
<file path=[Content_Types].xml><?xml version="1.0" encoding="utf-8"?>
<Types xmlns="http://schemas.openxmlformats.org/package/2006/content-types">
  <Default Extension="bin" ContentType="application/vnd.openxmlformats-officedocument.spreadsheetml.printerSettings"/>
  <Default Extension="png" ContentType="image/png"/>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ml.chartshapes+xml"/>
  <Override PartName="/xl/drawings/drawing8.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ml.chartshapes+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ml.chartshapes+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saveExternalLinkValues="0" codeName="ThisWorkbook" defaultThemeVersion="124226"/>
  <bookViews>
    <workbookView xWindow="1965" yWindow="345" windowWidth="21795" windowHeight="6120" tabRatio="796" firstSheet="2" activeTab="2"/>
  </bookViews>
  <sheets>
    <sheet name="Lists" sheetId="2" state="hidden" r:id="rId1"/>
    <sheet name="SingleSheet to Database format" sheetId="6" state="hidden" r:id="rId2"/>
    <sheet name="Single Field" sheetId="3" r:id="rId3"/>
    <sheet name="Multi-Field" sheetId="1" r:id="rId4"/>
    <sheet name="Multi-Field ISNT Graph" sheetId="4" r:id="rId5"/>
    <sheet name="Multi-Field ISNT Graph(b)" sheetId="7" r:id="rId6"/>
    <sheet name="Multi-Field Stalk Nitrate Graph" sheetId="5" r:id="rId7"/>
    <sheet name="Soil Test P2O5" sheetId="8" state="hidden" r:id="rId8"/>
    <sheet name="Sheet2" sheetId="9" state="hidden" r:id="rId9"/>
  </sheets>
  <externalReferences>
    <externalReference r:id="rId10"/>
  </externalReferences>
  <definedNames>
    <definedName name="Crop">Lists!$AC$2:$AC$106</definedName>
    <definedName name="Drainage">Lists!$C$2:$C$3</definedName>
    <definedName name="FertilizerAmountunits">Lists!$AA$2:$AA$3</definedName>
    <definedName name="FertilizerApplicationMethod">Lists!$Z$2:$Z$7</definedName>
    <definedName name="FieldConditions">Lists!$P$2:$P$7</definedName>
    <definedName name="greaterthanfiftypercent">Lists!$Q$5</definedName>
    <definedName name="HarvestUnits">Lists!$AE$2:$AE$4</definedName>
    <definedName name="IncorporationTools">Lists!$AG$2:$AG$6</definedName>
    <definedName name="ManureAmountunits">Lists!$T$2:$T$3</definedName>
    <definedName name="ManureApplicationMethod">Lists!$V$2:$V$10</definedName>
    <definedName name="ManureApplicationMonth">Lists!$U$2:$U$13</definedName>
    <definedName name="ManureDensity">Lists!$W$2:$W$4</definedName>
    <definedName name="ManureDryMatter">Lists!$X$2:$X$4</definedName>
    <definedName name="ManureNutrients">Lists!$Y$2:$Y$5</definedName>
    <definedName name="ManureTypes">Lists!$S$2:$S$8</definedName>
    <definedName name="NYSCounties">Lists!$B$2:$B$63</definedName>
    <definedName name="NYSSoils">Lists!$A$2:$A$595</definedName>
    <definedName name="onepercent">Lists!$Q$2</definedName>
    <definedName name="onetotwentyfivepercent">Lists!$Q$3</definedName>
    <definedName name="_xlnm.Print_Area" localSheetId="3">'Multi-Field'!$A$1:$FS$120</definedName>
    <definedName name="_xlnm.Print_Area" localSheetId="4">'Multi-Field ISNT Graph'!$A$1:$P$46</definedName>
    <definedName name="_xlnm.Print_Area" localSheetId="6">'Multi-Field Stalk Nitrate Graph'!$A$1:$N$77</definedName>
    <definedName name="_xlnm.Print_Area" localSheetId="2">'Single Field'!$A$1:$K$157</definedName>
    <definedName name="_xlnm.Print_Titles" localSheetId="3">'Multi-Field'!$A:$A,'Multi-Field'!$1:$2</definedName>
    <definedName name="_xlnm.Print_Titles" localSheetId="4">'Multi-Field ISNT Graph'!$2:$3</definedName>
    <definedName name="_xlnm.Print_Titles" localSheetId="6">'Multi-Field Stalk Nitrate Graph'!$1:$2</definedName>
    <definedName name="_xlnm.Print_Titles" localSheetId="2">'Single Field'!$1:$4</definedName>
    <definedName name="PSNTTest">Lists!$AB$2:$AB$3</definedName>
    <definedName name="RowType">Lists!$AD$2:$AD$8</definedName>
    <definedName name="RowTypes">Lists!$AD$2:$AD$7</definedName>
    <definedName name="SodKill">Lists!$R$2:$R$5</definedName>
    <definedName name="SodPercent">Lists!$Q$2:$Q$5</definedName>
    <definedName name="SodPercentb">Lists!$Q$8</definedName>
    <definedName name="SodTerminationMethod">Lists!$Q$22:$Q$24</definedName>
    <definedName name="twentysixtofiftypercent">Lists!$Q$4</definedName>
  </definedNames>
  <calcPr calcId="125725"/>
</workbook>
</file>

<file path=xl/calcChain.xml><?xml version="1.0" encoding="utf-8"?>
<calcChain xmlns="http://schemas.openxmlformats.org/spreadsheetml/2006/main">
  <c r="EM4" i="1"/>
  <c r="EN4"/>
  <c r="EM5"/>
  <c r="EN5"/>
  <c r="EM6"/>
  <c r="EN6"/>
  <c r="EM7"/>
  <c r="EN7"/>
  <c r="EM8"/>
  <c r="EN8"/>
  <c r="EM9"/>
  <c r="EN9"/>
  <c r="EM10"/>
  <c r="EN10"/>
  <c r="EM11"/>
  <c r="EN11"/>
  <c r="EM12"/>
  <c r="EN12"/>
  <c r="EM13"/>
  <c r="EN13"/>
  <c r="EM14"/>
  <c r="EN14"/>
  <c r="EM15"/>
  <c r="EN15"/>
  <c r="EM16"/>
  <c r="EN16"/>
  <c r="EM17"/>
  <c r="EN17"/>
  <c r="EM18"/>
  <c r="EN18"/>
  <c r="EM19"/>
  <c r="EN19"/>
  <c r="EM20"/>
  <c r="EN20"/>
  <c r="EM21"/>
  <c r="EN21"/>
  <c r="EM22"/>
  <c r="EN22"/>
  <c r="EM23"/>
  <c r="EN23"/>
  <c r="EM24"/>
  <c r="EN24"/>
  <c r="EM25"/>
  <c r="EN25"/>
  <c r="EM26"/>
  <c r="EN26"/>
  <c r="EM27"/>
  <c r="EN27"/>
  <c r="EM28"/>
  <c r="EN28"/>
  <c r="EM29"/>
  <c r="EN29"/>
  <c r="EM30"/>
  <c r="EN30"/>
  <c r="EM31"/>
  <c r="EN31"/>
  <c r="EM32"/>
  <c r="EN32"/>
  <c r="EM33"/>
  <c r="EN33"/>
  <c r="EM34"/>
  <c r="EN34"/>
  <c r="EM35"/>
  <c r="EN35"/>
  <c r="EM36"/>
  <c r="EN36"/>
  <c r="EM37"/>
  <c r="EN37"/>
  <c r="EM38"/>
  <c r="EN38"/>
  <c r="EM39"/>
  <c r="EN39"/>
  <c r="EM40"/>
  <c r="EN40"/>
  <c r="EM41"/>
  <c r="EN41"/>
  <c r="EM42"/>
  <c r="EN42"/>
  <c r="EM43"/>
  <c r="EN43"/>
  <c r="EM44"/>
  <c r="EN44"/>
  <c r="EM45"/>
  <c r="EN45"/>
  <c r="EM46"/>
  <c r="EN46"/>
  <c r="EM47"/>
  <c r="EN47"/>
  <c r="EM48"/>
  <c r="EN48"/>
  <c r="EM49"/>
  <c r="EN49"/>
  <c r="EM50"/>
  <c r="EN50"/>
  <c r="EM51"/>
  <c r="EN51"/>
  <c r="EM52"/>
  <c r="EN52"/>
  <c r="EM53"/>
  <c r="EN53"/>
  <c r="EM54"/>
  <c r="EN54"/>
  <c r="EM55"/>
  <c r="EN55"/>
  <c r="EM56"/>
  <c r="EN56"/>
  <c r="EM57"/>
  <c r="EN57"/>
  <c r="EM58"/>
  <c r="EN58"/>
  <c r="EM59"/>
  <c r="EN59"/>
  <c r="EM60"/>
  <c r="EN60"/>
  <c r="EM61"/>
  <c r="EN61"/>
  <c r="EM62"/>
  <c r="EN62"/>
  <c r="EM63"/>
  <c r="EN63"/>
  <c r="EM64"/>
  <c r="EN64"/>
  <c r="EM65"/>
  <c r="EN65"/>
  <c r="EM66"/>
  <c r="EN66"/>
  <c r="EM67"/>
  <c r="EN67"/>
  <c r="EM68"/>
  <c r="EN68"/>
  <c r="EM69"/>
  <c r="EN69"/>
  <c r="EM70"/>
  <c r="EN70"/>
  <c r="EM71"/>
  <c r="EN71"/>
  <c r="EM72"/>
  <c r="EN72"/>
  <c r="EM73"/>
  <c r="EN73"/>
  <c r="EM74"/>
  <c r="EN74"/>
  <c r="EM75"/>
  <c r="EN75"/>
  <c r="EM76"/>
  <c r="EN76"/>
  <c r="EM77"/>
  <c r="EN77"/>
  <c r="EM78"/>
  <c r="EN78"/>
  <c r="EM79"/>
  <c r="EN79"/>
  <c r="EM80"/>
  <c r="EN80"/>
  <c r="EM81"/>
  <c r="EN81"/>
  <c r="EM82"/>
  <c r="EN82"/>
  <c r="EM83"/>
  <c r="EN83"/>
  <c r="EM84"/>
  <c r="EN84"/>
  <c r="EM85"/>
  <c r="EN85"/>
  <c r="EM86"/>
  <c r="EN86"/>
  <c r="EM87"/>
  <c r="EN87"/>
  <c r="EM88"/>
  <c r="EN88"/>
  <c r="EM89"/>
  <c r="EN89"/>
  <c r="EM90"/>
  <c r="EN90"/>
  <c r="EM91"/>
  <c r="EN91"/>
  <c r="EM92"/>
  <c r="EN92"/>
  <c r="EM93"/>
  <c r="EN93"/>
  <c r="EM94"/>
  <c r="EN94"/>
  <c r="EM95"/>
  <c r="EN95"/>
  <c r="EM96"/>
  <c r="EN96"/>
  <c r="EM97"/>
  <c r="EN97"/>
  <c r="EM98"/>
  <c r="EN98"/>
  <c r="EM99"/>
  <c r="EN99"/>
  <c r="EM100"/>
  <c r="EN100"/>
  <c r="EM101"/>
  <c r="EN101"/>
  <c r="EM102"/>
  <c r="EN102"/>
  <c r="EM103"/>
  <c r="EN103"/>
  <c r="EM104"/>
  <c r="EN104"/>
  <c r="EM105"/>
  <c r="EN105"/>
  <c r="EM106"/>
  <c r="EN106"/>
  <c r="EM107"/>
  <c r="EN107"/>
  <c r="EM108"/>
  <c r="EN108"/>
  <c r="EM109"/>
  <c r="EN109"/>
  <c r="EM110"/>
  <c r="EN110"/>
  <c r="EM111"/>
  <c r="EN111"/>
  <c r="EM112"/>
  <c r="EN112"/>
  <c r="EM113"/>
  <c r="EN113"/>
  <c r="EM114"/>
  <c r="EN114"/>
  <c r="EM115"/>
  <c r="EN115"/>
  <c r="EM116"/>
  <c r="EN116"/>
  <c r="EM117"/>
  <c r="EN117"/>
  <c r="EM118"/>
  <c r="EN118"/>
  <c r="EM119"/>
  <c r="EN119"/>
  <c r="EM120"/>
  <c r="EN120"/>
  <c r="EN3"/>
  <c r="EM3"/>
  <c r="V17" i="2"/>
  <c r="W17"/>
  <c r="X17"/>
  <c r="Y17"/>
  <c r="V18"/>
  <c r="W18"/>
  <c r="X18"/>
  <c r="Y18"/>
  <c r="V19"/>
  <c r="W19"/>
  <c r="X19"/>
  <c r="Y19"/>
  <c r="V20"/>
  <c r="W20"/>
  <c r="X20"/>
  <c r="Y20"/>
  <c r="V21"/>
  <c r="W21"/>
  <c r="X21"/>
  <c r="Y21"/>
  <c r="V22"/>
  <c r="W22"/>
  <c r="X22"/>
  <c r="Y22"/>
  <c r="V23"/>
  <c r="W23"/>
  <c r="X23"/>
  <c r="Y23"/>
  <c r="V24"/>
  <c r="W24"/>
  <c r="X24"/>
  <c r="Y24"/>
  <c r="V25"/>
  <c r="W25"/>
  <c r="X25"/>
  <c r="Y25"/>
  <c r="V26"/>
  <c r="W26"/>
  <c r="X26"/>
  <c r="Y26"/>
  <c r="V27"/>
  <c r="W27"/>
  <c r="Y27"/>
  <c r="V28"/>
  <c r="W28"/>
  <c r="Y28"/>
  <c r="V29"/>
  <c r="Y29"/>
  <c r="V30"/>
  <c r="Y30"/>
  <c r="V31"/>
  <c r="X31"/>
  <c r="Y31"/>
  <c r="V32"/>
  <c r="X32"/>
  <c r="Y32"/>
  <c r="V33"/>
  <c r="W33"/>
  <c r="X33"/>
  <c r="Y33"/>
  <c r="V34"/>
  <c r="W34"/>
  <c r="X34"/>
  <c r="Y34"/>
  <c r="V35"/>
  <c r="W35"/>
  <c r="X35"/>
  <c r="Y35"/>
  <c r="V36"/>
  <c r="W36"/>
  <c r="X36"/>
  <c r="Y36"/>
  <c r="V37"/>
  <c r="W37"/>
  <c r="X37"/>
  <c r="Y37"/>
  <c r="V38"/>
  <c r="X38"/>
  <c r="Y38"/>
  <c r="V39"/>
  <c r="X39"/>
  <c r="Y39"/>
  <c r="V40"/>
  <c r="X40"/>
  <c r="Y40"/>
  <c r="V41"/>
  <c r="X41"/>
  <c r="Y41"/>
  <c r="V42"/>
  <c r="X42"/>
  <c r="Y42"/>
  <c r="V43"/>
  <c r="X43"/>
  <c r="Y43"/>
  <c r="V44"/>
  <c r="X44"/>
  <c r="Y44"/>
  <c r="V45"/>
  <c r="X45"/>
  <c r="Y45"/>
  <c r="V46"/>
  <c r="X46"/>
  <c r="Y46"/>
  <c r="V47"/>
  <c r="X47"/>
  <c r="Y47"/>
  <c r="V48"/>
  <c r="X48"/>
  <c r="Y48"/>
  <c r="V49"/>
  <c r="X49"/>
  <c r="Y49"/>
  <c r="V50"/>
  <c r="X50"/>
  <c r="Y50"/>
  <c r="V51"/>
  <c r="X51"/>
  <c r="Y51"/>
  <c r="V52"/>
  <c r="X52"/>
  <c r="Y52"/>
  <c r="V53"/>
  <c r="X53"/>
  <c r="Y53"/>
  <c r="V54"/>
  <c r="X54"/>
  <c r="Y54"/>
  <c r="V55"/>
  <c r="X55"/>
  <c r="Y55"/>
  <c r="V56"/>
  <c r="X56"/>
  <c r="Y56"/>
  <c r="V57"/>
  <c r="X57"/>
  <c r="Y57"/>
  <c r="V58"/>
  <c r="X58"/>
  <c r="Y58"/>
  <c r="V59"/>
  <c r="X59"/>
  <c r="Y59"/>
  <c r="V60"/>
  <c r="X60"/>
  <c r="Y60"/>
  <c r="V61"/>
  <c r="X61"/>
  <c r="Y61"/>
  <c r="V62"/>
  <c r="X62"/>
  <c r="Y62"/>
  <c r="V63"/>
  <c r="X63"/>
  <c r="Y63"/>
  <c r="V64"/>
  <c r="X64"/>
  <c r="Y64"/>
  <c r="V65"/>
  <c r="X65"/>
  <c r="Y65"/>
  <c r="V66"/>
  <c r="X66"/>
  <c r="Y66"/>
  <c r="V67"/>
  <c r="X67"/>
  <c r="Y67"/>
  <c r="V68"/>
  <c r="X68"/>
  <c r="Y68"/>
  <c r="V69"/>
  <c r="X69"/>
  <c r="Y69"/>
  <c r="V70"/>
  <c r="X70"/>
  <c r="Y70"/>
  <c r="V71"/>
  <c r="X71"/>
  <c r="Y71"/>
  <c r="V72"/>
  <c r="X72"/>
  <c r="Y72"/>
  <c r="V73"/>
  <c r="X73"/>
  <c r="Y73"/>
  <c r="V74"/>
  <c r="X74"/>
  <c r="Y74"/>
  <c r="V75"/>
  <c r="X75"/>
  <c r="Y75"/>
  <c r="V76"/>
  <c r="X76"/>
  <c r="Y76"/>
  <c r="V77"/>
  <c r="X77"/>
  <c r="Y77"/>
  <c r="V78"/>
  <c r="X78"/>
  <c r="Y78"/>
  <c r="V79"/>
  <c r="X79"/>
  <c r="Y79"/>
  <c r="V80"/>
  <c r="X80"/>
  <c r="Y80"/>
  <c r="V81"/>
  <c r="X81"/>
  <c r="Y81"/>
  <c r="V82"/>
  <c r="X82"/>
  <c r="Y82"/>
  <c r="V83"/>
  <c r="X83"/>
  <c r="Y83"/>
  <c r="V84"/>
  <c r="X84"/>
  <c r="Y84"/>
  <c r="V85"/>
  <c r="X85"/>
  <c r="Y85"/>
  <c r="V86"/>
  <c r="X86"/>
  <c r="Y86"/>
  <c r="V87"/>
  <c r="X87"/>
  <c r="Y87"/>
  <c r="V88"/>
  <c r="X88"/>
  <c r="Y88"/>
  <c r="V89"/>
  <c r="X89"/>
  <c r="Y89"/>
  <c r="V90"/>
  <c r="X90"/>
  <c r="Y90"/>
  <c r="V91"/>
  <c r="X91"/>
  <c r="Y91"/>
  <c r="V92"/>
  <c r="X92"/>
  <c r="Y92"/>
  <c r="V93"/>
  <c r="X93"/>
  <c r="Y93"/>
  <c r="V94"/>
  <c r="X94"/>
  <c r="Y94"/>
  <c r="V95"/>
  <c r="X95"/>
  <c r="Y95"/>
  <c r="V96"/>
  <c r="X96"/>
  <c r="Y96"/>
  <c r="V97"/>
  <c r="X97"/>
  <c r="Y97"/>
  <c r="V98"/>
  <c r="X98"/>
  <c r="Y98"/>
  <c r="V99"/>
  <c r="X99"/>
  <c r="Y99"/>
  <c r="V100"/>
  <c r="X100"/>
  <c r="Y100"/>
  <c r="V101"/>
  <c r="X101"/>
  <c r="Y101"/>
  <c r="V102"/>
  <c r="X102"/>
  <c r="Y102"/>
  <c r="V103"/>
  <c r="X103"/>
  <c r="Y103"/>
  <c r="V104"/>
  <c r="X104"/>
  <c r="Y104"/>
  <c r="V105"/>
  <c r="X105"/>
  <c r="Y105"/>
  <c r="V106"/>
  <c r="X106"/>
  <c r="Y106"/>
  <c r="V107"/>
  <c r="X107"/>
  <c r="Y107"/>
  <c r="V108"/>
  <c r="X108"/>
  <c r="Y108"/>
  <c r="V109"/>
  <c r="X109"/>
  <c r="Y109"/>
  <c r="V110"/>
  <c r="X110"/>
  <c r="Y110"/>
  <c r="V111"/>
  <c r="X111"/>
  <c r="Y111"/>
  <c r="V112"/>
  <c r="X112"/>
  <c r="Y112"/>
  <c r="V113"/>
  <c r="X113"/>
  <c r="Y113"/>
  <c r="V114"/>
  <c r="X114"/>
  <c r="Y114"/>
  <c r="V115"/>
  <c r="X115"/>
  <c r="Y115"/>
  <c r="V116"/>
  <c r="X116"/>
  <c r="Y116"/>
  <c r="V117"/>
  <c r="X117"/>
  <c r="Y117"/>
  <c r="V118"/>
  <c r="X118"/>
  <c r="Y118"/>
  <c r="V119"/>
  <c r="X119"/>
  <c r="Y119"/>
  <c r="V120"/>
  <c r="X120"/>
  <c r="Y120"/>
  <c r="V121"/>
  <c r="X121"/>
  <c r="Y121"/>
  <c r="V122"/>
  <c r="X122"/>
  <c r="Y122"/>
  <c r="V123"/>
  <c r="X123"/>
  <c r="Y123"/>
  <c r="V124"/>
  <c r="X124"/>
  <c r="Y124"/>
  <c r="V125"/>
  <c r="X125"/>
  <c r="Y125"/>
  <c r="V126"/>
  <c r="X126"/>
  <c r="Y126"/>
  <c r="V127"/>
  <c r="X127"/>
  <c r="Y127"/>
  <c r="V128"/>
  <c r="X128"/>
  <c r="Y128"/>
  <c r="V129"/>
  <c r="X129"/>
  <c r="Y129"/>
  <c r="V130"/>
  <c r="X130"/>
  <c r="Y130"/>
  <c r="V131"/>
  <c r="X131"/>
  <c r="Y131"/>
  <c r="V132"/>
  <c r="X132"/>
  <c r="Y132"/>
  <c r="V133"/>
  <c r="X133"/>
  <c r="Y133"/>
  <c r="V134"/>
  <c r="X134"/>
  <c r="Y134"/>
  <c r="V135"/>
  <c r="X135"/>
  <c r="Y135"/>
  <c r="V136"/>
  <c r="X136"/>
  <c r="Y136"/>
  <c r="V137"/>
  <c r="X137"/>
  <c r="Y137"/>
  <c r="V138"/>
  <c r="X138"/>
  <c r="Y138"/>
  <c r="V139"/>
  <c r="X139"/>
  <c r="Y139"/>
  <c r="V140"/>
  <c r="X140"/>
  <c r="Y140"/>
  <c r="V141"/>
  <c r="X141"/>
  <c r="Y141"/>
  <c r="V142"/>
  <c r="X142"/>
  <c r="Y142"/>
  <c r="V143"/>
  <c r="X143"/>
  <c r="Y143"/>
  <c r="V144"/>
  <c r="X144"/>
  <c r="Y144"/>
  <c r="V145"/>
  <c r="X145"/>
  <c r="Y145"/>
  <c r="V146"/>
  <c r="X146"/>
  <c r="Y146"/>
  <c r="V147"/>
  <c r="X147"/>
  <c r="Y147"/>
  <c r="V148"/>
  <c r="X148"/>
  <c r="Y148"/>
  <c r="V149"/>
  <c r="X149"/>
  <c r="Y149"/>
  <c r="V150"/>
  <c r="X150"/>
  <c r="Y150"/>
  <c r="V151"/>
  <c r="X151"/>
  <c r="Y151"/>
  <c r="V152"/>
  <c r="X152"/>
  <c r="Y152"/>
  <c r="V153"/>
  <c r="X153"/>
  <c r="Y153"/>
  <c r="V154"/>
  <c r="X154"/>
  <c r="Y154"/>
  <c r="V155"/>
  <c r="X155"/>
  <c r="Y155"/>
  <c r="V156"/>
  <c r="X156"/>
  <c r="Y156"/>
  <c r="V157"/>
  <c r="X157"/>
  <c r="Y157"/>
  <c r="V158"/>
  <c r="X158"/>
  <c r="Y158"/>
  <c r="V159"/>
  <c r="X159"/>
  <c r="Y159"/>
  <c r="V160"/>
  <c r="X160"/>
  <c r="Y160"/>
  <c r="V161"/>
  <c r="X161"/>
  <c r="Y161"/>
  <c r="V162"/>
  <c r="X162"/>
  <c r="Y162"/>
  <c r="V163"/>
  <c r="X163"/>
  <c r="Y163"/>
  <c r="V164"/>
  <c r="X164"/>
  <c r="Y164"/>
  <c r="V165"/>
  <c r="X165"/>
  <c r="Y165"/>
  <c r="V166"/>
  <c r="X166"/>
  <c r="Y166"/>
  <c r="V167"/>
  <c r="X167"/>
  <c r="Y167"/>
  <c r="V168"/>
  <c r="X168"/>
  <c r="Y168"/>
  <c r="V169"/>
  <c r="X169"/>
  <c r="Y169"/>
  <c r="V170"/>
  <c r="X170"/>
  <c r="Y170"/>
  <c r="V171"/>
  <c r="X171"/>
  <c r="Y171"/>
  <c r="V172"/>
  <c r="X172"/>
  <c r="Y172"/>
  <c r="V173"/>
  <c r="X173"/>
  <c r="Y173"/>
  <c r="V174"/>
  <c r="X174"/>
  <c r="Y174"/>
  <c r="V175"/>
  <c r="X175"/>
  <c r="Y175"/>
  <c r="V176"/>
  <c r="X176"/>
  <c r="Y176"/>
  <c r="V177"/>
  <c r="X177"/>
  <c r="Y177"/>
  <c r="V178"/>
  <c r="X178"/>
  <c r="Y178"/>
  <c r="C130" i="3" l="1"/>
  <c r="BZ910" i="2"/>
  <c r="BY910"/>
  <c r="BV910"/>
  <c r="BU910"/>
  <c r="BT910"/>
  <c r="BS910"/>
  <c r="BR910"/>
  <c r="BQ910"/>
  <c r="BP910"/>
  <c r="BO910"/>
  <c r="BN910"/>
  <c r="BM910"/>
  <c r="BI910"/>
  <c r="BZ909"/>
  <c r="BY909"/>
  <c r="BV909"/>
  <c r="BU909"/>
  <c r="BT909"/>
  <c r="BS909"/>
  <c r="BR909"/>
  <c r="BQ909"/>
  <c r="BP909"/>
  <c r="BO909"/>
  <c r="BN909"/>
  <c r="BM909"/>
  <c r="BI909"/>
  <c r="BZ908"/>
  <c r="BY908"/>
  <c r="BV908"/>
  <c r="BU908"/>
  <c r="BT908"/>
  <c r="BS908"/>
  <c r="BR908"/>
  <c r="BQ908"/>
  <c r="BP908"/>
  <c r="BO908"/>
  <c r="BN908"/>
  <c r="BM908"/>
  <c r="BI908"/>
  <c r="BZ907"/>
  <c r="BY907"/>
  <c r="BV907"/>
  <c r="BU907"/>
  <c r="BT907"/>
  <c r="BS907"/>
  <c r="BR907"/>
  <c r="BQ907"/>
  <c r="BP907"/>
  <c r="BO907"/>
  <c r="BN907"/>
  <c r="BM907"/>
  <c r="BI907"/>
  <c r="BZ906"/>
  <c r="BY906"/>
  <c r="BV906"/>
  <c r="BU906"/>
  <c r="BT906"/>
  <c r="BS906"/>
  <c r="BR906"/>
  <c r="BQ906"/>
  <c r="BP906"/>
  <c r="BO906"/>
  <c r="BN906"/>
  <c r="BM906"/>
  <c r="BI906"/>
  <c r="BZ905"/>
  <c r="BY905"/>
  <c r="BV905"/>
  <c r="BU905"/>
  <c r="BT905"/>
  <c r="BS905"/>
  <c r="BR905"/>
  <c r="BQ905"/>
  <c r="BP905"/>
  <c r="BO905"/>
  <c r="BN905"/>
  <c r="BM905"/>
  <c r="BI905"/>
  <c r="BZ904"/>
  <c r="BY904"/>
  <c r="BV904"/>
  <c r="BU904"/>
  <c r="BT904"/>
  <c r="BS904"/>
  <c r="BR904"/>
  <c r="BQ904"/>
  <c r="BP904"/>
  <c r="BO904"/>
  <c r="BN904"/>
  <c r="BM904"/>
  <c r="BI904"/>
  <c r="BZ903"/>
  <c r="BY903"/>
  <c r="BV903"/>
  <c r="BU903"/>
  <c r="BT903"/>
  <c r="BS903"/>
  <c r="BR903"/>
  <c r="BQ903"/>
  <c r="BP903"/>
  <c r="BO903"/>
  <c r="BN903"/>
  <c r="BM903"/>
  <c r="BI903"/>
  <c r="BZ902"/>
  <c r="BY902"/>
  <c r="BV902"/>
  <c r="BU902"/>
  <c r="BT902"/>
  <c r="BS902"/>
  <c r="BR902"/>
  <c r="BQ902"/>
  <c r="BP902"/>
  <c r="BO902"/>
  <c r="BN902"/>
  <c r="BM902"/>
  <c r="BI902"/>
  <c r="BZ901"/>
  <c r="BY901"/>
  <c r="BV901"/>
  <c r="BU901"/>
  <c r="BT901"/>
  <c r="BS901"/>
  <c r="BR901"/>
  <c r="BQ901"/>
  <c r="BP901"/>
  <c r="BO901"/>
  <c r="BN901"/>
  <c r="BM901"/>
  <c r="BI901"/>
  <c r="BZ900"/>
  <c r="BY900"/>
  <c r="BV900"/>
  <c r="BU900"/>
  <c r="BT900"/>
  <c r="BS900"/>
  <c r="BR900"/>
  <c r="BQ900"/>
  <c r="BP900"/>
  <c r="BO900"/>
  <c r="BN900"/>
  <c r="BM900"/>
  <c r="BI900"/>
  <c r="BZ899"/>
  <c r="BY899"/>
  <c r="BV899"/>
  <c r="BU899"/>
  <c r="BT899"/>
  <c r="BS899"/>
  <c r="BR899"/>
  <c r="BQ899"/>
  <c r="BP899"/>
  <c r="BO899"/>
  <c r="BN899"/>
  <c r="BM899"/>
  <c r="BI899"/>
  <c r="BZ898"/>
  <c r="BY898"/>
  <c r="BV898"/>
  <c r="BU898"/>
  <c r="BT898"/>
  <c r="BS898"/>
  <c r="BR898"/>
  <c r="BQ898"/>
  <c r="BP898"/>
  <c r="BO898"/>
  <c r="BN898"/>
  <c r="BM898"/>
  <c r="BI898"/>
  <c r="BZ897"/>
  <c r="BY897"/>
  <c r="BV897"/>
  <c r="BU897"/>
  <c r="BT897"/>
  <c r="BS897"/>
  <c r="BR897"/>
  <c r="BQ897"/>
  <c r="BP897"/>
  <c r="BO897"/>
  <c r="BN897"/>
  <c r="BM897"/>
  <c r="BI897"/>
  <c r="BZ896"/>
  <c r="BY896"/>
  <c r="BV896"/>
  <c r="BU896"/>
  <c r="BT896"/>
  <c r="BS896"/>
  <c r="BR896"/>
  <c r="BQ896"/>
  <c r="BP896"/>
  <c r="BO896"/>
  <c r="BN896"/>
  <c r="BM896"/>
  <c r="BI896"/>
  <c r="BZ895"/>
  <c r="BY895"/>
  <c r="BV895"/>
  <c r="BU895"/>
  <c r="BT895"/>
  <c r="BS895"/>
  <c r="BR895"/>
  <c r="BQ895"/>
  <c r="BP895"/>
  <c r="BO895"/>
  <c r="BN895"/>
  <c r="BM895"/>
  <c r="BI895"/>
  <c r="BZ894"/>
  <c r="BY894"/>
  <c r="BV894"/>
  <c r="BU894"/>
  <c r="BT894"/>
  <c r="BS894"/>
  <c r="BR894"/>
  <c r="BQ894"/>
  <c r="BP894"/>
  <c r="BO894"/>
  <c r="BN894"/>
  <c r="BM894"/>
  <c r="BI894"/>
  <c r="BZ893"/>
  <c r="BY893"/>
  <c r="BV893"/>
  <c r="BU893"/>
  <c r="BT893"/>
  <c r="BS893"/>
  <c r="BR893"/>
  <c r="BQ893"/>
  <c r="BP893"/>
  <c r="BO893"/>
  <c r="BN893"/>
  <c r="BM893"/>
  <c r="BI893"/>
  <c r="BZ892"/>
  <c r="BY892"/>
  <c r="BV892"/>
  <c r="BU892"/>
  <c r="BT892"/>
  <c r="BS892"/>
  <c r="BR892"/>
  <c r="BQ892"/>
  <c r="BP892"/>
  <c r="BO892"/>
  <c r="BN892"/>
  <c r="BM892"/>
  <c r="BI892"/>
  <c r="BZ891"/>
  <c r="BY891"/>
  <c r="BV891"/>
  <c r="BU891"/>
  <c r="BT891"/>
  <c r="BS891"/>
  <c r="BR891"/>
  <c r="BQ891"/>
  <c r="BP891"/>
  <c r="BO891"/>
  <c r="BN891"/>
  <c r="BM891"/>
  <c r="BI891"/>
  <c r="BZ890"/>
  <c r="BY890"/>
  <c r="BV890"/>
  <c r="BU890"/>
  <c r="BT890"/>
  <c r="BS890"/>
  <c r="BR890"/>
  <c r="BQ890"/>
  <c r="BP890"/>
  <c r="BO890"/>
  <c r="BN890"/>
  <c r="BM890"/>
  <c r="BI890"/>
  <c r="BZ889"/>
  <c r="BY889"/>
  <c r="BV889"/>
  <c r="BU889"/>
  <c r="BT889"/>
  <c r="BS889"/>
  <c r="BR889"/>
  <c r="BQ889"/>
  <c r="BP889"/>
  <c r="BO889"/>
  <c r="BN889"/>
  <c r="BM889"/>
  <c r="BI889"/>
  <c r="BZ888"/>
  <c r="BY888"/>
  <c r="BV888"/>
  <c r="BU888"/>
  <c r="BT888"/>
  <c r="BS888"/>
  <c r="BR888"/>
  <c r="BQ888"/>
  <c r="BP888"/>
  <c r="BO888"/>
  <c r="BN888"/>
  <c r="BM888"/>
  <c r="BI888"/>
  <c r="BZ887"/>
  <c r="BY887"/>
  <c r="BV887"/>
  <c r="BU887"/>
  <c r="BT887"/>
  <c r="BS887"/>
  <c r="BR887"/>
  <c r="BQ887"/>
  <c r="BP887"/>
  <c r="BO887"/>
  <c r="BN887"/>
  <c r="BM887"/>
  <c r="BI887"/>
  <c r="BZ886"/>
  <c r="BY886"/>
  <c r="BV886"/>
  <c r="BU886"/>
  <c r="BT886"/>
  <c r="BS886"/>
  <c r="BR886"/>
  <c r="BQ886"/>
  <c r="BP886"/>
  <c r="BO886"/>
  <c r="BN886"/>
  <c r="BM886"/>
  <c r="BI886"/>
  <c r="BZ885"/>
  <c r="BY885"/>
  <c r="BV885"/>
  <c r="BU885"/>
  <c r="BT885"/>
  <c r="BS885"/>
  <c r="BR885"/>
  <c r="BQ885"/>
  <c r="BP885"/>
  <c r="BO885"/>
  <c r="BN885"/>
  <c r="BM885"/>
  <c r="BI885"/>
  <c r="BZ884"/>
  <c r="BY884"/>
  <c r="BV884"/>
  <c r="BU884"/>
  <c r="BT884"/>
  <c r="BS884"/>
  <c r="BR884"/>
  <c r="BQ884"/>
  <c r="BP884"/>
  <c r="BO884"/>
  <c r="BN884"/>
  <c r="BM884"/>
  <c r="BI884"/>
  <c r="BZ883"/>
  <c r="BY883"/>
  <c r="BV883"/>
  <c r="BU883"/>
  <c r="BT883"/>
  <c r="BS883"/>
  <c r="BR883"/>
  <c r="BQ883"/>
  <c r="BP883"/>
  <c r="BO883"/>
  <c r="BN883"/>
  <c r="BM883"/>
  <c r="BI883"/>
  <c r="BZ882"/>
  <c r="BY882"/>
  <c r="BV882"/>
  <c r="BU882"/>
  <c r="BT882"/>
  <c r="BS882"/>
  <c r="BR882"/>
  <c r="BQ882"/>
  <c r="BP882"/>
  <c r="BO882"/>
  <c r="BN882"/>
  <c r="BM882"/>
  <c r="BI882"/>
  <c r="BZ881"/>
  <c r="BY881"/>
  <c r="BV881"/>
  <c r="BU881"/>
  <c r="BT881"/>
  <c r="BS881"/>
  <c r="BR881"/>
  <c r="BQ881"/>
  <c r="BP881"/>
  <c r="BO881"/>
  <c r="BN881"/>
  <c r="BM881"/>
  <c r="BI881"/>
  <c r="BZ880"/>
  <c r="BY880"/>
  <c r="BV880"/>
  <c r="BU880"/>
  <c r="BT880"/>
  <c r="BS880"/>
  <c r="BR880"/>
  <c r="BQ880"/>
  <c r="BP880"/>
  <c r="BO880"/>
  <c r="BN880"/>
  <c r="BM880"/>
  <c r="BI880"/>
  <c r="BZ879"/>
  <c r="BY879"/>
  <c r="BV879"/>
  <c r="BU879"/>
  <c r="BT879"/>
  <c r="BS879"/>
  <c r="BR879"/>
  <c r="BQ879"/>
  <c r="BP879"/>
  <c r="BO879"/>
  <c r="BN879"/>
  <c r="BM879"/>
  <c r="BI879"/>
  <c r="BZ878"/>
  <c r="BY878"/>
  <c r="BV878"/>
  <c r="BU878"/>
  <c r="BT878"/>
  <c r="BS878"/>
  <c r="BR878"/>
  <c r="BQ878"/>
  <c r="BP878"/>
  <c r="BO878"/>
  <c r="BN878"/>
  <c r="BM878"/>
  <c r="BI878"/>
  <c r="BZ877"/>
  <c r="BY877"/>
  <c r="BV877"/>
  <c r="BU877"/>
  <c r="BT877"/>
  <c r="BS877"/>
  <c r="BR877"/>
  <c r="BQ877"/>
  <c r="BP877"/>
  <c r="BO877"/>
  <c r="BN877"/>
  <c r="BM877"/>
  <c r="BI877"/>
  <c r="BZ876"/>
  <c r="BY876"/>
  <c r="BV876"/>
  <c r="BU876"/>
  <c r="BT876"/>
  <c r="BS876"/>
  <c r="BR876"/>
  <c r="BQ876"/>
  <c r="BP876"/>
  <c r="BO876"/>
  <c r="BN876"/>
  <c r="BM876"/>
  <c r="BI876"/>
  <c r="BZ875"/>
  <c r="BY875"/>
  <c r="BV875"/>
  <c r="BU875"/>
  <c r="BT875"/>
  <c r="BS875"/>
  <c r="BR875"/>
  <c r="BQ875"/>
  <c r="BP875"/>
  <c r="BO875"/>
  <c r="BN875"/>
  <c r="BM875"/>
  <c r="BI875"/>
  <c r="BZ874"/>
  <c r="BY874"/>
  <c r="BV874"/>
  <c r="BU874"/>
  <c r="BT874"/>
  <c r="BS874"/>
  <c r="BR874"/>
  <c r="BQ874"/>
  <c r="BP874"/>
  <c r="BO874"/>
  <c r="BN874"/>
  <c r="BM874"/>
  <c r="BI874"/>
  <c r="BZ873"/>
  <c r="BY873"/>
  <c r="BV873"/>
  <c r="BU873"/>
  <c r="BT873"/>
  <c r="BS873"/>
  <c r="BR873"/>
  <c r="BQ873"/>
  <c r="BP873"/>
  <c r="BO873"/>
  <c r="BN873"/>
  <c r="BM873"/>
  <c r="BI873"/>
  <c r="BZ872"/>
  <c r="BY872"/>
  <c r="BV872"/>
  <c r="BU872"/>
  <c r="BT872"/>
  <c r="BS872"/>
  <c r="BR872"/>
  <c r="BQ872"/>
  <c r="BP872"/>
  <c r="BO872"/>
  <c r="BN872"/>
  <c r="BM872"/>
  <c r="BI872"/>
  <c r="BZ871"/>
  <c r="BY871"/>
  <c r="BV871"/>
  <c r="BU871"/>
  <c r="BT871"/>
  <c r="BS871"/>
  <c r="BR871"/>
  <c r="BQ871"/>
  <c r="BP871"/>
  <c r="BO871"/>
  <c r="BN871"/>
  <c r="BM871"/>
  <c r="BI871"/>
  <c r="BZ870"/>
  <c r="BY870"/>
  <c r="BV870"/>
  <c r="BU870"/>
  <c r="BT870"/>
  <c r="BS870"/>
  <c r="BR870"/>
  <c r="BQ870"/>
  <c r="BP870"/>
  <c r="BO870"/>
  <c r="BN870"/>
  <c r="BM870"/>
  <c r="BI870"/>
  <c r="BZ869"/>
  <c r="BY869"/>
  <c r="BV869"/>
  <c r="BU869"/>
  <c r="BT869"/>
  <c r="BS869"/>
  <c r="BR869"/>
  <c r="BQ869"/>
  <c r="BP869"/>
  <c r="BO869"/>
  <c r="BN869"/>
  <c r="BM869"/>
  <c r="BI869"/>
  <c r="BZ868"/>
  <c r="BY868"/>
  <c r="BV868"/>
  <c r="BU868"/>
  <c r="BT868"/>
  <c r="BS868"/>
  <c r="BR868"/>
  <c r="BQ868"/>
  <c r="BP868"/>
  <c r="BO868"/>
  <c r="BN868"/>
  <c r="BM868"/>
  <c r="BI868"/>
  <c r="BZ867"/>
  <c r="BY867"/>
  <c r="BV867"/>
  <c r="BU867"/>
  <c r="BT867"/>
  <c r="BS867"/>
  <c r="BR867"/>
  <c r="BQ867"/>
  <c r="BP867"/>
  <c r="BO867"/>
  <c r="BN867"/>
  <c r="BM867"/>
  <c r="BI867"/>
  <c r="BZ866"/>
  <c r="BY866"/>
  <c r="BV866"/>
  <c r="BU866"/>
  <c r="BT866"/>
  <c r="BS866"/>
  <c r="BR866"/>
  <c r="BQ866"/>
  <c r="BP866"/>
  <c r="BO866"/>
  <c r="BN866"/>
  <c r="BM866"/>
  <c r="BI866"/>
  <c r="BZ865"/>
  <c r="BY865"/>
  <c r="BV865"/>
  <c r="BU865"/>
  <c r="BT865"/>
  <c r="BS865"/>
  <c r="BR865"/>
  <c r="BQ865"/>
  <c r="BP865"/>
  <c r="BO865"/>
  <c r="BN865"/>
  <c r="BM865"/>
  <c r="BI865"/>
  <c r="BZ864"/>
  <c r="BY864"/>
  <c r="BV864"/>
  <c r="BU864"/>
  <c r="BT864"/>
  <c r="BS864"/>
  <c r="BR864"/>
  <c r="BQ864"/>
  <c r="BP864"/>
  <c r="BO864"/>
  <c r="BN864"/>
  <c r="BM864"/>
  <c r="BI864"/>
  <c r="BZ863"/>
  <c r="BY863"/>
  <c r="BV863"/>
  <c r="BU863"/>
  <c r="BT863"/>
  <c r="BS863"/>
  <c r="BR863"/>
  <c r="BQ863"/>
  <c r="BP863"/>
  <c r="BO863"/>
  <c r="BN863"/>
  <c r="BM863"/>
  <c r="BI863"/>
  <c r="BZ862"/>
  <c r="BY862"/>
  <c r="BV862"/>
  <c r="BU862"/>
  <c r="BT862"/>
  <c r="BS862"/>
  <c r="BR862"/>
  <c r="BQ862"/>
  <c r="BP862"/>
  <c r="BO862"/>
  <c r="BN862"/>
  <c r="BM862"/>
  <c r="BI862"/>
  <c r="BZ861"/>
  <c r="BY861"/>
  <c r="BV861"/>
  <c r="BU861"/>
  <c r="BT861"/>
  <c r="BS861"/>
  <c r="BR861"/>
  <c r="BQ861"/>
  <c r="BP861"/>
  <c r="BO861"/>
  <c r="BN861"/>
  <c r="BM861"/>
  <c r="BI861"/>
  <c r="BZ860"/>
  <c r="BY860"/>
  <c r="BV860"/>
  <c r="BU860"/>
  <c r="BT860"/>
  <c r="BS860"/>
  <c r="BR860"/>
  <c r="BQ860"/>
  <c r="BP860"/>
  <c r="BO860"/>
  <c r="BN860"/>
  <c r="BM860"/>
  <c r="BI860"/>
  <c r="BZ859"/>
  <c r="BY859"/>
  <c r="BV859"/>
  <c r="BU859"/>
  <c r="BT859"/>
  <c r="BS859"/>
  <c r="BR859"/>
  <c r="BQ859"/>
  <c r="BP859"/>
  <c r="BO859"/>
  <c r="BN859"/>
  <c r="BM859"/>
  <c r="BI859"/>
  <c r="BZ858"/>
  <c r="BY858"/>
  <c r="BV858"/>
  <c r="BU858"/>
  <c r="BT858"/>
  <c r="BS858"/>
  <c r="BR858"/>
  <c r="BQ858"/>
  <c r="BP858"/>
  <c r="BO858"/>
  <c r="BN858"/>
  <c r="BM858"/>
  <c r="BI858"/>
  <c r="BZ857"/>
  <c r="BY857"/>
  <c r="BV857"/>
  <c r="BU857"/>
  <c r="BT857"/>
  <c r="BS857"/>
  <c r="BR857"/>
  <c r="BQ857"/>
  <c r="BP857"/>
  <c r="BO857"/>
  <c r="BN857"/>
  <c r="BM857"/>
  <c r="BI857"/>
  <c r="BZ856"/>
  <c r="BY856"/>
  <c r="BV856"/>
  <c r="BU856"/>
  <c r="BT856"/>
  <c r="BS856"/>
  <c r="BR856"/>
  <c r="BQ856"/>
  <c r="BP856"/>
  <c r="BO856"/>
  <c r="BN856"/>
  <c r="BM856"/>
  <c r="BI856"/>
  <c r="BZ855"/>
  <c r="BY855"/>
  <c r="BV855"/>
  <c r="BU855"/>
  <c r="BT855"/>
  <c r="BS855"/>
  <c r="BR855"/>
  <c r="BQ855"/>
  <c r="BP855"/>
  <c r="BO855"/>
  <c r="BN855"/>
  <c r="BM855"/>
  <c r="BI855"/>
  <c r="BZ854"/>
  <c r="BY854"/>
  <c r="BV854"/>
  <c r="BU854"/>
  <c r="BT854"/>
  <c r="BS854"/>
  <c r="BR854"/>
  <c r="BQ854"/>
  <c r="BP854"/>
  <c r="BO854"/>
  <c r="BN854"/>
  <c r="BM854"/>
  <c r="BI854"/>
  <c r="BZ853"/>
  <c r="BY853"/>
  <c r="BV853"/>
  <c r="BU853"/>
  <c r="BT853"/>
  <c r="BS853"/>
  <c r="BR853"/>
  <c r="BQ853"/>
  <c r="BP853"/>
  <c r="BO853"/>
  <c r="BN853"/>
  <c r="BM853"/>
  <c r="BI853"/>
  <c r="BZ852"/>
  <c r="BY852"/>
  <c r="BV852"/>
  <c r="BU852"/>
  <c r="BT852"/>
  <c r="BS852"/>
  <c r="BR852"/>
  <c r="BQ852"/>
  <c r="BP852"/>
  <c r="BO852"/>
  <c r="BN852"/>
  <c r="BM852"/>
  <c r="BI852"/>
  <c r="BZ851"/>
  <c r="BY851"/>
  <c r="BV851"/>
  <c r="BU851"/>
  <c r="BT851"/>
  <c r="BS851"/>
  <c r="BR851"/>
  <c r="BQ851"/>
  <c r="BP851"/>
  <c r="BO851"/>
  <c r="BN851"/>
  <c r="BM851"/>
  <c r="BI851"/>
  <c r="BZ850"/>
  <c r="BY850"/>
  <c r="BV850"/>
  <c r="BU850"/>
  <c r="BT850"/>
  <c r="BS850"/>
  <c r="BR850"/>
  <c r="BQ850"/>
  <c r="BP850"/>
  <c r="BO850"/>
  <c r="BN850"/>
  <c r="BM850"/>
  <c r="BI850"/>
  <c r="BZ849"/>
  <c r="BY849"/>
  <c r="BV849"/>
  <c r="BU849"/>
  <c r="BT849"/>
  <c r="BS849"/>
  <c r="BR849"/>
  <c r="BQ849"/>
  <c r="BP849"/>
  <c r="BO849"/>
  <c r="BN849"/>
  <c r="BM849"/>
  <c r="BI849"/>
  <c r="BZ848"/>
  <c r="BY848"/>
  <c r="BV848"/>
  <c r="BU848"/>
  <c r="BT848"/>
  <c r="BS848"/>
  <c r="BR848"/>
  <c r="BQ848"/>
  <c r="BP848"/>
  <c r="BO848"/>
  <c r="BN848"/>
  <c r="BM848"/>
  <c r="BI848"/>
  <c r="BZ847"/>
  <c r="BY847"/>
  <c r="BV847"/>
  <c r="BU847"/>
  <c r="BT847"/>
  <c r="BS847"/>
  <c r="BR847"/>
  <c r="BQ847"/>
  <c r="BP847"/>
  <c r="BO847"/>
  <c r="BN847"/>
  <c r="BM847"/>
  <c r="BI847"/>
  <c r="BZ846"/>
  <c r="BY846"/>
  <c r="BV846"/>
  <c r="BU846"/>
  <c r="BT846"/>
  <c r="BS846"/>
  <c r="BR846"/>
  <c r="BQ846"/>
  <c r="BP846"/>
  <c r="BO846"/>
  <c r="BN846"/>
  <c r="BM846"/>
  <c r="BI846"/>
  <c r="BZ845"/>
  <c r="BY845"/>
  <c r="BV845"/>
  <c r="BU845"/>
  <c r="BT845"/>
  <c r="BS845"/>
  <c r="BR845"/>
  <c r="BQ845"/>
  <c r="BP845"/>
  <c r="BO845"/>
  <c r="BN845"/>
  <c r="BM845"/>
  <c r="BI845"/>
  <c r="BZ844"/>
  <c r="BY844"/>
  <c r="BV844"/>
  <c r="BU844"/>
  <c r="BT844"/>
  <c r="BS844"/>
  <c r="BR844"/>
  <c r="BQ844"/>
  <c r="BP844"/>
  <c r="BO844"/>
  <c r="BN844"/>
  <c r="BM844"/>
  <c r="BI844"/>
  <c r="BZ843"/>
  <c r="BY843"/>
  <c r="BV843"/>
  <c r="BU843"/>
  <c r="BT843"/>
  <c r="BS843"/>
  <c r="BR843"/>
  <c r="BQ843"/>
  <c r="BP843"/>
  <c r="BO843"/>
  <c r="BN843"/>
  <c r="BM843"/>
  <c r="BI843"/>
  <c r="BZ842"/>
  <c r="BY842"/>
  <c r="BV842"/>
  <c r="BU842"/>
  <c r="BT842"/>
  <c r="BS842"/>
  <c r="BR842"/>
  <c r="BQ842"/>
  <c r="BP842"/>
  <c r="BO842"/>
  <c r="BN842"/>
  <c r="BM842"/>
  <c r="BI842"/>
  <c r="BZ841"/>
  <c r="BY841"/>
  <c r="BV841"/>
  <c r="BU841"/>
  <c r="BT841"/>
  <c r="BS841"/>
  <c r="BR841"/>
  <c r="BQ841"/>
  <c r="BP841"/>
  <c r="BO841"/>
  <c r="BN841"/>
  <c r="BM841"/>
  <c r="BI841"/>
  <c r="BZ840"/>
  <c r="BY840"/>
  <c r="BV840"/>
  <c r="BU840"/>
  <c r="BT840"/>
  <c r="BS840"/>
  <c r="BR840"/>
  <c r="BQ840"/>
  <c r="BP840"/>
  <c r="BO840"/>
  <c r="BN840"/>
  <c r="BM840"/>
  <c r="BI840"/>
  <c r="BZ839"/>
  <c r="BY839"/>
  <c r="BV839"/>
  <c r="BU839"/>
  <c r="BT839"/>
  <c r="BS839"/>
  <c r="BR839"/>
  <c r="BQ839"/>
  <c r="BP839"/>
  <c r="BO839"/>
  <c r="BN839"/>
  <c r="BM839"/>
  <c r="BI839"/>
  <c r="BZ838"/>
  <c r="BY838"/>
  <c r="BV838"/>
  <c r="BU838"/>
  <c r="BT838"/>
  <c r="BS838"/>
  <c r="BR838"/>
  <c r="BQ838"/>
  <c r="BP838"/>
  <c r="BO838"/>
  <c r="BN838"/>
  <c r="BM838"/>
  <c r="BI838"/>
  <c r="BZ837"/>
  <c r="BY837"/>
  <c r="BV837"/>
  <c r="BU837"/>
  <c r="BT837"/>
  <c r="BS837"/>
  <c r="BR837"/>
  <c r="BQ837"/>
  <c r="BP837"/>
  <c r="BO837"/>
  <c r="BN837"/>
  <c r="BM837"/>
  <c r="BI837"/>
  <c r="BZ836"/>
  <c r="BY836"/>
  <c r="BV836"/>
  <c r="BU836"/>
  <c r="BT836"/>
  <c r="BS836"/>
  <c r="BR836"/>
  <c r="BQ836"/>
  <c r="BP836"/>
  <c r="BO836"/>
  <c r="BN836"/>
  <c r="BM836"/>
  <c r="BI836"/>
  <c r="BZ835"/>
  <c r="BY835"/>
  <c r="BV835"/>
  <c r="BU835"/>
  <c r="BT835"/>
  <c r="BS835"/>
  <c r="BR835"/>
  <c r="BQ835"/>
  <c r="BP835"/>
  <c r="BO835"/>
  <c r="BN835"/>
  <c r="BM835"/>
  <c r="BI835"/>
  <c r="BZ834"/>
  <c r="BY834"/>
  <c r="BV834"/>
  <c r="BU834"/>
  <c r="BT834"/>
  <c r="BS834"/>
  <c r="BR834"/>
  <c r="BQ834"/>
  <c r="BP834"/>
  <c r="BO834"/>
  <c r="BN834"/>
  <c r="BM834"/>
  <c r="BI834"/>
  <c r="BZ833"/>
  <c r="BY833"/>
  <c r="BV833"/>
  <c r="BU833"/>
  <c r="BT833"/>
  <c r="BS833"/>
  <c r="BR833"/>
  <c r="BQ833"/>
  <c r="BP833"/>
  <c r="BO833"/>
  <c r="BN833"/>
  <c r="BM833"/>
  <c r="BI833"/>
  <c r="BZ832"/>
  <c r="BY832"/>
  <c r="BV832"/>
  <c r="BU832"/>
  <c r="BT832"/>
  <c r="BS832"/>
  <c r="BR832"/>
  <c r="BQ832"/>
  <c r="BP832"/>
  <c r="BO832"/>
  <c r="BN832"/>
  <c r="BM832"/>
  <c r="BI832"/>
  <c r="BZ831"/>
  <c r="BY831"/>
  <c r="BV831"/>
  <c r="BU831"/>
  <c r="BT831"/>
  <c r="BS831"/>
  <c r="BR831"/>
  <c r="BQ831"/>
  <c r="BP831"/>
  <c r="BO831"/>
  <c r="BN831"/>
  <c r="BM831"/>
  <c r="BI831"/>
  <c r="BZ830"/>
  <c r="BY830"/>
  <c r="BV830"/>
  <c r="BU830"/>
  <c r="BT830"/>
  <c r="BS830"/>
  <c r="BR830"/>
  <c r="BQ830"/>
  <c r="BP830"/>
  <c r="BO830"/>
  <c r="BN830"/>
  <c r="BM830"/>
  <c r="BI830"/>
  <c r="BZ829"/>
  <c r="BY829"/>
  <c r="BV829"/>
  <c r="BU829"/>
  <c r="BT829"/>
  <c r="BS829"/>
  <c r="BR829"/>
  <c r="BQ829"/>
  <c r="BP829"/>
  <c r="BO829"/>
  <c r="BN829"/>
  <c r="BM829"/>
  <c r="BI829"/>
  <c r="BZ828"/>
  <c r="BY828"/>
  <c r="BV828"/>
  <c r="BU828"/>
  <c r="BT828"/>
  <c r="BS828"/>
  <c r="BR828"/>
  <c r="BQ828"/>
  <c r="BP828"/>
  <c r="BO828"/>
  <c r="BN828"/>
  <c r="BM828"/>
  <c r="BI828"/>
  <c r="BZ827"/>
  <c r="BY827"/>
  <c r="BV827"/>
  <c r="BU827"/>
  <c r="BT827"/>
  <c r="BS827"/>
  <c r="BR827"/>
  <c r="BQ827"/>
  <c r="BP827"/>
  <c r="BO827"/>
  <c r="BN827"/>
  <c r="BM827"/>
  <c r="BI827"/>
  <c r="BZ826"/>
  <c r="BY826"/>
  <c r="BV826"/>
  <c r="BU826"/>
  <c r="BT826"/>
  <c r="BS826"/>
  <c r="BR826"/>
  <c r="BQ826"/>
  <c r="BP826"/>
  <c r="BO826"/>
  <c r="BN826"/>
  <c r="BM826"/>
  <c r="BI826"/>
  <c r="BZ825"/>
  <c r="BY825"/>
  <c r="BV825"/>
  <c r="BU825"/>
  <c r="BT825"/>
  <c r="BS825"/>
  <c r="BR825"/>
  <c r="BQ825"/>
  <c r="BP825"/>
  <c r="BO825"/>
  <c r="BN825"/>
  <c r="BM825"/>
  <c r="BI825"/>
  <c r="BZ824"/>
  <c r="BY824"/>
  <c r="BV824"/>
  <c r="BU824"/>
  <c r="BT824"/>
  <c r="BS824"/>
  <c r="BR824"/>
  <c r="BQ824"/>
  <c r="BP824"/>
  <c r="BO824"/>
  <c r="BN824"/>
  <c r="BM824"/>
  <c r="BI824"/>
  <c r="BZ823"/>
  <c r="BY823"/>
  <c r="BV823"/>
  <c r="BU823"/>
  <c r="BT823"/>
  <c r="BS823"/>
  <c r="BR823"/>
  <c r="BQ823"/>
  <c r="BP823"/>
  <c r="BO823"/>
  <c r="BN823"/>
  <c r="BM823"/>
  <c r="BI823"/>
  <c r="BZ822"/>
  <c r="BY822"/>
  <c r="BV822"/>
  <c r="BU822"/>
  <c r="BT822"/>
  <c r="BS822"/>
  <c r="BR822"/>
  <c r="BQ822"/>
  <c r="BP822"/>
  <c r="BO822"/>
  <c r="BN822"/>
  <c r="BM822"/>
  <c r="BI822"/>
  <c r="BZ821"/>
  <c r="BY821"/>
  <c r="BV821"/>
  <c r="BU821"/>
  <c r="BT821"/>
  <c r="BS821"/>
  <c r="BR821"/>
  <c r="BQ821"/>
  <c r="BP821"/>
  <c r="BO821"/>
  <c r="BN821"/>
  <c r="BM821"/>
  <c r="BI821"/>
  <c r="BZ820"/>
  <c r="BY820"/>
  <c r="BV820"/>
  <c r="BU820"/>
  <c r="BT820"/>
  <c r="BS820"/>
  <c r="BR820"/>
  <c r="BQ820"/>
  <c r="BP820"/>
  <c r="BO820"/>
  <c r="BN820"/>
  <c r="BM820"/>
  <c r="BI820"/>
  <c r="BZ819"/>
  <c r="BY819"/>
  <c r="BV819"/>
  <c r="BU819"/>
  <c r="BT819"/>
  <c r="BS819"/>
  <c r="BR819"/>
  <c r="BQ819"/>
  <c r="BP819"/>
  <c r="BO819"/>
  <c r="BN819"/>
  <c r="BM819"/>
  <c r="BI819"/>
  <c r="BZ818"/>
  <c r="BY818"/>
  <c r="BV818"/>
  <c r="BU818"/>
  <c r="BT818"/>
  <c r="BS818"/>
  <c r="BR818"/>
  <c r="BQ818"/>
  <c r="BP818"/>
  <c r="BO818"/>
  <c r="BN818"/>
  <c r="BM818"/>
  <c r="BI818"/>
  <c r="BZ817"/>
  <c r="BY817"/>
  <c r="BV817"/>
  <c r="BU817"/>
  <c r="BT817"/>
  <c r="BS817"/>
  <c r="BR817"/>
  <c r="BQ817"/>
  <c r="BP817"/>
  <c r="BO817"/>
  <c r="BN817"/>
  <c r="BM817"/>
  <c r="BI817"/>
  <c r="BZ816"/>
  <c r="BY816"/>
  <c r="BV816"/>
  <c r="BU816"/>
  <c r="BT816"/>
  <c r="BS816"/>
  <c r="BR816"/>
  <c r="BQ816"/>
  <c r="BP816"/>
  <c r="BO816"/>
  <c r="BN816"/>
  <c r="BM816"/>
  <c r="BI816"/>
  <c r="BZ815"/>
  <c r="BY815"/>
  <c r="BV815"/>
  <c r="BU815"/>
  <c r="BT815"/>
  <c r="BS815"/>
  <c r="BR815"/>
  <c r="BQ815"/>
  <c r="BP815"/>
  <c r="BO815"/>
  <c r="BN815"/>
  <c r="BM815"/>
  <c r="BI815"/>
  <c r="BZ814"/>
  <c r="BY814"/>
  <c r="BV814"/>
  <c r="BU814"/>
  <c r="BT814"/>
  <c r="BS814"/>
  <c r="BR814"/>
  <c r="BQ814"/>
  <c r="BP814"/>
  <c r="BO814"/>
  <c r="BN814"/>
  <c r="BM814"/>
  <c r="BI814"/>
  <c r="BZ813"/>
  <c r="BY813"/>
  <c r="BV813"/>
  <c r="BU813"/>
  <c r="BT813"/>
  <c r="BS813"/>
  <c r="BR813"/>
  <c r="BQ813"/>
  <c r="BP813"/>
  <c r="BO813"/>
  <c r="BN813"/>
  <c r="BM813"/>
  <c r="BI813"/>
  <c r="BZ812"/>
  <c r="BY812"/>
  <c r="BV812"/>
  <c r="BU812"/>
  <c r="BT812"/>
  <c r="BS812"/>
  <c r="BR812"/>
  <c r="BQ812"/>
  <c r="BP812"/>
  <c r="BO812"/>
  <c r="BN812"/>
  <c r="BM812"/>
  <c r="BI812"/>
  <c r="BZ811"/>
  <c r="BY811"/>
  <c r="BV811"/>
  <c r="BU811"/>
  <c r="BT811"/>
  <c r="BS811"/>
  <c r="BR811"/>
  <c r="BQ811"/>
  <c r="BP811"/>
  <c r="BO811"/>
  <c r="BN811"/>
  <c r="BM811"/>
  <c r="BI811"/>
  <c r="BZ810"/>
  <c r="BY810"/>
  <c r="BV810"/>
  <c r="BU810"/>
  <c r="BT810"/>
  <c r="BS810"/>
  <c r="BR810"/>
  <c r="BQ810"/>
  <c r="BP810"/>
  <c r="BO810"/>
  <c r="BN810"/>
  <c r="BM810"/>
  <c r="BI810"/>
  <c r="BZ809"/>
  <c r="BY809"/>
  <c r="BV809"/>
  <c r="BU809"/>
  <c r="BT809"/>
  <c r="BS809"/>
  <c r="BR809"/>
  <c r="BQ809"/>
  <c r="BP809"/>
  <c r="BO809"/>
  <c r="BN809"/>
  <c r="BM809"/>
  <c r="BI809"/>
  <c r="BZ808"/>
  <c r="BY808"/>
  <c r="BV808"/>
  <c r="BU808"/>
  <c r="BT808"/>
  <c r="BS808"/>
  <c r="BR808"/>
  <c r="BQ808"/>
  <c r="BP808"/>
  <c r="BO808"/>
  <c r="BN808"/>
  <c r="BM808"/>
  <c r="BI808"/>
  <c r="BZ807"/>
  <c r="BY807"/>
  <c r="BV807"/>
  <c r="BU807"/>
  <c r="BT807"/>
  <c r="BS807"/>
  <c r="BR807"/>
  <c r="BQ807"/>
  <c r="BP807"/>
  <c r="BO807"/>
  <c r="BN807"/>
  <c r="BM807"/>
  <c r="BI807"/>
  <c r="BZ806"/>
  <c r="BY806"/>
  <c r="BV806"/>
  <c r="BU806"/>
  <c r="BT806"/>
  <c r="BS806"/>
  <c r="BR806"/>
  <c r="BQ806"/>
  <c r="BP806"/>
  <c r="BO806"/>
  <c r="BN806"/>
  <c r="BM806"/>
  <c r="BI806"/>
  <c r="BZ805"/>
  <c r="BY805"/>
  <c r="BV805"/>
  <c r="BU805"/>
  <c r="BT805"/>
  <c r="BS805"/>
  <c r="BR805"/>
  <c r="BQ805"/>
  <c r="BP805"/>
  <c r="BO805"/>
  <c r="BN805"/>
  <c r="BM805"/>
  <c r="BI805"/>
  <c r="BZ804"/>
  <c r="BY804"/>
  <c r="BV804"/>
  <c r="BU804"/>
  <c r="BT804"/>
  <c r="BS804"/>
  <c r="BR804"/>
  <c r="BQ804"/>
  <c r="BP804"/>
  <c r="BO804"/>
  <c r="BN804"/>
  <c r="BM804"/>
  <c r="BI804"/>
  <c r="BZ803"/>
  <c r="BY803"/>
  <c r="BV803"/>
  <c r="BU803"/>
  <c r="BT803"/>
  <c r="BS803"/>
  <c r="BR803"/>
  <c r="BQ803"/>
  <c r="BP803"/>
  <c r="BO803"/>
  <c r="BN803"/>
  <c r="BM803"/>
  <c r="BI803"/>
  <c r="BZ802"/>
  <c r="BY802"/>
  <c r="BV802"/>
  <c r="BU802"/>
  <c r="BT802"/>
  <c r="BS802"/>
  <c r="BR802"/>
  <c r="BQ802"/>
  <c r="BP802"/>
  <c r="BO802"/>
  <c r="BN802"/>
  <c r="BM802"/>
  <c r="BI802"/>
  <c r="BZ801"/>
  <c r="BY801"/>
  <c r="BV801"/>
  <c r="BU801"/>
  <c r="BT801"/>
  <c r="BS801"/>
  <c r="BR801"/>
  <c r="BQ801"/>
  <c r="BP801"/>
  <c r="BO801"/>
  <c r="BN801"/>
  <c r="BM801"/>
  <c r="BI801"/>
  <c r="BZ800"/>
  <c r="BY800"/>
  <c r="BV800"/>
  <c r="BU800"/>
  <c r="BT800"/>
  <c r="BS800"/>
  <c r="BR800"/>
  <c r="BQ800"/>
  <c r="BP800"/>
  <c r="BO800"/>
  <c r="BN800"/>
  <c r="BM800"/>
  <c r="BI800"/>
  <c r="BZ799"/>
  <c r="BY799"/>
  <c r="BV799"/>
  <c r="BU799"/>
  <c r="BT799"/>
  <c r="BS799"/>
  <c r="BR799"/>
  <c r="BQ799"/>
  <c r="BP799"/>
  <c r="BO799"/>
  <c r="BN799"/>
  <c r="BM799"/>
  <c r="BI799"/>
  <c r="BZ798"/>
  <c r="BY798"/>
  <c r="BV798"/>
  <c r="BU798"/>
  <c r="BT798"/>
  <c r="BS798"/>
  <c r="BR798"/>
  <c r="BQ798"/>
  <c r="BP798"/>
  <c r="BO798"/>
  <c r="BN798"/>
  <c r="BM798"/>
  <c r="BI798"/>
  <c r="BZ797"/>
  <c r="BY797"/>
  <c r="BV797"/>
  <c r="BU797"/>
  <c r="BT797"/>
  <c r="BS797"/>
  <c r="BR797"/>
  <c r="BQ797"/>
  <c r="BP797"/>
  <c r="BO797"/>
  <c r="BN797"/>
  <c r="BM797"/>
  <c r="BI797"/>
  <c r="BZ796"/>
  <c r="BY796"/>
  <c r="BV796"/>
  <c r="BU796"/>
  <c r="BT796"/>
  <c r="BS796"/>
  <c r="BR796"/>
  <c r="BQ796"/>
  <c r="BP796"/>
  <c r="BO796"/>
  <c r="BN796"/>
  <c r="BM796"/>
  <c r="BI796"/>
  <c r="BZ795"/>
  <c r="BY795"/>
  <c r="BV795"/>
  <c r="BU795"/>
  <c r="BT795"/>
  <c r="BS795"/>
  <c r="BR795"/>
  <c r="BQ795"/>
  <c r="BP795"/>
  <c r="BO795"/>
  <c r="BN795"/>
  <c r="BM795"/>
  <c r="BI795"/>
  <c r="BZ794"/>
  <c r="BY794"/>
  <c r="BV794"/>
  <c r="BU794"/>
  <c r="BT794"/>
  <c r="BS794"/>
  <c r="BR794"/>
  <c r="BQ794"/>
  <c r="BP794"/>
  <c r="BO794"/>
  <c r="BN794"/>
  <c r="BM794"/>
  <c r="BI794"/>
  <c r="BZ793"/>
  <c r="BY793"/>
  <c r="BV793"/>
  <c r="BU793"/>
  <c r="BT793"/>
  <c r="BS793"/>
  <c r="BR793"/>
  <c r="BQ793"/>
  <c r="BP793"/>
  <c r="BO793"/>
  <c r="BN793"/>
  <c r="BM793"/>
  <c r="BI793"/>
  <c r="BZ792"/>
  <c r="BY792"/>
  <c r="BV792"/>
  <c r="BU792"/>
  <c r="BT792"/>
  <c r="BS792"/>
  <c r="BR792"/>
  <c r="BQ792"/>
  <c r="BP792"/>
  <c r="BO792"/>
  <c r="BN792"/>
  <c r="BM792"/>
  <c r="BI792"/>
  <c r="BZ791"/>
  <c r="BY791"/>
  <c r="BV791"/>
  <c r="BU791"/>
  <c r="BT791"/>
  <c r="BS791"/>
  <c r="BR791"/>
  <c r="BQ791"/>
  <c r="BP791"/>
  <c r="BO791"/>
  <c r="BN791"/>
  <c r="BM791"/>
  <c r="BI791"/>
  <c r="BZ790"/>
  <c r="BY790"/>
  <c r="BV790"/>
  <c r="BU790"/>
  <c r="BT790"/>
  <c r="BS790"/>
  <c r="BR790"/>
  <c r="BQ790"/>
  <c r="BP790"/>
  <c r="BO790"/>
  <c r="BN790"/>
  <c r="BM790"/>
  <c r="BI790"/>
  <c r="BZ789"/>
  <c r="BY789"/>
  <c r="BV789"/>
  <c r="BU789"/>
  <c r="BT789"/>
  <c r="BS789"/>
  <c r="BR789"/>
  <c r="BQ789"/>
  <c r="BP789"/>
  <c r="BO789"/>
  <c r="BN789"/>
  <c r="BM789"/>
  <c r="BI789"/>
  <c r="BZ788"/>
  <c r="BY788"/>
  <c r="BV788"/>
  <c r="BU788"/>
  <c r="BT788"/>
  <c r="BS788"/>
  <c r="BR788"/>
  <c r="BQ788"/>
  <c r="BP788"/>
  <c r="BO788"/>
  <c r="BN788"/>
  <c r="BM788"/>
  <c r="BI788"/>
  <c r="BZ787"/>
  <c r="BY787"/>
  <c r="BV787"/>
  <c r="BU787"/>
  <c r="BT787"/>
  <c r="BS787"/>
  <c r="BR787"/>
  <c r="BQ787"/>
  <c r="BP787"/>
  <c r="BO787"/>
  <c r="BN787"/>
  <c r="BM787"/>
  <c r="BI787"/>
  <c r="BZ786"/>
  <c r="BY786"/>
  <c r="BV786"/>
  <c r="BU786"/>
  <c r="BT786"/>
  <c r="BS786"/>
  <c r="BR786"/>
  <c r="BQ786"/>
  <c r="BP786"/>
  <c r="BO786"/>
  <c r="BN786"/>
  <c r="BM786"/>
  <c r="BI786"/>
  <c r="BZ785"/>
  <c r="BY785"/>
  <c r="BV785"/>
  <c r="BU785"/>
  <c r="BT785"/>
  <c r="BS785"/>
  <c r="BR785"/>
  <c r="BQ785"/>
  <c r="BP785"/>
  <c r="BO785"/>
  <c r="BN785"/>
  <c r="BM785"/>
  <c r="BI785"/>
  <c r="BZ784"/>
  <c r="BY784"/>
  <c r="BV784"/>
  <c r="BU784"/>
  <c r="BT784"/>
  <c r="BS784"/>
  <c r="BR784"/>
  <c r="BQ784"/>
  <c r="BP784"/>
  <c r="BO784"/>
  <c r="BN784"/>
  <c r="BM784"/>
  <c r="BI784"/>
  <c r="BZ783"/>
  <c r="BY783"/>
  <c r="BV783"/>
  <c r="BU783"/>
  <c r="BT783"/>
  <c r="BS783"/>
  <c r="BR783"/>
  <c r="BQ783"/>
  <c r="BP783"/>
  <c r="BO783"/>
  <c r="BN783"/>
  <c r="BM783"/>
  <c r="BI783"/>
  <c r="BZ782"/>
  <c r="BY782"/>
  <c r="BV782"/>
  <c r="BU782"/>
  <c r="BT782"/>
  <c r="BS782"/>
  <c r="BR782"/>
  <c r="BQ782"/>
  <c r="BP782"/>
  <c r="BO782"/>
  <c r="BN782"/>
  <c r="BM782"/>
  <c r="BI782"/>
  <c r="BZ781"/>
  <c r="BY781"/>
  <c r="BV781"/>
  <c r="BU781"/>
  <c r="BT781"/>
  <c r="BS781"/>
  <c r="BR781"/>
  <c r="BQ781"/>
  <c r="BP781"/>
  <c r="BO781"/>
  <c r="BN781"/>
  <c r="BM781"/>
  <c r="BI781"/>
  <c r="BZ780"/>
  <c r="BY780"/>
  <c r="BV780"/>
  <c r="BU780"/>
  <c r="BT780"/>
  <c r="BS780"/>
  <c r="BR780"/>
  <c r="BQ780"/>
  <c r="BP780"/>
  <c r="BO780"/>
  <c r="BN780"/>
  <c r="BM780"/>
  <c r="BI780"/>
  <c r="BZ779"/>
  <c r="BY779"/>
  <c r="BV779"/>
  <c r="BU779"/>
  <c r="BT779"/>
  <c r="BS779"/>
  <c r="BR779"/>
  <c r="BQ779"/>
  <c r="BP779"/>
  <c r="BO779"/>
  <c r="BN779"/>
  <c r="BM779"/>
  <c r="BI779"/>
  <c r="BZ778"/>
  <c r="BY778"/>
  <c r="BV778"/>
  <c r="BU778"/>
  <c r="BT778"/>
  <c r="BS778"/>
  <c r="BR778"/>
  <c r="BQ778"/>
  <c r="BP778"/>
  <c r="BO778"/>
  <c r="BN778"/>
  <c r="BM778"/>
  <c r="BI778"/>
  <c r="BZ777"/>
  <c r="BY777"/>
  <c r="BV777"/>
  <c r="BU777"/>
  <c r="BT777"/>
  <c r="BS777"/>
  <c r="BR777"/>
  <c r="BQ777"/>
  <c r="BP777"/>
  <c r="BO777"/>
  <c r="BN777"/>
  <c r="BM777"/>
  <c r="BI777"/>
  <c r="BZ776"/>
  <c r="BY776"/>
  <c r="BV776"/>
  <c r="BU776"/>
  <c r="BT776"/>
  <c r="BS776"/>
  <c r="BR776"/>
  <c r="BQ776"/>
  <c r="BP776"/>
  <c r="BO776"/>
  <c r="BN776"/>
  <c r="BM776"/>
  <c r="BI776"/>
  <c r="BZ775"/>
  <c r="BY775"/>
  <c r="BV775"/>
  <c r="BU775"/>
  <c r="BT775"/>
  <c r="BS775"/>
  <c r="BR775"/>
  <c r="BQ775"/>
  <c r="BP775"/>
  <c r="BO775"/>
  <c r="BN775"/>
  <c r="BM775"/>
  <c r="BI775"/>
  <c r="BZ774"/>
  <c r="BY774"/>
  <c r="BV774"/>
  <c r="BU774"/>
  <c r="BT774"/>
  <c r="BS774"/>
  <c r="BR774"/>
  <c r="BQ774"/>
  <c r="BP774"/>
  <c r="BO774"/>
  <c r="BN774"/>
  <c r="BM774"/>
  <c r="BI774"/>
  <c r="BZ773"/>
  <c r="BY773"/>
  <c r="BV773"/>
  <c r="BU773"/>
  <c r="BT773"/>
  <c r="BS773"/>
  <c r="BR773"/>
  <c r="BQ773"/>
  <c r="BP773"/>
  <c r="BO773"/>
  <c r="BN773"/>
  <c r="BM773"/>
  <c r="BI773"/>
  <c r="BZ772"/>
  <c r="BY772"/>
  <c r="BV772"/>
  <c r="BU772"/>
  <c r="BT772"/>
  <c r="BS772"/>
  <c r="BR772"/>
  <c r="BQ772"/>
  <c r="BP772"/>
  <c r="BO772"/>
  <c r="BN772"/>
  <c r="BM772"/>
  <c r="BI772"/>
  <c r="BZ771"/>
  <c r="BY771"/>
  <c r="BV771"/>
  <c r="BU771"/>
  <c r="BT771"/>
  <c r="BS771"/>
  <c r="BR771"/>
  <c r="BQ771"/>
  <c r="BP771"/>
  <c r="BO771"/>
  <c r="BN771"/>
  <c r="BM771"/>
  <c r="BI771"/>
  <c r="BZ770"/>
  <c r="BY770"/>
  <c r="BV770"/>
  <c r="BU770"/>
  <c r="BT770"/>
  <c r="BS770"/>
  <c r="BR770"/>
  <c r="BQ770"/>
  <c r="BP770"/>
  <c r="BO770"/>
  <c r="BN770"/>
  <c r="BM770"/>
  <c r="BI770"/>
  <c r="BZ769"/>
  <c r="BY769"/>
  <c r="BV769"/>
  <c r="BU769"/>
  <c r="BT769"/>
  <c r="BS769"/>
  <c r="BR769"/>
  <c r="BQ769"/>
  <c r="BP769"/>
  <c r="BO769"/>
  <c r="BN769"/>
  <c r="BM769"/>
  <c r="BI769"/>
  <c r="BZ768"/>
  <c r="BY768"/>
  <c r="BV768"/>
  <c r="BU768"/>
  <c r="BT768"/>
  <c r="BS768"/>
  <c r="BR768"/>
  <c r="BQ768"/>
  <c r="BP768"/>
  <c r="BO768"/>
  <c r="BN768"/>
  <c r="BM768"/>
  <c r="BI768"/>
  <c r="BZ767"/>
  <c r="BY767"/>
  <c r="BV767"/>
  <c r="BU767"/>
  <c r="BT767"/>
  <c r="BS767"/>
  <c r="BR767"/>
  <c r="BQ767"/>
  <c r="BP767"/>
  <c r="BO767"/>
  <c r="BN767"/>
  <c r="BM767"/>
  <c r="BI767"/>
  <c r="BZ766"/>
  <c r="BY766"/>
  <c r="BV766"/>
  <c r="BU766"/>
  <c r="BT766"/>
  <c r="BS766"/>
  <c r="BR766"/>
  <c r="BQ766"/>
  <c r="BP766"/>
  <c r="BO766"/>
  <c r="BN766"/>
  <c r="BM766"/>
  <c r="BI766"/>
  <c r="BZ765"/>
  <c r="BY765"/>
  <c r="BV765"/>
  <c r="BU765"/>
  <c r="BT765"/>
  <c r="BS765"/>
  <c r="BR765"/>
  <c r="BQ765"/>
  <c r="BP765"/>
  <c r="BO765"/>
  <c r="BN765"/>
  <c r="BM765"/>
  <c r="BI765"/>
  <c r="BZ764"/>
  <c r="BY764"/>
  <c r="BV764"/>
  <c r="BU764"/>
  <c r="BT764"/>
  <c r="BS764"/>
  <c r="BR764"/>
  <c r="BQ764"/>
  <c r="BP764"/>
  <c r="BO764"/>
  <c r="BN764"/>
  <c r="BM764"/>
  <c r="BI764"/>
  <c r="BZ763"/>
  <c r="BY763"/>
  <c r="BV763"/>
  <c r="BU763"/>
  <c r="BT763"/>
  <c r="BS763"/>
  <c r="BR763"/>
  <c r="BQ763"/>
  <c r="BP763"/>
  <c r="BO763"/>
  <c r="BN763"/>
  <c r="BM763"/>
  <c r="BI763"/>
  <c r="BZ762"/>
  <c r="BY762"/>
  <c r="BV762"/>
  <c r="BU762"/>
  <c r="BT762"/>
  <c r="BS762"/>
  <c r="BR762"/>
  <c r="BQ762"/>
  <c r="BP762"/>
  <c r="BO762"/>
  <c r="BN762"/>
  <c r="BM762"/>
  <c r="BI762"/>
  <c r="BZ761"/>
  <c r="BY761"/>
  <c r="BV761"/>
  <c r="BU761"/>
  <c r="BT761"/>
  <c r="BS761"/>
  <c r="BR761"/>
  <c r="BQ761"/>
  <c r="BP761"/>
  <c r="BO761"/>
  <c r="BN761"/>
  <c r="BM761"/>
  <c r="BI761"/>
  <c r="BZ760"/>
  <c r="BY760"/>
  <c r="BV760"/>
  <c r="BU760"/>
  <c r="BT760"/>
  <c r="BS760"/>
  <c r="BR760"/>
  <c r="BQ760"/>
  <c r="BP760"/>
  <c r="BO760"/>
  <c r="BN760"/>
  <c r="BM760"/>
  <c r="BI760"/>
  <c r="BZ759"/>
  <c r="BY759"/>
  <c r="BV759"/>
  <c r="BU759"/>
  <c r="BT759"/>
  <c r="BS759"/>
  <c r="BR759"/>
  <c r="BQ759"/>
  <c r="BP759"/>
  <c r="BO759"/>
  <c r="BN759"/>
  <c r="BM759"/>
  <c r="BI759"/>
  <c r="BZ758"/>
  <c r="BY758"/>
  <c r="BV758"/>
  <c r="BU758"/>
  <c r="BT758"/>
  <c r="BS758"/>
  <c r="BR758"/>
  <c r="BQ758"/>
  <c r="BP758"/>
  <c r="BO758"/>
  <c r="BN758"/>
  <c r="BM758"/>
  <c r="BI758"/>
  <c r="BZ757"/>
  <c r="BY757"/>
  <c r="BV757"/>
  <c r="BU757"/>
  <c r="BT757"/>
  <c r="BS757"/>
  <c r="BR757"/>
  <c r="BQ757"/>
  <c r="BP757"/>
  <c r="BO757"/>
  <c r="BN757"/>
  <c r="BM757"/>
  <c r="BI757"/>
  <c r="CA755"/>
  <c r="BY755"/>
  <c r="BZ755" s="1"/>
  <c r="BW755"/>
  <c r="BX755" s="1"/>
  <c r="BV755"/>
  <c r="BU755"/>
  <c r="BT755"/>
  <c r="BS755"/>
  <c r="BQ755"/>
  <c r="BP755"/>
  <c r="BR755" s="1"/>
  <c r="BO755"/>
  <c r="BL755"/>
  <c r="BK755"/>
  <c r="BM755" s="1"/>
  <c r="BJ755"/>
  <c r="BN755" s="1"/>
  <c r="BI755"/>
  <c r="CA754"/>
  <c r="BZ754"/>
  <c r="BY754"/>
  <c r="BX754"/>
  <c r="BW754"/>
  <c r="BV754"/>
  <c r="BU754"/>
  <c r="BT754"/>
  <c r="BS754"/>
  <c r="BP754"/>
  <c r="BQ754" s="1"/>
  <c r="BO754"/>
  <c r="BL754"/>
  <c r="BK754"/>
  <c r="BJ754"/>
  <c r="BM754" s="1"/>
  <c r="BI754"/>
  <c r="CA753"/>
  <c r="BY753"/>
  <c r="BZ753" s="1"/>
  <c r="BW753"/>
  <c r="BX753" s="1"/>
  <c r="BV753"/>
  <c r="BU753"/>
  <c r="BT753"/>
  <c r="BS753"/>
  <c r="BQ753"/>
  <c r="BP753"/>
  <c r="BR753" s="1"/>
  <c r="BO753"/>
  <c r="BL753"/>
  <c r="BK753"/>
  <c r="BM753" s="1"/>
  <c r="BJ753"/>
  <c r="BN753" s="1"/>
  <c r="BI753"/>
  <c r="CA752"/>
  <c r="BZ752"/>
  <c r="BY752"/>
  <c r="BX752"/>
  <c r="BW752"/>
  <c r="BV752"/>
  <c r="BU752"/>
  <c r="BT752"/>
  <c r="BS752"/>
  <c r="BP752"/>
  <c r="BQ752" s="1"/>
  <c r="BO752"/>
  <c r="BL752"/>
  <c r="BK752"/>
  <c r="BJ752"/>
  <c r="BM752" s="1"/>
  <c r="BI752"/>
  <c r="CA751"/>
  <c r="BY751"/>
  <c r="BZ751" s="1"/>
  <c r="BW751"/>
  <c r="BX751" s="1"/>
  <c r="BV751"/>
  <c r="BU751"/>
  <c r="BT751"/>
  <c r="BS751"/>
  <c r="BQ751"/>
  <c r="BP751"/>
  <c r="BR751" s="1"/>
  <c r="BO751"/>
  <c r="BL751"/>
  <c r="BK751"/>
  <c r="BM751" s="1"/>
  <c r="BJ751"/>
  <c r="BN751" s="1"/>
  <c r="BI751"/>
  <c r="CA750"/>
  <c r="BZ750"/>
  <c r="BY750"/>
  <c r="BX750"/>
  <c r="BW750"/>
  <c r="BV750"/>
  <c r="BU750"/>
  <c r="BT750"/>
  <c r="BS750"/>
  <c r="BP750"/>
  <c r="BQ750" s="1"/>
  <c r="BO750"/>
  <c r="BL750"/>
  <c r="BK750"/>
  <c r="BJ750"/>
  <c r="BM750" s="1"/>
  <c r="BI750"/>
  <c r="CA749"/>
  <c r="BY749"/>
  <c r="BZ749" s="1"/>
  <c r="BW749"/>
  <c r="BX749" s="1"/>
  <c r="BV749"/>
  <c r="BU749"/>
  <c r="BT749"/>
  <c r="BS749"/>
  <c r="BQ749"/>
  <c r="BP749"/>
  <c r="BR749" s="1"/>
  <c r="BO749"/>
  <c r="BL749"/>
  <c r="BK749"/>
  <c r="BM749" s="1"/>
  <c r="BJ749"/>
  <c r="BN749" s="1"/>
  <c r="BI749"/>
  <c r="CA748"/>
  <c r="BZ748"/>
  <c r="BY748"/>
  <c r="BX748"/>
  <c r="BW748"/>
  <c r="BV748"/>
  <c r="BU748"/>
  <c r="BT748"/>
  <c r="BS748"/>
  <c r="BP748"/>
  <c r="BQ748" s="1"/>
  <c r="BO748"/>
  <c r="BL748"/>
  <c r="BK748"/>
  <c r="BJ748"/>
  <c r="BM748" s="1"/>
  <c r="BI748"/>
  <c r="CA747"/>
  <c r="BY747"/>
  <c r="BZ747" s="1"/>
  <c r="BW747"/>
  <c r="BX747" s="1"/>
  <c r="BV747"/>
  <c r="BU747"/>
  <c r="BT747"/>
  <c r="BS747"/>
  <c r="BQ747"/>
  <c r="BP747"/>
  <c r="BR747" s="1"/>
  <c r="BO747"/>
  <c r="BL747"/>
  <c r="BK747"/>
  <c r="BM747" s="1"/>
  <c r="BJ747"/>
  <c r="BN747" s="1"/>
  <c r="BI747"/>
  <c r="CA746"/>
  <c r="BZ746"/>
  <c r="BY746"/>
  <c r="BX746"/>
  <c r="BW746"/>
  <c r="BV746"/>
  <c r="BU746"/>
  <c r="BT746"/>
  <c r="BS746"/>
  <c r="BP746"/>
  <c r="BQ746" s="1"/>
  <c r="BO746"/>
  <c r="BL746"/>
  <c r="BK746"/>
  <c r="BJ746"/>
  <c r="BM746" s="1"/>
  <c r="BI746"/>
  <c r="CA745"/>
  <c r="BY745"/>
  <c r="BZ745" s="1"/>
  <c r="BW745"/>
  <c r="BX745" s="1"/>
  <c r="BV745"/>
  <c r="BU745"/>
  <c r="BT745"/>
  <c r="BS745"/>
  <c r="BQ745"/>
  <c r="BP745"/>
  <c r="BR745" s="1"/>
  <c r="BO745"/>
  <c r="BL745"/>
  <c r="BK745"/>
  <c r="BM745" s="1"/>
  <c r="BJ745"/>
  <c r="BN745" s="1"/>
  <c r="BI745"/>
  <c r="CA744"/>
  <c r="BZ744"/>
  <c r="BY744"/>
  <c r="BX744"/>
  <c r="BW744"/>
  <c r="BV744"/>
  <c r="BU744"/>
  <c r="BT744"/>
  <c r="BS744"/>
  <c r="BP744"/>
  <c r="BQ744" s="1"/>
  <c r="BO744"/>
  <c r="BL744"/>
  <c r="BK744"/>
  <c r="BJ744"/>
  <c r="BM744" s="1"/>
  <c r="BI744"/>
  <c r="CA743"/>
  <c r="BY743"/>
  <c r="BZ743" s="1"/>
  <c r="BW743"/>
  <c r="BX743" s="1"/>
  <c r="BV743"/>
  <c r="BU743"/>
  <c r="BT743"/>
  <c r="BS743"/>
  <c r="BQ743"/>
  <c r="BP743"/>
  <c r="BR743" s="1"/>
  <c r="BO743"/>
  <c r="BL743"/>
  <c r="BK743"/>
  <c r="BM743" s="1"/>
  <c r="BJ743"/>
  <c r="BN743" s="1"/>
  <c r="BI743"/>
  <c r="CA742"/>
  <c r="BZ742"/>
  <c r="BY742"/>
  <c r="BX742"/>
  <c r="BW742"/>
  <c r="BV742"/>
  <c r="BU742"/>
  <c r="BT742"/>
  <c r="BS742"/>
  <c r="BP742"/>
  <c r="BQ742" s="1"/>
  <c r="BO742"/>
  <c r="BL742"/>
  <c r="BK742"/>
  <c r="BJ742"/>
  <c r="BM742" s="1"/>
  <c r="BI742"/>
  <c r="CA741"/>
  <c r="BY741"/>
  <c r="BZ741" s="1"/>
  <c r="BW741"/>
  <c r="BX741" s="1"/>
  <c r="BV741"/>
  <c r="BU741"/>
  <c r="BT741"/>
  <c r="BS741"/>
  <c r="BQ741"/>
  <c r="BP741"/>
  <c r="BR741" s="1"/>
  <c r="BO741"/>
  <c r="BL741"/>
  <c r="BK741"/>
  <c r="BM741" s="1"/>
  <c r="BJ741"/>
  <c r="BN741" s="1"/>
  <c r="BI741"/>
  <c r="CA740"/>
  <c r="BZ740"/>
  <c r="BY740"/>
  <c r="BX740"/>
  <c r="BW740"/>
  <c r="BV740"/>
  <c r="BU740"/>
  <c r="BT740"/>
  <c r="BS740"/>
  <c r="BP740"/>
  <c r="BQ740" s="1"/>
  <c r="BO740"/>
  <c r="BL740"/>
  <c r="BK740"/>
  <c r="BJ740"/>
  <c r="BM740" s="1"/>
  <c r="BI740"/>
  <c r="CA739"/>
  <c r="BY739"/>
  <c r="BZ739" s="1"/>
  <c r="BW739"/>
  <c r="BX739" s="1"/>
  <c r="BV739"/>
  <c r="BU739"/>
  <c r="BT739"/>
  <c r="BS739"/>
  <c r="BQ739"/>
  <c r="BP739"/>
  <c r="BR739" s="1"/>
  <c r="BO739"/>
  <c r="BL739"/>
  <c r="BK739"/>
  <c r="BM739" s="1"/>
  <c r="BJ739"/>
  <c r="BN739" s="1"/>
  <c r="BI739"/>
  <c r="CA738"/>
  <c r="BZ738"/>
  <c r="BY738"/>
  <c r="BX738"/>
  <c r="BW738"/>
  <c r="BV738"/>
  <c r="BU738"/>
  <c r="BT738"/>
  <c r="BS738"/>
  <c r="BP738"/>
  <c r="BQ738" s="1"/>
  <c r="BO738"/>
  <c r="BL738"/>
  <c r="BK738"/>
  <c r="BJ738"/>
  <c r="BM738" s="1"/>
  <c r="BI738"/>
  <c r="CA737"/>
  <c r="BY737"/>
  <c r="BZ737" s="1"/>
  <c r="BW737"/>
  <c r="BX737" s="1"/>
  <c r="BV737"/>
  <c r="BU737"/>
  <c r="BT737"/>
  <c r="BS737"/>
  <c r="BQ737"/>
  <c r="BP737"/>
  <c r="BR737" s="1"/>
  <c r="BO737"/>
  <c r="BL737"/>
  <c r="BK737"/>
  <c r="BM737" s="1"/>
  <c r="BJ737"/>
  <c r="BN737" s="1"/>
  <c r="BI737"/>
  <c r="CA736"/>
  <c r="BZ736"/>
  <c r="BY736"/>
  <c r="BX736"/>
  <c r="BW736"/>
  <c r="BV736"/>
  <c r="BU736"/>
  <c r="BT736"/>
  <c r="BS736"/>
  <c r="BP736"/>
  <c r="BQ736" s="1"/>
  <c r="BO736"/>
  <c r="BL736"/>
  <c r="BK736"/>
  <c r="BJ736"/>
  <c r="BM736" s="1"/>
  <c r="BI736"/>
  <c r="CA735"/>
  <c r="BY735"/>
  <c r="BZ735" s="1"/>
  <c r="BW735"/>
  <c r="BX735" s="1"/>
  <c r="BV735"/>
  <c r="BU735"/>
  <c r="BT735"/>
  <c r="BS735"/>
  <c r="BQ735"/>
  <c r="BP735"/>
  <c r="BR735" s="1"/>
  <c r="BO735"/>
  <c r="BL735"/>
  <c r="BK735"/>
  <c r="BM735" s="1"/>
  <c r="BJ735"/>
  <c r="BN735" s="1"/>
  <c r="BI735"/>
  <c r="CA734"/>
  <c r="BZ734"/>
  <c r="BY734"/>
  <c r="BX734"/>
  <c r="BW734"/>
  <c r="BV734"/>
  <c r="BU734"/>
  <c r="BT734"/>
  <c r="BS734"/>
  <c r="BP734"/>
  <c r="BQ734" s="1"/>
  <c r="BO734"/>
  <c r="BL734"/>
  <c r="BK734"/>
  <c r="BJ734"/>
  <c r="BM734" s="1"/>
  <c r="BI734"/>
  <c r="CA733"/>
  <c r="BY733"/>
  <c r="BZ733" s="1"/>
  <c r="BW733"/>
  <c r="BX733" s="1"/>
  <c r="BV733"/>
  <c r="BU733"/>
  <c r="BT733"/>
  <c r="BS733"/>
  <c r="BQ733"/>
  <c r="BP733"/>
  <c r="BR733" s="1"/>
  <c r="BO733"/>
  <c r="BL733"/>
  <c r="BK733"/>
  <c r="BM733" s="1"/>
  <c r="BJ733"/>
  <c r="BN733" s="1"/>
  <c r="BI733"/>
  <c r="CA732"/>
  <c r="BZ732"/>
  <c r="BY732"/>
  <c r="BX732"/>
  <c r="BW732"/>
  <c r="BV732"/>
  <c r="BU732"/>
  <c r="BT732"/>
  <c r="BS732"/>
  <c r="BP732"/>
  <c r="BQ732" s="1"/>
  <c r="BO732"/>
  <c r="BL732"/>
  <c r="BK732"/>
  <c r="BJ732"/>
  <c r="BM732" s="1"/>
  <c r="BI732"/>
  <c r="CA731"/>
  <c r="BY731"/>
  <c r="BZ731" s="1"/>
  <c r="BW731"/>
  <c r="BX731" s="1"/>
  <c r="BV731"/>
  <c r="BU731"/>
  <c r="BT731"/>
  <c r="BS731"/>
  <c r="BQ731"/>
  <c r="BP731"/>
  <c r="BR731" s="1"/>
  <c r="BO731"/>
  <c r="BL731"/>
  <c r="BK731"/>
  <c r="BM731" s="1"/>
  <c r="BJ731"/>
  <c r="BN731" s="1"/>
  <c r="BI731"/>
  <c r="CA730"/>
  <c r="BZ730"/>
  <c r="BY730"/>
  <c r="BX730"/>
  <c r="BW730"/>
  <c r="BV730"/>
  <c r="BU730"/>
  <c r="BT730"/>
  <c r="BS730"/>
  <c r="BP730"/>
  <c r="BQ730" s="1"/>
  <c r="BO730"/>
  <c r="BL730"/>
  <c r="BK730"/>
  <c r="BJ730"/>
  <c r="BM730" s="1"/>
  <c r="BI730"/>
  <c r="CA729"/>
  <c r="BY729"/>
  <c r="BZ729" s="1"/>
  <c r="BW729"/>
  <c r="BX729" s="1"/>
  <c r="BV729"/>
  <c r="BU729"/>
  <c r="BT729"/>
  <c r="BS729"/>
  <c r="BQ729"/>
  <c r="BP729"/>
  <c r="BR729" s="1"/>
  <c r="BO729"/>
  <c r="BL729"/>
  <c r="BK729"/>
  <c r="BM729" s="1"/>
  <c r="BJ729"/>
  <c r="BN729" s="1"/>
  <c r="BI729"/>
  <c r="CA728"/>
  <c r="BZ728"/>
  <c r="BY728"/>
  <c r="BX728"/>
  <c r="BW728"/>
  <c r="BV728"/>
  <c r="BU728"/>
  <c r="BT728"/>
  <c r="BS728"/>
  <c r="BP728"/>
  <c r="BQ728" s="1"/>
  <c r="BO728"/>
  <c r="BL728"/>
  <c r="BK728"/>
  <c r="BJ728"/>
  <c r="BM728" s="1"/>
  <c r="BI728"/>
  <c r="CA727"/>
  <c r="BY727"/>
  <c r="BZ727" s="1"/>
  <c r="BW727"/>
  <c r="BX727" s="1"/>
  <c r="BV727"/>
  <c r="BU727"/>
  <c r="BT727"/>
  <c r="BS727"/>
  <c r="BQ727"/>
  <c r="BP727"/>
  <c r="BR727" s="1"/>
  <c r="BO727"/>
  <c r="BL727"/>
  <c r="BK727"/>
  <c r="BM727" s="1"/>
  <c r="BJ727"/>
  <c r="BN727" s="1"/>
  <c r="BI727"/>
  <c r="CA726"/>
  <c r="BZ726"/>
  <c r="BY726"/>
  <c r="BX726"/>
  <c r="BW726"/>
  <c r="BV726"/>
  <c r="BU726"/>
  <c r="BT726"/>
  <c r="BS726"/>
  <c r="BP726"/>
  <c r="BQ726" s="1"/>
  <c r="BO726"/>
  <c r="BL726"/>
  <c r="BK726"/>
  <c r="BJ726"/>
  <c r="BM726" s="1"/>
  <c r="BI726"/>
  <c r="CA725"/>
  <c r="BY725"/>
  <c r="BZ725" s="1"/>
  <c r="BW725"/>
  <c r="BX725" s="1"/>
  <c r="BV725"/>
  <c r="BU725"/>
  <c r="BT725"/>
  <c r="BS725"/>
  <c r="BQ725"/>
  <c r="BP725"/>
  <c r="BR725" s="1"/>
  <c r="BO725"/>
  <c r="BL725"/>
  <c r="BK725"/>
  <c r="BM725" s="1"/>
  <c r="BJ725"/>
  <c r="BN725" s="1"/>
  <c r="BI725"/>
  <c r="CA724"/>
  <c r="BZ724"/>
  <c r="BY724"/>
  <c r="BX724"/>
  <c r="BW724"/>
  <c r="BV724"/>
  <c r="BU724"/>
  <c r="BT724"/>
  <c r="BS724"/>
  <c r="BP724"/>
  <c r="BQ724" s="1"/>
  <c r="BO724"/>
  <c r="BL724"/>
  <c r="BK724"/>
  <c r="BJ724"/>
  <c r="BM724" s="1"/>
  <c r="BI724"/>
  <c r="CA723"/>
  <c r="BY723"/>
  <c r="BZ723" s="1"/>
  <c r="BW723"/>
  <c r="BX723" s="1"/>
  <c r="BV723"/>
  <c r="BU723"/>
  <c r="BT723"/>
  <c r="BS723"/>
  <c r="BQ723"/>
  <c r="BP723"/>
  <c r="BR723" s="1"/>
  <c r="BO723"/>
  <c r="BL723"/>
  <c r="BK723"/>
  <c r="BM723" s="1"/>
  <c r="BJ723"/>
  <c r="BN723" s="1"/>
  <c r="BI723"/>
  <c r="CA722"/>
  <c r="BZ722"/>
  <c r="BY722"/>
  <c r="BX722"/>
  <c r="BW722"/>
  <c r="BV722"/>
  <c r="BU722"/>
  <c r="BT722"/>
  <c r="BS722"/>
  <c r="BP722"/>
  <c r="BQ722" s="1"/>
  <c r="BO722"/>
  <c r="BL722"/>
  <c r="BK722"/>
  <c r="BJ722"/>
  <c r="BM722" s="1"/>
  <c r="BI722"/>
  <c r="CA721"/>
  <c r="BY721"/>
  <c r="BZ721" s="1"/>
  <c r="BW721"/>
  <c r="BX721" s="1"/>
  <c r="BV721"/>
  <c r="BU721"/>
  <c r="BT721"/>
  <c r="BS721"/>
  <c r="BQ721"/>
  <c r="BP721"/>
  <c r="BR721" s="1"/>
  <c r="BO721"/>
  <c r="BL721"/>
  <c r="BK721"/>
  <c r="BM721" s="1"/>
  <c r="BJ721"/>
  <c r="BN721" s="1"/>
  <c r="BI721"/>
  <c r="CA720"/>
  <c r="BZ720"/>
  <c r="BY720"/>
  <c r="BX720"/>
  <c r="BW720"/>
  <c r="BV720"/>
  <c r="BU720"/>
  <c r="BT720"/>
  <c r="BS720"/>
  <c r="BP720"/>
  <c r="BQ720" s="1"/>
  <c r="BO720"/>
  <c r="BL720"/>
  <c r="BK720"/>
  <c r="BJ720"/>
  <c r="BM720" s="1"/>
  <c r="BI720"/>
  <c r="CA719"/>
  <c r="BY719"/>
  <c r="BZ719" s="1"/>
  <c r="BW719"/>
  <c r="BX719" s="1"/>
  <c r="BV719"/>
  <c r="BU719"/>
  <c r="BT719"/>
  <c r="BS719"/>
  <c r="BQ719"/>
  <c r="BP719"/>
  <c r="BR719" s="1"/>
  <c r="BO719"/>
  <c r="BL719"/>
  <c r="BK719"/>
  <c r="BM719" s="1"/>
  <c r="BJ719"/>
  <c r="BN719" s="1"/>
  <c r="BI719"/>
  <c r="CA718"/>
  <c r="BZ718"/>
  <c r="BY718"/>
  <c r="BX718"/>
  <c r="BW718"/>
  <c r="BV718"/>
  <c r="BU718"/>
  <c r="BT718"/>
  <c r="BS718"/>
  <c r="BP718"/>
  <c r="BQ718" s="1"/>
  <c r="BO718"/>
  <c r="BL718"/>
  <c r="BK718"/>
  <c r="BJ718"/>
  <c r="BM718" s="1"/>
  <c r="BI718"/>
  <c r="CA717"/>
  <c r="BY717"/>
  <c r="BZ717" s="1"/>
  <c r="BW717"/>
  <c r="BX717" s="1"/>
  <c r="BV717"/>
  <c r="BU717"/>
  <c r="BT717"/>
  <c r="BS717"/>
  <c r="BQ717"/>
  <c r="BP717"/>
  <c r="BR717" s="1"/>
  <c r="BO717"/>
  <c r="BL717"/>
  <c r="BK717"/>
  <c r="BM717" s="1"/>
  <c r="BJ717"/>
  <c r="BN717" s="1"/>
  <c r="BI717"/>
  <c r="CA716"/>
  <c r="BZ716"/>
  <c r="BY716"/>
  <c r="BX716"/>
  <c r="BW716"/>
  <c r="BV716"/>
  <c r="BU716"/>
  <c r="BT716"/>
  <c r="BS716"/>
  <c r="BP716"/>
  <c r="BQ716" s="1"/>
  <c r="BO716"/>
  <c r="BL716"/>
  <c r="BK716"/>
  <c r="BJ716"/>
  <c r="BM716" s="1"/>
  <c r="BI716"/>
  <c r="CA715"/>
  <c r="BY715"/>
  <c r="BZ715" s="1"/>
  <c r="BW715"/>
  <c r="BX715" s="1"/>
  <c r="BV715"/>
  <c r="BU715"/>
  <c r="BT715"/>
  <c r="BS715"/>
  <c r="BQ715"/>
  <c r="BP715"/>
  <c r="BR715" s="1"/>
  <c r="BO715"/>
  <c r="BL715"/>
  <c r="BK715"/>
  <c r="BM715" s="1"/>
  <c r="BJ715"/>
  <c r="BN715" s="1"/>
  <c r="BI715"/>
  <c r="CA714"/>
  <c r="BZ714"/>
  <c r="BY714"/>
  <c r="BX714"/>
  <c r="BW714"/>
  <c r="BV714"/>
  <c r="BU714"/>
  <c r="BT714"/>
  <c r="BS714"/>
  <c r="BP714"/>
  <c r="BQ714" s="1"/>
  <c r="BO714"/>
  <c r="BL714"/>
  <c r="BK714"/>
  <c r="BJ714"/>
  <c r="BM714" s="1"/>
  <c r="BI714"/>
  <c r="CA713"/>
  <c r="BY713"/>
  <c r="BZ713" s="1"/>
  <c r="BW713"/>
  <c r="BX713" s="1"/>
  <c r="BV713"/>
  <c r="BU713"/>
  <c r="BT713"/>
  <c r="BS713"/>
  <c r="BQ713"/>
  <c r="BP713"/>
  <c r="BR713" s="1"/>
  <c r="BO713"/>
  <c r="BL713"/>
  <c r="BK713"/>
  <c r="BM713" s="1"/>
  <c r="BJ713"/>
  <c r="BN713" s="1"/>
  <c r="BI713"/>
  <c r="CA712"/>
  <c r="BZ712"/>
  <c r="BY712"/>
  <c r="BX712"/>
  <c r="BW712"/>
  <c r="BV712"/>
  <c r="BU712"/>
  <c r="BT712"/>
  <c r="BS712"/>
  <c r="BP712"/>
  <c r="BQ712" s="1"/>
  <c r="BO712"/>
  <c r="BL712"/>
  <c r="BK712"/>
  <c r="BJ712"/>
  <c r="BM712" s="1"/>
  <c r="BI712"/>
  <c r="CA711"/>
  <c r="BY711"/>
  <c r="BZ711" s="1"/>
  <c r="BW711"/>
  <c r="BX711" s="1"/>
  <c r="BV711"/>
  <c r="BU711"/>
  <c r="BT711"/>
  <c r="BS711"/>
  <c r="BQ711"/>
  <c r="BP711"/>
  <c r="BR711" s="1"/>
  <c r="BO711"/>
  <c r="BL711"/>
  <c r="BK711"/>
  <c r="BM711" s="1"/>
  <c r="BJ711"/>
  <c r="BN711" s="1"/>
  <c r="BI711"/>
  <c r="CA710"/>
  <c r="BZ710"/>
  <c r="BY710"/>
  <c r="BX710"/>
  <c r="BW710"/>
  <c r="BV710"/>
  <c r="BU710"/>
  <c r="BT710"/>
  <c r="BS710"/>
  <c r="BP710"/>
  <c r="BQ710" s="1"/>
  <c r="BO710"/>
  <c r="BL710"/>
  <c r="BK710"/>
  <c r="BJ710"/>
  <c r="BM710" s="1"/>
  <c r="BI710"/>
  <c r="CA709"/>
  <c r="BY709"/>
  <c r="BZ709" s="1"/>
  <c r="BW709"/>
  <c r="BX709" s="1"/>
  <c r="BV709"/>
  <c r="BU709"/>
  <c r="BT709"/>
  <c r="BS709"/>
  <c r="BQ709"/>
  <c r="BP709"/>
  <c r="BR709" s="1"/>
  <c r="BO709"/>
  <c r="BL709"/>
  <c r="BK709"/>
  <c r="BM709" s="1"/>
  <c r="BJ709"/>
  <c r="BN709" s="1"/>
  <c r="BI709"/>
  <c r="CA708"/>
  <c r="BZ708"/>
  <c r="BY708"/>
  <c r="BX708"/>
  <c r="BW708"/>
  <c r="BV708"/>
  <c r="BU708"/>
  <c r="BT708"/>
  <c r="BS708"/>
  <c r="BP708"/>
  <c r="BQ708" s="1"/>
  <c r="BO708"/>
  <c r="BL708"/>
  <c r="BK708"/>
  <c r="BJ708"/>
  <c r="BM708" s="1"/>
  <c r="BI708"/>
  <c r="CA707"/>
  <c r="BY707"/>
  <c r="BZ707" s="1"/>
  <c r="BW707"/>
  <c r="BX707" s="1"/>
  <c r="BV707"/>
  <c r="BU707"/>
  <c r="BT707"/>
  <c r="BS707"/>
  <c r="BQ707"/>
  <c r="BP707"/>
  <c r="BR707" s="1"/>
  <c r="BO707"/>
  <c r="BL707"/>
  <c r="BK707"/>
  <c r="BM707" s="1"/>
  <c r="BJ707"/>
  <c r="BN707" s="1"/>
  <c r="BI707"/>
  <c r="CA706"/>
  <c r="BZ706"/>
  <c r="BY706"/>
  <c r="BX706"/>
  <c r="BW706"/>
  <c r="BV706"/>
  <c r="BU706"/>
  <c r="BT706"/>
  <c r="BS706"/>
  <c r="BP706"/>
  <c r="BQ706" s="1"/>
  <c r="BO706"/>
  <c r="BL706"/>
  <c r="BK706"/>
  <c r="BJ706"/>
  <c r="BM706" s="1"/>
  <c r="BI706"/>
  <c r="CA705"/>
  <c r="BY705"/>
  <c r="BZ705" s="1"/>
  <c r="BW705"/>
  <c r="BX705" s="1"/>
  <c r="BV705"/>
  <c r="BU705"/>
  <c r="BT705"/>
  <c r="BS705"/>
  <c r="BQ705"/>
  <c r="BP705"/>
  <c r="BR705" s="1"/>
  <c r="BO705"/>
  <c r="BL705"/>
  <c r="BK705"/>
  <c r="BM705" s="1"/>
  <c r="BJ705"/>
  <c r="BN705" s="1"/>
  <c r="BI705"/>
  <c r="CA704"/>
  <c r="BZ704"/>
  <c r="BY704"/>
  <c r="BX704"/>
  <c r="BW704"/>
  <c r="BV704"/>
  <c r="BU704"/>
  <c r="BT704"/>
  <c r="BS704"/>
  <c r="BP704"/>
  <c r="BQ704" s="1"/>
  <c r="BO704"/>
  <c r="BL704"/>
  <c r="BK704"/>
  <c r="BJ704"/>
  <c r="BM704" s="1"/>
  <c r="BI704"/>
  <c r="CA703"/>
  <c r="BY703"/>
  <c r="BZ703" s="1"/>
  <c r="BW703"/>
  <c r="BX703" s="1"/>
  <c r="BV703"/>
  <c r="BU703"/>
  <c r="BT703"/>
  <c r="BS703"/>
  <c r="BQ703"/>
  <c r="BP703"/>
  <c r="BR703" s="1"/>
  <c r="BO703"/>
  <c r="BL703"/>
  <c r="BK703"/>
  <c r="BM703" s="1"/>
  <c r="BJ703"/>
  <c r="BN703" s="1"/>
  <c r="BI703"/>
  <c r="CA702"/>
  <c r="BZ702"/>
  <c r="BY702"/>
  <c r="BX702"/>
  <c r="BW702"/>
  <c r="BV702"/>
  <c r="BU702"/>
  <c r="BT702"/>
  <c r="BS702"/>
  <c r="BP702"/>
  <c r="BQ702" s="1"/>
  <c r="BO702"/>
  <c r="BL702"/>
  <c r="BK702"/>
  <c r="BJ702"/>
  <c r="BM702" s="1"/>
  <c r="BI702"/>
  <c r="CA701"/>
  <c r="BY701"/>
  <c r="BZ701" s="1"/>
  <c r="BW701"/>
  <c r="BX701" s="1"/>
  <c r="BV701"/>
  <c r="BU701"/>
  <c r="BT701"/>
  <c r="BS701"/>
  <c r="BQ701"/>
  <c r="BP701"/>
  <c r="BR701" s="1"/>
  <c r="BO701"/>
  <c r="BL701"/>
  <c r="BK701"/>
  <c r="BM701" s="1"/>
  <c r="BJ701"/>
  <c r="BN701" s="1"/>
  <c r="BI701"/>
  <c r="CA700"/>
  <c r="BZ700"/>
  <c r="BY700"/>
  <c r="BX700"/>
  <c r="BW700"/>
  <c r="BV700"/>
  <c r="BU700"/>
  <c r="BT700"/>
  <c r="BS700"/>
  <c r="BP700"/>
  <c r="BQ700" s="1"/>
  <c r="BO700"/>
  <c r="BL700"/>
  <c r="BK700"/>
  <c r="BJ700"/>
  <c r="BM700" s="1"/>
  <c r="BI700"/>
  <c r="CA699"/>
  <c r="BY699"/>
  <c r="BZ699" s="1"/>
  <c r="BW699"/>
  <c r="BX699" s="1"/>
  <c r="BV699"/>
  <c r="BU699"/>
  <c r="BT699"/>
  <c r="BS699"/>
  <c r="BQ699"/>
  <c r="BP699"/>
  <c r="BR699" s="1"/>
  <c r="BO699"/>
  <c r="BL699"/>
  <c r="BK699"/>
  <c r="BM699" s="1"/>
  <c r="BJ699"/>
  <c r="BN699" s="1"/>
  <c r="BI699"/>
  <c r="CA698"/>
  <c r="BZ698"/>
  <c r="BY698"/>
  <c r="BX698"/>
  <c r="BW698"/>
  <c r="BV698"/>
  <c r="BU698"/>
  <c r="BT698"/>
  <c r="BS698"/>
  <c r="BP698"/>
  <c r="BQ698" s="1"/>
  <c r="BO698"/>
  <c r="BL698"/>
  <c r="BK698"/>
  <c r="BJ698"/>
  <c r="BM698" s="1"/>
  <c r="BI698"/>
  <c r="CA697"/>
  <c r="BY697"/>
  <c r="BZ697" s="1"/>
  <c r="BW697"/>
  <c r="BX697" s="1"/>
  <c r="BV697"/>
  <c r="BU697"/>
  <c r="BT697"/>
  <c r="BS697"/>
  <c r="BQ697"/>
  <c r="BP697"/>
  <c r="BR697" s="1"/>
  <c r="BO697"/>
  <c r="BL697"/>
  <c r="BK697"/>
  <c r="BM697" s="1"/>
  <c r="BJ697"/>
  <c r="BN697" s="1"/>
  <c r="BI697"/>
  <c r="CA696"/>
  <c r="BZ696"/>
  <c r="BY696"/>
  <c r="BX696"/>
  <c r="BW696"/>
  <c r="BV696"/>
  <c r="BU696"/>
  <c r="BT696"/>
  <c r="BS696"/>
  <c r="BP696"/>
  <c r="BQ696" s="1"/>
  <c r="BO696"/>
  <c r="BL696"/>
  <c r="BK696"/>
  <c r="BJ696"/>
  <c r="BM696" s="1"/>
  <c r="BI696"/>
  <c r="CA695"/>
  <c r="BY695"/>
  <c r="BZ695" s="1"/>
  <c r="BW695"/>
  <c r="BX695" s="1"/>
  <c r="BV695"/>
  <c r="BU695"/>
  <c r="BT695"/>
  <c r="BS695"/>
  <c r="BQ695"/>
  <c r="BP695"/>
  <c r="BR695" s="1"/>
  <c r="BO695"/>
  <c r="BL695"/>
  <c r="BK695"/>
  <c r="BM695" s="1"/>
  <c r="BJ695"/>
  <c r="BN695" s="1"/>
  <c r="BI695"/>
  <c r="CA694"/>
  <c r="BZ694"/>
  <c r="BY694"/>
  <c r="BX694"/>
  <c r="BW694"/>
  <c r="BV694"/>
  <c r="BU694"/>
  <c r="BT694"/>
  <c r="BS694"/>
  <c r="BP694"/>
  <c r="BQ694" s="1"/>
  <c r="BO694"/>
  <c r="BL694"/>
  <c r="BK694"/>
  <c r="BJ694"/>
  <c r="BM694" s="1"/>
  <c r="BI694"/>
  <c r="CA693"/>
  <c r="BY693"/>
  <c r="BZ693" s="1"/>
  <c r="BW693"/>
  <c r="BX693" s="1"/>
  <c r="BV693"/>
  <c r="BU693"/>
  <c r="BT693"/>
  <c r="BS693"/>
  <c r="BQ693"/>
  <c r="BP693"/>
  <c r="BR693" s="1"/>
  <c r="BO693"/>
  <c r="BL693"/>
  <c r="BK693"/>
  <c r="BM693" s="1"/>
  <c r="BJ693"/>
  <c r="BN693" s="1"/>
  <c r="BI693"/>
  <c r="CA692"/>
  <c r="BZ692"/>
  <c r="BY692"/>
  <c r="BX692"/>
  <c r="BW692"/>
  <c r="BV692"/>
  <c r="BU692"/>
  <c r="BT692"/>
  <c r="BS692"/>
  <c r="BP692"/>
  <c r="BQ692" s="1"/>
  <c r="BO692"/>
  <c r="BL692"/>
  <c r="BK692"/>
  <c r="BJ692"/>
  <c r="BM692" s="1"/>
  <c r="BI692"/>
  <c r="CA691"/>
  <c r="BY691"/>
  <c r="BZ691" s="1"/>
  <c r="BW691"/>
  <c r="BX691" s="1"/>
  <c r="BV691"/>
  <c r="BU691"/>
  <c r="BT691"/>
  <c r="BS691"/>
  <c r="BQ691"/>
  <c r="BP691"/>
  <c r="BR691" s="1"/>
  <c r="BO691"/>
  <c r="BL691"/>
  <c r="BK691"/>
  <c r="BM691" s="1"/>
  <c r="BJ691"/>
  <c r="BN691" s="1"/>
  <c r="BI691"/>
  <c r="CA690"/>
  <c r="BZ690"/>
  <c r="BY690"/>
  <c r="BX690"/>
  <c r="BW690"/>
  <c r="BV690"/>
  <c r="BU690"/>
  <c r="BT690"/>
  <c r="BS690"/>
  <c r="BP690"/>
  <c r="BQ690" s="1"/>
  <c r="BO690"/>
  <c r="BL690"/>
  <c r="BK690"/>
  <c r="BJ690"/>
  <c r="BM690" s="1"/>
  <c r="BI690"/>
  <c r="CA689"/>
  <c r="BY689"/>
  <c r="BZ689" s="1"/>
  <c r="BW689"/>
  <c r="BX689" s="1"/>
  <c r="BV689"/>
  <c r="BU689"/>
  <c r="BT689"/>
  <c r="BS689"/>
  <c r="BQ689"/>
  <c r="BP689"/>
  <c r="BR689" s="1"/>
  <c r="BO689"/>
  <c r="BL689"/>
  <c r="BK689"/>
  <c r="BM689" s="1"/>
  <c r="BJ689"/>
  <c r="BN689" s="1"/>
  <c r="BI689"/>
  <c r="CA688"/>
  <c r="BZ688"/>
  <c r="BY688"/>
  <c r="BX688"/>
  <c r="BW688"/>
  <c r="BV688"/>
  <c r="BU688"/>
  <c r="BT688"/>
  <c r="BS688"/>
  <c r="BP688"/>
  <c r="BQ688" s="1"/>
  <c r="BO688"/>
  <c r="BL688"/>
  <c r="BK688"/>
  <c r="BJ688"/>
  <c r="BM688" s="1"/>
  <c r="BI688"/>
  <c r="CA687"/>
  <c r="BY687"/>
  <c r="BZ687" s="1"/>
  <c r="BW687"/>
  <c r="BX687" s="1"/>
  <c r="BV687"/>
  <c r="BU687"/>
  <c r="BT687"/>
  <c r="BS687"/>
  <c r="BQ687"/>
  <c r="BP687"/>
  <c r="BR687" s="1"/>
  <c r="BO687"/>
  <c r="BL687"/>
  <c r="BK687"/>
  <c r="BM687" s="1"/>
  <c r="BJ687"/>
  <c r="BN687" s="1"/>
  <c r="BI687"/>
  <c r="CA686"/>
  <c r="BZ686"/>
  <c r="BY686"/>
  <c r="BX686"/>
  <c r="BW686"/>
  <c r="BV686"/>
  <c r="BU686"/>
  <c r="BT686"/>
  <c r="BS686"/>
  <c r="BP686"/>
  <c r="BQ686" s="1"/>
  <c r="BO686"/>
  <c r="BL686"/>
  <c r="BK686"/>
  <c r="BJ686"/>
  <c r="BM686" s="1"/>
  <c r="BI686"/>
  <c r="CA685"/>
  <c r="BY685"/>
  <c r="BZ685" s="1"/>
  <c r="BW685"/>
  <c r="BX685" s="1"/>
  <c r="BV685"/>
  <c r="BU685"/>
  <c r="BT685"/>
  <c r="BS685"/>
  <c r="BQ685"/>
  <c r="BP685"/>
  <c r="BR685" s="1"/>
  <c r="BO685"/>
  <c r="BL685"/>
  <c r="BK685"/>
  <c r="BM685" s="1"/>
  <c r="BJ685"/>
  <c r="BN685" s="1"/>
  <c r="BI685"/>
  <c r="CA684"/>
  <c r="BZ684"/>
  <c r="BY684"/>
  <c r="BX684"/>
  <c r="BW684"/>
  <c r="BV684"/>
  <c r="BU684"/>
  <c r="BT684"/>
  <c r="BS684"/>
  <c r="BP684"/>
  <c r="BQ684" s="1"/>
  <c r="BO684"/>
  <c r="BL684"/>
  <c r="BK684"/>
  <c r="BJ684"/>
  <c r="BM684" s="1"/>
  <c r="BI684"/>
  <c r="CA683"/>
  <c r="BY683"/>
  <c r="BZ683" s="1"/>
  <c r="BW683"/>
  <c r="BX683" s="1"/>
  <c r="BV683"/>
  <c r="BU683"/>
  <c r="BT683"/>
  <c r="BS683"/>
  <c r="BQ683"/>
  <c r="BP683"/>
  <c r="BR683" s="1"/>
  <c r="BO683"/>
  <c r="BL683"/>
  <c r="BK683"/>
  <c r="BM683" s="1"/>
  <c r="BJ683"/>
  <c r="BN683" s="1"/>
  <c r="BI683"/>
  <c r="CA682"/>
  <c r="BZ682"/>
  <c r="BY682"/>
  <c r="BX682"/>
  <c r="BW682"/>
  <c r="BV682"/>
  <c r="BU682"/>
  <c r="BT682"/>
  <c r="BS682"/>
  <c r="BP682"/>
  <c r="BQ682" s="1"/>
  <c r="BO682"/>
  <c r="BL682"/>
  <c r="BK682"/>
  <c r="BJ682"/>
  <c r="BM682" s="1"/>
  <c r="BI682"/>
  <c r="CA681"/>
  <c r="BY681"/>
  <c r="BZ681" s="1"/>
  <c r="BW681"/>
  <c r="BX681" s="1"/>
  <c r="BV681"/>
  <c r="BU681"/>
  <c r="BT681"/>
  <c r="BS681"/>
  <c r="BQ681"/>
  <c r="BP681"/>
  <c r="BR681" s="1"/>
  <c r="BO681"/>
  <c r="BL681"/>
  <c r="BK681"/>
  <c r="BM681" s="1"/>
  <c r="BJ681"/>
  <c r="BN681" s="1"/>
  <c r="BI681"/>
  <c r="CA680"/>
  <c r="BZ680"/>
  <c r="BY680"/>
  <c r="BX680"/>
  <c r="BW680"/>
  <c r="BV680"/>
  <c r="BU680"/>
  <c r="BT680"/>
  <c r="BS680"/>
  <c r="BP680"/>
  <c r="BQ680" s="1"/>
  <c r="BO680"/>
  <c r="BL680"/>
  <c r="BK680"/>
  <c r="BJ680"/>
  <c r="BM680" s="1"/>
  <c r="BI680"/>
  <c r="CA679"/>
  <c r="BY679"/>
  <c r="BZ679" s="1"/>
  <c r="BW679"/>
  <c r="BX679" s="1"/>
  <c r="BV679"/>
  <c r="BU679"/>
  <c r="BT679"/>
  <c r="BS679"/>
  <c r="BQ679"/>
  <c r="BP679"/>
  <c r="BR679" s="1"/>
  <c r="BO679"/>
  <c r="BL679"/>
  <c r="BK679"/>
  <c r="BM679" s="1"/>
  <c r="BJ679"/>
  <c r="BN679" s="1"/>
  <c r="BI679"/>
  <c r="CA678"/>
  <c r="BZ678"/>
  <c r="BY678"/>
  <c r="BX678"/>
  <c r="BW678"/>
  <c r="BV678"/>
  <c r="BU678"/>
  <c r="BT678"/>
  <c r="BS678"/>
  <c r="BP678"/>
  <c r="BQ678" s="1"/>
  <c r="BO678"/>
  <c r="BL678"/>
  <c r="BK678"/>
  <c r="BJ678"/>
  <c r="BM678" s="1"/>
  <c r="BI678"/>
  <c r="CA677"/>
  <c r="BY677"/>
  <c r="BZ677" s="1"/>
  <c r="BW677"/>
  <c r="BX677" s="1"/>
  <c r="BV677"/>
  <c r="BU677"/>
  <c r="BT677"/>
  <c r="BS677"/>
  <c r="BQ677"/>
  <c r="BP677"/>
  <c r="BR677" s="1"/>
  <c r="BO677"/>
  <c r="BL677"/>
  <c r="BK677"/>
  <c r="BM677" s="1"/>
  <c r="BJ677"/>
  <c r="BN677" s="1"/>
  <c r="BI677"/>
  <c r="CA676"/>
  <c r="BZ676"/>
  <c r="BY676"/>
  <c r="BX676"/>
  <c r="BW676"/>
  <c r="BV676"/>
  <c r="BU676"/>
  <c r="BT676"/>
  <c r="BS676"/>
  <c r="BP676"/>
  <c r="BQ676" s="1"/>
  <c r="BO676"/>
  <c r="BL676"/>
  <c r="BK676"/>
  <c r="BJ676"/>
  <c r="BM676" s="1"/>
  <c r="BI676"/>
  <c r="CA675"/>
  <c r="BY675"/>
  <c r="BZ675" s="1"/>
  <c r="BW675"/>
  <c r="BX675" s="1"/>
  <c r="BV675"/>
  <c r="BU675"/>
  <c r="BT675"/>
  <c r="BS675"/>
  <c r="BQ675"/>
  <c r="BP675"/>
  <c r="BR675" s="1"/>
  <c r="BO675"/>
  <c r="BL675"/>
  <c r="BK675"/>
  <c r="BM675" s="1"/>
  <c r="BJ675"/>
  <c r="BN675" s="1"/>
  <c r="BI675"/>
  <c r="CA674"/>
  <c r="BZ674"/>
  <c r="BY674"/>
  <c r="BX674"/>
  <c r="BW674"/>
  <c r="BV674"/>
  <c r="BU674"/>
  <c r="BT674"/>
  <c r="BS674"/>
  <c r="BR674"/>
  <c r="BP674"/>
  <c r="BQ674" s="1"/>
  <c r="BO674"/>
  <c r="BL674"/>
  <c r="BK674"/>
  <c r="BJ674"/>
  <c r="BM674" s="1"/>
  <c r="BI674"/>
  <c r="CA673"/>
  <c r="BY673"/>
  <c r="BZ673" s="1"/>
  <c r="BW673"/>
  <c r="BX673" s="1"/>
  <c r="BV673"/>
  <c r="BU673"/>
  <c r="BT673"/>
  <c r="BS673"/>
  <c r="BQ673"/>
  <c r="BP673"/>
  <c r="BR673" s="1"/>
  <c r="BO673"/>
  <c r="BL673"/>
  <c r="BK673"/>
  <c r="BM673" s="1"/>
  <c r="BJ673"/>
  <c r="BN673" s="1"/>
  <c r="BI673"/>
  <c r="CA672"/>
  <c r="BZ672"/>
  <c r="BY672"/>
  <c r="BX672"/>
  <c r="BW672"/>
  <c r="BV672"/>
  <c r="BU672"/>
  <c r="BT672"/>
  <c r="BS672"/>
  <c r="BR672"/>
  <c r="BP672"/>
  <c r="BQ672" s="1"/>
  <c r="BO672"/>
  <c r="BL672"/>
  <c r="BK672"/>
  <c r="BJ672"/>
  <c r="BM672" s="1"/>
  <c r="BI672"/>
  <c r="CA671"/>
  <c r="BY671"/>
  <c r="BZ671" s="1"/>
  <c r="BW671"/>
  <c r="BX671" s="1"/>
  <c r="BV671"/>
  <c r="BU671"/>
  <c r="BT671"/>
  <c r="BS671"/>
  <c r="BQ671"/>
  <c r="BP671"/>
  <c r="BR671" s="1"/>
  <c r="BO671"/>
  <c r="BL671"/>
  <c r="BK671"/>
  <c r="BJ671"/>
  <c r="BN671" s="1"/>
  <c r="BI671"/>
  <c r="CA670"/>
  <c r="BY670"/>
  <c r="BZ670" s="1"/>
  <c r="BW670"/>
  <c r="BX670" s="1"/>
  <c r="BV670"/>
  <c r="BU670"/>
  <c r="BT670"/>
  <c r="BS670"/>
  <c r="BQ670"/>
  <c r="BP670"/>
  <c r="BR670" s="1"/>
  <c r="BO670"/>
  <c r="BL670"/>
  <c r="BK670"/>
  <c r="BM670" s="1"/>
  <c r="BJ670"/>
  <c r="BN670" s="1"/>
  <c r="BI670"/>
  <c r="CA669"/>
  <c r="BZ669"/>
  <c r="BY669"/>
  <c r="BX669"/>
  <c r="BW669"/>
  <c r="BV669"/>
  <c r="BU669"/>
  <c r="BT669"/>
  <c r="BS669"/>
  <c r="BP669"/>
  <c r="BR669" s="1"/>
  <c r="BO669"/>
  <c r="BL669"/>
  <c r="BK669"/>
  <c r="BJ669"/>
  <c r="BN669" s="1"/>
  <c r="BI669"/>
  <c r="CA668"/>
  <c r="BY668"/>
  <c r="BZ668" s="1"/>
  <c r="BW668"/>
  <c r="BX668" s="1"/>
  <c r="BV668"/>
  <c r="BU668"/>
  <c r="BT668"/>
  <c r="BS668"/>
  <c r="BP668"/>
  <c r="BO668"/>
  <c r="BL668"/>
  <c r="BK668"/>
  <c r="BJ668"/>
  <c r="BN668" s="1"/>
  <c r="BI668"/>
  <c r="CA667"/>
  <c r="BY667"/>
  <c r="BZ667" s="1"/>
  <c r="BW667"/>
  <c r="BX667" s="1"/>
  <c r="BV667"/>
  <c r="BU667"/>
  <c r="BT667"/>
  <c r="BS667"/>
  <c r="BP667"/>
  <c r="BR667" s="1"/>
  <c r="BO667"/>
  <c r="BL667"/>
  <c r="BK667"/>
  <c r="BJ667"/>
  <c r="BN667" s="1"/>
  <c r="BI667"/>
  <c r="CA666"/>
  <c r="BY666"/>
  <c r="BZ666" s="1"/>
  <c r="BW666"/>
  <c r="BX666" s="1"/>
  <c r="BV666"/>
  <c r="BU666"/>
  <c r="BT666"/>
  <c r="BS666"/>
  <c r="BQ666"/>
  <c r="BP666"/>
  <c r="BR666" s="1"/>
  <c r="BO666"/>
  <c r="BL666"/>
  <c r="BK666"/>
  <c r="BM666" s="1"/>
  <c r="BJ666"/>
  <c r="BN666" s="1"/>
  <c r="BI666"/>
  <c r="CA665"/>
  <c r="BY665"/>
  <c r="BZ665" s="1"/>
  <c r="BW665"/>
  <c r="BX665" s="1"/>
  <c r="BV665"/>
  <c r="BU665"/>
  <c r="BT665"/>
  <c r="BS665"/>
  <c r="BP665"/>
  <c r="BR665" s="1"/>
  <c r="BO665"/>
  <c r="BL665"/>
  <c r="BK665"/>
  <c r="BJ665"/>
  <c r="BN665" s="1"/>
  <c r="BI665"/>
  <c r="CA664"/>
  <c r="BY664"/>
  <c r="BZ664" s="1"/>
  <c r="BW664"/>
  <c r="BX664" s="1"/>
  <c r="BV664"/>
  <c r="BU664"/>
  <c r="BT664"/>
  <c r="BS664"/>
  <c r="BP664"/>
  <c r="BR664" s="1"/>
  <c r="BO664"/>
  <c r="BL664"/>
  <c r="BK664"/>
  <c r="BJ664"/>
  <c r="BN664" s="1"/>
  <c r="BI664"/>
  <c r="BZ663"/>
  <c r="BY663"/>
  <c r="BX663"/>
  <c r="BW663"/>
  <c r="BV663"/>
  <c r="BU663"/>
  <c r="BT663"/>
  <c r="BS663"/>
  <c r="CA663" s="1"/>
  <c r="BP663"/>
  <c r="BR663" s="1"/>
  <c r="BO663"/>
  <c r="BL663"/>
  <c r="BK663"/>
  <c r="BJ663"/>
  <c r="BN663" s="1"/>
  <c r="BI663"/>
  <c r="CA662"/>
  <c r="BY662"/>
  <c r="BZ662" s="1"/>
  <c r="BW662"/>
  <c r="BX662" s="1"/>
  <c r="BV662"/>
  <c r="BU662"/>
  <c r="BT662"/>
  <c r="BS662"/>
  <c r="BP662"/>
  <c r="BR662" s="1"/>
  <c r="BO662"/>
  <c r="BL662"/>
  <c r="BK662"/>
  <c r="BJ662"/>
  <c r="BN662" s="1"/>
  <c r="BI662"/>
  <c r="CA661"/>
  <c r="BY661"/>
  <c r="BZ661" s="1"/>
  <c r="BW661"/>
  <c r="BX661" s="1"/>
  <c r="BV661"/>
  <c r="BU661"/>
  <c r="BT661"/>
  <c r="BS661"/>
  <c r="BP661"/>
  <c r="BR661" s="1"/>
  <c r="BO661"/>
  <c r="BL661"/>
  <c r="BK661"/>
  <c r="BJ661"/>
  <c r="BN661" s="1"/>
  <c r="BI661"/>
  <c r="CA660"/>
  <c r="BY660"/>
  <c r="BZ660" s="1"/>
  <c r="BW660"/>
  <c r="BX660" s="1"/>
  <c r="BV660"/>
  <c r="BU660"/>
  <c r="BT660"/>
  <c r="BS660"/>
  <c r="BQ660"/>
  <c r="BP660"/>
  <c r="BR660" s="1"/>
  <c r="BO660"/>
  <c r="BL660"/>
  <c r="BK660"/>
  <c r="BM660" s="1"/>
  <c r="BJ660"/>
  <c r="BN660" s="1"/>
  <c r="BI660"/>
  <c r="CA659"/>
  <c r="BZ659"/>
  <c r="BY659"/>
  <c r="BX659"/>
  <c r="BW659"/>
  <c r="BV659"/>
  <c r="BU659"/>
  <c r="BT659"/>
  <c r="BS659"/>
  <c r="BP659"/>
  <c r="BR659" s="1"/>
  <c r="BO659"/>
  <c r="BL659"/>
  <c r="BK659"/>
  <c r="BJ659"/>
  <c r="BN659" s="1"/>
  <c r="BI659"/>
  <c r="BY658"/>
  <c r="BZ658" s="1"/>
  <c r="BW658"/>
  <c r="BX658" s="1"/>
  <c r="BV658"/>
  <c r="BU658"/>
  <c r="BT658"/>
  <c r="BS658"/>
  <c r="BQ658"/>
  <c r="BP658"/>
  <c r="BR658" s="1"/>
  <c r="BO658"/>
  <c r="BL658"/>
  <c r="BK658"/>
  <c r="BM658" s="1"/>
  <c r="BJ658"/>
  <c r="BN658" s="1"/>
  <c r="CA658" s="1"/>
  <c r="BI658"/>
  <c r="CA657"/>
  <c r="BY657"/>
  <c r="BZ657" s="1"/>
  <c r="BW657"/>
  <c r="BX657" s="1"/>
  <c r="BV657"/>
  <c r="BU657"/>
  <c r="BT657"/>
  <c r="BS657"/>
  <c r="BP657"/>
  <c r="BR657" s="1"/>
  <c r="BO657"/>
  <c r="BL657"/>
  <c r="BK657"/>
  <c r="BJ657"/>
  <c r="BN657" s="1"/>
  <c r="BI657"/>
  <c r="CA656"/>
  <c r="BY656"/>
  <c r="BZ656" s="1"/>
  <c r="BW656"/>
  <c r="BX656" s="1"/>
  <c r="BV656"/>
  <c r="BU656"/>
  <c r="BT656"/>
  <c r="BS656"/>
  <c r="BP656"/>
  <c r="BR656" s="1"/>
  <c r="BO656"/>
  <c r="BL656"/>
  <c r="BK656"/>
  <c r="BJ656"/>
  <c r="BN656" s="1"/>
  <c r="BI656"/>
  <c r="BZ655"/>
  <c r="BY655"/>
  <c r="BX655"/>
  <c r="BW655"/>
  <c r="BV655"/>
  <c r="BU655"/>
  <c r="BT655"/>
  <c r="BS655"/>
  <c r="BP655"/>
  <c r="BR655" s="1"/>
  <c r="CA655" s="1"/>
  <c r="BO655"/>
  <c r="BL655"/>
  <c r="BK655"/>
  <c r="BJ655"/>
  <c r="BN655" s="1"/>
  <c r="BI655"/>
  <c r="CA654"/>
  <c r="BY654"/>
  <c r="BZ654" s="1"/>
  <c r="BW654"/>
  <c r="BX654" s="1"/>
  <c r="BV654"/>
  <c r="BU654"/>
  <c r="BT654"/>
  <c r="BS654"/>
  <c r="BP654"/>
  <c r="BR654" s="1"/>
  <c r="BO654"/>
  <c r="BL654"/>
  <c r="BK654"/>
  <c r="BJ654"/>
  <c r="BN654" s="1"/>
  <c r="BI654"/>
  <c r="BZ653"/>
  <c r="BY653"/>
  <c r="BX653"/>
  <c r="BW653"/>
  <c r="BV653"/>
  <c r="BU653"/>
  <c r="BT653"/>
  <c r="BS653"/>
  <c r="BP653"/>
  <c r="BR653" s="1"/>
  <c r="BO653"/>
  <c r="BL653"/>
  <c r="BK653"/>
  <c r="BJ653"/>
  <c r="BN653" s="1"/>
  <c r="BI653"/>
  <c r="CA652"/>
  <c r="BY652"/>
  <c r="BZ652" s="1"/>
  <c r="BW652"/>
  <c r="BX652" s="1"/>
  <c r="BV652"/>
  <c r="BU652"/>
  <c r="BT652"/>
  <c r="BS652"/>
  <c r="BP652"/>
  <c r="BR652" s="1"/>
  <c r="BO652"/>
  <c r="BL652"/>
  <c r="BK652"/>
  <c r="BJ652"/>
  <c r="BN652" s="1"/>
  <c r="BI652"/>
  <c r="CA651"/>
  <c r="BY651"/>
  <c r="BZ651" s="1"/>
  <c r="BW651"/>
  <c r="BX651" s="1"/>
  <c r="BV651"/>
  <c r="BU651"/>
  <c r="BT651"/>
  <c r="BS651"/>
  <c r="BP651"/>
  <c r="BR651" s="1"/>
  <c r="BO651"/>
  <c r="BL651"/>
  <c r="BK651"/>
  <c r="BJ651"/>
  <c r="BN651" s="1"/>
  <c r="BI651"/>
  <c r="CA650"/>
  <c r="BY650"/>
  <c r="BZ650" s="1"/>
  <c r="BW650"/>
  <c r="BX650" s="1"/>
  <c r="BV650"/>
  <c r="BU650"/>
  <c r="BT650"/>
  <c r="BS650"/>
  <c r="BQ650"/>
  <c r="BP650"/>
  <c r="BR650" s="1"/>
  <c r="BO650"/>
  <c r="BL650"/>
  <c r="BK650"/>
  <c r="BM650" s="1"/>
  <c r="BJ650"/>
  <c r="BN650" s="1"/>
  <c r="BI650"/>
  <c r="CA649"/>
  <c r="BZ649"/>
  <c r="BY649"/>
  <c r="BX649"/>
  <c r="BW649"/>
  <c r="BV649"/>
  <c r="BU649"/>
  <c r="BT649"/>
  <c r="BS649"/>
  <c r="BP649"/>
  <c r="BR649" s="1"/>
  <c r="BO649"/>
  <c r="BL649"/>
  <c r="BK649"/>
  <c r="BJ649"/>
  <c r="BN649" s="1"/>
  <c r="BI649"/>
  <c r="CA648"/>
  <c r="BY648"/>
  <c r="BZ648" s="1"/>
  <c r="BW648"/>
  <c r="BX648" s="1"/>
  <c r="BV648"/>
  <c r="BU648"/>
  <c r="BT648"/>
  <c r="BS648"/>
  <c r="BP648"/>
  <c r="BR648" s="1"/>
  <c r="BO648"/>
  <c r="BL648"/>
  <c r="BK648"/>
  <c r="BJ648"/>
  <c r="BN648" s="1"/>
  <c r="BI648"/>
  <c r="CA647"/>
  <c r="BY647"/>
  <c r="BZ647" s="1"/>
  <c r="BW647"/>
  <c r="BX647" s="1"/>
  <c r="BV647"/>
  <c r="BU647"/>
  <c r="BT647"/>
  <c r="BS647"/>
  <c r="BP647"/>
  <c r="BR647" s="1"/>
  <c r="BO647"/>
  <c r="BL647"/>
  <c r="BK647"/>
  <c r="BJ647"/>
  <c r="BN647" s="1"/>
  <c r="BI647"/>
  <c r="CA646"/>
  <c r="BY646"/>
  <c r="BZ646" s="1"/>
  <c r="BW646"/>
  <c r="BX646" s="1"/>
  <c r="BV646"/>
  <c r="BU646"/>
  <c r="BT646"/>
  <c r="BS646"/>
  <c r="BQ646"/>
  <c r="BP646"/>
  <c r="BR646" s="1"/>
  <c r="BO646"/>
  <c r="BL646"/>
  <c r="BK646"/>
  <c r="BM646" s="1"/>
  <c r="BJ646"/>
  <c r="BN646" s="1"/>
  <c r="BI646"/>
  <c r="CA645"/>
  <c r="BZ645"/>
  <c r="BY645"/>
  <c r="BX645"/>
  <c r="BW645"/>
  <c r="BV645"/>
  <c r="BU645"/>
  <c r="BT645"/>
  <c r="BS645"/>
  <c r="BP645"/>
  <c r="BR645" s="1"/>
  <c r="BO645"/>
  <c r="BL645"/>
  <c r="BK645"/>
  <c r="BJ645"/>
  <c r="BN645" s="1"/>
  <c r="BI645"/>
  <c r="CA644"/>
  <c r="BY644"/>
  <c r="BZ644" s="1"/>
  <c r="BW644"/>
  <c r="BX644" s="1"/>
  <c r="BV644"/>
  <c r="BU644"/>
  <c r="BT644"/>
  <c r="BS644"/>
  <c r="BP644"/>
  <c r="BR644" s="1"/>
  <c r="BO644"/>
  <c r="BL644"/>
  <c r="BK644"/>
  <c r="BJ644"/>
  <c r="BN644" s="1"/>
  <c r="BI644"/>
  <c r="BZ643"/>
  <c r="BY643"/>
  <c r="BX643"/>
  <c r="BW643"/>
  <c r="BV643"/>
  <c r="BU643"/>
  <c r="BT643"/>
  <c r="BS643"/>
  <c r="BP643"/>
  <c r="BR643" s="1"/>
  <c r="BO643"/>
  <c r="BL643"/>
  <c r="BK643"/>
  <c r="BJ643"/>
  <c r="BN643" s="1"/>
  <c r="BI643"/>
  <c r="BY642"/>
  <c r="BZ642" s="1"/>
  <c r="BW642"/>
  <c r="BX642" s="1"/>
  <c r="BV642"/>
  <c r="BU642"/>
  <c r="BT642"/>
  <c r="BS642"/>
  <c r="BQ642"/>
  <c r="BP642"/>
  <c r="BR642" s="1"/>
  <c r="BO642"/>
  <c r="BL642"/>
  <c r="BK642"/>
  <c r="BM642" s="1"/>
  <c r="CA642" s="1"/>
  <c r="BJ642"/>
  <c r="BN642" s="1"/>
  <c r="BI642"/>
  <c r="CA641"/>
  <c r="BZ641"/>
  <c r="BY641"/>
  <c r="BX641"/>
  <c r="BW641"/>
  <c r="BV641"/>
  <c r="BU641"/>
  <c r="BT641"/>
  <c r="BS641"/>
  <c r="BP641"/>
  <c r="BR641" s="1"/>
  <c r="BO641"/>
  <c r="BL641"/>
  <c r="BK641"/>
  <c r="BJ641"/>
  <c r="BN641" s="1"/>
  <c r="BI641"/>
  <c r="CA640"/>
  <c r="BY640"/>
  <c r="BZ640" s="1"/>
  <c r="BW640"/>
  <c r="BX640" s="1"/>
  <c r="BV640"/>
  <c r="BU640"/>
  <c r="BT640"/>
  <c r="BS640"/>
  <c r="BP640"/>
  <c r="BR640" s="1"/>
  <c r="BO640"/>
  <c r="BL640"/>
  <c r="BK640"/>
  <c r="BJ640"/>
  <c r="BN640" s="1"/>
  <c r="BI640"/>
  <c r="CA639"/>
  <c r="BY639"/>
  <c r="BZ639" s="1"/>
  <c r="BW639"/>
  <c r="BX639" s="1"/>
  <c r="BV639"/>
  <c r="BU639"/>
  <c r="BT639"/>
  <c r="BS639"/>
  <c r="BP639"/>
  <c r="BR639" s="1"/>
  <c r="BO639"/>
  <c r="BL639"/>
  <c r="BK639"/>
  <c r="BJ639"/>
  <c r="BN639" s="1"/>
  <c r="BI639"/>
  <c r="CA638"/>
  <c r="BY638"/>
  <c r="BZ638" s="1"/>
  <c r="BW638"/>
  <c r="BX638" s="1"/>
  <c r="BV638"/>
  <c r="BU638"/>
  <c r="BT638"/>
  <c r="BS638"/>
  <c r="BQ638"/>
  <c r="BP638"/>
  <c r="BR638" s="1"/>
  <c r="BO638"/>
  <c r="BL638"/>
  <c r="BK638"/>
  <c r="BM638" s="1"/>
  <c r="BJ638"/>
  <c r="BN638" s="1"/>
  <c r="BI638"/>
  <c r="CA637"/>
  <c r="BZ637"/>
  <c r="BY637"/>
  <c r="BX637"/>
  <c r="BW637"/>
  <c r="BV637"/>
  <c r="BU637"/>
  <c r="BT637"/>
  <c r="BS637"/>
  <c r="BP637"/>
  <c r="BR637" s="1"/>
  <c r="BO637"/>
  <c r="BL637"/>
  <c r="BK637"/>
  <c r="BJ637"/>
  <c r="BN637" s="1"/>
  <c r="BI637"/>
  <c r="CA636"/>
  <c r="BY636"/>
  <c r="BZ636" s="1"/>
  <c r="BW636"/>
  <c r="BX636" s="1"/>
  <c r="BV636"/>
  <c r="BU636"/>
  <c r="BT636"/>
  <c r="BS636"/>
  <c r="BP636"/>
  <c r="BR636" s="1"/>
  <c r="BO636"/>
  <c r="BL636"/>
  <c r="BK636"/>
  <c r="BJ636"/>
  <c r="BN636" s="1"/>
  <c r="BI636"/>
  <c r="CA635"/>
  <c r="BY635"/>
  <c r="BZ635" s="1"/>
  <c r="BW635"/>
  <c r="BX635" s="1"/>
  <c r="BV635"/>
  <c r="BU635"/>
  <c r="BT635"/>
  <c r="BS635"/>
  <c r="BP635"/>
  <c r="BR635" s="1"/>
  <c r="BO635"/>
  <c r="BL635"/>
  <c r="BK635"/>
  <c r="BJ635"/>
  <c r="BN635" s="1"/>
  <c r="BI635"/>
  <c r="CA634"/>
  <c r="BY634"/>
  <c r="BZ634" s="1"/>
  <c r="BW634"/>
  <c r="BX634" s="1"/>
  <c r="BV634"/>
  <c r="BU634"/>
  <c r="BT634"/>
  <c r="BS634"/>
  <c r="BQ634"/>
  <c r="BP634"/>
  <c r="BR634" s="1"/>
  <c r="BO634"/>
  <c r="BL634"/>
  <c r="BK634"/>
  <c r="BM634" s="1"/>
  <c r="BJ634"/>
  <c r="BN634" s="1"/>
  <c r="BI634"/>
  <c r="CA633"/>
  <c r="BZ633"/>
  <c r="BY633"/>
  <c r="BX633"/>
  <c r="BW633"/>
  <c r="BV633"/>
  <c r="BU633"/>
  <c r="BT633"/>
  <c r="BS633"/>
  <c r="BP633"/>
  <c r="BR633" s="1"/>
  <c r="BO633"/>
  <c r="BL633"/>
  <c r="BK633"/>
  <c r="BJ633"/>
  <c r="BN633" s="1"/>
  <c r="BI633"/>
  <c r="CA632"/>
  <c r="BY632"/>
  <c r="BZ632" s="1"/>
  <c r="BW632"/>
  <c r="BX632" s="1"/>
  <c r="BV632"/>
  <c r="BU632"/>
  <c r="BT632"/>
  <c r="BS632"/>
  <c r="BP632"/>
  <c r="BR632" s="1"/>
  <c r="BO632"/>
  <c r="BL632"/>
  <c r="BK632"/>
  <c r="BJ632"/>
  <c r="BN632" s="1"/>
  <c r="BI632"/>
  <c r="CA631"/>
  <c r="BY631"/>
  <c r="BZ631" s="1"/>
  <c r="BW631"/>
  <c r="BX631" s="1"/>
  <c r="BV631"/>
  <c r="BU631"/>
  <c r="BT631"/>
  <c r="BS631"/>
  <c r="BP631"/>
  <c r="BR631" s="1"/>
  <c r="BO631"/>
  <c r="BL631"/>
  <c r="BK631"/>
  <c r="BJ631"/>
  <c r="BN631" s="1"/>
  <c r="BI631"/>
  <c r="CA630"/>
  <c r="BY630"/>
  <c r="BZ630" s="1"/>
  <c r="BW630"/>
  <c r="BX630" s="1"/>
  <c r="BV630"/>
  <c r="BU630"/>
  <c r="BT630"/>
  <c r="BS630"/>
  <c r="BQ630"/>
  <c r="BP630"/>
  <c r="BR630" s="1"/>
  <c r="BO630"/>
  <c r="BL630"/>
  <c r="BK630"/>
  <c r="BM630" s="1"/>
  <c r="BJ630"/>
  <c r="BN630" s="1"/>
  <c r="BI630"/>
  <c r="CA629"/>
  <c r="BZ629"/>
  <c r="BY629"/>
  <c r="BX629"/>
  <c r="BW629"/>
  <c r="BV629"/>
  <c r="BU629"/>
  <c r="BT629"/>
  <c r="BS629"/>
  <c r="BP629"/>
  <c r="BR629" s="1"/>
  <c r="BO629"/>
  <c r="BL629"/>
  <c r="BK629"/>
  <c r="BJ629"/>
  <c r="BN629" s="1"/>
  <c r="BI629"/>
  <c r="CA628"/>
  <c r="BY628"/>
  <c r="BZ628" s="1"/>
  <c r="BW628"/>
  <c r="BX628" s="1"/>
  <c r="BV628"/>
  <c r="BU628"/>
  <c r="BT628"/>
  <c r="BS628"/>
  <c r="BP628"/>
  <c r="BR628" s="1"/>
  <c r="BO628"/>
  <c r="BM628"/>
  <c r="BL628"/>
  <c r="BK628"/>
  <c r="BJ628"/>
  <c r="BN628" s="1"/>
  <c r="BI628"/>
  <c r="BY627"/>
  <c r="BZ627" s="1"/>
  <c r="BW627"/>
  <c r="BX627" s="1"/>
  <c r="BV627"/>
  <c r="BU627"/>
  <c r="BT627"/>
  <c r="BS627"/>
  <c r="CA627" s="1"/>
  <c r="BP627"/>
  <c r="BR627" s="1"/>
  <c r="BO627"/>
  <c r="BL627"/>
  <c r="BK627"/>
  <c r="BJ627"/>
  <c r="BN627" s="1"/>
  <c r="BI627"/>
  <c r="CA626"/>
  <c r="BY626"/>
  <c r="BZ626" s="1"/>
  <c r="BW626"/>
  <c r="BX626" s="1"/>
  <c r="BV626"/>
  <c r="BU626"/>
  <c r="BT626"/>
  <c r="BS626"/>
  <c r="BQ626"/>
  <c r="BP626"/>
  <c r="BR626" s="1"/>
  <c r="BO626"/>
  <c r="BL626"/>
  <c r="BK626"/>
  <c r="BJ626"/>
  <c r="BN626" s="1"/>
  <c r="BI626"/>
  <c r="BZ625"/>
  <c r="BY625"/>
  <c r="BX625"/>
  <c r="BW625"/>
  <c r="BV625"/>
  <c r="BU625"/>
  <c r="BT625"/>
  <c r="CA625" s="1"/>
  <c r="BS625"/>
  <c r="BP625"/>
  <c r="BR625" s="1"/>
  <c r="BO625"/>
  <c r="BL625"/>
  <c r="BK625"/>
  <c r="BJ625"/>
  <c r="BN625" s="1"/>
  <c r="BI625"/>
  <c r="CA624"/>
  <c r="BY624"/>
  <c r="BZ624" s="1"/>
  <c r="BW624"/>
  <c r="BX624" s="1"/>
  <c r="BV624"/>
  <c r="BU624"/>
  <c r="BT624"/>
  <c r="BS624"/>
  <c r="BP624"/>
  <c r="BR624" s="1"/>
  <c r="BO624"/>
  <c r="BM624"/>
  <c r="BL624"/>
  <c r="BK624"/>
  <c r="BJ624"/>
  <c r="BN624" s="1"/>
  <c r="BI624"/>
  <c r="CA623"/>
  <c r="BZ623"/>
  <c r="BY623"/>
  <c r="BX623"/>
  <c r="BW623"/>
  <c r="BV623"/>
  <c r="BU623"/>
  <c r="BT623"/>
  <c r="BS623"/>
  <c r="BP623"/>
  <c r="BR623" s="1"/>
  <c r="BO623"/>
  <c r="BL623"/>
  <c r="BK623"/>
  <c r="BJ623"/>
  <c r="BN623" s="1"/>
  <c r="BI623"/>
  <c r="CA622"/>
  <c r="BY622"/>
  <c r="BZ622" s="1"/>
  <c r="BW622"/>
  <c r="BX622" s="1"/>
  <c r="BV622"/>
  <c r="BU622"/>
  <c r="BT622"/>
  <c r="BS622"/>
  <c r="BP622"/>
  <c r="BR622" s="1"/>
  <c r="BO622"/>
  <c r="BM622"/>
  <c r="BL622"/>
  <c r="BK622"/>
  <c r="BJ622"/>
  <c r="BN622" s="1"/>
  <c r="BI622"/>
  <c r="CA621"/>
  <c r="BZ621"/>
  <c r="BY621"/>
  <c r="BX621"/>
  <c r="BW621"/>
  <c r="BV621"/>
  <c r="BU621"/>
  <c r="BT621"/>
  <c r="BS621"/>
  <c r="BP621"/>
  <c r="BR621" s="1"/>
  <c r="BO621"/>
  <c r="BL621"/>
  <c r="BK621"/>
  <c r="BJ621"/>
  <c r="BN621" s="1"/>
  <c r="BI621"/>
  <c r="BY620"/>
  <c r="BZ620" s="1"/>
  <c r="BW620"/>
  <c r="BX620" s="1"/>
  <c r="BV620"/>
  <c r="BU620"/>
  <c r="BT620"/>
  <c r="BS620"/>
  <c r="CA620" s="1"/>
  <c r="BQ620"/>
  <c r="BP620"/>
  <c r="BR620" s="1"/>
  <c r="BO620"/>
  <c r="BL620"/>
  <c r="BK620"/>
  <c r="BJ620"/>
  <c r="BN620" s="1"/>
  <c r="BI620"/>
  <c r="CA619"/>
  <c r="BY619"/>
  <c r="BZ619" s="1"/>
  <c r="BW619"/>
  <c r="BX619" s="1"/>
  <c r="BV619"/>
  <c r="BU619"/>
  <c r="BT619"/>
  <c r="BS619"/>
  <c r="BP619"/>
  <c r="BR619" s="1"/>
  <c r="BO619"/>
  <c r="BL619"/>
  <c r="BK619"/>
  <c r="BJ619"/>
  <c r="BN619" s="1"/>
  <c r="BI619"/>
  <c r="CA618"/>
  <c r="BY618"/>
  <c r="BZ618" s="1"/>
  <c r="BW618"/>
  <c r="BX618" s="1"/>
  <c r="BV618"/>
  <c r="BU618"/>
  <c r="BT618"/>
  <c r="BS618"/>
  <c r="BQ618"/>
  <c r="BP618"/>
  <c r="BR618" s="1"/>
  <c r="BO618"/>
  <c r="BL618"/>
  <c r="BK618"/>
  <c r="BM618" s="1"/>
  <c r="BJ618"/>
  <c r="BN618" s="1"/>
  <c r="BI618"/>
  <c r="CA617"/>
  <c r="BZ617"/>
  <c r="BY617"/>
  <c r="BX617"/>
  <c r="BW617"/>
  <c r="BV617"/>
  <c r="BU617"/>
  <c r="BT617"/>
  <c r="BS617"/>
  <c r="BP617"/>
  <c r="BR617" s="1"/>
  <c r="BO617"/>
  <c r="BL617"/>
  <c r="BK617"/>
  <c r="BJ617"/>
  <c r="BN617" s="1"/>
  <c r="BI617"/>
  <c r="CA616"/>
  <c r="BY616"/>
  <c r="BZ616" s="1"/>
  <c r="BW616"/>
  <c r="BX616" s="1"/>
  <c r="BV616"/>
  <c r="BU616"/>
  <c r="BT616"/>
  <c r="BS616"/>
  <c r="BP616"/>
  <c r="BR616" s="1"/>
  <c r="BO616"/>
  <c r="BM616"/>
  <c r="BL616"/>
  <c r="BK616"/>
  <c r="BJ616"/>
  <c r="BN616" s="1"/>
  <c r="BI616"/>
  <c r="CA615"/>
  <c r="BZ615"/>
  <c r="BY615"/>
  <c r="BX615"/>
  <c r="BW615"/>
  <c r="BV615"/>
  <c r="BU615"/>
  <c r="BT615"/>
  <c r="BS615"/>
  <c r="BP615"/>
  <c r="BR615" s="1"/>
  <c r="BO615"/>
  <c r="BL615"/>
  <c r="BK615"/>
  <c r="BJ615"/>
  <c r="BN615" s="1"/>
  <c r="BI615"/>
  <c r="CA614"/>
  <c r="BY614"/>
  <c r="BZ614" s="1"/>
  <c r="BW614"/>
  <c r="BX614" s="1"/>
  <c r="BV614"/>
  <c r="BU614"/>
  <c r="BT614"/>
  <c r="BS614"/>
  <c r="BP614"/>
  <c r="BR614" s="1"/>
  <c r="BO614"/>
  <c r="BL614"/>
  <c r="BK614"/>
  <c r="BJ614"/>
  <c r="BN614" s="1"/>
  <c r="BI614"/>
  <c r="CA613"/>
  <c r="BY613"/>
  <c r="BZ613" s="1"/>
  <c r="BW613"/>
  <c r="BX613" s="1"/>
  <c r="BV613"/>
  <c r="BU613"/>
  <c r="BT613"/>
  <c r="BS613"/>
  <c r="BP613"/>
  <c r="BR613" s="1"/>
  <c r="BO613"/>
  <c r="BL613"/>
  <c r="BK613"/>
  <c r="BJ613"/>
  <c r="BN613" s="1"/>
  <c r="BI613"/>
  <c r="CA612"/>
  <c r="BY612"/>
  <c r="BZ612" s="1"/>
  <c r="BW612"/>
  <c r="BX612" s="1"/>
  <c r="BV612"/>
  <c r="BU612"/>
  <c r="BT612"/>
  <c r="BS612"/>
  <c r="BQ612"/>
  <c r="BP612"/>
  <c r="BR612" s="1"/>
  <c r="BO612"/>
  <c r="BL612"/>
  <c r="BK612"/>
  <c r="BJ612"/>
  <c r="BN612" s="1"/>
  <c r="BI612"/>
  <c r="CA611"/>
  <c r="BY611"/>
  <c r="BZ611" s="1"/>
  <c r="BW611"/>
  <c r="BX611" s="1"/>
  <c r="BV611"/>
  <c r="BU611"/>
  <c r="BT611"/>
  <c r="BS611"/>
  <c r="BP611"/>
  <c r="BR611" s="1"/>
  <c r="BO611"/>
  <c r="BL611"/>
  <c r="BK611"/>
  <c r="BJ611"/>
  <c r="BN611" s="1"/>
  <c r="BI611"/>
  <c r="CA610"/>
  <c r="BY610"/>
  <c r="BZ610" s="1"/>
  <c r="BW610"/>
  <c r="BX610" s="1"/>
  <c r="BV610"/>
  <c r="BU610"/>
  <c r="BT610"/>
  <c r="BS610"/>
  <c r="BQ610"/>
  <c r="BP610"/>
  <c r="BR610" s="1"/>
  <c r="BO610"/>
  <c r="BL610"/>
  <c r="BK610"/>
  <c r="BJ610"/>
  <c r="BN610" s="1"/>
  <c r="BI610"/>
  <c r="CA609"/>
  <c r="BY609"/>
  <c r="BZ609" s="1"/>
  <c r="BW609"/>
  <c r="BX609" s="1"/>
  <c r="BV609"/>
  <c r="BU609"/>
  <c r="BT609"/>
  <c r="BS609"/>
  <c r="BP609"/>
  <c r="BR609" s="1"/>
  <c r="BO609"/>
  <c r="BL609"/>
  <c r="BK609"/>
  <c r="BJ609"/>
  <c r="BN609" s="1"/>
  <c r="BI609"/>
  <c r="CA608"/>
  <c r="BY608"/>
  <c r="BZ608" s="1"/>
  <c r="BW608"/>
  <c r="BX608" s="1"/>
  <c r="BV608"/>
  <c r="BU608"/>
  <c r="BT608"/>
  <c r="BS608"/>
  <c r="BQ608"/>
  <c r="BP608"/>
  <c r="BR608" s="1"/>
  <c r="BO608"/>
  <c r="BL608"/>
  <c r="BK608"/>
  <c r="BJ608"/>
  <c r="BN608" s="1"/>
  <c r="BI608"/>
  <c r="BZ607"/>
  <c r="BY607"/>
  <c r="BX607"/>
  <c r="BW607"/>
  <c r="BV607"/>
  <c r="BU607"/>
  <c r="BT607"/>
  <c r="BS607"/>
  <c r="BP607"/>
  <c r="BR607" s="1"/>
  <c r="BO607"/>
  <c r="BL607"/>
  <c r="BK607"/>
  <c r="BJ607"/>
  <c r="BN607" s="1"/>
  <c r="BI607"/>
  <c r="CA606"/>
  <c r="BY606"/>
  <c r="BZ606" s="1"/>
  <c r="BW606"/>
  <c r="BX606" s="1"/>
  <c r="BV606"/>
  <c r="BU606"/>
  <c r="BT606"/>
  <c r="BS606"/>
  <c r="BP606"/>
  <c r="BR606" s="1"/>
  <c r="BO606"/>
  <c r="BM606"/>
  <c r="BL606"/>
  <c r="BK606"/>
  <c r="BJ606"/>
  <c r="BN606" s="1"/>
  <c r="BI606"/>
  <c r="BY605"/>
  <c r="BZ605" s="1"/>
  <c r="BW605"/>
  <c r="BX605" s="1"/>
  <c r="BV605"/>
  <c r="BU605"/>
  <c r="BT605"/>
  <c r="BS605"/>
  <c r="BP605"/>
  <c r="BR605" s="1"/>
  <c r="BO605"/>
  <c r="BL605"/>
  <c r="BK605"/>
  <c r="BJ605"/>
  <c r="BN605" s="1"/>
  <c r="BI605"/>
  <c r="CA604"/>
  <c r="BY604"/>
  <c r="BZ604" s="1"/>
  <c r="BW604"/>
  <c r="BX604" s="1"/>
  <c r="BV604"/>
  <c r="BU604"/>
  <c r="BT604"/>
  <c r="BS604"/>
  <c r="BQ604"/>
  <c r="BP604"/>
  <c r="BR604" s="1"/>
  <c r="BO604"/>
  <c r="BL604"/>
  <c r="BK604"/>
  <c r="BJ604"/>
  <c r="BN604" s="1"/>
  <c r="BI604"/>
  <c r="BZ603"/>
  <c r="BY603"/>
  <c r="BX603"/>
  <c r="BW603"/>
  <c r="BV603"/>
  <c r="BU603"/>
  <c r="BT603"/>
  <c r="BS603"/>
  <c r="BP603"/>
  <c r="BO603"/>
  <c r="BN603"/>
  <c r="BL603"/>
  <c r="BK603"/>
  <c r="BJ603"/>
  <c r="BM603" s="1"/>
  <c r="BI603"/>
  <c r="CA602"/>
  <c r="BY602"/>
  <c r="BZ602" s="1"/>
  <c r="BW602"/>
  <c r="BX602" s="1"/>
  <c r="BV602"/>
  <c r="BU602"/>
  <c r="BT602"/>
  <c r="BS602"/>
  <c r="BQ602"/>
  <c r="BP602"/>
  <c r="BR602" s="1"/>
  <c r="BO602"/>
  <c r="BL602"/>
  <c r="BK602"/>
  <c r="BJ602"/>
  <c r="BN602" s="1"/>
  <c r="BI602"/>
  <c r="BZ600"/>
  <c r="BY600"/>
  <c r="BV600"/>
  <c r="BU600"/>
  <c r="BT600"/>
  <c r="BS600"/>
  <c r="BR600"/>
  <c r="BQ600"/>
  <c r="BP600"/>
  <c r="BO600"/>
  <c r="BN600"/>
  <c r="BM600"/>
  <c r="BY599"/>
  <c r="BZ599" s="1"/>
  <c r="BW599"/>
  <c r="BX599" s="1"/>
  <c r="BV599"/>
  <c r="BU599"/>
  <c r="BT599"/>
  <c r="BS599"/>
  <c r="BQ599"/>
  <c r="BP599"/>
  <c r="BR599" s="1"/>
  <c r="BO599"/>
  <c r="BL599"/>
  <c r="BK599"/>
  <c r="BJ599"/>
  <c r="BN599" s="1"/>
  <c r="FX595"/>
  <c r="FW595"/>
  <c r="FV595"/>
  <c r="FU595"/>
  <c r="FT595"/>
  <c r="FS595"/>
  <c r="FR595"/>
  <c r="FQ595"/>
  <c r="FP595"/>
  <c r="FO595"/>
  <c r="FN595"/>
  <c r="FM595"/>
  <c r="FL595"/>
  <c r="FK595"/>
  <c r="FJ595"/>
  <c r="FI595"/>
  <c r="FH595"/>
  <c r="FG595"/>
  <c r="FF595"/>
  <c r="FE595"/>
  <c r="FD595"/>
  <c r="FC595"/>
  <c r="FB595"/>
  <c r="FA595"/>
  <c r="EZ595"/>
  <c r="EY595"/>
  <c r="EX595"/>
  <c r="EW595"/>
  <c r="EV595"/>
  <c r="EU595"/>
  <c r="ET595"/>
  <c r="ES595"/>
  <c r="ER595"/>
  <c r="EQ595"/>
  <c r="EP595"/>
  <c r="EO595"/>
  <c r="EN595"/>
  <c r="EM595"/>
  <c r="EL595"/>
  <c r="EK595"/>
  <c r="EJ595"/>
  <c r="EI595"/>
  <c r="EH595"/>
  <c r="EG595"/>
  <c r="EF595"/>
  <c r="EE595"/>
  <c r="ED595"/>
  <c r="EC595"/>
  <c r="EB595"/>
  <c r="EA595"/>
  <c r="DZ595"/>
  <c r="DY595"/>
  <c r="DX595"/>
  <c r="DW595"/>
  <c r="DV595"/>
  <c r="DU595"/>
  <c r="DT595"/>
  <c r="DS595"/>
  <c r="DR595"/>
  <c r="DQ595"/>
  <c r="DP595"/>
  <c r="DO595"/>
  <c r="DN595"/>
  <c r="DM595"/>
  <c r="DL595"/>
  <c r="DK595"/>
  <c r="DJ595"/>
  <c r="DI595"/>
  <c r="DH595"/>
  <c r="DG595"/>
  <c r="DF595"/>
  <c r="DE595"/>
  <c r="DD595"/>
  <c r="DC595"/>
  <c r="DB595"/>
  <c r="DA595"/>
  <c r="CZ595"/>
  <c r="CY595"/>
  <c r="CX595"/>
  <c r="CW595"/>
  <c r="CV595"/>
  <c r="CU595"/>
  <c r="CT595"/>
  <c r="CS595"/>
  <c r="CR595"/>
  <c r="CQ595"/>
  <c r="CP595"/>
  <c r="CO595"/>
  <c r="CN595"/>
  <c r="CM595"/>
  <c r="CL595"/>
  <c r="CK595"/>
  <c r="CJ595"/>
  <c r="CI595"/>
  <c r="CH595"/>
  <c r="CG595"/>
  <c r="CF595"/>
  <c r="CE595"/>
  <c r="CD595"/>
  <c r="CC595"/>
  <c r="CB595"/>
  <c r="CA595"/>
  <c r="BZ595"/>
  <c r="BY595"/>
  <c r="BX595"/>
  <c r="BW595"/>
  <c r="BV595"/>
  <c r="BU595"/>
  <c r="BT595"/>
  <c r="BS595"/>
  <c r="BR595"/>
  <c r="BQ595"/>
  <c r="BP595"/>
  <c r="BO595"/>
  <c r="BN595"/>
  <c r="BM595"/>
  <c r="BL595"/>
  <c r="BK595"/>
  <c r="BJ595"/>
  <c r="FX594"/>
  <c r="FW594"/>
  <c r="FV594"/>
  <c r="FU594"/>
  <c r="FT594"/>
  <c r="FS594"/>
  <c r="FR594"/>
  <c r="FQ594"/>
  <c r="FP594"/>
  <c r="FO594"/>
  <c r="FN594"/>
  <c r="FM594"/>
  <c r="FL594"/>
  <c r="FK594"/>
  <c r="FJ594"/>
  <c r="FI594"/>
  <c r="FH594"/>
  <c r="FG594"/>
  <c r="FF594"/>
  <c r="FE594"/>
  <c r="FD594"/>
  <c r="FC594"/>
  <c r="FB594"/>
  <c r="FA594"/>
  <c r="EZ594"/>
  <c r="EY594"/>
  <c r="EX594"/>
  <c r="EW594"/>
  <c r="EV594"/>
  <c r="EU594"/>
  <c r="ET594"/>
  <c r="ES594"/>
  <c r="ER594"/>
  <c r="EQ594"/>
  <c r="EP594"/>
  <c r="EO594"/>
  <c r="EN594"/>
  <c r="EM594"/>
  <c r="EL594"/>
  <c r="EK594"/>
  <c r="EJ594"/>
  <c r="EI594"/>
  <c r="EH594"/>
  <c r="EG594"/>
  <c r="EF594"/>
  <c r="EE594"/>
  <c r="ED594"/>
  <c r="EC594"/>
  <c r="EB594"/>
  <c r="EA594"/>
  <c r="DZ594"/>
  <c r="DY594"/>
  <c r="DX594"/>
  <c r="DW594"/>
  <c r="DV594"/>
  <c r="DU594"/>
  <c r="DT594"/>
  <c r="DS594"/>
  <c r="DR594"/>
  <c r="DQ594"/>
  <c r="DP594"/>
  <c r="DO594"/>
  <c r="DN594"/>
  <c r="DM594"/>
  <c r="DL594"/>
  <c r="DK594"/>
  <c r="DJ594"/>
  <c r="DI594"/>
  <c r="DH594"/>
  <c r="DG594"/>
  <c r="DF594"/>
  <c r="DE594"/>
  <c r="DD594"/>
  <c r="DC594"/>
  <c r="DB594"/>
  <c r="DA594"/>
  <c r="CZ594"/>
  <c r="CY594"/>
  <c r="CX594"/>
  <c r="CW594"/>
  <c r="CV594"/>
  <c r="CU594"/>
  <c r="CT594"/>
  <c r="CS594"/>
  <c r="CR594"/>
  <c r="CQ594"/>
  <c r="CP594"/>
  <c r="CO594"/>
  <c r="CN594"/>
  <c r="CM594"/>
  <c r="CL594"/>
  <c r="CK594"/>
  <c r="CJ594"/>
  <c r="CI594"/>
  <c r="CH594"/>
  <c r="CG594"/>
  <c r="CF594"/>
  <c r="CE594"/>
  <c r="CD594"/>
  <c r="CC594"/>
  <c r="CB594"/>
  <c r="CA594"/>
  <c r="BZ594"/>
  <c r="BY594"/>
  <c r="BX594"/>
  <c r="BW594"/>
  <c r="BV594"/>
  <c r="BU594"/>
  <c r="BT594"/>
  <c r="BS594"/>
  <c r="BR594"/>
  <c r="BQ594"/>
  <c r="BP594"/>
  <c r="BO594"/>
  <c r="BN594"/>
  <c r="BM594"/>
  <c r="BL594"/>
  <c r="BK594"/>
  <c r="BJ594"/>
  <c r="FX593"/>
  <c r="FW593"/>
  <c r="FV593"/>
  <c r="FU593"/>
  <c r="FT593"/>
  <c r="FS593"/>
  <c r="FR593"/>
  <c r="FQ593"/>
  <c r="FP593"/>
  <c r="FO593"/>
  <c r="FN593"/>
  <c r="FM593"/>
  <c r="FL593"/>
  <c r="FK593"/>
  <c r="FJ593"/>
  <c r="FI593"/>
  <c r="FH593"/>
  <c r="FG593"/>
  <c r="FF593"/>
  <c r="FE593"/>
  <c r="FD593"/>
  <c r="FC593"/>
  <c r="FB593"/>
  <c r="FA593"/>
  <c r="EZ593"/>
  <c r="EY593"/>
  <c r="EX593"/>
  <c r="EW593"/>
  <c r="EV593"/>
  <c r="EU593"/>
  <c r="ET593"/>
  <c r="ES593"/>
  <c r="ER593"/>
  <c r="EQ593"/>
  <c r="EP593"/>
  <c r="EO593"/>
  <c r="EN593"/>
  <c r="EM593"/>
  <c r="EL593"/>
  <c r="EK593"/>
  <c r="EJ593"/>
  <c r="EI593"/>
  <c r="EH593"/>
  <c r="EG593"/>
  <c r="EF593"/>
  <c r="EE593"/>
  <c r="ED593"/>
  <c r="EC593"/>
  <c r="EB593"/>
  <c r="EA593"/>
  <c r="DZ593"/>
  <c r="DY593"/>
  <c r="DX593"/>
  <c r="DW593"/>
  <c r="DV593"/>
  <c r="DU593"/>
  <c r="DT593"/>
  <c r="DS593"/>
  <c r="DR593"/>
  <c r="DQ593"/>
  <c r="DP593"/>
  <c r="DO593"/>
  <c r="DN593"/>
  <c r="DM593"/>
  <c r="DL593"/>
  <c r="DK593"/>
  <c r="DJ593"/>
  <c r="DI593"/>
  <c r="DH593"/>
  <c r="DG593"/>
  <c r="DF593"/>
  <c r="DE593"/>
  <c r="DD593"/>
  <c r="DC593"/>
  <c r="DB593"/>
  <c r="DA593"/>
  <c r="CZ593"/>
  <c r="CY593"/>
  <c r="CX593"/>
  <c r="CW593"/>
  <c r="CV593"/>
  <c r="CU593"/>
  <c r="CT593"/>
  <c r="CS593"/>
  <c r="CR593"/>
  <c r="CQ593"/>
  <c r="CP593"/>
  <c r="CO593"/>
  <c r="CN593"/>
  <c r="CM593"/>
  <c r="CL593"/>
  <c r="CK593"/>
  <c r="CJ593"/>
  <c r="CI593"/>
  <c r="CH593"/>
  <c r="CG593"/>
  <c r="CF593"/>
  <c r="CE593"/>
  <c r="CD593"/>
  <c r="CC593"/>
  <c r="CB593"/>
  <c r="CA593"/>
  <c r="BZ593"/>
  <c r="BY593"/>
  <c r="BX593"/>
  <c r="BW593"/>
  <c r="BV593"/>
  <c r="BU593"/>
  <c r="BT593"/>
  <c r="BS593"/>
  <c r="BR593"/>
  <c r="BQ593"/>
  <c r="BP593"/>
  <c r="BO593"/>
  <c r="BN593"/>
  <c r="BM593"/>
  <c r="BL593"/>
  <c r="BK593"/>
  <c r="BJ593"/>
  <c r="FX592"/>
  <c r="FW592"/>
  <c r="FV592"/>
  <c r="FU592"/>
  <c r="FT592"/>
  <c r="FS592"/>
  <c r="FR592"/>
  <c r="FQ592"/>
  <c r="FP592"/>
  <c r="FO592"/>
  <c r="FN592"/>
  <c r="FM592"/>
  <c r="FL592"/>
  <c r="FK592"/>
  <c r="FJ592"/>
  <c r="FI592"/>
  <c r="FH592"/>
  <c r="FG592"/>
  <c r="FF592"/>
  <c r="FE592"/>
  <c r="FD592"/>
  <c r="FC592"/>
  <c r="FB592"/>
  <c r="FA592"/>
  <c r="EZ592"/>
  <c r="EY592"/>
  <c r="EX592"/>
  <c r="EW592"/>
  <c r="EV592"/>
  <c r="EU592"/>
  <c r="ET592"/>
  <c r="ES592"/>
  <c r="ER592"/>
  <c r="EQ592"/>
  <c r="EP592"/>
  <c r="EO592"/>
  <c r="EN592"/>
  <c r="EM592"/>
  <c r="EL592"/>
  <c r="EK592"/>
  <c r="EJ592"/>
  <c r="EI592"/>
  <c r="EH592"/>
  <c r="EG592"/>
  <c r="EF592"/>
  <c r="EE592"/>
  <c r="ED592"/>
  <c r="EC592"/>
  <c r="EB592"/>
  <c r="EA592"/>
  <c r="DZ592"/>
  <c r="DY592"/>
  <c r="DX592"/>
  <c r="DW592"/>
  <c r="DV592"/>
  <c r="DU592"/>
  <c r="DT592"/>
  <c r="DS592"/>
  <c r="DR592"/>
  <c r="DQ592"/>
  <c r="DP592"/>
  <c r="DO592"/>
  <c r="DN592"/>
  <c r="DM592"/>
  <c r="DL592"/>
  <c r="DK592"/>
  <c r="DJ592"/>
  <c r="DI592"/>
  <c r="DH592"/>
  <c r="DG592"/>
  <c r="DF592"/>
  <c r="DE592"/>
  <c r="DD592"/>
  <c r="DC592"/>
  <c r="DB592"/>
  <c r="DA592"/>
  <c r="CZ592"/>
  <c r="CY592"/>
  <c r="CX592"/>
  <c r="CW592"/>
  <c r="CV592"/>
  <c r="CU592"/>
  <c r="CT592"/>
  <c r="CS592"/>
  <c r="CR592"/>
  <c r="CQ592"/>
  <c r="CP592"/>
  <c r="CO592"/>
  <c r="CN592"/>
  <c r="CM592"/>
  <c r="CL592"/>
  <c r="CK592"/>
  <c r="CJ592"/>
  <c r="CI592"/>
  <c r="CH592"/>
  <c r="CG592"/>
  <c r="CF592"/>
  <c r="CE592"/>
  <c r="CD592"/>
  <c r="CC592"/>
  <c r="CB592"/>
  <c r="CA592"/>
  <c r="BZ592"/>
  <c r="BY592"/>
  <c r="BX592"/>
  <c r="BW592"/>
  <c r="BV592"/>
  <c r="BU592"/>
  <c r="BT592"/>
  <c r="BS592"/>
  <c r="BR592"/>
  <c r="BQ592"/>
  <c r="BP592"/>
  <c r="BO592"/>
  <c r="BN592"/>
  <c r="BM592"/>
  <c r="BL592"/>
  <c r="BK592"/>
  <c r="BJ592"/>
  <c r="FX591"/>
  <c r="FW591"/>
  <c r="FV591"/>
  <c r="FU591"/>
  <c r="FT591"/>
  <c r="FS591"/>
  <c r="FR591"/>
  <c r="FQ591"/>
  <c r="FP591"/>
  <c r="FO591"/>
  <c r="FN591"/>
  <c r="FM591"/>
  <c r="FL591"/>
  <c r="FK591"/>
  <c r="FJ591"/>
  <c r="FI591"/>
  <c r="FH591"/>
  <c r="FG591"/>
  <c r="FF591"/>
  <c r="FE591"/>
  <c r="FD591"/>
  <c r="FC591"/>
  <c r="FB591"/>
  <c r="FA591"/>
  <c r="EZ591"/>
  <c r="EY591"/>
  <c r="EX591"/>
  <c r="EW591"/>
  <c r="EV591"/>
  <c r="EU591"/>
  <c r="ET591"/>
  <c r="ES591"/>
  <c r="ER591"/>
  <c r="EQ591"/>
  <c r="EP591"/>
  <c r="EO591"/>
  <c r="EN591"/>
  <c r="EM591"/>
  <c r="EL591"/>
  <c r="EK591"/>
  <c r="EJ591"/>
  <c r="EI591"/>
  <c r="EH591"/>
  <c r="EG591"/>
  <c r="EF591"/>
  <c r="EE591"/>
  <c r="ED591"/>
  <c r="EC591"/>
  <c r="EB591"/>
  <c r="EA591"/>
  <c r="DZ591"/>
  <c r="DY591"/>
  <c r="DX591"/>
  <c r="DW591"/>
  <c r="DV591"/>
  <c r="DU591"/>
  <c r="DT591"/>
  <c r="DS591"/>
  <c r="DR591"/>
  <c r="DQ591"/>
  <c r="DP591"/>
  <c r="DO591"/>
  <c r="DN591"/>
  <c r="DM591"/>
  <c r="DL591"/>
  <c r="DK591"/>
  <c r="DJ591"/>
  <c r="DI591"/>
  <c r="DH591"/>
  <c r="DG591"/>
  <c r="DF591"/>
  <c r="DE591"/>
  <c r="DD591"/>
  <c r="DC591"/>
  <c r="DB591"/>
  <c r="DA591"/>
  <c r="CZ591"/>
  <c r="CY591"/>
  <c r="CX591"/>
  <c r="CW591"/>
  <c r="CV591"/>
  <c r="CU591"/>
  <c r="CT591"/>
  <c r="CS591"/>
  <c r="CR591"/>
  <c r="CQ591"/>
  <c r="CP591"/>
  <c r="CO591"/>
  <c r="CN591"/>
  <c r="CM591"/>
  <c r="CL591"/>
  <c r="CK591"/>
  <c r="CJ591"/>
  <c r="CI591"/>
  <c r="CH591"/>
  <c r="CG591"/>
  <c r="CF591"/>
  <c r="CE591"/>
  <c r="CD591"/>
  <c r="CC591"/>
  <c r="CB591"/>
  <c r="CA591"/>
  <c r="BZ591"/>
  <c r="BY591"/>
  <c r="BX591"/>
  <c r="BW591"/>
  <c r="BV591"/>
  <c r="BU591"/>
  <c r="BT591"/>
  <c r="BS591"/>
  <c r="BR591"/>
  <c r="BQ591"/>
  <c r="BP591"/>
  <c r="BO591"/>
  <c r="BN591"/>
  <c r="BM591"/>
  <c r="BL591"/>
  <c r="BK591"/>
  <c r="BJ591"/>
  <c r="FX590"/>
  <c r="FW590"/>
  <c r="FV590"/>
  <c r="FU590"/>
  <c r="FT590"/>
  <c r="FS590"/>
  <c r="FR590"/>
  <c r="FQ590"/>
  <c r="FP590"/>
  <c r="FO590"/>
  <c r="FN590"/>
  <c r="FM590"/>
  <c r="FL590"/>
  <c r="FK590"/>
  <c r="FJ590"/>
  <c r="FI590"/>
  <c r="FH590"/>
  <c r="FG590"/>
  <c r="FF590"/>
  <c r="FE590"/>
  <c r="FD590"/>
  <c r="FC590"/>
  <c r="FB590"/>
  <c r="FA590"/>
  <c r="EZ590"/>
  <c r="EY590"/>
  <c r="EX590"/>
  <c r="EW590"/>
  <c r="EV590"/>
  <c r="EU590"/>
  <c r="ET590"/>
  <c r="ES590"/>
  <c r="ER590"/>
  <c r="EQ590"/>
  <c r="EP590"/>
  <c r="EO590"/>
  <c r="EN590"/>
  <c r="EM590"/>
  <c r="EL590"/>
  <c r="EK590"/>
  <c r="EJ590"/>
  <c r="EI590"/>
  <c r="EH590"/>
  <c r="EG590"/>
  <c r="EF590"/>
  <c r="EE590"/>
  <c r="ED590"/>
  <c r="EC590"/>
  <c r="EB590"/>
  <c r="EA590"/>
  <c r="DZ590"/>
  <c r="DY590"/>
  <c r="DX590"/>
  <c r="DW590"/>
  <c r="DV590"/>
  <c r="DU590"/>
  <c r="DT590"/>
  <c r="DS590"/>
  <c r="DR590"/>
  <c r="DQ590"/>
  <c r="DP590"/>
  <c r="DO590"/>
  <c r="DN590"/>
  <c r="DM590"/>
  <c r="DL590"/>
  <c r="DK590"/>
  <c r="DJ590"/>
  <c r="DI590"/>
  <c r="DH590"/>
  <c r="DG590"/>
  <c r="DF590"/>
  <c r="DE590"/>
  <c r="DD590"/>
  <c r="DC590"/>
  <c r="DB590"/>
  <c r="DA590"/>
  <c r="CZ590"/>
  <c r="CY590"/>
  <c r="CX590"/>
  <c r="CW590"/>
  <c r="CV590"/>
  <c r="CU590"/>
  <c r="CT590"/>
  <c r="CS590"/>
  <c r="CR590"/>
  <c r="CQ590"/>
  <c r="CP590"/>
  <c r="CO590"/>
  <c r="CN590"/>
  <c r="CM590"/>
  <c r="CL590"/>
  <c r="CK590"/>
  <c r="CJ590"/>
  <c r="CI590"/>
  <c r="CH590"/>
  <c r="CG590"/>
  <c r="CF590"/>
  <c r="CE590"/>
  <c r="CD590"/>
  <c r="CC590"/>
  <c r="CB590"/>
  <c r="CA590"/>
  <c r="BZ590"/>
  <c r="BY590"/>
  <c r="BX590"/>
  <c r="BW590"/>
  <c r="BV590"/>
  <c r="BU590"/>
  <c r="BT590"/>
  <c r="BS590"/>
  <c r="BR590"/>
  <c r="BQ590"/>
  <c r="BP590"/>
  <c r="BO590"/>
  <c r="BN590"/>
  <c r="BM590"/>
  <c r="BL590"/>
  <c r="BK590"/>
  <c r="BJ590"/>
  <c r="FX589"/>
  <c r="FW589"/>
  <c r="FV589"/>
  <c r="FU589"/>
  <c r="FT589"/>
  <c r="FS589"/>
  <c r="FR589"/>
  <c r="FQ589"/>
  <c r="FP589"/>
  <c r="FO589"/>
  <c r="FN589"/>
  <c r="FM589"/>
  <c r="FL589"/>
  <c r="FK589"/>
  <c r="FJ589"/>
  <c r="FI589"/>
  <c r="FH589"/>
  <c r="FG589"/>
  <c r="FF589"/>
  <c r="FE589"/>
  <c r="FD589"/>
  <c r="FC589"/>
  <c r="FB589"/>
  <c r="FA589"/>
  <c r="EZ589"/>
  <c r="EY589"/>
  <c r="EX589"/>
  <c r="EW589"/>
  <c r="EV589"/>
  <c r="EU589"/>
  <c r="ET589"/>
  <c r="ES589"/>
  <c r="ER589"/>
  <c r="EQ589"/>
  <c r="EP589"/>
  <c r="EO589"/>
  <c r="EN589"/>
  <c r="EM589"/>
  <c r="EL589"/>
  <c r="EK589"/>
  <c r="EJ589"/>
  <c r="EI589"/>
  <c r="EH589"/>
  <c r="EG589"/>
  <c r="EF589"/>
  <c r="EE589"/>
  <c r="ED589"/>
  <c r="EC589"/>
  <c r="EB589"/>
  <c r="EA589"/>
  <c r="DZ589"/>
  <c r="DY589"/>
  <c r="DX589"/>
  <c r="DW589"/>
  <c r="DV589"/>
  <c r="DU589"/>
  <c r="DT589"/>
  <c r="DS589"/>
  <c r="DR589"/>
  <c r="DQ589"/>
  <c r="DP589"/>
  <c r="DO589"/>
  <c r="DN589"/>
  <c r="DM589"/>
  <c r="DL589"/>
  <c r="DK589"/>
  <c r="DJ589"/>
  <c r="DI589"/>
  <c r="DH589"/>
  <c r="DG589"/>
  <c r="DF589"/>
  <c r="DE589"/>
  <c r="DD589"/>
  <c r="DC589"/>
  <c r="DB589"/>
  <c r="DA589"/>
  <c r="CZ589"/>
  <c r="CY589"/>
  <c r="CX589"/>
  <c r="CW589"/>
  <c r="CV589"/>
  <c r="CU589"/>
  <c r="CT589"/>
  <c r="CS589"/>
  <c r="CR589"/>
  <c r="CQ589"/>
  <c r="CP589"/>
  <c r="CO589"/>
  <c r="CN589"/>
  <c r="CM589"/>
  <c r="CL589"/>
  <c r="CK589"/>
  <c r="CJ589"/>
  <c r="CI589"/>
  <c r="CH589"/>
  <c r="CG589"/>
  <c r="CF589"/>
  <c r="CE589"/>
  <c r="CD589"/>
  <c r="CC589"/>
  <c r="CB589"/>
  <c r="CA589"/>
  <c r="BZ589"/>
  <c r="BY589"/>
  <c r="BX589"/>
  <c r="BW589"/>
  <c r="BV589"/>
  <c r="BU589"/>
  <c r="BT589"/>
  <c r="BS589"/>
  <c r="BR589"/>
  <c r="BQ589"/>
  <c r="BP589"/>
  <c r="BO589"/>
  <c r="BN589"/>
  <c r="BM589"/>
  <c r="BL589"/>
  <c r="BK589"/>
  <c r="BJ589"/>
  <c r="FX588"/>
  <c r="FW588"/>
  <c r="FV588"/>
  <c r="FU588"/>
  <c r="FT588"/>
  <c r="FS588"/>
  <c r="FR588"/>
  <c r="FQ588"/>
  <c r="FP588"/>
  <c r="FO588"/>
  <c r="FN588"/>
  <c r="FM588"/>
  <c r="FL588"/>
  <c r="FK588"/>
  <c r="FJ588"/>
  <c r="FI588"/>
  <c r="FH588"/>
  <c r="FG588"/>
  <c r="FF588"/>
  <c r="FE588"/>
  <c r="FD588"/>
  <c r="FC588"/>
  <c r="FB588"/>
  <c r="FA588"/>
  <c r="EZ588"/>
  <c r="EY588"/>
  <c r="EX588"/>
  <c r="EW588"/>
  <c r="EV588"/>
  <c r="EU588"/>
  <c r="ET588"/>
  <c r="ES588"/>
  <c r="ER588"/>
  <c r="EQ588"/>
  <c r="EP588"/>
  <c r="EO588"/>
  <c r="EN588"/>
  <c r="EM588"/>
  <c r="EL588"/>
  <c r="EK588"/>
  <c r="EJ588"/>
  <c r="EI588"/>
  <c r="EH588"/>
  <c r="EG588"/>
  <c r="EF588"/>
  <c r="EE588"/>
  <c r="ED588"/>
  <c r="EC588"/>
  <c r="EB588"/>
  <c r="EA588"/>
  <c r="DZ588"/>
  <c r="DY588"/>
  <c r="DX588"/>
  <c r="DW588"/>
  <c r="DV588"/>
  <c r="DU588"/>
  <c r="DT588"/>
  <c r="DS588"/>
  <c r="DR588"/>
  <c r="DQ588"/>
  <c r="DP588"/>
  <c r="DO588"/>
  <c r="DN588"/>
  <c r="DM588"/>
  <c r="DL588"/>
  <c r="DK588"/>
  <c r="DJ588"/>
  <c r="DI588"/>
  <c r="DH588"/>
  <c r="DG588"/>
  <c r="DF588"/>
  <c r="DE588"/>
  <c r="DD588"/>
  <c r="DC588"/>
  <c r="DB588"/>
  <c r="DA588"/>
  <c r="CZ588"/>
  <c r="CY588"/>
  <c r="CX588"/>
  <c r="CW588"/>
  <c r="CV588"/>
  <c r="CU588"/>
  <c r="CT588"/>
  <c r="CS588"/>
  <c r="CR588"/>
  <c r="CQ588"/>
  <c r="CP588"/>
  <c r="CO588"/>
  <c r="CN588"/>
  <c r="CM588"/>
  <c r="CL588"/>
  <c r="CK588"/>
  <c r="CJ588"/>
  <c r="CI588"/>
  <c r="CH588"/>
  <c r="CG588"/>
  <c r="CF588"/>
  <c r="CE588"/>
  <c r="CD588"/>
  <c r="CC588"/>
  <c r="CB588"/>
  <c r="CA588"/>
  <c r="BZ588"/>
  <c r="BY588"/>
  <c r="BX588"/>
  <c r="BW588"/>
  <c r="BV588"/>
  <c r="BU588"/>
  <c r="BT588"/>
  <c r="BS588"/>
  <c r="BR588"/>
  <c r="BQ588"/>
  <c r="BP588"/>
  <c r="BO588"/>
  <c r="BN588"/>
  <c r="BM588"/>
  <c r="BL588"/>
  <c r="BK588"/>
  <c r="BJ588"/>
  <c r="FX587"/>
  <c r="FW587"/>
  <c r="FV587"/>
  <c r="FU587"/>
  <c r="FT587"/>
  <c r="FS587"/>
  <c r="FR587"/>
  <c r="FQ587"/>
  <c r="FP587"/>
  <c r="FO587"/>
  <c r="FN587"/>
  <c r="FM587"/>
  <c r="FL587"/>
  <c r="FK587"/>
  <c r="FJ587"/>
  <c r="FI587"/>
  <c r="FH587"/>
  <c r="FG587"/>
  <c r="FF587"/>
  <c r="FE587"/>
  <c r="FD587"/>
  <c r="FC587"/>
  <c r="FB587"/>
  <c r="FA587"/>
  <c r="EZ587"/>
  <c r="EY587"/>
  <c r="EX587"/>
  <c r="EW587"/>
  <c r="EV587"/>
  <c r="EU587"/>
  <c r="ET587"/>
  <c r="ES587"/>
  <c r="ER587"/>
  <c r="EQ587"/>
  <c r="EP587"/>
  <c r="EO587"/>
  <c r="EN587"/>
  <c r="EM587"/>
  <c r="EL587"/>
  <c r="EK587"/>
  <c r="EJ587"/>
  <c r="EI587"/>
  <c r="EH587"/>
  <c r="EG587"/>
  <c r="EF587"/>
  <c r="EE587"/>
  <c r="ED587"/>
  <c r="EC587"/>
  <c r="EB587"/>
  <c r="EA587"/>
  <c r="DZ587"/>
  <c r="DY587"/>
  <c r="DX587"/>
  <c r="DW587"/>
  <c r="DV587"/>
  <c r="DU587"/>
  <c r="DT587"/>
  <c r="DS587"/>
  <c r="DR587"/>
  <c r="DQ587"/>
  <c r="DP587"/>
  <c r="DO587"/>
  <c r="DN587"/>
  <c r="DM587"/>
  <c r="DL587"/>
  <c r="DK587"/>
  <c r="DJ587"/>
  <c r="DI587"/>
  <c r="DH587"/>
  <c r="DG587"/>
  <c r="DF587"/>
  <c r="DE587"/>
  <c r="DD587"/>
  <c r="DC587"/>
  <c r="DB587"/>
  <c r="DA587"/>
  <c r="CZ587"/>
  <c r="CY587"/>
  <c r="CX587"/>
  <c r="CW587"/>
  <c r="CV587"/>
  <c r="CU587"/>
  <c r="CT587"/>
  <c r="CS587"/>
  <c r="CR587"/>
  <c r="CQ587"/>
  <c r="CP587"/>
  <c r="CO587"/>
  <c r="CN587"/>
  <c r="CM587"/>
  <c r="CL587"/>
  <c r="CK587"/>
  <c r="CJ587"/>
  <c r="CI587"/>
  <c r="CH587"/>
  <c r="CG587"/>
  <c r="CF587"/>
  <c r="CE587"/>
  <c r="CD587"/>
  <c r="CC587"/>
  <c r="CB587"/>
  <c r="CA587"/>
  <c r="BZ587"/>
  <c r="BY587"/>
  <c r="BX587"/>
  <c r="BW587"/>
  <c r="BV587"/>
  <c r="BU587"/>
  <c r="BT587"/>
  <c r="BS587"/>
  <c r="BR587"/>
  <c r="BQ587"/>
  <c r="BP587"/>
  <c r="BO587"/>
  <c r="BN587"/>
  <c r="BM587"/>
  <c r="BL587"/>
  <c r="BK587"/>
  <c r="BJ587"/>
  <c r="FX586"/>
  <c r="FW586"/>
  <c r="FV586"/>
  <c r="FU586"/>
  <c r="FT586"/>
  <c r="FS586"/>
  <c r="FR586"/>
  <c r="FQ586"/>
  <c r="FP586"/>
  <c r="FO586"/>
  <c r="FN586"/>
  <c r="FM586"/>
  <c r="FL586"/>
  <c r="FK586"/>
  <c r="FJ586"/>
  <c r="FI586"/>
  <c r="FH586"/>
  <c r="FG586"/>
  <c r="FF586"/>
  <c r="FE586"/>
  <c r="FD586"/>
  <c r="FC586"/>
  <c r="FB586"/>
  <c r="FA586"/>
  <c r="EZ586"/>
  <c r="EY586"/>
  <c r="EX586"/>
  <c r="EW586"/>
  <c r="EV586"/>
  <c r="EU586"/>
  <c r="ET586"/>
  <c r="ES586"/>
  <c r="ER586"/>
  <c r="EQ586"/>
  <c r="EP586"/>
  <c r="EO586"/>
  <c r="EN586"/>
  <c r="EM586"/>
  <c r="EL586"/>
  <c r="EK586"/>
  <c r="EJ586"/>
  <c r="EI586"/>
  <c r="EH586"/>
  <c r="EG586"/>
  <c r="EF586"/>
  <c r="EE586"/>
  <c r="ED586"/>
  <c r="EC586"/>
  <c r="EB586"/>
  <c r="EA586"/>
  <c r="DZ586"/>
  <c r="DY586"/>
  <c r="DX586"/>
  <c r="DW586"/>
  <c r="DV586"/>
  <c r="DU586"/>
  <c r="DT586"/>
  <c r="DS586"/>
  <c r="DR586"/>
  <c r="DQ586"/>
  <c r="DP586"/>
  <c r="DO586"/>
  <c r="DN586"/>
  <c r="DM586"/>
  <c r="DL586"/>
  <c r="DK586"/>
  <c r="DJ586"/>
  <c r="DI586"/>
  <c r="DH586"/>
  <c r="DG586"/>
  <c r="DF586"/>
  <c r="DE586"/>
  <c r="DD586"/>
  <c r="DC586"/>
  <c r="DB586"/>
  <c r="DA586"/>
  <c r="CZ586"/>
  <c r="CY586"/>
  <c r="CX586"/>
  <c r="CW586"/>
  <c r="CV586"/>
  <c r="CU586"/>
  <c r="CT586"/>
  <c r="CS586"/>
  <c r="CR586"/>
  <c r="CQ586"/>
  <c r="CP586"/>
  <c r="CO586"/>
  <c r="CN586"/>
  <c r="CM586"/>
  <c r="CL586"/>
  <c r="CK586"/>
  <c r="CJ586"/>
  <c r="CI586"/>
  <c r="CH586"/>
  <c r="CG586"/>
  <c r="CF586"/>
  <c r="CE586"/>
  <c r="CD586"/>
  <c r="CC586"/>
  <c r="CB586"/>
  <c r="CA586"/>
  <c r="BZ586"/>
  <c r="BY586"/>
  <c r="BX586"/>
  <c r="BW586"/>
  <c r="BV586"/>
  <c r="BU586"/>
  <c r="BT586"/>
  <c r="BS586"/>
  <c r="BR586"/>
  <c r="BQ586"/>
  <c r="BP586"/>
  <c r="BO586"/>
  <c r="BN586"/>
  <c r="BM586"/>
  <c r="BL586"/>
  <c r="BK586"/>
  <c r="BJ586"/>
  <c r="FX585"/>
  <c r="FW585"/>
  <c r="FV585"/>
  <c r="FU585"/>
  <c r="FT585"/>
  <c r="FS585"/>
  <c r="FR585"/>
  <c r="FQ585"/>
  <c r="FP585"/>
  <c r="FO585"/>
  <c r="FN585"/>
  <c r="FM585"/>
  <c r="FL585"/>
  <c r="FK585"/>
  <c r="FJ585"/>
  <c r="FI585"/>
  <c r="FH585"/>
  <c r="FG585"/>
  <c r="FF585"/>
  <c r="FE585"/>
  <c r="FD585"/>
  <c r="FC585"/>
  <c r="FB585"/>
  <c r="FA585"/>
  <c r="EZ585"/>
  <c r="EY585"/>
  <c r="EX585"/>
  <c r="EW585"/>
  <c r="EV585"/>
  <c r="EU585"/>
  <c r="ET585"/>
  <c r="ES585"/>
  <c r="ER585"/>
  <c r="EQ585"/>
  <c r="EP585"/>
  <c r="EO585"/>
  <c r="EN585"/>
  <c r="EM585"/>
  <c r="EL585"/>
  <c r="EK585"/>
  <c r="EJ585"/>
  <c r="EI585"/>
  <c r="EH585"/>
  <c r="EG585"/>
  <c r="EF585"/>
  <c r="EE585"/>
  <c r="ED585"/>
  <c r="EC585"/>
  <c r="EB585"/>
  <c r="EA585"/>
  <c r="DZ585"/>
  <c r="DY585"/>
  <c r="DX585"/>
  <c r="DW585"/>
  <c r="DV585"/>
  <c r="DU585"/>
  <c r="DT585"/>
  <c r="DS585"/>
  <c r="DR585"/>
  <c r="DQ585"/>
  <c r="DP585"/>
  <c r="DO585"/>
  <c r="DN585"/>
  <c r="DM585"/>
  <c r="DL585"/>
  <c r="DK585"/>
  <c r="DJ585"/>
  <c r="DI585"/>
  <c r="DH585"/>
  <c r="DG585"/>
  <c r="DF585"/>
  <c r="DE585"/>
  <c r="DD585"/>
  <c r="DC585"/>
  <c r="DB585"/>
  <c r="DA585"/>
  <c r="CZ585"/>
  <c r="CY585"/>
  <c r="CX585"/>
  <c r="CW585"/>
  <c r="CV585"/>
  <c r="CU585"/>
  <c r="CT585"/>
  <c r="CS585"/>
  <c r="CR585"/>
  <c r="CQ585"/>
  <c r="CP585"/>
  <c r="CO585"/>
  <c r="CN585"/>
  <c r="CM585"/>
  <c r="CL585"/>
  <c r="CK585"/>
  <c r="CJ585"/>
  <c r="CI585"/>
  <c r="CH585"/>
  <c r="CG585"/>
  <c r="CF585"/>
  <c r="CE585"/>
  <c r="CD585"/>
  <c r="CC585"/>
  <c r="CB585"/>
  <c r="CA585"/>
  <c r="BZ585"/>
  <c r="BY585"/>
  <c r="BX585"/>
  <c r="BW585"/>
  <c r="BV585"/>
  <c r="BU585"/>
  <c r="BT585"/>
  <c r="BS585"/>
  <c r="BR585"/>
  <c r="BQ585"/>
  <c r="BP585"/>
  <c r="BO585"/>
  <c r="BN585"/>
  <c r="BM585"/>
  <c r="BL585"/>
  <c r="BK585"/>
  <c r="BJ585"/>
  <c r="FX584"/>
  <c r="FW584"/>
  <c r="FV584"/>
  <c r="FU584"/>
  <c r="FT584"/>
  <c r="FS584"/>
  <c r="FR584"/>
  <c r="FQ584"/>
  <c r="FP584"/>
  <c r="FO584"/>
  <c r="FN584"/>
  <c r="FM584"/>
  <c r="FL584"/>
  <c r="FK584"/>
  <c r="FJ584"/>
  <c r="FI584"/>
  <c r="FH584"/>
  <c r="FG584"/>
  <c r="FF584"/>
  <c r="FE584"/>
  <c r="FD584"/>
  <c r="FC584"/>
  <c r="FB584"/>
  <c r="FA584"/>
  <c r="EZ584"/>
  <c r="EY584"/>
  <c r="EX584"/>
  <c r="EW584"/>
  <c r="EV584"/>
  <c r="EU584"/>
  <c r="ET584"/>
  <c r="ES584"/>
  <c r="ER584"/>
  <c r="EQ584"/>
  <c r="EP584"/>
  <c r="EO584"/>
  <c r="EN584"/>
  <c r="EM584"/>
  <c r="EL584"/>
  <c r="EK584"/>
  <c r="EJ584"/>
  <c r="EI584"/>
  <c r="EH584"/>
  <c r="EG584"/>
  <c r="EF584"/>
  <c r="EE584"/>
  <c r="ED584"/>
  <c r="EC584"/>
  <c r="EB584"/>
  <c r="EA584"/>
  <c r="DZ584"/>
  <c r="DY584"/>
  <c r="DX584"/>
  <c r="DW584"/>
  <c r="DV584"/>
  <c r="DU584"/>
  <c r="DT584"/>
  <c r="DS584"/>
  <c r="DR584"/>
  <c r="DQ584"/>
  <c r="DP584"/>
  <c r="DO584"/>
  <c r="DN584"/>
  <c r="DM584"/>
  <c r="DL584"/>
  <c r="DK584"/>
  <c r="DJ584"/>
  <c r="DI584"/>
  <c r="DH584"/>
  <c r="DG584"/>
  <c r="DF584"/>
  <c r="DE584"/>
  <c r="DD584"/>
  <c r="DC584"/>
  <c r="DB584"/>
  <c r="DA584"/>
  <c r="CZ584"/>
  <c r="CY584"/>
  <c r="CX584"/>
  <c r="CW584"/>
  <c r="CV584"/>
  <c r="CU584"/>
  <c r="CT584"/>
  <c r="CS584"/>
  <c r="CR584"/>
  <c r="CQ584"/>
  <c r="CP584"/>
  <c r="CO584"/>
  <c r="CN584"/>
  <c r="CM584"/>
  <c r="CL584"/>
  <c r="CK584"/>
  <c r="CJ584"/>
  <c r="CI584"/>
  <c r="CH584"/>
  <c r="CG584"/>
  <c r="CF584"/>
  <c r="CE584"/>
  <c r="CD584"/>
  <c r="CC584"/>
  <c r="CB584"/>
  <c r="CA584"/>
  <c r="BZ584"/>
  <c r="BY584"/>
  <c r="BX584"/>
  <c r="BW584"/>
  <c r="BV584"/>
  <c r="BU584"/>
  <c r="BT584"/>
  <c r="BS584"/>
  <c r="BR584"/>
  <c r="BQ584"/>
  <c r="BP584"/>
  <c r="BO584"/>
  <c r="BN584"/>
  <c r="BM584"/>
  <c r="BL584"/>
  <c r="BK584"/>
  <c r="BJ584"/>
  <c r="FX583"/>
  <c r="FW583"/>
  <c r="FV583"/>
  <c r="FU583"/>
  <c r="FT583"/>
  <c r="FS583"/>
  <c r="FR583"/>
  <c r="FQ583"/>
  <c r="FP583"/>
  <c r="FO583"/>
  <c r="FN583"/>
  <c r="FM583"/>
  <c r="FL583"/>
  <c r="FK583"/>
  <c r="FJ583"/>
  <c r="FI583"/>
  <c r="FH583"/>
  <c r="FG583"/>
  <c r="FF583"/>
  <c r="FE583"/>
  <c r="FD583"/>
  <c r="FC583"/>
  <c r="FB583"/>
  <c r="FA583"/>
  <c r="EZ583"/>
  <c r="EY583"/>
  <c r="EX583"/>
  <c r="EW583"/>
  <c r="EV583"/>
  <c r="EU583"/>
  <c r="ET583"/>
  <c r="ES583"/>
  <c r="ER583"/>
  <c r="EQ583"/>
  <c r="EP583"/>
  <c r="EO583"/>
  <c r="EN583"/>
  <c r="EM583"/>
  <c r="EL583"/>
  <c r="EK583"/>
  <c r="EJ583"/>
  <c r="EI583"/>
  <c r="EH583"/>
  <c r="EG583"/>
  <c r="EF583"/>
  <c r="EE583"/>
  <c r="ED583"/>
  <c r="EC583"/>
  <c r="EB583"/>
  <c r="EA583"/>
  <c r="DZ583"/>
  <c r="DY583"/>
  <c r="DX583"/>
  <c r="DW583"/>
  <c r="DV583"/>
  <c r="DU583"/>
  <c r="DT583"/>
  <c r="DS583"/>
  <c r="DR583"/>
  <c r="DQ583"/>
  <c r="DP583"/>
  <c r="DO583"/>
  <c r="DN583"/>
  <c r="DM583"/>
  <c r="DL583"/>
  <c r="DK583"/>
  <c r="DJ583"/>
  <c r="DI583"/>
  <c r="DH583"/>
  <c r="DG583"/>
  <c r="DF583"/>
  <c r="DE583"/>
  <c r="DD583"/>
  <c r="DC583"/>
  <c r="DB583"/>
  <c r="DA583"/>
  <c r="CZ583"/>
  <c r="CY583"/>
  <c r="CX583"/>
  <c r="CW583"/>
  <c r="CV583"/>
  <c r="CU583"/>
  <c r="CT583"/>
  <c r="CS583"/>
  <c r="CR583"/>
  <c r="CQ583"/>
  <c r="CP583"/>
  <c r="CO583"/>
  <c r="CN583"/>
  <c r="CM583"/>
  <c r="CL583"/>
  <c r="CK583"/>
  <c r="CJ583"/>
  <c r="CI583"/>
  <c r="CH583"/>
  <c r="CG583"/>
  <c r="CF583"/>
  <c r="CE583"/>
  <c r="CD583"/>
  <c r="CC583"/>
  <c r="CB583"/>
  <c r="CA583"/>
  <c r="BZ583"/>
  <c r="BY583"/>
  <c r="BX583"/>
  <c r="BW583"/>
  <c r="BV583"/>
  <c r="BU583"/>
  <c r="BT583"/>
  <c r="BS583"/>
  <c r="BR583"/>
  <c r="BQ583"/>
  <c r="BP583"/>
  <c r="BO583"/>
  <c r="BN583"/>
  <c r="BM583"/>
  <c r="BL583"/>
  <c r="BK583"/>
  <c r="BJ583"/>
  <c r="FX582"/>
  <c r="FW582"/>
  <c r="FV582"/>
  <c r="FU582"/>
  <c r="FT582"/>
  <c r="FS582"/>
  <c r="FR582"/>
  <c r="FQ582"/>
  <c r="FP582"/>
  <c r="FO582"/>
  <c r="FN582"/>
  <c r="FM582"/>
  <c r="FL582"/>
  <c r="FK582"/>
  <c r="FJ582"/>
  <c r="FI582"/>
  <c r="FH582"/>
  <c r="FG582"/>
  <c r="FF582"/>
  <c r="FE582"/>
  <c r="FD582"/>
  <c r="FC582"/>
  <c r="FB582"/>
  <c r="FA582"/>
  <c r="EZ582"/>
  <c r="EY582"/>
  <c r="EX582"/>
  <c r="EW582"/>
  <c r="EV582"/>
  <c r="EU582"/>
  <c r="ET582"/>
  <c r="ES582"/>
  <c r="ER582"/>
  <c r="EQ582"/>
  <c r="EP582"/>
  <c r="EO582"/>
  <c r="EN582"/>
  <c r="EM582"/>
  <c r="EL582"/>
  <c r="EK582"/>
  <c r="EJ582"/>
  <c r="EI582"/>
  <c r="EH582"/>
  <c r="EG582"/>
  <c r="EF582"/>
  <c r="EE582"/>
  <c r="ED582"/>
  <c r="EC582"/>
  <c r="EB582"/>
  <c r="EA582"/>
  <c r="DZ582"/>
  <c r="DY582"/>
  <c r="DX582"/>
  <c r="DW582"/>
  <c r="DV582"/>
  <c r="DU582"/>
  <c r="DT582"/>
  <c r="DS582"/>
  <c r="DR582"/>
  <c r="DQ582"/>
  <c r="DP582"/>
  <c r="DO582"/>
  <c r="DN582"/>
  <c r="DM582"/>
  <c r="DL582"/>
  <c r="DK582"/>
  <c r="DJ582"/>
  <c r="DI582"/>
  <c r="DH582"/>
  <c r="DG582"/>
  <c r="DF582"/>
  <c r="DE582"/>
  <c r="DD582"/>
  <c r="DC582"/>
  <c r="DB582"/>
  <c r="DA582"/>
  <c r="CZ582"/>
  <c r="CY582"/>
  <c r="CX582"/>
  <c r="CW582"/>
  <c r="CV582"/>
  <c r="CU582"/>
  <c r="CT582"/>
  <c r="CS582"/>
  <c r="CR582"/>
  <c r="CQ582"/>
  <c r="CP582"/>
  <c r="CO582"/>
  <c r="CN582"/>
  <c r="CM582"/>
  <c r="CL582"/>
  <c r="CK582"/>
  <c r="CJ582"/>
  <c r="CI582"/>
  <c r="CH582"/>
  <c r="CG582"/>
  <c r="CF582"/>
  <c r="CE582"/>
  <c r="CD582"/>
  <c r="CC582"/>
  <c r="CB582"/>
  <c r="CA582"/>
  <c r="BZ582"/>
  <c r="BY582"/>
  <c r="BX582"/>
  <c r="BW582"/>
  <c r="BV582"/>
  <c r="BU582"/>
  <c r="BT582"/>
  <c r="BS582"/>
  <c r="BR582"/>
  <c r="BQ582"/>
  <c r="BP582"/>
  <c r="BO582"/>
  <c r="BN582"/>
  <c r="BM582"/>
  <c r="BL582"/>
  <c r="BK582"/>
  <c r="BJ582"/>
  <c r="FX581"/>
  <c r="FW581"/>
  <c r="FV581"/>
  <c r="FU581"/>
  <c r="FT581"/>
  <c r="FS581"/>
  <c r="FR581"/>
  <c r="FQ581"/>
  <c r="FP581"/>
  <c r="FO581"/>
  <c r="FN581"/>
  <c r="FM581"/>
  <c r="FL581"/>
  <c r="FK581"/>
  <c r="FJ581"/>
  <c r="FI581"/>
  <c r="FH581"/>
  <c r="FG581"/>
  <c r="FF581"/>
  <c r="FE581"/>
  <c r="FD581"/>
  <c r="FC581"/>
  <c r="FB581"/>
  <c r="FA581"/>
  <c r="EZ581"/>
  <c r="EY581"/>
  <c r="EX581"/>
  <c r="EW581"/>
  <c r="EV581"/>
  <c r="EU581"/>
  <c r="ET581"/>
  <c r="ES581"/>
  <c r="ER581"/>
  <c r="EQ581"/>
  <c r="EP581"/>
  <c r="EO581"/>
  <c r="EN581"/>
  <c r="EM581"/>
  <c r="EL581"/>
  <c r="EK581"/>
  <c r="EJ581"/>
  <c r="EI581"/>
  <c r="EH581"/>
  <c r="EG581"/>
  <c r="EF581"/>
  <c r="EE581"/>
  <c r="ED581"/>
  <c r="EC581"/>
  <c r="EB581"/>
  <c r="EA581"/>
  <c r="DZ581"/>
  <c r="DY581"/>
  <c r="DX581"/>
  <c r="DW581"/>
  <c r="DV581"/>
  <c r="DU581"/>
  <c r="DT581"/>
  <c r="DS581"/>
  <c r="DR581"/>
  <c r="DQ581"/>
  <c r="DP581"/>
  <c r="DO581"/>
  <c r="DN581"/>
  <c r="DM581"/>
  <c r="DL581"/>
  <c r="DK581"/>
  <c r="DJ581"/>
  <c r="DI581"/>
  <c r="DH581"/>
  <c r="DG581"/>
  <c r="DF581"/>
  <c r="DE581"/>
  <c r="DD581"/>
  <c r="DC581"/>
  <c r="DB581"/>
  <c r="DA581"/>
  <c r="CZ581"/>
  <c r="CY581"/>
  <c r="CX581"/>
  <c r="CW581"/>
  <c r="CV581"/>
  <c r="CU581"/>
  <c r="CT581"/>
  <c r="CS581"/>
  <c r="CR581"/>
  <c r="CQ581"/>
  <c r="CP581"/>
  <c r="CO581"/>
  <c r="CN581"/>
  <c r="CM581"/>
  <c r="CL581"/>
  <c r="CK581"/>
  <c r="CJ581"/>
  <c r="CI581"/>
  <c r="CH581"/>
  <c r="CG581"/>
  <c r="CF581"/>
  <c r="CE581"/>
  <c r="CD581"/>
  <c r="CC581"/>
  <c r="CB581"/>
  <c r="CA581"/>
  <c r="BZ581"/>
  <c r="BY581"/>
  <c r="BX581"/>
  <c r="BW581"/>
  <c r="BV581"/>
  <c r="BU581"/>
  <c r="BT581"/>
  <c r="BS581"/>
  <c r="BR581"/>
  <c r="BQ581"/>
  <c r="BP581"/>
  <c r="BO581"/>
  <c r="BN581"/>
  <c r="BM581"/>
  <c r="BL581"/>
  <c r="BK581"/>
  <c r="BJ581"/>
  <c r="FX580"/>
  <c r="FW580"/>
  <c r="FV580"/>
  <c r="FU580"/>
  <c r="FT580"/>
  <c r="FS580"/>
  <c r="FR580"/>
  <c r="FQ580"/>
  <c r="FP580"/>
  <c r="FO580"/>
  <c r="FN580"/>
  <c r="FM580"/>
  <c r="FL580"/>
  <c r="FK580"/>
  <c r="FJ580"/>
  <c r="FI580"/>
  <c r="FH580"/>
  <c r="FG580"/>
  <c r="FF580"/>
  <c r="FE580"/>
  <c r="FD580"/>
  <c r="FC580"/>
  <c r="FB580"/>
  <c r="FA580"/>
  <c r="EZ580"/>
  <c r="EY580"/>
  <c r="EX580"/>
  <c r="EW580"/>
  <c r="EV580"/>
  <c r="EU580"/>
  <c r="ET580"/>
  <c r="ES580"/>
  <c r="ER580"/>
  <c r="EQ580"/>
  <c r="EP580"/>
  <c r="EO580"/>
  <c r="EN580"/>
  <c r="EM580"/>
  <c r="EL580"/>
  <c r="EK580"/>
  <c r="EJ580"/>
  <c r="EI580"/>
  <c r="EH580"/>
  <c r="EG580"/>
  <c r="EF580"/>
  <c r="EE580"/>
  <c r="ED580"/>
  <c r="EC580"/>
  <c r="EB580"/>
  <c r="EA580"/>
  <c r="DZ580"/>
  <c r="DY580"/>
  <c r="DX580"/>
  <c r="DW580"/>
  <c r="DV580"/>
  <c r="DU580"/>
  <c r="DT580"/>
  <c r="DS580"/>
  <c r="DR580"/>
  <c r="DQ580"/>
  <c r="DP580"/>
  <c r="DO580"/>
  <c r="DN580"/>
  <c r="DM580"/>
  <c r="DL580"/>
  <c r="DK580"/>
  <c r="DJ580"/>
  <c r="DI580"/>
  <c r="DH580"/>
  <c r="DG580"/>
  <c r="DF580"/>
  <c r="DE580"/>
  <c r="DD580"/>
  <c r="DC580"/>
  <c r="DB580"/>
  <c r="DA580"/>
  <c r="CZ580"/>
  <c r="CY580"/>
  <c r="CX580"/>
  <c r="CW580"/>
  <c r="CV580"/>
  <c r="CU580"/>
  <c r="CT580"/>
  <c r="CS580"/>
  <c r="CR580"/>
  <c r="CQ580"/>
  <c r="CP580"/>
  <c r="CO580"/>
  <c r="CN580"/>
  <c r="CM580"/>
  <c r="CL580"/>
  <c r="CK580"/>
  <c r="CJ580"/>
  <c r="CI580"/>
  <c r="CH580"/>
  <c r="CG580"/>
  <c r="CF580"/>
  <c r="CE580"/>
  <c r="CD580"/>
  <c r="CC580"/>
  <c r="CB580"/>
  <c r="CA580"/>
  <c r="BZ580"/>
  <c r="BY580"/>
  <c r="BX580"/>
  <c r="BW580"/>
  <c r="BV580"/>
  <c r="BU580"/>
  <c r="BT580"/>
  <c r="BS580"/>
  <c r="BR580"/>
  <c r="BQ580"/>
  <c r="BP580"/>
  <c r="BO580"/>
  <c r="BN580"/>
  <c r="BM580"/>
  <c r="BL580"/>
  <c r="BK580"/>
  <c r="BJ580"/>
  <c r="FX579"/>
  <c r="FW579"/>
  <c r="FV579"/>
  <c r="FU579"/>
  <c r="FT579"/>
  <c r="FS579"/>
  <c r="FR579"/>
  <c r="FQ579"/>
  <c r="FP579"/>
  <c r="FO579"/>
  <c r="FN579"/>
  <c r="FM579"/>
  <c r="FL579"/>
  <c r="FK579"/>
  <c r="FJ579"/>
  <c r="FI579"/>
  <c r="FH579"/>
  <c r="FG579"/>
  <c r="FF579"/>
  <c r="FE579"/>
  <c r="FD579"/>
  <c r="FC579"/>
  <c r="FB579"/>
  <c r="FA579"/>
  <c r="EZ579"/>
  <c r="EY579"/>
  <c r="EX579"/>
  <c r="EW579"/>
  <c r="EV579"/>
  <c r="EU579"/>
  <c r="ET579"/>
  <c r="ES579"/>
  <c r="ER579"/>
  <c r="EQ579"/>
  <c r="EP579"/>
  <c r="EO579"/>
  <c r="EN579"/>
  <c r="EM579"/>
  <c r="EL579"/>
  <c r="EK579"/>
  <c r="EJ579"/>
  <c r="EI579"/>
  <c r="EH579"/>
  <c r="EG579"/>
  <c r="EF579"/>
  <c r="EE579"/>
  <c r="ED579"/>
  <c r="EC579"/>
  <c r="EB579"/>
  <c r="EA579"/>
  <c r="DZ579"/>
  <c r="DY579"/>
  <c r="DX579"/>
  <c r="DW579"/>
  <c r="DV579"/>
  <c r="DU579"/>
  <c r="DT579"/>
  <c r="DS579"/>
  <c r="DR579"/>
  <c r="DQ579"/>
  <c r="DP579"/>
  <c r="DO579"/>
  <c r="DN579"/>
  <c r="DM579"/>
  <c r="DL579"/>
  <c r="DK579"/>
  <c r="DJ579"/>
  <c r="DI579"/>
  <c r="DH579"/>
  <c r="DG579"/>
  <c r="DF579"/>
  <c r="DE579"/>
  <c r="DD579"/>
  <c r="DC579"/>
  <c r="DB579"/>
  <c r="DA579"/>
  <c r="CZ579"/>
  <c r="CY579"/>
  <c r="CX579"/>
  <c r="CW579"/>
  <c r="CV579"/>
  <c r="CU579"/>
  <c r="CT579"/>
  <c r="CS579"/>
  <c r="CR579"/>
  <c r="CQ579"/>
  <c r="CP579"/>
  <c r="CO579"/>
  <c r="CN579"/>
  <c r="CM579"/>
  <c r="CL579"/>
  <c r="CK579"/>
  <c r="CJ579"/>
  <c r="CI579"/>
  <c r="CH579"/>
  <c r="CG579"/>
  <c r="CF579"/>
  <c r="CE579"/>
  <c r="CD579"/>
  <c r="CC579"/>
  <c r="CB579"/>
  <c r="CA579"/>
  <c r="BZ579"/>
  <c r="BY579"/>
  <c r="BX579"/>
  <c r="BW579"/>
  <c r="BV579"/>
  <c r="BU579"/>
  <c r="BT579"/>
  <c r="BS579"/>
  <c r="BR579"/>
  <c r="BQ579"/>
  <c r="BP579"/>
  <c r="BO579"/>
  <c r="BN579"/>
  <c r="BM579"/>
  <c r="BL579"/>
  <c r="BK579"/>
  <c r="BJ579"/>
  <c r="FX578"/>
  <c r="FW578"/>
  <c r="FV578"/>
  <c r="FU578"/>
  <c r="FT578"/>
  <c r="FS578"/>
  <c r="FR578"/>
  <c r="FQ578"/>
  <c r="FP578"/>
  <c r="FO578"/>
  <c r="FN578"/>
  <c r="FM578"/>
  <c r="FL578"/>
  <c r="FK578"/>
  <c r="FJ578"/>
  <c r="FI578"/>
  <c r="FH578"/>
  <c r="FG578"/>
  <c r="FF578"/>
  <c r="FE578"/>
  <c r="FD578"/>
  <c r="FC578"/>
  <c r="FB578"/>
  <c r="FA578"/>
  <c r="EZ578"/>
  <c r="EY578"/>
  <c r="EX578"/>
  <c r="EW578"/>
  <c r="EV578"/>
  <c r="EU578"/>
  <c r="ET578"/>
  <c r="ES578"/>
  <c r="ER578"/>
  <c r="EQ578"/>
  <c r="EP578"/>
  <c r="EO578"/>
  <c r="EN578"/>
  <c r="EM578"/>
  <c r="EL578"/>
  <c r="EK578"/>
  <c r="EJ578"/>
  <c r="EI578"/>
  <c r="EH578"/>
  <c r="EG578"/>
  <c r="EF578"/>
  <c r="EE578"/>
  <c r="ED578"/>
  <c r="EC578"/>
  <c r="EB578"/>
  <c r="EA578"/>
  <c r="DZ578"/>
  <c r="DY578"/>
  <c r="DX578"/>
  <c r="DW578"/>
  <c r="DV578"/>
  <c r="DU578"/>
  <c r="DT578"/>
  <c r="DS578"/>
  <c r="DR578"/>
  <c r="DQ578"/>
  <c r="DP578"/>
  <c r="DO578"/>
  <c r="DN578"/>
  <c r="DM578"/>
  <c r="DL578"/>
  <c r="DK578"/>
  <c r="DJ578"/>
  <c r="DI578"/>
  <c r="DH578"/>
  <c r="DG578"/>
  <c r="DF578"/>
  <c r="DE578"/>
  <c r="DD578"/>
  <c r="DC578"/>
  <c r="DB578"/>
  <c r="DA578"/>
  <c r="CZ578"/>
  <c r="CY578"/>
  <c r="CX578"/>
  <c r="CW578"/>
  <c r="CV578"/>
  <c r="CU578"/>
  <c r="CT578"/>
  <c r="CS578"/>
  <c r="CR578"/>
  <c r="CQ578"/>
  <c r="CP578"/>
  <c r="CO578"/>
  <c r="CN578"/>
  <c r="CM578"/>
  <c r="CL578"/>
  <c r="CK578"/>
  <c r="CJ578"/>
  <c r="CI578"/>
  <c r="CH578"/>
  <c r="CG578"/>
  <c r="CF578"/>
  <c r="CE578"/>
  <c r="CD578"/>
  <c r="CC578"/>
  <c r="CB578"/>
  <c r="CA578"/>
  <c r="BZ578"/>
  <c r="BY578"/>
  <c r="BX578"/>
  <c r="BW578"/>
  <c r="BV578"/>
  <c r="BU578"/>
  <c r="BT578"/>
  <c r="BS578"/>
  <c r="BR578"/>
  <c r="BQ578"/>
  <c r="BP578"/>
  <c r="BO578"/>
  <c r="BN578"/>
  <c r="BM578"/>
  <c r="BL578"/>
  <c r="BK578"/>
  <c r="BJ578"/>
  <c r="FX577"/>
  <c r="FW577"/>
  <c r="FV577"/>
  <c r="FU577"/>
  <c r="FT577"/>
  <c r="FS577"/>
  <c r="FR577"/>
  <c r="FQ577"/>
  <c r="FP577"/>
  <c r="FO577"/>
  <c r="FN577"/>
  <c r="FM577"/>
  <c r="FL577"/>
  <c r="FK577"/>
  <c r="FJ577"/>
  <c r="FI577"/>
  <c r="FH577"/>
  <c r="FG577"/>
  <c r="FF577"/>
  <c r="FE577"/>
  <c r="FD577"/>
  <c r="FC577"/>
  <c r="FB577"/>
  <c r="FA577"/>
  <c r="EZ577"/>
  <c r="EY577"/>
  <c r="EX577"/>
  <c r="EW577"/>
  <c r="EV577"/>
  <c r="EU577"/>
  <c r="ET577"/>
  <c r="ES577"/>
  <c r="ER577"/>
  <c r="EQ577"/>
  <c r="EP577"/>
  <c r="EO577"/>
  <c r="EN577"/>
  <c r="EM577"/>
  <c r="EL577"/>
  <c r="EK577"/>
  <c r="EJ577"/>
  <c r="EI577"/>
  <c r="EH577"/>
  <c r="EG577"/>
  <c r="EF577"/>
  <c r="EE577"/>
  <c r="ED577"/>
  <c r="EC577"/>
  <c r="EB577"/>
  <c r="EA577"/>
  <c r="DZ577"/>
  <c r="DY577"/>
  <c r="DX577"/>
  <c r="DW577"/>
  <c r="DV577"/>
  <c r="DU577"/>
  <c r="DT577"/>
  <c r="DS577"/>
  <c r="DR577"/>
  <c r="DQ577"/>
  <c r="DP577"/>
  <c r="DO577"/>
  <c r="DN577"/>
  <c r="DM577"/>
  <c r="DL577"/>
  <c r="DK577"/>
  <c r="DJ577"/>
  <c r="DI577"/>
  <c r="DH577"/>
  <c r="DG577"/>
  <c r="DF577"/>
  <c r="DE577"/>
  <c r="DD577"/>
  <c r="DC577"/>
  <c r="DB577"/>
  <c r="DA577"/>
  <c r="CZ577"/>
  <c r="CY577"/>
  <c r="CX577"/>
  <c r="CW577"/>
  <c r="CV577"/>
  <c r="CU577"/>
  <c r="CT577"/>
  <c r="CS577"/>
  <c r="CR577"/>
  <c r="CQ577"/>
  <c r="CP577"/>
  <c r="CO577"/>
  <c r="CN577"/>
  <c r="CM577"/>
  <c r="CL577"/>
  <c r="CK577"/>
  <c r="CJ577"/>
  <c r="CI577"/>
  <c r="CH577"/>
  <c r="CG577"/>
  <c r="CF577"/>
  <c r="CE577"/>
  <c r="CD577"/>
  <c r="CC577"/>
  <c r="CB577"/>
  <c r="CA577"/>
  <c r="BZ577"/>
  <c r="BY577"/>
  <c r="BX577"/>
  <c r="BW577"/>
  <c r="BV577"/>
  <c r="BU577"/>
  <c r="BT577"/>
  <c r="BS577"/>
  <c r="BR577"/>
  <c r="BQ577"/>
  <c r="BP577"/>
  <c r="BO577"/>
  <c r="BN577"/>
  <c r="BM577"/>
  <c r="BL577"/>
  <c r="BK577"/>
  <c r="BJ577"/>
  <c r="FX576"/>
  <c r="FW576"/>
  <c r="FV576"/>
  <c r="FU576"/>
  <c r="FT576"/>
  <c r="FS576"/>
  <c r="FR576"/>
  <c r="FQ576"/>
  <c r="FP576"/>
  <c r="FO576"/>
  <c r="FN576"/>
  <c r="FM576"/>
  <c r="FL576"/>
  <c r="FK576"/>
  <c r="FJ576"/>
  <c r="FI576"/>
  <c r="FH576"/>
  <c r="FG576"/>
  <c r="FF576"/>
  <c r="FE576"/>
  <c r="FD576"/>
  <c r="FC576"/>
  <c r="FB576"/>
  <c r="FA576"/>
  <c r="EZ576"/>
  <c r="EY576"/>
  <c r="EX576"/>
  <c r="EW576"/>
  <c r="EV576"/>
  <c r="EU576"/>
  <c r="ET576"/>
  <c r="ES576"/>
  <c r="ER576"/>
  <c r="EQ576"/>
  <c r="EP576"/>
  <c r="EO576"/>
  <c r="EN576"/>
  <c r="EM576"/>
  <c r="EL576"/>
  <c r="EK576"/>
  <c r="EJ576"/>
  <c r="EI576"/>
  <c r="EH576"/>
  <c r="EG576"/>
  <c r="EF576"/>
  <c r="EE576"/>
  <c r="ED576"/>
  <c r="EC576"/>
  <c r="EB576"/>
  <c r="EA576"/>
  <c r="DZ576"/>
  <c r="DY576"/>
  <c r="DX576"/>
  <c r="DW576"/>
  <c r="DV576"/>
  <c r="DU576"/>
  <c r="DT576"/>
  <c r="DS576"/>
  <c r="DR576"/>
  <c r="DQ576"/>
  <c r="DP576"/>
  <c r="DO576"/>
  <c r="DN576"/>
  <c r="DM576"/>
  <c r="DL576"/>
  <c r="DK576"/>
  <c r="DJ576"/>
  <c r="DI576"/>
  <c r="DH576"/>
  <c r="DG576"/>
  <c r="DF576"/>
  <c r="DE576"/>
  <c r="DD576"/>
  <c r="DC576"/>
  <c r="DB576"/>
  <c r="DA576"/>
  <c r="CZ576"/>
  <c r="CY576"/>
  <c r="CX576"/>
  <c r="CW576"/>
  <c r="CV576"/>
  <c r="CU576"/>
  <c r="CT576"/>
  <c r="CS576"/>
  <c r="CR576"/>
  <c r="CQ576"/>
  <c r="CP576"/>
  <c r="CO576"/>
  <c r="CN576"/>
  <c r="CM576"/>
  <c r="CL576"/>
  <c r="CK576"/>
  <c r="CJ576"/>
  <c r="CI576"/>
  <c r="CH576"/>
  <c r="CG576"/>
  <c r="CF576"/>
  <c r="CE576"/>
  <c r="CD576"/>
  <c r="CC576"/>
  <c r="CB576"/>
  <c r="CA576"/>
  <c r="BZ576"/>
  <c r="BY576"/>
  <c r="BX576"/>
  <c r="BW576"/>
  <c r="BV576"/>
  <c r="BU576"/>
  <c r="BT576"/>
  <c r="BS576"/>
  <c r="BR576"/>
  <c r="BQ576"/>
  <c r="BP576"/>
  <c r="BO576"/>
  <c r="BN576"/>
  <c r="BM576"/>
  <c r="BL576"/>
  <c r="BK576"/>
  <c r="BJ576"/>
  <c r="FX575"/>
  <c r="FW575"/>
  <c r="FV575"/>
  <c r="FU575"/>
  <c r="FT575"/>
  <c r="FS575"/>
  <c r="FR575"/>
  <c r="FQ575"/>
  <c r="FP575"/>
  <c r="FO575"/>
  <c r="FN575"/>
  <c r="FM575"/>
  <c r="FL575"/>
  <c r="FK575"/>
  <c r="FJ575"/>
  <c r="FI575"/>
  <c r="FH575"/>
  <c r="FG575"/>
  <c r="FF575"/>
  <c r="FE575"/>
  <c r="FD575"/>
  <c r="FC575"/>
  <c r="FB575"/>
  <c r="FA575"/>
  <c r="EZ575"/>
  <c r="EY575"/>
  <c r="EX575"/>
  <c r="EW575"/>
  <c r="EV575"/>
  <c r="EU575"/>
  <c r="ET575"/>
  <c r="ES575"/>
  <c r="ER575"/>
  <c r="EQ575"/>
  <c r="EP575"/>
  <c r="EO575"/>
  <c r="EN575"/>
  <c r="EM575"/>
  <c r="EL575"/>
  <c r="EK575"/>
  <c r="EJ575"/>
  <c r="EI575"/>
  <c r="EH575"/>
  <c r="EG575"/>
  <c r="EF575"/>
  <c r="EE575"/>
  <c r="ED575"/>
  <c r="EC575"/>
  <c r="EB575"/>
  <c r="EA575"/>
  <c r="DZ575"/>
  <c r="DY575"/>
  <c r="DX575"/>
  <c r="DW575"/>
  <c r="DV575"/>
  <c r="DU575"/>
  <c r="DT575"/>
  <c r="DS575"/>
  <c r="DR575"/>
  <c r="DQ575"/>
  <c r="DP575"/>
  <c r="DO575"/>
  <c r="DN575"/>
  <c r="DM575"/>
  <c r="DL575"/>
  <c r="DK575"/>
  <c r="DJ575"/>
  <c r="DI575"/>
  <c r="DH575"/>
  <c r="DG575"/>
  <c r="DF575"/>
  <c r="DE575"/>
  <c r="DD575"/>
  <c r="DC575"/>
  <c r="DB575"/>
  <c r="DA575"/>
  <c r="CZ575"/>
  <c r="CY575"/>
  <c r="CX575"/>
  <c r="CW575"/>
  <c r="CV575"/>
  <c r="CU575"/>
  <c r="CT575"/>
  <c r="CS575"/>
  <c r="CR575"/>
  <c r="CQ575"/>
  <c r="CP575"/>
  <c r="CO575"/>
  <c r="CN575"/>
  <c r="CM575"/>
  <c r="CL575"/>
  <c r="CK575"/>
  <c r="CJ575"/>
  <c r="CI575"/>
  <c r="CH575"/>
  <c r="CG575"/>
  <c r="CF575"/>
  <c r="CE575"/>
  <c r="CD575"/>
  <c r="CC575"/>
  <c r="CB575"/>
  <c r="CA575"/>
  <c r="BZ575"/>
  <c r="BY575"/>
  <c r="BX575"/>
  <c r="BW575"/>
  <c r="BV575"/>
  <c r="BU575"/>
  <c r="BT575"/>
  <c r="BS575"/>
  <c r="BR575"/>
  <c r="BQ575"/>
  <c r="BP575"/>
  <c r="BO575"/>
  <c r="BN575"/>
  <c r="BM575"/>
  <c r="BL575"/>
  <c r="BK575"/>
  <c r="BJ575"/>
  <c r="FX574"/>
  <c r="FW574"/>
  <c r="FV574"/>
  <c r="FU574"/>
  <c r="FT574"/>
  <c r="FS574"/>
  <c r="FR574"/>
  <c r="FQ574"/>
  <c r="FP574"/>
  <c r="FO574"/>
  <c r="FN574"/>
  <c r="FM574"/>
  <c r="FL574"/>
  <c r="FK574"/>
  <c r="FJ574"/>
  <c r="FI574"/>
  <c r="FH574"/>
  <c r="FG574"/>
  <c r="FF574"/>
  <c r="FE574"/>
  <c r="FD574"/>
  <c r="FC574"/>
  <c r="FB574"/>
  <c r="FA574"/>
  <c r="EZ574"/>
  <c r="EY574"/>
  <c r="EX574"/>
  <c r="EW574"/>
  <c r="EV574"/>
  <c r="EU574"/>
  <c r="ET574"/>
  <c r="ES574"/>
  <c r="ER574"/>
  <c r="EQ574"/>
  <c r="EP574"/>
  <c r="EO574"/>
  <c r="EN574"/>
  <c r="EM574"/>
  <c r="EL574"/>
  <c r="EK574"/>
  <c r="EJ574"/>
  <c r="EI574"/>
  <c r="EH574"/>
  <c r="EG574"/>
  <c r="EF574"/>
  <c r="EE574"/>
  <c r="ED574"/>
  <c r="EC574"/>
  <c r="EB574"/>
  <c r="EA574"/>
  <c r="DZ574"/>
  <c r="DY574"/>
  <c r="DX574"/>
  <c r="DW574"/>
  <c r="DV574"/>
  <c r="DU574"/>
  <c r="DT574"/>
  <c r="DS574"/>
  <c r="DR574"/>
  <c r="DQ574"/>
  <c r="DP574"/>
  <c r="DO574"/>
  <c r="DN574"/>
  <c r="DM574"/>
  <c r="DL574"/>
  <c r="DK574"/>
  <c r="DJ574"/>
  <c r="DI574"/>
  <c r="DH574"/>
  <c r="DG574"/>
  <c r="DF574"/>
  <c r="DE574"/>
  <c r="DD574"/>
  <c r="DC574"/>
  <c r="DB574"/>
  <c r="DA574"/>
  <c r="CZ574"/>
  <c r="CY574"/>
  <c r="CX574"/>
  <c r="CW574"/>
  <c r="CV574"/>
  <c r="CU574"/>
  <c r="CT574"/>
  <c r="CS574"/>
  <c r="CR574"/>
  <c r="CQ574"/>
  <c r="CP574"/>
  <c r="CO574"/>
  <c r="CN574"/>
  <c r="CM574"/>
  <c r="CL574"/>
  <c r="CK574"/>
  <c r="CJ574"/>
  <c r="CI574"/>
  <c r="CH574"/>
  <c r="CG574"/>
  <c r="CF574"/>
  <c r="CE574"/>
  <c r="CD574"/>
  <c r="CC574"/>
  <c r="CB574"/>
  <c r="CA574"/>
  <c r="BZ574"/>
  <c r="BY574"/>
  <c r="BX574"/>
  <c r="BW574"/>
  <c r="BV574"/>
  <c r="BU574"/>
  <c r="BT574"/>
  <c r="BS574"/>
  <c r="BR574"/>
  <c r="BQ574"/>
  <c r="BP574"/>
  <c r="BO574"/>
  <c r="BN574"/>
  <c r="BM574"/>
  <c r="BL574"/>
  <c r="BK574"/>
  <c r="BJ574"/>
  <c r="FX573"/>
  <c r="FW573"/>
  <c r="FV573"/>
  <c r="FU573"/>
  <c r="FT573"/>
  <c r="FS573"/>
  <c r="FR573"/>
  <c r="FQ573"/>
  <c r="FP573"/>
  <c r="FO573"/>
  <c r="FN573"/>
  <c r="FM573"/>
  <c r="FL573"/>
  <c r="FK573"/>
  <c r="FJ573"/>
  <c r="FI573"/>
  <c r="FH573"/>
  <c r="FG573"/>
  <c r="FF573"/>
  <c r="FE573"/>
  <c r="FD573"/>
  <c r="FC573"/>
  <c r="FB573"/>
  <c r="FA573"/>
  <c r="EZ573"/>
  <c r="EY573"/>
  <c r="EX573"/>
  <c r="EW573"/>
  <c r="EV573"/>
  <c r="EU573"/>
  <c r="ET573"/>
  <c r="ES573"/>
  <c r="ER573"/>
  <c r="EQ573"/>
  <c r="EP573"/>
  <c r="EO573"/>
  <c r="EN573"/>
  <c r="EM573"/>
  <c r="EL573"/>
  <c r="EK573"/>
  <c r="EJ573"/>
  <c r="EI573"/>
  <c r="EH573"/>
  <c r="EG573"/>
  <c r="EF573"/>
  <c r="EE573"/>
  <c r="ED573"/>
  <c r="EC573"/>
  <c r="EB573"/>
  <c r="EA573"/>
  <c r="DZ573"/>
  <c r="DY573"/>
  <c r="DX573"/>
  <c r="DW573"/>
  <c r="DV573"/>
  <c r="DU573"/>
  <c r="DT573"/>
  <c r="DS573"/>
  <c r="DR573"/>
  <c r="DQ573"/>
  <c r="DP573"/>
  <c r="DO573"/>
  <c r="DN573"/>
  <c r="DM573"/>
  <c r="DL573"/>
  <c r="DK573"/>
  <c r="DJ573"/>
  <c r="DI573"/>
  <c r="DH573"/>
  <c r="DG573"/>
  <c r="DF573"/>
  <c r="DE573"/>
  <c r="DD573"/>
  <c r="DC573"/>
  <c r="DB573"/>
  <c r="DA573"/>
  <c r="CZ573"/>
  <c r="CY573"/>
  <c r="CX573"/>
  <c r="CW573"/>
  <c r="CV573"/>
  <c r="CU573"/>
  <c r="CT573"/>
  <c r="CS573"/>
  <c r="CR573"/>
  <c r="CQ573"/>
  <c r="CP573"/>
  <c r="CO573"/>
  <c r="CN573"/>
  <c r="CM573"/>
  <c r="CL573"/>
  <c r="CK573"/>
  <c r="CJ573"/>
  <c r="CI573"/>
  <c r="CH573"/>
  <c r="CG573"/>
  <c r="CF573"/>
  <c r="CE573"/>
  <c r="CD573"/>
  <c r="CC573"/>
  <c r="CB573"/>
  <c r="CA573"/>
  <c r="BZ573"/>
  <c r="BY573"/>
  <c r="BX573"/>
  <c r="BW573"/>
  <c r="BV573"/>
  <c r="BU573"/>
  <c r="BT573"/>
  <c r="BS573"/>
  <c r="BR573"/>
  <c r="BQ573"/>
  <c r="BP573"/>
  <c r="BO573"/>
  <c r="BN573"/>
  <c r="BM573"/>
  <c r="BL573"/>
  <c r="BK573"/>
  <c r="BJ573"/>
  <c r="FX572"/>
  <c r="FW572"/>
  <c r="FV572"/>
  <c r="FU572"/>
  <c r="FT572"/>
  <c r="FS572"/>
  <c r="FR572"/>
  <c r="FQ572"/>
  <c r="FP572"/>
  <c r="FO572"/>
  <c r="FN572"/>
  <c r="FM572"/>
  <c r="FL572"/>
  <c r="FK572"/>
  <c r="FJ572"/>
  <c r="FI572"/>
  <c r="FH572"/>
  <c r="FG572"/>
  <c r="FF572"/>
  <c r="FE572"/>
  <c r="FD572"/>
  <c r="FC572"/>
  <c r="FB572"/>
  <c r="FA572"/>
  <c r="EZ572"/>
  <c r="EY572"/>
  <c r="EX572"/>
  <c r="EW572"/>
  <c r="EV572"/>
  <c r="EU572"/>
  <c r="ET572"/>
  <c r="ES572"/>
  <c r="ER572"/>
  <c r="EQ572"/>
  <c r="EP572"/>
  <c r="EO572"/>
  <c r="EN572"/>
  <c r="EM572"/>
  <c r="EL572"/>
  <c r="EK572"/>
  <c r="EJ572"/>
  <c r="EI572"/>
  <c r="EH572"/>
  <c r="EG572"/>
  <c r="EF572"/>
  <c r="EE572"/>
  <c r="ED572"/>
  <c r="EC572"/>
  <c r="EB572"/>
  <c r="EA572"/>
  <c r="DZ572"/>
  <c r="DY572"/>
  <c r="DX572"/>
  <c r="DW572"/>
  <c r="DV572"/>
  <c r="DU572"/>
  <c r="DT572"/>
  <c r="DS572"/>
  <c r="DR572"/>
  <c r="DQ572"/>
  <c r="DP572"/>
  <c r="DO572"/>
  <c r="DN572"/>
  <c r="DM572"/>
  <c r="DL572"/>
  <c r="DK572"/>
  <c r="DJ572"/>
  <c r="DI572"/>
  <c r="DH572"/>
  <c r="DG572"/>
  <c r="DF572"/>
  <c r="DE572"/>
  <c r="DD572"/>
  <c r="DC572"/>
  <c r="DB572"/>
  <c r="DA572"/>
  <c r="CZ572"/>
  <c r="CY572"/>
  <c r="CX572"/>
  <c r="CW572"/>
  <c r="CV572"/>
  <c r="CU572"/>
  <c r="CT572"/>
  <c r="CS572"/>
  <c r="CR572"/>
  <c r="CQ572"/>
  <c r="CP572"/>
  <c r="CO572"/>
  <c r="CN572"/>
  <c r="CM572"/>
  <c r="CL572"/>
  <c r="CK572"/>
  <c r="CJ572"/>
  <c r="CI572"/>
  <c r="CH572"/>
  <c r="CG572"/>
  <c r="CF572"/>
  <c r="CE572"/>
  <c r="CD572"/>
  <c r="CC572"/>
  <c r="CB572"/>
  <c r="CA572"/>
  <c r="BZ572"/>
  <c r="BY572"/>
  <c r="BX572"/>
  <c r="BW572"/>
  <c r="BV572"/>
  <c r="BU572"/>
  <c r="BT572"/>
  <c r="BS572"/>
  <c r="BR572"/>
  <c r="BQ572"/>
  <c r="BP572"/>
  <c r="BO572"/>
  <c r="BN572"/>
  <c r="BM572"/>
  <c r="BL572"/>
  <c r="BK572"/>
  <c r="BJ572"/>
  <c r="FX571"/>
  <c r="FW571"/>
  <c r="FV571"/>
  <c r="FU571"/>
  <c r="FT571"/>
  <c r="FS571"/>
  <c r="FR571"/>
  <c r="FQ571"/>
  <c r="FP571"/>
  <c r="FO571"/>
  <c r="FN571"/>
  <c r="FM571"/>
  <c r="FL571"/>
  <c r="FK571"/>
  <c r="FJ571"/>
  <c r="FI571"/>
  <c r="FH571"/>
  <c r="FG571"/>
  <c r="FF571"/>
  <c r="FE571"/>
  <c r="FD571"/>
  <c r="FC571"/>
  <c r="FB571"/>
  <c r="FA571"/>
  <c r="EZ571"/>
  <c r="EY571"/>
  <c r="EX571"/>
  <c r="EW571"/>
  <c r="EV571"/>
  <c r="EU571"/>
  <c r="ET571"/>
  <c r="ES571"/>
  <c r="ER571"/>
  <c r="EQ571"/>
  <c r="EP571"/>
  <c r="EO571"/>
  <c r="EN571"/>
  <c r="EM571"/>
  <c r="EL571"/>
  <c r="EK571"/>
  <c r="EJ571"/>
  <c r="EI571"/>
  <c r="EH571"/>
  <c r="EG571"/>
  <c r="EF571"/>
  <c r="EE571"/>
  <c r="ED571"/>
  <c r="EC571"/>
  <c r="EB571"/>
  <c r="EA571"/>
  <c r="DZ571"/>
  <c r="DY571"/>
  <c r="DX571"/>
  <c r="DW571"/>
  <c r="DV571"/>
  <c r="DU571"/>
  <c r="DT571"/>
  <c r="DS571"/>
  <c r="DR571"/>
  <c r="DQ571"/>
  <c r="DP571"/>
  <c r="DO571"/>
  <c r="DN571"/>
  <c r="DM571"/>
  <c r="DL571"/>
  <c r="DK571"/>
  <c r="DJ571"/>
  <c r="DI571"/>
  <c r="DH571"/>
  <c r="DG571"/>
  <c r="DF571"/>
  <c r="DE571"/>
  <c r="DD571"/>
  <c r="DC571"/>
  <c r="DB571"/>
  <c r="DA571"/>
  <c r="CZ571"/>
  <c r="CY571"/>
  <c r="CX571"/>
  <c r="CW571"/>
  <c r="CV571"/>
  <c r="CU571"/>
  <c r="CT571"/>
  <c r="CS571"/>
  <c r="CR571"/>
  <c r="CQ571"/>
  <c r="CP571"/>
  <c r="CO571"/>
  <c r="CN571"/>
  <c r="CM571"/>
  <c r="CL571"/>
  <c r="CK571"/>
  <c r="CJ571"/>
  <c r="CI571"/>
  <c r="CH571"/>
  <c r="CG571"/>
  <c r="CF571"/>
  <c r="CE571"/>
  <c r="CD571"/>
  <c r="CC571"/>
  <c r="CB571"/>
  <c r="CA571"/>
  <c r="BZ571"/>
  <c r="BY571"/>
  <c r="BX571"/>
  <c r="BW571"/>
  <c r="BV571"/>
  <c r="BU571"/>
  <c r="BT571"/>
  <c r="BS571"/>
  <c r="BR571"/>
  <c r="BQ571"/>
  <c r="BP571"/>
  <c r="BO571"/>
  <c r="BN571"/>
  <c r="BM571"/>
  <c r="BL571"/>
  <c r="BK571"/>
  <c r="BJ571"/>
  <c r="FX570"/>
  <c r="FW570"/>
  <c r="FV570"/>
  <c r="FU570"/>
  <c r="FT570"/>
  <c r="FS570"/>
  <c r="FR570"/>
  <c r="FQ570"/>
  <c r="FP570"/>
  <c r="FO570"/>
  <c r="FN570"/>
  <c r="FM570"/>
  <c r="FL570"/>
  <c r="FK570"/>
  <c r="FJ570"/>
  <c r="FI570"/>
  <c r="FH570"/>
  <c r="FG570"/>
  <c r="FF570"/>
  <c r="FE570"/>
  <c r="FD570"/>
  <c r="FC570"/>
  <c r="FB570"/>
  <c r="FA570"/>
  <c r="EZ570"/>
  <c r="EY570"/>
  <c r="EX570"/>
  <c r="EW570"/>
  <c r="EV570"/>
  <c r="EU570"/>
  <c r="ET570"/>
  <c r="ES570"/>
  <c r="ER570"/>
  <c r="EQ570"/>
  <c r="EP570"/>
  <c r="EO570"/>
  <c r="EN570"/>
  <c r="EM570"/>
  <c r="EL570"/>
  <c r="EK570"/>
  <c r="EJ570"/>
  <c r="EI570"/>
  <c r="EH570"/>
  <c r="EG570"/>
  <c r="EF570"/>
  <c r="EE570"/>
  <c r="ED570"/>
  <c r="EC570"/>
  <c r="EB570"/>
  <c r="EA570"/>
  <c r="DZ570"/>
  <c r="DY570"/>
  <c r="DX570"/>
  <c r="DW570"/>
  <c r="DV570"/>
  <c r="DU570"/>
  <c r="DT570"/>
  <c r="DS570"/>
  <c r="DR570"/>
  <c r="DQ570"/>
  <c r="DP570"/>
  <c r="DO570"/>
  <c r="DN570"/>
  <c r="DM570"/>
  <c r="DL570"/>
  <c r="DK570"/>
  <c r="DJ570"/>
  <c r="DI570"/>
  <c r="DH570"/>
  <c r="DG570"/>
  <c r="DF570"/>
  <c r="DE570"/>
  <c r="DD570"/>
  <c r="DC570"/>
  <c r="DB570"/>
  <c r="DA570"/>
  <c r="CZ570"/>
  <c r="CY570"/>
  <c r="CX570"/>
  <c r="CW570"/>
  <c r="CV570"/>
  <c r="CU570"/>
  <c r="CT570"/>
  <c r="CS570"/>
  <c r="CR570"/>
  <c r="CQ570"/>
  <c r="CP570"/>
  <c r="CO570"/>
  <c r="CN570"/>
  <c r="CM570"/>
  <c r="CL570"/>
  <c r="CK570"/>
  <c r="CJ570"/>
  <c r="CI570"/>
  <c r="CH570"/>
  <c r="CG570"/>
  <c r="CF570"/>
  <c r="CE570"/>
  <c r="CD570"/>
  <c r="CC570"/>
  <c r="CB570"/>
  <c r="CA570"/>
  <c r="BZ570"/>
  <c r="BY570"/>
  <c r="BX570"/>
  <c r="BW570"/>
  <c r="BV570"/>
  <c r="BU570"/>
  <c r="BT570"/>
  <c r="BS570"/>
  <c r="BR570"/>
  <c r="BQ570"/>
  <c r="BP570"/>
  <c r="BO570"/>
  <c r="BN570"/>
  <c r="BM570"/>
  <c r="BL570"/>
  <c r="BK570"/>
  <c r="BJ570"/>
  <c r="FX569"/>
  <c r="FW569"/>
  <c r="FV569"/>
  <c r="FU569"/>
  <c r="FT569"/>
  <c r="FS569"/>
  <c r="FR569"/>
  <c r="FQ569"/>
  <c r="FP569"/>
  <c r="FO569"/>
  <c r="FN569"/>
  <c r="FM569"/>
  <c r="FL569"/>
  <c r="FK569"/>
  <c r="FJ569"/>
  <c r="FI569"/>
  <c r="FH569"/>
  <c r="FG569"/>
  <c r="FF569"/>
  <c r="FE569"/>
  <c r="FD569"/>
  <c r="FC569"/>
  <c r="FB569"/>
  <c r="FA569"/>
  <c r="EZ569"/>
  <c r="EY569"/>
  <c r="EX569"/>
  <c r="EW569"/>
  <c r="EV569"/>
  <c r="EU569"/>
  <c r="ET569"/>
  <c r="ES569"/>
  <c r="ER569"/>
  <c r="EQ569"/>
  <c r="EP569"/>
  <c r="EO569"/>
  <c r="EN569"/>
  <c r="EM569"/>
  <c r="EL569"/>
  <c r="EK569"/>
  <c r="EJ569"/>
  <c r="EI569"/>
  <c r="EH569"/>
  <c r="EG569"/>
  <c r="EF569"/>
  <c r="EE569"/>
  <c r="ED569"/>
  <c r="EC569"/>
  <c r="EB569"/>
  <c r="EA569"/>
  <c r="DZ569"/>
  <c r="DY569"/>
  <c r="DX569"/>
  <c r="DW569"/>
  <c r="DV569"/>
  <c r="DU569"/>
  <c r="DT569"/>
  <c r="DS569"/>
  <c r="DR569"/>
  <c r="DQ569"/>
  <c r="DP569"/>
  <c r="DO569"/>
  <c r="DN569"/>
  <c r="DM569"/>
  <c r="DL569"/>
  <c r="DK569"/>
  <c r="DJ569"/>
  <c r="DI569"/>
  <c r="DH569"/>
  <c r="DG569"/>
  <c r="DF569"/>
  <c r="DE569"/>
  <c r="DD569"/>
  <c r="DC569"/>
  <c r="DB569"/>
  <c r="DA569"/>
  <c r="CZ569"/>
  <c r="CY569"/>
  <c r="CX569"/>
  <c r="CW569"/>
  <c r="CV569"/>
  <c r="CU569"/>
  <c r="CT569"/>
  <c r="CS569"/>
  <c r="CR569"/>
  <c r="CQ569"/>
  <c r="CP569"/>
  <c r="CO569"/>
  <c r="CN569"/>
  <c r="CM569"/>
  <c r="CL569"/>
  <c r="CK569"/>
  <c r="CJ569"/>
  <c r="CI569"/>
  <c r="CH569"/>
  <c r="CG569"/>
  <c r="CF569"/>
  <c r="CE569"/>
  <c r="CD569"/>
  <c r="CC569"/>
  <c r="CB569"/>
  <c r="CA569"/>
  <c r="BZ569"/>
  <c r="BY569"/>
  <c r="BX569"/>
  <c r="BW569"/>
  <c r="BV569"/>
  <c r="BU569"/>
  <c r="BT569"/>
  <c r="BS569"/>
  <c r="BR569"/>
  <c r="BQ569"/>
  <c r="BP569"/>
  <c r="BO569"/>
  <c r="BN569"/>
  <c r="BM569"/>
  <c r="BL569"/>
  <c r="BK569"/>
  <c r="BJ569"/>
  <c r="FX568"/>
  <c r="FW568"/>
  <c r="FV568"/>
  <c r="FU568"/>
  <c r="FT568"/>
  <c r="FS568"/>
  <c r="FR568"/>
  <c r="FQ568"/>
  <c r="FP568"/>
  <c r="FO568"/>
  <c r="FN568"/>
  <c r="FM568"/>
  <c r="FL568"/>
  <c r="FK568"/>
  <c r="FJ568"/>
  <c r="FI568"/>
  <c r="FH568"/>
  <c r="FG568"/>
  <c r="FF568"/>
  <c r="FE568"/>
  <c r="FD568"/>
  <c r="FC568"/>
  <c r="FB568"/>
  <c r="FA568"/>
  <c r="EZ568"/>
  <c r="EY568"/>
  <c r="EX568"/>
  <c r="EW568"/>
  <c r="EV568"/>
  <c r="EU568"/>
  <c r="ET568"/>
  <c r="ES568"/>
  <c r="ER568"/>
  <c r="EQ568"/>
  <c r="EP568"/>
  <c r="EO568"/>
  <c r="EN568"/>
  <c r="EM568"/>
  <c r="EL568"/>
  <c r="EK568"/>
  <c r="EJ568"/>
  <c r="EI568"/>
  <c r="EH568"/>
  <c r="EG568"/>
  <c r="EF568"/>
  <c r="EE568"/>
  <c r="ED568"/>
  <c r="EC568"/>
  <c r="EB568"/>
  <c r="EA568"/>
  <c r="DZ568"/>
  <c r="DY568"/>
  <c r="DX568"/>
  <c r="DW568"/>
  <c r="DV568"/>
  <c r="DU568"/>
  <c r="DT568"/>
  <c r="DS568"/>
  <c r="DR568"/>
  <c r="DQ568"/>
  <c r="DP568"/>
  <c r="DO568"/>
  <c r="DN568"/>
  <c r="DM568"/>
  <c r="DL568"/>
  <c r="DK568"/>
  <c r="DJ568"/>
  <c r="DI568"/>
  <c r="DH568"/>
  <c r="DG568"/>
  <c r="DF568"/>
  <c r="DE568"/>
  <c r="DD568"/>
  <c r="DC568"/>
  <c r="DB568"/>
  <c r="DA568"/>
  <c r="CZ568"/>
  <c r="CY568"/>
  <c r="CX568"/>
  <c r="CW568"/>
  <c r="CV568"/>
  <c r="CU568"/>
  <c r="CT568"/>
  <c r="CS568"/>
  <c r="CR568"/>
  <c r="CQ568"/>
  <c r="CP568"/>
  <c r="CO568"/>
  <c r="CN568"/>
  <c r="CM568"/>
  <c r="CL568"/>
  <c r="CK568"/>
  <c r="CJ568"/>
  <c r="CI568"/>
  <c r="CH568"/>
  <c r="CG568"/>
  <c r="CF568"/>
  <c r="CE568"/>
  <c r="CD568"/>
  <c r="CC568"/>
  <c r="CB568"/>
  <c r="CA568"/>
  <c r="BZ568"/>
  <c r="BY568"/>
  <c r="BX568"/>
  <c r="BW568"/>
  <c r="BV568"/>
  <c r="BU568"/>
  <c r="BT568"/>
  <c r="BS568"/>
  <c r="BR568"/>
  <c r="BQ568"/>
  <c r="BP568"/>
  <c r="BO568"/>
  <c r="BN568"/>
  <c r="BM568"/>
  <c r="BL568"/>
  <c r="BK568"/>
  <c r="BJ568"/>
  <c r="FX567"/>
  <c r="FW567"/>
  <c r="FV567"/>
  <c r="FU567"/>
  <c r="FT567"/>
  <c r="FS567"/>
  <c r="FR567"/>
  <c r="FQ567"/>
  <c r="FP567"/>
  <c r="FO567"/>
  <c r="FN567"/>
  <c r="FM567"/>
  <c r="FL567"/>
  <c r="FK567"/>
  <c r="FJ567"/>
  <c r="FI567"/>
  <c r="FH567"/>
  <c r="FG567"/>
  <c r="FF567"/>
  <c r="FE567"/>
  <c r="FD567"/>
  <c r="FC567"/>
  <c r="FB567"/>
  <c r="FA567"/>
  <c r="EZ567"/>
  <c r="EY567"/>
  <c r="EX567"/>
  <c r="EW567"/>
  <c r="EV567"/>
  <c r="EU567"/>
  <c r="ET567"/>
  <c r="ES567"/>
  <c r="ER567"/>
  <c r="EQ567"/>
  <c r="EP567"/>
  <c r="EO567"/>
  <c r="EN567"/>
  <c r="EM567"/>
  <c r="EL567"/>
  <c r="EK567"/>
  <c r="EJ567"/>
  <c r="EI567"/>
  <c r="EH567"/>
  <c r="EG567"/>
  <c r="EF567"/>
  <c r="EE567"/>
  <c r="ED567"/>
  <c r="EC567"/>
  <c r="EB567"/>
  <c r="EA567"/>
  <c r="DZ567"/>
  <c r="DY567"/>
  <c r="DX567"/>
  <c r="DW567"/>
  <c r="DV567"/>
  <c r="DU567"/>
  <c r="DT567"/>
  <c r="DS567"/>
  <c r="DR567"/>
  <c r="DQ567"/>
  <c r="DP567"/>
  <c r="DO567"/>
  <c r="DN567"/>
  <c r="DM567"/>
  <c r="DL567"/>
  <c r="DK567"/>
  <c r="DJ567"/>
  <c r="DI567"/>
  <c r="DH567"/>
  <c r="DG567"/>
  <c r="DF567"/>
  <c r="DE567"/>
  <c r="DD567"/>
  <c r="DC567"/>
  <c r="DB567"/>
  <c r="DA567"/>
  <c r="CZ567"/>
  <c r="CY567"/>
  <c r="CX567"/>
  <c r="CW567"/>
  <c r="CV567"/>
  <c r="CU567"/>
  <c r="CT567"/>
  <c r="CS567"/>
  <c r="CR567"/>
  <c r="CQ567"/>
  <c r="CP567"/>
  <c r="CO567"/>
  <c r="CN567"/>
  <c r="CM567"/>
  <c r="CL567"/>
  <c r="CK567"/>
  <c r="CJ567"/>
  <c r="CI567"/>
  <c r="CH567"/>
  <c r="CG567"/>
  <c r="CF567"/>
  <c r="CE567"/>
  <c r="CD567"/>
  <c r="CC567"/>
  <c r="CB567"/>
  <c r="CA567"/>
  <c r="BZ567"/>
  <c r="BY567"/>
  <c r="BX567"/>
  <c r="BW567"/>
  <c r="BV567"/>
  <c r="BU567"/>
  <c r="BT567"/>
  <c r="BS567"/>
  <c r="BR567"/>
  <c r="BQ567"/>
  <c r="BP567"/>
  <c r="BO567"/>
  <c r="BN567"/>
  <c r="BM567"/>
  <c r="BL567"/>
  <c r="BK567"/>
  <c r="BJ567"/>
  <c r="FX566"/>
  <c r="FW566"/>
  <c r="FV566"/>
  <c r="FU566"/>
  <c r="FT566"/>
  <c r="FS566"/>
  <c r="FR566"/>
  <c r="FQ566"/>
  <c r="FP566"/>
  <c r="FO566"/>
  <c r="FN566"/>
  <c r="FM566"/>
  <c r="FL566"/>
  <c r="FK566"/>
  <c r="FJ566"/>
  <c r="FI566"/>
  <c r="FH566"/>
  <c r="FG566"/>
  <c r="FF566"/>
  <c r="FE566"/>
  <c r="FD566"/>
  <c r="FC566"/>
  <c r="FB566"/>
  <c r="FA566"/>
  <c r="EZ566"/>
  <c r="EY566"/>
  <c r="EX566"/>
  <c r="EW566"/>
  <c r="EV566"/>
  <c r="EU566"/>
  <c r="ET566"/>
  <c r="ES566"/>
  <c r="ER566"/>
  <c r="EQ566"/>
  <c r="EP566"/>
  <c r="EO566"/>
  <c r="EN566"/>
  <c r="EM566"/>
  <c r="EL566"/>
  <c r="EK566"/>
  <c r="EJ566"/>
  <c r="EI566"/>
  <c r="EH566"/>
  <c r="EG566"/>
  <c r="EF566"/>
  <c r="EE566"/>
  <c r="ED566"/>
  <c r="EC566"/>
  <c r="EB566"/>
  <c r="EA566"/>
  <c r="DZ566"/>
  <c r="DY566"/>
  <c r="DX566"/>
  <c r="DW566"/>
  <c r="DV566"/>
  <c r="DU566"/>
  <c r="DT566"/>
  <c r="DS566"/>
  <c r="DR566"/>
  <c r="DQ566"/>
  <c r="DP566"/>
  <c r="DO566"/>
  <c r="DN566"/>
  <c r="DM566"/>
  <c r="DL566"/>
  <c r="DK566"/>
  <c r="DJ566"/>
  <c r="DI566"/>
  <c r="DH566"/>
  <c r="DG566"/>
  <c r="DF566"/>
  <c r="DE566"/>
  <c r="DD566"/>
  <c r="DC566"/>
  <c r="DB566"/>
  <c r="DA566"/>
  <c r="CZ566"/>
  <c r="CY566"/>
  <c r="CX566"/>
  <c r="CW566"/>
  <c r="CV566"/>
  <c r="CU566"/>
  <c r="CT566"/>
  <c r="CS566"/>
  <c r="CR566"/>
  <c r="CQ566"/>
  <c r="CP566"/>
  <c r="CO566"/>
  <c r="CN566"/>
  <c r="CM566"/>
  <c r="CL566"/>
  <c r="CK566"/>
  <c r="CJ566"/>
  <c r="CI566"/>
  <c r="CH566"/>
  <c r="CG566"/>
  <c r="CF566"/>
  <c r="CE566"/>
  <c r="CD566"/>
  <c r="CC566"/>
  <c r="CB566"/>
  <c r="CA566"/>
  <c r="BZ566"/>
  <c r="BY566"/>
  <c r="BX566"/>
  <c r="BW566"/>
  <c r="BV566"/>
  <c r="BU566"/>
  <c r="BT566"/>
  <c r="BS566"/>
  <c r="BR566"/>
  <c r="BQ566"/>
  <c r="BP566"/>
  <c r="BO566"/>
  <c r="BN566"/>
  <c r="BM566"/>
  <c r="BL566"/>
  <c r="BK566"/>
  <c r="BJ566"/>
  <c r="FX565"/>
  <c r="FW565"/>
  <c r="FV565"/>
  <c r="FU565"/>
  <c r="FT565"/>
  <c r="FS565"/>
  <c r="FR565"/>
  <c r="FQ565"/>
  <c r="FP565"/>
  <c r="FO565"/>
  <c r="FN565"/>
  <c r="FM565"/>
  <c r="FL565"/>
  <c r="FK565"/>
  <c r="FJ565"/>
  <c r="FI565"/>
  <c r="FH565"/>
  <c r="FG565"/>
  <c r="FF565"/>
  <c r="FE565"/>
  <c r="FD565"/>
  <c r="FC565"/>
  <c r="FB565"/>
  <c r="FA565"/>
  <c r="EZ565"/>
  <c r="EY565"/>
  <c r="EX565"/>
  <c r="EW565"/>
  <c r="EV565"/>
  <c r="EU565"/>
  <c r="ET565"/>
  <c r="ES565"/>
  <c r="ER565"/>
  <c r="EQ565"/>
  <c r="EP565"/>
  <c r="EO565"/>
  <c r="EN565"/>
  <c r="EM565"/>
  <c r="EL565"/>
  <c r="EK565"/>
  <c r="EJ565"/>
  <c r="EI565"/>
  <c r="EH565"/>
  <c r="EG565"/>
  <c r="EF565"/>
  <c r="EE565"/>
  <c r="ED565"/>
  <c r="EC565"/>
  <c r="EB565"/>
  <c r="EA565"/>
  <c r="DZ565"/>
  <c r="DY565"/>
  <c r="DX565"/>
  <c r="DW565"/>
  <c r="DV565"/>
  <c r="DU565"/>
  <c r="DT565"/>
  <c r="DS565"/>
  <c r="DR565"/>
  <c r="DQ565"/>
  <c r="DP565"/>
  <c r="DO565"/>
  <c r="DN565"/>
  <c r="DM565"/>
  <c r="DL565"/>
  <c r="DK565"/>
  <c r="DJ565"/>
  <c r="DI565"/>
  <c r="DH565"/>
  <c r="DG565"/>
  <c r="DF565"/>
  <c r="DE565"/>
  <c r="DD565"/>
  <c r="DC565"/>
  <c r="DB565"/>
  <c r="DA565"/>
  <c r="CZ565"/>
  <c r="CY565"/>
  <c r="CX565"/>
  <c r="CW565"/>
  <c r="CV565"/>
  <c r="CU565"/>
  <c r="CT565"/>
  <c r="CS565"/>
  <c r="CR565"/>
  <c r="CQ565"/>
  <c r="CP565"/>
  <c r="CO565"/>
  <c r="CN565"/>
  <c r="CM565"/>
  <c r="CL565"/>
  <c r="CK565"/>
  <c r="CJ565"/>
  <c r="CI565"/>
  <c r="CH565"/>
  <c r="CG565"/>
  <c r="CF565"/>
  <c r="CE565"/>
  <c r="CD565"/>
  <c r="CC565"/>
  <c r="CB565"/>
  <c r="CA565"/>
  <c r="BZ565"/>
  <c r="BY565"/>
  <c r="BX565"/>
  <c r="BW565"/>
  <c r="BV565"/>
  <c r="BU565"/>
  <c r="BT565"/>
  <c r="BS565"/>
  <c r="BR565"/>
  <c r="BQ565"/>
  <c r="BP565"/>
  <c r="BO565"/>
  <c r="BN565"/>
  <c r="BM565"/>
  <c r="BL565"/>
  <c r="BK565"/>
  <c r="BJ565"/>
  <c r="FX564"/>
  <c r="FW564"/>
  <c r="FV564"/>
  <c r="FU564"/>
  <c r="FT564"/>
  <c r="FS564"/>
  <c r="FR564"/>
  <c r="FQ564"/>
  <c r="FP564"/>
  <c r="FO564"/>
  <c r="FN564"/>
  <c r="FM564"/>
  <c r="FL564"/>
  <c r="FK564"/>
  <c r="FJ564"/>
  <c r="FI564"/>
  <c r="FH564"/>
  <c r="FG564"/>
  <c r="FF564"/>
  <c r="FE564"/>
  <c r="FD564"/>
  <c r="FC564"/>
  <c r="FB564"/>
  <c r="FA564"/>
  <c r="EZ564"/>
  <c r="EY564"/>
  <c r="EX564"/>
  <c r="EW564"/>
  <c r="EV564"/>
  <c r="EU564"/>
  <c r="ET564"/>
  <c r="ES564"/>
  <c r="ER564"/>
  <c r="EQ564"/>
  <c r="EP564"/>
  <c r="EO564"/>
  <c r="EN564"/>
  <c r="EM564"/>
  <c r="EL564"/>
  <c r="EK564"/>
  <c r="EJ564"/>
  <c r="EI564"/>
  <c r="EH564"/>
  <c r="EG564"/>
  <c r="EF564"/>
  <c r="EE564"/>
  <c r="ED564"/>
  <c r="EC564"/>
  <c r="EB564"/>
  <c r="EA564"/>
  <c r="DZ564"/>
  <c r="DY564"/>
  <c r="DX564"/>
  <c r="DW564"/>
  <c r="DV564"/>
  <c r="DU564"/>
  <c r="DT564"/>
  <c r="DS564"/>
  <c r="DR564"/>
  <c r="DQ564"/>
  <c r="DP564"/>
  <c r="DO564"/>
  <c r="DN564"/>
  <c r="DM564"/>
  <c r="DL564"/>
  <c r="DK564"/>
  <c r="DJ564"/>
  <c r="DI564"/>
  <c r="DH564"/>
  <c r="DG564"/>
  <c r="DF564"/>
  <c r="DE564"/>
  <c r="DD564"/>
  <c r="DC564"/>
  <c r="DB564"/>
  <c r="DA564"/>
  <c r="CZ564"/>
  <c r="CY564"/>
  <c r="CX564"/>
  <c r="CW564"/>
  <c r="CV564"/>
  <c r="CU564"/>
  <c r="CT564"/>
  <c r="CS564"/>
  <c r="CR564"/>
  <c r="CQ564"/>
  <c r="CP564"/>
  <c r="CO564"/>
  <c r="CN564"/>
  <c r="CM564"/>
  <c r="CL564"/>
  <c r="CK564"/>
  <c r="CJ564"/>
  <c r="CI564"/>
  <c r="CH564"/>
  <c r="CG564"/>
  <c r="CF564"/>
  <c r="CE564"/>
  <c r="CD564"/>
  <c r="CC564"/>
  <c r="CB564"/>
  <c r="CA564"/>
  <c r="BZ564"/>
  <c r="BY564"/>
  <c r="BX564"/>
  <c r="BW564"/>
  <c r="BV564"/>
  <c r="BU564"/>
  <c r="BT564"/>
  <c r="BS564"/>
  <c r="BR564"/>
  <c r="BQ564"/>
  <c r="BP564"/>
  <c r="BO564"/>
  <c r="BN564"/>
  <c r="BM564"/>
  <c r="BL564"/>
  <c r="BK564"/>
  <c r="BJ564"/>
  <c r="FX563"/>
  <c r="FW563"/>
  <c r="FV563"/>
  <c r="FU563"/>
  <c r="FT563"/>
  <c r="FS563"/>
  <c r="FR563"/>
  <c r="FQ563"/>
  <c r="FP563"/>
  <c r="FO563"/>
  <c r="FN563"/>
  <c r="FM563"/>
  <c r="FL563"/>
  <c r="FK563"/>
  <c r="FJ563"/>
  <c r="FI563"/>
  <c r="FH563"/>
  <c r="FG563"/>
  <c r="FF563"/>
  <c r="FE563"/>
  <c r="FD563"/>
  <c r="FC563"/>
  <c r="FB563"/>
  <c r="FA563"/>
  <c r="EZ563"/>
  <c r="EY563"/>
  <c r="EX563"/>
  <c r="EW563"/>
  <c r="EV563"/>
  <c r="EU563"/>
  <c r="ET563"/>
  <c r="ES563"/>
  <c r="ER563"/>
  <c r="EQ563"/>
  <c r="EP563"/>
  <c r="EO563"/>
  <c r="EN563"/>
  <c r="EM563"/>
  <c r="EL563"/>
  <c r="EK563"/>
  <c r="EJ563"/>
  <c r="EI563"/>
  <c r="EH563"/>
  <c r="EG563"/>
  <c r="EF563"/>
  <c r="EE563"/>
  <c r="ED563"/>
  <c r="EC563"/>
  <c r="EB563"/>
  <c r="EA563"/>
  <c r="DZ563"/>
  <c r="DY563"/>
  <c r="DX563"/>
  <c r="DW563"/>
  <c r="DV563"/>
  <c r="DU563"/>
  <c r="DT563"/>
  <c r="DS563"/>
  <c r="DR563"/>
  <c r="DQ563"/>
  <c r="DP563"/>
  <c r="DO563"/>
  <c r="DN563"/>
  <c r="DM563"/>
  <c r="DL563"/>
  <c r="DK563"/>
  <c r="DJ563"/>
  <c r="DI563"/>
  <c r="DH563"/>
  <c r="DG563"/>
  <c r="DF563"/>
  <c r="DE563"/>
  <c r="DD563"/>
  <c r="DC563"/>
  <c r="DB563"/>
  <c r="DA563"/>
  <c r="CZ563"/>
  <c r="CY563"/>
  <c r="CX563"/>
  <c r="CW563"/>
  <c r="CV563"/>
  <c r="CU563"/>
  <c r="CT563"/>
  <c r="CS563"/>
  <c r="CR563"/>
  <c r="CQ563"/>
  <c r="CP563"/>
  <c r="CO563"/>
  <c r="CN563"/>
  <c r="CM563"/>
  <c r="CL563"/>
  <c r="CK563"/>
  <c r="CJ563"/>
  <c r="CI563"/>
  <c r="CH563"/>
  <c r="CG563"/>
  <c r="CF563"/>
  <c r="CE563"/>
  <c r="CD563"/>
  <c r="CC563"/>
  <c r="CB563"/>
  <c r="CA563"/>
  <c r="BZ563"/>
  <c r="BY563"/>
  <c r="BX563"/>
  <c r="BW563"/>
  <c r="BV563"/>
  <c r="BU563"/>
  <c r="BT563"/>
  <c r="BS563"/>
  <c r="BR563"/>
  <c r="BQ563"/>
  <c r="BP563"/>
  <c r="BO563"/>
  <c r="BN563"/>
  <c r="BM563"/>
  <c r="BL563"/>
  <c r="BK563"/>
  <c r="BJ563"/>
  <c r="FX562"/>
  <c r="FW562"/>
  <c r="FV562"/>
  <c r="FU562"/>
  <c r="FT562"/>
  <c r="FS562"/>
  <c r="FR562"/>
  <c r="FQ562"/>
  <c r="FP562"/>
  <c r="FO562"/>
  <c r="FN562"/>
  <c r="FM562"/>
  <c r="FL562"/>
  <c r="FK562"/>
  <c r="FJ562"/>
  <c r="FI562"/>
  <c r="FH562"/>
  <c r="FG562"/>
  <c r="FF562"/>
  <c r="FE562"/>
  <c r="FD562"/>
  <c r="FC562"/>
  <c r="FB562"/>
  <c r="FA562"/>
  <c r="EZ562"/>
  <c r="EY562"/>
  <c r="EX562"/>
  <c r="EW562"/>
  <c r="EV562"/>
  <c r="EU562"/>
  <c r="ET562"/>
  <c r="ES562"/>
  <c r="ER562"/>
  <c r="EQ562"/>
  <c r="EP562"/>
  <c r="EO562"/>
  <c r="EN562"/>
  <c r="EM562"/>
  <c r="EL562"/>
  <c r="EK562"/>
  <c r="EJ562"/>
  <c r="EI562"/>
  <c r="EH562"/>
  <c r="EG562"/>
  <c r="EF562"/>
  <c r="EE562"/>
  <c r="ED562"/>
  <c r="EC562"/>
  <c r="EB562"/>
  <c r="EA562"/>
  <c r="DZ562"/>
  <c r="DY562"/>
  <c r="DX562"/>
  <c r="DW562"/>
  <c r="DV562"/>
  <c r="DU562"/>
  <c r="DT562"/>
  <c r="DS562"/>
  <c r="DR562"/>
  <c r="DQ562"/>
  <c r="DP562"/>
  <c r="DO562"/>
  <c r="DN562"/>
  <c r="DM562"/>
  <c r="DL562"/>
  <c r="DK562"/>
  <c r="DJ562"/>
  <c r="DI562"/>
  <c r="DH562"/>
  <c r="DG562"/>
  <c r="DF562"/>
  <c r="DE562"/>
  <c r="DD562"/>
  <c r="DC562"/>
  <c r="DB562"/>
  <c r="DA562"/>
  <c r="CZ562"/>
  <c r="CY562"/>
  <c r="CX562"/>
  <c r="CW562"/>
  <c r="CV562"/>
  <c r="CU562"/>
  <c r="CT562"/>
  <c r="CS562"/>
  <c r="CR562"/>
  <c r="CQ562"/>
  <c r="CP562"/>
  <c r="CO562"/>
  <c r="CN562"/>
  <c r="CM562"/>
  <c r="CL562"/>
  <c r="CK562"/>
  <c r="CJ562"/>
  <c r="CI562"/>
  <c r="CH562"/>
  <c r="CG562"/>
  <c r="CF562"/>
  <c r="CE562"/>
  <c r="CD562"/>
  <c r="CC562"/>
  <c r="CB562"/>
  <c r="CA562"/>
  <c r="BZ562"/>
  <c r="BY562"/>
  <c r="BX562"/>
  <c r="BW562"/>
  <c r="BV562"/>
  <c r="BU562"/>
  <c r="BT562"/>
  <c r="BS562"/>
  <c r="BR562"/>
  <c r="BQ562"/>
  <c r="BP562"/>
  <c r="BO562"/>
  <c r="BN562"/>
  <c r="BM562"/>
  <c r="BL562"/>
  <c r="BK562"/>
  <c r="BJ562"/>
  <c r="FX561"/>
  <c r="FW561"/>
  <c r="FV561"/>
  <c r="FU561"/>
  <c r="FT561"/>
  <c r="FS561"/>
  <c r="FR561"/>
  <c r="FQ561"/>
  <c r="FP561"/>
  <c r="FO561"/>
  <c r="FN561"/>
  <c r="FM561"/>
  <c r="FL561"/>
  <c r="FK561"/>
  <c r="FJ561"/>
  <c r="FI561"/>
  <c r="FH561"/>
  <c r="FG561"/>
  <c r="FF561"/>
  <c r="FE561"/>
  <c r="FD561"/>
  <c r="FC561"/>
  <c r="FB561"/>
  <c r="FA561"/>
  <c r="EZ561"/>
  <c r="EY561"/>
  <c r="EX561"/>
  <c r="EW561"/>
  <c r="EV561"/>
  <c r="EU561"/>
  <c r="ET561"/>
  <c r="ES561"/>
  <c r="ER561"/>
  <c r="EQ561"/>
  <c r="EP561"/>
  <c r="EO561"/>
  <c r="EN561"/>
  <c r="EM561"/>
  <c r="EL561"/>
  <c r="EK561"/>
  <c r="EJ561"/>
  <c r="EI561"/>
  <c r="EH561"/>
  <c r="EG561"/>
  <c r="EF561"/>
  <c r="EE561"/>
  <c r="ED561"/>
  <c r="EC561"/>
  <c r="EB561"/>
  <c r="EA561"/>
  <c r="DZ561"/>
  <c r="DY561"/>
  <c r="DX561"/>
  <c r="DW561"/>
  <c r="DV561"/>
  <c r="DU561"/>
  <c r="DT561"/>
  <c r="DS561"/>
  <c r="DR561"/>
  <c r="DQ561"/>
  <c r="DP561"/>
  <c r="DO561"/>
  <c r="DN561"/>
  <c r="DM561"/>
  <c r="DL561"/>
  <c r="DK561"/>
  <c r="DJ561"/>
  <c r="DI561"/>
  <c r="DH561"/>
  <c r="DG561"/>
  <c r="DF561"/>
  <c r="DE561"/>
  <c r="DD561"/>
  <c r="DC561"/>
  <c r="DB561"/>
  <c r="DA561"/>
  <c r="CZ561"/>
  <c r="CY561"/>
  <c r="CX561"/>
  <c r="CW561"/>
  <c r="CV561"/>
  <c r="CU561"/>
  <c r="CT561"/>
  <c r="CS561"/>
  <c r="CR561"/>
  <c r="CQ561"/>
  <c r="CP561"/>
  <c r="CO561"/>
  <c r="CN561"/>
  <c r="CM561"/>
  <c r="CL561"/>
  <c r="CK561"/>
  <c r="CJ561"/>
  <c r="CI561"/>
  <c r="CH561"/>
  <c r="CG561"/>
  <c r="CF561"/>
  <c r="CE561"/>
  <c r="CD561"/>
  <c r="CC561"/>
  <c r="CB561"/>
  <c r="CA561"/>
  <c r="BZ561"/>
  <c r="BY561"/>
  <c r="BX561"/>
  <c r="BW561"/>
  <c r="BV561"/>
  <c r="BU561"/>
  <c r="BT561"/>
  <c r="BS561"/>
  <c r="BR561"/>
  <c r="BQ561"/>
  <c r="BP561"/>
  <c r="BO561"/>
  <c r="BN561"/>
  <c r="BM561"/>
  <c r="BL561"/>
  <c r="BK561"/>
  <c r="BJ561"/>
  <c r="FX560"/>
  <c r="FW560"/>
  <c r="FV560"/>
  <c r="FU560"/>
  <c r="FT560"/>
  <c r="FS560"/>
  <c r="FR560"/>
  <c r="FQ560"/>
  <c r="FP560"/>
  <c r="FO560"/>
  <c r="FN560"/>
  <c r="FM560"/>
  <c r="FL560"/>
  <c r="FK560"/>
  <c r="FJ560"/>
  <c r="FI560"/>
  <c r="FH560"/>
  <c r="FG560"/>
  <c r="FF560"/>
  <c r="FE560"/>
  <c r="FD560"/>
  <c r="FC560"/>
  <c r="FB560"/>
  <c r="FA560"/>
  <c r="EZ560"/>
  <c r="EY560"/>
  <c r="EX560"/>
  <c r="EW560"/>
  <c r="EV560"/>
  <c r="EU560"/>
  <c r="ET560"/>
  <c r="ES560"/>
  <c r="ER560"/>
  <c r="EQ560"/>
  <c r="EP560"/>
  <c r="EO560"/>
  <c r="EN560"/>
  <c r="EM560"/>
  <c r="EL560"/>
  <c r="EK560"/>
  <c r="EJ560"/>
  <c r="EI560"/>
  <c r="EH560"/>
  <c r="EG560"/>
  <c r="EF560"/>
  <c r="EE560"/>
  <c r="ED560"/>
  <c r="EC560"/>
  <c r="EB560"/>
  <c r="EA560"/>
  <c r="DZ560"/>
  <c r="DY560"/>
  <c r="DX560"/>
  <c r="DW560"/>
  <c r="DV560"/>
  <c r="DU560"/>
  <c r="DT560"/>
  <c r="DS560"/>
  <c r="DR560"/>
  <c r="DQ560"/>
  <c r="DP560"/>
  <c r="DO560"/>
  <c r="DN560"/>
  <c r="DM560"/>
  <c r="DL560"/>
  <c r="DK560"/>
  <c r="DJ560"/>
  <c r="DI560"/>
  <c r="DH560"/>
  <c r="DG560"/>
  <c r="DF560"/>
  <c r="DE560"/>
  <c r="DD560"/>
  <c r="DC560"/>
  <c r="DB560"/>
  <c r="DA560"/>
  <c r="CZ560"/>
  <c r="CY560"/>
  <c r="CX560"/>
  <c r="CW560"/>
  <c r="CV560"/>
  <c r="CU560"/>
  <c r="CT560"/>
  <c r="CS560"/>
  <c r="CR560"/>
  <c r="CQ560"/>
  <c r="CP560"/>
  <c r="CO560"/>
  <c r="CN560"/>
  <c r="CM560"/>
  <c r="CL560"/>
  <c r="CK560"/>
  <c r="CJ560"/>
  <c r="CI560"/>
  <c r="CH560"/>
  <c r="CG560"/>
  <c r="CF560"/>
  <c r="CE560"/>
  <c r="CD560"/>
  <c r="CC560"/>
  <c r="CB560"/>
  <c r="CA560"/>
  <c r="BZ560"/>
  <c r="BY560"/>
  <c r="BX560"/>
  <c r="BW560"/>
  <c r="BV560"/>
  <c r="BU560"/>
  <c r="BT560"/>
  <c r="BS560"/>
  <c r="BR560"/>
  <c r="BQ560"/>
  <c r="BP560"/>
  <c r="BO560"/>
  <c r="BN560"/>
  <c r="BM560"/>
  <c r="BL560"/>
  <c r="BK560"/>
  <c r="BJ560"/>
  <c r="FX559"/>
  <c r="FW559"/>
  <c r="FV559"/>
  <c r="FU559"/>
  <c r="FT559"/>
  <c r="FS559"/>
  <c r="FR559"/>
  <c r="FQ559"/>
  <c r="FP559"/>
  <c r="FO559"/>
  <c r="FN559"/>
  <c r="FM559"/>
  <c r="FL559"/>
  <c r="FK559"/>
  <c r="FJ559"/>
  <c r="FI559"/>
  <c r="FH559"/>
  <c r="FG559"/>
  <c r="FF559"/>
  <c r="FE559"/>
  <c r="FD559"/>
  <c r="FC559"/>
  <c r="FB559"/>
  <c r="FA559"/>
  <c r="EZ559"/>
  <c r="EY559"/>
  <c r="EX559"/>
  <c r="EW559"/>
  <c r="EV559"/>
  <c r="EU559"/>
  <c r="ET559"/>
  <c r="ES559"/>
  <c r="ER559"/>
  <c r="EQ559"/>
  <c r="EP559"/>
  <c r="EO559"/>
  <c r="EN559"/>
  <c r="EM559"/>
  <c r="EL559"/>
  <c r="EK559"/>
  <c r="EJ559"/>
  <c r="EI559"/>
  <c r="EH559"/>
  <c r="EG559"/>
  <c r="EF559"/>
  <c r="EE559"/>
  <c r="ED559"/>
  <c r="EC559"/>
  <c r="EB559"/>
  <c r="EA559"/>
  <c r="DZ559"/>
  <c r="DY559"/>
  <c r="DX559"/>
  <c r="DW559"/>
  <c r="DV559"/>
  <c r="DU559"/>
  <c r="DT559"/>
  <c r="DS559"/>
  <c r="DR559"/>
  <c r="DQ559"/>
  <c r="DP559"/>
  <c r="DO559"/>
  <c r="DN559"/>
  <c r="DM559"/>
  <c r="DL559"/>
  <c r="DK559"/>
  <c r="DJ559"/>
  <c r="DI559"/>
  <c r="DH559"/>
  <c r="DG559"/>
  <c r="DF559"/>
  <c r="DE559"/>
  <c r="DD559"/>
  <c r="DC559"/>
  <c r="DB559"/>
  <c r="DA559"/>
  <c r="CZ559"/>
  <c r="CY559"/>
  <c r="CX559"/>
  <c r="CW559"/>
  <c r="CV559"/>
  <c r="CU559"/>
  <c r="CT559"/>
  <c r="CS559"/>
  <c r="CR559"/>
  <c r="CQ559"/>
  <c r="CP559"/>
  <c r="CO559"/>
  <c r="CN559"/>
  <c r="CM559"/>
  <c r="CL559"/>
  <c r="CK559"/>
  <c r="CJ559"/>
  <c r="CI559"/>
  <c r="CH559"/>
  <c r="CG559"/>
  <c r="CF559"/>
  <c r="CE559"/>
  <c r="CD559"/>
  <c r="CC559"/>
  <c r="CB559"/>
  <c r="CA559"/>
  <c r="BZ559"/>
  <c r="BY559"/>
  <c r="BX559"/>
  <c r="BW559"/>
  <c r="BV559"/>
  <c r="BU559"/>
  <c r="BT559"/>
  <c r="BS559"/>
  <c r="BR559"/>
  <c r="BQ559"/>
  <c r="BP559"/>
  <c r="BO559"/>
  <c r="BN559"/>
  <c r="BM559"/>
  <c r="BL559"/>
  <c r="BK559"/>
  <c r="BJ559"/>
  <c r="FX558"/>
  <c r="FW558"/>
  <c r="FV558"/>
  <c r="FU558"/>
  <c r="FT558"/>
  <c r="FS558"/>
  <c r="FR558"/>
  <c r="FQ558"/>
  <c r="FP558"/>
  <c r="FO558"/>
  <c r="FN558"/>
  <c r="FM558"/>
  <c r="FL558"/>
  <c r="FK558"/>
  <c r="FJ558"/>
  <c r="FI558"/>
  <c r="FH558"/>
  <c r="FG558"/>
  <c r="FF558"/>
  <c r="FE558"/>
  <c r="FD558"/>
  <c r="FC558"/>
  <c r="FB558"/>
  <c r="FA558"/>
  <c r="EZ558"/>
  <c r="EY558"/>
  <c r="EX558"/>
  <c r="EW558"/>
  <c r="EV558"/>
  <c r="EU558"/>
  <c r="ET558"/>
  <c r="ES558"/>
  <c r="ER558"/>
  <c r="EQ558"/>
  <c r="EP558"/>
  <c r="EO558"/>
  <c r="EN558"/>
  <c r="EM558"/>
  <c r="EL558"/>
  <c r="EK558"/>
  <c r="EJ558"/>
  <c r="EI558"/>
  <c r="EH558"/>
  <c r="EG558"/>
  <c r="EF558"/>
  <c r="EE558"/>
  <c r="ED558"/>
  <c r="EC558"/>
  <c r="EB558"/>
  <c r="EA558"/>
  <c r="DZ558"/>
  <c r="DY558"/>
  <c r="DX558"/>
  <c r="DW558"/>
  <c r="DV558"/>
  <c r="DU558"/>
  <c r="DT558"/>
  <c r="DS558"/>
  <c r="DR558"/>
  <c r="DQ558"/>
  <c r="DP558"/>
  <c r="DO558"/>
  <c r="DN558"/>
  <c r="DM558"/>
  <c r="DL558"/>
  <c r="DK558"/>
  <c r="DJ558"/>
  <c r="DI558"/>
  <c r="DH558"/>
  <c r="DG558"/>
  <c r="DF558"/>
  <c r="DE558"/>
  <c r="DD558"/>
  <c r="DC558"/>
  <c r="DB558"/>
  <c r="DA558"/>
  <c r="CZ558"/>
  <c r="CY558"/>
  <c r="CX558"/>
  <c r="CW558"/>
  <c r="CV558"/>
  <c r="CU558"/>
  <c r="CT558"/>
  <c r="CS558"/>
  <c r="CR558"/>
  <c r="CQ558"/>
  <c r="CP558"/>
  <c r="CO558"/>
  <c r="CN558"/>
  <c r="CM558"/>
  <c r="CL558"/>
  <c r="CK558"/>
  <c r="CJ558"/>
  <c r="CI558"/>
  <c r="CH558"/>
  <c r="CG558"/>
  <c r="CF558"/>
  <c r="CE558"/>
  <c r="CD558"/>
  <c r="CC558"/>
  <c r="CB558"/>
  <c r="CA558"/>
  <c r="BZ558"/>
  <c r="BY558"/>
  <c r="BX558"/>
  <c r="BW558"/>
  <c r="BV558"/>
  <c r="BU558"/>
  <c r="BT558"/>
  <c r="BS558"/>
  <c r="BR558"/>
  <c r="BQ558"/>
  <c r="BP558"/>
  <c r="BO558"/>
  <c r="BN558"/>
  <c r="BM558"/>
  <c r="BL558"/>
  <c r="BK558"/>
  <c r="BJ558"/>
  <c r="FX557"/>
  <c r="FW557"/>
  <c r="FV557"/>
  <c r="FU557"/>
  <c r="FT557"/>
  <c r="FS557"/>
  <c r="FR557"/>
  <c r="FQ557"/>
  <c r="FP557"/>
  <c r="FO557"/>
  <c r="FN557"/>
  <c r="FM557"/>
  <c r="FL557"/>
  <c r="FK557"/>
  <c r="FJ557"/>
  <c r="FI557"/>
  <c r="FH557"/>
  <c r="FG557"/>
  <c r="FF557"/>
  <c r="FE557"/>
  <c r="FD557"/>
  <c r="FC557"/>
  <c r="FB557"/>
  <c r="FA557"/>
  <c r="EZ557"/>
  <c r="EY557"/>
  <c r="EX557"/>
  <c r="EW557"/>
  <c r="EV557"/>
  <c r="EU557"/>
  <c r="ET557"/>
  <c r="ES557"/>
  <c r="ER557"/>
  <c r="EQ557"/>
  <c r="EP557"/>
  <c r="EO557"/>
  <c r="EN557"/>
  <c r="EM557"/>
  <c r="EL557"/>
  <c r="EK557"/>
  <c r="EJ557"/>
  <c r="EI557"/>
  <c r="EH557"/>
  <c r="EG557"/>
  <c r="EF557"/>
  <c r="EE557"/>
  <c r="ED557"/>
  <c r="EC557"/>
  <c r="EB557"/>
  <c r="EA557"/>
  <c r="DZ557"/>
  <c r="DY557"/>
  <c r="DX557"/>
  <c r="DW557"/>
  <c r="DV557"/>
  <c r="DU557"/>
  <c r="DT557"/>
  <c r="DS557"/>
  <c r="DR557"/>
  <c r="DQ557"/>
  <c r="DP557"/>
  <c r="DO557"/>
  <c r="DN557"/>
  <c r="DM557"/>
  <c r="DL557"/>
  <c r="DK557"/>
  <c r="DJ557"/>
  <c r="DI557"/>
  <c r="DH557"/>
  <c r="DG557"/>
  <c r="DF557"/>
  <c r="DE557"/>
  <c r="DD557"/>
  <c r="DC557"/>
  <c r="DB557"/>
  <c r="DA557"/>
  <c r="CZ557"/>
  <c r="CY557"/>
  <c r="CX557"/>
  <c r="CW557"/>
  <c r="CV557"/>
  <c r="CU557"/>
  <c r="CT557"/>
  <c r="CS557"/>
  <c r="CR557"/>
  <c r="CQ557"/>
  <c r="CP557"/>
  <c r="CO557"/>
  <c r="CN557"/>
  <c r="CM557"/>
  <c r="CL557"/>
  <c r="CK557"/>
  <c r="CJ557"/>
  <c r="CI557"/>
  <c r="CH557"/>
  <c r="CG557"/>
  <c r="CF557"/>
  <c r="CE557"/>
  <c r="CD557"/>
  <c r="CC557"/>
  <c r="CB557"/>
  <c r="CA557"/>
  <c r="BZ557"/>
  <c r="BY557"/>
  <c r="BX557"/>
  <c r="BW557"/>
  <c r="BV557"/>
  <c r="BU557"/>
  <c r="BT557"/>
  <c r="BS557"/>
  <c r="BR557"/>
  <c r="BQ557"/>
  <c r="BP557"/>
  <c r="BO557"/>
  <c r="BN557"/>
  <c r="BM557"/>
  <c r="BL557"/>
  <c r="BK557"/>
  <c r="BJ557"/>
  <c r="FX556"/>
  <c r="FW556"/>
  <c r="FV556"/>
  <c r="FU556"/>
  <c r="FT556"/>
  <c r="FS556"/>
  <c r="FR556"/>
  <c r="FQ556"/>
  <c r="FP556"/>
  <c r="FO556"/>
  <c r="FN556"/>
  <c r="FM556"/>
  <c r="FL556"/>
  <c r="FK556"/>
  <c r="FJ556"/>
  <c r="FI556"/>
  <c r="FH556"/>
  <c r="FG556"/>
  <c r="FF556"/>
  <c r="FE556"/>
  <c r="FD556"/>
  <c r="FC556"/>
  <c r="FB556"/>
  <c r="FA556"/>
  <c r="EZ556"/>
  <c r="EY556"/>
  <c r="EX556"/>
  <c r="EW556"/>
  <c r="EV556"/>
  <c r="EU556"/>
  <c r="ET556"/>
  <c r="ES556"/>
  <c r="ER556"/>
  <c r="EQ556"/>
  <c r="EP556"/>
  <c r="EO556"/>
  <c r="EN556"/>
  <c r="EM556"/>
  <c r="EL556"/>
  <c r="EK556"/>
  <c r="EJ556"/>
  <c r="EI556"/>
  <c r="EH556"/>
  <c r="EG556"/>
  <c r="EF556"/>
  <c r="EE556"/>
  <c r="ED556"/>
  <c r="EC556"/>
  <c r="EB556"/>
  <c r="EA556"/>
  <c r="DZ556"/>
  <c r="DY556"/>
  <c r="DX556"/>
  <c r="DW556"/>
  <c r="DV556"/>
  <c r="DU556"/>
  <c r="DT556"/>
  <c r="DS556"/>
  <c r="DR556"/>
  <c r="DQ556"/>
  <c r="DP556"/>
  <c r="DO556"/>
  <c r="DN556"/>
  <c r="DM556"/>
  <c r="DL556"/>
  <c r="DK556"/>
  <c r="DJ556"/>
  <c r="DI556"/>
  <c r="DH556"/>
  <c r="DG556"/>
  <c r="DF556"/>
  <c r="DE556"/>
  <c r="DD556"/>
  <c r="DC556"/>
  <c r="DB556"/>
  <c r="DA556"/>
  <c r="CZ556"/>
  <c r="CY556"/>
  <c r="CX556"/>
  <c r="CW556"/>
  <c r="CV556"/>
  <c r="CU556"/>
  <c r="CT556"/>
  <c r="CS556"/>
  <c r="CR556"/>
  <c r="CQ556"/>
  <c r="CP556"/>
  <c r="CO556"/>
  <c r="CN556"/>
  <c r="CM556"/>
  <c r="CL556"/>
  <c r="CK556"/>
  <c r="CJ556"/>
  <c r="CI556"/>
  <c r="CH556"/>
  <c r="CG556"/>
  <c r="CF556"/>
  <c r="CE556"/>
  <c r="CD556"/>
  <c r="CC556"/>
  <c r="CB556"/>
  <c r="CA556"/>
  <c r="BZ556"/>
  <c r="BY556"/>
  <c r="BX556"/>
  <c r="BW556"/>
  <c r="BV556"/>
  <c r="BU556"/>
  <c r="BT556"/>
  <c r="BS556"/>
  <c r="BR556"/>
  <c r="BQ556"/>
  <c r="BP556"/>
  <c r="BO556"/>
  <c r="BN556"/>
  <c r="BM556"/>
  <c r="BL556"/>
  <c r="BK556"/>
  <c r="BJ556"/>
  <c r="FX555"/>
  <c r="FW555"/>
  <c r="FV555"/>
  <c r="FU555"/>
  <c r="FT555"/>
  <c r="FS555"/>
  <c r="FR555"/>
  <c r="FQ555"/>
  <c r="FP555"/>
  <c r="FO555"/>
  <c r="FN555"/>
  <c r="FM555"/>
  <c r="FL555"/>
  <c r="FK555"/>
  <c r="FJ555"/>
  <c r="FI555"/>
  <c r="FH555"/>
  <c r="FG555"/>
  <c r="FF555"/>
  <c r="FE555"/>
  <c r="FD555"/>
  <c r="FC555"/>
  <c r="FB555"/>
  <c r="FA555"/>
  <c r="EZ555"/>
  <c r="EY555"/>
  <c r="EX555"/>
  <c r="EW555"/>
  <c r="EV555"/>
  <c r="EU555"/>
  <c r="ET555"/>
  <c r="ES555"/>
  <c r="ER555"/>
  <c r="EQ555"/>
  <c r="EP555"/>
  <c r="EO555"/>
  <c r="EN555"/>
  <c r="EM555"/>
  <c r="EL555"/>
  <c r="EK555"/>
  <c r="EJ555"/>
  <c r="EI555"/>
  <c r="EH555"/>
  <c r="EG555"/>
  <c r="EF555"/>
  <c r="EE555"/>
  <c r="ED555"/>
  <c r="EC555"/>
  <c r="EB555"/>
  <c r="EA555"/>
  <c r="DZ555"/>
  <c r="DY555"/>
  <c r="DX555"/>
  <c r="DW555"/>
  <c r="DV555"/>
  <c r="DU555"/>
  <c r="DT555"/>
  <c r="DS555"/>
  <c r="DR555"/>
  <c r="DQ555"/>
  <c r="DP555"/>
  <c r="DO555"/>
  <c r="DN555"/>
  <c r="DM555"/>
  <c r="DL555"/>
  <c r="DK555"/>
  <c r="DJ555"/>
  <c r="DI555"/>
  <c r="DH555"/>
  <c r="DG555"/>
  <c r="DF555"/>
  <c r="DE555"/>
  <c r="DD555"/>
  <c r="DC555"/>
  <c r="DB555"/>
  <c r="DA555"/>
  <c r="CZ555"/>
  <c r="CY555"/>
  <c r="CX555"/>
  <c r="CW555"/>
  <c r="CV555"/>
  <c r="CU555"/>
  <c r="CT555"/>
  <c r="CS555"/>
  <c r="CR555"/>
  <c r="CQ555"/>
  <c r="CP555"/>
  <c r="CO555"/>
  <c r="CN555"/>
  <c r="CM555"/>
  <c r="CL555"/>
  <c r="CK555"/>
  <c r="CJ555"/>
  <c r="CI555"/>
  <c r="CH555"/>
  <c r="CG555"/>
  <c r="CF555"/>
  <c r="CE555"/>
  <c r="CD555"/>
  <c r="CC555"/>
  <c r="CB555"/>
  <c r="CA555"/>
  <c r="BZ555"/>
  <c r="BY555"/>
  <c r="BX555"/>
  <c r="BW555"/>
  <c r="BV555"/>
  <c r="BU555"/>
  <c r="BT555"/>
  <c r="BS555"/>
  <c r="BR555"/>
  <c r="BQ555"/>
  <c r="BP555"/>
  <c r="BO555"/>
  <c r="BN555"/>
  <c r="BM555"/>
  <c r="BL555"/>
  <c r="BK555"/>
  <c r="BJ555"/>
  <c r="FX554"/>
  <c r="FW554"/>
  <c r="FV554"/>
  <c r="FU554"/>
  <c r="FT554"/>
  <c r="FS554"/>
  <c r="FR554"/>
  <c r="FQ554"/>
  <c r="FP554"/>
  <c r="FO554"/>
  <c r="FN554"/>
  <c r="FM554"/>
  <c r="FL554"/>
  <c r="FK554"/>
  <c r="FJ554"/>
  <c r="FI554"/>
  <c r="FH554"/>
  <c r="FG554"/>
  <c r="FF554"/>
  <c r="FE554"/>
  <c r="FD554"/>
  <c r="FC554"/>
  <c r="FB554"/>
  <c r="FA554"/>
  <c r="EZ554"/>
  <c r="EY554"/>
  <c r="EX554"/>
  <c r="EW554"/>
  <c r="EV554"/>
  <c r="EU554"/>
  <c r="ET554"/>
  <c r="ES554"/>
  <c r="ER554"/>
  <c r="EQ554"/>
  <c r="EP554"/>
  <c r="EO554"/>
  <c r="EN554"/>
  <c r="EM554"/>
  <c r="EL554"/>
  <c r="EK554"/>
  <c r="EJ554"/>
  <c r="EI554"/>
  <c r="EH554"/>
  <c r="EG554"/>
  <c r="EF554"/>
  <c r="EE554"/>
  <c r="ED554"/>
  <c r="EC554"/>
  <c r="EB554"/>
  <c r="EA554"/>
  <c r="DZ554"/>
  <c r="DY554"/>
  <c r="DX554"/>
  <c r="DW554"/>
  <c r="DV554"/>
  <c r="DU554"/>
  <c r="DT554"/>
  <c r="DS554"/>
  <c r="DR554"/>
  <c r="DQ554"/>
  <c r="DP554"/>
  <c r="DO554"/>
  <c r="DN554"/>
  <c r="DM554"/>
  <c r="DL554"/>
  <c r="DK554"/>
  <c r="DJ554"/>
  <c r="DI554"/>
  <c r="DH554"/>
  <c r="DG554"/>
  <c r="DF554"/>
  <c r="DE554"/>
  <c r="DD554"/>
  <c r="DC554"/>
  <c r="DB554"/>
  <c r="DA554"/>
  <c r="CZ554"/>
  <c r="CY554"/>
  <c r="CX554"/>
  <c r="CW554"/>
  <c r="CV554"/>
  <c r="CU554"/>
  <c r="CT554"/>
  <c r="CS554"/>
  <c r="CR554"/>
  <c r="CQ554"/>
  <c r="CP554"/>
  <c r="CO554"/>
  <c r="CN554"/>
  <c r="CM554"/>
  <c r="CL554"/>
  <c r="CK554"/>
  <c r="CJ554"/>
  <c r="CI554"/>
  <c r="CH554"/>
  <c r="CG554"/>
  <c r="CF554"/>
  <c r="CE554"/>
  <c r="CD554"/>
  <c r="CC554"/>
  <c r="CB554"/>
  <c r="CA554"/>
  <c r="BZ554"/>
  <c r="BY554"/>
  <c r="BX554"/>
  <c r="BW554"/>
  <c r="BV554"/>
  <c r="BU554"/>
  <c r="BT554"/>
  <c r="BS554"/>
  <c r="BR554"/>
  <c r="BQ554"/>
  <c r="BP554"/>
  <c r="BO554"/>
  <c r="BN554"/>
  <c r="BM554"/>
  <c r="BL554"/>
  <c r="BK554"/>
  <c r="BJ554"/>
  <c r="FX553"/>
  <c r="FW553"/>
  <c r="FV553"/>
  <c r="FU553"/>
  <c r="FT553"/>
  <c r="FS553"/>
  <c r="FR553"/>
  <c r="FQ553"/>
  <c r="FP553"/>
  <c r="FO553"/>
  <c r="FN553"/>
  <c r="FM553"/>
  <c r="FL553"/>
  <c r="FK553"/>
  <c r="FJ553"/>
  <c r="FI553"/>
  <c r="FH553"/>
  <c r="FG553"/>
  <c r="FF553"/>
  <c r="FE553"/>
  <c r="FD553"/>
  <c r="FC553"/>
  <c r="FB553"/>
  <c r="FA553"/>
  <c r="EZ553"/>
  <c r="EY553"/>
  <c r="EX553"/>
  <c r="EW553"/>
  <c r="EV553"/>
  <c r="EU553"/>
  <c r="ET553"/>
  <c r="ES553"/>
  <c r="ER553"/>
  <c r="EQ553"/>
  <c r="EP553"/>
  <c r="EO553"/>
  <c r="EN553"/>
  <c r="EM553"/>
  <c r="EL553"/>
  <c r="EK553"/>
  <c r="EJ553"/>
  <c r="EI553"/>
  <c r="EH553"/>
  <c r="EG553"/>
  <c r="EF553"/>
  <c r="EE553"/>
  <c r="ED553"/>
  <c r="EC553"/>
  <c r="EB553"/>
  <c r="EA553"/>
  <c r="DZ553"/>
  <c r="DY553"/>
  <c r="DX553"/>
  <c r="DW553"/>
  <c r="DV553"/>
  <c r="DU553"/>
  <c r="DT553"/>
  <c r="DS553"/>
  <c r="DR553"/>
  <c r="DQ553"/>
  <c r="DP553"/>
  <c r="DO553"/>
  <c r="DN553"/>
  <c r="DM553"/>
  <c r="DL553"/>
  <c r="DK553"/>
  <c r="DJ553"/>
  <c r="DI553"/>
  <c r="DH553"/>
  <c r="DG553"/>
  <c r="DF553"/>
  <c r="DE553"/>
  <c r="DD553"/>
  <c r="DC553"/>
  <c r="DB553"/>
  <c r="DA553"/>
  <c r="CZ553"/>
  <c r="CY553"/>
  <c r="CX553"/>
  <c r="CW553"/>
  <c r="CV553"/>
  <c r="CU553"/>
  <c r="CT553"/>
  <c r="CS553"/>
  <c r="CR553"/>
  <c r="CQ553"/>
  <c r="CP553"/>
  <c r="CO553"/>
  <c r="CN553"/>
  <c r="CM553"/>
  <c r="CL553"/>
  <c r="CK553"/>
  <c r="CJ553"/>
  <c r="CI553"/>
  <c r="CH553"/>
  <c r="CG553"/>
  <c r="CF553"/>
  <c r="CE553"/>
  <c r="CD553"/>
  <c r="CC553"/>
  <c r="CB553"/>
  <c r="CA553"/>
  <c r="BZ553"/>
  <c r="BY553"/>
  <c r="BX553"/>
  <c r="BW553"/>
  <c r="BV553"/>
  <c r="BU553"/>
  <c r="BT553"/>
  <c r="BS553"/>
  <c r="BR553"/>
  <c r="BQ553"/>
  <c r="BP553"/>
  <c r="BO553"/>
  <c r="BN553"/>
  <c r="BM553"/>
  <c r="BL553"/>
  <c r="BK553"/>
  <c r="BJ553"/>
  <c r="FX552"/>
  <c r="FW552"/>
  <c r="FV552"/>
  <c r="FU552"/>
  <c r="FT552"/>
  <c r="FS552"/>
  <c r="FR552"/>
  <c r="FQ552"/>
  <c r="FP552"/>
  <c r="FO552"/>
  <c r="FN552"/>
  <c r="FM552"/>
  <c r="FL552"/>
  <c r="FK552"/>
  <c r="FJ552"/>
  <c r="FI552"/>
  <c r="FH552"/>
  <c r="FG552"/>
  <c r="FF552"/>
  <c r="FE552"/>
  <c r="FD552"/>
  <c r="FC552"/>
  <c r="FB552"/>
  <c r="FA552"/>
  <c r="EZ552"/>
  <c r="EY552"/>
  <c r="EX552"/>
  <c r="EW552"/>
  <c r="EV552"/>
  <c r="EU552"/>
  <c r="ET552"/>
  <c r="ES552"/>
  <c r="ER552"/>
  <c r="EQ552"/>
  <c r="EP552"/>
  <c r="EO552"/>
  <c r="EN552"/>
  <c r="EM552"/>
  <c r="EL552"/>
  <c r="EK552"/>
  <c r="EJ552"/>
  <c r="EI552"/>
  <c r="EH552"/>
  <c r="EG552"/>
  <c r="EF552"/>
  <c r="EE552"/>
  <c r="ED552"/>
  <c r="EC552"/>
  <c r="EB552"/>
  <c r="EA552"/>
  <c r="DZ552"/>
  <c r="DY552"/>
  <c r="DX552"/>
  <c r="DW552"/>
  <c r="DV552"/>
  <c r="DU552"/>
  <c r="DT552"/>
  <c r="DS552"/>
  <c r="DR552"/>
  <c r="DQ552"/>
  <c r="DP552"/>
  <c r="DO552"/>
  <c r="DN552"/>
  <c r="DM552"/>
  <c r="DL552"/>
  <c r="DK552"/>
  <c r="DJ552"/>
  <c r="DI552"/>
  <c r="DH552"/>
  <c r="DG552"/>
  <c r="DF552"/>
  <c r="DE552"/>
  <c r="DD552"/>
  <c r="DC552"/>
  <c r="DB552"/>
  <c r="DA552"/>
  <c r="CZ552"/>
  <c r="CY552"/>
  <c r="CX552"/>
  <c r="CW552"/>
  <c r="CV552"/>
  <c r="CU552"/>
  <c r="CT552"/>
  <c r="CS552"/>
  <c r="CR552"/>
  <c r="CQ552"/>
  <c r="CP552"/>
  <c r="CO552"/>
  <c r="CN552"/>
  <c r="CM552"/>
  <c r="CL552"/>
  <c r="CK552"/>
  <c r="CJ552"/>
  <c r="CI552"/>
  <c r="CH552"/>
  <c r="CG552"/>
  <c r="CF552"/>
  <c r="CE552"/>
  <c r="CD552"/>
  <c r="CC552"/>
  <c r="CB552"/>
  <c r="CA552"/>
  <c r="BZ552"/>
  <c r="BY552"/>
  <c r="BX552"/>
  <c r="BW552"/>
  <c r="BV552"/>
  <c r="BU552"/>
  <c r="BT552"/>
  <c r="BS552"/>
  <c r="BR552"/>
  <c r="BQ552"/>
  <c r="BP552"/>
  <c r="BO552"/>
  <c r="BN552"/>
  <c r="BM552"/>
  <c r="BL552"/>
  <c r="BK552"/>
  <c r="BJ552"/>
  <c r="FX551"/>
  <c r="FW551"/>
  <c r="FV551"/>
  <c r="FU551"/>
  <c r="FT551"/>
  <c r="FS551"/>
  <c r="FR551"/>
  <c r="FQ551"/>
  <c r="FP551"/>
  <c r="FO551"/>
  <c r="FN551"/>
  <c r="FM551"/>
  <c r="FL551"/>
  <c r="FK551"/>
  <c r="FJ551"/>
  <c r="FI551"/>
  <c r="FH551"/>
  <c r="FG551"/>
  <c r="FF551"/>
  <c r="FE551"/>
  <c r="FD551"/>
  <c r="FC551"/>
  <c r="FB551"/>
  <c r="FA551"/>
  <c r="EZ551"/>
  <c r="EY551"/>
  <c r="EX551"/>
  <c r="EW551"/>
  <c r="EV551"/>
  <c r="EU551"/>
  <c r="ET551"/>
  <c r="ES551"/>
  <c r="ER551"/>
  <c r="EQ551"/>
  <c r="EP551"/>
  <c r="EO551"/>
  <c r="EN551"/>
  <c r="EM551"/>
  <c r="EL551"/>
  <c r="EK551"/>
  <c r="EJ551"/>
  <c r="EI551"/>
  <c r="EH551"/>
  <c r="EG551"/>
  <c r="EF551"/>
  <c r="EE551"/>
  <c r="ED551"/>
  <c r="EC551"/>
  <c r="EB551"/>
  <c r="EA551"/>
  <c r="DZ551"/>
  <c r="DY551"/>
  <c r="DX551"/>
  <c r="DW551"/>
  <c r="DV551"/>
  <c r="DU551"/>
  <c r="DT551"/>
  <c r="DS551"/>
  <c r="DR551"/>
  <c r="DQ551"/>
  <c r="DP551"/>
  <c r="DO551"/>
  <c r="DN551"/>
  <c r="DM551"/>
  <c r="DL551"/>
  <c r="DK551"/>
  <c r="DJ551"/>
  <c r="DI551"/>
  <c r="DH551"/>
  <c r="DG551"/>
  <c r="DF551"/>
  <c r="DE551"/>
  <c r="DD551"/>
  <c r="DC551"/>
  <c r="DB551"/>
  <c r="DA551"/>
  <c r="CZ551"/>
  <c r="CY551"/>
  <c r="CX551"/>
  <c r="CW551"/>
  <c r="CV551"/>
  <c r="CU551"/>
  <c r="CT551"/>
  <c r="CS551"/>
  <c r="CR551"/>
  <c r="CQ551"/>
  <c r="CP551"/>
  <c r="CO551"/>
  <c r="CN551"/>
  <c r="CM551"/>
  <c r="CL551"/>
  <c r="CK551"/>
  <c r="CJ551"/>
  <c r="CI551"/>
  <c r="CH551"/>
  <c r="CG551"/>
  <c r="CF551"/>
  <c r="CE551"/>
  <c r="CD551"/>
  <c r="CC551"/>
  <c r="CB551"/>
  <c r="CA551"/>
  <c r="BZ551"/>
  <c r="BY551"/>
  <c r="BX551"/>
  <c r="BW551"/>
  <c r="BV551"/>
  <c r="BU551"/>
  <c r="BT551"/>
  <c r="BS551"/>
  <c r="BR551"/>
  <c r="BQ551"/>
  <c r="BP551"/>
  <c r="BO551"/>
  <c r="BN551"/>
  <c r="BM551"/>
  <c r="BL551"/>
  <c r="BK551"/>
  <c r="BJ551"/>
  <c r="FX550"/>
  <c r="FW550"/>
  <c r="FV550"/>
  <c r="FU550"/>
  <c r="FT550"/>
  <c r="FS550"/>
  <c r="FR550"/>
  <c r="FQ550"/>
  <c r="FP550"/>
  <c r="FO550"/>
  <c r="FN550"/>
  <c r="FM550"/>
  <c r="FL550"/>
  <c r="FK550"/>
  <c r="FJ550"/>
  <c r="FI550"/>
  <c r="FH550"/>
  <c r="FG550"/>
  <c r="FF550"/>
  <c r="FE550"/>
  <c r="FD550"/>
  <c r="FC550"/>
  <c r="FB550"/>
  <c r="FA550"/>
  <c r="EZ550"/>
  <c r="EY550"/>
  <c r="EX550"/>
  <c r="EW550"/>
  <c r="EV550"/>
  <c r="EU550"/>
  <c r="ET550"/>
  <c r="ES550"/>
  <c r="ER550"/>
  <c r="EQ550"/>
  <c r="EP550"/>
  <c r="EO550"/>
  <c r="EN550"/>
  <c r="EM550"/>
  <c r="EL550"/>
  <c r="EK550"/>
  <c r="EJ550"/>
  <c r="EI550"/>
  <c r="EH550"/>
  <c r="EG550"/>
  <c r="EF550"/>
  <c r="EE550"/>
  <c r="ED550"/>
  <c r="EC550"/>
  <c r="EB550"/>
  <c r="EA550"/>
  <c r="DZ550"/>
  <c r="DY550"/>
  <c r="DX550"/>
  <c r="DW550"/>
  <c r="DV550"/>
  <c r="DU550"/>
  <c r="DT550"/>
  <c r="DS550"/>
  <c r="DR550"/>
  <c r="DQ550"/>
  <c r="DP550"/>
  <c r="DO550"/>
  <c r="DN550"/>
  <c r="DM550"/>
  <c r="DL550"/>
  <c r="DK550"/>
  <c r="DJ550"/>
  <c r="DI550"/>
  <c r="DH550"/>
  <c r="DG550"/>
  <c r="DF550"/>
  <c r="DE550"/>
  <c r="DD550"/>
  <c r="DC550"/>
  <c r="DB550"/>
  <c r="DA550"/>
  <c r="CZ550"/>
  <c r="CY550"/>
  <c r="CX550"/>
  <c r="CW550"/>
  <c r="CV550"/>
  <c r="CU550"/>
  <c r="CT550"/>
  <c r="CS550"/>
  <c r="CR550"/>
  <c r="CQ550"/>
  <c r="CP550"/>
  <c r="CO550"/>
  <c r="CN550"/>
  <c r="CM550"/>
  <c r="CL550"/>
  <c r="CK550"/>
  <c r="CJ550"/>
  <c r="CI550"/>
  <c r="CH550"/>
  <c r="CG550"/>
  <c r="CF550"/>
  <c r="CE550"/>
  <c r="CD550"/>
  <c r="CC550"/>
  <c r="CB550"/>
  <c r="CA550"/>
  <c r="BZ550"/>
  <c r="BY550"/>
  <c r="BX550"/>
  <c r="BW550"/>
  <c r="BV550"/>
  <c r="BU550"/>
  <c r="BT550"/>
  <c r="BS550"/>
  <c r="BR550"/>
  <c r="BQ550"/>
  <c r="BP550"/>
  <c r="BO550"/>
  <c r="BN550"/>
  <c r="BM550"/>
  <c r="BL550"/>
  <c r="BK550"/>
  <c r="BJ550"/>
  <c r="FX549"/>
  <c r="FW549"/>
  <c r="FV549"/>
  <c r="FU549"/>
  <c r="FT549"/>
  <c r="FS549"/>
  <c r="FR549"/>
  <c r="FQ549"/>
  <c r="FP549"/>
  <c r="FO549"/>
  <c r="FN549"/>
  <c r="FM549"/>
  <c r="FL549"/>
  <c r="FK549"/>
  <c r="FJ549"/>
  <c r="FI549"/>
  <c r="FH549"/>
  <c r="FG549"/>
  <c r="FF549"/>
  <c r="FE549"/>
  <c r="FD549"/>
  <c r="FC549"/>
  <c r="FB549"/>
  <c r="FA549"/>
  <c r="EZ549"/>
  <c r="EY549"/>
  <c r="EX549"/>
  <c r="EW549"/>
  <c r="EV549"/>
  <c r="EU549"/>
  <c r="ET549"/>
  <c r="ES549"/>
  <c r="ER549"/>
  <c r="EQ549"/>
  <c r="EP549"/>
  <c r="EO549"/>
  <c r="EN549"/>
  <c r="EM549"/>
  <c r="EL549"/>
  <c r="EK549"/>
  <c r="EJ549"/>
  <c r="EI549"/>
  <c r="EH549"/>
  <c r="EG549"/>
  <c r="EF549"/>
  <c r="EE549"/>
  <c r="ED549"/>
  <c r="EC549"/>
  <c r="EB549"/>
  <c r="EA549"/>
  <c r="DZ549"/>
  <c r="DY549"/>
  <c r="DX549"/>
  <c r="DW549"/>
  <c r="DV549"/>
  <c r="DU549"/>
  <c r="DT549"/>
  <c r="DS549"/>
  <c r="DR549"/>
  <c r="DQ549"/>
  <c r="DP549"/>
  <c r="DO549"/>
  <c r="DN549"/>
  <c r="DM549"/>
  <c r="DL549"/>
  <c r="DK549"/>
  <c r="DJ549"/>
  <c r="DI549"/>
  <c r="DH549"/>
  <c r="DG549"/>
  <c r="DF549"/>
  <c r="DE549"/>
  <c r="DD549"/>
  <c r="DC549"/>
  <c r="DB549"/>
  <c r="DA549"/>
  <c r="CZ549"/>
  <c r="CY549"/>
  <c r="CX549"/>
  <c r="CW549"/>
  <c r="CV549"/>
  <c r="CU549"/>
  <c r="CT549"/>
  <c r="CS549"/>
  <c r="CR549"/>
  <c r="CQ549"/>
  <c r="CP549"/>
  <c r="CO549"/>
  <c r="CN549"/>
  <c r="CM549"/>
  <c r="CL549"/>
  <c r="CK549"/>
  <c r="CJ549"/>
  <c r="CI549"/>
  <c r="CH549"/>
  <c r="CG549"/>
  <c r="CF549"/>
  <c r="CE549"/>
  <c r="CD549"/>
  <c r="CC549"/>
  <c r="CB549"/>
  <c r="CA549"/>
  <c r="BZ549"/>
  <c r="BY549"/>
  <c r="BX549"/>
  <c r="BW549"/>
  <c r="BV549"/>
  <c r="BU549"/>
  <c r="BT549"/>
  <c r="BS549"/>
  <c r="BR549"/>
  <c r="BQ549"/>
  <c r="BP549"/>
  <c r="BO549"/>
  <c r="BN549"/>
  <c r="BM549"/>
  <c r="BL549"/>
  <c r="BK549"/>
  <c r="BJ549"/>
  <c r="FX548"/>
  <c r="FW548"/>
  <c r="FV548"/>
  <c r="FU548"/>
  <c r="FT548"/>
  <c r="FS548"/>
  <c r="FR548"/>
  <c r="FQ548"/>
  <c r="FP548"/>
  <c r="FO548"/>
  <c r="FN548"/>
  <c r="FM548"/>
  <c r="FL548"/>
  <c r="FK548"/>
  <c r="FJ548"/>
  <c r="FI548"/>
  <c r="FH548"/>
  <c r="FG548"/>
  <c r="FF548"/>
  <c r="FE548"/>
  <c r="FD548"/>
  <c r="FC548"/>
  <c r="FB548"/>
  <c r="FA548"/>
  <c r="EZ548"/>
  <c r="EY548"/>
  <c r="EX548"/>
  <c r="EW548"/>
  <c r="EV548"/>
  <c r="EU548"/>
  <c r="ET548"/>
  <c r="ES548"/>
  <c r="ER548"/>
  <c r="EQ548"/>
  <c r="EP548"/>
  <c r="EO548"/>
  <c r="EN548"/>
  <c r="EM548"/>
  <c r="EL548"/>
  <c r="EK548"/>
  <c r="EJ548"/>
  <c r="EI548"/>
  <c r="EH548"/>
  <c r="EG548"/>
  <c r="EF548"/>
  <c r="EE548"/>
  <c r="ED548"/>
  <c r="EC548"/>
  <c r="EB548"/>
  <c r="EA548"/>
  <c r="DZ548"/>
  <c r="DY548"/>
  <c r="DX548"/>
  <c r="DW548"/>
  <c r="DV548"/>
  <c r="DU548"/>
  <c r="DT548"/>
  <c r="DS548"/>
  <c r="DR548"/>
  <c r="DQ548"/>
  <c r="DP548"/>
  <c r="DO548"/>
  <c r="DN548"/>
  <c r="DM548"/>
  <c r="DL548"/>
  <c r="DK548"/>
  <c r="DJ548"/>
  <c r="DI548"/>
  <c r="DH548"/>
  <c r="DG548"/>
  <c r="DF548"/>
  <c r="DE548"/>
  <c r="DD548"/>
  <c r="DC548"/>
  <c r="DB548"/>
  <c r="DA548"/>
  <c r="CZ548"/>
  <c r="CY548"/>
  <c r="CX548"/>
  <c r="CW548"/>
  <c r="CV548"/>
  <c r="CU548"/>
  <c r="CT548"/>
  <c r="CS548"/>
  <c r="CR548"/>
  <c r="CQ548"/>
  <c r="CP548"/>
  <c r="CO548"/>
  <c r="CN548"/>
  <c r="CM548"/>
  <c r="CL548"/>
  <c r="CK548"/>
  <c r="CJ548"/>
  <c r="CI548"/>
  <c r="CH548"/>
  <c r="CG548"/>
  <c r="CF548"/>
  <c r="CE548"/>
  <c r="CD548"/>
  <c r="CC548"/>
  <c r="CB548"/>
  <c r="CA548"/>
  <c r="BZ548"/>
  <c r="BY548"/>
  <c r="BX548"/>
  <c r="BW548"/>
  <c r="BV548"/>
  <c r="BU548"/>
  <c r="BT548"/>
  <c r="BS548"/>
  <c r="BR548"/>
  <c r="BQ548"/>
  <c r="BP548"/>
  <c r="BO548"/>
  <c r="BN548"/>
  <c r="BM548"/>
  <c r="BL548"/>
  <c r="BK548"/>
  <c r="BJ548"/>
  <c r="FX547"/>
  <c r="FW547"/>
  <c r="FV547"/>
  <c r="FU547"/>
  <c r="FT547"/>
  <c r="FS547"/>
  <c r="FR547"/>
  <c r="FQ547"/>
  <c r="FP547"/>
  <c r="FO547"/>
  <c r="FN547"/>
  <c r="FM547"/>
  <c r="FL547"/>
  <c r="FK547"/>
  <c r="FJ547"/>
  <c r="FI547"/>
  <c r="FH547"/>
  <c r="FG547"/>
  <c r="FF547"/>
  <c r="FE547"/>
  <c r="FD547"/>
  <c r="FC547"/>
  <c r="FB547"/>
  <c r="FA547"/>
  <c r="EZ547"/>
  <c r="EY547"/>
  <c r="EX547"/>
  <c r="EW547"/>
  <c r="EV547"/>
  <c r="EU547"/>
  <c r="ET547"/>
  <c r="ES547"/>
  <c r="ER547"/>
  <c r="EQ547"/>
  <c r="EP547"/>
  <c r="EO547"/>
  <c r="EN547"/>
  <c r="EM547"/>
  <c r="EL547"/>
  <c r="EK547"/>
  <c r="EJ547"/>
  <c r="EI547"/>
  <c r="EH547"/>
  <c r="EG547"/>
  <c r="EF547"/>
  <c r="EE547"/>
  <c r="ED547"/>
  <c r="EC547"/>
  <c r="EB547"/>
  <c r="EA547"/>
  <c r="DZ547"/>
  <c r="DY547"/>
  <c r="DX547"/>
  <c r="DW547"/>
  <c r="DV547"/>
  <c r="DU547"/>
  <c r="DT547"/>
  <c r="DS547"/>
  <c r="DR547"/>
  <c r="DQ547"/>
  <c r="DP547"/>
  <c r="DO547"/>
  <c r="DN547"/>
  <c r="DM547"/>
  <c r="DL547"/>
  <c r="DK547"/>
  <c r="DJ547"/>
  <c r="DI547"/>
  <c r="DH547"/>
  <c r="DG547"/>
  <c r="DF547"/>
  <c r="DE547"/>
  <c r="DD547"/>
  <c r="DC547"/>
  <c r="DB547"/>
  <c r="DA547"/>
  <c r="CZ547"/>
  <c r="CY547"/>
  <c r="CX547"/>
  <c r="CW547"/>
  <c r="CV547"/>
  <c r="CU547"/>
  <c r="CT547"/>
  <c r="CS547"/>
  <c r="CR547"/>
  <c r="CQ547"/>
  <c r="CP547"/>
  <c r="CO547"/>
  <c r="CN547"/>
  <c r="CM547"/>
  <c r="CL547"/>
  <c r="CK547"/>
  <c r="CJ547"/>
  <c r="CI547"/>
  <c r="CH547"/>
  <c r="CG547"/>
  <c r="CF547"/>
  <c r="CE547"/>
  <c r="CD547"/>
  <c r="CC547"/>
  <c r="CB547"/>
  <c r="CA547"/>
  <c r="BZ547"/>
  <c r="BY547"/>
  <c r="BX547"/>
  <c r="BW547"/>
  <c r="BV547"/>
  <c r="BU547"/>
  <c r="BT547"/>
  <c r="BS547"/>
  <c r="BR547"/>
  <c r="BQ547"/>
  <c r="BP547"/>
  <c r="BO547"/>
  <c r="BN547"/>
  <c r="BM547"/>
  <c r="BL547"/>
  <c r="BK547"/>
  <c r="BJ547"/>
  <c r="FX546"/>
  <c r="FW546"/>
  <c r="FV546"/>
  <c r="FU546"/>
  <c r="FT546"/>
  <c r="FS546"/>
  <c r="FR546"/>
  <c r="FQ546"/>
  <c r="FP546"/>
  <c r="FO546"/>
  <c r="FN546"/>
  <c r="FM546"/>
  <c r="FL546"/>
  <c r="FK546"/>
  <c r="FJ546"/>
  <c r="FI546"/>
  <c r="FH546"/>
  <c r="FG546"/>
  <c r="FF546"/>
  <c r="FE546"/>
  <c r="FD546"/>
  <c r="FC546"/>
  <c r="FB546"/>
  <c r="FA546"/>
  <c r="EZ546"/>
  <c r="EY546"/>
  <c r="EX546"/>
  <c r="EW546"/>
  <c r="EV546"/>
  <c r="EU546"/>
  <c r="ET546"/>
  <c r="ES546"/>
  <c r="ER546"/>
  <c r="EQ546"/>
  <c r="EP546"/>
  <c r="EO546"/>
  <c r="EN546"/>
  <c r="EM546"/>
  <c r="EL546"/>
  <c r="EK546"/>
  <c r="EJ546"/>
  <c r="EI546"/>
  <c r="EH546"/>
  <c r="EG546"/>
  <c r="EF546"/>
  <c r="EE546"/>
  <c r="ED546"/>
  <c r="EC546"/>
  <c r="EB546"/>
  <c r="EA546"/>
  <c r="DZ546"/>
  <c r="DY546"/>
  <c r="DX546"/>
  <c r="DW546"/>
  <c r="DV546"/>
  <c r="DU546"/>
  <c r="DT546"/>
  <c r="DS546"/>
  <c r="DR546"/>
  <c r="DQ546"/>
  <c r="DP546"/>
  <c r="DO546"/>
  <c r="DN546"/>
  <c r="DM546"/>
  <c r="DL546"/>
  <c r="DK546"/>
  <c r="DJ546"/>
  <c r="DI546"/>
  <c r="DH546"/>
  <c r="DG546"/>
  <c r="DF546"/>
  <c r="DE546"/>
  <c r="DD546"/>
  <c r="DC546"/>
  <c r="DB546"/>
  <c r="DA546"/>
  <c r="CZ546"/>
  <c r="CY546"/>
  <c r="CX546"/>
  <c r="CW546"/>
  <c r="CV546"/>
  <c r="CU546"/>
  <c r="CT546"/>
  <c r="CS546"/>
  <c r="CR546"/>
  <c r="CQ546"/>
  <c r="CP546"/>
  <c r="CO546"/>
  <c r="CN546"/>
  <c r="CM546"/>
  <c r="CL546"/>
  <c r="CK546"/>
  <c r="CJ546"/>
  <c r="CI546"/>
  <c r="CH546"/>
  <c r="CG546"/>
  <c r="CF546"/>
  <c r="CE546"/>
  <c r="CD546"/>
  <c r="CC546"/>
  <c r="CB546"/>
  <c r="CA546"/>
  <c r="BZ546"/>
  <c r="BY546"/>
  <c r="BX546"/>
  <c r="BW546"/>
  <c r="BV546"/>
  <c r="BU546"/>
  <c r="BT546"/>
  <c r="BS546"/>
  <c r="BR546"/>
  <c r="BQ546"/>
  <c r="BP546"/>
  <c r="BO546"/>
  <c r="BN546"/>
  <c r="BM546"/>
  <c r="BL546"/>
  <c r="BK546"/>
  <c r="BJ546"/>
  <c r="FX545"/>
  <c r="FW545"/>
  <c r="FV545"/>
  <c r="FU545"/>
  <c r="FT545"/>
  <c r="FS545"/>
  <c r="FR545"/>
  <c r="FQ545"/>
  <c r="FP545"/>
  <c r="FO545"/>
  <c r="FN545"/>
  <c r="FM545"/>
  <c r="FL545"/>
  <c r="FK545"/>
  <c r="FJ545"/>
  <c r="FI545"/>
  <c r="FH545"/>
  <c r="FG545"/>
  <c r="FF545"/>
  <c r="FE545"/>
  <c r="FD545"/>
  <c r="FC545"/>
  <c r="FB545"/>
  <c r="FA545"/>
  <c r="EZ545"/>
  <c r="EY545"/>
  <c r="EX545"/>
  <c r="EW545"/>
  <c r="EV545"/>
  <c r="EU545"/>
  <c r="ET545"/>
  <c r="ES545"/>
  <c r="ER545"/>
  <c r="EQ545"/>
  <c r="EP545"/>
  <c r="EO545"/>
  <c r="EN545"/>
  <c r="EM545"/>
  <c r="EL545"/>
  <c r="EK545"/>
  <c r="EJ545"/>
  <c r="EI545"/>
  <c r="EH545"/>
  <c r="EG545"/>
  <c r="EF545"/>
  <c r="EE545"/>
  <c r="ED545"/>
  <c r="EC545"/>
  <c r="EB545"/>
  <c r="EA545"/>
  <c r="DZ545"/>
  <c r="DY545"/>
  <c r="DX545"/>
  <c r="DW545"/>
  <c r="DV545"/>
  <c r="DU545"/>
  <c r="DT545"/>
  <c r="DS545"/>
  <c r="DR545"/>
  <c r="DQ545"/>
  <c r="DP545"/>
  <c r="DO545"/>
  <c r="DN545"/>
  <c r="DM545"/>
  <c r="DL545"/>
  <c r="DK545"/>
  <c r="DJ545"/>
  <c r="DI545"/>
  <c r="DH545"/>
  <c r="DG545"/>
  <c r="DF545"/>
  <c r="DE545"/>
  <c r="DD545"/>
  <c r="DC545"/>
  <c r="DB545"/>
  <c r="DA545"/>
  <c r="CZ545"/>
  <c r="CY545"/>
  <c r="CX545"/>
  <c r="CW545"/>
  <c r="CV545"/>
  <c r="CU545"/>
  <c r="CT545"/>
  <c r="CS545"/>
  <c r="CR545"/>
  <c r="CQ545"/>
  <c r="CP545"/>
  <c r="CO545"/>
  <c r="CN545"/>
  <c r="CM545"/>
  <c r="CL545"/>
  <c r="CK545"/>
  <c r="CJ545"/>
  <c r="CI545"/>
  <c r="CH545"/>
  <c r="CG545"/>
  <c r="CF545"/>
  <c r="CE545"/>
  <c r="CD545"/>
  <c r="CC545"/>
  <c r="CB545"/>
  <c r="CA545"/>
  <c r="BZ545"/>
  <c r="BY545"/>
  <c r="BX545"/>
  <c r="BW545"/>
  <c r="BV545"/>
  <c r="BU545"/>
  <c r="BT545"/>
  <c r="BS545"/>
  <c r="BR545"/>
  <c r="BQ545"/>
  <c r="BP545"/>
  <c r="BO545"/>
  <c r="BN545"/>
  <c r="BM545"/>
  <c r="BL545"/>
  <c r="BK545"/>
  <c r="BJ545"/>
  <c r="FX544"/>
  <c r="FW544"/>
  <c r="FV544"/>
  <c r="FU544"/>
  <c r="FT544"/>
  <c r="FS544"/>
  <c r="FR544"/>
  <c r="FQ544"/>
  <c r="FP544"/>
  <c r="FO544"/>
  <c r="FN544"/>
  <c r="FM544"/>
  <c r="FL544"/>
  <c r="FK544"/>
  <c r="FJ544"/>
  <c r="FI544"/>
  <c r="FH544"/>
  <c r="FG544"/>
  <c r="FF544"/>
  <c r="FE544"/>
  <c r="FD544"/>
  <c r="FC544"/>
  <c r="FB544"/>
  <c r="FA544"/>
  <c r="EZ544"/>
  <c r="EY544"/>
  <c r="EX544"/>
  <c r="EW544"/>
  <c r="EV544"/>
  <c r="EU544"/>
  <c r="ET544"/>
  <c r="ES544"/>
  <c r="ER544"/>
  <c r="EQ544"/>
  <c r="EP544"/>
  <c r="EO544"/>
  <c r="EN544"/>
  <c r="EM544"/>
  <c r="EL544"/>
  <c r="EK544"/>
  <c r="EJ544"/>
  <c r="EI544"/>
  <c r="EH544"/>
  <c r="EG544"/>
  <c r="EF544"/>
  <c r="EE544"/>
  <c r="ED544"/>
  <c r="EC544"/>
  <c r="EB544"/>
  <c r="EA544"/>
  <c r="DZ544"/>
  <c r="DY544"/>
  <c r="DX544"/>
  <c r="DW544"/>
  <c r="DV544"/>
  <c r="DU544"/>
  <c r="DT544"/>
  <c r="DS544"/>
  <c r="DR544"/>
  <c r="DQ544"/>
  <c r="DP544"/>
  <c r="DO544"/>
  <c r="DN544"/>
  <c r="DM544"/>
  <c r="DL544"/>
  <c r="DK544"/>
  <c r="DJ544"/>
  <c r="DI544"/>
  <c r="DH544"/>
  <c r="DG544"/>
  <c r="DF544"/>
  <c r="DE544"/>
  <c r="DD544"/>
  <c r="DC544"/>
  <c r="DB544"/>
  <c r="DA544"/>
  <c r="CZ544"/>
  <c r="CY544"/>
  <c r="CX544"/>
  <c r="CW544"/>
  <c r="CV544"/>
  <c r="CU544"/>
  <c r="CT544"/>
  <c r="CS544"/>
  <c r="CR544"/>
  <c r="CQ544"/>
  <c r="CP544"/>
  <c r="CO544"/>
  <c r="CN544"/>
  <c r="CM544"/>
  <c r="CL544"/>
  <c r="CK544"/>
  <c r="CJ544"/>
  <c r="CI544"/>
  <c r="CH544"/>
  <c r="CG544"/>
  <c r="CF544"/>
  <c r="CE544"/>
  <c r="CD544"/>
  <c r="CC544"/>
  <c r="CB544"/>
  <c r="CA544"/>
  <c r="BZ544"/>
  <c r="BY544"/>
  <c r="BX544"/>
  <c r="BW544"/>
  <c r="BV544"/>
  <c r="BU544"/>
  <c r="BT544"/>
  <c r="BS544"/>
  <c r="BR544"/>
  <c r="BQ544"/>
  <c r="BP544"/>
  <c r="BO544"/>
  <c r="BN544"/>
  <c r="BM544"/>
  <c r="BL544"/>
  <c r="BK544"/>
  <c r="BJ544"/>
  <c r="FX543"/>
  <c r="FW543"/>
  <c r="FV543"/>
  <c r="FU543"/>
  <c r="FT543"/>
  <c r="FS543"/>
  <c r="FR543"/>
  <c r="FQ543"/>
  <c r="FP543"/>
  <c r="FO543"/>
  <c r="FN543"/>
  <c r="FM543"/>
  <c r="FL543"/>
  <c r="FK543"/>
  <c r="FJ543"/>
  <c r="FI543"/>
  <c r="FH543"/>
  <c r="FG543"/>
  <c r="FF543"/>
  <c r="FE543"/>
  <c r="FD543"/>
  <c r="FC543"/>
  <c r="FB543"/>
  <c r="FA543"/>
  <c r="EZ543"/>
  <c r="EY543"/>
  <c r="EX543"/>
  <c r="EW543"/>
  <c r="EV543"/>
  <c r="EU543"/>
  <c r="ET543"/>
  <c r="ES543"/>
  <c r="ER543"/>
  <c r="EQ543"/>
  <c r="EP543"/>
  <c r="EO543"/>
  <c r="EN543"/>
  <c r="EM543"/>
  <c r="EL543"/>
  <c r="EK543"/>
  <c r="EJ543"/>
  <c r="EI543"/>
  <c r="EH543"/>
  <c r="EG543"/>
  <c r="EF543"/>
  <c r="EE543"/>
  <c r="ED543"/>
  <c r="EC543"/>
  <c r="EB543"/>
  <c r="EA543"/>
  <c r="DZ543"/>
  <c r="DY543"/>
  <c r="DX543"/>
  <c r="DW543"/>
  <c r="DV543"/>
  <c r="DU543"/>
  <c r="DT543"/>
  <c r="DS543"/>
  <c r="DR543"/>
  <c r="DQ543"/>
  <c r="DP543"/>
  <c r="DO543"/>
  <c r="DN543"/>
  <c r="DM543"/>
  <c r="DL543"/>
  <c r="DK543"/>
  <c r="DJ543"/>
  <c r="DI543"/>
  <c r="DH543"/>
  <c r="DG543"/>
  <c r="DF543"/>
  <c r="DE543"/>
  <c r="DD543"/>
  <c r="DC543"/>
  <c r="DB543"/>
  <c r="DA543"/>
  <c r="CZ543"/>
  <c r="CY543"/>
  <c r="CX543"/>
  <c r="CW543"/>
  <c r="CV543"/>
  <c r="CU543"/>
  <c r="CT543"/>
  <c r="CS543"/>
  <c r="CR543"/>
  <c r="CQ543"/>
  <c r="CP543"/>
  <c r="CO543"/>
  <c r="CN543"/>
  <c r="CM543"/>
  <c r="CL543"/>
  <c r="CK543"/>
  <c r="CJ543"/>
  <c r="CI543"/>
  <c r="CH543"/>
  <c r="CG543"/>
  <c r="CF543"/>
  <c r="CE543"/>
  <c r="CD543"/>
  <c r="CC543"/>
  <c r="CB543"/>
  <c r="CA543"/>
  <c r="BZ543"/>
  <c r="BY543"/>
  <c r="BX543"/>
  <c r="BW543"/>
  <c r="BV543"/>
  <c r="BU543"/>
  <c r="BT543"/>
  <c r="BS543"/>
  <c r="BR543"/>
  <c r="BQ543"/>
  <c r="BP543"/>
  <c r="BO543"/>
  <c r="BN543"/>
  <c r="BM543"/>
  <c r="BL543"/>
  <c r="BK543"/>
  <c r="BJ543"/>
  <c r="FX542"/>
  <c r="FW542"/>
  <c r="FV542"/>
  <c r="FU542"/>
  <c r="FT542"/>
  <c r="FS542"/>
  <c r="FR542"/>
  <c r="FQ542"/>
  <c r="FP542"/>
  <c r="FO542"/>
  <c r="FN542"/>
  <c r="FM542"/>
  <c r="FL542"/>
  <c r="FK542"/>
  <c r="FJ542"/>
  <c r="FI542"/>
  <c r="FH542"/>
  <c r="FG542"/>
  <c r="FF542"/>
  <c r="FE542"/>
  <c r="FD542"/>
  <c r="FC542"/>
  <c r="FB542"/>
  <c r="FA542"/>
  <c r="EZ542"/>
  <c r="EY542"/>
  <c r="EX542"/>
  <c r="EW542"/>
  <c r="EV542"/>
  <c r="EU542"/>
  <c r="ET542"/>
  <c r="ES542"/>
  <c r="ER542"/>
  <c r="EQ542"/>
  <c r="EP542"/>
  <c r="EO542"/>
  <c r="EN542"/>
  <c r="EM542"/>
  <c r="EL542"/>
  <c r="EK542"/>
  <c r="EJ542"/>
  <c r="EI542"/>
  <c r="EH542"/>
  <c r="EG542"/>
  <c r="EF542"/>
  <c r="EE542"/>
  <c r="ED542"/>
  <c r="EC542"/>
  <c r="EB542"/>
  <c r="EA542"/>
  <c r="DZ542"/>
  <c r="DY542"/>
  <c r="DX542"/>
  <c r="DW542"/>
  <c r="DV542"/>
  <c r="DU542"/>
  <c r="DT542"/>
  <c r="DS542"/>
  <c r="DR542"/>
  <c r="DQ542"/>
  <c r="DP542"/>
  <c r="DO542"/>
  <c r="DN542"/>
  <c r="DM542"/>
  <c r="DL542"/>
  <c r="DK542"/>
  <c r="DJ542"/>
  <c r="DI542"/>
  <c r="DH542"/>
  <c r="DG542"/>
  <c r="DF542"/>
  <c r="DE542"/>
  <c r="DD542"/>
  <c r="DC542"/>
  <c r="DB542"/>
  <c r="DA542"/>
  <c r="CZ542"/>
  <c r="CY542"/>
  <c r="CX542"/>
  <c r="CW542"/>
  <c r="CV542"/>
  <c r="CU542"/>
  <c r="CT542"/>
  <c r="CS542"/>
  <c r="CR542"/>
  <c r="CQ542"/>
  <c r="CP542"/>
  <c r="CO542"/>
  <c r="CN542"/>
  <c r="CM542"/>
  <c r="CL542"/>
  <c r="CK542"/>
  <c r="CJ542"/>
  <c r="CI542"/>
  <c r="CH542"/>
  <c r="CG542"/>
  <c r="CF542"/>
  <c r="CE542"/>
  <c r="CD542"/>
  <c r="CC542"/>
  <c r="CB542"/>
  <c r="CA542"/>
  <c r="BZ542"/>
  <c r="BY542"/>
  <c r="BX542"/>
  <c r="BW542"/>
  <c r="BV542"/>
  <c r="BU542"/>
  <c r="BT542"/>
  <c r="BS542"/>
  <c r="BR542"/>
  <c r="BQ542"/>
  <c r="BP542"/>
  <c r="BO542"/>
  <c r="BN542"/>
  <c r="BM542"/>
  <c r="BL542"/>
  <c r="BK542"/>
  <c r="BJ542"/>
  <c r="FX541"/>
  <c r="FW541"/>
  <c r="FV541"/>
  <c r="FU541"/>
  <c r="FT541"/>
  <c r="FS541"/>
  <c r="FR541"/>
  <c r="FQ541"/>
  <c r="FP541"/>
  <c r="FO541"/>
  <c r="FN541"/>
  <c r="FM541"/>
  <c r="FL541"/>
  <c r="FK541"/>
  <c r="FJ541"/>
  <c r="FI541"/>
  <c r="FH541"/>
  <c r="FG541"/>
  <c r="FF541"/>
  <c r="FE541"/>
  <c r="FD541"/>
  <c r="FC541"/>
  <c r="FB541"/>
  <c r="FA541"/>
  <c r="EZ541"/>
  <c r="EY541"/>
  <c r="EX541"/>
  <c r="EW541"/>
  <c r="EV541"/>
  <c r="EU541"/>
  <c r="ET541"/>
  <c r="ES541"/>
  <c r="ER541"/>
  <c r="EQ541"/>
  <c r="EP541"/>
  <c r="EO541"/>
  <c r="EN541"/>
  <c r="EM541"/>
  <c r="EL541"/>
  <c r="EK541"/>
  <c r="EJ541"/>
  <c r="EI541"/>
  <c r="EH541"/>
  <c r="EG541"/>
  <c r="EF541"/>
  <c r="EE541"/>
  <c r="ED541"/>
  <c r="EC541"/>
  <c r="EB541"/>
  <c r="EA541"/>
  <c r="DZ541"/>
  <c r="DY541"/>
  <c r="DX541"/>
  <c r="DW541"/>
  <c r="DV541"/>
  <c r="DU541"/>
  <c r="DT541"/>
  <c r="DS541"/>
  <c r="DR541"/>
  <c r="DQ541"/>
  <c r="DP541"/>
  <c r="DO541"/>
  <c r="DN541"/>
  <c r="DM541"/>
  <c r="DL541"/>
  <c r="DK541"/>
  <c r="DJ541"/>
  <c r="DI541"/>
  <c r="DH541"/>
  <c r="DG541"/>
  <c r="DF541"/>
  <c r="DE541"/>
  <c r="DD541"/>
  <c r="DC541"/>
  <c r="DB541"/>
  <c r="DA541"/>
  <c r="CZ541"/>
  <c r="CY541"/>
  <c r="CX541"/>
  <c r="CW541"/>
  <c r="CV541"/>
  <c r="CU541"/>
  <c r="CT541"/>
  <c r="CS541"/>
  <c r="CR541"/>
  <c r="CQ541"/>
  <c r="CP541"/>
  <c r="CO541"/>
  <c r="CN541"/>
  <c r="CM541"/>
  <c r="CL541"/>
  <c r="CK541"/>
  <c r="CJ541"/>
  <c r="CI541"/>
  <c r="CH541"/>
  <c r="CG541"/>
  <c r="CF541"/>
  <c r="CE541"/>
  <c r="CD541"/>
  <c r="CC541"/>
  <c r="CB541"/>
  <c r="CA541"/>
  <c r="BZ541"/>
  <c r="BY541"/>
  <c r="BX541"/>
  <c r="BW541"/>
  <c r="BV541"/>
  <c r="BU541"/>
  <c r="BT541"/>
  <c r="BS541"/>
  <c r="BR541"/>
  <c r="BQ541"/>
  <c r="BP541"/>
  <c r="BO541"/>
  <c r="BN541"/>
  <c r="BM541"/>
  <c r="BL541"/>
  <c r="BK541"/>
  <c r="BJ541"/>
  <c r="FX540"/>
  <c r="FW540"/>
  <c r="FV540"/>
  <c r="FU540"/>
  <c r="FT540"/>
  <c r="FS540"/>
  <c r="FR540"/>
  <c r="FQ540"/>
  <c r="FP540"/>
  <c r="FO540"/>
  <c r="FN540"/>
  <c r="FM540"/>
  <c r="FL540"/>
  <c r="FK540"/>
  <c r="FJ540"/>
  <c r="FI540"/>
  <c r="FH540"/>
  <c r="FG540"/>
  <c r="FF540"/>
  <c r="FE540"/>
  <c r="FD540"/>
  <c r="FC540"/>
  <c r="FB540"/>
  <c r="FA540"/>
  <c r="EZ540"/>
  <c r="EY540"/>
  <c r="EX540"/>
  <c r="EW540"/>
  <c r="EV540"/>
  <c r="EU540"/>
  <c r="ET540"/>
  <c r="ES540"/>
  <c r="ER540"/>
  <c r="EQ540"/>
  <c r="EP540"/>
  <c r="EO540"/>
  <c r="EN540"/>
  <c r="EM540"/>
  <c r="EL540"/>
  <c r="EK540"/>
  <c r="EJ540"/>
  <c r="EI540"/>
  <c r="EH540"/>
  <c r="EG540"/>
  <c r="EF540"/>
  <c r="EE540"/>
  <c r="ED540"/>
  <c r="EC540"/>
  <c r="EB540"/>
  <c r="EA540"/>
  <c r="DZ540"/>
  <c r="DY540"/>
  <c r="DX540"/>
  <c r="DW540"/>
  <c r="DV540"/>
  <c r="DU540"/>
  <c r="DT540"/>
  <c r="DS540"/>
  <c r="DR540"/>
  <c r="DQ540"/>
  <c r="DP540"/>
  <c r="DO540"/>
  <c r="DN540"/>
  <c r="DM540"/>
  <c r="DL540"/>
  <c r="DK540"/>
  <c r="DJ540"/>
  <c r="DI540"/>
  <c r="DH540"/>
  <c r="DG540"/>
  <c r="DF540"/>
  <c r="DE540"/>
  <c r="DD540"/>
  <c r="DC540"/>
  <c r="DB540"/>
  <c r="DA540"/>
  <c r="CZ540"/>
  <c r="CY540"/>
  <c r="CX540"/>
  <c r="CW540"/>
  <c r="CV540"/>
  <c r="CU540"/>
  <c r="CT540"/>
  <c r="CS540"/>
  <c r="CR540"/>
  <c r="CQ540"/>
  <c r="CP540"/>
  <c r="CO540"/>
  <c r="CN540"/>
  <c r="CM540"/>
  <c r="CL540"/>
  <c r="CK540"/>
  <c r="CJ540"/>
  <c r="CI540"/>
  <c r="CH540"/>
  <c r="CG540"/>
  <c r="CF540"/>
  <c r="CE540"/>
  <c r="CD540"/>
  <c r="CC540"/>
  <c r="CB540"/>
  <c r="CA540"/>
  <c r="BZ540"/>
  <c r="BY540"/>
  <c r="BX540"/>
  <c r="BW540"/>
  <c r="BV540"/>
  <c r="BU540"/>
  <c r="BT540"/>
  <c r="BS540"/>
  <c r="BR540"/>
  <c r="BQ540"/>
  <c r="BP540"/>
  <c r="BO540"/>
  <c r="BN540"/>
  <c r="BM540"/>
  <c r="BL540"/>
  <c r="BK540"/>
  <c r="BJ540"/>
  <c r="FX539"/>
  <c r="FW539"/>
  <c r="FV539"/>
  <c r="FU539"/>
  <c r="FT539"/>
  <c r="FS539"/>
  <c r="FR539"/>
  <c r="FQ539"/>
  <c r="FP539"/>
  <c r="FO539"/>
  <c r="FN539"/>
  <c r="FM539"/>
  <c r="FL539"/>
  <c r="FK539"/>
  <c r="FJ539"/>
  <c r="FI539"/>
  <c r="FH539"/>
  <c r="FG539"/>
  <c r="FF539"/>
  <c r="FE539"/>
  <c r="FD539"/>
  <c r="FC539"/>
  <c r="FB539"/>
  <c r="FA539"/>
  <c r="EZ539"/>
  <c r="EY539"/>
  <c r="EX539"/>
  <c r="EW539"/>
  <c r="EV539"/>
  <c r="EU539"/>
  <c r="ET539"/>
  <c r="ES539"/>
  <c r="ER539"/>
  <c r="EQ539"/>
  <c r="EP539"/>
  <c r="EO539"/>
  <c r="EN539"/>
  <c r="EM539"/>
  <c r="EL539"/>
  <c r="EK539"/>
  <c r="EJ539"/>
  <c r="EI539"/>
  <c r="EH539"/>
  <c r="EG539"/>
  <c r="EF539"/>
  <c r="EE539"/>
  <c r="ED539"/>
  <c r="EC539"/>
  <c r="EB539"/>
  <c r="EA539"/>
  <c r="DZ539"/>
  <c r="DY539"/>
  <c r="DX539"/>
  <c r="DW539"/>
  <c r="DV539"/>
  <c r="DU539"/>
  <c r="DT539"/>
  <c r="DS539"/>
  <c r="DR539"/>
  <c r="DQ539"/>
  <c r="DP539"/>
  <c r="DO539"/>
  <c r="DN539"/>
  <c r="DM539"/>
  <c r="DL539"/>
  <c r="DK539"/>
  <c r="DJ539"/>
  <c r="DI539"/>
  <c r="DH539"/>
  <c r="DG539"/>
  <c r="DF539"/>
  <c r="DE539"/>
  <c r="DD539"/>
  <c r="DC539"/>
  <c r="DB539"/>
  <c r="DA539"/>
  <c r="CZ539"/>
  <c r="CY539"/>
  <c r="CX539"/>
  <c r="CW539"/>
  <c r="CV539"/>
  <c r="CU539"/>
  <c r="CT539"/>
  <c r="CS539"/>
  <c r="CR539"/>
  <c r="CQ539"/>
  <c r="CP539"/>
  <c r="CO539"/>
  <c r="CN539"/>
  <c r="CM539"/>
  <c r="CL539"/>
  <c r="CK539"/>
  <c r="CJ539"/>
  <c r="CI539"/>
  <c r="CH539"/>
  <c r="CG539"/>
  <c r="CF539"/>
  <c r="CE539"/>
  <c r="CD539"/>
  <c r="CC539"/>
  <c r="CB539"/>
  <c r="CA539"/>
  <c r="BZ539"/>
  <c r="BY539"/>
  <c r="BX539"/>
  <c r="BW539"/>
  <c r="BV539"/>
  <c r="BU539"/>
  <c r="BT539"/>
  <c r="BS539"/>
  <c r="BR539"/>
  <c r="BQ539"/>
  <c r="BP539"/>
  <c r="BO539"/>
  <c r="BN539"/>
  <c r="BM539"/>
  <c r="BL539"/>
  <c r="BK539"/>
  <c r="BJ539"/>
  <c r="FX538"/>
  <c r="FW538"/>
  <c r="FV538"/>
  <c r="FU538"/>
  <c r="FT538"/>
  <c r="FS538"/>
  <c r="FR538"/>
  <c r="FQ538"/>
  <c r="FP538"/>
  <c r="FO538"/>
  <c r="FN538"/>
  <c r="FM538"/>
  <c r="FL538"/>
  <c r="FK538"/>
  <c r="FJ538"/>
  <c r="FI538"/>
  <c r="FH538"/>
  <c r="FG538"/>
  <c r="FF538"/>
  <c r="FE538"/>
  <c r="FD538"/>
  <c r="FC538"/>
  <c r="FB538"/>
  <c r="FA538"/>
  <c r="EZ538"/>
  <c r="EY538"/>
  <c r="EX538"/>
  <c r="EW538"/>
  <c r="EV538"/>
  <c r="EU538"/>
  <c r="ET538"/>
  <c r="ES538"/>
  <c r="ER538"/>
  <c r="EQ538"/>
  <c r="EP538"/>
  <c r="EO538"/>
  <c r="EN538"/>
  <c r="EM538"/>
  <c r="EL538"/>
  <c r="EK538"/>
  <c r="EJ538"/>
  <c r="EI538"/>
  <c r="EH538"/>
  <c r="EG538"/>
  <c r="EF538"/>
  <c r="EE538"/>
  <c r="ED538"/>
  <c r="EC538"/>
  <c r="EB538"/>
  <c r="EA538"/>
  <c r="DZ538"/>
  <c r="DY538"/>
  <c r="DX538"/>
  <c r="DW538"/>
  <c r="DV538"/>
  <c r="DU538"/>
  <c r="DT538"/>
  <c r="DS538"/>
  <c r="DR538"/>
  <c r="DQ538"/>
  <c r="DP538"/>
  <c r="DO538"/>
  <c r="DN538"/>
  <c r="DM538"/>
  <c r="DL538"/>
  <c r="DK538"/>
  <c r="DJ538"/>
  <c r="DI538"/>
  <c r="DH538"/>
  <c r="DG538"/>
  <c r="DF538"/>
  <c r="DE538"/>
  <c r="DD538"/>
  <c r="DC538"/>
  <c r="DB538"/>
  <c r="DA538"/>
  <c r="CZ538"/>
  <c r="CY538"/>
  <c r="CX538"/>
  <c r="CW538"/>
  <c r="CV538"/>
  <c r="CU538"/>
  <c r="CT538"/>
  <c r="CS538"/>
  <c r="CR538"/>
  <c r="CQ538"/>
  <c r="CP538"/>
  <c r="CO538"/>
  <c r="CN538"/>
  <c r="CM538"/>
  <c r="CL538"/>
  <c r="CK538"/>
  <c r="CJ538"/>
  <c r="CI538"/>
  <c r="CH538"/>
  <c r="CG538"/>
  <c r="CF538"/>
  <c r="CE538"/>
  <c r="CD538"/>
  <c r="CC538"/>
  <c r="CB538"/>
  <c r="CA538"/>
  <c r="BZ538"/>
  <c r="BY538"/>
  <c r="BX538"/>
  <c r="BW538"/>
  <c r="BV538"/>
  <c r="BU538"/>
  <c r="BT538"/>
  <c r="BS538"/>
  <c r="BR538"/>
  <c r="BQ538"/>
  <c r="BP538"/>
  <c r="BO538"/>
  <c r="BN538"/>
  <c r="BM538"/>
  <c r="BL538"/>
  <c r="BK538"/>
  <c r="BJ538"/>
  <c r="FX537"/>
  <c r="FW537"/>
  <c r="FV537"/>
  <c r="FU537"/>
  <c r="FT537"/>
  <c r="FS537"/>
  <c r="FR537"/>
  <c r="FQ537"/>
  <c r="FP537"/>
  <c r="FO537"/>
  <c r="FN537"/>
  <c r="FM537"/>
  <c r="FL537"/>
  <c r="FK537"/>
  <c r="FJ537"/>
  <c r="FI537"/>
  <c r="FH537"/>
  <c r="FG537"/>
  <c r="FF537"/>
  <c r="FE537"/>
  <c r="FD537"/>
  <c r="FC537"/>
  <c r="FB537"/>
  <c r="FA537"/>
  <c r="EZ537"/>
  <c r="EY537"/>
  <c r="EX537"/>
  <c r="EW537"/>
  <c r="EV537"/>
  <c r="EU537"/>
  <c r="ET537"/>
  <c r="ES537"/>
  <c r="ER537"/>
  <c r="EQ537"/>
  <c r="EP537"/>
  <c r="EO537"/>
  <c r="EN537"/>
  <c r="EM537"/>
  <c r="EL537"/>
  <c r="EK537"/>
  <c r="EJ537"/>
  <c r="EI537"/>
  <c r="EH537"/>
  <c r="EG537"/>
  <c r="EF537"/>
  <c r="EE537"/>
  <c r="ED537"/>
  <c r="EC537"/>
  <c r="EB537"/>
  <c r="EA537"/>
  <c r="DZ537"/>
  <c r="DY537"/>
  <c r="DX537"/>
  <c r="DW537"/>
  <c r="DV537"/>
  <c r="DU537"/>
  <c r="DT537"/>
  <c r="DS537"/>
  <c r="DR537"/>
  <c r="DQ537"/>
  <c r="DP537"/>
  <c r="DO537"/>
  <c r="DN537"/>
  <c r="DM537"/>
  <c r="DL537"/>
  <c r="DK537"/>
  <c r="DJ537"/>
  <c r="DI537"/>
  <c r="DH537"/>
  <c r="DG537"/>
  <c r="DF537"/>
  <c r="DE537"/>
  <c r="DD537"/>
  <c r="DC537"/>
  <c r="DB537"/>
  <c r="DA537"/>
  <c r="CZ537"/>
  <c r="CY537"/>
  <c r="CX537"/>
  <c r="CW537"/>
  <c r="CV537"/>
  <c r="CU537"/>
  <c r="CT537"/>
  <c r="CS537"/>
  <c r="CR537"/>
  <c r="CQ537"/>
  <c r="CP537"/>
  <c r="CO537"/>
  <c r="CN537"/>
  <c r="CM537"/>
  <c r="CL537"/>
  <c r="CK537"/>
  <c r="CJ537"/>
  <c r="CI537"/>
  <c r="CH537"/>
  <c r="CG537"/>
  <c r="CF537"/>
  <c r="CE537"/>
  <c r="CD537"/>
  <c r="CC537"/>
  <c r="CB537"/>
  <c r="CA537"/>
  <c r="BZ537"/>
  <c r="BY537"/>
  <c r="BX537"/>
  <c r="BW537"/>
  <c r="BV537"/>
  <c r="BU537"/>
  <c r="BT537"/>
  <c r="BS537"/>
  <c r="BR537"/>
  <c r="BQ537"/>
  <c r="BP537"/>
  <c r="BO537"/>
  <c r="BN537"/>
  <c r="BM537"/>
  <c r="BL537"/>
  <c r="BK537"/>
  <c r="BJ537"/>
  <c r="FX536"/>
  <c r="FW536"/>
  <c r="FV536"/>
  <c r="FU536"/>
  <c r="FT536"/>
  <c r="FS536"/>
  <c r="FR536"/>
  <c r="FQ536"/>
  <c r="FP536"/>
  <c r="FO536"/>
  <c r="FN536"/>
  <c r="FM536"/>
  <c r="FL536"/>
  <c r="FK536"/>
  <c r="FJ536"/>
  <c r="FI536"/>
  <c r="FH536"/>
  <c r="FG536"/>
  <c r="FF536"/>
  <c r="FE536"/>
  <c r="FD536"/>
  <c r="FC536"/>
  <c r="FB536"/>
  <c r="FA536"/>
  <c r="EZ536"/>
  <c r="EY536"/>
  <c r="EX536"/>
  <c r="EW536"/>
  <c r="EV536"/>
  <c r="EU536"/>
  <c r="ET536"/>
  <c r="ES536"/>
  <c r="ER536"/>
  <c r="EQ536"/>
  <c r="EP536"/>
  <c r="EO536"/>
  <c r="EN536"/>
  <c r="EM536"/>
  <c r="EL536"/>
  <c r="EK536"/>
  <c r="EJ536"/>
  <c r="EI536"/>
  <c r="EH536"/>
  <c r="EG536"/>
  <c r="EF536"/>
  <c r="EE536"/>
  <c r="ED536"/>
  <c r="EC536"/>
  <c r="EB536"/>
  <c r="EA536"/>
  <c r="DZ536"/>
  <c r="DY536"/>
  <c r="DX536"/>
  <c r="DW536"/>
  <c r="DV536"/>
  <c r="DU536"/>
  <c r="DT536"/>
  <c r="DS536"/>
  <c r="DR536"/>
  <c r="DQ536"/>
  <c r="DP536"/>
  <c r="DO536"/>
  <c r="DN536"/>
  <c r="DM536"/>
  <c r="DL536"/>
  <c r="DK536"/>
  <c r="DJ536"/>
  <c r="DI536"/>
  <c r="DH536"/>
  <c r="DG536"/>
  <c r="DF536"/>
  <c r="DE536"/>
  <c r="DD536"/>
  <c r="DC536"/>
  <c r="DB536"/>
  <c r="DA536"/>
  <c r="CZ536"/>
  <c r="CY536"/>
  <c r="CX536"/>
  <c r="CW536"/>
  <c r="CV536"/>
  <c r="CU536"/>
  <c r="CT536"/>
  <c r="CS536"/>
  <c r="CR536"/>
  <c r="CQ536"/>
  <c r="CP536"/>
  <c r="CO536"/>
  <c r="CN536"/>
  <c r="CM536"/>
  <c r="CL536"/>
  <c r="CK536"/>
  <c r="CJ536"/>
  <c r="CI536"/>
  <c r="CH536"/>
  <c r="CG536"/>
  <c r="CF536"/>
  <c r="CE536"/>
  <c r="CD536"/>
  <c r="CC536"/>
  <c r="CB536"/>
  <c r="CA536"/>
  <c r="BZ536"/>
  <c r="BY536"/>
  <c r="BX536"/>
  <c r="BW536"/>
  <c r="BV536"/>
  <c r="BU536"/>
  <c r="BT536"/>
  <c r="BS536"/>
  <c r="BR536"/>
  <c r="BQ536"/>
  <c r="BP536"/>
  <c r="BO536"/>
  <c r="BN536"/>
  <c r="BM536"/>
  <c r="BL536"/>
  <c r="BK536"/>
  <c r="BJ536"/>
  <c r="FX535"/>
  <c r="FW535"/>
  <c r="FV535"/>
  <c r="FU535"/>
  <c r="FT535"/>
  <c r="FS535"/>
  <c r="FR535"/>
  <c r="FQ535"/>
  <c r="FP535"/>
  <c r="FO535"/>
  <c r="FN535"/>
  <c r="FM535"/>
  <c r="FL535"/>
  <c r="FK535"/>
  <c r="FJ535"/>
  <c r="FI535"/>
  <c r="FH535"/>
  <c r="FG535"/>
  <c r="FF535"/>
  <c r="FE535"/>
  <c r="FD535"/>
  <c r="FC535"/>
  <c r="FB535"/>
  <c r="FA535"/>
  <c r="EZ535"/>
  <c r="EY535"/>
  <c r="EX535"/>
  <c r="EW535"/>
  <c r="EV535"/>
  <c r="EU535"/>
  <c r="ET535"/>
  <c r="ES535"/>
  <c r="ER535"/>
  <c r="EQ535"/>
  <c r="EP535"/>
  <c r="EO535"/>
  <c r="EN535"/>
  <c r="EM535"/>
  <c r="EL535"/>
  <c r="EK535"/>
  <c r="EJ535"/>
  <c r="EI535"/>
  <c r="EH535"/>
  <c r="EG535"/>
  <c r="EF535"/>
  <c r="EE535"/>
  <c r="ED535"/>
  <c r="EC535"/>
  <c r="EB535"/>
  <c r="EA535"/>
  <c r="DZ535"/>
  <c r="DY535"/>
  <c r="DX535"/>
  <c r="DW535"/>
  <c r="DV535"/>
  <c r="DU535"/>
  <c r="DT535"/>
  <c r="DS535"/>
  <c r="DR535"/>
  <c r="DQ535"/>
  <c r="DP535"/>
  <c r="DO535"/>
  <c r="DN535"/>
  <c r="DM535"/>
  <c r="DL535"/>
  <c r="DK535"/>
  <c r="DJ535"/>
  <c r="DI535"/>
  <c r="DH535"/>
  <c r="DG535"/>
  <c r="DF535"/>
  <c r="DE535"/>
  <c r="DD535"/>
  <c r="DC535"/>
  <c r="DB535"/>
  <c r="DA535"/>
  <c r="CZ535"/>
  <c r="CY535"/>
  <c r="CX535"/>
  <c r="CW535"/>
  <c r="CV535"/>
  <c r="CU535"/>
  <c r="CT535"/>
  <c r="CS535"/>
  <c r="CR535"/>
  <c r="CQ535"/>
  <c r="CP535"/>
  <c r="CO535"/>
  <c r="CN535"/>
  <c r="CM535"/>
  <c r="CL535"/>
  <c r="CK535"/>
  <c r="CJ535"/>
  <c r="CI535"/>
  <c r="CH535"/>
  <c r="CG535"/>
  <c r="CF535"/>
  <c r="CE535"/>
  <c r="CD535"/>
  <c r="CC535"/>
  <c r="CB535"/>
  <c r="CA535"/>
  <c r="BZ535"/>
  <c r="BY535"/>
  <c r="BX535"/>
  <c r="BW535"/>
  <c r="BV535"/>
  <c r="BU535"/>
  <c r="BT535"/>
  <c r="BS535"/>
  <c r="BR535"/>
  <c r="BQ535"/>
  <c r="BP535"/>
  <c r="BO535"/>
  <c r="BN535"/>
  <c r="BM535"/>
  <c r="BL535"/>
  <c r="BK535"/>
  <c r="BJ535"/>
  <c r="FX534"/>
  <c r="FW534"/>
  <c r="FV534"/>
  <c r="FU534"/>
  <c r="FT534"/>
  <c r="FS534"/>
  <c r="FR534"/>
  <c r="FQ534"/>
  <c r="FP534"/>
  <c r="FO534"/>
  <c r="FN534"/>
  <c r="FM534"/>
  <c r="FL534"/>
  <c r="FK534"/>
  <c r="FJ534"/>
  <c r="FI534"/>
  <c r="FH534"/>
  <c r="FG534"/>
  <c r="FF534"/>
  <c r="FE534"/>
  <c r="FD534"/>
  <c r="FC534"/>
  <c r="FB534"/>
  <c r="FA534"/>
  <c r="EZ534"/>
  <c r="EY534"/>
  <c r="EX534"/>
  <c r="EW534"/>
  <c r="EV534"/>
  <c r="EU534"/>
  <c r="ET534"/>
  <c r="ES534"/>
  <c r="ER534"/>
  <c r="EQ534"/>
  <c r="EP534"/>
  <c r="EO534"/>
  <c r="EN534"/>
  <c r="EM534"/>
  <c r="EL534"/>
  <c r="EK534"/>
  <c r="EJ534"/>
  <c r="EI534"/>
  <c r="EH534"/>
  <c r="EG534"/>
  <c r="EF534"/>
  <c r="EE534"/>
  <c r="ED534"/>
  <c r="EC534"/>
  <c r="EB534"/>
  <c r="EA534"/>
  <c r="DZ534"/>
  <c r="DY534"/>
  <c r="DX534"/>
  <c r="DW534"/>
  <c r="DV534"/>
  <c r="DU534"/>
  <c r="DT534"/>
  <c r="DS534"/>
  <c r="DR534"/>
  <c r="DQ534"/>
  <c r="DP534"/>
  <c r="DO534"/>
  <c r="DN534"/>
  <c r="DM534"/>
  <c r="DL534"/>
  <c r="DK534"/>
  <c r="DJ534"/>
  <c r="DI534"/>
  <c r="DH534"/>
  <c r="DG534"/>
  <c r="DF534"/>
  <c r="DE534"/>
  <c r="DD534"/>
  <c r="DC534"/>
  <c r="DB534"/>
  <c r="DA534"/>
  <c r="CZ534"/>
  <c r="CY534"/>
  <c r="CX534"/>
  <c r="CW534"/>
  <c r="CV534"/>
  <c r="CU534"/>
  <c r="CT534"/>
  <c r="CS534"/>
  <c r="CR534"/>
  <c r="CQ534"/>
  <c r="CP534"/>
  <c r="CO534"/>
  <c r="CN534"/>
  <c r="CM534"/>
  <c r="CL534"/>
  <c r="CK534"/>
  <c r="CJ534"/>
  <c r="CI534"/>
  <c r="CH534"/>
  <c r="CG534"/>
  <c r="CF534"/>
  <c r="CE534"/>
  <c r="CD534"/>
  <c r="CC534"/>
  <c r="CB534"/>
  <c r="CA534"/>
  <c r="BZ534"/>
  <c r="BY534"/>
  <c r="BX534"/>
  <c r="BW534"/>
  <c r="BV534"/>
  <c r="BU534"/>
  <c r="BT534"/>
  <c r="BS534"/>
  <c r="BR534"/>
  <c r="BQ534"/>
  <c r="BP534"/>
  <c r="BO534"/>
  <c r="BN534"/>
  <c r="BM534"/>
  <c r="BL534"/>
  <c r="BK534"/>
  <c r="BJ534"/>
  <c r="FX533"/>
  <c r="FW533"/>
  <c r="FV533"/>
  <c r="FU533"/>
  <c r="FT533"/>
  <c r="FS533"/>
  <c r="FR533"/>
  <c r="FQ533"/>
  <c r="FP533"/>
  <c r="FO533"/>
  <c r="FN533"/>
  <c r="FM533"/>
  <c r="FL533"/>
  <c r="FK533"/>
  <c r="FJ533"/>
  <c r="FI533"/>
  <c r="FH533"/>
  <c r="FG533"/>
  <c r="FF533"/>
  <c r="FE533"/>
  <c r="FD533"/>
  <c r="FC533"/>
  <c r="FB533"/>
  <c r="FA533"/>
  <c r="EZ533"/>
  <c r="EY533"/>
  <c r="EX533"/>
  <c r="EW533"/>
  <c r="EV533"/>
  <c r="EU533"/>
  <c r="ET533"/>
  <c r="ES533"/>
  <c r="ER533"/>
  <c r="EQ533"/>
  <c r="EP533"/>
  <c r="EO533"/>
  <c r="EN533"/>
  <c r="EM533"/>
  <c r="EL533"/>
  <c r="EK533"/>
  <c r="EJ533"/>
  <c r="EI533"/>
  <c r="EH533"/>
  <c r="EG533"/>
  <c r="EF533"/>
  <c r="EE533"/>
  <c r="ED533"/>
  <c r="EC533"/>
  <c r="EB533"/>
  <c r="EA533"/>
  <c r="DZ533"/>
  <c r="DY533"/>
  <c r="DX533"/>
  <c r="DW533"/>
  <c r="DV533"/>
  <c r="DU533"/>
  <c r="DT533"/>
  <c r="DS533"/>
  <c r="DR533"/>
  <c r="DQ533"/>
  <c r="DP533"/>
  <c r="DO533"/>
  <c r="DN533"/>
  <c r="DM533"/>
  <c r="DL533"/>
  <c r="DK533"/>
  <c r="DJ533"/>
  <c r="DI533"/>
  <c r="DH533"/>
  <c r="DG533"/>
  <c r="DF533"/>
  <c r="DE533"/>
  <c r="DD533"/>
  <c r="DC533"/>
  <c r="DB533"/>
  <c r="DA533"/>
  <c r="CZ533"/>
  <c r="CY533"/>
  <c r="CX533"/>
  <c r="CW533"/>
  <c r="CV533"/>
  <c r="CU533"/>
  <c r="CT533"/>
  <c r="CS533"/>
  <c r="CR533"/>
  <c r="CQ533"/>
  <c r="CP533"/>
  <c r="CO533"/>
  <c r="CN533"/>
  <c r="CM533"/>
  <c r="CL533"/>
  <c r="CK533"/>
  <c r="CJ533"/>
  <c r="CI533"/>
  <c r="CH533"/>
  <c r="CG533"/>
  <c r="CF533"/>
  <c r="CE533"/>
  <c r="CD533"/>
  <c r="CC533"/>
  <c r="CB533"/>
  <c r="CA533"/>
  <c r="BZ533"/>
  <c r="BY533"/>
  <c r="BX533"/>
  <c r="BW533"/>
  <c r="BV533"/>
  <c r="BU533"/>
  <c r="BT533"/>
  <c r="BS533"/>
  <c r="BR533"/>
  <c r="BQ533"/>
  <c r="BP533"/>
  <c r="BO533"/>
  <c r="BN533"/>
  <c r="BM533"/>
  <c r="BL533"/>
  <c r="BK533"/>
  <c r="BJ533"/>
  <c r="FX532"/>
  <c r="FW532"/>
  <c r="FV532"/>
  <c r="FU532"/>
  <c r="FT532"/>
  <c r="FS532"/>
  <c r="FR532"/>
  <c r="FQ532"/>
  <c r="FP532"/>
  <c r="FO532"/>
  <c r="FN532"/>
  <c r="FM532"/>
  <c r="FL532"/>
  <c r="FK532"/>
  <c r="FJ532"/>
  <c r="FI532"/>
  <c r="FH532"/>
  <c r="FG532"/>
  <c r="FF532"/>
  <c r="FE532"/>
  <c r="FD532"/>
  <c r="FC532"/>
  <c r="FB532"/>
  <c r="FA532"/>
  <c r="EZ532"/>
  <c r="EY532"/>
  <c r="EX532"/>
  <c r="EW532"/>
  <c r="EV532"/>
  <c r="EU532"/>
  <c r="ET532"/>
  <c r="ES532"/>
  <c r="ER532"/>
  <c r="EQ532"/>
  <c r="EP532"/>
  <c r="EO532"/>
  <c r="EN532"/>
  <c r="EM532"/>
  <c r="EL532"/>
  <c r="EK532"/>
  <c r="EJ532"/>
  <c r="EI532"/>
  <c r="EH532"/>
  <c r="EG532"/>
  <c r="EF532"/>
  <c r="EE532"/>
  <c r="ED532"/>
  <c r="EC532"/>
  <c r="EB532"/>
  <c r="EA532"/>
  <c r="DZ532"/>
  <c r="DY532"/>
  <c r="DX532"/>
  <c r="DW532"/>
  <c r="DV532"/>
  <c r="DU532"/>
  <c r="DT532"/>
  <c r="DS532"/>
  <c r="DR532"/>
  <c r="DQ532"/>
  <c r="DP532"/>
  <c r="DO532"/>
  <c r="DN532"/>
  <c r="DM532"/>
  <c r="DL532"/>
  <c r="DK532"/>
  <c r="DJ532"/>
  <c r="DI532"/>
  <c r="DH532"/>
  <c r="DG532"/>
  <c r="DF532"/>
  <c r="DE532"/>
  <c r="DD532"/>
  <c r="DC532"/>
  <c r="DB532"/>
  <c r="DA532"/>
  <c r="CZ532"/>
  <c r="CY532"/>
  <c r="CX532"/>
  <c r="CW532"/>
  <c r="CV532"/>
  <c r="CU532"/>
  <c r="CT532"/>
  <c r="CS532"/>
  <c r="CR532"/>
  <c r="CQ532"/>
  <c r="CP532"/>
  <c r="CO532"/>
  <c r="CN532"/>
  <c r="CM532"/>
  <c r="CL532"/>
  <c r="CK532"/>
  <c r="CJ532"/>
  <c r="CI532"/>
  <c r="CH532"/>
  <c r="CG532"/>
  <c r="CF532"/>
  <c r="CE532"/>
  <c r="CD532"/>
  <c r="CC532"/>
  <c r="CB532"/>
  <c r="CA532"/>
  <c r="BZ532"/>
  <c r="BY532"/>
  <c r="BX532"/>
  <c r="BW532"/>
  <c r="BV532"/>
  <c r="BU532"/>
  <c r="BT532"/>
  <c r="BS532"/>
  <c r="BR532"/>
  <c r="BQ532"/>
  <c r="BP532"/>
  <c r="BO532"/>
  <c r="BN532"/>
  <c r="BM532"/>
  <c r="BL532"/>
  <c r="BK532"/>
  <c r="BJ532"/>
  <c r="FX531"/>
  <c r="FW531"/>
  <c r="FV531"/>
  <c r="FU531"/>
  <c r="FT531"/>
  <c r="FS531"/>
  <c r="FR531"/>
  <c r="FQ531"/>
  <c r="FP531"/>
  <c r="FO531"/>
  <c r="FN531"/>
  <c r="FM531"/>
  <c r="FL531"/>
  <c r="FK531"/>
  <c r="FJ531"/>
  <c r="FI531"/>
  <c r="FH531"/>
  <c r="FG531"/>
  <c r="FF531"/>
  <c r="FE531"/>
  <c r="FD531"/>
  <c r="FC531"/>
  <c r="FB531"/>
  <c r="FA531"/>
  <c r="EZ531"/>
  <c r="EY531"/>
  <c r="EX531"/>
  <c r="EW531"/>
  <c r="EV531"/>
  <c r="EU531"/>
  <c r="ET531"/>
  <c r="ES531"/>
  <c r="ER531"/>
  <c r="EQ531"/>
  <c r="EP531"/>
  <c r="EO531"/>
  <c r="EN531"/>
  <c r="EM531"/>
  <c r="EL531"/>
  <c r="EK531"/>
  <c r="EJ531"/>
  <c r="EI531"/>
  <c r="EH531"/>
  <c r="EG531"/>
  <c r="EF531"/>
  <c r="EE531"/>
  <c r="ED531"/>
  <c r="EC531"/>
  <c r="EB531"/>
  <c r="EA531"/>
  <c r="DZ531"/>
  <c r="DY531"/>
  <c r="DX531"/>
  <c r="DW531"/>
  <c r="DV531"/>
  <c r="DU531"/>
  <c r="DT531"/>
  <c r="DS531"/>
  <c r="DR531"/>
  <c r="DQ531"/>
  <c r="DP531"/>
  <c r="DO531"/>
  <c r="DN531"/>
  <c r="DM531"/>
  <c r="DL531"/>
  <c r="DK531"/>
  <c r="DJ531"/>
  <c r="DI531"/>
  <c r="DH531"/>
  <c r="DG531"/>
  <c r="DF531"/>
  <c r="DE531"/>
  <c r="DD531"/>
  <c r="DC531"/>
  <c r="DB531"/>
  <c r="DA531"/>
  <c r="CZ531"/>
  <c r="CY531"/>
  <c r="CX531"/>
  <c r="CW531"/>
  <c r="CV531"/>
  <c r="CU531"/>
  <c r="CT531"/>
  <c r="CS531"/>
  <c r="CR531"/>
  <c r="CQ531"/>
  <c r="CP531"/>
  <c r="CO531"/>
  <c r="CN531"/>
  <c r="CM531"/>
  <c r="CL531"/>
  <c r="CK531"/>
  <c r="CJ531"/>
  <c r="CI531"/>
  <c r="CH531"/>
  <c r="CG531"/>
  <c r="CF531"/>
  <c r="CE531"/>
  <c r="CD531"/>
  <c r="CC531"/>
  <c r="CB531"/>
  <c r="CA531"/>
  <c r="BZ531"/>
  <c r="BY531"/>
  <c r="BX531"/>
  <c r="BW531"/>
  <c r="BV531"/>
  <c r="BU531"/>
  <c r="BT531"/>
  <c r="BS531"/>
  <c r="BR531"/>
  <c r="BQ531"/>
  <c r="BP531"/>
  <c r="BO531"/>
  <c r="BN531"/>
  <c r="BM531"/>
  <c r="BL531"/>
  <c r="BK531"/>
  <c r="BJ531"/>
  <c r="FX530"/>
  <c r="FW530"/>
  <c r="FV530"/>
  <c r="FU530"/>
  <c r="FT530"/>
  <c r="FS530"/>
  <c r="FR530"/>
  <c r="FQ530"/>
  <c r="FP530"/>
  <c r="FO530"/>
  <c r="FN530"/>
  <c r="FM530"/>
  <c r="FL530"/>
  <c r="FK530"/>
  <c r="FJ530"/>
  <c r="FI530"/>
  <c r="FH530"/>
  <c r="FG530"/>
  <c r="FF530"/>
  <c r="FE530"/>
  <c r="FD530"/>
  <c r="FC530"/>
  <c r="FB530"/>
  <c r="FA530"/>
  <c r="EZ530"/>
  <c r="EY530"/>
  <c r="EX530"/>
  <c r="EW530"/>
  <c r="EV530"/>
  <c r="EU530"/>
  <c r="ET530"/>
  <c r="ES530"/>
  <c r="ER530"/>
  <c r="EQ530"/>
  <c r="EP530"/>
  <c r="EO530"/>
  <c r="EN530"/>
  <c r="EM530"/>
  <c r="EL530"/>
  <c r="EK530"/>
  <c r="EJ530"/>
  <c r="EI530"/>
  <c r="EH530"/>
  <c r="EG530"/>
  <c r="EF530"/>
  <c r="EE530"/>
  <c r="ED530"/>
  <c r="EC530"/>
  <c r="EB530"/>
  <c r="EA530"/>
  <c r="DZ530"/>
  <c r="DY530"/>
  <c r="DX530"/>
  <c r="DW530"/>
  <c r="DV530"/>
  <c r="DU530"/>
  <c r="DT530"/>
  <c r="DS530"/>
  <c r="DR530"/>
  <c r="DQ530"/>
  <c r="DP530"/>
  <c r="DO530"/>
  <c r="DN530"/>
  <c r="DM530"/>
  <c r="DL530"/>
  <c r="DK530"/>
  <c r="DJ530"/>
  <c r="DI530"/>
  <c r="DH530"/>
  <c r="DG530"/>
  <c r="DF530"/>
  <c r="DE530"/>
  <c r="DD530"/>
  <c r="DC530"/>
  <c r="DB530"/>
  <c r="DA530"/>
  <c r="CZ530"/>
  <c r="CY530"/>
  <c r="CX530"/>
  <c r="CW530"/>
  <c r="CV530"/>
  <c r="CU530"/>
  <c r="CT530"/>
  <c r="CS530"/>
  <c r="CR530"/>
  <c r="CQ530"/>
  <c r="CP530"/>
  <c r="CO530"/>
  <c r="CN530"/>
  <c r="CM530"/>
  <c r="CL530"/>
  <c r="CK530"/>
  <c r="CJ530"/>
  <c r="CI530"/>
  <c r="CH530"/>
  <c r="CG530"/>
  <c r="CF530"/>
  <c r="CE530"/>
  <c r="CD530"/>
  <c r="CC530"/>
  <c r="CB530"/>
  <c r="CA530"/>
  <c r="BZ530"/>
  <c r="BY530"/>
  <c r="BX530"/>
  <c r="BW530"/>
  <c r="BV530"/>
  <c r="BU530"/>
  <c r="BT530"/>
  <c r="BS530"/>
  <c r="BR530"/>
  <c r="BQ530"/>
  <c r="BP530"/>
  <c r="BO530"/>
  <c r="BN530"/>
  <c r="BM530"/>
  <c r="BL530"/>
  <c r="BK530"/>
  <c r="BJ530"/>
  <c r="FX529"/>
  <c r="FW529"/>
  <c r="FV529"/>
  <c r="FU529"/>
  <c r="FT529"/>
  <c r="FS529"/>
  <c r="FR529"/>
  <c r="FQ529"/>
  <c r="FP529"/>
  <c r="FO529"/>
  <c r="FN529"/>
  <c r="FM529"/>
  <c r="FL529"/>
  <c r="FK529"/>
  <c r="FJ529"/>
  <c r="FI529"/>
  <c r="FH529"/>
  <c r="FG529"/>
  <c r="FF529"/>
  <c r="FE529"/>
  <c r="FD529"/>
  <c r="FC529"/>
  <c r="FB529"/>
  <c r="FA529"/>
  <c r="EZ529"/>
  <c r="EY529"/>
  <c r="EX529"/>
  <c r="EW529"/>
  <c r="EV529"/>
  <c r="EU529"/>
  <c r="ET529"/>
  <c r="ES529"/>
  <c r="ER529"/>
  <c r="EQ529"/>
  <c r="EP529"/>
  <c r="EO529"/>
  <c r="EN529"/>
  <c r="EM529"/>
  <c r="EL529"/>
  <c r="EK529"/>
  <c r="EJ529"/>
  <c r="EI529"/>
  <c r="EH529"/>
  <c r="EG529"/>
  <c r="EF529"/>
  <c r="EE529"/>
  <c r="ED529"/>
  <c r="EC529"/>
  <c r="EB529"/>
  <c r="EA529"/>
  <c r="DZ529"/>
  <c r="DY529"/>
  <c r="DX529"/>
  <c r="DW529"/>
  <c r="DV529"/>
  <c r="DU529"/>
  <c r="DT529"/>
  <c r="DS529"/>
  <c r="DR529"/>
  <c r="DQ529"/>
  <c r="DP529"/>
  <c r="DO529"/>
  <c r="DN529"/>
  <c r="DM529"/>
  <c r="DL529"/>
  <c r="DK529"/>
  <c r="DJ529"/>
  <c r="DI529"/>
  <c r="DH529"/>
  <c r="DG529"/>
  <c r="DF529"/>
  <c r="DE529"/>
  <c r="DD529"/>
  <c r="DC529"/>
  <c r="DB529"/>
  <c r="DA529"/>
  <c r="CZ529"/>
  <c r="CY529"/>
  <c r="CX529"/>
  <c r="CW529"/>
  <c r="CV529"/>
  <c r="CU529"/>
  <c r="CT529"/>
  <c r="CS529"/>
  <c r="CR529"/>
  <c r="CQ529"/>
  <c r="CP529"/>
  <c r="CO529"/>
  <c r="CN529"/>
  <c r="CM529"/>
  <c r="CL529"/>
  <c r="CK529"/>
  <c r="CJ529"/>
  <c r="CI529"/>
  <c r="CH529"/>
  <c r="CG529"/>
  <c r="CF529"/>
  <c r="CE529"/>
  <c r="CD529"/>
  <c r="CC529"/>
  <c r="CB529"/>
  <c r="CA529"/>
  <c r="BZ529"/>
  <c r="BY529"/>
  <c r="BX529"/>
  <c r="BW529"/>
  <c r="BV529"/>
  <c r="BU529"/>
  <c r="BT529"/>
  <c r="BS529"/>
  <c r="BR529"/>
  <c r="BQ529"/>
  <c r="BP529"/>
  <c r="BO529"/>
  <c r="BN529"/>
  <c r="BM529"/>
  <c r="BL529"/>
  <c r="BK529"/>
  <c r="BJ529"/>
  <c r="FX528"/>
  <c r="FW528"/>
  <c r="FV528"/>
  <c r="FU528"/>
  <c r="FT528"/>
  <c r="FS528"/>
  <c r="FR528"/>
  <c r="FQ528"/>
  <c r="FP528"/>
  <c r="FO528"/>
  <c r="FN528"/>
  <c r="FM528"/>
  <c r="FL528"/>
  <c r="FK528"/>
  <c r="FJ528"/>
  <c r="FI528"/>
  <c r="FH528"/>
  <c r="FG528"/>
  <c r="FF528"/>
  <c r="FE528"/>
  <c r="FD528"/>
  <c r="FC528"/>
  <c r="FB528"/>
  <c r="FA528"/>
  <c r="EZ528"/>
  <c r="EY528"/>
  <c r="EX528"/>
  <c r="EW528"/>
  <c r="EV528"/>
  <c r="EU528"/>
  <c r="ET528"/>
  <c r="ES528"/>
  <c r="ER528"/>
  <c r="EQ528"/>
  <c r="EP528"/>
  <c r="EO528"/>
  <c r="EN528"/>
  <c r="EM528"/>
  <c r="EL528"/>
  <c r="EK528"/>
  <c r="EJ528"/>
  <c r="EI528"/>
  <c r="EH528"/>
  <c r="EG528"/>
  <c r="EF528"/>
  <c r="EE528"/>
  <c r="ED528"/>
  <c r="EC528"/>
  <c r="EB528"/>
  <c r="EA528"/>
  <c r="DZ528"/>
  <c r="DY528"/>
  <c r="DX528"/>
  <c r="DW528"/>
  <c r="DV528"/>
  <c r="DU528"/>
  <c r="DT528"/>
  <c r="DS528"/>
  <c r="DR528"/>
  <c r="DQ528"/>
  <c r="DP528"/>
  <c r="DO528"/>
  <c r="DN528"/>
  <c r="DM528"/>
  <c r="DL528"/>
  <c r="DK528"/>
  <c r="DJ528"/>
  <c r="DI528"/>
  <c r="DH528"/>
  <c r="DG528"/>
  <c r="DF528"/>
  <c r="DE528"/>
  <c r="DD528"/>
  <c r="DC528"/>
  <c r="DB528"/>
  <c r="DA528"/>
  <c r="CZ528"/>
  <c r="CY528"/>
  <c r="CX528"/>
  <c r="CW528"/>
  <c r="CV528"/>
  <c r="CU528"/>
  <c r="CT528"/>
  <c r="CS528"/>
  <c r="CR528"/>
  <c r="CQ528"/>
  <c r="CP528"/>
  <c r="CO528"/>
  <c r="CN528"/>
  <c r="CM528"/>
  <c r="CL528"/>
  <c r="CK528"/>
  <c r="CJ528"/>
  <c r="CI528"/>
  <c r="CH528"/>
  <c r="CG528"/>
  <c r="CF528"/>
  <c r="CE528"/>
  <c r="CD528"/>
  <c r="CC528"/>
  <c r="CB528"/>
  <c r="CA528"/>
  <c r="BZ528"/>
  <c r="BY528"/>
  <c r="BX528"/>
  <c r="BW528"/>
  <c r="BV528"/>
  <c r="BU528"/>
  <c r="BT528"/>
  <c r="BS528"/>
  <c r="BR528"/>
  <c r="BQ528"/>
  <c r="BP528"/>
  <c r="BO528"/>
  <c r="BN528"/>
  <c r="BM528"/>
  <c r="BL528"/>
  <c r="BK528"/>
  <c r="BJ528"/>
  <c r="FX527"/>
  <c r="FW527"/>
  <c r="FV527"/>
  <c r="FU527"/>
  <c r="FT527"/>
  <c r="FS527"/>
  <c r="FR527"/>
  <c r="FQ527"/>
  <c r="FP527"/>
  <c r="FO527"/>
  <c r="FN527"/>
  <c r="FM527"/>
  <c r="FL527"/>
  <c r="FK527"/>
  <c r="FJ527"/>
  <c r="FI527"/>
  <c r="FH527"/>
  <c r="FG527"/>
  <c r="FF527"/>
  <c r="FE527"/>
  <c r="FD527"/>
  <c r="FC527"/>
  <c r="FB527"/>
  <c r="FA527"/>
  <c r="EZ527"/>
  <c r="EY527"/>
  <c r="EX527"/>
  <c r="EW527"/>
  <c r="EV527"/>
  <c r="EU527"/>
  <c r="ET527"/>
  <c r="ES527"/>
  <c r="ER527"/>
  <c r="EQ527"/>
  <c r="EP527"/>
  <c r="EO527"/>
  <c r="EN527"/>
  <c r="EM527"/>
  <c r="EL527"/>
  <c r="EK527"/>
  <c r="EJ527"/>
  <c r="EI527"/>
  <c r="EH527"/>
  <c r="EG527"/>
  <c r="EF527"/>
  <c r="EE527"/>
  <c r="ED527"/>
  <c r="EC527"/>
  <c r="EB527"/>
  <c r="EA527"/>
  <c r="DZ527"/>
  <c r="DY527"/>
  <c r="DX527"/>
  <c r="DW527"/>
  <c r="DV527"/>
  <c r="DU527"/>
  <c r="DT527"/>
  <c r="DS527"/>
  <c r="DR527"/>
  <c r="DQ527"/>
  <c r="DP527"/>
  <c r="DO527"/>
  <c r="DN527"/>
  <c r="DM527"/>
  <c r="DL527"/>
  <c r="DK527"/>
  <c r="DJ527"/>
  <c r="DI527"/>
  <c r="DH527"/>
  <c r="DG527"/>
  <c r="DF527"/>
  <c r="DE527"/>
  <c r="DD527"/>
  <c r="DC527"/>
  <c r="DB527"/>
  <c r="DA527"/>
  <c r="CZ527"/>
  <c r="CY527"/>
  <c r="CX527"/>
  <c r="CW527"/>
  <c r="CV527"/>
  <c r="CU527"/>
  <c r="CT527"/>
  <c r="CS527"/>
  <c r="CR527"/>
  <c r="CQ527"/>
  <c r="CP527"/>
  <c r="CO527"/>
  <c r="CN527"/>
  <c r="CM527"/>
  <c r="CL527"/>
  <c r="CK527"/>
  <c r="CJ527"/>
  <c r="CI527"/>
  <c r="CH527"/>
  <c r="CG527"/>
  <c r="CF527"/>
  <c r="CE527"/>
  <c r="CD527"/>
  <c r="CC527"/>
  <c r="CB527"/>
  <c r="CA527"/>
  <c r="BZ527"/>
  <c r="BY527"/>
  <c r="BX527"/>
  <c r="BW527"/>
  <c r="BV527"/>
  <c r="BU527"/>
  <c r="BT527"/>
  <c r="BS527"/>
  <c r="BR527"/>
  <c r="BQ527"/>
  <c r="BP527"/>
  <c r="BO527"/>
  <c r="BN527"/>
  <c r="BM527"/>
  <c r="BL527"/>
  <c r="BK527"/>
  <c r="BJ527"/>
  <c r="FX526"/>
  <c r="FW526"/>
  <c r="FV526"/>
  <c r="FU526"/>
  <c r="FT526"/>
  <c r="FS526"/>
  <c r="FR526"/>
  <c r="FQ526"/>
  <c r="FP526"/>
  <c r="FO526"/>
  <c r="FN526"/>
  <c r="FM526"/>
  <c r="FL526"/>
  <c r="FK526"/>
  <c r="FJ526"/>
  <c r="FI526"/>
  <c r="FH526"/>
  <c r="FG526"/>
  <c r="FF526"/>
  <c r="FE526"/>
  <c r="FD526"/>
  <c r="FC526"/>
  <c r="FB526"/>
  <c r="FA526"/>
  <c r="EZ526"/>
  <c r="EY526"/>
  <c r="EX526"/>
  <c r="EW526"/>
  <c r="EV526"/>
  <c r="EU526"/>
  <c r="ET526"/>
  <c r="ES526"/>
  <c r="ER526"/>
  <c r="EQ526"/>
  <c r="EP526"/>
  <c r="EO526"/>
  <c r="EN526"/>
  <c r="EM526"/>
  <c r="EL526"/>
  <c r="EK526"/>
  <c r="EJ526"/>
  <c r="EI526"/>
  <c r="EH526"/>
  <c r="EG526"/>
  <c r="EF526"/>
  <c r="EE526"/>
  <c r="ED526"/>
  <c r="EC526"/>
  <c r="EB526"/>
  <c r="EA526"/>
  <c r="DZ526"/>
  <c r="DY526"/>
  <c r="DX526"/>
  <c r="DW526"/>
  <c r="DV526"/>
  <c r="DU526"/>
  <c r="DT526"/>
  <c r="DS526"/>
  <c r="DR526"/>
  <c r="DQ526"/>
  <c r="DP526"/>
  <c r="DO526"/>
  <c r="DN526"/>
  <c r="DM526"/>
  <c r="DL526"/>
  <c r="DK526"/>
  <c r="DJ526"/>
  <c r="DI526"/>
  <c r="DH526"/>
  <c r="DG526"/>
  <c r="DF526"/>
  <c r="DE526"/>
  <c r="DD526"/>
  <c r="DC526"/>
  <c r="DB526"/>
  <c r="DA526"/>
  <c r="CZ526"/>
  <c r="CY526"/>
  <c r="CX526"/>
  <c r="CW526"/>
  <c r="CV526"/>
  <c r="CU526"/>
  <c r="CT526"/>
  <c r="CS526"/>
  <c r="CR526"/>
  <c r="CQ526"/>
  <c r="CP526"/>
  <c r="CO526"/>
  <c r="CN526"/>
  <c r="CM526"/>
  <c r="CL526"/>
  <c r="CK526"/>
  <c r="CJ526"/>
  <c r="CI526"/>
  <c r="CH526"/>
  <c r="CG526"/>
  <c r="CF526"/>
  <c r="CE526"/>
  <c r="CD526"/>
  <c r="CC526"/>
  <c r="CB526"/>
  <c r="CA526"/>
  <c r="BZ526"/>
  <c r="BY526"/>
  <c r="BX526"/>
  <c r="BW526"/>
  <c r="BV526"/>
  <c r="BU526"/>
  <c r="BT526"/>
  <c r="BS526"/>
  <c r="BR526"/>
  <c r="BQ526"/>
  <c r="BP526"/>
  <c r="BO526"/>
  <c r="BN526"/>
  <c r="BM526"/>
  <c r="BL526"/>
  <c r="BK526"/>
  <c r="BJ526"/>
  <c r="FX525"/>
  <c r="FW525"/>
  <c r="FV525"/>
  <c r="FU525"/>
  <c r="FT525"/>
  <c r="FS525"/>
  <c r="FR525"/>
  <c r="FQ525"/>
  <c r="FP525"/>
  <c r="FO525"/>
  <c r="FN525"/>
  <c r="FM525"/>
  <c r="FL525"/>
  <c r="FK525"/>
  <c r="FJ525"/>
  <c r="FI525"/>
  <c r="FH525"/>
  <c r="FG525"/>
  <c r="FF525"/>
  <c r="FE525"/>
  <c r="FD525"/>
  <c r="FC525"/>
  <c r="FB525"/>
  <c r="FA525"/>
  <c r="EZ525"/>
  <c r="EY525"/>
  <c r="EX525"/>
  <c r="EW525"/>
  <c r="EV525"/>
  <c r="EU525"/>
  <c r="ET525"/>
  <c r="ES525"/>
  <c r="ER525"/>
  <c r="EQ525"/>
  <c r="EP525"/>
  <c r="EO525"/>
  <c r="EN525"/>
  <c r="EM525"/>
  <c r="EL525"/>
  <c r="EK525"/>
  <c r="EJ525"/>
  <c r="EI525"/>
  <c r="EH525"/>
  <c r="EG525"/>
  <c r="EF525"/>
  <c r="EE525"/>
  <c r="ED525"/>
  <c r="EC525"/>
  <c r="EB525"/>
  <c r="EA525"/>
  <c r="DZ525"/>
  <c r="DY525"/>
  <c r="DX525"/>
  <c r="DW525"/>
  <c r="DV525"/>
  <c r="DU525"/>
  <c r="DT525"/>
  <c r="DS525"/>
  <c r="DR525"/>
  <c r="DQ525"/>
  <c r="DP525"/>
  <c r="DO525"/>
  <c r="DN525"/>
  <c r="DM525"/>
  <c r="DL525"/>
  <c r="DK525"/>
  <c r="DJ525"/>
  <c r="DI525"/>
  <c r="DH525"/>
  <c r="DG525"/>
  <c r="DF525"/>
  <c r="DE525"/>
  <c r="DD525"/>
  <c r="DC525"/>
  <c r="DB525"/>
  <c r="DA525"/>
  <c r="CZ525"/>
  <c r="CY525"/>
  <c r="CX525"/>
  <c r="CW525"/>
  <c r="CV525"/>
  <c r="CU525"/>
  <c r="CT525"/>
  <c r="CS525"/>
  <c r="CR525"/>
  <c r="CQ525"/>
  <c r="CP525"/>
  <c r="CO525"/>
  <c r="CN525"/>
  <c r="CM525"/>
  <c r="CL525"/>
  <c r="CK525"/>
  <c r="CJ525"/>
  <c r="CI525"/>
  <c r="CH525"/>
  <c r="CG525"/>
  <c r="CF525"/>
  <c r="CE525"/>
  <c r="CD525"/>
  <c r="CC525"/>
  <c r="CB525"/>
  <c r="CA525"/>
  <c r="BZ525"/>
  <c r="BY525"/>
  <c r="BX525"/>
  <c r="BW525"/>
  <c r="BV525"/>
  <c r="BU525"/>
  <c r="BT525"/>
  <c r="BS525"/>
  <c r="BR525"/>
  <c r="BQ525"/>
  <c r="BP525"/>
  <c r="BO525"/>
  <c r="BN525"/>
  <c r="BM525"/>
  <c r="BL525"/>
  <c r="BK525"/>
  <c r="BJ525"/>
  <c r="FX524"/>
  <c r="FW524"/>
  <c r="FV524"/>
  <c r="FU524"/>
  <c r="FT524"/>
  <c r="FS524"/>
  <c r="FR524"/>
  <c r="FQ524"/>
  <c r="FP524"/>
  <c r="FO524"/>
  <c r="FN524"/>
  <c r="FM524"/>
  <c r="FL524"/>
  <c r="FK524"/>
  <c r="FJ524"/>
  <c r="FI524"/>
  <c r="FH524"/>
  <c r="FG524"/>
  <c r="FF524"/>
  <c r="FE524"/>
  <c r="FD524"/>
  <c r="FC524"/>
  <c r="FB524"/>
  <c r="FA524"/>
  <c r="EZ524"/>
  <c r="EY524"/>
  <c r="EX524"/>
  <c r="EW524"/>
  <c r="EV524"/>
  <c r="EU524"/>
  <c r="ET524"/>
  <c r="ES524"/>
  <c r="ER524"/>
  <c r="EQ524"/>
  <c r="EP524"/>
  <c r="EO524"/>
  <c r="EN524"/>
  <c r="EM524"/>
  <c r="EL524"/>
  <c r="EK524"/>
  <c r="EJ524"/>
  <c r="EI524"/>
  <c r="EH524"/>
  <c r="EG524"/>
  <c r="EF524"/>
  <c r="EE524"/>
  <c r="ED524"/>
  <c r="EC524"/>
  <c r="EB524"/>
  <c r="EA524"/>
  <c r="DZ524"/>
  <c r="DY524"/>
  <c r="DX524"/>
  <c r="DW524"/>
  <c r="DV524"/>
  <c r="DU524"/>
  <c r="DT524"/>
  <c r="DS524"/>
  <c r="DR524"/>
  <c r="DQ524"/>
  <c r="DP524"/>
  <c r="DO524"/>
  <c r="DN524"/>
  <c r="DM524"/>
  <c r="DL524"/>
  <c r="DK524"/>
  <c r="DJ524"/>
  <c r="DI524"/>
  <c r="DH524"/>
  <c r="DG524"/>
  <c r="DF524"/>
  <c r="DE524"/>
  <c r="DD524"/>
  <c r="DC524"/>
  <c r="DB524"/>
  <c r="DA524"/>
  <c r="CZ524"/>
  <c r="CY524"/>
  <c r="CX524"/>
  <c r="CW524"/>
  <c r="CV524"/>
  <c r="CU524"/>
  <c r="CT524"/>
  <c r="CS524"/>
  <c r="CR524"/>
  <c r="CQ524"/>
  <c r="CP524"/>
  <c r="CO524"/>
  <c r="CN524"/>
  <c r="CM524"/>
  <c r="CL524"/>
  <c r="CK524"/>
  <c r="CJ524"/>
  <c r="CI524"/>
  <c r="CH524"/>
  <c r="CG524"/>
  <c r="CF524"/>
  <c r="CE524"/>
  <c r="CD524"/>
  <c r="CC524"/>
  <c r="CB524"/>
  <c r="CA524"/>
  <c r="BZ524"/>
  <c r="BY524"/>
  <c r="BX524"/>
  <c r="BW524"/>
  <c r="BV524"/>
  <c r="BU524"/>
  <c r="BT524"/>
  <c r="BS524"/>
  <c r="BR524"/>
  <c r="BQ524"/>
  <c r="BP524"/>
  <c r="BO524"/>
  <c r="BN524"/>
  <c r="BM524"/>
  <c r="BL524"/>
  <c r="BK524"/>
  <c r="BJ524"/>
  <c r="FX523"/>
  <c r="FW523"/>
  <c r="FV523"/>
  <c r="FU523"/>
  <c r="FT523"/>
  <c r="FS523"/>
  <c r="FR523"/>
  <c r="FQ523"/>
  <c r="FP523"/>
  <c r="FO523"/>
  <c r="FN523"/>
  <c r="FM523"/>
  <c r="FL523"/>
  <c r="FK523"/>
  <c r="FJ523"/>
  <c r="FI523"/>
  <c r="FH523"/>
  <c r="FG523"/>
  <c r="FF523"/>
  <c r="FE523"/>
  <c r="FD523"/>
  <c r="FC523"/>
  <c r="FB523"/>
  <c r="FA523"/>
  <c r="EZ523"/>
  <c r="EY523"/>
  <c r="EX523"/>
  <c r="EW523"/>
  <c r="EV523"/>
  <c r="EU523"/>
  <c r="ET523"/>
  <c r="ES523"/>
  <c r="ER523"/>
  <c r="EQ523"/>
  <c r="EP523"/>
  <c r="EO523"/>
  <c r="EN523"/>
  <c r="EM523"/>
  <c r="EL523"/>
  <c r="EK523"/>
  <c r="EJ523"/>
  <c r="EI523"/>
  <c r="EH523"/>
  <c r="EG523"/>
  <c r="EF523"/>
  <c r="EE523"/>
  <c r="ED523"/>
  <c r="EC523"/>
  <c r="EB523"/>
  <c r="EA523"/>
  <c r="DZ523"/>
  <c r="DY523"/>
  <c r="DX523"/>
  <c r="DW523"/>
  <c r="DV523"/>
  <c r="DU523"/>
  <c r="DT523"/>
  <c r="DS523"/>
  <c r="DR523"/>
  <c r="DQ523"/>
  <c r="DP523"/>
  <c r="DO523"/>
  <c r="DN523"/>
  <c r="DM523"/>
  <c r="DL523"/>
  <c r="DK523"/>
  <c r="DJ523"/>
  <c r="DI523"/>
  <c r="DH523"/>
  <c r="DG523"/>
  <c r="DF523"/>
  <c r="DE523"/>
  <c r="DD523"/>
  <c r="DC523"/>
  <c r="DB523"/>
  <c r="DA523"/>
  <c r="CZ523"/>
  <c r="CY523"/>
  <c r="CX523"/>
  <c r="CW523"/>
  <c r="CV523"/>
  <c r="CU523"/>
  <c r="CT523"/>
  <c r="CS523"/>
  <c r="CR523"/>
  <c r="CQ523"/>
  <c r="CP523"/>
  <c r="CO523"/>
  <c r="CN523"/>
  <c r="CM523"/>
  <c r="CL523"/>
  <c r="CK523"/>
  <c r="CJ523"/>
  <c r="CI523"/>
  <c r="CH523"/>
  <c r="CG523"/>
  <c r="CF523"/>
  <c r="CE523"/>
  <c r="CD523"/>
  <c r="CC523"/>
  <c r="CB523"/>
  <c r="CA523"/>
  <c r="BZ523"/>
  <c r="BY523"/>
  <c r="BX523"/>
  <c r="BW523"/>
  <c r="BV523"/>
  <c r="BU523"/>
  <c r="BT523"/>
  <c r="BS523"/>
  <c r="BR523"/>
  <c r="BQ523"/>
  <c r="BP523"/>
  <c r="BO523"/>
  <c r="BN523"/>
  <c r="BM523"/>
  <c r="BL523"/>
  <c r="BK523"/>
  <c r="BJ523"/>
  <c r="FX522"/>
  <c r="FW522"/>
  <c r="FV522"/>
  <c r="FU522"/>
  <c r="FT522"/>
  <c r="FS522"/>
  <c r="FR522"/>
  <c r="FQ522"/>
  <c r="FP522"/>
  <c r="FO522"/>
  <c r="FN522"/>
  <c r="FM522"/>
  <c r="FL522"/>
  <c r="FK522"/>
  <c r="FJ522"/>
  <c r="FI522"/>
  <c r="FH522"/>
  <c r="FG522"/>
  <c r="FF522"/>
  <c r="FE522"/>
  <c r="FD522"/>
  <c r="FC522"/>
  <c r="FB522"/>
  <c r="FA522"/>
  <c r="EZ522"/>
  <c r="EY522"/>
  <c r="EX522"/>
  <c r="EW522"/>
  <c r="EV522"/>
  <c r="EU522"/>
  <c r="ET522"/>
  <c r="ES522"/>
  <c r="ER522"/>
  <c r="EQ522"/>
  <c r="EP522"/>
  <c r="EO522"/>
  <c r="EN522"/>
  <c r="EM522"/>
  <c r="EL522"/>
  <c r="EK522"/>
  <c r="EJ522"/>
  <c r="EI522"/>
  <c r="EH522"/>
  <c r="EG522"/>
  <c r="EF522"/>
  <c r="EE522"/>
  <c r="ED522"/>
  <c r="EC522"/>
  <c r="EB522"/>
  <c r="EA522"/>
  <c r="DZ522"/>
  <c r="DY522"/>
  <c r="DX522"/>
  <c r="DW522"/>
  <c r="DV522"/>
  <c r="DU522"/>
  <c r="DT522"/>
  <c r="DS522"/>
  <c r="DR522"/>
  <c r="DQ522"/>
  <c r="DP522"/>
  <c r="DO522"/>
  <c r="DN522"/>
  <c r="DM522"/>
  <c r="DL522"/>
  <c r="DK522"/>
  <c r="DJ522"/>
  <c r="DI522"/>
  <c r="DH522"/>
  <c r="DG522"/>
  <c r="DF522"/>
  <c r="DE522"/>
  <c r="DD522"/>
  <c r="DC522"/>
  <c r="DB522"/>
  <c r="DA522"/>
  <c r="CZ522"/>
  <c r="CY522"/>
  <c r="CX522"/>
  <c r="CW522"/>
  <c r="CV522"/>
  <c r="CU522"/>
  <c r="CT522"/>
  <c r="CS522"/>
  <c r="CR522"/>
  <c r="CQ522"/>
  <c r="CP522"/>
  <c r="CO522"/>
  <c r="CN522"/>
  <c r="CM522"/>
  <c r="CL522"/>
  <c r="CK522"/>
  <c r="CJ522"/>
  <c r="CI522"/>
  <c r="CH522"/>
  <c r="CG522"/>
  <c r="CF522"/>
  <c r="CE522"/>
  <c r="CD522"/>
  <c r="CC522"/>
  <c r="CB522"/>
  <c r="CA522"/>
  <c r="BZ522"/>
  <c r="BY522"/>
  <c r="BX522"/>
  <c r="BW522"/>
  <c r="BV522"/>
  <c r="BU522"/>
  <c r="BT522"/>
  <c r="BS522"/>
  <c r="BR522"/>
  <c r="BQ522"/>
  <c r="BP522"/>
  <c r="BO522"/>
  <c r="BN522"/>
  <c r="BM522"/>
  <c r="BL522"/>
  <c r="BK522"/>
  <c r="BJ522"/>
  <c r="FX521"/>
  <c r="FW521"/>
  <c r="FV521"/>
  <c r="FU521"/>
  <c r="FT521"/>
  <c r="FS521"/>
  <c r="FR521"/>
  <c r="FQ521"/>
  <c r="FP521"/>
  <c r="FO521"/>
  <c r="FN521"/>
  <c r="FM521"/>
  <c r="FL521"/>
  <c r="FK521"/>
  <c r="FJ521"/>
  <c r="FI521"/>
  <c r="FH521"/>
  <c r="FG521"/>
  <c r="FF521"/>
  <c r="FE521"/>
  <c r="FD521"/>
  <c r="FC521"/>
  <c r="FB521"/>
  <c r="FA521"/>
  <c r="EZ521"/>
  <c r="EY521"/>
  <c r="EX521"/>
  <c r="EW521"/>
  <c r="EV521"/>
  <c r="EU521"/>
  <c r="ET521"/>
  <c r="ES521"/>
  <c r="ER521"/>
  <c r="EQ521"/>
  <c r="EP521"/>
  <c r="EO521"/>
  <c r="EN521"/>
  <c r="EM521"/>
  <c r="EL521"/>
  <c r="EK521"/>
  <c r="EJ521"/>
  <c r="EI521"/>
  <c r="EH521"/>
  <c r="EG521"/>
  <c r="EF521"/>
  <c r="EE521"/>
  <c r="ED521"/>
  <c r="EC521"/>
  <c r="EB521"/>
  <c r="EA521"/>
  <c r="DZ521"/>
  <c r="DY521"/>
  <c r="DX521"/>
  <c r="DW521"/>
  <c r="DV521"/>
  <c r="DU521"/>
  <c r="DT521"/>
  <c r="DS521"/>
  <c r="DR521"/>
  <c r="DQ521"/>
  <c r="DP521"/>
  <c r="DO521"/>
  <c r="DN521"/>
  <c r="DM521"/>
  <c r="DL521"/>
  <c r="DK521"/>
  <c r="DJ521"/>
  <c r="DI521"/>
  <c r="DH521"/>
  <c r="DG521"/>
  <c r="DF521"/>
  <c r="DE521"/>
  <c r="DD521"/>
  <c r="DC521"/>
  <c r="DB521"/>
  <c r="DA521"/>
  <c r="CZ521"/>
  <c r="CY521"/>
  <c r="CX521"/>
  <c r="CW521"/>
  <c r="CV521"/>
  <c r="CU521"/>
  <c r="CT521"/>
  <c r="CS521"/>
  <c r="CR521"/>
  <c r="CQ521"/>
  <c r="CP521"/>
  <c r="CO521"/>
  <c r="CN521"/>
  <c r="CM521"/>
  <c r="CL521"/>
  <c r="CK521"/>
  <c r="CJ521"/>
  <c r="CI521"/>
  <c r="CH521"/>
  <c r="CG521"/>
  <c r="CF521"/>
  <c r="CE521"/>
  <c r="CD521"/>
  <c r="CC521"/>
  <c r="CB521"/>
  <c r="CA521"/>
  <c r="BZ521"/>
  <c r="BY521"/>
  <c r="BX521"/>
  <c r="BW521"/>
  <c r="BV521"/>
  <c r="BU521"/>
  <c r="BT521"/>
  <c r="BS521"/>
  <c r="BR521"/>
  <c r="BQ521"/>
  <c r="BP521"/>
  <c r="BO521"/>
  <c r="BN521"/>
  <c r="BM521"/>
  <c r="BL521"/>
  <c r="BK521"/>
  <c r="BJ521"/>
  <c r="FX520"/>
  <c r="FW520"/>
  <c r="FV520"/>
  <c r="FU520"/>
  <c r="FT520"/>
  <c r="FS520"/>
  <c r="FR520"/>
  <c r="FQ520"/>
  <c r="FP520"/>
  <c r="FO520"/>
  <c r="FN520"/>
  <c r="FM520"/>
  <c r="FL520"/>
  <c r="FK520"/>
  <c r="FJ520"/>
  <c r="FI520"/>
  <c r="FH520"/>
  <c r="FG520"/>
  <c r="FF520"/>
  <c r="FE520"/>
  <c r="FD520"/>
  <c r="FC520"/>
  <c r="FB520"/>
  <c r="FA520"/>
  <c r="EZ520"/>
  <c r="EY520"/>
  <c r="EX520"/>
  <c r="EW520"/>
  <c r="EV520"/>
  <c r="EU520"/>
  <c r="ET520"/>
  <c r="ES520"/>
  <c r="ER520"/>
  <c r="EQ520"/>
  <c r="EP520"/>
  <c r="EO520"/>
  <c r="EN520"/>
  <c r="EM520"/>
  <c r="EL520"/>
  <c r="EK520"/>
  <c r="EJ520"/>
  <c r="EI520"/>
  <c r="EH520"/>
  <c r="EG520"/>
  <c r="EF520"/>
  <c r="EE520"/>
  <c r="ED520"/>
  <c r="EC520"/>
  <c r="EB520"/>
  <c r="EA520"/>
  <c r="DZ520"/>
  <c r="DY520"/>
  <c r="DX520"/>
  <c r="DW520"/>
  <c r="DV520"/>
  <c r="DU520"/>
  <c r="DT520"/>
  <c r="DS520"/>
  <c r="DR520"/>
  <c r="DQ520"/>
  <c r="DP520"/>
  <c r="DO520"/>
  <c r="DN520"/>
  <c r="DM520"/>
  <c r="DL520"/>
  <c r="DK520"/>
  <c r="DJ520"/>
  <c r="DI520"/>
  <c r="DH520"/>
  <c r="DG520"/>
  <c r="DF520"/>
  <c r="DE520"/>
  <c r="DD520"/>
  <c r="DC520"/>
  <c r="DB520"/>
  <c r="DA520"/>
  <c r="CZ520"/>
  <c r="CY520"/>
  <c r="CX520"/>
  <c r="CW520"/>
  <c r="CV520"/>
  <c r="CU520"/>
  <c r="CT520"/>
  <c r="CS520"/>
  <c r="CR520"/>
  <c r="CQ520"/>
  <c r="CP520"/>
  <c r="CO520"/>
  <c r="CN520"/>
  <c r="CM520"/>
  <c r="CL520"/>
  <c r="CK520"/>
  <c r="CJ520"/>
  <c r="CI520"/>
  <c r="CH520"/>
  <c r="CG520"/>
  <c r="CF520"/>
  <c r="CE520"/>
  <c r="CD520"/>
  <c r="CC520"/>
  <c r="CB520"/>
  <c r="CA520"/>
  <c r="BZ520"/>
  <c r="BY520"/>
  <c r="BX520"/>
  <c r="BW520"/>
  <c r="BV520"/>
  <c r="BU520"/>
  <c r="BT520"/>
  <c r="BS520"/>
  <c r="BR520"/>
  <c r="BQ520"/>
  <c r="BP520"/>
  <c r="BO520"/>
  <c r="BN520"/>
  <c r="BM520"/>
  <c r="BL520"/>
  <c r="BK520"/>
  <c r="BJ520"/>
  <c r="FX519"/>
  <c r="FW519"/>
  <c r="FV519"/>
  <c r="FU519"/>
  <c r="FT519"/>
  <c r="FS519"/>
  <c r="FR519"/>
  <c r="FQ519"/>
  <c r="FP519"/>
  <c r="FO519"/>
  <c r="FN519"/>
  <c r="FM519"/>
  <c r="FL519"/>
  <c r="FK519"/>
  <c r="FJ519"/>
  <c r="FI519"/>
  <c r="FH519"/>
  <c r="FG519"/>
  <c r="FF519"/>
  <c r="FE519"/>
  <c r="FD519"/>
  <c r="FC519"/>
  <c r="FB519"/>
  <c r="FA519"/>
  <c r="EZ519"/>
  <c r="EY519"/>
  <c r="EX519"/>
  <c r="EW519"/>
  <c r="EV519"/>
  <c r="EU519"/>
  <c r="ET519"/>
  <c r="ES519"/>
  <c r="ER519"/>
  <c r="EQ519"/>
  <c r="EP519"/>
  <c r="EO519"/>
  <c r="EN519"/>
  <c r="EM519"/>
  <c r="EL519"/>
  <c r="EK519"/>
  <c r="EJ519"/>
  <c r="EI519"/>
  <c r="EH519"/>
  <c r="EG519"/>
  <c r="EF519"/>
  <c r="EE519"/>
  <c r="ED519"/>
  <c r="EC519"/>
  <c r="EB519"/>
  <c r="EA519"/>
  <c r="DZ519"/>
  <c r="DY519"/>
  <c r="DX519"/>
  <c r="DW519"/>
  <c r="DV519"/>
  <c r="DU519"/>
  <c r="DT519"/>
  <c r="DS519"/>
  <c r="DR519"/>
  <c r="DQ519"/>
  <c r="DP519"/>
  <c r="DO519"/>
  <c r="DN519"/>
  <c r="DM519"/>
  <c r="DL519"/>
  <c r="DK519"/>
  <c r="DJ519"/>
  <c r="DI519"/>
  <c r="DH519"/>
  <c r="DG519"/>
  <c r="DF519"/>
  <c r="DE519"/>
  <c r="DD519"/>
  <c r="DC519"/>
  <c r="DB519"/>
  <c r="DA519"/>
  <c r="CZ519"/>
  <c r="CY519"/>
  <c r="CX519"/>
  <c r="CW519"/>
  <c r="CV519"/>
  <c r="CU519"/>
  <c r="CT519"/>
  <c r="CS519"/>
  <c r="CR519"/>
  <c r="CQ519"/>
  <c r="CP519"/>
  <c r="CO519"/>
  <c r="CN519"/>
  <c r="CM519"/>
  <c r="CL519"/>
  <c r="CK519"/>
  <c r="CJ519"/>
  <c r="CI519"/>
  <c r="CH519"/>
  <c r="CG519"/>
  <c r="CF519"/>
  <c r="CE519"/>
  <c r="CD519"/>
  <c r="CC519"/>
  <c r="CB519"/>
  <c r="CA519"/>
  <c r="BZ519"/>
  <c r="BY519"/>
  <c r="BX519"/>
  <c r="BW519"/>
  <c r="BV519"/>
  <c r="BU519"/>
  <c r="BT519"/>
  <c r="BS519"/>
  <c r="BR519"/>
  <c r="BQ519"/>
  <c r="BP519"/>
  <c r="BO519"/>
  <c r="BN519"/>
  <c r="BM519"/>
  <c r="BL519"/>
  <c r="BK519"/>
  <c r="BJ519"/>
  <c r="FX518"/>
  <c r="FW518"/>
  <c r="FV518"/>
  <c r="FU518"/>
  <c r="FT518"/>
  <c r="FS518"/>
  <c r="FR518"/>
  <c r="FQ518"/>
  <c r="FP518"/>
  <c r="FO518"/>
  <c r="FN518"/>
  <c r="FM518"/>
  <c r="FL518"/>
  <c r="FK518"/>
  <c r="FJ518"/>
  <c r="FI518"/>
  <c r="FH518"/>
  <c r="FG518"/>
  <c r="FF518"/>
  <c r="FE518"/>
  <c r="FD518"/>
  <c r="FC518"/>
  <c r="FB518"/>
  <c r="FA518"/>
  <c r="EZ518"/>
  <c r="EY518"/>
  <c r="EX518"/>
  <c r="EW518"/>
  <c r="EV518"/>
  <c r="EU518"/>
  <c r="ET518"/>
  <c r="ES518"/>
  <c r="ER518"/>
  <c r="EQ518"/>
  <c r="EP518"/>
  <c r="EO518"/>
  <c r="EN518"/>
  <c r="EM518"/>
  <c r="EL518"/>
  <c r="EK518"/>
  <c r="EJ518"/>
  <c r="EI518"/>
  <c r="EH518"/>
  <c r="EG518"/>
  <c r="EF518"/>
  <c r="EE518"/>
  <c r="ED518"/>
  <c r="EC518"/>
  <c r="EB518"/>
  <c r="EA518"/>
  <c r="DZ518"/>
  <c r="DY518"/>
  <c r="DX518"/>
  <c r="DW518"/>
  <c r="DV518"/>
  <c r="DU518"/>
  <c r="DT518"/>
  <c r="DS518"/>
  <c r="DR518"/>
  <c r="DQ518"/>
  <c r="DP518"/>
  <c r="DO518"/>
  <c r="DN518"/>
  <c r="DM518"/>
  <c r="DL518"/>
  <c r="DK518"/>
  <c r="DJ518"/>
  <c r="DI518"/>
  <c r="DH518"/>
  <c r="DG518"/>
  <c r="DF518"/>
  <c r="DE518"/>
  <c r="DD518"/>
  <c r="DC518"/>
  <c r="DB518"/>
  <c r="DA518"/>
  <c r="CZ518"/>
  <c r="CY518"/>
  <c r="CX518"/>
  <c r="CW518"/>
  <c r="CV518"/>
  <c r="CU518"/>
  <c r="CT518"/>
  <c r="CS518"/>
  <c r="CR518"/>
  <c r="CQ518"/>
  <c r="CP518"/>
  <c r="CO518"/>
  <c r="CN518"/>
  <c r="CM518"/>
  <c r="CL518"/>
  <c r="CK518"/>
  <c r="CJ518"/>
  <c r="CI518"/>
  <c r="CH518"/>
  <c r="CG518"/>
  <c r="CF518"/>
  <c r="CE518"/>
  <c r="CD518"/>
  <c r="CC518"/>
  <c r="CB518"/>
  <c r="CA518"/>
  <c r="BZ518"/>
  <c r="BY518"/>
  <c r="BX518"/>
  <c r="BW518"/>
  <c r="BV518"/>
  <c r="BU518"/>
  <c r="BT518"/>
  <c r="BS518"/>
  <c r="BR518"/>
  <c r="BQ518"/>
  <c r="BP518"/>
  <c r="BO518"/>
  <c r="BN518"/>
  <c r="BM518"/>
  <c r="BL518"/>
  <c r="BK518"/>
  <c r="BJ518"/>
  <c r="FX517"/>
  <c r="FW517"/>
  <c r="FV517"/>
  <c r="FU517"/>
  <c r="FT517"/>
  <c r="FS517"/>
  <c r="FR517"/>
  <c r="FQ517"/>
  <c r="FP517"/>
  <c r="FO517"/>
  <c r="FN517"/>
  <c r="FM517"/>
  <c r="FL517"/>
  <c r="FK517"/>
  <c r="FJ517"/>
  <c r="FI517"/>
  <c r="FH517"/>
  <c r="FG517"/>
  <c r="FF517"/>
  <c r="FE517"/>
  <c r="FD517"/>
  <c r="FC517"/>
  <c r="FB517"/>
  <c r="FA517"/>
  <c r="EZ517"/>
  <c r="EY517"/>
  <c r="EX517"/>
  <c r="EW517"/>
  <c r="EV517"/>
  <c r="EU517"/>
  <c r="ET517"/>
  <c r="ES517"/>
  <c r="ER517"/>
  <c r="EQ517"/>
  <c r="EP517"/>
  <c r="EO517"/>
  <c r="EN517"/>
  <c r="EM517"/>
  <c r="EL517"/>
  <c r="EK517"/>
  <c r="EJ517"/>
  <c r="EI517"/>
  <c r="EH517"/>
  <c r="EG517"/>
  <c r="EF517"/>
  <c r="EE517"/>
  <c r="ED517"/>
  <c r="EC517"/>
  <c r="EB517"/>
  <c r="EA517"/>
  <c r="DZ517"/>
  <c r="DY517"/>
  <c r="DX517"/>
  <c r="DW517"/>
  <c r="DV517"/>
  <c r="DU517"/>
  <c r="DT517"/>
  <c r="DS517"/>
  <c r="DR517"/>
  <c r="DQ517"/>
  <c r="DP517"/>
  <c r="DO517"/>
  <c r="DN517"/>
  <c r="DM517"/>
  <c r="DL517"/>
  <c r="DK517"/>
  <c r="DJ517"/>
  <c r="DI517"/>
  <c r="DH517"/>
  <c r="DG517"/>
  <c r="DF517"/>
  <c r="DE517"/>
  <c r="DD517"/>
  <c r="DC517"/>
  <c r="DB517"/>
  <c r="DA517"/>
  <c r="CZ517"/>
  <c r="CY517"/>
  <c r="CX517"/>
  <c r="CW517"/>
  <c r="CV517"/>
  <c r="CU517"/>
  <c r="CT517"/>
  <c r="CS517"/>
  <c r="CR517"/>
  <c r="CQ517"/>
  <c r="CP517"/>
  <c r="CO517"/>
  <c r="CN517"/>
  <c r="CM517"/>
  <c r="CL517"/>
  <c r="CK517"/>
  <c r="CJ517"/>
  <c r="CI517"/>
  <c r="CH517"/>
  <c r="CG517"/>
  <c r="CF517"/>
  <c r="CE517"/>
  <c r="CD517"/>
  <c r="CC517"/>
  <c r="CB517"/>
  <c r="CA517"/>
  <c r="BZ517"/>
  <c r="BY517"/>
  <c r="BX517"/>
  <c r="BW517"/>
  <c r="BV517"/>
  <c r="BU517"/>
  <c r="BT517"/>
  <c r="BS517"/>
  <c r="BR517"/>
  <c r="BQ517"/>
  <c r="BP517"/>
  <c r="BO517"/>
  <c r="BN517"/>
  <c r="BM517"/>
  <c r="BL517"/>
  <c r="BK517"/>
  <c r="BJ517"/>
  <c r="FX516"/>
  <c r="FW516"/>
  <c r="FV516"/>
  <c r="FU516"/>
  <c r="FT516"/>
  <c r="FS516"/>
  <c r="FR516"/>
  <c r="FQ516"/>
  <c r="FP516"/>
  <c r="FO516"/>
  <c r="FN516"/>
  <c r="FM516"/>
  <c r="FL516"/>
  <c r="FK516"/>
  <c r="FJ516"/>
  <c r="FI516"/>
  <c r="FH516"/>
  <c r="FG516"/>
  <c r="FF516"/>
  <c r="FE516"/>
  <c r="FD516"/>
  <c r="FC516"/>
  <c r="FB516"/>
  <c r="FA516"/>
  <c r="EZ516"/>
  <c r="EY516"/>
  <c r="EX516"/>
  <c r="EW516"/>
  <c r="EV516"/>
  <c r="EU516"/>
  <c r="ET516"/>
  <c r="ES516"/>
  <c r="ER516"/>
  <c r="EQ516"/>
  <c r="EP516"/>
  <c r="EO516"/>
  <c r="EN516"/>
  <c r="EM516"/>
  <c r="EL516"/>
  <c r="EK516"/>
  <c r="EJ516"/>
  <c r="EI516"/>
  <c r="EH516"/>
  <c r="EG516"/>
  <c r="EF516"/>
  <c r="EE516"/>
  <c r="ED516"/>
  <c r="EC516"/>
  <c r="EB516"/>
  <c r="EA516"/>
  <c r="DZ516"/>
  <c r="DY516"/>
  <c r="DX516"/>
  <c r="DW516"/>
  <c r="DV516"/>
  <c r="DU516"/>
  <c r="DT516"/>
  <c r="DS516"/>
  <c r="DR516"/>
  <c r="DQ516"/>
  <c r="DP516"/>
  <c r="DO516"/>
  <c r="DN516"/>
  <c r="DM516"/>
  <c r="DL516"/>
  <c r="DK516"/>
  <c r="DJ516"/>
  <c r="DI516"/>
  <c r="DH516"/>
  <c r="DG516"/>
  <c r="DF516"/>
  <c r="DE516"/>
  <c r="DD516"/>
  <c r="DC516"/>
  <c r="DB516"/>
  <c r="DA516"/>
  <c r="CZ516"/>
  <c r="CY516"/>
  <c r="CX516"/>
  <c r="CW516"/>
  <c r="CV516"/>
  <c r="CU516"/>
  <c r="CT516"/>
  <c r="CS516"/>
  <c r="CR516"/>
  <c r="CQ516"/>
  <c r="CP516"/>
  <c r="CO516"/>
  <c r="CN516"/>
  <c r="CM516"/>
  <c r="CL516"/>
  <c r="CK516"/>
  <c r="CJ516"/>
  <c r="CI516"/>
  <c r="CH516"/>
  <c r="CG516"/>
  <c r="CF516"/>
  <c r="CE516"/>
  <c r="CD516"/>
  <c r="CC516"/>
  <c r="CB516"/>
  <c r="CA516"/>
  <c r="BZ516"/>
  <c r="BY516"/>
  <c r="BX516"/>
  <c r="BW516"/>
  <c r="BV516"/>
  <c r="BU516"/>
  <c r="BT516"/>
  <c r="BS516"/>
  <c r="BR516"/>
  <c r="BQ516"/>
  <c r="BP516"/>
  <c r="BO516"/>
  <c r="BN516"/>
  <c r="BM516"/>
  <c r="BL516"/>
  <c r="BK516"/>
  <c r="BJ516"/>
  <c r="FX515"/>
  <c r="FW515"/>
  <c r="FV515"/>
  <c r="FU515"/>
  <c r="FT515"/>
  <c r="FS515"/>
  <c r="FR515"/>
  <c r="FQ515"/>
  <c r="FP515"/>
  <c r="FO515"/>
  <c r="FN515"/>
  <c r="FM515"/>
  <c r="FL515"/>
  <c r="FK515"/>
  <c r="FJ515"/>
  <c r="FI515"/>
  <c r="FH515"/>
  <c r="FG515"/>
  <c r="FF515"/>
  <c r="FE515"/>
  <c r="FD515"/>
  <c r="FC515"/>
  <c r="FB515"/>
  <c r="FA515"/>
  <c r="EZ515"/>
  <c r="EY515"/>
  <c r="EX515"/>
  <c r="EW515"/>
  <c r="EV515"/>
  <c r="EU515"/>
  <c r="ET515"/>
  <c r="ES515"/>
  <c r="ER515"/>
  <c r="EQ515"/>
  <c r="EP515"/>
  <c r="EO515"/>
  <c r="EN515"/>
  <c r="EM515"/>
  <c r="EL515"/>
  <c r="EK515"/>
  <c r="EJ515"/>
  <c r="EI515"/>
  <c r="EH515"/>
  <c r="EG515"/>
  <c r="EF515"/>
  <c r="EE515"/>
  <c r="ED515"/>
  <c r="EC515"/>
  <c r="EB515"/>
  <c r="EA515"/>
  <c r="DZ515"/>
  <c r="DY515"/>
  <c r="DX515"/>
  <c r="DW515"/>
  <c r="DV515"/>
  <c r="DU515"/>
  <c r="DT515"/>
  <c r="DS515"/>
  <c r="DR515"/>
  <c r="DQ515"/>
  <c r="DP515"/>
  <c r="DO515"/>
  <c r="DN515"/>
  <c r="DM515"/>
  <c r="DL515"/>
  <c r="DK515"/>
  <c r="DJ515"/>
  <c r="DI515"/>
  <c r="DH515"/>
  <c r="DG515"/>
  <c r="DF515"/>
  <c r="DE515"/>
  <c r="DD515"/>
  <c r="DC515"/>
  <c r="DB515"/>
  <c r="DA515"/>
  <c r="CZ515"/>
  <c r="CY515"/>
  <c r="CX515"/>
  <c r="CW515"/>
  <c r="CV515"/>
  <c r="CU515"/>
  <c r="CT515"/>
  <c r="CS515"/>
  <c r="CR515"/>
  <c r="CQ515"/>
  <c r="CP515"/>
  <c r="CO515"/>
  <c r="CN515"/>
  <c r="CM515"/>
  <c r="CL515"/>
  <c r="CK515"/>
  <c r="CJ515"/>
  <c r="CI515"/>
  <c r="CH515"/>
  <c r="CG515"/>
  <c r="CF515"/>
  <c r="CE515"/>
  <c r="CD515"/>
  <c r="CC515"/>
  <c r="CB515"/>
  <c r="CA515"/>
  <c r="BZ515"/>
  <c r="BY515"/>
  <c r="BX515"/>
  <c r="BW515"/>
  <c r="BV515"/>
  <c r="BU515"/>
  <c r="BT515"/>
  <c r="BS515"/>
  <c r="BR515"/>
  <c r="BQ515"/>
  <c r="BP515"/>
  <c r="BO515"/>
  <c r="BN515"/>
  <c r="BM515"/>
  <c r="BL515"/>
  <c r="BK515"/>
  <c r="BJ515"/>
  <c r="FX514"/>
  <c r="FW514"/>
  <c r="FV514"/>
  <c r="FU514"/>
  <c r="FT514"/>
  <c r="FS514"/>
  <c r="FR514"/>
  <c r="FQ514"/>
  <c r="FP514"/>
  <c r="FO514"/>
  <c r="FN514"/>
  <c r="FM514"/>
  <c r="FL514"/>
  <c r="FK514"/>
  <c r="FJ514"/>
  <c r="FI514"/>
  <c r="FH514"/>
  <c r="FG514"/>
  <c r="FF514"/>
  <c r="FE514"/>
  <c r="FD514"/>
  <c r="FC514"/>
  <c r="FB514"/>
  <c r="FA514"/>
  <c r="EZ514"/>
  <c r="EY514"/>
  <c r="EX514"/>
  <c r="EW514"/>
  <c r="EV514"/>
  <c r="EU514"/>
  <c r="ET514"/>
  <c r="ES514"/>
  <c r="ER514"/>
  <c r="EQ514"/>
  <c r="EP514"/>
  <c r="EO514"/>
  <c r="EN514"/>
  <c r="EM514"/>
  <c r="EL514"/>
  <c r="EK514"/>
  <c r="EJ514"/>
  <c r="EI514"/>
  <c r="EH514"/>
  <c r="EG514"/>
  <c r="EF514"/>
  <c r="EE514"/>
  <c r="ED514"/>
  <c r="EC514"/>
  <c r="EB514"/>
  <c r="EA514"/>
  <c r="DZ514"/>
  <c r="DY514"/>
  <c r="DX514"/>
  <c r="DW514"/>
  <c r="DV514"/>
  <c r="DU514"/>
  <c r="DT514"/>
  <c r="DS514"/>
  <c r="DR514"/>
  <c r="DQ514"/>
  <c r="DP514"/>
  <c r="DO514"/>
  <c r="DN514"/>
  <c r="DM514"/>
  <c r="DL514"/>
  <c r="DK514"/>
  <c r="DJ514"/>
  <c r="DI514"/>
  <c r="DH514"/>
  <c r="DG514"/>
  <c r="DF514"/>
  <c r="DE514"/>
  <c r="DD514"/>
  <c r="DC514"/>
  <c r="DB514"/>
  <c r="DA514"/>
  <c r="CZ514"/>
  <c r="CY514"/>
  <c r="CX514"/>
  <c r="CW514"/>
  <c r="CV514"/>
  <c r="CU514"/>
  <c r="CT514"/>
  <c r="CS514"/>
  <c r="CR514"/>
  <c r="CQ514"/>
  <c r="CP514"/>
  <c r="CO514"/>
  <c r="CN514"/>
  <c r="CM514"/>
  <c r="CL514"/>
  <c r="CK514"/>
  <c r="CJ514"/>
  <c r="CI514"/>
  <c r="CH514"/>
  <c r="CG514"/>
  <c r="CF514"/>
  <c r="CE514"/>
  <c r="CD514"/>
  <c r="CC514"/>
  <c r="CB514"/>
  <c r="CA514"/>
  <c r="BZ514"/>
  <c r="BY514"/>
  <c r="BX514"/>
  <c r="BW514"/>
  <c r="BV514"/>
  <c r="BU514"/>
  <c r="BT514"/>
  <c r="BS514"/>
  <c r="BR514"/>
  <c r="BQ514"/>
  <c r="BP514"/>
  <c r="BO514"/>
  <c r="BN514"/>
  <c r="BM514"/>
  <c r="BL514"/>
  <c r="BK514"/>
  <c r="BJ514"/>
  <c r="FX513"/>
  <c r="FW513"/>
  <c r="FV513"/>
  <c r="FU513"/>
  <c r="FT513"/>
  <c r="FS513"/>
  <c r="FR513"/>
  <c r="FQ513"/>
  <c r="FP513"/>
  <c r="FO513"/>
  <c r="FN513"/>
  <c r="FM513"/>
  <c r="FL513"/>
  <c r="FK513"/>
  <c r="FJ513"/>
  <c r="FI513"/>
  <c r="FH513"/>
  <c r="FG513"/>
  <c r="FF513"/>
  <c r="FE513"/>
  <c r="FD513"/>
  <c r="FC513"/>
  <c r="FB513"/>
  <c r="FA513"/>
  <c r="EZ513"/>
  <c r="EY513"/>
  <c r="EX513"/>
  <c r="EW513"/>
  <c r="EV513"/>
  <c r="EU513"/>
  <c r="ET513"/>
  <c r="ES513"/>
  <c r="ER513"/>
  <c r="EQ513"/>
  <c r="EP513"/>
  <c r="EO513"/>
  <c r="EN513"/>
  <c r="EM513"/>
  <c r="EL513"/>
  <c r="EK513"/>
  <c r="EJ513"/>
  <c r="EI513"/>
  <c r="EH513"/>
  <c r="EG513"/>
  <c r="EF513"/>
  <c r="EE513"/>
  <c r="ED513"/>
  <c r="EC513"/>
  <c r="EB513"/>
  <c r="EA513"/>
  <c r="DZ513"/>
  <c r="DY513"/>
  <c r="DX513"/>
  <c r="DW513"/>
  <c r="DV513"/>
  <c r="DU513"/>
  <c r="DT513"/>
  <c r="DS513"/>
  <c r="DR513"/>
  <c r="DQ513"/>
  <c r="DP513"/>
  <c r="DO513"/>
  <c r="DN513"/>
  <c r="DM513"/>
  <c r="DL513"/>
  <c r="DK513"/>
  <c r="DJ513"/>
  <c r="DI513"/>
  <c r="DH513"/>
  <c r="DG513"/>
  <c r="DF513"/>
  <c r="DE513"/>
  <c r="DD513"/>
  <c r="DC513"/>
  <c r="DB513"/>
  <c r="DA513"/>
  <c r="CZ513"/>
  <c r="CY513"/>
  <c r="CX513"/>
  <c r="CW513"/>
  <c r="CV513"/>
  <c r="CU513"/>
  <c r="CT513"/>
  <c r="CS513"/>
  <c r="CR513"/>
  <c r="CQ513"/>
  <c r="CP513"/>
  <c r="CO513"/>
  <c r="CN513"/>
  <c r="CM513"/>
  <c r="CL513"/>
  <c r="CK513"/>
  <c r="CJ513"/>
  <c r="CI513"/>
  <c r="CH513"/>
  <c r="CG513"/>
  <c r="CF513"/>
  <c r="CE513"/>
  <c r="CD513"/>
  <c r="CC513"/>
  <c r="CB513"/>
  <c r="CA513"/>
  <c r="BZ513"/>
  <c r="BY513"/>
  <c r="BX513"/>
  <c r="BW513"/>
  <c r="BV513"/>
  <c r="BU513"/>
  <c r="BT513"/>
  <c r="BS513"/>
  <c r="BR513"/>
  <c r="BQ513"/>
  <c r="BP513"/>
  <c r="BO513"/>
  <c r="BN513"/>
  <c r="BM513"/>
  <c r="BL513"/>
  <c r="BK513"/>
  <c r="BJ513"/>
  <c r="FX512"/>
  <c r="FW512"/>
  <c r="FV512"/>
  <c r="FU512"/>
  <c r="FT512"/>
  <c r="FS512"/>
  <c r="FR512"/>
  <c r="FQ512"/>
  <c r="FP512"/>
  <c r="FO512"/>
  <c r="FN512"/>
  <c r="FM512"/>
  <c r="FL512"/>
  <c r="FK512"/>
  <c r="FJ512"/>
  <c r="FI512"/>
  <c r="FH512"/>
  <c r="FG512"/>
  <c r="FF512"/>
  <c r="FE512"/>
  <c r="FD512"/>
  <c r="FC512"/>
  <c r="FB512"/>
  <c r="FA512"/>
  <c r="EZ512"/>
  <c r="EY512"/>
  <c r="EX512"/>
  <c r="EW512"/>
  <c r="EV512"/>
  <c r="EU512"/>
  <c r="ET512"/>
  <c r="ES512"/>
  <c r="ER512"/>
  <c r="EQ512"/>
  <c r="EP512"/>
  <c r="EO512"/>
  <c r="EN512"/>
  <c r="EM512"/>
  <c r="EL512"/>
  <c r="EK512"/>
  <c r="EJ512"/>
  <c r="EI512"/>
  <c r="EH512"/>
  <c r="EG512"/>
  <c r="EF512"/>
  <c r="EE512"/>
  <c r="ED512"/>
  <c r="EC512"/>
  <c r="EB512"/>
  <c r="EA512"/>
  <c r="DZ512"/>
  <c r="DY512"/>
  <c r="DX512"/>
  <c r="DW512"/>
  <c r="DV512"/>
  <c r="DU512"/>
  <c r="DT512"/>
  <c r="DS512"/>
  <c r="DR512"/>
  <c r="DQ512"/>
  <c r="DP512"/>
  <c r="DO512"/>
  <c r="DN512"/>
  <c r="DM512"/>
  <c r="DL512"/>
  <c r="DK512"/>
  <c r="DJ512"/>
  <c r="DI512"/>
  <c r="DH512"/>
  <c r="DG512"/>
  <c r="DF512"/>
  <c r="DE512"/>
  <c r="DD512"/>
  <c r="DC512"/>
  <c r="DB512"/>
  <c r="DA512"/>
  <c r="CZ512"/>
  <c r="CY512"/>
  <c r="CX512"/>
  <c r="CW512"/>
  <c r="CV512"/>
  <c r="CU512"/>
  <c r="CT512"/>
  <c r="CS512"/>
  <c r="CR512"/>
  <c r="CQ512"/>
  <c r="CP512"/>
  <c r="CO512"/>
  <c r="CN512"/>
  <c r="CM512"/>
  <c r="CL512"/>
  <c r="CK512"/>
  <c r="CJ512"/>
  <c r="CI512"/>
  <c r="CH512"/>
  <c r="CG512"/>
  <c r="CF512"/>
  <c r="CE512"/>
  <c r="CD512"/>
  <c r="CC512"/>
  <c r="CB512"/>
  <c r="CA512"/>
  <c r="BZ512"/>
  <c r="BY512"/>
  <c r="BX512"/>
  <c r="BW512"/>
  <c r="BV512"/>
  <c r="BU512"/>
  <c r="BT512"/>
  <c r="BS512"/>
  <c r="BR512"/>
  <c r="BQ512"/>
  <c r="BP512"/>
  <c r="BO512"/>
  <c r="BN512"/>
  <c r="BM512"/>
  <c r="BL512"/>
  <c r="BK512"/>
  <c r="BJ512"/>
  <c r="FX511"/>
  <c r="FW511"/>
  <c r="FV511"/>
  <c r="FU511"/>
  <c r="FT511"/>
  <c r="FS511"/>
  <c r="FR511"/>
  <c r="FQ511"/>
  <c r="FP511"/>
  <c r="FO511"/>
  <c r="FN511"/>
  <c r="FM511"/>
  <c r="FL511"/>
  <c r="FK511"/>
  <c r="FJ511"/>
  <c r="FI511"/>
  <c r="FH511"/>
  <c r="FG511"/>
  <c r="FF511"/>
  <c r="FE511"/>
  <c r="FD511"/>
  <c r="FC511"/>
  <c r="FB511"/>
  <c r="FA511"/>
  <c r="EZ511"/>
  <c r="EY511"/>
  <c r="EX511"/>
  <c r="EW511"/>
  <c r="EV511"/>
  <c r="EU511"/>
  <c r="ET511"/>
  <c r="ES511"/>
  <c r="ER511"/>
  <c r="EQ511"/>
  <c r="EP511"/>
  <c r="EO511"/>
  <c r="EN511"/>
  <c r="EM511"/>
  <c r="EL511"/>
  <c r="EK511"/>
  <c r="EJ511"/>
  <c r="EI511"/>
  <c r="EH511"/>
  <c r="EG511"/>
  <c r="EF511"/>
  <c r="EE511"/>
  <c r="ED511"/>
  <c r="EC511"/>
  <c r="EB511"/>
  <c r="EA511"/>
  <c r="DZ511"/>
  <c r="DY511"/>
  <c r="DX511"/>
  <c r="DW511"/>
  <c r="DV511"/>
  <c r="DU511"/>
  <c r="DT511"/>
  <c r="DS511"/>
  <c r="DR511"/>
  <c r="DQ511"/>
  <c r="DP511"/>
  <c r="DO511"/>
  <c r="DN511"/>
  <c r="DM511"/>
  <c r="DL511"/>
  <c r="DK511"/>
  <c r="DJ511"/>
  <c r="DI511"/>
  <c r="DH511"/>
  <c r="DG511"/>
  <c r="DF511"/>
  <c r="DE511"/>
  <c r="DD511"/>
  <c r="DC511"/>
  <c r="DB511"/>
  <c r="DA511"/>
  <c r="CZ511"/>
  <c r="CY511"/>
  <c r="CX511"/>
  <c r="CW511"/>
  <c r="CV511"/>
  <c r="CU511"/>
  <c r="CT511"/>
  <c r="CS511"/>
  <c r="CR511"/>
  <c r="CQ511"/>
  <c r="CP511"/>
  <c r="CO511"/>
  <c r="CN511"/>
  <c r="CM511"/>
  <c r="CL511"/>
  <c r="CK511"/>
  <c r="CJ511"/>
  <c r="CI511"/>
  <c r="CH511"/>
  <c r="CG511"/>
  <c r="CF511"/>
  <c r="CE511"/>
  <c r="CD511"/>
  <c r="CC511"/>
  <c r="CB511"/>
  <c r="CA511"/>
  <c r="BZ511"/>
  <c r="BY511"/>
  <c r="BX511"/>
  <c r="BW511"/>
  <c r="BV511"/>
  <c r="BU511"/>
  <c r="BT511"/>
  <c r="BS511"/>
  <c r="BR511"/>
  <c r="BQ511"/>
  <c r="BP511"/>
  <c r="BO511"/>
  <c r="BN511"/>
  <c r="BM511"/>
  <c r="BL511"/>
  <c r="BK511"/>
  <c r="BJ511"/>
  <c r="FX510"/>
  <c r="FW510"/>
  <c r="FV510"/>
  <c r="FU510"/>
  <c r="FT510"/>
  <c r="FS510"/>
  <c r="FR510"/>
  <c r="FQ510"/>
  <c r="FP510"/>
  <c r="FO510"/>
  <c r="FN510"/>
  <c r="FM510"/>
  <c r="FL510"/>
  <c r="FK510"/>
  <c r="FJ510"/>
  <c r="FI510"/>
  <c r="FH510"/>
  <c r="FG510"/>
  <c r="FF510"/>
  <c r="FE510"/>
  <c r="FD510"/>
  <c r="FC510"/>
  <c r="FB510"/>
  <c r="FA510"/>
  <c r="EZ510"/>
  <c r="EY510"/>
  <c r="EX510"/>
  <c r="EW510"/>
  <c r="EV510"/>
  <c r="EU510"/>
  <c r="ET510"/>
  <c r="ES510"/>
  <c r="ER510"/>
  <c r="EQ510"/>
  <c r="EP510"/>
  <c r="EO510"/>
  <c r="EN510"/>
  <c r="EM510"/>
  <c r="EL510"/>
  <c r="EK510"/>
  <c r="EJ510"/>
  <c r="EI510"/>
  <c r="EH510"/>
  <c r="EG510"/>
  <c r="EF510"/>
  <c r="EE510"/>
  <c r="ED510"/>
  <c r="EC510"/>
  <c r="EB510"/>
  <c r="EA510"/>
  <c r="DZ510"/>
  <c r="DY510"/>
  <c r="DX510"/>
  <c r="DW510"/>
  <c r="DV510"/>
  <c r="DU510"/>
  <c r="DT510"/>
  <c r="DS510"/>
  <c r="DR510"/>
  <c r="DQ510"/>
  <c r="DP510"/>
  <c r="DO510"/>
  <c r="DN510"/>
  <c r="DM510"/>
  <c r="DL510"/>
  <c r="DK510"/>
  <c r="DJ510"/>
  <c r="DI510"/>
  <c r="DH510"/>
  <c r="DG510"/>
  <c r="DF510"/>
  <c r="DE510"/>
  <c r="DD510"/>
  <c r="DC510"/>
  <c r="DB510"/>
  <c r="DA510"/>
  <c r="CZ510"/>
  <c r="CY510"/>
  <c r="CX510"/>
  <c r="CW510"/>
  <c r="CV510"/>
  <c r="CU510"/>
  <c r="CT510"/>
  <c r="CS510"/>
  <c r="CR510"/>
  <c r="CQ510"/>
  <c r="CP510"/>
  <c r="CO510"/>
  <c r="CN510"/>
  <c r="CM510"/>
  <c r="CL510"/>
  <c r="CK510"/>
  <c r="CJ510"/>
  <c r="CI510"/>
  <c r="CH510"/>
  <c r="CG510"/>
  <c r="CF510"/>
  <c r="CE510"/>
  <c r="CD510"/>
  <c r="CC510"/>
  <c r="CB510"/>
  <c r="CA510"/>
  <c r="BZ510"/>
  <c r="BY510"/>
  <c r="BX510"/>
  <c r="BW510"/>
  <c r="BV510"/>
  <c r="BU510"/>
  <c r="BT510"/>
  <c r="BS510"/>
  <c r="BR510"/>
  <c r="BQ510"/>
  <c r="BP510"/>
  <c r="BO510"/>
  <c r="BN510"/>
  <c r="BM510"/>
  <c r="BL510"/>
  <c r="BK510"/>
  <c r="BJ510"/>
  <c r="FX509"/>
  <c r="FW509"/>
  <c r="FV509"/>
  <c r="FU509"/>
  <c r="FT509"/>
  <c r="FS509"/>
  <c r="FR509"/>
  <c r="FQ509"/>
  <c r="FP509"/>
  <c r="FO509"/>
  <c r="FN509"/>
  <c r="FM509"/>
  <c r="FL509"/>
  <c r="FK509"/>
  <c r="FJ509"/>
  <c r="FI509"/>
  <c r="FH509"/>
  <c r="FG509"/>
  <c r="FF509"/>
  <c r="FE509"/>
  <c r="FD509"/>
  <c r="FC509"/>
  <c r="FB509"/>
  <c r="FA509"/>
  <c r="EZ509"/>
  <c r="EY509"/>
  <c r="EX509"/>
  <c r="EW509"/>
  <c r="EV509"/>
  <c r="EU509"/>
  <c r="ET509"/>
  <c r="ES509"/>
  <c r="ER509"/>
  <c r="EQ509"/>
  <c r="EP509"/>
  <c r="EO509"/>
  <c r="EN509"/>
  <c r="EM509"/>
  <c r="EL509"/>
  <c r="EK509"/>
  <c r="EJ509"/>
  <c r="EI509"/>
  <c r="EH509"/>
  <c r="EG509"/>
  <c r="EF509"/>
  <c r="EE509"/>
  <c r="ED509"/>
  <c r="EC509"/>
  <c r="EB509"/>
  <c r="EA509"/>
  <c r="DZ509"/>
  <c r="DY509"/>
  <c r="DX509"/>
  <c r="DW509"/>
  <c r="DV509"/>
  <c r="DU509"/>
  <c r="DT509"/>
  <c r="DS509"/>
  <c r="DR509"/>
  <c r="DQ509"/>
  <c r="DP509"/>
  <c r="DO509"/>
  <c r="DN509"/>
  <c r="DM509"/>
  <c r="DL509"/>
  <c r="DK509"/>
  <c r="DJ509"/>
  <c r="DI509"/>
  <c r="DH509"/>
  <c r="DG509"/>
  <c r="DF509"/>
  <c r="DE509"/>
  <c r="DD509"/>
  <c r="DC509"/>
  <c r="DB509"/>
  <c r="DA509"/>
  <c r="CZ509"/>
  <c r="CY509"/>
  <c r="CX509"/>
  <c r="CW509"/>
  <c r="CV509"/>
  <c r="CU509"/>
  <c r="CT509"/>
  <c r="CS509"/>
  <c r="CR509"/>
  <c r="CQ509"/>
  <c r="CP509"/>
  <c r="CO509"/>
  <c r="CN509"/>
  <c r="CM509"/>
  <c r="CL509"/>
  <c r="CK509"/>
  <c r="CJ509"/>
  <c r="CI509"/>
  <c r="CH509"/>
  <c r="CG509"/>
  <c r="CF509"/>
  <c r="CE509"/>
  <c r="CD509"/>
  <c r="CC509"/>
  <c r="CB509"/>
  <c r="CA509"/>
  <c r="BZ509"/>
  <c r="BY509"/>
  <c r="BX509"/>
  <c r="BW509"/>
  <c r="BV509"/>
  <c r="BU509"/>
  <c r="BT509"/>
  <c r="BS509"/>
  <c r="BR509"/>
  <c r="BQ509"/>
  <c r="BP509"/>
  <c r="BO509"/>
  <c r="BN509"/>
  <c r="BM509"/>
  <c r="BL509"/>
  <c r="BK509"/>
  <c r="BJ509"/>
  <c r="FX508"/>
  <c r="FW508"/>
  <c r="FV508"/>
  <c r="FU508"/>
  <c r="FT508"/>
  <c r="FS508"/>
  <c r="FR508"/>
  <c r="FQ508"/>
  <c r="FP508"/>
  <c r="FO508"/>
  <c r="FN508"/>
  <c r="FM508"/>
  <c r="FL508"/>
  <c r="FK508"/>
  <c r="FJ508"/>
  <c r="FI508"/>
  <c r="FH508"/>
  <c r="FG508"/>
  <c r="FF508"/>
  <c r="FE508"/>
  <c r="FD508"/>
  <c r="FC508"/>
  <c r="FB508"/>
  <c r="FA508"/>
  <c r="EZ508"/>
  <c r="EY508"/>
  <c r="EX508"/>
  <c r="EW508"/>
  <c r="EV508"/>
  <c r="EU508"/>
  <c r="ET508"/>
  <c r="ES508"/>
  <c r="ER508"/>
  <c r="EQ508"/>
  <c r="EP508"/>
  <c r="EO508"/>
  <c r="EN508"/>
  <c r="EM508"/>
  <c r="EL508"/>
  <c r="EK508"/>
  <c r="EJ508"/>
  <c r="EI508"/>
  <c r="EH508"/>
  <c r="EG508"/>
  <c r="EF508"/>
  <c r="EE508"/>
  <c r="ED508"/>
  <c r="EC508"/>
  <c r="EB508"/>
  <c r="EA508"/>
  <c r="DZ508"/>
  <c r="DY508"/>
  <c r="DX508"/>
  <c r="DW508"/>
  <c r="DV508"/>
  <c r="DU508"/>
  <c r="DT508"/>
  <c r="DS508"/>
  <c r="DR508"/>
  <c r="DQ508"/>
  <c r="DP508"/>
  <c r="DO508"/>
  <c r="DN508"/>
  <c r="DM508"/>
  <c r="DL508"/>
  <c r="DK508"/>
  <c r="DJ508"/>
  <c r="DI508"/>
  <c r="DH508"/>
  <c r="DG508"/>
  <c r="DF508"/>
  <c r="DE508"/>
  <c r="DD508"/>
  <c r="DC508"/>
  <c r="DB508"/>
  <c r="DA508"/>
  <c r="CZ508"/>
  <c r="CY508"/>
  <c r="CX508"/>
  <c r="CW508"/>
  <c r="CV508"/>
  <c r="CU508"/>
  <c r="CT508"/>
  <c r="CS508"/>
  <c r="CR508"/>
  <c r="CQ508"/>
  <c r="CP508"/>
  <c r="CO508"/>
  <c r="CN508"/>
  <c r="CM508"/>
  <c r="CL508"/>
  <c r="CK508"/>
  <c r="CJ508"/>
  <c r="CI508"/>
  <c r="CH508"/>
  <c r="CG508"/>
  <c r="CF508"/>
  <c r="CE508"/>
  <c r="CD508"/>
  <c r="CC508"/>
  <c r="CB508"/>
  <c r="CA508"/>
  <c r="BZ508"/>
  <c r="BY508"/>
  <c r="BX508"/>
  <c r="BW508"/>
  <c r="BV508"/>
  <c r="BU508"/>
  <c r="BT508"/>
  <c r="BS508"/>
  <c r="BR508"/>
  <c r="BQ508"/>
  <c r="BP508"/>
  <c r="BO508"/>
  <c r="BN508"/>
  <c r="BM508"/>
  <c r="BL508"/>
  <c r="BK508"/>
  <c r="BJ508"/>
  <c r="FX507"/>
  <c r="FW507"/>
  <c r="FV507"/>
  <c r="FU507"/>
  <c r="FT507"/>
  <c r="FS507"/>
  <c r="FR507"/>
  <c r="FQ507"/>
  <c r="FP507"/>
  <c r="FO507"/>
  <c r="FN507"/>
  <c r="FM507"/>
  <c r="FL507"/>
  <c r="FK507"/>
  <c r="FJ507"/>
  <c r="FI507"/>
  <c r="FH507"/>
  <c r="FG507"/>
  <c r="FF507"/>
  <c r="FE507"/>
  <c r="FD507"/>
  <c r="FC507"/>
  <c r="FB507"/>
  <c r="FA507"/>
  <c r="EZ507"/>
  <c r="EY507"/>
  <c r="EX507"/>
  <c r="EW507"/>
  <c r="EV507"/>
  <c r="EU507"/>
  <c r="ET507"/>
  <c r="ES507"/>
  <c r="ER507"/>
  <c r="EQ507"/>
  <c r="EP507"/>
  <c r="EO507"/>
  <c r="EN507"/>
  <c r="EM507"/>
  <c r="EL507"/>
  <c r="EK507"/>
  <c r="EJ507"/>
  <c r="EI507"/>
  <c r="EH507"/>
  <c r="EG507"/>
  <c r="EF507"/>
  <c r="EE507"/>
  <c r="ED507"/>
  <c r="EC507"/>
  <c r="EB507"/>
  <c r="EA507"/>
  <c r="DZ507"/>
  <c r="DY507"/>
  <c r="DX507"/>
  <c r="DW507"/>
  <c r="DV507"/>
  <c r="DU507"/>
  <c r="DT507"/>
  <c r="DS507"/>
  <c r="DR507"/>
  <c r="DQ507"/>
  <c r="DP507"/>
  <c r="DO507"/>
  <c r="DN507"/>
  <c r="DM507"/>
  <c r="DL507"/>
  <c r="DK507"/>
  <c r="DJ507"/>
  <c r="DI507"/>
  <c r="DH507"/>
  <c r="DG507"/>
  <c r="DF507"/>
  <c r="DE507"/>
  <c r="DD507"/>
  <c r="DC507"/>
  <c r="DB507"/>
  <c r="DA507"/>
  <c r="CZ507"/>
  <c r="CY507"/>
  <c r="CX507"/>
  <c r="CW507"/>
  <c r="CV507"/>
  <c r="CU507"/>
  <c r="CT507"/>
  <c r="CS507"/>
  <c r="CR507"/>
  <c r="CQ507"/>
  <c r="CP507"/>
  <c r="CO507"/>
  <c r="CN507"/>
  <c r="CM507"/>
  <c r="CL507"/>
  <c r="CK507"/>
  <c r="CJ507"/>
  <c r="CI507"/>
  <c r="CH507"/>
  <c r="CG507"/>
  <c r="CF507"/>
  <c r="CE507"/>
  <c r="CD507"/>
  <c r="CC507"/>
  <c r="CB507"/>
  <c r="CA507"/>
  <c r="BZ507"/>
  <c r="BY507"/>
  <c r="BX507"/>
  <c r="BW507"/>
  <c r="BV507"/>
  <c r="BU507"/>
  <c r="BT507"/>
  <c r="BS507"/>
  <c r="BR507"/>
  <c r="BQ507"/>
  <c r="BP507"/>
  <c r="BO507"/>
  <c r="BN507"/>
  <c r="BM507"/>
  <c r="BL507"/>
  <c r="BK507"/>
  <c r="BJ507"/>
  <c r="FX506"/>
  <c r="FW506"/>
  <c r="FV506"/>
  <c r="FU506"/>
  <c r="FT506"/>
  <c r="FS506"/>
  <c r="FR506"/>
  <c r="FQ506"/>
  <c r="FP506"/>
  <c r="FO506"/>
  <c r="FN506"/>
  <c r="FM506"/>
  <c r="FL506"/>
  <c r="FK506"/>
  <c r="FJ506"/>
  <c r="FI506"/>
  <c r="FH506"/>
  <c r="FG506"/>
  <c r="FF506"/>
  <c r="FE506"/>
  <c r="FD506"/>
  <c r="FC506"/>
  <c r="FB506"/>
  <c r="FA506"/>
  <c r="EZ506"/>
  <c r="EY506"/>
  <c r="EX506"/>
  <c r="EW506"/>
  <c r="EV506"/>
  <c r="EU506"/>
  <c r="ET506"/>
  <c r="ES506"/>
  <c r="ER506"/>
  <c r="EQ506"/>
  <c r="EP506"/>
  <c r="EO506"/>
  <c r="EN506"/>
  <c r="EM506"/>
  <c r="EL506"/>
  <c r="EK506"/>
  <c r="EJ506"/>
  <c r="EI506"/>
  <c r="EH506"/>
  <c r="EG506"/>
  <c r="EF506"/>
  <c r="EE506"/>
  <c r="ED506"/>
  <c r="EC506"/>
  <c r="EB506"/>
  <c r="EA506"/>
  <c r="DZ506"/>
  <c r="DY506"/>
  <c r="DX506"/>
  <c r="DW506"/>
  <c r="DV506"/>
  <c r="DU506"/>
  <c r="DT506"/>
  <c r="DS506"/>
  <c r="DR506"/>
  <c r="DQ506"/>
  <c r="DP506"/>
  <c r="DO506"/>
  <c r="DN506"/>
  <c r="DM506"/>
  <c r="DL506"/>
  <c r="DK506"/>
  <c r="DJ506"/>
  <c r="DI506"/>
  <c r="DH506"/>
  <c r="DG506"/>
  <c r="DF506"/>
  <c r="DE506"/>
  <c r="DD506"/>
  <c r="DC506"/>
  <c r="DB506"/>
  <c r="DA506"/>
  <c r="CZ506"/>
  <c r="CY506"/>
  <c r="CX506"/>
  <c r="CW506"/>
  <c r="CV506"/>
  <c r="CU506"/>
  <c r="CT506"/>
  <c r="CS506"/>
  <c r="CR506"/>
  <c r="CQ506"/>
  <c r="CP506"/>
  <c r="CO506"/>
  <c r="CN506"/>
  <c r="CM506"/>
  <c r="CL506"/>
  <c r="CK506"/>
  <c r="CJ506"/>
  <c r="CI506"/>
  <c r="CH506"/>
  <c r="CG506"/>
  <c r="CF506"/>
  <c r="CE506"/>
  <c r="CD506"/>
  <c r="CC506"/>
  <c r="CB506"/>
  <c r="CA506"/>
  <c r="BZ506"/>
  <c r="BY506"/>
  <c r="BX506"/>
  <c r="BW506"/>
  <c r="BV506"/>
  <c r="BU506"/>
  <c r="BT506"/>
  <c r="BS506"/>
  <c r="BR506"/>
  <c r="BQ506"/>
  <c r="BP506"/>
  <c r="BO506"/>
  <c r="BN506"/>
  <c r="BM506"/>
  <c r="BL506"/>
  <c r="BK506"/>
  <c r="BJ506"/>
  <c r="FX505"/>
  <c r="FW505"/>
  <c r="FV505"/>
  <c r="FU505"/>
  <c r="FT505"/>
  <c r="FS505"/>
  <c r="FR505"/>
  <c r="FQ505"/>
  <c r="FP505"/>
  <c r="FO505"/>
  <c r="FN505"/>
  <c r="FM505"/>
  <c r="FL505"/>
  <c r="FK505"/>
  <c r="FJ505"/>
  <c r="FI505"/>
  <c r="FH505"/>
  <c r="FG505"/>
  <c r="FF505"/>
  <c r="FE505"/>
  <c r="FD505"/>
  <c r="FC505"/>
  <c r="FB505"/>
  <c r="FA505"/>
  <c r="EZ505"/>
  <c r="EY505"/>
  <c r="EX505"/>
  <c r="EW505"/>
  <c r="EV505"/>
  <c r="EU505"/>
  <c r="ET505"/>
  <c r="ES505"/>
  <c r="ER505"/>
  <c r="EQ505"/>
  <c r="EP505"/>
  <c r="EO505"/>
  <c r="EN505"/>
  <c r="EM505"/>
  <c r="EL505"/>
  <c r="EK505"/>
  <c r="EJ505"/>
  <c r="EI505"/>
  <c r="EH505"/>
  <c r="EG505"/>
  <c r="EF505"/>
  <c r="EE505"/>
  <c r="ED505"/>
  <c r="EC505"/>
  <c r="EB505"/>
  <c r="EA505"/>
  <c r="DZ505"/>
  <c r="DY505"/>
  <c r="DX505"/>
  <c r="DW505"/>
  <c r="DV505"/>
  <c r="DU505"/>
  <c r="DT505"/>
  <c r="DS505"/>
  <c r="DR505"/>
  <c r="DQ505"/>
  <c r="DP505"/>
  <c r="DO505"/>
  <c r="DN505"/>
  <c r="DM505"/>
  <c r="DL505"/>
  <c r="DK505"/>
  <c r="DJ505"/>
  <c r="DI505"/>
  <c r="DH505"/>
  <c r="DG505"/>
  <c r="DF505"/>
  <c r="DE505"/>
  <c r="DD505"/>
  <c r="DC505"/>
  <c r="DB505"/>
  <c r="DA505"/>
  <c r="CZ505"/>
  <c r="CY505"/>
  <c r="CX505"/>
  <c r="CW505"/>
  <c r="CV505"/>
  <c r="CU505"/>
  <c r="CT505"/>
  <c r="CS505"/>
  <c r="CR505"/>
  <c r="CQ505"/>
  <c r="CP505"/>
  <c r="CO505"/>
  <c r="CN505"/>
  <c r="CM505"/>
  <c r="CL505"/>
  <c r="CK505"/>
  <c r="CJ505"/>
  <c r="CI505"/>
  <c r="CH505"/>
  <c r="CG505"/>
  <c r="CF505"/>
  <c r="CE505"/>
  <c r="CD505"/>
  <c r="CC505"/>
  <c r="CB505"/>
  <c r="CA505"/>
  <c r="BZ505"/>
  <c r="BY505"/>
  <c r="BX505"/>
  <c r="BW505"/>
  <c r="BV505"/>
  <c r="BU505"/>
  <c r="BT505"/>
  <c r="BS505"/>
  <c r="BR505"/>
  <c r="BQ505"/>
  <c r="BP505"/>
  <c r="BO505"/>
  <c r="BN505"/>
  <c r="BM505"/>
  <c r="BL505"/>
  <c r="BK505"/>
  <c r="BJ505"/>
  <c r="FX504"/>
  <c r="FW504"/>
  <c r="FV504"/>
  <c r="FU504"/>
  <c r="FT504"/>
  <c r="FS504"/>
  <c r="FR504"/>
  <c r="FQ504"/>
  <c r="FP504"/>
  <c r="FO504"/>
  <c r="FN504"/>
  <c r="FM504"/>
  <c r="FL504"/>
  <c r="FK504"/>
  <c r="FJ504"/>
  <c r="FI504"/>
  <c r="FH504"/>
  <c r="FG504"/>
  <c r="FF504"/>
  <c r="FE504"/>
  <c r="FD504"/>
  <c r="FC504"/>
  <c r="FB504"/>
  <c r="FA504"/>
  <c r="EZ504"/>
  <c r="EY504"/>
  <c r="EX504"/>
  <c r="EW504"/>
  <c r="EV504"/>
  <c r="EU504"/>
  <c r="ET504"/>
  <c r="ES504"/>
  <c r="ER504"/>
  <c r="EQ504"/>
  <c r="EP504"/>
  <c r="EO504"/>
  <c r="EN504"/>
  <c r="EM504"/>
  <c r="EL504"/>
  <c r="EK504"/>
  <c r="EJ504"/>
  <c r="EI504"/>
  <c r="EH504"/>
  <c r="EG504"/>
  <c r="EF504"/>
  <c r="EE504"/>
  <c r="ED504"/>
  <c r="EC504"/>
  <c r="EB504"/>
  <c r="EA504"/>
  <c r="DZ504"/>
  <c r="DY504"/>
  <c r="DX504"/>
  <c r="DW504"/>
  <c r="DV504"/>
  <c r="DU504"/>
  <c r="DT504"/>
  <c r="DS504"/>
  <c r="DR504"/>
  <c r="DQ504"/>
  <c r="DP504"/>
  <c r="DO504"/>
  <c r="DN504"/>
  <c r="DM504"/>
  <c r="DL504"/>
  <c r="DK504"/>
  <c r="DJ504"/>
  <c r="DI504"/>
  <c r="DH504"/>
  <c r="DG504"/>
  <c r="DF504"/>
  <c r="DE504"/>
  <c r="DD504"/>
  <c r="DC504"/>
  <c r="DB504"/>
  <c r="DA504"/>
  <c r="CZ504"/>
  <c r="CY504"/>
  <c r="CX504"/>
  <c r="CW504"/>
  <c r="CV504"/>
  <c r="CU504"/>
  <c r="CT504"/>
  <c r="CS504"/>
  <c r="CR504"/>
  <c r="CQ504"/>
  <c r="CP504"/>
  <c r="CO504"/>
  <c r="CN504"/>
  <c r="CM504"/>
  <c r="CL504"/>
  <c r="CK504"/>
  <c r="CJ504"/>
  <c r="CI504"/>
  <c r="CH504"/>
  <c r="CG504"/>
  <c r="CF504"/>
  <c r="CE504"/>
  <c r="CD504"/>
  <c r="CC504"/>
  <c r="CB504"/>
  <c r="CA504"/>
  <c r="BZ504"/>
  <c r="BY504"/>
  <c r="BX504"/>
  <c r="BW504"/>
  <c r="BV504"/>
  <c r="BU504"/>
  <c r="BT504"/>
  <c r="BS504"/>
  <c r="BR504"/>
  <c r="BQ504"/>
  <c r="BP504"/>
  <c r="BO504"/>
  <c r="BN504"/>
  <c r="BM504"/>
  <c r="BL504"/>
  <c r="BK504"/>
  <c r="BJ504"/>
  <c r="FX503"/>
  <c r="FW503"/>
  <c r="FV503"/>
  <c r="FU503"/>
  <c r="FT503"/>
  <c r="FS503"/>
  <c r="FR503"/>
  <c r="FQ503"/>
  <c r="FP503"/>
  <c r="FO503"/>
  <c r="FN503"/>
  <c r="FM503"/>
  <c r="FL503"/>
  <c r="FK503"/>
  <c r="FJ503"/>
  <c r="FI503"/>
  <c r="FH503"/>
  <c r="FG503"/>
  <c r="FF503"/>
  <c r="FE503"/>
  <c r="FD503"/>
  <c r="FC503"/>
  <c r="FB503"/>
  <c r="FA503"/>
  <c r="EZ503"/>
  <c r="EY503"/>
  <c r="EX503"/>
  <c r="EW503"/>
  <c r="EV503"/>
  <c r="EU503"/>
  <c r="ET503"/>
  <c r="ES503"/>
  <c r="ER503"/>
  <c r="EQ503"/>
  <c r="EP503"/>
  <c r="EO503"/>
  <c r="EN503"/>
  <c r="EM503"/>
  <c r="EL503"/>
  <c r="EK503"/>
  <c r="EJ503"/>
  <c r="EI503"/>
  <c r="EH503"/>
  <c r="EG503"/>
  <c r="EF503"/>
  <c r="EE503"/>
  <c r="ED503"/>
  <c r="EC503"/>
  <c r="EB503"/>
  <c r="EA503"/>
  <c r="DZ503"/>
  <c r="DY503"/>
  <c r="DX503"/>
  <c r="DW503"/>
  <c r="DV503"/>
  <c r="DU503"/>
  <c r="DT503"/>
  <c r="DS503"/>
  <c r="DR503"/>
  <c r="DQ503"/>
  <c r="DP503"/>
  <c r="DO503"/>
  <c r="DN503"/>
  <c r="DM503"/>
  <c r="DL503"/>
  <c r="DK503"/>
  <c r="DJ503"/>
  <c r="DI503"/>
  <c r="DH503"/>
  <c r="DG503"/>
  <c r="DF503"/>
  <c r="DE503"/>
  <c r="DD503"/>
  <c r="DC503"/>
  <c r="DB503"/>
  <c r="DA503"/>
  <c r="CZ503"/>
  <c r="CY503"/>
  <c r="CX503"/>
  <c r="CW503"/>
  <c r="CV503"/>
  <c r="CU503"/>
  <c r="CT503"/>
  <c r="CS503"/>
  <c r="CR503"/>
  <c r="CQ503"/>
  <c r="CP503"/>
  <c r="CO503"/>
  <c r="CN503"/>
  <c r="CM503"/>
  <c r="CL503"/>
  <c r="CK503"/>
  <c r="CJ503"/>
  <c r="CI503"/>
  <c r="CH503"/>
  <c r="CG503"/>
  <c r="CF503"/>
  <c r="CE503"/>
  <c r="CD503"/>
  <c r="CC503"/>
  <c r="CB503"/>
  <c r="CA503"/>
  <c r="BZ503"/>
  <c r="BY503"/>
  <c r="BX503"/>
  <c r="BW503"/>
  <c r="BV503"/>
  <c r="BU503"/>
  <c r="BT503"/>
  <c r="BS503"/>
  <c r="BR503"/>
  <c r="BQ503"/>
  <c r="BP503"/>
  <c r="BO503"/>
  <c r="BN503"/>
  <c r="BM503"/>
  <c r="BL503"/>
  <c r="BK503"/>
  <c r="BJ503"/>
  <c r="FX502"/>
  <c r="FW502"/>
  <c r="FV502"/>
  <c r="FU502"/>
  <c r="FT502"/>
  <c r="FS502"/>
  <c r="FR502"/>
  <c r="FQ502"/>
  <c r="FP502"/>
  <c r="FO502"/>
  <c r="FN502"/>
  <c r="FM502"/>
  <c r="FL502"/>
  <c r="FK502"/>
  <c r="FJ502"/>
  <c r="FI502"/>
  <c r="FH502"/>
  <c r="FG502"/>
  <c r="FF502"/>
  <c r="FE502"/>
  <c r="FD502"/>
  <c r="FC502"/>
  <c r="FB502"/>
  <c r="FA502"/>
  <c r="EZ502"/>
  <c r="EY502"/>
  <c r="EX502"/>
  <c r="EW502"/>
  <c r="EV502"/>
  <c r="EU502"/>
  <c r="ET502"/>
  <c r="ES502"/>
  <c r="ER502"/>
  <c r="EQ502"/>
  <c r="EP502"/>
  <c r="EO502"/>
  <c r="EN502"/>
  <c r="EM502"/>
  <c r="EL502"/>
  <c r="EK502"/>
  <c r="EJ502"/>
  <c r="EI502"/>
  <c r="EH502"/>
  <c r="EG502"/>
  <c r="EF502"/>
  <c r="EE502"/>
  <c r="ED502"/>
  <c r="EC502"/>
  <c r="EB502"/>
  <c r="EA502"/>
  <c r="DZ502"/>
  <c r="DY502"/>
  <c r="DX502"/>
  <c r="DW502"/>
  <c r="DV502"/>
  <c r="DU502"/>
  <c r="DT502"/>
  <c r="DS502"/>
  <c r="DR502"/>
  <c r="DQ502"/>
  <c r="DP502"/>
  <c r="DO502"/>
  <c r="DN502"/>
  <c r="DM502"/>
  <c r="DL502"/>
  <c r="DK502"/>
  <c r="DJ502"/>
  <c r="DI502"/>
  <c r="DH502"/>
  <c r="DG502"/>
  <c r="DF502"/>
  <c r="DE502"/>
  <c r="DD502"/>
  <c r="DC502"/>
  <c r="DB502"/>
  <c r="DA502"/>
  <c r="CZ502"/>
  <c r="CY502"/>
  <c r="CX502"/>
  <c r="CW502"/>
  <c r="CV502"/>
  <c r="CU502"/>
  <c r="CT502"/>
  <c r="CS502"/>
  <c r="CR502"/>
  <c r="CQ502"/>
  <c r="CP502"/>
  <c r="CO502"/>
  <c r="CN502"/>
  <c r="CM502"/>
  <c r="CL502"/>
  <c r="CK502"/>
  <c r="CJ502"/>
  <c r="CI502"/>
  <c r="CH502"/>
  <c r="CG502"/>
  <c r="CF502"/>
  <c r="CE502"/>
  <c r="CD502"/>
  <c r="CC502"/>
  <c r="CB502"/>
  <c r="CA502"/>
  <c r="BZ502"/>
  <c r="BY502"/>
  <c r="BX502"/>
  <c r="BW502"/>
  <c r="BV502"/>
  <c r="BU502"/>
  <c r="BT502"/>
  <c r="BS502"/>
  <c r="BR502"/>
  <c r="BQ502"/>
  <c r="BP502"/>
  <c r="BO502"/>
  <c r="BN502"/>
  <c r="BM502"/>
  <c r="BL502"/>
  <c r="BK502"/>
  <c r="BJ502"/>
  <c r="FX501"/>
  <c r="FW501"/>
  <c r="FV501"/>
  <c r="FU501"/>
  <c r="FT501"/>
  <c r="FS501"/>
  <c r="FR501"/>
  <c r="FQ501"/>
  <c r="FP501"/>
  <c r="FO501"/>
  <c r="FN501"/>
  <c r="FM501"/>
  <c r="FL501"/>
  <c r="FK501"/>
  <c r="FJ501"/>
  <c r="FI501"/>
  <c r="FH501"/>
  <c r="FG501"/>
  <c r="FF501"/>
  <c r="FE501"/>
  <c r="FD501"/>
  <c r="FC501"/>
  <c r="FB501"/>
  <c r="FA501"/>
  <c r="EZ501"/>
  <c r="EY501"/>
  <c r="EX501"/>
  <c r="EW501"/>
  <c r="EV501"/>
  <c r="EU501"/>
  <c r="ET501"/>
  <c r="ES501"/>
  <c r="ER501"/>
  <c r="EQ501"/>
  <c r="EP501"/>
  <c r="EO501"/>
  <c r="EN501"/>
  <c r="EM501"/>
  <c r="EL501"/>
  <c r="EK501"/>
  <c r="EJ501"/>
  <c r="EI501"/>
  <c r="EH501"/>
  <c r="EG501"/>
  <c r="EF501"/>
  <c r="EE501"/>
  <c r="ED501"/>
  <c r="EC501"/>
  <c r="EB501"/>
  <c r="EA501"/>
  <c r="DZ501"/>
  <c r="DY501"/>
  <c r="DX501"/>
  <c r="DW501"/>
  <c r="DV501"/>
  <c r="DU501"/>
  <c r="DT501"/>
  <c r="DS501"/>
  <c r="DR501"/>
  <c r="DQ501"/>
  <c r="DP501"/>
  <c r="DO501"/>
  <c r="DN501"/>
  <c r="DM501"/>
  <c r="DL501"/>
  <c r="DK501"/>
  <c r="DJ501"/>
  <c r="DI501"/>
  <c r="DH501"/>
  <c r="DG501"/>
  <c r="DF501"/>
  <c r="DE501"/>
  <c r="DD501"/>
  <c r="DC501"/>
  <c r="DB501"/>
  <c r="DA501"/>
  <c r="CZ501"/>
  <c r="CY501"/>
  <c r="CX501"/>
  <c r="CW501"/>
  <c r="CV501"/>
  <c r="CU501"/>
  <c r="CT501"/>
  <c r="CS501"/>
  <c r="CR501"/>
  <c r="CQ501"/>
  <c r="CP501"/>
  <c r="CO501"/>
  <c r="CN501"/>
  <c r="CM501"/>
  <c r="CL501"/>
  <c r="CK501"/>
  <c r="CJ501"/>
  <c r="CI501"/>
  <c r="CH501"/>
  <c r="CG501"/>
  <c r="CF501"/>
  <c r="CE501"/>
  <c r="CD501"/>
  <c r="CC501"/>
  <c r="CB501"/>
  <c r="CA501"/>
  <c r="BZ501"/>
  <c r="BY501"/>
  <c r="BX501"/>
  <c r="BW501"/>
  <c r="BV501"/>
  <c r="BU501"/>
  <c r="BT501"/>
  <c r="BS501"/>
  <c r="BR501"/>
  <c r="BQ501"/>
  <c r="BP501"/>
  <c r="BO501"/>
  <c r="BN501"/>
  <c r="BM501"/>
  <c r="BL501"/>
  <c r="BK501"/>
  <c r="BJ501"/>
  <c r="FX500"/>
  <c r="FW500"/>
  <c r="FV500"/>
  <c r="FU500"/>
  <c r="FT500"/>
  <c r="FS500"/>
  <c r="FR500"/>
  <c r="FQ500"/>
  <c r="FP500"/>
  <c r="FO500"/>
  <c r="FN500"/>
  <c r="FM500"/>
  <c r="FL500"/>
  <c r="FK500"/>
  <c r="FJ500"/>
  <c r="FI500"/>
  <c r="FH500"/>
  <c r="FG500"/>
  <c r="FF500"/>
  <c r="FE500"/>
  <c r="FD500"/>
  <c r="FC500"/>
  <c r="FB500"/>
  <c r="FA500"/>
  <c r="EZ500"/>
  <c r="EY500"/>
  <c r="EX500"/>
  <c r="EW500"/>
  <c r="EV500"/>
  <c r="EU500"/>
  <c r="ET500"/>
  <c r="ES500"/>
  <c r="ER500"/>
  <c r="EQ500"/>
  <c r="EP500"/>
  <c r="EO500"/>
  <c r="EN500"/>
  <c r="EM500"/>
  <c r="EL500"/>
  <c r="EK500"/>
  <c r="EJ500"/>
  <c r="EI500"/>
  <c r="EH500"/>
  <c r="EG500"/>
  <c r="EF500"/>
  <c r="EE500"/>
  <c r="ED500"/>
  <c r="EC500"/>
  <c r="EB500"/>
  <c r="EA500"/>
  <c r="DZ500"/>
  <c r="DY500"/>
  <c r="DX500"/>
  <c r="DW500"/>
  <c r="DV500"/>
  <c r="DU500"/>
  <c r="DT500"/>
  <c r="DS500"/>
  <c r="DR500"/>
  <c r="DQ500"/>
  <c r="DP500"/>
  <c r="DO500"/>
  <c r="DN500"/>
  <c r="DM500"/>
  <c r="DL500"/>
  <c r="DK500"/>
  <c r="DJ500"/>
  <c r="DI500"/>
  <c r="DH500"/>
  <c r="DG500"/>
  <c r="DF500"/>
  <c r="DE500"/>
  <c r="DD500"/>
  <c r="DC500"/>
  <c r="DB500"/>
  <c r="DA500"/>
  <c r="CZ500"/>
  <c r="CY500"/>
  <c r="CX500"/>
  <c r="CW500"/>
  <c r="CV500"/>
  <c r="CU500"/>
  <c r="CT500"/>
  <c r="CS500"/>
  <c r="CR500"/>
  <c r="CQ500"/>
  <c r="CP500"/>
  <c r="CO500"/>
  <c r="CN500"/>
  <c r="CM500"/>
  <c r="CL500"/>
  <c r="CK500"/>
  <c r="CJ500"/>
  <c r="CI500"/>
  <c r="CH500"/>
  <c r="CG500"/>
  <c r="CF500"/>
  <c r="CE500"/>
  <c r="CD500"/>
  <c r="CC500"/>
  <c r="CB500"/>
  <c r="CA500"/>
  <c r="BZ500"/>
  <c r="BY500"/>
  <c r="BX500"/>
  <c r="BW500"/>
  <c r="BV500"/>
  <c r="BU500"/>
  <c r="BT500"/>
  <c r="BS500"/>
  <c r="BR500"/>
  <c r="BQ500"/>
  <c r="BP500"/>
  <c r="BO500"/>
  <c r="BN500"/>
  <c r="BM500"/>
  <c r="BL500"/>
  <c r="BK500"/>
  <c r="BJ500"/>
  <c r="FX499"/>
  <c r="FW499"/>
  <c r="FV499"/>
  <c r="FU499"/>
  <c r="FT499"/>
  <c r="FS499"/>
  <c r="FR499"/>
  <c r="FQ499"/>
  <c r="FP499"/>
  <c r="FO499"/>
  <c r="FN499"/>
  <c r="FM499"/>
  <c r="FL499"/>
  <c r="FK499"/>
  <c r="FJ499"/>
  <c r="FI499"/>
  <c r="FH499"/>
  <c r="FG499"/>
  <c r="FF499"/>
  <c r="FE499"/>
  <c r="FD499"/>
  <c r="FC499"/>
  <c r="FB499"/>
  <c r="FA499"/>
  <c r="EZ499"/>
  <c r="EY499"/>
  <c r="EX499"/>
  <c r="EW499"/>
  <c r="EV499"/>
  <c r="EU499"/>
  <c r="ET499"/>
  <c r="ES499"/>
  <c r="ER499"/>
  <c r="EQ499"/>
  <c r="EP499"/>
  <c r="EO499"/>
  <c r="EN499"/>
  <c r="EM499"/>
  <c r="EL499"/>
  <c r="EK499"/>
  <c r="EJ499"/>
  <c r="EI499"/>
  <c r="EH499"/>
  <c r="EG499"/>
  <c r="EF499"/>
  <c r="EE499"/>
  <c r="ED499"/>
  <c r="EC499"/>
  <c r="EB499"/>
  <c r="EA499"/>
  <c r="DZ499"/>
  <c r="DY499"/>
  <c r="DX499"/>
  <c r="DW499"/>
  <c r="DV499"/>
  <c r="DU499"/>
  <c r="DT499"/>
  <c r="DS499"/>
  <c r="DR499"/>
  <c r="DQ499"/>
  <c r="DP499"/>
  <c r="DO499"/>
  <c r="DN499"/>
  <c r="DM499"/>
  <c r="DL499"/>
  <c r="DK499"/>
  <c r="DJ499"/>
  <c r="DI499"/>
  <c r="DH499"/>
  <c r="DG499"/>
  <c r="DF499"/>
  <c r="DE499"/>
  <c r="DD499"/>
  <c r="DC499"/>
  <c r="DB499"/>
  <c r="DA499"/>
  <c r="CZ499"/>
  <c r="CY499"/>
  <c r="CX499"/>
  <c r="CW499"/>
  <c r="CV499"/>
  <c r="CU499"/>
  <c r="CT499"/>
  <c r="CS499"/>
  <c r="CR499"/>
  <c r="CQ499"/>
  <c r="CP499"/>
  <c r="CO499"/>
  <c r="CN499"/>
  <c r="CM499"/>
  <c r="CL499"/>
  <c r="CK499"/>
  <c r="CJ499"/>
  <c r="CI499"/>
  <c r="CH499"/>
  <c r="CG499"/>
  <c r="CF499"/>
  <c r="CE499"/>
  <c r="CD499"/>
  <c r="CC499"/>
  <c r="CB499"/>
  <c r="CA499"/>
  <c r="BZ499"/>
  <c r="BY499"/>
  <c r="BX499"/>
  <c r="BW499"/>
  <c r="BV499"/>
  <c r="BU499"/>
  <c r="BT499"/>
  <c r="BS499"/>
  <c r="BR499"/>
  <c r="BQ499"/>
  <c r="BP499"/>
  <c r="BO499"/>
  <c r="BN499"/>
  <c r="BM499"/>
  <c r="BL499"/>
  <c r="BK499"/>
  <c r="BJ499"/>
  <c r="FX498"/>
  <c r="FW498"/>
  <c r="FV498"/>
  <c r="FU498"/>
  <c r="FT498"/>
  <c r="FS498"/>
  <c r="FR498"/>
  <c r="FQ498"/>
  <c r="FP498"/>
  <c r="FO498"/>
  <c r="FN498"/>
  <c r="FM498"/>
  <c r="FL498"/>
  <c r="FK498"/>
  <c r="FJ498"/>
  <c r="FI498"/>
  <c r="FH498"/>
  <c r="FG498"/>
  <c r="FF498"/>
  <c r="FE498"/>
  <c r="FD498"/>
  <c r="FC498"/>
  <c r="FB498"/>
  <c r="FA498"/>
  <c r="EZ498"/>
  <c r="EY498"/>
  <c r="EX498"/>
  <c r="EW498"/>
  <c r="EV498"/>
  <c r="EU498"/>
  <c r="ET498"/>
  <c r="ES498"/>
  <c r="ER498"/>
  <c r="EQ498"/>
  <c r="EP498"/>
  <c r="EO498"/>
  <c r="EN498"/>
  <c r="EM498"/>
  <c r="EL498"/>
  <c r="EK498"/>
  <c r="EJ498"/>
  <c r="EI498"/>
  <c r="EH498"/>
  <c r="EG498"/>
  <c r="EF498"/>
  <c r="EE498"/>
  <c r="ED498"/>
  <c r="EC498"/>
  <c r="EB498"/>
  <c r="EA498"/>
  <c r="DZ498"/>
  <c r="DY498"/>
  <c r="DX498"/>
  <c r="DW498"/>
  <c r="DV498"/>
  <c r="DU498"/>
  <c r="DT498"/>
  <c r="DS498"/>
  <c r="DR498"/>
  <c r="DQ498"/>
  <c r="DP498"/>
  <c r="DO498"/>
  <c r="DN498"/>
  <c r="DM498"/>
  <c r="DL498"/>
  <c r="DK498"/>
  <c r="DJ498"/>
  <c r="DI498"/>
  <c r="DH498"/>
  <c r="DG498"/>
  <c r="DF498"/>
  <c r="DE498"/>
  <c r="DD498"/>
  <c r="DC498"/>
  <c r="DB498"/>
  <c r="DA498"/>
  <c r="CZ498"/>
  <c r="CY498"/>
  <c r="CX498"/>
  <c r="CW498"/>
  <c r="CV498"/>
  <c r="CU498"/>
  <c r="CT498"/>
  <c r="CS498"/>
  <c r="CR498"/>
  <c r="CQ498"/>
  <c r="CP498"/>
  <c r="CO498"/>
  <c r="CN498"/>
  <c r="CM498"/>
  <c r="CL498"/>
  <c r="CK498"/>
  <c r="CJ498"/>
  <c r="CI498"/>
  <c r="CH498"/>
  <c r="CG498"/>
  <c r="CF498"/>
  <c r="CE498"/>
  <c r="CD498"/>
  <c r="CC498"/>
  <c r="CB498"/>
  <c r="CA498"/>
  <c r="BZ498"/>
  <c r="BY498"/>
  <c r="BX498"/>
  <c r="BW498"/>
  <c r="BV498"/>
  <c r="BU498"/>
  <c r="BT498"/>
  <c r="BS498"/>
  <c r="BR498"/>
  <c r="BQ498"/>
  <c r="BP498"/>
  <c r="BO498"/>
  <c r="BN498"/>
  <c r="BM498"/>
  <c r="BL498"/>
  <c r="BK498"/>
  <c r="BJ498"/>
  <c r="FX497"/>
  <c r="FW497"/>
  <c r="FV497"/>
  <c r="FU497"/>
  <c r="FT497"/>
  <c r="FS497"/>
  <c r="FR497"/>
  <c r="FQ497"/>
  <c r="FP497"/>
  <c r="FO497"/>
  <c r="FN497"/>
  <c r="FM497"/>
  <c r="FL497"/>
  <c r="FK497"/>
  <c r="FJ497"/>
  <c r="FI497"/>
  <c r="FH497"/>
  <c r="FG497"/>
  <c r="FF497"/>
  <c r="FE497"/>
  <c r="FD497"/>
  <c r="FC497"/>
  <c r="FB497"/>
  <c r="FA497"/>
  <c r="EZ497"/>
  <c r="EY497"/>
  <c r="EX497"/>
  <c r="EW497"/>
  <c r="EV497"/>
  <c r="EU497"/>
  <c r="ET497"/>
  <c r="ES497"/>
  <c r="ER497"/>
  <c r="EQ497"/>
  <c r="EP497"/>
  <c r="EO497"/>
  <c r="EN497"/>
  <c r="EM497"/>
  <c r="EL497"/>
  <c r="EK497"/>
  <c r="EJ497"/>
  <c r="EI497"/>
  <c r="EH497"/>
  <c r="EG497"/>
  <c r="EF497"/>
  <c r="EE497"/>
  <c r="ED497"/>
  <c r="EC497"/>
  <c r="EB497"/>
  <c r="EA497"/>
  <c r="DZ497"/>
  <c r="DY497"/>
  <c r="DX497"/>
  <c r="DW497"/>
  <c r="DV497"/>
  <c r="DU497"/>
  <c r="DT497"/>
  <c r="DS497"/>
  <c r="DR497"/>
  <c r="DQ497"/>
  <c r="DP497"/>
  <c r="DO497"/>
  <c r="DN497"/>
  <c r="DM497"/>
  <c r="DL497"/>
  <c r="DK497"/>
  <c r="DJ497"/>
  <c r="DI497"/>
  <c r="DH497"/>
  <c r="DG497"/>
  <c r="DF497"/>
  <c r="DE497"/>
  <c r="DD497"/>
  <c r="DC497"/>
  <c r="DB497"/>
  <c r="DA497"/>
  <c r="CZ497"/>
  <c r="CY497"/>
  <c r="CX497"/>
  <c r="CW497"/>
  <c r="CV497"/>
  <c r="CU497"/>
  <c r="CT497"/>
  <c r="CS497"/>
  <c r="CR497"/>
  <c r="CQ497"/>
  <c r="CP497"/>
  <c r="CO497"/>
  <c r="CN497"/>
  <c r="CM497"/>
  <c r="CL497"/>
  <c r="CK497"/>
  <c r="CJ497"/>
  <c r="CI497"/>
  <c r="CH497"/>
  <c r="CG497"/>
  <c r="CF497"/>
  <c r="CE497"/>
  <c r="CD497"/>
  <c r="CC497"/>
  <c r="CB497"/>
  <c r="CA497"/>
  <c r="BZ497"/>
  <c r="BY497"/>
  <c r="BX497"/>
  <c r="BW497"/>
  <c r="BV497"/>
  <c r="BU497"/>
  <c r="BT497"/>
  <c r="BS497"/>
  <c r="BR497"/>
  <c r="BQ497"/>
  <c r="BP497"/>
  <c r="BO497"/>
  <c r="BN497"/>
  <c r="BM497"/>
  <c r="BL497"/>
  <c r="BK497"/>
  <c r="BJ497"/>
  <c r="FX496"/>
  <c r="FW496"/>
  <c r="FV496"/>
  <c r="FU496"/>
  <c r="FT496"/>
  <c r="FS496"/>
  <c r="FR496"/>
  <c r="FQ496"/>
  <c r="FP496"/>
  <c r="FO496"/>
  <c r="FN496"/>
  <c r="FM496"/>
  <c r="FL496"/>
  <c r="FK496"/>
  <c r="FJ496"/>
  <c r="FI496"/>
  <c r="FH496"/>
  <c r="FG496"/>
  <c r="FF496"/>
  <c r="FE496"/>
  <c r="FD496"/>
  <c r="FC496"/>
  <c r="FB496"/>
  <c r="FA496"/>
  <c r="EZ496"/>
  <c r="EY496"/>
  <c r="EX496"/>
  <c r="EW496"/>
  <c r="EV496"/>
  <c r="EU496"/>
  <c r="ET496"/>
  <c r="ES496"/>
  <c r="ER496"/>
  <c r="EQ496"/>
  <c r="EP496"/>
  <c r="EO496"/>
  <c r="EN496"/>
  <c r="EM496"/>
  <c r="EL496"/>
  <c r="EK496"/>
  <c r="EJ496"/>
  <c r="EI496"/>
  <c r="EH496"/>
  <c r="EG496"/>
  <c r="EF496"/>
  <c r="EE496"/>
  <c r="ED496"/>
  <c r="EC496"/>
  <c r="EB496"/>
  <c r="EA496"/>
  <c r="DZ496"/>
  <c r="DY496"/>
  <c r="DX496"/>
  <c r="DW496"/>
  <c r="DV496"/>
  <c r="DU496"/>
  <c r="DT496"/>
  <c r="DS496"/>
  <c r="DR496"/>
  <c r="DQ496"/>
  <c r="DP496"/>
  <c r="DO496"/>
  <c r="DN496"/>
  <c r="DM496"/>
  <c r="DL496"/>
  <c r="DK496"/>
  <c r="DJ496"/>
  <c r="DI496"/>
  <c r="DH496"/>
  <c r="DG496"/>
  <c r="DF496"/>
  <c r="DE496"/>
  <c r="DD496"/>
  <c r="DC496"/>
  <c r="DB496"/>
  <c r="DA496"/>
  <c r="CZ496"/>
  <c r="CY496"/>
  <c r="CX496"/>
  <c r="CW496"/>
  <c r="CV496"/>
  <c r="CU496"/>
  <c r="CT496"/>
  <c r="CS496"/>
  <c r="CR496"/>
  <c r="CQ496"/>
  <c r="CP496"/>
  <c r="CO496"/>
  <c r="CN496"/>
  <c r="CM496"/>
  <c r="CL496"/>
  <c r="CK496"/>
  <c r="CJ496"/>
  <c r="CI496"/>
  <c r="CH496"/>
  <c r="CG496"/>
  <c r="CF496"/>
  <c r="CE496"/>
  <c r="CD496"/>
  <c r="CC496"/>
  <c r="CB496"/>
  <c r="CA496"/>
  <c r="BZ496"/>
  <c r="BY496"/>
  <c r="BX496"/>
  <c r="BW496"/>
  <c r="BV496"/>
  <c r="BU496"/>
  <c r="BT496"/>
  <c r="BS496"/>
  <c r="BR496"/>
  <c r="BQ496"/>
  <c r="BP496"/>
  <c r="BO496"/>
  <c r="BN496"/>
  <c r="BM496"/>
  <c r="BL496"/>
  <c r="BK496"/>
  <c r="BJ496"/>
  <c r="FX495"/>
  <c r="FW495"/>
  <c r="FV495"/>
  <c r="FU495"/>
  <c r="FT495"/>
  <c r="FS495"/>
  <c r="FR495"/>
  <c r="FQ495"/>
  <c r="FP495"/>
  <c r="FO495"/>
  <c r="FN495"/>
  <c r="FM495"/>
  <c r="FL495"/>
  <c r="FK495"/>
  <c r="FJ495"/>
  <c r="FI495"/>
  <c r="FH495"/>
  <c r="FG495"/>
  <c r="FF495"/>
  <c r="FE495"/>
  <c r="FD495"/>
  <c r="FC495"/>
  <c r="FB495"/>
  <c r="FA495"/>
  <c r="EZ495"/>
  <c r="EY495"/>
  <c r="EX495"/>
  <c r="EW495"/>
  <c r="EV495"/>
  <c r="EU495"/>
  <c r="ET495"/>
  <c r="ES495"/>
  <c r="ER495"/>
  <c r="EQ495"/>
  <c r="EP495"/>
  <c r="EO495"/>
  <c r="EN495"/>
  <c r="EM495"/>
  <c r="EL495"/>
  <c r="EK495"/>
  <c r="EJ495"/>
  <c r="EI495"/>
  <c r="EH495"/>
  <c r="EG495"/>
  <c r="EF495"/>
  <c r="EE495"/>
  <c r="ED495"/>
  <c r="EC495"/>
  <c r="EB495"/>
  <c r="EA495"/>
  <c r="DZ495"/>
  <c r="DY495"/>
  <c r="DX495"/>
  <c r="DW495"/>
  <c r="DV495"/>
  <c r="DU495"/>
  <c r="DT495"/>
  <c r="DS495"/>
  <c r="DR495"/>
  <c r="DQ495"/>
  <c r="DP495"/>
  <c r="DO495"/>
  <c r="DN495"/>
  <c r="DM495"/>
  <c r="DL495"/>
  <c r="DK495"/>
  <c r="DJ495"/>
  <c r="DI495"/>
  <c r="DH495"/>
  <c r="DG495"/>
  <c r="DF495"/>
  <c r="DE495"/>
  <c r="DD495"/>
  <c r="DC495"/>
  <c r="DB495"/>
  <c r="DA495"/>
  <c r="CZ495"/>
  <c r="CY495"/>
  <c r="CX495"/>
  <c r="CW495"/>
  <c r="CV495"/>
  <c r="CU495"/>
  <c r="CT495"/>
  <c r="CS495"/>
  <c r="CR495"/>
  <c r="CQ495"/>
  <c r="CP495"/>
  <c r="CO495"/>
  <c r="CN495"/>
  <c r="CM495"/>
  <c r="CL495"/>
  <c r="CK495"/>
  <c r="CJ495"/>
  <c r="CI495"/>
  <c r="CH495"/>
  <c r="CG495"/>
  <c r="CF495"/>
  <c r="CE495"/>
  <c r="CD495"/>
  <c r="CC495"/>
  <c r="CB495"/>
  <c r="CA495"/>
  <c r="BZ495"/>
  <c r="BY495"/>
  <c r="BX495"/>
  <c r="BW495"/>
  <c r="BV495"/>
  <c r="BU495"/>
  <c r="BT495"/>
  <c r="BS495"/>
  <c r="BR495"/>
  <c r="BQ495"/>
  <c r="BP495"/>
  <c r="BO495"/>
  <c r="BN495"/>
  <c r="BM495"/>
  <c r="BL495"/>
  <c r="BK495"/>
  <c r="BJ495"/>
  <c r="FX494"/>
  <c r="FW494"/>
  <c r="FV494"/>
  <c r="FU494"/>
  <c r="FT494"/>
  <c r="FS494"/>
  <c r="FR494"/>
  <c r="FQ494"/>
  <c r="FP494"/>
  <c r="FO494"/>
  <c r="FN494"/>
  <c r="FM494"/>
  <c r="FL494"/>
  <c r="FK494"/>
  <c r="FJ494"/>
  <c r="FI494"/>
  <c r="FH494"/>
  <c r="FG494"/>
  <c r="FF494"/>
  <c r="FE494"/>
  <c r="FD494"/>
  <c r="FC494"/>
  <c r="FB494"/>
  <c r="FA494"/>
  <c r="EZ494"/>
  <c r="EY494"/>
  <c r="EX494"/>
  <c r="EW494"/>
  <c r="EV494"/>
  <c r="EU494"/>
  <c r="ET494"/>
  <c r="ES494"/>
  <c r="ER494"/>
  <c r="EQ494"/>
  <c r="EP494"/>
  <c r="EO494"/>
  <c r="EN494"/>
  <c r="EM494"/>
  <c r="EL494"/>
  <c r="EK494"/>
  <c r="EJ494"/>
  <c r="EI494"/>
  <c r="EH494"/>
  <c r="EG494"/>
  <c r="EF494"/>
  <c r="EE494"/>
  <c r="ED494"/>
  <c r="EC494"/>
  <c r="EB494"/>
  <c r="EA494"/>
  <c r="DZ494"/>
  <c r="DY494"/>
  <c r="DX494"/>
  <c r="DW494"/>
  <c r="DV494"/>
  <c r="DU494"/>
  <c r="DT494"/>
  <c r="DS494"/>
  <c r="DR494"/>
  <c r="DQ494"/>
  <c r="DP494"/>
  <c r="DO494"/>
  <c r="DN494"/>
  <c r="DM494"/>
  <c r="DL494"/>
  <c r="DK494"/>
  <c r="DJ494"/>
  <c r="DI494"/>
  <c r="DH494"/>
  <c r="DG494"/>
  <c r="DF494"/>
  <c r="DE494"/>
  <c r="DD494"/>
  <c r="DC494"/>
  <c r="DB494"/>
  <c r="DA494"/>
  <c r="CZ494"/>
  <c r="CY494"/>
  <c r="CX494"/>
  <c r="CW494"/>
  <c r="CV494"/>
  <c r="CU494"/>
  <c r="CT494"/>
  <c r="CS494"/>
  <c r="CR494"/>
  <c r="CQ494"/>
  <c r="CP494"/>
  <c r="CO494"/>
  <c r="CN494"/>
  <c r="CM494"/>
  <c r="CL494"/>
  <c r="CK494"/>
  <c r="CJ494"/>
  <c r="CI494"/>
  <c r="CH494"/>
  <c r="CG494"/>
  <c r="CF494"/>
  <c r="CE494"/>
  <c r="CD494"/>
  <c r="CC494"/>
  <c r="CB494"/>
  <c r="CA494"/>
  <c r="BZ494"/>
  <c r="BY494"/>
  <c r="BX494"/>
  <c r="BW494"/>
  <c r="BV494"/>
  <c r="BU494"/>
  <c r="BT494"/>
  <c r="BS494"/>
  <c r="BR494"/>
  <c r="BQ494"/>
  <c r="BP494"/>
  <c r="BO494"/>
  <c r="BN494"/>
  <c r="BM494"/>
  <c r="BL494"/>
  <c r="BK494"/>
  <c r="BJ494"/>
  <c r="FX493"/>
  <c r="FW493"/>
  <c r="FV493"/>
  <c r="FU493"/>
  <c r="FT493"/>
  <c r="FS493"/>
  <c r="FR493"/>
  <c r="FQ493"/>
  <c r="FP493"/>
  <c r="FO493"/>
  <c r="FN493"/>
  <c r="FM493"/>
  <c r="FL493"/>
  <c r="FK493"/>
  <c r="FJ493"/>
  <c r="FI493"/>
  <c r="FH493"/>
  <c r="FG493"/>
  <c r="FF493"/>
  <c r="FE493"/>
  <c r="FD493"/>
  <c r="FC493"/>
  <c r="FB493"/>
  <c r="FA493"/>
  <c r="EZ493"/>
  <c r="EY493"/>
  <c r="EX493"/>
  <c r="EW493"/>
  <c r="EV493"/>
  <c r="EU493"/>
  <c r="ET493"/>
  <c r="ES493"/>
  <c r="ER493"/>
  <c r="EQ493"/>
  <c r="EP493"/>
  <c r="EO493"/>
  <c r="EN493"/>
  <c r="EM493"/>
  <c r="EL493"/>
  <c r="EK493"/>
  <c r="EJ493"/>
  <c r="EI493"/>
  <c r="EH493"/>
  <c r="EG493"/>
  <c r="EF493"/>
  <c r="EE493"/>
  <c r="ED493"/>
  <c r="EC493"/>
  <c r="EB493"/>
  <c r="EA493"/>
  <c r="DZ493"/>
  <c r="DY493"/>
  <c r="DX493"/>
  <c r="DW493"/>
  <c r="DV493"/>
  <c r="DU493"/>
  <c r="DT493"/>
  <c r="DS493"/>
  <c r="DR493"/>
  <c r="DQ493"/>
  <c r="DP493"/>
  <c r="DO493"/>
  <c r="DN493"/>
  <c r="DM493"/>
  <c r="DL493"/>
  <c r="DK493"/>
  <c r="DJ493"/>
  <c r="DI493"/>
  <c r="DH493"/>
  <c r="DG493"/>
  <c r="DF493"/>
  <c r="DE493"/>
  <c r="DD493"/>
  <c r="DC493"/>
  <c r="DB493"/>
  <c r="DA493"/>
  <c r="CZ493"/>
  <c r="CY493"/>
  <c r="CX493"/>
  <c r="CW493"/>
  <c r="CV493"/>
  <c r="CU493"/>
  <c r="CT493"/>
  <c r="CS493"/>
  <c r="CR493"/>
  <c r="CQ493"/>
  <c r="CP493"/>
  <c r="CO493"/>
  <c r="CN493"/>
  <c r="CM493"/>
  <c r="CL493"/>
  <c r="CK493"/>
  <c r="CJ493"/>
  <c r="CI493"/>
  <c r="CH493"/>
  <c r="CG493"/>
  <c r="CF493"/>
  <c r="CE493"/>
  <c r="CD493"/>
  <c r="CC493"/>
  <c r="CB493"/>
  <c r="CA493"/>
  <c r="BZ493"/>
  <c r="BY493"/>
  <c r="BX493"/>
  <c r="BW493"/>
  <c r="BV493"/>
  <c r="BU493"/>
  <c r="BT493"/>
  <c r="BS493"/>
  <c r="BR493"/>
  <c r="BQ493"/>
  <c r="BP493"/>
  <c r="BO493"/>
  <c r="BN493"/>
  <c r="BM493"/>
  <c r="BL493"/>
  <c r="BK493"/>
  <c r="BJ493"/>
  <c r="FX492"/>
  <c r="FW492"/>
  <c r="FV492"/>
  <c r="FU492"/>
  <c r="FT492"/>
  <c r="FS492"/>
  <c r="FR492"/>
  <c r="FQ492"/>
  <c r="FP492"/>
  <c r="FO492"/>
  <c r="FN492"/>
  <c r="FM492"/>
  <c r="FL492"/>
  <c r="FK492"/>
  <c r="FJ492"/>
  <c r="FI492"/>
  <c r="FH492"/>
  <c r="FG492"/>
  <c r="FF492"/>
  <c r="FE492"/>
  <c r="FD492"/>
  <c r="FC492"/>
  <c r="FB492"/>
  <c r="FA492"/>
  <c r="EZ492"/>
  <c r="EY492"/>
  <c r="EX492"/>
  <c r="EW492"/>
  <c r="EV492"/>
  <c r="EU492"/>
  <c r="ET492"/>
  <c r="ES492"/>
  <c r="ER492"/>
  <c r="EQ492"/>
  <c r="EP492"/>
  <c r="EO492"/>
  <c r="EN492"/>
  <c r="EM492"/>
  <c r="EL492"/>
  <c r="EK492"/>
  <c r="EJ492"/>
  <c r="EI492"/>
  <c r="EH492"/>
  <c r="EG492"/>
  <c r="EF492"/>
  <c r="EE492"/>
  <c r="ED492"/>
  <c r="EC492"/>
  <c r="EB492"/>
  <c r="EA492"/>
  <c r="DZ492"/>
  <c r="DY492"/>
  <c r="DX492"/>
  <c r="DW492"/>
  <c r="DV492"/>
  <c r="DU492"/>
  <c r="DT492"/>
  <c r="DS492"/>
  <c r="DR492"/>
  <c r="DQ492"/>
  <c r="DP492"/>
  <c r="DO492"/>
  <c r="DN492"/>
  <c r="DM492"/>
  <c r="DL492"/>
  <c r="DK492"/>
  <c r="DJ492"/>
  <c r="DI492"/>
  <c r="DH492"/>
  <c r="DG492"/>
  <c r="DF492"/>
  <c r="DE492"/>
  <c r="DD492"/>
  <c r="DC492"/>
  <c r="DB492"/>
  <c r="DA492"/>
  <c r="CZ492"/>
  <c r="CY492"/>
  <c r="CX492"/>
  <c r="CW492"/>
  <c r="CV492"/>
  <c r="CU492"/>
  <c r="CT492"/>
  <c r="CS492"/>
  <c r="CR492"/>
  <c r="CQ492"/>
  <c r="CP492"/>
  <c r="CO492"/>
  <c r="CN492"/>
  <c r="CM492"/>
  <c r="CL492"/>
  <c r="CK492"/>
  <c r="CJ492"/>
  <c r="CI492"/>
  <c r="CH492"/>
  <c r="CG492"/>
  <c r="CF492"/>
  <c r="CE492"/>
  <c r="CD492"/>
  <c r="CC492"/>
  <c r="CB492"/>
  <c r="CA492"/>
  <c r="BZ492"/>
  <c r="BY492"/>
  <c r="BX492"/>
  <c r="BW492"/>
  <c r="BV492"/>
  <c r="BU492"/>
  <c r="BT492"/>
  <c r="BS492"/>
  <c r="BR492"/>
  <c r="BQ492"/>
  <c r="BP492"/>
  <c r="BO492"/>
  <c r="BN492"/>
  <c r="BM492"/>
  <c r="BL492"/>
  <c r="BK492"/>
  <c r="BJ492"/>
  <c r="FX491"/>
  <c r="FW491"/>
  <c r="FV491"/>
  <c r="FU491"/>
  <c r="FT491"/>
  <c r="FS491"/>
  <c r="FR491"/>
  <c r="FQ491"/>
  <c r="FP491"/>
  <c r="FO491"/>
  <c r="FN491"/>
  <c r="FM491"/>
  <c r="FL491"/>
  <c r="FK491"/>
  <c r="FJ491"/>
  <c r="FI491"/>
  <c r="FH491"/>
  <c r="FG491"/>
  <c r="FF491"/>
  <c r="FE491"/>
  <c r="FD491"/>
  <c r="FC491"/>
  <c r="FB491"/>
  <c r="FA491"/>
  <c r="EZ491"/>
  <c r="EY491"/>
  <c r="EX491"/>
  <c r="EW491"/>
  <c r="EV491"/>
  <c r="EU491"/>
  <c r="ET491"/>
  <c r="ES491"/>
  <c r="ER491"/>
  <c r="EQ491"/>
  <c r="EP491"/>
  <c r="EO491"/>
  <c r="EN491"/>
  <c r="EM491"/>
  <c r="EL491"/>
  <c r="EK491"/>
  <c r="EJ491"/>
  <c r="EI491"/>
  <c r="EH491"/>
  <c r="EG491"/>
  <c r="EF491"/>
  <c r="EE491"/>
  <c r="ED491"/>
  <c r="EC491"/>
  <c r="EB491"/>
  <c r="EA491"/>
  <c r="DZ491"/>
  <c r="DY491"/>
  <c r="DX491"/>
  <c r="DW491"/>
  <c r="DV491"/>
  <c r="DU491"/>
  <c r="DT491"/>
  <c r="DS491"/>
  <c r="DR491"/>
  <c r="DQ491"/>
  <c r="DP491"/>
  <c r="DO491"/>
  <c r="DN491"/>
  <c r="DM491"/>
  <c r="DL491"/>
  <c r="DK491"/>
  <c r="DJ491"/>
  <c r="DI491"/>
  <c r="DH491"/>
  <c r="DG491"/>
  <c r="DF491"/>
  <c r="DE491"/>
  <c r="DD491"/>
  <c r="DC491"/>
  <c r="DB491"/>
  <c r="DA491"/>
  <c r="CZ491"/>
  <c r="CY491"/>
  <c r="CX491"/>
  <c r="CW491"/>
  <c r="CV491"/>
  <c r="CU491"/>
  <c r="CT491"/>
  <c r="CS491"/>
  <c r="CR491"/>
  <c r="CQ491"/>
  <c r="CP491"/>
  <c r="CO491"/>
  <c r="CN491"/>
  <c r="CM491"/>
  <c r="CL491"/>
  <c r="CK491"/>
  <c r="CJ491"/>
  <c r="CI491"/>
  <c r="CH491"/>
  <c r="CG491"/>
  <c r="CF491"/>
  <c r="CE491"/>
  <c r="CD491"/>
  <c r="CC491"/>
  <c r="CB491"/>
  <c r="CA491"/>
  <c r="BZ491"/>
  <c r="BY491"/>
  <c r="BX491"/>
  <c r="BW491"/>
  <c r="BV491"/>
  <c r="BU491"/>
  <c r="BT491"/>
  <c r="BS491"/>
  <c r="BR491"/>
  <c r="BQ491"/>
  <c r="BP491"/>
  <c r="BO491"/>
  <c r="BN491"/>
  <c r="BM491"/>
  <c r="BL491"/>
  <c r="BK491"/>
  <c r="BJ491"/>
  <c r="FX490"/>
  <c r="FW490"/>
  <c r="FV490"/>
  <c r="FU490"/>
  <c r="FT490"/>
  <c r="FS490"/>
  <c r="FR490"/>
  <c r="FQ490"/>
  <c r="FP490"/>
  <c r="FO490"/>
  <c r="FN490"/>
  <c r="FM490"/>
  <c r="FL490"/>
  <c r="FK490"/>
  <c r="FJ490"/>
  <c r="FI490"/>
  <c r="FH490"/>
  <c r="FG490"/>
  <c r="FF490"/>
  <c r="FE490"/>
  <c r="FD490"/>
  <c r="FC490"/>
  <c r="FB490"/>
  <c r="FA490"/>
  <c r="EZ490"/>
  <c r="EY490"/>
  <c r="EX490"/>
  <c r="EW490"/>
  <c r="EV490"/>
  <c r="EU490"/>
  <c r="ET490"/>
  <c r="ES490"/>
  <c r="ER490"/>
  <c r="EQ490"/>
  <c r="EP490"/>
  <c r="EO490"/>
  <c r="EN490"/>
  <c r="EM490"/>
  <c r="EL490"/>
  <c r="EK490"/>
  <c r="EJ490"/>
  <c r="EI490"/>
  <c r="EH490"/>
  <c r="EG490"/>
  <c r="EF490"/>
  <c r="EE490"/>
  <c r="ED490"/>
  <c r="EC490"/>
  <c r="EB490"/>
  <c r="EA490"/>
  <c r="DZ490"/>
  <c r="DY490"/>
  <c r="DX490"/>
  <c r="DW490"/>
  <c r="DV490"/>
  <c r="DU490"/>
  <c r="DT490"/>
  <c r="DS490"/>
  <c r="DR490"/>
  <c r="DQ490"/>
  <c r="DP490"/>
  <c r="DO490"/>
  <c r="DN490"/>
  <c r="DM490"/>
  <c r="DL490"/>
  <c r="DK490"/>
  <c r="DJ490"/>
  <c r="DI490"/>
  <c r="DH490"/>
  <c r="DG490"/>
  <c r="DF490"/>
  <c r="DE490"/>
  <c r="DD490"/>
  <c r="DC490"/>
  <c r="DB490"/>
  <c r="DA490"/>
  <c r="CZ490"/>
  <c r="CY490"/>
  <c r="CX490"/>
  <c r="CW490"/>
  <c r="CV490"/>
  <c r="CU490"/>
  <c r="CT490"/>
  <c r="CS490"/>
  <c r="CR490"/>
  <c r="CQ490"/>
  <c r="CP490"/>
  <c r="CO490"/>
  <c r="CN490"/>
  <c r="CM490"/>
  <c r="CL490"/>
  <c r="CK490"/>
  <c r="CJ490"/>
  <c r="CI490"/>
  <c r="CH490"/>
  <c r="CG490"/>
  <c r="CF490"/>
  <c r="CE490"/>
  <c r="CD490"/>
  <c r="CC490"/>
  <c r="CB490"/>
  <c r="CA490"/>
  <c r="BZ490"/>
  <c r="BY490"/>
  <c r="BX490"/>
  <c r="BW490"/>
  <c r="BV490"/>
  <c r="BU490"/>
  <c r="BT490"/>
  <c r="BS490"/>
  <c r="BR490"/>
  <c r="BQ490"/>
  <c r="BP490"/>
  <c r="BO490"/>
  <c r="BN490"/>
  <c r="BM490"/>
  <c r="BL490"/>
  <c r="BK490"/>
  <c r="BJ490"/>
  <c r="FX489"/>
  <c r="FW489"/>
  <c r="FV489"/>
  <c r="FU489"/>
  <c r="FT489"/>
  <c r="FS489"/>
  <c r="FR489"/>
  <c r="FQ489"/>
  <c r="FP489"/>
  <c r="FO489"/>
  <c r="FN489"/>
  <c r="FM489"/>
  <c r="FL489"/>
  <c r="FK489"/>
  <c r="FJ489"/>
  <c r="FI489"/>
  <c r="FH489"/>
  <c r="FG489"/>
  <c r="FF489"/>
  <c r="FE489"/>
  <c r="FD489"/>
  <c r="FC489"/>
  <c r="FB489"/>
  <c r="FA489"/>
  <c r="EZ489"/>
  <c r="EY489"/>
  <c r="EX489"/>
  <c r="EW489"/>
  <c r="EV489"/>
  <c r="EU489"/>
  <c r="ET489"/>
  <c r="ES489"/>
  <c r="ER489"/>
  <c r="EQ489"/>
  <c r="EP489"/>
  <c r="EO489"/>
  <c r="EN489"/>
  <c r="EM489"/>
  <c r="EL489"/>
  <c r="EK489"/>
  <c r="EJ489"/>
  <c r="EI489"/>
  <c r="EH489"/>
  <c r="EG489"/>
  <c r="EF489"/>
  <c r="EE489"/>
  <c r="ED489"/>
  <c r="EC489"/>
  <c r="EB489"/>
  <c r="EA489"/>
  <c r="DZ489"/>
  <c r="DY489"/>
  <c r="DX489"/>
  <c r="DW489"/>
  <c r="DV489"/>
  <c r="DU489"/>
  <c r="DT489"/>
  <c r="DS489"/>
  <c r="DR489"/>
  <c r="DQ489"/>
  <c r="DP489"/>
  <c r="DO489"/>
  <c r="DN489"/>
  <c r="DM489"/>
  <c r="DL489"/>
  <c r="DK489"/>
  <c r="DJ489"/>
  <c r="DI489"/>
  <c r="DH489"/>
  <c r="DG489"/>
  <c r="DF489"/>
  <c r="DE489"/>
  <c r="DD489"/>
  <c r="DC489"/>
  <c r="DB489"/>
  <c r="DA489"/>
  <c r="CZ489"/>
  <c r="CY489"/>
  <c r="CX489"/>
  <c r="CW489"/>
  <c r="CV489"/>
  <c r="CU489"/>
  <c r="CT489"/>
  <c r="CS489"/>
  <c r="CR489"/>
  <c r="CQ489"/>
  <c r="CP489"/>
  <c r="CO489"/>
  <c r="CN489"/>
  <c r="CM489"/>
  <c r="CL489"/>
  <c r="CK489"/>
  <c r="CJ489"/>
  <c r="CI489"/>
  <c r="CH489"/>
  <c r="CG489"/>
  <c r="CF489"/>
  <c r="CE489"/>
  <c r="CD489"/>
  <c r="CC489"/>
  <c r="CB489"/>
  <c r="CA489"/>
  <c r="BZ489"/>
  <c r="BY489"/>
  <c r="BX489"/>
  <c r="BW489"/>
  <c r="BV489"/>
  <c r="BU489"/>
  <c r="BT489"/>
  <c r="BS489"/>
  <c r="BR489"/>
  <c r="BQ489"/>
  <c r="BP489"/>
  <c r="BO489"/>
  <c r="BN489"/>
  <c r="BM489"/>
  <c r="BL489"/>
  <c r="BK489"/>
  <c r="BJ489"/>
  <c r="FX488"/>
  <c r="FW488"/>
  <c r="FV488"/>
  <c r="FU488"/>
  <c r="FT488"/>
  <c r="FS488"/>
  <c r="FR488"/>
  <c r="FQ488"/>
  <c r="FP488"/>
  <c r="FO488"/>
  <c r="FN488"/>
  <c r="FM488"/>
  <c r="FL488"/>
  <c r="FK488"/>
  <c r="FJ488"/>
  <c r="FI488"/>
  <c r="FH488"/>
  <c r="FG488"/>
  <c r="FF488"/>
  <c r="FE488"/>
  <c r="FD488"/>
  <c r="FC488"/>
  <c r="FB488"/>
  <c r="FA488"/>
  <c r="EZ488"/>
  <c r="EY488"/>
  <c r="EX488"/>
  <c r="EW488"/>
  <c r="EV488"/>
  <c r="EU488"/>
  <c r="ET488"/>
  <c r="ES488"/>
  <c r="ER488"/>
  <c r="EQ488"/>
  <c r="EP488"/>
  <c r="EO488"/>
  <c r="EN488"/>
  <c r="EM488"/>
  <c r="EL488"/>
  <c r="EK488"/>
  <c r="EJ488"/>
  <c r="EI488"/>
  <c r="EH488"/>
  <c r="EG488"/>
  <c r="EF488"/>
  <c r="EE488"/>
  <c r="ED488"/>
  <c r="EC488"/>
  <c r="EB488"/>
  <c r="EA488"/>
  <c r="DZ488"/>
  <c r="DY488"/>
  <c r="DX488"/>
  <c r="DW488"/>
  <c r="DV488"/>
  <c r="DU488"/>
  <c r="DT488"/>
  <c r="DS488"/>
  <c r="DR488"/>
  <c r="DQ488"/>
  <c r="DP488"/>
  <c r="DO488"/>
  <c r="DN488"/>
  <c r="DM488"/>
  <c r="DL488"/>
  <c r="DK488"/>
  <c r="DJ488"/>
  <c r="DI488"/>
  <c r="DH488"/>
  <c r="DG488"/>
  <c r="DF488"/>
  <c r="DE488"/>
  <c r="DD488"/>
  <c r="DC488"/>
  <c r="DB488"/>
  <c r="DA488"/>
  <c r="CZ488"/>
  <c r="CY488"/>
  <c r="CX488"/>
  <c r="CW488"/>
  <c r="CV488"/>
  <c r="CU488"/>
  <c r="CT488"/>
  <c r="CS488"/>
  <c r="CR488"/>
  <c r="CQ488"/>
  <c r="CP488"/>
  <c r="CO488"/>
  <c r="CN488"/>
  <c r="CM488"/>
  <c r="CL488"/>
  <c r="CK488"/>
  <c r="CJ488"/>
  <c r="CI488"/>
  <c r="CH488"/>
  <c r="CG488"/>
  <c r="CF488"/>
  <c r="CE488"/>
  <c r="CD488"/>
  <c r="CC488"/>
  <c r="CB488"/>
  <c r="CA488"/>
  <c r="BZ488"/>
  <c r="BY488"/>
  <c r="BX488"/>
  <c r="BW488"/>
  <c r="BV488"/>
  <c r="BU488"/>
  <c r="BT488"/>
  <c r="BS488"/>
  <c r="BR488"/>
  <c r="BQ488"/>
  <c r="BP488"/>
  <c r="BO488"/>
  <c r="BN488"/>
  <c r="BM488"/>
  <c r="BL488"/>
  <c r="BK488"/>
  <c r="BJ488"/>
  <c r="FX487"/>
  <c r="FW487"/>
  <c r="FV487"/>
  <c r="FU487"/>
  <c r="FT487"/>
  <c r="FS487"/>
  <c r="FR487"/>
  <c r="FQ487"/>
  <c r="FP487"/>
  <c r="FO487"/>
  <c r="FN487"/>
  <c r="FM487"/>
  <c r="FL487"/>
  <c r="FK487"/>
  <c r="FJ487"/>
  <c r="FI487"/>
  <c r="FH487"/>
  <c r="FG487"/>
  <c r="FF487"/>
  <c r="FE487"/>
  <c r="FD487"/>
  <c r="FC487"/>
  <c r="FB487"/>
  <c r="FA487"/>
  <c r="EZ487"/>
  <c r="EY487"/>
  <c r="EX487"/>
  <c r="EW487"/>
  <c r="EV487"/>
  <c r="EU487"/>
  <c r="ET487"/>
  <c r="ES487"/>
  <c r="ER487"/>
  <c r="EQ487"/>
  <c r="EP487"/>
  <c r="EO487"/>
  <c r="EN487"/>
  <c r="EM487"/>
  <c r="EL487"/>
  <c r="EK487"/>
  <c r="EJ487"/>
  <c r="EI487"/>
  <c r="EH487"/>
  <c r="EG487"/>
  <c r="EF487"/>
  <c r="EE487"/>
  <c r="ED487"/>
  <c r="EC487"/>
  <c r="EB487"/>
  <c r="EA487"/>
  <c r="DZ487"/>
  <c r="DY487"/>
  <c r="DX487"/>
  <c r="DW487"/>
  <c r="DV487"/>
  <c r="DU487"/>
  <c r="DT487"/>
  <c r="DS487"/>
  <c r="DR487"/>
  <c r="DQ487"/>
  <c r="DP487"/>
  <c r="DO487"/>
  <c r="DN487"/>
  <c r="DM487"/>
  <c r="DL487"/>
  <c r="DK487"/>
  <c r="DJ487"/>
  <c r="DI487"/>
  <c r="DH487"/>
  <c r="DG487"/>
  <c r="DF487"/>
  <c r="DE487"/>
  <c r="DD487"/>
  <c r="DC487"/>
  <c r="DB487"/>
  <c r="DA487"/>
  <c r="CZ487"/>
  <c r="CY487"/>
  <c r="CX487"/>
  <c r="CW487"/>
  <c r="CV487"/>
  <c r="CU487"/>
  <c r="CT487"/>
  <c r="CS487"/>
  <c r="CR487"/>
  <c r="CQ487"/>
  <c r="CP487"/>
  <c r="CO487"/>
  <c r="CN487"/>
  <c r="CM487"/>
  <c r="CL487"/>
  <c r="CK487"/>
  <c r="CJ487"/>
  <c r="CI487"/>
  <c r="CH487"/>
  <c r="CG487"/>
  <c r="CF487"/>
  <c r="CE487"/>
  <c r="CD487"/>
  <c r="CC487"/>
  <c r="CB487"/>
  <c r="CA487"/>
  <c r="BZ487"/>
  <c r="BY487"/>
  <c r="BX487"/>
  <c r="BW487"/>
  <c r="BV487"/>
  <c r="BU487"/>
  <c r="BT487"/>
  <c r="BS487"/>
  <c r="BR487"/>
  <c r="BQ487"/>
  <c r="BP487"/>
  <c r="BO487"/>
  <c r="BN487"/>
  <c r="BM487"/>
  <c r="BL487"/>
  <c r="BK487"/>
  <c r="BJ487"/>
  <c r="FX486"/>
  <c r="FW486"/>
  <c r="FV486"/>
  <c r="FU486"/>
  <c r="FT486"/>
  <c r="FS486"/>
  <c r="FR486"/>
  <c r="FQ486"/>
  <c r="FP486"/>
  <c r="FO486"/>
  <c r="FN486"/>
  <c r="FM486"/>
  <c r="FL486"/>
  <c r="FK486"/>
  <c r="FJ486"/>
  <c r="FI486"/>
  <c r="FH486"/>
  <c r="FG486"/>
  <c r="FF486"/>
  <c r="FE486"/>
  <c r="FD486"/>
  <c r="FC486"/>
  <c r="FB486"/>
  <c r="FA486"/>
  <c r="EZ486"/>
  <c r="EY486"/>
  <c r="EX486"/>
  <c r="EW486"/>
  <c r="EV486"/>
  <c r="EU486"/>
  <c r="ET486"/>
  <c r="ES486"/>
  <c r="ER486"/>
  <c r="EQ486"/>
  <c r="EP486"/>
  <c r="EO486"/>
  <c r="EN486"/>
  <c r="EM486"/>
  <c r="EL486"/>
  <c r="EK486"/>
  <c r="EJ486"/>
  <c r="EI486"/>
  <c r="EH486"/>
  <c r="EG486"/>
  <c r="EF486"/>
  <c r="EE486"/>
  <c r="ED486"/>
  <c r="EC486"/>
  <c r="EB486"/>
  <c r="EA486"/>
  <c r="DZ486"/>
  <c r="DY486"/>
  <c r="DX486"/>
  <c r="DW486"/>
  <c r="DV486"/>
  <c r="DU486"/>
  <c r="DT486"/>
  <c r="DS486"/>
  <c r="DR486"/>
  <c r="DQ486"/>
  <c r="DP486"/>
  <c r="DO486"/>
  <c r="DN486"/>
  <c r="DM486"/>
  <c r="DL486"/>
  <c r="DK486"/>
  <c r="DJ486"/>
  <c r="DI486"/>
  <c r="DH486"/>
  <c r="DG486"/>
  <c r="DF486"/>
  <c r="DE486"/>
  <c r="DD486"/>
  <c r="DC486"/>
  <c r="DB486"/>
  <c r="DA486"/>
  <c r="CZ486"/>
  <c r="CY486"/>
  <c r="CX486"/>
  <c r="CW486"/>
  <c r="CV486"/>
  <c r="CU486"/>
  <c r="CT486"/>
  <c r="CS486"/>
  <c r="CR486"/>
  <c r="CQ486"/>
  <c r="CP486"/>
  <c r="CO486"/>
  <c r="CN486"/>
  <c r="CM486"/>
  <c r="CL486"/>
  <c r="CK486"/>
  <c r="CJ486"/>
  <c r="CI486"/>
  <c r="CH486"/>
  <c r="CG486"/>
  <c r="CF486"/>
  <c r="CE486"/>
  <c r="CD486"/>
  <c r="CC486"/>
  <c r="CB486"/>
  <c r="CA486"/>
  <c r="BZ486"/>
  <c r="BY486"/>
  <c r="BX486"/>
  <c r="BW486"/>
  <c r="BV486"/>
  <c r="BU486"/>
  <c r="BT486"/>
  <c r="BS486"/>
  <c r="BR486"/>
  <c r="BQ486"/>
  <c r="BP486"/>
  <c r="BO486"/>
  <c r="BN486"/>
  <c r="BM486"/>
  <c r="BL486"/>
  <c r="BK486"/>
  <c r="BJ486"/>
  <c r="FX485"/>
  <c r="FW485"/>
  <c r="FV485"/>
  <c r="FU485"/>
  <c r="FT485"/>
  <c r="FS485"/>
  <c r="FR485"/>
  <c r="FQ485"/>
  <c r="FP485"/>
  <c r="FO485"/>
  <c r="FN485"/>
  <c r="FM485"/>
  <c r="FL485"/>
  <c r="FK485"/>
  <c r="FJ485"/>
  <c r="FI485"/>
  <c r="FH485"/>
  <c r="FG485"/>
  <c r="FF485"/>
  <c r="FE485"/>
  <c r="FD485"/>
  <c r="FC485"/>
  <c r="FB485"/>
  <c r="FA485"/>
  <c r="EZ485"/>
  <c r="EY485"/>
  <c r="EX485"/>
  <c r="EW485"/>
  <c r="EV485"/>
  <c r="EU485"/>
  <c r="ET485"/>
  <c r="ES485"/>
  <c r="ER485"/>
  <c r="EQ485"/>
  <c r="EP485"/>
  <c r="EO485"/>
  <c r="EN485"/>
  <c r="EM485"/>
  <c r="EL485"/>
  <c r="EK485"/>
  <c r="EJ485"/>
  <c r="EI485"/>
  <c r="EH485"/>
  <c r="EG485"/>
  <c r="EF485"/>
  <c r="EE485"/>
  <c r="ED485"/>
  <c r="EC485"/>
  <c r="EB485"/>
  <c r="EA485"/>
  <c r="DZ485"/>
  <c r="DY485"/>
  <c r="DX485"/>
  <c r="DW485"/>
  <c r="DV485"/>
  <c r="DU485"/>
  <c r="DT485"/>
  <c r="DS485"/>
  <c r="DR485"/>
  <c r="DQ485"/>
  <c r="DP485"/>
  <c r="DO485"/>
  <c r="DN485"/>
  <c r="DM485"/>
  <c r="DL485"/>
  <c r="DK485"/>
  <c r="DJ485"/>
  <c r="DI485"/>
  <c r="DH485"/>
  <c r="DG485"/>
  <c r="DF485"/>
  <c r="DE485"/>
  <c r="DD485"/>
  <c r="DC485"/>
  <c r="DB485"/>
  <c r="DA485"/>
  <c r="CZ485"/>
  <c r="CY485"/>
  <c r="CX485"/>
  <c r="CW485"/>
  <c r="CV485"/>
  <c r="CU485"/>
  <c r="CT485"/>
  <c r="CS485"/>
  <c r="CR485"/>
  <c r="CQ485"/>
  <c r="CP485"/>
  <c r="CO485"/>
  <c r="CN485"/>
  <c r="CM485"/>
  <c r="CL485"/>
  <c r="CK485"/>
  <c r="CJ485"/>
  <c r="CI485"/>
  <c r="CH485"/>
  <c r="CG485"/>
  <c r="CF485"/>
  <c r="CE485"/>
  <c r="CD485"/>
  <c r="CC485"/>
  <c r="CB485"/>
  <c r="CA485"/>
  <c r="BZ485"/>
  <c r="BY485"/>
  <c r="BX485"/>
  <c r="BW485"/>
  <c r="BV485"/>
  <c r="BU485"/>
  <c r="BT485"/>
  <c r="BS485"/>
  <c r="BR485"/>
  <c r="BQ485"/>
  <c r="BP485"/>
  <c r="BO485"/>
  <c r="BN485"/>
  <c r="BM485"/>
  <c r="BL485"/>
  <c r="BK485"/>
  <c r="BJ485"/>
  <c r="FX484"/>
  <c r="FW484"/>
  <c r="FV484"/>
  <c r="FU484"/>
  <c r="FT484"/>
  <c r="FS484"/>
  <c r="FR484"/>
  <c r="FQ484"/>
  <c r="FP484"/>
  <c r="FO484"/>
  <c r="FN484"/>
  <c r="FM484"/>
  <c r="FL484"/>
  <c r="FK484"/>
  <c r="FJ484"/>
  <c r="FI484"/>
  <c r="FH484"/>
  <c r="FG484"/>
  <c r="FF484"/>
  <c r="FE484"/>
  <c r="FD484"/>
  <c r="FC484"/>
  <c r="FB484"/>
  <c r="FA484"/>
  <c r="EZ484"/>
  <c r="EY484"/>
  <c r="EX484"/>
  <c r="EW484"/>
  <c r="EV484"/>
  <c r="EU484"/>
  <c r="ET484"/>
  <c r="ES484"/>
  <c r="ER484"/>
  <c r="EQ484"/>
  <c r="EP484"/>
  <c r="EO484"/>
  <c r="EN484"/>
  <c r="EM484"/>
  <c r="EL484"/>
  <c r="EK484"/>
  <c r="EJ484"/>
  <c r="EI484"/>
  <c r="EH484"/>
  <c r="EG484"/>
  <c r="EF484"/>
  <c r="EE484"/>
  <c r="ED484"/>
  <c r="EC484"/>
  <c r="EB484"/>
  <c r="EA484"/>
  <c r="DZ484"/>
  <c r="DY484"/>
  <c r="DX484"/>
  <c r="DW484"/>
  <c r="DV484"/>
  <c r="DU484"/>
  <c r="DT484"/>
  <c r="DS484"/>
  <c r="DR484"/>
  <c r="DQ484"/>
  <c r="DP484"/>
  <c r="DO484"/>
  <c r="DN484"/>
  <c r="DM484"/>
  <c r="DL484"/>
  <c r="DK484"/>
  <c r="DJ484"/>
  <c r="DI484"/>
  <c r="DH484"/>
  <c r="DG484"/>
  <c r="DF484"/>
  <c r="DE484"/>
  <c r="DD484"/>
  <c r="DC484"/>
  <c r="DB484"/>
  <c r="DA484"/>
  <c r="CZ484"/>
  <c r="CY484"/>
  <c r="CX484"/>
  <c r="CW484"/>
  <c r="CV484"/>
  <c r="CU484"/>
  <c r="CT484"/>
  <c r="CS484"/>
  <c r="CR484"/>
  <c r="CQ484"/>
  <c r="CP484"/>
  <c r="CO484"/>
  <c r="CN484"/>
  <c r="CM484"/>
  <c r="CL484"/>
  <c r="CK484"/>
  <c r="CJ484"/>
  <c r="CI484"/>
  <c r="CH484"/>
  <c r="CG484"/>
  <c r="CF484"/>
  <c r="CE484"/>
  <c r="CD484"/>
  <c r="CC484"/>
  <c r="CB484"/>
  <c r="CA484"/>
  <c r="BZ484"/>
  <c r="BY484"/>
  <c r="BX484"/>
  <c r="BW484"/>
  <c r="BV484"/>
  <c r="BU484"/>
  <c r="BT484"/>
  <c r="BS484"/>
  <c r="BR484"/>
  <c r="BQ484"/>
  <c r="BP484"/>
  <c r="BO484"/>
  <c r="BN484"/>
  <c r="BM484"/>
  <c r="BL484"/>
  <c r="BK484"/>
  <c r="BJ484"/>
  <c r="FX483"/>
  <c r="FW483"/>
  <c r="FV483"/>
  <c r="FU483"/>
  <c r="FT483"/>
  <c r="FS483"/>
  <c r="FR483"/>
  <c r="FQ483"/>
  <c r="FP483"/>
  <c r="FO483"/>
  <c r="FN483"/>
  <c r="FM483"/>
  <c r="FL483"/>
  <c r="FK483"/>
  <c r="FJ483"/>
  <c r="FI483"/>
  <c r="FH483"/>
  <c r="FG483"/>
  <c r="FF483"/>
  <c r="FE483"/>
  <c r="FD483"/>
  <c r="FC483"/>
  <c r="FB483"/>
  <c r="FA483"/>
  <c r="EZ483"/>
  <c r="EY483"/>
  <c r="EX483"/>
  <c r="EW483"/>
  <c r="EV483"/>
  <c r="EU483"/>
  <c r="ET483"/>
  <c r="ES483"/>
  <c r="ER483"/>
  <c r="EQ483"/>
  <c r="EP483"/>
  <c r="EO483"/>
  <c r="EN483"/>
  <c r="EM483"/>
  <c r="EL483"/>
  <c r="EK483"/>
  <c r="EJ483"/>
  <c r="EI483"/>
  <c r="EH483"/>
  <c r="EG483"/>
  <c r="EF483"/>
  <c r="EE483"/>
  <c r="ED483"/>
  <c r="EC483"/>
  <c r="EB483"/>
  <c r="EA483"/>
  <c r="DZ483"/>
  <c r="DY483"/>
  <c r="DX483"/>
  <c r="DW483"/>
  <c r="DV483"/>
  <c r="DU483"/>
  <c r="DT483"/>
  <c r="DS483"/>
  <c r="DR483"/>
  <c r="DQ483"/>
  <c r="DP483"/>
  <c r="DO483"/>
  <c r="DN483"/>
  <c r="DM483"/>
  <c r="DL483"/>
  <c r="DK483"/>
  <c r="DJ483"/>
  <c r="DI483"/>
  <c r="DH483"/>
  <c r="DG483"/>
  <c r="DF483"/>
  <c r="DE483"/>
  <c r="DD483"/>
  <c r="DC483"/>
  <c r="DB483"/>
  <c r="DA483"/>
  <c r="CZ483"/>
  <c r="CY483"/>
  <c r="CX483"/>
  <c r="CW483"/>
  <c r="CV483"/>
  <c r="CU483"/>
  <c r="CT483"/>
  <c r="CS483"/>
  <c r="CR483"/>
  <c r="CQ483"/>
  <c r="CP483"/>
  <c r="CO483"/>
  <c r="CN483"/>
  <c r="CM483"/>
  <c r="CL483"/>
  <c r="CK483"/>
  <c r="CJ483"/>
  <c r="CI483"/>
  <c r="CH483"/>
  <c r="CG483"/>
  <c r="CF483"/>
  <c r="CE483"/>
  <c r="CD483"/>
  <c r="CC483"/>
  <c r="CB483"/>
  <c r="CA483"/>
  <c r="BZ483"/>
  <c r="BY483"/>
  <c r="BX483"/>
  <c r="BW483"/>
  <c r="BV483"/>
  <c r="BU483"/>
  <c r="BT483"/>
  <c r="BS483"/>
  <c r="BR483"/>
  <c r="BQ483"/>
  <c r="BP483"/>
  <c r="BO483"/>
  <c r="BN483"/>
  <c r="BM483"/>
  <c r="BL483"/>
  <c r="BK483"/>
  <c r="BJ483"/>
  <c r="FX482"/>
  <c r="FW482"/>
  <c r="FV482"/>
  <c r="FU482"/>
  <c r="FT482"/>
  <c r="FS482"/>
  <c r="FR482"/>
  <c r="FQ482"/>
  <c r="FP482"/>
  <c r="FO482"/>
  <c r="FN482"/>
  <c r="FM482"/>
  <c r="FL482"/>
  <c r="FK482"/>
  <c r="FJ482"/>
  <c r="FI482"/>
  <c r="FH482"/>
  <c r="FG482"/>
  <c r="FF482"/>
  <c r="FE482"/>
  <c r="FD482"/>
  <c r="FC482"/>
  <c r="FB482"/>
  <c r="FA482"/>
  <c r="EZ482"/>
  <c r="EY482"/>
  <c r="EX482"/>
  <c r="EW482"/>
  <c r="EV482"/>
  <c r="EU482"/>
  <c r="ET482"/>
  <c r="ES482"/>
  <c r="ER482"/>
  <c r="EQ482"/>
  <c r="EP482"/>
  <c r="EO482"/>
  <c r="EN482"/>
  <c r="EM482"/>
  <c r="EL482"/>
  <c r="EK482"/>
  <c r="EJ482"/>
  <c r="EI482"/>
  <c r="EH482"/>
  <c r="EG482"/>
  <c r="EF482"/>
  <c r="EE482"/>
  <c r="ED482"/>
  <c r="EC482"/>
  <c r="EB482"/>
  <c r="EA482"/>
  <c r="DZ482"/>
  <c r="DY482"/>
  <c r="DX482"/>
  <c r="DW482"/>
  <c r="DV482"/>
  <c r="DU482"/>
  <c r="DT482"/>
  <c r="DS482"/>
  <c r="DR482"/>
  <c r="DQ482"/>
  <c r="DP482"/>
  <c r="DO482"/>
  <c r="DN482"/>
  <c r="DM482"/>
  <c r="DL482"/>
  <c r="DK482"/>
  <c r="DJ482"/>
  <c r="DI482"/>
  <c r="DH482"/>
  <c r="DG482"/>
  <c r="DF482"/>
  <c r="DE482"/>
  <c r="DD482"/>
  <c r="DC482"/>
  <c r="DB482"/>
  <c r="DA482"/>
  <c r="CZ482"/>
  <c r="CY482"/>
  <c r="CX482"/>
  <c r="CW482"/>
  <c r="CV482"/>
  <c r="CU482"/>
  <c r="CT482"/>
  <c r="CS482"/>
  <c r="CR482"/>
  <c r="CQ482"/>
  <c r="CP482"/>
  <c r="CO482"/>
  <c r="CN482"/>
  <c r="CM482"/>
  <c r="CL482"/>
  <c r="CK482"/>
  <c r="CJ482"/>
  <c r="CI482"/>
  <c r="CH482"/>
  <c r="CG482"/>
  <c r="CF482"/>
  <c r="CE482"/>
  <c r="CD482"/>
  <c r="CC482"/>
  <c r="CB482"/>
  <c r="CA482"/>
  <c r="BZ482"/>
  <c r="BY482"/>
  <c r="BX482"/>
  <c r="BW482"/>
  <c r="BV482"/>
  <c r="BU482"/>
  <c r="BT482"/>
  <c r="BS482"/>
  <c r="BR482"/>
  <c r="BQ482"/>
  <c r="BP482"/>
  <c r="BO482"/>
  <c r="BN482"/>
  <c r="BM482"/>
  <c r="BL482"/>
  <c r="BK482"/>
  <c r="BJ482"/>
  <c r="FX481"/>
  <c r="FW481"/>
  <c r="FV481"/>
  <c r="FU481"/>
  <c r="FT481"/>
  <c r="FS481"/>
  <c r="FR481"/>
  <c r="FQ481"/>
  <c r="FP481"/>
  <c r="FO481"/>
  <c r="FN481"/>
  <c r="FM481"/>
  <c r="FL481"/>
  <c r="FK481"/>
  <c r="FJ481"/>
  <c r="FI481"/>
  <c r="FH481"/>
  <c r="FG481"/>
  <c r="FF481"/>
  <c r="FE481"/>
  <c r="FD481"/>
  <c r="FC481"/>
  <c r="FB481"/>
  <c r="FA481"/>
  <c r="EZ481"/>
  <c r="EY481"/>
  <c r="EX481"/>
  <c r="EW481"/>
  <c r="EV481"/>
  <c r="EU481"/>
  <c r="ET481"/>
  <c r="ES481"/>
  <c r="ER481"/>
  <c r="EQ481"/>
  <c r="EP481"/>
  <c r="EO481"/>
  <c r="EN481"/>
  <c r="EM481"/>
  <c r="EL481"/>
  <c r="EK481"/>
  <c r="EJ481"/>
  <c r="EI481"/>
  <c r="EH481"/>
  <c r="EG481"/>
  <c r="EF481"/>
  <c r="EE481"/>
  <c r="ED481"/>
  <c r="EC481"/>
  <c r="EB481"/>
  <c r="EA481"/>
  <c r="DZ481"/>
  <c r="DY481"/>
  <c r="DX481"/>
  <c r="DW481"/>
  <c r="DV481"/>
  <c r="DU481"/>
  <c r="DT481"/>
  <c r="DS481"/>
  <c r="DR481"/>
  <c r="DQ481"/>
  <c r="DP481"/>
  <c r="DO481"/>
  <c r="DN481"/>
  <c r="DM481"/>
  <c r="DL481"/>
  <c r="DK481"/>
  <c r="DJ481"/>
  <c r="DI481"/>
  <c r="DH481"/>
  <c r="DG481"/>
  <c r="DF481"/>
  <c r="DE481"/>
  <c r="DD481"/>
  <c r="DC481"/>
  <c r="DB481"/>
  <c r="DA481"/>
  <c r="CZ481"/>
  <c r="CY481"/>
  <c r="CX481"/>
  <c r="CW481"/>
  <c r="CV481"/>
  <c r="CU481"/>
  <c r="CT481"/>
  <c r="CS481"/>
  <c r="CR481"/>
  <c r="CQ481"/>
  <c r="CP481"/>
  <c r="CO481"/>
  <c r="CN481"/>
  <c r="CM481"/>
  <c r="CL481"/>
  <c r="CK481"/>
  <c r="CJ481"/>
  <c r="CI481"/>
  <c r="CH481"/>
  <c r="CG481"/>
  <c r="CF481"/>
  <c r="CE481"/>
  <c r="CD481"/>
  <c r="CC481"/>
  <c r="CB481"/>
  <c r="CA481"/>
  <c r="BZ481"/>
  <c r="BY481"/>
  <c r="BX481"/>
  <c r="BW481"/>
  <c r="BV481"/>
  <c r="BU481"/>
  <c r="BT481"/>
  <c r="BS481"/>
  <c r="BR481"/>
  <c r="BQ481"/>
  <c r="BP481"/>
  <c r="BO481"/>
  <c r="BN481"/>
  <c r="BM481"/>
  <c r="BL481"/>
  <c r="BK481"/>
  <c r="BJ481"/>
  <c r="FX480"/>
  <c r="FW480"/>
  <c r="FV480"/>
  <c r="FU480"/>
  <c r="FT480"/>
  <c r="FS480"/>
  <c r="FR480"/>
  <c r="FQ480"/>
  <c r="FP480"/>
  <c r="FO480"/>
  <c r="FN480"/>
  <c r="FM480"/>
  <c r="FL480"/>
  <c r="FK480"/>
  <c r="FJ480"/>
  <c r="FI480"/>
  <c r="FH480"/>
  <c r="FG480"/>
  <c r="FF480"/>
  <c r="FE480"/>
  <c r="FD480"/>
  <c r="FC480"/>
  <c r="FB480"/>
  <c r="FA480"/>
  <c r="EZ480"/>
  <c r="EY480"/>
  <c r="EX480"/>
  <c r="EW480"/>
  <c r="EV480"/>
  <c r="EU480"/>
  <c r="ET480"/>
  <c r="ES480"/>
  <c r="ER480"/>
  <c r="EQ480"/>
  <c r="EP480"/>
  <c r="EO480"/>
  <c r="EN480"/>
  <c r="EM480"/>
  <c r="EL480"/>
  <c r="EK480"/>
  <c r="EJ480"/>
  <c r="EI480"/>
  <c r="EH480"/>
  <c r="EG480"/>
  <c r="EF480"/>
  <c r="EE480"/>
  <c r="ED480"/>
  <c r="EC480"/>
  <c r="EB480"/>
  <c r="EA480"/>
  <c r="DZ480"/>
  <c r="DY480"/>
  <c r="DX480"/>
  <c r="DW480"/>
  <c r="DV480"/>
  <c r="DU480"/>
  <c r="DT480"/>
  <c r="DS480"/>
  <c r="DR480"/>
  <c r="DQ480"/>
  <c r="DP480"/>
  <c r="DO480"/>
  <c r="DN480"/>
  <c r="DM480"/>
  <c r="DL480"/>
  <c r="DK480"/>
  <c r="DJ480"/>
  <c r="DI480"/>
  <c r="DH480"/>
  <c r="DG480"/>
  <c r="DF480"/>
  <c r="DE480"/>
  <c r="DD480"/>
  <c r="DC480"/>
  <c r="DB480"/>
  <c r="DA480"/>
  <c r="CZ480"/>
  <c r="CY480"/>
  <c r="CX480"/>
  <c r="CW480"/>
  <c r="CV480"/>
  <c r="CU480"/>
  <c r="CT480"/>
  <c r="CS480"/>
  <c r="CR480"/>
  <c r="CQ480"/>
  <c r="CP480"/>
  <c r="CO480"/>
  <c r="CN480"/>
  <c r="CM480"/>
  <c r="CL480"/>
  <c r="CK480"/>
  <c r="CJ480"/>
  <c r="CI480"/>
  <c r="CH480"/>
  <c r="CG480"/>
  <c r="CF480"/>
  <c r="CE480"/>
  <c r="CD480"/>
  <c r="CC480"/>
  <c r="CB480"/>
  <c r="CA480"/>
  <c r="BZ480"/>
  <c r="BY480"/>
  <c r="BX480"/>
  <c r="BW480"/>
  <c r="BV480"/>
  <c r="BU480"/>
  <c r="BT480"/>
  <c r="BS480"/>
  <c r="BR480"/>
  <c r="BQ480"/>
  <c r="BP480"/>
  <c r="BO480"/>
  <c r="BN480"/>
  <c r="BM480"/>
  <c r="BL480"/>
  <c r="BK480"/>
  <c r="BJ480"/>
  <c r="FX479"/>
  <c r="FW479"/>
  <c r="FV479"/>
  <c r="FU479"/>
  <c r="FT479"/>
  <c r="FS479"/>
  <c r="FR479"/>
  <c r="FQ479"/>
  <c r="FP479"/>
  <c r="FO479"/>
  <c r="FN479"/>
  <c r="FM479"/>
  <c r="FL479"/>
  <c r="FK479"/>
  <c r="FJ479"/>
  <c r="FI479"/>
  <c r="FH479"/>
  <c r="FG479"/>
  <c r="FF479"/>
  <c r="FE479"/>
  <c r="FD479"/>
  <c r="FC479"/>
  <c r="FB479"/>
  <c r="FA479"/>
  <c r="EZ479"/>
  <c r="EY479"/>
  <c r="EX479"/>
  <c r="EW479"/>
  <c r="EV479"/>
  <c r="EU479"/>
  <c r="ET479"/>
  <c r="ES479"/>
  <c r="ER479"/>
  <c r="EQ479"/>
  <c r="EP479"/>
  <c r="EO479"/>
  <c r="EN479"/>
  <c r="EM479"/>
  <c r="EL479"/>
  <c r="EK479"/>
  <c r="EJ479"/>
  <c r="EI479"/>
  <c r="EH479"/>
  <c r="EG479"/>
  <c r="EF479"/>
  <c r="EE479"/>
  <c r="ED479"/>
  <c r="EC479"/>
  <c r="EB479"/>
  <c r="EA479"/>
  <c r="DZ479"/>
  <c r="DY479"/>
  <c r="DX479"/>
  <c r="DW479"/>
  <c r="DV479"/>
  <c r="DU479"/>
  <c r="DT479"/>
  <c r="DS479"/>
  <c r="DR479"/>
  <c r="DQ479"/>
  <c r="DP479"/>
  <c r="DO479"/>
  <c r="DN479"/>
  <c r="DM479"/>
  <c r="DL479"/>
  <c r="DK479"/>
  <c r="DJ479"/>
  <c r="DI479"/>
  <c r="DH479"/>
  <c r="DG479"/>
  <c r="DF479"/>
  <c r="DE479"/>
  <c r="DD479"/>
  <c r="DC479"/>
  <c r="DB479"/>
  <c r="DA479"/>
  <c r="CZ479"/>
  <c r="CY479"/>
  <c r="CX479"/>
  <c r="CW479"/>
  <c r="CV479"/>
  <c r="CU479"/>
  <c r="CT479"/>
  <c r="CS479"/>
  <c r="CR479"/>
  <c r="CQ479"/>
  <c r="CP479"/>
  <c r="CO479"/>
  <c r="CN479"/>
  <c r="CM479"/>
  <c r="CL479"/>
  <c r="CK479"/>
  <c r="CJ479"/>
  <c r="CI479"/>
  <c r="CH479"/>
  <c r="CG479"/>
  <c r="CF479"/>
  <c r="CE479"/>
  <c r="CD479"/>
  <c r="CC479"/>
  <c r="CB479"/>
  <c r="CA479"/>
  <c r="BZ479"/>
  <c r="BY479"/>
  <c r="BX479"/>
  <c r="BW479"/>
  <c r="BV479"/>
  <c r="BU479"/>
  <c r="BT479"/>
  <c r="BS479"/>
  <c r="BR479"/>
  <c r="BQ479"/>
  <c r="BP479"/>
  <c r="BO479"/>
  <c r="BN479"/>
  <c r="BM479"/>
  <c r="BL479"/>
  <c r="BK479"/>
  <c r="BJ479"/>
  <c r="FX478"/>
  <c r="FW478"/>
  <c r="FV478"/>
  <c r="FU478"/>
  <c r="FT478"/>
  <c r="FS478"/>
  <c r="FR478"/>
  <c r="FQ478"/>
  <c r="FP478"/>
  <c r="FO478"/>
  <c r="FN478"/>
  <c r="FM478"/>
  <c r="FL478"/>
  <c r="FK478"/>
  <c r="FJ478"/>
  <c r="FI478"/>
  <c r="FH478"/>
  <c r="FG478"/>
  <c r="FF478"/>
  <c r="FE478"/>
  <c r="FD478"/>
  <c r="FC478"/>
  <c r="FB478"/>
  <c r="FA478"/>
  <c r="EZ478"/>
  <c r="EY478"/>
  <c r="EX478"/>
  <c r="EW478"/>
  <c r="EV478"/>
  <c r="EU478"/>
  <c r="ET478"/>
  <c r="ES478"/>
  <c r="ER478"/>
  <c r="EQ478"/>
  <c r="EP478"/>
  <c r="EO478"/>
  <c r="EN478"/>
  <c r="EM478"/>
  <c r="EL478"/>
  <c r="EK478"/>
  <c r="EJ478"/>
  <c r="EI478"/>
  <c r="EH478"/>
  <c r="EG478"/>
  <c r="EF478"/>
  <c r="EE478"/>
  <c r="ED478"/>
  <c r="EC478"/>
  <c r="EB478"/>
  <c r="EA478"/>
  <c r="DZ478"/>
  <c r="DY478"/>
  <c r="DX478"/>
  <c r="DW478"/>
  <c r="DV478"/>
  <c r="DU478"/>
  <c r="DT478"/>
  <c r="DS478"/>
  <c r="DR478"/>
  <c r="DQ478"/>
  <c r="DP478"/>
  <c r="DO478"/>
  <c r="DN478"/>
  <c r="DM478"/>
  <c r="DL478"/>
  <c r="DK478"/>
  <c r="DJ478"/>
  <c r="DI478"/>
  <c r="DH478"/>
  <c r="DG478"/>
  <c r="DF478"/>
  <c r="DE478"/>
  <c r="DD478"/>
  <c r="DC478"/>
  <c r="DB478"/>
  <c r="DA478"/>
  <c r="CZ478"/>
  <c r="CY478"/>
  <c r="CX478"/>
  <c r="CW478"/>
  <c r="CV478"/>
  <c r="CU478"/>
  <c r="CT478"/>
  <c r="CS478"/>
  <c r="CR478"/>
  <c r="CQ478"/>
  <c r="CP478"/>
  <c r="CO478"/>
  <c r="CN478"/>
  <c r="CM478"/>
  <c r="CL478"/>
  <c r="CK478"/>
  <c r="CJ478"/>
  <c r="CI478"/>
  <c r="CH478"/>
  <c r="CG478"/>
  <c r="CF478"/>
  <c r="CE478"/>
  <c r="CD478"/>
  <c r="CC478"/>
  <c r="CB478"/>
  <c r="CA478"/>
  <c r="BZ478"/>
  <c r="BY478"/>
  <c r="BX478"/>
  <c r="BW478"/>
  <c r="BV478"/>
  <c r="BU478"/>
  <c r="BT478"/>
  <c r="BS478"/>
  <c r="BR478"/>
  <c r="BQ478"/>
  <c r="BP478"/>
  <c r="BO478"/>
  <c r="BN478"/>
  <c r="BM478"/>
  <c r="BL478"/>
  <c r="BK478"/>
  <c r="BJ478"/>
  <c r="FX477"/>
  <c r="FW477"/>
  <c r="FV477"/>
  <c r="FU477"/>
  <c r="FT477"/>
  <c r="FS477"/>
  <c r="FR477"/>
  <c r="FQ477"/>
  <c r="FP477"/>
  <c r="FO477"/>
  <c r="FN477"/>
  <c r="FM477"/>
  <c r="FL477"/>
  <c r="FK477"/>
  <c r="FJ477"/>
  <c r="FI477"/>
  <c r="FH477"/>
  <c r="FG477"/>
  <c r="FF477"/>
  <c r="FE477"/>
  <c r="FD477"/>
  <c r="FC477"/>
  <c r="FB477"/>
  <c r="FA477"/>
  <c r="EZ477"/>
  <c r="EY477"/>
  <c r="EX477"/>
  <c r="EW477"/>
  <c r="EV477"/>
  <c r="EU477"/>
  <c r="ET477"/>
  <c r="ES477"/>
  <c r="ER477"/>
  <c r="EQ477"/>
  <c r="EP477"/>
  <c r="EO477"/>
  <c r="EN477"/>
  <c r="EM477"/>
  <c r="EL477"/>
  <c r="EK477"/>
  <c r="EJ477"/>
  <c r="EI477"/>
  <c r="EH477"/>
  <c r="EG477"/>
  <c r="EF477"/>
  <c r="EE477"/>
  <c r="ED477"/>
  <c r="EC477"/>
  <c r="EB477"/>
  <c r="EA477"/>
  <c r="DZ477"/>
  <c r="DY477"/>
  <c r="DX477"/>
  <c r="DW477"/>
  <c r="DV477"/>
  <c r="DU477"/>
  <c r="DT477"/>
  <c r="DS477"/>
  <c r="DR477"/>
  <c r="DQ477"/>
  <c r="DP477"/>
  <c r="DO477"/>
  <c r="DN477"/>
  <c r="DM477"/>
  <c r="DL477"/>
  <c r="DK477"/>
  <c r="DJ477"/>
  <c r="DI477"/>
  <c r="DH477"/>
  <c r="DG477"/>
  <c r="DF477"/>
  <c r="DE477"/>
  <c r="DD477"/>
  <c r="DC477"/>
  <c r="DB477"/>
  <c r="DA477"/>
  <c r="CZ477"/>
  <c r="CY477"/>
  <c r="CX477"/>
  <c r="CW477"/>
  <c r="CV477"/>
  <c r="CU477"/>
  <c r="CT477"/>
  <c r="CS477"/>
  <c r="CR477"/>
  <c r="CQ477"/>
  <c r="CP477"/>
  <c r="CO477"/>
  <c r="CN477"/>
  <c r="CM477"/>
  <c r="CL477"/>
  <c r="CK477"/>
  <c r="CJ477"/>
  <c r="CI477"/>
  <c r="CH477"/>
  <c r="CG477"/>
  <c r="CF477"/>
  <c r="CE477"/>
  <c r="CD477"/>
  <c r="CC477"/>
  <c r="CB477"/>
  <c r="CA477"/>
  <c r="BZ477"/>
  <c r="BY477"/>
  <c r="BX477"/>
  <c r="BW477"/>
  <c r="BV477"/>
  <c r="BU477"/>
  <c r="BT477"/>
  <c r="BS477"/>
  <c r="BR477"/>
  <c r="BQ477"/>
  <c r="BP477"/>
  <c r="BO477"/>
  <c r="BN477"/>
  <c r="BM477"/>
  <c r="BL477"/>
  <c r="BK477"/>
  <c r="BJ477"/>
  <c r="FX476"/>
  <c r="FW476"/>
  <c r="FV476"/>
  <c r="FU476"/>
  <c r="FT476"/>
  <c r="FS476"/>
  <c r="FR476"/>
  <c r="FQ476"/>
  <c r="FP476"/>
  <c r="FO476"/>
  <c r="FN476"/>
  <c r="FM476"/>
  <c r="FL476"/>
  <c r="FK476"/>
  <c r="FJ476"/>
  <c r="FI476"/>
  <c r="FH476"/>
  <c r="FG476"/>
  <c r="FF476"/>
  <c r="FE476"/>
  <c r="FD476"/>
  <c r="FC476"/>
  <c r="FB476"/>
  <c r="FA476"/>
  <c r="EZ476"/>
  <c r="EY476"/>
  <c r="EX476"/>
  <c r="EW476"/>
  <c r="EV476"/>
  <c r="EU476"/>
  <c r="ET476"/>
  <c r="ES476"/>
  <c r="ER476"/>
  <c r="EQ476"/>
  <c r="EP476"/>
  <c r="EO476"/>
  <c r="EN476"/>
  <c r="EM476"/>
  <c r="EL476"/>
  <c r="EK476"/>
  <c r="EJ476"/>
  <c r="EI476"/>
  <c r="EH476"/>
  <c r="EG476"/>
  <c r="EF476"/>
  <c r="EE476"/>
  <c r="ED476"/>
  <c r="EC476"/>
  <c r="EB476"/>
  <c r="EA476"/>
  <c r="DZ476"/>
  <c r="DY476"/>
  <c r="DX476"/>
  <c r="DW476"/>
  <c r="DV476"/>
  <c r="DU476"/>
  <c r="DT476"/>
  <c r="DS476"/>
  <c r="DR476"/>
  <c r="DQ476"/>
  <c r="DP476"/>
  <c r="DO476"/>
  <c r="DN476"/>
  <c r="DM476"/>
  <c r="DL476"/>
  <c r="DK476"/>
  <c r="DJ476"/>
  <c r="DI476"/>
  <c r="DH476"/>
  <c r="DG476"/>
  <c r="DF476"/>
  <c r="DE476"/>
  <c r="DD476"/>
  <c r="DC476"/>
  <c r="DB476"/>
  <c r="DA476"/>
  <c r="CZ476"/>
  <c r="CY476"/>
  <c r="CX476"/>
  <c r="CW476"/>
  <c r="CV476"/>
  <c r="CU476"/>
  <c r="CT476"/>
  <c r="CS476"/>
  <c r="CR476"/>
  <c r="CQ476"/>
  <c r="CP476"/>
  <c r="CO476"/>
  <c r="CN476"/>
  <c r="CM476"/>
  <c r="CL476"/>
  <c r="CK476"/>
  <c r="CJ476"/>
  <c r="CI476"/>
  <c r="CH476"/>
  <c r="CG476"/>
  <c r="CF476"/>
  <c r="CE476"/>
  <c r="CD476"/>
  <c r="CC476"/>
  <c r="CB476"/>
  <c r="CA476"/>
  <c r="BZ476"/>
  <c r="BY476"/>
  <c r="BX476"/>
  <c r="BW476"/>
  <c r="BV476"/>
  <c r="BU476"/>
  <c r="BT476"/>
  <c r="BS476"/>
  <c r="BR476"/>
  <c r="BQ476"/>
  <c r="BP476"/>
  <c r="BO476"/>
  <c r="BN476"/>
  <c r="BM476"/>
  <c r="BL476"/>
  <c r="BK476"/>
  <c r="BJ476"/>
  <c r="FX475"/>
  <c r="FW475"/>
  <c r="FV475"/>
  <c r="FU475"/>
  <c r="FT475"/>
  <c r="FS475"/>
  <c r="FR475"/>
  <c r="FQ475"/>
  <c r="FP475"/>
  <c r="FO475"/>
  <c r="FN475"/>
  <c r="FM475"/>
  <c r="FL475"/>
  <c r="FK475"/>
  <c r="FJ475"/>
  <c r="FI475"/>
  <c r="FH475"/>
  <c r="FG475"/>
  <c r="FF475"/>
  <c r="FE475"/>
  <c r="FD475"/>
  <c r="FC475"/>
  <c r="FB475"/>
  <c r="FA475"/>
  <c r="EZ475"/>
  <c r="EY475"/>
  <c r="EX475"/>
  <c r="EW475"/>
  <c r="EV475"/>
  <c r="EU475"/>
  <c r="ET475"/>
  <c r="ES475"/>
  <c r="ER475"/>
  <c r="EQ475"/>
  <c r="EP475"/>
  <c r="EO475"/>
  <c r="EN475"/>
  <c r="EM475"/>
  <c r="EL475"/>
  <c r="EK475"/>
  <c r="EJ475"/>
  <c r="EI475"/>
  <c r="EH475"/>
  <c r="EG475"/>
  <c r="EF475"/>
  <c r="EE475"/>
  <c r="ED475"/>
  <c r="EC475"/>
  <c r="EB475"/>
  <c r="EA475"/>
  <c r="DZ475"/>
  <c r="DY475"/>
  <c r="DX475"/>
  <c r="DW475"/>
  <c r="DV475"/>
  <c r="DU475"/>
  <c r="DT475"/>
  <c r="DS475"/>
  <c r="DR475"/>
  <c r="DQ475"/>
  <c r="DP475"/>
  <c r="DO475"/>
  <c r="DN475"/>
  <c r="DM475"/>
  <c r="DL475"/>
  <c r="DK475"/>
  <c r="DJ475"/>
  <c r="DI475"/>
  <c r="DH475"/>
  <c r="DG475"/>
  <c r="DF475"/>
  <c r="DE475"/>
  <c r="DD475"/>
  <c r="DC475"/>
  <c r="DB475"/>
  <c r="DA475"/>
  <c r="CZ475"/>
  <c r="CY475"/>
  <c r="CX475"/>
  <c r="CW475"/>
  <c r="CV475"/>
  <c r="CU475"/>
  <c r="CT475"/>
  <c r="CS475"/>
  <c r="CR475"/>
  <c r="CQ475"/>
  <c r="CP475"/>
  <c r="CO475"/>
  <c r="CN475"/>
  <c r="CM475"/>
  <c r="CL475"/>
  <c r="CK475"/>
  <c r="CJ475"/>
  <c r="CI475"/>
  <c r="CH475"/>
  <c r="CG475"/>
  <c r="CF475"/>
  <c r="CE475"/>
  <c r="CD475"/>
  <c r="CC475"/>
  <c r="CB475"/>
  <c r="CA475"/>
  <c r="BZ475"/>
  <c r="BY475"/>
  <c r="BX475"/>
  <c r="BW475"/>
  <c r="BV475"/>
  <c r="BU475"/>
  <c r="BT475"/>
  <c r="BS475"/>
  <c r="BR475"/>
  <c r="BQ475"/>
  <c r="BP475"/>
  <c r="BO475"/>
  <c r="BN475"/>
  <c r="BM475"/>
  <c r="BL475"/>
  <c r="BK475"/>
  <c r="BJ475"/>
  <c r="FX474"/>
  <c r="FW474"/>
  <c r="FV474"/>
  <c r="FU474"/>
  <c r="FT474"/>
  <c r="FS474"/>
  <c r="FR474"/>
  <c r="FQ474"/>
  <c r="FP474"/>
  <c r="FO474"/>
  <c r="FN474"/>
  <c r="FM474"/>
  <c r="FL474"/>
  <c r="FK474"/>
  <c r="FJ474"/>
  <c r="FI474"/>
  <c r="FH474"/>
  <c r="FG474"/>
  <c r="FF474"/>
  <c r="FE474"/>
  <c r="FD474"/>
  <c r="FC474"/>
  <c r="FB474"/>
  <c r="FA474"/>
  <c r="EZ474"/>
  <c r="EY474"/>
  <c r="EX474"/>
  <c r="EW474"/>
  <c r="EV474"/>
  <c r="EU474"/>
  <c r="ET474"/>
  <c r="ES474"/>
  <c r="ER474"/>
  <c r="EQ474"/>
  <c r="EP474"/>
  <c r="EO474"/>
  <c r="EN474"/>
  <c r="EM474"/>
  <c r="EL474"/>
  <c r="EK474"/>
  <c r="EJ474"/>
  <c r="EI474"/>
  <c r="EH474"/>
  <c r="EG474"/>
  <c r="EF474"/>
  <c r="EE474"/>
  <c r="ED474"/>
  <c r="EC474"/>
  <c r="EB474"/>
  <c r="EA474"/>
  <c r="DZ474"/>
  <c r="DY474"/>
  <c r="DX474"/>
  <c r="DW474"/>
  <c r="DV474"/>
  <c r="DU474"/>
  <c r="DT474"/>
  <c r="DS474"/>
  <c r="DR474"/>
  <c r="DQ474"/>
  <c r="DP474"/>
  <c r="DO474"/>
  <c r="DN474"/>
  <c r="DM474"/>
  <c r="DL474"/>
  <c r="DK474"/>
  <c r="DJ474"/>
  <c r="DI474"/>
  <c r="DH474"/>
  <c r="DG474"/>
  <c r="DF474"/>
  <c r="DE474"/>
  <c r="DD474"/>
  <c r="DC474"/>
  <c r="DB474"/>
  <c r="DA474"/>
  <c r="CZ474"/>
  <c r="CY474"/>
  <c r="CX474"/>
  <c r="CW474"/>
  <c r="CV474"/>
  <c r="CU474"/>
  <c r="CT474"/>
  <c r="CS474"/>
  <c r="CR474"/>
  <c r="CQ474"/>
  <c r="CP474"/>
  <c r="CO474"/>
  <c r="CN474"/>
  <c r="CM474"/>
  <c r="CL474"/>
  <c r="CK474"/>
  <c r="CJ474"/>
  <c r="CI474"/>
  <c r="CH474"/>
  <c r="CG474"/>
  <c r="CF474"/>
  <c r="CE474"/>
  <c r="CD474"/>
  <c r="CC474"/>
  <c r="CB474"/>
  <c r="CA474"/>
  <c r="BZ474"/>
  <c r="BY474"/>
  <c r="BX474"/>
  <c r="BW474"/>
  <c r="BV474"/>
  <c r="BU474"/>
  <c r="BT474"/>
  <c r="BS474"/>
  <c r="BR474"/>
  <c r="BQ474"/>
  <c r="BP474"/>
  <c r="BO474"/>
  <c r="BN474"/>
  <c r="BM474"/>
  <c r="BL474"/>
  <c r="BK474"/>
  <c r="BJ474"/>
  <c r="FX473"/>
  <c r="FW473"/>
  <c r="FV473"/>
  <c r="FU473"/>
  <c r="FT473"/>
  <c r="FS473"/>
  <c r="FR473"/>
  <c r="FQ473"/>
  <c r="FP473"/>
  <c r="FO473"/>
  <c r="FN473"/>
  <c r="FM473"/>
  <c r="FL473"/>
  <c r="FK473"/>
  <c r="FJ473"/>
  <c r="FI473"/>
  <c r="FH473"/>
  <c r="FG473"/>
  <c r="FF473"/>
  <c r="FE473"/>
  <c r="FD473"/>
  <c r="FC473"/>
  <c r="FB473"/>
  <c r="FA473"/>
  <c r="EZ473"/>
  <c r="EY473"/>
  <c r="EX473"/>
  <c r="EW473"/>
  <c r="EV473"/>
  <c r="EU473"/>
  <c r="ET473"/>
  <c r="ES473"/>
  <c r="ER473"/>
  <c r="EQ473"/>
  <c r="EP473"/>
  <c r="EO473"/>
  <c r="EN473"/>
  <c r="EM473"/>
  <c r="EL473"/>
  <c r="EK473"/>
  <c r="EJ473"/>
  <c r="EI473"/>
  <c r="EH473"/>
  <c r="EG473"/>
  <c r="EF473"/>
  <c r="EE473"/>
  <c r="ED473"/>
  <c r="EC473"/>
  <c r="EB473"/>
  <c r="EA473"/>
  <c r="DZ473"/>
  <c r="DY473"/>
  <c r="DX473"/>
  <c r="DW473"/>
  <c r="DV473"/>
  <c r="DU473"/>
  <c r="DT473"/>
  <c r="DS473"/>
  <c r="DR473"/>
  <c r="DQ473"/>
  <c r="DP473"/>
  <c r="DO473"/>
  <c r="DN473"/>
  <c r="DM473"/>
  <c r="DL473"/>
  <c r="DK473"/>
  <c r="DJ473"/>
  <c r="DI473"/>
  <c r="DH473"/>
  <c r="DG473"/>
  <c r="DF473"/>
  <c r="DE473"/>
  <c r="DD473"/>
  <c r="DC473"/>
  <c r="DB473"/>
  <c r="DA473"/>
  <c r="CZ473"/>
  <c r="CY473"/>
  <c r="CX473"/>
  <c r="CW473"/>
  <c r="CV473"/>
  <c r="CU473"/>
  <c r="CT473"/>
  <c r="CS473"/>
  <c r="CR473"/>
  <c r="CQ473"/>
  <c r="CP473"/>
  <c r="CO473"/>
  <c r="CN473"/>
  <c r="CM473"/>
  <c r="CL473"/>
  <c r="CK473"/>
  <c r="CJ473"/>
  <c r="CI473"/>
  <c r="CH473"/>
  <c r="CG473"/>
  <c r="CF473"/>
  <c r="CE473"/>
  <c r="CD473"/>
  <c r="CC473"/>
  <c r="CB473"/>
  <c r="CA473"/>
  <c r="BZ473"/>
  <c r="BY473"/>
  <c r="BX473"/>
  <c r="BW473"/>
  <c r="BV473"/>
  <c r="BU473"/>
  <c r="BT473"/>
  <c r="BS473"/>
  <c r="BR473"/>
  <c r="BQ473"/>
  <c r="BP473"/>
  <c r="BO473"/>
  <c r="BN473"/>
  <c r="BM473"/>
  <c r="BL473"/>
  <c r="BK473"/>
  <c r="BJ473"/>
  <c r="FX472"/>
  <c r="FW472"/>
  <c r="FV472"/>
  <c r="FU472"/>
  <c r="FT472"/>
  <c r="FS472"/>
  <c r="FR472"/>
  <c r="FQ472"/>
  <c r="FP472"/>
  <c r="FO472"/>
  <c r="FN472"/>
  <c r="FM472"/>
  <c r="FL472"/>
  <c r="FK472"/>
  <c r="FJ472"/>
  <c r="FI472"/>
  <c r="FH472"/>
  <c r="FG472"/>
  <c r="FF472"/>
  <c r="FE472"/>
  <c r="FD472"/>
  <c r="FC472"/>
  <c r="FB472"/>
  <c r="FA472"/>
  <c r="EZ472"/>
  <c r="EY472"/>
  <c r="EX472"/>
  <c r="EW472"/>
  <c r="EV472"/>
  <c r="EU472"/>
  <c r="ET472"/>
  <c r="ES472"/>
  <c r="ER472"/>
  <c r="EQ472"/>
  <c r="EP472"/>
  <c r="EO472"/>
  <c r="EN472"/>
  <c r="EM472"/>
  <c r="EL472"/>
  <c r="EK472"/>
  <c r="EJ472"/>
  <c r="EI472"/>
  <c r="EH472"/>
  <c r="EG472"/>
  <c r="EF472"/>
  <c r="EE472"/>
  <c r="ED472"/>
  <c r="EC472"/>
  <c r="EB472"/>
  <c r="EA472"/>
  <c r="DZ472"/>
  <c r="DY472"/>
  <c r="DX472"/>
  <c r="DW472"/>
  <c r="DV472"/>
  <c r="DU472"/>
  <c r="DT472"/>
  <c r="DS472"/>
  <c r="DR472"/>
  <c r="DQ472"/>
  <c r="DP472"/>
  <c r="DO472"/>
  <c r="DN472"/>
  <c r="DM472"/>
  <c r="DL472"/>
  <c r="DK472"/>
  <c r="DJ472"/>
  <c r="DI472"/>
  <c r="DH472"/>
  <c r="DG472"/>
  <c r="DF472"/>
  <c r="DE472"/>
  <c r="DD472"/>
  <c r="DC472"/>
  <c r="DB472"/>
  <c r="DA472"/>
  <c r="CZ472"/>
  <c r="CY472"/>
  <c r="CX472"/>
  <c r="CW472"/>
  <c r="CV472"/>
  <c r="CU472"/>
  <c r="CT472"/>
  <c r="CS472"/>
  <c r="CR472"/>
  <c r="CQ472"/>
  <c r="CP472"/>
  <c r="CO472"/>
  <c r="CN472"/>
  <c r="CM472"/>
  <c r="CL472"/>
  <c r="CK472"/>
  <c r="CJ472"/>
  <c r="CI472"/>
  <c r="CH472"/>
  <c r="CG472"/>
  <c r="CF472"/>
  <c r="CE472"/>
  <c r="CD472"/>
  <c r="CC472"/>
  <c r="CB472"/>
  <c r="CA472"/>
  <c r="BZ472"/>
  <c r="BY472"/>
  <c r="BX472"/>
  <c r="BW472"/>
  <c r="BV472"/>
  <c r="BU472"/>
  <c r="BT472"/>
  <c r="BS472"/>
  <c r="BR472"/>
  <c r="BQ472"/>
  <c r="BP472"/>
  <c r="BO472"/>
  <c r="BN472"/>
  <c r="BM472"/>
  <c r="BL472"/>
  <c r="BK472"/>
  <c r="BJ472"/>
  <c r="FX471"/>
  <c r="FW471"/>
  <c r="FV471"/>
  <c r="FU471"/>
  <c r="FT471"/>
  <c r="FS471"/>
  <c r="FR471"/>
  <c r="FQ471"/>
  <c r="FP471"/>
  <c r="FO471"/>
  <c r="FN471"/>
  <c r="FM471"/>
  <c r="FL471"/>
  <c r="FK471"/>
  <c r="FJ471"/>
  <c r="FI471"/>
  <c r="FH471"/>
  <c r="FG471"/>
  <c r="FF471"/>
  <c r="FE471"/>
  <c r="FD471"/>
  <c r="FC471"/>
  <c r="FB471"/>
  <c r="FA471"/>
  <c r="EZ471"/>
  <c r="EY471"/>
  <c r="EX471"/>
  <c r="EW471"/>
  <c r="EV471"/>
  <c r="EU471"/>
  <c r="ET471"/>
  <c r="ES471"/>
  <c r="ER471"/>
  <c r="EQ471"/>
  <c r="EP471"/>
  <c r="EO471"/>
  <c r="EN471"/>
  <c r="EM471"/>
  <c r="EL471"/>
  <c r="EK471"/>
  <c r="EJ471"/>
  <c r="EI471"/>
  <c r="EH471"/>
  <c r="EG471"/>
  <c r="EF471"/>
  <c r="EE471"/>
  <c r="ED471"/>
  <c r="EC471"/>
  <c r="EB471"/>
  <c r="EA471"/>
  <c r="DZ471"/>
  <c r="DY471"/>
  <c r="DX471"/>
  <c r="DW471"/>
  <c r="DV471"/>
  <c r="DU471"/>
  <c r="DT471"/>
  <c r="DS471"/>
  <c r="DR471"/>
  <c r="DQ471"/>
  <c r="DP471"/>
  <c r="DO471"/>
  <c r="DN471"/>
  <c r="DM471"/>
  <c r="DL471"/>
  <c r="DK471"/>
  <c r="DJ471"/>
  <c r="DI471"/>
  <c r="DH471"/>
  <c r="DG471"/>
  <c r="DF471"/>
  <c r="DE471"/>
  <c r="DD471"/>
  <c r="DC471"/>
  <c r="DB471"/>
  <c r="DA471"/>
  <c r="CZ471"/>
  <c r="CY471"/>
  <c r="CX471"/>
  <c r="CW471"/>
  <c r="CV471"/>
  <c r="CU471"/>
  <c r="CT471"/>
  <c r="CS471"/>
  <c r="CR471"/>
  <c r="CQ471"/>
  <c r="CP471"/>
  <c r="CO471"/>
  <c r="CN471"/>
  <c r="CM471"/>
  <c r="CL471"/>
  <c r="CK471"/>
  <c r="CJ471"/>
  <c r="CI471"/>
  <c r="CH471"/>
  <c r="CG471"/>
  <c r="CF471"/>
  <c r="CE471"/>
  <c r="CD471"/>
  <c r="CC471"/>
  <c r="CB471"/>
  <c r="CA471"/>
  <c r="BZ471"/>
  <c r="BY471"/>
  <c r="BX471"/>
  <c r="BW471"/>
  <c r="BV471"/>
  <c r="BU471"/>
  <c r="BT471"/>
  <c r="BS471"/>
  <c r="BR471"/>
  <c r="BQ471"/>
  <c r="BP471"/>
  <c r="BO471"/>
  <c r="BN471"/>
  <c r="BM471"/>
  <c r="BL471"/>
  <c r="BK471"/>
  <c r="BJ471"/>
  <c r="FX470"/>
  <c r="FW470"/>
  <c r="FV470"/>
  <c r="FU470"/>
  <c r="FT470"/>
  <c r="FS470"/>
  <c r="FR470"/>
  <c r="FQ470"/>
  <c r="FP470"/>
  <c r="FO470"/>
  <c r="FN470"/>
  <c r="FM470"/>
  <c r="FL470"/>
  <c r="FK470"/>
  <c r="FJ470"/>
  <c r="FI470"/>
  <c r="FH470"/>
  <c r="FG470"/>
  <c r="FF470"/>
  <c r="FE470"/>
  <c r="FD470"/>
  <c r="FC470"/>
  <c r="FB470"/>
  <c r="FA470"/>
  <c r="EZ470"/>
  <c r="EY470"/>
  <c r="EX470"/>
  <c r="EW470"/>
  <c r="EV470"/>
  <c r="EU470"/>
  <c r="ET470"/>
  <c r="ES470"/>
  <c r="ER470"/>
  <c r="EQ470"/>
  <c r="EP470"/>
  <c r="EO470"/>
  <c r="EN470"/>
  <c r="EM470"/>
  <c r="EL470"/>
  <c r="EK470"/>
  <c r="EJ470"/>
  <c r="EI470"/>
  <c r="EH470"/>
  <c r="EG470"/>
  <c r="EF470"/>
  <c r="EE470"/>
  <c r="ED470"/>
  <c r="EC470"/>
  <c r="EB470"/>
  <c r="EA470"/>
  <c r="DZ470"/>
  <c r="DY470"/>
  <c r="DX470"/>
  <c r="DW470"/>
  <c r="DV470"/>
  <c r="DU470"/>
  <c r="DT470"/>
  <c r="DS470"/>
  <c r="DR470"/>
  <c r="DQ470"/>
  <c r="DP470"/>
  <c r="DO470"/>
  <c r="DN470"/>
  <c r="DM470"/>
  <c r="DL470"/>
  <c r="DK470"/>
  <c r="DJ470"/>
  <c r="DI470"/>
  <c r="DH470"/>
  <c r="DG470"/>
  <c r="DF470"/>
  <c r="DE470"/>
  <c r="DD470"/>
  <c r="DC470"/>
  <c r="DB470"/>
  <c r="DA470"/>
  <c r="CZ470"/>
  <c r="CY470"/>
  <c r="CX470"/>
  <c r="CW470"/>
  <c r="CV470"/>
  <c r="CU470"/>
  <c r="CT470"/>
  <c r="CS470"/>
  <c r="CR470"/>
  <c r="CQ470"/>
  <c r="CP470"/>
  <c r="CO470"/>
  <c r="CN470"/>
  <c r="CM470"/>
  <c r="CL470"/>
  <c r="CK470"/>
  <c r="CJ470"/>
  <c r="CI470"/>
  <c r="CH470"/>
  <c r="CG470"/>
  <c r="CF470"/>
  <c r="CE470"/>
  <c r="CD470"/>
  <c r="CC470"/>
  <c r="CB470"/>
  <c r="CA470"/>
  <c r="BZ470"/>
  <c r="BY470"/>
  <c r="BX470"/>
  <c r="BW470"/>
  <c r="BV470"/>
  <c r="BU470"/>
  <c r="BT470"/>
  <c r="BS470"/>
  <c r="BR470"/>
  <c r="BQ470"/>
  <c r="BP470"/>
  <c r="BO470"/>
  <c r="BN470"/>
  <c r="BM470"/>
  <c r="BL470"/>
  <c r="BK470"/>
  <c r="BJ470"/>
  <c r="FX469"/>
  <c r="FW469"/>
  <c r="FV469"/>
  <c r="FU469"/>
  <c r="FT469"/>
  <c r="FS469"/>
  <c r="FR469"/>
  <c r="FQ469"/>
  <c r="FP469"/>
  <c r="FO469"/>
  <c r="FN469"/>
  <c r="FM469"/>
  <c r="FL469"/>
  <c r="FK469"/>
  <c r="FJ469"/>
  <c r="FI469"/>
  <c r="FH469"/>
  <c r="FG469"/>
  <c r="FF469"/>
  <c r="FE469"/>
  <c r="FD469"/>
  <c r="FC469"/>
  <c r="FB469"/>
  <c r="FA469"/>
  <c r="EZ469"/>
  <c r="EY469"/>
  <c r="EX469"/>
  <c r="EW469"/>
  <c r="EV469"/>
  <c r="EU469"/>
  <c r="ET469"/>
  <c r="ES469"/>
  <c r="ER469"/>
  <c r="EQ469"/>
  <c r="EP469"/>
  <c r="EO469"/>
  <c r="EN469"/>
  <c r="EM469"/>
  <c r="EL469"/>
  <c r="EK469"/>
  <c r="EJ469"/>
  <c r="EI469"/>
  <c r="EH469"/>
  <c r="EG469"/>
  <c r="EF469"/>
  <c r="EE469"/>
  <c r="ED469"/>
  <c r="EC469"/>
  <c r="EB469"/>
  <c r="EA469"/>
  <c r="DZ469"/>
  <c r="DY469"/>
  <c r="DX469"/>
  <c r="DW469"/>
  <c r="DV469"/>
  <c r="DU469"/>
  <c r="DT469"/>
  <c r="DS469"/>
  <c r="DR469"/>
  <c r="DQ469"/>
  <c r="DP469"/>
  <c r="DO469"/>
  <c r="DN469"/>
  <c r="DM469"/>
  <c r="DL469"/>
  <c r="DK469"/>
  <c r="DJ469"/>
  <c r="DI469"/>
  <c r="DH469"/>
  <c r="DG469"/>
  <c r="DF469"/>
  <c r="DE469"/>
  <c r="DD469"/>
  <c r="DC469"/>
  <c r="DB469"/>
  <c r="DA469"/>
  <c r="CZ469"/>
  <c r="CY469"/>
  <c r="CX469"/>
  <c r="CW469"/>
  <c r="CV469"/>
  <c r="CU469"/>
  <c r="CT469"/>
  <c r="CS469"/>
  <c r="CR469"/>
  <c r="CQ469"/>
  <c r="CP469"/>
  <c r="CO469"/>
  <c r="CN469"/>
  <c r="CM469"/>
  <c r="CL469"/>
  <c r="CK469"/>
  <c r="CJ469"/>
  <c r="CI469"/>
  <c r="CH469"/>
  <c r="CG469"/>
  <c r="CF469"/>
  <c r="CE469"/>
  <c r="CD469"/>
  <c r="CC469"/>
  <c r="CB469"/>
  <c r="CA469"/>
  <c r="BZ469"/>
  <c r="BY469"/>
  <c r="BX469"/>
  <c r="BW469"/>
  <c r="BV469"/>
  <c r="BU469"/>
  <c r="BT469"/>
  <c r="BS469"/>
  <c r="BR469"/>
  <c r="BQ469"/>
  <c r="BP469"/>
  <c r="BO469"/>
  <c r="BN469"/>
  <c r="BM469"/>
  <c r="BL469"/>
  <c r="BK469"/>
  <c r="BJ469"/>
  <c r="FX468"/>
  <c r="FW468"/>
  <c r="FV468"/>
  <c r="FU468"/>
  <c r="FT468"/>
  <c r="FS468"/>
  <c r="FR468"/>
  <c r="FQ468"/>
  <c r="FP468"/>
  <c r="FO468"/>
  <c r="FN468"/>
  <c r="FM468"/>
  <c r="FL468"/>
  <c r="FK468"/>
  <c r="FJ468"/>
  <c r="FI468"/>
  <c r="FH468"/>
  <c r="FG468"/>
  <c r="FF468"/>
  <c r="FE468"/>
  <c r="FD468"/>
  <c r="FC468"/>
  <c r="FB468"/>
  <c r="FA468"/>
  <c r="EZ468"/>
  <c r="EY468"/>
  <c r="EX468"/>
  <c r="EW468"/>
  <c r="EV468"/>
  <c r="EU468"/>
  <c r="ET468"/>
  <c r="ES468"/>
  <c r="ER468"/>
  <c r="EQ468"/>
  <c r="EP468"/>
  <c r="EO468"/>
  <c r="EN468"/>
  <c r="EM468"/>
  <c r="EL468"/>
  <c r="EK468"/>
  <c r="EJ468"/>
  <c r="EI468"/>
  <c r="EH468"/>
  <c r="EG468"/>
  <c r="EF468"/>
  <c r="EE468"/>
  <c r="ED468"/>
  <c r="EC468"/>
  <c r="EB468"/>
  <c r="EA468"/>
  <c r="DZ468"/>
  <c r="DY468"/>
  <c r="DX468"/>
  <c r="DW468"/>
  <c r="DV468"/>
  <c r="DU468"/>
  <c r="DT468"/>
  <c r="DS468"/>
  <c r="DR468"/>
  <c r="DQ468"/>
  <c r="DP468"/>
  <c r="DO468"/>
  <c r="DN468"/>
  <c r="DM468"/>
  <c r="DL468"/>
  <c r="DK468"/>
  <c r="DJ468"/>
  <c r="DI468"/>
  <c r="DH468"/>
  <c r="DG468"/>
  <c r="DF468"/>
  <c r="DE468"/>
  <c r="DD468"/>
  <c r="DC468"/>
  <c r="DB468"/>
  <c r="DA468"/>
  <c r="CZ468"/>
  <c r="CY468"/>
  <c r="CX468"/>
  <c r="CW468"/>
  <c r="CV468"/>
  <c r="CU468"/>
  <c r="CT468"/>
  <c r="CS468"/>
  <c r="CR468"/>
  <c r="CQ468"/>
  <c r="CP468"/>
  <c r="CO468"/>
  <c r="CN468"/>
  <c r="CM468"/>
  <c r="CL468"/>
  <c r="CK468"/>
  <c r="CJ468"/>
  <c r="CI468"/>
  <c r="CH468"/>
  <c r="CG468"/>
  <c r="CF468"/>
  <c r="CE468"/>
  <c r="CD468"/>
  <c r="CC468"/>
  <c r="CB468"/>
  <c r="CA468"/>
  <c r="BZ468"/>
  <c r="BY468"/>
  <c r="BX468"/>
  <c r="BW468"/>
  <c r="BV468"/>
  <c r="BU468"/>
  <c r="BT468"/>
  <c r="BS468"/>
  <c r="BR468"/>
  <c r="BQ468"/>
  <c r="BP468"/>
  <c r="BO468"/>
  <c r="BN468"/>
  <c r="BM468"/>
  <c r="BL468"/>
  <c r="BK468"/>
  <c r="BJ468"/>
  <c r="FX467"/>
  <c r="FW467"/>
  <c r="FV467"/>
  <c r="FU467"/>
  <c r="FT467"/>
  <c r="FS467"/>
  <c r="FR467"/>
  <c r="FQ467"/>
  <c r="FP467"/>
  <c r="FO467"/>
  <c r="FN467"/>
  <c r="FM467"/>
  <c r="FL467"/>
  <c r="FK467"/>
  <c r="FJ467"/>
  <c r="FI467"/>
  <c r="FH467"/>
  <c r="FG467"/>
  <c r="FF467"/>
  <c r="FE467"/>
  <c r="FD467"/>
  <c r="FC467"/>
  <c r="FB467"/>
  <c r="FA467"/>
  <c r="EZ467"/>
  <c r="EY467"/>
  <c r="EX467"/>
  <c r="EW467"/>
  <c r="EV467"/>
  <c r="EU467"/>
  <c r="ET467"/>
  <c r="ES467"/>
  <c r="ER467"/>
  <c r="EQ467"/>
  <c r="EP467"/>
  <c r="EO467"/>
  <c r="EN467"/>
  <c r="EM467"/>
  <c r="EL467"/>
  <c r="EK467"/>
  <c r="EJ467"/>
  <c r="EI467"/>
  <c r="EH467"/>
  <c r="EG467"/>
  <c r="EF467"/>
  <c r="EE467"/>
  <c r="ED467"/>
  <c r="EC467"/>
  <c r="EB467"/>
  <c r="EA467"/>
  <c r="DZ467"/>
  <c r="DY467"/>
  <c r="DX467"/>
  <c r="DW467"/>
  <c r="DV467"/>
  <c r="DU467"/>
  <c r="DT467"/>
  <c r="DS467"/>
  <c r="DR467"/>
  <c r="DQ467"/>
  <c r="DP467"/>
  <c r="DO467"/>
  <c r="DN467"/>
  <c r="DM467"/>
  <c r="DL467"/>
  <c r="DK467"/>
  <c r="DJ467"/>
  <c r="DI467"/>
  <c r="DH467"/>
  <c r="DG467"/>
  <c r="DF467"/>
  <c r="DE467"/>
  <c r="DD467"/>
  <c r="DC467"/>
  <c r="DB467"/>
  <c r="DA467"/>
  <c r="CZ467"/>
  <c r="CY467"/>
  <c r="CX467"/>
  <c r="CW467"/>
  <c r="CV467"/>
  <c r="CU467"/>
  <c r="CT467"/>
  <c r="CS467"/>
  <c r="CR467"/>
  <c r="CQ467"/>
  <c r="CP467"/>
  <c r="CO467"/>
  <c r="CN467"/>
  <c r="CM467"/>
  <c r="CL467"/>
  <c r="CK467"/>
  <c r="CJ467"/>
  <c r="CI467"/>
  <c r="CH467"/>
  <c r="CG467"/>
  <c r="CF467"/>
  <c r="CE467"/>
  <c r="CD467"/>
  <c r="CC467"/>
  <c r="CB467"/>
  <c r="CA467"/>
  <c r="BZ467"/>
  <c r="BY467"/>
  <c r="BX467"/>
  <c r="BW467"/>
  <c r="BV467"/>
  <c r="BU467"/>
  <c r="BT467"/>
  <c r="BS467"/>
  <c r="BR467"/>
  <c r="BQ467"/>
  <c r="BP467"/>
  <c r="BO467"/>
  <c r="BN467"/>
  <c r="BM467"/>
  <c r="BL467"/>
  <c r="BK467"/>
  <c r="BJ467"/>
  <c r="FX466"/>
  <c r="FW466"/>
  <c r="FV466"/>
  <c r="FU466"/>
  <c r="FT466"/>
  <c r="FS466"/>
  <c r="FR466"/>
  <c r="FQ466"/>
  <c r="FP466"/>
  <c r="FO466"/>
  <c r="FN466"/>
  <c r="FM466"/>
  <c r="FL466"/>
  <c r="FK466"/>
  <c r="FJ466"/>
  <c r="FI466"/>
  <c r="FH466"/>
  <c r="FG466"/>
  <c r="FF466"/>
  <c r="FE466"/>
  <c r="FD466"/>
  <c r="FC466"/>
  <c r="FB466"/>
  <c r="FA466"/>
  <c r="EZ466"/>
  <c r="EY466"/>
  <c r="EX466"/>
  <c r="EW466"/>
  <c r="EV466"/>
  <c r="EU466"/>
  <c r="ET466"/>
  <c r="ES466"/>
  <c r="ER466"/>
  <c r="EQ466"/>
  <c r="EP466"/>
  <c r="EO466"/>
  <c r="EN466"/>
  <c r="EM466"/>
  <c r="EL466"/>
  <c r="EK466"/>
  <c r="EJ466"/>
  <c r="EI466"/>
  <c r="EH466"/>
  <c r="EG466"/>
  <c r="EF466"/>
  <c r="EE466"/>
  <c r="ED466"/>
  <c r="EC466"/>
  <c r="EB466"/>
  <c r="EA466"/>
  <c r="DZ466"/>
  <c r="DY466"/>
  <c r="DX466"/>
  <c r="DW466"/>
  <c r="DV466"/>
  <c r="DU466"/>
  <c r="DT466"/>
  <c r="DS466"/>
  <c r="DR466"/>
  <c r="DQ466"/>
  <c r="DP466"/>
  <c r="DO466"/>
  <c r="DN466"/>
  <c r="DM466"/>
  <c r="DL466"/>
  <c r="DK466"/>
  <c r="DJ466"/>
  <c r="DI466"/>
  <c r="DH466"/>
  <c r="DG466"/>
  <c r="DF466"/>
  <c r="DE466"/>
  <c r="DD466"/>
  <c r="DC466"/>
  <c r="DB466"/>
  <c r="DA466"/>
  <c r="CZ466"/>
  <c r="CY466"/>
  <c r="CX466"/>
  <c r="CW466"/>
  <c r="CV466"/>
  <c r="CU466"/>
  <c r="CT466"/>
  <c r="CS466"/>
  <c r="CR466"/>
  <c r="CQ466"/>
  <c r="CP466"/>
  <c r="CO466"/>
  <c r="CN466"/>
  <c r="CM466"/>
  <c r="CL466"/>
  <c r="CK466"/>
  <c r="CJ466"/>
  <c r="CI466"/>
  <c r="CH466"/>
  <c r="CG466"/>
  <c r="CF466"/>
  <c r="CE466"/>
  <c r="CD466"/>
  <c r="CC466"/>
  <c r="CB466"/>
  <c r="CA466"/>
  <c r="BZ466"/>
  <c r="BY466"/>
  <c r="BX466"/>
  <c r="BW466"/>
  <c r="BV466"/>
  <c r="BU466"/>
  <c r="BT466"/>
  <c r="BS466"/>
  <c r="BR466"/>
  <c r="BQ466"/>
  <c r="BP466"/>
  <c r="BO466"/>
  <c r="BN466"/>
  <c r="BM466"/>
  <c r="BL466"/>
  <c r="BK466"/>
  <c r="BJ466"/>
  <c r="FX465"/>
  <c r="FW465"/>
  <c r="FV465"/>
  <c r="FU465"/>
  <c r="FT465"/>
  <c r="FS465"/>
  <c r="FR465"/>
  <c r="FQ465"/>
  <c r="FP465"/>
  <c r="FO465"/>
  <c r="FN465"/>
  <c r="FM465"/>
  <c r="FL465"/>
  <c r="FK465"/>
  <c r="FJ465"/>
  <c r="FI465"/>
  <c r="FH465"/>
  <c r="FG465"/>
  <c r="FF465"/>
  <c r="FE465"/>
  <c r="FD465"/>
  <c r="FC465"/>
  <c r="FB465"/>
  <c r="FA465"/>
  <c r="EZ465"/>
  <c r="EY465"/>
  <c r="EX465"/>
  <c r="EW465"/>
  <c r="EV465"/>
  <c r="EU465"/>
  <c r="ET465"/>
  <c r="ES465"/>
  <c r="ER465"/>
  <c r="EQ465"/>
  <c r="EP465"/>
  <c r="EO465"/>
  <c r="EN465"/>
  <c r="EM465"/>
  <c r="EL465"/>
  <c r="EK465"/>
  <c r="EJ465"/>
  <c r="EI465"/>
  <c r="EH465"/>
  <c r="EG465"/>
  <c r="EF465"/>
  <c r="EE465"/>
  <c r="ED465"/>
  <c r="EC465"/>
  <c r="EB465"/>
  <c r="EA465"/>
  <c r="DZ465"/>
  <c r="DY465"/>
  <c r="DX465"/>
  <c r="DW465"/>
  <c r="DV465"/>
  <c r="DU465"/>
  <c r="DT465"/>
  <c r="DS465"/>
  <c r="DR465"/>
  <c r="DQ465"/>
  <c r="DP465"/>
  <c r="DO465"/>
  <c r="DN465"/>
  <c r="DM465"/>
  <c r="DL465"/>
  <c r="DK465"/>
  <c r="DJ465"/>
  <c r="DI465"/>
  <c r="DH465"/>
  <c r="DG465"/>
  <c r="DF465"/>
  <c r="DE465"/>
  <c r="DD465"/>
  <c r="DC465"/>
  <c r="DB465"/>
  <c r="DA465"/>
  <c r="CZ465"/>
  <c r="CY465"/>
  <c r="CX465"/>
  <c r="CW465"/>
  <c r="CV465"/>
  <c r="CU465"/>
  <c r="CT465"/>
  <c r="CS465"/>
  <c r="CR465"/>
  <c r="CQ465"/>
  <c r="CP465"/>
  <c r="CO465"/>
  <c r="CN465"/>
  <c r="CM465"/>
  <c r="CL465"/>
  <c r="CK465"/>
  <c r="CJ465"/>
  <c r="CI465"/>
  <c r="CH465"/>
  <c r="CG465"/>
  <c r="CF465"/>
  <c r="CE465"/>
  <c r="CD465"/>
  <c r="CC465"/>
  <c r="CB465"/>
  <c r="CA465"/>
  <c r="BZ465"/>
  <c r="BY465"/>
  <c r="BX465"/>
  <c r="BW465"/>
  <c r="BV465"/>
  <c r="BU465"/>
  <c r="BT465"/>
  <c r="BS465"/>
  <c r="BR465"/>
  <c r="BQ465"/>
  <c r="BP465"/>
  <c r="BO465"/>
  <c r="BN465"/>
  <c r="BM465"/>
  <c r="BL465"/>
  <c r="BK465"/>
  <c r="BJ465"/>
  <c r="FX464"/>
  <c r="FW464"/>
  <c r="FV464"/>
  <c r="FU464"/>
  <c r="FT464"/>
  <c r="FS464"/>
  <c r="FR464"/>
  <c r="FQ464"/>
  <c r="FP464"/>
  <c r="FO464"/>
  <c r="FN464"/>
  <c r="FM464"/>
  <c r="FL464"/>
  <c r="FK464"/>
  <c r="FJ464"/>
  <c r="FI464"/>
  <c r="FH464"/>
  <c r="FG464"/>
  <c r="FF464"/>
  <c r="FE464"/>
  <c r="FD464"/>
  <c r="FC464"/>
  <c r="FB464"/>
  <c r="FA464"/>
  <c r="EZ464"/>
  <c r="EY464"/>
  <c r="EX464"/>
  <c r="EW464"/>
  <c r="EV464"/>
  <c r="EU464"/>
  <c r="ET464"/>
  <c r="ES464"/>
  <c r="ER464"/>
  <c r="EQ464"/>
  <c r="EP464"/>
  <c r="EO464"/>
  <c r="EN464"/>
  <c r="EM464"/>
  <c r="EL464"/>
  <c r="EK464"/>
  <c r="EJ464"/>
  <c r="EI464"/>
  <c r="EH464"/>
  <c r="EG464"/>
  <c r="EF464"/>
  <c r="EE464"/>
  <c r="ED464"/>
  <c r="EC464"/>
  <c r="EB464"/>
  <c r="EA464"/>
  <c r="DZ464"/>
  <c r="DY464"/>
  <c r="DX464"/>
  <c r="DW464"/>
  <c r="DV464"/>
  <c r="DU464"/>
  <c r="DT464"/>
  <c r="DS464"/>
  <c r="DR464"/>
  <c r="DQ464"/>
  <c r="DP464"/>
  <c r="DO464"/>
  <c r="DN464"/>
  <c r="DM464"/>
  <c r="DL464"/>
  <c r="DK464"/>
  <c r="DJ464"/>
  <c r="DI464"/>
  <c r="DH464"/>
  <c r="DG464"/>
  <c r="DF464"/>
  <c r="DE464"/>
  <c r="DD464"/>
  <c r="DC464"/>
  <c r="DB464"/>
  <c r="DA464"/>
  <c r="CZ464"/>
  <c r="CY464"/>
  <c r="CX464"/>
  <c r="CW464"/>
  <c r="CV464"/>
  <c r="CU464"/>
  <c r="CT464"/>
  <c r="CS464"/>
  <c r="CR464"/>
  <c r="CQ464"/>
  <c r="CP464"/>
  <c r="CO464"/>
  <c r="CN464"/>
  <c r="CM464"/>
  <c r="CL464"/>
  <c r="CK464"/>
  <c r="CJ464"/>
  <c r="CI464"/>
  <c r="CH464"/>
  <c r="CG464"/>
  <c r="CF464"/>
  <c r="CE464"/>
  <c r="CD464"/>
  <c r="CC464"/>
  <c r="CB464"/>
  <c r="CA464"/>
  <c r="BZ464"/>
  <c r="BY464"/>
  <c r="BX464"/>
  <c r="BW464"/>
  <c r="BV464"/>
  <c r="BU464"/>
  <c r="BT464"/>
  <c r="BS464"/>
  <c r="BR464"/>
  <c r="BQ464"/>
  <c r="BP464"/>
  <c r="BO464"/>
  <c r="BN464"/>
  <c r="BM464"/>
  <c r="BL464"/>
  <c r="BK464"/>
  <c r="BJ464"/>
  <c r="FX463"/>
  <c r="FW463"/>
  <c r="FV463"/>
  <c r="FU463"/>
  <c r="FT463"/>
  <c r="FS463"/>
  <c r="FR463"/>
  <c r="FQ463"/>
  <c r="FP463"/>
  <c r="FO463"/>
  <c r="FN463"/>
  <c r="FM463"/>
  <c r="FL463"/>
  <c r="FK463"/>
  <c r="FJ463"/>
  <c r="FI463"/>
  <c r="FH463"/>
  <c r="FG463"/>
  <c r="FF463"/>
  <c r="FE463"/>
  <c r="FD463"/>
  <c r="FC463"/>
  <c r="FB463"/>
  <c r="FA463"/>
  <c r="EZ463"/>
  <c r="EY463"/>
  <c r="EX463"/>
  <c r="EW463"/>
  <c r="EV463"/>
  <c r="EU463"/>
  <c r="ET463"/>
  <c r="ES463"/>
  <c r="ER463"/>
  <c r="EQ463"/>
  <c r="EP463"/>
  <c r="EO463"/>
  <c r="EN463"/>
  <c r="EM463"/>
  <c r="EL463"/>
  <c r="EK463"/>
  <c r="EJ463"/>
  <c r="EI463"/>
  <c r="EH463"/>
  <c r="EG463"/>
  <c r="EF463"/>
  <c r="EE463"/>
  <c r="ED463"/>
  <c r="EC463"/>
  <c r="EB463"/>
  <c r="EA463"/>
  <c r="DZ463"/>
  <c r="DY463"/>
  <c r="DX463"/>
  <c r="DW463"/>
  <c r="DV463"/>
  <c r="DU463"/>
  <c r="DT463"/>
  <c r="DS463"/>
  <c r="DR463"/>
  <c r="DQ463"/>
  <c r="DP463"/>
  <c r="DO463"/>
  <c r="DN463"/>
  <c r="DM463"/>
  <c r="DL463"/>
  <c r="DK463"/>
  <c r="DJ463"/>
  <c r="DI463"/>
  <c r="DH463"/>
  <c r="DG463"/>
  <c r="DF463"/>
  <c r="DE463"/>
  <c r="DD463"/>
  <c r="DC463"/>
  <c r="DB463"/>
  <c r="DA463"/>
  <c r="CZ463"/>
  <c r="CY463"/>
  <c r="CX463"/>
  <c r="CW463"/>
  <c r="CV463"/>
  <c r="CU463"/>
  <c r="CT463"/>
  <c r="CS463"/>
  <c r="CR463"/>
  <c r="CQ463"/>
  <c r="CP463"/>
  <c r="CO463"/>
  <c r="CN463"/>
  <c r="CM463"/>
  <c r="CL463"/>
  <c r="CK463"/>
  <c r="CJ463"/>
  <c r="CI463"/>
  <c r="CH463"/>
  <c r="CG463"/>
  <c r="CF463"/>
  <c r="CE463"/>
  <c r="CD463"/>
  <c r="CC463"/>
  <c r="CB463"/>
  <c r="CA463"/>
  <c r="BZ463"/>
  <c r="BY463"/>
  <c r="BX463"/>
  <c r="BW463"/>
  <c r="BV463"/>
  <c r="BU463"/>
  <c r="BT463"/>
  <c r="BS463"/>
  <c r="BR463"/>
  <c r="BQ463"/>
  <c r="BP463"/>
  <c r="BO463"/>
  <c r="BN463"/>
  <c r="BM463"/>
  <c r="BL463"/>
  <c r="BK463"/>
  <c r="BJ463"/>
  <c r="FX462"/>
  <c r="FW462"/>
  <c r="FV462"/>
  <c r="FU462"/>
  <c r="FT462"/>
  <c r="FS462"/>
  <c r="FR462"/>
  <c r="FQ462"/>
  <c r="FP462"/>
  <c r="FO462"/>
  <c r="FN462"/>
  <c r="FM462"/>
  <c r="FL462"/>
  <c r="FK462"/>
  <c r="FJ462"/>
  <c r="FI462"/>
  <c r="FH462"/>
  <c r="FG462"/>
  <c r="FF462"/>
  <c r="FE462"/>
  <c r="FD462"/>
  <c r="FC462"/>
  <c r="FB462"/>
  <c r="FA462"/>
  <c r="EZ462"/>
  <c r="EY462"/>
  <c r="EX462"/>
  <c r="EW462"/>
  <c r="EV462"/>
  <c r="EU462"/>
  <c r="ET462"/>
  <c r="ES462"/>
  <c r="ER462"/>
  <c r="EQ462"/>
  <c r="EP462"/>
  <c r="EO462"/>
  <c r="EN462"/>
  <c r="EM462"/>
  <c r="EL462"/>
  <c r="EK462"/>
  <c r="EJ462"/>
  <c r="EI462"/>
  <c r="EH462"/>
  <c r="EG462"/>
  <c r="EF462"/>
  <c r="EE462"/>
  <c r="ED462"/>
  <c r="EC462"/>
  <c r="EB462"/>
  <c r="EA462"/>
  <c r="DZ462"/>
  <c r="DY462"/>
  <c r="DX462"/>
  <c r="DW462"/>
  <c r="DV462"/>
  <c r="DU462"/>
  <c r="DT462"/>
  <c r="DS462"/>
  <c r="DR462"/>
  <c r="DQ462"/>
  <c r="DP462"/>
  <c r="DO462"/>
  <c r="DN462"/>
  <c r="DM462"/>
  <c r="DL462"/>
  <c r="DK462"/>
  <c r="DJ462"/>
  <c r="DI462"/>
  <c r="DH462"/>
  <c r="DG462"/>
  <c r="DF462"/>
  <c r="DE462"/>
  <c r="DD462"/>
  <c r="DC462"/>
  <c r="DB462"/>
  <c r="DA462"/>
  <c r="CZ462"/>
  <c r="CY462"/>
  <c r="CX462"/>
  <c r="CW462"/>
  <c r="CV462"/>
  <c r="CU462"/>
  <c r="CT462"/>
  <c r="CS462"/>
  <c r="CR462"/>
  <c r="CQ462"/>
  <c r="CP462"/>
  <c r="CO462"/>
  <c r="CN462"/>
  <c r="CM462"/>
  <c r="CL462"/>
  <c r="CK462"/>
  <c r="CJ462"/>
  <c r="CI462"/>
  <c r="CH462"/>
  <c r="CG462"/>
  <c r="CF462"/>
  <c r="CE462"/>
  <c r="CD462"/>
  <c r="CC462"/>
  <c r="CB462"/>
  <c r="CA462"/>
  <c r="BZ462"/>
  <c r="BY462"/>
  <c r="BX462"/>
  <c r="BW462"/>
  <c r="BV462"/>
  <c r="BU462"/>
  <c r="BT462"/>
  <c r="BS462"/>
  <c r="BR462"/>
  <c r="BQ462"/>
  <c r="BP462"/>
  <c r="BO462"/>
  <c r="BN462"/>
  <c r="BM462"/>
  <c r="BL462"/>
  <c r="BK462"/>
  <c r="BJ462"/>
  <c r="FX461"/>
  <c r="FW461"/>
  <c r="FV461"/>
  <c r="FU461"/>
  <c r="FT461"/>
  <c r="FS461"/>
  <c r="FR461"/>
  <c r="FQ461"/>
  <c r="FP461"/>
  <c r="FO461"/>
  <c r="FN461"/>
  <c r="FM461"/>
  <c r="FL461"/>
  <c r="FK461"/>
  <c r="FJ461"/>
  <c r="FI461"/>
  <c r="FH461"/>
  <c r="FG461"/>
  <c r="FF461"/>
  <c r="FE461"/>
  <c r="FD461"/>
  <c r="FC461"/>
  <c r="FB461"/>
  <c r="FA461"/>
  <c r="EZ461"/>
  <c r="EY461"/>
  <c r="EX461"/>
  <c r="EW461"/>
  <c r="EV461"/>
  <c r="EU461"/>
  <c r="ET461"/>
  <c r="ES461"/>
  <c r="ER461"/>
  <c r="EQ461"/>
  <c r="EP461"/>
  <c r="EO461"/>
  <c r="EN461"/>
  <c r="EM461"/>
  <c r="EL461"/>
  <c r="EK461"/>
  <c r="EJ461"/>
  <c r="EI461"/>
  <c r="EH461"/>
  <c r="EG461"/>
  <c r="EF461"/>
  <c r="EE461"/>
  <c r="ED461"/>
  <c r="EC461"/>
  <c r="EB461"/>
  <c r="EA461"/>
  <c r="DZ461"/>
  <c r="DY461"/>
  <c r="DX461"/>
  <c r="DW461"/>
  <c r="DV461"/>
  <c r="DU461"/>
  <c r="DT461"/>
  <c r="DS461"/>
  <c r="DR461"/>
  <c r="DQ461"/>
  <c r="DP461"/>
  <c r="DO461"/>
  <c r="DN461"/>
  <c r="DM461"/>
  <c r="DL461"/>
  <c r="DK461"/>
  <c r="DJ461"/>
  <c r="DI461"/>
  <c r="DH461"/>
  <c r="DG461"/>
  <c r="DF461"/>
  <c r="DE461"/>
  <c r="DD461"/>
  <c r="DC461"/>
  <c r="DB461"/>
  <c r="DA461"/>
  <c r="CZ461"/>
  <c r="CY461"/>
  <c r="CX461"/>
  <c r="CW461"/>
  <c r="CV461"/>
  <c r="CU461"/>
  <c r="CT461"/>
  <c r="CS461"/>
  <c r="CR461"/>
  <c r="CQ461"/>
  <c r="CP461"/>
  <c r="CO461"/>
  <c r="CN461"/>
  <c r="CM461"/>
  <c r="CL461"/>
  <c r="CK461"/>
  <c r="CJ461"/>
  <c r="CI461"/>
  <c r="CH461"/>
  <c r="CG461"/>
  <c r="CF461"/>
  <c r="CE461"/>
  <c r="CD461"/>
  <c r="CC461"/>
  <c r="CB461"/>
  <c r="CA461"/>
  <c r="BZ461"/>
  <c r="BY461"/>
  <c r="BX461"/>
  <c r="BW461"/>
  <c r="BV461"/>
  <c r="BU461"/>
  <c r="BT461"/>
  <c r="BS461"/>
  <c r="BR461"/>
  <c r="BQ461"/>
  <c r="BP461"/>
  <c r="BO461"/>
  <c r="BN461"/>
  <c r="BM461"/>
  <c r="BL461"/>
  <c r="BK461"/>
  <c r="BJ461"/>
  <c r="FX460"/>
  <c r="FW460"/>
  <c r="FV460"/>
  <c r="FU460"/>
  <c r="FT460"/>
  <c r="FS460"/>
  <c r="FR460"/>
  <c r="FQ460"/>
  <c r="FP460"/>
  <c r="FO460"/>
  <c r="FN460"/>
  <c r="FM460"/>
  <c r="FL460"/>
  <c r="FK460"/>
  <c r="FJ460"/>
  <c r="FI460"/>
  <c r="FH460"/>
  <c r="FG460"/>
  <c r="FF460"/>
  <c r="FE460"/>
  <c r="FD460"/>
  <c r="FC460"/>
  <c r="FB460"/>
  <c r="FA460"/>
  <c r="EZ460"/>
  <c r="EY460"/>
  <c r="EX460"/>
  <c r="EW460"/>
  <c r="EV460"/>
  <c r="EU460"/>
  <c r="ET460"/>
  <c r="ES460"/>
  <c r="ER460"/>
  <c r="EQ460"/>
  <c r="EP460"/>
  <c r="EO460"/>
  <c r="EN460"/>
  <c r="EM460"/>
  <c r="EL460"/>
  <c r="EK460"/>
  <c r="EJ460"/>
  <c r="EI460"/>
  <c r="EH460"/>
  <c r="EG460"/>
  <c r="EF460"/>
  <c r="EE460"/>
  <c r="ED460"/>
  <c r="EC460"/>
  <c r="EB460"/>
  <c r="EA460"/>
  <c r="DZ460"/>
  <c r="DY460"/>
  <c r="DX460"/>
  <c r="DW460"/>
  <c r="DV460"/>
  <c r="DU460"/>
  <c r="DT460"/>
  <c r="DS460"/>
  <c r="DR460"/>
  <c r="DQ460"/>
  <c r="DP460"/>
  <c r="DO460"/>
  <c r="DN460"/>
  <c r="DM460"/>
  <c r="DL460"/>
  <c r="DK460"/>
  <c r="DJ460"/>
  <c r="DI460"/>
  <c r="DH460"/>
  <c r="DG460"/>
  <c r="DF460"/>
  <c r="DE460"/>
  <c r="DD460"/>
  <c r="DC460"/>
  <c r="DB460"/>
  <c r="DA460"/>
  <c r="CZ460"/>
  <c r="CY460"/>
  <c r="CX460"/>
  <c r="CW460"/>
  <c r="CV460"/>
  <c r="CU460"/>
  <c r="CT460"/>
  <c r="CS460"/>
  <c r="CR460"/>
  <c r="CQ460"/>
  <c r="CP460"/>
  <c r="CO460"/>
  <c r="CN460"/>
  <c r="CM460"/>
  <c r="CL460"/>
  <c r="CK460"/>
  <c r="CJ460"/>
  <c r="CI460"/>
  <c r="CH460"/>
  <c r="CG460"/>
  <c r="CF460"/>
  <c r="CE460"/>
  <c r="CD460"/>
  <c r="CC460"/>
  <c r="CB460"/>
  <c r="CA460"/>
  <c r="BZ460"/>
  <c r="BY460"/>
  <c r="BX460"/>
  <c r="BW460"/>
  <c r="BV460"/>
  <c r="BU460"/>
  <c r="BT460"/>
  <c r="BS460"/>
  <c r="BR460"/>
  <c r="BQ460"/>
  <c r="BP460"/>
  <c r="BO460"/>
  <c r="BN460"/>
  <c r="BM460"/>
  <c r="BL460"/>
  <c r="BK460"/>
  <c r="BJ460"/>
  <c r="FX459"/>
  <c r="FW459"/>
  <c r="FV459"/>
  <c r="FU459"/>
  <c r="FT459"/>
  <c r="FS459"/>
  <c r="FR459"/>
  <c r="FQ459"/>
  <c r="FP459"/>
  <c r="FO459"/>
  <c r="FN459"/>
  <c r="FM459"/>
  <c r="FL459"/>
  <c r="FK459"/>
  <c r="FJ459"/>
  <c r="FI459"/>
  <c r="FH459"/>
  <c r="FG459"/>
  <c r="FF459"/>
  <c r="FE459"/>
  <c r="FD459"/>
  <c r="FC459"/>
  <c r="FB459"/>
  <c r="FA459"/>
  <c r="EZ459"/>
  <c r="EY459"/>
  <c r="EX459"/>
  <c r="EW459"/>
  <c r="EV459"/>
  <c r="EU459"/>
  <c r="ET459"/>
  <c r="ES459"/>
  <c r="ER459"/>
  <c r="EQ459"/>
  <c r="EP459"/>
  <c r="EO459"/>
  <c r="EN459"/>
  <c r="EM459"/>
  <c r="EL459"/>
  <c r="EK459"/>
  <c r="EJ459"/>
  <c r="EI459"/>
  <c r="EH459"/>
  <c r="EG459"/>
  <c r="EF459"/>
  <c r="EE459"/>
  <c r="ED459"/>
  <c r="EC459"/>
  <c r="EB459"/>
  <c r="EA459"/>
  <c r="DZ459"/>
  <c r="DY459"/>
  <c r="DX459"/>
  <c r="DW459"/>
  <c r="DV459"/>
  <c r="DU459"/>
  <c r="DT459"/>
  <c r="DS459"/>
  <c r="DR459"/>
  <c r="DQ459"/>
  <c r="DP459"/>
  <c r="DO459"/>
  <c r="DN459"/>
  <c r="DM459"/>
  <c r="DL459"/>
  <c r="DK459"/>
  <c r="DJ459"/>
  <c r="DI459"/>
  <c r="DH459"/>
  <c r="DG459"/>
  <c r="DF459"/>
  <c r="DE459"/>
  <c r="DD459"/>
  <c r="DC459"/>
  <c r="DB459"/>
  <c r="DA459"/>
  <c r="CZ459"/>
  <c r="CY459"/>
  <c r="CX459"/>
  <c r="CW459"/>
  <c r="CV459"/>
  <c r="CU459"/>
  <c r="CT459"/>
  <c r="CS459"/>
  <c r="CR459"/>
  <c r="CQ459"/>
  <c r="CP459"/>
  <c r="CO459"/>
  <c r="CN459"/>
  <c r="CM459"/>
  <c r="CL459"/>
  <c r="CK459"/>
  <c r="CJ459"/>
  <c r="CI459"/>
  <c r="CH459"/>
  <c r="CG459"/>
  <c r="CF459"/>
  <c r="CE459"/>
  <c r="CD459"/>
  <c r="CC459"/>
  <c r="CB459"/>
  <c r="CA459"/>
  <c r="BZ459"/>
  <c r="BY459"/>
  <c r="BX459"/>
  <c r="BW459"/>
  <c r="BV459"/>
  <c r="BU459"/>
  <c r="BT459"/>
  <c r="BS459"/>
  <c r="BR459"/>
  <c r="BQ459"/>
  <c r="BP459"/>
  <c r="BO459"/>
  <c r="BN459"/>
  <c r="BM459"/>
  <c r="BL459"/>
  <c r="BK459"/>
  <c r="BJ459"/>
  <c r="FX458"/>
  <c r="FW458"/>
  <c r="FV458"/>
  <c r="FU458"/>
  <c r="FT458"/>
  <c r="FS458"/>
  <c r="FR458"/>
  <c r="FQ458"/>
  <c r="FP458"/>
  <c r="FO458"/>
  <c r="FN458"/>
  <c r="FM458"/>
  <c r="FL458"/>
  <c r="FK458"/>
  <c r="FJ458"/>
  <c r="FI458"/>
  <c r="FH458"/>
  <c r="FG458"/>
  <c r="FF458"/>
  <c r="FE458"/>
  <c r="FD458"/>
  <c r="FC458"/>
  <c r="FB458"/>
  <c r="FA458"/>
  <c r="EZ458"/>
  <c r="EY458"/>
  <c r="EX458"/>
  <c r="EW458"/>
  <c r="EV458"/>
  <c r="EU458"/>
  <c r="ET458"/>
  <c r="ES458"/>
  <c r="ER458"/>
  <c r="EQ458"/>
  <c r="EP458"/>
  <c r="EO458"/>
  <c r="EN458"/>
  <c r="EM458"/>
  <c r="EL458"/>
  <c r="EK458"/>
  <c r="EJ458"/>
  <c r="EI458"/>
  <c r="EH458"/>
  <c r="EG458"/>
  <c r="EF458"/>
  <c r="EE458"/>
  <c r="ED458"/>
  <c r="EC458"/>
  <c r="EB458"/>
  <c r="EA458"/>
  <c r="DZ458"/>
  <c r="DY458"/>
  <c r="DX458"/>
  <c r="DW458"/>
  <c r="DV458"/>
  <c r="DU458"/>
  <c r="DT458"/>
  <c r="DS458"/>
  <c r="DR458"/>
  <c r="DQ458"/>
  <c r="DP458"/>
  <c r="DO458"/>
  <c r="DN458"/>
  <c r="DM458"/>
  <c r="DL458"/>
  <c r="DK458"/>
  <c r="DJ458"/>
  <c r="DI458"/>
  <c r="DH458"/>
  <c r="DG458"/>
  <c r="DF458"/>
  <c r="DE458"/>
  <c r="DD458"/>
  <c r="DC458"/>
  <c r="DB458"/>
  <c r="DA458"/>
  <c r="CZ458"/>
  <c r="CY458"/>
  <c r="CX458"/>
  <c r="CW458"/>
  <c r="CV458"/>
  <c r="CU458"/>
  <c r="CT458"/>
  <c r="CS458"/>
  <c r="CR458"/>
  <c r="CQ458"/>
  <c r="CP458"/>
  <c r="CO458"/>
  <c r="CN458"/>
  <c r="CM458"/>
  <c r="CL458"/>
  <c r="CK458"/>
  <c r="CJ458"/>
  <c r="CI458"/>
  <c r="CH458"/>
  <c r="CG458"/>
  <c r="CF458"/>
  <c r="CE458"/>
  <c r="CD458"/>
  <c r="CC458"/>
  <c r="CB458"/>
  <c r="CA458"/>
  <c r="BZ458"/>
  <c r="BY458"/>
  <c r="BX458"/>
  <c r="BW458"/>
  <c r="BV458"/>
  <c r="BU458"/>
  <c r="BT458"/>
  <c r="BS458"/>
  <c r="BR458"/>
  <c r="BQ458"/>
  <c r="BP458"/>
  <c r="BO458"/>
  <c r="BN458"/>
  <c r="BM458"/>
  <c r="BL458"/>
  <c r="BK458"/>
  <c r="BJ458"/>
  <c r="FX457"/>
  <c r="FW457"/>
  <c r="FV457"/>
  <c r="FU457"/>
  <c r="FT457"/>
  <c r="FS457"/>
  <c r="FR457"/>
  <c r="FQ457"/>
  <c r="FP457"/>
  <c r="FO457"/>
  <c r="FN457"/>
  <c r="FM457"/>
  <c r="FL457"/>
  <c r="FK457"/>
  <c r="FJ457"/>
  <c r="FI457"/>
  <c r="FH457"/>
  <c r="FG457"/>
  <c r="FF457"/>
  <c r="FE457"/>
  <c r="FD457"/>
  <c r="FC457"/>
  <c r="FB457"/>
  <c r="FA457"/>
  <c r="EZ457"/>
  <c r="EY457"/>
  <c r="EX457"/>
  <c r="EW457"/>
  <c r="EV457"/>
  <c r="EU457"/>
  <c r="ET457"/>
  <c r="ES457"/>
  <c r="ER457"/>
  <c r="EQ457"/>
  <c r="EP457"/>
  <c r="EO457"/>
  <c r="EN457"/>
  <c r="EM457"/>
  <c r="EL457"/>
  <c r="EK457"/>
  <c r="EJ457"/>
  <c r="EI457"/>
  <c r="EH457"/>
  <c r="EG457"/>
  <c r="EF457"/>
  <c r="EE457"/>
  <c r="ED457"/>
  <c r="EC457"/>
  <c r="EB457"/>
  <c r="EA457"/>
  <c r="DZ457"/>
  <c r="DY457"/>
  <c r="DX457"/>
  <c r="DW457"/>
  <c r="DV457"/>
  <c r="DU457"/>
  <c r="DT457"/>
  <c r="DS457"/>
  <c r="DR457"/>
  <c r="DQ457"/>
  <c r="DP457"/>
  <c r="DO457"/>
  <c r="DN457"/>
  <c r="DM457"/>
  <c r="DL457"/>
  <c r="DK457"/>
  <c r="DJ457"/>
  <c r="DI457"/>
  <c r="DH457"/>
  <c r="DG457"/>
  <c r="DF457"/>
  <c r="DE457"/>
  <c r="DD457"/>
  <c r="DC457"/>
  <c r="DB457"/>
  <c r="DA457"/>
  <c r="CZ457"/>
  <c r="CY457"/>
  <c r="CX457"/>
  <c r="CW457"/>
  <c r="CV457"/>
  <c r="CU457"/>
  <c r="CT457"/>
  <c r="CS457"/>
  <c r="CR457"/>
  <c r="CQ457"/>
  <c r="CP457"/>
  <c r="CO457"/>
  <c r="CN457"/>
  <c r="CM457"/>
  <c r="CL457"/>
  <c r="CK457"/>
  <c r="CJ457"/>
  <c r="CI457"/>
  <c r="CH457"/>
  <c r="CG457"/>
  <c r="CF457"/>
  <c r="CE457"/>
  <c r="CD457"/>
  <c r="CC457"/>
  <c r="CB457"/>
  <c r="CA457"/>
  <c r="BZ457"/>
  <c r="BY457"/>
  <c r="BX457"/>
  <c r="BW457"/>
  <c r="BV457"/>
  <c r="BU457"/>
  <c r="BT457"/>
  <c r="BS457"/>
  <c r="BR457"/>
  <c r="BQ457"/>
  <c r="BP457"/>
  <c r="BO457"/>
  <c r="BN457"/>
  <c r="BM457"/>
  <c r="BL457"/>
  <c r="BK457"/>
  <c r="BJ457"/>
  <c r="FX456"/>
  <c r="FW456"/>
  <c r="FV456"/>
  <c r="FU456"/>
  <c r="FT456"/>
  <c r="FS456"/>
  <c r="FR456"/>
  <c r="FQ456"/>
  <c r="FP456"/>
  <c r="FO456"/>
  <c r="FN456"/>
  <c r="FM456"/>
  <c r="FL456"/>
  <c r="FK456"/>
  <c r="FJ456"/>
  <c r="FI456"/>
  <c r="FH456"/>
  <c r="FG456"/>
  <c r="FF456"/>
  <c r="FE456"/>
  <c r="FD456"/>
  <c r="FC456"/>
  <c r="FB456"/>
  <c r="FA456"/>
  <c r="EZ456"/>
  <c r="EY456"/>
  <c r="EX456"/>
  <c r="EW456"/>
  <c r="EV456"/>
  <c r="EU456"/>
  <c r="ET456"/>
  <c r="ES456"/>
  <c r="ER456"/>
  <c r="EQ456"/>
  <c r="EP456"/>
  <c r="EO456"/>
  <c r="EN456"/>
  <c r="EM456"/>
  <c r="EL456"/>
  <c r="EK456"/>
  <c r="EJ456"/>
  <c r="EI456"/>
  <c r="EH456"/>
  <c r="EG456"/>
  <c r="EF456"/>
  <c r="EE456"/>
  <c r="ED456"/>
  <c r="EC456"/>
  <c r="EB456"/>
  <c r="EA456"/>
  <c r="DZ456"/>
  <c r="DY456"/>
  <c r="DX456"/>
  <c r="DW456"/>
  <c r="DV456"/>
  <c r="DU456"/>
  <c r="DT456"/>
  <c r="DS456"/>
  <c r="DR456"/>
  <c r="DQ456"/>
  <c r="DP456"/>
  <c r="DO456"/>
  <c r="DN456"/>
  <c r="DM456"/>
  <c r="DL456"/>
  <c r="DK456"/>
  <c r="DJ456"/>
  <c r="DI456"/>
  <c r="DH456"/>
  <c r="DG456"/>
  <c r="DF456"/>
  <c r="DE456"/>
  <c r="DD456"/>
  <c r="DC456"/>
  <c r="DB456"/>
  <c r="DA456"/>
  <c r="CZ456"/>
  <c r="CY456"/>
  <c r="CX456"/>
  <c r="CW456"/>
  <c r="CV456"/>
  <c r="CU456"/>
  <c r="CT456"/>
  <c r="CS456"/>
  <c r="CR456"/>
  <c r="CQ456"/>
  <c r="CP456"/>
  <c r="CO456"/>
  <c r="CN456"/>
  <c r="CM456"/>
  <c r="CL456"/>
  <c r="CK456"/>
  <c r="CJ456"/>
  <c r="CI456"/>
  <c r="CH456"/>
  <c r="CG456"/>
  <c r="CF456"/>
  <c r="CE456"/>
  <c r="CD456"/>
  <c r="CC456"/>
  <c r="CB456"/>
  <c r="CA456"/>
  <c r="BZ456"/>
  <c r="BY456"/>
  <c r="BX456"/>
  <c r="BW456"/>
  <c r="BV456"/>
  <c r="BU456"/>
  <c r="BT456"/>
  <c r="BS456"/>
  <c r="BR456"/>
  <c r="BQ456"/>
  <c r="BP456"/>
  <c r="BO456"/>
  <c r="BN456"/>
  <c r="BM456"/>
  <c r="BL456"/>
  <c r="BK456"/>
  <c r="BJ456"/>
  <c r="FX455"/>
  <c r="FW455"/>
  <c r="FV455"/>
  <c r="FU455"/>
  <c r="FT455"/>
  <c r="FS455"/>
  <c r="FR455"/>
  <c r="FQ455"/>
  <c r="FP455"/>
  <c r="FO455"/>
  <c r="FN455"/>
  <c r="FM455"/>
  <c r="FL455"/>
  <c r="FK455"/>
  <c r="FJ455"/>
  <c r="FI455"/>
  <c r="FH455"/>
  <c r="FG455"/>
  <c r="FF455"/>
  <c r="FE455"/>
  <c r="FD455"/>
  <c r="FC455"/>
  <c r="FB455"/>
  <c r="FA455"/>
  <c r="EZ455"/>
  <c r="EY455"/>
  <c r="EX455"/>
  <c r="EW455"/>
  <c r="EV455"/>
  <c r="EU455"/>
  <c r="ET455"/>
  <c r="ES455"/>
  <c r="ER455"/>
  <c r="EQ455"/>
  <c r="EP455"/>
  <c r="EO455"/>
  <c r="EN455"/>
  <c r="EM455"/>
  <c r="EL455"/>
  <c r="EK455"/>
  <c r="EJ455"/>
  <c r="EI455"/>
  <c r="EH455"/>
  <c r="EG455"/>
  <c r="EF455"/>
  <c r="EE455"/>
  <c r="ED455"/>
  <c r="EC455"/>
  <c r="EB455"/>
  <c r="EA455"/>
  <c r="DZ455"/>
  <c r="DY455"/>
  <c r="DX455"/>
  <c r="DW455"/>
  <c r="DV455"/>
  <c r="DU455"/>
  <c r="DT455"/>
  <c r="DS455"/>
  <c r="DR455"/>
  <c r="DQ455"/>
  <c r="DP455"/>
  <c r="DO455"/>
  <c r="DN455"/>
  <c r="DM455"/>
  <c r="DL455"/>
  <c r="DK455"/>
  <c r="DJ455"/>
  <c r="DI455"/>
  <c r="DH455"/>
  <c r="DG455"/>
  <c r="DF455"/>
  <c r="DE455"/>
  <c r="DD455"/>
  <c r="DC455"/>
  <c r="DB455"/>
  <c r="DA455"/>
  <c r="CZ455"/>
  <c r="CY455"/>
  <c r="CX455"/>
  <c r="CW455"/>
  <c r="CV455"/>
  <c r="CU455"/>
  <c r="CT455"/>
  <c r="CS455"/>
  <c r="CR455"/>
  <c r="CQ455"/>
  <c r="CP455"/>
  <c r="CO455"/>
  <c r="CN455"/>
  <c r="CM455"/>
  <c r="CL455"/>
  <c r="CK455"/>
  <c r="CJ455"/>
  <c r="CI455"/>
  <c r="CH455"/>
  <c r="CG455"/>
  <c r="CF455"/>
  <c r="CE455"/>
  <c r="CD455"/>
  <c r="CC455"/>
  <c r="CB455"/>
  <c r="CA455"/>
  <c r="BZ455"/>
  <c r="BY455"/>
  <c r="BX455"/>
  <c r="BW455"/>
  <c r="BV455"/>
  <c r="BU455"/>
  <c r="BT455"/>
  <c r="BS455"/>
  <c r="BR455"/>
  <c r="BQ455"/>
  <c r="BP455"/>
  <c r="BO455"/>
  <c r="BN455"/>
  <c r="BM455"/>
  <c r="BL455"/>
  <c r="BK455"/>
  <c r="BJ455"/>
  <c r="FX454"/>
  <c r="FW454"/>
  <c r="FV454"/>
  <c r="FU454"/>
  <c r="FT454"/>
  <c r="FS454"/>
  <c r="FR454"/>
  <c r="FQ454"/>
  <c r="FP454"/>
  <c r="FO454"/>
  <c r="FN454"/>
  <c r="FM454"/>
  <c r="FL454"/>
  <c r="FK454"/>
  <c r="FJ454"/>
  <c r="FI454"/>
  <c r="FH454"/>
  <c r="FG454"/>
  <c r="FF454"/>
  <c r="FE454"/>
  <c r="FD454"/>
  <c r="FC454"/>
  <c r="FB454"/>
  <c r="FA454"/>
  <c r="EZ454"/>
  <c r="EY454"/>
  <c r="EX454"/>
  <c r="EW454"/>
  <c r="EV454"/>
  <c r="EU454"/>
  <c r="ET454"/>
  <c r="ES454"/>
  <c r="ER454"/>
  <c r="EQ454"/>
  <c r="EP454"/>
  <c r="EO454"/>
  <c r="EN454"/>
  <c r="EM454"/>
  <c r="EL454"/>
  <c r="EK454"/>
  <c r="EJ454"/>
  <c r="EI454"/>
  <c r="EH454"/>
  <c r="EG454"/>
  <c r="EF454"/>
  <c r="EE454"/>
  <c r="ED454"/>
  <c r="EC454"/>
  <c r="EB454"/>
  <c r="EA454"/>
  <c r="DZ454"/>
  <c r="DY454"/>
  <c r="DX454"/>
  <c r="DW454"/>
  <c r="DV454"/>
  <c r="DU454"/>
  <c r="DT454"/>
  <c r="DS454"/>
  <c r="DR454"/>
  <c r="DQ454"/>
  <c r="DP454"/>
  <c r="DO454"/>
  <c r="DN454"/>
  <c r="DM454"/>
  <c r="DL454"/>
  <c r="DK454"/>
  <c r="DJ454"/>
  <c r="DI454"/>
  <c r="DH454"/>
  <c r="DG454"/>
  <c r="DF454"/>
  <c r="DE454"/>
  <c r="DD454"/>
  <c r="DC454"/>
  <c r="DB454"/>
  <c r="DA454"/>
  <c r="CZ454"/>
  <c r="CY454"/>
  <c r="CX454"/>
  <c r="CW454"/>
  <c r="CV454"/>
  <c r="CU454"/>
  <c r="CT454"/>
  <c r="CS454"/>
  <c r="CR454"/>
  <c r="CQ454"/>
  <c r="CP454"/>
  <c r="CO454"/>
  <c r="CN454"/>
  <c r="CM454"/>
  <c r="CL454"/>
  <c r="CK454"/>
  <c r="CJ454"/>
  <c r="CI454"/>
  <c r="CH454"/>
  <c r="CG454"/>
  <c r="CF454"/>
  <c r="CE454"/>
  <c r="CD454"/>
  <c r="CC454"/>
  <c r="CB454"/>
  <c r="CA454"/>
  <c r="BZ454"/>
  <c r="BY454"/>
  <c r="BX454"/>
  <c r="BW454"/>
  <c r="BV454"/>
  <c r="BU454"/>
  <c r="BT454"/>
  <c r="BS454"/>
  <c r="BR454"/>
  <c r="BQ454"/>
  <c r="BP454"/>
  <c r="BO454"/>
  <c r="BN454"/>
  <c r="BM454"/>
  <c r="BL454"/>
  <c r="BK454"/>
  <c r="BJ454"/>
  <c r="FX453"/>
  <c r="FW453"/>
  <c r="FV453"/>
  <c r="FU453"/>
  <c r="FT453"/>
  <c r="FS453"/>
  <c r="FR453"/>
  <c r="FQ453"/>
  <c r="FP453"/>
  <c r="FO453"/>
  <c r="FN453"/>
  <c r="FM453"/>
  <c r="FL453"/>
  <c r="FK453"/>
  <c r="FJ453"/>
  <c r="FI453"/>
  <c r="FH453"/>
  <c r="FG453"/>
  <c r="FF453"/>
  <c r="FE453"/>
  <c r="FD453"/>
  <c r="FC453"/>
  <c r="FB453"/>
  <c r="FA453"/>
  <c r="EZ453"/>
  <c r="EY453"/>
  <c r="EX453"/>
  <c r="EW453"/>
  <c r="EV453"/>
  <c r="EU453"/>
  <c r="ET453"/>
  <c r="ES453"/>
  <c r="ER453"/>
  <c r="EQ453"/>
  <c r="EP453"/>
  <c r="EO453"/>
  <c r="EN453"/>
  <c r="EM453"/>
  <c r="EL453"/>
  <c r="EK453"/>
  <c r="EJ453"/>
  <c r="EI453"/>
  <c r="EH453"/>
  <c r="EG453"/>
  <c r="EF453"/>
  <c r="EE453"/>
  <c r="ED453"/>
  <c r="EC453"/>
  <c r="EB453"/>
  <c r="EA453"/>
  <c r="DZ453"/>
  <c r="DY453"/>
  <c r="DX453"/>
  <c r="DW453"/>
  <c r="DV453"/>
  <c r="DU453"/>
  <c r="DT453"/>
  <c r="DS453"/>
  <c r="DR453"/>
  <c r="DQ453"/>
  <c r="DP453"/>
  <c r="DO453"/>
  <c r="DN453"/>
  <c r="DM453"/>
  <c r="DL453"/>
  <c r="DK453"/>
  <c r="DJ453"/>
  <c r="DI453"/>
  <c r="DH453"/>
  <c r="DG453"/>
  <c r="DF453"/>
  <c r="DE453"/>
  <c r="DD453"/>
  <c r="DC453"/>
  <c r="DB453"/>
  <c r="DA453"/>
  <c r="CZ453"/>
  <c r="CY453"/>
  <c r="CX453"/>
  <c r="CW453"/>
  <c r="CV453"/>
  <c r="CU453"/>
  <c r="CT453"/>
  <c r="CS453"/>
  <c r="CR453"/>
  <c r="CQ453"/>
  <c r="CP453"/>
  <c r="CO453"/>
  <c r="CN453"/>
  <c r="CM453"/>
  <c r="CL453"/>
  <c r="CK453"/>
  <c r="CJ453"/>
  <c r="CI453"/>
  <c r="CH453"/>
  <c r="CG453"/>
  <c r="CF453"/>
  <c r="CE453"/>
  <c r="CD453"/>
  <c r="CC453"/>
  <c r="CB453"/>
  <c r="CA453"/>
  <c r="BZ453"/>
  <c r="BY453"/>
  <c r="BX453"/>
  <c r="BW453"/>
  <c r="BV453"/>
  <c r="BU453"/>
  <c r="BT453"/>
  <c r="BS453"/>
  <c r="BR453"/>
  <c r="BQ453"/>
  <c r="BP453"/>
  <c r="BO453"/>
  <c r="BN453"/>
  <c r="BM453"/>
  <c r="BL453"/>
  <c r="BK453"/>
  <c r="BJ453"/>
  <c r="FX452"/>
  <c r="FW452"/>
  <c r="FV452"/>
  <c r="FU452"/>
  <c r="FT452"/>
  <c r="FS452"/>
  <c r="FR452"/>
  <c r="FQ452"/>
  <c r="FP452"/>
  <c r="FO452"/>
  <c r="FN452"/>
  <c r="FM452"/>
  <c r="FL452"/>
  <c r="FK452"/>
  <c r="FJ452"/>
  <c r="FI452"/>
  <c r="FH452"/>
  <c r="FG452"/>
  <c r="FF452"/>
  <c r="FE452"/>
  <c r="FD452"/>
  <c r="FC452"/>
  <c r="FB452"/>
  <c r="FA452"/>
  <c r="EZ452"/>
  <c r="EY452"/>
  <c r="EX452"/>
  <c r="EW452"/>
  <c r="EV452"/>
  <c r="EU452"/>
  <c r="ET452"/>
  <c r="ES452"/>
  <c r="ER452"/>
  <c r="EQ452"/>
  <c r="EP452"/>
  <c r="EO452"/>
  <c r="EN452"/>
  <c r="EM452"/>
  <c r="EL452"/>
  <c r="EK452"/>
  <c r="EJ452"/>
  <c r="EI452"/>
  <c r="EH452"/>
  <c r="EG452"/>
  <c r="EF452"/>
  <c r="EE452"/>
  <c r="ED452"/>
  <c r="EC452"/>
  <c r="EB452"/>
  <c r="EA452"/>
  <c r="DZ452"/>
  <c r="DY452"/>
  <c r="DX452"/>
  <c r="DW452"/>
  <c r="DV452"/>
  <c r="DU452"/>
  <c r="DT452"/>
  <c r="DS452"/>
  <c r="DR452"/>
  <c r="DQ452"/>
  <c r="DP452"/>
  <c r="DO452"/>
  <c r="DN452"/>
  <c r="DM452"/>
  <c r="DL452"/>
  <c r="DK452"/>
  <c r="DJ452"/>
  <c r="DI452"/>
  <c r="DH452"/>
  <c r="DG452"/>
  <c r="DF452"/>
  <c r="DE452"/>
  <c r="DD452"/>
  <c r="DC452"/>
  <c r="DB452"/>
  <c r="DA452"/>
  <c r="CZ452"/>
  <c r="CY452"/>
  <c r="CX452"/>
  <c r="CW452"/>
  <c r="CV452"/>
  <c r="CU452"/>
  <c r="CT452"/>
  <c r="CS452"/>
  <c r="CR452"/>
  <c r="CQ452"/>
  <c r="CP452"/>
  <c r="CO452"/>
  <c r="CN452"/>
  <c r="CM452"/>
  <c r="CL452"/>
  <c r="CK452"/>
  <c r="CJ452"/>
  <c r="CI452"/>
  <c r="CH452"/>
  <c r="CG452"/>
  <c r="CF452"/>
  <c r="CE452"/>
  <c r="CD452"/>
  <c r="CC452"/>
  <c r="CB452"/>
  <c r="CA452"/>
  <c r="BZ452"/>
  <c r="BY452"/>
  <c r="BX452"/>
  <c r="BW452"/>
  <c r="BV452"/>
  <c r="BU452"/>
  <c r="BT452"/>
  <c r="BS452"/>
  <c r="BR452"/>
  <c r="BQ452"/>
  <c r="BP452"/>
  <c r="BO452"/>
  <c r="BN452"/>
  <c r="BM452"/>
  <c r="BL452"/>
  <c r="BK452"/>
  <c r="BJ452"/>
  <c r="FX451"/>
  <c r="FW451"/>
  <c r="FV451"/>
  <c r="FU451"/>
  <c r="FT451"/>
  <c r="FS451"/>
  <c r="FR451"/>
  <c r="FQ451"/>
  <c r="FP451"/>
  <c r="FO451"/>
  <c r="FN451"/>
  <c r="FM451"/>
  <c r="FL451"/>
  <c r="FK451"/>
  <c r="FJ451"/>
  <c r="FI451"/>
  <c r="FH451"/>
  <c r="FG451"/>
  <c r="FF451"/>
  <c r="FE451"/>
  <c r="FD451"/>
  <c r="FC451"/>
  <c r="FB451"/>
  <c r="FA451"/>
  <c r="EZ451"/>
  <c r="EY451"/>
  <c r="EX451"/>
  <c r="EW451"/>
  <c r="EV451"/>
  <c r="EU451"/>
  <c r="ET451"/>
  <c r="ES451"/>
  <c r="ER451"/>
  <c r="EQ451"/>
  <c r="EP451"/>
  <c r="EO451"/>
  <c r="EN451"/>
  <c r="EM451"/>
  <c r="EL451"/>
  <c r="EK451"/>
  <c r="EJ451"/>
  <c r="EI451"/>
  <c r="EH451"/>
  <c r="EG451"/>
  <c r="EF451"/>
  <c r="EE451"/>
  <c r="ED451"/>
  <c r="EC451"/>
  <c r="EB451"/>
  <c r="EA451"/>
  <c r="DZ451"/>
  <c r="DY451"/>
  <c r="DX451"/>
  <c r="DW451"/>
  <c r="DV451"/>
  <c r="DU451"/>
  <c r="DT451"/>
  <c r="DS451"/>
  <c r="DR451"/>
  <c r="DQ451"/>
  <c r="DP451"/>
  <c r="DO451"/>
  <c r="DN451"/>
  <c r="DM451"/>
  <c r="DL451"/>
  <c r="DK451"/>
  <c r="DJ451"/>
  <c r="DI451"/>
  <c r="DH451"/>
  <c r="DG451"/>
  <c r="DF451"/>
  <c r="DE451"/>
  <c r="DD451"/>
  <c r="DC451"/>
  <c r="DB451"/>
  <c r="DA451"/>
  <c r="CZ451"/>
  <c r="CY451"/>
  <c r="CX451"/>
  <c r="CW451"/>
  <c r="CV451"/>
  <c r="CU451"/>
  <c r="CT451"/>
  <c r="CS451"/>
  <c r="CR451"/>
  <c r="CQ451"/>
  <c r="CP451"/>
  <c r="CO451"/>
  <c r="CN451"/>
  <c r="CM451"/>
  <c r="CL451"/>
  <c r="CK451"/>
  <c r="CJ451"/>
  <c r="CI451"/>
  <c r="CH451"/>
  <c r="CG451"/>
  <c r="CF451"/>
  <c r="CE451"/>
  <c r="CD451"/>
  <c r="CC451"/>
  <c r="CB451"/>
  <c r="CA451"/>
  <c r="BZ451"/>
  <c r="BY451"/>
  <c r="BX451"/>
  <c r="BW451"/>
  <c r="BV451"/>
  <c r="BU451"/>
  <c r="BT451"/>
  <c r="BS451"/>
  <c r="BR451"/>
  <c r="BQ451"/>
  <c r="BP451"/>
  <c r="BO451"/>
  <c r="BN451"/>
  <c r="BM451"/>
  <c r="BL451"/>
  <c r="BK451"/>
  <c r="BJ451"/>
  <c r="FX450"/>
  <c r="FW450"/>
  <c r="FV450"/>
  <c r="FU450"/>
  <c r="FT450"/>
  <c r="FS450"/>
  <c r="FR450"/>
  <c r="FQ450"/>
  <c r="FP450"/>
  <c r="FO450"/>
  <c r="FN450"/>
  <c r="FM450"/>
  <c r="FL450"/>
  <c r="FK450"/>
  <c r="FJ450"/>
  <c r="FI450"/>
  <c r="FH450"/>
  <c r="FG450"/>
  <c r="FF450"/>
  <c r="FE450"/>
  <c r="FD450"/>
  <c r="FC450"/>
  <c r="FB450"/>
  <c r="FA450"/>
  <c r="EZ450"/>
  <c r="EY450"/>
  <c r="EX450"/>
  <c r="EW450"/>
  <c r="EV450"/>
  <c r="EU450"/>
  <c r="ET450"/>
  <c r="ES450"/>
  <c r="ER450"/>
  <c r="EQ450"/>
  <c r="EP450"/>
  <c r="EO450"/>
  <c r="EN450"/>
  <c r="EM450"/>
  <c r="EL450"/>
  <c r="EK450"/>
  <c r="EJ450"/>
  <c r="EI450"/>
  <c r="EH450"/>
  <c r="EG450"/>
  <c r="EF450"/>
  <c r="EE450"/>
  <c r="ED450"/>
  <c r="EC450"/>
  <c r="EB450"/>
  <c r="EA450"/>
  <c r="DZ450"/>
  <c r="DY450"/>
  <c r="DX450"/>
  <c r="DW450"/>
  <c r="DV450"/>
  <c r="DU450"/>
  <c r="DT450"/>
  <c r="DS450"/>
  <c r="DR450"/>
  <c r="DQ450"/>
  <c r="DP450"/>
  <c r="DO450"/>
  <c r="DN450"/>
  <c r="DM450"/>
  <c r="DL450"/>
  <c r="DK450"/>
  <c r="DJ450"/>
  <c r="DI450"/>
  <c r="DH450"/>
  <c r="DG450"/>
  <c r="DF450"/>
  <c r="DE450"/>
  <c r="DD450"/>
  <c r="DC450"/>
  <c r="DB450"/>
  <c r="DA450"/>
  <c r="CZ450"/>
  <c r="CY450"/>
  <c r="CX450"/>
  <c r="CW450"/>
  <c r="CV450"/>
  <c r="CU450"/>
  <c r="CT450"/>
  <c r="CS450"/>
  <c r="CR450"/>
  <c r="CQ450"/>
  <c r="CP450"/>
  <c r="CO450"/>
  <c r="CN450"/>
  <c r="CM450"/>
  <c r="CL450"/>
  <c r="CK450"/>
  <c r="CJ450"/>
  <c r="CI450"/>
  <c r="CH450"/>
  <c r="CG450"/>
  <c r="CF450"/>
  <c r="CE450"/>
  <c r="CD450"/>
  <c r="CC450"/>
  <c r="CB450"/>
  <c r="CA450"/>
  <c r="BZ450"/>
  <c r="BY450"/>
  <c r="BX450"/>
  <c r="BW450"/>
  <c r="BV450"/>
  <c r="BU450"/>
  <c r="BT450"/>
  <c r="BS450"/>
  <c r="BR450"/>
  <c r="BQ450"/>
  <c r="BP450"/>
  <c r="BO450"/>
  <c r="BN450"/>
  <c r="BM450"/>
  <c r="BL450"/>
  <c r="BK450"/>
  <c r="BJ450"/>
  <c r="FX449"/>
  <c r="FW449"/>
  <c r="FV449"/>
  <c r="FU449"/>
  <c r="FT449"/>
  <c r="FS449"/>
  <c r="FR449"/>
  <c r="FQ449"/>
  <c r="FP449"/>
  <c r="FO449"/>
  <c r="FN449"/>
  <c r="FM449"/>
  <c r="FL449"/>
  <c r="FK449"/>
  <c r="FJ449"/>
  <c r="FI449"/>
  <c r="FH449"/>
  <c r="FG449"/>
  <c r="FF449"/>
  <c r="FE449"/>
  <c r="FD449"/>
  <c r="FC449"/>
  <c r="FB449"/>
  <c r="FA449"/>
  <c r="EZ449"/>
  <c r="EY449"/>
  <c r="EX449"/>
  <c r="EW449"/>
  <c r="EV449"/>
  <c r="EU449"/>
  <c r="ET449"/>
  <c r="ES449"/>
  <c r="ER449"/>
  <c r="EQ449"/>
  <c r="EP449"/>
  <c r="EO449"/>
  <c r="EN449"/>
  <c r="EM449"/>
  <c r="EL449"/>
  <c r="EK449"/>
  <c r="EJ449"/>
  <c r="EI449"/>
  <c r="EH449"/>
  <c r="EG449"/>
  <c r="EF449"/>
  <c r="EE449"/>
  <c r="ED449"/>
  <c r="EC449"/>
  <c r="EB449"/>
  <c r="EA449"/>
  <c r="DZ449"/>
  <c r="DY449"/>
  <c r="DX449"/>
  <c r="DW449"/>
  <c r="DV449"/>
  <c r="DU449"/>
  <c r="DT449"/>
  <c r="DS449"/>
  <c r="DR449"/>
  <c r="DQ449"/>
  <c r="DP449"/>
  <c r="DO449"/>
  <c r="DN449"/>
  <c r="DM449"/>
  <c r="DL449"/>
  <c r="DK449"/>
  <c r="DJ449"/>
  <c r="DI449"/>
  <c r="DH449"/>
  <c r="DG449"/>
  <c r="DF449"/>
  <c r="DE449"/>
  <c r="DD449"/>
  <c r="DC449"/>
  <c r="DB449"/>
  <c r="DA449"/>
  <c r="CZ449"/>
  <c r="CY449"/>
  <c r="CX449"/>
  <c r="CW449"/>
  <c r="CV449"/>
  <c r="CU449"/>
  <c r="CT449"/>
  <c r="CS449"/>
  <c r="CR449"/>
  <c r="CQ449"/>
  <c r="CP449"/>
  <c r="CO449"/>
  <c r="CN449"/>
  <c r="CM449"/>
  <c r="CL449"/>
  <c r="CK449"/>
  <c r="CJ449"/>
  <c r="CI449"/>
  <c r="CH449"/>
  <c r="CG449"/>
  <c r="CF449"/>
  <c r="CE449"/>
  <c r="CD449"/>
  <c r="CC449"/>
  <c r="CB449"/>
  <c r="CA449"/>
  <c r="BZ449"/>
  <c r="BY449"/>
  <c r="BX449"/>
  <c r="BW449"/>
  <c r="BV449"/>
  <c r="BU449"/>
  <c r="BT449"/>
  <c r="BS449"/>
  <c r="BR449"/>
  <c r="BQ449"/>
  <c r="BP449"/>
  <c r="BO449"/>
  <c r="BN449"/>
  <c r="BM449"/>
  <c r="BL449"/>
  <c r="BK449"/>
  <c r="BJ449"/>
  <c r="FX448"/>
  <c r="FW448"/>
  <c r="FV448"/>
  <c r="FU448"/>
  <c r="FT448"/>
  <c r="FS448"/>
  <c r="FR448"/>
  <c r="FQ448"/>
  <c r="FP448"/>
  <c r="FO448"/>
  <c r="FN448"/>
  <c r="FM448"/>
  <c r="FL448"/>
  <c r="FK448"/>
  <c r="FJ448"/>
  <c r="FI448"/>
  <c r="FH448"/>
  <c r="FG448"/>
  <c r="FF448"/>
  <c r="FE448"/>
  <c r="FD448"/>
  <c r="FC448"/>
  <c r="FB448"/>
  <c r="FA448"/>
  <c r="EZ448"/>
  <c r="EY448"/>
  <c r="EX448"/>
  <c r="EW448"/>
  <c r="EV448"/>
  <c r="EU448"/>
  <c r="ET448"/>
  <c r="ES448"/>
  <c r="ER448"/>
  <c r="EQ448"/>
  <c r="EP448"/>
  <c r="EO448"/>
  <c r="EN448"/>
  <c r="EM448"/>
  <c r="EL448"/>
  <c r="EK448"/>
  <c r="EJ448"/>
  <c r="EI448"/>
  <c r="EH448"/>
  <c r="EG448"/>
  <c r="EF448"/>
  <c r="EE448"/>
  <c r="ED448"/>
  <c r="EC448"/>
  <c r="EB448"/>
  <c r="EA448"/>
  <c r="DZ448"/>
  <c r="DY448"/>
  <c r="DX448"/>
  <c r="DW448"/>
  <c r="DV448"/>
  <c r="DU448"/>
  <c r="DT448"/>
  <c r="DS448"/>
  <c r="DR448"/>
  <c r="DQ448"/>
  <c r="DP448"/>
  <c r="DO448"/>
  <c r="DN448"/>
  <c r="DM448"/>
  <c r="DL448"/>
  <c r="DK448"/>
  <c r="DJ448"/>
  <c r="DI448"/>
  <c r="DH448"/>
  <c r="DG448"/>
  <c r="DF448"/>
  <c r="DE448"/>
  <c r="DD448"/>
  <c r="DC448"/>
  <c r="DB448"/>
  <c r="DA448"/>
  <c r="CZ448"/>
  <c r="CY448"/>
  <c r="CX448"/>
  <c r="CW448"/>
  <c r="CV448"/>
  <c r="CU448"/>
  <c r="CT448"/>
  <c r="CS448"/>
  <c r="CR448"/>
  <c r="CQ448"/>
  <c r="CP448"/>
  <c r="CO448"/>
  <c r="CN448"/>
  <c r="CM448"/>
  <c r="CL448"/>
  <c r="CK448"/>
  <c r="CJ448"/>
  <c r="CI448"/>
  <c r="CH448"/>
  <c r="CG448"/>
  <c r="CF448"/>
  <c r="CE448"/>
  <c r="CD448"/>
  <c r="CC448"/>
  <c r="CB448"/>
  <c r="CA448"/>
  <c r="BZ448"/>
  <c r="BY448"/>
  <c r="BX448"/>
  <c r="BW448"/>
  <c r="BV448"/>
  <c r="BU448"/>
  <c r="BT448"/>
  <c r="BS448"/>
  <c r="BR448"/>
  <c r="BQ448"/>
  <c r="BP448"/>
  <c r="BO448"/>
  <c r="BN448"/>
  <c r="BM448"/>
  <c r="BL448"/>
  <c r="BK448"/>
  <c r="BJ448"/>
  <c r="FX447"/>
  <c r="FW447"/>
  <c r="FV447"/>
  <c r="FU447"/>
  <c r="FT447"/>
  <c r="FS447"/>
  <c r="FR447"/>
  <c r="FQ447"/>
  <c r="FP447"/>
  <c r="FO447"/>
  <c r="FN447"/>
  <c r="FM447"/>
  <c r="FL447"/>
  <c r="FK447"/>
  <c r="FJ447"/>
  <c r="FI447"/>
  <c r="FH447"/>
  <c r="FG447"/>
  <c r="FF447"/>
  <c r="FE447"/>
  <c r="FD447"/>
  <c r="FC447"/>
  <c r="FB447"/>
  <c r="FA447"/>
  <c r="EZ447"/>
  <c r="EY447"/>
  <c r="EX447"/>
  <c r="EW447"/>
  <c r="EV447"/>
  <c r="EU447"/>
  <c r="ET447"/>
  <c r="ES447"/>
  <c r="ER447"/>
  <c r="EQ447"/>
  <c r="EP447"/>
  <c r="EO447"/>
  <c r="EN447"/>
  <c r="EM447"/>
  <c r="EL447"/>
  <c r="EK447"/>
  <c r="EJ447"/>
  <c r="EI447"/>
  <c r="EH447"/>
  <c r="EG447"/>
  <c r="EF447"/>
  <c r="EE447"/>
  <c r="ED447"/>
  <c r="EC447"/>
  <c r="EB447"/>
  <c r="EA447"/>
  <c r="DZ447"/>
  <c r="DY447"/>
  <c r="DX447"/>
  <c r="DW447"/>
  <c r="DV447"/>
  <c r="DU447"/>
  <c r="DT447"/>
  <c r="DS447"/>
  <c r="DR447"/>
  <c r="DQ447"/>
  <c r="DP447"/>
  <c r="DO447"/>
  <c r="DN447"/>
  <c r="DM447"/>
  <c r="DL447"/>
  <c r="DK447"/>
  <c r="DJ447"/>
  <c r="DI447"/>
  <c r="DH447"/>
  <c r="DG447"/>
  <c r="DF447"/>
  <c r="DE447"/>
  <c r="DD447"/>
  <c r="DC447"/>
  <c r="DB447"/>
  <c r="DA447"/>
  <c r="CZ447"/>
  <c r="CY447"/>
  <c r="CX447"/>
  <c r="CW447"/>
  <c r="CV447"/>
  <c r="CU447"/>
  <c r="CT447"/>
  <c r="CS447"/>
  <c r="CR447"/>
  <c r="CQ447"/>
  <c r="CP447"/>
  <c r="CO447"/>
  <c r="CN447"/>
  <c r="CM447"/>
  <c r="CL447"/>
  <c r="CK447"/>
  <c r="CJ447"/>
  <c r="CI447"/>
  <c r="CH447"/>
  <c r="CG447"/>
  <c r="CF447"/>
  <c r="CE447"/>
  <c r="CD447"/>
  <c r="CC447"/>
  <c r="CB447"/>
  <c r="CA447"/>
  <c r="BZ447"/>
  <c r="BY447"/>
  <c r="BX447"/>
  <c r="BW447"/>
  <c r="BV447"/>
  <c r="BU447"/>
  <c r="BT447"/>
  <c r="BS447"/>
  <c r="BR447"/>
  <c r="BQ447"/>
  <c r="BP447"/>
  <c r="BO447"/>
  <c r="BN447"/>
  <c r="BM447"/>
  <c r="BL447"/>
  <c r="BK447"/>
  <c r="BJ447"/>
  <c r="FX446"/>
  <c r="FW446"/>
  <c r="FV446"/>
  <c r="FU446"/>
  <c r="FT446"/>
  <c r="FS446"/>
  <c r="FR446"/>
  <c r="FQ446"/>
  <c r="FP446"/>
  <c r="FO446"/>
  <c r="FN446"/>
  <c r="FM446"/>
  <c r="FL446"/>
  <c r="FK446"/>
  <c r="FJ446"/>
  <c r="FI446"/>
  <c r="FH446"/>
  <c r="FG446"/>
  <c r="FF446"/>
  <c r="FE446"/>
  <c r="FD446"/>
  <c r="FC446"/>
  <c r="FB446"/>
  <c r="FA446"/>
  <c r="EZ446"/>
  <c r="EY446"/>
  <c r="EX446"/>
  <c r="EW446"/>
  <c r="EV446"/>
  <c r="EU446"/>
  <c r="ET446"/>
  <c r="ES446"/>
  <c r="ER446"/>
  <c r="EQ446"/>
  <c r="EP446"/>
  <c r="EO446"/>
  <c r="EN446"/>
  <c r="EM446"/>
  <c r="EL446"/>
  <c r="EK446"/>
  <c r="EJ446"/>
  <c r="EI446"/>
  <c r="EH446"/>
  <c r="EG446"/>
  <c r="EF446"/>
  <c r="EE446"/>
  <c r="ED446"/>
  <c r="EC446"/>
  <c r="EB446"/>
  <c r="EA446"/>
  <c r="DZ446"/>
  <c r="DY446"/>
  <c r="DX446"/>
  <c r="DW446"/>
  <c r="DV446"/>
  <c r="DU446"/>
  <c r="DT446"/>
  <c r="DS446"/>
  <c r="DR446"/>
  <c r="DQ446"/>
  <c r="DP446"/>
  <c r="DO446"/>
  <c r="DN446"/>
  <c r="DM446"/>
  <c r="DL446"/>
  <c r="DK446"/>
  <c r="DJ446"/>
  <c r="DI446"/>
  <c r="DH446"/>
  <c r="DG446"/>
  <c r="DF446"/>
  <c r="DE446"/>
  <c r="DD446"/>
  <c r="DC446"/>
  <c r="DB446"/>
  <c r="DA446"/>
  <c r="CZ446"/>
  <c r="CY446"/>
  <c r="CX446"/>
  <c r="CW446"/>
  <c r="CV446"/>
  <c r="CU446"/>
  <c r="CT446"/>
  <c r="CS446"/>
  <c r="CR446"/>
  <c r="CQ446"/>
  <c r="CP446"/>
  <c r="CO446"/>
  <c r="CN446"/>
  <c r="CM446"/>
  <c r="CL446"/>
  <c r="CK446"/>
  <c r="CJ446"/>
  <c r="CI446"/>
  <c r="CH446"/>
  <c r="CG446"/>
  <c r="CF446"/>
  <c r="CE446"/>
  <c r="CD446"/>
  <c r="CC446"/>
  <c r="CB446"/>
  <c r="CA446"/>
  <c r="BZ446"/>
  <c r="BY446"/>
  <c r="BX446"/>
  <c r="BW446"/>
  <c r="BV446"/>
  <c r="BU446"/>
  <c r="BT446"/>
  <c r="BS446"/>
  <c r="BR446"/>
  <c r="BQ446"/>
  <c r="BP446"/>
  <c r="BO446"/>
  <c r="BN446"/>
  <c r="BM446"/>
  <c r="BL446"/>
  <c r="BK446"/>
  <c r="BJ446"/>
  <c r="FX445"/>
  <c r="FW445"/>
  <c r="FV445"/>
  <c r="FU445"/>
  <c r="FT445"/>
  <c r="FS445"/>
  <c r="FR445"/>
  <c r="FQ445"/>
  <c r="FP445"/>
  <c r="FO445"/>
  <c r="FN445"/>
  <c r="FM445"/>
  <c r="FL445"/>
  <c r="FK445"/>
  <c r="FJ445"/>
  <c r="FI445"/>
  <c r="FH445"/>
  <c r="FG445"/>
  <c r="FF445"/>
  <c r="FE445"/>
  <c r="FD445"/>
  <c r="FC445"/>
  <c r="FB445"/>
  <c r="FA445"/>
  <c r="EZ445"/>
  <c r="EY445"/>
  <c r="EX445"/>
  <c r="EW445"/>
  <c r="EV445"/>
  <c r="EU445"/>
  <c r="ET445"/>
  <c r="ES445"/>
  <c r="ER445"/>
  <c r="EQ445"/>
  <c r="EP445"/>
  <c r="EO445"/>
  <c r="EN445"/>
  <c r="EM445"/>
  <c r="EL445"/>
  <c r="EK445"/>
  <c r="EJ445"/>
  <c r="EI445"/>
  <c r="EH445"/>
  <c r="EG445"/>
  <c r="EF445"/>
  <c r="EE445"/>
  <c r="ED445"/>
  <c r="EC445"/>
  <c r="EB445"/>
  <c r="EA445"/>
  <c r="DZ445"/>
  <c r="DY445"/>
  <c r="DX445"/>
  <c r="DW445"/>
  <c r="DV445"/>
  <c r="DU445"/>
  <c r="DT445"/>
  <c r="DS445"/>
  <c r="DR445"/>
  <c r="DQ445"/>
  <c r="DP445"/>
  <c r="DO445"/>
  <c r="DN445"/>
  <c r="DM445"/>
  <c r="DL445"/>
  <c r="DK445"/>
  <c r="DJ445"/>
  <c r="DI445"/>
  <c r="DH445"/>
  <c r="DG445"/>
  <c r="DF445"/>
  <c r="DE445"/>
  <c r="DD445"/>
  <c r="DC445"/>
  <c r="DB445"/>
  <c r="DA445"/>
  <c r="CZ445"/>
  <c r="CY445"/>
  <c r="CX445"/>
  <c r="CW445"/>
  <c r="CV445"/>
  <c r="CU445"/>
  <c r="CT445"/>
  <c r="CS445"/>
  <c r="CR445"/>
  <c r="CQ445"/>
  <c r="CP445"/>
  <c r="CO445"/>
  <c r="CN445"/>
  <c r="CM445"/>
  <c r="CL445"/>
  <c r="CK445"/>
  <c r="CJ445"/>
  <c r="CI445"/>
  <c r="CH445"/>
  <c r="CG445"/>
  <c r="CF445"/>
  <c r="CE445"/>
  <c r="CD445"/>
  <c r="CC445"/>
  <c r="CB445"/>
  <c r="CA445"/>
  <c r="BZ445"/>
  <c r="BY445"/>
  <c r="BX445"/>
  <c r="BW445"/>
  <c r="BV445"/>
  <c r="BU445"/>
  <c r="BT445"/>
  <c r="BS445"/>
  <c r="BR445"/>
  <c r="BQ445"/>
  <c r="BP445"/>
  <c r="BO445"/>
  <c r="BN445"/>
  <c r="BM445"/>
  <c r="BL445"/>
  <c r="BK445"/>
  <c r="BJ445"/>
  <c r="FX444"/>
  <c r="FW444"/>
  <c r="FV444"/>
  <c r="FU444"/>
  <c r="FT444"/>
  <c r="FS444"/>
  <c r="FR444"/>
  <c r="FQ444"/>
  <c r="FP444"/>
  <c r="FO444"/>
  <c r="FN444"/>
  <c r="FM444"/>
  <c r="FL444"/>
  <c r="FK444"/>
  <c r="FJ444"/>
  <c r="FI444"/>
  <c r="FH444"/>
  <c r="FG444"/>
  <c r="FF444"/>
  <c r="FE444"/>
  <c r="FD444"/>
  <c r="FC444"/>
  <c r="FB444"/>
  <c r="FA444"/>
  <c r="EZ444"/>
  <c r="EY444"/>
  <c r="EX444"/>
  <c r="EW444"/>
  <c r="EV444"/>
  <c r="EU444"/>
  <c r="ET444"/>
  <c r="ES444"/>
  <c r="ER444"/>
  <c r="EQ444"/>
  <c r="EP444"/>
  <c r="EO444"/>
  <c r="EN444"/>
  <c r="EM444"/>
  <c r="EL444"/>
  <c r="EK444"/>
  <c r="EJ444"/>
  <c r="EI444"/>
  <c r="EH444"/>
  <c r="EG444"/>
  <c r="EF444"/>
  <c r="EE444"/>
  <c r="ED444"/>
  <c r="EC444"/>
  <c r="EB444"/>
  <c r="EA444"/>
  <c r="DZ444"/>
  <c r="DY444"/>
  <c r="DX444"/>
  <c r="DW444"/>
  <c r="DV444"/>
  <c r="DU444"/>
  <c r="DT444"/>
  <c r="DS444"/>
  <c r="DR444"/>
  <c r="DQ444"/>
  <c r="DP444"/>
  <c r="DO444"/>
  <c r="DN444"/>
  <c r="DM444"/>
  <c r="DL444"/>
  <c r="DK444"/>
  <c r="DJ444"/>
  <c r="DI444"/>
  <c r="DH444"/>
  <c r="DG444"/>
  <c r="DF444"/>
  <c r="DE444"/>
  <c r="DD444"/>
  <c r="DC444"/>
  <c r="DB444"/>
  <c r="DA444"/>
  <c r="CZ444"/>
  <c r="CY444"/>
  <c r="CX444"/>
  <c r="CW444"/>
  <c r="CV444"/>
  <c r="CU444"/>
  <c r="CT444"/>
  <c r="CS444"/>
  <c r="CR444"/>
  <c r="CQ444"/>
  <c r="CP444"/>
  <c r="CO444"/>
  <c r="CN444"/>
  <c r="CM444"/>
  <c r="CL444"/>
  <c r="CK444"/>
  <c r="CJ444"/>
  <c r="CI444"/>
  <c r="CH444"/>
  <c r="CG444"/>
  <c r="CF444"/>
  <c r="CE444"/>
  <c r="CD444"/>
  <c r="CC444"/>
  <c r="CB444"/>
  <c r="CA444"/>
  <c r="BZ444"/>
  <c r="BY444"/>
  <c r="BX444"/>
  <c r="BW444"/>
  <c r="BV444"/>
  <c r="BU444"/>
  <c r="BT444"/>
  <c r="BS444"/>
  <c r="BR444"/>
  <c r="BQ444"/>
  <c r="BP444"/>
  <c r="BO444"/>
  <c r="BN444"/>
  <c r="BM444"/>
  <c r="BL444"/>
  <c r="BK444"/>
  <c r="BJ444"/>
  <c r="FX443"/>
  <c r="FW443"/>
  <c r="FV443"/>
  <c r="FU443"/>
  <c r="FT443"/>
  <c r="FS443"/>
  <c r="FR443"/>
  <c r="FQ443"/>
  <c r="FP443"/>
  <c r="FO443"/>
  <c r="FN443"/>
  <c r="FM443"/>
  <c r="FL443"/>
  <c r="FK443"/>
  <c r="FJ443"/>
  <c r="FI443"/>
  <c r="FH443"/>
  <c r="FG443"/>
  <c r="FF443"/>
  <c r="FE443"/>
  <c r="FD443"/>
  <c r="FC443"/>
  <c r="FB443"/>
  <c r="FA443"/>
  <c r="EZ443"/>
  <c r="EY443"/>
  <c r="EX443"/>
  <c r="EW443"/>
  <c r="EV443"/>
  <c r="EU443"/>
  <c r="ET443"/>
  <c r="ES443"/>
  <c r="ER443"/>
  <c r="EQ443"/>
  <c r="EP443"/>
  <c r="EO443"/>
  <c r="EN443"/>
  <c r="EM443"/>
  <c r="EL443"/>
  <c r="EK443"/>
  <c r="EJ443"/>
  <c r="EI443"/>
  <c r="EH443"/>
  <c r="EG443"/>
  <c r="EF443"/>
  <c r="EE443"/>
  <c r="ED443"/>
  <c r="EC443"/>
  <c r="EB443"/>
  <c r="EA443"/>
  <c r="DZ443"/>
  <c r="DY443"/>
  <c r="DX443"/>
  <c r="DW443"/>
  <c r="DV443"/>
  <c r="DU443"/>
  <c r="DT443"/>
  <c r="DS443"/>
  <c r="DR443"/>
  <c r="DQ443"/>
  <c r="DP443"/>
  <c r="DO443"/>
  <c r="DN443"/>
  <c r="DM443"/>
  <c r="DL443"/>
  <c r="DK443"/>
  <c r="DJ443"/>
  <c r="DI443"/>
  <c r="DH443"/>
  <c r="DG443"/>
  <c r="DF443"/>
  <c r="DE443"/>
  <c r="DD443"/>
  <c r="DC443"/>
  <c r="DB443"/>
  <c r="DA443"/>
  <c r="CZ443"/>
  <c r="CY443"/>
  <c r="CX443"/>
  <c r="CW443"/>
  <c r="CV443"/>
  <c r="CU443"/>
  <c r="CT443"/>
  <c r="CS443"/>
  <c r="CR443"/>
  <c r="CQ443"/>
  <c r="CP443"/>
  <c r="CO443"/>
  <c r="CN443"/>
  <c r="CM443"/>
  <c r="CL443"/>
  <c r="CK443"/>
  <c r="CJ443"/>
  <c r="CI443"/>
  <c r="CH443"/>
  <c r="CG443"/>
  <c r="CF443"/>
  <c r="CE443"/>
  <c r="CD443"/>
  <c r="CC443"/>
  <c r="CB443"/>
  <c r="CA443"/>
  <c r="BZ443"/>
  <c r="BY443"/>
  <c r="BX443"/>
  <c r="BW443"/>
  <c r="BV443"/>
  <c r="BU443"/>
  <c r="BT443"/>
  <c r="BS443"/>
  <c r="BR443"/>
  <c r="BQ443"/>
  <c r="BP443"/>
  <c r="BO443"/>
  <c r="BN443"/>
  <c r="BM443"/>
  <c r="BL443"/>
  <c r="BK443"/>
  <c r="BJ443"/>
  <c r="FX442"/>
  <c r="FW442"/>
  <c r="FV442"/>
  <c r="FU442"/>
  <c r="FT442"/>
  <c r="FS442"/>
  <c r="FR442"/>
  <c r="FQ442"/>
  <c r="FP442"/>
  <c r="FO442"/>
  <c r="FN442"/>
  <c r="FM442"/>
  <c r="FL442"/>
  <c r="FK442"/>
  <c r="FJ442"/>
  <c r="FI442"/>
  <c r="FH442"/>
  <c r="FG442"/>
  <c r="FF442"/>
  <c r="FE442"/>
  <c r="FD442"/>
  <c r="FC442"/>
  <c r="FB442"/>
  <c r="FA442"/>
  <c r="EZ442"/>
  <c r="EY442"/>
  <c r="EX442"/>
  <c r="EW442"/>
  <c r="EV442"/>
  <c r="EU442"/>
  <c r="ET442"/>
  <c r="ES442"/>
  <c r="ER442"/>
  <c r="EQ442"/>
  <c r="EP442"/>
  <c r="EO442"/>
  <c r="EN442"/>
  <c r="EM442"/>
  <c r="EL442"/>
  <c r="EK442"/>
  <c r="EJ442"/>
  <c r="EI442"/>
  <c r="EH442"/>
  <c r="EG442"/>
  <c r="EF442"/>
  <c r="EE442"/>
  <c r="ED442"/>
  <c r="EC442"/>
  <c r="EB442"/>
  <c r="EA442"/>
  <c r="DZ442"/>
  <c r="DY442"/>
  <c r="DX442"/>
  <c r="DW442"/>
  <c r="DV442"/>
  <c r="DU442"/>
  <c r="DT442"/>
  <c r="DS442"/>
  <c r="DR442"/>
  <c r="DQ442"/>
  <c r="DP442"/>
  <c r="DO442"/>
  <c r="DN442"/>
  <c r="DM442"/>
  <c r="DL442"/>
  <c r="DK442"/>
  <c r="DJ442"/>
  <c r="DI442"/>
  <c r="DH442"/>
  <c r="DG442"/>
  <c r="DF442"/>
  <c r="DE442"/>
  <c r="DD442"/>
  <c r="DC442"/>
  <c r="DB442"/>
  <c r="DA442"/>
  <c r="CZ442"/>
  <c r="CY442"/>
  <c r="CX442"/>
  <c r="CW442"/>
  <c r="CV442"/>
  <c r="CU442"/>
  <c r="CT442"/>
  <c r="CS442"/>
  <c r="CR442"/>
  <c r="CQ442"/>
  <c r="CP442"/>
  <c r="CO442"/>
  <c r="CN442"/>
  <c r="CM442"/>
  <c r="CL442"/>
  <c r="CK442"/>
  <c r="CJ442"/>
  <c r="CI442"/>
  <c r="CH442"/>
  <c r="CG442"/>
  <c r="CF442"/>
  <c r="CE442"/>
  <c r="CD442"/>
  <c r="CC442"/>
  <c r="CB442"/>
  <c r="CA442"/>
  <c r="BZ442"/>
  <c r="BY442"/>
  <c r="BX442"/>
  <c r="BW442"/>
  <c r="BV442"/>
  <c r="BU442"/>
  <c r="BT442"/>
  <c r="BS442"/>
  <c r="BR442"/>
  <c r="BQ442"/>
  <c r="BP442"/>
  <c r="BO442"/>
  <c r="BN442"/>
  <c r="BM442"/>
  <c r="BL442"/>
  <c r="BK442"/>
  <c r="BJ442"/>
  <c r="FX441"/>
  <c r="FW441"/>
  <c r="FV441"/>
  <c r="FU441"/>
  <c r="FT441"/>
  <c r="FS441"/>
  <c r="FR441"/>
  <c r="FQ441"/>
  <c r="FP441"/>
  <c r="FO441"/>
  <c r="FN441"/>
  <c r="FM441"/>
  <c r="FL441"/>
  <c r="FK441"/>
  <c r="FJ441"/>
  <c r="FI441"/>
  <c r="FH441"/>
  <c r="FG441"/>
  <c r="FF441"/>
  <c r="FE441"/>
  <c r="FD441"/>
  <c r="FC441"/>
  <c r="FB441"/>
  <c r="FA441"/>
  <c r="EZ441"/>
  <c r="EY441"/>
  <c r="EX441"/>
  <c r="EW441"/>
  <c r="EV441"/>
  <c r="EU441"/>
  <c r="ET441"/>
  <c r="ES441"/>
  <c r="ER441"/>
  <c r="EQ441"/>
  <c r="EP441"/>
  <c r="EO441"/>
  <c r="EN441"/>
  <c r="EM441"/>
  <c r="EL441"/>
  <c r="EK441"/>
  <c r="EJ441"/>
  <c r="EI441"/>
  <c r="EH441"/>
  <c r="EG441"/>
  <c r="EF441"/>
  <c r="EE441"/>
  <c r="ED441"/>
  <c r="EC441"/>
  <c r="EB441"/>
  <c r="EA441"/>
  <c r="DZ441"/>
  <c r="DY441"/>
  <c r="DX441"/>
  <c r="DW441"/>
  <c r="DV441"/>
  <c r="DU441"/>
  <c r="DT441"/>
  <c r="DS441"/>
  <c r="DR441"/>
  <c r="DQ441"/>
  <c r="DP441"/>
  <c r="DO441"/>
  <c r="DN441"/>
  <c r="DM441"/>
  <c r="DL441"/>
  <c r="DK441"/>
  <c r="DJ441"/>
  <c r="DI441"/>
  <c r="DH441"/>
  <c r="DG441"/>
  <c r="DF441"/>
  <c r="DE441"/>
  <c r="DD441"/>
  <c r="DC441"/>
  <c r="DB441"/>
  <c r="DA441"/>
  <c r="CZ441"/>
  <c r="CY441"/>
  <c r="CX441"/>
  <c r="CW441"/>
  <c r="CV441"/>
  <c r="CU441"/>
  <c r="CT441"/>
  <c r="CS441"/>
  <c r="CR441"/>
  <c r="CQ441"/>
  <c r="CP441"/>
  <c r="CO441"/>
  <c r="CN441"/>
  <c r="CM441"/>
  <c r="CL441"/>
  <c r="CK441"/>
  <c r="CJ441"/>
  <c r="CI441"/>
  <c r="CH441"/>
  <c r="CG441"/>
  <c r="CF441"/>
  <c r="CE441"/>
  <c r="CD441"/>
  <c r="CC441"/>
  <c r="CB441"/>
  <c r="CA441"/>
  <c r="BZ441"/>
  <c r="BY441"/>
  <c r="BX441"/>
  <c r="BW441"/>
  <c r="BV441"/>
  <c r="BU441"/>
  <c r="BT441"/>
  <c r="BS441"/>
  <c r="BR441"/>
  <c r="BQ441"/>
  <c r="BP441"/>
  <c r="BO441"/>
  <c r="BN441"/>
  <c r="BM441"/>
  <c r="BL441"/>
  <c r="BK441"/>
  <c r="BJ441"/>
  <c r="FX440"/>
  <c r="FW440"/>
  <c r="FV440"/>
  <c r="FU440"/>
  <c r="FT440"/>
  <c r="FS440"/>
  <c r="FR440"/>
  <c r="FQ440"/>
  <c r="FP440"/>
  <c r="FO440"/>
  <c r="FN440"/>
  <c r="FM440"/>
  <c r="FL440"/>
  <c r="FK440"/>
  <c r="FJ440"/>
  <c r="FI440"/>
  <c r="FH440"/>
  <c r="FG440"/>
  <c r="FF440"/>
  <c r="FE440"/>
  <c r="FD440"/>
  <c r="FC440"/>
  <c r="FB440"/>
  <c r="FA440"/>
  <c r="EZ440"/>
  <c r="EY440"/>
  <c r="EX440"/>
  <c r="EW440"/>
  <c r="EV440"/>
  <c r="EU440"/>
  <c r="ET440"/>
  <c r="ES440"/>
  <c r="ER440"/>
  <c r="EQ440"/>
  <c r="EP440"/>
  <c r="EO440"/>
  <c r="EN440"/>
  <c r="EM440"/>
  <c r="EL440"/>
  <c r="EK440"/>
  <c r="EJ440"/>
  <c r="EI440"/>
  <c r="EH440"/>
  <c r="EG440"/>
  <c r="EF440"/>
  <c r="EE440"/>
  <c r="ED440"/>
  <c r="EC440"/>
  <c r="EB440"/>
  <c r="EA440"/>
  <c r="DZ440"/>
  <c r="DY440"/>
  <c r="DX440"/>
  <c r="DW440"/>
  <c r="DV440"/>
  <c r="DU440"/>
  <c r="DT440"/>
  <c r="DS440"/>
  <c r="DR440"/>
  <c r="DQ440"/>
  <c r="DP440"/>
  <c r="DO440"/>
  <c r="DN440"/>
  <c r="DM440"/>
  <c r="DL440"/>
  <c r="DK440"/>
  <c r="DJ440"/>
  <c r="DI440"/>
  <c r="DH440"/>
  <c r="DG440"/>
  <c r="DF440"/>
  <c r="DE440"/>
  <c r="DD440"/>
  <c r="DC440"/>
  <c r="DB440"/>
  <c r="DA440"/>
  <c r="CZ440"/>
  <c r="CY440"/>
  <c r="CX440"/>
  <c r="CW440"/>
  <c r="CV440"/>
  <c r="CU440"/>
  <c r="CT440"/>
  <c r="CS440"/>
  <c r="CR440"/>
  <c r="CQ440"/>
  <c r="CP440"/>
  <c r="CO440"/>
  <c r="CN440"/>
  <c r="CM440"/>
  <c r="CL440"/>
  <c r="CK440"/>
  <c r="CJ440"/>
  <c r="CI440"/>
  <c r="CH440"/>
  <c r="CG440"/>
  <c r="CF440"/>
  <c r="CE440"/>
  <c r="CD440"/>
  <c r="CC440"/>
  <c r="CB440"/>
  <c r="CA440"/>
  <c r="BZ440"/>
  <c r="BY440"/>
  <c r="BX440"/>
  <c r="BW440"/>
  <c r="BV440"/>
  <c r="BU440"/>
  <c r="BT440"/>
  <c r="BS440"/>
  <c r="BR440"/>
  <c r="BQ440"/>
  <c r="BP440"/>
  <c r="BO440"/>
  <c r="BN440"/>
  <c r="BM440"/>
  <c r="BL440"/>
  <c r="BK440"/>
  <c r="BJ440"/>
  <c r="FX439"/>
  <c r="FW439"/>
  <c r="FV439"/>
  <c r="FU439"/>
  <c r="FT439"/>
  <c r="FS439"/>
  <c r="FR439"/>
  <c r="FQ439"/>
  <c r="FP439"/>
  <c r="FO439"/>
  <c r="FN439"/>
  <c r="FM439"/>
  <c r="FL439"/>
  <c r="FK439"/>
  <c r="FJ439"/>
  <c r="FI439"/>
  <c r="FH439"/>
  <c r="FG439"/>
  <c r="FF439"/>
  <c r="FE439"/>
  <c r="FD439"/>
  <c r="FC439"/>
  <c r="FB439"/>
  <c r="FA439"/>
  <c r="EZ439"/>
  <c r="EY439"/>
  <c r="EX439"/>
  <c r="EW439"/>
  <c r="EV439"/>
  <c r="EU439"/>
  <c r="ET439"/>
  <c r="ES439"/>
  <c r="ER439"/>
  <c r="EQ439"/>
  <c r="EP439"/>
  <c r="EO439"/>
  <c r="EN439"/>
  <c r="EM439"/>
  <c r="EL439"/>
  <c r="EK439"/>
  <c r="EJ439"/>
  <c r="EI439"/>
  <c r="EH439"/>
  <c r="EG439"/>
  <c r="EF439"/>
  <c r="EE439"/>
  <c r="ED439"/>
  <c r="EC439"/>
  <c r="EB439"/>
  <c r="EA439"/>
  <c r="DZ439"/>
  <c r="DY439"/>
  <c r="DX439"/>
  <c r="DW439"/>
  <c r="DV439"/>
  <c r="DU439"/>
  <c r="DT439"/>
  <c r="DS439"/>
  <c r="DR439"/>
  <c r="DQ439"/>
  <c r="DP439"/>
  <c r="DO439"/>
  <c r="DN439"/>
  <c r="DM439"/>
  <c r="DL439"/>
  <c r="DK439"/>
  <c r="DJ439"/>
  <c r="DI439"/>
  <c r="DH439"/>
  <c r="DG439"/>
  <c r="DF439"/>
  <c r="DE439"/>
  <c r="DD439"/>
  <c r="DC439"/>
  <c r="DB439"/>
  <c r="DA439"/>
  <c r="CZ439"/>
  <c r="CY439"/>
  <c r="CX439"/>
  <c r="CW439"/>
  <c r="CV439"/>
  <c r="CU439"/>
  <c r="CT439"/>
  <c r="CS439"/>
  <c r="CR439"/>
  <c r="CQ439"/>
  <c r="CP439"/>
  <c r="CO439"/>
  <c r="CN439"/>
  <c r="CM439"/>
  <c r="CL439"/>
  <c r="CK439"/>
  <c r="CJ439"/>
  <c r="CI439"/>
  <c r="CH439"/>
  <c r="CG439"/>
  <c r="CF439"/>
  <c r="CE439"/>
  <c r="CD439"/>
  <c r="CC439"/>
  <c r="CB439"/>
  <c r="CA439"/>
  <c r="BZ439"/>
  <c r="BY439"/>
  <c r="BX439"/>
  <c r="BW439"/>
  <c r="BV439"/>
  <c r="BU439"/>
  <c r="BT439"/>
  <c r="BS439"/>
  <c r="BR439"/>
  <c r="BQ439"/>
  <c r="BP439"/>
  <c r="BO439"/>
  <c r="BN439"/>
  <c r="BM439"/>
  <c r="BL439"/>
  <c r="BK439"/>
  <c r="BJ439"/>
  <c r="FX438"/>
  <c r="FW438"/>
  <c r="FV438"/>
  <c r="FU438"/>
  <c r="FT438"/>
  <c r="FS438"/>
  <c r="FR438"/>
  <c r="FQ438"/>
  <c r="FP438"/>
  <c r="FO438"/>
  <c r="FN438"/>
  <c r="FM438"/>
  <c r="FL438"/>
  <c r="FK438"/>
  <c r="FJ438"/>
  <c r="FI438"/>
  <c r="FH438"/>
  <c r="FG438"/>
  <c r="FF438"/>
  <c r="FE438"/>
  <c r="FD438"/>
  <c r="FC438"/>
  <c r="FB438"/>
  <c r="FA438"/>
  <c r="EZ438"/>
  <c r="EY438"/>
  <c r="EX438"/>
  <c r="EW438"/>
  <c r="EV438"/>
  <c r="EU438"/>
  <c r="ET438"/>
  <c r="ES438"/>
  <c r="ER438"/>
  <c r="EQ438"/>
  <c r="EP438"/>
  <c r="EO438"/>
  <c r="EN438"/>
  <c r="EM438"/>
  <c r="EL438"/>
  <c r="EK438"/>
  <c r="EJ438"/>
  <c r="EI438"/>
  <c r="EH438"/>
  <c r="EG438"/>
  <c r="EF438"/>
  <c r="EE438"/>
  <c r="ED438"/>
  <c r="EC438"/>
  <c r="EB438"/>
  <c r="EA438"/>
  <c r="DZ438"/>
  <c r="DY438"/>
  <c r="DX438"/>
  <c r="DW438"/>
  <c r="DV438"/>
  <c r="DU438"/>
  <c r="DT438"/>
  <c r="DS438"/>
  <c r="DR438"/>
  <c r="DQ438"/>
  <c r="DP438"/>
  <c r="DO438"/>
  <c r="DN438"/>
  <c r="DM438"/>
  <c r="DL438"/>
  <c r="DK438"/>
  <c r="DJ438"/>
  <c r="DI438"/>
  <c r="DH438"/>
  <c r="DG438"/>
  <c r="DF438"/>
  <c r="DE438"/>
  <c r="DD438"/>
  <c r="DC438"/>
  <c r="DB438"/>
  <c r="DA438"/>
  <c r="CZ438"/>
  <c r="CY438"/>
  <c r="CX438"/>
  <c r="CW438"/>
  <c r="CV438"/>
  <c r="CU438"/>
  <c r="CT438"/>
  <c r="CS438"/>
  <c r="CR438"/>
  <c r="CQ438"/>
  <c r="CP438"/>
  <c r="CO438"/>
  <c r="CN438"/>
  <c r="CM438"/>
  <c r="CL438"/>
  <c r="CK438"/>
  <c r="CJ438"/>
  <c r="CI438"/>
  <c r="CH438"/>
  <c r="CG438"/>
  <c r="CF438"/>
  <c r="CE438"/>
  <c r="CD438"/>
  <c r="CC438"/>
  <c r="CB438"/>
  <c r="CA438"/>
  <c r="BZ438"/>
  <c r="BY438"/>
  <c r="BX438"/>
  <c r="BW438"/>
  <c r="BV438"/>
  <c r="BU438"/>
  <c r="BT438"/>
  <c r="BS438"/>
  <c r="BR438"/>
  <c r="BQ438"/>
  <c r="BP438"/>
  <c r="BO438"/>
  <c r="BN438"/>
  <c r="BM438"/>
  <c r="BL438"/>
  <c r="BK438"/>
  <c r="BJ438"/>
  <c r="FX437"/>
  <c r="FW437"/>
  <c r="FV437"/>
  <c r="FU437"/>
  <c r="FT437"/>
  <c r="FS437"/>
  <c r="FR437"/>
  <c r="FQ437"/>
  <c r="FP437"/>
  <c r="FO437"/>
  <c r="FN437"/>
  <c r="FM437"/>
  <c r="FL437"/>
  <c r="FK437"/>
  <c r="FJ437"/>
  <c r="FI437"/>
  <c r="FH437"/>
  <c r="FG437"/>
  <c r="FF437"/>
  <c r="FE437"/>
  <c r="FD437"/>
  <c r="FC437"/>
  <c r="FB437"/>
  <c r="FA437"/>
  <c r="EZ437"/>
  <c r="EY437"/>
  <c r="EX437"/>
  <c r="EW437"/>
  <c r="EV437"/>
  <c r="EU437"/>
  <c r="ET437"/>
  <c r="ES437"/>
  <c r="ER437"/>
  <c r="EQ437"/>
  <c r="EP437"/>
  <c r="EO437"/>
  <c r="EN437"/>
  <c r="EM437"/>
  <c r="EL437"/>
  <c r="EK437"/>
  <c r="EJ437"/>
  <c r="EI437"/>
  <c r="EH437"/>
  <c r="EG437"/>
  <c r="EF437"/>
  <c r="EE437"/>
  <c r="ED437"/>
  <c r="EC437"/>
  <c r="EB437"/>
  <c r="EA437"/>
  <c r="DZ437"/>
  <c r="DY437"/>
  <c r="DX437"/>
  <c r="DW437"/>
  <c r="DV437"/>
  <c r="DU437"/>
  <c r="DT437"/>
  <c r="DS437"/>
  <c r="DR437"/>
  <c r="DQ437"/>
  <c r="DP437"/>
  <c r="DO437"/>
  <c r="DN437"/>
  <c r="DM437"/>
  <c r="DL437"/>
  <c r="DK437"/>
  <c r="DJ437"/>
  <c r="DI437"/>
  <c r="DH437"/>
  <c r="DG437"/>
  <c r="DF437"/>
  <c r="DE437"/>
  <c r="DD437"/>
  <c r="DC437"/>
  <c r="DB437"/>
  <c r="DA437"/>
  <c r="CZ437"/>
  <c r="CY437"/>
  <c r="CX437"/>
  <c r="CW437"/>
  <c r="CV437"/>
  <c r="CU437"/>
  <c r="CT437"/>
  <c r="CS437"/>
  <c r="CR437"/>
  <c r="CQ437"/>
  <c r="CP437"/>
  <c r="CO437"/>
  <c r="CN437"/>
  <c r="CM437"/>
  <c r="CL437"/>
  <c r="CK437"/>
  <c r="CJ437"/>
  <c r="CI437"/>
  <c r="CH437"/>
  <c r="CG437"/>
  <c r="CF437"/>
  <c r="CE437"/>
  <c r="CD437"/>
  <c r="CC437"/>
  <c r="CB437"/>
  <c r="CA437"/>
  <c r="BZ437"/>
  <c r="BY437"/>
  <c r="BX437"/>
  <c r="BW437"/>
  <c r="BV437"/>
  <c r="BU437"/>
  <c r="BT437"/>
  <c r="BS437"/>
  <c r="BR437"/>
  <c r="BQ437"/>
  <c r="BP437"/>
  <c r="BO437"/>
  <c r="BN437"/>
  <c r="BM437"/>
  <c r="BL437"/>
  <c r="BK437"/>
  <c r="BJ437"/>
  <c r="FX436"/>
  <c r="FW436"/>
  <c r="FV436"/>
  <c r="FU436"/>
  <c r="FT436"/>
  <c r="FS436"/>
  <c r="FR436"/>
  <c r="FQ436"/>
  <c r="FP436"/>
  <c r="FO436"/>
  <c r="FN436"/>
  <c r="FM436"/>
  <c r="FL436"/>
  <c r="FK436"/>
  <c r="FJ436"/>
  <c r="FI436"/>
  <c r="FH436"/>
  <c r="FG436"/>
  <c r="FF436"/>
  <c r="FE436"/>
  <c r="FD436"/>
  <c r="FC436"/>
  <c r="FB436"/>
  <c r="FA436"/>
  <c r="EZ436"/>
  <c r="EY436"/>
  <c r="EX436"/>
  <c r="EW436"/>
  <c r="EV436"/>
  <c r="EU436"/>
  <c r="ET436"/>
  <c r="ES436"/>
  <c r="ER436"/>
  <c r="EQ436"/>
  <c r="EP436"/>
  <c r="EO436"/>
  <c r="EN436"/>
  <c r="EM436"/>
  <c r="EL436"/>
  <c r="EK436"/>
  <c r="EJ436"/>
  <c r="EI436"/>
  <c r="EH436"/>
  <c r="EG436"/>
  <c r="EF436"/>
  <c r="EE436"/>
  <c r="ED436"/>
  <c r="EC436"/>
  <c r="EB436"/>
  <c r="EA436"/>
  <c r="DZ436"/>
  <c r="DY436"/>
  <c r="DX436"/>
  <c r="DW436"/>
  <c r="DV436"/>
  <c r="DU436"/>
  <c r="DT436"/>
  <c r="DS436"/>
  <c r="DR436"/>
  <c r="DQ436"/>
  <c r="DP436"/>
  <c r="DO436"/>
  <c r="DN436"/>
  <c r="DM436"/>
  <c r="DL436"/>
  <c r="DK436"/>
  <c r="DJ436"/>
  <c r="DI436"/>
  <c r="DH436"/>
  <c r="DG436"/>
  <c r="DF436"/>
  <c r="DE436"/>
  <c r="DD436"/>
  <c r="DC436"/>
  <c r="DB436"/>
  <c r="DA436"/>
  <c r="CZ436"/>
  <c r="CY436"/>
  <c r="CX436"/>
  <c r="CW436"/>
  <c r="CV436"/>
  <c r="CU436"/>
  <c r="CT436"/>
  <c r="CS436"/>
  <c r="CR436"/>
  <c r="CQ436"/>
  <c r="CP436"/>
  <c r="CO436"/>
  <c r="CN436"/>
  <c r="CM436"/>
  <c r="CL436"/>
  <c r="CK436"/>
  <c r="CJ436"/>
  <c r="CI436"/>
  <c r="CH436"/>
  <c r="CG436"/>
  <c r="CF436"/>
  <c r="CE436"/>
  <c r="CD436"/>
  <c r="CC436"/>
  <c r="CB436"/>
  <c r="CA436"/>
  <c r="BZ436"/>
  <c r="BY436"/>
  <c r="BX436"/>
  <c r="BW436"/>
  <c r="BV436"/>
  <c r="BU436"/>
  <c r="BT436"/>
  <c r="BS436"/>
  <c r="BR436"/>
  <c r="BQ436"/>
  <c r="BP436"/>
  <c r="BO436"/>
  <c r="BN436"/>
  <c r="BM436"/>
  <c r="BL436"/>
  <c r="BK436"/>
  <c r="BJ436"/>
  <c r="FX435"/>
  <c r="FW435"/>
  <c r="FV435"/>
  <c r="FU435"/>
  <c r="FT435"/>
  <c r="FS435"/>
  <c r="FR435"/>
  <c r="FQ435"/>
  <c r="FP435"/>
  <c r="FO435"/>
  <c r="FN435"/>
  <c r="FM435"/>
  <c r="FL435"/>
  <c r="FK435"/>
  <c r="FJ435"/>
  <c r="FI435"/>
  <c r="FH435"/>
  <c r="FG435"/>
  <c r="FF435"/>
  <c r="FE435"/>
  <c r="FD435"/>
  <c r="FC435"/>
  <c r="FB435"/>
  <c r="FA435"/>
  <c r="EZ435"/>
  <c r="EY435"/>
  <c r="EX435"/>
  <c r="EW435"/>
  <c r="EV435"/>
  <c r="EU435"/>
  <c r="ET435"/>
  <c r="ES435"/>
  <c r="ER435"/>
  <c r="EQ435"/>
  <c r="EP435"/>
  <c r="EO435"/>
  <c r="EN435"/>
  <c r="EM435"/>
  <c r="EL435"/>
  <c r="EK435"/>
  <c r="EJ435"/>
  <c r="EI435"/>
  <c r="EH435"/>
  <c r="EG435"/>
  <c r="EF435"/>
  <c r="EE435"/>
  <c r="ED435"/>
  <c r="EC435"/>
  <c r="EB435"/>
  <c r="EA435"/>
  <c r="DZ435"/>
  <c r="DY435"/>
  <c r="DX435"/>
  <c r="DW435"/>
  <c r="DV435"/>
  <c r="DU435"/>
  <c r="DT435"/>
  <c r="DS435"/>
  <c r="DR435"/>
  <c r="DQ435"/>
  <c r="DP435"/>
  <c r="DO435"/>
  <c r="DN435"/>
  <c r="DM435"/>
  <c r="DL435"/>
  <c r="DK435"/>
  <c r="DJ435"/>
  <c r="DI435"/>
  <c r="DH435"/>
  <c r="DG435"/>
  <c r="DF435"/>
  <c r="DE435"/>
  <c r="DD435"/>
  <c r="DC435"/>
  <c r="DB435"/>
  <c r="DA435"/>
  <c r="CZ435"/>
  <c r="CY435"/>
  <c r="CX435"/>
  <c r="CW435"/>
  <c r="CV435"/>
  <c r="CU435"/>
  <c r="CT435"/>
  <c r="CS435"/>
  <c r="CR435"/>
  <c r="CQ435"/>
  <c r="CP435"/>
  <c r="CO435"/>
  <c r="CN435"/>
  <c r="CM435"/>
  <c r="CL435"/>
  <c r="CK435"/>
  <c r="CJ435"/>
  <c r="CI435"/>
  <c r="CH435"/>
  <c r="CG435"/>
  <c r="CF435"/>
  <c r="CE435"/>
  <c r="CD435"/>
  <c r="CC435"/>
  <c r="CB435"/>
  <c r="CA435"/>
  <c r="BZ435"/>
  <c r="BY435"/>
  <c r="BX435"/>
  <c r="BW435"/>
  <c r="BV435"/>
  <c r="BU435"/>
  <c r="BT435"/>
  <c r="BS435"/>
  <c r="BR435"/>
  <c r="BQ435"/>
  <c r="BP435"/>
  <c r="BO435"/>
  <c r="BN435"/>
  <c r="BM435"/>
  <c r="BL435"/>
  <c r="BK435"/>
  <c r="BJ435"/>
  <c r="FX434"/>
  <c r="FW434"/>
  <c r="FV434"/>
  <c r="FU434"/>
  <c r="FT434"/>
  <c r="FS434"/>
  <c r="FR434"/>
  <c r="FQ434"/>
  <c r="FP434"/>
  <c r="FO434"/>
  <c r="FN434"/>
  <c r="FM434"/>
  <c r="FL434"/>
  <c r="FK434"/>
  <c r="FJ434"/>
  <c r="FI434"/>
  <c r="FH434"/>
  <c r="FG434"/>
  <c r="FF434"/>
  <c r="FE434"/>
  <c r="FD434"/>
  <c r="FC434"/>
  <c r="FB434"/>
  <c r="FA434"/>
  <c r="EZ434"/>
  <c r="EY434"/>
  <c r="EX434"/>
  <c r="EW434"/>
  <c r="EV434"/>
  <c r="EU434"/>
  <c r="ET434"/>
  <c r="ES434"/>
  <c r="ER434"/>
  <c r="EQ434"/>
  <c r="EP434"/>
  <c r="EO434"/>
  <c r="EN434"/>
  <c r="EM434"/>
  <c r="EL434"/>
  <c r="EK434"/>
  <c r="EJ434"/>
  <c r="EI434"/>
  <c r="EH434"/>
  <c r="EG434"/>
  <c r="EF434"/>
  <c r="EE434"/>
  <c r="ED434"/>
  <c r="EC434"/>
  <c r="EB434"/>
  <c r="EA434"/>
  <c r="DZ434"/>
  <c r="DY434"/>
  <c r="DX434"/>
  <c r="DW434"/>
  <c r="DV434"/>
  <c r="DU434"/>
  <c r="DT434"/>
  <c r="DS434"/>
  <c r="DR434"/>
  <c r="DQ434"/>
  <c r="DP434"/>
  <c r="DO434"/>
  <c r="DN434"/>
  <c r="DM434"/>
  <c r="DL434"/>
  <c r="DK434"/>
  <c r="DJ434"/>
  <c r="DI434"/>
  <c r="DH434"/>
  <c r="DG434"/>
  <c r="DF434"/>
  <c r="DE434"/>
  <c r="DD434"/>
  <c r="DC434"/>
  <c r="DB434"/>
  <c r="DA434"/>
  <c r="CZ434"/>
  <c r="CY434"/>
  <c r="CX434"/>
  <c r="CW434"/>
  <c r="CV434"/>
  <c r="CU434"/>
  <c r="CT434"/>
  <c r="CS434"/>
  <c r="CR434"/>
  <c r="CQ434"/>
  <c r="CP434"/>
  <c r="CO434"/>
  <c r="CN434"/>
  <c r="CM434"/>
  <c r="CL434"/>
  <c r="CK434"/>
  <c r="CJ434"/>
  <c r="CI434"/>
  <c r="CH434"/>
  <c r="CG434"/>
  <c r="CF434"/>
  <c r="CE434"/>
  <c r="CD434"/>
  <c r="CC434"/>
  <c r="CB434"/>
  <c r="CA434"/>
  <c r="BZ434"/>
  <c r="BY434"/>
  <c r="BX434"/>
  <c r="BW434"/>
  <c r="BV434"/>
  <c r="BU434"/>
  <c r="BT434"/>
  <c r="BS434"/>
  <c r="BR434"/>
  <c r="BQ434"/>
  <c r="BP434"/>
  <c r="BO434"/>
  <c r="BN434"/>
  <c r="BM434"/>
  <c r="BL434"/>
  <c r="BK434"/>
  <c r="BJ434"/>
  <c r="FX433"/>
  <c r="FW433"/>
  <c r="FV433"/>
  <c r="FU433"/>
  <c r="FT433"/>
  <c r="FS433"/>
  <c r="FR433"/>
  <c r="FQ433"/>
  <c r="FP433"/>
  <c r="FO433"/>
  <c r="FN433"/>
  <c r="FM433"/>
  <c r="FL433"/>
  <c r="FK433"/>
  <c r="FJ433"/>
  <c r="FI433"/>
  <c r="FH433"/>
  <c r="FG433"/>
  <c r="FF433"/>
  <c r="FE433"/>
  <c r="FD433"/>
  <c r="FC433"/>
  <c r="FB433"/>
  <c r="FA433"/>
  <c r="EZ433"/>
  <c r="EY433"/>
  <c r="EX433"/>
  <c r="EW433"/>
  <c r="EV433"/>
  <c r="EU433"/>
  <c r="ET433"/>
  <c r="ES433"/>
  <c r="ER433"/>
  <c r="EQ433"/>
  <c r="EP433"/>
  <c r="EO433"/>
  <c r="EN433"/>
  <c r="EM433"/>
  <c r="EL433"/>
  <c r="EK433"/>
  <c r="EJ433"/>
  <c r="EI433"/>
  <c r="EH433"/>
  <c r="EG433"/>
  <c r="EF433"/>
  <c r="EE433"/>
  <c r="ED433"/>
  <c r="EC433"/>
  <c r="EB433"/>
  <c r="EA433"/>
  <c r="DZ433"/>
  <c r="DY433"/>
  <c r="DX433"/>
  <c r="DW433"/>
  <c r="DV433"/>
  <c r="DU433"/>
  <c r="DT433"/>
  <c r="DS433"/>
  <c r="DR433"/>
  <c r="DQ433"/>
  <c r="DP433"/>
  <c r="DO433"/>
  <c r="DN433"/>
  <c r="DM433"/>
  <c r="DL433"/>
  <c r="DK433"/>
  <c r="DJ433"/>
  <c r="DI433"/>
  <c r="DH433"/>
  <c r="DG433"/>
  <c r="DF433"/>
  <c r="DE433"/>
  <c r="DD433"/>
  <c r="DC433"/>
  <c r="DB433"/>
  <c r="DA433"/>
  <c r="CZ433"/>
  <c r="CY433"/>
  <c r="CX433"/>
  <c r="CW433"/>
  <c r="CV433"/>
  <c r="CU433"/>
  <c r="CT433"/>
  <c r="CS433"/>
  <c r="CR433"/>
  <c r="CQ433"/>
  <c r="CP433"/>
  <c r="CO433"/>
  <c r="CN433"/>
  <c r="CM433"/>
  <c r="CL433"/>
  <c r="CK433"/>
  <c r="CJ433"/>
  <c r="CI433"/>
  <c r="CH433"/>
  <c r="CG433"/>
  <c r="CF433"/>
  <c r="CE433"/>
  <c r="CD433"/>
  <c r="CC433"/>
  <c r="CB433"/>
  <c r="CA433"/>
  <c r="BZ433"/>
  <c r="BY433"/>
  <c r="BX433"/>
  <c r="BW433"/>
  <c r="BV433"/>
  <c r="BU433"/>
  <c r="BT433"/>
  <c r="BS433"/>
  <c r="BR433"/>
  <c r="BQ433"/>
  <c r="BP433"/>
  <c r="BO433"/>
  <c r="BN433"/>
  <c r="BM433"/>
  <c r="BL433"/>
  <c r="BK433"/>
  <c r="BJ433"/>
  <c r="FX432"/>
  <c r="FW432"/>
  <c r="FV432"/>
  <c r="FU432"/>
  <c r="FT432"/>
  <c r="FS432"/>
  <c r="FR432"/>
  <c r="FQ432"/>
  <c r="FP432"/>
  <c r="FO432"/>
  <c r="FN432"/>
  <c r="FM432"/>
  <c r="FL432"/>
  <c r="FK432"/>
  <c r="FJ432"/>
  <c r="FI432"/>
  <c r="FH432"/>
  <c r="FG432"/>
  <c r="FF432"/>
  <c r="FE432"/>
  <c r="FD432"/>
  <c r="FC432"/>
  <c r="FB432"/>
  <c r="FA432"/>
  <c r="EZ432"/>
  <c r="EY432"/>
  <c r="EX432"/>
  <c r="EW432"/>
  <c r="EV432"/>
  <c r="EU432"/>
  <c r="ET432"/>
  <c r="ES432"/>
  <c r="ER432"/>
  <c r="EQ432"/>
  <c r="EP432"/>
  <c r="EO432"/>
  <c r="EN432"/>
  <c r="EM432"/>
  <c r="EL432"/>
  <c r="EK432"/>
  <c r="EJ432"/>
  <c r="EI432"/>
  <c r="EH432"/>
  <c r="EG432"/>
  <c r="EF432"/>
  <c r="EE432"/>
  <c r="ED432"/>
  <c r="EC432"/>
  <c r="EB432"/>
  <c r="EA432"/>
  <c r="DZ432"/>
  <c r="DY432"/>
  <c r="DX432"/>
  <c r="DW432"/>
  <c r="DV432"/>
  <c r="DU432"/>
  <c r="DT432"/>
  <c r="DS432"/>
  <c r="DR432"/>
  <c r="DQ432"/>
  <c r="DP432"/>
  <c r="DO432"/>
  <c r="DN432"/>
  <c r="DM432"/>
  <c r="DL432"/>
  <c r="DK432"/>
  <c r="DJ432"/>
  <c r="DI432"/>
  <c r="DH432"/>
  <c r="DG432"/>
  <c r="DF432"/>
  <c r="DE432"/>
  <c r="DD432"/>
  <c r="DC432"/>
  <c r="DB432"/>
  <c r="DA432"/>
  <c r="CZ432"/>
  <c r="CY432"/>
  <c r="CX432"/>
  <c r="CW432"/>
  <c r="CV432"/>
  <c r="CU432"/>
  <c r="CT432"/>
  <c r="CS432"/>
  <c r="CR432"/>
  <c r="CQ432"/>
  <c r="CP432"/>
  <c r="CO432"/>
  <c r="CN432"/>
  <c r="CM432"/>
  <c r="CL432"/>
  <c r="CK432"/>
  <c r="CJ432"/>
  <c r="CI432"/>
  <c r="CH432"/>
  <c r="CG432"/>
  <c r="CF432"/>
  <c r="CE432"/>
  <c r="CD432"/>
  <c r="CC432"/>
  <c r="CB432"/>
  <c r="CA432"/>
  <c r="BZ432"/>
  <c r="BY432"/>
  <c r="BX432"/>
  <c r="BW432"/>
  <c r="BV432"/>
  <c r="BU432"/>
  <c r="BT432"/>
  <c r="BS432"/>
  <c r="BR432"/>
  <c r="BQ432"/>
  <c r="BP432"/>
  <c r="BO432"/>
  <c r="BN432"/>
  <c r="BM432"/>
  <c r="BL432"/>
  <c r="BK432"/>
  <c r="BJ432"/>
  <c r="FX431"/>
  <c r="FW431"/>
  <c r="FV431"/>
  <c r="FU431"/>
  <c r="FT431"/>
  <c r="FS431"/>
  <c r="FR431"/>
  <c r="FQ431"/>
  <c r="FP431"/>
  <c r="FO431"/>
  <c r="FN431"/>
  <c r="FM431"/>
  <c r="FL431"/>
  <c r="FK431"/>
  <c r="FJ431"/>
  <c r="FI431"/>
  <c r="FH431"/>
  <c r="FG431"/>
  <c r="FF431"/>
  <c r="FE431"/>
  <c r="FD431"/>
  <c r="FC431"/>
  <c r="FB431"/>
  <c r="FA431"/>
  <c r="EZ431"/>
  <c r="EY431"/>
  <c r="EX431"/>
  <c r="EW431"/>
  <c r="EV431"/>
  <c r="EU431"/>
  <c r="ET431"/>
  <c r="ES431"/>
  <c r="ER431"/>
  <c r="EQ431"/>
  <c r="EP431"/>
  <c r="EO431"/>
  <c r="EN431"/>
  <c r="EM431"/>
  <c r="EL431"/>
  <c r="EK431"/>
  <c r="EJ431"/>
  <c r="EI431"/>
  <c r="EH431"/>
  <c r="EG431"/>
  <c r="EF431"/>
  <c r="EE431"/>
  <c r="ED431"/>
  <c r="EC431"/>
  <c r="EB431"/>
  <c r="EA431"/>
  <c r="DZ431"/>
  <c r="DY431"/>
  <c r="DX431"/>
  <c r="DW431"/>
  <c r="DV431"/>
  <c r="DU431"/>
  <c r="DT431"/>
  <c r="DS431"/>
  <c r="DR431"/>
  <c r="DQ431"/>
  <c r="DP431"/>
  <c r="DO431"/>
  <c r="DN431"/>
  <c r="DM431"/>
  <c r="DL431"/>
  <c r="DK431"/>
  <c r="DJ431"/>
  <c r="DI431"/>
  <c r="DH431"/>
  <c r="DG431"/>
  <c r="DF431"/>
  <c r="DE431"/>
  <c r="DD431"/>
  <c r="DC431"/>
  <c r="DB431"/>
  <c r="DA431"/>
  <c r="CZ431"/>
  <c r="CY431"/>
  <c r="CX431"/>
  <c r="CW431"/>
  <c r="CV431"/>
  <c r="CU431"/>
  <c r="CT431"/>
  <c r="CS431"/>
  <c r="CR431"/>
  <c r="CQ431"/>
  <c r="CP431"/>
  <c r="CO431"/>
  <c r="CN431"/>
  <c r="CM431"/>
  <c r="CL431"/>
  <c r="CK431"/>
  <c r="CJ431"/>
  <c r="CI431"/>
  <c r="CH431"/>
  <c r="CG431"/>
  <c r="CF431"/>
  <c r="CE431"/>
  <c r="CD431"/>
  <c r="CC431"/>
  <c r="CB431"/>
  <c r="CA431"/>
  <c r="BZ431"/>
  <c r="BY431"/>
  <c r="BX431"/>
  <c r="BW431"/>
  <c r="BV431"/>
  <c r="BU431"/>
  <c r="BT431"/>
  <c r="BS431"/>
  <c r="BR431"/>
  <c r="BQ431"/>
  <c r="BP431"/>
  <c r="BO431"/>
  <c r="BN431"/>
  <c r="BM431"/>
  <c r="BL431"/>
  <c r="BK431"/>
  <c r="BJ431"/>
  <c r="FX430"/>
  <c r="FW430"/>
  <c r="FV430"/>
  <c r="FU430"/>
  <c r="FT430"/>
  <c r="FS430"/>
  <c r="FR430"/>
  <c r="FQ430"/>
  <c r="FP430"/>
  <c r="FO430"/>
  <c r="FN430"/>
  <c r="FM430"/>
  <c r="FL430"/>
  <c r="FK430"/>
  <c r="FJ430"/>
  <c r="FI430"/>
  <c r="FH430"/>
  <c r="FG430"/>
  <c r="FF430"/>
  <c r="FE430"/>
  <c r="FD430"/>
  <c r="FC430"/>
  <c r="FB430"/>
  <c r="FA430"/>
  <c r="EZ430"/>
  <c r="EY430"/>
  <c r="EX430"/>
  <c r="EW430"/>
  <c r="EV430"/>
  <c r="EU430"/>
  <c r="ET430"/>
  <c r="ES430"/>
  <c r="ER430"/>
  <c r="EQ430"/>
  <c r="EP430"/>
  <c r="EO430"/>
  <c r="EN430"/>
  <c r="EM430"/>
  <c r="EL430"/>
  <c r="EK430"/>
  <c r="EJ430"/>
  <c r="EI430"/>
  <c r="EH430"/>
  <c r="EG430"/>
  <c r="EF430"/>
  <c r="EE430"/>
  <c r="ED430"/>
  <c r="EC430"/>
  <c r="EB430"/>
  <c r="EA430"/>
  <c r="DZ430"/>
  <c r="DY430"/>
  <c r="DX430"/>
  <c r="DW430"/>
  <c r="DV430"/>
  <c r="DU430"/>
  <c r="DT430"/>
  <c r="DS430"/>
  <c r="DR430"/>
  <c r="DQ430"/>
  <c r="DP430"/>
  <c r="DO430"/>
  <c r="DN430"/>
  <c r="DM430"/>
  <c r="DL430"/>
  <c r="DK430"/>
  <c r="DJ430"/>
  <c r="DI430"/>
  <c r="DH430"/>
  <c r="DG430"/>
  <c r="DF430"/>
  <c r="DE430"/>
  <c r="DD430"/>
  <c r="DC430"/>
  <c r="DB430"/>
  <c r="DA430"/>
  <c r="CZ430"/>
  <c r="CY430"/>
  <c r="CX430"/>
  <c r="CW430"/>
  <c r="CV430"/>
  <c r="CU430"/>
  <c r="CT430"/>
  <c r="CS430"/>
  <c r="CR430"/>
  <c r="CQ430"/>
  <c r="CP430"/>
  <c r="CO430"/>
  <c r="CN430"/>
  <c r="CM430"/>
  <c r="CL430"/>
  <c r="CK430"/>
  <c r="CJ430"/>
  <c r="CI430"/>
  <c r="CH430"/>
  <c r="CG430"/>
  <c r="CF430"/>
  <c r="CE430"/>
  <c r="CD430"/>
  <c r="CC430"/>
  <c r="CB430"/>
  <c r="CA430"/>
  <c r="BZ430"/>
  <c r="BY430"/>
  <c r="BX430"/>
  <c r="BW430"/>
  <c r="BV430"/>
  <c r="BU430"/>
  <c r="BT430"/>
  <c r="BS430"/>
  <c r="BR430"/>
  <c r="BQ430"/>
  <c r="BP430"/>
  <c r="BO430"/>
  <c r="BN430"/>
  <c r="BM430"/>
  <c r="BL430"/>
  <c r="BK430"/>
  <c r="BJ430"/>
  <c r="FX429"/>
  <c r="FW429"/>
  <c r="FV429"/>
  <c r="FU429"/>
  <c r="FT429"/>
  <c r="FS429"/>
  <c r="FR429"/>
  <c r="FQ429"/>
  <c r="FP429"/>
  <c r="FO429"/>
  <c r="FN429"/>
  <c r="FM429"/>
  <c r="FL429"/>
  <c r="FK429"/>
  <c r="FJ429"/>
  <c r="FI429"/>
  <c r="FH429"/>
  <c r="FG429"/>
  <c r="FF429"/>
  <c r="FE429"/>
  <c r="FD429"/>
  <c r="FC429"/>
  <c r="FB429"/>
  <c r="FA429"/>
  <c r="EZ429"/>
  <c r="EY429"/>
  <c r="EX429"/>
  <c r="EW429"/>
  <c r="EV429"/>
  <c r="EU429"/>
  <c r="ET429"/>
  <c r="ES429"/>
  <c r="ER429"/>
  <c r="EQ429"/>
  <c r="EP429"/>
  <c r="EO429"/>
  <c r="EN429"/>
  <c r="EM429"/>
  <c r="EL429"/>
  <c r="EK429"/>
  <c r="EJ429"/>
  <c r="EI429"/>
  <c r="EH429"/>
  <c r="EG429"/>
  <c r="EF429"/>
  <c r="EE429"/>
  <c r="ED429"/>
  <c r="EC429"/>
  <c r="EB429"/>
  <c r="EA429"/>
  <c r="DZ429"/>
  <c r="DY429"/>
  <c r="DX429"/>
  <c r="DW429"/>
  <c r="DV429"/>
  <c r="DU429"/>
  <c r="DT429"/>
  <c r="DS429"/>
  <c r="DR429"/>
  <c r="DQ429"/>
  <c r="DP429"/>
  <c r="DO429"/>
  <c r="DN429"/>
  <c r="DM429"/>
  <c r="DL429"/>
  <c r="DK429"/>
  <c r="DJ429"/>
  <c r="DI429"/>
  <c r="DH429"/>
  <c r="DG429"/>
  <c r="DF429"/>
  <c r="DE429"/>
  <c r="DD429"/>
  <c r="DC429"/>
  <c r="DB429"/>
  <c r="DA429"/>
  <c r="CZ429"/>
  <c r="CY429"/>
  <c r="CX429"/>
  <c r="CW429"/>
  <c r="CV429"/>
  <c r="CU429"/>
  <c r="CT429"/>
  <c r="CS429"/>
  <c r="CR429"/>
  <c r="CQ429"/>
  <c r="CP429"/>
  <c r="CO429"/>
  <c r="CN429"/>
  <c r="CM429"/>
  <c r="CL429"/>
  <c r="CK429"/>
  <c r="CJ429"/>
  <c r="CI429"/>
  <c r="CH429"/>
  <c r="CG429"/>
  <c r="CF429"/>
  <c r="CE429"/>
  <c r="CD429"/>
  <c r="CC429"/>
  <c r="CB429"/>
  <c r="CA429"/>
  <c r="BZ429"/>
  <c r="BY429"/>
  <c r="BX429"/>
  <c r="BW429"/>
  <c r="BV429"/>
  <c r="BU429"/>
  <c r="BT429"/>
  <c r="BS429"/>
  <c r="BR429"/>
  <c r="BQ429"/>
  <c r="BP429"/>
  <c r="BO429"/>
  <c r="BN429"/>
  <c r="BM429"/>
  <c r="BL429"/>
  <c r="BK429"/>
  <c r="BJ429"/>
  <c r="FX428"/>
  <c r="FW428"/>
  <c r="FV428"/>
  <c r="FU428"/>
  <c r="FT428"/>
  <c r="FS428"/>
  <c r="FR428"/>
  <c r="FQ428"/>
  <c r="FP428"/>
  <c r="FO428"/>
  <c r="FN428"/>
  <c r="FM428"/>
  <c r="FL428"/>
  <c r="FK428"/>
  <c r="FJ428"/>
  <c r="FI428"/>
  <c r="FH428"/>
  <c r="FG428"/>
  <c r="FF428"/>
  <c r="FE428"/>
  <c r="FD428"/>
  <c r="FC428"/>
  <c r="FB428"/>
  <c r="FA428"/>
  <c r="EZ428"/>
  <c r="EY428"/>
  <c r="EX428"/>
  <c r="EW428"/>
  <c r="EV428"/>
  <c r="EU428"/>
  <c r="ET428"/>
  <c r="ES428"/>
  <c r="ER428"/>
  <c r="EQ428"/>
  <c r="EP428"/>
  <c r="EO428"/>
  <c r="EN428"/>
  <c r="EM428"/>
  <c r="EL428"/>
  <c r="EK428"/>
  <c r="EJ428"/>
  <c r="EI428"/>
  <c r="EH428"/>
  <c r="EG428"/>
  <c r="EF428"/>
  <c r="EE428"/>
  <c r="ED428"/>
  <c r="EC428"/>
  <c r="EB428"/>
  <c r="EA428"/>
  <c r="DZ428"/>
  <c r="DY428"/>
  <c r="DX428"/>
  <c r="DW428"/>
  <c r="DV428"/>
  <c r="DU428"/>
  <c r="DT428"/>
  <c r="DS428"/>
  <c r="DR428"/>
  <c r="DQ428"/>
  <c r="DP428"/>
  <c r="DO428"/>
  <c r="DN428"/>
  <c r="DM428"/>
  <c r="DL428"/>
  <c r="DK428"/>
  <c r="DJ428"/>
  <c r="DI428"/>
  <c r="DH428"/>
  <c r="DG428"/>
  <c r="DF428"/>
  <c r="DE428"/>
  <c r="DD428"/>
  <c r="DC428"/>
  <c r="DB428"/>
  <c r="DA428"/>
  <c r="CZ428"/>
  <c r="CY428"/>
  <c r="CX428"/>
  <c r="CW428"/>
  <c r="CV428"/>
  <c r="CU428"/>
  <c r="CT428"/>
  <c r="CS428"/>
  <c r="CR428"/>
  <c r="CQ428"/>
  <c r="CP428"/>
  <c r="CO428"/>
  <c r="CN428"/>
  <c r="CM428"/>
  <c r="CL428"/>
  <c r="CK428"/>
  <c r="CJ428"/>
  <c r="CI428"/>
  <c r="CH428"/>
  <c r="CG428"/>
  <c r="CF428"/>
  <c r="CE428"/>
  <c r="CD428"/>
  <c r="CC428"/>
  <c r="CB428"/>
  <c r="CA428"/>
  <c r="BZ428"/>
  <c r="BY428"/>
  <c r="BX428"/>
  <c r="BW428"/>
  <c r="BV428"/>
  <c r="BU428"/>
  <c r="BT428"/>
  <c r="BS428"/>
  <c r="BR428"/>
  <c r="BQ428"/>
  <c r="BP428"/>
  <c r="BO428"/>
  <c r="BN428"/>
  <c r="BM428"/>
  <c r="BL428"/>
  <c r="BK428"/>
  <c r="BJ428"/>
  <c r="FX427"/>
  <c r="FW427"/>
  <c r="FV427"/>
  <c r="FU427"/>
  <c r="FT427"/>
  <c r="FS427"/>
  <c r="FR427"/>
  <c r="FQ427"/>
  <c r="FP427"/>
  <c r="FO427"/>
  <c r="FN427"/>
  <c r="FM427"/>
  <c r="FL427"/>
  <c r="FK427"/>
  <c r="FJ427"/>
  <c r="FI427"/>
  <c r="FH427"/>
  <c r="FG427"/>
  <c r="FF427"/>
  <c r="FE427"/>
  <c r="FD427"/>
  <c r="FC427"/>
  <c r="FB427"/>
  <c r="FA427"/>
  <c r="EZ427"/>
  <c r="EY427"/>
  <c r="EX427"/>
  <c r="EW427"/>
  <c r="EV427"/>
  <c r="EU427"/>
  <c r="ET427"/>
  <c r="ES427"/>
  <c r="ER427"/>
  <c r="EQ427"/>
  <c r="EP427"/>
  <c r="EO427"/>
  <c r="EN427"/>
  <c r="EM427"/>
  <c r="EL427"/>
  <c r="EK427"/>
  <c r="EJ427"/>
  <c r="EI427"/>
  <c r="EH427"/>
  <c r="EG427"/>
  <c r="EF427"/>
  <c r="EE427"/>
  <c r="ED427"/>
  <c r="EC427"/>
  <c r="EB427"/>
  <c r="EA427"/>
  <c r="DZ427"/>
  <c r="DY427"/>
  <c r="DX427"/>
  <c r="DW427"/>
  <c r="DV427"/>
  <c r="DU427"/>
  <c r="DT427"/>
  <c r="DS427"/>
  <c r="DR427"/>
  <c r="DQ427"/>
  <c r="DP427"/>
  <c r="DO427"/>
  <c r="DN427"/>
  <c r="DM427"/>
  <c r="DL427"/>
  <c r="DK427"/>
  <c r="DJ427"/>
  <c r="DI427"/>
  <c r="DH427"/>
  <c r="DG427"/>
  <c r="DF427"/>
  <c r="DE427"/>
  <c r="DD427"/>
  <c r="DC427"/>
  <c r="DB427"/>
  <c r="DA427"/>
  <c r="CZ427"/>
  <c r="CY427"/>
  <c r="CX427"/>
  <c r="CW427"/>
  <c r="CV427"/>
  <c r="CU427"/>
  <c r="CT427"/>
  <c r="CS427"/>
  <c r="CR427"/>
  <c r="CQ427"/>
  <c r="CP427"/>
  <c r="CO427"/>
  <c r="CN427"/>
  <c r="CM427"/>
  <c r="CL427"/>
  <c r="CK427"/>
  <c r="CJ427"/>
  <c r="CI427"/>
  <c r="CH427"/>
  <c r="CG427"/>
  <c r="CF427"/>
  <c r="CE427"/>
  <c r="CD427"/>
  <c r="CC427"/>
  <c r="CB427"/>
  <c r="CA427"/>
  <c r="BZ427"/>
  <c r="BY427"/>
  <c r="BX427"/>
  <c r="BW427"/>
  <c r="BV427"/>
  <c r="BU427"/>
  <c r="BT427"/>
  <c r="BS427"/>
  <c r="BR427"/>
  <c r="BQ427"/>
  <c r="BP427"/>
  <c r="BO427"/>
  <c r="BN427"/>
  <c r="BM427"/>
  <c r="BL427"/>
  <c r="BK427"/>
  <c r="BJ427"/>
  <c r="FX426"/>
  <c r="FW426"/>
  <c r="FV426"/>
  <c r="FU426"/>
  <c r="FT426"/>
  <c r="FS426"/>
  <c r="FR426"/>
  <c r="FQ426"/>
  <c r="FP426"/>
  <c r="FO426"/>
  <c r="FN426"/>
  <c r="FM426"/>
  <c r="FL426"/>
  <c r="FK426"/>
  <c r="FJ426"/>
  <c r="FI426"/>
  <c r="FH426"/>
  <c r="FG426"/>
  <c r="FF426"/>
  <c r="FE426"/>
  <c r="FD426"/>
  <c r="FC426"/>
  <c r="FB426"/>
  <c r="FA426"/>
  <c r="EZ426"/>
  <c r="EY426"/>
  <c r="EX426"/>
  <c r="EW426"/>
  <c r="EV426"/>
  <c r="EU426"/>
  <c r="ET426"/>
  <c r="ES426"/>
  <c r="ER426"/>
  <c r="EQ426"/>
  <c r="EP426"/>
  <c r="EO426"/>
  <c r="EN426"/>
  <c r="EM426"/>
  <c r="EL426"/>
  <c r="EK426"/>
  <c r="EJ426"/>
  <c r="EI426"/>
  <c r="EH426"/>
  <c r="EG426"/>
  <c r="EF426"/>
  <c r="EE426"/>
  <c r="ED426"/>
  <c r="EC426"/>
  <c r="EB426"/>
  <c r="EA426"/>
  <c r="DZ426"/>
  <c r="DY426"/>
  <c r="DX426"/>
  <c r="DW426"/>
  <c r="DV426"/>
  <c r="DU426"/>
  <c r="DT426"/>
  <c r="DS426"/>
  <c r="DR426"/>
  <c r="DQ426"/>
  <c r="DP426"/>
  <c r="DO426"/>
  <c r="DN426"/>
  <c r="DM426"/>
  <c r="DL426"/>
  <c r="DK426"/>
  <c r="DJ426"/>
  <c r="DI426"/>
  <c r="DH426"/>
  <c r="DG426"/>
  <c r="DF426"/>
  <c r="DE426"/>
  <c r="DD426"/>
  <c r="DC426"/>
  <c r="DB426"/>
  <c r="DA426"/>
  <c r="CZ426"/>
  <c r="CY426"/>
  <c r="CX426"/>
  <c r="CW426"/>
  <c r="CV426"/>
  <c r="CU426"/>
  <c r="CT426"/>
  <c r="CS426"/>
  <c r="CR426"/>
  <c r="CQ426"/>
  <c r="CP426"/>
  <c r="CO426"/>
  <c r="CN426"/>
  <c r="CM426"/>
  <c r="CL426"/>
  <c r="CK426"/>
  <c r="CJ426"/>
  <c r="CI426"/>
  <c r="CH426"/>
  <c r="CG426"/>
  <c r="CF426"/>
  <c r="CE426"/>
  <c r="CD426"/>
  <c r="CC426"/>
  <c r="CB426"/>
  <c r="CA426"/>
  <c r="BZ426"/>
  <c r="BY426"/>
  <c r="BX426"/>
  <c r="BW426"/>
  <c r="BV426"/>
  <c r="BU426"/>
  <c r="BT426"/>
  <c r="BS426"/>
  <c r="BR426"/>
  <c r="BQ426"/>
  <c r="BP426"/>
  <c r="BO426"/>
  <c r="BN426"/>
  <c r="BM426"/>
  <c r="BL426"/>
  <c r="BK426"/>
  <c r="BJ426"/>
  <c r="FX425"/>
  <c r="FW425"/>
  <c r="FV425"/>
  <c r="FU425"/>
  <c r="FT425"/>
  <c r="FS425"/>
  <c r="FR425"/>
  <c r="FQ425"/>
  <c r="FP425"/>
  <c r="FO425"/>
  <c r="FN425"/>
  <c r="FM425"/>
  <c r="FL425"/>
  <c r="FK425"/>
  <c r="FJ425"/>
  <c r="FI425"/>
  <c r="FH425"/>
  <c r="FG425"/>
  <c r="FF425"/>
  <c r="FE425"/>
  <c r="FD425"/>
  <c r="FC425"/>
  <c r="FB425"/>
  <c r="FA425"/>
  <c r="EZ425"/>
  <c r="EY425"/>
  <c r="EX425"/>
  <c r="EW425"/>
  <c r="EV425"/>
  <c r="EU425"/>
  <c r="ET425"/>
  <c r="ES425"/>
  <c r="ER425"/>
  <c r="EQ425"/>
  <c r="EP425"/>
  <c r="EO425"/>
  <c r="EN425"/>
  <c r="EM425"/>
  <c r="EL425"/>
  <c r="EK425"/>
  <c r="EJ425"/>
  <c r="EI425"/>
  <c r="EH425"/>
  <c r="EG425"/>
  <c r="EF425"/>
  <c r="EE425"/>
  <c r="ED425"/>
  <c r="EC425"/>
  <c r="EB425"/>
  <c r="EA425"/>
  <c r="DZ425"/>
  <c r="DY425"/>
  <c r="DX425"/>
  <c r="DW425"/>
  <c r="DV425"/>
  <c r="DU425"/>
  <c r="DT425"/>
  <c r="DS425"/>
  <c r="DR425"/>
  <c r="DQ425"/>
  <c r="DP425"/>
  <c r="DO425"/>
  <c r="DN425"/>
  <c r="DM425"/>
  <c r="DL425"/>
  <c r="DK425"/>
  <c r="DJ425"/>
  <c r="DI425"/>
  <c r="DH425"/>
  <c r="DG425"/>
  <c r="DF425"/>
  <c r="DE425"/>
  <c r="DD425"/>
  <c r="DC425"/>
  <c r="DB425"/>
  <c r="DA425"/>
  <c r="CZ425"/>
  <c r="CY425"/>
  <c r="CX425"/>
  <c r="CW425"/>
  <c r="CV425"/>
  <c r="CU425"/>
  <c r="CT425"/>
  <c r="CS425"/>
  <c r="CR425"/>
  <c r="CQ425"/>
  <c r="CP425"/>
  <c r="CO425"/>
  <c r="CN425"/>
  <c r="CM425"/>
  <c r="CL425"/>
  <c r="CK425"/>
  <c r="CJ425"/>
  <c r="CI425"/>
  <c r="CH425"/>
  <c r="CG425"/>
  <c r="CF425"/>
  <c r="CE425"/>
  <c r="CD425"/>
  <c r="CC425"/>
  <c r="CB425"/>
  <c r="CA425"/>
  <c r="BZ425"/>
  <c r="BY425"/>
  <c r="BX425"/>
  <c r="BW425"/>
  <c r="BV425"/>
  <c r="BU425"/>
  <c r="BT425"/>
  <c r="BS425"/>
  <c r="BR425"/>
  <c r="BQ425"/>
  <c r="BP425"/>
  <c r="BO425"/>
  <c r="BN425"/>
  <c r="BM425"/>
  <c r="BL425"/>
  <c r="BK425"/>
  <c r="BJ425"/>
  <c r="FX424"/>
  <c r="FW424"/>
  <c r="FV424"/>
  <c r="FU424"/>
  <c r="FT424"/>
  <c r="FS424"/>
  <c r="FR424"/>
  <c r="FQ424"/>
  <c r="FP424"/>
  <c r="FO424"/>
  <c r="FN424"/>
  <c r="FM424"/>
  <c r="FL424"/>
  <c r="FK424"/>
  <c r="FJ424"/>
  <c r="FI424"/>
  <c r="FH424"/>
  <c r="FG424"/>
  <c r="FF424"/>
  <c r="FE424"/>
  <c r="FD424"/>
  <c r="FC424"/>
  <c r="FB424"/>
  <c r="FA424"/>
  <c r="EZ424"/>
  <c r="EY424"/>
  <c r="EX424"/>
  <c r="EW424"/>
  <c r="EV424"/>
  <c r="EU424"/>
  <c r="ET424"/>
  <c r="ES424"/>
  <c r="ER424"/>
  <c r="EQ424"/>
  <c r="EP424"/>
  <c r="EO424"/>
  <c r="EN424"/>
  <c r="EM424"/>
  <c r="EL424"/>
  <c r="EK424"/>
  <c r="EJ424"/>
  <c r="EI424"/>
  <c r="EH424"/>
  <c r="EG424"/>
  <c r="EF424"/>
  <c r="EE424"/>
  <c r="ED424"/>
  <c r="EC424"/>
  <c r="EB424"/>
  <c r="EA424"/>
  <c r="DZ424"/>
  <c r="DY424"/>
  <c r="DX424"/>
  <c r="DW424"/>
  <c r="DV424"/>
  <c r="DU424"/>
  <c r="DT424"/>
  <c r="DS424"/>
  <c r="DR424"/>
  <c r="DQ424"/>
  <c r="DP424"/>
  <c r="DO424"/>
  <c r="DN424"/>
  <c r="DM424"/>
  <c r="DL424"/>
  <c r="DK424"/>
  <c r="DJ424"/>
  <c r="DI424"/>
  <c r="DH424"/>
  <c r="DG424"/>
  <c r="DF424"/>
  <c r="DE424"/>
  <c r="DD424"/>
  <c r="DC424"/>
  <c r="DB424"/>
  <c r="DA424"/>
  <c r="CZ424"/>
  <c r="CY424"/>
  <c r="CX424"/>
  <c r="CW424"/>
  <c r="CV424"/>
  <c r="CU424"/>
  <c r="CT424"/>
  <c r="CS424"/>
  <c r="CR424"/>
  <c r="CQ424"/>
  <c r="CP424"/>
  <c r="CO424"/>
  <c r="CN424"/>
  <c r="CM424"/>
  <c r="CL424"/>
  <c r="CK424"/>
  <c r="CJ424"/>
  <c r="CI424"/>
  <c r="CH424"/>
  <c r="CG424"/>
  <c r="CF424"/>
  <c r="CE424"/>
  <c r="CD424"/>
  <c r="CC424"/>
  <c r="CB424"/>
  <c r="CA424"/>
  <c r="BZ424"/>
  <c r="BY424"/>
  <c r="BX424"/>
  <c r="BW424"/>
  <c r="BV424"/>
  <c r="BU424"/>
  <c r="BT424"/>
  <c r="BS424"/>
  <c r="BR424"/>
  <c r="BQ424"/>
  <c r="BP424"/>
  <c r="BO424"/>
  <c r="BN424"/>
  <c r="BM424"/>
  <c r="BL424"/>
  <c r="BK424"/>
  <c r="BJ424"/>
  <c r="FX423"/>
  <c r="FW423"/>
  <c r="FV423"/>
  <c r="FU423"/>
  <c r="FT423"/>
  <c r="FS423"/>
  <c r="FR423"/>
  <c r="FQ423"/>
  <c r="FP423"/>
  <c r="FO423"/>
  <c r="FN423"/>
  <c r="FM423"/>
  <c r="FL423"/>
  <c r="FK423"/>
  <c r="FJ423"/>
  <c r="FI423"/>
  <c r="FH423"/>
  <c r="FG423"/>
  <c r="FF423"/>
  <c r="FE423"/>
  <c r="FD423"/>
  <c r="FC423"/>
  <c r="FB423"/>
  <c r="FA423"/>
  <c r="EZ423"/>
  <c r="EY423"/>
  <c r="EX423"/>
  <c r="EW423"/>
  <c r="EV423"/>
  <c r="EU423"/>
  <c r="ET423"/>
  <c r="ES423"/>
  <c r="ER423"/>
  <c r="EQ423"/>
  <c r="EP423"/>
  <c r="EO423"/>
  <c r="EN423"/>
  <c r="EM423"/>
  <c r="EL423"/>
  <c r="EK423"/>
  <c r="EJ423"/>
  <c r="EI423"/>
  <c r="EH423"/>
  <c r="EG423"/>
  <c r="EF423"/>
  <c r="EE423"/>
  <c r="ED423"/>
  <c r="EC423"/>
  <c r="EB423"/>
  <c r="EA423"/>
  <c r="DZ423"/>
  <c r="DY423"/>
  <c r="DX423"/>
  <c r="DW423"/>
  <c r="DV423"/>
  <c r="DU423"/>
  <c r="DT423"/>
  <c r="DS423"/>
  <c r="DR423"/>
  <c r="DQ423"/>
  <c r="DP423"/>
  <c r="DO423"/>
  <c r="DN423"/>
  <c r="DM423"/>
  <c r="DL423"/>
  <c r="DK423"/>
  <c r="DJ423"/>
  <c r="DI423"/>
  <c r="DH423"/>
  <c r="DG423"/>
  <c r="DF423"/>
  <c r="DE423"/>
  <c r="DD423"/>
  <c r="DC423"/>
  <c r="DB423"/>
  <c r="DA423"/>
  <c r="CZ423"/>
  <c r="CY423"/>
  <c r="CX423"/>
  <c r="CW423"/>
  <c r="CV423"/>
  <c r="CU423"/>
  <c r="CT423"/>
  <c r="CS423"/>
  <c r="CR423"/>
  <c r="CQ423"/>
  <c r="CP423"/>
  <c r="CO423"/>
  <c r="CN423"/>
  <c r="CM423"/>
  <c r="CL423"/>
  <c r="CK423"/>
  <c r="CJ423"/>
  <c r="CI423"/>
  <c r="CH423"/>
  <c r="CG423"/>
  <c r="CF423"/>
  <c r="CE423"/>
  <c r="CD423"/>
  <c r="CC423"/>
  <c r="CB423"/>
  <c r="CA423"/>
  <c r="BZ423"/>
  <c r="BY423"/>
  <c r="BX423"/>
  <c r="BW423"/>
  <c r="BV423"/>
  <c r="BU423"/>
  <c r="BT423"/>
  <c r="BS423"/>
  <c r="BR423"/>
  <c r="BQ423"/>
  <c r="BP423"/>
  <c r="BO423"/>
  <c r="BN423"/>
  <c r="BM423"/>
  <c r="BL423"/>
  <c r="BK423"/>
  <c r="BJ423"/>
  <c r="FX422"/>
  <c r="FW422"/>
  <c r="FV422"/>
  <c r="FU422"/>
  <c r="FT422"/>
  <c r="FS422"/>
  <c r="FR422"/>
  <c r="FQ422"/>
  <c r="FP422"/>
  <c r="FO422"/>
  <c r="FN422"/>
  <c r="FM422"/>
  <c r="FL422"/>
  <c r="FK422"/>
  <c r="FJ422"/>
  <c r="FI422"/>
  <c r="FH422"/>
  <c r="FG422"/>
  <c r="FF422"/>
  <c r="FE422"/>
  <c r="FD422"/>
  <c r="FC422"/>
  <c r="FB422"/>
  <c r="FA422"/>
  <c r="EZ422"/>
  <c r="EY422"/>
  <c r="EX422"/>
  <c r="EW422"/>
  <c r="EV422"/>
  <c r="EU422"/>
  <c r="ET422"/>
  <c r="ES422"/>
  <c r="ER422"/>
  <c r="EQ422"/>
  <c r="EP422"/>
  <c r="EO422"/>
  <c r="EN422"/>
  <c r="EM422"/>
  <c r="EL422"/>
  <c r="EK422"/>
  <c r="EJ422"/>
  <c r="EI422"/>
  <c r="EH422"/>
  <c r="EG422"/>
  <c r="EF422"/>
  <c r="EE422"/>
  <c r="ED422"/>
  <c r="EC422"/>
  <c r="EB422"/>
  <c r="EA422"/>
  <c r="DZ422"/>
  <c r="DY422"/>
  <c r="DX422"/>
  <c r="DW422"/>
  <c r="DV422"/>
  <c r="DU422"/>
  <c r="DT422"/>
  <c r="DS422"/>
  <c r="DR422"/>
  <c r="DQ422"/>
  <c r="DP422"/>
  <c r="DO422"/>
  <c r="DN422"/>
  <c r="DM422"/>
  <c r="DL422"/>
  <c r="DK422"/>
  <c r="DJ422"/>
  <c r="DI422"/>
  <c r="DH422"/>
  <c r="DG422"/>
  <c r="DF422"/>
  <c r="DE422"/>
  <c r="DD422"/>
  <c r="DC422"/>
  <c r="DB422"/>
  <c r="DA422"/>
  <c r="CZ422"/>
  <c r="CY422"/>
  <c r="CX422"/>
  <c r="CW422"/>
  <c r="CV422"/>
  <c r="CU422"/>
  <c r="CT422"/>
  <c r="CS422"/>
  <c r="CR422"/>
  <c r="CQ422"/>
  <c r="CP422"/>
  <c r="CO422"/>
  <c r="CN422"/>
  <c r="CM422"/>
  <c r="CL422"/>
  <c r="CK422"/>
  <c r="CJ422"/>
  <c r="CI422"/>
  <c r="CH422"/>
  <c r="CG422"/>
  <c r="CF422"/>
  <c r="CE422"/>
  <c r="CD422"/>
  <c r="CC422"/>
  <c r="CB422"/>
  <c r="CA422"/>
  <c r="BZ422"/>
  <c r="BY422"/>
  <c r="BX422"/>
  <c r="BW422"/>
  <c r="BV422"/>
  <c r="BU422"/>
  <c r="BT422"/>
  <c r="BS422"/>
  <c r="BR422"/>
  <c r="BQ422"/>
  <c r="BP422"/>
  <c r="BO422"/>
  <c r="BN422"/>
  <c r="BM422"/>
  <c r="BL422"/>
  <c r="BK422"/>
  <c r="BJ422"/>
  <c r="FX421"/>
  <c r="FW421"/>
  <c r="FV421"/>
  <c r="FU421"/>
  <c r="FT421"/>
  <c r="FS421"/>
  <c r="FR421"/>
  <c r="FQ421"/>
  <c r="FP421"/>
  <c r="FO421"/>
  <c r="FN421"/>
  <c r="FM421"/>
  <c r="FL421"/>
  <c r="FK421"/>
  <c r="FJ421"/>
  <c r="FI421"/>
  <c r="FH421"/>
  <c r="FG421"/>
  <c r="FF421"/>
  <c r="FE421"/>
  <c r="FD421"/>
  <c r="FC421"/>
  <c r="FB421"/>
  <c r="FA421"/>
  <c r="EZ421"/>
  <c r="EY421"/>
  <c r="EX421"/>
  <c r="EW421"/>
  <c r="EV421"/>
  <c r="EU421"/>
  <c r="ET421"/>
  <c r="ES421"/>
  <c r="ER421"/>
  <c r="EQ421"/>
  <c r="EP421"/>
  <c r="EO421"/>
  <c r="EN421"/>
  <c r="EM421"/>
  <c r="EL421"/>
  <c r="EK421"/>
  <c r="EJ421"/>
  <c r="EI421"/>
  <c r="EH421"/>
  <c r="EG421"/>
  <c r="EF421"/>
  <c r="EE421"/>
  <c r="ED421"/>
  <c r="EC421"/>
  <c r="EB421"/>
  <c r="EA421"/>
  <c r="DZ421"/>
  <c r="DY421"/>
  <c r="DX421"/>
  <c r="DW421"/>
  <c r="DV421"/>
  <c r="DU421"/>
  <c r="DT421"/>
  <c r="DS421"/>
  <c r="DR421"/>
  <c r="DQ421"/>
  <c r="DP421"/>
  <c r="DO421"/>
  <c r="DN421"/>
  <c r="DM421"/>
  <c r="DL421"/>
  <c r="DK421"/>
  <c r="DJ421"/>
  <c r="DI421"/>
  <c r="DH421"/>
  <c r="DG421"/>
  <c r="DF421"/>
  <c r="DE421"/>
  <c r="DD421"/>
  <c r="DC421"/>
  <c r="DB421"/>
  <c r="DA421"/>
  <c r="CZ421"/>
  <c r="CY421"/>
  <c r="CX421"/>
  <c r="CW421"/>
  <c r="CV421"/>
  <c r="CU421"/>
  <c r="CT421"/>
  <c r="CS421"/>
  <c r="CR421"/>
  <c r="CQ421"/>
  <c r="CP421"/>
  <c r="CO421"/>
  <c r="CN421"/>
  <c r="CM421"/>
  <c r="CL421"/>
  <c r="CK421"/>
  <c r="CJ421"/>
  <c r="CI421"/>
  <c r="CH421"/>
  <c r="CG421"/>
  <c r="CF421"/>
  <c r="CE421"/>
  <c r="CD421"/>
  <c r="CC421"/>
  <c r="CB421"/>
  <c r="CA421"/>
  <c r="BZ421"/>
  <c r="BY421"/>
  <c r="BX421"/>
  <c r="BW421"/>
  <c r="BV421"/>
  <c r="BU421"/>
  <c r="BT421"/>
  <c r="BS421"/>
  <c r="BR421"/>
  <c r="BQ421"/>
  <c r="BP421"/>
  <c r="BO421"/>
  <c r="BN421"/>
  <c r="BM421"/>
  <c r="BL421"/>
  <c r="BK421"/>
  <c r="BJ421"/>
  <c r="FX420"/>
  <c r="FW420"/>
  <c r="FV420"/>
  <c r="FU420"/>
  <c r="FT420"/>
  <c r="FS420"/>
  <c r="FR420"/>
  <c r="FQ420"/>
  <c r="FP420"/>
  <c r="FO420"/>
  <c r="FN420"/>
  <c r="FM420"/>
  <c r="FL420"/>
  <c r="FK420"/>
  <c r="FJ420"/>
  <c r="FI420"/>
  <c r="FH420"/>
  <c r="FG420"/>
  <c r="FF420"/>
  <c r="FE420"/>
  <c r="FD420"/>
  <c r="FC420"/>
  <c r="FB420"/>
  <c r="FA420"/>
  <c r="EZ420"/>
  <c r="EY420"/>
  <c r="EX420"/>
  <c r="EW420"/>
  <c r="EV420"/>
  <c r="EU420"/>
  <c r="ET420"/>
  <c r="ES420"/>
  <c r="ER420"/>
  <c r="EQ420"/>
  <c r="EP420"/>
  <c r="EO420"/>
  <c r="EN420"/>
  <c r="EM420"/>
  <c r="EL420"/>
  <c r="EK420"/>
  <c r="EJ420"/>
  <c r="EI420"/>
  <c r="EH420"/>
  <c r="EG420"/>
  <c r="EF420"/>
  <c r="EE420"/>
  <c r="ED420"/>
  <c r="EC420"/>
  <c r="EB420"/>
  <c r="EA420"/>
  <c r="DZ420"/>
  <c r="DY420"/>
  <c r="DX420"/>
  <c r="DW420"/>
  <c r="DV420"/>
  <c r="DU420"/>
  <c r="DT420"/>
  <c r="DS420"/>
  <c r="DR420"/>
  <c r="DQ420"/>
  <c r="DP420"/>
  <c r="DO420"/>
  <c r="DN420"/>
  <c r="DM420"/>
  <c r="DL420"/>
  <c r="DK420"/>
  <c r="DJ420"/>
  <c r="DI420"/>
  <c r="DH420"/>
  <c r="DG420"/>
  <c r="DF420"/>
  <c r="DE420"/>
  <c r="DD420"/>
  <c r="DC420"/>
  <c r="DB420"/>
  <c r="DA420"/>
  <c r="CZ420"/>
  <c r="CY420"/>
  <c r="CX420"/>
  <c r="CW420"/>
  <c r="CV420"/>
  <c r="CU420"/>
  <c r="CT420"/>
  <c r="CS420"/>
  <c r="CR420"/>
  <c r="CQ420"/>
  <c r="CP420"/>
  <c r="CO420"/>
  <c r="CN420"/>
  <c r="CM420"/>
  <c r="CL420"/>
  <c r="CK420"/>
  <c r="CJ420"/>
  <c r="CI420"/>
  <c r="CH420"/>
  <c r="CG420"/>
  <c r="CF420"/>
  <c r="CE420"/>
  <c r="CD420"/>
  <c r="CC420"/>
  <c r="CB420"/>
  <c r="CA420"/>
  <c r="BZ420"/>
  <c r="BY420"/>
  <c r="BX420"/>
  <c r="BW420"/>
  <c r="BV420"/>
  <c r="BU420"/>
  <c r="BT420"/>
  <c r="BS420"/>
  <c r="BR420"/>
  <c r="BQ420"/>
  <c r="BP420"/>
  <c r="BO420"/>
  <c r="BN420"/>
  <c r="BM420"/>
  <c r="BL420"/>
  <c r="BK420"/>
  <c r="BJ420"/>
  <c r="FX419"/>
  <c r="FW419"/>
  <c r="FV419"/>
  <c r="FU419"/>
  <c r="FT419"/>
  <c r="FS419"/>
  <c r="FR419"/>
  <c r="FQ419"/>
  <c r="FP419"/>
  <c r="FO419"/>
  <c r="FN419"/>
  <c r="FM419"/>
  <c r="FL419"/>
  <c r="FK419"/>
  <c r="FJ419"/>
  <c r="FI419"/>
  <c r="FH419"/>
  <c r="FG419"/>
  <c r="FF419"/>
  <c r="FE419"/>
  <c r="FD419"/>
  <c r="FC419"/>
  <c r="FB419"/>
  <c r="FA419"/>
  <c r="EZ419"/>
  <c r="EY419"/>
  <c r="EX419"/>
  <c r="EW419"/>
  <c r="EV419"/>
  <c r="EU419"/>
  <c r="ET419"/>
  <c r="ES419"/>
  <c r="ER419"/>
  <c r="EQ419"/>
  <c r="EP419"/>
  <c r="EO419"/>
  <c r="EN419"/>
  <c r="EM419"/>
  <c r="EL419"/>
  <c r="EK419"/>
  <c r="EJ419"/>
  <c r="EI419"/>
  <c r="EH419"/>
  <c r="EG419"/>
  <c r="EF419"/>
  <c r="EE419"/>
  <c r="ED419"/>
  <c r="EC419"/>
  <c r="EB419"/>
  <c r="EA419"/>
  <c r="DZ419"/>
  <c r="DY419"/>
  <c r="DX419"/>
  <c r="DW419"/>
  <c r="DV419"/>
  <c r="DU419"/>
  <c r="DT419"/>
  <c r="DS419"/>
  <c r="DR419"/>
  <c r="DQ419"/>
  <c r="DP419"/>
  <c r="DO419"/>
  <c r="DN419"/>
  <c r="DM419"/>
  <c r="DL419"/>
  <c r="DK419"/>
  <c r="DJ419"/>
  <c r="DI419"/>
  <c r="DH419"/>
  <c r="DG419"/>
  <c r="DF419"/>
  <c r="DE419"/>
  <c r="DD419"/>
  <c r="DC419"/>
  <c r="DB419"/>
  <c r="DA419"/>
  <c r="CZ419"/>
  <c r="CY419"/>
  <c r="CX419"/>
  <c r="CW419"/>
  <c r="CV419"/>
  <c r="CU419"/>
  <c r="CT419"/>
  <c r="CS419"/>
  <c r="CR419"/>
  <c r="CQ419"/>
  <c r="CP419"/>
  <c r="CO419"/>
  <c r="CN419"/>
  <c r="CM419"/>
  <c r="CL419"/>
  <c r="CK419"/>
  <c r="CJ419"/>
  <c r="CI419"/>
  <c r="CH419"/>
  <c r="CG419"/>
  <c r="CF419"/>
  <c r="CE419"/>
  <c r="CD419"/>
  <c r="CC419"/>
  <c r="CB419"/>
  <c r="CA419"/>
  <c r="BZ419"/>
  <c r="BY419"/>
  <c r="BX419"/>
  <c r="BW419"/>
  <c r="BV419"/>
  <c r="BU419"/>
  <c r="BT419"/>
  <c r="BS419"/>
  <c r="BR419"/>
  <c r="BQ419"/>
  <c r="BP419"/>
  <c r="BO419"/>
  <c r="BN419"/>
  <c r="BM419"/>
  <c r="BL419"/>
  <c r="BK419"/>
  <c r="BJ419"/>
  <c r="FX418"/>
  <c r="FW418"/>
  <c r="FV418"/>
  <c r="FU418"/>
  <c r="FT418"/>
  <c r="FS418"/>
  <c r="FR418"/>
  <c r="FQ418"/>
  <c r="FP418"/>
  <c r="FO418"/>
  <c r="FN418"/>
  <c r="FM418"/>
  <c r="FL418"/>
  <c r="FK418"/>
  <c r="FJ418"/>
  <c r="FI418"/>
  <c r="FH418"/>
  <c r="FG418"/>
  <c r="FF418"/>
  <c r="FE418"/>
  <c r="FD418"/>
  <c r="FC418"/>
  <c r="FB418"/>
  <c r="FA418"/>
  <c r="EZ418"/>
  <c r="EY418"/>
  <c r="EX418"/>
  <c r="EW418"/>
  <c r="EV418"/>
  <c r="EU418"/>
  <c r="ET418"/>
  <c r="ES418"/>
  <c r="ER418"/>
  <c r="EQ418"/>
  <c r="EP418"/>
  <c r="EO418"/>
  <c r="EN418"/>
  <c r="EM418"/>
  <c r="EL418"/>
  <c r="EK418"/>
  <c r="EJ418"/>
  <c r="EI418"/>
  <c r="EH418"/>
  <c r="EG418"/>
  <c r="EF418"/>
  <c r="EE418"/>
  <c r="ED418"/>
  <c r="EC418"/>
  <c r="EB418"/>
  <c r="EA418"/>
  <c r="DZ418"/>
  <c r="DY418"/>
  <c r="DX418"/>
  <c r="DW418"/>
  <c r="DV418"/>
  <c r="DU418"/>
  <c r="DT418"/>
  <c r="DS418"/>
  <c r="DR418"/>
  <c r="DQ418"/>
  <c r="DP418"/>
  <c r="DO418"/>
  <c r="DN418"/>
  <c r="DM418"/>
  <c r="DL418"/>
  <c r="DK418"/>
  <c r="DJ418"/>
  <c r="DI418"/>
  <c r="DH418"/>
  <c r="DG418"/>
  <c r="DF418"/>
  <c r="DE418"/>
  <c r="DD418"/>
  <c r="DC418"/>
  <c r="DB418"/>
  <c r="DA418"/>
  <c r="CZ418"/>
  <c r="CY418"/>
  <c r="CX418"/>
  <c r="CW418"/>
  <c r="CV418"/>
  <c r="CU418"/>
  <c r="CT418"/>
  <c r="CS418"/>
  <c r="CR418"/>
  <c r="CQ418"/>
  <c r="CP418"/>
  <c r="CO418"/>
  <c r="CN418"/>
  <c r="CM418"/>
  <c r="CL418"/>
  <c r="CK418"/>
  <c r="CJ418"/>
  <c r="CI418"/>
  <c r="CH418"/>
  <c r="CG418"/>
  <c r="CF418"/>
  <c r="CE418"/>
  <c r="CD418"/>
  <c r="CC418"/>
  <c r="CB418"/>
  <c r="CA418"/>
  <c r="BZ418"/>
  <c r="BY418"/>
  <c r="BX418"/>
  <c r="BW418"/>
  <c r="BV418"/>
  <c r="BU418"/>
  <c r="BT418"/>
  <c r="BS418"/>
  <c r="BR418"/>
  <c r="BQ418"/>
  <c r="BP418"/>
  <c r="BO418"/>
  <c r="BN418"/>
  <c r="BM418"/>
  <c r="BL418"/>
  <c r="BK418"/>
  <c r="BJ418"/>
  <c r="FX417"/>
  <c r="FW417"/>
  <c r="FV417"/>
  <c r="FU417"/>
  <c r="FT417"/>
  <c r="FS417"/>
  <c r="FR417"/>
  <c r="FQ417"/>
  <c r="FP417"/>
  <c r="FO417"/>
  <c r="FN417"/>
  <c r="FM417"/>
  <c r="FL417"/>
  <c r="FK417"/>
  <c r="FJ417"/>
  <c r="FI417"/>
  <c r="FH417"/>
  <c r="FG417"/>
  <c r="FF417"/>
  <c r="FE417"/>
  <c r="FD417"/>
  <c r="FC417"/>
  <c r="FB417"/>
  <c r="FA417"/>
  <c r="EZ417"/>
  <c r="EY417"/>
  <c r="EX417"/>
  <c r="EW417"/>
  <c r="EV417"/>
  <c r="EU417"/>
  <c r="ET417"/>
  <c r="ES417"/>
  <c r="ER417"/>
  <c r="EQ417"/>
  <c r="EP417"/>
  <c r="EO417"/>
  <c r="EN417"/>
  <c r="EM417"/>
  <c r="EL417"/>
  <c r="EK417"/>
  <c r="EJ417"/>
  <c r="EI417"/>
  <c r="EH417"/>
  <c r="EG417"/>
  <c r="EF417"/>
  <c r="EE417"/>
  <c r="ED417"/>
  <c r="EC417"/>
  <c r="EB417"/>
  <c r="EA417"/>
  <c r="DZ417"/>
  <c r="DY417"/>
  <c r="DX417"/>
  <c r="DW417"/>
  <c r="DV417"/>
  <c r="DU417"/>
  <c r="DT417"/>
  <c r="DS417"/>
  <c r="DR417"/>
  <c r="DQ417"/>
  <c r="DP417"/>
  <c r="DO417"/>
  <c r="DN417"/>
  <c r="DM417"/>
  <c r="DL417"/>
  <c r="DK417"/>
  <c r="DJ417"/>
  <c r="DI417"/>
  <c r="DH417"/>
  <c r="DG417"/>
  <c r="DF417"/>
  <c r="DE417"/>
  <c r="DD417"/>
  <c r="DC417"/>
  <c r="DB417"/>
  <c r="DA417"/>
  <c r="CZ417"/>
  <c r="CY417"/>
  <c r="CX417"/>
  <c r="CW417"/>
  <c r="CV417"/>
  <c r="CU417"/>
  <c r="CT417"/>
  <c r="CS417"/>
  <c r="CR417"/>
  <c r="CQ417"/>
  <c r="CP417"/>
  <c r="CO417"/>
  <c r="CN417"/>
  <c r="CM417"/>
  <c r="CL417"/>
  <c r="CK417"/>
  <c r="CJ417"/>
  <c r="CI417"/>
  <c r="CH417"/>
  <c r="CG417"/>
  <c r="CF417"/>
  <c r="CE417"/>
  <c r="CD417"/>
  <c r="CC417"/>
  <c r="CB417"/>
  <c r="CA417"/>
  <c r="BZ417"/>
  <c r="BY417"/>
  <c r="BX417"/>
  <c r="BW417"/>
  <c r="BV417"/>
  <c r="BU417"/>
  <c r="BT417"/>
  <c r="BS417"/>
  <c r="BR417"/>
  <c r="BQ417"/>
  <c r="BP417"/>
  <c r="BO417"/>
  <c r="BN417"/>
  <c r="BM417"/>
  <c r="BL417"/>
  <c r="BK417"/>
  <c r="BJ417"/>
  <c r="FX416"/>
  <c r="FW416"/>
  <c r="FV416"/>
  <c r="FU416"/>
  <c r="FT416"/>
  <c r="FS416"/>
  <c r="FR416"/>
  <c r="FQ416"/>
  <c r="FP416"/>
  <c r="FO416"/>
  <c r="FN416"/>
  <c r="FM416"/>
  <c r="FL416"/>
  <c r="FK416"/>
  <c r="FJ416"/>
  <c r="FI416"/>
  <c r="FH416"/>
  <c r="FG416"/>
  <c r="FF416"/>
  <c r="FE416"/>
  <c r="FD416"/>
  <c r="FC416"/>
  <c r="FB416"/>
  <c r="FA416"/>
  <c r="EZ416"/>
  <c r="EY416"/>
  <c r="EX416"/>
  <c r="EW416"/>
  <c r="EV416"/>
  <c r="EU416"/>
  <c r="ET416"/>
  <c r="ES416"/>
  <c r="ER416"/>
  <c r="EQ416"/>
  <c r="EP416"/>
  <c r="EO416"/>
  <c r="EN416"/>
  <c r="EM416"/>
  <c r="EL416"/>
  <c r="EK416"/>
  <c r="EJ416"/>
  <c r="EI416"/>
  <c r="EH416"/>
  <c r="EG416"/>
  <c r="EF416"/>
  <c r="EE416"/>
  <c r="ED416"/>
  <c r="EC416"/>
  <c r="EB416"/>
  <c r="EA416"/>
  <c r="DZ416"/>
  <c r="DY416"/>
  <c r="DX416"/>
  <c r="DW416"/>
  <c r="DV416"/>
  <c r="DU416"/>
  <c r="DT416"/>
  <c r="DS416"/>
  <c r="DR416"/>
  <c r="DQ416"/>
  <c r="DP416"/>
  <c r="DO416"/>
  <c r="DN416"/>
  <c r="DM416"/>
  <c r="DL416"/>
  <c r="DK416"/>
  <c r="DJ416"/>
  <c r="DI416"/>
  <c r="DH416"/>
  <c r="DG416"/>
  <c r="DF416"/>
  <c r="DE416"/>
  <c r="DD416"/>
  <c r="DC416"/>
  <c r="DB416"/>
  <c r="DA416"/>
  <c r="CZ416"/>
  <c r="CY416"/>
  <c r="CX416"/>
  <c r="CW416"/>
  <c r="CV416"/>
  <c r="CU416"/>
  <c r="CT416"/>
  <c r="CS416"/>
  <c r="CR416"/>
  <c r="CQ416"/>
  <c r="CP416"/>
  <c r="CO416"/>
  <c r="CN416"/>
  <c r="CM416"/>
  <c r="CL416"/>
  <c r="CK416"/>
  <c r="CJ416"/>
  <c r="CI416"/>
  <c r="CH416"/>
  <c r="CG416"/>
  <c r="CF416"/>
  <c r="CE416"/>
  <c r="CD416"/>
  <c r="CC416"/>
  <c r="CB416"/>
  <c r="CA416"/>
  <c r="BZ416"/>
  <c r="BY416"/>
  <c r="BX416"/>
  <c r="BW416"/>
  <c r="BV416"/>
  <c r="BU416"/>
  <c r="BT416"/>
  <c r="BS416"/>
  <c r="BR416"/>
  <c r="BQ416"/>
  <c r="BP416"/>
  <c r="BO416"/>
  <c r="BN416"/>
  <c r="BM416"/>
  <c r="BL416"/>
  <c r="BK416"/>
  <c r="BJ416"/>
  <c r="FX415"/>
  <c r="FW415"/>
  <c r="FV415"/>
  <c r="FU415"/>
  <c r="FT415"/>
  <c r="FS415"/>
  <c r="FR415"/>
  <c r="FQ415"/>
  <c r="FP415"/>
  <c r="FO415"/>
  <c r="FN415"/>
  <c r="FM415"/>
  <c r="FL415"/>
  <c r="FK415"/>
  <c r="FJ415"/>
  <c r="FI415"/>
  <c r="FH415"/>
  <c r="FG415"/>
  <c r="FF415"/>
  <c r="FE415"/>
  <c r="FD415"/>
  <c r="FC415"/>
  <c r="FB415"/>
  <c r="FA415"/>
  <c r="EZ415"/>
  <c r="EY415"/>
  <c r="EX415"/>
  <c r="EW415"/>
  <c r="EV415"/>
  <c r="EU415"/>
  <c r="ET415"/>
  <c r="ES415"/>
  <c r="ER415"/>
  <c r="EQ415"/>
  <c r="EP415"/>
  <c r="EO415"/>
  <c r="EN415"/>
  <c r="EM415"/>
  <c r="EL415"/>
  <c r="EK415"/>
  <c r="EJ415"/>
  <c r="EI415"/>
  <c r="EH415"/>
  <c r="EG415"/>
  <c r="EF415"/>
  <c r="EE415"/>
  <c r="ED415"/>
  <c r="EC415"/>
  <c r="EB415"/>
  <c r="EA415"/>
  <c r="DZ415"/>
  <c r="DY415"/>
  <c r="DX415"/>
  <c r="DW415"/>
  <c r="DV415"/>
  <c r="DU415"/>
  <c r="DT415"/>
  <c r="DS415"/>
  <c r="DR415"/>
  <c r="DQ415"/>
  <c r="DP415"/>
  <c r="DO415"/>
  <c r="DN415"/>
  <c r="DM415"/>
  <c r="DL415"/>
  <c r="DK415"/>
  <c r="DJ415"/>
  <c r="DI415"/>
  <c r="DH415"/>
  <c r="DG415"/>
  <c r="DF415"/>
  <c r="DE415"/>
  <c r="DD415"/>
  <c r="DC415"/>
  <c r="DB415"/>
  <c r="DA415"/>
  <c r="CZ415"/>
  <c r="CY415"/>
  <c r="CX415"/>
  <c r="CW415"/>
  <c r="CV415"/>
  <c r="CU415"/>
  <c r="CT415"/>
  <c r="CS415"/>
  <c r="CR415"/>
  <c r="CQ415"/>
  <c r="CP415"/>
  <c r="CO415"/>
  <c r="CN415"/>
  <c r="CM415"/>
  <c r="CL415"/>
  <c r="CK415"/>
  <c r="CJ415"/>
  <c r="CI415"/>
  <c r="CH415"/>
  <c r="CG415"/>
  <c r="CF415"/>
  <c r="CE415"/>
  <c r="CD415"/>
  <c r="CC415"/>
  <c r="CB415"/>
  <c r="CA415"/>
  <c r="BZ415"/>
  <c r="BY415"/>
  <c r="BX415"/>
  <c r="BW415"/>
  <c r="BV415"/>
  <c r="BU415"/>
  <c r="BT415"/>
  <c r="BS415"/>
  <c r="BR415"/>
  <c r="BQ415"/>
  <c r="BP415"/>
  <c r="BO415"/>
  <c r="BN415"/>
  <c r="BM415"/>
  <c r="BL415"/>
  <c r="BK415"/>
  <c r="BJ415"/>
  <c r="FX414"/>
  <c r="FW414"/>
  <c r="FV414"/>
  <c r="FU414"/>
  <c r="FT414"/>
  <c r="FS414"/>
  <c r="FR414"/>
  <c r="FQ414"/>
  <c r="FP414"/>
  <c r="FO414"/>
  <c r="FN414"/>
  <c r="FM414"/>
  <c r="FL414"/>
  <c r="FK414"/>
  <c r="FJ414"/>
  <c r="FI414"/>
  <c r="FH414"/>
  <c r="FG414"/>
  <c r="FF414"/>
  <c r="FE414"/>
  <c r="FD414"/>
  <c r="FC414"/>
  <c r="FB414"/>
  <c r="FA414"/>
  <c r="EZ414"/>
  <c r="EY414"/>
  <c r="EX414"/>
  <c r="EW414"/>
  <c r="EV414"/>
  <c r="EU414"/>
  <c r="ET414"/>
  <c r="ES414"/>
  <c r="ER414"/>
  <c r="EQ414"/>
  <c r="EP414"/>
  <c r="EO414"/>
  <c r="EN414"/>
  <c r="EM414"/>
  <c r="EL414"/>
  <c r="EK414"/>
  <c r="EJ414"/>
  <c r="EI414"/>
  <c r="EH414"/>
  <c r="EG414"/>
  <c r="EF414"/>
  <c r="EE414"/>
  <c r="ED414"/>
  <c r="EC414"/>
  <c r="EB414"/>
  <c r="EA414"/>
  <c r="DZ414"/>
  <c r="DY414"/>
  <c r="DX414"/>
  <c r="DW414"/>
  <c r="DV414"/>
  <c r="DU414"/>
  <c r="DT414"/>
  <c r="DS414"/>
  <c r="DR414"/>
  <c r="DQ414"/>
  <c r="DP414"/>
  <c r="DO414"/>
  <c r="DN414"/>
  <c r="DM414"/>
  <c r="DL414"/>
  <c r="DK414"/>
  <c r="DJ414"/>
  <c r="DI414"/>
  <c r="DH414"/>
  <c r="DG414"/>
  <c r="DF414"/>
  <c r="DE414"/>
  <c r="DD414"/>
  <c r="DC414"/>
  <c r="DB414"/>
  <c r="DA414"/>
  <c r="CZ414"/>
  <c r="CY414"/>
  <c r="CX414"/>
  <c r="CW414"/>
  <c r="CV414"/>
  <c r="CU414"/>
  <c r="CT414"/>
  <c r="CS414"/>
  <c r="CR414"/>
  <c r="CQ414"/>
  <c r="CP414"/>
  <c r="CO414"/>
  <c r="CN414"/>
  <c r="CM414"/>
  <c r="CL414"/>
  <c r="CK414"/>
  <c r="CJ414"/>
  <c r="CI414"/>
  <c r="CH414"/>
  <c r="CG414"/>
  <c r="CF414"/>
  <c r="CE414"/>
  <c r="CD414"/>
  <c r="CC414"/>
  <c r="CB414"/>
  <c r="CA414"/>
  <c r="BZ414"/>
  <c r="BY414"/>
  <c r="BX414"/>
  <c r="BW414"/>
  <c r="BV414"/>
  <c r="BU414"/>
  <c r="BT414"/>
  <c r="BS414"/>
  <c r="BR414"/>
  <c r="BQ414"/>
  <c r="BP414"/>
  <c r="BO414"/>
  <c r="BN414"/>
  <c r="BM414"/>
  <c r="BL414"/>
  <c r="BK414"/>
  <c r="BJ414"/>
  <c r="FX413"/>
  <c r="FW413"/>
  <c r="FV413"/>
  <c r="FU413"/>
  <c r="FT413"/>
  <c r="FS413"/>
  <c r="FR413"/>
  <c r="FQ413"/>
  <c r="FP413"/>
  <c r="FO413"/>
  <c r="FN413"/>
  <c r="FM413"/>
  <c r="FL413"/>
  <c r="FK413"/>
  <c r="FJ413"/>
  <c r="FI413"/>
  <c r="FH413"/>
  <c r="FG413"/>
  <c r="FF413"/>
  <c r="FE413"/>
  <c r="FD413"/>
  <c r="FC413"/>
  <c r="FB413"/>
  <c r="FA413"/>
  <c r="EZ413"/>
  <c r="EY413"/>
  <c r="EX413"/>
  <c r="EW413"/>
  <c r="EV413"/>
  <c r="EU413"/>
  <c r="ET413"/>
  <c r="ES413"/>
  <c r="ER413"/>
  <c r="EQ413"/>
  <c r="EP413"/>
  <c r="EO413"/>
  <c r="EN413"/>
  <c r="EM413"/>
  <c r="EL413"/>
  <c r="EK413"/>
  <c r="EJ413"/>
  <c r="EI413"/>
  <c r="EH413"/>
  <c r="EG413"/>
  <c r="EF413"/>
  <c r="EE413"/>
  <c r="ED413"/>
  <c r="EC413"/>
  <c r="EB413"/>
  <c r="EA413"/>
  <c r="DZ413"/>
  <c r="DY413"/>
  <c r="DX413"/>
  <c r="DW413"/>
  <c r="DV413"/>
  <c r="DU413"/>
  <c r="DT413"/>
  <c r="DS413"/>
  <c r="DR413"/>
  <c r="DQ413"/>
  <c r="DP413"/>
  <c r="DO413"/>
  <c r="DN413"/>
  <c r="DM413"/>
  <c r="DL413"/>
  <c r="DK413"/>
  <c r="DJ413"/>
  <c r="DI413"/>
  <c r="DH413"/>
  <c r="DG413"/>
  <c r="DF413"/>
  <c r="DE413"/>
  <c r="DD413"/>
  <c r="DC413"/>
  <c r="DB413"/>
  <c r="DA413"/>
  <c r="CZ413"/>
  <c r="CY413"/>
  <c r="CX413"/>
  <c r="CW413"/>
  <c r="CV413"/>
  <c r="CU413"/>
  <c r="CT413"/>
  <c r="CS413"/>
  <c r="CR413"/>
  <c r="CQ413"/>
  <c r="CP413"/>
  <c r="CO413"/>
  <c r="CN413"/>
  <c r="CM413"/>
  <c r="CL413"/>
  <c r="CK413"/>
  <c r="CJ413"/>
  <c r="CI413"/>
  <c r="CH413"/>
  <c r="CG413"/>
  <c r="CF413"/>
  <c r="CE413"/>
  <c r="CD413"/>
  <c r="CC413"/>
  <c r="CB413"/>
  <c r="CA413"/>
  <c r="BZ413"/>
  <c r="BY413"/>
  <c r="BX413"/>
  <c r="BW413"/>
  <c r="BV413"/>
  <c r="BU413"/>
  <c r="BT413"/>
  <c r="BS413"/>
  <c r="BR413"/>
  <c r="BQ413"/>
  <c r="BP413"/>
  <c r="BO413"/>
  <c r="BN413"/>
  <c r="BM413"/>
  <c r="BL413"/>
  <c r="BK413"/>
  <c r="BJ413"/>
  <c r="FX412"/>
  <c r="FW412"/>
  <c r="FV412"/>
  <c r="FU412"/>
  <c r="FT412"/>
  <c r="FS412"/>
  <c r="FR412"/>
  <c r="FQ412"/>
  <c r="FP412"/>
  <c r="FO412"/>
  <c r="FN412"/>
  <c r="FM412"/>
  <c r="FL412"/>
  <c r="FK412"/>
  <c r="FJ412"/>
  <c r="FI412"/>
  <c r="FH412"/>
  <c r="FG412"/>
  <c r="FF412"/>
  <c r="FE412"/>
  <c r="FD412"/>
  <c r="FC412"/>
  <c r="FB412"/>
  <c r="FA412"/>
  <c r="EZ412"/>
  <c r="EY412"/>
  <c r="EX412"/>
  <c r="EW412"/>
  <c r="EV412"/>
  <c r="EU412"/>
  <c r="ET412"/>
  <c r="ES412"/>
  <c r="ER412"/>
  <c r="EQ412"/>
  <c r="EP412"/>
  <c r="EO412"/>
  <c r="EN412"/>
  <c r="EM412"/>
  <c r="EL412"/>
  <c r="EK412"/>
  <c r="EJ412"/>
  <c r="EI412"/>
  <c r="EH412"/>
  <c r="EG412"/>
  <c r="EF412"/>
  <c r="EE412"/>
  <c r="ED412"/>
  <c r="EC412"/>
  <c r="EB412"/>
  <c r="EA412"/>
  <c r="DZ412"/>
  <c r="DY412"/>
  <c r="DX412"/>
  <c r="DW412"/>
  <c r="DV412"/>
  <c r="DU412"/>
  <c r="DT412"/>
  <c r="DS412"/>
  <c r="DR412"/>
  <c r="DQ412"/>
  <c r="DP412"/>
  <c r="DO412"/>
  <c r="DN412"/>
  <c r="DM412"/>
  <c r="DL412"/>
  <c r="DK412"/>
  <c r="DJ412"/>
  <c r="DI412"/>
  <c r="DH412"/>
  <c r="DG412"/>
  <c r="DF412"/>
  <c r="DE412"/>
  <c r="DD412"/>
  <c r="DC412"/>
  <c r="DB412"/>
  <c r="DA412"/>
  <c r="CZ412"/>
  <c r="CY412"/>
  <c r="CX412"/>
  <c r="CW412"/>
  <c r="CV412"/>
  <c r="CU412"/>
  <c r="CT412"/>
  <c r="CS412"/>
  <c r="CR412"/>
  <c r="CQ412"/>
  <c r="CP412"/>
  <c r="CO412"/>
  <c r="CN412"/>
  <c r="CM412"/>
  <c r="CL412"/>
  <c r="CK412"/>
  <c r="CJ412"/>
  <c r="CI412"/>
  <c r="CH412"/>
  <c r="CG412"/>
  <c r="CF412"/>
  <c r="CE412"/>
  <c r="CD412"/>
  <c r="CC412"/>
  <c r="CB412"/>
  <c r="CA412"/>
  <c r="BZ412"/>
  <c r="BY412"/>
  <c r="BX412"/>
  <c r="BW412"/>
  <c r="BV412"/>
  <c r="BU412"/>
  <c r="BT412"/>
  <c r="BS412"/>
  <c r="BR412"/>
  <c r="BQ412"/>
  <c r="BP412"/>
  <c r="BO412"/>
  <c r="BN412"/>
  <c r="BM412"/>
  <c r="BL412"/>
  <c r="BK412"/>
  <c r="BJ412"/>
  <c r="FX411"/>
  <c r="FW411"/>
  <c r="FV411"/>
  <c r="FU411"/>
  <c r="FT411"/>
  <c r="FS411"/>
  <c r="FR411"/>
  <c r="FQ411"/>
  <c r="FP411"/>
  <c r="FO411"/>
  <c r="FN411"/>
  <c r="FM411"/>
  <c r="FL411"/>
  <c r="FK411"/>
  <c r="FJ411"/>
  <c r="FI411"/>
  <c r="FH411"/>
  <c r="FG411"/>
  <c r="FF411"/>
  <c r="FE411"/>
  <c r="FD411"/>
  <c r="FC411"/>
  <c r="FB411"/>
  <c r="FA411"/>
  <c r="EZ411"/>
  <c r="EY411"/>
  <c r="EX411"/>
  <c r="EW411"/>
  <c r="EV411"/>
  <c r="EU411"/>
  <c r="ET411"/>
  <c r="ES411"/>
  <c r="ER411"/>
  <c r="EQ411"/>
  <c r="EP411"/>
  <c r="EO411"/>
  <c r="EN411"/>
  <c r="EM411"/>
  <c r="EL411"/>
  <c r="EK411"/>
  <c r="EJ411"/>
  <c r="EI411"/>
  <c r="EH411"/>
  <c r="EG411"/>
  <c r="EF411"/>
  <c r="EE411"/>
  <c r="ED411"/>
  <c r="EC411"/>
  <c r="EB411"/>
  <c r="EA411"/>
  <c r="DZ411"/>
  <c r="DY411"/>
  <c r="DX411"/>
  <c r="DW411"/>
  <c r="DV411"/>
  <c r="DU411"/>
  <c r="DT411"/>
  <c r="DS411"/>
  <c r="DR411"/>
  <c r="DQ411"/>
  <c r="DP411"/>
  <c r="DO411"/>
  <c r="DN411"/>
  <c r="DM411"/>
  <c r="DL411"/>
  <c r="DK411"/>
  <c r="DJ411"/>
  <c r="DI411"/>
  <c r="DH411"/>
  <c r="DG411"/>
  <c r="DF411"/>
  <c r="DE411"/>
  <c r="DD411"/>
  <c r="DC411"/>
  <c r="DB411"/>
  <c r="DA411"/>
  <c r="CZ411"/>
  <c r="CY411"/>
  <c r="CX411"/>
  <c r="CW411"/>
  <c r="CV411"/>
  <c r="CU411"/>
  <c r="CT411"/>
  <c r="CS411"/>
  <c r="CR411"/>
  <c r="CQ411"/>
  <c r="CP411"/>
  <c r="CO411"/>
  <c r="CN411"/>
  <c r="CM411"/>
  <c r="CL411"/>
  <c r="CK411"/>
  <c r="CJ411"/>
  <c r="CI411"/>
  <c r="CH411"/>
  <c r="CG411"/>
  <c r="CF411"/>
  <c r="CE411"/>
  <c r="CD411"/>
  <c r="CC411"/>
  <c r="CB411"/>
  <c r="CA411"/>
  <c r="BZ411"/>
  <c r="BY411"/>
  <c r="BX411"/>
  <c r="BW411"/>
  <c r="BV411"/>
  <c r="BU411"/>
  <c r="BT411"/>
  <c r="BS411"/>
  <c r="BR411"/>
  <c r="BQ411"/>
  <c r="BP411"/>
  <c r="BO411"/>
  <c r="BN411"/>
  <c r="BM411"/>
  <c r="BL411"/>
  <c r="BK411"/>
  <c r="BJ411"/>
  <c r="FX410"/>
  <c r="FW410"/>
  <c r="FV410"/>
  <c r="FU410"/>
  <c r="FT410"/>
  <c r="FS410"/>
  <c r="FR410"/>
  <c r="FQ410"/>
  <c r="FP410"/>
  <c r="FO410"/>
  <c r="FN410"/>
  <c r="FM410"/>
  <c r="FL410"/>
  <c r="FK410"/>
  <c r="FJ410"/>
  <c r="FI410"/>
  <c r="FH410"/>
  <c r="FG410"/>
  <c r="FF410"/>
  <c r="FE410"/>
  <c r="FD410"/>
  <c r="FC410"/>
  <c r="FB410"/>
  <c r="FA410"/>
  <c r="EZ410"/>
  <c r="EY410"/>
  <c r="EX410"/>
  <c r="EW410"/>
  <c r="EV410"/>
  <c r="EU410"/>
  <c r="ET410"/>
  <c r="ES410"/>
  <c r="ER410"/>
  <c r="EQ410"/>
  <c r="EP410"/>
  <c r="EO410"/>
  <c r="EN410"/>
  <c r="EM410"/>
  <c r="EL410"/>
  <c r="EK410"/>
  <c r="EJ410"/>
  <c r="EI410"/>
  <c r="EH410"/>
  <c r="EG410"/>
  <c r="EF410"/>
  <c r="EE410"/>
  <c r="ED410"/>
  <c r="EC410"/>
  <c r="EB410"/>
  <c r="EA410"/>
  <c r="DZ410"/>
  <c r="DY410"/>
  <c r="DX410"/>
  <c r="DW410"/>
  <c r="DV410"/>
  <c r="DU410"/>
  <c r="DT410"/>
  <c r="DS410"/>
  <c r="DR410"/>
  <c r="DQ410"/>
  <c r="DP410"/>
  <c r="DO410"/>
  <c r="DN410"/>
  <c r="DM410"/>
  <c r="DL410"/>
  <c r="DK410"/>
  <c r="DJ410"/>
  <c r="DI410"/>
  <c r="DH410"/>
  <c r="DG410"/>
  <c r="DF410"/>
  <c r="DE410"/>
  <c r="DD410"/>
  <c r="DC410"/>
  <c r="DB410"/>
  <c r="DA410"/>
  <c r="CZ410"/>
  <c r="CY410"/>
  <c r="CX410"/>
  <c r="CW410"/>
  <c r="CV410"/>
  <c r="CU410"/>
  <c r="CT410"/>
  <c r="CS410"/>
  <c r="CR410"/>
  <c r="CQ410"/>
  <c r="CP410"/>
  <c r="CO410"/>
  <c r="CN410"/>
  <c r="CM410"/>
  <c r="CL410"/>
  <c r="CK410"/>
  <c r="CJ410"/>
  <c r="CI410"/>
  <c r="CH410"/>
  <c r="CG410"/>
  <c r="CF410"/>
  <c r="CE410"/>
  <c r="CD410"/>
  <c r="CC410"/>
  <c r="CB410"/>
  <c r="CA410"/>
  <c r="BZ410"/>
  <c r="BY410"/>
  <c r="BX410"/>
  <c r="BW410"/>
  <c r="BV410"/>
  <c r="BU410"/>
  <c r="BT410"/>
  <c r="BS410"/>
  <c r="BR410"/>
  <c r="BQ410"/>
  <c r="BP410"/>
  <c r="BO410"/>
  <c r="BN410"/>
  <c r="BM410"/>
  <c r="BL410"/>
  <c r="BK410"/>
  <c r="BJ410"/>
  <c r="FX409"/>
  <c r="FW409"/>
  <c r="FV409"/>
  <c r="FU409"/>
  <c r="FT409"/>
  <c r="FS409"/>
  <c r="FR409"/>
  <c r="FQ409"/>
  <c r="FP409"/>
  <c r="FO409"/>
  <c r="FN409"/>
  <c r="FM409"/>
  <c r="FL409"/>
  <c r="FK409"/>
  <c r="FJ409"/>
  <c r="FI409"/>
  <c r="FH409"/>
  <c r="FG409"/>
  <c r="FF409"/>
  <c r="FE409"/>
  <c r="FD409"/>
  <c r="FC409"/>
  <c r="FB409"/>
  <c r="FA409"/>
  <c r="EZ409"/>
  <c r="EY409"/>
  <c r="EX409"/>
  <c r="EW409"/>
  <c r="EV409"/>
  <c r="EU409"/>
  <c r="ET409"/>
  <c r="ES409"/>
  <c r="ER409"/>
  <c r="EQ409"/>
  <c r="EP409"/>
  <c r="EO409"/>
  <c r="EN409"/>
  <c r="EM409"/>
  <c r="EL409"/>
  <c r="EK409"/>
  <c r="EJ409"/>
  <c r="EI409"/>
  <c r="EH409"/>
  <c r="EG409"/>
  <c r="EF409"/>
  <c r="EE409"/>
  <c r="ED409"/>
  <c r="EC409"/>
  <c r="EB409"/>
  <c r="EA409"/>
  <c r="DZ409"/>
  <c r="DY409"/>
  <c r="DX409"/>
  <c r="DW409"/>
  <c r="DV409"/>
  <c r="DU409"/>
  <c r="DT409"/>
  <c r="DS409"/>
  <c r="DR409"/>
  <c r="DQ409"/>
  <c r="DP409"/>
  <c r="DO409"/>
  <c r="DN409"/>
  <c r="DM409"/>
  <c r="DL409"/>
  <c r="DK409"/>
  <c r="DJ409"/>
  <c r="DI409"/>
  <c r="DH409"/>
  <c r="DG409"/>
  <c r="DF409"/>
  <c r="DE409"/>
  <c r="DD409"/>
  <c r="DC409"/>
  <c r="DB409"/>
  <c r="DA409"/>
  <c r="CZ409"/>
  <c r="CY409"/>
  <c r="CX409"/>
  <c r="CW409"/>
  <c r="CV409"/>
  <c r="CU409"/>
  <c r="CT409"/>
  <c r="CS409"/>
  <c r="CR409"/>
  <c r="CQ409"/>
  <c r="CP409"/>
  <c r="CO409"/>
  <c r="CN409"/>
  <c r="CM409"/>
  <c r="CL409"/>
  <c r="CK409"/>
  <c r="CJ409"/>
  <c r="CI409"/>
  <c r="CH409"/>
  <c r="CG409"/>
  <c r="CF409"/>
  <c r="CE409"/>
  <c r="CD409"/>
  <c r="CC409"/>
  <c r="CB409"/>
  <c r="CA409"/>
  <c r="BZ409"/>
  <c r="BY409"/>
  <c r="BX409"/>
  <c r="BW409"/>
  <c r="BV409"/>
  <c r="BU409"/>
  <c r="BT409"/>
  <c r="BS409"/>
  <c r="BR409"/>
  <c r="BQ409"/>
  <c r="BP409"/>
  <c r="BO409"/>
  <c r="BN409"/>
  <c r="BM409"/>
  <c r="BL409"/>
  <c r="BK409"/>
  <c r="BJ409"/>
  <c r="FX408"/>
  <c r="FW408"/>
  <c r="FV408"/>
  <c r="FU408"/>
  <c r="FT408"/>
  <c r="FS408"/>
  <c r="FR408"/>
  <c r="FQ408"/>
  <c r="FP408"/>
  <c r="FO408"/>
  <c r="FN408"/>
  <c r="FM408"/>
  <c r="FL408"/>
  <c r="FK408"/>
  <c r="FJ408"/>
  <c r="FI408"/>
  <c r="FH408"/>
  <c r="FG408"/>
  <c r="FF408"/>
  <c r="FE408"/>
  <c r="FD408"/>
  <c r="FC408"/>
  <c r="FB408"/>
  <c r="FA408"/>
  <c r="EZ408"/>
  <c r="EY408"/>
  <c r="EX408"/>
  <c r="EW408"/>
  <c r="EV408"/>
  <c r="EU408"/>
  <c r="ET408"/>
  <c r="ES408"/>
  <c r="ER408"/>
  <c r="EQ408"/>
  <c r="EP408"/>
  <c r="EO408"/>
  <c r="EN408"/>
  <c r="EM408"/>
  <c r="EL408"/>
  <c r="EK408"/>
  <c r="EJ408"/>
  <c r="EI408"/>
  <c r="EH408"/>
  <c r="EG408"/>
  <c r="EF408"/>
  <c r="EE408"/>
  <c r="ED408"/>
  <c r="EC408"/>
  <c r="EB408"/>
  <c r="EA408"/>
  <c r="DZ408"/>
  <c r="DY408"/>
  <c r="DX408"/>
  <c r="DW408"/>
  <c r="DV408"/>
  <c r="DU408"/>
  <c r="DT408"/>
  <c r="DS408"/>
  <c r="DR408"/>
  <c r="DQ408"/>
  <c r="DP408"/>
  <c r="DO408"/>
  <c r="DN408"/>
  <c r="DM408"/>
  <c r="DL408"/>
  <c r="DK408"/>
  <c r="DJ408"/>
  <c r="DI408"/>
  <c r="DH408"/>
  <c r="DG408"/>
  <c r="DF408"/>
  <c r="DE408"/>
  <c r="DD408"/>
  <c r="DC408"/>
  <c r="DB408"/>
  <c r="DA408"/>
  <c r="CZ408"/>
  <c r="CY408"/>
  <c r="CX408"/>
  <c r="CW408"/>
  <c r="CV408"/>
  <c r="CU408"/>
  <c r="CT408"/>
  <c r="CS408"/>
  <c r="CR408"/>
  <c r="CQ408"/>
  <c r="CP408"/>
  <c r="CO408"/>
  <c r="CN408"/>
  <c r="CM408"/>
  <c r="CL408"/>
  <c r="CK408"/>
  <c r="CJ408"/>
  <c r="CI408"/>
  <c r="CH408"/>
  <c r="CG408"/>
  <c r="CF408"/>
  <c r="CE408"/>
  <c r="CD408"/>
  <c r="CC408"/>
  <c r="CB408"/>
  <c r="CA408"/>
  <c r="BZ408"/>
  <c r="BY408"/>
  <c r="BX408"/>
  <c r="BW408"/>
  <c r="BV408"/>
  <c r="BU408"/>
  <c r="BT408"/>
  <c r="BS408"/>
  <c r="BR408"/>
  <c r="BQ408"/>
  <c r="BP408"/>
  <c r="BO408"/>
  <c r="BN408"/>
  <c r="BM408"/>
  <c r="BL408"/>
  <c r="BK408"/>
  <c r="BJ408"/>
  <c r="FX407"/>
  <c r="FW407"/>
  <c r="FV407"/>
  <c r="FU407"/>
  <c r="FT407"/>
  <c r="FS407"/>
  <c r="FR407"/>
  <c r="FQ407"/>
  <c r="FP407"/>
  <c r="FO407"/>
  <c r="FN407"/>
  <c r="FM407"/>
  <c r="FL407"/>
  <c r="FK407"/>
  <c r="FJ407"/>
  <c r="FI407"/>
  <c r="FH407"/>
  <c r="FG407"/>
  <c r="FF407"/>
  <c r="FE407"/>
  <c r="FD407"/>
  <c r="FC407"/>
  <c r="FB407"/>
  <c r="FA407"/>
  <c r="EZ407"/>
  <c r="EY407"/>
  <c r="EX407"/>
  <c r="EW407"/>
  <c r="EV407"/>
  <c r="EU407"/>
  <c r="ET407"/>
  <c r="ES407"/>
  <c r="ER407"/>
  <c r="EQ407"/>
  <c r="EP407"/>
  <c r="EO407"/>
  <c r="EN407"/>
  <c r="EM407"/>
  <c r="EL407"/>
  <c r="EK407"/>
  <c r="EJ407"/>
  <c r="EI407"/>
  <c r="EH407"/>
  <c r="EG407"/>
  <c r="EF407"/>
  <c r="EE407"/>
  <c r="ED407"/>
  <c r="EC407"/>
  <c r="EB407"/>
  <c r="EA407"/>
  <c r="DZ407"/>
  <c r="DY407"/>
  <c r="DX407"/>
  <c r="DW407"/>
  <c r="DV407"/>
  <c r="DU407"/>
  <c r="DT407"/>
  <c r="DS407"/>
  <c r="DR407"/>
  <c r="DQ407"/>
  <c r="DP407"/>
  <c r="DO407"/>
  <c r="DN407"/>
  <c r="DM407"/>
  <c r="DL407"/>
  <c r="DK407"/>
  <c r="DJ407"/>
  <c r="DI407"/>
  <c r="DH407"/>
  <c r="DG407"/>
  <c r="DF407"/>
  <c r="DE407"/>
  <c r="DD407"/>
  <c r="DC407"/>
  <c r="DB407"/>
  <c r="DA407"/>
  <c r="CZ407"/>
  <c r="CY407"/>
  <c r="CX407"/>
  <c r="CW407"/>
  <c r="CV407"/>
  <c r="CU407"/>
  <c r="CT407"/>
  <c r="CS407"/>
  <c r="CR407"/>
  <c r="CQ407"/>
  <c r="CP407"/>
  <c r="CO407"/>
  <c r="CN407"/>
  <c r="CM407"/>
  <c r="CL407"/>
  <c r="CK407"/>
  <c r="CJ407"/>
  <c r="CI407"/>
  <c r="CH407"/>
  <c r="CG407"/>
  <c r="CF407"/>
  <c r="CE407"/>
  <c r="CD407"/>
  <c r="CC407"/>
  <c r="CB407"/>
  <c r="CA407"/>
  <c r="BZ407"/>
  <c r="BY407"/>
  <c r="BX407"/>
  <c r="BW407"/>
  <c r="BV407"/>
  <c r="BU407"/>
  <c r="BT407"/>
  <c r="BS407"/>
  <c r="BR407"/>
  <c r="BQ407"/>
  <c r="BP407"/>
  <c r="BO407"/>
  <c r="BN407"/>
  <c r="BM407"/>
  <c r="BL407"/>
  <c r="BK407"/>
  <c r="BJ407"/>
  <c r="FX406"/>
  <c r="FW406"/>
  <c r="FV406"/>
  <c r="FU406"/>
  <c r="FT406"/>
  <c r="FS406"/>
  <c r="FR406"/>
  <c r="FQ406"/>
  <c r="FP406"/>
  <c r="FO406"/>
  <c r="FN406"/>
  <c r="FM406"/>
  <c r="FL406"/>
  <c r="FK406"/>
  <c r="FJ406"/>
  <c r="FI406"/>
  <c r="FH406"/>
  <c r="FG406"/>
  <c r="FF406"/>
  <c r="FE406"/>
  <c r="FD406"/>
  <c r="FC406"/>
  <c r="FB406"/>
  <c r="FA406"/>
  <c r="EZ406"/>
  <c r="EY406"/>
  <c r="EX406"/>
  <c r="EW406"/>
  <c r="EV406"/>
  <c r="EU406"/>
  <c r="ET406"/>
  <c r="ES406"/>
  <c r="ER406"/>
  <c r="EQ406"/>
  <c r="EP406"/>
  <c r="EO406"/>
  <c r="EN406"/>
  <c r="EM406"/>
  <c r="EL406"/>
  <c r="EK406"/>
  <c r="EJ406"/>
  <c r="EI406"/>
  <c r="EH406"/>
  <c r="EG406"/>
  <c r="EF406"/>
  <c r="EE406"/>
  <c r="ED406"/>
  <c r="EC406"/>
  <c r="EB406"/>
  <c r="EA406"/>
  <c r="DZ406"/>
  <c r="DY406"/>
  <c r="DX406"/>
  <c r="DW406"/>
  <c r="DV406"/>
  <c r="DU406"/>
  <c r="DT406"/>
  <c r="DS406"/>
  <c r="DR406"/>
  <c r="DQ406"/>
  <c r="DP406"/>
  <c r="DO406"/>
  <c r="DN406"/>
  <c r="DM406"/>
  <c r="DL406"/>
  <c r="DK406"/>
  <c r="DJ406"/>
  <c r="DI406"/>
  <c r="DH406"/>
  <c r="DG406"/>
  <c r="DF406"/>
  <c r="DE406"/>
  <c r="DD406"/>
  <c r="DC406"/>
  <c r="DB406"/>
  <c r="DA406"/>
  <c r="CZ406"/>
  <c r="CY406"/>
  <c r="CX406"/>
  <c r="CW406"/>
  <c r="CV406"/>
  <c r="CU406"/>
  <c r="CT406"/>
  <c r="CS406"/>
  <c r="CR406"/>
  <c r="CQ406"/>
  <c r="CP406"/>
  <c r="CO406"/>
  <c r="CN406"/>
  <c r="CM406"/>
  <c r="CL406"/>
  <c r="CK406"/>
  <c r="CJ406"/>
  <c r="CI406"/>
  <c r="CH406"/>
  <c r="CG406"/>
  <c r="CF406"/>
  <c r="CE406"/>
  <c r="CD406"/>
  <c r="CC406"/>
  <c r="CB406"/>
  <c r="CA406"/>
  <c r="BZ406"/>
  <c r="BY406"/>
  <c r="BX406"/>
  <c r="BW406"/>
  <c r="BV406"/>
  <c r="BU406"/>
  <c r="BT406"/>
  <c r="BS406"/>
  <c r="BR406"/>
  <c r="BQ406"/>
  <c r="BP406"/>
  <c r="BO406"/>
  <c r="BN406"/>
  <c r="BM406"/>
  <c r="BL406"/>
  <c r="BK406"/>
  <c r="BJ406"/>
  <c r="FX405"/>
  <c r="FW405"/>
  <c r="FV405"/>
  <c r="FU405"/>
  <c r="FT405"/>
  <c r="FS405"/>
  <c r="FR405"/>
  <c r="FQ405"/>
  <c r="FP405"/>
  <c r="FO405"/>
  <c r="FN405"/>
  <c r="FM405"/>
  <c r="FL405"/>
  <c r="FK405"/>
  <c r="FJ405"/>
  <c r="FI405"/>
  <c r="FH405"/>
  <c r="FG405"/>
  <c r="FF405"/>
  <c r="FE405"/>
  <c r="FD405"/>
  <c r="FC405"/>
  <c r="FB405"/>
  <c r="FA405"/>
  <c r="EZ405"/>
  <c r="EY405"/>
  <c r="EX405"/>
  <c r="EW405"/>
  <c r="EV405"/>
  <c r="EU405"/>
  <c r="ET405"/>
  <c r="ES405"/>
  <c r="ER405"/>
  <c r="EQ405"/>
  <c r="EP405"/>
  <c r="EO405"/>
  <c r="EN405"/>
  <c r="EM405"/>
  <c r="EL405"/>
  <c r="EK405"/>
  <c r="EJ405"/>
  <c r="EI405"/>
  <c r="EH405"/>
  <c r="EG405"/>
  <c r="EF405"/>
  <c r="EE405"/>
  <c r="ED405"/>
  <c r="EC405"/>
  <c r="EB405"/>
  <c r="EA405"/>
  <c r="DZ405"/>
  <c r="DY405"/>
  <c r="DX405"/>
  <c r="DW405"/>
  <c r="DV405"/>
  <c r="DU405"/>
  <c r="DT405"/>
  <c r="DS405"/>
  <c r="DR405"/>
  <c r="DQ405"/>
  <c r="DP405"/>
  <c r="DO405"/>
  <c r="DN405"/>
  <c r="DM405"/>
  <c r="DL405"/>
  <c r="DK405"/>
  <c r="DJ405"/>
  <c r="DI405"/>
  <c r="DH405"/>
  <c r="DG405"/>
  <c r="DF405"/>
  <c r="DE405"/>
  <c r="DD405"/>
  <c r="DC405"/>
  <c r="DB405"/>
  <c r="DA405"/>
  <c r="CZ405"/>
  <c r="CY405"/>
  <c r="CX405"/>
  <c r="CW405"/>
  <c r="CV405"/>
  <c r="CU405"/>
  <c r="CT405"/>
  <c r="CS405"/>
  <c r="CR405"/>
  <c r="CQ405"/>
  <c r="CP405"/>
  <c r="CO405"/>
  <c r="CN405"/>
  <c r="CM405"/>
  <c r="CL405"/>
  <c r="CK405"/>
  <c r="CJ405"/>
  <c r="CI405"/>
  <c r="CH405"/>
  <c r="CG405"/>
  <c r="CF405"/>
  <c r="CE405"/>
  <c r="CD405"/>
  <c r="CC405"/>
  <c r="CB405"/>
  <c r="CA405"/>
  <c r="BZ405"/>
  <c r="BY405"/>
  <c r="BX405"/>
  <c r="BW405"/>
  <c r="BV405"/>
  <c r="BU405"/>
  <c r="BT405"/>
  <c r="BS405"/>
  <c r="BR405"/>
  <c r="BQ405"/>
  <c r="BP405"/>
  <c r="BO405"/>
  <c r="BN405"/>
  <c r="BM405"/>
  <c r="BL405"/>
  <c r="BK405"/>
  <c r="BJ405"/>
  <c r="FX404"/>
  <c r="FW404"/>
  <c r="FV404"/>
  <c r="FU404"/>
  <c r="FT404"/>
  <c r="FS404"/>
  <c r="FR404"/>
  <c r="FQ404"/>
  <c r="FP404"/>
  <c r="FO404"/>
  <c r="FN404"/>
  <c r="FM404"/>
  <c r="FL404"/>
  <c r="FK404"/>
  <c r="FJ404"/>
  <c r="FI404"/>
  <c r="FH404"/>
  <c r="FG404"/>
  <c r="FF404"/>
  <c r="FE404"/>
  <c r="FD404"/>
  <c r="FC404"/>
  <c r="FB404"/>
  <c r="FA404"/>
  <c r="EZ404"/>
  <c r="EY404"/>
  <c r="EX404"/>
  <c r="EW404"/>
  <c r="EV404"/>
  <c r="EU404"/>
  <c r="ET404"/>
  <c r="ES404"/>
  <c r="ER404"/>
  <c r="EQ404"/>
  <c r="EP404"/>
  <c r="EO404"/>
  <c r="EN404"/>
  <c r="EM404"/>
  <c r="EL404"/>
  <c r="EK404"/>
  <c r="EJ404"/>
  <c r="EI404"/>
  <c r="EH404"/>
  <c r="EG404"/>
  <c r="EF404"/>
  <c r="EE404"/>
  <c r="ED404"/>
  <c r="EC404"/>
  <c r="EB404"/>
  <c r="EA404"/>
  <c r="DZ404"/>
  <c r="DY404"/>
  <c r="DX404"/>
  <c r="DW404"/>
  <c r="DV404"/>
  <c r="DU404"/>
  <c r="DT404"/>
  <c r="DS404"/>
  <c r="DR404"/>
  <c r="DQ404"/>
  <c r="DP404"/>
  <c r="DO404"/>
  <c r="DN404"/>
  <c r="DM404"/>
  <c r="DL404"/>
  <c r="DK404"/>
  <c r="DJ404"/>
  <c r="DI404"/>
  <c r="DH404"/>
  <c r="DG404"/>
  <c r="DF404"/>
  <c r="DE404"/>
  <c r="DD404"/>
  <c r="DC404"/>
  <c r="DB404"/>
  <c r="DA404"/>
  <c r="CZ404"/>
  <c r="CY404"/>
  <c r="CX404"/>
  <c r="CW404"/>
  <c r="CV404"/>
  <c r="CU404"/>
  <c r="CT404"/>
  <c r="CS404"/>
  <c r="CR404"/>
  <c r="CQ404"/>
  <c r="CP404"/>
  <c r="CO404"/>
  <c r="CN404"/>
  <c r="CM404"/>
  <c r="CL404"/>
  <c r="CK404"/>
  <c r="CJ404"/>
  <c r="CI404"/>
  <c r="CH404"/>
  <c r="CG404"/>
  <c r="CF404"/>
  <c r="CE404"/>
  <c r="CD404"/>
  <c r="CC404"/>
  <c r="CB404"/>
  <c r="CA404"/>
  <c r="BZ404"/>
  <c r="BY404"/>
  <c r="BX404"/>
  <c r="BW404"/>
  <c r="BV404"/>
  <c r="BU404"/>
  <c r="BT404"/>
  <c r="BS404"/>
  <c r="BR404"/>
  <c r="BQ404"/>
  <c r="BP404"/>
  <c r="BO404"/>
  <c r="BN404"/>
  <c r="BM404"/>
  <c r="BL404"/>
  <c r="BK404"/>
  <c r="BJ404"/>
  <c r="FX403"/>
  <c r="FW403"/>
  <c r="FV403"/>
  <c r="FU403"/>
  <c r="FT403"/>
  <c r="FS403"/>
  <c r="FR403"/>
  <c r="FQ403"/>
  <c r="FP403"/>
  <c r="FO403"/>
  <c r="FN403"/>
  <c r="FM403"/>
  <c r="FL403"/>
  <c r="FK403"/>
  <c r="FJ403"/>
  <c r="FI403"/>
  <c r="FH403"/>
  <c r="FG403"/>
  <c r="FF403"/>
  <c r="FE403"/>
  <c r="FD403"/>
  <c r="FC403"/>
  <c r="FB403"/>
  <c r="FA403"/>
  <c r="EZ403"/>
  <c r="EY403"/>
  <c r="EX403"/>
  <c r="EW403"/>
  <c r="EV403"/>
  <c r="EU403"/>
  <c r="ET403"/>
  <c r="ES403"/>
  <c r="ER403"/>
  <c r="EQ403"/>
  <c r="EP403"/>
  <c r="EO403"/>
  <c r="EN403"/>
  <c r="EM403"/>
  <c r="EL403"/>
  <c r="EK403"/>
  <c r="EJ403"/>
  <c r="EI403"/>
  <c r="EH403"/>
  <c r="EG403"/>
  <c r="EF403"/>
  <c r="EE403"/>
  <c r="ED403"/>
  <c r="EC403"/>
  <c r="EB403"/>
  <c r="EA403"/>
  <c r="DZ403"/>
  <c r="DY403"/>
  <c r="DX403"/>
  <c r="DW403"/>
  <c r="DV403"/>
  <c r="DU403"/>
  <c r="DT403"/>
  <c r="DS403"/>
  <c r="DR403"/>
  <c r="DQ403"/>
  <c r="DP403"/>
  <c r="DO403"/>
  <c r="DN403"/>
  <c r="DM403"/>
  <c r="DL403"/>
  <c r="DK403"/>
  <c r="DJ403"/>
  <c r="DI403"/>
  <c r="DH403"/>
  <c r="DG403"/>
  <c r="DF403"/>
  <c r="DE403"/>
  <c r="DD403"/>
  <c r="DC403"/>
  <c r="DB403"/>
  <c r="DA403"/>
  <c r="CZ403"/>
  <c r="CY403"/>
  <c r="CX403"/>
  <c r="CW403"/>
  <c r="CV403"/>
  <c r="CU403"/>
  <c r="CT403"/>
  <c r="CS403"/>
  <c r="CR403"/>
  <c r="CQ403"/>
  <c r="CP403"/>
  <c r="CO403"/>
  <c r="CN403"/>
  <c r="CM403"/>
  <c r="CL403"/>
  <c r="CK403"/>
  <c r="CJ403"/>
  <c r="CI403"/>
  <c r="CH403"/>
  <c r="CG403"/>
  <c r="CF403"/>
  <c r="CE403"/>
  <c r="CD403"/>
  <c r="CC403"/>
  <c r="CB403"/>
  <c r="CA403"/>
  <c r="BZ403"/>
  <c r="BY403"/>
  <c r="BX403"/>
  <c r="BW403"/>
  <c r="BV403"/>
  <c r="BU403"/>
  <c r="BT403"/>
  <c r="BS403"/>
  <c r="BR403"/>
  <c r="BQ403"/>
  <c r="BP403"/>
  <c r="BO403"/>
  <c r="BN403"/>
  <c r="BM403"/>
  <c r="BL403"/>
  <c r="BK403"/>
  <c r="BJ403"/>
  <c r="FX402"/>
  <c r="FW402"/>
  <c r="FV402"/>
  <c r="FU402"/>
  <c r="FT402"/>
  <c r="FS402"/>
  <c r="FR402"/>
  <c r="FQ402"/>
  <c r="FP402"/>
  <c r="FO402"/>
  <c r="FN402"/>
  <c r="FM402"/>
  <c r="FL402"/>
  <c r="FK402"/>
  <c r="FJ402"/>
  <c r="FI402"/>
  <c r="FH402"/>
  <c r="FG402"/>
  <c r="FF402"/>
  <c r="FE402"/>
  <c r="FD402"/>
  <c r="FC402"/>
  <c r="FB402"/>
  <c r="FA402"/>
  <c r="EZ402"/>
  <c r="EY402"/>
  <c r="EX402"/>
  <c r="EW402"/>
  <c r="EV402"/>
  <c r="EU402"/>
  <c r="ET402"/>
  <c r="ES402"/>
  <c r="ER402"/>
  <c r="EQ402"/>
  <c r="EP402"/>
  <c r="EO402"/>
  <c r="EN402"/>
  <c r="EM402"/>
  <c r="EL402"/>
  <c r="EK402"/>
  <c r="EJ402"/>
  <c r="EI402"/>
  <c r="EH402"/>
  <c r="EG402"/>
  <c r="EF402"/>
  <c r="EE402"/>
  <c r="ED402"/>
  <c r="EC402"/>
  <c r="EB402"/>
  <c r="EA402"/>
  <c r="DZ402"/>
  <c r="DY402"/>
  <c r="DX402"/>
  <c r="DW402"/>
  <c r="DV402"/>
  <c r="DU402"/>
  <c r="DT402"/>
  <c r="DS402"/>
  <c r="DR402"/>
  <c r="DQ402"/>
  <c r="DP402"/>
  <c r="DO402"/>
  <c r="DN402"/>
  <c r="DM402"/>
  <c r="DL402"/>
  <c r="DK402"/>
  <c r="DJ402"/>
  <c r="DI402"/>
  <c r="DH402"/>
  <c r="DG402"/>
  <c r="DF402"/>
  <c r="DE402"/>
  <c r="DD402"/>
  <c r="DC402"/>
  <c r="DB402"/>
  <c r="DA402"/>
  <c r="CZ402"/>
  <c r="CY402"/>
  <c r="CX402"/>
  <c r="CW402"/>
  <c r="CV402"/>
  <c r="CU402"/>
  <c r="CT402"/>
  <c r="CS402"/>
  <c r="CR402"/>
  <c r="CQ402"/>
  <c r="CP402"/>
  <c r="CO402"/>
  <c r="CN402"/>
  <c r="CM402"/>
  <c r="CL402"/>
  <c r="CK402"/>
  <c r="CJ402"/>
  <c r="CI402"/>
  <c r="CH402"/>
  <c r="CG402"/>
  <c r="CF402"/>
  <c r="CE402"/>
  <c r="CD402"/>
  <c r="CC402"/>
  <c r="CB402"/>
  <c r="CA402"/>
  <c r="BZ402"/>
  <c r="BY402"/>
  <c r="BX402"/>
  <c r="BW402"/>
  <c r="BV402"/>
  <c r="BU402"/>
  <c r="BT402"/>
  <c r="BS402"/>
  <c r="BR402"/>
  <c r="BQ402"/>
  <c r="BP402"/>
  <c r="BO402"/>
  <c r="BN402"/>
  <c r="BM402"/>
  <c r="BL402"/>
  <c r="BK402"/>
  <c r="BJ402"/>
  <c r="FX401"/>
  <c r="FW401"/>
  <c r="FV401"/>
  <c r="FU401"/>
  <c r="FT401"/>
  <c r="FS401"/>
  <c r="FR401"/>
  <c r="FQ401"/>
  <c r="FP401"/>
  <c r="FO401"/>
  <c r="FN401"/>
  <c r="FM401"/>
  <c r="FL401"/>
  <c r="FK401"/>
  <c r="FJ401"/>
  <c r="FI401"/>
  <c r="FH401"/>
  <c r="FG401"/>
  <c r="FF401"/>
  <c r="FE401"/>
  <c r="FD401"/>
  <c r="FC401"/>
  <c r="FB401"/>
  <c r="FA401"/>
  <c r="EZ401"/>
  <c r="EY401"/>
  <c r="EX401"/>
  <c r="EW401"/>
  <c r="EV401"/>
  <c r="EU401"/>
  <c r="ET401"/>
  <c r="ES401"/>
  <c r="ER401"/>
  <c r="EQ401"/>
  <c r="EP401"/>
  <c r="EO401"/>
  <c r="EN401"/>
  <c r="EM401"/>
  <c r="EL401"/>
  <c r="EK401"/>
  <c r="EJ401"/>
  <c r="EI401"/>
  <c r="EH401"/>
  <c r="EG401"/>
  <c r="EF401"/>
  <c r="EE401"/>
  <c r="ED401"/>
  <c r="EC401"/>
  <c r="EB401"/>
  <c r="EA401"/>
  <c r="DZ401"/>
  <c r="DY401"/>
  <c r="DX401"/>
  <c r="DW401"/>
  <c r="DV401"/>
  <c r="DU401"/>
  <c r="DT401"/>
  <c r="DS401"/>
  <c r="DR401"/>
  <c r="DQ401"/>
  <c r="DP401"/>
  <c r="DO401"/>
  <c r="DN401"/>
  <c r="DM401"/>
  <c r="DL401"/>
  <c r="DK401"/>
  <c r="DJ401"/>
  <c r="DI401"/>
  <c r="DH401"/>
  <c r="DG401"/>
  <c r="DF401"/>
  <c r="DE401"/>
  <c r="DD401"/>
  <c r="DC401"/>
  <c r="DB401"/>
  <c r="DA401"/>
  <c r="CZ401"/>
  <c r="CY401"/>
  <c r="CX401"/>
  <c r="CW401"/>
  <c r="CV401"/>
  <c r="CU401"/>
  <c r="CT401"/>
  <c r="CS401"/>
  <c r="CR401"/>
  <c r="CQ401"/>
  <c r="CP401"/>
  <c r="CO401"/>
  <c r="CN401"/>
  <c r="CM401"/>
  <c r="CL401"/>
  <c r="CK401"/>
  <c r="CJ401"/>
  <c r="CI401"/>
  <c r="CH401"/>
  <c r="CG401"/>
  <c r="CF401"/>
  <c r="CE401"/>
  <c r="CD401"/>
  <c r="CC401"/>
  <c r="CB401"/>
  <c r="CA401"/>
  <c r="BZ401"/>
  <c r="BY401"/>
  <c r="BX401"/>
  <c r="BW401"/>
  <c r="BV401"/>
  <c r="BU401"/>
  <c r="BT401"/>
  <c r="BS401"/>
  <c r="BR401"/>
  <c r="BQ401"/>
  <c r="BP401"/>
  <c r="BO401"/>
  <c r="BN401"/>
  <c r="BM401"/>
  <c r="BL401"/>
  <c r="BK401"/>
  <c r="BJ401"/>
  <c r="FX400"/>
  <c r="FW400"/>
  <c r="FV400"/>
  <c r="FU400"/>
  <c r="FT400"/>
  <c r="FS400"/>
  <c r="FR400"/>
  <c r="FQ400"/>
  <c r="FP400"/>
  <c r="FO400"/>
  <c r="FN400"/>
  <c r="FM400"/>
  <c r="FL400"/>
  <c r="FK400"/>
  <c r="FJ400"/>
  <c r="FI400"/>
  <c r="FH400"/>
  <c r="FG400"/>
  <c r="FF400"/>
  <c r="FE400"/>
  <c r="FD400"/>
  <c r="FC400"/>
  <c r="FB400"/>
  <c r="FA400"/>
  <c r="EZ400"/>
  <c r="EY400"/>
  <c r="EX400"/>
  <c r="EW400"/>
  <c r="EV400"/>
  <c r="EU400"/>
  <c r="ET400"/>
  <c r="ES400"/>
  <c r="ER400"/>
  <c r="EQ400"/>
  <c r="EP400"/>
  <c r="EO400"/>
  <c r="EN400"/>
  <c r="EM400"/>
  <c r="EL400"/>
  <c r="EK400"/>
  <c r="EJ400"/>
  <c r="EI400"/>
  <c r="EH400"/>
  <c r="EG400"/>
  <c r="EF400"/>
  <c r="EE400"/>
  <c r="ED400"/>
  <c r="EC400"/>
  <c r="EB400"/>
  <c r="EA400"/>
  <c r="DZ400"/>
  <c r="DY400"/>
  <c r="DX400"/>
  <c r="DW400"/>
  <c r="DV400"/>
  <c r="DU400"/>
  <c r="DT400"/>
  <c r="DS400"/>
  <c r="DR400"/>
  <c r="DQ400"/>
  <c r="DP400"/>
  <c r="DO400"/>
  <c r="DN400"/>
  <c r="DM400"/>
  <c r="DL400"/>
  <c r="DK400"/>
  <c r="DJ400"/>
  <c r="DI400"/>
  <c r="DH400"/>
  <c r="DG400"/>
  <c r="DF400"/>
  <c r="DE400"/>
  <c r="DD400"/>
  <c r="DC400"/>
  <c r="DB400"/>
  <c r="DA400"/>
  <c r="CZ400"/>
  <c r="CY400"/>
  <c r="CX400"/>
  <c r="CW400"/>
  <c r="CV400"/>
  <c r="CU400"/>
  <c r="CT400"/>
  <c r="CS400"/>
  <c r="CR400"/>
  <c r="CQ400"/>
  <c r="CP400"/>
  <c r="CO400"/>
  <c r="CN400"/>
  <c r="CM400"/>
  <c r="CL400"/>
  <c r="CK400"/>
  <c r="CJ400"/>
  <c r="CI400"/>
  <c r="CH400"/>
  <c r="CG400"/>
  <c r="CF400"/>
  <c r="CE400"/>
  <c r="CD400"/>
  <c r="CC400"/>
  <c r="CB400"/>
  <c r="CA400"/>
  <c r="BZ400"/>
  <c r="BY400"/>
  <c r="BX400"/>
  <c r="BW400"/>
  <c r="BV400"/>
  <c r="BU400"/>
  <c r="BT400"/>
  <c r="BS400"/>
  <c r="BR400"/>
  <c r="BQ400"/>
  <c r="BP400"/>
  <c r="BO400"/>
  <c r="BN400"/>
  <c r="BM400"/>
  <c r="BL400"/>
  <c r="BK400"/>
  <c r="BJ400"/>
  <c r="FX399"/>
  <c r="FW399"/>
  <c r="FV399"/>
  <c r="FU399"/>
  <c r="FT399"/>
  <c r="FS399"/>
  <c r="FR399"/>
  <c r="FQ399"/>
  <c r="FP399"/>
  <c r="FO399"/>
  <c r="FN399"/>
  <c r="FM399"/>
  <c r="FL399"/>
  <c r="FK399"/>
  <c r="FJ399"/>
  <c r="FI399"/>
  <c r="FH399"/>
  <c r="FG399"/>
  <c r="FF399"/>
  <c r="FE399"/>
  <c r="FD399"/>
  <c r="FC399"/>
  <c r="FB399"/>
  <c r="FA399"/>
  <c r="EZ399"/>
  <c r="EY399"/>
  <c r="EX399"/>
  <c r="EW399"/>
  <c r="EV399"/>
  <c r="EU399"/>
  <c r="ET399"/>
  <c r="ES399"/>
  <c r="ER399"/>
  <c r="EQ399"/>
  <c r="EP399"/>
  <c r="EO399"/>
  <c r="EN399"/>
  <c r="EM399"/>
  <c r="EL399"/>
  <c r="EK399"/>
  <c r="EJ399"/>
  <c r="EI399"/>
  <c r="EH399"/>
  <c r="EG399"/>
  <c r="EF399"/>
  <c r="EE399"/>
  <c r="ED399"/>
  <c r="EC399"/>
  <c r="EB399"/>
  <c r="EA399"/>
  <c r="DZ399"/>
  <c r="DY399"/>
  <c r="DX399"/>
  <c r="DW399"/>
  <c r="DV399"/>
  <c r="DU399"/>
  <c r="DT399"/>
  <c r="DS399"/>
  <c r="DR399"/>
  <c r="DQ399"/>
  <c r="DP399"/>
  <c r="DO399"/>
  <c r="DN399"/>
  <c r="DM399"/>
  <c r="DL399"/>
  <c r="DK399"/>
  <c r="DJ399"/>
  <c r="DI399"/>
  <c r="DH399"/>
  <c r="DG399"/>
  <c r="DF399"/>
  <c r="DE399"/>
  <c r="DD399"/>
  <c r="DC399"/>
  <c r="DB399"/>
  <c r="DA399"/>
  <c r="CZ399"/>
  <c r="CY399"/>
  <c r="CX399"/>
  <c r="CW399"/>
  <c r="CV399"/>
  <c r="CU399"/>
  <c r="CT399"/>
  <c r="CS399"/>
  <c r="CR399"/>
  <c r="CQ399"/>
  <c r="CP399"/>
  <c r="CO399"/>
  <c r="CN399"/>
  <c r="CM399"/>
  <c r="CL399"/>
  <c r="CK399"/>
  <c r="CJ399"/>
  <c r="CI399"/>
  <c r="CH399"/>
  <c r="CG399"/>
  <c r="CF399"/>
  <c r="CE399"/>
  <c r="CD399"/>
  <c r="CC399"/>
  <c r="CB399"/>
  <c r="CA399"/>
  <c r="BZ399"/>
  <c r="BY399"/>
  <c r="BX399"/>
  <c r="BW399"/>
  <c r="BV399"/>
  <c r="BU399"/>
  <c r="BT399"/>
  <c r="BS399"/>
  <c r="BR399"/>
  <c r="BQ399"/>
  <c r="BP399"/>
  <c r="BO399"/>
  <c r="BN399"/>
  <c r="BM399"/>
  <c r="BL399"/>
  <c r="BK399"/>
  <c r="BJ399"/>
  <c r="FX398"/>
  <c r="FW398"/>
  <c r="FV398"/>
  <c r="FU398"/>
  <c r="FT398"/>
  <c r="FS398"/>
  <c r="FR398"/>
  <c r="FQ398"/>
  <c r="FP398"/>
  <c r="FO398"/>
  <c r="FN398"/>
  <c r="FM398"/>
  <c r="FL398"/>
  <c r="FK398"/>
  <c r="FJ398"/>
  <c r="FI398"/>
  <c r="FH398"/>
  <c r="FG398"/>
  <c r="FF398"/>
  <c r="FE398"/>
  <c r="FD398"/>
  <c r="FC398"/>
  <c r="FB398"/>
  <c r="FA398"/>
  <c r="EZ398"/>
  <c r="EY398"/>
  <c r="EX398"/>
  <c r="EW398"/>
  <c r="EV398"/>
  <c r="EU398"/>
  <c r="ET398"/>
  <c r="ES398"/>
  <c r="ER398"/>
  <c r="EQ398"/>
  <c r="EP398"/>
  <c r="EO398"/>
  <c r="EN398"/>
  <c r="EM398"/>
  <c r="EL398"/>
  <c r="EK398"/>
  <c r="EJ398"/>
  <c r="EI398"/>
  <c r="EH398"/>
  <c r="EG398"/>
  <c r="EF398"/>
  <c r="EE398"/>
  <c r="ED398"/>
  <c r="EC398"/>
  <c r="EB398"/>
  <c r="EA398"/>
  <c r="DZ398"/>
  <c r="DY398"/>
  <c r="DX398"/>
  <c r="DW398"/>
  <c r="DV398"/>
  <c r="DU398"/>
  <c r="DT398"/>
  <c r="DS398"/>
  <c r="DR398"/>
  <c r="DQ398"/>
  <c r="DP398"/>
  <c r="DO398"/>
  <c r="DN398"/>
  <c r="DM398"/>
  <c r="DL398"/>
  <c r="DK398"/>
  <c r="DJ398"/>
  <c r="DI398"/>
  <c r="DH398"/>
  <c r="DG398"/>
  <c r="DF398"/>
  <c r="DE398"/>
  <c r="DD398"/>
  <c r="DC398"/>
  <c r="DB398"/>
  <c r="DA398"/>
  <c r="CZ398"/>
  <c r="CY398"/>
  <c r="CX398"/>
  <c r="CW398"/>
  <c r="CV398"/>
  <c r="CU398"/>
  <c r="CT398"/>
  <c r="CS398"/>
  <c r="CR398"/>
  <c r="CQ398"/>
  <c r="CP398"/>
  <c r="CO398"/>
  <c r="CN398"/>
  <c r="CM398"/>
  <c r="CL398"/>
  <c r="CK398"/>
  <c r="CJ398"/>
  <c r="CI398"/>
  <c r="CH398"/>
  <c r="CG398"/>
  <c r="CF398"/>
  <c r="CE398"/>
  <c r="CD398"/>
  <c r="CC398"/>
  <c r="CB398"/>
  <c r="CA398"/>
  <c r="BZ398"/>
  <c r="BY398"/>
  <c r="BX398"/>
  <c r="BW398"/>
  <c r="BV398"/>
  <c r="BU398"/>
  <c r="BT398"/>
  <c r="BS398"/>
  <c r="BR398"/>
  <c r="BQ398"/>
  <c r="BP398"/>
  <c r="BO398"/>
  <c r="BN398"/>
  <c r="BM398"/>
  <c r="BL398"/>
  <c r="BK398"/>
  <c r="BJ398"/>
  <c r="FX397"/>
  <c r="FW397"/>
  <c r="FV397"/>
  <c r="FU397"/>
  <c r="FT397"/>
  <c r="FS397"/>
  <c r="FR397"/>
  <c r="FQ397"/>
  <c r="FP397"/>
  <c r="FO397"/>
  <c r="FN397"/>
  <c r="FM397"/>
  <c r="FL397"/>
  <c r="FK397"/>
  <c r="FJ397"/>
  <c r="FI397"/>
  <c r="FH397"/>
  <c r="FG397"/>
  <c r="FF397"/>
  <c r="FE397"/>
  <c r="FD397"/>
  <c r="FC397"/>
  <c r="FB397"/>
  <c r="FA397"/>
  <c r="EZ397"/>
  <c r="EY397"/>
  <c r="EX397"/>
  <c r="EW397"/>
  <c r="EV397"/>
  <c r="EU397"/>
  <c r="ET397"/>
  <c r="ES397"/>
  <c r="ER397"/>
  <c r="EQ397"/>
  <c r="EP397"/>
  <c r="EO397"/>
  <c r="EN397"/>
  <c r="EM397"/>
  <c r="EL397"/>
  <c r="EK397"/>
  <c r="EJ397"/>
  <c r="EI397"/>
  <c r="EH397"/>
  <c r="EG397"/>
  <c r="EF397"/>
  <c r="EE397"/>
  <c r="ED397"/>
  <c r="EC397"/>
  <c r="EB397"/>
  <c r="EA397"/>
  <c r="DZ397"/>
  <c r="DY397"/>
  <c r="DX397"/>
  <c r="DW397"/>
  <c r="DV397"/>
  <c r="DU397"/>
  <c r="DT397"/>
  <c r="DS397"/>
  <c r="DR397"/>
  <c r="DQ397"/>
  <c r="DP397"/>
  <c r="DO397"/>
  <c r="DN397"/>
  <c r="DM397"/>
  <c r="DL397"/>
  <c r="DK397"/>
  <c r="DJ397"/>
  <c r="DI397"/>
  <c r="DH397"/>
  <c r="DG397"/>
  <c r="DF397"/>
  <c r="DE397"/>
  <c r="DD397"/>
  <c r="DC397"/>
  <c r="DB397"/>
  <c r="DA397"/>
  <c r="CZ397"/>
  <c r="CY397"/>
  <c r="CX397"/>
  <c r="CW397"/>
  <c r="CV397"/>
  <c r="CU397"/>
  <c r="CT397"/>
  <c r="CS397"/>
  <c r="CR397"/>
  <c r="CQ397"/>
  <c r="CP397"/>
  <c r="CO397"/>
  <c r="CN397"/>
  <c r="CM397"/>
  <c r="CL397"/>
  <c r="CK397"/>
  <c r="CJ397"/>
  <c r="CI397"/>
  <c r="CH397"/>
  <c r="CG397"/>
  <c r="CF397"/>
  <c r="CE397"/>
  <c r="CD397"/>
  <c r="CC397"/>
  <c r="CB397"/>
  <c r="CA397"/>
  <c r="BZ397"/>
  <c r="BY397"/>
  <c r="BX397"/>
  <c r="BW397"/>
  <c r="BV397"/>
  <c r="BU397"/>
  <c r="BT397"/>
  <c r="BS397"/>
  <c r="BR397"/>
  <c r="BQ397"/>
  <c r="BP397"/>
  <c r="BO397"/>
  <c r="BN397"/>
  <c r="BM397"/>
  <c r="BL397"/>
  <c r="BK397"/>
  <c r="BJ397"/>
  <c r="FX396"/>
  <c r="FW396"/>
  <c r="FV396"/>
  <c r="FU396"/>
  <c r="FT396"/>
  <c r="FS396"/>
  <c r="FR396"/>
  <c r="FQ396"/>
  <c r="FP396"/>
  <c r="FO396"/>
  <c r="FN396"/>
  <c r="FM396"/>
  <c r="FL396"/>
  <c r="FK396"/>
  <c r="FJ396"/>
  <c r="FI396"/>
  <c r="FH396"/>
  <c r="FG396"/>
  <c r="FF396"/>
  <c r="FE396"/>
  <c r="FD396"/>
  <c r="FC396"/>
  <c r="FB396"/>
  <c r="FA396"/>
  <c r="EZ396"/>
  <c r="EY396"/>
  <c r="EX396"/>
  <c r="EW396"/>
  <c r="EV396"/>
  <c r="EU396"/>
  <c r="ET396"/>
  <c r="ES396"/>
  <c r="ER396"/>
  <c r="EQ396"/>
  <c r="EP396"/>
  <c r="EO396"/>
  <c r="EN396"/>
  <c r="EM396"/>
  <c r="EL396"/>
  <c r="EK396"/>
  <c r="EJ396"/>
  <c r="EI396"/>
  <c r="EH396"/>
  <c r="EG396"/>
  <c r="EF396"/>
  <c r="EE396"/>
  <c r="ED396"/>
  <c r="EC396"/>
  <c r="EB396"/>
  <c r="EA396"/>
  <c r="DZ396"/>
  <c r="DY396"/>
  <c r="DX396"/>
  <c r="DW396"/>
  <c r="DV396"/>
  <c r="DU396"/>
  <c r="DT396"/>
  <c r="DS396"/>
  <c r="DR396"/>
  <c r="DQ396"/>
  <c r="DP396"/>
  <c r="DO396"/>
  <c r="DN396"/>
  <c r="DM396"/>
  <c r="DL396"/>
  <c r="DK396"/>
  <c r="DJ396"/>
  <c r="DI396"/>
  <c r="DH396"/>
  <c r="DG396"/>
  <c r="DF396"/>
  <c r="DE396"/>
  <c r="DD396"/>
  <c r="DC396"/>
  <c r="DB396"/>
  <c r="DA396"/>
  <c r="CZ396"/>
  <c r="CY396"/>
  <c r="CX396"/>
  <c r="CW396"/>
  <c r="CV396"/>
  <c r="CU396"/>
  <c r="CT396"/>
  <c r="CS396"/>
  <c r="CR396"/>
  <c r="CQ396"/>
  <c r="CP396"/>
  <c r="CO396"/>
  <c r="CN396"/>
  <c r="CM396"/>
  <c r="CL396"/>
  <c r="CK396"/>
  <c r="CJ396"/>
  <c r="CI396"/>
  <c r="CH396"/>
  <c r="CG396"/>
  <c r="CF396"/>
  <c r="CE396"/>
  <c r="CD396"/>
  <c r="CC396"/>
  <c r="CB396"/>
  <c r="CA396"/>
  <c r="BZ396"/>
  <c r="BY396"/>
  <c r="BX396"/>
  <c r="BW396"/>
  <c r="BV396"/>
  <c r="BU396"/>
  <c r="BT396"/>
  <c r="BS396"/>
  <c r="BR396"/>
  <c r="BQ396"/>
  <c r="BP396"/>
  <c r="BO396"/>
  <c r="BN396"/>
  <c r="BM396"/>
  <c r="BL396"/>
  <c r="BK396"/>
  <c r="BJ396"/>
  <c r="FX395"/>
  <c r="FW395"/>
  <c r="FV395"/>
  <c r="FU395"/>
  <c r="FT395"/>
  <c r="FS395"/>
  <c r="FR395"/>
  <c r="FQ395"/>
  <c r="FP395"/>
  <c r="FO395"/>
  <c r="FN395"/>
  <c r="FM395"/>
  <c r="FL395"/>
  <c r="FK395"/>
  <c r="FJ395"/>
  <c r="FI395"/>
  <c r="FH395"/>
  <c r="FG395"/>
  <c r="FF395"/>
  <c r="FE395"/>
  <c r="FD395"/>
  <c r="FC395"/>
  <c r="FB395"/>
  <c r="FA395"/>
  <c r="EZ395"/>
  <c r="EY395"/>
  <c r="EX395"/>
  <c r="EW395"/>
  <c r="EV395"/>
  <c r="EU395"/>
  <c r="ET395"/>
  <c r="ES395"/>
  <c r="ER395"/>
  <c r="EQ395"/>
  <c r="EP395"/>
  <c r="EO395"/>
  <c r="EN395"/>
  <c r="EM395"/>
  <c r="EL395"/>
  <c r="EK395"/>
  <c r="EJ395"/>
  <c r="EI395"/>
  <c r="EH395"/>
  <c r="EG395"/>
  <c r="EF395"/>
  <c r="EE395"/>
  <c r="ED395"/>
  <c r="EC395"/>
  <c r="EB395"/>
  <c r="EA395"/>
  <c r="DZ395"/>
  <c r="DY395"/>
  <c r="DX395"/>
  <c r="DW395"/>
  <c r="DV395"/>
  <c r="DU395"/>
  <c r="DT395"/>
  <c r="DS395"/>
  <c r="DR395"/>
  <c r="DQ395"/>
  <c r="DP395"/>
  <c r="DO395"/>
  <c r="DN395"/>
  <c r="DM395"/>
  <c r="DL395"/>
  <c r="DK395"/>
  <c r="DJ395"/>
  <c r="DI395"/>
  <c r="DH395"/>
  <c r="DG395"/>
  <c r="DF395"/>
  <c r="DE395"/>
  <c r="DD395"/>
  <c r="DC395"/>
  <c r="DB395"/>
  <c r="DA395"/>
  <c r="CZ395"/>
  <c r="CY395"/>
  <c r="CX395"/>
  <c r="CW395"/>
  <c r="CV395"/>
  <c r="CU395"/>
  <c r="CT395"/>
  <c r="CS395"/>
  <c r="CR395"/>
  <c r="CQ395"/>
  <c r="CP395"/>
  <c r="CO395"/>
  <c r="CN395"/>
  <c r="CM395"/>
  <c r="CL395"/>
  <c r="CK395"/>
  <c r="CJ395"/>
  <c r="CI395"/>
  <c r="CH395"/>
  <c r="CG395"/>
  <c r="CF395"/>
  <c r="CE395"/>
  <c r="CD395"/>
  <c r="CC395"/>
  <c r="CB395"/>
  <c r="CA395"/>
  <c r="BZ395"/>
  <c r="BY395"/>
  <c r="BX395"/>
  <c r="BW395"/>
  <c r="BV395"/>
  <c r="BU395"/>
  <c r="BT395"/>
  <c r="BS395"/>
  <c r="BR395"/>
  <c r="BQ395"/>
  <c r="BP395"/>
  <c r="BO395"/>
  <c r="BN395"/>
  <c r="BM395"/>
  <c r="BL395"/>
  <c r="BK395"/>
  <c r="BJ395"/>
  <c r="FX394"/>
  <c r="FW394"/>
  <c r="FV394"/>
  <c r="FU394"/>
  <c r="FT394"/>
  <c r="FS394"/>
  <c r="FR394"/>
  <c r="FQ394"/>
  <c r="FP394"/>
  <c r="FO394"/>
  <c r="FN394"/>
  <c r="FM394"/>
  <c r="FL394"/>
  <c r="FK394"/>
  <c r="FJ394"/>
  <c r="FI394"/>
  <c r="FH394"/>
  <c r="FG394"/>
  <c r="FF394"/>
  <c r="FE394"/>
  <c r="FD394"/>
  <c r="FC394"/>
  <c r="FB394"/>
  <c r="FA394"/>
  <c r="EZ394"/>
  <c r="EY394"/>
  <c r="EX394"/>
  <c r="EW394"/>
  <c r="EV394"/>
  <c r="EU394"/>
  <c r="ET394"/>
  <c r="ES394"/>
  <c r="ER394"/>
  <c r="EQ394"/>
  <c r="EP394"/>
  <c r="EO394"/>
  <c r="EN394"/>
  <c r="EM394"/>
  <c r="EL394"/>
  <c r="EK394"/>
  <c r="EJ394"/>
  <c r="EI394"/>
  <c r="EH394"/>
  <c r="EG394"/>
  <c r="EF394"/>
  <c r="EE394"/>
  <c r="ED394"/>
  <c r="EC394"/>
  <c r="EB394"/>
  <c r="EA394"/>
  <c r="DZ394"/>
  <c r="DY394"/>
  <c r="DX394"/>
  <c r="DW394"/>
  <c r="DV394"/>
  <c r="DU394"/>
  <c r="DT394"/>
  <c r="DS394"/>
  <c r="DR394"/>
  <c r="DQ394"/>
  <c r="DP394"/>
  <c r="DO394"/>
  <c r="DN394"/>
  <c r="DM394"/>
  <c r="DL394"/>
  <c r="DK394"/>
  <c r="DJ394"/>
  <c r="DI394"/>
  <c r="DH394"/>
  <c r="DG394"/>
  <c r="DF394"/>
  <c r="DE394"/>
  <c r="DD394"/>
  <c r="DC394"/>
  <c r="DB394"/>
  <c r="DA394"/>
  <c r="CZ394"/>
  <c r="CY394"/>
  <c r="CX394"/>
  <c r="CW394"/>
  <c r="CV394"/>
  <c r="CU394"/>
  <c r="CT394"/>
  <c r="CS394"/>
  <c r="CR394"/>
  <c r="CQ394"/>
  <c r="CP394"/>
  <c r="CO394"/>
  <c r="CN394"/>
  <c r="CM394"/>
  <c r="CL394"/>
  <c r="CK394"/>
  <c r="CJ394"/>
  <c r="CI394"/>
  <c r="CH394"/>
  <c r="CG394"/>
  <c r="CF394"/>
  <c r="CE394"/>
  <c r="CD394"/>
  <c r="CC394"/>
  <c r="CB394"/>
  <c r="CA394"/>
  <c r="BZ394"/>
  <c r="BY394"/>
  <c r="BX394"/>
  <c r="BW394"/>
  <c r="BV394"/>
  <c r="BU394"/>
  <c r="BT394"/>
  <c r="BS394"/>
  <c r="BR394"/>
  <c r="BQ394"/>
  <c r="BP394"/>
  <c r="BO394"/>
  <c r="BN394"/>
  <c r="BM394"/>
  <c r="BL394"/>
  <c r="BK394"/>
  <c r="BJ394"/>
  <c r="FX393"/>
  <c r="FW393"/>
  <c r="FV393"/>
  <c r="FU393"/>
  <c r="FT393"/>
  <c r="FS393"/>
  <c r="FR393"/>
  <c r="FQ393"/>
  <c r="FP393"/>
  <c r="FO393"/>
  <c r="FN393"/>
  <c r="FM393"/>
  <c r="FL393"/>
  <c r="FK393"/>
  <c r="FJ393"/>
  <c r="FI393"/>
  <c r="FH393"/>
  <c r="FG393"/>
  <c r="FF393"/>
  <c r="FE393"/>
  <c r="FD393"/>
  <c r="FC393"/>
  <c r="FB393"/>
  <c r="FA393"/>
  <c r="EZ393"/>
  <c r="EY393"/>
  <c r="EX393"/>
  <c r="EW393"/>
  <c r="EV393"/>
  <c r="EU393"/>
  <c r="ET393"/>
  <c r="ES393"/>
  <c r="ER393"/>
  <c r="EQ393"/>
  <c r="EP393"/>
  <c r="EO393"/>
  <c r="EN393"/>
  <c r="EM393"/>
  <c r="EL393"/>
  <c r="EK393"/>
  <c r="EJ393"/>
  <c r="EI393"/>
  <c r="EH393"/>
  <c r="EG393"/>
  <c r="EF393"/>
  <c r="EE393"/>
  <c r="ED393"/>
  <c r="EC393"/>
  <c r="EB393"/>
  <c r="EA393"/>
  <c r="DZ393"/>
  <c r="DY393"/>
  <c r="DX393"/>
  <c r="DW393"/>
  <c r="DV393"/>
  <c r="DU393"/>
  <c r="DT393"/>
  <c r="DS393"/>
  <c r="DR393"/>
  <c r="DQ393"/>
  <c r="DP393"/>
  <c r="DO393"/>
  <c r="DN393"/>
  <c r="DM393"/>
  <c r="DL393"/>
  <c r="DK393"/>
  <c r="DJ393"/>
  <c r="DI393"/>
  <c r="DH393"/>
  <c r="DG393"/>
  <c r="DF393"/>
  <c r="DE393"/>
  <c r="DD393"/>
  <c r="DC393"/>
  <c r="DB393"/>
  <c r="DA393"/>
  <c r="CZ393"/>
  <c r="CY393"/>
  <c r="CX393"/>
  <c r="CW393"/>
  <c r="CV393"/>
  <c r="CU393"/>
  <c r="CT393"/>
  <c r="CS393"/>
  <c r="CR393"/>
  <c r="CQ393"/>
  <c r="CP393"/>
  <c r="CO393"/>
  <c r="CN393"/>
  <c r="CM393"/>
  <c r="CL393"/>
  <c r="CK393"/>
  <c r="CJ393"/>
  <c r="CI393"/>
  <c r="CH393"/>
  <c r="CG393"/>
  <c r="CF393"/>
  <c r="CE393"/>
  <c r="CD393"/>
  <c r="CC393"/>
  <c r="CB393"/>
  <c r="CA393"/>
  <c r="BZ393"/>
  <c r="BY393"/>
  <c r="BX393"/>
  <c r="BW393"/>
  <c r="BV393"/>
  <c r="BU393"/>
  <c r="BT393"/>
  <c r="BS393"/>
  <c r="BR393"/>
  <c r="BQ393"/>
  <c r="BP393"/>
  <c r="BO393"/>
  <c r="BN393"/>
  <c r="BM393"/>
  <c r="BL393"/>
  <c r="BK393"/>
  <c r="BJ393"/>
  <c r="FX392"/>
  <c r="FW392"/>
  <c r="FV392"/>
  <c r="FU392"/>
  <c r="FT392"/>
  <c r="FS392"/>
  <c r="FR392"/>
  <c r="FQ392"/>
  <c r="FP392"/>
  <c r="FO392"/>
  <c r="FN392"/>
  <c r="FM392"/>
  <c r="FL392"/>
  <c r="FK392"/>
  <c r="FJ392"/>
  <c r="FI392"/>
  <c r="FH392"/>
  <c r="FG392"/>
  <c r="FF392"/>
  <c r="FE392"/>
  <c r="FD392"/>
  <c r="FC392"/>
  <c r="FB392"/>
  <c r="FA392"/>
  <c r="EZ392"/>
  <c r="EY392"/>
  <c r="EX392"/>
  <c r="EW392"/>
  <c r="EV392"/>
  <c r="EU392"/>
  <c r="ET392"/>
  <c r="ES392"/>
  <c r="ER392"/>
  <c r="EQ392"/>
  <c r="EP392"/>
  <c r="EO392"/>
  <c r="EN392"/>
  <c r="EM392"/>
  <c r="EL392"/>
  <c r="EK392"/>
  <c r="EJ392"/>
  <c r="EI392"/>
  <c r="EH392"/>
  <c r="EG392"/>
  <c r="EF392"/>
  <c r="EE392"/>
  <c r="ED392"/>
  <c r="EC392"/>
  <c r="EB392"/>
  <c r="EA392"/>
  <c r="DZ392"/>
  <c r="DY392"/>
  <c r="DX392"/>
  <c r="DW392"/>
  <c r="DV392"/>
  <c r="DU392"/>
  <c r="DT392"/>
  <c r="DS392"/>
  <c r="DR392"/>
  <c r="DQ392"/>
  <c r="DP392"/>
  <c r="DO392"/>
  <c r="DN392"/>
  <c r="DM392"/>
  <c r="DL392"/>
  <c r="DK392"/>
  <c r="DJ392"/>
  <c r="DI392"/>
  <c r="DH392"/>
  <c r="DG392"/>
  <c r="DF392"/>
  <c r="DE392"/>
  <c r="DD392"/>
  <c r="DC392"/>
  <c r="DB392"/>
  <c r="DA392"/>
  <c r="CZ392"/>
  <c r="CY392"/>
  <c r="CX392"/>
  <c r="CW392"/>
  <c r="CV392"/>
  <c r="CU392"/>
  <c r="CT392"/>
  <c r="CS392"/>
  <c r="CR392"/>
  <c r="CQ392"/>
  <c r="CP392"/>
  <c r="CO392"/>
  <c r="CN392"/>
  <c r="CM392"/>
  <c r="CL392"/>
  <c r="CK392"/>
  <c r="CJ392"/>
  <c r="CI392"/>
  <c r="CH392"/>
  <c r="CG392"/>
  <c r="CF392"/>
  <c r="CE392"/>
  <c r="CD392"/>
  <c r="CC392"/>
  <c r="CB392"/>
  <c r="CA392"/>
  <c r="BZ392"/>
  <c r="BY392"/>
  <c r="BX392"/>
  <c r="BW392"/>
  <c r="BV392"/>
  <c r="BU392"/>
  <c r="BT392"/>
  <c r="BS392"/>
  <c r="BR392"/>
  <c r="BQ392"/>
  <c r="BP392"/>
  <c r="BO392"/>
  <c r="BN392"/>
  <c r="BM392"/>
  <c r="BL392"/>
  <c r="BK392"/>
  <c r="BJ392"/>
  <c r="FX391"/>
  <c r="FW391"/>
  <c r="FV391"/>
  <c r="FU391"/>
  <c r="FT391"/>
  <c r="FS391"/>
  <c r="FR391"/>
  <c r="FQ391"/>
  <c r="FP391"/>
  <c r="FO391"/>
  <c r="FN391"/>
  <c r="FM391"/>
  <c r="FL391"/>
  <c r="FK391"/>
  <c r="FJ391"/>
  <c r="FI391"/>
  <c r="FH391"/>
  <c r="FG391"/>
  <c r="FF391"/>
  <c r="FE391"/>
  <c r="FD391"/>
  <c r="FC391"/>
  <c r="FB391"/>
  <c r="FA391"/>
  <c r="EZ391"/>
  <c r="EY391"/>
  <c r="EX391"/>
  <c r="EW391"/>
  <c r="EV391"/>
  <c r="EU391"/>
  <c r="ET391"/>
  <c r="ES391"/>
  <c r="ER391"/>
  <c r="EQ391"/>
  <c r="EP391"/>
  <c r="EO391"/>
  <c r="EN391"/>
  <c r="EM391"/>
  <c r="EL391"/>
  <c r="EK391"/>
  <c r="EJ391"/>
  <c r="EI391"/>
  <c r="EH391"/>
  <c r="EG391"/>
  <c r="EF391"/>
  <c r="EE391"/>
  <c r="ED391"/>
  <c r="EC391"/>
  <c r="EB391"/>
  <c r="EA391"/>
  <c r="DZ391"/>
  <c r="DY391"/>
  <c r="DX391"/>
  <c r="DW391"/>
  <c r="DV391"/>
  <c r="DU391"/>
  <c r="DT391"/>
  <c r="DS391"/>
  <c r="DR391"/>
  <c r="DQ391"/>
  <c r="DP391"/>
  <c r="DO391"/>
  <c r="DN391"/>
  <c r="DM391"/>
  <c r="DL391"/>
  <c r="DK391"/>
  <c r="DJ391"/>
  <c r="DI391"/>
  <c r="DH391"/>
  <c r="DG391"/>
  <c r="DF391"/>
  <c r="DE391"/>
  <c r="DD391"/>
  <c r="DC391"/>
  <c r="DB391"/>
  <c r="DA391"/>
  <c r="CZ391"/>
  <c r="CY391"/>
  <c r="CX391"/>
  <c r="CW391"/>
  <c r="CV391"/>
  <c r="CU391"/>
  <c r="CT391"/>
  <c r="CS391"/>
  <c r="CR391"/>
  <c r="CQ391"/>
  <c r="CP391"/>
  <c r="CO391"/>
  <c r="CN391"/>
  <c r="CM391"/>
  <c r="CL391"/>
  <c r="CK391"/>
  <c r="CJ391"/>
  <c r="CI391"/>
  <c r="CH391"/>
  <c r="CG391"/>
  <c r="CF391"/>
  <c r="CE391"/>
  <c r="CD391"/>
  <c r="CC391"/>
  <c r="CB391"/>
  <c r="CA391"/>
  <c r="BZ391"/>
  <c r="BY391"/>
  <c r="BX391"/>
  <c r="BW391"/>
  <c r="BV391"/>
  <c r="BU391"/>
  <c r="BT391"/>
  <c r="BS391"/>
  <c r="BR391"/>
  <c r="BQ391"/>
  <c r="BP391"/>
  <c r="BO391"/>
  <c r="BN391"/>
  <c r="BM391"/>
  <c r="BL391"/>
  <c r="BK391"/>
  <c r="BJ391"/>
  <c r="FX390"/>
  <c r="FW390"/>
  <c r="FV390"/>
  <c r="FU390"/>
  <c r="FT390"/>
  <c r="FS390"/>
  <c r="FR390"/>
  <c r="FQ390"/>
  <c r="FP390"/>
  <c r="FO390"/>
  <c r="FN390"/>
  <c r="FM390"/>
  <c r="FL390"/>
  <c r="FK390"/>
  <c r="FJ390"/>
  <c r="FI390"/>
  <c r="FH390"/>
  <c r="FG390"/>
  <c r="FF390"/>
  <c r="FE390"/>
  <c r="FD390"/>
  <c r="FC390"/>
  <c r="FB390"/>
  <c r="FA390"/>
  <c r="EZ390"/>
  <c r="EY390"/>
  <c r="EX390"/>
  <c r="EW390"/>
  <c r="EV390"/>
  <c r="EU390"/>
  <c r="ET390"/>
  <c r="ES390"/>
  <c r="ER390"/>
  <c r="EQ390"/>
  <c r="EP390"/>
  <c r="EO390"/>
  <c r="EN390"/>
  <c r="EM390"/>
  <c r="EL390"/>
  <c r="EK390"/>
  <c r="EJ390"/>
  <c r="EI390"/>
  <c r="EH390"/>
  <c r="EG390"/>
  <c r="EF390"/>
  <c r="EE390"/>
  <c r="ED390"/>
  <c r="EC390"/>
  <c r="EB390"/>
  <c r="EA390"/>
  <c r="DZ390"/>
  <c r="DY390"/>
  <c r="DX390"/>
  <c r="DW390"/>
  <c r="DV390"/>
  <c r="DU390"/>
  <c r="DT390"/>
  <c r="DS390"/>
  <c r="DR390"/>
  <c r="DQ390"/>
  <c r="DP390"/>
  <c r="DO390"/>
  <c r="DN390"/>
  <c r="DM390"/>
  <c r="DL390"/>
  <c r="DK390"/>
  <c r="DJ390"/>
  <c r="DI390"/>
  <c r="DH390"/>
  <c r="DG390"/>
  <c r="DF390"/>
  <c r="DE390"/>
  <c r="DD390"/>
  <c r="DC390"/>
  <c r="DB390"/>
  <c r="DA390"/>
  <c r="CZ390"/>
  <c r="CY390"/>
  <c r="CX390"/>
  <c r="CW390"/>
  <c r="CV390"/>
  <c r="CU390"/>
  <c r="CT390"/>
  <c r="CS390"/>
  <c r="CR390"/>
  <c r="CQ390"/>
  <c r="CP390"/>
  <c r="CO390"/>
  <c r="CN390"/>
  <c r="CM390"/>
  <c r="CL390"/>
  <c r="CK390"/>
  <c r="CJ390"/>
  <c r="CI390"/>
  <c r="CH390"/>
  <c r="CG390"/>
  <c r="CF390"/>
  <c r="CE390"/>
  <c r="CD390"/>
  <c r="CC390"/>
  <c r="CB390"/>
  <c r="CA390"/>
  <c r="BZ390"/>
  <c r="BY390"/>
  <c r="BX390"/>
  <c r="BW390"/>
  <c r="BV390"/>
  <c r="BU390"/>
  <c r="BT390"/>
  <c r="BS390"/>
  <c r="BR390"/>
  <c r="BQ390"/>
  <c r="BP390"/>
  <c r="BO390"/>
  <c r="BN390"/>
  <c r="BM390"/>
  <c r="BL390"/>
  <c r="BK390"/>
  <c r="BJ390"/>
  <c r="FX389"/>
  <c r="FW389"/>
  <c r="FV389"/>
  <c r="FU389"/>
  <c r="FT389"/>
  <c r="FS389"/>
  <c r="FR389"/>
  <c r="FQ389"/>
  <c r="FP389"/>
  <c r="FO389"/>
  <c r="FN389"/>
  <c r="FM389"/>
  <c r="FL389"/>
  <c r="FK389"/>
  <c r="FJ389"/>
  <c r="FI389"/>
  <c r="FH389"/>
  <c r="FG389"/>
  <c r="FF389"/>
  <c r="FE389"/>
  <c r="FD389"/>
  <c r="FC389"/>
  <c r="FB389"/>
  <c r="FA389"/>
  <c r="EZ389"/>
  <c r="EY389"/>
  <c r="EX389"/>
  <c r="EW389"/>
  <c r="EV389"/>
  <c r="EU389"/>
  <c r="ET389"/>
  <c r="ES389"/>
  <c r="ER389"/>
  <c r="EQ389"/>
  <c r="EP389"/>
  <c r="EO389"/>
  <c r="EN389"/>
  <c r="EM389"/>
  <c r="EL389"/>
  <c r="EK389"/>
  <c r="EJ389"/>
  <c r="EI389"/>
  <c r="EH389"/>
  <c r="EG389"/>
  <c r="EF389"/>
  <c r="EE389"/>
  <c r="ED389"/>
  <c r="EC389"/>
  <c r="EB389"/>
  <c r="EA389"/>
  <c r="DZ389"/>
  <c r="DY389"/>
  <c r="DX389"/>
  <c r="DW389"/>
  <c r="DV389"/>
  <c r="DU389"/>
  <c r="DT389"/>
  <c r="DS389"/>
  <c r="DR389"/>
  <c r="DQ389"/>
  <c r="DP389"/>
  <c r="DO389"/>
  <c r="DN389"/>
  <c r="DM389"/>
  <c r="DL389"/>
  <c r="DK389"/>
  <c r="DJ389"/>
  <c r="DI389"/>
  <c r="DH389"/>
  <c r="DG389"/>
  <c r="DF389"/>
  <c r="DE389"/>
  <c r="DD389"/>
  <c r="DC389"/>
  <c r="DB389"/>
  <c r="DA389"/>
  <c r="CZ389"/>
  <c r="CY389"/>
  <c r="CX389"/>
  <c r="CW389"/>
  <c r="CV389"/>
  <c r="CU389"/>
  <c r="CT389"/>
  <c r="CS389"/>
  <c r="CR389"/>
  <c r="CQ389"/>
  <c r="CP389"/>
  <c r="CO389"/>
  <c r="CN389"/>
  <c r="CM389"/>
  <c r="CL389"/>
  <c r="CK389"/>
  <c r="CJ389"/>
  <c r="CI389"/>
  <c r="CH389"/>
  <c r="CG389"/>
  <c r="CF389"/>
  <c r="CE389"/>
  <c r="CD389"/>
  <c r="CC389"/>
  <c r="CB389"/>
  <c r="CA389"/>
  <c r="BZ389"/>
  <c r="BY389"/>
  <c r="BX389"/>
  <c r="BW389"/>
  <c r="BV389"/>
  <c r="BU389"/>
  <c r="BT389"/>
  <c r="BS389"/>
  <c r="BR389"/>
  <c r="BQ389"/>
  <c r="BP389"/>
  <c r="BO389"/>
  <c r="BN389"/>
  <c r="BM389"/>
  <c r="BL389"/>
  <c r="BK389"/>
  <c r="BJ389"/>
  <c r="FX388"/>
  <c r="FW388"/>
  <c r="FV388"/>
  <c r="FU388"/>
  <c r="FT388"/>
  <c r="FS388"/>
  <c r="FR388"/>
  <c r="FQ388"/>
  <c r="FP388"/>
  <c r="FO388"/>
  <c r="FN388"/>
  <c r="FM388"/>
  <c r="FL388"/>
  <c r="FK388"/>
  <c r="FJ388"/>
  <c r="FI388"/>
  <c r="FH388"/>
  <c r="FG388"/>
  <c r="FF388"/>
  <c r="FE388"/>
  <c r="FD388"/>
  <c r="FC388"/>
  <c r="FB388"/>
  <c r="FA388"/>
  <c r="EZ388"/>
  <c r="EY388"/>
  <c r="EX388"/>
  <c r="EW388"/>
  <c r="EV388"/>
  <c r="EU388"/>
  <c r="ET388"/>
  <c r="ES388"/>
  <c r="ER388"/>
  <c r="EQ388"/>
  <c r="EP388"/>
  <c r="EO388"/>
  <c r="EN388"/>
  <c r="EM388"/>
  <c r="EL388"/>
  <c r="EK388"/>
  <c r="EJ388"/>
  <c r="EI388"/>
  <c r="EH388"/>
  <c r="EG388"/>
  <c r="EF388"/>
  <c r="EE388"/>
  <c r="ED388"/>
  <c r="EC388"/>
  <c r="EB388"/>
  <c r="EA388"/>
  <c r="DZ388"/>
  <c r="DY388"/>
  <c r="DX388"/>
  <c r="DW388"/>
  <c r="DV388"/>
  <c r="DU388"/>
  <c r="DT388"/>
  <c r="DS388"/>
  <c r="DR388"/>
  <c r="DQ388"/>
  <c r="DP388"/>
  <c r="DO388"/>
  <c r="DN388"/>
  <c r="DM388"/>
  <c r="DL388"/>
  <c r="DK388"/>
  <c r="DJ388"/>
  <c r="DI388"/>
  <c r="DH388"/>
  <c r="DG388"/>
  <c r="DF388"/>
  <c r="DE388"/>
  <c r="DD388"/>
  <c r="DC388"/>
  <c r="DB388"/>
  <c r="DA388"/>
  <c r="CZ388"/>
  <c r="CY388"/>
  <c r="CX388"/>
  <c r="CW388"/>
  <c r="CV388"/>
  <c r="CU388"/>
  <c r="CT388"/>
  <c r="CS388"/>
  <c r="CR388"/>
  <c r="CQ388"/>
  <c r="CP388"/>
  <c r="CO388"/>
  <c r="CN388"/>
  <c r="CM388"/>
  <c r="CL388"/>
  <c r="CK388"/>
  <c r="CJ388"/>
  <c r="CI388"/>
  <c r="CH388"/>
  <c r="CG388"/>
  <c r="CF388"/>
  <c r="CE388"/>
  <c r="CD388"/>
  <c r="CC388"/>
  <c r="CB388"/>
  <c r="CA388"/>
  <c r="BZ388"/>
  <c r="BY388"/>
  <c r="BX388"/>
  <c r="BW388"/>
  <c r="BV388"/>
  <c r="BU388"/>
  <c r="BT388"/>
  <c r="BS388"/>
  <c r="BR388"/>
  <c r="BQ388"/>
  <c r="BP388"/>
  <c r="BO388"/>
  <c r="BN388"/>
  <c r="BM388"/>
  <c r="BL388"/>
  <c r="BK388"/>
  <c r="BJ388"/>
  <c r="FX387"/>
  <c r="FW387"/>
  <c r="FV387"/>
  <c r="FU387"/>
  <c r="FT387"/>
  <c r="FS387"/>
  <c r="FR387"/>
  <c r="FQ387"/>
  <c r="FP387"/>
  <c r="FO387"/>
  <c r="FN387"/>
  <c r="FM387"/>
  <c r="FL387"/>
  <c r="FK387"/>
  <c r="FJ387"/>
  <c r="FI387"/>
  <c r="FH387"/>
  <c r="FG387"/>
  <c r="FF387"/>
  <c r="FE387"/>
  <c r="FD387"/>
  <c r="FC387"/>
  <c r="FB387"/>
  <c r="FA387"/>
  <c r="EZ387"/>
  <c r="EY387"/>
  <c r="EX387"/>
  <c r="EW387"/>
  <c r="EV387"/>
  <c r="EU387"/>
  <c r="ET387"/>
  <c r="ES387"/>
  <c r="ER387"/>
  <c r="EQ387"/>
  <c r="EP387"/>
  <c r="EO387"/>
  <c r="EN387"/>
  <c r="EM387"/>
  <c r="EL387"/>
  <c r="EK387"/>
  <c r="EJ387"/>
  <c r="EI387"/>
  <c r="EH387"/>
  <c r="EG387"/>
  <c r="EF387"/>
  <c r="EE387"/>
  <c r="ED387"/>
  <c r="EC387"/>
  <c r="EB387"/>
  <c r="EA387"/>
  <c r="DZ387"/>
  <c r="DY387"/>
  <c r="DX387"/>
  <c r="DW387"/>
  <c r="DV387"/>
  <c r="DU387"/>
  <c r="DT387"/>
  <c r="DS387"/>
  <c r="DR387"/>
  <c r="DQ387"/>
  <c r="DP387"/>
  <c r="DO387"/>
  <c r="DN387"/>
  <c r="DM387"/>
  <c r="DL387"/>
  <c r="DK387"/>
  <c r="DJ387"/>
  <c r="DI387"/>
  <c r="DH387"/>
  <c r="DG387"/>
  <c r="DF387"/>
  <c r="DE387"/>
  <c r="DD387"/>
  <c r="DC387"/>
  <c r="DB387"/>
  <c r="DA387"/>
  <c r="CZ387"/>
  <c r="CY387"/>
  <c r="CX387"/>
  <c r="CW387"/>
  <c r="CV387"/>
  <c r="CU387"/>
  <c r="CT387"/>
  <c r="CS387"/>
  <c r="CR387"/>
  <c r="CQ387"/>
  <c r="CP387"/>
  <c r="CO387"/>
  <c r="CN387"/>
  <c r="CM387"/>
  <c r="CL387"/>
  <c r="CK387"/>
  <c r="CJ387"/>
  <c r="CI387"/>
  <c r="CH387"/>
  <c r="CG387"/>
  <c r="CF387"/>
  <c r="CE387"/>
  <c r="CD387"/>
  <c r="CC387"/>
  <c r="CB387"/>
  <c r="CA387"/>
  <c r="BZ387"/>
  <c r="BY387"/>
  <c r="BX387"/>
  <c r="BW387"/>
  <c r="BV387"/>
  <c r="BU387"/>
  <c r="BT387"/>
  <c r="BS387"/>
  <c r="BR387"/>
  <c r="BQ387"/>
  <c r="BP387"/>
  <c r="BO387"/>
  <c r="BN387"/>
  <c r="BM387"/>
  <c r="BL387"/>
  <c r="BK387"/>
  <c r="BJ387"/>
  <c r="FX386"/>
  <c r="FW386"/>
  <c r="FV386"/>
  <c r="FU386"/>
  <c r="FT386"/>
  <c r="FS386"/>
  <c r="FR386"/>
  <c r="FQ386"/>
  <c r="FP386"/>
  <c r="FO386"/>
  <c r="FN386"/>
  <c r="FM386"/>
  <c r="FL386"/>
  <c r="FK386"/>
  <c r="FJ386"/>
  <c r="FI386"/>
  <c r="FH386"/>
  <c r="FG386"/>
  <c r="FF386"/>
  <c r="FE386"/>
  <c r="FD386"/>
  <c r="FC386"/>
  <c r="FB386"/>
  <c r="FA386"/>
  <c r="EZ386"/>
  <c r="EY386"/>
  <c r="EX386"/>
  <c r="EW386"/>
  <c r="EV386"/>
  <c r="EU386"/>
  <c r="ET386"/>
  <c r="ES386"/>
  <c r="ER386"/>
  <c r="EQ386"/>
  <c r="EP386"/>
  <c r="EO386"/>
  <c r="EN386"/>
  <c r="EM386"/>
  <c r="EL386"/>
  <c r="EK386"/>
  <c r="EJ386"/>
  <c r="EI386"/>
  <c r="EH386"/>
  <c r="EG386"/>
  <c r="EF386"/>
  <c r="EE386"/>
  <c r="ED386"/>
  <c r="EC386"/>
  <c r="EB386"/>
  <c r="EA386"/>
  <c r="DZ386"/>
  <c r="DY386"/>
  <c r="DX386"/>
  <c r="DW386"/>
  <c r="DV386"/>
  <c r="DU386"/>
  <c r="DT386"/>
  <c r="DS386"/>
  <c r="DR386"/>
  <c r="DQ386"/>
  <c r="DP386"/>
  <c r="DO386"/>
  <c r="DN386"/>
  <c r="DM386"/>
  <c r="DL386"/>
  <c r="DK386"/>
  <c r="DJ386"/>
  <c r="DI386"/>
  <c r="DH386"/>
  <c r="DG386"/>
  <c r="DF386"/>
  <c r="DE386"/>
  <c r="DD386"/>
  <c r="DC386"/>
  <c r="DB386"/>
  <c r="DA386"/>
  <c r="CZ386"/>
  <c r="CY386"/>
  <c r="CX386"/>
  <c r="CW386"/>
  <c r="CV386"/>
  <c r="CU386"/>
  <c r="CT386"/>
  <c r="CS386"/>
  <c r="CR386"/>
  <c r="CQ386"/>
  <c r="CP386"/>
  <c r="CO386"/>
  <c r="CN386"/>
  <c r="CM386"/>
  <c r="CL386"/>
  <c r="CK386"/>
  <c r="CJ386"/>
  <c r="CI386"/>
  <c r="CH386"/>
  <c r="CG386"/>
  <c r="CF386"/>
  <c r="CE386"/>
  <c r="CD386"/>
  <c r="CC386"/>
  <c r="CB386"/>
  <c r="CA386"/>
  <c r="BZ386"/>
  <c r="BY386"/>
  <c r="BX386"/>
  <c r="BW386"/>
  <c r="BV386"/>
  <c r="BU386"/>
  <c r="BT386"/>
  <c r="BS386"/>
  <c r="BR386"/>
  <c r="BQ386"/>
  <c r="BP386"/>
  <c r="BO386"/>
  <c r="BN386"/>
  <c r="BM386"/>
  <c r="BL386"/>
  <c r="BK386"/>
  <c r="BJ386"/>
  <c r="FX385"/>
  <c r="FW385"/>
  <c r="FV385"/>
  <c r="FU385"/>
  <c r="FT385"/>
  <c r="FS385"/>
  <c r="FR385"/>
  <c r="FQ385"/>
  <c r="FP385"/>
  <c r="FO385"/>
  <c r="FN385"/>
  <c r="FM385"/>
  <c r="FL385"/>
  <c r="FK385"/>
  <c r="FJ385"/>
  <c r="FI385"/>
  <c r="FH385"/>
  <c r="FG385"/>
  <c r="FF385"/>
  <c r="FE385"/>
  <c r="FD385"/>
  <c r="FC385"/>
  <c r="FB385"/>
  <c r="FA385"/>
  <c r="EZ385"/>
  <c r="EY385"/>
  <c r="EX385"/>
  <c r="EW385"/>
  <c r="EV385"/>
  <c r="EU385"/>
  <c r="ET385"/>
  <c r="ES385"/>
  <c r="ER385"/>
  <c r="EQ385"/>
  <c r="EP385"/>
  <c r="EO385"/>
  <c r="EN385"/>
  <c r="EM385"/>
  <c r="EL385"/>
  <c r="EK385"/>
  <c r="EJ385"/>
  <c r="EI385"/>
  <c r="EH385"/>
  <c r="EG385"/>
  <c r="EF385"/>
  <c r="EE385"/>
  <c r="ED385"/>
  <c r="EC385"/>
  <c r="EB385"/>
  <c r="EA385"/>
  <c r="DZ385"/>
  <c r="DY385"/>
  <c r="DX385"/>
  <c r="DW385"/>
  <c r="DV385"/>
  <c r="DU385"/>
  <c r="DT385"/>
  <c r="DS385"/>
  <c r="DR385"/>
  <c r="DQ385"/>
  <c r="DP385"/>
  <c r="DO385"/>
  <c r="DN385"/>
  <c r="DM385"/>
  <c r="DL385"/>
  <c r="DK385"/>
  <c r="DJ385"/>
  <c r="DI385"/>
  <c r="DH385"/>
  <c r="DG385"/>
  <c r="DF385"/>
  <c r="DE385"/>
  <c r="DD385"/>
  <c r="DC385"/>
  <c r="DB385"/>
  <c r="DA385"/>
  <c r="CZ385"/>
  <c r="CY385"/>
  <c r="CX385"/>
  <c r="CW385"/>
  <c r="CV385"/>
  <c r="CU385"/>
  <c r="CT385"/>
  <c r="CS385"/>
  <c r="CR385"/>
  <c r="CQ385"/>
  <c r="CP385"/>
  <c r="CO385"/>
  <c r="CN385"/>
  <c r="CM385"/>
  <c r="CL385"/>
  <c r="CK385"/>
  <c r="CJ385"/>
  <c r="CI385"/>
  <c r="CH385"/>
  <c r="CG385"/>
  <c r="CF385"/>
  <c r="CE385"/>
  <c r="CD385"/>
  <c r="CC385"/>
  <c r="CB385"/>
  <c r="CA385"/>
  <c r="BZ385"/>
  <c r="BY385"/>
  <c r="BX385"/>
  <c r="BW385"/>
  <c r="BV385"/>
  <c r="BU385"/>
  <c r="BT385"/>
  <c r="BS385"/>
  <c r="BR385"/>
  <c r="BQ385"/>
  <c r="BP385"/>
  <c r="BO385"/>
  <c r="BN385"/>
  <c r="BM385"/>
  <c r="BL385"/>
  <c r="BK385"/>
  <c r="BJ385"/>
  <c r="FX384"/>
  <c r="FW384"/>
  <c r="FV384"/>
  <c r="FU384"/>
  <c r="FT384"/>
  <c r="FS384"/>
  <c r="FR384"/>
  <c r="FQ384"/>
  <c r="FP384"/>
  <c r="FO384"/>
  <c r="FN384"/>
  <c r="FM384"/>
  <c r="FL384"/>
  <c r="FK384"/>
  <c r="FJ384"/>
  <c r="FI384"/>
  <c r="FH384"/>
  <c r="FG384"/>
  <c r="FF384"/>
  <c r="FE384"/>
  <c r="FD384"/>
  <c r="FC384"/>
  <c r="FB384"/>
  <c r="FA384"/>
  <c r="EZ384"/>
  <c r="EY384"/>
  <c r="EX384"/>
  <c r="EW384"/>
  <c r="EV384"/>
  <c r="EU384"/>
  <c r="ET384"/>
  <c r="ES384"/>
  <c r="ER384"/>
  <c r="EQ384"/>
  <c r="EP384"/>
  <c r="EO384"/>
  <c r="EN384"/>
  <c r="EM384"/>
  <c r="EL384"/>
  <c r="EK384"/>
  <c r="EJ384"/>
  <c r="EI384"/>
  <c r="EH384"/>
  <c r="EG384"/>
  <c r="EF384"/>
  <c r="EE384"/>
  <c r="ED384"/>
  <c r="EC384"/>
  <c r="EB384"/>
  <c r="EA384"/>
  <c r="DZ384"/>
  <c r="DY384"/>
  <c r="DX384"/>
  <c r="DW384"/>
  <c r="DV384"/>
  <c r="DU384"/>
  <c r="DT384"/>
  <c r="DS384"/>
  <c r="DR384"/>
  <c r="DQ384"/>
  <c r="DP384"/>
  <c r="DO384"/>
  <c r="DN384"/>
  <c r="DM384"/>
  <c r="DL384"/>
  <c r="DK384"/>
  <c r="DJ384"/>
  <c r="DI384"/>
  <c r="DH384"/>
  <c r="DG384"/>
  <c r="DF384"/>
  <c r="DE384"/>
  <c r="DD384"/>
  <c r="DC384"/>
  <c r="DB384"/>
  <c r="DA384"/>
  <c r="CZ384"/>
  <c r="CY384"/>
  <c r="CX384"/>
  <c r="CW384"/>
  <c r="CV384"/>
  <c r="CU384"/>
  <c r="CT384"/>
  <c r="CS384"/>
  <c r="CR384"/>
  <c r="CQ384"/>
  <c r="CP384"/>
  <c r="CO384"/>
  <c r="CN384"/>
  <c r="CM384"/>
  <c r="CL384"/>
  <c r="CK384"/>
  <c r="CJ384"/>
  <c r="CI384"/>
  <c r="CH384"/>
  <c r="CG384"/>
  <c r="CF384"/>
  <c r="CE384"/>
  <c r="CD384"/>
  <c r="CC384"/>
  <c r="CB384"/>
  <c r="CA384"/>
  <c r="BZ384"/>
  <c r="BY384"/>
  <c r="BX384"/>
  <c r="BW384"/>
  <c r="BV384"/>
  <c r="BU384"/>
  <c r="BT384"/>
  <c r="BS384"/>
  <c r="BR384"/>
  <c r="BQ384"/>
  <c r="BP384"/>
  <c r="BO384"/>
  <c r="BN384"/>
  <c r="BM384"/>
  <c r="BL384"/>
  <c r="BK384"/>
  <c r="BJ384"/>
  <c r="FX383"/>
  <c r="FW383"/>
  <c r="FV383"/>
  <c r="FU383"/>
  <c r="FT383"/>
  <c r="FS383"/>
  <c r="FR383"/>
  <c r="FQ383"/>
  <c r="FP383"/>
  <c r="FO383"/>
  <c r="FN383"/>
  <c r="FM383"/>
  <c r="FL383"/>
  <c r="FK383"/>
  <c r="FJ383"/>
  <c r="FI383"/>
  <c r="FH383"/>
  <c r="FG383"/>
  <c r="FF383"/>
  <c r="FE383"/>
  <c r="FD383"/>
  <c r="FC383"/>
  <c r="FB383"/>
  <c r="FA383"/>
  <c r="EZ383"/>
  <c r="EY383"/>
  <c r="EX383"/>
  <c r="EW383"/>
  <c r="EV383"/>
  <c r="EU383"/>
  <c r="ET383"/>
  <c r="ES383"/>
  <c r="ER383"/>
  <c r="EQ383"/>
  <c r="EP383"/>
  <c r="EO383"/>
  <c r="EN383"/>
  <c r="EM383"/>
  <c r="EL383"/>
  <c r="EK383"/>
  <c r="EJ383"/>
  <c r="EI383"/>
  <c r="EH383"/>
  <c r="EG383"/>
  <c r="EF383"/>
  <c r="EE383"/>
  <c r="ED383"/>
  <c r="EC383"/>
  <c r="EB383"/>
  <c r="EA383"/>
  <c r="DZ383"/>
  <c r="DY383"/>
  <c r="DX383"/>
  <c r="DW383"/>
  <c r="DV383"/>
  <c r="DU383"/>
  <c r="DT383"/>
  <c r="DS383"/>
  <c r="DR383"/>
  <c r="DQ383"/>
  <c r="DP383"/>
  <c r="DO383"/>
  <c r="DN383"/>
  <c r="DM383"/>
  <c r="DL383"/>
  <c r="DK383"/>
  <c r="DJ383"/>
  <c r="DI383"/>
  <c r="DH383"/>
  <c r="DG383"/>
  <c r="DF383"/>
  <c r="DE383"/>
  <c r="DD383"/>
  <c r="DC383"/>
  <c r="DB383"/>
  <c r="DA383"/>
  <c r="CZ383"/>
  <c r="CY383"/>
  <c r="CX383"/>
  <c r="CW383"/>
  <c r="CV383"/>
  <c r="CU383"/>
  <c r="CT383"/>
  <c r="CS383"/>
  <c r="CR383"/>
  <c r="CQ383"/>
  <c r="CP383"/>
  <c r="CO383"/>
  <c r="CN383"/>
  <c r="CM383"/>
  <c r="CL383"/>
  <c r="CK383"/>
  <c r="CJ383"/>
  <c r="CI383"/>
  <c r="CH383"/>
  <c r="CG383"/>
  <c r="CF383"/>
  <c r="CE383"/>
  <c r="CD383"/>
  <c r="CC383"/>
  <c r="CB383"/>
  <c r="CA383"/>
  <c r="BZ383"/>
  <c r="BY383"/>
  <c r="BX383"/>
  <c r="BW383"/>
  <c r="BV383"/>
  <c r="BU383"/>
  <c r="BT383"/>
  <c r="BS383"/>
  <c r="BR383"/>
  <c r="BQ383"/>
  <c r="BP383"/>
  <c r="BO383"/>
  <c r="BN383"/>
  <c r="BM383"/>
  <c r="BL383"/>
  <c r="BK383"/>
  <c r="BJ383"/>
  <c r="FX382"/>
  <c r="FW382"/>
  <c r="FV382"/>
  <c r="FU382"/>
  <c r="FT382"/>
  <c r="FS382"/>
  <c r="FR382"/>
  <c r="FQ382"/>
  <c r="FP382"/>
  <c r="FO382"/>
  <c r="FN382"/>
  <c r="FM382"/>
  <c r="FL382"/>
  <c r="FK382"/>
  <c r="FJ382"/>
  <c r="FI382"/>
  <c r="FH382"/>
  <c r="FG382"/>
  <c r="FF382"/>
  <c r="FE382"/>
  <c r="FD382"/>
  <c r="FC382"/>
  <c r="FB382"/>
  <c r="FA382"/>
  <c r="EZ382"/>
  <c r="EY382"/>
  <c r="EX382"/>
  <c r="EW382"/>
  <c r="EV382"/>
  <c r="EU382"/>
  <c r="ET382"/>
  <c r="ES382"/>
  <c r="ER382"/>
  <c r="EQ382"/>
  <c r="EP382"/>
  <c r="EO382"/>
  <c r="EN382"/>
  <c r="EM382"/>
  <c r="EL382"/>
  <c r="EK382"/>
  <c r="EJ382"/>
  <c r="EI382"/>
  <c r="EH382"/>
  <c r="EG382"/>
  <c r="EF382"/>
  <c r="EE382"/>
  <c r="ED382"/>
  <c r="EC382"/>
  <c r="EB382"/>
  <c r="EA382"/>
  <c r="DZ382"/>
  <c r="DY382"/>
  <c r="DX382"/>
  <c r="DW382"/>
  <c r="DV382"/>
  <c r="DU382"/>
  <c r="DT382"/>
  <c r="DS382"/>
  <c r="DR382"/>
  <c r="DQ382"/>
  <c r="DP382"/>
  <c r="DO382"/>
  <c r="DN382"/>
  <c r="DM382"/>
  <c r="DL382"/>
  <c r="DK382"/>
  <c r="DJ382"/>
  <c r="DI382"/>
  <c r="DH382"/>
  <c r="DG382"/>
  <c r="DF382"/>
  <c r="DE382"/>
  <c r="DD382"/>
  <c r="DC382"/>
  <c r="DB382"/>
  <c r="DA382"/>
  <c r="CZ382"/>
  <c r="CY382"/>
  <c r="CX382"/>
  <c r="CW382"/>
  <c r="CV382"/>
  <c r="CU382"/>
  <c r="CT382"/>
  <c r="CS382"/>
  <c r="CR382"/>
  <c r="CQ382"/>
  <c r="CP382"/>
  <c r="CO382"/>
  <c r="CN382"/>
  <c r="CM382"/>
  <c r="CL382"/>
  <c r="CK382"/>
  <c r="CJ382"/>
  <c r="CI382"/>
  <c r="CH382"/>
  <c r="CG382"/>
  <c r="CF382"/>
  <c r="CE382"/>
  <c r="CD382"/>
  <c r="CC382"/>
  <c r="CB382"/>
  <c r="CA382"/>
  <c r="BZ382"/>
  <c r="BY382"/>
  <c r="BX382"/>
  <c r="BW382"/>
  <c r="BV382"/>
  <c r="BU382"/>
  <c r="BT382"/>
  <c r="BS382"/>
  <c r="BR382"/>
  <c r="BQ382"/>
  <c r="BP382"/>
  <c r="BO382"/>
  <c r="BN382"/>
  <c r="BM382"/>
  <c r="BL382"/>
  <c r="BK382"/>
  <c r="BJ382"/>
  <c r="FX381"/>
  <c r="FW381"/>
  <c r="FV381"/>
  <c r="FU381"/>
  <c r="FT381"/>
  <c r="FS381"/>
  <c r="FR381"/>
  <c r="FQ381"/>
  <c r="FP381"/>
  <c r="FO381"/>
  <c r="FN381"/>
  <c r="FM381"/>
  <c r="FL381"/>
  <c r="FK381"/>
  <c r="FJ381"/>
  <c r="FI381"/>
  <c r="FH381"/>
  <c r="FG381"/>
  <c r="FF381"/>
  <c r="FE381"/>
  <c r="FD381"/>
  <c r="FC381"/>
  <c r="FB381"/>
  <c r="FA381"/>
  <c r="EZ381"/>
  <c r="EY381"/>
  <c r="EX381"/>
  <c r="EW381"/>
  <c r="EV381"/>
  <c r="EU381"/>
  <c r="ET381"/>
  <c r="ES381"/>
  <c r="ER381"/>
  <c r="EQ381"/>
  <c r="EP381"/>
  <c r="EO381"/>
  <c r="EN381"/>
  <c r="EM381"/>
  <c r="EL381"/>
  <c r="EK381"/>
  <c r="EJ381"/>
  <c r="EI381"/>
  <c r="EH381"/>
  <c r="EG381"/>
  <c r="EF381"/>
  <c r="EE381"/>
  <c r="ED381"/>
  <c r="EC381"/>
  <c r="EB381"/>
  <c r="EA381"/>
  <c r="DZ381"/>
  <c r="DY381"/>
  <c r="DX381"/>
  <c r="DW381"/>
  <c r="DV381"/>
  <c r="DU381"/>
  <c r="DT381"/>
  <c r="DS381"/>
  <c r="DR381"/>
  <c r="DQ381"/>
  <c r="DP381"/>
  <c r="DO381"/>
  <c r="DN381"/>
  <c r="DM381"/>
  <c r="DL381"/>
  <c r="DK381"/>
  <c r="DJ381"/>
  <c r="DI381"/>
  <c r="DH381"/>
  <c r="DG381"/>
  <c r="DF381"/>
  <c r="DE381"/>
  <c r="DD381"/>
  <c r="DC381"/>
  <c r="DB381"/>
  <c r="DA381"/>
  <c r="CZ381"/>
  <c r="CY381"/>
  <c r="CX381"/>
  <c r="CW381"/>
  <c r="CV381"/>
  <c r="CU381"/>
  <c r="CT381"/>
  <c r="CS381"/>
  <c r="CR381"/>
  <c r="CQ381"/>
  <c r="CP381"/>
  <c r="CO381"/>
  <c r="CN381"/>
  <c r="CM381"/>
  <c r="CL381"/>
  <c r="CK381"/>
  <c r="CJ381"/>
  <c r="CI381"/>
  <c r="CH381"/>
  <c r="CG381"/>
  <c r="CF381"/>
  <c r="CE381"/>
  <c r="CD381"/>
  <c r="CC381"/>
  <c r="CB381"/>
  <c r="CA381"/>
  <c r="BZ381"/>
  <c r="BY381"/>
  <c r="BX381"/>
  <c r="BW381"/>
  <c r="BV381"/>
  <c r="BU381"/>
  <c r="BT381"/>
  <c r="BS381"/>
  <c r="BR381"/>
  <c r="BQ381"/>
  <c r="BP381"/>
  <c r="BO381"/>
  <c r="BN381"/>
  <c r="BM381"/>
  <c r="BL381"/>
  <c r="BK381"/>
  <c r="BJ381"/>
  <c r="FX380"/>
  <c r="FW380"/>
  <c r="FV380"/>
  <c r="FU380"/>
  <c r="FT380"/>
  <c r="FS380"/>
  <c r="FR380"/>
  <c r="FQ380"/>
  <c r="FP380"/>
  <c r="FO380"/>
  <c r="FN380"/>
  <c r="FM380"/>
  <c r="FL380"/>
  <c r="FK380"/>
  <c r="FJ380"/>
  <c r="FI380"/>
  <c r="FH380"/>
  <c r="FG380"/>
  <c r="FF380"/>
  <c r="FE380"/>
  <c r="FD380"/>
  <c r="FC380"/>
  <c r="FB380"/>
  <c r="FA380"/>
  <c r="EZ380"/>
  <c r="EY380"/>
  <c r="EX380"/>
  <c r="EW380"/>
  <c r="EV380"/>
  <c r="EU380"/>
  <c r="ET380"/>
  <c r="ES380"/>
  <c r="ER380"/>
  <c r="EQ380"/>
  <c r="EP380"/>
  <c r="EO380"/>
  <c r="EN380"/>
  <c r="EM380"/>
  <c r="EL380"/>
  <c r="EK380"/>
  <c r="EJ380"/>
  <c r="EI380"/>
  <c r="EH380"/>
  <c r="EG380"/>
  <c r="EF380"/>
  <c r="EE380"/>
  <c r="ED380"/>
  <c r="EC380"/>
  <c r="EB380"/>
  <c r="EA380"/>
  <c r="DZ380"/>
  <c r="DY380"/>
  <c r="DX380"/>
  <c r="DW380"/>
  <c r="DV380"/>
  <c r="DU380"/>
  <c r="DT380"/>
  <c r="DS380"/>
  <c r="DR380"/>
  <c r="DQ380"/>
  <c r="DP380"/>
  <c r="DO380"/>
  <c r="DN380"/>
  <c r="DM380"/>
  <c r="DL380"/>
  <c r="DK380"/>
  <c r="DJ380"/>
  <c r="DI380"/>
  <c r="DH380"/>
  <c r="DG380"/>
  <c r="DF380"/>
  <c r="DE380"/>
  <c r="DD380"/>
  <c r="DC380"/>
  <c r="DB380"/>
  <c r="DA380"/>
  <c r="CZ380"/>
  <c r="CY380"/>
  <c r="CX380"/>
  <c r="CW380"/>
  <c r="CV380"/>
  <c r="CU380"/>
  <c r="CT380"/>
  <c r="CS380"/>
  <c r="CR380"/>
  <c r="CQ380"/>
  <c r="CP380"/>
  <c r="CO380"/>
  <c r="CN380"/>
  <c r="CM380"/>
  <c r="CL380"/>
  <c r="CK380"/>
  <c r="CJ380"/>
  <c r="CI380"/>
  <c r="CH380"/>
  <c r="CG380"/>
  <c r="CF380"/>
  <c r="CE380"/>
  <c r="CD380"/>
  <c r="CC380"/>
  <c r="CB380"/>
  <c r="CA380"/>
  <c r="BZ380"/>
  <c r="BY380"/>
  <c r="BX380"/>
  <c r="BW380"/>
  <c r="BV380"/>
  <c r="BU380"/>
  <c r="BT380"/>
  <c r="BS380"/>
  <c r="BR380"/>
  <c r="BQ380"/>
  <c r="BP380"/>
  <c r="BO380"/>
  <c r="BN380"/>
  <c r="BM380"/>
  <c r="BL380"/>
  <c r="BK380"/>
  <c r="BJ380"/>
  <c r="FX379"/>
  <c r="FW379"/>
  <c r="FV379"/>
  <c r="FU379"/>
  <c r="FT379"/>
  <c r="FS379"/>
  <c r="FR379"/>
  <c r="FQ379"/>
  <c r="FP379"/>
  <c r="FO379"/>
  <c r="FN379"/>
  <c r="FM379"/>
  <c r="FL379"/>
  <c r="FK379"/>
  <c r="FJ379"/>
  <c r="FI379"/>
  <c r="FH379"/>
  <c r="FG379"/>
  <c r="FF379"/>
  <c r="FE379"/>
  <c r="FD379"/>
  <c r="FC379"/>
  <c r="FB379"/>
  <c r="FA379"/>
  <c r="EZ379"/>
  <c r="EY379"/>
  <c r="EX379"/>
  <c r="EW379"/>
  <c r="EV379"/>
  <c r="EU379"/>
  <c r="ET379"/>
  <c r="ES379"/>
  <c r="ER379"/>
  <c r="EQ379"/>
  <c r="EP379"/>
  <c r="EO379"/>
  <c r="EN379"/>
  <c r="EM379"/>
  <c r="EL379"/>
  <c r="EK379"/>
  <c r="EJ379"/>
  <c r="EI379"/>
  <c r="EH379"/>
  <c r="EG379"/>
  <c r="EF379"/>
  <c r="EE379"/>
  <c r="ED379"/>
  <c r="EC379"/>
  <c r="EB379"/>
  <c r="EA379"/>
  <c r="DZ379"/>
  <c r="DY379"/>
  <c r="DX379"/>
  <c r="DW379"/>
  <c r="DV379"/>
  <c r="DU379"/>
  <c r="DT379"/>
  <c r="DS379"/>
  <c r="DR379"/>
  <c r="DQ379"/>
  <c r="DP379"/>
  <c r="DO379"/>
  <c r="DN379"/>
  <c r="DM379"/>
  <c r="DL379"/>
  <c r="DK379"/>
  <c r="DJ379"/>
  <c r="DI379"/>
  <c r="DH379"/>
  <c r="DG379"/>
  <c r="DF379"/>
  <c r="DE379"/>
  <c r="DD379"/>
  <c r="DC379"/>
  <c r="DB379"/>
  <c r="DA379"/>
  <c r="CZ379"/>
  <c r="CY379"/>
  <c r="CX379"/>
  <c r="CW379"/>
  <c r="CV379"/>
  <c r="CU379"/>
  <c r="CT379"/>
  <c r="CS379"/>
  <c r="CR379"/>
  <c r="CQ379"/>
  <c r="CP379"/>
  <c r="CO379"/>
  <c r="CN379"/>
  <c r="CM379"/>
  <c r="CL379"/>
  <c r="CK379"/>
  <c r="CJ379"/>
  <c r="CI379"/>
  <c r="CH379"/>
  <c r="CG379"/>
  <c r="CF379"/>
  <c r="CE379"/>
  <c r="CD379"/>
  <c r="CC379"/>
  <c r="CB379"/>
  <c r="CA379"/>
  <c r="BZ379"/>
  <c r="BY379"/>
  <c r="BX379"/>
  <c r="BW379"/>
  <c r="BV379"/>
  <c r="BU379"/>
  <c r="BT379"/>
  <c r="BS379"/>
  <c r="BR379"/>
  <c r="BQ379"/>
  <c r="BP379"/>
  <c r="BO379"/>
  <c r="BN379"/>
  <c r="BM379"/>
  <c r="BL379"/>
  <c r="BK379"/>
  <c r="BJ379"/>
  <c r="FX378"/>
  <c r="FW378"/>
  <c r="FV378"/>
  <c r="FU378"/>
  <c r="FT378"/>
  <c r="FS378"/>
  <c r="FR378"/>
  <c r="FQ378"/>
  <c r="FP378"/>
  <c r="FO378"/>
  <c r="FN378"/>
  <c r="FM378"/>
  <c r="FL378"/>
  <c r="FK378"/>
  <c r="FJ378"/>
  <c r="FI378"/>
  <c r="FH378"/>
  <c r="FG378"/>
  <c r="FF378"/>
  <c r="FE378"/>
  <c r="FD378"/>
  <c r="FC378"/>
  <c r="FB378"/>
  <c r="FA378"/>
  <c r="EZ378"/>
  <c r="EY378"/>
  <c r="EX378"/>
  <c r="EW378"/>
  <c r="EV378"/>
  <c r="EU378"/>
  <c r="ET378"/>
  <c r="ES378"/>
  <c r="ER378"/>
  <c r="EQ378"/>
  <c r="EP378"/>
  <c r="EO378"/>
  <c r="EN378"/>
  <c r="EM378"/>
  <c r="EL378"/>
  <c r="EK378"/>
  <c r="EJ378"/>
  <c r="EI378"/>
  <c r="EH378"/>
  <c r="EG378"/>
  <c r="EF378"/>
  <c r="EE378"/>
  <c r="ED378"/>
  <c r="EC378"/>
  <c r="EB378"/>
  <c r="EA378"/>
  <c r="DZ378"/>
  <c r="DY378"/>
  <c r="DX378"/>
  <c r="DW378"/>
  <c r="DV378"/>
  <c r="DU378"/>
  <c r="DT378"/>
  <c r="DS378"/>
  <c r="DR378"/>
  <c r="DQ378"/>
  <c r="DP378"/>
  <c r="DO378"/>
  <c r="DN378"/>
  <c r="DM378"/>
  <c r="DL378"/>
  <c r="DK378"/>
  <c r="DJ378"/>
  <c r="DI378"/>
  <c r="DH378"/>
  <c r="DG378"/>
  <c r="DF378"/>
  <c r="DE378"/>
  <c r="DD378"/>
  <c r="DC378"/>
  <c r="DB378"/>
  <c r="DA378"/>
  <c r="CZ378"/>
  <c r="CY378"/>
  <c r="CX378"/>
  <c r="CW378"/>
  <c r="CV378"/>
  <c r="CU378"/>
  <c r="CT378"/>
  <c r="CS378"/>
  <c r="CR378"/>
  <c r="CQ378"/>
  <c r="CP378"/>
  <c r="CO378"/>
  <c r="CN378"/>
  <c r="CM378"/>
  <c r="CL378"/>
  <c r="CK378"/>
  <c r="CJ378"/>
  <c r="CI378"/>
  <c r="CH378"/>
  <c r="CG378"/>
  <c r="CF378"/>
  <c r="CE378"/>
  <c r="CD378"/>
  <c r="CC378"/>
  <c r="CB378"/>
  <c r="CA378"/>
  <c r="BZ378"/>
  <c r="BY378"/>
  <c r="BX378"/>
  <c r="BW378"/>
  <c r="BV378"/>
  <c r="BU378"/>
  <c r="BT378"/>
  <c r="BS378"/>
  <c r="BR378"/>
  <c r="BQ378"/>
  <c r="BP378"/>
  <c r="BO378"/>
  <c r="BN378"/>
  <c r="BM378"/>
  <c r="BL378"/>
  <c r="BK378"/>
  <c r="BJ378"/>
  <c r="FX377"/>
  <c r="FW377"/>
  <c r="FV377"/>
  <c r="FU377"/>
  <c r="FT377"/>
  <c r="FS377"/>
  <c r="FR377"/>
  <c r="FQ377"/>
  <c r="FP377"/>
  <c r="FO377"/>
  <c r="FN377"/>
  <c r="FM377"/>
  <c r="FL377"/>
  <c r="FK377"/>
  <c r="FJ377"/>
  <c r="FI377"/>
  <c r="FH377"/>
  <c r="FG377"/>
  <c r="FF377"/>
  <c r="FE377"/>
  <c r="FD377"/>
  <c r="FC377"/>
  <c r="FB377"/>
  <c r="FA377"/>
  <c r="EZ377"/>
  <c r="EY377"/>
  <c r="EX377"/>
  <c r="EW377"/>
  <c r="EV377"/>
  <c r="EU377"/>
  <c r="ET377"/>
  <c r="ES377"/>
  <c r="ER377"/>
  <c r="EQ377"/>
  <c r="EP377"/>
  <c r="EO377"/>
  <c r="EN377"/>
  <c r="EM377"/>
  <c r="EL377"/>
  <c r="EK377"/>
  <c r="EJ377"/>
  <c r="EI377"/>
  <c r="EH377"/>
  <c r="EG377"/>
  <c r="EF377"/>
  <c r="EE377"/>
  <c r="ED377"/>
  <c r="EC377"/>
  <c r="EB377"/>
  <c r="EA377"/>
  <c r="DZ377"/>
  <c r="DY377"/>
  <c r="DX377"/>
  <c r="DW377"/>
  <c r="DV377"/>
  <c r="DU377"/>
  <c r="DT377"/>
  <c r="DS377"/>
  <c r="DR377"/>
  <c r="DQ377"/>
  <c r="DP377"/>
  <c r="DO377"/>
  <c r="DN377"/>
  <c r="DM377"/>
  <c r="DL377"/>
  <c r="DK377"/>
  <c r="DJ377"/>
  <c r="DI377"/>
  <c r="DH377"/>
  <c r="DG377"/>
  <c r="DF377"/>
  <c r="DE377"/>
  <c r="DD377"/>
  <c r="DC377"/>
  <c r="DB377"/>
  <c r="DA377"/>
  <c r="CZ377"/>
  <c r="CY377"/>
  <c r="CX377"/>
  <c r="CW377"/>
  <c r="CV377"/>
  <c r="CU377"/>
  <c r="CT377"/>
  <c r="CS377"/>
  <c r="CR377"/>
  <c r="CQ377"/>
  <c r="CP377"/>
  <c r="CO377"/>
  <c r="CN377"/>
  <c r="CM377"/>
  <c r="CL377"/>
  <c r="CK377"/>
  <c r="CJ377"/>
  <c r="CI377"/>
  <c r="CH377"/>
  <c r="CG377"/>
  <c r="CF377"/>
  <c r="CE377"/>
  <c r="CD377"/>
  <c r="CC377"/>
  <c r="CB377"/>
  <c r="CA377"/>
  <c r="BZ377"/>
  <c r="BY377"/>
  <c r="BX377"/>
  <c r="BW377"/>
  <c r="BV377"/>
  <c r="BU377"/>
  <c r="BT377"/>
  <c r="BS377"/>
  <c r="BR377"/>
  <c r="BQ377"/>
  <c r="BP377"/>
  <c r="BO377"/>
  <c r="BN377"/>
  <c r="BM377"/>
  <c r="BL377"/>
  <c r="BK377"/>
  <c r="BJ377"/>
  <c r="FX376"/>
  <c r="FW376"/>
  <c r="FV376"/>
  <c r="FU376"/>
  <c r="FT376"/>
  <c r="FS376"/>
  <c r="FR376"/>
  <c r="FQ376"/>
  <c r="FP376"/>
  <c r="FO376"/>
  <c r="FN376"/>
  <c r="FM376"/>
  <c r="FL376"/>
  <c r="FK376"/>
  <c r="FJ376"/>
  <c r="FI376"/>
  <c r="FH376"/>
  <c r="FG376"/>
  <c r="FF376"/>
  <c r="FE376"/>
  <c r="FD376"/>
  <c r="FC376"/>
  <c r="FB376"/>
  <c r="FA376"/>
  <c r="EZ376"/>
  <c r="EY376"/>
  <c r="EX376"/>
  <c r="EW376"/>
  <c r="EV376"/>
  <c r="EU376"/>
  <c r="ET376"/>
  <c r="ES376"/>
  <c r="ER376"/>
  <c r="EQ376"/>
  <c r="EP376"/>
  <c r="EO376"/>
  <c r="EN376"/>
  <c r="EM376"/>
  <c r="EL376"/>
  <c r="EK376"/>
  <c r="EJ376"/>
  <c r="EI376"/>
  <c r="EH376"/>
  <c r="EG376"/>
  <c r="EF376"/>
  <c r="EE376"/>
  <c r="ED376"/>
  <c r="EC376"/>
  <c r="EB376"/>
  <c r="EA376"/>
  <c r="DZ376"/>
  <c r="DY376"/>
  <c r="DX376"/>
  <c r="DW376"/>
  <c r="DV376"/>
  <c r="DU376"/>
  <c r="DT376"/>
  <c r="DS376"/>
  <c r="DR376"/>
  <c r="DQ376"/>
  <c r="DP376"/>
  <c r="DO376"/>
  <c r="DN376"/>
  <c r="DM376"/>
  <c r="DL376"/>
  <c r="DK376"/>
  <c r="DJ376"/>
  <c r="DI376"/>
  <c r="DH376"/>
  <c r="DG376"/>
  <c r="DF376"/>
  <c r="DE376"/>
  <c r="DD376"/>
  <c r="DC376"/>
  <c r="DB376"/>
  <c r="DA376"/>
  <c r="CZ376"/>
  <c r="CY376"/>
  <c r="CX376"/>
  <c r="CW376"/>
  <c r="CV376"/>
  <c r="CU376"/>
  <c r="CT376"/>
  <c r="CS376"/>
  <c r="CR376"/>
  <c r="CQ376"/>
  <c r="CP376"/>
  <c r="CO376"/>
  <c r="CN376"/>
  <c r="CM376"/>
  <c r="CL376"/>
  <c r="CK376"/>
  <c r="CJ376"/>
  <c r="CI376"/>
  <c r="CH376"/>
  <c r="CG376"/>
  <c r="CF376"/>
  <c r="CE376"/>
  <c r="CD376"/>
  <c r="CC376"/>
  <c r="CB376"/>
  <c r="CA376"/>
  <c r="BZ376"/>
  <c r="BY376"/>
  <c r="BX376"/>
  <c r="BW376"/>
  <c r="BV376"/>
  <c r="BU376"/>
  <c r="BT376"/>
  <c r="BS376"/>
  <c r="BR376"/>
  <c r="BQ376"/>
  <c r="BP376"/>
  <c r="BO376"/>
  <c r="BN376"/>
  <c r="BM376"/>
  <c r="BL376"/>
  <c r="BK376"/>
  <c r="BJ376"/>
  <c r="FX375"/>
  <c r="FW375"/>
  <c r="FV375"/>
  <c r="FU375"/>
  <c r="FT375"/>
  <c r="FS375"/>
  <c r="FR375"/>
  <c r="FQ375"/>
  <c r="FP375"/>
  <c r="FO375"/>
  <c r="FN375"/>
  <c r="FM375"/>
  <c r="FL375"/>
  <c r="FK375"/>
  <c r="FJ375"/>
  <c r="FI375"/>
  <c r="FH375"/>
  <c r="FG375"/>
  <c r="FF375"/>
  <c r="FE375"/>
  <c r="FD375"/>
  <c r="FC375"/>
  <c r="FB375"/>
  <c r="FA375"/>
  <c r="EZ375"/>
  <c r="EY375"/>
  <c r="EX375"/>
  <c r="EW375"/>
  <c r="EV375"/>
  <c r="EU375"/>
  <c r="ET375"/>
  <c r="ES375"/>
  <c r="ER375"/>
  <c r="EQ375"/>
  <c r="EP375"/>
  <c r="EO375"/>
  <c r="EN375"/>
  <c r="EM375"/>
  <c r="EL375"/>
  <c r="EK375"/>
  <c r="EJ375"/>
  <c r="EI375"/>
  <c r="EH375"/>
  <c r="EG375"/>
  <c r="EF375"/>
  <c r="EE375"/>
  <c r="ED375"/>
  <c r="EC375"/>
  <c r="EB375"/>
  <c r="EA375"/>
  <c r="DZ375"/>
  <c r="DY375"/>
  <c r="DX375"/>
  <c r="DW375"/>
  <c r="DV375"/>
  <c r="DU375"/>
  <c r="DT375"/>
  <c r="DS375"/>
  <c r="DR375"/>
  <c r="DQ375"/>
  <c r="DP375"/>
  <c r="DO375"/>
  <c r="DN375"/>
  <c r="DM375"/>
  <c r="DL375"/>
  <c r="DK375"/>
  <c r="DJ375"/>
  <c r="DI375"/>
  <c r="DH375"/>
  <c r="DG375"/>
  <c r="DF375"/>
  <c r="DE375"/>
  <c r="DD375"/>
  <c r="DC375"/>
  <c r="DB375"/>
  <c r="DA375"/>
  <c r="CZ375"/>
  <c r="CY375"/>
  <c r="CX375"/>
  <c r="CW375"/>
  <c r="CV375"/>
  <c r="CU375"/>
  <c r="CT375"/>
  <c r="CS375"/>
  <c r="CR375"/>
  <c r="CQ375"/>
  <c r="CP375"/>
  <c r="CO375"/>
  <c r="CN375"/>
  <c r="CM375"/>
  <c r="CL375"/>
  <c r="CK375"/>
  <c r="CJ375"/>
  <c r="CI375"/>
  <c r="CH375"/>
  <c r="CG375"/>
  <c r="CF375"/>
  <c r="CE375"/>
  <c r="CD375"/>
  <c r="CC375"/>
  <c r="CB375"/>
  <c r="CA375"/>
  <c r="BZ375"/>
  <c r="BY375"/>
  <c r="BX375"/>
  <c r="BW375"/>
  <c r="BV375"/>
  <c r="BU375"/>
  <c r="BT375"/>
  <c r="BS375"/>
  <c r="BR375"/>
  <c r="BQ375"/>
  <c r="BP375"/>
  <c r="BO375"/>
  <c r="BN375"/>
  <c r="BM375"/>
  <c r="BL375"/>
  <c r="BK375"/>
  <c r="BJ375"/>
  <c r="FX374"/>
  <c r="FW374"/>
  <c r="FV374"/>
  <c r="FU374"/>
  <c r="FT374"/>
  <c r="FS374"/>
  <c r="FR374"/>
  <c r="FQ374"/>
  <c r="FP374"/>
  <c r="FO374"/>
  <c r="FN374"/>
  <c r="FM374"/>
  <c r="FL374"/>
  <c r="FK374"/>
  <c r="FJ374"/>
  <c r="FI374"/>
  <c r="FH374"/>
  <c r="FG374"/>
  <c r="FF374"/>
  <c r="FE374"/>
  <c r="FD374"/>
  <c r="FC374"/>
  <c r="FB374"/>
  <c r="FA374"/>
  <c r="EZ374"/>
  <c r="EY374"/>
  <c r="EX374"/>
  <c r="EW374"/>
  <c r="EV374"/>
  <c r="EU374"/>
  <c r="ET374"/>
  <c r="ES374"/>
  <c r="ER374"/>
  <c r="EQ374"/>
  <c r="EP374"/>
  <c r="EO374"/>
  <c r="EN374"/>
  <c r="EM374"/>
  <c r="EL374"/>
  <c r="EK374"/>
  <c r="EJ374"/>
  <c r="EI374"/>
  <c r="EH374"/>
  <c r="EG374"/>
  <c r="EF374"/>
  <c r="EE374"/>
  <c r="ED374"/>
  <c r="EC374"/>
  <c r="EB374"/>
  <c r="EA374"/>
  <c r="DZ374"/>
  <c r="DY374"/>
  <c r="DX374"/>
  <c r="DW374"/>
  <c r="DV374"/>
  <c r="DU374"/>
  <c r="DT374"/>
  <c r="DS374"/>
  <c r="DR374"/>
  <c r="DQ374"/>
  <c r="DP374"/>
  <c r="DO374"/>
  <c r="DN374"/>
  <c r="DM374"/>
  <c r="DL374"/>
  <c r="DK374"/>
  <c r="DJ374"/>
  <c r="DI374"/>
  <c r="DH374"/>
  <c r="DG374"/>
  <c r="DF374"/>
  <c r="DE374"/>
  <c r="DD374"/>
  <c r="DC374"/>
  <c r="DB374"/>
  <c r="DA374"/>
  <c r="CZ374"/>
  <c r="CY374"/>
  <c r="CX374"/>
  <c r="CW374"/>
  <c r="CV374"/>
  <c r="CU374"/>
  <c r="CT374"/>
  <c r="CS374"/>
  <c r="CR374"/>
  <c r="CQ374"/>
  <c r="CP374"/>
  <c r="CO374"/>
  <c r="CN374"/>
  <c r="CM374"/>
  <c r="CL374"/>
  <c r="CK374"/>
  <c r="CJ374"/>
  <c r="CI374"/>
  <c r="CH374"/>
  <c r="CG374"/>
  <c r="CF374"/>
  <c r="CE374"/>
  <c r="CD374"/>
  <c r="CC374"/>
  <c r="CB374"/>
  <c r="CA374"/>
  <c r="BZ374"/>
  <c r="BY374"/>
  <c r="BX374"/>
  <c r="BW374"/>
  <c r="BV374"/>
  <c r="BU374"/>
  <c r="BT374"/>
  <c r="BS374"/>
  <c r="BR374"/>
  <c r="BQ374"/>
  <c r="BP374"/>
  <c r="BO374"/>
  <c r="BN374"/>
  <c r="BM374"/>
  <c r="BL374"/>
  <c r="BK374"/>
  <c r="BJ374"/>
  <c r="FX373"/>
  <c r="FW373"/>
  <c r="FV373"/>
  <c r="FU373"/>
  <c r="FT373"/>
  <c r="FS373"/>
  <c r="FR373"/>
  <c r="FQ373"/>
  <c r="FP373"/>
  <c r="FO373"/>
  <c r="FN373"/>
  <c r="FM373"/>
  <c r="FL373"/>
  <c r="FK373"/>
  <c r="FJ373"/>
  <c r="FI373"/>
  <c r="FH373"/>
  <c r="FG373"/>
  <c r="FF373"/>
  <c r="FE373"/>
  <c r="FD373"/>
  <c r="FC373"/>
  <c r="FB373"/>
  <c r="FA373"/>
  <c r="EZ373"/>
  <c r="EY373"/>
  <c r="EX373"/>
  <c r="EW373"/>
  <c r="EV373"/>
  <c r="EU373"/>
  <c r="ET373"/>
  <c r="ES373"/>
  <c r="ER373"/>
  <c r="EQ373"/>
  <c r="EP373"/>
  <c r="EO373"/>
  <c r="EN373"/>
  <c r="EM373"/>
  <c r="EL373"/>
  <c r="EK373"/>
  <c r="EJ373"/>
  <c r="EI373"/>
  <c r="EH373"/>
  <c r="EG373"/>
  <c r="EF373"/>
  <c r="EE373"/>
  <c r="ED373"/>
  <c r="EC373"/>
  <c r="EB373"/>
  <c r="EA373"/>
  <c r="DZ373"/>
  <c r="DY373"/>
  <c r="DX373"/>
  <c r="DW373"/>
  <c r="DV373"/>
  <c r="DU373"/>
  <c r="DT373"/>
  <c r="DS373"/>
  <c r="DR373"/>
  <c r="DQ373"/>
  <c r="DP373"/>
  <c r="DO373"/>
  <c r="DN373"/>
  <c r="DM373"/>
  <c r="DL373"/>
  <c r="DK373"/>
  <c r="DJ373"/>
  <c r="DI373"/>
  <c r="DH373"/>
  <c r="DG373"/>
  <c r="DF373"/>
  <c r="DE373"/>
  <c r="DD373"/>
  <c r="DC373"/>
  <c r="DB373"/>
  <c r="DA373"/>
  <c r="CZ373"/>
  <c r="CY373"/>
  <c r="CX373"/>
  <c r="CW373"/>
  <c r="CV373"/>
  <c r="CU373"/>
  <c r="CT373"/>
  <c r="CS373"/>
  <c r="CR373"/>
  <c r="CQ373"/>
  <c r="CP373"/>
  <c r="CO373"/>
  <c r="CN373"/>
  <c r="CM373"/>
  <c r="CL373"/>
  <c r="CK373"/>
  <c r="CJ373"/>
  <c r="CI373"/>
  <c r="CH373"/>
  <c r="CG373"/>
  <c r="CF373"/>
  <c r="CE373"/>
  <c r="CD373"/>
  <c r="CC373"/>
  <c r="CB373"/>
  <c r="CA373"/>
  <c r="BZ373"/>
  <c r="BY373"/>
  <c r="BX373"/>
  <c r="BW373"/>
  <c r="BV373"/>
  <c r="BU373"/>
  <c r="BT373"/>
  <c r="BS373"/>
  <c r="BR373"/>
  <c r="BQ373"/>
  <c r="BP373"/>
  <c r="BO373"/>
  <c r="BN373"/>
  <c r="BM373"/>
  <c r="BL373"/>
  <c r="BK373"/>
  <c r="BJ373"/>
  <c r="FX372"/>
  <c r="FW372"/>
  <c r="FV372"/>
  <c r="FU372"/>
  <c r="FT372"/>
  <c r="FS372"/>
  <c r="FR372"/>
  <c r="FQ372"/>
  <c r="FP372"/>
  <c r="FO372"/>
  <c r="FN372"/>
  <c r="FM372"/>
  <c r="FL372"/>
  <c r="FK372"/>
  <c r="FJ372"/>
  <c r="FI372"/>
  <c r="FH372"/>
  <c r="FG372"/>
  <c r="FF372"/>
  <c r="FE372"/>
  <c r="FD372"/>
  <c r="FC372"/>
  <c r="FB372"/>
  <c r="FA372"/>
  <c r="EZ372"/>
  <c r="EY372"/>
  <c r="EX372"/>
  <c r="EW372"/>
  <c r="EV372"/>
  <c r="EU372"/>
  <c r="ET372"/>
  <c r="ES372"/>
  <c r="ER372"/>
  <c r="EQ372"/>
  <c r="EP372"/>
  <c r="EO372"/>
  <c r="EN372"/>
  <c r="EM372"/>
  <c r="EL372"/>
  <c r="EK372"/>
  <c r="EJ372"/>
  <c r="EI372"/>
  <c r="EH372"/>
  <c r="EG372"/>
  <c r="EF372"/>
  <c r="EE372"/>
  <c r="ED372"/>
  <c r="EC372"/>
  <c r="EB372"/>
  <c r="EA372"/>
  <c r="DZ372"/>
  <c r="DY372"/>
  <c r="DX372"/>
  <c r="DW372"/>
  <c r="DV372"/>
  <c r="DU372"/>
  <c r="DT372"/>
  <c r="DS372"/>
  <c r="DR372"/>
  <c r="DQ372"/>
  <c r="DP372"/>
  <c r="DO372"/>
  <c r="DN372"/>
  <c r="DM372"/>
  <c r="DL372"/>
  <c r="DK372"/>
  <c r="DJ372"/>
  <c r="DI372"/>
  <c r="DH372"/>
  <c r="DG372"/>
  <c r="DF372"/>
  <c r="DE372"/>
  <c r="DD372"/>
  <c r="DC372"/>
  <c r="DB372"/>
  <c r="DA372"/>
  <c r="CZ372"/>
  <c r="CY372"/>
  <c r="CX372"/>
  <c r="CW372"/>
  <c r="CV372"/>
  <c r="CU372"/>
  <c r="CT372"/>
  <c r="CS372"/>
  <c r="CR372"/>
  <c r="CQ372"/>
  <c r="CP372"/>
  <c r="CO372"/>
  <c r="CN372"/>
  <c r="CM372"/>
  <c r="CL372"/>
  <c r="CK372"/>
  <c r="CJ372"/>
  <c r="CI372"/>
  <c r="CH372"/>
  <c r="CG372"/>
  <c r="CF372"/>
  <c r="CE372"/>
  <c r="CD372"/>
  <c r="CC372"/>
  <c r="CB372"/>
  <c r="CA372"/>
  <c r="BZ372"/>
  <c r="BY372"/>
  <c r="BX372"/>
  <c r="BW372"/>
  <c r="BV372"/>
  <c r="BU372"/>
  <c r="BT372"/>
  <c r="BS372"/>
  <c r="BR372"/>
  <c r="BQ372"/>
  <c r="BP372"/>
  <c r="BO372"/>
  <c r="BN372"/>
  <c r="BM372"/>
  <c r="BL372"/>
  <c r="BK372"/>
  <c r="BJ372"/>
  <c r="FX371"/>
  <c r="FW371"/>
  <c r="FV371"/>
  <c r="FU371"/>
  <c r="FT371"/>
  <c r="FS371"/>
  <c r="FR371"/>
  <c r="FQ371"/>
  <c r="FP371"/>
  <c r="FO371"/>
  <c r="FN371"/>
  <c r="FM371"/>
  <c r="FL371"/>
  <c r="FK371"/>
  <c r="FJ371"/>
  <c r="FI371"/>
  <c r="FH371"/>
  <c r="FG371"/>
  <c r="FF371"/>
  <c r="FE371"/>
  <c r="FD371"/>
  <c r="FC371"/>
  <c r="FB371"/>
  <c r="FA371"/>
  <c r="EZ371"/>
  <c r="EY371"/>
  <c r="EX371"/>
  <c r="EW371"/>
  <c r="EV371"/>
  <c r="EU371"/>
  <c r="ET371"/>
  <c r="ES371"/>
  <c r="ER371"/>
  <c r="EQ371"/>
  <c r="EP371"/>
  <c r="EO371"/>
  <c r="EN371"/>
  <c r="EM371"/>
  <c r="EL371"/>
  <c r="EK371"/>
  <c r="EJ371"/>
  <c r="EI371"/>
  <c r="EH371"/>
  <c r="EG371"/>
  <c r="EF371"/>
  <c r="EE371"/>
  <c r="ED371"/>
  <c r="EC371"/>
  <c r="EB371"/>
  <c r="EA371"/>
  <c r="DZ371"/>
  <c r="DY371"/>
  <c r="DX371"/>
  <c r="DW371"/>
  <c r="DV371"/>
  <c r="DU371"/>
  <c r="DT371"/>
  <c r="DS371"/>
  <c r="DR371"/>
  <c r="DQ371"/>
  <c r="DP371"/>
  <c r="DO371"/>
  <c r="DN371"/>
  <c r="DM371"/>
  <c r="DL371"/>
  <c r="DK371"/>
  <c r="DJ371"/>
  <c r="DI371"/>
  <c r="DH371"/>
  <c r="DG371"/>
  <c r="DF371"/>
  <c r="DE371"/>
  <c r="DD371"/>
  <c r="DC371"/>
  <c r="DB371"/>
  <c r="DA371"/>
  <c r="CZ371"/>
  <c r="CY371"/>
  <c r="CX371"/>
  <c r="CW371"/>
  <c r="CV371"/>
  <c r="CU371"/>
  <c r="CT371"/>
  <c r="CS371"/>
  <c r="CR371"/>
  <c r="CQ371"/>
  <c r="CP371"/>
  <c r="CO371"/>
  <c r="CN371"/>
  <c r="CM371"/>
  <c r="CL371"/>
  <c r="CK371"/>
  <c r="CJ371"/>
  <c r="CI371"/>
  <c r="CH371"/>
  <c r="CG371"/>
  <c r="CF371"/>
  <c r="CE371"/>
  <c r="CD371"/>
  <c r="CC371"/>
  <c r="CB371"/>
  <c r="CA371"/>
  <c r="BZ371"/>
  <c r="BY371"/>
  <c r="BX371"/>
  <c r="BW371"/>
  <c r="BV371"/>
  <c r="BU371"/>
  <c r="BT371"/>
  <c r="BS371"/>
  <c r="BR371"/>
  <c r="BQ371"/>
  <c r="BP371"/>
  <c r="BO371"/>
  <c r="BN371"/>
  <c r="BM371"/>
  <c r="BL371"/>
  <c r="BK371"/>
  <c r="BJ371"/>
  <c r="FX370"/>
  <c r="FW370"/>
  <c r="FV370"/>
  <c r="FU370"/>
  <c r="FT370"/>
  <c r="FS370"/>
  <c r="FR370"/>
  <c r="FQ370"/>
  <c r="FP370"/>
  <c r="FO370"/>
  <c r="FN370"/>
  <c r="FM370"/>
  <c r="FL370"/>
  <c r="FK370"/>
  <c r="FJ370"/>
  <c r="FI370"/>
  <c r="FH370"/>
  <c r="FG370"/>
  <c r="FF370"/>
  <c r="FE370"/>
  <c r="FD370"/>
  <c r="FC370"/>
  <c r="FB370"/>
  <c r="FA370"/>
  <c r="EZ370"/>
  <c r="EY370"/>
  <c r="EX370"/>
  <c r="EW370"/>
  <c r="EV370"/>
  <c r="EU370"/>
  <c r="ET370"/>
  <c r="ES370"/>
  <c r="ER370"/>
  <c r="EQ370"/>
  <c r="EP370"/>
  <c r="EO370"/>
  <c r="EN370"/>
  <c r="EM370"/>
  <c r="EL370"/>
  <c r="EK370"/>
  <c r="EJ370"/>
  <c r="EI370"/>
  <c r="EH370"/>
  <c r="EG370"/>
  <c r="EF370"/>
  <c r="EE370"/>
  <c r="ED370"/>
  <c r="EC370"/>
  <c r="EB370"/>
  <c r="EA370"/>
  <c r="DZ370"/>
  <c r="DY370"/>
  <c r="DX370"/>
  <c r="DW370"/>
  <c r="DV370"/>
  <c r="DU370"/>
  <c r="DT370"/>
  <c r="DS370"/>
  <c r="DR370"/>
  <c r="DQ370"/>
  <c r="DP370"/>
  <c r="DO370"/>
  <c r="DN370"/>
  <c r="DM370"/>
  <c r="DL370"/>
  <c r="DK370"/>
  <c r="DJ370"/>
  <c r="DI370"/>
  <c r="DH370"/>
  <c r="DG370"/>
  <c r="DF370"/>
  <c r="DE370"/>
  <c r="DD370"/>
  <c r="DC370"/>
  <c r="DB370"/>
  <c r="DA370"/>
  <c r="CZ370"/>
  <c r="CY370"/>
  <c r="CX370"/>
  <c r="CW370"/>
  <c r="CV370"/>
  <c r="CU370"/>
  <c r="CT370"/>
  <c r="CS370"/>
  <c r="CR370"/>
  <c r="CQ370"/>
  <c r="CP370"/>
  <c r="CO370"/>
  <c r="CN370"/>
  <c r="CM370"/>
  <c r="CL370"/>
  <c r="CK370"/>
  <c r="CJ370"/>
  <c r="CI370"/>
  <c r="CH370"/>
  <c r="CG370"/>
  <c r="CF370"/>
  <c r="CE370"/>
  <c r="CD370"/>
  <c r="CC370"/>
  <c r="CB370"/>
  <c r="CA370"/>
  <c r="BZ370"/>
  <c r="BY370"/>
  <c r="BX370"/>
  <c r="BW370"/>
  <c r="BV370"/>
  <c r="BU370"/>
  <c r="BT370"/>
  <c r="BS370"/>
  <c r="BR370"/>
  <c r="BQ370"/>
  <c r="BP370"/>
  <c r="BO370"/>
  <c r="BN370"/>
  <c r="BM370"/>
  <c r="BL370"/>
  <c r="BK370"/>
  <c r="BJ370"/>
  <c r="FX369"/>
  <c r="FW369"/>
  <c r="FV369"/>
  <c r="FU369"/>
  <c r="FT369"/>
  <c r="FS369"/>
  <c r="FR369"/>
  <c r="FQ369"/>
  <c r="FP369"/>
  <c r="FO369"/>
  <c r="FN369"/>
  <c r="FM369"/>
  <c r="FL369"/>
  <c r="FK369"/>
  <c r="FJ369"/>
  <c r="FI369"/>
  <c r="FH369"/>
  <c r="FG369"/>
  <c r="FF369"/>
  <c r="FE369"/>
  <c r="FD369"/>
  <c r="FC369"/>
  <c r="FB369"/>
  <c r="FA369"/>
  <c r="EZ369"/>
  <c r="EY369"/>
  <c r="EX369"/>
  <c r="EW369"/>
  <c r="EV369"/>
  <c r="EU369"/>
  <c r="ET369"/>
  <c r="ES369"/>
  <c r="ER369"/>
  <c r="EQ369"/>
  <c r="EP369"/>
  <c r="EO369"/>
  <c r="EN369"/>
  <c r="EM369"/>
  <c r="EL369"/>
  <c r="EK369"/>
  <c r="EJ369"/>
  <c r="EI369"/>
  <c r="EH369"/>
  <c r="EG369"/>
  <c r="EF369"/>
  <c r="EE369"/>
  <c r="ED369"/>
  <c r="EC369"/>
  <c r="EB369"/>
  <c r="EA369"/>
  <c r="DZ369"/>
  <c r="DY369"/>
  <c r="DX369"/>
  <c r="DW369"/>
  <c r="DV369"/>
  <c r="DU369"/>
  <c r="DT369"/>
  <c r="DS369"/>
  <c r="DR369"/>
  <c r="DQ369"/>
  <c r="DP369"/>
  <c r="DO369"/>
  <c r="DN369"/>
  <c r="DM369"/>
  <c r="DL369"/>
  <c r="DK369"/>
  <c r="DJ369"/>
  <c r="DI369"/>
  <c r="DH369"/>
  <c r="DG369"/>
  <c r="DF369"/>
  <c r="DE369"/>
  <c r="DD369"/>
  <c r="DC369"/>
  <c r="DB369"/>
  <c r="DA369"/>
  <c r="CZ369"/>
  <c r="CY369"/>
  <c r="CX369"/>
  <c r="CW369"/>
  <c r="CV369"/>
  <c r="CU369"/>
  <c r="CT369"/>
  <c r="CS369"/>
  <c r="CR369"/>
  <c r="CQ369"/>
  <c r="CP369"/>
  <c r="CO369"/>
  <c r="CN369"/>
  <c r="CM369"/>
  <c r="CL369"/>
  <c r="CK369"/>
  <c r="CJ369"/>
  <c r="CI369"/>
  <c r="CH369"/>
  <c r="CG369"/>
  <c r="CF369"/>
  <c r="CE369"/>
  <c r="CD369"/>
  <c r="CC369"/>
  <c r="CB369"/>
  <c r="CA369"/>
  <c r="BZ369"/>
  <c r="BY369"/>
  <c r="BX369"/>
  <c r="BW369"/>
  <c r="BV369"/>
  <c r="BU369"/>
  <c r="BT369"/>
  <c r="BS369"/>
  <c r="BR369"/>
  <c r="BQ369"/>
  <c r="BP369"/>
  <c r="BO369"/>
  <c r="BN369"/>
  <c r="BM369"/>
  <c r="BL369"/>
  <c r="BK369"/>
  <c r="BJ369"/>
  <c r="FX368"/>
  <c r="FW368"/>
  <c r="FV368"/>
  <c r="FU368"/>
  <c r="FT368"/>
  <c r="FS368"/>
  <c r="FR368"/>
  <c r="FQ368"/>
  <c r="FP368"/>
  <c r="FO368"/>
  <c r="FN368"/>
  <c r="FM368"/>
  <c r="FL368"/>
  <c r="FK368"/>
  <c r="FJ368"/>
  <c r="FI368"/>
  <c r="FH368"/>
  <c r="FG368"/>
  <c r="FF368"/>
  <c r="FE368"/>
  <c r="FD368"/>
  <c r="FC368"/>
  <c r="FB368"/>
  <c r="FA368"/>
  <c r="EZ368"/>
  <c r="EY368"/>
  <c r="EX368"/>
  <c r="EW368"/>
  <c r="EV368"/>
  <c r="EU368"/>
  <c r="ET368"/>
  <c r="ES368"/>
  <c r="ER368"/>
  <c r="EQ368"/>
  <c r="EP368"/>
  <c r="EO368"/>
  <c r="EN368"/>
  <c r="EM368"/>
  <c r="EL368"/>
  <c r="EK368"/>
  <c r="EJ368"/>
  <c r="EI368"/>
  <c r="EH368"/>
  <c r="EG368"/>
  <c r="EF368"/>
  <c r="EE368"/>
  <c r="ED368"/>
  <c r="EC368"/>
  <c r="EB368"/>
  <c r="EA368"/>
  <c r="DZ368"/>
  <c r="DY368"/>
  <c r="DX368"/>
  <c r="DW368"/>
  <c r="DV368"/>
  <c r="DU368"/>
  <c r="DT368"/>
  <c r="DS368"/>
  <c r="DR368"/>
  <c r="DQ368"/>
  <c r="DP368"/>
  <c r="DO368"/>
  <c r="DN368"/>
  <c r="DM368"/>
  <c r="DL368"/>
  <c r="DK368"/>
  <c r="DJ368"/>
  <c r="DI368"/>
  <c r="DH368"/>
  <c r="DG368"/>
  <c r="DF368"/>
  <c r="DE368"/>
  <c r="DD368"/>
  <c r="DC368"/>
  <c r="DB368"/>
  <c r="DA368"/>
  <c r="CZ368"/>
  <c r="CY368"/>
  <c r="CX368"/>
  <c r="CW368"/>
  <c r="CV368"/>
  <c r="CU368"/>
  <c r="CT368"/>
  <c r="CS368"/>
  <c r="CR368"/>
  <c r="CQ368"/>
  <c r="CP368"/>
  <c r="CO368"/>
  <c r="CN368"/>
  <c r="CM368"/>
  <c r="CL368"/>
  <c r="CK368"/>
  <c r="CJ368"/>
  <c r="CI368"/>
  <c r="CH368"/>
  <c r="CG368"/>
  <c r="CF368"/>
  <c r="CE368"/>
  <c r="CD368"/>
  <c r="CC368"/>
  <c r="CB368"/>
  <c r="CA368"/>
  <c r="BZ368"/>
  <c r="BY368"/>
  <c r="BX368"/>
  <c r="BW368"/>
  <c r="BV368"/>
  <c r="BU368"/>
  <c r="BT368"/>
  <c r="BS368"/>
  <c r="BR368"/>
  <c r="BQ368"/>
  <c r="BP368"/>
  <c r="BO368"/>
  <c r="BN368"/>
  <c r="BM368"/>
  <c r="BL368"/>
  <c r="BK368"/>
  <c r="BJ368"/>
  <c r="FX367"/>
  <c r="FW367"/>
  <c r="FV367"/>
  <c r="FU367"/>
  <c r="FT367"/>
  <c r="FS367"/>
  <c r="FR367"/>
  <c r="FQ367"/>
  <c r="FP367"/>
  <c r="FO367"/>
  <c r="FN367"/>
  <c r="FM367"/>
  <c r="FL367"/>
  <c r="FK367"/>
  <c r="FJ367"/>
  <c r="FI367"/>
  <c r="FH367"/>
  <c r="FG367"/>
  <c r="FF367"/>
  <c r="FE367"/>
  <c r="FD367"/>
  <c r="FC367"/>
  <c r="FB367"/>
  <c r="FA367"/>
  <c r="EZ367"/>
  <c r="EY367"/>
  <c r="EX367"/>
  <c r="EW367"/>
  <c r="EV367"/>
  <c r="EU367"/>
  <c r="ET367"/>
  <c r="ES367"/>
  <c r="ER367"/>
  <c r="EQ367"/>
  <c r="EP367"/>
  <c r="EO367"/>
  <c r="EN367"/>
  <c r="EM367"/>
  <c r="EL367"/>
  <c r="EK367"/>
  <c r="EJ367"/>
  <c r="EI367"/>
  <c r="EH367"/>
  <c r="EG367"/>
  <c r="EF367"/>
  <c r="EE367"/>
  <c r="ED367"/>
  <c r="EC367"/>
  <c r="EB367"/>
  <c r="EA367"/>
  <c r="DZ367"/>
  <c r="DY367"/>
  <c r="DX367"/>
  <c r="DW367"/>
  <c r="DV367"/>
  <c r="DU367"/>
  <c r="DT367"/>
  <c r="DS367"/>
  <c r="DR367"/>
  <c r="DQ367"/>
  <c r="DP367"/>
  <c r="DO367"/>
  <c r="DN367"/>
  <c r="DM367"/>
  <c r="DL367"/>
  <c r="DK367"/>
  <c r="DJ367"/>
  <c r="DI367"/>
  <c r="DH367"/>
  <c r="DG367"/>
  <c r="DF367"/>
  <c r="DE367"/>
  <c r="DD367"/>
  <c r="DC367"/>
  <c r="DB367"/>
  <c r="DA367"/>
  <c r="CZ367"/>
  <c r="CY367"/>
  <c r="CX367"/>
  <c r="CW367"/>
  <c r="CV367"/>
  <c r="CU367"/>
  <c r="CT367"/>
  <c r="CS367"/>
  <c r="CR367"/>
  <c r="CQ367"/>
  <c r="CP367"/>
  <c r="CO367"/>
  <c r="CN367"/>
  <c r="CM367"/>
  <c r="CL367"/>
  <c r="CK367"/>
  <c r="CJ367"/>
  <c r="CI367"/>
  <c r="CH367"/>
  <c r="CG367"/>
  <c r="CF367"/>
  <c r="CE367"/>
  <c r="CD367"/>
  <c r="CC367"/>
  <c r="CB367"/>
  <c r="CA367"/>
  <c r="BZ367"/>
  <c r="BY367"/>
  <c r="BX367"/>
  <c r="BW367"/>
  <c r="BV367"/>
  <c r="BU367"/>
  <c r="BT367"/>
  <c r="BS367"/>
  <c r="BR367"/>
  <c r="BQ367"/>
  <c r="BP367"/>
  <c r="BO367"/>
  <c r="BN367"/>
  <c r="BM367"/>
  <c r="BL367"/>
  <c r="BK367"/>
  <c r="BJ367"/>
  <c r="FX366"/>
  <c r="FW366"/>
  <c r="FV366"/>
  <c r="FU366"/>
  <c r="FT366"/>
  <c r="FS366"/>
  <c r="FR366"/>
  <c r="FQ366"/>
  <c r="FP366"/>
  <c r="FO366"/>
  <c r="FN366"/>
  <c r="FM366"/>
  <c r="FL366"/>
  <c r="FK366"/>
  <c r="FJ366"/>
  <c r="FI366"/>
  <c r="FH366"/>
  <c r="FG366"/>
  <c r="FF366"/>
  <c r="FE366"/>
  <c r="FD366"/>
  <c r="FC366"/>
  <c r="FB366"/>
  <c r="FA366"/>
  <c r="EZ366"/>
  <c r="EY366"/>
  <c r="EX366"/>
  <c r="EW366"/>
  <c r="EV366"/>
  <c r="EU366"/>
  <c r="ET366"/>
  <c r="ES366"/>
  <c r="ER366"/>
  <c r="EQ366"/>
  <c r="EP366"/>
  <c r="EO366"/>
  <c r="EN366"/>
  <c r="EM366"/>
  <c r="EL366"/>
  <c r="EK366"/>
  <c r="EJ366"/>
  <c r="EI366"/>
  <c r="EH366"/>
  <c r="EG366"/>
  <c r="EF366"/>
  <c r="EE366"/>
  <c r="ED366"/>
  <c r="EC366"/>
  <c r="EB366"/>
  <c r="EA366"/>
  <c r="DZ366"/>
  <c r="DY366"/>
  <c r="DX366"/>
  <c r="DW366"/>
  <c r="DV366"/>
  <c r="DU366"/>
  <c r="DT366"/>
  <c r="DS366"/>
  <c r="DR366"/>
  <c r="DQ366"/>
  <c r="DP366"/>
  <c r="DO366"/>
  <c r="DN366"/>
  <c r="DM366"/>
  <c r="DL366"/>
  <c r="DK366"/>
  <c r="DJ366"/>
  <c r="DI366"/>
  <c r="DH366"/>
  <c r="DG366"/>
  <c r="DF366"/>
  <c r="DE366"/>
  <c r="DD366"/>
  <c r="DC366"/>
  <c r="DB366"/>
  <c r="DA366"/>
  <c r="CZ366"/>
  <c r="CY366"/>
  <c r="CX366"/>
  <c r="CW366"/>
  <c r="CV366"/>
  <c r="CU366"/>
  <c r="CT366"/>
  <c r="CS366"/>
  <c r="CR366"/>
  <c r="CQ366"/>
  <c r="CP366"/>
  <c r="CO366"/>
  <c r="CN366"/>
  <c r="CM366"/>
  <c r="CL366"/>
  <c r="CK366"/>
  <c r="CJ366"/>
  <c r="CI366"/>
  <c r="CH366"/>
  <c r="CG366"/>
  <c r="CF366"/>
  <c r="CE366"/>
  <c r="CD366"/>
  <c r="CC366"/>
  <c r="CB366"/>
  <c r="CA366"/>
  <c r="BZ366"/>
  <c r="BY366"/>
  <c r="BX366"/>
  <c r="BW366"/>
  <c r="BV366"/>
  <c r="BU366"/>
  <c r="BT366"/>
  <c r="BS366"/>
  <c r="BR366"/>
  <c r="BQ366"/>
  <c r="BP366"/>
  <c r="BO366"/>
  <c r="BN366"/>
  <c r="BM366"/>
  <c r="BL366"/>
  <c r="BK366"/>
  <c r="BJ366"/>
  <c r="FX365"/>
  <c r="FW365"/>
  <c r="FV365"/>
  <c r="FU365"/>
  <c r="FT365"/>
  <c r="FS365"/>
  <c r="FR365"/>
  <c r="FQ365"/>
  <c r="FP365"/>
  <c r="FO365"/>
  <c r="FN365"/>
  <c r="FM365"/>
  <c r="FL365"/>
  <c r="FK365"/>
  <c r="FJ365"/>
  <c r="FI365"/>
  <c r="FH365"/>
  <c r="FG365"/>
  <c r="FF365"/>
  <c r="FE365"/>
  <c r="FD365"/>
  <c r="FC365"/>
  <c r="FB365"/>
  <c r="FA365"/>
  <c r="EZ365"/>
  <c r="EY365"/>
  <c r="EX365"/>
  <c r="EW365"/>
  <c r="EV365"/>
  <c r="EU365"/>
  <c r="ET365"/>
  <c r="ES365"/>
  <c r="ER365"/>
  <c r="EQ365"/>
  <c r="EP365"/>
  <c r="EO365"/>
  <c r="EN365"/>
  <c r="EM365"/>
  <c r="EL365"/>
  <c r="EK365"/>
  <c r="EJ365"/>
  <c r="EI365"/>
  <c r="EH365"/>
  <c r="EG365"/>
  <c r="EF365"/>
  <c r="EE365"/>
  <c r="ED365"/>
  <c r="EC365"/>
  <c r="EB365"/>
  <c r="EA365"/>
  <c r="DZ365"/>
  <c r="DY365"/>
  <c r="DX365"/>
  <c r="DW365"/>
  <c r="DV365"/>
  <c r="DU365"/>
  <c r="DT365"/>
  <c r="DS365"/>
  <c r="DR365"/>
  <c r="DQ365"/>
  <c r="DP365"/>
  <c r="DO365"/>
  <c r="DN365"/>
  <c r="DM365"/>
  <c r="DL365"/>
  <c r="DK365"/>
  <c r="DJ365"/>
  <c r="DI365"/>
  <c r="DH365"/>
  <c r="DG365"/>
  <c r="DF365"/>
  <c r="DE365"/>
  <c r="DD365"/>
  <c r="DC365"/>
  <c r="DB365"/>
  <c r="DA365"/>
  <c r="CZ365"/>
  <c r="CY365"/>
  <c r="CX365"/>
  <c r="CW365"/>
  <c r="CV365"/>
  <c r="CU365"/>
  <c r="CT365"/>
  <c r="CS365"/>
  <c r="CR365"/>
  <c r="CQ365"/>
  <c r="CP365"/>
  <c r="CO365"/>
  <c r="CN365"/>
  <c r="CM365"/>
  <c r="CL365"/>
  <c r="CK365"/>
  <c r="CJ365"/>
  <c r="CI365"/>
  <c r="CH365"/>
  <c r="CG365"/>
  <c r="CF365"/>
  <c r="CE365"/>
  <c r="CD365"/>
  <c r="CC365"/>
  <c r="CB365"/>
  <c r="CA365"/>
  <c r="BZ365"/>
  <c r="BY365"/>
  <c r="BX365"/>
  <c r="BW365"/>
  <c r="BV365"/>
  <c r="BU365"/>
  <c r="BT365"/>
  <c r="BS365"/>
  <c r="BR365"/>
  <c r="BQ365"/>
  <c r="BP365"/>
  <c r="BO365"/>
  <c r="BN365"/>
  <c r="BM365"/>
  <c r="BL365"/>
  <c r="BK365"/>
  <c r="BJ365"/>
  <c r="FX364"/>
  <c r="FW364"/>
  <c r="FV364"/>
  <c r="FU364"/>
  <c r="FT364"/>
  <c r="FS364"/>
  <c r="FR364"/>
  <c r="FQ364"/>
  <c r="FP364"/>
  <c r="FO364"/>
  <c r="FN364"/>
  <c r="FM364"/>
  <c r="FL364"/>
  <c r="FK364"/>
  <c r="FJ364"/>
  <c r="FI364"/>
  <c r="FH364"/>
  <c r="FG364"/>
  <c r="FF364"/>
  <c r="FE364"/>
  <c r="FD364"/>
  <c r="FC364"/>
  <c r="FB364"/>
  <c r="FA364"/>
  <c r="EZ364"/>
  <c r="EY364"/>
  <c r="EX364"/>
  <c r="EW364"/>
  <c r="EV364"/>
  <c r="EU364"/>
  <c r="ET364"/>
  <c r="ES364"/>
  <c r="ER364"/>
  <c r="EQ364"/>
  <c r="EP364"/>
  <c r="EO364"/>
  <c r="EN364"/>
  <c r="EM364"/>
  <c r="EL364"/>
  <c r="EK364"/>
  <c r="EJ364"/>
  <c r="EI364"/>
  <c r="EH364"/>
  <c r="EG364"/>
  <c r="EF364"/>
  <c r="EE364"/>
  <c r="ED364"/>
  <c r="EC364"/>
  <c r="EB364"/>
  <c r="EA364"/>
  <c r="DZ364"/>
  <c r="DY364"/>
  <c r="DX364"/>
  <c r="DW364"/>
  <c r="DV364"/>
  <c r="DU364"/>
  <c r="DT364"/>
  <c r="DS364"/>
  <c r="DR364"/>
  <c r="DQ364"/>
  <c r="DP364"/>
  <c r="DO364"/>
  <c r="DN364"/>
  <c r="DM364"/>
  <c r="DL364"/>
  <c r="DK364"/>
  <c r="DJ364"/>
  <c r="DI364"/>
  <c r="DH364"/>
  <c r="DG364"/>
  <c r="DF364"/>
  <c r="DE364"/>
  <c r="DD364"/>
  <c r="DC364"/>
  <c r="DB364"/>
  <c r="DA364"/>
  <c r="CZ364"/>
  <c r="CY364"/>
  <c r="CX364"/>
  <c r="CW364"/>
  <c r="CV364"/>
  <c r="CU364"/>
  <c r="CT364"/>
  <c r="CS364"/>
  <c r="CR364"/>
  <c r="CQ364"/>
  <c r="CP364"/>
  <c r="CO364"/>
  <c r="CN364"/>
  <c r="CM364"/>
  <c r="CL364"/>
  <c r="CK364"/>
  <c r="CJ364"/>
  <c r="CI364"/>
  <c r="CH364"/>
  <c r="CG364"/>
  <c r="CF364"/>
  <c r="CE364"/>
  <c r="CD364"/>
  <c r="CC364"/>
  <c r="CB364"/>
  <c r="CA364"/>
  <c r="BZ364"/>
  <c r="BY364"/>
  <c r="BX364"/>
  <c r="BW364"/>
  <c r="BV364"/>
  <c r="BU364"/>
  <c r="BT364"/>
  <c r="BS364"/>
  <c r="BR364"/>
  <c r="BQ364"/>
  <c r="BP364"/>
  <c r="BO364"/>
  <c r="BN364"/>
  <c r="BM364"/>
  <c r="BL364"/>
  <c r="BK364"/>
  <c r="BJ364"/>
  <c r="FX363"/>
  <c r="FW363"/>
  <c r="FV363"/>
  <c r="FU363"/>
  <c r="FT363"/>
  <c r="FS363"/>
  <c r="FR363"/>
  <c r="FQ363"/>
  <c r="FP363"/>
  <c r="FO363"/>
  <c r="FN363"/>
  <c r="FM363"/>
  <c r="FL363"/>
  <c r="FK363"/>
  <c r="FJ363"/>
  <c r="FI363"/>
  <c r="FH363"/>
  <c r="FG363"/>
  <c r="FF363"/>
  <c r="FE363"/>
  <c r="FD363"/>
  <c r="FC363"/>
  <c r="FB363"/>
  <c r="FA363"/>
  <c r="EZ363"/>
  <c r="EY363"/>
  <c r="EX363"/>
  <c r="EW363"/>
  <c r="EV363"/>
  <c r="EU363"/>
  <c r="ET363"/>
  <c r="ES363"/>
  <c r="ER363"/>
  <c r="EQ363"/>
  <c r="EP363"/>
  <c r="EO363"/>
  <c r="EN363"/>
  <c r="EM363"/>
  <c r="EL363"/>
  <c r="EK363"/>
  <c r="EJ363"/>
  <c r="EI363"/>
  <c r="EH363"/>
  <c r="EG363"/>
  <c r="EF363"/>
  <c r="EE363"/>
  <c r="ED363"/>
  <c r="EC363"/>
  <c r="EB363"/>
  <c r="EA363"/>
  <c r="DZ363"/>
  <c r="DY363"/>
  <c r="DX363"/>
  <c r="DW363"/>
  <c r="DV363"/>
  <c r="DU363"/>
  <c r="DT363"/>
  <c r="DS363"/>
  <c r="DR363"/>
  <c r="DQ363"/>
  <c r="DP363"/>
  <c r="DO363"/>
  <c r="DN363"/>
  <c r="DM363"/>
  <c r="DL363"/>
  <c r="DK363"/>
  <c r="DJ363"/>
  <c r="DI363"/>
  <c r="DH363"/>
  <c r="DG363"/>
  <c r="DF363"/>
  <c r="DE363"/>
  <c r="DD363"/>
  <c r="DC363"/>
  <c r="DB363"/>
  <c r="DA363"/>
  <c r="CZ363"/>
  <c r="CY363"/>
  <c r="CX363"/>
  <c r="CW363"/>
  <c r="CV363"/>
  <c r="CU363"/>
  <c r="CT363"/>
  <c r="CS363"/>
  <c r="CR363"/>
  <c r="CQ363"/>
  <c r="CP363"/>
  <c r="CO363"/>
  <c r="CN363"/>
  <c r="CM363"/>
  <c r="CL363"/>
  <c r="CK363"/>
  <c r="CJ363"/>
  <c r="CI363"/>
  <c r="CH363"/>
  <c r="CG363"/>
  <c r="CF363"/>
  <c r="CE363"/>
  <c r="CD363"/>
  <c r="CC363"/>
  <c r="CB363"/>
  <c r="CA363"/>
  <c r="BZ363"/>
  <c r="BY363"/>
  <c r="BX363"/>
  <c r="BW363"/>
  <c r="BV363"/>
  <c r="BU363"/>
  <c r="BT363"/>
  <c r="BS363"/>
  <c r="BR363"/>
  <c r="BQ363"/>
  <c r="BP363"/>
  <c r="BO363"/>
  <c r="BN363"/>
  <c r="BM363"/>
  <c r="BL363"/>
  <c r="BK363"/>
  <c r="BJ363"/>
  <c r="FX362"/>
  <c r="FW362"/>
  <c r="FV362"/>
  <c r="FU362"/>
  <c r="FT362"/>
  <c r="FS362"/>
  <c r="FR362"/>
  <c r="FQ362"/>
  <c r="FP362"/>
  <c r="FO362"/>
  <c r="FN362"/>
  <c r="FM362"/>
  <c r="FL362"/>
  <c r="FK362"/>
  <c r="FJ362"/>
  <c r="FI362"/>
  <c r="FH362"/>
  <c r="FG362"/>
  <c r="FF362"/>
  <c r="FE362"/>
  <c r="FD362"/>
  <c r="FC362"/>
  <c r="FB362"/>
  <c r="FA362"/>
  <c r="EZ362"/>
  <c r="EY362"/>
  <c r="EX362"/>
  <c r="EW362"/>
  <c r="EV362"/>
  <c r="EU362"/>
  <c r="ET362"/>
  <c r="ES362"/>
  <c r="ER362"/>
  <c r="EQ362"/>
  <c r="EP362"/>
  <c r="EO362"/>
  <c r="EN362"/>
  <c r="EM362"/>
  <c r="EL362"/>
  <c r="EK362"/>
  <c r="EJ362"/>
  <c r="EI362"/>
  <c r="EH362"/>
  <c r="EG362"/>
  <c r="EF362"/>
  <c r="EE362"/>
  <c r="ED362"/>
  <c r="EC362"/>
  <c r="EB362"/>
  <c r="EA362"/>
  <c r="DZ362"/>
  <c r="DY362"/>
  <c r="DX362"/>
  <c r="DW362"/>
  <c r="DV362"/>
  <c r="DU362"/>
  <c r="DT362"/>
  <c r="DS362"/>
  <c r="DR362"/>
  <c r="DQ362"/>
  <c r="DP362"/>
  <c r="DO362"/>
  <c r="DN362"/>
  <c r="DM362"/>
  <c r="DL362"/>
  <c r="DK362"/>
  <c r="DJ362"/>
  <c r="DI362"/>
  <c r="DH362"/>
  <c r="DG362"/>
  <c r="DF362"/>
  <c r="DE362"/>
  <c r="DD362"/>
  <c r="DC362"/>
  <c r="DB362"/>
  <c r="DA362"/>
  <c r="CZ362"/>
  <c r="CY362"/>
  <c r="CX362"/>
  <c r="CW362"/>
  <c r="CV362"/>
  <c r="CU362"/>
  <c r="CT362"/>
  <c r="CS362"/>
  <c r="CR362"/>
  <c r="CQ362"/>
  <c r="CP362"/>
  <c r="CO362"/>
  <c r="CN362"/>
  <c r="CM362"/>
  <c r="CL362"/>
  <c r="CK362"/>
  <c r="CJ362"/>
  <c r="CI362"/>
  <c r="CH362"/>
  <c r="CG362"/>
  <c r="CF362"/>
  <c r="CE362"/>
  <c r="CD362"/>
  <c r="CC362"/>
  <c r="CB362"/>
  <c r="CA362"/>
  <c r="BZ362"/>
  <c r="BY362"/>
  <c r="BX362"/>
  <c r="BW362"/>
  <c r="BV362"/>
  <c r="BU362"/>
  <c r="BT362"/>
  <c r="BS362"/>
  <c r="BR362"/>
  <c r="BQ362"/>
  <c r="BP362"/>
  <c r="BO362"/>
  <c r="BN362"/>
  <c r="BM362"/>
  <c r="BL362"/>
  <c r="BK362"/>
  <c r="BJ362"/>
  <c r="FX361"/>
  <c r="FW361"/>
  <c r="FV361"/>
  <c r="FU361"/>
  <c r="FT361"/>
  <c r="FS361"/>
  <c r="FR361"/>
  <c r="FQ361"/>
  <c r="FP361"/>
  <c r="FO361"/>
  <c r="FN361"/>
  <c r="FM361"/>
  <c r="FL361"/>
  <c r="FK361"/>
  <c r="FJ361"/>
  <c r="FI361"/>
  <c r="FH361"/>
  <c r="FG361"/>
  <c r="FF361"/>
  <c r="FE361"/>
  <c r="FD361"/>
  <c r="FC361"/>
  <c r="FB361"/>
  <c r="FA361"/>
  <c r="EZ361"/>
  <c r="EY361"/>
  <c r="EX361"/>
  <c r="EW361"/>
  <c r="EV361"/>
  <c r="EU361"/>
  <c r="ET361"/>
  <c r="ES361"/>
  <c r="ER361"/>
  <c r="EQ361"/>
  <c r="EP361"/>
  <c r="EO361"/>
  <c r="EN361"/>
  <c r="EM361"/>
  <c r="EL361"/>
  <c r="EK361"/>
  <c r="EJ361"/>
  <c r="EI361"/>
  <c r="EH361"/>
  <c r="EG361"/>
  <c r="EF361"/>
  <c r="EE361"/>
  <c r="ED361"/>
  <c r="EC361"/>
  <c r="EB361"/>
  <c r="EA361"/>
  <c r="DZ361"/>
  <c r="DY361"/>
  <c r="DX361"/>
  <c r="DW361"/>
  <c r="DV361"/>
  <c r="DU361"/>
  <c r="DT361"/>
  <c r="DS361"/>
  <c r="DR361"/>
  <c r="DQ361"/>
  <c r="DP361"/>
  <c r="DO361"/>
  <c r="DN361"/>
  <c r="DM361"/>
  <c r="DL361"/>
  <c r="DK361"/>
  <c r="DJ361"/>
  <c r="DI361"/>
  <c r="DH361"/>
  <c r="DG361"/>
  <c r="DF361"/>
  <c r="DE361"/>
  <c r="DD361"/>
  <c r="DC361"/>
  <c r="DB361"/>
  <c r="DA361"/>
  <c r="CZ361"/>
  <c r="CY361"/>
  <c r="CX361"/>
  <c r="CW361"/>
  <c r="CV361"/>
  <c r="CU361"/>
  <c r="CT361"/>
  <c r="CS361"/>
  <c r="CR361"/>
  <c r="CQ361"/>
  <c r="CP361"/>
  <c r="CO361"/>
  <c r="CN361"/>
  <c r="CM361"/>
  <c r="CL361"/>
  <c r="CK361"/>
  <c r="CJ361"/>
  <c r="CI361"/>
  <c r="CH361"/>
  <c r="CG361"/>
  <c r="CF361"/>
  <c r="CE361"/>
  <c r="CD361"/>
  <c r="CC361"/>
  <c r="CB361"/>
  <c r="CA361"/>
  <c r="BZ361"/>
  <c r="BY361"/>
  <c r="BX361"/>
  <c r="BW361"/>
  <c r="BV361"/>
  <c r="BU361"/>
  <c r="BT361"/>
  <c r="BS361"/>
  <c r="BR361"/>
  <c r="BQ361"/>
  <c r="BP361"/>
  <c r="BO361"/>
  <c r="BN361"/>
  <c r="BM361"/>
  <c r="BL361"/>
  <c r="BK361"/>
  <c r="BJ361"/>
  <c r="FX360"/>
  <c r="FW360"/>
  <c r="FV360"/>
  <c r="FU360"/>
  <c r="FT360"/>
  <c r="FS360"/>
  <c r="FR360"/>
  <c r="FQ360"/>
  <c r="FP360"/>
  <c r="FO360"/>
  <c r="FN360"/>
  <c r="FM360"/>
  <c r="FL360"/>
  <c r="FK360"/>
  <c r="FJ360"/>
  <c r="FI360"/>
  <c r="FH360"/>
  <c r="FG360"/>
  <c r="FF360"/>
  <c r="FE360"/>
  <c r="FD360"/>
  <c r="FC360"/>
  <c r="FB360"/>
  <c r="FA360"/>
  <c r="EZ360"/>
  <c r="EY360"/>
  <c r="EX360"/>
  <c r="EW360"/>
  <c r="EV360"/>
  <c r="EU360"/>
  <c r="ET360"/>
  <c r="ES360"/>
  <c r="ER360"/>
  <c r="EQ360"/>
  <c r="EP360"/>
  <c r="EO360"/>
  <c r="EN360"/>
  <c r="EM360"/>
  <c r="EL360"/>
  <c r="EK360"/>
  <c r="EJ360"/>
  <c r="EI360"/>
  <c r="EH360"/>
  <c r="EG360"/>
  <c r="EF360"/>
  <c r="EE360"/>
  <c r="ED360"/>
  <c r="EC360"/>
  <c r="EB360"/>
  <c r="EA360"/>
  <c r="DZ360"/>
  <c r="DY360"/>
  <c r="DX360"/>
  <c r="DW360"/>
  <c r="DV360"/>
  <c r="DU360"/>
  <c r="DT360"/>
  <c r="DS360"/>
  <c r="DR360"/>
  <c r="DQ360"/>
  <c r="DP360"/>
  <c r="DO360"/>
  <c r="DN360"/>
  <c r="DM360"/>
  <c r="DL360"/>
  <c r="DK360"/>
  <c r="DJ360"/>
  <c r="DI360"/>
  <c r="DH360"/>
  <c r="DG360"/>
  <c r="DF360"/>
  <c r="DE360"/>
  <c r="DD360"/>
  <c r="DC360"/>
  <c r="DB360"/>
  <c r="DA360"/>
  <c r="CZ360"/>
  <c r="CY360"/>
  <c r="CX360"/>
  <c r="CW360"/>
  <c r="CV360"/>
  <c r="CU360"/>
  <c r="CT360"/>
  <c r="CS360"/>
  <c r="CR360"/>
  <c r="CQ360"/>
  <c r="CP360"/>
  <c r="CO360"/>
  <c r="CN360"/>
  <c r="CM360"/>
  <c r="CL360"/>
  <c r="CK360"/>
  <c r="CJ360"/>
  <c r="CI360"/>
  <c r="CH360"/>
  <c r="CG360"/>
  <c r="CF360"/>
  <c r="CE360"/>
  <c r="CD360"/>
  <c r="CC360"/>
  <c r="CB360"/>
  <c r="CA360"/>
  <c r="BZ360"/>
  <c r="BY360"/>
  <c r="BX360"/>
  <c r="BW360"/>
  <c r="BV360"/>
  <c r="BU360"/>
  <c r="BT360"/>
  <c r="BS360"/>
  <c r="BR360"/>
  <c r="BQ360"/>
  <c r="BP360"/>
  <c r="BO360"/>
  <c r="BN360"/>
  <c r="BM360"/>
  <c r="BL360"/>
  <c r="BK360"/>
  <c r="BJ360"/>
  <c r="FX359"/>
  <c r="FW359"/>
  <c r="FV359"/>
  <c r="FU359"/>
  <c r="FT359"/>
  <c r="FS359"/>
  <c r="FR359"/>
  <c r="FQ359"/>
  <c r="FP359"/>
  <c r="FO359"/>
  <c r="FN359"/>
  <c r="FM359"/>
  <c r="FL359"/>
  <c r="FK359"/>
  <c r="FJ359"/>
  <c r="FI359"/>
  <c r="FH359"/>
  <c r="FG359"/>
  <c r="FF359"/>
  <c r="FE359"/>
  <c r="FD359"/>
  <c r="FC359"/>
  <c r="FB359"/>
  <c r="FA359"/>
  <c r="EZ359"/>
  <c r="EY359"/>
  <c r="EX359"/>
  <c r="EW359"/>
  <c r="EV359"/>
  <c r="EU359"/>
  <c r="ET359"/>
  <c r="ES359"/>
  <c r="ER359"/>
  <c r="EQ359"/>
  <c r="EP359"/>
  <c r="EO359"/>
  <c r="EN359"/>
  <c r="EM359"/>
  <c r="EL359"/>
  <c r="EK359"/>
  <c r="EJ359"/>
  <c r="EI359"/>
  <c r="EH359"/>
  <c r="EG359"/>
  <c r="EF359"/>
  <c r="EE359"/>
  <c r="ED359"/>
  <c r="EC359"/>
  <c r="EB359"/>
  <c r="EA359"/>
  <c r="DZ359"/>
  <c r="DY359"/>
  <c r="DX359"/>
  <c r="DW359"/>
  <c r="DV359"/>
  <c r="DU359"/>
  <c r="DT359"/>
  <c r="DS359"/>
  <c r="DR359"/>
  <c r="DQ359"/>
  <c r="DP359"/>
  <c r="DO359"/>
  <c r="DN359"/>
  <c r="DM359"/>
  <c r="DL359"/>
  <c r="DK359"/>
  <c r="DJ359"/>
  <c r="DI359"/>
  <c r="DH359"/>
  <c r="DG359"/>
  <c r="DF359"/>
  <c r="DE359"/>
  <c r="DD359"/>
  <c r="DC359"/>
  <c r="DB359"/>
  <c r="DA359"/>
  <c r="CZ359"/>
  <c r="CY359"/>
  <c r="CX359"/>
  <c r="CW359"/>
  <c r="CV359"/>
  <c r="CU359"/>
  <c r="CT359"/>
  <c r="CS359"/>
  <c r="CR359"/>
  <c r="CQ359"/>
  <c r="CP359"/>
  <c r="CO359"/>
  <c r="CN359"/>
  <c r="CM359"/>
  <c r="CL359"/>
  <c r="CK359"/>
  <c r="CJ359"/>
  <c r="CI359"/>
  <c r="CH359"/>
  <c r="CG359"/>
  <c r="CF359"/>
  <c r="CE359"/>
  <c r="CD359"/>
  <c r="CC359"/>
  <c r="CB359"/>
  <c r="CA359"/>
  <c r="BZ359"/>
  <c r="BY359"/>
  <c r="BX359"/>
  <c r="BW359"/>
  <c r="BV359"/>
  <c r="BU359"/>
  <c r="BT359"/>
  <c r="BS359"/>
  <c r="BR359"/>
  <c r="BQ359"/>
  <c r="BP359"/>
  <c r="BO359"/>
  <c r="BN359"/>
  <c r="BM359"/>
  <c r="BL359"/>
  <c r="BK359"/>
  <c r="BJ359"/>
  <c r="FX358"/>
  <c r="FW358"/>
  <c r="FV358"/>
  <c r="FU358"/>
  <c r="FT358"/>
  <c r="FS358"/>
  <c r="FR358"/>
  <c r="FQ358"/>
  <c r="FP358"/>
  <c r="FO358"/>
  <c r="FN358"/>
  <c r="FM358"/>
  <c r="FL358"/>
  <c r="FK358"/>
  <c r="FJ358"/>
  <c r="FI358"/>
  <c r="FH358"/>
  <c r="FG358"/>
  <c r="FF358"/>
  <c r="FE358"/>
  <c r="FD358"/>
  <c r="FC358"/>
  <c r="FB358"/>
  <c r="FA358"/>
  <c r="EZ358"/>
  <c r="EY358"/>
  <c r="EX358"/>
  <c r="EW358"/>
  <c r="EV358"/>
  <c r="EU358"/>
  <c r="ET358"/>
  <c r="ES358"/>
  <c r="ER358"/>
  <c r="EQ358"/>
  <c r="EP358"/>
  <c r="EO358"/>
  <c r="EN358"/>
  <c r="EM358"/>
  <c r="EL358"/>
  <c r="EK358"/>
  <c r="EJ358"/>
  <c r="EI358"/>
  <c r="EH358"/>
  <c r="EG358"/>
  <c r="EF358"/>
  <c r="EE358"/>
  <c r="ED358"/>
  <c r="EC358"/>
  <c r="EB358"/>
  <c r="EA358"/>
  <c r="DZ358"/>
  <c r="DY358"/>
  <c r="DX358"/>
  <c r="DW358"/>
  <c r="DV358"/>
  <c r="DU358"/>
  <c r="DT358"/>
  <c r="DS358"/>
  <c r="DR358"/>
  <c r="DQ358"/>
  <c r="DP358"/>
  <c r="DO358"/>
  <c r="DN358"/>
  <c r="DM358"/>
  <c r="DL358"/>
  <c r="DK358"/>
  <c r="DJ358"/>
  <c r="DI358"/>
  <c r="DH358"/>
  <c r="DG358"/>
  <c r="DF358"/>
  <c r="DE358"/>
  <c r="DD358"/>
  <c r="DC358"/>
  <c r="DB358"/>
  <c r="DA358"/>
  <c r="CZ358"/>
  <c r="CY358"/>
  <c r="CX358"/>
  <c r="CW358"/>
  <c r="CV358"/>
  <c r="CU358"/>
  <c r="CT358"/>
  <c r="CS358"/>
  <c r="CR358"/>
  <c r="CQ358"/>
  <c r="CP358"/>
  <c r="CO358"/>
  <c r="CN358"/>
  <c r="CM358"/>
  <c r="CL358"/>
  <c r="CK358"/>
  <c r="CJ358"/>
  <c r="CI358"/>
  <c r="CH358"/>
  <c r="CG358"/>
  <c r="CF358"/>
  <c r="CE358"/>
  <c r="CD358"/>
  <c r="CC358"/>
  <c r="CB358"/>
  <c r="CA358"/>
  <c r="BZ358"/>
  <c r="BY358"/>
  <c r="BX358"/>
  <c r="BW358"/>
  <c r="BV358"/>
  <c r="BU358"/>
  <c r="BT358"/>
  <c r="BS358"/>
  <c r="BR358"/>
  <c r="BQ358"/>
  <c r="BP358"/>
  <c r="BO358"/>
  <c r="BN358"/>
  <c r="BM358"/>
  <c r="BL358"/>
  <c r="BK358"/>
  <c r="BJ358"/>
  <c r="FX357"/>
  <c r="FW357"/>
  <c r="FV357"/>
  <c r="FU357"/>
  <c r="FT357"/>
  <c r="FS357"/>
  <c r="FR357"/>
  <c r="FQ357"/>
  <c r="FP357"/>
  <c r="FO357"/>
  <c r="FN357"/>
  <c r="FM357"/>
  <c r="FL357"/>
  <c r="FK357"/>
  <c r="FJ357"/>
  <c r="FI357"/>
  <c r="FH357"/>
  <c r="FG357"/>
  <c r="FF357"/>
  <c r="FE357"/>
  <c r="FD357"/>
  <c r="FC357"/>
  <c r="FB357"/>
  <c r="FA357"/>
  <c r="EZ357"/>
  <c r="EY357"/>
  <c r="EX357"/>
  <c r="EW357"/>
  <c r="EV357"/>
  <c r="EU357"/>
  <c r="ET357"/>
  <c r="ES357"/>
  <c r="ER357"/>
  <c r="EQ357"/>
  <c r="EP357"/>
  <c r="EO357"/>
  <c r="EN357"/>
  <c r="EM357"/>
  <c r="EL357"/>
  <c r="EK357"/>
  <c r="EJ357"/>
  <c r="EI357"/>
  <c r="EH357"/>
  <c r="EG357"/>
  <c r="EF357"/>
  <c r="EE357"/>
  <c r="ED357"/>
  <c r="EC357"/>
  <c r="EB357"/>
  <c r="EA357"/>
  <c r="DZ357"/>
  <c r="DY357"/>
  <c r="DX357"/>
  <c r="DW357"/>
  <c r="DV357"/>
  <c r="DU357"/>
  <c r="DT357"/>
  <c r="DS357"/>
  <c r="DR357"/>
  <c r="DQ357"/>
  <c r="DP357"/>
  <c r="DO357"/>
  <c r="DN357"/>
  <c r="DM357"/>
  <c r="DL357"/>
  <c r="DK357"/>
  <c r="DJ357"/>
  <c r="DI357"/>
  <c r="DH357"/>
  <c r="DG357"/>
  <c r="DF357"/>
  <c r="DE357"/>
  <c r="DD357"/>
  <c r="DC357"/>
  <c r="DB357"/>
  <c r="DA357"/>
  <c r="CZ357"/>
  <c r="CY357"/>
  <c r="CX357"/>
  <c r="CW357"/>
  <c r="CV357"/>
  <c r="CU357"/>
  <c r="CT357"/>
  <c r="CS357"/>
  <c r="CR357"/>
  <c r="CQ357"/>
  <c r="CP357"/>
  <c r="CO357"/>
  <c r="CN357"/>
  <c r="CM357"/>
  <c r="CL357"/>
  <c r="CK357"/>
  <c r="CJ357"/>
  <c r="CI357"/>
  <c r="CH357"/>
  <c r="CG357"/>
  <c r="CF357"/>
  <c r="CE357"/>
  <c r="CD357"/>
  <c r="CC357"/>
  <c r="CB357"/>
  <c r="CA357"/>
  <c r="BZ357"/>
  <c r="BY357"/>
  <c r="BX357"/>
  <c r="BW357"/>
  <c r="BV357"/>
  <c r="BU357"/>
  <c r="BT357"/>
  <c r="BS357"/>
  <c r="BR357"/>
  <c r="BQ357"/>
  <c r="BP357"/>
  <c r="BO357"/>
  <c r="BN357"/>
  <c r="BM357"/>
  <c r="BL357"/>
  <c r="BK357"/>
  <c r="BJ357"/>
  <c r="FX356"/>
  <c r="FW356"/>
  <c r="FV356"/>
  <c r="FU356"/>
  <c r="FT356"/>
  <c r="FS356"/>
  <c r="FR356"/>
  <c r="FQ356"/>
  <c r="FP356"/>
  <c r="FO356"/>
  <c r="FN356"/>
  <c r="FM356"/>
  <c r="FL356"/>
  <c r="FK356"/>
  <c r="FJ356"/>
  <c r="FI356"/>
  <c r="FH356"/>
  <c r="FG356"/>
  <c r="FF356"/>
  <c r="FE356"/>
  <c r="FD356"/>
  <c r="FC356"/>
  <c r="FB356"/>
  <c r="FA356"/>
  <c r="EZ356"/>
  <c r="EY356"/>
  <c r="EX356"/>
  <c r="EW356"/>
  <c r="EV356"/>
  <c r="EU356"/>
  <c r="ET356"/>
  <c r="ES356"/>
  <c r="ER356"/>
  <c r="EQ356"/>
  <c r="EP356"/>
  <c r="EO356"/>
  <c r="EN356"/>
  <c r="EM356"/>
  <c r="EL356"/>
  <c r="EK356"/>
  <c r="EJ356"/>
  <c r="EI356"/>
  <c r="EH356"/>
  <c r="EG356"/>
  <c r="EF356"/>
  <c r="EE356"/>
  <c r="ED356"/>
  <c r="EC356"/>
  <c r="EB356"/>
  <c r="EA356"/>
  <c r="DZ356"/>
  <c r="DY356"/>
  <c r="DX356"/>
  <c r="DW356"/>
  <c r="DV356"/>
  <c r="DU356"/>
  <c r="DT356"/>
  <c r="DS356"/>
  <c r="DR356"/>
  <c r="DQ356"/>
  <c r="DP356"/>
  <c r="DO356"/>
  <c r="DN356"/>
  <c r="DM356"/>
  <c r="DL356"/>
  <c r="DK356"/>
  <c r="DJ356"/>
  <c r="DI356"/>
  <c r="DH356"/>
  <c r="DG356"/>
  <c r="DF356"/>
  <c r="DE356"/>
  <c r="DD356"/>
  <c r="DC356"/>
  <c r="DB356"/>
  <c r="DA356"/>
  <c r="CZ356"/>
  <c r="CY356"/>
  <c r="CX356"/>
  <c r="CW356"/>
  <c r="CV356"/>
  <c r="CU356"/>
  <c r="CT356"/>
  <c r="CS356"/>
  <c r="CR356"/>
  <c r="CQ356"/>
  <c r="CP356"/>
  <c r="CO356"/>
  <c r="CN356"/>
  <c r="CM356"/>
  <c r="CL356"/>
  <c r="CK356"/>
  <c r="CJ356"/>
  <c r="CI356"/>
  <c r="CH356"/>
  <c r="CG356"/>
  <c r="CF356"/>
  <c r="CE356"/>
  <c r="CD356"/>
  <c r="CC356"/>
  <c r="CB356"/>
  <c r="CA356"/>
  <c r="BZ356"/>
  <c r="BY356"/>
  <c r="BX356"/>
  <c r="BW356"/>
  <c r="BV356"/>
  <c r="BU356"/>
  <c r="BT356"/>
  <c r="BS356"/>
  <c r="BR356"/>
  <c r="BQ356"/>
  <c r="BP356"/>
  <c r="BO356"/>
  <c r="BN356"/>
  <c r="BM356"/>
  <c r="BL356"/>
  <c r="BK356"/>
  <c r="BJ356"/>
  <c r="FX355"/>
  <c r="FW355"/>
  <c r="FV355"/>
  <c r="FU355"/>
  <c r="FT355"/>
  <c r="FS355"/>
  <c r="FR355"/>
  <c r="FQ355"/>
  <c r="FP355"/>
  <c r="FO355"/>
  <c r="FN355"/>
  <c r="FM355"/>
  <c r="FL355"/>
  <c r="FK355"/>
  <c r="FJ355"/>
  <c r="FI355"/>
  <c r="FH355"/>
  <c r="FG355"/>
  <c r="FF355"/>
  <c r="FE355"/>
  <c r="FD355"/>
  <c r="FC355"/>
  <c r="FB355"/>
  <c r="FA355"/>
  <c r="EZ355"/>
  <c r="EY355"/>
  <c r="EX355"/>
  <c r="EW355"/>
  <c r="EV355"/>
  <c r="EU355"/>
  <c r="ET355"/>
  <c r="ES355"/>
  <c r="ER355"/>
  <c r="EQ355"/>
  <c r="EP355"/>
  <c r="EO355"/>
  <c r="EN355"/>
  <c r="EM355"/>
  <c r="EL355"/>
  <c r="EK355"/>
  <c r="EJ355"/>
  <c r="EI355"/>
  <c r="EH355"/>
  <c r="EG355"/>
  <c r="EF355"/>
  <c r="EE355"/>
  <c r="ED355"/>
  <c r="EC355"/>
  <c r="EB355"/>
  <c r="EA355"/>
  <c r="DZ355"/>
  <c r="DY355"/>
  <c r="DX355"/>
  <c r="DW355"/>
  <c r="DV355"/>
  <c r="DU355"/>
  <c r="DT355"/>
  <c r="DS355"/>
  <c r="DR355"/>
  <c r="DQ355"/>
  <c r="DP355"/>
  <c r="DO355"/>
  <c r="DN355"/>
  <c r="DM355"/>
  <c r="DL355"/>
  <c r="DK355"/>
  <c r="DJ355"/>
  <c r="DI355"/>
  <c r="DH355"/>
  <c r="DG355"/>
  <c r="DF355"/>
  <c r="DE355"/>
  <c r="DD355"/>
  <c r="DC355"/>
  <c r="DB355"/>
  <c r="DA355"/>
  <c r="CZ355"/>
  <c r="CY355"/>
  <c r="CX355"/>
  <c r="CW355"/>
  <c r="CV355"/>
  <c r="CU355"/>
  <c r="CT355"/>
  <c r="CS355"/>
  <c r="CR355"/>
  <c r="CQ355"/>
  <c r="CP355"/>
  <c r="CO355"/>
  <c r="CN355"/>
  <c r="CM355"/>
  <c r="CL355"/>
  <c r="CK355"/>
  <c r="CJ355"/>
  <c r="CI355"/>
  <c r="CH355"/>
  <c r="CG355"/>
  <c r="CF355"/>
  <c r="CE355"/>
  <c r="CD355"/>
  <c r="CC355"/>
  <c r="CB355"/>
  <c r="CA355"/>
  <c r="BZ355"/>
  <c r="BY355"/>
  <c r="BX355"/>
  <c r="BW355"/>
  <c r="BV355"/>
  <c r="BU355"/>
  <c r="BT355"/>
  <c r="BS355"/>
  <c r="BR355"/>
  <c r="BQ355"/>
  <c r="BP355"/>
  <c r="BO355"/>
  <c r="BN355"/>
  <c r="BM355"/>
  <c r="BL355"/>
  <c r="BK355"/>
  <c r="BJ355"/>
  <c r="FX354"/>
  <c r="FW354"/>
  <c r="FV354"/>
  <c r="FU354"/>
  <c r="FT354"/>
  <c r="FS354"/>
  <c r="FR354"/>
  <c r="FQ354"/>
  <c r="FP354"/>
  <c r="FO354"/>
  <c r="FN354"/>
  <c r="FM354"/>
  <c r="FL354"/>
  <c r="FK354"/>
  <c r="FJ354"/>
  <c r="FI354"/>
  <c r="FH354"/>
  <c r="FG354"/>
  <c r="FF354"/>
  <c r="FE354"/>
  <c r="FD354"/>
  <c r="FC354"/>
  <c r="FB354"/>
  <c r="FA354"/>
  <c r="EZ354"/>
  <c r="EY354"/>
  <c r="EX354"/>
  <c r="EW354"/>
  <c r="EV354"/>
  <c r="EU354"/>
  <c r="ET354"/>
  <c r="ES354"/>
  <c r="ER354"/>
  <c r="EQ354"/>
  <c r="EP354"/>
  <c r="EO354"/>
  <c r="EN354"/>
  <c r="EM354"/>
  <c r="EL354"/>
  <c r="EK354"/>
  <c r="EJ354"/>
  <c r="EI354"/>
  <c r="EH354"/>
  <c r="EG354"/>
  <c r="EF354"/>
  <c r="EE354"/>
  <c r="ED354"/>
  <c r="EC354"/>
  <c r="EB354"/>
  <c r="EA354"/>
  <c r="DZ354"/>
  <c r="DY354"/>
  <c r="DX354"/>
  <c r="DW354"/>
  <c r="DV354"/>
  <c r="DU354"/>
  <c r="DT354"/>
  <c r="DS354"/>
  <c r="DR354"/>
  <c r="DQ354"/>
  <c r="DP354"/>
  <c r="DO354"/>
  <c r="DN354"/>
  <c r="DM354"/>
  <c r="DL354"/>
  <c r="DK354"/>
  <c r="DJ354"/>
  <c r="DI354"/>
  <c r="DH354"/>
  <c r="DG354"/>
  <c r="DF354"/>
  <c r="DE354"/>
  <c r="DD354"/>
  <c r="DC354"/>
  <c r="DB354"/>
  <c r="DA354"/>
  <c r="CZ354"/>
  <c r="CY354"/>
  <c r="CX354"/>
  <c r="CW354"/>
  <c r="CV354"/>
  <c r="CU354"/>
  <c r="CT354"/>
  <c r="CS354"/>
  <c r="CR354"/>
  <c r="CQ354"/>
  <c r="CP354"/>
  <c r="CO354"/>
  <c r="CN354"/>
  <c r="CM354"/>
  <c r="CL354"/>
  <c r="CK354"/>
  <c r="CJ354"/>
  <c r="CI354"/>
  <c r="CH354"/>
  <c r="CG354"/>
  <c r="CF354"/>
  <c r="CE354"/>
  <c r="CD354"/>
  <c r="CC354"/>
  <c r="CB354"/>
  <c r="CA354"/>
  <c r="BZ354"/>
  <c r="BY354"/>
  <c r="BX354"/>
  <c r="BW354"/>
  <c r="BV354"/>
  <c r="BU354"/>
  <c r="BT354"/>
  <c r="BS354"/>
  <c r="BR354"/>
  <c r="BQ354"/>
  <c r="BP354"/>
  <c r="BO354"/>
  <c r="BN354"/>
  <c r="BM354"/>
  <c r="BL354"/>
  <c r="BK354"/>
  <c r="BJ354"/>
  <c r="FX353"/>
  <c r="FW353"/>
  <c r="FV353"/>
  <c r="FU353"/>
  <c r="FT353"/>
  <c r="FS353"/>
  <c r="FR353"/>
  <c r="FQ353"/>
  <c r="FP353"/>
  <c r="FO353"/>
  <c r="FN353"/>
  <c r="FM353"/>
  <c r="FL353"/>
  <c r="FK353"/>
  <c r="FJ353"/>
  <c r="FI353"/>
  <c r="FH353"/>
  <c r="FG353"/>
  <c r="FF353"/>
  <c r="FE353"/>
  <c r="FD353"/>
  <c r="FC353"/>
  <c r="FB353"/>
  <c r="FA353"/>
  <c r="EZ353"/>
  <c r="EY353"/>
  <c r="EX353"/>
  <c r="EW353"/>
  <c r="EV353"/>
  <c r="EU353"/>
  <c r="ET353"/>
  <c r="ES353"/>
  <c r="ER353"/>
  <c r="EQ353"/>
  <c r="EP353"/>
  <c r="EO353"/>
  <c r="EN353"/>
  <c r="EM353"/>
  <c r="EL353"/>
  <c r="EK353"/>
  <c r="EJ353"/>
  <c r="EI353"/>
  <c r="EH353"/>
  <c r="EG353"/>
  <c r="EF353"/>
  <c r="EE353"/>
  <c r="ED353"/>
  <c r="EC353"/>
  <c r="EB353"/>
  <c r="EA353"/>
  <c r="DZ353"/>
  <c r="DY353"/>
  <c r="DX353"/>
  <c r="DW353"/>
  <c r="DV353"/>
  <c r="DU353"/>
  <c r="DT353"/>
  <c r="DS353"/>
  <c r="DR353"/>
  <c r="DQ353"/>
  <c r="DP353"/>
  <c r="DO353"/>
  <c r="DN353"/>
  <c r="DM353"/>
  <c r="DL353"/>
  <c r="DK353"/>
  <c r="DJ353"/>
  <c r="DI353"/>
  <c r="DH353"/>
  <c r="DG353"/>
  <c r="DF353"/>
  <c r="DE353"/>
  <c r="DD353"/>
  <c r="DC353"/>
  <c r="DB353"/>
  <c r="DA353"/>
  <c r="CZ353"/>
  <c r="CY353"/>
  <c r="CX353"/>
  <c r="CW353"/>
  <c r="CV353"/>
  <c r="CU353"/>
  <c r="CT353"/>
  <c r="CS353"/>
  <c r="CR353"/>
  <c r="CQ353"/>
  <c r="CP353"/>
  <c r="CO353"/>
  <c r="CN353"/>
  <c r="CM353"/>
  <c r="CL353"/>
  <c r="CK353"/>
  <c r="CJ353"/>
  <c r="CI353"/>
  <c r="CH353"/>
  <c r="CG353"/>
  <c r="CF353"/>
  <c r="CE353"/>
  <c r="CD353"/>
  <c r="CC353"/>
  <c r="CB353"/>
  <c r="CA353"/>
  <c r="BZ353"/>
  <c r="BY353"/>
  <c r="BX353"/>
  <c r="BW353"/>
  <c r="BV353"/>
  <c r="BU353"/>
  <c r="BT353"/>
  <c r="BS353"/>
  <c r="BR353"/>
  <c r="BQ353"/>
  <c r="BP353"/>
  <c r="BO353"/>
  <c r="BN353"/>
  <c r="BM353"/>
  <c r="BL353"/>
  <c r="BK353"/>
  <c r="BJ353"/>
  <c r="FX352"/>
  <c r="FW352"/>
  <c r="FV352"/>
  <c r="FU352"/>
  <c r="FT352"/>
  <c r="FS352"/>
  <c r="FR352"/>
  <c r="FQ352"/>
  <c r="FP352"/>
  <c r="FO352"/>
  <c r="FN352"/>
  <c r="FM352"/>
  <c r="FL352"/>
  <c r="FK352"/>
  <c r="FJ352"/>
  <c r="FI352"/>
  <c r="FH352"/>
  <c r="FG352"/>
  <c r="FF352"/>
  <c r="FE352"/>
  <c r="FD352"/>
  <c r="FC352"/>
  <c r="FB352"/>
  <c r="FA352"/>
  <c r="EZ352"/>
  <c r="EY352"/>
  <c r="EX352"/>
  <c r="EW352"/>
  <c r="EV352"/>
  <c r="EU352"/>
  <c r="ET352"/>
  <c r="ES352"/>
  <c r="ER352"/>
  <c r="EQ352"/>
  <c r="EP352"/>
  <c r="EO352"/>
  <c r="EN352"/>
  <c r="EM352"/>
  <c r="EL352"/>
  <c r="EK352"/>
  <c r="EJ352"/>
  <c r="EI352"/>
  <c r="EH352"/>
  <c r="EG352"/>
  <c r="EF352"/>
  <c r="EE352"/>
  <c r="ED352"/>
  <c r="EC352"/>
  <c r="EB352"/>
  <c r="EA352"/>
  <c r="DZ352"/>
  <c r="DY352"/>
  <c r="DX352"/>
  <c r="DW352"/>
  <c r="DV352"/>
  <c r="DU352"/>
  <c r="DT352"/>
  <c r="DS352"/>
  <c r="DR352"/>
  <c r="DQ352"/>
  <c r="DP352"/>
  <c r="DO352"/>
  <c r="DN352"/>
  <c r="DM352"/>
  <c r="DL352"/>
  <c r="DK352"/>
  <c r="DJ352"/>
  <c r="DI352"/>
  <c r="DH352"/>
  <c r="DG352"/>
  <c r="DF352"/>
  <c r="DE352"/>
  <c r="DD352"/>
  <c r="DC352"/>
  <c r="DB352"/>
  <c r="DA352"/>
  <c r="CZ352"/>
  <c r="CY352"/>
  <c r="CX352"/>
  <c r="CW352"/>
  <c r="CV352"/>
  <c r="CU352"/>
  <c r="CT352"/>
  <c r="CS352"/>
  <c r="CR352"/>
  <c r="CQ352"/>
  <c r="CP352"/>
  <c r="CO352"/>
  <c r="CN352"/>
  <c r="CM352"/>
  <c r="CL352"/>
  <c r="CK352"/>
  <c r="CJ352"/>
  <c r="CI352"/>
  <c r="CH352"/>
  <c r="CG352"/>
  <c r="CF352"/>
  <c r="CE352"/>
  <c r="CD352"/>
  <c r="CC352"/>
  <c r="CB352"/>
  <c r="CA352"/>
  <c r="BZ352"/>
  <c r="BY352"/>
  <c r="BX352"/>
  <c r="BW352"/>
  <c r="BV352"/>
  <c r="BU352"/>
  <c r="BT352"/>
  <c r="BS352"/>
  <c r="BR352"/>
  <c r="BQ352"/>
  <c r="BP352"/>
  <c r="BO352"/>
  <c r="BN352"/>
  <c r="BM352"/>
  <c r="BL352"/>
  <c r="BK352"/>
  <c r="BJ352"/>
  <c r="FX351"/>
  <c r="FW351"/>
  <c r="FV351"/>
  <c r="FU351"/>
  <c r="FT351"/>
  <c r="FS351"/>
  <c r="FR351"/>
  <c r="FQ351"/>
  <c r="FP351"/>
  <c r="FO351"/>
  <c r="FN351"/>
  <c r="FM351"/>
  <c r="FL351"/>
  <c r="FK351"/>
  <c r="FJ351"/>
  <c r="FI351"/>
  <c r="FH351"/>
  <c r="FG351"/>
  <c r="FF351"/>
  <c r="FE351"/>
  <c r="FD351"/>
  <c r="FC351"/>
  <c r="FB351"/>
  <c r="FA351"/>
  <c r="EZ351"/>
  <c r="EY351"/>
  <c r="EX351"/>
  <c r="EW351"/>
  <c r="EV351"/>
  <c r="EU351"/>
  <c r="ET351"/>
  <c r="ES351"/>
  <c r="ER351"/>
  <c r="EQ351"/>
  <c r="EP351"/>
  <c r="EO351"/>
  <c r="EN351"/>
  <c r="EM351"/>
  <c r="EL351"/>
  <c r="EK351"/>
  <c r="EJ351"/>
  <c r="EI351"/>
  <c r="EH351"/>
  <c r="EG351"/>
  <c r="EF351"/>
  <c r="EE351"/>
  <c r="ED351"/>
  <c r="EC351"/>
  <c r="EB351"/>
  <c r="EA351"/>
  <c r="DZ351"/>
  <c r="DY351"/>
  <c r="DX351"/>
  <c r="DW351"/>
  <c r="DV351"/>
  <c r="DU351"/>
  <c r="DT351"/>
  <c r="DS351"/>
  <c r="DR351"/>
  <c r="DQ351"/>
  <c r="DP351"/>
  <c r="DO351"/>
  <c r="DN351"/>
  <c r="DM351"/>
  <c r="DL351"/>
  <c r="DK351"/>
  <c r="DJ351"/>
  <c r="DI351"/>
  <c r="DH351"/>
  <c r="DG351"/>
  <c r="DF351"/>
  <c r="DE351"/>
  <c r="DD351"/>
  <c r="DC351"/>
  <c r="DB351"/>
  <c r="DA351"/>
  <c r="CZ351"/>
  <c r="CY351"/>
  <c r="CX351"/>
  <c r="CW351"/>
  <c r="CV351"/>
  <c r="CU351"/>
  <c r="CT351"/>
  <c r="CS351"/>
  <c r="CR351"/>
  <c r="CQ351"/>
  <c r="CP351"/>
  <c r="CO351"/>
  <c r="CN351"/>
  <c r="CM351"/>
  <c r="CL351"/>
  <c r="CK351"/>
  <c r="CJ351"/>
  <c r="CI351"/>
  <c r="CH351"/>
  <c r="CG351"/>
  <c r="CF351"/>
  <c r="CE351"/>
  <c r="CD351"/>
  <c r="CC351"/>
  <c r="CB351"/>
  <c r="CA351"/>
  <c r="BZ351"/>
  <c r="BY351"/>
  <c r="BX351"/>
  <c r="BW351"/>
  <c r="BV351"/>
  <c r="BU351"/>
  <c r="BT351"/>
  <c r="BS351"/>
  <c r="BR351"/>
  <c r="BQ351"/>
  <c r="BP351"/>
  <c r="BO351"/>
  <c r="BN351"/>
  <c r="BM351"/>
  <c r="BL351"/>
  <c r="BK351"/>
  <c r="BJ351"/>
  <c r="FX350"/>
  <c r="FW350"/>
  <c r="FV350"/>
  <c r="FU350"/>
  <c r="FT350"/>
  <c r="FS350"/>
  <c r="FR350"/>
  <c r="FQ350"/>
  <c r="FP350"/>
  <c r="FO350"/>
  <c r="FN350"/>
  <c r="FM350"/>
  <c r="FL350"/>
  <c r="FK350"/>
  <c r="FJ350"/>
  <c r="FI350"/>
  <c r="FH350"/>
  <c r="FG350"/>
  <c r="FF350"/>
  <c r="FE350"/>
  <c r="FD350"/>
  <c r="FC350"/>
  <c r="FB350"/>
  <c r="FA350"/>
  <c r="EZ350"/>
  <c r="EY350"/>
  <c r="EX350"/>
  <c r="EW350"/>
  <c r="EV350"/>
  <c r="EU350"/>
  <c r="ET350"/>
  <c r="ES350"/>
  <c r="ER350"/>
  <c r="EQ350"/>
  <c r="EP350"/>
  <c r="EO350"/>
  <c r="EN350"/>
  <c r="EM350"/>
  <c r="EL350"/>
  <c r="EK350"/>
  <c r="EJ350"/>
  <c r="EI350"/>
  <c r="EH350"/>
  <c r="EG350"/>
  <c r="EF350"/>
  <c r="EE350"/>
  <c r="ED350"/>
  <c r="EC350"/>
  <c r="EB350"/>
  <c r="EA350"/>
  <c r="DZ350"/>
  <c r="DY350"/>
  <c r="DX350"/>
  <c r="DW350"/>
  <c r="DV350"/>
  <c r="DU350"/>
  <c r="DT350"/>
  <c r="DS350"/>
  <c r="DR350"/>
  <c r="DQ350"/>
  <c r="DP350"/>
  <c r="DO350"/>
  <c r="DN350"/>
  <c r="DM350"/>
  <c r="DL350"/>
  <c r="DK350"/>
  <c r="DJ350"/>
  <c r="DI350"/>
  <c r="DH350"/>
  <c r="DG350"/>
  <c r="DF350"/>
  <c r="DE350"/>
  <c r="DD350"/>
  <c r="DC350"/>
  <c r="DB350"/>
  <c r="DA350"/>
  <c r="CZ350"/>
  <c r="CY350"/>
  <c r="CX350"/>
  <c r="CW350"/>
  <c r="CV350"/>
  <c r="CU350"/>
  <c r="CT350"/>
  <c r="CS350"/>
  <c r="CR350"/>
  <c r="CQ350"/>
  <c r="CP350"/>
  <c r="CO350"/>
  <c r="CN350"/>
  <c r="CM350"/>
  <c r="CL350"/>
  <c r="CK350"/>
  <c r="CJ350"/>
  <c r="CI350"/>
  <c r="CH350"/>
  <c r="CG350"/>
  <c r="CF350"/>
  <c r="CE350"/>
  <c r="CD350"/>
  <c r="CC350"/>
  <c r="CB350"/>
  <c r="CA350"/>
  <c r="BZ350"/>
  <c r="BY350"/>
  <c r="BX350"/>
  <c r="BW350"/>
  <c r="BV350"/>
  <c r="BU350"/>
  <c r="BT350"/>
  <c r="BS350"/>
  <c r="BR350"/>
  <c r="BQ350"/>
  <c r="BP350"/>
  <c r="BO350"/>
  <c r="BN350"/>
  <c r="BM350"/>
  <c r="BL350"/>
  <c r="BK350"/>
  <c r="BJ350"/>
  <c r="FX349"/>
  <c r="FW349"/>
  <c r="FV349"/>
  <c r="FU349"/>
  <c r="FT349"/>
  <c r="FS349"/>
  <c r="FR349"/>
  <c r="FQ349"/>
  <c r="FP349"/>
  <c r="FO349"/>
  <c r="FN349"/>
  <c r="FM349"/>
  <c r="FL349"/>
  <c r="FK349"/>
  <c r="FJ349"/>
  <c r="FI349"/>
  <c r="FH349"/>
  <c r="FG349"/>
  <c r="FF349"/>
  <c r="FE349"/>
  <c r="FD349"/>
  <c r="FC349"/>
  <c r="FB349"/>
  <c r="FA349"/>
  <c r="EZ349"/>
  <c r="EY349"/>
  <c r="EX349"/>
  <c r="EW349"/>
  <c r="EV349"/>
  <c r="EU349"/>
  <c r="ET349"/>
  <c r="ES349"/>
  <c r="ER349"/>
  <c r="EQ349"/>
  <c r="EP349"/>
  <c r="EO349"/>
  <c r="EN349"/>
  <c r="EM349"/>
  <c r="EL349"/>
  <c r="EK349"/>
  <c r="EJ349"/>
  <c r="EI349"/>
  <c r="EH349"/>
  <c r="EG349"/>
  <c r="EF349"/>
  <c r="EE349"/>
  <c r="ED349"/>
  <c r="EC349"/>
  <c r="EB349"/>
  <c r="EA349"/>
  <c r="DZ349"/>
  <c r="DY349"/>
  <c r="DX349"/>
  <c r="DW349"/>
  <c r="DV349"/>
  <c r="DU349"/>
  <c r="DT349"/>
  <c r="DS349"/>
  <c r="DR349"/>
  <c r="DQ349"/>
  <c r="DP349"/>
  <c r="DO349"/>
  <c r="DN349"/>
  <c r="DM349"/>
  <c r="DL349"/>
  <c r="DK349"/>
  <c r="DJ349"/>
  <c r="DI349"/>
  <c r="DH349"/>
  <c r="DG349"/>
  <c r="DF349"/>
  <c r="DE349"/>
  <c r="DD349"/>
  <c r="DC349"/>
  <c r="DB349"/>
  <c r="DA349"/>
  <c r="CZ349"/>
  <c r="CY349"/>
  <c r="CX349"/>
  <c r="CW349"/>
  <c r="CV349"/>
  <c r="CU349"/>
  <c r="CT349"/>
  <c r="CS349"/>
  <c r="CR349"/>
  <c r="CQ349"/>
  <c r="CP349"/>
  <c r="CO349"/>
  <c r="CN349"/>
  <c r="CM349"/>
  <c r="CL349"/>
  <c r="CK349"/>
  <c r="CJ349"/>
  <c r="CI349"/>
  <c r="CH349"/>
  <c r="CG349"/>
  <c r="CF349"/>
  <c r="CE349"/>
  <c r="CD349"/>
  <c r="CC349"/>
  <c r="CB349"/>
  <c r="CA349"/>
  <c r="BZ349"/>
  <c r="BY349"/>
  <c r="BX349"/>
  <c r="BW349"/>
  <c r="BV349"/>
  <c r="BU349"/>
  <c r="BT349"/>
  <c r="BS349"/>
  <c r="BR349"/>
  <c r="BQ349"/>
  <c r="BP349"/>
  <c r="BO349"/>
  <c r="BN349"/>
  <c r="BM349"/>
  <c r="BL349"/>
  <c r="BK349"/>
  <c r="BJ349"/>
  <c r="FX348"/>
  <c r="FW348"/>
  <c r="FV348"/>
  <c r="FU348"/>
  <c r="FT348"/>
  <c r="FS348"/>
  <c r="FR348"/>
  <c r="FQ348"/>
  <c r="FP348"/>
  <c r="FO348"/>
  <c r="FN348"/>
  <c r="FM348"/>
  <c r="FL348"/>
  <c r="FK348"/>
  <c r="FJ348"/>
  <c r="FI348"/>
  <c r="FH348"/>
  <c r="FG348"/>
  <c r="FF348"/>
  <c r="FE348"/>
  <c r="FD348"/>
  <c r="FC348"/>
  <c r="FB348"/>
  <c r="FA348"/>
  <c r="EZ348"/>
  <c r="EY348"/>
  <c r="EX348"/>
  <c r="EW348"/>
  <c r="EV348"/>
  <c r="EU348"/>
  <c r="ET348"/>
  <c r="ES348"/>
  <c r="ER348"/>
  <c r="EQ348"/>
  <c r="EP348"/>
  <c r="EO348"/>
  <c r="EN348"/>
  <c r="EM348"/>
  <c r="EL348"/>
  <c r="EK348"/>
  <c r="EJ348"/>
  <c r="EI348"/>
  <c r="EH348"/>
  <c r="EG348"/>
  <c r="EF348"/>
  <c r="EE348"/>
  <c r="ED348"/>
  <c r="EC348"/>
  <c r="EB348"/>
  <c r="EA348"/>
  <c r="DZ348"/>
  <c r="DY348"/>
  <c r="DX348"/>
  <c r="DW348"/>
  <c r="DV348"/>
  <c r="DU348"/>
  <c r="DT348"/>
  <c r="DS348"/>
  <c r="DR348"/>
  <c r="DQ348"/>
  <c r="DP348"/>
  <c r="DO348"/>
  <c r="DN348"/>
  <c r="DM348"/>
  <c r="DL348"/>
  <c r="DK348"/>
  <c r="DJ348"/>
  <c r="DI348"/>
  <c r="DH348"/>
  <c r="DG348"/>
  <c r="DF348"/>
  <c r="DE348"/>
  <c r="DD348"/>
  <c r="DC348"/>
  <c r="DB348"/>
  <c r="DA348"/>
  <c r="CZ348"/>
  <c r="CY348"/>
  <c r="CX348"/>
  <c r="CW348"/>
  <c r="CV348"/>
  <c r="CU348"/>
  <c r="CT348"/>
  <c r="CS348"/>
  <c r="CR348"/>
  <c r="CQ348"/>
  <c r="CP348"/>
  <c r="CO348"/>
  <c r="CN348"/>
  <c r="CM348"/>
  <c r="CL348"/>
  <c r="CK348"/>
  <c r="CJ348"/>
  <c r="CI348"/>
  <c r="CH348"/>
  <c r="CG348"/>
  <c r="CF348"/>
  <c r="CE348"/>
  <c r="CD348"/>
  <c r="CC348"/>
  <c r="CB348"/>
  <c r="CA348"/>
  <c r="BZ348"/>
  <c r="BY348"/>
  <c r="BX348"/>
  <c r="BW348"/>
  <c r="BV348"/>
  <c r="BU348"/>
  <c r="BT348"/>
  <c r="BS348"/>
  <c r="BR348"/>
  <c r="BQ348"/>
  <c r="BP348"/>
  <c r="BO348"/>
  <c r="BN348"/>
  <c r="BM348"/>
  <c r="BL348"/>
  <c r="BK348"/>
  <c r="BJ348"/>
  <c r="FX347"/>
  <c r="FW347"/>
  <c r="FV347"/>
  <c r="FU347"/>
  <c r="FT347"/>
  <c r="FS347"/>
  <c r="FR347"/>
  <c r="FQ347"/>
  <c r="FP347"/>
  <c r="FO347"/>
  <c r="FN347"/>
  <c r="FM347"/>
  <c r="FL347"/>
  <c r="FK347"/>
  <c r="FJ347"/>
  <c r="FI347"/>
  <c r="FH347"/>
  <c r="FG347"/>
  <c r="FF347"/>
  <c r="FE347"/>
  <c r="FD347"/>
  <c r="FC347"/>
  <c r="FB347"/>
  <c r="FA347"/>
  <c r="EZ347"/>
  <c r="EY347"/>
  <c r="EX347"/>
  <c r="EW347"/>
  <c r="EV347"/>
  <c r="EU347"/>
  <c r="ET347"/>
  <c r="ES347"/>
  <c r="ER347"/>
  <c r="EQ347"/>
  <c r="EP347"/>
  <c r="EO347"/>
  <c r="EN347"/>
  <c r="EM347"/>
  <c r="EL347"/>
  <c r="EK347"/>
  <c r="EJ347"/>
  <c r="EI347"/>
  <c r="EH347"/>
  <c r="EG347"/>
  <c r="EF347"/>
  <c r="EE347"/>
  <c r="ED347"/>
  <c r="EC347"/>
  <c r="EB347"/>
  <c r="EA347"/>
  <c r="DZ347"/>
  <c r="DY347"/>
  <c r="DX347"/>
  <c r="DW347"/>
  <c r="DV347"/>
  <c r="DU347"/>
  <c r="DT347"/>
  <c r="DS347"/>
  <c r="DR347"/>
  <c r="DQ347"/>
  <c r="DP347"/>
  <c r="DO347"/>
  <c r="DN347"/>
  <c r="DM347"/>
  <c r="DL347"/>
  <c r="DK347"/>
  <c r="DJ347"/>
  <c r="DI347"/>
  <c r="DH347"/>
  <c r="DG347"/>
  <c r="DF347"/>
  <c r="DE347"/>
  <c r="DD347"/>
  <c r="DC347"/>
  <c r="DB347"/>
  <c r="DA347"/>
  <c r="CZ347"/>
  <c r="CY347"/>
  <c r="CX347"/>
  <c r="CW347"/>
  <c r="CV347"/>
  <c r="CU347"/>
  <c r="CT347"/>
  <c r="CS347"/>
  <c r="CR347"/>
  <c r="CQ347"/>
  <c r="CP347"/>
  <c r="CO347"/>
  <c r="CN347"/>
  <c r="CM347"/>
  <c r="CL347"/>
  <c r="CK347"/>
  <c r="CJ347"/>
  <c r="CI347"/>
  <c r="CH347"/>
  <c r="CG347"/>
  <c r="CF347"/>
  <c r="CE347"/>
  <c r="CD347"/>
  <c r="CC347"/>
  <c r="CB347"/>
  <c r="CA347"/>
  <c r="BZ347"/>
  <c r="BY347"/>
  <c r="BX347"/>
  <c r="BW347"/>
  <c r="BV347"/>
  <c r="BU347"/>
  <c r="BT347"/>
  <c r="BS347"/>
  <c r="BR347"/>
  <c r="BQ347"/>
  <c r="BP347"/>
  <c r="BO347"/>
  <c r="BN347"/>
  <c r="BM347"/>
  <c r="BL347"/>
  <c r="BK347"/>
  <c r="BJ347"/>
  <c r="FX346"/>
  <c r="FW346"/>
  <c r="FV346"/>
  <c r="FU346"/>
  <c r="FT346"/>
  <c r="FS346"/>
  <c r="FR346"/>
  <c r="FQ346"/>
  <c r="FP346"/>
  <c r="FO346"/>
  <c r="FN346"/>
  <c r="FM346"/>
  <c r="FL346"/>
  <c r="FK346"/>
  <c r="FJ346"/>
  <c r="FI346"/>
  <c r="FH346"/>
  <c r="FG346"/>
  <c r="FF346"/>
  <c r="FE346"/>
  <c r="FD346"/>
  <c r="FC346"/>
  <c r="FB346"/>
  <c r="FA346"/>
  <c r="EZ346"/>
  <c r="EY346"/>
  <c r="EX346"/>
  <c r="EW346"/>
  <c r="EV346"/>
  <c r="EU346"/>
  <c r="ET346"/>
  <c r="ES346"/>
  <c r="ER346"/>
  <c r="EQ346"/>
  <c r="EP346"/>
  <c r="EO346"/>
  <c r="EN346"/>
  <c r="EM346"/>
  <c r="EL346"/>
  <c r="EK346"/>
  <c r="EJ346"/>
  <c r="EI346"/>
  <c r="EH346"/>
  <c r="EG346"/>
  <c r="EF346"/>
  <c r="EE346"/>
  <c r="ED346"/>
  <c r="EC346"/>
  <c r="EB346"/>
  <c r="EA346"/>
  <c r="DZ346"/>
  <c r="DY346"/>
  <c r="DX346"/>
  <c r="DW346"/>
  <c r="DV346"/>
  <c r="DU346"/>
  <c r="DT346"/>
  <c r="DS346"/>
  <c r="DR346"/>
  <c r="DQ346"/>
  <c r="DP346"/>
  <c r="DO346"/>
  <c r="DN346"/>
  <c r="DM346"/>
  <c r="DL346"/>
  <c r="DK346"/>
  <c r="DJ346"/>
  <c r="DI346"/>
  <c r="DH346"/>
  <c r="DG346"/>
  <c r="DF346"/>
  <c r="DE346"/>
  <c r="DD346"/>
  <c r="DC346"/>
  <c r="DB346"/>
  <c r="DA346"/>
  <c r="CZ346"/>
  <c r="CY346"/>
  <c r="CX346"/>
  <c r="CW346"/>
  <c r="CV346"/>
  <c r="CU346"/>
  <c r="CT346"/>
  <c r="CS346"/>
  <c r="CR346"/>
  <c r="CQ346"/>
  <c r="CP346"/>
  <c r="CO346"/>
  <c r="CN346"/>
  <c r="CM346"/>
  <c r="CL346"/>
  <c r="CK346"/>
  <c r="CJ346"/>
  <c r="CI346"/>
  <c r="CH346"/>
  <c r="CG346"/>
  <c r="CF346"/>
  <c r="CE346"/>
  <c r="CD346"/>
  <c r="CC346"/>
  <c r="CB346"/>
  <c r="CA346"/>
  <c r="BZ346"/>
  <c r="BY346"/>
  <c r="BX346"/>
  <c r="BW346"/>
  <c r="BV346"/>
  <c r="BU346"/>
  <c r="BT346"/>
  <c r="BS346"/>
  <c r="BR346"/>
  <c r="BQ346"/>
  <c r="BP346"/>
  <c r="BO346"/>
  <c r="BN346"/>
  <c r="BM346"/>
  <c r="BL346"/>
  <c r="BK346"/>
  <c r="BJ346"/>
  <c r="FX345"/>
  <c r="FW345"/>
  <c r="FV345"/>
  <c r="FU345"/>
  <c r="FT345"/>
  <c r="FS345"/>
  <c r="FR345"/>
  <c r="FQ345"/>
  <c r="FP345"/>
  <c r="FO345"/>
  <c r="FN345"/>
  <c r="FM345"/>
  <c r="FL345"/>
  <c r="FK345"/>
  <c r="FJ345"/>
  <c r="FI345"/>
  <c r="FH345"/>
  <c r="FG345"/>
  <c r="FF345"/>
  <c r="FE345"/>
  <c r="FD345"/>
  <c r="FC345"/>
  <c r="FB345"/>
  <c r="FA345"/>
  <c r="EZ345"/>
  <c r="EY345"/>
  <c r="EX345"/>
  <c r="EW345"/>
  <c r="EV345"/>
  <c r="EU345"/>
  <c r="ET345"/>
  <c r="ES345"/>
  <c r="ER345"/>
  <c r="EQ345"/>
  <c r="EP345"/>
  <c r="EO345"/>
  <c r="EN345"/>
  <c r="EM345"/>
  <c r="EL345"/>
  <c r="EK345"/>
  <c r="EJ345"/>
  <c r="EI345"/>
  <c r="EH345"/>
  <c r="EG345"/>
  <c r="EF345"/>
  <c r="EE345"/>
  <c r="ED345"/>
  <c r="EC345"/>
  <c r="EB345"/>
  <c r="EA345"/>
  <c r="DZ345"/>
  <c r="DY345"/>
  <c r="DX345"/>
  <c r="DW345"/>
  <c r="DV345"/>
  <c r="DU345"/>
  <c r="DT345"/>
  <c r="DS345"/>
  <c r="DR345"/>
  <c r="DQ345"/>
  <c r="DP345"/>
  <c r="DO345"/>
  <c r="DN345"/>
  <c r="DM345"/>
  <c r="DL345"/>
  <c r="DK345"/>
  <c r="DJ345"/>
  <c r="DI345"/>
  <c r="DH345"/>
  <c r="DG345"/>
  <c r="DF345"/>
  <c r="DE345"/>
  <c r="DD345"/>
  <c r="DC345"/>
  <c r="DB345"/>
  <c r="DA345"/>
  <c r="CZ345"/>
  <c r="CY345"/>
  <c r="CX345"/>
  <c r="CW345"/>
  <c r="CV345"/>
  <c r="CU345"/>
  <c r="CT345"/>
  <c r="CS345"/>
  <c r="CR345"/>
  <c r="CQ345"/>
  <c r="CP345"/>
  <c r="CO345"/>
  <c r="CN345"/>
  <c r="CM345"/>
  <c r="CL345"/>
  <c r="CK345"/>
  <c r="CJ345"/>
  <c r="CI345"/>
  <c r="CH345"/>
  <c r="CG345"/>
  <c r="CF345"/>
  <c r="CE345"/>
  <c r="CD345"/>
  <c r="CC345"/>
  <c r="CB345"/>
  <c r="CA345"/>
  <c r="BZ345"/>
  <c r="BY345"/>
  <c r="BX345"/>
  <c r="BW345"/>
  <c r="BV345"/>
  <c r="BU345"/>
  <c r="BT345"/>
  <c r="BS345"/>
  <c r="BR345"/>
  <c r="BQ345"/>
  <c r="BP345"/>
  <c r="BO345"/>
  <c r="BN345"/>
  <c r="BM345"/>
  <c r="BL345"/>
  <c r="BK345"/>
  <c r="BJ345"/>
  <c r="FX344"/>
  <c r="FW344"/>
  <c r="FV344"/>
  <c r="FU344"/>
  <c r="FT344"/>
  <c r="FS344"/>
  <c r="FR344"/>
  <c r="FQ344"/>
  <c r="FP344"/>
  <c r="FO344"/>
  <c r="FN344"/>
  <c r="FM344"/>
  <c r="FL344"/>
  <c r="FK344"/>
  <c r="FJ344"/>
  <c r="FI344"/>
  <c r="FH344"/>
  <c r="FG344"/>
  <c r="FF344"/>
  <c r="FE344"/>
  <c r="FD344"/>
  <c r="FC344"/>
  <c r="FB344"/>
  <c r="FA344"/>
  <c r="EZ344"/>
  <c r="EY344"/>
  <c r="EX344"/>
  <c r="EW344"/>
  <c r="EV344"/>
  <c r="EU344"/>
  <c r="ET344"/>
  <c r="ES344"/>
  <c r="ER344"/>
  <c r="EQ344"/>
  <c r="EP344"/>
  <c r="EO344"/>
  <c r="EN344"/>
  <c r="EM344"/>
  <c r="EL344"/>
  <c r="EK344"/>
  <c r="EJ344"/>
  <c r="EI344"/>
  <c r="EH344"/>
  <c r="EG344"/>
  <c r="EF344"/>
  <c r="EE344"/>
  <c r="ED344"/>
  <c r="EC344"/>
  <c r="EB344"/>
  <c r="EA344"/>
  <c r="DZ344"/>
  <c r="DY344"/>
  <c r="DX344"/>
  <c r="DW344"/>
  <c r="DV344"/>
  <c r="DU344"/>
  <c r="DT344"/>
  <c r="DS344"/>
  <c r="DR344"/>
  <c r="DQ344"/>
  <c r="DP344"/>
  <c r="DO344"/>
  <c r="DN344"/>
  <c r="DM344"/>
  <c r="DL344"/>
  <c r="DK344"/>
  <c r="DJ344"/>
  <c r="DI344"/>
  <c r="DH344"/>
  <c r="DG344"/>
  <c r="DF344"/>
  <c r="DE344"/>
  <c r="DD344"/>
  <c r="DC344"/>
  <c r="DB344"/>
  <c r="DA344"/>
  <c r="CZ344"/>
  <c r="CY344"/>
  <c r="CX344"/>
  <c r="CW344"/>
  <c r="CV344"/>
  <c r="CU344"/>
  <c r="CT344"/>
  <c r="CS344"/>
  <c r="CR344"/>
  <c r="CQ344"/>
  <c r="CP344"/>
  <c r="CO344"/>
  <c r="CN344"/>
  <c r="CM344"/>
  <c r="CL344"/>
  <c r="CK344"/>
  <c r="CJ344"/>
  <c r="CI344"/>
  <c r="CH344"/>
  <c r="CG344"/>
  <c r="CF344"/>
  <c r="CE344"/>
  <c r="CD344"/>
  <c r="CC344"/>
  <c r="CB344"/>
  <c r="CA344"/>
  <c r="BZ344"/>
  <c r="BY344"/>
  <c r="BX344"/>
  <c r="BW344"/>
  <c r="BV344"/>
  <c r="BU344"/>
  <c r="BT344"/>
  <c r="BS344"/>
  <c r="BR344"/>
  <c r="BQ344"/>
  <c r="BP344"/>
  <c r="BO344"/>
  <c r="BN344"/>
  <c r="BM344"/>
  <c r="BL344"/>
  <c r="BK344"/>
  <c r="BJ344"/>
  <c r="FX343"/>
  <c r="FW343"/>
  <c r="FV343"/>
  <c r="FU343"/>
  <c r="FT343"/>
  <c r="FS343"/>
  <c r="FR343"/>
  <c r="FQ343"/>
  <c r="FP343"/>
  <c r="FO343"/>
  <c r="FN343"/>
  <c r="FM343"/>
  <c r="FL343"/>
  <c r="FK343"/>
  <c r="FJ343"/>
  <c r="FI343"/>
  <c r="FH343"/>
  <c r="FG343"/>
  <c r="FF343"/>
  <c r="FE343"/>
  <c r="FD343"/>
  <c r="FC343"/>
  <c r="FB343"/>
  <c r="FA343"/>
  <c r="EZ343"/>
  <c r="EY343"/>
  <c r="EX343"/>
  <c r="EW343"/>
  <c r="EV343"/>
  <c r="EU343"/>
  <c r="ET343"/>
  <c r="ES343"/>
  <c r="ER343"/>
  <c r="EQ343"/>
  <c r="EP343"/>
  <c r="EO343"/>
  <c r="EN343"/>
  <c r="EM343"/>
  <c r="EL343"/>
  <c r="EK343"/>
  <c r="EJ343"/>
  <c r="EI343"/>
  <c r="EH343"/>
  <c r="EG343"/>
  <c r="EF343"/>
  <c r="EE343"/>
  <c r="ED343"/>
  <c r="EC343"/>
  <c r="EB343"/>
  <c r="EA343"/>
  <c r="DZ343"/>
  <c r="DY343"/>
  <c r="DX343"/>
  <c r="DW343"/>
  <c r="DV343"/>
  <c r="DU343"/>
  <c r="DT343"/>
  <c r="DS343"/>
  <c r="DR343"/>
  <c r="DQ343"/>
  <c r="DP343"/>
  <c r="DO343"/>
  <c r="DN343"/>
  <c r="DM343"/>
  <c r="DL343"/>
  <c r="DK343"/>
  <c r="DJ343"/>
  <c r="DI343"/>
  <c r="DH343"/>
  <c r="DG343"/>
  <c r="DF343"/>
  <c r="DE343"/>
  <c r="DD343"/>
  <c r="DC343"/>
  <c r="DB343"/>
  <c r="DA343"/>
  <c r="CZ343"/>
  <c r="CY343"/>
  <c r="CX343"/>
  <c r="CW343"/>
  <c r="CV343"/>
  <c r="CU343"/>
  <c r="CT343"/>
  <c r="CS343"/>
  <c r="CR343"/>
  <c r="CQ343"/>
  <c r="CP343"/>
  <c r="CO343"/>
  <c r="CN343"/>
  <c r="CM343"/>
  <c r="CL343"/>
  <c r="CK343"/>
  <c r="CJ343"/>
  <c r="CI343"/>
  <c r="CH343"/>
  <c r="CG343"/>
  <c r="CF343"/>
  <c r="CE343"/>
  <c r="CD343"/>
  <c r="CC343"/>
  <c r="CB343"/>
  <c r="CA343"/>
  <c r="BZ343"/>
  <c r="BY343"/>
  <c r="BX343"/>
  <c r="BW343"/>
  <c r="BV343"/>
  <c r="BU343"/>
  <c r="BT343"/>
  <c r="BS343"/>
  <c r="BR343"/>
  <c r="BQ343"/>
  <c r="BP343"/>
  <c r="BO343"/>
  <c r="BN343"/>
  <c r="BM343"/>
  <c r="BL343"/>
  <c r="BK343"/>
  <c r="BJ343"/>
  <c r="FX342"/>
  <c r="FW342"/>
  <c r="FV342"/>
  <c r="FU342"/>
  <c r="FT342"/>
  <c r="FS342"/>
  <c r="FR342"/>
  <c r="FQ342"/>
  <c r="FP342"/>
  <c r="FO342"/>
  <c r="FN342"/>
  <c r="FM342"/>
  <c r="FL342"/>
  <c r="FK342"/>
  <c r="FJ342"/>
  <c r="FI342"/>
  <c r="FH342"/>
  <c r="FG342"/>
  <c r="FF342"/>
  <c r="FE342"/>
  <c r="FD342"/>
  <c r="FC342"/>
  <c r="FB342"/>
  <c r="FA342"/>
  <c r="EZ342"/>
  <c r="EY342"/>
  <c r="EX342"/>
  <c r="EW342"/>
  <c r="EV342"/>
  <c r="EU342"/>
  <c r="ET342"/>
  <c r="ES342"/>
  <c r="ER342"/>
  <c r="EQ342"/>
  <c r="EP342"/>
  <c r="EO342"/>
  <c r="EN342"/>
  <c r="EM342"/>
  <c r="EL342"/>
  <c r="EK342"/>
  <c r="EJ342"/>
  <c r="EI342"/>
  <c r="EH342"/>
  <c r="EG342"/>
  <c r="EF342"/>
  <c r="EE342"/>
  <c r="ED342"/>
  <c r="EC342"/>
  <c r="EB342"/>
  <c r="EA342"/>
  <c r="DZ342"/>
  <c r="DY342"/>
  <c r="DX342"/>
  <c r="DW342"/>
  <c r="DV342"/>
  <c r="DU342"/>
  <c r="DT342"/>
  <c r="DS342"/>
  <c r="DR342"/>
  <c r="DQ342"/>
  <c r="DP342"/>
  <c r="DO342"/>
  <c r="DN342"/>
  <c r="DM342"/>
  <c r="DL342"/>
  <c r="DK342"/>
  <c r="DJ342"/>
  <c r="DI342"/>
  <c r="DH342"/>
  <c r="DG342"/>
  <c r="DF342"/>
  <c r="DE342"/>
  <c r="DD342"/>
  <c r="DC342"/>
  <c r="DB342"/>
  <c r="DA342"/>
  <c r="CZ342"/>
  <c r="CY342"/>
  <c r="CX342"/>
  <c r="CW342"/>
  <c r="CV342"/>
  <c r="CU342"/>
  <c r="CT342"/>
  <c r="CS342"/>
  <c r="CR342"/>
  <c r="CQ342"/>
  <c r="CP342"/>
  <c r="CO342"/>
  <c r="CN342"/>
  <c r="CM342"/>
  <c r="CL342"/>
  <c r="CK342"/>
  <c r="CJ342"/>
  <c r="CI342"/>
  <c r="CH342"/>
  <c r="CG342"/>
  <c r="CF342"/>
  <c r="CE342"/>
  <c r="CD342"/>
  <c r="CC342"/>
  <c r="CB342"/>
  <c r="CA342"/>
  <c r="BZ342"/>
  <c r="BY342"/>
  <c r="BX342"/>
  <c r="BW342"/>
  <c r="BV342"/>
  <c r="BU342"/>
  <c r="BT342"/>
  <c r="BS342"/>
  <c r="BR342"/>
  <c r="BQ342"/>
  <c r="BP342"/>
  <c r="BO342"/>
  <c r="BN342"/>
  <c r="BM342"/>
  <c r="BL342"/>
  <c r="BK342"/>
  <c r="BJ342"/>
  <c r="FX341"/>
  <c r="FW341"/>
  <c r="FV341"/>
  <c r="FU341"/>
  <c r="FT341"/>
  <c r="FS341"/>
  <c r="FR341"/>
  <c r="FQ341"/>
  <c r="FP341"/>
  <c r="FO341"/>
  <c r="FN341"/>
  <c r="FM341"/>
  <c r="FL341"/>
  <c r="FK341"/>
  <c r="FJ341"/>
  <c r="FI341"/>
  <c r="FH341"/>
  <c r="FG341"/>
  <c r="FF341"/>
  <c r="FE341"/>
  <c r="FD341"/>
  <c r="FC341"/>
  <c r="FB341"/>
  <c r="FA341"/>
  <c r="EZ341"/>
  <c r="EY341"/>
  <c r="EX341"/>
  <c r="EW341"/>
  <c r="EV341"/>
  <c r="EU341"/>
  <c r="ET341"/>
  <c r="ES341"/>
  <c r="ER341"/>
  <c r="EQ341"/>
  <c r="EP341"/>
  <c r="EO341"/>
  <c r="EN341"/>
  <c r="EM341"/>
  <c r="EL341"/>
  <c r="EK341"/>
  <c r="EJ341"/>
  <c r="EI341"/>
  <c r="EH341"/>
  <c r="EG341"/>
  <c r="EF341"/>
  <c r="EE341"/>
  <c r="ED341"/>
  <c r="EC341"/>
  <c r="EB341"/>
  <c r="EA341"/>
  <c r="DZ341"/>
  <c r="DY341"/>
  <c r="DX341"/>
  <c r="DW341"/>
  <c r="DV341"/>
  <c r="DU341"/>
  <c r="DT341"/>
  <c r="DS341"/>
  <c r="DR341"/>
  <c r="DQ341"/>
  <c r="DP341"/>
  <c r="DO341"/>
  <c r="DN341"/>
  <c r="DM341"/>
  <c r="DL341"/>
  <c r="DK341"/>
  <c r="DJ341"/>
  <c r="DI341"/>
  <c r="DH341"/>
  <c r="DG341"/>
  <c r="DF341"/>
  <c r="DE341"/>
  <c r="DD341"/>
  <c r="DC341"/>
  <c r="DB341"/>
  <c r="DA341"/>
  <c r="CZ341"/>
  <c r="CY341"/>
  <c r="CX341"/>
  <c r="CW341"/>
  <c r="CV341"/>
  <c r="CU341"/>
  <c r="CT341"/>
  <c r="CS341"/>
  <c r="CR341"/>
  <c r="CQ341"/>
  <c r="CP341"/>
  <c r="CO341"/>
  <c r="CN341"/>
  <c r="CM341"/>
  <c r="CL341"/>
  <c r="CK341"/>
  <c r="CJ341"/>
  <c r="CI341"/>
  <c r="CH341"/>
  <c r="CG341"/>
  <c r="CF341"/>
  <c r="CE341"/>
  <c r="CD341"/>
  <c r="CC341"/>
  <c r="CB341"/>
  <c r="CA341"/>
  <c r="BZ341"/>
  <c r="BY341"/>
  <c r="BX341"/>
  <c r="BW341"/>
  <c r="BV341"/>
  <c r="BU341"/>
  <c r="BT341"/>
  <c r="BS341"/>
  <c r="BR341"/>
  <c r="BQ341"/>
  <c r="BP341"/>
  <c r="BO341"/>
  <c r="BN341"/>
  <c r="BM341"/>
  <c r="BL341"/>
  <c r="BK341"/>
  <c r="BJ341"/>
  <c r="FX340"/>
  <c r="FW340"/>
  <c r="FV340"/>
  <c r="FU340"/>
  <c r="FT340"/>
  <c r="FS340"/>
  <c r="FR340"/>
  <c r="FQ340"/>
  <c r="FP340"/>
  <c r="FO340"/>
  <c r="FN340"/>
  <c r="FM340"/>
  <c r="FL340"/>
  <c r="FK340"/>
  <c r="FJ340"/>
  <c r="FI340"/>
  <c r="FH340"/>
  <c r="FG340"/>
  <c r="FF340"/>
  <c r="FE340"/>
  <c r="FD340"/>
  <c r="FC340"/>
  <c r="FB340"/>
  <c r="FA340"/>
  <c r="EZ340"/>
  <c r="EY340"/>
  <c r="EX340"/>
  <c r="EW340"/>
  <c r="EV340"/>
  <c r="EU340"/>
  <c r="ET340"/>
  <c r="ES340"/>
  <c r="ER340"/>
  <c r="EQ340"/>
  <c r="EP340"/>
  <c r="EO340"/>
  <c r="EN340"/>
  <c r="EM340"/>
  <c r="EL340"/>
  <c r="EK340"/>
  <c r="EJ340"/>
  <c r="EI340"/>
  <c r="EH340"/>
  <c r="EG340"/>
  <c r="EF340"/>
  <c r="EE340"/>
  <c r="ED340"/>
  <c r="EC340"/>
  <c r="EB340"/>
  <c r="EA340"/>
  <c r="DZ340"/>
  <c r="DY340"/>
  <c r="DX340"/>
  <c r="DW340"/>
  <c r="DV340"/>
  <c r="DU340"/>
  <c r="DT340"/>
  <c r="DS340"/>
  <c r="DR340"/>
  <c r="DQ340"/>
  <c r="DP340"/>
  <c r="DO340"/>
  <c r="DN340"/>
  <c r="DM340"/>
  <c r="DL340"/>
  <c r="DK340"/>
  <c r="DJ340"/>
  <c r="DI340"/>
  <c r="DH340"/>
  <c r="DG340"/>
  <c r="DF340"/>
  <c r="DE340"/>
  <c r="DD340"/>
  <c r="DC340"/>
  <c r="DB340"/>
  <c r="DA340"/>
  <c r="CZ340"/>
  <c r="CY340"/>
  <c r="CX340"/>
  <c r="CW340"/>
  <c r="CV340"/>
  <c r="CU340"/>
  <c r="CT340"/>
  <c r="CS340"/>
  <c r="CR340"/>
  <c r="CQ340"/>
  <c r="CP340"/>
  <c r="CO340"/>
  <c r="CN340"/>
  <c r="CM340"/>
  <c r="CL340"/>
  <c r="CK340"/>
  <c r="CJ340"/>
  <c r="CI340"/>
  <c r="CH340"/>
  <c r="CG340"/>
  <c r="CF340"/>
  <c r="CE340"/>
  <c r="CD340"/>
  <c r="CC340"/>
  <c r="CB340"/>
  <c r="CA340"/>
  <c r="BZ340"/>
  <c r="BY340"/>
  <c r="BX340"/>
  <c r="BW340"/>
  <c r="BV340"/>
  <c r="BU340"/>
  <c r="BT340"/>
  <c r="BS340"/>
  <c r="BR340"/>
  <c r="BQ340"/>
  <c r="BP340"/>
  <c r="BO340"/>
  <c r="BN340"/>
  <c r="BM340"/>
  <c r="BL340"/>
  <c r="BK340"/>
  <c r="BJ340"/>
  <c r="FX339"/>
  <c r="FW339"/>
  <c r="FV339"/>
  <c r="FU339"/>
  <c r="FT339"/>
  <c r="FS339"/>
  <c r="FR339"/>
  <c r="FQ339"/>
  <c r="FP339"/>
  <c r="FO339"/>
  <c r="FN339"/>
  <c r="FM339"/>
  <c r="FL339"/>
  <c r="FK339"/>
  <c r="FJ339"/>
  <c r="FI339"/>
  <c r="FH339"/>
  <c r="FG339"/>
  <c r="FF339"/>
  <c r="FE339"/>
  <c r="FD339"/>
  <c r="FC339"/>
  <c r="FB339"/>
  <c r="FA339"/>
  <c r="EZ339"/>
  <c r="EY339"/>
  <c r="EX339"/>
  <c r="EW339"/>
  <c r="EV339"/>
  <c r="EU339"/>
  <c r="ET339"/>
  <c r="ES339"/>
  <c r="ER339"/>
  <c r="EQ339"/>
  <c r="EP339"/>
  <c r="EO339"/>
  <c r="EN339"/>
  <c r="EM339"/>
  <c r="EL339"/>
  <c r="EK339"/>
  <c r="EJ339"/>
  <c r="EI339"/>
  <c r="EH339"/>
  <c r="EG339"/>
  <c r="EF339"/>
  <c r="EE339"/>
  <c r="ED339"/>
  <c r="EC339"/>
  <c r="EB339"/>
  <c r="EA339"/>
  <c r="DZ339"/>
  <c r="DY339"/>
  <c r="DX339"/>
  <c r="DW339"/>
  <c r="DV339"/>
  <c r="DU339"/>
  <c r="DT339"/>
  <c r="DS339"/>
  <c r="DR339"/>
  <c r="DQ339"/>
  <c r="DP339"/>
  <c r="DO339"/>
  <c r="DN339"/>
  <c r="DM339"/>
  <c r="DL339"/>
  <c r="DK339"/>
  <c r="DJ339"/>
  <c r="DI339"/>
  <c r="DH339"/>
  <c r="DG339"/>
  <c r="DF339"/>
  <c r="DE339"/>
  <c r="DD339"/>
  <c r="DC339"/>
  <c r="DB339"/>
  <c r="DA339"/>
  <c r="CZ339"/>
  <c r="CY339"/>
  <c r="CX339"/>
  <c r="CW339"/>
  <c r="CV339"/>
  <c r="CU339"/>
  <c r="CT339"/>
  <c r="CS339"/>
  <c r="CR339"/>
  <c r="CQ339"/>
  <c r="CP339"/>
  <c r="CO339"/>
  <c r="CN339"/>
  <c r="CM339"/>
  <c r="CL339"/>
  <c r="CK339"/>
  <c r="CJ339"/>
  <c r="CI339"/>
  <c r="CH339"/>
  <c r="CG339"/>
  <c r="CF339"/>
  <c r="CE339"/>
  <c r="CD339"/>
  <c r="CC339"/>
  <c r="CB339"/>
  <c r="CA339"/>
  <c r="BZ339"/>
  <c r="BY339"/>
  <c r="BX339"/>
  <c r="BW339"/>
  <c r="BV339"/>
  <c r="BU339"/>
  <c r="BT339"/>
  <c r="BS339"/>
  <c r="BR339"/>
  <c r="BQ339"/>
  <c r="BP339"/>
  <c r="BO339"/>
  <c r="BN339"/>
  <c r="BM339"/>
  <c r="BL339"/>
  <c r="BK339"/>
  <c r="BJ339"/>
  <c r="FX338"/>
  <c r="FW338"/>
  <c r="FV338"/>
  <c r="FU338"/>
  <c r="FT338"/>
  <c r="FS338"/>
  <c r="FR338"/>
  <c r="FQ338"/>
  <c r="FP338"/>
  <c r="FO338"/>
  <c r="FN338"/>
  <c r="FM338"/>
  <c r="FL338"/>
  <c r="FK338"/>
  <c r="FJ338"/>
  <c r="FI338"/>
  <c r="FH338"/>
  <c r="FG338"/>
  <c r="FF338"/>
  <c r="FE338"/>
  <c r="FD338"/>
  <c r="FC338"/>
  <c r="FB338"/>
  <c r="FA338"/>
  <c r="EZ338"/>
  <c r="EY338"/>
  <c r="EX338"/>
  <c r="EW338"/>
  <c r="EV338"/>
  <c r="EU338"/>
  <c r="ET338"/>
  <c r="ES338"/>
  <c r="ER338"/>
  <c r="EQ338"/>
  <c r="EP338"/>
  <c r="EO338"/>
  <c r="EN338"/>
  <c r="EM338"/>
  <c r="EL338"/>
  <c r="EK338"/>
  <c r="EJ338"/>
  <c r="EI338"/>
  <c r="EH338"/>
  <c r="EG338"/>
  <c r="EF338"/>
  <c r="EE338"/>
  <c r="ED338"/>
  <c r="EC338"/>
  <c r="EB338"/>
  <c r="EA338"/>
  <c r="DZ338"/>
  <c r="DY338"/>
  <c r="DX338"/>
  <c r="DW338"/>
  <c r="DV338"/>
  <c r="DU338"/>
  <c r="DT338"/>
  <c r="DS338"/>
  <c r="DR338"/>
  <c r="DQ338"/>
  <c r="DP338"/>
  <c r="DO338"/>
  <c r="DN338"/>
  <c r="DM338"/>
  <c r="DL338"/>
  <c r="DK338"/>
  <c r="DJ338"/>
  <c r="DI338"/>
  <c r="DH338"/>
  <c r="DG338"/>
  <c r="DF338"/>
  <c r="DE338"/>
  <c r="DD338"/>
  <c r="DC338"/>
  <c r="DB338"/>
  <c r="DA338"/>
  <c r="CZ338"/>
  <c r="CY338"/>
  <c r="CX338"/>
  <c r="CW338"/>
  <c r="CV338"/>
  <c r="CU338"/>
  <c r="CT338"/>
  <c r="CS338"/>
  <c r="CR338"/>
  <c r="CQ338"/>
  <c r="CP338"/>
  <c r="CO338"/>
  <c r="CN338"/>
  <c r="CM338"/>
  <c r="CL338"/>
  <c r="CK338"/>
  <c r="CJ338"/>
  <c r="CI338"/>
  <c r="CH338"/>
  <c r="CG338"/>
  <c r="CF338"/>
  <c r="CE338"/>
  <c r="CD338"/>
  <c r="CC338"/>
  <c r="CB338"/>
  <c r="CA338"/>
  <c r="BZ338"/>
  <c r="BY338"/>
  <c r="BX338"/>
  <c r="BW338"/>
  <c r="BV338"/>
  <c r="BU338"/>
  <c r="BT338"/>
  <c r="BS338"/>
  <c r="BR338"/>
  <c r="BQ338"/>
  <c r="BP338"/>
  <c r="BO338"/>
  <c r="BN338"/>
  <c r="BM338"/>
  <c r="BL338"/>
  <c r="BK338"/>
  <c r="BJ338"/>
  <c r="FX337"/>
  <c r="FW337"/>
  <c r="FV337"/>
  <c r="FU337"/>
  <c r="FT337"/>
  <c r="FS337"/>
  <c r="FR337"/>
  <c r="FQ337"/>
  <c r="FP337"/>
  <c r="FO337"/>
  <c r="FN337"/>
  <c r="FM337"/>
  <c r="FL337"/>
  <c r="FK337"/>
  <c r="FJ337"/>
  <c r="FI337"/>
  <c r="FH337"/>
  <c r="FG337"/>
  <c r="FF337"/>
  <c r="FE337"/>
  <c r="FD337"/>
  <c r="FC337"/>
  <c r="FB337"/>
  <c r="FA337"/>
  <c r="EZ337"/>
  <c r="EY337"/>
  <c r="EX337"/>
  <c r="EW337"/>
  <c r="EV337"/>
  <c r="EU337"/>
  <c r="ET337"/>
  <c r="ES337"/>
  <c r="ER337"/>
  <c r="EQ337"/>
  <c r="EP337"/>
  <c r="EO337"/>
  <c r="EN337"/>
  <c r="EM337"/>
  <c r="EL337"/>
  <c r="EK337"/>
  <c r="EJ337"/>
  <c r="EI337"/>
  <c r="EH337"/>
  <c r="EG337"/>
  <c r="EF337"/>
  <c r="EE337"/>
  <c r="ED337"/>
  <c r="EC337"/>
  <c r="EB337"/>
  <c r="EA337"/>
  <c r="DZ337"/>
  <c r="DY337"/>
  <c r="DX337"/>
  <c r="DW337"/>
  <c r="DV337"/>
  <c r="DU337"/>
  <c r="DT337"/>
  <c r="DS337"/>
  <c r="DR337"/>
  <c r="DQ337"/>
  <c r="DP337"/>
  <c r="DO337"/>
  <c r="DN337"/>
  <c r="DM337"/>
  <c r="DL337"/>
  <c r="DK337"/>
  <c r="DJ337"/>
  <c r="DI337"/>
  <c r="DH337"/>
  <c r="DG337"/>
  <c r="DF337"/>
  <c r="DE337"/>
  <c r="DD337"/>
  <c r="DC337"/>
  <c r="DB337"/>
  <c r="DA337"/>
  <c r="CZ337"/>
  <c r="CY337"/>
  <c r="CX337"/>
  <c r="CW337"/>
  <c r="CV337"/>
  <c r="CU337"/>
  <c r="CT337"/>
  <c r="CS337"/>
  <c r="CR337"/>
  <c r="CQ337"/>
  <c r="CP337"/>
  <c r="CO337"/>
  <c r="CN337"/>
  <c r="CM337"/>
  <c r="CL337"/>
  <c r="CK337"/>
  <c r="CJ337"/>
  <c r="CI337"/>
  <c r="CH337"/>
  <c r="CG337"/>
  <c r="CF337"/>
  <c r="CE337"/>
  <c r="CD337"/>
  <c r="CC337"/>
  <c r="CB337"/>
  <c r="CA337"/>
  <c r="BZ337"/>
  <c r="BY337"/>
  <c r="BX337"/>
  <c r="BW337"/>
  <c r="BV337"/>
  <c r="BU337"/>
  <c r="BT337"/>
  <c r="BS337"/>
  <c r="BR337"/>
  <c r="BQ337"/>
  <c r="BP337"/>
  <c r="BO337"/>
  <c r="BN337"/>
  <c r="BM337"/>
  <c r="BL337"/>
  <c r="BK337"/>
  <c r="BJ337"/>
  <c r="FX336"/>
  <c r="FW336"/>
  <c r="FV336"/>
  <c r="FU336"/>
  <c r="FT336"/>
  <c r="FS336"/>
  <c r="FR336"/>
  <c r="FQ336"/>
  <c r="FP336"/>
  <c r="FO336"/>
  <c r="FN336"/>
  <c r="FM336"/>
  <c r="FL336"/>
  <c r="FK336"/>
  <c r="FJ336"/>
  <c r="FI336"/>
  <c r="FH336"/>
  <c r="FG336"/>
  <c r="FF336"/>
  <c r="FE336"/>
  <c r="FD336"/>
  <c r="FC336"/>
  <c r="FB336"/>
  <c r="FA336"/>
  <c r="EZ336"/>
  <c r="EY336"/>
  <c r="EX336"/>
  <c r="EW336"/>
  <c r="EV336"/>
  <c r="EU336"/>
  <c r="ET336"/>
  <c r="ES336"/>
  <c r="ER336"/>
  <c r="EQ336"/>
  <c r="EP336"/>
  <c r="EO336"/>
  <c r="EN336"/>
  <c r="EM336"/>
  <c r="EL336"/>
  <c r="EK336"/>
  <c r="EJ336"/>
  <c r="EI336"/>
  <c r="EH336"/>
  <c r="EG336"/>
  <c r="EF336"/>
  <c r="EE336"/>
  <c r="ED336"/>
  <c r="EC336"/>
  <c r="EB336"/>
  <c r="EA336"/>
  <c r="DZ336"/>
  <c r="DY336"/>
  <c r="DX336"/>
  <c r="DW336"/>
  <c r="DV336"/>
  <c r="DU336"/>
  <c r="DT336"/>
  <c r="DS336"/>
  <c r="DR336"/>
  <c r="DQ336"/>
  <c r="DP336"/>
  <c r="DO336"/>
  <c r="DN336"/>
  <c r="DM336"/>
  <c r="DL336"/>
  <c r="DK336"/>
  <c r="DJ336"/>
  <c r="DI336"/>
  <c r="DH336"/>
  <c r="DG336"/>
  <c r="DF336"/>
  <c r="DE336"/>
  <c r="DD336"/>
  <c r="DC336"/>
  <c r="DB336"/>
  <c r="DA336"/>
  <c r="CZ336"/>
  <c r="CY336"/>
  <c r="CX336"/>
  <c r="CW336"/>
  <c r="CV336"/>
  <c r="CU336"/>
  <c r="CT336"/>
  <c r="CS336"/>
  <c r="CR336"/>
  <c r="CQ336"/>
  <c r="CP336"/>
  <c r="CO336"/>
  <c r="CN336"/>
  <c r="CM336"/>
  <c r="CL336"/>
  <c r="CK336"/>
  <c r="CJ336"/>
  <c r="CI336"/>
  <c r="CH336"/>
  <c r="CG336"/>
  <c r="CF336"/>
  <c r="CE336"/>
  <c r="CD336"/>
  <c r="CC336"/>
  <c r="CB336"/>
  <c r="CA336"/>
  <c r="BZ336"/>
  <c r="BY336"/>
  <c r="BX336"/>
  <c r="BW336"/>
  <c r="BV336"/>
  <c r="BU336"/>
  <c r="BT336"/>
  <c r="BS336"/>
  <c r="BR336"/>
  <c r="BQ336"/>
  <c r="BP336"/>
  <c r="BO336"/>
  <c r="BN336"/>
  <c r="BM336"/>
  <c r="BL336"/>
  <c r="BK336"/>
  <c r="BJ336"/>
  <c r="FX335"/>
  <c r="FW335"/>
  <c r="FV335"/>
  <c r="FU335"/>
  <c r="FT335"/>
  <c r="FS335"/>
  <c r="FR335"/>
  <c r="FQ335"/>
  <c r="FP335"/>
  <c r="FO335"/>
  <c r="FN335"/>
  <c r="FM335"/>
  <c r="FL335"/>
  <c r="FK335"/>
  <c r="FJ335"/>
  <c r="FI335"/>
  <c r="FH335"/>
  <c r="FG335"/>
  <c r="FF335"/>
  <c r="FE335"/>
  <c r="FD335"/>
  <c r="FC335"/>
  <c r="FB335"/>
  <c r="FA335"/>
  <c r="EZ335"/>
  <c r="EY335"/>
  <c r="EX335"/>
  <c r="EW335"/>
  <c r="EV335"/>
  <c r="EU335"/>
  <c r="ET335"/>
  <c r="ES335"/>
  <c r="ER335"/>
  <c r="EQ335"/>
  <c r="EP335"/>
  <c r="EO335"/>
  <c r="EN335"/>
  <c r="EM335"/>
  <c r="EL335"/>
  <c r="EK335"/>
  <c r="EJ335"/>
  <c r="EI335"/>
  <c r="EH335"/>
  <c r="EG335"/>
  <c r="EF335"/>
  <c r="EE335"/>
  <c r="ED335"/>
  <c r="EC335"/>
  <c r="EB335"/>
  <c r="EA335"/>
  <c r="DZ335"/>
  <c r="DY335"/>
  <c r="DX335"/>
  <c r="DW335"/>
  <c r="DV335"/>
  <c r="DU335"/>
  <c r="DT335"/>
  <c r="DS335"/>
  <c r="DR335"/>
  <c r="DQ335"/>
  <c r="DP335"/>
  <c r="DO335"/>
  <c r="DN335"/>
  <c r="DM335"/>
  <c r="DL335"/>
  <c r="DK335"/>
  <c r="DJ335"/>
  <c r="DI335"/>
  <c r="DH335"/>
  <c r="DG335"/>
  <c r="DF335"/>
  <c r="DE335"/>
  <c r="DD335"/>
  <c r="DC335"/>
  <c r="DB335"/>
  <c r="DA335"/>
  <c r="CZ335"/>
  <c r="CY335"/>
  <c r="CX335"/>
  <c r="CW335"/>
  <c r="CV335"/>
  <c r="CU335"/>
  <c r="CT335"/>
  <c r="CS335"/>
  <c r="CR335"/>
  <c r="CQ335"/>
  <c r="CP335"/>
  <c r="CO335"/>
  <c r="CN335"/>
  <c r="CM335"/>
  <c r="CL335"/>
  <c r="CK335"/>
  <c r="CJ335"/>
  <c r="CI335"/>
  <c r="CH335"/>
  <c r="CG335"/>
  <c r="CF335"/>
  <c r="CE335"/>
  <c r="CD335"/>
  <c r="CC335"/>
  <c r="CB335"/>
  <c r="CA335"/>
  <c r="BZ335"/>
  <c r="BY335"/>
  <c r="BX335"/>
  <c r="BW335"/>
  <c r="BV335"/>
  <c r="BU335"/>
  <c r="BT335"/>
  <c r="BS335"/>
  <c r="BR335"/>
  <c r="BQ335"/>
  <c r="BP335"/>
  <c r="BO335"/>
  <c r="BN335"/>
  <c r="BM335"/>
  <c r="BL335"/>
  <c r="BK335"/>
  <c r="BJ335"/>
  <c r="FX334"/>
  <c r="FW334"/>
  <c r="FV334"/>
  <c r="FU334"/>
  <c r="FT334"/>
  <c r="FS334"/>
  <c r="FR334"/>
  <c r="FQ334"/>
  <c r="FP334"/>
  <c r="FO334"/>
  <c r="FN334"/>
  <c r="FM334"/>
  <c r="FL334"/>
  <c r="FK334"/>
  <c r="FJ334"/>
  <c r="FI334"/>
  <c r="FH334"/>
  <c r="FG334"/>
  <c r="FF334"/>
  <c r="FE334"/>
  <c r="FD334"/>
  <c r="FC334"/>
  <c r="FB334"/>
  <c r="FA334"/>
  <c r="EZ334"/>
  <c r="EY334"/>
  <c r="EX334"/>
  <c r="EW334"/>
  <c r="EV334"/>
  <c r="EU334"/>
  <c r="ET334"/>
  <c r="ES334"/>
  <c r="ER334"/>
  <c r="EQ334"/>
  <c r="EP334"/>
  <c r="EO334"/>
  <c r="EN334"/>
  <c r="EM334"/>
  <c r="EL334"/>
  <c r="EK334"/>
  <c r="EJ334"/>
  <c r="EI334"/>
  <c r="EH334"/>
  <c r="EG334"/>
  <c r="EF334"/>
  <c r="EE334"/>
  <c r="ED334"/>
  <c r="EC334"/>
  <c r="EB334"/>
  <c r="EA334"/>
  <c r="DZ334"/>
  <c r="DY334"/>
  <c r="DX334"/>
  <c r="DW334"/>
  <c r="DV334"/>
  <c r="DU334"/>
  <c r="DT334"/>
  <c r="DS334"/>
  <c r="DR334"/>
  <c r="DQ334"/>
  <c r="DP334"/>
  <c r="DO334"/>
  <c r="DN334"/>
  <c r="DM334"/>
  <c r="DL334"/>
  <c r="DK334"/>
  <c r="DJ334"/>
  <c r="DI334"/>
  <c r="DH334"/>
  <c r="DG334"/>
  <c r="DF334"/>
  <c r="DE334"/>
  <c r="DD334"/>
  <c r="DC334"/>
  <c r="DB334"/>
  <c r="DA334"/>
  <c r="CZ334"/>
  <c r="CY334"/>
  <c r="CX334"/>
  <c r="CW334"/>
  <c r="CV334"/>
  <c r="CU334"/>
  <c r="CT334"/>
  <c r="CS334"/>
  <c r="CR334"/>
  <c r="CQ334"/>
  <c r="CP334"/>
  <c r="CO334"/>
  <c r="CN334"/>
  <c r="CM334"/>
  <c r="CL334"/>
  <c r="CK334"/>
  <c r="CJ334"/>
  <c r="CI334"/>
  <c r="CH334"/>
  <c r="CG334"/>
  <c r="CF334"/>
  <c r="CE334"/>
  <c r="CD334"/>
  <c r="CC334"/>
  <c r="CB334"/>
  <c r="CA334"/>
  <c r="BZ334"/>
  <c r="BY334"/>
  <c r="BX334"/>
  <c r="BW334"/>
  <c r="BV334"/>
  <c r="BU334"/>
  <c r="BT334"/>
  <c r="BS334"/>
  <c r="BR334"/>
  <c r="BQ334"/>
  <c r="BP334"/>
  <c r="BO334"/>
  <c r="BN334"/>
  <c r="BM334"/>
  <c r="BL334"/>
  <c r="BK334"/>
  <c r="BJ334"/>
  <c r="FX333"/>
  <c r="FW333"/>
  <c r="FV333"/>
  <c r="FU333"/>
  <c r="FT333"/>
  <c r="FS333"/>
  <c r="FR333"/>
  <c r="FQ333"/>
  <c r="FP333"/>
  <c r="FO333"/>
  <c r="FN333"/>
  <c r="FM333"/>
  <c r="FL333"/>
  <c r="FK333"/>
  <c r="FJ333"/>
  <c r="FI333"/>
  <c r="FH333"/>
  <c r="FG333"/>
  <c r="FF333"/>
  <c r="FE333"/>
  <c r="FD333"/>
  <c r="FC333"/>
  <c r="FB333"/>
  <c r="FA333"/>
  <c r="EZ333"/>
  <c r="EY333"/>
  <c r="EX333"/>
  <c r="EW333"/>
  <c r="EV333"/>
  <c r="EU333"/>
  <c r="ET333"/>
  <c r="ES333"/>
  <c r="ER333"/>
  <c r="EQ333"/>
  <c r="EP333"/>
  <c r="EO333"/>
  <c r="EN333"/>
  <c r="EM333"/>
  <c r="EL333"/>
  <c r="EK333"/>
  <c r="EJ333"/>
  <c r="EI333"/>
  <c r="EH333"/>
  <c r="EG333"/>
  <c r="EF333"/>
  <c r="EE333"/>
  <c r="ED333"/>
  <c r="EC333"/>
  <c r="EB333"/>
  <c r="EA333"/>
  <c r="DZ333"/>
  <c r="DY333"/>
  <c r="DX333"/>
  <c r="DW333"/>
  <c r="DV333"/>
  <c r="DU333"/>
  <c r="DT333"/>
  <c r="DS333"/>
  <c r="DR333"/>
  <c r="DQ333"/>
  <c r="DP333"/>
  <c r="DO333"/>
  <c r="DN333"/>
  <c r="DM333"/>
  <c r="DL333"/>
  <c r="DK333"/>
  <c r="DJ333"/>
  <c r="DI333"/>
  <c r="DH333"/>
  <c r="DG333"/>
  <c r="DF333"/>
  <c r="DE333"/>
  <c r="DD333"/>
  <c r="DC333"/>
  <c r="DB333"/>
  <c r="DA333"/>
  <c r="CZ333"/>
  <c r="CY333"/>
  <c r="CX333"/>
  <c r="CW333"/>
  <c r="CV333"/>
  <c r="CU333"/>
  <c r="CT333"/>
  <c r="CS333"/>
  <c r="CR333"/>
  <c r="CQ333"/>
  <c r="CP333"/>
  <c r="CO333"/>
  <c r="CN333"/>
  <c r="CM333"/>
  <c r="CL333"/>
  <c r="CK333"/>
  <c r="CJ333"/>
  <c r="CI333"/>
  <c r="CH333"/>
  <c r="CG333"/>
  <c r="CF333"/>
  <c r="CE333"/>
  <c r="CD333"/>
  <c r="CC333"/>
  <c r="CB333"/>
  <c r="CA333"/>
  <c r="BZ333"/>
  <c r="BY333"/>
  <c r="BX333"/>
  <c r="BW333"/>
  <c r="BV333"/>
  <c r="BU333"/>
  <c r="BT333"/>
  <c r="BS333"/>
  <c r="BR333"/>
  <c r="BQ333"/>
  <c r="BP333"/>
  <c r="BO333"/>
  <c r="BN333"/>
  <c r="BM333"/>
  <c r="BL333"/>
  <c r="BK333"/>
  <c r="BJ333"/>
  <c r="FX332"/>
  <c r="FW332"/>
  <c r="FV332"/>
  <c r="FU332"/>
  <c r="FT332"/>
  <c r="FS332"/>
  <c r="FR332"/>
  <c r="FQ332"/>
  <c r="FP332"/>
  <c r="FO332"/>
  <c r="FN332"/>
  <c r="FM332"/>
  <c r="FL332"/>
  <c r="FK332"/>
  <c r="FJ332"/>
  <c r="FI332"/>
  <c r="FH332"/>
  <c r="FG332"/>
  <c r="FF332"/>
  <c r="FE332"/>
  <c r="FD332"/>
  <c r="FC332"/>
  <c r="FB332"/>
  <c r="FA332"/>
  <c r="EZ332"/>
  <c r="EY332"/>
  <c r="EX332"/>
  <c r="EW332"/>
  <c r="EV332"/>
  <c r="EU332"/>
  <c r="ET332"/>
  <c r="ES332"/>
  <c r="ER332"/>
  <c r="EQ332"/>
  <c r="EP332"/>
  <c r="EO332"/>
  <c r="EN332"/>
  <c r="EM332"/>
  <c r="EL332"/>
  <c r="EK332"/>
  <c r="EJ332"/>
  <c r="EI332"/>
  <c r="EH332"/>
  <c r="EG332"/>
  <c r="EF332"/>
  <c r="EE332"/>
  <c r="ED332"/>
  <c r="EC332"/>
  <c r="EB332"/>
  <c r="EA332"/>
  <c r="DZ332"/>
  <c r="DY332"/>
  <c r="DX332"/>
  <c r="DW332"/>
  <c r="DV332"/>
  <c r="DU332"/>
  <c r="DT332"/>
  <c r="DS332"/>
  <c r="DR332"/>
  <c r="DQ332"/>
  <c r="DP332"/>
  <c r="DO332"/>
  <c r="DN332"/>
  <c r="DM332"/>
  <c r="DL332"/>
  <c r="DK332"/>
  <c r="DJ332"/>
  <c r="DI332"/>
  <c r="DH332"/>
  <c r="DG332"/>
  <c r="DF332"/>
  <c r="DE332"/>
  <c r="DD332"/>
  <c r="DC332"/>
  <c r="DB332"/>
  <c r="DA332"/>
  <c r="CZ332"/>
  <c r="CY332"/>
  <c r="CX332"/>
  <c r="CW332"/>
  <c r="CV332"/>
  <c r="CU332"/>
  <c r="CT332"/>
  <c r="CS332"/>
  <c r="CR332"/>
  <c r="CQ332"/>
  <c r="CP332"/>
  <c r="CO332"/>
  <c r="CN332"/>
  <c r="CM332"/>
  <c r="CL332"/>
  <c r="CK332"/>
  <c r="CJ332"/>
  <c r="CI332"/>
  <c r="CH332"/>
  <c r="CG332"/>
  <c r="CF332"/>
  <c r="CE332"/>
  <c r="CD332"/>
  <c r="CC332"/>
  <c r="CB332"/>
  <c r="CA332"/>
  <c r="BZ332"/>
  <c r="BY332"/>
  <c r="BX332"/>
  <c r="BW332"/>
  <c r="BV332"/>
  <c r="BU332"/>
  <c r="BT332"/>
  <c r="BS332"/>
  <c r="BR332"/>
  <c r="BQ332"/>
  <c r="BP332"/>
  <c r="BO332"/>
  <c r="BN332"/>
  <c r="BM332"/>
  <c r="BL332"/>
  <c r="BK332"/>
  <c r="BJ332"/>
  <c r="FX331"/>
  <c r="FW331"/>
  <c r="FV331"/>
  <c r="FU331"/>
  <c r="FT331"/>
  <c r="FS331"/>
  <c r="FR331"/>
  <c r="FQ331"/>
  <c r="FP331"/>
  <c r="FO331"/>
  <c r="FN331"/>
  <c r="FM331"/>
  <c r="FL331"/>
  <c r="FK331"/>
  <c r="FJ331"/>
  <c r="FI331"/>
  <c r="FH331"/>
  <c r="FG331"/>
  <c r="FF331"/>
  <c r="FE331"/>
  <c r="FD331"/>
  <c r="FC331"/>
  <c r="FB331"/>
  <c r="FA331"/>
  <c r="EZ331"/>
  <c r="EY331"/>
  <c r="EX331"/>
  <c r="EW331"/>
  <c r="EV331"/>
  <c r="EU331"/>
  <c r="ET331"/>
  <c r="ES331"/>
  <c r="ER331"/>
  <c r="EQ331"/>
  <c r="EP331"/>
  <c r="EO331"/>
  <c r="EN331"/>
  <c r="EM331"/>
  <c r="EL331"/>
  <c r="EK331"/>
  <c r="EJ331"/>
  <c r="EI331"/>
  <c r="EH331"/>
  <c r="EG331"/>
  <c r="EF331"/>
  <c r="EE331"/>
  <c r="ED331"/>
  <c r="EC331"/>
  <c r="EB331"/>
  <c r="EA331"/>
  <c r="DZ331"/>
  <c r="DY331"/>
  <c r="DX331"/>
  <c r="DW331"/>
  <c r="DV331"/>
  <c r="DU331"/>
  <c r="DT331"/>
  <c r="DS331"/>
  <c r="DR331"/>
  <c r="DQ331"/>
  <c r="DP331"/>
  <c r="DO331"/>
  <c r="DN331"/>
  <c r="DM331"/>
  <c r="DL331"/>
  <c r="DK331"/>
  <c r="DJ331"/>
  <c r="DI331"/>
  <c r="DH331"/>
  <c r="DG331"/>
  <c r="DF331"/>
  <c r="DE331"/>
  <c r="DD331"/>
  <c r="DC331"/>
  <c r="DB331"/>
  <c r="DA331"/>
  <c r="CZ331"/>
  <c r="CY331"/>
  <c r="CX331"/>
  <c r="CW331"/>
  <c r="CV331"/>
  <c r="CU331"/>
  <c r="CT331"/>
  <c r="CS331"/>
  <c r="CR331"/>
  <c r="CQ331"/>
  <c r="CP331"/>
  <c r="CO331"/>
  <c r="CN331"/>
  <c r="CM331"/>
  <c r="CL331"/>
  <c r="CK331"/>
  <c r="CJ331"/>
  <c r="CI331"/>
  <c r="CH331"/>
  <c r="CG331"/>
  <c r="CF331"/>
  <c r="CE331"/>
  <c r="CD331"/>
  <c r="CC331"/>
  <c r="CB331"/>
  <c r="CA331"/>
  <c r="BZ331"/>
  <c r="BY331"/>
  <c r="BX331"/>
  <c r="BW331"/>
  <c r="BV331"/>
  <c r="BU331"/>
  <c r="BT331"/>
  <c r="BS331"/>
  <c r="BR331"/>
  <c r="BQ331"/>
  <c r="BP331"/>
  <c r="BO331"/>
  <c r="BN331"/>
  <c r="BM331"/>
  <c r="BL331"/>
  <c r="BK331"/>
  <c r="BJ331"/>
  <c r="FX330"/>
  <c r="FW330"/>
  <c r="FV330"/>
  <c r="FU330"/>
  <c r="FT330"/>
  <c r="FS330"/>
  <c r="FR330"/>
  <c r="FQ330"/>
  <c r="FP330"/>
  <c r="FO330"/>
  <c r="FN330"/>
  <c r="FM330"/>
  <c r="FL330"/>
  <c r="FK330"/>
  <c r="FJ330"/>
  <c r="FI330"/>
  <c r="FH330"/>
  <c r="FG330"/>
  <c r="FF330"/>
  <c r="FE330"/>
  <c r="FD330"/>
  <c r="FC330"/>
  <c r="FB330"/>
  <c r="FA330"/>
  <c r="EZ330"/>
  <c r="EY330"/>
  <c r="EX330"/>
  <c r="EW330"/>
  <c r="EV330"/>
  <c r="EU330"/>
  <c r="ET330"/>
  <c r="ES330"/>
  <c r="ER330"/>
  <c r="EQ330"/>
  <c r="EP330"/>
  <c r="EO330"/>
  <c r="EN330"/>
  <c r="EM330"/>
  <c r="EL330"/>
  <c r="EK330"/>
  <c r="EJ330"/>
  <c r="EI330"/>
  <c r="EH330"/>
  <c r="EG330"/>
  <c r="EF330"/>
  <c r="EE330"/>
  <c r="ED330"/>
  <c r="EC330"/>
  <c r="EB330"/>
  <c r="EA330"/>
  <c r="DZ330"/>
  <c r="DY330"/>
  <c r="DX330"/>
  <c r="DW330"/>
  <c r="DV330"/>
  <c r="DU330"/>
  <c r="DT330"/>
  <c r="DS330"/>
  <c r="DR330"/>
  <c r="DQ330"/>
  <c r="DP330"/>
  <c r="DO330"/>
  <c r="DN330"/>
  <c r="DM330"/>
  <c r="DL330"/>
  <c r="DK330"/>
  <c r="DJ330"/>
  <c r="DI330"/>
  <c r="DH330"/>
  <c r="DG330"/>
  <c r="DF330"/>
  <c r="DE330"/>
  <c r="DD330"/>
  <c r="DC330"/>
  <c r="DB330"/>
  <c r="DA330"/>
  <c r="CZ330"/>
  <c r="CY330"/>
  <c r="CX330"/>
  <c r="CW330"/>
  <c r="CV330"/>
  <c r="CU330"/>
  <c r="CT330"/>
  <c r="CS330"/>
  <c r="CR330"/>
  <c r="CQ330"/>
  <c r="CP330"/>
  <c r="CO330"/>
  <c r="CN330"/>
  <c r="CM330"/>
  <c r="CL330"/>
  <c r="CK330"/>
  <c r="CJ330"/>
  <c r="CI330"/>
  <c r="CH330"/>
  <c r="CG330"/>
  <c r="CF330"/>
  <c r="CE330"/>
  <c r="CD330"/>
  <c r="CC330"/>
  <c r="CB330"/>
  <c r="CA330"/>
  <c r="BZ330"/>
  <c r="BY330"/>
  <c r="BX330"/>
  <c r="BW330"/>
  <c r="BV330"/>
  <c r="BU330"/>
  <c r="BT330"/>
  <c r="BS330"/>
  <c r="BR330"/>
  <c r="BQ330"/>
  <c r="BP330"/>
  <c r="BO330"/>
  <c r="BN330"/>
  <c r="BM330"/>
  <c r="BL330"/>
  <c r="BK330"/>
  <c r="BJ330"/>
  <c r="FX329"/>
  <c r="FW329"/>
  <c r="FV329"/>
  <c r="FU329"/>
  <c r="FT329"/>
  <c r="FS329"/>
  <c r="FR329"/>
  <c r="FQ329"/>
  <c r="FP329"/>
  <c r="FO329"/>
  <c r="FN329"/>
  <c r="FM329"/>
  <c r="FL329"/>
  <c r="FK329"/>
  <c r="FJ329"/>
  <c r="FI329"/>
  <c r="FH329"/>
  <c r="FG329"/>
  <c r="FF329"/>
  <c r="FE329"/>
  <c r="FD329"/>
  <c r="FC329"/>
  <c r="FB329"/>
  <c r="FA329"/>
  <c r="EZ329"/>
  <c r="EY329"/>
  <c r="EX329"/>
  <c r="EW329"/>
  <c r="EV329"/>
  <c r="EU329"/>
  <c r="ET329"/>
  <c r="ES329"/>
  <c r="ER329"/>
  <c r="EQ329"/>
  <c r="EP329"/>
  <c r="EO329"/>
  <c r="EN329"/>
  <c r="EM329"/>
  <c r="EL329"/>
  <c r="EK329"/>
  <c r="EJ329"/>
  <c r="EI329"/>
  <c r="EH329"/>
  <c r="EG329"/>
  <c r="EF329"/>
  <c r="EE329"/>
  <c r="ED329"/>
  <c r="EC329"/>
  <c r="EB329"/>
  <c r="EA329"/>
  <c r="DZ329"/>
  <c r="DY329"/>
  <c r="DX329"/>
  <c r="DW329"/>
  <c r="DV329"/>
  <c r="DU329"/>
  <c r="DT329"/>
  <c r="DS329"/>
  <c r="DR329"/>
  <c r="DQ329"/>
  <c r="DP329"/>
  <c r="DO329"/>
  <c r="DN329"/>
  <c r="DM329"/>
  <c r="DL329"/>
  <c r="DK329"/>
  <c r="DJ329"/>
  <c r="DI329"/>
  <c r="DH329"/>
  <c r="DG329"/>
  <c r="DF329"/>
  <c r="DE329"/>
  <c r="DD329"/>
  <c r="DC329"/>
  <c r="DB329"/>
  <c r="DA329"/>
  <c r="CZ329"/>
  <c r="CY329"/>
  <c r="CX329"/>
  <c r="CW329"/>
  <c r="CV329"/>
  <c r="CU329"/>
  <c r="CT329"/>
  <c r="CS329"/>
  <c r="CR329"/>
  <c r="CQ329"/>
  <c r="CP329"/>
  <c r="CO329"/>
  <c r="CN329"/>
  <c r="CM329"/>
  <c r="CL329"/>
  <c r="CK329"/>
  <c r="CJ329"/>
  <c r="CI329"/>
  <c r="CH329"/>
  <c r="CG329"/>
  <c r="CF329"/>
  <c r="CE329"/>
  <c r="CD329"/>
  <c r="CC329"/>
  <c r="CB329"/>
  <c r="CA329"/>
  <c r="BZ329"/>
  <c r="BY329"/>
  <c r="BX329"/>
  <c r="BW329"/>
  <c r="BV329"/>
  <c r="BU329"/>
  <c r="BT329"/>
  <c r="BS329"/>
  <c r="BR329"/>
  <c r="BQ329"/>
  <c r="BP329"/>
  <c r="BO329"/>
  <c r="BN329"/>
  <c r="BM329"/>
  <c r="BL329"/>
  <c r="BK329"/>
  <c r="BJ329"/>
  <c r="FX328"/>
  <c r="FW328"/>
  <c r="FV328"/>
  <c r="FU328"/>
  <c r="FT328"/>
  <c r="FS328"/>
  <c r="FR328"/>
  <c r="FQ328"/>
  <c r="FP328"/>
  <c r="FO328"/>
  <c r="FN328"/>
  <c r="FM328"/>
  <c r="FL328"/>
  <c r="FK328"/>
  <c r="FJ328"/>
  <c r="FI328"/>
  <c r="FH328"/>
  <c r="FG328"/>
  <c r="FF328"/>
  <c r="FE328"/>
  <c r="FD328"/>
  <c r="FC328"/>
  <c r="FB328"/>
  <c r="FA328"/>
  <c r="EZ328"/>
  <c r="EY328"/>
  <c r="EX328"/>
  <c r="EW328"/>
  <c r="EV328"/>
  <c r="EU328"/>
  <c r="ET328"/>
  <c r="ES328"/>
  <c r="ER328"/>
  <c r="EQ328"/>
  <c r="EP328"/>
  <c r="EO328"/>
  <c r="EN328"/>
  <c r="EM328"/>
  <c r="EL328"/>
  <c r="EK328"/>
  <c r="EJ328"/>
  <c r="EI328"/>
  <c r="EH328"/>
  <c r="EG328"/>
  <c r="EF328"/>
  <c r="EE328"/>
  <c r="ED328"/>
  <c r="EC328"/>
  <c r="EB328"/>
  <c r="EA328"/>
  <c r="DZ328"/>
  <c r="DY328"/>
  <c r="DX328"/>
  <c r="DW328"/>
  <c r="DV328"/>
  <c r="DU328"/>
  <c r="DT328"/>
  <c r="DS328"/>
  <c r="DR328"/>
  <c r="DQ328"/>
  <c r="DP328"/>
  <c r="DO328"/>
  <c r="DN328"/>
  <c r="DM328"/>
  <c r="DL328"/>
  <c r="DK328"/>
  <c r="DJ328"/>
  <c r="DI328"/>
  <c r="DH328"/>
  <c r="DG328"/>
  <c r="DF328"/>
  <c r="DE328"/>
  <c r="DD328"/>
  <c r="DC328"/>
  <c r="DB328"/>
  <c r="DA328"/>
  <c r="CZ328"/>
  <c r="CY328"/>
  <c r="CX328"/>
  <c r="CW328"/>
  <c r="CV328"/>
  <c r="CU328"/>
  <c r="CT328"/>
  <c r="CS328"/>
  <c r="CR328"/>
  <c r="CQ328"/>
  <c r="CP328"/>
  <c r="CO328"/>
  <c r="CN328"/>
  <c r="CM328"/>
  <c r="CL328"/>
  <c r="CK328"/>
  <c r="CJ328"/>
  <c r="CI328"/>
  <c r="CH328"/>
  <c r="CG328"/>
  <c r="CF328"/>
  <c r="CE328"/>
  <c r="CD328"/>
  <c r="CC328"/>
  <c r="CB328"/>
  <c r="CA328"/>
  <c r="BZ328"/>
  <c r="BY328"/>
  <c r="BX328"/>
  <c r="BW328"/>
  <c r="BV328"/>
  <c r="BU328"/>
  <c r="BT328"/>
  <c r="BS328"/>
  <c r="BR328"/>
  <c r="BQ328"/>
  <c r="BP328"/>
  <c r="BO328"/>
  <c r="BN328"/>
  <c r="BM328"/>
  <c r="BL328"/>
  <c r="BK328"/>
  <c r="BJ328"/>
  <c r="FX327"/>
  <c r="FW327"/>
  <c r="FV327"/>
  <c r="FU327"/>
  <c r="FT327"/>
  <c r="FS327"/>
  <c r="FR327"/>
  <c r="FQ327"/>
  <c r="FP327"/>
  <c r="FO327"/>
  <c r="FN327"/>
  <c r="FM327"/>
  <c r="FL327"/>
  <c r="FK327"/>
  <c r="FJ327"/>
  <c r="FI327"/>
  <c r="FH327"/>
  <c r="FG327"/>
  <c r="FF327"/>
  <c r="FE327"/>
  <c r="FD327"/>
  <c r="FC327"/>
  <c r="FB327"/>
  <c r="FA327"/>
  <c r="EZ327"/>
  <c r="EY327"/>
  <c r="EX327"/>
  <c r="EW327"/>
  <c r="EV327"/>
  <c r="EU327"/>
  <c r="ET327"/>
  <c r="ES327"/>
  <c r="ER327"/>
  <c r="EQ327"/>
  <c r="EP327"/>
  <c r="EO327"/>
  <c r="EN327"/>
  <c r="EM327"/>
  <c r="EL327"/>
  <c r="EK327"/>
  <c r="EJ327"/>
  <c r="EI327"/>
  <c r="EH327"/>
  <c r="EG327"/>
  <c r="EF327"/>
  <c r="EE327"/>
  <c r="ED327"/>
  <c r="EC327"/>
  <c r="EB327"/>
  <c r="EA327"/>
  <c r="DZ327"/>
  <c r="DY327"/>
  <c r="DX327"/>
  <c r="DW327"/>
  <c r="DV327"/>
  <c r="DU327"/>
  <c r="DT327"/>
  <c r="DS327"/>
  <c r="DR327"/>
  <c r="DQ327"/>
  <c r="DP327"/>
  <c r="DO327"/>
  <c r="DN327"/>
  <c r="DM327"/>
  <c r="DL327"/>
  <c r="DK327"/>
  <c r="DJ327"/>
  <c r="DI327"/>
  <c r="DH327"/>
  <c r="DG327"/>
  <c r="DF327"/>
  <c r="DE327"/>
  <c r="DD327"/>
  <c r="DC327"/>
  <c r="DB327"/>
  <c r="DA327"/>
  <c r="CZ327"/>
  <c r="CY327"/>
  <c r="CX327"/>
  <c r="CW327"/>
  <c r="CV327"/>
  <c r="CU327"/>
  <c r="CT327"/>
  <c r="CS327"/>
  <c r="CR327"/>
  <c r="CQ327"/>
  <c r="CP327"/>
  <c r="CO327"/>
  <c r="CN327"/>
  <c r="CM327"/>
  <c r="CL327"/>
  <c r="CK327"/>
  <c r="CJ327"/>
  <c r="CI327"/>
  <c r="CH327"/>
  <c r="CG327"/>
  <c r="CF327"/>
  <c r="CE327"/>
  <c r="CD327"/>
  <c r="CC327"/>
  <c r="CB327"/>
  <c r="CA327"/>
  <c r="BZ327"/>
  <c r="BY327"/>
  <c r="BX327"/>
  <c r="BW327"/>
  <c r="BV327"/>
  <c r="BU327"/>
  <c r="BT327"/>
  <c r="BS327"/>
  <c r="BR327"/>
  <c r="BQ327"/>
  <c r="BP327"/>
  <c r="BO327"/>
  <c r="BN327"/>
  <c r="BM327"/>
  <c r="BL327"/>
  <c r="BK327"/>
  <c r="BJ327"/>
  <c r="FX326"/>
  <c r="FW326"/>
  <c r="FV326"/>
  <c r="FU326"/>
  <c r="FT326"/>
  <c r="FS326"/>
  <c r="FR326"/>
  <c r="FQ326"/>
  <c r="FP326"/>
  <c r="FO326"/>
  <c r="FN326"/>
  <c r="FM326"/>
  <c r="FL326"/>
  <c r="FK326"/>
  <c r="FJ326"/>
  <c r="FI326"/>
  <c r="FH326"/>
  <c r="FG326"/>
  <c r="FF326"/>
  <c r="FE326"/>
  <c r="FD326"/>
  <c r="FC326"/>
  <c r="FB326"/>
  <c r="FA326"/>
  <c r="EZ326"/>
  <c r="EY326"/>
  <c r="EX326"/>
  <c r="EW326"/>
  <c r="EV326"/>
  <c r="EU326"/>
  <c r="ET326"/>
  <c r="ES326"/>
  <c r="ER326"/>
  <c r="EQ326"/>
  <c r="EP326"/>
  <c r="EO326"/>
  <c r="EN326"/>
  <c r="EM326"/>
  <c r="EL326"/>
  <c r="EK326"/>
  <c r="EJ326"/>
  <c r="EI326"/>
  <c r="EH326"/>
  <c r="EG326"/>
  <c r="EF326"/>
  <c r="EE326"/>
  <c r="ED326"/>
  <c r="EC326"/>
  <c r="EB326"/>
  <c r="EA326"/>
  <c r="DZ326"/>
  <c r="DY326"/>
  <c r="DX326"/>
  <c r="DW326"/>
  <c r="DV326"/>
  <c r="DU326"/>
  <c r="DT326"/>
  <c r="DS326"/>
  <c r="DR326"/>
  <c r="DQ326"/>
  <c r="DP326"/>
  <c r="DO326"/>
  <c r="DN326"/>
  <c r="DM326"/>
  <c r="DL326"/>
  <c r="DK326"/>
  <c r="DJ326"/>
  <c r="DI326"/>
  <c r="DH326"/>
  <c r="DG326"/>
  <c r="DF326"/>
  <c r="DE326"/>
  <c r="DD326"/>
  <c r="DC326"/>
  <c r="DB326"/>
  <c r="DA326"/>
  <c r="CZ326"/>
  <c r="CY326"/>
  <c r="CX326"/>
  <c r="CW326"/>
  <c r="CV326"/>
  <c r="CU326"/>
  <c r="CT326"/>
  <c r="CS326"/>
  <c r="CR326"/>
  <c r="CQ326"/>
  <c r="CP326"/>
  <c r="CO326"/>
  <c r="CN326"/>
  <c r="CM326"/>
  <c r="CL326"/>
  <c r="CK326"/>
  <c r="CJ326"/>
  <c r="CI326"/>
  <c r="CH326"/>
  <c r="CG326"/>
  <c r="CF326"/>
  <c r="CE326"/>
  <c r="CD326"/>
  <c r="CC326"/>
  <c r="CB326"/>
  <c r="CA326"/>
  <c r="BZ326"/>
  <c r="BY326"/>
  <c r="BX326"/>
  <c r="BW326"/>
  <c r="BV326"/>
  <c r="BU326"/>
  <c r="BT326"/>
  <c r="BS326"/>
  <c r="BR326"/>
  <c r="BQ326"/>
  <c r="BP326"/>
  <c r="BO326"/>
  <c r="BN326"/>
  <c r="BM326"/>
  <c r="BL326"/>
  <c r="BK326"/>
  <c r="BJ326"/>
  <c r="FX325"/>
  <c r="FW325"/>
  <c r="FV325"/>
  <c r="FU325"/>
  <c r="FT325"/>
  <c r="FS325"/>
  <c r="FR325"/>
  <c r="FQ325"/>
  <c r="FP325"/>
  <c r="FO325"/>
  <c r="FN325"/>
  <c r="FM325"/>
  <c r="FL325"/>
  <c r="FK325"/>
  <c r="FJ325"/>
  <c r="FI325"/>
  <c r="FH325"/>
  <c r="FG325"/>
  <c r="FF325"/>
  <c r="FE325"/>
  <c r="FD325"/>
  <c r="FC325"/>
  <c r="FB325"/>
  <c r="FA325"/>
  <c r="EZ325"/>
  <c r="EY325"/>
  <c r="EX325"/>
  <c r="EW325"/>
  <c r="EV325"/>
  <c r="EU325"/>
  <c r="ET325"/>
  <c r="ES325"/>
  <c r="ER325"/>
  <c r="EQ325"/>
  <c r="EP325"/>
  <c r="EO325"/>
  <c r="EN325"/>
  <c r="EM325"/>
  <c r="EL325"/>
  <c r="EK325"/>
  <c r="EJ325"/>
  <c r="EI325"/>
  <c r="EH325"/>
  <c r="EG325"/>
  <c r="EF325"/>
  <c r="EE325"/>
  <c r="ED325"/>
  <c r="EC325"/>
  <c r="EB325"/>
  <c r="EA325"/>
  <c r="DZ325"/>
  <c r="DY325"/>
  <c r="DX325"/>
  <c r="DW325"/>
  <c r="DV325"/>
  <c r="DU325"/>
  <c r="DT325"/>
  <c r="DS325"/>
  <c r="DR325"/>
  <c r="DQ325"/>
  <c r="DP325"/>
  <c r="DO325"/>
  <c r="DN325"/>
  <c r="DM325"/>
  <c r="DL325"/>
  <c r="DK325"/>
  <c r="DJ325"/>
  <c r="DI325"/>
  <c r="DH325"/>
  <c r="DG325"/>
  <c r="DF325"/>
  <c r="DE325"/>
  <c r="DD325"/>
  <c r="DC325"/>
  <c r="DB325"/>
  <c r="DA325"/>
  <c r="CZ325"/>
  <c r="CY325"/>
  <c r="CX325"/>
  <c r="CW325"/>
  <c r="CV325"/>
  <c r="CU325"/>
  <c r="CT325"/>
  <c r="CS325"/>
  <c r="CR325"/>
  <c r="CQ325"/>
  <c r="CP325"/>
  <c r="CO325"/>
  <c r="CN325"/>
  <c r="CM325"/>
  <c r="CL325"/>
  <c r="CK325"/>
  <c r="CJ325"/>
  <c r="CI325"/>
  <c r="CH325"/>
  <c r="CG325"/>
  <c r="CF325"/>
  <c r="CE325"/>
  <c r="CD325"/>
  <c r="CC325"/>
  <c r="CB325"/>
  <c r="CA325"/>
  <c r="BZ325"/>
  <c r="BY325"/>
  <c r="BX325"/>
  <c r="BW325"/>
  <c r="BV325"/>
  <c r="BU325"/>
  <c r="BT325"/>
  <c r="BS325"/>
  <c r="BR325"/>
  <c r="BQ325"/>
  <c r="BP325"/>
  <c r="BO325"/>
  <c r="BN325"/>
  <c r="BM325"/>
  <c r="BL325"/>
  <c r="BK325"/>
  <c r="BJ325"/>
  <c r="FX324"/>
  <c r="FW324"/>
  <c r="FV324"/>
  <c r="FU324"/>
  <c r="FT324"/>
  <c r="FS324"/>
  <c r="FR324"/>
  <c r="FQ324"/>
  <c r="FP324"/>
  <c r="FO324"/>
  <c r="FN324"/>
  <c r="FM324"/>
  <c r="FL324"/>
  <c r="FK324"/>
  <c r="FJ324"/>
  <c r="FI324"/>
  <c r="FH324"/>
  <c r="FG324"/>
  <c r="FF324"/>
  <c r="FE324"/>
  <c r="FD324"/>
  <c r="FC324"/>
  <c r="FB324"/>
  <c r="FA324"/>
  <c r="EZ324"/>
  <c r="EY324"/>
  <c r="EX324"/>
  <c r="EW324"/>
  <c r="EV324"/>
  <c r="EU324"/>
  <c r="ET324"/>
  <c r="ES324"/>
  <c r="ER324"/>
  <c r="EQ324"/>
  <c r="EP324"/>
  <c r="EO324"/>
  <c r="EN324"/>
  <c r="EM324"/>
  <c r="EL324"/>
  <c r="EK324"/>
  <c r="EJ324"/>
  <c r="EI324"/>
  <c r="EH324"/>
  <c r="EG324"/>
  <c r="EF324"/>
  <c r="EE324"/>
  <c r="ED324"/>
  <c r="EC324"/>
  <c r="EB324"/>
  <c r="EA324"/>
  <c r="DZ324"/>
  <c r="DY324"/>
  <c r="DX324"/>
  <c r="DW324"/>
  <c r="DV324"/>
  <c r="DU324"/>
  <c r="DT324"/>
  <c r="DS324"/>
  <c r="DR324"/>
  <c r="DQ324"/>
  <c r="DP324"/>
  <c r="DO324"/>
  <c r="DN324"/>
  <c r="DM324"/>
  <c r="DL324"/>
  <c r="DK324"/>
  <c r="DJ324"/>
  <c r="DI324"/>
  <c r="DH324"/>
  <c r="DG324"/>
  <c r="DF324"/>
  <c r="DE324"/>
  <c r="DD324"/>
  <c r="DC324"/>
  <c r="DB324"/>
  <c r="DA324"/>
  <c r="CZ324"/>
  <c r="CY324"/>
  <c r="CX324"/>
  <c r="CW324"/>
  <c r="CV324"/>
  <c r="CU324"/>
  <c r="CT324"/>
  <c r="CS324"/>
  <c r="CR324"/>
  <c r="CQ324"/>
  <c r="CP324"/>
  <c r="CO324"/>
  <c r="CN324"/>
  <c r="CM324"/>
  <c r="CL324"/>
  <c r="CK324"/>
  <c r="CJ324"/>
  <c r="CI324"/>
  <c r="CH324"/>
  <c r="CG324"/>
  <c r="CF324"/>
  <c r="CE324"/>
  <c r="CD324"/>
  <c r="CC324"/>
  <c r="CB324"/>
  <c r="CA324"/>
  <c r="BZ324"/>
  <c r="BY324"/>
  <c r="BX324"/>
  <c r="BW324"/>
  <c r="BV324"/>
  <c r="BU324"/>
  <c r="BT324"/>
  <c r="BS324"/>
  <c r="BR324"/>
  <c r="BQ324"/>
  <c r="BP324"/>
  <c r="BO324"/>
  <c r="BN324"/>
  <c r="BM324"/>
  <c r="BL324"/>
  <c r="BK324"/>
  <c r="BJ324"/>
  <c r="FX323"/>
  <c r="FW323"/>
  <c r="FV323"/>
  <c r="FU323"/>
  <c r="FT323"/>
  <c r="FS323"/>
  <c r="FR323"/>
  <c r="FQ323"/>
  <c r="FP323"/>
  <c r="FO323"/>
  <c r="FN323"/>
  <c r="FM323"/>
  <c r="FL323"/>
  <c r="FK323"/>
  <c r="FJ323"/>
  <c r="FI323"/>
  <c r="FH323"/>
  <c r="FG323"/>
  <c r="FF323"/>
  <c r="FE323"/>
  <c r="FD323"/>
  <c r="FC323"/>
  <c r="FB323"/>
  <c r="FA323"/>
  <c r="EZ323"/>
  <c r="EY323"/>
  <c r="EX323"/>
  <c r="EW323"/>
  <c r="EV323"/>
  <c r="EU323"/>
  <c r="ET323"/>
  <c r="ES323"/>
  <c r="ER323"/>
  <c r="EQ323"/>
  <c r="EP323"/>
  <c r="EO323"/>
  <c r="EN323"/>
  <c r="EM323"/>
  <c r="EL323"/>
  <c r="EK323"/>
  <c r="EJ323"/>
  <c r="EI323"/>
  <c r="EH323"/>
  <c r="EG323"/>
  <c r="EF323"/>
  <c r="EE323"/>
  <c r="ED323"/>
  <c r="EC323"/>
  <c r="EB323"/>
  <c r="EA323"/>
  <c r="DZ323"/>
  <c r="DY323"/>
  <c r="DX323"/>
  <c r="DW323"/>
  <c r="DV323"/>
  <c r="DU323"/>
  <c r="DT323"/>
  <c r="DS323"/>
  <c r="DR323"/>
  <c r="DQ323"/>
  <c r="DP323"/>
  <c r="DO323"/>
  <c r="DN323"/>
  <c r="DM323"/>
  <c r="DL323"/>
  <c r="DK323"/>
  <c r="DJ323"/>
  <c r="DI323"/>
  <c r="DH323"/>
  <c r="DG323"/>
  <c r="DF323"/>
  <c r="DE323"/>
  <c r="DD323"/>
  <c r="DC323"/>
  <c r="DB323"/>
  <c r="DA323"/>
  <c r="CZ323"/>
  <c r="CY323"/>
  <c r="CX323"/>
  <c r="CW323"/>
  <c r="CV323"/>
  <c r="CU323"/>
  <c r="CT323"/>
  <c r="CS323"/>
  <c r="CR323"/>
  <c r="CQ323"/>
  <c r="CP323"/>
  <c r="CO323"/>
  <c r="CN323"/>
  <c r="CM323"/>
  <c r="CL323"/>
  <c r="CK323"/>
  <c r="CJ323"/>
  <c r="CI323"/>
  <c r="CH323"/>
  <c r="CG323"/>
  <c r="CF323"/>
  <c r="CE323"/>
  <c r="CD323"/>
  <c r="CC323"/>
  <c r="CB323"/>
  <c r="CA323"/>
  <c r="BZ323"/>
  <c r="BY323"/>
  <c r="BX323"/>
  <c r="BW323"/>
  <c r="BV323"/>
  <c r="BU323"/>
  <c r="BT323"/>
  <c r="BS323"/>
  <c r="BR323"/>
  <c r="BQ323"/>
  <c r="BP323"/>
  <c r="BO323"/>
  <c r="BN323"/>
  <c r="BM323"/>
  <c r="BL323"/>
  <c r="BK323"/>
  <c r="BJ323"/>
  <c r="FX322"/>
  <c r="FW322"/>
  <c r="FV322"/>
  <c r="FU322"/>
  <c r="FT322"/>
  <c r="FS322"/>
  <c r="FR322"/>
  <c r="FQ322"/>
  <c r="FP322"/>
  <c r="FO322"/>
  <c r="FN322"/>
  <c r="FM322"/>
  <c r="FL322"/>
  <c r="FK322"/>
  <c r="FJ322"/>
  <c r="FI322"/>
  <c r="FH322"/>
  <c r="FG322"/>
  <c r="FF322"/>
  <c r="FE322"/>
  <c r="FD322"/>
  <c r="FC322"/>
  <c r="FB322"/>
  <c r="FA322"/>
  <c r="EZ322"/>
  <c r="EY322"/>
  <c r="EX322"/>
  <c r="EW322"/>
  <c r="EV322"/>
  <c r="EU322"/>
  <c r="ET322"/>
  <c r="ES322"/>
  <c r="ER322"/>
  <c r="EQ322"/>
  <c r="EP322"/>
  <c r="EO322"/>
  <c r="EN322"/>
  <c r="EM322"/>
  <c r="EL322"/>
  <c r="EK322"/>
  <c r="EJ322"/>
  <c r="EI322"/>
  <c r="EH322"/>
  <c r="EG322"/>
  <c r="EF322"/>
  <c r="EE322"/>
  <c r="ED322"/>
  <c r="EC322"/>
  <c r="EB322"/>
  <c r="EA322"/>
  <c r="DZ322"/>
  <c r="DY322"/>
  <c r="DX322"/>
  <c r="DW322"/>
  <c r="DV322"/>
  <c r="DU322"/>
  <c r="DT322"/>
  <c r="DS322"/>
  <c r="DR322"/>
  <c r="DQ322"/>
  <c r="DP322"/>
  <c r="DO322"/>
  <c r="DN322"/>
  <c r="DM322"/>
  <c r="DL322"/>
  <c r="DK322"/>
  <c r="DJ322"/>
  <c r="DI322"/>
  <c r="DH322"/>
  <c r="DG322"/>
  <c r="DF322"/>
  <c r="DE322"/>
  <c r="DD322"/>
  <c r="DC322"/>
  <c r="DB322"/>
  <c r="DA322"/>
  <c r="CZ322"/>
  <c r="CY322"/>
  <c r="CX322"/>
  <c r="CW322"/>
  <c r="CV322"/>
  <c r="CU322"/>
  <c r="CT322"/>
  <c r="CS322"/>
  <c r="CR322"/>
  <c r="CQ322"/>
  <c r="CP322"/>
  <c r="CO322"/>
  <c r="CN322"/>
  <c r="CM322"/>
  <c r="CL322"/>
  <c r="CK322"/>
  <c r="CJ322"/>
  <c r="CI322"/>
  <c r="CH322"/>
  <c r="CG322"/>
  <c r="CF322"/>
  <c r="CE322"/>
  <c r="CD322"/>
  <c r="CC322"/>
  <c r="CB322"/>
  <c r="CA322"/>
  <c r="BZ322"/>
  <c r="BY322"/>
  <c r="BX322"/>
  <c r="BW322"/>
  <c r="BV322"/>
  <c r="BU322"/>
  <c r="BT322"/>
  <c r="BS322"/>
  <c r="BR322"/>
  <c r="BQ322"/>
  <c r="BP322"/>
  <c r="BO322"/>
  <c r="BN322"/>
  <c r="BM322"/>
  <c r="BL322"/>
  <c r="BK322"/>
  <c r="BJ322"/>
  <c r="FX321"/>
  <c r="FW321"/>
  <c r="FV321"/>
  <c r="FU321"/>
  <c r="FT321"/>
  <c r="FS321"/>
  <c r="FR321"/>
  <c r="FQ321"/>
  <c r="FP321"/>
  <c r="FO321"/>
  <c r="FN321"/>
  <c r="FM321"/>
  <c r="FL321"/>
  <c r="FK321"/>
  <c r="FJ321"/>
  <c r="FI321"/>
  <c r="FH321"/>
  <c r="FG321"/>
  <c r="FF321"/>
  <c r="FE321"/>
  <c r="FD321"/>
  <c r="FC321"/>
  <c r="FB321"/>
  <c r="FA321"/>
  <c r="EZ321"/>
  <c r="EY321"/>
  <c r="EX321"/>
  <c r="EW321"/>
  <c r="EV321"/>
  <c r="EU321"/>
  <c r="ET321"/>
  <c r="ES321"/>
  <c r="ER321"/>
  <c r="EQ321"/>
  <c r="EP321"/>
  <c r="EO321"/>
  <c r="EN321"/>
  <c r="EM321"/>
  <c r="EL321"/>
  <c r="EK321"/>
  <c r="EJ321"/>
  <c r="EI321"/>
  <c r="EH321"/>
  <c r="EG321"/>
  <c r="EF321"/>
  <c r="EE321"/>
  <c r="ED321"/>
  <c r="EC321"/>
  <c r="EB321"/>
  <c r="EA321"/>
  <c r="DZ321"/>
  <c r="DY321"/>
  <c r="DX321"/>
  <c r="DW321"/>
  <c r="DV321"/>
  <c r="DU321"/>
  <c r="DT321"/>
  <c r="DS321"/>
  <c r="DR321"/>
  <c r="DQ321"/>
  <c r="DP321"/>
  <c r="DO321"/>
  <c r="DN321"/>
  <c r="DM321"/>
  <c r="DL321"/>
  <c r="DK321"/>
  <c r="DJ321"/>
  <c r="DI321"/>
  <c r="DH321"/>
  <c r="DG321"/>
  <c r="DF321"/>
  <c r="DE321"/>
  <c r="DD321"/>
  <c r="DC321"/>
  <c r="DB321"/>
  <c r="DA321"/>
  <c r="CZ321"/>
  <c r="CY321"/>
  <c r="CX321"/>
  <c r="CW321"/>
  <c r="CV321"/>
  <c r="CU321"/>
  <c r="CT321"/>
  <c r="CS321"/>
  <c r="CR321"/>
  <c r="CQ321"/>
  <c r="CP321"/>
  <c r="CO321"/>
  <c r="CN321"/>
  <c r="CM321"/>
  <c r="CL321"/>
  <c r="CK321"/>
  <c r="CJ321"/>
  <c r="CI321"/>
  <c r="CH321"/>
  <c r="CG321"/>
  <c r="CF321"/>
  <c r="CE321"/>
  <c r="CD321"/>
  <c r="CC321"/>
  <c r="CB321"/>
  <c r="CA321"/>
  <c r="BZ321"/>
  <c r="BY321"/>
  <c r="BX321"/>
  <c r="BW321"/>
  <c r="BV321"/>
  <c r="BU321"/>
  <c r="BT321"/>
  <c r="BS321"/>
  <c r="BR321"/>
  <c r="BQ321"/>
  <c r="BP321"/>
  <c r="BO321"/>
  <c r="BN321"/>
  <c r="BM321"/>
  <c r="BL321"/>
  <c r="BK321"/>
  <c r="BJ321"/>
  <c r="FX320"/>
  <c r="FW320"/>
  <c r="FV320"/>
  <c r="FU320"/>
  <c r="FT320"/>
  <c r="FS320"/>
  <c r="FR320"/>
  <c r="FQ320"/>
  <c r="FP320"/>
  <c r="FO320"/>
  <c r="FN320"/>
  <c r="FM320"/>
  <c r="FL320"/>
  <c r="FK320"/>
  <c r="FJ320"/>
  <c r="FI320"/>
  <c r="FH320"/>
  <c r="FG320"/>
  <c r="FF320"/>
  <c r="FE320"/>
  <c r="FD320"/>
  <c r="FC320"/>
  <c r="FB320"/>
  <c r="FA320"/>
  <c r="EZ320"/>
  <c r="EY320"/>
  <c r="EX320"/>
  <c r="EW320"/>
  <c r="EV320"/>
  <c r="EU320"/>
  <c r="ET320"/>
  <c r="ES320"/>
  <c r="ER320"/>
  <c r="EQ320"/>
  <c r="EP320"/>
  <c r="EO320"/>
  <c r="EN320"/>
  <c r="EM320"/>
  <c r="EL320"/>
  <c r="EK320"/>
  <c r="EJ320"/>
  <c r="EI320"/>
  <c r="EH320"/>
  <c r="EG320"/>
  <c r="EF320"/>
  <c r="EE320"/>
  <c r="ED320"/>
  <c r="EC320"/>
  <c r="EB320"/>
  <c r="EA320"/>
  <c r="DZ320"/>
  <c r="DY320"/>
  <c r="DX320"/>
  <c r="DW320"/>
  <c r="DV320"/>
  <c r="DU320"/>
  <c r="DT320"/>
  <c r="DS320"/>
  <c r="DR320"/>
  <c r="DQ320"/>
  <c r="DP320"/>
  <c r="DO320"/>
  <c r="DN320"/>
  <c r="DM320"/>
  <c r="DL320"/>
  <c r="DK320"/>
  <c r="DJ320"/>
  <c r="DI320"/>
  <c r="DH320"/>
  <c r="DG320"/>
  <c r="DF320"/>
  <c r="DE320"/>
  <c r="DD320"/>
  <c r="DC320"/>
  <c r="DB320"/>
  <c r="DA320"/>
  <c r="CZ320"/>
  <c r="CY320"/>
  <c r="CX320"/>
  <c r="CW320"/>
  <c r="CV320"/>
  <c r="CU320"/>
  <c r="CT320"/>
  <c r="CS320"/>
  <c r="CR320"/>
  <c r="CQ320"/>
  <c r="CP320"/>
  <c r="CO320"/>
  <c r="CN320"/>
  <c r="CM320"/>
  <c r="CL320"/>
  <c r="CK320"/>
  <c r="CJ320"/>
  <c r="CI320"/>
  <c r="CH320"/>
  <c r="CG320"/>
  <c r="CF320"/>
  <c r="CE320"/>
  <c r="CD320"/>
  <c r="CC320"/>
  <c r="CB320"/>
  <c r="CA320"/>
  <c r="BZ320"/>
  <c r="BY320"/>
  <c r="BX320"/>
  <c r="BW320"/>
  <c r="BV320"/>
  <c r="BU320"/>
  <c r="BT320"/>
  <c r="BS320"/>
  <c r="BR320"/>
  <c r="BQ320"/>
  <c r="BP320"/>
  <c r="BO320"/>
  <c r="BN320"/>
  <c r="BM320"/>
  <c r="BL320"/>
  <c r="BK320"/>
  <c r="BJ320"/>
  <c r="FX319"/>
  <c r="FW319"/>
  <c r="FV319"/>
  <c r="FU319"/>
  <c r="FT319"/>
  <c r="FS319"/>
  <c r="FR319"/>
  <c r="FQ319"/>
  <c r="FP319"/>
  <c r="FO319"/>
  <c r="FN319"/>
  <c r="FM319"/>
  <c r="FL319"/>
  <c r="FK319"/>
  <c r="FJ319"/>
  <c r="FI319"/>
  <c r="FH319"/>
  <c r="FG319"/>
  <c r="FF319"/>
  <c r="FE319"/>
  <c r="FD319"/>
  <c r="FC319"/>
  <c r="FB319"/>
  <c r="FA319"/>
  <c r="EZ319"/>
  <c r="EY319"/>
  <c r="EX319"/>
  <c r="EW319"/>
  <c r="EV319"/>
  <c r="EU319"/>
  <c r="ET319"/>
  <c r="ES319"/>
  <c r="ER319"/>
  <c r="EQ319"/>
  <c r="EP319"/>
  <c r="EO319"/>
  <c r="EN319"/>
  <c r="EM319"/>
  <c r="EL319"/>
  <c r="EK319"/>
  <c r="EJ319"/>
  <c r="EI319"/>
  <c r="EH319"/>
  <c r="EG319"/>
  <c r="EF319"/>
  <c r="EE319"/>
  <c r="ED319"/>
  <c r="EC319"/>
  <c r="EB319"/>
  <c r="EA319"/>
  <c r="DZ319"/>
  <c r="DY319"/>
  <c r="DX319"/>
  <c r="DW319"/>
  <c r="DV319"/>
  <c r="DU319"/>
  <c r="DT319"/>
  <c r="DS319"/>
  <c r="DR319"/>
  <c r="DQ319"/>
  <c r="DP319"/>
  <c r="DO319"/>
  <c r="DN319"/>
  <c r="DM319"/>
  <c r="DL319"/>
  <c r="DK319"/>
  <c r="DJ319"/>
  <c r="DI319"/>
  <c r="DH319"/>
  <c r="DG319"/>
  <c r="DF319"/>
  <c r="DE319"/>
  <c r="DD319"/>
  <c r="DC319"/>
  <c r="DB319"/>
  <c r="DA319"/>
  <c r="CZ319"/>
  <c r="CY319"/>
  <c r="CX319"/>
  <c r="CW319"/>
  <c r="CV319"/>
  <c r="CU319"/>
  <c r="CT319"/>
  <c r="CS319"/>
  <c r="CR319"/>
  <c r="CQ319"/>
  <c r="CP319"/>
  <c r="CO319"/>
  <c r="CN319"/>
  <c r="CM319"/>
  <c r="CL319"/>
  <c r="CK319"/>
  <c r="CJ319"/>
  <c r="CI319"/>
  <c r="CH319"/>
  <c r="CG319"/>
  <c r="CF319"/>
  <c r="CE319"/>
  <c r="CD319"/>
  <c r="CC319"/>
  <c r="CB319"/>
  <c r="CA319"/>
  <c r="BZ319"/>
  <c r="BY319"/>
  <c r="BX319"/>
  <c r="BW319"/>
  <c r="BV319"/>
  <c r="BU319"/>
  <c r="BT319"/>
  <c r="BS319"/>
  <c r="BR319"/>
  <c r="BQ319"/>
  <c r="BP319"/>
  <c r="BO319"/>
  <c r="BN319"/>
  <c r="BM319"/>
  <c r="BL319"/>
  <c r="BK319"/>
  <c r="BJ319"/>
  <c r="FX318"/>
  <c r="FW318"/>
  <c r="FV318"/>
  <c r="FU318"/>
  <c r="FT318"/>
  <c r="FS318"/>
  <c r="FR318"/>
  <c r="FQ318"/>
  <c r="FP318"/>
  <c r="FO318"/>
  <c r="FN318"/>
  <c r="FM318"/>
  <c r="FL318"/>
  <c r="FK318"/>
  <c r="FJ318"/>
  <c r="FI318"/>
  <c r="FH318"/>
  <c r="FG318"/>
  <c r="FF318"/>
  <c r="FE318"/>
  <c r="FD318"/>
  <c r="FC318"/>
  <c r="FB318"/>
  <c r="FA318"/>
  <c r="EZ318"/>
  <c r="EY318"/>
  <c r="EX318"/>
  <c r="EW318"/>
  <c r="EV318"/>
  <c r="EU318"/>
  <c r="ET318"/>
  <c r="ES318"/>
  <c r="ER318"/>
  <c r="EQ318"/>
  <c r="EP318"/>
  <c r="EO318"/>
  <c r="EN318"/>
  <c r="EM318"/>
  <c r="EL318"/>
  <c r="EK318"/>
  <c r="EJ318"/>
  <c r="EI318"/>
  <c r="EH318"/>
  <c r="EG318"/>
  <c r="EF318"/>
  <c r="EE318"/>
  <c r="ED318"/>
  <c r="EC318"/>
  <c r="EB318"/>
  <c r="EA318"/>
  <c r="DZ318"/>
  <c r="DY318"/>
  <c r="DX318"/>
  <c r="DW318"/>
  <c r="DV318"/>
  <c r="DU318"/>
  <c r="DT318"/>
  <c r="DS318"/>
  <c r="DR318"/>
  <c r="DQ318"/>
  <c r="DP318"/>
  <c r="DO318"/>
  <c r="DN318"/>
  <c r="DM318"/>
  <c r="DL318"/>
  <c r="DK318"/>
  <c r="DJ318"/>
  <c r="DI318"/>
  <c r="DH318"/>
  <c r="DG318"/>
  <c r="DF318"/>
  <c r="DE318"/>
  <c r="DD318"/>
  <c r="DC318"/>
  <c r="DB318"/>
  <c r="DA318"/>
  <c r="CZ318"/>
  <c r="CY318"/>
  <c r="CX318"/>
  <c r="CW318"/>
  <c r="CV318"/>
  <c r="CU318"/>
  <c r="CT318"/>
  <c r="CS318"/>
  <c r="CR318"/>
  <c r="CQ318"/>
  <c r="CP318"/>
  <c r="CO318"/>
  <c r="CN318"/>
  <c r="CM318"/>
  <c r="CL318"/>
  <c r="CK318"/>
  <c r="CJ318"/>
  <c r="CI318"/>
  <c r="CH318"/>
  <c r="CG318"/>
  <c r="CF318"/>
  <c r="CE318"/>
  <c r="CD318"/>
  <c r="CC318"/>
  <c r="CB318"/>
  <c r="CA318"/>
  <c r="BZ318"/>
  <c r="BY318"/>
  <c r="BX318"/>
  <c r="BW318"/>
  <c r="BV318"/>
  <c r="BU318"/>
  <c r="BT318"/>
  <c r="BS318"/>
  <c r="BR318"/>
  <c r="BQ318"/>
  <c r="BP318"/>
  <c r="BO318"/>
  <c r="BN318"/>
  <c r="BM318"/>
  <c r="BL318"/>
  <c r="BK318"/>
  <c r="BJ318"/>
  <c r="FX317"/>
  <c r="FW317"/>
  <c r="FV317"/>
  <c r="FU317"/>
  <c r="FT317"/>
  <c r="FS317"/>
  <c r="FR317"/>
  <c r="FQ317"/>
  <c r="FP317"/>
  <c r="FO317"/>
  <c r="FN317"/>
  <c r="FM317"/>
  <c r="FL317"/>
  <c r="FK317"/>
  <c r="FJ317"/>
  <c r="FI317"/>
  <c r="FH317"/>
  <c r="FG317"/>
  <c r="FF317"/>
  <c r="FE317"/>
  <c r="FD317"/>
  <c r="FC317"/>
  <c r="FB317"/>
  <c r="FA317"/>
  <c r="EZ317"/>
  <c r="EY317"/>
  <c r="EX317"/>
  <c r="EW317"/>
  <c r="EV317"/>
  <c r="EU317"/>
  <c r="ET317"/>
  <c r="ES317"/>
  <c r="ER317"/>
  <c r="EQ317"/>
  <c r="EP317"/>
  <c r="EO317"/>
  <c r="EN317"/>
  <c r="EM317"/>
  <c r="EL317"/>
  <c r="EK317"/>
  <c r="EJ317"/>
  <c r="EI317"/>
  <c r="EH317"/>
  <c r="EG317"/>
  <c r="EF317"/>
  <c r="EE317"/>
  <c r="ED317"/>
  <c r="EC317"/>
  <c r="EB317"/>
  <c r="EA317"/>
  <c r="DZ317"/>
  <c r="DY317"/>
  <c r="DX317"/>
  <c r="DW317"/>
  <c r="DV317"/>
  <c r="DU317"/>
  <c r="DT317"/>
  <c r="DS317"/>
  <c r="DR317"/>
  <c r="DQ317"/>
  <c r="DP317"/>
  <c r="DO317"/>
  <c r="DN317"/>
  <c r="DM317"/>
  <c r="DL317"/>
  <c r="DK317"/>
  <c r="DJ317"/>
  <c r="DI317"/>
  <c r="DH317"/>
  <c r="DG317"/>
  <c r="DF317"/>
  <c r="DE317"/>
  <c r="DD317"/>
  <c r="DC317"/>
  <c r="DB317"/>
  <c r="DA317"/>
  <c r="CZ317"/>
  <c r="CY317"/>
  <c r="CX317"/>
  <c r="CW317"/>
  <c r="CV317"/>
  <c r="CU317"/>
  <c r="CT317"/>
  <c r="CS317"/>
  <c r="CR317"/>
  <c r="CQ317"/>
  <c r="CP317"/>
  <c r="CO317"/>
  <c r="CN317"/>
  <c r="CM317"/>
  <c r="CL317"/>
  <c r="CK317"/>
  <c r="CJ317"/>
  <c r="CI317"/>
  <c r="CH317"/>
  <c r="CG317"/>
  <c r="CF317"/>
  <c r="CE317"/>
  <c r="CD317"/>
  <c r="CC317"/>
  <c r="CB317"/>
  <c r="CA317"/>
  <c r="BZ317"/>
  <c r="BY317"/>
  <c r="BX317"/>
  <c r="BW317"/>
  <c r="BV317"/>
  <c r="BU317"/>
  <c r="BT317"/>
  <c r="BS317"/>
  <c r="BR317"/>
  <c r="BQ317"/>
  <c r="BP317"/>
  <c r="BO317"/>
  <c r="BN317"/>
  <c r="BM317"/>
  <c r="BL317"/>
  <c r="BK317"/>
  <c r="BJ317"/>
  <c r="FX316"/>
  <c r="FW316"/>
  <c r="FV316"/>
  <c r="FU316"/>
  <c r="FT316"/>
  <c r="FS316"/>
  <c r="FR316"/>
  <c r="FQ316"/>
  <c r="FP316"/>
  <c r="FO316"/>
  <c r="FN316"/>
  <c r="FM316"/>
  <c r="FL316"/>
  <c r="FK316"/>
  <c r="FJ316"/>
  <c r="FI316"/>
  <c r="FH316"/>
  <c r="FG316"/>
  <c r="FF316"/>
  <c r="FE316"/>
  <c r="FD316"/>
  <c r="FC316"/>
  <c r="FB316"/>
  <c r="FA316"/>
  <c r="EZ316"/>
  <c r="EY316"/>
  <c r="EX316"/>
  <c r="EW316"/>
  <c r="EV316"/>
  <c r="EU316"/>
  <c r="ET316"/>
  <c r="ES316"/>
  <c r="ER316"/>
  <c r="EQ316"/>
  <c r="EP316"/>
  <c r="EO316"/>
  <c r="EN316"/>
  <c r="EM316"/>
  <c r="EL316"/>
  <c r="EK316"/>
  <c r="EJ316"/>
  <c r="EI316"/>
  <c r="EH316"/>
  <c r="EG316"/>
  <c r="EF316"/>
  <c r="EE316"/>
  <c r="ED316"/>
  <c r="EC316"/>
  <c r="EB316"/>
  <c r="EA316"/>
  <c r="DZ316"/>
  <c r="DY316"/>
  <c r="DX316"/>
  <c r="DW316"/>
  <c r="DV316"/>
  <c r="DU316"/>
  <c r="DT316"/>
  <c r="DS316"/>
  <c r="DR316"/>
  <c r="DQ316"/>
  <c r="DP316"/>
  <c r="DO316"/>
  <c r="DN316"/>
  <c r="DM316"/>
  <c r="DL316"/>
  <c r="DK316"/>
  <c r="DJ316"/>
  <c r="DI316"/>
  <c r="DH316"/>
  <c r="DG316"/>
  <c r="DF316"/>
  <c r="DE316"/>
  <c r="DD316"/>
  <c r="DC316"/>
  <c r="DB316"/>
  <c r="DA316"/>
  <c r="CZ316"/>
  <c r="CY316"/>
  <c r="CX316"/>
  <c r="CW316"/>
  <c r="CV316"/>
  <c r="CU316"/>
  <c r="CT316"/>
  <c r="CS316"/>
  <c r="CR316"/>
  <c r="CQ316"/>
  <c r="CP316"/>
  <c r="CO316"/>
  <c r="CN316"/>
  <c r="CM316"/>
  <c r="CL316"/>
  <c r="CK316"/>
  <c r="CJ316"/>
  <c r="CI316"/>
  <c r="CH316"/>
  <c r="CG316"/>
  <c r="CF316"/>
  <c r="CE316"/>
  <c r="CD316"/>
  <c r="CC316"/>
  <c r="CB316"/>
  <c r="CA316"/>
  <c r="BZ316"/>
  <c r="BY316"/>
  <c r="BX316"/>
  <c r="BW316"/>
  <c r="BV316"/>
  <c r="BU316"/>
  <c r="BT316"/>
  <c r="BS316"/>
  <c r="BR316"/>
  <c r="BQ316"/>
  <c r="BP316"/>
  <c r="BO316"/>
  <c r="BN316"/>
  <c r="BM316"/>
  <c r="BL316"/>
  <c r="BK316"/>
  <c r="BJ316"/>
  <c r="BB316"/>
  <c r="BA316"/>
  <c r="AZ316"/>
  <c r="AY316"/>
  <c r="AX316"/>
  <c r="AW316"/>
  <c r="AV316"/>
  <c r="AU316"/>
  <c r="AT316"/>
  <c r="AS316"/>
  <c r="AR316"/>
  <c r="AQ316"/>
  <c r="AP316"/>
  <c r="AO316"/>
  <c r="AN316"/>
  <c r="AM316"/>
  <c r="AL316"/>
  <c r="AK316"/>
  <c r="AJ316"/>
  <c r="AI316"/>
  <c r="FX315"/>
  <c r="FW315"/>
  <c r="FV315"/>
  <c r="FU315"/>
  <c r="FT315"/>
  <c r="FS315"/>
  <c r="FR315"/>
  <c r="FQ315"/>
  <c r="FP315"/>
  <c r="FO315"/>
  <c r="FN315"/>
  <c r="FM315"/>
  <c r="FL315"/>
  <c r="FK315"/>
  <c r="FJ315"/>
  <c r="FI315"/>
  <c r="FH315"/>
  <c r="FG315"/>
  <c r="FF315"/>
  <c r="FE315"/>
  <c r="FD315"/>
  <c r="FC315"/>
  <c r="FB315"/>
  <c r="FA315"/>
  <c r="EZ315"/>
  <c r="EY315"/>
  <c r="EX315"/>
  <c r="EW315"/>
  <c r="EV315"/>
  <c r="EU315"/>
  <c r="ET315"/>
  <c r="ES315"/>
  <c r="ER315"/>
  <c r="EQ315"/>
  <c r="EP315"/>
  <c r="EO315"/>
  <c r="EN315"/>
  <c r="EM315"/>
  <c r="EL315"/>
  <c r="EK315"/>
  <c r="EJ315"/>
  <c r="EI315"/>
  <c r="EH315"/>
  <c r="EG315"/>
  <c r="EF315"/>
  <c r="EE315"/>
  <c r="ED315"/>
  <c r="EC315"/>
  <c r="EB315"/>
  <c r="EA315"/>
  <c r="DZ315"/>
  <c r="DY315"/>
  <c r="DX315"/>
  <c r="DW315"/>
  <c r="DV315"/>
  <c r="DU315"/>
  <c r="DT315"/>
  <c r="DS315"/>
  <c r="DR315"/>
  <c r="DQ315"/>
  <c r="DP315"/>
  <c r="DO315"/>
  <c r="DN315"/>
  <c r="DM315"/>
  <c r="DL315"/>
  <c r="DK315"/>
  <c r="DJ315"/>
  <c r="DI315"/>
  <c r="DH315"/>
  <c r="DG315"/>
  <c r="DF315"/>
  <c r="DE315"/>
  <c r="DD315"/>
  <c r="DC315"/>
  <c r="DB315"/>
  <c r="DA315"/>
  <c r="CZ315"/>
  <c r="CY315"/>
  <c r="CX315"/>
  <c r="CW315"/>
  <c r="CV315"/>
  <c r="CU315"/>
  <c r="CT315"/>
  <c r="CS315"/>
  <c r="CR315"/>
  <c r="CQ315"/>
  <c r="CP315"/>
  <c r="CO315"/>
  <c r="CN315"/>
  <c r="CM315"/>
  <c r="CL315"/>
  <c r="CK315"/>
  <c r="CJ315"/>
  <c r="CI315"/>
  <c r="CH315"/>
  <c r="CG315"/>
  <c r="CF315"/>
  <c r="CE315"/>
  <c r="CD315"/>
  <c r="CC315"/>
  <c r="CB315"/>
  <c r="CA315"/>
  <c r="BZ315"/>
  <c r="BY315"/>
  <c r="BX315"/>
  <c r="BW315"/>
  <c r="BV315"/>
  <c r="BU315"/>
  <c r="BT315"/>
  <c r="BS315"/>
  <c r="BR315"/>
  <c r="BQ315"/>
  <c r="BP315"/>
  <c r="BO315"/>
  <c r="BN315"/>
  <c r="BM315"/>
  <c r="BL315"/>
  <c r="BK315"/>
  <c r="BJ315"/>
  <c r="BB315"/>
  <c r="BA315"/>
  <c r="AZ315"/>
  <c r="AY315"/>
  <c r="AX315"/>
  <c r="AW315"/>
  <c r="AV315"/>
  <c r="AU315"/>
  <c r="AT315"/>
  <c r="AS315"/>
  <c r="AR315"/>
  <c r="AQ315"/>
  <c r="AP315"/>
  <c r="AO315"/>
  <c r="AN315"/>
  <c r="AM315"/>
  <c r="AL315"/>
  <c r="AK315"/>
  <c r="AJ315"/>
  <c r="AI315"/>
  <c r="FX314"/>
  <c r="FW314"/>
  <c r="FV314"/>
  <c r="FU314"/>
  <c r="FT314"/>
  <c r="FS314"/>
  <c r="FR314"/>
  <c r="FQ314"/>
  <c r="FP314"/>
  <c r="FO314"/>
  <c r="FN314"/>
  <c r="FM314"/>
  <c r="FL314"/>
  <c r="FK314"/>
  <c r="FJ314"/>
  <c r="FI314"/>
  <c r="FH314"/>
  <c r="FG314"/>
  <c r="FF314"/>
  <c r="FE314"/>
  <c r="FD314"/>
  <c r="FC314"/>
  <c r="FB314"/>
  <c r="FA314"/>
  <c r="EZ314"/>
  <c r="EY314"/>
  <c r="EX314"/>
  <c r="EW314"/>
  <c r="EV314"/>
  <c r="EU314"/>
  <c r="ET314"/>
  <c r="ES314"/>
  <c r="ER314"/>
  <c r="EQ314"/>
  <c r="EP314"/>
  <c r="EO314"/>
  <c r="EN314"/>
  <c r="EM314"/>
  <c r="EL314"/>
  <c r="EK314"/>
  <c r="EJ314"/>
  <c r="EI314"/>
  <c r="EH314"/>
  <c r="EG314"/>
  <c r="EF314"/>
  <c r="EE314"/>
  <c r="ED314"/>
  <c r="EC314"/>
  <c r="EB314"/>
  <c r="EA314"/>
  <c r="DZ314"/>
  <c r="DY314"/>
  <c r="DX314"/>
  <c r="DW314"/>
  <c r="DV314"/>
  <c r="DU314"/>
  <c r="DT314"/>
  <c r="DS314"/>
  <c r="DR314"/>
  <c r="DQ314"/>
  <c r="DP314"/>
  <c r="DO314"/>
  <c r="DN314"/>
  <c r="DM314"/>
  <c r="DL314"/>
  <c r="DK314"/>
  <c r="DJ314"/>
  <c r="DI314"/>
  <c r="DH314"/>
  <c r="DG314"/>
  <c r="DF314"/>
  <c r="DE314"/>
  <c r="DD314"/>
  <c r="DC314"/>
  <c r="DB314"/>
  <c r="DA314"/>
  <c r="CZ314"/>
  <c r="CY314"/>
  <c r="CX314"/>
  <c r="CW314"/>
  <c r="CV314"/>
  <c r="CU314"/>
  <c r="CT314"/>
  <c r="CS314"/>
  <c r="CR314"/>
  <c r="CQ314"/>
  <c r="CP314"/>
  <c r="CO314"/>
  <c r="CN314"/>
  <c r="CM314"/>
  <c r="CL314"/>
  <c r="CK314"/>
  <c r="CJ314"/>
  <c r="CI314"/>
  <c r="CH314"/>
  <c r="CG314"/>
  <c r="CF314"/>
  <c r="CE314"/>
  <c r="CD314"/>
  <c r="CC314"/>
  <c r="CB314"/>
  <c r="CA314"/>
  <c r="BZ314"/>
  <c r="BY314"/>
  <c r="BX314"/>
  <c r="BW314"/>
  <c r="BV314"/>
  <c r="BU314"/>
  <c r="BT314"/>
  <c r="BS314"/>
  <c r="BR314"/>
  <c r="BQ314"/>
  <c r="BP314"/>
  <c r="BO314"/>
  <c r="BN314"/>
  <c r="BM314"/>
  <c r="BL314"/>
  <c r="BK314"/>
  <c r="BJ314"/>
  <c r="BB314"/>
  <c r="BA314"/>
  <c r="AZ314"/>
  <c r="AY314"/>
  <c r="AX314"/>
  <c r="AW314"/>
  <c r="AV314"/>
  <c r="AU314"/>
  <c r="AT314"/>
  <c r="AS314"/>
  <c r="AR314"/>
  <c r="AQ314"/>
  <c r="AP314"/>
  <c r="AO314"/>
  <c r="AN314"/>
  <c r="AM314"/>
  <c r="AL314"/>
  <c r="AK314"/>
  <c r="AJ314"/>
  <c r="AI314"/>
  <c r="FX313"/>
  <c r="FW313"/>
  <c r="FV313"/>
  <c r="FU313"/>
  <c r="FT313"/>
  <c r="FS313"/>
  <c r="FR313"/>
  <c r="FQ313"/>
  <c r="FP313"/>
  <c r="FO313"/>
  <c r="FN313"/>
  <c r="FM313"/>
  <c r="FL313"/>
  <c r="FK313"/>
  <c r="FJ313"/>
  <c r="FI313"/>
  <c r="FH313"/>
  <c r="FG313"/>
  <c r="FF313"/>
  <c r="FE313"/>
  <c r="FD313"/>
  <c r="FC313"/>
  <c r="FB313"/>
  <c r="FA313"/>
  <c r="EZ313"/>
  <c r="EY313"/>
  <c r="EX313"/>
  <c r="EW313"/>
  <c r="EV313"/>
  <c r="EU313"/>
  <c r="ET313"/>
  <c r="ES313"/>
  <c r="ER313"/>
  <c r="EQ313"/>
  <c r="EP313"/>
  <c r="EO313"/>
  <c r="EN313"/>
  <c r="EM313"/>
  <c r="EL313"/>
  <c r="EK313"/>
  <c r="EJ313"/>
  <c r="EI313"/>
  <c r="EH313"/>
  <c r="EG313"/>
  <c r="EF313"/>
  <c r="EE313"/>
  <c r="ED313"/>
  <c r="EC313"/>
  <c r="EB313"/>
  <c r="EA313"/>
  <c r="DZ313"/>
  <c r="DY313"/>
  <c r="DX313"/>
  <c r="DW313"/>
  <c r="DV313"/>
  <c r="DU313"/>
  <c r="DT313"/>
  <c r="DS313"/>
  <c r="DR313"/>
  <c r="DQ313"/>
  <c r="DP313"/>
  <c r="DO313"/>
  <c r="DN313"/>
  <c r="DM313"/>
  <c r="DL313"/>
  <c r="DK313"/>
  <c r="DJ313"/>
  <c r="DI313"/>
  <c r="DH313"/>
  <c r="DG313"/>
  <c r="DF313"/>
  <c r="DE313"/>
  <c r="DD313"/>
  <c r="DC313"/>
  <c r="DB313"/>
  <c r="DA313"/>
  <c r="CZ313"/>
  <c r="CY313"/>
  <c r="CX313"/>
  <c r="CW313"/>
  <c r="CV313"/>
  <c r="CU313"/>
  <c r="CT313"/>
  <c r="CS313"/>
  <c r="CR313"/>
  <c r="CQ313"/>
  <c r="CP313"/>
  <c r="CO313"/>
  <c r="CN313"/>
  <c r="CM313"/>
  <c r="CL313"/>
  <c r="CK313"/>
  <c r="CJ313"/>
  <c r="CI313"/>
  <c r="CH313"/>
  <c r="CG313"/>
  <c r="CF313"/>
  <c r="CE313"/>
  <c r="CD313"/>
  <c r="CC313"/>
  <c r="CB313"/>
  <c r="CA313"/>
  <c r="BZ313"/>
  <c r="BY313"/>
  <c r="BX313"/>
  <c r="BW313"/>
  <c r="BV313"/>
  <c r="BU313"/>
  <c r="BT313"/>
  <c r="BS313"/>
  <c r="BR313"/>
  <c r="BQ313"/>
  <c r="BP313"/>
  <c r="BO313"/>
  <c r="BN313"/>
  <c r="BM313"/>
  <c r="BL313"/>
  <c r="BK313"/>
  <c r="BJ313"/>
  <c r="BB313"/>
  <c r="BA313"/>
  <c r="AZ313"/>
  <c r="AY313"/>
  <c r="AX313"/>
  <c r="AW313"/>
  <c r="AV313"/>
  <c r="AU313"/>
  <c r="AT313"/>
  <c r="AS313"/>
  <c r="AR313"/>
  <c r="AQ313"/>
  <c r="AP313"/>
  <c r="AO313"/>
  <c r="AN313"/>
  <c r="AM313"/>
  <c r="AL313"/>
  <c r="AK313"/>
  <c r="AJ313"/>
  <c r="AI313"/>
  <c r="FX312"/>
  <c r="FW312"/>
  <c r="FV312"/>
  <c r="FU312"/>
  <c r="FT312"/>
  <c r="FS312"/>
  <c r="FR312"/>
  <c r="FQ312"/>
  <c r="FP312"/>
  <c r="FO312"/>
  <c r="FN312"/>
  <c r="FM312"/>
  <c r="FL312"/>
  <c r="FK312"/>
  <c r="FJ312"/>
  <c r="FI312"/>
  <c r="FH312"/>
  <c r="FG312"/>
  <c r="FF312"/>
  <c r="FE312"/>
  <c r="FD312"/>
  <c r="FC312"/>
  <c r="FB312"/>
  <c r="FA312"/>
  <c r="EZ312"/>
  <c r="EY312"/>
  <c r="EX312"/>
  <c r="EW312"/>
  <c r="EV312"/>
  <c r="EU312"/>
  <c r="ET312"/>
  <c r="ES312"/>
  <c r="ER312"/>
  <c r="EQ312"/>
  <c r="EP312"/>
  <c r="EO312"/>
  <c r="EN312"/>
  <c r="EM312"/>
  <c r="EL312"/>
  <c r="EK312"/>
  <c r="EJ312"/>
  <c r="EI312"/>
  <c r="EH312"/>
  <c r="EG312"/>
  <c r="EF312"/>
  <c r="EE312"/>
  <c r="ED312"/>
  <c r="EC312"/>
  <c r="EB312"/>
  <c r="EA312"/>
  <c r="DZ312"/>
  <c r="DY312"/>
  <c r="DX312"/>
  <c r="DW312"/>
  <c r="DV312"/>
  <c r="DU312"/>
  <c r="DT312"/>
  <c r="DS312"/>
  <c r="DR312"/>
  <c r="DQ312"/>
  <c r="DP312"/>
  <c r="DO312"/>
  <c r="DN312"/>
  <c r="DM312"/>
  <c r="DL312"/>
  <c r="DK312"/>
  <c r="DJ312"/>
  <c r="DI312"/>
  <c r="DH312"/>
  <c r="DG312"/>
  <c r="DF312"/>
  <c r="DE312"/>
  <c r="DD312"/>
  <c r="DC312"/>
  <c r="DB312"/>
  <c r="DA312"/>
  <c r="CZ312"/>
  <c r="CY312"/>
  <c r="CX312"/>
  <c r="CW312"/>
  <c r="CV312"/>
  <c r="CU312"/>
  <c r="CT312"/>
  <c r="CS312"/>
  <c r="CR312"/>
  <c r="CQ312"/>
  <c r="CP312"/>
  <c r="CO312"/>
  <c r="CN312"/>
  <c r="CM312"/>
  <c r="CL312"/>
  <c r="CK312"/>
  <c r="CJ312"/>
  <c r="CI312"/>
  <c r="CH312"/>
  <c r="CG312"/>
  <c r="CF312"/>
  <c r="CE312"/>
  <c r="CD312"/>
  <c r="CC312"/>
  <c r="CB312"/>
  <c r="CA312"/>
  <c r="BZ312"/>
  <c r="BY312"/>
  <c r="BX312"/>
  <c r="BW312"/>
  <c r="BV312"/>
  <c r="BU312"/>
  <c r="BT312"/>
  <c r="BS312"/>
  <c r="BR312"/>
  <c r="BQ312"/>
  <c r="BP312"/>
  <c r="BO312"/>
  <c r="BN312"/>
  <c r="BM312"/>
  <c r="BL312"/>
  <c r="BK312"/>
  <c r="BJ312"/>
  <c r="BB312"/>
  <c r="BA312"/>
  <c r="AZ312"/>
  <c r="AY312"/>
  <c r="AX312"/>
  <c r="AW312"/>
  <c r="AV312"/>
  <c r="AU312"/>
  <c r="AT312"/>
  <c r="AS312"/>
  <c r="AR312"/>
  <c r="AQ312"/>
  <c r="AP312"/>
  <c r="AO312"/>
  <c r="AN312"/>
  <c r="AM312"/>
  <c r="AL312"/>
  <c r="AK312"/>
  <c r="AJ312"/>
  <c r="AI312"/>
  <c r="FX311"/>
  <c r="FW311"/>
  <c r="FV311"/>
  <c r="FU311"/>
  <c r="FT311"/>
  <c r="FS311"/>
  <c r="FR311"/>
  <c r="FQ311"/>
  <c r="FP311"/>
  <c r="FO311"/>
  <c r="FN311"/>
  <c r="FM311"/>
  <c r="FL311"/>
  <c r="FK311"/>
  <c r="FJ311"/>
  <c r="FI311"/>
  <c r="FH311"/>
  <c r="FG311"/>
  <c r="FF311"/>
  <c r="FE311"/>
  <c r="FD311"/>
  <c r="FC311"/>
  <c r="FB311"/>
  <c r="FA311"/>
  <c r="EZ311"/>
  <c r="EY311"/>
  <c r="EX311"/>
  <c r="EW311"/>
  <c r="EV311"/>
  <c r="EU311"/>
  <c r="ET311"/>
  <c r="ES311"/>
  <c r="ER311"/>
  <c r="EQ311"/>
  <c r="EP311"/>
  <c r="EO311"/>
  <c r="EN311"/>
  <c r="EM311"/>
  <c r="EL311"/>
  <c r="EK311"/>
  <c r="EJ311"/>
  <c r="EI311"/>
  <c r="EH311"/>
  <c r="EG311"/>
  <c r="EF311"/>
  <c r="EE311"/>
  <c r="ED311"/>
  <c r="EC311"/>
  <c r="EB311"/>
  <c r="EA311"/>
  <c r="DZ311"/>
  <c r="DY311"/>
  <c r="DX311"/>
  <c r="DW311"/>
  <c r="DV311"/>
  <c r="DU311"/>
  <c r="DT311"/>
  <c r="DS311"/>
  <c r="DR311"/>
  <c r="DQ311"/>
  <c r="DP311"/>
  <c r="DO311"/>
  <c r="DN311"/>
  <c r="DM311"/>
  <c r="DL311"/>
  <c r="DK311"/>
  <c r="DJ311"/>
  <c r="DI311"/>
  <c r="DH311"/>
  <c r="DG311"/>
  <c r="DF311"/>
  <c r="DE311"/>
  <c r="DD311"/>
  <c r="DC311"/>
  <c r="DB311"/>
  <c r="DA311"/>
  <c r="CZ311"/>
  <c r="CY311"/>
  <c r="CX311"/>
  <c r="CW311"/>
  <c r="CV311"/>
  <c r="CU311"/>
  <c r="CT311"/>
  <c r="CS311"/>
  <c r="CR311"/>
  <c r="CQ311"/>
  <c r="CP311"/>
  <c r="CO311"/>
  <c r="CN311"/>
  <c r="CM311"/>
  <c r="CL311"/>
  <c r="CK311"/>
  <c r="CJ311"/>
  <c r="CI311"/>
  <c r="CH311"/>
  <c r="CG311"/>
  <c r="CF311"/>
  <c r="CE311"/>
  <c r="CD311"/>
  <c r="CC311"/>
  <c r="CB311"/>
  <c r="CA311"/>
  <c r="BZ311"/>
  <c r="BY311"/>
  <c r="BX311"/>
  <c r="BW311"/>
  <c r="BV311"/>
  <c r="BU311"/>
  <c r="BT311"/>
  <c r="BS311"/>
  <c r="BR311"/>
  <c r="BQ311"/>
  <c r="BP311"/>
  <c r="BO311"/>
  <c r="BN311"/>
  <c r="BM311"/>
  <c r="BL311"/>
  <c r="BK311"/>
  <c r="BJ311"/>
  <c r="BB311"/>
  <c r="BA311"/>
  <c r="AZ311"/>
  <c r="AY311"/>
  <c r="AX311"/>
  <c r="AW311"/>
  <c r="AV311"/>
  <c r="AU311"/>
  <c r="AT311"/>
  <c r="AS311"/>
  <c r="AR311"/>
  <c r="AQ311"/>
  <c r="AP311"/>
  <c r="AO311"/>
  <c r="AN311"/>
  <c r="AM311"/>
  <c r="AL311"/>
  <c r="AK311"/>
  <c r="AJ311"/>
  <c r="AI311"/>
  <c r="FX310"/>
  <c r="FW310"/>
  <c r="FV310"/>
  <c r="FU310"/>
  <c r="FT310"/>
  <c r="FS310"/>
  <c r="FR310"/>
  <c r="FQ310"/>
  <c r="FP310"/>
  <c r="FO310"/>
  <c r="FN310"/>
  <c r="FM310"/>
  <c r="FL310"/>
  <c r="FK310"/>
  <c r="FJ310"/>
  <c r="FI310"/>
  <c r="FH310"/>
  <c r="FG310"/>
  <c r="FF310"/>
  <c r="FE310"/>
  <c r="FD310"/>
  <c r="FC310"/>
  <c r="FB310"/>
  <c r="FA310"/>
  <c r="EZ310"/>
  <c r="EY310"/>
  <c r="EX310"/>
  <c r="EW310"/>
  <c r="EV310"/>
  <c r="EU310"/>
  <c r="ET310"/>
  <c r="ES310"/>
  <c r="ER310"/>
  <c r="EQ310"/>
  <c r="EP310"/>
  <c r="EO310"/>
  <c r="EN310"/>
  <c r="EM310"/>
  <c r="EL310"/>
  <c r="EK310"/>
  <c r="EJ310"/>
  <c r="EI310"/>
  <c r="EH310"/>
  <c r="EG310"/>
  <c r="EF310"/>
  <c r="EE310"/>
  <c r="ED310"/>
  <c r="EC310"/>
  <c r="EB310"/>
  <c r="EA310"/>
  <c r="DZ310"/>
  <c r="DY310"/>
  <c r="DX310"/>
  <c r="DW310"/>
  <c r="DV310"/>
  <c r="DU310"/>
  <c r="DT310"/>
  <c r="DS310"/>
  <c r="DR310"/>
  <c r="DQ310"/>
  <c r="DP310"/>
  <c r="DO310"/>
  <c r="DN310"/>
  <c r="DM310"/>
  <c r="DL310"/>
  <c r="DK310"/>
  <c r="DJ310"/>
  <c r="DI310"/>
  <c r="DH310"/>
  <c r="DG310"/>
  <c r="DF310"/>
  <c r="DE310"/>
  <c r="DD310"/>
  <c r="DC310"/>
  <c r="DB310"/>
  <c r="DA310"/>
  <c r="CZ310"/>
  <c r="CY310"/>
  <c r="CX310"/>
  <c r="CW310"/>
  <c r="CV310"/>
  <c r="CU310"/>
  <c r="CT310"/>
  <c r="CS310"/>
  <c r="CR310"/>
  <c r="CQ310"/>
  <c r="CP310"/>
  <c r="CO310"/>
  <c r="CN310"/>
  <c r="CM310"/>
  <c r="CL310"/>
  <c r="CK310"/>
  <c r="CJ310"/>
  <c r="CI310"/>
  <c r="CH310"/>
  <c r="CG310"/>
  <c r="CF310"/>
  <c r="CE310"/>
  <c r="CD310"/>
  <c r="CC310"/>
  <c r="CB310"/>
  <c r="CA310"/>
  <c r="BZ310"/>
  <c r="BY310"/>
  <c r="BX310"/>
  <c r="BW310"/>
  <c r="BV310"/>
  <c r="BU310"/>
  <c r="BT310"/>
  <c r="BS310"/>
  <c r="BR310"/>
  <c r="BQ310"/>
  <c r="BP310"/>
  <c r="BO310"/>
  <c r="BN310"/>
  <c r="BM310"/>
  <c r="BL310"/>
  <c r="BK310"/>
  <c r="BJ310"/>
  <c r="BB310"/>
  <c r="BA310"/>
  <c r="AZ310"/>
  <c r="AY310"/>
  <c r="AX310"/>
  <c r="AW310"/>
  <c r="AV310"/>
  <c r="AU310"/>
  <c r="AT310"/>
  <c r="AS310"/>
  <c r="AR310"/>
  <c r="AQ310"/>
  <c r="AP310"/>
  <c r="AO310"/>
  <c r="AN310"/>
  <c r="AM310"/>
  <c r="AL310"/>
  <c r="AK310"/>
  <c r="AJ310"/>
  <c r="AI310"/>
  <c r="FX309"/>
  <c r="FW309"/>
  <c r="FV309"/>
  <c r="FU309"/>
  <c r="FT309"/>
  <c r="FS309"/>
  <c r="FR309"/>
  <c r="FQ309"/>
  <c r="FP309"/>
  <c r="FO309"/>
  <c r="FN309"/>
  <c r="FM309"/>
  <c r="FL309"/>
  <c r="FK309"/>
  <c r="FJ309"/>
  <c r="FI309"/>
  <c r="FH309"/>
  <c r="FG309"/>
  <c r="FF309"/>
  <c r="FE309"/>
  <c r="FD309"/>
  <c r="FC309"/>
  <c r="FB309"/>
  <c r="FA309"/>
  <c r="EZ309"/>
  <c r="EY309"/>
  <c r="EX309"/>
  <c r="EW309"/>
  <c r="EV309"/>
  <c r="EU309"/>
  <c r="ET309"/>
  <c r="ES309"/>
  <c r="ER309"/>
  <c r="EQ309"/>
  <c r="EP309"/>
  <c r="EO309"/>
  <c r="EN309"/>
  <c r="EM309"/>
  <c r="EL309"/>
  <c r="EK309"/>
  <c r="EJ309"/>
  <c r="EI309"/>
  <c r="EH309"/>
  <c r="EG309"/>
  <c r="EF309"/>
  <c r="EE309"/>
  <c r="ED309"/>
  <c r="EC309"/>
  <c r="EB309"/>
  <c r="EA309"/>
  <c r="DZ309"/>
  <c r="DY309"/>
  <c r="DX309"/>
  <c r="DW309"/>
  <c r="DV309"/>
  <c r="DU309"/>
  <c r="DT309"/>
  <c r="DS309"/>
  <c r="DR309"/>
  <c r="DQ309"/>
  <c r="DP309"/>
  <c r="DO309"/>
  <c r="DN309"/>
  <c r="DM309"/>
  <c r="DL309"/>
  <c r="DK309"/>
  <c r="DJ309"/>
  <c r="DI309"/>
  <c r="DH309"/>
  <c r="DG309"/>
  <c r="DF309"/>
  <c r="DE309"/>
  <c r="DD309"/>
  <c r="DC309"/>
  <c r="DB309"/>
  <c r="DA309"/>
  <c r="CZ309"/>
  <c r="CY309"/>
  <c r="CX309"/>
  <c r="CW309"/>
  <c r="CV309"/>
  <c r="CU309"/>
  <c r="CT309"/>
  <c r="CS309"/>
  <c r="CR309"/>
  <c r="CQ309"/>
  <c r="CP309"/>
  <c r="CO309"/>
  <c r="CN309"/>
  <c r="CM309"/>
  <c r="CL309"/>
  <c r="CK309"/>
  <c r="CJ309"/>
  <c r="CI309"/>
  <c r="CH309"/>
  <c r="CG309"/>
  <c r="CF309"/>
  <c r="CE309"/>
  <c r="CD309"/>
  <c r="CC309"/>
  <c r="CB309"/>
  <c r="CA309"/>
  <c r="BZ309"/>
  <c r="BY309"/>
  <c r="BX309"/>
  <c r="BW309"/>
  <c r="BV309"/>
  <c r="BU309"/>
  <c r="BT309"/>
  <c r="BS309"/>
  <c r="BR309"/>
  <c r="BQ309"/>
  <c r="BP309"/>
  <c r="BO309"/>
  <c r="BN309"/>
  <c r="BM309"/>
  <c r="BL309"/>
  <c r="BK309"/>
  <c r="BJ309"/>
  <c r="BB309"/>
  <c r="BA309"/>
  <c r="AZ309"/>
  <c r="AY309"/>
  <c r="AX309"/>
  <c r="AW309"/>
  <c r="AV309"/>
  <c r="AU309"/>
  <c r="AT309"/>
  <c r="AS309"/>
  <c r="AR309"/>
  <c r="AQ309"/>
  <c r="AP309"/>
  <c r="AO309"/>
  <c r="AN309"/>
  <c r="AM309"/>
  <c r="AL309"/>
  <c r="AK309"/>
  <c r="AJ309"/>
  <c r="AI309"/>
  <c r="FX308"/>
  <c r="FW308"/>
  <c r="FV308"/>
  <c r="FU308"/>
  <c r="FT308"/>
  <c r="FS308"/>
  <c r="FR308"/>
  <c r="FQ308"/>
  <c r="FP308"/>
  <c r="FO308"/>
  <c r="FN308"/>
  <c r="FM308"/>
  <c r="FL308"/>
  <c r="FK308"/>
  <c r="FJ308"/>
  <c r="FI308"/>
  <c r="FH308"/>
  <c r="FG308"/>
  <c r="FF308"/>
  <c r="FE308"/>
  <c r="FD308"/>
  <c r="FC308"/>
  <c r="FB308"/>
  <c r="FA308"/>
  <c r="EZ308"/>
  <c r="EY308"/>
  <c r="EX308"/>
  <c r="EW308"/>
  <c r="EV308"/>
  <c r="EU308"/>
  <c r="ET308"/>
  <c r="ES308"/>
  <c r="ER308"/>
  <c r="EQ308"/>
  <c r="EP308"/>
  <c r="EO308"/>
  <c r="EN308"/>
  <c r="EM308"/>
  <c r="EL308"/>
  <c r="EK308"/>
  <c r="EJ308"/>
  <c r="EI308"/>
  <c r="EH308"/>
  <c r="EG308"/>
  <c r="EF308"/>
  <c r="EE308"/>
  <c r="ED308"/>
  <c r="EC308"/>
  <c r="EB308"/>
  <c r="EA308"/>
  <c r="DZ308"/>
  <c r="DY308"/>
  <c r="DX308"/>
  <c r="DW308"/>
  <c r="DV308"/>
  <c r="DU308"/>
  <c r="DT308"/>
  <c r="DS308"/>
  <c r="DR308"/>
  <c r="DQ308"/>
  <c r="DP308"/>
  <c r="DO308"/>
  <c r="DN308"/>
  <c r="DM308"/>
  <c r="DL308"/>
  <c r="DK308"/>
  <c r="DJ308"/>
  <c r="DI308"/>
  <c r="DH308"/>
  <c r="DG308"/>
  <c r="DF308"/>
  <c r="DE308"/>
  <c r="DD308"/>
  <c r="DC308"/>
  <c r="DB308"/>
  <c r="DA308"/>
  <c r="CZ308"/>
  <c r="CY308"/>
  <c r="CX308"/>
  <c r="CW308"/>
  <c r="CV308"/>
  <c r="CU308"/>
  <c r="CT308"/>
  <c r="CS308"/>
  <c r="CR308"/>
  <c r="CQ308"/>
  <c r="CP308"/>
  <c r="CO308"/>
  <c r="CN308"/>
  <c r="CM308"/>
  <c r="CL308"/>
  <c r="CK308"/>
  <c r="CJ308"/>
  <c r="CI308"/>
  <c r="CH308"/>
  <c r="CG308"/>
  <c r="CF308"/>
  <c r="CE308"/>
  <c r="CD308"/>
  <c r="CC308"/>
  <c r="CB308"/>
  <c r="CA308"/>
  <c r="BZ308"/>
  <c r="BY308"/>
  <c r="BX308"/>
  <c r="BW308"/>
  <c r="BV308"/>
  <c r="BU308"/>
  <c r="BT308"/>
  <c r="BS308"/>
  <c r="BR308"/>
  <c r="BQ308"/>
  <c r="BP308"/>
  <c r="BO308"/>
  <c r="BN308"/>
  <c r="BM308"/>
  <c r="BL308"/>
  <c r="BK308"/>
  <c r="BJ308"/>
  <c r="BB308"/>
  <c r="BA308"/>
  <c r="AZ308"/>
  <c r="AY308"/>
  <c r="AX308"/>
  <c r="AW308"/>
  <c r="AV308"/>
  <c r="AU308"/>
  <c r="AT308"/>
  <c r="AS308"/>
  <c r="AR308"/>
  <c r="AQ308"/>
  <c r="AP308"/>
  <c r="AO308"/>
  <c r="AN308"/>
  <c r="AM308"/>
  <c r="AL308"/>
  <c r="AK308"/>
  <c r="AJ308"/>
  <c r="AI308"/>
  <c r="FX307"/>
  <c r="FW307"/>
  <c r="FV307"/>
  <c r="FU307"/>
  <c r="FT307"/>
  <c r="FS307"/>
  <c r="FR307"/>
  <c r="FQ307"/>
  <c r="FP307"/>
  <c r="FO307"/>
  <c r="FN307"/>
  <c r="FM307"/>
  <c r="FL307"/>
  <c r="FK307"/>
  <c r="FJ307"/>
  <c r="FI307"/>
  <c r="FH307"/>
  <c r="FG307"/>
  <c r="FF307"/>
  <c r="FE307"/>
  <c r="FD307"/>
  <c r="FC307"/>
  <c r="FB307"/>
  <c r="FA307"/>
  <c r="EZ307"/>
  <c r="EY307"/>
  <c r="EX307"/>
  <c r="EW307"/>
  <c r="EV307"/>
  <c r="EU307"/>
  <c r="ET307"/>
  <c r="ES307"/>
  <c r="ER307"/>
  <c r="EQ307"/>
  <c r="EP307"/>
  <c r="EO307"/>
  <c r="EN307"/>
  <c r="EM307"/>
  <c r="EL307"/>
  <c r="EK307"/>
  <c r="EJ307"/>
  <c r="EI307"/>
  <c r="EH307"/>
  <c r="EG307"/>
  <c r="EF307"/>
  <c r="EE307"/>
  <c r="ED307"/>
  <c r="EC307"/>
  <c r="EB307"/>
  <c r="EA307"/>
  <c r="DZ307"/>
  <c r="DY307"/>
  <c r="DX307"/>
  <c r="DW307"/>
  <c r="DV307"/>
  <c r="DU307"/>
  <c r="DT307"/>
  <c r="DS307"/>
  <c r="DR307"/>
  <c r="DQ307"/>
  <c r="DP307"/>
  <c r="DO307"/>
  <c r="DN307"/>
  <c r="DM307"/>
  <c r="DL307"/>
  <c r="DK307"/>
  <c r="DJ307"/>
  <c r="DI307"/>
  <c r="DH307"/>
  <c r="DG307"/>
  <c r="DF307"/>
  <c r="DE307"/>
  <c r="DD307"/>
  <c r="DC307"/>
  <c r="DB307"/>
  <c r="DA307"/>
  <c r="CZ307"/>
  <c r="CY307"/>
  <c r="CX307"/>
  <c r="CW307"/>
  <c r="CV307"/>
  <c r="CU307"/>
  <c r="CT307"/>
  <c r="CS307"/>
  <c r="CR307"/>
  <c r="CQ307"/>
  <c r="CP307"/>
  <c r="CO307"/>
  <c r="CN307"/>
  <c r="CM307"/>
  <c r="CL307"/>
  <c r="CK307"/>
  <c r="CJ307"/>
  <c r="CI307"/>
  <c r="CH307"/>
  <c r="CG307"/>
  <c r="CF307"/>
  <c r="CE307"/>
  <c r="CD307"/>
  <c r="CC307"/>
  <c r="CB307"/>
  <c r="CA307"/>
  <c r="BZ307"/>
  <c r="BY307"/>
  <c r="BX307"/>
  <c r="BW307"/>
  <c r="BV307"/>
  <c r="BU307"/>
  <c r="BT307"/>
  <c r="BS307"/>
  <c r="BR307"/>
  <c r="BQ307"/>
  <c r="BP307"/>
  <c r="BO307"/>
  <c r="BN307"/>
  <c r="BM307"/>
  <c r="BL307"/>
  <c r="BK307"/>
  <c r="BJ307"/>
  <c r="BB307"/>
  <c r="BA307"/>
  <c r="AZ307"/>
  <c r="AY307"/>
  <c r="AX307"/>
  <c r="AW307"/>
  <c r="AV307"/>
  <c r="AU307"/>
  <c r="AT307"/>
  <c r="AS307"/>
  <c r="AR307"/>
  <c r="AQ307"/>
  <c r="AP307"/>
  <c r="AO307"/>
  <c r="AN307"/>
  <c r="AM307"/>
  <c r="AL307"/>
  <c r="AK307"/>
  <c r="AJ307"/>
  <c r="AI307"/>
  <c r="FX306"/>
  <c r="FW306"/>
  <c r="FV306"/>
  <c r="FU306"/>
  <c r="FT306"/>
  <c r="FS306"/>
  <c r="FR306"/>
  <c r="FQ306"/>
  <c r="FP306"/>
  <c r="FO306"/>
  <c r="FN306"/>
  <c r="FM306"/>
  <c r="FL306"/>
  <c r="FK306"/>
  <c r="FJ306"/>
  <c r="FI306"/>
  <c r="FH306"/>
  <c r="FG306"/>
  <c r="FF306"/>
  <c r="FE306"/>
  <c r="FD306"/>
  <c r="FC306"/>
  <c r="FB306"/>
  <c r="FA306"/>
  <c r="EZ306"/>
  <c r="EY306"/>
  <c r="EX306"/>
  <c r="EW306"/>
  <c r="EV306"/>
  <c r="EU306"/>
  <c r="ET306"/>
  <c r="ES306"/>
  <c r="ER306"/>
  <c r="EQ306"/>
  <c r="EP306"/>
  <c r="EO306"/>
  <c r="EN306"/>
  <c r="EM306"/>
  <c r="EL306"/>
  <c r="EK306"/>
  <c r="EJ306"/>
  <c r="EI306"/>
  <c r="EH306"/>
  <c r="EG306"/>
  <c r="EF306"/>
  <c r="EE306"/>
  <c r="ED306"/>
  <c r="EC306"/>
  <c r="EB306"/>
  <c r="EA306"/>
  <c r="DZ306"/>
  <c r="DY306"/>
  <c r="DX306"/>
  <c r="DW306"/>
  <c r="DV306"/>
  <c r="DU306"/>
  <c r="DT306"/>
  <c r="DS306"/>
  <c r="DR306"/>
  <c r="DQ306"/>
  <c r="DP306"/>
  <c r="DO306"/>
  <c r="DN306"/>
  <c r="DM306"/>
  <c r="DL306"/>
  <c r="DK306"/>
  <c r="DJ306"/>
  <c r="DI306"/>
  <c r="DH306"/>
  <c r="DG306"/>
  <c r="DF306"/>
  <c r="DE306"/>
  <c r="DD306"/>
  <c r="DC306"/>
  <c r="DB306"/>
  <c r="DA306"/>
  <c r="CZ306"/>
  <c r="CY306"/>
  <c r="CX306"/>
  <c r="CW306"/>
  <c r="CV306"/>
  <c r="CU306"/>
  <c r="CT306"/>
  <c r="CS306"/>
  <c r="CR306"/>
  <c r="CQ306"/>
  <c r="CP306"/>
  <c r="CO306"/>
  <c r="CN306"/>
  <c r="CM306"/>
  <c r="CL306"/>
  <c r="CK306"/>
  <c r="CJ306"/>
  <c r="CI306"/>
  <c r="CH306"/>
  <c r="CG306"/>
  <c r="CF306"/>
  <c r="CE306"/>
  <c r="CD306"/>
  <c r="CC306"/>
  <c r="CB306"/>
  <c r="CA306"/>
  <c r="BZ306"/>
  <c r="BY306"/>
  <c r="BX306"/>
  <c r="BW306"/>
  <c r="BV306"/>
  <c r="BU306"/>
  <c r="BT306"/>
  <c r="BS306"/>
  <c r="BR306"/>
  <c r="BQ306"/>
  <c r="BP306"/>
  <c r="BO306"/>
  <c r="BN306"/>
  <c r="BM306"/>
  <c r="BL306"/>
  <c r="BK306"/>
  <c r="BJ306"/>
  <c r="BB306"/>
  <c r="BA306"/>
  <c r="AZ306"/>
  <c r="AY306"/>
  <c r="AX306"/>
  <c r="AW306"/>
  <c r="AV306"/>
  <c r="AU306"/>
  <c r="AT306"/>
  <c r="AS306"/>
  <c r="AR306"/>
  <c r="AQ306"/>
  <c r="AP306"/>
  <c r="AO306"/>
  <c r="AN306"/>
  <c r="AM306"/>
  <c r="AL306"/>
  <c r="AK306"/>
  <c r="AJ306"/>
  <c r="AI306"/>
  <c r="FX305"/>
  <c r="FW305"/>
  <c r="FV305"/>
  <c r="FU305"/>
  <c r="FT305"/>
  <c r="FS305"/>
  <c r="FR305"/>
  <c r="FQ305"/>
  <c r="FP305"/>
  <c r="FO305"/>
  <c r="FN305"/>
  <c r="FM305"/>
  <c r="FL305"/>
  <c r="FK305"/>
  <c r="FJ305"/>
  <c r="FI305"/>
  <c r="FH305"/>
  <c r="FG305"/>
  <c r="FF305"/>
  <c r="FE305"/>
  <c r="FD305"/>
  <c r="FC305"/>
  <c r="FB305"/>
  <c r="FA305"/>
  <c r="EZ305"/>
  <c r="EY305"/>
  <c r="EX305"/>
  <c r="EW305"/>
  <c r="EV305"/>
  <c r="EU305"/>
  <c r="ET305"/>
  <c r="ES305"/>
  <c r="ER305"/>
  <c r="EQ305"/>
  <c r="EP305"/>
  <c r="EO305"/>
  <c r="EN305"/>
  <c r="EM305"/>
  <c r="EL305"/>
  <c r="EK305"/>
  <c r="EJ305"/>
  <c r="EI305"/>
  <c r="EH305"/>
  <c r="EG305"/>
  <c r="EF305"/>
  <c r="EE305"/>
  <c r="ED305"/>
  <c r="EC305"/>
  <c r="EB305"/>
  <c r="EA305"/>
  <c r="DZ305"/>
  <c r="DY305"/>
  <c r="DX305"/>
  <c r="DW305"/>
  <c r="DV305"/>
  <c r="DU305"/>
  <c r="DT305"/>
  <c r="DS305"/>
  <c r="DR305"/>
  <c r="DQ305"/>
  <c r="DP305"/>
  <c r="DO305"/>
  <c r="DN305"/>
  <c r="DM305"/>
  <c r="DL305"/>
  <c r="DK305"/>
  <c r="DJ305"/>
  <c r="DI305"/>
  <c r="DH305"/>
  <c r="DG305"/>
  <c r="DF305"/>
  <c r="DE305"/>
  <c r="DD305"/>
  <c r="DC305"/>
  <c r="DB305"/>
  <c r="DA305"/>
  <c r="CZ305"/>
  <c r="CY305"/>
  <c r="CX305"/>
  <c r="CW305"/>
  <c r="CV305"/>
  <c r="CU305"/>
  <c r="CT305"/>
  <c r="CS305"/>
  <c r="CR305"/>
  <c r="CQ305"/>
  <c r="CP305"/>
  <c r="CO305"/>
  <c r="CN305"/>
  <c r="CM305"/>
  <c r="CL305"/>
  <c r="CK305"/>
  <c r="CJ305"/>
  <c r="CI305"/>
  <c r="CH305"/>
  <c r="CG305"/>
  <c r="CF305"/>
  <c r="CE305"/>
  <c r="CD305"/>
  <c r="CC305"/>
  <c r="CB305"/>
  <c r="CA305"/>
  <c r="BZ305"/>
  <c r="BY305"/>
  <c r="BX305"/>
  <c r="BW305"/>
  <c r="BV305"/>
  <c r="BU305"/>
  <c r="BT305"/>
  <c r="BS305"/>
  <c r="BR305"/>
  <c r="BQ305"/>
  <c r="BP305"/>
  <c r="BO305"/>
  <c r="BN305"/>
  <c r="BM305"/>
  <c r="BL305"/>
  <c r="BK305"/>
  <c r="BJ305"/>
  <c r="BB305"/>
  <c r="BA305"/>
  <c r="AZ305"/>
  <c r="AY305"/>
  <c r="AX305"/>
  <c r="AW305"/>
  <c r="AV305"/>
  <c r="AU305"/>
  <c r="AT305"/>
  <c r="AS305"/>
  <c r="AR305"/>
  <c r="AQ305"/>
  <c r="AP305"/>
  <c r="AO305"/>
  <c r="AN305"/>
  <c r="AM305"/>
  <c r="AL305"/>
  <c r="AK305"/>
  <c r="AJ305"/>
  <c r="AI305"/>
  <c r="FX304"/>
  <c r="FW304"/>
  <c r="FV304"/>
  <c r="FU304"/>
  <c r="FT304"/>
  <c r="FS304"/>
  <c r="FR304"/>
  <c r="FQ304"/>
  <c r="FP304"/>
  <c r="FO304"/>
  <c r="FN304"/>
  <c r="FM304"/>
  <c r="FL304"/>
  <c r="FK304"/>
  <c r="FJ304"/>
  <c r="FI304"/>
  <c r="FH304"/>
  <c r="FG304"/>
  <c r="FF304"/>
  <c r="FE304"/>
  <c r="FD304"/>
  <c r="FC304"/>
  <c r="FB304"/>
  <c r="FA304"/>
  <c r="EZ304"/>
  <c r="EY304"/>
  <c r="EX304"/>
  <c r="EW304"/>
  <c r="EV304"/>
  <c r="EU304"/>
  <c r="ET304"/>
  <c r="ES304"/>
  <c r="ER304"/>
  <c r="EQ304"/>
  <c r="EP304"/>
  <c r="EO304"/>
  <c r="EN304"/>
  <c r="EM304"/>
  <c r="EL304"/>
  <c r="EK304"/>
  <c r="EJ304"/>
  <c r="EI304"/>
  <c r="EH304"/>
  <c r="EG304"/>
  <c r="EF304"/>
  <c r="EE304"/>
  <c r="ED304"/>
  <c r="EC304"/>
  <c r="EB304"/>
  <c r="EA304"/>
  <c r="DZ304"/>
  <c r="DY304"/>
  <c r="DX304"/>
  <c r="DW304"/>
  <c r="DV304"/>
  <c r="DU304"/>
  <c r="DT304"/>
  <c r="DS304"/>
  <c r="DR304"/>
  <c r="DQ304"/>
  <c r="DP304"/>
  <c r="DO304"/>
  <c r="DN304"/>
  <c r="DM304"/>
  <c r="DL304"/>
  <c r="DK304"/>
  <c r="DJ304"/>
  <c r="DI304"/>
  <c r="DH304"/>
  <c r="DG304"/>
  <c r="DF304"/>
  <c r="DE304"/>
  <c r="DD304"/>
  <c r="DC304"/>
  <c r="DB304"/>
  <c r="DA304"/>
  <c r="CZ304"/>
  <c r="CY304"/>
  <c r="CX304"/>
  <c r="CW304"/>
  <c r="CV304"/>
  <c r="CU304"/>
  <c r="CT304"/>
  <c r="CS304"/>
  <c r="CR304"/>
  <c r="CQ304"/>
  <c r="CP304"/>
  <c r="CO304"/>
  <c r="CN304"/>
  <c r="CM304"/>
  <c r="CL304"/>
  <c r="CK304"/>
  <c r="CJ304"/>
  <c r="CI304"/>
  <c r="CH304"/>
  <c r="CG304"/>
  <c r="CF304"/>
  <c r="CE304"/>
  <c r="CD304"/>
  <c r="CC304"/>
  <c r="CB304"/>
  <c r="CA304"/>
  <c r="BZ304"/>
  <c r="BY304"/>
  <c r="BX304"/>
  <c r="BW304"/>
  <c r="BV304"/>
  <c r="BU304"/>
  <c r="BT304"/>
  <c r="BS304"/>
  <c r="BR304"/>
  <c r="BQ304"/>
  <c r="BP304"/>
  <c r="BO304"/>
  <c r="BN304"/>
  <c r="BM304"/>
  <c r="BL304"/>
  <c r="BK304"/>
  <c r="BJ304"/>
  <c r="BB304"/>
  <c r="BA304"/>
  <c r="AZ304"/>
  <c r="AY304"/>
  <c r="AX304"/>
  <c r="AW304"/>
  <c r="AV304"/>
  <c r="AU304"/>
  <c r="AT304"/>
  <c r="AS304"/>
  <c r="AR304"/>
  <c r="AQ304"/>
  <c r="AP304"/>
  <c r="AO304"/>
  <c r="AN304"/>
  <c r="AM304"/>
  <c r="AL304"/>
  <c r="AK304"/>
  <c r="AJ304"/>
  <c r="AI304"/>
  <c r="FX303"/>
  <c r="FW303"/>
  <c r="FV303"/>
  <c r="FU303"/>
  <c r="FT303"/>
  <c r="FS303"/>
  <c r="FR303"/>
  <c r="FQ303"/>
  <c r="FP303"/>
  <c r="FO303"/>
  <c r="FN303"/>
  <c r="FM303"/>
  <c r="FL303"/>
  <c r="FK303"/>
  <c r="FJ303"/>
  <c r="FI303"/>
  <c r="FH303"/>
  <c r="FG303"/>
  <c r="FF303"/>
  <c r="FE303"/>
  <c r="FD303"/>
  <c r="FC303"/>
  <c r="FB303"/>
  <c r="FA303"/>
  <c r="EZ303"/>
  <c r="EY303"/>
  <c r="EX303"/>
  <c r="EW303"/>
  <c r="EV303"/>
  <c r="EU303"/>
  <c r="ET303"/>
  <c r="ES303"/>
  <c r="ER303"/>
  <c r="EQ303"/>
  <c r="EP303"/>
  <c r="EO303"/>
  <c r="EN303"/>
  <c r="EM303"/>
  <c r="EL303"/>
  <c r="EK303"/>
  <c r="EJ303"/>
  <c r="EI303"/>
  <c r="EH303"/>
  <c r="EG303"/>
  <c r="EF303"/>
  <c r="EE303"/>
  <c r="ED303"/>
  <c r="EC303"/>
  <c r="EB303"/>
  <c r="EA303"/>
  <c r="DZ303"/>
  <c r="DY303"/>
  <c r="DX303"/>
  <c r="DW303"/>
  <c r="DV303"/>
  <c r="DU303"/>
  <c r="DT303"/>
  <c r="DS303"/>
  <c r="DR303"/>
  <c r="DQ303"/>
  <c r="DP303"/>
  <c r="DO303"/>
  <c r="DN303"/>
  <c r="DM303"/>
  <c r="DL303"/>
  <c r="DK303"/>
  <c r="DJ303"/>
  <c r="DI303"/>
  <c r="DH303"/>
  <c r="DG303"/>
  <c r="DF303"/>
  <c r="DE303"/>
  <c r="DD303"/>
  <c r="DC303"/>
  <c r="DB303"/>
  <c r="DA303"/>
  <c r="CZ303"/>
  <c r="CY303"/>
  <c r="CX303"/>
  <c r="CW303"/>
  <c r="CV303"/>
  <c r="CU303"/>
  <c r="CT303"/>
  <c r="CS303"/>
  <c r="CR303"/>
  <c r="CQ303"/>
  <c r="CP303"/>
  <c r="CO303"/>
  <c r="CN303"/>
  <c r="CM303"/>
  <c r="CL303"/>
  <c r="CK303"/>
  <c r="CJ303"/>
  <c r="CI303"/>
  <c r="CH303"/>
  <c r="CG303"/>
  <c r="CF303"/>
  <c r="CE303"/>
  <c r="CD303"/>
  <c r="CC303"/>
  <c r="CB303"/>
  <c r="CA303"/>
  <c r="BZ303"/>
  <c r="BY303"/>
  <c r="BX303"/>
  <c r="BW303"/>
  <c r="BV303"/>
  <c r="BU303"/>
  <c r="BT303"/>
  <c r="BS303"/>
  <c r="BR303"/>
  <c r="BQ303"/>
  <c r="BP303"/>
  <c r="BO303"/>
  <c r="BN303"/>
  <c r="BM303"/>
  <c r="BL303"/>
  <c r="BK303"/>
  <c r="BJ303"/>
  <c r="BB303"/>
  <c r="BA303"/>
  <c r="AZ303"/>
  <c r="AY303"/>
  <c r="AX303"/>
  <c r="AW303"/>
  <c r="AV303"/>
  <c r="AU303"/>
  <c r="AT303"/>
  <c r="AS303"/>
  <c r="AR303"/>
  <c r="AQ303"/>
  <c r="AP303"/>
  <c r="AO303"/>
  <c r="AN303"/>
  <c r="AM303"/>
  <c r="AL303"/>
  <c r="AK303"/>
  <c r="AJ303"/>
  <c r="AI303"/>
  <c r="FX302"/>
  <c r="FW302"/>
  <c r="FV302"/>
  <c r="FU302"/>
  <c r="FT302"/>
  <c r="FS302"/>
  <c r="FR302"/>
  <c r="FQ302"/>
  <c r="FP302"/>
  <c r="FO302"/>
  <c r="FN302"/>
  <c r="FM302"/>
  <c r="FL302"/>
  <c r="FK302"/>
  <c r="FJ302"/>
  <c r="FI302"/>
  <c r="FH302"/>
  <c r="FG302"/>
  <c r="FF302"/>
  <c r="FE302"/>
  <c r="FD302"/>
  <c r="FC302"/>
  <c r="FB302"/>
  <c r="FA302"/>
  <c r="EZ302"/>
  <c r="EY302"/>
  <c r="EX302"/>
  <c r="EW302"/>
  <c r="EV302"/>
  <c r="EU302"/>
  <c r="ET302"/>
  <c r="ES302"/>
  <c r="ER302"/>
  <c r="EQ302"/>
  <c r="EP302"/>
  <c r="EO302"/>
  <c r="EN302"/>
  <c r="EM302"/>
  <c r="EL302"/>
  <c r="EK302"/>
  <c r="EJ302"/>
  <c r="EI302"/>
  <c r="EH302"/>
  <c r="EG302"/>
  <c r="EF302"/>
  <c r="EE302"/>
  <c r="ED302"/>
  <c r="EC302"/>
  <c r="EB302"/>
  <c r="EA302"/>
  <c r="DZ302"/>
  <c r="DY302"/>
  <c r="DX302"/>
  <c r="DW302"/>
  <c r="DV302"/>
  <c r="DU302"/>
  <c r="DT302"/>
  <c r="DS302"/>
  <c r="DR302"/>
  <c r="DQ302"/>
  <c r="DP302"/>
  <c r="DO302"/>
  <c r="DN302"/>
  <c r="DM302"/>
  <c r="DL302"/>
  <c r="DK302"/>
  <c r="DJ302"/>
  <c r="DI302"/>
  <c r="DH302"/>
  <c r="DG302"/>
  <c r="DF302"/>
  <c r="DE302"/>
  <c r="DD302"/>
  <c r="DC302"/>
  <c r="DB302"/>
  <c r="DA302"/>
  <c r="CZ302"/>
  <c r="CY302"/>
  <c r="CX302"/>
  <c r="CW302"/>
  <c r="CV302"/>
  <c r="CU302"/>
  <c r="CT302"/>
  <c r="CS302"/>
  <c r="CR302"/>
  <c r="CQ302"/>
  <c r="CP302"/>
  <c r="CO302"/>
  <c r="CN302"/>
  <c r="CM302"/>
  <c r="CL302"/>
  <c r="CK302"/>
  <c r="CJ302"/>
  <c r="CI302"/>
  <c r="CH302"/>
  <c r="CG302"/>
  <c r="CF302"/>
  <c r="CE302"/>
  <c r="CD302"/>
  <c r="CC302"/>
  <c r="CB302"/>
  <c r="CA302"/>
  <c r="BZ302"/>
  <c r="BY302"/>
  <c r="BX302"/>
  <c r="BW302"/>
  <c r="BV302"/>
  <c r="BU302"/>
  <c r="BT302"/>
  <c r="BS302"/>
  <c r="BR302"/>
  <c r="BQ302"/>
  <c r="BP302"/>
  <c r="BO302"/>
  <c r="BN302"/>
  <c r="BM302"/>
  <c r="BL302"/>
  <c r="BK302"/>
  <c r="BJ302"/>
  <c r="BB302"/>
  <c r="BA302"/>
  <c r="AZ302"/>
  <c r="AY302"/>
  <c r="AX302"/>
  <c r="AW302"/>
  <c r="AV302"/>
  <c r="AU302"/>
  <c r="AT302"/>
  <c r="AS302"/>
  <c r="AR302"/>
  <c r="AQ302"/>
  <c r="AP302"/>
  <c r="AO302"/>
  <c r="AN302"/>
  <c r="AM302"/>
  <c r="AL302"/>
  <c r="AK302"/>
  <c r="AJ302"/>
  <c r="AI302"/>
  <c r="FX301"/>
  <c r="FW301"/>
  <c r="FV301"/>
  <c r="FU301"/>
  <c r="FT301"/>
  <c r="FS301"/>
  <c r="FR301"/>
  <c r="FQ301"/>
  <c r="FP301"/>
  <c r="FO301"/>
  <c r="FN301"/>
  <c r="FM301"/>
  <c r="FL301"/>
  <c r="FK301"/>
  <c r="FJ301"/>
  <c r="FI301"/>
  <c r="FH301"/>
  <c r="FG301"/>
  <c r="FF301"/>
  <c r="FE301"/>
  <c r="FD301"/>
  <c r="FC301"/>
  <c r="FB301"/>
  <c r="FA301"/>
  <c r="EZ301"/>
  <c r="EY301"/>
  <c r="EX301"/>
  <c r="EW301"/>
  <c r="EV301"/>
  <c r="EU301"/>
  <c r="ET301"/>
  <c r="ES301"/>
  <c r="ER301"/>
  <c r="EQ301"/>
  <c r="EP301"/>
  <c r="EO301"/>
  <c r="EN301"/>
  <c r="EM301"/>
  <c r="EL301"/>
  <c r="EK301"/>
  <c r="EJ301"/>
  <c r="EI301"/>
  <c r="EH301"/>
  <c r="EG301"/>
  <c r="EF301"/>
  <c r="EE301"/>
  <c r="ED301"/>
  <c r="EC301"/>
  <c r="EB301"/>
  <c r="EA301"/>
  <c r="DZ301"/>
  <c r="DY301"/>
  <c r="DX301"/>
  <c r="DW301"/>
  <c r="DV301"/>
  <c r="DU301"/>
  <c r="DT301"/>
  <c r="DS301"/>
  <c r="DR301"/>
  <c r="DQ301"/>
  <c r="DP301"/>
  <c r="DO301"/>
  <c r="DN301"/>
  <c r="DM301"/>
  <c r="DL301"/>
  <c r="DK301"/>
  <c r="DJ301"/>
  <c r="DI301"/>
  <c r="DH301"/>
  <c r="DG301"/>
  <c r="DF301"/>
  <c r="DE301"/>
  <c r="DD301"/>
  <c r="DC301"/>
  <c r="DB301"/>
  <c r="DA301"/>
  <c r="CZ301"/>
  <c r="CY301"/>
  <c r="CX301"/>
  <c r="CW301"/>
  <c r="CV301"/>
  <c r="CU301"/>
  <c r="CT301"/>
  <c r="CS301"/>
  <c r="CR301"/>
  <c r="CQ301"/>
  <c r="CP301"/>
  <c r="CO301"/>
  <c r="CN301"/>
  <c r="CM301"/>
  <c r="CL301"/>
  <c r="CK301"/>
  <c r="CJ301"/>
  <c r="CI301"/>
  <c r="CH301"/>
  <c r="CG301"/>
  <c r="CF301"/>
  <c r="CE301"/>
  <c r="CD301"/>
  <c r="CC301"/>
  <c r="CB301"/>
  <c r="CA301"/>
  <c r="BZ301"/>
  <c r="BY301"/>
  <c r="BX301"/>
  <c r="BW301"/>
  <c r="BV301"/>
  <c r="BU301"/>
  <c r="BT301"/>
  <c r="BS301"/>
  <c r="BR301"/>
  <c r="BQ301"/>
  <c r="BP301"/>
  <c r="BO301"/>
  <c r="BN301"/>
  <c r="BM301"/>
  <c r="BL301"/>
  <c r="BK301"/>
  <c r="BJ301"/>
  <c r="BB301"/>
  <c r="BA301"/>
  <c r="AZ301"/>
  <c r="AY301"/>
  <c r="AX301"/>
  <c r="AW301"/>
  <c r="AV301"/>
  <c r="AU301"/>
  <c r="AT301"/>
  <c r="AS301"/>
  <c r="AR301"/>
  <c r="AQ301"/>
  <c r="AP301"/>
  <c r="AO301"/>
  <c r="AN301"/>
  <c r="AM301"/>
  <c r="AL301"/>
  <c r="AK301"/>
  <c r="AJ301"/>
  <c r="AI301"/>
  <c r="FX300"/>
  <c r="FW300"/>
  <c r="FV300"/>
  <c r="FU300"/>
  <c r="FT300"/>
  <c r="FS300"/>
  <c r="FR300"/>
  <c r="FQ300"/>
  <c r="FP300"/>
  <c r="FO300"/>
  <c r="FN300"/>
  <c r="FM300"/>
  <c r="FL300"/>
  <c r="FK300"/>
  <c r="FJ300"/>
  <c r="FI300"/>
  <c r="FH300"/>
  <c r="FG300"/>
  <c r="FF300"/>
  <c r="FE300"/>
  <c r="FD300"/>
  <c r="FC300"/>
  <c r="FB300"/>
  <c r="FA300"/>
  <c r="EZ300"/>
  <c r="EY300"/>
  <c r="EX300"/>
  <c r="EW300"/>
  <c r="EV300"/>
  <c r="EU300"/>
  <c r="ET300"/>
  <c r="ES300"/>
  <c r="ER300"/>
  <c r="EQ300"/>
  <c r="EP300"/>
  <c r="EO300"/>
  <c r="EN300"/>
  <c r="EM300"/>
  <c r="EL300"/>
  <c r="EK300"/>
  <c r="EJ300"/>
  <c r="EI300"/>
  <c r="EH300"/>
  <c r="EG300"/>
  <c r="EF300"/>
  <c r="EE300"/>
  <c r="ED300"/>
  <c r="EC300"/>
  <c r="EB300"/>
  <c r="EA300"/>
  <c r="DZ300"/>
  <c r="DY300"/>
  <c r="DX300"/>
  <c r="DW300"/>
  <c r="DV300"/>
  <c r="DU300"/>
  <c r="DT300"/>
  <c r="DS300"/>
  <c r="DR300"/>
  <c r="DQ300"/>
  <c r="DP300"/>
  <c r="DO300"/>
  <c r="DN300"/>
  <c r="DM300"/>
  <c r="DL300"/>
  <c r="DK300"/>
  <c r="DJ300"/>
  <c r="DI300"/>
  <c r="DH300"/>
  <c r="DG300"/>
  <c r="DF300"/>
  <c r="DE300"/>
  <c r="DD300"/>
  <c r="DC300"/>
  <c r="DB300"/>
  <c r="DA300"/>
  <c r="CZ300"/>
  <c r="CY300"/>
  <c r="CX300"/>
  <c r="CW300"/>
  <c r="CV300"/>
  <c r="CU300"/>
  <c r="CT300"/>
  <c r="CS300"/>
  <c r="CR300"/>
  <c r="CQ300"/>
  <c r="CP300"/>
  <c r="CO300"/>
  <c r="CN300"/>
  <c r="CM300"/>
  <c r="CL300"/>
  <c r="CK300"/>
  <c r="CJ300"/>
  <c r="CI300"/>
  <c r="CH300"/>
  <c r="CG300"/>
  <c r="CF300"/>
  <c r="CE300"/>
  <c r="CD300"/>
  <c r="CC300"/>
  <c r="CB300"/>
  <c r="CA300"/>
  <c r="BZ300"/>
  <c r="BY300"/>
  <c r="BX300"/>
  <c r="BW300"/>
  <c r="BV300"/>
  <c r="BU300"/>
  <c r="BT300"/>
  <c r="BS300"/>
  <c r="BR300"/>
  <c r="BQ300"/>
  <c r="BP300"/>
  <c r="BO300"/>
  <c r="BN300"/>
  <c r="BM300"/>
  <c r="BL300"/>
  <c r="BK300"/>
  <c r="BJ300"/>
  <c r="BB300"/>
  <c r="BA300"/>
  <c r="AZ300"/>
  <c r="AY300"/>
  <c r="AX300"/>
  <c r="AW300"/>
  <c r="AV300"/>
  <c r="AU300"/>
  <c r="AT300"/>
  <c r="AS300"/>
  <c r="AR300"/>
  <c r="AQ300"/>
  <c r="AP300"/>
  <c r="AO300"/>
  <c r="AN300"/>
  <c r="AM300"/>
  <c r="AL300"/>
  <c r="AK300"/>
  <c r="AJ300"/>
  <c r="AI300"/>
  <c r="FX299"/>
  <c r="FW299"/>
  <c r="FV299"/>
  <c r="FU299"/>
  <c r="FT299"/>
  <c r="FS299"/>
  <c r="FR299"/>
  <c r="FQ299"/>
  <c r="FP299"/>
  <c r="FO299"/>
  <c r="FN299"/>
  <c r="FM299"/>
  <c r="FL299"/>
  <c r="FK299"/>
  <c r="FJ299"/>
  <c r="FI299"/>
  <c r="FH299"/>
  <c r="FG299"/>
  <c r="FF299"/>
  <c r="FE299"/>
  <c r="FD299"/>
  <c r="FC299"/>
  <c r="FB299"/>
  <c r="FA299"/>
  <c r="EZ299"/>
  <c r="EY299"/>
  <c r="EX299"/>
  <c r="EW299"/>
  <c r="EV299"/>
  <c r="EU299"/>
  <c r="ET299"/>
  <c r="ES299"/>
  <c r="ER299"/>
  <c r="EQ299"/>
  <c r="EP299"/>
  <c r="EO299"/>
  <c r="EN299"/>
  <c r="EM299"/>
  <c r="EL299"/>
  <c r="EK299"/>
  <c r="EJ299"/>
  <c r="EI299"/>
  <c r="EH299"/>
  <c r="EG299"/>
  <c r="EF299"/>
  <c r="EE299"/>
  <c r="ED299"/>
  <c r="EC299"/>
  <c r="EB299"/>
  <c r="EA299"/>
  <c r="DZ299"/>
  <c r="DY299"/>
  <c r="DX299"/>
  <c r="DW299"/>
  <c r="DV299"/>
  <c r="DU299"/>
  <c r="DT299"/>
  <c r="DS299"/>
  <c r="DR299"/>
  <c r="DQ299"/>
  <c r="DP299"/>
  <c r="DO299"/>
  <c r="DN299"/>
  <c r="DM299"/>
  <c r="DL299"/>
  <c r="DK299"/>
  <c r="DJ299"/>
  <c r="DI299"/>
  <c r="DH299"/>
  <c r="DG299"/>
  <c r="DF299"/>
  <c r="DE299"/>
  <c r="DD299"/>
  <c r="DC299"/>
  <c r="DB299"/>
  <c r="DA299"/>
  <c r="CZ299"/>
  <c r="CY299"/>
  <c r="CX299"/>
  <c r="CW299"/>
  <c r="CV299"/>
  <c r="CU299"/>
  <c r="CT299"/>
  <c r="CS299"/>
  <c r="CR299"/>
  <c r="CQ299"/>
  <c r="CP299"/>
  <c r="CO299"/>
  <c r="CN299"/>
  <c r="CM299"/>
  <c r="CL299"/>
  <c r="CK299"/>
  <c r="CJ299"/>
  <c r="CI299"/>
  <c r="CH299"/>
  <c r="CG299"/>
  <c r="CF299"/>
  <c r="CE299"/>
  <c r="CD299"/>
  <c r="CC299"/>
  <c r="CB299"/>
  <c r="CA299"/>
  <c r="BZ299"/>
  <c r="BY299"/>
  <c r="BX299"/>
  <c r="BW299"/>
  <c r="BV299"/>
  <c r="BU299"/>
  <c r="BT299"/>
  <c r="BS299"/>
  <c r="BR299"/>
  <c r="BQ299"/>
  <c r="BP299"/>
  <c r="BO299"/>
  <c r="BN299"/>
  <c r="BM299"/>
  <c r="BL299"/>
  <c r="BK299"/>
  <c r="BJ299"/>
  <c r="BB299"/>
  <c r="BA299"/>
  <c r="AZ299"/>
  <c r="AY299"/>
  <c r="AX299"/>
  <c r="AW299"/>
  <c r="AV299"/>
  <c r="AU299"/>
  <c r="AT299"/>
  <c r="AS299"/>
  <c r="AR299"/>
  <c r="AQ299"/>
  <c r="AP299"/>
  <c r="AO299"/>
  <c r="AN299"/>
  <c r="AM299"/>
  <c r="AL299"/>
  <c r="AK299"/>
  <c r="AJ299"/>
  <c r="AI299"/>
  <c r="FX298"/>
  <c r="FW298"/>
  <c r="FV298"/>
  <c r="FU298"/>
  <c r="FT298"/>
  <c r="FS298"/>
  <c r="FR298"/>
  <c r="FQ298"/>
  <c r="FP298"/>
  <c r="FO298"/>
  <c r="FN298"/>
  <c r="FM298"/>
  <c r="FL298"/>
  <c r="FK298"/>
  <c r="FJ298"/>
  <c r="FI298"/>
  <c r="FH298"/>
  <c r="FG298"/>
  <c r="FF298"/>
  <c r="FE298"/>
  <c r="FD298"/>
  <c r="FC298"/>
  <c r="FB298"/>
  <c r="FA298"/>
  <c r="EZ298"/>
  <c r="EY298"/>
  <c r="EX298"/>
  <c r="EW298"/>
  <c r="EV298"/>
  <c r="EU298"/>
  <c r="ET298"/>
  <c r="ES298"/>
  <c r="ER298"/>
  <c r="EQ298"/>
  <c r="EP298"/>
  <c r="EO298"/>
  <c r="EN298"/>
  <c r="EM298"/>
  <c r="EL298"/>
  <c r="EK298"/>
  <c r="EJ298"/>
  <c r="EI298"/>
  <c r="EH298"/>
  <c r="EG298"/>
  <c r="EF298"/>
  <c r="EE298"/>
  <c r="ED298"/>
  <c r="EC298"/>
  <c r="EB298"/>
  <c r="EA298"/>
  <c r="DZ298"/>
  <c r="DY298"/>
  <c r="DX298"/>
  <c r="DW298"/>
  <c r="DV298"/>
  <c r="DU298"/>
  <c r="DT298"/>
  <c r="DS298"/>
  <c r="DR298"/>
  <c r="DQ298"/>
  <c r="DP298"/>
  <c r="DO298"/>
  <c r="DN298"/>
  <c r="DM298"/>
  <c r="DL298"/>
  <c r="DK298"/>
  <c r="DJ298"/>
  <c r="DI298"/>
  <c r="DH298"/>
  <c r="DG298"/>
  <c r="DF298"/>
  <c r="DE298"/>
  <c r="DD298"/>
  <c r="DC298"/>
  <c r="DB298"/>
  <c r="DA298"/>
  <c r="CZ298"/>
  <c r="CY298"/>
  <c r="CX298"/>
  <c r="CW298"/>
  <c r="CV298"/>
  <c r="CU298"/>
  <c r="CT298"/>
  <c r="CS298"/>
  <c r="CR298"/>
  <c r="CQ298"/>
  <c r="CP298"/>
  <c r="CO298"/>
  <c r="CN298"/>
  <c r="CM298"/>
  <c r="CL298"/>
  <c r="CK298"/>
  <c r="CJ298"/>
  <c r="CI298"/>
  <c r="CH298"/>
  <c r="CG298"/>
  <c r="CF298"/>
  <c r="CE298"/>
  <c r="CD298"/>
  <c r="CC298"/>
  <c r="CB298"/>
  <c r="CA298"/>
  <c r="BZ298"/>
  <c r="BY298"/>
  <c r="BX298"/>
  <c r="BW298"/>
  <c r="BV298"/>
  <c r="BU298"/>
  <c r="BT298"/>
  <c r="BS298"/>
  <c r="BR298"/>
  <c r="BQ298"/>
  <c r="BP298"/>
  <c r="BO298"/>
  <c r="BN298"/>
  <c r="BM298"/>
  <c r="BL298"/>
  <c r="BK298"/>
  <c r="BJ298"/>
  <c r="BB298"/>
  <c r="BA298"/>
  <c r="AZ298"/>
  <c r="AY298"/>
  <c r="AX298"/>
  <c r="AW298"/>
  <c r="AV298"/>
  <c r="AU298"/>
  <c r="AT298"/>
  <c r="AS298"/>
  <c r="AR298"/>
  <c r="AQ298"/>
  <c r="AP298"/>
  <c r="AO298"/>
  <c r="AN298"/>
  <c r="AM298"/>
  <c r="AL298"/>
  <c r="AK298"/>
  <c r="AJ298"/>
  <c r="AI298"/>
  <c r="FX297"/>
  <c r="FW297"/>
  <c r="FV297"/>
  <c r="FU297"/>
  <c r="FT297"/>
  <c r="FS297"/>
  <c r="FR297"/>
  <c r="FQ297"/>
  <c r="FP297"/>
  <c r="FO297"/>
  <c r="FN297"/>
  <c r="FM297"/>
  <c r="FL297"/>
  <c r="FK297"/>
  <c r="FJ297"/>
  <c r="FI297"/>
  <c r="FH297"/>
  <c r="FG297"/>
  <c r="FF297"/>
  <c r="FE297"/>
  <c r="FD297"/>
  <c r="FC297"/>
  <c r="FB297"/>
  <c r="FA297"/>
  <c r="EZ297"/>
  <c r="EY297"/>
  <c r="EX297"/>
  <c r="EW297"/>
  <c r="EV297"/>
  <c r="EU297"/>
  <c r="ET297"/>
  <c r="ES297"/>
  <c r="ER297"/>
  <c r="EQ297"/>
  <c r="EP297"/>
  <c r="EO297"/>
  <c r="EN297"/>
  <c r="EM297"/>
  <c r="EL297"/>
  <c r="EK297"/>
  <c r="EJ297"/>
  <c r="EI297"/>
  <c r="EH297"/>
  <c r="EG297"/>
  <c r="EF297"/>
  <c r="EE297"/>
  <c r="ED297"/>
  <c r="EC297"/>
  <c r="EB297"/>
  <c r="EA297"/>
  <c r="DZ297"/>
  <c r="DY297"/>
  <c r="DX297"/>
  <c r="DW297"/>
  <c r="DV297"/>
  <c r="DU297"/>
  <c r="DT297"/>
  <c r="DS297"/>
  <c r="DR297"/>
  <c r="DQ297"/>
  <c r="DP297"/>
  <c r="DO297"/>
  <c r="DN297"/>
  <c r="DM297"/>
  <c r="DL297"/>
  <c r="DK297"/>
  <c r="DJ297"/>
  <c r="DI297"/>
  <c r="DH297"/>
  <c r="DG297"/>
  <c r="DF297"/>
  <c r="DE297"/>
  <c r="DD297"/>
  <c r="DC297"/>
  <c r="DB297"/>
  <c r="DA297"/>
  <c r="CZ297"/>
  <c r="CY297"/>
  <c r="CX297"/>
  <c r="CW297"/>
  <c r="CV297"/>
  <c r="CU297"/>
  <c r="CT297"/>
  <c r="CS297"/>
  <c r="CR297"/>
  <c r="CQ297"/>
  <c r="CP297"/>
  <c r="CO297"/>
  <c r="CN297"/>
  <c r="CM297"/>
  <c r="CL297"/>
  <c r="CK297"/>
  <c r="CJ297"/>
  <c r="CI297"/>
  <c r="CH297"/>
  <c r="CG297"/>
  <c r="CF297"/>
  <c r="CE297"/>
  <c r="CD297"/>
  <c r="CC297"/>
  <c r="CB297"/>
  <c r="CA297"/>
  <c r="BZ297"/>
  <c r="BY297"/>
  <c r="BX297"/>
  <c r="BW297"/>
  <c r="BV297"/>
  <c r="BU297"/>
  <c r="BT297"/>
  <c r="BS297"/>
  <c r="BR297"/>
  <c r="BQ297"/>
  <c r="BP297"/>
  <c r="BO297"/>
  <c r="BN297"/>
  <c r="BM297"/>
  <c r="BL297"/>
  <c r="BK297"/>
  <c r="BJ297"/>
  <c r="BB297"/>
  <c r="BA297"/>
  <c r="AZ297"/>
  <c r="AY297"/>
  <c r="AX297"/>
  <c r="AW297"/>
  <c r="AV297"/>
  <c r="AU297"/>
  <c r="AT297"/>
  <c r="AS297"/>
  <c r="AR297"/>
  <c r="AQ297"/>
  <c r="AP297"/>
  <c r="AO297"/>
  <c r="AN297"/>
  <c r="AM297"/>
  <c r="AL297"/>
  <c r="AK297"/>
  <c r="AJ297"/>
  <c r="AI297"/>
  <c r="FX296"/>
  <c r="FW296"/>
  <c r="FV296"/>
  <c r="FU296"/>
  <c r="FT296"/>
  <c r="FS296"/>
  <c r="FR296"/>
  <c r="FQ296"/>
  <c r="FP296"/>
  <c r="FO296"/>
  <c r="FN296"/>
  <c r="FM296"/>
  <c r="FL296"/>
  <c r="FK296"/>
  <c r="FJ296"/>
  <c r="FI296"/>
  <c r="FH296"/>
  <c r="FG296"/>
  <c r="FF296"/>
  <c r="FE296"/>
  <c r="FD296"/>
  <c r="FC296"/>
  <c r="FB296"/>
  <c r="FA296"/>
  <c r="EZ296"/>
  <c r="EY296"/>
  <c r="EX296"/>
  <c r="EW296"/>
  <c r="EV296"/>
  <c r="EU296"/>
  <c r="ET296"/>
  <c r="ES296"/>
  <c r="ER296"/>
  <c r="EQ296"/>
  <c r="EP296"/>
  <c r="EO296"/>
  <c r="EN296"/>
  <c r="EM296"/>
  <c r="EL296"/>
  <c r="EK296"/>
  <c r="EJ296"/>
  <c r="EI296"/>
  <c r="EH296"/>
  <c r="EG296"/>
  <c r="EF296"/>
  <c r="EE296"/>
  <c r="ED296"/>
  <c r="EC296"/>
  <c r="EB296"/>
  <c r="EA296"/>
  <c r="DZ296"/>
  <c r="DY296"/>
  <c r="DX296"/>
  <c r="DW296"/>
  <c r="DV296"/>
  <c r="DU296"/>
  <c r="DT296"/>
  <c r="DS296"/>
  <c r="DR296"/>
  <c r="DQ296"/>
  <c r="DP296"/>
  <c r="DO296"/>
  <c r="DN296"/>
  <c r="DM296"/>
  <c r="DL296"/>
  <c r="DK296"/>
  <c r="DJ296"/>
  <c r="DI296"/>
  <c r="DH296"/>
  <c r="DG296"/>
  <c r="DF296"/>
  <c r="DE296"/>
  <c r="DD296"/>
  <c r="DC296"/>
  <c r="DB296"/>
  <c r="DA296"/>
  <c r="CZ296"/>
  <c r="CY296"/>
  <c r="CX296"/>
  <c r="CW296"/>
  <c r="CV296"/>
  <c r="CU296"/>
  <c r="CT296"/>
  <c r="CS296"/>
  <c r="CR296"/>
  <c r="CQ296"/>
  <c r="CP296"/>
  <c r="CO296"/>
  <c r="CN296"/>
  <c r="CM296"/>
  <c r="CL296"/>
  <c r="CK296"/>
  <c r="CJ296"/>
  <c r="CI296"/>
  <c r="CH296"/>
  <c r="CG296"/>
  <c r="CF296"/>
  <c r="CE296"/>
  <c r="CD296"/>
  <c r="CC296"/>
  <c r="CB296"/>
  <c r="CA296"/>
  <c r="BZ296"/>
  <c r="BY296"/>
  <c r="BX296"/>
  <c r="BW296"/>
  <c r="BV296"/>
  <c r="BU296"/>
  <c r="BT296"/>
  <c r="BS296"/>
  <c r="BR296"/>
  <c r="BQ296"/>
  <c r="BP296"/>
  <c r="BO296"/>
  <c r="BN296"/>
  <c r="BM296"/>
  <c r="BL296"/>
  <c r="BK296"/>
  <c r="BJ296"/>
  <c r="BB296"/>
  <c r="BA296"/>
  <c r="AZ296"/>
  <c r="AY296"/>
  <c r="AX296"/>
  <c r="AW296"/>
  <c r="AV296"/>
  <c r="AU296"/>
  <c r="AT296"/>
  <c r="AS296"/>
  <c r="AR296"/>
  <c r="AQ296"/>
  <c r="AP296"/>
  <c r="AO296"/>
  <c r="AN296"/>
  <c r="AM296"/>
  <c r="AL296"/>
  <c r="AK296"/>
  <c r="AJ296"/>
  <c r="AI296"/>
  <c r="FX295"/>
  <c r="FW295"/>
  <c r="FV295"/>
  <c r="FU295"/>
  <c r="FT295"/>
  <c r="FS295"/>
  <c r="FR295"/>
  <c r="FQ295"/>
  <c r="FP295"/>
  <c r="FO295"/>
  <c r="FN295"/>
  <c r="FM295"/>
  <c r="FL295"/>
  <c r="FK295"/>
  <c r="FJ295"/>
  <c r="FI295"/>
  <c r="FH295"/>
  <c r="FG295"/>
  <c r="FF295"/>
  <c r="FE295"/>
  <c r="FD295"/>
  <c r="FC295"/>
  <c r="FB295"/>
  <c r="FA295"/>
  <c r="EZ295"/>
  <c r="EY295"/>
  <c r="EX295"/>
  <c r="EW295"/>
  <c r="EV295"/>
  <c r="EU295"/>
  <c r="ET295"/>
  <c r="ES295"/>
  <c r="ER295"/>
  <c r="EQ295"/>
  <c r="EP295"/>
  <c r="EO295"/>
  <c r="EN295"/>
  <c r="EM295"/>
  <c r="EL295"/>
  <c r="EK295"/>
  <c r="EJ295"/>
  <c r="EI295"/>
  <c r="EH295"/>
  <c r="EG295"/>
  <c r="EF295"/>
  <c r="EE295"/>
  <c r="ED295"/>
  <c r="EC295"/>
  <c r="EB295"/>
  <c r="EA295"/>
  <c r="DZ295"/>
  <c r="DY295"/>
  <c r="DX295"/>
  <c r="DW295"/>
  <c r="DV295"/>
  <c r="DU295"/>
  <c r="DT295"/>
  <c r="DS295"/>
  <c r="DR295"/>
  <c r="DQ295"/>
  <c r="DP295"/>
  <c r="DO295"/>
  <c r="DN295"/>
  <c r="DM295"/>
  <c r="DL295"/>
  <c r="DK295"/>
  <c r="DJ295"/>
  <c r="DI295"/>
  <c r="DH295"/>
  <c r="DG295"/>
  <c r="DF295"/>
  <c r="DE295"/>
  <c r="DD295"/>
  <c r="DC295"/>
  <c r="DB295"/>
  <c r="DA295"/>
  <c r="CZ295"/>
  <c r="CY295"/>
  <c r="CX295"/>
  <c r="CW295"/>
  <c r="CV295"/>
  <c r="CU295"/>
  <c r="CT295"/>
  <c r="CS295"/>
  <c r="CR295"/>
  <c r="CQ295"/>
  <c r="CP295"/>
  <c r="CO295"/>
  <c r="CN295"/>
  <c r="CM295"/>
  <c r="CL295"/>
  <c r="CK295"/>
  <c r="CJ295"/>
  <c r="CI295"/>
  <c r="CH295"/>
  <c r="CG295"/>
  <c r="CF295"/>
  <c r="CE295"/>
  <c r="CD295"/>
  <c r="CC295"/>
  <c r="CB295"/>
  <c r="CA295"/>
  <c r="BZ295"/>
  <c r="BY295"/>
  <c r="BX295"/>
  <c r="BW295"/>
  <c r="BV295"/>
  <c r="BU295"/>
  <c r="BT295"/>
  <c r="BS295"/>
  <c r="BR295"/>
  <c r="BQ295"/>
  <c r="BP295"/>
  <c r="BO295"/>
  <c r="BN295"/>
  <c r="BM295"/>
  <c r="BL295"/>
  <c r="BK295"/>
  <c r="BJ295"/>
  <c r="BB295"/>
  <c r="BA295"/>
  <c r="AZ295"/>
  <c r="AY295"/>
  <c r="AX295"/>
  <c r="AW295"/>
  <c r="AV295"/>
  <c r="AU295"/>
  <c r="AT295"/>
  <c r="AS295"/>
  <c r="AR295"/>
  <c r="AQ295"/>
  <c r="AP295"/>
  <c r="AO295"/>
  <c r="AN295"/>
  <c r="AM295"/>
  <c r="AL295"/>
  <c r="AK295"/>
  <c r="AJ295"/>
  <c r="AI295"/>
  <c r="FX294"/>
  <c r="FW294"/>
  <c r="FV294"/>
  <c r="FU294"/>
  <c r="FT294"/>
  <c r="FS294"/>
  <c r="FR294"/>
  <c r="FQ294"/>
  <c r="FP294"/>
  <c r="FO294"/>
  <c r="FN294"/>
  <c r="FM294"/>
  <c r="FL294"/>
  <c r="FK294"/>
  <c r="FJ294"/>
  <c r="FI294"/>
  <c r="FH294"/>
  <c r="FG294"/>
  <c r="FF294"/>
  <c r="FE294"/>
  <c r="FD294"/>
  <c r="FC294"/>
  <c r="FB294"/>
  <c r="FA294"/>
  <c r="EZ294"/>
  <c r="EY294"/>
  <c r="EX294"/>
  <c r="EW294"/>
  <c r="EV294"/>
  <c r="EU294"/>
  <c r="ET294"/>
  <c r="ES294"/>
  <c r="ER294"/>
  <c r="EQ294"/>
  <c r="EP294"/>
  <c r="EO294"/>
  <c r="EN294"/>
  <c r="EM294"/>
  <c r="EL294"/>
  <c r="EK294"/>
  <c r="EJ294"/>
  <c r="EI294"/>
  <c r="EH294"/>
  <c r="EG294"/>
  <c r="EF294"/>
  <c r="EE294"/>
  <c r="ED294"/>
  <c r="EC294"/>
  <c r="EB294"/>
  <c r="EA294"/>
  <c r="DZ294"/>
  <c r="DY294"/>
  <c r="DX294"/>
  <c r="DW294"/>
  <c r="DV294"/>
  <c r="DU294"/>
  <c r="DT294"/>
  <c r="DS294"/>
  <c r="DR294"/>
  <c r="DQ294"/>
  <c r="DP294"/>
  <c r="DO294"/>
  <c r="DN294"/>
  <c r="DM294"/>
  <c r="DL294"/>
  <c r="DK294"/>
  <c r="DJ294"/>
  <c r="DI294"/>
  <c r="DH294"/>
  <c r="DG294"/>
  <c r="DF294"/>
  <c r="DE294"/>
  <c r="DD294"/>
  <c r="DC294"/>
  <c r="DB294"/>
  <c r="DA294"/>
  <c r="CZ294"/>
  <c r="CY294"/>
  <c r="CX294"/>
  <c r="CW294"/>
  <c r="CV294"/>
  <c r="CU294"/>
  <c r="CT294"/>
  <c r="CS294"/>
  <c r="CR294"/>
  <c r="CQ294"/>
  <c r="CP294"/>
  <c r="CO294"/>
  <c r="CN294"/>
  <c r="CM294"/>
  <c r="CL294"/>
  <c r="CK294"/>
  <c r="CJ294"/>
  <c r="CI294"/>
  <c r="CH294"/>
  <c r="CG294"/>
  <c r="CF294"/>
  <c r="CE294"/>
  <c r="CD294"/>
  <c r="CC294"/>
  <c r="CB294"/>
  <c r="CA294"/>
  <c r="BZ294"/>
  <c r="BY294"/>
  <c r="BX294"/>
  <c r="BW294"/>
  <c r="BV294"/>
  <c r="BU294"/>
  <c r="BT294"/>
  <c r="BS294"/>
  <c r="BR294"/>
  <c r="BQ294"/>
  <c r="BP294"/>
  <c r="BO294"/>
  <c r="BN294"/>
  <c r="BM294"/>
  <c r="BL294"/>
  <c r="BK294"/>
  <c r="BJ294"/>
  <c r="BB294"/>
  <c r="BA294"/>
  <c r="AZ294"/>
  <c r="AY294"/>
  <c r="AX294"/>
  <c r="AW294"/>
  <c r="AV294"/>
  <c r="AU294"/>
  <c r="AT294"/>
  <c r="AS294"/>
  <c r="AR294"/>
  <c r="AQ294"/>
  <c r="AP294"/>
  <c r="AO294"/>
  <c r="AN294"/>
  <c r="AM294"/>
  <c r="AL294"/>
  <c r="AK294"/>
  <c r="AJ294"/>
  <c r="AI294"/>
  <c r="FX293"/>
  <c r="FW293"/>
  <c r="FV293"/>
  <c r="FU293"/>
  <c r="FT293"/>
  <c r="FS293"/>
  <c r="FR293"/>
  <c r="FQ293"/>
  <c r="FP293"/>
  <c r="FO293"/>
  <c r="FN293"/>
  <c r="FM293"/>
  <c r="FL293"/>
  <c r="FK293"/>
  <c r="FJ293"/>
  <c r="FI293"/>
  <c r="FH293"/>
  <c r="FG293"/>
  <c r="FF293"/>
  <c r="FE293"/>
  <c r="FD293"/>
  <c r="FC293"/>
  <c r="FB293"/>
  <c r="FA293"/>
  <c r="EZ293"/>
  <c r="EY293"/>
  <c r="EX293"/>
  <c r="EW293"/>
  <c r="EV293"/>
  <c r="EU293"/>
  <c r="ET293"/>
  <c r="ES293"/>
  <c r="ER293"/>
  <c r="EQ293"/>
  <c r="EP293"/>
  <c r="EO293"/>
  <c r="EN293"/>
  <c r="EM293"/>
  <c r="EL293"/>
  <c r="EK293"/>
  <c r="EJ293"/>
  <c r="EI293"/>
  <c r="EH293"/>
  <c r="EG293"/>
  <c r="EF293"/>
  <c r="EE293"/>
  <c r="ED293"/>
  <c r="EC293"/>
  <c r="EB293"/>
  <c r="EA293"/>
  <c r="DZ293"/>
  <c r="DY293"/>
  <c r="DX293"/>
  <c r="DW293"/>
  <c r="DV293"/>
  <c r="DU293"/>
  <c r="DT293"/>
  <c r="DS293"/>
  <c r="DR293"/>
  <c r="DQ293"/>
  <c r="DP293"/>
  <c r="DO293"/>
  <c r="DN293"/>
  <c r="DM293"/>
  <c r="DL293"/>
  <c r="DK293"/>
  <c r="DJ293"/>
  <c r="DI293"/>
  <c r="DH293"/>
  <c r="DG293"/>
  <c r="DF293"/>
  <c r="DE293"/>
  <c r="DD293"/>
  <c r="DC293"/>
  <c r="DB293"/>
  <c r="DA293"/>
  <c r="CZ293"/>
  <c r="CY293"/>
  <c r="CX293"/>
  <c r="CW293"/>
  <c r="CV293"/>
  <c r="CU293"/>
  <c r="CT293"/>
  <c r="CS293"/>
  <c r="CR293"/>
  <c r="CQ293"/>
  <c r="CP293"/>
  <c r="CO293"/>
  <c r="CN293"/>
  <c r="CM293"/>
  <c r="CL293"/>
  <c r="CK293"/>
  <c r="CJ293"/>
  <c r="CI293"/>
  <c r="CH293"/>
  <c r="CG293"/>
  <c r="CF293"/>
  <c r="CE293"/>
  <c r="CD293"/>
  <c r="CC293"/>
  <c r="CB293"/>
  <c r="CA293"/>
  <c r="BZ293"/>
  <c r="BY293"/>
  <c r="BX293"/>
  <c r="BW293"/>
  <c r="BV293"/>
  <c r="BU293"/>
  <c r="BT293"/>
  <c r="BS293"/>
  <c r="BR293"/>
  <c r="BQ293"/>
  <c r="BP293"/>
  <c r="BO293"/>
  <c r="BN293"/>
  <c r="BM293"/>
  <c r="BL293"/>
  <c r="BK293"/>
  <c r="BJ293"/>
  <c r="BB293"/>
  <c r="BA293"/>
  <c r="AZ293"/>
  <c r="AY293"/>
  <c r="AX293"/>
  <c r="AW293"/>
  <c r="AV293"/>
  <c r="AU293"/>
  <c r="AT293"/>
  <c r="AS293"/>
  <c r="AR293"/>
  <c r="AQ293"/>
  <c r="AP293"/>
  <c r="AO293"/>
  <c r="AN293"/>
  <c r="AM293"/>
  <c r="AL293"/>
  <c r="AK293"/>
  <c r="AJ293"/>
  <c r="AI293"/>
  <c r="FX292"/>
  <c r="FW292"/>
  <c r="FV292"/>
  <c r="FU292"/>
  <c r="FT292"/>
  <c r="FS292"/>
  <c r="FR292"/>
  <c r="FQ292"/>
  <c r="FP292"/>
  <c r="FO292"/>
  <c r="FN292"/>
  <c r="FM292"/>
  <c r="FL292"/>
  <c r="FK292"/>
  <c r="FJ292"/>
  <c r="FI292"/>
  <c r="FH292"/>
  <c r="FG292"/>
  <c r="FF292"/>
  <c r="FE292"/>
  <c r="FD292"/>
  <c r="FC292"/>
  <c r="FB292"/>
  <c r="FA292"/>
  <c r="EZ292"/>
  <c r="EY292"/>
  <c r="EX292"/>
  <c r="EW292"/>
  <c r="EV292"/>
  <c r="EU292"/>
  <c r="ET292"/>
  <c r="ES292"/>
  <c r="ER292"/>
  <c r="EQ292"/>
  <c r="EP292"/>
  <c r="EO292"/>
  <c r="EN292"/>
  <c r="EM292"/>
  <c r="EL292"/>
  <c r="EK292"/>
  <c r="EJ292"/>
  <c r="EI292"/>
  <c r="EH292"/>
  <c r="EG292"/>
  <c r="EF292"/>
  <c r="EE292"/>
  <c r="ED292"/>
  <c r="EC292"/>
  <c r="EB292"/>
  <c r="EA292"/>
  <c r="DZ292"/>
  <c r="DY292"/>
  <c r="DX292"/>
  <c r="DW292"/>
  <c r="DV292"/>
  <c r="DU292"/>
  <c r="DT292"/>
  <c r="DS292"/>
  <c r="DR292"/>
  <c r="DQ292"/>
  <c r="DP292"/>
  <c r="DO292"/>
  <c r="DN292"/>
  <c r="DM292"/>
  <c r="DL292"/>
  <c r="DK292"/>
  <c r="DJ292"/>
  <c r="DI292"/>
  <c r="DH292"/>
  <c r="DG292"/>
  <c r="DF292"/>
  <c r="DE292"/>
  <c r="DD292"/>
  <c r="DC292"/>
  <c r="DB292"/>
  <c r="DA292"/>
  <c r="CZ292"/>
  <c r="CY292"/>
  <c r="CX292"/>
  <c r="CW292"/>
  <c r="CV292"/>
  <c r="CU292"/>
  <c r="CT292"/>
  <c r="CS292"/>
  <c r="CR292"/>
  <c r="CQ292"/>
  <c r="CP292"/>
  <c r="CO292"/>
  <c r="CN292"/>
  <c r="CM292"/>
  <c r="CL292"/>
  <c r="CK292"/>
  <c r="CJ292"/>
  <c r="CI292"/>
  <c r="CH292"/>
  <c r="CG292"/>
  <c r="CF292"/>
  <c r="CE292"/>
  <c r="CD292"/>
  <c r="CC292"/>
  <c r="CB292"/>
  <c r="CA292"/>
  <c r="BZ292"/>
  <c r="BY292"/>
  <c r="BX292"/>
  <c r="BW292"/>
  <c r="BV292"/>
  <c r="BU292"/>
  <c r="BT292"/>
  <c r="BS292"/>
  <c r="BR292"/>
  <c r="BQ292"/>
  <c r="BP292"/>
  <c r="BO292"/>
  <c r="BN292"/>
  <c r="BM292"/>
  <c r="BL292"/>
  <c r="BK292"/>
  <c r="BJ292"/>
  <c r="BB292"/>
  <c r="BA292"/>
  <c r="AZ292"/>
  <c r="AY292"/>
  <c r="AX292"/>
  <c r="AW292"/>
  <c r="AV292"/>
  <c r="AU292"/>
  <c r="AT292"/>
  <c r="AS292"/>
  <c r="AR292"/>
  <c r="AQ292"/>
  <c r="AP292"/>
  <c r="AO292"/>
  <c r="AN292"/>
  <c r="AM292"/>
  <c r="AL292"/>
  <c r="AK292"/>
  <c r="AJ292"/>
  <c r="AI292"/>
  <c r="FX291"/>
  <c r="FW291"/>
  <c r="FV291"/>
  <c r="FU291"/>
  <c r="FT291"/>
  <c r="FS291"/>
  <c r="FR291"/>
  <c r="FQ291"/>
  <c r="FP291"/>
  <c r="FO291"/>
  <c r="FN291"/>
  <c r="FM291"/>
  <c r="FL291"/>
  <c r="FK291"/>
  <c r="FJ291"/>
  <c r="FI291"/>
  <c r="FH291"/>
  <c r="FG291"/>
  <c r="FF291"/>
  <c r="FE291"/>
  <c r="FD291"/>
  <c r="FC291"/>
  <c r="FB291"/>
  <c r="FA291"/>
  <c r="EZ291"/>
  <c r="EY291"/>
  <c r="EX291"/>
  <c r="EW291"/>
  <c r="EV291"/>
  <c r="EU291"/>
  <c r="ET291"/>
  <c r="ES291"/>
  <c r="ER291"/>
  <c r="EQ291"/>
  <c r="EP291"/>
  <c r="EO291"/>
  <c r="EN291"/>
  <c r="EM291"/>
  <c r="EL291"/>
  <c r="EK291"/>
  <c r="EJ291"/>
  <c r="EI291"/>
  <c r="EH291"/>
  <c r="EG291"/>
  <c r="EF291"/>
  <c r="EE291"/>
  <c r="ED291"/>
  <c r="EC291"/>
  <c r="EB291"/>
  <c r="EA291"/>
  <c r="DZ291"/>
  <c r="DY291"/>
  <c r="DX291"/>
  <c r="DW291"/>
  <c r="DV291"/>
  <c r="DU291"/>
  <c r="DT291"/>
  <c r="DS291"/>
  <c r="DR291"/>
  <c r="DQ291"/>
  <c r="DP291"/>
  <c r="DO291"/>
  <c r="DN291"/>
  <c r="DM291"/>
  <c r="DL291"/>
  <c r="DK291"/>
  <c r="DJ291"/>
  <c r="DI291"/>
  <c r="DH291"/>
  <c r="DG291"/>
  <c r="DF291"/>
  <c r="DE291"/>
  <c r="DD291"/>
  <c r="DC291"/>
  <c r="DB291"/>
  <c r="DA291"/>
  <c r="CZ291"/>
  <c r="CY291"/>
  <c r="CX291"/>
  <c r="CW291"/>
  <c r="CV291"/>
  <c r="CU291"/>
  <c r="CT291"/>
  <c r="CS291"/>
  <c r="CR291"/>
  <c r="CQ291"/>
  <c r="CP291"/>
  <c r="CO291"/>
  <c r="CN291"/>
  <c r="CM291"/>
  <c r="CL291"/>
  <c r="CK291"/>
  <c r="CJ291"/>
  <c r="CI291"/>
  <c r="CH291"/>
  <c r="CG291"/>
  <c r="CF291"/>
  <c r="CE291"/>
  <c r="CD291"/>
  <c r="CC291"/>
  <c r="CB291"/>
  <c r="CA291"/>
  <c r="BZ291"/>
  <c r="BY291"/>
  <c r="BX291"/>
  <c r="BW291"/>
  <c r="BV291"/>
  <c r="BU291"/>
  <c r="BT291"/>
  <c r="BS291"/>
  <c r="BR291"/>
  <c r="BQ291"/>
  <c r="BP291"/>
  <c r="BO291"/>
  <c r="BN291"/>
  <c r="BM291"/>
  <c r="BL291"/>
  <c r="BK291"/>
  <c r="BJ291"/>
  <c r="BB291"/>
  <c r="BA291"/>
  <c r="AZ291"/>
  <c r="AY291"/>
  <c r="AX291"/>
  <c r="AW291"/>
  <c r="AV291"/>
  <c r="AU291"/>
  <c r="AT291"/>
  <c r="AS291"/>
  <c r="AR291"/>
  <c r="AQ291"/>
  <c r="AP291"/>
  <c r="AO291"/>
  <c r="AN291"/>
  <c r="AM291"/>
  <c r="AL291"/>
  <c r="AK291"/>
  <c r="AJ291"/>
  <c r="AI291"/>
  <c r="FX290"/>
  <c r="FW290"/>
  <c r="FV290"/>
  <c r="FU290"/>
  <c r="FT290"/>
  <c r="FS290"/>
  <c r="FR290"/>
  <c r="FQ290"/>
  <c r="FP290"/>
  <c r="FO290"/>
  <c r="FN290"/>
  <c r="FM290"/>
  <c r="FL290"/>
  <c r="FK290"/>
  <c r="FJ290"/>
  <c r="FI290"/>
  <c r="FH290"/>
  <c r="FG290"/>
  <c r="FF290"/>
  <c r="FE290"/>
  <c r="FD290"/>
  <c r="FC290"/>
  <c r="FB290"/>
  <c r="FA290"/>
  <c r="EZ290"/>
  <c r="EY290"/>
  <c r="EX290"/>
  <c r="EW290"/>
  <c r="EV290"/>
  <c r="EU290"/>
  <c r="ET290"/>
  <c r="ES290"/>
  <c r="ER290"/>
  <c r="EQ290"/>
  <c r="EP290"/>
  <c r="EO290"/>
  <c r="EN290"/>
  <c r="EM290"/>
  <c r="EL290"/>
  <c r="EK290"/>
  <c r="EJ290"/>
  <c r="EI290"/>
  <c r="EH290"/>
  <c r="EG290"/>
  <c r="EF290"/>
  <c r="EE290"/>
  <c r="ED290"/>
  <c r="EC290"/>
  <c r="EB290"/>
  <c r="EA290"/>
  <c r="DZ290"/>
  <c r="DY290"/>
  <c r="DX290"/>
  <c r="DW290"/>
  <c r="DV290"/>
  <c r="DU290"/>
  <c r="DT290"/>
  <c r="DS290"/>
  <c r="DR290"/>
  <c r="DQ290"/>
  <c r="DP290"/>
  <c r="DO290"/>
  <c r="DN290"/>
  <c r="DM290"/>
  <c r="DL290"/>
  <c r="DK290"/>
  <c r="DJ290"/>
  <c r="DI290"/>
  <c r="DH290"/>
  <c r="DG290"/>
  <c r="DF290"/>
  <c r="DE290"/>
  <c r="DD290"/>
  <c r="DC290"/>
  <c r="DB290"/>
  <c r="DA290"/>
  <c r="CZ290"/>
  <c r="CY290"/>
  <c r="CX290"/>
  <c r="CW290"/>
  <c r="CV290"/>
  <c r="CU290"/>
  <c r="CT290"/>
  <c r="CS290"/>
  <c r="CR290"/>
  <c r="CQ290"/>
  <c r="CP290"/>
  <c r="CO290"/>
  <c r="CN290"/>
  <c r="CM290"/>
  <c r="CL290"/>
  <c r="CK290"/>
  <c r="CJ290"/>
  <c r="CI290"/>
  <c r="CH290"/>
  <c r="CG290"/>
  <c r="CF290"/>
  <c r="CE290"/>
  <c r="CD290"/>
  <c r="CC290"/>
  <c r="CB290"/>
  <c r="CA290"/>
  <c r="BZ290"/>
  <c r="BY290"/>
  <c r="BX290"/>
  <c r="BW290"/>
  <c r="BV290"/>
  <c r="BU290"/>
  <c r="BT290"/>
  <c r="BS290"/>
  <c r="BR290"/>
  <c r="BQ290"/>
  <c r="BP290"/>
  <c r="BO290"/>
  <c r="BN290"/>
  <c r="BM290"/>
  <c r="BL290"/>
  <c r="BK290"/>
  <c r="BJ290"/>
  <c r="BB290"/>
  <c r="BA290"/>
  <c r="AZ290"/>
  <c r="AY290"/>
  <c r="AX290"/>
  <c r="AW290"/>
  <c r="AV290"/>
  <c r="AU290"/>
  <c r="AT290"/>
  <c r="AS290"/>
  <c r="AR290"/>
  <c r="AQ290"/>
  <c r="AP290"/>
  <c r="AO290"/>
  <c r="AN290"/>
  <c r="AM290"/>
  <c r="AL290"/>
  <c r="AK290"/>
  <c r="AJ290"/>
  <c r="AI290"/>
  <c r="FX289"/>
  <c r="FW289"/>
  <c r="FV289"/>
  <c r="FU289"/>
  <c r="FT289"/>
  <c r="FS289"/>
  <c r="FR289"/>
  <c r="FQ289"/>
  <c r="FP289"/>
  <c r="FO289"/>
  <c r="FN289"/>
  <c r="FM289"/>
  <c r="FL289"/>
  <c r="FK289"/>
  <c r="FJ289"/>
  <c r="FI289"/>
  <c r="FH289"/>
  <c r="FG289"/>
  <c r="FF289"/>
  <c r="FE289"/>
  <c r="FD289"/>
  <c r="FC289"/>
  <c r="FB289"/>
  <c r="FA289"/>
  <c r="EZ289"/>
  <c r="EY289"/>
  <c r="EX289"/>
  <c r="EW289"/>
  <c r="EV289"/>
  <c r="EU289"/>
  <c r="ET289"/>
  <c r="ES289"/>
  <c r="ER289"/>
  <c r="EQ289"/>
  <c r="EP289"/>
  <c r="EO289"/>
  <c r="EN289"/>
  <c r="EM289"/>
  <c r="EL289"/>
  <c r="EK289"/>
  <c r="EJ289"/>
  <c r="EI289"/>
  <c r="EH289"/>
  <c r="EG289"/>
  <c r="EF289"/>
  <c r="EE289"/>
  <c r="ED289"/>
  <c r="EC289"/>
  <c r="EB289"/>
  <c r="EA289"/>
  <c r="DZ289"/>
  <c r="DY289"/>
  <c r="DX289"/>
  <c r="DW289"/>
  <c r="DV289"/>
  <c r="DU289"/>
  <c r="DT289"/>
  <c r="DS289"/>
  <c r="DR289"/>
  <c r="DQ289"/>
  <c r="DP289"/>
  <c r="DO289"/>
  <c r="DN289"/>
  <c r="DM289"/>
  <c r="DL289"/>
  <c r="DK289"/>
  <c r="DJ289"/>
  <c r="DI289"/>
  <c r="DH289"/>
  <c r="DG289"/>
  <c r="DF289"/>
  <c r="DE289"/>
  <c r="DD289"/>
  <c r="DC289"/>
  <c r="DB289"/>
  <c r="DA289"/>
  <c r="CZ289"/>
  <c r="CY289"/>
  <c r="CX289"/>
  <c r="CW289"/>
  <c r="CV289"/>
  <c r="CU289"/>
  <c r="CT289"/>
  <c r="CS289"/>
  <c r="CR289"/>
  <c r="CQ289"/>
  <c r="CP289"/>
  <c r="CO289"/>
  <c r="CN289"/>
  <c r="CM289"/>
  <c r="CL289"/>
  <c r="CK289"/>
  <c r="CJ289"/>
  <c r="CI289"/>
  <c r="CH289"/>
  <c r="CG289"/>
  <c r="CF289"/>
  <c r="CE289"/>
  <c r="CD289"/>
  <c r="CC289"/>
  <c r="CB289"/>
  <c r="CA289"/>
  <c r="BZ289"/>
  <c r="BY289"/>
  <c r="BX289"/>
  <c r="BW289"/>
  <c r="BV289"/>
  <c r="BU289"/>
  <c r="BT289"/>
  <c r="BS289"/>
  <c r="BR289"/>
  <c r="BQ289"/>
  <c r="BP289"/>
  <c r="BO289"/>
  <c r="BN289"/>
  <c r="BM289"/>
  <c r="BL289"/>
  <c r="BK289"/>
  <c r="BJ289"/>
  <c r="BB289"/>
  <c r="BA289"/>
  <c r="AZ289"/>
  <c r="AY289"/>
  <c r="AX289"/>
  <c r="AW289"/>
  <c r="AV289"/>
  <c r="AU289"/>
  <c r="AT289"/>
  <c r="AS289"/>
  <c r="AR289"/>
  <c r="AQ289"/>
  <c r="AP289"/>
  <c r="AO289"/>
  <c r="AN289"/>
  <c r="AM289"/>
  <c r="AL289"/>
  <c r="AK289"/>
  <c r="AJ289"/>
  <c r="AI289"/>
  <c r="FX288"/>
  <c r="FW288"/>
  <c r="FV288"/>
  <c r="FU288"/>
  <c r="FT288"/>
  <c r="FS288"/>
  <c r="FR288"/>
  <c r="FQ288"/>
  <c r="FP288"/>
  <c r="FO288"/>
  <c r="FN288"/>
  <c r="FM288"/>
  <c r="FL288"/>
  <c r="FK288"/>
  <c r="FJ288"/>
  <c r="FI288"/>
  <c r="FH288"/>
  <c r="FG288"/>
  <c r="FF288"/>
  <c r="FE288"/>
  <c r="FD288"/>
  <c r="FC288"/>
  <c r="FB288"/>
  <c r="FA288"/>
  <c r="EZ288"/>
  <c r="EY288"/>
  <c r="EX288"/>
  <c r="EW288"/>
  <c r="EV288"/>
  <c r="EU288"/>
  <c r="ET288"/>
  <c r="ES288"/>
  <c r="ER288"/>
  <c r="EQ288"/>
  <c r="EP288"/>
  <c r="EO288"/>
  <c r="EN288"/>
  <c r="EM288"/>
  <c r="EL288"/>
  <c r="EK288"/>
  <c r="EJ288"/>
  <c r="EI288"/>
  <c r="EH288"/>
  <c r="EG288"/>
  <c r="EF288"/>
  <c r="EE288"/>
  <c r="ED288"/>
  <c r="EC288"/>
  <c r="EB288"/>
  <c r="EA288"/>
  <c r="DZ288"/>
  <c r="DY288"/>
  <c r="DX288"/>
  <c r="DW288"/>
  <c r="DV288"/>
  <c r="DU288"/>
  <c r="DT288"/>
  <c r="DS288"/>
  <c r="DR288"/>
  <c r="DQ288"/>
  <c r="DP288"/>
  <c r="DO288"/>
  <c r="DN288"/>
  <c r="DM288"/>
  <c r="DL288"/>
  <c r="DK288"/>
  <c r="DJ288"/>
  <c r="DI288"/>
  <c r="DH288"/>
  <c r="DG288"/>
  <c r="DF288"/>
  <c r="DE288"/>
  <c r="DD288"/>
  <c r="DC288"/>
  <c r="DB288"/>
  <c r="DA288"/>
  <c r="CZ288"/>
  <c r="CY288"/>
  <c r="CX288"/>
  <c r="CW288"/>
  <c r="CV288"/>
  <c r="CU288"/>
  <c r="CT288"/>
  <c r="CS288"/>
  <c r="CR288"/>
  <c r="CQ288"/>
  <c r="CP288"/>
  <c r="CO288"/>
  <c r="CN288"/>
  <c r="CM288"/>
  <c r="CL288"/>
  <c r="CK288"/>
  <c r="CJ288"/>
  <c r="CI288"/>
  <c r="CH288"/>
  <c r="CG288"/>
  <c r="CF288"/>
  <c r="CE288"/>
  <c r="CD288"/>
  <c r="CC288"/>
  <c r="CB288"/>
  <c r="CA288"/>
  <c r="BZ288"/>
  <c r="BY288"/>
  <c r="BX288"/>
  <c r="BW288"/>
  <c r="BV288"/>
  <c r="BU288"/>
  <c r="BT288"/>
  <c r="BS288"/>
  <c r="BR288"/>
  <c r="BQ288"/>
  <c r="BP288"/>
  <c r="BO288"/>
  <c r="BN288"/>
  <c r="BM288"/>
  <c r="BL288"/>
  <c r="BK288"/>
  <c r="BJ288"/>
  <c r="BB288"/>
  <c r="BA288"/>
  <c r="AZ288"/>
  <c r="AY288"/>
  <c r="AX288"/>
  <c r="AW288"/>
  <c r="AV288"/>
  <c r="AU288"/>
  <c r="AT288"/>
  <c r="AS288"/>
  <c r="AR288"/>
  <c r="AQ288"/>
  <c r="AP288"/>
  <c r="AO288"/>
  <c r="AN288"/>
  <c r="AM288"/>
  <c r="AL288"/>
  <c r="AK288"/>
  <c r="AJ288"/>
  <c r="AI288"/>
  <c r="FX287"/>
  <c r="FW287"/>
  <c r="FV287"/>
  <c r="FU287"/>
  <c r="FT287"/>
  <c r="FS287"/>
  <c r="FR287"/>
  <c r="FQ287"/>
  <c r="FP287"/>
  <c r="FO287"/>
  <c r="FN287"/>
  <c r="FM287"/>
  <c r="FL287"/>
  <c r="FK287"/>
  <c r="FJ287"/>
  <c r="FI287"/>
  <c r="FH287"/>
  <c r="FG287"/>
  <c r="FF287"/>
  <c r="FE287"/>
  <c r="FD287"/>
  <c r="FC287"/>
  <c r="FB287"/>
  <c r="FA287"/>
  <c r="EZ287"/>
  <c r="EY287"/>
  <c r="EX287"/>
  <c r="EW287"/>
  <c r="EV287"/>
  <c r="EU287"/>
  <c r="ET287"/>
  <c r="ES287"/>
  <c r="ER287"/>
  <c r="EQ287"/>
  <c r="EP287"/>
  <c r="EO287"/>
  <c r="EN287"/>
  <c r="EM287"/>
  <c r="EL287"/>
  <c r="EK287"/>
  <c r="EJ287"/>
  <c r="EI287"/>
  <c r="EH287"/>
  <c r="EG287"/>
  <c r="EF287"/>
  <c r="EE287"/>
  <c r="ED287"/>
  <c r="EC287"/>
  <c r="EB287"/>
  <c r="EA287"/>
  <c r="DZ287"/>
  <c r="DY287"/>
  <c r="DX287"/>
  <c r="DW287"/>
  <c r="DV287"/>
  <c r="DU287"/>
  <c r="DT287"/>
  <c r="DS287"/>
  <c r="DR287"/>
  <c r="DQ287"/>
  <c r="DP287"/>
  <c r="DO287"/>
  <c r="DN287"/>
  <c r="DM287"/>
  <c r="DL287"/>
  <c r="DK287"/>
  <c r="DJ287"/>
  <c r="DI287"/>
  <c r="DH287"/>
  <c r="DG287"/>
  <c r="DF287"/>
  <c r="DE287"/>
  <c r="DD287"/>
  <c r="DC287"/>
  <c r="DB287"/>
  <c r="DA287"/>
  <c r="CZ287"/>
  <c r="CY287"/>
  <c r="CX287"/>
  <c r="CW287"/>
  <c r="CV287"/>
  <c r="CU287"/>
  <c r="CT287"/>
  <c r="CS287"/>
  <c r="CR287"/>
  <c r="CQ287"/>
  <c r="CP287"/>
  <c r="CO287"/>
  <c r="CN287"/>
  <c r="CM287"/>
  <c r="CL287"/>
  <c r="CK287"/>
  <c r="CJ287"/>
  <c r="CI287"/>
  <c r="CH287"/>
  <c r="CG287"/>
  <c r="CF287"/>
  <c r="CE287"/>
  <c r="CD287"/>
  <c r="CC287"/>
  <c r="CB287"/>
  <c r="CA287"/>
  <c r="BZ287"/>
  <c r="BY287"/>
  <c r="BX287"/>
  <c r="BW287"/>
  <c r="BV287"/>
  <c r="BU287"/>
  <c r="BT287"/>
  <c r="BS287"/>
  <c r="BR287"/>
  <c r="BQ287"/>
  <c r="BP287"/>
  <c r="BO287"/>
  <c r="BN287"/>
  <c r="BM287"/>
  <c r="BL287"/>
  <c r="BK287"/>
  <c r="BJ287"/>
  <c r="BB287"/>
  <c r="BA287"/>
  <c r="AZ287"/>
  <c r="AY287"/>
  <c r="AX287"/>
  <c r="AW287"/>
  <c r="AV287"/>
  <c r="AU287"/>
  <c r="AT287"/>
  <c r="AS287"/>
  <c r="AR287"/>
  <c r="AQ287"/>
  <c r="AP287"/>
  <c r="AO287"/>
  <c r="AN287"/>
  <c r="AM287"/>
  <c r="AL287"/>
  <c r="AK287"/>
  <c r="AJ287"/>
  <c r="AI287"/>
  <c r="FX286"/>
  <c r="FW286"/>
  <c r="FV286"/>
  <c r="FU286"/>
  <c r="FT286"/>
  <c r="FS286"/>
  <c r="FR286"/>
  <c r="FQ286"/>
  <c r="FP286"/>
  <c r="FO286"/>
  <c r="FN286"/>
  <c r="FM286"/>
  <c r="FL286"/>
  <c r="FK286"/>
  <c r="FJ286"/>
  <c r="FI286"/>
  <c r="FH286"/>
  <c r="FG286"/>
  <c r="FF286"/>
  <c r="FE286"/>
  <c r="FD286"/>
  <c r="FC286"/>
  <c r="FB286"/>
  <c r="FA286"/>
  <c r="EZ286"/>
  <c r="EY286"/>
  <c r="EX286"/>
  <c r="EW286"/>
  <c r="EV286"/>
  <c r="EU286"/>
  <c r="ET286"/>
  <c r="ES286"/>
  <c r="ER286"/>
  <c r="EQ286"/>
  <c r="EP286"/>
  <c r="EO286"/>
  <c r="EN286"/>
  <c r="EM286"/>
  <c r="EL286"/>
  <c r="EK286"/>
  <c r="EJ286"/>
  <c r="EI286"/>
  <c r="EH286"/>
  <c r="EG286"/>
  <c r="EF286"/>
  <c r="EE286"/>
  <c r="ED286"/>
  <c r="EC286"/>
  <c r="EB286"/>
  <c r="EA286"/>
  <c r="DZ286"/>
  <c r="DY286"/>
  <c r="DX286"/>
  <c r="DW286"/>
  <c r="DV286"/>
  <c r="DU286"/>
  <c r="DT286"/>
  <c r="DS286"/>
  <c r="DR286"/>
  <c r="DQ286"/>
  <c r="DP286"/>
  <c r="DO286"/>
  <c r="DN286"/>
  <c r="DM286"/>
  <c r="DL286"/>
  <c r="DK286"/>
  <c r="DJ286"/>
  <c r="DI286"/>
  <c r="DH286"/>
  <c r="DG286"/>
  <c r="DF286"/>
  <c r="DE286"/>
  <c r="DD286"/>
  <c r="DC286"/>
  <c r="DB286"/>
  <c r="DA286"/>
  <c r="CZ286"/>
  <c r="CY286"/>
  <c r="CX286"/>
  <c r="CW286"/>
  <c r="CV286"/>
  <c r="CU286"/>
  <c r="CT286"/>
  <c r="CS286"/>
  <c r="CR286"/>
  <c r="CQ286"/>
  <c r="CP286"/>
  <c r="CO286"/>
  <c r="CN286"/>
  <c r="CM286"/>
  <c r="CL286"/>
  <c r="CK286"/>
  <c r="CJ286"/>
  <c r="CI286"/>
  <c r="CH286"/>
  <c r="CG286"/>
  <c r="CF286"/>
  <c r="CE286"/>
  <c r="CD286"/>
  <c r="CC286"/>
  <c r="CB286"/>
  <c r="CA286"/>
  <c r="BZ286"/>
  <c r="BY286"/>
  <c r="BX286"/>
  <c r="BW286"/>
  <c r="BV286"/>
  <c r="BU286"/>
  <c r="BT286"/>
  <c r="BS286"/>
  <c r="BR286"/>
  <c r="BQ286"/>
  <c r="BP286"/>
  <c r="BO286"/>
  <c r="BN286"/>
  <c r="BM286"/>
  <c r="BL286"/>
  <c r="BK286"/>
  <c r="BJ286"/>
  <c r="BB286"/>
  <c r="BA286"/>
  <c r="AZ286"/>
  <c r="AY286"/>
  <c r="AX286"/>
  <c r="AW286"/>
  <c r="AV286"/>
  <c r="AU286"/>
  <c r="AT286"/>
  <c r="AS286"/>
  <c r="AR286"/>
  <c r="AQ286"/>
  <c r="AP286"/>
  <c r="AO286"/>
  <c r="AN286"/>
  <c r="AM286"/>
  <c r="AL286"/>
  <c r="AK286"/>
  <c r="AJ286"/>
  <c r="AI286"/>
  <c r="FX285"/>
  <c r="FW285"/>
  <c r="FV285"/>
  <c r="FU285"/>
  <c r="FT285"/>
  <c r="FS285"/>
  <c r="FR285"/>
  <c r="FQ285"/>
  <c r="FP285"/>
  <c r="FO285"/>
  <c r="FN285"/>
  <c r="FM285"/>
  <c r="FL285"/>
  <c r="FK285"/>
  <c r="FJ285"/>
  <c r="FI285"/>
  <c r="FH285"/>
  <c r="FG285"/>
  <c r="FF285"/>
  <c r="FE285"/>
  <c r="FD285"/>
  <c r="FC285"/>
  <c r="FB285"/>
  <c r="FA285"/>
  <c r="EZ285"/>
  <c r="EY285"/>
  <c r="EX285"/>
  <c r="EW285"/>
  <c r="EV285"/>
  <c r="EU285"/>
  <c r="ET285"/>
  <c r="ES285"/>
  <c r="ER285"/>
  <c r="EQ285"/>
  <c r="EP285"/>
  <c r="EO285"/>
  <c r="EN285"/>
  <c r="EM285"/>
  <c r="EL285"/>
  <c r="EK285"/>
  <c r="EJ285"/>
  <c r="EI285"/>
  <c r="EH285"/>
  <c r="EG285"/>
  <c r="EF285"/>
  <c r="EE285"/>
  <c r="ED285"/>
  <c r="EC285"/>
  <c r="EB285"/>
  <c r="EA285"/>
  <c r="DZ285"/>
  <c r="DY285"/>
  <c r="DX285"/>
  <c r="DW285"/>
  <c r="DV285"/>
  <c r="DU285"/>
  <c r="DT285"/>
  <c r="DS285"/>
  <c r="DR285"/>
  <c r="DQ285"/>
  <c r="DP285"/>
  <c r="DO285"/>
  <c r="DN285"/>
  <c r="DM285"/>
  <c r="DL285"/>
  <c r="DK285"/>
  <c r="DJ285"/>
  <c r="DI285"/>
  <c r="DH285"/>
  <c r="DG285"/>
  <c r="DF285"/>
  <c r="DE285"/>
  <c r="DD285"/>
  <c r="DC285"/>
  <c r="DB285"/>
  <c r="DA285"/>
  <c r="CZ285"/>
  <c r="CY285"/>
  <c r="CX285"/>
  <c r="CW285"/>
  <c r="CV285"/>
  <c r="CU285"/>
  <c r="CT285"/>
  <c r="CS285"/>
  <c r="CR285"/>
  <c r="CQ285"/>
  <c r="CP285"/>
  <c r="CO285"/>
  <c r="CN285"/>
  <c r="CM285"/>
  <c r="CL285"/>
  <c r="CK285"/>
  <c r="CJ285"/>
  <c r="CI285"/>
  <c r="CH285"/>
  <c r="CG285"/>
  <c r="CF285"/>
  <c r="CE285"/>
  <c r="CD285"/>
  <c r="CC285"/>
  <c r="CB285"/>
  <c r="CA285"/>
  <c r="BZ285"/>
  <c r="BY285"/>
  <c r="BX285"/>
  <c r="BW285"/>
  <c r="BV285"/>
  <c r="BU285"/>
  <c r="BT285"/>
  <c r="BS285"/>
  <c r="BR285"/>
  <c r="BQ285"/>
  <c r="BP285"/>
  <c r="BO285"/>
  <c r="BN285"/>
  <c r="BM285"/>
  <c r="BL285"/>
  <c r="BK285"/>
  <c r="BJ285"/>
  <c r="BB285"/>
  <c r="BA285"/>
  <c r="AZ285"/>
  <c r="AY285"/>
  <c r="AX285"/>
  <c r="AW285"/>
  <c r="AV285"/>
  <c r="AU285"/>
  <c r="AT285"/>
  <c r="AS285"/>
  <c r="AR285"/>
  <c r="AQ285"/>
  <c r="AP285"/>
  <c r="AO285"/>
  <c r="AN285"/>
  <c r="AM285"/>
  <c r="AL285"/>
  <c r="AK285"/>
  <c r="AJ285"/>
  <c r="AI285"/>
  <c r="FX284"/>
  <c r="FW284"/>
  <c r="FV284"/>
  <c r="FU284"/>
  <c r="FT284"/>
  <c r="FS284"/>
  <c r="FR284"/>
  <c r="FQ284"/>
  <c r="FP284"/>
  <c r="FO284"/>
  <c r="FN284"/>
  <c r="FM284"/>
  <c r="FL284"/>
  <c r="FK284"/>
  <c r="FJ284"/>
  <c r="FI284"/>
  <c r="FH284"/>
  <c r="FG284"/>
  <c r="FF284"/>
  <c r="FE284"/>
  <c r="FD284"/>
  <c r="FC284"/>
  <c r="FB284"/>
  <c r="FA284"/>
  <c r="EZ284"/>
  <c r="EY284"/>
  <c r="EX284"/>
  <c r="EW284"/>
  <c r="EV284"/>
  <c r="EU284"/>
  <c r="ET284"/>
  <c r="ES284"/>
  <c r="ER284"/>
  <c r="EQ284"/>
  <c r="EP284"/>
  <c r="EO284"/>
  <c r="EN284"/>
  <c r="EM284"/>
  <c r="EL284"/>
  <c r="EK284"/>
  <c r="EJ284"/>
  <c r="EI284"/>
  <c r="EH284"/>
  <c r="EG284"/>
  <c r="EF284"/>
  <c r="EE284"/>
  <c r="ED284"/>
  <c r="EC284"/>
  <c r="EB284"/>
  <c r="EA284"/>
  <c r="DZ284"/>
  <c r="DY284"/>
  <c r="DX284"/>
  <c r="DW284"/>
  <c r="DV284"/>
  <c r="DU284"/>
  <c r="DT284"/>
  <c r="DS284"/>
  <c r="DR284"/>
  <c r="DQ284"/>
  <c r="DP284"/>
  <c r="DO284"/>
  <c r="DN284"/>
  <c r="DM284"/>
  <c r="DL284"/>
  <c r="DK284"/>
  <c r="DJ284"/>
  <c r="DI284"/>
  <c r="DH284"/>
  <c r="DG284"/>
  <c r="DF284"/>
  <c r="DE284"/>
  <c r="DD284"/>
  <c r="DC284"/>
  <c r="DB284"/>
  <c r="DA284"/>
  <c r="CZ284"/>
  <c r="CY284"/>
  <c r="CX284"/>
  <c r="CW284"/>
  <c r="CV284"/>
  <c r="CU284"/>
  <c r="CT284"/>
  <c r="CS284"/>
  <c r="CR284"/>
  <c r="CQ284"/>
  <c r="CP284"/>
  <c r="CO284"/>
  <c r="CN284"/>
  <c r="CM284"/>
  <c r="CL284"/>
  <c r="CK284"/>
  <c r="CJ284"/>
  <c r="CI284"/>
  <c r="CH284"/>
  <c r="CG284"/>
  <c r="CF284"/>
  <c r="CE284"/>
  <c r="CD284"/>
  <c r="CC284"/>
  <c r="CB284"/>
  <c r="CA284"/>
  <c r="BZ284"/>
  <c r="BY284"/>
  <c r="BX284"/>
  <c r="BW284"/>
  <c r="BV284"/>
  <c r="BU284"/>
  <c r="BT284"/>
  <c r="BS284"/>
  <c r="BR284"/>
  <c r="BQ284"/>
  <c r="BP284"/>
  <c r="BO284"/>
  <c r="BN284"/>
  <c r="BM284"/>
  <c r="BL284"/>
  <c r="BK284"/>
  <c r="BJ284"/>
  <c r="BB284"/>
  <c r="BA284"/>
  <c r="AZ284"/>
  <c r="AY284"/>
  <c r="AX284"/>
  <c r="AW284"/>
  <c r="AV284"/>
  <c r="AU284"/>
  <c r="AT284"/>
  <c r="AS284"/>
  <c r="AR284"/>
  <c r="AQ284"/>
  <c r="AP284"/>
  <c r="AO284"/>
  <c r="AN284"/>
  <c r="AM284"/>
  <c r="AL284"/>
  <c r="AK284"/>
  <c r="AJ284"/>
  <c r="AI284"/>
  <c r="FX283"/>
  <c r="FW283"/>
  <c r="FV283"/>
  <c r="FU283"/>
  <c r="FT283"/>
  <c r="FS283"/>
  <c r="FR283"/>
  <c r="FQ283"/>
  <c r="FP283"/>
  <c r="FO283"/>
  <c r="FN283"/>
  <c r="FM283"/>
  <c r="FL283"/>
  <c r="FK283"/>
  <c r="FJ283"/>
  <c r="FI283"/>
  <c r="FH283"/>
  <c r="FG283"/>
  <c r="FF283"/>
  <c r="FE283"/>
  <c r="FD283"/>
  <c r="FC283"/>
  <c r="FB283"/>
  <c r="FA283"/>
  <c r="EZ283"/>
  <c r="EY283"/>
  <c r="EX283"/>
  <c r="EW283"/>
  <c r="EV283"/>
  <c r="EU283"/>
  <c r="ET283"/>
  <c r="ES283"/>
  <c r="ER283"/>
  <c r="EQ283"/>
  <c r="EP283"/>
  <c r="EO283"/>
  <c r="EN283"/>
  <c r="EM283"/>
  <c r="EL283"/>
  <c r="EK283"/>
  <c r="EJ283"/>
  <c r="EI283"/>
  <c r="EH283"/>
  <c r="EG283"/>
  <c r="EF283"/>
  <c r="EE283"/>
  <c r="ED283"/>
  <c r="EC283"/>
  <c r="EB283"/>
  <c r="EA283"/>
  <c r="DZ283"/>
  <c r="DY283"/>
  <c r="DX283"/>
  <c r="DW283"/>
  <c r="DV283"/>
  <c r="DU283"/>
  <c r="DT283"/>
  <c r="DS283"/>
  <c r="DR283"/>
  <c r="DQ283"/>
  <c r="DP283"/>
  <c r="DO283"/>
  <c r="DN283"/>
  <c r="DM283"/>
  <c r="DL283"/>
  <c r="DK283"/>
  <c r="DJ283"/>
  <c r="DI283"/>
  <c r="DH283"/>
  <c r="DG283"/>
  <c r="DF283"/>
  <c r="DE283"/>
  <c r="DD283"/>
  <c r="DC283"/>
  <c r="DB283"/>
  <c r="DA283"/>
  <c r="CZ283"/>
  <c r="CY283"/>
  <c r="CX283"/>
  <c r="CW283"/>
  <c r="CV283"/>
  <c r="CU283"/>
  <c r="CT283"/>
  <c r="CS283"/>
  <c r="CR283"/>
  <c r="CQ283"/>
  <c r="CP283"/>
  <c r="CO283"/>
  <c r="CN283"/>
  <c r="CM283"/>
  <c r="CL283"/>
  <c r="CK283"/>
  <c r="CJ283"/>
  <c r="CI283"/>
  <c r="CH283"/>
  <c r="CG283"/>
  <c r="CF283"/>
  <c r="CE283"/>
  <c r="CD283"/>
  <c r="CC283"/>
  <c r="CB283"/>
  <c r="CA283"/>
  <c r="BZ283"/>
  <c r="BY283"/>
  <c r="BX283"/>
  <c r="BW283"/>
  <c r="BV283"/>
  <c r="BU283"/>
  <c r="BT283"/>
  <c r="BS283"/>
  <c r="BR283"/>
  <c r="BQ283"/>
  <c r="BP283"/>
  <c r="BO283"/>
  <c r="BN283"/>
  <c r="BM283"/>
  <c r="BL283"/>
  <c r="BK283"/>
  <c r="BJ283"/>
  <c r="BB283"/>
  <c r="BA283"/>
  <c r="AZ283"/>
  <c r="AY283"/>
  <c r="AX283"/>
  <c r="AW283"/>
  <c r="AV283"/>
  <c r="AU283"/>
  <c r="AT283"/>
  <c r="AS283"/>
  <c r="AR283"/>
  <c r="AQ283"/>
  <c r="AP283"/>
  <c r="AO283"/>
  <c r="AN283"/>
  <c r="AM283"/>
  <c r="AL283"/>
  <c r="AK283"/>
  <c r="AJ283"/>
  <c r="AI283"/>
  <c r="FX282"/>
  <c r="FW282"/>
  <c r="FV282"/>
  <c r="FU282"/>
  <c r="FT282"/>
  <c r="FS282"/>
  <c r="FR282"/>
  <c r="FQ282"/>
  <c r="FP282"/>
  <c r="FO282"/>
  <c r="FN282"/>
  <c r="FM282"/>
  <c r="FL282"/>
  <c r="FK282"/>
  <c r="FJ282"/>
  <c r="FI282"/>
  <c r="FH282"/>
  <c r="FG282"/>
  <c r="FF282"/>
  <c r="FE282"/>
  <c r="FD282"/>
  <c r="FC282"/>
  <c r="FB282"/>
  <c r="FA282"/>
  <c r="EZ282"/>
  <c r="EY282"/>
  <c r="EX282"/>
  <c r="EW282"/>
  <c r="EV282"/>
  <c r="EU282"/>
  <c r="ET282"/>
  <c r="ES282"/>
  <c r="ER282"/>
  <c r="EQ282"/>
  <c r="EP282"/>
  <c r="EO282"/>
  <c r="EN282"/>
  <c r="EM282"/>
  <c r="EL282"/>
  <c r="EK282"/>
  <c r="EJ282"/>
  <c r="EI282"/>
  <c r="EH282"/>
  <c r="EG282"/>
  <c r="EF282"/>
  <c r="EE282"/>
  <c r="ED282"/>
  <c r="EC282"/>
  <c r="EB282"/>
  <c r="EA282"/>
  <c r="DZ282"/>
  <c r="DY282"/>
  <c r="DX282"/>
  <c r="DW282"/>
  <c r="DV282"/>
  <c r="DU282"/>
  <c r="DT282"/>
  <c r="DS282"/>
  <c r="DR282"/>
  <c r="DQ282"/>
  <c r="DP282"/>
  <c r="DO282"/>
  <c r="DN282"/>
  <c r="DM282"/>
  <c r="DL282"/>
  <c r="DK282"/>
  <c r="DJ282"/>
  <c r="DI282"/>
  <c r="DH282"/>
  <c r="DG282"/>
  <c r="DF282"/>
  <c r="DE282"/>
  <c r="DD282"/>
  <c r="DC282"/>
  <c r="DB282"/>
  <c r="DA282"/>
  <c r="CZ282"/>
  <c r="CY282"/>
  <c r="CX282"/>
  <c r="CW282"/>
  <c r="CV282"/>
  <c r="CU282"/>
  <c r="CT282"/>
  <c r="CS282"/>
  <c r="CR282"/>
  <c r="CQ282"/>
  <c r="CP282"/>
  <c r="CO282"/>
  <c r="CN282"/>
  <c r="CM282"/>
  <c r="CL282"/>
  <c r="CK282"/>
  <c r="CJ282"/>
  <c r="CI282"/>
  <c r="CH282"/>
  <c r="CG282"/>
  <c r="CF282"/>
  <c r="CE282"/>
  <c r="CD282"/>
  <c r="CC282"/>
  <c r="CB282"/>
  <c r="CA282"/>
  <c r="BZ282"/>
  <c r="BY282"/>
  <c r="BX282"/>
  <c r="BW282"/>
  <c r="BV282"/>
  <c r="BU282"/>
  <c r="BT282"/>
  <c r="BS282"/>
  <c r="BR282"/>
  <c r="BQ282"/>
  <c r="BP282"/>
  <c r="BO282"/>
  <c r="BN282"/>
  <c r="BM282"/>
  <c r="BL282"/>
  <c r="BK282"/>
  <c r="BJ282"/>
  <c r="BB282"/>
  <c r="BA282"/>
  <c r="AZ282"/>
  <c r="AY282"/>
  <c r="AX282"/>
  <c r="AW282"/>
  <c r="AV282"/>
  <c r="AU282"/>
  <c r="AT282"/>
  <c r="AS282"/>
  <c r="AR282"/>
  <c r="AQ282"/>
  <c r="AP282"/>
  <c r="AO282"/>
  <c r="AN282"/>
  <c r="AM282"/>
  <c r="AL282"/>
  <c r="AK282"/>
  <c r="AJ282"/>
  <c r="AI282"/>
  <c r="FX281"/>
  <c r="FW281"/>
  <c r="FV281"/>
  <c r="FU281"/>
  <c r="FT281"/>
  <c r="FS281"/>
  <c r="FR281"/>
  <c r="FQ281"/>
  <c r="FP281"/>
  <c r="FO281"/>
  <c r="FN281"/>
  <c r="FM281"/>
  <c r="FL281"/>
  <c r="FK281"/>
  <c r="FJ281"/>
  <c r="FI281"/>
  <c r="FH281"/>
  <c r="FG281"/>
  <c r="FF281"/>
  <c r="FE281"/>
  <c r="FD281"/>
  <c r="FC281"/>
  <c r="FB281"/>
  <c r="FA281"/>
  <c r="EZ281"/>
  <c r="EY281"/>
  <c r="EX281"/>
  <c r="EW281"/>
  <c r="EV281"/>
  <c r="EU281"/>
  <c r="ET281"/>
  <c r="ES281"/>
  <c r="ER281"/>
  <c r="EQ281"/>
  <c r="EP281"/>
  <c r="EO281"/>
  <c r="EN281"/>
  <c r="EM281"/>
  <c r="EL281"/>
  <c r="EK281"/>
  <c r="EJ281"/>
  <c r="EI281"/>
  <c r="EH281"/>
  <c r="EG281"/>
  <c r="EF281"/>
  <c r="EE281"/>
  <c r="ED281"/>
  <c r="EC281"/>
  <c r="EB281"/>
  <c r="EA281"/>
  <c r="DZ281"/>
  <c r="DY281"/>
  <c r="DX281"/>
  <c r="DW281"/>
  <c r="DV281"/>
  <c r="DU281"/>
  <c r="DT281"/>
  <c r="DS281"/>
  <c r="DR281"/>
  <c r="DQ281"/>
  <c r="DP281"/>
  <c r="DO281"/>
  <c r="DN281"/>
  <c r="DM281"/>
  <c r="DL281"/>
  <c r="DK281"/>
  <c r="DJ281"/>
  <c r="DI281"/>
  <c r="DH281"/>
  <c r="DG281"/>
  <c r="DF281"/>
  <c r="DE281"/>
  <c r="DD281"/>
  <c r="DC281"/>
  <c r="DB281"/>
  <c r="DA281"/>
  <c r="CZ281"/>
  <c r="CY281"/>
  <c r="CX281"/>
  <c r="CW281"/>
  <c r="CV281"/>
  <c r="CU281"/>
  <c r="CT281"/>
  <c r="CS281"/>
  <c r="CR281"/>
  <c r="CQ281"/>
  <c r="CP281"/>
  <c r="CO281"/>
  <c r="CN281"/>
  <c r="CM281"/>
  <c r="CL281"/>
  <c r="CK281"/>
  <c r="CJ281"/>
  <c r="CI281"/>
  <c r="CH281"/>
  <c r="CG281"/>
  <c r="CF281"/>
  <c r="CE281"/>
  <c r="CD281"/>
  <c r="CC281"/>
  <c r="CB281"/>
  <c r="CA281"/>
  <c r="BZ281"/>
  <c r="BY281"/>
  <c r="BX281"/>
  <c r="BW281"/>
  <c r="BV281"/>
  <c r="BU281"/>
  <c r="BT281"/>
  <c r="BS281"/>
  <c r="BR281"/>
  <c r="BQ281"/>
  <c r="BP281"/>
  <c r="BO281"/>
  <c r="BN281"/>
  <c r="BM281"/>
  <c r="BL281"/>
  <c r="BK281"/>
  <c r="BJ281"/>
  <c r="BB281"/>
  <c r="BA281"/>
  <c r="AZ281"/>
  <c r="AY281"/>
  <c r="AX281"/>
  <c r="AW281"/>
  <c r="AV281"/>
  <c r="AU281"/>
  <c r="AT281"/>
  <c r="AS281"/>
  <c r="AR281"/>
  <c r="AQ281"/>
  <c r="AP281"/>
  <c r="AO281"/>
  <c r="AN281"/>
  <c r="AM281"/>
  <c r="AL281"/>
  <c r="AK281"/>
  <c r="AJ281"/>
  <c r="AI281"/>
  <c r="FX280"/>
  <c r="FW280"/>
  <c r="FV280"/>
  <c r="FU280"/>
  <c r="FT280"/>
  <c r="FS280"/>
  <c r="FR280"/>
  <c r="FQ280"/>
  <c r="FP280"/>
  <c r="FO280"/>
  <c r="FN280"/>
  <c r="FM280"/>
  <c r="FL280"/>
  <c r="FK280"/>
  <c r="FJ280"/>
  <c r="FI280"/>
  <c r="FH280"/>
  <c r="FG280"/>
  <c r="FF280"/>
  <c r="FE280"/>
  <c r="FD280"/>
  <c r="FC280"/>
  <c r="FB280"/>
  <c r="FA280"/>
  <c r="EZ280"/>
  <c r="EY280"/>
  <c r="EX280"/>
  <c r="EW280"/>
  <c r="EV280"/>
  <c r="EU280"/>
  <c r="ET280"/>
  <c r="ES280"/>
  <c r="ER280"/>
  <c r="EQ280"/>
  <c r="EP280"/>
  <c r="EO280"/>
  <c r="EN280"/>
  <c r="EM280"/>
  <c r="EL280"/>
  <c r="EK280"/>
  <c r="EJ280"/>
  <c r="EI280"/>
  <c r="EH280"/>
  <c r="EG280"/>
  <c r="EF280"/>
  <c r="EE280"/>
  <c r="ED280"/>
  <c r="EC280"/>
  <c r="EB280"/>
  <c r="EA280"/>
  <c r="DZ280"/>
  <c r="DY280"/>
  <c r="DX280"/>
  <c r="DW280"/>
  <c r="DV280"/>
  <c r="DU280"/>
  <c r="DT280"/>
  <c r="DS280"/>
  <c r="DR280"/>
  <c r="DQ280"/>
  <c r="DP280"/>
  <c r="DO280"/>
  <c r="DN280"/>
  <c r="DM280"/>
  <c r="DL280"/>
  <c r="DK280"/>
  <c r="DJ280"/>
  <c r="DI280"/>
  <c r="DH280"/>
  <c r="DG280"/>
  <c r="DF280"/>
  <c r="DE280"/>
  <c r="DD280"/>
  <c r="DC280"/>
  <c r="DB280"/>
  <c r="DA280"/>
  <c r="CZ280"/>
  <c r="CY280"/>
  <c r="CX280"/>
  <c r="CW280"/>
  <c r="CV280"/>
  <c r="CU280"/>
  <c r="CT280"/>
  <c r="CS280"/>
  <c r="CR280"/>
  <c r="CQ280"/>
  <c r="CP280"/>
  <c r="CO280"/>
  <c r="CN280"/>
  <c r="CM280"/>
  <c r="CL280"/>
  <c r="CK280"/>
  <c r="CJ280"/>
  <c r="CI280"/>
  <c r="CH280"/>
  <c r="CG280"/>
  <c r="CF280"/>
  <c r="CE280"/>
  <c r="CD280"/>
  <c r="CC280"/>
  <c r="CB280"/>
  <c r="CA280"/>
  <c r="BZ280"/>
  <c r="BY280"/>
  <c r="BX280"/>
  <c r="BW280"/>
  <c r="BV280"/>
  <c r="BU280"/>
  <c r="BT280"/>
  <c r="BS280"/>
  <c r="BR280"/>
  <c r="BQ280"/>
  <c r="BP280"/>
  <c r="BO280"/>
  <c r="BN280"/>
  <c r="BM280"/>
  <c r="BL280"/>
  <c r="BK280"/>
  <c r="BJ280"/>
  <c r="BB280"/>
  <c r="BA280"/>
  <c r="AZ280"/>
  <c r="AY280"/>
  <c r="AX280"/>
  <c r="AW280"/>
  <c r="AV280"/>
  <c r="AU280"/>
  <c r="AT280"/>
  <c r="AS280"/>
  <c r="AR280"/>
  <c r="AQ280"/>
  <c r="AP280"/>
  <c r="AO280"/>
  <c r="AN280"/>
  <c r="AM280"/>
  <c r="AL280"/>
  <c r="AK280"/>
  <c r="AJ280"/>
  <c r="AI280"/>
  <c r="FX279"/>
  <c r="FW279"/>
  <c r="FV279"/>
  <c r="FU279"/>
  <c r="FT279"/>
  <c r="FS279"/>
  <c r="FR279"/>
  <c r="FQ279"/>
  <c r="FP279"/>
  <c r="FO279"/>
  <c r="FN279"/>
  <c r="FM279"/>
  <c r="FL279"/>
  <c r="FK279"/>
  <c r="FJ279"/>
  <c r="FI279"/>
  <c r="FH279"/>
  <c r="FG279"/>
  <c r="FF279"/>
  <c r="FE279"/>
  <c r="FD279"/>
  <c r="FC279"/>
  <c r="FB279"/>
  <c r="FA279"/>
  <c r="EZ279"/>
  <c r="EY279"/>
  <c r="EX279"/>
  <c r="EW279"/>
  <c r="EV279"/>
  <c r="EU279"/>
  <c r="ET279"/>
  <c r="ES279"/>
  <c r="ER279"/>
  <c r="EQ279"/>
  <c r="EP279"/>
  <c r="EO279"/>
  <c r="EN279"/>
  <c r="EM279"/>
  <c r="EL279"/>
  <c r="EK279"/>
  <c r="EJ279"/>
  <c r="EI279"/>
  <c r="EH279"/>
  <c r="EG279"/>
  <c r="EF279"/>
  <c r="EE279"/>
  <c r="ED279"/>
  <c r="EC279"/>
  <c r="EB279"/>
  <c r="EA279"/>
  <c r="DZ279"/>
  <c r="DY279"/>
  <c r="DX279"/>
  <c r="DW279"/>
  <c r="DV279"/>
  <c r="DU279"/>
  <c r="DT279"/>
  <c r="DS279"/>
  <c r="DR279"/>
  <c r="DQ279"/>
  <c r="DP279"/>
  <c r="DO279"/>
  <c r="DN279"/>
  <c r="DM279"/>
  <c r="DL279"/>
  <c r="DK279"/>
  <c r="DJ279"/>
  <c r="DI279"/>
  <c r="DH279"/>
  <c r="DG279"/>
  <c r="DF279"/>
  <c r="DE279"/>
  <c r="DD279"/>
  <c r="DC279"/>
  <c r="DB279"/>
  <c r="DA279"/>
  <c r="CZ279"/>
  <c r="CY279"/>
  <c r="CX279"/>
  <c r="CW279"/>
  <c r="CV279"/>
  <c r="CU279"/>
  <c r="CT279"/>
  <c r="CS279"/>
  <c r="CR279"/>
  <c r="CQ279"/>
  <c r="CP279"/>
  <c r="CO279"/>
  <c r="CN279"/>
  <c r="CM279"/>
  <c r="CL279"/>
  <c r="CK279"/>
  <c r="CJ279"/>
  <c r="CI279"/>
  <c r="CH279"/>
  <c r="CG279"/>
  <c r="CF279"/>
  <c r="CE279"/>
  <c r="CD279"/>
  <c r="CC279"/>
  <c r="CB279"/>
  <c r="CA279"/>
  <c r="BZ279"/>
  <c r="BY279"/>
  <c r="BX279"/>
  <c r="BW279"/>
  <c r="BV279"/>
  <c r="BU279"/>
  <c r="BT279"/>
  <c r="BS279"/>
  <c r="BR279"/>
  <c r="BQ279"/>
  <c r="BP279"/>
  <c r="BO279"/>
  <c r="BN279"/>
  <c r="BM279"/>
  <c r="BL279"/>
  <c r="BK279"/>
  <c r="BJ279"/>
  <c r="BB279"/>
  <c r="BA279"/>
  <c r="AZ279"/>
  <c r="AY279"/>
  <c r="AX279"/>
  <c r="AW279"/>
  <c r="AV279"/>
  <c r="AU279"/>
  <c r="AT279"/>
  <c r="AS279"/>
  <c r="AR279"/>
  <c r="AQ279"/>
  <c r="AP279"/>
  <c r="AO279"/>
  <c r="AN279"/>
  <c r="AM279"/>
  <c r="AL279"/>
  <c r="AK279"/>
  <c r="AJ279"/>
  <c r="AI279"/>
  <c r="FX278"/>
  <c r="FW278"/>
  <c r="FV278"/>
  <c r="FU278"/>
  <c r="FT278"/>
  <c r="FS278"/>
  <c r="FR278"/>
  <c r="FQ278"/>
  <c r="FP278"/>
  <c r="FO278"/>
  <c r="FN278"/>
  <c r="FM278"/>
  <c r="FL278"/>
  <c r="FK278"/>
  <c r="FJ278"/>
  <c r="FI278"/>
  <c r="FH278"/>
  <c r="FG278"/>
  <c r="FF278"/>
  <c r="FE278"/>
  <c r="FD278"/>
  <c r="FC278"/>
  <c r="FB278"/>
  <c r="FA278"/>
  <c r="EZ278"/>
  <c r="EY278"/>
  <c r="EX278"/>
  <c r="EW278"/>
  <c r="EV278"/>
  <c r="EU278"/>
  <c r="ET278"/>
  <c r="ES278"/>
  <c r="ER278"/>
  <c r="EQ278"/>
  <c r="EP278"/>
  <c r="EO278"/>
  <c r="EN278"/>
  <c r="EM278"/>
  <c r="EL278"/>
  <c r="EK278"/>
  <c r="EJ278"/>
  <c r="EI278"/>
  <c r="EH278"/>
  <c r="EG278"/>
  <c r="EF278"/>
  <c r="EE278"/>
  <c r="ED278"/>
  <c r="EC278"/>
  <c r="EB278"/>
  <c r="EA278"/>
  <c r="DZ278"/>
  <c r="DY278"/>
  <c r="DX278"/>
  <c r="DW278"/>
  <c r="DV278"/>
  <c r="DU278"/>
  <c r="DT278"/>
  <c r="DS278"/>
  <c r="DR278"/>
  <c r="DQ278"/>
  <c r="DP278"/>
  <c r="DO278"/>
  <c r="DN278"/>
  <c r="DM278"/>
  <c r="DL278"/>
  <c r="DK278"/>
  <c r="DJ278"/>
  <c r="DI278"/>
  <c r="DH278"/>
  <c r="DG278"/>
  <c r="DF278"/>
  <c r="DE278"/>
  <c r="DD278"/>
  <c r="DC278"/>
  <c r="DB278"/>
  <c r="DA278"/>
  <c r="CZ278"/>
  <c r="CY278"/>
  <c r="CX278"/>
  <c r="CW278"/>
  <c r="CV278"/>
  <c r="CU278"/>
  <c r="CT278"/>
  <c r="CS278"/>
  <c r="CR278"/>
  <c r="CQ278"/>
  <c r="CP278"/>
  <c r="CO278"/>
  <c r="CN278"/>
  <c r="CM278"/>
  <c r="CL278"/>
  <c r="CK278"/>
  <c r="CJ278"/>
  <c r="CI278"/>
  <c r="CH278"/>
  <c r="CG278"/>
  <c r="CF278"/>
  <c r="CE278"/>
  <c r="CD278"/>
  <c r="CC278"/>
  <c r="CB278"/>
  <c r="CA278"/>
  <c r="BZ278"/>
  <c r="BY278"/>
  <c r="BX278"/>
  <c r="BW278"/>
  <c r="BV278"/>
  <c r="BU278"/>
  <c r="BT278"/>
  <c r="BS278"/>
  <c r="BR278"/>
  <c r="BQ278"/>
  <c r="BP278"/>
  <c r="BO278"/>
  <c r="BN278"/>
  <c r="BM278"/>
  <c r="BL278"/>
  <c r="BK278"/>
  <c r="BJ278"/>
  <c r="BB278"/>
  <c r="BA278"/>
  <c r="AZ278"/>
  <c r="AY278"/>
  <c r="AX278"/>
  <c r="AW278"/>
  <c r="AV278"/>
  <c r="AU278"/>
  <c r="AT278"/>
  <c r="AS278"/>
  <c r="AR278"/>
  <c r="AQ278"/>
  <c r="AP278"/>
  <c r="AO278"/>
  <c r="AN278"/>
  <c r="AM278"/>
  <c r="AL278"/>
  <c r="AK278"/>
  <c r="AJ278"/>
  <c r="AI278"/>
  <c r="FX277"/>
  <c r="FW277"/>
  <c r="FV277"/>
  <c r="FU277"/>
  <c r="FT277"/>
  <c r="FS277"/>
  <c r="FR277"/>
  <c r="FQ277"/>
  <c r="FP277"/>
  <c r="FO277"/>
  <c r="FN277"/>
  <c r="FM277"/>
  <c r="FL277"/>
  <c r="FK277"/>
  <c r="FJ277"/>
  <c r="FI277"/>
  <c r="FH277"/>
  <c r="FG277"/>
  <c r="FF277"/>
  <c r="FE277"/>
  <c r="FD277"/>
  <c r="FC277"/>
  <c r="FB277"/>
  <c r="FA277"/>
  <c r="EZ277"/>
  <c r="EY277"/>
  <c r="EX277"/>
  <c r="EW277"/>
  <c r="EV277"/>
  <c r="EU277"/>
  <c r="ET277"/>
  <c r="ES277"/>
  <c r="ER277"/>
  <c r="EQ277"/>
  <c r="EP277"/>
  <c r="EO277"/>
  <c r="EN277"/>
  <c r="EM277"/>
  <c r="EL277"/>
  <c r="EK277"/>
  <c r="EJ277"/>
  <c r="EI277"/>
  <c r="EH277"/>
  <c r="EG277"/>
  <c r="EF277"/>
  <c r="EE277"/>
  <c r="ED277"/>
  <c r="EC277"/>
  <c r="EB277"/>
  <c r="EA277"/>
  <c r="DZ277"/>
  <c r="DY277"/>
  <c r="DX277"/>
  <c r="DW277"/>
  <c r="DV277"/>
  <c r="DU277"/>
  <c r="DT277"/>
  <c r="DS277"/>
  <c r="DR277"/>
  <c r="DQ277"/>
  <c r="DP277"/>
  <c r="DO277"/>
  <c r="DN277"/>
  <c r="DM277"/>
  <c r="DL277"/>
  <c r="DK277"/>
  <c r="DJ277"/>
  <c r="DI277"/>
  <c r="DH277"/>
  <c r="DG277"/>
  <c r="DF277"/>
  <c r="DE277"/>
  <c r="DD277"/>
  <c r="DC277"/>
  <c r="DB277"/>
  <c r="DA277"/>
  <c r="CZ277"/>
  <c r="CY277"/>
  <c r="CX277"/>
  <c r="CW277"/>
  <c r="CV277"/>
  <c r="CU277"/>
  <c r="CT277"/>
  <c r="CS277"/>
  <c r="CR277"/>
  <c r="CQ277"/>
  <c r="CP277"/>
  <c r="CO277"/>
  <c r="CN277"/>
  <c r="CM277"/>
  <c r="CL277"/>
  <c r="CK277"/>
  <c r="CJ277"/>
  <c r="CI277"/>
  <c r="CH277"/>
  <c r="CG277"/>
  <c r="CF277"/>
  <c r="CE277"/>
  <c r="CD277"/>
  <c r="CC277"/>
  <c r="CB277"/>
  <c r="CA277"/>
  <c r="BZ277"/>
  <c r="BY277"/>
  <c r="BX277"/>
  <c r="BW277"/>
  <c r="BV277"/>
  <c r="BU277"/>
  <c r="BT277"/>
  <c r="BS277"/>
  <c r="BR277"/>
  <c r="BQ277"/>
  <c r="BP277"/>
  <c r="BO277"/>
  <c r="BN277"/>
  <c r="BM277"/>
  <c r="BL277"/>
  <c r="BK277"/>
  <c r="BJ277"/>
  <c r="BB277"/>
  <c r="BA277"/>
  <c r="AZ277"/>
  <c r="AY277"/>
  <c r="AX277"/>
  <c r="AW277"/>
  <c r="AV277"/>
  <c r="AU277"/>
  <c r="AT277"/>
  <c r="AS277"/>
  <c r="AR277"/>
  <c r="AQ277"/>
  <c r="AP277"/>
  <c r="AO277"/>
  <c r="AN277"/>
  <c r="AM277"/>
  <c r="AL277"/>
  <c r="AK277"/>
  <c r="AJ277"/>
  <c r="AI277"/>
  <c r="FX276"/>
  <c r="FW276"/>
  <c r="FV276"/>
  <c r="FU276"/>
  <c r="FT276"/>
  <c r="FS276"/>
  <c r="FR276"/>
  <c r="FQ276"/>
  <c r="FP276"/>
  <c r="FO276"/>
  <c r="FN276"/>
  <c r="FM276"/>
  <c r="FL276"/>
  <c r="FK276"/>
  <c r="FJ276"/>
  <c r="FI276"/>
  <c r="FH276"/>
  <c r="FG276"/>
  <c r="FF276"/>
  <c r="FE276"/>
  <c r="FD276"/>
  <c r="FC276"/>
  <c r="FB276"/>
  <c r="FA276"/>
  <c r="EZ276"/>
  <c r="EY276"/>
  <c r="EX276"/>
  <c r="EW276"/>
  <c r="EV276"/>
  <c r="EU276"/>
  <c r="ET276"/>
  <c r="ES276"/>
  <c r="ER276"/>
  <c r="EQ276"/>
  <c r="EP276"/>
  <c r="EO276"/>
  <c r="EN276"/>
  <c r="EM276"/>
  <c r="EL276"/>
  <c r="EK276"/>
  <c r="EJ276"/>
  <c r="EI276"/>
  <c r="EH276"/>
  <c r="EG276"/>
  <c r="EF276"/>
  <c r="EE276"/>
  <c r="ED276"/>
  <c r="EC276"/>
  <c r="EB276"/>
  <c r="EA276"/>
  <c r="DZ276"/>
  <c r="DY276"/>
  <c r="DX276"/>
  <c r="DW276"/>
  <c r="DV276"/>
  <c r="DU276"/>
  <c r="DT276"/>
  <c r="DS276"/>
  <c r="DR276"/>
  <c r="DQ276"/>
  <c r="DP276"/>
  <c r="DO276"/>
  <c r="DN276"/>
  <c r="DM276"/>
  <c r="DL276"/>
  <c r="DK276"/>
  <c r="DJ276"/>
  <c r="DI276"/>
  <c r="DH276"/>
  <c r="DG276"/>
  <c r="DF276"/>
  <c r="DE276"/>
  <c r="DD276"/>
  <c r="DC276"/>
  <c r="DB276"/>
  <c r="DA276"/>
  <c r="CZ276"/>
  <c r="CY276"/>
  <c r="CX276"/>
  <c r="CW276"/>
  <c r="CV276"/>
  <c r="CU276"/>
  <c r="CT276"/>
  <c r="CS276"/>
  <c r="CR276"/>
  <c r="CQ276"/>
  <c r="CP276"/>
  <c r="CO276"/>
  <c r="CN276"/>
  <c r="CM276"/>
  <c r="CL276"/>
  <c r="CK276"/>
  <c r="CJ276"/>
  <c r="CI276"/>
  <c r="CH276"/>
  <c r="CG276"/>
  <c r="CF276"/>
  <c r="CE276"/>
  <c r="CD276"/>
  <c r="CC276"/>
  <c r="CB276"/>
  <c r="CA276"/>
  <c r="BZ276"/>
  <c r="BY276"/>
  <c r="BX276"/>
  <c r="BW276"/>
  <c r="BV276"/>
  <c r="BU276"/>
  <c r="BT276"/>
  <c r="BS276"/>
  <c r="BR276"/>
  <c r="BQ276"/>
  <c r="BP276"/>
  <c r="BO276"/>
  <c r="BN276"/>
  <c r="BM276"/>
  <c r="BL276"/>
  <c r="BK276"/>
  <c r="BJ276"/>
  <c r="BB276"/>
  <c r="BA276"/>
  <c r="AZ276"/>
  <c r="AY276"/>
  <c r="AX276"/>
  <c r="AW276"/>
  <c r="AV276"/>
  <c r="AU276"/>
  <c r="AT276"/>
  <c r="AS276"/>
  <c r="AR276"/>
  <c r="AQ276"/>
  <c r="AP276"/>
  <c r="AO276"/>
  <c r="AN276"/>
  <c r="AM276"/>
  <c r="AL276"/>
  <c r="AK276"/>
  <c r="AJ276"/>
  <c r="AI276"/>
  <c r="FX275"/>
  <c r="FW275"/>
  <c r="FV275"/>
  <c r="FU275"/>
  <c r="FT275"/>
  <c r="FS275"/>
  <c r="FR275"/>
  <c r="FQ275"/>
  <c r="FP275"/>
  <c r="FO275"/>
  <c r="FN275"/>
  <c r="FM275"/>
  <c r="FL275"/>
  <c r="FK275"/>
  <c r="FJ275"/>
  <c r="FI275"/>
  <c r="FH275"/>
  <c r="FG275"/>
  <c r="FF275"/>
  <c r="FE275"/>
  <c r="FD275"/>
  <c r="FC275"/>
  <c r="FB275"/>
  <c r="FA275"/>
  <c r="EZ275"/>
  <c r="EY275"/>
  <c r="EX275"/>
  <c r="EW275"/>
  <c r="EV275"/>
  <c r="EU275"/>
  <c r="ET275"/>
  <c r="ES275"/>
  <c r="ER275"/>
  <c r="EQ275"/>
  <c r="EP275"/>
  <c r="EO275"/>
  <c r="EN275"/>
  <c r="EM275"/>
  <c r="EL275"/>
  <c r="EK275"/>
  <c r="EJ275"/>
  <c r="EI275"/>
  <c r="EH275"/>
  <c r="EG275"/>
  <c r="EF275"/>
  <c r="EE275"/>
  <c r="ED275"/>
  <c r="EC275"/>
  <c r="EB275"/>
  <c r="EA275"/>
  <c r="DZ275"/>
  <c r="DY275"/>
  <c r="DX275"/>
  <c r="DW275"/>
  <c r="DV275"/>
  <c r="DU275"/>
  <c r="DT275"/>
  <c r="DS275"/>
  <c r="DR275"/>
  <c r="DQ275"/>
  <c r="DP275"/>
  <c r="DO275"/>
  <c r="DN275"/>
  <c r="DM275"/>
  <c r="DL275"/>
  <c r="DK275"/>
  <c r="DJ275"/>
  <c r="DI275"/>
  <c r="DH275"/>
  <c r="DG275"/>
  <c r="DF275"/>
  <c r="DE275"/>
  <c r="DD275"/>
  <c r="DC275"/>
  <c r="DB275"/>
  <c r="DA275"/>
  <c r="CZ275"/>
  <c r="CY275"/>
  <c r="CX275"/>
  <c r="CW275"/>
  <c r="CV275"/>
  <c r="CU275"/>
  <c r="CT275"/>
  <c r="CS275"/>
  <c r="CR275"/>
  <c r="CQ275"/>
  <c r="CP275"/>
  <c r="CO275"/>
  <c r="CN275"/>
  <c r="CM275"/>
  <c r="CL275"/>
  <c r="CK275"/>
  <c r="CJ275"/>
  <c r="CI275"/>
  <c r="CH275"/>
  <c r="CG275"/>
  <c r="CF275"/>
  <c r="CE275"/>
  <c r="CD275"/>
  <c r="CC275"/>
  <c r="CB275"/>
  <c r="CA275"/>
  <c r="BZ275"/>
  <c r="BY275"/>
  <c r="BX275"/>
  <c r="BW275"/>
  <c r="BV275"/>
  <c r="BU275"/>
  <c r="BT275"/>
  <c r="BS275"/>
  <c r="BR275"/>
  <c r="BQ275"/>
  <c r="BP275"/>
  <c r="BO275"/>
  <c r="BN275"/>
  <c r="BM275"/>
  <c r="BL275"/>
  <c r="BK275"/>
  <c r="BJ275"/>
  <c r="BB275"/>
  <c r="BA275"/>
  <c r="AZ275"/>
  <c r="AY275"/>
  <c r="AX275"/>
  <c r="AW275"/>
  <c r="AV275"/>
  <c r="AU275"/>
  <c r="AT275"/>
  <c r="AS275"/>
  <c r="AR275"/>
  <c r="AQ275"/>
  <c r="AP275"/>
  <c r="AO275"/>
  <c r="AN275"/>
  <c r="AM275"/>
  <c r="AL275"/>
  <c r="AK275"/>
  <c r="AJ275"/>
  <c r="AI275"/>
  <c r="FX274"/>
  <c r="FW274"/>
  <c r="FV274"/>
  <c r="FU274"/>
  <c r="FT274"/>
  <c r="FS274"/>
  <c r="FR274"/>
  <c r="FQ274"/>
  <c r="FP274"/>
  <c r="FO274"/>
  <c r="FN274"/>
  <c r="FM274"/>
  <c r="FL274"/>
  <c r="FK274"/>
  <c r="FJ274"/>
  <c r="FI274"/>
  <c r="FH274"/>
  <c r="FG274"/>
  <c r="FF274"/>
  <c r="FE274"/>
  <c r="FD274"/>
  <c r="FC274"/>
  <c r="FB274"/>
  <c r="FA274"/>
  <c r="EZ274"/>
  <c r="EY274"/>
  <c r="EX274"/>
  <c r="EW274"/>
  <c r="EV274"/>
  <c r="EU274"/>
  <c r="ET274"/>
  <c r="ES274"/>
  <c r="ER274"/>
  <c r="EQ274"/>
  <c r="EP274"/>
  <c r="EO274"/>
  <c r="EN274"/>
  <c r="EM274"/>
  <c r="EL274"/>
  <c r="EK274"/>
  <c r="EJ274"/>
  <c r="EI274"/>
  <c r="EH274"/>
  <c r="EG274"/>
  <c r="EF274"/>
  <c r="EE274"/>
  <c r="ED274"/>
  <c r="EC274"/>
  <c r="EB274"/>
  <c r="EA274"/>
  <c r="DZ274"/>
  <c r="DY274"/>
  <c r="DX274"/>
  <c r="DW274"/>
  <c r="DV274"/>
  <c r="DU274"/>
  <c r="DT274"/>
  <c r="DS274"/>
  <c r="DR274"/>
  <c r="DQ274"/>
  <c r="DP274"/>
  <c r="DO274"/>
  <c r="DN274"/>
  <c r="DM274"/>
  <c r="DL274"/>
  <c r="DK274"/>
  <c r="DJ274"/>
  <c r="DI274"/>
  <c r="DH274"/>
  <c r="DG274"/>
  <c r="DF274"/>
  <c r="DE274"/>
  <c r="DD274"/>
  <c r="DC274"/>
  <c r="DB274"/>
  <c r="DA274"/>
  <c r="CZ274"/>
  <c r="CY274"/>
  <c r="CX274"/>
  <c r="CW274"/>
  <c r="CV274"/>
  <c r="CU274"/>
  <c r="CT274"/>
  <c r="CS274"/>
  <c r="CR274"/>
  <c r="CQ274"/>
  <c r="CP274"/>
  <c r="CO274"/>
  <c r="CN274"/>
  <c r="CM274"/>
  <c r="CL274"/>
  <c r="CK274"/>
  <c r="CJ274"/>
  <c r="CI274"/>
  <c r="CH274"/>
  <c r="CG274"/>
  <c r="CF274"/>
  <c r="CE274"/>
  <c r="CD274"/>
  <c r="CC274"/>
  <c r="CB274"/>
  <c r="CA274"/>
  <c r="BZ274"/>
  <c r="BY274"/>
  <c r="BX274"/>
  <c r="BW274"/>
  <c r="BV274"/>
  <c r="BU274"/>
  <c r="BT274"/>
  <c r="BS274"/>
  <c r="BR274"/>
  <c r="BQ274"/>
  <c r="BP274"/>
  <c r="BO274"/>
  <c r="BN274"/>
  <c r="BM274"/>
  <c r="BL274"/>
  <c r="BK274"/>
  <c r="BJ274"/>
  <c r="BB274"/>
  <c r="BA274"/>
  <c r="AZ274"/>
  <c r="AY274"/>
  <c r="AX274"/>
  <c r="AW274"/>
  <c r="AV274"/>
  <c r="AU274"/>
  <c r="AT274"/>
  <c r="AS274"/>
  <c r="AR274"/>
  <c r="AQ274"/>
  <c r="AP274"/>
  <c r="AO274"/>
  <c r="AN274"/>
  <c r="AM274"/>
  <c r="AL274"/>
  <c r="AK274"/>
  <c r="AJ274"/>
  <c r="AI274"/>
  <c r="FX273"/>
  <c r="FW273"/>
  <c r="FV273"/>
  <c r="FU273"/>
  <c r="FT273"/>
  <c r="FS273"/>
  <c r="FR273"/>
  <c r="FQ273"/>
  <c r="FP273"/>
  <c r="FO273"/>
  <c r="FN273"/>
  <c r="FM273"/>
  <c r="FL273"/>
  <c r="FK273"/>
  <c r="FJ273"/>
  <c r="FI273"/>
  <c r="FH273"/>
  <c r="FG273"/>
  <c r="FF273"/>
  <c r="FE273"/>
  <c r="FD273"/>
  <c r="FC273"/>
  <c r="FB273"/>
  <c r="FA273"/>
  <c r="EZ273"/>
  <c r="EY273"/>
  <c r="EX273"/>
  <c r="EW273"/>
  <c r="EV273"/>
  <c r="EU273"/>
  <c r="ET273"/>
  <c r="ES273"/>
  <c r="ER273"/>
  <c r="EQ273"/>
  <c r="EP273"/>
  <c r="EO273"/>
  <c r="EN273"/>
  <c r="EM273"/>
  <c r="EL273"/>
  <c r="EK273"/>
  <c r="EJ273"/>
  <c r="EI273"/>
  <c r="EH273"/>
  <c r="EG273"/>
  <c r="EF273"/>
  <c r="EE273"/>
  <c r="ED273"/>
  <c r="EC273"/>
  <c r="EB273"/>
  <c r="EA273"/>
  <c r="DZ273"/>
  <c r="DY273"/>
  <c r="DX273"/>
  <c r="DW273"/>
  <c r="DV273"/>
  <c r="DU273"/>
  <c r="DT273"/>
  <c r="DS273"/>
  <c r="DR273"/>
  <c r="DQ273"/>
  <c r="DP273"/>
  <c r="DO273"/>
  <c r="DN273"/>
  <c r="DM273"/>
  <c r="DL273"/>
  <c r="DK273"/>
  <c r="DJ273"/>
  <c r="DI273"/>
  <c r="DH273"/>
  <c r="DG273"/>
  <c r="DF273"/>
  <c r="DE273"/>
  <c r="DD273"/>
  <c r="DC273"/>
  <c r="DB273"/>
  <c r="DA273"/>
  <c r="CZ273"/>
  <c r="CY273"/>
  <c r="CX273"/>
  <c r="CW273"/>
  <c r="CV273"/>
  <c r="CU273"/>
  <c r="CT273"/>
  <c r="CS273"/>
  <c r="CR273"/>
  <c r="CQ273"/>
  <c r="CP273"/>
  <c r="CO273"/>
  <c r="CN273"/>
  <c r="CM273"/>
  <c r="CL273"/>
  <c r="CK273"/>
  <c r="CJ273"/>
  <c r="CI273"/>
  <c r="CH273"/>
  <c r="CG273"/>
  <c r="CF273"/>
  <c r="CE273"/>
  <c r="CD273"/>
  <c r="CC273"/>
  <c r="CB273"/>
  <c r="CA273"/>
  <c r="BZ273"/>
  <c r="BY273"/>
  <c r="BX273"/>
  <c r="BW273"/>
  <c r="BV273"/>
  <c r="BU273"/>
  <c r="BT273"/>
  <c r="BS273"/>
  <c r="BR273"/>
  <c r="BQ273"/>
  <c r="BP273"/>
  <c r="BO273"/>
  <c r="BN273"/>
  <c r="BM273"/>
  <c r="BL273"/>
  <c r="BK273"/>
  <c r="BJ273"/>
  <c r="BB273"/>
  <c r="BA273"/>
  <c r="AZ273"/>
  <c r="AY273"/>
  <c r="AX273"/>
  <c r="AW273"/>
  <c r="AV273"/>
  <c r="AU273"/>
  <c r="AT273"/>
  <c r="AS273"/>
  <c r="AR273"/>
  <c r="AQ273"/>
  <c r="AP273"/>
  <c r="AO273"/>
  <c r="AN273"/>
  <c r="AM273"/>
  <c r="AL273"/>
  <c r="AK273"/>
  <c r="AJ273"/>
  <c r="AI273"/>
  <c r="FX272"/>
  <c r="FW272"/>
  <c r="FV272"/>
  <c r="FU272"/>
  <c r="FT272"/>
  <c r="FS272"/>
  <c r="FR272"/>
  <c r="FQ272"/>
  <c r="FP272"/>
  <c r="FO272"/>
  <c r="FN272"/>
  <c r="FM272"/>
  <c r="FL272"/>
  <c r="FK272"/>
  <c r="FJ272"/>
  <c r="FI272"/>
  <c r="FH272"/>
  <c r="FG272"/>
  <c r="FF272"/>
  <c r="FE272"/>
  <c r="FD272"/>
  <c r="FC272"/>
  <c r="FB272"/>
  <c r="FA272"/>
  <c r="EZ272"/>
  <c r="EY272"/>
  <c r="EX272"/>
  <c r="EW272"/>
  <c r="EV272"/>
  <c r="EU272"/>
  <c r="ET272"/>
  <c r="ES272"/>
  <c r="ER272"/>
  <c r="EQ272"/>
  <c r="EP272"/>
  <c r="EO272"/>
  <c r="EN272"/>
  <c r="EM272"/>
  <c r="EL272"/>
  <c r="EK272"/>
  <c r="EJ272"/>
  <c r="EI272"/>
  <c r="EH272"/>
  <c r="EG272"/>
  <c r="EF272"/>
  <c r="EE272"/>
  <c r="ED272"/>
  <c r="EC272"/>
  <c r="EB272"/>
  <c r="EA272"/>
  <c r="DZ272"/>
  <c r="DY272"/>
  <c r="DX272"/>
  <c r="DW272"/>
  <c r="DV272"/>
  <c r="DU272"/>
  <c r="DT272"/>
  <c r="DS272"/>
  <c r="DR272"/>
  <c r="DQ272"/>
  <c r="DP272"/>
  <c r="DO272"/>
  <c r="DN272"/>
  <c r="DM272"/>
  <c r="DL272"/>
  <c r="DK272"/>
  <c r="DJ272"/>
  <c r="DI272"/>
  <c r="DH272"/>
  <c r="DG272"/>
  <c r="DF272"/>
  <c r="DE272"/>
  <c r="DD272"/>
  <c r="DC272"/>
  <c r="DB272"/>
  <c r="DA272"/>
  <c r="CZ272"/>
  <c r="CY272"/>
  <c r="CX272"/>
  <c r="CW272"/>
  <c r="CV272"/>
  <c r="CU272"/>
  <c r="CT272"/>
  <c r="CS272"/>
  <c r="CR272"/>
  <c r="CQ272"/>
  <c r="CP272"/>
  <c r="CO272"/>
  <c r="CN272"/>
  <c r="CM272"/>
  <c r="CL272"/>
  <c r="CK272"/>
  <c r="CJ272"/>
  <c r="CI272"/>
  <c r="CH272"/>
  <c r="CG272"/>
  <c r="CF272"/>
  <c r="CE272"/>
  <c r="CD272"/>
  <c r="CC272"/>
  <c r="CB272"/>
  <c r="CA272"/>
  <c r="BZ272"/>
  <c r="BY272"/>
  <c r="BX272"/>
  <c r="BW272"/>
  <c r="BV272"/>
  <c r="BU272"/>
  <c r="BT272"/>
  <c r="BS272"/>
  <c r="BR272"/>
  <c r="BQ272"/>
  <c r="BP272"/>
  <c r="BO272"/>
  <c r="BN272"/>
  <c r="BM272"/>
  <c r="BL272"/>
  <c r="BK272"/>
  <c r="BJ272"/>
  <c r="BB272"/>
  <c r="BA272"/>
  <c r="AZ272"/>
  <c r="AY272"/>
  <c r="AX272"/>
  <c r="AW272"/>
  <c r="AV272"/>
  <c r="AU272"/>
  <c r="AT272"/>
  <c r="AS272"/>
  <c r="AR272"/>
  <c r="AQ272"/>
  <c r="AP272"/>
  <c r="AO272"/>
  <c r="AN272"/>
  <c r="AM272"/>
  <c r="AL272"/>
  <c r="AK272"/>
  <c r="AJ272"/>
  <c r="AI272"/>
  <c r="FX271"/>
  <c r="FW271"/>
  <c r="FV271"/>
  <c r="FU271"/>
  <c r="FT271"/>
  <c r="FS271"/>
  <c r="FR271"/>
  <c r="FQ271"/>
  <c r="FP271"/>
  <c r="FO271"/>
  <c r="FN271"/>
  <c r="FM271"/>
  <c r="FL271"/>
  <c r="FK271"/>
  <c r="FJ271"/>
  <c r="FI271"/>
  <c r="FH271"/>
  <c r="FG271"/>
  <c r="FF271"/>
  <c r="FE271"/>
  <c r="FD271"/>
  <c r="FC271"/>
  <c r="FB271"/>
  <c r="FA271"/>
  <c r="EZ271"/>
  <c r="EY271"/>
  <c r="EX271"/>
  <c r="EW271"/>
  <c r="EV271"/>
  <c r="EU271"/>
  <c r="ET271"/>
  <c r="ES271"/>
  <c r="ER271"/>
  <c r="EQ271"/>
  <c r="EP271"/>
  <c r="EO271"/>
  <c r="EN271"/>
  <c r="EM271"/>
  <c r="EL271"/>
  <c r="EK271"/>
  <c r="EJ271"/>
  <c r="EI271"/>
  <c r="EH271"/>
  <c r="EG271"/>
  <c r="EF271"/>
  <c r="EE271"/>
  <c r="ED271"/>
  <c r="EC271"/>
  <c r="EB271"/>
  <c r="EA271"/>
  <c r="DZ271"/>
  <c r="DY271"/>
  <c r="DX271"/>
  <c r="DW271"/>
  <c r="DV271"/>
  <c r="DU271"/>
  <c r="DT271"/>
  <c r="DS271"/>
  <c r="DR271"/>
  <c r="DQ271"/>
  <c r="DP271"/>
  <c r="DO271"/>
  <c r="DN271"/>
  <c r="DM271"/>
  <c r="DL271"/>
  <c r="DK271"/>
  <c r="DJ271"/>
  <c r="DI271"/>
  <c r="DH271"/>
  <c r="DG271"/>
  <c r="DF271"/>
  <c r="DE271"/>
  <c r="DD271"/>
  <c r="DC271"/>
  <c r="DB271"/>
  <c r="DA271"/>
  <c r="CZ271"/>
  <c r="CY271"/>
  <c r="CX271"/>
  <c r="CW271"/>
  <c r="CV271"/>
  <c r="CU271"/>
  <c r="CT271"/>
  <c r="CS271"/>
  <c r="CR271"/>
  <c r="CQ271"/>
  <c r="CP271"/>
  <c r="CO271"/>
  <c r="CN271"/>
  <c r="CM271"/>
  <c r="CL271"/>
  <c r="CK271"/>
  <c r="CJ271"/>
  <c r="CI271"/>
  <c r="CH271"/>
  <c r="CG271"/>
  <c r="CF271"/>
  <c r="CE271"/>
  <c r="CD271"/>
  <c r="CC271"/>
  <c r="CB271"/>
  <c r="CA271"/>
  <c r="BZ271"/>
  <c r="BY271"/>
  <c r="BX271"/>
  <c r="BW271"/>
  <c r="BV271"/>
  <c r="BU271"/>
  <c r="BT271"/>
  <c r="BS271"/>
  <c r="BR271"/>
  <c r="BQ271"/>
  <c r="BP271"/>
  <c r="BO271"/>
  <c r="BN271"/>
  <c r="BM271"/>
  <c r="BL271"/>
  <c r="BK271"/>
  <c r="BJ271"/>
  <c r="BB271"/>
  <c r="BA271"/>
  <c r="AZ271"/>
  <c r="AY271"/>
  <c r="AX271"/>
  <c r="AW271"/>
  <c r="AV271"/>
  <c r="AU271"/>
  <c r="AT271"/>
  <c r="AS271"/>
  <c r="AR271"/>
  <c r="AQ271"/>
  <c r="AP271"/>
  <c r="AO271"/>
  <c r="AN271"/>
  <c r="AM271"/>
  <c r="AL271"/>
  <c r="AK271"/>
  <c r="AJ271"/>
  <c r="AI271"/>
  <c r="FX270"/>
  <c r="FW270"/>
  <c r="FV270"/>
  <c r="FU270"/>
  <c r="FT270"/>
  <c r="FS270"/>
  <c r="FR270"/>
  <c r="FQ270"/>
  <c r="FP270"/>
  <c r="FO270"/>
  <c r="FN270"/>
  <c r="FM270"/>
  <c r="FL270"/>
  <c r="FK270"/>
  <c r="FJ270"/>
  <c r="FI270"/>
  <c r="FH270"/>
  <c r="FG270"/>
  <c r="FF270"/>
  <c r="FE270"/>
  <c r="FD270"/>
  <c r="FC270"/>
  <c r="FB270"/>
  <c r="FA270"/>
  <c r="EZ270"/>
  <c r="EY270"/>
  <c r="EX270"/>
  <c r="EW270"/>
  <c r="EV270"/>
  <c r="EU270"/>
  <c r="ET270"/>
  <c r="ES270"/>
  <c r="ER270"/>
  <c r="EQ270"/>
  <c r="EP270"/>
  <c r="EO270"/>
  <c r="EN270"/>
  <c r="EM270"/>
  <c r="EL270"/>
  <c r="EK270"/>
  <c r="EJ270"/>
  <c r="EI270"/>
  <c r="EH270"/>
  <c r="EG270"/>
  <c r="EF270"/>
  <c r="EE270"/>
  <c r="ED270"/>
  <c r="EC270"/>
  <c r="EB270"/>
  <c r="EA270"/>
  <c r="DZ270"/>
  <c r="DY270"/>
  <c r="DX270"/>
  <c r="DW270"/>
  <c r="DV270"/>
  <c r="DU270"/>
  <c r="DT270"/>
  <c r="DS270"/>
  <c r="DR270"/>
  <c r="DQ270"/>
  <c r="DP270"/>
  <c r="DO270"/>
  <c r="DN270"/>
  <c r="DM270"/>
  <c r="DL270"/>
  <c r="DK270"/>
  <c r="DJ270"/>
  <c r="DI270"/>
  <c r="DH270"/>
  <c r="DG270"/>
  <c r="DF270"/>
  <c r="DE270"/>
  <c r="DD270"/>
  <c r="DC270"/>
  <c r="DB270"/>
  <c r="DA270"/>
  <c r="CZ270"/>
  <c r="CY270"/>
  <c r="CX270"/>
  <c r="CW270"/>
  <c r="CV270"/>
  <c r="CU270"/>
  <c r="CT270"/>
  <c r="CS270"/>
  <c r="CR270"/>
  <c r="CQ270"/>
  <c r="CP270"/>
  <c r="CO270"/>
  <c r="CN270"/>
  <c r="CM270"/>
  <c r="CL270"/>
  <c r="CK270"/>
  <c r="CJ270"/>
  <c r="CI270"/>
  <c r="CH270"/>
  <c r="CG270"/>
  <c r="CF270"/>
  <c r="CE270"/>
  <c r="CD270"/>
  <c r="CC270"/>
  <c r="CB270"/>
  <c r="CA270"/>
  <c r="BZ270"/>
  <c r="BY270"/>
  <c r="BX270"/>
  <c r="BW270"/>
  <c r="BV270"/>
  <c r="BU270"/>
  <c r="BT270"/>
  <c r="BS270"/>
  <c r="BR270"/>
  <c r="BQ270"/>
  <c r="BP270"/>
  <c r="BO270"/>
  <c r="BN270"/>
  <c r="BM270"/>
  <c r="BL270"/>
  <c r="BK270"/>
  <c r="BJ270"/>
  <c r="BB270"/>
  <c r="BA270"/>
  <c r="AZ270"/>
  <c r="AY270"/>
  <c r="AX270"/>
  <c r="AW270"/>
  <c r="AV270"/>
  <c r="AU270"/>
  <c r="AT270"/>
  <c r="AS270"/>
  <c r="AR270"/>
  <c r="AQ270"/>
  <c r="AP270"/>
  <c r="AO270"/>
  <c r="AN270"/>
  <c r="AM270"/>
  <c r="AL270"/>
  <c r="AK270"/>
  <c r="AJ270"/>
  <c r="AI270"/>
  <c r="FX269"/>
  <c r="FW269"/>
  <c r="FV269"/>
  <c r="FU269"/>
  <c r="FT269"/>
  <c r="FS269"/>
  <c r="FR269"/>
  <c r="FQ269"/>
  <c r="FP269"/>
  <c r="FO269"/>
  <c r="FN269"/>
  <c r="FM269"/>
  <c r="FL269"/>
  <c r="FK269"/>
  <c r="FJ269"/>
  <c r="FI269"/>
  <c r="FH269"/>
  <c r="FG269"/>
  <c r="FF269"/>
  <c r="FE269"/>
  <c r="FD269"/>
  <c r="FC269"/>
  <c r="FB269"/>
  <c r="FA269"/>
  <c r="EZ269"/>
  <c r="EY269"/>
  <c r="EX269"/>
  <c r="EW269"/>
  <c r="EV269"/>
  <c r="EU269"/>
  <c r="ET269"/>
  <c r="ES269"/>
  <c r="ER269"/>
  <c r="EQ269"/>
  <c r="EP269"/>
  <c r="EO269"/>
  <c r="EN269"/>
  <c r="EM269"/>
  <c r="EL269"/>
  <c r="EK269"/>
  <c r="EJ269"/>
  <c r="EI269"/>
  <c r="EH269"/>
  <c r="EG269"/>
  <c r="EF269"/>
  <c r="EE269"/>
  <c r="ED269"/>
  <c r="EC269"/>
  <c r="EB269"/>
  <c r="EA269"/>
  <c r="DZ269"/>
  <c r="DY269"/>
  <c r="DX269"/>
  <c r="DW269"/>
  <c r="DV269"/>
  <c r="DU269"/>
  <c r="DT269"/>
  <c r="DS269"/>
  <c r="DR269"/>
  <c r="DQ269"/>
  <c r="DP269"/>
  <c r="DO269"/>
  <c r="DN269"/>
  <c r="DM269"/>
  <c r="DL269"/>
  <c r="DK269"/>
  <c r="DJ269"/>
  <c r="DI269"/>
  <c r="DH269"/>
  <c r="DG269"/>
  <c r="DF269"/>
  <c r="DE269"/>
  <c r="DD269"/>
  <c r="DC269"/>
  <c r="DB269"/>
  <c r="DA269"/>
  <c r="CZ269"/>
  <c r="CY269"/>
  <c r="CX269"/>
  <c r="CW269"/>
  <c r="CV269"/>
  <c r="CU269"/>
  <c r="CT269"/>
  <c r="CS269"/>
  <c r="CR269"/>
  <c r="CQ269"/>
  <c r="CP269"/>
  <c r="CO269"/>
  <c r="CN269"/>
  <c r="CM269"/>
  <c r="CL269"/>
  <c r="CK269"/>
  <c r="CJ269"/>
  <c r="CI269"/>
  <c r="CH269"/>
  <c r="CG269"/>
  <c r="CF269"/>
  <c r="CE269"/>
  <c r="CD269"/>
  <c r="CC269"/>
  <c r="CB269"/>
  <c r="CA269"/>
  <c r="BZ269"/>
  <c r="BY269"/>
  <c r="BX269"/>
  <c r="BW269"/>
  <c r="BV269"/>
  <c r="BU269"/>
  <c r="BT269"/>
  <c r="BS269"/>
  <c r="BR269"/>
  <c r="BQ269"/>
  <c r="BP269"/>
  <c r="BO269"/>
  <c r="BN269"/>
  <c r="BM269"/>
  <c r="BL269"/>
  <c r="BK269"/>
  <c r="BJ269"/>
  <c r="BB269"/>
  <c r="BA269"/>
  <c r="AZ269"/>
  <c r="AY269"/>
  <c r="AX269"/>
  <c r="AW269"/>
  <c r="AV269"/>
  <c r="AU269"/>
  <c r="AT269"/>
  <c r="AS269"/>
  <c r="AR269"/>
  <c r="AQ269"/>
  <c r="AP269"/>
  <c r="AO269"/>
  <c r="AN269"/>
  <c r="AM269"/>
  <c r="AL269"/>
  <c r="AK269"/>
  <c r="AJ269"/>
  <c r="AI269"/>
  <c r="FX268"/>
  <c r="FW268"/>
  <c r="FV268"/>
  <c r="FU268"/>
  <c r="FT268"/>
  <c r="FS268"/>
  <c r="FR268"/>
  <c r="FQ268"/>
  <c r="FP268"/>
  <c r="FO268"/>
  <c r="FN268"/>
  <c r="FM268"/>
  <c r="FL268"/>
  <c r="FK268"/>
  <c r="FJ268"/>
  <c r="FI268"/>
  <c r="FH268"/>
  <c r="FG268"/>
  <c r="FF268"/>
  <c r="FE268"/>
  <c r="FD268"/>
  <c r="FC268"/>
  <c r="FB268"/>
  <c r="FA268"/>
  <c r="EZ268"/>
  <c r="EY268"/>
  <c r="EX268"/>
  <c r="EW268"/>
  <c r="EV268"/>
  <c r="EU268"/>
  <c r="ET268"/>
  <c r="ES268"/>
  <c r="ER268"/>
  <c r="EQ268"/>
  <c r="EP268"/>
  <c r="EO268"/>
  <c r="EN268"/>
  <c r="EM268"/>
  <c r="EL268"/>
  <c r="EK268"/>
  <c r="EJ268"/>
  <c r="EI268"/>
  <c r="EH268"/>
  <c r="EG268"/>
  <c r="EF268"/>
  <c r="EE268"/>
  <c r="ED268"/>
  <c r="EC268"/>
  <c r="EB268"/>
  <c r="EA268"/>
  <c r="DZ268"/>
  <c r="DY268"/>
  <c r="DX268"/>
  <c r="DW268"/>
  <c r="DV268"/>
  <c r="DU268"/>
  <c r="DT268"/>
  <c r="DS268"/>
  <c r="DR268"/>
  <c r="DQ268"/>
  <c r="DP268"/>
  <c r="DO268"/>
  <c r="DN268"/>
  <c r="DM268"/>
  <c r="DL268"/>
  <c r="DK268"/>
  <c r="DJ268"/>
  <c r="DI268"/>
  <c r="DH268"/>
  <c r="DG268"/>
  <c r="DF268"/>
  <c r="DE268"/>
  <c r="DD268"/>
  <c r="DC268"/>
  <c r="DB268"/>
  <c r="DA268"/>
  <c r="CZ268"/>
  <c r="CY268"/>
  <c r="CX268"/>
  <c r="CW268"/>
  <c r="CV268"/>
  <c r="CU268"/>
  <c r="CT268"/>
  <c r="CS268"/>
  <c r="CR268"/>
  <c r="CQ268"/>
  <c r="CP268"/>
  <c r="CO268"/>
  <c r="CN268"/>
  <c r="CM268"/>
  <c r="CL268"/>
  <c r="CK268"/>
  <c r="CJ268"/>
  <c r="CI268"/>
  <c r="CH268"/>
  <c r="CG268"/>
  <c r="CF268"/>
  <c r="CE268"/>
  <c r="CD268"/>
  <c r="CC268"/>
  <c r="CB268"/>
  <c r="CA268"/>
  <c r="BZ268"/>
  <c r="BY268"/>
  <c r="BX268"/>
  <c r="BW268"/>
  <c r="BV268"/>
  <c r="BU268"/>
  <c r="BT268"/>
  <c r="BS268"/>
  <c r="BR268"/>
  <c r="BQ268"/>
  <c r="BP268"/>
  <c r="BO268"/>
  <c r="BN268"/>
  <c r="BM268"/>
  <c r="BL268"/>
  <c r="BK268"/>
  <c r="BJ268"/>
  <c r="BB268"/>
  <c r="BA268"/>
  <c r="AZ268"/>
  <c r="AY268"/>
  <c r="AX268"/>
  <c r="AW268"/>
  <c r="AV268"/>
  <c r="AU268"/>
  <c r="AT268"/>
  <c r="AS268"/>
  <c r="AR268"/>
  <c r="AQ268"/>
  <c r="AP268"/>
  <c r="AO268"/>
  <c r="AN268"/>
  <c r="AM268"/>
  <c r="AL268"/>
  <c r="AK268"/>
  <c r="AJ268"/>
  <c r="AI268"/>
  <c r="FX267"/>
  <c r="FW267"/>
  <c r="FV267"/>
  <c r="FU267"/>
  <c r="FT267"/>
  <c r="FS267"/>
  <c r="FR267"/>
  <c r="FQ267"/>
  <c r="FP267"/>
  <c r="FO267"/>
  <c r="FN267"/>
  <c r="FM267"/>
  <c r="FL267"/>
  <c r="FK267"/>
  <c r="FJ267"/>
  <c r="FI267"/>
  <c r="FH267"/>
  <c r="FG267"/>
  <c r="FF267"/>
  <c r="FE267"/>
  <c r="FD267"/>
  <c r="FC267"/>
  <c r="FB267"/>
  <c r="FA267"/>
  <c r="EZ267"/>
  <c r="EY267"/>
  <c r="EX267"/>
  <c r="EW267"/>
  <c r="EV267"/>
  <c r="EU267"/>
  <c r="ET267"/>
  <c r="ES267"/>
  <c r="ER267"/>
  <c r="EQ267"/>
  <c r="EP267"/>
  <c r="EO267"/>
  <c r="EN267"/>
  <c r="EM267"/>
  <c r="EL267"/>
  <c r="EK267"/>
  <c r="EJ267"/>
  <c r="EI267"/>
  <c r="EH267"/>
  <c r="EG267"/>
  <c r="EF267"/>
  <c r="EE267"/>
  <c r="ED267"/>
  <c r="EC267"/>
  <c r="EB267"/>
  <c r="EA267"/>
  <c r="DZ267"/>
  <c r="DY267"/>
  <c r="DX267"/>
  <c r="DW267"/>
  <c r="DV267"/>
  <c r="DU267"/>
  <c r="DT267"/>
  <c r="DS267"/>
  <c r="DR267"/>
  <c r="DQ267"/>
  <c r="DP267"/>
  <c r="DO267"/>
  <c r="DN267"/>
  <c r="DM267"/>
  <c r="DL267"/>
  <c r="DK267"/>
  <c r="DJ267"/>
  <c r="DI267"/>
  <c r="DH267"/>
  <c r="DG267"/>
  <c r="DF267"/>
  <c r="DE267"/>
  <c r="DD267"/>
  <c r="DC267"/>
  <c r="DB267"/>
  <c r="DA267"/>
  <c r="CZ267"/>
  <c r="CY267"/>
  <c r="CX267"/>
  <c r="CW267"/>
  <c r="CV267"/>
  <c r="CU267"/>
  <c r="CT267"/>
  <c r="CS267"/>
  <c r="CR267"/>
  <c r="CQ267"/>
  <c r="CP267"/>
  <c r="CO267"/>
  <c r="CN267"/>
  <c r="CM267"/>
  <c r="CL267"/>
  <c r="CK267"/>
  <c r="CJ267"/>
  <c r="CI267"/>
  <c r="CH267"/>
  <c r="CG267"/>
  <c r="CF267"/>
  <c r="CE267"/>
  <c r="CD267"/>
  <c r="CC267"/>
  <c r="CB267"/>
  <c r="CA267"/>
  <c r="BZ267"/>
  <c r="BY267"/>
  <c r="BX267"/>
  <c r="BW267"/>
  <c r="BV267"/>
  <c r="BU267"/>
  <c r="BT267"/>
  <c r="BS267"/>
  <c r="BR267"/>
  <c r="BQ267"/>
  <c r="BP267"/>
  <c r="BO267"/>
  <c r="BN267"/>
  <c r="BM267"/>
  <c r="BL267"/>
  <c r="BK267"/>
  <c r="BJ267"/>
  <c r="BB267"/>
  <c r="BA267"/>
  <c r="AZ267"/>
  <c r="AY267"/>
  <c r="AX267"/>
  <c r="AW267"/>
  <c r="AV267"/>
  <c r="AU267"/>
  <c r="AT267"/>
  <c r="AS267"/>
  <c r="AR267"/>
  <c r="AQ267"/>
  <c r="AP267"/>
  <c r="AO267"/>
  <c r="AN267"/>
  <c r="AM267"/>
  <c r="AL267"/>
  <c r="AK267"/>
  <c r="AJ267"/>
  <c r="AI267"/>
  <c r="FX266"/>
  <c r="FW266"/>
  <c r="FV266"/>
  <c r="FU266"/>
  <c r="FT266"/>
  <c r="FS266"/>
  <c r="FR266"/>
  <c r="FQ266"/>
  <c r="FP266"/>
  <c r="FO266"/>
  <c r="FN266"/>
  <c r="FM266"/>
  <c r="FL266"/>
  <c r="FK266"/>
  <c r="FJ266"/>
  <c r="FI266"/>
  <c r="FH266"/>
  <c r="FG266"/>
  <c r="FF266"/>
  <c r="FE266"/>
  <c r="FD266"/>
  <c r="FC266"/>
  <c r="FB266"/>
  <c r="FA266"/>
  <c r="EZ266"/>
  <c r="EY266"/>
  <c r="EX266"/>
  <c r="EW266"/>
  <c r="EV266"/>
  <c r="EU266"/>
  <c r="ET266"/>
  <c r="ES266"/>
  <c r="ER266"/>
  <c r="EQ266"/>
  <c r="EP266"/>
  <c r="EO266"/>
  <c r="EN266"/>
  <c r="EM266"/>
  <c r="EL266"/>
  <c r="EK266"/>
  <c r="EJ266"/>
  <c r="EI266"/>
  <c r="EH266"/>
  <c r="EG266"/>
  <c r="EF266"/>
  <c r="EE266"/>
  <c r="ED266"/>
  <c r="EC266"/>
  <c r="EB266"/>
  <c r="EA266"/>
  <c r="DZ266"/>
  <c r="DY266"/>
  <c r="DX266"/>
  <c r="DW266"/>
  <c r="DV266"/>
  <c r="DU266"/>
  <c r="DT266"/>
  <c r="DS266"/>
  <c r="DR266"/>
  <c r="DQ266"/>
  <c r="DP266"/>
  <c r="DO266"/>
  <c r="DN266"/>
  <c r="DM266"/>
  <c r="DL266"/>
  <c r="DK266"/>
  <c r="DJ266"/>
  <c r="DI266"/>
  <c r="DH266"/>
  <c r="DG266"/>
  <c r="DF266"/>
  <c r="DE266"/>
  <c r="DD266"/>
  <c r="DC266"/>
  <c r="DB266"/>
  <c r="DA266"/>
  <c r="CZ266"/>
  <c r="CY266"/>
  <c r="CX266"/>
  <c r="CW266"/>
  <c r="CV266"/>
  <c r="CU266"/>
  <c r="CT266"/>
  <c r="CS266"/>
  <c r="CR266"/>
  <c r="CQ266"/>
  <c r="CP266"/>
  <c r="CO266"/>
  <c r="CN266"/>
  <c r="CM266"/>
  <c r="CL266"/>
  <c r="CK266"/>
  <c r="CJ266"/>
  <c r="CI266"/>
  <c r="CH266"/>
  <c r="CG266"/>
  <c r="CF266"/>
  <c r="CE266"/>
  <c r="CD266"/>
  <c r="CC266"/>
  <c r="CB266"/>
  <c r="CA266"/>
  <c r="BZ266"/>
  <c r="BY266"/>
  <c r="BX266"/>
  <c r="BW266"/>
  <c r="BV266"/>
  <c r="BU266"/>
  <c r="BT266"/>
  <c r="BS266"/>
  <c r="BR266"/>
  <c r="BQ266"/>
  <c r="BP266"/>
  <c r="BO266"/>
  <c r="BN266"/>
  <c r="BM266"/>
  <c r="BL266"/>
  <c r="BK266"/>
  <c r="BJ266"/>
  <c r="BB266"/>
  <c r="BA266"/>
  <c r="AZ266"/>
  <c r="AY266"/>
  <c r="AX266"/>
  <c r="AW266"/>
  <c r="AV266"/>
  <c r="AU266"/>
  <c r="AT266"/>
  <c r="AS266"/>
  <c r="AR266"/>
  <c r="AQ266"/>
  <c r="AP266"/>
  <c r="AO266"/>
  <c r="AN266"/>
  <c r="AM266"/>
  <c r="AL266"/>
  <c r="AK266"/>
  <c r="AJ266"/>
  <c r="AI266"/>
  <c r="FX265"/>
  <c r="FW265"/>
  <c r="FV265"/>
  <c r="FU265"/>
  <c r="FT265"/>
  <c r="FS265"/>
  <c r="FR265"/>
  <c r="FQ265"/>
  <c r="FP265"/>
  <c r="FO265"/>
  <c r="FN265"/>
  <c r="FM265"/>
  <c r="FL265"/>
  <c r="FK265"/>
  <c r="FJ265"/>
  <c r="FI265"/>
  <c r="FH265"/>
  <c r="FG265"/>
  <c r="FF265"/>
  <c r="FE265"/>
  <c r="FD265"/>
  <c r="FC265"/>
  <c r="FB265"/>
  <c r="FA265"/>
  <c r="EZ265"/>
  <c r="EY265"/>
  <c r="EX265"/>
  <c r="EW265"/>
  <c r="EV265"/>
  <c r="EU265"/>
  <c r="ET265"/>
  <c r="ES265"/>
  <c r="ER265"/>
  <c r="EQ265"/>
  <c r="EP265"/>
  <c r="EO265"/>
  <c r="EN265"/>
  <c r="EM265"/>
  <c r="EL265"/>
  <c r="EK265"/>
  <c r="EJ265"/>
  <c r="EI265"/>
  <c r="EH265"/>
  <c r="EG265"/>
  <c r="EF265"/>
  <c r="EE265"/>
  <c r="ED265"/>
  <c r="EC265"/>
  <c r="EB265"/>
  <c r="EA265"/>
  <c r="DZ265"/>
  <c r="DY265"/>
  <c r="DX265"/>
  <c r="DW265"/>
  <c r="DV265"/>
  <c r="DU265"/>
  <c r="DT265"/>
  <c r="DS265"/>
  <c r="DR265"/>
  <c r="DQ265"/>
  <c r="DP265"/>
  <c r="DO265"/>
  <c r="DN265"/>
  <c r="DM265"/>
  <c r="DL265"/>
  <c r="DK265"/>
  <c r="DJ265"/>
  <c r="DI265"/>
  <c r="DH265"/>
  <c r="DG265"/>
  <c r="DF265"/>
  <c r="DE265"/>
  <c r="DD265"/>
  <c r="DC265"/>
  <c r="DB265"/>
  <c r="DA265"/>
  <c r="CZ265"/>
  <c r="CY265"/>
  <c r="CX265"/>
  <c r="CW265"/>
  <c r="CV265"/>
  <c r="CU265"/>
  <c r="CT265"/>
  <c r="CS265"/>
  <c r="CR265"/>
  <c r="CQ265"/>
  <c r="CP265"/>
  <c r="CO265"/>
  <c r="CN265"/>
  <c r="CM265"/>
  <c r="CL265"/>
  <c r="CK265"/>
  <c r="CJ265"/>
  <c r="CI265"/>
  <c r="CH265"/>
  <c r="CG265"/>
  <c r="CF265"/>
  <c r="CE265"/>
  <c r="CD265"/>
  <c r="CC265"/>
  <c r="CB265"/>
  <c r="CA265"/>
  <c r="BZ265"/>
  <c r="BY265"/>
  <c r="BX265"/>
  <c r="BW265"/>
  <c r="BV265"/>
  <c r="BU265"/>
  <c r="BT265"/>
  <c r="BS265"/>
  <c r="BR265"/>
  <c r="BQ265"/>
  <c r="BP265"/>
  <c r="BO265"/>
  <c r="BN265"/>
  <c r="BM265"/>
  <c r="BL265"/>
  <c r="BK265"/>
  <c r="BJ265"/>
  <c r="BB265"/>
  <c r="BA265"/>
  <c r="AZ265"/>
  <c r="AY265"/>
  <c r="AX265"/>
  <c r="AW265"/>
  <c r="AV265"/>
  <c r="AU265"/>
  <c r="AT265"/>
  <c r="AS265"/>
  <c r="AR265"/>
  <c r="AQ265"/>
  <c r="AP265"/>
  <c r="AO265"/>
  <c r="AN265"/>
  <c r="AM265"/>
  <c r="AL265"/>
  <c r="AK265"/>
  <c r="AJ265"/>
  <c r="AI265"/>
  <c r="FX264"/>
  <c r="FW264"/>
  <c r="FV264"/>
  <c r="FU264"/>
  <c r="FT264"/>
  <c r="FS264"/>
  <c r="FR264"/>
  <c r="FQ264"/>
  <c r="FP264"/>
  <c r="FO264"/>
  <c r="FN264"/>
  <c r="FM264"/>
  <c r="FL264"/>
  <c r="FK264"/>
  <c r="FJ264"/>
  <c r="FI264"/>
  <c r="FH264"/>
  <c r="FG264"/>
  <c r="FF264"/>
  <c r="FE264"/>
  <c r="FD264"/>
  <c r="FC264"/>
  <c r="FB264"/>
  <c r="FA264"/>
  <c r="EZ264"/>
  <c r="EY264"/>
  <c r="EX264"/>
  <c r="EW264"/>
  <c r="EV264"/>
  <c r="EU264"/>
  <c r="ET264"/>
  <c r="ES264"/>
  <c r="ER264"/>
  <c r="EQ264"/>
  <c r="EP264"/>
  <c r="EO264"/>
  <c r="EN264"/>
  <c r="EM264"/>
  <c r="EL264"/>
  <c r="EK264"/>
  <c r="EJ264"/>
  <c r="EI264"/>
  <c r="EH264"/>
  <c r="EG264"/>
  <c r="EF264"/>
  <c r="EE264"/>
  <c r="ED264"/>
  <c r="EC264"/>
  <c r="EB264"/>
  <c r="EA264"/>
  <c r="DZ264"/>
  <c r="DY264"/>
  <c r="DX264"/>
  <c r="DW264"/>
  <c r="DV264"/>
  <c r="DU264"/>
  <c r="DT264"/>
  <c r="DS264"/>
  <c r="DR264"/>
  <c r="DQ264"/>
  <c r="DP264"/>
  <c r="DO264"/>
  <c r="DN264"/>
  <c r="DM264"/>
  <c r="DL264"/>
  <c r="DK264"/>
  <c r="DJ264"/>
  <c r="DI264"/>
  <c r="DH264"/>
  <c r="DG264"/>
  <c r="DF264"/>
  <c r="DE264"/>
  <c r="DD264"/>
  <c r="DC264"/>
  <c r="DB264"/>
  <c r="DA264"/>
  <c r="CZ264"/>
  <c r="CY264"/>
  <c r="CX264"/>
  <c r="CW264"/>
  <c r="CV264"/>
  <c r="CU264"/>
  <c r="CT264"/>
  <c r="CS264"/>
  <c r="CR264"/>
  <c r="CQ264"/>
  <c r="CP264"/>
  <c r="CO264"/>
  <c r="CN264"/>
  <c r="CM264"/>
  <c r="CL264"/>
  <c r="CK264"/>
  <c r="CJ264"/>
  <c r="CI264"/>
  <c r="CH264"/>
  <c r="CG264"/>
  <c r="CF264"/>
  <c r="CE264"/>
  <c r="CD264"/>
  <c r="CC264"/>
  <c r="CB264"/>
  <c r="CA264"/>
  <c r="BZ264"/>
  <c r="BY264"/>
  <c r="BX264"/>
  <c r="BW264"/>
  <c r="BV264"/>
  <c r="BU264"/>
  <c r="BT264"/>
  <c r="BS264"/>
  <c r="BR264"/>
  <c r="BQ264"/>
  <c r="BP264"/>
  <c r="BO264"/>
  <c r="BN264"/>
  <c r="BM264"/>
  <c r="BL264"/>
  <c r="BK264"/>
  <c r="BJ264"/>
  <c r="BB264"/>
  <c r="BA264"/>
  <c r="AZ264"/>
  <c r="AY264"/>
  <c r="AX264"/>
  <c r="AW264"/>
  <c r="AV264"/>
  <c r="AU264"/>
  <c r="AT264"/>
  <c r="AS264"/>
  <c r="AR264"/>
  <c r="AQ264"/>
  <c r="AP264"/>
  <c r="AO264"/>
  <c r="AN264"/>
  <c r="AM264"/>
  <c r="AL264"/>
  <c r="AK264"/>
  <c r="AJ264"/>
  <c r="AI264"/>
  <c r="FX263"/>
  <c r="FW263"/>
  <c r="FV263"/>
  <c r="FU263"/>
  <c r="FT263"/>
  <c r="FS263"/>
  <c r="FR263"/>
  <c r="FQ263"/>
  <c r="FP263"/>
  <c r="FO263"/>
  <c r="FN263"/>
  <c r="FM263"/>
  <c r="FL263"/>
  <c r="FK263"/>
  <c r="FJ263"/>
  <c r="FI263"/>
  <c r="FH263"/>
  <c r="FG263"/>
  <c r="FF263"/>
  <c r="FE263"/>
  <c r="FD263"/>
  <c r="FC263"/>
  <c r="FB263"/>
  <c r="FA263"/>
  <c r="EZ263"/>
  <c r="EY263"/>
  <c r="EX263"/>
  <c r="EW263"/>
  <c r="EV263"/>
  <c r="EU263"/>
  <c r="ET263"/>
  <c r="ES263"/>
  <c r="ER263"/>
  <c r="EQ263"/>
  <c r="EP263"/>
  <c r="EO263"/>
  <c r="EN263"/>
  <c r="EM263"/>
  <c r="EL263"/>
  <c r="EK263"/>
  <c r="EJ263"/>
  <c r="EI263"/>
  <c r="EH263"/>
  <c r="EG263"/>
  <c r="EF263"/>
  <c r="EE263"/>
  <c r="ED263"/>
  <c r="EC263"/>
  <c r="EB263"/>
  <c r="EA263"/>
  <c r="DZ263"/>
  <c r="DY263"/>
  <c r="DX263"/>
  <c r="DW263"/>
  <c r="DV263"/>
  <c r="DU263"/>
  <c r="DT263"/>
  <c r="DS263"/>
  <c r="DR263"/>
  <c r="DQ263"/>
  <c r="DP263"/>
  <c r="DO263"/>
  <c r="DN263"/>
  <c r="DM263"/>
  <c r="DL263"/>
  <c r="DK263"/>
  <c r="DJ263"/>
  <c r="DI263"/>
  <c r="DH263"/>
  <c r="DG263"/>
  <c r="DF263"/>
  <c r="DE263"/>
  <c r="DD263"/>
  <c r="DC263"/>
  <c r="DB263"/>
  <c r="DA263"/>
  <c r="CZ263"/>
  <c r="CY263"/>
  <c r="CX263"/>
  <c r="CW263"/>
  <c r="CV263"/>
  <c r="CU263"/>
  <c r="CT263"/>
  <c r="CS263"/>
  <c r="CR263"/>
  <c r="CQ263"/>
  <c r="CP263"/>
  <c r="CO263"/>
  <c r="CN263"/>
  <c r="CM263"/>
  <c r="CL263"/>
  <c r="CK263"/>
  <c r="CJ263"/>
  <c r="CI263"/>
  <c r="CH263"/>
  <c r="CG263"/>
  <c r="CF263"/>
  <c r="CE263"/>
  <c r="CD263"/>
  <c r="CC263"/>
  <c r="CB263"/>
  <c r="CA263"/>
  <c r="BZ263"/>
  <c r="BY263"/>
  <c r="BX263"/>
  <c r="BW263"/>
  <c r="BV263"/>
  <c r="BU263"/>
  <c r="BT263"/>
  <c r="BS263"/>
  <c r="BR263"/>
  <c r="BQ263"/>
  <c r="BP263"/>
  <c r="BO263"/>
  <c r="BN263"/>
  <c r="BM263"/>
  <c r="BL263"/>
  <c r="BK263"/>
  <c r="BJ263"/>
  <c r="BB263"/>
  <c r="BA263"/>
  <c r="AZ263"/>
  <c r="AY263"/>
  <c r="AX263"/>
  <c r="AW263"/>
  <c r="AV263"/>
  <c r="AU263"/>
  <c r="AT263"/>
  <c r="AS263"/>
  <c r="AR263"/>
  <c r="AQ263"/>
  <c r="AP263"/>
  <c r="AO263"/>
  <c r="AN263"/>
  <c r="AM263"/>
  <c r="AL263"/>
  <c r="AK263"/>
  <c r="AJ263"/>
  <c r="AI263"/>
  <c r="FX262"/>
  <c r="FW262"/>
  <c r="FV262"/>
  <c r="FU262"/>
  <c r="FT262"/>
  <c r="FS262"/>
  <c r="FR262"/>
  <c r="FQ262"/>
  <c r="FP262"/>
  <c r="FO262"/>
  <c r="FN262"/>
  <c r="FM262"/>
  <c r="FL262"/>
  <c r="FK262"/>
  <c r="FJ262"/>
  <c r="FI262"/>
  <c r="FH262"/>
  <c r="FG262"/>
  <c r="FF262"/>
  <c r="FE262"/>
  <c r="FD262"/>
  <c r="FC262"/>
  <c r="FB262"/>
  <c r="FA262"/>
  <c r="EZ262"/>
  <c r="EY262"/>
  <c r="EX262"/>
  <c r="EW262"/>
  <c r="EV262"/>
  <c r="EU262"/>
  <c r="ET262"/>
  <c r="ES262"/>
  <c r="ER262"/>
  <c r="EQ262"/>
  <c r="EP262"/>
  <c r="EO262"/>
  <c r="EN262"/>
  <c r="EM262"/>
  <c r="EL262"/>
  <c r="EK262"/>
  <c r="EJ262"/>
  <c r="EI262"/>
  <c r="EH262"/>
  <c r="EG262"/>
  <c r="EF262"/>
  <c r="EE262"/>
  <c r="ED262"/>
  <c r="EC262"/>
  <c r="EB262"/>
  <c r="EA262"/>
  <c r="DZ262"/>
  <c r="DY262"/>
  <c r="DX262"/>
  <c r="DW262"/>
  <c r="DV262"/>
  <c r="DU262"/>
  <c r="DT262"/>
  <c r="DS262"/>
  <c r="DR262"/>
  <c r="DQ262"/>
  <c r="DP262"/>
  <c r="DO262"/>
  <c r="DN262"/>
  <c r="DM262"/>
  <c r="DL262"/>
  <c r="DK262"/>
  <c r="DJ262"/>
  <c r="DI262"/>
  <c r="DH262"/>
  <c r="DG262"/>
  <c r="DF262"/>
  <c r="DE262"/>
  <c r="DD262"/>
  <c r="DC262"/>
  <c r="DB262"/>
  <c r="DA262"/>
  <c r="CZ262"/>
  <c r="CY262"/>
  <c r="CX262"/>
  <c r="CW262"/>
  <c r="CV262"/>
  <c r="CU262"/>
  <c r="CT262"/>
  <c r="CS262"/>
  <c r="CR262"/>
  <c r="CQ262"/>
  <c r="CP262"/>
  <c r="CO262"/>
  <c r="CN262"/>
  <c r="CM262"/>
  <c r="CL262"/>
  <c r="CK262"/>
  <c r="CJ262"/>
  <c r="CI262"/>
  <c r="CH262"/>
  <c r="CG262"/>
  <c r="CF262"/>
  <c r="CE262"/>
  <c r="CD262"/>
  <c r="CC262"/>
  <c r="CB262"/>
  <c r="CA262"/>
  <c r="BZ262"/>
  <c r="BY262"/>
  <c r="BX262"/>
  <c r="BW262"/>
  <c r="BV262"/>
  <c r="BU262"/>
  <c r="BT262"/>
  <c r="BS262"/>
  <c r="BR262"/>
  <c r="BQ262"/>
  <c r="BP262"/>
  <c r="BO262"/>
  <c r="BN262"/>
  <c r="BM262"/>
  <c r="BL262"/>
  <c r="BK262"/>
  <c r="BJ262"/>
  <c r="BB262"/>
  <c r="BA262"/>
  <c r="AZ262"/>
  <c r="AY262"/>
  <c r="AX262"/>
  <c r="AW262"/>
  <c r="AV262"/>
  <c r="AU262"/>
  <c r="AT262"/>
  <c r="AS262"/>
  <c r="AR262"/>
  <c r="AQ262"/>
  <c r="AP262"/>
  <c r="AO262"/>
  <c r="AN262"/>
  <c r="AM262"/>
  <c r="AL262"/>
  <c r="AK262"/>
  <c r="AJ262"/>
  <c r="AI262"/>
  <c r="FX261"/>
  <c r="FW261"/>
  <c r="FV261"/>
  <c r="FU261"/>
  <c r="FT261"/>
  <c r="FS261"/>
  <c r="FR261"/>
  <c r="FQ261"/>
  <c r="FP261"/>
  <c r="FO261"/>
  <c r="FN261"/>
  <c r="FM261"/>
  <c r="FL261"/>
  <c r="FK261"/>
  <c r="FJ261"/>
  <c r="FI261"/>
  <c r="FH261"/>
  <c r="FG261"/>
  <c r="FF261"/>
  <c r="FE261"/>
  <c r="FD261"/>
  <c r="FC261"/>
  <c r="FB261"/>
  <c r="FA261"/>
  <c r="EZ261"/>
  <c r="EY261"/>
  <c r="EX261"/>
  <c r="EW261"/>
  <c r="EV261"/>
  <c r="EU261"/>
  <c r="ET261"/>
  <c r="ES261"/>
  <c r="ER261"/>
  <c r="EQ261"/>
  <c r="EP261"/>
  <c r="EO261"/>
  <c r="EN261"/>
  <c r="EM261"/>
  <c r="EL261"/>
  <c r="EK261"/>
  <c r="EJ261"/>
  <c r="EI261"/>
  <c r="EH261"/>
  <c r="EG261"/>
  <c r="EF261"/>
  <c r="EE261"/>
  <c r="ED261"/>
  <c r="EC261"/>
  <c r="EB261"/>
  <c r="EA261"/>
  <c r="DZ261"/>
  <c r="DY261"/>
  <c r="DX261"/>
  <c r="DW261"/>
  <c r="DV261"/>
  <c r="DU261"/>
  <c r="DT261"/>
  <c r="DS261"/>
  <c r="DR261"/>
  <c r="DQ261"/>
  <c r="DP261"/>
  <c r="DO261"/>
  <c r="DN261"/>
  <c r="DM261"/>
  <c r="DL261"/>
  <c r="DK261"/>
  <c r="DJ261"/>
  <c r="DI261"/>
  <c r="DH261"/>
  <c r="DG261"/>
  <c r="DF261"/>
  <c r="DE261"/>
  <c r="DD261"/>
  <c r="DC261"/>
  <c r="DB261"/>
  <c r="DA261"/>
  <c r="CZ261"/>
  <c r="CY261"/>
  <c r="CX261"/>
  <c r="CW261"/>
  <c r="CV261"/>
  <c r="CU261"/>
  <c r="CT261"/>
  <c r="CS261"/>
  <c r="CR261"/>
  <c r="CQ261"/>
  <c r="CP261"/>
  <c r="CO261"/>
  <c r="CN261"/>
  <c r="CM261"/>
  <c r="CL261"/>
  <c r="CK261"/>
  <c r="CJ261"/>
  <c r="CI261"/>
  <c r="CH261"/>
  <c r="CG261"/>
  <c r="CF261"/>
  <c r="CE261"/>
  <c r="CD261"/>
  <c r="CC261"/>
  <c r="CB261"/>
  <c r="CA261"/>
  <c r="BZ261"/>
  <c r="BY261"/>
  <c r="BX261"/>
  <c r="BW261"/>
  <c r="BV261"/>
  <c r="BU261"/>
  <c r="BT261"/>
  <c r="BS261"/>
  <c r="BR261"/>
  <c r="BQ261"/>
  <c r="BP261"/>
  <c r="BO261"/>
  <c r="BN261"/>
  <c r="BM261"/>
  <c r="BL261"/>
  <c r="BK261"/>
  <c r="BJ261"/>
  <c r="BB261"/>
  <c r="BA261"/>
  <c r="AZ261"/>
  <c r="AY261"/>
  <c r="AX261"/>
  <c r="AW261"/>
  <c r="AV261"/>
  <c r="AU261"/>
  <c r="AT261"/>
  <c r="AS261"/>
  <c r="AR261"/>
  <c r="AQ261"/>
  <c r="AP261"/>
  <c r="AO261"/>
  <c r="AN261"/>
  <c r="AM261"/>
  <c r="AL261"/>
  <c r="AK261"/>
  <c r="AJ261"/>
  <c r="AI261"/>
  <c r="FX260"/>
  <c r="FW260"/>
  <c r="FV260"/>
  <c r="FU260"/>
  <c r="FT260"/>
  <c r="FS260"/>
  <c r="FR260"/>
  <c r="FQ260"/>
  <c r="FP260"/>
  <c r="FO260"/>
  <c r="FN260"/>
  <c r="FM260"/>
  <c r="FL260"/>
  <c r="FK260"/>
  <c r="FJ260"/>
  <c r="FI260"/>
  <c r="FH260"/>
  <c r="FG260"/>
  <c r="FF260"/>
  <c r="FE260"/>
  <c r="FD260"/>
  <c r="FC260"/>
  <c r="FB260"/>
  <c r="FA260"/>
  <c r="EZ260"/>
  <c r="EY260"/>
  <c r="EX260"/>
  <c r="EW260"/>
  <c r="EV260"/>
  <c r="EU260"/>
  <c r="ET260"/>
  <c r="ES260"/>
  <c r="ER260"/>
  <c r="EQ260"/>
  <c r="EP260"/>
  <c r="EO260"/>
  <c r="EN260"/>
  <c r="EM260"/>
  <c r="EL260"/>
  <c r="EK260"/>
  <c r="EJ260"/>
  <c r="EI260"/>
  <c r="EH260"/>
  <c r="EG260"/>
  <c r="EF260"/>
  <c r="EE260"/>
  <c r="ED260"/>
  <c r="EC260"/>
  <c r="EB260"/>
  <c r="EA260"/>
  <c r="DZ260"/>
  <c r="DY260"/>
  <c r="DX260"/>
  <c r="DW260"/>
  <c r="DV260"/>
  <c r="DU260"/>
  <c r="DT260"/>
  <c r="DS260"/>
  <c r="DR260"/>
  <c r="DQ260"/>
  <c r="DP260"/>
  <c r="DO260"/>
  <c r="DN260"/>
  <c r="DM260"/>
  <c r="DL260"/>
  <c r="DK260"/>
  <c r="DJ260"/>
  <c r="DI260"/>
  <c r="DH260"/>
  <c r="DG260"/>
  <c r="DF260"/>
  <c r="DE260"/>
  <c r="DD260"/>
  <c r="DC260"/>
  <c r="DB260"/>
  <c r="DA260"/>
  <c r="CZ260"/>
  <c r="CY260"/>
  <c r="CX260"/>
  <c r="CW260"/>
  <c r="CV260"/>
  <c r="CU260"/>
  <c r="CT260"/>
  <c r="CS260"/>
  <c r="CR260"/>
  <c r="CQ260"/>
  <c r="CP260"/>
  <c r="CO260"/>
  <c r="CN260"/>
  <c r="CM260"/>
  <c r="CL260"/>
  <c r="CK260"/>
  <c r="CJ260"/>
  <c r="CI260"/>
  <c r="CH260"/>
  <c r="CG260"/>
  <c r="CF260"/>
  <c r="CE260"/>
  <c r="CD260"/>
  <c r="CC260"/>
  <c r="CB260"/>
  <c r="CA260"/>
  <c r="BZ260"/>
  <c r="BY260"/>
  <c r="BX260"/>
  <c r="BW260"/>
  <c r="BV260"/>
  <c r="BU260"/>
  <c r="BT260"/>
  <c r="BS260"/>
  <c r="BR260"/>
  <c r="BQ260"/>
  <c r="BP260"/>
  <c r="BO260"/>
  <c r="BN260"/>
  <c r="BM260"/>
  <c r="BL260"/>
  <c r="BK260"/>
  <c r="BJ260"/>
  <c r="BB260"/>
  <c r="BA260"/>
  <c r="AZ260"/>
  <c r="AY260"/>
  <c r="AX260"/>
  <c r="AW260"/>
  <c r="AV260"/>
  <c r="AU260"/>
  <c r="AT260"/>
  <c r="AS260"/>
  <c r="AR260"/>
  <c r="AQ260"/>
  <c r="AP260"/>
  <c r="AO260"/>
  <c r="AN260"/>
  <c r="AM260"/>
  <c r="AL260"/>
  <c r="AK260"/>
  <c r="AJ260"/>
  <c r="AI260"/>
  <c r="FX259"/>
  <c r="FW259"/>
  <c r="FV259"/>
  <c r="FU259"/>
  <c r="FT259"/>
  <c r="FS259"/>
  <c r="FR259"/>
  <c r="FQ259"/>
  <c r="FP259"/>
  <c r="FO259"/>
  <c r="FN259"/>
  <c r="FM259"/>
  <c r="FL259"/>
  <c r="FK259"/>
  <c r="FJ259"/>
  <c r="FI259"/>
  <c r="FH259"/>
  <c r="FG259"/>
  <c r="FF259"/>
  <c r="FE259"/>
  <c r="FD259"/>
  <c r="FC259"/>
  <c r="FB259"/>
  <c r="FA259"/>
  <c r="EZ259"/>
  <c r="EY259"/>
  <c r="EX259"/>
  <c r="EW259"/>
  <c r="EV259"/>
  <c r="EU259"/>
  <c r="ET259"/>
  <c r="ES259"/>
  <c r="ER259"/>
  <c r="EQ259"/>
  <c r="EP259"/>
  <c r="EO259"/>
  <c r="EN259"/>
  <c r="EM259"/>
  <c r="EL259"/>
  <c r="EK259"/>
  <c r="EJ259"/>
  <c r="EI259"/>
  <c r="EH259"/>
  <c r="EG259"/>
  <c r="EF259"/>
  <c r="EE259"/>
  <c r="ED259"/>
  <c r="EC259"/>
  <c r="EB259"/>
  <c r="EA259"/>
  <c r="DZ259"/>
  <c r="DY259"/>
  <c r="DX259"/>
  <c r="DW259"/>
  <c r="DV259"/>
  <c r="DU259"/>
  <c r="DT259"/>
  <c r="DS259"/>
  <c r="DR259"/>
  <c r="DQ259"/>
  <c r="DP259"/>
  <c r="DO259"/>
  <c r="DN259"/>
  <c r="DM259"/>
  <c r="DL259"/>
  <c r="DK259"/>
  <c r="DJ259"/>
  <c r="DI259"/>
  <c r="DH259"/>
  <c r="DG259"/>
  <c r="DF259"/>
  <c r="DE259"/>
  <c r="DD259"/>
  <c r="DC259"/>
  <c r="DB259"/>
  <c r="DA259"/>
  <c r="CZ259"/>
  <c r="CY259"/>
  <c r="CX259"/>
  <c r="CW259"/>
  <c r="CV259"/>
  <c r="CU259"/>
  <c r="CT259"/>
  <c r="CS259"/>
  <c r="CR259"/>
  <c r="CQ259"/>
  <c r="CP259"/>
  <c r="CO259"/>
  <c r="CN259"/>
  <c r="CM259"/>
  <c r="CL259"/>
  <c r="CK259"/>
  <c r="CJ259"/>
  <c r="CI259"/>
  <c r="CH259"/>
  <c r="CG259"/>
  <c r="CF259"/>
  <c r="CE259"/>
  <c r="CD259"/>
  <c r="CC259"/>
  <c r="CB259"/>
  <c r="CA259"/>
  <c r="BZ259"/>
  <c r="BY259"/>
  <c r="BX259"/>
  <c r="BW259"/>
  <c r="BV259"/>
  <c r="BU259"/>
  <c r="BT259"/>
  <c r="BS259"/>
  <c r="BR259"/>
  <c r="BQ259"/>
  <c r="BP259"/>
  <c r="BO259"/>
  <c r="BN259"/>
  <c r="BM259"/>
  <c r="BL259"/>
  <c r="BK259"/>
  <c r="BJ259"/>
  <c r="BB259"/>
  <c r="BA259"/>
  <c r="AZ259"/>
  <c r="AY259"/>
  <c r="AX259"/>
  <c r="AW259"/>
  <c r="AV259"/>
  <c r="AU259"/>
  <c r="AT259"/>
  <c r="AS259"/>
  <c r="AR259"/>
  <c r="AQ259"/>
  <c r="AP259"/>
  <c r="AO259"/>
  <c r="AN259"/>
  <c r="AM259"/>
  <c r="AL259"/>
  <c r="AK259"/>
  <c r="AJ259"/>
  <c r="AI259"/>
  <c r="FX258"/>
  <c r="FW258"/>
  <c r="FV258"/>
  <c r="FU258"/>
  <c r="FT258"/>
  <c r="FS258"/>
  <c r="FR258"/>
  <c r="FQ258"/>
  <c r="FP258"/>
  <c r="FO258"/>
  <c r="FN258"/>
  <c r="FM258"/>
  <c r="FL258"/>
  <c r="FK258"/>
  <c r="FJ258"/>
  <c r="FI258"/>
  <c r="FH258"/>
  <c r="FG258"/>
  <c r="FF258"/>
  <c r="FE258"/>
  <c r="FD258"/>
  <c r="FC258"/>
  <c r="FB258"/>
  <c r="FA258"/>
  <c r="EZ258"/>
  <c r="EY258"/>
  <c r="EX258"/>
  <c r="EW258"/>
  <c r="EV258"/>
  <c r="EU258"/>
  <c r="ET258"/>
  <c r="ES258"/>
  <c r="ER258"/>
  <c r="EQ258"/>
  <c r="EP258"/>
  <c r="EO258"/>
  <c r="EN258"/>
  <c r="EM258"/>
  <c r="EL258"/>
  <c r="EK258"/>
  <c r="EJ258"/>
  <c r="EI258"/>
  <c r="EH258"/>
  <c r="EG258"/>
  <c r="EF258"/>
  <c r="EE258"/>
  <c r="ED258"/>
  <c r="EC258"/>
  <c r="EB258"/>
  <c r="EA258"/>
  <c r="DZ258"/>
  <c r="DY258"/>
  <c r="DX258"/>
  <c r="DW258"/>
  <c r="DV258"/>
  <c r="DU258"/>
  <c r="DT258"/>
  <c r="DS258"/>
  <c r="DR258"/>
  <c r="DQ258"/>
  <c r="DP258"/>
  <c r="DO258"/>
  <c r="DN258"/>
  <c r="DM258"/>
  <c r="DL258"/>
  <c r="DK258"/>
  <c r="DJ258"/>
  <c r="DI258"/>
  <c r="DH258"/>
  <c r="DG258"/>
  <c r="DF258"/>
  <c r="DE258"/>
  <c r="DD258"/>
  <c r="DC258"/>
  <c r="DB258"/>
  <c r="DA258"/>
  <c r="CZ258"/>
  <c r="CY258"/>
  <c r="CX258"/>
  <c r="CW258"/>
  <c r="CV258"/>
  <c r="CU258"/>
  <c r="CT258"/>
  <c r="CS258"/>
  <c r="CR258"/>
  <c r="CQ258"/>
  <c r="CP258"/>
  <c r="CO258"/>
  <c r="CN258"/>
  <c r="CM258"/>
  <c r="CL258"/>
  <c r="CK258"/>
  <c r="CJ258"/>
  <c r="CI258"/>
  <c r="CH258"/>
  <c r="CG258"/>
  <c r="CF258"/>
  <c r="CE258"/>
  <c r="CD258"/>
  <c r="CC258"/>
  <c r="CB258"/>
  <c r="CA258"/>
  <c r="BZ258"/>
  <c r="BY258"/>
  <c r="BX258"/>
  <c r="BW258"/>
  <c r="BV258"/>
  <c r="BU258"/>
  <c r="BT258"/>
  <c r="BS258"/>
  <c r="BR258"/>
  <c r="BQ258"/>
  <c r="BP258"/>
  <c r="BO258"/>
  <c r="BN258"/>
  <c r="BM258"/>
  <c r="BL258"/>
  <c r="BK258"/>
  <c r="BJ258"/>
  <c r="BB258"/>
  <c r="BA258"/>
  <c r="AZ258"/>
  <c r="AY258"/>
  <c r="AX258"/>
  <c r="AW258"/>
  <c r="AV258"/>
  <c r="AU258"/>
  <c r="AT258"/>
  <c r="AS258"/>
  <c r="AR258"/>
  <c r="AQ258"/>
  <c r="AP258"/>
  <c r="AO258"/>
  <c r="AN258"/>
  <c r="AM258"/>
  <c r="AL258"/>
  <c r="AK258"/>
  <c r="AJ258"/>
  <c r="AI258"/>
  <c r="FX257"/>
  <c r="FW257"/>
  <c r="FV257"/>
  <c r="FU257"/>
  <c r="FT257"/>
  <c r="FS257"/>
  <c r="FR257"/>
  <c r="FQ257"/>
  <c r="FP257"/>
  <c r="FO257"/>
  <c r="FN257"/>
  <c r="FM257"/>
  <c r="FL257"/>
  <c r="FK257"/>
  <c r="FJ257"/>
  <c r="FI257"/>
  <c r="FH257"/>
  <c r="FG257"/>
  <c r="FF257"/>
  <c r="FE257"/>
  <c r="FD257"/>
  <c r="FC257"/>
  <c r="FB257"/>
  <c r="FA257"/>
  <c r="EZ257"/>
  <c r="EY257"/>
  <c r="EX257"/>
  <c r="EW257"/>
  <c r="EV257"/>
  <c r="EU257"/>
  <c r="ET257"/>
  <c r="ES257"/>
  <c r="ER257"/>
  <c r="EQ257"/>
  <c r="EP257"/>
  <c r="EO257"/>
  <c r="EN257"/>
  <c r="EM257"/>
  <c r="EL257"/>
  <c r="EK257"/>
  <c r="EJ257"/>
  <c r="EI257"/>
  <c r="EH257"/>
  <c r="EG257"/>
  <c r="EF257"/>
  <c r="EE257"/>
  <c r="ED257"/>
  <c r="EC257"/>
  <c r="EB257"/>
  <c r="EA257"/>
  <c r="DZ257"/>
  <c r="DY257"/>
  <c r="DX257"/>
  <c r="DW257"/>
  <c r="DV257"/>
  <c r="DU257"/>
  <c r="DT257"/>
  <c r="DS257"/>
  <c r="DR257"/>
  <c r="DQ257"/>
  <c r="DP257"/>
  <c r="DO257"/>
  <c r="DN257"/>
  <c r="DM257"/>
  <c r="DL257"/>
  <c r="DK257"/>
  <c r="DJ257"/>
  <c r="DI257"/>
  <c r="DH257"/>
  <c r="DG257"/>
  <c r="DF257"/>
  <c r="DE257"/>
  <c r="DD257"/>
  <c r="DC257"/>
  <c r="DB257"/>
  <c r="DA257"/>
  <c r="CZ257"/>
  <c r="CY257"/>
  <c r="CX257"/>
  <c r="CW257"/>
  <c r="CV257"/>
  <c r="CU257"/>
  <c r="CT257"/>
  <c r="CS257"/>
  <c r="CR257"/>
  <c r="CQ257"/>
  <c r="CP257"/>
  <c r="CO257"/>
  <c r="CN257"/>
  <c r="CM257"/>
  <c r="CL257"/>
  <c r="CK257"/>
  <c r="CJ257"/>
  <c r="CI257"/>
  <c r="CH257"/>
  <c r="CG257"/>
  <c r="CF257"/>
  <c r="CE257"/>
  <c r="CD257"/>
  <c r="CC257"/>
  <c r="CB257"/>
  <c r="CA257"/>
  <c r="BZ257"/>
  <c r="BY257"/>
  <c r="BX257"/>
  <c r="BW257"/>
  <c r="BV257"/>
  <c r="BU257"/>
  <c r="BT257"/>
  <c r="BS257"/>
  <c r="BR257"/>
  <c r="BQ257"/>
  <c r="BP257"/>
  <c r="BO257"/>
  <c r="BN257"/>
  <c r="BM257"/>
  <c r="BL257"/>
  <c r="BK257"/>
  <c r="BJ257"/>
  <c r="BB257"/>
  <c r="BA257"/>
  <c r="AZ257"/>
  <c r="AY257"/>
  <c r="AX257"/>
  <c r="AW257"/>
  <c r="AV257"/>
  <c r="AU257"/>
  <c r="AT257"/>
  <c r="AS257"/>
  <c r="AR257"/>
  <c r="AQ257"/>
  <c r="AP257"/>
  <c r="AO257"/>
  <c r="AN257"/>
  <c r="AM257"/>
  <c r="AL257"/>
  <c r="AK257"/>
  <c r="AJ257"/>
  <c r="AI257"/>
  <c r="FX256"/>
  <c r="FW256"/>
  <c r="FV256"/>
  <c r="FU256"/>
  <c r="FT256"/>
  <c r="FS256"/>
  <c r="FR256"/>
  <c r="FQ256"/>
  <c r="FP256"/>
  <c r="FO256"/>
  <c r="FN256"/>
  <c r="FM256"/>
  <c r="FL256"/>
  <c r="FK256"/>
  <c r="FJ256"/>
  <c r="FI256"/>
  <c r="FH256"/>
  <c r="FG256"/>
  <c r="FF256"/>
  <c r="FE256"/>
  <c r="FD256"/>
  <c r="FC256"/>
  <c r="FB256"/>
  <c r="FA256"/>
  <c r="EZ256"/>
  <c r="EY256"/>
  <c r="EX256"/>
  <c r="EW256"/>
  <c r="EV256"/>
  <c r="EU256"/>
  <c r="ET256"/>
  <c r="ES256"/>
  <c r="ER256"/>
  <c r="EQ256"/>
  <c r="EP256"/>
  <c r="EO256"/>
  <c r="EN256"/>
  <c r="EM256"/>
  <c r="EL256"/>
  <c r="EK256"/>
  <c r="EJ256"/>
  <c r="EI256"/>
  <c r="EH256"/>
  <c r="EG256"/>
  <c r="EF256"/>
  <c r="EE256"/>
  <c r="ED256"/>
  <c r="EC256"/>
  <c r="EB256"/>
  <c r="EA256"/>
  <c r="DZ256"/>
  <c r="DY256"/>
  <c r="DX256"/>
  <c r="DW256"/>
  <c r="DV256"/>
  <c r="DU256"/>
  <c r="DT256"/>
  <c r="DS256"/>
  <c r="DR256"/>
  <c r="DQ256"/>
  <c r="DP256"/>
  <c r="DO256"/>
  <c r="DN256"/>
  <c r="DM256"/>
  <c r="DL256"/>
  <c r="DK256"/>
  <c r="DJ256"/>
  <c r="DI256"/>
  <c r="DH256"/>
  <c r="DG256"/>
  <c r="DF256"/>
  <c r="DE256"/>
  <c r="DD256"/>
  <c r="DC256"/>
  <c r="DB256"/>
  <c r="DA256"/>
  <c r="CZ256"/>
  <c r="CY256"/>
  <c r="CX256"/>
  <c r="CW256"/>
  <c r="CV256"/>
  <c r="CU256"/>
  <c r="CT256"/>
  <c r="CS256"/>
  <c r="CR256"/>
  <c r="CQ256"/>
  <c r="CP256"/>
  <c r="CO256"/>
  <c r="CN256"/>
  <c r="CM256"/>
  <c r="CL256"/>
  <c r="CK256"/>
  <c r="CJ256"/>
  <c r="CI256"/>
  <c r="CH256"/>
  <c r="CG256"/>
  <c r="CF256"/>
  <c r="CE256"/>
  <c r="CD256"/>
  <c r="CC256"/>
  <c r="CB256"/>
  <c r="CA256"/>
  <c r="BZ256"/>
  <c r="BY256"/>
  <c r="BX256"/>
  <c r="BW256"/>
  <c r="BV256"/>
  <c r="BU256"/>
  <c r="BT256"/>
  <c r="BS256"/>
  <c r="BR256"/>
  <c r="BQ256"/>
  <c r="BP256"/>
  <c r="BO256"/>
  <c r="BN256"/>
  <c r="BM256"/>
  <c r="BL256"/>
  <c r="BK256"/>
  <c r="BJ256"/>
  <c r="BB256"/>
  <c r="BA256"/>
  <c r="AZ256"/>
  <c r="AY256"/>
  <c r="AX256"/>
  <c r="AW256"/>
  <c r="AV256"/>
  <c r="AU256"/>
  <c r="AT256"/>
  <c r="AS256"/>
  <c r="AR256"/>
  <c r="AQ256"/>
  <c r="AP256"/>
  <c r="AO256"/>
  <c r="AN256"/>
  <c r="AM256"/>
  <c r="AL256"/>
  <c r="AK256"/>
  <c r="AJ256"/>
  <c r="AI256"/>
  <c r="FX255"/>
  <c r="FW255"/>
  <c r="FV255"/>
  <c r="FU255"/>
  <c r="FT255"/>
  <c r="FS255"/>
  <c r="FR255"/>
  <c r="FQ255"/>
  <c r="FP255"/>
  <c r="FO255"/>
  <c r="FN255"/>
  <c r="FM255"/>
  <c r="FL255"/>
  <c r="FK255"/>
  <c r="FJ255"/>
  <c r="FI255"/>
  <c r="FH255"/>
  <c r="FG255"/>
  <c r="FF255"/>
  <c r="FE255"/>
  <c r="FD255"/>
  <c r="FC255"/>
  <c r="FB255"/>
  <c r="FA255"/>
  <c r="EZ255"/>
  <c r="EY255"/>
  <c r="EX255"/>
  <c r="EW255"/>
  <c r="EV255"/>
  <c r="EU255"/>
  <c r="ET255"/>
  <c r="ES255"/>
  <c r="ER255"/>
  <c r="EQ255"/>
  <c r="EP255"/>
  <c r="EO255"/>
  <c r="EN255"/>
  <c r="EM255"/>
  <c r="EL255"/>
  <c r="EK255"/>
  <c r="EJ255"/>
  <c r="EI255"/>
  <c r="EH255"/>
  <c r="EG255"/>
  <c r="EF255"/>
  <c r="EE255"/>
  <c r="ED255"/>
  <c r="EC255"/>
  <c r="EB255"/>
  <c r="EA255"/>
  <c r="DZ255"/>
  <c r="DY255"/>
  <c r="DX255"/>
  <c r="DW255"/>
  <c r="DV255"/>
  <c r="DU255"/>
  <c r="DT255"/>
  <c r="DS255"/>
  <c r="DR255"/>
  <c r="DQ255"/>
  <c r="DP255"/>
  <c r="DO255"/>
  <c r="DN255"/>
  <c r="DM255"/>
  <c r="DL255"/>
  <c r="DK255"/>
  <c r="DJ255"/>
  <c r="DI255"/>
  <c r="DH255"/>
  <c r="DG255"/>
  <c r="DF255"/>
  <c r="DE255"/>
  <c r="DD255"/>
  <c r="DC255"/>
  <c r="DB255"/>
  <c r="DA255"/>
  <c r="CZ255"/>
  <c r="CY255"/>
  <c r="CX255"/>
  <c r="CW255"/>
  <c r="CV255"/>
  <c r="CU255"/>
  <c r="CT255"/>
  <c r="CS255"/>
  <c r="CR255"/>
  <c r="CQ255"/>
  <c r="CP255"/>
  <c r="CO255"/>
  <c r="CN255"/>
  <c r="CM255"/>
  <c r="CL255"/>
  <c r="CK255"/>
  <c r="CJ255"/>
  <c r="CI255"/>
  <c r="CH255"/>
  <c r="CG255"/>
  <c r="CF255"/>
  <c r="CE255"/>
  <c r="CD255"/>
  <c r="CC255"/>
  <c r="CB255"/>
  <c r="CA255"/>
  <c r="BZ255"/>
  <c r="BY255"/>
  <c r="BX255"/>
  <c r="BW255"/>
  <c r="BV255"/>
  <c r="BU255"/>
  <c r="BT255"/>
  <c r="BS255"/>
  <c r="BR255"/>
  <c r="BQ255"/>
  <c r="BP255"/>
  <c r="BO255"/>
  <c r="BN255"/>
  <c r="BM255"/>
  <c r="BL255"/>
  <c r="BK255"/>
  <c r="BJ255"/>
  <c r="BB255"/>
  <c r="BA255"/>
  <c r="AZ255"/>
  <c r="AY255"/>
  <c r="AX255"/>
  <c r="AW255"/>
  <c r="AV255"/>
  <c r="AU255"/>
  <c r="AT255"/>
  <c r="AS255"/>
  <c r="AR255"/>
  <c r="AQ255"/>
  <c r="AP255"/>
  <c r="AO255"/>
  <c r="AN255"/>
  <c r="AM255"/>
  <c r="AL255"/>
  <c r="AK255"/>
  <c r="AJ255"/>
  <c r="AI255"/>
  <c r="FX254"/>
  <c r="FW254"/>
  <c r="FV254"/>
  <c r="FU254"/>
  <c r="FT254"/>
  <c r="FS254"/>
  <c r="FR254"/>
  <c r="FQ254"/>
  <c r="FP254"/>
  <c r="FO254"/>
  <c r="FN254"/>
  <c r="FM254"/>
  <c r="FL254"/>
  <c r="FK254"/>
  <c r="FJ254"/>
  <c r="FI254"/>
  <c r="FH254"/>
  <c r="FG254"/>
  <c r="FF254"/>
  <c r="FE254"/>
  <c r="FD254"/>
  <c r="FC254"/>
  <c r="FB254"/>
  <c r="FA254"/>
  <c r="EZ254"/>
  <c r="EY254"/>
  <c r="EX254"/>
  <c r="EW254"/>
  <c r="EV254"/>
  <c r="EU254"/>
  <c r="ET254"/>
  <c r="ES254"/>
  <c r="ER254"/>
  <c r="EQ254"/>
  <c r="EP254"/>
  <c r="EO254"/>
  <c r="EN254"/>
  <c r="EM254"/>
  <c r="EL254"/>
  <c r="EK254"/>
  <c r="EJ254"/>
  <c r="EI254"/>
  <c r="EH254"/>
  <c r="EG254"/>
  <c r="EF254"/>
  <c r="EE254"/>
  <c r="ED254"/>
  <c r="EC254"/>
  <c r="EB254"/>
  <c r="EA254"/>
  <c r="DZ254"/>
  <c r="DY254"/>
  <c r="DX254"/>
  <c r="DW254"/>
  <c r="DV254"/>
  <c r="DU254"/>
  <c r="DT254"/>
  <c r="DS254"/>
  <c r="DR254"/>
  <c r="DQ254"/>
  <c r="DP254"/>
  <c r="DO254"/>
  <c r="DN254"/>
  <c r="DM254"/>
  <c r="DL254"/>
  <c r="DK254"/>
  <c r="DJ254"/>
  <c r="DI254"/>
  <c r="DH254"/>
  <c r="DG254"/>
  <c r="DF254"/>
  <c r="DE254"/>
  <c r="DD254"/>
  <c r="DC254"/>
  <c r="DB254"/>
  <c r="DA254"/>
  <c r="CZ254"/>
  <c r="CY254"/>
  <c r="CX254"/>
  <c r="CW254"/>
  <c r="CV254"/>
  <c r="CU254"/>
  <c r="CT254"/>
  <c r="CS254"/>
  <c r="CR254"/>
  <c r="CQ254"/>
  <c r="CP254"/>
  <c r="CO254"/>
  <c r="CN254"/>
  <c r="CM254"/>
  <c r="CL254"/>
  <c r="CK254"/>
  <c r="CJ254"/>
  <c r="CI254"/>
  <c r="CH254"/>
  <c r="CG254"/>
  <c r="CF254"/>
  <c r="CE254"/>
  <c r="CD254"/>
  <c r="CC254"/>
  <c r="CB254"/>
  <c r="CA254"/>
  <c r="BZ254"/>
  <c r="BY254"/>
  <c r="BX254"/>
  <c r="BW254"/>
  <c r="BV254"/>
  <c r="BU254"/>
  <c r="BT254"/>
  <c r="BS254"/>
  <c r="BR254"/>
  <c r="BQ254"/>
  <c r="BP254"/>
  <c r="BO254"/>
  <c r="BN254"/>
  <c r="BM254"/>
  <c r="BL254"/>
  <c r="BK254"/>
  <c r="BJ254"/>
  <c r="BB254"/>
  <c r="BA254"/>
  <c r="AZ254"/>
  <c r="AY254"/>
  <c r="AX254"/>
  <c r="AW254"/>
  <c r="AV254"/>
  <c r="AU254"/>
  <c r="AT254"/>
  <c r="AS254"/>
  <c r="AR254"/>
  <c r="AQ254"/>
  <c r="AP254"/>
  <c r="AO254"/>
  <c r="AN254"/>
  <c r="AM254"/>
  <c r="AL254"/>
  <c r="AK254"/>
  <c r="AJ254"/>
  <c r="AI254"/>
  <c r="FX253"/>
  <c r="FW253"/>
  <c r="FV253"/>
  <c r="FU253"/>
  <c r="FT253"/>
  <c r="FS253"/>
  <c r="FR253"/>
  <c r="FQ253"/>
  <c r="FP253"/>
  <c r="FO253"/>
  <c r="FN253"/>
  <c r="FM253"/>
  <c r="FL253"/>
  <c r="FK253"/>
  <c r="FJ253"/>
  <c r="FI253"/>
  <c r="FH253"/>
  <c r="FG253"/>
  <c r="FF253"/>
  <c r="FE253"/>
  <c r="FD253"/>
  <c r="FC253"/>
  <c r="FB253"/>
  <c r="FA253"/>
  <c r="EZ253"/>
  <c r="EY253"/>
  <c r="EX253"/>
  <c r="EW253"/>
  <c r="EV253"/>
  <c r="EU253"/>
  <c r="ET253"/>
  <c r="ES253"/>
  <c r="ER253"/>
  <c r="EQ253"/>
  <c r="EP253"/>
  <c r="EO253"/>
  <c r="EN253"/>
  <c r="EM253"/>
  <c r="EL253"/>
  <c r="EK253"/>
  <c r="EJ253"/>
  <c r="EI253"/>
  <c r="EH253"/>
  <c r="EG253"/>
  <c r="EF253"/>
  <c r="EE253"/>
  <c r="ED253"/>
  <c r="EC253"/>
  <c r="EB253"/>
  <c r="EA253"/>
  <c r="DZ253"/>
  <c r="DY253"/>
  <c r="DX253"/>
  <c r="DW253"/>
  <c r="DV253"/>
  <c r="DU253"/>
  <c r="DT253"/>
  <c r="DS253"/>
  <c r="DR253"/>
  <c r="DQ253"/>
  <c r="DP253"/>
  <c r="DO253"/>
  <c r="DN253"/>
  <c r="DM253"/>
  <c r="DL253"/>
  <c r="DK253"/>
  <c r="DJ253"/>
  <c r="DI253"/>
  <c r="DH253"/>
  <c r="DG253"/>
  <c r="DF253"/>
  <c r="DE253"/>
  <c r="DD253"/>
  <c r="DC253"/>
  <c r="DB253"/>
  <c r="DA253"/>
  <c r="CZ253"/>
  <c r="CY253"/>
  <c r="CX253"/>
  <c r="CW253"/>
  <c r="CV253"/>
  <c r="CU253"/>
  <c r="CT253"/>
  <c r="CS253"/>
  <c r="CR253"/>
  <c r="CQ253"/>
  <c r="CP253"/>
  <c r="CO253"/>
  <c r="CN253"/>
  <c r="CM253"/>
  <c r="CL253"/>
  <c r="CK253"/>
  <c r="CJ253"/>
  <c r="CI253"/>
  <c r="CH253"/>
  <c r="CG253"/>
  <c r="CF253"/>
  <c r="CE253"/>
  <c r="CD253"/>
  <c r="CC253"/>
  <c r="CB253"/>
  <c r="CA253"/>
  <c r="BZ253"/>
  <c r="BY253"/>
  <c r="BX253"/>
  <c r="BW253"/>
  <c r="BV253"/>
  <c r="BU253"/>
  <c r="BT253"/>
  <c r="BS253"/>
  <c r="BR253"/>
  <c r="BQ253"/>
  <c r="BP253"/>
  <c r="BO253"/>
  <c r="BN253"/>
  <c r="BM253"/>
  <c r="BL253"/>
  <c r="BK253"/>
  <c r="BJ253"/>
  <c r="BB253"/>
  <c r="BA253"/>
  <c r="AZ253"/>
  <c r="AY253"/>
  <c r="AX253"/>
  <c r="AW253"/>
  <c r="AV253"/>
  <c r="AU253"/>
  <c r="AT253"/>
  <c r="AS253"/>
  <c r="AR253"/>
  <c r="AQ253"/>
  <c r="AP253"/>
  <c r="AO253"/>
  <c r="AN253"/>
  <c r="AM253"/>
  <c r="AL253"/>
  <c r="AK253"/>
  <c r="AJ253"/>
  <c r="AI253"/>
  <c r="FX252"/>
  <c r="FW252"/>
  <c r="FV252"/>
  <c r="FU252"/>
  <c r="FT252"/>
  <c r="FS252"/>
  <c r="FR252"/>
  <c r="FQ252"/>
  <c r="FP252"/>
  <c r="FO252"/>
  <c r="FN252"/>
  <c r="FM252"/>
  <c r="FL252"/>
  <c r="FK252"/>
  <c r="FJ252"/>
  <c r="FI252"/>
  <c r="FH252"/>
  <c r="FG252"/>
  <c r="FF252"/>
  <c r="FE252"/>
  <c r="FD252"/>
  <c r="FC252"/>
  <c r="FB252"/>
  <c r="FA252"/>
  <c r="EZ252"/>
  <c r="EY252"/>
  <c r="EX252"/>
  <c r="EW252"/>
  <c r="EV252"/>
  <c r="EU252"/>
  <c r="ET252"/>
  <c r="ES252"/>
  <c r="ER252"/>
  <c r="EQ252"/>
  <c r="EP252"/>
  <c r="EO252"/>
  <c r="EN252"/>
  <c r="EM252"/>
  <c r="EL252"/>
  <c r="EK252"/>
  <c r="EJ252"/>
  <c r="EI252"/>
  <c r="EH252"/>
  <c r="EG252"/>
  <c r="EF252"/>
  <c r="EE252"/>
  <c r="ED252"/>
  <c r="EC252"/>
  <c r="EB252"/>
  <c r="EA252"/>
  <c r="DZ252"/>
  <c r="DY252"/>
  <c r="DX252"/>
  <c r="DW252"/>
  <c r="DV252"/>
  <c r="DU252"/>
  <c r="DT252"/>
  <c r="DS252"/>
  <c r="DR252"/>
  <c r="DQ252"/>
  <c r="DP252"/>
  <c r="DO252"/>
  <c r="DN252"/>
  <c r="DM252"/>
  <c r="DL252"/>
  <c r="DK252"/>
  <c r="DJ252"/>
  <c r="DI252"/>
  <c r="DH252"/>
  <c r="DG252"/>
  <c r="DF252"/>
  <c r="DE252"/>
  <c r="DD252"/>
  <c r="DC252"/>
  <c r="DB252"/>
  <c r="DA252"/>
  <c r="CZ252"/>
  <c r="CY252"/>
  <c r="CX252"/>
  <c r="CW252"/>
  <c r="CV252"/>
  <c r="CU252"/>
  <c r="CT252"/>
  <c r="CS252"/>
  <c r="CR252"/>
  <c r="CQ252"/>
  <c r="CP252"/>
  <c r="CO252"/>
  <c r="CN252"/>
  <c r="CM252"/>
  <c r="CL252"/>
  <c r="CK252"/>
  <c r="CJ252"/>
  <c r="CI252"/>
  <c r="CH252"/>
  <c r="CG252"/>
  <c r="CF252"/>
  <c r="CE252"/>
  <c r="CD252"/>
  <c r="CC252"/>
  <c r="CB252"/>
  <c r="CA252"/>
  <c r="BZ252"/>
  <c r="BY252"/>
  <c r="BX252"/>
  <c r="BW252"/>
  <c r="BV252"/>
  <c r="BU252"/>
  <c r="BT252"/>
  <c r="BS252"/>
  <c r="BR252"/>
  <c r="BQ252"/>
  <c r="BP252"/>
  <c r="BO252"/>
  <c r="BN252"/>
  <c r="BM252"/>
  <c r="BL252"/>
  <c r="BK252"/>
  <c r="BJ252"/>
  <c r="BB252"/>
  <c r="BA252"/>
  <c r="AZ252"/>
  <c r="AY252"/>
  <c r="AX252"/>
  <c r="AW252"/>
  <c r="AV252"/>
  <c r="AU252"/>
  <c r="AT252"/>
  <c r="AS252"/>
  <c r="AR252"/>
  <c r="AQ252"/>
  <c r="AP252"/>
  <c r="AO252"/>
  <c r="AN252"/>
  <c r="AM252"/>
  <c r="AL252"/>
  <c r="AK252"/>
  <c r="AJ252"/>
  <c r="AI252"/>
  <c r="FX251"/>
  <c r="FW251"/>
  <c r="FV251"/>
  <c r="FU251"/>
  <c r="FT251"/>
  <c r="FS251"/>
  <c r="FR251"/>
  <c r="FQ251"/>
  <c r="FP251"/>
  <c r="FO251"/>
  <c r="FN251"/>
  <c r="FM251"/>
  <c r="FL251"/>
  <c r="FK251"/>
  <c r="FJ251"/>
  <c r="FI251"/>
  <c r="FH251"/>
  <c r="FG251"/>
  <c r="FF251"/>
  <c r="FE251"/>
  <c r="FD251"/>
  <c r="FC251"/>
  <c r="FB251"/>
  <c r="FA251"/>
  <c r="EZ251"/>
  <c r="EY251"/>
  <c r="EX251"/>
  <c r="EW251"/>
  <c r="EV251"/>
  <c r="EU251"/>
  <c r="ET251"/>
  <c r="ES251"/>
  <c r="ER251"/>
  <c r="EQ251"/>
  <c r="EP251"/>
  <c r="EO251"/>
  <c r="EN251"/>
  <c r="EM251"/>
  <c r="EL251"/>
  <c r="EK251"/>
  <c r="EJ251"/>
  <c r="EI251"/>
  <c r="EH251"/>
  <c r="EG251"/>
  <c r="EF251"/>
  <c r="EE251"/>
  <c r="ED251"/>
  <c r="EC251"/>
  <c r="EB251"/>
  <c r="EA251"/>
  <c r="DZ251"/>
  <c r="DY251"/>
  <c r="DX251"/>
  <c r="DW251"/>
  <c r="DV251"/>
  <c r="DU251"/>
  <c r="DT251"/>
  <c r="DS251"/>
  <c r="DR251"/>
  <c r="DQ251"/>
  <c r="DP251"/>
  <c r="DO251"/>
  <c r="DN251"/>
  <c r="DM251"/>
  <c r="DL251"/>
  <c r="DK251"/>
  <c r="DJ251"/>
  <c r="DI251"/>
  <c r="DH251"/>
  <c r="DG251"/>
  <c r="DF251"/>
  <c r="DE251"/>
  <c r="DD251"/>
  <c r="DC251"/>
  <c r="DB251"/>
  <c r="DA251"/>
  <c r="CZ251"/>
  <c r="CY251"/>
  <c r="CX251"/>
  <c r="CW251"/>
  <c r="CV251"/>
  <c r="CU251"/>
  <c r="CT251"/>
  <c r="CS251"/>
  <c r="CR251"/>
  <c r="CQ251"/>
  <c r="CP251"/>
  <c r="CO251"/>
  <c r="CN251"/>
  <c r="CM251"/>
  <c r="CL251"/>
  <c r="CK251"/>
  <c r="CJ251"/>
  <c r="CI251"/>
  <c r="CH251"/>
  <c r="CG251"/>
  <c r="CF251"/>
  <c r="CE251"/>
  <c r="CD251"/>
  <c r="CC251"/>
  <c r="CB251"/>
  <c r="CA251"/>
  <c r="BZ251"/>
  <c r="BY251"/>
  <c r="BX251"/>
  <c r="BW251"/>
  <c r="BV251"/>
  <c r="BU251"/>
  <c r="BT251"/>
  <c r="BS251"/>
  <c r="BR251"/>
  <c r="BQ251"/>
  <c r="BP251"/>
  <c r="BO251"/>
  <c r="BN251"/>
  <c r="BM251"/>
  <c r="BL251"/>
  <c r="BK251"/>
  <c r="BJ251"/>
  <c r="BB251"/>
  <c r="BA251"/>
  <c r="AZ251"/>
  <c r="AY251"/>
  <c r="AX251"/>
  <c r="AW251"/>
  <c r="AV251"/>
  <c r="AU251"/>
  <c r="AT251"/>
  <c r="AS251"/>
  <c r="AR251"/>
  <c r="AQ251"/>
  <c r="AP251"/>
  <c r="AO251"/>
  <c r="AN251"/>
  <c r="AM251"/>
  <c r="AL251"/>
  <c r="AK251"/>
  <c r="AJ251"/>
  <c r="AI251"/>
  <c r="FX250"/>
  <c r="FW250"/>
  <c r="FV250"/>
  <c r="FU250"/>
  <c r="FT250"/>
  <c r="FS250"/>
  <c r="FR250"/>
  <c r="FQ250"/>
  <c r="FP250"/>
  <c r="FO250"/>
  <c r="FN250"/>
  <c r="FM250"/>
  <c r="FL250"/>
  <c r="FK250"/>
  <c r="FJ250"/>
  <c r="FI250"/>
  <c r="FH250"/>
  <c r="FG250"/>
  <c r="FF250"/>
  <c r="FE250"/>
  <c r="FD250"/>
  <c r="FC250"/>
  <c r="FB250"/>
  <c r="FA250"/>
  <c r="EZ250"/>
  <c r="EY250"/>
  <c r="EX250"/>
  <c r="EW250"/>
  <c r="EV250"/>
  <c r="EU250"/>
  <c r="ET250"/>
  <c r="ES250"/>
  <c r="ER250"/>
  <c r="EQ250"/>
  <c r="EP250"/>
  <c r="EO250"/>
  <c r="EN250"/>
  <c r="EM250"/>
  <c r="EL250"/>
  <c r="EK250"/>
  <c r="EJ250"/>
  <c r="EI250"/>
  <c r="EH250"/>
  <c r="EG250"/>
  <c r="EF250"/>
  <c r="EE250"/>
  <c r="ED250"/>
  <c r="EC250"/>
  <c r="EB250"/>
  <c r="EA250"/>
  <c r="DZ250"/>
  <c r="DY250"/>
  <c r="DX250"/>
  <c r="DW250"/>
  <c r="DV250"/>
  <c r="DU250"/>
  <c r="DT250"/>
  <c r="DS250"/>
  <c r="DR250"/>
  <c r="DQ250"/>
  <c r="DP250"/>
  <c r="DO250"/>
  <c r="DN250"/>
  <c r="DM250"/>
  <c r="DL250"/>
  <c r="DK250"/>
  <c r="DJ250"/>
  <c r="DI250"/>
  <c r="DH250"/>
  <c r="DG250"/>
  <c r="DF250"/>
  <c r="DE250"/>
  <c r="DD250"/>
  <c r="DC250"/>
  <c r="DB250"/>
  <c r="DA250"/>
  <c r="CZ250"/>
  <c r="CY250"/>
  <c r="CX250"/>
  <c r="CW250"/>
  <c r="CV250"/>
  <c r="CU250"/>
  <c r="CT250"/>
  <c r="CS250"/>
  <c r="CR250"/>
  <c r="CQ250"/>
  <c r="CP250"/>
  <c r="CO250"/>
  <c r="CN250"/>
  <c r="CM250"/>
  <c r="CL250"/>
  <c r="CK250"/>
  <c r="CJ250"/>
  <c r="CI250"/>
  <c r="CH250"/>
  <c r="CG250"/>
  <c r="CF250"/>
  <c r="CE250"/>
  <c r="CD250"/>
  <c r="CC250"/>
  <c r="CB250"/>
  <c r="CA250"/>
  <c r="BZ250"/>
  <c r="BY250"/>
  <c r="BX250"/>
  <c r="BW250"/>
  <c r="BV250"/>
  <c r="BU250"/>
  <c r="BT250"/>
  <c r="BS250"/>
  <c r="BR250"/>
  <c r="BQ250"/>
  <c r="BP250"/>
  <c r="BO250"/>
  <c r="BN250"/>
  <c r="BM250"/>
  <c r="BL250"/>
  <c r="BK250"/>
  <c r="BJ250"/>
  <c r="BB250"/>
  <c r="BA250"/>
  <c r="AZ250"/>
  <c r="AY250"/>
  <c r="AX250"/>
  <c r="AW250"/>
  <c r="AV250"/>
  <c r="AU250"/>
  <c r="AT250"/>
  <c r="AS250"/>
  <c r="AR250"/>
  <c r="AQ250"/>
  <c r="AP250"/>
  <c r="AO250"/>
  <c r="AN250"/>
  <c r="AM250"/>
  <c r="AL250"/>
  <c r="AK250"/>
  <c r="AJ250"/>
  <c r="AI250"/>
  <c r="FX249"/>
  <c r="FW249"/>
  <c r="FV249"/>
  <c r="FU249"/>
  <c r="FT249"/>
  <c r="FS249"/>
  <c r="FR249"/>
  <c r="FQ249"/>
  <c r="FP249"/>
  <c r="FO249"/>
  <c r="FN249"/>
  <c r="FM249"/>
  <c r="FL249"/>
  <c r="FK249"/>
  <c r="FJ249"/>
  <c r="FI249"/>
  <c r="FH249"/>
  <c r="FG249"/>
  <c r="FF249"/>
  <c r="FE249"/>
  <c r="FD249"/>
  <c r="FC249"/>
  <c r="FB249"/>
  <c r="FA249"/>
  <c r="EZ249"/>
  <c r="EY249"/>
  <c r="EX249"/>
  <c r="EW249"/>
  <c r="EV249"/>
  <c r="EU249"/>
  <c r="ET249"/>
  <c r="ES249"/>
  <c r="ER249"/>
  <c r="EQ249"/>
  <c r="EP249"/>
  <c r="EO249"/>
  <c r="EN249"/>
  <c r="EM249"/>
  <c r="EL249"/>
  <c r="EK249"/>
  <c r="EJ249"/>
  <c r="EI249"/>
  <c r="EH249"/>
  <c r="EG249"/>
  <c r="EF249"/>
  <c r="EE249"/>
  <c r="ED249"/>
  <c r="EC249"/>
  <c r="EB249"/>
  <c r="EA249"/>
  <c r="DZ249"/>
  <c r="DY249"/>
  <c r="DX249"/>
  <c r="DW249"/>
  <c r="DV249"/>
  <c r="DU249"/>
  <c r="DT249"/>
  <c r="DS249"/>
  <c r="DR249"/>
  <c r="DQ249"/>
  <c r="DP249"/>
  <c r="DO249"/>
  <c r="DN249"/>
  <c r="DM249"/>
  <c r="DL249"/>
  <c r="DK249"/>
  <c r="DJ249"/>
  <c r="DI249"/>
  <c r="DH249"/>
  <c r="DG249"/>
  <c r="DF249"/>
  <c r="DE249"/>
  <c r="DD249"/>
  <c r="DC249"/>
  <c r="DB249"/>
  <c r="DA249"/>
  <c r="CZ249"/>
  <c r="CY249"/>
  <c r="CX249"/>
  <c r="CW249"/>
  <c r="CV249"/>
  <c r="CU249"/>
  <c r="CT249"/>
  <c r="CS249"/>
  <c r="CR249"/>
  <c r="CQ249"/>
  <c r="CP249"/>
  <c r="CO249"/>
  <c r="CN249"/>
  <c r="CM249"/>
  <c r="CL249"/>
  <c r="CK249"/>
  <c r="CJ249"/>
  <c r="CI249"/>
  <c r="CH249"/>
  <c r="CG249"/>
  <c r="CF249"/>
  <c r="CE249"/>
  <c r="CD249"/>
  <c r="CC249"/>
  <c r="CB249"/>
  <c r="CA249"/>
  <c r="BZ249"/>
  <c r="BY249"/>
  <c r="BX249"/>
  <c r="BW249"/>
  <c r="BV249"/>
  <c r="BU249"/>
  <c r="BT249"/>
  <c r="BS249"/>
  <c r="BR249"/>
  <c r="BQ249"/>
  <c r="BP249"/>
  <c r="BO249"/>
  <c r="BN249"/>
  <c r="BM249"/>
  <c r="BL249"/>
  <c r="BK249"/>
  <c r="BJ249"/>
  <c r="BB249"/>
  <c r="BA249"/>
  <c r="AZ249"/>
  <c r="AY249"/>
  <c r="AX249"/>
  <c r="AW249"/>
  <c r="AV249"/>
  <c r="AU249"/>
  <c r="AT249"/>
  <c r="AS249"/>
  <c r="AR249"/>
  <c r="AQ249"/>
  <c r="AP249"/>
  <c r="AO249"/>
  <c r="AN249"/>
  <c r="AM249"/>
  <c r="AL249"/>
  <c r="AK249"/>
  <c r="AJ249"/>
  <c r="AI249"/>
  <c r="FX248"/>
  <c r="FW248"/>
  <c r="FV248"/>
  <c r="FU248"/>
  <c r="FT248"/>
  <c r="FS248"/>
  <c r="FR248"/>
  <c r="FQ248"/>
  <c r="FP248"/>
  <c r="FO248"/>
  <c r="FN248"/>
  <c r="FM248"/>
  <c r="FL248"/>
  <c r="FK248"/>
  <c r="FJ248"/>
  <c r="FI248"/>
  <c r="FH248"/>
  <c r="FG248"/>
  <c r="FF248"/>
  <c r="FE248"/>
  <c r="FD248"/>
  <c r="FC248"/>
  <c r="FB248"/>
  <c r="FA248"/>
  <c r="EZ248"/>
  <c r="EY248"/>
  <c r="EX248"/>
  <c r="EW248"/>
  <c r="EV248"/>
  <c r="EU248"/>
  <c r="ET248"/>
  <c r="ES248"/>
  <c r="ER248"/>
  <c r="EQ248"/>
  <c r="EP248"/>
  <c r="EO248"/>
  <c r="EN248"/>
  <c r="EM248"/>
  <c r="EL248"/>
  <c r="EK248"/>
  <c r="EJ248"/>
  <c r="EI248"/>
  <c r="EH248"/>
  <c r="EG248"/>
  <c r="EF248"/>
  <c r="EE248"/>
  <c r="ED248"/>
  <c r="EC248"/>
  <c r="EB248"/>
  <c r="EA248"/>
  <c r="DZ248"/>
  <c r="DY248"/>
  <c r="DX248"/>
  <c r="DW248"/>
  <c r="DV248"/>
  <c r="DU248"/>
  <c r="DT248"/>
  <c r="DS248"/>
  <c r="DR248"/>
  <c r="DQ248"/>
  <c r="DP248"/>
  <c r="DO248"/>
  <c r="DN248"/>
  <c r="DM248"/>
  <c r="DL248"/>
  <c r="DK248"/>
  <c r="DJ248"/>
  <c r="DI248"/>
  <c r="DH248"/>
  <c r="DG248"/>
  <c r="DF248"/>
  <c r="DE248"/>
  <c r="DD248"/>
  <c r="DC248"/>
  <c r="DB248"/>
  <c r="DA248"/>
  <c r="CZ248"/>
  <c r="CY248"/>
  <c r="CX248"/>
  <c r="CW248"/>
  <c r="CV248"/>
  <c r="CU248"/>
  <c r="CT248"/>
  <c r="CS248"/>
  <c r="CR248"/>
  <c r="CQ248"/>
  <c r="CP248"/>
  <c r="CO248"/>
  <c r="CN248"/>
  <c r="CM248"/>
  <c r="CL248"/>
  <c r="CK248"/>
  <c r="CJ248"/>
  <c r="CI248"/>
  <c r="CH248"/>
  <c r="CG248"/>
  <c r="CF248"/>
  <c r="CE248"/>
  <c r="CD248"/>
  <c r="CC248"/>
  <c r="CB248"/>
  <c r="CA248"/>
  <c r="BZ248"/>
  <c r="BY248"/>
  <c r="BX248"/>
  <c r="BW248"/>
  <c r="BV248"/>
  <c r="BU248"/>
  <c r="BT248"/>
  <c r="BS248"/>
  <c r="BR248"/>
  <c r="BQ248"/>
  <c r="BP248"/>
  <c r="BO248"/>
  <c r="BN248"/>
  <c r="BM248"/>
  <c r="BL248"/>
  <c r="BK248"/>
  <c r="BJ248"/>
  <c r="BB248"/>
  <c r="BA248"/>
  <c r="AZ248"/>
  <c r="AY248"/>
  <c r="AX248"/>
  <c r="AW248"/>
  <c r="AV248"/>
  <c r="AU248"/>
  <c r="AT248"/>
  <c r="AS248"/>
  <c r="AR248"/>
  <c r="AQ248"/>
  <c r="AP248"/>
  <c r="AO248"/>
  <c r="AN248"/>
  <c r="AM248"/>
  <c r="AL248"/>
  <c r="AK248"/>
  <c r="AJ248"/>
  <c r="AI248"/>
  <c r="FX247"/>
  <c r="FW247"/>
  <c r="FV247"/>
  <c r="FU247"/>
  <c r="FT247"/>
  <c r="FS247"/>
  <c r="FR247"/>
  <c r="FQ247"/>
  <c r="FP247"/>
  <c r="FO247"/>
  <c r="FN247"/>
  <c r="FM247"/>
  <c r="FL247"/>
  <c r="FK247"/>
  <c r="FJ247"/>
  <c r="FI247"/>
  <c r="FH247"/>
  <c r="FG247"/>
  <c r="FF247"/>
  <c r="FE247"/>
  <c r="FD247"/>
  <c r="FC247"/>
  <c r="FB247"/>
  <c r="FA247"/>
  <c r="EZ247"/>
  <c r="EY247"/>
  <c r="EX247"/>
  <c r="EW247"/>
  <c r="EV247"/>
  <c r="EU247"/>
  <c r="ET247"/>
  <c r="ES247"/>
  <c r="ER247"/>
  <c r="EQ247"/>
  <c r="EP247"/>
  <c r="EO247"/>
  <c r="EN247"/>
  <c r="EM247"/>
  <c r="EL247"/>
  <c r="EK247"/>
  <c r="EJ247"/>
  <c r="EI247"/>
  <c r="EH247"/>
  <c r="EG247"/>
  <c r="EF247"/>
  <c r="EE247"/>
  <c r="ED247"/>
  <c r="EC247"/>
  <c r="EB247"/>
  <c r="EA247"/>
  <c r="DZ247"/>
  <c r="DY247"/>
  <c r="DX247"/>
  <c r="DW247"/>
  <c r="DV247"/>
  <c r="DU247"/>
  <c r="DT247"/>
  <c r="DS247"/>
  <c r="DR247"/>
  <c r="DQ247"/>
  <c r="DP247"/>
  <c r="DO247"/>
  <c r="DN247"/>
  <c r="DM247"/>
  <c r="DL247"/>
  <c r="DK247"/>
  <c r="DJ247"/>
  <c r="DI247"/>
  <c r="DH247"/>
  <c r="DG247"/>
  <c r="DF247"/>
  <c r="DE247"/>
  <c r="DD247"/>
  <c r="DC247"/>
  <c r="DB247"/>
  <c r="DA247"/>
  <c r="CZ247"/>
  <c r="CY247"/>
  <c r="CX247"/>
  <c r="CW247"/>
  <c r="CV247"/>
  <c r="CU247"/>
  <c r="CT247"/>
  <c r="CS247"/>
  <c r="CR247"/>
  <c r="CQ247"/>
  <c r="CP247"/>
  <c r="CO247"/>
  <c r="CN247"/>
  <c r="CM247"/>
  <c r="CL247"/>
  <c r="CK247"/>
  <c r="CJ247"/>
  <c r="CI247"/>
  <c r="CH247"/>
  <c r="CG247"/>
  <c r="CF247"/>
  <c r="CE247"/>
  <c r="CD247"/>
  <c r="CC247"/>
  <c r="CB247"/>
  <c r="CA247"/>
  <c r="BZ247"/>
  <c r="BY247"/>
  <c r="BX247"/>
  <c r="BW247"/>
  <c r="BV247"/>
  <c r="BU247"/>
  <c r="BT247"/>
  <c r="BS247"/>
  <c r="BR247"/>
  <c r="BQ247"/>
  <c r="BP247"/>
  <c r="BO247"/>
  <c r="BN247"/>
  <c r="BM247"/>
  <c r="BL247"/>
  <c r="BK247"/>
  <c r="BJ247"/>
  <c r="BB247"/>
  <c r="BA247"/>
  <c r="AZ247"/>
  <c r="AY247"/>
  <c r="AX247"/>
  <c r="AW247"/>
  <c r="AV247"/>
  <c r="AU247"/>
  <c r="AT247"/>
  <c r="AS247"/>
  <c r="AR247"/>
  <c r="AQ247"/>
  <c r="AP247"/>
  <c r="AO247"/>
  <c r="AN247"/>
  <c r="AM247"/>
  <c r="AL247"/>
  <c r="AK247"/>
  <c r="AJ247"/>
  <c r="AI247"/>
  <c r="FX246"/>
  <c r="FW246"/>
  <c r="FV246"/>
  <c r="FU246"/>
  <c r="FT246"/>
  <c r="FS246"/>
  <c r="FR246"/>
  <c r="FQ246"/>
  <c r="FP246"/>
  <c r="FO246"/>
  <c r="FN246"/>
  <c r="FM246"/>
  <c r="FL246"/>
  <c r="FK246"/>
  <c r="FJ246"/>
  <c r="FI246"/>
  <c r="FH246"/>
  <c r="FG246"/>
  <c r="FF246"/>
  <c r="FE246"/>
  <c r="FD246"/>
  <c r="FC246"/>
  <c r="FB246"/>
  <c r="FA246"/>
  <c r="EZ246"/>
  <c r="EY246"/>
  <c r="EX246"/>
  <c r="EW246"/>
  <c r="EV246"/>
  <c r="EU246"/>
  <c r="ET246"/>
  <c r="ES246"/>
  <c r="ER246"/>
  <c r="EQ246"/>
  <c r="EP246"/>
  <c r="EO246"/>
  <c r="EN246"/>
  <c r="EM246"/>
  <c r="EL246"/>
  <c r="EK246"/>
  <c r="EJ246"/>
  <c r="EI246"/>
  <c r="EH246"/>
  <c r="EG246"/>
  <c r="EF246"/>
  <c r="EE246"/>
  <c r="ED246"/>
  <c r="EC246"/>
  <c r="EB246"/>
  <c r="EA246"/>
  <c r="DZ246"/>
  <c r="DY246"/>
  <c r="DX246"/>
  <c r="DW246"/>
  <c r="DV246"/>
  <c r="DU246"/>
  <c r="DT246"/>
  <c r="DS246"/>
  <c r="DR246"/>
  <c r="DQ246"/>
  <c r="DP246"/>
  <c r="DO246"/>
  <c r="DN246"/>
  <c r="DM246"/>
  <c r="DL246"/>
  <c r="DK246"/>
  <c r="DJ246"/>
  <c r="DI246"/>
  <c r="DH246"/>
  <c r="DG246"/>
  <c r="DF246"/>
  <c r="DE246"/>
  <c r="DD246"/>
  <c r="DC246"/>
  <c r="DB246"/>
  <c r="DA246"/>
  <c r="CZ246"/>
  <c r="CY246"/>
  <c r="CX246"/>
  <c r="CW246"/>
  <c r="CV246"/>
  <c r="CU246"/>
  <c r="CT246"/>
  <c r="CS246"/>
  <c r="CR246"/>
  <c r="CQ246"/>
  <c r="CP246"/>
  <c r="CO246"/>
  <c r="CN246"/>
  <c r="CM246"/>
  <c r="CL246"/>
  <c r="CK246"/>
  <c r="CJ246"/>
  <c r="CI246"/>
  <c r="CH246"/>
  <c r="CG246"/>
  <c r="CF246"/>
  <c r="CE246"/>
  <c r="CD246"/>
  <c r="CC246"/>
  <c r="CB246"/>
  <c r="CA246"/>
  <c r="BZ246"/>
  <c r="BY246"/>
  <c r="BX246"/>
  <c r="BW246"/>
  <c r="BV246"/>
  <c r="BU246"/>
  <c r="BT246"/>
  <c r="BS246"/>
  <c r="BR246"/>
  <c r="BQ246"/>
  <c r="BP246"/>
  <c r="BO246"/>
  <c r="BN246"/>
  <c r="BM246"/>
  <c r="BL246"/>
  <c r="BK246"/>
  <c r="BJ246"/>
  <c r="BB246"/>
  <c r="BA246"/>
  <c r="AZ246"/>
  <c r="AY246"/>
  <c r="AX246"/>
  <c r="AW246"/>
  <c r="AV246"/>
  <c r="AU246"/>
  <c r="AT246"/>
  <c r="AS246"/>
  <c r="AR246"/>
  <c r="AQ246"/>
  <c r="AP246"/>
  <c r="AO246"/>
  <c r="AN246"/>
  <c r="AM246"/>
  <c r="AL246"/>
  <c r="AK246"/>
  <c r="AJ246"/>
  <c r="AI246"/>
  <c r="FX245"/>
  <c r="FW245"/>
  <c r="FV245"/>
  <c r="FU245"/>
  <c r="FT245"/>
  <c r="FS245"/>
  <c r="FR245"/>
  <c r="FQ245"/>
  <c r="FP245"/>
  <c r="FO245"/>
  <c r="FN245"/>
  <c r="FM245"/>
  <c r="FL245"/>
  <c r="FK245"/>
  <c r="FJ245"/>
  <c r="FI245"/>
  <c r="FH245"/>
  <c r="FG245"/>
  <c r="FF245"/>
  <c r="FE245"/>
  <c r="FD245"/>
  <c r="FC245"/>
  <c r="FB245"/>
  <c r="FA245"/>
  <c r="EZ245"/>
  <c r="EY245"/>
  <c r="EX245"/>
  <c r="EW245"/>
  <c r="EV245"/>
  <c r="EU245"/>
  <c r="ET245"/>
  <c r="ES245"/>
  <c r="ER245"/>
  <c r="EQ245"/>
  <c r="EP245"/>
  <c r="EO245"/>
  <c r="EN245"/>
  <c r="EM245"/>
  <c r="EL245"/>
  <c r="EK245"/>
  <c r="EJ245"/>
  <c r="EI245"/>
  <c r="EH245"/>
  <c r="EG245"/>
  <c r="EF245"/>
  <c r="EE245"/>
  <c r="ED245"/>
  <c r="EC245"/>
  <c r="EB245"/>
  <c r="EA245"/>
  <c r="DZ245"/>
  <c r="DY245"/>
  <c r="DX245"/>
  <c r="DW245"/>
  <c r="DV245"/>
  <c r="DU245"/>
  <c r="DT245"/>
  <c r="DS245"/>
  <c r="DR245"/>
  <c r="DQ245"/>
  <c r="DP245"/>
  <c r="DO245"/>
  <c r="DN245"/>
  <c r="DM245"/>
  <c r="DL245"/>
  <c r="DK245"/>
  <c r="DJ245"/>
  <c r="DI245"/>
  <c r="DH245"/>
  <c r="DG245"/>
  <c r="DF245"/>
  <c r="DE245"/>
  <c r="DD245"/>
  <c r="DC245"/>
  <c r="DB245"/>
  <c r="DA245"/>
  <c r="CZ245"/>
  <c r="CY245"/>
  <c r="CX245"/>
  <c r="CW245"/>
  <c r="CV245"/>
  <c r="CU245"/>
  <c r="CT245"/>
  <c r="CS245"/>
  <c r="CR245"/>
  <c r="CQ245"/>
  <c r="CP245"/>
  <c r="CO245"/>
  <c r="CN245"/>
  <c r="CM245"/>
  <c r="CL245"/>
  <c r="CK245"/>
  <c r="CJ245"/>
  <c r="CI245"/>
  <c r="CH245"/>
  <c r="CG245"/>
  <c r="CF245"/>
  <c r="CE245"/>
  <c r="CD245"/>
  <c r="CC245"/>
  <c r="CB245"/>
  <c r="CA245"/>
  <c r="BZ245"/>
  <c r="BY245"/>
  <c r="BX245"/>
  <c r="BW245"/>
  <c r="BV245"/>
  <c r="BU245"/>
  <c r="BT245"/>
  <c r="BS245"/>
  <c r="BR245"/>
  <c r="BQ245"/>
  <c r="BP245"/>
  <c r="BO245"/>
  <c r="BN245"/>
  <c r="BM245"/>
  <c r="BL245"/>
  <c r="BK245"/>
  <c r="BJ245"/>
  <c r="BB245"/>
  <c r="BA245"/>
  <c r="AZ245"/>
  <c r="AY245"/>
  <c r="AX245"/>
  <c r="AW245"/>
  <c r="AV245"/>
  <c r="AU245"/>
  <c r="AT245"/>
  <c r="AS245"/>
  <c r="AR245"/>
  <c r="AQ245"/>
  <c r="AP245"/>
  <c r="AO245"/>
  <c r="AN245"/>
  <c r="AM245"/>
  <c r="AL245"/>
  <c r="AK245"/>
  <c r="AJ245"/>
  <c r="AI245"/>
  <c r="FX244"/>
  <c r="FW244"/>
  <c r="FV244"/>
  <c r="FU244"/>
  <c r="FT244"/>
  <c r="FS244"/>
  <c r="FR244"/>
  <c r="FQ244"/>
  <c r="FP244"/>
  <c r="FO244"/>
  <c r="FN244"/>
  <c r="FM244"/>
  <c r="FL244"/>
  <c r="FK244"/>
  <c r="FJ244"/>
  <c r="FI244"/>
  <c r="FH244"/>
  <c r="FG244"/>
  <c r="FF244"/>
  <c r="FE244"/>
  <c r="FD244"/>
  <c r="FC244"/>
  <c r="FB244"/>
  <c r="FA244"/>
  <c r="EZ244"/>
  <c r="EY244"/>
  <c r="EX244"/>
  <c r="EW244"/>
  <c r="EV244"/>
  <c r="EU244"/>
  <c r="ET244"/>
  <c r="ES244"/>
  <c r="ER244"/>
  <c r="EQ244"/>
  <c r="EP244"/>
  <c r="EO244"/>
  <c r="EN244"/>
  <c r="EM244"/>
  <c r="EL244"/>
  <c r="EK244"/>
  <c r="EJ244"/>
  <c r="EI244"/>
  <c r="EH244"/>
  <c r="EG244"/>
  <c r="EF244"/>
  <c r="EE244"/>
  <c r="ED244"/>
  <c r="EC244"/>
  <c r="EB244"/>
  <c r="EA244"/>
  <c r="DZ244"/>
  <c r="DY244"/>
  <c r="DX244"/>
  <c r="DW244"/>
  <c r="DV244"/>
  <c r="DU244"/>
  <c r="DT244"/>
  <c r="DS244"/>
  <c r="DR244"/>
  <c r="DQ244"/>
  <c r="DP244"/>
  <c r="DO244"/>
  <c r="DN244"/>
  <c r="DM244"/>
  <c r="DL244"/>
  <c r="DK244"/>
  <c r="DJ244"/>
  <c r="DI244"/>
  <c r="DH244"/>
  <c r="DG244"/>
  <c r="DF244"/>
  <c r="DE244"/>
  <c r="DD244"/>
  <c r="DC244"/>
  <c r="DB244"/>
  <c r="DA244"/>
  <c r="CZ244"/>
  <c r="CY244"/>
  <c r="CX244"/>
  <c r="CW244"/>
  <c r="CV244"/>
  <c r="CU244"/>
  <c r="CT244"/>
  <c r="CS244"/>
  <c r="CR244"/>
  <c r="CQ244"/>
  <c r="CP244"/>
  <c r="CO244"/>
  <c r="CN244"/>
  <c r="CM244"/>
  <c r="CL244"/>
  <c r="CK244"/>
  <c r="CJ244"/>
  <c r="CI244"/>
  <c r="CH244"/>
  <c r="CG244"/>
  <c r="CF244"/>
  <c r="CE244"/>
  <c r="CD244"/>
  <c r="CC244"/>
  <c r="CB244"/>
  <c r="CA244"/>
  <c r="BZ244"/>
  <c r="BY244"/>
  <c r="BX244"/>
  <c r="BW244"/>
  <c r="BV244"/>
  <c r="BU244"/>
  <c r="BT244"/>
  <c r="BS244"/>
  <c r="BR244"/>
  <c r="BQ244"/>
  <c r="BP244"/>
  <c r="BO244"/>
  <c r="BN244"/>
  <c r="BM244"/>
  <c r="BL244"/>
  <c r="BK244"/>
  <c r="BJ244"/>
  <c r="BB244"/>
  <c r="BA244"/>
  <c r="AZ244"/>
  <c r="AY244"/>
  <c r="AX244"/>
  <c r="AW244"/>
  <c r="AV244"/>
  <c r="AU244"/>
  <c r="AT244"/>
  <c r="AS244"/>
  <c r="AR244"/>
  <c r="AQ244"/>
  <c r="AP244"/>
  <c r="AO244"/>
  <c r="AN244"/>
  <c r="AM244"/>
  <c r="AL244"/>
  <c r="AK244"/>
  <c r="AJ244"/>
  <c r="AI244"/>
  <c r="FX243"/>
  <c r="FW243"/>
  <c r="FV243"/>
  <c r="FU243"/>
  <c r="FT243"/>
  <c r="FS243"/>
  <c r="FR243"/>
  <c r="FQ243"/>
  <c r="FP243"/>
  <c r="FO243"/>
  <c r="FN243"/>
  <c r="FM243"/>
  <c r="FL243"/>
  <c r="FK243"/>
  <c r="FJ243"/>
  <c r="FI243"/>
  <c r="FH243"/>
  <c r="FG243"/>
  <c r="FF243"/>
  <c r="FE243"/>
  <c r="FD243"/>
  <c r="FC243"/>
  <c r="FB243"/>
  <c r="FA243"/>
  <c r="EZ243"/>
  <c r="EY243"/>
  <c r="EX243"/>
  <c r="EW243"/>
  <c r="EV243"/>
  <c r="EU243"/>
  <c r="ET243"/>
  <c r="ES243"/>
  <c r="ER243"/>
  <c r="EQ243"/>
  <c r="EP243"/>
  <c r="EO243"/>
  <c r="EN243"/>
  <c r="EM243"/>
  <c r="EL243"/>
  <c r="EK243"/>
  <c r="EJ243"/>
  <c r="EI243"/>
  <c r="EH243"/>
  <c r="EG243"/>
  <c r="EF243"/>
  <c r="EE243"/>
  <c r="ED243"/>
  <c r="EC243"/>
  <c r="EB243"/>
  <c r="EA243"/>
  <c r="DZ243"/>
  <c r="DY243"/>
  <c r="DX243"/>
  <c r="DW243"/>
  <c r="DV243"/>
  <c r="DU243"/>
  <c r="DT243"/>
  <c r="DS243"/>
  <c r="DR243"/>
  <c r="DQ243"/>
  <c r="DP243"/>
  <c r="DO243"/>
  <c r="DN243"/>
  <c r="DM243"/>
  <c r="DL243"/>
  <c r="DK243"/>
  <c r="DJ243"/>
  <c r="DI243"/>
  <c r="DH243"/>
  <c r="DG243"/>
  <c r="DF243"/>
  <c r="DE243"/>
  <c r="DD243"/>
  <c r="DC243"/>
  <c r="DB243"/>
  <c r="DA243"/>
  <c r="CZ243"/>
  <c r="CY243"/>
  <c r="CX243"/>
  <c r="CW243"/>
  <c r="CV243"/>
  <c r="CU243"/>
  <c r="CT243"/>
  <c r="CS243"/>
  <c r="CR243"/>
  <c r="CQ243"/>
  <c r="CP243"/>
  <c r="CO243"/>
  <c r="CN243"/>
  <c r="CM243"/>
  <c r="CL243"/>
  <c r="CK243"/>
  <c r="CJ243"/>
  <c r="CI243"/>
  <c r="CH243"/>
  <c r="CG243"/>
  <c r="CF243"/>
  <c r="CE243"/>
  <c r="CD243"/>
  <c r="CC243"/>
  <c r="CB243"/>
  <c r="CA243"/>
  <c r="BZ243"/>
  <c r="BY243"/>
  <c r="BX243"/>
  <c r="BW243"/>
  <c r="BV243"/>
  <c r="BU243"/>
  <c r="BT243"/>
  <c r="BS243"/>
  <c r="BR243"/>
  <c r="BQ243"/>
  <c r="BP243"/>
  <c r="BO243"/>
  <c r="BN243"/>
  <c r="BM243"/>
  <c r="BL243"/>
  <c r="BK243"/>
  <c r="BJ243"/>
  <c r="BB243"/>
  <c r="BA243"/>
  <c r="AZ243"/>
  <c r="AY243"/>
  <c r="AX243"/>
  <c r="AW243"/>
  <c r="AV243"/>
  <c r="AU243"/>
  <c r="AT243"/>
  <c r="AS243"/>
  <c r="AR243"/>
  <c r="AQ243"/>
  <c r="AP243"/>
  <c r="AO243"/>
  <c r="AN243"/>
  <c r="AM243"/>
  <c r="AL243"/>
  <c r="AK243"/>
  <c r="AJ243"/>
  <c r="AI243"/>
  <c r="FX242"/>
  <c r="FW242"/>
  <c r="FV242"/>
  <c r="FU242"/>
  <c r="FT242"/>
  <c r="FS242"/>
  <c r="FR242"/>
  <c r="FQ242"/>
  <c r="FP242"/>
  <c r="FO242"/>
  <c r="FN242"/>
  <c r="FM242"/>
  <c r="FL242"/>
  <c r="FK242"/>
  <c r="FJ242"/>
  <c r="FI242"/>
  <c r="FH242"/>
  <c r="FG242"/>
  <c r="FF242"/>
  <c r="FE242"/>
  <c r="FD242"/>
  <c r="FC242"/>
  <c r="FB242"/>
  <c r="FA242"/>
  <c r="EZ242"/>
  <c r="EY242"/>
  <c r="EX242"/>
  <c r="EW242"/>
  <c r="EV242"/>
  <c r="EU242"/>
  <c r="ET242"/>
  <c r="ES242"/>
  <c r="ER242"/>
  <c r="EQ242"/>
  <c r="EP242"/>
  <c r="EO242"/>
  <c r="EN242"/>
  <c r="EM242"/>
  <c r="EL242"/>
  <c r="EK242"/>
  <c r="EJ242"/>
  <c r="EI242"/>
  <c r="EH242"/>
  <c r="EG242"/>
  <c r="EF242"/>
  <c r="EE242"/>
  <c r="ED242"/>
  <c r="EC242"/>
  <c r="EB242"/>
  <c r="EA242"/>
  <c r="DZ242"/>
  <c r="DY242"/>
  <c r="DX242"/>
  <c r="DW242"/>
  <c r="DV242"/>
  <c r="DU242"/>
  <c r="DT242"/>
  <c r="DS242"/>
  <c r="DR242"/>
  <c r="DQ242"/>
  <c r="DP242"/>
  <c r="DO242"/>
  <c r="DN242"/>
  <c r="DM242"/>
  <c r="DL242"/>
  <c r="DK242"/>
  <c r="DJ242"/>
  <c r="DI242"/>
  <c r="DH242"/>
  <c r="DG242"/>
  <c r="DF242"/>
  <c r="DE242"/>
  <c r="DD242"/>
  <c r="DC242"/>
  <c r="DB242"/>
  <c r="DA242"/>
  <c r="CZ242"/>
  <c r="CY242"/>
  <c r="CX242"/>
  <c r="CW242"/>
  <c r="CV242"/>
  <c r="CU242"/>
  <c r="CT242"/>
  <c r="CS242"/>
  <c r="CR242"/>
  <c r="CQ242"/>
  <c r="CP242"/>
  <c r="CO242"/>
  <c r="CN242"/>
  <c r="CM242"/>
  <c r="CL242"/>
  <c r="CK242"/>
  <c r="CJ242"/>
  <c r="CI242"/>
  <c r="CH242"/>
  <c r="CG242"/>
  <c r="CF242"/>
  <c r="CE242"/>
  <c r="CD242"/>
  <c r="CC242"/>
  <c r="CB242"/>
  <c r="CA242"/>
  <c r="BZ242"/>
  <c r="BY242"/>
  <c r="BX242"/>
  <c r="BW242"/>
  <c r="BV242"/>
  <c r="BU242"/>
  <c r="BT242"/>
  <c r="BS242"/>
  <c r="BR242"/>
  <c r="BQ242"/>
  <c r="BP242"/>
  <c r="BO242"/>
  <c r="BN242"/>
  <c r="BM242"/>
  <c r="BL242"/>
  <c r="BK242"/>
  <c r="BJ242"/>
  <c r="BB242"/>
  <c r="BA242"/>
  <c r="AZ242"/>
  <c r="AY242"/>
  <c r="AX242"/>
  <c r="AW242"/>
  <c r="AV242"/>
  <c r="AU242"/>
  <c r="AT242"/>
  <c r="AS242"/>
  <c r="AR242"/>
  <c r="AQ242"/>
  <c r="AP242"/>
  <c r="AO242"/>
  <c r="AN242"/>
  <c r="AM242"/>
  <c r="AL242"/>
  <c r="AK242"/>
  <c r="AJ242"/>
  <c r="AI242"/>
  <c r="FX241"/>
  <c r="FW241"/>
  <c r="FV241"/>
  <c r="FU241"/>
  <c r="FT241"/>
  <c r="FS241"/>
  <c r="FR241"/>
  <c r="FQ241"/>
  <c r="FP241"/>
  <c r="FO241"/>
  <c r="FN241"/>
  <c r="FM241"/>
  <c r="FL241"/>
  <c r="FK241"/>
  <c r="FJ241"/>
  <c r="FI241"/>
  <c r="FH241"/>
  <c r="FG241"/>
  <c r="FF241"/>
  <c r="FE241"/>
  <c r="FD241"/>
  <c r="FC241"/>
  <c r="FB241"/>
  <c r="FA241"/>
  <c r="EZ241"/>
  <c r="EY241"/>
  <c r="EX241"/>
  <c r="EW241"/>
  <c r="EV241"/>
  <c r="EU241"/>
  <c r="ET241"/>
  <c r="ES241"/>
  <c r="ER241"/>
  <c r="EQ241"/>
  <c r="EP241"/>
  <c r="EO241"/>
  <c r="EN241"/>
  <c r="EM241"/>
  <c r="EL241"/>
  <c r="EK241"/>
  <c r="EJ241"/>
  <c r="EI241"/>
  <c r="EH241"/>
  <c r="EG241"/>
  <c r="EF241"/>
  <c r="EE241"/>
  <c r="ED241"/>
  <c r="EC241"/>
  <c r="EB241"/>
  <c r="EA241"/>
  <c r="DZ241"/>
  <c r="DY241"/>
  <c r="DX241"/>
  <c r="DW241"/>
  <c r="DV241"/>
  <c r="DU241"/>
  <c r="DT241"/>
  <c r="DS241"/>
  <c r="DR241"/>
  <c r="DQ241"/>
  <c r="DP241"/>
  <c r="DO241"/>
  <c r="DN241"/>
  <c r="DM241"/>
  <c r="DL241"/>
  <c r="DK241"/>
  <c r="DJ241"/>
  <c r="DI241"/>
  <c r="DH241"/>
  <c r="DG241"/>
  <c r="DF241"/>
  <c r="DE241"/>
  <c r="DD241"/>
  <c r="DC241"/>
  <c r="DB241"/>
  <c r="DA241"/>
  <c r="CZ241"/>
  <c r="CY241"/>
  <c r="CX241"/>
  <c r="CW241"/>
  <c r="CV241"/>
  <c r="CU241"/>
  <c r="CT241"/>
  <c r="CS241"/>
  <c r="CR241"/>
  <c r="CQ241"/>
  <c r="CP241"/>
  <c r="CO241"/>
  <c r="CN241"/>
  <c r="CM241"/>
  <c r="CL241"/>
  <c r="CK241"/>
  <c r="CJ241"/>
  <c r="CI241"/>
  <c r="CH241"/>
  <c r="CG241"/>
  <c r="CF241"/>
  <c r="CE241"/>
  <c r="CD241"/>
  <c r="CC241"/>
  <c r="CB241"/>
  <c r="CA241"/>
  <c r="BZ241"/>
  <c r="BY241"/>
  <c r="BX241"/>
  <c r="BW241"/>
  <c r="BV241"/>
  <c r="BU241"/>
  <c r="BT241"/>
  <c r="BS241"/>
  <c r="BR241"/>
  <c r="BQ241"/>
  <c r="BP241"/>
  <c r="BO241"/>
  <c r="BN241"/>
  <c r="BM241"/>
  <c r="BL241"/>
  <c r="BK241"/>
  <c r="BJ241"/>
  <c r="BB241"/>
  <c r="BA241"/>
  <c r="AZ241"/>
  <c r="AY241"/>
  <c r="AX241"/>
  <c r="AW241"/>
  <c r="AV241"/>
  <c r="AU241"/>
  <c r="AT241"/>
  <c r="AS241"/>
  <c r="AR241"/>
  <c r="AQ241"/>
  <c r="AP241"/>
  <c r="AO241"/>
  <c r="AN241"/>
  <c r="AM241"/>
  <c r="AL241"/>
  <c r="AK241"/>
  <c r="AJ241"/>
  <c r="AI241"/>
  <c r="FX240"/>
  <c r="FW240"/>
  <c r="FV240"/>
  <c r="FU240"/>
  <c r="FT240"/>
  <c r="FS240"/>
  <c r="FR240"/>
  <c r="FQ240"/>
  <c r="FP240"/>
  <c r="FO240"/>
  <c r="FN240"/>
  <c r="FM240"/>
  <c r="FL240"/>
  <c r="FK240"/>
  <c r="FJ240"/>
  <c r="FI240"/>
  <c r="FH240"/>
  <c r="FG240"/>
  <c r="FF240"/>
  <c r="FE240"/>
  <c r="FD240"/>
  <c r="FC240"/>
  <c r="FB240"/>
  <c r="FA240"/>
  <c r="EZ240"/>
  <c r="EY240"/>
  <c r="EX240"/>
  <c r="EW240"/>
  <c r="EV240"/>
  <c r="EU240"/>
  <c r="ET240"/>
  <c r="ES240"/>
  <c r="ER240"/>
  <c r="EQ240"/>
  <c r="EP240"/>
  <c r="EO240"/>
  <c r="EN240"/>
  <c r="EM240"/>
  <c r="EL240"/>
  <c r="EK240"/>
  <c r="EJ240"/>
  <c r="EI240"/>
  <c r="EH240"/>
  <c r="EG240"/>
  <c r="EF240"/>
  <c r="EE240"/>
  <c r="ED240"/>
  <c r="EC240"/>
  <c r="EB240"/>
  <c r="EA240"/>
  <c r="DZ240"/>
  <c r="DY240"/>
  <c r="DX240"/>
  <c r="DW240"/>
  <c r="DV240"/>
  <c r="DU240"/>
  <c r="DT240"/>
  <c r="DS240"/>
  <c r="DR240"/>
  <c r="DQ240"/>
  <c r="DP240"/>
  <c r="DO240"/>
  <c r="DN240"/>
  <c r="DM240"/>
  <c r="DL240"/>
  <c r="DK240"/>
  <c r="DJ240"/>
  <c r="DI240"/>
  <c r="DH240"/>
  <c r="DG240"/>
  <c r="DF240"/>
  <c r="DE240"/>
  <c r="DD240"/>
  <c r="DC240"/>
  <c r="DB240"/>
  <c r="DA240"/>
  <c r="CZ240"/>
  <c r="CY240"/>
  <c r="CX240"/>
  <c r="CW240"/>
  <c r="CV240"/>
  <c r="CU240"/>
  <c r="CT240"/>
  <c r="CS240"/>
  <c r="CR240"/>
  <c r="CQ240"/>
  <c r="CP240"/>
  <c r="CO240"/>
  <c r="CN240"/>
  <c r="CM240"/>
  <c r="CL240"/>
  <c r="CK240"/>
  <c r="CJ240"/>
  <c r="CI240"/>
  <c r="CH240"/>
  <c r="CG240"/>
  <c r="CF240"/>
  <c r="CE240"/>
  <c r="CD240"/>
  <c r="CC240"/>
  <c r="CB240"/>
  <c r="CA240"/>
  <c r="BZ240"/>
  <c r="BY240"/>
  <c r="BX240"/>
  <c r="BW240"/>
  <c r="BV240"/>
  <c r="BU240"/>
  <c r="BT240"/>
  <c r="BS240"/>
  <c r="BR240"/>
  <c r="BQ240"/>
  <c r="BP240"/>
  <c r="BO240"/>
  <c r="BN240"/>
  <c r="BM240"/>
  <c r="BL240"/>
  <c r="BK240"/>
  <c r="BJ240"/>
  <c r="BB240"/>
  <c r="BA240"/>
  <c r="AZ240"/>
  <c r="AY240"/>
  <c r="AX240"/>
  <c r="AW240"/>
  <c r="AV240"/>
  <c r="AU240"/>
  <c r="AT240"/>
  <c r="AS240"/>
  <c r="AR240"/>
  <c r="AQ240"/>
  <c r="AP240"/>
  <c r="AO240"/>
  <c r="AN240"/>
  <c r="AM240"/>
  <c r="AL240"/>
  <c r="AK240"/>
  <c r="AJ240"/>
  <c r="AI240"/>
  <c r="FX239"/>
  <c r="FW239"/>
  <c r="FV239"/>
  <c r="FU239"/>
  <c r="FT239"/>
  <c r="FS239"/>
  <c r="FR239"/>
  <c r="FQ239"/>
  <c r="FP239"/>
  <c r="FO239"/>
  <c r="FN239"/>
  <c r="FM239"/>
  <c r="FL239"/>
  <c r="FK239"/>
  <c r="FJ239"/>
  <c r="FI239"/>
  <c r="FH239"/>
  <c r="FG239"/>
  <c r="FF239"/>
  <c r="FE239"/>
  <c r="FD239"/>
  <c r="FC239"/>
  <c r="FB239"/>
  <c r="FA239"/>
  <c r="EZ239"/>
  <c r="EY239"/>
  <c r="EX239"/>
  <c r="EW239"/>
  <c r="EV239"/>
  <c r="EU239"/>
  <c r="ET239"/>
  <c r="ES239"/>
  <c r="ER239"/>
  <c r="EQ239"/>
  <c r="EP239"/>
  <c r="EO239"/>
  <c r="EN239"/>
  <c r="EM239"/>
  <c r="EL239"/>
  <c r="EK239"/>
  <c r="EJ239"/>
  <c r="EI239"/>
  <c r="EH239"/>
  <c r="EG239"/>
  <c r="EF239"/>
  <c r="EE239"/>
  <c r="ED239"/>
  <c r="EC239"/>
  <c r="EB239"/>
  <c r="EA239"/>
  <c r="DZ239"/>
  <c r="DY239"/>
  <c r="DX239"/>
  <c r="DW239"/>
  <c r="DV239"/>
  <c r="DU239"/>
  <c r="DT239"/>
  <c r="DS239"/>
  <c r="DR239"/>
  <c r="DQ239"/>
  <c r="DP239"/>
  <c r="DO239"/>
  <c r="DN239"/>
  <c r="DM239"/>
  <c r="DL239"/>
  <c r="DK239"/>
  <c r="DJ239"/>
  <c r="DI239"/>
  <c r="DH239"/>
  <c r="DG239"/>
  <c r="DF239"/>
  <c r="DE239"/>
  <c r="DD239"/>
  <c r="DC239"/>
  <c r="DB239"/>
  <c r="DA239"/>
  <c r="CZ239"/>
  <c r="CY239"/>
  <c r="CX239"/>
  <c r="CW239"/>
  <c r="CV239"/>
  <c r="CU239"/>
  <c r="CT239"/>
  <c r="CS239"/>
  <c r="CR239"/>
  <c r="CQ239"/>
  <c r="CP239"/>
  <c r="CO239"/>
  <c r="CN239"/>
  <c r="CM239"/>
  <c r="CL239"/>
  <c r="CK239"/>
  <c r="CJ239"/>
  <c r="CI239"/>
  <c r="CH239"/>
  <c r="CG239"/>
  <c r="CF239"/>
  <c r="CE239"/>
  <c r="CD239"/>
  <c r="CC239"/>
  <c r="CB239"/>
  <c r="CA239"/>
  <c r="BZ239"/>
  <c r="BY239"/>
  <c r="BX239"/>
  <c r="BW239"/>
  <c r="BV239"/>
  <c r="BU239"/>
  <c r="BT239"/>
  <c r="BS239"/>
  <c r="BR239"/>
  <c r="BQ239"/>
  <c r="BP239"/>
  <c r="BO239"/>
  <c r="BN239"/>
  <c r="BM239"/>
  <c r="BL239"/>
  <c r="BK239"/>
  <c r="BJ239"/>
  <c r="BB239"/>
  <c r="BA239"/>
  <c r="AZ239"/>
  <c r="AY239"/>
  <c r="AX239"/>
  <c r="AW239"/>
  <c r="AV239"/>
  <c r="AU239"/>
  <c r="AT239"/>
  <c r="AS239"/>
  <c r="AR239"/>
  <c r="AQ239"/>
  <c r="AP239"/>
  <c r="AO239"/>
  <c r="AN239"/>
  <c r="AM239"/>
  <c r="AL239"/>
  <c r="AK239"/>
  <c r="AJ239"/>
  <c r="AI239"/>
  <c r="FX238"/>
  <c r="FW238"/>
  <c r="FV238"/>
  <c r="FU238"/>
  <c r="FT238"/>
  <c r="FS238"/>
  <c r="FR238"/>
  <c r="FQ238"/>
  <c r="FP238"/>
  <c r="FO238"/>
  <c r="FN238"/>
  <c r="FM238"/>
  <c r="FL238"/>
  <c r="FK238"/>
  <c r="FJ238"/>
  <c r="FI238"/>
  <c r="FH238"/>
  <c r="FG238"/>
  <c r="FF238"/>
  <c r="FE238"/>
  <c r="FD238"/>
  <c r="FC238"/>
  <c r="FB238"/>
  <c r="FA238"/>
  <c r="EZ238"/>
  <c r="EY238"/>
  <c r="EX238"/>
  <c r="EW238"/>
  <c r="EV238"/>
  <c r="EU238"/>
  <c r="ET238"/>
  <c r="ES238"/>
  <c r="ER238"/>
  <c r="EQ238"/>
  <c r="EP238"/>
  <c r="EO238"/>
  <c r="EN238"/>
  <c r="EM238"/>
  <c r="EL238"/>
  <c r="EK238"/>
  <c r="EJ238"/>
  <c r="EI238"/>
  <c r="EH238"/>
  <c r="EG238"/>
  <c r="EF238"/>
  <c r="EE238"/>
  <c r="ED238"/>
  <c r="EC238"/>
  <c r="EB238"/>
  <c r="EA238"/>
  <c r="DZ238"/>
  <c r="DY238"/>
  <c r="DX238"/>
  <c r="DW238"/>
  <c r="DV238"/>
  <c r="DU238"/>
  <c r="DT238"/>
  <c r="DS238"/>
  <c r="DR238"/>
  <c r="DQ238"/>
  <c r="DP238"/>
  <c r="DO238"/>
  <c r="DN238"/>
  <c r="DM238"/>
  <c r="DL238"/>
  <c r="DK238"/>
  <c r="DJ238"/>
  <c r="DI238"/>
  <c r="DH238"/>
  <c r="DG238"/>
  <c r="DF238"/>
  <c r="DE238"/>
  <c r="DD238"/>
  <c r="DC238"/>
  <c r="DB238"/>
  <c r="DA238"/>
  <c r="CZ238"/>
  <c r="CY238"/>
  <c r="CX238"/>
  <c r="CW238"/>
  <c r="CV238"/>
  <c r="CU238"/>
  <c r="CT238"/>
  <c r="CS238"/>
  <c r="CR238"/>
  <c r="CQ238"/>
  <c r="CP238"/>
  <c r="CO238"/>
  <c r="CN238"/>
  <c r="CM238"/>
  <c r="CL238"/>
  <c r="CK238"/>
  <c r="CJ238"/>
  <c r="CI238"/>
  <c r="CH238"/>
  <c r="CG238"/>
  <c r="CF238"/>
  <c r="CE238"/>
  <c r="CD238"/>
  <c r="CC238"/>
  <c r="CB238"/>
  <c r="CA238"/>
  <c r="BZ238"/>
  <c r="BY238"/>
  <c r="BX238"/>
  <c r="BW238"/>
  <c r="BV238"/>
  <c r="BU238"/>
  <c r="BT238"/>
  <c r="BS238"/>
  <c r="BR238"/>
  <c r="BQ238"/>
  <c r="BP238"/>
  <c r="BO238"/>
  <c r="BN238"/>
  <c r="BM238"/>
  <c r="BL238"/>
  <c r="BK238"/>
  <c r="BJ238"/>
  <c r="BB238"/>
  <c r="BA238"/>
  <c r="AZ238"/>
  <c r="AY238"/>
  <c r="AX238"/>
  <c r="AW238"/>
  <c r="AV238"/>
  <c r="AU238"/>
  <c r="AT238"/>
  <c r="AS238"/>
  <c r="AR238"/>
  <c r="AQ238"/>
  <c r="AP238"/>
  <c r="AO238"/>
  <c r="AN238"/>
  <c r="AM238"/>
  <c r="AL238"/>
  <c r="AK238"/>
  <c r="AJ238"/>
  <c r="AI238"/>
  <c r="FX237"/>
  <c r="FW237"/>
  <c r="FV237"/>
  <c r="FU237"/>
  <c r="FT237"/>
  <c r="FS237"/>
  <c r="FR237"/>
  <c r="FQ237"/>
  <c r="FP237"/>
  <c r="FO237"/>
  <c r="FN237"/>
  <c r="FM237"/>
  <c r="FL237"/>
  <c r="FK237"/>
  <c r="FJ237"/>
  <c r="FI237"/>
  <c r="FH237"/>
  <c r="FG237"/>
  <c r="FF237"/>
  <c r="FE237"/>
  <c r="FD237"/>
  <c r="FC237"/>
  <c r="FB237"/>
  <c r="FA237"/>
  <c r="EZ237"/>
  <c r="EY237"/>
  <c r="EX237"/>
  <c r="EW237"/>
  <c r="EV237"/>
  <c r="EU237"/>
  <c r="ET237"/>
  <c r="ES237"/>
  <c r="ER237"/>
  <c r="EQ237"/>
  <c r="EP237"/>
  <c r="EO237"/>
  <c r="EN237"/>
  <c r="EM237"/>
  <c r="EL237"/>
  <c r="EK237"/>
  <c r="EJ237"/>
  <c r="EI237"/>
  <c r="EH237"/>
  <c r="EG237"/>
  <c r="EF237"/>
  <c r="EE237"/>
  <c r="ED237"/>
  <c r="EC237"/>
  <c r="EB237"/>
  <c r="EA237"/>
  <c r="DZ237"/>
  <c r="DY237"/>
  <c r="DX237"/>
  <c r="DW237"/>
  <c r="DV237"/>
  <c r="DU237"/>
  <c r="DT237"/>
  <c r="DS237"/>
  <c r="DR237"/>
  <c r="DQ237"/>
  <c r="DP237"/>
  <c r="DO237"/>
  <c r="DN237"/>
  <c r="DM237"/>
  <c r="DL237"/>
  <c r="DK237"/>
  <c r="DJ237"/>
  <c r="DI237"/>
  <c r="DH237"/>
  <c r="DG237"/>
  <c r="DF237"/>
  <c r="DE237"/>
  <c r="DD237"/>
  <c r="DC237"/>
  <c r="DB237"/>
  <c r="DA237"/>
  <c r="CZ237"/>
  <c r="CY237"/>
  <c r="CX237"/>
  <c r="CW237"/>
  <c r="CV237"/>
  <c r="CU237"/>
  <c r="CT237"/>
  <c r="CS237"/>
  <c r="CR237"/>
  <c r="CQ237"/>
  <c r="CP237"/>
  <c r="CO237"/>
  <c r="CN237"/>
  <c r="CM237"/>
  <c r="CL237"/>
  <c r="CK237"/>
  <c r="CJ237"/>
  <c r="CI237"/>
  <c r="CH237"/>
  <c r="CG237"/>
  <c r="CF237"/>
  <c r="CE237"/>
  <c r="CD237"/>
  <c r="CC237"/>
  <c r="CB237"/>
  <c r="CA237"/>
  <c r="BZ237"/>
  <c r="BY237"/>
  <c r="BX237"/>
  <c r="BW237"/>
  <c r="BV237"/>
  <c r="BU237"/>
  <c r="BT237"/>
  <c r="BS237"/>
  <c r="BR237"/>
  <c r="BQ237"/>
  <c r="BP237"/>
  <c r="BO237"/>
  <c r="BN237"/>
  <c r="BM237"/>
  <c r="BL237"/>
  <c r="BK237"/>
  <c r="BJ237"/>
  <c r="BB237"/>
  <c r="BA237"/>
  <c r="AZ237"/>
  <c r="AY237"/>
  <c r="AX237"/>
  <c r="AW237"/>
  <c r="AV237"/>
  <c r="AU237"/>
  <c r="AT237"/>
  <c r="AS237"/>
  <c r="AR237"/>
  <c r="AQ237"/>
  <c r="AP237"/>
  <c r="AO237"/>
  <c r="AN237"/>
  <c r="AM237"/>
  <c r="AL237"/>
  <c r="AK237"/>
  <c r="AJ237"/>
  <c r="AI237"/>
  <c r="FX236"/>
  <c r="FW236"/>
  <c r="FV236"/>
  <c r="FU236"/>
  <c r="FT236"/>
  <c r="FS236"/>
  <c r="FR236"/>
  <c r="FQ236"/>
  <c r="FP236"/>
  <c r="FO236"/>
  <c r="FN236"/>
  <c r="FM236"/>
  <c r="FL236"/>
  <c r="FK236"/>
  <c r="FJ236"/>
  <c r="FI236"/>
  <c r="FH236"/>
  <c r="FG236"/>
  <c r="FF236"/>
  <c r="FE236"/>
  <c r="FD236"/>
  <c r="FC236"/>
  <c r="FB236"/>
  <c r="FA236"/>
  <c r="EZ236"/>
  <c r="EY236"/>
  <c r="EX236"/>
  <c r="EW236"/>
  <c r="EV236"/>
  <c r="EU236"/>
  <c r="ET236"/>
  <c r="ES236"/>
  <c r="ER236"/>
  <c r="EQ236"/>
  <c r="EP236"/>
  <c r="EO236"/>
  <c r="EN236"/>
  <c r="EM236"/>
  <c r="EL236"/>
  <c r="EK236"/>
  <c r="EJ236"/>
  <c r="EI236"/>
  <c r="EH236"/>
  <c r="EG236"/>
  <c r="EF236"/>
  <c r="EE236"/>
  <c r="ED236"/>
  <c r="EC236"/>
  <c r="EB236"/>
  <c r="EA236"/>
  <c r="DZ236"/>
  <c r="DY236"/>
  <c r="DX236"/>
  <c r="DW236"/>
  <c r="DV236"/>
  <c r="DU236"/>
  <c r="DT236"/>
  <c r="DS236"/>
  <c r="DR236"/>
  <c r="DQ236"/>
  <c r="DP236"/>
  <c r="DO236"/>
  <c r="DN236"/>
  <c r="DM236"/>
  <c r="DL236"/>
  <c r="DK236"/>
  <c r="DJ236"/>
  <c r="DI236"/>
  <c r="DH236"/>
  <c r="DG236"/>
  <c r="DF236"/>
  <c r="DE236"/>
  <c r="DD236"/>
  <c r="DC236"/>
  <c r="DB236"/>
  <c r="DA236"/>
  <c r="CZ236"/>
  <c r="CY236"/>
  <c r="CX236"/>
  <c r="CW236"/>
  <c r="CV236"/>
  <c r="CU236"/>
  <c r="CT236"/>
  <c r="CS236"/>
  <c r="CR236"/>
  <c r="CQ236"/>
  <c r="CP236"/>
  <c r="CO236"/>
  <c r="CN236"/>
  <c r="CM236"/>
  <c r="CL236"/>
  <c r="CK236"/>
  <c r="CJ236"/>
  <c r="CI236"/>
  <c r="CH236"/>
  <c r="CG236"/>
  <c r="CF236"/>
  <c r="CE236"/>
  <c r="CD236"/>
  <c r="CC236"/>
  <c r="CB236"/>
  <c r="CA236"/>
  <c r="BZ236"/>
  <c r="BY236"/>
  <c r="BX236"/>
  <c r="BW236"/>
  <c r="BV236"/>
  <c r="BU236"/>
  <c r="BT236"/>
  <c r="BS236"/>
  <c r="BR236"/>
  <c r="BQ236"/>
  <c r="BP236"/>
  <c r="BO236"/>
  <c r="BN236"/>
  <c r="BM236"/>
  <c r="BL236"/>
  <c r="BK236"/>
  <c r="BJ236"/>
  <c r="BB236"/>
  <c r="BA236"/>
  <c r="AZ236"/>
  <c r="AY236"/>
  <c r="AX236"/>
  <c r="AW236"/>
  <c r="AV236"/>
  <c r="AU236"/>
  <c r="AT236"/>
  <c r="AS236"/>
  <c r="AR236"/>
  <c r="AQ236"/>
  <c r="AP236"/>
  <c r="AO236"/>
  <c r="AN236"/>
  <c r="AM236"/>
  <c r="AL236"/>
  <c r="AK236"/>
  <c r="AJ236"/>
  <c r="AI236"/>
  <c r="FX235"/>
  <c r="FW235"/>
  <c r="FV235"/>
  <c r="FU235"/>
  <c r="FT235"/>
  <c r="FS235"/>
  <c r="FR235"/>
  <c r="FQ235"/>
  <c r="FP235"/>
  <c r="FO235"/>
  <c r="FN235"/>
  <c r="FM235"/>
  <c r="FL235"/>
  <c r="FK235"/>
  <c r="FJ235"/>
  <c r="FI235"/>
  <c r="FH235"/>
  <c r="FG235"/>
  <c r="FF235"/>
  <c r="FE235"/>
  <c r="FD235"/>
  <c r="FC235"/>
  <c r="FB235"/>
  <c r="FA235"/>
  <c r="EZ235"/>
  <c r="EY235"/>
  <c r="EX235"/>
  <c r="EW235"/>
  <c r="EV235"/>
  <c r="EU235"/>
  <c r="ET235"/>
  <c r="ES235"/>
  <c r="ER235"/>
  <c r="EQ235"/>
  <c r="EP235"/>
  <c r="EO235"/>
  <c r="EN235"/>
  <c r="EM235"/>
  <c r="EL235"/>
  <c r="EK235"/>
  <c r="EJ235"/>
  <c r="EI235"/>
  <c r="EH235"/>
  <c r="EG235"/>
  <c r="EF235"/>
  <c r="EE235"/>
  <c r="ED235"/>
  <c r="EC235"/>
  <c r="EB235"/>
  <c r="EA235"/>
  <c r="DZ235"/>
  <c r="DY235"/>
  <c r="DX235"/>
  <c r="DW235"/>
  <c r="DV235"/>
  <c r="DU235"/>
  <c r="DT235"/>
  <c r="DS235"/>
  <c r="DR235"/>
  <c r="DQ235"/>
  <c r="DP235"/>
  <c r="DO235"/>
  <c r="DN235"/>
  <c r="DM235"/>
  <c r="DL235"/>
  <c r="DK235"/>
  <c r="DJ235"/>
  <c r="DI235"/>
  <c r="DH235"/>
  <c r="DG235"/>
  <c r="DF235"/>
  <c r="DE235"/>
  <c r="DD235"/>
  <c r="DC235"/>
  <c r="DB235"/>
  <c r="DA235"/>
  <c r="CZ235"/>
  <c r="CY235"/>
  <c r="CX235"/>
  <c r="CW235"/>
  <c r="CV235"/>
  <c r="CU235"/>
  <c r="CT235"/>
  <c r="CS235"/>
  <c r="CR235"/>
  <c r="CQ235"/>
  <c r="CP235"/>
  <c r="CO235"/>
  <c r="CN235"/>
  <c r="CM235"/>
  <c r="CL235"/>
  <c r="CK235"/>
  <c r="CJ235"/>
  <c r="CI235"/>
  <c r="CH235"/>
  <c r="CG235"/>
  <c r="CF235"/>
  <c r="CE235"/>
  <c r="CD235"/>
  <c r="CC235"/>
  <c r="CB235"/>
  <c r="CA235"/>
  <c r="BZ235"/>
  <c r="BY235"/>
  <c r="BX235"/>
  <c r="BW235"/>
  <c r="BV235"/>
  <c r="BU235"/>
  <c r="BT235"/>
  <c r="BS235"/>
  <c r="BR235"/>
  <c r="BQ235"/>
  <c r="BP235"/>
  <c r="BO235"/>
  <c r="BN235"/>
  <c r="BM235"/>
  <c r="BL235"/>
  <c r="BK235"/>
  <c r="BJ235"/>
  <c r="BB235"/>
  <c r="BA235"/>
  <c r="AZ235"/>
  <c r="AY235"/>
  <c r="AX235"/>
  <c r="AW235"/>
  <c r="AV235"/>
  <c r="AU235"/>
  <c r="AT235"/>
  <c r="AS235"/>
  <c r="AR235"/>
  <c r="AQ235"/>
  <c r="AP235"/>
  <c r="AO235"/>
  <c r="AN235"/>
  <c r="AM235"/>
  <c r="AL235"/>
  <c r="AK235"/>
  <c r="AJ235"/>
  <c r="AI235"/>
  <c r="FX234"/>
  <c r="FW234"/>
  <c r="FV234"/>
  <c r="FU234"/>
  <c r="FT234"/>
  <c r="FS234"/>
  <c r="FR234"/>
  <c r="FQ234"/>
  <c r="FP234"/>
  <c r="FO234"/>
  <c r="FN234"/>
  <c r="FM234"/>
  <c r="FL234"/>
  <c r="FK234"/>
  <c r="FJ234"/>
  <c r="FI234"/>
  <c r="FH234"/>
  <c r="FG234"/>
  <c r="FF234"/>
  <c r="FE234"/>
  <c r="FD234"/>
  <c r="FC234"/>
  <c r="FB234"/>
  <c r="FA234"/>
  <c r="EZ234"/>
  <c r="EY234"/>
  <c r="EX234"/>
  <c r="EW234"/>
  <c r="EV234"/>
  <c r="EU234"/>
  <c r="ET234"/>
  <c r="ES234"/>
  <c r="ER234"/>
  <c r="EQ234"/>
  <c r="EP234"/>
  <c r="EO234"/>
  <c r="EN234"/>
  <c r="EM234"/>
  <c r="EL234"/>
  <c r="EK234"/>
  <c r="EJ234"/>
  <c r="EI234"/>
  <c r="EH234"/>
  <c r="EG234"/>
  <c r="EF234"/>
  <c r="EE234"/>
  <c r="ED234"/>
  <c r="EC234"/>
  <c r="EB234"/>
  <c r="EA234"/>
  <c r="DZ234"/>
  <c r="DY234"/>
  <c r="DX234"/>
  <c r="DW234"/>
  <c r="DV234"/>
  <c r="DU234"/>
  <c r="DT234"/>
  <c r="DS234"/>
  <c r="DR234"/>
  <c r="DQ234"/>
  <c r="DP234"/>
  <c r="DO234"/>
  <c r="DN234"/>
  <c r="DM234"/>
  <c r="DL234"/>
  <c r="DK234"/>
  <c r="DJ234"/>
  <c r="DI234"/>
  <c r="DH234"/>
  <c r="DG234"/>
  <c r="DF234"/>
  <c r="DE234"/>
  <c r="DD234"/>
  <c r="DC234"/>
  <c r="DB234"/>
  <c r="DA234"/>
  <c r="CZ234"/>
  <c r="CY234"/>
  <c r="CX234"/>
  <c r="CW234"/>
  <c r="CV234"/>
  <c r="CU234"/>
  <c r="CT234"/>
  <c r="CS234"/>
  <c r="CR234"/>
  <c r="CQ234"/>
  <c r="CP234"/>
  <c r="CO234"/>
  <c r="CN234"/>
  <c r="CM234"/>
  <c r="CL234"/>
  <c r="CK234"/>
  <c r="CJ234"/>
  <c r="CI234"/>
  <c r="CH234"/>
  <c r="CG234"/>
  <c r="CF234"/>
  <c r="CE234"/>
  <c r="CD234"/>
  <c r="CC234"/>
  <c r="CB234"/>
  <c r="CA234"/>
  <c r="BZ234"/>
  <c r="BY234"/>
  <c r="BX234"/>
  <c r="BW234"/>
  <c r="BV234"/>
  <c r="BU234"/>
  <c r="BT234"/>
  <c r="BS234"/>
  <c r="BR234"/>
  <c r="BQ234"/>
  <c r="BP234"/>
  <c r="BO234"/>
  <c r="BN234"/>
  <c r="BM234"/>
  <c r="BL234"/>
  <c r="BK234"/>
  <c r="BJ234"/>
  <c r="BB234"/>
  <c r="BA234"/>
  <c r="AZ234"/>
  <c r="AY234"/>
  <c r="AX234"/>
  <c r="AW234"/>
  <c r="AV234"/>
  <c r="AU234"/>
  <c r="AT234"/>
  <c r="AS234"/>
  <c r="AR234"/>
  <c r="AQ234"/>
  <c r="AP234"/>
  <c r="AO234"/>
  <c r="AN234"/>
  <c r="AM234"/>
  <c r="AL234"/>
  <c r="AK234"/>
  <c r="AJ234"/>
  <c r="AI234"/>
  <c r="FX233"/>
  <c r="FW233"/>
  <c r="FV233"/>
  <c r="FU233"/>
  <c r="FT233"/>
  <c r="FS233"/>
  <c r="FR233"/>
  <c r="FQ233"/>
  <c r="FP233"/>
  <c r="FO233"/>
  <c r="FN233"/>
  <c r="FM233"/>
  <c r="FL233"/>
  <c r="FK233"/>
  <c r="FJ233"/>
  <c r="FI233"/>
  <c r="FH233"/>
  <c r="FG233"/>
  <c r="FF233"/>
  <c r="FE233"/>
  <c r="FD233"/>
  <c r="FC233"/>
  <c r="FB233"/>
  <c r="FA233"/>
  <c r="EZ233"/>
  <c r="EY233"/>
  <c r="EX233"/>
  <c r="EW233"/>
  <c r="EV233"/>
  <c r="EU233"/>
  <c r="ET233"/>
  <c r="ES233"/>
  <c r="ER233"/>
  <c r="EQ233"/>
  <c r="EP233"/>
  <c r="EO233"/>
  <c r="EN233"/>
  <c r="EM233"/>
  <c r="EL233"/>
  <c r="EK233"/>
  <c r="EJ233"/>
  <c r="EI233"/>
  <c r="EH233"/>
  <c r="EG233"/>
  <c r="EF233"/>
  <c r="EE233"/>
  <c r="ED233"/>
  <c r="EC233"/>
  <c r="EB233"/>
  <c r="EA233"/>
  <c r="DZ233"/>
  <c r="DY233"/>
  <c r="DX233"/>
  <c r="DW233"/>
  <c r="DV233"/>
  <c r="DU233"/>
  <c r="DT233"/>
  <c r="DS233"/>
  <c r="DR233"/>
  <c r="DQ233"/>
  <c r="DP233"/>
  <c r="DO233"/>
  <c r="DN233"/>
  <c r="DM233"/>
  <c r="DL233"/>
  <c r="DK233"/>
  <c r="DJ233"/>
  <c r="DI233"/>
  <c r="DH233"/>
  <c r="DG233"/>
  <c r="DF233"/>
  <c r="DE233"/>
  <c r="DD233"/>
  <c r="DC233"/>
  <c r="DB233"/>
  <c r="DA233"/>
  <c r="CZ233"/>
  <c r="CY233"/>
  <c r="CX233"/>
  <c r="CW233"/>
  <c r="CV233"/>
  <c r="CU233"/>
  <c r="CT233"/>
  <c r="CS233"/>
  <c r="CR233"/>
  <c r="CQ233"/>
  <c r="CP233"/>
  <c r="CO233"/>
  <c r="CN233"/>
  <c r="CM233"/>
  <c r="CL233"/>
  <c r="CK233"/>
  <c r="CJ233"/>
  <c r="CI233"/>
  <c r="CH233"/>
  <c r="CG233"/>
  <c r="CF233"/>
  <c r="CE233"/>
  <c r="CD233"/>
  <c r="CC233"/>
  <c r="CB233"/>
  <c r="CA233"/>
  <c r="BZ233"/>
  <c r="BY233"/>
  <c r="BX233"/>
  <c r="BW233"/>
  <c r="BV233"/>
  <c r="BU233"/>
  <c r="BT233"/>
  <c r="BS233"/>
  <c r="BR233"/>
  <c r="BQ233"/>
  <c r="BP233"/>
  <c r="BO233"/>
  <c r="BN233"/>
  <c r="BM233"/>
  <c r="BL233"/>
  <c r="BK233"/>
  <c r="BJ233"/>
  <c r="BB233"/>
  <c r="BA233"/>
  <c r="AZ233"/>
  <c r="AY233"/>
  <c r="AX233"/>
  <c r="AW233"/>
  <c r="AV233"/>
  <c r="AU233"/>
  <c r="AT233"/>
  <c r="AS233"/>
  <c r="AR233"/>
  <c r="AQ233"/>
  <c r="AP233"/>
  <c r="AO233"/>
  <c r="AN233"/>
  <c r="AM233"/>
  <c r="AL233"/>
  <c r="AK233"/>
  <c r="AJ233"/>
  <c r="AI233"/>
  <c r="FX232"/>
  <c r="FW232"/>
  <c r="FV232"/>
  <c r="FU232"/>
  <c r="FT232"/>
  <c r="FS232"/>
  <c r="FR232"/>
  <c r="FQ232"/>
  <c r="FP232"/>
  <c r="FO232"/>
  <c r="FN232"/>
  <c r="FM232"/>
  <c r="FL232"/>
  <c r="FK232"/>
  <c r="FJ232"/>
  <c r="FI232"/>
  <c r="FH232"/>
  <c r="FG232"/>
  <c r="FF232"/>
  <c r="FE232"/>
  <c r="FD232"/>
  <c r="FC232"/>
  <c r="FB232"/>
  <c r="FA232"/>
  <c r="EZ232"/>
  <c r="EY232"/>
  <c r="EX232"/>
  <c r="EW232"/>
  <c r="EV232"/>
  <c r="EU232"/>
  <c r="ET232"/>
  <c r="ES232"/>
  <c r="ER232"/>
  <c r="EQ232"/>
  <c r="EP232"/>
  <c r="EO232"/>
  <c r="EN232"/>
  <c r="EM232"/>
  <c r="EL232"/>
  <c r="EK232"/>
  <c r="EJ232"/>
  <c r="EI232"/>
  <c r="EH232"/>
  <c r="EG232"/>
  <c r="EF232"/>
  <c r="EE232"/>
  <c r="ED232"/>
  <c r="EC232"/>
  <c r="EB232"/>
  <c r="EA232"/>
  <c r="DZ232"/>
  <c r="DY232"/>
  <c r="DX232"/>
  <c r="DW232"/>
  <c r="DV232"/>
  <c r="DU232"/>
  <c r="DT232"/>
  <c r="DS232"/>
  <c r="DR232"/>
  <c r="DQ232"/>
  <c r="DP232"/>
  <c r="DO232"/>
  <c r="DN232"/>
  <c r="DM232"/>
  <c r="DL232"/>
  <c r="DK232"/>
  <c r="DJ232"/>
  <c r="DI232"/>
  <c r="DH232"/>
  <c r="DG232"/>
  <c r="DF232"/>
  <c r="DE232"/>
  <c r="DD232"/>
  <c r="DC232"/>
  <c r="DB232"/>
  <c r="DA232"/>
  <c r="CZ232"/>
  <c r="CY232"/>
  <c r="CX232"/>
  <c r="CW232"/>
  <c r="CV232"/>
  <c r="CU232"/>
  <c r="CT232"/>
  <c r="CS232"/>
  <c r="CR232"/>
  <c r="CQ232"/>
  <c r="CP232"/>
  <c r="CO232"/>
  <c r="CN232"/>
  <c r="CM232"/>
  <c r="CL232"/>
  <c r="CK232"/>
  <c r="CJ232"/>
  <c r="CI232"/>
  <c r="CH232"/>
  <c r="CG232"/>
  <c r="CF232"/>
  <c r="CE232"/>
  <c r="CD232"/>
  <c r="CC232"/>
  <c r="CB232"/>
  <c r="CA232"/>
  <c r="BZ232"/>
  <c r="BY232"/>
  <c r="BX232"/>
  <c r="BW232"/>
  <c r="BV232"/>
  <c r="BU232"/>
  <c r="BT232"/>
  <c r="BS232"/>
  <c r="BR232"/>
  <c r="BQ232"/>
  <c r="BP232"/>
  <c r="BO232"/>
  <c r="BN232"/>
  <c r="BM232"/>
  <c r="BL232"/>
  <c r="BK232"/>
  <c r="BJ232"/>
  <c r="BB232"/>
  <c r="BA232"/>
  <c r="AZ232"/>
  <c r="AY232"/>
  <c r="AX232"/>
  <c r="AW232"/>
  <c r="AV232"/>
  <c r="AU232"/>
  <c r="AT232"/>
  <c r="AS232"/>
  <c r="AR232"/>
  <c r="AQ232"/>
  <c r="AP232"/>
  <c r="AO232"/>
  <c r="AN232"/>
  <c r="AM232"/>
  <c r="AL232"/>
  <c r="AK232"/>
  <c r="AJ232"/>
  <c r="AI232"/>
  <c r="FX231"/>
  <c r="FW231"/>
  <c r="FV231"/>
  <c r="FU231"/>
  <c r="FT231"/>
  <c r="FS231"/>
  <c r="FR231"/>
  <c r="FQ231"/>
  <c r="FP231"/>
  <c r="FO231"/>
  <c r="FN231"/>
  <c r="FM231"/>
  <c r="FL231"/>
  <c r="FK231"/>
  <c r="FJ231"/>
  <c r="FI231"/>
  <c r="FH231"/>
  <c r="FG231"/>
  <c r="FF231"/>
  <c r="FE231"/>
  <c r="FD231"/>
  <c r="FC231"/>
  <c r="FB231"/>
  <c r="FA231"/>
  <c r="EZ231"/>
  <c r="EY231"/>
  <c r="EX231"/>
  <c r="EW231"/>
  <c r="EV231"/>
  <c r="EU231"/>
  <c r="ET231"/>
  <c r="ES231"/>
  <c r="ER231"/>
  <c r="EQ231"/>
  <c r="EP231"/>
  <c r="EO231"/>
  <c r="EN231"/>
  <c r="EM231"/>
  <c r="EL231"/>
  <c r="EK231"/>
  <c r="EJ231"/>
  <c r="EI231"/>
  <c r="EH231"/>
  <c r="EG231"/>
  <c r="EF231"/>
  <c r="EE231"/>
  <c r="ED231"/>
  <c r="EC231"/>
  <c r="EB231"/>
  <c r="EA231"/>
  <c r="DZ231"/>
  <c r="DY231"/>
  <c r="DX231"/>
  <c r="DW231"/>
  <c r="DV231"/>
  <c r="DU231"/>
  <c r="DT231"/>
  <c r="DS231"/>
  <c r="DR231"/>
  <c r="DQ231"/>
  <c r="DP231"/>
  <c r="DO231"/>
  <c r="DN231"/>
  <c r="DM231"/>
  <c r="DL231"/>
  <c r="DK231"/>
  <c r="DJ231"/>
  <c r="DI231"/>
  <c r="DH231"/>
  <c r="DG231"/>
  <c r="DF231"/>
  <c r="DE231"/>
  <c r="DD231"/>
  <c r="DC231"/>
  <c r="DB231"/>
  <c r="DA231"/>
  <c r="CZ231"/>
  <c r="CY231"/>
  <c r="CX231"/>
  <c r="CW231"/>
  <c r="CV231"/>
  <c r="CU231"/>
  <c r="CT231"/>
  <c r="CS231"/>
  <c r="CR231"/>
  <c r="CQ231"/>
  <c r="CP231"/>
  <c r="CO231"/>
  <c r="CN231"/>
  <c r="CM231"/>
  <c r="CL231"/>
  <c r="CK231"/>
  <c r="CJ231"/>
  <c r="CI231"/>
  <c r="CH231"/>
  <c r="CG231"/>
  <c r="CF231"/>
  <c r="CE231"/>
  <c r="CD231"/>
  <c r="CC231"/>
  <c r="CB231"/>
  <c r="CA231"/>
  <c r="BZ231"/>
  <c r="BY231"/>
  <c r="BX231"/>
  <c r="BW231"/>
  <c r="BV231"/>
  <c r="BU231"/>
  <c r="BT231"/>
  <c r="BS231"/>
  <c r="BR231"/>
  <c r="BQ231"/>
  <c r="BP231"/>
  <c r="BO231"/>
  <c r="BN231"/>
  <c r="BM231"/>
  <c r="BL231"/>
  <c r="BK231"/>
  <c r="BJ231"/>
  <c r="BB231"/>
  <c r="BA231"/>
  <c r="AZ231"/>
  <c r="AY231"/>
  <c r="AX231"/>
  <c r="AW231"/>
  <c r="AV231"/>
  <c r="AU231"/>
  <c r="AT231"/>
  <c r="AS231"/>
  <c r="AR231"/>
  <c r="AQ231"/>
  <c r="AP231"/>
  <c r="AO231"/>
  <c r="AN231"/>
  <c r="AM231"/>
  <c r="AL231"/>
  <c r="AK231"/>
  <c r="AJ231"/>
  <c r="AI231"/>
  <c r="FX230"/>
  <c r="FW230"/>
  <c r="FV230"/>
  <c r="FU230"/>
  <c r="FT230"/>
  <c r="FS230"/>
  <c r="FR230"/>
  <c r="FQ230"/>
  <c r="FP230"/>
  <c r="FO230"/>
  <c r="FN230"/>
  <c r="FM230"/>
  <c r="FL230"/>
  <c r="FK230"/>
  <c r="FJ230"/>
  <c r="FI230"/>
  <c r="FH230"/>
  <c r="FG230"/>
  <c r="FF230"/>
  <c r="FE230"/>
  <c r="FD230"/>
  <c r="FC230"/>
  <c r="FB230"/>
  <c r="FA230"/>
  <c r="EZ230"/>
  <c r="EY230"/>
  <c r="EX230"/>
  <c r="EW230"/>
  <c r="EV230"/>
  <c r="EU230"/>
  <c r="ET230"/>
  <c r="ES230"/>
  <c r="ER230"/>
  <c r="EQ230"/>
  <c r="EP230"/>
  <c r="EO230"/>
  <c r="EN230"/>
  <c r="EM230"/>
  <c r="EL230"/>
  <c r="EK230"/>
  <c r="EJ230"/>
  <c r="EI230"/>
  <c r="EH230"/>
  <c r="EG230"/>
  <c r="EF230"/>
  <c r="EE230"/>
  <c r="ED230"/>
  <c r="EC230"/>
  <c r="EB230"/>
  <c r="EA230"/>
  <c r="DZ230"/>
  <c r="DY230"/>
  <c r="DX230"/>
  <c r="DW230"/>
  <c r="DV230"/>
  <c r="DU230"/>
  <c r="DT230"/>
  <c r="DS230"/>
  <c r="DR230"/>
  <c r="DQ230"/>
  <c r="DP230"/>
  <c r="DO230"/>
  <c r="DN230"/>
  <c r="DM230"/>
  <c r="DL230"/>
  <c r="DK230"/>
  <c r="DJ230"/>
  <c r="DI230"/>
  <c r="DH230"/>
  <c r="DG230"/>
  <c r="DF230"/>
  <c r="DE230"/>
  <c r="DD230"/>
  <c r="DC230"/>
  <c r="DB230"/>
  <c r="DA230"/>
  <c r="CZ230"/>
  <c r="CY230"/>
  <c r="CX230"/>
  <c r="CW230"/>
  <c r="CV230"/>
  <c r="CU230"/>
  <c r="CT230"/>
  <c r="CS230"/>
  <c r="CR230"/>
  <c r="CQ230"/>
  <c r="CP230"/>
  <c r="CO230"/>
  <c r="CN230"/>
  <c r="CM230"/>
  <c r="CL230"/>
  <c r="CK230"/>
  <c r="CJ230"/>
  <c r="CI230"/>
  <c r="CH230"/>
  <c r="CG230"/>
  <c r="CF230"/>
  <c r="CE230"/>
  <c r="CD230"/>
  <c r="CC230"/>
  <c r="CB230"/>
  <c r="CA230"/>
  <c r="BZ230"/>
  <c r="BY230"/>
  <c r="BX230"/>
  <c r="BW230"/>
  <c r="BV230"/>
  <c r="BU230"/>
  <c r="BT230"/>
  <c r="BS230"/>
  <c r="BR230"/>
  <c r="BQ230"/>
  <c r="BP230"/>
  <c r="BO230"/>
  <c r="BN230"/>
  <c r="BM230"/>
  <c r="BL230"/>
  <c r="BK230"/>
  <c r="BJ230"/>
  <c r="BB230"/>
  <c r="BA230"/>
  <c r="AZ230"/>
  <c r="AY230"/>
  <c r="AX230"/>
  <c r="AW230"/>
  <c r="AV230"/>
  <c r="AU230"/>
  <c r="AT230"/>
  <c r="AS230"/>
  <c r="AR230"/>
  <c r="AQ230"/>
  <c r="AP230"/>
  <c r="AO230"/>
  <c r="AN230"/>
  <c r="AM230"/>
  <c r="AL230"/>
  <c r="AK230"/>
  <c r="AJ230"/>
  <c r="AI230"/>
  <c r="FX229"/>
  <c r="FW229"/>
  <c r="FV229"/>
  <c r="FU229"/>
  <c r="FT229"/>
  <c r="FS229"/>
  <c r="FR229"/>
  <c r="FQ229"/>
  <c r="FP229"/>
  <c r="FO229"/>
  <c r="FN229"/>
  <c r="FM229"/>
  <c r="FL229"/>
  <c r="FK229"/>
  <c r="FJ229"/>
  <c r="FI229"/>
  <c r="FH229"/>
  <c r="FG229"/>
  <c r="FF229"/>
  <c r="FE229"/>
  <c r="FD229"/>
  <c r="FC229"/>
  <c r="FB229"/>
  <c r="FA229"/>
  <c r="EZ229"/>
  <c r="EY229"/>
  <c r="EX229"/>
  <c r="EW229"/>
  <c r="EV229"/>
  <c r="EU229"/>
  <c r="ET229"/>
  <c r="ES229"/>
  <c r="ER229"/>
  <c r="EQ229"/>
  <c r="EP229"/>
  <c r="EO229"/>
  <c r="EN229"/>
  <c r="EM229"/>
  <c r="EL229"/>
  <c r="EK229"/>
  <c r="EJ229"/>
  <c r="EI229"/>
  <c r="EH229"/>
  <c r="EG229"/>
  <c r="EF229"/>
  <c r="EE229"/>
  <c r="ED229"/>
  <c r="EC229"/>
  <c r="EB229"/>
  <c r="EA229"/>
  <c r="DZ229"/>
  <c r="DY229"/>
  <c r="DX229"/>
  <c r="DW229"/>
  <c r="DV229"/>
  <c r="DU229"/>
  <c r="DT229"/>
  <c r="DS229"/>
  <c r="DR229"/>
  <c r="DQ229"/>
  <c r="DP229"/>
  <c r="DO229"/>
  <c r="DN229"/>
  <c r="DM229"/>
  <c r="DL229"/>
  <c r="DK229"/>
  <c r="DJ229"/>
  <c r="DI229"/>
  <c r="DH229"/>
  <c r="DG229"/>
  <c r="DF229"/>
  <c r="DE229"/>
  <c r="DD229"/>
  <c r="DC229"/>
  <c r="DB229"/>
  <c r="DA229"/>
  <c r="CZ229"/>
  <c r="CY229"/>
  <c r="CX229"/>
  <c r="CW229"/>
  <c r="CV229"/>
  <c r="CU229"/>
  <c r="CT229"/>
  <c r="CS229"/>
  <c r="CR229"/>
  <c r="CQ229"/>
  <c r="CP229"/>
  <c r="CO229"/>
  <c r="CN229"/>
  <c r="CM229"/>
  <c r="CL229"/>
  <c r="CK229"/>
  <c r="CJ229"/>
  <c r="CI229"/>
  <c r="CH229"/>
  <c r="CG229"/>
  <c r="CF229"/>
  <c r="CE229"/>
  <c r="CD229"/>
  <c r="CC229"/>
  <c r="CB229"/>
  <c r="CA229"/>
  <c r="BZ229"/>
  <c r="BY229"/>
  <c r="BX229"/>
  <c r="BW229"/>
  <c r="BV229"/>
  <c r="BU229"/>
  <c r="BT229"/>
  <c r="BS229"/>
  <c r="BR229"/>
  <c r="BQ229"/>
  <c r="BP229"/>
  <c r="BO229"/>
  <c r="BN229"/>
  <c r="BM229"/>
  <c r="BL229"/>
  <c r="BK229"/>
  <c r="BJ229"/>
  <c r="BB229"/>
  <c r="BA229"/>
  <c r="AZ229"/>
  <c r="AY229"/>
  <c r="AX229"/>
  <c r="AW229"/>
  <c r="AV229"/>
  <c r="AU229"/>
  <c r="AT229"/>
  <c r="AS229"/>
  <c r="AR229"/>
  <c r="AQ229"/>
  <c r="AP229"/>
  <c r="AO229"/>
  <c r="AN229"/>
  <c r="AM229"/>
  <c r="AL229"/>
  <c r="AK229"/>
  <c r="AJ229"/>
  <c r="AI229"/>
  <c r="FX228"/>
  <c r="FW228"/>
  <c r="FV228"/>
  <c r="FU228"/>
  <c r="FT228"/>
  <c r="FS228"/>
  <c r="FR228"/>
  <c r="FQ228"/>
  <c r="FP228"/>
  <c r="FO228"/>
  <c r="FN228"/>
  <c r="FM228"/>
  <c r="FL228"/>
  <c r="FK228"/>
  <c r="FJ228"/>
  <c r="FI228"/>
  <c r="FH228"/>
  <c r="FG228"/>
  <c r="FF228"/>
  <c r="FE228"/>
  <c r="FD228"/>
  <c r="FC228"/>
  <c r="FB228"/>
  <c r="FA228"/>
  <c r="EZ228"/>
  <c r="EY228"/>
  <c r="EX228"/>
  <c r="EW228"/>
  <c r="EV228"/>
  <c r="EU228"/>
  <c r="ET228"/>
  <c r="ES228"/>
  <c r="ER228"/>
  <c r="EQ228"/>
  <c r="EP228"/>
  <c r="EO228"/>
  <c r="EN228"/>
  <c r="EM228"/>
  <c r="EL228"/>
  <c r="EK228"/>
  <c r="EJ228"/>
  <c r="EI228"/>
  <c r="EH228"/>
  <c r="EG228"/>
  <c r="EF228"/>
  <c r="EE228"/>
  <c r="ED228"/>
  <c r="EC228"/>
  <c r="EB228"/>
  <c r="EA228"/>
  <c r="DZ228"/>
  <c r="DY228"/>
  <c r="DX228"/>
  <c r="DW228"/>
  <c r="DV228"/>
  <c r="DU228"/>
  <c r="DT228"/>
  <c r="DS228"/>
  <c r="DR228"/>
  <c r="DQ228"/>
  <c r="DP228"/>
  <c r="DO228"/>
  <c r="DN228"/>
  <c r="DM228"/>
  <c r="DL228"/>
  <c r="DK228"/>
  <c r="DJ228"/>
  <c r="DI228"/>
  <c r="DH228"/>
  <c r="DG228"/>
  <c r="DF228"/>
  <c r="DE228"/>
  <c r="DD228"/>
  <c r="DC228"/>
  <c r="DB228"/>
  <c r="DA228"/>
  <c r="CZ228"/>
  <c r="CY228"/>
  <c r="CX228"/>
  <c r="CW228"/>
  <c r="CV228"/>
  <c r="CU228"/>
  <c r="CT228"/>
  <c r="CS228"/>
  <c r="CR228"/>
  <c r="CQ228"/>
  <c r="CP228"/>
  <c r="CO228"/>
  <c r="CN228"/>
  <c r="CM228"/>
  <c r="CL228"/>
  <c r="CK228"/>
  <c r="CJ228"/>
  <c r="CI228"/>
  <c r="CH228"/>
  <c r="CG228"/>
  <c r="CF228"/>
  <c r="CE228"/>
  <c r="CD228"/>
  <c r="CC228"/>
  <c r="CB228"/>
  <c r="CA228"/>
  <c r="BZ228"/>
  <c r="BY228"/>
  <c r="BX228"/>
  <c r="BW228"/>
  <c r="BV228"/>
  <c r="BU228"/>
  <c r="BT228"/>
  <c r="BS228"/>
  <c r="BR228"/>
  <c r="BQ228"/>
  <c r="BP228"/>
  <c r="BO228"/>
  <c r="BN228"/>
  <c r="BM228"/>
  <c r="BL228"/>
  <c r="BK228"/>
  <c r="BJ228"/>
  <c r="BB228"/>
  <c r="BA228"/>
  <c r="AZ228"/>
  <c r="AY228"/>
  <c r="AX228"/>
  <c r="AW228"/>
  <c r="AV228"/>
  <c r="AU228"/>
  <c r="AT228"/>
  <c r="AS228"/>
  <c r="AR228"/>
  <c r="AQ228"/>
  <c r="AP228"/>
  <c r="AO228"/>
  <c r="AN228"/>
  <c r="AM228"/>
  <c r="AL228"/>
  <c r="AK228"/>
  <c r="AJ228"/>
  <c r="AI228"/>
  <c r="FX227"/>
  <c r="FW227"/>
  <c r="FV227"/>
  <c r="FU227"/>
  <c r="FT227"/>
  <c r="FS227"/>
  <c r="FR227"/>
  <c r="FQ227"/>
  <c r="FP227"/>
  <c r="FO227"/>
  <c r="FN227"/>
  <c r="FM227"/>
  <c r="FL227"/>
  <c r="FK227"/>
  <c r="FJ227"/>
  <c r="FI227"/>
  <c r="FH227"/>
  <c r="FG227"/>
  <c r="FF227"/>
  <c r="FE227"/>
  <c r="FD227"/>
  <c r="FC227"/>
  <c r="FB227"/>
  <c r="FA227"/>
  <c r="EZ227"/>
  <c r="EY227"/>
  <c r="EX227"/>
  <c r="EW227"/>
  <c r="EV227"/>
  <c r="EU227"/>
  <c r="ET227"/>
  <c r="ES227"/>
  <c r="ER227"/>
  <c r="EQ227"/>
  <c r="EP227"/>
  <c r="EO227"/>
  <c r="EN227"/>
  <c r="EM227"/>
  <c r="EL227"/>
  <c r="EK227"/>
  <c r="EJ227"/>
  <c r="EI227"/>
  <c r="EH227"/>
  <c r="EG227"/>
  <c r="EF227"/>
  <c r="EE227"/>
  <c r="ED227"/>
  <c r="EC227"/>
  <c r="EB227"/>
  <c r="EA227"/>
  <c r="DZ227"/>
  <c r="DY227"/>
  <c r="DX227"/>
  <c r="DW227"/>
  <c r="DV227"/>
  <c r="DU227"/>
  <c r="DT227"/>
  <c r="DS227"/>
  <c r="DR227"/>
  <c r="DQ227"/>
  <c r="DP227"/>
  <c r="DO227"/>
  <c r="DN227"/>
  <c r="DM227"/>
  <c r="DL227"/>
  <c r="DK227"/>
  <c r="DJ227"/>
  <c r="DI227"/>
  <c r="DH227"/>
  <c r="DG227"/>
  <c r="DF227"/>
  <c r="DE227"/>
  <c r="DD227"/>
  <c r="DC227"/>
  <c r="DB227"/>
  <c r="DA227"/>
  <c r="CZ227"/>
  <c r="CY227"/>
  <c r="CX227"/>
  <c r="CW227"/>
  <c r="CV227"/>
  <c r="CU227"/>
  <c r="CT227"/>
  <c r="CS227"/>
  <c r="CR227"/>
  <c r="CQ227"/>
  <c r="CP227"/>
  <c r="CO227"/>
  <c r="CN227"/>
  <c r="CM227"/>
  <c r="CL227"/>
  <c r="CK227"/>
  <c r="CJ227"/>
  <c r="CI227"/>
  <c r="CH227"/>
  <c r="CG227"/>
  <c r="CF227"/>
  <c r="CE227"/>
  <c r="CD227"/>
  <c r="CC227"/>
  <c r="CB227"/>
  <c r="CA227"/>
  <c r="BZ227"/>
  <c r="BY227"/>
  <c r="BX227"/>
  <c r="BW227"/>
  <c r="BV227"/>
  <c r="BU227"/>
  <c r="BT227"/>
  <c r="BS227"/>
  <c r="BR227"/>
  <c r="BQ227"/>
  <c r="BP227"/>
  <c r="BO227"/>
  <c r="BN227"/>
  <c r="BM227"/>
  <c r="BL227"/>
  <c r="BK227"/>
  <c r="BJ227"/>
  <c r="BB227"/>
  <c r="BA227"/>
  <c r="AZ227"/>
  <c r="AY227"/>
  <c r="AX227"/>
  <c r="AW227"/>
  <c r="AV227"/>
  <c r="AU227"/>
  <c r="AT227"/>
  <c r="AS227"/>
  <c r="AR227"/>
  <c r="AQ227"/>
  <c r="AP227"/>
  <c r="AO227"/>
  <c r="AN227"/>
  <c r="AM227"/>
  <c r="AL227"/>
  <c r="AK227"/>
  <c r="AJ227"/>
  <c r="AI227"/>
  <c r="FX226"/>
  <c r="FW226"/>
  <c r="FV226"/>
  <c r="FU226"/>
  <c r="FT226"/>
  <c r="FS226"/>
  <c r="FR226"/>
  <c r="FQ226"/>
  <c r="FP226"/>
  <c r="FO226"/>
  <c r="FN226"/>
  <c r="FM226"/>
  <c r="FL226"/>
  <c r="FK226"/>
  <c r="FJ226"/>
  <c r="FI226"/>
  <c r="FH226"/>
  <c r="FG226"/>
  <c r="FF226"/>
  <c r="FE226"/>
  <c r="FD226"/>
  <c r="FC226"/>
  <c r="FB226"/>
  <c r="FA226"/>
  <c r="EZ226"/>
  <c r="EY226"/>
  <c r="EX226"/>
  <c r="EW226"/>
  <c r="EV226"/>
  <c r="EU226"/>
  <c r="ET226"/>
  <c r="ES226"/>
  <c r="ER226"/>
  <c r="EQ226"/>
  <c r="EP226"/>
  <c r="EO226"/>
  <c r="EN226"/>
  <c r="EM226"/>
  <c r="EL226"/>
  <c r="EK226"/>
  <c r="EJ226"/>
  <c r="EI226"/>
  <c r="EH226"/>
  <c r="EG226"/>
  <c r="EF226"/>
  <c r="EE226"/>
  <c r="ED226"/>
  <c r="EC226"/>
  <c r="EB226"/>
  <c r="EA226"/>
  <c r="DZ226"/>
  <c r="DY226"/>
  <c r="DX226"/>
  <c r="DW226"/>
  <c r="DV226"/>
  <c r="DU226"/>
  <c r="DT226"/>
  <c r="DS226"/>
  <c r="DR226"/>
  <c r="DQ226"/>
  <c r="DP226"/>
  <c r="DO226"/>
  <c r="DN226"/>
  <c r="DM226"/>
  <c r="DL226"/>
  <c r="DK226"/>
  <c r="DJ226"/>
  <c r="DI226"/>
  <c r="DH226"/>
  <c r="DG226"/>
  <c r="DF226"/>
  <c r="DE226"/>
  <c r="DD226"/>
  <c r="DC226"/>
  <c r="DB226"/>
  <c r="DA226"/>
  <c r="CZ226"/>
  <c r="CY226"/>
  <c r="CX226"/>
  <c r="CW226"/>
  <c r="CV226"/>
  <c r="CU226"/>
  <c r="CT226"/>
  <c r="CS226"/>
  <c r="CR226"/>
  <c r="CQ226"/>
  <c r="CP226"/>
  <c r="CO226"/>
  <c r="CN226"/>
  <c r="CM226"/>
  <c r="CL226"/>
  <c r="CK226"/>
  <c r="CJ226"/>
  <c r="CI226"/>
  <c r="CH226"/>
  <c r="CG226"/>
  <c r="CF226"/>
  <c r="CE226"/>
  <c r="CD226"/>
  <c r="CC226"/>
  <c r="CB226"/>
  <c r="CA226"/>
  <c r="BZ226"/>
  <c r="BY226"/>
  <c r="BX226"/>
  <c r="BW226"/>
  <c r="BV226"/>
  <c r="BU226"/>
  <c r="BT226"/>
  <c r="BS226"/>
  <c r="BR226"/>
  <c r="BQ226"/>
  <c r="BP226"/>
  <c r="BO226"/>
  <c r="BN226"/>
  <c r="BM226"/>
  <c r="BL226"/>
  <c r="BK226"/>
  <c r="BJ226"/>
  <c r="BB226"/>
  <c r="BA226"/>
  <c r="AZ226"/>
  <c r="AY226"/>
  <c r="AX226"/>
  <c r="AW226"/>
  <c r="AV226"/>
  <c r="AU226"/>
  <c r="AT226"/>
  <c r="AS226"/>
  <c r="AR226"/>
  <c r="AQ226"/>
  <c r="AP226"/>
  <c r="AO226"/>
  <c r="AN226"/>
  <c r="AM226"/>
  <c r="AL226"/>
  <c r="AK226"/>
  <c r="AJ226"/>
  <c r="AI226"/>
  <c r="FX225"/>
  <c r="FW225"/>
  <c r="FV225"/>
  <c r="FU225"/>
  <c r="FT225"/>
  <c r="FS225"/>
  <c r="FR225"/>
  <c r="FQ225"/>
  <c r="FP225"/>
  <c r="FO225"/>
  <c r="FN225"/>
  <c r="FM225"/>
  <c r="FL225"/>
  <c r="FK225"/>
  <c r="FJ225"/>
  <c r="FI225"/>
  <c r="FH225"/>
  <c r="FG225"/>
  <c r="FF225"/>
  <c r="FE225"/>
  <c r="FD225"/>
  <c r="FC225"/>
  <c r="FB225"/>
  <c r="FA225"/>
  <c r="EZ225"/>
  <c r="EY225"/>
  <c r="EX225"/>
  <c r="EW225"/>
  <c r="EV225"/>
  <c r="EU225"/>
  <c r="ET225"/>
  <c r="ES225"/>
  <c r="ER225"/>
  <c r="EQ225"/>
  <c r="EP225"/>
  <c r="EO225"/>
  <c r="EN225"/>
  <c r="EM225"/>
  <c r="EL225"/>
  <c r="EK225"/>
  <c r="EJ225"/>
  <c r="EI225"/>
  <c r="EH225"/>
  <c r="EG225"/>
  <c r="EF225"/>
  <c r="EE225"/>
  <c r="ED225"/>
  <c r="EC225"/>
  <c r="EB225"/>
  <c r="EA225"/>
  <c r="DZ225"/>
  <c r="DY225"/>
  <c r="DX225"/>
  <c r="DW225"/>
  <c r="DV225"/>
  <c r="DU225"/>
  <c r="DT225"/>
  <c r="DS225"/>
  <c r="DR225"/>
  <c r="DQ225"/>
  <c r="DP225"/>
  <c r="DO225"/>
  <c r="DN225"/>
  <c r="DM225"/>
  <c r="DL225"/>
  <c r="DK225"/>
  <c r="DJ225"/>
  <c r="DI225"/>
  <c r="DH225"/>
  <c r="DG225"/>
  <c r="DF225"/>
  <c r="DE225"/>
  <c r="DD225"/>
  <c r="DC225"/>
  <c r="DB225"/>
  <c r="DA225"/>
  <c r="CZ225"/>
  <c r="CY225"/>
  <c r="CX225"/>
  <c r="CW225"/>
  <c r="CV225"/>
  <c r="CU225"/>
  <c r="CT225"/>
  <c r="CS225"/>
  <c r="CR225"/>
  <c r="CQ225"/>
  <c r="CP225"/>
  <c r="CO225"/>
  <c r="CN225"/>
  <c r="CM225"/>
  <c r="CL225"/>
  <c r="CK225"/>
  <c r="CJ225"/>
  <c r="CI225"/>
  <c r="CH225"/>
  <c r="CG225"/>
  <c r="CF225"/>
  <c r="CE225"/>
  <c r="CD225"/>
  <c r="CC225"/>
  <c r="CB225"/>
  <c r="CA225"/>
  <c r="BZ225"/>
  <c r="BY225"/>
  <c r="BX225"/>
  <c r="BW225"/>
  <c r="BV225"/>
  <c r="BU225"/>
  <c r="BT225"/>
  <c r="BS225"/>
  <c r="BR225"/>
  <c r="BQ225"/>
  <c r="BP225"/>
  <c r="BO225"/>
  <c r="BN225"/>
  <c r="BM225"/>
  <c r="BL225"/>
  <c r="BK225"/>
  <c r="BJ225"/>
  <c r="BB225"/>
  <c r="BA225"/>
  <c r="AZ225"/>
  <c r="AY225"/>
  <c r="AX225"/>
  <c r="AW225"/>
  <c r="AV225"/>
  <c r="AU225"/>
  <c r="AT225"/>
  <c r="AS225"/>
  <c r="AR225"/>
  <c r="AQ225"/>
  <c r="AP225"/>
  <c r="AO225"/>
  <c r="AN225"/>
  <c r="AM225"/>
  <c r="AL225"/>
  <c r="AK225"/>
  <c r="AJ225"/>
  <c r="AI225"/>
  <c r="FX224"/>
  <c r="FW224"/>
  <c r="FV224"/>
  <c r="FU224"/>
  <c r="FT224"/>
  <c r="FS224"/>
  <c r="FR224"/>
  <c r="FQ224"/>
  <c r="FP224"/>
  <c r="FO224"/>
  <c r="FN224"/>
  <c r="FM224"/>
  <c r="FL224"/>
  <c r="FK224"/>
  <c r="FJ224"/>
  <c r="FI224"/>
  <c r="FH224"/>
  <c r="FG224"/>
  <c r="FF224"/>
  <c r="FE224"/>
  <c r="FD224"/>
  <c r="FC224"/>
  <c r="FB224"/>
  <c r="FA224"/>
  <c r="EZ224"/>
  <c r="EY224"/>
  <c r="EX224"/>
  <c r="EW224"/>
  <c r="EV224"/>
  <c r="EU224"/>
  <c r="ET224"/>
  <c r="ES224"/>
  <c r="ER224"/>
  <c r="EQ224"/>
  <c r="EP224"/>
  <c r="EO224"/>
  <c r="EN224"/>
  <c r="EM224"/>
  <c r="EL224"/>
  <c r="EK224"/>
  <c r="EJ224"/>
  <c r="EI224"/>
  <c r="EH224"/>
  <c r="EG224"/>
  <c r="EF224"/>
  <c r="EE224"/>
  <c r="ED224"/>
  <c r="EC224"/>
  <c r="EB224"/>
  <c r="EA224"/>
  <c r="DZ224"/>
  <c r="DY224"/>
  <c r="DX224"/>
  <c r="DW224"/>
  <c r="DV224"/>
  <c r="DU224"/>
  <c r="DT224"/>
  <c r="DS224"/>
  <c r="DR224"/>
  <c r="DQ224"/>
  <c r="DP224"/>
  <c r="DO224"/>
  <c r="DN224"/>
  <c r="DM224"/>
  <c r="DL224"/>
  <c r="DK224"/>
  <c r="DJ224"/>
  <c r="DI224"/>
  <c r="DH224"/>
  <c r="DG224"/>
  <c r="DF224"/>
  <c r="DE224"/>
  <c r="DD224"/>
  <c r="DC224"/>
  <c r="DB224"/>
  <c r="DA224"/>
  <c r="CZ224"/>
  <c r="CY224"/>
  <c r="CX224"/>
  <c r="CW224"/>
  <c r="CV224"/>
  <c r="CU224"/>
  <c r="CT224"/>
  <c r="CS224"/>
  <c r="CR224"/>
  <c r="CQ224"/>
  <c r="CP224"/>
  <c r="CO224"/>
  <c r="CN224"/>
  <c r="CM224"/>
  <c r="CL224"/>
  <c r="CK224"/>
  <c r="CJ224"/>
  <c r="CI224"/>
  <c r="CH224"/>
  <c r="CG224"/>
  <c r="CF224"/>
  <c r="CE224"/>
  <c r="CD224"/>
  <c r="CC224"/>
  <c r="CB224"/>
  <c r="CA224"/>
  <c r="BZ224"/>
  <c r="BY224"/>
  <c r="BX224"/>
  <c r="BW224"/>
  <c r="BV224"/>
  <c r="BU224"/>
  <c r="BT224"/>
  <c r="BS224"/>
  <c r="BR224"/>
  <c r="BQ224"/>
  <c r="BP224"/>
  <c r="BO224"/>
  <c r="BN224"/>
  <c r="BM224"/>
  <c r="BL224"/>
  <c r="BK224"/>
  <c r="BJ224"/>
  <c r="BB224"/>
  <c r="BA224"/>
  <c r="AZ224"/>
  <c r="AY224"/>
  <c r="AX224"/>
  <c r="AW224"/>
  <c r="AV224"/>
  <c r="AU224"/>
  <c r="AT224"/>
  <c r="AS224"/>
  <c r="AR224"/>
  <c r="AQ224"/>
  <c r="AP224"/>
  <c r="AO224"/>
  <c r="AN224"/>
  <c r="AM224"/>
  <c r="AL224"/>
  <c r="AK224"/>
  <c r="AJ224"/>
  <c r="AI224"/>
  <c r="FX223"/>
  <c r="FW223"/>
  <c r="FV223"/>
  <c r="FU223"/>
  <c r="FT223"/>
  <c r="FS223"/>
  <c r="FR223"/>
  <c r="FQ223"/>
  <c r="FP223"/>
  <c r="FO223"/>
  <c r="FN223"/>
  <c r="FM223"/>
  <c r="FL223"/>
  <c r="FK223"/>
  <c r="FJ223"/>
  <c r="FI223"/>
  <c r="FH223"/>
  <c r="FG223"/>
  <c r="FF223"/>
  <c r="FE223"/>
  <c r="FD223"/>
  <c r="FC223"/>
  <c r="FB223"/>
  <c r="FA223"/>
  <c r="EZ223"/>
  <c r="EY223"/>
  <c r="EX223"/>
  <c r="EW223"/>
  <c r="EV223"/>
  <c r="EU223"/>
  <c r="ET223"/>
  <c r="ES223"/>
  <c r="ER223"/>
  <c r="EQ223"/>
  <c r="EP223"/>
  <c r="EO223"/>
  <c r="EN223"/>
  <c r="EM223"/>
  <c r="EL223"/>
  <c r="EK223"/>
  <c r="EJ223"/>
  <c r="EI223"/>
  <c r="EH223"/>
  <c r="EG223"/>
  <c r="EF223"/>
  <c r="EE223"/>
  <c r="ED223"/>
  <c r="EC223"/>
  <c r="EB223"/>
  <c r="EA223"/>
  <c r="DZ223"/>
  <c r="DY223"/>
  <c r="DX223"/>
  <c r="DW223"/>
  <c r="DV223"/>
  <c r="DU223"/>
  <c r="DT223"/>
  <c r="DS223"/>
  <c r="DR223"/>
  <c r="DQ223"/>
  <c r="DP223"/>
  <c r="DO223"/>
  <c r="DN223"/>
  <c r="DM223"/>
  <c r="DL223"/>
  <c r="DK223"/>
  <c r="DJ223"/>
  <c r="DI223"/>
  <c r="DH223"/>
  <c r="DG223"/>
  <c r="DF223"/>
  <c r="DE223"/>
  <c r="DD223"/>
  <c r="DC223"/>
  <c r="DB223"/>
  <c r="DA223"/>
  <c r="CZ223"/>
  <c r="CY223"/>
  <c r="CX223"/>
  <c r="CW223"/>
  <c r="CV223"/>
  <c r="CU223"/>
  <c r="CT223"/>
  <c r="CS223"/>
  <c r="CR223"/>
  <c r="CQ223"/>
  <c r="CP223"/>
  <c r="CO223"/>
  <c r="CN223"/>
  <c r="CM223"/>
  <c r="CL223"/>
  <c r="CK223"/>
  <c r="CJ223"/>
  <c r="CI223"/>
  <c r="CH223"/>
  <c r="CG223"/>
  <c r="CF223"/>
  <c r="CE223"/>
  <c r="CD223"/>
  <c r="CC223"/>
  <c r="CB223"/>
  <c r="CA223"/>
  <c r="BZ223"/>
  <c r="BY223"/>
  <c r="BX223"/>
  <c r="BW223"/>
  <c r="BV223"/>
  <c r="BU223"/>
  <c r="BT223"/>
  <c r="BS223"/>
  <c r="BR223"/>
  <c r="BQ223"/>
  <c r="BP223"/>
  <c r="BO223"/>
  <c r="BN223"/>
  <c r="BM223"/>
  <c r="BL223"/>
  <c r="BK223"/>
  <c r="BJ223"/>
  <c r="BB223"/>
  <c r="BA223"/>
  <c r="AZ223"/>
  <c r="AY223"/>
  <c r="AX223"/>
  <c r="AW223"/>
  <c r="AV223"/>
  <c r="AU223"/>
  <c r="AT223"/>
  <c r="AS223"/>
  <c r="AR223"/>
  <c r="AQ223"/>
  <c r="AP223"/>
  <c r="AO223"/>
  <c r="AN223"/>
  <c r="AM223"/>
  <c r="AL223"/>
  <c r="AK223"/>
  <c r="AJ223"/>
  <c r="AI223"/>
  <c r="FX222"/>
  <c r="FW222"/>
  <c r="FV222"/>
  <c r="FU222"/>
  <c r="FT222"/>
  <c r="FS222"/>
  <c r="FR222"/>
  <c r="FQ222"/>
  <c r="FP222"/>
  <c r="FO222"/>
  <c r="FN222"/>
  <c r="FM222"/>
  <c r="FL222"/>
  <c r="FK222"/>
  <c r="FJ222"/>
  <c r="FI222"/>
  <c r="FH222"/>
  <c r="FG222"/>
  <c r="FF222"/>
  <c r="FE222"/>
  <c r="FD222"/>
  <c r="FC222"/>
  <c r="FB222"/>
  <c r="FA222"/>
  <c r="EZ222"/>
  <c r="EY222"/>
  <c r="EX222"/>
  <c r="EW222"/>
  <c r="EV222"/>
  <c r="EU222"/>
  <c r="ET222"/>
  <c r="ES222"/>
  <c r="ER222"/>
  <c r="EQ222"/>
  <c r="EP222"/>
  <c r="EO222"/>
  <c r="EN222"/>
  <c r="EM222"/>
  <c r="EL222"/>
  <c r="EK222"/>
  <c r="EJ222"/>
  <c r="EI222"/>
  <c r="EH222"/>
  <c r="EG222"/>
  <c r="EF222"/>
  <c r="EE222"/>
  <c r="ED222"/>
  <c r="EC222"/>
  <c r="EB222"/>
  <c r="EA222"/>
  <c r="DZ222"/>
  <c r="DY222"/>
  <c r="DX222"/>
  <c r="DW222"/>
  <c r="DV222"/>
  <c r="DU222"/>
  <c r="DT222"/>
  <c r="DS222"/>
  <c r="DR222"/>
  <c r="DQ222"/>
  <c r="DP222"/>
  <c r="DO222"/>
  <c r="DN222"/>
  <c r="DM222"/>
  <c r="DL222"/>
  <c r="DK222"/>
  <c r="DJ222"/>
  <c r="DI222"/>
  <c r="DH222"/>
  <c r="DG222"/>
  <c r="DF222"/>
  <c r="DE222"/>
  <c r="DD222"/>
  <c r="DC222"/>
  <c r="DB222"/>
  <c r="DA222"/>
  <c r="CZ222"/>
  <c r="CY222"/>
  <c r="CX222"/>
  <c r="CW222"/>
  <c r="CV222"/>
  <c r="CU222"/>
  <c r="CT222"/>
  <c r="CS222"/>
  <c r="CR222"/>
  <c r="CQ222"/>
  <c r="CP222"/>
  <c r="CO222"/>
  <c r="CN222"/>
  <c r="CM222"/>
  <c r="CL222"/>
  <c r="CK222"/>
  <c r="CJ222"/>
  <c r="CI222"/>
  <c r="CH222"/>
  <c r="CG222"/>
  <c r="CF222"/>
  <c r="CE222"/>
  <c r="CD222"/>
  <c r="CC222"/>
  <c r="CB222"/>
  <c r="CA222"/>
  <c r="BZ222"/>
  <c r="BY222"/>
  <c r="BX222"/>
  <c r="BW222"/>
  <c r="BV222"/>
  <c r="BU222"/>
  <c r="BT222"/>
  <c r="BS222"/>
  <c r="BR222"/>
  <c r="BQ222"/>
  <c r="BP222"/>
  <c r="BO222"/>
  <c r="BN222"/>
  <c r="BM222"/>
  <c r="BL222"/>
  <c r="BK222"/>
  <c r="BJ222"/>
  <c r="BB222"/>
  <c r="BA222"/>
  <c r="AZ222"/>
  <c r="AY222"/>
  <c r="AX222"/>
  <c r="AW222"/>
  <c r="AV222"/>
  <c r="AU222"/>
  <c r="AT222"/>
  <c r="AS222"/>
  <c r="AR222"/>
  <c r="AQ222"/>
  <c r="AP222"/>
  <c r="AO222"/>
  <c r="AN222"/>
  <c r="AM222"/>
  <c r="AL222"/>
  <c r="AK222"/>
  <c r="AJ222"/>
  <c r="AI222"/>
  <c r="FX221"/>
  <c r="FW221"/>
  <c r="FV221"/>
  <c r="FU221"/>
  <c r="FT221"/>
  <c r="FS221"/>
  <c r="FR221"/>
  <c r="FQ221"/>
  <c r="FP221"/>
  <c r="FO221"/>
  <c r="FN221"/>
  <c r="FM221"/>
  <c r="FL221"/>
  <c r="FK221"/>
  <c r="FJ221"/>
  <c r="FI221"/>
  <c r="FH221"/>
  <c r="FG221"/>
  <c r="FF221"/>
  <c r="FE221"/>
  <c r="FD221"/>
  <c r="FC221"/>
  <c r="FB221"/>
  <c r="FA221"/>
  <c r="EZ221"/>
  <c r="EY221"/>
  <c r="EX221"/>
  <c r="EW221"/>
  <c r="EV221"/>
  <c r="EU221"/>
  <c r="ET221"/>
  <c r="ES221"/>
  <c r="ER221"/>
  <c r="EQ221"/>
  <c r="EP221"/>
  <c r="EO221"/>
  <c r="EN221"/>
  <c r="EM221"/>
  <c r="EL221"/>
  <c r="EK221"/>
  <c r="EJ221"/>
  <c r="EI221"/>
  <c r="EH221"/>
  <c r="EG221"/>
  <c r="EF221"/>
  <c r="EE221"/>
  <c r="ED221"/>
  <c r="EC221"/>
  <c r="EB221"/>
  <c r="EA221"/>
  <c r="DZ221"/>
  <c r="DY221"/>
  <c r="DX221"/>
  <c r="DW221"/>
  <c r="DV221"/>
  <c r="DU221"/>
  <c r="DT221"/>
  <c r="DS221"/>
  <c r="DR221"/>
  <c r="DQ221"/>
  <c r="DP221"/>
  <c r="DO221"/>
  <c r="DN221"/>
  <c r="DM221"/>
  <c r="DL221"/>
  <c r="DK221"/>
  <c r="DJ221"/>
  <c r="DI221"/>
  <c r="DH221"/>
  <c r="DG221"/>
  <c r="DF221"/>
  <c r="DE221"/>
  <c r="DD221"/>
  <c r="DC221"/>
  <c r="DB221"/>
  <c r="DA221"/>
  <c r="CZ221"/>
  <c r="CY221"/>
  <c r="CX221"/>
  <c r="CW221"/>
  <c r="CV221"/>
  <c r="CU221"/>
  <c r="CT221"/>
  <c r="CS221"/>
  <c r="CR221"/>
  <c r="CQ221"/>
  <c r="CP221"/>
  <c r="CO221"/>
  <c r="CN221"/>
  <c r="CM221"/>
  <c r="CL221"/>
  <c r="CK221"/>
  <c r="CJ221"/>
  <c r="CI221"/>
  <c r="CH221"/>
  <c r="CG221"/>
  <c r="CF221"/>
  <c r="CE221"/>
  <c r="CD221"/>
  <c r="CC221"/>
  <c r="CB221"/>
  <c r="CA221"/>
  <c r="BZ221"/>
  <c r="BY221"/>
  <c r="BX221"/>
  <c r="BW221"/>
  <c r="BV221"/>
  <c r="BU221"/>
  <c r="BT221"/>
  <c r="BS221"/>
  <c r="BR221"/>
  <c r="BQ221"/>
  <c r="BP221"/>
  <c r="BO221"/>
  <c r="BN221"/>
  <c r="BM221"/>
  <c r="BL221"/>
  <c r="BK221"/>
  <c r="BJ221"/>
  <c r="BB221"/>
  <c r="BA221"/>
  <c r="AZ221"/>
  <c r="AY221"/>
  <c r="AX221"/>
  <c r="AW221"/>
  <c r="AV221"/>
  <c r="AU221"/>
  <c r="AT221"/>
  <c r="AS221"/>
  <c r="AR221"/>
  <c r="AQ221"/>
  <c r="AP221"/>
  <c r="AO221"/>
  <c r="AN221"/>
  <c r="AM221"/>
  <c r="AL221"/>
  <c r="AK221"/>
  <c r="AJ221"/>
  <c r="AI221"/>
  <c r="FX220"/>
  <c r="FW220"/>
  <c r="FV220"/>
  <c r="FU220"/>
  <c r="FT220"/>
  <c r="FS220"/>
  <c r="FR220"/>
  <c r="FQ220"/>
  <c r="FP220"/>
  <c r="FO220"/>
  <c r="FN220"/>
  <c r="FM220"/>
  <c r="FL220"/>
  <c r="FK220"/>
  <c r="FJ220"/>
  <c r="FI220"/>
  <c r="FH220"/>
  <c r="FG220"/>
  <c r="FF220"/>
  <c r="FE220"/>
  <c r="FD220"/>
  <c r="FC220"/>
  <c r="FB220"/>
  <c r="FA220"/>
  <c r="EZ220"/>
  <c r="EY220"/>
  <c r="EX220"/>
  <c r="EW220"/>
  <c r="EV220"/>
  <c r="EU220"/>
  <c r="ET220"/>
  <c r="ES220"/>
  <c r="ER220"/>
  <c r="EQ220"/>
  <c r="EP220"/>
  <c r="EO220"/>
  <c r="EN220"/>
  <c r="EM220"/>
  <c r="EL220"/>
  <c r="EK220"/>
  <c r="EJ220"/>
  <c r="EI220"/>
  <c r="EH220"/>
  <c r="EG220"/>
  <c r="EF220"/>
  <c r="EE220"/>
  <c r="ED220"/>
  <c r="EC220"/>
  <c r="EB220"/>
  <c r="EA220"/>
  <c r="DZ220"/>
  <c r="DY220"/>
  <c r="DX220"/>
  <c r="DW220"/>
  <c r="DV220"/>
  <c r="DU220"/>
  <c r="DT220"/>
  <c r="DS220"/>
  <c r="DR220"/>
  <c r="DQ220"/>
  <c r="DP220"/>
  <c r="DO220"/>
  <c r="DN220"/>
  <c r="DM220"/>
  <c r="DL220"/>
  <c r="DK220"/>
  <c r="DJ220"/>
  <c r="DI220"/>
  <c r="DH220"/>
  <c r="DG220"/>
  <c r="DF220"/>
  <c r="DE220"/>
  <c r="DD220"/>
  <c r="DC220"/>
  <c r="DB220"/>
  <c r="DA220"/>
  <c r="CZ220"/>
  <c r="CY220"/>
  <c r="CX220"/>
  <c r="CW220"/>
  <c r="CV220"/>
  <c r="CU220"/>
  <c r="CT220"/>
  <c r="CS220"/>
  <c r="CR220"/>
  <c r="CQ220"/>
  <c r="CP220"/>
  <c r="CO220"/>
  <c r="CN220"/>
  <c r="CM220"/>
  <c r="CL220"/>
  <c r="CK220"/>
  <c r="CJ220"/>
  <c r="CI220"/>
  <c r="CH220"/>
  <c r="CG220"/>
  <c r="CF220"/>
  <c r="CE220"/>
  <c r="CD220"/>
  <c r="CC220"/>
  <c r="CB220"/>
  <c r="CA220"/>
  <c r="BZ220"/>
  <c r="BY220"/>
  <c r="BX220"/>
  <c r="BW220"/>
  <c r="BV220"/>
  <c r="BU220"/>
  <c r="BT220"/>
  <c r="BS220"/>
  <c r="BR220"/>
  <c r="BQ220"/>
  <c r="BP220"/>
  <c r="BO220"/>
  <c r="BN220"/>
  <c r="BM220"/>
  <c r="BL220"/>
  <c r="BK220"/>
  <c r="BJ220"/>
  <c r="BB220"/>
  <c r="BA220"/>
  <c r="AZ220"/>
  <c r="AY220"/>
  <c r="AX220"/>
  <c r="AW220"/>
  <c r="AV220"/>
  <c r="AU220"/>
  <c r="AT220"/>
  <c r="AS220"/>
  <c r="AR220"/>
  <c r="AQ220"/>
  <c r="AP220"/>
  <c r="AO220"/>
  <c r="AN220"/>
  <c r="AM220"/>
  <c r="AL220"/>
  <c r="AK220"/>
  <c r="AJ220"/>
  <c r="AI220"/>
  <c r="FX219"/>
  <c r="FW219"/>
  <c r="FV219"/>
  <c r="FU219"/>
  <c r="FT219"/>
  <c r="FS219"/>
  <c r="FR219"/>
  <c r="FQ219"/>
  <c r="FP219"/>
  <c r="FO219"/>
  <c r="FN219"/>
  <c r="FM219"/>
  <c r="FL219"/>
  <c r="FK219"/>
  <c r="FJ219"/>
  <c r="FI219"/>
  <c r="FH219"/>
  <c r="FG219"/>
  <c r="FF219"/>
  <c r="FE219"/>
  <c r="FD219"/>
  <c r="FC219"/>
  <c r="FB219"/>
  <c r="FA219"/>
  <c r="EZ219"/>
  <c r="EY219"/>
  <c r="EX219"/>
  <c r="EW219"/>
  <c r="EV219"/>
  <c r="EU219"/>
  <c r="ET219"/>
  <c r="ES219"/>
  <c r="ER219"/>
  <c r="EQ219"/>
  <c r="EP219"/>
  <c r="EO219"/>
  <c r="EN219"/>
  <c r="EM219"/>
  <c r="EL219"/>
  <c r="EK219"/>
  <c r="EJ219"/>
  <c r="EI219"/>
  <c r="EH219"/>
  <c r="EG219"/>
  <c r="EF219"/>
  <c r="EE219"/>
  <c r="ED219"/>
  <c r="EC219"/>
  <c r="EB219"/>
  <c r="EA219"/>
  <c r="DZ219"/>
  <c r="DY219"/>
  <c r="DX219"/>
  <c r="DW219"/>
  <c r="DV219"/>
  <c r="DU219"/>
  <c r="DT219"/>
  <c r="DS219"/>
  <c r="DR219"/>
  <c r="DQ219"/>
  <c r="DP219"/>
  <c r="DO219"/>
  <c r="DN219"/>
  <c r="DM219"/>
  <c r="DL219"/>
  <c r="DK219"/>
  <c r="DJ219"/>
  <c r="DI219"/>
  <c r="DH219"/>
  <c r="DG219"/>
  <c r="DF219"/>
  <c r="DE219"/>
  <c r="DD219"/>
  <c r="DC219"/>
  <c r="DB219"/>
  <c r="DA219"/>
  <c r="CZ219"/>
  <c r="CY219"/>
  <c r="CX219"/>
  <c r="CW219"/>
  <c r="CV219"/>
  <c r="CU219"/>
  <c r="CT219"/>
  <c r="CS219"/>
  <c r="CR219"/>
  <c r="CQ219"/>
  <c r="CP219"/>
  <c r="CO219"/>
  <c r="CN219"/>
  <c r="CM219"/>
  <c r="CL219"/>
  <c r="CK219"/>
  <c r="CJ219"/>
  <c r="CI219"/>
  <c r="CH219"/>
  <c r="CG219"/>
  <c r="CF219"/>
  <c r="CE219"/>
  <c r="CD219"/>
  <c r="CC219"/>
  <c r="CB219"/>
  <c r="CA219"/>
  <c r="BZ219"/>
  <c r="BY219"/>
  <c r="BX219"/>
  <c r="BW219"/>
  <c r="BV219"/>
  <c r="BU219"/>
  <c r="BT219"/>
  <c r="BS219"/>
  <c r="BR219"/>
  <c r="BQ219"/>
  <c r="BP219"/>
  <c r="BO219"/>
  <c r="BN219"/>
  <c r="BM219"/>
  <c r="BL219"/>
  <c r="BK219"/>
  <c r="BJ219"/>
  <c r="BB219"/>
  <c r="BA219"/>
  <c r="AZ219"/>
  <c r="AY219"/>
  <c r="AX219"/>
  <c r="AW219"/>
  <c r="AV219"/>
  <c r="AU219"/>
  <c r="AT219"/>
  <c r="AS219"/>
  <c r="AR219"/>
  <c r="AQ219"/>
  <c r="AP219"/>
  <c r="AO219"/>
  <c r="AN219"/>
  <c r="AM219"/>
  <c r="AL219"/>
  <c r="AK219"/>
  <c r="AJ219"/>
  <c r="AI219"/>
  <c r="FX218"/>
  <c r="FW218"/>
  <c r="FV218"/>
  <c r="FU218"/>
  <c r="FT218"/>
  <c r="FS218"/>
  <c r="FR218"/>
  <c r="FQ218"/>
  <c r="FP218"/>
  <c r="FO218"/>
  <c r="FN218"/>
  <c r="FM218"/>
  <c r="FL218"/>
  <c r="FK218"/>
  <c r="FJ218"/>
  <c r="FI218"/>
  <c r="FH218"/>
  <c r="FG218"/>
  <c r="FF218"/>
  <c r="FE218"/>
  <c r="FD218"/>
  <c r="FC218"/>
  <c r="FB218"/>
  <c r="FA218"/>
  <c r="EZ218"/>
  <c r="EY218"/>
  <c r="EX218"/>
  <c r="EW218"/>
  <c r="EV218"/>
  <c r="EU218"/>
  <c r="ET218"/>
  <c r="ES218"/>
  <c r="ER218"/>
  <c r="EQ218"/>
  <c r="EP218"/>
  <c r="EO218"/>
  <c r="EN218"/>
  <c r="EM218"/>
  <c r="EL218"/>
  <c r="EK218"/>
  <c r="EJ218"/>
  <c r="EI218"/>
  <c r="EH218"/>
  <c r="EG218"/>
  <c r="EF218"/>
  <c r="EE218"/>
  <c r="ED218"/>
  <c r="EC218"/>
  <c r="EB218"/>
  <c r="EA218"/>
  <c r="DZ218"/>
  <c r="DY218"/>
  <c r="DX218"/>
  <c r="DW218"/>
  <c r="DV218"/>
  <c r="DU218"/>
  <c r="DT218"/>
  <c r="DS218"/>
  <c r="DR218"/>
  <c r="DQ218"/>
  <c r="DP218"/>
  <c r="DO218"/>
  <c r="DN218"/>
  <c r="DM218"/>
  <c r="DL218"/>
  <c r="DK218"/>
  <c r="DJ218"/>
  <c r="DI218"/>
  <c r="DH218"/>
  <c r="DG218"/>
  <c r="DF218"/>
  <c r="DE218"/>
  <c r="DD218"/>
  <c r="DC218"/>
  <c r="DB218"/>
  <c r="DA218"/>
  <c r="CZ218"/>
  <c r="CY218"/>
  <c r="CX218"/>
  <c r="CW218"/>
  <c r="CV218"/>
  <c r="CU218"/>
  <c r="CT218"/>
  <c r="CS218"/>
  <c r="CR218"/>
  <c r="CQ218"/>
  <c r="CP218"/>
  <c r="CO218"/>
  <c r="CN218"/>
  <c r="CM218"/>
  <c r="CL218"/>
  <c r="CK218"/>
  <c r="CJ218"/>
  <c r="CI218"/>
  <c r="CH218"/>
  <c r="CG218"/>
  <c r="CF218"/>
  <c r="CE218"/>
  <c r="CD218"/>
  <c r="CC218"/>
  <c r="CB218"/>
  <c r="CA218"/>
  <c r="BZ218"/>
  <c r="BY218"/>
  <c r="BX218"/>
  <c r="BW218"/>
  <c r="BV218"/>
  <c r="BU218"/>
  <c r="BT218"/>
  <c r="BS218"/>
  <c r="BR218"/>
  <c r="BQ218"/>
  <c r="BP218"/>
  <c r="BO218"/>
  <c r="BN218"/>
  <c r="BM218"/>
  <c r="BL218"/>
  <c r="BK218"/>
  <c r="BJ218"/>
  <c r="BB218"/>
  <c r="BA218"/>
  <c r="AZ218"/>
  <c r="AY218"/>
  <c r="AX218"/>
  <c r="AW218"/>
  <c r="AV218"/>
  <c r="AU218"/>
  <c r="AT218"/>
  <c r="AS218"/>
  <c r="AR218"/>
  <c r="AQ218"/>
  <c r="AP218"/>
  <c r="AO218"/>
  <c r="AN218"/>
  <c r="AM218"/>
  <c r="AL218"/>
  <c r="AK218"/>
  <c r="AJ218"/>
  <c r="AI218"/>
  <c r="FX217"/>
  <c r="FW217"/>
  <c r="FV217"/>
  <c r="FU217"/>
  <c r="FT217"/>
  <c r="FS217"/>
  <c r="FR217"/>
  <c r="FQ217"/>
  <c r="FP217"/>
  <c r="FO217"/>
  <c r="FN217"/>
  <c r="FM217"/>
  <c r="FL217"/>
  <c r="FK217"/>
  <c r="FJ217"/>
  <c r="FI217"/>
  <c r="FH217"/>
  <c r="FG217"/>
  <c r="FF217"/>
  <c r="FE217"/>
  <c r="FD217"/>
  <c r="FC217"/>
  <c r="FB217"/>
  <c r="FA217"/>
  <c r="EZ217"/>
  <c r="EY217"/>
  <c r="EX217"/>
  <c r="EW217"/>
  <c r="EV217"/>
  <c r="EU217"/>
  <c r="ET217"/>
  <c r="ES217"/>
  <c r="ER217"/>
  <c r="EQ217"/>
  <c r="EP217"/>
  <c r="EO217"/>
  <c r="EN217"/>
  <c r="EM217"/>
  <c r="EL217"/>
  <c r="EK217"/>
  <c r="EJ217"/>
  <c r="EI217"/>
  <c r="EH217"/>
  <c r="EG217"/>
  <c r="EF217"/>
  <c r="EE217"/>
  <c r="ED217"/>
  <c r="EC217"/>
  <c r="EB217"/>
  <c r="EA217"/>
  <c r="DZ217"/>
  <c r="DY217"/>
  <c r="DX217"/>
  <c r="DW217"/>
  <c r="DV217"/>
  <c r="DU217"/>
  <c r="DT217"/>
  <c r="DS217"/>
  <c r="DR217"/>
  <c r="DQ217"/>
  <c r="DP217"/>
  <c r="DO217"/>
  <c r="DN217"/>
  <c r="DM217"/>
  <c r="DL217"/>
  <c r="DK217"/>
  <c r="DJ217"/>
  <c r="DI217"/>
  <c r="DH217"/>
  <c r="DG217"/>
  <c r="DF217"/>
  <c r="DE217"/>
  <c r="DD217"/>
  <c r="DC217"/>
  <c r="DB217"/>
  <c r="DA217"/>
  <c r="CZ217"/>
  <c r="CY217"/>
  <c r="CX217"/>
  <c r="CW217"/>
  <c r="CV217"/>
  <c r="CU217"/>
  <c r="CT217"/>
  <c r="CS217"/>
  <c r="CR217"/>
  <c r="CQ217"/>
  <c r="CP217"/>
  <c r="CO217"/>
  <c r="CN217"/>
  <c r="CM217"/>
  <c r="CL217"/>
  <c r="CK217"/>
  <c r="CJ217"/>
  <c r="CI217"/>
  <c r="CH217"/>
  <c r="CG217"/>
  <c r="CF217"/>
  <c r="CE217"/>
  <c r="CD217"/>
  <c r="CC217"/>
  <c r="CB217"/>
  <c r="CA217"/>
  <c r="BZ217"/>
  <c r="BY217"/>
  <c r="BX217"/>
  <c r="BW217"/>
  <c r="BV217"/>
  <c r="BU217"/>
  <c r="BT217"/>
  <c r="BS217"/>
  <c r="BR217"/>
  <c r="BQ217"/>
  <c r="BP217"/>
  <c r="BO217"/>
  <c r="BN217"/>
  <c r="BM217"/>
  <c r="BL217"/>
  <c r="BK217"/>
  <c r="BJ217"/>
  <c r="BB217"/>
  <c r="BA217"/>
  <c r="AZ217"/>
  <c r="AY217"/>
  <c r="AX217"/>
  <c r="AW217"/>
  <c r="AV217"/>
  <c r="AU217"/>
  <c r="AT217"/>
  <c r="AS217"/>
  <c r="AR217"/>
  <c r="AQ217"/>
  <c r="AP217"/>
  <c r="AO217"/>
  <c r="AN217"/>
  <c r="AM217"/>
  <c r="AL217"/>
  <c r="AK217"/>
  <c r="AJ217"/>
  <c r="AI217"/>
  <c r="FX216"/>
  <c r="FW216"/>
  <c r="FV216"/>
  <c r="FU216"/>
  <c r="FT216"/>
  <c r="FS216"/>
  <c r="FR216"/>
  <c r="FQ216"/>
  <c r="FP216"/>
  <c r="FO216"/>
  <c r="FN216"/>
  <c r="FM216"/>
  <c r="FL216"/>
  <c r="FK216"/>
  <c r="FJ216"/>
  <c r="FI216"/>
  <c r="FH216"/>
  <c r="FG216"/>
  <c r="FF216"/>
  <c r="FE216"/>
  <c r="FD216"/>
  <c r="FC216"/>
  <c r="FB216"/>
  <c r="FA216"/>
  <c r="EZ216"/>
  <c r="EY216"/>
  <c r="EX216"/>
  <c r="EW216"/>
  <c r="EV216"/>
  <c r="EU216"/>
  <c r="ET216"/>
  <c r="ES216"/>
  <c r="ER216"/>
  <c r="EQ216"/>
  <c r="EP216"/>
  <c r="EO216"/>
  <c r="EN216"/>
  <c r="EM216"/>
  <c r="EL216"/>
  <c r="EK216"/>
  <c r="EJ216"/>
  <c r="EI216"/>
  <c r="EH216"/>
  <c r="EG216"/>
  <c r="EF216"/>
  <c r="EE216"/>
  <c r="ED216"/>
  <c r="EC216"/>
  <c r="EB216"/>
  <c r="EA216"/>
  <c r="DZ216"/>
  <c r="DY216"/>
  <c r="DX216"/>
  <c r="DW216"/>
  <c r="DV216"/>
  <c r="DU216"/>
  <c r="DT216"/>
  <c r="DS216"/>
  <c r="DR216"/>
  <c r="DQ216"/>
  <c r="DP216"/>
  <c r="DO216"/>
  <c r="DN216"/>
  <c r="DM216"/>
  <c r="DL216"/>
  <c r="DK216"/>
  <c r="DJ216"/>
  <c r="DI216"/>
  <c r="DH216"/>
  <c r="DG216"/>
  <c r="DF216"/>
  <c r="DE216"/>
  <c r="DD216"/>
  <c r="DC216"/>
  <c r="DB216"/>
  <c r="DA216"/>
  <c r="CZ216"/>
  <c r="CY216"/>
  <c r="CX216"/>
  <c r="CW216"/>
  <c r="CV216"/>
  <c r="CU216"/>
  <c r="CT216"/>
  <c r="CS216"/>
  <c r="CR216"/>
  <c r="CQ216"/>
  <c r="CP216"/>
  <c r="CO216"/>
  <c r="CN216"/>
  <c r="CM216"/>
  <c r="CL216"/>
  <c r="CK216"/>
  <c r="CJ216"/>
  <c r="CI216"/>
  <c r="CH216"/>
  <c r="CG216"/>
  <c r="CF216"/>
  <c r="CE216"/>
  <c r="CD216"/>
  <c r="CC216"/>
  <c r="CB216"/>
  <c r="CA216"/>
  <c r="BZ216"/>
  <c r="BY216"/>
  <c r="BX216"/>
  <c r="BW216"/>
  <c r="BV216"/>
  <c r="BU216"/>
  <c r="BT216"/>
  <c r="BS216"/>
  <c r="BR216"/>
  <c r="BQ216"/>
  <c r="BP216"/>
  <c r="BO216"/>
  <c r="BN216"/>
  <c r="BM216"/>
  <c r="BL216"/>
  <c r="BK216"/>
  <c r="BJ216"/>
  <c r="BB216"/>
  <c r="BA216"/>
  <c r="AZ216"/>
  <c r="AY216"/>
  <c r="AX216"/>
  <c r="AW216"/>
  <c r="AV216"/>
  <c r="AU216"/>
  <c r="AT216"/>
  <c r="AS216"/>
  <c r="AR216"/>
  <c r="AQ216"/>
  <c r="AP216"/>
  <c r="AO216"/>
  <c r="AN216"/>
  <c r="AM216"/>
  <c r="AL216"/>
  <c r="AK216"/>
  <c r="AJ216"/>
  <c r="AI216"/>
  <c r="FX215"/>
  <c r="FW215"/>
  <c r="FV215"/>
  <c r="FU215"/>
  <c r="FT215"/>
  <c r="FS215"/>
  <c r="FR215"/>
  <c r="FQ215"/>
  <c r="FP215"/>
  <c r="FO215"/>
  <c r="FN215"/>
  <c r="FM215"/>
  <c r="FL215"/>
  <c r="FK215"/>
  <c r="FJ215"/>
  <c r="FI215"/>
  <c r="FH215"/>
  <c r="FG215"/>
  <c r="FF215"/>
  <c r="FE215"/>
  <c r="FD215"/>
  <c r="FC215"/>
  <c r="FB215"/>
  <c r="FA215"/>
  <c r="EZ215"/>
  <c r="EY215"/>
  <c r="EX215"/>
  <c r="EW215"/>
  <c r="EV215"/>
  <c r="EU215"/>
  <c r="ET215"/>
  <c r="ES215"/>
  <c r="ER215"/>
  <c r="EQ215"/>
  <c r="EP215"/>
  <c r="EO215"/>
  <c r="EN215"/>
  <c r="EM215"/>
  <c r="EL215"/>
  <c r="EK215"/>
  <c r="EJ215"/>
  <c r="EI215"/>
  <c r="EH215"/>
  <c r="EG215"/>
  <c r="EF215"/>
  <c r="EE215"/>
  <c r="ED215"/>
  <c r="EC215"/>
  <c r="EB215"/>
  <c r="EA215"/>
  <c r="DZ215"/>
  <c r="DY215"/>
  <c r="DX215"/>
  <c r="DW215"/>
  <c r="DV215"/>
  <c r="DU215"/>
  <c r="DT215"/>
  <c r="DS215"/>
  <c r="DR215"/>
  <c r="DQ215"/>
  <c r="DP215"/>
  <c r="DO215"/>
  <c r="DN215"/>
  <c r="DM215"/>
  <c r="DL215"/>
  <c r="DK215"/>
  <c r="DJ215"/>
  <c r="DI215"/>
  <c r="DH215"/>
  <c r="DG215"/>
  <c r="DF215"/>
  <c r="DE215"/>
  <c r="DD215"/>
  <c r="DC215"/>
  <c r="DB215"/>
  <c r="DA215"/>
  <c r="CZ215"/>
  <c r="CY215"/>
  <c r="CX215"/>
  <c r="CW215"/>
  <c r="CV215"/>
  <c r="CU215"/>
  <c r="CT215"/>
  <c r="CS215"/>
  <c r="CR215"/>
  <c r="CQ215"/>
  <c r="CP215"/>
  <c r="CO215"/>
  <c r="CN215"/>
  <c r="CM215"/>
  <c r="CL215"/>
  <c r="CK215"/>
  <c r="CJ215"/>
  <c r="CI215"/>
  <c r="CH215"/>
  <c r="CG215"/>
  <c r="CF215"/>
  <c r="CE215"/>
  <c r="CD215"/>
  <c r="CC215"/>
  <c r="CB215"/>
  <c r="CA215"/>
  <c r="BZ215"/>
  <c r="BY215"/>
  <c r="BX215"/>
  <c r="BW215"/>
  <c r="BV215"/>
  <c r="BU215"/>
  <c r="BT215"/>
  <c r="BS215"/>
  <c r="BR215"/>
  <c r="BQ215"/>
  <c r="BP215"/>
  <c r="BO215"/>
  <c r="BN215"/>
  <c r="BM215"/>
  <c r="BL215"/>
  <c r="BK215"/>
  <c r="BJ215"/>
  <c r="BB215"/>
  <c r="BA215"/>
  <c r="AZ215"/>
  <c r="AY215"/>
  <c r="AX215"/>
  <c r="AW215"/>
  <c r="AV215"/>
  <c r="AU215"/>
  <c r="AT215"/>
  <c r="AS215"/>
  <c r="AR215"/>
  <c r="AQ215"/>
  <c r="AP215"/>
  <c r="AO215"/>
  <c r="AN215"/>
  <c r="AM215"/>
  <c r="AL215"/>
  <c r="AK215"/>
  <c r="AJ215"/>
  <c r="AI215"/>
  <c r="FX214"/>
  <c r="FW214"/>
  <c r="FV214"/>
  <c r="FU214"/>
  <c r="FT214"/>
  <c r="FS214"/>
  <c r="FR214"/>
  <c r="FQ214"/>
  <c r="FP214"/>
  <c r="FO214"/>
  <c r="FN214"/>
  <c r="FM214"/>
  <c r="FL214"/>
  <c r="FK214"/>
  <c r="FJ214"/>
  <c r="FI214"/>
  <c r="FH214"/>
  <c r="FG214"/>
  <c r="FF214"/>
  <c r="FE214"/>
  <c r="FD214"/>
  <c r="FC214"/>
  <c r="FB214"/>
  <c r="FA214"/>
  <c r="EZ214"/>
  <c r="EY214"/>
  <c r="EX214"/>
  <c r="EW214"/>
  <c r="EV214"/>
  <c r="EU214"/>
  <c r="ET214"/>
  <c r="ES214"/>
  <c r="ER214"/>
  <c r="EQ214"/>
  <c r="EP214"/>
  <c r="EO214"/>
  <c r="EN214"/>
  <c r="EM214"/>
  <c r="EL214"/>
  <c r="EK214"/>
  <c r="EJ214"/>
  <c r="EI214"/>
  <c r="EH214"/>
  <c r="EG214"/>
  <c r="EF214"/>
  <c r="EE214"/>
  <c r="ED214"/>
  <c r="EC214"/>
  <c r="EB214"/>
  <c r="EA214"/>
  <c r="DZ214"/>
  <c r="DY214"/>
  <c r="DX214"/>
  <c r="DW214"/>
  <c r="DV214"/>
  <c r="DU214"/>
  <c r="DT214"/>
  <c r="DS214"/>
  <c r="DR214"/>
  <c r="DQ214"/>
  <c r="DP214"/>
  <c r="DO214"/>
  <c r="DN214"/>
  <c r="DM214"/>
  <c r="DL214"/>
  <c r="DK214"/>
  <c r="DJ214"/>
  <c r="DI214"/>
  <c r="DH214"/>
  <c r="DG214"/>
  <c r="DF214"/>
  <c r="DE214"/>
  <c r="DD214"/>
  <c r="DC214"/>
  <c r="DB214"/>
  <c r="DA214"/>
  <c r="CZ214"/>
  <c r="CY214"/>
  <c r="CX214"/>
  <c r="CW214"/>
  <c r="CV214"/>
  <c r="CU214"/>
  <c r="CT214"/>
  <c r="CS214"/>
  <c r="CR214"/>
  <c r="CQ214"/>
  <c r="CP214"/>
  <c r="CO214"/>
  <c r="CN214"/>
  <c r="CM214"/>
  <c r="CL214"/>
  <c r="CK214"/>
  <c r="CJ214"/>
  <c r="CI214"/>
  <c r="CH214"/>
  <c r="CG214"/>
  <c r="CF214"/>
  <c r="CE214"/>
  <c r="CD214"/>
  <c r="CC214"/>
  <c r="CB214"/>
  <c r="CA214"/>
  <c r="BZ214"/>
  <c r="BY214"/>
  <c r="BX214"/>
  <c r="BW214"/>
  <c r="BV214"/>
  <c r="BU214"/>
  <c r="BT214"/>
  <c r="BS214"/>
  <c r="BR214"/>
  <c r="BQ214"/>
  <c r="BP214"/>
  <c r="BO214"/>
  <c r="BN214"/>
  <c r="BM214"/>
  <c r="BL214"/>
  <c r="BK214"/>
  <c r="BJ214"/>
  <c r="BB214"/>
  <c r="BA214"/>
  <c r="AZ214"/>
  <c r="AY214"/>
  <c r="AX214"/>
  <c r="AW214"/>
  <c r="AV214"/>
  <c r="AU214"/>
  <c r="AT214"/>
  <c r="AS214"/>
  <c r="AR214"/>
  <c r="AQ214"/>
  <c r="AP214"/>
  <c r="AO214"/>
  <c r="AN214"/>
  <c r="AM214"/>
  <c r="AL214"/>
  <c r="AK214"/>
  <c r="AJ214"/>
  <c r="AI214"/>
  <c r="FX213"/>
  <c r="FW213"/>
  <c r="FV213"/>
  <c r="FU213"/>
  <c r="FT213"/>
  <c r="FS213"/>
  <c r="FR213"/>
  <c r="FQ213"/>
  <c r="FP213"/>
  <c r="FO213"/>
  <c r="FN213"/>
  <c r="FM213"/>
  <c r="FL213"/>
  <c r="FK213"/>
  <c r="FJ213"/>
  <c r="FI213"/>
  <c r="FH213"/>
  <c r="FG213"/>
  <c r="FF213"/>
  <c r="FE213"/>
  <c r="FD213"/>
  <c r="FC213"/>
  <c r="FB213"/>
  <c r="FA213"/>
  <c r="EZ213"/>
  <c r="EY213"/>
  <c r="EX213"/>
  <c r="EW213"/>
  <c r="EV213"/>
  <c r="EU213"/>
  <c r="ET213"/>
  <c r="ES213"/>
  <c r="ER213"/>
  <c r="EQ213"/>
  <c r="EP213"/>
  <c r="EO213"/>
  <c r="EN213"/>
  <c r="EM213"/>
  <c r="EL213"/>
  <c r="EK213"/>
  <c r="EJ213"/>
  <c r="EI213"/>
  <c r="EH213"/>
  <c r="EG213"/>
  <c r="EF213"/>
  <c r="EE213"/>
  <c r="ED213"/>
  <c r="EC213"/>
  <c r="EB213"/>
  <c r="EA213"/>
  <c r="DZ213"/>
  <c r="DY213"/>
  <c r="DX213"/>
  <c r="DW213"/>
  <c r="DV213"/>
  <c r="DU213"/>
  <c r="DT213"/>
  <c r="DS213"/>
  <c r="DR213"/>
  <c r="DQ213"/>
  <c r="DP213"/>
  <c r="DO213"/>
  <c r="DN213"/>
  <c r="DM213"/>
  <c r="DL213"/>
  <c r="DK213"/>
  <c r="DJ213"/>
  <c r="DI213"/>
  <c r="DH213"/>
  <c r="DG213"/>
  <c r="DF213"/>
  <c r="DE213"/>
  <c r="DD213"/>
  <c r="DC213"/>
  <c r="DB213"/>
  <c r="DA213"/>
  <c r="CZ213"/>
  <c r="CY213"/>
  <c r="CX213"/>
  <c r="CW213"/>
  <c r="CV213"/>
  <c r="CU213"/>
  <c r="CT213"/>
  <c r="CS213"/>
  <c r="CR213"/>
  <c r="CQ213"/>
  <c r="CP213"/>
  <c r="CO213"/>
  <c r="CN213"/>
  <c r="CM213"/>
  <c r="CL213"/>
  <c r="CK213"/>
  <c r="CJ213"/>
  <c r="CI213"/>
  <c r="CH213"/>
  <c r="CG213"/>
  <c r="CF213"/>
  <c r="CE213"/>
  <c r="CD213"/>
  <c r="CC213"/>
  <c r="CB213"/>
  <c r="CA213"/>
  <c r="BZ213"/>
  <c r="BY213"/>
  <c r="BX213"/>
  <c r="BW213"/>
  <c r="BV213"/>
  <c r="BU213"/>
  <c r="BT213"/>
  <c r="BS213"/>
  <c r="BR213"/>
  <c r="BQ213"/>
  <c r="BP213"/>
  <c r="BO213"/>
  <c r="BN213"/>
  <c r="BM213"/>
  <c r="BL213"/>
  <c r="BK213"/>
  <c r="BJ213"/>
  <c r="BB213"/>
  <c r="BA213"/>
  <c r="AZ213"/>
  <c r="AY213"/>
  <c r="AX213"/>
  <c r="AW213"/>
  <c r="AV213"/>
  <c r="AU213"/>
  <c r="AT213"/>
  <c r="AS213"/>
  <c r="AR213"/>
  <c r="AQ213"/>
  <c r="AP213"/>
  <c r="AO213"/>
  <c r="AN213"/>
  <c r="AM213"/>
  <c r="AL213"/>
  <c r="AK213"/>
  <c r="AJ213"/>
  <c r="AI213"/>
  <c r="FX212"/>
  <c r="FW212"/>
  <c r="FV212"/>
  <c r="FU212"/>
  <c r="FT212"/>
  <c r="FS212"/>
  <c r="FR212"/>
  <c r="FQ212"/>
  <c r="FP212"/>
  <c r="FO212"/>
  <c r="FN212"/>
  <c r="FM212"/>
  <c r="FL212"/>
  <c r="FK212"/>
  <c r="FJ212"/>
  <c r="FI212"/>
  <c r="FH212"/>
  <c r="FG212"/>
  <c r="FF212"/>
  <c r="FE212"/>
  <c r="FD212"/>
  <c r="FC212"/>
  <c r="FB212"/>
  <c r="FA212"/>
  <c r="EZ212"/>
  <c r="EY212"/>
  <c r="EX212"/>
  <c r="EW212"/>
  <c r="EV212"/>
  <c r="EU212"/>
  <c r="ET212"/>
  <c r="ES212"/>
  <c r="ER212"/>
  <c r="EQ212"/>
  <c r="EP212"/>
  <c r="EO212"/>
  <c r="EN212"/>
  <c r="EM212"/>
  <c r="EL212"/>
  <c r="EK212"/>
  <c r="EJ212"/>
  <c r="EI212"/>
  <c r="EH212"/>
  <c r="EG212"/>
  <c r="EF212"/>
  <c r="EE212"/>
  <c r="ED212"/>
  <c r="EC212"/>
  <c r="EB212"/>
  <c r="EA212"/>
  <c r="DZ212"/>
  <c r="DY212"/>
  <c r="DX212"/>
  <c r="DW212"/>
  <c r="DV212"/>
  <c r="DU212"/>
  <c r="DT212"/>
  <c r="DS212"/>
  <c r="DR212"/>
  <c r="DQ212"/>
  <c r="DP212"/>
  <c r="DO212"/>
  <c r="DN212"/>
  <c r="DM212"/>
  <c r="DL212"/>
  <c r="DK212"/>
  <c r="DJ212"/>
  <c r="DI212"/>
  <c r="DH212"/>
  <c r="DG212"/>
  <c r="DF212"/>
  <c r="DE212"/>
  <c r="DD212"/>
  <c r="DC212"/>
  <c r="DB212"/>
  <c r="DA212"/>
  <c r="CZ212"/>
  <c r="CY212"/>
  <c r="CX212"/>
  <c r="CW212"/>
  <c r="CV212"/>
  <c r="CU212"/>
  <c r="CT212"/>
  <c r="CS212"/>
  <c r="CR212"/>
  <c r="CQ212"/>
  <c r="CP212"/>
  <c r="CO212"/>
  <c r="CN212"/>
  <c r="CM212"/>
  <c r="CL212"/>
  <c r="CK212"/>
  <c r="CJ212"/>
  <c r="CI212"/>
  <c r="CH212"/>
  <c r="CG212"/>
  <c r="CF212"/>
  <c r="CE212"/>
  <c r="CD212"/>
  <c r="CC212"/>
  <c r="CB212"/>
  <c r="CA212"/>
  <c r="BZ212"/>
  <c r="BY212"/>
  <c r="BX212"/>
  <c r="BW212"/>
  <c r="BV212"/>
  <c r="BU212"/>
  <c r="BT212"/>
  <c r="BS212"/>
  <c r="BR212"/>
  <c r="BQ212"/>
  <c r="BP212"/>
  <c r="BO212"/>
  <c r="BN212"/>
  <c r="BM212"/>
  <c r="BL212"/>
  <c r="BK212"/>
  <c r="BJ212"/>
  <c r="BB212"/>
  <c r="BA212"/>
  <c r="AZ212"/>
  <c r="AY212"/>
  <c r="AX212"/>
  <c r="AW212"/>
  <c r="AV212"/>
  <c r="AU212"/>
  <c r="AT212"/>
  <c r="AS212"/>
  <c r="AR212"/>
  <c r="AQ212"/>
  <c r="AP212"/>
  <c r="AO212"/>
  <c r="AN212"/>
  <c r="AM212"/>
  <c r="AL212"/>
  <c r="AK212"/>
  <c r="AJ212"/>
  <c r="AI212"/>
  <c r="FX211"/>
  <c r="FW211"/>
  <c r="FV211"/>
  <c r="FU211"/>
  <c r="FT211"/>
  <c r="FS211"/>
  <c r="FR211"/>
  <c r="FQ211"/>
  <c r="FP211"/>
  <c r="FO211"/>
  <c r="FN211"/>
  <c r="FM211"/>
  <c r="FL211"/>
  <c r="FK211"/>
  <c r="FJ211"/>
  <c r="FI211"/>
  <c r="FH211"/>
  <c r="FG211"/>
  <c r="FF211"/>
  <c r="FE211"/>
  <c r="FD211"/>
  <c r="FC211"/>
  <c r="FB211"/>
  <c r="FA211"/>
  <c r="EZ211"/>
  <c r="EY211"/>
  <c r="EX211"/>
  <c r="EW211"/>
  <c r="EV211"/>
  <c r="EU211"/>
  <c r="ET211"/>
  <c r="ES211"/>
  <c r="ER211"/>
  <c r="EQ211"/>
  <c r="EP211"/>
  <c r="EO211"/>
  <c r="EN211"/>
  <c r="EM211"/>
  <c r="EL211"/>
  <c r="EK211"/>
  <c r="EJ211"/>
  <c r="EI211"/>
  <c r="EH211"/>
  <c r="EG211"/>
  <c r="EF211"/>
  <c r="EE211"/>
  <c r="ED211"/>
  <c r="EC211"/>
  <c r="EB211"/>
  <c r="EA211"/>
  <c r="DZ211"/>
  <c r="DY211"/>
  <c r="DX211"/>
  <c r="DW211"/>
  <c r="DV211"/>
  <c r="DU211"/>
  <c r="DT211"/>
  <c r="DS211"/>
  <c r="DR211"/>
  <c r="DQ211"/>
  <c r="DP211"/>
  <c r="DO211"/>
  <c r="DN211"/>
  <c r="DM211"/>
  <c r="DL211"/>
  <c r="DK211"/>
  <c r="DJ211"/>
  <c r="DI211"/>
  <c r="DH211"/>
  <c r="DG211"/>
  <c r="DF211"/>
  <c r="DE211"/>
  <c r="DD211"/>
  <c r="DC211"/>
  <c r="DB211"/>
  <c r="DA211"/>
  <c r="CZ211"/>
  <c r="CY211"/>
  <c r="CX211"/>
  <c r="CW211"/>
  <c r="CV211"/>
  <c r="CU211"/>
  <c r="CT211"/>
  <c r="CS211"/>
  <c r="CR211"/>
  <c r="CQ211"/>
  <c r="CP211"/>
  <c r="CO211"/>
  <c r="CN211"/>
  <c r="CM211"/>
  <c r="CL211"/>
  <c r="CK211"/>
  <c r="CJ211"/>
  <c r="CI211"/>
  <c r="CH211"/>
  <c r="CG211"/>
  <c r="CF211"/>
  <c r="CE211"/>
  <c r="CD211"/>
  <c r="CC211"/>
  <c r="CB211"/>
  <c r="CA211"/>
  <c r="BZ211"/>
  <c r="BY211"/>
  <c r="BX211"/>
  <c r="BW211"/>
  <c r="BV211"/>
  <c r="BU211"/>
  <c r="BT211"/>
  <c r="BS211"/>
  <c r="BR211"/>
  <c r="BQ211"/>
  <c r="BP211"/>
  <c r="BO211"/>
  <c r="BN211"/>
  <c r="BM211"/>
  <c r="BL211"/>
  <c r="BK211"/>
  <c r="BJ211"/>
  <c r="BB211"/>
  <c r="BA211"/>
  <c r="AZ211"/>
  <c r="AY211"/>
  <c r="AX211"/>
  <c r="AW211"/>
  <c r="AV211"/>
  <c r="AU211"/>
  <c r="AT211"/>
  <c r="AS211"/>
  <c r="AR211"/>
  <c r="AQ211"/>
  <c r="AP211"/>
  <c r="AO211"/>
  <c r="AN211"/>
  <c r="AM211"/>
  <c r="AL211"/>
  <c r="AK211"/>
  <c r="AJ211"/>
  <c r="AI211"/>
  <c r="FX210"/>
  <c r="FW210"/>
  <c r="FV210"/>
  <c r="FU210"/>
  <c r="FT210"/>
  <c r="FS210"/>
  <c r="FR210"/>
  <c r="FQ210"/>
  <c r="FP210"/>
  <c r="FO210"/>
  <c r="FN210"/>
  <c r="FM210"/>
  <c r="FL210"/>
  <c r="FK210"/>
  <c r="FJ210"/>
  <c r="FI210"/>
  <c r="FH210"/>
  <c r="FG210"/>
  <c r="FF210"/>
  <c r="FE210"/>
  <c r="FD210"/>
  <c r="FC210"/>
  <c r="FB210"/>
  <c r="FA210"/>
  <c r="EZ210"/>
  <c r="EY210"/>
  <c r="EX210"/>
  <c r="EW210"/>
  <c r="EV210"/>
  <c r="EU210"/>
  <c r="ET210"/>
  <c r="ES210"/>
  <c r="ER210"/>
  <c r="EQ210"/>
  <c r="EP210"/>
  <c r="EO210"/>
  <c r="EN210"/>
  <c r="EM210"/>
  <c r="EL210"/>
  <c r="EK210"/>
  <c r="EJ210"/>
  <c r="EI210"/>
  <c r="EH210"/>
  <c r="EG210"/>
  <c r="EF210"/>
  <c r="EE210"/>
  <c r="ED210"/>
  <c r="EC210"/>
  <c r="EB210"/>
  <c r="EA210"/>
  <c r="DZ210"/>
  <c r="DY210"/>
  <c r="DX210"/>
  <c r="DW210"/>
  <c r="DV210"/>
  <c r="DU210"/>
  <c r="DT210"/>
  <c r="DS210"/>
  <c r="DR210"/>
  <c r="DQ210"/>
  <c r="DP210"/>
  <c r="DO210"/>
  <c r="DN210"/>
  <c r="DM210"/>
  <c r="DL210"/>
  <c r="DK210"/>
  <c r="DJ210"/>
  <c r="DI210"/>
  <c r="DH210"/>
  <c r="DG210"/>
  <c r="DF210"/>
  <c r="DE210"/>
  <c r="DD210"/>
  <c r="DC210"/>
  <c r="DB210"/>
  <c r="DA210"/>
  <c r="CZ210"/>
  <c r="CY210"/>
  <c r="CX210"/>
  <c r="CW210"/>
  <c r="CV210"/>
  <c r="CU210"/>
  <c r="CT210"/>
  <c r="CS210"/>
  <c r="CR210"/>
  <c r="CQ210"/>
  <c r="CP210"/>
  <c r="CO210"/>
  <c r="CN210"/>
  <c r="CM210"/>
  <c r="CL210"/>
  <c r="CK210"/>
  <c r="CJ210"/>
  <c r="CI210"/>
  <c r="CH210"/>
  <c r="CG210"/>
  <c r="CF210"/>
  <c r="CE210"/>
  <c r="CD210"/>
  <c r="CC210"/>
  <c r="CB210"/>
  <c r="CA210"/>
  <c r="BZ210"/>
  <c r="BY210"/>
  <c r="BX210"/>
  <c r="BW210"/>
  <c r="BV210"/>
  <c r="BU210"/>
  <c r="BT210"/>
  <c r="BS210"/>
  <c r="BR210"/>
  <c r="BQ210"/>
  <c r="BP210"/>
  <c r="BO210"/>
  <c r="BN210"/>
  <c r="BM210"/>
  <c r="BL210"/>
  <c r="BK210"/>
  <c r="BJ210"/>
  <c r="BB210"/>
  <c r="BA210"/>
  <c r="AZ210"/>
  <c r="AY210"/>
  <c r="AX210"/>
  <c r="AW210"/>
  <c r="AV210"/>
  <c r="AU210"/>
  <c r="AT210"/>
  <c r="AS210"/>
  <c r="AR210"/>
  <c r="AQ210"/>
  <c r="AP210"/>
  <c r="AO210"/>
  <c r="AN210"/>
  <c r="AM210"/>
  <c r="AL210"/>
  <c r="AK210"/>
  <c r="AJ210"/>
  <c r="AI210"/>
  <c r="FX209"/>
  <c r="FW209"/>
  <c r="FV209"/>
  <c r="FU209"/>
  <c r="FT209"/>
  <c r="FS209"/>
  <c r="FR209"/>
  <c r="FQ209"/>
  <c r="FP209"/>
  <c r="FO209"/>
  <c r="FN209"/>
  <c r="FM209"/>
  <c r="FL209"/>
  <c r="FK209"/>
  <c r="FJ209"/>
  <c r="FI209"/>
  <c r="FH209"/>
  <c r="FG209"/>
  <c r="FF209"/>
  <c r="FE209"/>
  <c r="FD209"/>
  <c r="FC209"/>
  <c r="FB209"/>
  <c r="FA209"/>
  <c r="EZ209"/>
  <c r="EY209"/>
  <c r="EX209"/>
  <c r="EW209"/>
  <c r="EV209"/>
  <c r="EU209"/>
  <c r="ET209"/>
  <c r="ES209"/>
  <c r="ER209"/>
  <c r="EQ209"/>
  <c r="EP209"/>
  <c r="EO209"/>
  <c r="EN209"/>
  <c r="EM209"/>
  <c r="EL209"/>
  <c r="EK209"/>
  <c r="EJ209"/>
  <c r="EI209"/>
  <c r="EH209"/>
  <c r="EG209"/>
  <c r="EF209"/>
  <c r="EE209"/>
  <c r="ED209"/>
  <c r="EC209"/>
  <c r="EB209"/>
  <c r="EA209"/>
  <c r="DZ209"/>
  <c r="DY209"/>
  <c r="DX209"/>
  <c r="DW209"/>
  <c r="DV209"/>
  <c r="DU209"/>
  <c r="DT209"/>
  <c r="DS209"/>
  <c r="DR209"/>
  <c r="DQ209"/>
  <c r="DP209"/>
  <c r="DO209"/>
  <c r="DN209"/>
  <c r="DM209"/>
  <c r="DL209"/>
  <c r="DK209"/>
  <c r="DJ209"/>
  <c r="DI209"/>
  <c r="DH209"/>
  <c r="DG209"/>
  <c r="DF209"/>
  <c r="DE209"/>
  <c r="DD209"/>
  <c r="DC209"/>
  <c r="DB209"/>
  <c r="DA209"/>
  <c r="CZ209"/>
  <c r="CY209"/>
  <c r="CX209"/>
  <c r="CW209"/>
  <c r="CV209"/>
  <c r="CU209"/>
  <c r="CT209"/>
  <c r="CS209"/>
  <c r="CR209"/>
  <c r="CQ209"/>
  <c r="CP209"/>
  <c r="CO209"/>
  <c r="CN209"/>
  <c r="CM209"/>
  <c r="CL209"/>
  <c r="CK209"/>
  <c r="CJ209"/>
  <c r="CI209"/>
  <c r="CH209"/>
  <c r="CG209"/>
  <c r="CF209"/>
  <c r="CE209"/>
  <c r="CD209"/>
  <c r="CC209"/>
  <c r="CB209"/>
  <c r="CA209"/>
  <c r="BZ209"/>
  <c r="BY209"/>
  <c r="BX209"/>
  <c r="BW209"/>
  <c r="BV209"/>
  <c r="BU209"/>
  <c r="BT209"/>
  <c r="BS209"/>
  <c r="BR209"/>
  <c r="BQ209"/>
  <c r="BP209"/>
  <c r="BO209"/>
  <c r="BN209"/>
  <c r="BM209"/>
  <c r="BL209"/>
  <c r="BK209"/>
  <c r="BJ209"/>
  <c r="BB209"/>
  <c r="BA209"/>
  <c r="AZ209"/>
  <c r="AY209"/>
  <c r="AX209"/>
  <c r="AW209"/>
  <c r="AV209"/>
  <c r="AU209"/>
  <c r="AT209"/>
  <c r="AS209"/>
  <c r="AR209"/>
  <c r="AQ209"/>
  <c r="AP209"/>
  <c r="AO209"/>
  <c r="AN209"/>
  <c r="AM209"/>
  <c r="AL209"/>
  <c r="AK209"/>
  <c r="AJ209"/>
  <c r="AI209"/>
  <c r="FX208"/>
  <c r="FW208"/>
  <c r="FV208"/>
  <c r="FU208"/>
  <c r="FT208"/>
  <c r="FS208"/>
  <c r="FR208"/>
  <c r="FQ208"/>
  <c r="FP208"/>
  <c r="FO208"/>
  <c r="FN208"/>
  <c r="FM208"/>
  <c r="FL208"/>
  <c r="FK208"/>
  <c r="FJ208"/>
  <c r="FI208"/>
  <c r="FH208"/>
  <c r="FG208"/>
  <c r="FF208"/>
  <c r="FE208"/>
  <c r="FD208"/>
  <c r="FC208"/>
  <c r="FB208"/>
  <c r="FA208"/>
  <c r="EZ208"/>
  <c r="EY208"/>
  <c r="EX208"/>
  <c r="EW208"/>
  <c r="EV208"/>
  <c r="EU208"/>
  <c r="ET208"/>
  <c r="ES208"/>
  <c r="ER208"/>
  <c r="EQ208"/>
  <c r="EP208"/>
  <c r="EO208"/>
  <c r="EN208"/>
  <c r="EM208"/>
  <c r="EL208"/>
  <c r="EK208"/>
  <c r="EJ208"/>
  <c r="EI208"/>
  <c r="EH208"/>
  <c r="EG208"/>
  <c r="EF208"/>
  <c r="EE208"/>
  <c r="ED208"/>
  <c r="EC208"/>
  <c r="EB208"/>
  <c r="EA208"/>
  <c r="DZ208"/>
  <c r="DY208"/>
  <c r="DX208"/>
  <c r="DW208"/>
  <c r="DV208"/>
  <c r="DU208"/>
  <c r="DT208"/>
  <c r="DS208"/>
  <c r="DR208"/>
  <c r="DQ208"/>
  <c r="DP208"/>
  <c r="DO208"/>
  <c r="DN208"/>
  <c r="DM208"/>
  <c r="DL208"/>
  <c r="DK208"/>
  <c r="DJ208"/>
  <c r="DI208"/>
  <c r="DH208"/>
  <c r="DG208"/>
  <c r="DF208"/>
  <c r="DE208"/>
  <c r="DD208"/>
  <c r="DC208"/>
  <c r="DB208"/>
  <c r="DA208"/>
  <c r="CZ208"/>
  <c r="CY208"/>
  <c r="CX208"/>
  <c r="CW208"/>
  <c r="CV208"/>
  <c r="CU208"/>
  <c r="CT208"/>
  <c r="CS208"/>
  <c r="CR208"/>
  <c r="CQ208"/>
  <c r="CP208"/>
  <c r="CO208"/>
  <c r="CN208"/>
  <c r="CM208"/>
  <c r="CL208"/>
  <c r="CK208"/>
  <c r="CJ208"/>
  <c r="CI208"/>
  <c r="CH208"/>
  <c r="CG208"/>
  <c r="CF208"/>
  <c r="CE208"/>
  <c r="CD208"/>
  <c r="CC208"/>
  <c r="CB208"/>
  <c r="CA208"/>
  <c r="BZ208"/>
  <c r="BY208"/>
  <c r="BX208"/>
  <c r="BW208"/>
  <c r="BV208"/>
  <c r="BU208"/>
  <c r="BT208"/>
  <c r="BS208"/>
  <c r="BR208"/>
  <c r="BQ208"/>
  <c r="BP208"/>
  <c r="BO208"/>
  <c r="BN208"/>
  <c r="BM208"/>
  <c r="BL208"/>
  <c r="BK208"/>
  <c r="BJ208"/>
  <c r="BB208"/>
  <c r="BA208"/>
  <c r="AZ208"/>
  <c r="AY208"/>
  <c r="AX208"/>
  <c r="AW208"/>
  <c r="AV208"/>
  <c r="AU208"/>
  <c r="AT208"/>
  <c r="AS208"/>
  <c r="AR208"/>
  <c r="AQ208"/>
  <c r="AP208"/>
  <c r="AO208"/>
  <c r="AN208"/>
  <c r="AM208"/>
  <c r="AL208"/>
  <c r="AK208"/>
  <c r="AJ208"/>
  <c r="AI208"/>
  <c r="FX207"/>
  <c r="FW207"/>
  <c r="FV207"/>
  <c r="FU207"/>
  <c r="FT207"/>
  <c r="FS207"/>
  <c r="FR207"/>
  <c r="FQ207"/>
  <c r="FP207"/>
  <c r="FO207"/>
  <c r="FN207"/>
  <c r="FM207"/>
  <c r="FL207"/>
  <c r="FK207"/>
  <c r="FJ207"/>
  <c r="FI207"/>
  <c r="FH207"/>
  <c r="FG207"/>
  <c r="FF207"/>
  <c r="FE207"/>
  <c r="FD207"/>
  <c r="FC207"/>
  <c r="FB207"/>
  <c r="FA207"/>
  <c r="EZ207"/>
  <c r="EY207"/>
  <c r="EX207"/>
  <c r="EW207"/>
  <c r="EV207"/>
  <c r="EU207"/>
  <c r="ET207"/>
  <c r="ES207"/>
  <c r="ER207"/>
  <c r="EQ207"/>
  <c r="EP207"/>
  <c r="EO207"/>
  <c r="EN207"/>
  <c r="EM207"/>
  <c r="EL207"/>
  <c r="EK207"/>
  <c r="EJ207"/>
  <c r="EI207"/>
  <c r="EH207"/>
  <c r="EG207"/>
  <c r="EF207"/>
  <c r="EE207"/>
  <c r="ED207"/>
  <c r="EC207"/>
  <c r="EB207"/>
  <c r="EA207"/>
  <c r="DZ207"/>
  <c r="DY207"/>
  <c r="DX207"/>
  <c r="DW207"/>
  <c r="DV207"/>
  <c r="DU207"/>
  <c r="DT207"/>
  <c r="DS207"/>
  <c r="DR207"/>
  <c r="DQ207"/>
  <c r="DP207"/>
  <c r="DO207"/>
  <c r="DN207"/>
  <c r="DM207"/>
  <c r="DL207"/>
  <c r="DK207"/>
  <c r="DJ207"/>
  <c r="DI207"/>
  <c r="DH207"/>
  <c r="DG207"/>
  <c r="DF207"/>
  <c r="DE207"/>
  <c r="DD207"/>
  <c r="DC207"/>
  <c r="DB207"/>
  <c r="DA207"/>
  <c r="CZ207"/>
  <c r="CY207"/>
  <c r="CX207"/>
  <c r="CW207"/>
  <c r="CV207"/>
  <c r="CU207"/>
  <c r="CT207"/>
  <c r="CS207"/>
  <c r="CR207"/>
  <c r="CQ207"/>
  <c r="CP207"/>
  <c r="CO207"/>
  <c r="CN207"/>
  <c r="CM207"/>
  <c r="CL207"/>
  <c r="CK207"/>
  <c r="CJ207"/>
  <c r="CI207"/>
  <c r="CH207"/>
  <c r="CG207"/>
  <c r="CF207"/>
  <c r="CE207"/>
  <c r="CD207"/>
  <c r="CC207"/>
  <c r="CB207"/>
  <c r="CA207"/>
  <c r="BZ207"/>
  <c r="BY207"/>
  <c r="BX207"/>
  <c r="BW207"/>
  <c r="BV207"/>
  <c r="BU207"/>
  <c r="BT207"/>
  <c r="BS207"/>
  <c r="BR207"/>
  <c r="BQ207"/>
  <c r="BP207"/>
  <c r="BO207"/>
  <c r="BN207"/>
  <c r="BM207"/>
  <c r="BL207"/>
  <c r="BK207"/>
  <c r="BJ207"/>
  <c r="BB207"/>
  <c r="BA207"/>
  <c r="AZ207"/>
  <c r="AY207"/>
  <c r="AX207"/>
  <c r="AW207"/>
  <c r="AV207"/>
  <c r="AU207"/>
  <c r="AT207"/>
  <c r="AS207"/>
  <c r="AR207"/>
  <c r="AQ207"/>
  <c r="AP207"/>
  <c r="AO207"/>
  <c r="AN207"/>
  <c r="AM207"/>
  <c r="AL207"/>
  <c r="AK207"/>
  <c r="AJ207"/>
  <c r="AI207"/>
  <c r="FX206"/>
  <c r="FW206"/>
  <c r="FV206"/>
  <c r="FU206"/>
  <c r="FT206"/>
  <c r="FS206"/>
  <c r="FR206"/>
  <c r="FQ206"/>
  <c r="FP206"/>
  <c r="FO206"/>
  <c r="FN206"/>
  <c r="FM206"/>
  <c r="FL206"/>
  <c r="FK206"/>
  <c r="FJ206"/>
  <c r="FI206"/>
  <c r="FH206"/>
  <c r="FG206"/>
  <c r="FF206"/>
  <c r="FE206"/>
  <c r="FD206"/>
  <c r="FC206"/>
  <c r="FB206"/>
  <c r="FA206"/>
  <c r="EZ206"/>
  <c r="EY206"/>
  <c r="EX206"/>
  <c r="EW206"/>
  <c r="EV206"/>
  <c r="EU206"/>
  <c r="ET206"/>
  <c r="ES206"/>
  <c r="ER206"/>
  <c r="EQ206"/>
  <c r="EP206"/>
  <c r="EO206"/>
  <c r="EN206"/>
  <c r="EM206"/>
  <c r="EL206"/>
  <c r="EK206"/>
  <c r="EJ206"/>
  <c r="EI206"/>
  <c r="EH206"/>
  <c r="EG206"/>
  <c r="EF206"/>
  <c r="EE206"/>
  <c r="ED206"/>
  <c r="EC206"/>
  <c r="EB206"/>
  <c r="EA206"/>
  <c r="DZ206"/>
  <c r="DY206"/>
  <c r="DX206"/>
  <c r="DW206"/>
  <c r="DV206"/>
  <c r="DU206"/>
  <c r="DT206"/>
  <c r="DS206"/>
  <c r="DR206"/>
  <c r="DQ206"/>
  <c r="DP206"/>
  <c r="DO206"/>
  <c r="DN206"/>
  <c r="DM206"/>
  <c r="DL206"/>
  <c r="DK206"/>
  <c r="DJ206"/>
  <c r="DI206"/>
  <c r="DH206"/>
  <c r="DG206"/>
  <c r="DF206"/>
  <c r="DE206"/>
  <c r="DD206"/>
  <c r="DC206"/>
  <c r="DB206"/>
  <c r="DA206"/>
  <c r="CZ206"/>
  <c r="CY206"/>
  <c r="CX206"/>
  <c r="CW206"/>
  <c r="CV206"/>
  <c r="CU206"/>
  <c r="CT206"/>
  <c r="CS206"/>
  <c r="CR206"/>
  <c r="CQ206"/>
  <c r="CP206"/>
  <c r="CO206"/>
  <c r="CN206"/>
  <c r="CM206"/>
  <c r="CL206"/>
  <c r="CK206"/>
  <c r="CJ206"/>
  <c r="CI206"/>
  <c r="CH206"/>
  <c r="CG206"/>
  <c r="CF206"/>
  <c r="CE206"/>
  <c r="CD206"/>
  <c r="CC206"/>
  <c r="CB206"/>
  <c r="CA206"/>
  <c r="BZ206"/>
  <c r="BY206"/>
  <c r="BX206"/>
  <c r="BW206"/>
  <c r="BV206"/>
  <c r="BU206"/>
  <c r="BT206"/>
  <c r="BS206"/>
  <c r="BR206"/>
  <c r="BQ206"/>
  <c r="BP206"/>
  <c r="BO206"/>
  <c r="BN206"/>
  <c r="BM206"/>
  <c r="BL206"/>
  <c r="BK206"/>
  <c r="BJ206"/>
  <c r="BB206"/>
  <c r="BA206"/>
  <c r="AZ206"/>
  <c r="AY206"/>
  <c r="AX206"/>
  <c r="AW206"/>
  <c r="AV206"/>
  <c r="AU206"/>
  <c r="AT206"/>
  <c r="AS206"/>
  <c r="AR206"/>
  <c r="AQ206"/>
  <c r="AP206"/>
  <c r="AO206"/>
  <c r="AN206"/>
  <c r="AM206"/>
  <c r="AL206"/>
  <c r="AK206"/>
  <c r="AJ206"/>
  <c r="AI206"/>
  <c r="FX205"/>
  <c r="FW205"/>
  <c r="FV205"/>
  <c r="FU205"/>
  <c r="FT205"/>
  <c r="FS205"/>
  <c r="FR205"/>
  <c r="FQ205"/>
  <c r="FP205"/>
  <c r="FO205"/>
  <c r="FN205"/>
  <c r="FM205"/>
  <c r="FL205"/>
  <c r="FK205"/>
  <c r="FJ205"/>
  <c r="FI205"/>
  <c r="FH205"/>
  <c r="FG205"/>
  <c r="FF205"/>
  <c r="FE205"/>
  <c r="FD205"/>
  <c r="FC205"/>
  <c r="FB205"/>
  <c r="FA205"/>
  <c r="EZ205"/>
  <c r="EY205"/>
  <c r="EX205"/>
  <c r="EW205"/>
  <c r="EV205"/>
  <c r="EU205"/>
  <c r="ET205"/>
  <c r="ES205"/>
  <c r="ER205"/>
  <c r="EQ205"/>
  <c r="EP205"/>
  <c r="EO205"/>
  <c r="EN205"/>
  <c r="EM205"/>
  <c r="EL205"/>
  <c r="EK205"/>
  <c r="EJ205"/>
  <c r="EI205"/>
  <c r="EH205"/>
  <c r="EG205"/>
  <c r="EF205"/>
  <c r="EE205"/>
  <c r="ED205"/>
  <c r="EC205"/>
  <c r="EB205"/>
  <c r="EA205"/>
  <c r="DZ205"/>
  <c r="DY205"/>
  <c r="DX205"/>
  <c r="DW205"/>
  <c r="DV205"/>
  <c r="DU205"/>
  <c r="DT205"/>
  <c r="DS205"/>
  <c r="DR205"/>
  <c r="DQ205"/>
  <c r="DP205"/>
  <c r="DO205"/>
  <c r="DN205"/>
  <c r="DM205"/>
  <c r="DL205"/>
  <c r="DK205"/>
  <c r="DJ205"/>
  <c r="DI205"/>
  <c r="DH205"/>
  <c r="DG205"/>
  <c r="DF205"/>
  <c r="DE205"/>
  <c r="DD205"/>
  <c r="DC205"/>
  <c r="DB205"/>
  <c r="DA205"/>
  <c r="CZ205"/>
  <c r="CY205"/>
  <c r="CX205"/>
  <c r="CW205"/>
  <c r="CV205"/>
  <c r="CU205"/>
  <c r="CT205"/>
  <c r="CS205"/>
  <c r="CR205"/>
  <c r="CQ205"/>
  <c r="CP205"/>
  <c r="CO205"/>
  <c r="CN205"/>
  <c r="CM205"/>
  <c r="CL205"/>
  <c r="CK205"/>
  <c r="CJ205"/>
  <c r="CI205"/>
  <c r="CH205"/>
  <c r="CG205"/>
  <c r="CF205"/>
  <c r="CE205"/>
  <c r="CD205"/>
  <c r="CC205"/>
  <c r="CB205"/>
  <c r="CA205"/>
  <c r="BZ205"/>
  <c r="BY205"/>
  <c r="BX205"/>
  <c r="BW205"/>
  <c r="BV205"/>
  <c r="BU205"/>
  <c r="BT205"/>
  <c r="BS205"/>
  <c r="BR205"/>
  <c r="BQ205"/>
  <c r="BP205"/>
  <c r="BO205"/>
  <c r="BN205"/>
  <c r="BM205"/>
  <c r="BL205"/>
  <c r="BK205"/>
  <c r="BJ205"/>
  <c r="BB205"/>
  <c r="BA205"/>
  <c r="AZ205"/>
  <c r="AY205"/>
  <c r="AX205"/>
  <c r="AW205"/>
  <c r="AV205"/>
  <c r="AU205"/>
  <c r="AT205"/>
  <c r="AS205"/>
  <c r="AR205"/>
  <c r="AQ205"/>
  <c r="AP205"/>
  <c r="AO205"/>
  <c r="AN205"/>
  <c r="AM205"/>
  <c r="AL205"/>
  <c r="AK205"/>
  <c r="AJ205"/>
  <c r="AI205"/>
  <c r="FX204"/>
  <c r="FW204"/>
  <c r="FV204"/>
  <c r="FU204"/>
  <c r="FT204"/>
  <c r="FS204"/>
  <c r="FR204"/>
  <c r="FQ204"/>
  <c r="FP204"/>
  <c r="FO204"/>
  <c r="FN204"/>
  <c r="FM204"/>
  <c r="FL204"/>
  <c r="FK204"/>
  <c r="FJ204"/>
  <c r="FI204"/>
  <c r="FH204"/>
  <c r="FG204"/>
  <c r="FF204"/>
  <c r="FE204"/>
  <c r="FD204"/>
  <c r="FC204"/>
  <c r="FB204"/>
  <c r="FA204"/>
  <c r="EZ204"/>
  <c r="EY204"/>
  <c r="EX204"/>
  <c r="EW204"/>
  <c r="EV204"/>
  <c r="EU204"/>
  <c r="ET204"/>
  <c r="ES204"/>
  <c r="ER204"/>
  <c r="EQ204"/>
  <c r="EP204"/>
  <c r="EO204"/>
  <c r="EN204"/>
  <c r="EM204"/>
  <c r="EL204"/>
  <c r="EK204"/>
  <c r="EJ204"/>
  <c r="EI204"/>
  <c r="EH204"/>
  <c r="EG204"/>
  <c r="EF204"/>
  <c r="EE204"/>
  <c r="ED204"/>
  <c r="EC204"/>
  <c r="EB204"/>
  <c r="EA204"/>
  <c r="DZ204"/>
  <c r="DY204"/>
  <c r="DX204"/>
  <c r="DW204"/>
  <c r="DV204"/>
  <c r="DU204"/>
  <c r="DT204"/>
  <c r="DS204"/>
  <c r="DR204"/>
  <c r="DQ204"/>
  <c r="DP204"/>
  <c r="DO204"/>
  <c r="DN204"/>
  <c r="DM204"/>
  <c r="DL204"/>
  <c r="DK204"/>
  <c r="DJ204"/>
  <c r="DI204"/>
  <c r="DH204"/>
  <c r="DG204"/>
  <c r="DF204"/>
  <c r="DE204"/>
  <c r="DD204"/>
  <c r="DC204"/>
  <c r="DB204"/>
  <c r="DA204"/>
  <c r="CZ204"/>
  <c r="CY204"/>
  <c r="CX204"/>
  <c r="CW204"/>
  <c r="CV204"/>
  <c r="CU204"/>
  <c r="CT204"/>
  <c r="CS204"/>
  <c r="CR204"/>
  <c r="CQ204"/>
  <c r="CP204"/>
  <c r="CO204"/>
  <c r="CN204"/>
  <c r="CM204"/>
  <c r="CL204"/>
  <c r="CK204"/>
  <c r="CJ204"/>
  <c r="CI204"/>
  <c r="CH204"/>
  <c r="CG204"/>
  <c r="CF204"/>
  <c r="CE204"/>
  <c r="CD204"/>
  <c r="CC204"/>
  <c r="CB204"/>
  <c r="CA204"/>
  <c r="BZ204"/>
  <c r="BY204"/>
  <c r="BX204"/>
  <c r="BW204"/>
  <c r="BV204"/>
  <c r="BU204"/>
  <c r="BT204"/>
  <c r="BS204"/>
  <c r="BR204"/>
  <c r="BQ204"/>
  <c r="BP204"/>
  <c r="BO204"/>
  <c r="BN204"/>
  <c r="BM204"/>
  <c r="BL204"/>
  <c r="BK204"/>
  <c r="BJ204"/>
  <c r="BB204"/>
  <c r="BA204"/>
  <c r="AZ204"/>
  <c r="AY204"/>
  <c r="AX204"/>
  <c r="AW204"/>
  <c r="AV204"/>
  <c r="AU204"/>
  <c r="AT204"/>
  <c r="AS204"/>
  <c r="AR204"/>
  <c r="AQ204"/>
  <c r="AP204"/>
  <c r="AO204"/>
  <c r="AN204"/>
  <c r="AM204"/>
  <c r="AL204"/>
  <c r="AK204"/>
  <c r="AJ204"/>
  <c r="AI204"/>
  <c r="FX203"/>
  <c r="FW203"/>
  <c r="FV203"/>
  <c r="FU203"/>
  <c r="FT203"/>
  <c r="FS203"/>
  <c r="FR203"/>
  <c r="FQ203"/>
  <c r="FP203"/>
  <c r="FO203"/>
  <c r="FN203"/>
  <c r="FM203"/>
  <c r="FL203"/>
  <c r="FK203"/>
  <c r="FJ203"/>
  <c r="FI203"/>
  <c r="FH203"/>
  <c r="FG203"/>
  <c r="FF203"/>
  <c r="FE203"/>
  <c r="FD203"/>
  <c r="FC203"/>
  <c r="FB203"/>
  <c r="FA203"/>
  <c r="EZ203"/>
  <c r="EY203"/>
  <c r="EX203"/>
  <c r="EW203"/>
  <c r="EV203"/>
  <c r="EU203"/>
  <c r="ET203"/>
  <c r="ES203"/>
  <c r="ER203"/>
  <c r="EQ203"/>
  <c r="EP203"/>
  <c r="EO203"/>
  <c r="EN203"/>
  <c r="EM203"/>
  <c r="EL203"/>
  <c r="EK203"/>
  <c r="EJ203"/>
  <c r="EI203"/>
  <c r="EH203"/>
  <c r="EG203"/>
  <c r="EF203"/>
  <c r="EE203"/>
  <c r="ED203"/>
  <c r="EC203"/>
  <c r="EB203"/>
  <c r="EA203"/>
  <c r="DZ203"/>
  <c r="DY203"/>
  <c r="DX203"/>
  <c r="DW203"/>
  <c r="DV203"/>
  <c r="DU203"/>
  <c r="DT203"/>
  <c r="DS203"/>
  <c r="DR203"/>
  <c r="DQ203"/>
  <c r="DP203"/>
  <c r="DO203"/>
  <c r="DN203"/>
  <c r="DM203"/>
  <c r="DL203"/>
  <c r="DK203"/>
  <c r="DJ203"/>
  <c r="DI203"/>
  <c r="DH203"/>
  <c r="DG203"/>
  <c r="DF203"/>
  <c r="DE203"/>
  <c r="DD203"/>
  <c r="DC203"/>
  <c r="DB203"/>
  <c r="DA203"/>
  <c r="CZ203"/>
  <c r="CY203"/>
  <c r="CX203"/>
  <c r="CW203"/>
  <c r="CV203"/>
  <c r="CU203"/>
  <c r="CT203"/>
  <c r="CS203"/>
  <c r="CR203"/>
  <c r="CQ203"/>
  <c r="CP203"/>
  <c r="CO203"/>
  <c r="CN203"/>
  <c r="CM203"/>
  <c r="CL203"/>
  <c r="CK203"/>
  <c r="CJ203"/>
  <c r="CI203"/>
  <c r="CH203"/>
  <c r="CG203"/>
  <c r="CF203"/>
  <c r="CE203"/>
  <c r="CD203"/>
  <c r="CC203"/>
  <c r="CB203"/>
  <c r="CA203"/>
  <c r="BZ203"/>
  <c r="BY203"/>
  <c r="BX203"/>
  <c r="BW203"/>
  <c r="BV203"/>
  <c r="BU203"/>
  <c r="BT203"/>
  <c r="BS203"/>
  <c r="BR203"/>
  <c r="BQ203"/>
  <c r="BP203"/>
  <c r="BO203"/>
  <c r="BN203"/>
  <c r="BM203"/>
  <c r="BL203"/>
  <c r="BK203"/>
  <c r="BJ203"/>
  <c r="BB203"/>
  <c r="BA203"/>
  <c r="AZ203"/>
  <c r="AY203"/>
  <c r="AX203"/>
  <c r="AW203"/>
  <c r="AV203"/>
  <c r="AU203"/>
  <c r="AT203"/>
  <c r="AS203"/>
  <c r="AR203"/>
  <c r="AQ203"/>
  <c r="AP203"/>
  <c r="AO203"/>
  <c r="AN203"/>
  <c r="AM203"/>
  <c r="AL203"/>
  <c r="AK203"/>
  <c r="AJ203"/>
  <c r="AI203"/>
  <c r="FX202"/>
  <c r="FW202"/>
  <c r="FV202"/>
  <c r="FU202"/>
  <c r="FT202"/>
  <c r="FS202"/>
  <c r="FR202"/>
  <c r="FQ202"/>
  <c r="FP202"/>
  <c r="FO202"/>
  <c r="FN202"/>
  <c r="FM202"/>
  <c r="FL202"/>
  <c r="FK202"/>
  <c r="FJ202"/>
  <c r="FI202"/>
  <c r="FH202"/>
  <c r="FG202"/>
  <c r="FF202"/>
  <c r="FE202"/>
  <c r="FD202"/>
  <c r="FC202"/>
  <c r="FB202"/>
  <c r="FA202"/>
  <c r="EZ202"/>
  <c r="EY202"/>
  <c r="EX202"/>
  <c r="EW202"/>
  <c r="EV202"/>
  <c r="EU202"/>
  <c r="ET202"/>
  <c r="ES202"/>
  <c r="ER202"/>
  <c r="EQ202"/>
  <c r="EP202"/>
  <c r="EO202"/>
  <c r="EN202"/>
  <c r="EM202"/>
  <c r="EL202"/>
  <c r="EK202"/>
  <c r="EJ202"/>
  <c r="EI202"/>
  <c r="EH202"/>
  <c r="EG202"/>
  <c r="EF202"/>
  <c r="EE202"/>
  <c r="ED202"/>
  <c r="EC202"/>
  <c r="EB202"/>
  <c r="EA202"/>
  <c r="DZ202"/>
  <c r="DY202"/>
  <c r="DX202"/>
  <c r="DW202"/>
  <c r="DV202"/>
  <c r="DU202"/>
  <c r="DT202"/>
  <c r="DS202"/>
  <c r="DR202"/>
  <c r="DQ202"/>
  <c r="DP202"/>
  <c r="DO202"/>
  <c r="DN202"/>
  <c r="DM202"/>
  <c r="DL202"/>
  <c r="DK202"/>
  <c r="DJ202"/>
  <c r="DI202"/>
  <c r="DH202"/>
  <c r="DG202"/>
  <c r="DF202"/>
  <c r="DE202"/>
  <c r="DD202"/>
  <c r="DC202"/>
  <c r="DB202"/>
  <c r="DA202"/>
  <c r="CZ202"/>
  <c r="CY202"/>
  <c r="CX202"/>
  <c r="CW202"/>
  <c r="CV202"/>
  <c r="CU202"/>
  <c r="CT202"/>
  <c r="CS202"/>
  <c r="CR202"/>
  <c r="CQ202"/>
  <c r="CP202"/>
  <c r="CO202"/>
  <c r="CN202"/>
  <c r="CM202"/>
  <c r="CL202"/>
  <c r="CK202"/>
  <c r="CJ202"/>
  <c r="CI202"/>
  <c r="CH202"/>
  <c r="CG202"/>
  <c r="CF202"/>
  <c r="CE202"/>
  <c r="CD202"/>
  <c r="CC202"/>
  <c r="CB202"/>
  <c r="CA202"/>
  <c r="BZ202"/>
  <c r="BY202"/>
  <c r="BX202"/>
  <c r="BW202"/>
  <c r="BV202"/>
  <c r="BU202"/>
  <c r="BT202"/>
  <c r="BS202"/>
  <c r="BR202"/>
  <c r="BQ202"/>
  <c r="BP202"/>
  <c r="BO202"/>
  <c r="BN202"/>
  <c r="BM202"/>
  <c r="BL202"/>
  <c r="BK202"/>
  <c r="BJ202"/>
  <c r="BB202"/>
  <c r="BA202"/>
  <c r="AZ202"/>
  <c r="AY202"/>
  <c r="AX202"/>
  <c r="AW202"/>
  <c r="AV202"/>
  <c r="AU202"/>
  <c r="AT202"/>
  <c r="AS202"/>
  <c r="AR202"/>
  <c r="AQ202"/>
  <c r="AP202"/>
  <c r="AO202"/>
  <c r="AN202"/>
  <c r="AM202"/>
  <c r="AL202"/>
  <c r="AK202"/>
  <c r="AJ202"/>
  <c r="AI202"/>
  <c r="FX201"/>
  <c r="FW201"/>
  <c r="FV201"/>
  <c r="FU201"/>
  <c r="FT201"/>
  <c r="FS201"/>
  <c r="FR201"/>
  <c r="FQ201"/>
  <c r="FP201"/>
  <c r="FO201"/>
  <c r="FN201"/>
  <c r="FM201"/>
  <c r="FL201"/>
  <c r="FK201"/>
  <c r="FJ201"/>
  <c r="FI201"/>
  <c r="FH201"/>
  <c r="FG201"/>
  <c r="FF201"/>
  <c r="FE201"/>
  <c r="FD201"/>
  <c r="FC201"/>
  <c r="FB201"/>
  <c r="FA201"/>
  <c r="EZ201"/>
  <c r="EY201"/>
  <c r="EX201"/>
  <c r="EW201"/>
  <c r="EV201"/>
  <c r="EU201"/>
  <c r="ET201"/>
  <c r="ES201"/>
  <c r="ER201"/>
  <c r="EQ201"/>
  <c r="EP201"/>
  <c r="EO201"/>
  <c r="EN201"/>
  <c r="EM201"/>
  <c r="EL201"/>
  <c r="EK201"/>
  <c r="EJ201"/>
  <c r="EI201"/>
  <c r="EH201"/>
  <c r="EG201"/>
  <c r="EF201"/>
  <c r="EE201"/>
  <c r="ED201"/>
  <c r="EC201"/>
  <c r="EB201"/>
  <c r="EA201"/>
  <c r="DZ201"/>
  <c r="DY201"/>
  <c r="DX201"/>
  <c r="DW201"/>
  <c r="DV201"/>
  <c r="DU201"/>
  <c r="DT201"/>
  <c r="DS201"/>
  <c r="DR201"/>
  <c r="DQ201"/>
  <c r="DP201"/>
  <c r="DO201"/>
  <c r="DN201"/>
  <c r="DM201"/>
  <c r="DL201"/>
  <c r="DK201"/>
  <c r="DJ201"/>
  <c r="DI201"/>
  <c r="DH201"/>
  <c r="DG201"/>
  <c r="DF201"/>
  <c r="DE201"/>
  <c r="DD201"/>
  <c r="DC201"/>
  <c r="DB201"/>
  <c r="DA201"/>
  <c r="CZ201"/>
  <c r="CY201"/>
  <c r="CX201"/>
  <c r="CW201"/>
  <c r="CV201"/>
  <c r="CU201"/>
  <c r="CT201"/>
  <c r="CS201"/>
  <c r="CR201"/>
  <c r="CQ201"/>
  <c r="CP201"/>
  <c r="CO201"/>
  <c r="CN201"/>
  <c r="CM201"/>
  <c r="CL201"/>
  <c r="CK201"/>
  <c r="CJ201"/>
  <c r="CI201"/>
  <c r="CH201"/>
  <c r="CG201"/>
  <c r="CF201"/>
  <c r="CE201"/>
  <c r="CD201"/>
  <c r="CC201"/>
  <c r="CB201"/>
  <c r="CA201"/>
  <c r="BZ201"/>
  <c r="BY201"/>
  <c r="BX201"/>
  <c r="BW201"/>
  <c r="BV201"/>
  <c r="BU201"/>
  <c r="BT201"/>
  <c r="BS201"/>
  <c r="BR201"/>
  <c r="BQ201"/>
  <c r="BP201"/>
  <c r="BO201"/>
  <c r="BN201"/>
  <c r="BM201"/>
  <c r="BL201"/>
  <c r="BK201"/>
  <c r="BJ201"/>
  <c r="BB201"/>
  <c r="BA201"/>
  <c r="AZ201"/>
  <c r="AY201"/>
  <c r="AX201"/>
  <c r="AW201"/>
  <c r="AV201"/>
  <c r="AU201"/>
  <c r="AT201"/>
  <c r="AS201"/>
  <c r="AR201"/>
  <c r="AQ201"/>
  <c r="AP201"/>
  <c r="AO201"/>
  <c r="AN201"/>
  <c r="AM201"/>
  <c r="AL201"/>
  <c r="AK201"/>
  <c r="AJ201"/>
  <c r="AI201"/>
  <c r="FX200"/>
  <c r="FW200"/>
  <c r="FV200"/>
  <c r="FU200"/>
  <c r="FT200"/>
  <c r="FS200"/>
  <c r="FR200"/>
  <c r="FQ200"/>
  <c r="FP200"/>
  <c r="FO200"/>
  <c r="FN200"/>
  <c r="FM200"/>
  <c r="FL200"/>
  <c r="FK200"/>
  <c r="FJ200"/>
  <c r="FI200"/>
  <c r="FH200"/>
  <c r="FG200"/>
  <c r="FF200"/>
  <c r="FE200"/>
  <c r="FD200"/>
  <c r="FC200"/>
  <c r="FB200"/>
  <c r="FA200"/>
  <c r="EZ200"/>
  <c r="EY200"/>
  <c r="EX200"/>
  <c r="EW200"/>
  <c r="EV200"/>
  <c r="EU200"/>
  <c r="ET200"/>
  <c r="ES200"/>
  <c r="ER200"/>
  <c r="EQ200"/>
  <c r="EP200"/>
  <c r="EO200"/>
  <c r="EN200"/>
  <c r="EM200"/>
  <c r="EL200"/>
  <c r="EK200"/>
  <c r="EJ200"/>
  <c r="EI200"/>
  <c r="EH200"/>
  <c r="EG200"/>
  <c r="EF200"/>
  <c r="EE200"/>
  <c r="ED200"/>
  <c r="EC200"/>
  <c r="EB200"/>
  <c r="EA200"/>
  <c r="DZ200"/>
  <c r="DY200"/>
  <c r="DX200"/>
  <c r="DW200"/>
  <c r="DV200"/>
  <c r="DU200"/>
  <c r="DT200"/>
  <c r="DS200"/>
  <c r="DR200"/>
  <c r="DQ200"/>
  <c r="DP200"/>
  <c r="DO200"/>
  <c r="DN200"/>
  <c r="DM200"/>
  <c r="DL200"/>
  <c r="DK200"/>
  <c r="DJ200"/>
  <c r="DI200"/>
  <c r="DH200"/>
  <c r="DG200"/>
  <c r="DF200"/>
  <c r="DE200"/>
  <c r="DD200"/>
  <c r="DC200"/>
  <c r="DB200"/>
  <c r="DA200"/>
  <c r="CZ200"/>
  <c r="CY200"/>
  <c r="CX200"/>
  <c r="CW200"/>
  <c r="CV200"/>
  <c r="CU200"/>
  <c r="CT200"/>
  <c r="CS200"/>
  <c r="CR200"/>
  <c r="CQ200"/>
  <c r="CP200"/>
  <c r="CO200"/>
  <c r="CN200"/>
  <c r="CM200"/>
  <c r="CL200"/>
  <c r="CK200"/>
  <c r="CJ200"/>
  <c r="CI200"/>
  <c r="CH200"/>
  <c r="CG200"/>
  <c r="CF200"/>
  <c r="CE200"/>
  <c r="CD200"/>
  <c r="CC200"/>
  <c r="CB200"/>
  <c r="CA200"/>
  <c r="BZ200"/>
  <c r="BY200"/>
  <c r="BX200"/>
  <c r="BW200"/>
  <c r="BV200"/>
  <c r="BU200"/>
  <c r="BT200"/>
  <c r="BS200"/>
  <c r="BR200"/>
  <c r="BQ200"/>
  <c r="BP200"/>
  <c r="BO200"/>
  <c r="BN200"/>
  <c r="BM200"/>
  <c r="BL200"/>
  <c r="BK200"/>
  <c r="BJ200"/>
  <c r="BB200"/>
  <c r="BA200"/>
  <c r="AZ200"/>
  <c r="AY200"/>
  <c r="AX200"/>
  <c r="AW200"/>
  <c r="AV200"/>
  <c r="AU200"/>
  <c r="AT200"/>
  <c r="AS200"/>
  <c r="AR200"/>
  <c r="AQ200"/>
  <c r="AP200"/>
  <c r="AO200"/>
  <c r="AN200"/>
  <c r="AM200"/>
  <c r="AL200"/>
  <c r="AK200"/>
  <c r="AJ200"/>
  <c r="AI200"/>
  <c r="FX199"/>
  <c r="FW199"/>
  <c r="FV199"/>
  <c r="FU199"/>
  <c r="FT199"/>
  <c r="FS199"/>
  <c r="FR199"/>
  <c r="FQ199"/>
  <c r="FP199"/>
  <c r="FO199"/>
  <c r="FN199"/>
  <c r="FM199"/>
  <c r="FL199"/>
  <c r="FK199"/>
  <c r="FJ199"/>
  <c r="FI199"/>
  <c r="FH199"/>
  <c r="FG199"/>
  <c r="FF199"/>
  <c r="FE199"/>
  <c r="FD199"/>
  <c r="FC199"/>
  <c r="FB199"/>
  <c r="FA199"/>
  <c r="EZ199"/>
  <c r="EY199"/>
  <c r="EX199"/>
  <c r="EW199"/>
  <c r="EV199"/>
  <c r="EU199"/>
  <c r="ET199"/>
  <c r="ES199"/>
  <c r="ER199"/>
  <c r="EQ199"/>
  <c r="EP199"/>
  <c r="EO199"/>
  <c r="EN199"/>
  <c r="EM199"/>
  <c r="EL199"/>
  <c r="EK199"/>
  <c r="EJ199"/>
  <c r="EI199"/>
  <c r="EH199"/>
  <c r="EG199"/>
  <c r="EF199"/>
  <c r="EE199"/>
  <c r="ED199"/>
  <c r="EC199"/>
  <c r="EB199"/>
  <c r="EA199"/>
  <c r="DZ199"/>
  <c r="DY199"/>
  <c r="DX199"/>
  <c r="DW199"/>
  <c r="DV199"/>
  <c r="DU199"/>
  <c r="DT199"/>
  <c r="DS199"/>
  <c r="DR199"/>
  <c r="DQ199"/>
  <c r="DP199"/>
  <c r="DO199"/>
  <c r="DN199"/>
  <c r="DM199"/>
  <c r="DL199"/>
  <c r="DK199"/>
  <c r="DJ199"/>
  <c r="DI199"/>
  <c r="DH199"/>
  <c r="DG199"/>
  <c r="DF199"/>
  <c r="DE199"/>
  <c r="DD199"/>
  <c r="DC199"/>
  <c r="DB199"/>
  <c r="DA199"/>
  <c r="CZ199"/>
  <c r="CY199"/>
  <c r="CX199"/>
  <c r="CW199"/>
  <c r="CV199"/>
  <c r="CU199"/>
  <c r="CT199"/>
  <c r="CS199"/>
  <c r="CR199"/>
  <c r="CQ199"/>
  <c r="CP199"/>
  <c r="CO199"/>
  <c r="CN199"/>
  <c r="CM199"/>
  <c r="CL199"/>
  <c r="CK199"/>
  <c r="CJ199"/>
  <c r="CI199"/>
  <c r="CH199"/>
  <c r="CG199"/>
  <c r="CF199"/>
  <c r="CE199"/>
  <c r="CD199"/>
  <c r="CC199"/>
  <c r="CB199"/>
  <c r="CA199"/>
  <c r="BZ199"/>
  <c r="BY199"/>
  <c r="BX199"/>
  <c r="BW199"/>
  <c r="BV199"/>
  <c r="BU199"/>
  <c r="BT199"/>
  <c r="BS199"/>
  <c r="BR199"/>
  <c r="BQ199"/>
  <c r="BP199"/>
  <c r="BO199"/>
  <c r="BN199"/>
  <c r="BM199"/>
  <c r="BL199"/>
  <c r="BK199"/>
  <c r="BJ199"/>
  <c r="BB199"/>
  <c r="BA199"/>
  <c r="AZ199"/>
  <c r="AY199"/>
  <c r="AX199"/>
  <c r="AW199"/>
  <c r="AV199"/>
  <c r="AU199"/>
  <c r="AT199"/>
  <c r="AS199"/>
  <c r="AR199"/>
  <c r="AQ199"/>
  <c r="AP199"/>
  <c r="AO199"/>
  <c r="AN199"/>
  <c r="AM199"/>
  <c r="AL199"/>
  <c r="AK199"/>
  <c r="AJ199"/>
  <c r="AI199"/>
  <c r="FX198"/>
  <c r="FW198"/>
  <c r="FV198"/>
  <c r="FU198"/>
  <c r="FT198"/>
  <c r="FS198"/>
  <c r="FR198"/>
  <c r="FQ198"/>
  <c r="FP198"/>
  <c r="FO198"/>
  <c r="FN198"/>
  <c r="FM198"/>
  <c r="FL198"/>
  <c r="FK198"/>
  <c r="FJ198"/>
  <c r="FI198"/>
  <c r="FH198"/>
  <c r="FG198"/>
  <c r="FF198"/>
  <c r="FE198"/>
  <c r="FD198"/>
  <c r="FC198"/>
  <c r="FB198"/>
  <c r="FA198"/>
  <c r="EZ198"/>
  <c r="EY198"/>
  <c r="EX198"/>
  <c r="EW198"/>
  <c r="EV198"/>
  <c r="EU198"/>
  <c r="ET198"/>
  <c r="ES198"/>
  <c r="ER198"/>
  <c r="EQ198"/>
  <c r="EP198"/>
  <c r="EO198"/>
  <c r="EN198"/>
  <c r="EM198"/>
  <c r="EL198"/>
  <c r="EK198"/>
  <c r="EJ198"/>
  <c r="EI198"/>
  <c r="EH198"/>
  <c r="EG198"/>
  <c r="EF198"/>
  <c r="EE198"/>
  <c r="ED198"/>
  <c r="EC198"/>
  <c r="EB198"/>
  <c r="EA198"/>
  <c r="DZ198"/>
  <c r="DY198"/>
  <c r="DX198"/>
  <c r="DW198"/>
  <c r="DV198"/>
  <c r="DU198"/>
  <c r="DT198"/>
  <c r="DS198"/>
  <c r="DR198"/>
  <c r="DQ198"/>
  <c r="DP198"/>
  <c r="DO198"/>
  <c r="DN198"/>
  <c r="DM198"/>
  <c r="DL198"/>
  <c r="DK198"/>
  <c r="DJ198"/>
  <c r="DI198"/>
  <c r="DH198"/>
  <c r="DG198"/>
  <c r="DF198"/>
  <c r="DE198"/>
  <c r="DD198"/>
  <c r="DC198"/>
  <c r="DB198"/>
  <c r="DA198"/>
  <c r="CZ198"/>
  <c r="CY198"/>
  <c r="CX198"/>
  <c r="CW198"/>
  <c r="CV198"/>
  <c r="CU198"/>
  <c r="CT198"/>
  <c r="CS198"/>
  <c r="CR198"/>
  <c r="CQ198"/>
  <c r="CP198"/>
  <c r="CO198"/>
  <c r="CN198"/>
  <c r="CM198"/>
  <c r="CL198"/>
  <c r="CK198"/>
  <c r="CJ198"/>
  <c r="CI198"/>
  <c r="CH198"/>
  <c r="CG198"/>
  <c r="CF198"/>
  <c r="CE198"/>
  <c r="CD198"/>
  <c r="CC198"/>
  <c r="CB198"/>
  <c r="CA198"/>
  <c r="BZ198"/>
  <c r="BY198"/>
  <c r="BX198"/>
  <c r="BW198"/>
  <c r="BV198"/>
  <c r="BU198"/>
  <c r="BT198"/>
  <c r="BS198"/>
  <c r="BR198"/>
  <c r="BQ198"/>
  <c r="BP198"/>
  <c r="BO198"/>
  <c r="BN198"/>
  <c r="BM198"/>
  <c r="BL198"/>
  <c r="BK198"/>
  <c r="BJ198"/>
  <c r="BB198"/>
  <c r="BA198"/>
  <c r="AZ198"/>
  <c r="AY198"/>
  <c r="AX198"/>
  <c r="AW198"/>
  <c r="AV198"/>
  <c r="AU198"/>
  <c r="AT198"/>
  <c r="AS198"/>
  <c r="AR198"/>
  <c r="AQ198"/>
  <c r="AP198"/>
  <c r="AO198"/>
  <c r="AN198"/>
  <c r="AM198"/>
  <c r="AL198"/>
  <c r="AK198"/>
  <c r="AJ198"/>
  <c r="AI198"/>
  <c r="FX197"/>
  <c r="FW197"/>
  <c r="FV197"/>
  <c r="FU197"/>
  <c r="FT197"/>
  <c r="FS197"/>
  <c r="FR197"/>
  <c r="FQ197"/>
  <c r="FP197"/>
  <c r="FO197"/>
  <c r="FN197"/>
  <c r="FM197"/>
  <c r="FL197"/>
  <c r="FK197"/>
  <c r="FJ197"/>
  <c r="FI197"/>
  <c r="FH197"/>
  <c r="FG197"/>
  <c r="FF197"/>
  <c r="FE197"/>
  <c r="FD197"/>
  <c r="FC197"/>
  <c r="FB197"/>
  <c r="FA197"/>
  <c r="EZ197"/>
  <c r="EY197"/>
  <c r="EX197"/>
  <c r="EW197"/>
  <c r="EV197"/>
  <c r="EU197"/>
  <c r="ET197"/>
  <c r="ES197"/>
  <c r="ER197"/>
  <c r="EQ197"/>
  <c r="EP197"/>
  <c r="EO197"/>
  <c r="EN197"/>
  <c r="EM197"/>
  <c r="EL197"/>
  <c r="EK197"/>
  <c r="EJ197"/>
  <c r="EI197"/>
  <c r="EH197"/>
  <c r="EG197"/>
  <c r="EF197"/>
  <c r="EE197"/>
  <c r="ED197"/>
  <c r="EC197"/>
  <c r="EB197"/>
  <c r="EA197"/>
  <c r="DZ197"/>
  <c r="DY197"/>
  <c r="DX197"/>
  <c r="DW197"/>
  <c r="DV197"/>
  <c r="DU197"/>
  <c r="DT197"/>
  <c r="DS197"/>
  <c r="DR197"/>
  <c r="DQ197"/>
  <c r="DP197"/>
  <c r="DO197"/>
  <c r="DN197"/>
  <c r="DM197"/>
  <c r="DL197"/>
  <c r="DK197"/>
  <c r="DJ197"/>
  <c r="DI197"/>
  <c r="DH197"/>
  <c r="DG197"/>
  <c r="DF197"/>
  <c r="DE197"/>
  <c r="DD197"/>
  <c r="DC197"/>
  <c r="DB197"/>
  <c r="DA197"/>
  <c r="CZ197"/>
  <c r="CY197"/>
  <c r="CX197"/>
  <c r="CW197"/>
  <c r="CV197"/>
  <c r="CU197"/>
  <c r="CT197"/>
  <c r="CS197"/>
  <c r="CR197"/>
  <c r="CQ197"/>
  <c r="CP197"/>
  <c r="CO197"/>
  <c r="CN197"/>
  <c r="CM197"/>
  <c r="CL197"/>
  <c r="CK197"/>
  <c r="CJ197"/>
  <c r="CI197"/>
  <c r="CH197"/>
  <c r="CG197"/>
  <c r="CF197"/>
  <c r="CE197"/>
  <c r="CD197"/>
  <c r="CC197"/>
  <c r="CB197"/>
  <c r="CA197"/>
  <c r="BZ197"/>
  <c r="BY197"/>
  <c r="BX197"/>
  <c r="BW197"/>
  <c r="BV197"/>
  <c r="BU197"/>
  <c r="BT197"/>
  <c r="BS197"/>
  <c r="BR197"/>
  <c r="BQ197"/>
  <c r="BP197"/>
  <c r="BO197"/>
  <c r="BN197"/>
  <c r="BM197"/>
  <c r="BL197"/>
  <c r="BK197"/>
  <c r="BJ197"/>
  <c r="BB197"/>
  <c r="BA197"/>
  <c r="AZ197"/>
  <c r="AY197"/>
  <c r="AX197"/>
  <c r="AW197"/>
  <c r="AV197"/>
  <c r="AU197"/>
  <c r="AT197"/>
  <c r="AS197"/>
  <c r="AR197"/>
  <c r="AQ197"/>
  <c r="AP197"/>
  <c r="AO197"/>
  <c r="AN197"/>
  <c r="AM197"/>
  <c r="AL197"/>
  <c r="AK197"/>
  <c r="AJ197"/>
  <c r="AI197"/>
  <c r="FX196"/>
  <c r="FW196"/>
  <c r="FV196"/>
  <c r="FU196"/>
  <c r="FT196"/>
  <c r="FS196"/>
  <c r="FR196"/>
  <c r="FQ196"/>
  <c r="FP196"/>
  <c r="FO196"/>
  <c r="FN196"/>
  <c r="FM196"/>
  <c r="FL196"/>
  <c r="FK196"/>
  <c r="FJ196"/>
  <c r="FI196"/>
  <c r="FH196"/>
  <c r="FG196"/>
  <c r="FF196"/>
  <c r="FE196"/>
  <c r="FD196"/>
  <c r="FC196"/>
  <c r="FB196"/>
  <c r="FA196"/>
  <c r="EZ196"/>
  <c r="EY196"/>
  <c r="EX196"/>
  <c r="EW196"/>
  <c r="EV196"/>
  <c r="EU196"/>
  <c r="ET196"/>
  <c r="ES196"/>
  <c r="ER196"/>
  <c r="EQ196"/>
  <c r="EP196"/>
  <c r="EO196"/>
  <c r="EN196"/>
  <c r="EM196"/>
  <c r="EL196"/>
  <c r="EK196"/>
  <c r="EJ196"/>
  <c r="EI196"/>
  <c r="EH196"/>
  <c r="EG196"/>
  <c r="EF196"/>
  <c r="EE196"/>
  <c r="ED196"/>
  <c r="EC196"/>
  <c r="EB196"/>
  <c r="EA196"/>
  <c r="DZ196"/>
  <c r="DY196"/>
  <c r="DX196"/>
  <c r="DW196"/>
  <c r="DV196"/>
  <c r="DU196"/>
  <c r="DT196"/>
  <c r="DS196"/>
  <c r="DR196"/>
  <c r="DQ196"/>
  <c r="DP196"/>
  <c r="DO196"/>
  <c r="DN196"/>
  <c r="DM196"/>
  <c r="DL196"/>
  <c r="DK196"/>
  <c r="DJ196"/>
  <c r="DI196"/>
  <c r="DH196"/>
  <c r="DG196"/>
  <c r="DF196"/>
  <c r="DE196"/>
  <c r="DD196"/>
  <c r="DC196"/>
  <c r="DB196"/>
  <c r="DA196"/>
  <c r="CZ196"/>
  <c r="CY196"/>
  <c r="CX196"/>
  <c r="CW196"/>
  <c r="CV196"/>
  <c r="CU196"/>
  <c r="CT196"/>
  <c r="CS196"/>
  <c r="CR196"/>
  <c r="CQ196"/>
  <c r="CP196"/>
  <c r="CO196"/>
  <c r="CN196"/>
  <c r="CM196"/>
  <c r="CL196"/>
  <c r="CK196"/>
  <c r="CJ196"/>
  <c r="CI196"/>
  <c r="CH196"/>
  <c r="CG196"/>
  <c r="CF196"/>
  <c r="CE196"/>
  <c r="CD196"/>
  <c r="CC196"/>
  <c r="CB196"/>
  <c r="CA196"/>
  <c r="BZ196"/>
  <c r="BY196"/>
  <c r="BX196"/>
  <c r="BW196"/>
  <c r="BV196"/>
  <c r="BU196"/>
  <c r="BT196"/>
  <c r="BS196"/>
  <c r="BR196"/>
  <c r="BQ196"/>
  <c r="BP196"/>
  <c r="BO196"/>
  <c r="BN196"/>
  <c r="BM196"/>
  <c r="BL196"/>
  <c r="BK196"/>
  <c r="BJ196"/>
  <c r="BB196"/>
  <c r="BA196"/>
  <c r="AZ196"/>
  <c r="AY196"/>
  <c r="AX196"/>
  <c r="AW196"/>
  <c r="AV196"/>
  <c r="AU196"/>
  <c r="AT196"/>
  <c r="AS196"/>
  <c r="AR196"/>
  <c r="AQ196"/>
  <c r="AP196"/>
  <c r="AO196"/>
  <c r="AN196"/>
  <c r="AM196"/>
  <c r="AL196"/>
  <c r="AK196"/>
  <c r="AJ196"/>
  <c r="AI196"/>
  <c r="FX195"/>
  <c r="FW195"/>
  <c r="FV195"/>
  <c r="FU195"/>
  <c r="FT195"/>
  <c r="FS195"/>
  <c r="FR195"/>
  <c r="FQ195"/>
  <c r="FP195"/>
  <c r="FO195"/>
  <c r="FN195"/>
  <c r="FM195"/>
  <c r="FL195"/>
  <c r="FK195"/>
  <c r="FJ195"/>
  <c r="FI195"/>
  <c r="FH195"/>
  <c r="FG195"/>
  <c r="FF195"/>
  <c r="FE195"/>
  <c r="FD195"/>
  <c r="FC195"/>
  <c r="FB195"/>
  <c r="FA195"/>
  <c r="EZ195"/>
  <c r="EY195"/>
  <c r="EX195"/>
  <c r="EW195"/>
  <c r="EV195"/>
  <c r="EU195"/>
  <c r="ET195"/>
  <c r="ES195"/>
  <c r="ER195"/>
  <c r="EQ195"/>
  <c r="EP195"/>
  <c r="EO195"/>
  <c r="EN195"/>
  <c r="EM195"/>
  <c r="EL195"/>
  <c r="EK195"/>
  <c r="EJ195"/>
  <c r="EI195"/>
  <c r="EH195"/>
  <c r="EG195"/>
  <c r="EF195"/>
  <c r="EE195"/>
  <c r="ED195"/>
  <c r="EC195"/>
  <c r="EB195"/>
  <c r="EA195"/>
  <c r="DZ195"/>
  <c r="DY195"/>
  <c r="DX195"/>
  <c r="DW195"/>
  <c r="DV195"/>
  <c r="DU195"/>
  <c r="DT195"/>
  <c r="DS195"/>
  <c r="DR195"/>
  <c r="DQ195"/>
  <c r="DP195"/>
  <c r="DO195"/>
  <c r="DN195"/>
  <c r="DM195"/>
  <c r="DL195"/>
  <c r="DK195"/>
  <c r="DJ195"/>
  <c r="DI195"/>
  <c r="DH195"/>
  <c r="DG195"/>
  <c r="DF195"/>
  <c r="DE195"/>
  <c r="DD195"/>
  <c r="DC195"/>
  <c r="DB195"/>
  <c r="DA195"/>
  <c r="CZ195"/>
  <c r="CY195"/>
  <c r="CX195"/>
  <c r="CW195"/>
  <c r="CV195"/>
  <c r="CU195"/>
  <c r="CT195"/>
  <c r="CS195"/>
  <c r="CR195"/>
  <c r="CQ195"/>
  <c r="CP195"/>
  <c r="CO195"/>
  <c r="CN195"/>
  <c r="CM195"/>
  <c r="CL195"/>
  <c r="CK195"/>
  <c r="CJ195"/>
  <c r="CI195"/>
  <c r="CH195"/>
  <c r="CG195"/>
  <c r="CF195"/>
  <c r="CE195"/>
  <c r="CD195"/>
  <c r="CC195"/>
  <c r="CB195"/>
  <c r="CA195"/>
  <c r="BZ195"/>
  <c r="BY195"/>
  <c r="BX195"/>
  <c r="BW195"/>
  <c r="BV195"/>
  <c r="BU195"/>
  <c r="BT195"/>
  <c r="BS195"/>
  <c r="BR195"/>
  <c r="BQ195"/>
  <c r="BP195"/>
  <c r="BO195"/>
  <c r="BN195"/>
  <c r="BM195"/>
  <c r="BL195"/>
  <c r="BK195"/>
  <c r="BJ195"/>
  <c r="BB195"/>
  <c r="BA195"/>
  <c r="AZ195"/>
  <c r="AY195"/>
  <c r="AX195"/>
  <c r="AW195"/>
  <c r="AV195"/>
  <c r="AU195"/>
  <c r="AT195"/>
  <c r="AS195"/>
  <c r="AR195"/>
  <c r="AQ195"/>
  <c r="AP195"/>
  <c r="AO195"/>
  <c r="AN195"/>
  <c r="AM195"/>
  <c r="AL195"/>
  <c r="AK195"/>
  <c r="AJ195"/>
  <c r="AI195"/>
  <c r="FX194"/>
  <c r="FW194"/>
  <c r="FV194"/>
  <c r="FU194"/>
  <c r="FT194"/>
  <c r="FS194"/>
  <c r="FR194"/>
  <c r="FQ194"/>
  <c r="FP194"/>
  <c r="FO194"/>
  <c r="FN194"/>
  <c r="FM194"/>
  <c r="FL194"/>
  <c r="FK194"/>
  <c r="FJ194"/>
  <c r="FI194"/>
  <c r="FH194"/>
  <c r="FG194"/>
  <c r="FF194"/>
  <c r="FE194"/>
  <c r="FD194"/>
  <c r="FC194"/>
  <c r="FB194"/>
  <c r="FA194"/>
  <c r="EZ194"/>
  <c r="EY194"/>
  <c r="EX194"/>
  <c r="EW194"/>
  <c r="EV194"/>
  <c r="EU194"/>
  <c r="ET194"/>
  <c r="ES194"/>
  <c r="ER194"/>
  <c r="EQ194"/>
  <c r="EP194"/>
  <c r="EO194"/>
  <c r="EN194"/>
  <c r="EM194"/>
  <c r="EL194"/>
  <c r="EK194"/>
  <c r="EJ194"/>
  <c r="EI194"/>
  <c r="EH194"/>
  <c r="EG194"/>
  <c r="EF194"/>
  <c r="EE194"/>
  <c r="ED194"/>
  <c r="EC194"/>
  <c r="EB194"/>
  <c r="EA194"/>
  <c r="DZ194"/>
  <c r="DY194"/>
  <c r="DX194"/>
  <c r="DW194"/>
  <c r="DV194"/>
  <c r="DU194"/>
  <c r="DT194"/>
  <c r="DS194"/>
  <c r="DR194"/>
  <c r="DQ194"/>
  <c r="DP194"/>
  <c r="DO194"/>
  <c r="DN194"/>
  <c r="DM194"/>
  <c r="DL194"/>
  <c r="DK194"/>
  <c r="DJ194"/>
  <c r="DI194"/>
  <c r="DH194"/>
  <c r="DG194"/>
  <c r="DF194"/>
  <c r="DE194"/>
  <c r="DD194"/>
  <c r="DC194"/>
  <c r="DB194"/>
  <c r="DA194"/>
  <c r="CZ194"/>
  <c r="CY194"/>
  <c r="CX194"/>
  <c r="CW194"/>
  <c r="CV194"/>
  <c r="CU194"/>
  <c r="CT194"/>
  <c r="CS194"/>
  <c r="CR194"/>
  <c r="CQ194"/>
  <c r="CP194"/>
  <c r="CO194"/>
  <c r="CN194"/>
  <c r="CM194"/>
  <c r="CL194"/>
  <c r="CK194"/>
  <c r="CJ194"/>
  <c r="CI194"/>
  <c r="CH194"/>
  <c r="CG194"/>
  <c r="CF194"/>
  <c r="CE194"/>
  <c r="CD194"/>
  <c r="CC194"/>
  <c r="CB194"/>
  <c r="CA194"/>
  <c r="BZ194"/>
  <c r="BY194"/>
  <c r="BX194"/>
  <c r="BW194"/>
  <c r="BV194"/>
  <c r="BU194"/>
  <c r="BT194"/>
  <c r="BS194"/>
  <c r="BR194"/>
  <c r="BQ194"/>
  <c r="BP194"/>
  <c r="BO194"/>
  <c r="BN194"/>
  <c r="BM194"/>
  <c r="BL194"/>
  <c r="BK194"/>
  <c r="BJ194"/>
  <c r="BB194"/>
  <c r="BA194"/>
  <c r="AZ194"/>
  <c r="AY194"/>
  <c r="AX194"/>
  <c r="AW194"/>
  <c r="AV194"/>
  <c r="AU194"/>
  <c r="AT194"/>
  <c r="AS194"/>
  <c r="AR194"/>
  <c r="AQ194"/>
  <c r="AP194"/>
  <c r="AO194"/>
  <c r="AN194"/>
  <c r="AM194"/>
  <c r="AL194"/>
  <c r="AK194"/>
  <c r="AJ194"/>
  <c r="AI194"/>
  <c r="FX193"/>
  <c r="FW193"/>
  <c r="FV193"/>
  <c r="FU193"/>
  <c r="FT193"/>
  <c r="FS193"/>
  <c r="FR193"/>
  <c r="FQ193"/>
  <c r="FP193"/>
  <c r="FO193"/>
  <c r="FN193"/>
  <c r="FM193"/>
  <c r="FL193"/>
  <c r="FK193"/>
  <c r="FJ193"/>
  <c r="FI193"/>
  <c r="FH193"/>
  <c r="FG193"/>
  <c r="FF193"/>
  <c r="FE193"/>
  <c r="FD193"/>
  <c r="FC193"/>
  <c r="FB193"/>
  <c r="FA193"/>
  <c r="EZ193"/>
  <c r="EY193"/>
  <c r="EX193"/>
  <c r="EW193"/>
  <c r="EV193"/>
  <c r="EU193"/>
  <c r="ET193"/>
  <c r="ES193"/>
  <c r="ER193"/>
  <c r="EQ193"/>
  <c r="EP193"/>
  <c r="EO193"/>
  <c r="EN193"/>
  <c r="EM193"/>
  <c r="EL193"/>
  <c r="EK193"/>
  <c r="EJ193"/>
  <c r="EI193"/>
  <c r="EH193"/>
  <c r="EG193"/>
  <c r="EF193"/>
  <c r="EE193"/>
  <c r="ED193"/>
  <c r="EC193"/>
  <c r="EB193"/>
  <c r="EA193"/>
  <c r="DZ193"/>
  <c r="DY193"/>
  <c r="DX193"/>
  <c r="DW193"/>
  <c r="DV193"/>
  <c r="DU193"/>
  <c r="DT193"/>
  <c r="DS193"/>
  <c r="DR193"/>
  <c r="DQ193"/>
  <c r="DP193"/>
  <c r="DO193"/>
  <c r="DN193"/>
  <c r="DM193"/>
  <c r="DL193"/>
  <c r="DK193"/>
  <c r="DJ193"/>
  <c r="DI193"/>
  <c r="DH193"/>
  <c r="DG193"/>
  <c r="DF193"/>
  <c r="DE193"/>
  <c r="DD193"/>
  <c r="DC193"/>
  <c r="DB193"/>
  <c r="DA193"/>
  <c r="CZ193"/>
  <c r="CY193"/>
  <c r="CX193"/>
  <c r="CW193"/>
  <c r="CV193"/>
  <c r="CU193"/>
  <c r="CT193"/>
  <c r="CS193"/>
  <c r="CR193"/>
  <c r="CQ193"/>
  <c r="CP193"/>
  <c r="CO193"/>
  <c r="CN193"/>
  <c r="CM193"/>
  <c r="CL193"/>
  <c r="CK193"/>
  <c r="CJ193"/>
  <c r="CI193"/>
  <c r="CH193"/>
  <c r="CG193"/>
  <c r="CF193"/>
  <c r="CE193"/>
  <c r="CD193"/>
  <c r="CC193"/>
  <c r="CB193"/>
  <c r="CA193"/>
  <c r="BZ193"/>
  <c r="BY193"/>
  <c r="BX193"/>
  <c r="BW193"/>
  <c r="BV193"/>
  <c r="BU193"/>
  <c r="BT193"/>
  <c r="BS193"/>
  <c r="BR193"/>
  <c r="BQ193"/>
  <c r="BP193"/>
  <c r="BO193"/>
  <c r="BN193"/>
  <c r="BM193"/>
  <c r="BL193"/>
  <c r="BK193"/>
  <c r="BJ193"/>
  <c r="BB193"/>
  <c r="BA193"/>
  <c r="AZ193"/>
  <c r="AY193"/>
  <c r="AX193"/>
  <c r="AW193"/>
  <c r="AV193"/>
  <c r="AU193"/>
  <c r="AT193"/>
  <c r="AS193"/>
  <c r="AR193"/>
  <c r="AQ193"/>
  <c r="AP193"/>
  <c r="AO193"/>
  <c r="AN193"/>
  <c r="AM193"/>
  <c r="AL193"/>
  <c r="AK193"/>
  <c r="AJ193"/>
  <c r="AI193"/>
  <c r="FX192"/>
  <c r="FW192"/>
  <c r="FV192"/>
  <c r="FU192"/>
  <c r="FT192"/>
  <c r="FS192"/>
  <c r="FR192"/>
  <c r="FQ192"/>
  <c r="FP192"/>
  <c r="FO192"/>
  <c r="FN192"/>
  <c r="FM192"/>
  <c r="FL192"/>
  <c r="FK192"/>
  <c r="FJ192"/>
  <c r="FI192"/>
  <c r="FH192"/>
  <c r="FG192"/>
  <c r="FF192"/>
  <c r="FE192"/>
  <c r="FD192"/>
  <c r="FC192"/>
  <c r="FB192"/>
  <c r="FA192"/>
  <c r="EZ192"/>
  <c r="EY192"/>
  <c r="EX192"/>
  <c r="EW192"/>
  <c r="EV192"/>
  <c r="EU192"/>
  <c r="ET192"/>
  <c r="ES192"/>
  <c r="ER192"/>
  <c r="EQ192"/>
  <c r="EP192"/>
  <c r="EO192"/>
  <c r="EN192"/>
  <c r="EM192"/>
  <c r="EL192"/>
  <c r="EK192"/>
  <c r="EJ192"/>
  <c r="EI192"/>
  <c r="EH192"/>
  <c r="EG192"/>
  <c r="EF192"/>
  <c r="EE192"/>
  <c r="ED192"/>
  <c r="EC192"/>
  <c r="EB192"/>
  <c r="EA192"/>
  <c r="DZ192"/>
  <c r="DY192"/>
  <c r="DX192"/>
  <c r="DW192"/>
  <c r="DV192"/>
  <c r="DU192"/>
  <c r="DT192"/>
  <c r="DS192"/>
  <c r="DR192"/>
  <c r="DQ192"/>
  <c r="DP192"/>
  <c r="DO192"/>
  <c r="DN192"/>
  <c r="DM192"/>
  <c r="DL192"/>
  <c r="DK192"/>
  <c r="DJ192"/>
  <c r="DI192"/>
  <c r="DH192"/>
  <c r="DG192"/>
  <c r="DF192"/>
  <c r="DE192"/>
  <c r="DD192"/>
  <c r="DC192"/>
  <c r="DB192"/>
  <c r="DA192"/>
  <c r="CZ192"/>
  <c r="CY192"/>
  <c r="CX192"/>
  <c r="CW192"/>
  <c r="CV192"/>
  <c r="CU192"/>
  <c r="CT192"/>
  <c r="CS192"/>
  <c r="CR192"/>
  <c r="CQ192"/>
  <c r="CP192"/>
  <c r="CO192"/>
  <c r="CN192"/>
  <c r="CM192"/>
  <c r="CL192"/>
  <c r="CK192"/>
  <c r="CJ192"/>
  <c r="CI192"/>
  <c r="CH192"/>
  <c r="CG192"/>
  <c r="CF192"/>
  <c r="CE192"/>
  <c r="CD192"/>
  <c r="CC192"/>
  <c r="CB192"/>
  <c r="CA192"/>
  <c r="BZ192"/>
  <c r="BY192"/>
  <c r="BX192"/>
  <c r="BW192"/>
  <c r="BV192"/>
  <c r="BU192"/>
  <c r="BT192"/>
  <c r="BS192"/>
  <c r="BR192"/>
  <c r="BQ192"/>
  <c r="BP192"/>
  <c r="BO192"/>
  <c r="BN192"/>
  <c r="BM192"/>
  <c r="BL192"/>
  <c r="BK192"/>
  <c r="BJ192"/>
  <c r="BB192"/>
  <c r="BA192"/>
  <c r="AZ192"/>
  <c r="AY192"/>
  <c r="AX192"/>
  <c r="AW192"/>
  <c r="AV192"/>
  <c r="AU192"/>
  <c r="AT192"/>
  <c r="AS192"/>
  <c r="AR192"/>
  <c r="AQ192"/>
  <c r="AP192"/>
  <c r="AO192"/>
  <c r="AN192"/>
  <c r="AM192"/>
  <c r="AL192"/>
  <c r="AK192"/>
  <c r="AJ192"/>
  <c r="AI192"/>
  <c r="FX191"/>
  <c r="FW191"/>
  <c r="FV191"/>
  <c r="FU191"/>
  <c r="FT191"/>
  <c r="FS191"/>
  <c r="FR191"/>
  <c r="FQ191"/>
  <c r="FP191"/>
  <c r="FO191"/>
  <c r="FN191"/>
  <c r="FM191"/>
  <c r="FL191"/>
  <c r="FK191"/>
  <c r="FJ191"/>
  <c r="FI191"/>
  <c r="FH191"/>
  <c r="FG191"/>
  <c r="FF191"/>
  <c r="FE191"/>
  <c r="FD191"/>
  <c r="FC191"/>
  <c r="FB191"/>
  <c r="FA191"/>
  <c r="EZ191"/>
  <c r="EY191"/>
  <c r="EX191"/>
  <c r="EW191"/>
  <c r="EV191"/>
  <c r="EU191"/>
  <c r="ET191"/>
  <c r="ES191"/>
  <c r="ER191"/>
  <c r="EQ191"/>
  <c r="EP191"/>
  <c r="EO191"/>
  <c r="EN191"/>
  <c r="EM191"/>
  <c r="EL191"/>
  <c r="EK191"/>
  <c r="EJ191"/>
  <c r="EI191"/>
  <c r="EH191"/>
  <c r="EG191"/>
  <c r="EF191"/>
  <c r="EE191"/>
  <c r="ED191"/>
  <c r="EC191"/>
  <c r="EB191"/>
  <c r="EA191"/>
  <c r="DZ191"/>
  <c r="DY191"/>
  <c r="DX191"/>
  <c r="DW191"/>
  <c r="DV191"/>
  <c r="DU191"/>
  <c r="DT191"/>
  <c r="DS191"/>
  <c r="DR191"/>
  <c r="DQ191"/>
  <c r="DP191"/>
  <c r="DO191"/>
  <c r="DN191"/>
  <c r="DM191"/>
  <c r="DL191"/>
  <c r="DK191"/>
  <c r="DJ191"/>
  <c r="DI191"/>
  <c r="DH191"/>
  <c r="DG191"/>
  <c r="DF191"/>
  <c r="DE191"/>
  <c r="DD191"/>
  <c r="DC191"/>
  <c r="DB191"/>
  <c r="DA191"/>
  <c r="CZ191"/>
  <c r="CY191"/>
  <c r="CX191"/>
  <c r="CW191"/>
  <c r="CV191"/>
  <c r="CU191"/>
  <c r="CT191"/>
  <c r="CS191"/>
  <c r="CR191"/>
  <c r="CQ191"/>
  <c r="CP191"/>
  <c r="CO191"/>
  <c r="CN191"/>
  <c r="CM191"/>
  <c r="CL191"/>
  <c r="CK191"/>
  <c r="CJ191"/>
  <c r="CI191"/>
  <c r="CH191"/>
  <c r="CG191"/>
  <c r="CF191"/>
  <c r="CE191"/>
  <c r="CD191"/>
  <c r="CC191"/>
  <c r="CB191"/>
  <c r="CA191"/>
  <c r="BZ191"/>
  <c r="BY191"/>
  <c r="BX191"/>
  <c r="BW191"/>
  <c r="BV191"/>
  <c r="BU191"/>
  <c r="BT191"/>
  <c r="BS191"/>
  <c r="BR191"/>
  <c r="BQ191"/>
  <c r="BP191"/>
  <c r="BO191"/>
  <c r="BN191"/>
  <c r="BM191"/>
  <c r="BL191"/>
  <c r="BK191"/>
  <c r="BJ191"/>
  <c r="BB191"/>
  <c r="BA191"/>
  <c r="AZ191"/>
  <c r="AY191"/>
  <c r="AX191"/>
  <c r="AW191"/>
  <c r="AV191"/>
  <c r="AU191"/>
  <c r="AT191"/>
  <c r="AS191"/>
  <c r="AR191"/>
  <c r="AQ191"/>
  <c r="AP191"/>
  <c r="AO191"/>
  <c r="AN191"/>
  <c r="AM191"/>
  <c r="AL191"/>
  <c r="AK191"/>
  <c r="AJ191"/>
  <c r="AI191"/>
  <c r="FX190"/>
  <c r="FW190"/>
  <c r="FV190"/>
  <c r="FU190"/>
  <c r="FT190"/>
  <c r="FS190"/>
  <c r="FR190"/>
  <c r="FQ190"/>
  <c r="FP190"/>
  <c r="FO190"/>
  <c r="FN190"/>
  <c r="FM190"/>
  <c r="FL190"/>
  <c r="FK190"/>
  <c r="FJ190"/>
  <c r="FI190"/>
  <c r="FH190"/>
  <c r="FG190"/>
  <c r="FF190"/>
  <c r="FE190"/>
  <c r="FD190"/>
  <c r="FC190"/>
  <c r="FB190"/>
  <c r="FA190"/>
  <c r="EZ190"/>
  <c r="EY190"/>
  <c r="EX190"/>
  <c r="EW190"/>
  <c r="EV190"/>
  <c r="EU190"/>
  <c r="ET190"/>
  <c r="ES190"/>
  <c r="ER190"/>
  <c r="EQ190"/>
  <c r="EP190"/>
  <c r="EO190"/>
  <c r="EN190"/>
  <c r="EM190"/>
  <c r="EL190"/>
  <c r="EK190"/>
  <c r="EJ190"/>
  <c r="EI190"/>
  <c r="EH190"/>
  <c r="EG190"/>
  <c r="EF190"/>
  <c r="EE190"/>
  <c r="ED190"/>
  <c r="EC190"/>
  <c r="EB190"/>
  <c r="EA190"/>
  <c r="DZ190"/>
  <c r="DY190"/>
  <c r="DX190"/>
  <c r="DW190"/>
  <c r="DV190"/>
  <c r="DU190"/>
  <c r="DT190"/>
  <c r="DS190"/>
  <c r="DR190"/>
  <c r="DQ190"/>
  <c r="DP190"/>
  <c r="DO190"/>
  <c r="DN190"/>
  <c r="DM190"/>
  <c r="DL190"/>
  <c r="DK190"/>
  <c r="DJ190"/>
  <c r="DI190"/>
  <c r="DH190"/>
  <c r="DG190"/>
  <c r="DF190"/>
  <c r="DE190"/>
  <c r="DD190"/>
  <c r="DC190"/>
  <c r="DB190"/>
  <c r="DA190"/>
  <c r="CZ190"/>
  <c r="CY190"/>
  <c r="CX190"/>
  <c r="CW190"/>
  <c r="CV190"/>
  <c r="CU190"/>
  <c r="CT190"/>
  <c r="CS190"/>
  <c r="CR190"/>
  <c r="CQ190"/>
  <c r="CP190"/>
  <c r="CO190"/>
  <c r="CN190"/>
  <c r="CM190"/>
  <c r="CL190"/>
  <c r="CK190"/>
  <c r="CJ190"/>
  <c r="CI190"/>
  <c r="CH190"/>
  <c r="CG190"/>
  <c r="CF190"/>
  <c r="CE190"/>
  <c r="CD190"/>
  <c r="CC190"/>
  <c r="CB190"/>
  <c r="CA190"/>
  <c r="BZ190"/>
  <c r="BY190"/>
  <c r="BX190"/>
  <c r="BW190"/>
  <c r="BV190"/>
  <c r="BU190"/>
  <c r="BT190"/>
  <c r="BS190"/>
  <c r="BR190"/>
  <c r="BQ190"/>
  <c r="BP190"/>
  <c r="BO190"/>
  <c r="BN190"/>
  <c r="BM190"/>
  <c r="BL190"/>
  <c r="BK190"/>
  <c r="BJ190"/>
  <c r="BB190"/>
  <c r="BA190"/>
  <c r="AZ190"/>
  <c r="AY190"/>
  <c r="AX190"/>
  <c r="AW190"/>
  <c r="AV190"/>
  <c r="AU190"/>
  <c r="AT190"/>
  <c r="AS190"/>
  <c r="AR190"/>
  <c r="AQ190"/>
  <c r="AP190"/>
  <c r="AO190"/>
  <c r="AN190"/>
  <c r="AM190"/>
  <c r="AL190"/>
  <c r="AK190"/>
  <c r="AJ190"/>
  <c r="AI190"/>
  <c r="FX189"/>
  <c r="FW189"/>
  <c r="FV189"/>
  <c r="FU189"/>
  <c r="FT189"/>
  <c r="FS189"/>
  <c r="FR189"/>
  <c r="FQ189"/>
  <c r="FP189"/>
  <c r="FO189"/>
  <c r="FN189"/>
  <c r="FM189"/>
  <c r="FL189"/>
  <c r="FK189"/>
  <c r="FJ189"/>
  <c r="FI189"/>
  <c r="FH189"/>
  <c r="FG189"/>
  <c r="FF189"/>
  <c r="FE189"/>
  <c r="FD189"/>
  <c r="FC189"/>
  <c r="FB189"/>
  <c r="FA189"/>
  <c r="EZ189"/>
  <c r="EY189"/>
  <c r="EX189"/>
  <c r="EW189"/>
  <c r="EV189"/>
  <c r="EU189"/>
  <c r="ET189"/>
  <c r="ES189"/>
  <c r="ER189"/>
  <c r="EQ189"/>
  <c r="EP189"/>
  <c r="EO189"/>
  <c r="EN189"/>
  <c r="EM189"/>
  <c r="EL189"/>
  <c r="EK189"/>
  <c r="EJ189"/>
  <c r="EI189"/>
  <c r="EH189"/>
  <c r="EG189"/>
  <c r="EF189"/>
  <c r="EE189"/>
  <c r="ED189"/>
  <c r="EC189"/>
  <c r="EB189"/>
  <c r="EA189"/>
  <c r="DZ189"/>
  <c r="DY189"/>
  <c r="DX189"/>
  <c r="DW189"/>
  <c r="DV189"/>
  <c r="DU189"/>
  <c r="DT189"/>
  <c r="DS189"/>
  <c r="DR189"/>
  <c r="DQ189"/>
  <c r="DP189"/>
  <c r="DO189"/>
  <c r="DN189"/>
  <c r="DM189"/>
  <c r="DL189"/>
  <c r="DK189"/>
  <c r="DJ189"/>
  <c r="DI189"/>
  <c r="DH189"/>
  <c r="DG189"/>
  <c r="DF189"/>
  <c r="DE189"/>
  <c r="DD189"/>
  <c r="DC189"/>
  <c r="DB189"/>
  <c r="DA189"/>
  <c r="CZ189"/>
  <c r="CY189"/>
  <c r="CX189"/>
  <c r="CW189"/>
  <c r="CV189"/>
  <c r="CU189"/>
  <c r="CT189"/>
  <c r="CS189"/>
  <c r="CR189"/>
  <c r="CQ189"/>
  <c r="CP189"/>
  <c r="CO189"/>
  <c r="CN189"/>
  <c r="CM189"/>
  <c r="CL189"/>
  <c r="CK189"/>
  <c r="CJ189"/>
  <c r="CI189"/>
  <c r="CH189"/>
  <c r="CG189"/>
  <c r="CF189"/>
  <c r="CE189"/>
  <c r="CD189"/>
  <c r="CC189"/>
  <c r="CB189"/>
  <c r="CA189"/>
  <c r="BZ189"/>
  <c r="BY189"/>
  <c r="BX189"/>
  <c r="BW189"/>
  <c r="BV189"/>
  <c r="BU189"/>
  <c r="BT189"/>
  <c r="BS189"/>
  <c r="BR189"/>
  <c r="BQ189"/>
  <c r="BP189"/>
  <c r="BO189"/>
  <c r="BN189"/>
  <c r="BM189"/>
  <c r="BL189"/>
  <c r="BK189"/>
  <c r="BJ189"/>
  <c r="BB189"/>
  <c r="BA189"/>
  <c r="AZ189"/>
  <c r="AY189"/>
  <c r="AX189"/>
  <c r="AW189"/>
  <c r="AV189"/>
  <c r="AU189"/>
  <c r="AT189"/>
  <c r="AS189"/>
  <c r="AR189"/>
  <c r="AQ189"/>
  <c r="AP189"/>
  <c r="AO189"/>
  <c r="AN189"/>
  <c r="AM189"/>
  <c r="AL189"/>
  <c r="AK189"/>
  <c r="AJ189"/>
  <c r="AI189"/>
  <c r="FX188"/>
  <c r="FW188"/>
  <c r="FV188"/>
  <c r="FU188"/>
  <c r="FT188"/>
  <c r="FS188"/>
  <c r="FR188"/>
  <c r="FQ188"/>
  <c r="FP188"/>
  <c r="FO188"/>
  <c r="FN188"/>
  <c r="FM188"/>
  <c r="FL188"/>
  <c r="FK188"/>
  <c r="FJ188"/>
  <c r="FI188"/>
  <c r="FH188"/>
  <c r="FG188"/>
  <c r="FF188"/>
  <c r="FE188"/>
  <c r="FD188"/>
  <c r="FC188"/>
  <c r="FB188"/>
  <c r="FA188"/>
  <c r="EZ188"/>
  <c r="EY188"/>
  <c r="EX188"/>
  <c r="EW188"/>
  <c r="EV188"/>
  <c r="EU188"/>
  <c r="ET188"/>
  <c r="ES188"/>
  <c r="ER188"/>
  <c r="EQ188"/>
  <c r="EP188"/>
  <c r="EO188"/>
  <c r="EN188"/>
  <c r="EM188"/>
  <c r="EL188"/>
  <c r="EK188"/>
  <c r="EJ188"/>
  <c r="EI188"/>
  <c r="EH188"/>
  <c r="EG188"/>
  <c r="EF188"/>
  <c r="EE188"/>
  <c r="ED188"/>
  <c r="EC188"/>
  <c r="EB188"/>
  <c r="EA188"/>
  <c r="DZ188"/>
  <c r="DY188"/>
  <c r="DX188"/>
  <c r="DW188"/>
  <c r="DV188"/>
  <c r="DU188"/>
  <c r="DT188"/>
  <c r="DS188"/>
  <c r="DR188"/>
  <c r="DQ188"/>
  <c r="DP188"/>
  <c r="DO188"/>
  <c r="DN188"/>
  <c r="DM188"/>
  <c r="DL188"/>
  <c r="DK188"/>
  <c r="DJ188"/>
  <c r="DI188"/>
  <c r="DH188"/>
  <c r="DG188"/>
  <c r="DF188"/>
  <c r="DE188"/>
  <c r="DD188"/>
  <c r="DC188"/>
  <c r="DB188"/>
  <c r="DA188"/>
  <c r="CZ188"/>
  <c r="CY188"/>
  <c r="CX188"/>
  <c r="CW188"/>
  <c r="CV188"/>
  <c r="CU188"/>
  <c r="CT188"/>
  <c r="CS188"/>
  <c r="CR188"/>
  <c r="CQ188"/>
  <c r="CP188"/>
  <c r="CO188"/>
  <c r="CN188"/>
  <c r="CM188"/>
  <c r="CL188"/>
  <c r="CK188"/>
  <c r="CJ188"/>
  <c r="CI188"/>
  <c r="CH188"/>
  <c r="CG188"/>
  <c r="CF188"/>
  <c r="CE188"/>
  <c r="CD188"/>
  <c r="CC188"/>
  <c r="CB188"/>
  <c r="CA188"/>
  <c r="BZ188"/>
  <c r="BY188"/>
  <c r="BX188"/>
  <c r="BW188"/>
  <c r="BV188"/>
  <c r="BU188"/>
  <c r="BT188"/>
  <c r="BS188"/>
  <c r="BR188"/>
  <c r="BQ188"/>
  <c r="BP188"/>
  <c r="BO188"/>
  <c r="BN188"/>
  <c r="BM188"/>
  <c r="BL188"/>
  <c r="BK188"/>
  <c r="BJ188"/>
  <c r="BB188"/>
  <c r="BA188"/>
  <c r="AZ188"/>
  <c r="AY188"/>
  <c r="AX188"/>
  <c r="AW188"/>
  <c r="AV188"/>
  <c r="AU188"/>
  <c r="AT188"/>
  <c r="AS188"/>
  <c r="AR188"/>
  <c r="AQ188"/>
  <c r="AP188"/>
  <c r="AO188"/>
  <c r="AN188"/>
  <c r="AM188"/>
  <c r="AL188"/>
  <c r="AK188"/>
  <c r="AJ188"/>
  <c r="AI188"/>
  <c r="FX187"/>
  <c r="FW187"/>
  <c r="FV187"/>
  <c r="FU187"/>
  <c r="FT187"/>
  <c r="FS187"/>
  <c r="FR187"/>
  <c r="FQ187"/>
  <c r="FP187"/>
  <c r="FO187"/>
  <c r="FN187"/>
  <c r="FM187"/>
  <c r="FL187"/>
  <c r="FK187"/>
  <c r="FJ187"/>
  <c r="FI187"/>
  <c r="FH187"/>
  <c r="FG187"/>
  <c r="FF187"/>
  <c r="FE187"/>
  <c r="FD187"/>
  <c r="FC187"/>
  <c r="FB187"/>
  <c r="FA187"/>
  <c r="EZ187"/>
  <c r="EY187"/>
  <c r="EX187"/>
  <c r="EW187"/>
  <c r="EV187"/>
  <c r="EU187"/>
  <c r="ET187"/>
  <c r="ES187"/>
  <c r="ER187"/>
  <c r="EQ187"/>
  <c r="EP187"/>
  <c r="EO187"/>
  <c r="EN187"/>
  <c r="EM187"/>
  <c r="EL187"/>
  <c r="EK187"/>
  <c r="EJ187"/>
  <c r="EI187"/>
  <c r="EH187"/>
  <c r="EG187"/>
  <c r="EF187"/>
  <c r="EE187"/>
  <c r="ED187"/>
  <c r="EC187"/>
  <c r="EB187"/>
  <c r="EA187"/>
  <c r="DZ187"/>
  <c r="DY187"/>
  <c r="DX187"/>
  <c r="DW187"/>
  <c r="DV187"/>
  <c r="DU187"/>
  <c r="DT187"/>
  <c r="DS187"/>
  <c r="DR187"/>
  <c r="DQ187"/>
  <c r="DP187"/>
  <c r="DO187"/>
  <c r="DN187"/>
  <c r="DM187"/>
  <c r="DL187"/>
  <c r="DK187"/>
  <c r="DJ187"/>
  <c r="DI187"/>
  <c r="DH187"/>
  <c r="DG187"/>
  <c r="DF187"/>
  <c r="DE187"/>
  <c r="DD187"/>
  <c r="DC187"/>
  <c r="DB187"/>
  <c r="DA187"/>
  <c r="CZ187"/>
  <c r="CY187"/>
  <c r="CX187"/>
  <c r="CW187"/>
  <c r="CV187"/>
  <c r="CU187"/>
  <c r="CT187"/>
  <c r="CS187"/>
  <c r="CR187"/>
  <c r="CQ187"/>
  <c r="CP187"/>
  <c r="CO187"/>
  <c r="CN187"/>
  <c r="CM187"/>
  <c r="CL187"/>
  <c r="CK187"/>
  <c r="CJ187"/>
  <c r="CI187"/>
  <c r="CH187"/>
  <c r="CG187"/>
  <c r="CF187"/>
  <c r="CE187"/>
  <c r="CD187"/>
  <c r="CC187"/>
  <c r="CB187"/>
  <c r="CA187"/>
  <c r="BZ187"/>
  <c r="BY187"/>
  <c r="BX187"/>
  <c r="BW187"/>
  <c r="BV187"/>
  <c r="BU187"/>
  <c r="BT187"/>
  <c r="BS187"/>
  <c r="BR187"/>
  <c r="BQ187"/>
  <c r="BP187"/>
  <c r="BO187"/>
  <c r="BN187"/>
  <c r="BM187"/>
  <c r="BL187"/>
  <c r="BK187"/>
  <c r="BJ187"/>
  <c r="BB187"/>
  <c r="BA187"/>
  <c r="AZ187"/>
  <c r="AY187"/>
  <c r="AX187"/>
  <c r="AW187"/>
  <c r="AV187"/>
  <c r="AU187"/>
  <c r="AT187"/>
  <c r="AS187"/>
  <c r="AR187"/>
  <c r="AQ187"/>
  <c r="AP187"/>
  <c r="AO187"/>
  <c r="AN187"/>
  <c r="AM187"/>
  <c r="AL187"/>
  <c r="AK187"/>
  <c r="AJ187"/>
  <c r="AI187"/>
  <c r="FX186"/>
  <c r="FW186"/>
  <c r="FV186"/>
  <c r="FU186"/>
  <c r="FT186"/>
  <c r="FS186"/>
  <c r="FR186"/>
  <c r="FQ186"/>
  <c r="FP186"/>
  <c r="FO186"/>
  <c r="FN186"/>
  <c r="FM186"/>
  <c r="FL186"/>
  <c r="FK186"/>
  <c r="FJ186"/>
  <c r="FI186"/>
  <c r="FH186"/>
  <c r="FG186"/>
  <c r="FF186"/>
  <c r="FE186"/>
  <c r="FD186"/>
  <c r="FC186"/>
  <c r="FB186"/>
  <c r="FA186"/>
  <c r="EZ186"/>
  <c r="EY186"/>
  <c r="EX186"/>
  <c r="EW186"/>
  <c r="EV186"/>
  <c r="EU186"/>
  <c r="ET186"/>
  <c r="ES186"/>
  <c r="ER186"/>
  <c r="EQ186"/>
  <c r="EP186"/>
  <c r="EO186"/>
  <c r="EN186"/>
  <c r="EM186"/>
  <c r="EL186"/>
  <c r="EK186"/>
  <c r="EJ186"/>
  <c r="EI186"/>
  <c r="EH186"/>
  <c r="EG186"/>
  <c r="EF186"/>
  <c r="EE186"/>
  <c r="ED186"/>
  <c r="EC186"/>
  <c r="EB186"/>
  <c r="EA186"/>
  <c r="DZ186"/>
  <c r="DY186"/>
  <c r="DX186"/>
  <c r="DW186"/>
  <c r="DV186"/>
  <c r="DU186"/>
  <c r="DT186"/>
  <c r="DS186"/>
  <c r="DR186"/>
  <c r="DQ186"/>
  <c r="DP186"/>
  <c r="DO186"/>
  <c r="DN186"/>
  <c r="DM186"/>
  <c r="DL186"/>
  <c r="DK186"/>
  <c r="DJ186"/>
  <c r="DI186"/>
  <c r="DH186"/>
  <c r="DG186"/>
  <c r="DF186"/>
  <c r="DE186"/>
  <c r="DD186"/>
  <c r="DC186"/>
  <c r="DB186"/>
  <c r="DA186"/>
  <c r="CZ186"/>
  <c r="CY186"/>
  <c r="CX186"/>
  <c r="CW186"/>
  <c r="CV186"/>
  <c r="CU186"/>
  <c r="CT186"/>
  <c r="CS186"/>
  <c r="CR186"/>
  <c r="CQ186"/>
  <c r="CP186"/>
  <c r="CO186"/>
  <c r="CN186"/>
  <c r="CM186"/>
  <c r="CL186"/>
  <c r="CK186"/>
  <c r="CJ186"/>
  <c r="CI186"/>
  <c r="CH186"/>
  <c r="CG186"/>
  <c r="CF186"/>
  <c r="CE186"/>
  <c r="CD186"/>
  <c r="CC186"/>
  <c r="CB186"/>
  <c r="CA186"/>
  <c r="BZ186"/>
  <c r="BY186"/>
  <c r="BX186"/>
  <c r="BW186"/>
  <c r="BV186"/>
  <c r="BU186"/>
  <c r="BT186"/>
  <c r="BS186"/>
  <c r="BR186"/>
  <c r="BQ186"/>
  <c r="BP186"/>
  <c r="BO186"/>
  <c r="BN186"/>
  <c r="BM186"/>
  <c r="BL186"/>
  <c r="BK186"/>
  <c r="BJ186"/>
  <c r="BB186"/>
  <c r="BA186"/>
  <c r="AZ186"/>
  <c r="AY186"/>
  <c r="AX186"/>
  <c r="AW186"/>
  <c r="AV186"/>
  <c r="AU186"/>
  <c r="AT186"/>
  <c r="AS186"/>
  <c r="AR186"/>
  <c r="AQ186"/>
  <c r="AP186"/>
  <c r="AO186"/>
  <c r="AN186"/>
  <c r="AM186"/>
  <c r="AL186"/>
  <c r="AK186"/>
  <c r="AJ186"/>
  <c r="AI186"/>
  <c r="FX185"/>
  <c r="FW185"/>
  <c r="FV185"/>
  <c r="FU185"/>
  <c r="FT185"/>
  <c r="FS185"/>
  <c r="FR185"/>
  <c r="FQ185"/>
  <c r="FP185"/>
  <c r="FO185"/>
  <c r="FN185"/>
  <c r="FM185"/>
  <c r="FL185"/>
  <c r="FK185"/>
  <c r="FJ185"/>
  <c r="FI185"/>
  <c r="FH185"/>
  <c r="FG185"/>
  <c r="FF185"/>
  <c r="FE185"/>
  <c r="FD185"/>
  <c r="FC185"/>
  <c r="FB185"/>
  <c r="FA185"/>
  <c r="EZ185"/>
  <c r="EY185"/>
  <c r="EX185"/>
  <c r="EW185"/>
  <c r="EV185"/>
  <c r="EU185"/>
  <c r="ET185"/>
  <c r="ES185"/>
  <c r="ER185"/>
  <c r="EQ185"/>
  <c r="EP185"/>
  <c r="EO185"/>
  <c r="EN185"/>
  <c r="EM185"/>
  <c r="EL185"/>
  <c r="EK185"/>
  <c r="EJ185"/>
  <c r="EI185"/>
  <c r="EH185"/>
  <c r="EG185"/>
  <c r="EF185"/>
  <c r="EE185"/>
  <c r="ED185"/>
  <c r="EC185"/>
  <c r="EB185"/>
  <c r="EA185"/>
  <c r="DZ185"/>
  <c r="DY185"/>
  <c r="DX185"/>
  <c r="DW185"/>
  <c r="DV185"/>
  <c r="DU185"/>
  <c r="DT185"/>
  <c r="DS185"/>
  <c r="DR185"/>
  <c r="DQ185"/>
  <c r="DP185"/>
  <c r="DO185"/>
  <c r="DN185"/>
  <c r="DM185"/>
  <c r="DL185"/>
  <c r="DK185"/>
  <c r="DJ185"/>
  <c r="DI185"/>
  <c r="DH185"/>
  <c r="DG185"/>
  <c r="DF185"/>
  <c r="DE185"/>
  <c r="DD185"/>
  <c r="DC185"/>
  <c r="DB185"/>
  <c r="DA185"/>
  <c r="CZ185"/>
  <c r="CY185"/>
  <c r="CX185"/>
  <c r="CW185"/>
  <c r="CV185"/>
  <c r="CU185"/>
  <c r="CT185"/>
  <c r="CS185"/>
  <c r="CR185"/>
  <c r="CQ185"/>
  <c r="CP185"/>
  <c r="CO185"/>
  <c r="CN185"/>
  <c r="CM185"/>
  <c r="CL185"/>
  <c r="CK185"/>
  <c r="CJ185"/>
  <c r="CI185"/>
  <c r="CH185"/>
  <c r="CG185"/>
  <c r="CF185"/>
  <c r="CE185"/>
  <c r="CD185"/>
  <c r="CC185"/>
  <c r="CB185"/>
  <c r="CA185"/>
  <c r="BZ185"/>
  <c r="BY185"/>
  <c r="BX185"/>
  <c r="BW185"/>
  <c r="BV185"/>
  <c r="BU185"/>
  <c r="BT185"/>
  <c r="BS185"/>
  <c r="BR185"/>
  <c r="BQ185"/>
  <c r="BP185"/>
  <c r="BO185"/>
  <c r="BN185"/>
  <c r="BM185"/>
  <c r="BL185"/>
  <c r="BK185"/>
  <c r="BJ185"/>
  <c r="BB185"/>
  <c r="BA185"/>
  <c r="AZ185"/>
  <c r="AY185"/>
  <c r="AX185"/>
  <c r="AW185"/>
  <c r="AV185"/>
  <c r="AU185"/>
  <c r="AT185"/>
  <c r="AS185"/>
  <c r="AR185"/>
  <c r="AQ185"/>
  <c r="AP185"/>
  <c r="AO185"/>
  <c r="AN185"/>
  <c r="AM185"/>
  <c r="AL185"/>
  <c r="AK185"/>
  <c r="AJ185"/>
  <c r="AI185"/>
  <c r="FX184"/>
  <c r="FW184"/>
  <c r="FV184"/>
  <c r="FU184"/>
  <c r="FT184"/>
  <c r="FS184"/>
  <c r="FR184"/>
  <c r="FQ184"/>
  <c r="FP184"/>
  <c r="FO184"/>
  <c r="FN184"/>
  <c r="FM184"/>
  <c r="FL184"/>
  <c r="FK184"/>
  <c r="FJ184"/>
  <c r="FI184"/>
  <c r="FH184"/>
  <c r="FG184"/>
  <c r="FF184"/>
  <c r="FE184"/>
  <c r="FD184"/>
  <c r="FC184"/>
  <c r="FB184"/>
  <c r="FA184"/>
  <c r="EZ184"/>
  <c r="EY184"/>
  <c r="EX184"/>
  <c r="EW184"/>
  <c r="EV184"/>
  <c r="EU184"/>
  <c r="ET184"/>
  <c r="ES184"/>
  <c r="ER184"/>
  <c r="EQ184"/>
  <c r="EP184"/>
  <c r="EO184"/>
  <c r="EN184"/>
  <c r="EM184"/>
  <c r="EL184"/>
  <c r="EK184"/>
  <c r="EJ184"/>
  <c r="EI184"/>
  <c r="EH184"/>
  <c r="EG184"/>
  <c r="EF184"/>
  <c r="EE184"/>
  <c r="ED184"/>
  <c r="EC184"/>
  <c r="EB184"/>
  <c r="EA184"/>
  <c r="DZ184"/>
  <c r="DY184"/>
  <c r="DX184"/>
  <c r="DW184"/>
  <c r="DV184"/>
  <c r="DU184"/>
  <c r="DT184"/>
  <c r="DS184"/>
  <c r="DR184"/>
  <c r="DQ184"/>
  <c r="DP184"/>
  <c r="DO184"/>
  <c r="DN184"/>
  <c r="DM184"/>
  <c r="DL184"/>
  <c r="DK184"/>
  <c r="DJ184"/>
  <c r="DI184"/>
  <c r="DH184"/>
  <c r="DG184"/>
  <c r="DF184"/>
  <c r="DE184"/>
  <c r="DD184"/>
  <c r="DC184"/>
  <c r="DB184"/>
  <c r="DA184"/>
  <c r="CZ184"/>
  <c r="CY184"/>
  <c r="CX184"/>
  <c r="CW184"/>
  <c r="CV184"/>
  <c r="CU184"/>
  <c r="CT184"/>
  <c r="CS184"/>
  <c r="CR184"/>
  <c r="CQ184"/>
  <c r="CP184"/>
  <c r="CO184"/>
  <c r="CN184"/>
  <c r="CM184"/>
  <c r="CL184"/>
  <c r="CK184"/>
  <c r="CJ184"/>
  <c r="CI184"/>
  <c r="CH184"/>
  <c r="CG184"/>
  <c r="CF184"/>
  <c r="CE184"/>
  <c r="CD184"/>
  <c r="CC184"/>
  <c r="CB184"/>
  <c r="CA184"/>
  <c r="BZ184"/>
  <c r="BY184"/>
  <c r="BX184"/>
  <c r="BW184"/>
  <c r="BV184"/>
  <c r="BU184"/>
  <c r="BT184"/>
  <c r="BS184"/>
  <c r="BR184"/>
  <c r="BQ184"/>
  <c r="BP184"/>
  <c r="BO184"/>
  <c r="BN184"/>
  <c r="BM184"/>
  <c r="BL184"/>
  <c r="BK184"/>
  <c r="BJ184"/>
  <c r="BB184"/>
  <c r="BA184"/>
  <c r="AZ184"/>
  <c r="AY184"/>
  <c r="AX184"/>
  <c r="AW184"/>
  <c r="AV184"/>
  <c r="AU184"/>
  <c r="AT184"/>
  <c r="AS184"/>
  <c r="AR184"/>
  <c r="AQ184"/>
  <c r="AP184"/>
  <c r="AO184"/>
  <c r="AN184"/>
  <c r="AM184"/>
  <c r="AL184"/>
  <c r="AK184"/>
  <c r="AJ184"/>
  <c r="AI184"/>
  <c r="FX183"/>
  <c r="FW183"/>
  <c r="FV183"/>
  <c r="FU183"/>
  <c r="FT183"/>
  <c r="FS183"/>
  <c r="FR183"/>
  <c r="FQ183"/>
  <c r="FP183"/>
  <c r="FO183"/>
  <c r="FN183"/>
  <c r="FM183"/>
  <c r="FL183"/>
  <c r="FK183"/>
  <c r="FJ183"/>
  <c r="FI183"/>
  <c r="FH183"/>
  <c r="FG183"/>
  <c r="FF183"/>
  <c r="FE183"/>
  <c r="FD183"/>
  <c r="FC183"/>
  <c r="FB183"/>
  <c r="FA183"/>
  <c r="EZ183"/>
  <c r="EY183"/>
  <c r="EX183"/>
  <c r="EW183"/>
  <c r="EV183"/>
  <c r="EU183"/>
  <c r="ET183"/>
  <c r="ES183"/>
  <c r="ER183"/>
  <c r="EQ183"/>
  <c r="EP183"/>
  <c r="EO183"/>
  <c r="EN183"/>
  <c r="EM183"/>
  <c r="EL183"/>
  <c r="EK183"/>
  <c r="EJ183"/>
  <c r="EI183"/>
  <c r="EH183"/>
  <c r="EG183"/>
  <c r="EF183"/>
  <c r="EE183"/>
  <c r="ED183"/>
  <c r="EC183"/>
  <c r="EB183"/>
  <c r="EA183"/>
  <c r="DZ183"/>
  <c r="DY183"/>
  <c r="DX183"/>
  <c r="DW183"/>
  <c r="DV183"/>
  <c r="DU183"/>
  <c r="DT183"/>
  <c r="DS183"/>
  <c r="DR183"/>
  <c r="DQ183"/>
  <c r="DP183"/>
  <c r="DO183"/>
  <c r="DN183"/>
  <c r="DM183"/>
  <c r="DL183"/>
  <c r="DK183"/>
  <c r="DJ183"/>
  <c r="DI183"/>
  <c r="DH183"/>
  <c r="DG183"/>
  <c r="DF183"/>
  <c r="DE183"/>
  <c r="DD183"/>
  <c r="DC183"/>
  <c r="DB183"/>
  <c r="DA183"/>
  <c r="CZ183"/>
  <c r="CY183"/>
  <c r="CX183"/>
  <c r="CW183"/>
  <c r="CV183"/>
  <c r="CU183"/>
  <c r="CT183"/>
  <c r="CS183"/>
  <c r="CR183"/>
  <c r="CQ183"/>
  <c r="CP183"/>
  <c r="CO183"/>
  <c r="CN183"/>
  <c r="CM183"/>
  <c r="CL183"/>
  <c r="CK183"/>
  <c r="CJ183"/>
  <c r="CI183"/>
  <c r="CH183"/>
  <c r="CG183"/>
  <c r="CF183"/>
  <c r="CE183"/>
  <c r="CD183"/>
  <c r="CC183"/>
  <c r="CB183"/>
  <c r="CA183"/>
  <c r="BZ183"/>
  <c r="BY183"/>
  <c r="BX183"/>
  <c r="BW183"/>
  <c r="BV183"/>
  <c r="BU183"/>
  <c r="BT183"/>
  <c r="BS183"/>
  <c r="BR183"/>
  <c r="BQ183"/>
  <c r="BP183"/>
  <c r="BO183"/>
  <c r="BN183"/>
  <c r="BM183"/>
  <c r="BL183"/>
  <c r="BK183"/>
  <c r="BJ183"/>
  <c r="BB183"/>
  <c r="BA183"/>
  <c r="AZ183"/>
  <c r="AY183"/>
  <c r="AX183"/>
  <c r="AW183"/>
  <c r="AV183"/>
  <c r="AU183"/>
  <c r="AT183"/>
  <c r="AS183"/>
  <c r="AR183"/>
  <c r="AQ183"/>
  <c r="AP183"/>
  <c r="AO183"/>
  <c r="AN183"/>
  <c r="AM183"/>
  <c r="AL183"/>
  <c r="AK183"/>
  <c r="AJ183"/>
  <c r="AI183"/>
  <c r="FX182"/>
  <c r="FW182"/>
  <c r="FV182"/>
  <c r="FU182"/>
  <c r="FT182"/>
  <c r="FS182"/>
  <c r="FR182"/>
  <c r="FQ182"/>
  <c r="FP182"/>
  <c r="FO182"/>
  <c r="FN182"/>
  <c r="FM182"/>
  <c r="FL182"/>
  <c r="FK182"/>
  <c r="FJ182"/>
  <c r="FI182"/>
  <c r="FH182"/>
  <c r="FG182"/>
  <c r="FF182"/>
  <c r="FE182"/>
  <c r="FD182"/>
  <c r="FC182"/>
  <c r="FB182"/>
  <c r="FA182"/>
  <c r="EZ182"/>
  <c r="EY182"/>
  <c r="EX182"/>
  <c r="EW182"/>
  <c r="EV182"/>
  <c r="EU182"/>
  <c r="ET182"/>
  <c r="ES182"/>
  <c r="ER182"/>
  <c r="EQ182"/>
  <c r="EP182"/>
  <c r="EO182"/>
  <c r="EN182"/>
  <c r="EM182"/>
  <c r="EL182"/>
  <c r="EK182"/>
  <c r="EJ182"/>
  <c r="EI182"/>
  <c r="EH182"/>
  <c r="EG182"/>
  <c r="EF182"/>
  <c r="EE182"/>
  <c r="ED182"/>
  <c r="EC182"/>
  <c r="EB182"/>
  <c r="EA182"/>
  <c r="DZ182"/>
  <c r="DY182"/>
  <c r="DX182"/>
  <c r="DW182"/>
  <c r="DV182"/>
  <c r="DU182"/>
  <c r="DT182"/>
  <c r="DS182"/>
  <c r="DR182"/>
  <c r="DQ182"/>
  <c r="DP182"/>
  <c r="DO182"/>
  <c r="DN182"/>
  <c r="DM182"/>
  <c r="DL182"/>
  <c r="DK182"/>
  <c r="DJ182"/>
  <c r="DI182"/>
  <c r="DH182"/>
  <c r="DG182"/>
  <c r="DF182"/>
  <c r="DE182"/>
  <c r="DD182"/>
  <c r="DC182"/>
  <c r="DB182"/>
  <c r="DA182"/>
  <c r="CZ182"/>
  <c r="CY182"/>
  <c r="CX182"/>
  <c r="CW182"/>
  <c r="CV182"/>
  <c r="CU182"/>
  <c r="CT182"/>
  <c r="CS182"/>
  <c r="CR182"/>
  <c r="CQ182"/>
  <c r="CP182"/>
  <c r="CO182"/>
  <c r="CN182"/>
  <c r="CM182"/>
  <c r="CL182"/>
  <c r="CK182"/>
  <c r="CJ182"/>
  <c r="CI182"/>
  <c r="CH182"/>
  <c r="CG182"/>
  <c r="CF182"/>
  <c r="CE182"/>
  <c r="CD182"/>
  <c r="CC182"/>
  <c r="CB182"/>
  <c r="CA182"/>
  <c r="BZ182"/>
  <c r="BY182"/>
  <c r="BX182"/>
  <c r="BW182"/>
  <c r="BV182"/>
  <c r="BU182"/>
  <c r="BT182"/>
  <c r="BS182"/>
  <c r="BR182"/>
  <c r="BQ182"/>
  <c r="BP182"/>
  <c r="BO182"/>
  <c r="BN182"/>
  <c r="BM182"/>
  <c r="BL182"/>
  <c r="BK182"/>
  <c r="BJ182"/>
  <c r="BB182"/>
  <c r="BA182"/>
  <c r="AZ182"/>
  <c r="AY182"/>
  <c r="AX182"/>
  <c r="AW182"/>
  <c r="AV182"/>
  <c r="AU182"/>
  <c r="AT182"/>
  <c r="AS182"/>
  <c r="AR182"/>
  <c r="AQ182"/>
  <c r="AP182"/>
  <c r="AO182"/>
  <c r="AN182"/>
  <c r="AM182"/>
  <c r="AL182"/>
  <c r="AK182"/>
  <c r="AJ182"/>
  <c r="AI182"/>
  <c r="FX181"/>
  <c r="FW181"/>
  <c r="FV181"/>
  <c r="FU181"/>
  <c r="FT181"/>
  <c r="FS181"/>
  <c r="FR181"/>
  <c r="FQ181"/>
  <c r="FP181"/>
  <c r="FO181"/>
  <c r="FN181"/>
  <c r="FM181"/>
  <c r="FL181"/>
  <c r="FK181"/>
  <c r="FJ181"/>
  <c r="FI181"/>
  <c r="FH181"/>
  <c r="FG181"/>
  <c r="FF181"/>
  <c r="FE181"/>
  <c r="FD181"/>
  <c r="FC181"/>
  <c r="FB181"/>
  <c r="FA181"/>
  <c r="EZ181"/>
  <c r="EY181"/>
  <c r="EX181"/>
  <c r="EW181"/>
  <c r="EV181"/>
  <c r="EU181"/>
  <c r="ET181"/>
  <c r="ES181"/>
  <c r="ER181"/>
  <c r="EQ181"/>
  <c r="EP181"/>
  <c r="EO181"/>
  <c r="EN181"/>
  <c r="EM181"/>
  <c r="EL181"/>
  <c r="EK181"/>
  <c r="EJ181"/>
  <c r="EI181"/>
  <c r="EH181"/>
  <c r="EG181"/>
  <c r="EF181"/>
  <c r="EE181"/>
  <c r="ED181"/>
  <c r="EC181"/>
  <c r="EB181"/>
  <c r="EA181"/>
  <c r="DZ181"/>
  <c r="DY181"/>
  <c r="DX181"/>
  <c r="DW181"/>
  <c r="DV181"/>
  <c r="DU181"/>
  <c r="DT181"/>
  <c r="DS181"/>
  <c r="DR181"/>
  <c r="DQ181"/>
  <c r="DP181"/>
  <c r="DO181"/>
  <c r="DN181"/>
  <c r="DM181"/>
  <c r="DL181"/>
  <c r="DK181"/>
  <c r="DJ181"/>
  <c r="DI181"/>
  <c r="DH181"/>
  <c r="DG181"/>
  <c r="DF181"/>
  <c r="DE181"/>
  <c r="DD181"/>
  <c r="DC181"/>
  <c r="DB181"/>
  <c r="DA181"/>
  <c r="CZ181"/>
  <c r="CY181"/>
  <c r="CX181"/>
  <c r="CW181"/>
  <c r="CV181"/>
  <c r="CU181"/>
  <c r="CT181"/>
  <c r="CS181"/>
  <c r="CR181"/>
  <c r="CQ181"/>
  <c r="CP181"/>
  <c r="CO181"/>
  <c r="CN181"/>
  <c r="CM181"/>
  <c r="CL181"/>
  <c r="CK181"/>
  <c r="CJ181"/>
  <c r="CI181"/>
  <c r="CH181"/>
  <c r="CG181"/>
  <c r="CF181"/>
  <c r="CE181"/>
  <c r="CD181"/>
  <c r="CC181"/>
  <c r="CB181"/>
  <c r="CA181"/>
  <c r="BZ181"/>
  <c r="BY181"/>
  <c r="BX181"/>
  <c r="BW181"/>
  <c r="BV181"/>
  <c r="BU181"/>
  <c r="BT181"/>
  <c r="BS181"/>
  <c r="BR181"/>
  <c r="BQ181"/>
  <c r="BP181"/>
  <c r="BO181"/>
  <c r="BN181"/>
  <c r="BM181"/>
  <c r="BL181"/>
  <c r="BK181"/>
  <c r="BJ181"/>
  <c r="BB181"/>
  <c r="BA181"/>
  <c r="AZ181"/>
  <c r="AY181"/>
  <c r="AX181"/>
  <c r="AW181"/>
  <c r="AV181"/>
  <c r="AU181"/>
  <c r="AT181"/>
  <c r="AS181"/>
  <c r="AR181"/>
  <c r="AQ181"/>
  <c r="AP181"/>
  <c r="AO181"/>
  <c r="AN181"/>
  <c r="AM181"/>
  <c r="AL181"/>
  <c r="AK181"/>
  <c r="AJ181"/>
  <c r="AI181"/>
  <c r="FX180"/>
  <c r="FW180"/>
  <c r="FV180"/>
  <c r="FU180"/>
  <c r="FT180"/>
  <c r="FS180"/>
  <c r="FR180"/>
  <c r="FQ180"/>
  <c r="FP180"/>
  <c r="FO180"/>
  <c r="FN180"/>
  <c r="FM180"/>
  <c r="FL180"/>
  <c r="FK180"/>
  <c r="FJ180"/>
  <c r="FI180"/>
  <c r="FH180"/>
  <c r="FG180"/>
  <c r="FF180"/>
  <c r="FE180"/>
  <c r="FD180"/>
  <c r="FC180"/>
  <c r="FB180"/>
  <c r="FA180"/>
  <c r="EZ180"/>
  <c r="EY180"/>
  <c r="EX180"/>
  <c r="EW180"/>
  <c r="EV180"/>
  <c r="EU180"/>
  <c r="ET180"/>
  <c r="ES180"/>
  <c r="ER180"/>
  <c r="EQ180"/>
  <c r="EP180"/>
  <c r="EO180"/>
  <c r="EN180"/>
  <c r="EM180"/>
  <c r="EL180"/>
  <c r="EK180"/>
  <c r="EJ180"/>
  <c r="EI180"/>
  <c r="EH180"/>
  <c r="EG180"/>
  <c r="EF180"/>
  <c r="EE180"/>
  <c r="ED180"/>
  <c r="EC180"/>
  <c r="EB180"/>
  <c r="EA180"/>
  <c r="DZ180"/>
  <c r="DY180"/>
  <c r="DX180"/>
  <c r="DW180"/>
  <c r="DV180"/>
  <c r="DU180"/>
  <c r="DT180"/>
  <c r="DS180"/>
  <c r="DR180"/>
  <c r="DQ180"/>
  <c r="DP180"/>
  <c r="DO180"/>
  <c r="DN180"/>
  <c r="DM180"/>
  <c r="DL180"/>
  <c r="DK180"/>
  <c r="DJ180"/>
  <c r="DI180"/>
  <c r="DH180"/>
  <c r="DG180"/>
  <c r="DF180"/>
  <c r="DE180"/>
  <c r="DD180"/>
  <c r="DC180"/>
  <c r="DB180"/>
  <c r="DA180"/>
  <c r="CZ180"/>
  <c r="CY180"/>
  <c r="CX180"/>
  <c r="CW180"/>
  <c r="CV180"/>
  <c r="CU180"/>
  <c r="CT180"/>
  <c r="CS180"/>
  <c r="CR180"/>
  <c r="CQ180"/>
  <c r="CP180"/>
  <c r="CO180"/>
  <c r="CN180"/>
  <c r="CM180"/>
  <c r="CL180"/>
  <c r="CK180"/>
  <c r="CJ180"/>
  <c r="CI180"/>
  <c r="CH180"/>
  <c r="CG180"/>
  <c r="CF180"/>
  <c r="CE180"/>
  <c r="CD180"/>
  <c r="CC180"/>
  <c r="CB180"/>
  <c r="CA180"/>
  <c r="BZ180"/>
  <c r="BY180"/>
  <c r="BX180"/>
  <c r="BW180"/>
  <c r="BV180"/>
  <c r="BU180"/>
  <c r="BT180"/>
  <c r="BS180"/>
  <c r="BR180"/>
  <c r="BQ180"/>
  <c r="BP180"/>
  <c r="BO180"/>
  <c r="BN180"/>
  <c r="BM180"/>
  <c r="BL180"/>
  <c r="BK180"/>
  <c r="BJ180"/>
  <c r="BB180"/>
  <c r="BA180"/>
  <c r="AZ180"/>
  <c r="AY180"/>
  <c r="AX180"/>
  <c r="AW180"/>
  <c r="AV180"/>
  <c r="AU180"/>
  <c r="AT180"/>
  <c r="AS180"/>
  <c r="AR180"/>
  <c r="AQ180"/>
  <c r="AP180"/>
  <c r="AO180"/>
  <c r="AN180"/>
  <c r="AM180"/>
  <c r="AL180"/>
  <c r="AK180"/>
  <c r="AJ180"/>
  <c r="AI180"/>
  <c r="FX179"/>
  <c r="FW179"/>
  <c r="FV179"/>
  <c r="FU179"/>
  <c r="FT179"/>
  <c r="FS179"/>
  <c r="FR179"/>
  <c r="FQ179"/>
  <c r="FP179"/>
  <c r="FO179"/>
  <c r="FN179"/>
  <c r="FM179"/>
  <c r="FL179"/>
  <c r="FK179"/>
  <c r="FJ179"/>
  <c r="FI179"/>
  <c r="FH179"/>
  <c r="FG179"/>
  <c r="FF179"/>
  <c r="FE179"/>
  <c r="FD179"/>
  <c r="FC179"/>
  <c r="FB179"/>
  <c r="FA179"/>
  <c r="EZ179"/>
  <c r="EY179"/>
  <c r="EX179"/>
  <c r="EW179"/>
  <c r="EV179"/>
  <c r="EU179"/>
  <c r="ET179"/>
  <c r="ES179"/>
  <c r="ER179"/>
  <c r="EQ179"/>
  <c r="EP179"/>
  <c r="EO179"/>
  <c r="EN179"/>
  <c r="EM179"/>
  <c r="EL179"/>
  <c r="EK179"/>
  <c r="EJ179"/>
  <c r="EI179"/>
  <c r="EH179"/>
  <c r="EG179"/>
  <c r="EF179"/>
  <c r="EE179"/>
  <c r="ED179"/>
  <c r="EC179"/>
  <c r="EB179"/>
  <c r="EA179"/>
  <c r="DZ179"/>
  <c r="DY179"/>
  <c r="DX179"/>
  <c r="DW179"/>
  <c r="DV179"/>
  <c r="DU179"/>
  <c r="DT179"/>
  <c r="DS179"/>
  <c r="DR179"/>
  <c r="DQ179"/>
  <c r="DP179"/>
  <c r="DO179"/>
  <c r="DN179"/>
  <c r="DM179"/>
  <c r="DL179"/>
  <c r="DK179"/>
  <c r="DJ179"/>
  <c r="DI179"/>
  <c r="DH179"/>
  <c r="DG179"/>
  <c r="DF179"/>
  <c r="DE179"/>
  <c r="DD179"/>
  <c r="DC179"/>
  <c r="DB179"/>
  <c r="DA179"/>
  <c r="CZ179"/>
  <c r="CY179"/>
  <c r="CX179"/>
  <c r="CW179"/>
  <c r="CV179"/>
  <c r="CU179"/>
  <c r="CT179"/>
  <c r="CS179"/>
  <c r="CR179"/>
  <c r="CQ179"/>
  <c r="CP179"/>
  <c r="CO179"/>
  <c r="CN179"/>
  <c r="CM179"/>
  <c r="CL179"/>
  <c r="CK179"/>
  <c r="CJ179"/>
  <c r="CI179"/>
  <c r="CH179"/>
  <c r="CG179"/>
  <c r="CF179"/>
  <c r="CE179"/>
  <c r="CD179"/>
  <c r="CC179"/>
  <c r="CB179"/>
  <c r="CA179"/>
  <c r="BZ179"/>
  <c r="BY179"/>
  <c r="BX179"/>
  <c r="BW179"/>
  <c r="BV179"/>
  <c r="BU179"/>
  <c r="BT179"/>
  <c r="BS179"/>
  <c r="BR179"/>
  <c r="BQ179"/>
  <c r="BP179"/>
  <c r="BO179"/>
  <c r="BN179"/>
  <c r="BM179"/>
  <c r="BL179"/>
  <c r="BK179"/>
  <c r="BJ179"/>
  <c r="BB179"/>
  <c r="BA179"/>
  <c r="AZ179"/>
  <c r="AY179"/>
  <c r="AX179"/>
  <c r="AW179"/>
  <c r="AV179"/>
  <c r="AU179"/>
  <c r="AT179"/>
  <c r="AS179"/>
  <c r="AR179"/>
  <c r="AQ179"/>
  <c r="AP179"/>
  <c r="AO179"/>
  <c r="AN179"/>
  <c r="AM179"/>
  <c r="AL179"/>
  <c r="AK179"/>
  <c r="AJ179"/>
  <c r="AI179"/>
  <c r="FX178"/>
  <c r="FW178"/>
  <c r="FV178"/>
  <c r="FU178"/>
  <c r="FT178"/>
  <c r="FS178"/>
  <c r="FR178"/>
  <c r="FQ178"/>
  <c r="FP178"/>
  <c r="FO178"/>
  <c r="FN178"/>
  <c r="FM178"/>
  <c r="FL178"/>
  <c r="FK178"/>
  <c r="FJ178"/>
  <c r="FI178"/>
  <c r="FH178"/>
  <c r="FG178"/>
  <c r="FF178"/>
  <c r="FE178"/>
  <c r="FD178"/>
  <c r="FC178"/>
  <c r="FB178"/>
  <c r="FA178"/>
  <c r="EZ178"/>
  <c r="EY178"/>
  <c r="EX178"/>
  <c r="EW178"/>
  <c r="EV178"/>
  <c r="EU178"/>
  <c r="ET178"/>
  <c r="ES178"/>
  <c r="ER178"/>
  <c r="EQ178"/>
  <c r="EP178"/>
  <c r="EO178"/>
  <c r="EN178"/>
  <c r="EM178"/>
  <c r="EL178"/>
  <c r="EK178"/>
  <c r="EJ178"/>
  <c r="EI178"/>
  <c r="EH178"/>
  <c r="EG178"/>
  <c r="EF178"/>
  <c r="EE178"/>
  <c r="ED178"/>
  <c r="EC178"/>
  <c r="EB178"/>
  <c r="EA178"/>
  <c r="DZ178"/>
  <c r="DY178"/>
  <c r="DX178"/>
  <c r="DW178"/>
  <c r="DV178"/>
  <c r="DU178"/>
  <c r="DT178"/>
  <c r="DS178"/>
  <c r="DR178"/>
  <c r="DQ178"/>
  <c r="DP178"/>
  <c r="DO178"/>
  <c r="DN178"/>
  <c r="DM178"/>
  <c r="DL178"/>
  <c r="DK178"/>
  <c r="DJ178"/>
  <c r="DI178"/>
  <c r="DH178"/>
  <c r="DG178"/>
  <c r="DF178"/>
  <c r="DE178"/>
  <c r="DD178"/>
  <c r="DC178"/>
  <c r="DB178"/>
  <c r="DA178"/>
  <c r="CZ178"/>
  <c r="CY178"/>
  <c r="CX178"/>
  <c r="CW178"/>
  <c r="CV178"/>
  <c r="CU178"/>
  <c r="CT178"/>
  <c r="CS178"/>
  <c r="CR178"/>
  <c r="CQ178"/>
  <c r="CP178"/>
  <c r="CO178"/>
  <c r="CN178"/>
  <c r="CM178"/>
  <c r="CL178"/>
  <c r="CK178"/>
  <c r="CJ178"/>
  <c r="CI178"/>
  <c r="CH178"/>
  <c r="CG178"/>
  <c r="CF178"/>
  <c r="CE178"/>
  <c r="CD178"/>
  <c r="CC178"/>
  <c r="CB178"/>
  <c r="CA178"/>
  <c r="BZ178"/>
  <c r="BY178"/>
  <c r="BX178"/>
  <c r="BW178"/>
  <c r="BV178"/>
  <c r="BU178"/>
  <c r="BT178"/>
  <c r="BS178"/>
  <c r="BR178"/>
  <c r="BQ178"/>
  <c r="BP178"/>
  <c r="BO178"/>
  <c r="BN178"/>
  <c r="BM178"/>
  <c r="BL178"/>
  <c r="BK178"/>
  <c r="BJ178"/>
  <c r="BB178"/>
  <c r="BA178"/>
  <c r="AZ178"/>
  <c r="AY178"/>
  <c r="AX178"/>
  <c r="AW178"/>
  <c r="AV178"/>
  <c r="AU178"/>
  <c r="AT178"/>
  <c r="AS178"/>
  <c r="AR178"/>
  <c r="AQ178"/>
  <c r="AP178"/>
  <c r="AO178"/>
  <c r="AN178"/>
  <c r="AM178"/>
  <c r="AL178"/>
  <c r="AK178"/>
  <c r="AJ178"/>
  <c r="AI178"/>
  <c r="FX177"/>
  <c r="FW177"/>
  <c r="FV177"/>
  <c r="FU177"/>
  <c r="FT177"/>
  <c r="FS177"/>
  <c r="FR177"/>
  <c r="FQ177"/>
  <c r="FP177"/>
  <c r="FO177"/>
  <c r="FN177"/>
  <c r="FM177"/>
  <c r="FL177"/>
  <c r="FK177"/>
  <c r="FJ177"/>
  <c r="FI177"/>
  <c r="FH177"/>
  <c r="FG177"/>
  <c r="FF177"/>
  <c r="FE177"/>
  <c r="FD177"/>
  <c r="FC177"/>
  <c r="FB177"/>
  <c r="FA177"/>
  <c r="EZ177"/>
  <c r="EY177"/>
  <c r="EX177"/>
  <c r="EW177"/>
  <c r="EV177"/>
  <c r="EU177"/>
  <c r="ET177"/>
  <c r="ES177"/>
  <c r="ER177"/>
  <c r="EQ177"/>
  <c r="EP177"/>
  <c r="EO177"/>
  <c r="EN177"/>
  <c r="EM177"/>
  <c r="EL177"/>
  <c r="EK177"/>
  <c r="EJ177"/>
  <c r="EI177"/>
  <c r="EH177"/>
  <c r="EG177"/>
  <c r="EF177"/>
  <c r="EE177"/>
  <c r="ED177"/>
  <c r="EC177"/>
  <c r="EB177"/>
  <c r="EA177"/>
  <c r="DZ177"/>
  <c r="DY177"/>
  <c r="DX177"/>
  <c r="DW177"/>
  <c r="DV177"/>
  <c r="DU177"/>
  <c r="DT177"/>
  <c r="DS177"/>
  <c r="DR177"/>
  <c r="DQ177"/>
  <c r="DP177"/>
  <c r="DO177"/>
  <c r="DN177"/>
  <c r="DM177"/>
  <c r="DL177"/>
  <c r="DK177"/>
  <c r="DJ177"/>
  <c r="DI177"/>
  <c r="DH177"/>
  <c r="DG177"/>
  <c r="DF177"/>
  <c r="DE177"/>
  <c r="DD177"/>
  <c r="DC177"/>
  <c r="DB177"/>
  <c r="DA177"/>
  <c r="CZ177"/>
  <c r="CY177"/>
  <c r="CX177"/>
  <c r="CW177"/>
  <c r="CV177"/>
  <c r="CU177"/>
  <c r="CT177"/>
  <c r="CS177"/>
  <c r="CR177"/>
  <c r="CQ177"/>
  <c r="CP177"/>
  <c r="CO177"/>
  <c r="CN177"/>
  <c r="CM177"/>
  <c r="CL177"/>
  <c r="CK177"/>
  <c r="CJ177"/>
  <c r="CI177"/>
  <c r="CH177"/>
  <c r="CG177"/>
  <c r="CF177"/>
  <c r="CE177"/>
  <c r="CD177"/>
  <c r="CC177"/>
  <c r="CB177"/>
  <c r="CA177"/>
  <c r="BZ177"/>
  <c r="BY177"/>
  <c r="BX177"/>
  <c r="BW177"/>
  <c r="BV177"/>
  <c r="BU177"/>
  <c r="BT177"/>
  <c r="BS177"/>
  <c r="BR177"/>
  <c r="BQ177"/>
  <c r="BP177"/>
  <c r="BO177"/>
  <c r="BN177"/>
  <c r="BM177"/>
  <c r="BL177"/>
  <c r="BK177"/>
  <c r="BJ177"/>
  <c r="BB177"/>
  <c r="BA177"/>
  <c r="AZ177"/>
  <c r="AY177"/>
  <c r="AX177"/>
  <c r="AW177"/>
  <c r="AV177"/>
  <c r="AU177"/>
  <c r="AT177"/>
  <c r="AS177"/>
  <c r="AR177"/>
  <c r="AQ177"/>
  <c r="AP177"/>
  <c r="AO177"/>
  <c r="AN177"/>
  <c r="AM177"/>
  <c r="AL177"/>
  <c r="AK177"/>
  <c r="AJ177"/>
  <c r="AI177"/>
  <c r="FX176"/>
  <c r="FW176"/>
  <c r="FV176"/>
  <c r="FU176"/>
  <c r="FT176"/>
  <c r="FS176"/>
  <c r="FR176"/>
  <c r="FQ176"/>
  <c r="FP176"/>
  <c r="FO176"/>
  <c r="FN176"/>
  <c r="FM176"/>
  <c r="FL176"/>
  <c r="FK176"/>
  <c r="FJ176"/>
  <c r="FI176"/>
  <c r="FH176"/>
  <c r="FG176"/>
  <c r="FF176"/>
  <c r="FE176"/>
  <c r="FD176"/>
  <c r="FC176"/>
  <c r="FB176"/>
  <c r="FA176"/>
  <c r="EZ176"/>
  <c r="EY176"/>
  <c r="EX176"/>
  <c r="EW176"/>
  <c r="EV176"/>
  <c r="EU176"/>
  <c r="ET176"/>
  <c r="ES176"/>
  <c r="ER176"/>
  <c r="EQ176"/>
  <c r="EP176"/>
  <c r="EO176"/>
  <c r="EN176"/>
  <c r="EM176"/>
  <c r="EL176"/>
  <c r="EK176"/>
  <c r="EJ176"/>
  <c r="EI176"/>
  <c r="EH176"/>
  <c r="EG176"/>
  <c r="EF176"/>
  <c r="EE176"/>
  <c r="ED176"/>
  <c r="EC176"/>
  <c r="EB176"/>
  <c r="EA176"/>
  <c r="DZ176"/>
  <c r="DY176"/>
  <c r="DX176"/>
  <c r="DW176"/>
  <c r="DV176"/>
  <c r="DU176"/>
  <c r="DT176"/>
  <c r="DS176"/>
  <c r="DR176"/>
  <c r="DQ176"/>
  <c r="DP176"/>
  <c r="DO176"/>
  <c r="DN176"/>
  <c r="DM176"/>
  <c r="DL176"/>
  <c r="DK176"/>
  <c r="DJ176"/>
  <c r="DI176"/>
  <c r="DH176"/>
  <c r="DG176"/>
  <c r="DF176"/>
  <c r="DE176"/>
  <c r="DD176"/>
  <c r="DC176"/>
  <c r="DB176"/>
  <c r="DA176"/>
  <c r="CZ176"/>
  <c r="CY176"/>
  <c r="CX176"/>
  <c r="CW176"/>
  <c r="CV176"/>
  <c r="CU176"/>
  <c r="CT176"/>
  <c r="CS176"/>
  <c r="CR176"/>
  <c r="CQ176"/>
  <c r="CP176"/>
  <c r="CO176"/>
  <c r="CN176"/>
  <c r="CM176"/>
  <c r="CL176"/>
  <c r="CK176"/>
  <c r="CJ176"/>
  <c r="CI176"/>
  <c r="CH176"/>
  <c r="CG176"/>
  <c r="CF176"/>
  <c r="CE176"/>
  <c r="CD176"/>
  <c r="CC176"/>
  <c r="CB176"/>
  <c r="CA176"/>
  <c r="BZ176"/>
  <c r="BY176"/>
  <c r="BX176"/>
  <c r="BW176"/>
  <c r="BV176"/>
  <c r="BU176"/>
  <c r="BT176"/>
  <c r="BS176"/>
  <c r="BR176"/>
  <c r="BQ176"/>
  <c r="BP176"/>
  <c r="BO176"/>
  <c r="BN176"/>
  <c r="BM176"/>
  <c r="BL176"/>
  <c r="BK176"/>
  <c r="BJ176"/>
  <c r="BB176"/>
  <c r="BA176"/>
  <c r="AZ176"/>
  <c r="AY176"/>
  <c r="AX176"/>
  <c r="AW176"/>
  <c r="AV176"/>
  <c r="AU176"/>
  <c r="AT176"/>
  <c r="AS176"/>
  <c r="AR176"/>
  <c r="AQ176"/>
  <c r="AP176"/>
  <c r="AO176"/>
  <c r="AN176"/>
  <c r="AM176"/>
  <c r="AL176"/>
  <c r="AK176"/>
  <c r="AJ176"/>
  <c r="AI176"/>
  <c r="FX175"/>
  <c r="FW175"/>
  <c r="FV175"/>
  <c r="FU175"/>
  <c r="FT175"/>
  <c r="FS175"/>
  <c r="FR175"/>
  <c r="FQ175"/>
  <c r="FP175"/>
  <c r="FO175"/>
  <c r="FN175"/>
  <c r="FM175"/>
  <c r="FL175"/>
  <c r="FK175"/>
  <c r="FJ175"/>
  <c r="FI175"/>
  <c r="FH175"/>
  <c r="FG175"/>
  <c r="FF175"/>
  <c r="FE175"/>
  <c r="FD175"/>
  <c r="FC175"/>
  <c r="FB175"/>
  <c r="FA175"/>
  <c r="EZ175"/>
  <c r="EY175"/>
  <c r="EX175"/>
  <c r="EW175"/>
  <c r="EV175"/>
  <c r="EU175"/>
  <c r="ET175"/>
  <c r="ES175"/>
  <c r="ER175"/>
  <c r="EQ175"/>
  <c r="EP175"/>
  <c r="EO175"/>
  <c r="EN175"/>
  <c r="EM175"/>
  <c r="EL175"/>
  <c r="EK175"/>
  <c r="EJ175"/>
  <c r="EI175"/>
  <c r="EH175"/>
  <c r="EG175"/>
  <c r="EF175"/>
  <c r="EE175"/>
  <c r="ED175"/>
  <c r="EC175"/>
  <c r="EB175"/>
  <c r="EA175"/>
  <c r="DZ175"/>
  <c r="DY175"/>
  <c r="DX175"/>
  <c r="DW175"/>
  <c r="DV175"/>
  <c r="DU175"/>
  <c r="DT175"/>
  <c r="DS175"/>
  <c r="DR175"/>
  <c r="DQ175"/>
  <c r="DP175"/>
  <c r="DO175"/>
  <c r="DN175"/>
  <c r="DM175"/>
  <c r="DL175"/>
  <c r="DK175"/>
  <c r="DJ175"/>
  <c r="DI175"/>
  <c r="DH175"/>
  <c r="DG175"/>
  <c r="DF175"/>
  <c r="DE175"/>
  <c r="DD175"/>
  <c r="DC175"/>
  <c r="DB175"/>
  <c r="DA175"/>
  <c r="CZ175"/>
  <c r="CY175"/>
  <c r="CX175"/>
  <c r="CW175"/>
  <c r="CV175"/>
  <c r="CU175"/>
  <c r="CT175"/>
  <c r="CS175"/>
  <c r="CR175"/>
  <c r="CQ175"/>
  <c r="CP175"/>
  <c r="CO175"/>
  <c r="CN175"/>
  <c r="CM175"/>
  <c r="CL175"/>
  <c r="CK175"/>
  <c r="CJ175"/>
  <c r="CI175"/>
  <c r="CH175"/>
  <c r="CG175"/>
  <c r="CF175"/>
  <c r="CE175"/>
  <c r="CD175"/>
  <c r="CC175"/>
  <c r="CB175"/>
  <c r="CA175"/>
  <c r="BZ175"/>
  <c r="BY175"/>
  <c r="BX175"/>
  <c r="BW175"/>
  <c r="BV175"/>
  <c r="BU175"/>
  <c r="BT175"/>
  <c r="BS175"/>
  <c r="BR175"/>
  <c r="BQ175"/>
  <c r="BP175"/>
  <c r="BO175"/>
  <c r="BN175"/>
  <c r="BM175"/>
  <c r="BL175"/>
  <c r="BK175"/>
  <c r="BJ175"/>
  <c r="BB175"/>
  <c r="BA175"/>
  <c r="AZ175"/>
  <c r="AY175"/>
  <c r="AX175"/>
  <c r="AW175"/>
  <c r="AV175"/>
  <c r="AU175"/>
  <c r="AT175"/>
  <c r="AS175"/>
  <c r="AR175"/>
  <c r="AQ175"/>
  <c r="AP175"/>
  <c r="AO175"/>
  <c r="AN175"/>
  <c r="AM175"/>
  <c r="AL175"/>
  <c r="AK175"/>
  <c r="AJ175"/>
  <c r="AI175"/>
  <c r="FX174"/>
  <c r="FW174"/>
  <c r="FV174"/>
  <c r="FU174"/>
  <c r="FT174"/>
  <c r="FS174"/>
  <c r="FR174"/>
  <c r="FQ174"/>
  <c r="FP174"/>
  <c r="FO174"/>
  <c r="FN174"/>
  <c r="FM174"/>
  <c r="FL174"/>
  <c r="FK174"/>
  <c r="FJ174"/>
  <c r="FI174"/>
  <c r="FH174"/>
  <c r="FG174"/>
  <c r="FF174"/>
  <c r="FE174"/>
  <c r="FD174"/>
  <c r="FC174"/>
  <c r="FB174"/>
  <c r="FA174"/>
  <c r="EZ174"/>
  <c r="EY174"/>
  <c r="EX174"/>
  <c r="EW174"/>
  <c r="EV174"/>
  <c r="EU174"/>
  <c r="ET174"/>
  <c r="ES174"/>
  <c r="ER174"/>
  <c r="EQ174"/>
  <c r="EP174"/>
  <c r="EO174"/>
  <c r="EN174"/>
  <c r="EM174"/>
  <c r="EL174"/>
  <c r="EK174"/>
  <c r="EJ174"/>
  <c r="EI174"/>
  <c r="EH174"/>
  <c r="EG174"/>
  <c r="EF174"/>
  <c r="EE174"/>
  <c r="ED174"/>
  <c r="EC174"/>
  <c r="EB174"/>
  <c r="EA174"/>
  <c r="DZ174"/>
  <c r="DY174"/>
  <c r="DX174"/>
  <c r="DW174"/>
  <c r="DV174"/>
  <c r="DU174"/>
  <c r="DT174"/>
  <c r="DS174"/>
  <c r="DR174"/>
  <c r="DQ174"/>
  <c r="DP174"/>
  <c r="DO174"/>
  <c r="DN174"/>
  <c r="DM174"/>
  <c r="DL174"/>
  <c r="DK174"/>
  <c r="DJ174"/>
  <c r="DI174"/>
  <c r="DH174"/>
  <c r="DG174"/>
  <c r="DF174"/>
  <c r="DE174"/>
  <c r="DD174"/>
  <c r="DC174"/>
  <c r="DB174"/>
  <c r="DA174"/>
  <c r="CZ174"/>
  <c r="CY174"/>
  <c r="CX174"/>
  <c r="CW174"/>
  <c r="CV174"/>
  <c r="CU174"/>
  <c r="CT174"/>
  <c r="CS174"/>
  <c r="CR174"/>
  <c r="CQ174"/>
  <c r="CP174"/>
  <c r="CO174"/>
  <c r="CN174"/>
  <c r="CM174"/>
  <c r="CL174"/>
  <c r="CK174"/>
  <c r="CJ174"/>
  <c r="CI174"/>
  <c r="CH174"/>
  <c r="CG174"/>
  <c r="CF174"/>
  <c r="CE174"/>
  <c r="CD174"/>
  <c r="CC174"/>
  <c r="CB174"/>
  <c r="CA174"/>
  <c r="BZ174"/>
  <c r="BY174"/>
  <c r="BX174"/>
  <c r="BW174"/>
  <c r="BV174"/>
  <c r="BU174"/>
  <c r="BT174"/>
  <c r="BS174"/>
  <c r="BR174"/>
  <c r="BQ174"/>
  <c r="BP174"/>
  <c r="BO174"/>
  <c r="BN174"/>
  <c r="BM174"/>
  <c r="BL174"/>
  <c r="BK174"/>
  <c r="BJ174"/>
  <c r="BB174"/>
  <c r="BA174"/>
  <c r="AZ174"/>
  <c r="AY174"/>
  <c r="AX174"/>
  <c r="AW174"/>
  <c r="AV174"/>
  <c r="AU174"/>
  <c r="AT174"/>
  <c r="AS174"/>
  <c r="AR174"/>
  <c r="AQ174"/>
  <c r="AP174"/>
  <c r="AO174"/>
  <c r="AN174"/>
  <c r="AM174"/>
  <c r="AL174"/>
  <c r="AK174"/>
  <c r="AJ174"/>
  <c r="AI174"/>
  <c r="FX173"/>
  <c r="FW173"/>
  <c r="FV173"/>
  <c r="FU173"/>
  <c r="FT173"/>
  <c r="FS173"/>
  <c r="FR173"/>
  <c r="FQ173"/>
  <c r="FP173"/>
  <c r="FO173"/>
  <c r="FN173"/>
  <c r="FM173"/>
  <c r="FL173"/>
  <c r="FK173"/>
  <c r="FJ173"/>
  <c r="FI173"/>
  <c r="FH173"/>
  <c r="FG173"/>
  <c r="FF173"/>
  <c r="FE173"/>
  <c r="FD173"/>
  <c r="FC173"/>
  <c r="FB173"/>
  <c r="FA173"/>
  <c r="EZ173"/>
  <c r="EY173"/>
  <c r="EX173"/>
  <c r="EW173"/>
  <c r="EV173"/>
  <c r="EU173"/>
  <c r="ET173"/>
  <c r="ES173"/>
  <c r="ER173"/>
  <c r="EQ173"/>
  <c r="EP173"/>
  <c r="EO173"/>
  <c r="EN173"/>
  <c r="EM173"/>
  <c r="EL173"/>
  <c r="EK173"/>
  <c r="EJ173"/>
  <c r="EI173"/>
  <c r="EH173"/>
  <c r="EG173"/>
  <c r="EF173"/>
  <c r="EE173"/>
  <c r="ED173"/>
  <c r="EC173"/>
  <c r="EB173"/>
  <c r="EA173"/>
  <c r="DZ173"/>
  <c r="DY173"/>
  <c r="DX173"/>
  <c r="DW173"/>
  <c r="DV173"/>
  <c r="DU173"/>
  <c r="DT173"/>
  <c r="DS173"/>
  <c r="DR173"/>
  <c r="DQ173"/>
  <c r="DP173"/>
  <c r="DO173"/>
  <c r="DN173"/>
  <c r="DM173"/>
  <c r="DL173"/>
  <c r="DK173"/>
  <c r="DJ173"/>
  <c r="DI173"/>
  <c r="DH173"/>
  <c r="DG173"/>
  <c r="DF173"/>
  <c r="DE173"/>
  <c r="DD173"/>
  <c r="DC173"/>
  <c r="DB173"/>
  <c r="DA173"/>
  <c r="CZ173"/>
  <c r="CY173"/>
  <c r="CX173"/>
  <c r="CW173"/>
  <c r="CV173"/>
  <c r="CU173"/>
  <c r="CT173"/>
  <c r="CS173"/>
  <c r="CR173"/>
  <c r="CQ173"/>
  <c r="CP173"/>
  <c r="CO173"/>
  <c r="CN173"/>
  <c r="CM173"/>
  <c r="CL173"/>
  <c r="CK173"/>
  <c r="CJ173"/>
  <c r="CI173"/>
  <c r="CH173"/>
  <c r="CG173"/>
  <c r="CF173"/>
  <c r="CE173"/>
  <c r="CD173"/>
  <c r="CC173"/>
  <c r="CB173"/>
  <c r="CA173"/>
  <c r="BZ173"/>
  <c r="BY173"/>
  <c r="BX173"/>
  <c r="BW173"/>
  <c r="BV173"/>
  <c r="BU173"/>
  <c r="BT173"/>
  <c r="BS173"/>
  <c r="BR173"/>
  <c r="BQ173"/>
  <c r="BP173"/>
  <c r="BO173"/>
  <c r="BN173"/>
  <c r="BM173"/>
  <c r="BL173"/>
  <c r="BK173"/>
  <c r="BJ173"/>
  <c r="BB173"/>
  <c r="BA173"/>
  <c r="AZ173"/>
  <c r="AY173"/>
  <c r="AX173"/>
  <c r="AW173"/>
  <c r="AV173"/>
  <c r="AU173"/>
  <c r="AT173"/>
  <c r="AS173"/>
  <c r="AR173"/>
  <c r="AQ173"/>
  <c r="AP173"/>
  <c r="AO173"/>
  <c r="AN173"/>
  <c r="AM173"/>
  <c r="AL173"/>
  <c r="AK173"/>
  <c r="AJ173"/>
  <c r="AI173"/>
  <c r="FX172"/>
  <c r="FW172"/>
  <c r="FV172"/>
  <c r="FU172"/>
  <c r="FT172"/>
  <c r="FS172"/>
  <c r="FR172"/>
  <c r="FQ172"/>
  <c r="FP172"/>
  <c r="FO172"/>
  <c r="FN172"/>
  <c r="FM172"/>
  <c r="FL172"/>
  <c r="FK172"/>
  <c r="FJ172"/>
  <c r="FI172"/>
  <c r="FH172"/>
  <c r="FG172"/>
  <c r="FF172"/>
  <c r="FE172"/>
  <c r="FD172"/>
  <c r="FC172"/>
  <c r="FB172"/>
  <c r="FA172"/>
  <c r="EZ172"/>
  <c r="EY172"/>
  <c r="EX172"/>
  <c r="EW172"/>
  <c r="EV172"/>
  <c r="EU172"/>
  <c r="ET172"/>
  <c r="ES172"/>
  <c r="ER172"/>
  <c r="EQ172"/>
  <c r="EP172"/>
  <c r="EO172"/>
  <c r="EN172"/>
  <c r="EM172"/>
  <c r="EL172"/>
  <c r="EK172"/>
  <c r="EJ172"/>
  <c r="EI172"/>
  <c r="EH172"/>
  <c r="EG172"/>
  <c r="EF172"/>
  <c r="EE172"/>
  <c r="ED172"/>
  <c r="EC172"/>
  <c r="EB172"/>
  <c r="EA172"/>
  <c r="DZ172"/>
  <c r="DY172"/>
  <c r="DX172"/>
  <c r="DW172"/>
  <c r="DV172"/>
  <c r="DU172"/>
  <c r="DT172"/>
  <c r="DS172"/>
  <c r="DR172"/>
  <c r="DQ172"/>
  <c r="DP172"/>
  <c r="DO172"/>
  <c r="DN172"/>
  <c r="DM172"/>
  <c r="DL172"/>
  <c r="DK172"/>
  <c r="DJ172"/>
  <c r="DI172"/>
  <c r="DH172"/>
  <c r="DG172"/>
  <c r="DF172"/>
  <c r="DE172"/>
  <c r="DD172"/>
  <c r="DC172"/>
  <c r="DB172"/>
  <c r="DA172"/>
  <c r="CZ172"/>
  <c r="CY172"/>
  <c r="CX172"/>
  <c r="CW172"/>
  <c r="CV172"/>
  <c r="CU172"/>
  <c r="CT172"/>
  <c r="CS172"/>
  <c r="CR172"/>
  <c r="CQ172"/>
  <c r="CP172"/>
  <c r="CO172"/>
  <c r="CN172"/>
  <c r="CM172"/>
  <c r="CL172"/>
  <c r="CK172"/>
  <c r="CJ172"/>
  <c r="CI172"/>
  <c r="CH172"/>
  <c r="CG172"/>
  <c r="CF172"/>
  <c r="CE172"/>
  <c r="CD172"/>
  <c r="CC172"/>
  <c r="CB172"/>
  <c r="CA172"/>
  <c r="BZ172"/>
  <c r="BY172"/>
  <c r="BX172"/>
  <c r="BW172"/>
  <c r="BV172"/>
  <c r="BU172"/>
  <c r="BT172"/>
  <c r="BS172"/>
  <c r="BR172"/>
  <c r="BQ172"/>
  <c r="BP172"/>
  <c r="BO172"/>
  <c r="BN172"/>
  <c r="BM172"/>
  <c r="BL172"/>
  <c r="BK172"/>
  <c r="BJ172"/>
  <c r="BB172"/>
  <c r="BA172"/>
  <c r="AZ172"/>
  <c r="AY172"/>
  <c r="AX172"/>
  <c r="AW172"/>
  <c r="AV172"/>
  <c r="AU172"/>
  <c r="AT172"/>
  <c r="AS172"/>
  <c r="AR172"/>
  <c r="AQ172"/>
  <c r="AP172"/>
  <c r="AO172"/>
  <c r="AN172"/>
  <c r="AM172"/>
  <c r="AL172"/>
  <c r="AK172"/>
  <c r="AJ172"/>
  <c r="AI172"/>
  <c r="FX171"/>
  <c r="FW171"/>
  <c r="FV171"/>
  <c r="FU171"/>
  <c r="FT171"/>
  <c r="FS171"/>
  <c r="FR171"/>
  <c r="FQ171"/>
  <c r="FP171"/>
  <c r="FO171"/>
  <c r="FN171"/>
  <c r="FM171"/>
  <c r="FL171"/>
  <c r="FK171"/>
  <c r="FJ171"/>
  <c r="FI171"/>
  <c r="FH171"/>
  <c r="FG171"/>
  <c r="FF171"/>
  <c r="FE171"/>
  <c r="FD171"/>
  <c r="FC171"/>
  <c r="FB171"/>
  <c r="FA171"/>
  <c r="EZ171"/>
  <c r="EY171"/>
  <c r="EX171"/>
  <c r="EW171"/>
  <c r="EV171"/>
  <c r="EU171"/>
  <c r="ET171"/>
  <c r="ES171"/>
  <c r="ER171"/>
  <c r="EQ171"/>
  <c r="EP171"/>
  <c r="EO171"/>
  <c r="EN171"/>
  <c r="EM171"/>
  <c r="EL171"/>
  <c r="EK171"/>
  <c r="EJ171"/>
  <c r="EI171"/>
  <c r="EH171"/>
  <c r="EG171"/>
  <c r="EF171"/>
  <c r="EE171"/>
  <c r="ED171"/>
  <c r="EC171"/>
  <c r="EB171"/>
  <c r="EA171"/>
  <c r="DZ171"/>
  <c r="DY171"/>
  <c r="DX171"/>
  <c r="DW171"/>
  <c r="DV171"/>
  <c r="DU171"/>
  <c r="DT171"/>
  <c r="DS171"/>
  <c r="DR171"/>
  <c r="DQ171"/>
  <c r="DP171"/>
  <c r="DO171"/>
  <c r="DN171"/>
  <c r="DM171"/>
  <c r="DL171"/>
  <c r="DK171"/>
  <c r="DJ171"/>
  <c r="DI171"/>
  <c r="DH171"/>
  <c r="DG171"/>
  <c r="DF171"/>
  <c r="DE171"/>
  <c r="DD171"/>
  <c r="DC171"/>
  <c r="DB171"/>
  <c r="DA171"/>
  <c r="CZ171"/>
  <c r="CY171"/>
  <c r="CX171"/>
  <c r="CW171"/>
  <c r="CV171"/>
  <c r="CU171"/>
  <c r="CT171"/>
  <c r="CS171"/>
  <c r="CR171"/>
  <c r="CQ171"/>
  <c r="CP171"/>
  <c r="CO171"/>
  <c r="CN171"/>
  <c r="CM171"/>
  <c r="CL171"/>
  <c r="CK171"/>
  <c r="CJ171"/>
  <c r="CI171"/>
  <c r="CH171"/>
  <c r="CG171"/>
  <c r="CF171"/>
  <c r="CE171"/>
  <c r="CD171"/>
  <c r="CC171"/>
  <c r="CB171"/>
  <c r="CA171"/>
  <c r="BZ171"/>
  <c r="BY171"/>
  <c r="BX171"/>
  <c r="BW171"/>
  <c r="BV171"/>
  <c r="BU171"/>
  <c r="BT171"/>
  <c r="BS171"/>
  <c r="BR171"/>
  <c r="BQ171"/>
  <c r="BP171"/>
  <c r="BO171"/>
  <c r="BN171"/>
  <c r="BM171"/>
  <c r="BL171"/>
  <c r="BK171"/>
  <c r="BJ171"/>
  <c r="BB171"/>
  <c r="BA171"/>
  <c r="AZ171"/>
  <c r="AY171"/>
  <c r="AX171"/>
  <c r="AW171"/>
  <c r="AV171"/>
  <c r="AU171"/>
  <c r="AT171"/>
  <c r="AS171"/>
  <c r="AR171"/>
  <c r="AQ171"/>
  <c r="AP171"/>
  <c r="AO171"/>
  <c r="AN171"/>
  <c r="AM171"/>
  <c r="AL171"/>
  <c r="AK171"/>
  <c r="AJ171"/>
  <c r="AI171"/>
  <c r="FX170"/>
  <c r="FW170"/>
  <c r="FV170"/>
  <c r="FU170"/>
  <c r="FT170"/>
  <c r="FS170"/>
  <c r="FR170"/>
  <c r="FQ170"/>
  <c r="FP170"/>
  <c r="FO170"/>
  <c r="FN170"/>
  <c r="FM170"/>
  <c r="FL170"/>
  <c r="FK170"/>
  <c r="FJ170"/>
  <c r="FI170"/>
  <c r="FH170"/>
  <c r="FG170"/>
  <c r="FF170"/>
  <c r="FE170"/>
  <c r="FD170"/>
  <c r="FC170"/>
  <c r="FB170"/>
  <c r="FA170"/>
  <c r="EZ170"/>
  <c r="EY170"/>
  <c r="EX170"/>
  <c r="EW170"/>
  <c r="EV170"/>
  <c r="EU170"/>
  <c r="ET170"/>
  <c r="ES170"/>
  <c r="ER170"/>
  <c r="EQ170"/>
  <c r="EP170"/>
  <c r="EO170"/>
  <c r="EN170"/>
  <c r="EM170"/>
  <c r="EL170"/>
  <c r="EK170"/>
  <c r="EJ170"/>
  <c r="EI170"/>
  <c r="EH170"/>
  <c r="EG170"/>
  <c r="EF170"/>
  <c r="EE170"/>
  <c r="ED170"/>
  <c r="EC170"/>
  <c r="EB170"/>
  <c r="EA170"/>
  <c r="DZ170"/>
  <c r="DY170"/>
  <c r="DX170"/>
  <c r="DW170"/>
  <c r="DV170"/>
  <c r="DU170"/>
  <c r="DT170"/>
  <c r="DS170"/>
  <c r="DR170"/>
  <c r="DQ170"/>
  <c r="DP170"/>
  <c r="DO170"/>
  <c r="DN170"/>
  <c r="DM170"/>
  <c r="DL170"/>
  <c r="DK170"/>
  <c r="DJ170"/>
  <c r="DI170"/>
  <c r="DH170"/>
  <c r="DG170"/>
  <c r="DF170"/>
  <c r="DE170"/>
  <c r="DD170"/>
  <c r="DC170"/>
  <c r="DB170"/>
  <c r="DA170"/>
  <c r="CZ170"/>
  <c r="CY170"/>
  <c r="CX170"/>
  <c r="CW170"/>
  <c r="CV170"/>
  <c r="CU170"/>
  <c r="CT170"/>
  <c r="CS170"/>
  <c r="CR170"/>
  <c r="CQ170"/>
  <c r="CP170"/>
  <c r="CO170"/>
  <c r="CN170"/>
  <c r="CM170"/>
  <c r="CL170"/>
  <c r="CK170"/>
  <c r="CJ170"/>
  <c r="CI170"/>
  <c r="CH170"/>
  <c r="CG170"/>
  <c r="CF170"/>
  <c r="CE170"/>
  <c r="CD170"/>
  <c r="CC170"/>
  <c r="CB170"/>
  <c r="CA170"/>
  <c r="BZ170"/>
  <c r="BY170"/>
  <c r="BX170"/>
  <c r="BW170"/>
  <c r="BV170"/>
  <c r="BU170"/>
  <c r="BT170"/>
  <c r="BS170"/>
  <c r="BR170"/>
  <c r="BQ170"/>
  <c r="BP170"/>
  <c r="BO170"/>
  <c r="BN170"/>
  <c r="BM170"/>
  <c r="BL170"/>
  <c r="BK170"/>
  <c r="BJ170"/>
  <c r="BB170"/>
  <c r="BA170"/>
  <c r="AZ170"/>
  <c r="AY170"/>
  <c r="AX170"/>
  <c r="AW170"/>
  <c r="AV170"/>
  <c r="AU170"/>
  <c r="AT170"/>
  <c r="AS170"/>
  <c r="AR170"/>
  <c r="AQ170"/>
  <c r="AP170"/>
  <c r="AO170"/>
  <c r="AN170"/>
  <c r="AM170"/>
  <c r="AL170"/>
  <c r="AK170"/>
  <c r="AJ170"/>
  <c r="AI170"/>
  <c r="FX169"/>
  <c r="FW169"/>
  <c r="FV169"/>
  <c r="FU169"/>
  <c r="FT169"/>
  <c r="FS169"/>
  <c r="FR169"/>
  <c r="FQ169"/>
  <c r="FP169"/>
  <c r="FO169"/>
  <c r="FN169"/>
  <c r="FM169"/>
  <c r="FL169"/>
  <c r="FK169"/>
  <c r="FJ169"/>
  <c r="FI169"/>
  <c r="FH169"/>
  <c r="FG169"/>
  <c r="FF169"/>
  <c r="FE169"/>
  <c r="FD169"/>
  <c r="FC169"/>
  <c r="FB169"/>
  <c r="FA169"/>
  <c r="EZ169"/>
  <c r="EY169"/>
  <c r="EX169"/>
  <c r="EW169"/>
  <c r="EV169"/>
  <c r="EU169"/>
  <c r="ET169"/>
  <c r="ES169"/>
  <c r="ER169"/>
  <c r="EQ169"/>
  <c r="EP169"/>
  <c r="EO169"/>
  <c r="EN169"/>
  <c r="EM169"/>
  <c r="EL169"/>
  <c r="EK169"/>
  <c r="EJ169"/>
  <c r="EI169"/>
  <c r="EH169"/>
  <c r="EG169"/>
  <c r="EF169"/>
  <c r="EE169"/>
  <c r="ED169"/>
  <c r="EC169"/>
  <c r="EB169"/>
  <c r="EA169"/>
  <c r="DZ169"/>
  <c r="DY169"/>
  <c r="DX169"/>
  <c r="DW169"/>
  <c r="DV169"/>
  <c r="DU169"/>
  <c r="DT169"/>
  <c r="DS169"/>
  <c r="DR169"/>
  <c r="DQ169"/>
  <c r="DP169"/>
  <c r="DO169"/>
  <c r="DN169"/>
  <c r="DM169"/>
  <c r="DL169"/>
  <c r="DK169"/>
  <c r="DJ169"/>
  <c r="DI169"/>
  <c r="DH169"/>
  <c r="DG169"/>
  <c r="DF169"/>
  <c r="DE169"/>
  <c r="DD169"/>
  <c r="DC169"/>
  <c r="DB169"/>
  <c r="DA169"/>
  <c r="CZ169"/>
  <c r="CY169"/>
  <c r="CX169"/>
  <c r="CW169"/>
  <c r="CV169"/>
  <c r="CU169"/>
  <c r="CT169"/>
  <c r="CS169"/>
  <c r="CR169"/>
  <c r="CQ169"/>
  <c r="CP169"/>
  <c r="CO169"/>
  <c r="CN169"/>
  <c r="CM169"/>
  <c r="CL169"/>
  <c r="CK169"/>
  <c r="CJ169"/>
  <c r="CI169"/>
  <c r="CH169"/>
  <c r="CG169"/>
  <c r="CF169"/>
  <c r="CE169"/>
  <c r="CD169"/>
  <c r="CC169"/>
  <c r="CB169"/>
  <c r="CA169"/>
  <c r="BZ169"/>
  <c r="BY169"/>
  <c r="BX169"/>
  <c r="BW169"/>
  <c r="BV169"/>
  <c r="BU169"/>
  <c r="BT169"/>
  <c r="BS169"/>
  <c r="BR169"/>
  <c r="BQ169"/>
  <c r="BP169"/>
  <c r="BO169"/>
  <c r="BN169"/>
  <c r="BM169"/>
  <c r="BL169"/>
  <c r="BK169"/>
  <c r="BJ169"/>
  <c r="BB169"/>
  <c r="BA169"/>
  <c r="AZ169"/>
  <c r="AY169"/>
  <c r="AX169"/>
  <c r="AW169"/>
  <c r="AV169"/>
  <c r="AU169"/>
  <c r="AT169"/>
  <c r="AS169"/>
  <c r="AR169"/>
  <c r="AQ169"/>
  <c r="AP169"/>
  <c r="AO169"/>
  <c r="AN169"/>
  <c r="AM169"/>
  <c r="AL169"/>
  <c r="AK169"/>
  <c r="AJ169"/>
  <c r="AI169"/>
  <c r="FX168"/>
  <c r="FW168"/>
  <c r="FV168"/>
  <c r="FU168"/>
  <c r="FT168"/>
  <c r="FS168"/>
  <c r="FR168"/>
  <c r="FQ168"/>
  <c r="FP168"/>
  <c r="FO168"/>
  <c r="FN168"/>
  <c r="FM168"/>
  <c r="FL168"/>
  <c r="FK168"/>
  <c r="FJ168"/>
  <c r="FI168"/>
  <c r="FH168"/>
  <c r="FG168"/>
  <c r="FF168"/>
  <c r="FE168"/>
  <c r="FD168"/>
  <c r="FC168"/>
  <c r="FB168"/>
  <c r="FA168"/>
  <c r="EZ168"/>
  <c r="EY168"/>
  <c r="EX168"/>
  <c r="EW168"/>
  <c r="EV168"/>
  <c r="EU168"/>
  <c r="ET168"/>
  <c r="ES168"/>
  <c r="ER168"/>
  <c r="EQ168"/>
  <c r="EP168"/>
  <c r="EO168"/>
  <c r="EN168"/>
  <c r="EM168"/>
  <c r="EL168"/>
  <c r="EK168"/>
  <c r="EJ168"/>
  <c r="EI168"/>
  <c r="EH168"/>
  <c r="EG168"/>
  <c r="EF168"/>
  <c r="EE168"/>
  <c r="ED168"/>
  <c r="EC168"/>
  <c r="EB168"/>
  <c r="EA168"/>
  <c r="DZ168"/>
  <c r="DY168"/>
  <c r="DX168"/>
  <c r="DW168"/>
  <c r="DV168"/>
  <c r="DU168"/>
  <c r="DT168"/>
  <c r="DS168"/>
  <c r="DR168"/>
  <c r="DQ168"/>
  <c r="DP168"/>
  <c r="DO168"/>
  <c r="DN168"/>
  <c r="DM168"/>
  <c r="DL168"/>
  <c r="DK168"/>
  <c r="DJ168"/>
  <c r="DI168"/>
  <c r="DH168"/>
  <c r="DG168"/>
  <c r="DF168"/>
  <c r="DE168"/>
  <c r="DD168"/>
  <c r="DC168"/>
  <c r="DB168"/>
  <c r="DA168"/>
  <c r="CZ168"/>
  <c r="CY168"/>
  <c r="CX168"/>
  <c r="CW168"/>
  <c r="CV168"/>
  <c r="CU168"/>
  <c r="CT168"/>
  <c r="CS168"/>
  <c r="CR168"/>
  <c r="CQ168"/>
  <c r="CP168"/>
  <c r="CO168"/>
  <c r="CN168"/>
  <c r="CM168"/>
  <c r="CL168"/>
  <c r="CK168"/>
  <c r="CJ168"/>
  <c r="CI168"/>
  <c r="CH168"/>
  <c r="CG168"/>
  <c r="CF168"/>
  <c r="CE168"/>
  <c r="CD168"/>
  <c r="CC168"/>
  <c r="CB168"/>
  <c r="CA168"/>
  <c r="BZ168"/>
  <c r="BY168"/>
  <c r="BX168"/>
  <c r="BW168"/>
  <c r="BV168"/>
  <c r="BU168"/>
  <c r="BT168"/>
  <c r="BS168"/>
  <c r="BR168"/>
  <c r="BQ168"/>
  <c r="BP168"/>
  <c r="BO168"/>
  <c r="BN168"/>
  <c r="BM168"/>
  <c r="BL168"/>
  <c r="BK168"/>
  <c r="BJ168"/>
  <c r="BB168"/>
  <c r="BA168"/>
  <c r="AZ168"/>
  <c r="AY168"/>
  <c r="AX168"/>
  <c r="AW168"/>
  <c r="AV168"/>
  <c r="AU168"/>
  <c r="AT168"/>
  <c r="AS168"/>
  <c r="AR168"/>
  <c r="AQ168"/>
  <c r="AP168"/>
  <c r="AO168"/>
  <c r="AN168"/>
  <c r="AM168"/>
  <c r="AL168"/>
  <c r="AK168"/>
  <c r="AJ168"/>
  <c r="AI168"/>
  <c r="FX167"/>
  <c r="FW167"/>
  <c r="FV167"/>
  <c r="FU167"/>
  <c r="FT167"/>
  <c r="FS167"/>
  <c r="FR167"/>
  <c r="FQ167"/>
  <c r="FP167"/>
  <c r="FO167"/>
  <c r="FN167"/>
  <c r="FM167"/>
  <c r="FL167"/>
  <c r="FK167"/>
  <c r="FJ167"/>
  <c r="FI167"/>
  <c r="FH167"/>
  <c r="FG167"/>
  <c r="FF167"/>
  <c r="FE167"/>
  <c r="FD167"/>
  <c r="FC167"/>
  <c r="FB167"/>
  <c r="FA167"/>
  <c r="EZ167"/>
  <c r="EY167"/>
  <c r="EX167"/>
  <c r="EW167"/>
  <c r="EV167"/>
  <c r="EU167"/>
  <c r="ET167"/>
  <c r="ES167"/>
  <c r="ER167"/>
  <c r="EQ167"/>
  <c r="EP167"/>
  <c r="EO167"/>
  <c r="EN167"/>
  <c r="EM167"/>
  <c r="EL167"/>
  <c r="EK167"/>
  <c r="EJ167"/>
  <c r="EI167"/>
  <c r="EH167"/>
  <c r="EG167"/>
  <c r="EF167"/>
  <c r="EE167"/>
  <c r="ED167"/>
  <c r="EC167"/>
  <c r="EB167"/>
  <c r="EA167"/>
  <c r="DZ167"/>
  <c r="DY167"/>
  <c r="DX167"/>
  <c r="DW167"/>
  <c r="DV167"/>
  <c r="DU167"/>
  <c r="DT167"/>
  <c r="DS167"/>
  <c r="DR167"/>
  <c r="DQ167"/>
  <c r="DP167"/>
  <c r="DO167"/>
  <c r="DN167"/>
  <c r="DM167"/>
  <c r="DL167"/>
  <c r="DK167"/>
  <c r="DJ167"/>
  <c r="DI167"/>
  <c r="DH167"/>
  <c r="DG167"/>
  <c r="DF167"/>
  <c r="DE167"/>
  <c r="DD167"/>
  <c r="DC167"/>
  <c r="DB167"/>
  <c r="DA167"/>
  <c r="CZ167"/>
  <c r="CY167"/>
  <c r="CX167"/>
  <c r="CW167"/>
  <c r="CV167"/>
  <c r="CU167"/>
  <c r="CT167"/>
  <c r="CS167"/>
  <c r="CR167"/>
  <c r="CQ167"/>
  <c r="CP167"/>
  <c r="CO167"/>
  <c r="CN167"/>
  <c r="CM167"/>
  <c r="CL167"/>
  <c r="CK167"/>
  <c r="CJ167"/>
  <c r="CI167"/>
  <c r="CH167"/>
  <c r="CG167"/>
  <c r="CF167"/>
  <c r="CE167"/>
  <c r="CD167"/>
  <c r="CC167"/>
  <c r="CB167"/>
  <c r="CA167"/>
  <c r="BZ167"/>
  <c r="BY167"/>
  <c r="BX167"/>
  <c r="BW167"/>
  <c r="BV167"/>
  <c r="BU167"/>
  <c r="BT167"/>
  <c r="BS167"/>
  <c r="BR167"/>
  <c r="BQ167"/>
  <c r="BP167"/>
  <c r="BO167"/>
  <c r="BN167"/>
  <c r="BM167"/>
  <c r="BL167"/>
  <c r="BK167"/>
  <c r="BJ167"/>
  <c r="BB167"/>
  <c r="BA167"/>
  <c r="AZ167"/>
  <c r="AY167"/>
  <c r="AX167"/>
  <c r="AW167"/>
  <c r="AV167"/>
  <c r="AU167"/>
  <c r="AT167"/>
  <c r="AS167"/>
  <c r="AR167"/>
  <c r="AQ167"/>
  <c r="AP167"/>
  <c r="AO167"/>
  <c r="AN167"/>
  <c r="AM167"/>
  <c r="AL167"/>
  <c r="AK167"/>
  <c r="AJ167"/>
  <c r="AI167"/>
  <c r="FX166"/>
  <c r="FW166"/>
  <c r="FV166"/>
  <c r="FU166"/>
  <c r="FT166"/>
  <c r="FS166"/>
  <c r="FR166"/>
  <c r="FQ166"/>
  <c r="FP166"/>
  <c r="FO166"/>
  <c r="FN166"/>
  <c r="FM166"/>
  <c r="FL166"/>
  <c r="FK166"/>
  <c r="FJ166"/>
  <c r="FI166"/>
  <c r="FH166"/>
  <c r="FG166"/>
  <c r="FF166"/>
  <c r="FE166"/>
  <c r="FD166"/>
  <c r="FC166"/>
  <c r="FB166"/>
  <c r="FA166"/>
  <c r="EZ166"/>
  <c r="EY166"/>
  <c r="EX166"/>
  <c r="EW166"/>
  <c r="EV166"/>
  <c r="EU166"/>
  <c r="ET166"/>
  <c r="ES166"/>
  <c r="ER166"/>
  <c r="EQ166"/>
  <c r="EP166"/>
  <c r="EO166"/>
  <c r="EN166"/>
  <c r="EM166"/>
  <c r="EL166"/>
  <c r="EK166"/>
  <c r="EJ166"/>
  <c r="EI166"/>
  <c r="EH166"/>
  <c r="EG166"/>
  <c r="EF166"/>
  <c r="EE166"/>
  <c r="ED166"/>
  <c r="EC166"/>
  <c r="EB166"/>
  <c r="EA166"/>
  <c r="DZ166"/>
  <c r="DY166"/>
  <c r="DX166"/>
  <c r="DW166"/>
  <c r="DV166"/>
  <c r="DU166"/>
  <c r="DT166"/>
  <c r="DS166"/>
  <c r="DR166"/>
  <c r="DQ166"/>
  <c r="DP166"/>
  <c r="DO166"/>
  <c r="DN166"/>
  <c r="DM166"/>
  <c r="DL166"/>
  <c r="DK166"/>
  <c r="DJ166"/>
  <c r="DI166"/>
  <c r="DH166"/>
  <c r="DG166"/>
  <c r="DF166"/>
  <c r="DE166"/>
  <c r="DD166"/>
  <c r="DC166"/>
  <c r="DB166"/>
  <c r="DA166"/>
  <c r="CZ166"/>
  <c r="CY166"/>
  <c r="CX166"/>
  <c r="CW166"/>
  <c r="CV166"/>
  <c r="CU166"/>
  <c r="CT166"/>
  <c r="CS166"/>
  <c r="CR166"/>
  <c r="CQ166"/>
  <c r="CP166"/>
  <c r="CO166"/>
  <c r="CN166"/>
  <c r="CM166"/>
  <c r="CL166"/>
  <c r="CK166"/>
  <c r="CJ166"/>
  <c r="CI166"/>
  <c r="CH166"/>
  <c r="CG166"/>
  <c r="CF166"/>
  <c r="CE166"/>
  <c r="CD166"/>
  <c r="CC166"/>
  <c r="CB166"/>
  <c r="CA166"/>
  <c r="BZ166"/>
  <c r="BY166"/>
  <c r="BX166"/>
  <c r="BW166"/>
  <c r="BV166"/>
  <c r="BU166"/>
  <c r="BT166"/>
  <c r="BS166"/>
  <c r="BR166"/>
  <c r="BQ166"/>
  <c r="BP166"/>
  <c r="BO166"/>
  <c r="BN166"/>
  <c r="BM166"/>
  <c r="BL166"/>
  <c r="BK166"/>
  <c r="BJ166"/>
  <c r="BB166"/>
  <c r="BA166"/>
  <c r="AZ166"/>
  <c r="AY166"/>
  <c r="AX166"/>
  <c r="AW166"/>
  <c r="AV166"/>
  <c r="AU166"/>
  <c r="AT166"/>
  <c r="AS166"/>
  <c r="AR166"/>
  <c r="AQ166"/>
  <c r="AP166"/>
  <c r="AO166"/>
  <c r="AN166"/>
  <c r="AM166"/>
  <c r="AL166"/>
  <c r="AK166"/>
  <c r="AJ166"/>
  <c r="AI166"/>
  <c r="FX165"/>
  <c r="FW165"/>
  <c r="FV165"/>
  <c r="FU165"/>
  <c r="FT165"/>
  <c r="FS165"/>
  <c r="FR165"/>
  <c r="FQ165"/>
  <c r="FP165"/>
  <c r="FO165"/>
  <c r="FN165"/>
  <c r="FM165"/>
  <c r="FL165"/>
  <c r="FK165"/>
  <c r="FJ165"/>
  <c r="FI165"/>
  <c r="FH165"/>
  <c r="FG165"/>
  <c r="FF165"/>
  <c r="FE165"/>
  <c r="FD165"/>
  <c r="FC165"/>
  <c r="FB165"/>
  <c r="FA165"/>
  <c r="EZ165"/>
  <c r="EY165"/>
  <c r="EX165"/>
  <c r="EW165"/>
  <c r="EV165"/>
  <c r="EU165"/>
  <c r="ET165"/>
  <c r="ES165"/>
  <c r="ER165"/>
  <c r="EQ165"/>
  <c r="EP165"/>
  <c r="EO165"/>
  <c r="EN165"/>
  <c r="EM165"/>
  <c r="EL165"/>
  <c r="EK165"/>
  <c r="EJ165"/>
  <c r="EI165"/>
  <c r="EH165"/>
  <c r="EG165"/>
  <c r="EF165"/>
  <c r="EE165"/>
  <c r="ED165"/>
  <c r="EC165"/>
  <c r="EB165"/>
  <c r="EA165"/>
  <c r="DZ165"/>
  <c r="DY165"/>
  <c r="DX165"/>
  <c r="DW165"/>
  <c r="DV165"/>
  <c r="DU165"/>
  <c r="DT165"/>
  <c r="DS165"/>
  <c r="DR165"/>
  <c r="DQ165"/>
  <c r="DP165"/>
  <c r="DO165"/>
  <c r="DN165"/>
  <c r="DM165"/>
  <c r="DL165"/>
  <c r="DK165"/>
  <c r="DJ165"/>
  <c r="DI165"/>
  <c r="DH165"/>
  <c r="DG165"/>
  <c r="DF165"/>
  <c r="DE165"/>
  <c r="DD165"/>
  <c r="DC165"/>
  <c r="DB165"/>
  <c r="DA165"/>
  <c r="CZ165"/>
  <c r="CY165"/>
  <c r="CX165"/>
  <c r="CW165"/>
  <c r="CV165"/>
  <c r="CU165"/>
  <c r="CT165"/>
  <c r="CS165"/>
  <c r="CR165"/>
  <c r="CQ165"/>
  <c r="CP165"/>
  <c r="CO165"/>
  <c r="CN165"/>
  <c r="CM165"/>
  <c r="CL165"/>
  <c r="CK165"/>
  <c r="CJ165"/>
  <c r="CI165"/>
  <c r="CH165"/>
  <c r="CG165"/>
  <c r="CF165"/>
  <c r="CE165"/>
  <c r="CD165"/>
  <c r="CC165"/>
  <c r="CB165"/>
  <c r="CA165"/>
  <c r="BZ165"/>
  <c r="BY165"/>
  <c r="BX165"/>
  <c r="BW165"/>
  <c r="BV165"/>
  <c r="BU165"/>
  <c r="BT165"/>
  <c r="BS165"/>
  <c r="BR165"/>
  <c r="BQ165"/>
  <c r="BP165"/>
  <c r="BO165"/>
  <c r="BN165"/>
  <c r="BM165"/>
  <c r="BL165"/>
  <c r="BK165"/>
  <c r="BJ165"/>
  <c r="BB165"/>
  <c r="BA165"/>
  <c r="AZ165"/>
  <c r="AY165"/>
  <c r="AX165"/>
  <c r="AW165"/>
  <c r="AV165"/>
  <c r="AU165"/>
  <c r="AT165"/>
  <c r="AS165"/>
  <c r="AR165"/>
  <c r="AQ165"/>
  <c r="AP165"/>
  <c r="AO165"/>
  <c r="AN165"/>
  <c r="AM165"/>
  <c r="AL165"/>
  <c r="AK165"/>
  <c r="AJ165"/>
  <c r="AI165"/>
  <c r="FX164"/>
  <c r="FW164"/>
  <c r="FV164"/>
  <c r="FU164"/>
  <c r="FT164"/>
  <c r="FS164"/>
  <c r="FR164"/>
  <c r="FQ164"/>
  <c r="FP164"/>
  <c r="FO164"/>
  <c r="FN164"/>
  <c r="FM164"/>
  <c r="FL164"/>
  <c r="FK164"/>
  <c r="FJ164"/>
  <c r="FI164"/>
  <c r="FH164"/>
  <c r="FG164"/>
  <c r="FF164"/>
  <c r="FE164"/>
  <c r="FD164"/>
  <c r="FC164"/>
  <c r="FB164"/>
  <c r="FA164"/>
  <c r="EZ164"/>
  <c r="EY164"/>
  <c r="EX164"/>
  <c r="EW164"/>
  <c r="EV164"/>
  <c r="EU164"/>
  <c r="ET164"/>
  <c r="ES164"/>
  <c r="ER164"/>
  <c r="EQ164"/>
  <c r="EP164"/>
  <c r="EO164"/>
  <c r="EN164"/>
  <c r="EM164"/>
  <c r="EL164"/>
  <c r="EK164"/>
  <c r="EJ164"/>
  <c r="EI164"/>
  <c r="EH164"/>
  <c r="EG164"/>
  <c r="EF164"/>
  <c r="EE164"/>
  <c r="ED164"/>
  <c r="EC164"/>
  <c r="EB164"/>
  <c r="EA164"/>
  <c r="DZ164"/>
  <c r="DY164"/>
  <c r="DX164"/>
  <c r="DW164"/>
  <c r="DV164"/>
  <c r="DU164"/>
  <c r="DT164"/>
  <c r="DS164"/>
  <c r="DR164"/>
  <c r="DQ164"/>
  <c r="DP164"/>
  <c r="DO164"/>
  <c r="DN164"/>
  <c r="DM164"/>
  <c r="DL164"/>
  <c r="DK164"/>
  <c r="DJ164"/>
  <c r="DI164"/>
  <c r="DH164"/>
  <c r="DG164"/>
  <c r="DF164"/>
  <c r="DE164"/>
  <c r="DD164"/>
  <c r="DC164"/>
  <c r="DB164"/>
  <c r="DA164"/>
  <c r="CZ164"/>
  <c r="CY164"/>
  <c r="CX164"/>
  <c r="CW164"/>
  <c r="CV164"/>
  <c r="CU164"/>
  <c r="CT164"/>
  <c r="CS164"/>
  <c r="CR164"/>
  <c r="CQ164"/>
  <c r="CP164"/>
  <c r="CO164"/>
  <c r="CN164"/>
  <c r="CM164"/>
  <c r="CL164"/>
  <c r="CK164"/>
  <c r="CJ164"/>
  <c r="CI164"/>
  <c r="CH164"/>
  <c r="CG164"/>
  <c r="CF164"/>
  <c r="CE164"/>
  <c r="CD164"/>
  <c r="CC164"/>
  <c r="CB164"/>
  <c r="CA164"/>
  <c r="BZ164"/>
  <c r="BY164"/>
  <c r="BX164"/>
  <c r="BW164"/>
  <c r="BV164"/>
  <c r="BU164"/>
  <c r="BT164"/>
  <c r="BS164"/>
  <c r="BR164"/>
  <c r="BQ164"/>
  <c r="BP164"/>
  <c r="BO164"/>
  <c r="BN164"/>
  <c r="BM164"/>
  <c r="BL164"/>
  <c r="BK164"/>
  <c r="BJ164"/>
  <c r="BB164"/>
  <c r="BA164"/>
  <c r="AZ164"/>
  <c r="AY164"/>
  <c r="AX164"/>
  <c r="AW164"/>
  <c r="AV164"/>
  <c r="AU164"/>
  <c r="AT164"/>
  <c r="AS164"/>
  <c r="AR164"/>
  <c r="AQ164"/>
  <c r="AP164"/>
  <c r="AO164"/>
  <c r="AN164"/>
  <c r="AM164"/>
  <c r="AL164"/>
  <c r="AK164"/>
  <c r="AJ164"/>
  <c r="AI164"/>
  <c r="FX163"/>
  <c r="FW163"/>
  <c r="FV163"/>
  <c r="FU163"/>
  <c r="FT163"/>
  <c r="FS163"/>
  <c r="FR163"/>
  <c r="FQ163"/>
  <c r="FP163"/>
  <c r="FO163"/>
  <c r="FN163"/>
  <c r="FM163"/>
  <c r="FL163"/>
  <c r="FK163"/>
  <c r="FJ163"/>
  <c r="FI163"/>
  <c r="FH163"/>
  <c r="FG163"/>
  <c r="FF163"/>
  <c r="FE163"/>
  <c r="FD163"/>
  <c r="FC163"/>
  <c r="FB163"/>
  <c r="FA163"/>
  <c r="EZ163"/>
  <c r="EY163"/>
  <c r="EX163"/>
  <c r="EW163"/>
  <c r="EV163"/>
  <c r="EU163"/>
  <c r="ET163"/>
  <c r="ES163"/>
  <c r="ER163"/>
  <c r="EQ163"/>
  <c r="EP163"/>
  <c r="EO163"/>
  <c r="EN163"/>
  <c r="EM163"/>
  <c r="EL163"/>
  <c r="EK163"/>
  <c r="EJ163"/>
  <c r="EI163"/>
  <c r="EH163"/>
  <c r="EG163"/>
  <c r="EF163"/>
  <c r="EE163"/>
  <c r="ED163"/>
  <c r="EC163"/>
  <c r="EB163"/>
  <c r="EA163"/>
  <c r="DZ163"/>
  <c r="DY163"/>
  <c r="DX163"/>
  <c r="DW163"/>
  <c r="DV163"/>
  <c r="DU163"/>
  <c r="DT163"/>
  <c r="DS163"/>
  <c r="DR163"/>
  <c r="DQ163"/>
  <c r="DP163"/>
  <c r="DO163"/>
  <c r="DN163"/>
  <c r="DM163"/>
  <c r="DL163"/>
  <c r="DK163"/>
  <c r="DJ163"/>
  <c r="DI163"/>
  <c r="DH163"/>
  <c r="DG163"/>
  <c r="DF163"/>
  <c r="DE163"/>
  <c r="DD163"/>
  <c r="DC163"/>
  <c r="DB163"/>
  <c r="DA163"/>
  <c r="CZ163"/>
  <c r="CY163"/>
  <c r="CX163"/>
  <c r="CW163"/>
  <c r="CV163"/>
  <c r="CU163"/>
  <c r="CT163"/>
  <c r="CS163"/>
  <c r="CR163"/>
  <c r="CQ163"/>
  <c r="CP163"/>
  <c r="CO163"/>
  <c r="CN163"/>
  <c r="CM163"/>
  <c r="CL163"/>
  <c r="CK163"/>
  <c r="CJ163"/>
  <c r="CI163"/>
  <c r="CH163"/>
  <c r="CG163"/>
  <c r="CF163"/>
  <c r="CE163"/>
  <c r="CD163"/>
  <c r="CC163"/>
  <c r="CB163"/>
  <c r="CA163"/>
  <c r="BZ163"/>
  <c r="BY163"/>
  <c r="BX163"/>
  <c r="BW163"/>
  <c r="BV163"/>
  <c r="BU163"/>
  <c r="BT163"/>
  <c r="BS163"/>
  <c r="BR163"/>
  <c r="BQ163"/>
  <c r="BP163"/>
  <c r="BO163"/>
  <c r="BN163"/>
  <c r="BM163"/>
  <c r="BL163"/>
  <c r="BK163"/>
  <c r="BJ163"/>
  <c r="BB163"/>
  <c r="BA163"/>
  <c r="AZ163"/>
  <c r="AY163"/>
  <c r="AX163"/>
  <c r="AW163"/>
  <c r="AV163"/>
  <c r="AU163"/>
  <c r="AT163"/>
  <c r="AS163"/>
  <c r="AR163"/>
  <c r="AQ163"/>
  <c r="AP163"/>
  <c r="AO163"/>
  <c r="AN163"/>
  <c r="AM163"/>
  <c r="AL163"/>
  <c r="AK163"/>
  <c r="AJ163"/>
  <c r="AI163"/>
  <c r="FX162"/>
  <c r="FW162"/>
  <c r="FV162"/>
  <c r="FU162"/>
  <c r="FT162"/>
  <c r="FS162"/>
  <c r="FR162"/>
  <c r="FQ162"/>
  <c r="FP162"/>
  <c r="FO162"/>
  <c r="FN162"/>
  <c r="FM162"/>
  <c r="FL162"/>
  <c r="FK162"/>
  <c r="FJ162"/>
  <c r="FI162"/>
  <c r="FH162"/>
  <c r="FG162"/>
  <c r="FF162"/>
  <c r="FE162"/>
  <c r="FD162"/>
  <c r="FC162"/>
  <c r="FB162"/>
  <c r="FA162"/>
  <c r="EZ162"/>
  <c r="EY162"/>
  <c r="EX162"/>
  <c r="EW162"/>
  <c r="EV162"/>
  <c r="EU162"/>
  <c r="ET162"/>
  <c r="ES162"/>
  <c r="ER162"/>
  <c r="EQ162"/>
  <c r="EP162"/>
  <c r="EO162"/>
  <c r="EN162"/>
  <c r="EM162"/>
  <c r="EL162"/>
  <c r="EK162"/>
  <c r="EJ162"/>
  <c r="EI162"/>
  <c r="EH162"/>
  <c r="EG162"/>
  <c r="EF162"/>
  <c r="EE162"/>
  <c r="ED162"/>
  <c r="EC162"/>
  <c r="EB162"/>
  <c r="EA162"/>
  <c r="DZ162"/>
  <c r="DY162"/>
  <c r="DX162"/>
  <c r="DW162"/>
  <c r="DV162"/>
  <c r="DU162"/>
  <c r="DT162"/>
  <c r="DS162"/>
  <c r="DR162"/>
  <c r="DQ162"/>
  <c r="DP162"/>
  <c r="DO162"/>
  <c r="DN162"/>
  <c r="DM162"/>
  <c r="DL162"/>
  <c r="DK162"/>
  <c r="DJ162"/>
  <c r="DI162"/>
  <c r="DH162"/>
  <c r="DG162"/>
  <c r="DF162"/>
  <c r="DE162"/>
  <c r="DD162"/>
  <c r="DC162"/>
  <c r="DB162"/>
  <c r="DA162"/>
  <c r="CZ162"/>
  <c r="CY162"/>
  <c r="CX162"/>
  <c r="CW162"/>
  <c r="CV162"/>
  <c r="CU162"/>
  <c r="CT162"/>
  <c r="CS162"/>
  <c r="CR162"/>
  <c r="CQ162"/>
  <c r="CP162"/>
  <c r="CO162"/>
  <c r="CN162"/>
  <c r="CM162"/>
  <c r="CL162"/>
  <c r="CK162"/>
  <c r="CJ162"/>
  <c r="CI162"/>
  <c r="CH162"/>
  <c r="CG162"/>
  <c r="CF162"/>
  <c r="CE162"/>
  <c r="CD162"/>
  <c r="CC162"/>
  <c r="CB162"/>
  <c r="CA162"/>
  <c r="BZ162"/>
  <c r="BY162"/>
  <c r="BX162"/>
  <c r="BW162"/>
  <c r="BV162"/>
  <c r="BU162"/>
  <c r="BT162"/>
  <c r="BS162"/>
  <c r="BR162"/>
  <c r="BQ162"/>
  <c r="BP162"/>
  <c r="BO162"/>
  <c r="BN162"/>
  <c r="BM162"/>
  <c r="BL162"/>
  <c r="BK162"/>
  <c r="BJ162"/>
  <c r="AI162"/>
  <c r="FX161"/>
  <c r="FW161"/>
  <c r="FV161"/>
  <c r="FU161"/>
  <c r="FT161"/>
  <c r="FS161"/>
  <c r="FR161"/>
  <c r="FQ161"/>
  <c r="FP161"/>
  <c r="FO161"/>
  <c r="FN161"/>
  <c r="FM161"/>
  <c r="FL161"/>
  <c r="FK161"/>
  <c r="FJ161"/>
  <c r="FI161"/>
  <c r="FH161"/>
  <c r="FG161"/>
  <c r="FF161"/>
  <c r="FE161"/>
  <c r="FD161"/>
  <c r="FC161"/>
  <c r="FB161"/>
  <c r="FA161"/>
  <c r="EZ161"/>
  <c r="EY161"/>
  <c r="EX161"/>
  <c r="EW161"/>
  <c r="EV161"/>
  <c r="EU161"/>
  <c r="ET161"/>
  <c r="ES161"/>
  <c r="ER161"/>
  <c r="EQ161"/>
  <c r="EP161"/>
  <c r="EO161"/>
  <c r="EN161"/>
  <c r="EM161"/>
  <c r="EL161"/>
  <c r="EK161"/>
  <c r="EJ161"/>
  <c r="EI161"/>
  <c r="EH161"/>
  <c r="EG161"/>
  <c r="EF161"/>
  <c r="EE161"/>
  <c r="ED161"/>
  <c r="EC161"/>
  <c r="EB161"/>
  <c r="EA161"/>
  <c r="DZ161"/>
  <c r="DY161"/>
  <c r="DX161"/>
  <c r="DW161"/>
  <c r="DV161"/>
  <c r="DU161"/>
  <c r="DT161"/>
  <c r="DS161"/>
  <c r="DR161"/>
  <c r="DQ161"/>
  <c r="DP161"/>
  <c r="DO161"/>
  <c r="DN161"/>
  <c r="DM161"/>
  <c r="DL161"/>
  <c r="DK161"/>
  <c r="DJ161"/>
  <c r="DI161"/>
  <c r="DH161"/>
  <c r="DG161"/>
  <c r="DF161"/>
  <c r="DE161"/>
  <c r="DD161"/>
  <c r="DC161"/>
  <c r="DB161"/>
  <c r="DA161"/>
  <c r="CZ161"/>
  <c r="CY161"/>
  <c r="CX161"/>
  <c r="CW161"/>
  <c r="CV161"/>
  <c r="CU161"/>
  <c r="CT161"/>
  <c r="CS161"/>
  <c r="CR161"/>
  <c r="CQ161"/>
  <c r="CP161"/>
  <c r="CO161"/>
  <c r="CN161"/>
  <c r="CM161"/>
  <c r="CL161"/>
  <c r="CK161"/>
  <c r="CJ161"/>
  <c r="CI161"/>
  <c r="CH161"/>
  <c r="CG161"/>
  <c r="CF161"/>
  <c r="CE161"/>
  <c r="CD161"/>
  <c r="CC161"/>
  <c r="CB161"/>
  <c r="CA161"/>
  <c r="BZ161"/>
  <c r="BY161"/>
  <c r="BX161"/>
  <c r="BW161"/>
  <c r="BV161"/>
  <c r="BU161"/>
  <c r="BT161"/>
  <c r="BS161"/>
  <c r="BR161"/>
  <c r="BQ161"/>
  <c r="BP161"/>
  <c r="BO161"/>
  <c r="BN161"/>
  <c r="BM161"/>
  <c r="BL161"/>
  <c r="BK161"/>
  <c r="BJ161"/>
  <c r="BB161"/>
  <c r="BA161"/>
  <c r="AZ161"/>
  <c r="AY161"/>
  <c r="AX161"/>
  <c r="AW161"/>
  <c r="AV161"/>
  <c r="AU161"/>
  <c r="AT161"/>
  <c r="AS161"/>
  <c r="AR161"/>
  <c r="AQ161"/>
  <c r="AP161"/>
  <c r="AO161"/>
  <c r="AN161"/>
  <c r="AM161"/>
  <c r="AL161"/>
  <c r="AK161"/>
  <c r="AJ161"/>
  <c r="AI161"/>
  <c r="FX160"/>
  <c r="FW160"/>
  <c r="FV160"/>
  <c r="FU160"/>
  <c r="FT160"/>
  <c r="FS160"/>
  <c r="FR160"/>
  <c r="FQ160"/>
  <c r="FP160"/>
  <c r="FO160"/>
  <c r="FN160"/>
  <c r="FM160"/>
  <c r="FL160"/>
  <c r="FK160"/>
  <c r="FJ160"/>
  <c r="FI160"/>
  <c r="FH160"/>
  <c r="FG160"/>
  <c r="FF160"/>
  <c r="FE160"/>
  <c r="FD160"/>
  <c r="FC160"/>
  <c r="FB160"/>
  <c r="FA160"/>
  <c r="EZ160"/>
  <c r="EY160"/>
  <c r="EX160"/>
  <c r="EW160"/>
  <c r="EV160"/>
  <c r="EU160"/>
  <c r="ET160"/>
  <c r="ES160"/>
  <c r="ER160"/>
  <c r="EQ160"/>
  <c r="EP160"/>
  <c r="EO160"/>
  <c r="EN160"/>
  <c r="EM160"/>
  <c r="EL160"/>
  <c r="EK160"/>
  <c r="EJ160"/>
  <c r="EI160"/>
  <c r="EH160"/>
  <c r="EG160"/>
  <c r="EF160"/>
  <c r="EE160"/>
  <c r="ED160"/>
  <c r="EC160"/>
  <c r="EB160"/>
  <c r="EA160"/>
  <c r="DZ160"/>
  <c r="DY160"/>
  <c r="DX160"/>
  <c r="DW160"/>
  <c r="DV160"/>
  <c r="DU160"/>
  <c r="DT160"/>
  <c r="DS160"/>
  <c r="DR160"/>
  <c r="DQ160"/>
  <c r="DP160"/>
  <c r="DO160"/>
  <c r="DN160"/>
  <c r="DM160"/>
  <c r="DL160"/>
  <c r="DK160"/>
  <c r="DJ160"/>
  <c r="DI160"/>
  <c r="DH160"/>
  <c r="DG160"/>
  <c r="DF160"/>
  <c r="DE160"/>
  <c r="DD160"/>
  <c r="DC160"/>
  <c r="DB160"/>
  <c r="DA160"/>
  <c r="CZ160"/>
  <c r="CY160"/>
  <c r="CX160"/>
  <c r="CW160"/>
  <c r="CV160"/>
  <c r="CU160"/>
  <c r="CT160"/>
  <c r="CS160"/>
  <c r="CR160"/>
  <c r="CQ160"/>
  <c r="CP160"/>
  <c r="CO160"/>
  <c r="CN160"/>
  <c r="CM160"/>
  <c r="CL160"/>
  <c r="CK160"/>
  <c r="CJ160"/>
  <c r="CI160"/>
  <c r="CH160"/>
  <c r="CG160"/>
  <c r="CF160"/>
  <c r="CE160"/>
  <c r="CD160"/>
  <c r="CC160"/>
  <c r="CB160"/>
  <c r="CA160"/>
  <c r="BZ160"/>
  <c r="BY160"/>
  <c r="BX160"/>
  <c r="BW160"/>
  <c r="BV160"/>
  <c r="BU160"/>
  <c r="BT160"/>
  <c r="BS160"/>
  <c r="BR160"/>
  <c r="BQ160"/>
  <c r="BP160"/>
  <c r="BO160"/>
  <c r="BN160"/>
  <c r="BM160"/>
  <c r="BL160"/>
  <c r="BK160"/>
  <c r="BJ160"/>
  <c r="BC160"/>
  <c r="BA160"/>
  <c r="BB160" s="1"/>
  <c r="AY160"/>
  <c r="AZ160" s="1"/>
  <c r="AW160"/>
  <c r="AX160" s="1"/>
  <c r="AU160"/>
  <c r="AV160" s="1"/>
  <c r="AT160"/>
  <c r="AS160"/>
  <c r="AR160"/>
  <c r="AQ160"/>
  <c r="AP160"/>
  <c r="AO160"/>
  <c r="AM160"/>
  <c r="AN160" s="1"/>
  <c r="AK160"/>
  <c r="AL160" s="1"/>
  <c r="AJ160"/>
  <c r="AI160"/>
  <c r="FX159"/>
  <c r="FW159"/>
  <c r="FV159"/>
  <c r="FU159"/>
  <c r="FT159"/>
  <c r="FS159"/>
  <c r="FR159"/>
  <c r="FQ159"/>
  <c r="FP159"/>
  <c r="FO159"/>
  <c r="FN159"/>
  <c r="FM159"/>
  <c r="FL159"/>
  <c r="FK159"/>
  <c r="FJ159"/>
  <c r="FI159"/>
  <c r="FH159"/>
  <c r="FG159"/>
  <c r="FF159"/>
  <c r="FE159"/>
  <c r="FD159"/>
  <c r="FC159"/>
  <c r="FB159"/>
  <c r="FA159"/>
  <c r="EZ159"/>
  <c r="EY159"/>
  <c r="EX159"/>
  <c r="EW159"/>
  <c r="EV159"/>
  <c r="EU159"/>
  <c r="ET159"/>
  <c r="ES159"/>
  <c r="ER159"/>
  <c r="EQ159"/>
  <c r="EP159"/>
  <c r="EO159"/>
  <c r="EN159"/>
  <c r="EM159"/>
  <c r="EL159"/>
  <c r="EK159"/>
  <c r="EJ159"/>
  <c r="EI159"/>
  <c r="EH159"/>
  <c r="EG159"/>
  <c r="EF159"/>
  <c r="EE159"/>
  <c r="ED159"/>
  <c r="EC159"/>
  <c r="EB159"/>
  <c r="EA159"/>
  <c r="DZ159"/>
  <c r="DY159"/>
  <c r="DX159"/>
  <c r="DW159"/>
  <c r="DV159"/>
  <c r="DU159"/>
  <c r="DT159"/>
  <c r="DS159"/>
  <c r="DR159"/>
  <c r="DQ159"/>
  <c r="DP159"/>
  <c r="DO159"/>
  <c r="DN159"/>
  <c r="DM159"/>
  <c r="DL159"/>
  <c r="DK159"/>
  <c r="DJ159"/>
  <c r="DI159"/>
  <c r="DH159"/>
  <c r="DG159"/>
  <c r="DF159"/>
  <c r="DE159"/>
  <c r="DD159"/>
  <c r="DC159"/>
  <c r="DB159"/>
  <c r="DA159"/>
  <c r="CZ159"/>
  <c r="CY159"/>
  <c r="CX159"/>
  <c r="CW159"/>
  <c r="CV159"/>
  <c r="CU159"/>
  <c r="CT159"/>
  <c r="CS159"/>
  <c r="CR159"/>
  <c r="CQ159"/>
  <c r="CP159"/>
  <c r="CO159"/>
  <c r="CN159"/>
  <c r="CM159"/>
  <c r="CL159"/>
  <c r="CK159"/>
  <c r="CJ159"/>
  <c r="CI159"/>
  <c r="CH159"/>
  <c r="CG159"/>
  <c r="CF159"/>
  <c r="CE159"/>
  <c r="CD159"/>
  <c r="CC159"/>
  <c r="CB159"/>
  <c r="CA159"/>
  <c r="BZ159"/>
  <c r="BY159"/>
  <c r="BX159"/>
  <c r="BW159"/>
  <c r="BV159"/>
  <c r="BU159"/>
  <c r="BT159"/>
  <c r="BS159"/>
  <c r="BR159"/>
  <c r="BQ159"/>
  <c r="BP159"/>
  <c r="BO159"/>
  <c r="BN159"/>
  <c r="BM159"/>
  <c r="BL159"/>
  <c r="BK159"/>
  <c r="BJ159"/>
  <c r="BC159"/>
  <c r="BA159"/>
  <c r="BB159" s="1"/>
  <c r="AY159"/>
  <c r="AZ159" s="1"/>
  <c r="AW159"/>
  <c r="AX159" s="1"/>
  <c r="AU159"/>
  <c r="AV159" s="1"/>
  <c r="AT159"/>
  <c r="AS159"/>
  <c r="AR159"/>
  <c r="AQ159"/>
  <c r="AP159"/>
  <c r="AO159"/>
  <c r="AM159"/>
  <c r="AN159" s="1"/>
  <c r="AK159"/>
  <c r="AL159" s="1"/>
  <c r="AJ159"/>
  <c r="AI159"/>
  <c r="GT158"/>
  <c r="GS158"/>
  <c r="GR158"/>
  <c r="GQ158"/>
  <c r="GP158"/>
  <c r="GO158"/>
  <c r="GN158"/>
  <c r="GM158"/>
  <c r="GK158"/>
  <c r="GJ158"/>
  <c r="GI158"/>
  <c r="GH158"/>
  <c r="GG158"/>
  <c r="GF158"/>
  <c r="GE158"/>
  <c r="GD158"/>
  <c r="GC158"/>
  <c r="FX158"/>
  <c r="FW158"/>
  <c r="FV158"/>
  <c r="FU158"/>
  <c r="FT158"/>
  <c r="FS158"/>
  <c r="FR158"/>
  <c r="FQ158"/>
  <c r="FP158"/>
  <c r="FO158"/>
  <c r="FN158"/>
  <c r="FM158"/>
  <c r="FL158"/>
  <c r="FK158"/>
  <c r="FJ158"/>
  <c r="FI158"/>
  <c r="FH158"/>
  <c r="FG158"/>
  <c r="FF158"/>
  <c r="FE158"/>
  <c r="FD158"/>
  <c r="FC158"/>
  <c r="FB158"/>
  <c r="FA158"/>
  <c r="EZ158"/>
  <c r="EY158"/>
  <c r="EX158"/>
  <c r="EW158"/>
  <c r="EV158"/>
  <c r="EU158"/>
  <c r="ET158"/>
  <c r="ES158"/>
  <c r="ER158"/>
  <c r="EQ158"/>
  <c r="EP158"/>
  <c r="EO158"/>
  <c r="EN158"/>
  <c r="EM158"/>
  <c r="EL158"/>
  <c r="EK158"/>
  <c r="EJ158"/>
  <c r="EI158"/>
  <c r="EH158"/>
  <c r="EG158"/>
  <c r="EF158"/>
  <c r="EE158"/>
  <c r="ED158"/>
  <c r="EC158"/>
  <c r="EB158"/>
  <c r="EA158"/>
  <c r="DZ158"/>
  <c r="DY158"/>
  <c r="DX158"/>
  <c r="DW158"/>
  <c r="DV158"/>
  <c r="DU158"/>
  <c r="DT158"/>
  <c r="DS158"/>
  <c r="DR158"/>
  <c r="DQ158"/>
  <c r="DP158"/>
  <c r="DO158"/>
  <c r="DN158"/>
  <c r="DM158"/>
  <c r="DL158"/>
  <c r="DK158"/>
  <c r="DJ158"/>
  <c r="DI158"/>
  <c r="DH158"/>
  <c r="DG158"/>
  <c r="DF158"/>
  <c r="DE158"/>
  <c r="DD158"/>
  <c r="DC158"/>
  <c r="DB158"/>
  <c r="DA158"/>
  <c r="CZ158"/>
  <c r="CY158"/>
  <c r="CX158"/>
  <c r="CW158"/>
  <c r="CV158"/>
  <c r="CU158"/>
  <c r="CT158"/>
  <c r="CS158"/>
  <c r="CR158"/>
  <c r="CQ158"/>
  <c r="CP158"/>
  <c r="CO158"/>
  <c r="CN158"/>
  <c r="CM158"/>
  <c r="CL158"/>
  <c r="CK158"/>
  <c r="CJ158"/>
  <c r="CI158"/>
  <c r="CH158"/>
  <c r="CG158"/>
  <c r="CF158"/>
  <c r="CE158"/>
  <c r="CD158"/>
  <c r="CC158"/>
  <c r="CB158"/>
  <c r="CA158"/>
  <c r="BZ158"/>
  <c r="BY158"/>
  <c r="BX158"/>
  <c r="BW158"/>
  <c r="BV158"/>
  <c r="BU158"/>
  <c r="BT158"/>
  <c r="BS158"/>
  <c r="BR158"/>
  <c r="BQ158"/>
  <c r="BP158"/>
  <c r="BO158"/>
  <c r="BN158"/>
  <c r="BM158"/>
  <c r="BL158"/>
  <c r="BK158"/>
  <c r="BJ158"/>
  <c r="BA158"/>
  <c r="BB158" s="1"/>
  <c r="AY158"/>
  <c r="AZ158" s="1"/>
  <c r="AW158"/>
  <c r="AX158" s="1"/>
  <c r="AU158"/>
  <c r="AV158" s="1"/>
  <c r="AT158"/>
  <c r="BC158" s="1"/>
  <c r="AR158"/>
  <c r="AS158" s="1"/>
  <c r="AQ158"/>
  <c r="AP158"/>
  <c r="AO158"/>
  <c r="AM158"/>
  <c r="AN158" s="1"/>
  <c r="AK158"/>
  <c r="AL158" s="1"/>
  <c r="AJ158"/>
  <c r="AI158"/>
  <c r="GT157"/>
  <c r="GS157"/>
  <c r="GR157"/>
  <c r="GQ157"/>
  <c r="GP157"/>
  <c r="GO157"/>
  <c r="GN157"/>
  <c r="GM157"/>
  <c r="GK157"/>
  <c r="GJ157"/>
  <c r="GI157"/>
  <c r="GH157"/>
  <c r="GG157"/>
  <c r="GF157"/>
  <c r="GE157"/>
  <c r="GD157"/>
  <c r="GC157"/>
  <c r="FX157"/>
  <c r="FW157"/>
  <c r="FV157"/>
  <c r="FU157"/>
  <c r="FT157"/>
  <c r="FS157"/>
  <c r="FR157"/>
  <c r="FQ157"/>
  <c r="FP157"/>
  <c r="FO157"/>
  <c r="FN157"/>
  <c r="FM157"/>
  <c r="FL157"/>
  <c r="FK157"/>
  <c r="FJ157"/>
  <c r="FI157"/>
  <c r="FH157"/>
  <c r="FG157"/>
  <c r="FF157"/>
  <c r="FE157"/>
  <c r="FD157"/>
  <c r="FC157"/>
  <c r="FB157"/>
  <c r="FA157"/>
  <c r="EZ157"/>
  <c r="EY157"/>
  <c r="EX157"/>
  <c r="EW157"/>
  <c r="EV157"/>
  <c r="EU157"/>
  <c r="ET157"/>
  <c r="ES157"/>
  <c r="ER157"/>
  <c r="EQ157"/>
  <c r="EP157"/>
  <c r="EO157"/>
  <c r="EN157"/>
  <c r="EM157"/>
  <c r="EL157"/>
  <c r="EK157"/>
  <c r="EJ157"/>
  <c r="EI157"/>
  <c r="EH157"/>
  <c r="EG157"/>
  <c r="EF157"/>
  <c r="EE157"/>
  <c r="ED157"/>
  <c r="EC157"/>
  <c r="EB157"/>
  <c r="EA157"/>
  <c r="DZ157"/>
  <c r="DY157"/>
  <c r="DX157"/>
  <c r="DW157"/>
  <c r="DV157"/>
  <c r="DU157"/>
  <c r="DT157"/>
  <c r="DS157"/>
  <c r="DR157"/>
  <c r="DQ157"/>
  <c r="DP157"/>
  <c r="DO157"/>
  <c r="DN157"/>
  <c r="DM157"/>
  <c r="DL157"/>
  <c r="DK157"/>
  <c r="DJ157"/>
  <c r="DI157"/>
  <c r="DH157"/>
  <c r="DG157"/>
  <c r="DF157"/>
  <c r="DE157"/>
  <c r="DD157"/>
  <c r="DC157"/>
  <c r="DB157"/>
  <c r="DA157"/>
  <c r="CZ157"/>
  <c r="CY157"/>
  <c r="CX157"/>
  <c r="CW157"/>
  <c r="CV157"/>
  <c r="CU157"/>
  <c r="CT157"/>
  <c r="CS157"/>
  <c r="CR157"/>
  <c r="CQ157"/>
  <c r="CP157"/>
  <c r="CO157"/>
  <c r="CN157"/>
  <c r="CM157"/>
  <c r="CL157"/>
  <c r="CK157"/>
  <c r="CJ157"/>
  <c r="CI157"/>
  <c r="CH157"/>
  <c r="CG157"/>
  <c r="CF157"/>
  <c r="CE157"/>
  <c r="CD157"/>
  <c r="CC157"/>
  <c r="CB157"/>
  <c r="CA157"/>
  <c r="BZ157"/>
  <c r="BY157"/>
  <c r="BX157"/>
  <c r="BW157"/>
  <c r="BV157"/>
  <c r="BU157"/>
  <c r="BT157"/>
  <c r="BS157"/>
  <c r="BR157"/>
  <c r="BQ157"/>
  <c r="BP157"/>
  <c r="BO157"/>
  <c r="BN157"/>
  <c r="BM157"/>
  <c r="BL157"/>
  <c r="BK157"/>
  <c r="BJ157"/>
  <c r="BC157"/>
  <c r="BA157"/>
  <c r="BB157" s="1"/>
  <c r="AY157"/>
  <c r="AZ157" s="1"/>
  <c r="AW157"/>
  <c r="AX157" s="1"/>
  <c r="AU157"/>
  <c r="AV157" s="1"/>
  <c r="AT157"/>
  <c r="AS157"/>
  <c r="AR157"/>
  <c r="AQ157"/>
  <c r="AP157"/>
  <c r="AO157"/>
  <c r="AM157"/>
  <c r="AN157" s="1"/>
  <c r="AK157"/>
  <c r="AL157" s="1"/>
  <c r="AJ157"/>
  <c r="AI157"/>
  <c r="GT156"/>
  <c r="GS156"/>
  <c r="GR156"/>
  <c r="GQ156"/>
  <c r="GP156"/>
  <c r="GO156"/>
  <c r="GN156"/>
  <c r="GM156"/>
  <c r="GK156"/>
  <c r="GJ156"/>
  <c r="GI156"/>
  <c r="GH156"/>
  <c r="GG156"/>
  <c r="GF156"/>
  <c r="GE156"/>
  <c r="GD156"/>
  <c r="GC156"/>
  <c r="FX156"/>
  <c r="FW156"/>
  <c r="FV156"/>
  <c r="FU156"/>
  <c r="FT156"/>
  <c r="FS156"/>
  <c r="FR156"/>
  <c r="FQ156"/>
  <c r="FP156"/>
  <c r="FO156"/>
  <c r="FN156"/>
  <c r="FM156"/>
  <c r="FL156"/>
  <c r="FK156"/>
  <c r="FJ156"/>
  <c r="FI156"/>
  <c r="FH156"/>
  <c r="FG156"/>
  <c r="FF156"/>
  <c r="FE156"/>
  <c r="FD156"/>
  <c r="FC156"/>
  <c r="FB156"/>
  <c r="FA156"/>
  <c r="EZ156"/>
  <c r="EY156"/>
  <c r="EX156"/>
  <c r="EW156"/>
  <c r="EV156"/>
  <c r="EU156"/>
  <c r="ET156"/>
  <c r="ES156"/>
  <c r="ER156"/>
  <c r="EQ156"/>
  <c r="EP156"/>
  <c r="EO156"/>
  <c r="EN156"/>
  <c r="EM156"/>
  <c r="EL156"/>
  <c r="EK156"/>
  <c r="EJ156"/>
  <c r="EI156"/>
  <c r="EH156"/>
  <c r="EG156"/>
  <c r="EF156"/>
  <c r="EE156"/>
  <c r="ED156"/>
  <c r="EC156"/>
  <c r="EB156"/>
  <c r="EA156"/>
  <c r="DZ156"/>
  <c r="DY156"/>
  <c r="DX156"/>
  <c r="DW156"/>
  <c r="DV156"/>
  <c r="DU156"/>
  <c r="DT156"/>
  <c r="DS156"/>
  <c r="DR156"/>
  <c r="DQ156"/>
  <c r="DP156"/>
  <c r="DO156"/>
  <c r="DN156"/>
  <c r="DM156"/>
  <c r="DL156"/>
  <c r="DK156"/>
  <c r="DJ156"/>
  <c r="DI156"/>
  <c r="DH156"/>
  <c r="DG156"/>
  <c r="DF156"/>
  <c r="DE156"/>
  <c r="DD156"/>
  <c r="DC156"/>
  <c r="DB156"/>
  <c r="DA156"/>
  <c r="CZ156"/>
  <c r="CY156"/>
  <c r="CX156"/>
  <c r="CW156"/>
  <c r="CV156"/>
  <c r="CU156"/>
  <c r="CT156"/>
  <c r="CS156"/>
  <c r="CR156"/>
  <c r="CQ156"/>
  <c r="CP156"/>
  <c r="CO156"/>
  <c r="CN156"/>
  <c r="CM156"/>
  <c r="CL156"/>
  <c r="CK156"/>
  <c r="CJ156"/>
  <c r="CI156"/>
  <c r="CH156"/>
  <c r="CG156"/>
  <c r="CF156"/>
  <c r="CE156"/>
  <c r="CD156"/>
  <c r="CC156"/>
  <c r="CB156"/>
  <c r="CA156"/>
  <c r="BZ156"/>
  <c r="BY156"/>
  <c r="BX156"/>
  <c r="BW156"/>
  <c r="BV156"/>
  <c r="BU156"/>
  <c r="BT156"/>
  <c r="BS156"/>
  <c r="BR156"/>
  <c r="BQ156"/>
  <c r="BP156"/>
  <c r="BO156"/>
  <c r="BN156"/>
  <c r="BM156"/>
  <c r="BL156"/>
  <c r="BK156"/>
  <c r="BJ156"/>
  <c r="BC156"/>
  <c r="BA156"/>
  <c r="BB156" s="1"/>
  <c r="AY156"/>
  <c r="AZ156" s="1"/>
  <c r="AW156"/>
  <c r="AX156" s="1"/>
  <c r="AU156"/>
  <c r="AV156" s="1"/>
  <c r="AT156"/>
  <c r="AS156"/>
  <c r="AR156"/>
  <c r="AQ156"/>
  <c r="AP156"/>
  <c r="AO156"/>
  <c r="AM156"/>
  <c r="AN156" s="1"/>
  <c r="AK156"/>
  <c r="AL156" s="1"/>
  <c r="AJ156"/>
  <c r="AI156"/>
  <c r="GT155"/>
  <c r="GS155"/>
  <c r="GR155"/>
  <c r="GQ155"/>
  <c r="GP155"/>
  <c r="GO155"/>
  <c r="GN155"/>
  <c r="GM155"/>
  <c r="GK155"/>
  <c r="GJ155"/>
  <c r="GI155"/>
  <c r="GH155"/>
  <c r="GG155"/>
  <c r="GF155"/>
  <c r="GE155"/>
  <c r="GD155"/>
  <c r="GC155"/>
  <c r="FX155"/>
  <c r="FW155"/>
  <c r="FV155"/>
  <c r="FU155"/>
  <c r="FT155"/>
  <c r="FS155"/>
  <c r="FR155"/>
  <c r="FQ155"/>
  <c r="FP155"/>
  <c r="FO155"/>
  <c r="FN155"/>
  <c r="FM155"/>
  <c r="FL155"/>
  <c r="FK155"/>
  <c r="FJ155"/>
  <c r="FI155"/>
  <c r="FH155"/>
  <c r="FG155"/>
  <c r="FF155"/>
  <c r="FE155"/>
  <c r="FD155"/>
  <c r="FC155"/>
  <c r="FB155"/>
  <c r="FA155"/>
  <c r="EZ155"/>
  <c r="EY155"/>
  <c r="EX155"/>
  <c r="EW155"/>
  <c r="EV155"/>
  <c r="EU155"/>
  <c r="ET155"/>
  <c r="ES155"/>
  <c r="ER155"/>
  <c r="EQ155"/>
  <c r="EP155"/>
  <c r="EO155"/>
  <c r="EN155"/>
  <c r="EM155"/>
  <c r="EL155"/>
  <c r="EK155"/>
  <c r="EJ155"/>
  <c r="EI155"/>
  <c r="EH155"/>
  <c r="EG155"/>
  <c r="EF155"/>
  <c r="EE155"/>
  <c r="ED155"/>
  <c r="EC155"/>
  <c r="EB155"/>
  <c r="EA155"/>
  <c r="DZ155"/>
  <c r="DY155"/>
  <c r="DX155"/>
  <c r="DW155"/>
  <c r="DV155"/>
  <c r="DU155"/>
  <c r="DT155"/>
  <c r="DS155"/>
  <c r="DR155"/>
  <c r="DQ155"/>
  <c r="DP155"/>
  <c r="DO155"/>
  <c r="DN155"/>
  <c r="DM155"/>
  <c r="DL155"/>
  <c r="DK155"/>
  <c r="DJ155"/>
  <c r="DI155"/>
  <c r="DH155"/>
  <c r="DG155"/>
  <c r="DF155"/>
  <c r="DE155"/>
  <c r="DD155"/>
  <c r="DC155"/>
  <c r="DB155"/>
  <c r="DA155"/>
  <c r="CZ155"/>
  <c r="CY155"/>
  <c r="CX155"/>
  <c r="CW155"/>
  <c r="CV155"/>
  <c r="CU155"/>
  <c r="CT155"/>
  <c r="CS155"/>
  <c r="CR155"/>
  <c r="CQ155"/>
  <c r="CP155"/>
  <c r="CO155"/>
  <c r="CN155"/>
  <c r="CM155"/>
  <c r="CL155"/>
  <c r="CK155"/>
  <c r="CJ155"/>
  <c r="CI155"/>
  <c r="CH155"/>
  <c r="CG155"/>
  <c r="CF155"/>
  <c r="CE155"/>
  <c r="CD155"/>
  <c r="CC155"/>
  <c r="CB155"/>
  <c r="CA155"/>
  <c r="BZ155"/>
  <c r="BY155"/>
  <c r="BX155"/>
  <c r="BW155"/>
  <c r="BV155"/>
  <c r="BU155"/>
  <c r="BT155"/>
  <c r="BS155"/>
  <c r="BR155"/>
  <c r="BQ155"/>
  <c r="BP155"/>
  <c r="BO155"/>
  <c r="BN155"/>
  <c r="BM155"/>
  <c r="BL155"/>
  <c r="BK155"/>
  <c r="BJ155"/>
  <c r="BC155"/>
  <c r="BA155"/>
  <c r="BB155" s="1"/>
  <c r="AY155"/>
  <c r="AZ155" s="1"/>
  <c r="AW155"/>
  <c r="AX155" s="1"/>
  <c r="AU155"/>
  <c r="AV155" s="1"/>
  <c r="AT155"/>
  <c r="AS155"/>
  <c r="AR155"/>
  <c r="AQ155"/>
  <c r="AP155"/>
  <c r="AO155"/>
  <c r="AM155"/>
  <c r="AN155" s="1"/>
  <c r="AK155"/>
  <c r="AL155" s="1"/>
  <c r="AJ155"/>
  <c r="AI155"/>
  <c r="GT154"/>
  <c r="GS154"/>
  <c r="GR154"/>
  <c r="GQ154"/>
  <c r="GP154"/>
  <c r="GO154"/>
  <c r="GN154"/>
  <c r="GM154"/>
  <c r="GK154"/>
  <c r="GJ154"/>
  <c r="GI154"/>
  <c r="GH154"/>
  <c r="GG154"/>
  <c r="GF154"/>
  <c r="GE154"/>
  <c r="GD154"/>
  <c r="GC154"/>
  <c r="FX154"/>
  <c r="FW154"/>
  <c r="FV154"/>
  <c r="FU154"/>
  <c r="FT154"/>
  <c r="FS154"/>
  <c r="FR154"/>
  <c r="FQ154"/>
  <c r="FP154"/>
  <c r="FO154"/>
  <c r="FN154"/>
  <c r="FM154"/>
  <c r="FL154"/>
  <c r="FK154"/>
  <c r="FJ154"/>
  <c r="FI154"/>
  <c r="FH154"/>
  <c r="FG154"/>
  <c r="FF154"/>
  <c r="FE154"/>
  <c r="FD154"/>
  <c r="FC154"/>
  <c r="FB154"/>
  <c r="FA154"/>
  <c r="EZ154"/>
  <c r="EY154"/>
  <c r="EX154"/>
  <c r="EW154"/>
  <c r="EV154"/>
  <c r="EU154"/>
  <c r="ET154"/>
  <c r="ES154"/>
  <c r="ER154"/>
  <c r="EQ154"/>
  <c r="EP154"/>
  <c r="EO154"/>
  <c r="EN154"/>
  <c r="EM154"/>
  <c r="EL154"/>
  <c r="EK154"/>
  <c r="EJ154"/>
  <c r="EI154"/>
  <c r="EH154"/>
  <c r="EG154"/>
  <c r="EF154"/>
  <c r="EE154"/>
  <c r="ED154"/>
  <c r="EC154"/>
  <c r="EB154"/>
  <c r="EA154"/>
  <c r="DZ154"/>
  <c r="DY154"/>
  <c r="DX154"/>
  <c r="DW154"/>
  <c r="DV154"/>
  <c r="DU154"/>
  <c r="DT154"/>
  <c r="DS154"/>
  <c r="DR154"/>
  <c r="DQ154"/>
  <c r="DP154"/>
  <c r="DO154"/>
  <c r="DN154"/>
  <c r="DM154"/>
  <c r="DL154"/>
  <c r="DK154"/>
  <c r="DJ154"/>
  <c r="DI154"/>
  <c r="DH154"/>
  <c r="DG154"/>
  <c r="DF154"/>
  <c r="DE154"/>
  <c r="DD154"/>
  <c r="DC154"/>
  <c r="DB154"/>
  <c r="DA154"/>
  <c r="CZ154"/>
  <c r="CY154"/>
  <c r="CX154"/>
  <c r="CW154"/>
  <c r="CV154"/>
  <c r="CU154"/>
  <c r="CT154"/>
  <c r="CS154"/>
  <c r="CR154"/>
  <c r="CQ154"/>
  <c r="CP154"/>
  <c r="CO154"/>
  <c r="CN154"/>
  <c r="CM154"/>
  <c r="CL154"/>
  <c r="CK154"/>
  <c r="CJ154"/>
  <c r="CI154"/>
  <c r="CH154"/>
  <c r="CG154"/>
  <c r="CF154"/>
  <c r="CE154"/>
  <c r="CD154"/>
  <c r="CC154"/>
  <c r="CB154"/>
  <c r="CA154"/>
  <c r="BZ154"/>
  <c r="BY154"/>
  <c r="BX154"/>
  <c r="BW154"/>
  <c r="BV154"/>
  <c r="BU154"/>
  <c r="BT154"/>
  <c r="BS154"/>
  <c r="BR154"/>
  <c r="BQ154"/>
  <c r="BP154"/>
  <c r="BO154"/>
  <c r="BN154"/>
  <c r="BM154"/>
  <c r="BL154"/>
  <c r="BK154"/>
  <c r="BJ154"/>
  <c r="BC154"/>
  <c r="BA154"/>
  <c r="BB154" s="1"/>
  <c r="AY154"/>
  <c r="AZ154" s="1"/>
  <c r="AW154"/>
  <c r="AX154" s="1"/>
  <c r="AU154"/>
  <c r="AV154" s="1"/>
  <c r="AT154"/>
  <c r="AS154"/>
  <c r="AR154"/>
  <c r="AQ154"/>
  <c r="AP154"/>
  <c r="AO154"/>
  <c r="AM154"/>
  <c r="AN154" s="1"/>
  <c r="AK154"/>
  <c r="AL154" s="1"/>
  <c r="AJ154"/>
  <c r="AI154"/>
  <c r="GT153"/>
  <c r="GS153"/>
  <c r="GR153"/>
  <c r="GQ153"/>
  <c r="GP153"/>
  <c r="GO153"/>
  <c r="GN153"/>
  <c r="GM153"/>
  <c r="GK153"/>
  <c r="GJ153"/>
  <c r="GI153"/>
  <c r="GH153"/>
  <c r="GG153"/>
  <c r="GF153"/>
  <c r="GE153"/>
  <c r="GD153"/>
  <c r="GC153"/>
  <c r="FX153"/>
  <c r="FW153"/>
  <c r="FV153"/>
  <c r="FU153"/>
  <c r="FT153"/>
  <c r="FS153"/>
  <c r="FR153"/>
  <c r="FQ153"/>
  <c r="FP153"/>
  <c r="FO153"/>
  <c r="FN153"/>
  <c r="FM153"/>
  <c r="FL153"/>
  <c r="FK153"/>
  <c r="FJ153"/>
  <c r="FI153"/>
  <c r="FH153"/>
  <c r="FG153"/>
  <c r="FF153"/>
  <c r="FE153"/>
  <c r="FD153"/>
  <c r="FC153"/>
  <c r="FB153"/>
  <c r="FA153"/>
  <c r="EZ153"/>
  <c r="EY153"/>
  <c r="EX153"/>
  <c r="EW153"/>
  <c r="EV153"/>
  <c r="EU153"/>
  <c r="ET153"/>
  <c r="ES153"/>
  <c r="ER153"/>
  <c r="EQ153"/>
  <c r="EP153"/>
  <c r="EO153"/>
  <c r="EN153"/>
  <c r="EM153"/>
  <c r="EL153"/>
  <c r="EK153"/>
  <c r="EJ153"/>
  <c r="EI153"/>
  <c r="EH153"/>
  <c r="EG153"/>
  <c r="EF153"/>
  <c r="EE153"/>
  <c r="ED153"/>
  <c r="EC153"/>
  <c r="EB153"/>
  <c r="EA153"/>
  <c r="DZ153"/>
  <c r="DY153"/>
  <c r="DX153"/>
  <c r="DW153"/>
  <c r="DV153"/>
  <c r="DU153"/>
  <c r="DT153"/>
  <c r="DS153"/>
  <c r="DR153"/>
  <c r="DQ153"/>
  <c r="DP153"/>
  <c r="DO153"/>
  <c r="DN153"/>
  <c r="DM153"/>
  <c r="DL153"/>
  <c r="DK153"/>
  <c r="DJ153"/>
  <c r="DI153"/>
  <c r="DH153"/>
  <c r="DG153"/>
  <c r="DF153"/>
  <c r="DE153"/>
  <c r="DD153"/>
  <c r="DC153"/>
  <c r="DB153"/>
  <c r="DA153"/>
  <c r="CZ153"/>
  <c r="CY153"/>
  <c r="CX153"/>
  <c r="CW153"/>
  <c r="CV153"/>
  <c r="CU153"/>
  <c r="CT153"/>
  <c r="CS153"/>
  <c r="CR153"/>
  <c r="CQ153"/>
  <c r="CP153"/>
  <c r="CO153"/>
  <c r="CN153"/>
  <c r="CM153"/>
  <c r="CL153"/>
  <c r="CK153"/>
  <c r="CJ153"/>
  <c r="CI153"/>
  <c r="CH153"/>
  <c r="CG153"/>
  <c r="CF153"/>
  <c r="CE153"/>
  <c r="CD153"/>
  <c r="CC153"/>
  <c r="CB153"/>
  <c r="CA153"/>
  <c r="BZ153"/>
  <c r="BY153"/>
  <c r="BX153"/>
  <c r="BW153"/>
  <c r="BV153"/>
  <c r="BU153"/>
  <c r="BT153"/>
  <c r="BS153"/>
  <c r="BR153"/>
  <c r="BQ153"/>
  <c r="BP153"/>
  <c r="BO153"/>
  <c r="BN153"/>
  <c r="BM153"/>
  <c r="BL153"/>
  <c r="BK153"/>
  <c r="BJ153"/>
  <c r="BA153"/>
  <c r="BB153" s="1"/>
  <c r="AY153"/>
  <c r="AZ153" s="1"/>
  <c r="AW153"/>
  <c r="AX153" s="1"/>
  <c r="AU153"/>
  <c r="AV153" s="1"/>
  <c r="AT153"/>
  <c r="BC153" s="1"/>
  <c r="AS153"/>
  <c r="AR153"/>
  <c r="AQ153"/>
  <c r="AP153"/>
  <c r="AO153"/>
  <c r="AM153"/>
  <c r="AN153" s="1"/>
  <c r="AK153"/>
  <c r="AL153" s="1"/>
  <c r="AJ153"/>
  <c r="AI153"/>
  <c r="GT152"/>
  <c r="GS152"/>
  <c r="GR152"/>
  <c r="GQ152"/>
  <c r="GP152"/>
  <c r="GO152"/>
  <c r="GN152"/>
  <c r="GM152"/>
  <c r="GK152"/>
  <c r="GJ152"/>
  <c r="GI152"/>
  <c r="GH152"/>
  <c r="GG152"/>
  <c r="GF152"/>
  <c r="GE152"/>
  <c r="GD152"/>
  <c r="GC152"/>
  <c r="FX152"/>
  <c r="FW152"/>
  <c r="FV152"/>
  <c r="FU152"/>
  <c r="FT152"/>
  <c r="FS152"/>
  <c r="FR152"/>
  <c r="FQ152"/>
  <c r="FP152"/>
  <c r="FO152"/>
  <c r="FN152"/>
  <c r="FM152"/>
  <c r="FL152"/>
  <c r="FK152"/>
  <c r="FJ152"/>
  <c r="FI152"/>
  <c r="FH152"/>
  <c r="FG152"/>
  <c r="FF152"/>
  <c r="FE152"/>
  <c r="FD152"/>
  <c r="FC152"/>
  <c r="FB152"/>
  <c r="FA152"/>
  <c r="EZ152"/>
  <c r="EY152"/>
  <c r="EX152"/>
  <c r="EW152"/>
  <c r="EV152"/>
  <c r="EU152"/>
  <c r="ET152"/>
  <c r="ES152"/>
  <c r="ER152"/>
  <c r="EQ152"/>
  <c r="EP152"/>
  <c r="EO152"/>
  <c r="EN152"/>
  <c r="EM152"/>
  <c r="EL152"/>
  <c r="EK152"/>
  <c r="EJ152"/>
  <c r="EI152"/>
  <c r="EH152"/>
  <c r="EG152"/>
  <c r="EF152"/>
  <c r="EE152"/>
  <c r="ED152"/>
  <c r="EC152"/>
  <c r="EB152"/>
  <c r="EA152"/>
  <c r="DZ152"/>
  <c r="DY152"/>
  <c r="DX152"/>
  <c r="DW152"/>
  <c r="DV152"/>
  <c r="DU152"/>
  <c r="DT152"/>
  <c r="DS152"/>
  <c r="DR152"/>
  <c r="DQ152"/>
  <c r="DP152"/>
  <c r="DO152"/>
  <c r="DN152"/>
  <c r="DM152"/>
  <c r="DL152"/>
  <c r="DK152"/>
  <c r="DJ152"/>
  <c r="DI152"/>
  <c r="DH152"/>
  <c r="DG152"/>
  <c r="DF152"/>
  <c r="DE152"/>
  <c r="DD152"/>
  <c r="DC152"/>
  <c r="DB152"/>
  <c r="DA152"/>
  <c r="CZ152"/>
  <c r="CY152"/>
  <c r="CX152"/>
  <c r="CW152"/>
  <c r="CV152"/>
  <c r="CU152"/>
  <c r="CT152"/>
  <c r="CS152"/>
  <c r="CR152"/>
  <c r="CQ152"/>
  <c r="CP152"/>
  <c r="CO152"/>
  <c r="CN152"/>
  <c r="CM152"/>
  <c r="CL152"/>
  <c r="CK152"/>
  <c r="CJ152"/>
  <c r="CI152"/>
  <c r="CH152"/>
  <c r="CG152"/>
  <c r="CF152"/>
  <c r="CE152"/>
  <c r="CD152"/>
  <c r="CC152"/>
  <c r="CB152"/>
  <c r="CA152"/>
  <c r="BZ152"/>
  <c r="BY152"/>
  <c r="BX152"/>
  <c r="BW152"/>
  <c r="BV152"/>
  <c r="BU152"/>
  <c r="BT152"/>
  <c r="BS152"/>
  <c r="BR152"/>
  <c r="BQ152"/>
  <c r="BP152"/>
  <c r="BO152"/>
  <c r="BN152"/>
  <c r="BM152"/>
  <c r="BL152"/>
  <c r="BK152"/>
  <c r="BJ152"/>
  <c r="BC152"/>
  <c r="BA152"/>
  <c r="BB152" s="1"/>
  <c r="AY152"/>
  <c r="AZ152" s="1"/>
  <c r="AW152"/>
  <c r="AX152" s="1"/>
  <c r="AU152"/>
  <c r="AV152" s="1"/>
  <c r="AT152"/>
  <c r="AS152"/>
  <c r="AR152"/>
  <c r="AQ152"/>
  <c r="AP152"/>
  <c r="AO152"/>
  <c r="AM152"/>
  <c r="AN152" s="1"/>
  <c r="AK152"/>
  <c r="AL152" s="1"/>
  <c r="AJ152"/>
  <c r="AI152"/>
  <c r="GT151"/>
  <c r="GS151"/>
  <c r="GR151"/>
  <c r="GQ151"/>
  <c r="GP151"/>
  <c r="GO151"/>
  <c r="GN151"/>
  <c r="GM151"/>
  <c r="GK151"/>
  <c r="GJ151"/>
  <c r="GI151"/>
  <c r="GH151"/>
  <c r="GG151"/>
  <c r="GF151"/>
  <c r="GE151"/>
  <c r="GD151"/>
  <c r="GC151"/>
  <c r="FX151"/>
  <c r="FW151"/>
  <c r="FV151"/>
  <c r="FU151"/>
  <c r="FT151"/>
  <c r="FS151"/>
  <c r="FR151"/>
  <c r="FQ151"/>
  <c r="FP151"/>
  <c r="FO151"/>
  <c r="FN151"/>
  <c r="FM151"/>
  <c r="FL151"/>
  <c r="FK151"/>
  <c r="FJ151"/>
  <c r="FI151"/>
  <c r="FH151"/>
  <c r="FG151"/>
  <c r="FF151"/>
  <c r="FE151"/>
  <c r="FD151"/>
  <c r="FC151"/>
  <c r="FB151"/>
  <c r="FA151"/>
  <c r="EZ151"/>
  <c r="EY151"/>
  <c r="EX151"/>
  <c r="EW151"/>
  <c r="EV151"/>
  <c r="EU151"/>
  <c r="ET151"/>
  <c r="ES151"/>
  <c r="ER151"/>
  <c r="EQ151"/>
  <c r="EP151"/>
  <c r="EO151"/>
  <c r="EN151"/>
  <c r="EM151"/>
  <c r="EL151"/>
  <c r="EK151"/>
  <c r="EJ151"/>
  <c r="EI151"/>
  <c r="EH151"/>
  <c r="EG151"/>
  <c r="EF151"/>
  <c r="EE151"/>
  <c r="ED151"/>
  <c r="EC151"/>
  <c r="EB151"/>
  <c r="EA151"/>
  <c r="DZ151"/>
  <c r="DY151"/>
  <c r="DX151"/>
  <c r="DW151"/>
  <c r="DV151"/>
  <c r="DU151"/>
  <c r="DT151"/>
  <c r="DS151"/>
  <c r="DR151"/>
  <c r="DQ151"/>
  <c r="DP151"/>
  <c r="DO151"/>
  <c r="DN151"/>
  <c r="DM151"/>
  <c r="DL151"/>
  <c r="DK151"/>
  <c r="DJ151"/>
  <c r="DI151"/>
  <c r="DH151"/>
  <c r="DG151"/>
  <c r="DF151"/>
  <c r="DE151"/>
  <c r="DD151"/>
  <c r="DC151"/>
  <c r="DB151"/>
  <c r="DA151"/>
  <c r="CZ151"/>
  <c r="CY151"/>
  <c r="CX151"/>
  <c r="CW151"/>
  <c r="CV151"/>
  <c r="CU151"/>
  <c r="CT151"/>
  <c r="CS151"/>
  <c r="CR151"/>
  <c r="CQ151"/>
  <c r="CP151"/>
  <c r="CO151"/>
  <c r="CN151"/>
  <c r="CM151"/>
  <c r="CL151"/>
  <c r="CK151"/>
  <c r="CJ151"/>
  <c r="CI151"/>
  <c r="CH151"/>
  <c r="CG151"/>
  <c r="CF151"/>
  <c r="CE151"/>
  <c r="CD151"/>
  <c r="CC151"/>
  <c r="CB151"/>
  <c r="CA151"/>
  <c r="BZ151"/>
  <c r="BY151"/>
  <c r="BX151"/>
  <c r="BW151"/>
  <c r="BV151"/>
  <c r="BU151"/>
  <c r="BT151"/>
  <c r="BS151"/>
  <c r="BR151"/>
  <c r="BQ151"/>
  <c r="BP151"/>
  <c r="BO151"/>
  <c r="BN151"/>
  <c r="BM151"/>
  <c r="BL151"/>
  <c r="BK151"/>
  <c r="BJ151"/>
  <c r="BC151"/>
  <c r="BA151"/>
  <c r="BB151" s="1"/>
  <c r="AY151"/>
  <c r="AZ151" s="1"/>
  <c r="AW151"/>
  <c r="AX151" s="1"/>
  <c r="AU151"/>
  <c r="AV151" s="1"/>
  <c r="AT151"/>
  <c r="AS151"/>
  <c r="AR151"/>
  <c r="AQ151"/>
  <c r="AP151"/>
  <c r="AO151"/>
  <c r="AM151"/>
  <c r="AN151" s="1"/>
  <c r="AK151"/>
  <c r="AL151" s="1"/>
  <c r="AJ151"/>
  <c r="AI151"/>
  <c r="GT150"/>
  <c r="GS150"/>
  <c r="GR150"/>
  <c r="GQ150"/>
  <c r="GP150"/>
  <c r="GO150"/>
  <c r="GN150"/>
  <c r="GM150"/>
  <c r="GK150"/>
  <c r="GJ150"/>
  <c r="GI150"/>
  <c r="GH150"/>
  <c r="GG150"/>
  <c r="GF150"/>
  <c r="GE150"/>
  <c r="GD150"/>
  <c r="GC150"/>
  <c r="FX150"/>
  <c r="FW150"/>
  <c r="FV150"/>
  <c r="FU150"/>
  <c r="FT150"/>
  <c r="FS150"/>
  <c r="FR150"/>
  <c r="FQ150"/>
  <c r="FP150"/>
  <c r="FO150"/>
  <c r="FN150"/>
  <c r="FM150"/>
  <c r="FL150"/>
  <c r="FK150"/>
  <c r="FJ150"/>
  <c r="FI150"/>
  <c r="FH150"/>
  <c r="FG150"/>
  <c r="FF150"/>
  <c r="FE150"/>
  <c r="FD150"/>
  <c r="FC150"/>
  <c r="FB150"/>
  <c r="FA150"/>
  <c r="EZ150"/>
  <c r="EY150"/>
  <c r="EX150"/>
  <c r="EW150"/>
  <c r="EV150"/>
  <c r="EU150"/>
  <c r="ET150"/>
  <c r="ES150"/>
  <c r="ER150"/>
  <c r="EQ150"/>
  <c r="EP150"/>
  <c r="EO150"/>
  <c r="EN150"/>
  <c r="EM150"/>
  <c r="EL150"/>
  <c r="EK150"/>
  <c r="EJ150"/>
  <c r="EI150"/>
  <c r="EH150"/>
  <c r="EG150"/>
  <c r="EF150"/>
  <c r="EE150"/>
  <c r="ED150"/>
  <c r="EC150"/>
  <c r="EB150"/>
  <c r="EA150"/>
  <c r="DZ150"/>
  <c r="DY150"/>
  <c r="DX150"/>
  <c r="DW150"/>
  <c r="DV150"/>
  <c r="DU150"/>
  <c r="DT150"/>
  <c r="DS150"/>
  <c r="DR150"/>
  <c r="DQ150"/>
  <c r="DP150"/>
  <c r="DO150"/>
  <c r="DN150"/>
  <c r="DM150"/>
  <c r="DL150"/>
  <c r="DK150"/>
  <c r="DJ150"/>
  <c r="DI150"/>
  <c r="DH150"/>
  <c r="DG150"/>
  <c r="DF150"/>
  <c r="DE150"/>
  <c r="DD150"/>
  <c r="DC150"/>
  <c r="DB150"/>
  <c r="DA150"/>
  <c r="CZ150"/>
  <c r="CY150"/>
  <c r="CX150"/>
  <c r="CW150"/>
  <c r="CV150"/>
  <c r="CU150"/>
  <c r="CT150"/>
  <c r="CS150"/>
  <c r="CR150"/>
  <c r="CQ150"/>
  <c r="CP150"/>
  <c r="CO150"/>
  <c r="CN150"/>
  <c r="CM150"/>
  <c r="CL150"/>
  <c r="CK150"/>
  <c r="CJ150"/>
  <c r="CI150"/>
  <c r="CH150"/>
  <c r="CG150"/>
  <c r="CF150"/>
  <c r="CE150"/>
  <c r="CD150"/>
  <c r="CC150"/>
  <c r="CB150"/>
  <c r="CA150"/>
  <c r="BZ150"/>
  <c r="BY150"/>
  <c r="BX150"/>
  <c r="BW150"/>
  <c r="BV150"/>
  <c r="BU150"/>
  <c r="BT150"/>
  <c r="BS150"/>
  <c r="BR150"/>
  <c r="BQ150"/>
  <c r="BP150"/>
  <c r="BO150"/>
  <c r="BN150"/>
  <c r="BM150"/>
  <c r="BL150"/>
  <c r="BK150"/>
  <c r="BJ150"/>
  <c r="BC150"/>
  <c r="BA150"/>
  <c r="BB150" s="1"/>
  <c r="AY150"/>
  <c r="AZ150" s="1"/>
  <c r="AW150"/>
  <c r="AX150" s="1"/>
  <c r="AU150"/>
  <c r="AV150" s="1"/>
  <c r="AT150"/>
  <c r="AS150"/>
  <c r="AR150"/>
  <c r="AQ150"/>
  <c r="AP150"/>
  <c r="AO150"/>
  <c r="AM150"/>
  <c r="AN150" s="1"/>
  <c r="AK150"/>
  <c r="AL150" s="1"/>
  <c r="AJ150"/>
  <c r="AI150"/>
  <c r="GT149"/>
  <c r="GS149"/>
  <c r="GR149"/>
  <c r="GQ149"/>
  <c r="GP149"/>
  <c r="GO149"/>
  <c r="GN149"/>
  <c r="GM149"/>
  <c r="GK149"/>
  <c r="GJ149"/>
  <c r="GI149"/>
  <c r="GH149"/>
  <c r="GG149"/>
  <c r="GF149"/>
  <c r="GE149"/>
  <c r="GD149"/>
  <c r="GC149"/>
  <c r="FX149"/>
  <c r="FW149"/>
  <c r="FV149"/>
  <c r="FU149"/>
  <c r="FT149"/>
  <c r="FS149"/>
  <c r="FR149"/>
  <c r="FQ149"/>
  <c r="FP149"/>
  <c r="FO149"/>
  <c r="FN149"/>
  <c r="FM149"/>
  <c r="FL149"/>
  <c r="FK149"/>
  <c r="FJ149"/>
  <c r="FI149"/>
  <c r="FH149"/>
  <c r="FG149"/>
  <c r="FF149"/>
  <c r="FE149"/>
  <c r="FD149"/>
  <c r="FC149"/>
  <c r="FB149"/>
  <c r="FA149"/>
  <c r="EZ149"/>
  <c r="EY149"/>
  <c r="EX149"/>
  <c r="EW149"/>
  <c r="EV149"/>
  <c r="EU149"/>
  <c r="ET149"/>
  <c r="ES149"/>
  <c r="ER149"/>
  <c r="EQ149"/>
  <c r="EP149"/>
  <c r="EO149"/>
  <c r="EN149"/>
  <c r="EM149"/>
  <c r="EL149"/>
  <c r="EK149"/>
  <c r="EJ149"/>
  <c r="EI149"/>
  <c r="EH149"/>
  <c r="EG149"/>
  <c r="EF149"/>
  <c r="EE149"/>
  <c r="ED149"/>
  <c r="EC149"/>
  <c r="EB149"/>
  <c r="EA149"/>
  <c r="DZ149"/>
  <c r="DY149"/>
  <c r="DX149"/>
  <c r="DW149"/>
  <c r="DV149"/>
  <c r="DU149"/>
  <c r="DT149"/>
  <c r="DS149"/>
  <c r="DR149"/>
  <c r="DQ149"/>
  <c r="DP149"/>
  <c r="DO149"/>
  <c r="DN149"/>
  <c r="DM149"/>
  <c r="DL149"/>
  <c r="DK149"/>
  <c r="DJ149"/>
  <c r="DI149"/>
  <c r="DH149"/>
  <c r="DG149"/>
  <c r="DF149"/>
  <c r="DE149"/>
  <c r="DD149"/>
  <c r="DC149"/>
  <c r="DB149"/>
  <c r="DA149"/>
  <c r="CZ149"/>
  <c r="CY149"/>
  <c r="CX149"/>
  <c r="CW149"/>
  <c r="CV149"/>
  <c r="CU149"/>
  <c r="CT149"/>
  <c r="CS149"/>
  <c r="CR149"/>
  <c r="CQ149"/>
  <c r="CP149"/>
  <c r="CO149"/>
  <c r="CN149"/>
  <c r="CM149"/>
  <c r="CL149"/>
  <c r="CK149"/>
  <c r="CJ149"/>
  <c r="CI149"/>
  <c r="CH149"/>
  <c r="CG149"/>
  <c r="CF149"/>
  <c r="CE149"/>
  <c r="CD149"/>
  <c r="CC149"/>
  <c r="CB149"/>
  <c r="CA149"/>
  <c r="BZ149"/>
  <c r="BY149"/>
  <c r="BX149"/>
  <c r="BW149"/>
  <c r="BV149"/>
  <c r="BU149"/>
  <c r="BT149"/>
  <c r="BS149"/>
  <c r="BR149"/>
  <c r="BQ149"/>
  <c r="BP149"/>
  <c r="BO149"/>
  <c r="BN149"/>
  <c r="BM149"/>
  <c r="BL149"/>
  <c r="BK149"/>
  <c r="BJ149"/>
  <c r="BC149"/>
  <c r="BA149"/>
  <c r="BB149" s="1"/>
  <c r="AY149"/>
  <c r="AZ149" s="1"/>
  <c r="AW149"/>
  <c r="AX149" s="1"/>
  <c r="AU149"/>
  <c r="AV149" s="1"/>
  <c r="AT149"/>
  <c r="AS149"/>
  <c r="AR149"/>
  <c r="AQ149"/>
  <c r="AP149"/>
  <c r="AO149"/>
  <c r="AM149"/>
  <c r="AN149" s="1"/>
  <c r="AK149"/>
  <c r="AL149" s="1"/>
  <c r="AJ149"/>
  <c r="AI149"/>
  <c r="GT148"/>
  <c r="GS148"/>
  <c r="GR148"/>
  <c r="GQ148"/>
  <c r="GP148"/>
  <c r="GO148"/>
  <c r="GN148"/>
  <c r="GM148"/>
  <c r="GK148"/>
  <c r="GJ148"/>
  <c r="GI148"/>
  <c r="GH148"/>
  <c r="GG148"/>
  <c r="GF148"/>
  <c r="GE148"/>
  <c r="GD148"/>
  <c r="GC148"/>
  <c r="FX148"/>
  <c r="FW148"/>
  <c r="FV148"/>
  <c r="FU148"/>
  <c r="FT148"/>
  <c r="FS148"/>
  <c r="FR148"/>
  <c r="FQ148"/>
  <c r="FP148"/>
  <c r="FO148"/>
  <c r="FN148"/>
  <c r="FM148"/>
  <c r="FL148"/>
  <c r="FK148"/>
  <c r="FJ148"/>
  <c r="FI148"/>
  <c r="FH148"/>
  <c r="FG148"/>
  <c r="FF148"/>
  <c r="FE148"/>
  <c r="FD148"/>
  <c r="FC148"/>
  <c r="FB148"/>
  <c r="FA148"/>
  <c r="EZ148"/>
  <c r="EY148"/>
  <c r="EX148"/>
  <c r="EW148"/>
  <c r="EV148"/>
  <c r="EU148"/>
  <c r="ET148"/>
  <c r="ES148"/>
  <c r="ER148"/>
  <c r="EQ148"/>
  <c r="EP148"/>
  <c r="EO148"/>
  <c r="EN148"/>
  <c r="EM148"/>
  <c r="EL148"/>
  <c r="EK148"/>
  <c r="EJ148"/>
  <c r="EI148"/>
  <c r="EH148"/>
  <c r="EG148"/>
  <c r="EF148"/>
  <c r="EE148"/>
  <c r="ED148"/>
  <c r="EC148"/>
  <c r="EB148"/>
  <c r="EA148"/>
  <c r="DZ148"/>
  <c r="DY148"/>
  <c r="DX148"/>
  <c r="DW148"/>
  <c r="DV148"/>
  <c r="DU148"/>
  <c r="DT148"/>
  <c r="DS148"/>
  <c r="DR148"/>
  <c r="DQ148"/>
  <c r="DP148"/>
  <c r="DO148"/>
  <c r="DN148"/>
  <c r="DM148"/>
  <c r="DL148"/>
  <c r="DK148"/>
  <c r="DJ148"/>
  <c r="DI148"/>
  <c r="DH148"/>
  <c r="DG148"/>
  <c r="DF148"/>
  <c r="DE148"/>
  <c r="DD148"/>
  <c r="DC148"/>
  <c r="DB148"/>
  <c r="DA148"/>
  <c r="CZ148"/>
  <c r="CY148"/>
  <c r="CX148"/>
  <c r="CW148"/>
  <c r="CV148"/>
  <c r="CU148"/>
  <c r="CT148"/>
  <c r="CS148"/>
  <c r="CR148"/>
  <c r="CQ148"/>
  <c r="CP148"/>
  <c r="CO148"/>
  <c r="CN148"/>
  <c r="CM148"/>
  <c r="CL148"/>
  <c r="CK148"/>
  <c r="CJ148"/>
  <c r="CI148"/>
  <c r="CH148"/>
  <c r="CG148"/>
  <c r="CF148"/>
  <c r="CE148"/>
  <c r="CD148"/>
  <c r="CC148"/>
  <c r="CB148"/>
  <c r="CA148"/>
  <c r="BZ148"/>
  <c r="BY148"/>
  <c r="BX148"/>
  <c r="BW148"/>
  <c r="BV148"/>
  <c r="BU148"/>
  <c r="BT148"/>
  <c r="BS148"/>
  <c r="BR148"/>
  <c r="BQ148"/>
  <c r="BP148"/>
  <c r="BO148"/>
  <c r="BN148"/>
  <c r="BM148"/>
  <c r="BL148"/>
  <c r="BK148"/>
  <c r="BJ148"/>
  <c r="BC148"/>
  <c r="BA148"/>
  <c r="BB148" s="1"/>
  <c r="AY148"/>
  <c r="AZ148" s="1"/>
  <c r="AW148"/>
  <c r="AX148" s="1"/>
  <c r="AU148"/>
  <c r="AV148" s="1"/>
  <c r="AT148"/>
  <c r="AS148"/>
  <c r="AR148"/>
  <c r="AQ148"/>
  <c r="AP148"/>
  <c r="AO148"/>
  <c r="AM148"/>
  <c r="AN148" s="1"/>
  <c r="AK148"/>
  <c r="AL148" s="1"/>
  <c r="AJ148"/>
  <c r="AI148"/>
  <c r="GT147"/>
  <c r="GS147"/>
  <c r="GR147"/>
  <c r="GQ147"/>
  <c r="GP147"/>
  <c r="GO147"/>
  <c r="GN147"/>
  <c r="GM147"/>
  <c r="GK147"/>
  <c r="GJ147"/>
  <c r="GI147"/>
  <c r="GH147"/>
  <c r="GG147"/>
  <c r="GF147"/>
  <c r="GE147"/>
  <c r="GD147"/>
  <c r="GC147"/>
  <c r="FX147"/>
  <c r="FW147"/>
  <c r="FV147"/>
  <c r="FU147"/>
  <c r="FT147"/>
  <c r="FS147"/>
  <c r="FR147"/>
  <c r="FQ147"/>
  <c r="FP147"/>
  <c r="FO147"/>
  <c r="FN147"/>
  <c r="FM147"/>
  <c r="FL147"/>
  <c r="FK147"/>
  <c r="FJ147"/>
  <c r="FI147"/>
  <c r="FH147"/>
  <c r="FG147"/>
  <c r="FF147"/>
  <c r="FE147"/>
  <c r="FD147"/>
  <c r="FC147"/>
  <c r="FB147"/>
  <c r="FA147"/>
  <c r="EZ147"/>
  <c r="EY147"/>
  <c r="EX147"/>
  <c r="EW147"/>
  <c r="EV147"/>
  <c r="EU147"/>
  <c r="ET147"/>
  <c r="ES147"/>
  <c r="ER147"/>
  <c r="EQ147"/>
  <c r="EP147"/>
  <c r="EO147"/>
  <c r="EN147"/>
  <c r="EM147"/>
  <c r="EL147"/>
  <c r="EK147"/>
  <c r="EJ147"/>
  <c r="EI147"/>
  <c r="EH147"/>
  <c r="EG147"/>
  <c r="EF147"/>
  <c r="EE147"/>
  <c r="ED147"/>
  <c r="EC147"/>
  <c r="EB147"/>
  <c r="EA147"/>
  <c r="DZ147"/>
  <c r="DY147"/>
  <c r="DX147"/>
  <c r="DW147"/>
  <c r="DV147"/>
  <c r="DU147"/>
  <c r="DT147"/>
  <c r="DS147"/>
  <c r="DR147"/>
  <c r="DQ147"/>
  <c r="DP147"/>
  <c r="DO147"/>
  <c r="DN147"/>
  <c r="DM147"/>
  <c r="DL147"/>
  <c r="DK147"/>
  <c r="DJ147"/>
  <c r="DI147"/>
  <c r="DH147"/>
  <c r="DG147"/>
  <c r="DF147"/>
  <c r="DE147"/>
  <c r="DD147"/>
  <c r="DC147"/>
  <c r="DB147"/>
  <c r="DA147"/>
  <c r="CZ147"/>
  <c r="CY147"/>
  <c r="CX147"/>
  <c r="CW147"/>
  <c r="CV147"/>
  <c r="CU147"/>
  <c r="CT147"/>
  <c r="CS147"/>
  <c r="CR147"/>
  <c r="CQ147"/>
  <c r="CP147"/>
  <c r="CO147"/>
  <c r="CN147"/>
  <c r="CM147"/>
  <c r="CL147"/>
  <c r="CK147"/>
  <c r="CJ147"/>
  <c r="CI147"/>
  <c r="CH147"/>
  <c r="CG147"/>
  <c r="CF147"/>
  <c r="CE147"/>
  <c r="CD147"/>
  <c r="CC147"/>
  <c r="CB147"/>
  <c r="CA147"/>
  <c r="BZ147"/>
  <c r="BY147"/>
  <c r="BX147"/>
  <c r="BW147"/>
  <c r="BV147"/>
  <c r="BU147"/>
  <c r="BT147"/>
  <c r="BS147"/>
  <c r="BR147"/>
  <c r="BQ147"/>
  <c r="BP147"/>
  <c r="BO147"/>
  <c r="BN147"/>
  <c r="BM147"/>
  <c r="BL147"/>
  <c r="BK147"/>
  <c r="BJ147"/>
  <c r="BC147"/>
  <c r="BA147"/>
  <c r="BB147" s="1"/>
  <c r="AY147"/>
  <c r="AZ147" s="1"/>
  <c r="AW147"/>
  <c r="AX147" s="1"/>
  <c r="AU147"/>
  <c r="AV147" s="1"/>
  <c r="AT147"/>
  <c r="AS147"/>
  <c r="AR147"/>
  <c r="AQ147"/>
  <c r="AP147"/>
  <c r="AO147"/>
  <c r="AM147"/>
  <c r="AN147" s="1"/>
  <c r="AK147"/>
  <c r="AL147" s="1"/>
  <c r="AJ147"/>
  <c r="AI147"/>
  <c r="GT146"/>
  <c r="GS146"/>
  <c r="GR146"/>
  <c r="GQ146"/>
  <c r="GP146"/>
  <c r="GO146"/>
  <c r="GN146"/>
  <c r="GM146"/>
  <c r="GK146"/>
  <c r="GJ146"/>
  <c r="GI146"/>
  <c r="GH146"/>
  <c r="GG146"/>
  <c r="GF146"/>
  <c r="GE146"/>
  <c r="GD146"/>
  <c r="GC146"/>
  <c r="FX146"/>
  <c r="FW146"/>
  <c r="FV146"/>
  <c r="FU146"/>
  <c r="FT146"/>
  <c r="FS146"/>
  <c r="FR146"/>
  <c r="FQ146"/>
  <c r="FP146"/>
  <c r="FO146"/>
  <c r="FN146"/>
  <c r="FM146"/>
  <c r="FL146"/>
  <c r="FK146"/>
  <c r="FJ146"/>
  <c r="FI146"/>
  <c r="FH146"/>
  <c r="FG146"/>
  <c r="FF146"/>
  <c r="FE146"/>
  <c r="FD146"/>
  <c r="FC146"/>
  <c r="FB146"/>
  <c r="FA146"/>
  <c r="EZ146"/>
  <c r="EY146"/>
  <c r="EX146"/>
  <c r="EW146"/>
  <c r="EV146"/>
  <c r="EU146"/>
  <c r="ET146"/>
  <c r="ES146"/>
  <c r="ER146"/>
  <c r="EQ146"/>
  <c r="EP146"/>
  <c r="EO146"/>
  <c r="EN146"/>
  <c r="EM146"/>
  <c r="EL146"/>
  <c r="EK146"/>
  <c r="EJ146"/>
  <c r="EI146"/>
  <c r="EH146"/>
  <c r="EG146"/>
  <c r="EF146"/>
  <c r="EE146"/>
  <c r="ED146"/>
  <c r="EC146"/>
  <c r="EB146"/>
  <c r="EA146"/>
  <c r="DZ146"/>
  <c r="DY146"/>
  <c r="DX146"/>
  <c r="DW146"/>
  <c r="DV146"/>
  <c r="DU146"/>
  <c r="DT146"/>
  <c r="DS146"/>
  <c r="DR146"/>
  <c r="DQ146"/>
  <c r="DP146"/>
  <c r="DO146"/>
  <c r="DN146"/>
  <c r="DM146"/>
  <c r="DL146"/>
  <c r="DK146"/>
  <c r="DJ146"/>
  <c r="DI146"/>
  <c r="DH146"/>
  <c r="DG146"/>
  <c r="DF146"/>
  <c r="DE146"/>
  <c r="DD146"/>
  <c r="DC146"/>
  <c r="DB146"/>
  <c r="DA146"/>
  <c r="CZ146"/>
  <c r="CY146"/>
  <c r="CX146"/>
  <c r="CW146"/>
  <c r="CV146"/>
  <c r="CU146"/>
  <c r="CT146"/>
  <c r="CS146"/>
  <c r="CR146"/>
  <c r="CQ146"/>
  <c r="CP146"/>
  <c r="CO146"/>
  <c r="CN146"/>
  <c r="CM146"/>
  <c r="CL146"/>
  <c r="CK146"/>
  <c r="CJ146"/>
  <c r="CI146"/>
  <c r="CH146"/>
  <c r="CG146"/>
  <c r="CF146"/>
  <c r="CE146"/>
  <c r="CD146"/>
  <c r="CC146"/>
  <c r="CB146"/>
  <c r="CA146"/>
  <c r="BZ146"/>
  <c r="BY146"/>
  <c r="BX146"/>
  <c r="BW146"/>
  <c r="BV146"/>
  <c r="BU146"/>
  <c r="BT146"/>
  <c r="BS146"/>
  <c r="BR146"/>
  <c r="BQ146"/>
  <c r="BP146"/>
  <c r="BO146"/>
  <c r="BN146"/>
  <c r="BM146"/>
  <c r="BL146"/>
  <c r="BK146"/>
  <c r="BJ146"/>
  <c r="BC146"/>
  <c r="BA146"/>
  <c r="BB146" s="1"/>
  <c r="AY146"/>
  <c r="AZ146" s="1"/>
  <c r="AW146"/>
  <c r="AX146" s="1"/>
  <c r="AU146"/>
  <c r="AV146" s="1"/>
  <c r="AT146"/>
  <c r="AS146"/>
  <c r="AR146"/>
  <c r="AQ146"/>
  <c r="AP146"/>
  <c r="AO146"/>
  <c r="AM146"/>
  <c r="AN146" s="1"/>
  <c r="AK146"/>
  <c r="AL146" s="1"/>
  <c r="AJ146"/>
  <c r="AI146"/>
  <c r="GT145"/>
  <c r="GS145"/>
  <c r="GR145"/>
  <c r="GQ145"/>
  <c r="GP145"/>
  <c r="GO145"/>
  <c r="GN145"/>
  <c r="GM145"/>
  <c r="GK145"/>
  <c r="GJ145"/>
  <c r="GI145"/>
  <c r="GH145"/>
  <c r="GG145"/>
  <c r="GF145"/>
  <c r="GE145"/>
  <c r="GD145"/>
  <c r="GC145"/>
  <c r="FX145"/>
  <c r="FW145"/>
  <c r="FV145"/>
  <c r="FU145"/>
  <c r="FT145"/>
  <c r="FS145"/>
  <c r="FR145"/>
  <c r="FQ145"/>
  <c r="FP145"/>
  <c r="FO145"/>
  <c r="FN145"/>
  <c r="FM145"/>
  <c r="FL145"/>
  <c r="FK145"/>
  <c r="FJ145"/>
  <c r="FI145"/>
  <c r="FH145"/>
  <c r="FG145"/>
  <c r="FF145"/>
  <c r="FE145"/>
  <c r="FD145"/>
  <c r="FC145"/>
  <c r="FB145"/>
  <c r="FA145"/>
  <c r="EZ145"/>
  <c r="EY145"/>
  <c r="EX145"/>
  <c r="EW145"/>
  <c r="EV145"/>
  <c r="EU145"/>
  <c r="ET145"/>
  <c r="ES145"/>
  <c r="ER145"/>
  <c r="EQ145"/>
  <c r="EP145"/>
  <c r="EO145"/>
  <c r="EN145"/>
  <c r="EM145"/>
  <c r="EL145"/>
  <c r="EK145"/>
  <c r="EJ145"/>
  <c r="EI145"/>
  <c r="EH145"/>
  <c r="EG145"/>
  <c r="EF145"/>
  <c r="EE145"/>
  <c r="ED145"/>
  <c r="EC145"/>
  <c r="EB145"/>
  <c r="EA145"/>
  <c r="DZ145"/>
  <c r="DY145"/>
  <c r="DX145"/>
  <c r="DW145"/>
  <c r="DV145"/>
  <c r="DU145"/>
  <c r="DT145"/>
  <c r="DS145"/>
  <c r="DR145"/>
  <c r="DQ145"/>
  <c r="DP145"/>
  <c r="DO145"/>
  <c r="DN145"/>
  <c r="DM145"/>
  <c r="DL145"/>
  <c r="DK145"/>
  <c r="DJ145"/>
  <c r="DI145"/>
  <c r="DH145"/>
  <c r="DG145"/>
  <c r="DF145"/>
  <c r="DE145"/>
  <c r="DD145"/>
  <c r="DC145"/>
  <c r="DB145"/>
  <c r="DA145"/>
  <c r="CZ145"/>
  <c r="CY145"/>
  <c r="CX145"/>
  <c r="CW145"/>
  <c r="CV145"/>
  <c r="CU145"/>
  <c r="CT145"/>
  <c r="CS145"/>
  <c r="CR145"/>
  <c r="CQ145"/>
  <c r="CP145"/>
  <c r="CO145"/>
  <c r="CN145"/>
  <c r="CM145"/>
  <c r="CL145"/>
  <c r="CK145"/>
  <c r="CJ145"/>
  <c r="CI145"/>
  <c r="CH145"/>
  <c r="CG145"/>
  <c r="CF145"/>
  <c r="CE145"/>
  <c r="CD145"/>
  <c r="CC145"/>
  <c r="CB145"/>
  <c r="CA145"/>
  <c r="BZ145"/>
  <c r="BY145"/>
  <c r="BX145"/>
  <c r="BW145"/>
  <c r="BV145"/>
  <c r="BU145"/>
  <c r="BT145"/>
  <c r="BS145"/>
  <c r="BR145"/>
  <c r="BQ145"/>
  <c r="BP145"/>
  <c r="BO145"/>
  <c r="BN145"/>
  <c r="BM145"/>
  <c r="BL145"/>
  <c r="BK145"/>
  <c r="BJ145"/>
  <c r="BC145"/>
  <c r="BA145"/>
  <c r="BB145" s="1"/>
  <c r="AY145"/>
  <c r="AZ145" s="1"/>
  <c r="AW145"/>
  <c r="AX145" s="1"/>
  <c r="AU145"/>
  <c r="AV145" s="1"/>
  <c r="AT145"/>
  <c r="AS145"/>
  <c r="AR145"/>
  <c r="AQ145"/>
  <c r="AP145"/>
  <c r="AO145"/>
  <c r="AM145"/>
  <c r="AN145" s="1"/>
  <c r="AK145"/>
  <c r="AL145" s="1"/>
  <c r="AJ145"/>
  <c r="AI145"/>
  <c r="GT144"/>
  <c r="GS144"/>
  <c r="GR144"/>
  <c r="GQ144"/>
  <c r="GP144"/>
  <c r="GO144"/>
  <c r="GN144"/>
  <c r="GM144"/>
  <c r="GK144"/>
  <c r="GJ144"/>
  <c r="GI144"/>
  <c r="GH144"/>
  <c r="GG144"/>
  <c r="GF144"/>
  <c r="GE144"/>
  <c r="GD144"/>
  <c r="GC144"/>
  <c r="FX144"/>
  <c r="FW144"/>
  <c r="FV144"/>
  <c r="FU144"/>
  <c r="FT144"/>
  <c r="FS144"/>
  <c r="FR144"/>
  <c r="FQ144"/>
  <c r="FP144"/>
  <c r="FO144"/>
  <c r="FN144"/>
  <c r="FM144"/>
  <c r="FL144"/>
  <c r="FK144"/>
  <c r="FJ144"/>
  <c r="FI144"/>
  <c r="FH144"/>
  <c r="FG144"/>
  <c r="FF144"/>
  <c r="FE144"/>
  <c r="FD144"/>
  <c r="FC144"/>
  <c r="FB144"/>
  <c r="FA144"/>
  <c r="EZ144"/>
  <c r="EY144"/>
  <c r="EX144"/>
  <c r="EW144"/>
  <c r="EV144"/>
  <c r="EU144"/>
  <c r="ET144"/>
  <c r="ES144"/>
  <c r="ER144"/>
  <c r="EQ144"/>
  <c r="EP144"/>
  <c r="EO144"/>
  <c r="EN144"/>
  <c r="EM144"/>
  <c r="EL144"/>
  <c r="EK144"/>
  <c r="EJ144"/>
  <c r="EI144"/>
  <c r="EH144"/>
  <c r="EG144"/>
  <c r="EF144"/>
  <c r="EE144"/>
  <c r="ED144"/>
  <c r="EC144"/>
  <c r="EB144"/>
  <c r="EA144"/>
  <c r="DZ144"/>
  <c r="DY144"/>
  <c r="DX144"/>
  <c r="DW144"/>
  <c r="DV144"/>
  <c r="DU144"/>
  <c r="DT144"/>
  <c r="DS144"/>
  <c r="DR144"/>
  <c r="DQ144"/>
  <c r="DP144"/>
  <c r="DO144"/>
  <c r="DN144"/>
  <c r="DM144"/>
  <c r="DL144"/>
  <c r="DK144"/>
  <c r="DJ144"/>
  <c r="DI144"/>
  <c r="DH144"/>
  <c r="DG144"/>
  <c r="DF144"/>
  <c r="DE144"/>
  <c r="DD144"/>
  <c r="DC144"/>
  <c r="DB144"/>
  <c r="DA144"/>
  <c r="CZ144"/>
  <c r="CY144"/>
  <c r="CX144"/>
  <c r="CW144"/>
  <c r="CV144"/>
  <c r="CU144"/>
  <c r="CT144"/>
  <c r="CS144"/>
  <c r="CR144"/>
  <c r="CQ144"/>
  <c r="CP144"/>
  <c r="CO144"/>
  <c r="CN144"/>
  <c r="CM144"/>
  <c r="CL144"/>
  <c r="CK144"/>
  <c r="CJ144"/>
  <c r="CI144"/>
  <c r="CH144"/>
  <c r="CG144"/>
  <c r="CF144"/>
  <c r="CE144"/>
  <c r="CD144"/>
  <c r="CC144"/>
  <c r="CB144"/>
  <c r="CA144"/>
  <c r="BZ144"/>
  <c r="BY144"/>
  <c r="BX144"/>
  <c r="BW144"/>
  <c r="BV144"/>
  <c r="BU144"/>
  <c r="BT144"/>
  <c r="BS144"/>
  <c r="BR144"/>
  <c r="BQ144"/>
  <c r="BP144"/>
  <c r="BO144"/>
  <c r="BN144"/>
  <c r="BM144"/>
  <c r="BL144"/>
  <c r="BK144"/>
  <c r="BJ144"/>
  <c r="BC144"/>
  <c r="BA144"/>
  <c r="BB144" s="1"/>
  <c r="AY144"/>
  <c r="AZ144" s="1"/>
  <c r="AW144"/>
  <c r="AX144" s="1"/>
  <c r="AU144"/>
  <c r="AV144" s="1"/>
  <c r="AT144"/>
  <c r="AS144"/>
  <c r="AR144"/>
  <c r="AQ144"/>
  <c r="AP144"/>
  <c r="AO144"/>
  <c r="AM144"/>
  <c r="AN144" s="1"/>
  <c r="AK144"/>
  <c r="AL144" s="1"/>
  <c r="AJ144"/>
  <c r="AI144"/>
  <c r="GT143"/>
  <c r="GS143"/>
  <c r="GR143"/>
  <c r="GQ143"/>
  <c r="GP143"/>
  <c r="GO143"/>
  <c r="GN143"/>
  <c r="GM143"/>
  <c r="GK143"/>
  <c r="GJ143"/>
  <c r="GI143"/>
  <c r="GH143"/>
  <c r="GG143"/>
  <c r="GF143"/>
  <c r="GE143"/>
  <c r="GD143"/>
  <c r="GC143"/>
  <c r="FX143"/>
  <c r="FW143"/>
  <c r="FV143"/>
  <c r="FU143"/>
  <c r="FT143"/>
  <c r="FS143"/>
  <c r="FR143"/>
  <c r="FQ143"/>
  <c r="FP143"/>
  <c r="FO143"/>
  <c r="FN143"/>
  <c r="FM143"/>
  <c r="FL143"/>
  <c r="FK143"/>
  <c r="FJ143"/>
  <c r="FI143"/>
  <c r="FH143"/>
  <c r="FG143"/>
  <c r="FF143"/>
  <c r="FE143"/>
  <c r="FD143"/>
  <c r="FC143"/>
  <c r="FB143"/>
  <c r="FA143"/>
  <c r="EZ143"/>
  <c r="EY143"/>
  <c r="EX143"/>
  <c r="EW143"/>
  <c r="EV143"/>
  <c r="EU143"/>
  <c r="ET143"/>
  <c r="ES143"/>
  <c r="ER143"/>
  <c r="EQ143"/>
  <c r="EP143"/>
  <c r="EO143"/>
  <c r="EN143"/>
  <c r="EM143"/>
  <c r="EL143"/>
  <c r="EK143"/>
  <c r="EJ143"/>
  <c r="EI143"/>
  <c r="EH143"/>
  <c r="EG143"/>
  <c r="EF143"/>
  <c r="EE143"/>
  <c r="ED143"/>
  <c r="EC143"/>
  <c r="EB143"/>
  <c r="EA143"/>
  <c r="DZ143"/>
  <c r="DY143"/>
  <c r="DX143"/>
  <c r="DW143"/>
  <c r="DV143"/>
  <c r="DU143"/>
  <c r="DT143"/>
  <c r="DS143"/>
  <c r="DR143"/>
  <c r="DQ143"/>
  <c r="DP143"/>
  <c r="DO143"/>
  <c r="DN143"/>
  <c r="DM143"/>
  <c r="DL143"/>
  <c r="DK143"/>
  <c r="DJ143"/>
  <c r="DI143"/>
  <c r="DH143"/>
  <c r="DG143"/>
  <c r="DF143"/>
  <c r="DE143"/>
  <c r="DD143"/>
  <c r="DC143"/>
  <c r="DB143"/>
  <c r="DA143"/>
  <c r="CZ143"/>
  <c r="CY143"/>
  <c r="CX143"/>
  <c r="CW143"/>
  <c r="CV143"/>
  <c r="CU143"/>
  <c r="CT143"/>
  <c r="CS143"/>
  <c r="CR143"/>
  <c r="CQ143"/>
  <c r="CP143"/>
  <c r="CO143"/>
  <c r="CN143"/>
  <c r="CM143"/>
  <c r="CL143"/>
  <c r="CK143"/>
  <c r="CJ143"/>
  <c r="CI143"/>
  <c r="CH143"/>
  <c r="CG143"/>
  <c r="CF143"/>
  <c r="CE143"/>
  <c r="CD143"/>
  <c r="CC143"/>
  <c r="CB143"/>
  <c r="CA143"/>
  <c r="BZ143"/>
  <c r="BY143"/>
  <c r="BX143"/>
  <c r="BW143"/>
  <c r="BV143"/>
  <c r="BU143"/>
  <c r="BT143"/>
  <c r="BS143"/>
  <c r="BR143"/>
  <c r="BQ143"/>
  <c r="BP143"/>
  <c r="BO143"/>
  <c r="BN143"/>
  <c r="BM143"/>
  <c r="BL143"/>
  <c r="BK143"/>
  <c r="BJ143"/>
  <c r="BA143"/>
  <c r="BB143" s="1"/>
  <c r="AY143"/>
  <c r="AZ143" s="1"/>
  <c r="AW143"/>
  <c r="AX143" s="1"/>
  <c r="AU143"/>
  <c r="AV143" s="1"/>
  <c r="AT143"/>
  <c r="BC143" s="1"/>
  <c r="AR143"/>
  <c r="AS143" s="1"/>
  <c r="AQ143"/>
  <c r="AP143"/>
  <c r="AO143"/>
  <c r="AM143"/>
  <c r="AN143" s="1"/>
  <c r="AK143"/>
  <c r="AL143" s="1"/>
  <c r="AJ143"/>
  <c r="AI143"/>
  <c r="GT142"/>
  <c r="GS142"/>
  <c r="GR142"/>
  <c r="GQ142"/>
  <c r="GP142"/>
  <c r="GO142"/>
  <c r="GN142"/>
  <c r="GM142"/>
  <c r="GK142"/>
  <c r="GJ142"/>
  <c r="GI142"/>
  <c r="GH142"/>
  <c r="GG142"/>
  <c r="GF142"/>
  <c r="GE142"/>
  <c r="GD142"/>
  <c r="GC142"/>
  <c r="FX142"/>
  <c r="FW142"/>
  <c r="FV142"/>
  <c r="FU142"/>
  <c r="FT142"/>
  <c r="FS142"/>
  <c r="FR142"/>
  <c r="FQ142"/>
  <c r="FP142"/>
  <c r="FO142"/>
  <c r="FN142"/>
  <c r="FM142"/>
  <c r="FL142"/>
  <c r="FK142"/>
  <c r="FJ142"/>
  <c r="FI142"/>
  <c r="FH142"/>
  <c r="FG142"/>
  <c r="FF142"/>
  <c r="FE142"/>
  <c r="FD142"/>
  <c r="FC142"/>
  <c r="FB142"/>
  <c r="FA142"/>
  <c r="EZ142"/>
  <c r="EY142"/>
  <c r="EX142"/>
  <c r="EW142"/>
  <c r="EV142"/>
  <c r="EU142"/>
  <c r="ET142"/>
  <c r="ES142"/>
  <c r="ER142"/>
  <c r="EQ142"/>
  <c r="EP142"/>
  <c r="EO142"/>
  <c r="EN142"/>
  <c r="EM142"/>
  <c r="EL142"/>
  <c r="EK142"/>
  <c r="EJ142"/>
  <c r="EI142"/>
  <c r="EH142"/>
  <c r="EG142"/>
  <c r="EF142"/>
  <c r="EE142"/>
  <c r="ED142"/>
  <c r="EC142"/>
  <c r="EB142"/>
  <c r="EA142"/>
  <c r="DZ142"/>
  <c r="DY142"/>
  <c r="DX142"/>
  <c r="DW142"/>
  <c r="DV142"/>
  <c r="DU142"/>
  <c r="DT142"/>
  <c r="DS142"/>
  <c r="DR142"/>
  <c r="DQ142"/>
  <c r="DP142"/>
  <c r="DO142"/>
  <c r="DN142"/>
  <c r="DM142"/>
  <c r="DL142"/>
  <c r="DK142"/>
  <c r="DJ142"/>
  <c r="DI142"/>
  <c r="DH142"/>
  <c r="DG142"/>
  <c r="DF142"/>
  <c r="DE142"/>
  <c r="DD142"/>
  <c r="DC142"/>
  <c r="DB142"/>
  <c r="DA142"/>
  <c r="CZ142"/>
  <c r="CY142"/>
  <c r="CX142"/>
  <c r="CW142"/>
  <c r="CV142"/>
  <c r="CU142"/>
  <c r="CT142"/>
  <c r="CS142"/>
  <c r="CR142"/>
  <c r="CQ142"/>
  <c r="CP142"/>
  <c r="CO142"/>
  <c r="CN142"/>
  <c r="CM142"/>
  <c r="CL142"/>
  <c r="CK142"/>
  <c r="CJ142"/>
  <c r="CI142"/>
  <c r="CH142"/>
  <c r="CG142"/>
  <c r="CF142"/>
  <c r="CE142"/>
  <c r="CD142"/>
  <c r="CC142"/>
  <c r="CB142"/>
  <c r="CA142"/>
  <c r="BZ142"/>
  <c r="BY142"/>
  <c r="BX142"/>
  <c r="BW142"/>
  <c r="BV142"/>
  <c r="BU142"/>
  <c r="BT142"/>
  <c r="BS142"/>
  <c r="BR142"/>
  <c r="BQ142"/>
  <c r="BP142"/>
  <c r="BO142"/>
  <c r="BN142"/>
  <c r="BM142"/>
  <c r="BL142"/>
  <c r="BK142"/>
  <c r="BJ142"/>
  <c r="BC142"/>
  <c r="BA142"/>
  <c r="BB142" s="1"/>
  <c r="AY142"/>
  <c r="AZ142" s="1"/>
  <c r="AW142"/>
  <c r="AX142" s="1"/>
  <c r="AU142"/>
  <c r="AV142" s="1"/>
  <c r="AT142"/>
  <c r="AS142"/>
  <c r="AR142"/>
  <c r="AQ142"/>
  <c r="AP142"/>
  <c r="AO142"/>
  <c r="AM142"/>
  <c r="AN142" s="1"/>
  <c r="AK142"/>
  <c r="AL142" s="1"/>
  <c r="AJ142"/>
  <c r="AI142"/>
  <c r="GT141"/>
  <c r="GS141"/>
  <c r="GR141"/>
  <c r="GQ141"/>
  <c r="GP141"/>
  <c r="GO141"/>
  <c r="GN141"/>
  <c r="GM141"/>
  <c r="GK141"/>
  <c r="GJ141"/>
  <c r="GI141"/>
  <c r="GH141"/>
  <c r="GG141"/>
  <c r="GF141"/>
  <c r="GE141"/>
  <c r="GD141"/>
  <c r="GC141"/>
  <c r="FX141"/>
  <c r="FW141"/>
  <c r="FV141"/>
  <c r="FU141"/>
  <c r="FT141"/>
  <c r="FS141"/>
  <c r="FR141"/>
  <c r="FQ141"/>
  <c r="FP141"/>
  <c r="FO141"/>
  <c r="FN141"/>
  <c r="FM141"/>
  <c r="FL141"/>
  <c r="FK141"/>
  <c r="FJ141"/>
  <c r="FI141"/>
  <c r="FH141"/>
  <c r="FG141"/>
  <c r="FF141"/>
  <c r="FE141"/>
  <c r="FD141"/>
  <c r="FC141"/>
  <c r="FB141"/>
  <c r="FA141"/>
  <c r="EZ141"/>
  <c r="EY141"/>
  <c r="EX141"/>
  <c r="EW141"/>
  <c r="EV141"/>
  <c r="EU141"/>
  <c r="ET141"/>
  <c r="ES141"/>
  <c r="ER141"/>
  <c r="EQ141"/>
  <c r="EP141"/>
  <c r="EO141"/>
  <c r="EN141"/>
  <c r="EM141"/>
  <c r="EL141"/>
  <c r="EK141"/>
  <c r="EJ141"/>
  <c r="EI141"/>
  <c r="EH141"/>
  <c r="EG141"/>
  <c r="EF141"/>
  <c r="EE141"/>
  <c r="ED141"/>
  <c r="EC141"/>
  <c r="EB141"/>
  <c r="EA141"/>
  <c r="DZ141"/>
  <c r="DY141"/>
  <c r="DX141"/>
  <c r="DW141"/>
  <c r="DV141"/>
  <c r="DU141"/>
  <c r="DT141"/>
  <c r="DS141"/>
  <c r="DR141"/>
  <c r="DQ141"/>
  <c r="DP141"/>
  <c r="DO141"/>
  <c r="DN141"/>
  <c r="DM141"/>
  <c r="DL141"/>
  <c r="DK141"/>
  <c r="DJ141"/>
  <c r="DI141"/>
  <c r="DH141"/>
  <c r="DG141"/>
  <c r="DF141"/>
  <c r="DE141"/>
  <c r="DD141"/>
  <c r="DC141"/>
  <c r="DB141"/>
  <c r="DA141"/>
  <c r="CZ141"/>
  <c r="CY141"/>
  <c r="CX141"/>
  <c r="CW141"/>
  <c r="CV141"/>
  <c r="CU141"/>
  <c r="CT141"/>
  <c r="CS141"/>
  <c r="CR141"/>
  <c r="CQ141"/>
  <c r="CP141"/>
  <c r="CO141"/>
  <c r="CN141"/>
  <c r="CM141"/>
  <c r="CL141"/>
  <c r="CK141"/>
  <c r="CJ141"/>
  <c r="CI141"/>
  <c r="CH141"/>
  <c r="CG141"/>
  <c r="CF141"/>
  <c r="CE141"/>
  <c r="CD141"/>
  <c r="CC141"/>
  <c r="CB141"/>
  <c r="CA141"/>
  <c r="BZ141"/>
  <c r="BY141"/>
  <c r="BX141"/>
  <c r="BW141"/>
  <c r="BV141"/>
  <c r="BU141"/>
  <c r="BT141"/>
  <c r="BS141"/>
  <c r="BR141"/>
  <c r="BQ141"/>
  <c r="BP141"/>
  <c r="BO141"/>
  <c r="BN141"/>
  <c r="BM141"/>
  <c r="BL141"/>
  <c r="BK141"/>
  <c r="BJ141"/>
  <c r="BA141"/>
  <c r="BB141" s="1"/>
  <c r="AY141"/>
  <c r="AZ141" s="1"/>
  <c r="AW141"/>
  <c r="AX141" s="1"/>
  <c r="AU141"/>
  <c r="AV141" s="1"/>
  <c r="AT141"/>
  <c r="BC141" s="1"/>
  <c r="AR141"/>
  <c r="AS141" s="1"/>
  <c r="AQ141"/>
  <c r="AP141"/>
  <c r="AO141"/>
  <c r="AM141"/>
  <c r="AN141" s="1"/>
  <c r="AK141"/>
  <c r="AL141" s="1"/>
  <c r="AJ141"/>
  <c r="AI141"/>
  <c r="GT140"/>
  <c r="GS140"/>
  <c r="GR140"/>
  <c r="GQ140"/>
  <c r="GP140"/>
  <c r="GO140"/>
  <c r="GN140"/>
  <c r="GM140"/>
  <c r="GK140"/>
  <c r="GJ140"/>
  <c r="GI140"/>
  <c r="GH140"/>
  <c r="GG140"/>
  <c r="GF140"/>
  <c r="GE140"/>
  <c r="GD140"/>
  <c r="GC140"/>
  <c r="FX140"/>
  <c r="FW140"/>
  <c r="FV140"/>
  <c r="FU140"/>
  <c r="FT140"/>
  <c r="FS140"/>
  <c r="FR140"/>
  <c r="FQ140"/>
  <c r="FP140"/>
  <c r="FO140"/>
  <c r="FN140"/>
  <c r="FM140"/>
  <c r="FL140"/>
  <c r="FK140"/>
  <c r="FJ140"/>
  <c r="FI140"/>
  <c r="FH140"/>
  <c r="FG140"/>
  <c r="FF140"/>
  <c r="FE140"/>
  <c r="FD140"/>
  <c r="FC140"/>
  <c r="FB140"/>
  <c r="FA140"/>
  <c r="EZ140"/>
  <c r="EY140"/>
  <c r="EX140"/>
  <c r="EW140"/>
  <c r="EV140"/>
  <c r="EU140"/>
  <c r="ET140"/>
  <c r="ES140"/>
  <c r="ER140"/>
  <c r="EQ140"/>
  <c r="EP140"/>
  <c r="EO140"/>
  <c r="EN140"/>
  <c r="EM140"/>
  <c r="EL140"/>
  <c r="EK140"/>
  <c r="EJ140"/>
  <c r="EI140"/>
  <c r="EH140"/>
  <c r="EG140"/>
  <c r="EF140"/>
  <c r="EE140"/>
  <c r="ED140"/>
  <c r="EC140"/>
  <c r="EB140"/>
  <c r="EA140"/>
  <c r="DZ140"/>
  <c r="DY140"/>
  <c r="DX140"/>
  <c r="DW140"/>
  <c r="DV140"/>
  <c r="DU140"/>
  <c r="DT140"/>
  <c r="DS140"/>
  <c r="DR140"/>
  <c r="DQ140"/>
  <c r="DP140"/>
  <c r="DO140"/>
  <c r="DN140"/>
  <c r="DM140"/>
  <c r="DL140"/>
  <c r="DK140"/>
  <c r="DJ140"/>
  <c r="DI140"/>
  <c r="DH140"/>
  <c r="DG140"/>
  <c r="DF140"/>
  <c r="DE140"/>
  <c r="DD140"/>
  <c r="DC140"/>
  <c r="DB140"/>
  <c r="DA140"/>
  <c r="CZ140"/>
  <c r="CY140"/>
  <c r="CX140"/>
  <c r="CW140"/>
  <c r="CV140"/>
  <c r="CU140"/>
  <c r="CT140"/>
  <c r="CS140"/>
  <c r="CR140"/>
  <c r="CQ140"/>
  <c r="CP140"/>
  <c r="CO140"/>
  <c r="CN140"/>
  <c r="CM140"/>
  <c r="CL140"/>
  <c r="CK140"/>
  <c r="CJ140"/>
  <c r="CI140"/>
  <c r="CH140"/>
  <c r="CG140"/>
  <c r="CF140"/>
  <c r="CE140"/>
  <c r="CD140"/>
  <c r="CC140"/>
  <c r="CB140"/>
  <c r="CA140"/>
  <c r="BZ140"/>
  <c r="BY140"/>
  <c r="BX140"/>
  <c r="BW140"/>
  <c r="BV140"/>
  <c r="BU140"/>
  <c r="BT140"/>
  <c r="BS140"/>
  <c r="BR140"/>
  <c r="BQ140"/>
  <c r="BP140"/>
  <c r="BO140"/>
  <c r="BN140"/>
  <c r="BM140"/>
  <c r="BL140"/>
  <c r="BK140"/>
  <c r="BJ140"/>
  <c r="BC140"/>
  <c r="BA140"/>
  <c r="BB140" s="1"/>
  <c r="AY140"/>
  <c r="AZ140" s="1"/>
  <c r="AW140"/>
  <c r="AX140" s="1"/>
  <c r="AU140"/>
  <c r="AV140" s="1"/>
  <c r="AT140"/>
  <c r="AS140"/>
  <c r="AR140"/>
  <c r="AQ140"/>
  <c r="AP140"/>
  <c r="AO140"/>
  <c r="AM140"/>
  <c r="AN140" s="1"/>
  <c r="AK140"/>
  <c r="AL140" s="1"/>
  <c r="AJ140"/>
  <c r="AI140"/>
  <c r="GT139"/>
  <c r="GS139"/>
  <c r="GR139"/>
  <c r="GQ139"/>
  <c r="GP139"/>
  <c r="GO139"/>
  <c r="GN139"/>
  <c r="GM139"/>
  <c r="GK139"/>
  <c r="GJ139"/>
  <c r="GI139"/>
  <c r="GH139"/>
  <c r="GG139"/>
  <c r="GF139"/>
  <c r="GE139"/>
  <c r="GD139"/>
  <c r="GC139"/>
  <c r="FX139"/>
  <c r="FW139"/>
  <c r="FV139"/>
  <c r="FU139"/>
  <c r="FT139"/>
  <c r="FS139"/>
  <c r="FR139"/>
  <c r="FQ139"/>
  <c r="FP139"/>
  <c r="FO139"/>
  <c r="FN139"/>
  <c r="FM139"/>
  <c r="FL139"/>
  <c r="FK139"/>
  <c r="FJ139"/>
  <c r="FI139"/>
  <c r="FH139"/>
  <c r="FG139"/>
  <c r="FF139"/>
  <c r="FE139"/>
  <c r="FD139"/>
  <c r="FC139"/>
  <c r="FB139"/>
  <c r="FA139"/>
  <c r="EZ139"/>
  <c r="EY139"/>
  <c r="EX139"/>
  <c r="EW139"/>
  <c r="EV139"/>
  <c r="EU139"/>
  <c r="ET139"/>
  <c r="ES139"/>
  <c r="ER139"/>
  <c r="EQ139"/>
  <c r="EP139"/>
  <c r="EO139"/>
  <c r="EN139"/>
  <c r="EM139"/>
  <c r="EL139"/>
  <c r="EK139"/>
  <c r="EJ139"/>
  <c r="EI139"/>
  <c r="EH139"/>
  <c r="EG139"/>
  <c r="EF139"/>
  <c r="EE139"/>
  <c r="ED139"/>
  <c r="EC139"/>
  <c r="EB139"/>
  <c r="EA139"/>
  <c r="DZ139"/>
  <c r="DY139"/>
  <c r="DX139"/>
  <c r="DW139"/>
  <c r="DV139"/>
  <c r="DU139"/>
  <c r="DT139"/>
  <c r="DS139"/>
  <c r="DR139"/>
  <c r="DQ139"/>
  <c r="DP139"/>
  <c r="DO139"/>
  <c r="DN139"/>
  <c r="DM139"/>
  <c r="DL139"/>
  <c r="DK139"/>
  <c r="DJ139"/>
  <c r="DI139"/>
  <c r="DH139"/>
  <c r="DG139"/>
  <c r="DF139"/>
  <c r="DE139"/>
  <c r="DD139"/>
  <c r="DC139"/>
  <c r="DB139"/>
  <c r="DA139"/>
  <c r="CZ139"/>
  <c r="CY139"/>
  <c r="CX139"/>
  <c r="CW139"/>
  <c r="CV139"/>
  <c r="CU139"/>
  <c r="CT139"/>
  <c r="CS139"/>
  <c r="CR139"/>
  <c r="CQ139"/>
  <c r="CP139"/>
  <c r="CO139"/>
  <c r="CN139"/>
  <c r="CM139"/>
  <c r="CL139"/>
  <c r="CK139"/>
  <c r="CJ139"/>
  <c r="CI139"/>
  <c r="CH139"/>
  <c r="CG139"/>
  <c r="CF139"/>
  <c r="CE139"/>
  <c r="CD139"/>
  <c r="CC139"/>
  <c r="CB139"/>
  <c r="CA139"/>
  <c r="BZ139"/>
  <c r="BY139"/>
  <c r="BX139"/>
  <c r="BW139"/>
  <c r="BV139"/>
  <c r="BU139"/>
  <c r="BT139"/>
  <c r="BS139"/>
  <c r="BR139"/>
  <c r="BQ139"/>
  <c r="BP139"/>
  <c r="BO139"/>
  <c r="BN139"/>
  <c r="BM139"/>
  <c r="BL139"/>
  <c r="BK139"/>
  <c r="BJ139"/>
  <c r="BA139"/>
  <c r="BB139" s="1"/>
  <c r="AY139"/>
  <c r="AZ139" s="1"/>
  <c r="AW139"/>
  <c r="AX139" s="1"/>
  <c r="AU139"/>
  <c r="AV139" s="1"/>
  <c r="AT139"/>
  <c r="BC139" s="1"/>
  <c r="AR139"/>
  <c r="AS139" s="1"/>
  <c r="AQ139"/>
  <c r="AP139"/>
  <c r="AO139"/>
  <c r="AM139"/>
  <c r="AN139" s="1"/>
  <c r="AK139"/>
  <c r="AL139" s="1"/>
  <c r="AJ139"/>
  <c r="AI139"/>
  <c r="GT138"/>
  <c r="GS138"/>
  <c r="GR138"/>
  <c r="GQ138"/>
  <c r="GP138"/>
  <c r="GO138"/>
  <c r="GN138"/>
  <c r="GM138"/>
  <c r="GK138"/>
  <c r="GJ138"/>
  <c r="GI138"/>
  <c r="GH138"/>
  <c r="GG138"/>
  <c r="GF138"/>
  <c r="GE138"/>
  <c r="GD138"/>
  <c r="GC138"/>
  <c r="FX138"/>
  <c r="FW138"/>
  <c r="FV138"/>
  <c r="FU138"/>
  <c r="FT138"/>
  <c r="FS138"/>
  <c r="FR138"/>
  <c r="FQ138"/>
  <c r="FP138"/>
  <c r="FO138"/>
  <c r="FN138"/>
  <c r="FM138"/>
  <c r="FL138"/>
  <c r="FK138"/>
  <c r="FJ138"/>
  <c r="FI138"/>
  <c r="FH138"/>
  <c r="FG138"/>
  <c r="FF138"/>
  <c r="FE138"/>
  <c r="FD138"/>
  <c r="FC138"/>
  <c r="FB138"/>
  <c r="FA138"/>
  <c r="EZ138"/>
  <c r="EY138"/>
  <c r="EX138"/>
  <c r="EW138"/>
  <c r="EV138"/>
  <c r="EU138"/>
  <c r="ET138"/>
  <c r="ES138"/>
  <c r="ER138"/>
  <c r="EQ138"/>
  <c r="EP138"/>
  <c r="EO138"/>
  <c r="EN138"/>
  <c r="EM138"/>
  <c r="EL138"/>
  <c r="EK138"/>
  <c r="EJ138"/>
  <c r="EI138"/>
  <c r="EH138"/>
  <c r="EG138"/>
  <c r="EF138"/>
  <c r="EE138"/>
  <c r="ED138"/>
  <c r="EC138"/>
  <c r="EB138"/>
  <c r="EA138"/>
  <c r="DZ138"/>
  <c r="DY138"/>
  <c r="DX138"/>
  <c r="DW138"/>
  <c r="DV138"/>
  <c r="DU138"/>
  <c r="DT138"/>
  <c r="DS138"/>
  <c r="DR138"/>
  <c r="DQ138"/>
  <c r="DP138"/>
  <c r="DO138"/>
  <c r="DN138"/>
  <c r="DM138"/>
  <c r="DL138"/>
  <c r="DK138"/>
  <c r="DJ138"/>
  <c r="DI138"/>
  <c r="DH138"/>
  <c r="DG138"/>
  <c r="DF138"/>
  <c r="DE138"/>
  <c r="DD138"/>
  <c r="DC138"/>
  <c r="DB138"/>
  <c r="DA138"/>
  <c r="CZ138"/>
  <c r="CY138"/>
  <c r="CX138"/>
  <c r="CW138"/>
  <c r="CV138"/>
  <c r="CU138"/>
  <c r="CT138"/>
  <c r="CS138"/>
  <c r="CR138"/>
  <c r="CQ138"/>
  <c r="CP138"/>
  <c r="CO138"/>
  <c r="CN138"/>
  <c r="CM138"/>
  <c r="CL138"/>
  <c r="CK138"/>
  <c r="CJ138"/>
  <c r="CI138"/>
  <c r="CH138"/>
  <c r="CG138"/>
  <c r="CF138"/>
  <c r="CE138"/>
  <c r="CD138"/>
  <c r="CC138"/>
  <c r="CB138"/>
  <c r="CA138"/>
  <c r="BZ138"/>
  <c r="BY138"/>
  <c r="BX138"/>
  <c r="BW138"/>
  <c r="BV138"/>
  <c r="BU138"/>
  <c r="BT138"/>
  <c r="BS138"/>
  <c r="BR138"/>
  <c r="BQ138"/>
  <c r="BP138"/>
  <c r="BO138"/>
  <c r="BN138"/>
  <c r="BM138"/>
  <c r="BL138"/>
  <c r="BK138"/>
  <c r="BJ138"/>
  <c r="BC138"/>
  <c r="BA138"/>
  <c r="BB138" s="1"/>
  <c r="AY138"/>
  <c r="AZ138" s="1"/>
  <c r="AW138"/>
  <c r="AX138" s="1"/>
  <c r="AU138"/>
  <c r="AV138" s="1"/>
  <c r="AT138"/>
  <c r="AS138"/>
  <c r="AR138"/>
  <c r="AQ138"/>
  <c r="AP138"/>
  <c r="AO138"/>
  <c r="AM138"/>
  <c r="AN138" s="1"/>
  <c r="AK138"/>
  <c r="AL138" s="1"/>
  <c r="AJ138"/>
  <c r="AI138"/>
  <c r="GT137"/>
  <c r="GS137"/>
  <c r="GR137"/>
  <c r="GQ137"/>
  <c r="GP137"/>
  <c r="GO137"/>
  <c r="GN137"/>
  <c r="GM137"/>
  <c r="GK137"/>
  <c r="GJ137"/>
  <c r="GI137"/>
  <c r="GH137"/>
  <c r="GG137"/>
  <c r="GF137"/>
  <c r="GE137"/>
  <c r="GD137"/>
  <c r="GC137"/>
  <c r="FX137"/>
  <c r="FW137"/>
  <c r="FV137"/>
  <c r="FU137"/>
  <c r="FT137"/>
  <c r="FS137"/>
  <c r="FR137"/>
  <c r="FQ137"/>
  <c r="FP137"/>
  <c r="FO137"/>
  <c r="FN137"/>
  <c r="FM137"/>
  <c r="FL137"/>
  <c r="FK137"/>
  <c r="FJ137"/>
  <c r="FI137"/>
  <c r="FH137"/>
  <c r="FG137"/>
  <c r="FF137"/>
  <c r="FE137"/>
  <c r="FD137"/>
  <c r="FC137"/>
  <c r="FB137"/>
  <c r="FA137"/>
  <c r="EZ137"/>
  <c r="EY137"/>
  <c r="EX137"/>
  <c r="EW137"/>
  <c r="EV137"/>
  <c r="EU137"/>
  <c r="ET137"/>
  <c r="ES137"/>
  <c r="ER137"/>
  <c r="EQ137"/>
  <c r="EP137"/>
  <c r="EO137"/>
  <c r="EN137"/>
  <c r="EM137"/>
  <c r="EL137"/>
  <c r="EK137"/>
  <c r="EJ137"/>
  <c r="EI137"/>
  <c r="EH137"/>
  <c r="EG137"/>
  <c r="EF137"/>
  <c r="EE137"/>
  <c r="ED137"/>
  <c r="EC137"/>
  <c r="EB137"/>
  <c r="EA137"/>
  <c r="DZ137"/>
  <c r="DY137"/>
  <c r="DX137"/>
  <c r="DW137"/>
  <c r="DV137"/>
  <c r="DU137"/>
  <c r="DT137"/>
  <c r="DS137"/>
  <c r="DR137"/>
  <c r="DQ137"/>
  <c r="DP137"/>
  <c r="DO137"/>
  <c r="DN137"/>
  <c r="DM137"/>
  <c r="DL137"/>
  <c r="DK137"/>
  <c r="DJ137"/>
  <c r="DI137"/>
  <c r="DH137"/>
  <c r="DG137"/>
  <c r="DF137"/>
  <c r="DE137"/>
  <c r="DD137"/>
  <c r="DC137"/>
  <c r="DB137"/>
  <c r="DA137"/>
  <c r="CZ137"/>
  <c r="CY137"/>
  <c r="CX137"/>
  <c r="CW137"/>
  <c r="CV137"/>
  <c r="CU137"/>
  <c r="CT137"/>
  <c r="CS137"/>
  <c r="CR137"/>
  <c r="CQ137"/>
  <c r="CP137"/>
  <c r="CO137"/>
  <c r="CN137"/>
  <c r="CM137"/>
  <c r="CL137"/>
  <c r="CK137"/>
  <c r="CJ137"/>
  <c r="CI137"/>
  <c r="CH137"/>
  <c r="CG137"/>
  <c r="CF137"/>
  <c r="CE137"/>
  <c r="CD137"/>
  <c r="CC137"/>
  <c r="CB137"/>
  <c r="CA137"/>
  <c r="BZ137"/>
  <c r="BY137"/>
  <c r="BX137"/>
  <c r="BW137"/>
  <c r="BV137"/>
  <c r="BU137"/>
  <c r="BT137"/>
  <c r="BS137"/>
  <c r="BR137"/>
  <c r="BQ137"/>
  <c r="BP137"/>
  <c r="BO137"/>
  <c r="BN137"/>
  <c r="BM137"/>
  <c r="BL137"/>
  <c r="BK137"/>
  <c r="BJ137"/>
  <c r="BA137"/>
  <c r="BB137" s="1"/>
  <c r="AY137"/>
  <c r="AZ137" s="1"/>
  <c r="AW137"/>
  <c r="AX137" s="1"/>
  <c r="AU137"/>
  <c r="AV137" s="1"/>
  <c r="AT137"/>
  <c r="BC137" s="1"/>
  <c r="AR137"/>
  <c r="AS137" s="1"/>
  <c r="AQ137"/>
  <c r="AP137"/>
  <c r="AO137"/>
  <c r="AM137"/>
  <c r="AN137" s="1"/>
  <c r="AK137"/>
  <c r="AL137" s="1"/>
  <c r="AJ137"/>
  <c r="AI137"/>
  <c r="GT136"/>
  <c r="GS136"/>
  <c r="GR136"/>
  <c r="GQ136"/>
  <c r="GP136"/>
  <c r="GO136"/>
  <c r="GN136"/>
  <c r="GM136"/>
  <c r="GK136"/>
  <c r="GJ136"/>
  <c r="GI136"/>
  <c r="GH136"/>
  <c r="GG136"/>
  <c r="GF136"/>
  <c r="GE136"/>
  <c r="GD136"/>
  <c r="GC136"/>
  <c r="FX136"/>
  <c r="FW136"/>
  <c r="FV136"/>
  <c r="FU136"/>
  <c r="FT136"/>
  <c r="FS136"/>
  <c r="FR136"/>
  <c r="FQ136"/>
  <c r="FP136"/>
  <c r="FO136"/>
  <c r="FN136"/>
  <c r="FM136"/>
  <c r="FL136"/>
  <c r="FK136"/>
  <c r="FJ136"/>
  <c r="FI136"/>
  <c r="FH136"/>
  <c r="FG136"/>
  <c r="FF136"/>
  <c r="FE136"/>
  <c r="FD136"/>
  <c r="FC136"/>
  <c r="FB136"/>
  <c r="FA136"/>
  <c r="EZ136"/>
  <c r="EY136"/>
  <c r="EX136"/>
  <c r="EW136"/>
  <c r="EV136"/>
  <c r="EU136"/>
  <c r="ET136"/>
  <c r="ES136"/>
  <c r="ER136"/>
  <c r="EQ136"/>
  <c r="EP136"/>
  <c r="EO136"/>
  <c r="EN136"/>
  <c r="EM136"/>
  <c r="EL136"/>
  <c r="EK136"/>
  <c r="EJ136"/>
  <c r="EI136"/>
  <c r="EH136"/>
  <c r="EG136"/>
  <c r="EF136"/>
  <c r="EE136"/>
  <c r="ED136"/>
  <c r="EC136"/>
  <c r="EB136"/>
  <c r="EA136"/>
  <c r="DZ136"/>
  <c r="DY136"/>
  <c r="DX136"/>
  <c r="DW136"/>
  <c r="DV136"/>
  <c r="DU136"/>
  <c r="DT136"/>
  <c r="DS136"/>
  <c r="DR136"/>
  <c r="DQ136"/>
  <c r="DP136"/>
  <c r="DO136"/>
  <c r="DN136"/>
  <c r="DM136"/>
  <c r="DL136"/>
  <c r="DK136"/>
  <c r="DJ136"/>
  <c r="DI136"/>
  <c r="DH136"/>
  <c r="DG136"/>
  <c r="DF136"/>
  <c r="DE136"/>
  <c r="DD136"/>
  <c r="DC136"/>
  <c r="DB136"/>
  <c r="DA136"/>
  <c r="CZ136"/>
  <c r="CY136"/>
  <c r="CX136"/>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C136"/>
  <c r="BA136"/>
  <c r="BB136" s="1"/>
  <c r="AY136"/>
  <c r="AZ136" s="1"/>
  <c r="AW136"/>
  <c r="AX136" s="1"/>
  <c r="AU136"/>
  <c r="AV136" s="1"/>
  <c r="AT136"/>
  <c r="AS136"/>
  <c r="AR136"/>
  <c r="AQ136"/>
  <c r="AP136"/>
  <c r="AO136"/>
  <c r="AM136"/>
  <c r="AN136" s="1"/>
  <c r="AK136"/>
  <c r="AL136" s="1"/>
  <c r="AJ136"/>
  <c r="AI136"/>
  <c r="GT135"/>
  <c r="GS135"/>
  <c r="GR135"/>
  <c r="GQ135"/>
  <c r="GP135"/>
  <c r="GO135"/>
  <c r="GN135"/>
  <c r="GM135"/>
  <c r="GK135"/>
  <c r="GJ135"/>
  <c r="GI135"/>
  <c r="GH135"/>
  <c r="GG135"/>
  <c r="GF135"/>
  <c r="GE135"/>
  <c r="GD135"/>
  <c r="GC135"/>
  <c r="FX135"/>
  <c r="FW135"/>
  <c r="FV135"/>
  <c r="FU135"/>
  <c r="FT135"/>
  <c r="FS135"/>
  <c r="FR135"/>
  <c r="FQ135"/>
  <c r="FP135"/>
  <c r="FO135"/>
  <c r="FN135"/>
  <c r="FM135"/>
  <c r="FL135"/>
  <c r="FK135"/>
  <c r="FJ135"/>
  <c r="FI135"/>
  <c r="FH135"/>
  <c r="FG135"/>
  <c r="FF135"/>
  <c r="FE135"/>
  <c r="FD135"/>
  <c r="FC135"/>
  <c r="FB135"/>
  <c r="FA135"/>
  <c r="EZ135"/>
  <c r="EY135"/>
  <c r="EX135"/>
  <c r="EW135"/>
  <c r="EV135"/>
  <c r="EU135"/>
  <c r="ET135"/>
  <c r="ES135"/>
  <c r="ER135"/>
  <c r="EQ135"/>
  <c r="EP135"/>
  <c r="EO135"/>
  <c r="EN135"/>
  <c r="EM135"/>
  <c r="EL135"/>
  <c r="EK135"/>
  <c r="EJ135"/>
  <c r="EI135"/>
  <c r="EH135"/>
  <c r="EG135"/>
  <c r="EF135"/>
  <c r="EE135"/>
  <c r="ED135"/>
  <c r="EC135"/>
  <c r="EB135"/>
  <c r="EA135"/>
  <c r="DZ135"/>
  <c r="DY135"/>
  <c r="DX135"/>
  <c r="DW135"/>
  <c r="DV135"/>
  <c r="DU135"/>
  <c r="DT135"/>
  <c r="DS135"/>
  <c r="DR135"/>
  <c r="DQ135"/>
  <c r="DP135"/>
  <c r="DO135"/>
  <c r="DN135"/>
  <c r="DM135"/>
  <c r="DL135"/>
  <c r="DK135"/>
  <c r="DJ135"/>
  <c r="DI135"/>
  <c r="DH135"/>
  <c r="DG135"/>
  <c r="DF135"/>
  <c r="DE135"/>
  <c r="DD135"/>
  <c r="DC135"/>
  <c r="DB135"/>
  <c r="DA135"/>
  <c r="CZ135"/>
  <c r="CY135"/>
  <c r="CX135"/>
  <c r="CW135"/>
  <c r="CV135"/>
  <c r="CU135"/>
  <c r="CT135"/>
  <c r="CS135"/>
  <c r="CR135"/>
  <c r="CQ135"/>
  <c r="CP135"/>
  <c r="CO135"/>
  <c r="CN135"/>
  <c r="CM135"/>
  <c r="CL135"/>
  <c r="CK135"/>
  <c r="CJ135"/>
  <c r="CI135"/>
  <c r="CH135"/>
  <c r="CG135"/>
  <c r="CF135"/>
  <c r="CE135"/>
  <c r="CD135"/>
  <c r="CC135"/>
  <c r="CB135"/>
  <c r="CA135"/>
  <c r="BZ135"/>
  <c r="BY135"/>
  <c r="BX135"/>
  <c r="BW135"/>
  <c r="BV135"/>
  <c r="BU135"/>
  <c r="BT135"/>
  <c r="BS135"/>
  <c r="BR135"/>
  <c r="BQ135"/>
  <c r="BP135"/>
  <c r="BO135"/>
  <c r="BN135"/>
  <c r="BM135"/>
  <c r="BL135"/>
  <c r="BK135"/>
  <c r="BJ135"/>
  <c r="BA135"/>
  <c r="BB135" s="1"/>
  <c r="AY135"/>
  <c r="AZ135" s="1"/>
  <c r="AW135"/>
  <c r="AX135" s="1"/>
  <c r="AU135"/>
  <c r="AV135" s="1"/>
  <c r="AT135"/>
  <c r="BC135" s="1"/>
  <c r="AR135"/>
  <c r="AS135" s="1"/>
  <c r="AQ135"/>
  <c r="AP135"/>
  <c r="AO135"/>
  <c r="AM135"/>
  <c r="AN135" s="1"/>
  <c r="AK135"/>
  <c r="AL135" s="1"/>
  <c r="AJ135"/>
  <c r="AI135"/>
  <c r="GT134"/>
  <c r="GS134"/>
  <c r="GR134"/>
  <c r="GQ134"/>
  <c r="GP134"/>
  <c r="GO134"/>
  <c r="GN134"/>
  <c r="GM134"/>
  <c r="GK134"/>
  <c r="GJ134"/>
  <c r="GI134"/>
  <c r="GH134"/>
  <c r="GG134"/>
  <c r="GF134"/>
  <c r="GE134"/>
  <c r="GD134"/>
  <c r="GC134"/>
  <c r="FX134"/>
  <c r="FW134"/>
  <c r="FV134"/>
  <c r="FU134"/>
  <c r="FT134"/>
  <c r="FS134"/>
  <c r="FR134"/>
  <c r="FQ134"/>
  <c r="FP134"/>
  <c r="FO134"/>
  <c r="FN134"/>
  <c r="FM134"/>
  <c r="FL134"/>
  <c r="FK134"/>
  <c r="FJ134"/>
  <c r="FI134"/>
  <c r="FH134"/>
  <c r="FG134"/>
  <c r="FF134"/>
  <c r="FE134"/>
  <c r="FD134"/>
  <c r="FC134"/>
  <c r="FB134"/>
  <c r="FA134"/>
  <c r="EZ134"/>
  <c r="EY134"/>
  <c r="EX134"/>
  <c r="EW134"/>
  <c r="EV134"/>
  <c r="EU134"/>
  <c r="ET134"/>
  <c r="ES134"/>
  <c r="ER134"/>
  <c r="EQ134"/>
  <c r="EP134"/>
  <c r="EO134"/>
  <c r="EN134"/>
  <c r="EM134"/>
  <c r="EL134"/>
  <c r="EK134"/>
  <c r="EJ134"/>
  <c r="EI134"/>
  <c r="EH134"/>
  <c r="EG134"/>
  <c r="EF134"/>
  <c r="EE134"/>
  <c r="ED134"/>
  <c r="EC134"/>
  <c r="EB134"/>
  <c r="EA134"/>
  <c r="DZ134"/>
  <c r="DY134"/>
  <c r="DX134"/>
  <c r="DW134"/>
  <c r="DV134"/>
  <c r="DU134"/>
  <c r="DT134"/>
  <c r="DS134"/>
  <c r="DR134"/>
  <c r="DQ134"/>
  <c r="DP134"/>
  <c r="DO134"/>
  <c r="DN134"/>
  <c r="DM134"/>
  <c r="DL134"/>
  <c r="DK134"/>
  <c r="DJ134"/>
  <c r="DI134"/>
  <c r="DH134"/>
  <c r="DG134"/>
  <c r="DF134"/>
  <c r="DE134"/>
  <c r="DD134"/>
  <c r="DC134"/>
  <c r="DB134"/>
  <c r="DA134"/>
  <c r="CZ134"/>
  <c r="CY134"/>
  <c r="CX134"/>
  <c r="CW134"/>
  <c r="CV134"/>
  <c r="CU134"/>
  <c r="CT134"/>
  <c r="CS134"/>
  <c r="CR134"/>
  <c r="CQ134"/>
  <c r="CP134"/>
  <c r="CO134"/>
  <c r="CN134"/>
  <c r="CM134"/>
  <c r="CL134"/>
  <c r="CK134"/>
  <c r="CJ134"/>
  <c r="CI134"/>
  <c r="CH134"/>
  <c r="CG134"/>
  <c r="CF134"/>
  <c r="CE134"/>
  <c r="CD134"/>
  <c r="CC134"/>
  <c r="CB134"/>
  <c r="CA134"/>
  <c r="BZ134"/>
  <c r="BY134"/>
  <c r="BX134"/>
  <c r="BW134"/>
  <c r="BV134"/>
  <c r="BU134"/>
  <c r="BT134"/>
  <c r="BS134"/>
  <c r="BR134"/>
  <c r="BQ134"/>
  <c r="BP134"/>
  <c r="BO134"/>
  <c r="BN134"/>
  <c r="BM134"/>
  <c r="BL134"/>
  <c r="BK134"/>
  <c r="BJ134"/>
  <c r="BC134"/>
  <c r="BA134"/>
  <c r="BB134" s="1"/>
  <c r="AY134"/>
  <c r="AZ134" s="1"/>
  <c r="AW134"/>
  <c r="AX134" s="1"/>
  <c r="AU134"/>
  <c r="AV134" s="1"/>
  <c r="AT134"/>
  <c r="AS134"/>
  <c r="AR134"/>
  <c r="AQ134"/>
  <c r="AP134"/>
  <c r="AO134"/>
  <c r="AM134"/>
  <c r="AN134" s="1"/>
  <c r="AK134"/>
  <c r="AL134" s="1"/>
  <c r="AJ134"/>
  <c r="AI134"/>
  <c r="GT133"/>
  <c r="GS133"/>
  <c r="GR133"/>
  <c r="GQ133"/>
  <c r="GP133"/>
  <c r="GO133"/>
  <c r="GN133"/>
  <c r="GM133"/>
  <c r="GK133"/>
  <c r="GJ133"/>
  <c r="GI133"/>
  <c r="GH133"/>
  <c r="GG133"/>
  <c r="GF133"/>
  <c r="GE133"/>
  <c r="GD133"/>
  <c r="GC133"/>
  <c r="FX133"/>
  <c r="FW133"/>
  <c r="FV133"/>
  <c r="FU133"/>
  <c r="FT133"/>
  <c r="FS133"/>
  <c r="FR133"/>
  <c r="FQ133"/>
  <c r="FP133"/>
  <c r="FO133"/>
  <c r="FN133"/>
  <c r="FM133"/>
  <c r="FL133"/>
  <c r="FK133"/>
  <c r="FJ133"/>
  <c r="FI133"/>
  <c r="FH133"/>
  <c r="FG133"/>
  <c r="FF133"/>
  <c r="FE133"/>
  <c r="FD133"/>
  <c r="FC133"/>
  <c r="FB133"/>
  <c r="FA133"/>
  <c r="EZ133"/>
  <c r="EY133"/>
  <c r="EX133"/>
  <c r="EW133"/>
  <c r="EV133"/>
  <c r="EU133"/>
  <c r="ET133"/>
  <c r="ES133"/>
  <c r="ER133"/>
  <c r="EQ133"/>
  <c r="EP133"/>
  <c r="EO133"/>
  <c r="EN133"/>
  <c r="EM133"/>
  <c r="EL133"/>
  <c r="EK133"/>
  <c r="EJ133"/>
  <c r="EI133"/>
  <c r="EH133"/>
  <c r="EG133"/>
  <c r="EF133"/>
  <c r="EE133"/>
  <c r="ED133"/>
  <c r="EC133"/>
  <c r="EB133"/>
  <c r="EA133"/>
  <c r="DZ133"/>
  <c r="DY133"/>
  <c r="DX133"/>
  <c r="DW133"/>
  <c r="DV133"/>
  <c r="DU133"/>
  <c r="DT133"/>
  <c r="DS133"/>
  <c r="DR133"/>
  <c r="DQ133"/>
  <c r="DP133"/>
  <c r="DO133"/>
  <c r="DN133"/>
  <c r="DM133"/>
  <c r="DL133"/>
  <c r="DK133"/>
  <c r="DJ133"/>
  <c r="DI133"/>
  <c r="DH133"/>
  <c r="DG133"/>
  <c r="DF133"/>
  <c r="DE133"/>
  <c r="DD133"/>
  <c r="DC133"/>
  <c r="DB133"/>
  <c r="DA133"/>
  <c r="CZ133"/>
  <c r="CY133"/>
  <c r="CX133"/>
  <c r="CW133"/>
  <c r="CV133"/>
  <c r="CU133"/>
  <c r="CT133"/>
  <c r="CS133"/>
  <c r="CR133"/>
  <c r="CQ133"/>
  <c r="CP133"/>
  <c r="CO133"/>
  <c r="CN133"/>
  <c r="CM133"/>
  <c r="CL133"/>
  <c r="CK133"/>
  <c r="CJ133"/>
  <c r="CI133"/>
  <c r="CH133"/>
  <c r="CG133"/>
  <c r="CF133"/>
  <c r="CE133"/>
  <c r="CD133"/>
  <c r="CC133"/>
  <c r="CB133"/>
  <c r="CA133"/>
  <c r="BZ133"/>
  <c r="BY133"/>
  <c r="BX133"/>
  <c r="BW133"/>
  <c r="BV133"/>
  <c r="BU133"/>
  <c r="BT133"/>
  <c r="BS133"/>
  <c r="BR133"/>
  <c r="BQ133"/>
  <c r="BP133"/>
  <c r="BO133"/>
  <c r="BN133"/>
  <c r="BM133"/>
  <c r="BL133"/>
  <c r="BK133"/>
  <c r="BJ133"/>
  <c r="BA133"/>
  <c r="BB133" s="1"/>
  <c r="AY133"/>
  <c r="AZ133" s="1"/>
  <c r="AW133"/>
  <c r="AX133" s="1"/>
  <c r="AU133"/>
  <c r="AV133" s="1"/>
  <c r="AT133"/>
  <c r="BC133" s="1"/>
  <c r="AR133"/>
  <c r="AS133" s="1"/>
  <c r="AQ133"/>
  <c r="AP133"/>
  <c r="AO133"/>
  <c r="AM133"/>
  <c r="AN133" s="1"/>
  <c r="AK133"/>
  <c r="AL133" s="1"/>
  <c r="AJ133"/>
  <c r="AI133"/>
  <c r="GT132"/>
  <c r="GS132"/>
  <c r="GR132"/>
  <c r="GQ132"/>
  <c r="GP132"/>
  <c r="GO132"/>
  <c r="GN132"/>
  <c r="GM132"/>
  <c r="GK132"/>
  <c r="GJ132"/>
  <c r="GI132"/>
  <c r="GH132"/>
  <c r="GG132"/>
  <c r="GF132"/>
  <c r="GE132"/>
  <c r="GD132"/>
  <c r="GC132"/>
  <c r="FX132"/>
  <c r="FW132"/>
  <c r="FV132"/>
  <c r="FU132"/>
  <c r="FT132"/>
  <c r="FS132"/>
  <c r="FR132"/>
  <c r="FQ132"/>
  <c r="FP132"/>
  <c r="FO132"/>
  <c r="FN132"/>
  <c r="FM132"/>
  <c r="FL132"/>
  <c r="FK132"/>
  <c r="FJ132"/>
  <c r="FI132"/>
  <c r="FH132"/>
  <c r="FG132"/>
  <c r="FF132"/>
  <c r="FE132"/>
  <c r="FD132"/>
  <c r="FC132"/>
  <c r="FB132"/>
  <c r="FA132"/>
  <c r="EZ132"/>
  <c r="EY132"/>
  <c r="EX132"/>
  <c r="EW132"/>
  <c r="EV132"/>
  <c r="EU132"/>
  <c r="ET132"/>
  <c r="ES132"/>
  <c r="ER132"/>
  <c r="EQ132"/>
  <c r="EP132"/>
  <c r="EO132"/>
  <c r="EN132"/>
  <c r="EM132"/>
  <c r="EL132"/>
  <c r="EK132"/>
  <c r="EJ132"/>
  <c r="EI132"/>
  <c r="EH132"/>
  <c r="EG132"/>
  <c r="EF132"/>
  <c r="EE132"/>
  <c r="ED132"/>
  <c r="EC132"/>
  <c r="EB132"/>
  <c r="EA132"/>
  <c r="DZ132"/>
  <c r="DY132"/>
  <c r="DX132"/>
  <c r="DW132"/>
  <c r="DV132"/>
  <c r="DU132"/>
  <c r="DT132"/>
  <c r="DS132"/>
  <c r="DR132"/>
  <c r="DQ132"/>
  <c r="DP132"/>
  <c r="DO132"/>
  <c r="DN132"/>
  <c r="DM132"/>
  <c r="DL132"/>
  <c r="DK132"/>
  <c r="DJ132"/>
  <c r="DI132"/>
  <c r="DH132"/>
  <c r="DG132"/>
  <c r="DF132"/>
  <c r="DE132"/>
  <c r="DD132"/>
  <c r="DC132"/>
  <c r="DB132"/>
  <c r="DA132"/>
  <c r="CZ132"/>
  <c r="CY132"/>
  <c r="CX132"/>
  <c r="CW132"/>
  <c r="CV132"/>
  <c r="CU132"/>
  <c r="CT132"/>
  <c r="CS132"/>
  <c r="CR132"/>
  <c r="CQ132"/>
  <c r="CP132"/>
  <c r="CO132"/>
  <c r="CN132"/>
  <c r="CM132"/>
  <c r="CL132"/>
  <c r="CK132"/>
  <c r="CJ132"/>
  <c r="CI132"/>
  <c r="CH132"/>
  <c r="CG132"/>
  <c r="CF132"/>
  <c r="CE132"/>
  <c r="CD132"/>
  <c r="CC132"/>
  <c r="CB132"/>
  <c r="CA132"/>
  <c r="BZ132"/>
  <c r="BY132"/>
  <c r="BX132"/>
  <c r="BW132"/>
  <c r="BV132"/>
  <c r="BU132"/>
  <c r="BT132"/>
  <c r="BS132"/>
  <c r="BR132"/>
  <c r="BQ132"/>
  <c r="BP132"/>
  <c r="BO132"/>
  <c r="BN132"/>
  <c r="BM132"/>
  <c r="BL132"/>
  <c r="BK132"/>
  <c r="BJ132"/>
  <c r="BC132"/>
  <c r="BA132"/>
  <c r="BB132" s="1"/>
  <c r="AY132"/>
  <c r="AZ132" s="1"/>
  <c r="AW132"/>
  <c r="AX132" s="1"/>
  <c r="AU132"/>
  <c r="AV132" s="1"/>
  <c r="AT132"/>
  <c r="AS132"/>
  <c r="AR132"/>
  <c r="AQ132"/>
  <c r="AP132"/>
  <c r="AO132"/>
  <c r="AM132"/>
  <c r="AN132" s="1"/>
  <c r="AK132"/>
  <c r="AL132" s="1"/>
  <c r="AJ132"/>
  <c r="AI132"/>
  <c r="GT131"/>
  <c r="GS131"/>
  <c r="GR131"/>
  <c r="GQ131"/>
  <c r="GP131"/>
  <c r="GO131"/>
  <c r="GN131"/>
  <c r="GM131"/>
  <c r="GK131"/>
  <c r="GJ131"/>
  <c r="GI131"/>
  <c r="GH131"/>
  <c r="GG131"/>
  <c r="GF131"/>
  <c r="GE131"/>
  <c r="GD131"/>
  <c r="GC131"/>
  <c r="FX131"/>
  <c r="FW131"/>
  <c r="FV131"/>
  <c r="FU131"/>
  <c r="FT131"/>
  <c r="FS131"/>
  <c r="FR131"/>
  <c r="FQ131"/>
  <c r="FP131"/>
  <c r="FO131"/>
  <c r="FN131"/>
  <c r="FM131"/>
  <c r="FL131"/>
  <c r="FK131"/>
  <c r="FJ131"/>
  <c r="FI131"/>
  <c r="FH131"/>
  <c r="FG131"/>
  <c r="FF131"/>
  <c r="FE131"/>
  <c r="FD131"/>
  <c r="FC131"/>
  <c r="FB131"/>
  <c r="FA131"/>
  <c r="EZ131"/>
  <c r="EY131"/>
  <c r="EX131"/>
  <c r="EW131"/>
  <c r="EV131"/>
  <c r="EU131"/>
  <c r="ET131"/>
  <c r="ES131"/>
  <c r="ER131"/>
  <c r="EQ131"/>
  <c r="EP131"/>
  <c r="EO131"/>
  <c r="EN131"/>
  <c r="EM131"/>
  <c r="EL131"/>
  <c r="EK131"/>
  <c r="EJ131"/>
  <c r="EI131"/>
  <c r="EH131"/>
  <c r="EG131"/>
  <c r="EF131"/>
  <c r="EE131"/>
  <c r="ED131"/>
  <c r="EC131"/>
  <c r="EB131"/>
  <c r="EA131"/>
  <c r="DZ131"/>
  <c r="DY131"/>
  <c r="DX131"/>
  <c r="DW131"/>
  <c r="DV131"/>
  <c r="DU131"/>
  <c r="DT131"/>
  <c r="DS131"/>
  <c r="DR131"/>
  <c r="DQ131"/>
  <c r="DP131"/>
  <c r="DO131"/>
  <c r="DN131"/>
  <c r="DM131"/>
  <c r="DL131"/>
  <c r="DK131"/>
  <c r="DJ131"/>
  <c r="DI131"/>
  <c r="DH131"/>
  <c r="DG131"/>
  <c r="DF131"/>
  <c r="DE131"/>
  <c r="DD131"/>
  <c r="DC131"/>
  <c r="DB131"/>
  <c r="DA131"/>
  <c r="CZ131"/>
  <c r="CY131"/>
  <c r="CX131"/>
  <c r="CW131"/>
  <c r="CV131"/>
  <c r="CU131"/>
  <c r="CT131"/>
  <c r="CS131"/>
  <c r="CR131"/>
  <c r="CQ131"/>
  <c r="CP131"/>
  <c r="CO131"/>
  <c r="CN131"/>
  <c r="CM131"/>
  <c r="CL131"/>
  <c r="CK131"/>
  <c r="CJ131"/>
  <c r="CI131"/>
  <c r="CH131"/>
  <c r="CG131"/>
  <c r="CF131"/>
  <c r="CE131"/>
  <c r="CD131"/>
  <c r="CC131"/>
  <c r="CB131"/>
  <c r="CA131"/>
  <c r="BZ131"/>
  <c r="BY131"/>
  <c r="BX131"/>
  <c r="BW131"/>
  <c r="BV131"/>
  <c r="BU131"/>
  <c r="BT131"/>
  <c r="BS131"/>
  <c r="BR131"/>
  <c r="BQ131"/>
  <c r="BP131"/>
  <c r="BO131"/>
  <c r="BN131"/>
  <c r="BM131"/>
  <c r="BL131"/>
  <c r="BK131"/>
  <c r="BJ131"/>
  <c r="BA131"/>
  <c r="BB131" s="1"/>
  <c r="AY131"/>
  <c r="AZ131" s="1"/>
  <c r="AW131"/>
  <c r="AX131" s="1"/>
  <c r="AU131"/>
  <c r="AV131" s="1"/>
  <c r="AT131"/>
  <c r="BC131" s="1"/>
  <c r="AR131"/>
  <c r="AS131" s="1"/>
  <c r="AQ131"/>
  <c r="AP131"/>
  <c r="AO131"/>
  <c r="AM131"/>
  <c r="AN131" s="1"/>
  <c r="AK131"/>
  <c r="AL131" s="1"/>
  <c r="AJ131"/>
  <c r="AI131"/>
  <c r="GT130"/>
  <c r="GS130"/>
  <c r="GR130"/>
  <c r="GQ130"/>
  <c r="GP130"/>
  <c r="GO130"/>
  <c r="GN130"/>
  <c r="GM130"/>
  <c r="GK130"/>
  <c r="GJ130"/>
  <c r="GI130"/>
  <c r="GH130"/>
  <c r="GG130"/>
  <c r="GF130"/>
  <c r="GE130"/>
  <c r="GD130"/>
  <c r="GC130"/>
  <c r="FX130"/>
  <c r="FW130"/>
  <c r="FV130"/>
  <c r="FU130"/>
  <c r="FT130"/>
  <c r="FS130"/>
  <c r="FR130"/>
  <c r="FQ130"/>
  <c r="FP130"/>
  <c r="FO130"/>
  <c r="FN130"/>
  <c r="FM130"/>
  <c r="FL130"/>
  <c r="FK130"/>
  <c r="FJ130"/>
  <c r="FI130"/>
  <c r="FH130"/>
  <c r="FG130"/>
  <c r="FF130"/>
  <c r="FE130"/>
  <c r="FD130"/>
  <c r="FC130"/>
  <c r="FB130"/>
  <c r="FA130"/>
  <c r="EZ130"/>
  <c r="EY130"/>
  <c r="EX130"/>
  <c r="EW130"/>
  <c r="EV130"/>
  <c r="EU130"/>
  <c r="ET130"/>
  <c r="ES130"/>
  <c r="ER130"/>
  <c r="EQ130"/>
  <c r="EP130"/>
  <c r="EO130"/>
  <c r="EN130"/>
  <c r="EM130"/>
  <c r="EL130"/>
  <c r="EK130"/>
  <c r="EJ130"/>
  <c r="EI130"/>
  <c r="EH130"/>
  <c r="EG130"/>
  <c r="EF130"/>
  <c r="EE130"/>
  <c r="ED130"/>
  <c r="EC130"/>
  <c r="EB130"/>
  <c r="EA130"/>
  <c r="DZ130"/>
  <c r="DY130"/>
  <c r="DX130"/>
  <c r="DW130"/>
  <c r="DV130"/>
  <c r="DU130"/>
  <c r="DT130"/>
  <c r="DS130"/>
  <c r="DR130"/>
  <c r="DQ130"/>
  <c r="DP130"/>
  <c r="DO130"/>
  <c r="DN130"/>
  <c r="DM130"/>
  <c r="DL130"/>
  <c r="DK130"/>
  <c r="DJ130"/>
  <c r="DI130"/>
  <c r="DH130"/>
  <c r="DG130"/>
  <c r="DF130"/>
  <c r="DE130"/>
  <c r="DD130"/>
  <c r="DC130"/>
  <c r="DB130"/>
  <c r="DA130"/>
  <c r="CZ130"/>
  <c r="CY130"/>
  <c r="CX130"/>
  <c r="CW130"/>
  <c r="CV130"/>
  <c r="CU130"/>
  <c r="CT130"/>
  <c r="CS130"/>
  <c r="CR130"/>
  <c r="CQ130"/>
  <c r="CP130"/>
  <c r="CO130"/>
  <c r="CN130"/>
  <c r="CM130"/>
  <c r="CL130"/>
  <c r="CK130"/>
  <c r="CJ130"/>
  <c r="CI130"/>
  <c r="CH130"/>
  <c r="CG130"/>
  <c r="CF130"/>
  <c r="CE130"/>
  <c r="CD130"/>
  <c r="CC130"/>
  <c r="CB130"/>
  <c r="CA130"/>
  <c r="BZ130"/>
  <c r="BY130"/>
  <c r="BX130"/>
  <c r="BW130"/>
  <c r="BV130"/>
  <c r="BU130"/>
  <c r="BT130"/>
  <c r="BS130"/>
  <c r="BR130"/>
  <c r="BQ130"/>
  <c r="BP130"/>
  <c r="BO130"/>
  <c r="BN130"/>
  <c r="BM130"/>
  <c r="BL130"/>
  <c r="BK130"/>
  <c r="BJ130"/>
  <c r="BC130"/>
  <c r="BA130"/>
  <c r="BB130" s="1"/>
  <c r="AY130"/>
  <c r="AZ130" s="1"/>
  <c r="AW130"/>
  <c r="AX130" s="1"/>
  <c r="AU130"/>
  <c r="AV130" s="1"/>
  <c r="AT130"/>
  <c r="AS130"/>
  <c r="AR130"/>
  <c r="AQ130"/>
  <c r="AP130"/>
  <c r="AO130"/>
  <c r="AM130"/>
  <c r="AN130" s="1"/>
  <c r="AK130"/>
  <c r="AL130" s="1"/>
  <c r="AJ130"/>
  <c r="AI130"/>
  <c r="GT129"/>
  <c r="GS129"/>
  <c r="GR129"/>
  <c r="GQ129"/>
  <c r="GP129"/>
  <c r="GO129"/>
  <c r="GN129"/>
  <c r="GM129"/>
  <c r="GK129"/>
  <c r="GJ129"/>
  <c r="GI129"/>
  <c r="GH129"/>
  <c r="GG129"/>
  <c r="GF129"/>
  <c r="GE129"/>
  <c r="GD129"/>
  <c r="GC129"/>
  <c r="FX129"/>
  <c r="FW129"/>
  <c r="FV129"/>
  <c r="FU129"/>
  <c r="FT129"/>
  <c r="FS129"/>
  <c r="FR129"/>
  <c r="FQ129"/>
  <c r="FP129"/>
  <c r="FO129"/>
  <c r="FN129"/>
  <c r="FM129"/>
  <c r="FL129"/>
  <c r="FK129"/>
  <c r="FJ129"/>
  <c r="FI129"/>
  <c r="FH129"/>
  <c r="FG129"/>
  <c r="FF129"/>
  <c r="FE129"/>
  <c r="FD129"/>
  <c r="FC129"/>
  <c r="FB129"/>
  <c r="FA129"/>
  <c r="EZ129"/>
  <c r="EY129"/>
  <c r="EX129"/>
  <c r="EW129"/>
  <c r="EV129"/>
  <c r="EU129"/>
  <c r="ET129"/>
  <c r="ES129"/>
  <c r="ER129"/>
  <c r="EQ129"/>
  <c r="EP129"/>
  <c r="EO129"/>
  <c r="EN129"/>
  <c r="EM129"/>
  <c r="EL129"/>
  <c r="EK129"/>
  <c r="EJ129"/>
  <c r="EI129"/>
  <c r="EH129"/>
  <c r="EG129"/>
  <c r="EF129"/>
  <c r="EE129"/>
  <c r="ED129"/>
  <c r="EC129"/>
  <c r="EB129"/>
  <c r="EA129"/>
  <c r="DZ129"/>
  <c r="DY129"/>
  <c r="DX129"/>
  <c r="DW129"/>
  <c r="DV129"/>
  <c r="DU129"/>
  <c r="DT129"/>
  <c r="DS129"/>
  <c r="DR129"/>
  <c r="DQ129"/>
  <c r="DP129"/>
  <c r="DO129"/>
  <c r="DN129"/>
  <c r="DM129"/>
  <c r="DL129"/>
  <c r="DK129"/>
  <c r="DJ129"/>
  <c r="DI129"/>
  <c r="DH129"/>
  <c r="DG129"/>
  <c r="DF129"/>
  <c r="DE129"/>
  <c r="DD129"/>
  <c r="DC129"/>
  <c r="DB129"/>
  <c r="DA129"/>
  <c r="CZ129"/>
  <c r="CY129"/>
  <c r="CX129"/>
  <c r="CW129"/>
  <c r="CV129"/>
  <c r="CU129"/>
  <c r="CT129"/>
  <c r="CS129"/>
  <c r="CR129"/>
  <c r="CQ129"/>
  <c r="CP129"/>
  <c r="CO129"/>
  <c r="CN129"/>
  <c r="CM129"/>
  <c r="CL129"/>
  <c r="CK129"/>
  <c r="CJ129"/>
  <c r="CI129"/>
  <c r="CH129"/>
  <c r="CG129"/>
  <c r="CF129"/>
  <c r="CE129"/>
  <c r="CD129"/>
  <c r="CC129"/>
  <c r="CB129"/>
  <c r="CA129"/>
  <c r="BZ129"/>
  <c r="BY129"/>
  <c r="BX129"/>
  <c r="BW129"/>
  <c r="BV129"/>
  <c r="BU129"/>
  <c r="BT129"/>
  <c r="BS129"/>
  <c r="BR129"/>
  <c r="BQ129"/>
  <c r="BP129"/>
  <c r="BO129"/>
  <c r="BN129"/>
  <c r="BM129"/>
  <c r="BL129"/>
  <c r="BK129"/>
  <c r="BJ129"/>
  <c r="BA129"/>
  <c r="BB129" s="1"/>
  <c r="AY129"/>
  <c r="AZ129" s="1"/>
  <c r="AW129"/>
  <c r="AX129" s="1"/>
  <c r="AU129"/>
  <c r="AV129" s="1"/>
  <c r="AT129"/>
  <c r="BC129" s="1"/>
  <c r="AR129"/>
  <c r="AS129" s="1"/>
  <c r="AQ129"/>
  <c r="AP129"/>
  <c r="AO129"/>
  <c r="AM129"/>
  <c r="AN129" s="1"/>
  <c r="AK129"/>
  <c r="AL129" s="1"/>
  <c r="AJ129"/>
  <c r="AI129"/>
  <c r="GT128"/>
  <c r="GS128"/>
  <c r="GR128"/>
  <c r="GQ128"/>
  <c r="GP128"/>
  <c r="GO128"/>
  <c r="GN128"/>
  <c r="GM128"/>
  <c r="GK128"/>
  <c r="GJ128"/>
  <c r="GI128"/>
  <c r="GH128"/>
  <c r="GG128"/>
  <c r="GF128"/>
  <c r="GE128"/>
  <c r="GD128"/>
  <c r="GC128"/>
  <c r="FX128"/>
  <c r="FW128"/>
  <c r="FV128"/>
  <c r="FU128"/>
  <c r="FT128"/>
  <c r="FS128"/>
  <c r="FR128"/>
  <c r="FQ128"/>
  <c r="FP128"/>
  <c r="FO128"/>
  <c r="FN128"/>
  <c r="FM128"/>
  <c r="FL128"/>
  <c r="FK128"/>
  <c r="FJ128"/>
  <c r="FI128"/>
  <c r="FH128"/>
  <c r="FG128"/>
  <c r="FF128"/>
  <c r="FE128"/>
  <c r="FD128"/>
  <c r="FC128"/>
  <c r="FB128"/>
  <c r="FA128"/>
  <c r="EZ128"/>
  <c r="EY128"/>
  <c r="EX128"/>
  <c r="EW128"/>
  <c r="EV128"/>
  <c r="EU128"/>
  <c r="ET128"/>
  <c r="ES128"/>
  <c r="ER128"/>
  <c r="EQ128"/>
  <c r="EP128"/>
  <c r="EO128"/>
  <c r="EN128"/>
  <c r="EM128"/>
  <c r="EL128"/>
  <c r="EK128"/>
  <c r="EJ128"/>
  <c r="EI128"/>
  <c r="EH128"/>
  <c r="EG128"/>
  <c r="EF128"/>
  <c r="EE128"/>
  <c r="ED128"/>
  <c r="EC128"/>
  <c r="EB128"/>
  <c r="EA128"/>
  <c r="DZ128"/>
  <c r="DY128"/>
  <c r="DX128"/>
  <c r="DW128"/>
  <c r="DV128"/>
  <c r="DU128"/>
  <c r="DT128"/>
  <c r="DS128"/>
  <c r="DR128"/>
  <c r="DQ128"/>
  <c r="DP128"/>
  <c r="DO128"/>
  <c r="DN128"/>
  <c r="DM128"/>
  <c r="DL128"/>
  <c r="DK128"/>
  <c r="DJ128"/>
  <c r="DI128"/>
  <c r="DH128"/>
  <c r="DG128"/>
  <c r="DF128"/>
  <c r="DE128"/>
  <c r="DD128"/>
  <c r="DC128"/>
  <c r="DB128"/>
  <c r="DA128"/>
  <c r="CZ128"/>
  <c r="CY128"/>
  <c r="CX128"/>
  <c r="CW128"/>
  <c r="CV128"/>
  <c r="CU128"/>
  <c r="CT128"/>
  <c r="CS128"/>
  <c r="CR128"/>
  <c r="CQ128"/>
  <c r="CP128"/>
  <c r="CO128"/>
  <c r="CN128"/>
  <c r="CM128"/>
  <c r="CL128"/>
  <c r="CK128"/>
  <c r="CJ128"/>
  <c r="CI128"/>
  <c r="CH128"/>
  <c r="CG128"/>
  <c r="CF128"/>
  <c r="CE128"/>
  <c r="CD128"/>
  <c r="CC128"/>
  <c r="CB128"/>
  <c r="CA128"/>
  <c r="BZ128"/>
  <c r="BY128"/>
  <c r="BX128"/>
  <c r="BW128"/>
  <c r="BV128"/>
  <c r="BU128"/>
  <c r="BT128"/>
  <c r="BS128"/>
  <c r="BR128"/>
  <c r="BQ128"/>
  <c r="BP128"/>
  <c r="BO128"/>
  <c r="BN128"/>
  <c r="BM128"/>
  <c r="BL128"/>
  <c r="BK128"/>
  <c r="BJ128"/>
  <c r="BC128"/>
  <c r="BA128"/>
  <c r="BB128" s="1"/>
  <c r="AY128"/>
  <c r="AZ128" s="1"/>
  <c r="AW128"/>
  <c r="AX128" s="1"/>
  <c r="AU128"/>
  <c r="AV128" s="1"/>
  <c r="AT128"/>
  <c r="AS128"/>
  <c r="AR128"/>
  <c r="AQ128"/>
  <c r="AP128"/>
  <c r="AO128"/>
  <c r="AM128"/>
  <c r="AN128" s="1"/>
  <c r="AK128"/>
  <c r="AL128" s="1"/>
  <c r="AJ128"/>
  <c r="AI128"/>
  <c r="GT127"/>
  <c r="GS127"/>
  <c r="GR127"/>
  <c r="GQ127"/>
  <c r="GP127"/>
  <c r="GO127"/>
  <c r="GN127"/>
  <c r="GM127"/>
  <c r="GK127"/>
  <c r="GJ127"/>
  <c r="GI127"/>
  <c r="GH127"/>
  <c r="GG127"/>
  <c r="GF127"/>
  <c r="GE127"/>
  <c r="GD127"/>
  <c r="GC127"/>
  <c r="FX127"/>
  <c r="FW127"/>
  <c r="FV127"/>
  <c r="FU127"/>
  <c r="FT127"/>
  <c r="FS127"/>
  <c r="FR127"/>
  <c r="FQ127"/>
  <c r="FP127"/>
  <c r="FO127"/>
  <c r="FN127"/>
  <c r="FM127"/>
  <c r="FL127"/>
  <c r="FK127"/>
  <c r="FJ127"/>
  <c r="FI127"/>
  <c r="FH127"/>
  <c r="FG127"/>
  <c r="FF127"/>
  <c r="FE127"/>
  <c r="FD127"/>
  <c r="FC127"/>
  <c r="FB127"/>
  <c r="FA127"/>
  <c r="EZ127"/>
  <c r="EY127"/>
  <c r="EX127"/>
  <c r="EW127"/>
  <c r="EV127"/>
  <c r="EU127"/>
  <c r="ET127"/>
  <c r="ES127"/>
  <c r="ER127"/>
  <c r="EQ127"/>
  <c r="EP127"/>
  <c r="EO127"/>
  <c r="EN127"/>
  <c r="EM127"/>
  <c r="EL127"/>
  <c r="EK127"/>
  <c r="EJ127"/>
  <c r="EI127"/>
  <c r="EH127"/>
  <c r="EG127"/>
  <c r="EF127"/>
  <c r="EE127"/>
  <c r="ED127"/>
  <c r="EC127"/>
  <c r="EB127"/>
  <c r="EA127"/>
  <c r="DZ127"/>
  <c r="DY127"/>
  <c r="DX127"/>
  <c r="DW127"/>
  <c r="DV127"/>
  <c r="DU127"/>
  <c r="DT127"/>
  <c r="DS127"/>
  <c r="DR127"/>
  <c r="DQ127"/>
  <c r="DP127"/>
  <c r="DO127"/>
  <c r="DN127"/>
  <c r="DM127"/>
  <c r="DL127"/>
  <c r="DK127"/>
  <c r="DJ127"/>
  <c r="DI127"/>
  <c r="DH127"/>
  <c r="DG127"/>
  <c r="DF127"/>
  <c r="DE127"/>
  <c r="DD127"/>
  <c r="DC127"/>
  <c r="DB127"/>
  <c r="DA127"/>
  <c r="CZ127"/>
  <c r="CY127"/>
  <c r="CX127"/>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A127"/>
  <c r="BB127" s="1"/>
  <c r="AY127"/>
  <c r="AZ127" s="1"/>
  <c r="AW127"/>
  <c r="AX127" s="1"/>
  <c r="AU127"/>
  <c r="AV127" s="1"/>
  <c r="AT127"/>
  <c r="BC127" s="1"/>
  <c r="AR127"/>
  <c r="AS127" s="1"/>
  <c r="AQ127"/>
  <c r="AP127"/>
  <c r="AO127"/>
  <c r="AM127"/>
  <c r="AN127" s="1"/>
  <c r="AK127"/>
  <c r="AL127" s="1"/>
  <c r="AJ127"/>
  <c r="AI127"/>
  <c r="GT126"/>
  <c r="GS126"/>
  <c r="GR126"/>
  <c r="GQ126"/>
  <c r="GP126"/>
  <c r="GO126"/>
  <c r="GN126"/>
  <c r="GM126"/>
  <c r="GK126"/>
  <c r="GJ126"/>
  <c r="GI126"/>
  <c r="GH126"/>
  <c r="GG126"/>
  <c r="GF126"/>
  <c r="GE126"/>
  <c r="GD126"/>
  <c r="GC126"/>
  <c r="FX126"/>
  <c r="FW126"/>
  <c r="FV126"/>
  <c r="FU126"/>
  <c r="FT126"/>
  <c r="FS126"/>
  <c r="FR126"/>
  <c r="FQ126"/>
  <c r="FP126"/>
  <c r="FO126"/>
  <c r="FN126"/>
  <c r="FM126"/>
  <c r="FL126"/>
  <c r="FK126"/>
  <c r="FJ126"/>
  <c r="FI126"/>
  <c r="FH126"/>
  <c r="FG126"/>
  <c r="FF126"/>
  <c r="FE126"/>
  <c r="FD126"/>
  <c r="FC126"/>
  <c r="FB126"/>
  <c r="FA126"/>
  <c r="EZ126"/>
  <c r="EY126"/>
  <c r="EX126"/>
  <c r="EW126"/>
  <c r="EV126"/>
  <c r="EU126"/>
  <c r="ET126"/>
  <c r="ES126"/>
  <c r="ER126"/>
  <c r="EQ126"/>
  <c r="EP126"/>
  <c r="EO126"/>
  <c r="EN126"/>
  <c r="EM126"/>
  <c r="EL126"/>
  <c r="EK126"/>
  <c r="EJ126"/>
  <c r="EI126"/>
  <c r="EH126"/>
  <c r="EG126"/>
  <c r="EF126"/>
  <c r="EE126"/>
  <c r="ED126"/>
  <c r="EC126"/>
  <c r="EB126"/>
  <c r="EA126"/>
  <c r="DZ126"/>
  <c r="DY126"/>
  <c r="DX126"/>
  <c r="DW126"/>
  <c r="DV126"/>
  <c r="DU126"/>
  <c r="DT126"/>
  <c r="DS126"/>
  <c r="DR126"/>
  <c r="DQ126"/>
  <c r="DP126"/>
  <c r="DO126"/>
  <c r="DN126"/>
  <c r="DM126"/>
  <c r="DL126"/>
  <c r="DK126"/>
  <c r="DJ126"/>
  <c r="DI126"/>
  <c r="DH126"/>
  <c r="DG126"/>
  <c r="DF126"/>
  <c r="DE126"/>
  <c r="DD126"/>
  <c r="DC126"/>
  <c r="DB126"/>
  <c r="DA126"/>
  <c r="CZ126"/>
  <c r="CY126"/>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C126"/>
  <c r="BA126"/>
  <c r="BB126" s="1"/>
  <c r="AY126"/>
  <c r="AZ126" s="1"/>
  <c r="AW126"/>
  <c r="AX126" s="1"/>
  <c r="AU126"/>
  <c r="AV126" s="1"/>
  <c r="AT126"/>
  <c r="AS126"/>
  <c r="AR126"/>
  <c r="AQ126"/>
  <c r="AP126"/>
  <c r="AO126"/>
  <c r="AM126"/>
  <c r="AN126" s="1"/>
  <c r="AK126"/>
  <c r="AL126" s="1"/>
  <c r="AJ126"/>
  <c r="AI126"/>
  <c r="GT125"/>
  <c r="GS125"/>
  <c r="GR125"/>
  <c r="GQ125"/>
  <c r="GP125"/>
  <c r="GO125"/>
  <c r="GN125"/>
  <c r="GM125"/>
  <c r="GK125"/>
  <c r="GJ125"/>
  <c r="GI125"/>
  <c r="GH125"/>
  <c r="GG125"/>
  <c r="GF125"/>
  <c r="GE125"/>
  <c r="GD125"/>
  <c r="GU125" s="1"/>
  <c r="GC125"/>
  <c r="FX125"/>
  <c r="FW125"/>
  <c r="FV125"/>
  <c r="FU125"/>
  <c r="FT125"/>
  <c r="FS125"/>
  <c r="FR125"/>
  <c r="FQ125"/>
  <c r="FP125"/>
  <c r="FO125"/>
  <c r="FN125"/>
  <c r="FM125"/>
  <c r="FL125"/>
  <c r="FK125"/>
  <c r="FJ125"/>
  <c r="FI125"/>
  <c r="FH125"/>
  <c r="FG125"/>
  <c r="FF125"/>
  <c r="FE125"/>
  <c r="FD125"/>
  <c r="FC125"/>
  <c r="FB125"/>
  <c r="FA125"/>
  <c r="EZ125"/>
  <c r="EY125"/>
  <c r="EX125"/>
  <c r="EW125"/>
  <c r="EV125"/>
  <c r="EU125"/>
  <c r="ET125"/>
  <c r="ES125"/>
  <c r="ER125"/>
  <c r="EQ125"/>
  <c r="EP125"/>
  <c r="EO125"/>
  <c r="EN125"/>
  <c r="EM125"/>
  <c r="EL125"/>
  <c r="EK125"/>
  <c r="EJ125"/>
  <c r="EI125"/>
  <c r="EH125"/>
  <c r="EG125"/>
  <c r="EF125"/>
  <c r="EE125"/>
  <c r="ED125"/>
  <c r="EC125"/>
  <c r="EB125"/>
  <c r="EA125"/>
  <c r="DZ125"/>
  <c r="DY125"/>
  <c r="DX125"/>
  <c r="DW125"/>
  <c r="DV125"/>
  <c r="DU125"/>
  <c r="DT125"/>
  <c r="DS125"/>
  <c r="DR125"/>
  <c r="DQ125"/>
  <c r="DP125"/>
  <c r="DO125"/>
  <c r="DN125"/>
  <c r="DM125"/>
  <c r="DL125"/>
  <c r="DK125"/>
  <c r="DJ125"/>
  <c r="DI125"/>
  <c r="DH125"/>
  <c r="DG125"/>
  <c r="DF125"/>
  <c r="DE125"/>
  <c r="DD125"/>
  <c r="DC125"/>
  <c r="DB125"/>
  <c r="DA125"/>
  <c r="CZ125"/>
  <c r="CY125"/>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A125"/>
  <c r="BB125" s="1"/>
  <c r="AY125"/>
  <c r="AZ125" s="1"/>
  <c r="AW125"/>
  <c r="AX125" s="1"/>
  <c r="AU125"/>
  <c r="AV125" s="1"/>
  <c r="AT125"/>
  <c r="BC125" s="1"/>
  <c r="AS125"/>
  <c r="AR125"/>
  <c r="AQ125"/>
  <c r="AP125"/>
  <c r="AO125"/>
  <c r="AM125"/>
  <c r="AN125" s="1"/>
  <c r="AK125"/>
  <c r="AL125" s="1"/>
  <c r="AJ125"/>
  <c r="AI125"/>
  <c r="GT124"/>
  <c r="GS124"/>
  <c r="GR124"/>
  <c r="GQ124"/>
  <c r="GP124"/>
  <c r="GO124"/>
  <c r="GN124"/>
  <c r="GM124"/>
  <c r="GK124"/>
  <c r="GJ124"/>
  <c r="GI124"/>
  <c r="GH124"/>
  <c r="GG124"/>
  <c r="GF124"/>
  <c r="GE124"/>
  <c r="GD124"/>
  <c r="GC124"/>
  <c r="FX124"/>
  <c r="FW124"/>
  <c r="FV124"/>
  <c r="FU124"/>
  <c r="FT124"/>
  <c r="FS124"/>
  <c r="FR124"/>
  <c r="FQ124"/>
  <c r="FP124"/>
  <c r="FO124"/>
  <c r="FN124"/>
  <c r="FM124"/>
  <c r="FL124"/>
  <c r="FK124"/>
  <c r="FJ124"/>
  <c r="FI124"/>
  <c r="FH124"/>
  <c r="FG124"/>
  <c r="FF124"/>
  <c r="FE124"/>
  <c r="FD124"/>
  <c r="FC124"/>
  <c r="FB124"/>
  <c r="FA124"/>
  <c r="EZ124"/>
  <c r="EY124"/>
  <c r="EX124"/>
  <c r="EW124"/>
  <c r="EV124"/>
  <c r="EU124"/>
  <c r="ET124"/>
  <c r="ES124"/>
  <c r="ER124"/>
  <c r="EQ124"/>
  <c r="EP124"/>
  <c r="EO124"/>
  <c r="EN124"/>
  <c r="EM124"/>
  <c r="EL124"/>
  <c r="EK124"/>
  <c r="EJ124"/>
  <c r="EI124"/>
  <c r="EH124"/>
  <c r="EG124"/>
  <c r="EF124"/>
  <c r="EE124"/>
  <c r="ED124"/>
  <c r="EC124"/>
  <c r="EB124"/>
  <c r="EA124"/>
  <c r="DZ124"/>
  <c r="DY124"/>
  <c r="DX124"/>
  <c r="DW124"/>
  <c r="DV124"/>
  <c r="DU124"/>
  <c r="DT124"/>
  <c r="DS124"/>
  <c r="DR124"/>
  <c r="DQ124"/>
  <c r="DP124"/>
  <c r="DO124"/>
  <c r="DN124"/>
  <c r="DM124"/>
  <c r="DL124"/>
  <c r="DK124"/>
  <c r="DJ124"/>
  <c r="DI124"/>
  <c r="DH124"/>
  <c r="DG124"/>
  <c r="DF124"/>
  <c r="DE124"/>
  <c r="DD124"/>
  <c r="DC124"/>
  <c r="DB124"/>
  <c r="DA124"/>
  <c r="CZ124"/>
  <c r="CY124"/>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A124"/>
  <c r="BB124" s="1"/>
  <c r="AY124"/>
  <c r="AZ124" s="1"/>
  <c r="AW124"/>
  <c r="AX124" s="1"/>
  <c r="AU124"/>
  <c r="AV124" s="1"/>
  <c r="AT124"/>
  <c r="BC124" s="1"/>
  <c r="AR124"/>
  <c r="AS124" s="1"/>
  <c r="AQ124"/>
  <c r="AP124"/>
  <c r="AO124"/>
  <c r="AM124"/>
  <c r="AN124" s="1"/>
  <c r="AK124"/>
  <c r="AL124" s="1"/>
  <c r="AJ124"/>
  <c r="AI124"/>
  <c r="GT123"/>
  <c r="GS123"/>
  <c r="GR123"/>
  <c r="GQ123"/>
  <c r="GP123"/>
  <c r="GO123"/>
  <c r="GN123"/>
  <c r="GM123"/>
  <c r="GK123"/>
  <c r="GJ123"/>
  <c r="GI123"/>
  <c r="GH123"/>
  <c r="GG123"/>
  <c r="GF123"/>
  <c r="GE123"/>
  <c r="GD123"/>
  <c r="GC123"/>
  <c r="FX123"/>
  <c r="FW123"/>
  <c r="FV123"/>
  <c r="FU123"/>
  <c r="FT123"/>
  <c r="FS123"/>
  <c r="FR123"/>
  <c r="FQ123"/>
  <c r="FP123"/>
  <c r="FO123"/>
  <c r="FN123"/>
  <c r="FM123"/>
  <c r="FL123"/>
  <c r="FK123"/>
  <c r="FJ123"/>
  <c r="FI123"/>
  <c r="FH123"/>
  <c r="FG123"/>
  <c r="FF123"/>
  <c r="FE123"/>
  <c r="FD123"/>
  <c r="FC123"/>
  <c r="FB123"/>
  <c r="FA123"/>
  <c r="EZ123"/>
  <c r="EY123"/>
  <c r="EX123"/>
  <c r="EW123"/>
  <c r="EV123"/>
  <c r="EU123"/>
  <c r="ET123"/>
  <c r="ES123"/>
  <c r="ER123"/>
  <c r="EQ123"/>
  <c r="EP123"/>
  <c r="EO123"/>
  <c r="EN123"/>
  <c r="EM123"/>
  <c r="EL123"/>
  <c r="EK123"/>
  <c r="EJ123"/>
  <c r="EI123"/>
  <c r="EH123"/>
  <c r="EG123"/>
  <c r="EF123"/>
  <c r="EE123"/>
  <c r="ED123"/>
  <c r="EC123"/>
  <c r="EB123"/>
  <c r="EA123"/>
  <c r="DZ123"/>
  <c r="DY123"/>
  <c r="DX123"/>
  <c r="DW123"/>
  <c r="DV123"/>
  <c r="DU123"/>
  <c r="DT123"/>
  <c r="DS123"/>
  <c r="DR123"/>
  <c r="DQ123"/>
  <c r="DP123"/>
  <c r="DO123"/>
  <c r="DN123"/>
  <c r="DM123"/>
  <c r="DL123"/>
  <c r="DK123"/>
  <c r="DJ123"/>
  <c r="DI123"/>
  <c r="DH123"/>
  <c r="DG123"/>
  <c r="DF123"/>
  <c r="DE123"/>
  <c r="DD123"/>
  <c r="DC123"/>
  <c r="DB123"/>
  <c r="DA123"/>
  <c r="CZ123"/>
  <c r="CY123"/>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C123"/>
  <c r="BA123"/>
  <c r="BB123" s="1"/>
  <c r="AY123"/>
  <c r="AZ123" s="1"/>
  <c r="AW123"/>
  <c r="AX123" s="1"/>
  <c r="AU123"/>
  <c r="AV123" s="1"/>
  <c r="AT123"/>
  <c r="AS123"/>
  <c r="AR123"/>
  <c r="AQ123"/>
  <c r="AP123"/>
  <c r="AO123"/>
  <c r="AM123"/>
  <c r="AN123" s="1"/>
  <c r="AK123"/>
  <c r="AL123" s="1"/>
  <c r="AJ123"/>
  <c r="AI123"/>
  <c r="GT122"/>
  <c r="GS122"/>
  <c r="GR122"/>
  <c r="GQ122"/>
  <c r="GP122"/>
  <c r="GO122"/>
  <c r="GN122"/>
  <c r="GM122"/>
  <c r="GK122"/>
  <c r="GJ122"/>
  <c r="GI122"/>
  <c r="GH122"/>
  <c r="GG122"/>
  <c r="GF122"/>
  <c r="GE122"/>
  <c r="GD122"/>
  <c r="GC122"/>
  <c r="FX122"/>
  <c r="FW122"/>
  <c r="FV122"/>
  <c r="FU122"/>
  <c r="FT122"/>
  <c r="FS122"/>
  <c r="FR122"/>
  <c r="FQ122"/>
  <c r="FP122"/>
  <c r="FO122"/>
  <c r="FN122"/>
  <c r="FM122"/>
  <c r="FL122"/>
  <c r="FK122"/>
  <c r="FJ122"/>
  <c r="FI122"/>
  <c r="FH122"/>
  <c r="FG122"/>
  <c r="FF122"/>
  <c r="FE122"/>
  <c r="FD122"/>
  <c r="FC122"/>
  <c r="FB122"/>
  <c r="FA122"/>
  <c r="EZ122"/>
  <c r="EY122"/>
  <c r="EX122"/>
  <c r="EW122"/>
  <c r="EV122"/>
  <c r="EU122"/>
  <c r="ET122"/>
  <c r="ES122"/>
  <c r="ER122"/>
  <c r="EQ122"/>
  <c r="EP122"/>
  <c r="EO122"/>
  <c r="EN122"/>
  <c r="EM122"/>
  <c r="EL122"/>
  <c r="EK122"/>
  <c r="EJ122"/>
  <c r="EI122"/>
  <c r="EH122"/>
  <c r="EG122"/>
  <c r="EF122"/>
  <c r="EE122"/>
  <c r="ED122"/>
  <c r="EC122"/>
  <c r="EB122"/>
  <c r="EA122"/>
  <c r="DZ122"/>
  <c r="DY122"/>
  <c r="DX122"/>
  <c r="DW122"/>
  <c r="DV122"/>
  <c r="DU122"/>
  <c r="DT122"/>
  <c r="DS122"/>
  <c r="DR122"/>
  <c r="DQ122"/>
  <c r="DP122"/>
  <c r="DO122"/>
  <c r="DN122"/>
  <c r="DM122"/>
  <c r="DL122"/>
  <c r="DK122"/>
  <c r="DJ122"/>
  <c r="DI122"/>
  <c r="DH122"/>
  <c r="DG122"/>
  <c r="DF122"/>
  <c r="DE122"/>
  <c r="DD122"/>
  <c r="DC122"/>
  <c r="DB122"/>
  <c r="DA122"/>
  <c r="CZ122"/>
  <c r="CY122"/>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A122"/>
  <c r="BB122" s="1"/>
  <c r="AY122"/>
  <c r="AZ122" s="1"/>
  <c r="AW122"/>
  <c r="AX122" s="1"/>
  <c r="AU122"/>
  <c r="AV122" s="1"/>
  <c r="AT122"/>
  <c r="BC122" s="1"/>
  <c r="AR122"/>
  <c r="AS122" s="1"/>
  <c r="AQ122"/>
  <c r="AP122"/>
  <c r="AO122"/>
  <c r="AM122"/>
  <c r="AN122" s="1"/>
  <c r="AK122"/>
  <c r="AL122" s="1"/>
  <c r="AJ122"/>
  <c r="AI122"/>
  <c r="GT121"/>
  <c r="GS121"/>
  <c r="GR121"/>
  <c r="GQ121"/>
  <c r="GP121"/>
  <c r="GO121"/>
  <c r="GN121"/>
  <c r="GM121"/>
  <c r="GK121"/>
  <c r="GJ121"/>
  <c r="GI121"/>
  <c r="GH121"/>
  <c r="GG121"/>
  <c r="GF121"/>
  <c r="GE121"/>
  <c r="GD121"/>
  <c r="GC121"/>
  <c r="FX121"/>
  <c r="FW121"/>
  <c r="FV121"/>
  <c r="FU121"/>
  <c r="FT121"/>
  <c r="FS121"/>
  <c r="FR121"/>
  <c r="FQ121"/>
  <c r="FP121"/>
  <c r="FO121"/>
  <c r="FN121"/>
  <c r="FM121"/>
  <c r="FL121"/>
  <c r="FK121"/>
  <c r="FJ121"/>
  <c r="FI121"/>
  <c r="FH121"/>
  <c r="FG121"/>
  <c r="FF121"/>
  <c r="FE121"/>
  <c r="FD121"/>
  <c r="FC121"/>
  <c r="FB121"/>
  <c r="FA121"/>
  <c r="EZ121"/>
  <c r="EY121"/>
  <c r="EX121"/>
  <c r="EW121"/>
  <c r="EV121"/>
  <c r="EU121"/>
  <c r="ET121"/>
  <c r="ES121"/>
  <c r="ER121"/>
  <c r="EQ121"/>
  <c r="EP121"/>
  <c r="EO121"/>
  <c r="EN121"/>
  <c r="EM121"/>
  <c r="EL121"/>
  <c r="EK121"/>
  <c r="EJ121"/>
  <c r="EI121"/>
  <c r="EH121"/>
  <c r="EG121"/>
  <c r="EF121"/>
  <c r="EE121"/>
  <c r="ED121"/>
  <c r="EC121"/>
  <c r="EB121"/>
  <c r="EA121"/>
  <c r="DZ121"/>
  <c r="DY121"/>
  <c r="DX121"/>
  <c r="DW121"/>
  <c r="DV121"/>
  <c r="DU121"/>
  <c r="DT121"/>
  <c r="DS121"/>
  <c r="DR121"/>
  <c r="DQ121"/>
  <c r="DP121"/>
  <c r="DO121"/>
  <c r="DN121"/>
  <c r="DM121"/>
  <c r="DL121"/>
  <c r="DK121"/>
  <c r="DJ121"/>
  <c r="DI121"/>
  <c r="DH121"/>
  <c r="DG121"/>
  <c r="DF121"/>
  <c r="DE121"/>
  <c r="DD121"/>
  <c r="DC121"/>
  <c r="DB121"/>
  <c r="DA121"/>
  <c r="CZ121"/>
  <c r="CY121"/>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C121"/>
  <c r="BA121"/>
  <c r="BB121" s="1"/>
  <c r="AY121"/>
  <c r="AZ121" s="1"/>
  <c r="AW121"/>
  <c r="AX121" s="1"/>
  <c r="AU121"/>
  <c r="AV121" s="1"/>
  <c r="AT121"/>
  <c r="AS121"/>
  <c r="AR121"/>
  <c r="AQ121"/>
  <c r="AP121"/>
  <c r="AO121"/>
  <c r="AM121"/>
  <c r="AN121" s="1"/>
  <c r="AK121"/>
  <c r="AL121" s="1"/>
  <c r="AJ121"/>
  <c r="AI121"/>
  <c r="GT120"/>
  <c r="GS120"/>
  <c r="GR120"/>
  <c r="GQ120"/>
  <c r="GP120"/>
  <c r="GO120"/>
  <c r="GN120"/>
  <c r="GM120"/>
  <c r="GK120"/>
  <c r="GJ120"/>
  <c r="GI120"/>
  <c r="GH120"/>
  <c r="GG120"/>
  <c r="GF120"/>
  <c r="GE120"/>
  <c r="GD120"/>
  <c r="GC120"/>
  <c r="FX120"/>
  <c r="FW120"/>
  <c r="FV120"/>
  <c r="FU120"/>
  <c r="FT120"/>
  <c r="FS120"/>
  <c r="FR120"/>
  <c r="FQ120"/>
  <c r="FP120"/>
  <c r="FO120"/>
  <c r="FN120"/>
  <c r="FM120"/>
  <c r="FL120"/>
  <c r="FK120"/>
  <c r="FJ120"/>
  <c r="FI120"/>
  <c r="FH120"/>
  <c r="FG120"/>
  <c r="FF120"/>
  <c r="FE120"/>
  <c r="FD120"/>
  <c r="FC120"/>
  <c r="FB120"/>
  <c r="FA120"/>
  <c r="EZ120"/>
  <c r="EY120"/>
  <c r="EX120"/>
  <c r="EW120"/>
  <c r="EV120"/>
  <c r="EU120"/>
  <c r="ET120"/>
  <c r="ES120"/>
  <c r="ER120"/>
  <c r="EQ120"/>
  <c r="EP120"/>
  <c r="EO120"/>
  <c r="EN120"/>
  <c r="EM120"/>
  <c r="EL120"/>
  <c r="EK120"/>
  <c r="EJ120"/>
  <c r="EI120"/>
  <c r="EH120"/>
  <c r="EG120"/>
  <c r="EF120"/>
  <c r="EE120"/>
  <c r="ED120"/>
  <c r="EC120"/>
  <c r="EB120"/>
  <c r="EA120"/>
  <c r="DZ120"/>
  <c r="DY120"/>
  <c r="DX120"/>
  <c r="DW120"/>
  <c r="DV120"/>
  <c r="DU120"/>
  <c r="DT120"/>
  <c r="DS120"/>
  <c r="DR120"/>
  <c r="DQ120"/>
  <c r="DP120"/>
  <c r="DO120"/>
  <c r="DN120"/>
  <c r="DM120"/>
  <c r="DL120"/>
  <c r="DK120"/>
  <c r="DJ120"/>
  <c r="DI120"/>
  <c r="DH120"/>
  <c r="DG120"/>
  <c r="DF120"/>
  <c r="DE120"/>
  <c r="DD120"/>
  <c r="DC120"/>
  <c r="DB120"/>
  <c r="DA120"/>
  <c r="CZ120"/>
  <c r="CY120"/>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A120"/>
  <c r="BB120" s="1"/>
  <c r="AY120"/>
  <c r="AZ120" s="1"/>
  <c r="AW120"/>
  <c r="AX120" s="1"/>
  <c r="AU120"/>
  <c r="AV120" s="1"/>
  <c r="AT120"/>
  <c r="BC120" s="1"/>
  <c r="AR120"/>
  <c r="AS120" s="1"/>
  <c r="AQ120"/>
  <c r="AP120"/>
  <c r="AO120"/>
  <c r="AM120"/>
  <c r="AN120" s="1"/>
  <c r="AK120"/>
  <c r="AL120" s="1"/>
  <c r="AJ120"/>
  <c r="AI120"/>
  <c r="GT119"/>
  <c r="GS119"/>
  <c r="GR119"/>
  <c r="GQ119"/>
  <c r="GP119"/>
  <c r="GO119"/>
  <c r="GN119"/>
  <c r="GM119"/>
  <c r="GK119"/>
  <c r="GJ119"/>
  <c r="GI119"/>
  <c r="GH119"/>
  <c r="GG119"/>
  <c r="GF119"/>
  <c r="GE119"/>
  <c r="GD119"/>
  <c r="GC119"/>
  <c r="FX119"/>
  <c r="FW119"/>
  <c r="FV119"/>
  <c r="FU119"/>
  <c r="FT119"/>
  <c r="FS119"/>
  <c r="FR119"/>
  <c r="FQ119"/>
  <c r="FP119"/>
  <c r="FO119"/>
  <c r="FN119"/>
  <c r="FM119"/>
  <c r="FL119"/>
  <c r="FK119"/>
  <c r="FJ119"/>
  <c r="FI119"/>
  <c r="FH119"/>
  <c r="FG119"/>
  <c r="FF119"/>
  <c r="FE119"/>
  <c r="FD119"/>
  <c r="FC119"/>
  <c r="FB119"/>
  <c r="FA119"/>
  <c r="EZ119"/>
  <c r="EY119"/>
  <c r="EX119"/>
  <c r="EW119"/>
  <c r="EV119"/>
  <c r="EU119"/>
  <c r="ET119"/>
  <c r="ES119"/>
  <c r="ER119"/>
  <c r="EQ119"/>
  <c r="EP119"/>
  <c r="EO119"/>
  <c r="EN119"/>
  <c r="EM119"/>
  <c r="EL119"/>
  <c r="EK119"/>
  <c r="EJ119"/>
  <c r="EI119"/>
  <c r="EH119"/>
  <c r="EG119"/>
  <c r="EF119"/>
  <c r="EE119"/>
  <c r="ED119"/>
  <c r="EC119"/>
  <c r="EB119"/>
  <c r="EA119"/>
  <c r="DZ119"/>
  <c r="DY119"/>
  <c r="DX119"/>
  <c r="DW119"/>
  <c r="DV119"/>
  <c r="DU119"/>
  <c r="DT119"/>
  <c r="DS119"/>
  <c r="DR119"/>
  <c r="DQ119"/>
  <c r="DP119"/>
  <c r="DO119"/>
  <c r="DN119"/>
  <c r="DM119"/>
  <c r="DL119"/>
  <c r="DK119"/>
  <c r="DJ119"/>
  <c r="DI119"/>
  <c r="DH119"/>
  <c r="DG119"/>
  <c r="DF119"/>
  <c r="DE119"/>
  <c r="DD119"/>
  <c r="DC119"/>
  <c r="DB119"/>
  <c r="DA119"/>
  <c r="CZ119"/>
  <c r="CY119"/>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C119"/>
  <c r="BA119"/>
  <c r="BB119" s="1"/>
  <c r="AY119"/>
  <c r="AZ119" s="1"/>
  <c r="AW119"/>
  <c r="AX119" s="1"/>
  <c r="AU119"/>
  <c r="AV119" s="1"/>
  <c r="AT119"/>
  <c r="AS119"/>
  <c r="AR119"/>
  <c r="AQ119"/>
  <c r="AP119"/>
  <c r="AO119"/>
  <c r="AM119"/>
  <c r="AN119" s="1"/>
  <c r="AK119"/>
  <c r="AL119" s="1"/>
  <c r="AJ119"/>
  <c r="AI119"/>
  <c r="GT118"/>
  <c r="GS118"/>
  <c r="GR118"/>
  <c r="GQ118"/>
  <c r="GP118"/>
  <c r="GO118"/>
  <c r="GN118"/>
  <c r="GM118"/>
  <c r="GK118"/>
  <c r="GJ118"/>
  <c r="GI118"/>
  <c r="GH118"/>
  <c r="GG118"/>
  <c r="GF118"/>
  <c r="GE118"/>
  <c r="GD118"/>
  <c r="GC118"/>
  <c r="FX118"/>
  <c r="FW118"/>
  <c r="FV118"/>
  <c r="FU118"/>
  <c r="FT118"/>
  <c r="FS118"/>
  <c r="FR118"/>
  <c r="FQ118"/>
  <c r="FP118"/>
  <c r="FO118"/>
  <c r="FN118"/>
  <c r="FM118"/>
  <c r="FL118"/>
  <c r="FK118"/>
  <c r="FJ118"/>
  <c r="FI118"/>
  <c r="FH118"/>
  <c r="FG118"/>
  <c r="FF118"/>
  <c r="FE118"/>
  <c r="FD118"/>
  <c r="FC118"/>
  <c r="FB118"/>
  <c r="FA118"/>
  <c r="EZ118"/>
  <c r="EY118"/>
  <c r="EX118"/>
  <c r="EW118"/>
  <c r="EV118"/>
  <c r="EU118"/>
  <c r="ET118"/>
  <c r="ES118"/>
  <c r="ER118"/>
  <c r="EQ118"/>
  <c r="EP118"/>
  <c r="EO118"/>
  <c r="EN118"/>
  <c r="EM118"/>
  <c r="EL118"/>
  <c r="EK118"/>
  <c r="EJ118"/>
  <c r="EI118"/>
  <c r="EH118"/>
  <c r="EG118"/>
  <c r="EF118"/>
  <c r="EE118"/>
  <c r="ED118"/>
  <c r="EC118"/>
  <c r="EB118"/>
  <c r="EA118"/>
  <c r="DZ118"/>
  <c r="DY118"/>
  <c r="DX118"/>
  <c r="DW118"/>
  <c r="DV118"/>
  <c r="DU118"/>
  <c r="DT118"/>
  <c r="DS118"/>
  <c r="DR118"/>
  <c r="DQ118"/>
  <c r="DP118"/>
  <c r="DO118"/>
  <c r="DN118"/>
  <c r="DM118"/>
  <c r="DL118"/>
  <c r="DK118"/>
  <c r="DJ118"/>
  <c r="DI118"/>
  <c r="DH118"/>
  <c r="DG118"/>
  <c r="DF118"/>
  <c r="DE118"/>
  <c r="DD118"/>
  <c r="DC118"/>
  <c r="DB118"/>
  <c r="DA118"/>
  <c r="CZ118"/>
  <c r="CY118"/>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A118"/>
  <c r="BB118" s="1"/>
  <c r="AY118"/>
  <c r="AZ118" s="1"/>
  <c r="AW118"/>
  <c r="AX118" s="1"/>
  <c r="AU118"/>
  <c r="AV118" s="1"/>
  <c r="AT118"/>
  <c r="BC118" s="1"/>
  <c r="AS118"/>
  <c r="AR118"/>
  <c r="AQ118"/>
  <c r="AP118"/>
  <c r="AO118"/>
  <c r="AM118"/>
  <c r="AN118" s="1"/>
  <c r="AK118"/>
  <c r="AL118" s="1"/>
  <c r="AJ118"/>
  <c r="AI118"/>
  <c r="GT117"/>
  <c r="GS117"/>
  <c r="GR117"/>
  <c r="GQ117"/>
  <c r="GP117"/>
  <c r="GO117"/>
  <c r="GN117"/>
  <c r="GM117"/>
  <c r="GK117"/>
  <c r="GJ117"/>
  <c r="GI117"/>
  <c r="GH117"/>
  <c r="GG117"/>
  <c r="GF117"/>
  <c r="GE117"/>
  <c r="GD117"/>
  <c r="GC117"/>
  <c r="FX117"/>
  <c r="FW117"/>
  <c r="FV117"/>
  <c r="FU117"/>
  <c r="FT117"/>
  <c r="FS117"/>
  <c r="FR117"/>
  <c r="FQ117"/>
  <c r="FP117"/>
  <c r="FO117"/>
  <c r="FN117"/>
  <c r="FM117"/>
  <c r="FL117"/>
  <c r="FK117"/>
  <c r="FJ117"/>
  <c r="FI117"/>
  <c r="FH117"/>
  <c r="FG117"/>
  <c r="FF117"/>
  <c r="FE117"/>
  <c r="FD117"/>
  <c r="FC117"/>
  <c r="FB117"/>
  <c r="FA117"/>
  <c r="EZ117"/>
  <c r="EY117"/>
  <c r="EX117"/>
  <c r="EW117"/>
  <c r="EV117"/>
  <c r="EU117"/>
  <c r="ET117"/>
  <c r="ES117"/>
  <c r="ER117"/>
  <c r="EQ117"/>
  <c r="EP117"/>
  <c r="EO117"/>
  <c r="EN117"/>
  <c r="EM117"/>
  <c r="EL117"/>
  <c r="EK117"/>
  <c r="EJ117"/>
  <c r="EI117"/>
  <c r="EH117"/>
  <c r="EG117"/>
  <c r="EF117"/>
  <c r="EE117"/>
  <c r="ED117"/>
  <c r="EC117"/>
  <c r="EB117"/>
  <c r="EA117"/>
  <c r="DZ117"/>
  <c r="DY117"/>
  <c r="DX117"/>
  <c r="DW117"/>
  <c r="DV117"/>
  <c r="DU117"/>
  <c r="DT117"/>
  <c r="DS117"/>
  <c r="DR117"/>
  <c r="DQ117"/>
  <c r="DP117"/>
  <c r="DO117"/>
  <c r="DN117"/>
  <c r="DM117"/>
  <c r="DL117"/>
  <c r="DK117"/>
  <c r="DJ117"/>
  <c r="DI117"/>
  <c r="DH117"/>
  <c r="DG117"/>
  <c r="DF117"/>
  <c r="DE117"/>
  <c r="DD117"/>
  <c r="DC117"/>
  <c r="DB117"/>
  <c r="DA117"/>
  <c r="CZ117"/>
  <c r="CY117"/>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C117"/>
  <c r="BA117"/>
  <c r="BB117" s="1"/>
  <c r="AY117"/>
  <c r="AZ117" s="1"/>
  <c r="AW117"/>
  <c r="AX117" s="1"/>
  <c r="AU117"/>
  <c r="AV117" s="1"/>
  <c r="AT117"/>
  <c r="AS117"/>
  <c r="AR117"/>
  <c r="AQ117"/>
  <c r="AP117"/>
  <c r="AO117"/>
  <c r="AM117"/>
  <c r="AN117" s="1"/>
  <c r="AK117"/>
  <c r="AL117" s="1"/>
  <c r="AJ117"/>
  <c r="AI117"/>
  <c r="GT116"/>
  <c r="GS116"/>
  <c r="GR116"/>
  <c r="GQ116"/>
  <c r="GP116"/>
  <c r="GO116"/>
  <c r="GN116"/>
  <c r="GM116"/>
  <c r="GK116"/>
  <c r="GJ116"/>
  <c r="GI116"/>
  <c r="GH116"/>
  <c r="GG116"/>
  <c r="GF116"/>
  <c r="GE116"/>
  <c r="GD116"/>
  <c r="GC116"/>
  <c r="FX116"/>
  <c r="FW116"/>
  <c r="FV116"/>
  <c r="FU116"/>
  <c r="FT116"/>
  <c r="FS116"/>
  <c r="FR116"/>
  <c r="FQ116"/>
  <c r="FP116"/>
  <c r="FO116"/>
  <c r="FN116"/>
  <c r="FM116"/>
  <c r="FL116"/>
  <c r="FK116"/>
  <c r="FJ116"/>
  <c r="FI116"/>
  <c r="FH116"/>
  <c r="FG116"/>
  <c r="FF116"/>
  <c r="FE116"/>
  <c r="FD116"/>
  <c r="FC116"/>
  <c r="FB116"/>
  <c r="FA116"/>
  <c r="EZ116"/>
  <c r="EY116"/>
  <c r="EX116"/>
  <c r="EW116"/>
  <c r="EV116"/>
  <c r="EU116"/>
  <c r="ET116"/>
  <c r="ES116"/>
  <c r="ER116"/>
  <c r="EQ116"/>
  <c r="EP116"/>
  <c r="EO116"/>
  <c r="EN116"/>
  <c r="EM116"/>
  <c r="EL116"/>
  <c r="EK116"/>
  <c r="EJ116"/>
  <c r="EI116"/>
  <c r="EH116"/>
  <c r="EG116"/>
  <c r="EF116"/>
  <c r="EE116"/>
  <c r="ED116"/>
  <c r="EC116"/>
  <c r="EB116"/>
  <c r="EA116"/>
  <c r="DZ116"/>
  <c r="DY116"/>
  <c r="DX116"/>
  <c r="DW116"/>
  <c r="DV116"/>
  <c r="DU116"/>
  <c r="DT116"/>
  <c r="DS116"/>
  <c r="DR116"/>
  <c r="DQ116"/>
  <c r="DP116"/>
  <c r="DO116"/>
  <c r="DN116"/>
  <c r="DM116"/>
  <c r="DL116"/>
  <c r="DK116"/>
  <c r="DJ116"/>
  <c r="DI116"/>
  <c r="DH116"/>
  <c r="DG116"/>
  <c r="DF116"/>
  <c r="DE116"/>
  <c r="DD116"/>
  <c r="DC116"/>
  <c r="DB116"/>
  <c r="DA116"/>
  <c r="CZ116"/>
  <c r="CY116"/>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A116"/>
  <c r="BB116" s="1"/>
  <c r="AY116"/>
  <c r="AZ116" s="1"/>
  <c r="AW116"/>
  <c r="AX116" s="1"/>
  <c r="AU116"/>
  <c r="AV116" s="1"/>
  <c r="AT116"/>
  <c r="BC116" s="1"/>
  <c r="AS116"/>
  <c r="AR116"/>
  <c r="AQ116"/>
  <c r="AP116"/>
  <c r="AO116"/>
  <c r="AM116"/>
  <c r="AN116" s="1"/>
  <c r="AK116"/>
  <c r="AL116" s="1"/>
  <c r="AJ116"/>
  <c r="AI116"/>
  <c r="GT115"/>
  <c r="GS115"/>
  <c r="GR115"/>
  <c r="GQ115"/>
  <c r="GP115"/>
  <c r="GO115"/>
  <c r="GN115"/>
  <c r="GM115"/>
  <c r="GK115"/>
  <c r="GJ115"/>
  <c r="GI115"/>
  <c r="GH115"/>
  <c r="GG115"/>
  <c r="GF115"/>
  <c r="GE115"/>
  <c r="GD115"/>
  <c r="GC115"/>
  <c r="FX115"/>
  <c r="FW115"/>
  <c r="FV115"/>
  <c r="FU115"/>
  <c r="FT115"/>
  <c r="FS115"/>
  <c r="FR115"/>
  <c r="FQ115"/>
  <c r="FP115"/>
  <c r="FO115"/>
  <c r="FN115"/>
  <c r="FM115"/>
  <c r="FL115"/>
  <c r="FK115"/>
  <c r="FJ115"/>
  <c r="FI115"/>
  <c r="FH115"/>
  <c r="FG115"/>
  <c r="FF115"/>
  <c r="FE115"/>
  <c r="FD115"/>
  <c r="FC115"/>
  <c r="FB115"/>
  <c r="FA115"/>
  <c r="EZ115"/>
  <c r="EY115"/>
  <c r="EX115"/>
  <c r="EW115"/>
  <c r="EV115"/>
  <c r="EU115"/>
  <c r="ET115"/>
  <c r="ES115"/>
  <c r="ER115"/>
  <c r="EQ115"/>
  <c r="EP115"/>
  <c r="EO115"/>
  <c r="EN115"/>
  <c r="EM115"/>
  <c r="EL115"/>
  <c r="EK115"/>
  <c r="EJ115"/>
  <c r="EI115"/>
  <c r="EH115"/>
  <c r="EG115"/>
  <c r="EF115"/>
  <c r="EE115"/>
  <c r="ED115"/>
  <c r="EC115"/>
  <c r="EB115"/>
  <c r="EA115"/>
  <c r="DZ115"/>
  <c r="DY115"/>
  <c r="DX115"/>
  <c r="DW115"/>
  <c r="DV115"/>
  <c r="DU115"/>
  <c r="DT115"/>
  <c r="DS115"/>
  <c r="DR115"/>
  <c r="DQ115"/>
  <c r="DP115"/>
  <c r="DO115"/>
  <c r="DN115"/>
  <c r="DM115"/>
  <c r="DL115"/>
  <c r="DK115"/>
  <c r="DJ115"/>
  <c r="DI115"/>
  <c r="DH115"/>
  <c r="DG115"/>
  <c r="DF115"/>
  <c r="DE115"/>
  <c r="DD115"/>
  <c r="DC115"/>
  <c r="DB115"/>
  <c r="DA115"/>
  <c r="CZ115"/>
  <c r="CY115"/>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C115"/>
  <c r="BA115"/>
  <c r="BB115" s="1"/>
  <c r="AY115"/>
  <c r="AZ115" s="1"/>
  <c r="AW115"/>
  <c r="AX115" s="1"/>
  <c r="AU115"/>
  <c r="AV115" s="1"/>
  <c r="AT115"/>
  <c r="AS115"/>
  <c r="AR115"/>
  <c r="AQ115"/>
  <c r="AP115"/>
  <c r="AO115"/>
  <c r="AM115"/>
  <c r="AN115" s="1"/>
  <c r="AK115"/>
  <c r="AL115" s="1"/>
  <c r="AJ115"/>
  <c r="AI115"/>
  <c r="GT114"/>
  <c r="GS114"/>
  <c r="GR114"/>
  <c r="GQ114"/>
  <c r="GP114"/>
  <c r="GO114"/>
  <c r="GN114"/>
  <c r="GM114"/>
  <c r="GK114"/>
  <c r="GJ114"/>
  <c r="GI114"/>
  <c r="GH114"/>
  <c r="GG114"/>
  <c r="GF114"/>
  <c r="GE114"/>
  <c r="GD114"/>
  <c r="GC114"/>
  <c r="FX114"/>
  <c r="FW114"/>
  <c r="FV114"/>
  <c r="FU114"/>
  <c r="FT114"/>
  <c r="FS114"/>
  <c r="FR114"/>
  <c r="FQ114"/>
  <c r="FP114"/>
  <c r="FO114"/>
  <c r="FN114"/>
  <c r="FM114"/>
  <c r="FL114"/>
  <c r="FK114"/>
  <c r="FJ114"/>
  <c r="FI114"/>
  <c r="FH114"/>
  <c r="FG114"/>
  <c r="FF114"/>
  <c r="FE114"/>
  <c r="FD114"/>
  <c r="FC114"/>
  <c r="FB114"/>
  <c r="FA114"/>
  <c r="EZ114"/>
  <c r="EY114"/>
  <c r="EX114"/>
  <c r="EW114"/>
  <c r="EV114"/>
  <c r="EU114"/>
  <c r="ET114"/>
  <c r="ES114"/>
  <c r="ER114"/>
  <c r="EQ114"/>
  <c r="EP114"/>
  <c r="EO114"/>
  <c r="EN114"/>
  <c r="EM114"/>
  <c r="EL114"/>
  <c r="EK114"/>
  <c r="EJ114"/>
  <c r="EI114"/>
  <c r="EH114"/>
  <c r="EG114"/>
  <c r="EF114"/>
  <c r="EE114"/>
  <c r="ED114"/>
  <c r="EC114"/>
  <c r="EB114"/>
  <c r="EA114"/>
  <c r="DZ114"/>
  <c r="DY114"/>
  <c r="DX114"/>
  <c r="DW114"/>
  <c r="DV114"/>
  <c r="DU114"/>
  <c r="DT114"/>
  <c r="DS114"/>
  <c r="DR114"/>
  <c r="DQ114"/>
  <c r="DP114"/>
  <c r="DO114"/>
  <c r="DN114"/>
  <c r="DM114"/>
  <c r="DL114"/>
  <c r="DK114"/>
  <c r="DJ114"/>
  <c r="DI114"/>
  <c r="DH114"/>
  <c r="DG114"/>
  <c r="DF114"/>
  <c r="DE114"/>
  <c r="DD114"/>
  <c r="DC114"/>
  <c r="DB114"/>
  <c r="DA114"/>
  <c r="CZ114"/>
  <c r="CY114"/>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A114"/>
  <c r="BB114" s="1"/>
  <c r="AY114"/>
  <c r="AZ114" s="1"/>
  <c r="AW114"/>
  <c r="AX114" s="1"/>
  <c r="AU114"/>
  <c r="AV114" s="1"/>
  <c r="AT114"/>
  <c r="BC114" s="1"/>
  <c r="AS114"/>
  <c r="AR114"/>
  <c r="AQ114"/>
  <c r="AP114"/>
  <c r="AO114"/>
  <c r="AM114"/>
  <c r="AN114" s="1"/>
  <c r="AK114"/>
  <c r="AL114" s="1"/>
  <c r="AJ114"/>
  <c r="AI114"/>
  <c r="GT113"/>
  <c r="GS113"/>
  <c r="GR113"/>
  <c r="GQ113"/>
  <c r="GP113"/>
  <c r="GO113"/>
  <c r="GN113"/>
  <c r="GM113"/>
  <c r="GK113"/>
  <c r="GJ113"/>
  <c r="GI113"/>
  <c r="GH113"/>
  <c r="GG113"/>
  <c r="GF113"/>
  <c r="GE113"/>
  <c r="GD113"/>
  <c r="GC113"/>
  <c r="FX113"/>
  <c r="FW113"/>
  <c r="FV113"/>
  <c r="FU113"/>
  <c r="FT113"/>
  <c r="FS113"/>
  <c r="FR113"/>
  <c r="FQ113"/>
  <c r="FP113"/>
  <c r="FO113"/>
  <c r="FN113"/>
  <c r="FM113"/>
  <c r="FL113"/>
  <c r="FK113"/>
  <c r="FJ113"/>
  <c r="FI113"/>
  <c r="FH113"/>
  <c r="FG113"/>
  <c r="FF113"/>
  <c r="FE113"/>
  <c r="FD113"/>
  <c r="FC113"/>
  <c r="FB113"/>
  <c r="FA113"/>
  <c r="EZ113"/>
  <c r="EY113"/>
  <c r="EX113"/>
  <c r="EW113"/>
  <c r="EV113"/>
  <c r="EU113"/>
  <c r="ET113"/>
  <c r="ES113"/>
  <c r="ER113"/>
  <c r="EQ113"/>
  <c r="EP113"/>
  <c r="EO113"/>
  <c r="EN113"/>
  <c r="EM113"/>
  <c r="EL113"/>
  <c r="EK113"/>
  <c r="EJ113"/>
  <c r="EI113"/>
  <c r="EH113"/>
  <c r="EG113"/>
  <c r="EF113"/>
  <c r="EE113"/>
  <c r="ED113"/>
  <c r="EC113"/>
  <c r="EB113"/>
  <c r="EA113"/>
  <c r="DZ113"/>
  <c r="DY113"/>
  <c r="DX113"/>
  <c r="DW113"/>
  <c r="DV113"/>
  <c r="DU113"/>
  <c r="DT113"/>
  <c r="DS113"/>
  <c r="DR113"/>
  <c r="DQ113"/>
  <c r="DP113"/>
  <c r="DO113"/>
  <c r="DN113"/>
  <c r="DM113"/>
  <c r="DL113"/>
  <c r="DK113"/>
  <c r="DJ113"/>
  <c r="DI113"/>
  <c r="DH113"/>
  <c r="DG113"/>
  <c r="DF113"/>
  <c r="DE113"/>
  <c r="DD113"/>
  <c r="DC113"/>
  <c r="DB113"/>
  <c r="DA113"/>
  <c r="CZ113"/>
  <c r="CY113"/>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C113"/>
  <c r="BA113"/>
  <c r="BB113" s="1"/>
  <c r="AY113"/>
  <c r="AZ113" s="1"/>
  <c r="AW113"/>
  <c r="AX113" s="1"/>
  <c r="AU113"/>
  <c r="AV113" s="1"/>
  <c r="AT113"/>
  <c r="AS113"/>
  <c r="AR113"/>
  <c r="AQ113"/>
  <c r="AP113"/>
  <c r="AO113"/>
  <c r="AM113"/>
  <c r="AN113" s="1"/>
  <c r="AK113"/>
  <c r="AL113" s="1"/>
  <c r="AJ113"/>
  <c r="AI113"/>
  <c r="GT112"/>
  <c r="GS112"/>
  <c r="GR112"/>
  <c r="GQ112"/>
  <c r="GP112"/>
  <c r="GO112"/>
  <c r="GN112"/>
  <c r="GM112"/>
  <c r="GK112"/>
  <c r="GJ112"/>
  <c r="GI112"/>
  <c r="GH112"/>
  <c r="GG112"/>
  <c r="GF112"/>
  <c r="GE112"/>
  <c r="GD112"/>
  <c r="GC112"/>
  <c r="FX112"/>
  <c r="FW112"/>
  <c r="FV112"/>
  <c r="FU112"/>
  <c r="FT112"/>
  <c r="FS112"/>
  <c r="FR112"/>
  <c r="FQ112"/>
  <c r="FP112"/>
  <c r="FO112"/>
  <c r="FN112"/>
  <c r="FM112"/>
  <c r="FL112"/>
  <c r="FK112"/>
  <c r="FJ112"/>
  <c r="FI112"/>
  <c r="FH112"/>
  <c r="FG112"/>
  <c r="FF112"/>
  <c r="FE112"/>
  <c r="FD112"/>
  <c r="FC112"/>
  <c r="FB112"/>
  <c r="FA112"/>
  <c r="EZ112"/>
  <c r="EY112"/>
  <c r="EX112"/>
  <c r="EW112"/>
  <c r="EV112"/>
  <c r="EU112"/>
  <c r="ET112"/>
  <c r="ES112"/>
  <c r="ER112"/>
  <c r="EQ112"/>
  <c r="EP112"/>
  <c r="EO112"/>
  <c r="EN112"/>
  <c r="EM112"/>
  <c r="EL112"/>
  <c r="EK112"/>
  <c r="EJ112"/>
  <c r="EI112"/>
  <c r="EH112"/>
  <c r="EG112"/>
  <c r="EF112"/>
  <c r="EE112"/>
  <c r="ED112"/>
  <c r="EC112"/>
  <c r="EB112"/>
  <c r="EA112"/>
  <c r="DZ112"/>
  <c r="DY112"/>
  <c r="DX112"/>
  <c r="DW112"/>
  <c r="DV112"/>
  <c r="DU112"/>
  <c r="DT112"/>
  <c r="DS112"/>
  <c r="DR112"/>
  <c r="DQ112"/>
  <c r="DP112"/>
  <c r="DO112"/>
  <c r="DN112"/>
  <c r="DM112"/>
  <c r="DL112"/>
  <c r="DK112"/>
  <c r="DJ112"/>
  <c r="DI112"/>
  <c r="DH112"/>
  <c r="DG112"/>
  <c r="DF112"/>
  <c r="DE112"/>
  <c r="DD112"/>
  <c r="DC112"/>
  <c r="DB112"/>
  <c r="DA112"/>
  <c r="CZ112"/>
  <c r="CY112"/>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A112"/>
  <c r="BB112" s="1"/>
  <c r="AY112"/>
  <c r="AZ112" s="1"/>
  <c r="AW112"/>
  <c r="AX112" s="1"/>
  <c r="AU112"/>
  <c r="AV112" s="1"/>
  <c r="AT112"/>
  <c r="BC112" s="1"/>
  <c r="AS112"/>
  <c r="AR112"/>
  <c r="AQ112"/>
  <c r="AP112"/>
  <c r="AO112"/>
  <c r="AM112"/>
  <c r="AN112" s="1"/>
  <c r="AK112"/>
  <c r="AL112" s="1"/>
  <c r="AJ112"/>
  <c r="AI112"/>
  <c r="GT111"/>
  <c r="GS111"/>
  <c r="GR111"/>
  <c r="GQ111"/>
  <c r="GP111"/>
  <c r="GO111"/>
  <c r="GN111"/>
  <c r="GM111"/>
  <c r="GK111"/>
  <c r="GJ111"/>
  <c r="GI111"/>
  <c r="GH111"/>
  <c r="GG111"/>
  <c r="GF111"/>
  <c r="GE111"/>
  <c r="GD111"/>
  <c r="GC111"/>
  <c r="FX111"/>
  <c r="FW111"/>
  <c r="FV111"/>
  <c r="FU111"/>
  <c r="FT111"/>
  <c r="FS111"/>
  <c r="FR111"/>
  <c r="FQ111"/>
  <c r="FP111"/>
  <c r="FO111"/>
  <c r="FN111"/>
  <c r="FM111"/>
  <c r="FL111"/>
  <c r="FK111"/>
  <c r="FJ111"/>
  <c r="FI111"/>
  <c r="FH111"/>
  <c r="FG111"/>
  <c r="FF111"/>
  <c r="FE111"/>
  <c r="FD111"/>
  <c r="FC111"/>
  <c r="FB111"/>
  <c r="FA111"/>
  <c r="EZ111"/>
  <c r="EY111"/>
  <c r="EX111"/>
  <c r="EW111"/>
  <c r="EV111"/>
  <c r="EU111"/>
  <c r="ET111"/>
  <c r="ES111"/>
  <c r="ER111"/>
  <c r="EQ111"/>
  <c r="EP111"/>
  <c r="EO111"/>
  <c r="EN111"/>
  <c r="EM111"/>
  <c r="EL111"/>
  <c r="EK111"/>
  <c r="EJ111"/>
  <c r="EI111"/>
  <c r="EH111"/>
  <c r="EG111"/>
  <c r="EF111"/>
  <c r="EE111"/>
  <c r="ED111"/>
  <c r="EC111"/>
  <c r="EB111"/>
  <c r="EA111"/>
  <c r="DZ111"/>
  <c r="DY111"/>
  <c r="DX111"/>
  <c r="DW111"/>
  <c r="DV111"/>
  <c r="DU111"/>
  <c r="DT111"/>
  <c r="DS111"/>
  <c r="DR111"/>
  <c r="DQ111"/>
  <c r="DP111"/>
  <c r="DO111"/>
  <c r="DN111"/>
  <c r="DM111"/>
  <c r="DL111"/>
  <c r="DK111"/>
  <c r="DJ111"/>
  <c r="DI111"/>
  <c r="DH111"/>
  <c r="DG111"/>
  <c r="DF111"/>
  <c r="DE111"/>
  <c r="DD111"/>
  <c r="DC111"/>
  <c r="DB111"/>
  <c r="DA111"/>
  <c r="CZ111"/>
  <c r="CY111"/>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C111"/>
  <c r="BA111"/>
  <c r="BB111" s="1"/>
  <c r="AY111"/>
  <c r="AZ111" s="1"/>
  <c r="AW111"/>
  <c r="AX111" s="1"/>
  <c r="AU111"/>
  <c r="AV111" s="1"/>
  <c r="AT111"/>
  <c r="AS111"/>
  <c r="AR111"/>
  <c r="AQ111"/>
  <c r="AP111"/>
  <c r="AO111"/>
  <c r="AM111"/>
  <c r="AN111" s="1"/>
  <c r="AK111"/>
  <c r="AL111" s="1"/>
  <c r="AJ111"/>
  <c r="AI111"/>
  <c r="GT110"/>
  <c r="GS110"/>
  <c r="GR110"/>
  <c r="GQ110"/>
  <c r="GP110"/>
  <c r="GO110"/>
  <c r="GN110"/>
  <c r="GM110"/>
  <c r="GK110"/>
  <c r="GJ110"/>
  <c r="GI110"/>
  <c r="GH110"/>
  <c r="GG110"/>
  <c r="GF110"/>
  <c r="GE110"/>
  <c r="GD110"/>
  <c r="GC110"/>
  <c r="FX110"/>
  <c r="FW110"/>
  <c r="FV110"/>
  <c r="FU110"/>
  <c r="FT110"/>
  <c r="FS110"/>
  <c r="FR110"/>
  <c r="FQ110"/>
  <c r="FP110"/>
  <c r="FO110"/>
  <c r="FN110"/>
  <c r="FM110"/>
  <c r="FL110"/>
  <c r="FK110"/>
  <c r="FJ110"/>
  <c r="FI110"/>
  <c r="FH110"/>
  <c r="FG110"/>
  <c r="FF110"/>
  <c r="FE110"/>
  <c r="FD110"/>
  <c r="FC110"/>
  <c r="FB110"/>
  <c r="FA110"/>
  <c r="EZ110"/>
  <c r="EY110"/>
  <c r="EX110"/>
  <c r="EW110"/>
  <c r="EV110"/>
  <c r="EU110"/>
  <c r="ET110"/>
  <c r="ES110"/>
  <c r="ER110"/>
  <c r="EQ110"/>
  <c r="EP110"/>
  <c r="EO110"/>
  <c r="EN110"/>
  <c r="EM110"/>
  <c r="EL110"/>
  <c r="EK110"/>
  <c r="EJ110"/>
  <c r="EI110"/>
  <c r="EH110"/>
  <c r="EG110"/>
  <c r="EF110"/>
  <c r="EE110"/>
  <c r="ED110"/>
  <c r="EC110"/>
  <c r="EB110"/>
  <c r="EA110"/>
  <c r="DZ110"/>
  <c r="DY110"/>
  <c r="DX110"/>
  <c r="DW110"/>
  <c r="DV110"/>
  <c r="DU110"/>
  <c r="DT110"/>
  <c r="DS110"/>
  <c r="DR110"/>
  <c r="DQ110"/>
  <c r="DP110"/>
  <c r="DO110"/>
  <c r="DN110"/>
  <c r="DM110"/>
  <c r="DL110"/>
  <c r="DK110"/>
  <c r="DJ110"/>
  <c r="DI110"/>
  <c r="DH110"/>
  <c r="DG110"/>
  <c r="DF110"/>
  <c r="DE110"/>
  <c r="DD110"/>
  <c r="DC110"/>
  <c r="DB110"/>
  <c r="DA110"/>
  <c r="CZ110"/>
  <c r="CY110"/>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A110"/>
  <c r="BB110" s="1"/>
  <c r="AY110"/>
  <c r="AZ110" s="1"/>
  <c r="AW110"/>
  <c r="AX110" s="1"/>
  <c r="AU110"/>
  <c r="AV110" s="1"/>
  <c r="AT110"/>
  <c r="BC110" s="1"/>
  <c r="AS110"/>
  <c r="AR110"/>
  <c r="AQ110"/>
  <c r="AP110"/>
  <c r="AO110"/>
  <c r="AM110"/>
  <c r="AN110" s="1"/>
  <c r="AK110"/>
  <c r="AL110" s="1"/>
  <c r="AJ110"/>
  <c r="AI110"/>
  <c r="GT109"/>
  <c r="GS109"/>
  <c r="GR109"/>
  <c r="GQ109"/>
  <c r="GP109"/>
  <c r="GO109"/>
  <c r="GN109"/>
  <c r="GM109"/>
  <c r="GK109"/>
  <c r="GJ109"/>
  <c r="GI109"/>
  <c r="GH109"/>
  <c r="GG109"/>
  <c r="GF109"/>
  <c r="GE109"/>
  <c r="GD109"/>
  <c r="GC109"/>
  <c r="FX109"/>
  <c r="FW109"/>
  <c r="FV109"/>
  <c r="FU109"/>
  <c r="FT109"/>
  <c r="FS109"/>
  <c r="FR109"/>
  <c r="FQ109"/>
  <c r="FP109"/>
  <c r="FO109"/>
  <c r="FN109"/>
  <c r="FM109"/>
  <c r="FL109"/>
  <c r="FK109"/>
  <c r="FJ109"/>
  <c r="FI109"/>
  <c r="FH109"/>
  <c r="FG109"/>
  <c r="FF109"/>
  <c r="FE109"/>
  <c r="FD109"/>
  <c r="FC109"/>
  <c r="FB109"/>
  <c r="FA109"/>
  <c r="EZ109"/>
  <c r="EY109"/>
  <c r="EX109"/>
  <c r="EW109"/>
  <c r="EV109"/>
  <c r="EU109"/>
  <c r="ET109"/>
  <c r="ES109"/>
  <c r="ER109"/>
  <c r="EQ109"/>
  <c r="EP109"/>
  <c r="EO109"/>
  <c r="EN109"/>
  <c r="EM109"/>
  <c r="EL109"/>
  <c r="EK109"/>
  <c r="EJ109"/>
  <c r="EI109"/>
  <c r="EH109"/>
  <c r="EG109"/>
  <c r="EF109"/>
  <c r="EE109"/>
  <c r="ED109"/>
  <c r="EC109"/>
  <c r="EB109"/>
  <c r="EA109"/>
  <c r="DZ109"/>
  <c r="DY109"/>
  <c r="DX109"/>
  <c r="DW109"/>
  <c r="DV109"/>
  <c r="DU109"/>
  <c r="DT109"/>
  <c r="DS109"/>
  <c r="DR109"/>
  <c r="DQ109"/>
  <c r="DP109"/>
  <c r="DO109"/>
  <c r="DN109"/>
  <c r="DM109"/>
  <c r="DL109"/>
  <c r="DK109"/>
  <c r="DJ109"/>
  <c r="DI109"/>
  <c r="DH109"/>
  <c r="DG109"/>
  <c r="DF109"/>
  <c r="DE109"/>
  <c r="DD109"/>
  <c r="DC109"/>
  <c r="DB109"/>
  <c r="DA109"/>
  <c r="CZ109"/>
  <c r="CY109"/>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C109"/>
  <c r="BA109"/>
  <c r="BB109" s="1"/>
  <c r="AY109"/>
  <c r="AZ109" s="1"/>
  <c r="AW109"/>
  <c r="AX109" s="1"/>
  <c r="AU109"/>
  <c r="AV109" s="1"/>
  <c r="AT109"/>
  <c r="AS109"/>
  <c r="AR109"/>
  <c r="AQ109"/>
  <c r="AP109"/>
  <c r="AO109"/>
  <c r="AM109"/>
  <c r="AN109" s="1"/>
  <c r="AK109"/>
  <c r="AL109" s="1"/>
  <c r="AJ109"/>
  <c r="AI109"/>
  <c r="GT108"/>
  <c r="GS108"/>
  <c r="GR108"/>
  <c r="GQ108"/>
  <c r="GP108"/>
  <c r="GO108"/>
  <c r="GN108"/>
  <c r="GM108"/>
  <c r="GK108"/>
  <c r="GJ108"/>
  <c r="GI108"/>
  <c r="GH108"/>
  <c r="GG108"/>
  <c r="GF108"/>
  <c r="GE108"/>
  <c r="GD108"/>
  <c r="GC108"/>
  <c r="FX108"/>
  <c r="FW108"/>
  <c r="FV108"/>
  <c r="FU108"/>
  <c r="FT108"/>
  <c r="FS108"/>
  <c r="FR108"/>
  <c r="FQ108"/>
  <c r="FP108"/>
  <c r="FO108"/>
  <c r="FN108"/>
  <c r="FM108"/>
  <c r="FL108"/>
  <c r="FK108"/>
  <c r="FJ108"/>
  <c r="FI108"/>
  <c r="FH108"/>
  <c r="FG108"/>
  <c r="FF108"/>
  <c r="FE108"/>
  <c r="FD108"/>
  <c r="FC108"/>
  <c r="FB108"/>
  <c r="FA108"/>
  <c r="EZ108"/>
  <c r="EY108"/>
  <c r="EX108"/>
  <c r="EW108"/>
  <c r="EV108"/>
  <c r="EU108"/>
  <c r="ET108"/>
  <c r="ES108"/>
  <c r="ER108"/>
  <c r="EQ108"/>
  <c r="EP108"/>
  <c r="EO108"/>
  <c r="EN108"/>
  <c r="EM108"/>
  <c r="EL108"/>
  <c r="EK108"/>
  <c r="EJ108"/>
  <c r="EI108"/>
  <c r="EH108"/>
  <c r="EG108"/>
  <c r="EF108"/>
  <c r="EE108"/>
  <c r="ED108"/>
  <c r="EC108"/>
  <c r="EB108"/>
  <c r="EA108"/>
  <c r="DZ108"/>
  <c r="DY108"/>
  <c r="DX108"/>
  <c r="DW108"/>
  <c r="DV108"/>
  <c r="DU108"/>
  <c r="DT108"/>
  <c r="DS108"/>
  <c r="DR108"/>
  <c r="DQ108"/>
  <c r="DP108"/>
  <c r="DO108"/>
  <c r="DN108"/>
  <c r="DM108"/>
  <c r="DL108"/>
  <c r="DK108"/>
  <c r="DJ108"/>
  <c r="DI108"/>
  <c r="DH108"/>
  <c r="DG108"/>
  <c r="DF108"/>
  <c r="DE108"/>
  <c r="DD108"/>
  <c r="DC108"/>
  <c r="DB108"/>
  <c r="DA108"/>
  <c r="CZ108"/>
  <c r="CY108"/>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A108"/>
  <c r="BB108" s="1"/>
  <c r="AY108"/>
  <c r="AZ108" s="1"/>
  <c r="AW108"/>
  <c r="AX108" s="1"/>
  <c r="AU108"/>
  <c r="AV108" s="1"/>
  <c r="AT108"/>
  <c r="BC108" s="1"/>
  <c r="AS108"/>
  <c r="AR108"/>
  <c r="AQ108"/>
  <c r="AP108"/>
  <c r="AO108"/>
  <c r="AM108"/>
  <c r="AN108" s="1"/>
  <c r="AK108"/>
  <c r="AL108" s="1"/>
  <c r="AJ108"/>
  <c r="AI108"/>
  <c r="GT107"/>
  <c r="GS107"/>
  <c r="GR107"/>
  <c r="GQ107"/>
  <c r="GP107"/>
  <c r="GO107"/>
  <c r="GN107"/>
  <c r="GM107"/>
  <c r="GK107"/>
  <c r="GJ107"/>
  <c r="GI107"/>
  <c r="GH107"/>
  <c r="GG107"/>
  <c r="GF107"/>
  <c r="GE107"/>
  <c r="GD107"/>
  <c r="GC107"/>
  <c r="FX107"/>
  <c r="FW107"/>
  <c r="FV107"/>
  <c r="FU107"/>
  <c r="FT107"/>
  <c r="FS107"/>
  <c r="FR107"/>
  <c r="FQ107"/>
  <c r="FP107"/>
  <c r="FO107"/>
  <c r="FN107"/>
  <c r="FM107"/>
  <c r="FL107"/>
  <c r="FK107"/>
  <c r="FJ107"/>
  <c r="FI107"/>
  <c r="FH107"/>
  <c r="FG107"/>
  <c r="FF107"/>
  <c r="FE107"/>
  <c r="FD107"/>
  <c r="FC107"/>
  <c r="FB107"/>
  <c r="FA107"/>
  <c r="EZ107"/>
  <c r="EY107"/>
  <c r="EX107"/>
  <c r="EW107"/>
  <c r="EV107"/>
  <c r="EU107"/>
  <c r="ET107"/>
  <c r="ES107"/>
  <c r="ER107"/>
  <c r="EQ107"/>
  <c r="EP107"/>
  <c r="EO107"/>
  <c r="EN107"/>
  <c r="EM107"/>
  <c r="EL107"/>
  <c r="EK107"/>
  <c r="EJ107"/>
  <c r="EI107"/>
  <c r="EH107"/>
  <c r="EG107"/>
  <c r="EF107"/>
  <c r="EE107"/>
  <c r="ED107"/>
  <c r="EC107"/>
  <c r="EB107"/>
  <c r="EA107"/>
  <c r="DZ107"/>
  <c r="DY107"/>
  <c r="DX107"/>
  <c r="DW107"/>
  <c r="DV107"/>
  <c r="DU107"/>
  <c r="DT107"/>
  <c r="DS107"/>
  <c r="DR107"/>
  <c r="DQ107"/>
  <c r="DP107"/>
  <c r="DO107"/>
  <c r="DN107"/>
  <c r="DM107"/>
  <c r="DL107"/>
  <c r="DK107"/>
  <c r="DJ107"/>
  <c r="DI107"/>
  <c r="DH107"/>
  <c r="DG107"/>
  <c r="DF107"/>
  <c r="DE107"/>
  <c r="DD107"/>
  <c r="DC107"/>
  <c r="DB107"/>
  <c r="DA107"/>
  <c r="CZ107"/>
  <c r="CY107"/>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C107"/>
  <c r="BA107"/>
  <c r="BB107" s="1"/>
  <c r="AY107"/>
  <c r="AZ107" s="1"/>
  <c r="AW107"/>
  <c r="AX107" s="1"/>
  <c r="AU107"/>
  <c r="AV107" s="1"/>
  <c r="AT107"/>
  <c r="AS107"/>
  <c r="AR107"/>
  <c r="AQ107"/>
  <c r="AP107"/>
  <c r="AO107"/>
  <c r="AM107"/>
  <c r="AN107" s="1"/>
  <c r="AK107"/>
  <c r="AL107" s="1"/>
  <c r="AJ107"/>
  <c r="AI107"/>
  <c r="GT106"/>
  <c r="GS106"/>
  <c r="GR106"/>
  <c r="GQ106"/>
  <c r="GP106"/>
  <c r="GO106"/>
  <c r="GN106"/>
  <c r="GM106"/>
  <c r="GK106"/>
  <c r="GJ106"/>
  <c r="GI106"/>
  <c r="GH106"/>
  <c r="GG106"/>
  <c r="GF106"/>
  <c r="GE106"/>
  <c r="GD106"/>
  <c r="GC106"/>
  <c r="FX106"/>
  <c r="FW106"/>
  <c r="FV106"/>
  <c r="FU106"/>
  <c r="FT106"/>
  <c r="FS106"/>
  <c r="FR106"/>
  <c r="FQ106"/>
  <c r="FP106"/>
  <c r="FO106"/>
  <c r="FN106"/>
  <c r="FM106"/>
  <c r="FL106"/>
  <c r="FK106"/>
  <c r="FJ106"/>
  <c r="FI106"/>
  <c r="FH106"/>
  <c r="FG106"/>
  <c r="FF106"/>
  <c r="FE106"/>
  <c r="FD106"/>
  <c r="FC106"/>
  <c r="FB106"/>
  <c r="FA106"/>
  <c r="EZ106"/>
  <c r="EY106"/>
  <c r="EX106"/>
  <c r="EW106"/>
  <c r="EV106"/>
  <c r="EU106"/>
  <c r="ET106"/>
  <c r="ES106"/>
  <c r="ER106"/>
  <c r="EQ106"/>
  <c r="EP106"/>
  <c r="EO106"/>
  <c r="EN106"/>
  <c r="EM106"/>
  <c r="EL106"/>
  <c r="EK106"/>
  <c r="EJ106"/>
  <c r="EI106"/>
  <c r="EH106"/>
  <c r="EG106"/>
  <c r="EF106"/>
  <c r="EE106"/>
  <c r="ED106"/>
  <c r="EC106"/>
  <c r="EB106"/>
  <c r="EA106"/>
  <c r="DZ106"/>
  <c r="DY106"/>
  <c r="DX106"/>
  <c r="DW106"/>
  <c r="DV106"/>
  <c r="DU106"/>
  <c r="DT106"/>
  <c r="DS106"/>
  <c r="DR106"/>
  <c r="DQ106"/>
  <c r="DP106"/>
  <c r="DO106"/>
  <c r="DN106"/>
  <c r="DM106"/>
  <c r="DL106"/>
  <c r="DK106"/>
  <c r="DJ106"/>
  <c r="DI106"/>
  <c r="DH106"/>
  <c r="DG106"/>
  <c r="DF106"/>
  <c r="DE106"/>
  <c r="DD106"/>
  <c r="DC106"/>
  <c r="DB106"/>
  <c r="DA106"/>
  <c r="CZ106"/>
  <c r="CY106"/>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A106"/>
  <c r="BB106" s="1"/>
  <c r="AY106"/>
  <c r="AZ106" s="1"/>
  <c r="AW106"/>
  <c r="AX106" s="1"/>
  <c r="AU106"/>
  <c r="AV106" s="1"/>
  <c r="AT106"/>
  <c r="BC106" s="1"/>
  <c r="AS106"/>
  <c r="AR106"/>
  <c r="AQ106"/>
  <c r="AP106"/>
  <c r="AO106"/>
  <c r="AM106"/>
  <c r="AN106" s="1"/>
  <c r="AK106"/>
  <c r="AL106" s="1"/>
  <c r="AJ106"/>
  <c r="AI106"/>
  <c r="GT105"/>
  <c r="GS105"/>
  <c r="GR105"/>
  <c r="GQ105"/>
  <c r="GP105"/>
  <c r="GO105"/>
  <c r="GN105"/>
  <c r="GM105"/>
  <c r="GK105"/>
  <c r="GJ105"/>
  <c r="GI105"/>
  <c r="GH105"/>
  <c r="GG105"/>
  <c r="GF105"/>
  <c r="GE105"/>
  <c r="GD105"/>
  <c r="GC105"/>
  <c r="FX105"/>
  <c r="FW105"/>
  <c r="FV105"/>
  <c r="FU105"/>
  <c r="FT105"/>
  <c r="FS105"/>
  <c r="FR105"/>
  <c r="FQ105"/>
  <c r="FP105"/>
  <c r="FO105"/>
  <c r="FN105"/>
  <c r="FM105"/>
  <c r="FL105"/>
  <c r="FK105"/>
  <c r="FJ105"/>
  <c r="FI105"/>
  <c r="FH105"/>
  <c r="FG105"/>
  <c r="FF105"/>
  <c r="FE105"/>
  <c r="FD105"/>
  <c r="FC105"/>
  <c r="FB105"/>
  <c r="FA105"/>
  <c r="EZ105"/>
  <c r="EY105"/>
  <c r="EX105"/>
  <c r="EW105"/>
  <c r="EV105"/>
  <c r="EU105"/>
  <c r="ET105"/>
  <c r="ES105"/>
  <c r="ER105"/>
  <c r="EQ105"/>
  <c r="EP105"/>
  <c r="EO105"/>
  <c r="EN105"/>
  <c r="EM105"/>
  <c r="EL105"/>
  <c r="EK105"/>
  <c r="EJ105"/>
  <c r="EI105"/>
  <c r="EH105"/>
  <c r="EG105"/>
  <c r="EF105"/>
  <c r="EE105"/>
  <c r="ED105"/>
  <c r="EC105"/>
  <c r="EB105"/>
  <c r="EA105"/>
  <c r="DZ105"/>
  <c r="DY105"/>
  <c r="DX105"/>
  <c r="DW105"/>
  <c r="DV105"/>
  <c r="DU105"/>
  <c r="DT105"/>
  <c r="DS105"/>
  <c r="DR105"/>
  <c r="DQ105"/>
  <c r="DP105"/>
  <c r="DO105"/>
  <c r="DN105"/>
  <c r="DM105"/>
  <c r="DL105"/>
  <c r="DK105"/>
  <c r="DJ105"/>
  <c r="DI105"/>
  <c r="DH105"/>
  <c r="DG105"/>
  <c r="DF105"/>
  <c r="DE105"/>
  <c r="DD105"/>
  <c r="DC105"/>
  <c r="DB105"/>
  <c r="DA105"/>
  <c r="CZ105"/>
  <c r="CY105"/>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C105"/>
  <c r="BA105"/>
  <c r="BB105" s="1"/>
  <c r="AY105"/>
  <c r="AZ105" s="1"/>
  <c r="AW105"/>
  <c r="AX105" s="1"/>
  <c r="AU105"/>
  <c r="AV105" s="1"/>
  <c r="AT105"/>
  <c r="AS105"/>
  <c r="AR105"/>
  <c r="AQ105"/>
  <c r="AP105"/>
  <c r="AO105"/>
  <c r="AM105"/>
  <c r="AN105" s="1"/>
  <c r="AK105"/>
  <c r="AL105" s="1"/>
  <c r="AJ105"/>
  <c r="AI105"/>
  <c r="GT104"/>
  <c r="GS104"/>
  <c r="GR104"/>
  <c r="GQ104"/>
  <c r="GP104"/>
  <c r="GO104"/>
  <c r="GN104"/>
  <c r="GM104"/>
  <c r="GK104"/>
  <c r="GJ104"/>
  <c r="GI104"/>
  <c r="GH104"/>
  <c r="GG104"/>
  <c r="GF104"/>
  <c r="GE104"/>
  <c r="GD104"/>
  <c r="GC104"/>
  <c r="FX104"/>
  <c r="FW104"/>
  <c r="FV104"/>
  <c r="FU104"/>
  <c r="FT104"/>
  <c r="FS104"/>
  <c r="FR104"/>
  <c r="FQ104"/>
  <c r="FP104"/>
  <c r="FO104"/>
  <c r="FN104"/>
  <c r="FM104"/>
  <c r="FL104"/>
  <c r="FK104"/>
  <c r="FJ104"/>
  <c r="FI104"/>
  <c r="FH104"/>
  <c r="FG104"/>
  <c r="FF104"/>
  <c r="FE104"/>
  <c r="FD104"/>
  <c r="FC104"/>
  <c r="FB104"/>
  <c r="FA104"/>
  <c r="EZ104"/>
  <c r="EY104"/>
  <c r="EX104"/>
  <c r="EW104"/>
  <c r="EV104"/>
  <c r="EU104"/>
  <c r="ET104"/>
  <c r="ES104"/>
  <c r="ER104"/>
  <c r="EQ104"/>
  <c r="EP104"/>
  <c r="EO104"/>
  <c r="EN104"/>
  <c r="EM104"/>
  <c r="EL104"/>
  <c r="EK104"/>
  <c r="EJ104"/>
  <c r="EI104"/>
  <c r="EH104"/>
  <c r="EG104"/>
  <c r="EF104"/>
  <c r="EE104"/>
  <c r="ED104"/>
  <c r="EC104"/>
  <c r="EB104"/>
  <c r="EA104"/>
  <c r="DZ104"/>
  <c r="DY104"/>
  <c r="DX104"/>
  <c r="DW104"/>
  <c r="DV104"/>
  <c r="DU104"/>
  <c r="DT104"/>
  <c r="DS104"/>
  <c r="DR104"/>
  <c r="DQ104"/>
  <c r="DP104"/>
  <c r="DO104"/>
  <c r="DN104"/>
  <c r="DM104"/>
  <c r="DL104"/>
  <c r="DK104"/>
  <c r="DJ104"/>
  <c r="DI104"/>
  <c r="DH104"/>
  <c r="DG104"/>
  <c r="DF104"/>
  <c r="DE104"/>
  <c r="DD104"/>
  <c r="DC104"/>
  <c r="DB104"/>
  <c r="DA104"/>
  <c r="CZ104"/>
  <c r="CY104"/>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A104"/>
  <c r="BB104" s="1"/>
  <c r="AY104"/>
  <c r="AZ104" s="1"/>
  <c r="AW104"/>
  <c r="AX104" s="1"/>
  <c r="AU104"/>
  <c r="AV104" s="1"/>
  <c r="AT104"/>
  <c r="BC104" s="1"/>
  <c r="AS104"/>
  <c r="AR104"/>
  <c r="AQ104"/>
  <c r="AP104"/>
  <c r="AO104"/>
  <c r="AM104"/>
  <c r="AN104" s="1"/>
  <c r="AK104"/>
  <c r="AL104" s="1"/>
  <c r="AJ104"/>
  <c r="AI104"/>
  <c r="GT103"/>
  <c r="GS103"/>
  <c r="GR103"/>
  <c r="GQ103"/>
  <c r="GP103"/>
  <c r="GO103"/>
  <c r="GN103"/>
  <c r="GM103"/>
  <c r="GK103"/>
  <c r="GJ103"/>
  <c r="GI103"/>
  <c r="GH103"/>
  <c r="GG103"/>
  <c r="GF103"/>
  <c r="GE103"/>
  <c r="GD103"/>
  <c r="GC103"/>
  <c r="FX103"/>
  <c r="FW103"/>
  <c r="FV103"/>
  <c r="FU103"/>
  <c r="FT103"/>
  <c r="FS103"/>
  <c r="FR103"/>
  <c r="FQ103"/>
  <c r="FP103"/>
  <c r="FO103"/>
  <c r="FN103"/>
  <c r="FM103"/>
  <c r="FL103"/>
  <c r="FK103"/>
  <c r="FJ103"/>
  <c r="FI103"/>
  <c r="FH103"/>
  <c r="FG103"/>
  <c r="FF103"/>
  <c r="FE103"/>
  <c r="FD103"/>
  <c r="FC103"/>
  <c r="FB103"/>
  <c r="FA103"/>
  <c r="EZ103"/>
  <c r="EY103"/>
  <c r="EX103"/>
  <c r="EW103"/>
  <c r="EV103"/>
  <c r="EU103"/>
  <c r="ET103"/>
  <c r="ES103"/>
  <c r="ER103"/>
  <c r="EQ103"/>
  <c r="EP103"/>
  <c r="EO103"/>
  <c r="EN103"/>
  <c r="EM103"/>
  <c r="EL103"/>
  <c r="EK103"/>
  <c r="EJ103"/>
  <c r="EI103"/>
  <c r="EH103"/>
  <c r="EG103"/>
  <c r="EF103"/>
  <c r="EE103"/>
  <c r="ED103"/>
  <c r="EC103"/>
  <c r="EB103"/>
  <c r="EA103"/>
  <c r="DZ103"/>
  <c r="DY103"/>
  <c r="DX103"/>
  <c r="DW103"/>
  <c r="DV103"/>
  <c r="DU103"/>
  <c r="DT103"/>
  <c r="DS103"/>
  <c r="DR103"/>
  <c r="DQ103"/>
  <c r="DP103"/>
  <c r="DO103"/>
  <c r="DN103"/>
  <c r="DM103"/>
  <c r="DL103"/>
  <c r="DK103"/>
  <c r="DJ103"/>
  <c r="DI103"/>
  <c r="DH103"/>
  <c r="DG103"/>
  <c r="DF103"/>
  <c r="DE103"/>
  <c r="DD103"/>
  <c r="DC103"/>
  <c r="DB103"/>
  <c r="DA103"/>
  <c r="CZ103"/>
  <c r="CY103"/>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C103"/>
  <c r="BA103"/>
  <c r="BB103" s="1"/>
  <c r="AY103"/>
  <c r="AZ103" s="1"/>
  <c r="AW103"/>
  <c r="AX103" s="1"/>
  <c r="AU103"/>
  <c r="AV103" s="1"/>
  <c r="AT103"/>
  <c r="AS103"/>
  <c r="AR103"/>
  <c r="AQ103"/>
  <c r="AP103"/>
  <c r="AO103"/>
  <c r="AM103"/>
  <c r="AN103" s="1"/>
  <c r="AK103"/>
  <c r="AL103" s="1"/>
  <c r="AJ103"/>
  <c r="AI103"/>
  <c r="GT102"/>
  <c r="GS102"/>
  <c r="GR102"/>
  <c r="GQ102"/>
  <c r="GP102"/>
  <c r="GO102"/>
  <c r="GN102"/>
  <c r="GM102"/>
  <c r="GK102"/>
  <c r="GJ102"/>
  <c r="GI102"/>
  <c r="GH102"/>
  <c r="GG102"/>
  <c r="GF102"/>
  <c r="GE102"/>
  <c r="GD102"/>
  <c r="GC102"/>
  <c r="FX102"/>
  <c r="FW102"/>
  <c r="FV102"/>
  <c r="FU102"/>
  <c r="FT102"/>
  <c r="FS102"/>
  <c r="FR102"/>
  <c r="FQ102"/>
  <c r="FP102"/>
  <c r="FO102"/>
  <c r="FN102"/>
  <c r="FM102"/>
  <c r="FL102"/>
  <c r="FK102"/>
  <c r="FJ102"/>
  <c r="FI102"/>
  <c r="FH102"/>
  <c r="FG102"/>
  <c r="FF102"/>
  <c r="FE102"/>
  <c r="FD102"/>
  <c r="FC102"/>
  <c r="FB102"/>
  <c r="FA102"/>
  <c r="EZ102"/>
  <c r="EY102"/>
  <c r="EX102"/>
  <c r="EW102"/>
  <c r="EV102"/>
  <c r="EU102"/>
  <c r="ET102"/>
  <c r="ES102"/>
  <c r="ER102"/>
  <c r="EQ102"/>
  <c r="EP102"/>
  <c r="EO102"/>
  <c r="EN102"/>
  <c r="EM102"/>
  <c r="EL102"/>
  <c r="EK102"/>
  <c r="EJ102"/>
  <c r="EI102"/>
  <c r="EH102"/>
  <c r="EG102"/>
  <c r="EF102"/>
  <c r="EE102"/>
  <c r="ED102"/>
  <c r="EC102"/>
  <c r="EB102"/>
  <c r="EA102"/>
  <c r="DZ102"/>
  <c r="DY102"/>
  <c r="DX102"/>
  <c r="DW102"/>
  <c r="DV102"/>
  <c r="DU102"/>
  <c r="DT102"/>
  <c r="DS102"/>
  <c r="DR102"/>
  <c r="DQ102"/>
  <c r="DP102"/>
  <c r="DO102"/>
  <c r="DN102"/>
  <c r="DM102"/>
  <c r="DL102"/>
  <c r="DK102"/>
  <c r="DJ102"/>
  <c r="DI102"/>
  <c r="DH102"/>
  <c r="DG102"/>
  <c r="DF102"/>
  <c r="DE102"/>
  <c r="DD102"/>
  <c r="DC102"/>
  <c r="DB102"/>
  <c r="DA102"/>
  <c r="CZ102"/>
  <c r="CY102"/>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A102"/>
  <c r="BB102" s="1"/>
  <c r="AY102"/>
  <c r="AZ102" s="1"/>
  <c r="AW102"/>
  <c r="AX102" s="1"/>
  <c r="AU102"/>
  <c r="AV102" s="1"/>
  <c r="AT102"/>
  <c r="BC102" s="1"/>
  <c r="AR102"/>
  <c r="AS102" s="1"/>
  <c r="AQ102"/>
  <c r="AP102"/>
  <c r="AO102"/>
  <c r="AM102"/>
  <c r="AN102" s="1"/>
  <c r="AK102"/>
  <c r="AL102" s="1"/>
  <c r="AJ102"/>
  <c r="AI102"/>
  <c r="GT101"/>
  <c r="GS101"/>
  <c r="GR101"/>
  <c r="GQ101"/>
  <c r="GP101"/>
  <c r="GO101"/>
  <c r="GN101"/>
  <c r="GM101"/>
  <c r="GK101"/>
  <c r="GJ101"/>
  <c r="GI101"/>
  <c r="GH101"/>
  <c r="GG101"/>
  <c r="GF101"/>
  <c r="GE101"/>
  <c r="GD101"/>
  <c r="GC101"/>
  <c r="FX101"/>
  <c r="FW101"/>
  <c r="FV101"/>
  <c r="FU101"/>
  <c r="FT101"/>
  <c r="FS101"/>
  <c r="FR101"/>
  <c r="FQ101"/>
  <c r="FP101"/>
  <c r="FO101"/>
  <c r="FN101"/>
  <c r="FM101"/>
  <c r="FL101"/>
  <c r="FK101"/>
  <c r="FJ101"/>
  <c r="FI101"/>
  <c r="FH101"/>
  <c r="FG101"/>
  <c r="FF101"/>
  <c r="FE101"/>
  <c r="FD101"/>
  <c r="FC101"/>
  <c r="FB101"/>
  <c r="FA101"/>
  <c r="EZ101"/>
  <c r="EY101"/>
  <c r="EX101"/>
  <c r="EW101"/>
  <c r="EV101"/>
  <c r="EU101"/>
  <c r="ET101"/>
  <c r="ES101"/>
  <c r="ER101"/>
  <c r="EQ101"/>
  <c r="EP101"/>
  <c r="EO101"/>
  <c r="EN101"/>
  <c r="EM101"/>
  <c r="EL101"/>
  <c r="EK101"/>
  <c r="EJ101"/>
  <c r="EI101"/>
  <c r="EH101"/>
  <c r="EG101"/>
  <c r="EF101"/>
  <c r="EE101"/>
  <c r="ED101"/>
  <c r="EC101"/>
  <c r="EB101"/>
  <c r="EA101"/>
  <c r="DZ101"/>
  <c r="DY101"/>
  <c r="DX101"/>
  <c r="DW101"/>
  <c r="DV101"/>
  <c r="DU101"/>
  <c r="DT101"/>
  <c r="DS101"/>
  <c r="DR101"/>
  <c r="DQ101"/>
  <c r="DP101"/>
  <c r="DO101"/>
  <c r="DN101"/>
  <c r="DM101"/>
  <c r="DL101"/>
  <c r="DK101"/>
  <c r="DJ101"/>
  <c r="DI101"/>
  <c r="DH101"/>
  <c r="DG101"/>
  <c r="DF101"/>
  <c r="DE101"/>
  <c r="DD101"/>
  <c r="DC101"/>
  <c r="DB101"/>
  <c r="DA101"/>
  <c r="CZ101"/>
  <c r="CY101"/>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C101"/>
  <c r="BA101"/>
  <c r="BB101" s="1"/>
  <c r="AY101"/>
  <c r="AZ101" s="1"/>
  <c r="AW101"/>
  <c r="AX101" s="1"/>
  <c r="AU101"/>
  <c r="AV101" s="1"/>
  <c r="AT101"/>
  <c r="AS101"/>
  <c r="AR101"/>
  <c r="AQ101"/>
  <c r="AP101"/>
  <c r="AO101"/>
  <c r="AM101"/>
  <c r="AN101" s="1"/>
  <c r="AK101"/>
  <c r="AL101" s="1"/>
  <c r="AJ101"/>
  <c r="AI101"/>
  <c r="GT100"/>
  <c r="GS100"/>
  <c r="GR100"/>
  <c r="GQ100"/>
  <c r="GP100"/>
  <c r="GO100"/>
  <c r="GN100"/>
  <c r="GM100"/>
  <c r="GK100"/>
  <c r="GJ100"/>
  <c r="GI100"/>
  <c r="GH100"/>
  <c r="GG100"/>
  <c r="GF100"/>
  <c r="GE100"/>
  <c r="GD100"/>
  <c r="GC100"/>
  <c r="FX100"/>
  <c r="FW100"/>
  <c r="FV100"/>
  <c r="FU100"/>
  <c r="FT100"/>
  <c r="FS100"/>
  <c r="FR100"/>
  <c r="FQ100"/>
  <c r="FP100"/>
  <c r="FO100"/>
  <c r="FN100"/>
  <c r="FM100"/>
  <c r="FL100"/>
  <c r="FK100"/>
  <c r="FJ100"/>
  <c r="FI100"/>
  <c r="FH100"/>
  <c r="FG100"/>
  <c r="FF100"/>
  <c r="FE100"/>
  <c r="FD100"/>
  <c r="FC100"/>
  <c r="FB100"/>
  <c r="FA100"/>
  <c r="EZ100"/>
  <c r="EY100"/>
  <c r="EX100"/>
  <c r="EW100"/>
  <c r="EV100"/>
  <c r="EU100"/>
  <c r="ET100"/>
  <c r="ES100"/>
  <c r="ER100"/>
  <c r="EQ100"/>
  <c r="EP100"/>
  <c r="EO100"/>
  <c r="EN100"/>
  <c r="EM100"/>
  <c r="EL100"/>
  <c r="EK100"/>
  <c r="EJ100"/>
  <c r="EI100"/>
  <c r="EH100"/>
  <c r="EG100"/>
  <c r="EF100"/>
  <c r="EE100"/>
  <c r="ED100"/>
  <c r="EC100"/>
  <c r="EB100"/>
  <c r="EA100"/>
  <c r="DZ100"/>
  <c r="DY100"/>
  <c r="DX100"/>
  <c r="DW100"/>
  <c r="DV100"/>
  <c r="DU100"/>
  <c r="DT100"/>
  <c r="DS100"/>
  <c r="DR100"/>
  <c r="DQ100"/>
  <c r="DP100"/>
  <c r="DO100"/>
  <c r="DN100"/>
  <c r="DM100"/>
  <c r="DL100"/>
  <c r="DK100"/>
  <c r="DJ100"/>
  <c r="DI100"/>
  <c r="DH100"/>
  <c r="DG100"/>
  <c r="DF100"/>
  <c r="DE100"/>
  <c r="DD100"/>
  <c r="DC100"/>
  <c r="DB100"/>
  <c r="DA100"/>
  <c r="CZ100"/>
  <c r="CY100"/>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A100"/>
  <c r="BB100" s="1"/>
  <c r="AY100"/>
  <c r="AZ100" s="1"/>
  <c r="AW100"/>
  <c r="AX100" s="1"/>
  <c r="AU100"/>
  <c r="AV100" s="1"/>
  <c r="AT100"/>
  <c r="BC100" s="1"/>
  <c r="AS100"/>
  <c r="AR100"/>
  <c r="AQ100"/>
  <c r="AP100"/>
  <c r="AO100"/>
  <c r="AM100"/>
  <c r="AN100" s="1"/>
  <c r="AK100"/>
  <c r="AL100" s="1"/>
  <c r="AJ100"/>
  <c r="AI100"/>
  <c r="GT99"/>
  <c r="GS99"/>
  <c r="GR99"/>
  <c r="GQ99"/>
  <c r="GP99"/>
  <c r="GO99"/>
  <c r="GN99"/>
  <c r="GM99"/>
  <c r="GK99"/>
  <c r="GJ99"/>
  <c r="GI99"/>
  <c r="GH99"/>
  <c r="GG99"/>
  <c r="GF99"/>
  <c r="GE99"/>
  <c r="GD99"/>
  <c r="GC99"/>
  <c r="FX99"/>
  <c r="FW99"/>
  <c r="FV99"/>
  <c r="FU99"/>
  <c r="FT99"/>
  <c r="FS99"/>
  <c r="FR99"/>
  <c r="FQ99"/>
  <c r="FP99"/>
  <c r="FO99"/>
  <c r="FN99"/>
  <c r="FM99"/>
  <c r="FL99"/>
  <c r="FK99"/>
  <c r="FJ99"/>
  <c r="FI99"/>
  <c r="FH99"/>
  <c r="FG99"/>
  <c r="FF99"/>
  <c r="FE99"/>
  <c r="FD99"/>
  <c r="FC99"/>
  <c r="FB99"/>
  <c r="FA99"/>
  <c r="EZ99"/>
  <c r="EY99"/>
  <c r="EX99"/>
  <c r="EW99"/>
  <c r="EV99"/>
  <c r="EU99"/>
  <c r="ET99"/>
  <c r="ES99"/>
  <c r="ER99"/>
  <c r="EQ99"/>
  <c r="EP99"/>
  <c r="EO99"/>
  <c r="EN99"/>
  <c r="EM99"/>
  <c r="EL99"/>
  <c r="EK99"/>
  <c r="EJ99"/>
  <c r="EI99"/>
  <c r="EH99"/>
  <c r="EG99"/>
  <c r="EF99"/>
  <c r="EE99"/>
  <c r="ED99"/>
  <c r="EC99"/>
  <c r="EB99"/>
  <c r="EA99"/>
  <c r="DZ99"/>
  <c r="DY99"/>
  <c r="DX99"/>
  <c r="DW99"/>
  <c r="DV99"/>
  <c r="DU99"/>
  <c r="DT99"/>
  <c r="DS99"/>
  <c r="DR99"/>
  <c r="DQ99"/>
  <c r="DP99"/>
  <c r="DO99"/>
  <c r="DN99"/>
  <c r="DM99"/>
  <c r="DL99"/>
  <c r="DK99"/>
  <c r="DJ99"/>
  <c r="DI99"/>
  <c r="DH99"/>
  <c r="DG99"/>
  <c r="DF99"/>
  <c r="DE99"/>
  <c r="DD99"/>
  <c r="DC99"/>
  <c r="DB99"/>
  <c r="DA99"/>
  <c r="CZ99"/>
  <c r="CY99"/>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C99"/>
  <c r="BA99"/>
  <c r="BB99" s="1"/>
  <c r="AY99"/>
  <c r="AZ99" s="1"/>
  <c r="AW99"/>
  <c r="AX99" s="1"/>
  <c r="AU99"/>
  <c r="AV99" s="1"/>
  <c r="AT99"/>
  <c r="AS99"/>
  <c r="AR99"/>
  <c r="AQ99"/>
  <c r="AP99"/>
  <c r="AO99"/>
  <c r="AM99"/>
  <c r="AN99" s="1"/>
  <c r="AK99"/>
  <c r="AL99" s="1"/>
  <c r="AJ99"/>
  <c r="AI99"/>
  <c r="GT98"/>
  <c r="GS98"/>
  <c r="GR98"/>
  <c r="GQ98"/>
  <c r="GP98"/>
  <c r="GO98"/>
  <c r="GN98"/>
  <c r="GM98"/>
  <c r="GK98"/>
  <c r="GJ98"/>
  <c r="GI98"/>
  <c r="GH98"/>
  <c r="GG98"/>
  <c r="GF98"/>
  <c r="GE98"/>
  <c r="GD98"/>
  <c r="GC98"/>
  <c r="FX98"/>
  <c r="FW98"/>
  <c r="FV98"/>
  <c r="FU98"/>
  <c r="FT98"/>
  <c r="FS98"/>
  <c r="FR98"/>
  <c r="FQ98"/>
  <c r="FP98"/>
  <c r="FO98"/>
  <c r="FN98"/>
  <c r="FM98"/>
  <c r="FL98"/>
  <c r="FK98"/>
  <c r="FJ98"/>
  <c r="FI98"/>
  <c r="FH98"/>
  <c r="FG98"/>
  <c r="FF98"/>
  <c r="FE98"/>
  <c r="FD98"/>
  <c r="FC98"/>
  <c r="FB98"/>
  <c r="FA98"/>
  <c r="EZ98"/>
  <c r="EY98"/>
  <c r="EX98"/>
  <c r="EW98"/>
  <c r="EV98"/>
  <c r="EU98"/>
  <c r="ET98"/>
  <c r="ES98"/>
  <c r="ER98"/>
  <c r="EQ98"/>
  <c r="EP98"/>
  <c r="EO98"/>
  <c r="EN98"/>
  <c r="EM98"/>
  <c r="EL98"/>
  <c r="EK98"/>
  <c r="EJ98"/>
  <c r="EI98"/>
  <c r="EH98"/>
  <c r="EG98"/>
  <c r="EF98"/>
  <c r="EE98"/>
  <c r="ED98"/>
  <c r="EC98"/>
  <c r="EB98"/>
  <c r="EA98"/>
  <c r="DZ98"/>
  <c r="DY98"/>
  <c r="DX98"/>
  <c r="DW98"/>
  <c r="DV98"/>
  <c r="DU98"/>
  <c r="DT98"/>
  <c r="DS98"/>
  <c r="DR98"/>
  <c r="DQ98"/>
  <c r="DP98"/>
  <c r="DO98"/>
  <c r="DN98"/>
  <c r="DM98"/>
  <c r="DL98"/>
  <c r="DK98"/>
  <c r="DJ98"/>
  <c r="DI98"/>
  <c r="DH98"/>
  <c r="DG98"/>
  <c r="DF98"/>
  <c r="DE98"/>
  <c r="DD98"/>
  <c r="DC98"/>
  <c r="DB98"/>
  <c r="DA98"/>
  <c r="CZ98"/>
  <c r="CY98"/>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A98"/>
  <c r="BB98" s="1"/>
  <c r="AY98"/>
  <c r="AZ98" s="1"/>
  <c r="AW98"/>
  <c r="AX98" s="1"/>
  <c r="AU98"/>
  <c r="AV98" s="1"/>
  <c r="AT98"/>
  <c r="BC98" s="1"/>
  <c r="AS98"/>
  <c r="AR98"/>
  <c r="AQ98"/>
  <c r="AP98"/>
  <c r="AO98"/>
  <c r="AM98"/>
  <c r="AN98" s="1"/>
  <c r="AK98"/>
  <c r="AL98" s="1"/>
  <c r="AJ98"/>
  <c r="AI98"/>
  <c r="GT97"/>
  <c r="GS97"/>
  <c r="GR97"/>
  <c r="GQ97"/>
  <c r="GP97"/>
  <c r="GO97"/>
  <c r="GN97"/>
  <c r="GM97"/>
  <c r="GK97"/>
  <c r="GJ97"/>
  <c r="GI97"/>
  <c r="GH97"/>
  <c r="GG97"/>
  <c r="GF97"/>
  <c r="GE97"/>
  <c r="GD97"/>
  <c r="GC97"/>
  <c r="FX97"/>
  <c r="FW97"/>
  <c r="FV97"/>
  <c r="FU97"/>
  <c r="FT97"/>
  <c r="FS97"/>
  <c r="FR97"/>
  <c r="FQ97"/>
  <c r="FP97"/>
  <c r="FO97"/>
  <c r="FN97"/>
  <c r="FM97"/>
  <c r="FL97"/>
  <c r="FK97"/>
  <c r="FJ97"/>
  <c r="FI97"/>
  <c r="FH97"/>
  <c r="FG97"/>
  <c r="FF97"/>
  <c r="FE97"/>
  <c r="FD97"/>
  <c r="FC97"/>
  <c r="FB97"/>
  <c r="FA97"/>
  <c r="EZ97"/>
  <c r="EY97"/>
  <c r="EX97"/>
  <c r="EW97"/>
  <c r="EV97"/>
  <c r="EU97"/>
  <c r="ET97"/>
  <c r="ES97"/>
  <c r="ER97"/>
  <c r="EQ97"/>
  <c r="EP97"/>
  <c r="EO97"/>
  <c r="EN97"/>
  <c r="EM97"/>
  <c r="EL97"/>
  <c r="EK97"/>
  <c r="EJ97"/>
  <c r="EI97"/>
  <c r="EH97"/>
  <c r="EG97"/>
  <c r="EF97"/>
  <c r="EE97"/>
  <c r="ED97"/>
  <c r="EC97"/>
  <c r="EB97"/>
  <c r="EA97"/>
  <c r="DZ97"/>
  <c r="DY97"/>
  <c r="DX97"/>
  <c r="DW97"/>
  <c r="DV97"/>
  <c r="DU97"/>
  <c r="DT97"/>
  <c r="DS97"/>
  <c r="DR97"/>
  <c r="DQ97"/>
  <c r="DP97"/>
  <c r="DO97"/>
  <c r="DN97"/>
  <c r="DM97"/>
  <c r="DL97"/>
  <c r="DK97"/>
  <c r="DJ97"/>
  <c r="DI97"/>
  <c r="DH97"/>
  <c r="DG97"/>
  <c r="DF97"/>
  <c r="DE97"/>
  <c r="DD97"/>
  <c r="DC97"/>
  <c r="DB97"/>
  <c r="DA97"/>
  <c r="CZ97"/>
  <c r="CY97"/>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A97"/>
  <c r="BB97" s="1"/>
  <c r="AY97"/>
  <c r="AZ97" s="1"/>
  <c r="AW97"/>
  <c r="AX97" s="1"/>
  <c r="AU97"/>
  <c r="AV97" s="1"/>
  <c r="AT97"/>
  <c r="BC97" s="1"/>
  <c r="AS97"/>
  <c r="AR97"/>
  <c r="AQ97"/>
  <c r="AP97"/>
  <c r="AO97"/>
  <c r="AM97"/>
  <c r="AN97" s="1"/>
  <c r="AK97"/>
  <c r="AL97" s="1"/>
  <c r="AJ97"/>
  <c r="AI97"/>
  <c r="GT96"/>
  <c r="GS96"/>
  <c r="GR96"/>
  <c r="GQ96"/>
  <c r="GP96"/>
  <c r="GO96"/>
  <c r="GN96"/>
  <c r="GM96"/>
  <c r="GK96"/>
  <c r="GJ96"/>
  <c r="GI96"/>
  <c r="GH96"/>
  <c r="GG96"/>
  <c r="GF96"/>
  <c r="GE96"/>
  <c r="GD96"/>
  <c r="GC96"/>
  <c r="FX96"/>
  <c r="FW96"/>
  <c r="FV96"/>
  <c r="FU96"/>
  <c r="FT96"/>
  <c r="FS96"/>
  <c r="FR96"/>
  <c r="FQ96"/>
  <c r="FP96"/>
  <c r="FO96"/>
  <c r="FN96"/>
  <c r="FM96"/>
  <c r="FL96"/>
  <c r="FK96"/>
  <c r="FJ96"/>
  <c r="FI96"/>
  <c r="FH96"/>
  <c r="FG96"/>
  <c r="FF96"/>
  <c r="FE96"/>
  <c r="FD96"/>
  <c r="FC96"/>
  <c r="FB96"/>
  <c r="FA96"/>
  <c r="EZ96"/>
  <c r="EY96"/>
  <c r="EX96"/>
  <c r="EW96"/>
  <c r="EV96"/>
  <c r="EU96"/>
  <c r="ET96"/>
  <c r="ES96"/>
  <c r="ER96"/>
  <c r="EQ96"/>
  <c r="EP96"/>
  <c r="EO96"/>
  <c r="EN96"/>
  <c r="EM96"/>
  <c r="EL96"/>
  <c r="EK96"/>
  <c r="EJ96"/>
  <c r="EI96"/>
  <c r="EH96"/>
  <c r="EG96"/>
  <c r="EF96"/>
  <c r="EE96"/>
  <c r="ED96"/>
  <c r="EC96"/>
  <c r="EB96"/>
  <c r="EA96"/>
  <c r="DZ96"/>
  <c r="DY96"/>
  <c r="DX96"/>
  <c r="DW96"/>
  <c r="DV96"/>
  <c r="DU96"/>
  <c r="DT96"/>
  <c r="DS96"/>
  <c r="DR96"/>
  <c r="DQ96"/>
  <c r="DP96"/>
  <c r="DO96"/>
  <c r="DN96"/>
  <c r="DM96"/>
  <c r="DL96"/>
  <c r="DK96"/>
  <c r="DJ96"/>
  <c r="DI96"/>
  <c r="DH96"/>
  <c r="DG96"/>
  <c r="DF96"/>
  <c r="DE96"/>
  <c r="DD96"/>
  <c r="DC96"/>
  <c r="DB96"/>
  <c r="DA96"/>
  <c r="CZ96"/>
  <c r="CY96"/>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A96"/>
  <c r="BB96" s="1"/>
  <c r="AY96"/>
  <c r="AZ96" s="1"/>
  <c r="AW96"/>
  <c r="AX96" s="1"/>
  <c r="AU96"/>
  <c r="AV96" s="1"/>
  <c r="AT96"/>
  <c r="BC96" s="1"/>
  <c r="AS96"/>
  <c r="AR96"/>
  <c r="AQ96"/>
  <c r="AP96"/>
  <c r="AO96"/>
  <c r="AM96"/>
  <c r="AN96" s="1"/>
  <c r="AK96"/>
  <c r="AL96" s="1"/>
  <c r="AJ96"/>
  <c r="AI96"/>
  <c r="GT95"/>
  <c r="GS95"/>
  <c r="GR95"/>
  <c r="GQ95"/>
  <c r="GP95"/>
  <c r="GO95"/>
  <c r="GN95"/>
  <c r="GM95"/>
  <c r="GK95"/>
  <c r="GJ95"/>
  <c r="GI95"/>
  <c r="GH95"/>
  <c r="GG95"/>
  <c r="GF95"/>
  <c r="GE95"/>
  <c r="GD95"/>
  <c r="GC95"/>
  <c r="FX95"/>
  <c r="FW95"/>
  <c r="FV95"/>
  <c r="FU95"/>
  <c r="FT95"/>
  <c r="FS95"/>
  <c r="FR95"/>
  <c r="FQ95"/>
  <c r="FP95"/>
  <c r="FO95"/>
  <c r="FN95"/>
  <c r="FM95"/>
  <c r="FL95"/>
  <c r="FK95"/>
  <c r="FJ95"/>
  <c r="FI95"/>
  <c r="FH95"/>
  <c r="FG95"/>
  <c r="FF95"/>
  <c r="FE95"/>
  <c r="FD95"/>
  <c r="FC95"/>
  <c r="FB95"/>
  <c r="FA95"/>
  <c r="EZ95"/>
  <c r="EY95"/>
  <c r="EX95"/>
  <c r="EW95"/>
  <c r="EV95"/>
  <c r="EU95"/>
  <c r="ET95"/>
  <c r="ES95"/>
  <c r="ER95"/>
  <c r="EQ95"/>
  <c r="EP95"/>
  <c r="EO95"/>
  <c r="EN95"/>
  <c r="EM95"/>
  <c r="EL95"/>
  <c r="EK95"/>
  <c r="EJ95"/>
  <c r="EI95"/>
  <c r="EH95"/>
  <c r="EG95"/>
  <c r="EF95"/>
  <c r="EE95"/>
  <c r="ED95"/>
  <c r="EC95"/>
  <c r="EB95"/>
  <c r="EA95"/>
  <c r="DZ95"/>
  <c r="DY95"/>
  <c r="DX95"/>
  <c r="DW95"/>
  <c r="DV95"/>
  <c r="DU95"/>
  <c r="DT95"/>
  <c r="DS95"/>
  <c r="DR95"/>
  <c r="DQ95"/>
  <c r="DP95"/>
  <c r="DO95"/>
  <c r="DN95"/>
  <c r="DM95"/>
  <c r="DL95"/>
  <c r="DK95"/>
  <c r="DJ95"/>
  <c r="DI95"/>
  <c r="DH95"/>
  <c r="DG95"/>
  <c r="DF95"/>
  <c r="DE95"/>
  <c r="DD95"/>
  <c r="DC95"/>
  <c r="DB95"/>
  <c r="DA95"/>
  <c r="CZ95"/>
  <c r="CY95"/>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C95"/>
  <c r="BA95"/>
  <c r="BB95" s="1"/>
  <c r="AY95"/>
  <c r="AZ95" s="1"/>
  <c r="AW95"/>
  <c r="AX95" s="1"/>
  <c r="AU95"/>
  <c r="AV95" s="1"/>
  <c r="AT95"/>
  <c r="AS95"/>
  <c r="AR95"/>
  <c r="AQ95"/>
  <c r="AP95"/>
  <c r="AO95"/>
  <c r="AM95"/>
  <c r="AN95" s="1"/>
  <c r="AK95"/>
  <c r="AL95" s="1"/>
  <c r="AJ95"/>
  <c r="AI95"/>
  <c r="GT94"/>
  <c r="GS94"/>
  <c r="GR94"/>
  <c r="GQ94"/>
  <c r="GP94"/>
  <c r="GO94"/>
  <c r="GN94"/>
  <c r="GM94"/>
  <c r="GK94"/>
  <c r="GJ94"/>
  <c r="GI94"/>
  <c r="GH94"/>
  <c r="GG94"/>
  <c r="GF94"/>
  <c r="GE94"/>
  <c r="GD94"/>
  <c r="GC94"/>
  <c r="FX94"/>
  <c r="FW94"/>
  <c r="FV94"/>
  <c r="FU94"/>
  <c r="FT94"/>
  <c r="FS94"/>
  <c r="FR94"/>
  <c r="FQ94"/>
  <c r="FP94"/>
  <c r="FO94"/>
  <c r="FN94"/>
  <c r="FM94"/>
  <c r="FL94"/>
  <c r="FK94"/>
  <c r="FJ94"/>
  <c r="FI94"/>
  <c r="FH94"/>
  <c r="FG94"/>
  <c r="FF94"/>
  <c r="FE94"/>
  <c r="FD94"/>
  <c r="FC94"/>
  <c r="FB94"/>
  <c r="FA94"/>
  <c r="EZ94"/>
  <c r="EY94"/>
  <c r="EX94"/>
  <c r="EW94"/>
  <c r="EV94"/>
  <c r="EU94"/>
  <c r="ET94"/>
  <c r="ES94"/>
  <c r="ER94"/>
  <c r="EQ94"/>
  <c r="EP94"/>
  <c r="EO94"/>
  <c r="EN94"/>
  <c r="EM94"/>
  <c r="EL94"/>
  <c r="EK94"/>
  <c r="EJ94"/>
  <c r="EI94"/>
  <c r="EH94"/>
  <c r="EG94"/>
  <c r="EF94"/>
  <c r="EE94"/>
  <c r="ED94"/>
  <c r="EC94"/>
  <c r="EB94"/>
  <c r="EA94"/>
  <c r="DZ94"/>
  <c r="DY94"/>
  <c r="DX94"/>
  <c r="DW94"/>
  <c r="DV94"/>
  <c r="DU94"/>
  <c r="DT94"/>
  <c r="DS94"/>
  <c r="DR94"/>
  <c r="DQ94"/>
  <c r="DP94"/>
  <c r="DO94"/>
  <c r="DN94"/>
  <c r="DM94"/>
  <c r="DL94"/>
  <c r="DK94"/>
  <c r="DJ94"/>
  <c r="DI94"/>
  <c r="DH94"/>
  <c r="DG94"/>
  <c r="DF94"/>
  <c r="DE94"/>
  <c r="DD94"/>
  <c r="DC94"/>
  <c r="DB94"/>
  <c r="DA94"/>
  <c r="CZ94"/>
  <c r="CY94"/>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A94"/>
  <c r="BB94" s="1"/>
  <c r="AY94"/>
  <c r="AZ94" s="1"/>
  <c r="AW94"/>
  <c r="AX94" s="1"/>
  <c r="AU94"/>
  <c r="AV94" s="1"/>
  <c r="AT94"/>
  <c r="BC94" s="1"/>
  <c r="AS94"/>
  <c r="AR94"/>
  <c r="AQ94"/>
  <c r="AP94"/>
  <c r="AO94"/>
  <c r="AM94"/>
  <c r="AN94" s="1"/>
  <c r="AK94"/>
  <c r="AL94" s="1"/>
  <c r="AJ94"/>
  <c r="AI94"/>
  <c r="GT93"/>
  <c r="GS93"/>
  <c r="GR93"/>
  <c r="GQ93"/>
  <c r="GP93"/>
  <c r="GO93"/>
  <c r="GN93"/>
  <c r="GM93"/>
  <c r="GK93"/>
  <c r="GJ93"/>
  <c r="GI93"/>
  <c r="GH93"/>
  <c r="GG93"/>
  <c r="GF93"/>
  <c r="GE93"/>
  <c r="GD93"/>
  <c r="GC93"/>
  <c r="FX93"/>
  <c r="FW93"/>
  <c r="FV93"/>
  <c r="FU93"/>
  <c r="FT93"/>
  <c r="FS93"/>
  <c r="FR93"/>
  <c r="FQ93"/>
  <c r="FP93"/>
  <c r="FO93"/>
  <c r="FN93"/>
  <c r="FM93"/>
  <c r="FL93"/>
  <c r="FK93"/>
  <c r="FJ93"/>
  <c r="FI93"/>
  <c r="FH93"/>
  <c r="FG93"/>
  <c r="FF93"/>
  <c r="FE93"/>
  <c r="FD93"/>
  <c r="FC93"/>
  <c r="FB93"/>
  <c r="FA93"/>
  <c r="EZ93"/>
  <c r="EY93"/>
  <c r="EX93"/>
  <c r="EW93"/>
  <c r="EV93"/>
  <c r="EU93"/>
  <c r="ET93"/>
  <c r="ES93"/>
  <c r="ER93"/>
  <c r="EQ93"/>
  <c r="EP93"/>
  <c r="EO93"/>
  <c r="EN93"/>
  <c r="EM93"/>
  <c r="EL93"/>
  <c r="EK93"/>
  <c r="EJ93"/>
  <c r="EI93"/>
  <c r="EH93"/>
  <c r="EG93"/>
  <c r="EF93"/>
  <c r="EE93"/>
  <c r="ED93"/>
  <c r="EC93"/>
  <c r="EB93"/>
  <c r="EA93"/>
  <c r="DZ93"/>
  <c r="DY93"/>
  <c r="DX93"/>
  <c r="DW93"/>
  <c r="DV93"/>
  <c r="DU93"/>
  <c r="DT93"/>
  <c r="DS93"/>
  <c r="DR93"/>
  <c r="DQ93"/>
  <c r="DP93"/>
  <c r="DO93"/>
  <c r="DN93"/>
  <c r="DM93"/>
  <c r="DL93"/>
  <c r="DK93"/>
  <c r="DJ93"/>
  <c r="DI93"/>
  <c r="DH93"/>
  <c r="DG93"/>
  <c r="DF93"/>
  <c r="DE93"/>
  <c r="DD93"/>
  <c r="DC93"/>
  <c r="DB93"/>
  <c r="DA93"/>
  <c r="CZ93"/>
  <c r="CY93"/>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C93"/>
  <c r="BA93"/>
  <c r="BB93" s="1"/>
  <c r="AY93"/>
  <c r="AZ93" s="1"/>
  <c r="AW93"/>
  <c r="AX93" s="1"/>
  <c r="AU93"/>
  <c r="AV93" s="1"/>
  <c r="AT93"/>
  <c r="AS93"/>
  <c r="AR93"/>
  <c r="AQ93"/>
  <c r="AP93"/>
  <c r="AO93"/>
  <c r="AM93"/>
  <c r="AN93" s="1"/>
  <c r="AK93"/>
  <c r="AL93" s="1"/>
  <c r="AJ93"/>
  <c r="AI93"/>
  <c r="GT92"/>
  <c r="GS92"/>
  <c r="GR92"/>
  <c r="GQ92"/>
  <c r="GP92"/>
  <c r="GO92"/>
  <c r="GN92"/>
  <c r="GM92"/>
  <c r="GK92"/>
  <c r="GJ92"/>
  <c r="GI92"/>
  <c r="GH92"/>
  <c r="GG92"/>
  <c r="GF92"/>
  <c r="GE92"/>
  <c r="GD92"/>
  <c r="GC92"/>
  <c r="FX92"/>
  <c r="FW92"/>
  <c r="FV92"/>
  <c r="FU92"/>
  <c r="FT92"/>
  <c r="FS92"/>
  <c r="FR92"/>
  <c r="FQ92"/>
  <c r="FP92"/>
  <c r="FO92"/>
  <c r="FN92"/>
  <c r="FM92"/>
  <c r="FL92"/>
  <c r="FK92"/>
  <c r="FJ92"/>
  <c r="FI92"/>
  <c r="FH92"/>
  <c r="FG92"/>
  <c r="FF92"/>
  <c r="FE92"/>
  <c r="FD92"/>
  <c r="FC92"/>
  <c r="FB92"/>
  <c r="FA92"/>
  <c r="EZ92"/>
  <c r="EY92"/>
  <c r="EX92"/>
  <c r="EW92"/>
  <c r="EV92"/>
  <c r="EU92"/>
  <c r="ET92"/>
  <c r="ES92"/>
  <c r="ER92"/>
  <c r="EQ92"/>
  <c r="EP92"/>
  <c r="EO92"/>
  <c r="EN92"/>
  <c r="EM92"/>
  <c r="EL92"/>
  <c r="EK92"/>
  <c r="EJ92"/>
  <c r="EI92"/>
  <c r="EH92"/>
  <c r="EG92"/>
  <c r="EF92"/>
  <c r="EE92"/>
  <c r="ED92"/>
  <c r="EC92"/>
  <c r="EB92"/>
  <c r="EA92"/>
  <c r="DZ92"/>
  <c r="DY92"/>
  <c r="DX92"/>
  <c r="DW92"/>
  <c r="DV92"/>
  <c r="DU92"/>
  <c r="DT92"/>
  <c r="DS92"/>
  <c r="DR92"/>
  <c r="DQ92"/>
  <c r="DP92"/>
  <c r="DO92"/>
  <c r="DN92"/>
  <c r="DM92"/>
  <c r="DL92"/>
  <c r="DK92"/>
  <c r="DJ92"/>
  <c r="DI92"/>
  <c r="DH92"/>
  <c r="DG92"/>
  <c r="DF92"/>
  <c r="DE92"/>
  <c r="DD92"/>
  <c r="DC92"/>
  <c r="DB92"/>
  <c r="DA92"/>
  <c r="CZ92"/>
  <c r="CY92"/>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A92"/>
  <c r="BB92" s="1"/>
  <c r="AY92"/>
  <c r="AZ92" s="1"/>
  <c r="AW92"/>
  <c r="AX92" s="1"/>
  <c r="AU92"/>
  <c r="AV92" s="1"/>
  <c r="AT92"/>
  <c r="BC92" s="1"/>
  <c r="AS92"/>
  <c r="AR92"/>
  <c r="AQ92"/>
  <c r="AP92"/>
  <c r="AO92"/>
  <c r="AM92"/>
  <c r="AN92" s="1"/>
  <c r="AK92"/>
  <c r="AL92" s="1"/>
  <c r="AJ92"/>
  <c r="AI92"/>
  <c r="GT91"/>
  <c r="GS91"/>
  <c r="GR91"/>
  <c r="GQ91"/>
  <c r="GP91"/>
  <c r="GO91"/>
  <c r="GN91"/>
  <c r="GM91"/>
  <c r="GK91"/>
  <c r="GJ91"/>
  <c r="GI91"/>
  <c r="GH91"/>
  <c r="GG91"/>
  <c r="GF91"/>
  <c r="GE91"/>
  <c r="GD91"/>
  <c r="GC91"/>
  <c r="FX91"/>
  <c r="FW91"/>
  <c r="FV91"/>
  <c r="FU91"/>
  <c r="FT91"/>
  <c r="FS91"/>
  <c r="FR91"/>
  <c r="FQ91"/>
  <c r="FP91"/>
  <c r="FO91"/>
  <c r="FN91"/>
  <c r="FM91"/>
  <c r="FL91"/>
  <c r="FK91"/>
  <c r="FJ91"/>
  <c r="FI91"/>
  <c r="FH91"/>
  <c r="FG91"/>
  <c r="FF91"/>
  <c r="FE91"/>
  <c r="FD91"/>
  <c r="FC91"/>
  <c r="FB91"/>
  <c r="FA91"/>
  <c r="EZ91"/>
  <c r="EY91"/>
  <c r="EX91"/>
  <c r="EW91"/>
  <c r="EV91"/>
  <c r="EU91"/>
  <c r="ET91"/>
  <c r="ES91"/>
  <c r="ER91"/>
  <c r="EQ91"/>
  <c r="EP91"/>
  <c r="EO91"/>
  <c r="EN91"/>
  <c r="EM91"/>
  <c r="EL91"/>
  <c r="EK91"/>
  <c r="EJ91"/>
  <c r="EI91"/>
  <c r="EH91"/>
  <c r="EG91"/>
  <c r="EF91"/>
  <c r="EE91"/>
  <c r="ED91"/>
  <c r="EC91"/>
  <c r="EB91"/>
  <c r="EA91"/>
  <c r="DZ91"/>
  <c r="DY91"/>
  <c r="DX91"/>
  <c r="DW91"/>
  <c r="DV91"/>
  <c r="DU91"/>
  <c r="DT91"/>
  <c r="DS91"/>
  <c r="DR91"/>
  <c r="DQ91"/>
  <c r="DP91"/>
  <c r="DO91"/>
  <c r="DN91"/>
  <c r="DM91"/>
  <c r="DL91"/>
  <c r="DK91"/>
  <c r="DJ91"/>
  <c r="DI91"/>
  <c r="DH91"/>
  <c r="DG91"/>
  <c r="DF91"/>
  <c r="DE91"/>
  <c r="DD91"/>
  <c r="DC91"/>
  <c r="DB91"/>
  <c r="DA91"/>
  <c r="CZ91"/>
  <c r="CY91"/>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A91"/>
  <c r="BB91" s="1"/>
  <c r="AY91"/>
  <c r="AZ91" s="1"/>
  <c r="AW91"/>
  <c r="AX91" s="1"/>
  <c r="AU91"/>
  <c r="AV91" s="1"/>
  <c r="AT91"/>
  <c r="BC91" s="1"/>
  <c r="AS91"/>
  <c r="AR91"/>
  <c r="AQ91"/>
  <c r="AP91"/>
  <c r="AO91"/>
  <c r="AM91"/>
  <c r="AN91" s="1"/>
  <c r="AK91"/>
  <c r="AL91" s="1"/>
  <c r="AJ91"/>
  <c r="AI91"/>
  <c r="GT90"/>
  <c r="GS90"/>
  <c r="GR90"/>
  <c r="GQ90"/>
  <c r="GP90"/>
  <c r="GO90"/>
  <c r="GN90"/>
  <c r="GM90"/>
  <c r="GK90"/>
  <c r="GJ90"/>
  <c r="GI90"/>
  <c r="GH90"/>
  <c r="GG90"/>
  <c r="GF90"/>
  <c r="GE90"/>
  <c r="GD90"/>
  <c r="GC90"/>
  <c r="FX90"/>
  <c r="FW90"/>
  <c r="FV90"/>
  <c r="FU90"/>
  <c r="FT90"/>
  <c r="FS90"/>
  <c r="FR90"/>
  <c r="FQ90"/>
  <c r="FP90"/>
  <c r="FO90"/>
  <c r="FN90"/>
  <c r="FM90"/>
  <c r="FL90"/>
  <c r="FK90"/>
  <c r="FJ90"/>
  <c r="FI90"/>
  <c r="FH90"/>
  <c r="FG90"/>
  <c r="FF90"/>
  <c r="FE90"/>
  <c r="FD90"/>
  <c r="FC90"/>
  <c r="FB90"/>
  <c r="FA90"/>
  <c r="EZ90"/>
  <c r="EY90"/>
  <c r="EX90"/>
  <c r="EW90"/>
  <c r="EV90"/>
  <c r="EU90"/>
  <c r="ET90"/>
  <c r="ES90"/>
  <c r="ER90"/>
  <c r="EQ90"/>
  <c r="EP90"/>
  <c r="EO90"/>
  <c r="EN90"/>
  <c r="EM90"/>
  <c r="EL90"/>
  <c r="EK90"/>
  <c r="EJ90"/>
  <c r="EI90"/>
  <c r="EH90"/>
  <c r="EG90"/>
  <c r="EF90"/>
  <c r="EE90"/>
  <c r="ED90"/>
  <c r="EC90"/>
  <c r="EB90"/>
  <c r="EA90"/>
  <c r="DZ90"/>
  <c r="DY90"/>
  <c r="DX90"/>
  <c r="DW90"/>
  <c r="DV90"/>
  <c r="DU90"/>
  <c r="DT90"/>
  <c r="DS90"/>
  <c r="DR90"/>
  <c r="DQ90"/>
  <c r="DP90"/>
  <c r="DO90"/>
  <c r="DN90"/>
  <c r="DM90"/>
  <c r="DL90"/>
  <c r="DK90"/>
  <c r="DJ90"/>
  <c r="DI90"/>
  <c r="DH90"/>
  <c r="DG90"/>
  <c r="DF90"/>
  <c r="DE90"/>
  <c r="DD90"/>
  <c r="DC90"/>
  <c r="DB90"/>
  <c r="DA90"/>
  <c r="CZ90"/>
  <c r="CY90"/>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A90"/>
  <c r="BB90" s="1"/>
  <c r="AY90"/>
  <c r="AZ90" s="1"/>
  <c r="AW90"/>
  <c r="AX90" s="1"/>
  <c r="AU90"/>
  <c r="AV90" s="1"/>
  <c r="AT90"/>
  <c r="BC90" s="1"/>
  <c r="AS90"/>
  <c r="AR90"/>
  <c r="AQ90"/>
  <c r="AP90"/>
  <c r="AO90"/>
  <c r="AM90"/>
  <c r="AN90" s="1"/>
  <c r="AK90"/>
  <c r="AL90" s="1"/>
  <c r="AJ90"/>
  <c r="AI90"/>
  <c r="GT89"/>
  <c r="GS89"/>
  <c r="GR89"/>
  <c r="GQ89"/>
  <c r="GP89"/>
  <c r="GO89"/>
  <c r="GN89"/>
  <c r="GM89"/>
  <c r="GK89"/>
  <c r="GJ89"/>
  <c r="GI89"/>
  <c r="GH89"/>
  <c r="GG89"/>
  <c r="GF89"/>
  <c r="GE89"/>
  <c r="GD89"/>
  <c r="GC89"/>
  <c r="FX89"/>
  <c r="FW89"/>
  <c r="FV89"/>
  <c r="FU89"/>
  <c r="FT89"/>
  <c r="FS89"/>
  <c r="FR89"/>
  <c r="FQ89"/>
  <c r="FP89"/>
  <c r="FO89"/>
  <c r="FN89"/>
  <c r="FM89"/>
  <c r="FL89"/>
  <c r="FK89"/>
  <c r="FJ89"/>
  <c r="FI89"/>
  <c r="FH89"/>
  <c r="FG89"/>
  <c r="FF89"/>
  <c r="FE89"/>
  <c r="FD89"/>
  <c r="FC89"/>
  <c r="FB89"/>
  <c r="FA89"/>
  <c r="EZ89"/>
  <c r="EY89"/>
  <c r="EX89"/>
  <c r="EW89"/>
  <c r="EV89"/>
  <c r="EU89"/>
  <c r="ET89"/>
  <c r="ES89"/>
  <c r="ER89"/>
  <c r="EQ89"/>
  <c r="EP89"/>
  <c r="EO89"/>
  <c r="EN89"/>
  <c r="EM89"/>
  <c r="EL89"/>
  <c r="EK89"/>
  <c r="EJ89"/>
  <c r="EI89"/>
  <c r="EH89"/>
  <c r="EG89"/>
  <c r="EF89"/>
  <c r="EE89"/>
  <c r="ED89"/>
  <c r="EC89"/>
  <c r="EB89"/>
  <c r="EA89"/>
  <c r="DZ89"/>
  <c r="DY89"/>
  <c r="DX89"/>
  <c r="DW89"/>
  <c r="DV89"/>
  <c r="DU89"/>
  <c r="DT89"/>
  <c r="DS89"/>
  <c r="DR89"/>
  <c r="DQ89"/>
  <c r="DP89"/>
  <c r="DO89"/>
  <c r="DN89"/>
  <c r="DM89"/>
  <c r="DL89"/>
  <c r="DK89"/>
  <c r="DJ89"/>
  <c r="DI89"/>
  <c r="DH89"/>
  <c r="DG89"/>
  <c r="DF89"/>
  <c r="DE89"/>
  <c r="DD89"/>
  <c r="DC89"/>
  <c r="DB89"/>
  <c r="DA89"/>
  <c r="CZ89"/>
  <c r="CY89"/>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C89"/>
  <c r="BA89"/>
  <c r="BB89" s="1"/>
  <c r="AY89"/>
  <c r="AZ89" s="1"/>
  <c r="AW89"/>
  <c r="AX89" s="1"/>
  <c r="AU89"/>
  <c r="AV89" s="1"/>
  <c r="AT89"/>
  <c r="AS89"/>
  <c r="AR89"/>
  <c r="AQ89"/>
  <c r="AP89"/>
  <c r="AO89"/>
  <c r="AM89"/>
  <c r="AN89" s="1"/>
  <c r="AK89"/>
  <c r="AL89" s="1"/>
  <c r="AJ89"/>
  <c r="AI89"/>
  <c r="GT88"/>
  <c r="GS88"/>
  <c r="GR88"/>
  <c r="GQ88"/>
  <c r="GP88"/>
  <c r="GO88"/>
  <c r="GN88"/>
  <c r="GM88"/>
  <c r="GK88"/>
  <c r="GJ88"/>
  <c r="GI88"/>
  <c r="GH88"/>
  <c r="GG88"/>
  <c r="GF88"/>
  <c r="GE88"/>
  <c r="GD88"/>
  <c r="GC88"/>
  <c r="FX88"/>
  <c r="FW88"/>
  <c r="FV88"/>
  <c r="FU88"/>
  <c r="FT88"/>
  <c r="FS88"/>
  <c r="FR88"/>
  <c r="FQ88"/>
  <c r="FP88"/>
  <c r="FO88"/>
  <c r="FN88"/>
  <c r="FM88"/>
  <c r="FL88"/>
  <c r="FK88"/>
  <c r="FJ88"/>
  <c r="FI88"/>
  <c r="FH88"/>
  <c r="FG88"/>
  <c r="FF88"/>
  <c r="FE88"/>
  <c r="FD88"/>
  <c r="FC88"/>
  <c r="FB88"/>
  <c r="FA88"/>
  <c r="EZ88"/>
  <c r="EY88"/>
  <c r="EX88"/>
  <c r="EW88"/>
  <c r="EV88"/>
  <c r="EU88"/>
  <c r="ET88"/>
  <c r="ES88"/>
  <c r="ER88"/>
  <c r="EQ88"/>
  <c r="EP88"/>
  <c r="EO88"/>
  <c r="EN88"/>
  <c r="EM88"/>
  <c r="EL88"/>
  <c r="EK88"/>
  <c r="EJ88"/>
  <c r="EI88"/>
  <c r="EH88"/>
  <c r="EG88"/>
  <c r="EF88"/>
  <c r="EE88"/>
  <c r="ED88"/>
  <c r="EC88"/>
  <c r="EB88"/>
  <c r="EA88"/>
  <c r="DZ88"/>
  <c r="DY88"/>
  <c r="DX88"/>
  <c r="DW88"/>
  <c r="DV88"/>
  <c r="DU88"/>
  <c r="DT88"/>
  <c r="DS88"/>
  <c r="DR88"/>
  <c r="DQ88"/>
  <c r="DP88"/>
  <c r="DO88"/>
  <c r="DN88"/>
  <c r="DM88"/>
  <c r="DL88"/>
  <c r="DK88"/>
  <c r="DJ88"/>
  <c r="DI88"/>
  <c r="DH88"/>
  <c r="DG88"/>
  <c r="DF88"/>
  <c r="DE88"/>
  <c r="DD88"/>
  <c r="DC88"/>
  <c r="DB88"/>
  <c r="DA88"/>
  <c r="CZ88"/>
  <c r="CY88"/>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A88"/>
  <c r="BB88" s="1"/>
  <c r="AY88"/>
  <c r="AZ88" s="1"/>
  <c r="AW88"/>
  <c r="AX88" s="1"/>
  <c r="AU88"/>
  <c r="AV88" s="1"/>
  <c r="AT88"/>
  <c r="BC88" s="1"/>
  <c r="AS88"/>
  <c r="AR88"/>
  <c r="AQ88"/>
  <c r="AP88"/>
  <c r="AO88"/>
  <c r="AM88"/>
  <c r="AN88" s="1"/>
  <c r="AK88"/>
  <c r="AL88" s="1"/>
  <c r="AJ88"/>
  <c r="AI88"/>
  <c r="GT87"/>
  <c r="GS87"/>
  <c r="GR87"/>
  <c r="GQ87"/>
  <c r="GP87"/>
  <c r="GO87"/>
  <c r="GN87"/>
  <c r="GM87"/>
  <c r="GK87"/>
  <c r="GJ87"/>
  <c r="GI87"/>
  <c r="GH87"/>
  <c r="GG87"/>
  <c r="GF87"/>
  <c r="GE87"/>
  <c r="GD87"/>
  <c r="GC87"/>
  <c r="FX87"/>
  <c r="FW87"/>
  <c r="FV87"/>
  <c r="FU87"/>
  <c r="FT87"/>
  <c r="FS87"/>
  <c r="FR87"/>
  <c r="FQ87"/>
  <c r="FP87"/>
  <c r="FO87"/>
  <c r="FN87"/>
  <c r="FM87"/>
  <c r="FL87"/>
  <c r="FK87"/>
  <c r="FJ87"/>
  <c r="FI87"/>
  <c r="FH87"/>
  <c r="FG87"/>
  <c r="FF87"/>
  <c r="FE87"/>
  <c r="FD87"/>
  <c r="FC87"/>
  <c r="FB87"/>
  <c r="FA87"/>
  <c r="EZ87"/>
  <c r="EY87"/>
  <c r="EX87"/>
  <c r="EW87"/>
  <c r="EV87"/>
  <c r="EU87"/>
  <c r="ET87"/>
  <c r="ES87"/>
  <c r="ER87"/>
  <c r="EQ87"/>
  <c r="EP87"/>
  <c r="EO87"/>
  <c r="EN87"/>
  <c r="EM87"/>
  <c r="EL87"/>
  <c r="EK87"/>
  <c r="EJ87"/>
  <c r="EI87"/>
  <c r="EH87"/>
  <c r="EG87"/>
  <c r="EF87"/>
  <c r="EE87"/>
  <c r="ED87"/>
  <c r="EC87"/>
  <c r="EB87"/>
  <c r="EA87"/>
  <c r="DZ87"/>
  <c r="DY87"/>
  <c r="DX87"/>
  <c r="DW87"/>
  <c r="DV87"/>
  <c r="DU87"/>
  <c r="DT87"/>
  <c r="DS87"/>
  <c r="DR87"/>
  <c r="DQ87"/>
  <c r="DP87"/>
  <c r="DO87"/>
  <c r="DN87"/>
  <c r="DM87"/>
  <c r="DL87"/>
  <c r="DK87"/>
  <c r="DJ87"/>
  <c r="DI87"/>
  <c r="DH87"/>
  <c r="DG87"/>
  <c r="DF87"/>
  <c r="DE87"/>
  <c r="DD87"/>
  <c r="DC87"/>
  <c r="DB87"/>
  <c r="DA87"/>
  <c r="CZ87"/>
  <c r="CY87"/>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C87"/>
  <c r="BA87"/>
  <c r="BB87" s="1"/>
  <c r="AY87"/>
  <c r="AZ87" s="1"/>
  <c r="AW87"/>
  <c r="AX87" s="1"/>
  <c r="AU87"/>
  <c r="AV87" s="1"/>
  <c r="AT87"/>
  <c r="AS87"/>
  <c r="AR87"/>
  <c r="AQ87"/>
  <c r="AP87"/>
  <c r="AO87"/>
  <c r="AM87"/>
  <c r="AN87" s="1"/>
  <c r="AK87"/>
  <c r="AL87" s="1"/>
  <c r="AJ87"/>
  <c r="AI87"/>
  <c r="GT86"/>
  <c r="GS86"/>
  <c r="GR86"/>
  <c r="GQ86"/>
  <c r="GP86"/>
  <c r="GO86"/>
  <c r="GN86"/>
  <c r="GM86"/>
  <c r="GK86"/>
  <c r="GJ86"/>
  <c r="GI86"/>
  <c r="GH86"/>
  <c r="GG86"/>
  <c r="GF86"/>
  <c r="GE86"/>
  <c r="GD86"/>
  <c r="GC86"/>
  <c r="FX86"/>
  <c r="FW86"/>
  <c r="FV86"/>
  <c r="FU86"/>
  <c r="FT86"/>
  <c r="FS86"/>
  <c r="FR86"/>
  <c r="FQ86"/>
  <c r="FP86"/>
  <c r="FO86"/>
  <c r="FN86"/>
  <c r="FM86"/>
  <c r="FL86"/>
  <c r="FK86"/>
  <c r="FJ86"/>
  <c r="FI86"/>
  <c r="FH86"/>
  <c r="FG86"/>
  <c r="FF86"/>
  <c r="FE86"/>
  <c r="FD86"/>
  <c r="FC86"/>
  <c r="FB86"/>
  <c r="FA86"/>
  <c r="EZ86"/>
  <c r="EY86"/>
  <c r="EX86"/>
  <c r="EW86"/>
  <c r="EV86"/>
  <c r="EU86"/>
  <c r="ET86"/>
  <c r="ES86"/>
  <c r="ER86"/>
  <c r="EQ86"/>
  <c r="EP86"/>
  <c r="EO86"/>
  <c r="EN86"/>
  <c r="EM86"/>
  <c r="EL86"/>
  <c r="EK86"/>
  <c r="EJ86"/>
  <c r="EI86"/>
  <c r="EH86"/>
  <c r="EG86"/>
  <c r="EF86"/>
  <c r="EE86"/>
  <c r="ED86"/>
  <c r="EC86"/>
  <c r="EB86"/>
  <c r="EA86"/>
  <c r="DZ86"/>
  <c r="DY86"/>
  <c r="DX86"/>
  <c r="DW86"/>
  <c r="DV86"/>
  <c r="DU86"/>
  <c r="DT86"/>
  <c r="DS86"/>
  <c r="DR86"/>
  <c r="DQ86"/>
  <c r="DP86"/>
  <c r="DO86"/>
  <c r="DN86"/>
  <c r="DM86"/>
  <c r="DL86"/>
  <c r="DK86"/>
  <c r="DJ86"/>
  <c r="DI86"/>
  <c r="DH86"/>
  <c r="DG86"/>
  <c r="DF86"/>
  <c r="DE86"/>
  <c r="DD86"/>
  <c r="DC86"/>
  <c r="DB86"/>
  <c r="DA86"/>
  <c r="CZ86"/>
  <c r="CY86"/>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A86"/>
  <c r="BB86" s="1"/>
  <c r="AY86"/>
  <c r="AZ86" s="1"/>
  <c r="AW86"/>
  <c r="AX86" s="1"/>
  <c r="AU86"/>
  <c r="AV86" s="1"/>
  <c r="AT86"/>
  <c r="BC86" s="1"/>
  <c r="AS86"/>
  <c r="AR86"/>
  <c r="AQ86"/>
  <c r="AP86"/>
  <c r="AO86"/>
  <c r="AM86"/>
  <c r="AN86" s="1"/>
  <c r="AK86"/>
  <c r="AL86" s="1"/>
  <c r="AJ86"/>
  <c r="AI86"/>
  <c r="GT85"/>
  <c r="GS85"/>
  <c r="GR85"/>
  <c r="GQ85"/>
  <c r="GP85"/>
  <c r="GO85"/>
  <c r="GN85"/>
  <c r="GM85"/>
  <c r="GK85"/>
  <c r="GJ85"/>
  <c r="GI85"/>
  <c r="GH85"/>
  <c r="GG85"/>
  <c r="GF85"/>
  <c r="GE85"/>
  <c r="GD85"/>
  <c r="GC85"/>
  <c r="FX85"/>
  <c r="FW85"/>
  <c r="FV85"/>
  <c r="FU85"/>
  <c r="FT85"/>
  <c r="FS85"/>
  <c r="FR85"/>
  <c r="FQ85"/>
  <c r="FP85"/>
  <c r="FO85"/>
  <c r="FN85"/>
  <c r="FM85"/>
  <c r="FL85"/>
  <c r="FK85"/>
  <c r="FJ85"/>
  <c r="FI85"/>
  <c r="FH85"/>
  <c r="FG85"/>
  <c r="FF85"/>
  <c r="FE85"/>
  <c r="FD85"/>
  <c r="FC85"/>
  <c r="FB85"/>
  <c r="FA85"/>
  <c r="EZ85"/>
  <c r="EY85"/>
  <c r="EX85"/>
  <c r="EW85"/>
  <c r="EV85"/>
  <c r="EU85"/>
  <c r="ET85"/>
  <c r="ES85"/>
  <c r="ER85"/>
  <c r="EQ85"/>
  <c r="EP85"/>
  <c r="EO85"/>
  <c r="EN85"/>
  <c r="EM85"/>
  <c r="EL85"/>
  <c r="EK85"/>
  <c r="EJ85"/>
  <c r="EI85"/>
  <c r="EH85"/>
  <c r="EG85"/>
  <c r="EF85"/>
  <c r="EE85"/>
  <c r="ED85"/>
  <c r="EC85"/>
  <c r="EB85"/>
  <c r="EA85"/>
  <c r="DZ85"/>
  <c r="DY85"/>
  <c r="DX85"/>
  <c r="DW85"/>
  <c r="DV85"/>
  <c r="DU85"/>
  <c r="DT85"/>
  <c r="DS85"/>
  <c r="DR85"/>
  <c r="DQ85"/>
  <c r="DP85"/>
  <c r="DO85"/>
  <c r="DN85"/>
  <c r="DM85"/>
  <c r="DL85"/>
  <c r="DK85"/>
  <c r="DJ85"/>
  <c r="DI85"/>
  <c r="DH85"/>
  <c r="DG85"/>
  <c r="DF85"/>
  <c r="DE85"/>
  <c r="DD85"/>
  <c r="DC85"/>
  <c r="DB85"/>
  <c r="DA85"/>
  <c r="CZ85"/>
  <c r="CY85"/>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C85"/>
  <c r="BA85"/>
  <c r="BB85" s="1"/>
  <c r="AY85"/>
  <c r="AZ85" s="1"/>
  <c r="AW85"/>
  <c r="AX85" s="1"/>
  <c r="AU85"/>
  <c r="AV85" s="1"/>
  <c r="AT85"/>
  <c r="AS85"/>
  <c r="AR85"/>
  <c r="AQ85"/>
  <c r="AP85"/>
  <c r="AO85"/>
  <c r="AM85"/>
  <c r="AN85" s="1"/>
  <c r="AK85"/>
  <c r="AL85" s="1"/>
  <c r="AJ85"/>
  <c r="AI85"/>
  <c r="GT84"/>
  <c r="GS84"/>
  <c r="GR84"/>
  <c r="GQ84"/>
  <c r="GP84"/>
  <c r="GO84"/>
  <c r="GN84"/>
  <c r="GM84"/>
  <c r="GK84"/>
  <c r="GJ84"/>
  <c r="GI84"/>
  <c r="GH84"/>
  <c r="GG84"/>
  <c r="GF84"/>
  <c r="GE84"/>
  <c r="GD84"/>
  <c r="GC84"/>
  <c r="FX84"/>
  <c r="FW84"/>
  <c r="FV84"/>
  <c r="FU84"/>
  <c r="FT84"/>
  <c r="FS84"/>
  <c r="FR84"/>
  <c r="FQ84"/>
  <c r="FP84"/>
  <c r="FO84"/>
  <c r="FN84"/>
  <c r="FM84"/>
  <c r="FL84"/>
  <c r="FK84"/>
  <c r="FJ84"/>
  <c r="FI84"/>
  <c r="FH84"/>
  <c r="FG84"/>
  <c r="FF84"/>
  <c r="FE84"/>
  <c r="FD84"/>
  <c r="FC84"/>
  <c r="FB84"/>
  <c r="FA84"/>
  <c r="EZ84"/>
  <c r="EY84"/>
  <c r="EX84"/>
  <c r="EW84"/>
  <c r="EV84"/>
  <c r="EU84"/>
  <c r="ET84"/>
  <c r="ES84"/>
  <c r="ER84"/>
  <c r="EQ84"/>
  <c r="EP84"/>
  <c r="EO84"/>
  <c r="EN84"/>
  <c r="EM84"/>
  <c r="EL84"/>
  <c r="EK84"/>
  <c r="EJ84"/>
  <c r="EI84"/>
  <c r="EH84"/>
  <c r="EG84"/>
  <c r="EF84"/>
  <c r="EE84"/>
  <c r="ED84"/>
  <c r="EC84"/>
  <c r="EB84"/>
  <c r="EA84"/>
  <c r="DZ84"/>
  <c r="DY84"/>
  <c r="DX84"/>
  <c r="DW84"/>
  <c r="DV84"/>
  <c r="DU84"/>
  <c r="DT84"/>
  <c r="DS84"/>
  <c r="DR84"/>
  <c r="DQ84"/>
  <c r="DP84"/>
  <c r="DO84"/>
  <c r="DN84"/>
  <c r="DM84"/>
  <c r="DL84"/>
  <c r="DK84"/>
  <c r="DJ84"/>
  <c r="DI84"/>
  <c r="DH84"/>
  <c r="DG84"/>
  <c r="DF84"/>
  <c r="DE84"/>
  <c r="DD84"/>
  <c r="DC84"/>
  <c r="DB84"/>
  <c r="DA84"/>
  <c r="CZ84"/>
  <c r="CY84"/>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A84"/>
  <c r="BB84" s="1"/>
  <c r="AY84"/>
  <c r="AZ84" s="1"/>
  <c r="AW84"/>
  <c r="AX84" s="1"/>
  <c r="AU84"/>
  <c r="AV84" s="1"/>
  <c r="AT84"/>
  <c r="BC84" s="1"/>
  <c r="AS84"/>
  <c r="AR84"/>
  <c r="AQ84"/>
  <c r="AP84"/>
  <c r="AO84"/>
  <c r="AM84"/>
  <c r="AN84" s="1"/>
  <c r="AK84"/>
  <c r="AL84" s="1"/>
  <c r="AJ84"/>
  <c r="AI84"/>
  <c r="GT83"/>
  <c r="GS83"/>
  <c r="GR83"/>
  <c r="GQ83"/>
  <c r="GP83"/>
  <c r="GO83"/>
  <c r="GN83"/>
  <c r="GM83"/>
  <c r="GK83"/>
  <c r="GJ83"/>
  <c r="GI83"/>
  <c r="GH83"/>
  <c r="GG83"/>
  <c r="GF83"/>
  <c r="GE83"/>
  <c r="GD83"/>
  <c r="GC83"/>
  <c r="FX83"/>
  <c r="FW83"/>
  <c r="FV83"/>
  <c r="FU83"/>
  <c r="FT83"/>
  <c r="FS83"/>
  <c r="FR83"/>
  <c r="FQ83"/>
  <c r="FP83"/>
  <c r="FO83"/>
  <c r="FN83"/>
  <c r="FM83"/>
  <c r="FL83"/>
  <c r="FK83"/>
  <c r="FJ83"/>
  <c r="FI83"/>
  <c r="FH83"/>
  <c r="FG83"/>
  <c r="FF83"/>
  <c r="FE83"/>
  <c r="FD83"/>
  <c r="FC83"/>
  <c r="FB83"/>
  <c r="FA83"/>
  <c r="EZ83"/>
  <c r="EY83"/>
  <c r="EX83"/>
  <c r="EW83"/>
  <c r="EV83"/>
  <c r="EU83"/>
  <c r="ET83"/>
  <c r="ES83"/>
  <c r="ER83"/>
  <c r="EQ83"/>
  <c r="EP83"/>
  <c r="EO83"/>
  <c r="EN83"/>
  <c r="EM83"/>
  <c r="EL83"/>
  <c r="EK83"/>
  <c r="EJ83"/>
  <c r="EI83"/>
  <c r="EH83"/>
  <c r="EG83"/>
  <c r="EF83"/>
  <c r="EE83"/>
  <c r="ED83"/>
  <c r="EC83"/>
  <c r="EB83"/>
  <c r="EA83"/>
  <c r="DZ83"/>
  <c r="DY83"/>
  <c r="DX83"/>
  <c r="DW83"/>
  <c r="DV83"/>
  <c r="DU83"/>
  <c r="DT83"/>
  <c r="DS83"/>
  <c r="DR83"/>
  <c r="DQ83"/>
  <c r="DP83"/>
  <c r="DO83"/>
  <c r="DN83"/>
  <c r="DM83"/>
  <c r="DL83"/>
  <c r="DK83"/>
  <c r="DJ83"/>
  <c r="DI83"/>
  <c r="DH83"/>
  <c r="DG83"/>
  <c r="DF83"/>
  <c r="DE83"/>
  <c r="DD83"/>
  <c r="DC83"/>
  <c r="DB83"/>
  <c r="DA83"/>
  <c r="CZ83"/>
  <c r="CY83"/>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C83"/>
  <c r="BA83"/>
  <c r="BB83" s="1"/>
  <c r="AY83"/>
  <c r="AZ83" s="1"/>
  <c r="AW83"/>
  <c r="AX83" s="1"/>
  <c r="AU83"/>
  <c r="AV83" s="1"/>
  <c r="AT83"/>
  <c r="AS83"/>
  <c r="AR83"/>
  <c r="AQ83"/>
  <c r="AP83"/>
  <c r="AO83"/>
  <c r="AM83"/>
  <c r="AN83" s="1"/>
  <c r="AK83"/>
  <c r="AL83" s="1"/>
  <c r="AJ83"/>
  <c r="AI83"/>
  <c r="GT82"/>
  <c r="GS82"/>
  <c r="GR82"/>
  <c r="GQ82"/>
  <c r="GP82"/>
  <c r="GO82"/>
  <c r="GN82"/>
  <c r="GM82"/>
  <c r="GK82"/>
  <c r="GJ82"/>
  <c r="GI82"/>
  <c r="GH82"/>
  <c r="GG82"/>
  <c r="GF82"/>
  <c r="GE82"/>
  <c r="GD82"/>
  <c r="GC82"/>
  <c r="FX82"/>
  <c r="FW82"/>
  <c r="FV82"/>
  <c r="FU82"/>
  <c r="FT82"/>
  <c r="FS82"/>
  <c r="FR82"/>
  <c r="FQ82"/>
  <c r="FP82"/>
  <c r="FO82"/>
  <c r="FN82"/>
  <c r="FM82"/>
  <c r="FL82"/>
  <c r="FK82"/>
  <c r="FJ82"/>
  <c r="FI82"/>
  <c r="FH82"/>
  <c r="FG82"/>
  <c r="FF82"/>
  <c r="FE82"/>
  <c r="FD82"/>
  <c r="FC82"/>
  <c r="FB82"/>
  <c r="FA82"/>
  <c r="EZ82"/>
  <c r="EY82"/>
  <c r="EX82"/>
  <c r="EW82"/>
  <c r="EV82"/>
  <c r="EU82"/>
  <c r="ET82"/>
  <c r="ES82"/>
  <c r="ER82"/>
  <c r="EQ82"/>
  <c r="EP82"/>
  <c r="EO82"/>
  <c r="EN82"/>
  <c r="EM82"/>
  <c r="EL82"/>
  <c r="EK82"/>
  <c r="EJ82"/>
  <c r="EI82"/>
  <c r="EH82"/>
  <c r="EG82"/>
  <c r="EF82"/>
  <c r="EE82"/>
  <c r="ED82"/>
  <c r="EC82"/>
  <c r="EB82"/>
  <c r="EA82"/>
  <c r="DZ82"/>
  <c r="DY82"/>
  <c r="DX82"/>
  <c r="DW82"/>
  <c r="DV82"/>
  <c r="DU82"/>
  <c r="DT82"/>
  <c r="DS82"/>
  <c r="DR82"/>
  <c r="DQ82"/>
  <c r="DP82"/>
  <c r="DO82"/>
  <c r="DN82"/>
  <c r="DM82"/>
  <c r="DL82"/>
  <c r="DK82"/>
  <c r="DJ82"/>
  <c r="DI82"/>
  <c r="DH82"/>
  <c r="DG82"/>
  <c r="DF82"/>
  <c r="DE82"/>
  <c r="DD82"/>
  <c r="DC82"/>
  <c r="DB82"/>
  <c r="DA82"/>
  <c r="CZ82"/>
  <c r="CY82"/>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C82"/>
  <c r="BA82"/>
  <c r="BB82" s="1"/>
  <c r="AY82"/>
  <c r="AZ82" s="1"/>
  <c r="AW82"/>
  <c r="AX82" s="1"/>
  <c r="AU82"/>
  <c r="AV82" s="1"/>
  <c r="AT82"/>
  <c r="AS82"/>
  <c r="AR82"/>
  <c r="AQ82"/>
  <c r="AP82"/>
  <c r="AO82"/>
  <c r="AM82"/>
  <c r="AN82" s="1"/>
  <c r="AK82"/>
  <c r="AL82" s="1"/>
  <c r="AJ82"/>
  <c r="AI82"/>
  <c r="GT81"/>
  <c r="GS81"/>
  <c r="GR81"/>
  <c r="GQ81"/>
  <c r="GP81"/>
  <c r="GO81"/>
  <c r="GN81"/>
  <c r="GM81"/>
  <c r="GK81"/>
  <c r="GJ81"/>
  <c r="GI81"/>
  <c r="GH81"/>
  <c r="GG81"/>
  <c r="GF81"/>
  <c r="GE81"/>
  <c r="GD81"/>
  <c r="GC81"/>
  <c r="FX81"/>
  <c r="FW81"/>
  <c r="FV81"/>
  <c r="FU81"/>
  <c r="FT81"/>
  <c r="FS81"/>
  <c r="FR81"/>
  <c r="FQ81"/>
  <c r="FP81"/>
  <c r="FO81"/>
  <c r="FN81"/>
  <c r="FM81"/>
  <c r="FL81"/>
  <c r="FK81"/>
  <c r="FJ81"/>
  <c r="FI81"/>
  <c r="FH81"/>
  <c r="FG81"/>
  <c r="FF81"/>
  <c r="FE81"/>
  <c r="FD81"/>
  <c r="FC81"/>
  <c r="FB81"/>
  <c r="FA81"/>
  <c r="EZ81"/>
  <c r="EY81"/>
  <c r="EX81"/>
  <c r="EW81"/>
  <c r="EV81"/>
  <c r="EU81"/>
  <c r="ET81"/>
  <c r="ES81"/>
  <c r="ER81"/>
  <c r="EQ81"/>
  <c r="EP81"/>
  <c r="EO81"/>
  <c r="EN81"/>
  <c r="EM81"/>
  <c r="EL81"/>
  <c r="EK81"/>
  <c r="EJ81"/>
  <c r="EI81"/>
  <c r="EH81"/>
  <c r="EG81"/>
  <c r="EF81"/>
  <c r="EE81"/>
  <c r="ED81"/>
  <c r="EC81"/>
  <c r="EB81"/>
  <c r="EA81"/>
  <c r="DZ81"/>
  <c r="DY81"/>
  <c r="DX81"/>
  <c r="DW81"/>
  <c r="DV81"/>
  <c r="DU81"/>
  <c r="DT81"/>
  <c r="DS81"/>
  <c r="DR81"/>
  <c r="DQ81"/>
  <c r="DP81"/>
  <c r="DO81"/>
  <c r="DN81"/>
  <c r="DM81"/>
  <c r="DL81"/>
  <c r="DK81"/>
  <c r="DJ81"/>
  <c r="DI81"/>
  <c r="DH81"/>
  <c r="DG81"/>
  <c r="DF81"/>
  <c r="DE81"/>
  <c r="DD81"/>
  <c r="DC81"/>
  <c r="DB81"/>
  <c r="DA81"/>
  <c r="CZ81"/>
  <c r="CY81"/>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A81"/>
  <c r="BB81" s="1"/>
  <c r="AY81"/>
  <c r="AZ81" s="1"/>
  <c r="AW81"/>
  <c r="AX81" s="1"/>
  <c r="AU81"/>
  <c r="AV81" s="1"/>
  <c r="AT81"/>
  <c r="BC81" s="1"/>
  <c r="AS81"/>
  <c r="AR81"/>
  <c r="AQ81"/>
  <c r="AP81"/>
  <c r="AO81"/>
  <c r="AM81"/>
  <c r="AN81" s="1"/>
  <c r="AK81"/>
  <c r="AL81" s="1"/>
  <c r="AJ81"/>
  <c r="AI81"/>
  <c r="GT80"/>
  <c r="GS80"/>
  <c r="GR80"/>
  <c r="GQ80"/>
  <c r="GP80"/>
  <c r="GO80"/>
  <c r="GN80"/>
  <c r="GM80"/>
  <c r="GK80"/>
  <c r="GJ80"/>
  <c r="GI80"/>
  <c r="GH80"/>
  <c r="GG80"/>
  <c r="GF80"/>
  <c r="GE80"/>
  <c r="GD80"/>
  <c r="GC80"/>
  <c r="FX80"/>
  <c r="FW80"/>
  <c r="FV80"/>
  <c r="FU80"/>
  <c r="FT80"/>
  <c r="FS80"/>
  <c r="FR80"/>
  <c r="FQ80"/>
  <c r="FP80"/>
  <c r="FO80"/>
  <c r="FN80"/>
  <c r="FM80"/>
  <c r="FL80"/>
  <c r="FK80"/>
  <c r="FJ80"/>
  <c r="FI80"/>
  <c r="FH80"/>
  <c r="FG80"/>
  <c r="FF80"/>
  <c r="FE80"/>
  <c r="FD80"/>
  <c r="FC80"/>
  <c r="FB80"/>
  <c r="FA80"/>
  <c r="EZ80"/>
  <c r="EY80"/>
  <c r="EX80"/>
  <c r="EW80"/>
  <c r="EV80"/>
  <c r="EU80"/>
  <c r="ET80"/>
  <c r="ES80"/>
  <c r="ER80"/>
  <c r="EQ80"/>
  <c r="EP80"/>
  <c r="EO80"/>
  <c r="EN80"/>
  <c r="EM80"/>
  <c r="EL80"/>
  <c r="EK80"/>
  <c r="EJ80"/>
  <c r="EI80"/>
  <c r="EH80"/>
  <c r="EG80"/>
  <c r="EF80"/>
  <c r="EE80"/>
  <c r="ED80"/>
  <c r="EC80"/>
  <c r="EB80"/>
  <c r="EA80"/>
  <c r="DZ80"/>
  <c r="DY80"/>
  <c r="DX80"/>
  <c r="DW80"/>
  <c r="DV80"/>
  <c r="DU80"/>
  <c r="DT80"/>
  <c r="DS80"/>
  <c r="DR80"/>
  <c r="DQ80"/>
  <c r="DP80"/>
  <c r="DO80"/>
  <c r="DN80"/>
  <c r="DM80"/>
  <c r="DL80"/>
  <c r="DK80"/>
  <c r="DJ80"/>
  <c r="DI80"/>
  <c r="DH80"/>
  <c r="DG80"/>
  <c r="DF80"/>
  <c r="DE80"/>
  <c r="DD80"/>
  <c r="DC80"/>
  <c r="DB80"/>
  <c r="DA80"/>
  <c r="CZ80"/>
  <c r="CY80"/>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A80"/>
  <c r="BB80" s="1"/>
  <c r="AY80"/>
  <c r="AZ80" s="1"/>
  <c r="AW80"/>
  <c r="AX80" s="1"/>
  <c r="AU80"/>
  <c r="AV80" s="1"/>
  <c r="AT80"/>
  <c r="BC80" s="1"/>
  <c r="AS80"/>
  <c r="AR80"/>
  <c r="AQ80"/>
  <c r="AP80"/>
  <c r="AO80"/>
  <c r="AM80"/>
  <c r="AN80" s="1"/>
  <c r="AK80"/>
  <c r="AL80" s="1"/>
  <c r="AJ80"/>
  <c r="AI80"/>
  <c r="GT79"/>
  <c r="GS79"/>
  <c r="GR79"/>
  <c r="GQ79"/>
  <c r="GP79"/>
  <c r="GO79"/>
  <c r="GN79"/>
  <c r="GM79"/>
  <c r="GK79"/>
  <c r="GJ79"/>
  <c r="GI79"/>
  <c r="GH79"/>
  <c r="GG79"/>
  <c r="GF79"/>
  <c r="GE79"/>
  <c r="GD79"/>
  <c r="GC79"/>
  <c r="FX79"/>
  <c r="FW79"/>
  <c r="FV79"/>
  <c r="FU79"/>
  <c r="FT79"/>
  <c r="FS79"/>
  <c r="FR79"/>
  <c r="FQ79"/>
  <c r="FP79"/>
  <c r="FO79"/>
  <c r="FN79"/>
  <c r="FM79"/>
  <c r="FL79"/>
  <c r="FK79"/>
  <c r="FJ79"/>
  <c r="FI79"/>
  <c r="FH79"/>
  <c r="FG79"/>
  <c r="FF79"/>
  <c r="FE79"/>
  <c r="FD79"/>
  <c r="FC79"/>
  <c r="FB79"/>
  <c r="FA79"/>
  <c r="EZ79"/>
  <c r="EY79"/>
  <c r="EX79"/>
  <c r="EW79"/>
  <c r="EV79"/>
  <c r="EU79"/>
  <c r="ET79"/>
  <c r="ES79"/>
  <c r="ER79"/>
  <c r="EQ79"/>
  <c r="EP79"/>
  <c r="EO79"/>
  <c r="EN79"/>
  <c r="EM79"/>
  <c r="EL79"/>
  <c r="EK79"/>
  <c r="EJ79"/>
  <c r="EI79"/>
  <c r="EH79"/>
  <c r="EG79"/>
  <c r="EF79"/>
  <c r="EE79"/>
  <c r="ED79"/>
  <c r="EC79"/>
  <c r="EB79"/>
  <c r="EA79"/>
  <c r="DZ79"/>
  <c r="DY79"/>
  <c r="DX79"/>
  <c r="DW79"/>
  <c r="DV79"/>
  <c r="DU79"/>
  <c r="DT79"/>
  <c r="DS79"/>
  <c r="DR79"/>
  <c r="DQ79"/>
  <c r="DP79"/>
  <c r="DO79"/>
  <c r="DN79"/>
  <c r="DM79"/>
  <c r="DL79"/>
  <c r="DK79"/>
  <c r="DJ79"/>
  <c r="DI79"/>
  <c r="DH79"/>
  <c r="DG79"/>
  <c r="DF79"/>
  <c r="DE79"/>
  <c r="DD79"/>
  <c r="DC79"/>
  <c r="DB79"/>
  <c r="DA79"/>
  <c r="CZ79"/>
  <c r="CY79"/>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A79"/>
  <c r="BB79" s="1"/>
  <c r="AY79"/>
  <c r="AZ79" s="1"/>
  <c r="AW79"/>
  <c r="AX79" s="1"/>
  <c r="AU79"/>
  <c r="AV79" s="1"/>
  <c r="AT79"/>
  <c r="BC79" s="1"/>
  <c r="AS79"/>
  <c r="AR79"/>
  <c r="AQ79"/>
  <c r="AP79"/>
  <c r="AO79"/>
  <c r="AM79"/>
  <c r="AN79" s="1"/>
  <c r="AK79"/>
  <c r="AL79" s="1"/>
  <c r="AJ79"/>
  <c r="AI79"/>
  <c r="GT78"/>
  <c r="GS78"/>
  <c r="GR78"/>
  <c r="GQ78"/>
  <c r="GP78"/>
  <c r="GO78"/>
  <c r="GN78"/>
  <c r="GM78"/>
  <c r="GK78"/>
  <c r="GJ78"/>
  <c r="GI78"/>
  <c r="GH78"/>
  <c r="GG78"/>
  <c r="GF78"/>
  <c r="GE78"/>
  <c r="GD78"/>
  <c r="GC78"/>
  <c r="FX78"/>
  <c r="FW78"/>
  <c r="FV78"/>
  <c r="FU78"/>
  <c r="FT78"/>
  <c r="FS78"/>
  <c r="FR78"/>
  <c r="FQ78"/>
  <c r="FP78"/>
  <c r="FO78"/>
  <c r="FN78"/>
  <c r="FM78"/>
  <c r="FL78"/>
  <c r="FK78"/>
  <c r="FJ78"/>
  <c r="FI78"/>
  <c r="FH78"/>
  <c r="FG78"/>
  <c r="FF78"/>
  <c r="FE78"/>
  <c r="FD78"/>
  <c r="FC78"/>
  <c r="FB78"/>
  <c r="FA78"/>
  <c r="EZ78"/>
  <c r="EY78"/>
  <c r="EX78"/>
  <c r="EW78"/>
  <c r="EV78"/>
  <c r="EU78"/>
  <c r="ET78"/>
  <c r="ES78"/>
  <c r="ER78"/>
  <c r="EQ78"/>
  <c r="EP78"/>
  <c r="EO78"/>
  <c r="EN78"/>
  <c r="EM78"/>
  <c r="EL78"/>
  <c r="EK78"/>
  <c r="EJ78"/>
  <c r="EI78"/>
  <c r="EH78"/>
  <c r="EG78"/>
  <c r="EF78"/>
  <c r="EE78"/>
  <c r="ED78"/>
  <c r="EC78"/>
  <c r="EB78"/>
  <c r="EA78"/>
  <c r="DZ78"/>
  <c r="DY78"/>
  <c r="DX78"/>
  <c r="DW78"/>
  <c r="DV78"/>
  <c r="DU78"/>
  <c r="DT78"/>
  <c r="DS78"/>
  <c r="DR78"/>
  <c r="DQ78"/>
  <c r="DP78"/>
  <c r="DO78"/>
  <c r="DN78"/>
  <c r="DM78"/>
  <c r="DL78"/>
  <c r="DK78"/>
  <c r="DJ78"/>
  <c r="DI78"/>
  <c r="DH78"/>
  <c r="DG78"/>
  <c r="DF78"/>
  <c r="DE78"/>
  <c r="DD78"/>
  <c r="DC78"/>
  <c r="DB78"/>
  <c r="DA78"/>
  <c r="CZ78"/>
  <c r="CY78"/>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C78"/>
  <c r="BA78"/>
  <c r="BB78" s="1"/>
  <c r="AY78"/>
  <c r="AZ78" s="1"/>
  <c r="AW78"/>
  <c r="AX78" s="1"/>
  <c r="AU78"/>
  <c r="AV78" s="1"/>
  <c r="AT78"/>
  <c r="AS78"/>
  <c r="AR78"/>
  <c r="AQ78"/>
  <c r="AP78"/>
  <c r="AO78"/>
  <c r="AM78"/>
  <c r="AN78" s="1"/>
  <c r="AK78"/>
  <c r="AL78" s="1"/>
  <c r="AJ78"/>
  <c r="AI78"/>
  <c r="GT77"/>
  <c r="GS77"/>
  <c r="GR77"/>
  <c r="GQ77"/>
  <c r="GP77"/>
  <c r="GO77"/>
  <c r="GN77"/>
  <c r="GM77"/>
  <c r="GK77"/>
  <c r="GJ77"/>
  <c r="GI77"/>
  <c r="GH77"/>
  <c r="GG77"/>
  <c r="GF77"/>
  <c r="GE77"/>
  <c r="GD77"/>
  <c r="GC77"/>
  <c r="FX77"/>
  <c r="FW77"/>
  <c r="FV77"/>
  <c r="FU77"/>
  <c r="FT77"/>
  <c r="FS77"/>
  <c r="FR77"/>
  <c r="FQ77"/>
  <c r="FP77"/>
  <c r="FO77"/>
  <c r="FN77"/>
  <c r="FM77"/>
  <c r="FL77"/>
  <c r="FK77"/>
  <c r="FJ77"/>
  <c r="FI77"/>
  <c r="FH77"/>
  <c r="FG77"/>
  <c r="FF77"/>
  <c r="FE77"/>
  <c r="FD77"/>
  <c r="FC77"/>
  <c r="FB77"/>
  <c r="FA77"/>
  <c r="EZ77"/>
  <c r="EY77"/>
  <c r="EX77"/>
  <c r="EW77"/>
  <c r="EV77"/>
  <c r="EU77"/>
  <c r="ET77"/>
  <c r="ES77"/>
  <c r="ER77"/>
  <c r="EQ77"/>
  <c r="EP77"/>
  <c r="EO77"/>
  <c r="EN77"/>
  <c r="EM77"/>
  <c r="EL77"/>
  <c r="EK77"/>
  <c r="EJ77"/>
  <c r="EI77"/>
  <c r="EH77"/>
  <c r="EG77"/>
  <c r="EF77"/>
  <c r="EE77"/>
  <c r="ED77"/>
  <c r="EC77"/>
  <c r="EB77"/>
  <c r="EA77"/>
  <c r="DZ77"/>
  <c r="DY77"/>
  <c r="DX77"/>
  <c r="DW77"/>
  <c r="DV77"/>
  <c r="DU77"/>
  <c r="DT77"/>
  <c r="DS77"/>
  <c r="DR77"/>
  <c r="DQ77"/>
  <c r="DP77"/>
  <c r="DO77"/>
  <c r="DN77"/>
  <c r="DM77"/>
  <c r="DL77"/>
  <c r="DK77"/>
  <c r="DJ77"/>
  <c r="DI77"/>
  <c r="DH77"/>
  <c r="DG77"/>
  <c r="DF77"/>
  <c r="DE77"/>
  <c r="DD77"/>
  <c r="DC77"/>
  <c r="DB77"/>
  <c r="DA77"/>
  <c r="CZ77"/>
  <c r="CY77"/>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A77"/>
  <c r="BB77" s="1"/>
  <c r="AY77"/>
  <c r="AZ77" s="1"/>
  <c r="AW77"/>
  <c r="AX77" s="1"/>
  <c r="AU77"/>
  <c r="AV77" s="1"/>
  <c r="AT77"/>
  <c r="BC77" s="1"/>
  <c r="AS77"/>
  <c r="AR77"/>
  <c r="AQ77"/>
  <c r="AP77"/>
  <c r="AO77"/>
  <c r="AM77"/>
  <c r="AN77" s="1"/>
  <c r="AK77"/>
  <c r="AL77" s="1"/>
  <c r="AJ77"/>
  <c r="AI77"/>
  <c r="GT76"/>
  <c r="GS76"/>
  <c r="GR76"/>
  <c r="GQ76"/>
  <c r="GP76"/>
  <c r="GO76"/>
  <c r="GN76"/>
  <c r="GM76"/>
  <c r="GK76"/>
  <c r="GJ76"/>
  <c r="GI76"/>
  <c r="GH76"/>
  <c r="GG76"/>
  <c r="GF76"/>
  <c r="GE76"/>
  <c r="GD76"/>
  <c r="GC76"/>
  <c r="FX76"/>
  <c r="FW76"/>
  <c r="FV76"/>
  <c r="FU76"/>
  <c r="FT76"/>
  <c r="FS76"/>
  <c r="FR76"/>
  <c r="FQ76"/>
  <c r="FP76"/>
  <c r="FO76"/>
  <c r="FN76"/>
  <c r="FM76"/>
  <c r="FL76"/>
  <c r="FK76"/>
  <c r="FJ76"/>
  <c r="FI76"/>
  <c r="FH76"/>
  <c r="FG76"/>
  <c r="FF76"/>
  <c r="FE76"/>
  <c r="FD76"/>
  <c r="FC76"/>
  <c r="FB76"/>
  <c r="FA76"/>
  <c r="EZ76"/>
  <c r="EY76"/>
  <c r="EX76"/>
  <c r="EW76"/>
  <c r="EV76"/>
  <c r="EU76"/>
  <c r="ET76"/>
  <c r="ES76"/>
  <c r="ER76"/>
  <c r="EQ76"/>
  <c r="EP76"/>
  <c r="EO76"/>
  <c r="EN76"/>
  <c r="EM76"/>
  <c r="EL76"/>
  <c r="EK76"/>
  <c r="EJ76"/>
  <c r="EI76"/>
  <c r="EH76"/>
  <c r="EG76"/>
  <c r="EF76"/>
  <c r="EE76"/>
  <c r="ED76"/>
  <c r="EC76"/>
  <c r="EB76"/>
  <c r="EA76"/>
  <c r="DZ76"/>
  <c r="DY76"/>
  <c r="DX76"/>
  <c r="DW76"/>
  <c r="DV76"/>
  <c r="DU76"/>
  <c r="DT76"/>
  <c r="DS76"/>
  <c r="DR76"/>
  <c r="DQ76"/>
  <c r="DP76"/>
  <c r="DO76"/>
  <c r="DN76"/>
  <c r="DM76"/>
  <c r="DL76"/>
  <c r="DK76"/>
  <c r="DJ76"/>
  <c r="DI76"/>
  <c r="DH76"/>
  <c r="DG76"/>
  <c r="DF76"/>
  <c r="DE76"/>
  <c r="DD76"/>
  <c r="DC76"/>
  <c r="DB76"/>
  <c r="DA76"/>
  <c r="CZ76"/>
  <c r="CY76"/>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C76"/>
  <c r="BA76"/>
  <c r="BB76" s="1"/>
  <c r="AY76"/>
  <c r="AZ76" s="1"/>
  <c r="AW76"/>
  <c r="AX76" s="1"/>
  <c r="AU76"/>
  <c r="AV76" s="1"/>
  <c r="AT76"/>
  <c r="AS76"/>
  <c r="AR76"/>
  <c r="AQ76"/>
  <c r="AP76"/>
  <c r="AO76"/>
  <c r="AM76"/>
  <c r="AN76" s="1"/>
  <c r="AK76"/>
  <c r="AL76" s="1"/>
  <c r="AJ76"/>
  <c r="AI76"/>
  <c r="GT75"/>
  <c r="GS75"/>
  <c r="GR75"/>
  <c r="GQ75"/>
  <c r="GP75"/>
  <c r="GO75"/>
  <c r="GN75"/>
  <c r="GM75"/>
  <c r="GK75"/>
  <c r="GJ75"/>
  <c r="GI75"/>
  <c r="GH75"/>
  <c r="GG75"/>
  <c r="GF75"/>
  <c r="GE75"/>
  <c r="GD75"/>
  <c r="GC75"/>
  <c r="FX75"/>
  <c r="FW75"/>
  <c r="FV75"/>
  <c r="FU75"/>
  <c r="FT75"/>
  <c r="FS75"/>
  <c r="FR75"/>
  <c r="FQ75"/>
  <c r="FP75"/>
  <c r="FO75"/>
  <c r="FN75"/>
  <c r="FM75"/>
  <c r="FL75"/>
  <c r="FK75"/>
  <c r="FJ75"/>
  <c r="FI75"/>
  <c r="FH75"/>
  <c r="FG75"/>
  <c r="FF75"/>
  <c r="FE75"/>
  <c r="FD75"/>
  <c r="FC75"/>
  <c r="FB75"/>
  <c r="FA75"/>
  <c r="EZ75"/>
  <c r="EY75"/>
  <c r="EX75"/>
  <c r="EW75"/>
  <c r="EV75"/>
  <c r="EU75"/>
  <c r="ET75"/>
  <c r="ES75"/>
  <c r="ER75"/>
  <c r="EQ75"/>
  <c r="EP75"/>
  <c r="EO75"/>
  <c r="EN75"/>
  <c r="EM75"/>
  <c r="EL75"/>
  <c r="EK75"/>
  <c r="EJ75"/>
  <c r="EI75"/>
  <c r="EH75"/>
  <c r="EG75"/>
  <c r="EF75"/>
  <c r="EE75"/>
  <c r="ED75"/>
  <c r="EC75"/>
  <c r="EB75"/>
  <c r="EA75"/>
  <c r="DZ75"/>
  <c r="DY75"/>
  <c r="DX75"/>
  <c r="DW75"/>
  <c r="DV75"/>
  <c r="DU75"/>
  <c r="DT75"/>
  <c r="DS75"/>
  <c r="DR75"/>
  <c r="DQ75"/>
  <c r="DP75"/>
  <c r="DO75"/>
  <c r="DN75"/>
  <c r="DM75"/>
  <c r="DL75"/>
  <c r="DK75"/>
  <c r="DJ75"/>
  <c r="DI75"/>
  <c r="DH75"/>
  <c r="DG75"/>
  <c r="DF75"/>
  <c r="DE75"/>
  <c r="DD75"/>
  <c r="DC75"/>
  <c r="DB75"/>
  <c r="DA75"/>
  <c r="CZ75"/>
  <c r="CY75"/>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A75"/>
  <c r="BB75" s="1"/>
  <c r="AY75"/>
  <c r="AZ75" s="1"/>
  <c r="AW75"/>
  <c r="AX75" s="1"/>
  <c r="AU75"/>
  <c r="AV75" s="1"/>
  <c r="AT75"/>
  <c r="BC75" s="1"/>
  <c r="AS75"/>
  <c r="AR75"/>
  <c r="AQ75"/>
  <c r="AP75"/>
  <c r="AO75"/>
  <c r="AM75"/>
  <c r="AN75" s="1"/>
  <c r="AK75"/>
  <c r="AL75" s="1"/>
  <c r="AJ75"/>
  <c r="AI75"/>
  <c r="GT74"/>
  <c r="GS74"/>
  <c r="GR74"/>
  <c r="GQ74"/>
  <c r="GP74"/>
  <c r="GO74"/>
  <c r="GN74"/>
  <c r="GM74"/>
  <c r="GK74"/>
  <c r="GJ74"/>
  <c r="GI74"/>
  <c r="GH74"/>
  <c r="GG74"/>
  <c r="GF74"/>
  <c r="GE74"/>
  <c r="GD74"/>
  <c r="GC74"/>
  <c r="FX74"/>
  <c r="FW74"/>
  <c r="FV74"/>
  <c r="FU74"/>
  <c r="FT74"/>
  <c r="FS74"/>
  <c r="FR74"/>
  <c r="FQ74"/>
  <c r="FP74"/>
  <c r="FO74"/>
  <c r="FN74"/>
  <c r="FM74"/>
  <c r="FL74"/>
  <c r="FK74"/>
  <c r="FJ74"/>
  <c r="FI74"/>
  <c r="FH74"/>
  <c r="FG74"/>
  <c r="FF74"/>
  <c r="FE74"/>
  <c r="FD74"/>
  <c r="FC74"/>
  <c r="FB74"/>
  <c r="FA74"/>
  <c r="EZ74"/>
  <c r="EY74"/>
  <c r="EX74"/>
  <c r="EW74"/>
  <c r="EV74"/>
  <c r="EU74"/>
  <c r="ET74"/>
  <c r="ES74"/>
  <c r="ER74"/>
  <c r="EQ74"/>
  <c r="EP74"/>
  <c r="EO74"/>
  <c r="EN74"/>
  <c r="EM74"/>
  <c r="EL74"/>
  <c r="EK74"/>
  <c r="EJ74"/>
  <c r="EI74"/>
  <c r="EH74"/>
  <c r="EG74"/>
  <c r="EF74"/>
  <c r="EE74"/>
  <c r="ED74"/>
  <c r="EC74"/>
  <c r="EB74"/>
  <c r="EA74"/>
  <c r="DZ74"/>
  <c r="DY74"/>
  <c r="DX74"/>
  <c r="DW74"/>
  <c r="DV74"/>
  <c r="DU74"/>
  <c r="DT74"/>
  <c r="DS74"/>
  <c r="DR74"/>
  <c r="DQ74"/>
  <c r="DP74"/>
  <c r="DO74"/>
  <c r="DN74"/>
  <c r="DM74"/>
  <c r="DL74"/>
  <c r="DK74"/>
  <c r="DJ74"/>
  <c r="DI74"/>
  <c r="DH74"/>
  <c r="DG74"/>
  <c r="DF74"/>
  <c r="DE74"/>
  <c r="DD74"/>
  <c r="DC74"/>
  <c r="DB74"/>
  <c r="DA74"/>
  <c r="CZ74"/>
  <c r="CY74"/>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A74"/>
  <c r="BB74" s="1"/>
  <c r="AY74"/>
  <c r="AZ74" s="1"/>
  <c r="AW74"/>
  <c r="AX74" s="1"/>
  <c r="AU74"/>
  <c r="AV74" s="1"/>
  <c r="AT74"/>
  <c r="BC74" s="1"/>
  <c r="AS74"/>
  <c r="AR74"/>
  <c r="AQ74"/>
  <c r="AP74"/>
  <c r="AO74"/>
  <c r="AM74"/>
  <c r="AN74" s="1"/>
  <c r="AK74"/>
  <c r="AL74" s="1"/>
  <c r="AJ74"/>
  <c r="AI74"/>
  <c r="GT73"/>
  <c r="GS73"/>
  <c r="GR73"/>
  <c r="GQ73"/>
  <c r="GP73"/>
  <c r="GO73"/>
  <c r="GN73"/>
  <c r="GM73"/>
  <c r="GK73"/>
  <c r="GJ73"/>
  <c r="GI73"/>
  <c r="GH73"/>
  <c r="GG73"/>
  <c r="GF73"/>
  <c r="GE73"/>
  <c r="GD73"/>
  <c r="GC73"/>
  <c r="FX73"/>
  <c r="FW73"/>
  <c r="FV73"/>
  <c r="FU73"/>
  <c r="FT73"/>
  <c r="FS73"/>
  <c r="FR73"/>
  <c r="FQ73"/>
  <c r="FP73"/>
  <c r="FO73"/>
  <c r="FN73"/>
  <c r="FM73"/>
  <c r="FL73"/>
  <c r="FK73"/>
  <c r="FJ73"/>
  <c r="FI73"/>
  <c r="FH73"/>
  <c r="FG73"/>
  <c r="FF73"/>
  <c r="FE73"/>
  <c r="FD73"/>
  <c r="FC73"/>
  <c r="FB73"/>
  <c r="FA73"/>
  <c r="EZ73"/>
  <c r="EY73"/>
  <c r="EX73"/>
  <c r="EW73"/>
  <c r="EV73"/>
  <c r="EU73"/>
  <c r="ET73"/>
  <c r="ES73"/>
  <c r="ER73"/>
  <c r="EQ73"/>
  <c r="EP73"/>
  <c r="EO73"/>
  <c r="EN73"/>
  <c r="EM73"/>
  <c r="EL73"/>
  <c r="EK73"/>
  <c r="EJ73"/>
  <c r="EI73"/>
  <c r="EH73"/>
  <c r="EG73"/>
  <c r="EF73"/>
  <c r="EE73"/>
  <c r="ED73"/>
  <c r="EC73"/>
  <c r="EB73"/>
  <c r="EA73"/>
  <c r="DZ73"/>
  <c r="DY73"/>
  <c r="DX73"/>
  <c r="DW73"/>
  <c r="DV73"/>
  <c r="DU73"/>
  <c r="DT73"/>
  <c r="DS73"/>
  <c r="DR73"/>
  <c r="DQ73"/>
  <c r="DP73"/>
  <c r="DO73"/>
  <c r="DN73"/>
  <c r="DM73"/>
  <c r="DL73"/>
  <c r="DK73"/>
  <c r="DJ73"/>
  <c r="DI73"/>
  <c r="DH73"/>
  <c r="DG73"/>
  <c r="DF73"/>
  <c r="DE73"/>
  <c r="DD73"/>
  <c r="DC73"/>
  <c r="DB73"/>
  <c r="DA73"/>
  <c r="CZ73"/>
  <c r="CY73"/>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C73"/>
  <c r="BA73"/>
  <c r="BB73" s="1"/>
  <c r="AY73"/>
  <c r="AZ73" s="1"/>
  <c r="AW73"/>
  <c r="AX73" s="1"/>
  <c r="AU73"/>
  <c r="AV73" s="1"/>
  <c r="AT73"/>
  <c r="AS73"/>
  <c r="AR73"/>
  <c r="AQ73"/>
  <c r="AP73"/>
  <c r="AO73"/>
  <c r="AM73"/>
  <c r="AN73" s="1"/>
  <c r="AK73"/>
  <c r="AL73" s="1"/>
  <c r="AJ73"/>
  <c r="AI73"/>
  <c r="GT72"/>
  <c r="GS72"/>
  <c r="GR72"/>
  <c r="GQ72"/>
  <c r="GP72"/>
  <c r="GO72"/>
  <c r="GN72"/>
  <c r="GM72"/>
  <c r="GK72"/>
  <c r="GJ72"/>
  <c r="GI72"/>
  <c r="GH72"/>
  <c r="GG72"/>
  <c r="GF72"/>
  <c r="GE72"/>
  <c r="GD72"/>
  <c r="GC72"/>
  <c r="FX72"/>
  <c r="FW72"/>
  <c r="FV72"/>
  <c r="FU72"/>
  <c r="FT72"/>
  <c r="FS72"/>
  <c r="FR72"/>
  <c r="FQ72"/>
  <c r="FP72"/>
  <c r="FO72"/>
  <c r="FN72"/>
  <c r="FM72"/>
  <c r="FL72"/>
  <c r="FK72"/>
  <c r="FJ72"/>
  <c r="FI72"/>
  <c r="FH72"/>
  <c r="FG72"/>
  <c r="FF72"/>
  <c r="FE72"/>
  <c r="FD72"/>
  <c r="FC72"/>
  <c r="FB72"/>
  <c r="FA72"/>
  <c r="EZ72"/>
  <c r="EY72"/>
  <c r="EX72"/>
  <c r="EW72"/>
  <c r="EV72"/>
  <c r="EU72"/>
  <c r="ET72"/>
  <c r="ES72"/>
  <c r="ER72"/>
  <c r="EQ72"/>
  <c r="EP72"/>
  <c r="EO72"/>
  <c r="EN72"/>
  <c r="EM72"/>
  <c r="EL72"/>
  <c r="EK72"/>
  <c r="EJ72"/>
  <c r="EI72"/>
  <c r="EH72"/>
  <c r="EG72"/>
  <c r="EF72"/>
  <c r="EE72"/>
  <c r="ED72"/>
  <c r="EC72"/>
  <c r="EB72"/>
  <c r="EA72"/>
  <c r="DZ72"/>
  <c r="DY72"/>
  <c r="DX72"/>
  <c r="DW72"/>
  <c r="DV72"/>
  <c r="DU72"/>
  <c r="DT72"/>
  <c r="DS72"/>
  <c r="DR72"/>
  <c r="DQ72"/>
  <c r="DP72"/>
  <c r="DO72"/>
  <c r="DN72"/>
  <c r="DM72"/>
  <c r="DL72"/>
  <c r="DK72"/>
  <c r="DJ72"/>
  <c r="DI72"/>
  <c r="DH72"/>
  <c r="DG72"/>
  <c r="DF72"/>
  <c r="DE72"/>
  <c r="DD72"/>
  <c r="DC72"/>
  <c r="DB72"/>
  <c r="DA72"/>
  <c r="CZ72"/>
  <c r="CY72"/>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C72"/>
  <c r="BA72"/>
  <c r="BB72" s="1"/>
  <c r="AY72"/>
  <c r="AZ72" s="1"/>
  <c r="AW72"/>
  <c r="AX72" s="1"/>
  <c r="AU72"/>
  <c r="AV72" s="1"/>
  <c r="AT72"/>
  <c r="AS72"/>
  <c r="AR72"/>
  <c r="AQ72"/>
  <c r="AP72"/>
  <c r="AO72"/>
  <c r="AM72"/>
  <c r="AN72" s="1"/>
  <c r="AK72"/>
  <c r="AL72" s="1"/>
  <c r="AJ72"/>
  <c r="AI72"/>
  <c r="GT71"/>
  <c r="GS71"/>
  <c r="GR71"/>
  <c r="GQ71"/>
  <c r="GP71"/>
  <c r="GO71"/>
  <c r="GN71"/>
  <c r="GM71"/>
  <c r="GK71"/>
  <c r="GJ71"/>
  <c r="GI71"/>
  <c r="GH71"/>
  <c r="GG71"/>
  <c r="GF71"/>
  <c r="GE71"/>
  <c r="GD71"/>
  <c r="GC71"/>
  <c r="FX71"/>
  <c r="FW71"/>
  <c r="FV71"/>
  <c r="FU71"/>
  <c r="FT71"/>
  <c r="FS71"/>
  <c r="FR71"/>
  <c r="FQ71"/>
  <c r="FP71"/>
  <c r="FO71"/>
  <c r="FN71"/>
  <c r="FM71"/>
  <c r="FL71"/>
  <c r="FK71"/>
  <c r="FJ71"/>
  <c r="FI71"/>
  <c r="FH71"/>
  <c r="FG71"/>
  <c r="FF71"/>
  <c r="FE71"/>
  <c r="FD71"/>
  <c r="FC71"/>
  <c r="FB71"/>
  <c r="FA71"/>
  <c r="EZ71"/>
  <c r="EY71"/>
  <c r="EX71"/>
  <c r="EW71"/>
  <c r="EV71"/>
  <c r="EU71"/>
  <c r="ET71"/>
  <c r="ES71"/>
  <c r="ER71"/>
  <c r="EQ71"/>
  <c r="EP71"/>
  <c r="EO71"/>
  <c r="EN71"/>
  <c r="EM71"/>
  <c r="EL71"/>
  <c r="EK71"/>
  <c r="EJ71"/>
  <c r="EI71"/>
  <c r="EH71"/>
  <c r="EG71"/>
  <c r="EF71"/>
  <c r="EE71"/>
  <c r="ED71"/>
  <c r="EC71"/>
  <c r="EB71"/>
  <c r="EA71"/>
  <c r="DZ71"/>
  <c r="DY71"/>
  <c r="DX71"/>
  <c r="DW71"/>
  <c r="DV71"/>
  <c r="DU71"/>
  <c r="DT71"/>
  <c r="DS71"/>
  <c r="DR71"/>
  <c r="DQ71"/>
  <c r="DP71"/>
  <c r="DO71"/>
  <c r="DN71"/>
  <c r="DM71"/>
  <c r="DL71"/>
  <c r="DK71"/>
  <c r="DJ71"/>
  <c r="DI71"/>
  <c r="DH71"/>
  <c r="DG71"/>
  <c r="DF71"/>
  <c r="DE71"/>
  <c r="DD71"/>
  <c r="DC71"/>
  <c r="DB71"/>
  <c r="DA71"/>
  <c r="CZ71"/>
  <c r="CY71"/>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C71"/>
  <c r="BA71"/>
  <c r="BB71" s="1"/>
  <c r="AY71"/>
  <c r="AZ71" s="1"/>
  <c r="AW71"/>
  <c r="AX71" s="1"/>
  <c r="AU71"/>
  <c r="AV71" s="1"/>
  <c r="AT71"/>
  <c r="AS71"/>
  <c r="AR71"/>
  <c r="AQ71"/>
  <c r="AP71"/>
  <c r="AO71"/>
  <c r="AM71"/>
  <c r="AN71" s="1"/>
  <c r="AK71"/>
  <c r="AL71" s="1"/>
  <c r="AJ71"/>
  <c r="AI71"/>
  <c r="GT70"/>
  <c r="GS70"/>
  <c r="GR70"/>
  <c r="GQ70"/>
  <c r="GP70"/>
  <c r="GO70"/>
  <c r="GN70"/>
  <c r="GM70"/>
  <c r="GK70"/>
  <c r="GJ70"/>
  <c r="GI70"/>
  <c r="GH70"/>
  <c r="GG70"/>
  <c r="GF70"/>
  <c r="GE70"/>
  <c r="GD70"/>
  <c r="GC70"/>
  <c r="FX70"/>
  <c r="FW70"/>
  <c r="FV70"/>
  <c r="FU70"/>
  <c r="FT70"/>
  <c r="FS70"/>
  <c r="FR70"/>
  <c r="FQ70"/>
  <c r="FP70"/>
  <c r="FO70"/>
  <c r="FN70"/>
  <c r="FM70"/>
  <c r="FL70"/>
  <c r="FK70"/>
  <c r="FJ70"/>
  <c r="FI70"/>
  <c r="FH70"/>
  <c r="FG70"/>
  <c r="FF70"/>
  <c r="FE70"/>
  <c r="FD70"/>
  <c r="FC70"/>
  <c r="FB70"/>
  <c r="FA70"/>
  <c r="EZ70"/>
  <c r="EY70"/>
  <c r="EX70"/>
  <c r="EW70"/>
  <c r="EV70"/>
  <c r="EU70"/>
  <c r="ET70"/>
  <c r="ES70"/>
  <c r="ER70"/>
  <c r="EQ70"/>
  <c r="EP70"/>
  <c r="EO70"/>
  <c r="EN70"/>
  <c r="EM70"/>
  <c r="EL70"/>
  <c r="EK70"/>
  <c r="EJ70"/>
  <c r="EI70"/>
  <c r="EH70"/>
  <c r="EG70"/>
  <c r="EF70"/>
  <c r="EE70"/>
  <c r="ED70"/>
  <c r="EC70"/>
  <c r="EB70"/>
  <c r="EA70"/>
  <c r="DZ70"/>
  <c r="DY70"/>
  <c r="DX70"/>
  <c r="DW70"/>
  <c r="DV70"/>
  <c r="DU70"/>
  <c r="DT70"/>
  <c r="DS70"/>
  <c r="DR70"/>
  <c r="DQ70"/>
  <c r="DP70"/>
  <c r="DO70"/>
  <c r="DN70"/>
  <c r="DM70"/>
  <c r="DL70"/>
  <c r="DK70"/>
  <c r="DJ70"/>
  <c r="DI70"/>
  <c r="DH70"/>
  <c r="DG70"/>
  <c r="DF70"/>
  <c r="DE70"/>
  <c r="DD70"/>
  <c r="DC70"/>
  <c r="DB70"/>
  <c r="DA70"/>
  <c r="CZ70"/>
  <c r="CY70"/>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C70"/>
  <c r="BA70"/>
  <c r="BB70" s="1"/>
  <c r="AY70"/>
  <c r="AZ70" s="1"/>
  <c r="AW70"/>
  <c r="AX70" s="1"/>
  <c r="AU70"/>
  <c r="AV70" s="1"/>
  <c r="AT70"/>
  <c r="AS70"/>
  <c r="AR70"/>
  <c r="AQ70"/>
  <c r="AP70"/>
  <c r="AO70"/>
  <c r="AM70"/>
  <c r="AN70" s="1"/>
  <c r="AK70"/>
  <c r="AL70" s="1"/>
  <c r="AJ70"/>
  <c r="AI70"/>
  <c r="GT69"/>
  <c r="GS69"/>
  <c r="GR69"/>
  <c r="GQ69"/>
  <c r="GP69"/>
  <c r="GO69"/>
  <c r="GN69"/>
  <c r="GM69"/>
  <c r="GK69"/>
  <c r="GJ69"/>
  <c r="GI69"/>
  <c r="GH69"/>
  <c r="GG69"/>
  <c r="GF69"/>
  <c r="GE69"/>
  <c r="GD69"/>
  <c r="GC69"/>
  <c r="FX69"/>
  <c r="FW69"/>
  <c r="FV69"/>
  <c r="FU69"/>
  <c r="FT69"/>
  <c r="FS69"/>
  <c r="FR69"/>
  <c r="FQ69"/>
  <c r="FP69"/>
  <c r="FO69"/>
  <c r="FN69"/>
  <c r="FM69"/>
  <c r="FL69"/>
  <c r="FK69"/>
  <c r="FJ69"/>
  <c r="FI69"/>
  <c r="FH69"/>
  <c r="FG69"/>
  <c r="FF69"/>
  <c r="FE69"/>
  <c r="FD69"/>
  <c r="FC69"/>
  <c r="FB69"/>
  <c r="FA69"/>
  <c r="EZ69"/>
  <c r="EY69"/>
  <c r="EX69"/>
  <c r="EW69"/>
  <c r="EV69"/>
  <c r="EU69"/>
  <c r="ET69"/>
  <c r="ES69"/>
  <c r="ER69"/>
  <c r="EQ69"/>
  <c r="EP69"/>
  <c r="EO69"/>
  <c r="EN69"/>
  <c r="EM69"/>
  <c r="EL69"/>
  <c r="EK69"/>
  <c r="EJ69"/>
  <c r="EI69"/>
  <c r="EH69"/>
  <c r="EG69"/>
  <c r="EF69"/>
  <c r="EE69"/>
  <c r="ED69"/>
  <c r="EC69"/>
  <c r="EB69"/>
  <c r="EA69"/>
  <c r="DZ69"/>
  <c r="DY69"/>
  <c r="DX69"/>
  <c r="DW69"/>
  <c r="DV69"/>
  <c r="DU69"/>
  <c r="DT69"/>
  <c r="DS69"/>
  <c r="DR69"/>
  <c r="DQ69"/>
  <c r="DP69"/>
  <c r="DO69"/>
  <c r="DN69"/>
  <c r="DM69"/>
  <c r="DL69"/>
  <c r="DK69"/>
  <c r="DJ69"/>
  <c r="DI69"/>
  <c r="DH69"/>
  <c r="DG69"/>
  <c r="DF69"/>
  <c r="DE69"/>
  <c r="DD69"/>
  <c r="DC69"/>
  <c r="DB69"/>
  <c r="DA69"/>
  <c r="CZ69"/>
  <c r="CY69"/>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C69"/>
  <c r="BA69"/>
  <c r="BB69" s="1"/>
  <c r="AY69"/>
  <c r="AZ69" s="1"/>
  <c r="AW69"/>
  <c r="AX69" s="1"/>
  <c r="AU69"/>
  <c r="AV69" s="1"/>
  <c r="AT69"/>
  <c r="AS69"/>
  <c r="AR69"/>
  <c r="AQ69"/>
  <c r="AP69"/>
  <c r="AO69"/>
  <c r="AM69"/>
  <c r="AN69" s="1"/>
  <c r="AK69"/>
  <c r="AL69" s="1"/>
  <c r="AJ69"/>
  <c r="AI69"/>
  <c r="GT68"/>
  <c r="GS68"/>
  <c r="GR68"/>
  <c r="GQ68"/>
  <c r="GP68"/>
  <c r="GO68"/>
  <c r="GN68"/>
  <c r="GM68"/>
  <c r="GK68"/>
  <c r="GJ68"/>
  <c r="GI68"/>
  <c r="GH68"/>
  <c r="GG68"/>
  <c r="GF68"/>
  <c r="GE68"/>
  <c r="GD68"/>
  <c r="GC68"/>
  <c r="FX68"/>
  <c r="FW68"/>
  <c r="FV68"/>
  <c r="FU68"/>
  <c r="FT68"/>
  <c r="FS68"/>
  <c r="FR68"/>
  <c r="FQ68"/>
  <c r="FP68"/>
  <c r="FO68"/>
  <c r="FN68"/>
  <c r="FM68"/>
  <c r="FL68"/>
  <c r="FK68"/>
  <c r="FJ68"/>
  <c r="FI68"/>
  <c r="FH68"/>
  <c r="FG68"/>
  <c r="FF68"/>
  <c r="FE68"/>
  <c r="FD68"/>
  <c r="FC68"/>
  <c r="FB68"/>
  <c r="FA68"/>
  <c r="EZ68"/>
  <c r="EY68"/>
  <c r="EX68"/>
  <c r="EW68"/>
  <c r="EV68"/>
  <c r="EU68"/>
  <c r="ET68"/>
  <c r="ES68"/>
  <c r="ER68"/>
  <c r="EQ68"/>
  <c r="EP68"/>
  <c r="EO68"/>
  <c r="EN68"/>
  <c r="EM68"/>
  <c r="EL68"/>
  <c r="EK68"/>
  <c r="EJ68"/>
  <c r="EI68"/>
  <c r="EH68"/>
  <c r="EG68"/>
  <c r="EF68"/>
  <c r="EE68"/>
  <c r="ED68"/>
  <c r="EC68"/>
  <c r="EB68"/>
  <c r="EA68"/>
  <c r="DZ68"/>
  <c r="DY68"/>
  <c r="DX68"/>
  <c r="DW68"/>
  <c r="DV68"/>
  <c r="DU68"/>
  <c r="DT68"/>
  <c r="DS68"/>
  <c r="DR68"/>
  <c r="DQ68"/>
  <c r="DP68"/>
  <c r="DO68"/>
  <c r="DN68"/>
  <c r="DM68"/>
  <c r="DL68"/>
  <c r="DK68"/>
  <c r="DJ68"/>
  <c r="DI68"/>
  <c r="DH68"/>
  <c r="DG68"/>
  <c r="DF68"/>
  <c r="DE68"/>
  <c r="DD68"/>
  <c r="DC68"/>
  <c r="DB68"/>
  <c r="DA68"/>
  <c r="CZ68"/>
  <c r="CY68"/>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A68"/>
  <c r="BB68" s="1"/>
  <c r="AY68"/>
  <c r="AZ68" s="1"/>
  <c r="AW68"/>
  <c r="AX68" s="1"/>
  <c r="AU68"/>
  <c r="AV68" s="1"/>
  <c r="AT68"/>
  <c r="AS68"/>
  <c r="AR68"/>
  <c r="AQ68"/>
  <c r="AP68"/>
  <c r="BC68" s="1"/>
  <c r="AO68"/>
  <c r="AM68"/>
  <c r="AN68" s="1"/>
  <c r="AK68"/>
  <c r="AL68" s="1"/>
  <c r="AJ68"/>
  <c r="AI68"/>
  <c r="GT67"/>
  <c r="GS67"/>
  <c r="GR67"/>
  <c r="GQ67"/>
  <c r="GP67"/>
  <c r="GO67"/>
  <c r="GN67"/>
  <c r="GM67"/>
  <c r="GK67"/>
  <c r="GJ67"/>
  <c r="GI67"/>
  <c r="GH67"/>
  <c r="GG67"/>
  <c r="GF67"/>
  <c r="GE67"/>
  <c r="GD67"/>
  <c r="GC67"/>
  <c r="FX67"/>
  <c r="FW67"/>
  <c r="FV67"/>
  <c r="FU67"/>
  <c r="FT67"/>
  <c r="FS67"/>
  <c r="FR67"/>
  <c r="FQ67"/>
  <c r="FP67"/>
  <c r="FO67"/>
  <c r="FN67"/>
  <c r="FM67"/>
  <c r="FL67"/>
  <c r="FK67"/>
  <c r="FJ67"/>
  <c r="FI67"/>
  <c r="FH67"/>
  <c r="FG67"/>
  <c r="FF67"/>
  <c r="FE67"/>
  <c r="FD67"/>
  <c r="FC67"/>
  <c r="FB67"/>
  <c r="FA67"/>
  <c r="EZ67"/>
  <c r="EY67"/>
  <c r="EX67"/>
  <c r="EW67"/>
  <c r="EV67"/>
  <c r="EU67"/>
  <c r="ET67"/>
  <c r="ES67"/>
  <c r="ER67"/>
  <c r="EQ67"/>
  <c r="EP67"/>
  <c r="EO67"/>
  <c r="EN67"/>
  <c r="EM67"/>
  <c r="EL67"/>
  <c r="EK67"/>
  <c r="EJ67"/>
  <c r="EI67"/>
  <c r="EH67"/>
  <c r="EG67"/>
  <c r="EF67"/>
  <c r="EE67"/>
  <c r="ED67"/>
  <c r="EC67"/>
  <c r="EB67"/>
  <c r="EA67"/>
  <c r="DZ67"/>
  <c r="DY67"/>
  <c r="DX67"/>
  <c r="DW67"/>
  <c r="DV67"/>
  <c r="DU67"/>
  <c r="DT67"/>
  <c r="DS67"/>
  <c r="DR67"/>
  <c r="DQ67"/>
  <c r="DP67"/>
  <c r="DO67"/>
  <c r="DN67"/>
  <c r="DM67"/>
  <c r="DL67"/>
  <c r="DK67"/>
  <c r="DJ67"/>
  <c r="DI67"/>
  <c r="DH67"/>
  <c r="DG67"/>
  <c r="DF67"/>
  <c r="DE67"/>
  <c r="DD67"/>
  <c r="DC67"/>
  <c r="DB67"/>
  <c r="DA67"/>
  <c r="CZ67"/>
  <c r="CY67"/>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A67"/>
  <c r="BB67" s="1"/>
  <c r="AY67"/>
  <c r="AZ67" s="1"/>
  <c r="AW67"/>
  <c r="AX67" s="1"/>
  <c r="AU67"/>
  <c r="AV67" s="1"/>
  <c r="AT67"/>
  <c r="AS67"/>
  <c r="AR67"/>
  <c r="AQ67"/>
  <c r="AP67"/>
  <c r="AO67"/>
  <c r="BC67" s="1"/>
  <c r="AM67"/>
  <c r="AN67" s="1"/>
  <c r="AK67"/>
  <c r="AL67" s="1"/>
  <c r="AJ67"/>
  <c r="AI67"/>
  <c r="GT66"/>
  <c r="GS66"/>
  <c r="GR66"/>
  <c r="GQ66"/>
  <c r="GP66"/>
  <c r="GO66"/>
  <c r="GN66"/>
  <c r="GM66"/>
  <c r="GK66"/>
  <c r="GJ66"/>
  <c r="GI66"/>
  <c r="GH66"/>
  <c r="GG66"/>
  <c r="GF66"/>
  <c r="GE66"/>
  <c r="GD66"/>
  <c r="GC66"/>
  <c r="FX66"/>
  <c r="FW66"/>
  <c r="FV66"/>
  <c r="FU66"/>
  <c r="FT66"/>
  <c r="FS66"/>
  <c r="FR66"/>
  <c r="FQ66"/>
  <c r="FP66"/>
  <c r="FO66"/>
  <c r="FN66"/>
  <c r="FM66"/>
  <c r="FL66"/>
  <c r="FK66"/>
  <c r="FJ66"/>
  <c r="FI66"/>
  <c r="FH66"/>
  <c r="FG66"/>
  <c r="FF66"/>
  <c r="FE66"/>
  <c r="FD66"/>
  <c r="FC66"/>
  <c r="FB66"/>
  <c r="FA66"/>
  <c r="EZ66"/>
  <c r="EY66"/>
  <c r="EX66"/>
  <c r="EW66"/>
  <c r="EV66"/>
  <c r="EU66"/>
  <c r="ET66"/>
  <c r="ES66"/>
  <c r="ER66"/>
  <c r="EQ66"/>
  <c r="EP66"/>
  <c r="EO66"/>
  <c r="EN66"/>
  <c r="EM66"/>
  <c r="EL66"/>
  <c r="EK66"/>
  <c r="EJ66"/>
  <c r="EI66"/>
  <c r="EH66"/>
  <c r="EG66"/>
  <c r="EF66"/>
  <c r="EE66"/>
  <c r="ED66"/>
  <c r="EC66"/>
  <c r="EB66"/>
  <c r="EA66"/>
  <c r="DZ66"/>
  <c r="DY66"/>
  <c r="DX66"/>
  <c r="DW66"/>
  <c r="DV66"/>
  <c r="DU66"/>
  <c r="DT66"/>
  <c r="DS66"/>
  <c r="DR66"/>
  <c r="DQ66"/>
  <c r="DP66"/>
  <c r="DO66"/>
  <c r="DN66"/>
  <c r="DM66"/>
  <c r="DL66"/>
  <c r="DK66"/>
  <c r="DJ66"/>
  <c r="DI66"/>
  <c r="DH66"/>
  <c r="DG66"/>
  <c r="DF66"/>
  <c r="DE66"/>
  <c r="DD66"/>
  <c r="DC66"/>
  <c r="DB66"/>
  <c r="DA66"/>
  <c r="CZ66"/>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C66"/>
  <c r="BA66"/>
  <c r="BB66" s="1"/>
  <c r="AY66"/>
  <c r="AZ66" s="1"/>
  <c r="AW66"/>
  <c r="AX66" s="1"/>
  <c r="AU66"/>
  <c r="AV66" s="1"/>
  <c r="AT66"/>
  <c r="AS66"/>
  <c r="AR66"/>
  <c r="AQ66"/>
  <c r="AP66"/>
  <c r="AO66"/>
  <c r="AM66"/>
  <c r="AN66" s="1"/>
  <c r="AK66"/>
  <c r="AL66" s="1"/>
  <c r="AJ66"/>
  <c r="AI66"/>
  <c r="GT65"/>
  <c r="GS65"/>
  <c r="GR65"/>
  <c r="GQ65"/>
  <c r="GP65"/>
  <c r="GO65"/>
  <c r="GN65"/>
  <c r="GM65"/>
  <c r="GK65"/>
  <c r="GJ65"/>
  <c r="GI65"/>
  <c r="GH65"/>
  <c r="GG65"/>
  <c r="GF65"/>
  <c r="GE65"/>
  <c r="GD65"/>
  <c r="GC65"/>
  <c r="FX65"/>
  <c r="FW65"/>
  <c r="FV65"/>
  <c r="FU65"/>
  <c r="FT65"/>
  <c r="FS65"/>
  <c r="FR65"/>
  <c r="FQ65"/>
  <c r="FP65"/>
  <c r="FO65"/>
  <c r="FN65"/>
  <c r="FM65"/>
  <c r="FL65"/>
  <c r="FK65"/>
  <c r="FJ65"/>
  <c r="FI65"/>
  <c r="FH65"/>
  <c r="FG65"/>
  <c r="FF65"/>
  <c r="FE65"/>
  <c r="FD65"/>
  <c r="FC65"/>
  <c r="FB65"/>
  <c r="FA65"/>
  <c r="EZ65"/>
  <c r="EY65"/>
  <c r="EX65"/>
  <c r="EW65"/>
  <c r="EV65"/>
  <c r="EU65"/>
  <c r="ET65"/>
  <c r="ES65"/>
  <c r="ER65"/>
  <c r="EQ65"/>
  <c r="EP65"/>
  <c r="EO65"/>
  <c r="EN65"/>
  <c r="EM65"/>
  <c r="EL65"/>
  <c r="EK65"/>
  <c r="EJ65"/>
  <c r="EI65"/>
  <c r="EH65"/>
  <c r="EG65"/>
  <c r="EF65"/>
  <c r="EE65"/>
  <c r="ED65"/>
  <c r="EC65"/>
  <c r="EB65"/>
  <c r="EA65"/>
  <c r="DZ65"/>
  <c r="DY65"/>
  <c r="DX65"/>
  <c r="DW65"/>
  <c r="DV65"/>
  <c r="DU65"/>
  <c r="DT65"/>
  <c r="DS65"/>
  <c r="DR65"/>
  <c r="DQ65"/>
  <c r="DP65"/>
  <c r="DO65"/>
  <c r="DN65"/>
  <c r="DM65"/>
  <c r="DL65"/>
  <c r="DK65"/>
  <c r="DJ65"/>
  <c r="DI65"/>
  <c r="DH65"/>
  <c r="DG65"/>
  <c r="DF65"/>
  <c r="DE65"/>
  <c r="DD65"/>
  <c r="DC65"/>
  <c r="DB65"/>
  <c r="DA65"/>
  <c r="CZ65"/>
  <c r="CY65"/>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C65"/>
  <c r="BA65"/>
  <c r="BB65" s="1"/>
  <c r="AY65"/>
  <c r="AZ65" s="1"/>
  <c r="AW65"/>
  <c r="AX65" s="1"/>
  <c r="AU65"/>
  <c r="AV65" s="1"/>
  <c r="AT65"/>
  <c r="AS65"/>
  <c r="AR65"/>
  <c r="AQ65"/>
  <c r="AP65"/>
  <c r="AO65"/>
  <c r="AM65"/>
  <c r="AN65" s="1"/>
  <c r="AK65"/>
  <c r="AL65" s="1"/>
  <c r="AJ65"/>
  <c r="AI65"/>
  <c r="GT64"/>
  <c r="GS64"/>
  <c r="GR64"/>
  <c r="GQ64"/>
  <c r="GP64"/>
  <c r="GO64"/>
  <c r="GN64"/>
  <c r="GM64"/>
  <c r="GK64"/>
  <c r="GJ64"/>
  <c r="GI64"/>
  <c r="GH64"/>
  <c r="GG64"/>
  <c r="GF64"/>
  <c r="GE64"/>
  <c r="GD64"/>
  <c r="GC64"/>
  <c r="FX64"/>
  <c r="FW64"/>
  <c r="FV64"/>
  <c r="FU64"/>
  <c r="FT64"/>
  <c r="FS64"/>
  <c r="FR64"/>
  <c r="FQ64"/>
  <c r="FP64"/>
  <c r="FO64"/>
  <c r="FN64"/>
  <c r="FM64"/>
  <c r="FL64"/>
  <c r="FK64"/>
  <c r="FJ64"/>
  <c r="FI64"/>
  <c r="FH64"/>
  <c r="FG64"/>
  <c r="FF64"/>
  <c r="FE64"/>
  <c r="FD64"/>
  <c r="FC64"/>
  <c r="FB64"/>
  <c r="FA64"/>
  <c r="EZ64"/>
  <c r="EY64"/>
  <c r="EX64"/>
  <c r="EW64"/>
  <c r="EV64"/>
  <c r="EU64"/>
  <c r="ET64"/>
  <c r="ES64"/>
  <c r="ER64"/>
  <c r="EQ64"/>
  <c r="EP64"/>
  <c r="EO64"/>
  <c r="EN64"/>
  <c r="EM64"/>
  <c r="EL64"/>
  <c r="EK64"/>
  <c r="EJ64"/>
  <c r="EI64"/>
  <c r="EH64"/>
  <c r="EG64"/>
  <c r="EF64"/>
  <c r="EE64"/>
  <c r="ED64"/>
  <c r="EC64"/>
  <c r="EB64"/>
  <c r="EA64"/>
  <c r="DZ64"/>
  <c r="DY64"/>
  <c r="DX64"/>
  <c r="DW64"/>
  <c r="DV64"/>
  <c r="DU64"/>
  <c r="DT64"/>
  <c r="DS64"/>
  <c r="DR64"/>
  <c r="DQ64"/>
  <c r="DP64"/>
  <c r="DO64"/>
  <c r="DN64"/>
  <c r="DM64"/>
  <c r="DL64"/>
  <c r="DK64"/>
  <c r="DJ64"/>
  <c r="DI64"/>
  <c r="DH64"/>
  <c r="DG64"/>
  <c r="DF64"/>
  <c r="DE64"/>
  <c r="DD64"/>
  <c r="DC64"/>
  <c r="DB64"/>
  <c r="DA64"/>
  <c r="CZ64"/>
  <c r="CY64"/>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C64"/>
  <c r="BA64"/>
  <c r="BB64" s="1"/>
  <c r="AY64"/>
  <c r="AZ64" s="1"/>
  <c r="AW64"/>
  <c r="AX64" s="1"/>
  <c r="AU64"/>
  <c r="AV64" s="1"/>
  <c r="AT64"/>
  <c r="AS64"/>
  <c r="AR64"/>
  <c r="AQ64"/>
  <c r="AP64"/>
  <c r="AO64"/>
  <c r="AM64"/>
  <c r="AN64" s="1"/>
  <c r="AK64"/>
  <c r="AL64" s="1"/>
  <c r="AJ64"/>
  <c r="AI64"/>
  <c r="GT63"/>
  <c r="GS63"/>
  <c r="GR63"/>
  <c r="GQ63"/>
  <c r="GP63"/>
  <c r="GO63"/>
  <c r="GN63"/>
  <c r="GM63"/>
  <c r="GK63"/>
  <c r="GJ63"/>
  <c r="GI63"/>
  <c r="GH63"/>
  <c r="GG63"/>
  <c r="GF63"/>
  <c r="GE63"/>
  <c r="GD63"/>
  <c r="GC63"/>
  <c r="FX63"/>
  <c r="FW63"/>
  <c r="FV63"/>
  <c r="FU63"/>
  <c r="FT63"/>
  <c r="FS63"/>
  <c r="FR63"/>
  <c r="FQ63"/>
  <c r="FP63"/>
  <c r="FO63"/>
  <c r="FN63"/>
  <c r="FM63"/>
  <c r="FL63"/>
  <c r="FK63"/>
  <c r="FJ63"/>
  <c r="FI63"/>
  <c r="FH63"/>
  <c r="FG63"/>
  <c r="FF63"/>
  <c r="FE63"/>
  <c r="FD63"/>
  <c r="FC63"/>
  <c r="FB63"/>
  <c r="FA63"/>
  <c r="EZ63"/>
  <c r="EY63"/>
  <c r="EX63"/>
  <c r="EW63"/>
  <c r="EV63"/>
  <c r="EU63"/>
  <c r="ET63"/>
  <c r="ES63"/>
  <c r="ER63"/>
  <c r="EQ63"/>
  <c r="EP63"/>
  <c r="EO63"/>
  <c r="EN63"/>
  <c r="EM63"/>
  <c r="EL63"/>
  <c r="EK63"/>
  <c r="EJ63"/>
  <c r="EI63"/>
  <c r="EH63"/>
  <c r="EG63"/>
  <c r="EF63"/>
  <c r="EE63"/>
  <c r="ED63"/>
  <c r="EC63"/>
  <c r="EB63"/>
  <c r="EA63"/>
  <c r="DZ63"/>
  <c r="DY63"/>
  <c r="DX63"/>
  <c r="DW63"/>
  <c r="DV63"/>
  <c r="DU63"/>
  <c r="DT63"/>
  <c r="DS63"/>
  <c r="DR63"/>
  <c r="DQ63"/>
  <c r="DP63"/>
  <c r="DO63"/>
  <c r="DN63"/>
  <c r="DM63"/>
  <c r="DL63"/>
  <c r="DK63"/>
  <c r="DJ63"/>
  <c r="DI63"/>
  <c r="DH63"/>
  <c r="DG63"/>
  <c r="DF63"/>
  <c r="DE63"/>
  <c r="DD63"/>
  <c r="DC63"/>
  <c r="DB63"/>
  <c r="DA63"/>
  <c r="CZ63"/>
  <c r="CY63"/>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A63"/>
  <c r="BB63" s="1"/>
  <c r="AY63"/>
  <c r="AZ63" s="1"/>
  <c r="AW63"/>
  <c r="AX63" s="1"/>
  <c r="AU63"/>
  <c r="AV63" s="1"/>
  <c r="AT63"/>
  <c r="AS63"/>
  <c r="AR63"/>
  <c r="AQ63"/>
  <c r="BC63" s="1"/>
  <c r="AP63"/>
  <c r="AO63"/>
  <c r="AM63"/>
  <c r="AN63" s="1"/>
  <c r="AK63"/>
  <c r="AL63" s="1"/>
  <c r="AJ63"/>
  <c r="AI63"/>
  <c r="GT62"/>
  <c r="GS62"/>
  <c r="GR62"/>
  <c r="GQ62"/>
  <c r="GP62"/>
  <c r="GO62"/>
  <c r="GN62"/>
  <c r="GM62"/>
  <c r="GK62"/>
  <c r="GJ62"/>
  <c r="GI62"/>
  <c r="GH62"/>
  <c r="GG62"/>
  <c r="GF62"/>
  <c r="GE62"/>
  <c r="GD62"/>
  <c r="GC62"/>
  <c r="FX62"/>
  <c r="FW62"/>
  <c r="FV62"/>
  <c r="FU62"/>
  <c r="FT62"/>
  <c r="FS62"/>
  <c r="FR62"/>
  <c r="FQ62"/>
  <c r="FP62"/>
  <c r="FO62"/>
  <c r="FN62"/>
  <c r="FM62"/>
  <c r="FL62"/>
  <c r="FK62"/>
  <c r="FJ62"/>
  <c r="FI62"/>
  <c r="FH62"/>
  <c r="FG62"/>
  <c r="FF62"/>
  <c r="FE62"/>
  <c r="FD62"/>
  <c r="FC62"/>
  <c r="FB62"/>
  <c r="FA62"/>
  <c r="EZ62"/>
  <c r="EY62"/>
  <c r="EX62"/>
  <c r="EW62"/>
  <c r="EV62"/>
  <c r="EU62"/>
  <c r="ET62"/>
  <c r="ES62"/>
  <c r="ER62"/>
  <c r="EQ62"/>
  <c r="EP62"/>
  <c r="EO62"/>
  <c r="EN62"/>
  <c r="EM62"/>
  <c r="EL62"/>
  <c r="EK62"/>
  <c r="EJ62"/>
  <c r="EI62"/>
  <c r="EH62"/>
  <c r="EG62"/>
  <c r="EF62"/>
  <c r="EE62"/>
  <c r="ED62"/>
  <c r="EC62"/>
  <c r="EB62"/>
  <c r="EA62"/>
  <c r="DZ62"/>
  <c r="DY62"/>
  <c r="DX62"/>
  <c r="DW62"/>
  <c r="DV62"/>
  <c r="DU62"/>
  <c r="DT62"/>
  <c r="DS62"/>
  <c r="DR62"/>
  <c r="DQ62"/>
  <c r="DP62"/>
  <c r="DO62"/>
  <c r="DN62"/>
  <c r="DM62"/>
  <c r="DL62"/>
  <c r="DK62"/>
  <c r="DJ62"/>
  <c r="DI62"/>
  <c r="DH62"/>
  <c r="DG62"/>
  <c r="DF62"/>
  <c r="DE62"/>
  <c r="DD62"/>
  <c r="DC62"/>
  <c r="DB62"/>
  <c r="DA62"/>
  <c r="CZ62"/>
  <c r="CY62"/>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C62"/>
  <c r="BA62"/>
  <c r="BB62" s="1"/>
  <c r="AY62"/>
  <c r="AZ62" s="1"/>
  <c r="AW62"/>
  <c r="AX62" s="1"/>
  <c r="AU62"/>
  <c r="AV62" s="1"/>
  <c r="AT62"/>
  <c r="AR62"/>
  <c r="AS62" s="1"/>
  <c r="AQ62"/>
  <c r="AP62"/>
  <c r="AO62"/>
  <c r="AM62"/>
  <c r="AN62" s="1"/>
  <c r="AK62"/>
  <c r="AL62" s="1"/>
  <c r="AJ62"/>
  <c r="AI62"/>
  <c r="GT61"/>
  <c r="GS61"/>
  <c r="GR61"/>
  <c r="GQ61"/>
  <c r="GP61"/>
  <c r="GO61"/>
  <c r="GN61"/>
  <c r="GM61"/>
  <c r="GK61"/>
  <c r="GJ61"/>
  <c r="GI61"/>
  <c r="GH61"/>
  <c r="GG61"/>
  <c r="GF61"/>
  <c r="GE61"/>
  <c r="GD61"/>
  <c r="GC61"/>
  <c r="FX61"/>
  <c r="FW61"/>
  <c r="FV61"/>
  <c r="FU61"/>
  <c r="FT61"/>
  <c r="FS61"/>
  <c r="FR61"/>
  <c r="FQ61"/>
  <c r="FP61"/>
  <c r="FO61"/>
  <c r="FN61"/>
  <c r="FM61"/>
  <c r="FL61"/>
  <c r="FK61"/>
  <c r="FJ61"/>
  <c r="FI61"/>
  <c r="FH61"/>
  <c r="FG61"/>
  <c r="FF61"/>
  <c r="FE61"/>
  <c r="FD61"/>
  <c r="FC61"/>
  <c r="FB61"/>
  <c r="FA61"/>
  <c r="EZ61"/>
  <c r="EY61"/>
  <c r="EX61"/>
  <c r="EW61"/>
  <c r="EV61"/>
  <c r="EU61"/>
  <c r="ET61"/>
  <c r="ES61"/>
  <c r="ER61"/>
  <c r="EQ61"/>
  <c r="EP61"/>
  <c r="EO61"/>
  <c r="EN61"/>
  <c r="EM61"/>
  <c r="EL61"/>
  <c r="EK61"/>
  <c r="EJ61"/>
  <c r="EI61"/>
  <c r="EH61"/>
  <c r="EG61"/>
  <c r="EF61"/>
  <c r="EE61"/>
  <c r="ED61"/>
  <c r="EC61"/>
  <c r="EB61"/>
  <c r="EA61"/>
  <c r="DZ61"/>
  <c r="DY61"/>
  <c r="DX61"/>
  <c r="DW61"/>
  <c r="DV61"/>
  <c r="DU61"/>
  <c r="DT61"/>
  <c r="DS61"/>
  <c r="DR61"/>
  <c r="DQ61"/>
  <c r="DP61"/>
  <c r="DO61"/>
  <c r="DN61"/>
  <c r="DM61"/>
  <c r="DL61"/>
  <c r="DK61"/>
  <c r="DJ61"/>
  <c r="DI61"/>
  <c r="DH61"/>
  <c r="DG61"/>
  <c r="DF61"/>
  <c r="DE61"/>
  <c r="DD61"/>
  <c r="DC61"/>
  <c r="DB61"/>
  <c r="DA61"/>
  <c r="CZ61"/>
  <c r="CY61"/>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C61"/>
  <c r="BA61"/>
  <c r="BB61" s="1"/>
  <c r="AY61"/>
  <c r="AZ61" s="1"/>
  <c r="AW61"/>
  <c r="AX61" s="1"/>
  <c r="AU61"/>
  <c r="AV61" s="1"/>
  <c r="AT61"/>
  <c r="AS61"/>
  <c r="AR61"/>
  <c r="AQ61"/>
  <c r="AP61"/>
  <c r="AO61"/>
  <c r="AM61"/>
  <c r="AN61" s="1"/>
  <c r="AK61"/>
  <c r="AL61" s="1"/>
  <c r="AJ61"/>
  <c r="AI61"/>
  <c r="GT60"/>
  <c r="GS60"/>
  <c r="GR60"/>
  <c r="GQ60"/>
  <c r="GP60"/>
  <c r="GO60"/>
  <c r="GN60"/>
  <c r="GM60"/>
  <c r="GK60"/>
  <c r="GJ60"/>
  <c r="GI60"/>
  <c r="GH60"/>
  <c r="GG60"/>
  <c r="GF60"/>
  <c r="GE60"/>
  <c r="GD60"/>
  <c r="GC60"/>
  <c r="FX60"/>
  <c r="FW60"/>
  <c r="FV60"/>
  <c r="FU60"/>
  <c r="FT60"/>
  <c r="FS60"/>
  <c r="FR60"/>
  <c r="FQ60"/>
  <c r="FP60"/>
  <c r="FO60"/>
  <c r="FN60"/>
  <c r="FM60"/>
  <c r="FL60"/>
  <c r="FK60"/>
  <c r="FJ60"/>
  <c r="FI60"/>
  <c r="FH60"/>
  <c r="FG60"/>
  <c r="FF60"/>
  <c r="FE60"/>
  <c r="FD60"/>
  <c r="FC60"/>
  <c r="FB60"/>
  <c r="FA60"/>
  <c r="EZ60"/>
  <c r="EY60"/>
  <c r="EX60"/>
  <c r="EW60"/>
  <c r="EV60"/>
  <c r="EU60"/>
  <c r="ET60"/>
  <c r="ES60"/>
  <c r="ER60"/>
  <c r="EQ60"/>
  <c r="EP60"/>
  <c r="EO60"/>
  <c r="EN60"/>
  <c r="EM60"/>
  <c r="EL60"/>
  <c r="EK60"/>
  <c r="EJ60"/>
  <c r="EI60"/>
  <c r="EH60"/>
  <c r="EG60"/>
  <c r="EF60"/>
  <c r="EE60"/>
  <c r="ED60"/>
  <c r="EC60"/>
  <c r="EB60"/>
  <c r="EA60"/>
  <c r="DZ60"/>
  <c r="DY60"/>
  <c r="DX60"/>
  <c r="DW60"/>
  <c r="DV60"/>
  <c r="DU60"/>
  <c r="DT60"/>
  <c r="DS60"/>
  <c r="DR60"/>
  <c r="DQ60"/>
  <c r="DP60"/>
  <c r="DO60"/>
  <c r="DN60"/>
  <c r="DM60"/>
  <c r="DL60"/>
  <c r="DK60"/>
  <c r="DJ60"/>
  <c r="DI60"/>
  <c r="DH60"/>
  <c r="DG60"/>
  <c r="DF60"/>
  <c r="DE60"/>
  <c r="DD60"/>
  <c r="DC60"/>
  <c r="DB60"/>
  <c r="DA60"/>
  <c r="CZ60"/>
  <c r="CY60"/>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A60"/>
  <c r="BB60" s="1"/>
  <c r="AY60"/>
  <c r="AZ60" s="1"/>
  <c r="AW60"/>
  <c r="AX60" s="1"/>
  <c r="AU60"/>
  <c r="AV60" s="1"/>
  <c r="AT60"/>
  <c r="BC60" s="1"/>
  <c r="AR60"/>
  <c r="AS60" s="1"/>
  <c r="AQ60"/>
  <c r="AP60"/>
  <c r="AO60"/>
  <c r="AM60"/>
  <c r="AN60" s="1"/>
  <c r="AK60"/>
  <c r="AL60" s="1"/>
  <c r="AJ60"/>
  <c r="AI60"/>
  <c r="GT59"/>
  <c r="GS59"/>
  <c r="GR59"/>
  <c r="GQ59"/>
  <c r="GP59"/>
  <c r="GO59"/>
  <c r="GN59"/>
  <c r="GM59"/>
  <c r="GK59"/>
  <c r="GJ59"/>
  <c r="GI59"/>
  <c r="GH59"/>
  <c r="GG59"/>
  <c r="GF59"/>
  <c r="GE59"/>
  <c r="GD59"/>
  <c r="GC59"/>
  <c r="FX59"/>
  <c r="FW59"/>
  <c r="FV59"/>
  <c r="FU59"/>
  <c r="FT59"/>
  <c r="FS59"/>
  <c r="FR59"/>
  <c r="FQ59"/>
  <c r="FP59"/>
  <c r="FO59"/>
  <c r="FN59"/>
  <c r="FM59"/>
  <c r="FL59"/>
  <c r="FK59"/>
  <c r="FJ59"/>
  <c r="FI59"/>
  <c r="FH59"/>
  <c r="FG59"/>
  <c r="FF59"/>
  <c r="FE59"/>
  <c r="FD59"/>
  <c r="FC59"/>
  <c r="FB59"/>
  <c r="FA59"/>
  <c r="EZ59"/>
  <c r="EY59"/>
  <c r="EX59"/>
  <c r="EW59"/>
  <c r="EV59"/>
  <c r="EU59"/>
  <c r="ET59"/>
  <c r="ES59"/>
  <c r="ER59"/>
  <c r="EQ59"/>
  <c r="EP59"/>
  <c r="EO59"/>
  <c r="EN59"/>
  <c r="EM59"/>
  <c r="EL59"/>
  <c r="EK59"/>
  <c r="EJ59"/>
  <c r="EI59"/>
  <c r="EH59"/>
  <c r="EG59"/>
  <c r="EF59"/>
  <c r="EE59"/>
  <c r="ED59"/>
  <c r="EC59"/>
  <c r="EB59"/>
  <c r="EA59"/>
  <c r="DZ59"/>
  <c r="DY59"/>
  <c r="DX59"/>
  <c r="DW59"/>
  <c r="DV59"/>
  <c r="DU59"/>
  <c r="DT59"/>
  <c r="DS59"/>
  <c r="DR59"/>
  <c r="DQ59"/>
  <c r="DP59"/>
  <c r="DO59"/>
  <c r="DN59"/>
  <c r="DM59"/>
  <c r="DL59"/>
  <c r="DK59"/>
  <c r="DJ59"/>
  <c r="DI59"/>
  <c r="DH59"/>
  <c r="DG59"/>
  <c r="DF59"/>
  <c r="DE59"/>
  <c r="DD59"/>
  <c r="DC59"/>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C59"/>
  <c r="BA59"/>
  <c r="BB59" s="1"/>
  <c r="AY59"/>
  <c r="AZ59" s="1"/>
  <c r="AW59"/>
  <c r="AX59" s="1"/>
  <c r="AU59"/>
  <c r="AV59" s="1"/>
  <c r="AT59"/>
  <c r="AS59"/>
  <c r="AR59"/>
  <c r="AQ59"/>
  <c r="AP59"/>
  <c r="AO59"/>
  <c r="AM59"/>
  <c r="AN59" s="1"/>
  <c r="AK59"/>
  <c r="AL59" s="1"/>
  <c r="AJ59"/>
  <c r="AI59"/>
  <c r="GT58"/>
  <c r="GS58"/>
  <c r="GR58"/>
  <c r="GQ58"/>
  <c r="GP58"/>
  <c r="GO58"/>
  <c r="GN58"/>
  <c r="GM58"/>
  <c r="GK58"/>
  <c r="GJ58"/>
  <c r="GI58"/>
  <c r="GH58"/>
  <c r="GG58"/>
  <c r="GF58"/>
  <c r="GE58"/>
  <c r="GD58"/>
  <c r="GC58"/>
  <c r="FX58"/>
  <c r="FW58"/>
  <c r="FV58"/>
  <c r="FU58"/>
  <c r="FT58"/>
  <c r="FS58"/>
  <c r="FR58"/>
  <c r="FQ58"/>
  <c r="FP58"/>
  <c r="FO58"/>
  <c r="FN58"/>
  <c r="FM58"/>
  <c r="FL58"/>
  <c r="FK58"/>
  <c r="FJ58"/>
  <c r="FI58"/>
  <c r="FH58"/>
  <c r="FG58"/>
  <c r="FF58"/>
  <c r="FE58"/>
  <c r="FD58"/>
  <c r="FC58"/>
  <c r="FB58"/>
  <c r="FA58"/>
  <c r="EZ58"/>
  <c r="EY58"/>
  <c r="EX58"/>
  <c r="EW58"/>
  <c r="EV58"/>
  <c r="EU58"/>
  <c r="ET58"/>
  <c r="ES58"/>
  <c r="ER58"/>
  <c r="EQ58"/>
  <c r="EP58"/>
  <c r="EO58"/>
  <c r="EN58"/>
  <c r="EM58"/>
  <c r="EL58"/>
  <c r="EK58"/>
  <c r="EJ58"/>
  <c r="EI58"/>
  <c r="EH58"/>
  <c r="EG58"/>
  <c r="EF58"/>
  <c r="EE58"/>
  <c r="ED58"/>
  <c r="EC58"/>
  <c r="EB58"/>
  <c r="EA58"/>
  <c r="DZ58"/>
  <c r="DY58"/>
  <c r="DX58"/>
  <c r="DW58"/>
  <c r="DV58"/>
  <c r="DU58"/>
  <c r="DT58"/>
  <c r="DS58"/>
  <c r="DR58"/>
  <c r="DQ58"/>
  <c r="DP58"/>
  <c r="DO58"/>
  <c r="DN58"/>
  <c r="DM58"/>
  <c r="DL58"/>
  <c r="DK58"/>
  <c r="DJ58"/>
  <c r="DI58"/>
  <c r="DH58"/>
  <c r="DG58"/>
  <c r="DF58"/>
  <c r="DE58"/>
  <c r="DD58"/>
  <c r="DC58"/>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A58"/>
  <c r="BB58" s="1"/>
  <c r="AY58"/>
  <c r="AZ58" s="1"/>
  <c r="AW58"/>
  <c r="AX58" s="1"/>
  <c r="AU58"/>
  <c r="AV58" s="1"/>
  <c r="AT58"/>
  <c r="BC58" s="1"/>
  <c r="AS58"/>
  <c r="AR58"/>
  <c r="AQ58"/>
  <c r="AP58"/>
  <c r="AO58"/>
  <c r="AM58"/>
  <c r="AN58" s="1"/>
  <c r="AK58"/>
  <c r="AL58" s="1"/>
  <c r="AJ58"/>
  <c r="AI58"/>
  <c r="GT57"/>
  <c r="GS57"/>
  <c r="GR57"/>
  <c r="GQ57"/>
  <c r="GP57"/>
  <c r="GO57"/>
  <c r="GN57"/>
  <c r="GM57"/>
  <c r="GK57"/>
  <c r="GJ57"/>
  <c r="GI57"/>
  <c r="GH57"/>
  <c r="GG57"/>
  <c r="GF57"/>
  <c r="GE57"/>
  <c r="GD57"/>
  <c r="GC57"/>
  <c r="FX57"/>
  <c r="FW57"/>
  <c r="FV57"/>
  <c r="FU57"/>
  <c r="FT57"/>
  <c r="FS57"/>
  <c r="FR57"/>
  <c r="FQ57"/>
  <c r="FP57"/>
  <c r="FO57"/>
  <c r="FN57"/>
  <c r="FM57"/>
  <c r="FL57"/>
  <c r="FK57"/>
  <c r="FJ57"/>
  <c r="FI57"/>
  <c r="FH57"/>
  <c r="FG57"/>
  <c r="FF57"/>
  <c r="FE57"/>
  <c r="FD57"/>
  <c r="FC57"/>
  <c r="FB57"/>
  <c r="FA57"/>
  <c r="EZ57"/>
  <c r="EY57"/>
  <c r="EX57"/>
  <c r="EW57"/>
  <c r="EV57"/>
  <c r="EU57"/>
  <c r="ET57"/>
  <c r="ES57"/>
  <c r="ER57"/>
  <c r="EQ57"/>
  <c r="EP57"/>
  <c r="EO57"/>
  <c r="EN57"/>
  <c r="EM57"/>
  <c r="EL57"/>
  <c r="EK57"/>
  <c r="EJ57"/>
  <c r="EI57"/>
  <c r="EH57"/>
  <c r="EG57"/>
  <c r="EF57"/>
  <c r="EE57"/>
  <c r="ED57"/>
  <c r="EC57"/>
  <c r="EB57"/>
  <c r="EA57"/>
  <c r="DZ57"/>
  <c r="DY57"/>
  <c r="DX57"/>
  <c r="DW57"/>
  <c r="DV57"/>
  <c r="DU57"/>
  <c r="DT57"/>
  <c r="DS57"/>
  <c r="DR57"/>
  <c r="DQ57"/>
  <c r="DP57"/>
  <c r="DO57"/>
  <c r="DN57"/>
  <c r="DM57"/>
  <c r="DL57"/>
  <c r="DK57"/>
  <c r="DJ57"/>
  <c r="DI57"/>
  <c r="DH57"/>
  <c r="DG57"/>
  <c r="DF57"/>
  <c r="DE57"/>
  <c r="DD57"/>
  <c r="DC57"/>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C57"/>
  <c r="BA57"/>
  <c r="BB57" s="1"/>
  <c r="AY57"/>
  <c r="AZ57" s="1"/>
  <c r="AW57"/>
  <c r="AX57" s="1"/>
  <c r="AU57"/>
  <c r="AV57" s="1"/>
  <c r="AT57"/>
  <c r="AS57"/>
  <c r="AR57"/>
  <c r="AQ57"/>
  <c r="AP57"/>
  <c r="AO57"/>
  <c r="AM57"/>
  <c r="AN57" s="1"/>
  <c r="AK57"/>
  <c r="AL57" s="1"/>
  <c r="AJ57"/>
  <c r="AI57"/>
  <c r="GT56"/>
  <c r="GS56"/>
  <c r="GR56"/>
  <c r="GQ56"/>
  <c r="GP56"/>
  <c r="GO56"/>
  <c r="GN56"/>
  <c r="GM56"/>
  <c r="GK56"/>
  <c r="GJ56"/>
  <c r="GI56"/>
  <c r="GH56"/>
  <c r="GG56"/>
  <c r="GF56"/>
  <c r="GE56"/>
  <c r="GD56"/>
  <c r="GC56"/>
  <c r="FX56"/>
  <c r="FW56"/>
  <c r="FV56"/>
  <c r="FU56"/>
  <c r="FT56"/>
  <c r="FS56"/>
  <c r="FR56"/>
  <c r="FQ56"/>
  <c r="FP56"/>
  <c r="FO56"/>
  <c r="FN56"/>
  <c r="FM56"/>
  <c r="FL56"/>
  <c r="FK56"/>
  <c r="FJ56"/>
  <c r="FI56"/>
  <c r="FH56"/>
  <c r="FG56"/>
  <c r="FF56"/>
  <c r="FE56"/>
  <c r="FD56"/>
  <c r="FC56"/>
  <c r="FB56"/>
  <c r="FA56"/>
  <c r="EZ56"/>
  <c r="EY56"/>
  <c r="EX56"/>
  <c r="EW56"/>
  <c r="EV56"/>
  <c r="EU56"/>
  <c r="ET56"/>
  <c r="ES56"/>
  <c r="ER56"/>
  <c r="EQ56"/>
  <c r="EP56"/>
  <c r="EO56"/>
  <c r="EN56"/>
  <c r="EM56"/>
  <c r="EL56"/>
  <c r="EK56"/>
  <c r="EJ56"/>
  <c r="EI56"/>
  <c r="EH56"/>
  <c r="EG56"/>
  <c r="EF56"/>
  <c r="EE56"/>
  <c r="ED56"/>
  <c r="EC56"/>
  <c r="EB56"/>
  <c r="EA56"/>
  <c r="DZ56"/>
  <c r="DY56"/>
  <c r="DX56"/>
  <c r="DW56"/>
  <c r="DV56"/>
  <c r="DU56"/>
  <c r="DT56"/>
  <c r="DS56"/>
  <c r="DR56"/>
  <c r="DQ56"/>
  <c r="DP56"/>
  <c r="DO56"/>
  <c r="DN56"/>
  <c r="DM56"/>
  <c r="DL56"/>
  <c r="DK56"/>
  <c r="DJ56"/>
  <c r="DI56"/>
  <c r="DH56"/>
  <c r="DG56"/>
  <c r="DF56"/>
  <c r="DE56"/>
  <c r="DD56"/>
  <c r="DC56"/>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C56"/>
  <c r="BA56"/>
  <c r="BB56" s="1"/>
  <c r="AY56"/>
  <c r="AZ56" s="1"/>
  <c r="AW56"/>
  <c r="AX56" s="1"/>
  <c r="AU56"/>
  <c r="AV56" s="1"/>
  <c r="AT56"/>
  <c r="AS56"/>
  <c r="AR56"/>
  <c r="AQ56"/>
  <c r="AP56"/>
  <c r="AO56"/>
  <c r="AM56"/>
  <c r="AN56" s="1"/>
  <c r="AK56"/>
  <c r="AL56" s="1"/>
  <c r="AJ56"/>
  <c r="AI56"/>
  <c r="GT55"/>
  <c r="GS55"/>
  <c r="GR55"/>
  <c r="GQ55"/>
  <c r="GP55"/>
  <c r="GO55"/>
  <c r="GN55"/>
  <c r="GM55"/>
  <c r="GK55"/>
  <c r="GJ55"/>
  <c r="GI55"/>
  <c r="GH55"/>
  <c r="GG55"/>
  <c r="GF55"/>
  <c r="GE55"/>
  <c r="GD55"/>
  <c r="GC55"/>
  <c r="FX55"/>
  <c r="FW55"/>
  <c r="FV55"/>
  <c r="FU55"/>
  <c r="FT55"/>
  <c r="FS55"/>
  <c r="FR55"/>
  <c r="FQ55"/>
  <c r="FP55"/>
  <c r="FO55"/>
  <c r="FN55"/>
  <c r="FM55"/>
  <c r="FL55"/>
  <c r="FK55"/>
  <c r="FJ55"/>
  <c r="FI55"/>
  <c r="FH55"/>
  <c r="FG55"/>
  <c r="FF55"/>
  <c r="FE55"/>
  <c r="FD55"/>
  <c r="FC55"/>
  <c r="FB55"/>
  <c r="FA55"/>
  <c r="EZ55"/>
  <c r="EY55"/>
  <c r="EX55"/>
  <c r="EW55"/>
  <c r="EV55"/>
  <c r="EU55"/>
  <c r="ET55"/>
  <c r="ES55"/>
  <c r="ER55"/>
  <c r="EQ55"/>
  <c r="EP55"/>
  <c r="EO55"/>
  <c r="EN55"/>
  <c r="EM55"/>
  <c r="EL55"/>
  <c r="EK55"/>
  <c r="EJ55"/>
  <c r="EI55"/>
  <c r="EH55"/>
  <c r="EG55"/>
  <c r="EF55"/>
  <c r="EE55"/>
  <c r="ED55"/>
  <c r="EC55"/>
  <c r="EB55"/>
  <c r="EA55"/>
  <c r="DZ55"/>
  <c r="DY55"/>
  <c r="DX55"/>
  <c r="DW55"/>
  <c r="DV55"/>
  <c r="DU55"/>
  <c r="DT55"/>
  <c r="DS55"/>
  <c r="DR55"/>
  <c r="DQ55"/>
  <c r="DP55"/>
  <c r="DO55"/>
  <c r="DN55"/>
  <c r="DM55"/>
  <c r="DL55"/>
  <c r="DK55"/>
  <c r="DJ55"/>
  <c r="DI55"/>
  <c r="DH55"/>
  <c r="DG55"/>
  <c r="DF55"/>
  <c r="DE55"/>
  <c r="DD55"/>
  <c r="DC55"/>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C55"/>
  <c r="BA55"/>
  <c r="BB55" s="1"/>
  <c r="AY55"/>
  <c r="AZ55" s="1"/>
  <c r="AW55"/>
  <c r="AX55" s="1"/>
  <c r="AU55"/>
  <c r="AV55" s="1"/>
  <c r="AT55"/>
  <c r="AS55"/>
  <c r="AR55"/>
  <c r="AQ55"/>
  <c r="AP55"/>
  <c r="AO55"/>
  <c r="AM55"/>
  <c r="AN55" s="1"/>
  <c r="AK55"/>
  <c r="AL55" s="1"/>
  <c r="AJ55"/>
  <c r="AI55"/>
  <c r="GT54"/>
  <c r="GS54"/>
  <c r="GR54"/>
  <c r="GQ54"/>
  <c r="GP54"/>
  <c r="GO54"/>
  <c r="GN54"/>
  <c r="GM54"/>
  <c r="GK54"/>
  <c r="GJ54"/>
  <c r="GI54"/>
  <c r="GH54"/>
  <c r="GG54"/>
  <c r="GF54"/>
  <c r="GE54"/>
  <c r="GD54"/>
  <c r="GC54"/>
  <c r="FX54"/>
  <c r="FW54"/>
  <c r="FV54"/>
  <c r="FU54"/>
  <c r="FT54"/>
  <c r="FS54"/>
  <c r="FR54"/>
  <c r="FQ54"/>
  <c r="FP54"/>
  <c r="FO54"/>
  <c r="FN54"/>
  <c r="FM54"/>
  <c r="FL54"/>
  <c r="FK54"/>
  <c r="FJ54"/>
  <c r="FI54"/>
  <c r="FH54"/>
  <c r="FG54"/>
  <c r="FF54"/>
  <c r="FE54"/>
  <c r="FD54"/>
  <c r="FC54"/>
  <c r="FB54"/>
  <c r="FA54"/>
  <c r="EZ54"/>
  <c r="EY54"/>
  <c r="EX54"/>
  <c r="EW54"/>
  <c r="EV54"/>
  <c r="EU54"/>
  <c r="ET54"/>
  <c r="ES54"/>
  <c r="ER54"/>
  <c r="EQ54"/>
  <c r="EP54"/>
  <c r="EO54"/>
  <c r="EN54"/>
  <c r="EM54"/>
  <c r="EL54"/>
  <c r="EK54"/>
  <c r="EJ54"/>
  <c r="EI54"/>
  <c r="EH54"/>
  <c r="EG54"/>
  <c r="EF54"/>
  <c r="EE54"/>
  <c r="ED54"/>
  <c r="EC54"/>
  <c r="EB54"/>
  <c r="EA54"/>
  <c r="DZ54"/>
  <c r="DY54"/>
  <c r="DX54"/>
  <c r="DW54"/>
  <c r="DV54"/>
  <c r="DU54"/>
  <c r="DT54"/>
  <c r="DS54"/>
  <c r="DR54"/>
  <c r="DQ54"/>
  <c r="DP54"/>
  <c r="DO54"/>
  <c r="DN54"/>
  <c r="DM54"/>
  <c r="DL54"/>
  <c r="DK54"/>
  <c r="DJ54"/>
  <c r="DI54"/>
  <c r="DH54"/>
  <c r="DG54"/>
  <c r="DF54"/>
  <c r="DE54"/>
  <c r="DD54"/>
  <c r="DC54"/>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C54"/>
  <c r="BA54"/>
  <c r="BB54" s="1"/>
  <c r="AY54"/>
  <c r="AZ54" s="1"/>
  <c r="AW54"/>
  <c r="AX54" s="1"/>
  <c r="AU54"/>
  <c r="AV54" s="1"/>
  <c r="AT54"/>
  <c r="AS54"/>
  <c r="AR54"/>
  <c r="AQ54"/>
  <c r="AP54"/>
  <c r="AO54"/>
  <c r="AM54"/>
  <c r="AN54" s="1"/>
  <c r="AK54"/>
  <c r="AL54" s="1"/>
  <c r="AJ54"/>
  <c r="AI54"/>
  <c r="GT53"/>
  <c r="GS53"/>
  <c r="GR53"/>
  <c r="GQ53"/>
  <c r="GP53"/>
  <c r="GO53"/>
  <c r="GN53"/>
  <c r="GM53"/>
  <c r="GK53"/>
  <c r="GJ53"/>
  <c r="GI53"/>
  <c r="GH53"/>
  <c r="GG53"/>
  <c r="GF53"/>
  <c r="GE53"/>
  <c r="GD53"/>
  <c r="GC53"/>
  <c r="FX53"/>
  <c r="FW53"/>
  <c r="FV53"/>
  <c r="FU53"/>
  <c r="FT53"/>
  <c r="FS53"/>
  <c r="FR53"/>
  <c r="FQ53"/>
  <c r="FP53"/>
  <c r="FO53"/>
  <c r="FN53"/>
  <c r="FM53"/>
  <c r="FL53"/>
  <c r="FK53"/>
  <c r="FJ53"/>
  <c r="FI53"/>
  <c r="FH53"/>
  <c r="FG53"/>
  <c r="FF53"/>
  <c r="FE53"/>
  <c r="FD53"/>
  <c r="FC53"/>
  <c r="FB53"/>
  <c r="FA53"/>
  <c r="EZ53"/>
  <c r="EY53"/>
  <c r="EX53"/>
  <c r="EW53"/>
  <c r="EV53"/>
  <c r="EU53"/>
  <c r="ET53"/>
  <c r="ES53"/>
  <c r="ER53"/>
  <c r="EQ53"/>
  <c r="EP53"/>
  <c r="EO53"/>
  <c r="EN53"/>
  <c r="EM53"/>
  <c r="EL53"/>
  <c r="EK53"/>
  <c r="EJ53"/>
  <c r="EI53"/>
  <c r="EH53"/>
  <c r="EG53"/>
  <c r="EF53"/>
  <c r="EE53"/>
  <c r="ED53"/>
  <c r="EC53"/>
  <c r="EB53"/>
  <c r="EA53"/>
  <c r="DZ53"/>
  <c r="DY53"/>
  <c r="DX53"/>
  <c r="DW53"/>
  <c r="DV53"/>
  <c r="DU53"/>
  <c r="DT53"/>
  <c r="DS53"/>
  <c r="DR53"/>
  <c r="DQ53"/>
  <c r="DP53"/>
  <c r="DO53"/>
  <c r="DN53"/>
  <c r="DM53"/>
  <c r="DL53"/>
  <c r="DK53"/>
  <c r="DJ53"/>
  <c r="DI53"/>
  <c r="DH53"/>
  <c r="DG53"/>
  <c r="DF53"/>
  <c r="DE53"/>
  <c r="DD53"/>
  <c r="DC53"/>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A53"/>
  <c r="BB53" s="1"/>
  <c r="AY53"/>
  <c r="AZ53" s="1"/>
  <c r="AW53"/>
  <c r="AX53" s="1"/>
  <c r="AU53"/>
  <c r="AV53" s="1"/>
  <c r="AT53"/>
  <c r="AS53"/>
  <c r="AR53"/>
  <c r="AQ53"/>
  <c r="AP53"/>
  <c r="AO53"/>
  <c r="AM53"/>
  <c r="AN53" s="1"/>
  <c r="BC53" s="1"/>
  <c r="AK53"/>
  <c r="AL53" s="1"/>
  <c r="AJ53"/>
  <c r="AI53"/>
  <c r="GT52"/>
  <c r="GS52"/>
  <c r="GR52"/>
  <c r="GQ52"/>
  <c r="GP52"/>
  <c r="GO52"/>
  <c r="GN52"/>
  <c r="GM52"/>
  <c r="GK52"/>
  <c r="GJ52"/>
  <c r="GI52"/>
  <c r="GH52"/>
  <c r="GG52"/>
  <c r="GF52"/>
  <c r="GE52"/>
  <c r="GD52"/>
  <c r="GC52"/>
  <c r="FX52"/>
  <c r="FW52"/>
  <c r="FV52"/>
  <c r="FU52"/>
  <c r="FT52"/>
  <c r="FS52"/>
  <c r="FR52"/>
  <c r="FQ52"/>
  <c r="FP52"/>
  <c r="FO52"/>
  <c r="FN52"/>
  <c r="FM52"/>
  <c r="FL52"/>
  <c r="FK52"/>
  <c r="FJ52"/>
  <c r="FI52"/>
  <c r="FH52"/>
  <c r="FG52"/>
  <c r="FF52"/>
  <c r="FE52"/>
  <c r="FD52"/>
  <c r="FC52"/>
  <c r="FB52"/>
  <c r="FA52"/>
  <c r="EZ52"/>
  <c r="EY52"/>
  <c r="EX52"/>
  <c r="EW52"/>
  <c r="EV52"/>
  <c r="EU52"/>
  <c r="ET52"/>
  <c r="ES52"/>
  <c r="ER52"/>
  <c r="EQ52"/>
  <c r="EP52"/>
  <c r="EO52"/>
  <c r="EN52"/>
  <c r="EM52"/>
  <c r="EL52"/>
  <c r="EK52"/>
  <c r="EJ52"/>
  <c r="EI52"/>
  <c r="EH52"/>
  <c r="EG52"/>
  <c r="EF52"/>
  <c r="EE52"/>
  <c r="ED52"/>
  <c r="EC52"/>
  <c r="EB52"/>
  <c r="EA52"/>
  <c r="DZ52"/>
  <c r="DY52"/>
  <c r="DX52"/>
  <c r="DW52"/>
  <c r="DV52"/>
  <c r="DU52"/>
  <c r="DT52"/>
  <c r="DS52"/>
  <c r="DR52"/>
  <c r="DQ52"/>
  <c r="DP52"/>
  <c r="DO52"/>
  <c r="DN52"/>
  <c r="DM52"/>
  <c r="DL52"/>
  <c r="DK52"/>
  <c r="DJ52"/>
  <c r="DI52"/>
  <c r="DH52"/>
  <c r="DG52"/>
  <c r="DF52"/>
  <c r="DE52"/>
  <c r="DD52"/>
  <c r="DC52"/>
  <c r="DB52"/>
  <c r="DA52"/>
  <c r="CZ52"/>
  <c r="CY52"/>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A52"/>
  <c r="BB52" s="1"/>
  <c r="AY52"/>
  <c r="AZ52" s="1"/>
  <c r="AW52"/>
  <c r="AX52" s="1"/>
  <c r="AU52"/>
  <c r="AV52" s="1"/>
  <c r="AT52"/>
  <c r="AS52"/>
  <c r="AR52"/>
  <c r="AQ52"/>
  <c r="AP52"/>
  <c r="AO52"/>
  <c r="AM52"/>
  <c r="BC52" s="1"/>
  <c r="AK52"/>
  <c r="AL52" s="1"/>
  <c r="AJ52"/>
  <c r="AI52"/>
  <c r="GT51"/>
  <c r="GS51"/>
  <c r="GR51"/>
  <c r="GQ51"/>
  <c r="GP51"/>
  <c r="GO51"/>
  <c r="GN51"/>
  <c r="GM51"/>
  <c r="GK51"/>
  <c r="GJ51"/>
  <c r="GI51"/>
  <c r="GH51"/>
  <c r="GG51"/>
  <c r="GF51"/>
  <c r="GE51"/>
  <c r="GD51"/>
  <c r="GC51"/>
  <c r="FX51"/>
  <c r="FW51"/>
  <c r="FV51"/>
  <c r="FU51"/>
  <c r="FT51"/>
  <c r="FS51"/>
  <c r="FR51"/>
  <c r="FQ51"/>
  <c r="FP51"/>
  <c r="FO51"/>
  <c r="FN51"/>
  <c r="FM51"/>
  <c r="FL51"/>
  <c r="FK51"/>
  <c r="FJ51"/>
  <c r="FI51"/>
  <c r="FH51"/>
  <c r="FG51"/>
  <c r="FF51"/>
  <c r="FE51"/>
  <c r="FD51"/>
  <c r="FC51"/>
  <c r="FB51"/>
  <c r="FA51"/>
  <c r="EZ51"/>
  <c r="EY51"/>
  <c r="EX51"/>
  <c r="EW51"/>
  <c r="EV51"/>
  <c r="EU51"/>
  <c r="ET51"/>
  <c r="ES51"/>
  <c r="ER51"/>
  <c r="EQ51"/>
  <c r="EP51"/>
  <c r="EO51"/>
  <c r="EN51"/>
  <c r="EM51"/>
  <c r="EL51"/>
  <c r="EK51"/>
  <c r="EJ51"/>
  <c r="EI51"/>
  <c r="EH51"/>
  <c r="EG51"/>
  <c r="EF51"/>
  <c r="EE51"/>
  <c r="ED51"/>
  <c r="EC51"/>
  <c r="EB51"/>
  <c r="EA51"/>
  <c r="DZ51"/>
  <c r="DY51"/>
  <c r="DX51"/>
  <c r="DW51"/>
  <c r="DV51"/>
  <c r="DU51"/>
  <c r="DT51"/>
  <c r="DS51"/>
  <c r="DR51"/>
  <c r="DQ51"/>
  <c r="DP51"/>
  <c r="DO51"/>
  <c r="DN51"/>
  <c r="DM51"/>
  <c r="DL51"/>
  <c r="DK51"/>
  <c r="DJ51"/>
  <c r="DI51"/>
  <c r="DH51"/>
  <c r="DG51"/>
  <c r="DF51"/>
  <c r="DE51"/>
  <c r="DD51"/>
  <c r="DC51"/>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A51"/>
  <c r="BB51" s="1"/>
  <c r="AY51"/>
  <c r="AZ51" s="1"/>
  <c r="AW51"/>
  <c r="AX51" s="1"/>
  <c r="AU51"/>
  <c r="AV51" s="1"/>
  <c r="AT51"/>
  <c r="AS51"/>
  <c r="BC51" s="1"/>
  <c r="AR51"/>
  <c r="AQ51"/>
  <c r="AP51"/>
  <c r="AO51"/>
  <c r="AM51"/>
  <c r="AN51" s="1"/>
  <c r="AK51"/>
  <c r="AL51" s="1"/>
  <c r="AJ51"/>
  <c r="AI51"/>
  <c r="GT50"/>
  <c r="GS50"/>
  <c r="GR50"/>
  <c r="GQ50"/>
  <c r="GP50"/>
  <c r="GO50"/>
  <c r="GN50"/>
  <c r="GM50"/>
  <c r="GK50"/>
  <c r="GJ50"/>
  <c r="GI50"/>
  <c r="GH50"/>
  <c r="GG50"/>
  <c r="GF50"/>
  <c r="GE50"/>
  <c r="GD50"/>
  <c r="GC50"/>
  <c r="FX50"/>
  <c r="FW50"/>
  <c r="FV50"/>
  <c r="FU50"/>
  <c r="FT50"/>
  <c r="FS50"/>
  <c r="FR50"/>
  <c r="FQ50"/>
  <c r="FP50"/>
  <c r="FO50"/>
  <c r="FN50"/>
  <c r="FM50"/>
  <c r="FL50"/>
  <c r="FK50"/>
  <c r="FJ50"/>
  <c r="FI50"/>
  <c r="FH50"/>
  <c r="FG50"/>
  <c r="FF50"/>
  <c r="FE50"/>
  <c r="FD50"/>
  <c r="FC50"/>
  <c r="FB50"/>
  <c r="FA50"/>
  <c r="EZ50"/>
  <c r="EY50"/>
  <c r="EX50"/>
  <c r="EW50"/>
  <c r="EV50"/>
  <c r="EU50"/>
  <c r="ET50"/>
  <c r="ES50"/>
  <c r="ER50"/>
  <c r="EQ50"/>
  <c r="EP50"/>
  <c r="EO50"/>
  <c r="EN50"/>
  <c r="EM50"/>
  <c r="EL50"/>
  <c r="EK50"/>
  <c r="EJ50"/>
  <c r="EI50"/>
  <c r="EH50"/>
  <c r="EG50"/>
  <c r="EF50"/>
  <c r="EE50"/>
  <c r="ED50"/>
  <c r="EC50"/>
  <c r="EB50"/>
  <c r="EA50"/>
  <c r="DZ50"/>
  <c r="DY50"/>
  <c r="DX50"/>
  <c r="DW50"/>
  <c r="DV50"/>
  <c r="DU50"/>
  <c r="DT50"/>
  <c r="DS50"/>
  <c r="DR50"/>
  <c r="DQ50"/>
  <c r="DP50"/>
  <c r="DO50"/>
  <c r="DN50"/>
  <c r="DM50"/>
  <c r="DL50"/>
  <c r="DK50"/>
  <c r="DJ50"/>
  <c r="DI50"/>
  <c r="DH50"/>
  <c r="DG50"/>
  <c r="DF50"/>
  <c r="DE50"/>
  <c r="DD50"/>
  <c r="DC50"/>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A50"/>
  <c r="BB50" s="1"/>
  <c r="AY50"/>
  <c r="AZ50" s="1"/>
  <c r="AW50"/>
  <c r="AX50" s="1"/>
  <c r="AU50"/>
  <c r="AV50" s="1"/>
  <c r="AT50"/>
  <c r="AS50"/>
  <c r="AR50"/>
  <c r="BC50" s="1"/>
  <c r="AQ50"/>
  <c r="AP50"/>
  <c r="AO50"/>
  <c r="AM50"/>
  <c r="AN50" s="1"/>
  <c r="AK50"/>
  <c r="AL50" s="1"/>
  <c r="AJ50"/>
  <c r="AI50"/>
  <c r="GT49"/>
  <c r="GS49"/>
  <c r="GR49"/>
  <c r="GQ49"/>
  <c r="GP49"/>
  <c r="GO49"/>
  <c r="GN49"/>
  <c r="GM49"/>
  <c r="GK49"/>
  <c r="GJ49"/>
  <c r="GI49"/>
  <c r="GH49"/>
  <c r="GG49"/>
  <c r="GF49"/>
  <c r="GE49"/>
  <c r="GD49"/>
  <c r="GC49"/>
  <c r="FX49"/>
  <c r="FW49"/>
  <c r="FV49"/>
  <c r="FU49"/>
  <c r="FT49"/>
  <c r="FS49"/>
  <c r="FR49"/>
  <c r="FQ49"/>
  <c r="FP49"/>
  <c r="FO49"/>
  <c r="FN49"/>
  <c r="FM49"/>
  <c r="FL49"/>
  <c r="FK49"/>
  <c r="FJ49"/>
  <c r="FI49"/>
  <c r="FH49"/>
  <c r="FG49"/>
  <c r="FF49"/>
  <c r="FE49"/>
  <c r="FD49"/>
  <c r="FC49"/>
  <c r="FB49"/>
  <c r="FA49"/>
  <c r="EZ49"/>
  <c r="EY49"/>
  <c r="EX49"/>
  <c r="EW49"/>
  <c r="EV49"/>
  <c r="EU49"/>
  <c r="ET49"/>
  <c r="ES49"/>
  <c r="ER49"/>
  <c r="EQ49"/>
  <c r="EP49"/>
  <c r="EO49"/>
  <c r="EN49"/>
  <c r="EM49"/>
  <c r="EL49"/>
  <c r="EK49"/>
  <c r="EJ49"/>
  <c r="EI49"/>
  <c r="EH49"/>
  <c r="EG49"/>
  <c r="EF49"/>
  <c r="EE49"/>
  <c r="ED49"/>
  <c r="EC49"/>
  <c r="EB49"/>
  <c r="EA49"/>
  <c r="DZ49"/>
  <c r="DY49"/>
  <c r="DX49"/>
  <c r="DW49"/>
  <c r="DV49"/>
  <c r="DU49"/>
  <c r="DT49"/>
  <c r="DS49"/>
  <c r="DR49"/>
  <c r="DQ49"/>
  <c r="DP49"/>
  <c r="DO49"/>
  <c r="DN49"/>
  <c r="DM49"/>
  <c r="DL49"/>
  <c r="DK49"/>
  <c r="DJ49"/>
  <c r="DI49"/>
  <c r="DH49"/>
  <c r="DG49"/>
  <c r="DF49"/>
  <c r="DE49"/>
  <c r="DD49"/>
  <c r="DC49"/>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C49"/>
  <c r="BA49"/>
  <c r="BB49" s="1"/>
  <c r="AY49"/>
  <c r="AZ49" s="1"/>
  <c r="AW49"/>
  <c r="AX49" s="1"/>
  <c r="AU49"/>
  <c r="AV49" s="1"/>
  <c r="AT49"/>
  <c r="AS49"/>
  <c r="AR49"/>
  <c r="AQ49"/>
  <c r="AP49"/>
  <c r="AO49"/>
  <c r="AM49"/>
  <c r="AN49" s="1"/>
  <c r="AK49"/>
  <c r="AL49" s="1"/>
  <c r="AJ49"/>
  <c r="AI49"/>
  <c r="GT48"/>
  <c r="GS48"/>
  <c r="GR48"/>
  <c r="GQ48"/>
  <c r="GP48"/>
  <c r="GO48"/>
  <c r="GN48"/>
  <c r="GM48"/>
  <c r="GK48"/>
  <c r="GJ48"/>
  <c r="GI48"/>
  <c r="GH48"/>
  <c r="GG48"/>
  <c r="GF48"/>
  <c r="GE48"/>
  <c r="GD48"/>
  <c r="GC48"/>
  <c r="FX48"/>
  <c r="FW48"/>
  <c r="FV48"/>
  <c r="FU48"/>
  <c r="FT48"/>
  <c r="FS48"/>
  <c r="FR48"/>
  <c r="FQ48"/>
  <c r="FP48"/>
  <c r="FO48"/>
  <c r="FN48"/>
  <c r="FM48"/>
  <c r="FL48"/>
  <c r="FK48"/>
  <c r="FJ48"/>
  <c r="FI48"/>
  <c r="FH48"/>
  <c r="FG48"/>
  <c r="FF48"/>
  <c r="FE48"/>
  <c r="FD48"/>
  <c r="FC48"/>
  <c r="FB48"/>
  <c r="FA48"/>
  <c r="EZ48"/>
  <c r="EY48"/>
  <c r="EX48"/>
  <c r="EW48"/>
  <c r="EV48"/>
  <c r="EU48"/>
  <c r="ET48"/>
  <c r="ES48"/>
  <c r="ER48"/>
  <c r="EQ48"/>
  <c r="EP48"/>
  <c r="EO48"/>
  <c r="EN48"/>
  <c r="EM48"/>
  <c r="EL48"/>
  <c r="EK48"/>
  <c r="EJ48"/>
  <c r="EI48"/>
  <c r="EH48"/>
  <c r="EG48"/>
  <c r="EF48"/>
  <c r="EE48"/>
  <c r="ED48"/>
  <c r="EC48"/>
  <c r="EB48"/>
  <c r="EA48"/>
  <c r="DZ48"/>
  <c r="DY48"/>
  <c r="DX48"/>
  <c r="DW48"/>
  <c r="DV48"/>
  <c r="DU48"/>
  <c r="DT48"/>
  <c r="DS48"/>
  <c r="DR48"/>
  <c r="DQ48"/>
  <c r="DP48"/>
  <c r="DO48"/>
  <c r="DN48"/>
  <c r="DM48"/>
  <c r="DL48"/>
  <c r="DK48"/>
  <c r="DJ48"/>
  <c r="DI48"/>
  <c r="DH48"/>
  <c r="DG48"/>
  <c r="DF48"/>
  <c r="DE48"/>
  <c r="DD48"/>
  <c r="DC48"/>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A48"/>
  <c r="BB48" s="1"/>
  <c r="AY48"/>
  <c r="AZ48" s="1"/>
  <c r="AW48"/>
  <c r="AX48" s="1"/>
  <c r="AU48"/>
  <c r="AV48" s="1"/>
  <c r="AT48"/>
  <c r="AS48"/>
  <c r="AR48"/>
  <c r="AQ48"/>
  <c r="AP48"/>
  <c r="AO48"/>
  <c r="AM48"/>
  <c r="AN48" s="1"/>
  <c r="AK48"/>
  <c r="AL48" s="1"/>
  <c r="AJ48"/>
  <c r="BC48" s="1"/>
  <c r="AI48"/>
  <c r="GT47"/>
  <c r="GS47"/>
  <c r="GR47"/>
  <c r="GQ47"/>
  <c r="GP47"/>
  <c r="GO47"/>
  <c r="GN47"/>
  <c r="GM47"/>
  <c r="GK47"/>
  <c r="GJ47"/>
  <c r="GI47"/>
  <c r="GH47"/>
  <c r="GG47"/>
  <c r="GF47"/>
  <c r="GE47"/>
  <c r="GD47"/>
  <c r="GC47"/>
  <c r="FX47"/>
  <c r="FW47"/>
  <c r="FV47"/>
  <c r="FU47"/>
  <c r="FT47"/>
  <c r="FS47"/>
  <c r="FR47"/>
  <c r="FQ47"/>
  <c r="FP47"/>
  <c r="FO47"/>
  <c r="FN47"/>
  <c r="FM47"/>
  <c r="FL47"/>
  <c r="FK47"/>
  <c r="FJ47"/>
  <c r="FI47"/>
  <c r="FH47"/>
  <c r="FG47"/>
  <c r="FF47"/>
  <c r="FE47"/>
  <c r="FD47"/>
  <c r="FC47"/>
  <c r="FB47"/>
  <c r="FA47"/>
  <c r="EZ47"/>
  <c r="EY47"/>
  <c r="EX47"/>
  <c r="EW47"/>
  <c r="EV47"/>
  <c r="EU47"/>
  <c r="ET47"/>
  <c r="ES47"/>
  <c r="ER47"/>
  <c r="EQ47"/>
  <c r="EP47"/>
  <c r="EO47"/>
  <c r="EN47"/>
  <c r="EM47"/>
  <c r="EL47"/>
  <c r="EK47"/>
  <c r="EJ47"/>
  <c r="EI47"/>
  <c r="EH47"/>
  <c r="EG47"/>
  <c r="EF47"/>
  <c r="EE47"/>
  <c r="ED47"/>
  <c r="EC47"/>
  <c r="EB47"/>
  <c r="EA47"/>
  <c r="DZ47"/>
  <c r="DY47"/>
  <c r="DX47"/>
  <c r="DW47"/>
  <c r="DV47"/>
  <c r="DU47"/>
  <c r="DT47"/>
  <c r="DS47"/>
  <c r="DR47"/>
  <c r="DQ47"/>
  <c r="DP47"/>
  <c r="DO47"/>
  <c r="DN47"/>
  <c r="DM47"/>
  <c r="DL47"/>
  <c r="DK47"/>
  <c r="DJ47"/>
  <c r="DI47"/>
  <c r="DH47"/>
  <c r="DG47"/>
  <c r="DF47"/>
  <c r="DE47"/>
  <c r="DD47"/>
  <c r="DC47"/>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A47"/>
  <c r="BB47" s="1"/>
  <c r="AY47"/>
  <c r="AZ47" s="1"/>
  <c r="AW47"/>
  <c r="AX47" s="1"/>
  <c r="AU47"/>
  <c r="AV47" s="1"/>
  <c r="AT47"/>
  <c r="AS47"/>
  <c r="AR47"/>
  <c r="AQ47"/>
  <c r="AP47"/>
  <c r="AO47"/>
  <c r="AM47"/>
  <c r="AN47" s="1"/>
  <c r="AK47"/>
  <c r="AL47" s="1"/>
  <c r="AJ47"/>
  <c r="BC47" s="1"/>
  <c r="AI47"/>
  <c r="GT46"/>
  <c r="GS46"/>
  <c r="GR46"/>
  <c r="GQ46"/>
  <c r="GP46"/>
  <c r="GO46"/>
  <c r="GN46"/>
  <c r="GM46"/>
  <c r="GK46"/>
  <c r="GJ46"/>
  <c r="GI46"/>
  <c r="GH46"/>
  <c r="GG46"/>
  <c r="GF46"/>
  <c r="GE46"/>
  <c r="GD46"/>
  <c r="GC46"/>
  <c r="FX46"/>
  <c r="FW46"/>
  <c r="FV46"/>
  <c r="FU46"/>
  <c r="FT46"/>
  <c r="FS46"/>
  <c r="FR46"/>
  <c r="FQ46"/>
  <c r="FP46"/>
  <c r="FO46"/>
  <c r="FN46"/>
  <c r="FM46"/>
  <c r="FL46"/>
  <c r="FK46"/>
  <c r="FJ46"/>
  <c r="FI46"/>
  <c r="FH46"/>
  <c r="FG46"/>
  <c r="FF46"/>
  <c r="FE46"/>
  <c r="FD46"/>
  <c r="FC46"/>
  <c r="FB46"/>
  <c r="FA46"/>
  <c r="EZ46"/>
  <c r="EY46"/>
  <c r="EX46"/>
  <c r="EW46"/>
  <c r="EV46"/>
  <c r="EU46"/>
  <c r="ET46"/>
  <c r="ES46"/>
  <c r="ER46"/>
  <c r="EQ46"/>
  <c r="EP46"/>
  <c r="EO46"/>
  <c r="EN46"/>
  <c r="EM46"/>
  <c r="EL46"/>
  <c r="EK46"/>
  <c r="EJ46"/>
  <c r="EI46"/>
  <c r="EH46"/>
  <c r="EG46"/>
  <c r="EF46"/>
  <c r="EE46"/>
  <c r="ED46"/>
  <c r="EC46"/>
  <c r="EB46"/>
  <c r="EA46"/>
  <c r="DZ46"/>
  <c r="DY46"/>
  <c r="DX46"/>
  <c r="DW46"/>
  <c r="DV46"/>
  <c r="DU46"/>
  <c r="DT46"/>
  <c r="DS46"/>
  <c r="DR46"/>
  <c r="DQ46"/>
  <c r="DP46"/>
  <c r="DO46"/>
  <c r="DN46"/>
  <c r="DM46"/>
  <c r="DL46"/>
  <c r="DK46"/>
  <c r="DJ46"/>
  <c r="DI46"/>
  <c r="DH46"/>
  <c r="DG46"/>
  <c r="DF46"/>
  <c r="DE46"/>
  <c r="DD46"/>
  <c r="DC46"/>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A46"/>
  <c r="BB46" s="1"/>
  <c r="AY46"/>
  <c r="AZ46" s="1"/>
  <c r="AW46"/>
  <c r="AX46" s="1"/>
  <c r="AU46"/>
  <c r="AV46" s="1"/>
  <c r="AT46"/>
  <c r="AS46"/>
  <c r="BC46" s="1"/>
  <c r="AR46"/>
  <c r="AQ46"/>
  <c r="AP46"/>
  <c r="AO46"/>
  <c r="AM46"/>
  <c r="AN46" s="1"/>
  <c r="AK46"/>
  <c r="AL46" s="1"/>
  <c r="AJ46"/>
  <c r="AI46"/>
  <c r="GT45"/>
  <c r="GS45"/>
  <c r="GR45"/>
  <c r="GQ45"/>
  <c r="GP45"/>
  <c r="GO45"/>
  <c r="GN45"/>
  <c r="GM45"/>
  <c r="GK45"/>
  <c r="GJ45"/>
  <c r="GI45"/>
  <c r="GH45"/>
  <c r="GG45"/>
  <c r="GF45"/>
  <c r="GE45"/>
  <c r="GD45"/>
  <c r="GC45"/>
  <c r="FX45"/>
  <c r="FW45"/>
  <c r="FV45"/>
  <c r="FU45"/>
  <c r="FT45"/>
  <c r="FS45"/>
  <c r="FR45"/>
  <c r="FQ45"/>
  <c r="FP45"/>
  <c r="FO45"/>
  <c r="FN45"/>
  <c r="FM45"/>
  <c r="FL45"/>
  <c r="FK45"/>
  <c r="FJ45"/>
  <c r="FI45"/>
  <c r="FH45"/>
  <c r="FG45"/>
  <c r="FF45"/>
  <c r="FE45"/>
  <c r="FD45"/>
  <c r="FC45"/>
  <c r="FB45"/>
  <c r="FA45"/>
  <c r="EZ45"/>
  <c r="EY45"/>
  <c r="EX45"/>
  <c r="EW45"/>
  <c r="EV45"/>
  <c r="EU45"/>
  <c r="ET45"/>
  <c r="ES45"/>
  <c r="ER45"/>
  <c r="EQ45"/>
  <c r="EP45"/>
  <c r="EO45"/>
  <c r="EN45"/>
  <c r="EM45"/>
  <c r="EL45"/>
  <c r="EK45"/>
  <c r="EJ45"/>
  <c r="EI45"/>
  <c r="EH45"/>
  <c r="EG45"/>
  <c r="EF45"/>
  <c r="EE45"/>
  <c r="ED45"/>
  <c r="EC45"/>
  <c r="EB45"/>
  <c r="EA45"/>
  <c r="DZ45"/>
  <c r="DY45"/>
  <c r="DX45"/>
  <c r="DW45"/>
  <c r="DV45"/>
  <c r="DU45"/>
  <c r="DT45"/>
  <c r="DS45"/>
  <c r="DR45"/>
  <c r="DQ45"/>
  <c r="DP45"/>
  <c r="DO45"/>
  <c r="DN45"/>
  <c r="DM45"/>
  <c r="DL45"/>
  <c r="DK45"/>
  <c r="DJ45"/>
  <c r="DI45"/>
  <c r="DH45"/>
  <c r="DG45"/>
  <c r="DF45"/>
  <c r="DE45"/>
  <c r="DD45"/>
  <c r="DC45"/>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A45"/>
  <c r="BB45" s="1"/>
  <c r="AY45"/>
  <c r="AZ45" s="1"/>
  <c r="AW45"/>
  <c r="AX45" s="1"/>
  <c r="AU45"/>
  <c r="AV45" s="1"/>
  <c r="AT45"/>
  <c r="AR45"/>
  <c r="BC45" s="1"/>
  <c r="AQ45"/>
  <c r="AP45"/>
  <c r="AO45"/>
  <c r="AM45"/>
  <c r="AN45" s="1"/>
  <c r="AK45"/>
  <c r="AL45" s="1"/>
  <c r="AJ45"/>
  <c r="AI45"/>
  <c r="GT44"/>
  <c r="GS44"/>
  <c r="GR44"/>
  <c r="GQ44"/>
  <c r="GP44"/>
  <c r="GO44"/>
  <c r="GN44"/>
  <c r="GM44"/>
  <c r="GK44"/>
  <c r="GJ44"/>
  <c r="GI44"/>
  <c r="GH44"/>
  <c r="GG44"/>
  <c r="GF44"/>
  <c r="GE44"/>
  <c r="GD44"/>
  <c r="GC44"/>
  <c r="FX44"/>
  <c r="FW44"/>
  <c r="FV44"/>
  <c r="FU44"/>
  <c r="FT44"/>
  <c r="FS44"/>
  <c r="FR44"/>
  <c r="FQ44"/>
  <c r="FP44"/>
  <c r="FO44"/>
  <c r="FN44"/>
  <c r="FM44"/>
  <c r="FL44"/>
  <c r="FK44"/>
  <c r="FJ44"/>
  <c r="FI44"/>
  <c r="FH44"/>
  <c r="FG44"/>
  <c r="FF44"/>
  <c r="FE44"/>
  <c r="FD44"/>
  <c r="FC44"/>
  <c r="FB44"/>
  <c r="FA44"/>
  <c r="EZ44"/>
  <c r="EY44"/>
  <c r="EX44"/>
  <c r="EW44"/>
  <c r="EV44"/>
  <c r="EU44"/>
  <c r="ET44"/>
  <c r="ES44"/>
  <c r="ER44"/>
  <c r="EQ44"/>
  <c r="EP44"/>
  <c r="EO44"/>
  <c r="EN44"/>
  <c r="EM44"/>
  <c r="EL44"/>
  <c r="EK44"/>
  <c r="EJ44"/>
  <c r="EI44"/>
  <c r="EH44"/>
  <c r="EG44"/>
  <c r="EF44"/>
  <c r="EE44"/>
  <c r="ED44"/>
  <c r="EC44"/>
  <c r="EB44"/>
  <c r="EA44"/>
  <c r="DZ44"/>
  <c r="DY44"/>
  <c r="DX44"/>
  <c r="DW44"/>
  <c r="DV44"/>
  <c r="DU44"/>
  <c r="DT44"/>
  <c r="DS44"/>
  <c r="DR44"/>
  <c r="DQ44"/>
  <c r="DP44"/>
  <c r="DO44"/>
  <c r="DN44"/>
  <c r="DM44"/>
  <c r="DL44"/>
  <c r="DK44"/>
  <c r="DJ44"/>
  <c r="DI44"/>
  <c r="DH44"/>
  <c r="DG44"/>
  <c r="DF44"/>
  <c r="DE44"/>
  <c r="DD44"/>
  <c r="DC44"/>
  <c r="DB44"/>
  <c r="DA44"/>
  <c r="CZ44"/>
  <c r="CY44"/>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C44"/>
  <c r="BA44"/>
  <c r="BB44" s="1"/>
  <c r="AY44"/>
  <c r="AZ44" s="1"/>
  <c r="AW44"/>
  <c r="AX44" s="1"/>
  <c r="AU44"/>
  <c r="AV44" s="1"/>
  <c r="AT44"/>
  <c r="AS44"/>
  <c r="AR44"/>
  <c r="AQ44"/>
  <c r="AP44"/>
  <c r="AO44"/>
  <c r="AM44"/>
  <c r="AN44" s="1"/>
  <c r="AK44"/>
  <c r="AL44" s="1"/>
  <c r="AJ44"/>
  <c r="AI44"/>
  <c r="GT43"/>
  <c r="GS43"/>
  <c r="GR43"/>
  <c r="GQ43"/>
  <c r="GP43"/>
  <c r="GO43"/>
  <c r="GN43"/>
  <c r="GM43"/>
  <c r="GK43"/>
  <c r="GJ43"/>
  <c r="GI43"/>
  <c r="GH43"/>
  <c r="GG43"/>
  <c r="GF43"/>
  <c r="GE43"/>
  <c r="GD43"/>
  <c r="GC43"/>
  <c r="FX43"/>
  <c r="FW43"/>
  <c r="FV43"/>
  <c r="FU43"/>
  <c r="FT43"/>
  <c r="FS43"/>
  <c r="FR43"/>
  <c r="FQ43"/>
  <c r="FP43"/>
  <c r="FO43"/>
  <c r="FN43"/>
  <c r="FM43"/>
  <c r="FL43"/>
  <c r="FK43"/>
  <c r="FJ43"/>
  <c r="FI43"/>
  <c r="FH43"/>
  <c r="FG43"/>
  <c r="FF43"/>
  <c r="FE43"/>
  <c r="FD43"/>
  <c r="FC43"/>
  <c r="FB43"/>
  <c r="FA43"/>
  <c r="EZ43"/>
  <c r="EY43"/>
  <c r="EX43"/>
  <c r="EW43"/>
  <c r="EV43"/>
  <c r="EU43"/>
  <c r="ET43"/>
  <c r="ES43"/>
  <c r="ER43"/>
  <c r="EQ43"/>
  <c r="EP43"/>
  <c r="EO43"/>
  <c r="EN43"/>
  <c r="EM43"/>
  <c r="EL43"/>
  <c r="EK43"/>
  <c r="EJ43"/>
  <c r="EI43"/>
  <c r="EH43"/>
  <c r="EG43"/>
  <c r="EF43"/>
  <c r="EE43"/>
  <c r="ED43"/>
  <c r="EC43"/>
  <c r="EB43"/>
  <c r="EA43"/>
  <c r="DZ43"/>
  <c r="DY43"/>
  <c r="DX43"/>
  <c r="DW43"/>
  <c r="DV43"/>
  <c r="DU43"/>
  <c r="DT43"/>
  <c r="DS43"/>
  <c r="DR43"/>
  <c r="DQ43"/>
  <c r="DP43"/>
  <c r="DO43"/>
  <c r="DN43"/>
  <c r="DM43"/>
  <c r="DL43"/>
  <c r="DK43"/>
  <c r="DJ43"/>
  <c r="DI43"/>
  <c r="DH43"/>
  <c r="DG43"/>
  <c r="DF43"/>
  <c r="DE43"/>
  <c r="DD43"/>
  <c r="DC43"/>
  <c r="DB43"/>
  <c r="DA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C43"/>
  <c r="BA43"/>
  <c r="BB43" s="1"/>
  <c r="AY43"/>
  <c r="AZ43" s="1"/>
  <c r="AW43"/>
  <c r="AX43" s="1"/>
  <c r="AU43"/>
  <c r="AV43" s="1"/>
  <c r="AT43"/>
  <c r="AR43"/>
  <c r="AS43" s="1"/>
  <c r="AQ43"/>
  <c r="AP43"/>
  <c r="AO43"/>
  <c r="AM43"/>
  <c r="AN43" s="1"/>
  <c r="AK43"/>
  <c r="AL43" s="1"/>
  <c r="AJ43"/>
  <c r="AI43"/>
  <c r="GT42"/>
  <c r="GS42"/>
  <c r="GR42"/>
  <c r="GQ42"/>
  <c r="GP42"/>
  <c r="GO42"/>
  <c r="GN42"/>
  <c r="GM42"/>
  <c r="GK42"/>
  <c r="GJ42"/>
  <c r="GI42"/>
  <c r="GH42"/>
  <c r="GG42"/>
  <c r="GF42"/>
  <c r="GE42"/>
  <c r="GD42"/>
  <c r="GC42"/>
  <c r="FX42"/>
  <c r="FW42"/>
  <c r="FV42"/>
  <c r="FU42"/>
  <c r="FT42"/>
  <c r="FS42"/>
  <c r="FR42"/>
  <c r="FQ42"/>
  <c r="FP42"/>
  <c r="FO42"/>
  <c r="FN42"/>
  <c r="FM42"/>
  <c r="FL42"/>
  <c r="FK42"/>
  <c r="FJ42"/>
  <c r="FI42"/>
  <c r="FH42"/>
  <c r="FG42"/>
  <c r="FF42"/>
  <c r="FE42"/>
  <c r="FD42"/>
  <c r="FC42"/>
  <c r="FB42"/>
  <c r="FA42"/>
  <c r="EZ42"/>
  <c r="EY42"/>
  <c r="EX42"/>
  <c r="EW42"/>
  <c r="EV42"/>
  <c r="EU42"/>
  <c r="ET42"/>
  <c r="ES42"/>
  <c r="ER42"/>
  <c r="EQ42"/>
  <c r="EP42"/>
  <c r="EO42"/>
  <c r="EN42"/>
  <c r="EM42"/>
  <c r="EL42"/>
  <c r="EK42"/>
  <c r="EJ42"/>
  <c r="EI42"/>
  <c r="EH42"/>
  <c r="EG42"/>
  <c r="EF42"/>
  <c r="EE42"/>
  <c r="ED42"/>
  <c r="EC42"/>
  <c r="EB42"/>
  <c r="EA42"/>
  <c r="DZ42"/>
  <c r="DY42"/>
  <c r="DX42"/>
  <c r="DW42"/>
  <c r="DV42"/>
  <c r="DU42"/>
  <c r="DT42"/>
  <c r="DS42"/>
  <c r="DR42"/>
  <c r="DQ42"/>
  <c r="DP42"/>
  <c r="DO42"/>
  <c r="DN42"/>
  <c r="DM42"/>
  <c r="DL42"/>
  <c r="DK42"/>
  <c r="DJ42"/>
  <c r="DI42"/>
  <c r="DH42"/>
  <c r="DG42"/>
  <c r="DF42"/>
  <c r="DE42"/>
  <c r="DD42"/>
  <c r="DC42"/>
  <c r="DB42"/>
  <c r="DA42"/>
  <c r="CZ42"/>
  <c r="CY42"/>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C42"/>
  <c r="BA42"/>
  <c r="BB42" s="1"/>
  <c r="AY42"/>
  <c r="AZ42" s="1"/>
  <c r="AW42"/>
  <c r="AX42" s="1"/>
  <c r="AU42"/>
  <c r="AV42" s="1"/>
  <c r="AT42"/>
  <c r="AS42"/>
  <c r="AR42"/>
  <c r="AQ42"/>
  <c r="AP42"/>
  <c r="AO42"/>
  <c r="AM42"/>
  <c r="AN42" s="1"/>
  <c r="AK42"/>
  <c r="AL42" s="1"/>
  <c r="AJ42"/>
  <c r="AI42"/>
  <c r="GT41"/>
  <c r="GS41"/>
  <c r="GR41"/>
  <c r="GQ41"/>
  <c r="GP41"/>
  <c r="GO41"/>
  <c r="GN41"/>
  <c r="GM41"/>
  <c r="GK41"/>
  <c r="GJ41"/>
  <c r="GI41"/>
  <c r="GH41"/>
  <c r="GG41"/>
  <c r="GF41"/>
  <c r="GE41"/>
  <c r="GD41"/>
  <c r="GC41"/>
  <c r="FX41"/>
  <c r="FW41"/>
  <c r="FV41"/>
  <c r="FU41"/>
  <c r="FT41"/>
  <c r="FS41"/>
  <c r="FR41"/>
  <c r="FQ41"/>
  <c r="FP41"/>
  <c r="FO41"/>
  <c r="FN41"/>
  <c r="FM41"/>
  <c r="FL41"/>
  <c r="FK41"/>
  <c r="FJ41"/>
  <c r="FI41"/>
  <c r="FH41"/>
  <c r="FG41"/>
  <c r="FF41"/>
  <c r="FE41"/>
  <c r="FD41"/>
  <c r="FC41"/>
  <c r="FB41"/>
  <c r="FA41"/>
  <c r="EZ41"/>
  <c r="EY41"/>
  <c r="EX41"/>
  <c r="EW41"/>
  <c r="EV41"/>
  <c r="EU41"/>
  <c r="ET41"/>
  <c r="ES41"/>
  <c r="ER41"/>
  <c r="EQ41"/>
  <c r="EP41"/>
  <c r="EO41"/>
  <c r="EN41"/>
  <c r="EM41"/>
  <c r="EL41"/>
  <c r="EK41"/>
  <c r="EJ41"/>
  <c r="EI41"/>
  <c r="EH41"/>
  <c r="EG41"/>
  <c r="EF41"/>
  <c r="EE41"/>
  <c r="ED41"/>
  <c r="EC41"/>
  <c r="EB41"/>
  <c r="EA41"/>
  <c r="DZ41"/>
  <c r="DY41"/>
  <c r="DX41"/>
  <c r="DW41"/>
  <c r="DV41"/>
  <c r="DU41"/>
  <c r="DT41"/>
  <c r="DS41"/>
  <c r="DR41"/>
  <c r="DQ41"/>
  <c r="DP41"/>
  <c r="DO41"/>
  <c r="DN41"/>
  <c r="DM41"/>
  <c r="DL41"/>
  <c r="DK41"/>
  <c r="DJ41"/>
  <c r="DI41"/>
  <c r="DH41"/>
  <c r="DG41"/>
  <c r="DF41"/>
  <c r="DE41"/>
  <c r="DD41"/>
  <c r="DC41"/>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A41"/>
  <c r="BB41" s="1"/>
  <c r="AY41"/>
  <c r="AZ41" s="1"/>
  <c r="AW41"/>
  <c r="AX41" s="1"/>
  <c r="AU41"/>
  <c r="AV41" s="1"/>
  <c r="AT41"/>
  <c r="AS41"/>
  <c r="BC41" s="1"/>
  <c r="AR41"/>
  <c r="AQ41"/>
  <c r="AP41"/>
  <c r="AO41"/>
  <c r="AM41"/>
  <c r="AN41" s="1"/>
  <c r="AK41"/>
  <c r="AL41" s="1"/>
  <c r="AJ41"/>
  <c r="AI41"/>
  <c r="GT40"/>
  <c r="GS40"/>
  <c r="GR40"/>
  <c r="GQ40"/>
  <c r="GP40"/>
  <c r="GO40"/>
  <c r="GN40"/>
  <c r="GM40"/>
  <c r="GK40"/>
  <c r="GJ40"/>
  <c r="GI40"/>
  <c r="GH40"/>
  <c r="GG40"/>
  <c r="GF40"/>
  <c r="GE40"/>
  <c r="GD40"/>
  <c r="GC40"/>
  <c r="FX40"/>
  <c r="FW40"/>
  <c r="FV40"/>
  <c r="FU40"/>
  <c r="FT40"/>
  <c r="FS40"/>
  <c r="FR40"/>
  <c r="FQ40"/>
  <c r="FP40"/>
  <c r="FO40"/>
  <c r="FN40"/>
  <c r="FM40"/>
  <c r="FL40"/>
  <c r="FK40"/>
  <c r="FJ40"/>
  <c r="FI40"/>
  <c r="FH40"/>
  <c r="FG40"/>
  <c r="FF40"/>
  <c r="FE40"/>
  <c r="FD40"/>
  <c r="FC40"/>
  <c r="FB40"/>
  <c r="FA40"/>
  <c r="EZ40"/>
  <c r="EY40"/>
  <c r="EX40"/>
  <c r="EW40"/>
  <c r="EV40"/>
  <c r="EU40"/>
  <c r="ET40"/>
  <c r="ES40"/>
  <c r="ER40"/>
  <c r="EQ40"/>
  <c r="EP40"/>
  <c r="EO40"/>
  <c r="EN40"/>
  <c r="EM40"/>
  <c r="EL40"/>
  <c r="EK40"/>
  <c r="EJ40"/>
  <c r="EI40"/>
  <c r="EH40"/>
  <c r="EG40"/>
  <c r="EF40"/>
  <c r="EE40"/>
  <c r="ED40"/>
  <c r="EC40"/>
  <c r="EB40"/>
  <c r="EA40"/>
  <c r="DZ40"/>
  <c r="DY40"/>
  <c r="DX40"/>
  <c r="DW40"/>
  <c r="DV40"/>
  <c r="DU40"/>
  <c r="DT40"/>
  <c r="DS40"/>
  <c r="DR40"/>
  <c r="DQ40"/>
  <c r="DP40"/>
  <c r="DO40"/>
  <c r="DN40"/>
  <c r="DM40"/>
  <c r="DL40"/>
  <c r="DK40"/>
  <c r="DJ40"/>
  <c r="DI40"/>
  <c r="DH40"/>
  <c r="DG40"/>
  <c r="DF40"/>
  <c r="DE40"/>
  <c r="DD40"/>
  <c r="DC40"/>
  <c r="DB40"/>
  <c r="DA40"/>
  <c r="CZ40"/>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A40"/>
  <c r="BB40" s="1"/>
  <c r="AY40"/>
  <c r="AZ40" s="1"/>
  <c r="AW40"/>
  <c r="AX40" s="1"/>
  <c r="AU40"/>
  <c r="AV40" s="1"/>
  <c r="AT40"/>
  <c r="AR40"/>
  <c r="BC40" s="1"/>
  <c r="AQ40"/>
  <c r="AP40"/>
  <c r="AO40"/>
  <c r="AM40"/>
  <c r="AN40" s="1"/>
  <c r="AK40"/>
  <c r="AL40" s="1"/>
  <c r="AJ40"/>
  <c r="AI40"/>
  <c r="GT39"/>
  <c r="GS39"/>
  <c r="GR39"/>
  <c r="GQ39"/>
  <c r="GP39"/>
  <c r="GO39"/>
  <c r="GN39"/>
  <c r="GM39"/>
  <c r="GK39"/>
  <c r="GJ39"/>
  <c r="GI39"/>
  <c r="GH39"/>
  <c r="GG39"/>
  <c r="GF39"/>
  <c r="GE39"/>
  <c r="GD39"/>
  <c r="GC39"/>
  <c r="FX39"/>
  <c r="FW39"/>
  <c r="FV39"/>
  <c r="FU39"/>
  <c r="FT39"/>
  <c r="FS39"/>
  <c r="FR39"/>
  <c r="FQ39"/>
  <c r="FP39"/>
  <c r="FO39"/>
  <c r="FN39"/>
  <c r="FM39"/>
  <c r="FL39"/>
  <c r="FK39"/>
  <c r="FJ39"/>
  <c r="FI39"/>
  <c r="FH39"/>
  <c r="FG39"/>
  <c r="FF39"/>
  <c r="FE39"/>
  <c r="FD39"/>
  <c r="FC39"/>
  <c r="FB39"/>
  <c r="FA39"/>
  <c r="EZ39"/>
  <c r="EY39"/>
  <c r="EX39"/>
  <c r="EW39"/>
  <c r="EV39"/>
  <c r="EU39"/>
  <c r="ET39"/>
  <c r="ES39"/>
  <c r="ER39"/>
  <c r="EQ39"/>
  <c r="EP39"/>
  <c r="EO39"/>
  <c r="EN39"/>
  <c r="EM39"/>
  <c r="EL39"/>
  <c r="EK39"/>
  <c r="EJ39"/>
  <c r="EI39"/>
  <c r="EH39"/>
  <c r="EG39"/>
  <c r="EF39"/>
  <c r="EE39"/>
  <c r="ED39"/>
  <c r="EC39"/>
  <c r="EB39"/>
  <c r="EA39"/>
  <c r="DZ39"/>
  <c r="DY39"/>
  <c r="DX39"/>
  <c r="DW39"/>
  <c r="DV39"/>
  <c r="DU39"/>
  <c r="DT39"/>
  <c r="DS39"/>
  <c r="DR39"/>
  <c r="DQ39"/>
  <c r="DP39"/>
  <c r="DO39"/>
  <c r="DN39"/>
  <c r="DM39"/>
  <c r="DL39"/>
  <c r="DK39"/>
  <c r="DJ39"/>
  <c r="DI39"/>
  <c r="DH39"/>
  <c r="DG39"/>
  <c r="DF39"/>
  <c r="DE39"/>
  <c r="DD39"/>
  <c r="DC39"/>
  <c r="DB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C39"/>
  <c r="BA39"/>
  <c r="BB39" s="1"/>
  <c r="AY39"/>
  <c r="AZ39" s="1"/>
  <c r="AW39"/>
  <c r="AX39" s="1"/>
  <c r="AU39"/>
  <c r="AV39" s="1"/>
  <c r="AT39"/>
  <c r="AS39"/>
  <c r="AR39"/>
  <c r="AQ39"/>
  <c r="AP39"/>
  <c r="AO39"/>
  <c r="AM39"/>
  <c r="AN39" s="1"/>
  <c r="AK39"/>
  <c r="AL39" s="1"/>
  <c r="AJ39"/>
  <c r="AI39"/>
  <c r="GT38"/>
  <c r="GS38"/>
  <c r="GR38"/>
  <c r="GQ38"/>
  <c r="GP38"/>
  <c r="GO38"/>
  <c r="GN38"/>
  <c r="GM38"/>
  <c r="GK38"/>
  <c r="GJ38"/>
  <c r="GI38"/>
  <c r="GH38"/>
  <c r="GG38"/>
  <c r="GF38"/>
  <c r="GE38"/>
  <c r="GD38"/>
  <c r="GC38"/>
  <c r="FX38"/>
  <c r="FW38"/>
  <c r="FV38"/>
  <c r="FU38"/>
  <c r="FT38"/>
  <c r="FS38"/>
  <c r="FR38"/>
  <c r="FQ38"/>
  <c r="FP38"/>
  <c r="FO38"/>
  <c r="FN38"/>
  <c r="FM38"/>
  <c r="FL38"/>
  <c r="FK38"/>
  <c r="FJ38"/>
  <c r="FI38"/>
  <c r="FH38"/>
  <c r="FG38"/>
  <c r="FF38"/>
  <c r="FE38"/>
  <c r="FD38"/>
  <c r="FC38"/>
  <c r="FB38"/>
  <c r="FA38"/>
  <c r="EZ38"/>
  <c r="EY38"/>
  <c r="EX38"/>
  <c r="EW38"/>
  <c r="EV38"/>
  <c r="EU38"/>
  <c r="ET38"/>
  <c r="ES38"/>
  <c r="ER38"/>
  <c r="EQ38"/>
  <c r="EP38"/>
  <c r="EO38"/>
  <c r="EN38"/>
  <c r="EM38"/>
  <c r="EL38"/>
  <c r="EK38"/>
  <c r="EJ38"/>
  <c r="EI38"/>
  <c r="EH38"/>
  <c r="EG38"/>
  <c r="EF38"/>
  <c r="EE38"/>
  <c r="ED38"/>
  <c r="EC38"/>
  <c r="EB38"/>
  <c r="EA38"/>
  <c r="DZ38"/>
  <c r="DY38"/>
  <c r="DX38"/>
  <c r="DW38"/>
  <c r="DV38"/>
  <c r="DU38"/>
  <c r="DT38"/>
  <c r="DS38"/>
  <c r="DR38"/>
  <c r="DQ38"/>
  <c r="DP38"/>
  <c r="DO38"/>
  <c r="DN38"/>
  <c r="DM38"/>
  <c r="DL38"/>
  <c r="DK38"/>
  <c r="DJ38"/>
  <c r="DI38"/>
  <c r="DH38"/>
  <c r="DG38"/>
  <c r="DF38"/>
  <c r="DE38"/>
  <c r="DD38"/>
  <c r="DC38"/>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C38"/>
  <c r="BA38"/>
  <c r="BB38" s="1"/>
  <c r="AY38"/>
  <c r="AZ38" s="1"/>
  <c r="AW38"/>
  <c r="AX38" s="1"/>
  <c r="AU38"/>
  <c r="AV38" s="1"/>
  <c r="AT38"/>
  <c r="AS38"/>
  <c r="AR38"/>
  <c r="AQ38"/>
  <c r="AP38"/>
  <c r="AO38"/>
  <c r="AM38"/>
  <c r="AN38" s="1"/>
  <c r="AK38"/>
  <c r="AL38" s="1"/>
  <c r="AJ38"/>
  <c r="AI38"/>
  <c r="GT37"/>
  <c r="GS37"/>
  <c r="GR37"/>
  <c r="GQ37"/>
  <c r="GP37"/>
  <c r="GO37"/>
  <c r="GN37"/>
  <c r="GM37"/>
  <c r="GK37"/>
  <c r="GJ37"/>
  <c r="GI37"/>
  <c r="GH37"/>
  <c r="GG37"/>
  <c r="GF37"/>
  <c r="GE37"/>
  <c r="GD37"/>
  <c r="GC37"/>
  <c r="FX37"/>
  <c r="FW37"/>
  <c r="FV37"/>
  <c r="FU37"/>
  <c r="FT37"/>
  <c r="FS37"/>
  <c r="FR37"/>
  <c r="FQ37"/>
  <c r="FP37"/>
  <c r="FO37"/>
  <c r="FN37"/>
  <c r="FM37"/>
  <c r="FL37"/>
  <c r="FK37"/>
  <c r="FJ37"/>
  <c r="FI37"/>
  <c r="FH37"/>
  <c r="FG37"/>
  <c r="FF37"/>
  <c r="FE37"/>
  <c r="FD37"/>
  <c r="FC37"/>
  <c r="FB37"/>
  <c r="FA37"/>
  <c r="EZ37"/>
  <c r="EY37"/>
  <c r="EX37"/>
  <c r="EW37"/>
  <c r="EV37"/>
  <c r="EU37"/>
  <c r="ET37"/>
  <c r="ES37"/>
  <c r="ER37"/>
  <c r="EQ37"/>
  <c r="EP37"/>
  <c r="EO37"/>
  <c r="EN37"/>
  <c r="EM37"/>
  <c r="EL37"/>
  <c r="EK37"/>
  <c r="EJ37"/>
  <c r="EI37"/>
  <c r="EH37"/>
  <c r="EG37"/>
  <c r="EF37"/>
  <c r="EE37"/>
  <c r="ED37"/>
  <c r="EC37"/>
  <c r="EB37"/>
  <c r="EA37"/>
  <c r="DZ37"/>
  <c r="DY37"/>
  <c r="DX37"/>
  <c r="DW37"/>
  <c r="DV37"/>
  <c r="DU37"/>
  <c r="DT37"/>
  <c r="DS37"/>
  <c r="DR37"/>
  <c r="DQ37"/>
  <c r="DP37"/>
  <c r="DO37"/>
  <c r="DN37"/>
  <c r="DM37"/>
  <c r="DL37"/>
  <c r="DK37"/>
  <c r="DJ37"/>
  <c r="DI37"/>
  <c r="DH37"/>
  <c r="DG37"/>
  <c r="DF37"/>
  <c r="DE37"/>
  <c r="DD37"/>
  <c r="DC37"/>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C37"/>
  <c r="BA37"/>
  <c r="BB37" s="1"/>
  <c r="AY37"/>
  <c r="AZ37" s="1"/>
  <c r="AW37"/>
  <c r="AX37" s="1"/>
  <c r="AU37"/>
  <c r="AV37" s="1"/>
  <c r="AT37"/>
  <c r="AS37"/>
  <c r="AR37"/>
  <c r="AQ37"/>
  <c r="AP37"/>
  <c r="AO37"/>
  <c r="AM37"/>
  <c r="AN37" s="1"/>
  <c r="AK37"/>
  <c r="AL37" s="1"/>
  <c r="AJ37"/>
  <c r="AI37"/>
  <c r="GT36"/>
  <c r="GS36"/>
  <c r="GR36"/>
  <c r="GQ36"/>
  <c r="GP36"/>
  <c r="GO36"/>
  <c r="GN36"/>
  <c r="GM36"/>
  <c r="GK36"/>
  <c r="GJ36"/>
  <c r="GI36"/>
  <c r="GH36"/>
  <c r="GG36"/>
  <c r="GF36"/>
  <c r="GE36"/>
  <c r="GD36"/>
  <c r="GC36"/>
  <c r="FX36"/>
  <c r="FW36"/>
  <c r="FV36"/>
  <c r="FU36"/>
  <c r="FT36"/>
  <c r="FS36"/>
  <c r="FR36"/>
  <c r="FQ36"/>
  <c r="FP36"/>
  <c r="FO36"/>
  <c r="FN36"/>
  <c r="FM36"/>
  <c r="FL36"/>
  <c r="FK36"/>
  <c r="FJ36"/>
  <c r="FI36"/>
  <c r="FH36"/>
  <c r="FG36"/>
  <c r="FF36"/>
  <c r="FE36"/>
  <c r="FD36"/>
  <c r="FC36"/>
  <c r="FB36"/>
  <c r="FA36"/>
  <c r="EZ36"/>
  <c r="EY36"/>
  <c r="EX36"/>
  <c r="EW36"/>
  <c r="EV36"/>
  <c r="EU36"/>
  <c r="ET36"/>
  <c r="ES36"/>
  <c r="ER36"/>
  <c r="EQ36"/>
  <c r="EP36"/>
  <c r="EO36"/>
  <c r="EN36"/>
  <c r="EM36"/>
  <c r="EL36"/>
  <c r="EK36"/>
  <c r="EJ36"/>
  <c r="EI36"/>
  <c r="EH36"/>
  <c r="EG36"/>
  <c r="EF36"/>
  <c r="EE36"/>
  <c r="ED36"/>
  <c r="EC36"/>
  <c r="EB36"/>
  <c r="EA36"/>
  <c r="DZ36"/>
  <c r="DY36"/>
  <c r="DX36"/>
  <c r="DW36"/>
  <c r="DV36"/>
  <c r="DU36"/>
  <c r="DT36"/>
  <c r="DS36"/>
  <c r="DR36"/>
  <c r="DQ36"/>
  <c r="DP36"/>
  <c r="DO36"/>
  <c r="DN36"/>
  <c r="DM36"/>
  <c r="DL36"/>
  <c r="DK36"/>
  <c r="DJ36"/>
  <c r="DI36"/>
  <c r="DH36"/>
  <c r="DG36"/>
  <c r="DF36"/>
  <c r="DE36"/>
  <c r="DD36"/>
  <c r="DC36"/>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C36"/>
  <c r="BA36"/>
  <c r="BB36" s="1"/>
  <c r="AY36"/>
  <c r="AZ36" s="1"/>
  <c r="AW36"/>
  <c r="AX36" s="1"/>
  <c r="AU36"/>
  <c r="AV36" s="1"/>
  <c r="AT36"/>
  <c r="AS36"/>
  <c r="AR36"/>
  <c r="AQ36"/>
  <c r="AP36"/>
  <c r="AO36"/>
  <c r="AM36"/>
  <c r="AN36" s="1"/>
  <c r="AK36"/>
  <c r="AL36" s="1"/>
  <c r="AJ36"/>
  <c r="AI36"/>
  <c r="GT35"/>
  <c r="GS35"/>
  <c r="GR35"/>
  <c r="GQ35"/>
  <c r="GP35"/>
  <c r="GO35"/>
  <c r="GN35"/>
  <c r="GM35"/>
  <c r="GK35"/>
  <c r="GJ35"/>
  <c r="GI35"/>
  <c r="GH35"/>
  <c r="GG35"/>
  <c r="GF35"/>
  <c r="GE35"/>
  <c r="GD35"/>
  <c r="GC35"/>
  <c r="FX35"/>
  <c r="FW35"/>
  <c r="FV35"/>
  <c r="FU35"/>
  <c r="FT35"/>
  <c r="FS35"/>
  <c r="FR35"/>
  <c r="FQ35"/>
  <c r="FP35"/>
  <c r="FO35"/>
  <c r="FN35"/>
  <c r="FM35"/>
  <c r="FL35"/>
  <c r="FK35"/>
  <c r="FJ35"/>
  <c r="FI35"/>
  <c r="FH35"/>
  <c r="FG35"/>
  <c r="FF35"/>
  <c r="FE35"/>
  <c r="FD35"/>
  <c r="FC35"/>
  <c r="FB35"/>
  <c r="FA35"/>
  <c r="EZ35"/>
  <c r="EY35"/>
  <c r="EX35"/>
  <c r="EW35"/>
  <c r="EV35"/>
  <c r="EU35"/>
  <c r="ET35"/>
  <c r="ES35"/>
  <c r="ER35"/>
  <c r="EQ35"/>
  <c r="EP35"/>
  <c r="EO35"/>
  <c r="EN35"/>
  <c r="EM35"/>
  <c r="EL35"/>
  <c r="EK35"/>
  <c r="EJ35"/>
  <c r="EI35"/>
  <c r="EH35"/>
  <c r="EG35"/>
  <c r="EF35"/>
  <c r="EE35"/>
  <c r="ED35"/>
  <c r="EC35"/>
  <c r="EB35"/>
  <c r="EA35"/>
  <c r="DZ35"/>
  <c r="DY35"/>
  <c r="DX35"/>
  <c r="DW35"/>
  <c r="DV35"/>
  <c r="DU35"/>
  <c r="DT35"/>
  <c r="DS35"/>
  <c r="DR35"/>
  <c r="DQ35"/>
  <c r="DP35"/>
  <c r="DO35"/>
  <c r="DN35"/>
  <c r="DM35"/>
  <c r="DL35"/>
  <c r="DK35"/>
  <c r="DJ35"/>
  <c r="DI35"/>
  <c r="DH35"/>
  <c r="DG35"/>
  <c r="DF35"/>
  <c r="DE35"/>
  <c r="DD35"/>
  <c r="DC35"/>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C35"/>
  <c r="BA35"/>
  <c r="BB35" s="1"/>
  <c r="AY35"/>
  <c r="AZ35" s="1"/>
  <c r="AW35"/>
  <c r="AX35" s="1"/>
  <c r="AU35"/>
  <c r="AV35" s="1"/>
  <c r="AT35"/>
  <c r="AS35"/>
  <c r="AR35"/>
  <c r="AQ35"/>
  <c r="AP35"/>
  <c r="AO35"/>
  <c r="AM35"/>
  <c r="AN35" s="1"/>
  <c r="AK35"/>
  <c r="AL35" s="1"/>
  <c r="AJ35"/>
  <c r="AI35"/>
  <c r="GT34"/>
  <c r="GS34"/>
  <c r="GR34"/>
  <c r="GQ34"/>
  <c r="GP34"/>
  <c r="GO34"/>
  <c r="GN34"/>
  <c r="GM34"/>
  <c r="GK34"/>
  <c r="GJ34"/>
  <c r="GI34"/>
  <c r="GH34"/>
  <c r="GG34"/>
  <c r="GF34"/>
  <c r="GE34"/>
  <c r="GD34"/>
  <c r="GC34"/>
  <c r="FX34"/>
  <c r="FW34"/>
  <c r="FV34"/>
  <c r="FU34"/>
  <c r="FT34"/>
  <c r="FS34"/>
  <c r="FR34"/>
  <c r="FQ34"/>
  <c r="FP34"/>
  <c r="FO34"/>
  <c r="FN34"/>
  <c r="FM34"/>
  <c r="FL34"/>
  <c r="FK34"/>
  <c r="FJ34"/>
  <c r="FI34"/>
  <c r="FH34"/>
  <c r="FG34"/>
  <c r="FF34"/>
  <c r="FE34"/>
  <c r="FD34"/>
  <c r="FC34"/>
  <c r="FB34"/>
  <c r="FA34"/>
  <c r="EZ34"/>
  <c r="EY34"/>
  <c r="EX34"/>
  <c r="EW34"/>
  <c r="EV34"/>
  <c r="EU34"/>
  <c r="ET34"/>
  <c r="ES34"/>
  <c r="ER34"/>
  <c r="EQ34"/>
  <c r="EP34"/>
  <c r="EO34"/>
  <c r="EN34"/>
  <c r="EM34"/>
  <c r="EL34"/>
  <c r="EK34"/>
  <c r="EJ34"/>
  <c r="EI34"/>
  <c r="EH34"/>
  <c r="EG34"/>
  <c r="EF34"/>
  <c r="EE34"/>
  <c r="ED34"/>
  <c r="EC34"/>
  <c r="EB34"/>
  <c r="EA34"/>
  <c r="DZ34"/>
  <c r="DY34"/>
  <c r="DX34"/>
  <c r="DW34"/>
  <c r="DV34"/>
  <c r="DU34"/>
  <c r="DT34"/>
  <c r="DS34"/>
  <c r="DR34"/>
  <c r="DQ34"/>
  <c r="DP34"/>
  <c r="DO34"/>
  <c r="DN34"/>
  <c r="DM34"/>
  <c r="DL34"/>
  <c r="DK34"/>
  <c r="DJ34"/>
  <c r="DI34"/>
  <c r="DH34"/>
  <c r="DG34"/>
  <c r="DF34"/>
  <c r="DE34"/>
  <c r="DD34"/>
  <c r="DC34"/>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C34"/>
  <c r="BA34"/>
  <c r="BB34" s="1"/>
  <c r="AY34"/>
  <c r="AZ34" s="1"/>
  <c r="AW34"/>
  <c r="AX34" s="1"/>
  <c r="AU34"/>
  <c r="AV34" s="1"/>
  <c r="AT34"/>
  <c r="AS34"/>
  <c r="AR34"/>
  <c r="AQ34"/>
  <c r="AP34"/>
  <c r="AO34"/>
  <c r="AM34"/>
  <c r="AN34" s="1"/>
  <c r="AK34"/>
  <c r="AL34" s="1"/>
  <c r="AJ34"/>
  <c r="AI34"/>
  <c r="GT33"/>
  <c r="GS33"/>
  <c r="GR33"/>
  <c r="GQ33"/>
  <c r="GP33"/>
  <c r="GO33"/>
  <c r="GN33"/>
  <c r="GM33"/>
  <c r="GK33"/>
  <c r="GJ33"/>
  <c r="GI33"/>
  <c r="GH33"/>
  <c r="GG33"/>
  <c r="GF33"/>
  <c r="GE33"/>
  <c r="GD33"/>
  <c r="GC33"/>
  <c r="FX33"/>
  <c r="FW33"/>
  <c r="FV33"/>
  <c r="FU33"/>
  <c r="FT33"/>
  <c r="FS33"/>
  <c r="FR33"/>
  <c r="FQ33"/>
  <c r="FP33"/>
  <c r="FO33"/>
  <c r="FN33"/>
  <c r="FM33"/>
  <c r="FL33"/>
  <c r="FK33"/>
  <c r="FJ33"/>
  <c r="FI33"/>
  <c r="FH33"/>
  <c r="FG33"/>
  <c r="FF33"/>
  <c r="FE33"/>
  <c r="FD33"/>
  <c r="FC33"/>
  <c r="FB33"/>
  <c r="FA33"/>
  <c r="EZ33"/>
  <c r="EY33"/>
  <c r="EX33"/>
  <c r="EW33"/>
  <c r="EV33"/>
  <c r="EU33"/>
  <c r="ET33"/>
  <c r="ES33"/>
  <c r="ER33"/>
  <c r="EQ33"/>
  <c r="EP33"/>
  <c r="EO33"/>
  <c r="EN33"/>
  <c r="EM33"/>
  <c r="EL33"/>
  <c r="EK33"/>
  <c r="EJ33"/>
  <c r="EI33"/>
  <c r="EH33"/>
  <c r="EG33"/>
  <c r="EF33"/>
  <c r="EE33"/>
  <c r="ED33"/>
  <c r="EC33"/>
  <c r="EB33"/>
  <c r="EA33"/>
  <c r="DZ33"/>
  <c r="DY33"/>
  <c r="DX33"/>
  <c r="DW33"/>
  <c r="DV33"/>
  <c r="DU33"/>
  <c r="DT33"/>
  <c r="DS33"/>
  <c r="DR33"/>
  <c r="DQ33"/>
  <c r="DP33"/>
  <c r="DO33"/>
  <c r="DN33"/>
  <c r="DM33"/>
  <c r="DL33"/>
  <c r="DK33"/>
  <c r="DJ33"/>
  <c r="DI33"/>
  <c r="DH33"/>
  <c r="DG33"/>
  <c r="DF33"/>
  <c r="DE33"/>
  <c r="DD33"/>
  <c r="DC33"/>
  <c r="DB33"/>
  <c r="DA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A33"/>
  <c r="BB33" s="1"/>
  <c r="AY33"/>
  <c r="AZ33" s="1"/>
  <c r="AW33"/>
  <c r="AX33" s="1"/>
  <c r="AU33"/>
  <c r="AV33" s="1"/>
  <c r="AT33"/>
  <c r="AS33"/>
  <c r="AR33"/>
  <c r="AQ33"/>
  <c r="AP33"/>
  <c r="AO33"/>
  <c r="BC33" s="1"/>
  <c r="AM33"/>
  <c r="AN33" s="1"/>
  <c r="AK33"/>
  <c r="AL33" s="1"/>
  <c r="AJ33"/>
  <c r="AI33"/>
  <c r="GT32"/>
  <c r="GS32"/>
  <c r="GR32"/>
  <c r="GQ32"/>
  <c r="GP32"/>
  <c r="GO32"/>
  <c r="GN32"/>
  <c r="GM32"/>
  <c r="GK32"/>
  <c r="GJ32"/>
  <c r="GI32"/>
  <c r="GH32"/>
  <c r="GG32"/>
  <c r="GF32"/>
  <c r="GE32"/>
  <c r="GD32"/>
  <c r="GC32"/>
  <c r="FX32"/>
  <c r="FW32"/>
  <c r="FV32"/>
  <c r="FU32"/>
  <c r="FT32"/>
  <c r="FS32"/>
  <c r="FR32"/>
  <c r="FQ32"/>
  <c r="FP32"/>
  <c r="FO32"/>
  <c r="FN32"/>
  <c r="FM32"/>
  <c r="FL32"/>
  <c r="FK32"/>
  <c r="FJ32"/>
  <c r="FI32"/>
  <c r="FH32"/>
  <c r="FG32"/>
  <c r="FF32"/>
  <c r="FE32"/>
  <c r="FD32"/>
  <c r="FC32"/>
  <c r="FB32"/>
  <c r="FA32"/>
  <c r="EZ32"/>
  <c r="EY32"/>
  <c r="EX32"/>
  <c r="EW32"/>
  <c r="EV32"/>
  <c r="EU32"/>
  <c r="ET32"/>
  <c r="ES32"/>
  <c r="ER32"/>
  <c r="EQ32"/>
  <c r="EP32"/>
  <c r="EO32"/>
  <c r="EN32"/>
  <c r="EM32"/>
  <c r="EL32"/>
  <c r="EK32"/>
  <c r="EJ32"/>
  <c r="EI32"/>
  <c r="EH32"/>
  <c r="EG32"/>
  <c r="EF32"/>
  <c r="EE32"/>
  <c r="ED32"/>
  <c r="EC32"/>
  <c r="EB32"/>
  <c r="EA32"/>
  <c r="DZ32"/>
  <c r="DY32"/>
  <c r="DX32"/>
  <c r="DW32"/>
  <c r="DV32"/>
  <c r="DU32"/>
  <c r="DT32"/>
  <c r="DS32"/>
  <c r="DR32"/>
  <c r="DQ32"/>
  <c r="DP32"/>
  <c r="DO32"/>
  <c r="DN32"/>
  <c r="DM32"/>
  <c r="DL32"/>
  <c r="DK32"/>
  <c r="DJ32"/>
  <c r="DI32"/>
  <c r="DH32"/>
  <c r="DG32"/>
  <c r="DF32"/>
  <c r="DE32"/>
  <c r="DD32"/>
  <c r="DC32"/>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A32"/>
  <c r="BB32" s="1"/>
  <c r="AY32"/>
  <c r="AZ32" s="1"/>
  <c r="AW32"/>
  <c r="AX32" s="1"/>
  <c r="AU32"/>
  <c r="AV32" s="1"/>
  <c r="AT32"/>
  <c r="AS32"/>
  <c r="AR32"/>
  <c r="AQ32"/>
  <c r="BC32" s="1"/>
  <c r="AP32"/>
  <c r="AO32"/>
  <c r="AM32"/>
  <c r="AN32" s="1"/>
  <c r="AK32"/>
  <c r="AL32" s="1"/>
  <c r="AJ32"/>
  <c r="AI32"/>
  <c r="GT31"/>
  <c r="GS31"/>
  <c r="GR31"/>
  <c r="GQ31"/>
  <c r="GP31"/>
  <c r="GO31"/>
  <c r="GN31"/>
  <c r="GM31"/>
  <c r="GK31"/>
  <c r="GJ31"/>
  <c r="GI31"/>
  <c r="GH31"/>
  <c r="GG31"/>
  <c r="GF31"/>
  <c r="GE31"/>
  <c r="GD31"/>
  <c r="GC31"/>
  <c r="FX31"/>
  <c r="FW31"/>
  <c r="FV31"/>
  <c r="FU31"/>
  <c r="FT31"/>
  <c r="FS31"/>
  <c r="FR31"/>
  <c r="FQ31"/>
  <c r="FP31"/>
  <c r="FO31"/>
  <c r="FN31"/>
  <c r="FM31"/>
  <c r="FL31"/>
  <c r="FK31"/>
  <c r="FJ31"/>
  <c r="FI31"/>
  <c r="FH31"/>
  <c r="FG31"/>
  <c r="FF31"/>
  <c r="FE31"/>
  <c r="FD31"/>
  <c r="FC31"/>
  <c r="FB31"/>
  <c r="FA31"/>
  <c r="EZ31"/>
  <c r="EY31"/>
  <c r="EX31"/>
  <c r="EW31"/>
  <c r="EV31"/>
  <c r="EU31"/>
  <c r="ET31"/>
  <c r="ES31"/>
  <c r="ER31"/>
  <c r="EQ31"/>
  <c r="EP31"/>
  <c r="EO31"/>
  <c r="EN31"/>
  <c r="EM31"/>
  <c r="EL31"/>
  <c r="EK31"/>
  <c r="EJ31"/>
  <c r="EI31"/>
  <c r="EH31"/>
  <c r="EG31"/>
  <c r="EF31"/>
  <c r="EE31"/>
  <c r="ED31"/>
  <c r="EC31"/>
  <c r="EB31"/>
  <c r="EA31"/>
  <c r="DZ31"/>
  <c r="DY31"/>
  <c r="DX31"/>
  <c r="DW31"/>
  <c r="DV31"/>
  <c r="DU31"/>
  <c r="DT31"/>
  <c r="DS31"/>
  <c r="DR31"/>
  <c r="DQ31"/>
  <c r="DP31"/>
  <c r="DO31"/>
  <c r="DN31"/>
  <c r="DM31"/>
  <c r="DL31"/>
  <c r="DK31"/>
  <c r="DJ31"/>
  <c r="DI31"/>
  <c r="DH31"/>
  <c r="DG31"/>
  <c r="DF31"/>
  <c r="DE31"/>
  <c r="DD31"/>
  <c r="DC31"/>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C31"/>
  <c r="BA31"/>
  <c r="BB31" s="1"/>
  <c r="AY31"/>
  <c r="AZ31" s="1"/>
  <c r="AW31"/>
  <c r="AX31" s="1"/>
  <c r="AU31"/>
  <c r="AV31" s="1"/>
  <c r="AT31"/>
  <c r="AR31"/>
  <c r="AS31" s="1"/>
  <c r="AQ31"/>
  <c r="AP31"/>
  <c r="AO31"/>
  <c r="AM31"/>
  <c r="AN31" s="1"/>
  <c r="AK31"/>
  <c r="AL31" s="1"/>
  <c r="AJ31"/>
  <c r="AI31"/>
  <c r="GT30"/>
  <c r="GS30"/>
  <c r="GR30"/>
  <c r="GQ30"/>
  <c r="GP30"/>
  <c r="GO30"/>
  <c r="GN30"/>
  <c r="GM30"/>
  <c r="GK30"/>
  <c r="GJ30"/>
  <c r="GI30"/>
  <c r="GH30"/>
  <c r="GG30"/>
  <c r="GF30"/>
  <c r="GE30"/>
  <c r="GD30"/>
  <c r="GC30"/>
  <c r="FX30"/>
  <c r="FW30"/>
  <c r="FV30"/>
  <c r="FU30"/>
  <c r="FT30"/>
  <c r="FS30"/>
  <c r="FR30"/>
  <c r="FQ30"/>
  <c r="FP30"/>
  <c r="FO30"/>
  <c r="FN30"/>
  <c r="FM30"/>
  <c r="FL30"/>
  <c r="FK30"/>
  <c r="FJ30"/>
  <c r="FI30"/>
  <c r="FH30"/>
  <c r="FG30"/>
  <c r="FF30"/>
  <c r="FE30"/>
  <c r="FD30"/>
  <c r="FC30"/>
  <c r="FB30"/>
  <c r="FA30"/>
  <c r="EZ30"/>
  <c r="EY30"/>
  <c r="EX30"/>
  <c r="EW30"/>
  <c r="EV30"/>
  <c r="EU30"/>
  <c r="ET30"/>
  <c r="ES30"/>
  <c r="ER30"/>
  <c r="EQ30"/>
  <c r="EP30"/>
  <c r="EO30"/>
  <c r="EN30"/>
  <c r="EM30"/>
  <c r="EL30"/>
  <c r="EK30"/>
  <c r="EJ30"/>
  <c r="EI30"/>
  <c r="EH30"/>
  <c r="EG30"/>
  <c r="EF30"/>
  <c r="EE30"/>
  <c r="ED30"/>
  <c r="EC30"/>
  <c r="EB30"/>
  <c r="EA30"/>
  <c r="DZ30"/>
  <c r="DY30"/>
  <c r="DX30"/>
  <c r="DW30"/>
  <c r="DV30"/>
  <c r="DU30"/>
  <c r="DT30"/>
  <c r="DS30"/>
  <c r="DR30"/>
  <c r="DQ30"/>
  <c r="DP30"/>
  <c r="DO30"/>
  <c r="DN30"/>
  <c r="DM30"/>
  <c r="DL30"/>
  <c r="DK30"/>
  <c r="DJ30"/>
  <c r="DI30"/>
  <c r="DH30"/>
  <c r="DG30"/>
  <c r="DF30"/>
  <c r="DE30"/>
  <c r="DD30"/>
  <c r="DC30"/>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C30"/>
  <c r="BA30"/>
  <c r="BB30" s="1"/>
  <c r="AY30"/>
  <c r="AZ30" s="1"/>
  <c r="AW30"/>
  <c r="AX30" s="1"/>
  <c r="AU30"/>
  <c r="AV30" s="1"/>
  <c r="AT30"/>
  <c r="AS30"/>
  <c r="AR30"/>
  <c r="AQ30"/>
  <c r="AP30"/>
  <c r="AO30"/>
  <c r="AM30"/>
  <c r="AN30" s="1"/>
  <c r="AK30"/>
  <c r="AL30" s="1"/>
  <c r="AJ30"/>
  <c r="AI30"/>
  <c r="GT29"/>
  <c r="GS29"/>
  <c r="GR29"/>
  <c r="GQ29"/>
  <c r="GP29"/>
  <c r="GO29"/>
  <c r="GN29"/>
  <c r="GM29"/>
  <c r="GK29"/>
  <c r="GJ29"/>
  <c r="GI29"/>
  <c r="GH29"/>
  <c r="GG29"/>
  <c r="GF29"/>
  <c r="GE29"/>
  <c r="GD29"/>
  <c r="GC29"/>
  <c r="FX29"/>
  <c r="FW29"/>
  <c r="FV29"/>
  <c r="FU29"/>
  <c r="FT29"/>
  <c r="FS29"/>
  <c r="FR29"/>
  <c r="FQ29"/>
  <c r="FP29"/>
  <c r="FO29"/>
  <c r="FN29"/>
  <c r="FM29"/>
  <c r="FL29"/>
  <c r="FK29"/>
  <c r="FJ29"/>
  <c r="FI29"/>
  <c r="FH29"/>
  <c r="FG29"/>
  <c r="FF29"/>
  <c r="FE29"/>
  <c r="FD29"/>
  <c r="FC29"/>
  <c r="FB29"/>
  <c r="FA29"/>
  <c r="EZ29"/>
  <c r="EY29"/>
  <c r="EX29"/>
  <c r="EW29"/>
  <c r="EV29"/>
  <c r="EU29"/>
  <c r="ET29"/>
  <c r="ES29"/>
  <c r="ER29"/>
  <c r="EQ29"/>
  <c r="EP29"/>
  <c r="EO29"/>
  <c r="EN29"/>
  <c r="EM29"/>
  <c r="EL29"/>
  <c r="EK29"/>
  <c r="EJ29"/>
  <c r="EI29"/>
  <c r="EH29"/>
  <c r="EG29"/>
  <c r="EF29"/>
  <c r="EE29"/>
  <c r="ED29"/>
  <c r="EC29"/>
  <c r="EB29"/>
  <c r="EA29"/>
  <c r="DZ29"/>
  <c r="DY29"/>
  <c r="DX29"/>
  <c r="DW29"/>
  <c r="DV29"/>
  <c r="DU29"/>
  <c r="DT29"/>
  <c r="DS29"/>
  <c r="DR29"/>
  <c r="DQ29"/>
  <c r="DP29"/>
  <c r="DO29"/>
  <c r="DN29"/>
  <c r="DM29"/>
  <c r="DL29"/>
  <c r="DK29"/>
  <c r="DJ29"/>
  <c r="DI29"/>
  <c r="DH29"/>
  <c r="DG29"/>
  <c r="DF29"/>
  <c r="DE29"/>
  <c r="DD29"/>
  <c r="DC29"/>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A29"/>
  <c r="BB29" s="1"/>
  <c r="AY29"/>
  <c r="AZ29" s="1"/>
  <c r="AW29"/>
  <c r="AX29" s="1"/>
  <c r="AU29"/>
  <c r="AV29" s="1"/>
  <c r="AT29"/>
  <c r="AS29"/>
  <c r="AR29"/>
  <c r="AQ29"/>
  <c r="AP29"/>
  <c r="AO29"/>
  <c r="AM29"/>
  <c r="AN29" s="1"/>
  <c r="BC29" s="1"/>
  <c r="AK29"/>
  <c r="AL29" s="1"/>
  <c r="AJ29"/>
  <c r="AI29"/>
  <c r="GT28"/>
  <c r="GS28"/>
  <c r="GR28"/>
  <c r="GQ28"/>
  <c r="GP28"/>
  <c r="GO28"/>
  <c r="GN28"/>
  <c r="GM28"/>
  <c r="GK28"/>
  <c r="GJ28"/>
  <c r="GI28"/>
  <c r="GH28"/>
  <c r="GG28"/>
  <c r="GF28"/>
  <c r="GE28"/>
  <c r="GD28"/>
  <c r="GC28"/>
  <c r="FX28"/>
  <c r="FW28"/>
  <c r="FV28"/>
  <c r="FU28"/>
  <c r="FT28"/>
  <c r="FS28"/>
  <c r="FR28"/>
  <c r="FQ28"/>
  <c r="FP28"/>
  <c r="FO28"/>
  <c r="FN28"/>
  <c r="FM28"/>
  <c r="FL28"/>
  <c r="FK28"/>
  <c r="FJ28"/>
  <c r="FI28"/>
  <c r="FH28"/>
  <c r="FG28"/>
  <c r="FF28"/>
  <c r="FE28"/>
  <c r="FD28"/>
  <c r="FC28"/>
  <c r="FB28"/>
  <c r="FA28"/>
  <c r="EZ28"/>
  <c r="EY28"/>
  <c r="EX28"/>
  <c r="EW28"/>
  <c r="EV28"/>
  <c r="EU28"/>
  <c r="ET28"/>
  <c r="ES28"/>
  <c r="ER28"/>
  <c r="EQ28"/>
  <c r="EP28"/>
  <c r="EO28"/>
  <c r="EN28"/>
  <c r="EM28"/>
  <c r="EL28"/>
  <c r="EK28"/>
  <c r="EJ28"/>
  <c r="EI28"/>
  <c r="EH28"/>
  <c r="EG28"/>
  <c r="EF28"/>
  <c r="EE28"/>
  <c r="ED28"/>
  <c r="EC28"/>
  <c r="EB28"/>
  <c r="EA28"/>
  <c r="DZ28"/>
  <c r="DY28"/>
  <c r="DX28"/>
  <c r="DW28"/>
  <c r="DV28"/>
  <c r="DU28"/>
  <c r="DT28"/>
  <c r="DS28"/>
  <c r="DR28"/>
  <c r="DQ28"/>
  <c r="DP28"/>
  <c r="DO28"/>
  <c r="DN28"/>
  <c r="DM28"/>
  <c r="DL28"/>
  <c r="DK28"/>
  <c r="DJ28"/>
  <c r="DI28"/>
  <c r="DH28"/>
  <c r="DG28"/>
  <c r="DF28"/>
  <c r="DE28"/>
  <c r="DD28"/>
  <c r="DC28"/>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A28"/>
  <c r="BB28" s="1"/>
  <c r="AY28"/>
  <c r="AZ28" s="1"/>
  <c r="AW28"/>
  <c r="AX28" s="1"/>
  <c r="AU28"/>
  <c r="AV28" s="1"/>
  <c r="AT28"/>
  <c r="AS28"/>
  <c r="AR28"/>
  <c r="AQ28"/>
  <c r="AP28"/>
  <c r="AO28"/>
  <c r="AM28"/>
  <c r="BC28" s="1"/>
  <c r="AK28"/>
  <c r="AL28" s="1"/>
  <c r="AJ28"/>
  <c r="AI28"/>
  <c r="GT27"/>
  <c r="GS27"/>
  <c r="GR27"/>
  <c r="GQ27"/>
  <c r="GP27"/>
  <c r="GO27"/>
  <c r="GN27"/>
  <c r="GM27"/>
  <c r="GK27"/>
  <c r="GJ27"/>
  <c r="GI27"/>
  <c r="GH27"/>
  <c r="GG27"/>
  <c r="GF27"/>
  <c r="GE27"/>
  <c r="GD27"/>
  <c r="GC27"/>
  <c r="FX27"/>
  <c r="FW27"/>
  <c r="FV27"/>
  <c r="FU27"/>
  <c r="FT27"/>
  <c r="FS27"/>
  <c r="FR27"/>
  <c r="FQ27"/>
  <c r="FP27"/>
  <c r="FO27"/>
  <c r="FN27"/>
  <c r="FM27"/>
  <c r="FL27"/>
  <c r="FK27"/>
  <c r="FJ27"/>
  <c r="FI27"/>
  <c r="FH27"/>
  <c r="FG27"/>
  <c r="FF27"/>
  <c r="FE27"/>
  <c r="FD27"/>
  <c r="FC27"/>
  <c r="FB27"/>
  <c r="FA27"/>
  <c r="EZ27"/>
  <c r="EY27"/>
  <c r="EX27"/>
  <c r="EW27"/>
  <c r="EV27"/>
  <c r="EU27"/>
  <c r="ET27"/>
  <c r="ES27"/>
  <c r="ER27"/>
  <c r="EQ27"/>
  <c r="EP27"/>
  <c r="EO27"/>
  <c r="EN27"/>
  <c r="EM27"/>
  <c r="EL27"/>
  <c r="EK27"/>
  <c r="EJ27"/>
  <c r="EI27"/>
  <c r="EH27"/>
  <c r="EG27"/>
  <c r="EF27"/>
  <c r="EE27"/>
  <c r="ED27"/>
  <c r="EC27"/>
  <c r="EB27"/>
  <c r="EA27"/>
  <c r="DZ27"/>
  <c r="DY27"/>
  <c r="DX27"/>
  <c r="DW27"/>
  <c r="DV27"/>
  <c r="DU27"/>
  <c r="DT27"/>
  <c r="DS27"/>
  <c r="DR27"/>
  <c r="DQ27"/>
  <c r="DP27"/>
  <c r="DO27"/>
  <c r="DN27"/>
  <c r="DM27"/>
  <c r="DL27"/>
  <c r="DK27"/>
  <c r="DJ27"/>
  <c r="DI27"/>
  <c r="DH27"/>
  <c r="DG27"/>
  <c r="DF27"/>
  <c r="DE27"/>
  <c r="DD27"/>
  <c r="DC27"/>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A27"/>
  <c r="BB27" s="1"/>
  <c r="AY27"/>
  <c r="AZ27" s="1"/>
  <c r="AW27"/>
  <c r="AX27" s="1"/>
  <c r="AU27"/>
  <c r="AV27" s="1"/>
  <c r="AT27"/>
  <c r="AS27"/>
  <c r="AR27"/>
  <c r="AQ27"/>
  <c r="AP27"/>
  <c r="AO27"/>
  <c r="AM27"/>
  <c r="AN27" s="1"/>
  <c r="BC27" s="1"/>
  <c r="AK27"/>
  <c r="AL27" s="1"/>
  <c r="AJ27"/>
  <c r="AI27"/>
  <c r="GT26"/>
  <c r="GS26"/>
  <c r="GR26"/>
  <c r="GQ26"/>
  <c r="GP26"/>
  <c r="GO26"/>
  <c r="GN26"/>
  <c r="GM26"/>
  <c r="GK26"/>
  <c r="GJ26"/>
  <c r="GI26"/>
  <c r="GH26"/>
  <c r="GG26"/>
  <c r="GF26"/>
  <c r="GE26"/>
  <c r="GD26"/>
  <c r="GC26"/>
  <c r="FX26"/>
  <c r="FW26"/>
  <c r="FV26"/>
  <c r="FU26"/>
  <c r="FT26"/>
  <c r="FS26"/>
  <c r="FR26"/>
  <c r="FQ26"/>
  <c r="FP26"/>
  <c r="FO26"/>
  <c r="FN26"/>
  <c r="FM26"/>
  <c r="FL26"/>
  <c r="FK26"/>
  <c r="FJ26"/>
  <c r="FI26"/>
  <c r="FH26"/>
  <c r="FG26"/>
  <c r="FF26"/>
  <c r="FE26"/>
  <c r="FD26"/>
  <c r="FC26"/>
  <c r="FB26"/>
  <c r="FA26"/>
  <c r="EZ26"/>
  <c r="EY26"/>
  <c r="EX26"/>
  <c r="EW26"/>
  <c r="EV26"/>
  <c r="EU26"/>
  <c r="ET26"/>
  <c r="ES26"/>
  <c r="ER26"/>
  <c r="EQ26"/>
  <c r="EP26"/>
  <c r="EO26"/>
  <c r="EN26"/>
  <c r="EM26"/>
  <c r="EL26"/>
  <c r="EK26"/>
  <c r="EJ26"/>
  <c r="EI26"/>
  <c r="EH26"/>
  <c r="EG26"/>
  <c r="EF26"/>
  <c r="EE26"/>
  <c r="ED26"/>
  <c r="EC26"/>
  <c r="EB26"/>
  <c r="EA26"/>
  <c r="DZ26"/>
  <c r="DY26"/>
  <c r="DX26"/>
  <c r="DW26"/>
  <c r="DV26"/>
  <c r="DU26"/>
  <c r="DT26"/>
  <c r="DS26"/>
  <c r="DR26"/>
  <c r="DQ26"/>
  <c r="DP26"/>
  <c r="DO26"/>
  <c r="DN26"/>
  <c r="DM26"/>
  <c r="DL26"/>
  <c r="DK26"/>
  <c r="DJ26"/>
  <c r="DI26"/>
  <c r="DH26"/>
  <c r="DG26"/>
  <c r="DF26"/>
  <c r="DE26"/>
  <c r="DD26"/>
  <c r="DC26"/>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A26"/>
  <c r="BB26" s="1"/>
  <c r="AY26"/>
  <c r="AZ26" s="1"/>
  <c r="AW26"/>
  <c r="AX26" s="1"/>
  <c r="AU26"/>
  <c r="AV26" s="1"/>
  <c r="AT26"/>
  <c r="AS26"/>
  <c r="AR26"/>
  <c r="AQ26"/>
  <c r="AP26"/>
  <c r="AO26"/>
  <c r="BC26" s="1"/>
  <c r="AM26"/>
  <c r="AN26" s="1"/>
  <c r="AK26"/>
  <c r="AL26" s="1"/>
  <c r="AJ26"/>
  <c r="AI26"/>
  <c r="GT25"/>
  <c r="GS25"/>
  <c r="GR25"/>
  <c r="GQ25"/>
  <c r="GP25"/>
  <c r="GO25"/>
  <c r="GN25"/>
  <c r="GM25"/>
  <c r="GK25"/>
  <c r="GJ25"/>
  <c r="GI25"/>
  <c r="GH25"/>
  <c r="GG25"/>
  <c r="GF25"/>
  <c r="GE25"/>
  <c r="GD25"/>
  <c r="GC25"/>
  <c r="FX25"/>
  <c r="FW25"/>
  <c r="FV25"/>
  <c r="FU25"/>
  <c r="FT25"/>
  <c r="FS25"/>
  <c r="FR25"/>
  <c r="FQ25"/>
  <c r="FP25"/>
  <c r="FO25"/>
  <c r="FN25"/>
  <c r="FM25"/>
  <c r="FL25"/>
  <c r="FK25"/>
  <c r="FJ25"/>
  <c r="FI25"/>
  <c r="FH25"/>
  <c r="FG25"/>
  <c r="FF25"/>
  <c r="FE25"/>
  <c r="FD25"/>
  <c r="FC25"/>
  <c r="FB25"/>
  <c r="FA25"/>
  <c r="EZ25"/>
  <c r="EY25"/>
  <c r="EX25"/>
  <c r="EW25"/>
  <c r="EV25"/>
  <c r="EU25"/>
  <c r="ET25"/>
  <c r="ES25"/>
  <c r="ER25"/>
  <c r="EQ25"/>
  <c r="EP25"/>
  <c r="EO25"/>
  <c r="EN25"/>
  <c r="EM25"/>
  <c r="EL25"/>
  <c r="EK25"/>
  <c r="EJ25"/>
  <c r="EI25"/>
  <c r="EH25"/>
  <c r="EG25"/>
  <c r="EF25"/>
  <c r="EE25"/>
  <c r="ED25"/>
  <c r="EC25"/>
  <c r="EB25"/>
  <c r="EA25"/>
  <c r="DZ25"/>
  <c r="DY25"/>
  <c r="DX25"/>
  <c r="DW25"/>
  <c r="DV25"/>
  <c r="DU25"/>
  <c r="DT25"/>
  <c r="DS25"/>
  <c r="DR25"/>
  <c r="DQ25"/>
  <c r="DP25"/>
  <c r="DO25"/>
  <c r="DN25"/>
  <c r="DM25"/>
  <c r="DL25"/>
  <c r="DK25"/>
  <c r="DJ25"/>
  <c r="DI25"/>
  <c r="DH25"/>
  <c r="DG25"/>
  <c r="DF25"/>
  <c r="DE25"/>
  <c r="DD25"/>
  <c r="DC25"/>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A25"/>
  <c r="BB25" s="1"/>
  <c r="AY25"/>
  <c r="AZ25" s="1"/>
  <c r="AW25"/>
  <c r="AX25" s="1"/>
  <c r="AU25"/>
  <c r="AV25" s="1"/>
  <c r="AT25"/>
  <c r="AS25"/>
  <c r="AR25"/>
  <c r="AQ25"/>
  <c r="BC25" s="1"/>
  <c r="AP25"/>
  <c r="AO25"/>
  <c r="AM25"/>
  <c r="AN25" s="1"/>
  <c r="AK25"/>
  <c r="AL25" s="1"/>
  <c r="AJ25"/>
  <c r="AI25"/>
  <c r="GT24"/>
  <c r="GS24"/>
  <c r="GR24"/>
  <c r="GQ24"/>
  <c r="GP24"/>
  <c r="GO24"/>
  <c r="GN24"/>
  <c r="GM24"/>
  <c r="GK24"/>
  <c r="GJ24"/>
  <c r="GI24"/>
  <c r="GH24"/>
  <c r="GG24"/>
  <c r="GF24"/>
  <c r="GE24"/>
  <c r="GD24"/>
  <c r="GC24"/>
  <c r="FX24"/>
  <c r="FW24"/>
  <c r="FV24"/>
  <c r="FU24"/>
  <c r="FT24"/>
  <c r="FS24"/>
  <c r="FR24"/>
  <c r="FQ24"/>
  <c r="FP24"/>
  <c r="FO24"/>
  <c r="FN24"/>
  <c r="FM24"/>
  <c r="FL24"/>
  <c r="FK24"/>
  <c r="FJ24"/>
  <c r="FI24"/>
  <c r="FH24"/>
  <c r="FG24"/>
  <c r="FF24"/>
  <c r="FE24"/>
  <c r="FD24"/>
  <c r="FC24"/>
  <c r="FB24"/>
  <c r="FA24"/>
  <c r="EZ24"/>
  <c r="EY24"/>
  <c r="EX24"/>
  <c r="EW24"/>
  <c r="EV24"/>
  <c r="EU24"/>
  <c r="ET24"/>
  <c r="ES24"/>
  <c r="ER24"/>
  <c r="EQ24"/>
  <c r="EP24"/>
  <c r="EO24"/>
  <c r="EN24"/>
  <c r="EM24"/>
  <c r="EL24"/>
  <c r="EK24"/>
  <c r="EJ24"/>
  <c r="EI24"/>
  <c r="EH24"/>
  <c r="EG24"/>
  <c r="EF24"/>
  <c r="EE24"/>
  <c r="ED24"/>
  <c r="EC24"/>
  <c r="EB24"/>
  <c r="EA24"/>
  <c r="DZ24"/>
  <c r="DY24"/>
  <c r="DX24"/>
  <c r="DW24"/>
  <c r="DV24"/>
  <c r="DU24"/>
  <c r="DT24"/>
  <c r="DS24"/>
  <c r="DR24"/>
  <c r="DQ24"/>
  <c r="DP24"/>
  <c r="DO24"/>
  <c r="DN24"/>
  <c r="DM24"/>
  <c r="DL24"/>
  <c r="DK24"/>
  <c r="DJ24"/>
  <c r="DI24"/>
  <c r="DH24"/>
  <c r="DG24"/>
  <c r="DF24"/>
  <c r="DE24"/>
  <c r="DD24"/>
  <c r="DC24"/>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A24"/>
  <c r="BB24" s="1"/>
  <c r="AY24"/>
  <c r="AZ24" s="1"/>
  <c r="AW24"/>
  <c r="AX24" s="1"/>
  <c r="AU24"/>
  <c r="AV24" s="1"/>
  <c r="AT24"/>
  <c r="AS24"/>
  <c r="AR24"/>
  <c r="AQ24"/>
  <c r="AP24"/>
  <c r="AO24"/>
  <c r="AM24"/>
  <c r="BC24" s="1"/>
  <c r="AK24"/>
  <c r="AL24" s="1"/>
  <c r="AJ24"/>
  <c r="AI24"/>
  <c r="GT23"/>
  <c r="GS23"/>
  <c r="GR23"/>
  <c r="GQ23"/>
  <c r="GP23"/>
  <c r="GO23"/>
  <c r="GN23"/>
  <c r="GM23"/>
  <c r="GK23"/>
  <c r="GJ23"/>
  <c r="GI23"/>
  <c r="GH23"/>
  <c r="GG23"/>
  <c r="GF23"/>
  <c r="GE23"/>
  <c r="GD23"/>
  <c r="GC23"/>
  <c r="FX23"/>
  <c r="FW23"/>
  <c r="FV23"/>
  <c r="FU23"/>
  <c r="FT23"/>
  <c r="FS23"/>
  <c r="FR23"/>
  <c r="FQ23"/>
  <c r="FP23"/>
  <c r="FO23"/>
  <c r="FN23"/>
  <c r="FM23"/>
  <c r="FL23"/>
  <c r="FK23"/>
  <c r="FJ23"/>
  <c r="FI23"/>
  <c r="FH23"/>
  <c r="FG23"/>
  <c r="FF23"/>
  <c r="FE23"/>
  <c r="FD23"/>
  <c r="FC23"/>
  <c r="FB23"/>
  <c r="FA23"/>
  <c r="EZ23"/>
  <c r="EY23"/>
  <c r="EX23"/>
  <c r="EW23"/>
  <c r="EV23"/>
  <c r="EU23"/>
  <c r="ET23"/>
  <c r="ES23"/>
  <c r="ER23"/>
  <c r="EQ23"/>
  <c r="EP23"/>
  <c r="EO23"/>
  <c r="EN23"/>
  <c r="EM23"/>
  <c r="EL23"/>
  <c r="EK23"/>
  <c r="EJ23"/>
  <c r="EI23"/>
  <c r="EH23"/>
  <c r="EG23"/>
  <c r="EF23"/>
  <c r="EE23"/>
  <c r="ED23"/>
  <c r="EC23"/>
  <c r="EB23"/>
  <c r="EA23"/>
  <c r="DZ23"/>
  <c r="DY23"/>
  <c r="DX23"/>
  <c r="DW23"/>
  <c r="DV23"/>
  <c r="DU23"/>
  <c r="DT23"/>
  <c r="DS23"/>
  <c r="DR23"/>
  <c r="DQ23"/>
  <c r="DP23"/>
  <c r="DO23"/>
  <c r="DN23"/>
  <c r="DM23"/>
  <c r="DL23"/>
  <c r="DK23"/>
  <c r="DJ23"/>
  <c r="DI23"/>
  <c r="DH23"/>
  <c r="DG23"/>
  <c r="DF23"/>
  <c r="DE23"/>
  <c r="DD23"/>
  <c r="DC23"/>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C23"/>
  <c r="BA23"/>
  <c r="BB23" s="1"/>
  <c r="AY23"/>
  <c r="AZ23" s="1"/>
  <c r="AW23"/>
  <c r="AX23" s="1"/>
  <c r="AU23"/>
  <c r="AV23" s="1"/>
  <c r="AT23"/>
  <c r="AR23"/>
  <c r="AS23" s="1"/>
  <c r="AQ23"/>
  <c r="AP23"/>
  <c r="AO23"/>
  <c r="AM23"/>
  <c r="AN23" s="1"/>
  <c r="AK23"/>
  <c r="AL23" s="1"/>
  <c r="AJ23"/>
  <c r="AI23"/>
  <c r="GT22"/>
  <c r="GS22"/>
  <c r="GR22"/>
  <c r="GQ22"/>
  <c r="GP22"/>
  <c r="GO22"/>
  <c r="GN22"/>
  <c r="GM22"/>
  <c r="GK22"/>
  <c r="GJ22"/>
  <c r="GI22"/>
  <c r="GH22"/>
  <c r="GG22"/>
  <c r="GF22"/>
  <c r="GE22"/>
  <c r="GD22"/>
  <c r="GC22"/>
  <c r="FX22"/>
  <c r="FW22"/>
  <c r="FV22"/>
  <c r="FU22"/>
  <c r="FT22"/>
  <c r="FS22"/>
  <c r="FR22"/>
  <c r="FQ22"/>
  <c r="FP22"/>
  <c r="FO22"/>
  <c r="FN22"/>
  <c r="FM22"/>
  <c r="FL22"/>
  <c r="FK22"/>
  <c r="FJ22"/>
  <c r="FI22"/>
  <c r="FH22"/>
  <c r="FG22"/>
  <c r="FF22"/>
  <c r="FE22"/>
  <c r="FD22"/>
  <c r="FC22"/>
  <c r="FB22"/>
  <c r="FA22"/>
  <c r="EZ22"/>
  <c r="EY22"/>
  <c r="EX22"/>
  <c r="EW22"/>
  <c r="EV22"/>
  <c r="EU22"/>
  <c r="ET22"/>
  <c r="ES22"/>
  <c r="ER22"/>
  <c r="EQ22"/>
  <c r="EP22"/>
  <c r="EO22"/>
  <c r="EN22"/>
  <c r="EM22"/>
  <c r="EL22"/>
  <c r="EK22"/>
  <c r="EJ22"/>
  <c r="EI22"/>
  <c r="EH22"/>
  <c r="EG22"/>
  <c r="EF22"/>
  <c r="EE22"/>
  <c r="ED22"/>
  <c r="EC22"/>
  <c r="EB22"/>
  <c r="EA22"/>
  <c r="DZ22"/>
  <c r="DY22"/>
  <c r="DX22"/>
  <c r="DW22"/>
  <c r="DV22"/>
  <c r="DU22"/>
  <c r="DT22"/>
  <c r="DS22"/>
  <c r="DR22"/>
  <c r="DQ22"/>
  <c r="DP22"/>
  <c r="DO22"/>
  <c r="DN22"/>
  <c r="DM22"/>
  <c r="DL22"/>
  <c r="DK22"/>
  <c r="DJ22"/>
  <c r="DI22"/>
  <c r="DH22"/>
  <c r="DG22"/>
  <c r="DF22"/>
  <c r="DE22"/>
  <c r="DD22"/>
  <c r="DC22"/>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C22"/>
  <c r="BA22"/>
  <c r="BB22" s="1"/>
  <c r="AY22"/>
  <c r="AZ22" s="1"/>
  <c r="AW22"/>
  <c r="AX22" s="1"/>
  <c r="AU22"/>
  <c r="AV22" s="1"/>
  <c r="AT22"/>
  <c r="AS22"/>
  <c r="AR22"/>
  <c r="AQ22"/>
  <c r="AP22"/>
  <c r="AO22"/>
  <c r="AM22"/>
  <c r="AN22" s="1"/>
  <c r="AK22"/>
  <c r="AL22" s="1"/>
  <c r="AJ22"/>
  <c r="AI22"/>
  <c r="GT21"/>
  <c r="GS21"/>
  <c r="GR21"/>
  <c r="GQ21"/>
  <c r="GP21"/>
  <c r="GO21"/>
  <c r="GN21"/>
  <c r="GM21"/>
  <c r="GK21"/>
  <c r="GJ21"/>
  <c r="GI21"/>
  <c r="GH21"/>
  <c r="GG21"/>
  <c r="GF21"/>
  <c r="GE21"/>
  <c r="GD21"/>
  <c r="GC21"/>
  <c r="FX21"/>
  <c r="FW21"/>
  <c r="FV21"/>
  <c r="FU21"/>
  <c r="FT21"/>
  <c r="FS21"/>
  <c r="FR21"/>
  <c r="FQ21"/>
  <c r="FP21"/>
  <c r="FO21"/>
  <c r="FN21"/>
  <c r="FM21"/>
  <c r="FL21"/>
  <c r="FK21"/>
  <c r="FJ21"/>
  <c r="FI21"/>
  <c r="FH21"/>
  <c r="FG21"/>
  <c r="FF21"/>
  <c r="FE21"/>
  <c r="FD21"/>
  <c r="FC21"/>
  <c r="FB21"/>
  <c r="FA21"/>
  <c r="EZ21"/>
  <c r="EY21"/>
  <c r="EX21"/>
  <c r="EW21"/>
  <c r="EV21"/>
  <c r="EU21"/>
  <c r="ET21"/>
  <c r="ES21"/>
  <c r="ER21"/>
  <c r="EQ21"/>
  <c r="EP21"/>
  <c r="EO21"/>
  <c r="EN21"/>
  <c r="EM21"/>
  <c r="EL21"/>
  <c r="EK21"/>
  <c r="EJ21"/>
  <c r="EI21"/>
  <c r="EH21"/>
  <c r="EG21"/>
  <c r="EF21"/>
  <c r="EE21"/>
  <c r="ED21"/>
  <c r="EC21"/>
  <c r="EB21"/>
  <c r="EA21"/>
  <c r="DZ21"/>
  <c r="DY21"/>
  <c r="DX21"/>
  <c r="DW21"/>
  <c r="DV21"/>
  <c r="DU21"/>
  <c r="DT21"/>
  <c r="DS21"/>
  <c r="DR21"/>
  <c r="DQ21"/>
  <c r="DP21"/>
  <c r="DO21"/>
  <c r="DN21"/>
  <c r="DM21"/>
  <c r="DL21"/>
  <c r="DK21"/>
  <c r="DJ21"/>
  <c r="DI21"/>
  <c r="DH21"/>
  <c r="DG21"/>
  <c r="DF21"/>
  <c r="DE21"/>
  <c r="DD21"/>
  <c r="DC21"/>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C21"/>
  <c r="BA21"/>
  <c r="BB21" s="1"/>
  <c r="AY21"/>
  <c r="AZ21" s="1"/>
  <c r="AW21"/>
  <c r="AX21" s="1"/>
  <c r="AU21"/>
  <c r="AV21" s="1"/>
  <c r="AT21"/>
  <c r="AS21"/>
  <c r="AR21"/>
  <c r="AQ21"/>
  <c r="AP21"/>
  <c r="AO21"/>
  <c r="AM21"/>
  <c r="AN21" s="1"/>
  <c r="AK21"/>
  <c r="AL21" s="1"/>
  <c r="AJ21"/>
  <c r="AI21"/>
  <c r="GT20"/>
  <c r="GS20"/>
  <c r="GR20"/>
  <c r="GQ20"/>
  <c r="GP20"/>
  <c r="GO20"/>
  <c r="GN20"/>
  <c r="GM20"/>
  <c r="GK20"/>
  <c r="GJ20"/>
  <c r="GI20"/>
  <c r="GH20"/>
  <c r="GG20"/>
  <c r="GF20"/>
  <c r="GE20"/>
  <c r="GD20"/>
  <c r="GC20"/>
  <c r="FX20"/>
  <c r="FW20"/>
  <c r="FV20"/>
  <c r="FU20"/>
  <c r="FT20"/>
  <c r="FS20"/>
  <c r="FR20"/>
  <c r="FQ20"/>
  <c r="FP20"/>
  <c r="FO20"/>
  <c r="FN20"/>
  <c r="FM20"/>
  <c r="FL20"/>
  <c r="FK20"/>
  <c r="FJ20"/>
  <c r="FI20"/>
  <c r="FH20"/>
  <c r="FG20"/>
  <c r="FF20"/>
  <c r="FE20"/>
  <c r="FD20"/>
  <c r="FC20"/>
  <c r="FB20"/>
  <c r="FA20"/>
  <c r="EZ20"/>
  <c r="EY20"/>
  <c r="EX20"/>
  <c r="EW20"/>
  <c r="EV20"/>
  <c r="EU20"/>
  <c r="ET20"/>
  <c r="ES20"/>
  <c r="ER20"/>
  <c r="EQ20"/>
  <c r="EP20"/>
  <c r="EO20"/>
  <c r="EN20"/>
  <c r="EM20"/>
  <c r="EL20"/>
  <c r="EK20"/>
  <c r="EJ20"/>
  <c r="EI20"/>
  <c r="EH20"/>
  <c r="EG20"/>
  <c r="EF20"/>
  <c r="EE20"/>
  <c r="ED20"/>
  <c r="EC20"/>
  <c r="EB20"/>
  <c r="EA20"/>
  <c r="DZ20"/>
  <c r="DY20"/>
  <c r="DX20"/>
  <c r="DW20"/>
  <c r="DV20"/>
  <c r="DU20"/>
  <c r="DT20"/>
  <c r="DS20"/>
  <c r="DR20"/>
  <c r="DQ20"/>
  <c r="DP20"/>
  <c r="DO20"/>
  <c r="DN20"/>
  <c r="DM20"/>
  <c r="DL20"/>
  <c r="DK20"/>
  <c r="DJ20"/>
  <c r="DI20"/>
  <c r="DH20"/>
  <c r="DG20"/>
  <c r="DF20"/>
  <c r="DE20"/>
  <c r="DD20"/>
  <c r="DC20"/>
  <c r="DB20"/>
  <c r="DA20"/>
  <c r="CZ20"/>
  <c r="CY20"/>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C20"/>
  <c r="BA20"/>
  <c r="BB20" s="1"/>
  <c r="AY20"/>
  <c r="AZ20" s="1"/>
  <c r="AW20"/>
  <c r="AX20" s="1"/>
  <c r="AU20"/>
  <c r="AV20" s="1"/>
  <c r="AT20"/>
  <c r="AS20"/>
  <c r="AR20"/>
  <c r="AQ20"/>
  <c r="AP20"/>
  <c r="AO20"/>
  <c r="AM20"/>
  <c r="AN20" s="1"/>
  <c r="AK20"/>
  <c r="AL20" s="1"/>
  <c r="AJ20"/>
  <c r="AI20"/>
  <c r="GT19"/>
  <c r="GS19"/>
  <c r="GR19"/>
  <c r="GQ19"/>
  <c r="GP19"/>
  <c r="GO19"/>
  <c r="GN19"/>
  <c r="GM19"/>
  <c r="GK19"/>
  <c r="GJ19"/>
  <c r="GI19"/>
  <c r="GH19"/>
  <c r="GG19"/>
  <c r="GF19"/>
  <c r="GE19"/>
  <c r="GD19"/>
  <c r="GC19"/>
  <c r="FX19"/>
  <c r="FW19"/>
  <c r="FV19"/>
  <c r="FU19"/>
  <c r="FT19"/>
  <c r="FS19"/>
  <c r="FR19"/>
  <c r="FQ19"/>
  <c r="FP19"/>
  <c r="FO19"/>
  <c r="FN19"/>
  <c r="FM19"/>
  <c r="FL19"/>
  <c r="FK19"/>
  <c r="FJ19"/>
  <c r="FI19"/>
  <c r="FH19"/>
  <c r="FG19"/>
  <c r="FF19"/>
  <c r="FE19"/>
  <c r="FD19"/>
  <c r="FC19"/>
  <c r="FB19"/>
  <c r="FA19"/>
  <c r="EZ19"/>
  <c r="EY19"/>
  <c r="EX19"/>
  <c r="EW19"/>
  <c r="EV19"/>
  <c r="EU19"/>
  <c r="ET19"/>
  <c r="ES19"/>
  <c r="ER19"/>
  <c r="EQ19"/>
  <c r="EP19"/>
  <c r="EO19"/>
  <c r="EN19"/>
  <c r="EM19"/>
  <c r="EL19"/>
  <c r="EK19"/>
  <c r="EJ19"/>
  <c r="EI19"/>
  <c r="EH19"/>
  <c r="EG19"/>
  <c r="EF19"/>
  <c r="EE19"/>
  <c r="ED19"/>
  <c r="EC19"/>
  <c r="EB19"/>
  <c r="EA19"/>
  <c r="DZ19"/>
  <c r="DY19"/>
  <c r="DX19"/>
  <c r="DW19"/>
  <c r="DV19"/>
  <c r="DU19"/>
  <c r="DT19"/>
  <c r="DS19"/>
  <c r="DR19"/>
  <c r="DQ19"/>
  <c r="DP19"/>
  <c r="DO19"/>
  <c r="DN19"/>
  <c r="DM19"/>
  <c r="DL19"/>
  <c r="DK19"/>
  <c r="DJ19"/>
  <c r="DI19"/>
  <c r="DH19"/>
  <c r="DG19"/>
  <c r="DF19"/>
  <c r="DE19"/>
  <c r="DD19"/>
  <c r="DC19"/>
  <c r="DB19"/>
  <c r="DA19"/>
  <c r="CZ19"/>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A19"/>
  <c r="BB19" s="1"/>
  <c r="AY19"/>
  <c r="AZ19" s="1"/>
  <c r="AW19"/>
  <c r="AX19" s="1"/>
  <c r="AU19"/>
  <c r="AV19" s="1"/>
  <c r="AT19"/>
  <c r="AS19"/>
  <c r="AR19"/>
  <c r="AQ19"/>
  <c r="AP19"/>
  <c r="AO19"/>
  <c r="AM19"/>
  <c r="AN19" s="1"/>
  <c r="BC19" s="1"/>
  <c r="AK19"/>
  <c r="AL19" s="1"/>
  <c r="AJ19"/>
  <c r="AI19"/>
  <c r="GT18"/>
  <c r="GS18"/>
  <c r="GR18"/>
  <c r="GQ18"/>
  <c r="GP18"/>
  <c r="GO18"/>
  <c r="GN18"/>
  <c r="GM18"/>
  <c r="GK18"/>
  <c r="GJ18"/>
  <c r="GI18"/>
  <c r="GH18"/>
  <c r="GG18"/>
  <c r="GF18"/>
  <c r="GE18"/>
  <c r="GD18"/>
  <c r="GC18"/>
  <c r="FX18"/>
  <c r="FW18"/>
  <c r="FV18"/>
  <c r="FU18"/>
  <c r="FT18"/>
  <c r="FS18"/>
  <c r="FR18"/>
  <c r="FQ18"/>
  <c r="FP18"/>
  <c r="FO18"/>
  <c r="FN18"/>
  <c r="FM18"/>
  <c r="FL18"/>
  <c r="FK18"/>
  <c r="FJ18"/>
  <c r="FI18"/>
  <c r="FH18"/>
  <c r="FG18"/>
  <c r="FF18"/>
  <c r="FE18"/>
  <c r="FD18"/>
  <c r="FC18"/>
  <c r="FB18"/>
  <c r="FA18"/>
  <c r="EZ18"/>
  <c r="EY18"/>
  <c r="EX18"/>
  <c r="EW18"/>
  <c r="EV18"/>
  <c r="EU18"/>
  <c r="ET18"/>
  <c r="ES18"/>
  <c r="ER18"/>
  <c r="EQ18"/>
  <c r="EP18"/>
  <c r="EO18"/>
  <c r="EN18"/>
  <c r="EM18"/>
  <c r="EL18"/>
  <c r="EK18"/>
  <c r="EJ18"/>
  <c r="EI18"/>
  <c r="EH18"/>
  <c r="EG18"/>
  <c r="EF18"/>
  <c r="EE18"/>
  <c r="ED18"/>
  <c r="EC18"/>
  <c r="EB18"/>
  <c r="EA18"/>
  <c r="DZ18"/>
  <c r="DY18"/>
  <c r="DX18"/>
  <c r="DW18"/>
  <c r="DV18"/>
  <c r="DU18"/>
  <c r="DT18"/>
  <c r="DS18"/>
  <c r="DR18"/>
  <c r="DQ18"/>
  <c r="DP18"/>
  <c r="DO18"/>
  <c r="DN18"/>
  <c r="DM18"/>
  <c r="DL18"/>
  <c r="DK18"/>
  <c r="DJ18"/>
  <c r="DI18"/>
  <c r="DH18"/>
  <c r="DG18"/>
  <c r="DF18"/>
  <c r="DE18"/>
  <c r="DD18"/>
  <c r="DC18"/>
  <c r="DB18"/>
  <c r="DA18"/>
  <c r="CZ18"/>
  <c r="CY18"/>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A18"/>
  <c r="BB18" s="1"/>
  <c r="AY18"/>
  <c r="AZ18" s="1"/>
  <c r="AW18"/>
  <c r="AX18" s="1"/>
  <c r="AU18"/>
  <c r="AV18" s="1"/>
  <c r="AT18"/>
  <c r="AS18"/>
  <c r="AR18"/>
  <c r="AQ18"/>
  <c r="AP18"/>
  <c r="AO18"/>
  <c r="AM18"/>
  <c r="BC18" s="1"/>
  <c r="AK18"/>
  <c r="AL18" s="1"/>
  <c r="AJ18"/>
  <c r="AI18"/>
  <c r="GT17"/>
  <c r="GS17"/>
  <c r="GR17"/>
  <c r="GQ17"/>
  <c r="GP17"/>
  <c r="GO17"/>
  <c r="GN17"/>
  <c r="GM17"/>
  <c r="GK17"/>
  <c r="GJ17"/>
  <c r="GI17"/>
  <c r="GH17"/>
  <c r="GG17"/>
  <c r="GF17"/>
  <c r="GE17"/>
  <c r="GD17"/>
  <c r="GC17"/>
  <c r="FX17"/>
  <c r="FW17"/>
  <c r="FV17"/>
  <c r="FU17"/>
  <c r="FT17"/>
  <c r="FS17"/>
  <c r="FR17"/>
  <c r="FQ17"/>
  <c r="FP17"/>
  <c r="FO17"/>
  <c r="FN17"/>
  <c r="FM17"/>
  <c r="FL17"/>
  <c r="FK17"/>
  <c r="FJ17"/>
  <c r="FI17"/>
  <c r="FH17"/>
  <c r="FG17"/>
  <c r="FF17"/>
  <c r="FE17"/>
  <c r="FD17"/>
  <c r="FC17"/>
  <c r="FB17"/>
  <c r="FA17"/>
  <c r="EZ17"/>
  <c r="EY17"/>
  <c r="EX17"/>
  <c r="EW17"/>
  <c r="EV17"/>
  <c r="EU17"/>
  <c r="ET17"/>
  <c r="ES17"/>
  <c r="ER17"/>
  <c r="EQ17"/>
  <c r="EP17"/>
  <c r="EO17"/>
  <c r="EN17"/>
  <c r="EM17"/>
  <c r="EL17"/>
  <c r="EK17"/>
  <c r="EJ17"/>
  <c r="EI17"/>
  <c r="EH17"/>
  <c r="EG17"/>
  <c r="EF17"/>
  <c r="EE17"/>
  <c r="ED17"/>
  <c r="EC17"/>
  <c r="EB17"/>
  <c r="EA17"/>
  <c r="DZ17"/>
  <c r="DY17"/>
  <c r="DX17"/>
  <c r="DW17"/>
  <c r="DV17"/>
  <c r="DU17"/>
  <c r="DT17"/>
  <c r="DS17"/>
  <c r="DR17"/>
  <c r="DQ17"/>
  <c r="DP17"/>
  <c r="DO17"/>
  <c r="DN17"/>
  <c r="DM17"/>
  <c r="DL17"/>
  <c r="DK17"/>
  <c r="DJ17"/>
  <c r="DI17"/>
  <c r="DH17"/>
  <c r="DG17"/>
  <c r="DF17"/>
  <c r="DE17"/>
  <c r="DD17"/>
  <c r="DC17"/>
  <c r="DB17"/>
  <c r="DA17"/>
  <c r="CZ17"/>
  <c r="CY17"/>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C17"/>
  <c r="BA17"/>
  <c r="BB17" s="1"/>
  <c r="AY17"/>
  <c r="AZ17" s="1"/>
  <c r="AW17"/>
  <c r="AX17" s="1"/>
  <c r="AU17"/>
  <c r="AV17" s="1"/>
  <c r="AT17"/>
  <c r="AS17"/>
  <c r="AR17"/>
  <c r="AQ17"/>
  <c r="AP17"/>
  <c r="AO17"/>
  <c r="AM17"/>
  <c r="AN17" s="1"/>
  <c r="AK17"/>
  <c r="AL17" s="1"/>
  <c r="AJ17"/>
  <c r="AI17"/>
  <c r="GT16"/>
  <c r="GS16"/>
  <c r="GR16"/>
  <c r="GQ16"/>
  <c r="GP16"/>
  <c r="GO16"/>
  <c r="GN16"/>
  <c r="GM16"/>
  <c r="GK16"/>
  <c r="GJ16"/>
  <c r="GI16"/>
  <c r="GH16"/>
  <c r="GG16"/>
  <c r="GF16"/>
  <c r="GE16"/>
  <c r="GD16"/>
  <c r="GC16"/>
  <c r="FX16"/>
  <c r="FW16"/>
  <c r="FV16"/>
  <c r="FU16"/>
  <c r="FT16"/>
  <c r="FS16"/>
  <c r="FR16"/>
  <c r="FQ16"/>
  <c r="FP16"/>
  <c r="FO16"/>
  <c r="FN16"/>
  <c r="FM16"/>
  <c r="FL16"/>
  <c r="FK16"/>
  <c r="FJ16"/>
  <c r="FI16"/>
  <c r="FH16"/>
  <c r="FG16"/>
  <c r="FF16"/>
  <c r="FE16"/>
  <c r="FD16"/>
  <c r="FC16"/>
  <c r="FB16"/>
  <c r="FA16"/>
  <c r="EZ16"/>
  <c r="EY16"/>
  <c r="EX16"/>
  <c r="EW16"/>
  <c r="EV16"/>
  <c r="EU16"/>
  <c r="ET16"/>
  <c r="ES16"/>
  <c r="ER16"/>
  <c r="EQ16"/>
  <c r="EP16"/>
  <c r="EO16"/>
  <c r="EN16"/>
  <c r="EM16"/>
  <c r="EL16"/>
  <c r="EK16"/>
  <c r="EJ16"/>
  <c r="EI16"/>
  <c r="EH16"/>
  <c r="EG16"/>
  <c r="EF16"/>
  <c r="EE16"/>
  <c r="ED16"/>
  <c r="EC16"/>
  <c r="EB16"/>
  <c r="EA16"/>
  <c r="DZ16"/>
  <c r="DY16"/>
  <c r="DX16"/>
  <c r="DW16"/>
  <c r="DV16"/>
  <c r="DU16"/>
  <c r="DT16"/>
  <c r="DS16"/>
  <c r="DR16"/>
  <c r="DQ16"/>
  <c r="DP16"/>
  <c r="DO16"/>
  <c r="DN16"/>
  <c r="DM16"/>
  <c r="DL16"/>
  <c r="DK16"/>
  <c r="DJ16"/>
  <c r="DI16"/>
  <c r="DH16"/>
  <c r="DG16"/>
  <c r="DF16"/>
  <c r="DE16"/>
  <c r="DD16"/>
  <c r="DC16"/>
  <c r="DB16"/>
  <c r="DA16"/>
  <c r="CZ16"/>
  <c r="CY16"/>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C16"/>
  <c r="BA16"/>
  <c r="BB16" s="1"/>
  <c r="AY16"/>
  <c r="AZ16" s="1"/>
  <c r="AW16"/>
  <c r="AX16" s="1"/>
  <c r="AU16"/>
  <c r="AV16" s="1"/>
  <c r="AT16"/>
  <c r="AS16"/>
  <c r="AR16"/>
  <c r="AQ16"/>
  <c r="AP16"/>
  <c r="AO16"/>
  <c r="AM16"/>
  <c r="AN16" s="1"/>
  <c r="AK16"/>
  <c r="AL16" s="1"/>
  <c r="AJ16"/>
  <c r="AI16"/>
  <c r="GT15"/>
  <c r="GS15"/>
  <c r="GR15"/>
  <c r="GQ15"/>
  <c r="GP15"/>
  <c r="GO15"/>
  <c r="GN15"/>
  <c r="GM15"/>
  <c r="GK15"/>
  <c r="GJ15"/>
  <c r="GI15"/>
  <c r="GH15"/>
  <c r="GG15"/>
  <c r="GF15"/>
  <c r="GE15"/>
  <c r="GD15"/>
  <c r="GC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A15"/>
  <c r="BB15" s="1"/>
  <c r="AY15"/>
  <c r="AZ15" s="1"/>
  <c r="AW15"/>
  <c r="AX15" s="1"/>
  <c r="AU15"/>
  <c r="AV15" s="1"/>
  <c r="AT15"/>
  <c r="AS15"/>
  <c r="AR15"/>
  <c r="AQ15"/>
  <c r="AP15"/>
  <c r="AO15"/>
  <c r="AM15"/>
  <c r="AN15" s="1"/>
  <c r="BC15" s="1"/>
  <c r="AK15"/>
  <c r="AL15" s="1"/>
  <c r="AJ15"/>
  <c r="AI15"/>
  <c r="GT14"/>
  <c r="GS14"/>
  <c r="GR14"/>
  <c r="GQ14"/>
  <c r="GP14"/>
  <c r="GO14"/>
  <c r="GN14"/>
  <c r="GM14"/>
  <c r="GK14"/>
  <c r="GJ14"/>
  <c r="GI14"/>
  <c r="GH14"/>
  <c r="GG14"/>
  <c r="GF14"/>
  <c r="GE14"/>
  <c r="GD14"/>
  <c r="GC14"/>
  <c r="FX14"/>
  <c r="FW14"/>
  <c r="FV14"/>
  <c r="FU14"/>
  <c r="FT14"/>
  <c r="FS14"/>
  <c r="FR14"/>
  <c r="FQ14"/>
  <c r="FP14"/>
  <c r="FO14"/>
  <c r="FN14"/>
  <c r="FM14"/>
  <c r="FL14"/>
  <c r="FK14"/>
  <c r="FJ14"/>
  <c r="FI14"/>
  <c r="FH14"/>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A14"/>
  <c r="BB14" s="1"/>
  <c r="AY14"/>
  <c r="AZ14" s="1"/>
  <c r="AW14"/>
  <c r="AX14" s="1"/>
  <c r="AU14"/>
  <c r="AV14" s="1"/>
  <c r="AT14"/>
  <c r="AS14"/>
  <c r="AR14"/>
  <c r="AQ14"/>
  <c r="AP14"/>
  <c r="AO14"/>
  <c r="AM14"/>
  <c r="BC14" s="1"/>
  <c r="AK14"/>
  <c r="AL14" s="1"/>
  <c r="AJ14"/>
  <c r="AI14"/>
  <c r="GT13"/>
  <c r="GS13"/>
  <c r="GR13"/>
  <c r="GQ13"/>
  <c r="GP13"/>
  <c r="GO13"/>
  <c r="GN13"/>
  <c r="GM13"/>
  <c r="GK13"/>
  <c r="GJ13"/>
  <c r="GI13"/>
  <c r="GH13"/>
  <c r="GG13"/>
  <c r="GF13"/>
  <c r="GE13"/>
  <c r="GD13"/>
  <c r="GC13"/>
  <c r="FX13"/>
  <c r="FW13"/>
  <c r="FV13"/>
  <c r="FU13"/>
  <c r="FT13"/>
  <c r="FS13"/>
  <c r="FR13"/>
  <c r="FQ13"/>
  <c r="FP13"/>
  <c r="FO13"/>
  <c r="FN13"/>
  <c r="FM13"/>
  <c r="FL13"/>
  <c r="FK13"/>
  <c r="FJ13"/>
  <c r="FI13"/>
  <c r="FH13"/>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C13"/>
  <c r="BA13"/>
  <c r="BB13" s="1"/>
  <c r="AY13"/>
  <c r="AZ13" s="1"/>
  <c r="AW13"/>
  <c r="AX13" s="1"/>
  <c r="AU13"/>
  <c r="AV13" s="1"/>
  <c r="AT13"/>
  <c r="AS13"/>
  <c r="AR13"/>
  <c r="AQ13"/>
  <c r="AP13"/>
  <c r="AO13"/>
  <c r="AM13"/>
  <c r="AN13" s="1"/>
  <c r="AK13"/>
  <c r="AL13" s="1"/>
  <c r="AJ13"/>
  <c r="AI13"/>
  <c r="GT12"/>
  <c r="GS12"/>
  <c r="GR12"/>
  <c r="GQ12"/>
  <c r="GP12"/>
  <c r="GO12"/>
  <c r="GN12"/>
  <c r="GM12"/>
  <c r="GK12"/>
  <c r="GJ12"/>
  <c r="GI12"/>
  <c r="GH12"/>
  <c r="GG12"/>
  <c r="GF12"/>
  <c r="GE12"/>
  <c r="GD12"/>
  <c r="GC12"/>
  <c r="FX12"/>
  <c r="FW12"/>
  <c r="FV12"/>
  <c r="FU12"/>
  <c r="FT12"/>
  <c r="FS12"/>
  <c r="FR12"/>
  <c r="FQ12"/>
  <c r="FP12"/>
  <c r="FO12"/>
  <c r="FN12"/>
  <c r="FM12"/>
  <c r="FL12"/>
  <c r="FK12"/>
  <c r="FJ12"/>
  <c r="FI12"/>
  <c r="FH12"/>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A12"/>
  <c r="BB12" s="1"/>
  <c r="AY12"/>
  <c r="AZ12" s="1"/>
  <c r="AW12"/>
  <c r="AX12" s="1"/>
  <c r="AU12"/>
  <c r="AV12" s="1"/>
  <c r="AT12"/>
  <c r="AS12"/>
  <c r="AR12"/>
  <c r="AQ12"/>
  <c r="AP12"/>
  <c r="AO12"/>
  <c r="AM12"/>
  <c r="AN12" s="1"/>
  <c r="AK12"/>
  <c r="AL12" s="1"/>
  <c r="BC12" s="1"/>
  <c r="AJ12"/>
  <c r="AI12"/>
  <c r="GT11"/>
  <c r="GS11"/>
  <c r="GR11"/>
  <c r="GQ11"/>
  <c r="GP11"/>
  <c r="GO11"/>
  <c r="GN11"/>
  <c r="GM11"/>
  <c r="GK11"/>
  <c r="GJ11"/>
  <c r="GI11"/>
  <c r="GH11"/>
  <c r="GG11"/>
  <c r="GF11"/>
  <c r="GE11"/>
  <c r="GD11"/>
  <c r="GC11"/>
  <c r="FX11"/>
  <c r="FW11"/>
  <c r="FV11"/>
  <c r="FU11"/>
  <c r="FT11"/>
  <c r="FS11"/>
  <c r="FR11"/>
  <c r="FQ11"/>
  <c r="FP11"/>
  <c r="FO11"/>
  <c r="FN11"/>
  <c r="FM11"/>
  <c r="FL11"/>
  <c r="FK11"/>
  <c r="FJ11"/>
  <c r="FI11"/>
  <c r="FH11"/>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A11"/>
  <c r="BB11" s="1"/>
  <c r="AY11"/>
  <c r="AZ11" s="1"/>
  <c r="AW11"/>
  <c r="AX11" s="1"/>
  <c r="AU11"/>
  <c r="AV11" s="1"/>
  <c r="AT11"/>
  <c r="AS11"/>
  <c r="AR11"/>
  <c r="AQ11"/>
  <c r="AP11"/>
  <c r="AO11"/>
  <c r="AM11"/>
  <c r="AN11" s="1"/>
  <c r="AK11"/>
  <c r="BC11" s="1"/>
  <c r="AJ11"/>
  <c r="AI11"/>
  <c r="GT10"/>
  <c r="GS10"/>
  <c r="GR10"/>
  <c r="GQ10"/>
  <c r="GP10"/>
  <c r="GO10"/>
  <c r="GN10"/>
  <c r="GM10"/>
  <c r="GK10"/>
  <c r="GJ10"/>
  <c r="GI10"/>
  <c r="GH10"/>
  <c r="GG10"/>
  <c r="GF10"/>
  <c r="GE10"/>
  <c r="GD10"/>
  <c r="GC10"/>
  <c r="FX10"/>
  <c r="FW10"/>
  <c r="FV10"/>
  <c r="FU10"/>
  <c r="FT10"/>
  <c r="FS10"/>
  <c r="FR10"/>
  <c r="FQ10"/>
  <c r="FP10"/>
  <c r="FO10"/>
  <c r="FN10"/>
  <c r="FM10"/>
  <c r="FL10"/>
  <c r="FK10"/>
  <c r="FJ10"/>
  <c r="FI10"/>
  <c r="FH10"/>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A10"/>
  <c r="BB10" s="1"/>
  <c r="AY10"/>
  <c r="AZ10" s="1"/>
  <c r="AW10"/>
  <c r="AX10" s="1"/>
  <c r="AU10"/>
  <c r="AV10" s="1"/>
  <c r="AT10"/>
  <c r="AS10"/>
  <c r="AR10"/>
  <c r="AQ10"/>
  <c r="AP10"/>
  <c r="AO10"/>
  <c r="AM10"/>
  <c r="AN10" s="1"/>
  <c r="AK10"/>
  <c r="AL10" s="1"/>
  <c r="BC10" s="1"/>
  <c r="AJ10"/>
  <c r="AI10"/>
  <c r="GT9"/>
  <c r="GS9"/>
  <c r="GR9"/>
  <c r="GQ9"/>
  <c r="GP9"/>
  <c r="GO9"/>
  <c r="GN9"/>
  <c r="GM9"/>
  <c r="GK9"/>
  <c r="GJ9"/>
  <c r="GI9"/>
  <c r="GH9"/>
  <c r="GG9"/>
  <c r="GF9"/>
  <c r="GE9"/>
  <c r="GD9"/>
  <c r="GC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A9"/>
  <c r="BB9" s="1"/>
  <c r="AY9"/>
  <c r="AZ9" s="1"/>
  <c r="AW9"/>
  <c r="AX9" s="1"/>
  <c r="AU9"/>
  <c r="AV9" s="1"/>
  <c r="AT9"/>
  <c r="AS9"/>
  <c r="AR9"/>
  <c r="AQ9"/>
  <c r="AP9"/>
  <c r="AO9"/>
  <c r="AM9"/>
  <c r="AN9" s="1"/>
  <c r="AK9"/>
  <c r="BC9" s="1"/>
  <c r="AJ9"/>
  <c r="AI9"/>
  <c r="GT8"/>
  <c r="GS8"/>
  <c r="GR8"/>
  <c r="GQ8"/>
  <c r="GP8"/>
  <c r="GO8"/>
  <c r="GN8"/>
  <c r="GM8"/>
  <c r="GK8"/>
  <c r="GJ8"/>
  <c r="GI8"/>
  <c r="GH8"/>
  <c r="GG8"/>
  <c r="GF8"/>
  <c r="GE8"/>
  <c r="GD8"/>
  <c r="GC8"/>
  <c r="FX8"/>
  <c r="FW8"/>
  <c r="FV8"/>
  <c r="FU8"/>
  <c r="FT8"/>
  <c r="FS8"/>
  <c r="FR8"/>
  <c r="FQ8"/>
  <c r="FP8"/>
  <c r="FO8"/>
  <c r="FN8"/>
  <c r="FM8"/>
  <c r="FL8"/>
  <c r="FK8"/>
  <c r="FJ8"/>
  <c r="FI8"/>
  <c r="FH8"/>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A8"/>
  <c r="BB8" s="1"/>
  <c r="AY8"/>
  <c r="AZ8" s="1"/>
  <c r="AW8"/>
  <c r="AX8" s="1"/>
  <c r="AU8"/>
  <c r="AV8" s="1"/>
  <c r="AT8"/>
  <c r="AS8"/>
  <c r="AR8"/>
  <c r="AQ8"/>
  <c r="AP8"/>
  <c r="AO8"/>
  <c r="AM8"/>
  <c r="AN8" s="1"/>
  <c r="AK8"/>
  <c r="AL8" s="1"/>
  <c r="BC8" s="1"/>
  <c r="AJ8"/>
  <c r="AI8"/>
  <c r="GT7"/>
  <c r="GS7"/>
  <c r="GR7"/>
  <c r="GQ7"/>
  <c r="GP7"/>
  <c r="GO7"/>
  <c r="GN7"/>
  <c r="GM7"/>
  <c r="GK7"/>
  <c r="GJ7"/>
  <c r="GI7"/>
  <c r="GH7"/>
  <c r="GG7"/>
  <c r="GF7"/>
  <c r="GE7"/>
  <c r="GD7"/>
  <c r="GC7"/>
  <c r="FX7"/>
  <c r="FW7"/>
  <c r="FV7"/>
  <c r="FU7"/>
  <c r="FT7"/>
  <c r="FS7"/>
  <c r="FR7"/>
  <c r="FQ7"/>
  <c r="FP7"/>
  <c r="FO7"/>
  <c r="FN7"/>
  <c r="FM7"/>
  <c r="FL7"/>
  <c r="FK7"/>
  <c r="FJ7"/>
  <c r="FI7"/>
  <c r="FH7"/>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A7"/>
  <c r="BB7" s="1"/>
  <c r="AY7"/>
  <c r="AZ7" s="1"/>
  <c r="AW7"/>
  <c r="AX7" s="1"/>
  <c r="AU7"/>
  <c r="AV7" s="1"/>
  <c r="AT7"/>
  <c r="AS7"/>
  <c r="AR7"/>
  <c r="AQ7"/>
  <c r="AP7"/>
  <c r="AO7"/>
  <c r="AM7"/>
  <c r="AN7" s="1"/>
  <c r="AK7"/>
  <c r="BC7" s="1"/>
  <c r="AJ7"/>
  <c r="AI7"/>
  <c r="GT6"/>
  <c r="GS6"/>
  <c r="GR6"/>
  <c r="GQ6"/>
  <c r="GP6"/>
  <c r="GO6"/>
  <c r="GN6"/>
  <c r="GM6"/>
  <c r="GK6"/>
  <c r="GJ6"/>
  <c r="GI6"/>
  <c r="GH6"/>
  <c r="GG6"/>
  <c r="GF6"/>
  <c r="GE6"/>
  <c r="GD6"/>
  <c r="GC6"/>
  <c r="FX6"/>
  <c r="FW6"/>
  <c r="FV6"/>
  <c r="FU6"/>
  <c r="FT6"/>
  <c r="FS6"/>
  <c r="FR6"/>
  <c r="FQ6"/>
  <c r="FP6"/>
  <c r="FO6"/>
  <c r="FN6"/>
  <c r="FM6"/>
  <c r="FL6"/>
  <c r="FK6"/>
  <c r="FJ6"/>
  <c r="FI6"/>
  <c r="FH6"/>
  <c r="FG6"/>
  <c r="FF6"/>
  <c r="FE6"/>
  <c r="FD6"/>
  <c r="FC6"/>
  <c r="FB6"/>
  <c r="FA6"/>
  <c r="EZ6"/>
  <c r="EY6"/>
  <c r="EX6"/>
  <c r="EW6"/>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GT5"/>
  <c r="GS5"/>
  <c r="GR5"/>
  <c r="GQ5"/>
  <c r="GP5"/>
  <c r="GO5"/>
  <c r="GN5"/>
  <c r="GM5"/>
  <c r="GK5"/>
  <c r="GJ5"/>
  <c r="GI5"/>
  <c r="GH5"/>
  <c r="GG5"/>
  <c r="GF5"/>
  <c r="GE5"/>
  <c r="GD5"/>
  <c r="GC5"/>
  <c r="FX5"/>
  <c r="FW5"/>
  <c r="FV5"/>
  <c r="FU5"/>
  <c r="FT5"/>
  <c r="FS5"/>
  <c r="FR5"/>
  <c r="FQ5"/>
  <c r="FP5"/>
  <c r="FO5"/>
  <c r="FN5"/>
  <c r="FM5"/>
  <c r="FL5"/>
  <c r="FK5"/>
  <c r="FJ5"/>
  <c r="FI5"/>
  <c r="FH5"/>
  <c r="FG5"/>
  <c r="FF5"/>
  <c r="FE5"/>
  <c r="FD5"/>
  <c r="FC5"/>
  <c r="FB5"/>
  <c r="FA5"/>
  <c r="EZ5"/>
  <c r="EY5"/>
  <c r="EX5"/>
  <c r="EW5"/>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B5"/>
  <c r="BA5"/>
  <c r="AZ5"/>
  <c r="AY5"/>
  <c r="AX5"/>
  <c r="AW5"/>
  <c r="AV5"/>
  <c r="AU5"/>
  <c r="AT5"/>
  <c r="AS5"/>
  <c r="AR5"/>
  <c r="AQ5"/>
  <c r="AP5"/>
  <c r="AO5"/>
  <c r="AN5"/>
  <c r="AM5"/>
  <c r="AL5"/>
  <c r="AK5"/>
  <c r="AJ5"/>
  <c r="GU4"/>
  <c r="FX4"/>
  <c r="FW4"/>
  <c r="FV4"/>
  <c r="FU4"/>
  <c r="FT4"/>
  <c r="FS4"/>
  <c r="FR4"/>
  <c r="FQ4"/>
  <c r="FP4"/>
  <c r="FO4"/>
  <c r="FN4"/>
  <c r="FM4"/>
  <c r="FL4"/>
  <c r="FK4"/>
  <c r="FJ4"/>
  <c r="FI4"/>
  <c r="FH4"/>
  <c r="FG4"/>
  <c r="FF4"/>
  <c r="FE4"/>
  <c r="FD4"/>
  <c r="FC4"/>
  <c r="FB4"/>
  <c r="FA4"/>
  <c r="EZ4"/>
  <c r="EY4"/>
  <c r="EX4"/>
  <c r="EW4"/>
  <c r="EV4"/>
  <c r="EU4"/>
  <c r="ET4"/>
  <c r="ES4"/>
  <c r="ER4"/>
  <c r="EQ4"/>
  <c r="EP4"/>
  <c r="EO4"/>
  <c r="EN4"/>
  <c r="EM4"/>
  <c r="EL4"/>
  <c r="EK4"/>
  <c r="EJ4"/>
  <c r="EI4"/>
  <c r="EH4"/>
  <c r="EG4"/>
  <c r="EF4"/>
  <c r="EE4"/>
  <c r="ED4"/>
  <c r="EC4"/>
  <c r="EB4"/>
  <c r="EA4"/>
  <c r="DZ4"/>
  <c r="DY4"/>
  <c r="DX4"/>
  <c r="DW4"/>
  <c r="DV4"/>
  <c r="DU4"/>
  <c r="DT4"/>
  <c r="DS4"/>
  <c r="DR4"/>
  <c r="DQ4"/>
  <c r="DP4"/>
  <c r="DO4"/>
  <c r="DN4"/>
  <c r="DM4"/>
  <c r="DL4"/>
  <c r="DK4"/>
  <c r="DJ4"/>
  <c r="DI4"/>
  <c r="DH4"/>
  <c r="DG4"/>
  <c r="DF4"/>
  <c r="DE4"/>
  <c r="DD4"/>
  <c r="DC4"/>
  <c r="DB4"/>
  <c r="DA4"/>
  <c r="CZ4"/>
  <c r="CY4"/>
  <c r="CX4"/>
  <c r="CW4"/>
  <c r="CV4"/>
  <c r="CU4"/>
  <c r="CT4"/>
  <c r="CS4"/>
  <c r="CR4"/>
  <c r="CQ4"/>
  <c r="CP4"/>
  <c r="CO4"/>
  <c r="CN4"/>
  <c r="CM4"/>
  <c r="CL4"/>
  <c r="CK4"/>
  <c r="CJ4"/>
  <c r="CI4"/>
  <c r="CH4"/>
  <c r="CG4"/>
  <c r="CF4"/>
  <c r="CE4"/>
  <c r="CD4"/>
  <c r="CC4"/>
  <c r="CB4"/>
  <c r="CA4"/>
  <c r="BZ4"/>
  <c r="BY4"/>
  <c r="BX4"/>
  <c r="BW4"/>
  <c r="BV4"/>
  <c r="BU4"/>
  <c r="BT4"/>
  <c r="BS4"/>
  <c r="BR4"/>
  <c r="BQ4"/>
  <c r="BP4"/>
  <c r="BO4"/>
  <c r="BN4"/>
  <c r="BM4"/>
  <c r="BL4"/>
  <c r="BK4"/>
  <c r="BJ4"/>
  <c r="BC4"/>
  <c r="BA4"/>
  <c r="BB4" s="1"/>
  <c r="AY4"/>
  <c r="AZ4" s="1"/>
  <c r="AW4"/>
  <c r="AX4" s="1"/>
  <c r="AU4"/>
  <c r="AV4" s="1"/>
  <c r="AT4"/>
  <c r="AS4"/>
  <c r="AR4"/>
  <c r="AQ4"/>
  <c r="AP4"/>
  <c r="AO4"/>
  <c r="AM4"/>
  <c r="AN4" s="1"/>
  <c r="AK4"/>
  <c r="AL4" s="1"/>
  <c r="AJ4"/>
  <c r="FX3"/>
  <c r="FW3"/>
  <c r="FV3"/>
  <c r="FU3"/>
  <c r="FT3"/>
  <c r="FS3"/>
  <c r="FR3"/>
  <c r="FQ3"/>
  <c r="FP3"/>
  <c r="FO3"/>
  <c r="FN3"/>
  <c r="FM3"/>
  <c r="FL3"/>
  <c r="FK3"/>
  <c r="FJ3"/>
  <c r="FI3"/>
  <c r="FH3"/>
  <c r="FG3"/>
  <c r="FF3"/>
  <c r="FE3"/>
  <c r="FD3"/>
  <c r="FC3"/>
  <c r="FB3"/>
  <c r="FA3"/>
  <c r="EZ3"/>
  <c r="EY3"/>
  <c r="EX3"/>
  <c r="EW3"/>
  <c r="EV3"/>
  <c r="EU3"/>
  <c r="ET3"/>
  <c r="ES3"/>
  <c r="ER3"/>
  <c r="EQ3"/>
  <c r="EP3"/>
  <c r="EO3"/>
  <c r="EN3"/>
  <c r="EM3"/>
  <c r="EL3"/>
  <c r="EK3"/>
  <c r="EJ3"/>
  <c r="EI3"/>
  <c r="EH3"/>
  <c r="EG3"/>
  <c r="EF3"/>
  <c r="EE3"/>
  <c r="ED3"/>
  <c r="EC3"/>
  <c r="EB3"/>
  <c r="EA3"/>
  <c r="DZ3"/>
  <c r="DY3"/>
  <c r="DX3"/>
  <c r="DW3"/>
  <c r="DV3"/>
  <c r="DU3"/>
  <c r="DT3"/>
  <c r="DS3"/>
  <c r="DR3"/>
  <c r="DQ3"/>
  <c r="DP3"/>
  <c r="DO3"/>
  <c r="DN3"/>
  <c r="DM3"/>
  <c r="DL3"/>
  <c r="DK3"/>
  <c r="DJ3"/>
  <c r="DI3"/>
  <c r="DH3"/>
  <c r="DG3"/>
  <c r="DF3"/>
  <c r="DE3"/>
  <c r="DD3"/>
  <c r="DC3"/>
  <c r="DB3"/>
  <c r="DA3"/>
  <c r="CZ3"/>
  <c r="CY3"/>
  <c r="CX3"/>
  <c r="CW3"/>
  <c r="CV3"/>
  <c r="CU3"/>
  <c r="CT3"/>
  <c r="CS3"/>
  <c r="CR3"/>
  <c r="CQ3"/>
  <c r="CP3"/>
  <c r="CO3"/>
  <c r="CN3"/>
  <c r="CM3"/>
  <c r="CL3"/>
  <c r="CK3"/>
  <c r="CJ3"/>
  <c r="CI3"/>
  <c r="CH3"/>
  <c r="CG3"/>
  <c r="CF3"/>
  <c r="CE3"/>
  <c r="CD3"/>
  <c r="CC3"/>
  <c r="CB3"/>
  <c r="CA3"/>
  <c r="BZ3"/>
  <c r="BY3"/>
  <c r="BX3"/>
  <c r="BW3"/>
  <c r="BV3"/>
  <c r="BU3"/>
  <c r="BT3"/>
  <c r="BS3"/>
  <c r="BR3"/>
  <c r="BQ3"/>
  <c r="BP3"/>
  <c r="BO3"/>
  <c r="BN3"/>
  <c r="BM3"/>
  <c r="BL3"/>
  <c r="BK3"/>
  <c r="BJ3"/>
  <c r="FX2"/>
  <c r="FX597" s="1"/>
  <c r="FW2"/>
  <c r="FW597" s="1"/>
  <c r="FV2"/>
  <c r="FV597" s="1"/>
  <c r="FU2"/>
  <c r="FU597" s="1"/>
  <c r="FT2"/>
  <c r="FT597" s="1"/>
  <c r="FS2"/>
  <c r="FS597" s="1"/>
  <c r="FR2"/>
  <c r="FR597" s="1"/>
  <c r="FQ2"/>
  <c r="FQ597" s="1"/>
  <c r="FP2"/>
  <c r="FP597" s="1"/>
  <c r="FO2"/>
  <c r="FO597" s="1"/>
  <c r="FN2"/>
  <c r="FN597" s="1"/>
  <c r="FM2"/>
  <c r="FM597" s="1"/>
  <c r="FL2"/>
  <c r="FL597" s="1"/>
  <c r="FK2"/>
  <c r="FK597" s="1"/>
  <c r="FJ2"/>
  <c r="FJ597" s="1"/>
  <c r="FI2"/>
  <c r="FI597" s="1"/>
  <c r="FH2"/>
  <c r="FH597" s="1"/>
  <c r="FG2"/>
  <c r="FG597" s="1"/>
  <c r="FF2"/>
  <c r="FF597" s="1"/>
  <c r="FE2"/>
  <c r="FE597" s="1"/>
  <c r="FD2"/>
  <c r="FD597" s="1"/>
  <c r="FC2"/>
  <c r="FC597" s="1"/>
  <c r="FB2"/>
  <c r="FB597" s="1"/>
  <c r="FA2"/>
  <c r="FA597" s="1"/>
  <c r="EZ2"/>
  <c r="EZ597" s="1"/>
  <c r="EY2"/>
  <c r="EY597" s="1"/>
  <c r="EX2"/>
  <c r="EX597" s="1"/>
  <c r="EW2"/>
  <c r="EW597" s="1"/>
  <c r="EV2"/>
  <c r="EV597" s="1"/>
  <c r="EU2"/>
  <c r="EU597" s="1"/>
  <c r="ET2"/>
  <c r="ET597" s="1"/>
  <c r="ES2"/>
  <c r="ES597" s="1"/>
  <c r="ER2"/>
  <c r="ER597" s="1"/>
  <c r="EQ2"/>
  <c r="EQ597" s="1"/>
  <c r="EP2"/>
  <c r="EP597" s="1"/>
  <c r="EO2"/>
  <c r="EO597" s="1"/>
  <c r="EN2"/>
  <c r="EN597" s="1"/>
  <c r="EM2"/>
  <c r="EM597" s="1"/>
  <c r="EL2"/>
  <c r="EL597" s="1"/>
  <c r="EK2"/>
  <c r="EK597" s="1"/>
  <c r="EJ2"/>
  <c r="EJ597" s="1"/>
  <c r="EI2"/>
  <c r="EI597" s="1"/>
  <c r="EH2"/>
  <c r="EH597" s="1"/>
  <c r="EG2"/>
  <c r="EG597" s="1"/>
  <c r="EF2"/>
  <c r="EF597" s="1"/>
  <c r="EE2"/>
  <c r="EE597" s="1"/>
  <c r="ED2"/>
  <c r="ED597" s="1"/>
  <c r="EC2"/>
  <c r="EC597" s="1"/>
  <c r="EB2"/>
  <c r="EB597" s="1"/>
  <c r="EA2"/>
  <c r="EA597" s="1"/>
  <c r="DZ2"/>
  <c r="DZ597" s="1"/>
  <c r="DY2"/>
  <c r="DY597" s="1"/>
  <c r="DX2"/>
  <c r="DX597" s="1"/>
  <c r="DW2"/>
  <c r="DW597" s="1"/>
  <c r="DV2"/>
  <c r="DV597" s="1"/>
  <c r="DU2"/>
  <c r="DU597" s="1"/>
  <c r="DT2"/>
  <c r="DT597" s="1"/>
  <c r="DS2"/>
  <c r="DS597" s="1"/>
  <c r="DR2"/>
  <c r="DR597" s="1"/>
  <c r="DQ2"/>
  <c r="DQ597" s="1"/>
  <c r="DP2"/>
  <c r="DP597" s="1"/>
  <c r="DO2"/>
  <c r="DO597" s="1"/>
  <c r="DN2"/>
  <c r="DN597" s="1"/>
  <c r="DM2"/>
  <c r="DM597" s="1"/>
  <c r="DL2"/>
  <c r="DL597" s="1"/>
  <c r="DK2"/>
  <c r="DK597" s="1"/>
  <c r="DJ2"/>
  <c r="DJ597" s="1"/>
  <c r="DI2"/>
  <c r="DI597" s="1"/>
  <c r="DH2"/>
  <c r="DH597" s="1"/>
  <c r="DG2"/>
  <c r="DG597" s="1"/>
  <c r="DF2"/>
  <c r="DF597" s="1"/>
  <c r="DE2"/>
  <c r="DE597" s="1"/>
  <c r="DD2"/>
  <c r="DD597" s="1"/>
  <c r="DC2"/>
  <c r="DC597" s="1"/>
  <c r="DB2"/>
  <c r="DB597" s="1"/>
  <c r="DA2"/>
  <c r="DA597" s="1"/>
  <c r="CZ2"/>
  <c r="CZ597" s="1"/>
  <c r="CY2"/>
  <c r="CY597" s="1"/>
  <c r="CX2"/>
  <c r="CX597" s="1"/>
  <c r="CW2"/>
  <c r="CW597" s="1"/>
  <c r="CV2"/>
  <c r="CV597" s="1"/>
  <c r="CU2"/>
  <c r="CU597" s="1"/>
  <c r="CT2"/>
  <c r="CT597" s="1"/>
  <c r="CS2"/>
  <c r="CS597" s="1"/>
  <c r="CR2"/>
  <c r="CR597" s="1"/>
  <c r="CQ2"/>
  <c r="CQ597" s="1"/>
  <c r="CP2"/>
  <c r="CP597" s="1"/>
  <c r="CO2"/>
  <c r="CO597" s="1"/>
  <c r="CN2"/>
  <c r="CN597" s="1"/>
  <c r="CM2"/>
  <c r="CM597" s="1"/>
  <c r="CL2"/>
  <c r="CL597" s="1"/>
  <c r="CK2"/>
  <c r="CK597" s="1"/>
  <c r="CJ2"/>
  <c r="CJ597" s="1"/>
  <c r="CI2"/>
  <c r="CI597" s="1"/>
  <c r="CH2"/>
  <c r="CH597" s="1"/>
  <c r="CG2"/>
  <c r="CG597" s="1"/>
  <c r="CF2"/>
  <c r="CF597" s="1"/>
  <c r="CE2"/>
  <c r="CE597" s="1"/>
  <c r="CD2"/>
  <c r="CD597" s="1"/>
  <c r="CC2"/>
  <c r="CC597" s="1"/>
  <c r="CB2"/>
  <c r="CB597" s="1"/>
  <c r="CA2"/>
  <c r="CA597" s="1"/>
  <c r="BZ2"/>
  <c r="BZ597" s="1"/>
  <c r="BY2"/>
  <c r="BY597" s="1"/>
  <c r="BX2"/>
  <c r="BX597" s="1"/>
  <c r="BW2"/>
  <c r="BW597" s="1"/>
  <c r="BV2"/>
  <c r="BV597" s="1"/>
  <c r="BU2"/>
  <c r="BU597" s="1"/>
  <c r="BT2"/>
  <c r="BT597" s="1"/>
  <c r="BS2"/>
  <c r="BS597" s="1"/>
  <c r="BR2"/>
  <c r="BR597" s="1"/>
  <c r="BQ2"/>
  <c r="BQ597" s="1"/>
  <c r="BP2"/>
  <c r="BP597" s="1"/>
  <c r="BO2"/>
  <c r="BO597" s="1"/>
  <c r="BN2"/>
  <c r="BN597" s="1"/>
  <c r="BM2"/>
  <c r="BM597" s="1"/>
  <c r="BL2"/>
  <c r="BL597" s="1"/>
  <c r="BK2"/>
  <c r="BK597" s="1"/>
  <c r="BJ2"/>
  <c r="BJ597" s="1"/>
  <c r="FX1"/>
  <c r="FW1"/>
  <c r="FV1"/>
  <c r="FU1"/>
  <c r="FT1"/>
  <c r="FS1"/>
  <c r="FR1"/>
  <c r="FQ1"/>
  <c r="FP1"/>
  <c r="FO1"/>
  <c r="FN1"/>
  <c r="FM1"/>
  <c r="FL1"/>
  <c r="FK1"/>
  <c r="FJ1"/>
  <c r="FI1"/>
  <c r="FH1"/>
  <c r="FG1"/>
  <c r="FF1"/>
  <c r="FE1"/>
  <c r="FD1"/>
  <c r="FC1"/>
  <c r="FB1"/>
  <c r="FA1"/>
  <c r="EZ1"/>
  <c r="EY1"/>
  <c r="EX1"/>
  <c r="EW1"/>
  <c r="EV1"/>
  <c r="EU1"/>
  <c r="ET1"/>
  <c r="ES1"/>
  <c r="ER1"/>
  <c r="EQ1"/>
  <c r="EP1"/>
  <c r="EO1"/>
  <c r="EN1"/>
  <c r="EM1"/>
  <c r="EL1"/>
  <c r="EK1"/>
  <c r="EJ1"/>
  <c r="EI1"/>
  <c r="EH1"/>
  <c r="EG1"/>
  <c r="EF1"/>
  <c r="EE1"/>
  <c r="ED1"/>
  <c r="EC1"/>
  <c r="EB1"/>
  <c r="EA1"/>
  <c r="DZ1"/>
  <c r="DY1"/>
  <c r="DX1"/>
  <c r="DW1"/>
  <c r="DV1"/>
  <c r="DU1"/>
  <c r="DT1"/>
  <c r="DS1"/>
  <c r="DR1"/>
  <c r="DQ1"/>
  <c r="DP1"/>
  <c r="DO1"/>
  <c r="DN1"/>
  <c r="DM1"/>
  <c r="DL1"/>
  <c r="DK1"/>
  <c r="DJ1"/>
  <c r="DI1"/>
  <c r="DH1"/>
  <c r="DG1"/>
  <c r="DF1"/>
  <c r="DE1"/>
  <c r="DD1"/>
  <c r="DC1"/>
  <c r="DB1"/>
  <c r="DA1"/>
  <c r="CZ1"/>
  <c r="CY1"/>
  <c r="CX1"/>
  <c r="CW1"/>
  <c r="CV1"/>
  <c r="CU1"/>
  <c r="CT1"/>
  <c r="CS1"/>
  <c r="CR1"/>
  <c r="CQ1"/>
  <c r="CP1"/>
  <c r="CO1"/>
  <c r="CN1"/>
  <c r="CM1"/>
  <c r="CL1"/>
  <c r="CK1"/>
  <c r="CJ1"/>
  <c r="CI1"/>
  <c r="CH1"/>
  <c r="CG1"/>
  <c r="CF1"/>
  <c r="CE1"/>
  <c r="CD1"/>
  <c r="CC1"/>
  <c r="CB1"/>
  <c r="CA1"/>
  <c r="BZ1"/>
  <c r="BY1"/>
  <c r="BX1"/>
  <c r="BW1"/>
  <c r="BV1"/>
  <c r="BU1"/>
  <c r="BT1"/>
  <c r="BS1"/>
  <c r="BR1"/>
  <c r="BQ1"/>
  <c r="BP1"/>
  <c r="BO1"/>
  <c r="BN1"/>
  <c r="BM1"/>
  <c r="BL1"/>
  <c r="BK1"/>
  <c r="S2" i="1"/>
  <c r="U2"/>
  <c r="W2"/>
  <c r="Y2"/>
  <c r="AA2"/>
  <c r="ET2"/>
  <c r="EU2"/>
  <c r="EV2"/>
  <c r="EW2"/>
  <c r="EX2"/>
  <c r="EY2"/>
  <c r="EZ2"/>
  <c r="FA2"/>
  <c r="FB2"/>
  <c r="FC2"/>
  <c r="FD2"/>
  <c r="FE2"/>
  <c r="FG2"/>
  <c r="FH2"/>
  <c r="FI2"/>
  <c r="FJ2"/>
  <c r="FK2"/>
  <c r="FL2"/>
  <c r="FM2"/>
  <c r="FN2"/>
  <c r="EG3"/>
  <c r="EH3"/>
  <c r="EJ3"/>
  <c r="EO3"/>
  <c r="FO3"/>
  <c r="FQ3"/>
  <c r="FR3"/>
  <c r="FS3"/>
  <c r="FT3"/>
  <c r="EG4"/>
  <c r="EH4"/>
  <c r="EK4" s="1"/>
  <c r="EJ4"/>
  <c r="EO4"/>
  <c r="FO4"/>
  <c r="FQ4"/>
  <c r="FR4"/>
  <c r="FS4"/>
  <c r="FT4"/>
  <c r="EG5"/>
  <c r="EH5"/>
  <c r="EJ5"/>
  <c r="EO5"/>
  <c r="FO5"/>
  <c r="FQ5"/>
  <c r="FR5"/>
  <c r="FS5"/>
  <c r="FT5"/>
  <c r="EG6"/>
  <c r="EH6"/>
  <c r="EJ6"/>
  <c r="EO6"/>
  <c r="FO6"/>
  <c r="FQ6"/>
  <c r="FR6"/>
  <c r="FS6"/>
  <c r="FT6"/>
  <c r="EG7"/>
  <c r="EH7"/>
  <c r="EK7" s="1"/>
  <c r="EJ7"/>
  <c r="EO7"/>
  <c r="FO7"/>
  <c r="FQ7"/>
  <c r="FR7"/>
  <c r="FS7"/>
  <c r="FT7"/>
  <c r="EG8"/>
  <c r="EH8"/>
  <c r="EJ8"/>
  <c r="EO8"/>
  <c r="FO8"/>
  <c r="FQ8"/>
  <c r="FR8"/>
  <c r="FS8"/>
  <c r="FT8"/>
  <c r="EG9"/>
  <c r="EH9"/>
  <c r="EJ9"/>
  <c r="EO9"/>
  <c r="FO9"/>
  <c r="FQ9"/>
  <c r="FR9"/>
  <c r="FS9"/>
  <c r="FT9"/>
  <c r="EG10"/>
  <c r="EH10"/>
  <c r="EJ10"/>
  <c r="EO10"/>
  <c r="FO10"/>
  <c r="FQ10"/>
  <c r="FR10"/>
  <c r="FS10"/>
  <c r="FT10"/>
  <c r="EG11"/>
  <c r="EH11"/>
  <c r="EJ11"/>
  <c r="EO11"/>
  <c r="FO11"/>
  <c r="FQ11"/>
  <c r="FR11"/>
  <c r="FS11"/>
  <c r="FT11"/>
  <c r="EG12"/>
  <c r="EH12"/>
  <c r="EK12" s="1"/>
  <c r="EJ12"/>
  <c r="EO12"/>
  <c r="FO12"/>
  <c r="FQ12"/>
  <c r="FR12"/>
  <c r="FS12"/>
  <c r="FT12"/>
  <c r="EG13"/>
  <c r="EH13"/>
  <c r="EJ13"/>
  <c r="EO13"/>
  <c r="FO13"/>
  <c r="FQ13"/>
  <c r="FR13"/>
  <c r="FS13"/>
  <c r="FT13"/>
  <c r="EG14"/>
  <c r="EH14"/>
  <c r="EJ14"/>
  <c r="EO14"/>
  <c r="FO14"/>
  <c r="FQ14"/>
  <c r="FR14"/>
  <c r="FS14"/>
  <c r="FT14"/>
  <c r="EG15"/>
  <c r="EH15"/>
  <c r="EJ15"/>
  <c r="EO15"/>
  <c r="FO15"/>
  <c r="FQ15"/>
  <c r="FR15"/>
  <c r="FS15"/>
  <c r="FT15"/>
  <c r="EG16"/>
  <c r="EH16"/>
  <c r="EK16" s="1"/>
  <c r="EJ16"/>
  <c r="EO16"/>
  <c r="FO16"/>
  <c r="FQ16"/>
  <c r="FR16"/>
  <c r="FS16"/>
  <c r="FT16"/>
  <c r="EG17"/>
  <c r="EH17"/>
  <c r="EK17" s="1"/>
  <c r="EJ17"/>
  <c r="EO17"/>
  <c r="FO17"/>
  <c r="FQ17"/>
  <c r="FR17"/>
  <c r="FS17"/>
  <c r="FT17"/>
  <c r="EG18"/>
  <c r="EH18"/>
  <c r="EK18" s="1"/>
  <c r="EJ18"/>
  <c r="EO18"/>
  <c r="FO18"/>
  <c r="FQ18"/>
  <c r="FR18"/>
  <c r="FS18"/>
  <c r="FT18"/>
  <c r="EG19"/>
  <c r="EH19"/>
  <c r="EK19" s="1"/>
  <c r="EJ19"/>
  <c r="EO19"/>
  <c r="FO19"/>
  <c r="FQ19"/>
  <c r="FR19"/>
  <c r="FS19"/>
  <c r="FT19"/>
  <c r="EG20"/>
  <c r="EH20"/>
  <c r="EK20" s="1"/>
  <c r="EJ20"/>
  <c r="EO20"/>
  <c r="FO20"/>
  <c r="FQ20"/>
  <c r="FR20"/>
  <c r="FS20"/>
  <c r="FT20"/>
  <c r="EG21"/>
  <c r="EH21"/>
  <c r="EK21"/>
  <c r="EJ21"/>
  <c r="EO21"/>
  <c r="FO21"/>
  <c r="FQ21"/>
  <c r="FR21"/>
  <c r="FS21"/>
  <c r="FT21"/>
  <c r="EG22"/>
  <c r="EH22"/>
  <c r="EK22"/>
  <c r="EJ22"/>
  <c r="EO22"/>
  <c r="FO22"/>
  <c r="FQ22"/>
  <c r="FR22"/>
  <c r="FS22"/>
  <c r="FT22"/>
  <c r="EG23"/>
  <c r="EH23"/>
  <c r="EK23"/>
  <c r="EJ23"/>
  <c r="EO23"/>
  <c r="FO23"/>
  <c r="FQ23"/>
  <c r="FR23"/>
  <c r="FS23"/>
  <c r="FT23"/>
  <c r="EG24"/>
  <c r="EH24"/>
  <c r="EK24"/>
  <c r="EJ24"/>
  <c r="EO24"/>
  <c r="FO24"/>
  <c r="FQ24"/>
  <c r="FR24"/>
  <c r="FS24"/>
  <c r="FT24"/>
  <c r="EG25"/>
  <c r="EH25"/>
  <c r="EK25"/>
  <c r="EJ25"/>
  <c r="EO25"/>
  <c r="FO25"/>
  <c r="FQ25"/>
  <c r="FR25"/>
  <c r="FS25"/>
  <c r="FT25"/>
  <c r="EG26"/>
  <c r="EH26"/>
  <c r="EK26"/>
  <c r="EJ26"/>
  <c r="EO26"/>
  <c r="FO26"/>
  <c r="FQ26"/>
  <c r="FR26"/>
  <c r="FS26"/>
  <c r="FT26"/>
  <c r="EG27"/>
  <c r="EH27"/>
  <c r="EJ27"/>
  <c r="EO27"/>
  <c r="FO27"/>
  <c r="FQ27"/>
  <c r="FR27"/>
  <c r="FS27"/>
  <c r="FT27"/>
  <c r="EG28"/>
  <c r="EH28"/>
  <c r="EJ28"/>
  <c r="EK28"/>
  <c r="EO28"/>
  <c r="FO28"/>
  <c r="FQ28"/>
  <c r="FR28"/>
  <c r="FS28"/>
  <c r="FT28"/>
  <c r="EG29"/>
  <c r="EH29"/>
  <c r="EK29" s="1"/>
  <c r="EJ29"/>
  <c r="EO29"/>
  <c r="FO29"/>
  <c r="FQ29"/>
  <c r="FR29"/>
  <c r="FS29"/>
  <c r="FT29"/>
  <c r="EG30"/>
  <c r="EH30"/>
  <c r="EJ30"/>
  <c r="EO30"/>
  <c r="FO30"/>
  <c r="FQ30"/>
  <c r="FR30"/>
  <c r="FS30"/>
  <c r="FT30"/>
  <c r="EG31"/>
  <c r="EH31"/>
  <c r="EJ31"/>
  <c r="EO31"/>
  <c r="FO31"/>
  <c r="FQ31"/>
  <c r="FR31"/>
  <c r="FS31"/>
  <c r="FT31"/>
  <c r="EG32"/>
  <c r="EH32"/>
  <c r="EJ32"/>
  <c r="EO32"/>
  <c r="FO32"/>
  <c r="FQ32"/>
  <c r="FR32"/>
  <c r="FS32"/>
  <c r="FT32"/>
  <c r="EG33"/>
  <c r="EH33"/>
  <c r="EK33" s="1"/>
  <c r="EJ33"/>
  <c r="EO33"/>
  <c r="FO33"/>
  <c r="FQ33"/>
  <c r="FR33"/>
  <c r="FS33"/>
  <c r="FT33"/>
  <c r="EG34"/>
  <c r="EH34"/>
  <c r="EJ34"/>
  <c r="EO34"/>
  <c r="FO34"/>
  <c r="FQ34"/>
  <c r="FR34"/>
  <c r="FS34"/>
  <c r="FT34"/>
  <c r="EG35"/>
  <c r="EH35"/>
  <c r="EJ35"/>
  <c r="EO35"/>
  <c r="FO35"/>
  <c r="FQ35"/>
  <c r="FR35"/>
  <c r="FS35"/>
  <c r="FT35"/>
  <c r="EG36"/>
  <c r="EK36" s="1"/>
  <c r="EH36"/>
  <c r="EJ36"/>
  <c r="EO36"/>
  <c r="FO36"/>
  <c r="FQ36"/>
  <c r="FR36"/>
  <c r="FS36"/>
  <c r="FT36"/>
  <c r="EG37"/>
  <c r="EH37"/>
  <c r="EJ37"/>
  <c r="EO37"/>
  <c r="FO37"/>
  <c r="FQ37"/>
  <c r="FR37"/>
  <c r="FS37"/>
  <c r="FT37"/>
  <c r="EG38"/>
  <c r="EH38"/>
  <c r="EJ38"/>
  <c r="EO38"/>
  <c r="FO38"/>
  <c r="FQ38"/>
  <c r="FR38"/>
  <c r="FS38"/>
  <c r="FT38"/>
  <c r="EG39"/>
  <c r="EH39"/>
  <c r="EJ39"/>
  <c r="EO39"/>
  <c r="FO39"/>
  <c r="FQ39"/>
  <c r="FR39"/>
  <c r="FS39"/>
  <c r="FT39"/>
  <c r="EG40"/>
  <c r="EH40"/>
  <c r="EK40"/>
  <c r="EJ40"/>
  <c r="EO40"/>
  <c r="FO40"/>
  <c r="FQ40"/>
  <c r="FR40"/>
  <c r="FS40"/>
  <c r="FT40"/>
  <c r="EG41"/>
  <c r="EH41"/>
  <c r="EK41"/>
  <c r="EJ41"/>
  <c r="EO41"/>
  <c r="FO41"/>
  <c r="FQ41"/>
  <c r="FR41"/>
  <c r="FS41"/>
  <c r="FT41"/>
  <c r="EG42"/>
  <c r="EH42"/>
  <c r="EK42"/>
  <c r="EJ42"/>
  <c r="EO42"/>
  <c r="FO42"/>
  <c r="FQ42"/>
  <c r="FR42"/>
  <c r="FS42"/>
  <c r="FT42"/>
  <c r="EG43"/>
  <c r="EH43"/>
  <c r="EJ43"/>
  <c r="EO43"/>
  <c r="FO43"/>
  <c r="FQ43"/>
  <c r="FR43"/>
  <c r="FS43"/>
  <c r="FT43"/>
  <c r="EG44"/>
  <c r="EH44"/>
  <c r="EJ44"/>
  <c r="EK44"/>
  <c r="EO44"/>
  <c r="FO44"/>
  <c r="FQ44"/>
  <c r="FR44"/>
  <c r="FS44"/>
  <c r="FT44"/>
  <c r="EG45"/>
  <c r="EH45"/>
  <c r="EK45" s="1"/>
  <c r="EJ45"/>
  <c r="EO45"/>
  <c r="FO45"/>
  <c r="FQ45"/>
  <c r="FR45"/>
  <c r="FS45"/>
  <c r="FT45"/>
  <c r="EG46"/>
  <c r="EH46"/>
  <c r="EJ46"/>
  <c r="EO46"/>
  <c r="FO46"/>
  <c r="FQ46"/>
  <c r="FR46"/>
  <c r="FS46"/>
  <c r="FT46"/>
  <c r="EG47"/>
  <c r="EH47"/>
  <c r="EJ47"/>
  <c r="EO47"/>
  <c r="FO47"/>
  <c r="FQ47"/>
  <c r="FR47"/>
  <c r="FS47"/>
  <c r="FT47"/>
  <c r="EG48"/>
  <c r="EH48"/>
  <c r="EJ48"/>
  <c r="EO48"/>
  <c r="FO48"/>
  <c r="FQ48"/>
  <c r="FR48"/>
  <c r="FS48"/>
  <c r="FT48"/>
  <c r="EG49"/>
  <c r="EH49"/>
  <c r="EK49" s="1"/>
  <c r="EJ49"/>
  <c r="EO49"/>
  <c r="FO49"/>
  <c r="FQ49"/>
  <c r="FR49"/>
  <c r="FS49"/>
  <c r="FT49"/>
  <c r="EG50"/>
  <c r="EH50"/>
  <c r="EK50" s="1"/>
  <c r="EJ50"/>
  <c r="EO50"/>
  <c r="FO50"/>
  <c r="FQ50"/>
  <c r="FR50"/>
  <c r="FS50"/>
  <c r="FT50"/>
  <c r="EG51"/>
  <c r="EH51"/>
  <c r="EJ51"/>
  <c r="EO51"/>
  <c r="FO51"/>
  <c r="FQ51"/>
  <c r="FR51"/>
  <c r="FS51"/>
  <c r="FT51"/>
  <c r="EG52"/>
  <c r="EK52" s="1"/>
  <c r="EH52"/>
  <c r="EJ52"/>
  <c r="EO52"/>
  <c r="FO52"/>
  <c r="FQ52"/>
  <c r="FR52"/>
  <c r="FS52"/>
  <c r="FT52"/>
  <c r="EG53"/>
  <c r="EH53"/>
  <c r="EJ53"/>
  <c r="EO53"/>
  <c r="FO53"/>
  <c r="FQ53"/>
  <c r="FR53"/>
  <c r="FS53"/>
  <c r="FT53"/>
  <c r="EG54"/>
  <c r="EH54"/>
  <c r="EJ54"/>
  <c r="EO54"/>
  <c r="FO54"/>
  <c r="FQ54"/>
  <c r="FR54"/>
  <c r="FS54"/>
  <c r="FT54"/>
  <c r="EG55"/>
  <c r="EH55"/>
  <c r="EJ55"/>
  <c r="EO55"/>
  <c r="FO55"/>
  <c r="FQ55"/>
  <c r="FR55"/>
  <c r="FS55"/>
  <c r="FT55"/>
  <c r="EG56"/>
  <c r="EH56"/>
  <c r="EK56" s="1"/>
  <c r="EJ56"/>
  <c r="EO56"/>
  <c r="FO56"/>
  <c r="FQ56"/>
  <c r="FR56"/>
  <c r="FS56"/>
  <c r="FT56"/>
  <c r="EG57"/>
  <c r="EH57"/>
  <c r="EK57"/>
  <c r="EJ57"/>
  <c r="EO57"/>
  <c r="FO57"/>
  <c r="FQ57"/>
  <c r="FR57"/>
  <c r="FS57"/>
  <c r="FT57"/>
  <c r="EG58"/>
  <c r="EH58"/>
  <c r="EK58"/>
  <c r="EJ58"/>
  <c r="EO58"/>
  <c r="FO58"/>
  <c r="FQ58"/>
  <c r="FR58"/>
  <c r="FS58"/>
  <c r="FT58"/>
  <c r="EG59"/>
  <c r="EH59"/>
  <c r="EJ59"/>
  <c r="EO59"/>
  <c r="FO59"/>
  <c r="FQ59"/>
  <c r="FR59"/>
  <c r="FS59"/>
  <c r="FT59"/>
  <c r="EG60"/>
  <c r="EH60"/>
  <c r="EJ60"/>
  <c r="EK60"/>
  <c r="EO60"/>
  <c r="FO60"/>
  <c r="FQ60"/>
  <c r="FR60"/>
  <c r="FS60"/>
  <c r="FT60"/>
  <c r="EG61"/>
  <c r="EH61"/>
  <c r="EK61" s="1"/>
  <c r="EJ61"/>
  <c r="EO61"/>
  <c r="FO61"/>
  <c r="FQ61"/>
  <c r="FR61"/>
  <c r="FS61"/>
  <c r="FT61"/>
  <c r="EG62"/>
  <c r="EH62"/>
  <c r="EJ62"/>
  <c r="EO62"/>
  <c r="FO62"/>
  <c r="FQ62"/>
  <c r="FR62"/>
  <c r="FS62"/>
  <c r="FT62"/>
  <c r="EG63"/>
  <c r="EH63"/>
  <c r="EJ63"/>
  <c r="EO63"/>
  <c r="FO63"/>
  <c r="FQ63"/>
  <c r="FR63"/>
  <c r="FS63"/>
  <c r="FT63"/>
  <c r="EG64"/>
  <c r="EH64"/>
  <c r="EJ64"/>
  <c r="EO64"/>
  <c r="FO64"/>
  <c r="FQ64"/>
  <c r="FR64"/>
  <c r="FS64"/>
  <c r="FT64"/>
  <c r="EG65"/>
  <c r="EH65"/>
  <c r="EK65" s="1"/>
  <c r="EJ65"/>
  <c r="EO65"/>
  <c r="FO65"/>
  <c r="FQ65"/>
  <c r="FR65"/>
  <c r="FS65"/>
  <c r="FT65"/>
  <c r="EG66"/>
  <c r="EH66"/>
  <c r="EK66" s="1"/>
  <c r="EJ66"/>
  <c r="EO66"/>
  <c r="FO66"/>
  <c r="FQ66"/>
  <c r="FR66"/>
  <c r="FS66"/>
  <c r="FT66"/>
  <c r="EG67"/>
  <c r="EH67"/>
  <c r="EJ67"/>
  <c r="EO67"/>
  <c r="FO67"/>
  <c r="FQ67"/>
  <c r="FR67"/>
  <c r="FS67"/>
  <c r="FT67"/>
  <c r="EG68"/>
  <c r="EK68" s="1"/>
  <c r="EH68"/>
  <c r="EJ68"/>
  <c r="EO68"/>
  <c r="FO68"/>
  <c r="FQ68"/>
  <c r="FR68"/>
  <c r="FS68"/>
  <c r="FT68"/>
  <c r="EG69"/>
  <c r="EH69"/>
  <c r="EJ69"/>
  <c r="EO69"/>
  <c r="FO69"/>
  <c r="FQ69"/>
  <c r="FR69"/>
  <c r="FS69"/>
  <c r="FT69"/>
  <c r="EG70"/>
  <c r="EH70"/>
  <c r="EJ70"/>
  <c r="EO70"/>
  <c r="FO70"/>
  <c r="FQ70"/>
  <c r="FR70"/>
  <c r="FS70"/>
  <c r="FT70"/>
  <c r="EG71"/>
  <c r="EH71"/>
  <c r="EJ71"/>
  <c r="EO71"/>
  <c r="FO71"/>
  <c r="FQ71"/>
  <c r="FR71"/>
  <c r="FS71"/>
  <c r="FT71"/>
  <c r="EG72"/>
  <c r="EH72"/>
  <c r="EJ72"/>
  <c r="EO72"/>
  <c r="FO72"/>
  <c r="FQ72"/>
  <c r="FR72"/>
  <c r="FS72"/>
  <c r="FT72"/>
  <c r="EH73"/>
  <c r="FO73"/>
  <c r="FQ73"/>
  <c r="FT73"/>
  <c r="EH74"/>
  <c r="FO74"/>
  <c r="FQ74"/>
  <c r="FT74"/>
  <c r="EH75"/>
  <c r="FO75"/>
  <c r="FQ75"/>
  <c r="FT75"/>
  <c r="EH76"/>
  <c r="FO76"/>
  <c r="FQ76"/>
  <c r="FT76"/>
  <c r="EH77"/>
  <c r="FO77"/>
  <c r="FQ77"/>
  <c r="FT77"/>
  <c r="EH78"/>
  <c r="FO78"/>
  <c r="FQ78"/>
  <c r="FT78"/>
  <c r="EH79"/>
  <c r="FO79"/>
  <c r="FQ79"/>
  <c r="FT79"/>
  <c r="EH80"/>
  <c r="FO80"/>
  <c r="FQ80"/>
  <c r="FT80"/>
  <c r="EH81"/>
  <c r="FO81"/>
  <c r="FQ81"/>
  <c r="FT81"/>
  <c r="EH82"/>
  <c r="FO82"/>
  <c r="FQ82"/>
  <c r="FT82"/>
  <c r="EH83"/>
  <c r="FO83"/>
  <c r="FQ83"/>
  <c r="FT83"/>
  <c r="EH84"/>
  <c r="FO84"/>
  <c r="FQ84"/>
  <c r="FT84"/>
  <c r="EH85"/>
  <c r="FO85"/>
  <c r="FQ85"/>
  <c r="FT85"/>
  <c r="EH86"/>
  <c r="FO86"/>
  <c r="FQ86"/>
  <c r="FT86"/>
  <c r="EH87"/>
  <c r="FO87"/>
  <c r="FQ87"/>
  <c r="FT87"/>
  <c r="EH88"/>
  <c r="FO88"/>
  <c r="FQ88"/>
  <c r="FT88"/>
  <c r="EH89"/>
  <c r="FO89"/>
  <c r="FQ89"/>
  <c r="FT89"/>
  <c r="EH90"/>
  <c r="FO90"/>
  <c r="FQ90"/>
  <c r="FT90"/>
  <c r="EH91"/>
  <c r="FO91"/>
  <c r="FQ91"/>
  <c r="FT91"/>
  <c r="EH92"/>
  <c r="FO92"/>
  <c r="FQ92"/>
  <c r="FT92"/>
  <c r="EH93"/>
  <c r="FO93"/>
  <c r="FQ93"/>
  <c r="FT93"/>
  <c r="EH94"/>
  <c r="FO94"/>
  <c r="FQ94"/>
  <c r="FT94"/>
  <c r="EH95"/>
  <c r="FO95"/>
  <c r="FQ95"/>
  <c r="FT95"/>
  <c r="EH96"/>
  <c r="FO96"/>
  <c r="FQ96"/>
  <c r="FT96"/>
  <c r="EH97"/>
  <c r="FO97"/>
  <c r="FQ97"/>
  <c r="FT97"/>
  <c r="EH98"/>
  <c r="FO98"/>
  <c r="FQ98"/>
  <c r="FT98"/>
  <c r="EH99"/>
  <c r="FO99"/>
  <c r="FQ99"/>
  <c r="FT99"/>
  <c r="EH100"/>
  <c r="FO100"/>
  <c r="FQ100"/>
  <c r="FT100"/>
  <c r="EH101"/>
  <c r="FO101"/>
  <c r="FQ101"/>
  <c r="FT101"/>
  <c r="EH102"/>
  <c r="FO102"/>
  <c r="FQ102"/>
  <c r="FT102"/>
  <c r="EH103"/>
  <c r="FO103"/>
  <c r="FQ103"/>
  <c r="FT103"/>
  <c r="EH104"/>
  <c r="FO104"/>
  <c r="FQ104"/>
  <c r="FT104"/>
  <c r="EH105"/>
  <c r="FO105"/>
  <c r="FQ105"/>
  <c r="FT105"/>
  <c r="EH106"/>
  <c r="FO106"/>
  <c r="FQ106"/>
  <c r="FT106"/>
  <c r="EH107"/>
  <c r="FO107"/>
  <c r="FQ107"/>
  <c r="FT107"/>
  <c r="EH108"/>
  <c r="FO108"/>
  <c r="FQ108"/>
  <c r="FT108"/>
  <c r="EH109"/>
  <c r="FO109"/>
  <c r="FQ109"/>
  <c r="FT109"/>
  <c r="EH110"/>
  <c r="FO110"/>
  <c r="FQ110"/>
  <c r="FT110"/>
  <c r="EH111"/>
  <c r="FO111"/>
  <c r="FQ111"/>
  <c r="FT111"/>
  <c r="EH112"/>
  <c r="FO112"/>
  <c r="FQ112"/>
  <c r="FT112"/>
  <c r="EH113"/>
  <c r="FO113"/>
  <c r="FQ113"/>
  <c r="FT113"/>
  <c r="EH114"/>
  <c r="FO114"/>
  <c r="FQ114"/>
  <c r="FT114"/>
  <c r="EH115"/>
  <c r="FO115"/>
  <c r="FQ115"/>
  <c r="FT115"/>
  <c r="EH116"/>
  <c r="FO116"/>
  <c r="FQ116"/>
  <c r="FT116"/>
  <c r="EH117"/>
  <c r="FO117"/>
  <c r="FQ117"/>
  <c r="FT117"/>
  <c r="EH118"/>
  <c r="FO118"/>
  <c r="FQ118"/>
  <c r="FT118"/>
  <c r="EH119"/>
  <c r="FO119"/>
  <c r="FQ119"/>
  <c r="FT119"/>
  <c r="EH120"/>
  <c r="FO120"/>
  <c r="FQ120"/>
  <c r="FT120"/>
  <c r="B6" i="3"/>
  <c r="E32"/>
  <c r="E31" s="1"/>
  <c r="AA2" i="6" s="1"/>
  <c r="D44" i="3"/>
  <c r="G44" s="1"/>
  <c r="I44" s="1"/>
  <c r="C62"/>
  <c r="E62" s="1"/>
  <c r="G62" s="1"/>
  <c r="C71"/>
  <c r="R59" i="6" s="1"/>
  <c r="G114" i="3"/>
  <c r="D122"/>
  <c r="D123"/>
  <c r="H123"/>
  <c r="D124"/>
  <c r="N124"/>
  <c r="O124" s="1"/>
  <c r="D125"/>
  <c r="N125"/>
  <c r="O125"/>
  <c r="D126"/>
  <c r="F126"/>
  <c r="N126"/>
  <c r="O126"/>
  <c r="N127"/>
  <c r="O127"/>
  <c r="F128"/>
  <c r="N128"/>
  <c r="O128" s="1"/>
  <c r="C129"/>
  <c r="N129"/>
  <c r="O129"/>
  <c r="F130"/>
  <c r="N130"/>
  <c r="O130"/>
  <c r="D131"/>
  <c r="N131"/>
  <c r="O131" s="1"/>
  <c r="N132"/>
  <c r="O132" s="1"/>
  <c r="N134"/>
  <c r="O134" s="1"/>
  <c r="N135"/>
  <c r="O135" s="1"/>
  <c r="C137"/>
  <c r="N137"/>
  <c r="O137"/>
  <c r="C138"/>
  <c r="N138"/>
  <c r="O138" s="1"/>
  <c r="C139"/>
  <c r="C140" s="1"/>
  <c r="N139"/>
  <c r="O139"/>
  <c r="N140"/>
  <c r="O140" s="1"/>
  <c r="N141"/>
  <c r="O141" s="1"/>
  <c r="N142"/>
  <c r="O142" s="1"/>
  <c r="N143"/>
  <c r="O143" s="1"/>
  <c r="C144"/>
  <c r="N144"/>
  <c r="O144"/>
  <c r="C151"/>
  <c r="Y2" i="6"/>
  <c r="ET2"/>
  <c r="EU2"/>
  <c r="EV2"/>
  <c r="EW2"/>
  <c r="EX2"/>
  <c r="EY2"/>
  <c r="EZ2"/>
  <c r="FA2"/>
  <c r="FB2"/>
  <c r="FC2"/>
  <c r="FD2"/>
  <c r="FE2"/>
  <c r="FG2"/>
  <c r="FH2"/>
  <c r="FI2"/>
  <c r="FJ2"/>
  <c r="FK2"/>
  <c r="FL2"/>
  <c r="FM2"/>
  <c r="FN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M3"/>
  <c r="EN3"/>
  <c r="EO3"/>
  <c r="EQ3"/>
  <c r="ER3"/>
  <c r="ES3"/>
  <c r="ET3"/>
  <c r="EU3"/>
  <c r="EV3"/>
  <c r="EW3"/>
  <c r="EX3"/>
  <c r="EY3"/>
  <c r="EZ3"/>
  <c r="FA3"/>
  <c r="FB3"/>
  <c r="FC3"/>
  <c r="FD3"/>
  <c r="FE3"/>
  <c r="FF3"/>
  <c r="FG3"/>
  <c r="FH3"/>
  <c r="FO3" s="1"/>
  <c r="FI3"/>
  <c r="FJ3"/>
  <c r="FK3"/>
  <c r="FL3"/>
  <c r="FM3"/>
  <c r="FN3"/>
  <c r="FQ3"/>
  <c r="FR3"/>
  <c r="FS3"/>
  <c r="FO4"/>
  <c r="FO5"/>
  <c r="FO6"/>
  <c r="FO7"/>
  <c r="FO8"/>
  <c r="FO9"/>
  <c r="FO10"/>
  <c r="FO11"/>
  <c r="FO12"/>
  <c r="FO13"/>
  <c r="FO14"/>
  <c r="FO15"/>
  <c r="FO16"/>
  <c r="FO17"/>
  <c r="FO18"/>
  <c r="FO19"/>
  <c r="FO20"/>
  <c r="FO21"/>
  <c r="FO22"/>
  <c r="FO23"/>
  <c r="FO24"/>
  <c r="FO25"/>
  <c r="FO26"/>
  <c r="FO27"/>
  <c r="FO28"/>
  <c r="FO29"/>
  <c r="FO30"/>
  <c r="FO31"/>
  <c r="FO32"/>
  <c r="FO33"/>
  <c r="FO34"/>
  <c r="FO36"/>
  <c r="FO37"/>
  <c r="FO38"/>
  <c r="FO39"/>
  <c r="FO40"/>
  <c r="FO41"/>
  <c r="FO42"/>
  <c r="FO43"/>
  <c r="FO44"/>
  <c r="FO45"/>
  <c r="FO46"/>
  <c r="FO47"/>
  <c r="FO48"/>
  <c r="FO49"/>
  <c r="FO50"/>
  <c r="FO51"/>
  <c r="FO52"/>
  <c r="FO53"/>
  <c r="FO54"/>
  <c r="FO55"/>
  <c r="FO56"/>
  <c r="FO57"/>
  <c r="FO58"/>
  <c r="A59"/>
  <c r="B59"/>
  <c r="C59"/>
  <c r="D59"/>
  <c r="E59"/>
  <c r="F59"/>
  <c r="G59"/>
  <c r="I59"/>
  <c r="J59"/>
  <c r="L59"/>
  <c r="M59"/>
  <c r="N59"/>
  <c r="O59"/>
  <c r="P59"/>
  <c r="Q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B59"/>
  <c r="EC59"/>
  <c r="EE59"/>
  <c r="EF59"/>
  <c r="EG59"/>
  <c r="EH59"/>
  <c r="EI59"/>
  <c r="EJ59"/>
  <c r="EK59"/>
  <c r="EL59"/>
  <c r="EM59"/>
  <c r="EN59"/>
  <c r="EO59"/>
  <c r="EQ59"/>
  <c r="ER59"/>
  <c r="ES59"/>
  <c r="ET59"/>
  <c r="EU59"/>
  <c r="EV59"/>
  <c r="EW59"/>
  <c r="EX59"/>
  <c r="EY59"/>
  <c r="EZ59"/>
  <c r="FA59"/>
  <c r="FB59"/>
  <c r="FC59"/>
  <c r="FD59"/>
  <c r="FE59"/>
  <c r="FF59"/>
  <c r="FG59"/>
  <c r="FH59"/>
  <c r="FO59"/>
  <c r="FI59"/>
  <c r="FJ59"/>
  <c r="FK59"/>
  <c r="FL59"/>
  <c r="FM59"/>
  <c r="FN59"/>
  <c r="FQ59"/>
  <c r="FR59"/>
  <c r="FS59"/>
  <c r="FO60"/>
  <c r="FO61"/>
  <c r="FO62"/>
  <c r="FO63"/>
  <c r="E2" i="2"/>
  <c r="F2"/>
  <c r="I2"/>
  <c r="J2"/>
  <c r="M2"/>
  <c r="N2"/>
  <c r="E3"/>
  <c r="F3"/>
  <c r="I3"/>
  <c r="J3"/>
  <c r="M3"/>
  <c r="N3"/>
  <c r="E4"/>
  <c r="F4"/>
  <c r="I4"/>
  <c r="J4"/>
  <c r="M4"/>
  <c r="N4"/>
  <c r="E5"/>
  <c r="F5"/>
  <c r="I5"/>
  <c r="J5"/>
  <c r="M5"/>
  <c r="N5"/>
  <c r="E6"/>
  <c r="F6"/>
  <c r="I6"/>
  <c r="J6"/>
  <c r="M6"/>
  <c r="N6"/>
  <c r="E7"/>
  <c r="F7"/>
  <c r="I7"/>
  <c r="J7"/>
  <c r="M7"/>
  <c r="N7"/>
  <c r="E8"/>
  <c r="F8"/>
  <c r="I8"/>
  <c r="J8"/>
  <c r="M8"/>
  <c r="N8"/>
  <c r="E9"/>
  <c r="F9"/>
  <c r="I9"/>
  <c r="J9"/>
  <c r="M9"/>
  <c r="N9"/>
  <c r="E10"/>
  <c r="F10"/>
  <c r="I10"/>
  <c r="J10"/>
  <c r="M10"/>
  <c r="N10"/>
  <c r="E11"/>
  <c r="F11"/>
  <c r="I11"/>
  <c r="J11"/>
  <c r="M11"/>
  <c r="N11"/>
  <c r="E12"/>
  <c r="F12"/>
  <c r="I12"/>
  <c r="J12"/>
  <c r="M12"/>
  <c r="N12"/>
  <c r="E13"/>
  <c r="F13"/>
  <c r="I13"/>
  <c r="J13"/>
  <c r="M13"/>
  <c r="N13"/>
  <c r="E14"/>
  <c r="F14"/>
  <c r="I14"/>
  <c r="J14"/>
  <c r="M14"/>
  <c r="N14"/>
  <c r="V14"/>
  <c r="W14"/>
  <c r="X14"/>
  <c r="Y14"/>
  <c r="E15"/>
  <c r="F15"/>
  <c r="I15"/>
  <c r="J15"/>
  <c r="M15"/>
  <c r="N15"/>
  <c r="E16"/>
  <c r="F16"/>
  <c r="I16"/>
  <c r="J16"/>
  <c r="M16"/>
  <c r="N16"/>
  <c r="E17"/>
  <c r="F17"/>
  <c r="I17"/>
  <c r="J17"/>
  <c r="M17"/>
  <c r="N17"/>
  <c r="R17"/>
  <c r="S17"/>
  <c r="W29" s="1"/>
  <c r="T17"/>
  <c r="E18"/>
  <c r="F18"/>
  <c r="I18"/>
  <c r="J18"/>
  <c r="M18"/>
  <c r="N18"/>
  <c r="R18"/>
  <c r="S18"/>
  <c r="W30" s="1"/>
  <c r="T18"/>
  <c r="E19"/>
  <c r="F19"/>
  <c r="I19"/>
  <c r="J19"/>
  <c r="M19"/>
  <c r="N19"/>
  <c r="R19"/>
  <c r="S19"/>
  <c r="W31" s="1"/>
  <c r="T19"/>
  <c r="E20"/>
  <c r="F20"/>
  <c r="I20"/>
  <c r="J20"/>
  <c r="M20"/>
  <c r="N20"/>
  <c r="R20"/>
  <c r="S20"/>
  <c r="W32" s="1"/>
  <c r="T20"/>
  <c r="E21"/>
  <c r="F21"/>
  <c r="I21"/>
  <c r="J21"/>
  <c r="M21"/>
  <c r="N21"/>
  <c r="E22"/>
  <c r="F22"/>
  <c r="I22"/>
  <c r="J22"/>
  <c r="M22"/>
  <c r="N22"/>
  <c r="E23"/>
  <c r="F23"/>
  <c r="I23"/>
  <c r="J23"/>
  <c r="M23"/>
  <c r="N23"/>
  <c r="E24"/>
  <c r="F24"/>
  <c r="I24"/>
  <c r="J24"/>
  <c r="M24"/>
  <c r="N24"/>
  <c r="E25"/>
  <c r="F25"/>
  <c r="I25"/>
  <c r="J25"/>
  <c r="M25"/>
  <c r="N25"/>
  <c r="E26"/>
  <c r="F26"/>
  <c r="I26"/>
  <c r="J26"/>
  <c r="M26"/>
  <c r="N26"/>
  <c r="R26"/>
  <c r="S26" s="1"/>
  <c r="W38" s="1"/>
  <c r="E27"/>
  <c r="F27"/>
  <c r="I27"/>
  <c r="J27"/>
  <c r="M27"/>
  <c r="N27"/>
  <c r="R27"/>
  <c r="S27" s="1"/>
  <c r="W39" s="1"/>
  <c r="E28"/>
  <c r="F28"/>
  <c r="I28"/>
  <c r="J28"/>
  <c r="M28"/>
  <c r="N28"/>
  <c r="R28"/>
  <c r="S28" s="1"/>
  <c r="W40" s="1"/>
  <c r="E29"/>
  <c r="F29"/>
  <c r="I29"/>
  <c r="J29"/>
  <c r="M29"/>
  <c r="N29"/>
  <c r="R29"/>
  <c r="S29" s="1"/>
  <c r="W41" s="1"/>
  <c r="E30"/>
  <c r="F30"/>
  <c r="I30"/>
  <c r="J30"/>
  <c r="M30"/>
  <c r="N30"/>
  <c r="R30"/>
  <c r="S30" s="1"/>
  <c r="W42" s="1"/>
  <c r="E31"/>
  <c r="F31"/>
  <c r="I31"/>
  <c r="J31"/>
  <c r="M31"/>
  <c r="N31"/>
  <c r="R31"/>
  <c r="S31" s="1"/>
  <c r="W43" s="1"/>
  <c r="E32"/>
  <c r="F32"/>
  <c r="I32"/>
  <c r="J32"/>
  <c r="M32"/>
  <c r="N32"/>
  <c r="R32"/>
  <c r="S32" s="1"/>
  <c r="W44" s="1"/>
  <c r="E33"/>
  <c r="F33"/>
  <c r="I33"/>
  <c r="J33"/>
  <c r="M33"/>
  <c r="N33"/>
  <c r="R33"/>
  <c r="S33" s="1"/>
  <c r="W45" s="1"/>
  <c r="E34"/>
  <c r="F34"/>
  <c r="I34"/>
  <c r="J34"/>
  <c r="M34"/>
  <c r="N34"/>
  <c r="R34"/>
  <c r="S34" s="1"/>
  <c r="W46" s="1"/>
  <c r="E35"/>
  <c r="F35"/>
  <c r="I35"/>
  <c r="J35"/>
  <c r="M35"/>
  <c r="N35"/>
  <c r="R35"/>
  <c r="S35" s="1"/>
  <c r="W47" s="1"/>
  <c r="E36"/>
  <c r="F36"/>
  <c r="I36"/>
  <c r="J36"/>
  <c r="M36"/>
  <c r="N36"/>
  <c r="R36"/>
  <c r="S36" s="1"/>
  <c r="W48" s="1"/>
  <c r="E37"/>
  <c r="F37"/>
  <c r="I37"/>
  <c r="J37"/>
  <c r="M37"/>
  <c r="N37"/>
  <c r="R37"/>
  <c r="S37"/>
  <c r="W49" s="1"/>
  <c r="E38"/>
  <c r="F38"/>
  <c r="I38"/>
  <c r="J38"/>
  <c r="M38"/>
  <c r="N38"/>
  <c r="R38"/>
  <c r="S38"/>
  <c r="W50" s="1"/>
  <c r="E39"/>
  <c r="F39"/>
  <c r="I39"/>
  <c r="J39"/>
  <c r="M39"/>
  <c r="N39"/>
  <c r="R39"/>
  <c r="S39" s="1"/>
  <c r="W51" s="1"/>
  <c r="E40"/>
  <c r="F40"/>
  <c r="I40"/>
  <c r="J40"/>
  <c r="M40"/>
  <c r="N40"/>
  <c r="R40"/>
  <c r="S40" s="1"/>
  <c r="W52" s="1"/>
  <c r="E41"/>
  <c r="F41"/>
  <c r="I41"/>
  <c r="J41"/>
  <c r="M41"/>
  <c r="N41"/>
  <c r="R41"/>
  <c r="S41" s="1"/>
  <c r="W53" s="1"/>
  <c r="E42"/>
  <c r="F42"/>
  <c r="I42"/>
  <c r="J42"/>
  <c r="M42"/>
  <c r="N42"/>
  <c r="R42"/>
  <c r="S42" s="1"/>
  <c r="W54" s="1"/>
  <c r="E43"/>
  <c r="F43"/>
  <c r="I43"/>
  <c r="J43"/>
  <c r="M43"/>
  <c r="N43"/>
  <c r="R43"/>
  <c r="S43" s="1"/>
  <c r="W55" s="1"/>
  <c r="E44"/>
  <c r="F44"/>
  <c r="I44"/>
  <c r="J44"/>
  <c r="M44"/>
  <c r="N44"/>
  <c r="R44"/>
  <c r="S44" s="1"/>
  <c r="W56" s="1"/>
  <c r="E45"/>
  <c r="F45"/>
  <c r="I45"/>
  <c r="J45"/>
  <c r="M45"/>
  <c r="N45"/>
  <c r="R45"/>
  <c r="S45" s="1"/>
  <c r="W57" s="1"/>
  <c r="E46"/>
  <c r="F46"/>
  <c r="I46"/>
  <c r="J46"/>
  <c r="M46"/>
  <c r="N46"/>
  <c r="R46"/>
  <c r="S46" s="1"/>
  <c r="E47"/>
  <c r="F47"/>
  <c r="I47"/>
  <c r="J47"/>
  <c r="M47"/>
  <c r="N47"/>
  <c r="R47"/>
  <c r="S47" s="1"/>
  <c r="W59" s="1"/>
  <c r="E48"/>
  <c r="F48"/>
  <c r="I48"/>
  <c r="J48"/>
  <c r="M48"/>
  <c r="N48"/>
  <c r="R48"/>
  <c r="S48" s="1"/>
  <c r="W60" s="1"/>
  <c r="E49"/>
  <c r="F49"/>
  <c r="I49"/>
  <c r="J49"/>
  <c r="M49"/>
  <c r="N49"/>
  <c r="R49"/>
  <c r="S49" s="1"/>
  <c r="W61" s="1"/>
  <c r="E50"/>
  <c r="F50"/>
  <c r="I50"/>
  <c r="J50"/>
  <c r="M50"/>
  <c r="N50"/>
  <c r="R50"/>
  <c r="S50" s="1"/>
  <c r="W62" s="1"/>
  <c r="E51"/>
  <c r="F51"/>
  <c r="I51"/>
  <c r="J51"/>
  <c r="M51"/>
  <c r="N51"/>
  <c r="R51"/>
  <c r="S51" s="1"/>
  <c r="W63" s="1"/>
  <c r="E52"/>
  <c r="F52"/>
  <c r="I52"/>
  <c r="J52"/>
  <c r="M52"/>
  <c r="N52"/>
  <c r="R52"/>
  <c r="S52" s="1"/>
  <c r="W64" s="1"/>
  <c r="E53"/>
  <c r="F53"/>
  <c r="I53"/>
  <c r="J53"/>
  <c r="M53"/>
  <c r="N53"/>
  <c r="R53"/>
  <c r="S53" s="1"/>
  <c r="W65" s="1"/>
  <c r="E54"/>
  <c r="F54"/>
  <c r="I54"/>
  <c r="J54"/>
  <c r="M54"/>
  <c r="N54"/>
  <c r="R54"/>
  <c r="S54"/>
  <c r="W66" s="1"/>
  <c r="E55"/>
  <c r="F55"/>
  <c r="I55"/>
  <c r="J55"/>
  <c r="M55"/>
  <c r="N55"/>
  <c r="R55"/>
  <c r="S55" s="1"/>
  <c r="W67" s="1"/>
  <c r="E56"/>
  <c r="F56"/>
  <c r="I56"/>
  <c r="J56"/>
  <c r="M56"/>
  <c r="N56"/>
  <c r="R56"/>
  <c r="S56" s="1"/>
  <c r="W68" s="1"/>
  <c r="E57"/>
  <c r="F57"/>
  <c r="I57"/>
  <c r="J57"/>
  <c r="M57"/>
  <c r="N57"/>
  <c r="R57"/>
  <c r="S57" s="1"/>
  <c r="W69" s="1"/>
  <c r="E58"/>
  <c r="F58"/>
  <c r="I58"/>
  <c r="J58"/>
  <c r="M58"/>
  <c r="N58"/>
  <c r="R58"/>
  <c r="S58" s="1"/>
  <c r="E59"/>
  <c r="F59"/>
  <c r="I59"/>
  <c r="J59"/>
  <c r="M59"/>
  <c r="N59"/>
  <c r="R59"/>
  <c r="S59" s="1"/>
  <c r="W71" s="1"/>
  <c r="E60"/>
  <c r="F60"/>
  <c r="I60"/>
  <c r="J60"/>
  <c r="M60"/>
  <c r="N60"/>
  <c r="R60"/>
  <c r="S60" s="1"/>
  <c r="W72" s="1"/>
  <c r="E61"/>
  <c r="F61"/>
  <c r="I61"/>
  <c r="J61"/>
  <c r="M61"/>
  <c r="N61"/>
  <c r="R61"/>
  <c r="S61" s="1"/>
  <c r="W73" s="1"/>
  <c r="E62"/>
  <c r="F62"/>
  <c r="I62"/>
  <c r="J62"/>
  <c r="M62"/>
  <c r="N62"/>
  <c r="R62"/>
  <c r="S62"/>
  <c r="W74" s="1"/>
  <c r="E63"/>
  <c r="F63"/>
  <c r="I63"/>
  <c r="J63"/>
  <c r="M63"/>
  <c r="N63"/>
  <c r="R63"/>
  <c r="S63" s="1"/>
  <c r="W75" s="1"/>
  <c r="E64"/>
  <c r="F64"/>
  <c r="I64"/>
  <c r="J64"/>
  <c r="M64"/>
  <c r="N64"/>
  <c r="R64"/>
  <c r="S64" s="1"/>
  <c r="W76" s="1"/>
  <c r="E65"/>
  <c r="F65"/>
  <c r="I65"/>
  <c r="J65"/>
  <c r="M65"/>
  <c r="N65"/>
  <c r="R65"/>
  <c r="S65" s="1"/>
  <c r="W77" s="1"/>
  <c r="E66"/>
  <c r="F66"/>
  <c r="I66"/>
  <c r="J66"/>
  <c r="M66"/>
  <c r="N66"/>
  <c r="R66"/>
  <c r="S66" s="1"/>
  <c r="E67"/>
  <c r="F67"/>
  <c r="I67"/>
  <c r="J67"/>
  <c r="M67"/>
  <c r="N67"/>
  <c r="R67"/>
  <c r="S67" s="1"/>
  <c r="W79" s="1"/>
  <c r="E68"/>
  <c r="F68"/>
  <c r="I68"/>
  <c r="J68"/>
  <c r="M68"/>
  <c r="N68"/>
  <c r="R68"/>
  <c r="S68" s="1"/>
  <c r="W80" s="1"/>
  <c r="E69"/>
  <c r="F69"/>
  <c r="I69"/>
  <c r="J69"/>
  <c r="M69"/>
  <c r="N69"/>
  <c r="R69"/>
  <c r="S69" s="1"/>
  <c r="W81" s="1"/>
  <c r="E70"/>
  <c r="F70"/>
  <c r="I70"/>
  <c r="J70"/>
  <c r="M70"/>
  <c r="N70"/>
  <c r="R70"/>
  <c r="S70"/>
  <c r="W82" s="1"/>
  <c r="E71"/>
  <c r="F71"/>
  <c r="I71"/>
  <c r="J71"/>
  <c r="M71"/>
  <c r="N71"/>
  <c r="R71"/>
  <c r="S71" s="1"/>
  <c r="W83" s="1"/>
  <c r="E72"/>
  <c r="F72"/>
  <c r="I72"/>
  <c r="J72"/>
  <c r="M72"/>
  <c r="N72"/>
  <c r="R72"/>
  <c r="S72" s="1"/>
  <c r="W84" s="1"/>
  <c r="E73"/>
  <c r="F73"/>
  <c r="I73"/>
  <c r="J73"/>
  <c r="M73"/>
  <c r="N73"/>
  <c r="R73"/>
  <c r="S73" s="1"/>
  <c r="W85" s="1"/>
  <c r="E74"/>
  <c r="F74"/>
  <c r="I74"/>
  <c r="J74"/>
  <c r="M74"/>
  <c r="N74"/>
  <c r="R74"/>
  <c r="S74" s="1"/>
  <c r="E75"/>
  <c r="F75"/>
  <c r="I75"/>
  <c r="J75"/>
  <c r="M75"/>
  <c r="N75"/>
  <c r="R75"/>
  <c r="S75" s="1"/>
  <c r="W87" s="1"/>
  <c r="E76"/>
  <c r="F76"/>
  <c r="I76"/>
  <c r="J76"/>
  <c r="M76"/>
  <c r="N76"/>
  <c r="R76"/>
  <c r="S76" s="1"/>
  <c r="W88" s="1"/>
  <c r="E77"/>
  <c r="F77"/>
  <c r="I77"/>
  <c r="J77"/>
  <c r="M77"/>
  <c r="N77"/>
  <c r="R77"/>
  <c r="S77" s="1"/>
  <c r="W89" s="1"/>
  <c r="E78"/>
  <c r="F78"/>
  <c r="I78"/>
  <c r="J78"/>
  <c r="M78"/>
  <c r="N78"/>
  <c r="R78"/>
  <c r="S78"/>
  <c r="W90" s="1"/>
  <c r="E79"/>
  <c r="F79"/>
  <c r="I79"/>
  <c r="J79"/>
  <c r="M79"/>
  <c r="N79"/>
  <c r="R79"/>
  <c r="S79" s="1"/>
  <c r="W91" s="1"/>
  <c r="E80"/>
  <c r="F80"/>
  <c r="I80"/>
  <c r="J80"/>
  <c r="M80"/>
  <c r="N80"/>
  <c r="R80"/>
  <c r="S80" s="1"/>
  <c r="W92" s="1"/>
  <c r="E81"/>
  <c r="F81"/>
  <c r="I81"/>
  <c r="J81"/>
  <c r="M81"/>
  <c r="N81"/>
  <c r="R81"/>
  <c r="S81"/>
  <c r="W93" s="1"/>
  <c r="E82"/>
  <c r="F82"/>
  <c r="I82"/>
  <c r="J82"/>
  <c r="M82"/>
  <c r="N82"/>
  <c r="R82"/>
  <c r="S82" s="1"/>
  <c r="W94" s="1"/>
  <c r="E83"/>
  <c r="F83"/>
  <c r="I83"/>
  <c r="J83"/>
  <c r="M83"/>
  <c r="N83"/>
  <c r="R83"/>
  <c r="S83" s="1"/>
  <c r="W95" s="1"/>
  <c r="E84"/>
  <c r="F84"/>
  <c r="I84"/>
  <c r="J84"/>
  <c r="M84"/>
  <c r="N84"/>
  <c r="R84"/>
  <c r="S84" s="1"/>
  <c r="W96" s="1"/>
  <c r="E85"/>
  <c r="F85"/>
  <c r="I85"/>
  <c r="J85"/>
  <c r="M85"/>
  <c r="N85"/>
  <c r="R85"/>
  <c r="S85" s="1"/>
  <c r="E86"/>
  <c r="F86"/>
  <c r="I86"/>
  <c r="J86"/>
  <c r="M86"/>
  <c r="N86"/>
  <c r="R86"/>
  <c r="S86" s="1"/>
  <c r="W98" s="1"/>
  <c r="E87"/>
  <c r="F87"/>
  <c r="I87"/>
  <c r="J87"/>
  <c r="M87"/>
  <c r="N87"/>
  <c r="R87"/>
  <c r="S87" s="1"/>
  <c r="W99" s="1"/>
  <c r="E88"/>
  <c r="F88"/>
  <c r="I88"/>
  <c r="J88"/>
  <c r="M88"/>
  <c r="N88"/>
  <c r="R88"/>
  <c r="S88" s="1"/>
  <c r="W100" s="1"/>
  <c r="E89"/>
  <c r="F89"/>
  <c r="I89"/>
  <c r="J89"/>
  <c r="M89"/>
  <c r="N89"/>
  <c r="R89"/>
  <c r="S89"/>
  <c r="W101" s="1"/>
  <c r="E90"/>
  <c r="F90"/>
  <c r="I90"/>
  <c r="J90"/>
  <c r="M90"/>
  <c r="N90"/>
  <c r="R90"/>
  <c r="S90" s="1"/>
  <c r="W102" s="1"/>
  <c r="E91"/>
  <c r="F91"/>
  <c r="I91"/>
  <c r="J91"/>
  <c r="M91"/>
  <c r="N91"/>
  <c r="R91"/>
  <c r="S91" s="1"/>
  <c r="W103" s="1"/>
  <c r="E92"/>
  <c r="F92"/>
  <c r="I92"/>
  <c r="J92"/>
  <c r="M92"/>
  <c r="N92"/>
  <c r="R92"/>
  <c r="S92" s="1"/>
  <c r="W104" s="1"/>
  <c r="E93"/>
  <c r="F93"/>
  <c r="I93"/>
  <c r="J93"/>
  <c r="M93"/>
  <c r="N93"/>
  <c r="R93"/>
  <c r="S93" s="1"/>
  <c r="W105" s="1"/>
  <c r="E94"/>
  <c r="F94"/>
  <c r="I94"/>
  <c r="J94"/>
  <c r="M94"/>
  <c r="N94"/>
  <c r="R94"/>
  <c r="S94" s="1"/>
  <c r="W106" s="1"/>
  <c r="E95"/>
  <c r="F95"/>
  <c r="I95"/>
  <c r="J95"/>
  <c r="M95"/>
  <c r="N95"/>
  <c r="R95"/>
  <c r="S95" s="1"/>
  <c r="E96"/>
  <c r="F96"/>
  <c r="I96"/>
  <c r="J96"/>
  <c r="M96"/>
  <c r="N96"/>
  <c r="R96"/>
  <c r="S96" s="1"/>
  <c r="W108" s="1"/>
  <c r="E97"/>
  <c r="F97"/>
  <c r="I97"/>
  <c r="J97"/>
  <c r="M97"/>
  <c r="N97"/>
  <c r="R97"/>
  <c r="S97" s="1"/>
  <c r="W109" s="1"/>
  <c r="E98"/>
  <c r="F98"/>
  <c r="I98"/>
  <c r="J98"/>
  <c r="M98"/>
  <c r="N98"/>
  <c r="R98"/>
  <c r="S98" s="1"/>
  <c r="W110" s="1"/>
  <c r="E99"/>
  <c r="F99"/>
  <c r="I99"/>
  <c r="J99"/>
  <c r="M99"/>
  <c r="N99"/>
  <c r="R99"/>
  <c r="S99"/>
  <c r="W111" s="1"/>
  <c r="E100"/>
  <c r="F100"/>
  <c r="I100"/>
  <c r="J100"/>
  <c r="M100"/>
  <c r="N100"/>
  <c r="R100"/>
  <c r="S100" s="1"/>
  <c r="W112" s="1"/>
  <c r="E101"/>
  <c r="F101"/>
  <c r="I101"/>
  <c r="J101"/>
  <c r="M101"/>
  <c r="N101"/>
  <c r="R101"/>
  <c r="S101" s="1"/>
  <c r="W113" s="1"/>
  <c r="E102"/>
  <c r="F102"/>
  <c r="I102"/>
  <c r="J102"/>
  <c r="M102"/>
  <c r="N102"/>
  <c r="R102"/>
  <c r="S102" s="1"/>
  <c r="W114" s="1"/>
  <c r="E103"/>
  <c r="F103"/>
  <c r="I103"/>
  <c r="J103"/>
  <c r="M103"/>
  <c r="N103"/>
  <c r="R103"/>
  <c r="S103" s="1"/>
  <c r="E104"/>
  <c r="F104"/>
  <c r="I104"/>
  <c r="J104"/>
  <c r="M104"/>
  <c r="N104"/>
  <c r="R104"/>
  <c r="S104" s="1"/>
  <c r="W116" s="1"/>
  <c r="E105"/>
  <c r="F105"/>
  <c r="I105"/>
  <c r="J105"/>
  <c r="M105"/>
  <c r="N105"/>
  <c r="R105"/>
  <c r="S105" s="1"/>
  <c r="W117" s="1"/>
  <c r="E106"/>
  <c r="F106"/>
  <c r="I106"/>
  <c r="J106"/>
  <c r="M106"/>
  <c r="N106"/>
  <c r="R106"/>
  <c r="S106" s="1"/>
  <c r="W118" s="1"/>
  <c r="E107"/>
  <c r="F107"/>
  <c r="I107"/>
  <c r="J107"/>
  <c r="M107"/>
  <c r="N107"/>
  <c r="R107"/>
  <c r="S107"/>
  <c r="W119" s="1"/>
  <c r="E108"/>
  <c r="F108"/>
  <c r="I108"/>
  <c r="J108"/>
  <c r="M108"/>
  <c r="N108"/>
  <c r="R108"/>
  <c r="S108" s="1"/>
  <c r="W120" s="1"/>
  <c r="E109"/>
  <c r="F109"/>
  <c r="I109"/>
  <c r="J109"/>
  <c r="M109"/>
  <c r="N109"/>
  <c r="R109"/>
  <c r="S109" s="1"/>
  <c r="W121" s="1"/>
  <c r="E110"/>
  <c r="F110"/>
  <c r="I110"/>
  <c r="J110"/>
  <c r="M110"/>
  <c r="N110"/>
  <c r="R110"/>
  <c r="S110" s="1"/>
  <c r="W122" s="1"/>
  <c r="E111"/>
  <c r="F111"/>
  <c r="I111"/>
  <c r="J111"/>
  <c r="M111"/>
  <c r="N111"/>
  <c r="R111"/>
  <c r="S111" s="1"/>
  <c r="E112"/>
  <c r="F112"/>
  <c r="I112"/>
  <c r="J112"/>
  <c r="M112"/>
  <c r="N112"/>
  <c r="R112"/>
  <c r="S112" s="1"/>
  <c r="W124" s="1"/>
  <c r="E113"/>
  <c r="F113"/>
  <c r="I113"/>
  <c r="J113"/>
  <c r="M113"/>
  <c r="N113"/>
  <c r="R113"/>
  <c r="S113"/>
  <c r="W125" s="1"/>
  <c r="E114"/>
  <c r="F114"/>
  <c r="I114"/>
  <c r="J114"/>
  <c r="M114"/>
  <c r="N114"/>
  <c r="R114"/>
  <c r="S114" s="1"/>
  <c r="W126" s="1"/>
  <c r="E115"/>
  <c r="F115"/>
  <c r="I115"/>
  <c r="J115"/>
  <c r="M115"/>
  <c r="N115"/>
  <c r="R115"/>
  <c r="S115" s="1"/>
  <c r="W127" s="1"/>
  <c r="E116"/>
  <c r="F116"/>
  <c r="I116"/>
  <c r="J116"/>
  <c r="M116"/>
  <c r="N116"/>
  <c r="R116"/>
  <c r="S116" s="1"/>
  <c r="W128" s="1"/>
  <c r="E117"/>
  <c r="F117"/>
  <c r="I117"/>
  <c r="J117"/>
  <c r="M117"/>
  <c r="N117"/>
  <c r="R117"/>
  <c r="S117" s="1"/>
  <c r="E118"/>
  <c r="F118"/>
  <c r="I118"/>
  <c r="J118"/>
  <c r="M118"/>
  <c r="N118"/>
  <c r="R118"/>
  <c r="S118" s="1"/>
  <c r="W130" s="1"/>
  <c r="E119"/>
  <c r="F119"/>
  <c r="I119"/>
  <c r="J119"/>
  <c r="M119"/>
  <c r="N119"/>
  <c r="R119"/>
  <c r="S119" s="1"/>
  <c r="W131" s="1"/>
  <c r="E120"/>
  <c r="F120"/>
  <c r="I120"/>
  <c r="J120"/>
  <c r="M120"/>
  <c r="N120"/>
  <c r="R120"/>
  <c r="S120" s="1"/>
  <c r="W132" s="1"/>
  <c r="E121"/>
  <c r="F121"/>
  <c r="I121"/>
  <c r="J121"/>
  <c r="M121"/>
  <c r="N121"/>
  <c r="R121"/>
  <c r="S121"/>
  <c r="W133" s="1"/>
  <c r="E122"/>
  <c r="F122"/>
  <c r="I122"/>
  <c r="J122"/>
  <c r="M122"/>
  <c r="N122"/>
  <c r="R122"/>
  <c r="S122" s="1"/>
  <c r="W134" s="1"/>
  <c r="E123"/>
  <c r="F123"/>
  <c r="I123"/>
  <c r="J123"/>
  <c r="M123"/>
  <c r="N123"/>
  <c r="R123"/>
  <c r="S123" s="1"/>
  <c r="W135" s="1"/>
  <c r="E124"/>
  <c r="F124"/>
  <c r="I124"/>
  <c r="J124"/>
  <c r="M124"/>
  <c r="N124"/>
  <c r="R124"/>
  <c r="S124" s="1"/>
  <c r="W136" s="1"/>
  <c r="E125"/>
  <c r="F125"/>
  <c r="I125"/>
  <c r="J125"/>
  <c r="M125"/>
  <c r="N125"/>
  <c r="R125"/>
  <c r="S125" s="1"/>
  <c r="E126"/>
  <c r="F126"/>
  <c r="I126"/>
  <c r="J126"/>
  <c r="M126"/>
  <c r="N126"/>
  <c r="R126"/>
  <c r="S126" s="1"/>
  <c r="W138" s="1"/>
  <c r="E127"/>
  <c r="F127"/>
  <c r="I127"/>
  <c r="J127"/>
  <c r="M127"/>
  <c r="N127"/>
  <c r="R127"/>
  <c r="S127" s="1"/>
  <c r="W139" s="1"/>
  <c r="E128"/>
  <c r="F128"/>
  <c r="I128"/>
  <c r="J128"/>
  <c r="M128"/>
  <c r="N128"/>
  <c r="R128"/>
  <c r="S128" s="1"/>
  <c r="W140" s="1"/>
  <c r="E129"/>
  <c r="F129"/>
  <c r="I129"/>
  <c r="J129"/>
  <c r="M129"/>
  <c r="N129"/>
  <c r="R129"/>
  <c r="S129"/>
  <c r="W141" s="1"/>
  <c r="E130"/>
  <c r="F130"/>
  <c r="I130"/>
  <c r="J130"/>
  <c r="M130"/>
  <c r="N130"/>
  <c r="R130"/>
  <c r="S130" s="1"/>
  <c r="W142" s="1"/>
  <c r="E131"/>
  <c r="F131"/>
  <c r="I131"/>
  <c r="J131"/>
  <c r="M131"/>
  <c r="N131"/>
  <c r="R131"/>
  <c r="S131" s="1"/>
  <c r="W143" s="1"/>
  <c r="E132"/>
  <c r="F132"/>
  <c r="I132"/>
  <c r="J132"/>
  <c r="M132"/>
  <c r="N132"/>
  <c r="R132"/>
  <c r="S132" s="1"/>
  <c r="W144" s="1"/>
  <c r="E133"/>
  <c r="F133"/>
  <c r="I133"/>
  <c r="J133"/>
  <c r="M133"/>
  <c r="N133"/>
  <c r="R133"/>
  <c r="S133" s="1"/>
  <c r="E134"/>
  <c r="F134"/>
  <c r="I134"/>
  <c r="J134"/>
  <c r="M134"/>
  <c r="N134"/>
  <c r="R134"/>
  <c r="S134" s="1"/>
  <c r="W146" s="1"/>
  <c r="E135"/>
  <c r="F135"/>
  <c r="I135"/>
  <c r="J135"/>
  <c r="M135"/>
  <c r="N135"/>
  <c r="R135"/>
  <c r="S135" s="1"/>
  <c r="W147" s="1"/>
  <c r="E136"/>
  <c r="F136"/>
  <c r="I136"/>
  <c r="J136"/>
  <c r="M136"/>
  <c r="N136"/>
  <c r="R136"/>
  <c r="S136" s="1"/>
  <c r="W148" s="1"/>
  <c r="E137"/>
  <c r="F137"/>
  <c r="I137"/>
  <c r="J137"/>
  <c r="M137"/>
  <c r="N137"/>
  <c r="R137"/>
  <c r="S137" s="1"/>
  <c r="W149" s="1"/>
  <c r="E138"/>
  <c r="F138"/>
  <c r="I138"/>
  <c r="J138"/>
  <c r="M138"/>
  <c r="N138"/>
  <c r="R138"/>
  <c r="S138" s="1"/>
  <c r="W150" s="1"/>
  <c r="E139"/>
  <c r="F139"/>
  <c r="I139"/>
  <c r="J139"/>
  <c r="M139"/>
  <c r="N139"/>
  <c r="R139"/>
  <c r="S139"/>
  <c r="E140"/>
  <c r="F140"/>
  <c r="I140"/>
  <c r="J140"/>
  <c r="M140"/>
  <c r="N140"/>
  <c r="R140"/>
  <c r="S140" s="1"/>
  <c r="W152" s="1"/>
  <c r="E141"/>
  <c r="F141"/>
  <c r="I141"/>
  <c r="J141"/>
  <c r="M141"/>
  <c r="N141"/>
  <c r="R141"/>
  <c r="S141" s="1"/>
  <c r="W153" s="1"/>
  <c r="E142"/>
  <c r="F142"/>
  <c r="I142"/>
  <c r="J142"/>
  <c r="M142"/>
  <c r="N142"/>
  <c r="R142"/>
  <c r="S142" s="1"/>
  <c r="W154" s="1"/>
  <c r="E143"/>
  <c r="F143"/>
  <c r="I143"/>
  <c r="J143"/>
  <c r="M143"/>
  <c r="N143"/>
  <c r="R143"/>
  <c r="S143" s="1"/>
  <c r="W155" s="1"/>
  <c r="E144"/>
  <c r="F144"/>
  <c r="I144"/>
  <c r="J144"/>
  <c r="M144"/>
  <c r="N144"/>
  <c r="R144"/>
  <c r="S144" s="1"/>
  <c r="W156" s="1"/>
  <c r="E145"/>
  <c r="F145"/>
  <c r="I145"/>
  <c r="J145"/>
  <c r="M145"/>
  <c r="N145"/>
  <c r="R145"/>
  <c r="S145" s="1"/>
  <c r="W157" s="1"/>
  <c r="E146"/>
  <c r="F146"/>
  <c r="I146"/>
  <c r="J146"/>
  <c r="M146"/>
  <c r="N146"/>
  <c r="R146"/>
  <c r="S146" s="1"/>
  <c r="W158" s="1"/>
  <c r="E147"/>
  <c r="F147"/>
  <c r="I147"/>
  <c r="J147"/>
  <c r="M147"/>
  <c r="N147"/>
  <c r="R147"/>
  <c r="S147" s="1"/>
  <c r="W159" s="1"/>
  <c r="E148"/>
  <c r="F148"/>
  <c r="I148"/>
  <c r="J148"/>
  <c r="M148"/>
  <c r="N148"/>
  <c r="R148"/>
  <c r="S148" s="1"/>
  <c r="W160" s="1"/>
  <c r="E149"/>
  <c r="F149"/>
  <c r="I149"/>
  <c r="J149"/>
  <c r="M149"/>
  <c r="N149"/>
  <c r="R149"/>
  <c r="S149" s="1"/>
  <c r="W161" s="1"/>
  <c r="E150"/>
  <c r="F150"/>
  <c r="I150"/>
  <c r="J150"/>
  <c r="M150"/>
  <c r="N150"/>
  <c r="R150"/>
  <c r="S150" s="1"/>
  <c r="W162" s="1"/>
  <c r="E151"/>
  <c r="F151"/>
  <c r="I151"/>
  <c r="J151"/>
  <c r="M151"/>
  <c r="N151"/>
  <c r="R151"/>
  <c r="S151" s="1"/>
  <c r="W163" s="1"/>
  <c r="E152"/>
  <c r="F152"/>
  <c r="I152"/>
  <c r="J152"/>
  <c r="M152"/>
  <c r="N152"/>
  <c r="R152"/>
  <c r="S152" s="1"/>
  <c r="W164" s="1"/>
  <c r="E153"/>
  <c r="F153"/>
  <c r="I153"/>
  <c r="J153"/>
  <c r="M153"/>
  <c r="N153"/>
  <c r="R153"/>
  <c r="S153" s="1"/>
  <c r="W165" s="1"/>
  <c r="E154"/>
  <c r="F154"/>
  <c r="I154"/>
  <c r="J154"/>
  <c r="M154"/>
  <c r="N154"/>
  <c r="R154"/>
  <c r="S154" s="1"/>
  <c r="W166" s="1"/>
  <c r="E155"/>
  <c r="F155"/>
  <c r="I155"/>
  <c r="J155"/>
  <c r="M155"/>
  <c r="N155"/>
  <c r="R155"/>
  <c r="S155" s="1"/>
  <c r="W167" s="1"/>
  <c r="E156"/>
  <c r="F156"/>
  <c r="I156"/>
  <c r="J156"/>
  <c r="M156"/>
  <c r="N156"/>
  <c r="R156"/>
  <c r="S156" s="1"/>
  <c r="W168" s="1"/>
  <c r="E157"/>
  <c r="F157"/>
  <c r="I157"/>
  <c r="J157"/>
  <c r="M157"/>
  <c r="N157"/>
  <c r="R157"/>
  <c r="S157" s="1"/>
  <c r="W169" s="1"/>
  <c r="E158"/>
  <c r="F158"/>
  <c r="I158"/>
  <c r="J158"/>
  <c r="M158"/>
  <c r="N158"/>
  <c r="R158"/>
  <c r="S158"/>
  <c r="W170" s="1"/>
  <c r="E159"/>
  <c r="F159"/>
  <c r="I159"/>
  <c r="J159"/>
  <c r="M159"/>
  <c r="N159"/>
  <c r="R159"/>
  <c r="S159" s="1"/>
  <c r="W171" s="1"/>
  <c r="E160"/>
  <c r="F160"/>
  <c r="I160"/>
  <c r="J160"/>
  <c r="M160"/>
  <c r="N160"/>
  <c r="R160"/>
  <c r="S160" s="1"/>
  <c r="W172" s="1"/>
  <c r="E161"/>
  <c r="F161"/>
  <c r="I161"/>
  <c r="J161"/>
  <c r="M161"/>
  <c r="N161"/>
  <c r="R161"/>
  <c r="S161" s="1"/>
  <c r="W173" s="1"/>
  <c r="E162"/>
  <c r="F162"/>
  <c r="I162"/>
  <c r="J162"/>
  <c r="M162"/>
  <c r="N162"/>
  <c r="R162"/>
  <c r="S162" s="1"/>
  <c r="W174" s="1"/>
  <c r="E163"/>
  <c r="F163"/>
  <c r="I163"/>
  <c r="J163"/>
  <c r="M163"/>
  <c r="N163"/>
  <c r="R163"/>
  <c r="S163" s="1"/>
  <c r="W175" s="1"/>
  <c r="E164"/>
  <c r="F164"/>
  <c r="I164"/>
  <c r="J164"/>
  <c r="M164"/>
  <c r="N164"/>
  <c r="R164"/>
  <c r="S164" s="1"/>
  <c r="W176" s="1"/>
  <c r="E165"/>
  <c r="F165"/>
  <c r="I165"/>
  <c r="J165"/>
  <c r="M165"/>
  <c r="N165"/>
  <c r="R165"/>
  <c r="S165" s="1"/>
  <c r="W177" s="1"/>
  <c r="E166"/>
  <c r="F166"/>
  <c r="I166"/>
  <c r="J166"/>
  <c r="M166"/>
  <c r="N166"/>
  <c r="R166"/>
  <c r="S166"/>
  <c r="W178" s="1"/>
  <c r="E167"/>
  <c r="F167"/>
  <c r="I167"/>
  <c r="J167"/>
  <c r="M167"/>
  <c r="N167"/>
  <c r="R167"/>
  <c r="S167" s="1"/>
  <c r="W179" s="1"/>
  <c r="E168"/>
  <c r="F168"/>
  <c r="I168"/>
  <c r="J168"/>
  <c r="M168"/>
  <c r="N168"/>
  <c r="R168"/>
  <c r="S168" s="1"/>
  <c r="W180" s="1"/>
  <c r="E169"/>
  <c r="F169"/>
  <c r="I169"/>
  <c r="J169"/>
  <c r="M169"/>
  <c r="N169"/>
  <c r="R169"/>
  <c r="S169" s="1"/>
  <c r="W181" s="1"/>
  <c r="E170"/>
  <c r="F170"/>
  <c r="I170"/>
  <c r="J170"/>
  <c r="M170"/>
  <c r="N170"/>
  <c r="R170"/>
  <c r="S170" s="1"/>
  <c r="W182" s="1"/>
  <c r="E171"/>
  <c r="F171"/>
  <c r="I171"/>
  <c r="J171"/>
  <c r="M171"/>
  <c r="N171"/>
  <c r="R171"/>
  <c r="S171" s="1"/>
  <c r="E172"/>
  <c r="F172"/>
  <c r="I172"/>
  <c r="J172"/>
  <c r="M172"/>
  <c r="N172"/>
  <c r="R172"/>
  <c r="S172" s="1"/>
  <c r="E173"/>
  <c r="F173"/>
  <c r="I173"/>
  <c r="J173"/>
  <c r="M173"/>
  <c r="N173"/>
  <c r="R173"/>
  <c r="S173" s="1"/>
  <c r="E174"/>
  <c r="F174"/>
  <c r="I174"/>
  <c r="J174"/>
  <c r="M174"/>
  <c r="N174"/>
  <c r="R174"/>
  <c r="S174" s="1"/>
  <c r="E175"/>
  <c r="F175"/>
  <c r="I175"/>
  <c r="J175"/>
  <c r="M175"/>
  <c r="N175"/>
  <c r="R175"/>
  <c r="S175" s="1"/>
  <c r="E176"/>
  <c r="F176"/>
  <c r="I176"/>
  <c r="J176"/>
  <c r="M176"/>
  <c r="N176"/>
  <c r="R176"/>
  <c r="S176" s="1"/>
  <c r="E177"/>
  <c r="F177"/>
  <c r="I177"/>
  <c r="J177"/>
  <c r="M177"/>
  <c r="N177"/>
  <c r="R177"/>
  <c r="S177" s="1"/>
  <c r="E178"/>
  <c r="F178"/>
  <c r="I178"/>
  <c r="J178"/>
  <c r="M178"/>
  <c r="N178"/>
  <c r="R178"/>
  <c r="S178" s="1"/>
  <c r="E179"/>
  <c r="F179"/>
  <c r="I179"/>
  <c r="J179"/>
  <c r="M179"/>
  <c r="N179"/>
  <c r="R179"/>
  <c r="S179" s="1"/>
  <c r="E180"/>
  <c r="F180"/>
  <c r="I180"/>
  <c r="J180"/>
  <c r="M180"/>
  <c r="N180"/>
  <c r="R180"/>
  <c r="S180" s="1"/>
  <c r="E181"/>
  <c r="F181"/>
  <c r="I181"/>
  <c r="J181"/>
  <c r="M181"/>
  <c r="N181"/>
  <c r="R181"/>
  <c r="S181" s="1"/>
  <c r="E182"/>
  <c r="F182"/>
  <c r="I182"/>
  <c r="J182"/>
  <c r="M182"/>
  <c r="N182"/>
  <c r="R182"/>
  <c r="S182" s="1"/>
  <c r="E183"/>
  <c r="F183"/>
  <c r="I183"/>
  <c r="J183"/>
  <c r="M183"/>
  <c r="N183"/>
  <c r="R183"/>
  <c r="S183" s="1"/>
  <c r="E184"/>
  <c r="F184"/>
  <c r="I184"/>
  <c r="J184"/>
  <c r="M184"/>
  <c r="N184"/>
  <c r="R184"/>
  <c r="S184" s="1"/>
  <c r="E185"/>
  <c r="F185"/>
  <c r="I185"/>
  <c r="J185"/>
  <c r="M185"/>
  <c r="N185"/>
  <c r="R185"/>
  <c r="S185" s="1"/>
  <c r="E186"/>
  <c r="F186"/>
  <c r="I186"/>
  <c r="J186"/>
  <c r="M186"/>
  <c r="N186"/>
  <c r="R186"/>
  <c r="S186" s="1"/>
  <c r="E187"/>
  <c r="F187"/>
  <c r="I187"/>
  <c r="J187"/>
  <c r="M187"/>
  <c r="N187"/>
  <c r="R187"/>
  <c r="S187" s="1"/>
  <c r="E188"/>
  <c r="F188"/>
  <c r="I188"/>
  <c r="J188"/>
  <c r="M188"/>
  <c r="N188"/>
  <c r="R188"/>
  <c r="S188" s="1"/>
  <c r="E189"/>
  <c r="F189"/>
  <c r="I189"/>
  <c r="J189"/>
  <c r="M189"/>
  <c r="N189"/>
  <c r="R189"/>
  <c r="S189" s="1"/>
  <c r="E190"/>
  <c r="F190"/>
  <c r="I190"/>
  <c r="J190"/>
  <c r="M190"/>
  <c r="N190"/>
  <c r="R190"/>
  <c r="S190" s="1"/>
  <c r="E191"/>
  <c r="F191"/>
  <c r="I191"/>
  <c r="J191"/>
  <c r="M191"/>
  <c r="N191"/>
  <c r="R191"/>
  <c r="S191" s="1"/>
  <c r="E192"/>
  <c r="F192"/>
  <c r="I192"/>
  <c r="J192"/>
  <c r="M192"/>
  <c r="N192"/>
  <c r="R192"/>
  <c r="S192" s="1"/>
  <c r="E193"/>
  <c r="F193"/>
  <c r="I193"/>
  <c r="J193"/>
  <c r="M193"/>
  <c r="N193"/>
  <c r="R193"/>
  <c r="S193" s="1"/>
  <c r="E194"/>
  <c r="F194"/>
  <c r="I194"/>
  <c r="J194"/>
  <c r="M194"/>
  <c r="N194"/>
  <c r="R194"/>
  <c r="S194" s="1"/>
  <c r="E195"/>
  <c r="F195"/>
  <c r="I195"/>
  <c r="J195"/>
  <c r="M195"/>
  <c r="N195"/>
  <c r="R195"/>
  <c r="S195" s="1"/>
  <c r="E196"/>
  <c r="F196"/>
  <c r="I196"/>
  <c r="J196"/>
  <c r="M196"/>
  <c r="N196"/>
  <c r="R196"/>
  <c r="S196" s="1"/>
  <c r="E197"/>
  <c r="F197"/>
  <c r="I197"/>
  <c r="J197"/>
  <c r="M197"/>
  <c r="N197"/>
  <c r="R197"/>
  <c r="S197" s="1"/>
  <c r="E198"/>
  <c r="F198"/>
  <c r="I198"/>
  <c r="J198"/>
  <c r="M198"/>
  <c r="N198"/>
  <c r="R198"/>
  <c r="S198" s="1"/>
  <c r="E199"/>
  <c r="F199"/>
  <c r="I199"/>
  <c r="J199"/>
  <c r="M199"/>
  <c r="N199"/>
  <c r="R199"/>
  <c r="S199" s="1"/>
  <c r="E200"/>
  <c r="F200"/>
  <c r="I200"/>
  <c r="J200"/>
  <c r="M200"/>
  <c r="N200"/>
  <c r="R200"/>
  <c r="S200" s="1"/>
  <c r="E201"/>
  <c r="F201"/>
  <c r="I201"/>
  <c r="J201"/>
  <c r="M201"/>
  <c r="N201"/>
  <c r="R201"/>
  <c r="S201" s="1"/>
  <c r="E202"/>
  <c r="F202"/>
  <c r="I202"/>
  <c r="J202"/>
  <c r="M202"/>
  <c r="N202"/>
  <c r="R202"/>
  <c r="S202" s="1"/>
  <c r="E203"/>
  <c r="F203"/>
  <c r="I203"/>
  <c r="J203"/>
  <c r="M203"/>
  <c r="N203"/>
  <c r="R203"/>
  <c r="S203" s="1"/>
  <c r="E204"/>
  <c r="F204"/>
  <c r="I204"/>
  <c r="J204"/>
  <c r="M204"/>
  <c r="N204"/>
  <c r="R204"/>
  <c r="S204" s="1"/>
  <c r="E205"/>
  <c r="F205"/>
  <c r="I205"/>
  <c r="J205"/>
  <c r="M205"/>
  <c r="N205"/>
  <c r="R205"/>
  <c r="S205" s="1"/>
  <c r="E206"/>
  <c r="F206"/>
  <c r="I206"/>
  <c r="J206"/>
  <c r="M206"/>
  <c r="N206"/>
  <c r="R206"/>
  <c r="S206" s="1"/>
  <c r="E207"/>
  <c r="F207"/>
  <c r="I207"/>
  <c r="J207"/>
  <c r="M207"/>
  <c r="N207"/>
  <c r="R207"/>
  <c r="S207" s="1"/>
  <c r="E208"/>
  <c r="F208"/>
  <c r="I208"/>
  <c r="J208"/>
  <c r="M208"/>
  <c r="N208"/>
  <c r="R208"/>
  <c r="S208" s="1"/>
  <c r="E209"/>
  <c r="F209"/>
  <c r="I209"/>
  <c r="J209"/>
  <c r="M209"/>
  <c r="N209"/>
  <c r="R209"/>
  <c r="S209" s="1"/>
  <c r="E210"/>
  <c r="F210"/>
  <c r="I210"/>
  <c r="J210"/>
  <c r="M210"/>
  <c r="N210"/>
  <c r="R210"/>
  <c r="S210" s="1"/>
  <c r="E211"/>
  <c r="F211"/>
  <c r="I211"/>
  <c r="J211"/>
  <c r="M211"/>
  <c r="N211"/>
  <c r="R211"/>
  <c r="S211" s="1"/>
  <c r="E212"/>
  <c r="F212"/>
  <c r="I212"/>
  <c r="J212"/>
  <c r="M212"/>
  <c r="N212"/>
  <c r="R212"/>
  <c r="S212" s="1"/>
  <c r="E213"/>
  <c r="F213"/>
  <c r="I213"/>
  <c r="J213"/>
  <c r="M213"/>
  <c r="N213"/>
  <c r="R213"/>
  <c r="S213" s="1"/>
  <c r="E214"/>
  <c r="F214"/>
  <c r="I214"/>
  <c r="J214"/>
  <c r="M214"/>
  <c r="N214"/>
  <c r="R214"/>
  <c r="S214" s="1"/>
  <c r="E215"/>
  <c r="F215"/>
  <c r="I215"/>
  <c r="J215"/>
  <c r="M215"/>
  <c r="N215"/>
  <c r="R215"/>
  <c r="S215" s="1"/>
  <c r="E216"/>
  <c r="F216"/>
  <c r="I216"/>
  <c r="J216"/>
  <c r="M216"/>
  <c r="N216"/>
  <c r="R216"/>
  <c r="S216" s="1"/>
  <c r="E217"/>
  <c r="F217"/>
  <c r="I217"/>
  <c r="J217"/>
  <c r="M217"/>
  <c r="N217"/>
  <c r="R217"/>
  <c r="S217" s="1"/>
  <c r="E218"/>
  <c r="F218"/>
  <c r="I218"/>
  <c r="J218"/>
  <c r="M218"/>
  <c r="N218"/>
  <c r="R218"/>
  <c r="S218" s="1"/>
  <c r="E219"/>
  <c r="F219"/>
  <c r="I219"/>
  <c r="J219"/>
  <c r="M219"/>
  <c r="N219"/>
  <c r="R219"/>
  <c r="S219" s="1"/>
  <c r="E220"/>
  <c r="F220"/>
  <c r="I220"/>
  <c r="J220"/>
  <c r="M220"/>
  <c r="N220"/>
  <c r="R220"/>
  <c r="S220" s="1"/>
  <c r="E221"/>
  <c r="F221"/>
  <c r="I221"/>
  <c r="J221"/>
  <c r="M221"/>
  <c r="N221"/>
  <c r="R221"/>
  <c r="S221" s="1"/>
  <c r="E222"/>
  <c r="F222"/>
  <c r="I222"/>
  <c r="J222"/>
  <c r="M222"/>
  <c r="N222"/>
  <c r="R222"/>
  <c r="S222" s="1"/>
  <c r="E223"/>
  <c r="F223"/>
  <c r="I223"/>
  <c r="J223"/>
  <c r="M223"/>
  <c r="N223"/>
  <c r="R223"/>
  <c r="S223" s="1"/>
  <c r="E224"/>
  <c r="F224"/>
  <c r="I224"/>
  <c r="J224"/>
  <c r="M224"/>
  <c r="N224"/>
  <c r="R224"/>
  <c r="S224" s="1"/>
  <c r="E225"/>
  <c r="F225"/>
  <c r="I225"/>
  <c r="J225"/>
  <c r="M225"/>
  <c r="N225"/>
  <c r="R225"/>
  <c r="S225" s="1"/>
  <c r="E226"/>
  <c r="F226"/>
  <c r="I226"/>
  <c r="J226"/>
  <c r="M226"/>
  <c r="N226"/>
  <c r="R226"/>
  <c r="S226" s="1"/>
  <c r="E227"/>
  <c r="F227"/>
  <c r="I227"/>
  <c r="J227"/>
  <c r="M227"/>
  <c r="N227"/>
  <c r="R227"/>
  <c r="S227" s="1"/>
  <c r="E228"/>
  <c r="F228"/>
  <c r="I228"/>
  <c r="J228"/>
  <c r="M228"/>
  <c r="N228"/>
  <c r="R228"/>
  <c r="S228" s="1"/>
  <c r="E229"/>
  <c r="F229"/>
  <c r="I229"/>
  <c r="J229"/>
  <c r="M229"/>
  <c r="N229"/>
  <c r="R229"/>
  <c r="S229" s="1"/>
  <c r="E230"/>
  <c r="F230"/>
  <c r="I230"/>
  <c r="J230"/>
  <c r="M230"/>
  <c r="N230"/>
  <c r="R230"/>
  <c r="S230" s="1"/>
  <c r="E231"/>
  <c r="F231"/>
  <c r="I231"/>
  <c r="J231"/>
  <c r="M231"/>
  <c r="N231"/>
  <c r="R231"/>
  <c r="S231" s="1"/>
  <c r="E232"/>
  <c r="F232"/>
  <c r="I232"/>
  <c r="J232"/>
  <c r="M232"/>
  <c r="N232"/>
  <c r="R232"/>
  <c r="S232" s="1"/>
  <c r="E233"/>
  <c r="F233"/>
  <c r="I233"/>
  <c r="J233"/>
  <c r="M233"/>
  <c r="N233"/>
  <c r="R233"/>
  <c r="S233" s="1"/>
  <c r="E234"/>
  <c r="F234"/>
  <c r="I234"/>
  <c r="J234"/>
  <c r="M234"/>
  <c r="N234"/>
  <c r="R234"/>
  <c r="S234" s="1"/>
  <c r="E235"/>
  <c r="F235"/>
  <c r="I235"/>
  <c r="J235"/>
  <c r="M235"/>
  <c r="N235"/>
  <c r="R235"/>
  <c r="S235" s="1"/>
  <c r="E236"/>
  <c r="F236"/>
  <c r="I236"/>
  <c r="J236"/>
  <c r="M236"/>
  <c r="N236"/>
  <c r="R236"/>
  <c r="S236" s="1"/>
  <c r="E237"/>
  <c r="F237"/>
  <c r="I237"/>
  <c r="J237"/>
  <c r="M237"/>
  <c r="N237"/>
  <c r="R237"/>
  <c r="S237" s="1"/>
  <c r="E238"/>
  <c r="F238"/>
  <c r="I238"/>
  <c r="J238"/>
  <c r="M238"/>
  <c r="N238"/>
  <c r="R238"/>
  <c r="S238" s="1"/>
  <c r="E239"/>
  <c r="F239"/>
  <c r="I239"/>
  <c r="J239"/>
  <c r="M239"/>
  <c r="N239"/>
  <c r="R239"/>
  <c r="S239" s="1"/>
  <c r="E240"/>
  <c r="F240"/>
  <c r="I240"/>
  <c r="J240"/>
  <c r="M240"/>
  <c r="N240"/>
  <c r="R240"/>
  <c r="S240" s="1"/>
  <c r="E241"/>
  <c r="F241"/>
  <c r="I241"/>
  <c r="J241"/>
  <c r="M241"/>
  <c r="N241"/>
  <c r="R241"/>
  <c r="S241" s="1"/>
  <c r="E242"/>
  <c r="F242"/>
  <c r="I242"/>
  <c r="J242"/>
  <c r="M242"/>
  <c r="N242"/>
  <c r="R242"/>
  <c r="S242" s="1"/>
  <c r="E243"/>
  <c r="F243"/>
  <c r="I243"/>
  <c r="J243"/>
  <c r="M243"/>
  <c r="N243"/>
  <c r="R243"/>
  <c r="S243" s="1"/>
  <c r="E244"/>
  <c r="F244"/>
  <c r="I244"/>
  <c r="J244"/>
  <c r="M244"/>
  <c r="N244"/>
  <c r="R244"/>
  <c r="S244" s="1"/>
  <c r="E245"/>
  <c r="F245"/>
  <c r="I245"/>
  <c r="J245"/>
  <c r="M245"/>
  <c r="N245"/>
  <c r="R245"/>
  <c r="S245" s="1"/>
  <c r="E246"/>
  <c r="F246"/>
  <c r="I246"/>
  <c r="J246"/>
  <c r="M246"/>
  <c r="N246"/>
  <c r="R246"/>
  <c r="S246" s="1"/>
  <c r="E247"/>
  <c r="F247"/>
  <c r="I247"/>
  <c r="J247"/>
  <c r="M247"/>
  <c r="N247"/>
  <c r="R247"/>
  <c r="S247" s="1"/>
  <c r="E248"/>
  <c r="F248"/>
  <c r="I248"/>
  <c r="J248"/>
  <c r="M248"/>
  <c r="N248"/>
  <c r="R248"/>
  <c r="S248" s="1"/>
  <c r="E249"/>
  <c r="F249"/>
  <c r="I249"/>
  <c r="J249"/>
  <c r="M249"/>
  <c r="N249"/>
  <c r="R249"/>
  <c r="S249" s="1"/>
  <c r="E250"/>
  <c r="F250"/>
  <c r="I250"/>
  <c r="J250"/>
  <c r="M250"/>
  <c r="N250"/>
  <c r="R250"/>
  <c r="S250" s="1"/>
  <c r="E251"/>
  <c r="F251"/>
  <c r="I251"/>
  <c r="J251"/>
  <c r="M251"/>
  <c r="N251"/>
  <c r="R251"/>
  <c r="S251" s="1"/>
  <c r="E252"/>
  <c r="F252"/>
  <c r="I252"/>
  <c r="J252"/>
  <c r="M252"/>
  <c r="N252"/>
  <c r="R252"/>
  <c r="S252" s="1"/>
  <c r="E253"/>
  <c r="F253"/>
  <c r="I253"/>
  <c r="J253"/>
  <c r="M253"/>
  <c r="N253"/>
  <c r="R253"/>
  <c r="S253" s="1"/>
  <c r="E254"/>
  <c r="F254"/>
  <c r="I254"/>
  <c r="J254"/>
  <c r="M254"/>
  <c r="N254"/>
  <c r="R254"/>
  <c r="S254" s="1"/>
  <c r="E255"/>
  <c r="F255"/>
  <c r="I255"/>
  <c r="J255"/>
  <c r="M255"/>
  <c r="N255"/>
  <c r="R255"/>
  <c r="S255" s="1"/>
  <c r="E256"/>
  <c r="F256"/>
  <c r="I256"/>
  <c r="J256"/>
  <c r="M256"/>
  <c r="N256"/>
  <c r="R256"/>
  <c r="S256" s="1"/>
  <c r="E257"/>
  <c r="F257"/>
  <c r="I257"/>
  <c r="J257"/>
  <c r="M257"/>
  <c r="N257"/>
  <c r="R257"/>
  <c r="S257" s="1"/>
  <c r="E258"/>
  <c r="F258"/>
  <c r="I258"/>
  <c r="J258"/>
  <c r="M258"/>
  <c r="N258"/>
  <c r="R258"/>
  <c r="S258" s="1"/>
  <c r="E259"/>
  <c r="F259"/>
  <c r="I259"/>
  <c r="J259"/>
  <c r="M259"/>
  <c r="N259"/>
  <c r="R259"/>
  <c r="S259" s="1"/>
  <c r="E260"/>
  <c r="F260"/>
  <c r="I260"/>
  <c r="J260"/>
  <c r="M260"/>
  <c r="N260"/>
  <c r="R260"/>
  <c r="S260" s="1"/>
  <c r="E261"/>
  <c r="F261"/>
  <c r="I261"/>
  <c r="J261"/>
  <c r="M261"/>
  <c r="N261"/>
  <c r="R261"/>
  <c r="S261" s="1"/>
  <c r="E262"/>
  <c r="F262"/>
  <c r="I262"/>
  <c r="J262"/>
  <c r="M262"/>
  <c r="N262"/>
  <c r="R262"/>
  <c r="S262" s="1"/>
  <c r="E263"/>
  <c r="F263"/>
  <c r="I263"/>
  <c r="J263"/>
  <c r="M263"/>
  <c r="N263"/>
  <c r="R263"/>
  <c r="S263" s="1"/>
  <c r="E264"/>
  <c r="F264"/>
  <c r="I264"/>
  <c r="J264"/>
  <c r="M264"/>
  <c r="N264"/>
  <c r="R264"/>
  <c r="S264" s="1"/>
  <c r="E265"/>
  <c r="F265"/>
  <c r="I265"/>
  <c r="J265"/>
  <c r="M265"/>
  <c r="N265"/>
  <c r="R265"/>
  <c r="S265" s="1"/>
  <c r="E266"/>
  <c r="F266"/>
  <c r="I266"/>
  <c r="J266"/>
  <c r="M266"/>
  <c r="N266"/>
  <c r="R266"/>
  <c r="S266" s="1"/>
  <c r="E267"/>
  <c r="F267"/>
  <c r="I267"/>
  <c r="J267"/>
  <c r="M267"/>
  <c r="N267"/>
  <c r="R267"/>
  <c r="S267" s="1"/>
  <c r="E268"/>
  <c r="F268"/>
  <c r="I268"/>
  <c r="J268"/>
  <c r="M268"/>
  <c r="N268"/>
  <c r="R268"/>
  <c r="S268" s="1"/>
  <c r="E269"/>
  <c r="F269"/>
  <c r="I269"/>
  <c r="J269"/>
  <c r="M269"/>
  <c r="N269"/>
  <c r="R269"/>
  <c r="S269" s="1"/>
  <c r="E270"/>
  <c r="F270"/>
  <c r="I270"/>
  <c r="J270"/>
  <c r="M270"/>
  <c r="N270"/>
  <c r="R270"/>
  <c r="S270" s="1"/>
  <c r="E271"/>
  <c r="F271"/>
  <c r="I271"/>
  <c r="J271"/>
  <c r="M271"/>
  <c r="N271"/>
  <c r="R271"/>
  <c r="S271" s="1"/>
  <c r="E272"/>
  <c r="F272"/>
  <c r="I272"/>
  <c r="J272"/>
  <c r="M272"/>
  <c r="N272"/>
  <c r="R272"/>
  <c r="S272" s="1"/>
  <c r="E273"/>
  <c r="F273"/>
  <c r="I273"/>
  <c r="J273"/>
  <c r="M273"/>
  <c r="N273"/>
  <c r="R273"/>
  <c r="S273" s="1"/>
  <c r="E274"/>
  <c r="F274"/>
  <c r="I274"/>
  <c r="J274"/>
  <c r="M274"/>
  <c r="N274"/>
  <c r="R274"/>
  <c r="S274" s="1"/>
  <c r="E275"/>
  <c r="F275"/>
  <c r="I275"/>
  <c r="J275"/>
  <c r="M275"/>
  <c r="N275"/>
  <c r="R275"/>
  <c r="S275" s="1"/>
  <c r="E276"/>
  <c r="F276"/>
  <c r="I276"/>
  <c r="J276"/>
  <c r="M276"/>
  <c r="N276"/>
  <c r="R276"/>
  <c r="S276" s="1"/>
  <c r="E277"/>
  <c r="F277"/>
  <c r="I277"/>
  <c r="J277"/>
  <c r="M277"/>
  <c r="N277"/>
  <c r="R277"/>
  <c r="S277" s="1"/>
  <c r="E278"/>
  <c r="F278"/>
  <c r="I278"/>
  <c r="J278"/>
  <c r="M278"/>
  <c r="N278"/>
  <c r="R278"/>
  <c r="S278" s="1"/>
  <c r="E279"/>
  <c r="F279"/>
  <c r="I279"/>
  <c r="J279"/>
  <c r="M279"/>
  <c r="N279"/>
  <c r="R279"/>
  <c r="S279" s="1"/>
  <c r="E280"/>
  <c r="F280"/>
  <c r="I280"/>
  <c r="J280"/>
  <c r="M280"/>
  <c r="N280"/>
  <c r="R280"/>
  <c r="S280" s="1"/>
  <c r="E281"/>
  <c r="F281"/>
  <c r="I281"/>
  <c r="J281"/>
  <c r="M281"/>
  <c r="N281"/>
  <c r="R281"/>
  <c r="S281" s="1"/>
  <c r="E282"/>
  <c r="F282"/>
  <c r="I282"/>
  <c r="J282"/>
  <c r="M282"/>
  <c r="N282"/>
  <c r="R282"/>
  <c r="S282" s="1"/>
  <c r="E283"/>
  <c r="F283"/>
  <c r="I283"/>
  <c r="J283"/>
  <c r="M283"/>
  <c r="N283"/>
  <c r="R283"/>
  <c r="S283" s="1"/>
  <c r="E284"/>
  <c r="F284"/>
  <c r="I284"/>
  <c r="J284"/>
  <c r="M284"/>
  <c r="N284"/>
  <c r="R284"/>
  <c r="S284" s="1"/>
  <c r="E285"/>
  <c r="F285"/>
  <c r="I285"/>
  <c r="J285"/>
  <c r="M285"/>
  <c r="N285"/>
  <c r="R285"/>
  <c r="S285" s="1"/>
  <c r="E286"/>
  <c r="F286"/>
  <c r="I286"/>
  <c r="J286"/>
  <c r="M286"/>
  <c r="N286"/>
  <c r="R286"/>
  <c r="S286" s="1"/>
  <c r="E287"/>
  <c r="F287"/>
  <c r="I287"/>
  <c r="J287"/>
  <c r="M287"/>
  <c r="N287"/>
  <c r="R287"/>
  <c r="S287" s="1"/>
  <c r="E288"/>
  <c r="F288"/>
  <c r="I288"/>
  <c r="J288"/>
  <c r="M288"/>
  <c r="N288"/>
  <c r="R288"/>
  <c r="S288" s="1"/>
  <c r="E289"/>
  <c r="F289"/>
  <c r="I289"/>
  <c r="J289"/>
  <c r="M289"/>
  <c r="N289"/>
  <c r="R289"/>
  <c r="S289" s="1"/>
  <c r="E290"/>
  <c r="F290"/>
  <c r="I290"/>
  <c r="J290"/>
  <c r="M290"/>
  <c r="N290"/>
  <c r="R290"/>
  <c r="S290" s="1"/>
  <c r="E291"/>
  <c r="F291"/>
  <c r="I291"/>
  <c r="J291"/>
  <c r="M291"/>
  <c r="N291"/>
  <c r="R291"/>
  <c r="S291" s="1"/>
  <c r="E292"/>
  <c r="F292"/>
  <c r="I292"/>
  <c r="J292"/>
  <c r="M292"/>
  <c r="N292"/>
  <c r="R292"/>
  <c r="S292" s="1"/>
  <c r="E293"/>
  <c r="F293"/>
  <c r="I293"/>
  <c r="J293"/>
  <c r="M293"/>
  <c r="N293"/>
  <c r="R293"/>
  <c r="S293" s="1"/>
  <c r="E294"/>
  <c r="F294"/>
  <c r="I294"/>
  <c r="J294"/>
  <c r="M294"/>
  <c r="N294"/>
  <c r="R294"/>
  <c r="S294" s="1"/>
  <c r="E295"/>
  <c r="F295"/>
  <c r="I295"/>
  <c r="J295"/>
  <c r="M295"/>
  <c r="N295"/>
  <c r="R295"/>
  <c r="S295" s="1"/>
  <c r="E296"/>
  <c r="F296"/>
  <c r="I296"/>
  <c r="J296"/>
  <c r="M296"/>
  <c r="N296"/>
  <c r="R296"/>
  <c r="S296" s="1"/>
  <c r="E297"/>
  <c r="F297"/>
  <c r="I297"/>
  <c r="J297"/>
  <c r="M297"/>
  <c r="N297"/>
  <c r="R297"/>
  <c r="S297" s="1"/>
  <c r="E298"/>
  <c r="F298"/>
  <c r="I298"/>
  <c r="J298"/>
  <c r="M298"/>
  <c r="N298"/>
  <c r="R298"/>
  <c r="S298" s="1"/>
  <c r="E299"/>
  <c r="F299"/>
  <c r="I299"/>
  <c r="J299"/>
  <c r="M299"/>
  <c r="N299"/>
  <c r="R299"/>
  <c r="S299" s="1"/>
  <c r="E300"/>
  <c r="F300"/>
  <c r="I300"/>
  <c r="J300"/>
  <c r="M300"/>
  <c r="N300"/>
  <c r="R300"/>
  <c r="S300" s="1"/>
  <c r="E301"/>
  <c r="F301"/>
  <c r="I301"/>
  <c r="J301"/>
  <c r="M301"/>
  <c r="N301"/>
  <c r="R301"/>
  <c r="S301" s="1"/>
  <c r="E302"/>
  <c r="F302"/>
  <c r="I302"/>
  <c r="J302"/>
  <c r="M302"/>
  <c r="N302"/>
  <c r="R302"/>
  <c r="S302" s="1"/>
  <c r="E303"/>
  <c r="F303"/>
  <c r="I303"/>
  <c r="J303"/>
  <c r="M303"/>
  <c r="N303"/>
  <c r="R303"/>
  <c r="S303" s="1"/>
  <c r="E304"/>
  <c r="F304"/>
  <c r="I304"/>
  <c r="J304"/>
  <c r="M304"/>
  <c r="N304"/>
  <c r="R304"/>
  <c r="S304" s="1"/>
  <c r="E305"/>
  <c r="F305"/>
  <c r="I305"/>
  <c r="J305"/>
  <c r="M305"/>
  <c r="N305"/>
  <c r="R305"/>
  <c r="S305" s="1"/>
  <c r="E306"/>
  <c r="F306"/>
  <c r="I306"/>
  <c r="J306"/>
  <c r="M306"/>
  <c r="N306"/>
  <c r="R306"/>
  <c r="S306" s="1"/>
  <c r="E307"/>
  <c r="F307"/>
  <c r="I307"/>
  <c r="J307"/>
  <c r="M307"/>
  <c r="N307"/>
  <c r="R307"/>
  <c r="S307" s="1"/>
  <c r="E308"/>
  <c r="F308"/>
  <c r="I308"/>
  <c r="J308"/>
  <c r="M308"/>
  <c r="N308"/>
  <c r="R308"/>
  <c r="S308" s="1"/>
  <c r="E309"/>
  <c r="F309"/>
  <c r="I309"/>
  <c r="J309"/>
  <c r="M309"/>
  <c r="N309"/>
  <c r="R309"/>
  <c r="S309" s="1"/>
  <c r="E310"/>
  <c r="F310"/>
  <c r="I310"/>
  <c r="J310"/>
  <c r="M310"/>
  <c r="N310"/>
  <c r="R310"/>
  <c r="S310" s="1"/>
  <c r="E311"/>
  <c r="F311"/>
  <c r="I311"/>
  <c r="J311"/>
  <c r="M311"/>
  <c r="N311"/>
  <c r="R311"/>
  <c r="S311" s="1"/>
  <c r="E312"/>
  <c r="F312"/>
  <c r="I312"/>
  <c r="J312"/>
  <c r="M312"/>
  <c r="N312"/>
  <c r="R312"/>
  <c r="S312" s="1"/>
  <c r="E313"/>
  <c r="F313"/>
  <c r="I313"/>
  <c r="J313"/>
  <c r="M313"/>
  <c r="N313"/>
  <c r="R313"/>
  <c r="S313" s="1"/>
  <c r="E314"/>
  <c r="F314"/>
  <c r="I314"/>
  <c r="J314"/>
  <c r="M314"/>
  <c r="N314"/>
  <c r="R314"/>
  <c r="S314" s="1"/>
  <c r="E315"/>
  <c r="F315"/>
  <c r="I315"/>
  <c r="J315"/>
  <c r="M315"/>
  <c r="N315"/>
  <c r="R315"/>
  <c r="S315" s="1"/>
  <c r="E316"/>
  <c r="F316"/>
  <c r="I316"/>
  <c r="J316"/>
  <c r="M316"/>
  <c r="N316"/>
  <c r="R316"/>
  <c r="S316" s="1"/>
  <c r="E317"/>
  <c r="F317"/>
  <c r="I317"/>
  <c r="J317"/>
  <c r="M317"/>
  <c r="N317"/>
  <c r="R317"/>
  <c r="S317" s="1"/>
  <c r="E318"/>
  <c r="F318"/>
  <c r="I318"/>
  <c r="J318"/>
  <c r="M318"/>
  <c r="N318"/>
  <c r="R318"/>
  <c r="S318" s="1"/>
  <c r="E319"/>
  <c r="F319"/>
  <c r="I319"/>
  <c r="J319"/>
  <c r="M319"/>
  <c r="N319"/>
  <c r="R319"/>
  <c r="S319" s="1"/>
  <c r="E320"/>
  <c r="F320"/>
  <c r="I320"/>
  <c r="J320"/>
  <c r="M320"/>
  <c r="N320"/>
  <c r="R320"/>
  <c r="S320" s="1"/>
  <c r="E321"/>
  <c r="F321"/>
  <c r="I321"/>
  <c r="J321"/>
  <c r="M321"/>
  <c r="N321"/>
  <c r="R321"/>
  <c r="S321" s="1"/>
  <c r="E322"/>
  <c r="F322"/>
  <c r="I322"/>
  <c r="J322"/>
  <c r="M322"/>
  <c r="N322"/>
  <c r="R322"/>
  <c r="S322" s="1"/>
  <c r="E323"/>
  <c r="F323"/>
  <c r="I323"/>
  <c r="J323"/>
  <c r="M323"/>
  <c r="N323"/>
  <c r="R323"/>
  <c r="S323" s="1"/>
  <c r="E324"/>
  <c r="F324"/>
  <c r="I324"/>
  <c r="J324"/>
  <c r="M324"/>
  <c r="N324"/>
  <c r="R324"/>
  <c r="S324" s="1"/>
  <c r="E325"/>
  <c r="F325"/>
  <c r="I325"/>
  <c r="J325"/>
  <c r="M325"/>
  <c r="N325"/>
  <c r="R325"/>
  <c r="S325" s="1"/>
  <c r="E326"/>
  <c r="F326"/>
  <c r="I326"/>
  <c r="J326"/>
  <c r="M326"/>
  <c r="N326"/>
  <c r="R326"/>
  <c r="S326" s="1"/>
  <c r="E327"/>
  <c r="F327"/>
  <c r="I327"/>
  <c r="J327"/>
  <c r="M327"/>
  <c r="N327"/>
  <c r="R327"/>
  <c r="S327" s="1"/>
  <c r="E328"/>
  <c r="F328"/>
  <c r="I328"/>
  <c r="J328"/>
  <c r="M328"/>
  <c r="N328"/>
  <c r="R328"/>
  <c r="S328" s="1"/>
  <c r="E329"/>
  <c r="F329"/>
  <c r="I329"/>
  <c r="J329"/>
  <c r="M329"/>
  <c r="N329"/>
  <c r="R329"/>
  <c r="S329" s="1"/>
  <c r="E330"/>
  <c r="F330"/>
  <c r="I330"/>
  <c r="J330"/>
  <c r="M330"/>
  <c r="N330"/>
  <c r="R330"/>
  <c r="S330" s="1"/>
  <c r="E331"/>
  <c r="F331"/>
  <c r="I331"/>
  <c r="J331"/>
  <c r="M331"/>
  <c r="N331"/>
  <c r="R331"/>
  <c r="S331" s="1"/>
  <c r="E332"/>
  <c r="F332"/>
  <c r="I332"/>
  <c r="J332"/>
  <c r="M332"/>
  <c r="N332"/>
  <c r="R332"/>
  <c r="S332" s="1"/>
  <c r="E333"/>
  <c r="F333"/>
  <c r="I333"/>
  <c r="J333"/>
  <c r="M333"/>
  <c r="N333"/>
  <c r="R333"/>
  <c r="S333" s="1"/>
  <c r="E334"/>
  <c r="F334"/>
  <c r="I334"/>
  <c r="J334"/>
  <c r="M334"/>
  <c r="N334"/>
  <c r="R334"/>
  <c r="S334" s="1"/>
  <c r="E335"/>
  <c r="F335"/>
  <c r="I335"/>
  <c r="J335"/>
  <c r="M335"/>
  <c r="N335"/>
  <c r="R335"/>
  <c r="S335" s="1"/>
  <c r="E336"/>
  <c r="F336"/>
  <c r="I336"/>
  <c r="J336"/>
  <c r="M336"/>
  <c r="N336"/>
  <c r="R336"/>
  <c r="S336" s="1"/>
  <c r="E337"/>
  <c r="F337"/>
  <c r="I337"/>
  <c r="J337"/>
  <c r="M337"/>
  <c r="N337"/>
  <c r="R337"/>
  <c r="S337" s="1"/>
  <c r="E338"/>
  <c r="F338"/>
  <c r="I338"/>
  <c r="J338"/>
  <c r="M338"/>
  <c r="N338"/>
  <c r="R338"/>
  <c r="S338" s="1"/>
  <c r="E339"/>
  <c r="F339"/>
  <c r="I339"/>
  <c r="J339"/>
  <c r="M339"/>
  <c r="N339"/>
  <c r="R339"/>
  <c r="S339" s="1"/>
  <c r="E340"/>
  <c r="F340"/>
  <c r="I340"/>
  <c r="J340"/>
  <c r="M340"/>
  <c r="N340"/>
  <c r="R340"/>
  <c r="S340" s="1"/>
  <c r="E341"/>
  <c r="F341"/>
  <c r="I341"/>
  <c r="J341"/>
  <c r="M341"/>
  <c r="N341"/>
  <c r="R341"/>
  <c r="S341" s="1"/>
  <c r="E342"/>
  <c r="F342"/>
  <c r="I342"/>
  <c r="J342"/>
  <c r="M342"/>
  <c r="N342"/>
  <c r="R342"/>
  <c r="S342" s="1"/>
  <c r="E343"/>
  <c r="F343"/>
  <c r="I343"/>
  <c r="J343"/>
  <c r="M343"/>
  <c r="N343"/>
  <c r="R343"/>
  <c r="S343" s="1"/>
  <c r="E344"/>
  <c r="F344"/>
  <c r="I344"/>
  <c r="J344"/>
  <c r="M344"/>
  <c r="N344"/>
  <c r="R344"/>
  <c r="S344" s="1"/>
  <c r="E345"/>
  <c r="F345"/>
  <c r="I345"/>
  <c r="J345"/>
  <c r="M345"/>
  <c r="N345"/>
  <c r="R345"/>
  <c r="S345" s="1"/>
  <c r="E346"/>
  <c r="F346"/>
  <c r="I346"/>
  <c r="J346"/>
  <c r="M346"/>
  <c r="N346"/>
  <c r="R346"/>
  <c r="S346" s="1"/>
  <c r="E347"/>
  <c r="F347"/>
  <c r="I347"/>
  <c r="J347"/>
  <c r="M347"/>
  <c r="N347"/>
  <c r="R347"/>
  <c r="S347" s="1"/>
  <c r="E348"/>
  <c r="F348"/>
  <c r="I348"/>
  <c r="J348"/>
  <c r="M348"/>
  <c r="N348"/>
  <c r="R348"/>
  <c r="S348" s="1"/>
  <c r="E349"/>
  <c r="F349"/>
  <c r="I349"/>
  <c r="J349"/>
  <c r="M349"/>
  <c r="N349"/>
  <c r="R349"/>
  <c r="S349" s="1"/>
  <c r="E350"/>
  <c r="F350"/>
  <c r="I350"/>
  <c r="J350"/>
  <c r="M350"/>
  <c r="N350"/>
  <c r="R350"/>
  <c r="S350" s="1"/>
  <c r="E351"/>
  <c r="F351"/>
  <c r="I351"/>
  <c r="J351"/>
  <c r="M351"/>
  <c r="N351"/>
  <c r="R351"/>
  <c r="S351" s="1"/>
  <c r="E352"/>
  <c r="F352"/>
  <c r="I352"/>
  <c r="J352"/>
  <c r="M352"/>
  <c r="N352"/>
  <c r="R352"/>
  <c r="S352" s="1"/>
  <c r="E353"/>
  <c r="F353"/>
  <c r="I353"/>
  <c r="J353"/>
  <c r="M353"/>
  <c r="N353"/>
  <c r="R353"/>
  <c r="S353" s="1"/>
  <c r="E354"/>
  <c r="F354"/>
  <c r="I354"/>
  <c r="J354"/>
  <c r="M354"/>
  <c r="N354"/>
  <c r="R354"/>
  <c r="S354" s="1"/>
  <c r="E355"/>
  <c r="F355"/>
  <c r="I355"/>
  <c r="J355"/>
  <c r="M355"/>
  <c r="N355"/>
  <c r="R355"/>
  <c r="S355" s="1"/>
  <c r="E356"/>
  <c r="F356"/>
  <c r="I356"/>
  <c r="J356"/>
  <c r="M356"/>
  <c r="N356"/>
  <c r="R356"/>
  <c r="S356" s="1"/>
  <c r="E357"/>
  <c r="F357"/>
  <c r="I357"/>
  <c r="J357"/>
  <c r="M357"/>
  <c r="N357"/>
  <c r="R357"/>
  <c r="S357" s="1"/>
  <c r="E358"/>
  <c r="F358"/>
  <c r="I358"/>
  <c r="J358"/>
  <c r="M358"/>
  <c r="N358"/>
  <c r="R358"/>
  <c r="S358" s="1"/>
  <c r="E359"/>
  <c r="F359"/>
  <c r="I359"/>
  <c r="J359"/>
  <c r="M359"/>
  <c r="N359"/>
  <c r="R359"/>
  <c r="S359" s="1"/>
  <c r="E360"/>
  <c r="F360"/>
  <c r="I360"/>
  <c r="J360"/>
  <c r="M360"/>
  <c r="N360"/>
  <c r="R360"/>
  <c r="S360" s="1"/>
  <c r="E361"/>
  <c r="F361"/>
  <c r="I361"/>
  <c r="J361"/>
  <c r="M361"/>
  <c r="N361"/>
  <c r="R361"/>
  <c r="S361" s="1"/>
  <c r="E362"/>
  <c r="F362"/>
  <c r="I362"/>
  <c r="J362"/>
  <c r="M362"/>
  <c r="N362"/>
  <c r="R362"/>
  <c r="S362" s="1"/>
  <c r="E363"/>
  <c r="F363"/>
  <c r="I363"/>
  <c r="J363"/>
  <c r="M363"/>
  <c r="N363"/>
  <c r="R363"/>
  <c r="S363" s="1"/>
  <c r="E364"/>
  <c r="F364"/>
  <c r="I364"/>
  <c r="J364"/>
  <c r="M364"/>
  <c r="N364"/>
  <c r="R364"/>
  <c r="S364" s="1"/>
  <c r="E365"/>
  <c r="F365"/>
  <c r="I365"/>
  <c r="J365"/>
  <c r="M365"/>
  <c r="N365"/>
  <c r="R365"/>
  <c r="S365" s="1"/>
  <c r="E366"/>
  <c r="F366"/>
  <c r="I366"/>
  <c r="J366"/>
  <c r="M366"/>
  <c r="N366"/>
  <c r="R366"/>
  <c r="S366" s="1"/>
  <c r="E367"/>
  <c r="F367"/>
  <c r="I367"/>
  <c r="J367"/>
  <c r="M367"/>
  <c r="N367"/>
  <c r="R367"/>
  <c r="S367" s="1"/>
  <c r="E368"/>
  <c r="F368"/>
  <c r="I368"/>
  <c r="J368"/>
  <c r="M368"/>
  <c r="N368"/>
  <c r="R368"/>
  <c r="S368" s="1"/>
  <c r="E369"/>
  <c r="F369"/>
  <c r="I369"/>
  <c r="J369"/>
  <c r="M369"/>
  <c r="N369"/>
  <c r="R369"/>
  <c r="S369" s="1"/>
  <c r="E370"/>
  <c r="F370"/>
  <c r="I370"/>
  <c r="J370"/>
  <c r="M370"/>
  <c r="N370"/>
  <c r="R370"/>
  <c r="S370" s="1"/>
  <c r="E371"/>
  <c r="F371"/>
  <c r="I371"/>
  <c r="J371"/>
  <c r="M371"/>
  <c r="N371"/>
  <c r="R371"/>
  <c r="S371" s="1"/>
  <c r="E372"/>
  <c r="F372"/>
  <c r="I372"/>
  <c r="J372"/>
  <c r="M372"/>
  <c r="N372"/>
  <c r="R372"/>
  <c r="S372" s="1"/>
  <c r="E373"/>
  <c r="F373"/>
  <c r="I373"/>
  <c r="J373"/>
  <c r="M373"/>
  <c r="N373"/>
  <c r="R373"/>
  <c r="S373" s="1"/>
  <c r="E374"/>
  <c r="F374"/>
  <c r="I374"/>
  <c r="J374"/>
  <c r="M374"/>
  <c r="N374"/>
  <c r="R374"/>
  <c r="S374" s="1"/>
  <c r="E375"/>
  <c r="F375"/>
  <c r="I375"/>
  <c r="J375"/>
  <c r="M375"/>
  <c r="N375"/>
  <c r="R375"/>
  <c r="S375" s="1"/>
  <c r="E376"/>
  <c r="F376"/>
  <c r="I376"/>
  <c r="J376"/>
  <c r="M376"/>
  <c r="N376"/>
  <c r="R376"/>
  <c r="S376" s="1"/>
  <c r="E377"/>
  <c r="F377"/>
  <c r="I377"/>
  <c r="J377"/>
  <c r="M377"/>
  <c r="N377"/>
  <c r="R377"/>
  <c r="S377" s="1"/>
  <c r="E378"/>
  <c r="F378"/>
  <c r="I378"/>
  <c r="J378"/>
  <c r="M378"/>
  <c r="N378"/>
  <c r="R378"/>
  <c r="S378" s="1"/>
  <c r="E379"/>
  <c r="F379"/>
  <c r="I379"/>
  <c r="J379"/>
  <c r="M379"/>
  <c r="N379"/>
  <c r="R379"/>
  <c r="S379" s="1"/>
  <c r="E380"/>
  <c r="F380"/>
  <c r="I380"/>
  <c r="J380"/>
  <c r="M380"/>
  <c r="N380"/>
  <c r="R380"/>
  <c r="S380" s="1"/>
  <c r="E381"/>
  <c r="F381"/>
  <c r="I381"/>
  <c r="J381"/>
  <c r="M381"/>
  <c r="N381"/>
  <c r="R381"/>
  <c r="S381" s="1"/>
  <c r="E382"/>
  <c r="F382"/>
  <c r="I382"/>
  <c r="J382"/>
  <c r="M382"/>
  <c r="N382"/>
  <c r="R382"/>
  <c r="S382" s="1"/>
  <c r="E383"/>
  <c r="F383"/>
  <c r="I383"/>
  <c r="J383"/>
  <c r="M383"/>
  <c r="N383"/>
  <c r="R383"/>
  <c r="S383" s="1"/>
  <c r="E384"/>
  <c r="F384"/>
  <c r="I384"/>
  <c r="J384"/>
  <c r="M384"/>
  <c r="N384"/>
  <c r="R384"/>
  <c r="S384" s="1"/>
  <c r="E385"/>
  <c r="F385"/>
  <c r="I385"/>
  <c r="J385"/>
  <c r="M385"/>
  <c r="N385"/>
  <c r="R385"/>
  <c r="S385" s="1"/>
  <c r="E386"/>
  <c r="F386"/>
  <c r="I386"/>
  <c r="J386"/>
  <c r="M386"/>
  <c r="N386"/>
  <c r="R386"/>
  <c r="S386" s="1"/>
  <c r="E387"/>
  <c r="F387"/>
  <c r="I387"/>
  <c r="J387"/>
  <c r="M387"/>
  <c r="N387"/>
  <c r="R387"/>
  <c r="S387" s="1"/>
  <c r="E388"/>
  <c r="F388"/>
  <c r="I388"/>
  <c r="J388"/>
  <c r="M388"/>
  <c r="N388"/>
  <c r="R388"/>
  <c r="S388" s="1"/>
  <c r="E389"/>
  <c r="F389"/>
  <c r="I389"/>
  <c r="J389"/>
  <c r="M389"/>
  <c r="N389"/>
  <c r="R389"/>
  <c r="S389" s="1"/>
  <c r="E390"/>
  <c r="F390"/>
  <c r="I390"/>
  <c r="J390"/>
  <c r="M390"/>
  <c r="N390"/>
  <c r="R390"/>
  <c r="S390" s="1"/>
  <c r="E391"/>
  <c r="F391"/>
  <c r="I391"/>
  <c r="J391"/>
  <c r="M391"/>
  <c r="N391"/>
  <c r="R391"/>
  <c r="S391" s="1"/>
  <c r="E392"/>
  <c r="F392"/>
  <c r="I392"/>
  <c r="J392"/>
  <c r="M392"/>
  <c r="N392"/>
  <c r="R392"/>
  <c r="S392" s="1"/>
  <c r="E393"/>
  <c r="F393"/>
  <c r="I393"/>
  <c r="J393"/>
  <c r="M393"/>
  <c r="N393"/>
  <c r="R393"/>
  <c r="S393" s="1"/>
  <c r="E394"/>
  <c r="F394"/>
  <c r="I394"/>
  <c r="J394"/>
  <c r="M394"/>
  <c r="N394"/>
  <c r="R394"/>
  <c r="S394" s="1"/>
  <c r="E395"/>
  <c r="F395"/>
  <c r="I395"/>
  <c r="J395"/>
  <c r="M395"/>
  <c r="N395"/>
  <c r="R395"/>
  <c r="S395" s="1"/>
  <c r="E396"/>
  <c r="F396"/>
  <c r="I396"/>
  <c r="J396"/>
  <c r="M396"/>
  <c r="N396"/>
  <c r="R396"/>
  <c r="S396" s="1"/>
  <c r="E397"/>
  <c r="F397"/>
  <c r="I397"/>
  <c r="J397"/>
  <c r="M397"/>
  <c r="N397"/>
  <c r="R397"/>
  <c r="S397" s="1"/>
  <c r="E398"/>
  <c r="F398"/>
  <c r="I398"/>
  <c r="J398"/>
  <c r="M398"/>
  <c r="N398"/>
  <c r="R398"/>
  <c r="S398" s="1"/>
  <c r="E399"/>
  <c r="F399"/>
  <c r="I399"/>
  <c r="J399"/>
  <c r="M399"/>
  <c r="N399"/>
  <c r="R399"/>
  <c r="S399" s="1"/>
  <c r="E400"/>
  <c r="F400"/>
  <c r="I400"/>
  <c r="J400"/>
  <c r="M400"/>
  <c r="N400"/>
  <c r="R400"/>
  <c r="S400" s="1"/>
  <c r="E401"/>
  <c r="F401"/>
  <c r="I401"/>
  <c r="J401"/>
  <c r="M401"/>
  <c r="N401"/>
  <c r="R401"/>
  <c r="S401" s="1"/>
  <c r="E402"/>
  <c r="F402"/>
  <c r="I402"/>
  <c r="J402"/>
  <c r="M402"/>
  <c r="N402"/>
  <c r="R402"/>
  <c r="S402" s="1"/>
  <c r="E403"/>
  <c r="F403"/>
  <c r="I403"/>
  <c r="J403"/>
  <c r="M403"/>
  <c r="N403"/>
  <c r="R403"/>
  <c r="S403" s="1"/>
  <c r="E404"/>
  <c r="F404"/>
  <c r="I404"/>
  <c r="J404"/>
  <c r="M404"/>
  <c r="N404"/>
  <c r="R404"/>
  <c r="S404" s="1"/>
  <c r="E405"/>
  <c r="F405"/>
  <c r="I405"/>
  <c r="J405"/>
  <c r="M405"/>
  <c r="N405"/>
  <c r="R405"/>
  <c r="S405" s="1"/>
  <c r="E406"/>
  <c r="F406"/>
  <c r="I406"/>
  <c r="J406"/>
  <c r="M406"/>
  <c r="N406"/>
  <c r="R406"/>
  <c r="S406" s="1"/>
  <c r="E407"/>
  <c r="F407"/>
  <c r="I407"/>
  <c r="J407"/>
  <c r="M407"/>
  <c r="N407"/>
  <c r="R407"/>
  <c r="S407" s="1"/>
  <c r="E408"/>
  <c r="F408"/>
  <c r="I408"/>
  <c r="J408"/>
  <c r="M408"/>
  <c r="N408"/>
  <c r="R408"/>
  <c r="S408" s="1"/>
  <c r="E409"/>
  <c r="F409"/>
  <c r="I409"/>
  <c r="J409"/>
  <c r="M409"/>
  <c r="N409"/>
  <c r="R409"/>
  <c r="S409" s="1"/>
  <c r="E410"/>
  <c r="F410"/>
  <c r="I410"/>
  <c r="J410"/>
  <c r="M410"/>
  <c r="N410"/>
  <c r="R410"/>
  <c r="S410" s="1"/>
  <c r="E411"/>
  <c r="F411"/>
  <c r="I411"/>
  <c r="J411"/>
  <c r="M411"/>
  <c r="N411"/>
  <c r="R411"/>
  <c r="S411" s="1"/>
  <c r="E412"/>
  <c r="F412"/>
  <c r="I412"/>
  <c r="J412"/>
  <c r="M412"/>
  <c r="N412"/>
  <c r="R412"/>
  <c r="S412" s="1"/>
  <c r="E413"/>
  <c r="F413"/>
  <c r="I413"/>
  <c r="J413"/>
  <c r="M413"/>
  <c r="N413"/>
  <c r="R413"/>
  <c r="S413" s="1"/>
  <c r="E414"/>
  <c r="F414"/>
  <c r="I414"/>
  <c r="J414"/>
  <c r="M414"/>
  <c r="N414"/>
  <c r="R414"/>
  <c r="S414" s="1"/>
  <c r="E415"/>
  <c r="F415"/>
  <c r="I415"/>
  <c r="J415"/>
  <c r="M415"/>
  <c r="N415"/>
  <c r="R415"/>
  <c r="S415" s="1"/>
  <c r="E416"/>
  <c r="F416"/>
  <c r="I416"/>
  <c r="J416"/>
  <c r="M416"/>
  <c r="N416"/>
  <c r="R416"/>
  <c r="S416" s="1"/>
  <c r="E417"/>
  <c r="F417"/>
  <c r="I417"/>
  <c r="J417"/>
  <c r="M417"/>
  <c r="N417"/>
  <c r="R417"/>
  <c r="S417" s="1"/>
  <c r="E418"/>
  <c r="F418"/>
  <c r="I418"/>
  <c r="J418"/>
  <c r="M418"/>
  <c r="N418"/>
  <c r="R418"/>
  <c r="S418" s="1"/>
  <c r="E419"/>
  <c r="F419"/>
  <c r="I419"/>
  <c r="J419"/>
  <c r="M419"/>
  <c r="N419"/>
  <c r="R419"/>
  <c r="S419" s="1"/>
  <c r="E420"/>
  <c r="F420"/>
  <c r="I420"/>
  <c r="J420"/>
  <c r="M420"/>
  <c r="N420"/>
  <c r="R420"/>
  <c r="S420" s="1"/>
  <c r="E421"/>
  <c r="F421"/>
  <c r="I421"/>
  <c r="J421"/>
  <c r="M421"/>
  <c r="N421"/>
  <c r="R421"/>
  <c r="S421" s="1"/>
  <c r="E422"/>
  <c r="F422"/>
  <c r="I422"/>
  <c r="J422"/>
  <c r="M422"/>
  <c r="N422"/>
  <c r="R422"/>
  <c r="S422" s="1"/>
  <c r="E423"/>
  <c r="F423"/>
  <c r="I423"/>
  <c r="J423"/>
  <c r="M423"/>
  <c r="N423"/>
  <c r="R423"/>
  <c r="S423" s="1"/>
  <c r="E424"/>
  <c r="F424"/>
  <c r="I424"/>
  <c r="J424"/>
  <c r="M424"/>
  <c r="N424"/>
  <c r="R424"/>
  <c r="S424" s="1"/>
  <c r="E425"/>
  <c r="F425"/>
  <c r="I425"/>
  <c r="J425"/>
  <c r="M425"/>
  <c r="N425"/>
  <c r="R425"/>
  <c r="S425" s="1"/>
  <c r="E426"/>
  <c r="F426"/>
  <c r="I426"/>
  <c r="J426"/>
  <c r="M426"/>
  <c r="N426"/>
  <c r="R426"/>
  <c r="S426" s="1"/>
  <c r="E427"/>
  <c r="F427"/>
  <c r="I427"/>
  <c r="J427"/>
  <c r="M427"/>
  <c r="N427"/>
  <c r="R427"/>
  <c r="S427" s="1"/>
  <c r="E428"/>
  <c r="F428"/>
  <c r="I428"/>
  <c r="J428"/>
  <c r="M428"/>
  <c r="N428"/>
  <c r="R428"/>
  <c r="S428" s="1"/>
  <c r="E429"/>
  <c r="F429"/>
  <c r="I429"/>
  <c r="J429"/>
  <c r="M429"/>
  <c r="N429"/>
  <c r="R429"/>
  <c r="S429" s="1"/>
  <c r="E430"/>
  <c r="F430"/>
  <c r="I430"/>
  <c r="J430"/>
  <c r="M430"/>
  <c r="N430"/>
  <c r="R430"/>
  <c r="S430" s="1"/>
  <c r="E431"/>
  <c r="F431"/>
  <c r="I431"/>
  <c r="J431"/>
  <c r="M431"/>
  <c r="N431"/>
  <c r="R431"/>
  <c r="S431" s="1"/>
  <c r="E432"/>
  <c r="F432"/>
  <c r="I432"/>
  <c r="J432"/>
  <c r="M432"/>
  <c r="N432"/>
  <c r="R432"/>
  <c r="S432" s="1"/>
  <c r="E433"/>
  <c r="F433"/>
  <c r="I433"/>
  <c r="J433"/>
  <c r="M433"/>
  <c r="N433"/>
  <c r="R433"/>
  <c r="S433" s="1"/>
  <c r="E434"/>
  <c r="F434"/>
  <c r="I434"/>
  <c r="J434"/>
  <c r="M434"/>
  <c r="N434"/>
  <c r="R434"/>
  <c r="S434" s="1"/>
  <c r="E435"/>
  <c r="F435"/>
  <c r="I435"/>
  <c r="J435"/>
  <c r="M435"/>
  <c r="N435"/>
  <c r="R435"/>
  <c r="S435" s="1"/>
  <c r="E436"/>
  <c r="F436"/>
  <c r="I436"/>
  <c r="J436"/>
  <c r="M436"/>
  <c r="N436"/>
  <c r="R436"/>
  <c r="S436" s="1"/>
  <c r="E437"/>
  <c r="F437"/>
  <c r="I437"/>
  <c r="J437"/>
  <c r="M437"/>
  <c r="N437"/>
  <c r="R437"/>
  <c r="S437" s="1"/>
  <c r="E438"/>
  <c r="F438"/>
  <c r="I438"/>
  <c r="J438"/>
  <c r="M438"/>
  <c r="N438"/>
  <c r="R438"/>
  <c r="S438" s="1"/>
  <c r="E439"/>
  <c r="F439"/>
  <c r="I439"/>
  <c r="J439"/>
  <c r="M439"/>
  <c r="N439"/>
  <c r="R439"/>
  <c r="S439" s="1"/>
  <c r="E440"/>
  <c r="F440"/>
  <c r="I440"/>
  <c r="J440"/>
  <c r="M440"/>
  <c r="N440"/>
  <c r="R440"/>
  <c r="S440" s="1"/>
  <c r="E441"/>
  <c r="F441"/>
  <c r="I441"/>
  <c r="J441"/>
  <c r="M441"/>
  <c r="N441"/>
  <c r="R441"/>
  <c r="S441" s="1"/>
  <c r="E442"/>
  <c r="F442"/>
  <c r="I442"/>
  <c r="J442"/>
  <c r="M442"/>
  <c r="N442"/>
  <c r="R442"/>
  <c r="S442" s="1"/>
  <c r="E443"/>
  <c r="F443"/>
  <c r="I443"/>
  <c r="J443"/>
  <c r="M443"/>
  <c r="N443"/>
  <c r="R443"/>
  <c r="S443" s="1"/>
  <c r="E444"/>
  <c r="F444"/>
  <c r="I444"/>
  <c r="J444"/>
  <c r="M444"/>
  <c r="N444"/>
  <c r="R444"/>
  <c r="S444" s="1"/>
  <c r="E445"/>
  <c r="F445"/>
  <c r="I445"/>
  <c r="J445"/>
  <c r="M445"/>
  <c r="N445"/>
  <c r="R445"/>
  <c r="S445" s="1"/>
  <c r="E446"/>
  <c r="F446"/>
  <c r="I446"/>
  <c r="J446"/>
  <c r="M446"/>
  <c r="N446"/>
  <c r="R446"/>
  <c r="S446" s="1"/>
  <c r="E447"/>
  <c r="F447"/>
  <c r="I447"/>
  <c r="J447"/>
  <c r="M447"/>
  <c r="N447"/>
  <c r="R447"/>
  <c r="S447" s="1"/>
  <c r="E448"/>
  <c r="F448"/>
  <c r="I448"/>
  <c r="J448"/>
  <c r="M448"/>
  <c r="N448"/>
  <c r="R448"/>
  <c r="S448" s="1"/>
  <c r="E449"/>
  <c r="F449"/>
  <c r="I449"/>
  <c r="J449"/>
  <c r="M449"/>
  <c r="N449"/>
  <c r="R449"/>
  <c r="S449" s="1"/>
  <c r="E450"/>
  <c r="F450"/>
  <c r="I450"/>
  <c r="J450"/>
  <c r="M450"/>
  <c r="N450"/>
  <c r="R450"/>
  <c r="S450" s="1"/>
  <c r="E451"/>
  <c r="F451"/>
  <c r="I451"/>
  <c r="J451"/>
  <c r="M451"/>
  <c r="N451"/>
  <c r="R451"/>
  <c r="S451" s="1"/>
  <c r="E452"/>
  <c r="F452"/>
  <c r="I452"/>
  <c r="J452"/>
  <c r="M452"/>
  <c r="N452"/>
  <c r="R452"/>
  <c r="S452" s="1"/>
  <c r="E453"/>
  <c r="F453"/>
  <c r="I453"/>
  <c r="J453"/>
  <c r="M453"/>
  <c r="N453"/>
  <c r="R453"/>
  <c r="S453" s="1"/>
  <c r="E454"/>
  <c r="F454"/>
  <c r="I454"/>
  <c r="J454"/>
  <c r="M454"/>
  <c r="N454"/>
  <c r="R454"/>
  <c r="S454" s="1"/>
  <c r="E455"/>
  <c r="F455"/>
  <c r="I455"/>
  <c r="J455"/>
  <c r="M455"/>
  <c r="N455"/>
  <c r="R455"/>
  <c r="S455" s="1"/>
  <c r="E456"/>
  <c r="F456"/>
  <c r="I456"/>
  <c r="J456"/>
  <c r="M456"/>
  <c r="N456"/>
  <c r="R456"/>
  <c r="S456" s="1"/>
  <c r="E457"/>
  <c r="F457"/>
  <c r="I457"/>
  <c r="J457"/>
  <c r="M457"/>
  <c r="N457"/>
  <c r="R457"/>
  <c r="S457" s="1"/>
  <c r="E458"/>
  <c r="F458"/>
  <c r="I458"/>
  <c r="J458"/>
  <c r="M458"/>
  <c r="N458"/>
  <c r="R458"/>
  <c r="S458" s="1"/>
  <c r="E459"/>
  <c r="F459"/>
  <c r="I459"/>
  <c r="J459"/>
  <c r="M459"/>
  <c r="N459"/>
  <c r="R459"/>
  <c r="S459" s="1"/>
  <c r="E460"/>
  <c r="F460"/>
  <c r="I460"/>
  <c r="J460"/>
  <c r="M460"/>
  <c r="N460"/>
  <c r="R460"/>
  <c r="S460" s="1"/>
  <c r="E461"/>
  <c r="F461"/>
  <c r="I461"/>
  <c r="J461"/>
  <c r="M461"/>
  <c r="N461"/>
  <c r="R461"/>
  <c r="S461" s="1"/>
  <c r="E462"/>
  <c r="F462"/>
  <c r="I462"/>
  <c r="J462"/>
  <c r="M462"/>
  <c r="N462"/>
  <c r="R462"/>
  <c r="S462" s="1"/>
  <c r="E463"/>
  <c r="F463"/>
  <c r="I463"/>
  <c r="J463"/>
  <c r="M463"/>
  <c r="N463"/>
  <c r="R463"/>
  <c r="S463" s="1"/>
  <c r="E464"/>
  <c r="F464"/>
  <c r="I464"/>
  <c r="J464"/>
  <c r="M464"/>
  <c r="N464"/>
  <c r="R464"/>
  <c r="S464" s="1"/>
  <c r="E465"/>
  <c r="F465"/>
  <c r="I465"/>
  <c r="J465"/>
  <c r="M465"/>
  <c r="N465"/>
  <c r="R465"/>
  <c r="S465" s="1"/>
  <c r="E466"/>
  <c r="F466"/>
  <c r="I466"/>
  <c r="J466"/>
  <c r="M466"/>
  <c r="N466"/>
  <c r="R466"/>
  <c r="S466" s="1"/>
  <c r="E467"/>
  <c r="F467"/>
  <c r="I467"/>
  <c r="J467"/>
  <c r="M467"/>
  <c r="N467"/>
  <c r="R467"/>
  <c r="S467" s="1"/>
  <c r="E468"/>
  <c r="F468"/>
  <c r="I468"/>
  <c r="J468"/>
  <c r="M468"/>
  <c r="N468"/>
  <c r="R468"/>
  <c r="S468" s="1"/>
  <c r="E469"/>
  <c r="F469"/>
  <c r="I469"/>
  <c r="J469"/>
  <c r="M469"/>
  <c r="N469"/>
  <c r="R469"/>
  <c r="S469" s="1"/>
  <c r="E470"/>
  <c r="F470"/>
  <c r="I470"/>
  <c r="J470"/>
  <c r="M470"/>
  <c r="N470"/>
  <c r="R470"/>
  <c r="S470" s="1"/>
  <c r="E471"/>
  <c r="F471"/>
  <c r="I471"/>
  <c r="J471"/>
  <c r="M471"/>
  <c r="N471"/>
  <c r="R471"/>
  <c r="S471" s="1"/>
  <c r="E472"/>
  <c r="F472"/>
  <c r="I472"/>
  <c r="J472"/>
  <c r="M472"/>
  <c r="N472"/>
  <c r="R472"/>
  <c r="S472" s="1"/>
  <c r="E473"/>
  <c r="F473"/>
  <c r="I473"/>
  <c r="J473"/>
  <c r="M473"/>
  <c r="N473"/>
  <c r="R473"/>
  <c r="S473" s="1"/>
  <c r="E474"/>
  <c r="F474"/>
  <c r="I474"/>
  <c r="J474"/>
  <c r="M474"/>
  <c r="N474"/>
  <c r="R474"/>
  <c r="S474" s="1"/>
  <c r="E475"/>
  <c r="F475"/>
  <c r="I475"/>
  <c r="J475"/>
  <c r="M475"/>
  <c r="N475"/>
  <c r="R475"/>
  <c r="S475" s="1"/>
  <c r="E476"/>
  <c r="F476"/>
  <c r="I476"/>
  <c r="J476"/>
  <c r="M476"/>
  <c r="N476"/>
  <c r="R476"/>
  <c r="S476" s="1"/>
  <c r="E477"/>
  <c r="F477"/>
  <c r="I477"/>
  <c r="J477"/>
  <c r="M477"/>
  <c r="N477"/>
  <c r="R477"/>
  <c r="S477" s="1"/>
  <c r="E478"/>
  <c r="F478"/>
  <c r="I478"/>
  <c r="J478"/>
  <c r="M478"/>
  <c r="N478"/>
  <c r="R478"/>
  <c r="S478" s="1"/>
  <c r="E479"/>
  <c r="F479"/>
  <c r="I479"/>
  <c r="J479"/>
  <c r="M479"/>
  <c r="N479"/>
  <c r="R479"/>
  <c r="S479" s="1"/>
  <c r="E480"/>
  <c r="F480"/>
  <c r="I480"/>
  <c r="J480"/>
  <c r="M480"/>
  <c r="N480"/>
  <c r="R480"/>
  <c r="S480" s="1"/>
  <c r="E481"/>
  <c r="F481"/>
  <c r="I481"/>
  <c r="J481"/>
  <c r="M481"/>
  <c r="N481"/>
  <c r="R481"/>
  <c r="S481" s="1"/>
  <c r="E482"/>
  <c r="F482"/>
  <c r="I482"/>
  <c r="J482"/>
  <c r="M482"/>
  <c r="N482"/>
  <c r="R482"/>
  <c r="S482" s="1"/>
  <c r="E483"/>
  <c r="F483"/>
  <c r="I483"/>
  <c r="J483"/>
  <c r="M483"/>
  <c r="N483"/>
  <c r="R483"/>
  <c r="S483" s="1"/>
  <c r="E484"/>
  <c r="F484"/>
  <c r="I484"/>
  <c r="J484"/>
  <c r="M484"/>
  <c r="N484"/>
  <c r="R484"/>
  <c r="S484" s="1"/>
  <c r="E485"/>
  <c r="F485"/>
  <c r="I485"/>
  <c r="J485"/>
  <c r="M485"/>
  <c r="N485"/>
  <c r="R485"/>
  <c r="S485" s="1"/>
  <c r="E486"/>
  <c r="F486"/>
  <c r="I486"/>
  <c r="J486"/>
  <c r="M486"/>
  <c r="N486"/>
  <c r="R486"/>
  <c r="S486" s="1"/>
  <c r="E487"/>
  <c r="F487"/>
  <c r="I487"/>
  <c r="J487"/>
  <c r="M487"/>
  <c r="N487"/>
  <c r="R487"/>
  <c r="S487" s="1"/>
  <c r="E488"/>
  <c r="F488"/>
  <c r="I488"/>
  <c r="J488"/>
  <c r="M488"/>
  <c r="N488"/>
  <c r="R488"/>
  <c r="S488" s="1"/>
  <c r="E489"/>
  <c r="F489"/>
  <c r="I489"/>
  <c r="J489"/>
  <c r="M489"/>
  <c r="N489"/>
  <c r="R489"/>
  <c r="S489" s="1"/>
  <c r="E490"/>
  <c r="F490"/>
  <c r="I490"/>
  <c r="J490"/>
  <c r="M490"/>
  <c r="N490"/>
  <c r="R490"/>
  <c r="S490" s="1"/>
  <c r="E491"/>
  <c r="F491"/>
  <c r="I491"/>
  <c r="J491"/>
  <c r="M491"/>
  <c r="N491"/>
  <c r="R491"/>
  <c r="S491" s="1"/>
  <c r="E492"/>
  <c r="F492"/>
  <c r="I492"/>
  <c r="J492"/>
  <c r="M492"/>
  <c r="N492"/>
  <c r="R492"/>
  <c r="S492" s="1"/>
  <c r="E493"/>
  <c r="F493"/>
  <c r="I493"/>
  <c r="J493"/>
  <c r="M493"/>
  <c r="N493"/>
  <c r="R493"/>
  <c r="S493" s="1"/>
  <c r="E494"/>
  <c r="F494"/>
  <c r="I494"/>
  <c r="J494"/>
  <c r="M494"/>
  <c r="N494"/>
  <c r="R494"/>
  <c r="S494" s="1"/>
  <c r="E495"/>
  <c r="F495"/>
  <c r="I495"/>
  <c r="J495"/>
  <c r="M495"/>
  <c r="N495"/>
  <c r="R495"/>
  <c r="S495" s="1"/>
  <c r="E496"/>
  <c r="F496"/>
  <c r="I496"/>
  <c r="J496"/>
  <c r="M496"/>
  <c r="N496"/>
  <c r="R496"/>
  <c r="S496" s="1"/>
  <c r="E497"/>
  <c r="F497"/>
  <c r="I497"/>
  <c r="J497"/>
  <c r="M497"/>
  <c r="N497"/>
  <c r="R497"/>
  <c r="S497" s="1"/>
  <c r="E498"/>
  <c r="F498"/>
  <c r="I498"/>
  <c r="J498"/>
  <c r="M498"/>
  <c r="N498"/>
  <c r="S498"/>
  <c r="E499"/>
  <c r="F499"/>
  <c r="I499"/>
  <c r="J499"/>
  <c r="M499"/>
  <c r="N499"/>
  <c r="S499"/>
  <c r="E500"/>
  <c r="F500"/>
  <c r="I500"/>
  <c r="J500"/>
  <c r="M500"/>
  <c r="N500"/>
  <c r="S500"/>
  <c r="E501"/>
  <c r="F501"/>
  <c r="I501"/>
  <c r="J501"/>
  <c r="M501"/>
  <c r="N501"/>
  <c r="S501"/>
  <c r="E502"/>
  <c r="F502"/>
  <c r="I502"/>
  <c r="J502"/>
  <c r="M502"/>
  <c r="N502"/>
  <c r="S502"/>
  <c r="E503"/>
  <c r="F503"/>
  <c r="I503"/>
  <c r="J503"/>
  <c r="M503"/>
  <c r="N503"/>
  <c r="S503"/>
  <c r="E504"/>
  <c r="F504"/>
  <c r="I504"/>
  <c r="J504"/>
  <c r="M504"/>
  <c r="N504"/>
  <c r="S504"/>
  <c r="E505"/>
  <c r="F505"/>
  <c r="I505"/>
  <c r="J505"/>
  <c r="M505"/>
  <c r="N505"/>
  <c r="S505"/>
  <c r="E506"/>
  <c r="F506"/>
  <c r="I506"/>
  <c r="J506"/>
  <c r="M506"/>
  <c r="N506"/>
  <c r="S506"/>
  <c r="E507"/>
  <c r="F507"/>
  <c r="I507"/>
  <c r="J507"/>
  <c r="M507"/>
  <c r="N507"/>
  <c r="S507"/>
  <c r="E508"/>
  <c r="F508"/>
  <c r="I508"/>
  <c r="J508"/>
  <c r="M508"/>
  <c r="N508"/>
  <c r="S508"/>
  <c r="E509"/>
  <c r="F509"/>
  <c r="I509"/>
  <c r="J509"/>
  <c r="M509"/>
  <c r="N509"/>
  <c r="S509"/>
  <c r="E510"/>
  <c r="F510"/>
  <c r="I510"/>
  <c r="J510"/>
  <c r="M510"/>
  <c r="N510"/>
  <c r="S510"/>
  <c r="E511"/>
  <c r="F511"/>
  <c r="I511"/>
  <c r="J511"/>
  <c r="M511"/>
  <c r="N511"/>
  <c r="S511"/>
  <c r="E512"/>
  <c r="F512"/>
  <c r="I512"/>
  <c r="J512"/>
  <c r="M512"/>
  <c r="N512"/>
  <c r="S512"/>
  <c r="E513"/>
  <c r="F513"/>
  <c r="I513"/>
  <c r="J513"/>
  <c r="M513"/>
  <c r="N513"/>
  <c r="S513"/>
  <c r="E514"/>
  <c r="F514"/>
  <c r="I514"/>
  <c r="J514"/>
  <c r="M514"/>
  <c r="N514"/>
  <c r="S514"/>
  <c r="E515"/>
  <c r="F515"/>
  <c r="I515"/>
  <c r="J515"/>
  <c r="M515"/>
  <c r="N515"/>
  <c r="S515"/>
  <c r="E516"/>
  <c r="F516"/>
  <c r="I516"/>
  <c r="J516"/>
  <c r="M516"/>
  <c r="N516"/>
  <c r="S516"/>
  <c r="E517"/>
  <c r="F517"/>
  <c r="I517"/>
  <c r="J517"/>
  <c r="M517"/>
  <c r="N517"/>
  <c r="S517"/>
  <c r="E518"/>
  <c r="F518"/>
  <c r="I518"/>
  <c r="J518"/>
  <c r="M518"/>
  <c r="N518"/>
  <c r="S518"/>
  <c r="E519"/>
  <c r="F519"/>
  <c r="I519"/>
  <c r="J519"/>
  <c r="M519"/>
  <c r="N519"/>
  <c r="S519"/>
  <c r="E520"/>
  <c r="F520"/>
  <c r="I520"/>
  <c r="J520"/>
  <c r="M520"/>
  <c r="N520"/>
  <c r="S520"/>
  <c r="E521"/>
  <c r="F521"/>
  <c r="I521"/>
  <c r="J521"/>
  <c r="M521"/>
  <c r="N521"/>
  <c r="S521"/>
  <c r="E522"/>
  <c r="F522"/>
  <c r="I522"/>
  <c r="J522"/>
  <c r="M522"/>
  <c r="N522"/>
  <c r="S522"/>
  <c r="E523"/>
  <c r="F523"/>
  <c r="I523"/>
  <c r="J523"/>
  <c r="M523"/>
  <c r="N523"/>
  <c r="S523"/>
  <c r="E524"/>
  <c r="F524"/>
  <c r="I524"/>
  <c r="J524"/>
  <c r="M524"/>
  <c r="N524"/>
  <c r="S524"/>
  <c r="E525"/>
  <c r="F525"/>
  <c r="I525"/>
  <c r="J525"/>
  <c r="M525"/>
  <c r="N525"/>
  <c r="S525"/>
  <c r="E526"/>
  <c r="F526"/>
  <c r="I526"/>
  <c r="J526"/>
  <c r="M526"/>
  <c r="N526"/>
  <c r="S526"/>
  <c r="E527"/>
  <c r="F527"/>
  <c r="I527"/>
  <c r="J527"/>
  <c r="M527"/>
  <c r="N527"/>
  <c r="S527"/>
  <c r="E528"/>
  <c r="F528"/>
  <c r="I528"/>
  <c r="J528"/>
  <c r="M528"/>
  <c r="N528"/>
  <c r="S528"/>
  <c r="E529"/>
  <c r="F529"/>
  <c r="I529"/>
  <c r="J529"/>
  <c r="M529"/>
  <c r="N529"/>
  <c r="S529"/>
  <c r="E530"/>
  <c r="F530"/>
  <c r="I530"/>
  <c r="J530"/>
  <c r="M530"/>
  <c r="N530"/>
  <c r="S530"/>
  <c r="E531"/>
  <c r="F531"/>
  <c r="I531"/>
  <c r="J531"/>
  <c r="M531"/>
  <c r="N531"/>
  <c r="S531"/>
  <c r="E532"/>
  <c r="F532"/>
  <c r="I532"/>
  <c r="J532"/>
  <c r="M532"/>
  <c r="N532"/>
  <c r="S532"/>
  <c r="E533"/>
  <c r="F533"/>
  <c r="I533"/>
  <c r="J533"/>
  <c r="M533"/>
  <c r="N533"/>
  <c r="S533"/>
  <c r="E534"/>
  <c r="F534"/>
  <c r="I534"/>
  <c r="J534"/>
  <c r="M534"/>
  <c r="N534"/>
  <c r="S534"/>
  <c r="E535"/>
  <c r="F535"/>
  <c r="I535"/>
  <c r="J535"/>
  <c r="M535"/>
  <c r="N535"/>
  <c r="S535"/>
  <c r="E536"/>
  <c r="F536"/>
  <c r="I536"/>
  <c r="J536"/>
  <c r="M536"/>
  <c r="N536"/>
  <c r="S536"/>
  <c r="E537"/>
  <c r="F537"/>
  <c r="I537"/>
  <c r="J537"/>
  <c r="M537"/>
  <c r="N537"/>
  <c r="S537"/>
  <c r="E538"/>
  <c r="F538"/>
  <c r="I538"/>
  <c r="J538"/>
  <c r="M538"/>
  <c r="N538"/>
  <c r="S538"/>
  <c r="E539"/>
  <c r="F539"/>
  <c r="I539"/>
  <c r="J539"/>
  <c r="M539"/>
  <c r="N539"/>
  <c r="S539"/>
  <c r="E540"/>
  <c r="F540"/>
  <c r="I540"/>
  <c r="J540"/>
  <c r="M540"/>
  <c r="N540"/>
  <c r="S540"/>
  <c r="E541"/>
  <c r="F541"/>
  <c r="I541"/>
  <c r="J541"/>
  <c r="M541"/>
  <c r="N541"/>
  <c r="S541"/>
  <c r="E542"/>
  <c r="F542"/>
  <c r="I542"/>
  <c r="J542"/>
  <c r="M542"/>
  <c r="N542"/>
  <c r="S542"/>
  <c r="E543"/>
  <c r="F543"/>
  <c r="I543"/>
  <c r="J543"/>
  <c r="M543"/>
  <c r="N543"/>
  <c r="S543"/>
  <c r="E544"/>
  <c r="F544"/>
  <c r="I544"/>
  <c r="J544"/>
  <c r="M544"/>
  <c r="N544"/>
  <c r="S544"/>
  <c r="E545"/>
  <c r="F545"/>
  <c r="I545"/>
  <c r="J545"/>
  <c r="M545"/>
  <c r="N545"/>
  <c r="S545"/>
  <c r="E546"/>
  <c r="F546"/>
  <c r="I546"/>
  <c r="J546"/>
  <c r="M546"/>
  <c r="N546"/>
  <c r="S546"/>
  <c r="E547"/>
  <c r="F547"/>
  <c r="I547"/>
  <c r="J547"/>
  <c r="M547"/>
  <c r="N547"/>
  <c r="S547"/>
  <c r="E548"/>
  <c r="F548"/>
  <c r="I548"/>
  <c r="J548"/>
  <c r="M548"/>
  <c r="N548"/>
  <c r="S548"/>
  <c r="E549"/>
  <c r="F549"/>
  <c r="I549"/>
  <c r="J549"/>
  <c r="M549"/>
  <c r="N549"/>
  <c r="S549"/>
  <c r="E550"/>
  <c r="F550"/>
  <c r="I550"/>
  <c r="J550"/>
  <c r="M550"/>
  <c r="N550"/>
  <c r="S550"/>
  <c r="E551"/>
  <c r="F551"/>
  <c r="I551"/>
  <c r="J551"/>
  <c r="M551"/>
  <c r="N551"/>
  <c r="E552"/>
  <c r="F552"/>
  <c r="I552"/>
  <c r="J552"/>
  <c r="M552"/>
  <c r="N552"/>
  <c r="E553"/>
  <c r="F553"/>
  <c r="I553"/>
  <c r="J553"/>
  <c r="M553"/>
  <c r="N553"/>
  <c r="E554"/>
  <c r="F554"/>
  <c r="I554"/>
  <c r="J554"/>
  <c r="M554"/>
  <c r="N554"/>
  <c r="E555"/>
  <c r="F555"/>
  <c r="I555"/>
  <c r="J555"/>
  <c r="M555"/>
  <c r="N555"/>
  <c r="E556"/>
  <c r="F556"/>
  <c r="I556"/>
  <c r="J556"/>
  <c r="M556"/>
  <c r="N556"/>
  <c r="E557"/>
  <c r="F557"/>
  <c r="I557"/>
  <c r="J557"/>
  <c r="M557"/>
  <c r="N557"/>
  <c r="E558"/>
  <c r="F558"/>
  <c r="I558"/>
  <c r="J558"/>
  <c r="M558"/>
  <c r="N558"/>
  <c r="E559"/>
  <c r="F559"/>
  <c r="I559"/>
  <c r="J559"/>
  <c r="M559"/>
  <c r="N559"/>
  <c r="E560"/>
  <c r="F560"/>
  <c r="I560"/>
  <c r="J560"/>
  <c r="M560"/>
  <c r="N560"/>
  <c r="E561"/>
  <c r="F561"/>
  <c r="I561"/>
  <c r="J561"/>
  <c r="M561"/>
  <c r="N561"/>
  <c r="E562"/>
  <c r="F562"/>
  <c r="I562"/>
  <c r="J562"/>
  <c r="M562"/>
  <c r="N562"/>
  <c r="E563"/>
  <c r="F563"/>
  <c r="I563"/>
  <c r="J563"/>
  <c r="M563"/>
  <c r="N563"/>
  <c r="E564"/>
  <c r="F564"/>
  <c r="I564"/>
  <c r="J564"/>
  <c r="M564"/>
  <c r="N564"/>
  <c r="E565"/>
  <c r="F565"/>
  <c r="I565"/>
  <c r="J565"/>
  <c r="M565"/>
  <c r="N565"/>
  <c r="E566"/>
  <c r="F566"/>
  <c r="I566"/>
  <c r="J566"/>
  <c r="M566"/>
  <c r="N566"/>
  <c r="E567"/>
  <c r="F567"/>
  <c r="I567"/>
  <c r="J567"/>
  <c r="M567"/>
  <c r="N567"/>
  <c r="E568"/>
  <c r="F568"/>
  <c r="I568"/>
  <c r="J568"/>
  <c r="M568"/>
  <c r="N568"/>
  <c r="E569"/>
  <c r="F569"/>
  <c r="I569"/>
  <c r="J569"/>
  <c r="M569"/>
  <c r="N569"/>
  <c r="E570"/>
  <c r="F570"/>
  <c r="I570"/>
  <c r="J570"/>
  <c r="M570"/>
  <c r="N570"/>
  <c r="E571"/>
  <c r="F571"/>
  <c r="I571"/>
  <c r="J571"/>
  <c r="M571"/>
  <c r="N571"/>
  <c r="E572"/>
  <c r="F572"/>
  <c r="I572"/>
  <c r="J572"/>
  <c r="M572"/>
  <c r="N572"/>
  <c r="E573"/>
  <c r="F573"/>
  <c r="I573"/>
  <c r="J573"/>
  <c r="M573"/>
  <c r="N573"/>
  <c r="E574"/>
  <c r="F574"/>
  <c r="I574"/>
  <c r="J574"/>
  <c r="M574"/>
  <c r="N574"/>
  <c r="E575"/>
  <c r="F575"/>
  <c r="I575"/>
  <c r="J575"/>
  <c r="M575"/>
  <c r="N575"/>
  <c r="E576"/>
  <c r="F576"/>
  <c r="I576"/>
  <c r="J576"/>
  <c r="M576"/>
  <c r="N576"/>
  <c r="E577"/>
  <c r="F577"/>
  <c r="I577"/>
  <c r="J577"/>
  <c r="M577"/>
  <c r="N577"/>
  <c r="E578"/>
  <c r="F578"/>
  <c r="I578"/>
  <c r="J578"/>
  <c r="M578"/>
  <c r="N578"/>
  <c r="E579"/>
  <c r="F579"/>
  <c r="I579"/>
  <c r="J579"/>
  <c r="M579"/>
  <c r="N579"/>
  <c r="E580"/>
  <c r="F580"/>
  <c r="I580"/>
  <c r="J580"/>
  <c r="M580"/>
  <c r="N580"/>
  <c r="E581"/>
  <c r="F581"/>
  <c r="I581"/>
  <c r="J581"/>
  <c r="M581"/>
  <c r="N581"/>
  <c r="E582"/>
  <c r="F582"/>
  <c r="I582"/>
  <c r="J582"/>
  <c r="M582"/>
  <c r="N582"/>
  <c r="E583"/>
  <c r="F583"/>
  <c r="I583"/>
  <c r="J583"/>
  <c r="M583"/>
  <c r="N583"/>
  <c r="E584"/>
  <c r="F584"/>
  <c r="I584"/>
  <c r="J584"/>
  <c r="M584"/>
  <c r="N584"/>
  <c r="E585"/>
  <c r="F585"/>
  <c r="I585"/>
  <c r="J585"/>
  <c r="M585"/>
  <c r="N585"/>
  <c r="E586"/>
  <c r="F586"/>
  <c r="I586"/>
  <c r="J586"/>
  <c r="M586"/>
  <c r="N586"/>
  <c r="E587"/>
  <c r="F587"/>
  <c r="I587"/>
  <c r="J587"/>
  <c r="M587"/>
  <c r="N587"/>
  <c r="E588"/>
  <c r="F588"/>
  <c r="I588"/>
  <c r="J588"/>
  <c r="M588"/>
  <c r="N588"/>
  <c r="E589"/>
  <c r="F589"/>
  <c r="I589"/>
  <c r="J589"/>
  <c r="M589"/>
  <c r="N589"/>
  <c r="E590"/>
  <c r="F590"/>
  <c r="I590"/>
  <c r="J590"/>
  <c r="M590"/>
  <c r="N590"/>
  <c r="E591"/>
  <c r="F591"/>
  <c r="I591"/>
  <c r="J591"/>
  <c r="M591"/>
  <c r="N591"/>
  <c r="E592"/>
  <c r="F592"/>
  <c r="I592"/>
  <c r="J592"/>
  <c r="M592"/>
  <c r="N592"/>
  <c r="E593"/>
  <c r="F593"/>
  <c r="I593"/>
  <c r="J593"/>
  <c r="M593"/>
  <c r="N593"/>
  <c r="E594"/>
  <c r="F594"/>
  <c r="I594"/>
  <c r="J594"/>
  <c r="M594"/>
  <c r="N594"/>
  <c r="E595"/>
  <c r="F595"/>
  <c r="I595"/>
  <c r="J595"/>
  <c r="M595"/>
  <c r="N595"/>
  <c r="EI118" i="1"/>
  <c r="U19" i="2"/>
  <c r="X29" s="1"/>
  <c r="U17"/>
  <c r="X27" s="1"/>
  <c r="U20"/>
  <c r="X30" s="1"/>
  <c r="U18"/>
  <c r="X28" s="1"/>
  <c r="EK67" i="1"/>
  <c r="EK63"/>
  <c r="EK59"/>
  <c r="EK55"/>
  <c r="EK51"/>
  <c r="EK47"/>
  <c r="EK43"/>
  <c r="EK39"/>
  <c r="EK35"/>
  <c r="EK31"/>
  <c r="EK27"/>
  <c r="EI109"/>
  <c r="EI77"/>
  <c r="EI75"/>
  <c r="EI73"/>
  <c r="EI71"/>
  <c r="EI69"/>
  <c r="EI55"/>
  <c r="EI47"/>
  <c r="EI39"/>
  <c r="EK15"/>
  <c r="EK14"/>
  <c r="EK13"/>
  <c r="EK11"/>
  <c r="EI10"/>
  <c r="EI8"/>
  <c r="EK8"/>
  <c r="EI6"/>
  <c r="EK6"/>
  <c r="EK3"/>
  <c r="EI111"/>
  <c r="EI107"/>
  <c r="EI105"/>
  <c r="EI76"/>
  <c r="EI66"/>
  <c r="EI58"/>
  <c r="EI56"/>
  <c r="EI54"/>
  <c r="EI52"/>
  <c r="EI50"/>
  <c r="EI48"/>
  <c r="EI46"/>
  <c r="EI44"/>
  <c r="EI42"/>
  <c r="EI40"/>
  <c r="EI38"/>
  <c r="EK5"/>
  <c r="EL16"/>
  <c r="EL22"/>
  <c r="EP22" s="1"/>
  <c r="EL10"/>
  <c r="EL12"/>
  <c r="EP12" s="1"/>
  <c r="EI36"/>
  <c r="EI34"/>
  <c r="EL55"/>
  <c r="EP55" s="1"/>
  <c r="EI32"/>
  <c r="EI30"/>
  <c r="EL51"/>
  <c r="EP51" s="1"/>
  <c r="EL49"/>
  <c r="EI28"/>
  <c r="EI26"/>
  <c r="EL47"/>
  <c r="EP47" s="1"/>
  <c r="EL45"/>
  <c r="EP45" s="1"/>
  <c r="EI24"/>
  <c r="EI22"/>
  <c r="EL43"/>
  <c r="EP43" s="1"/>
  <c r="EL41"/>
  <c r="EP41" s="1"/>
  <c r="EI20"/>
  <c r="EI18"/>
  <c r="EL39"/>
  <c r="EP39" s="1"/>
  <c r="EL37"/>
  <c r="EI16"/>
  <c r="EI9"/>
  <c r="EI31"/>
  <c r="EI15"/>
  <c r="EL36"/>
  <c r="EP36" s="1"/>
  <c r="EI14"/>
  <c r="EL35"/>
  <c r="EP35" s="1"/>
  <c r="EL33"/>
  <c r="EI12"/>
  <c r="EI11"/>
  <c r="EL32"/>
  <c r="EI4"/>
  <c r="EL25"/>
  <c r="EP25" s="1"/>
  <c r="EI3"/>
  <c r="EL24"/>
  <c r="EP24" s="1"/>
  <c r="EI115"/>
  <c r="EI106"/>
  <c r="EI103"/>
  <c r="EI101"/>
  <c r="EI99"/>
  <c r="EI97"/>
  <c r="EI95"/>
  <c r="EI93"/>
  <c r="EI91"/>
  <c r="EI89"/>
  <c r="EI87"/>
  <c r="EI85"/>
  <c r="EI83"/>
  <c r="EI81"/>
  <c r="EI79"/>
  <c r="EI98"/>
  <c r="EI90"/>
  <c r="EI84"/>
  <c r="W137" i="2" l="1"/>
  <c r="EI102" i="1"/>
  <c r="W123" i="2"/>
  <c r="EI88" i="1"/>
  <c r="W107" i="2"/>
  <c r="EI72" i="1"/>
  <c r="W86" i="2"/>
  <c r="EI51" i="1"/>
  <c r="W70" i="2"/>
  <c r="EI35" i="1"/>
  <c r="W145" i="2"/>
  <c r="EI110" i="1"/>
  <c r="W129" i="2"/>
  <c r="EI94" i="1"/>
  <c r="W115" i="2"/>
  <c r="EI80" i="1"/>
  <c r="W97" i="2"/>
  <c r="EI62" i="1"/>
  <c r="W78" i="2"/>
  <c r="EI43" i="1"/>
  <c r="W58" i="2"/>
  <c r="EI23" i="1"/>
  <c r="EI116"/>
  <c r="W151" i="2"/>
  <c r="EP49" i="1"/>
  <c r="EP16"/>
  <c r="EK9"/>
  <c r="GU5" i="2"/>
  <c r="GU6"/>
  <c r="GU7"/>
  <c r="GU8"/>
  <c r="GU11"/>
  <c r="GU12"/>
  <c r="GU16"/>
  <c r="GU20"/>
  <c r="GU24"/>
  <c r="GU25"/>
  <c r="GU34"/>
  <c r="GU36"/>
  <c r="GU38"/>
  <c r="GU40"/>
  <c r="GU41"/>
  <c r="GU50"/>
  <c r="GU53"/>
  <c r="GU55"/>
  <c r="GU58"/>
  <c r="GU60"/>
  <c r="GU64"/>
  <c r="GU66"/>
  <c r="GU68"/>
  <c r="GU70"/>
  <c r="GU72"/>
  <c r="GU76"/>
  <c r="GU77"/>
  <c r="GU85"/>
  <c r="GU86"/>
  <c r="GU89"/>
  <c r="GU90"/>
  <c r="GU92"/>
  <c r="GU95"/>
  <c r="GU96"/>
  <c r="GU97"/>
  <c r="GU103"/>
  <c r="GU107"/>
  <c r="GU108"/>
  <c r="GU111"/>
  <c r="GU112"/>
  <c r="GU115"/>
  <c r="GU119"/>
  <c r="EK72" i="1"/>
  <c r="EK70"/>
  <c r="EK69"/>
  <c r="EK64"/>
  <c r="EK53"/>
  <c r="EK48"/>
  <c r="EK38"/>
  <c r="GU19" i="2"/>
  <c r="GU21"/>
  <c r="GU31"/>
  <c r="GU32"/>
  <c r="GU33"/>
  <c r="GU35"/>
  <c r="GU37"/>
  <c r="GU42"/>
  <c r="GU43"/>
  <c r="GU45"/>
  <c r="GU48"/>
  <c r="GU54"/>
  <c r="GU56"/>
  <c r="GU59"/>
  <c r="GU61"/>
  <c r="GU62"/>
  <c r="GU63"/>
  <c r="GU65"/>
  <c r="GU69"/>
  <c r="GU71"/>
  <c r="GU73"/>
  <c r="GU74"/>
  <c r="GU75"/>
  <c r="GU79"/>
  <c r="GU80"/>
  <c r="GU81"/>
  <c r="GU83"/>
  <c r="GU87"/>
  <c r="GU88"/>
  <c r="GU93"/>
  <c r="GU99"/>
  <c r="GU102"/>
  <c r="GU105"/>
  <c r="GU106"/>
  <c r="GU109"/>
  <c r="GU113"/>
  <c r="GU114"/>
  <c r="GU117"/>
  <c r="GU122"/>
  <c r="EL11" i="1"/>
  <c r="EP11" s="1"/>
  <c r="EL17"/>
  <c r="EP17" s="1"/>
  <c r="EL19"/>
  <c r="EP19" s="1"/>
  <c r="EI112"/>
  <c r="EI104"/>
  <c r="EI96"/>
  <c r="EI64"/>
  <c r="EI19"/>
  <c r="EL34"/>
  <c r="EI13"/>
  <c r="EI119"/>
  <c r="EI108"/>
  <c r="EI100"/>
  <c r="EI92"/>
  <c r="EI86"/>
  <c r="EI68"/>
  <c r="EI60"/>
  <c r="EI27"/>
  <c r="EL26"/>
  <c r="EP26" s="1"/>
  <c r="EI5"/>
  <c r="I62" i="3"/>
  <c r="K59" i="6"/>
  <c r="EL53" i="1"/>
  <c r="EP53" s="1"/>
  <c r="EL57"/>
  <c r="EP57" s="1"/>
  <c r="EL8"/>
  <c r="EP8" s="1"/>
  <c r="D127" i="3"/>
  <c r="E33"/>
  <c r="EK54" i="1"/>
  <c r="EK34"/>
  <c r="EK32"/>
  <c r="EK30"/>
  <c r="EK10"/>
  <c r="AS40" i="2"/>
  <c r="GU44"/>
  <c r="AS45"/>
  <c r="GU121"/>
  <c r="GU123"/>
  <c r="BQ614"/>
  <c r="BQ616"/>
  <c r="BM620"/>
  <c r="BQ622"/>
  <c r="BQ624"/>
  <c r="BM626"/>
  <c r="BQ628"/>
  <c r="BM632"/>
  <c r="BQ632"/>
  <c r="BM636"/>
  <c r="BQ636"/>
  <c r="BM640"/>
  <c r="BQ640"/>
  <c r="BM644"/>
  <c r="BQ644"/>
  <c r="BM648"/>
  <c r="BQ648"/>
  <c r="BM652"/>
  <c r="BQ652"/>
  <c r="BM654"/>
  <c r="BQ654"/>
  <c r="BM656"/>
  <c r="BQ656"/>
  <c r="BM662"/>
  <c r="BQ662"/>
  <c r="BM664"/>
  <c r="BQ664"/>
  <c r="BM668"/>
  <c r="BN672"/>
  <c r="BN674"/>
  <c r="BN676"/>
  <c r="BR668"/>
  <c r="BQ668"/>
  <c r="EP10" i="1"/>
  <c r="EL59"/>
  <c r="EP59" s="1"/>
  <c r="EL61"/>
  <c r="EP61" s="1"/>
  <c r="EL63"/>
  <c r="EP63" s="1"/>
  <c r="EL65"/>
  <c r="EP65" s="1"/>
  <c r="EL67"/>
  <c r="EP67" s="1"/>
  <c r="EL69"/>
  <c r="EP69" s="1"/>
  <c r="EL71"/>
  <c r="EK62"/>
  <c r="EK46"/>
  <c r="GU30" i="2"/>
  <c r="GU157"/>
  <c r="BM599"/>
  <c r="BM602"/>
  <c r="BM604"/>
  <c r="BQ606"/>
  <c r="BM608"/>
  <c r="BM610"/>
  <c r="BM612"/>
  <c r="BM614"/>
  <c r="BR676"/>
  <c r="BN678"/>
  <c r="BR678"/>
  <c r="BN680"/>
  <c r="BR680"/>
  <c r="BN682"/>
  <c r="BR682"/>
  <c r="BN684"/>
  <c r="BR684"/>
  <c r="BN686"/>
  <c r="BR686"/>
  <c r="BN688"/>
  <c r="BR688"/>
  <c r="BN690"/>
  <c r="BR690"/>
  <c r="BN692"/>
  <c r="BR692"/>
  <c r="BN694"/>
  <c r="BR694"/>
  <c r="BN696"/>
  <c r="BR696"/>
  <c r="BN698"/>
  <c r="BR698"/>
  <c r="BN700"/>
  <c r="BR700"/>
  <c r="BN702"/>
  <c r="BR702"/>
  <c r="BN704"/>
  <c r="BR704"/>
  <c r="BN706"/>
  <c r="BR706"/>
  <c r="BN708"/>
  <c r="BR708"/>
  <c r="BN710"/>
  <c r="BR710"/>
  <c r="BN712"/>
  <c r="BR712"/>
  <c r="BN714"/>
  <c r="BR714"/>
  <c r="BN716"/>
  <c r="BR716"/>
  <c r="BN718"/>
  <c r="BR718"/>
  <c r="BN720"/>
  <c r="BR720"/>
  <c r="BN722"/>
  <c r="BR722"/>
  <c r="BN724"/>
  <c r="BR724"/>
  <c r="BN726"/>
  <c r="BR726"/>
  <c r="BN728"/>
  <c r="BR728"/>
  <c r="BN730"/>
  <c r="BR730"/>
  <c r="BN732"/>
  <c r="BR732"/>
  <c r="BN734"/>
  <c r="BR734"/>
  <c r="BN736"/>
  <c r="BR736"/>
  <c r="BN738"/>
  <c r="BR738"/>
  <c r="BN740"/>
  <c r="BR740"/>
  <c r="BN742"/>
  <c r="BR742"/>
  <c r="BN744"/>
  <c r="BR744"/>
  <c r="BN746"/>
  <c r="BR746"/>
  <c r="BN748"/>
  <c r="BR748"/>
  <c r="BN750"/>
  <c r="BR750"/>
  <c r="BN752"/>
  <c r="BR752"/>
  <c r="BN754"/>
  <c r="BR754"/>
  <c r="EI113" i="1"/>
  <c r="EI78"/>
  <c r="EI70"/>
  <c r="EI65"/>
  <c r="EI61"/>
  <c r="EI57"/>
  <c r="EI49"/>
  <c r="EL70"/>
  <c r="EP70" s="1"/>
  <c r="EI41"/>
  <c r="EL62"/>
  <c r="EP62" s="1"/>
  <c r="EL54"/>
  <c r="EP54" s="1"/>
  <c r="EI33"/>
  <c r="EL46"/>
  <c r="EP46" s="1"/>
  <c r="EI25"/>
  <c r="EL38"/>
  <c r="EP38" s="1"/>
  <c r="EI17"/>
  <c r="EL28"/>
  <c r="EP28" s="1"/>
  <c r="EI7"/>
  <c r="EK3" i="6"/>
  <c r="EI117" i="1"/>
  <c r="EI82"/>
  <c r="EI74"/>
  <c r="EI67"/>
  <c r="EI63"/>
  <c r="EI59"/>
  <c r="EI53"/>
  <c r="EL66"/>
  <c r="EP66" s="1"/>
  <c r="EI45"/>
  <c r="EL58"/>
  <c r="EP58" s="1"/>
  <c r="EI37"/>
  <c r="EL50"/>
  <c r="EP50" s="1"/>
  <c r="EI29"/>
  <c r="EL42"/>
  <c r="EP42" s="1"/>
  <c r="EI21"/>
  <c r="EL40"/>
  <c r="EP40" s="1"/>
  <c r="EL44"/>
  <c r="EP44" s="1"/>
  <c r="EL48"/>
  <c r="EP48" s="1"/>
  <c r="EL52"/>
  <c r="EP52" s="1"/>
  <c r="EL56"/>
  <c r="EP56" s="1"/>
  <c r="EL30"/>
  <c r="EP30" s="1"/>
  <c r="EL3"/>
  <c r="EP3" s="1"/>
  <c r="EL5"/>
  <c r="EP5" s="1"/>
  <c r="EL7"/>
  <c r="EP7" s="1"/>
  <c r="EL21"/>
  <c r="EP21" s="1"/>
  <c r="EL23"/>
  <c r="EP23" s="1"/>
  <c r="EL4"/>
  <c r="EP4" s="1"/>
  <c r="EL6"/>
  <c r="EP6" s="1"/>
  <c r="EL9"/>
  <c r="EP9" s="1"/>
  <c r="EL18"/>
  <c r="EP18" s="1"/>
  <c r="EL20"/>
  <c r="EP20" s="1"/>
  <c r="EL27"/>
  <c r="EP27" s="1"/>
  <c r="EL31"/>
  <c r="EP31" s="1"/>
  <c r="EL64"/>
  <c r="EP64" s="1"/>
  <c r="EL72"/>
  <c r="EP72" s="1"/>
  <c r="GU9" i="2"/>
  <c r="GU10"/>
  <c r="GU22"/>
  <c r="GU46"/>
  <c r="GU49"/>
  <c r="GU78"/>
  <c r="GU82"/>
  <c r="GU84"/>
  <c r="GU94"/>
  <c r="GU98"/>
  <c r="GU100"/>
  <c r="GU104"/>
  <c r="GU110"/>
  <c r="GU116"/>
  <c r="GU118"/>
  <c r="GU120"/>
  <c r="GU124"/>
  <c r="GU126"/>
  <c r="GU128"/>
  <c r="GU130"/>
  <c r="GU132"/>
  <c r="GU134"/>
  <c r="GU136"/>
  <c r="GU138"/>
  <c r="GU140"/>
  <c r="GU142"/>
  <c r="GU144"/>
  <c r="GU146"/>
  <c r="GU148"/>
  <c r="GU150"/>
  <c r="GU152"/>
  <c r="GU154"/>
  <c r="GU156"/>
  <c r="GU158"/>
  <c r="EP32" i="1"/>
  <c r="EP33"/>
  <c r="EP34"/>
  <c r="EL13"/>
  <c r="EP13" s="1"/>
  <c r="EL15"/>
  <c r="EP15" s="1"/>
  <c r="EL29"/>
  <c r="EP29" s="1"/>
  <c r="EL60"/>
  <c r="EP60" s="1"/>
  <c r="EL68"/>
  <c r="EP68" s="1"/>
  <c r="EL14"/>
  <c r="EP14" s="1"/>
  <c r="D128" i="3"/>
  <c r="EL3" i="6" s="1"/>
  <c r="EP3" s="1"/>
  <c r="EK71" i="1"/>
  <c r="EP71" s="1"/>
  <c r="EK37"/>
  <c r="EP37" s="1"/>
  <c r="GU13" i="2"/>
  <c r="GU14"/>
  <c r="GU15"/>
  <c r="GU17"/>
  <c r="GU18"/>
  <c r="GU23"/>
  <c r="GU26"/>
  <c r="GU27"/>
  <c r="GU28"/>
  <c r="GU29"/>
  <c r="GU39"/>
  <c r="GU47"/>
  <c r="GU51"/>
  <c r="GU52"/>
  <c r="GU57"/>
  <c r="GU67"/>
  <c r="GU91"/>
  <c r="GU101"/>
  <c r="GU127"/>
  <c r="GU129"/>
  <c r="GU131"/>
  <c r="GU133"/>
  <c r="GU135"/>
  <c r="GU137"/>
  <c r="GU139"/>
  <c r="GU141"/>
  <c r="GU143"/>
  <c r="GU145"/>
  <c r="GU147"/>
  <c r="GU149"/>
  <c r="GU151"/>
  <c r="GU153"/>
  <c r="GU155"/>
  <c r="AL7"/>
  <c r="AL9"/>
  <c r="AL11"/>
  <c r="AN14"/>
  <c r="AN18"/>
  <c r="AN24"/>
  <c r="AN28"/>
  <c r="AN52"/>
  <c r="CA603"/>
  <c r="BQ603"/>
  <c r="BR603"/>
  <c r="BM605"/>
  <c r="BQ605"/>
  <c r="CA605"/>
  <c r="BM607"/>
  <c r="BQ607"/>
  <c r="CA607"/>
  <c r="BM609"/>
  <c r="BQ609"/>
  <c r="BM611"/>
  <c r="BQ611"/>
  <c r="BM613"/>
  <c r="BQ613"/>
  <c r="BM615"/>
  <c r="BQ615"/>
  <c r="BM617"/>
  <c r="BQ617"/>
  <c r="BM619"/>
  <c r="BQ619"/>
  <c r="BM621"/>
  <c r="BQ621"/>
  <c r="BM623"/>
  <c r="BQ623"/>
  <c r="BM625"/>
  <c r="BQ625"/>
  <c r="BM627"/>
  <c r="BQ627"/>
  <c r="BM629"/>
  <c r="BQ629"/>
  <c r="BM631"/>
  <c r="BQ631"/>
  <c r="BM633"/>
  <c r="BQ633"/>
  <c r="BM635"/>
  <c r="BQ635"/>
  <c r="BM637"/>
  <c r="BQ637"/>
  <c r="BM639"/>
  <c r="BQ639"/>
  <c r="BM641"/>
  <c r="BQ641"/>
  <c r="BM643"/>
  <c r="CA643" s="1"/>
  <c r="BQ643"/>
  <c r="BM645"/>
  <c r="BQ645"/>
  <c r="BM647"/>
  <c r="BQ647"/>
  <c r="BM649"/>
  <c r="BQ649"/>
  <c r="BM651"/>
  <c r="BQ651"/>
  <c r="BM653"/>
  <c r="BQ653"/>
  <c r="CA653" s="1"/>
  <c r="BM655"/>
  <c r="BQ655"/>
  <c r="BM657"/>
  <c r="BQ657"/>
  <c r="BM659"/>
  <c r="BQ659"/>
  <c r="BM661"/>
  <c r="BQ661"/>
  <c r="BM663"/>
  <c r="BQ663"/>
  <c r="BM665"/>
  <c r="BQ665"/>
  <c r="BM667"/>
  <c r="BQ667"/>
  <c r="BM669"/>
  <c r="BQ669"/>
  <c r="BM671"/>
  <c r="EI114" i="1"/>
  <c r="EI120"/>
  <c r="E34" i="3" l="1"/>
  <c r="W2" i="6"/>
  <c r="D132" i="3"/>
  <c r="U2" i="6" l="1"/>
  <c r="E35" i="3"/>
  <c r="S2" i="6" s="1"/>
</calcChain>
</file>

<file path=xl/sharedStrings.xml><?xml version="1.0" encoding="utf-8"?>
<sst xmlns="http://schemas.openxmlformats.org/spreadsheetml/2006/main" count="5127" uniqueCount="1809">
  <si>
    <t>Field ID</t>
  </si>
  <si>
    <t>Acres</t>
  </si>
  <si>
    <t>Crop Rotation</t>
  </si>
  <si>
    <t>spring</t>
  </si>
  <si>
    <t>fall after labor day</t>
  </si>
  <si>
    <t>fall before labor day</t>
  </si>
  <si>
    <t>County</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</si>
  <si>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</si>
  <si>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</si>
  <si>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Type</t>
  </si>
  <si>
    <t>SodPercent</t>
  </si>
  <si>
    <t>SodKill</t>
  </si>
  <si>
    <t>other:_____________</t>
  </si>
  <si>
    <t>none</t>
  </si>
  <si>
    <t>poultry</t>
  </si>
  <si>
    <t>other___________</t>
  </si>
  <si>
    <t>Amount</t>
  </si>
  <si>
    <t>ManureAmountunits</t>
  </si>
  <si>
    <t>tons/acre</t>
  </si>
  <si>
    <t>gallons/acre</t>
  </si>
  <si>
    <t>Month</t>
  </si>
  <si>
    <t>ManureApplicationMonth</t>
  </si>
  <si>
    <t>March</t>
  </si>
  <si>
    <t>April</t>
  </si>
  <si>
    <t>May</t>
  </si>
  <si>
    <t>June</t>
  </si>
  <si>
    <t>July</t>
  </si>
  <si>
    <t>August</t>
  </si>
  <si>
    <t>September</t>
  </si>
  <si>
    <t>October</t>
  </si>
  <si>
    <t>November</t>
  </si>
  <si>
    <t>December</t>
  </si>
  <si>
    <t>Soil Type</t>
  </si>
  <si>
    <t>Application Method</t>
  </si>
  <si>
    <t>ManureApplicationMethod</t>
  </si>
  <si>
    <t>NYSCounties</t>
  </si>
  <si>
    <t>injected</t>
  </si>
  <si>
    <t>incorporated within 1 day</t>
  </si>
  <si>
    <t>incorporated within 2 days</t>
  </si>
  <si>
    <t>incorporated within 3 days</t>
  </si>
  <si>
    <t>incorporated within 4-5 days</t>
  </si>
  <si>
    <t>incorporated after five days</t>
  </si>
  <si>
    <t>surface applied to warm and drained soil</t>
  </si>
  <si>
    <t>surface applied to frozen or saturated soil</t>
  </si>
  <si>
    <t>other______________________________</t>
  </si>
  <si>
    <t>% as is</t>
  </si>
  <si>
    <t>ManureDensity</t>
  </si>
  <si>
    <t>kg/l</t>
  </si>
  <si>
    <t>lbs/cuft</t>
  </si>
  <si>
    <t>lbs/gal</t>
  </si>
  <si>
    <t>ManureDryMatter</t>
  </si>
  <si>
    <t>lbs/ton</t>
  </si>
  <si>
    <t>% of DM</t>
  </si>
  <si>
    <t>ManureNutrients</t>
  </si>
  <si>
    <t>FieldConditions</t>
  </si>
  <si>
    <t>weed pressure</t>
  </si>
  <si>
    <t>insect pressure</t>
  </si>
  <si>
    <t>severe compaction</t>
  </si>
  <si>
    <t>hail damage</t>
  </si>
  <si>
    <t>lodging</t>
  </si>
  <si>
    <t>other_____________</t>
  </si>
  <si>
    <t>#1</t>
  </si>
  <si>
    <t>#2</t>
  </si>
  <si>
    <t>#3</t>
  </si>
  <si>
    <t>#4</t>
  </si>
  <si>
    <t>Rate</t>
  </si>
  <si>
    <t>FertilizerAmountunits</t>
  </si>
  <si>
    <t>lbs/acre</t>
  </si>
  <si>
    <t>gal/acre</t>
  </si>
  <si>
    <t>FertilizerApplicationMethod</t>
  </si>
  <si>
    <t>sidedress/topdress</t>
  </si>
  <si>
    <t>PSNTTest</t>
  </si>
  <si>
    <t>Yes</t>
  </si>
  <si>
    <t>No</t>
  </si>
  <si>
    <t>Any additional field information that you think may be relevant?</t>
  </si>
  <si>
    <t>HONEOYE</t>
  </si>
  <si>
    <t>WILLOWEMOC</t>
  </si>
  <si>
    <t>N_EFF_UD</t>
  </si>
  <si>
    <t>N_EFF_INAD</t>
  </si>
  <si>
    <t>N_EFF_ADEQ</t>
  </si>
  <si>
    <t>N_EFF_DR</t>
  </si>
  <si>
    <t>N_SUP_UD</t>
  </si>
  <si>
    <t>N_SUP_INAD</t>
  </si>
  <si>
    <t>N_SUP_ADEQ</t>
  </si>
  <si>
    <t>N_SUP_DR</t>
  </si>
  <si>
    <t>CORN_UD</t>
  </si>
  <si>
    <t>CORN_INAD</t>
  </si>
  <si>
    <t>CORN_ADEQ</t>
  </si>
  <si>
    <t>CORN_DR</t>
  </si>
  <si>
    <t>ACTON</t>
  </si>
  <si>
    <t>ADAMS</t>
  </si>
  <si>
    <t>ADIRONDACK</t>
  </si>
  <si>
    <t>ADJIDAUMO</t>
  </si>
  <si>
    <t>ADRIAN</t>
  </si>
  <si>
    <t>AGAWAM</t>
  </si>
  <si>
    <t>ALBIA</t>
  </si>
  <si>
    <t>ALBRIGHTS</t>
  </si>
  <si>
    <t>ALDEN</t>
  </si>
  <si>
    <t>ALLAGASH</t>
  </si>
  <si>
    <t>ALLARD</t>
  </si>
  <si>
    <t>ALLENDALE</t>
  </si>
  <si>
    <t>ALLIS</t>
  </si>
  <si>
    <t>ALLUVIAL LAND</t>
  </si>
  <si>
    <t>ALMOND</t>
  </si>
  <si>
    <t>ALPS</t>
  </si>
  <si>
    <t>ALTMAR</t>
  </si>
  <si>
    <t>ALTON</t>
  </si>
  <si>
    <t>AMBOY</t>
  </si>
  <si>
    <t>AMENIA</t>
  </si>
  <si>
    <t>ANGOLA</t>
  </si>
  <si>
    <t>APPLETON</t>
  </si>
  <si>
    <t>ARKPORT</t>
  </si>
  <si>
    <t>ARMAGH</t>
  </si>
  <si>
    <t>ARNOT</t>
  </si>
  <si>
    <t>ASHVILLE</t>
  </si>
  <si>
    <t>ATHERTON</t>
  </si>
  <si>
    <t>ATKINS</t>
  </si>
  <si>
    <t>ATSION</t>
  </si>
  <si>
    <t>AU GRES</t>
  </si>
  <si>
    <t>AURELIE</t>
  </si>
  <si>
    <t>AURORA</t>
  </si>
  <si>
    <t>BARBOUR</t>
  </si>
  <si>
    <t>BARCELONA</t>
  </si>
  <si>
    <t>BARRE</t>
  </si>
  <si>
    <t>BASH</t>
  </si>
  <si>
    <t>BASHER</t>
  </si>
  <si>
    <t>BATH</t>
  </si>
  <si>
    <t>BECKET</t>
  </si>
  <si>
    <t>BECRAFT</t>
  </si>
  <si>
    <t>BELGRADE</t>
  </si>
  <si>
    <t>BENSON</t>
  </si>
  <si>
    <t>BERKSHIRE</t>
  </si>
  <si>
    <t>BERNARDSTON</t>
  </si>
  <si>
    <t>BERRIEN</t>
  </si>
  <si>
    <t>BERRYLAND</t>
  </si>
  <si>
    <t>BESEMAN</t>
  </si>
  <si>
    <t>BICE</t>
  </si>
  <si>
    <t>BIDDEFORD</t>
  </si>
  <si>
    <t>BIRDSALL</t>
  </si>
  <si>
    <t>BLASDELL</t>
  </si>
  <si>
    <t>BOMBAY</t>
  </si>
  <si>
    <t>BONAPARTE</t>
  </si>
  <si>
    <t>BONO</t>
  </si>
  <si>
    <t>BOOTS</t>
  </si>
  <si>
    <t>BOROSAPRISTS</t>
  </si>
  <si>
    <t>BOYNTON</t>
  </si>
  <si>
    <t>BRACEVILLE</t>
  </si>
  <si>
    <t>BRAYTON</t>
  </si>
  <si>
    <t>BRIDGEHAMPTON</t>
  </si>
  <si>
    <t>BRIDPORT</t>
  </si>
  <si>
    <t>BRIGGS</t>
  </si>
  <si>
    <t>BRINKERTON</t>
  </si>
  <si>
    <t>BROADALBIN</t>
  </si>
  <si>
    <t>BROCKPORT</t>
  </si>
  <si>
    <t>BROOKFIELD</t>
  </si>
  <si>
    <t>BUCKLAND</t>
  </si>
  <si>
    <t>BUCKSPORT</t>
  </si>
  <si>
    <t>BUDD</t>
  </si>
  <si>
    <t>BURDETT</t>
  </si>
  <si>
    <t>BURNHAM</t>
  </si>
  <si>
    <t>BUSTI</t>
  </si>
  <si>
    <t>BUXTON</t>
  </si>
  <si>
    <t>CAMBRIA</t>
  </si>
  <si>
    <t>CAMBRIDGE</t>
  </si>
  <si>
    <t>CAMILLUS</t>
  </si>
  <si>
    <t>CAMRODEN</t>
  </si>
  <si>
    <t>CANAAN</t>
  </si>
  <si>
    <t>CANAAN-ROCK OUTCROP</t>
  </si>
  <si>
    <t>CANADICE</t>
  </si>
  <si>
    <t>CANANDAIGUA</t>
  </si>
  <si>
    <t>CANASERAGA</t>
  </si>
  <si>
    <t>CANASTOTA</t>
  </si>
  <si>
    <t>CANEADEA</t>
  </si>
  <si>
    <t>CANFIELD</t>
  </si>
  <si>
    <t>CANTON</t>
  </si>
  <si>
    <t>CARBONDALE</t>
  </si>
  <si>
    <t>CARLISLE</t>
  </si>
  <si>
    <t>CARROLLTON</t>
  </si>
  <si>
    <t>CARVER</t>
  </si>
  <si>
    <t>CARVER-PLYMOUTH</t>
  </si>
  <si>
    <t>CASTILE</t>
  </si>
  <si>
    <t>CATHRO</t>
  </si>
  <si>
    <t>CATHRO-GREENWOOD</t>
  </si>
  <si>
    <t>CATTARAUGUS</t>
  </si>
  <si>
    <t>CAVODE</t>
  </si>
  <si>
    <t>CAYUGA</t>
  </si>
  <si>
    <t>CAZENOVIA</t>
  </si>
  <si>
    <t>CERESCO</t>
  </si>
  <si>
    <t>CHADAKOIN</t>
  </si>
  <si>
    <t>CHAGRIN</t>
  </si>
  <si>
    <t>CHAMPLAIN</t>
  </si>
  <si>
    <t>CHARLES</t>
  </si>
  <si>
    <t>CHARLTON</t>
  </si>
  <si>
    <t>CHATFIELD (E)</t>
  </si>
  <si>
    <t>CHATFIELD (WE)</t>
  </si>
  <si>
    <t>CHAUMONT</t>
  </si>
  <si>
    <t>CHAUTAUQUA</t>
  </si>
  <si>
    <t>CHEEKTOWAGA</t>
  </si>
  <si>
    <t>CHENANGO</t>
  </si>
  <si>
    <t>CHESHIRE</t>
  </si>
  <si>
    <t>CHIPPENY</t>
  </si>
  <si>
    <t>CHIPPEWA</t>
  </si>
  <si>
    <t>CHURCHVILLE</t>
  </si>
  <si>
    <t>CICERO</t>
  </si>
  <si>
    <t>CLARKSON</t>
  </si>
  <si>
    <t>CLAVERACK</t>
  </si>
  <si>
    <t>CLYMER</t>
  </si>
  <si>
    <t>COHOCTAH</t>
  </si>
  <si>
    <t>COLLAMER</t>
  </si>
  <si>
    <t>COLONIE</t>
  </si>
  <si>
    <t>COLOSSE</t>
  </si>
  <si>
    <t>COLRAIN</t>
  </si>
  <si>
    <t>COLTON</t>
  </si>
  <si>
    <t>COLWOOD</t>
  </si>
  <si>
    <t>CONESUS</t>
  </si>
  <si>
    <t>CONOTTON</t>
  </si>
  <si>
    <t>CONSTABLE</t>
  </si>
  <si>
    <t>COOK</t>
  </si>
  <si>
    <t>COPAKE</t>
  </si>
  <si>
    <t>CORNISH</t>
  </si>
  <si>
    <t>COSAD</t>
  </si>
  <si>
    <t>COSSAYUNA</t>
  </si>
  <si>
    <t>COVERT</t>
  </si>
  <si>
    <t>COVEYTOWN</t>
  </si>
  <si>
    <t>COVINGTON</t>
  </si>
  <si>
    <t>CRARY</t>
  </si>
  <si>
    <t>CROGHAN</t>
  </si>
  <si>
    <t>CULVERS</t>
  </si>
  <si>
    <t>DALBO</t>
  </si>
  <si>
    <t>DALTON</t>
  </si>
  <si>
    <t>DANLEY</t>
  </si>
  <si>
    <t>DANNEMORA</t>
  </si>
  <si>
    <t>DARIEN</t>
  </si>
  <si>
    <t>DAWSON</t>
  </si>
  <si>
    <t>DEERFIELD</t>
  </si>
  <si>
    <t>DEFORD</t>
  </si>
  <si>
    <t>DEKALB</t>
  </si>
  <si>
    <t>DEPEYSTER</t>
  </si>
  <si>
    <t>DEPOSIT</t>
  </si>
  <si>
    <t>DERB</t>
  </si>
  <si>
    <t>DIXMONT</t>
  </si>
  <si>
    <t>DORVAL</t>
  </si>
  <si>
    <t>DOVER</t>
  </si>
  <si>
    <t>DUANE</t>
  </si>
  <si>
    <t>DUNKIRK</t>
  </si>
  <si>
    <t>DUTCHESS</t>
  </si>
  <si>
    <t>DUXBURY</t>
  </si>
  <si>
    <t>EDWARDS</t>
  </si>
  <si>
    <t>EEL</t>
  </si>
  <si>
    <t>EELWEIR</t>
  </si>
  <si>
    <t>ELKA</t>
  </si>
  <si>
    <t>ELLERY</t>
  </si>
  <si>
    <t>ELMRIDGE</t>
  </si>
  <si>
    <t>ELMWOOD</t>
  </si>
  <si>
    <t>ELNORA</t>
  </si>
  <si>
    <t>EMPEYVILLE</t>
  </si>
  <si>
    <t>ENFIELD</t>
  </si>
  <si>
    <t>ENSLEY</t>
  </si>
  <si>
    <t>ERIE</t>
  </si>
  <si>
    <t>ERNEST</t>
  </si>
  <si>
    <t>ESSEX</t>
  </si>
  <si>
    <t>FAHEY</t>
  </si>
  <si>
    <t>FARMINGTON</t>
  </si>
  <si>
    <t>FARNHAM</t>
  </si>
  <si>
    <t>FERNLAKE</t>
  </si>
  <si>
    <t>FLACKVILLE</t>
  </si>
  <si>
    <t>FONDA</t>
  </si>
  <si>
    <t>FRANKLINVILLE</t>
  </si>
  <si>
    <t>FREDON</t>
  </si>
  <si>
    <t>FREETOWN</t>
  </si>
  <si>
    <t>FREMONT</t>
  </si>
  <si>
    <t>FRENCHTOWN</t>
  </si>
  <si>
    <t>FREWSBURG</t>
  </si>
  <si>
    <t>FRYEBURG</t>
  </si>
  <si>
    <t>FULTON</t>
  </si>
  <si>
    <t>GAGE</t>
  </si>
  <si>
    <t>GALEN</t>
  </si>
  <si>
    <t>GALESTOWN</t>
  </si>
  <si>
    <t>GALOO</t>
  </si>
  <si>
    <t>GALOO-ROCK OUTCROP</t>
  </si>
  <si>
    <t>GALWAY</t>
  </si>
  <si>
    <t>GENESEE</t>
  </si>
  <si>
    <t>GEORGIA</t>
  </si>
  <si>
    <t>GETZVILLE</t>
  </si>
  <si>
    <t>GILPEN</t>
  </si>
  <si>
    <t>GILPIN</t>
  </si>
  <si>
    <t>GLEBE</t>
  </si>
  <si>
    <t>GLEBE-SADDLEBACK</t>
  </si>
  <si>
    <t>GLENDORA</t>
  </si>
  <si>
    <t>GLENFIELD</t>
  </si>
  <si>
    <t>GLOUCESTER</t>
  </si>
  <si>
    <t>GLOVER</t>
  </si>
  <si>
    <t>GOUGEVILLE</t>
  </si>
  <si>
    <t>GRANBY</t>
  </si>
  <si>
    <t>GRATTAN</t>
  </si>
  <si>
    <t>GREENE</t>
  </si>
  <si>
    <t>GREENWOOD</t>
  </si>
  <si>
    <t>GRENVILLE</t>
  </si>
  <si>
    <t>GRETOR</t>
  </si>
  <si>
    <t>GROTON</t>
  </si>
  <si>
    <t>GROVETON</t>
  </si>
  <si>
    <t>GUFF</t>
  </si>
  <si>
    <t>GUFFIN</t>
  </si>
  <si>
    <t>GULF</t>
  </si>
  <si>
    <t>HADLEY</t>
  </si>
  <si>
    <t>HAIGHTS</t>
  </si>
  <si>
    <t>HAIGHTS-GULF</t>
  </si>
  <si>
    <t>HAILESBORO</t>
  </si>
  <si>
    <t>HALCOTT</t>
  </si>
  <si>
    <t>HALSEY</t>
  </si>
  <si>
    <t>HAMLIN</t>
  </si>
  <si>
    <t>HAMPLAIN</t>
  </si>
  <si>
    <t>HANNAWA</t>
  </si>
  <si>
    <t>HARTLAND</t>
  </si>
  <si>
    <t>HAVEN</t>
  </si>
  <si>
    <t>HAWKSNEST</t>
  </si>
  <si>
    <t>HEMPSTEAD</t>
  </si>
  <si>
    <t>HENRIETTA</t>
  </si>
  <si>
    <t>HERKIMER</t>
  </si>
  <si>
    <t>HERMON</t>
  </si>
  <si>
    <t>HERO</t>
  </si>
  <si>
    <t>HEUVELTON</t>
  </si>
  <si>
    <t>HILTON</t>
  </si>
  <si>
    <t>HINCKLEY</t>
  </si>
  <si>
    <t>HINESBURG</t>
  </si>
  <si>
    <t>HOGANSBURG</t>
  </si>
  <si>
    <t>HOGBACK</t>
  </si>
  <si>
    <t>HOGBACK-RICKER</t>
  </si>
  <si>
    <t>HOLDERTON</t>
  </si>
  <si>
    <t>HOLLIS</t>
  </si>
  <si>
    <t>HOLLY</t>
  </si>
  <si>
    <t>HOLYOKE</t>
  </si>
  <si>
    <t>HOLYOKE-ROCK OUTCR</t>
  </si>
  <si>
    <t>HOMER</t>
  </si>
  <si>
    <t>HOOSIC</t>
  </si>
  <si>
    <t>HORNELL</t>
  </si>
  <si>
    <t>HORNELLSVILLE</t>
  </si>
  <si>
    <t>HOUGHTONVILLE</t>
  </si>
  <si>
    <t>HOUGHTONVILLE-RAWSON</t>
  </si>
  <si>
    <t>HOUSEVILLE</t>
  </si>
  <si>
    <t>HOWARD</t>
  </si>
  <si>
    <t>HUDSON</t>
  </si>
  <si>
    <t>HULBERTON</t>
  </si>
  <si>
    <t>ILION</t>
  </si>
  <si>
    <t>INSULA</t>
  </si>
  <si>
    <t>IPSWICH</t>
  </si>
  <si>
    <t>IRA</t>
  </si>
  <si>
    <t>ISCHUA</t>
  </si>
  <si>
    <t>IVORY</t>
  </si>
  <si>
    <t>JEBAVY</t>
  </si>
  <si>
    <t>JOLIET</t>
  </si>
  <si>
    <t>JUNIUS</t>
  </si>
  <si>
    <t>KALURAH</t>
  </si>
  <si>
    <t>KANONA</t>
  </si>
  <si>
    <t>KARS</t>
  </si>
  <si>
    <t>KEARSARGE</t>
  </si>
  <si>
    <t>KENDAIA</t>
  </si>
  <si>
    <t>KIBBIE</t>
  </si>
  <si>
    <t>KINGSBURY</t>
  </si>
  <si>
    <t>KINZUA</t>
  </si>
  <si>
    <t>KNICKERBOCKER</t>
  </si>
  <si>
    <t>LACKAWANNA</t>
  </si>
  <si>
    <t>LAGROSS</t>
  </si>
  <si>
    <t>LAGROSS-HAIGHTS</t>
  </si>
  <si>
    <t>LAIRDSVILLE</t>
  </si>
  <si>
    <t>LAKEMONT</t>
  </si>
  <si>
    <t>LAKEWOOD</t>
  </si>
  <si>
    <t>LAMSON</t>
  </si>
  <si>
    <t>LANESBORO</t>
  </si>
  <si>
    <t>LANGFORD</t>
  </si>
  <si>
    <t>LANSING</t>
  </si>
  <si>
    <t>LECK KILL</t>
  </si>
  <si>
    <t>LEICESTER</t>
  </si>
  <si>
    <t>LEON</t>
  </si>
  <si>
    <t>LEWBATH</t>
  </si>
  <si>
    <t>LEWBEACH</t>
  </si>
  <si>
    <t>LEYDEN</t>
  </si>
  <si>
    <t>LIMA</t>
  </si>
  <si>
    <t>LIMERICK</t>
  </si>
  <si>
    <t>LINDEN</t>
  </si>
  <si>
    <t>LINLITHGO</t>
  </si>
  <si>
    <t>LIVINGSTON</t>
  </si>
  <si>
    <t>LOBDELL</t>
  </si>
  <si>
    <t>LOCKPORT</t>
  </si>
  <si>
    <t>LORAIN</t>
  </si>
  <si>
    <t>LORDSTOWN</t>
  </si>
  <si>
    <t>LOVEWELL</t>
  </si>
  <si>
    <t>LOWVILLE</t>
  </si>
  <si>
    <t>LOXLEY</t>
  </si>
  <si>
    <t>LUCAS</t>
  </si>
  <si>
    <t>LUDLOW</t>
  </si>
  <si>
    <t>LUPTON</t>
  </si>
  <si>
    <t>LYMAN</t>
  </si>
  <si>
    <t>LYMAN-BECKET-BERKSHI</t>
  </si>
  <si>
    <t>LYME</t>
  </si>
  <si>
    <t>LYONS</t>
  </si>
  <si>
    <t>MACHIAS</t>
  </si>
  <si>
    <t>MACOMBER</t>
  </si>
  <si>
    <t>MACOMBER-TACONIC</t>
  </si>
  <si>
    <t>MADALIN</t>
  </si>
  <si>
    <t>MADAWASKA</t>
  </si>
  <si>
    <t>MADRID</t>
  </si>
  <si>
    <t>MALONE</t>
  </si>
  <si>
    <t>MANAHAWKIN</t>
  </si>
  <si>
    <t>MANDY</t>
  </si>
  <si>
    <t>MANHEIM</t>
  </si>
  <si>
    <t>MANHONING</t>
  </si>
  <si>
    <t>MANLIUS</t>
  </si>
  <si>
    <t>MANSFIELD</t>
  </si>
  <si>
    <t>MAPLECREST</t>
  </si>
  <si>
    <t>MARCY</t>
  </si>
  <si>
    <t>MARDIN</t>
  </si>
  <si>
    <t>MARILLA</t>
  </si>
  <si>
    <t>MARKEY</t>
  </si>
  <si>
    <t>MARLOW</t>
  </si>
  <si>
    <t>MARTISCO</t>
  </si>
  <si>
    <t>MASSENA</t>
  </si>
  <si>
    <t>MATOON</t>
  </si>
  <si>
    <t>MATUNUCK</t>
  </si>
  <si>
    <t>MEDIHEMISTS</t>
  </si>
  <si>
    <t>MEDINA</t>
  </si>
  <si>
    <t>MEDOMAK</t>
  </si>
  <si>
    <t>MELROSE</t>
  </si>
  <si>
    <t>MENLO</t>
  </si>
  <si>
    <t>MENTOR</t>
  </si>
  <si>
    <t>MERRIMAC</t>
  </si>
  <si>
    <t>MIDDLEBROOK</t>
  </si>
  <si>
    <t>MIDDLEBROOK-MONGAUP</t>
  </si>
  <si>
    <t>MIDDLEBURY</t>
  </si>
  <si>
    <t>MILLIS</t>
  </si>
  <si>
    <t>MILLSITE</t>
  </si>
  <si>
    <t>MINEOLA</t>
  </si>
  <si>
    <t>MINER</t>
  </si>
  <si>
    <t>MINO</t>
  </si>
  <si>
    <t>MINOA</t>
  </si>
  <si>
    <t>MOHAWK</t>
  </si>
  <si>
    <t>MOIRA</t>
  </si>
  <si>
    <t>MONADNOCK</t>
  </si>
  <si>
    <t>MONARDA</t>
  </si>
  <si>
    <t>MONGAUP</t>
  </si>
  <si>
    <t>MONTAUK</t>
  </si>
  <si>
    <t>MOOERS</t>
  </si>
  <si>
    <t>MOROCCO</t>
  </si>
  <si>
    <t>MORRIS</t>
  </si>
  <si>
    <t>MOSHERVILLE</t>
  </si>
  <si>
    <t>MUCK</t>
  </si>
  <si>
    <t>MUCK-PEAT</t>
  </si>
  <si>
    <t>MUNDAL</t>
  </si>
  <si>
    <t>MUNDALITE</t>
  </si>
  <si>
    <t>MUNDALITE-RAWSONVILL</t>
  </si>
  <si>
    <t>MUNSON</t>
  </si>
  <si>
    <t>MUNUSCONG</t>
  </si>
  <si>
    <t>MUSKEGO</t>
  </si>
  <si>
    <t>MUSKELLUNGE</t>
  </si>
  <si>
    <t>NAPOLEON</t>
  </si>
  <si>
    <t>NAPOLI</t>
  </si>
  <si>
    <t>NASSAU</t>
  </si>
  <si>
    <t>NAUMBURG</t>
  </si>
  <si>
    <t>NEHASNE</t>
  </si>
  <si>
    <t>NELLIS</t>
  </si>
  <si>
    <t>NEVERSINK</t>
  </si>
  <si>
    <t>NEWFANE</t>
  </si>
  <si>
    <t>NEWSTEAD</t>
  </si>
  <si>
    <t>NEWTON</t>
  </si>
  <si>
    <t>NIAGARA</t>
  </si>
  <si>
    <t>NICHOLVILLE</t>
  </si>
  <si>
    <t>NINIGRET</t>
  </si>
  <si>
    <t>NORCHIP</t>
  </si>
  <si>
    <t>NORWELL</t>
  </si>
  <si>
    <t>NORWICH</t>
  </si>
  <si>
    <t>NUNDA</t>
  </si>
  <si>
    <t>OAKVILLE</t>
  </si>
  <si>
    <t>OCCUM</t>
  </si>
  <si>
    <t>ODESSA</t>
  </si>
  <si>
    <t>OGDENSBURG</t>
  </si>
  <si>
    <t>OLEAN</t>
  </si>
  <si>
    <t>ONDAWA</t>
  </si>
  <si>
    <t>ONEIDA</t>
  </si>
  <si>
    <t>ONOVILLE</t>
  </si>
  <si>
    <t>ONTARIO</t>
  </si>
  <si>
    <t>ONTEORA</t>
  </si>
  <si>
    <t>ONTUSIA</t>
  </si>
  <si>
    <t>OQUAGA</t>
  </si>
  <si>
    <t>ORAMEL</t>
  </si>
  <si>
    <t>ORGANIC</t>
  </si>
  <si>
    <t>ORPARK</t>
  </si>
  <si>
    <t>ORWELL</t>
  </si>
  <si>
    <t>OSSIPEE</t>
  </si>
  <si>
    <t>OTEGO</t>
  </si>
  <si>
    <t>OTISVILLE</t>
  </si>
  <si>
    <t>OTTAWA</t>
  </si>
  <si>
    <t>OVID</t>
  </si>
  <si>
    <t>PALATINE</t>
  </si>
  <si>
    <t>PALMS</t>
  </si>
  <si>
    <t>PALMYRA</t>
  </si>
  <si>
    <t>PANTON</t>
  </si>
  <si>
    <t>PAPAKATING</t>
  </si>
  <si>
    <t>PARISHVILLE</t>
  </si>
  <si>
    <t>PARSIPPANY</t>
  </si>
  <si>
    <t>PATCHIN</t>
  </si>
  <si>
    <t>PAWCATUCK</t>
  </si>
  <si>
    <t>PAWLING</t>
  </si>
  <si>
    <t>PAXTON</t>
  </si>
  <si>
    <t>PEACHAM</t>
  </si>
  <si>
    <t>PEAT</t>
  </si>
  <si>
    <t>PEAT-MUCK</t>
  </si>
  <si>
    <t>PERU</t>
  </si>
  <si>
    <t>PETOSKEY</t>
  </si>
  <si>
    <t>PHELPS</t>
  </si>
  <si>
    <t>PHILO</t>
  </si>
  <si>
    <t>PILLSBURY</t>
  </si>
  <si>
    <t>PINCKNEY</t>
  </si>
  <si>
    <t>PIPESTONE</t>
  </si>
  <si>
    <t>PITTSFIELD</t>
  </si>
  <si>
    <t>PITTSTOWN</t>
  </si>
  <si>
    <t>PLAINBO</t>
  </si>
  <si>
    <t>PLAINFIELD</t>
  </si>
  <si>
    <t>PLESSIS</t>
  </si>
  <si>
    <t>PLYMOUTH</t>
  </si>
  <si>
    <t>PODUNK</t>
  </si>
  <si>
    <t>POLAND</t>
  </si>
  <si>
    <t>POMPTON</t>
  </si>
  <si>
    <t>POOTATUCK</t>
  </si>
  <si>
    <t>POPE</t>
  </si>
  <si>
    <t>POTSDAM</t>
  </si>
  <si>
    <t>POYGAN</t>
  </si>
  <si>
    <t>PUNSIT</t>
  </si>
  <si>
    <t>PYRITIES</t>
  </si>
  <si>
    <t>QUETICO</t>
  </si>
  <si>
    <t>QUETICO-ROCK OUTCRO</t>
  </si>
  <si>
    <t>RAQUETTE</t>
  </si>
  <si>
    <t>RAWSONVILLE</t>
  </si>
  <si>
    <t>RAWSONVILLE-BESEMAN-</t>
  </si>
  <si>
    <t>RAYNE</t>
  </si>
  <si>
    <t>RAYNHAM</t>
  </si>
  <si>
    <t>RAYPOL</t>
  </si>
  <si>
    <t>RED HOOK</t>
  </si>
  <si>
    <t>REDWATER</t>
  </si>
  <si>
    <t>REMSEN</t>
  </si>
  <si>
    <t>RETSOF</t>
  </si>
  <si>
    <t>REXFORD</t>
  </si>
  <si>
    <t>RHINEBECK</t>
  </si>
  <si>
    <t>RICKER</t>
  </si>
  <si>
    <t>RICKER-LYMAN</t>
  </si>
  <si>
    <t>RIDGEBURY</t>
  </si>
  <si>
    <t>RIFLE</t>
  </si>
  <si>
    <t>RIGA</t>
  </si>
  <si>
    <t>RIPPOWAM</t>
  </si>
  <si>
    <t>RIVERHEAD</t>
  </si>
  <si>
    <t>ROCKAWAY</t>
  </si>
  <si>
    <t>ROMULUS</t>
  </si>
  <si>
    <t>ROSS</t>
  </si>
  <si>
    <t>ROUNDABOUT</t>
  </si>
  <si>
    <t>RUMNEY</t>
  </si>
  <si>
    <t>RUNEBERG</t>
  </si>
  <si>
    <t>RUSE</t>
  </si>
  <si>
    <t>RUSHFORD</t>
  </si>
  <si>
    <t>SACO</t>
  </si>
  <si>
    <t>SALAMANCA</t>
  </si>
  <si>
    <t>SALMON</t>
  </si>
  <si>
    <t>SAPRISTS</t>
  </si>
  <si>
    <t>SAUGATUCK</t>
  </si>
  <si>
    <t>SCANTIC</t>
  </si>
  <si>
    <t>SCARBORO</t>
  </si>
  <si>
    <t>SCHOHARIE</t>
  </si>
  <si>
    <t>SCHROON</t>
  </si>
  <si>
    <t>SCHUYLER</t>
  </si>
  <si>
    <t>SCIO</t>
  </si>
  <si>
    <t>SCITUATE</t>
  </si>
  <si>
    <t>SCRIBA</t>
  </si>
  <si>
    <t>SEARSPORT</t>
  </si>
  <si>
    <t>SHAKER</t>
  </si>
  <si>
    <t>SHOREHAM</t>
  </si>
  <si>
    <t>SISK</t>
  </si>
  <si>
    <t>SKERRY</t>
  </si>
  <si>
    <t>SLOAN</t>
  </si>
  <si>
    <t>SODUS</t>
  </si>
  <si>
    <t>SOMERSET</t>
  </si>
  <si>
    <t>ST JOHNS</t>
  </si>
  <si>
    <t>STAATSBURG</t>
  </si>
  <si>
    <t>STAFFORD</t>
  </si>
  <si>
    <t>STEAMBURG</t>
  </si>
  <si>
    <t>STETSON</t>
  </si>
  <si>
    <t>STISSING</t>
  </si>
  <si>
    <t>STOCKBRIDGE</t>
  </si>
  <si>
    <t>STOCKHOLM</t>
  </si>
  <si>
    <t>STOWE</t>
  </si>
  <si>
    <t>SUDBURY</t>
  </si>
  <si>
    <t>SUFFIELD</t>
  </si>
  <si>
    <t>SUMMERVILLE</t>
  </si>
  <si>
    <t>SUN</t>
  </si>
  <si>
    <t>SUNAPEE</t>
  </si>
  <si>
    <t>SUNCOOK</t>
  </si>
  <si>
    <t>SUNY</t>
  </si>
  <si>
    <t>SURPLUS</t>
  </si>
  <si>
    <t>SURPLUS-SISK</t>
  </si>
  <si>
    <t>SUTTON</t>
  </si>
  <si>
    <t>SWANTON</t>
  </si>
  <si>
    <t>SWARTSWOOD</t>
  </si>
  <si>
    <t>SWORMVILLE</t>
  </si>
  <si>
    <t>TACONIC</t>
  </si>
  <si>
    <t>TACONIC-MACOMBER</t>
  </si>
  <si>
    <t>TAWAS</t>
  </si>
  <si>
    <t>TEEL</t>
  </si>
  <si>
    <t>TIOGA</t>
  </si>
  <si>
    <t>TOLEDO</t>
  </si>
  <si>
    <t>TONAWANDA</t>
  </si>
  <si>
    <t>TOR</t>
  </si>
  <si>
    <t>TORULL</t>
  </si>
  <si>
    <t>TOWERVILLE</t>
  </si>
  <si>
    <t>TRESTLE</t>
  </si>
  <si>
    <t>TROUT RIVER</t>
  </si>
  <si>
    <t>TROY</t>
  </si>
  <si>
    <t>TRUMBULL</t>
  </si>
  <si>
    <t>TUGHILL</t>
  </si>
  <si>
    <t>TULLER</t>
  </si>
  <si>
    <t>TUNBRIDGE</t>
  </si>
  <si>
    <t>TUNBRIDGE-ADIRONDACK</t>
  </si>
  <si>
    <t>TUNKHANNOCK</t>
  </si>
  <si>
    <t>TURIN</t>
  </si>
  <si>
    <t>TUSCARORA</t>
  </si>
  <si>
    <t>UNADILLA</t>
  </si>
  <si>
    <t>VALOIS</t>
  </si>
  <si>
    <t>VARICK</t>
  </si>
  <si>
    <t>VARYSBURG</t>
  </si>
  <si>
    <t>VENANGO</t>
  </si>
  <si>
    <t>VERGENNES</t>
  </si>
  <si>
    <t>VLY</t>
  </si>
  <si>
    <t>VOLUSIA</t>
  </si>
  <si>
    <t>WADDINGTON</t>
  </si>
  <si>
    <t>WAINOLA</t>
  </si>
  <si>
    <t>WAKELAND</t>
  </si>
  <si>
    <t>WAKEVILLE</t>
  </si>
  <si>
    <t>WALLACE</t>
  </si>
  <si>
    <t>WALLINGTON</t>
  </si>
  <si>
    <t>WALLKILL</t>
  </si>
  <si>
    <t>WALPOLE</t>
  </si>
  <si>
    <t>WALTON</t>
  </si>
  <si>
    <t>WAMPSVILLE</t>
  </si>
  <si>
    <t>WAPPINGER</t>
  </si>
  <si>
    <t>WAREHAM</t>
  </si>
  <si>
    <t>WARNERS</t>
  </si>
  <si>
    <t>WASSAIC</t>
  </si>
  <si>
    <t>WATCHAUG</t>
  </si>
  <si>
    <t>WAUMBECK</t>
  </si>
  <si>
    <t>WAYLAND</t>
  </si>
  <si>
    <t>WEAVER</t>
  </si>
  <si>
    <t>WEGATCHIE</t>
  </si>
  <si>
    <t>WELLSBORO</t>
  </si>
  <si>
    <t>WENONAH</t>
  </si>
  <si>
    <t>WESTBURY</t>
  </si>
  <si>
    <t>WESTLAND</t>
  </si>
  <si>
    <t>WETHERSFIELD</t>
  </si>
  <si>
    <t>WHARTON</t>
  </si>
  <si>
    <t>WHATELY</t>
  </si>
  <si>
    <t>WHIPPANY</t>
  </si>
  <si>
    <t>WHITELAW</t>
  </si>
  <si>
    <t>WHITMAN</t>
  </si>
  <si>
    <t>WILBRAHAM</t>
  </si>
  <si>
    <t>WILLDIN</t>
  </si>
  <si>
    <t>WILLETTE</t>
  </si>
  <si>
    <t>WILLIAMSON</t>
  </si>
  <si>
    <t>WILMINGTON</t>
  </si>
  <si>
    <t>WILPOINT</t>
  </si>
  <si>
    <t>WINDSOR</t>
  </si>
  <si>
    <t>WINOOSKI</t>
  </si>
  <si>
    <t>WOLCOTTSBURG</t>
  </si>
  <si>
    <t>WONSQUEAK</t>
  </si>
  <si>
    <t>WOODBRIDGE</t>
  </si>
  <si>
    <t>WOODLAWN</t>
  </si>
  <si>
    <t>WOODSTOCK</t>
  </si>
  <si>
    <t>WOODSTOCK-ROCK OUTCR</t>
  </si>
  <si>
    <t>WOOSTER</t>
  </si>
  <si>
    <t>WOOSTERN</t>
  </si>
  <si>
    <t>WOOSTERN-BATH-VALOIS</t>
  </si>
  <si>
    <t>WORDEN</t>
  </si>
  <si>
    <t>WORTH</t>
  </si>
  <si>
    <t>WURTSBORO</t>
  </si>
  <si>
    <t>WYALUSING</t>
  </si>
  <si>
    <t>YALESVILLE</t>
  </si>
  <si>
    <t>YORKSHIRE</t>
  </si>
  <si>
    <t xml:space="preserve">#1 </t>
  </si>
  <si>
    <t>Whole Farm ISNT and Stalk Nitrate Field History Survey</t>
  </si>
  <si>
    <t>Farm Name:</t>
  </si>
  <si>
    <t>Farm Address:</t>
  </si>
  <si>
    <t>City</t>
  </si>
  <si>
    <t>State:</t>
  </si>
  <si>
    <t>City:</t>
  </si>
  <si>
    <t>Zip</t>
  </si>
  <si>
    <t>Zip:</t>
  </si>
  <si>
    <t>Quirine Ketterings</t>
  </si>
  <si>
    <t>qmk2@cornell.edu</t>
  </si>
  <si>
    <t>607-255-3061</t>
  </si>
  <si>
    <t>Questions? Contact:</t>
  </si>
  <si>
    <t>Nutrient Management Spear Program</t>
  </si>
  <si>
    <t>Cornell University Department of Animal Science</t>
  </si>
  <si>
    <t>Field Size</t>
  </si>
  <si>
    <t>acres</t>
  </si>
  <si>
    <t>NYSSoils</t>
  </si>
  <si>
    <t>X</t>
  </si>
  <si>
    <t>SodPercentb</t>
  </si>
  <si>
    <t>Spring</t>
  </si>
  <si>
    <t>Other</t>
  </si>
  <si>
    <t>Before Labor Day</t>
  </si>
  <si>
    <t>After Labor day</t>
  </si>
  <si>
    <t>Units</t>
  </si>
  <si>
    <t>Fertilizer #1</t>
  </si>
  <si>
    <t>Fertilizer #2</t>
  </si>
  <si>
    <t>Fertilizer #3</t>
  </si>
  <si>
    <t>Application Rate</t>
  </si>
  <si>
    <t>#5</t>
  </si>
  <si>
    <t>#6</t>
  </si>
  <si>
    <t>Farm Name</t>
  </si>
  <si>
    <t>Address#1</t>
  </si>
  <si>
    <t>Address#2</t>
  </si>
  <si>
    <t>State</t>
  </si>
  <si>
    <t>%</t>
  </si>
  <si>
    <t>Drained or Undrained</t>
  </si>
  <si>
    <t>Soil N Credit</t>
  </si>
  <si>
    <t>Sod N Credit</t>
  </si>
  <si>
    <t>Past Manure N Credit</t>
  </si>
  <si>
    <t>Fertilizer N Credit</t>
  </si>
  <si>
    <t>Current Manure N Credit</t>
  </si>
  <si>
    <t>Drainage</t>
  </si>
  <si>
    <t>Undrained</t>
  </si>
  <si>
    <t>Drained</t>
  </si>
  <si>
    <t>Albany County</t>
  </si>
  <si>
    <t>Allegany County</t>
  </si>
  <si>
    <t>Bronx County</t>
  </si>
  <si>
    <t>Broome County</t>
  </si>
  <si>
    <t>Cattaraugus County</t>
  </si>
  <si>
    <t>Cayuga County</t>
  </si>
  <si>
    <t>Chautauqua County</t>
  </si>
  <si>
    <t>Chemung County</t>
  </si>
  <si>
    <t>Chenango County</t>
  </si>
  <si>
    <t>Clinton County</t>
  </si>
  <si>
    <t>Columbia County</t>
  </si>
  <si>
    <t>Cortland County</t>
  </si>
  <si>
    <t>Delaware County</t>
  </si>
  <si>
    <t>Dutchess County</t>
  </si>
  <si>
    <t>Erie County</t>
  </si>
  <si>
    <t>Essex County</t>
  </si>
  <si>
    <t>Franklin County</t>
  </si>
  <si>
    <t>Fulton County</t>
  </si>
  <si>
    <t>Genesee County</t>
  </si>
  <si>
    <t>Greene County</t>
  </si>
  <si>
    <t>Hamilton County</t>
  </si>
  <si>
    <t>Herkimer County</t>
  </si>
  <si>
    <t>Jefferson County</t>
  </si>
  <si>
    <t>Kings County</t>
  </si>
  <si>
    <t>Lewis County</t>
  </si>
  <si>
    <t>Livingston County</t>
  </si>
  <si>
    <t>Madison County</t>
  </si>
  <si>
    <t>Monroe County</t>
  </si>
  <si>
    <t>Montgomery County</t>
  </si>
  <si>
    <t>Nassau County</t>
  </si>
  <si>
    <t>New York County</t>
  </si>
  <si>
    <t>Niagara County</t>
  </si>
  <si>
    <t>Oneida County</t>
  </si>
  <si>
    <t>Onondaga County</t>
  </si>
  <si>
    <t>Ontario County</t>
  </si>
  <si>
    <t>Orange County</t>
  </si>
  <si>
    <t>Orleans County</t>
  </si>
  <si>
    <t>Oswego County</t>
  </si>
  <si>
    <t>Otsego County</t>
  </si>
  <si>
    <t>Putnam County</t>
  </si>
  <si>
    <t>Queens County</t>
  </si>
  <si>
    <t>Rensselaer County</t>
  </si>
  <si>
    <t>Richmond County</t>
  </si>
  <si>
    <t>Rockland County</t>
  </si>
  <si>
    <t>Saratoga County</t>
  </si>
  <si>
    <t>Schenectady County</t>
  </si>
  <si>
    <t>Schoharie County</t>
  </si>
  <si>
    <t>Schuyler County</t>
  </si>
  <si>
    <t>Seneca County</t>
  </si>
  <si>
    <t>St. Lawrence County</t>
  </si>
  <si>
    <t>Steuben County</t>
  </si>
  <si>
    <t>Suffolk County</t>
  </si>
  <si>
    <t>Sullivan County</t>
  </si>
  <si>
    <t>Tioga County</t>
  </si>
  <si>
    <t>Tompkins County</t>
  </si>
  <si>
    <t>Ulster County</t>
  </si>
  <si>
    <t>Warren County</t>
  </si>
  <si>
    <t>Washington County</t>
  </si>
  <si>
    <t>Wayne County</t>
  </si>
  <si>
    <t>Westchester County</t>
  </si>
  <si>
    <t>Wyoming County</t>
  </si>
  <si>
    <t>Yates County</t>
  </si>
  <si>
    <t>ABE  Alfalfa-Trefoil-Grass</t>
  </si>
  <si>
    <t>ABT  Alfalfa-Trefoil-Grass</t>
  </si>
  <si>
    <t>AGE  Alfalfa-Grass Mix</t>
  </si>
  <si>
    <t>AGT  Alfalfa-Grass Mix</t>
  </si>
  <si>
    <t>ALE  Alfalfa</t>
  </si>
  <si>
    <t>ALT  Alfalfa</t>
  </si>
  <si>
    <t>ASP  Asparagus</t>
  </si>
  <si>
    <t>BCE  Birdsfoot Trefoil-Clover</t>
  </si>
  <si>
    <t>BCT  Birdsfoot Trefoil-Clover</t>
  </si>
  <si>
    <t>BDR  Beans - Dry</t>
  </si>
  <si>
    <t>BET  Beets</t>
  </si>
  <si>
    <t>BGE  Birdsfoot Trefoil-Grass</t>
  </si>
  <si>
    <t>BGT  Birdsfoot Trefoil-Grass</t>
  </si>
  <si>
    <t>BNL  Beans - Lima</t>
  </si>
  <si>
    <t>BNS  Beans- Snap</t>
  </si>
  <si>
    <t>BRP  Broccoli-Transplanted</t>
  </si>
  <si>
    <t>BRS  Broccoli-Seeded</t>
  </si>
  <si>
    <t>BSE  Birdsfoot Trefoil-Seed Prod.</t>
  </si>
  <si>
    <t>BSS  Barley-Spring w/Legume</t>
  </si>
  <si>
    <t>BST  Birdsfoot Trefoil-Seed Prod.</t>
  </si>
  <si>
    <t>BTE  Birdsfoot Trefoil</t>
  </si>
  <si>
    <t>BTT  Birdsfoot Trefoil</t>
  </si>
  <si>
    <t>BUK  Buckwheat</t>
  </si>
  <si>
    <t>BUS  Brussels Sprouts</t>
  </si>
  <si>
    <t>BWI  Barley-Winter</t>
  </si>
  <si>
    <t>BWS  Barley-Winter w/Legume</t>
  </si>
  <si>
    <t>CAR  Carrots</t>
  </si>
  <si>
    <t>CBP  Cabbage - Transplanted</t>
  </si>
  <si>
    <t>CBS  Cabbage - Seed</t>
  </si>
  <si>
    <t>CEL  Celery</t>
  </si>
  <si>
    <t>CFP  Cauliflower - Transplanted</t>
  </si>
  <si>
    <t>CFS  Cauliflower - Seeded</t>
  </si>
  <si>
    <t>CGE  Clover-Grass</t>
  </si>
  <si>
    <t>CGT  Clover-Grass</t>
  </si>
  <si>
    <t>CHC  Chinese Cabbage</t>
  </si>
  <si>
    <t>CKP  Cucumber - Transplanted</t>
  </si>
  <si>
    <t>CKS  Cucumber - Seeded</t>
  </si>
  <si>
    <t>CLE  Clover</t>
  </si>
  <si>
    <t>CLT  Clover</t>
  </si>
  <si>
    <t>COG  Corn-Grain</t>
  </si>
  <si>
    <t>COS  Corn-Silage</t>
  </si>
  <si>
    <t>CRD  Chard</t>
  </si>
  <si>
    <t>CSE  Clover-Seed Production</t>
  </si>
  <si>
    <t>CST  Clover-Seed Production</t>
  </si>
  <si>
    <t>CVE  Crownvetch</t>
  </si>
  <si>
    <t>CVT  Crownvetch</t>
  </si>
  <si>
    <t>EGG  Eggplant</t>
  </si>
  <si>
    <t>END  Endive</t>
  </si>
  <si>
    <t>GAR  Garlic</t>
  </si>
  <si>
    <t>GIE  Grass-Intensive Mgmt.</t>
  </si>
  <si>
    <t>GIT  Grass-Intensive Mgmt.</t>
  </si>
  <si>
    <t>GRE  Grasses</t>
  </si>
  <si>
    <t>GRT  Grasses</t>
  </si>
  <si>
    <t>IDL  Idle Land</t>
  </si>
  <si>
    <t>LET  Lettuce</t>
  </si>
  <si>
    <t>MIL  Millet</t>
  </si>
  <si>
    <t>MIX  Mixed Vegetables</t>
  </si>
  <si>
    <t>MML  Muskmelon</t>
  </si>
  <si>
    <t>MUS  Mustard</t>
  </si>
  <si>
    <t>OAS  Oats-Seeded w/Legume</t>
  </si>
  <si>
    <t>OAT  Oats</t>
  </si>
  <si>
    <t>ONP  Onion-Transplant</t>
  </si>
  <si>
    <t>ONS  Onion-Seeded</t>
  </si>
  <si>
    <t>PEA  Peas</t>
  </si>
  <si>
    <t>PEP  Peppers</t>
  </si>
  <si>
    <t>PGE  Pasture w/Improved Grass</t>
  </si>
  <si>
    <t>PGT  Pasture w/Improved Grass</t>
  </si>
  <si>
    <t>PIE  Pasture-Rotational Grazing</t>
  </si>
  <si>
    <t>PIT  Pasture-Rotational Grazing</t>
  </si>
  <si>
    <t>PLE  Pasture with Legumes</t>
  </si>
  <si>
    <t>PLT  Pasture with Legumes</t>
  </si>
  <si>
    <t>PNT  Pasture w/Native Grasses</t>
  </si>
  <si>
    <t>POP  Popcorn</t>
  </si>
  <si>
    <t>POT  Potato</t>
  </si>
  <si>
    <t>PSL  Parsley</t>
  </si>
  <si>
    <t>PSN  Parsnips</t>
  </si>
  <si>
    <t>PUM  Pumpkins</t>
  </si>
  <si>
    <t>RAD  Radishes</t>
  </si>
  <si>
    <t>RHU  Rhubarb</t>
  </si>
  <si>
    <t>RUT  Rutabagas</t>
  </si>
  <si>
    <t>RYC  Rye-Cover Crop</t>
  </si>
  <si>
    <t>RYS  Rye-Seed Production</t>
  </si>
  <si>
    <t>SOF  Sorghum-Forage</t>
  </si>
  <si>
    <t>SOG  Sorghum-Grain</t>
  </si>
  <si>
    <t>SOY  Soybeans</t>
  </si>
  <si>
    <t>SPF  Spinach-Fall</t>
  </si>
  <si>
    <t>SPS  Spinach-Spring</t>
  </si>
  <si>
    <t>SQS  Squash-Summer</t>
  </si>
  <si>
    <t>SQW  Squash-Winter</t>
  </si>
  <si>
    <t>SSH  Sorghum-Sudan Hybrid</t>
  </si>
  <si>
    <t>SUD  Sudangrass</t>
  </si>
  <si>
    <t>SUN  Sunflower</t>
  </si>
  <si>
    <t>SWC  Sweet Corn</t>
  </si>
  <si>
    <t>TOM  Tomato</t>
  </si>
  <si>
    <t>TRE  Christmas Trees</t>
  </si>
  <si>
    <t>TRP  Triticale/Peas</t>
  </si>
  <si>
    <t>TRT  Christmas Trees</t>
  </si>
  <si>
    <t>TUR  Turnips</t>
  </si>
  <si>
    <t>WAT  Watermelon</t>
  </si>
  <si>
    <t>WHS  Wheat Seeded w/Legume</t>
  </si>
  <si>
    <t>WHT  Wheat</t>
  </si>
  <si>
    <t>WPE  Waterways, Pond Dikes</t>
  </si>
  <si>
    <t>WPT  Waterways, Pond Dikes</t>
  </si>
  <si>
    <t>BSP  Barley-Spring</t>
  </si>
  <si>
    <t>OTH  Unlisted Crop</t>
  </si>
  <si>
    <t>Sod</t>
  </si>
  <si>
    <t>1-25%</t>
  </si>
  <si>
    <t>&gt;50%</t>
  </si>
  <si>
    <t>26-50%</t>
  </si>
  <si>
    <t>Year 1</t>
  </si>
  <si>
    <t>Year2</t>
  </si>
  <si>
    <t>Year3</t>
  </si>
  <si>
    <t>&lt;1%</t>
  </si>
  <si>
    <t>Table for Sod N equation</t>
  </si>
  <si>
    <t>Sod Mineralization Table</t>
  </si>
  <si>
    <t>Amm.-N Utilized-multi-field</t>
  </si>
  <si>
    <t>swine</t>
  </si>
  <si>
    <t>horses</t>
  </si>
  <si>
    <t>sheep</t>
  </si>
  <si>
    <t>ManureTypes</t>
  </si>
  <si>
    <t>% Amm.-N Utilized-single field#2</t>
  </si>
  <si>
    <t>% O-NB available-single field#2</t>
  </si>
  <si>
    <t>%O-N available-single field #1</t>
  </si>
  <si>
    <t>% Amm.-N Utilized-single field #1</t>
  </si>
  <si>
    <t>Organic-N</t>
  </si>
  <si>
    <t>Inorganic-N</t>
  </si>
  <si>
    <t xml:space="preserve">N Guidelines </t>
  </si>
  <si>
    <t>21-24</t>
  </si>
  <si>
    <t>&lt;21</t>
  </si>
  <si>
    <t>OM to LOI</t>
  </si>
  <si>
    <t>y = 126.36+4.0944x-0.0199x2</t>
  </si>
  <si>
    <t>r2=0.9851; n = 33</t>
  </si>
  <si>
    <t>(2) Pre-Sidedress Nitrate Test (PSNT) Evaluation</t>
  </si>
  <si>
    <t>Nitrate-N (ppm)</t>
  </si>
  <si>
    <t>%Organic Matter to %LOI Convertor Tool:</t>
  </si>
  <si>
    <t>If sod was in the rotation what was the estimated % legume when rotated into corn?</t>
  </si>
  <si>
    <t>&lt;1 Legume</t>
  </si>
  <si>
    <t>1-25% Legume</t>
  </si>
  <si>
    <t>26-50% Legume</t>
  </si>
  <si>
    <t>&gt;50% Legume</t>
  </si>
  <si>
    <t>Chemical</t>
  </si>
  <si>
    <t>Plowdown</t>
  </si>
  <si>
    <t>Crop Code - Name</t>
  </si>
  <si>
    <t>Crop Variety</t>
  </si>
  <si>
    <t>If sod was in the rotation, when was the sod terminated?</t>
  </si>
  <si>
    <r>
      <t>≥</t>
    </r>
    <r>
      <rPr>
        <sz val="10"/>
        <rFont val="Arial"/>
        <family val="2"/>
      </rPr>
      <t>25</t>
    </r>
  </si>
  <si>
    <t>Corn Population Density</t>
  </si>
  <si>
    <t>Preliminary N Need</t>
  </si>
  <si>
    <t>*</t>
  </si>
  <si>
    <t>Field Name</t>
  </si>
  <si>
    <t>What was the yield on this field?</t>
  </si>
  <si>
    <t>wet ton/acre</t>
  </si>
  <si>
    <t>Row Type</t>
  </si>
  <si>
    <t>30" Rows</t>
  </si>
  <si>
    <t>15" Rows</t>
  </si>
  <si>
    <t>Twin Rows</t>
  </si>
  <si>
    <t>Cover Crop in Rotation? Y/N</t>
  </si>
  <si>
    <t>If yes, what year? (yyyy)</t>
  </si>
  <si>
    <t>If yes, what cover crop?</t>
  </si>
  <si>
    <t>Crop</t>
  </si>
  <si>
    <t>How was the sod terminated?</t>
  </si>
  <si>
    <t>SodTerminationMethod</t>
  </si>
  <si>
    <t>% Moisture at Harvest?</t>
  </si>
  <si>
    <t>N Balance for Corn</t>
  </si>
  <si>
    <t>preplant/broadcast</t>
  </si>
  <si>
    <t>preplant/broadcast &amp; incorporation</t>
  </si>
  <si>
    <t>starter/banded</t>
  </si>
  <si>
    <t>starter/popup</t>
  </si>
  <si>
    <t>sidedress/incorporated</t>
  </si>
  <si>
    <t>Late Season Stalk Nitrate</t>
  </si>
  <si>
    <t>ISNT Critical value</t>
  </si>
  <si>
    <t>Stalk N (ppm)</t>
  </si>
  <si>
    <t>Deficient N</t>
  </si>
  <si>
    <t>Optimum N</t>
  </si>
  <si>
    <t>Excess N</t>
  </si>
  <si>
    <t>Sod Management</t>
  </si>
  <si>
    <t>Contact Information</t>
  </si>
  <si>
    <t>Field Information</t>
  </si>
  <si>
    <t>Field Conditions (#1=most impact, #4=least impact)</t>
  </si>
  <si>
    <t>Density</t>
  </si>
  <si>
    <t>http://nmsp.css.cornell.edu/publications/factsheets.asp</t>
  </si>
  <si>
    <t>http://nmsp.css.cornell.edu/projects/Nitrogenforcorn.asp</t>
  </si>
  <si>
    <t xml:space="preserve">Interpretation: </t>
  </si>
  <si>
    <t>NOTE</t>
  </si>
  <si>
    <r>
      <t>Not all laboratories use the same LOI method. For interpretation of ISNT values, only use LOI determined by soil exposure for 1 hr at 105</t>
    </r>
    <r>
      <rPr>
        <vertAlign val="superscript"/>
        <sz val="10"/>
        <rFont val="Arial"/>
        <family val="2"/>
      </rPr>
      <t>o</t>
    </r>
    <r>
      <rPr>
        <sz val="10"/>
        <rFont val="Arial"/>
        <family val="2"/>
      </rPr>
      <t>C to remove moisture followed by ashing at 500</t>
    </r>
    <r>
      <rPr>
        <vertAlign val="superscript"/>
        <sz val="10"/>
        <rFont val="Arial"/>
        <family val="2"/>
      </rPr>
      <t>o</t>
    </r>
    <r>
      <rPr>
        <sz val="10"/>
        <rFont val="Arial"/>
        <family val="2"/>
      </rPr>
      <t xml:space="preserve">C for 2 hrs as done by the Cornell Nutrient Analysis Laboratory (CNAL). </t>
    </r>
  </si>
  <si>
    <t>Sample ID</t>
  </si>
  <si>
    <t>Lab Name</t>
  </si>
  <si>
    <t>Date</t>
  </si>
  <si>
    <t>Default Manure</t>
  </si>
  <si>
    <t>1) Field ID</t>
  </si>
  <si>
    <t>3) County</t>
  </si>
  <si>
    <t>5) Drained or Undrained</t>
  </si>
  <si>
    <t>7) Corn Population Density</t>
  </si>
  <si>
    <t>2)</t>
  </si>
  <si>
    <t>4)</t>
  </si>
  <si>
    <t>6)</t>
  </si>
  <si>
    <t>8)</t>
  </si>
  <si>
    <t>10)</t>
  </si>
  <si>
    <t>12)</t>
  </si>
  <si>
    <t>Injected</t>
  </si>
  <si>
    <t xml:space="preserve"> Incorporated within 1 day</t>
  </si>
  <si>
    <t xml:space="preserve"> Incorporated within 2 days</t>
  </si>
  <si>
    <t xml:space="preserve"> Incorporated within 3 days</t>
  </si>
  <si>
    <t xml:space="preserve"> Incorporated within 4-5 days</t>
  </si>
  <si>
    <t xml:space="preserve"> Incorporated after 5 days</t>
  </si>
  <si>
    <t>15) Application Method</t>
  </si>
  <si>
    <t>16) Incorporation Equipment</t>
  </si>
  <si>
    <t>17) Manure Analysis</t>
  </si>
  <si>
    <t>% Moisture</t>
  </si>
  <si>
    <t>HarvestUnits</t>
  </si>
  <si>
    <t>wet bushel/acre</t>
  </si>
  <si>
    <t>bales</t>
  </si>
  <si>
    <t>(3) Illinois Soil Nitrogen Test (ISNT) Evaluation</t>
  </si>
  <si>
    <t>http://nmsp.css.cornell.edu/nutrient_guidelines</t>
  </si>
  <si>
    <t>* Not to be used to determine N needs for 1st year corn following a well-managed alfalfa or grass sod. For N needs for 1st year corn see Agronomy Fact Sheet #21 (Nitrogen needs for first year corn).</t>
  </si>
  <si>
    <t>Our research to date (2003-2008) shows that if the field shows up above the line and the field is managed well (i.e. proper weed control, etc.), a yield response to extra N is highly unlikely. If the field falls below the line, extra N could improve yields (assuming the absence of a drought) and the Cornell corn N equation should be used to determine the quantity of N that may be needed. For more information on the Cornell corn-N equation or the ISNT for corn refer to the Agronomy Fact Sheets #35 (Nitrogen guidelines for corn) and #36 (Illinois soil nitrogen test for corn). For official Cornell University fertility guidelines for corn, see: http://nmsp.css.cornell.edu/nutrient_guidelines.</t>
  </si>
  <si>
    <t>Agronomy Fact Sheet #3</t>
  </si>
  <si>
    <t>Agronomy Fact Sheet #31</t>
  </si>
  <si>
    <t xml:space="preserve">Agronomy Fact Sheet #35 </t>
  </si>
  <si>
    <t>Agronomy Fact Sheet #36</t>
  </si>
  <si>
    <t>Pre-Sidedress Nitrate Test:</t>
  </si>
  <si>
    <t>Nitrogen Needs For First Year Corn:</t>
  </si>
  <si>
    <t>Late Season Stalk Nitrate Test:</t>
  </si>
  <si>
    <t>Nitrogen Guidelines for Corn:</t>
  </si>
  <si>
    <t>Illinois Soil Nitrogen Test For Corn:</t>
  </si>
  <si>
    <t>Whole Farm ISNT and Stalk Nitrate Field History Survey &amp; Nitrogen Management Evaluation Tool</t>
  </si>
  <si>
    <t>Al (lbs/acre)</t>
  </si>
  <si>
    <t>Mg (lbs/acre)</t>
  </si>
  <si>
    <t>Ca (lbs/acre)</t>
  </si>
  <si>
    <t>Fe (lbs/acre)</t>
  </si>
  <si>
    <t>Mn (lbs/acre)</t>
  </si>
  <si>
    <t>Zn (lbs/acre)</t>
  </si>
  <si>
    <r>
      <t>pH CaCl</t>
    </r>
    <r>
      <rPr>
        <vertAlign val="subscript"/>
        <sz val="10"/>
        <rFont val="Arial"/>
        <family val="2"/>
      </rPr>
      <t>2</t>
    </r>
  </si>
  <si>
    <t>Soil Analysis and Illinois Soil Nitrogen Test</t>
  </si>
  <si>
    <t>Incorporation equipment used?</t>
  </si>
  <si>
    <t>Dry Matter</t>
  </si>
  <si>
    <t>Application method used?</t>
  </si>
  <si>
    <t>N    (%)</t>
  </si>
  <si>
    <r>
      <t>P</t>
    </r>
    <r>
      <rPr>
        <vertAlign val="subscript"/>
        <sz val="10"/>
        <rFont val="Arial"/>
        <family val="2"/>
      </rPr>
      <t>2</t>
    </r>
    <r>
      <rPr>
        <sz val="10"/>
        <rFont val="Arial"/>
        <family val="2"/>
      </rPr>
      <t>0</t>
    </r>
    <r>
      <rPr>
        <vertAlign val="subscript"/>
        <sz val="10"/>
        <rFont val="Arial"/>
        <family val="2"/>
      </rPr>
      <t xml:space="preserve">5 </t>
    </r>
    <r>
      <rPr>
        <sz val="10"/>
        <rFont val="Arial"/>
        <family val="2"/>
      </rPr>
      <t xml:space="preserve"> (%)</t>
    </r>
  </si>
  <si>
    <r>
      <t>K</t>
    </r>
    <r>
      <rPr>
        <vertAlign val="subscript"/>
        <sz val="10"/>
        <rFont val="Arial"/>
        <family val="2"/>
      </rPr>
      <t>2</t>
    </r>
    <r>
      <rPr>
        <sz val="10"/>
        <rFont val="Arial"/>
        <family val="2"/>
      </rPr>
      <t>O (%)</t>
    </r>
  </si>
  <si>
    <t>Sod?</t>
  </si>
  <si>
    <t>Remaining N Need (lbs/acre)</t>
  </si>
  <si>
    <t>Fertilizer N Credit (lbs/acre)</t>
  </si>
  <si>
    <t>Inorganic-N (lbs/acre)</t>
  </si>
  <si>
    <t>Organic-N (lbs/acre)</t>
  </si>
  <si>
    <t>Current Manure N Credit (lbs/acre)</t>
  </si>
  <si>
    <t>Preliminary N Need (lbs/acre)</t>
  </si>
  <si>
    <t>Past Manure Credit (lbs/acre)</t>
  </si>
  <si>
    <t>Sod N Credit (lbs/acre)</t>
  </si>
  <si>
    <t>Soil N Credit (lbs/acre)</t>
  </si>
  <si>
    <t>Required N for Corn (lbs/acre)</t>
  </si>
  <si>
    <t>(lbs/acre)</t>
  </si>
  <si>
    <t>Nitrogen (N)</t>
  </si>
  <si>
    <t>% Solids</t>
  </si>
  <si>
    <t>Inorgani-N</t>
  </si>
  <si>
    <t>If bales then what was the bale weight?</t>
  </si>
  <si>
    <t>If bales the what was the bale weight?</t>
  </si>
  <si>
    <t>Late Season Stalk Nitrate Interpretation</t>
  </si>
  <si>
    <t xml:space="preserve">9) Cover Crops in Rotation? </t>
  </si>
  <si>
    <t>Yes/No</t>
  </si>
  <si>
    <t>If yes…….What Year?</t>
  </si>
  <si>
    <t>…….What Cover Crop?</t>
  </si>
  <si>
    <t>14) Current and Past Manure Applications</t>
  </si>
  <si>
    <t>Not Incorporated</t>
  </si>
  <si>
    <r>
      <t>Phosphorus (P</t>
    </r>
    <r>
      <rPr>
        <vertAlign val="subscript"/>
        <sz val="10"/>
        <rFont val="Arial"/>
        <family val="2"/>
      </rPr>
      <t>2</t>
    </r>
    <r>
      <rPr>
        <sz val="10"/>
        <rFont val="Arial"/>
        <family val="2"/>
      </rPr>
      <t>O</t>
    </r>
    <r>
      <rPr>
        <vertAlign val="subscript"/>
        <sz val="10"/>
        <rFont val="Arial"/>
        <family val="2"/>
      </rPr>
      <t>5</t>
    </r>
    <r>
      <rPr>
        <sz val="10"/>
        <rFont val="Arial"/>
        <family val="2"/>
      </rPr>
      <t>)</t>
    </r>
  </si>
  <si>
    <t>18) Fertilizers for Crops in:</t>
  </si>
  <si>
    <r>
      <t>Potassium (K</t>
    </r>
    <r>
      <rPr>
        <vertAlign val="subscript"/>
        <sz val="10"/>
        <rFont val="Arial"/>
        <family val="2"/>
      </rPr>
      <t>2</t>
    </r>
    <r>
      <rPr>
        <sz val="10"/>
        <rFont val="Arial"/>
        <family val="2"/>
      </rPr>
      <t>O)</t>
    </r>
  </si>
  <si>
    <t>If Liquid, Density?</t>
  </si>
  <si>
    <t>LOI (%)</t>
  </si>
  <si>
    <t>OM (%)</t>
  </si>
  <si>
    <t>ISNT-N (ppm)</t>
  </si>
  <si>
    <t>ISNT-N Critical Value (ppm)</t>
  </si>
  <si>
    <r>
      <t>CEC (NH</t>
    </r>
    <r>
      <rPr>
        <vertAlign val="subscript"/>
        <sz val="10"/>
        <rFont val="Arial"/>
        <family val="2"/>
      </rPr>
      <t>4</t>
    </r>
    <r>
      <rPr>
        <sz val="10"/>
        <rFont val="Arial"/>
        <family val="2"/>
      </rPr>
      <t>OAc</t>
    </r>
    <r>
      <rPr>
        <sz val="10"/>
        <rFont val="Arial"/>
        <family val="2"/>
      </rPr>
      <t>)</t>
    </r>
  </si>
  <si>
    <t>pH (0-1 inch; notill)</t>
  </si>
  <si>
    <t>Soluble Salts (mmho)</t>
  </si>
  <si>
    <t>CNAL LOI (%)</t>
  </si>
  <si>
    <t>CNAL ISNT-N (ppm)</t>
  </si>
  <si>
    <t>Critical ISNT-N (ppm)</t>
  </si>
  <si>
    <t>CNAL OM (%)</t>
  </si>
  <si>
    <t>Application Method?</t>
  </si>
  <si>
    <t>Incorporation Equipment Used?</t>
  </si>
  <si>
    <r>
      <t>P</t>
    </r>
    <r>
      <rPr>
        <vertAlign val="subscript"/>
        <sz val="10"/>
        <rFont val="Arial"/>
        <family val="2"/>
      </rPr>
      <t>2</t>
    </r>
    <r>
      <rPr>
        <sz val="10"/>
        <rFont val="Arial"/>
        <family val="2"/>
      </rPr>
      <t>O</t>
    </r>
    <r>
      <rPr>
        <vertAlign val="subscript"/>
        <sz val="10"/>
        <rFont val="Arial"/>
        <family val="2"/>
      </rPr>
      <t xml:space="preserve">5 </t>
    </r>
    <r>
      <rPr>
        <sz val="10"/>
        <rFont val="Arial"/>
        <family val="2"/>
      </rPr>
      <t xml:space="preserve"> (%)</t>
    </r>
  </si>
  <si>
    <t>Apply sidedress N according to the Cornell N guidelines for corn.</t>
  </si>
  <si>
    <t>If you expect a yield response, consider sidedressing 25-50 lbs N/acre.</t>
  </si>
  <si>
    <t>Agronomy Fact Sheet #21</t>
  </si>
  <si>
    <t>If Bales, Bale Weight?</t>
  </si>
  <si>
    <t>For Sod: Terminated When?</t>
  </si>
  <si>
    <t>13) For Sod: Terminated How?</t>
  </si>
  <si>
    <t>11) If Rotation Included Sod, Estimated % Legume When Rotated into Corn?</t>
  </si>
  <si>
    <t xml:space="preserve"> - weed pressure - insect damage - hail damage - severe compaction - lodging - other </t>
  </si>
  <si>
    <t>Gallons/acre or Ton/acre?</t>
  </si>
  <si>
    <t>(5) Additional Information</t>
  </si>
  <si>
    <t xml:space="preserve">The Illinois Soil Nitrogen Test (ISNT) and late-season stalk nitrate test were calibrated for corn grown under New York growing conditions. Recent assessment has shown these tests to be effective in identifying fields with the potential for N fertilizer savings. In our "Whole Farm ISNT Project" our intent is to assess the field and farm data from several dairy and crop farms to (1) identify ISNT-N distribution over the farm: and (2) assess the potential for changes in manure and/or fertilizer N management. In this project we will analyze soils for ISNT-N and general soil fertility and then combine those data with field histories and stalk nitrate for corn fields. The field information required includes field size, crop rotation, and fertilizer and manure records. This survey sheet is the field information collection form.  </t>
  </si>
  <si>
    <t>B (lbs/acre)</t>
  </si>
  <si>
    <t>Extraction Method</t>
  </si>
  <si>
    <t>pH</t>
  </si>
  <si>
    <t>Ex. Acidity (ME/100g)</t>
  </si>
  <si>
    <t>IncorporationTools</t>
  </si>
  <si>
    <t>Moldboard Plow</t>
  </si>
  <si>
    <t>Chisel Plow</t>
  </si>
  <si>
    <t>Disc</t>
  </si>
  <si>
    <t>Field Culitvator</t>
  </si>
  <si>
    <t>No additional N needed.</t>
  </si>
  <si>
    <t>Stalk Nitrate (ppm)</t>
  </si>
  <si>
    <t>Aeration Tool</t>
  </si>
  <si>
    <t>Define "other"</t>
  </si>
  <si>
    <t>Define "Other"</t>
  </si>
  <si>
    <t>N Balance (lbs/acre)</t>
  </si>
  <si>
    <t>N uptake efficiency</t>
  </si>
  <si>
    <t>cattle</t>
  </si>
  <si>
    <t>PSNT (ppm)</t>
  </si>
  <si>
    <t>19) Did Any of the Following Conditions Occur this Year (#1 = most impact, #6 = least impact):</t>
  </si>
  <si>
    <t>20) Crop Yield?</t>
  </si>
  <si>
    <t>21) Additional Field Information of Relevance?</t>
  </si>
  <si>
    <t>22) Most Recent Soil Test Data</t>
  </si>
  <si>
    <t xml:space="preserve">Field Name :            </t>
  </si>
  <si>
    <t>Growing Season</t>
  </si>
  <si>
    <t>Application #1</t>
  </si>
  <si>
    <t>Application #2</t>
  </si>
  <si>
    <t>Sum of Applictions</t>
  </si>
  <si>
    <t>Sum of Applications</t>
  </si>
  <si>
    <t>Buffer pH</t>
  </si>
  <si>
    <t>BufferpH</t>
  </si>
  <si>
    <t>Crop Year:</t>
  </si>
  <si>
    <t>Crop Year</t>
  </si>
  <si>
    <t>#1Manure applications</t>
  </si>
  <si>
    <t>#1  Manure Analysis</t>
  </si>
  <si>
    <t>#2  Manure applications</t>
  </si>
  <si>
    <t>#2 Manure Analysis</t>
  </si>
  <si>
    <t>Crop Year -2 Manure Applications</t>
  </si>
  <si>
    <t>Crop Year -2 Manure Analysis</t>
  </si>
  <si>
    <t>Crop Year -1 Manure Analysis</t>
  </si>
  <si>
    <t>Crop Year -1 Manure Applications</t>
  </si>
  <si>
    <t>Current Crop Year 2nd Manure Analysis</t>
  </si>
  <si>
    <t>Current Crop Year 2nd Manure Application</t>
  </si>
  <si>
    <t>Current Crop Year 1st Manure Application</t>
  </si>
  <si>
    <t>Current Crop Year 1st Manure Analysis</t>
  </si>
  <si>
    <t>Current Crop Year Fertilizer #2</t>
  </si>
  <si>
    <t>Current Crop Year Fertilizer #1</t>
  </si>
  <si>
    <t>Current Crop Year Fertilizer #3</t>
  </si>
  <si>
    <t>Past Crop Year( -1) Manure Application</t>
  </si>
  <si>
    <t>Past Crop Year (-1) Manure Analysis</t>
  </si>
  <si>
    <t>Past Crop Year (-2) Manure Application</t>
  </si>
  <si>
    <t>Past Crop Year (-2) Manure Analysis</t>
  </si>
  <si>
    <t>30"-36", 15",or Twin Rows?</t>
  </si>
  <si>
    <t>32" Rows</t>
  </si>
  <si>
    <t>34" Rows</t>
  </si>
  <si>
    <t>36" Rows</t>
  </si>
  <si>
    <t>RowTypes</t>
  </si>
  <si>
    <t xml:space="preserve">ISNT Interpretation </t>
  </si>
  <si>
    <t>Spreadsheet</t>
  </si>
  <si>
    <t>Animal Type</t>
  </si>
  <si>
    <t>(preplant/broadcast, preplant/broadcast &amp; incorporate, starter/banded, starter/popup, sidedress/broadcast, topdress, sidedress/incorporate)</t>
  </si>
  <si>
    <t>Phosphorus Guidelines</t>
  </si>
  <si>
    <t>COG,COS</t>
  </si>
  <si>
    <t>ALE,ABE,AGE</t>
  </si>
  <si>
    <t>ALT,ABT,AGT</t>
  </si>
  <si>
    <t>BTE,BGE,BCE,BSE,CVE</t>
  </si>
  <si>
    <t>BTT,BGT,BCT,BST,CVT</t>
  </si>
  <si>
    <t>BSS,BWS, OAS,WHS,TRP</t>
  </si>
  <si>
    <t>BSP,BWI,MIL,SOG,WHT,SUN</t>
  </si>
  <si>
    <t>CGE,CLE,CSE</t>
  </si>
  <si>
    <t>CGT,CLT,CST</t>
  </si>
  <si>
    <t>PLE</t>
  </si>
  <si>
    <t>PLT</t>
  </si>
  <si>
    <t>RYS</t>
  </si>
  <si>
    <t>RYC</t>
  </si>
  <si>
    <t>TRE</t>
  </si>
  <si>
    <t>TRT</t>
  </si>
  <si>
    <t>WPE</t>
  </si>
  <si>
    <t>WPT</t>
  </si>
  <si>
    <t>single field sheet</t>
  </si>
  <si>
    <t>BUK,OAT,SOF,SOY,SSH,SUD</t>
  </si>
  <si>
    <t>Recommendation</t>
  </si>
  <si>
    <t>(1) Corn N Balance for Corn</t>
  </si>
  <si>
    <r>
      <t xml:space="preserve">P (lbs/acre)                  </t>
    </r>
    <r>
      <rPr>
        <sz val="8"/>
        <rFont val="Arial"/>
        <family val="2"/>
      </rPr>
      <t xml:space="preserve"> (Morgan Extraction or Converted Equivalent)</t>
    </r>
  </si>
  <si>
    <r>
      <t>K (lbs/acre)</t>
    </r>
    <r>
      <rPr>
        <sz val="8"/>
        <rFont val="Arial"/>
        <family val="2"/>
      </rPr>
      <t xml:space="preserve">                                              (Morgan Extraction or Converted Equivalent)</t>
    </r>
  </si>
  <si>
    <t>%P</t>
  </si>
  <si>
    <r>
      <t>%P</t>
    </r>
    <r>
      <rPr>
        <vertAlign val="subscript"/>
        <sz val="10"/>
        <rFont val="Times New Roman"/>
        <family val="1"/>
      </rPr>
      <t>2</t>
    </r>
    <r>
      <rPr>
        <sz val="10"/>
        <rFont val="Times New Roman"/>
        <family val="1"/>
      </rPr>
      <t>O</t>
    </r>
    <r>
      <rPr>
        <vertAlign val="subscript"/>
        <sz val="10"/>
        <rFont val="Times New Roman"/>
        <family val="1"/>
      </rPr>
      <t>5</t>
    </r>
  </si>
  <si>
    <t>Corn Nitrogen Balance</t>
  </si>
  <si>
    <t>Cornell Recommended N for Corn</t>
  </si>
  <si>
    <t>Our research to date (2003-2008) shows that if the field shows up above the  zero line and the field is managed well (i.e. proper weed control, etc.), a yield response to extra N is highly unlikely. If the field falls below the zero line, extra N could improve yields (assuming the absence of a drought) and the Cornell corn N equation should be used to determine the quantity of N that may be needed. For more information on the Cornell corn-N equation or the ISNT for corn refer to the Agronomy Fact Sheets #35 (Nitrogen guidelines for corn) and #36 (Illinois soil nitrogen test for corn). For official Cornell University fertility guidelines for corn, see: http://nmsp.css.cornell.edu/nutrient_guidelines.</t>
  </si>
  <si>
    <t>Acton</t>
  </si>
  <si>
    <t>Adams</t>
  </si>
  <si>
    <t>Adirondack</t>
  </si>
  <si>
    <t>Adjidaumo</t>
  </si>
  <si>
    <t>Adrian</t>
  </si>
  <si>
    <t>Agawam</t>
  </si>
  <si>
    <t>Albia</t>
  </si>
  <si>
    <t>Albrights</t>
  </si>
  <si>
    <t>Alden</t>
  </si>
  <si>
    <t>Allagash</t>
  </si>
  <si>
    <t>Allard</t>
  </si>
  <si>
    <t>Allendale</t>
  </si>
  <si>
    <t>Allis</t>
  </si>
  <si>
    <t>Alluvial Land</t>
  </si>
  <si>
    <t>Almond</t>
  </si>
  <si>
    <t>Alps</t>
  </si>
  <si>
    <t>Altmar</t>
  </si>
  <si>
    <t>Alton</t>
  </si>
  <si>
    <t>Amboy</t>
  </si>
  <si>
    <t>Amenia</t>
  </si>
  <si>
    <t>Angola</t>
  </si>
  <si>
    <t>Appleton</t>
  </si>
  <si>
    <t>Arkport</t>
  </si>
  <si>
    <t>Armagh</t>
  </si>
  <si>
    <t>Arnot</t>
  </si>
  <si>
    <t>Ashville</t>
  </si>
  <si>
    <t>Atherton</t>
  </si>
  <si>
    <t>Atkins</t>
  </si>
  <si>
    <t>Atsion</t>
  </si>
  <si>
    <t>Au Gres</t>
  </si>
  <si>
    <t>Aurelie</t>
  </si>
  <si>
    <t>Aurora</t>
  </si>
  <si>
    <t>Barbour</t>
  </si>
  <si>
    <t>Barcelona</t>
  </si>
  <si>
    <t>SMG</t>
  </si>
  <si>
    <t>ALF YP UD</t>
  </si>
  <si>
    <t>ALF YP DR</t>
  </si>
  <si>
    <t>Barre</t>
  </si>
  <si>
    <t>Bash</t>
  </si>
  <si>
    <t>Basher</t>
  </si>
  <si>
    <t>Bath</t>
  </si>
  <si>
    <t>Becket</t>
  </si>
  <si>
    <t>Becraft</t>
  </si>
  <si>
    <t>Belgrade</t>
  </si>
  <si>
    <t>Benson</t>
  </si>
  <si>
    <t>Berkshire</t>
  </si>
  <si>
    <t>Bernardston</t>
  </si>
  <si>
    <t>Berrien</t>
  </si>
  <si>
    <t>Berryland</t>
  </si>
  <si>
    <t>Beseman</t>
  </si>
  <si>
    <t>Bice</t>
  </si>
  <si>
    <t>Biddeford</t>
  </si>
  <si>
    <t>Birdsall</t>
  </si>
  <si>
    <t>Blasdell</t>
  </si>
  <si>
    <t>Bombay</t>
  </si>
  <si>
    <t>Bonaparte</t>
  </si>
  <si>
    <t>Bono</t>
  </si>
  <si>
    <t>Boots</t>
  </si>
  <si>
    <t>Borosaprists</t>
  </si>
  <si>
    <t>Boynton</t>
  </si>
  <si>
    <t>Braceville</t>
  </si>
  <si>
    <t>Brayton</t>
  </si>
  <si>
    <t>Bridgehampton</t>
  </si>
  <si>
    <t>Bridport</t>
  </si>
  <si>
    <t>Briggs</t>
  </si>
  <si>
    <t>Brinkerton</t>
  </si>
  <si>
    <t>Broadalbin</t>
  </si>
  <si>
    <t>Brockport</t>
  </si>
  <si>
    <t>Brookfield</t>
  </si>
  <si>
    <t>Buckland</t>
  </si>
  <si>
    <t>Bucksport</t>
  </si>
  <si>
    <t>Budd</t>
  </si>
  <si>
    <t>Burdett</t>
  </si>
  <si>
    <t>Burnham</t>
  </si>
  <si>
    <t>Busti</t>
  </si>
  <si>
    <t>Buxton</t>
  </si>
  <si>
    <t>Cambria</t>
  </si>
  <si>
    <t>Cambridge</t>
  </si>
  <si>
    <t>Camillus</t>
  </si>
  <si>
    <t>Camroden</t>
  </si>
  <si>
    <t>Canaan</t>
  </si>
  <si>
    <t>Canaan-Rock Outcrop</t>
  </si>
  <si>
    <t>Canadice</t>
  </si>
  <si>
    <t>Canandaigua</t>
  </si>
  <si>
    <t>Canaseraga</t>
  </si>
  <si>
    <t>Canastota</t>
  </si>
  <si>
    <t>Caneadea</t>
  </si>
  <si>
    <t>Canfield</t>
  </si>
  <si>
    <t>Canton</t>
  </si>
  <si>
    <t>Carbondale</t>
  </si>
  <si>
    <t>Carlisle</t>
  </si>
  <si>
    <t>Carrollton</t>
  </si>
  <si>
    <t>Carver</t>
  </si>
  <si>
    <t>Carver-Plymouth</t>
  </si>
  <si>
    <t>Castile</t>
  </si>
  <si>
    <t>Cathro</t>
  </si>
  <si>
    <t>Cathro-Greenwood</t>
  </si>
  <si>
    <t>Cattaraugus</t>
  </si>
  <si>
    <t>Cavode</t>
  </si>
  <si>
    <t>Cayuga</t>
  </si>
  <si>
    <t>Cazenovia</t>
  </si>
  <si>
    <t>Ceresco</t>
  </si>
  <si>
    <t>Chadakoin</t>
  </si>
  <si>
    <t>Chagrin</t>
  </si>
  <si>
    <t>Champlain</t>
  </si>
  <si>
    <t>Charles</t>
  </si>
  <si>
    <t>Charlton</t>
  </si>
  <si>
    <t>Chaumont</t>
  </si>
  <si>
    <t>Chautauqua</t>
  </si>
  <si>
    <t>Cheektowaga</t>
  </si>
  <si>
    <t>Chenango</t>
  </si>
  <si>
    <t>Cheshire</t>
  </si>
  <si>
    <t>Chippeny</t>
  </si>
  <si>
    <t>Chippewa</t>
  </si>
  <si>
    <t>Churchville</t>
  </si>
  <si>
    <t>Cicero</t>
  </si>
  <si>
    <t>Clarkson</t>
  </si>
  <si>
    <t>Claverack</t>
  </si>
  <si>
    <t>Clymer</t>
  </si>
  <si>
    <t>Cohoctah</t>
  </si>
  <si>
    <t>Collamer</t>
  </si>
  <si>
    <t>Colonie</t>
  </si>
  <si>
    <t>Colosse</t>
  </si>
  <si>
    <t>Colrain</t>
  </si>
  <si>
    <t>Colton</t>
  </si>
  <si>
    <t>Colwood</t>
  </si>
  <si>
    <t>Conesus</t>
  </si>
  <si>
    <t>Conotton</t>
  </si>
  <si>
    <t>Constable</t>
  </si>
  <si>
    <t>Cook</t>
  </si>
  <si>
    <t>Copake</t>
  </si>
  <si>
    <t>Cornish</t>
  </si>
  <si>
    <t>Cosad</t>
  </si>
  <si>
    <t>Cossayuna</t>
  </si>
  <si>
    <t>Covert</t>
  </si>
  <si>
    <t>Coveytown</t>
  </si>
  <si>
    <t>Covington</t>
  </si>
  <si>
    <t>Crary</t>
  </si>
  <si>
    <t>Croghan</t>
  </si>
  <si>
    <t>Culvers</t>
  </si>
  <si>
    <t>Dalbo</t>
  </si>
  <si>
    <t>Dalton</t>
  </si>
  <si>
    <t>Danley</t>
  </si>
  <si>
    <t>Dannemora</t>
  </si>
  <si>
    <t>Darien</t>
  </si>
  <si>
    <t>Dawson</t>
  </si>
  <si>
    <t>Deerfield</t>
  </si>
  <si>
    <t>Deford</t>
  </si>
  <si>
    <t>Dekalb</t>
  </si>
  <si>
    <t>Depeyster</t>
  </si>
  <si>
    <t>Deposit</t>
  </si>
  <si>
    <t>Derb</t>
  </si>
  <si>
    <t>Dixmont</t>
  </si>
  <si>
    <t>Dorval</t>
  </si>
  <si>
    <t>Dover</t>
  </si>
  <si>
    <t>Duane</t>
  </si>
  <si>
    <t>Dunkirk</t>
  </si>
  <si>
    <t>Dutchess</t>
  </si>
  <si>
    <t>Duxbury</t>
  </si>
  <si>
    <t>Edwards</t>
  </si>
  <si>
    <t>Eel</t>
  </si>
  <si>
    <t>Eelweir</t>
  </si>
  <si>
    <t>Elka</t>
  </si>
  <si>
    <t>Ellery</t>
  </si>
  <si>
    <t>Elmridge</t>
  </si>
  <si>
    <t>Elmwood</t>
  </si>
  <si>
    <t>Elnora</t>
  </si>
  <si>
    <t>Empeyville</t>
  </si>
  <si>
    <t>Enfield</t>
  </si>
  <si>
    <t>Ensley</t>
  </si>
  <si>
    <t>Erie</t>
  </si>
  <si>
    <t>Ernest</t>
  </si>
  <si>
    <t>Essex</t>
  </si>
  <si>
    <t>Fahey</t>
  </si>
  <si>
    <t>Farmington</t>
  </si>
  <si>
    <t>Farnham</t>
  </si>
  <si>
    <t>Fernlake</t>
  </si>
  <si>
    <t>Fonda</t>
  </si>
  <si>
    <t>Fredon</t>
  </si>
  <si>
    <t>Freetown</t>
  </si>
  <si>
    <t>Fremont</t>
  </si>
  <si>
    <t>Frenchtown</t>
  </si>
  <si>
    <t>Frewsburg</t>
  </si>
  <si>
    <t>Fryeburg</t>
  </si>
  <si>
    <t>Gage</t>
  </si>
  <si>
    <t>Galen</t>
  </si>
  <si>
    <t>Galestown</t>
  </si>
  <si>
    <t>Galoo</t>
  </si>
  <si>
    <t>Galoo-Rock Outcrop</t>
  </si>
  <si>
    <t>Galway</t>
  </si>
  <si>
    <t>Genesee</t>
  </si>
  <si>
    <t>Georgia</t>
  </si>
  <si>
    <t>Getzville</t>
  </si>
  <si>
    <t>Gilpen</t>
  </si>
  <si>
    <t>Gilpin</t>
  </si>
  <si>
    <t>Glebe</t>
  </si>
  <si>
    <t>Glebe-Saddleback</t>
  </si>
  <si>
    <t>Glendora</t>
  </si>
  <si>
    <t>Glenfield</t>
  </si>
  <si>
    <t>Gloucester</t>
  </si>
  <si>
    <t>Glover</t>
  </si>
  <si>
    <t>Gougeville</t>
  </si>
  <si>
    <t>Granby</t>
  </si>
  <si>
    <t>Grattan</t>
  </si>
  <si>
    <t>Greene</t>
  </si>
  <si>
    <t>Greenwood</t>
  </si>
  <si>
    <t>Grenville</t>
  </si>
  <si>
    <t>Gretor</t>
  </si>
  <si>
    <t>Groton</t>
  </si>
  <si>
    <t>Groveton</t>
  </si>
  <si>
    <t>Guff</t>
  </si>
  <si>
    <t>Guffin</t>
  </si>
  <si>
    <t>Gulf</t>
  </si>
  <si>
    <t>Hadley</t>
  </si>
  <si>
    <t>Haights</t>
  </si>
  <si>
    <t>Haights-Gulf</t>
  </si>
  <si>
    <t>Hailesboro</t>
  </si>
  <si>
    <t>Halcott</t>
  </si>
  <si>
    <t>Halsey</t>
  </si>
  <si>
    <t>Hamlin</t>
  </si>
  <si>
    <t>Hamplain</t>
  </si>
  <si>
    <t>Hannawa</t>
  </si>
  <si>
    <t>Hartland</t>
  </si>
  <si>
    <t>Haven</t>
  </si>
  <si>
    <t>Hawksnest</t>
  </si>
  <si>
    <t>Hempstead</t>
  </si>
  <si>
    <t>Henrietta</t>
  </si>
  <si>
    <t>Herkimer</t>
  </si>
  <si>
    <t>Hermon</t>
  </si>
  <si>
    <t>Hero</t>
  </si>
  <si>
    <t>Heuvelton</t>
  </si>
  <si>
    <t>Hilton</t>
  </si>
  <si>
    <t>Hinckley</t>
  </si>
  <si>
    <t>Hinesburg</t>
  </si>
  <si>
    <t>Hogansburg</t>
  </si>
  <si>
    <t>Hogback</t>
  </si>
  <si>
    <t>Hogback-Ricker</t>
  </si>
  <si>
    <t>Holderton</t>
  </si>
  <si>
    <t>Hollis</t>
  </si>
  <si>
    <t>Holly</t>
  </si>
  <si>
    <t>Holyoke</t>
  </si>
  <si>
    <t>Holyoke-Rock Outcrop</t>
  </si>
  <si>
    <t>Homer</t>
  </si>
  <si>
    <t>Honeoye</t>
  </si>
  <si>
    <t>Hoosic</t>
  </si>
  <si>
    <t>Hornell</t>
  </si>
  <si>
    <t>Hornellsville</t>
  </si>
  <si>
    <t>Houghtonville</t>
  </si>
  <si>
    <t>Housatonic</t>
  </si>
  <si>
    <t>Houseville</t>
  </si>
  <si>
    <t>Howard</t>
  </si>
  <si>
    <t>Hudson</t>
  </si>
  <si>
    <t>Hulberton</t>
  </si>
  <si>
    <t>Ilion</t>
  </si>
  <si>
    <t>Insula</t>
  </si>
  <si>
    <t>Ipswich</t>
  </si>
  <si>
    <t>Ira</t>
  </si>
  <si>
    <t>Ischua</t>
  </si>
  <si>
    <t>Ivory</t>
  </si>
  <si>
    <t>Jebavy</t>
  </si>
  <si>
    <t>Joliet</t>
  </si>
  <si>
    <t>Junius</t>
  </si>
  <si>
    <t>Kalurah</t>
  </si>
  <si>
    <t>Kanona</t>
  </si>
  <si>
    <t>Kars</t>
  </si>
  <si>
    <t>Kearsarge</t>
  </si>
  <si>
    <t>Kendaia</t>
  </si>
  <si>
    <t>Kibbie</t>
  </si>
  <si>
    <t>Kingsbury</t>
  </si>
  <si>
    <t>Kinzua</t>
  </si>
  <si>
    <t>Knickerbocker</t>
  </si>
  <si>
    <t>Lackawanna</t>
  </si>
  <si>
    <t>Lagross</t>
  </si>
  <si>
    <t>Lagross-Haights</t>
  </si>
  <si>
    <t>Lairdsville</t>
  </si>
  <si>
    <t>Lakemont</t>
  </si>
  <si>
    <t>Lakewood</t>
  </si>
  <si>
    <t>Lamson</t>
  </si>
  <si>
    <t>Lanesboro</t>
  </si>
  <si>
    <t>Langford</t>
  </si>
  <si>
    <t>Lansing</t>
  </si>
  <si>
    <t>Leck Kill</t>
  </si>
  <si>
    <t>Leicester</t>
  </si>
  <si>
    <t>Leon</t>
  </si>
  <si>
    <t>Lewbath</t>
  </si>
  <si>
    <t>Lewbeach</t>
  </si>
  <si>
    <t>Leyden</t>
  </si>
  <si>
    <t>Lima</t>
  </si>
  <si>
    <t>Limerick</t>
  </si>
  <si>
    <t>Linden</t>
  </si>
  <si>
    <t>Linlithgo</t>
  </si>
  <si>
    <t>Livingston</t>
  </si>
  <si>
    <t>Lobdell</t>
  </si>
  <si>
    <t>Lockport</t>
  </si>
  <si>
    <t>Lordstown</t>
  </si>
  <si>
    <t>Lovewell</t>
  </si>
  <si>
    <t>Lowville</t>
  </si>
  <si>
    <t>Loxley</t>
  </si>
  <si>
    <t>Lucas</t>
  </si>
  <si>
    <t>Ludlow</t>
  </si>
  <si>
    <t>Lupton</t>
  </si>
  <si>
    <t>Lyman</t>
  </si>
  <si>
    <t>Lyman-Becket-Berkshi</t>
  </si>
  <si>
    <t>Lyme</t>
  </si>
  <si>
    <t>Lyons</t>
  </si>
  <si>
    <t>Machias</t>
  </si>
  <si>
    <t>Macomber</t>
  </si>
  <si>
    <t>Macomber-Taconic</t>
  </si>
  <si>
    <t>Madalin</t>
  </si>
  <si>
    <t>Madawaska</t>
  </si>
  <si>
    <t>Madrid</t>
  </si>
  <si>
    <t>Malone</t>
  </si>
  <si>
    <t>Manahawkin</t>
  </si>
  <si>
    <t>Mandy</t>
  </si>
  <si>
    <t>Manheim</t>
  </si>
  <si>
    <t>Manhoning</t>
  </si>
  <si>
    <t>Manlius</t>
  </si>
  <si>
    <t>Mansfield</t>
  </si>
  <si>
    <t>Maplecrest</t>
  </si>
  <si>
    <t>Marcy</t>
  </si>
  <si>
    <t>Mardin</t>
  </si>
  <si>
    <t>Marilla</t>
  </si>
  <si>
    <t>Markey</t>
  </si>
  <si>
    <t>Marlow</t>
  </si>
  <si>
    <t>Martisco</t>
  </si>
  <si>
    <t>Massena</t>
  </si>
  <si>
    <t>Matoon</t>
  </si>
  <si>
    <t>Matunuck</t>
  </si>
  <si>
    <t>Medihemists</t>
  </si>
  <si>
    <t>Medomak</t>
  </si>
  <si>
    <t>Melrose</t>
  </si>
  <si>
    <t>Menlo</t>
  </si>
  <si>
    <t>Mentor</t>
  </si>
  <si>
    <t>Merrimac</t>
  </si>
  <si>
    <t>Middlebrook</t>
  </si>
  <si>
    <t>Middlebrook-Mongaup</t>
  </si>
  <si>
    <t>Middlebury</t>
  </si>
  <si>
    <t>Millis</t>
  </si>
  <si>
    <t>Millsite</t>
  </si>
  <si>
    <t>Mineola</t>
  </si>
  <si>
    <t>Miner</t>
  </si>
  <si>
    <t>Mino</t>
  </si>
  <si>
    <t>Minoa</t>
  </si>
  <si>
    <t>Mohawk</t>
  </si>
  <si>
    <t>Moira</t>
  </si>
  <si>
    <t>Monadnock</t>
  </si>
  <si>
    <t>Monarda</t>
  </si>
  <si>
    <t>Mongaup</t>
  </si>
  <si>
    <t>Montauk</t>
  </si>
  <si>
    <t>Mooers</t>
  </si>
  <si>
    <t>Morocco</t>
  </si>
  <si>
    <t>Morris</t>
  </si>
  <si>
    <t>Mosherville</t>
  </si>
  <si>
    <t>Muck</t>
  </si>
  <si>
    <t>Muck-Peat</t>
  </si>
  <si>
    <t>Mundal</t>
  </si>
  <si>
    <t>Mundalite</t>
  </si>
  <si>
    <t>Mundalite-Rawsonvill</t>
  </si>
  <si>
    <t>Munson</t>
  </si>
  <si>
    <t>Munuscong</t>
  </si>
  <si>
    <t>Muskego</t>
  </si>
  <si>
    <t>Muskellunge</t>
  </si>
  <si>
    <t>Napoleon</t>
  </si>
  <si>
    <t>Napoli</t>
  </si>
  <si>
    <t>Nassau</t>
  </si>
  <si>
    <t>Naumburg</t>
  </si>
  <si>
    <t>Nehasne</t>
  </si>
  <si>
    <t>Nellis</t>
  </si>
  <si>
    <t>Neversink</t>
  </si>
  <si>
    <t>Newfane</t>
  </si>
  <si>
    <t>Newstead</t>
  </si>
  <si>
    <t>Newton</t>
  </si>
  <si>
    <t>Niagara</t>
  </si>
  <si>
    <t>Nicholville</t>
  </si>
  <si>
    <t>Ninigret</t>
  </si>
  <si>
    <t>Norchip</t>
  </si>
  <si>
    <t>Norwell</t>
  </si>
  <si>
    <t>Norwich</t>
  </si>
  <si>
    <t>Nunda</t>
  </si>
  <si>
    <t>Oakville</t>
  </si>
  <si>
    <t>Occum</t>
  </si>
  <si>
    <t>Odessa</t>
  </si>
  <si>
    <t>Ogdensburg</t>
  </si>
  <si>
    <t>Olean</t>
  </si>
  <si>
    <t>Ondawa</t>
  </si>
  <si>
    <t>Oneida</t>
  </si>
  <si>
    <t>Onoville</t>
  </si>
  <si>
    <t>Ontario</t>
  </si>
  <si>
    <t>Onteora</t>
  </si>
  <si>
    <t>Ontusia</t>
  </si>
  <si>
    <t>Oquaga</t>
  </si>
  <si>
    <t>Oramel</t>
  </si>
  <si>
    <t>Organic</t>
  </si>
  <si>
    <t>Orpark</t>
  </si>
  <si>
    <t>Orwell</t>
  </si>
  <si>
    <t>Ossipee</t>
  </si>
  <si>
    <t>Otego</t>
  </si>
  <si>
    <t>Otisville</t>
  </si>
  <si>
    <t>Ottawa</t>
  </si>
  <si>
    <t>Ovid</t>
  </si>
  <si>
    <t>Palatine</t>
  </si>
  <si>
    <t>Palms</t>
  </si>
  <si>
    <t>Palmyra</t>
  </si>
  <si>
    <t>Panton</t>
  </si>
  <si>
    <t>Papakating</t>
  </si>
  <si>
    <t>Parishville</t>
  </si>
  <si>
    <t>Parsippany</t>
  </si>
  <si>
    <t>Patchin</t>
  </si>
  <si>
    <t>Pawcatuck</t>
  </si>
  <si>
    <t>Pawling</t>
  </si>
  <si>
    <t>Paxton</t>
  </si>
  <si>
    <t>Peacham</t>
  </si>
  <si>
    <t>Peat</t>
  </si>
  <si>
    <t>Peat-Muck</t>
  </si>
  <si>
    <t>Peru</t>
  </si>
  <si>
    <t>Petoskey</t>
  </si>
  <si>
    <t>Phelps</t>
  </si>
  <si>
    <t>Philo</t>
  </si>
  <si>
    <t>Pillsbury</t>
  </si>
  <si>
    <t>Pinckney</t>
  </si>
  <si>
    <t>Pipestone</t>
  </si>
  <si>
    <t>Pittsfield</t>
  </si>
  <si>
    <t>Pittstown</t>
  </si>
  <si>
    <t>Plainbo</t>
  </si>
  <si>
    <t>Plainfield</t>
  </si>
  <si>
    <t>Plessis</t>
  </si>
  <si>
    <t>Plymouth</t>
  </si>
  <si>
    <t>Podunk</t>
  </si>
  <si>
    <t>Poland</t>
  </si>
  <si>
    <t>Pompton</t>
  </si>
  <si>
    <t>Pootatuck</t>
  </si>
  <si>
    <t>Pope</t>
  </si>
  <si>
    <t>Potsdam</t>
  </si>
  <si>
    <t>Poygan</t>
  </si>
  <si>
    <t>Punsit</t>
  </si>
  <si>
    <t>Pyrities</t>
  </si>
  <si>
    <t>Quetico</t>
  </si>
  <si>
    <t>Quetico-Rock Outcrop</t>
  </si>
  <si>
    <t>Raquette</t>
  </si>
  <si>
    <t>Rawsonville</t>
  </si>
  <si>
    <t>Rawsonville-Beseman-</t>
  </si>
  <si>
    <t>Rayne</t>
  </si>
  <si>
    <t>Raynham</t>
  </si>
  <si>
    <t>Raypol</t>
  </si>
  <si>
    <t>Red Hook</t>
  </si>
  <si>
    <t>Redwater</t>
  </si>
  <si>
    <t>Remsen</t>
  </si>
  <si>
    <t>Retsof</t>
  </si>
  <si>
    <t>Rexford</t>
  </si>
  <si>
    <t>Rhinebeck</t>
  </si>
  <si>
    <t>Ricker</t>
  </si>
  <si>
    <t>Ricker-Lyman</t>
  </si>
  <si>
    <t>Ridgebury</t>
  </si>
  <si>
    <t>Rifle</t>
  </si>
  <si>
    <t>Riga</t>
  </si>
  <si>
    <t>Rippowam</t>
  </si>
  <si>
    <t>Riverhead</t>
  </si>
  <si>
    <t>Rockaway</t>
  </si>
  <si>
    <t>Romulus</t>
  </si>
  <si>
    <t>Ross</t>
  </si>
  <si>
    <t>Roundabout</t>
  </si>
  <si>
    <t>Rumney</t>
  </si>
  <si>
    <t>Runeberg</t>
  </si>
  <si>
    <t>Ruse</t>
  </si>
  <si>
    <t>Rushford</t>
  </si>
  <si>
    <t>Saco</t>
  </si>
  <si>
    <t>Salamanca</t>
  </si>
  <si>
    <t>Salmon</t>
  </si>
  <si>
    <t>Saprists</t>
  </si>
  <si>
    <t>Saugatuck</t>
  </si>
  <si>
    <t>Scantic</t>
  </si>
  <si>
    <t>Scarboro</t>
  </si>
  <si>
    <t>Schoharie</t>
  </si>
  <si>
    <t>Schroon</t>
  </si>
  <si>
    <t>Schuyler</t>
  </si>
  <si>
    <t>Scio</t>
  </si>
  <si>
    <t>Scituate</t>
  </si>
  <si>
    <t>Scriba</t>
  </si>
  <si>
    <t>Searsport</t>
  </si>
  <si>
    <t>Shaker</t>
  </si>
  <si>
    <t>Shoreham</t>
  </si>
  <si>
    <t>Sisk</t>
  </si>
  <si>
    <t>Skerry</t>
  </si>
  <si>
    <t>Sloan</t>
  </si>
  <si>
    <t>Sodus</t>
  </si>
  <si>
    <t>Somerset</t>
  </si>
  <si>
    <t>St Johns</t>
  </si>
  <si>
    <t>Staatsburg</t>
  </si>
  <si>
    <t>Stafford</t>
  </si>
  <si>
    <t>Steamburg</t>
  </si>
  <si>
    <t>Stetson</t>
  </si>
  <si>
    <t>Stissing</t>
  </si>
  <si>
    <t>Stockbridge</t>
  </si>
  <si>
    <t>Stockholm</t>
  </si>
  <si>
    <t>Stowe</t>
  </si>
  <si>
    <t>Sudbury</t>
  </si>
  <si>
    <t>Suffield</t>
  </si>
  <si>
    <t>Summerville</t>
  </si>
  <si>
    <t>Sun</t>
  </si>
  <si>
    <t>Sunapee</t>
  </si>
  <si>
    <t>Suncook</t>
  </si>
  <si>
    <t>Suny</t>
  </si>
  <si>
    <t>Surplus</t>
  </si>
  <si>
    <t>Surplus-Sisk</t>
  </si>
  <si>
    <t>Sutton</t>
  </si>
  <si>
    <t>Swanton</t>
  </si>
  <si>
    <t>Swartswood</t>
  </si>
  <si>
    <t>Swormville</t>
  </si>
  <si>
    <t>Taconic</t>
  </si>
  <si>
    <t>Taconic-Macomber</t>
  </si>
  <si>
    <t>Tawas</t>
  </si>
  <si>
    <t>Teel</t>
  </si>
  <si>
    <t>Toledo</t>
  </si>
  <si>
    <t>Tonawanda</t>
  </si>
  <si>
    <t>Tor</t>
  </si>
  <si>
    <t>Torull</t>
  </si>
  <si>
    <t>Towerville</t>
  </si>
  <si>
    <t>Trestle</t>
  </si>
  <si>
    <t>Trout River</t>
  </si>
  <si>
    <t>Troy</t>
  </si>
  <si>
    <t>Trumbull</t>
  </si>
  <si>
    <t>Tughill</t>
  </si>
  <si>
    <t>Tuller</t>
  </si>
  <si>
    <t>Tunbridge</t>
  </si>
  <si>
    <t>Tunbridge-Adirondack</t>
  </si>
  <si>
    <t>Tunkhannock</t>
  </si>
  <si>
    <t>Turin</t>
  </si>
  <si>
    <t>Tuscarora</t>
  </si>
  <si>
    <t>Unadilla</t>
  </si>
  <si>
    <t>Valois</t>
  </si>
  <si>
    <t>Varick</t>
  </si>
  <si>
    <t>Varysburg</t>
  </si>
  <si>
    <t>Venango</t>
  </si>
  <si>
    <t>Vergennes</t>
  </si>
  <si>
    <t>Vly</t>
  </si>
  <si>
    <t>Volusia</t>
  </si>
  <si>
    <t>Waddington</t>
  </si>
  <si>
    <t>Wainola</t>
  </si>
  <si>
    <t>Wakeland</t>
  </si>
  <si>
    <t>Wakeville</t>
  </si>
  <si>
    <t>Wallace</t>
  </si>
  <si>
    <t>Wallington</t>
  </si>
  <si>
    <t>Wallkill</t>
  </si>
  <si>
    <t>Walpole</t>
  </si>
  <si>
    <t>Walton</t>
  </si>
  <si>
    <t>Wampsville</t>
  </si>
  <si>
    <t>Wappinger</t>
  </si>
  <si>
    <t>Wareham</t>
  </si>
  <si>
    <t>Warners</t>
  </si>
  <si>
    <t>Wassaic</t>
  </si>
  <si>
    <t>Watchaug</t>
  </si>
  <si>
    <t>Waumbeck</t>
  </si>
  <si>
    <t>Wayland</t>
  </si>
  <si>
    <t>Weaver</t>
  </si>
  <si>
    <t>Wegatchie</t>
  </si>
  <si>
    <t>Wellsboro</t>
  </si>
  <si>
    <t>Wenonah</t>
  </si>
  <si>
    <t>Westbury</t>
  </si>
  <si>
    <t>Westland</t>
  </si>
  <si>
    <t>Wethersfield</t>
  </si>
  <si>
    <t>Wharton</t>
  </si>
  <si>
    <t>Whately</t>
  </si>
  <si>
    <t>Whippany</t>
  </si>
  <si>
    <t>Whitelaw</t>
  </si>
  <si>
    <t>Whitman</t>
  </si>
  <si>
    <t>Wilbraham</t>
  </si>
  <si>
    <t>Willdin</t>
  </si>
  <si>
    <t>Willette</t>
  </si>
  <si>
    <t>Williamson</t>
  </si>
  <si>
    <t>Willowemoc</t>
  </si>
  <si>
    <t>Wilmington</t>
  </si>
  <si>
    <t>Wilpoint</t>
  </si>
  <si>
    <t>Windsor</t>
  </si>
  <si>
    <t>Winooski</t>
  </si>
  <si>
    <t>Wolcottsburg</t>
  </si>
  <si>
    <t>Wonsqueak</t>
  </si>
  <si>
    <t>Woodbridge</t>
  </si>
  <si>
    <t>Woodlawn</t>
  </si>
  <si>
    <t>Woodstock</t>
  </si>
  <si>
    <t>Woodstock-Rock Outcrop</t>
  </si>
  <si>
    <t>Wooster</t>
  </si>
  <si>
    <t>Woostern</t>
  </si>
  <si>
    <t>Woostern-Bath-Valois</t>
  </si>
  <si>
    <t>Worden</t>
  </si>
  <si>
    <t>Worth</t>
  </si>
  <si>
    <t>Wurtsboro</t>
  </si>
  <si>
    <t>Wyalusing</t>
  </si>
  <si>
    <t>Yalesville</t>
  </si>
  <si>
    <t>Yorkshire</t>
  </si>
  <si>
    <t>(4) Corn Stalk Nitrate Test (CSNT) Evaluation</t>
  </si>
  <si>
    <t>multi field sheet</t>
  </si>
  <si>
    <t>Nitrogen Management Evaluation</t>
  </si>
  <si>
    <t>January</t>
  </si>
  <si>
    <t>February</t>
  </si>
  <si>
    <t>Table for Sod N equation - Multi Field Sheet</t>
  </si>
  <si>
    <t>K Recommendations</t>
  </si>
  <si>
    <t>singlefield YP</t>
  </si>
  <si>
    <t>Nitrogen Guidelines</t>
  </si>
  <si>
    <t>COG, COS</t>
  </si>
  <si>
    <t>SOG,SOF,SUD,SSH,MIL,</t>
  </si>
  <si>
    <t>ALE,AGE,BTE,BCE,ALT,BTT,BST,CLT,CST,CVT</t>
  </si>
  <si>
    <t>AGT,ABT,BCT,BGT,CGT</t>
  </si>
  <si>
    <t>GIE,GRE,</t>
  </si>
  <si>
    <t>WHT,WHS,BWI,BWS</t>
  </si>
  <si>
    <t>OAT,OAS,BSP,BSS,RYS</t>
  </si>
  <si>
    <t>TRE,TRT</t>
  </si>
  <si>
    <t>BUK, RYC</t>
  </si>
  <si>
    <t>SOY, IDL</t>
  </si>
  <si>
    <t>PGE, WPE</t>
  </si>
  <si>
    <t>PGT,PNT</t>
  </si>
  <si>
    <t>PIT</t>
  </si>
  <si>
    <t>PLE,PLT</t>
  </si>
  <si>
    <t>TRP</t>
  </si>
  <si>
    <t>Result</t>
  </si>
  <si>
    <t>GIE,GIT,GRE,GRT,PGE,PGT,PIE, PIT, PNT)</t>
  </si>
  <si>
    <t>single field</t>
  </si>
  <si>
    <t>multi-field</t>
  </si>
  <si>
    <t>Chatfield (E)</t>
  </si>
  <si>
    <t>Chatfield (WE)</t>
  </si>
  <si>
    <t>Alf YP</t>
  </si>
  <si>
    <t xml:space="preserve">Soil Management Group </t>
  </si>
  <si>
    <t>A'</t>
  </si>
  <si>
    <t>Max</t>
  </si>
  <si>
    <t>COS, COG, MIL, SPF, SPG, SSH, SUD, SUN 'A'</t>
  </si>
  <si>
    <t>COS, COG 'MAX'</t>
  </si>
  <si>
    <t>MIL, SPF, SPG, SSH, SUD, SUN "MAX"</t>
  </si>
  <si>
    <t>COS, COG</t>
  </si>
  <si>
    <t>MIL, SPF, SPG, SSH, SUD, SUN</t>
  </si>
  <si>
    <t>SOY</t>
  </si>
  <si>
    <t xml:space="preserve">ALT, AGT, ABT, </t>
  </si>
  <si>
    <t>GIT</t>
  </si>
  <si>
    <t>PGT,GRT</t>
  </si>
  <si>
    <t>BSP,BWI,OAT,WHT</t>
  </si>
  <si>
    <t>(1)ABE,AGE,ALE,BCE…..</t>
  </si>
  <si>
    <t>(2)ABE,AGE,ALE,BCE…..</t>
  </si>
  <si>
    <t>(3)ABE,AGE,ALE,BCE…..</t>
  </si>
  <si>
    <t>Single Field</t>
  </si>
  <si>
    <t>"x"</t>
  </si>
  <si>
    <t>multi</t>
  </si>
</sst>
</file>

<file path=xl/styles.xml><?xml version="1.0" encoding="utf-8"?>
<styleSheet xmlns="http://schemas.openxmlformats.org/spreadsheetml/2006/main">
  <numFmts count="3">
    <numFmt numFmtId="164" formatCode="yyyy"/>
    <numFmt numFmtId="165" formatCode="0.0"/>
    <numFmt numFmtId="166" formatCode="mm/dd/yy;@"/>
  </numFmts>
  <fonts count="51">
    <font>
      <sz val="10"/>
      <name val="Arial"/>
    </font>
    <font>
      <sz val="10"/>
      <name val="Arial"/>
      <family val="2"/>
    </font>
    <font>
      <sz val="8"/>
      <name val="Arial"/>
      <family val="2"/>
    </font>
    <font>
      <vertAlign val="subscript"/>
      <sz val="10"/>
      <name val="Arial"/>
      <family val="2"/>
    </font>
    <font>
      <b/>
      <sz val="10"/>
      <name val="Arial"/>
      <family val="2"/>
    </font>
    <font>
      <sz val="10"/>
      <name val="Arial"/>
      <family val="2"/>
    </font>
    <font>
      <u/>
      <sz val="10"/>
      <color indexed="12"/>
      <name val="Arial"/>
      <family val="2"/>
    </font>
    <font>
      <sz val="10"/>
      <color indexed="8"/>
      <name val="Arial"/>
      <family val="2"/>
    </font>
    <font>
      <b/>
      <sz val="12"/>
      <name val="Arial"/>
      <family val="2"/>
    </font>
    <font>
      <sz val="12"/>
      <name val="Times New Roman"/>
      <family val="1"/>
    </font>
    <font>
      <b/>
      <sz val="16"/>
      <name val="Times New Roman"/>
      <family val="1"/>
    </font>
    <font>
      <sz val="16"/>
      <name val="Arial"/>
      <family val="2"/>
    </font>
    <font>
      <b/>
      <sz val="16"/>
      <color indexed="8"/>
      <name val="Arial"/>
      <family val="2"/>
    </font>
    <font>
      <sz val="16"/>
      <color indexed="9"/>
      <name val="Arial"/>
      <family val="2"/>
    </font>
    <font>
      <b/>
      <sz val="10"/>
      <name val="Californian FB"/>
      <family val="1"/>
    </font>
    <font>
      <sz val="8"/>
      <name val="Arial"/>
      <family val="2"/>
    </font>
    <font>
      <sz val="10"/>
      <color indexed="9"/>
      <name val="Arial"/>
      <family val="2"/>
    </font>
    <font>
      <u/>
      <sz val="10"/>
      <name val="Arial"/>
      <family val="2"/>
    </font>
    <font>
      <b/>
      <sz val="10"/>
      <color indexed="12"/>
      <name val="Arial"/>
      <family val="2"/>
    </font>
    <font>
      <sz val="10"/>
      <name val="Arial"/>
      <family val="2"/>
    </font>
    <font>
      <b/>
      <sz val="10"/>
      <name val="Arial"/>
      <family val="2"/>
    </font>
    <font>
      <sz val="10"/>
      <name val="Arial"/>
      <family val="2"/>
    </font>
    <font>
      <u/>
      <sz val="10"/>
      <color indexed="12"/>
      <name val="Arial"/>
      <family val="2"/>
    </font>
    <font>
      <b/>
      <sz val="16"/>
      <name val="Arial"/>
      <family val="2"/>
    </font>
    <font>
      <b/>
      <sz val="10"/>
      <color indexed="9"/>
      <name val="Arial"/>
      <family val="2"/>
    </font>
    <font>
      <sz val="24"/>
      <name val="Arial"/>
      <family val="2"/>
    </font>
    <font>
      <sz val="10"/>
      <color indexed="26"/>
      <name val="Arial"/>
      <family val="2"/>
    </font>
    <font>
      <sz val="10"/>
      <color indexed="9"/>
      <name val="Arial"/>
      <family val="2"/>
    </font>
    <font>
      <vertAlign val="superscript"/>
      <sz val="10"/>
      <name val="Arial"/>
      <family val="2"/>
    </font>
    <font>
      <sz val="16"/>
      <color indexed="9"/>
      <name val="Arial"/>
      <family val="2"/>
    </font>
    <font>
      <b/>
      <sz val="16"/>
      <color indexed="9"/>
      <name val="Arial"/>
      <family val="2"/>
    </font>
    <font>
      <sz val="10"/>
      <color indexed="10"/>
      <name val="Arial"/>
      <family val="2"/>
    </font>
    <font>
      <sz val="14"/>
      <color indexed="9"/>
      <name val="Arial"/>
      <family val="2"/>
    </font>
    <font>
      <sz val="14"/>
      <name val="Arial"/>
      <family val="2"/>
    </font>
    <font>
      <b/>
      <sz val="14"/>
      <color indexed="9"/>
      <name val="Arial"/>
      <family val="2"/>
    </font>
    <font>
      <sz val="16"/>
      <color indexed="56"/>
      <name val="Times New Roman"/>
      <family val="1"/>
    </font>
    <font>
      <sz val="10"/>
      <color indexed="56"/>
      <name val="Arial"/>
      <family val="2"/>
    </font>
    <font>
      <b/>
      <sz val="12"/>
      <color indexed="8"/>
      <name val="Arial"/>
      <family val="2"/>
    </font>
    <font>
      <sz val="12"/>
      <name val="Arial"/>
      <family val="2"/>
    </font>
    <font>
      <sz val="9"/>
      <name val="Arial"/>
      <family val="2"/>
    </font>
    <font>
      <sz val="8"/>
      <name val="Times New Roman"/>
      <family val="1"/>
    </font>
    <font>
      <sz val="10"/>
      <name val="Times New Roman"/>
      <family val="1"/>
    </font>
    <font>
      <vertAlign val="subscript"/>
      <sz val="10"/>
      <name val="Times New Roman"/>
      <family val="1"/>
    </font>
    <font>
      <b/>
      <sz val="8"/>
      <name val="Californian FB"/>
      <family val="1"/>
    </font>
    <font>
      <sz val="6"/>
      <name val="Arial"/>
      <family val="2"/>
    </font>
    <font>
      <sz val="11"/>
      <name val="Calibri"/>
      <family val="2"/>
    </font>
    <font>
      <sz val="10"/>
      <color theme="1"/>
      <name val="Arial"/>
      <family val="2"/>
    </font>
    <font>
      <b/>
      <sz val="10"/>
      <color theme="1"/>
      <name val="Arial"/>
      <family val="2"/>
    </font>
    <font>
      <i/>
      <sz val="10"/>
      <color rgb="FF0070C0"/>
      <name val="Arial"/>
      <family val="2"/>
    </font>
    <font>
      <sz val="10"/>
      <color theme="0"/>
      <name val="Arial"/>
      <family val="2"/>
    </font>
    <font>
      <b/>
      <sz val="14"/>
      <color theme="0"/>
      <name val="Arial"/>
      <family val="2"/>
    </font>
  </fonts>
  <fills count="33">
    <fill>
      <patternFill patternType="none"/>
    </fill>
    <fill>
      <patternFill patternType="gray125"/>
    </fill>
    <fill>
      <patternFill patternType="solid">
        <fgColor indexed="9"/>
        <bgColor indexed="0"/>
      </patternFill>
    </fill>
    <fill>
      <patternFill patternType="solid">
        <fgColor indexed="9"/>
        <bgColor indexed="8"/>
      </patternFill>
    </fill>
    <fill>
      <patternFill patternType="solid">
        <fgColor indexed="26"/>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44"/>
        <bgColor indexed="64"/>
      </patternFill>
    </fill>
    <fill>
      <patternFill patternType="solid">
        <fgColor indexed="18"/>
        <bgColor indexed="44"/>
      </patternFill>
    </fill>
    <fill>
      <patternFill patternType="solid">
        <fgColor indexed="51"/>
        <bgColor indexed="64"/>
      </patternFill>
    </fill>
    <fill>
      <patternFill patternType="solid">
        <fgColor indexed="22"/>
        <bgColor indexed="64"/>
      </patternFill>
    </fill>
    <fill>
      <patternFill patternType="solid">
        <fgColor indexed="37"/>
        <bgColor indexed="64"/>
      </patternFill>
    </fill>
    <fill>
      <patternFill patternType="solid">
        <fgColor indexed="52"/>
        <bgColor indexed="64"/>
      </patternFill>
    </fill>
    <fill>
      <patternFill patternType="solid">
        <fgColor theme="8" tint="0.79998168889431442"/>
        <bgColor indexed="65"/>
      </patternFill>
    </fill>
    <fill>
      <patternFill patternType="solid">
        <fgColor theme="4" tint="0.79998168889431442"/>
        <bgColor indexed="64"/>
      </patternFill>
    </fill>
    <fill>
      <patternFill patternType="solid">
        <fgColor rgb="FF92D050"/>
        <bgColor indexed="64"/>
      </patternFill>
    </fill>
    <fill>
      <patternFill patternType="solid">
        <fgColor theme="8" tint="0.79998168889431442"/>
        <bgColor theme="4" tint="0.79998168889431442"/>
      </patternFill>
    </fill>
    <fill>
      <patternFill patternType="solid">
        <fgColor theme="8" tint="0.59996337778862885"/>
        <bgColor theme="4" tint="0.79989013336588644"/>
      </patternFill>
    </fill>
    <fill>
      <patternFill patternType="solid">
        <fgColor theme="8" tint="0.79998168889431442"/>
        <bgColor indexed="64"/>
      </patternFill>
    </fill>
    <fill>
      <patternFill patternType="solid">
        <fgColor theme="8" tint="0.39994506668294322"/>
        <bgColor indexed="64"/>
      </patternFill>
    </fill>
    <fill>
      <patternFill patternType="mediumGray">
        <fgColor indexed="44"/>
        <bgColor theme="8" tint="0.39994506668294322"/>
      </patternFill>
    </fill>
    <fill>
      <patternFill patternType="solid">
        <fgColor theme="8" tint="0.79998168889431442"/>
        <bgColor indexed="9"/>
      </patternFill>
    </fill>
    <fill>
      <patternFill patternType="solid">
        <fgColor theme="8" tint="0.79998168889431442"/>
        <bgColor indexed="44"/>
      </patternFill>
    </fill>
    <fill>
      <patternFill patternType="solid">
        <fgColor theme="8" tint="0.79998168889431442"/>
        <bgColor theme="8" tint="0.79998168889431442"/>
      </patternFill>
    </fill>
    <fill>
      <patternFill patternType="solid">
        <fgColor theme="0"/>
        <bgColor indexed="64"/>
      </patternFill>
    </fill>
    <fill>
      <patternFill patternType="solid">
        <fgColor rgb="FFFFFFCC"/>
        <bgColor indexed="64"/>
      </patternFill>
    </fill>
    <fill>
      <patternFill patternType="solid">
        <fgColor theme="0"/>
        <bgColor theme="8" tint="0.79995117038483843"/>
      </patternFill>
    </fill>
    <fill>
      <patternFill patternType="solid">
        <fgColor rgb="FFFFFFCC"/>
        <bgColor theme="8" tint="0.79995117038483843"/>
      </patternFill>
    </fill>
    <fill>
      <patternFill patternType="solid">
        <fgColor theme="8" tint="0.59996337778862885"/>
        <bgColor indexed="44"/>
      </patternFill>
    </fill>
    <fill>
      <patternFill patternType="solid">
        <fgColor theme="6" tint="0.59996337778862885"/>
        <bgColor indexed="64"/>
      </patternFill>
    </fill>
    <fill>
      <patternFill patternType="solid">
        <fgColor theme="6" tint="0.39994506668294322"/>
        <bgColor indexed="64"/>
      </patternFill>
    </fill>
    <fill>
      <patternFill patternType="solid">
        <fgColor theme="9" tint="0.599963377788628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8">
    <xf numFmtId="0" fontId="0" fillId="0" borderId="0"/>
    <xf numFmtId="0" fontId="6"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7" fillId="0" borderId="0"/>
    <xf numFmtId="0" fontId="7" fillId="0" borderId="0"/>
  </cellStyleXfs>
  <cellXfs count="550">
    <xf numFmtId="0" fontId="0" fillId="0" borderId="0" xfId="0"/>
    <xf numFmtId="0" fontId="0" fillId="0" borderId="0" xfId="0" applyAlignment="1">
      <alignment wrapText="1"/>
    </xf>
    <xf numFmtId="0" fontId="1" fillId="0" borderId="0" xfId="0" applyFont="1" applyBorder="1"/>
    <xf numFmtId="2" fontId="5" fillId="0" borderId="0" xfId="0" applyNumberFormat="1" applyFont="1" applyBorder="1" applyAlignment="1">
      <alignment horizontal="left"/>
    </xf>
    <xf numFmtId="0" fontId="0" fillId="0" borderId="0" xfId="0" applyBorder="1"/>
    <xf numFmtId="0" fontId="4" fillId="0" borderId="0" xfId="0" applyFont="1" applyBorder="1"/>
    <xf numFmtId="0" fontId="4" fillId="2" borderId="0" xfId="6" applyFont="1" applyFill="1" applyBorder="1" applyAlignment="1" applyProtection="1">
      <alignment horizontal="center"/>
      <protection hidden="1"/>
    </xf>
    <xf numFmtId="0" fontId="1" fillId="3" borderId="0" xfId="6" applyFont="1" applyFill="1" applyBorder="1" applyAlignment="1" applyProtection="1">
      <alignment wrapText="1"/>
      <protection hidden="1"/>
    </xf>
    <xf numFmtId="0" fontId="1" fillId="3" borderId="0" xfId="6" applyFont="1" applyFill="1" applyBorder="1" applyAlignment="1" applyProtection="1">
      <alignment horizontal="right" wrapText="1"/>
      <protection hidden="1"/>
    </xf>
    <xf numFmtId="0" fontId="0" fillId="0" borderId="0" xfId="0" applyBorder="1" applyAlignment="1">
      <alignment horizontal="left"/>
    </xf>
    <xf numFmtId="0" fontId="0" fillId="0" borderId="0" xfId="0" applyAlignment="1">
      <alignment horizontal="right"/>
    </xf>
    <xf numFmtId="0" fontId="0" fillId="0" borderId="0" xfId="0" applyBorder="1" applyAlignment="1">
      <alignment horizontal="center"/>
    </xf>
    <xf numFmtId="0" fontId="0" fillId="0" borderId="0" xfId="0" applyFill="1" applyBorder="1"/>
    <xf numFmtId="0" fontId="0" fillId="0" borderId="0" xfId="0" applyFill="1" applyBorder="1" applyAlignment="1">
      <alignment horizontal="right"/>
    </xf>
    <xf numFmtId="0" fontId="0" fillId="0" borderId="0" xfId="0" applyFill="1" applyBorder="1" applyAlignment="1"/>
    <xf numFmtId="0" fontId="0" fillId="0" borderId="0" xfId="0" applyBorder="1" applyAlignment="1"/>
    <xf numFmtId="0" fontId="0" fillId="0" borderId="0" xfId="0" applyAlignment="1">
      <alignment horizontal="center"/>
    </xf>
    <xf numFmtId="1" fontId="0" fillId="0" borderId="0" xfId="0" applyNumberFormat="1"/>
    <xf numFmtId="0" fontId="14" fillId="0" borderId="0" xfId="0" applyFont="1" applyFill="1" applyBorder="1" applyProtection="1"/>
    <xf numFmtId="0" fontId="14" fillId="4" borderId="1"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2" xfId="0" applyBorder="1"/>
    <xf numFmtId="0" fontId="14" fillId="4" borderId="1" xfId="0" applyFont="1" applyFill="1" applyBorder="1" applyAlignment="1" applyProtection="1">
      <alignment horizontal="right"/>
      <protection locked="0"/>
    </xf>
    <xf numFmtId="2" fontId="14" fillId="4" borderId="1" xfId="0" applyNumberFormat="1" applyFont="1" applyFill="1" applyBorder="1" applyAlignment="1" applyProtection="1">
      <alignment horizontal="right"/>
      <protection locked="0"/>
    </xf>
    <xf numFmtId="0" fontId="16" fillId="0" borderId="0" xfId="0" applyFont="1" applyFill="1" applyBorder="1" applyProtection="1"/>
    <xf numFmtId="1" fontId="16" fillId="0" borderId="0" xfId="0" applyNumberFormat="1" applyFont="1" applyFill="1" applyBorder="1" applyProtection="1"/>
    <xf numFmtId="0" fontId="5" fillId="0" borderId="0" xfId="0" applyFont="1" applyBorder="1" applyAlignment="1"/>
    <xf numFmtId="0" fontId="5" fillId="0" borderId="0" xfId="0" applyFont="1" applyFill="1" applyBorder="1" applyAlignment="1" applyProtection="1"/>
    <xf numFmtId="0" fontId="5" fillId="0" borderId="0" xfId="0" applyFont="1" applyBorder="1"/>
    <xf numFmtId="0" fontId="5" fillId="0" borderId="0" xfId="0" applyFont="1" applyBorder="1" applyAlignment="1">
      <alignment horizontal="right"/>
    </xf>
    <xf numFmtId="0" fontId="0" fillId="0" borderId="3" xfId="0" applyBorder="1"/>
    <xf numFmtId="0" fontId="0" fillId="0" borderId="4" xfId="0" applyBorder="1"/>
    <xf numFmtId="0" fontId="0" fillId="0" borderId="5" xfId="0" applyBorder="1"/>
    <xf numFmtId="0" fontId="14" fillId="0" borderId="0" xfId="0" applyFont="1" applyFill="1" applyBorder="1" applyAlignment="1" applyProtection="1">
      <alignment horizontal="center"/>
    </xf>
    <xf numFmtId="0" fontId="5" fillId="0" borderId="0" xfId="0" applyFont="1" applyFill="1" applyBorder="1" applyAlignment="1" applyProtection="1">
      <alignment horizontal="right"/>
    </xf>
    <xf numFmtId="0" fontId="5" fillId="0" borderId="0" xfId="0" applyFont="1" applyFill="1" applyBorder="1" applyAlignment="1" applyProtection="1">
      <alignment horizontal="center"/>
    </xf>
    <xf numFmtId="0" fontId="14" fillId="4" borderId="1" xfId="0" applyFont="1" applyFill="1" applyBorder="1" applyAlignment="1" applyProtection="1">
      <protection locked="0"/>
    </xf>
    <xf numFmtId="0" fontId="14" fillId="4" borderId="6" xfId="0" applyFont="1" applyFill="1" applyBorder="1" applyAlignment="1" applyProtection="1">
      <alignment horizontal="right"/>
      <protection locked="0"/>
    </xf>
    <xf numFmtId="0" fontId="14" fillId="4" borderId="7" xfId="0" applyFont="1" applyFill="1" applyBorder="1" applyAlignment="1" applyProtection="1">
      <alignment horizontal="right"/>
      <protection locked="0"/>
    </xf>
    <xf numFmtId="9" fontId="14" fillId="4" borderId="1" xfId="0" applyNumberFormat="1" applyFont="1" applyFill="1" applyBorder="1" applyAlignment="1" applyProtection="1">
      <alignment horizontal="center"/>
      <protection locked="0"/>
    </xf>
    <xf numFmtId="0" fontId="4" fillId="4" borderId="1" xfId="0" applyFont="1" applyFill="1" applyBorder="1" applyAlignment="1" applyProtection="1">
      <alignment horizontal="left"/>
      <protection locked="0"/>
    </xf>
    <xf numFmtId="0" fontId="0" fillId="0" borderId="3" xfId="0" applyBorder="1" applyAlignment="1">
      <alignment wrapText="1"/>
    </xf>
    <xf numFmtId="0" fontId="0" fillId="0" borderId="0" xfId="0" applyBorder="1" applyAlignment="1">
      <alignment wrapText="1"/>
    </xf>
    <xf numFmtId="0" fontId="0" fillId="0" borderId="2" xfId="0" applyBorder="1" applyAlignment="1">
      <alignment wrapText="1"/>
    </xf>
    <xf numFmtId="164" fontId="0" fillId="0" borderId="2" xfId="0" applyNumberFormat="1" applyBorder="1"/>
    <xf numFmtId="0" fontId="0" fillId="0" borderId="2" xfId="0" applyBorder="1" applyAlignment="1">
      <alignment vertical="top" wrapText="1"/>
    </xf>
    <xf numFmtId="0" fontId="0" fillId="0" borderId="8" xfId="0" applyBorder="1"/>
    <xf numFmtId="0" fontId="0" fillId="0" borderId="2" xfId="0" applyBorder="1" applyAlignment="1">
      <alignment horizontal="center" wrapText="1"/>
    </xf>
    <xf numFmtId="0" fontId="1" fillId="0" borderId="8" xfId="0" applyFont="1" applyBorder="1" applyAlignment="1">
      <alignment vertical="top" wrapText="1"/>
    </xf>
    <xf numFmtId="2" fontId="0" fillId="0" borderId="0" xfId="0" applyNumberFormat="1"/>
    <xf numFmtId="0" fontId="0" fillId="0" borderId="8" xfId="0" applyBorder="1" applyAlignment="1">
      <alignment wrapText="1"/>
    </xf>
    <xf numFmtId="1" fontId="0" fillId="0" borderId="2" xfId="0" applyNumberFormat="1" applyBorder="1" applyAlignment="1">
      <alignment horizontal="center" wrapText="1"/>
    </xf>
    <xf numFmtId="2" fontId="0" fillId="0" borderId="2" xfId="0" applyNumberFormat="1" applyBorder="1" applyAlignment="1">
      <alignment horizontal="center" wrapText="1"/>
    </xf>
    <xf numFmtId="1" fontId="0" fillId="0" borderId="0" xfId="0" applyNumberFormat="1" applyAlignment="1">
      <alignment wrapText="1"/>
    </xf>
    <xf numFmtId="2" fontId="0" fillId="0" borderId="0" xfId="0" applyNumberFormat="1" applyAlignment="1">
      <alignment wrapText="1"/>
    </xf>
    <xf numFmtId="0" fontId="0" fillId="5" borderId="0" xfId="0" applyFill="1" applyProtection="1"/>
    <xf numFmtId="0" fontId="0" fillId="5" borderId="0" xfId="0" applyFill="1" applyBorder="1" applyAlignment="1" applyProtection="1"/>
    <xf numFmtId="0" fontId="0" fillId="5" borderId="9" xfId="0" applyFill="1" applyBorder="1" applyProtection="1"/>
    <xf numFmtId="0" fontId="0" fillId="5" borderId="10" xfId="0" applyFill="1" applyBorder="1" applyProtection="1"/>
    <xf numFmtId="0" fontId="0" fillId="5" borderId="11" xfId="0" applyFill="1" applyBorder="1" applyProtection="1"/>
    <xf numFmtId="0" fontId="0" fillId="5" borderId="12" xfId="0" applyFill="1" applyBorder="1" applyProtection="1"/>
    <xf numFmtId="0" fontId="0" fillId="5" borderId="0" xfId="0" applyFill="1" applyBorder="1" applyProtection="1"/>
    <xf numFmtId="0" fontId="0" fillId="5" borderId="13" xfId="0" applyFill="1" applyBorder="1" applyProtection="1"/>
    <xf numFmtId="0" fontId="0" fillId="5" borderId="14" xfId="0" applyFill="1" applyBorder="1" applyProtection="1"/>
    <xf numFmtId="0" fontId="0" fillId="5" borderId="2" xfId="0" applyFill="1" applyBorder="1" applyProtection="1"/>
    <xf numFmtId="0" fontId="0" fillId="5" borderId="15" xfId="0" applyFill="1" applyBorder="1" applyProtection="1"/>
    <xf numFmtId="0" fontId="0" fillId="0" borderId="0" xfId="0" applyAlignment="1" applyProtection="1">
      <alignment wrapText="1"/>
      <protection locked="0"/>
    </xf>
    <xf numFmtId="2" fontId="0" fillId="0" borderId="0" xfId="0" applyNumberFormat="1" applyAlignment="1" applyProtection="1">
      <alignment wrapText="1"/>
      <protection locked="0"/>
    </xf>
    <xf numFmtId="0" fontId="16" fillId="0" borderId="0" xfId="0" applyFont="1" applyFill="1" applyBorder="1"/>
    <xf numFmtId="0" fontId="16" fillId="0" borderId="0" xfId="0" applyFont="1" applyFill="1"/>
    <xf numFmtId="0" fontId="0" fillId="0" borderId="0" xfId="0" applyFill="1" applyBorder="1" applyAlignment="1" applyProtection="1"/>
    <xf numFmtId="1" fontId="0" fillId="0" borderId="3" xfId="0" applyNumberFormat="1" applyBorder="1"/>
    <xf numFmtId="1" fontId="0" fillId="0" borderId="3" xfId="0" applyNumberFormat="1" applyBorder="1" applyAlignment="1">
      <alignment wrapText="1"/>
    </xf>
    <xf numFmtId="1" fontId="0" fillId="0" borderId="0" xfId="0" applyNumberFormat="1" applyBorder="1"/>
    <xf numFmtId="0" fontId="0" fillId="0" borderId="0" xfId="0" applyAlignment="1">
      <alignment horizontal="center" wrapText="1"/>
    </xf>
    <xf numFmtId="0" fontId="0" fillId="0" borderId="5" xfId="0" applyBorder="1" applyAlignment="1">
      <alignment horizontal="center"/>
    </xf>
    <xf numFmtId="1" fontId="0" fillId="0" borderId="0" xfId="0" applyNumberFormat="1" applyBorder="1" applyAlignment="1">
      <alignment wrapText="1"/>
    </xf>
    <xf numFmtId="0" fontId="4" fillId="6" borderId="16" xfId="0" applyFont="1" applyFill="1" applyBorder="1"/>
    <xf numFmtId="9" fontId="0" fillId="6" borderId="17" xfId="0" applyNumberFormat="1" applyFill="1" applyBorder="1" applyAlignment="1">
      <alignment horizontal="left"/>
    </xf>
    <xf numFmtId="0" fontId="0" fillId="6" borderId="17" xfId="0" applyFill="1" applyBorder="1" applyAlignment="1">
      <alignment horizontal="left"/>
    </xf>
    <xf numFmtId="0" fontId="0" fillId="6" borderId="18" xfId="0" applyFill="1" applyBorder="1"/>
    <xf numFmtId="0" fontId="0" fillId="6" borderId="9" xfId="0" applyFill="1" applyBorder="1"/>
    <xf numFmtId="0" fontId="4" fillId="6" borderId="12" xfId="0" applyFont="1" applyFill="1" applyBorder="1"/>
    <xf numFmtId="9" fontId="0" fillId="6" borderId="12" xfId="0" applyNumberFormat="1" applyFill="1" applyBorder="1" applyAlignment="1">
      <alignment horizontal="left"/>
    </xf>
    <xf numFmtId="0" fontId="0" fillId="6" borderId="12" xfId="0" applyFill="1" applyBorder="1" applyAlignment="1">
      <alignment horizontal="left"/>
    </xf>
    <xf numFmtId="0" fontId="0" fillId="6" borderId="14" xfId="0" applyFill="1" applyBorder="1" applyAlignment="1">
      <alignment horizontal="left"/>
    </xf>
    <xf numFmtId="0" fontId="4" fillId="6" borderId="12" xfId="0" applyFont="1" applyFill="1" applyBorder="1" applyAlignment="1">
      <alignment horizontal="left"/>
    </xf>
    <xf numFmtId="0" fontId="0" fillId="6" borderId="10" xfId="0" applyFill="1" applyBorder="1"/>
    <xf numFmtId="0" fontId="0" fillId="6" borderId="11" xfId="0" applyFill="1" applyBorder="1"/>
    <xf numFmtId="0" fontId="0" fillId="6" borderId="0" xfId="0" applyFill="1" applyBorder="1"/>
    <xf numFmtId="0" fontId="0" fillId="6" borderId="13" xfId="0" applyFill="1" applyBorder="1"/>
    <xf numFmtId="0" fontId="0" fillId="6" borderId="2" xfId="0" applyFill="1" applyBorder="1"/>
    <xf numFmtId="0" fontId="0" fillId="6" borderId="15" xfId="0" applyFill="1" applyBorder="1"/>
    <xf numFmtId="0" fontId="0" fillId="7" borderId="0" xfId="0" applyFill="1" applyAlignment="1">
      <alignment horizontal="right"/>
    </xf>
    <xf numFmtId="0" fontId="13" fillId="7" borderId="0" xfId="0" applyFont="1" applyFill="1" applyBorder="1" applyAlignment="1" applyProtection="1">
      <alignment horizontal="left"/>
    </xf>
    <xf numFmtId="0" fontId="0" fillId="7" borderId="0" xfId="0" applyFill="1" applyBorder="1"/>
    <xf numFmtId="0" fontId="0" fillId="7" borderId="0" xfId="0" applyFill="1" applyAlignment="1"/>
    <xf numFmtId="0" fontId="0" fillId="7" borderId="0" xfId="0" applyFill="1" applyBorder="1" applyProtection="1"/>
    <xf numFmtId="0" fontId="0" fillId="7" borderId="0" xfId="0" applyFill="1" applyBorder="1" applyAlignment="1">
      <alignment horizontal="right"/>
    </xf>
    <xf numFmtId="0" fontId="0" fillId="7" borderId="0" xfId="0" applyFill="1" applyBorder="1" applyAlignment="1" applyProtection="1">
      <alignment horizontal="right"/>
    </xf>
    <xf numFmtId="0" fontId="10" fillId="7" borderId="0" xfId="0" applyFont="1" applyFill="1" applyBorder="1" applyAlignment="1">
      <alignment horizontal="left"/>
    </xf>
    <xf numFmtId="0" fontId="24" fillId="7" borderId="19" xfId="0" applyFont="1" applyFill="1" applyBorder="1" applyAlignment="1">
      <alignment horizontal="right"/>
    </xf>
    <xf numFmtId="0" fontId="0" fillId="7" borderId="19" xfId="0" applyFill="1" applyBorder="1" applyAlignment="1">
      <alignment horizontal="right"/>
    </xf>
    <xf numFmtId="0" fontId="5" fillId="7" borderId="19" xfId="0" applyFont="1" applyFill="1" applyBorder="1" applyAlignment="1">
      <alignment horizontal="right"/>
    </xf>
    <xf numFmtId="0" fontId="1" fillId="7" borderId="19" xfId="0" applyFont="1" applyFill="1" applyBorder="1" applyAlignment="1">
      <alignment horizontal="right"/>
    </xf>
    <xf numFmtId="0" fontId="21" fillId="7" borderId="19" xfId="0" applyFont="1" applyFill="1" applyBorder="1" applyAlignment="1">
      <alignment horizontal="right"/>
    </xf>
    <xf numFmtId="0" fontId="21" fillId="7" borderId="0" xfId="0" applyFont="1" applyFill="1" applyBorder="1" applyAlignment="1">
      <alignment horizontal="right"/>
    </xf>
    <xf numFmtId="0" fontId="0" fillId="7" borderId="0" xfId="0" applyFill="1"/>
    <xf numFmtId="0" fontId="16" fillId="7" borderId="0" xfId="0" applyFont="1" applyFill="1"/>
    <xf numFmtId="0" fontId="11" fillId="7" borderId="0" xfId="0" applyFont="1" applyFill="1" applyBorder="1" applyAlignment="1"/>
    <xf numFmtId="0" fontId="16" fillId="7" borderId="0" xfId="0" applyFont="1" applyFill="1" applyBorder="1"/>
    <xf numFmtId="0" fontId="0" fillId="0" borderId="0" xfId="0" applyFill="1"/>
    <xf numFmtId="0" fontId="15" fillId="7" borderId="0" xfId="0" applyFont="1" applyFill="1" applyBorder="1" applyAlignment="1" applyProtection="1">
      <alignment horizontal="right"/>
    </xf>
    <xf numFmtId="0" fontId="5" fillId="7" borderId="0" xfId="0" applyFont="1" applyFill="1" applyBorder="1" applyAlignment="1" applyProtection="1">
      <alignment horizontal="left"/>
    </xf>
    <xf numFmtId="0" fontId="5" fillId="7" borderId="0" xfId="0" applyFont="1" applyFill="1" applyBorder="1" applyProtection="1"/>
    <xf numFmtId="0" fontId="5" fillId="7" borderId="0" xfId="0" applyFont="1" applyFill="1" applyAlignment="1" applyProtection="1">
      <alignment horizontal="right"/>
    </xf>
    <xf numFmtId="0" fontId="22" fillId="7" borderId="0" xfId="1" applyFont="1" applyFill="1" applyBorder="1" applyAlignment="1" applyProtection="1"/>
    <xf numFmtId="0" fontId="5" fillId="7" borderId="0" xfId="0" applyFont="1" applyFill="1" applyProtection="1"/>
    <xf numFmtId="0" fontId="5" fillId="7" borderId="0" xfId="0" applyFont="1" applyFill="1" applyBorder="1" applyAlignment="1" applyProtection="1"/>
    <xf numFmtId="0" fontId="0" fillId="7" borderId="0" xfId="0" applyFill="1" applyProtection="1"/>
    <xf numFmtId="0" fontId="29" fillId="7" borderId="0" xfId="0" applyFont="1" applyFill="1" applyBorder="1" applyAlignment="1"/>
    <xf numFmtId="0" fontId="0" fillId="0" borderId="20" xfId="0" applyBorder="1" applyProtection="1">
      <protection locked="0"/>
    </xf>
    <xf numFmtId="0" fontId="0" fillId="7" borderId="0" xfId="0" applyFill="1" applyBorder="1" applyAlignment="1" applyProtection="1"/>
    <xf numFmtId="0" fontId="14" fillId="7" borderId="0" xfId="0" applyFont="1" applyFill="1" applyBorder="1" applyAlignment="1" applyProtection="1">
      <alignment horizontal="left" vertical="center"/>
    </xf>
    <xf numFmtId="0" fontId="0" fillId="7" borderId="19" xfId="0" applyFill="1" applyBorder="1"/>
    <xf numFmtId="0" fontId="0" fillId="7" borderId="0" xfId="0" applyFill="1" applyAlignment="1">
      <alignment horizontal="left"/>
    </xf>
    <xf numFmtId="0" fontId="1" fillId="7" borderId="0" xfId="0" applyFont="1" applyFill="1" applyBorder="1" applyAlignment="1"/>
    <xf numFmtId="0" fontId="19" fillId="7" borderId="0" xfId="0" applyFont="1" applyFill="1" applyBorder="1" applyAlignment="1"/>
    <xf numFmtId="0" fontId="0" fillId="7" borderId="3" xfId="0" applyFill="1" applyBorder="1"/>
    <xf numFmtId="0" fontId="0" fillId="8" borderId="21" xfId="0" applyFill="1" applyBorder="1"/>
    <xf numFmtId="0" fontId="21" fillId="7" borderId="19" xfId="0" applyFont="1" applyFill="1" applyBorder="1" applyAlignment="1">
      <alignment horizontal="left"/>
    </xf>
    <xf numFmtId="0" fontId="0" fillId="0" borderId="19" xfId="0" applyBorder="1"/>
    <xf numFmtId="0" fontId="0" fillId="0" borderId="19" xfId="0" applyBorder="1" applyAlignment="1">
      <alignment horizontal="left"/>
    </xf>
    <xf numFmtId="0" fontId="16" fillId="9" borderId="0" xfId="0" applyFont="1" applyFill="1"/>
    <xf numFmtId="0" fontId="0" fillId="0" borderId="19" xfId="0" applyFill="1" applyBorder="1" applyAlignment="1">
      <alignment horizontal="right"/>
    </xf>
    <xf numFmtId="0" fontId="0" fillId="0" borderId="3" xfId="0" applyFill="1" applyBorder="1"/>
    <xf numFmtId="0" fontId="31" fillId="0" borderId="0" xfId="0" applyFont="1" applyFill="1"/>
    <xf numFmtId="0" fontId="31" fillId="0" borderId="0" xfId="0" applyFont="1" applyFill="1" applyBorder="1"/>
    <xf numFmtId="0" fontId="6" fillId="7" borderId="0" xfId="1" applyFont="1" applyFill="1" applyBorder="1" applyAlignment="1" applyProtection="1">
      <alignment horizontal="left"/>
    </xf>
    <xf numFmtId="0" fontId="0" fillId="9" borderId="0" xfId="0" applyFill="1" applyBorder="1"/>
    <xf numFmtId="0" fontId="0" fillId="9" borderId="0" xfId="0" applyFill="1" applyBorder="1" applyAlignment="1">
      <alignment horizontal="right"/>
    </xf>
    <xf numFmtId="0" fontId="5" fillId="0" borderId="22" xfId="0" applyFont="1" applyBorder="1" applyAlignment="1">
      <alignment horizontal="left"/>
    </xf>
    <xf numFmtId="0" fontId="5" fillId="0" borderId="19" xfId="0" applyFont="1" applyBorder="1" applyAlignment="1">
      <alignment horizontal="left"/>
    </xf>
    <xf numFmtId="0" fontId="5" fillId="0" borderId="19" xfId="0" applyFont="1" applyBorder="1"/>
    <xf numFmtId="0" fontId="9" fillId="0" borderId="3" xfId="0" applyFont="1" applyFill="1" applyBorder="1"/>
    <xf numFmtId="0" fontId="5" fillId="0" borderId="19" xfId="0" applyFont="1" applyBorder="1" applyProtection="1"/>
    <xf numFmtId="0" fontId="5" fillId="0" borderId="4" xfId="0" applyFont="1" applyBorder="1" applyAlignment="1" applyProtection="1">
      <alignment horizontal="left"/>
    </xf>
    <xf numFmtId="0" fontId="5" fillId="0" borderId="5" xfId="0" applyFont="1" applyBorder="1" applyProtection="1"/>
    <xf numFmtId="0" fontId="5" fillId="0" borderId="5" xfId="0" applyFont="1" applyBorder="1" applyAlignment="1" applyProtection="1">
      <alignment horizontal="right"/>
    </xf>
    <xf numFmtId="0" fontId="22" fillId="0" borderId="5" xfId="1" applyFont="1" applyBorder="1" applyAlignment="1" applyProtection="1"/>
    <xf numFmtId="0" fontId="5" fillId="0" borderId="5" xfId="0" applyFont="1" applyBorder="1" applyAlignment="1" applyProtection="1"/>
    <xf numFmtId="0" fontId="0" fillId="0" borderId="5" xfId="0" applyBorder="1" applyProtection="1"/>
    <xf numFmtId="0" fontId="0" fillId="0" borderId="23" xfId="0" applyBorder="1" applyAlignment="1">
      <alignment horizontal="right"/>
    </xf>
    <xf numFmtId="0" fontId="0" fillId="0" borderId="23" xfId="0" applyBorder="1"/>
    <xf numFmtId="0" fontId="0" fillId="0" borderId="24" xfId="0" applyFill="1" applyBorder="1"/>
    <xf numFmtId="0" fontId="0" fillId="0" borderId="0" xfId="0" applyBorder="1" applyAlignment="1">
      <alignment horizontal="right"/>
    </xf>
    <xf numFmtId="0" fontId="0" fillId="0" borderId="19" xfId="0" applyBorder="1" applyAlignment="1">
      <alignment horizontal="right"/>
    </xf>
    <xf numFmtId="0" fontId="0" fillId="0" borderId="0" xfId="0" applyBorder="1" applyAlignment="1">
      <alignment vertical="top" wrapText="1"/>
    </xf>
    <xf numFmtId="0" fontId="0" fillId="0" borderId="0" xfId="0" applyBorder="1" applyAlignment="1">
      <alignment horizontal="right" vertical="top" wrapText="1"/>
    </xf>
    <xf numFmtId="16" fontId="0" fillId="0" borderId="19" xfId="0" quotePrefix="1" applyNumberFormat="1" applyBorder="1" applyAlignment="1">
      <alignment horizontal="right"/>
    </xf>
    <xf numFmtId="0" fontId="0" fillId="0" borderId="4" xfId="0" applyBorder="1" applyAlignment="1">
      <alignment horizontal="right"/>
    </xf>
    <xf numFmtId="164" fontId="0" fillId="0" borderId="3" xfId="0" applyNumberFormat="1" applyFill="1" applyBorder="1"/>
    <xf numFmtId="164" fontId="0" fillId="0" borderId="22" xfId="0" applyNumberFormat="1" applyFill="1" applyBorder="1" applyAlignment="1">
      <alignment horizontal="left"/>
    </xf>
    <xf numFmtId="0" fontId="0" fillId="0" borderId="19" xfId="0" applyBorder="1" applyAlignment="1">
      <alignment wrapText="1"/>
    </xf>
    <xf numFmtId="0" fontId="4" fillId="0" borderId="19" xfId="0" applyFont="1" applyBorder="1" applyAlignment="1">
      <alignment horizontal="center"/>
    </xf>
    <xf numFmtId="0" fontId="4" fillId="0" borderId="0" xfId="0" applyFont="1" applyBorder="1" applyAlignment="1">
      <alignment horizontal="center"/>
    </xf>
    <xf numFmtId="0" fontId="0" fillId="0" borderId="19" xfId="0" applyFill="1" applyBorder="1" applyAlignment="1">
      <alignment horizontal="left"/>
    </xf>
    <xf numFmtId="0" fontId="14" fillId="4" borderId="7" xfId="0" applyFont="1" applyFill="1" applyBorder="1" applyAlignment="1" applyProtection="1">
      <alignment horizontal="center"/>
      <protection locked="0"/>
    </xf>
    <xf numFmtId="0" fontId="0" fillId="0" borderId="19" xfId="0" applyFill="1" applyBorder="1"/>
    <xf numFmtId="9" fontId="14" fillId="4" borderId="7" xfId="0" applyNumberFormat="1" applyFont="1" applyFill="1" applyBorder="1" applyAlignment="1" applyProtection="1">
      <alignment horizontal="center"/>
      <protection locked="0"/>
    </xf>
    <xf numFmtId="0" fontId="0" fillId="0" borderId="2" xfId="0" applyBorder="1" applyProtection="1">
      <protection locked="0"/>
    </xf>
    <xf numFmtId="0" fontId="1" fillId="0" borderId="0" xfId="0" applyFont="1" applyBorder="1" applyAlignment="1">
      <alignment horizontal="right"/>
    </xf>
    <xf numFmtId="0" fontId="0" fillId="0" borderId="19" xfId="0" applyFill="1" applyBorder="1" applyAlignment="1">
      <alignment wrapText="1"/>
    </xf>
    <xf numFmtId="0" fontId="10" fillId="0" borderId="0" xfId="0" applyFont="1" applyFill="1" applyBorder="1" applyAlignment="1" applyProtection="1">
      <alignment horizontal="center"/>
    </xf>
    <xf numFmtId="0" fontId="0" fillId="0" borderId="0" xfId="0" applyFill="1" applyBorder="1" applyAlignment="1">
      <alignment horizontal="center"/>
    </xf>
    <xf numFmtId="1" fontId="0" fillId="0" borderId="2" xfId="0" applyNumberFormat="1" applyBorder="1" applyAlignment="1">
      <alignment wrapText="1"/>
    </xf>
    <xf numFmtId="1" fontId="0" fillId="0" borderId="8" xfId="0" applyNumberFormat="1" applyBorder="1" applyAlignment="1">
      <alignment horizontal="center" wrapText="1"/>
    </xf>
    <xf numFmtId="0" fontId="0" fillId="9" borderId="0" xfId="0" applyFill="1" applyBorder="1" applyAlignment="1"/>
    <xf numFmtId="0" fontId="16" fillId="9" borderId="0" xfId="0" applyFont="1" applyFill="1" applyBorder="1"/>
    <xf numFmtId="0" fontId="21" fillId="9" borderId="0" xfId="0" applyFont="1" applyFill="1" applyBorder="1"/>
    <xf numFmtId="0" fontId="14" fillId="0" borderId="0" xfId="0" applyFont="1" applyFill="1" applyBorder="1" applyAlignment="1" applyProtection="1">
      <alignment horizontal="right"/>
    </xf>
    <xf numFmtId="0" fontId="0" fillId="0" borderId="0" xfId="0" applyFill="1" applyBorder="1" applyAlignment="1" applyProtection="1">
      <alignment horizontal="right"/>
    </xf>
    <xf numFmtId="2" fontId="14" fillId="7" borderId="0" xfId="0" applyNumberFormat="1" applyFont="1" applyFill="1" applyBorder="1" applyAlignment="1" applyProtection="1">
      <alignment horizontal="right"/>
    </xf>
    <xf numFmtId="0" fontId="0" fillId="0" borderId="0" xfId="0" applyFill="1" applyBorder="1" applyProtection="1"/>
    <xf numFmtId="0" fontId="0" fillId="0" borderId="0" xfId="0" applyBorder="1" applyProtection="1"/>
    <xf numFmtId="0" fontId="0" fillId="0" borderId="0" xfId="0" applyBorder="1" applyAlignment="1" applyProtection="1">
      <alignment horizontal="right"/>
    </xf>
    <xf numFmtId="0" fontId="0" fillId="0" borderId="3" xfId="0" applyFill="1" applyBorder="1" applyProtection="1"/>
    <xf numFmtId="0" fontId="0" fillId="0" borderId="19" xfId="0" applyFill="1" applyBorder="1" applyAlignment="1" applyProtection="1">
      <alignment horizontal="left"/>
    </xf>
    <xf numFmtId="0" fontId="0" fillId="7" borderId="0" xfId="0" applyFill="1" applyAlignment="1" applyProtection="1"/>
    <xf numFmtId="0" fontId="5"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Alignment="1" applyProtection="1"/>
    <xf numFmtId="1" fontId="0" fillId="0" borderId="5" xfId="0" applyNumberFormat="1" applyBorder="1"/>
    <xf numFmtId="0" fontId="14" fillId="4" borderId="7" xfId="0" applyFont="1" applyFill="1" applyBorder="1" applyProtection="1">
      <protection locked="0"/>
    </xf>
    <xf numFmtId="164" fontId="0" fillId="0" borderId="8" xfId="0" applyNumberFormat="1" applyBorder="1"/>
    <xf numFmtId="0" fontId="0" fillId="0" borderId="0" xfId="0" applyAlignment="1" applyProtection="1">
      <alignment horizontal="left" wrapText="1"/>
      <protection locked="0"/>
    </xf>
    <xf numFmtId="0" fontId="0" fillId="0" borderId="0" xfId="0" applyBorder="1" applyAlignment="1" applyProtection="1">
      <alignment horizontal="left" wrapText="1"/>
      <protection locked="0"/>
    </xf>
    <xf numFmtId="0" fontId="0" fillId="0" borderId="3" xfId="0" applyBorder="1" applyAlignment="1" applyProtection="1">
      <alignment horizontal="left" wrapText="1"/>
      <protection locked="0"/>
    </xf>
    <xf numFmtId="0" fontId="0" fillId="0" borderId="0" xfId="0" applyAlignment="1">
      <alignment horizontal="left" wrapText="1"/>
    </xf>
    <xf numFmtId="0" fontId="0" fillId="0" borderId="3" xfId="0" applyBorder="1" applyAlignment="1">
      <alignment horizontal="left" wrapText="1"/>
    </xf>
    <xf numFmtId="0" fontId="0" fillId="0" borderId="0" xfId="0" applyBorder="1" applyAlignment="1">
      <alignment horizontal="left" wrapText="1"/>
    </xf>
    <xf numFmtId="1" fontId="0" fillId="0" borderId="0" xfId="0" applyNumberFormat="1" applyAlignment="1">
      <alignment horizontal="left" wrapText="1"/>
    </xf>
    <xf numFmtId="0" fontId="0" fillId="0" borderId="0" xfId="0" applyAlignment="1" applyProtection="1">
      <alignment horizontal="center" wrapText="1"/>
      <protection locked="0"/>
    </xf>
    <xf numFmtId="2" fontId="0" fillId="0" borderId="0" xfId="0" applyNumberFormat="1" applyAlignment="1" applyProtection="1">
      <alignment horizontal="center" wrapText="1"/>
      <protection locked="0"/>
    </xf>
    <xf numFmtId="0" fontId="0" fillId="0" borderId="2" xfId="0" applyBorder="1" applyAlignment="1">
      <alignment horizontal="left" wrapText="1"/>
    </xf>
    <xf numFmtId="1" fontId="0" fillId="0" borderId="3" xfId="0" applyNumberFormat="1" applyBorder="1" applyAlignment="1">
      <alignment horizontal="center" wrapText="1"/>
    </xf>
    <xf numFmtId="0" fontId="0" fillId="4" borderId="1" xfId="0" applyFill="1" applyBorder="1" applyProtection="1">
      <protection locked="0"/>
    </xf>
    <xf numFmtId="0" fontId="0" fillId="0" borderId="0" xfId="0" applyAlignment="1" applyProtection="1">
      <alignment horizontal="center" wrapText="1"/>
    </xf>
    <xf numFmtId="0" fontId="25" fillId="0" borderId="12" xfId="0" applyFont="1" applyFill="1" applyBorder="1" applyAlignment="1">
      <alignment horizontal="center"/>
    </xf>
    <xf numFmtId="0" fontId="25" fillId="0" borderId="0" xfId="0" applyFont="1" applyFill="1" applyBorder="1" applyAlignment="1">
      <alignment horizontal="center"/>
    </xf>
    <xf numFmtId="0" fontId="0" fillId="0" borderId="13" xfId="0" applyFill="1" applyBorder="1"/>
    <xf numFmtId="0" fontId="0" fillId="0" borderId="12" xfId="0" applyFill="1" applyBorder="1"/>
    <xf numFmtId="0" fontId="0" fillId="0" borderId="14" xfId="0" applyFill="1" applyBorder="1"/>
    <xf numFmtId="0" fontId="0" fillId="0" borderId="2" xfId="0" applyFill="1" applyBorder="1"/>
    <xf numFmtId="0" fontId="0" fillId="0" borderId="15" xfId="0" applyFill="1" applyBorder="1"/>
    <xf numFmtId="0" fontId="25" fillId="0" borderId="9" xfId="0" applyFont="1" applyFill="1" applyBorder="1" applyAlignment="1">
      <alignment horizontal="center"/>
    </xf>
    <xf numFmtId="0" fontId="25" fillId="0" borderId="10" xfId="0" applyFont="1" applyFill="1" applyBorder="1" applyAlignment="1">
      <alignment horizontal="center"/>
    </xf>
    <xf numFmtId="0" fontId="0" fillId="0" borderId="11" xfId="0" applyFill="1" applyBorder="1"/>
    <xf numFmtId="0" fontId="0" fillId="0" borderId="9" xfId="0" applyFill="1" applyBorder="1"/>
    <xf numFmtId="0" fontId="0" fillId="0" borderId="10" xfId="0" applyFill="1" applyBorder="1"/>
    <xf numFmtId="0" fontId="5" fillId="0" borderId="0" xfId="0" applyFont="1" applyFill="1" applyBorder="1" applyAlignment="1" applyProtection="1">
      <alignment horizontal="left"/>
    </xf>
    <xf numFmtId="0" fontId="5" fillId="0" borderId="5" xfId="0" applyFont="1" applyFill="1" applyBorder="1" applyAlignment="1" applyProtection="1">
      <alignment horizontal="left"/>
    </xf>
    <xf numFmtId="0" fontId="5" fillId="0" borderId="3" xfId="0" applyFont="1" applyFill="1" applyBorder="1" applyAlignment="1" applyProtection="1">
      <alignment horizontal="left"/>
    </xf>
    <xf numFmtId="0" fontId="5" fillId="0" borderId="25" xfId="0" applyFont="1" applyFill="1" applyBorder="1" applyAlignment="1" applyProtection="1">
      <alignment horizontal="left"/>
    </xf>
    <xf numFmtId="0" fontId="0" fillId="0" borderId="1" xfId="0" applyBorder="1" applyAlignment="1" applyProtection="1">
      <alignment horizontal="center"/>
    </xf>
    <xf numFmtId="1" fontId="0" fillId="0" borderId="0" xfId="0" applyNumberFormat="1" applyAlignment="1" applyProtection="1">
      <alignment horizontal="center" wrapText="1"/>
      <protection locked="0"/>
    </xf>
    <xf numFmtId="0" fontId="14" fillId="4" borderId="1" xfId="0" applyFont="1" applyFill="1" applyBorder="1" applyAlignment="1" applyProtection="1">
      <alignment horizontal="center" vertical="center"/>
      <protection locked="0"/>
    </xf>
    <xf numFmtId="0" fontId="0" fillId="0" borderId="1" xfId="0" applyBorder="1" applyAlignment="1">
      <alignment horizontal="center" wrapText="1"/>
    </xf>
    <xf numFmtId="0" fontId="0" fillId="0" borderId="0" xfId="0" applyProtection="1">
      <protection locked="0"/>
    </xf>
    <xf numFmtId="0" fontId="0" fillId="0" borderId="0" xfId="0" applyBorder="1" applyAlignment="1" applyProtection="1">
      <alignment wrapText="1"/>
      <protection locked="0"/>
    </xf>
    <xf numFmtId="0" fontId="0" fillId="0" borderId="3" xfId="0" applyBorder="1" applyProtection="1">
      <protection locked="0"/>
    </xf>
    <xf numFmtId="0" fontId="0" fillId="0" borderId="2" xfId="0" applyBorder="1" applyAlignment="1" applyProtection="1">
      <alignment wrapText="1"/>
      <protection locked="0"/>
    </xf>
    <xf numFmtId="0" fontId="0" fillId="0" borderId="8" xfId="0" applyBorder="1" applyAlignment="1" applyProtection="1">
      <alignment wrapText="1"/>
      <protection locked="0"/>
    </xf>
    <xf numFmtId="0" fontId="0" fillId="0" borderId="3" xfId="0" applyBorder="1" applyAlignment="1" applyProtection="1">
      <alignment wrapText="1"/>
      <protection locked="0"/>
    </xf>
    <xf numFmtId="1" fontId="0" fillId="0" borderId="0" xfId="0" applyNumberFormat="1" applyAlignment="1" applyProtection="1">
      <alignment wrapText="1"/>
      <protection locked="0"/>
    </xf>
    <xf numFmtId="0" fontId="0" fillId="0" borderId="0" xfId="0" applyAlignment="1" applyProtection="1">
      <alignment horizontal="center"/>
      <protection locked="0"/>
    </xf>
    <xf numFmtId="2" fontId="0" fillId="0" borderId="0" xfId="0" applyNumberFormat="1" applyProtection="1">
      <protection locked="0"/>
    </xf>
    <xf numFmtId="1" fontId="0" fillId="0" borderId="0" xfId="0" applyNumberFormat="1" applyProtection="1">
      <protection locked="0"/>
    </xf>
    <xf numFmtId="1" fontId="7" fillId="0" borderId="0" xfId="7" applyNumberFormat="1" applyFont="1" applyFill="1" applyBorder="1" applyAlignment="1" applyProtection="1">
      <alignment wrapText="1"/>
      <protection locked="0"/>
    </xf>
    <xf numFmtId="0" fontId="0" fillId="0" borderId="0" xfId="0" applyBorder="1" applyProtection="1">
      <protection locked="0"/>
    </xf>
    <xf numFmtId="3" fontId="14" fillId="4" borderId="1" xfId="0" applyNumberFormat="1" applyFont="1" applyFill="1" applyBorder="1" applyAlignment="1" applyProtection="1">
      <alignment horizontal="right"/>
      <protection locked="0"/>
    </xf>
    <xf numFmtId="0" fontId="0" fillId="0" borderId="22" xfId="0" applyBorder="1" applyAlignment="1">
      <alignment horizontal="center"/>
    </xf>
    <xf numFmtId="0" fontId="14" fillId="4" borderId="26" xfId="0" applyFont="1" applyFill="1" applyBorder="1" applyAlignment="1" applyProtection="1">
      <alignment horizontal="center" vertical="center"/>
      <protection locked="0"/>
    </xf>
    <xf numFmtId="0" fontId="4" fillId="9" borderId="0" xfId="0" applyFont="1" applyFill="1" applyBorder="1" applyAlignment="1">
      <alignment horizontal="left"/>
    </xf>
    <xf numFmtId="1" fontId="4" fillId="9" borderId="0" xfId="0" applyNumberFormat="1" applyFont="1" applyFill="1" applyBorder="1"/>
    <xf numFmtId="164" fontId="0" fillId="0" borderId="0" xfId="0" applyNumberFormat="1" applyBorder="1" applyAlignment="1">
      <alignment horizontal="center"/>
    </xf>
    <xf numFmtId="0" fontId="0" fillId="0" borderId="0" xfId="0" applyFill="1" applyAlignment="1">
      <alignment horizontal="center"/>
    </xf>
    <xf numFmtId="0" fontId="0" fillId="0" borderId="26" xfId="0" applyBorder="1" applyAlignment="1">
      <alignment horizontal="center"/>
    </xf>
    <xf numFmtId="165" fontId="14" fillId="4" borderId="1" xfId="0" applyNumberFormat="1" applyFont="1" applyFill="1" applyBorder="1" applyAlignment="1" applyProtection="1">
      <alignment horizontal="center" vertical="center"/>
      <protection locked="0"/>
    </xf>
    <xf numFmtId="165" fontId="0" fillId="0" borderId="0" xfId="0" applyNumberFormat="1" applyBorder="1"/>
    <xf numFmtId="165" fontId="0" fillId="0" borderId="0" xfId="0" applyNumberFormat="1" applyAlignment="1" applyProtection="1">
      <alignment wrapText="1"/>
      <protection locked="0"/>
    </xf>
    <xf numFmtId="0" fontId="5" fillId="0" borderId="19" xfId="0" applyFont="1" applyFill="1" applyBorder="1"/>
    <xf numFmtId="0" fontId="4" fillId="4" borderId="1" xfId="0" applyFont="1" applyFill="1" applyBorder="1" applyAlignment="1" applyProtection="1">
      <alignment horizontal="center"/>
      <protection locked="0"/>
    </xf>
    <xf numFmtId="1" fontId="0" fillId="0" borderId="0" xfId="0" applyNumberFormat="1" applyBorder="1" applyAlignment="1">
      <alignment horizontal="center"/>
    </xf>
    <xf numFmtId="1" fontId="17" fillId="0" borderId="23" xfId="0" applyNumberFormat="1" applyFont="1" applyBorder="1" applyAlignment="1">
      <alignment horizontal="left"/>
    </xf>
    <xf numFmtId="0" fontId="0" fillId="0" borderId="2" xfId="0" applyNumberFormat="1" applyBorder="1"/>
    <xf numFmtId="1" fontId="0" fillId="0" borderId="2" xfId="0" applyNumberFormat="1" applyBorder="1"/>
    <xf numFmtId="0" fontId="31" fillId="0" borderId="0" xfId="0" applyFont="1" applyFill="1" applyProtection="1"/>
    <xf numFmtId="0" fontId="14" fillId="0" borderId="0" xfId="0" applyFont="1" applyFill="1" applyBorder="1" applyAlignment="1" applyProtection="1">
      <alignment horizontal="center" vertical="center"/>
    </xf>
    <xf numFmtId="0" fontId="4" fillId="0" borderId="0" xfId="0" applyFont="1" applyFill="1" applyBorder="1" applyAlignment="1" applyProtection="1">
      <alignment horizontal="left"/>
    </xf>
    <xf numFmtId="0" fontId="0" fillId="0" borderId="3" xfId="0" applyFill="1" applyBorder="1" applyAlignment="1" applyProtection="1"/>
    <xf numFmtId="0" fontId="0" fillId="0" borderId="3" xfId="0" applyBorder="1" applyAlignment="1" applyProtection="1"/>
    <xf numFmtId="0" fontId="0" fillId="0" borderId="25" xfId="0" applyFill="1" applyBorder="1" applyProtection="1"/>
    <xf numFmtId="0" fontId="0" fillId="0" borderId="0" xfId="0" applyAlignment="1"/>
    <xf numFmtId="1" fontId="0" fillId="0" borderId="3" xfId="0" applyNumberFormat="1" applyBorder="1" applyAlignment="1">
      <alignment horizontal="left" wrapText="1"/>
    </xf>
    <xf numFmtId="0" fontId="46" fillId="0" borderId="0" xfId="0" applyFont="1" applyFill="1" applyAlignment="1"/>
    <xf numFmtId="166" fontId="0" fillId="0" borderId="0" xfId="0" applyNumberFormat="1" applyAlignment="1" applyProtection="1">
      <alignment horizontal="left" wrapText="1"/>
      <protection locked="0"/>
    </xf>
    <xf numFmtId="2" fontId="0" fillId="0" borderId="2" xfId="0" applyNumberFormat="1" applyBorder="1"/>
    <xf numFmtId="2" fontId="0" fillId="0" borderId="0" xfId="0" applyNumberFormat="1" applyAlignment="1" applyProtection="1">
      <alignment horizontal="left" wrapText="1"/>
      <protection locked="0"/>
    </xf>
    <xf numFmtId="2" fontId="14" fillId="4" borderId="1" xfId="0" applyNumberFormat="1" applyFont="1" applyFill="1" applyBorder="1" applyAlignment="1" applyProtection="1">
      <alignment horizontal="center"/>
      <protection locked="0"/>
    </xf>
    <xf numFmtId="0" fontId="39" fillId="0" borderId="19" xfId="0" applyFont="1" applyFill="1" applyBorder="1" applyAlignment="1">
      <alignment horizontal="left" vertical="top"/>
    </xf>
    <xf numFmtId="0" fontId="1" fillId="0" borderId="0" xfId="0" applyFont="1" applyFill="1" applyBorder="1"/>
    <xf numFmtId="0" fontId="4" fillId="0" borderId="0" xfId="0" applyFont="1" applyFill="1" applyBorder="1"/>
    <xf numFmtId="0" fontId="0" fillId="15" borderId="0" xfId="0" applyFont="1" applyFill="1" applyBorder="1"/>
    <xf numFmtId="0" fontId="0" fillId="15" borderId="0" xfId="0" applyFill="1" applyBorder="1"/>
    <xf numFmtId="0" fontId="4" fillId="15" borderId="0" xfId="0" applyFont="1" applyFill="1" applyBorder="1"/>
    <xf numFmtId="0" fontId="1" fillId="15" borderId="0" xfId="0" applyFont="1" applyFill="1" applyBorder="1"/>
    <xf numFmtId="0" fontId="1" fillId="16" borderId="0" xfId="0" applyFont="1" applyFill="1" applyBorder="1"/>
    <xf numFmtId="0" fontId="0" fillId="16" borderId="0" xfId="0" applyFill="1" applyBorder="1"/>
    <xf numFmtId="0" fontId="4" fillId="16" borderId="0" xfId="0" applyFont="1" applyFill="1" applyBorder="1"/>
    <xf numFmtId="0" fontId="1" fillId="0" borderId="23" xfId="0" applyFont="1" applyBorder="1" applyAlignment="1">
      <alignment horizontal="center" wrapText="1"/>
    </xf>
    <xf numFmtId="0" fontId="2" fillId="0" borderId="0" xfId="0" applyFont="1" applyBorder="1" applyAlignment="1">
      <alignment horizontal="right"/>
    </xf>
    <xf numFmtId="0" fontId="2" fillId="0" borderId="0" xfId="0" applyFont="1" applyFill="1" applyBorder="1" applyAlignment="1">
      <alignment horizontal="right"/>
    </xf>
    <xf numFmtId="0" fontId="40" fillId="0" borderId="0" xfId="0" applyFont="1" applyBorder="1" applyAlignment="1">
      <alignment horizontal="right"/>
    </xf>
    <xf numFmtId="0" fontId="41" fillId="0" borderId="0" xfId="0" applyFont="1" applyBorder="1" applyAlignment="1">
      <alignment horizontal="center"/>
    </xf>
    <xf numFmtId="0" fontId="41" fillId="0" borderId="0" xfId="0" applyFont="1" applyBorder="1" applyAlignment="1">
      <alignment horizontal="center" wrapText="1"/>
    </xf>
    <xf numFmtId="0" fontId="43" fillId="0" borderId="0" xfId="0" applyFont="1" applyFill="1" applyBorder="1" applyAlignment="1" applyProtection="1">
      <alignment horizontal="center"/>
    </xf>
    <xf numFmtId="0" fontId="14" fillId="4" borderId="1" xfId="0" applyFont="1" applyFill="1" applyBorder="1" applyAlignment="1" applyProtection="1">
      <alignment horizontal="center"/>
    </xf>
    <xf numFmtId="0" fontId="1" fillId="17" borderId="22" xfId="0" applyFont="1" applyFill="1" applyBorder="1"/>
    <xf numFmtId="0" fontId="1" fillId="17" borderId="23" xfId="0" applyFont="1" applyFill="1" applyBorder="1"/>
    <xf numFmtId="1" fontId="1" fillId="17" borderId="24" xfId="0" applyNumberFormat="1" applyFont="1" applyFill="1" applyBorder="1"/>
    <xf numFmtId="0" fontId="1" fillId="17" borderId="19" xfId="0" applyFont="1" applyFill="1" applyBorder="1"/>
    <xf numFmtId="0" fontId="1" fillId="17" borderId="0" xfId="0" applyFont="1" applyFill="1" applyBorder="1"/>
    <xf numFmtId="1" fontId="1" fillId="17" borderId="3" xfId="0" applyNumberFormat="1" applyFont="1" applyFill="1" applyBorder="1"/>
    <xf numFmtId="1" fontId="1" fillId="17" borderId="3" xfId="0" applyNumberFormat="1" applyFont="1" applyFill="1" applyBorder="1" applyAlignment="1">
      <alignment horizontal="right"/>
    </xf>
    <xf numFmtId="0" fontId="5" fillId="17" borderId="4" xfId="0" applyFont="1" applyFill="1" applyBorder="1"/>
    <xf numFmtId="0" fontId="0" fillId="17" borderId="5" xfId="0" applyFill="1" applyBorder="1"/>
    <xf numFmtId="0" fontId="47" fillId="18" borderId="26" xfId="0" applyFont="1" applyFill="1" applyBorder="1" applyAlignment="1">
      <alignment horizontal="left"/>
    </xf>
    <xf numFmtId="0" fontId="46" fillId="18" borderId="27" xfId="0" applyFont="1" applyFill="1" applyBorder="1"/>
    <xf numFmtId="1" fontId="47" fillId="18" borderId="21" xfId="0" applyNumberFormat="1" applyFont="1" applyFill="1" applyBorder="1"/>
    <xf numFmtId="0" fontId="48" fillId="19" borderId="3" xfId="0" applyFont="1" applyFill="1" applyBorder="1" applyAlignment="1">
      <alignment horizontal="left"/>
    </xf>
    <xf numFmtId="0" fontId="48" fillId="17" borderId="19" xfId="0" applyFont="1" applyFill="1" applyBorder="1" applyAlignment="1">
      <alignment horizontal="right"/>
    </xf>
    <xf numFmtId="1" fontId="48" fillId="17" borderId="0" xfId="0" applyNumberFormat="1" applyFont="1" applyFill="1" applyBorder="1"/>
    <xf numFmtId="0" fontId="8" fillId="20" borderId="26" xfId="0" applyFont="1" applyFill="1" applyBorder="1" applyAlignment="1">
      <alignment horizontal="left"/>
    </xf>
    <xf numFmtId="0" fontId="0" fillId="20" borderId="27" xfId="0" applyFill="1" applyBorder="1"/>
    <xf numFmtId="0" fontId="4" fillId="20" borderId="21" xfId="0" applyFont="1" applyFill="1" applyBorder="1" applyAlignment="1">
      <alignment horizontal="right"/>
    </xf>
    <xf numFmtId="0" fontId="5" fillId="20" borderId="27" xfId="0" applyFont="1" applyFill="1" applyBorder="1" applyAlignment="1">
      <alignment horizontal="center"/>
    </xf>
    <xf numFmtId="0" fontId="5" fillId="20" borderId="21" xfId="0" applyFont="1" applyFill="1" applyBorder="1" applyAlignment="1">
      <alignment horizontal="center"/>
    </xf>
    <xf numFmtId="0" fontId="8" fillId="20" borderId="26" xfId="0" applyFont="1" applyFill="1" applyBorder="1"/>
    <xf numFmtId="0" fontId="0" fillId="20" borderId="27" xfId="0" applyFill="1" applyBorder="1" applyAlignment="1">
      <alignment horizontal="left"/>
    </xf>
    <xf numFmtId="0" fontId="0" fillId="20" borderId="21" xfId="0" applyFill="1" applyBorder="1"/>
    <xf numFmtId="0" fontId="8" fillId="21" borderId="26" xfId="0" applyFont="1" applyFill="1" applyBorder="1"/>
    <xf numFmtId="0" fontId="0" fillId="21" borderId="21" xfId="0" applyFill="1" applyBorder="1"/>
    <xf numFmtId="0" fontId="0" fillId="20" borderId="27" xfId="0" applyFill="1" applyBorder="1" applyAlignment="1">
      <alignment horizontal="right"/>
    </xf>
    <xf numFmtId="1" fontId="1" fillId="17" borderId="25" xfId="0" applyNumberFormat="1" applyFont="1" applyFill="1" applyBorder="1"/>
    <xf numFmtId="0" fontId="8" fillId="14" borderId="22" xfId="0" applyFont="1" applyFill="1" applyBorder="1"/>
    <xf numFmtId="0" fontId="0" fillId="14" borderId="27" xfId="0" applyFill="1" applyBorder="1"/>
    <xf numFmtId="0" fontId="0" fillId="14" borderId="23" xfId="0" applyFill="1" applyBorder="1" applyAlignment="1">
      <alignment horizontal="right"/>
    </xf>
    <xf numFmtId="0" fontId="0" fillId="14" borderId="23" xfId="0" applyFill="1" applyBorder="1"/>
    <xf numFmtId="0" fontId="0" fillId="14" borderId="24" xfId="0" applyFill="1" applyBorder="1"/>
    <xf numFmtId="0" fontId="1" fillId="14" borderId="19" xfId="0" applyFont="1" applyFill="1" applyBorder="1" applyAlignment="1">
      <alignment horizontal="right"/>
    </xf>
    <xf numFmtId="0" fontId="0" fillId="14" borderId="0" xfId="0" applyFill="1" applyBorder="1" applyAlignment="1">
      <alignment horizontal="right"/>
    </xf>
    <xf numFmtId="0" fontId="21" fillId="14" borderId="0" xfId="0" applyFont="1" applyFill="1" applyBorder="1"/>
    <xf numFmtId="0" fontId="0" fillId="14" borderId="3" xfId="0" applyFill="1" applyBorder="1"/>
    <xf numFmtId="0" fontId="21" fillId="14" borderId="19" xfId="0" applyFont="1" applyFill="1" applyBorder="1" applyAlignment="1">
      <alignment horizontal="right"/>
    </xf>
    <xf numFmtId="0" fontId="0" fillId="14" borderId="19" xfId="0" applyFill="1" applyBorder="1" applyAlignment="1">
      <alignment horizontal="right"/>
    </xf>
    <xf numFmtId="0" fontId="21" fillId="14" borderId="0" xfId="0" applyFont="1" applyFill="1" applyBorder="1" applyProtection="1"/>
    <xf numFmtId="0" fontId="21" fillId="14" borderId="19" xfId="0" applyFont="1" applyFill="1" applyBorder="1"/>
    <xf numFmtId="0" fontId="0" fillId="14" borderId="0" xfId="0" applyFill="1" applyBorder="1"/>
    <xf numFmtId="0" fontId="21" fillId="14" borderId="0" xfId="0" applyFont="1" applyFill="1" applyBorder="1" applyAlignment="1">
      <alignment horizontal="right"/>
    </xf>
    <xf numFmtId="0" fontId="0" fillId="14" borderId="19" xfId="0" applyFill="1" applyBorder="1"/>
    <xf numFmtId="0" fontId="21" fillId="14" borderId="0" xfId="0" applyFont="1" applyFill="1" applyBorder="1" applyAlignment="1" applyProtection="1">
      <alignment horizontal="center"/>
    </xf>
    <xf numFmtId="0" fontId="21" fillId="14" borderId="19" xfId="0" applyFont="1" applyFill="1" applyBorder="1" applyAlignment="1" applyProtection="1">
      <alignment horizontal="right"/>
    </xf>
    <xf numFmtId="0" fontId="0" fillId="14" borderId="0" xfId="0" applyFill="1" applyBorder="1" applyAlignment="1">
      <alignment horizontal="left"/>
    </xf>
    <xf numFmtId="0" fontId="6" fillId="14" borderId="4" xfId="1" applyFill="1" applyBorder="1" applyAlignment="1" applyProtection="1">
      <alignment horizontal="left"/>
    </xf>
    <xf numFmtId="0" fontId="6" fillId="14" borderId="5" xfId="1" applyFill="1" applyBorder="1" applyAlignment="1" applyProtection="1">
      <alignment horizontal="left"/>
    </xf>
    <xf numFmtId="0" fontId="21" fillId="14" borderId="5" xfId="0" applyFont="1" applyFill="1" applyBorder="1"/>
    <xf numFmtId="0" fontId="21" fillId="14" borderId="5" xfId="0" applyFont="1" applyFill="1" applyBorder="1" applyProtection="1"/>
    <xf numFmtId="0" fontId="0" fillId="14" borderId="25" xfId="0" applyFill="1" applyBorder="1"/>
    <xf numFmtId="0" fontId="0" fillId="22" borderId="22" xfId="0" applyFill="1" applyBorder="1"/>
    <xf numFmtId="0" fontId="0" fillId="22" borderId="23" xfId="0" applyFill="1" applyBorder="1"/>
    <xf numFmtId="0" fontId="0" fillId="22" borderId="24" xfId="0" applyFill="1" applyBorder="1"/>
    <xf numFmtId="0" fontId="1" fillId="22" borderId="19" xfId="0" applyFont="1" applyFill="1" applyBorder="1" applyAlignment="1"/>
    <xf numFmtId="0" fontId="4" fillId="22" borderId="0" xfId="0" applyFont="1" applyFill="1" applyBorder="1" applyAlignment="1">
      <alignment horizontal="center" wrapText="1"/>
    </xf>
    <xf numFmtId="0" fontId="1" fillId="22" borderId="19" xfId="0" applyFont="1" applyFill="1" applyBorder="1" applyAlignment="1">
      <alignment wrapText="1"/>
    </xf>
    <xf numFmtId="0" fontId="0" fillId="23" borderId="0" xfId="0" applyFill="1" applyBorder="1"/>
    <xf numFmtId="0" fontId="0" fillId="23" borderId="3" xfId="0" applyFill="1" applyBorder="1"/>
    <xf numFmtId="0" fontId="0" fillId="23" borderId="19" xfId="0" applyFill="1" applyBorder="1"/>
    <xf numFmtId="0" fontId="0" fillId="23" borderId="4" xfId="0" applyFill="1" applyBorder="1"/>
    <xf numFmtId="0" fontId="0" fillId="23" borderId="5" xfId="0" applyFill="1" applyBorder="1"/>
    <xf numFmtId="0" fontId="0" fillId="23" borderId="25" xfId="0" applyFill="1" applyBorder="1"/>
    <xf numFmtId="0" fontId="6" fillId="23" borderId="19" xfId="1" applyFont="1" applyFill="1" applyBorder="1" applyAlignment="1" applyProtection="1">
      <alignment vertical="top"/>
    </xf>
    <xf numFmtId="0" fontId="0" fillId="23" borderId="3" xfId="0" applyFill="1" applyBorder="1" applyAlignment="1"/>
    <xf numFmtId="0" fontId="6" fillId="23" borderId="19" xfId="1" applyFill="1" applyBorder="1" applyAlignment="1" applyProtection="1">
      <alignment vertical="top"/>
    </xf>
    <xf numFmtId="0" fontId="0" fillId="20" borderId="27" xfId="0" applyFill="1" applyBorder="1" applyAlignment="1">
      <alignment wrapText="1"/>
    </xf>
    <xf numFmtId="0" fontId="0" fillId="21" borderId="27" xfId="0" applyFill="1" applyBorder="1"/>
    <xf numFmtId="0" fontId="0" fillId="24" borderId="22" xfId="0" applyFill="1" applyBorder="1"/>
    <xf numFmtId="0" fontId="1" fillId="24" borderId="23" xfId="0" applyFont="1" applyFill="1" applyBorder="1" applyAlignment="1">
      <alignment wrapText="1"/>
    </xf>
    <xf numFmtId="0" fontId="0" fillId="24" borderId="23" xfId="0" applyFill="1" applyBorder="1" applyAlignment="1">
      <alignment wrapText="1"/>
    </xf>
    <xf numFmtId="0" fontId="0" fillId="24" borderId="23" xfId="0" applyFill="1" applyBorder="1"/>
    <xf numFmtId="0" fontId="0" fillId="24" borderId="24" xfId="0" applyFill="1" applyBorder="1"/>
    <xf numFmtId="0" fontId="0" fillId="24" borderId="19" xfId="0" applyFill="1" applyBorder="1"/>
    <xf numFmtId="0" fontId="21" fillId="24" borderId="0" xfId="0" applyFont="1" applyFill="1" applyBorder="1"/>
    <xf numFmtId="0" fontId="0" fillId="24" borderId="0" xfId="0" applyFill="1" applyBorder="1"/>
    <xf numFmtId="0" fontId="0" fillId="24" borderId="3" xfId="0" applyFill="1" applyBorder="1"/>
    <xf numFmtId="0" fontId="0" fillId="24" borderId="19" xfId="0" applyFill="1" applyBorder="1" applyAlignment="1">
      <alignment horizontal="right" vertical="center"/>
    </xf>
    <xf numFmtId="0" fontId="0" fillId="24" borderId="0" xfId="0" applyFill="1" applyBorder="1" applyAlignment="1">
      <alignment horizontal="right"/>
    </xf>
    <xf numFmtId="0" fontId="4" fillId="24" borderId="4" xfId="0" applyFont="1" applyFill="1" applyBorder="1" applyAlignment="1" applyProtection="1">
      <alignment horizontal="center" vertical="center"/>
    </xf>
    <xf numFmtId="0" fontId="21" fillId="24" borderId="5" xfId="0" applyFont="1" applyFill="1" applyBorder="1"/>
    <xf numFmtId="0" fontId="0" fillId="24" borderId="5" xfId="0" applyFill="1" applyBorder="1"/>
    <xf numFmtId="0" fontId="0" fillId="24" borderId="25" xfId="0" applyFill="1" applyBorder="1"/>
    <xf numFmtId="0" fontId="20" fillId="25" borderId="1" xfId="0" applyFont="1" applyFill="1" applyBorder="1" applyAlignment="1" applyProtection="1">
      <alignment horizontal="center"/>
    </xf>
    <xf numFmtId="1" fontId="4" fillId="25" borderId="1" xfId="0" applyNumberFormat="1" applyFont="1" applyFill="1" applyBorder="1" applyAlignment="1">
      <alignment horizontal="center"/>
    </xf>
    <xf numFmtId="165" fontId="20" fillId="25" borderId="1" xfId="0" applyNumberFormat="1" applyFont="1" applyFill="1" applyBorder="1" applyAlignment="1" applyProtection="1">
      <alignment horizontal="center"/>
    </xf>
    <xf numFmtId="0" fontId="20" fillId="26" borderId="1" xfId="0" applyFont="1" applyFill="1" applyBorder="1" applyAlignment="1" applyProtection="1">
      <alignment horizontal="center"/>
      <protection locked="0"/>
    </xf>
    <xf numFmtId="0" fontId="4" fillId="27" borderId="1" xfId="0" applyFont="1" applyFill="1" applyBorder="1" applyAlignment="1" applyProtection="1">
      <alignment horizontal="center" vertical="center"/>
    </xf>
    <xf numFmtId="0" fontId="4" fillId="28" borderId="1" xfId="0" applyFont="1" applyFill="1" applyBorder="1" applyAlignment="1" applyProtection="1">
      <alignment horizontal="center" vertical="center"/>
      <protection locked="0"/>
    </xf>
    <xf numFmtId="0" fontId="1" fillId="0" borderId="0" xfId="0" applyFont="1"/>
    <xf numFmtId="2" fontId="1" fillId="0" borderId="0" xfId="0" applyNumberFormat="1" applyFont="1" applyAlignment="1" applyProtection="1">
      <alignment horizontal="left" wrapText="1"/>
      <protection locked="0"/>
    </xf>
    <xf numFmtId="0" fontId="4" fillId="29" borderId="4" xfId="0" applyFont="1" applyFill="1" applyBorder="1" applyAlignment="1">
      <alignment horizontal="left"/>
    </xf>
    <xf numFmtId="0" fontId="0" fillId="29" borderId="5" xfId="0" applyFill="1" applyBorder="1"/>
    <xf numFmtId="1" fontId="4" fillId="29" borderId="25" xfId="0" applyNumberFormat="1" applyFont="1" applyFill="1" applyBorder="1"/>
    <xf numFmtId="9" fontId="1" fillId="17" borderId="3" xfId="0" applyNumberFormat="1" applyFont="1" applyFill="1" applyBorder="1"/>
    <xf numFmtId="0" fontId="0" fillId="19" borderId="0" xfId="0" applyFill="1" applyBorder="1"/>
    <xf numFmtId="0" fontId="1" fillId="30" borderId="0" xfId="0" applyFont="1" applyFill="1" applyBorder="1"/>
    <xf numFmtId="0" fontId="0" fillId="30" borderId="0" xfId="0" applyFill="1" applyBorder="1"/>
    <xf numFmtId="0" fontId="4" fillId="30" borderId="0" xfId="0" applyFont="1" applyFill="1" applyBorder="1"/>
    <xf numFmtId="0" fontId="0" fillId="31" borderId="0" xfId="0" applyFill="1" applyBorder="1"/>
    <xf numFmtId="0" fontId="4" fillId="31" borderId="0" xfId="0" applyFont="1" applyFill="1" applyBorder="1"/>
    <xf numFmtId="0" fontId="44" fillId="0" borderId="2" xfId="0" applyFont="1" applyBorder="1" applyAlignment="1">
      <alignment horizontal="center" wrapText="1"/>
    </xf>
    <xf numFmtId="0" fontId="4" fillId="25" borderId="1" xfId="0" applyFont="1" applyFill="1" applyBorder="1" applyAlignment="1">
      <alignment horizontal="center" vertical="center"/>
    </xf>
    <xf numFmtId="0" fontId="0" fillId="0" borderId="13" xfId="0" applyBorder="1" applyAlignment="1"/>
    <xf numFmtId="0" fontId="49" fillId="0" borderId="0" xfId="0" applyFont="1"/>
    <xf numFmtId="0" fontId="0" fillId="0" borderId="0" xfId="0" applyFill="1" applyBorder="1" applyProtection="1">
      <protection locked="0"/>
    </xf>
    <xf numFmtId="9" fontId="1" fillId="6" borderId="12" xfId="0" applyNumberFormat="1" applyFont="1" applyFill="1" applyBorder="1" applyAlignment="1">
      <alignment horizontal="left"/>
    </xf>
    <xf numFmtId="0" fontId="0" fillId="6" borderId="0" xfId="0" applyFill="1" applyBorder="1" applyAlignment="1"/>
    <xf numFmtId="0" fontId="0" fillId="6" borderId="13" xfId="0" applyFill="1" applyBorder="1" applyAlignment="1"/>
    <xf numFmtId="0" fontId="0" fillId="6" borderId="2" xfId="0" applyFill="1" applyBorder="1" applyAlignment="1"/>
    <xf numFmtId="0" fontId="0" fillId="6" borderId="15" xfId="0" applyFill="1" applyBorder="1" applyAlignment="1"/>
    <xf numFmtId="0" fontId="45" fillId="0" borderId="0" xfId="0" applyFont="1"/>
    <xf numFmtId="0" fontId="4" fillId="0" borderId="0" xfId="0" applyFont="1" applyBorder="1" applyProtection="1">
      <protection locked="0"/>
    </xf>
    <xf numFmtId="0" fontId="0" fillId="0" borderId="0" xfId="0" applyBorder="1" applyAlignment="1" applyProtection="1">
      <alignment horizontal="center" wrapText="1"/>
      <protection locked="0"/>
    </xf>
    <xf numFmtId="1" fontId="0" fillId="0" borderId="0" xfId="0" applyNumberFormat="1" applyBorder="1" applyProtection="1">
      <protection locked="0"/>
    </xf>
    <xf numFmtId="0" fontId="49" fillId="0" borderId="0" xfId="0" applyFont="1"/>
    <xf numFmtId="0" fontId="4" fillId="32" borderId="0" xfId="0" applyFont="1" applyFill="1" applyBorder="1"/>
    <xf numFmtId="2" fontId="4" fillId="32" borderId="0" xfId="0" applyNumberFormat="1" applyFont="1" applyFill="1" applyBorder="1"/>
    <xf numFmtId="1" fontId="4" fillId="0" borderId="0" xfId="0" applyNumberFormat="1" applyFont="1" applyBorder="1"/>
    <xf numFmtId="0" fontId="9" fillId="32" borderId="10" xfId="0" applyFont="1" applyFill="1" applyBorder="1" applyAlignment="1">
      <alignment wrapText="1"/>
    </xf>
    <xf numFmtId="0" fontId="9" fillId="32" borderId="10" xfId="0" applyFont="1" applyFill="1" applyBorder="1" applyAlignment="1">
      <alignment horizontal="center" wrapText="1"/>
    </xf>
    <xf numFmtId="0" fontId="0" fillId="32" borderId="0" xfId="0" applyFill="1" applyBorder="1"/>
    <xf numFmtId="1" fontId="1" fillId="0" borderId="0" xfId="0" applyNumberFormat="1" applyFont="1" applyBorder="1"/>
    <xf numFmtId="0" fontId="9" fillId="32" borderId="0" xfId="0" applyFont="1" applyFill="1" applyAlignment="1">
      <alignment wrapText="1"/>
    </xf>
    <xf numFmtId="0" fontId="9" fillId="32" borderId="0" xfId="0" applyFont="1" applyFill="1" applyAlignment="1">
      <alignment horizontal="center" wrapText="1"/>
    </xf>
    <xf numFmtId="2" fontId="0" fillId="0" borderId="0" xfId="0" applyNumberFormat="1" applyBorder="1"/>
    <xf numFmtId="0" fontId="9" fillId="32" borderId="2" xfId="0" applyFont="1" applyFill="1" applyBorder="1" applyAlignment="1">
      <alignment wrapText="1"/>
    </xf>
    <xf numFmtId="0" fontId="9" fillId="32" borderId="2" xfId="0" applyFont="1" applyFill="1" applyBorder="1" applyAlignment="1">
      <alignment horizontal="center" wrapText="1"/>
    </xf>
    <xf numFmtId="0" fontId="1" fillId="32" borderId="0" xfId="0" applyFont="1" applyFill="1" applyBorder="1"/>
    <xf numFmtId="0" fontId="1" fillId="32" borderId="0" xfId="0" quotePrefix="1" applyFont="1" applyFill="1" applyBorder="1"/>
    <xf numFmtId="0" fontId="1" fillId="32" borderId="0" xfId="0" applyFont="1" applyFill="1" applyBorder="1" applyAlignment="1">
      <alignment horizontal="left"/>
    </xf>
    <xf numFmtId="0" fontId="0" fillId="32" borderId="0" xfId="0" applyFill="1" applyBorder="1" applyAlignment="1">
      <alignment horizontal="left"/>
    </xf>
    <xf numFmtId="1" fontId="0" fillId="32" borderId="0" xfId="0" applyNumberFormat="1" applyFill="1" applyBorder="1" applyAlignment="1">
      <alignment horizontal="left"/>
    </xf>
    <xf numFmtId="1" fontId="1" fillId="32" borderId="0" xfId="0" applyNumberFormat="1" applyFont="1" applyFill="1" applyBorder="1"/>
    <xf numFmtId="1" fontId="0" fillId="32" borderId="0" xfId="0" applyNumberFormat="1" applyFill="1" applyBorder="1"/>
    <xf numFmtId="1" fontId="0" fillId="0" borderId="0" xfId="0" applyNumberFormat="1" applyBorder="1" applyAlignment="1">
      <alignment horizontal="left"/>
    </xf>
    <xf numFmtId="2" fontId="1" fillId="32" borderId="0" xfId="0" applyNumberFormat="1" applyFont="1" applyFill="1" applyBorder="1"/>
    <xf numFmtId="2" fontId="1" fillId="32" borderId="0" xfId="0" applyNumberFormat="1" applyFont="1" applyFill="1" applyBorder="1" applyAlignment="1">
      <alignment horizontal="right"/>
    </xf>
    <xf numFmtId="0" fontId="0" fillId="0" borderId="5" xfId="0" applyBorder="1" applyAlignment="1">
      <alignment wrapText="1"/>
    </xf>
    <xf numFmtId="0" fontId="0" fillId="0" borderId="5" xfId="0" applyBorder="1" applyAlignment="1"/>
    <xf numFmtId="0" fontId="19" fillId="22" borderId="0" xfId="0" applyFont="1" applyFill="1" applyBorder="1" applyAlignment="1">
      <alignment wrapText="1"/>
    </xf>
    <xf numFmtId="0" fontId="0" fillId="22" borderId="0" xfId="0" applyFill="1" applyBorder="1" applyAlignment="1"/>
    <xf numFmtId="0" fontId="0" fillId="22" borderId="3" xfId="0" applyFill="1" applyBorder="1" applyAlignment="1"/>
    <xf numFmtId="0" fontId="4" fillId="4" borderId="26" xfId="0" applyFont="1" applyFill="1" applyBorder="1" applyAlignment="1" applyProtection="1">
      <alignment horizontal="left"/>
      <protection locked="0"/>
    </xf>
    <xf numFmtId="0" fontId="0" fillId="0" borderId="27" xfId="0" applyBorder="1" applyAlignment="1" applyProtection="1">
      <protection locked="0"/>
    </xf>
    <xf numFmtId="0" fontId="0" fillId="0" borderId="21" xfId="0" applyBorder="1" applyAlignment="1" applyProtection="1">
      <protection locked="0"/>
    </xf>
    <xf numFmtId="0" fontId="14" fillId="4" borderId="22" xfId="0" applyFont="1" applyFill="1" applyBorder="1" applyAlignment="1" applyProtection="1">
      <alignment horizontal="left" vertical="center" wrapText="1"/>
      <protection locked="0"/>
    </xf>
    <xf numFmtId="0" fontId="14" fillId="4" borderId="23" xfId="0" applyFont="1" applyFill="1" applyBorder="1" applyAlignment="1" applyProtection="1">
      <alignment horizontal="left" vertical="center" wrapText="1"/>
      <protection locked="0"/>
    </xf>
    <xf numFmtId="0" fontId="0" fillId="4" borderId="23" xfId="0" applyFill="1" applyBorder="1" applyAlignment="1" applyProtection="1">
      <alignment wrapText="1"/>
      <protection locked="0"/>
    </xf>
    <xf numFmtId="0" fontId="0" fillId="4" borderId="24" xfId="0" applyFill="1" applyBorder="1" applyAlignment="1" applyProtection="1">
      <alignment wrapText="1"/>
      <protection locked="0"/>
    </xf>
    <xf numFmtId="0" fontId="14" fillId="4" borderId="19" xfId="0" applyFont="1" applyFill="1" applyBorder="1" applyAlignment="1" applyProtection="1">
      <alignment horizontal="left" vertical="center" wrapText="1"/>
      <protection locked="0"/>
    </xf>
    <xf numFmtId="0" fontId="14" fillId="4" borderId="0" xfId="0" applyFont="1" applyFill="1" applyBorder="1" applyAlignment="1" applyProtection="1">
      <alignment horizontal="left" vertical="center" wrapText="1"/>
      <protection locked="0"/>
    </xf>
    <xf numFmtId="0" fontId="0" fillId="4" borderId="0" xfId="0" applyFill="1" applyBorder="1" applyAlignment="1" applyProtection="1">
      <alignment wrapText="1"/>
      <protection locked="0"/>
    </xf>
    <xf numFmtId="0" fontId="0" fillId="4" borderId="3" xfId="0" applyFill="1" applyBorder="1" applyAlignment="1" applyProtection="1">
      <alignment wrapText="1"/>
      <protection locked="0"/>
    </xf>
    <xf numFmtId="0" fontId="0" fillId="4" borderId="19" xfId="0" applyFill="1" applyBorder="1" applyAlignment="1" applyProtection="1">
      <alignment horizontal="left" vertical="center" wrapText="1"/>
      <protection locked="0"/>
    </xf>
    <xf numFmtId="0" fontId="0" fillId="4" borderId="0" xfId="0" applyFill="1" applyBorder="1" applyAlignment="1" applyProtection="1">
      <alignment horizontal="left" vertical="center" wrapText="1"/>
      <protection locked="0"/>
    </xf>
    <xf numFmtId="0" fontId="0" fillId="4" borderId="4" xfId="0" applyFill="1" applyBorder="1" applyAlignment="1" applyProtection="1">
      <alignment horizontal="left" vertical="center" wrapText="1"/>
      <protection locked="0"/>
    </xf>
    <xf numFmtId="0" fontId="0" fillId="4" borderId="5" xfId="0" applyFill="1" applyBorder="1" applyAlignment="1" applyProtection="1">
      <alignment horizontal="left" vertical="center" wrapText="1"/>
      <protection locked="0"/>
    </xf>
    <xf numFmtId="0" fontId="0" fillId="4" borderId="5" xfId="0" applyFill="1" applyBorder="1" applyAlignment="1" applyProtection="1">
      <alignment wrapText="1"/>
      <protection locked="0"/>
    </xf>
    <xf numFmtId="0" fontId="0" fillId="4" borderId="25" xfId="0" applyFill="1" applyBorder="1" applyAlignment="1" applyProtection="1">
      <alignment wrapText="1"/>
      <protection locked="0"/>
    </xf>
    <xf numFmtId="0" fontId="1" fillId="22" borderId="0" xfId="0" applyFont="1" applyFill="1" applyBorder="1" applyAlignment="1">
      <alignment wrapText="1"/>
    </xf>
    <xf numFmtId="0" fontId="0" fillId="0" borderId="19" xfId="0" applyBorder="1" applyAlignment="1" applyProtection="1">
      <alignment wrapText="1"/>
    </xf>
    <xf numFmtId="0" fontId="0" fillId="0" borderId="0" xfId="0" applyBorder="1" applyAlignment="1" applyProtection="1">
      <alignment wrapText="1"/>
    </xf>
    <xf numFmtId="0" fontId="0" fillId="0" borderId="1" xfId="0" applyBorder="1" applyAlignment="1">
      <alignment horizontal="center"/>
    </xf>
    <xf numFmtId="0" fontId="0" fillId="0" borderId="1" xfId="0" applyBorder="1" applyAlignment="1"/>
    <xf numFmtId="165" fontId="14" fillId="4" borderId="1" xfId="0" applyNumberFormat="1" applyFont="1" applyFill="1" applyBorder="1" applyAlignment="1" applyProtection="1">
      <alignment horizontal="center" vertical="center"/>
      <protection locked="0"/>
    </xf>
    <xf numFmtId="165" fontId="0" fillId="0" borderId="1" xfId="0" applyNumberFormat="1" applyBorder="1" applyAlignment="1" applyProtection="1">
      <protection locked="0"/>
    </xf>
    <xf numFmtId="0" fontId="5" fillId="0" borderId="27" xfId="0" applyFont="1" applyBorder="1" applyAlignment="1" applyProtection="1">
      <protection locked="0"/>
    </xf>
    <xf numFmtId="0" fontId="23" fillId="8" borderId="26" xfId="0" applyFont="1" applyFill="1" applyBorder="1" applyAlignment="1" applyProtection="1">
      <alignment horizontal="center" vertical="center"/>
    </xf>
    <xf numFmtId="0" fontId="5" fillId="8" borderId="27" xfId="0" applyFont="1" applyFill="1" applyBorder="1" applyAlignment="1">
      <alignment horizontal="center" vertical="center"/>
    </xf>
    <xf numFmtId="0" fontId="0" fillId="0" borderId="0" xfId="0" applyBorder="1" applyAlignment="1">
      <alignment vertical="top" wrapText="1"/>
    </xf>
    <xf numFmtId="0" fontId="5" fillId="0" borderId="0" xfId="0" applyFont="1" applyFill="1" applyBorder="1" applyAlignment="1" applyProtection="1">
      <alignment horizontal="right" vertical="top" wrapText="1"/>
      <protection locked="0"/>
    </xf>
    <xf numFmtId="0" fontId="0" fillId="0" borderId="0" xfId="0" applyBorder="1" applyAlignment="1">
      <alignment horizontal="right" vertical="top" wrapText="1"/>
    </xf>
    <xf numFmtId="0" fontId="0" fillId="0" borderId="19" xfId="0" applyBorder="1" applyAlignment="1">
      <alignment vertical="top" wrapText="1"/>
    </xf>
    <xf numFmtId="0" fontId="14" fillId="4" borderId="1" xfId="0" applyFont="1" applyFill="1" applyBorder="1" applyAlignment="1" applyProtection="1">
      <alignment horizontal="center" vertical="center"/>
      <protection locked="0"/>
    </xf>
    <xf numFmtId="1" fontId="0" fillId="0" borderId="1" xfId="0" applyNumberFormat="1" applyBorder="1" applyAlignment="1">
      <alignment horizontal="center"/>
    </xf>
    <xf numFmtId="2" fontId="0" fillId="0" borderId="22" xfId="0" applyNumberFormat="1" applyBorder="1" applyAlignment="1">
      <alignment horizontal="center"/>
    </xf>
    <xf numFmtId="0" fontId="0" fillId="0" borderId="24" xfId="0" applyBorder="1" applyAlignment="1"/>
    <xf numFmtId="0" fontId="19" fillId="22" borderId="0" xfId="0" applyFont="1" applyFill="1" applyBorder="1" applyAlignment="1">
      <alignment horizontal="center"/>
    </xf>
    <xf numFmtId="0" fontId="18" fillId="22" borderId="19" xfId="0" applyFont="1" applyFill="1" applyBorder="1" applyAlignment="1">
      <alignment horizontal="center"/>
    </xf>
    <xf numFmtId="0" fontId="0" fillId="22" borderId="19" xfId="0" applyFill="1" applyBorder="1" applyAlignment="1"/>
    <xf numFmtId="0" fontId="0" fillId="0" borderId="1" xfId="0" applyBorder="1" applyAlignment="1" applyProtection="1">
      <protection locked="0"/>
    </xf>
    <xf numFmtId="0" fontId="12" fillId="10" borderId="9" xfId="1" applyFont="1" applyFill="1" applyBorder="1" applyAlignment="1" applyProtection="1">
      <alignment horizontal="left"/>
    </xf>
    <xf numFmtId="0" fontId="0" fillId="10" borderId="10" xfId="0" applyFill="1" applyBorder="1" applyAlignment="1"/>
    <xf numFmtId="0" fontId="0" fillId="10" borderId="11" xfId="0" applyFill="1" applyBorder="1" applyAlignment="1"/>
    <xf numFmtId="0" fontId="35" fillId="10" borderId="14" xfId="0" applyFont="1" applyFill="1" applyBorder="1" applyAlignment="1" applyProtection="1">
      <alignment horizontal="left"/>
    </xf>
    <xf numFmtId="0" fontId="36" fillId="10" borderId="2" xfId="0" applyFont="1" applyFill="1" applyBorder="1" applyAlignment="1"/>
    <xf numFmtId="0" fontId="36" fillId="10" borderId="15" xfId="0" applyFont="1" applyFill="1" applyBorder="1" applyAlignment="1"/>
    <xf numFmtId="0" fontId="0" fillId="0" borderId="26" xfId="0" applyNumberFormat="1" applyBorder="1" applyAlignment="1">
      <alignment vertical="center" wrapText="1"/>
    </xf>
    <xf numFmtId="0" fontId="0" fillId="0" borderId="27" xfId="0" applyBorder="1" applyAlignment="1">
      <alignment vertical="center"/>
    </xf>
    <xf numFmtId="0" fontId="0" fillId="0" borderId="21" xfId="0" applyBorder="1" applyAlignment="1">
      <alignment vertical="center"/>
    </xf>
    <xf numFmtId="0" fontId="23" fillId="0" borderId="26" xfId="0" applyFont="1" applyBorder="1" applyAlignment="1">
      <alignment horizontal="center" wrapText="1"/>
    </xf>
    <xf numFmtId="0" fontId="5" fillId="0" borderId="27" xfId="0" applyFont="1" applyBorder="1" applyAlignment="1">
      <alignment wrapText="1"/>
    </xf>
    <xf numFmtId="0" fontId="0" fillId="0" borderId="27" xfId="0" applyBorder="1" applyAlignment="1">
      <alignment wrapText="1"/>
    </xf>
    <xf numFmtId="0" fontId="0" fillId="0" borderId="21" xfId="0" applyBorder="1" applyAlignment="1">
      <alignment wrapText="1"/>
    </xf>
    <xf numFmtId="14" fontId="30" fillId="7" borderId="0" xfId="0" applyNumberFormat="1" applyFont="1" applyFill="1" applyBorder="1" applyAlignment="1">
      <alignment horizontal="center"/>
    </xf>
    <xf numFmtId="0" fontId="27" fillId="7" borderId="0" xfId="0" applyFont="1" applyFill="1" applyAlignment="1"/>
    <xf numFmtId="0" fontId="0" fillId="0" borderId="0" xfId="0" applyAlignment="1"/>
    <xf numFmtId="0" fontId="0" fillId="0" borderId="19" xfId="0" applyBorder="1" applyAlignment="1">
      <alignment wrapText="1"/>
    </xf>
    <xf numFmtId="0" fontId="0" fillId="0" borderId="0" xfId="0" applyBorder="1" applyAlignment="1">
      <alignment wrapText="1"/>
    </xf>
    <xf numFmtId="0" fontId="19" fillId="22" borderId="19" xfId="0" applyFont="1" applyFill="1" applyBorder="1" applyAlignment="1">
      <alignment horizontal="center"/>
    </xf>
    <xf numFmtId="0" fontId="4" fillId="0" borderId="19" xfId="0" applyFont="1" applyBorder="1" applyAlignment="1">
      <alignment horizontal="center"/>
    </xf>
    <xf numFmtId="0" fontId="4" fillId="0" borderId="0" xfId="0" applyFont="1" applyBorder="1" applyAlignment="1">
      <alignment horizontal="center"/>
    </xf>
    <xf numFmtId="0" fontId="0" fillId="0" borderId="1" xfId="0" applyBorder="1" applyAlignment="1" applyProtection="1">
      <alignment horizontal="center"/>
    </xf>
    <xf numFmtId="0" fontId="0" fillId="0" borderId="1" xfId="0" applyBorder="1" applyAlignment="1" applyProtection="1"/>
    <xf numFmtId="0" fontId="1" fillId="0" borderId="26" xfId="0" applyFont="1" applyBorder="1" applyAlignment="1">
      <alignment horizontal="center" wrapText="1"/>
    </xf>
    <xf numFmtId="0" fontId="23" fillId="20" borderId="26" xfId="0" applyFont="1" applyFill="1" applyBorder="1" applyAlignment="1">
      <alignment horizontal="left"/>
    </xf>
    <xf numFmtId="0" fontId="0" fillId="20" borderId="27" xfId="0" applyFill="1" applyBorder="1" applyAlignment="1">
      <alignment horizontal="left"/>
    </xf>
    <xf numFmtId="1" fontId="14" fillId="4" borderId="1" xfId="0" applyNumberFormat="1" applyFont="1" applyFill="1" applyBorder="1" applyAlignment="1" applyProtection="1">
      <alignment horizontal="center" vertical="center"/>
    </xf>
    <xf numFmtId="0" fontId="6" fillId="23" borderId="19" xfId="1" applyFont="1" applyFill="1" applyBorder="1" applyAlignment="1" applyProtection="1">
      <alignment vertical="top"/>
    </xf>
    <xf numFmtId="0" fontId="0" fillId="19" borderId="19" xfId="0" applyFill="1" applyBorder="1" applyAlignment="1"/>
    <xf numFmtId="0" fontId="0" fillId="0" borderId="5" xfId="0" applyBorder="1" applyAlignment="1">
      <alignment horizontal="center"/>
    </xf>
    <xf numFmtId="0" fontId="0" fillId="4" borderId="7" xfId="0" applyFill="1" applyBorder="1" applyAlignment="1" applyProtection="1">
      <protection locked="0"/>
    </xf>
    <xf numFmtId="0" fontId="0" fillId="4" borderId="28" xfId="0" applyFill="1" applyBorder="1" applyAlignment="1" applyProtection="1">
      <protection locked="0"/>
    </xf>
    <xf numFmtId="0" fontId="0" fillId="4" borderId="6" xfId="0" applyFill="1" applyBorder="1" applyAlignment="1" applyProtection="1">
      <protection locked="0"/>
    </xf>
    <xf numFmtId="0" fontId="14" fillId="4" borderId="26" xfId="0" applyFont="1" applyFill="1" applyBorder="1" applyAlignment="1" applyProtection="1">
      <alignment horizontal="center" vertical="center"/>
      <protection locked="0"/>
    </xf>
    <xf numFmtId="0" fontId="4" fillId="22" borderId="0" xfId="0" applyFont="1" applyFill="1" applyBorder="1" applyAlignment="1">
      <alignment wrapText="1"/>
    </xf>
    <xf numFmtId="0" fontId="4" fillId="22" borderId="0" xfId="0" applyFont="1" applyFill="1" applyBorder="1" applyAlignment="1"/>
    <xf numFmtId="0" fontId="4" fillId="22" borderId="3" xfId="0" applyFont="1" applyFill="1" applyBorder="1" applyAlignment="1"/>
    <xf numFmtId="0" fontId="0" fillId="0" borderId="1" xfId="0" applyFill="1" applyBorder="1" applyAlignment="1">
      <alignment horizontal="center"/>
    </xf>
    <xf numFmtId="0" fontId="0" fillId="0" borderId="1" xfId="0" applyFill="1" applyBorder="1" applyAlignment="1"/>
    <xf numFmtId="0" fontId="0" fillId="0" borderId="1" xfId="0" applyBorder="1" applyAlignment="1" applyProtection="1">
      <alignment horizontal="center" wrapText="1"/>
    </xf>
    <xf numFmtId="0" fontId="0" fillId="0" borderId="5" xfId="0" applyBorder="1" applyAlignment="1" applyProtection="1">
      <alignment wrapText="1"/>
      <protection locked="0"/>
    </xf>
    <xf numFmtId="0" fontId="6" fillId="11" borderId="14" xfId="1" applyFill="1" applyBorder="1" applyAlignment="1" applyProtection="1">
      <alignment horizontal="center"/>
    </xf>
    <xf numFmtId="0" fontId="6" fillId="11" borderId="2" xfId="1" applyFill="1" applyBorder="1" applyAlignment="1" applyProtection="1">
      <alignment horizontal="center"/>
    </xf>
    <xf numFmtId="0" fontId="0" fillId="11" borderId="2" xfId="0" applyFill="1" applyBorder="1" applyAlignment="1" applyProtection="1"/>
    <xf numFmtId="0" fontId="0" fillId="11" borderId="15" xfId="0" applyFill="1" applyBorder="1" applyAlignment="1" applyProtection="1"/>
    <xf numFmtId="0" fontId="20" fillId="11" borderId="9" xfId="0" applyFont="1" applyFill="1" applyBorder="1" applyAlignment="1" applyProtection="1"/>
    <xf numFmtId="0" fontId="0" fillId="11" borderId="10" xfId="0" applyFill="1" applyBorder="1" applyAlignment="1" applyProtection="1"/>
    <xf numFmtId="0" fontId="0" fillId="11" borderId="11" xfId="0" applyFill="1" applyBorder="1" applyAlignment="1" applyProtection="1"/>
    <xf numFmtId="0" fontId="1" fillId="11" borderId="12" xfId="0" applyFont="1" applyFill="1" applyBorder="1" applyAlignment="1" applyProtection="1">
      <alignment horizontal="left" vertical="top" wrapText="1"/>
    </xf>
    <xf numFmtId="0" fontId="0" fillId="11" borderId="0" xfId="0" applyFill="1" applyBorder="1" applyAlignment="1" applyProtection="1"/>
    <xf numFmtId="0" fontId="0" fillId="11" borderId="13" xfId="0" applyFill="1" applyBorder="1" applyAlignment="1" applyProtection="1"/>
    <xf numFmtId="0" fontId="0" fillId="11" borderId="12" xfId="0" applyFill="1" applyBorder="1" applyAlignment="1" applyProtection="1"/>
    <xf numFmtId="0" fontId="6" fillId="11" borderId="12" xfId="1" applyFill="1" applyBorder="1" applyAlignment="1" applyProtection="1">
      <alignment horizontal="center" wrapText="1"/>
    </xf>
    <xf numFmtId="0" fontId="4" fillId="11" borderId="12" xfId="0" applyFont="1" applyFill="1" applyBorder="1" applyAlignment="1" applyProtection="1"/>
    <xf numFmtId="0" fontId="6" fillId="11" borderId="12" xfId="1" applyFill="1" applyBorder="1" applyAlignment="1" applyProtection="1">
      <alignment horizontal="center"/>
    </xf>
    <xf numFmtId="0" fontId="0" fillId="0" borderId="0" xfId="0" applyBorder="1" applyAlignment="1">
      <alignment horizontal="center"/>
    </xf>
    <xf numFmtId="0" fontId="0" fillId="0" borderId="13" xfId="0" applyBorder="1" applyAlignment="1"/>
    <xf numFmtId="0" fontId="0" fillId="11" borderId="12" xfId="0" applyFill="1" applyBorder="1" applyAlignment="1" applyProtection="1">
      <alignment wrapText="1"/>
    </xf>
    <xf numFmtId="0" fontId="0" fillId="0" borderId="13" xfId="0" applyBorder="1" applyAlignment="1">
      <alignment wrapText="1"/>
    </xf>
    <xf numFmtId="0" fontId="34" fillId="12" borderId="9" xfId="0" applyFont="1" applyFill="1" applyBorder="1" applyAlignment="1" applyProtection="1">
      <alignment horizontal="left" vertical="center"/>
    </xf>
    <xf numFmtId="0" fontId="33" fillId="12" borderId="10" xfId="0" applyFont="1" applyFill="1" applyBorder="1" applyAlignment="1" applyProtection="1"/>
    <xf numFmtId="0" fontId="37" fillId="13" borderId="10" xfId="1" applyFont="1" applyFill="1" applyBorder="1" applyAlignment="1" applyProtection="1">
      <alignment horizontal="right"/>
    </xf>
    <xf numFmtId="0" fontId="38" fillId="13" borderId="10" xfId="0" applyFont="1" applyFill="1" applyBorder="1" applyAlignment="1" applyProtection="1"/>
    <xf numFmtId="0" fontId="38" fillId="13" borderId="11" xfId="0" applyFont="1" applyFill="1" applyBorder="1" applyAlignment="1" applyProtection="1"/>
    <xf numFmtId="0" fontId="50" fillId="12" borderId="14" xfId="0" applyFont="1" applyFill="1" applyBorder="1" applyAlignment="1" applyProtection="1"/>
    <xf numFmtId="0" fontId="50" fillId="12" borderId="2" xfId="0" applyFont="1" applyFill="1" applyBorder="1" applyAlignment="1" applyProtection="1"/>
    <xf numFmtId="0" fontId="27" fillId="13" borderId="2" xfId="0" applyFont="1" applyFill="1" applyBorder="1" applyAlignment="1" applyProtection="1">
      <alignment horizontal="right"/>
    </xf>
    <xf numFmtId="0" fontId="5" fillId="13" borderId="2" xfId="0" applyFont="1" applyFill="1" applyBorder="1" applyAlignment="1" applyProtection="1"/>
    <xf numFmtId="0" fontId="5" fillId="13" borderId="15" xfId="0" applyFont="1" applyFill="1" applyBorder="1" applyAlignment="1" applyProtection="1"/>
    <xf numFmtId="0" fontId="1" fillId="11" borderId="12" xfId="0" applyFont="1" applyFill="1" applyBorder="1" applyAlignment="1" applyProtection="1">
      <alignment vertical="top" wrapText="1"/>
    </xf>
    <xf numFmtId="0" fontId="33" fillId="0" borderId="10" xfId="0" applyFont="1" applyBorder="1" applyAlignment="1"/>
    <xf numFmtId="0" fontId="26" fillId="12" borderId="14" xfId="0" applyFont="1" applyFill="1" applyBorder="1" applyAlignment="1" applyProtection="1"/>
    <xf numFmtId="0" fontId="5" fillId="12" borderId="2" xfId="0" applyFont="1" applyFill="1" applyBorder="1" applyAlignment="1" applyProtection="1"/>
    <xf numFmtId="0" fontId="0" fillId="0" borderId="2" xfId="0" applyBorder="1" applyAlignment="1"/>
    <xf numFmtId="0" fontId="12" fillId="13" borderId="10" xfId="1" applyFont="1" applyFill="1" applyBorder="1" applyAlignment="1" applyProtection="1">
      <alignment horizontal="right"/>
    </xf>
    <xf numFmtId="0" fontId="11" fillId="0" borderId="10" xfId="0" applyFont="1" applyBorder="1" applyAlignment="1"/>
    <xf numFmtId="0" fontId="11" fillId="0" borderId="11" xfId="0" applyFont="1" applyBorder="1" applyAlignment="1"/>
    <xf numFmtId="0" fontId="32" fillId="13" borderId="2" xfId="0" applyFont="1" applyFill="1" applyBorder="1" applyAlignment="1" applyProtection="1">
      <alignment horizontal="right"/>
    </xf>
    <xf numFmtId="0" fontId="33" fillId="0" borderId="2" xfId="0" applyFont="1" applyBorder="1" applyAlignment="1"/>
    <xf numFmtId="0" fontId="33" fillId="0" borderId="15" xfId="0" applyFont="1" applyBorder="1" applyAlignment="1"/>
  </cellXfs>
  <cellStyles count="8">
    <cellStyle name="Hyperlink" xfId="1" builtinId="8"/>
    <cellStyle name="Normal" xfId="0" builtinId="0"/>
    <cellStyle name="Normal 3" xfId="2"/>
    <cellStyle name="Normal 4" xfId="3"/>
    <cellStyle name="Normal 5" xfId="4"/>
    <cellStyle name="Normal 6" xfId="5"/>
    <cellStyle name="Normal_N Factors" xfId="6"/>
    <cellStyle name="Normal_Sheet1" xfId="7"/>
  </cellStyles>
  <dxfs count="9">
    <dxf>
      <font>
        <condense val="0"/>
        <extend val="0"/>
        <color indexed="17"/>
      </font>
    </dxf>
    <dxf>
      <font>
        <condense val="0"/>
        <extend val="0"/>
        <color indexed="10"/>
      </font>
    </dxf>
    <dxf>
      <font>
        <condense val="0"/>
        <extend val="0"/>
        <color indexed="17"/>
      </font>
    </dxf>
    <dxf>
      <font>
        <condense val="0"/>
        <extend val="0"/>
        <color indexed="10"/>
      </font>
    </dxf>
    <dxf>
      <fill>
        <patternFill patternType="solid">
          <bgColor indexed="26"/>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6913946587537099"/>
          <c:y val="6.9264069264069264E-2"/>
          <c:w val="0.57566765578634993"/>
          <c:h val="0.82251082251082264"/>
        </c:manualLayout>
      </c:layout>
      <c:barChart>
        <c:barDir val="col"/>
        <c:grouping val="clustered"/>
        <c:ser>
          <c:idx val="0"/>
          <c:order val="0"/>
          <c:tx>
            <c:strRef>
              <c:f>'Single Field'!$C$151</c:f>
              <c:strCache>
                <c:ptCount val="1"/>
              </c:strCache>
            </c:strRef>
          </c:tx>
          <c:spPr>
            <a:solidFill>
              <a:srgbClr val="003300"/>
            </a:solidFill>
            <a:ln w="25400">
              <a:noFill/>
            </a:ln>
          </c:spPr>
          <c:dLbls>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outEnd"/>
            <c:showSerName val="1"/>
          </c:dLbls>
          <c:cat>
            <c:multiLvlStrRef>
              <c:f>'Single Field'!$C$151</c:f>
            </c:multiLvlStrRef>
          </c:cat>
          <c:val>
            <c:numRef>
              <c:f>'Single Field'!$C$152</c:f>
              <c:numCache>
                <c:formatCode>General</c:formatCode>
                <c:ptCount val="1"/>
              </c:numCache>
            </c:numRef>
          </c:val>
        </c:ser>
        <c:gapWidth val="10"/>
        <c:axId val="79430016"/>
        <c:axId val="79431552"/>
      </c:barChart>
      <c:scatterChart>
        <c:scatterStyle val="lineMarker"/>
        <c:ser>
          <c:idx val="3"/>
          <c:order val="1"/>
          <c:tx>
            <c:v>2000</c:v>
          </c:tx>
          <c:spPr>
            <a:ln w="38100">
              <a:solidFill>
                <a:srgbClr val="FF0000"/>
              </a:solidFill>
              <a:prstDash val="solid"/>
            </a:ln>
          </c:spPr>
          <c:marker>
            <c:symbol val="none"/>
          </c:marker>
          <c:xVal>
            <c:numRef>
              <c:f>'Single Field'!$O$152:$P$152</c:f>
              <c:numCache>
                <c:formatCode>General</c:formatCode>
                <c:ptCount val="2"/>
                <c:pt idx="0">
                  <c:v>1</c:v>
                </c:pt>
                <c:pt idx="1">
                  <c:v>2</c:v>
                </c:pt>
              </c:numCache>
            </c:numRef>
          </c:xVal>
          <c:yVal>
            <c:numRef>
              <c:f>'Single Field'!$O$153:$P$153</c:f>
              <c:numCache>
                <c:formatCode>General</c:formatCode>
                <c:ptCount val="2"/>
                <c:pt idx="0">
                  <c:v>2000</c:v>
                </c:pt>
                <c:pt idx="1">
                  <c:v>2000</c:v>
                </c:pt>
              </c:numCache>
            </c:numRef>
          </c:yVal>
          <c:smooth val="1"/>
        </c:ser>
        <c:ser>
          <c:idx val="4"/>
          <c:order val="2"/>
          <c:tx>
            <c:v>250</c:v>
          </c:tx>
          <c:spPr>
            <a:ln w="38100">
              <a:solidFill>
                <a:srgbClr val="008000"/>
              </a:solidFill>
              <a:prstDash val="solid"/>
            </a:ln>
          </c:spPr>
          <c:marker>
            <c:symbol val="none"/>
          </c:marker>
          <c:yVal>
            <c:numRef>
              <c:f>'Single Field'!$O$154:$P$154</c:f>
              <c:numCache>
                <c:formatCode>General</c:formatCode>
                <c:ptCount val="2"/>
                <c:pt idx="0">
                  <c:v>250</c:v>
                </c:pt>
                <c:pt idx="1">
                  <c:v>250</c:v>
                </c:pt>
              </c:numCache>
            </c:numRef>
          </c:yVal>
          <c:smooth val="1"/>
        </c:ser>
        <c:axId val="79433088"/>
        <c:axId val="79443072"/>
      </c:scatterChart>
      <c:catAx>
        <c:axId val="79430016"/>
        <c:scaling>
          <c:orientation val="minMax"/>
        </c:scaling>
        <c:axPos val="b"/>
        <c:majorTickMark val="none"/>
        <c:tickLblPos val="none"/>
        <c:spPr>
          <a:ln w="3175">
            <a:solidFill>
              <a:srgbClr val="000000"/>
            </a:solidFill>
            <a:prstDash val="solid"/>
          </a:ln>
        </c:spPr>
        <c:crossAx val="79431552"/>
        <c:crossesAt val="1"/>
        <c:auto val="1"/>
        <c:lblAlgn val="ctr"/>
        <c:lblOffset val="100"/>
        <c:tickMarkSkip val="1"/>
      </c:catAx>
      <c:valAx>
        <c:axId val="79431552"/>
        <c:scaling>
          <c:orientation val="minMax"/>
          <c:max val="10000"/>
        </c:scaling>
        <c:axPos val="l"/>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9430016"/>
        <c:crosses val="autoZero"/>
        <c:crossBetween val="between"/>
        <c:majorUnit val="1000"/>
      </c:valAx>
      <c:valAx>
        <c:axId val="79433088"/>
        <c:scaling>
          <c:orientation val="minMax"/>
          <c:max val="2"/>
          <c:min val="1"/>
        </c:scaling>
        <c:axPos val="t"/>
        <c:numFmt formatCode="General" sourceLinked="1"/>
        <c:majorTickMark val="none"/>
        <c:tickLblPos val="none"/>
        <c:spPr>
          <a:ln w="9525">
            <a:noFill/>
          </a:ln>
        </c:spPr>
        <c:crossAx val="79443072"/>
        <c:crosses val="max"/>
        <c:crossBetween val="midCat"/>
      </c:valAx>
      <c:valAx>
        <c:axId val="79443072"/>
        <c:scaling>
          <c:orientation val="minMax"/>
        </c:scaling>
        <c:delete val="1"/>
        <c:axPos val="l"/>
        <c:numFmt formatCode="General" sourceLinked="1"/>
        <c:tickLblPos val="none"/>
        <c:crossAx val="79433088"/>
        <c:crosses val="autoZero"/>
        <c:crossBetween val="midCat"/>
      </c:valAx>
      <c:spPr>
        <a:noFill/>
        <a:ln w="3175">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014492753623194"/>
          <c:y val="3.0181086519114698E-2"/>
          <c:w val="0.86521739130434761"/>
          <c:h val="0.84507042253521159"/>
        </c:manualLayout>
      </c:layout>
      <c:barChart>
        <c:barDir val="col"/>
        <c:grouping val="clustered"/>
        <c:ser>
          <c:idx val="0"/>
          <c:order val="0"/>
          <c:tx>
            <c:v>Soil Test P2O5</c:v>
          </c:tx>
          <c:cat>
            <c:numRef>
              <c:f>'Multi-Field'!$A$3:$A$20</c:f>
              <c:numCache>
                <c:formatCode>General</c:formatCode>
                <c:ptCount val="18"/>
              </c:numCache>
            </c:numRef>
          </c:cat>
          <c:val>
            <c:numRef>
              <c:f>'Multi-Field'!$EV$3:$EV$20</c:f>
              <c:numCache>
                <c:formatCode>General</c:formatCode>
                <c:ptCount val="18"/>
              </c:numCache>
            </c:numRef>
          </c:val>
        </c:ser>
        <c:axId val="133001984"/>
        <c:axId val="133003904"/>
      </c:barChart>
      <c:lineChart>
        <c:grouping val="standard"/>
        <c:ser>
          <c:idx val="1"/>
          <c:order val="1"/>
          <c:spPr>
            <a:ln>
              <a:solidFill>
                <a:srgbClr val="FFFF00"/>
              </a:solidFill>
            </a:ln>
          </c:spPr>
          <c:marker>
            <c:symbol val="none"/>
          </c:marker>
          <c:val>
            <c:numRef>
              <c:f>'Soil Test P2O5'!$A$1:$A$30</c:f>
              <c:numCache>
                <c:formatCode>General</c:formatCode>
                <c:ptCount val="30"/>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numCache>
            </c:numRef>
          </c:val>
        </c:ser>
        <c:ser>
          <c:idx val="2"/>
          <c:order val="2"/>
          <c:spPr>
            <a:ln>
              <a:solidFill>
                <a:srgbClr val="C00000"/>
              </a:solidFill>
            </a:ln>
          </c:spPr>
          <c:marker>
            <c:symbol val="none"/>
          </c:marker>
          <c:val>
            <c:numRef>
              <c:f>'Soil Test P2O5'!$B$1:$B$30</c:f>
              <c:numCache>
                <c:formatCode>General</c:formatCode>
                <c:ptCount val="30"/>
                <c:pt idx="0">
                  <c:v>39</c:v>
                </c:pt>
                <c:pt idx="1">
                  <c:v>39</c:v>
                </c:pt>
                <c:pt idx="2">
                  <c:v>39</c:v>
                </c:pt>
                <c:pt idx="3">
                  <c:v>39</c:v>
                </c:pt>
                <c:pt idx="4">
                  <c:v>39</c:v>
                </c:pt>
                <c:pt idx="5">
                  <c:v>39</c:v>
                </c:pt>
                <c:pt idx="6">
                  <c:v>39</c:v>
                </c:pt>
                <c:pt idx="7">
                  <c:v>39</c:v>
                </c:pt>
                <c:pt idx="8">
                  <c:v>39</c:v>
                </c:pt>
                <c:pt idx="9">
                  <c:v>39</c:v>
                </c:pt>
                <c:pt idx="10">
                  <c:v>39</c:v>
                </c:pt>
                <c:pt idx="11">
                  <c:v>39</c:v>
                </c:pt>
                <c:pt idx="12">
                  <c:v>39</c:v>
                </c:pt>
                <c:pt idx="13">
                  <c:v>39</c:v>
                </c:pt>
                <c:pt idx="14">
                  <c:v>39</c:v>
                </c:pt>
                <c:pt idx="15">
                  <c:v>39</c:v>
                </c:pt>
                <c:pt idx="16">
                  <c:v>39</c:v>
                </c:pt>
                <c:pt idx="17">
                  <c:v>39</c:v>
                </c:pt>
                <c:pt idx="18">
                  <c:v>39</c:v>
                </c:pt>
                <c:pt idx="19">
                  <c:v>39</c:v>
                </c:pt>
                <c:pt idx="20">
                  <c:v>39</c:v>
                </c:pt>
                <c:pt idx="21">
                  <c:v>39</c:v>
                </c:pt>
                <c:pt idx="22">
                  <c:v>39</c:v>
                </c:pt>
                <c:pt idx="23">
                  <c:v>39</c:v>
                </c:pt>
                <c:pt idx="24">
                  <c:v>39</c:v>
                </c:pt>
                <c:pt idx="25">
                  <c:v>39</c:v>
                </c:pt>
                <c:pt idx="26">
                  <c:v>39</c:v>
                </c:pt>
                <c:pt idx="27">
                  <c:v>39</c:v>
                </c:pt>
                <c:pt idx="28">
                  <c:v>39</c:v>
                </c:pt>
                <c:pt idx="29">
                  <c:v>39</c:v>
                </c:pt>
              </c:numCache>
            </c:numRef>
          </c:val>
        </c:ser>
        <c:marker val="1"/>
        <c:axId val="133001984"/>
        <c:axId val="133003904"/>
      </c:lineChart>
      <c:catAx>
        <c:axId val="133001984"/>
        <c:scaling>
          <c:orientation val="minMax"/>
        </c:scaling>
        <c:axPos val="b"/>
        <c:title>
          <c:tx>
            <c:rich>
              <a:bodyPr/>
              <a:lstStyle/>
              <a:p>
                <a:pPr>
                  <a:defRPr/>
                </a:pPr>
                <a:r>
                  <a:rPr lang="en-US"/>
                  <a:t>Field ID</a:t>
                </a:r>
              </a:p>
            </c:rich>
          </c:tx>
          <c:layout>
            <c:manualLayout>
              <c:xMode val="edge"/>
              <c:yMode val="edge"/>
              <c:x val="0.49893537220890871"/>
              <c:y val="0.9464476095417651"/>
            </c:manualLayout>
          </c:layout>
        </c:title>
        <c:numFmt formatCode="General" sourceLinked="1"/>
        <c:tickLblPos val="nextTo"/>
        <c:txPr>
          <a:bodyPr rot="-5400000" vert="horz"/>
          <a:lstStyle/>
          <a:p>
            <a:pPr>
              <a:defRPr sz="800"/>
            </a:pPr>
            <a:endParaRPr lang="en-US"/>
          </a:p>
        </c:txPr>
        <c:crossAx val="133003904"/>
        <c:crosses val="autoZero"/>
        <c:auto val="1"/>
        <c:lblAlgn val="ctr"/>
        <c:lblOffset val="100"/>
      </c:catAx>
      <c:valAx>
        <c:axId val="133003904"/>
        <c:scaling>
          <c:orientation val="minMax"/>
          <c:max val="60"/>
          <c:min val="5"/>
        </c:scaling>
        <c:axPos val="l"/>
        <c:majorGridlines/>
        <c:title>
          <c:tx>
            <c:rich>
              <a:bodyPr rot="-5400000" vert="horz"/>
              <a:lstStyle/>
              <a:p>
                <a:pPr>
                  <a:defRPr/>
                </a:pPr>
                <a:r>
                  <a:rPr lang="en-US"/>
                  <a:t>Morgan or Converted Equivalent STP (lbs/acre)</a:t>
                </a:r>
              </a:p>
            </c:rich>
          </c:tx>
          <c:layout>
            <c:manualLayout>
              <c:xMode val="edge"/>
              <c:yMode val="edge"/>
              <c:x val="2.0613944996005946E-3"/>
              <c:y val="0.12474849094567407"/>
            </c:manualLayout>
          </c:layout>
        </c:title>
        <c:numFmt formatCode="General" sourceLinked="1"/>
        <c:tickLblPos val="nextTo"/>
        <c:crossAx val="133001984"/>
        <c:crossesAt val="1"/>
        <c:crossBetween val="between"/>
      </c:valAx>
    </c:plotArea>
    <c:plotVisOnly val="1"/>
    <c:dispBlanksAs val="gap"/>
  </c:chart>
  <c:txPr>
    <a:bodyPr/>
    <a:lstStyle/>
    <a:p>
      <a:pPr>
        <a:defRPr sz="1200"/>
      </a:pPr>
      <a:endParaRPr lang="en-US"/>
    </a:p>
  </c:txPr>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014492753623194"/>
          <c:y val="3.0181086519114698E-2"/>
          <c:w val="0.86521739130434761"/>
          <c:h val="0.84507042253521159"/>
        </c:manualLayout>
      </c:layout>
      <c:barChart>
        <c:barDir val="col"/>
        <c:grouping val="clustered"/>
        <c:ser>
          <c:idx val="0"/>
          <c:order val="0"/>
          <c:tx>
            <c:v>Soil Test K2O</c:v>
          </c:tx>
          <c:cat>
            <c:numRef>
              <c:f>'Multi-Field'!$A$3:$A$20</c:f>
              <c:numCache>
                <c:formatCode>General</c:formatCode>
                <c:ptCount val="18"/>
              </c:numCache>
            </c:numRef>
          </c:cat>
          <c:val>
            <c:numRef>
              <c:f>'Multi-Field'!$EW$3:$EW$120</c:f>
              <c:numCache>
                <c:formatCode>General</c:formatCode>
                <c:ptCount val="118"/>
              </c:numCache>
            </c:numRef>
          </c:val>
        </c:ser>
        <c:axId val="133030272"/>
        <c:axId val="133032192"/>
      </c:barChart>
      <c:lineChart>
        <c:grouping val="standard"/>
        <c:ser>
          <c:idx val="1"/>
          <c:order val="1"/>
          <c:spPr>
            <a:ln>
              <a:solidFill>
                <a:srgbClr val="FFFF00"/>
              </a:solidFill>
            </a:ln>
          </c:spPr>
          <c:marker>
            <c:symbol val="none"/>
          </c:marker>
          <c:val>
            <c:numRef>
              <c:f>Sheet2!$A$1:$A$38</c:f>
              <c:numCache>
                <c:formatCode>General</c:formatCode>
                <c:ptCount val="38"/>
                <c:pt idx="0">
                  <c:v>120</c:v>
                </c:pt>
                <c:pt idx="1">
                  <c:v>120</c:v>
                </c:pt>
                <c:pt idx="2">
                  <c:v>120</c:v>
                </c:pt>
                <c:pt idx="3">
                  <c:v>120</c:v>
                </c:pt>
                <c:pt idx="4">
                  <c:v>120</c:v>
                </c:pt>
                <c:pt idx="5">
                  <c:v>120</c:v>
                </c:pt>
                <c:pt idx="6">
                  <c:v>120</c:v>
                </c:pt>
                <c:pt idx="7">
                  <c:v>120</c:v>
                </c:pt>
                <c:pt idx="8">
                  <c:v>120</c:v>
                </c:pt>
                <c:pt idx="9">
                  <c:v>120</c:v>
                </c:pt>
                <c:pt idx="10">
                  <c:v>120</c:v>
                </c:pt>
                <c:pt idx="11">
                  <c:v>120</c:v>
                </c:pt>
                <c:pt idx="12">
                  <c:v>120</c:v>
                </c:pt>
                <c:pt idx="13">
                  <c:v>120</c:v>
                </c:pt>
                <c:pt idx="14">
                  <c:v>120</c:v>
                </c:pt>
                <c:pt idx="15">
                  <c:v>120</c:v>
                </c:pt>
                <c:pt idx="16">
                  <c:v>120</c:v>
                </c:pt>
                <c:pt idx="17">
                  <c:v>120</c:v>
                </c:pt>
                <c:pt idx="18">
                  <c:v>120</c:v>
                </c:pt>
                <c:pt idx="19">
                  <c:v>120</c:v>
                </c:pt>
                <c:pt idx="20">
                  <c:v>120</c:v>
                </c:pt>
                <c:pt idx="21">
                  <c:v>120</c:v>
                </c:pt>
                <c:pt idx="22">
                  <c:v>120</c:v>
                </c:pt>
                <c:pt idx="23">
                  <c:v>120</c:v>
                </c:pt>
                <c:pt idx="24">
                  <c:v>120</c:v>
                </c:pt>
                <c:pt idx="25">
                  <c:v>120</c:v>
                </c:pt>
                <c:pt idx="26">
                  <c:v>120</c:v>
                </c:pt>
                <c:pt idx="27">
                  <c:v>120</c:v>
                </c:pt>
                <c:pt idx="28">
                  <c:v>120</c:v>
                </c:pt>
                <c:pt idx="29">
                  <c:v>120</c:v>
                </c:pt>
                <c:pt idx="30">
                  <c:v>120</c:v>
                </c:pt>
                <c:pt idx="31">
                  <c:v>120</c:v>
                </c:pt>
                <c:pt idx="32">
                  <c:v>120</c:v>
                </c:pt>
                <c:pt idx="33">
                  <c:v>120</c:v>
                </c:pt>
                <c:pt idx="34">
                  <c:v>120</c:v>
                </c:pt>
                <c:pt idx="35">
                  <c:v>120</c:v>
                </c:pt>
                <c:pt idx="36">
                  <c:v>120</c:v>
                </c:pt>
                <c:pt idx="37">
                  <c:v>120</c:v>
                </c:pt>
              </c:numCache>
            </c:numRef>
          </c:val>
        </c:ser>
        <c:ser>
          <c:idx val="2"/>
          <c:order val="2"/>
          <c:spPr>
            <a:ln>
              <a:solidFill>
                <a:srgbClr val="C00000"/>
              </a:solidFill>
            </a:ln>
          </c:spPr>
          <c:marker>
            <c:symbol val="none"/>
          </c:marker>
          <c:val>
            <c:numRef>
              <c:f>Sheet2!$B$1:$B$53</c:f>
              <c:numCache>
                <c:formatCode>General</c:formatCode>
                <c:ptCount val="53"/>
                <c:pt idx="0">
                  <c:v>199</c:v>
                </c:pt>
                <c:pt idx="1">
                  <c:v>199</c:v>
                </c:pt>
                <c:pt idx="2">
                  <c:v>199</c:v>
                </c:pt>
                <c:pt idx="3">
                  <c:v>199</c:v>
                </c:pt>
                <c:pt idx="4">
                  <c:v>199</c:v>
                </c:pt>
                <c:pt idx="5">
                  <c:v>199</c:v>
                </c:pt>
                <c:pt idx="6">
                  <c:v>199</c:v>
                </c:pt>
                <c:pt idx="7">
                  <c:v>199</c:v>
                </c:pt>
                <c:pt idx="8">
                  <c:v>199</c:v>
                </c:pt>
                <c:pt idx="9">
                  <c:v>199</c:v>
                </c:pt>
                <c:pt idx="10">
                  <c:v>199</c:v>
                </c:pt>
                <c:pt idx="11">
                  <c:v>199</c:v>
                </c:pt>
                <c:pt idx="12">
                  <c:v>199</c:v>
                </c:pt>
                <c:pt idx="13">
                  <c:v>199</c:v>
                </c:pt>
                <c:pt idx="14">
                  <c:v>199</c:v>
                </c:pt>
                <c:pt idx="15">
                  <c:v>199</c:v>
                </c:pt>
                <c:pt idx="16">
                  <c:v>199</c:v>
                </c:pt>
                <c:pt idx="17">
                  <c:v>199</c:v>
                </c:pt>
                <c:pt idx="18">
                  <c:v>199</c:v>
                </c:pt>
                <c:pt idx="19">
                  <c:v>199</c:v>
                </c:pt>
                <c:pt idx="20">
                  <c:v>199</c:v>
                </c:pt>
                <c:pt idx="21">
                  <c:v>199</c:v>
                </c:pt>
                <c:pt idx="22">
                  <c:v>199</c:v>
                </c:pt>
                <c:pt idx="23">
                  <c:v>199</c:v>
                </c:pt>
                <c:pt idx="24">
                  <c:v>199</c:v>
                </c:pt>
                <c:pt idx="25">
                  <c:v>199</c:v>
                </c:pt>
                <c:pt idx="26">
                  <c:v>199</c:v>
                </c:pt>
                <c:pt idx="27">
                  <c:v>199</c:v>
                </c:pt>
                <c:pt idx="28">
                  <c:v>199</c:v>
                </c:pt>
                <c:pt idx="29">
                  <c:v>199</c:v>
                </c:pt>
                <c:pt idx="30">
                  <c:v>199</c:v>
                </c:pt>
                <c:pt idx="31">
                  <c:v>199</c:v>
                </c:pt>
                <c:pt idx="32">
                  <c:v>199</c:v>
                </c:pt>
                <c:pt idx="33">
                  <c:v>199</c:v>
                </c:pt>
                <c:pt idx="34">
                  <c:v>199</c:v>
                </c:pt>
                <c:pt idx="35">
                  <c:v>199</c:v>
                </c:pt>
                <c:pt idx="36">
                  <c:v>199</c:v>
                </c:pt>
                <c:pt idx="37">
                  <c:v>199</c:v>
                </c:pt>
                <c:pt idx="38">
                  <c:v>199</c:v>
                </c:pt>
                <c:pt idx="39">
                  <c:v>199</c:v>
                </c:pt>
                <c:pt idx="40">
                  <c:v>199</c:v>
                </c:pt>
                <c:pt idx="41">
                  <c:v>199</c:v>
                </c:pt>
                <c:pt idx="42">
                  <c:v>199</c:v>
                </c:pt>
              </c:numCache>
            </c:numRef>
          </c:val>
        </c:ser>
        <c:marker val="1"/>
        <c:axId val="133030272"/>
        <c:axId val="133032192"/>
      </c:lineChart>
      <c:catAx>
        <c:axId val="133030272"/>
        <c:scaling>
          <c:orientation val="minMax"/>
        </c:scaling>
        <c:axPos val="b"/>
        <c:title>
          <c:tx>
            <c:rich>
              <a:bodyPr/>
              <a:lstStyle/>
              <a:p>
                <a:pPr>
                  <a:defRPr/>
                </a:pPr>
                <a:r>
                  <a:rPr lang="en-US"/>
                  <a:t>Field ID</a:t>
                </a:r>
              </a:p>
            </c:rich>
          </c:tx>
          <c:layout>
            <c:manualLayout>
              <c:xMode val="edge"/>
              <c:yMode val="edge"/>
              <c:x val="0.49893537220890871"/>
              <c:y val="0.9464476095417651"/>
            </c:manualLayout>
          </c:layout>
        </c:title>
        <c:numFmt formatCode="General" sourceLinked="1"/>
        <c:tickLblPos val="nextTo"/>
        <c:txPr>
          <a:bodyPr rot="-5400000" vert="horz"/>
          <a:lstStyle/>
          <a:p>
            <a:pPr>
              <a:defRPr sz="800"/>
            </a:pPr>
            <a:endParaRPr lang="en-US"/>
          </a:p>
        </c:txPr>
        <c:crossAx val="133032192"/>
        <c:crosses val="autoZero"/>
        <c:auto val="1"/>
        <c:lblAlgn val="ctr"/>
        <c:lblOffset val="100"/>
      </c:catAx>
      <c:valAx>
        <c:axId val="133032192"/>
        <c:scaling>
          <c:orientation val="minMax"/>
          <c:max val="600"/>
          <c:min val="100"/>
        </c:scaling>
        <c:axPos val="l"/>
        <c:majorGridlines/>
        <c:title>
          <c:tx>
            <c:rich>
              <a:bodyPr rot="-5400000" vert="horz"/>
              <a:lstStyle/>
              <a:p>
                <a:pPr>
                  <a:defRPr/>
                </a:pPr>
                <a:r>
                  <a:rPr lang="en-US"/>
                  <a:t>Morgan or Converted Equivalent STP (lbs/acre)</a:t>
                </a:r>
              </a:p>
            </c:rich>
          </c:tx>
          <c:layout>
            <c:manualLayout>
              <c:xMode val="edge"/>
              <c:yMode val="edge"/>
              <c:x val="2.0613944996005946E-3"/>
              <c:y val="0.12474849094567407"/>
            </c:manualLayout>
          </c:layout>
        </c:title>
        <c:numFmt formatCode="General" sourceLinked="1"/>
        <c:tickLblPos val="nextTo"/>
        <c:crossAx val="133030272"/>
        <c:crossesAt val="1"/>
        <c:crossBetween val="between"/>
      </c:valAx>
    </c:plotArea>
    <c:plotVisOnly val="1"/>
    <c:dispBlanksAs val="gap"/>
  </c:chart>
  <c:txPr>
    <a:bodyPr/>
    <a:lstStyle/>
    <a:p>
      <a:pPr>
        <a:defRPr sz="1200"/>
      </a:pPr>
      <a:endParaRPr lang="en-US"/>
    </a:p>
  </c:txPr>
  <c:printSettings>
    <c:headerFooter/>
    <c:pageMargins b="0.75000000000000044" l="0.7000000000000004" r="0.7000000000000004" t="0.75000000000000044" header="0.30000000000000021" footer="0.3000000000000002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9648085273744462"/>
          <c:y val="7.9295154185022032E-2"/>
          <c:w val="0.75637329737452597"/>
          <c:h val="0.69162995594713661"/>
        </c:manualLayout>
      </c:layout>
      <c:scatterChart>
        <c:scatterStyle val="lineMarker"/>
        <c:ser>
          <c:idx val="0"/>
          <c:order val="0"/>
          <c:tx>
            <c:v>curve</c:v>
          </c:tx>
          <c:spPr>
            <a:ln w="28575">
              <a:noFill/>
            </a:ln>
          </c:spPr>
          <c:marker>
            <c:symbol val="none"/>
          </c:marker>
          <c:trendline>
            <c:spPr>
              <a:ln w="12700">
                <a:solidFill>
                  <a:srgbClr val="000000"/>
                </a:solidFill>
                <a:prstDash val="solid"/>
              </a:ln>
            </c:spPr>
            <c:trendlineType val="power"/>
          </c:trendline>
          <c:xVal>
            <c:numRef>
              <c:f>'Single Field'!$M$125:$M$143</c:f>
              <c:numCache>
                <c:formatCode>General</c:formatCode>
                <c:ptCount val="19"/>
                <c:pt idx="0">
                  <c:v>1</c:v>
                </c:pt>
                <c:pt idx="1">
                  <c:v>1.5</c:v>
                </c:pt>
                <c:pt idx="2">
                  <c:v>2</c:v>
                </c:pt>
                <c:pt idx="3">
                  <c:v>2.5</c:v>
                </c:pt>
                <c:pt idx="4">
                  <c:v>3</c:v>
                </c:pt>
                <c:pt idx="5">
                  <c:v>3.5</c:v>
                </c:pt>
                <c:pt idx="6">
                  <c:v>4</c:v>
                </c:pt>
                <c:pt idx="7">
                  <c:v>4.5</c:v>
                </c:pt>
                <c:pt idx="9">
                  <c:v>5</c:v>
                </c:pt>
                <c:pt idx="10">
                  <c:v>5.5</c:v>
                </c:pt>
                <c:pt idx="12">
                  <c:v>6</c:v>
                </c:pt>
                <c:pt idx="13">
                  <c:v>6.5</c:v>
                </c:pt>
                <c:pt idx="14">
                  <c:v>7</c:v>
                </c:pt>
                <c:pt idx="15">
                  <c:v>7.5</c:v>
                </c:pt>
                <c:pt idx="16">
                  <c:v>8</c:v>
                </c:pt>
                <c:pt idx="17">
                  <c:v>8.5</c:v>
                </c:pt>
                <c:pt idx="18">
                  <c:v>9</c:v>
                </c:pt>
              </c:numCache>
            </c:numRef>
          </c:xVal>
          <c:yVal>
            <c:numRef>
              <c:f>'Single Field'!$O$125:$O$144</c:f>
              <c:numCache>
                <c:formatCode>0</c:formatCode>
                <c:ptCount val="20"/>
                <c:pt idx="0">
                  <c:v>165.31399999999999</c:v>
                </c:pt>
                <c:pt idx="1">
                  <c:v>183.29850000000002</c:v>
                </c:pt>
                <c:pt idx="2">
                  <c:v>200.28799999999998</c:v>
                </c:pt>
                <c:pt idx="3">
                  <c:v>216.28250000000003</c:v>
                </c:pt>
                <c:pt idx="4">
                  <c:v>231.28200000000001</c:v>
                </c:pt>
                <c:pt idx="5">
                  <c:v>245.28649999999999</c:v>
                </c:pt>
                <c:pt idx="6">
                  <c:v>258.29600000000005</c:v>
                </c:pt>
                <c:pt idx="7">
                  <c:v>270.31049999999999</c:v>
                </c:pt>
                <c:pt idx="9">
                  <c:v>281.33000000000004</c:v>
                </c:pt>
                <c:pt idx="10">
                  <c:v>291.35450000000003</c:v>
                </c:pt>
                <c:pt idx="12">
                  <c:v>300.38400000000001</c:v>
                </c:pt>
                <c:pt idx="13">
                  <c:v>308.41850000000005</c:v>
                </c:pt>
                <c:pt idx="14">
                  <c:v>315.45800000000003</c:v>
                </c:pt>
                <c:pt idx="15">
                  <c:v>321.50250000000005</c:v>
                </c:pt>
                <c:pt idx="16">
                  <c:v>326.55200000000002</c:v>
                </c:pt>
                <c:pt idx="17">
                  <c:v>330.60649999999998</c:v>
                </c:pt>
                <c:pt idx="18">
                  <c:v>333.66600000000005</c:v>
                </c:pt>
                <c:pt idx="19">
                  <c:v>335.73050000000001</c:v>
                </c:pt>
              </c:numCache>
            </c:numRef>
          </c:yVal>
        </c:ser>
        <c:ser>
          <c:idx val="1"/>
          <c:order val="1"/>
          <c:tx>
            <c:strRef>
              <c:f>'Single Field'!$C$22</c:f>
              <c:strCache>
                <c:ptCount val="1"/>
              </c:strCache>
            </c:strRef>
          </c:tx>
          <c:spPr>
            <a:ln w="28575">
              <a:noFill/>
            </a:ln>
          </c:spPr>
          <c:marker>
            <c:symbol val="diamond"/>
            <c:size val="9"/>
            <c:spPr>
              <a:solidFill>
                <a:srgbClr val="0000FF"/>
              </a:solidFill>
              <a:ln>
                <a:solidFill>
                  <a:srgbClr val="000000"/>
                </a:solidFill>
                <a:prstDash val="solid"/>
              </a:ln>
            </c:spPr>
          </c:marker>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SerName val="1"/>
          </c:dLbls>
          <c:xVal>
            <c:numRef>
              <c:f>'Single Field'!$C$138</c:f>
              <c:numCache>
                <c:formatCode>General</c:formatCode>
                <c:ptCount val="1"/>
                <c:pt idx="0">
                  <c:v>0</c:v>
                </c:pt>
              </c:numCache>
            </c:numRef>
          </c:xVal>
          <c:yVal>
            <c:numRef>
              <c:f>'Single Field'!$C$139</c:f>
              <c:numCache>
                <c:formatCode>General</c:formatCode>
                <c:ptCount val="1"/>
                <c:pt idx="0">
                  <c:v>0</c:v>
                </c:pt>
              </c:numCache>
            </c:numRef>
          </c:yVal>
        </c:ser>
        <c:axId val="130993536"/>
        <c:axId val="130999808"/>
      </c:scatterChart>
      <c:valAx>
        <c:axId val="130993536"/>
        <c:scaling>
          <c:orientation val="minMax"/>
          <c:max val="10"/>
        </c:scaling>
        <c:axPos val="b"/>
        <c:title>
          <c:tx>
            <c:rich>
              <a:bodyPr/>
              <a:lstStyle/>
              <a:p>
                <a:pPr>
                  <a:defRPr sz="1000" b="0" i="0" u="none" strike="noStrike" baseline="0">
                    <a:solidFill>
                      <a:srgbClr val="000000"/>
                    </a:solidFill>
                    <a:latin typeface="Arial"/>
                    <a:ea typeface="Arial"/>
                    <a:cs typeface="Arial"/>
                  </a:defRPr>
                </a:pPr>
                <a:r>
                  <a:rPr lang="en-US"/>
                  <a:t>LOI (%)</a:t>
                </a:r>
              </a:p>
            </c:rich>
          </c:tx>
          <c:layout>
            <c:manualLayout>
              <c:xMode val="edge"/>
              <c:yMode val="edge"/>
              <c:x val="0.45260067262234432"/>
              <c:y val="0.8810572687224664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0999808"/>
        <c:crosses val="autoZero"/>
        <c:crossBetween val="midCat"/>
        <c:majorUnit val="1"/>
      </c:valAx>
      <c:valAx>
        <c:axId val="130999808"/>
        <c:scaling>
          <c:orientation val="minMax"/>
          <c:max val="600"/>
        </c:scaling>
        <c:axPos val="l"/>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n-US"/>
                  <a:t>ISNT (ppm)</a:t>
                </a:r>
              </a:p>
            </c:rich>
          </c:tx>
          <c:layout>
            <c:manualLayout>
              <c:xMode val="edge"/>
              <c:yMode val="edge"/>
              <c:x val="1.5290519877675841E-2"/>
              <c:y val="0.24669603524229086"/>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0993536"/>
        <c:crosses val="autoZero"/>
        <c:crossBetween val="midCat"/>
      </c:valAx>
      <c:spPr>
        <a:no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4.8817732779227463E-2"/>
          <c:y val="7.3703399443119419E-2"/>
          <c:w val="0.38770342322332901"/>
          <c:h val="0.32302107163342492"/>
        </c:manualLayout>
      </c:layout>
      <c:scatterChart>
        <c:scatterStyle val="lineMarker"/>
        <c:ser>
          <c:idx val="0"/>
          <c:order val="0"/>
          <c:tx>
            <c:v>curve</c:v>
          </c:tx>
          <c:spPr>
            <a:ln w="28575">
              <a:noFill/>
            </a:ln>
          </c:spPr>
          <c:marker>
            <c:symbol val="none"/>
          </c:marker>
          <c:trendline>
            <c:spPr>
              <a:ln w="12700">
                <a:solidFill>
                  <a:srgbClr val="000000"/>
                </a:solidFill>
                <a:prstDash val="solid"/>
              </a:ln>
            </c:spPr>
            <c:trendlineType val="power"/>
          </c:trendline>
          <c:xVal>
            <c:numRef>
              <c:f>'Single Field'!$M$124:$M$144</c:f>
              <c:numCache>
                <c:formatCode>General</c:formatCode>
                <c:ptCount val="21"/>
                <c:pt idx="0">
                  <c:v>0.5</c:v>
                </c:pt>
                <c:pt idx="1">
                  <c:v>1</c:v>
                </c:pt>
                <c:pt idx="2">
                  <c:v>1.5</c:v>
                </c:pt>
                <c:pt idx="3">
                  <c:v>2</c:v>
                </c:pt>
                <c:pt idx="4">
                  <c:v>2.5</c:v>
                </c:pt>
                <c:pt idx="5">
                  <c:v>3</c:v>
                </c:pt>
                <c:pt idx="6">
                  <c:v>3.5</c:v>
                </c:pt>
                <c:pt idx="7">
                  <c:v>4</c:v>
                </c:pt>
                <c:pt idx="8">
                  <c:v>4.5</c:v>
                </c:pt>
                <c:pt idx="10">
                  <c:v>5</c:v>
                </c:pt>
                <c:pt idx="11">
                  <c:v>5.5</c:v>
                </c:pt>
                <c:pt idx="13">
                  <c:v>6</c:v>
                </c:pt>
                <c:pt idx="14">
                  <c:v>6.5</c:v>
                </c:pt>
                <c:pt idx="15">
                  <c:v>7</c:v>
                </c:pt>
                <c:pt idx="16">
                  <c:v>7.5</c:v>
                </c:pt>
                <c:pt idx="17">
                  <c:v>8</c:v>
                </c:pt>
                <c:pt idx="18">
                  <c:v>8.5</c:v>
                </c:pt>
                <c:pt idx="19">
                  <c:v>9</c:v>
                </c:pt>
                <c:pt idx="20">
                  <c:v>9.5</c:v>
                </c:pt>
              </c:numCache>
            </c:numRef>
          </c:xVal>
          <c:yVal>
            <c:numRef>
              <c:f>'Single Field'!$O$124:$O$144</c:f>
              <c:numCache>
                <c:formatCode>0</c:formatCode>
                <c:ptCount val="21"/>
                <c:pt idx="0">
                  <c:v>146.33449999999999</c:v>
                </c:pt>
                <c:pt idx="1">
                  <c:v>165.31399999999999</c:v>
                </c:pt>
                <c:pt idx="2">
                  <c:v>183.29850000000002</c:v>
                </c:pt>
                <c:pt idx="3">
                  <c:v>200.28799999999998</c:v>
                </c:pt>
                <c:pt idx="4">
                  <c:v>216.28250000000003</c:v>
                </c:pt>
                <c:pt idx="5">
                  <c:v>231.28200000000001</c:v>
                </c:pt>
                <c:pt idx="6">
                  <c:v>245.28649999999999</c:v>
                </c:pt>
                <c:pt idx="7">
                  <c:v>258.29600000000005</c:v>
                </c:pt>
                <c:pt idx="8">
                  <c:v>270.31049999999999</c:v>
                </c:pt>
                <c:pt idx="10">
                  <c:v>281.33000000000004</c:v>
                </c:pt>
                <c:pt idx="11">
                  <c:v>291.35450000000003</c:v>
                </c:pt>
                <c:pt idx="13">
                  <c:v>300.38400000000001</c:v>
                </c:pt>
                <c:pt idx="14">
                  <c:v>308.41850000000005</c:v>
                </c:pt>
                <c:pt idx="15">
                  <c:v>315.45800000000003</c:v>
                </c:pt>
                <c:pt idx="16">
                  <c:v>321.50250000000005</c:v>
                </c:pt>
                <c:pt idx="17">
                  <c:v>326.55200000000002</c:v>
                </c:pt>
                <c:pt idx="18">
                  <c:v>330.60649999999998</c:v>
                </c:pt>
                <c:pt idx="19">
                  <c:v>333.66600000000005</c:v>
                </c:pt>
                <c:pt idx="20">
                  <c:v>335.73050000000001</c:v>
                </c:pt>
              </c:numCache>
            </c:numRef>
          </c:yVal>
        </c:ser>
        <c:ser>
          <c:idx val="1"/>
          <c:order val="1"/>
          <c:tx>
            <c:strRef>
              <c:f>'Multi-Field'!$A$3</c:f>
              <c:strCache>
                <c:ptCount val="1"/>
              </c:strCache>
            </c:strRef>
          </c:tx>
          <c:spPr>
            <a:ln w="28575">
              <a:noFill/>
            </a:ln>
          </c:spPr>
          <c:marker>
            <c:symbol val="diamond"/>
            <c:size val="9"/>
            <c:spPr>
              <a:solidFill>
                <a:srgbClr val="0000FF"/>
              </a:solidFill>
              <a:ln>
                <a:solidFill>
                  <a:srgbClr val="000000"/>
                </a:solidFill>
                <a:prstDash val="solid"/>
              </a:ln>
            </c:spPr>
          </c:marker>
          <c:xVal>
            <c:numRef>
              <c:f>'Multi-Field'!$FG$3</c:f>
              <c:numCache>
                <c:formatCode>General</c:formatCode>
                <c:ptCount val="1"/>
              </c:numCache>
            </c:numRef>
          </c:xVal>
          <c:yVal>
            <c:numRef>
              <c:f>'Multi-Field'!$FH$3</c:f>
              <c:numCache>
                <c:formatCode>0</c:formatCode>
                <c:ptCount val="1"/>
              </c:numCache>
            </c:numRef>
          </c:yVal>
        </c:ser>
        <c:ser>
          <c:idx val="2"/>
          <c:order val="2"/>
          <c:tx>
            <c:strRef>
              <c:f>'Multi-Field'!$A$4</c:f>
              <c:strCache>
                <c:ptCount val="1"/>
              </c:strCache>
            </c:strRef>
          </c:tx>
          <c:spPr>
            <a:ln w="28575">
              <a:noFill/>
            </a:ln>
          </c:spPr>
          <c:marker>
            <c:symbol val="diamond"/>
            <c:size val="9"/>
            <c:spPr>
              <a:solidFill>
                <a:srgbClr val="008000"/>
              </a:solidFill>
              <a:ln>
                <a:solidFill>
                  <a:srgbClr val="000000"/>
                </a:solidFill>
                <a:prstDash val="solid"/>
              </a:ln>
            </c:spPr>
          </c:marker>
          <c:xVal>
            <c:numRef>
              <c:f>'Multi-Field'!$FG$4</c:f>
              <c:numCache>
                <c:formatCode>General</c:formatCode>
                <c:ptCount val="1"/>
              </c:numCache>
            </c:numRef>
          </c:xVal>
          <c:yVal>
            <c:numRef>
              <c:f>'Multi-Field'!$FH$4</c:f>
              <c:numCache>
                <c:formatCode>0</c:formatCode>
                <c:ptCount val="1"/>
              </c:numCache>
            </c:numRef>
          </c:yVal>
        </c:ser>
        <c:ser>
          <c:idx val="3"/>
          <c:order val="3"/>
          <c:tx>
            <c:strRef>
              <c:f>'Multi-Field'!$A$5</c:f>
              <c:strCache>
                <c:ptCount val="1"/>
              </c:strCache>
            </c:strRef>
          </c:tx>
          <c:spPr>
            <a:ln w="28575">
              <a:noFill/>
            </a:ln>
          </c:spPr>
          <c:marker>
            <c:symbol val="diamond"/>
            <c:size val="9"/>
            <c:spPr>
              <a:solidFill>
                <a:srgbClr val="33CCCC"/>
              </a:solidFill>
              <a:ln>
                <a:solidFill>
                  <a:srgbClr val="000000"/>
                </a:solidFill>
                <a:prstDash val="solid"/>
              </a:ln>
            </c:spPr>
          </c:marker>
          <c:xVal>
            <c:numRef>
              <c:f>'Multi-Field'!$FG$5</c:f>
              <c:numCache>
                <c:formatCode>General</c:formatCode>
                <c:ptCount val="1"/>
              </c:numCache>
            </c:numRef>
          </c:xVal>
          <c:yVal>
            <c:numRef>
              <c:f>'Multi-Field'!$FH$5</c:f>
              <c:numCache>
                <c:formatCode>0</c:formatCode>
                <c:ptCount val="1"/>
              </c:numCache>
            </c:numRef>
          </c:yVal>
        </c:ser>
        <c:ser>
          <c:idx val="4"/>
          <c:order val="4"/>
          <c:tx>
            <c:strRef>
              <c:f>'Multi-Field'!$A$6</c:f>
              <c:strCache>
                <c:ptCount val="1"/>
              </c:strCache>
            </c:strRef>
          </c:tx>
          <c:spPr>
            <a:ln w="28575">
              <a:noFill/>
            </a:ln>
          </c:spPr>
          <c:marker>
            <c:symbol val="diamond"/>
            <c:size val="9"/>
            <c:spPr>
              <a:solidFill>
                <a:srgbClr val="FF0000"/>
              </a:solidFill>
              <a:ln>
                <a:solidFill>
                  <a:srgbClr val="000000"/>
                </a:solidFill>
                <a:prstDash val="solid"/>
              </a:ln>
            </c:spPr>
          </c:marker>
          <c:xVal>
            <c:numRef>
              <c:f>'Multi-Field'!$FG$6</c:f>
              <c:numCache>
                <c:formatCode>General</c:formatCode>
                <c:ptCount val="1"/>
              </c:numCache>
            </c:numRef>
          </c:xVal>
          <c:yVal>
            <c:numRef>
              <c:f>'Multi-Field'!$FH$6</c:f>
              <c:numCache>
                <c:formatCode>0</c:formatCode>
                <c:ptCount val="1"/>
              </c:numCache>
            </c:numRef>
          </c:yVal>
        </c:ser>
        <c:ser>
          <c:idx val="5"/>
          <c:order val="5"/>
          <c:tx>
            <c:strRef>
              <c:f>'Multi-Field'!$A$7</c:f>
              <c:strCache>
                <c:ptCount val="1"/>
              </c:strCache>
            </c:strRef>
          </c:tx>
          <c:spPr>
            <a:ln w="28575">
              <a:noFill/>
            </a:ln>
          </c:spPr>
          <c:marker>
            <c:symbol val="diamond"/>
            <c:size val="9"/>
            <c:spPr>
              <a:solidFill>
                <a:srgbClr val="CC99FF"/>
              </a:solidFill>
              <a:ln>
                <a:solidFill>
                  <a:srgbClr val="000000"/>
                </a:solidFill>
                <a:prstDash val="solid"/>
              </a:ln>
            </c:spPr>
          </c:marker>
          <c:xVal>
            <c:numRef>
              <c:f>'Multi-Field'!$FG$7</c:f>
              <c:numCache>
                <c:formatCode>General</c:formatCode>
                <c:ptCount val="1"/>
              </c:numCache>
            </c:numRef>
          </c:xVal>
          <c:yVal>
            <c:numRef>
              <c:f>'Multi-Field'!$FH$7</c:f>
              <c:numCache>
                <c:formatCode>0</c:formatCode>
                <c:ptCount val="1"/>
              </c:numCache>
            </c:numRef>
          </c:yVal>
        </c:ser>
        <c:ser>
          <c:idx val="6"/>
          <c:order val="6"/>
          <c:tx>
            <c:strRef>
              <c:f>'Multi-Field'!$A$8</c:f>
              <c:strCache>
                <c:ptCount val="1"/>
              </c:strCache>
            </c:strRef>
          </c:tx>
          <c:spPr>
            <a:ln w="28575">
              <a:noFill/>
            </a:ln>
          </c:spPr>
          <c:marker>
            <c:symbol val="diamond"/>
            <c:size val="9"/>
            <c:spPr>
              <a:solidFill>
                <a:srgbClr val="FF9900"/>
              </a:solidFill>
              <a:ln>
                <a:solidFill>
                  <a:srgbClr val="000000"/>
                </a:solidFill>
                <a:prstDash val="solid"/>
              </a:ln>
            </c:spPr>
          </c:marker>
          <c:xVal>
            <c:numRef>
              <c:f>'Multi-Field'!$FG$8</c:f>
              <c:numCache>
                <c:formatCode>General</c:formatCode>
                <c:ptCount val="1"/>
              </c:numCache>
            </c:numRef>
          </c:xVal>
          <c:yVal>
            <c:numRef>
              <c:f>'Multi-Field'!$FH$8</c:f>
              <c:numCache>
                <c:formatCode>0</c:formatCode>
                <c:ptCount val="1"/>
              </c:numCache>
            </c:numRef>
          </c:yVal>
        </c:ser>
        <c:ser>
          <c:idx val="7"/>
          <c:order val="7"/>
          <c:tx>
            <c:strRef>
              <c:f>'Multi-Field'!$A$9</c:f>
              <c:strCache>
                <c:ptCount val="1"/>
              </c:strCache>
            </c:strRef>
          </c:tx>
          <c:spPr>
            <a:ln w="28575">
              <a:noFill/>
            </a:ln>
          </c:spPr>
          <c:marker>
            <c:symbol val="diamond"/>
            <c:size val="9"/>
            <c:spPr>
              <a:solidFill>
                <a:schemeClr val="bg2">
                  <a:lumMod val="75000"/>
                </a:schemeClr>
              </a:solidFill>
              <a:ln>
                <a:solidFill>
                  <a:srgbClr val="000000"/>
                </a:solidFill>
                <a:prstDash val="solid"/>
              </a:ln>
            </c:spPr>
          </c:marker>
          <c:xVal>
            <c:numRef>
              <c:f>'Multi-Field'!$FG$9</c:f>
              <c:numCache>
                <c:formatCode>General</c:formatCode>
                <c:ptCount val="1"/>
              </c:numCache>
            </c:numRef>
          </c:xVal>
          <c:yVal>
            <c:numRef>
              <c:f>'Multi-Field'!$FH$9</c:f>
              <c:numCache>
                <c:formatCode>0</c:formatCode>
                <c:ptCount val="1"/>
              </c:numCache>
            </c:numRef>
          </c:yVal>
        </c:ser>
        <c:ser>
          <c:idx val="8"/>
          <c:order val="8"/>
          <c:tx>
            <c:strRef>
              <c:f>'Multi-Field'!$A$10</c:f>
              <c:strCache>
                <c:ptCount val="1"/>
              </c:strCache>
            </c:strRef>
          </c:tx>
          <c:spPr>
            <a:ln w="28575">
              <a:noFill/>
            </a:ln>
          </c:spPr>
          <c:marker>
            <c:symbol val="diamond"/>
            <c:size val="9"/>
            <c:spPr>
              <a:solidFill>
                <a:srgbClr val="00CCFF"/>
              </a:solidFill>
              <a:ln>
                <a:solidFill>
                  <a:srgbClr val="000000"/>
                </a:solidFill>
                <a:prstDash val="solid"/>
              </a:ln>
            </c:spPr>
          </c:marker>
          <c:xVal>
            <c:numRef>
              <c:f>'Multi-Field'!$FG$10</c:f>
              <c:numCache>
                <c:formatCode>General</c:formatCode>
                <c:ptCount val="1"/>
              </c:numCache>
            </c:numRef>
          </c:xVal>
          <c:yVal>
            <c:numRef>
              <c:f>'Multi-Field'!$FH$10</c:f>
              <c:numCache>
                <c:formatCode>0</c:formatCode>
                <c:ptCount val="1"/>
              </c:numCache>
            </c:numRef>
          </c:yVal>
        </c:ser>
        <c:ser>
          <c:idx val="9"/>
          <c:order val="9"/>
          <c:tx>
            <c:strRef>
              <c:f>'Multi-Field'!$A$11</c:f>
              <c:strCache>
                <c:ptCount val="1"/>
              </c:strCache>
            </c:strRef>
          </c:tx>
          <c:spPr>
            <a:ln w="28575">
              <a:noFill/>
            </a:ln>
          </c:spPr>
          <c:marker>
            <c:symbol val="diamond"/>
            <c:size val="9"/>
            <c:spPr>
              <a:solidFill>
                <a:srgbClr val="CCFFFF"/>
              </a:solidFill>
              <a:ln>
                <a:solidFill>
                  <a:srgbClr val="000000"/>
                </a:solidFill>
                <a:prstDash val="solid"/>
              </a:ln>
            </c:spPr>
          </c:marker>
          <c:xVal>
            <c:numRef>
              <c:f>'Multi-Field'!$FG$11</c:f>
              <c:numCache>
                <c:formatCode>General</c:formatCode>
                <c:ptCount val="1"/>
              </c:numCache>
            </c:numRef>
          </c:xVal>
          <c:yVal>
            <c:numRef>
              <c:f>'Multi-Field'!$FH$11</c:f>
              <c:numCache>
                <c:formatCode>0</c:formatCode>
                <c:ptCount val="1"/>
              </c:numCache>
            </c:numRef>
          </c:yVal>
        </c:ser>
        <c:ser>
          <c:idx val="10"/>
          <c:order val="10"/>
          <c:tx>
            <c:strRef>
              <c:f>'Multi-Field'!$A$12</c:f>
              <c:strCache>
                <c:ptCount val="1"/>
              </c:strCache>
            </c:strRef>
          </c:tx>
          <c:spPr>
            <a:ln w="28575">
              <a:noFill/>
            </a:ln>
          </c:spPr>
          <c:marker>
            <c:symbol val="diamond"/>
            <c:size val="9"/>
            <c:spPr>
              <a:solidFill>
                <a:srgbClr val="CCFFCC"/>
              </a:solidFill>
              <a:ln>
                <a:solidFill>
                  <a:srgbClr val="000000"/>
                </a:solidFill>
                <a:prstDash val="solid"/>
              </a:ln>
            </c:spPr>
          </c:marker>
          <c:xVal>
            <c:numRef>
              <c:f>'Multi-Field'!$FG$12</c:f>
              <c:numCache>
                <c:formatCode>General</c:formatCode>
                <c:ptCount val="1"/>
              </c:numCache>
            </c:numRef>
          </c:xVal>
          <c:yVal>
            <c:numRef>
              <c:f>'Multi-Field'!$FH$12</c:f>
              <c:numCache>
                <c:formatCode>0</c:formatCode>
                <c:ptCount val="1"/>
              </c:numCache>
            </c:numRef>
          </c:yVal>
        </c:ser>
        <c:ser>
          <c:idx val="11"/>
          <c:order val="11"/>
          <c:tx>
            <c:strRef>
              <c:f>'Multi-Field'!$A$13</c:f>
              <c:strCache>
                <c:ptCount val="1"/>
              </c:strCache>
            </c:strRef>
          </c:tx>
          <c:spPr>
            <a:ln w="28575">
              <a:noFill/>
            </a:ln>
          </c:spPr>
          <c:marker>
            <c:symbol val="diamond"/>
            <c:size val="9"/>
            <c:spPr>
              <a:solidFill>
                <a:srgbClr val="FFFF99"/>
              </a:solidFill>
              <a:ln>
                <a:solidFill>
                  <a:srgbClr val="000000"/>
                </a:solidFill>
                <a:prstDash val="solid"/>
              </a:ln>
            </c:spPr>
          </c:marker>
          <c:xVal>
            <c:numRef>
              <c:f>'Multi-Field'!$FG$13</c:f>
              <c:numCache>
                <c:formatCode>General</c:formatCode>
                <c:ptCount val="1"/>
              </c:numCache>
            </c:numRef>
          </c:xVal>
          <c:yVal>
            <c:numRef>
              <c:f>'Multi-Field'!$FH$13</c:f>
              <c:numCache>
                <c:formatCode>0</c:formatCode>
                <c:ptCount val="1"/>
              </c:numCache>
            </c:numRef>
          </c:yVal>
        </c:ser>
        <c:ser>
          <c:idx val="12"/>
          <c:order val="12"/>
          <c:tx>
            <c:strRef>
              <c:f>'Multi-Field'!$A$14</c:f>
              <c:strCache>
                <c:ptCount val="1"/>
              </c:strCache>
            </c:strRef>
          </c:tx>
          <c:spPr>
            <a:ln w="28575">
              <a:noFill/>
            </a:ln>
          </c:spPr>
          <c:marker>
            <c:symbol val="diamond"/>
            <c:size val="9"/>
            <c:spPr>
              <a:solidFill>
                <a:srgbClr val="99CCFF"/>
              </a:solidFill>
              <a:ln>
                <a:solidFill>
                  <a:srgbClr val="000000"/>
                </a:solidFill>
                <a:prstDash val="solid"/>
              </a:ln>
            </c:spPr>
          </c:marker>
          <c:xVal>
            <c:numRef>
              <c:f>'Multi-Field'!$FG$14</c:f>
              <c:numCache>
                <c:formatCode>General</c:formatCode>
                <c:ptCount val="1"/>
              </c:numCache>
            </c:numRef>
          </c:xVal>
          <c:yVal>
            <c:numRef>
              <c:f>'Multi-Field'!$FH$14</c:f>
              <c:numCache>
                <c:formatCode>0</c:formatCode>
                <c:ptCount val="1"/>
              </c:numCache>
            </c:numRef>
          </c:yVal>
        </c:ser>
        <c:ser>
          <c:idx val="13"/>
          <c:order val="13"/>
          <c:tx>
            <c:strRef>
              <c:f>'Multi-Field'!$A$15</c:f>
              <c:strCache>
                <c:ptCount val="1"/>
              </c:strCache>
            </c:strRef>
          </c:tx>
          <c:spPr>
            <a:ln w="28575">
              <a:noFill/>
            </a:ln>
          </c:spPr>
          <c:marker>
            <c:symbol val="diamond"/>
            <c:size val="9"/>
            <c:spPr>
              <a:solidFill>
                <a:srgbClr val="FF99CC"/>
              </a:solidFill>
              <a:ln>
                <a:solidFill>
                  <a:srgbClr val="000000"/>
                </a:solidFill>
                <a:prstDash val="solid"/>
              </a:ln>
            </c:spPr>
          </c:marker>
          <c:xVal>
            <c:numRef>
              <c:f>'Multi-Field'!$FG$15</c:f>
              <c:numCache>
                <c:formatCode>General</c:formatCode>
                <c:ptCount val="1"/>
              </c:numCache>
            </c:numRef>
          </c:xVal>
          <c:yVal>
            <c:numRef>
              <c:f>'Multi-Field'!$FH$15</c:f>
              <c:numCache>
                <c:formatCode>0</c:formatCode>
                <c:ptCount val="1"/>
              </c:numCache>
            </c:numRef>
          </c:yVal>
        </c:ser>
        <c:ser>
          <c:idx val="14"/>
          <c:order val="14"/>
          <c:tx>
            <c:strRef>
              <c:f>'Multi-Field'!$A$16</c:f>
              <c:strCache>
                <c:ptCount val="1"/>
              </c:strCache>
            </c:strRef>
          </c:tx>
          <c:spPr>
            <a:ln w="28575">
              <a:noFill/>
            </a:ln>
          </c:spPr>
          <c:marker>
            <c:symbol val="diamond"/>
            <c:size val="9"/>
            <c:spPr>
              <a:solidFill>
                <a:srgbClr val="CC99FF"/>
              </a:solidFill>
              <a:ln>
                <a:solidFill>
                  <a:srgbClr val="000000"/>
                </a:solidFill>
                <a:prstDash val="solid"/>
              </a:ln>
            </c:spPr>
          </c:marker>
          <c:xVal>
            <c:numRef>
              <c:f>'Multi-Field'!$FG$16</c:f>
              <c:numCache>
                <c:formatCode>General</c:formatCode>
                <c:ptCount val="1"/>
              </c:numCache>
            </c:numRef>
          </c:xVal>
          <c:yVal>
            <c:numRef>
              <c:f>'Multi-Field'!$FH$16</c:f>
              <c:numCache>
                <c:formatCode>0</c:formatCode>
                <c:ptCount val="1"/>
              </c:numCache>
            </c:numRef>
          </c:yVal>
        </c:ser>
        <c:ser>
          <c:idx val="15"/>
          <c:order val="15"/>
          <c:tx>
            <c:strRef>
              <c:f>'Multi-Field'!$A$17</c:f>
              <c:strCache>
                <c:ptCount val="1"/>
              </c:strCache>
            </c:strRef>
          </c:tx>
          <c:spPr>
            <a:ln w="28575">
              <a:noFill/>
            </a:ln>
          </c:spPr>
          <c:marker>
            <c:symbol val="diamond"/>
            <c:size val="9"/>
            <c:spPr>
              <a:solidFill>
                <a:srgbClr val="FFCC99"/>
              </a:solidFill>
              <a:ln>
                <a:solidFill>
                  <a:srgbClr val="000000"/>
                </a:solidFill>
                <a:prstDash val="solid"/>
              </a:ln>
            </c:spPr>
          </c:marker>
          <c:xVal>
            <c:numRef>
              <c:f>'Multi-Field'!$FG$17</c:f>
              <c:numCache>
                <c:formatCode>General</c:formatCode>
                <c:ptCount val="1"/>
              </c:numCache>
            </c:numRef>
          </c:xVal>
          <c:yVal>
            <c:numRef>
              <c:f>'Multi-Field'!$FH$17</c:f>
              <c:numCache>
                <c:formatCode>0</c:formatCode>
                <c:ptCount val="1"/>
              </c:numCache>
            </c:numRef>
          </c:yVal>
        </c:ser>
        <c:ser>
          <c:idx val="16"/>
          <c:order val="16"/>
          <c:tx>
            <c:strRef>
              <c:f>'Multi-Field'!$A$18</c:f>
              <c:strCache>
                <c:ptCount val="1"/>
              </c:strCache>
            </c:strRef>
          </c:tx>
          <c:spPr>
            <a:ln w="28575">
              <a:noFill/>
            </a:ln>
          </c:spPr>
          <c:marker>
            <c:symbol val="diamond"/>
            <c:size val="9"/>
            <c:spPr>
              <a:solidFill>
                <a:srgbClr val="3366FF"/>
              </a:solidFill>
              <a:ln>
                <a:solidFill>
                  <a:srgbClr val="000000"/>
                </a:solidFill>
                <a:prstDash val="solid"/>
              </a:ln>
            </c:spPr>
          </c:marker>
          <c:xVal>
            <c:numRef>
              <c:f>'Multi-Field'!$FG$18</c:f>
              <c:numCache>
                <c:formatCode>General</c:formatCode>
                <c:ptCount val="1"/>
              </c:numCache>
            </c:numRef>
          </c:xVal>
          <c:yVal>
            <c:numRef>
              <c:f>'Multi-Field'!$FH$18</c:f>
              <c:numCache>
                <c:formatCode>0</c:formatCode>
                <c:ptCount val="1"/>
              </c:numCache>
            </c:numRef>
          </c:yVal>
        </c:ser>
        <c:ser>
          <c:idx val="17"/>
          <c:order val="17"/>
          <c:tx>
            <c:strRef>
              <c:f>'Multi-Field'!$A$19</c:f>
              <c:strCache>
                <c:ptCount val="1"/>
              </c:strCache>
            </c:strRef>
          </c:tx>
          <c:spPr>
            <a:ln w="28575">
              <a:noFill/>
            </a:ln>
          </c:spPr>
          <c:marker>
            <c:symbol val="diamond"/>
            <c:size val="9"/>
            <c:spPr>
              <a:solidFill>
                <a:srgbClr val="33CCCC"/>
              </a:solidFill>
              <a:ln>
                <a:solidFill>
                  <a:srgbClr val="000000"/>
                </a:solidFill>
                <a:prstDash val="solid"/>
              </a:ln>
            </c:spPr>
          </c:marker>
          <c:xVal>
            <c:numRef>
              <c:f>'Multi-Field'!$FG$19</c:f>
              <c:numCache>
                <c:formatCode>General</c:formatCode>
                <c:ptCount val="1"/>
              </c:numCache>
            </c:numRef>
          </c:xVal>
          <c:yVal>
            <c:numRef>
              <c:f>'Multi-Field'!$FH$19</c:f>
              <c:numCache>
                <c:formatCode>0</c:formatCode>
                <c:ptCount val="1"/>
              </c:numCache>
            </c:numRef>
          </c:yVal>
        </c:ser>
        <c:ser>
          <c:idx val="18"/>
          <c:order val="18"/>
          <c:tx>
            <c:strRef>
              <c:f>'Multi-Field'!$A$20</c:f>
              <c:strCache>
                <c:ptCount val="1"/>
              </c:strCache>
            </c:strRef>
          </c:tx>
          <c:spPr>
            <a:ln w="28575">
              <a:noFill/>
            </a:ln>
          </c:spPr>
          <c:marker>
            <c:symbol val="diamond"/>
            <c:size val="9"/>
            <c:spPr>
              <a:solidFill>
                <a:srgbClr val="99CC00"/>
              </a:solidFill>
              <a:ln>
                <a:solidFill>
                  <a:srgbClr val="000000"/>
                </a:solidFill>
                <a:prstDash val="solid"/>
              </a:ln>
            </c:spPr>
          </c:marker>
          <c:xVal>
            <c:numRef>
              <c:f>'Multi-Field'!$FG$20</c:f>
              <c:numCache>
                <c:formatCode>General</c:formatCode>
                <c:ptCount val="1"/>
              </c:numCache>
            </c:numRef>
          </c:xVal>
          <c:yVal>
            <c:numRef>
              <c:f>'Multi-Field'!$FH$20</c:f>
              <c:numCache>
                <c:formatCode>0</c:formatCode>
                <c:ptCount val="1"/>
              </c:numCache>
            </c:numRef>
          </c:yVal>
        </c:ser>
        <c:ser>
          <c:idx val="19"/>
          <c:order val="19"/>
          <c:tx>
            <c:strRef>
              <c:f>'Multi-Field'!$A$21</c:f>
              <c:strCache>
                <c:ptCount val="1"/>
              </c:strCache>
            </c:strRef>
          </c:tx>
          <c:spPr>
            <a:ln w="28575">
              <a:noFill/>
            </a:ln>
          </c:spPr>
          <c:marker>
            <c:symbol val="diamond"/>
            <c:size val="9"/>
            <c:spPr>
              <a:solidFill>
                <a:srgbClr val="FFCC00"/>
              </a:solidFill>
              <a:ln>
                <a:solidFill>
                  <a:srgbClr val="000000"/>
                </a:solidFill>
                <a:prstDash val="solid"/>
              </a:ln>
            </c:spPr>
          </c:marker>
          <c:xVal>
            <c:numRef>
              <c:f>'Multi-Field'!$FG$21</c:f>
              <c:numCache>
                <c:formatCode>0.00</c:formatCode>
                <c:ptCount val="1"/>
              </c:numCache>
            </c:numRef>
          </c:xVal>
          <c:yVal>
            <c:numRef>
              <c:f>'Multi-Field'!$FH$21</c:f>
              <c:numCache>
                <c:formatCode>General</c:formatCode>
                <c:ptCount val="1"/>
              </c:numCache>
            </c:numRef>
          </c:yVal>
        </c:ser>
        <c:ser>
          <c:idx val="20"/>
          <c:order val="20"/>
          <c:tx>
            <c:strRef>
              <c:f>'Multi-Field'!$A$22</c:f>
              <c:strCache>
                <c:ptCount val="1"/>
              </c:strCache>
            </c:strRef>
          </c:tx>
          <c:spPr>
            <a:ln w="28575">
              <a:noFill/>
            </a:ln>
          </c:spPr>
          <c:marker>
            <c:symbol val="diamond"/>
            <c:size val="9"/>
            <c:spPr>
              <a:solidFill>
                <a:srgbClr val="FF9900"/>
              </a:solidFill>
              <a:ln>
                <a:solidFill>
                  <a:srgbClr val="000000"/>
                </a:solidFill>
                <a:prstDash val="solid"/>
              </a:ln>
            </c:spPr>
          </c:marker>
          <c:xVal>
            <c:numRef>
              <c:f>'Multi-Field'!$FG$22</c:f>
              <c:numCache>
                <c:formatCode>0.00</c:formatCode>
                <c:ptCount val="1"/>
              </c:numCache>
            </c:numRef>
          </c:xVal>
          <c:yVal>
            <c:numRef>
              <c:f>'Multi-Field'!$FH$22</c:f>
              <c:numCache>
                <c:formatCode>General</c:formatCode>
                <c:ptCount val="1"/>
              </c:numCache>
            </c:numRef>
          </c:yVal>
        </c:ser>
        <c:ser>
          <c:idx val="21"/>
          <c:order val="21"/>
          <c:tx>
            <c:strRef>
              <c:f>'Multi-Field'!$A$23</c:f>
              <c:strCache>
                <c:ptCount val="1"/>
              </c:strCache>
            </c:strRef>
          </c:tx>
          <c:spPr>
            <a:ln w="28575">
              <a:noFill/>
            </a:ln>
          </c:spPr>
          <c:marker>
            <c:symbol val="diamond"/>
            <c:size val="9"/>
            <c:spPr>
              <a:solidFill>
                <a:srgbClr val="FF6600"/>
              </a:solidFill>
              <a:ln>
                <a:solidFill>
                  <a:srgbClr val="000000"/>
                </a:solidFill>
                <a:prstDash val="solid"/>
              </a:ln>
            </c:spPr>
          </c:marker>
          <c:xVal>
            <c:numRef>
              <c:f>'Multi-Field'!$FG$23</c:f>
              <c:numCache>
                <c:formatCode>0.00</c:formatCode>
                <c:ptCount val="1"/>
              </c:numCache>
            </c:numRef>
          </c:xVal>
          <c:yVal>
            <c:numRef>
              <c:f>'Multi-Field'!$FH$23</c:f>
              <c:numCache>
                <c:formatCode>General</c:formatCode>
                <c:ptCount val="1"/>
              </c:numCache>
            </c:numRef>
          </c:yVal>
        </c:ser>
        <c:ser>
          <c:idx val="22"/>
          <c:order val="22"/>
          <c:tx>
            <c:strRef>
              <c:f>'Multi-Field'!$A$24</c:f>
              <c:strCache>
                <c:ptCount val="1"/>
              </c:strCache>
            </c:strRef>
          </c:tx>
          <c:spPr>
            <a:ln w="28575">
              <a:noFill/>
            </a:ln>
          </c:spPr>
          <c:marker>
            <c:symbol val="diamond"/>
            <c:size val="9"/>
            <c:spPr>
              <a:solidFill>
                <a:srgbClr val="666699"/>
              </a:solidFill>
              <a:ln>
                <a:solidFill>
                  <a:srgbClr val="000000"/>
                </a:solidFill>
                <a:prstDash val="solid"/>
              </a:ln>
            </c:spPr>
          </c:marker>
          <c:xVal>
            <c:numRef>
              <c:f>'Multi-Field'!$FG$24</c:f>
              <c:numCache>
                <c:formatCode>0.00</c:formatCode>
                <c:ptCount val="1"/>
              </c:numCache>
            </c:numRef>
          </c:xVal>
          <c:yVal>
            <c:numRef>
              <c:f>'Multi-Field'!$FH$24</c:f>
              <c:numCache>
                <c:formatCode>General</c:formatCode>
                <c:ptCount val="1"/>
              </c:numCache>
            </c:numRef>
          </c:yVal>
        </c:ser>
        <c:ser>
          <c:idx val="23"/>
          <c:order val="23"/>
          <c:tx>
            <c:strRef>
              <c:f>'Multi-Field'!$A$25</c:f>
              <c:strCache>
                <c:ptCount val="1"/>
              </c:strCache>
            </c:strRef>
          </c:tx>
          <c:spPr>
            <a:ln w="28575">
              <a:noFill/>
            </a:ln>
          </c:spPr>
          <c:marker>
            <c:symbol val="diamond"/>
            <c:size val="9"/>
            <c:spPr>
              <a:solidFill>
                <a:srgbClr val="969696"/>
              </a:solidFill>
              <a:ln>
                <a:solidFill>
                  <a:srgbClr val="000000"/>
                </a:solidFill>
                <a:prstDash val="solid"/>
              </a:ln>
            </c:spPr>
          </c:marker>
          <c:xVal>
            <c:numRef>
              <c:f>'Multi-Field'!$FG$25</c:f>
              <c:numCache>
                <c:formatCode>0.00</c:formatCode>
                <c:ptCount val="1"/>
              </c:numCache>
            </c:numRef>
          </c:xVal>
          <c:yVal>
            <c:numRef>
              <c:f>'Multi-Field'!$FH$25</c:f>
              <c:numCache>
                <c:formatCode>General</c:formatCode>
                <c:ptCount val="1"/>
              </c:numCache>
            </c:numRef>
          </c:yVal>
        </c:ser>
        <c:ser>
          <c:idx val="24"/>
          <c:order val="24"/>
          <c:tx>
            <c:strRef>
              <c:f>'Multi-Field'!$A$26</c:f>
              <c:strCache>
                <c:ptCount val="1"/>
              </c:strCache>
            </c:strRef>
          </c:tx>
          <c:spPr>
            <a:ln w="28575">
              <a:noFill/>
            </a:ln>
          </c:spPr>
          <c:marker>
            <c:symbol val="diamond"/>
            <c:size val="9"/>
            <c:spPr>
              <a:solidFill>
                <a:srgbClr val="003366"/>
              </a:solidFill>
              <a:ln>
                <a:solidFill>
                  <a:srgbClr val="000000"/>
                </a:solidFill>
                <a:prstDash val="solid"/>
              </a:ln>
            </c:spPr>
          </c:marker>
          <c:xVal>
            <c:numRef>
              <c:f>'Multi-Field'!$FG$26</c:f>
              <c:numCache>
                <c:formatCode>0.00</c:formatCode>
                <c:ptCount val="1"/>
              </c:numCache>
            </c:numRef>
          </c:xVal>
          <c:yVal>
            <c:numRef>
              <c:f>'Multi-Field'!$FH$26</c:f>
              <c:numCache>
                <c:formatCode>General</c:formatCode>
                <c:ptCount val="1"/>
              </c:numCache>
            </c:numRef>
          </c:yVal>
        </c:ser>
        <c:ser>
          <c:idx val="25"/>
          <c:order val="25"/>
          <c:tx>
            <c:strRef>
              <c:f>'Multi-Field'!$A$27</c:f>
              <c:strCache>
                <c:ptCount val="1"/>
              </c:strCache>
            </c:strRef>
          </c:tx>
          <c:spPr>
            <a:ln w="28575">
              <a:noFill/>
            </a:ln>
          </c:spPr>
          <c:marker>
            <c:symbol val="diamond"/>
            <c:size val="9"/>
            <c:spPr>
              <a:solidFill>
                <a:srgbClr val="339966"/>
              </a:solidFill>
              <a:ln>
                <a:solidFill>
                  <a:srgbClr val="000000"/>
                </a:solidFill>
                <a:prstDash val="solid"/>
              </a:ln>
            </c:spPr>
          </c:marker>
          <c:xVal>
            <c:numRef>
              <c:f>'Multi-Field'!$FG$27</c:f>
              <c:numCache>
                <c:formatCode>0.00</c:formatCode>
                <c:ptCount val="1"/>
              </c:numCache>
            </c:numRef>
          </c:xVal>
          <c:yVal>
            <c:numRef>
              <c:f>'Multi-Field'!$FH$27</c:f>
              <c:numCache>
                <c:formatCode>General</c:formatCode>
                <c:ptCount val="1"/>
              </c:numCache>
            </c:numRef>
          </c:yVal>
        </c:ser>
        <c:ser>
          <c:idx val="26"/>
          <c:order val="26"/>
          <c:tx>
            <c:strRef>
              <c:f>'Multi-Field'!$A$28</c:f>
              <c:strCache>
                <c:ptCount val="1"/>
              </c:strCache>
            </c:strRef>
          </c:tx>
          <c:spPr>
            <a:ln w="28575">
              <a:noFill/>
            </a:ln>
          </c:spPr>
          <c:marker>
            <c:symbol val="diamond"/>
            <c:size val="9"/>
            <c:spPr>
              <a:solidFill>
                <a:srgbClr val="003300"/>
              </a:solidFill>
              <a:ln>
                <a:solidFill>
                  <a:srgbClr val="000000"/>
                </a:solidFill>
                <a:prstDash val="solid"/>
              </a:ln>
            </c:spPr>
          </c:marker>
          <c:xVal>
            <c:numRef>
              <c:f>'Multi-Field'!$FG$28</c:f>
              <c:numCache>
                <c:formatCode>0.00</c:formatCode>
                <c:ptCount val="1"/>
              </c:numCache>
            </c:numRef>
          </c:xVal>
          <c:yVal>
            <c:numRef>
              <c:f>'Multi-Field'!$FH$28</c:f>
              <c:numCache>
                <c:formatCode>General</c:formatCode>
                <c:ptCount val="1"/>
              </c:numCache>
            </c:numRef>
          </c:yVal>
        </c:ser>
        <c:ser>
          <c:idx val="27"/>
          <c:order val="27"/>
          <c:tx>
            <c:strRef>
              <c:f>'Multi-Field'!$A$29</c:f>
              <c:strCache>
                <c:ptCount val="1"/>
              </c:strCache>
            </c:strRef>
          </c:tx>
          <c:spPr>
            <a:ln w="28575">
              <a:noFill/>
            </a:ln>
          </c:spPr>
          <c:marker>
            <c:symbol val="diamond"/>
            <c:size val="9"/>
            <c:spPr>
              <a:solidFill>
                <a:srgbClr val="333300"/>
              </a:solidFill>
              <a:ln>
                <a:solidFill>
                  <a:srgbClr val="000000"/>
                </a:solidFill>
                <a:prstDash val="solid"/>
              </a:ln>
            </c:spPr>
          </c:marker>
          <c:xVal>
            <c:numRef>
              <c:f>'Multi-Field'!$FG$29</c:f>
              <c:numCache>
                <c:formatCode>0.00</c:formatCode>
                <c:ptCount val="1"/>
              </c:numCache>
            </c:numRef>
          </c:xVal>
          <c:yVal>
            <c:numRef>
              <c:f>'Multi-Field'!$FH$29</c:f>
              <c:numCache>
                <c:formatCode>General</c:formatCode>
                <c:ptCount val="1"/>
              </c:numCache>
            </c:numRef>
          </c:yVal>
        </c:ser>
        <c:ser>
          <c:idx val="28"/>
          <c:order val="28"/>
          <c:tx>
            <c:strRef>
              <c:f>'Multi-Field'!$A$30</c:f>
              <c:strCache>
                <c:ptCount val="1"/>
              </c:strCache>
            </c:strRef>
          </c:tx>
          <c:spPr>
            <a:ln w="28575">
              <a:noFill/>
            </a:ln>
          </c:spPr>
          <c:marker>
            <c:symbol val="diamond"/>
            <c:size val="9"/>
            <c:spPr>
              <a:solidFill>
                <a:srgbClr val="993300"/>
              </a:solidFill>
              <a:ln>
                <a:solidFill>
                  <a:srgbClr val="000000"/>
                </a:solidFill>
                <a:prstDash val="solid"/>
              </a:ln>
            </c:spPr>
          </c:marker>
          <c:xVal>
            <c:numRef>
              <c:f>'Multi-Field'!$FG$30</c:f>
              <c:numCache>
                <c:formatCode>0.00</c:formatCode>
                <c:ptCount val="1"/>
              </c:numCache>
            </c:numRef>
          </c:xVal>
          <c:yVal>
            <c:numRef>
              <c:f>'Multi-Field'!$FH$30</c:f>
              <c:numCache>
                <c:formatCode>General</c:formatCode>
                <c:ptCount val="1"/>
              </c:numCache>
            </c:numRef>
          </c:yVal>
        </c:ser>
        <c:ser>
          <c:idx val="29"/>
          <c:order val="29"/>
          <c:tx>
            <c:strRef>
              <c:f>'Multi-Field'!$A$31</c:f>
              <c:strCache>
                <c:ptCount val="1"/>
              </c:strCache>
            </c:strRef>
          </c:tx>
          <c:spPr>
            <a:ln w="28575">
              <a:noFill/>
            </a:ln>
          </c:spPr>
          <c:marker>
            <c:symbol val="diamond"/>
            <c:size val="9"/>
            <c:spPr>
              <a:solidFill>
                <a:srgbClr val="993366"/>
              </a:solidFill>
              <a:ln>
                <a:solidFill>
                  <a:srgbClr val="000000"/>
                </a:solidFill>
                <a:prstDash val="solid"/>
              </a:ln>
            </c:spPr>
          </c:marker>
          <c:xVal>
            <c:numRef>
              <c:f>'Multi-Field'!$FG$31</c:f>
              <c:numCache>
                <c:formatCode>0.00</c:formatCode>
                <c:ptCount val="1"/>
              </c:numCache>
            </c:numRef>
          </c:xVal>
          <c:yVal>
            <c:numRef>
              <c:f>'Multi-Field'!$FH$31</c:f>
              <c:numCache>
                <c:formatCode>General</c:formatCode>
                <c:ptCount val="1"/>
              </c:numCache>
            </c:numRef>
          </c:yVal>
        </c:ser>
        <c:ser>
          <c:idx val="30"/>
          <c:order val="30"/>
          <c:tx>
            <c:strRef>
              <c:f>'Multi-Field'!$A$32</c:f>
              <c:strCache>
                <c:ptCount val="1"/>
              </c:strCache>
            </c:strRef>
          </c:tx>
          <c:spPr>
            <a:ln w="28575">
              <a:noFill/>
            </a:ln>
          </c:spPr>
          <c:marker>
            <c:symbol val="diamond"/>
            <c:size val="9"/>
            <c:spPr>
              <a:solidFill>
                <a:srgbClr val="333399"/>
              </a:solidFill>
              <a:ln>
                <a:solidFill>
                  <a:srgbClr val="000000"/>
                </a:solidFill>
                <a:prstDash val="solid"/>
              </a:ln>
            </c:spPr>
          </c:marker>
          <c:xVal>
            <c:numRef>
              <c:f>'Multi-Field'!$FG$32</c:f>
              <c:numCache>
                <c:formatCode>0.00</c:formatCode>
                <c:ptCount val="1"/>
              </c:numCache>
            </c:numRef>
          </c:xVal>
          <c:yVal>
            <c:numRef>
              <c:f>'Multi-Field'!$FH$32</c:f>
              <c:numCache>
                <c:formatCode>General</c:formatCode>
                <c:ptCount val="1"/>
              </c:numCache>
            </c:numRef>
          </c:yVal>
        </c:ser>
        <c:ser>
          <c:idx val="31"/>
          <c:order val="31"/>
          <c:tx>
            <c:strRef>
              <c:f>'Multi-Field'!$A$33</c:f>
              <c:strCache>
                <c:ptCount val="1"/>
              </c:strCache>
            </c:strRef>
          </c:tx>
          <c:spPr>
            <a:ln w="28575">
              <a:noFill/>
            </a:ln>
          </c:spPr>
          <c:marker>
            <c:symbol val="diamond"/>
            <c:size val="9"/>
            <c:spPr>
              <a:solidFill>
                <a:srgbClr val="000000"/>
              </a:solidFill>
              <a:ln>
                <a:solidFill>
                  <a:srgbClr val="000000"/>
                </a:solidFill>
                <a:prstDash val="solid"/>
              </a:ln>
            </c:spPr>
          </c:marker>
          <c:xVal>
            <c:numRef>
              <c:f>'Multi-Field'!$FG$33</c:f>
              <c:numCache>
                <c:formatCode>0.00</c:formatCode>
                <c:ptCount val="1"/>
              </c:numCache>
            </c:numRef>
          </c:xVal>
          <c:yVal>
            <c:numRef>
              <c:f>'Multi-Field'!$FH$33</c:f>
              <c:numCache>
                <c:formatCode>General</c:formatCode>
                <c:ptCount val="1"/>
              </c:numCache>
            </c:numRef>
          </c:yVal>
        </c:ser>
        <c:ser>
          <c:idx val="32"/>
          <c:order val="32"/>
          <c:tx>
            <c:strRef>
              <c:f>'Multi-Field'!$A$34</c:f>
              <c:strCache>
                <c:ptCount val="1"/>
              </c:strCache>
            </c:strRef>
          </c:tx>
          <c:spPr>
            <a:ln w="28575">
              <a:noFill/>
            </a:ln>
          </c:spPr>
          <c:marker>
            <c:symbol val="diamond"/>
            <c:size val="9"/>
            <c:spPr>
              <a:solidFill>
                <a:srgbClr val="0000FF"/>
              </a:solidFill>
              <a:ln>
                <a:solidFill>
                  <a:srgbClr val="000000"/>
                </a:solidFill>
                <a:prstDash val="solid"/>
              </a:ln>
            </c:spPr>
          </c:marker>
          <c:xVal>
            <c:numRef>
              <c:f>'Multi-Field'!$FG$34</c:f>
              <c:numCache>
                <c:formatCode>0.00</c:formatCode>
                <c:ptCount val="1"/>
              </c:numCache>
            </c:numRef>
          </c:xVal>
          <c:yVal>
            <c:numRef>
              <c:f>'Multi-Field'!$FH$34</c:f>
              <c:numCache>
                <c:formatCode>General</c:formatCode>
                <c:ptCount val="1"/>
              </c:numCache>
            </c:numRef>
          </c:yVal>
        </c:ser>
        <c:ser>
          <c:idx val="33"/>
          <c:order val="33"/>
          <c:tx>
            <c:strRef>
              <c:f>'Multi-Field'!$A$35</c:f>
              <c:strCache>
                <c:ptCount val="1"/>
              </c:strCache>
            </c:strRef>
          </c:tx>
          <c:spPr>
            <a:ln w="28575">
              <a:noFill/>
            </a:ln>
          </c:spPr>
          <c:marker>
            <c:symbol val="diamond"/>
            <c:size val="9"/>
            <c:spPr>
              <a:solidFill>
                <a:srgbClr val="FF0000"/>
              </a:solidFill>
              <a:ln>
                <a:solidFill>
                  <a:srgbClr val="000000"/>
                </a:solidFill>
                <a:prstDash val="solid"/>
              </a:ln>
            </c:spPr>
          </c:marker>
          <c:xVal>
            <c:numRef>
              <c:f>'Multi-Field'!$FG$35</c:f>
              <c:numCache>
                <c:formatCode>0.00</c:formatCode>
                <c:ptCount val="1"/>
              </c:numCache>
            </c:numRef>
          </c:xVal>
          <c:yVal>
            <c:numRef>
              <c:f>'Multi-Field'!$FH$35</c:f>
              <c:numCache>
                <c:formatCode>General</c:formatCode>
                <c:ptCount val="1"/>
              </c:numCache>
            </c:numRef>
          </c:yVal>
        </c:ser>
        <c:ser>
          <c:idx val="34"/>
          <c:order val="34"/>
          <c:tx>
            <c:strRef>
              <c:f>'Multi-Field'!$A$36</c:f>
              <c:strCache>
                <c:ptCount val="1"/>
              </c:strCache>
            </c:strRef>
          </c:tx>
          <c:spPr>
            <a:ln w="28575">
              <a:noFill/>
            </a:ln>
          </c:spPr>
          <c:marker>
            <c:symbol val="diamond"/>
            <c:size val="9"/>
            <c:spPr>
              <a:solidFill>
                <a:srgbClr val="00FF00"/>
              </a:solidFill>
              <a:ln>
                <a:solidFill>
                  <a:srgbClr val="000000"/>
                </a:solidFill>
                <a:prstDash val="solid"/>
              </a:ln>
            </c:spPr>
          </c:marker>
          <c:xVal>
            <c:numRef>
              <c:f>'Multi-Field'!$FG$36</c:f>
              <c:numCache>
                <c:formatCode>0.00</c:formatCode>
                <c:ptCount val="1"/>
              </c:numCache>
            </c:numRef>
          </c:xVal>
          <c:yVal>
            <c:numRef>
              <c:f>'Multi-Field'!$FH$36</c:f>
              <c:numCache>
                <c:formatCode>General</c:formatCode>
                <c:ptCount val="1"/>
              </c:numCache>
            </c:numRef>
          </c:yVal>
        </c:ser>
        <c:ser>
          <c:idx val="35"/>
          <c:order val="35"/>
          <c:tx>
            <c:strRef>
              <c:f>'Multi-Field'!$A$37</c:f>
              <c:strCache>
                <c:ptCount val="1"/>
              </c:strCache>
            </c:strRef>
          </c:tx>
          <c:spPr>
            <a:ln w="28575">
              <a:noFill/>
            </a:ln>
          </c:spPr>
          <c:marker>
            <c:symbol val="diamond"/>
            <c:size val="9"/>
            <c:spPr>
              <a:solidFill>
                <a:srgbClr val="0000FF"/>
              </a:solidFill>
              <a:ln>
                <a:solidFill>
                  <a:srgbClr val="000000"/>
                </a:solidFill>
                <a:prstDash val="solid"/>
              </a:ln>
            </c:spPr>
          </c:marker>
          <c:xVal>
            <c:numRef>
              <c:f>'Multi-Field'!$FG$37</c:f>
              <c:numCache>
                <c:formatCode>0.00</c:formatCode>
                <c:ptCount val="1"/>
              </c:numCache>
            </c:numRef>
          </c:xVal>
          <c:yVal>
            <c:numRef>
              <c:f>'Multi-Field'!$FH$37</c:f>
              <c:numCache>
                <c:formatCode>General</c:formatCode>
                <c:ptCount val="1"/>
              </c:numCache>
            </c:numRef>
          </c:yVal>
        </c:ser>
        <c:ser>
          <c:idx val="36"/>
          <c:order val="36"/>
          <c:tx>
            <c:strRef>
              <c:f>'Multi-Field'!$A$38</c:f>
              <c:strCache>
                <c:ptCount val="1"/>
              </c:strCache>
            </c:strRef>
          </c:tx>
          <c:spPr>
            <a:ln w="28575">
              <a:noFill/>
            </a:ln>
          </c:spPr>
          <c:marker>
            <c:symbol val="diamond"/>
            <c:size val="9"/>
            <c:spPr>
              <a:solidFill>
                <a:srgbClr val="FFFF00"/>
              </a:solidFill>
              <a:ln>
                <a:solidFill>
                  <a:srgbClr val="000000"/>
                </a:solidFill>
                <a:prstDash val="solid"/>
              </a:ln>
            </c:spPr>
          </c:marker>
          <c:xVal>
            <c:numRef>
              <c:f>'Multi-Field'!$FG$38</c:f>
              <c:numCache>
                <c:formatCode>0.00</c:formatCode>
                <c:ptCount val="1"/>
              </c:numCache>
            </c:numRef>
          </c:xVal>
          <c:yVal>
            <c:numRef>
              <c:f>'Multi-Field'!$FH$38</c:f>
              <c:numCache>
                <c:formatCode>General</c:formatCode>
                <c:ptCount val="1"/>
              </c:numCache>
            </c:numRef>
          </c:yVal>
        </c:ser>
        <c:ser>
          <c:idx val="37"/>
          <c:order val="37"/>
          <c:tx>
            <c:strRef>
              <c:f>'Multi-Field'!$A$39</c:f>
              <c:strCache>
                <c:ptCount val="1"/>
              </c:strCache>
            </c:strRef>
          </c:tx>
          <c:spPr>
            <a:ln w="28575">
              <a:noFill/>
            </a:ln>
          </c:spPr>
          <c:marker>
            <c:symbol val="diamond"/>
            <c:size val="9"/>
            <c:spPr>
              <a:solidFill>
                <a:srgbClr val="FF00FF"/>
              </a:solidFill>
              <a:ln>
                <a:solidFill>
                  <a:srgbClr val="000000"/>
                </a:solidFill>
                <a:prstDash val="solid"/>
              </a:ln>
            </c:spPr>
          </c:marker>
          <c:xVal>
            <c:numRef>
              <c:f>'Multi-Field'!$FG$39</c:f>
              <c:numCache>
                <c:formatCode>0.00</c:formatCode>
                <c:ptCount val="1"/>
              </c:numCache>
            </c:numRef>
          </c:xVal>
          <c:yVal>
            <c:numRef>
              <c:f>'Multi-Field'!$FH$39</c:f>
              <c:numCache>
                <c:formatCode>General</c:formatCode>
                <c:ptCount val="1"/>
              </c:numCache>
            </c:numRef>
          </c:yVal>
        </c:ser>
        <c:ser>
          <c:idx val="38"/>
          <c:order val="38"/>
          <c:tx>
            <c:strRef>
              <c:f>'Multi-Field'!$A$40</c:f>
              <c:strCache>
                <c:ptCount val="1"/>
              </c:strCache>
            </c:strRef>
          </c:tx>
          <c:spPr>
            <a:ln w="28575">
              <a:noFill/>
            </a:ln>
          </c:spPr>
          <c:marker>
            <c:symbol val="diamond"/>
            <c:size val="9"/>
            <c:spPr>
              <a:solidFill>
                <a:srgbClr val="00FFFF"/>
              </a:solidFill>
              <a:ln>
                <a:solidFill>
                  <a:srgbClr val="000000"/>
                </a:solidFill>
                <a:prstDash val="solid"/>
              </a:ln>
            </c:spPr>
          </c:marker>
          <c:xVal>
            <c:numRef>
              <c:f>'Multi-Field'!$FG$40</c:f>
              <c:numCache>
                <c:formatCode>0.00</c:formatCode>
                <c:ptCount val="1"/>
              </c:numCache>
            </c:numRef>
          </c:xVal>
          <c:yVal>
            <c:numRef>
              <c:f>'Multi-Field'!$FH$40</c:f>
              <c:numCache>
                <c:formatCode>General</c:formatCode>
                <c:ptCount val="1"/>
              </c:numCache>
            </c:numRef>
          </c:yVal>
        </c:ser>
        <c:ser>
          <c:idx val="39"/>
          <c:order val="39"/>
          <c:tx>
            <c:strRef>
              <c:f>'Multi-Field'!$A$41</c:f>
              <c:strCache>
                <c:ptCount val="1"/>
              </c:strCache>
            </c:strRef>
          </c:tx>
          <c:spPr>
            <a:ln w="28575">
              <a:noFill/>
            </a:ln>
          </c:spPr>
          <c:marker>
            <c:symbol val="diamond"/>
            <c:size val="9"/>
            <c:spPr>
              <a:noFill/>
              <a:ln>
                <a:solidFill>
                  <a:srgbClr val="800000"/>
                </a:solidFill>
                <a:prstDash val="solid"/>
              </a:ln>
            </c:spPr>
          </c:marker>
          <c:xVal>
            <c:numRef>
              <c:f>'Multi-Field'!$FG$41</c:f>
              <c:numCache>
                <c:formatCode>0.00</c:formatCode>
                <c:ptCount val="1"/>
              </c:numCache>
            </c:numRef>
          </c:xVal>
          <c:yVal>
            <c:numRef>
              <c:f>'Multi-Field'!$FH$41</c:f>
              <c:numCache>
                <c:formatCode>General</c:formatCode>
                <c:ptCount val="1"/>
              </c:numCache>
            </c:numRef>
          </c:yVal>
        </c:ser>
        <c:ser>
          <c:idx val="40"/>
          <c:order val="40"/>
          <c:tx>
            <c:strRef>
              <c:f>'Multi-Field'!$A$42</c:f>
              <c:strCache>
                <c:ptCount val="1"/>
              </c:strCache>
            </c:strRef>
          </c:tx>
          <c:spPr>
            <a:ln w="28575">
              <a:noFill/>
            </a:ln>
          </c:spPr>
          <c:marker>
            <c:symbol val="diamond"/>
            <c:size val="9"/>
            <c:spPr>
              <a:noFill/>
              <a:ln>
                <a:solidFill>
                  <a:srgbClr val="008000"/>
                </a:solidFill>
                <a:prstDash val="solid"/>
              </a:ln>
            </c:spPr>
          </c:marker>
          <c:xVal>
            <c:numRef>
              <c:f>'Multi-Field'!$FG$42</c:f>
              <c:numCache>
                <c:formatCode>0.00</c:formatCode>
                <c:ptCount val="1"/>
              </c:numCache>
            </c:numRef>
          </c:xVal>
          <c:yVal>
            <c:numRef>
              <c:f>'Multi-Field'!$FH$42</c:f>
              <c:numCache>
                <c:formatCode>General</c:formatCode>
                <c:ptCount val="1"/>
              </c:numCache>
            </c:numRef>
          </c:yVal>
        </c:ser>
        <c:ser>
          <c:idx val="41"/>
          <c:order val="41"/>
          <c:tx>
            <c:strRef>
              <c:f>'Multi-Field'!$A$43</c:f>
              <c:strCache>
                <c:ptCount val="1"/>
              </c:strCache>
            </c:strRef>
          </c:tx>
          <c:spPr>
            <a:ln w="28575">
              <a:noFill/>
            </a:ln>
          </c:spPr>
          <c:marker>
            <c:symbol val="diamond"/>
            <c:size val="9"/>
            <c:spPr>
              <a:noFill/>
              <a:ln>
                <a:solidFill>
                  <a:srgbClr val="000080"/>
                </a:solidFill>
                <a:prstDash val="solid"/>
              </a:ln>
            </c:spPr>
          </c:marker>
          <c:xVal>
            <c:numRef>
              <c:f>'Multi-Field'!$FG$43</c:f>
              <c:numCache>
                <c:formatCode>0.00</c:formatCode>
                <c:ptCount val="1"/>
              </c:numCache>
            </c:numRef>
          </c:xVal>
          <c:yVal>
            <c:numRef>
              <c:f>'Multi-Field'!$FH$43</c:f>
              <c:numCache>
                <c:formatCode>General</c:formatCode>
                <c:ptCount val="1"/>
              </c:numCache>
            </c:numRef>
          </c:yVal>
        </c:ser>
        <c:ser>
          <c:idx val="42"/>
          <c:order val="42"/>
          <c:tx>
            <c:strRef>
              <c:f>'Multi-Field'!$A$44</c:f>
              <c:strCache>
                <c:ptCount val="1"/>
              </c:strCache>
            </c:strRef>
          </c:tx>
          <c:spPr>
            <a:ln w="28575">
              <a:noFill/>
            </a:ln>
          </c:spPr>
          <c:marker>
            <c:symbol val="diamond"/>
            <c:size val="9"/>
            <c:spPr>
              <a:noFill/>
              <a:ln>
                <a:solidFill>
                  <a:srgbClr val="808000"/>
                </a:solidFill>
                <a:prstDash val="solid"/>
              </a:ln>
            </c:spPr>
          </c:marker>
          <c:xVal>
            <c:numRef>
              <c:f>'Multi-Field'!$FG$44</c:f>
              <c:numCache>
                <c:formatCode>0.00</c:formatCode>
                <c:ptCount val="1"/>
              </c:numCache>
            </c:numRef>
          </c:xVal>
          <c:yVal>
            <c:numRef>
              <c:f>'Multi-Field'!$FH$44</c:f>
              <c:numCache>
                <c:formatCode>General</c:formatCode>
                <c:ptCount val="1"/>
              </c:numCache>
            </c:numRef>
          </c:yVal>
        </c:ser>
        <c:ser>
          <c:idx val="43"/>
          <c:order val="43"/>
          <c:tx>
            <c:strRef>
              <c:f>'Multi-Field'!$A$45</c:f>
              <c:strCache>
                <c:ptCount val="1"/>
              </c:strCache>
            </c:strRef>
          </c:tx>
          <c:spPr>
            <a:ln w="28575">
              <a:noFill/>
            </a:ln>
          </c:spPr>
          <c:marker>
            <c:symbol val="diamond"/>
            <c:size val="9"/>
            <c:spPr>
              <a:noFill/>
              <a:ln>
                <a:solidFill>
                  <a:srgbClr val="800080"/>
                </a:solidFill>
                <a:prstDash val="solid"/>
              </a:ln>
            </c:spPr>
          </c:marker>
          <c:xVal>
            <c:numRef>
              <c:f>'Multi-Field'!$FG$45</c:f>
              <c:numCache>
                <c:formatCode>0.00</c:formatCode>
                <c:ptCount val="1"/>
              </c:numCache>
            </c:numRef>
          </c:xVal>
          <c:yVal>
            <c:numRef>
              <c:f>'Multi-Field'!$FH$45</c:f>
              <c:numCache>
                <c:formatCode>General</c:formatCode>
                <c:ptCount val="1"/>
              </c:numCache>
            </c:numRef>
          </c:yVal>
        </c:ser>
        <c:ser>
          <c:idx val="44"/>
          <c:order val="44"/>
          <c:tx>
            <c:strRef>
              <c:f>'Multi-Field'!$A$46</c:f>
              <c:strCache>
                <c:ptCount val="1"/>
              </c:strCache>
            </c:strRef>
          </c:tx>
          <c:spPr>
            <a:ln w="28575">
              <a:noFill/>
            </a:ln>
          </c:spPr>
          <c:marker>
            <c:symbol val="diamond"/>
            <c:size val="9"/>
            <c:spPr>
              <a:noFill/>
              <a:ln>
                <a:solidFill>
                  <a:srgbClr val="008080"/>
                </a:solidFill>
                <a:prstDash val="solid"/>
              </a:ln>
            </c:spPr>
          </c:marker>
          <c:xVal>
            <c:numRef>
              <c:f>'Multi-Field'!$FG$46</c:f>
              <c:numCache>
                <c:formatCode>0.00</c:formatCode>
                <c:ptCount val="1"/>
              </c:numCache>
            </c:numRef>
          </c:xVal>
          <c:yVal>
            <c:numRef>
              <c:f>'Multi-Field'!$FH$46</c:f>
              <c:numCache>
                <c:formatCode>General</c:formatCode>
                <c:ptCount val="1"/>
              </c:numCache>
            </c:numRef>
          </c:yVal>
        </c:ser>
        <c:ser>
          <c:idx val="45"/>
          <c:order val="45"/>
          <c:tx>
            <c:strRef>
              <c:f>'Multi-Field'!$A$47</c:f>
              <c:strCache>
                <c:ptCount val="1"/>
              </c:strCache>
            </c:strRef>
          </c:tx>
          <c:spPr>
            <a:ln w="28575">
              <a:noFill/>
            </a:ln>
          </c:spPr>
          <c:marker>
            <c:symbol val="diamond"/>
            <c:size val="9"/>
            <c:spPr>
              <a:noFill/>
              <a:ln>
                <a:solidFill>
                  <a:srgbClr val="C0C0C0"/>
                </a:solidFill>
                <a:prstDash val="solid"/>
              </a:ln>
            </c:spPr>
          </c:marker>
          <c:xVal>
            <c:numRef>
              <c:f>'Multi-Field'!$FG$47</c:f>
              <c:numCache>
                <c:formatCode>0.00</c:formatCode>
                <c:ptCount val="1"/>
              </c:numCache>
            </c:numRef>
          </c:xVal>
          <c:yVal>
            <c:numRef>
              <c:f>'Multi-Field'!$FH$47</c:f>
              <c:numCache>
                <c:formatCode>General</c:formatCode>
                <c:ptCount val="1"/>
              </c:numCache>
            </c:numRef>
          </c:yVal>
        </c:ser>
        <c:ser>
          <c:idx val="46"/>
          <c:order val="46"/>
          <c:tx>
            <c:strRef>
              <c:f>'Multi-Field'!$A$48</c:f>
              <c:strCache>
                <c:ptCount val="1"/>
              </c:strCache>
            </c:strRef>
          </c:tx>
          <c:spPr>
            <a:ln w="28575">
              <a:noFill/>
            </a:ln>
          </c:spPr>
          <c:marker>
            <c:symbol val="diamond"/>
            <c:size val="9"/>
            <c:spPr>
              <a:noFill/>
              <a:ln>
                <a:solidFill>
                  <a:srgbClr val="808080"/>
                </a:solidFill>
                <a:prstDash val="solid"/>
              </a:ln>
            </c:spPr>
          </c:marker>
          <c:xVal>
            <c:numRef>
              <c:f>'Multi-Field'!$FG$48</c:f>
              <c:numCache>
                <c:formatCode>0.00</c:formatCode>
                <c:ptCount val="1"/>
              </c:numCache>
            </c:numRef>
          </c:xVal>
          <c:yVal>
            <c:numRef>
              <c:f>'Multi-Field'!$FH$48</c:f>
              <c:numCache>
                <c:formatCode>General</c:formatCode>
                <c:ptCount val="1"/>
              </c:numCache>
            </c:numRef>
          </c:yVal>
        </c:ser>
        <c:ser>
          <c:idx val="47"/>
          <c:order val="47"/>
          <c:tx>
            <c:strRef>
              <c:f>'Multi-Field'!$A$49</c:f>
              <c:strCache>
                <c:ptCount val="1"/>
              </c:strCache>
            </c:strRef>
          </c:tx>
          <c:spPr>
            <a:ln w="28575">
              <a:noFill/>
            </a:ln>
          </c:spPr>
          <c:marker>
            <c:symbol val="diamond"/>
            <c:size val="9"/>
            <c:spPr>
              <a:noFill/>
              <a:ln>
                <a:solidFill>
                  <a:srgbClr val="9999FF"/>
                </a:solidFill>
                <a:prstDash val="solid"/>
              </a:ln>
            </c:spPr>
          </c:marker>
          <c:xVal>
            <c:numRef>
              <c:f>'Multi-Field'!$FG$49</c:f>
              <c:numCache>
                <c:formatCode>0.00</c:formatCode>
                <c:ptCount val="1"/>
              </c:numCache>
            </c:numRef>
          </c:xVal>
          <c:yVal>
            <c:numRef>
              <c:f>'Multi-Field'!$FH$49</c:f>
              <c:numCache>
                <c:formatCode>General</c:formatCode>
                <c:ptCount val="1"/>
              </c:numCache>
            </c:numRef>
          </c:yVal>
        </c:ser>
        <c:ser>
          <c:idx val="48"/>
          <c:order val="48"/>
          <c:tx>
            <c:strRef>
              <c:f>'Multi-Field'!$A$50</c:f>
              <c:strCache>
                <c:ptCount val="1"/>
              </c:strCache>
            </c:strRef>
          </c:tx>
          <c:spPr>
            <a:ln w="28575">
              <a:noFill/>
            </a:ln>
          </c:spPr>
          <c:marker>
            <c:symbol val="diamond"/>
            <c:size val="9"/>
            <c:spPr>
              <a:noFill/>
              <a:ln>
                <a:solidFill>
                  <a:srgbClr val="993366"/>
                </a:solidFill>
                <a:prstDash val="solid"/>
              </a:ln>
            </c:spPr>
          </c:marker>
          <c:xVal>
            <c:numRef>
              <c:f>'Multi-Field'!$FG$50</c:f>
              <c:numCache>
                <c:formatCode>0.00</c:formatCode>
                <c:ptCount val="1"/>
              </c:numCache>
            </c:numRef>
          </c:xVal>
          <c:yVal>
            <c:numRef>
              <c:f>'Multi-Field'!$FH$50</c:f>
              <c:numCache>
                <c:formatCode>General</c:formatCode>
                <c:ptCount val="1"/>
              </c:numCache>
            </c:numRef>
          </c:yVal>
        </c:ser>
        <c:ser>
          <c:idx val="49"/>
          <c:order val="49"/>
          <c:tx>
            <c:strRef>
              <c:f>'Multi-Field'!$A$51</c:f>
              <c:strCache>
                <c:ptCount val="1"/>
              </c:strCache>
            </c:strRef>
          </c:tx>
          <c:spPr>
            <a:ln w="28575">
              <a:noFill/>
            </a:ln>
          </c:spPr>
          <c:marker>
            <c:symbol val="diamond"/>
            <c:size val="9"/>
            <c:spPr>
              <a:noFill/>
              <a:ln>
                <a:solidFill>
                  <a:srgbClr val="FF6600"/>
                </a:solidFill>
                <a:prstDash val="solid"/>
              </a:ln>
            </c:spPr>
          </c:marker>
          <c:xVal>
            <c:numRef>
              <c:f>'Multi-Field'!$FG$51</c:f>
              <c:numCache>
                <c:formatCode>0.00</c:formatCode>
                <c:ptCount val="1"/>
              </c:numCache>
            </c:numRef>
          </c:xVal>
          <c:yVal>
            <c:numRef>
              <c:f>'Multi-Field'!$FH$51</c:f>
              <c:numCache>
                <c:formatCode>General</c:formatCode>
                <c:ptCount val="1"/>
              </c:numCache>
            </c:numRef>
          </c:yVal>
        </c:ser>
        <c:ser>
          <c:idx val="50"/>
          <c:order val="50"/>
          <c:tx>
            <c:strRef>
              <c:f>'Multi-Field'!$A$52</c:f>
              <c:strCache>
                <c:ptCount val="1"/>
              </c:strCache>
            </c:strRef>
          </c:tx>
          <c:spPr>
            <a:ln w="28575">
              <a:noFill/>
            </a:ln>
          </c:spPr>
          <c:marker>
            <c:symbol val="diamond"/>
            <c:size val="9"/>
            <c:spPr>
              <a:noFill/>
              <a:ln>
                <a:solidFill>
                  <a:srgbClr val="008080"/>
                </a:solidFill>
                <a:prstDash val="solid"/>
              </a:ln>
            </c:spPr>
          </c:marker>
          <c:xVal>
            <c:numRef>
              <c:f>'Multi-Field'!$FG$52</c:f>
              <c:numCache>
                <c:formatCode>0.00</c:formatCode>
                <c:ptCount val="1"/>
              </c:numCache>
            </c:numRef>
          </c:xVal>
          <c:yVal>
            <c:numRef>
              <c:f>'Multi-Field'!$FH$52</c:f>
              <c:numCache>
                <c:formatCode>General</c:formatCode>
                <c:ptCount val="1"/>
              </c:numCache>
            </c:numRef>
          </c:yVal>
        </c:ser>
        <c:ser>
          <c:idx val="51"/>
          <c:order val="51"/>
          <c:tx>
            <c:strRef>
              <c:f>'Multi-Field'!$A$53</c:f>
              <c:strCache>
                <c:ptCount val="1"/>
              </c:strCache>
            </c:strRef>
          </c:tx>
          <c:spPr>
            <a:ln w="28575">
              <a:noFill/>
            </a:ln>
          </c:spPr>
          <c:marker>
            <c:symbol val="diamond"/>
            <c:size val="9"/>
            <c:spPr>
              <a:noFill/>
              <a:ln>
                <a:solidFill>
                  <a:srgbClr val="660066"/>
                </a:solidFill>
                <a:prstDash val="solid"/>
              </a:ln>
            </c:spPr>
          </c:marker>
          <c:xVal>
            <c:numRef>
              <c:f>'Multi-Field'!$FG$53</c:f>
              <c:numCache>
                <c:formatCode>0.00</c:formatCode>
                <c:ptCount val="1"/>
              </c:numCache>
            </c:numRef>
          </c:xVal>
          <c:yVal>
            <c:numRef>
              <c:f>'Multi-Field'!$FH$53</c:f>
              <c:numCache>
                <c:formatCode>General</c:formatCode>
                <c:ptCount val="1"/>
              </c:numCache>
            </c:numRef>
          </c:yVal>
        </c:ser>
        <c:ser>
          <c:idx val="52"/>
          <c:order val="52"/>
          <c:tx>
            <c:strRef>
              <c:f>'Multi-Field'!$A$54</c:f>
              <c:strCache>
                <c:ptCount val="1"/>
              </c:strCache>
            </c:strRef>
          </c:tx>
          <c:spPr>
            <a:ln w="28575">
              <a:noFill/>
            </a:ln>
          </c:spPr>
          <c:marker>
            <c:symbol val="diamond"/>
            <c:size val="9"/>
            <c:spPr>
              <a:noFill/>
              <a:ln>
                <a:solidFill>
                  <a:srgbClr val="FF8080"/>
                </a:solidFill>
                <a:prstDash val="solid"/>
              </a:ln>
            </c:spPr>
          </c:marker>
          <c:xVal>
            <c:numRef>
              <c:f>'Multi-Field'!$FG$54</c:f>
              <c:numCache>
                <c:formatCode>0.00</c:formatCode>
                <c:ptCount val="1"/>
              </c:numCache>
            </c:numRef>
          </c:xVal>
          <c:yVal>
            <c:numRef>
              <c:f>'Multi-Field'!$FH$54</c:f>
              <c:numCache>
                <c:formatCode>General</c:formatCode>
                <c:ptCount val="1"/>
              </c:numCache>
            </c:numRef>
          </c:yVal>
        </c:ser>
        <c:ser>
          <c:idx val="53"/>
          <c:order val="53"/>
          <c:tx>
            <c:strRef>
              <c:f>'Multi-Field'!$A$55</c:f>
              <c:strCache>
                <c:ptCount val="1"/>
              </c:strCache>
            </c:strRef>
          </c:tx>
          <c:spPr>
            <a:ln w="28575">
              <a:noFill/>
            </a:ln>
          </c:spPr>
          <c:marker>
            <c:symbol val="diamond"/>
            <c:size val="9"/>
            <c:spPr>
              <a:noFill/>
              <a:ln>
                <a:solidFill>
                  <a:srgbClr val="0066CC"/>
                </a:solidFill>
                <a:prstDash val="solid"/>
              </a:ln>
            </c:spPr>
          </c:marker>
          <c:xVal>
            <c:numRef>
              <c:f>'Multi-Field'!$FG$55</c:f>
              <c:numCache>
                <c:formatCode>0.00</c:formatCode>
                <c:ptCount val="1"/>
              </c:numCache>
            </c:numRef>
          </c:xVal>
          <c:yVal>
            <c:numRef>
              <c:f>'Multi-Field'!$FH$55</c:f>
              <c:numCache>
                <c:formatCode>General</c:formatCode>
                <c:ptCount val="1"/>
              </c:numCache>
            </c:numRef>
          </c:yVal>
        </c:ser>
        <c:ser>
          <c:idx val="54"/>
          <c:order val="54"/>
          <c:tx>
            <c:strRef>
              <c:f>'Multi-Field'!$A$56</c:f>
              <c:strCache>
                <c:ptCount val="1"/>
              </c:strCache>
            </c:strRef>
          </c:tx>
          <c:spPr>
            <a:ln w="28575">
              <a:noFill/>
            </a:ln>
          </c:spPr>
          <c:marker>
            <c:symbol val="diamond"/>
            <c:size val="9"/>
            <c:spPr>
              <a:noFill/>
              <a:ln>
                <a:solidFill>
                  <a:srgbClr val="CCCCFF"/>
                </a:solidFill>
                <a:prstDash val="solid"/>
              </a:ln>
            </c:spPr>
          </c:marker>
          <c:xVal>
            <c:numRef>
              <c:f>'Multi-Field'!$FG$56</c:f>
              <c:numCache>
                <c:formatCode>0.00</c:formatCode>
                <c:ptCount val="1"/>
              </c:numCache>
            </c:numRef>
          </c:xVal>
          <c:yVal>
            <c:numRef>
              <c:f>'Multi-Field'!$FH$56</c:f>
              <c:numCache>
                <c:formatCode>General</c:formatCode>
                <c:ptCount val="1"/>
              </c:numCache>
            </c:numRef>
          </c:yVal>
        </c:ser>
        <c:ser>
          <c:idx val="55"/>
          <c:order val="55"/>
          <c:tx>
            <c:strRef>
              <c:f>'Multi-Field'!$A$57</c:f>
              <c:strCache>
                <c:ptCount val="1"/>
              </c:strCache>
            </c:strRef>
          </c:tx>
          <c:spPr>
            <a:ln w="28575">
              <a:noFill/>
            </a:ln>
          </c:spPr>
          <c:marker>
            <c:symbol val="diamond"/>
            <c:size val="9"/>
            <c:spPr>
              <a:noFill/>
              <a:ln>
                <a:solidFill>
                  <a:srgbClr val="000080"/>
                </a:solidFill>
                <a:prstDash val="solid"/>
              </a:ln>
            </c:spPr>
          </c:marker>
          <c:xVal>
            <c:numRef>
              <c:f>'Multi-Field'!$FG$57</c:f>
              <c:numCache>
                <c:formatCode>0.00</c:formatCode>
                <c:ptCount val="1"/>
              </c:numCache>
            </c:numRef>
          </c:xVal>
          <c:yVal>
            <c:numRef>
              <c:f>'Multi-Field'!$FH$57</c:f>
              <c:numCache>
                <c:formatCode>General</c:formatCode>
                <c:ptCount val="1"/>
              </c:numCache>
            </c:numRef>
          </c:yVal>
        </c:ser>
        <c:ser>
          <c:idx val="56"/>
          <c:order val="56"/>
          <c:tx>
            <c:strRef>
              <c:f>'Multi-Field'!$A$57</c:f>
              <c:strCache>
                <c:ptCount val="1"/>
              </c:strCache>
            </c:strRef>
          </c:tx>
          <c:spPr>
            <a:ln w="28575">
              <a:noFill/>
            </a:ln>
          </c:spPr>
          <c:marker>
            <c:symbol val="diamond"/>
            <c:size val="9"/>
            <c:spPr>
              <a:noFill/>
              <a:ln>
                <a:solidFill>
                  <a:srgbClr val="FF00FF"/>
                </a:solidFill>
                <a:prstDash val="solid"/>
              </a:ln>
            </c:spPr>
          </c:marker>
          <c:xVal>
            <c:numRef>
              <c:f>'Multi-Field'!$FG$57</c:f>
              <c:numCache>
                <c:formatCode>0.00</c:formatCode>
                <c:ptCount val="1"/>
              </c:numCache>
            </c:numRef>
          </c:xVal>
          <c:yVal>
            <c:numRef>
              <c:f>'Multi-Field'!$FH$57</c:f>
              <c:numCache>
                <c:formatCode>General</c:formatCode>
                <c:ptCount val="1"/>
              </c:numCache>
            </c:numRef>
          </c:yVal>
        </c:ser>
        <c:ser>
          <c:idx val="57"/>
          <c:order val="57"/>
          <c:tx>
            <c:strRef>
              <c:f>'Multi-Field'!$A$58</c:f>
              <c:strCache>
                <c:ptCount val="1"/>
              </c:strCache>
            </c:strRef>
          </c:tx>
          <c:spPr>
            <a:ln w="28575">
              <a:noFill/>
            </a:ln>
          </c:spPr>
          <c:marker>
            <c:symbol val="diamond"/>
            <c:size val="9"/>
            <c:spPr>
              <a:noFill/>
              <a:ln>
                <a:solidFill>
                  <a:srgbClr val="FFCC00"/>
                </a:solidFill>
                <a:prstDash val="solid"/>
              </a:ln>
            </c:spPr>
          </c:marker>
          <c:xVal>
            <c:numRef>
              <c:f>'Multi-Field'!$FG$58</c:f>
              <c:numCache>
                <c:formatCode>0.00</c:formatCode>
                <c:ptCount val="1"/>
              </c:numCache>
            </c:numRef>
          </c:xVal>
          <c:yVal>
            <c:numRef>
              <c:f>'Multi-Field'!$FH$58</c:f>
              <c:numCache>
                <c:formatCode>General</c:formatCode>
                <c:ptCount val="1"/>
              </c:numCache>
            </c:numRef>
          </c:yVal>
        </c:ser>
        <c:ser>
          <c:idx val="58"/>
          <c:order val="58"/>
          <c:tx>
            <c:strRef>
              <c:f>'Multi-Field'!$A$59</c:f>
              <c:strCache>
                <c:ptCount val="1"/>
              </c:strCache>
            </c:strRef>
          </c:tx>
          <c:spPr>
            <a:ln w="28575">
              <a:noFill/>
            </a:ln>
          </c:spPr>
          <c:marker>
            <c:symbol val="diamond"/>
            <c:size val="9"/>
            <c:spPr>
              <a:noFill/>
              <a:ln>
                <a:solidFill>
                  <a:srgbClr val="00FFFF"/>
                </a:solidFill>
                <a:prstDash val="solid"/>
              </a:ln>
            </c:spPr>
          </c:marker>
          <c:xVal>
            <c:numRef>
              <c:f>'Multi-Field'!$FG$59</c:f>
              <c:numCache>
                <c:formatCode>0.00</c:formatCode>
                <c:ptCount val="1"/>
              </c:numCache>
            </c:numRef>
          </c:xVal>
          <c:yVal>
            <c:numRef>
              <c:f>'Multi-Field'!$FH$59</c:f>
              <c:numCache>
                <c:formatCode>General</c:formatCode>
                <c:ptCount val="1"/>
              </c:numCache>
            </c:numRef>
          </c:yVal>
        </c:ser>
        <c:ser>
          <c:idx val="59"/>
          <c:order val="59"/>
          <c:tx>
            <c:strRef>
              <c:f>'Multi-Field'!$A$60</c:f>
              <c:strCache>
                <c:ptCount val="1"/>
              </c:strCache>
            </c:strRef>
          </c:tx>
          <c:spPr>
            <a:ln w="28575">
              <a:noFill/>
            </a:ln>
          </c:spPr>
          <c:marker>
            <c:symbol val="diamond"/>
            <c:size val="9"/>
            <c:spPr>
              <a:noFill/>
              <a:ln>
                <a:solidFill>
                  <a:srgbClr val="800080"/>
                </a:solidFill>
                <a:prstDash val="solid"/>
              </a:ln>
            </c:spPr>
          </c:marker>
          <c:xVal>
            <c:numRef>
              <c:f>'Multi-Field'!$FG$60</c:f>
              <c:numCache>
                <c:formatCode>0.00</c:formatCode>
                <c:ptCount val="1"/>
              </c:numCache>
            </c:numRef>
          </c:xVal>
          <c:yVal>
            <c:numRef>
              <c:f>'Multi-Field'!$FH$60</c:f>
              <c:numCache>
                <c:formatCode>General</c:formatCode>
                <c:ptCount val="1"/>
              </c:numCache>
            </c:numRef>
          </c:yVal>
        </c:ser>
        <c:ser>
          <c:idx val="60"/>
          <c:order val="60"/>
          <c:tx>
            <c:strRef>
              <c:f>'Multi-Field'!$A$61</c:f>
              <c:strCache>
                <c:ptCount val="1"/>
              </c:strCache>
            </c:strRef>
          </c:tx>
          <c:spPr>
            <a:ln w="28575">
              <a:noFill/>
            </a:ln>
          </c:spPr>
          <c:marker>
            <c:symbol val="diamond"/>
            <c:size val="9"/>
            <c:spPr>
              <a:noFill/>
              <a:ln>
                <a:solidFill>
                  <a:srgbClr val="800000"/>
                </a:solidFill>
                <a:prstDash val="solid"/>
              </a:ln>
            </c:spPr>
          </c:marker>
          <c:xVal>
            <c:numRef>
              <c:f>'Multi-Field'!$FG$61</c:f>
              <c:numCache>
                <c:formatCode>0.00</c:formatCode>
                <c:ptCount val="1"/>
              </c:numCache>
            </c:numRef>
          </c:xVal>
          <c:yVal>
            <c:numRef>
              <c:f>'Multi-Field'!$FH$61</c:f>
              <c:numCache>
                <c:formatCode>General</c:formatCode>
                <c:ptCount val="1"/>
              </c:numCache>
            </c:numRef>
          </c:yVal>
        </c:ser>
        <c:ser>
          <c:idx val="62"/>
          <c:order val="61"/>
          <c:tx>
            <c:strRef>
              <c:f>'Multi-Field'!$A$62</c:f>
              <c:strCache>
                <c:ptCount val="1"/>
              </c:strCache>
            </c:strRef>
          </c:tx>
          <c:spPr>
            <a:ln w="28575">
              <a:noFill/>
            </a:ln>
          </c:spPr>
          <c:marker>
            <c:symbol val="diamond"/>
            <c:size val="9"/>
            <c:spPr>
              <a:noFill/>
              <a:ln>
                <a:solidFill>
                  <a:srgbClr val="0000FF"/>
                </a:solidFill>
                <a:prstDash val="solid"/>
              </a:ln>
            </c:spPr>
          </c:marker>
          <c:xVal>
            <c:numRef>
              <c:f>'Multi-Field'!$FG$62</c:f>
              <c:numCache>
                <c:formatCode>0.00</c:formatCode>
                <c:ptCount val="1"/>
              </c:numCache>
            </c:numRef>
          </c:xVal>
          <c:yVal>
            <c:numRef>
              <c:f>'Multi-Field'!$FH$62</c:f>
              <c:numCache>
                <c:formatCode>General</c:formatCode>
                <c:ptCount val="1"/>
              </c:numCache>
            </c:numRef>
          </c:yVal>
        </c:ser>
        <c:ser>
          <c:idx val="63"/>
          <c:order val="62"/>
          <c:tx>
            <c:strRef>
              <c:f>'Multi-Field'!$A$63</c:f>
              <c:strCache>
                <c:ptCount val="1"/>
              </c:strCache>
            </c:strRef>
          </c:tx>
          <c:spPr>
            <a:ln w="28575">
              <a:noFill/>
            </a:ln>
          </c:spPr>
          <c:marker>
            <c:symbol val="diamond"/>
            <c:size val="9"/>
            <c:spPr>
              <a:noFill/>
              <a:ln>
                <a:solidFill>
                  <a:srgbClr val="00CCFF"/>
                </a:solidFill>
                <a:prstDash val="solid"/>
              </a:ln>
            </c:spPr>
          </c:marker>
          <c:xVal>
            <c:numRef>
              <c:f>'Multi-Field'!$FG$63</c:f>
              <c:numCache>
                <c:formatCode>0.00</c:formatCode>
                <c:ptCount val="1"/>
              </c:numCache>
            </c:numRef>
          </c:xVal>
          <c:yVal>
            <c:numRef>
              <c:f>'Multi-Field'!$FH$63</c:f>
              <c:numCache>
                <c:formatCode>General</c:formatCode>
                <c:ptCount val="1"/>
              </c:numCache>
            </c:numRef>
          </c:yVal>
        </c:ser>
        <c:ser>
          <c:idx val="64"/>
          <c:order val="63"/>
          <c:tx>
            <c:strRef>
              <c:f>'Multi-Field'!$A$64</c:f>
              <c:strCache>
                <c:ptCount val="1"/>
              </c:strCache>
            </c:strRef>
          </c:tx>
          <c:spPr>
            <a:ln w="28575">
              <a:noFill/>
            </a:ln>
          </c:spPr>
          <c:marker>
            <c:symbol val="diamond"/>
            <c:size val="9"/>
            <c:spPr>
              <a:noFill/>
              <a:ln>
                <a:solidFill>
                  <a:srgbClr val="99CCFF"/>
                </a:solidFill>
                <a:prstDash val="solid"/>
              </a:ln>
            </c:spPr>
          </c:marker>
          <c:xVal>
            <c:numRef>
              <c:f>'Multi-Field'!$FG$64</c:f>
              <c:numCache>
                <c:formatCode>0.00</c:formatCode>
                <c:ptCount val="1"/>
              </c:numCache>
            </c:numRef>
          </c:xVal>
          <c:yVal>
            <c:numRef>
              <c:f>'Multi-Field'!$FH$64</c:f>
              <c:numCache>
                <c:formatCode>General</c:formatCode>
                <c:ptCount val="1"/>
              </c:numCache>
            </c:numRef>
          </c:yVal>
        </c:ser>
        <c:ser>
          <c:idx val="65"/>
          <c:order val="64"/>
          <c:tx>
            <c:strRef>
              <c:f>'Multi-Field'!$A$65</c:f>
              <c:strCache>
                <c:ptCount val="1"/>
              </c:strCache>
            </c:strRef>
          </c:tx>
          <c:spPr>
            <a:ln w="28575">
              <a:noFill/>
            </a:ln>
          </c:spPr>
          <c:marker>
            <c:symbol val="diamond"/>
            <c:size val="9"/>
            <c:spPr>
              <a:noFill/>
              <a:ln>
                <a:solidFill>
                  <a:srgbClr val="00FFFF"/>
                </a:solidFill>
                <a:prstDash val="solid"/>
              </a:ln>
            </c:spPr>
          </c:marker>
          <c:xVal>
            <c:numRef>
              <c:f>'Multi-Field'!$FG$65</c:f>
              <c:numCache>
                <c:formatCode>0.00</c:formatCode>
                <c:ptCount val="1"/>
              </c:numCache>
            </c:numRef>
          </c:xVal>
          <c:yVal>
            <c:numRef>
              <c:f>'Multi-Field'!$FH$65</c:f>
              <c:numCache>
                <c:formatCode>General</c:formatCode>
                <c:ptCount val="1"/>
              </c:numCache>
            </c:numRef>
          </c:yVal>
        </c:ser>
        <c:ser>
          <c:idx val="66"/>
          <c:order val="65"/>
          <c:tx>
            <c:strRef>
              <c:f>'Multi-Field'!$A$66</c:f>
              <c:strCache>
                <c:ptCount val="1"/>
              </c:strCache>
            </c:strRef>
          </c:tx>
          <c:spPr>
            <a:ln w="28575">
              <a:noFill/>
            </a:ln>
          </c:spPr>
          <c:marker>
            <c:symbol val="diamond"/>
            <c:size val="9"/>
            <c:spPr>
              <a:noFill/>
              <a:ln>
                <a:solidFill>
                  <a:srgbClr val="FFFF00"/>
                </a:solidFill>
                <a:prstDash val="solid"/>
              </a:ln>
            </c:spPr>
          </c:marker>
          <c:xVal>
            <c:numRef>
              <c:f>'Multi-Field'!$FG$66</c:f>
              <c:numCache>
                <c:formatCode>0.00</c:formatCode>
                <c:ptCount val="1"/>
              </c:numCache>
            </c:numRef>
          </c:xVal>
          <c:yVal>
            <c:numRef>
              <c:f>'Multi-Field'!$FH$66</c:f>
              <c:numCache>
                <c:formatCode>General</c:formatCode>
                <c:ptCount val="1"/>
              </c:numCache>
            </c:numRef>
          </c:yVal>
        </c:ser>
        <c:ser>
          <c:idx val="67"/>
          <c:order val="66"/>
          <c:tx>
            <c:strRef>
              <c:f>'Multi-Field'!$A$67</c:f>
              <c:strCache>
                <c:ptCount val="1"/>
              </c:strCache>
            </c:strRef>
          </c:tx>
          <c:spPr>
            <a:ln w="28575">
              <a:noFill/>
            </a:ln>
          </c:spPr>
          <c:marker>
            <c:symbol val="diamond"/>
            <c:size val="9"/>
            <c:spPr>
              <a:noFill/>
              <a:ln>
                <a:solidFill>
                  <a:srgbClr val="99CCFF"/>
                </a:solidFill>
                <a:prstDash val="solid"/>
              </a:ln>
            </c:spPr>
          </c:marker>
          <c:xVal>
            <c:numRef>
              <c:f>'Multi-Field'!$FG$67</c:f>
              <c:numCache>
                <c:formatCode>0.00</c:formatCode>
                <c:ptCount val="1"/>
              </c:numCache>
            </c:numRef>
          </c:xVal>
          <c:yVal>
            <c:numRef>
              <c:f>'Multi-Field'!$FH$67</c:f>
              <c:numCache>
                <c:formatCode>General</c:formatCode>
                <c:ptCount val="1"/>
              </c:numCache>
            </c:numRef>
          </c:yVal>
        </c:ser>
        <c:ser>
          <c:idx val="68"/>
          <c:order val="67"/>
          <c:tx>
            <c:strRef>
              <c:f>'Multi-Field'!$A$68</c:f>
              <c:strCache>
                <c:ptCount val="1"/>
              </c:strCache>
            </c:strRef>
          </c:tx>
          <c:spPr>
            <a:ln w="28575">
              <a:noFill/>
            </a:ln>
          </c:spPr>
          <c:marker>
            <c:symbol val="diamond"/>
            <c:size val="9"/>
            <c:spPr>
              <a:noFill/>
              <a:ln>
                <a:solidFill>
                  <a:srgbClr val="FF99CC"/>
                </a:solidFill>
                <a:prstDash val="solid"/>
              </a:ln>
            </c:spPr>
          </c:marker>
          <c:xVal>
            <c:numRef>
              <c:f>'Multi-Field'!$FG$68</c:f>
              <c:numCache>
                <c:formatCode>0.00</c:formatCode>
                <c:ptCount val="1"/>
              </c:numCache>
            </c:numRef>
          </c:xVal>
          <c:yVal>
            <c:numRef>
              <c:f>'Multi-Field'!$FH$68</c:f>
              <c:numCache>
                <c:formatCode>General</c:formatCode>
                <c:ptCount val="1"/>
              </c:numCache>
            </c:numRef>
          </c:yVal>
        </c:ser>
        <c:ser>
          <c:idx val="69"/>
          <c:order val="68"/>
          <c:tx>
            <c:strRef>
              <c:f>'Multi-Field'!$A$69</c:f>
              <c:strCache>
                <c:ptCount val="1"/>
              </c:strCache>
            </c:strRef>
          </c:tx>
          <c:spPr>
            <a:ln w="28575">
              <a:noFill/>
            </a:ln>
          </c:spPr>
          <c:marker>
            <c:symbol val="diamond"/>
            <c:size val="9"/>
            <c:spPr>
              <a:noFill/>
              <a:ln>
                <a:solidFill>
                  <a:srgbClr val="CC99FF"/>
                </a:solidFill>
                <a:prstDash val="solid"/>
              </a:ln>
            </c:spPr>
          </c:marker>
          <c:xVal>
            <c:numRef>
              <c:f>'Multi-Field'!$FG$69</c:f>
              <c:numCache>
                <c:formatCode>0.00</c:formatCode>
                <c:ptCount val="1"/>
              </c:numCache>
            </c:numRef>
          </c:xVal>
          <c:yVal>
            <c:numRef>
              <c:f>'Multi-Field'!$FH$69</c:f>
              <c:numCache>
                <c:formatCode>General</c:formatCode>
                <c:ptCount val="1"/>
              </c:numCache>
            </c:numRef>
          </c:yVal>
        </c:ser>
        <c:ser>
          <c:idx val="70"/>
          <c:order val="69"/>
          <c:tx>
            <c:strRef>
              <c:f>'Multi-Field'!$A$69</c:f>
              <c:strCache>
                <c:ptCount val="1"/>
              </c:strCache>
            </c:strRef>
          </c:tx>
          <c:spPr>
            <a:ln w="28575">
              <a:noFill/>
            </a:ln>
          </c:spPr>
          <c:marker>
            <c:symbol val="diamond"/>
            <c:size val="9"/>
            <c:spPr>
              <a:noFill/>
              <a:ln>
                <a:solidFill>
                  <a:srgbClr val="FFCC99"/>
                </a:solidFill>
                <a:prstDash val="solid"/>
              </a:ln>
            </c:spPr>
          </c:marker>
          <c:xVal>
            <c:numRef>
              <c:f>'Multi-Field'!$FG$69</c:f>
              <c:numCache>
                <c:formatCode>0.00</c:formatCode>
                <c:ptCount val="1"/>
              </c:numCache>
            </c:numRef>
          </c:xVal>
          <c:yVal>
            <c:numRef>
              <c:f>'Multi-Field'!$FH$69</c:f>
              <c:numCache>
                <c:formatCode>General</c:formatCode>
                <c:ptCount val="1"/>
              </c:numCache>
            </c:numRef>
          </c:yVal>
        </c:ser>
        <c:ser>
          <c:idx val="71"/>
          <c:order val="70"/>
          <c:tx>
            <c:strRef>
              <c:f>'Multi-Field'!$A$70</c:f>
              <c:strCache>
                <c:ptCount val="1"/>
              </c:strCache>
            </c:strRef>
          </c:tx>
          <c:spPr>
            <a:ln w="28575">
              <a:noFill/>
            </a:ln>
          </c:spPr>
          <c:marker>
            <c:symbol val="diamond"/>
            <c:size val="9"/>
            <c:spPr>
              <a:noFill/>
              <a:ln>
                <a:solidFill>
                  <a:srgbClr val="3366FF"/>
                </a:solidFill>
                <a:prstDash val="solid"/>
              </a:ln>
            </c:spPr>
          </c:marker>
          <c:xVal>
            <c:numRef>
              <c:f>'Multi-Field'!$FG$70</c:f>
              <c:numCache>
                <c:formatCode>0.00</c:formatCode>
                <c:ptCount val="1"/>
              </c:numCache>
            </c:numRef>
          </c:xVal>
          <c:yVal>
            <c:numRef>
              <c:f>'Multi-Field'!$FH$70</c:f>
              <c:numCache>
                <c:formatCode>General</c:formatCode>
                <c:ptCount val="1"/>
              </c:numCache>
            </c:numRef>
          </c:yVal>
        </c:ser>
        <c:axId val="131840256"/>
        <c:axId val="131855104"/>
      </c:scatterChart>
      <c:valAx>
        <c:axId val="131840256"/>
        <c:scaling>
          <c:orientation val="minMax"/>
          <c:max val="10"/>
        </c:scaling>
        <c:axPos val="b"/>
        <c:title>
          <c:tx>
            <c:rich>
              <a:bodyPr/>
              <a:lstStyle/>
              <a:p>
                <a:pPr>
                  <a:defRPr sz="1050" b="0" i="0" u="none" strike="noStrike" baseline="0">
                    <a:solidFill>
                      <a:srgbClr val="000000"/>
                    </a:solidFill>
                    <a:latin typeface="Arial"/>
                    <a:ea typeface="Arial"/>
                    <a:cs typeface="Arial"/>
                  </a:defRPr>
                </a:pPr>
                <a:r>
                  <a:rPr lang="en-US"/>
                  <a:t>LOI (%)</a:t>
                </a:r>
              </a:p>
            </c:rich>
          </c:tx>
          <c:layout>
            <c:manualLayout>
              <c:xMode val="edge"/>
              <c:yMode val="edge"/>
              <c:x val="0.27154867955813577"/>
              <c:y val="0.425841804985644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31855104"/>
        <c:crosses val="autoZero"/>
        <c:crossBetween val="midCat"/>
        <c:majorUnit val="1"/>
      </c:valAx>
      <c:valAx>
        <c:axId val="131855104"/>
        <c:scaling>
          <c:orientation val="minMax"/>
          <c:max val="600"/>
        </c:scaling>
        <c:axPos val="l"/>
        <c:majorGridlines>
          <c:spPr>
            <a:ln w="3175">
              <a:solidFill>
                <a:srgbClr val="FFFFFF"/>
              </a:solidFill>
              <a:prstDash val="solid"/>
            </a:ln>
          </c:spPr>
        </c:majorGridlines>
        <c:title>
          <c:tx>
            <c:rich>
              <a:bodyPr/>
              <a:lstStyle/>
              <a:p>
                <a:pPr>
                  <a:defRPr sz="1050" b="0" i="0" u="none" strike="noStrike" baseline="0">
                    <a:solidFill>
                      <a:srgbClr val="000000"/>
                    </a:solidFill>
                    <a:latin typeface="Arial"/>
                    <a:ea typeface="Arial"/>
                    <a:cs typeface="Arial"/>
                  </a:defRPr>
                </a:pPr>
                <a:r>
                  <a:rPr lang="en-US"/>
                  <a:t>ISNT (ppm)</a:t>
                </a:r>
              </a:p>
            </c:rich>
          </c:tx>
          <c:layout>
            <c:manualLayout>
              <c:xMode val="edge"/>
              <c:yMode val="edge"/>
              <c:x val="3.8139212270084707E-3"/>
              <c:y val="0.20109201138590074"/>
            </c:manualLayout>
          </c:layout>
          <c:spPr>
            <a:noFill/>
            <a:ln w="25400">
              <a:noFill/>
            </a:ln>
          </c:spPr>
        </c:title>
        <c:numFmt formatCode="0"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31840256"/>
        <c:crosses val="autoZero"/>
        <c:crossBetween val="midCat"/>
      </c:valAx>
      <c:spPr>
        <a:solidFill>
          <a:srgbClr val="FFFFFF"/>
        </a:solidFill>
        <a:ln w="12700">
          <a:solidFill>
            <a:srgbClr val="808080"/>
          </a:solidFill>
          <a:prstDash val="solid"/>
        </a:ln>
      </c:spPr>
    </c:plotArea>
    <c:legend>
      <c:legendPos val="r"/>
      <c:legendEntry>
        <c:idx val="0"/>
        <c:delete val="1"/>
      </c:legendEntry>
      <c:legendEntry>
        <c:idx val="71"/>
        <c:delete val="1"/>
      </c:legendEntry>
      <c:layout>
        <c:manualLayout>
          <c:xMode val="edge"/>
          <c:yMode val="edge"/>
          <c:x val="0.5098286678199625"/>
          <c:y val="1.0663561421019561E-2"/>
          <c:w val="0.40961126536274461"/>
          <c:h val="0.85900521237662242"/>
        </c:manualLayout>
      </c:layout>
      <c:spPr>
        <a:noFill/>
        <a:ln w="25400">
          <a:noFill/>
        </a:ln>
      </c:spPr>
      <c:txPr>
        <a:bodyPr/>
        <a:lstStyle/>
        <a:p>
          <a:pPr>
            <a:defRPr sz="1655" b="1"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245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layout/>
    </c:title>
    <c:plotArea>
      <c:layout>
        <c:manualLayout>
          <c:layoutTarget val="inner"/>
          <c:xMode val="edge"/>
          <c:yMode val="edge"/>
          <c:x val="7.3593073593073599E-2"/>
          <c:y val="2.8571428571428581E-2"/>
          <c:w val="0.9033189033189033"/>
          <c:h val="0.93877551020408212"/>
        </c:manualLayout>
      </c:layout>
      <c:barChart>
        <c:barDir val="col"/>
        <c:grouping val="clustered"/>
        <c:ser>
          <c:idx val="0"/>
          <c:order val="0"/>
          <c:tx>
            <c:strRef>
              <c:f>'Multi-Field'!$A$3:$A$56</c:f>
              <c:strCache>
                <c:ptCount val="1"/>
              </c:strCache>
            </c:strRef>
          </c:tx>
          <c:cat>
            <c:numRef>
              <c:f>'Multi-Field'!$A$3:$A$30</c:f>
              <c:numCache>
                <c:formatCode>General</c:formatCode>
                <c:ptCount val="28"/>
              </c:numCache>
            </c:numRef>
          </c:cat>
          <c:val>
            <c:numRef>
              <c:f>'Multi-Field'!$FT$3:$FT$30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axId val="131896448"/>
        <c:axId val="131897984"/>
      </c:barChart>
      <c:catAx>
        <c:axId val="131896448"/>
        <c:scaling>
          <c:orientation val="minMax"/>
        </c:scaling>
        <c:axPos val="b"/>
        <c:numFmt formatCode="General" sourceLinked="1"/>
        <c:majorTickMark val="none"/>
        <c:tickLblPos val="nextTo"/>
        <c:txPr>
          <a:bodyPr rot="-5400000" vert="horz"/>
          <a:lstStyle/>
          <a:p>
            <a:pPr>
              <a:defRPr/>
            </a:pPr>
            <a:endParaRPr lang="en-US"/>
          </a:p>
        </c:txPr>
        <c:crossAx val="131897984"/>
        <c:crosses val="autoZero"/>
        <c:lblAlgn val="ctr"/>
        <c:lblOffset val="100"/>
      </c:catAx>
      <c:valAx>
        <c:axId val="131897984"/>
        <c:scaling>
          <c:orientation val="minMax"/>
          <c:max val="350"/>
          <c:min val="-350"/>
        </c:scaling>
        <c:axPos val="l"/>
        <c:majorGridlines/>
        <c:numFmt formatCode="0" sourceLinked="1"/>
        <c:tickLblPos val="nextTo"/>
        <c:crossAx val="131896448"/>
        <c:crosses val="autoZero"/>
        <c:crossBetween val="between"/>
      </c:valAx>
    </c:plotArea>
    <c:plotVisOnly val="1"/>
    <c:dispBlanksAs val="gap"/>
  </c:chart>
  <c:printSettings>
    <c:headerFooter/>
    <c:pageMargins b="0.75000000000000089" l="0.70000000000000062" r="0.70000000000000062" t="0.75000000000000089"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3593073593073599E-2"/>
          <c:y val="2.8571428571428581E-2"/>
          <c:w val="0.9033189033189033"/>
          <c:h val="0.93877551020408212"/>
        </c:manualLayout>
      </c:layout>
      <c:barChart>
        <c:barDir val="col"/>
        <c:grouping val="clustered"/>
        <c:ser>
          <c:idx val="0"/>
          <c:order val="0"/>
          <c:cat>
            <c:numRef>
              <c:f>'Multi-Field'!$A$31:$A$60</c:f>
              <c:numCache>
                <c:formatCode>0.00</c:formatCode>
                <c:ptCount val="30"/>
              </c:numCache>
            </c:numRef>
          </c:cat>
          <c:val>
            <c:numRef>
              <c:f>'Multi-Field'!$FT$31:$FT$60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axId val="132062208"/>
        <c:axId val="132068096"/>
      </c:barChart>
      <c:catAx>
        <c:axId val="132062208"/>
        <c:scaling>
          <c:orientation val="minMax"/>
        </c:scaling>
        <c:axPos val="b"/>
        <c:numFmt formatCode="0.00" sourceLinked="1"/>
        <c:majorTickMark val="none"/>
        <c:tickLblPos val="nextTo"/>
        <c:txPr>
          <a:bodyPr rot="-5400000" vert="horz"/>
          <a:lstStyle/>
          <a:p>
            <a:pPr>
              <a:defRPr/>
            </a:pPr>
            <a:endParaRPr lang="en-US"/>
          </a:p>
        </c:txPr>
        <c:crossAx val="132068096"/>
        <c:crosses val="autoZero"/>
        <c:lblAlgn val="ctr"/>
        <c:lblOffset val="100"/>
      </c:catAx>
      <c:valAx>
        <c:axId val="132068096"/>
        <c:scaling>
          <c:orientation val="minMax"/>
          <c:max val="350"/>
          <c:min val="-350"/>
        </c:scaling>
        <c:axPos val="l"/>
        <c:majorGridlines/>
        <c:numFmt formatCode="0" sourceLinked="1"/>
        <c:tickLblPos val="nextTo"/>
        <c:crossAx val="132062208"/>
        <c:crosses val="autoZero"/>
        <c:crossBetween val="between"/>
      </c:valAx>
    </c:plotArea>
    <c:plotVisOnly val="1"/>
    <c:dispBlanksAs val="gap"/>
  </c:chart>
  <c:printSettings>
    <c:headerFooter/>
    <c:pageMargins b="0.75000000000000111" l="0.70000000000000062" r="0.70000000000000062" t="0.75000000000000111"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3593073593073599E-2"/>
          <c:y val="2.8571428571428581E-2"/>
          <c:w val="0.9033189033189033"/>
          <c:h val="0.93877551020408212"/>
        </c:manualLayout>
      </c:layout>
      <c:barChart>
        <c:barDir val="col"/>
        <c:grouping val="clustered"/>
        <c:ser>
          <c:idx val="0"/>
          <c:order val="0"/>
          <c:cat>
            <c:numRef>
              <c:f>'Multi-Field'!$A$61:$A$90</c:f>
              <c:numCache>
                <c:formatCode>0.00</c:formatCode>
                <c:ptCount val="30"/>
              </c:numCache>
            </c:numRef>
          </c:cat>
          <c:val>
            <c:numRef>
              <c:f>'Multi-Field'!$FT$61:$FT$90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axId val="132129152"/>
        <c:axId val="132130688"/>
      </c:barChart>
      <c:catAx>
        <c:axId val="132129152"/>
        <c:scaling>
          <c:orientation val="minMax"/>
        </c:scaling>
        <c:axPos val="b"/>
        <c:numFmt formatCode="0.00" sourceLinked="1"/>
        <c:majorTickMark val="none"/>
        <c:tickLblPos val="nextTo"/>
        <c:txPr>
          <a:bodyPr rot="-5400000" vert="horz"/>
          <a:lstStyle/>
          <a:p>
            <a:pPr>
              <a:defRPr/>
            </a:pPr>
            <a:endParaRPr lang="en-US"/>
          </a:p>
        </c:txPr>
        <c:crossAx val="132130688"/>
        <c:crosses val="autoZero"/>
        <c:lblAlgn val="ctr"/>
        <c:lblOffset val="100"/>
      </c:catAx>
      <c:valAx>
        <c:axId val="132130688"/>
        <c:scaling>
          <c:orientation val="minMax"/>
          <c:max val="350"/>
          <c:min val="-350"/>
        </c:scaling>
        <c:axPos val="l"/>
        <c:majorGridlines/>
        <c:numFmt formatCode="0" sourceLinked="1"/>
        <c:tickLblPos val="nextTo"/>
        <c:crossAx val="132129152"/>
        <c:crosses val="autoZero"/>
        <c:crossBetween val="between"/>
      </c:valAx>
    </c:plotArea>
    <c:plotVisOnly val="1"/>
    <c:dispBlanksAs val="gap"/>
  </c:chart>
  <c:printSettings>
    <c:headerFooter/>
    <c:pageMargins b="0.75000000000000133" l="0.70000000000000062" r="0.70000000000000062" t="0.75000000000000133"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3593073593073599E-2"/>
          <c:y val="2.8571428571428581E-2"/>
          <c:w val="0.9033189033189033"/>
          <c:h val="0.93877551020408212"/>
        </c:manualLayout>
      </c:layout>
      <c:barChart>
        <c:barDir val="col"/>
        <c:grouping val="clustered"/>
        <c:ser>
          <c:idx val="0"/>
          <c:order val="0"/>
          <c:cat>
            <c:numRef>
              <c:f>'Multi-Field'!$A$91:$A$120</c:f>
              <c:numCache>
                <c:formatCode>0.00</c:formatCode>
                <c:ptCount val="30"/>
              </c:numCache>
            </c:numRef>
          </c:cat>
          <c:val>
            <c:numRef>
              <c:f>'Multi-Field'!$FT$91:$FT$120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axId val="132158208"/>
        <c:axId val="132159744"/>
      </c:barChart>
      <c:catAx>
        <c:axId val="132158208"/>
        <c:scaling>
          <c:orientation val="minMax"/>
        </c:scaling>
        <c:axPos val="b"/>
        <c:numFmt formatCode="0.00" sourceLinked="1"/>
        <c:majorTickMark val="none"/>
        <c:tickLblPos val="nextTo"/>
        <c:txPr>
          <a:bodyPr rot="-5400000" vert="horz"/>
          <a:lstStyle/>
          <a:p>
            <a:pPr>
              <a:defRPr/>
            </a:pPr>
            <a:endParaRPr lang="en-US"/>
          </a:p>
        </c:txPr>
        <c:crossAx val="132159744"/>
        <c:crosses val="autoZero"/>
        <c:lblAlgn val="ctr"/>
        <c:lblOffset val="100"/>
      </c:catAx>
      <c:valAx>
        <c:axId val="132159744"/>
        <c:scaling>
          <c:orientation val="minMax"/>
          <c:max val="350"/>
          <c:min val="-350"/>
        </c:scaling>
        <c:axPos val="l"/>
        <c:majorGridlines/>
        <c:numFmt formatCode="0" sourceLinked="1"/>
        <c:tickLblPos val="nextTo"/>
        <c:crossAx val="132158208"/>
        <c:crosses val="autoZero"/>
        <c:crossBetween val="between"/>
      </c:valAx>
    </c:plotArea>
    <c:plotVisOnly val="1"/>
    <c:dispBlanksAs val="gap"/>
  </c:chart>
  <c:printSettings>
    <c:headerFooter/>
    <c:pageMargins b="0.75000000000000155" l="0.70000000000000062" r="0.70000000000000062" t="0.75000000000000155"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1628959276018121E-2"/>
          <c:y val="2.3809523809523812E-2"/>
          <c:w val="0.78167420814479671"/>
          <c:h val="0.95396825396825402"/>
        </c:manualLayout>
      </c:layout>
      <c:barChart>
        <c:barDir val="col"/>
        <c:grouping val="clustered"/>
        <c:ser>
          <c:idx val="3"/>
          <c:order val="0"/>
          <c:tx>
            <c:strRef>
              <c:f>'Multi-Field'!$A$3</c:f>
              <c:strCache>
                <c:ptCount val="1"/>
              </c:strCache>
            </c:strRef>
          </c:tx>
          <c:spPr>
            <a:solidFill>
              <a:srgbClr val="CCFF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'Multi-Field'!$FP$3</c:f>
              <c:numCache>
                <c:formatCode>0</c:formatCode>
                <c:ptCount val="1"/>
              </c:numCache>
            </c:numRef>
          </c:val>
        </c:ser>
        <c:ser>
          <c:idx val="0"/>
          <c:order val="1"/>
          <c:tx>
            <c:strRef>
              <c:f>'Multi-Field'!$A$4</c:f>
              <c:strCache>
                <c:ptCount val="1"/>
              </c:strCache>
            </c:strRef>
          </c:tx>
          <c:spPr>
            <a:solidFill>
              <a:srgbClr val="9999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cat>
            <c:multiLvlStrRef>
              <c:f>'Single Field'!$C$151</c:f>
            </c:multiLvlStrRef>
          </c:cat>
          <c:val>
            <c:numRef>
              <c:f>'Multi-Field'!$FP$4</c:f>
              <c:numCache>
                <c:formatCode>0</c:formatCode>
                <c:ptCount val="1"/>
              </c:numCache>
            </c:numRef>
          </c:val>
        </c:ser>
        <c:ser>
          <c:idx val="4"/>
          <c:order val="4"/>
          <c:tx>
            <c:strRef>
              <c:f>'Multi-Field'!$A$5</c:f>
              <c:strCache>
                <c:ptCount val="1"/>
              </c:strCache>
            </c:strRef>
          </c:tx>
          <c:spPr>
            <a:solidFill>
              <a:srgbClr val="660066"/>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'Multi-Field'!$FP$5</c:f>
              <c:numCache>
                <c:formatCode>0</c:formatCode>
                <c:ptCount val="1"/>
              </c:numCache>
            </c:numRef>
          </c:val>
        </c:ser>
        <c:ser>
          <c:idx val="5"/>
          <c:order val="5"/>
          <c:tx>
            <c:strRef>
              <c:f>'Multi-Field'!$A$6</c:f>
              <c:strCache>
                <c:ptCount val="1"/>
              </c:strCache>
            </c:strRef>
          </c:tx>
          <c:spPr>
            <a:solidFill>
              <a:srgbClr val="FF808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'Multi-Field'!$FP$6</c:f>
              <c:numCache>
                <c:formatCode>0</c:formatCode>
                <c:ptCount val="1"/>
              </c:numCache>
            </c:numRef>
          </c:val>
        </c:ser>
        <c:ser>
          <c:idx val="6"/>
          <c:order val="6"/>
          <c:tx>
            <c:strRef>
              <c:f>'Multi-Field'!$A$7</c:f>
              <c:strCache>
                <c:ptCount val="1"/>
              </c:strCache>
            </c:strRef>
          </c:tx>
          <c:spPr>
            <a:solidFill>
              <a:srgbClr val="0066CC"/>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'Multi-Field'!$FP$7</c:f>
              <c:numCache>
                <c:formatCode>0</c:formatCode>
                <c:ptCount val="1"/>
              </c:numCache>
            </c:numRef>
          </c:val>
        </c:ser>
        <c:ser>
          <c:idx val="7"/>
          <c:order val="7"/>
          <c:tx>
            <c:strRef>
              <c:f>'Multi-Field'!$A$8</c:f>
              <c:strCache>
                <c:ptCount val="1"/>
              </c:strCache>
            </c:strRef>
          </c:tx>
          <c:spPr>
            <a:solidFill>
              <a:srgbClr val="CCCC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'Multi-Field'!$FP$8</c:f>
              <c:numCache>
                <c:formatCode>0</c:formatCode>
                <c:ptCount val="1"/>
              </c:numCache>
            </c:numRef>
          </c:val>
        </c:ser>
        <c:ser>
          <c:idx val="8"/>
          <c:order val="8"/>
          <c:tx>
            <c:strRef>
              <c:f>'Multi-Field'!$A$9</c:f>
              <c:strCache>
                <c:ptCount val="1"/>
              </c:strCache>
            </c:strRef>
          </c:tx>
          <c:spPr>
            <a:solidFill>
              <a:srgbClr val="00008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'Multi-Field'!$FP$9</c:f>
              <c:numCache>
                <c:formatCode>0</c:formatCode>
                <c:ptCount val="1"/>
              </c:numCache>
            </c:numRef>
          </c:val>
        </c:ser>
        <c:ser>
          <c:idx val="9"/>
          <c:order val="9"/>
          <c:tx>
            <c:strRef>
              <c:f>'Multi-Field'!$A$10</c:f>
              <c:strCache>
                <c:ptCount val="1"/>
              </c:strCache>
            </c:strRef>
          </c:tx>
          <c:spPr>
            <a:solidFill>
              <a:srgbClr val="FF00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'Multi-Field'!$FP$10</c:f>
              <c:numCache>
                <c:formatCode>0</c:formatCode>
                <c:ptCount val="1"/>
              </c:numCache>
            </c:numRef>
          </c:val>
        </c:ser>
        <c:ser>
          <c:idx val="12"/>
          <c:order val="10"/>
          <c:tx>
            <c:strRef>
              <c:f>'Multi-Field'!$A$11</c:f>
              <c:strCache>
                <c:ptCount val="1"/>
              </c:strCache>
            </c:strRef>
          </c:tx>
          <c:spPr>
            <a:solidFill>
              <a:srgbClr val="80008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'Multi-Field'!$FP$11</c:f>
              <c:numCache>
                <c:formatCode>0</c:formatCode>
                <c:ptCount val="1"/>
              </c:numCache>
            </c:numRef>
          </c:val>
        </c:ser>
        <c:ser>
          <c:idx val="13"/>
          <c:order val="11"/>
          <c:tx>
            <c:strRef>
              <c:f>'Multi-Field'!$A$12</c:f>
              <c:strCache>
                <c:ptCount val="1"/>
              </c:strCache>
            </c:strRef>
          </c:tx>
          <c:spPr>
            <a:solidFill>
              <a:srgbClr val="8000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'Multi-Field'!$FP$12</c:f>
              <c:numCache>
                <c:formatCode>0</c:formatCode>
                <c:ptCount val="1"/>
              </c:numCache>
            </c:numRef>
          </c:val>
        </c:ser>
        <c:ser>
          <c:idx val="14"/>
          <c:order val="12"/>
          <c:tx>
            <c:strRef>
              <c:f>'Multi-Field'!$A$13</c:f>
              <c:strCache>
                <c:ptCount val="1"/>
              </c:strCache>
            </c:strRef>
          </c:tx>
          <c:spPr>
            <a:solidFill>
              <a:srgbClr val="00808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'Multi-Field'!$FP$13</c:f>
              <c:numCache>
                <c:formatCode>0</c:formatCode>
                <c:ptCount val="1"/>
              </c:numCache>
            </c:numRef>
          </c:val>
        </c:ser>
        <c:ser>
          <c:idx val="15"/>
          <c:order val="13"/>
          <c:tx>
            <c:strRef>
              <c:f>'Multi-Field'!$A$14</c:f>
              <c:strCache>
                <c:ptCount val="1"/>
              </c:strCache>
            </c:strRef>
          </c:tx>
          <c:spPr>
            <a:solidFill>
              <a:srgbClr val="0000FF"/>
            </a:solidFill>
            <a:ln w="12700">
              <a:solidFill>
                <a:srgbClr val="000000"/>
              </a:solidFill>
              <a:prstDash val="solid"/>
            </a:ln>
          </c:spPr>
          <c:dLbls>
            <c:dLbl>
              <c:idx val="0"/>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
            <c:spPr>
              <a:noFill/>
              <a:ln w="25400">
                <a:noFill/>
              </a:ln>
            </c:spPr>
            <c:txPr>
              <a:bodyPr rot="-5400000" vert="horz"/>
              <a:lstStyle/>
              <a:p>
                <a:pPr algn="ctr">
                  <a:defRPr sz="1425" b="0" i="0" u="none" strike="noStrike" baseline="0">
                    <a:solidFill>
                      <a:srgbClr val="000000"/>
                    </a:solidFill>
                    <a:latin typeface="Arial"/>
                    <a:ea typeface="Arial"/>
                    <a:cs typeface="Arial"/>
                  </a:defRPr>
                </a:pPr>
                <a:endParaRPr lang="en-US"/>
              </a:p>
            </c:txPr>
            <c:dLblPos val="outEnd"/>
            <c:showSerName val="1"/>
          </c:dLbls>
          <c:val>
            <c:numRef>
              <c:f>'Multi-Field'!$FP$13</c:f>
              <c:numCache>
                <c:formatCode>0</c:formatCode>
                <c:ptCount val="1"/>
              </c:numCache>
            </c:numRef>
          </c:val>
        </c:ser>
        <c:ser>
          <c:idx val="18"/>
          <c:order val="14"/>
          <c:tx>
            <c:strRef>
              <c:f>'Multi-Field'!$A$15</c:f>
              <c:strCache>
                <c:ptCount val="1"/>
              </c:strCache>
            </c:strRef>
          </c:tx>
          <c:spPr>
            <a:solidFill>
              <a:srgbClr val="CCFFCC"/>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'Multi-Field'!$FP$15</c:f>
              <c:numCache>
                <c:formatCode>0</c:formatCode>
                <c:ptCount val="1"/>
              </c:numCache>
            </c:numRef>
          </c:val>
        </c:ser>
        <c:ser>
          <c:idx val="10"/>
          <c:order val="15"/>
          <c:tx>
            <c:strRef>
              <c:f>'Multi-Field'!$A$16</c:f>
              <c:strCache>
                <c:ptCount val="1"/>
              </c:strCache>
            </c:strRef>
          </c:tx>
          <c:spPr>
            <a:solidFill>
              <a:srgbClr val="FFFF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'Multi-Field'!$FP$16</c:f>
              <c:numCache>
                <c:formatCode>0</c:formatCode>
                <c:ptCount val="1"/>
              </c:numCache>
            </c:numRef>
          </c:val>
        </c:ser>
        <c:ser>
          <c:idx val="11"/>
          <c:order val="16"/>
          <c:tx>
            <c:strRef>
              <c:f>'Multi-Field'!$A$17</c:f>
              <c:strCache>
                <c:ptCount val="1"/>
              </c:strCache>
            </c:strRef>
          </c:tx>
          <c:spPr>
            <a:solidFill>
              <a:srgbClr val="00FF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'Multi-Field'!$FP$17</c:f>
              <c:numCache>
                <c:formatCode>0</c:formatCode>
                <c:ptCount val="1"/>
              </c:numCache>
            </c:numRef>
          </c:val>
        </c:ser>
        <c:ser>
          <c:idx val="16"/>
          <c:order val="17"/>
          <c:tx>
            <c:strRef>
              <c:f>'Multi-Field'!$A$18</c:f>
              <c:strCache>
                <c:ptCount val="1"/>
              </c:strCache>
            </c:strRef>
          </c:tx>
          <c:spPr>
            <a:solidFill>
              <a:srgbClr val="00CC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'Multi-Field'!$FP$18</c:f>
              <c:numCache>
                <c:formatCode>0</c:formatCode>
                <c:ptCount val="1"/>
              </c:numCache>
            </c:numRef>
          </c:val>
        </c:ser>
        <c:ser>
          <c:idx val="17"/>
          <c:order val="18"/>
          <c:tx>
            <c:strRef>
              <c:f>'Multi-Field'!$A$19</c:f>
              <c:strCache>
                <c:ptCount val="1"/>
              </c:strCache>
            </c:strRef>
          </c:tx>
          <c:spPr>
            <a:solidFill>
              <a:srgbClr val="CCFF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'Multi-Field'!$FP$19</c:f>
              <c:numCache>
                <c:formatCode>0</c:formatCode>
                <c:ptCount val="1"/>
              </c:numCache>
            </c:numRef>
          </c:val>
        </c:ser>
        <c:ser>
          <c:idx val="19"/>
          <c:order val="19"/>
          <c:tx>
            <c:strRef>
              <c:f>'Multi-Field'!$A$20</c:f>
              <c:strCache>
                <c:ptCount val="1"/>
              </c:strCache>
            </c:strRef>
          </c:tx>
          <c:spPr>
            <a:solidFill>
              <a:srgbClr val="FFFF99"/>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'Multi-Field'!$FP$20</c:f>
              <c:numCache>
                <c:formatCode>0</c:formatCode>
                <c:ptCount val="1"/>
              </c:numCache>
            </c:numRef>
          </c:val>
        </c:ser>
        <c:ser>
          <c:idx val="20"/>
          <c:order val="20"/>
          <c:tx>
            <c:strRef>
              <c:f>'Multi-Field'!$A$21</c:f>
              <c:strCache>
                <c:ptCount val="1"/>
              </c:strCache>
            </c:strRef>
          </c:tx>
          <c:spPr>
            <a:solidFill>
              <a:srgbClr val="99CC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'Multi-Field'!$FP$21</c:f>
              <c:numCache>
                <c:formatCode>0</c:formatCode>
                <c:ptCount val="1"/>
              </c:numCache>
            </c:numRef>
          </c:val>
        </c:ser>
        <c:ser>
          <c:idx val="21"/>
          <c:order val="21"/>
          <c:tx>
            <c:strRef>
              <c:f>'Multi-Field'!$A$22</c:f>
              <c:strCache>
                <c:ptCount val="1"/>
              </c:strCache>
            </c:strRef>
          </c:tx>
          <c:spPr>
            <a:solidFill>
              <a:srgbClr val="FF99CC"/>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'Multi-Field'!$FP$22</c:f>
              <c:numCache>
                <c:formatCode>0</c:formatCode>
                <c:ptCount val="1"/>
              </c:numCache>
            </c:numRef>
          </c:val>
        </c:ser>
        <c:ser>
          <c:idx val="22"/>
          <c:order val="22"/>
          <c:tx>
            <c:strRef>
              <c:f>'Multi-Field'!$A$23</c:f>
              <c:strCache>
                <c:ptCount val="1"/>
              </c:strCache>
            </c:strRef>
          </c:tx>
          <c:spPr>
            <a:solidFill>
              <a:srgbClr val="CC99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'Multi-Field'!$FP$23</c:f>
              <c:numCache>
                <c:formatCode>0</c:formatCode>
                <c:ptCount val="1"/>
              </c:numCache>
            </c:numRef>
          </c:val>
        </c:ser>
        <c:ser>
          <c:idx val="23"/>
          <c:order val="23"/>
          <c:tx>
            <c:strRef>
              <c:f>'Multi-Field'!$A$24</c:f>
              <c:strCache>
                <c:ptCount val="1"/>
              </c:strCache>
            </c:strRef>
          </c:tx>
          <c:spPr>
            <a:solidFill>
              <a:srgbClr val="FFCC99"/>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'Multi-Field'!$FP$24</c:f>
              <c:numCache>
                <c:formatCode>0</c:formatCode>
                <c:ptCount val="1"/>
              </c:numCache>
            </c:numRef>
          </c:val>
        </c:ser>
        <c:ser>
          <c:idx val="24"/>
          <c:order val="24"/>
          <c:tx>
            <c:strRef>
              <c:f>'Multi-Field'!$A$25</c:f>
              <c:strCache>
                <c:ptCount val="1"/>
              </c:strCache>
            </c:strRef>
          </c:tx>
          <c:spPr>
            <a:solidFill>
              <a:srgbClr val="3366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'Multi-Field'!$FP$25</c:f>
              <c:numCache>
                <c:formatCode>0</c:formatCode>
                <c:ptCount val="1"/>
              </c:numCache>
            </c:numRef>
          </c:val>
        </c:ser>
        <c:ser>
          <c:idx val="25"/>
          <c:order val="25"/>
          <c:tx>
            <c:strRef>
              <c:f>'Multi-Field'!$A$26</c:f>
              <c:strCache>
                <c:ptCount val="1"/>
              </c:strCache>
            </c:strRef>
          </c:tx>
          <c:spPr>
            <a:solidFill>
              <a:srgbClr val="33CCCC"/>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'Multi-Field'!$FP$26</c:f>
              <c:numCache>
                <c:formatCode>0</c:formatCode>
                <c:ptCount val="1"/>
              </c:numCache>
            </c:numRef>
          </c:val>
        </c:ser>
        <c:ser>
          <c:idx val="26"/>
          <c:order val="26"/>
          <c:tx>
            <c:strRef>
              <c:f>'Multi-Field'!$A$27</c:f>
              <c:strCache>
                <c:ptCount val="1"/>
              </c:strCache>
            </c:strRef>
          </c:tx>
          <c:spPr>
            <a:solidFill>
              <a:srgbClr val="99CC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'Multi-Field'!$FP$27</c:f>
              <c:numCache>
                <c:formatCode>0</c:formatCode>
                <c:ptCount val="1"/>
              </c:numCache>
            </c:numRef>
          </c:val>
        </c:ser>
        <c:ser>
          <c:idx val="27"/>
          <c:order val="27"/>
          <c:tx>
            <c:strRef>
              <c:f>'Multi-Field'!$A$28</c:f>
              <c:strCache>
                <c:ptCount val="1"/>
              </c:strCache>
            </c:strRef>
          </c:tx>
          <c:spPr>
            <a:solidFill>
              <a:srgbClr val="FFCC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'Multi-Field'!$FP$28</c:f>
              <c:numCache>
                <c:formatCode>0</c:formatCode>
                <c:ptCount val="1"/>
              </c:numCache>
            </c:numRef>
          </c:val>
        </c:ser>
        <c:ser>
          <c:idx val="28"/>
          <c:order val="28"/>
          <c:tx>
            <c:strRef>
              <c:f>'Multi-Field'!$A$29</c:f>
              <c:strCache>
                <c:ptCount val="1"/>
              </c:strCache>
            </c:strRef>
          </c:tx>
          <c:spPr>
            <a:solidFill>
              <a:srgbClr val="FF99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'Multi-Field'!$FP$29</c:f>
              <c:numCache>
                <c:formatCode>0</c:formatCode>
                <c:ptCount val="1"/>
              </c:numCache>
            </c:numRef>
          </c:val>
        </c:ser>
        <c:ser>
          <c:idx val="29"/>
          <c:order val="29"/>
          <c:tx>
            <c:strRef>
              <c:f>'Multi-Field'!$A$30</c:f>
              <c:strCache>
                <c:ptCount val="1"/>
              </c:strCache>
            </c:strRef>
          </c:tx>
          <c:spPr>
            <a:solidFill>
              <a:srgbClr val="FF66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'Multi-Field'!$FP$30</c:f>
              <c:numCache>
                <c:formatCode>0</c:formatCode>
                <c:ptCount val="1"/>
              </c:numCache>
            </c:numRef>
          </c:val>
        </c:ser>
        <c:ser>
          <c:idx val="30"/>
          <c:order val="30"/>
          <c:tx>
            <c:strRef>
              <c:f>'Multi-Field'!$A$31</c:f>
              <c:strCache>
                <c:ptCount val="1"/>
              </c:strCache>
            </c:strRef>
          </c:tx>
          <c:spPr>
            <a:solidFill>
              <a:srgbClr val="666699"/>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'Multi-Field'!$FP$31</c:f>
              <c:numCache>
                <c:formatCode>0</c:formatCode>
                <c:ptCount val="1"/>
              </c:numCache>
            </c:numRef>
          </c:val>
        </c:ser>
        <c:ser>
          <c:idx val="31"/>
          <c:order val="31"/>
          <c:tx>
            <c:strRef>
              <c:f>'Multi-Field'!$A$32</c:f>
              <c:strCache>
                <c:ptCount val="1"/>
              </c:strCache>
            </c:strRef>
          </c:tx>
          <c:spPr>
            <a:solidFill>
              <a:srgbClr val="969696"/>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'Multi-Field'!$FP$32</c:f>
              <c:numCache>
                <c:formatCode>0</c:formatCode>
                <c:ptCount val="1"/>
              </c:numCache>
            </c:numRef>
          </c:val>
        </c:ser>
        <c:ser>
          <c:idx val="33"/>
          <c:order val="32"/>
          <c:tx>
            <c:strRef>
              <c:f>'Multi-Field'!$A$33</c:f>
              <c:strCache>
                <c:ptCount val="1"/>
              </c:strCache>
            </c:strRef>
          </c:tx>
          <c:spPr>
            <a:solidFill>
              <a:srgbClr val="339966"/>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'Multi-Field'!$FP$33</c:f>
              <c:numCache>
                <c:formatCode>0</c:formatCode>
                <c:ptCount val="1"/>
              </c:numCache>
            </c:numRef>
          </c:val>
        </c:ser>
        <c:ser>
          <c:idx val="34"/>
          <c:order val="33"/>
          <c:tx>
            <c:strRef>
              <c:f>'Multi-Field'!$A$34</c:f>
              <c:strCache>
                <c:ptCount val="1"/>
              </c:strCache>
            </c:strRef>
          </c:tx>
          <c:spPr>
            <a:solidFill>
              <a:srgbClr val="0033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'Multi-Field'!$FP$34</c:f>
              <c:numCache>
                <c:formatCode>0</c:formatCode>
                <c:ptCount val="1"/>
              </c:numCache>
            </c:numRef>
          </c:val>
        </c:ser>
        <c:ser>
          <c:idx val="35"/>
          <c:order val="34"/>
          <c:tx>
            <c:strRef>
              <c:f>'Multi-Field'!$A$35</c:f>
              <c:strCache>
                <c:ptCount val="1"/>
              </c:strCache>
            </c:strRef>
          </c:tx>
          <c:spPr>
            <a:solidFill>
              <a:srgbClr val="3333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'Multi-Field'!$FP$35</c:f>
              <c:numCache>
                <c:formatCode>0</c:formatCode>
                <c:ptCount val="1"/>
              </c:numCache>
            </c:numRef>
          </c:val>
        </c:ser>
        <c:ser>
          <c:idx val="36"/>
          <c:order val="35"/>
          <c:tx>
            <c:strRef>
              <c:f>'Multi-Field'!$A$36</c:f>
              <c:strCache>
                <c:ptCount val="1"/>
              </c:strCache>
            </c:strRef>
          </c:tx>
          <c:spPr>
            <a:solidFill>
              <a:srgbClr val="9933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'Multi-Field'!$FP$36</c:f>
              <c:numCache>
                <c:formatCode>0</c:formatCode>
                <c:ptCount val="1"/>
              </c:numCache>
            </c:numRef>
          </c:val>
        </c:ser>
        <c:ser>
          <c:idx val="37"/>
          <c:order val="36"/>
          <c:tx>
            <c:strRef>
              <c:f>'Multi-Field'!$A$37</c:f>
              <c:strCache>
                <c:ptCount val="1"/>
              </c:strCache>
            </c:strRef>
          </c:tx>
          <c:spPr>
            <a:solidFill>
              <a:srgbClr val="993366"/>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'Multi-Field'!$FP$37</c:f>
              <c:numCache>
                <c:formatCode>0</c:formatCode>
                <c:ptCount val="1"/>
              </c:numCache>
            </c:numRef>
          </c:val>
        </c:ser>
        <c:dLbls>
          <c:showSerName val="1"/>
        </c:dLbls>
        <c:axId val="132482560"/>
        <c:axId val="132484096"/>
      </c:barChart>
      <c:scatterChart>
        <c:scatterStyle val="lineMarker"/>
        <c:ser>
          <c:idx val="1"/>
          <c:order val="2"/>
          <c:tx>
            <c:v>250</c:v>
          </c:tx>
          <c:spPr>
            <a:ln w="38100">
              <a:solidFill>
                <a:srgbClr val="339966"/>
              </a:solidFill>
              <a:prstDash val="solid"/>
            </a:ln>
          </c:spPr>
          <c:marker>
            <c:symbol val="none"/>
          </c:marker>
          <c:dLbls>
            <c:delete val="1"/>
          </c:dLbls>
          <c:xVal>
            <c:numRef>
              <c:f>'Single Field'!$O$152:$P$152</c:f>
              <c:numCache>
                <c:formatCode>General</c:formatCode>
                <c:ptCount val="2"/>
                <c:pt idx="0">
                  <c:v>1</c:v>
                </c:pt>
                <c:pt idx="1">
                  <c:v>2</c:v>
                </c:pt>
              </c:numCache>
            </c:numRef>
          </c:xVal>
          <c:yVal>
            <c:numRef>
              <c:f>'Single Field'!$O$154:$P$154</c:f>
              <c:numCache>
                <c:formatCode>General</c:formatCode>
                <c:ptCount val="2"/>
                <c:pt idx="0">
                  <c:v>250</c:v>
                </c:pt>
                <c:pt idx="1">
                  <c:v>250</c:v>
                </c:pt>
              </c:numCache>
            </c:numRef>
          </c:yVal>
          <c:smooth val="1"/>
        </c:ser>
        <c:ser>
          <c:idx val="2"/>
          <c:order val="3"/>
          <c:tx>
            <c:v>2000</c:v>
          </c:tx>
          <c:spPr>
            <a:ln w="38100">
              <a:solidFill>
                <a:srgbClr val="FF0000"/>
              </a:solidFill>
              <a:prstDash val="solid"/>
            </a:ln>
          </c:spPr>
          <c:marker>
            <c:symbol val="none"/>
          </c:marker>
          <c:dLbls>
            <c:delete val="1"/>
          </c:dLbls>
          <c:xVal>
            <c:numRef>
              <c:f>'Single Field'!$O$152:$P$152</c:f>
              <c:numCache>
                <c:formatCode>General</c:formatCode>
                <c:ptCount val="2"/>
                <c:pt idx="0">
                  <c:v>1</c:v>
                </c:pt>
                <c:pt idx="1">
                  <c:v>2</c:v>
                </c:pt>
              </c:numCache>
            </c:numRef>
          </c:xVal>
          <c:yVal>
            <c:numRef>
              <c:f>'Single Field'!$O$153:$P$153</c:f>
              <c:numCache>
                <c:formatCode>General</c:formatCode>
                <c:ptCount val="2"/>
                <c:pt idx="0">
                  <c:v>2000</c:v>
                </c:pt>
                <c:pt idx="1">
                  <c:v>2000</c:v>
                </c:pt>
              </c:numCache>
            </c:numRef>
          </c:yVal>
          <c:smooth val="1"/>
        </c:ser>
        <c:dLbls>
          <c:showSerName val="1"/>
        </c:dLbls>
        <c:axId val="132494464"/>
        <c:axId val="132496000"/>
      </c:scatterChart>
      <c:catAx>
        <c:axId val="132482560"/>
        <c:scaling>
          <c:orientation val="minMax"/>
        </c:scaling>
        <c:axPos val="b"/>
        <c:majorTickMark val="none"/>
        <c:tickLblPos val="none"/>
        <c:spPr>
          <a:ln w="3175">
            <a:solidFill>
              <a:srgbClr val="000000"/>
            </a:solidFill>
            <a:prstDash val="solid"/>
          </a:ln>
        </c:spPr>
        <c:crossAx val="132484096"/>
        <c:crossesAt val="1"/>
        <c:auto val="1"/>
        <c:lblAlgn val="ctr"/>
        <c:lblOffset val="100"/>
        <c:tickMarkSkip val="1"/>
      </c:catAx>
      <c:valAx>
        <c:axId val="132484096"/>
        <c:scaling>
          <c:orientation val="minMax"/>
          <c:max val="10000"/>
        </c:scaling>
        <c:axPos val="l"/>
        <c:title>
          <c:tx>
            <c:rich>
              <a:bodyPr/>
              <a:lstStyle/>
              <a:p>
                <a:pPr>
                  <a:defRPr sz="1425" b="1" i="0" u="none" strike="noStrike" baseline="0">
                    <a:solidFill>
                      <a:srgbClr val="000000"/>
                    </a:solidFill>
                    <a:latin typeface="Arial"/>
                    <a:ea typeface="Arial"/>
                    <a:cs typeface="Arial"/>
                  </a:defRPr>
                </a:pPr>
                <a:r>
                  <a:rPr lang="en-US"/>
                  <a:t>Stalk Nitrate (ppm)</a:t>
                </a:r>
              </a:p>
            </c:rich>
          </c:tx>
          <c:layout>
            <c:manualLayout>
              <c:xMode val="edge"/>
              <c:yMode val="edge"/>
              <c:x val="1.6968325791855213E-2"/>
              <c:y val="0.36190526184226995"/>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2482560"/>
        <c:crosses val="autoZero"/>
        <c:crossBetween val="between"/>
        <c:majorUnit val="500"/>
      </c:valAx>
      <c:valAx>
        <c:axId val="132494464"/>
        <c:scaling>
          <c:orientation val="minMax"/>
          <c:max val="2"/>
          <c:min val="1"/>
        </c:scaling>
        <c:axPos val="t"/>
        <c:numFmt formatCode="General" sourceLinked="1"/>
        <c:majorTickMark val="none"/>
        <c:tickLblPos val="none"/>
        <c:spPr>
          <a:ln w="3175">
            <a:solidFill>
              <a:srgbClr val="000000"/>
            </a:solidFill>
            <a:prstDash val="solid"/>
          </a:ln>
        </c:spPr>
        <c:crossAx val="132496000"/>
        <c:crosses val="max"/>
        <c:crossBetween val="midCat"/>
      </c:valAx>
      <c:valAx>
        <c:axId val="132496000"/>
        <c:scaling>
          <c:orientation val="minMax"/>
        </c:scaling>
        <c:delete val="1"/>
        <c:axPos val="r"/>
        <c:numFmt formatCode="General" sourceLinked="1"/>
        <c:tickLblPos val="none"/>
        <c:crossAx val="132494464"/>
        <c:crosses val="max"/>
        <c:crossBetween val="midCat"/>
      </c:valAx>
      <c:spPr>
        <a:noFill/>
        <a:ln w="3175">
          <a:solidFill>
            <a:srgbClr val="000000"/>
          </a:solidFill>
          <a:prstDash val="solid"/>
        </a:ln>
      </c:spPr>
    </c:plotArea>
    <c:plotVisOnly val="1"/>
    <c:dispBlanksAs val="gap"/>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0.71000000000000063" l="0.38000000000000095" r="0.29000000000000031" t="1.31" header="0.5" footer="0.5"/>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1732729331823346E-2"/>
          <c:y val="2.2970903522205228E-2"/>
          <c:w val="0.7882219705549266"/>
          <c:h val="0.9555895865237366"/>
        </c:manualLayout>
      </c:layout>
      <c:barChart>
        <c:barDir val="col"/>
        <c:grouping val="clustered"/>
        <c:ser>
          <c:idx val="3"/>
          <c:order val="0"/>
          <c:tx>
            <c:strRef>
              <c:f>'Multi-Field'!$A$38</c:f>
              <c:strCache>
                <c:ptCount val="1"/>
              </c:strCache>
            </c:strRef>
          </c:tx>
          <c:spPr>
            <a:solidFill>
              <a:srgbClr val="CCFF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'Multi-Field'!$FP$38</c:f>
              <c:numCache>
                <c:formatCode>0</c:formatCode>
                <c:ptCount val="1"/>
              </c:numCache>
            </c:numRef>
          </c:val>
        </c:ser>
        <c:ser>
          <c:idx val="0"/>
          <c:order val="1"/>
          <c:tx>
            <c:strRef>
              <c:f>'Multi-Field'!$A$39</c:f>
              <c:strCache>
                <c:ptCount val="1"/>
              </c:strCache>
            </c:strRef>
          </c:tx>
          <c:spPr>
            <a:solidFill>
              <a:srgbClr val="9999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cat>
            <c:multiLvlStrRef>
              <c:f>'Single Field'!$C$151</c:f>
            </c:multiLvlStrRef>
          </c:cat>
          <c:val>
            <c:numRef>
              <c:f>'Multi-Field'!$FP$39</c:f>
              <c:numCache>
                <c:formatCode>0</c:formatCode>
                <c:ptCount val="1"/>
              </c:numCache>
            </c:numRef>
          </c:val>
        </c:ser>
        <c:ser>
          <c:idx val="4"/>
          <c:order val="4"/>
          <c:tx>
            <c:strRef>
              <c:f>'Multi-Field'!$A$40</c:f>
              <c:strCache>
                <c:ptCount val="1"/>
              </c:strCache>
            </c:strRef>
          </c:tx>
          <c:spPr>
            <a:solidFill>
              <a:srgbClr val="660066"/>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'Multi-Field'!$FP$40</c:f>
              <c:numCache>
                <c:formatCode>0</c:formatCode>
                <c:ptCount val="1"/>
              </c:numCache>
            </c:numRef>
          </c:val>
        </c:ser>
        <c:ser>
          <c:idx val="5"/>
          <c:order val="5"/>
          <c:tx>
            <c:strRef>
              <c:f>'Multi-Field'!$A$41</c:f>
              <c:strCache>
                <c:ptCount val="1"/>
              </c:strCache>
            </c:strRef>
          </c:tx>
          <c:spPr>
            <a:solidFill>
              <a:srgbClr val="FF808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'Multi-Field'!$FP$41</c:f>
              <c:numCache>
                <c:formatCode>0</c:formatCode>
                <c:ptCount val="1"/>
              </c:numCache>
            </c:numRef>
          </c:val>
        </c:ser>
        <c:ser>
          <c:idx val="6"/>
          <c:order val="6"/>
          <c:tx>
            <c:strRef>
              <c:f>'Multi-Field'!$A$42</c:f>
              <c:strCache>
                <c:ptCount val="1"/>
              </c:strCache>
            </c:strRef>
          </c:tx>
          <c:spPr>
            <a:solidFill>
              <a:srgbClr val="0066CC"/>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'Multi-Field'!$FP$42</c:f>
              <c:numCache>
                <c:formatCode>0</c:formatCode>
                <c:ptCount val="1"/>
              </c:numCache>
            </c:numRef>
          </c:val>
        </c:ser>
        <c:ser>
          <c:idx val="7"/>
          <c:order val="7"/>
          <c:tx>
            <c:strRef>
              <c:f>'Multi-Field'!$A$43</c:f>
              <c:strCache>
                <c:ptCount val="1"/>
              </c:strCache>
            </c:strRef>
          </c:tx>
          <c:spPr>
            <a:solidFill>
              <a:srgbClr val="CCCC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'Multi-Field'!$FP$43</c:f>
              <c:numCache>
                <c:formatCode>0</c:formatCode>
                <c:ptCount val="1"/>
              </c:numCache>
            </c:numRef>
          </c:val>
        </c:ser>
        <c:ser>
          <c:idx val="8"/>
          <c:order val="8"/>
          <c:tx>
            <c:strRef>
              <c:f>'Multi-Field'!$A$44</c:f>
              <c:strCache>
                <c:ptCount val="1"/>
              </c:strCache>
            </c:strRef>
          </c:tx>
          <c:spPr>
            <a:solidFill>
              <a:srgbClr val="00008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'Multi-Field'!$FP$44</c:f>
              <c:numCache>
                <c:formatCode>0</c:formatCode>
                <c:ptCount val="1"/>
              </c:numCache>
            </c:numRef>
          </c:val>
        </c:ser>
        <c:ser>
          <c:idx val="9"/>
          <c:order val="9"/>
          <c:tx>
            <c:strRef>
              <c:f>'Multi-Field'!$A$45</c:f>
              <c:strCache>
                <c:ptCount val="1"/>
              </c:strCache>
            </c:strRef>
          </c:tx>
          <c:spPr>
            <a:solidFill>
              <a:srgbClr val="FF00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'Multi-Field'!$FP$45</c:f>
              <c:numCache>
                <c:formatCode>0</c:formatCode>
                <c:ptCount val="1"/>
              </c:numCache>
            </c:numRef>
          </c:val>
        </c:ser>
        <c:ser>
          <c:idx val="12"/>
          <c:order val="10"/>
          <c:tx>
            <c:strRef>
              <c:f>'Multi-Field'!$A$46</c:f>
              <c:strCache>
                <c:ptCount val="1"/>
              </c:strCache>
            </c:strRef>
          </c:tx>
          <c:spPr>
            <a:solidFill>
              <a:srgbClr val="80008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'Multi-Field'!$FP$46</c:f>
              <c:numCache>
                <c:formatCode>0</c:formatCode>
                <c:ptCount val="1"/>
              </c:numCache>
            </c:numRef>
          </c:val>
        </c:ser>
        <c:ser>
          <c:idx val="13"/>
          <c:order val="11"/>
          <c:tx>
            <c:strRef>
              <c:f>'Multi-Field'!$A$47</c:f>
              <c:strCache>
                <c:ptCount val="1"/>
              </c:strCache>
            </c:strRef>
          </c:tx>
          <c:spPr>
            <a:solidFill>
              <a:srgbClr val="8000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'Multi-Field'!$FP$47</c:f>
              <c:numCache>
                <c:formatCode>0</c:formatCode>
                <c:ptCount val="1"/>
              </c:numCache>
            </c:numRef>
          </c:val>
        </c:ser>
        <c:ser>
          <c:idx val="14"/>
          <c:order val="12"/>
          <c:tx>
            <c:strRef>
              <c:f>'Multi-Field'!$A$48</c:f>
              <c:strCache>
                <c:ptCount val="1"/>
              </c:strCache>
            </c:strRef>
          </c:tx>
          <c:spPr>
            <a:solidFill>
              <a:srgbClr val="00808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'Multi-Field'!$FP$48</c:f>
              <c:numCache>
                <c:formatCode>0</c:formatCode>
                <c:ptCount val="1"/>
              </c:numCache>
            </c:numRef>
          </c:val>
        </c:ser>
        <c:ser>
          <c:idx val="15"/>
          <c:order val="13"/>
          <c:tx>
            <c:strRef>
              <c:f>'Multi-Field'!$A$49</c:f>
              <c:strCache>
                <c:ptCount val="1"/>
              </c:strCache>
            </c:strRef>
          </c:tx>
          <c:spPr>
            <a:solidFill>
              <a:srgbClr val="0000FF"/>
            </a:solidFill>
            <a:ln w="12700">
              <a:solidFill>
                <a:srgbClr val="000000"/>
              </a:solidFill>
              <a:prstDash val="solid"/>
            </a:ln>
          </c:spPr>
          <c:dLbls>
            <c:dLbl>
              <c:idx val="0"/>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
            <c:spPr>
              <a:noFill/>
              <a:ln w="25400">
                <a:noFill/>
              </a:ln>
            </c:spPr>
            <c:txPr>
              <a:bodyPr rot="-5400000" vert="horz"/>
              <a:lstStyle/>
              <a:p>
                <a:pPr algn="ctr">
                  <a:defRPr sz="1450" b="0" i="0" u="none" strike="noStrike" baseline="0">
                    <a:solidFill>
                      <a:srgbClr val="000000"/>
                    </a:solidFill>
                    <a:latin typeface="Arial"/>
                    <a:ea typeface="Arial"/>
                    <a:cs typeface="Arial"/>
                  </a:defRPr>
                </a:pPr>
                <a:endParaRPr lang="en-US"/>
              </a:p>
            </c:txPr>
            <c:dLblPos val="outEnd"/>
            <c:showSerName val="1"/>
          </c:dLbls>
          <c:val>
            <c:numRef>
              <c:f>'Multi-Field'!$FP$49</c:f>
              <c:numCache>
                <c:formatCode>0</c:formatCode>
                <c:ptCount val="1"/>
              </c:numCache>
            </c:numRef>
          </c:val>
        </c:ser>
        <c:ser>
          <c:idx val="18"/>
          <c:order val="14"/>
          <c:tx>
            <c:strRef>
              <c:f>'Multi-Field'!$A$50</c:f>
              <c:strCache>
                <c:ptCount val="1"/>
              </c:strCache>
            </c:strRef>
          </c:tx>
          <c:spPr>
            <a:solidFill>
              <a:srgbClr val="CCFFCC"/>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'Multi-Field'!$FP$50</c:f>
              <c:numCache>
                <c:formatCode>0</c:formatCode>
                <c:ptCount val="1"/>
              </c:numCache>
            </c:numRef>
          </c:val>
        </c:ser>
        <c:ser>
          <c:idx val="10"/>
          <c:order val="15"/>
          <c:tx>
            <c:strRef>
              <c:f>'Multi-Field'!$A$51</c:f>
              <c:strCache>
                <c:ptCount val="1"/>
              </c:strCache>
            </c:strRef>
          </c:tx>
          <c:spPr>
            <a:solidFill>
              <a:srgbClr val="FFFF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'Multi-Field'!$FP$51</c:f>
              <c:numCache>
                <c:formatCode>0</c:formatCode>
                <c:ptCount val="1"/>
              </c:numCache>
            </c:numRef>
          </c:val>
        </c:ser>
        <c:ser>
          <c:idx val="11"/>
          <c:order val="16"/>
          <c:tx>
            <c:strRef>
              <c:f>'Multi-Field'!$A$52</c:f>
              <c:strCache>
                <c:ptCount val="1"/>
              </c:strCache>
            </c:strRef>
          </c:tx>
          <c:spPr>
            <a:solidFill>
              <a:srgbClr val="00FF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'Multi-Field'!$FP$52</c:f>
              <c:numCache>
                <c:formatCode>0</c:formatCode>
                <c:ptCount val="1"/>
              </c:numCache>
            </c:numRef>
          </c:val>
        </c:ser>
        <c:ser>
          <c:idx val="16"/>
          <c:order val="17"/>
          <c:tx>
            <c:strRef>
              <c:f>'Multi-Field'!$A$53</c:f>
              <c:strCache>
                <c:ptCount val="1"/>
              </c:strCache>
            </c:strRef>
          </c:tx>
          <c:spPr>
            <a:solidFill>
              <a:srgbClr val="00CC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'Multi-Field'!$FP$53</c:f>
              <c:numCache>
                <c:formatCode>0</c:formatCode>
                <c:ptCount val="1"/>
              </c:numCache>
            </c:numRef>
          </c:val>
        </c:ser>
        <c:ser>
          <c:idx val="17"/>
          <c:order val="18"/>
          <c:tx>
            <c:strRef>
              <c:f>'Multi-Field'!$A$54</c:f>
              <c:strCache>
                <c:ptCount val="1"/>
              </c:strCache>
            </c:strRef>
          </c:tx>
          <c:spPr>
            <a:solidFill>
              <a:srgbClr val="CCFF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'Multi-Field'!$FP$54</c:f>
              <c:numCache>
                <c:formatCode>0</c:formatCode>
                <c:ptCount val="1"/>
              </c:numCache>
            </c:numRef>
          </c:val>
        </c:ser>
        <c:ser>
          <c:idx val="19"/>
          <c:order val="19"/>
          <c:tx>
            <c:strRef>
              <c:f>'Multi-Field'!$A$55</c:f>
              <c:strCache>
                <c:ptCount val="1"/>
              </c:strCache>
            </c:strRef>
          </c:tx>
          <c:spPr>
            <a:solidFill>
              <a:srgbClr val="FFFF99"/>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'Multi-Field'!$FP$55</c:f>
              <c:numCache>
                <c:formatCode>0</c:formatCode>
                <c:ptCount val="1"/>
              </c:numCache>
            </c:numRef>
          </c:val>
        </c:ser>
        <c:ser>
          <c:idx val="20"/>
          <c:order val="20"/>
          <c:tx>
            <c:strRef>
              <c:f>'Multi-Field'!$A$56</c:f>
              <c:strCache>
                <c:ptCount val="1"/>
              </c:strCache>
            </c:strRef>
          </c:tx>
          <c:spPr>
            <a:solidFill>
              <a:srgbClr val="99CC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'Multi-Field'!$FP$56</c:f>
              <c:numCache>
                <c:formatCode>0</c:formatCode>
                <c:ptCount val="1"/>
              </c:numCache>
            </c:numRef>
          </c:val>
        </c:ser>
        <c:ser>
          <c:idx val="21"/>
          <c:order val="21"/>
          <c:tx>
            <c:strRef>
              <c:f>'Multi-Field'!$A$57</c:f>
              <c:strCache>
                <c:ptCount val="1"/>
              </c:strCache>
            </c:strRef>
          </c:tx>
          <c:spPr>
            <a:solidFill>
              <a:srgbClr val="FF99CC"/>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'Multi-Field'!$FP$57</c:f>
              <c:numCache>
                <c:formatCode>0</c:formatCode>
                <c:ptCount val="1"/>
              </c:numCache>
            </c:numRef>
          </c:val>
        </c:ser>
        <c:ser>
          <c:idx val="22"/>
          <c:order val="22"/>
          <c:tx>
            <c:strRef>
              <c:f>'Multi-Field'!$A$58</c:f>
              <c:strCache>
                <c:ptCount val="1"/>
              </c:strCache>
            </c:strRef>
          </c:tx>
          <c:spPr>
            <a:solidFill>
              <a:srgbClr val="CC99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'Multi-Field'!$FP$58</c:f>
              <c:numCache>
                <c:formatCode>0</c:formatCode>
                <c:ptCount val="1"/>
              </c:numCache>
            </c:numRef>
          </c:val>
        </c:ser>
        <c:ser>
          <c:idx val="23"/>
          <c:order val="23"/>
          <c:tx>
            <c:strRef>
              <c:f>'Multi-Field'!$A$59</c:f>
              <c:strCache>
                <c:ptCount val="1"/>
              </c:strCache>
            </c:strRef>
          </c:tx>
          <c:spPr>
            <a:solidFill>
              <a:srgbClr val="FFCC99"/>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'Multi-Field'!$FP$59</c:f>
              <c:numCache>
                <c:formatCode>0</c:formatCode>
                <c:ptCount val="1"/>
              </c:numCache>
            </c:numRef>
          </c:val>
        </c:ser>
        <c:ser>
          <c:idx val="24"/>
          <c:order val="24"/>
          <c:tx>
            <c:strRef>
              <c:f>'Multi-Field'!$A$60</c:f>
              <c:strCache>
                <c:ptCount val="1"/>
              </c:strCache>
            </c:strRef>
          </c:tx>
          <c:spPr>
            <a:solidFill>
              <a:srgbClr val="3366FF"/>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'Multi-Field'!$FP$60</c:f>
              <c:numCache>
                <c:formatCode>0</c:formatCode>
                <c:ptCount val="1"/>
              </c:numCache>
            </c:numRef>
          </c:val>
        </c:ser>
        <c:ser>
          <c:idx val="25"/>
          <c:order val="25"/>
          <c:tx>
            <c:strRef>
              <c:f>'Multi-Field'!$A$61</c:f>
              <c:strCache>
                <c:ptCount val="1"/>
              </c:strCache>
            </c:strRef>
          </c:tx>
          <c:spPr>
            <a:solidFill>
              <a:srgbClr val="33CCCC"/>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'Multi-Field'!$FP$61</c:f>
              <c:numCache>
                <c:formatCode>0</c:formatCode>
                <c:ptCount val="1"/>
              </c:numCache>
            </c:numRef>
          </c:val>
        </c:ser>
        <c:ser>
          <c:idx val="26"/>
          <c:order val="26"/>
          <c:tx>
            <c:strRef>
              <c:f>'Multi-Field'!$A$62</c:f>
              <c:strCache>
                <c:ptCount val="1"/>
              </c:strCache>
            </c:strRef>
          </c:tx>
          <c:spPr>
            <a:solidFill>
              <a:srgbClr val="99CC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'Multi-Field'!$FP$62</c:f>
              <c:numCache>
                <c:formatCode>0</c:formatCode>
                <c:ptCount val="1"/>
              </c:numCache>
            </c:numRef>
          </c:val>
        </c:ser>
        <c:ser>
          <c:idx val="27"/>
          <c:order val="27"/>
          <c:tx>
            <c:strRef>
              <c:f>'Multi-Field'!$A$63</c:f>
              <c:strCache>
                <c:ptCount val="1"/>
              </c:strCache>
            </c:strRef>
          </c:tx>
          <c:spPr>
            <a:solidFill>
              <a:srgbClr val="FFCC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'Multi-Field'!$FP$63</c:f>
              <c:numCache>
                <c:formatCode>0</c:formatCode>
                <c:ptCount val="1"/>
              </c:numCache>
            </c:numRef>
          </c:val>
        </c:ser>
        <c:ser>
          <c:idx val="28"/>
          <c:order val="28"/>
          <c:tx>
            <c:strRef>
              <c:f>'Multi-Field'!$A$64</c:f>
              <c:strCache>
                <c:ptCount val="1"/>
              </c:strCache>
            </c:strRef>
          </c:tx>
          <c:spPr>
            <a:solidFill>
              <a:srgbClr val="FF99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'Multi-Field'!$FP$64</c:f>
              <c:numCache>
                <c:formatCode>0</c:formatCode>
                <c:ptCount val="1"/>
              </c:numCache>
            </c:numRef>
          </c:val>
        </c:ser>
        <c:ser>
          <c:idx val="29"/>
          <c:order val="29"/>
          <c:tx>
            <c:strRef>
              <c:f>'Multi-Field'!$A$65</c:f>
              <c:strCache>
                <c:ptCount val="1"/>
              </c:strCache>
            </c:strRef>
          </c:tx>
          <c:spPr>
            <a:solidFill>
              <a:srgbClr val="FF66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'Multi-Field'!$FP$65</c:f>
              <c:numCache>
                <c:formatCode>0</c:formatCode>
                <c:ptCount val="1"/>
              </c:numCache>
            </c:numRef>
          </c:val>
        </c:ser>
        <c:ser>
          <c:idx val="30"/>
          <c:order val="30"/>
          <c:tx>
            <c:strRef>
              <c:f>'Multi-Field'!$A$66</c:f>
              <c:strCache>
                <c:ptCount val="1"/>
              </c:strCache>
            </c:strRef>
          </c:tx>
          <c:spPr>
            <a:solidFill>
              <a:srgbClr val="666699"/>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'Multi-Field'!$FP$66</c:f>
              <c:numCache>
                <c:formatCode>0</c:formatCode>
                <c:ptCount val="1"/>
              </c:numCache>
            </c:numRef>
          </c:val>
        </c:ser>
        <c:ser>
          <c:idx val="31"/>
          <c:order val="31"/>
          <c:tx>
            <c:strRef>
              <c:f>'Multi-Field'!$A$67</c:f>
              <c:strCache>
                <c:ptCount val="1"/>
              </c:strCache>
            </c:strRef>
          </c:tx>
          <c:spPr>
            <a:solidFill>
              <a:srgbClr val="969696"/>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'Multi-Field'!$FP$67</c:f>
              <c:numCache>
                <c:formatCode>0</c:formatCode>
                <c:ptCount val="1"/>
              </c:numCache>
            </c:numRef>
          </c:val>
        </c:ser>
        <c:ser>
          <c:idx val="32"/>
          <c:order val="32"/>
          <c:tx>
            <c:strRef>
              <c:f>'Multi-Field'!$A$68</c:f>
              <c:strCache>
                <c:ptCount val="1"/>
              </c:strCache>
            </c:strRef>
          </c:tx>
          <c:spPr>
            <a:solidFill>
              <a:srgbClr val="003366"/>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'Multi-Field'!$FP$68</c:f>
              <c:numCache>
                <c:formatCode>0</c:formatCode>
                <c:ptCount val="1"/>
              </c:numCache>
            </c:numRef>
          </c:val>
        </c:ser>
        <c:ser>
          <c:idx val="33"/>
          <c:order val="33"/>
          <c:tx>
            <c:strRef>
              <c:f>'Multi-Field'!$A$69</c:f>
              <c:strCache>
                <c:ptCount val="1"/>
              </c:strCache>
            </c:strRef>
          </c:tx>
          <c:spPr>
            <a:solidFill>
              <a:srgbClr val="339966"/>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'Multi-Field'!$FP$69</c:f>
              <c:numCache>
                <c:formatCode>0</c:formatCode>
                <c:ptCount val="1"/>
              </c:numCache>
            </c:numRef>
          </c:val>
        </c:ser>
        <c:ser>
          <c:idx val="34"/>
          <c:order val="34"/>
          <c:tx>
            <c:strRef>
              <c:f>'Multi-Field'!$A$70</c:f>
              <c:strCache>
                <c:ptCount val="1"/>
              </c:strCache>
            </c:strRef>
          </c:tx>
          <c:spPr>
            <a:solidFill>
              <a:srgbClr val="0033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'Multi-Field'!$FP$70</c:f>
              <c:numCache>
                <c:formatCode>0</c:formatCode>
                <c:ptCount val="1"/>
              </c:numCache>
            </c:numRef>
          </c:val>
        </c:ser>
        <c:ser>
          <c:idx val="35"/>
          <c:order val="35"/>
          <c:tx>
            <c:strRef>
              <c:f>'Multi-Field'!$A$71</c:f>
              <c:strCache>
                <c:ptCount val="1"/>
              </c:strCache>
            </c:strRef>
          </c:tx>
          <c:spPr>
            <a:solidFill>
              <a:srgbClr val="3333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'Multi-Field'!$FP$71</c:f>
              <c:numCache>
                <c:formatCode>0</c:formatCode>
                <c:ptCount val="1"/>
              </c:numCache>
            </c:numRef>
          </c:val>
        </c:ser>
        <c:ser>
          <c:idx val="36"/>
          <c:order val="36"/>
          <c:tx>
            <c:strRef>
              <c:f>'Multi-Field'!$A$72</c:f>
              <c:strCache>
                <c:ptCount val="1"/>
              </c:strCache>
            </c:strRef>
          </c:tx>
          <c:spPr>
            <a:solidFill>
              <a:srgbClr val="993300"/>
            </a:solidFill>
            <a:ln w="12700">
              <a:solidFill>
                <a:srgbClr val="000000"/>
              </a:solidFill>
              <a:prstDash val="solid"/>
            </a:ln>
          </c:spPr>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SerName val="1"/>
          </c:dLbls>
          <c:val>
            <c:numRef>
              <c:f>'Multi-Field'!$FP$72</c:f>
              <c:numCache>
                <c:formatCode>0</c:formatCode>
                <c:ptCount val="1"/>
              </c:numCache>
            </c:numRef>
          </c:val>
        </c:ser>
        <c:dLbls>
          <c:showSerName val="1"/>
        </c:dLbls>
        <c:axId val="132822912"/>
        <c:axId val="132824448"/>
      </c:barChart>
      <c:scatterChart>
        <c:scatterStyle val="lineMarker"/>
        <c:ser>
          <c:idx val="1"/>
          <c:order val="2"/>
          <c:tx>
            <c:v>250</c:v>
          </c:tx>
          <c:spPr>
            <a:ln w="38100">
              <a:solidFill>
                <a:srgbClr val="339966"/>
              </a:solidFill>
              <a:prstDash val="solid"/>
            </a:ln>
          </c:spPr>
          <c:marker>
            <c:symbol val="none"/>
          </c:marker>
          <c:dLbls>
            <c:delete val="1"/>
          </c:dLbls>
          <c:xVal>
            <c:numRef>
              <c:f>'Single Field'!$O$152:$P$152</c:f>
              <c:numCache>
                <c:formatCode>General</c:formatCode>
                <c:ptCount val="2"/>
                <c:pt idx="0">
                  <c:v>1</c:v>
                </c:pt>
                <c:pt idx="1">
                  <c:v>2</c:v>
                </c:pt>
              </c:numCache>
            </c:numRef>
          </c:xVal>
          <c:yVal>
            <c:numRef>
              <c:f>'Single Field'!$O$154:$P$154</c:f>
              <c:numCache>
                <c:formatCode>General</c:formatCode>
                <c:ptCount val="2"/>
                <c:pt idx="0">
                  <c:v>250</c:v>
                </c:pt>
                <c:pt idx="1">
                  <c:v>250</c:v>
                </c:pt>
              </c:numCache>
            </c:numRef>
          </c:yVal>
          <c:smooth val="1"/>
        </c:ser>
        <c:ser>
          <c:idx val="2"/>
          <c:order val="3"/>
          <c:tx>
            <c:v>2000</c:v>
          </c:tx>
          <c:spPr>
            <a:ln w="38100">
              <a:solidFill>
                <a:srgbClr val="FF0000"/>
              </a:solidFill>
              <a:prstDash val="solid"/>
            </a:ln>
          </c:spPr>
          <c:marker>
            <c:symbol val="none"/>
          </c:marker>
          <c:dLbls>
            <c:delete val="1"/>
          </c:dLbls>
          <c:xVal>
            <c:numRef>
              <c:f>'Single Field'!$O$152:$P$152</c:f>
              <c:numCache>
                <c:formatCode>General</c:formatCode>
                <c:ptCount val="2"/>
                <c:pt idx="0">
                  <c:v>1</c:v>
                </c:pt>
                <c:pt idx="1">
                  <c:v>2</c:v>
                </c:pt>
              </c:numCache>
            </c:numRef>
          </c:xVal>
          <c:yVal>
            <c:numRef>
              <c:f>'Single Field'!$O$153:$P$153</c:f>
              <c:numCache>
                <c:formatCode>General</c:formatCode>
                <c:ptCount val="2"/>
                <c:pt idx="0">
                  <c:v>2000</c:v>
                </c:pt>
                <c:pt idx="1">
                  <c:v>2000</c:v>
                </c:pt>
              </c:numCache>
            </c:numRef>
          </c:yVal>
          <c:smooth val="1"/>
        </c:ser>
        <c:dLbls>
          <c:showSerName val="1"/>
        </c:dLbls>
        <c:axId val="132826624"/>
        <c:axId val="132828160"/>
      </c:scatterChart>
      <c:catAx>
        <c:axId val="132822912"/>
        <c:scaling>
          <c:orientation val="minMax"/>
        </c:scaling>
        <c:axPos val="b"/>
        <c:majorTickMark val="none"/>
        <c:tickLblPos val="none"/>
        <c:spPr>
          <a:ln w="3175">
            <a:solidFill>
              <a:srgbClr val="000000"/>
            </a:solidFill>
            <a:prstDash val="solid"/>
          </a:ln>
        </c:spPr>
        <c:crossAx val="132824448"/>
        <c:crossesAt val="1"/>
        <c:auto val="1"/>
        <c:lblAlgn val="ctr"/>
        <c:lblOffset val="100"/>
        <c:tickMarkSkip val="1"/>
      </c:catAx>
      <c:valAx>
        <c:axId val="132824448"/>
        <c:scaling>
          <c:orientation val="minMax"/>
          <c:max val="10000"/>
        </c:scaling>
        <c:axPos val="l"/>
        <c:title>
          <c:tx>
            <c:rich>
              <a:bodyPr/>
              <a:lstStyle/>
              <a:p>
                <a:pPr>
                  <a:defRPr sz="1450" b="1" i="0" u="none" strike="noStrike" baseline="0">
                    <a:solidFill>
                      <a:srgbClr val="000000"/>
                    </a:solidFill>
                    <a:latin typeface="Arial"/>
                    <a:ea typeface="Arial"/>
                    <a:cs typeface="Arial"/>
                  </a:defRPr>
                </a:pPr>
                <a:r>
                  <a:rPr lang="en-US"/>
                  <a:t>Stalk Nitrate (ppm)</a:t>
                </a:r>
              </a:p>
            </c:rich>
          </c:tx>
          <c:layout>
            <c:manualLayout>
              <c:xMode val="edge"/>
              <c:yMode val="edge"/>
              <c:x val="1.6987542468856177E-2"/>
              <c:y val="0.36753445635528331"/>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2822912"/>
        <c:crosses val="autoZero"/>
        <c:crossBetween val="between"/>
        <c:majorUnit val="500"/>
      </c:valAx>
      <c:valAx>
        <c:axId val="132826624"/>
        <c:scaling>
          <c:orientation val="minMax"/>
          <c:max val="2"/>
          <c:min val="1"/>
        </c:scaling>
        <c:axPos val="t"/>
        <c:numFmt formatCode="General" sourceLinked="1"/>
        <c:majorTickMark val="none"/>
        <c:tickLblPos val="none"/>
        <c:spPr>
          <a:ln w="9525">
            <a:noFill/>
          </a:ln>
        </c:spPr>
        <c:crossAx val="132828160"/>
        <c:crosses val="max"/>
        <c:crossBetween val="midCat"/>
      </c:valAx>
      <c:valAx>
        <c:axId val="132828160"/>
        <c:scaling>
          <c:orientation val="minMax"/>
        </c:scaling>
        <c:delete val="1"/>
        <c:axPos val="r"/>
        <c:numFmt formatCode="General" sourceLinked="1"/>
        <c:tickLblPos val="none"/>
        <c:crossAx val="132826624"/>
        <c:crosses val="max"/>
        <c:crossBetween val="midCat"/>
      </c:valAx>
      <c:spPr>
        <a:noFill/>
        <a:ln w="3175">
          <a:solidFill>
            <a:srgbClr val="000000"/>
          </a:solidFill>
          <a:prstDash val="solid"/>
        </a:ln>
      </c:spPr>
    </c:plotArea>
    <c:plotVisOnly val="1"/>
    <c:dispBlanksAs val="gap"/>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nmsp.css.cornell.edu/" TargetMode="External"/><Relationship Id="rId1" Type="http://schemas.openxmlformats.org/officeDocument/2006/relationships/chart" Target="../charts/chart1.xml"/><Relationship Id="rId4" Type="http://schemas.openxmlformats.org/officeDocument/2006/relationships/chart" Target="../charts/chart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nmsp.css.cornell.edu/" TargetMode="Externa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nmsp.css.cornell.edu/" TargetMode="External"/><Relationship Id="rId1" Type="http://schemas.openxmlformats.org/officeDocument/2006/relationships/chart" Target="../charts/chart4.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hyperlink" Target="http://nmsp.css.cornell.edu/" TargetMode="Externa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85725</xdr:colOff>
      <xdr:row>147</xdr:row>
      <xdr:rowOff>76200</xdr:rowOff>
    </xdr:from>
    <xdr:to>
      <xdr:col>6</xdr:col>
      <xdr:colOff>1219200</xdr:colOff>
      <xdr:row>155</xdr:row>
      <xdr:rowOff>295275</xdr:rowOff>
    </xdr:to>
    <xdr:graphicFrame macro="">
      <xdr:nvGraphicFramePr>
        <xdr:cNvPr id="2260"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361950</xdr:colOff>
      <xdr:row>153</xdr:row>
      <xdr:rowOff>190500</xdr:rowOff>
    </xdr:from>
    <xdr:to>
      <xdr:col>6</xdr:col>
      <xdr:colOff>1066800</xdr:colOff>
      <xdr:row>155</xdr:row>
      <xdr:rowOff>19050</xdr:rowOff>
    </xdr:to>
    <xdr:sp macro="" textlink="">
      <xdr:nvSpPr>
        <xdr:cNvPr id="4155" name="Text Box 9"/>
        <xdr:cNvSpPr txBox="1">
          <a:spLocks noChangeArrowheads="1"/>
        </xdr:cNvSpPr>
      </xdr:nvSpPr>
      <xdr:spPr bwMode="auto">
        <a:xfrm>
          <a:off x="6496050" y="32070675"/>
          <a:ext cx="704850" cy="323850"/>
        </a:xfrm>
        <a:prstGeom prst="rect">
          <a:avLst/>
        </a:prstGeom>
        <a:solidFill>
          <a:srgbClr val="CCFFCC"/>
        </a:solidFill>
        <a:ln w="9525">
          <a:solidFill>
            <a:srgbClr val="000000"/>
          </a:solidFill>
          <a:miter lim="800000"/>
          <a:headEnd/>
          <a:tailEnd/>
        </a:ln>
      </xdr:spPr>
      <xdr:txBody>
        <a:bodyPr vertOverflow="clip" wrap="square" lIns="27432" tIns="22860" rIns="0" bIns="0" anchor="ctr" upright="1"/>
        <a:lstStyle/>
        <a:p>
          <a:pPr algn="l" rtl="0">
            <a:defRPr sz="1000"/>
          </a:pPr>
          <a:r>
            <a:rPr lang="en-US" sz="1000" b="0" i="0" u="none" strike="noStrike" baseline="0">
              <a:solidFill>
                <a:srgbClr val="000000"/>
              </a:solidFill>
              <a:latin typeface="Arial"/>
              <a:cs typeface="Arial"/>
            </a:rPr>
            <a:t>Optimum N</a:t>
          </a:r>
        </a:p>
      </xdr:txBody>
    </xdr:sp>
    <xdr:clientData/>
  </xdr:twoCellAnchor>
  <xdr:twoCellAnchor editAs="oneCell">
    <xdr:from>
      <xdr:col>8</xdr:col>
      <xdr:colOff>1409700</xdr:colOff>
      <xdr:row>1</xdr:row>
      <xdr:rowOff>9525</xdr:rowOff>
    </xdr:from>
    <xdr:to>
      <xdr:col>9</xdr:col>
      <xdr:colOff>476250</xdr:colOff>
      <xdr:row>2</xdr:row>
      <xdr:rowOff>314325</xdr:rowOff>
    </xdr:to>
    <xdr:pic>
      <xdr:nvPicPr>
        <xdr:cNvPr id="2262" name="Picture 34" descr="logo75">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9620250" y="114300"/>
          <a:ext cx="676275" cy="609600"/>
        </a:xfrm>
        <a:prstGeom prst="rect">
          <a:avLst/>
        </a:prstGeom>
        <a:noFill/>
        <a:ln w="19050">
          <a:solidFill>
            <a:srgbClr val="000000"/>
          </a:solidFill>
          <a:miter lim="800000"/>
          <a:headEnd/>
          <a:tailEnd/>
        </a:ln>
      </xdr:spPr>
    </xdr:pic>
    <xdr:clientData/>
  </xdr:twoCellAnchor>
  <xdr:twoCellAnchor>
    <xdr:from>
      <xdr:col>4</xdr:col>
      <xdr:colOff>66675</xdr:colOff>
      <xdr:row>136</xdr:row>
      <xdr:rowOff>57150</xdr:rowOff>
    </xdr:from>
    <xdr:to>
      <xdr:col>6</xdr:col>
      <xdr:colOff>1104900</xdr:colOff>
      <xdr:row>144</xdr:row>
      <xdr:rowOff>171450</xdr:rowOff>
    </xdr:to>
    <xdr:graphicFrame macro="">
      <xdr:nvGraphicFramePr>
        <xdr:cNvPr id="2263"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361949</xdr:colOff>
      <xdr:row>147</xdr:row>
      <xdr:rowOff>219075</xdr:rowOff>
    </xdr:from>
    <xdr:to>
      <xdr:col>6</xdr:col>
      <xdr:colOff>1066800</xdr:colOff>
      <xdr:row>153</xdr:row>
      <xdr:rowOff>180974</xdr:rowOff>
    </xdr:to>
    <xdr:sp macro="" textlink="">
      <xdr:nvSpPr>
        <xdr:cNvPr id="4154" name="Text Box 9"/>
        <xdr:cNvSpPr txBox="1">
          <a:spLocks noChangeArrowheads="1"/>
        </xdr:cNvSpPr>
      </xdr:nvSpPr>
      <xdr:spPr bwMode="auto">
        <a:xfrm>
          <a:off x="6496049" y="30613350"/>
          <a:ext cx="704851" cy="1447799"/>
        </a:xfrm>
        <a:prstGeom prst="rect">
          <a:avLst/>
        </a:prstGeom>
        <a:solidFill>
          <a:srgbClr val="FF8080"/>
        </a:solidFill>
        <a:ln w="9525">
          <a:solidFill>
            <a:srgbClr val="000000"/>
          </a:solidFill>
          <a:miter lim="800000"/>
          <a:headEnd/>
          <a:tailEnd/>
        </a:ln>
      </xdr:spPr>
      <xdr:txBody>
        <a:bodyPr vertOverflow="clip" wrap="square" lIns="27432" tIns="22860" rIns="0" bIns="0" anchor="ctr" upright="1"/>
        <a:lstStyle/>
        <a:p>
          <a:pPr algn="l" rtl="0">
            <a:defRPr sz="1000"/>
          </a:pPr>
          <a:r>
            <a:rPr lang="en-US" sz="1000" b="0" i="0" u="none" strike="noStrike" baseline="0">
              <a:solidFill>
                <a:srgbClr val="000000"/>
              </a:solidFill>
              <a:latin typeface="Arial"/>
              <a:cs typeface="Arial"/>
            </a:rPr>
            <a:t>Excess N</a:t>
          </a:r>
        </a:p>
      </xdr:txBody>
    </xdr:sp>
    <xdr:clientData/>
  </xdr:twoCellAnchor>
  <xdr:twoCellAnchor editAs="oneCell">
    <xdr:from>
      <xdr:col>6</xdr:col>
      <xdr:colOff>361950</xdr:colOff>
      <xdr:row>155</xdr:row>
      <xdr:rowOff>28575</xdr:rowOff>
    </xdr:from>
    <xdr:to>
      <xdr:col>6</xdr:col>
      <xdr:colOff>1066800</xdr:colOff>
      <xdr:row>155</xdr:row>
      <xdr:rowOff>257175</xdr:rowOff>
    </xdr:to>
    <xdr:sp macro="" textlink="">
      <xdr:nvSpPr>
        <xdr:cNvPr id="8" name="Text Box 9"/>
        <xdr:cNvSpPr txBox="1">
          <a:spLocks noChangeArrowheads="1"/>
        </xdr:cNvSpPr>
      </xdr:nvSpPr>
      <xdr:spPr bwMode="auto">
        <a:xfrm>
          <a:off x="6496050" y="32404050"/>
          <a:ext cx="704850" cy="228600"/>
        </a:xfrm>
        <a:prstGeom prst="rect">
          <a:avLst/>
        </a:prstGeom>
        <a:solidFill>
          <a:srgbClr val="FFFFCC"/>
        </a:solidFill>
        <a:ln w="9525">
          <a:solidFill>
            <a:srgbClr val="000000"/>
          </a:solidFill>
          <a:miter lim="800000"/>
          <a:headEnd/>
          <a:tailEnd/>
        </a:ln>
      </xdr:spPr>
      <xdr:txBody>
        <a:bodyPr vertOverflow="clip" wrap="square" lIns="27432" tIns="22860" rIns="0" bIns="0" anchor="ctr" upright="1"/>
        <a:lstStyle/>
        <a:p>
          <a:pPr algn="l" rtl="0">
            <a:defRPr sz="1000"/>
          </a:pPr>
          <a:r>
            <a:rPr lang="en-US" sz="1000" b="0" i="0" u="none" strike="noStrike" baseline="0">
              <a:solidFill>
                <a:srgbClr val="000000"/>
              </a:solidFill>
              <a:latin typeface="Arial"/>
              <a:cs typeface="Arial"/>
            </a:rPr>
            <a:t>Deficient N</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0.88485</cdr:x>
      <cdr:y>0.95079</cdr:y>
    </cdr:from>
    <cdr:to>
      <cdr:x>0.99114</cdr:x>
      <cdr:y>0.98889</cdr:y>
    </cdr:to>
    <cdr:sp macro="" textlink="">
      <cdr:nvSpPr>
        <cdr:cNvPr id="12289" name="Text Box 9"/>
        <cdr:cNvSpPr txBox="1">
          <a:spLocks xmlns:a="http://schemas.openxmlformats.org/drawingml/2006/main" noChangeArrowheads="1"/>
        </cdr:cNvSpPr>
      </cdr:nvSpPr>
      <cdr:spPr bwMode="auto">
        <a:xfrm xmlns:a="http://schemas.openxmlformats.org/drawingml/2006/main">
          <a:off x="7450525" y="5705475"/>
          <a:ext cx="894973" cy="228600"/>
        </a:xfrm>
        <a:prstGeom xmlns:a="http://schemas.openxmlformats.org/drawingml/2006/main" prst="rect">
          <a:avLst/>
        </a:prstGeom>
        <a:solidFill xmlns:a="http://schemas.openxmlformats.org/drawingml/2006/main">
          <a:srgbClr val="FFFFCC"/>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Deficient N</a:t>
          </a:r>
        </a:p>
      </cdr:txBody>
    </cdr:sp>
  </cdr:relSizeAnchor>
  <cdr:relSizeAnchor xmlns:cdr="http://schemas.openxmlformats.org/drawingml/2006/chartDrawing">
    <cdr:from>
      <cdr:x>0.8851</cdr:x>
      <cdr:y>0.02269</cdr:y>
    </cdr:from>
    <cdr:to>
      <cdr:x>0.99138</cdr:x>
      <cdr:y>0.78413</cdr:y>
    </cdr:to>
    <cdr:sp macro="" textlink="">
      <cdr:nvSpPr>
        <cdr:cNvPr id="12291" name="Text Box 9"/>
        <cdr:cNvSpPr txBox="1">
          <a:spLocks xmlns:a="http://schemas.openxmlformats.org/drawingml/2006/main" noChangeArrowheads="1"/>
        </cdr:cNvSpPr>
      </cdr:nvSpPr>
      <cdr:spPr bwMode="auto">
        <a:xfrm xmlns:a="http://schemas.openxmlformats.org/drawingml/2006/main">
          <a:off x="7452631" y="136157"/>
          <a:ext cx="894888" cy="4569193"/>
        </a:xfrm>
        <a:prstGeom xmlns:a="http://schemas.openxmlformats.org/drawingml/2006/main" prst="rect">
          <a:avLst/>
        </a:prstGeom>
        <a:solidFill xmlns:a="http://schemas.openxmlformats.org/drawingml/2006/main">
          <a:srgbClr val="FF8080"/>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Excess N</a:t>
          </a:r>
        </a:p>
      </cdr:txBody>
    </cdr:sp>
  </cdr:relSizeAnchor>
  <cdr:relSizeAnchor xmlns:cdr="http://schemas.openxmlformats.org/drawingml/2006/chartDrawing">
    <cdr:from>
      <cdr:x>0.88485</cdr:x>
      <cdr:y>0.78571</cdr:y>
    </cdr:from>
    <cdr:to>
      <cdr:x>0.99114</cdr:x>
      <cdr:y>0.95079</cdr:y>
    </cdr:to>
    <cdr:sp macro="" textlink="">
      <cdr:nvSpPr>
        <cdr:cNvPr id="12290" name="Text Box 9"/>
        <cdr:cNvSpPr txBox="1">
          <a:spLocks xmlns:a="http://schemas.openxmlformats.org/drawingml/2006/main" noChangeArrowheads="1"/>
        </cdr:cNvSpPr>
      </cdr:nvSpPr>
      <cdr:spPr bwMode="auto">
        <a:xfrm xmlns:a="http://schemas.openxmlformats.org/drawingml/2006/main">
          <a:off x="7450525" y="4714874"/>
          <a:ext cx="894973" cy="990601"/>
        </a:xfrm>
        <a:prstGeom xmlns:a="http://schemas.openxmlformats.org/drawingml/2006/main" prst="rect">
          <a:avLst/>
        </a:prstGeom>
        <a:solidFill xmlns:a="http://schemas.openxmlformats.org/drawingml/2006/main">
          <a:srgbClr val="CCFFCC"/>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Optimum N</a:t>
          </a:r>
        </a:p>
      </cdr:txBody>
    </cdr:sp>
  </cdr:relSizeAnchor>
</c:userShapes>
</file>

<file path=xl/drawings/drawing11.xml><?xml version="1.0" encoding="utf-8"?>
<c:userShapes xmlns:c="http://schemas.openxmlformats.org/drawingml/2006/chart">
  <cdr:relSizeAnchor xmlns:cdr="http://schemas.openxmlformats.org/drawingml/2006/chartDrawing">
    <cdr:from>
      <cdr:x>0.88682</cdr:x>
      <cdr:y>0.95253</cdr:y>
    </cdr:from>
    <cdr:to>
      <cdr:x>0.99311</cdr:x>
      <cdr:y>0.98775</cdr:y>
    </cdr:to>
    <cdr:sp macro="" textlink="">
      <cdr:nvSpPr>
        <cdr:cNvPr id="50177" name="Text Box 9"/>
        <cdr:cNvSpPr txBox="1">
          <a:spLocks xmlns:a="http://schemas.openxmlformats.org/drawingml/2006/main" noChangeArrowheads="1"/>
        </cdr:cNvSpPr>
      </cdr:nvSpPr>
      <cdr:spPr bwMode="auto">
        <a:xfrm xmlns:a="http://schemas.openxmlformats.org/drawingml/2006/main">
          <a:off x="7458666" y="5924549"/>
          <a:ext cx="893960" cy="219075"/>
        </a:xfrm>
        <a:prstGeom xmlns:a="http://schemas.openxmlformats.org/drawingml/2006/main" prst="rect">
          <a:avLst/>
        </a:prstGeom>
        <a:solidFill xmlns:a="http://schemas.openxmlformats.org/drawingml/2006/main">
          <a:srgbClr val="FFFFCC"/>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Deficient N</a:t>
          </a:r>
        </a:p>
      </cdr:txBody>
    </cdr:sp>
  </cdr:relSizeAnchor>
  <cdr:relSizeAnchor xmlns:cdr="http://schemas.openxmlformats.org/drawingml/2006/chartDrawing">
    <cdr:from>
      <cdr:x>0.88682</cdr:x>
      <cdr:y>0.02119</cdr:y>
    </cdr:from>
    <cdr:to>
      <cdr:x>0.99311</cdr:x>
      <cdr:y>0.7856</cdr:y>
    </cdr:to>
    <cdr:sp macro="" textlink="">
      <cdr:nvSpPr>
        <cdr:cNvPr id="50178" name="Text Box 9"/>
        <cdr:cNvSpPr txBox="1">
          <a:spLocks xmlns:a="http://schemas.openxmlformats.org/drawingml/2006/main" noChangeArrowheads="1"/>
        </cdr:cNvSpPr>
      </cdr:nvSpPr>
      <cdr:spPr bwMode="auto">
        <a:xfrm xmlns:a="http://schemas.openxmlformats.org/drawingml/2006/main">
          <a:off x="7458666" y="131797"/>
          <a:ext cx="893960" cy="4754527"/>
        </a:xfrm>
        <a:prstGeom xmlns:a="http://schemas.openxmlformats.org/drawingml/2006/main" prst="rect">
          <a:avLst/>
        </a:prstGeom>
        <a:solidFill xmlns:a="http://schemas.openxmlformats.org/drawingml/2006/main">
          <a:srgbClr val="FF8080"/>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Excess N</a:t>
          </a:r>
        </a:p>
      </cdr:txBody>
    </cdr:sp>
  </cdr:relSizeAnchor>
  <cdr:relSizeAnchor xmlns:cdr="http://schemas.openxmlformats.org/drawingml/2006/chartDrawing">
    <cdr:from>
      <cdr:x>0.88682</cdr:x>
      <cdr:y>0.78714</cdr:y>
    </cdr:from>
    <cdr:to>
      <cdr:x>0.99311</cdr:x>
      <cdr:y>0.95253</cdr:y>
    </cdr:to>
    <cdr:sp macro="" textlink="">
      <cdr:nvSpPr>
        <cdr:cNvPr id="50179" name="Text Box 9"/>
        <cdr:cNvSpPr txBox="1">
          <a:spLocks xmlns:a="http://schemas.openxmlformats.org/drawingml/2006/main" noChangeArrowheads="1"/>
        </cdr:cNvSpPr>
      </cdr:nvSpPr>
      <cdr:spPr bwMode="auto">
        <a:xfrm xmlns:a="http://schemas.openxmlformats.org/drawingml/2006/main">
          <a:off x="7458666" y="4895850"/>
          <a:ext cx="893960" cy="1028700"/>
        </a:xfrm>
        <a:prstGeom xmlns:a="http://schemas.openxmlformats.org/drawingml/2006/main" prst="rect">
          <a:avLst/>
        </a:prstGeom>
        <a:solidFill xmlns:a="http://schemas.openxmlformats.org/drawingml/2006/main">
          <a:srgbClr val="CCFFCC"/>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Optimum N</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10</xdr:col>
      <xdr:colOff>590550</xdr:colOff>
      <xdr:row>29</xdr:row>
      <xdr:rowOff>114300</xdr:rowOff>
    </xdr:to>
    <xdr:grpSp>
      <xdr:nvGrpSpPr>
        <xdr:cNvPr id="23676" name="Group 3"/>
        <xdr:cNvGrpSpPr>
          <a:grpSpLocks/>
        </xdr:cNvGrpSpPr>
      </xdr:nvGrpSpPr>
      <xdr:grpSpPr bwMode="auto">
        <a:xfrm>
          <a:off x="104775" y="76200"/>
          <a:ext cx="6581775" cy="4733925"/>
          <a:chOff x="2495550" y="438150"/>
          <a:chExt cx="4577800" cy="2743200"/>
        </a:xfrm>
      </xdr:grpSpPr>
      <xdr:graphicFrame macro="">
        <xdr:nvGraphicFramePr>
          <xdr:cNvPr id="23680" name="Chart 1"/>
          <xdr:cNvGraphicFramePr>
            <a:graphicFrameLocks/>
          </xdr:cNvGraphicFramePr>
        </xdr:nvGraphicFramePr>
        <xdr:xfrm>
          <a:off x="2495550" y="438150"/>
          <a:ext cx="4572000" cy="27432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2"/>
          <xdr:cNvSpPr txBox="1"/>
        </xdr:nvSpPr>
        <xdr:spPr>
          <a:xfrm>
            <a:off x="3005667" y="1420624"/>
            <a:ext cx="4067683" cy="1247411"/>
          </a:xfrm>
          <a:prstGeom prst="rect">
            <a:avLst/>
          </a:prstGeom>
          <a:solidFill>
            <a:schemeClr val="accent3">
              <a:alpha val="19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t" anchorCtr="1"/>
          <a:lstStyle/>
          <a:p>
            <a:r>
              <a:rPr lang="en-US" sz="1200" b="1" cap="small" baseline="0"/>
              <a:t>Optimum Range</a:t>
            </a:r>
          </a:p>
        </xdr:txBody>
      </xdr:sp>
    </xdr:grpSp>
    <xdr:clientData/>
  </xdr:twoCellAnchor>
  <xdr:oneCellAnchor>
    <xdr:from>
      <xdr:col>10</xdr:col>
      <xdr:colOff>161925</xdr:colOff>
      <xdr:row>0</xdr:row>
      <xdr:rowOff>114300</xdr:rowOff>
    </xdr:from>
    <xdr:ext cx="356893" cy="1581150"/>
    <xdr:sp macro="" textlink="">
      <xdr:nvSpPr>
        <xdr:cNvPr id="6" name="TextBox 5"/>
        <xdr:cNvSpPr txBox="1"/>
      </xdr:nvSpPr>
      <xdr:spPr>
        <a:xfrm>
          <a:off x="6257925" y="114300"/>
          <a:ext cx="356893" cy="1581150"/>
        </a:xfrm>
        <a:prstGeom prst="rect">
          <a:avLst/>
        </a:prstGeom>
        <a:solidFill>
          <a:srgbClr val="FF0000"/>
        </a:solidFill>
        <a:ln>
          <a:solidFill>
            <a:prstClr val="black"/>
          </a:solidFill>
        </a:ln>
      </xdr:spPr>
      <xdr:style>
        <a:lnRef idx="0">
          <a:scrgbClr r="0" g="0" b="0"/>
        </a:lnRef>
        <a:fillRef idx="0">
          <a:scrgbClr r="0" g="0" b="0"/>
        </a:fillRef>
        <a:effectRef idx="0">
          <a:scrgbClr r="0" g="0" b="0"/>
        </a:effectRef>
        <a:fontRef idx="minor">
          <a:schemeClr val="tx1"/>
        </a:fontRef>
      </xdr:style>
      <xdr:txBody>
        <a:bodyPr vertOverflow="clip" vert="vert270" wrap="square" rtlCol="0" anchor="ctr" anchorCtr="1">
          <a:noAutofit/>
        </a:bodyPr>
        <a:lstStyle/>
        <a:p>
          <a:r>
            <a:rPr lang="en-US" sz="1200" b="1"/>
            <a:t>Very High</a:t>
          </a:r>
        </a:p>
      </xdr:txBody>
    </xdr:sp>
    <xdr:clientData/>
  </xdr:oneCellAnchor>
  <xdr:oneCellAnchor>
    <xdr:from>
      <xdr:col>10</xdr:col>
      <xdr:colOff>161925</xdr:colOff>
      <xdr:row>11</xdr:row>
      <xdr:rowOff>0</xdr:rowOff>
    </xdr:from>
    <xdr:ext cx="333375" cy="2105025"/>
    <xdr:sp macro="" textlink="">
      <xdr:nvSpPr>
        <xdr:cNvPr id="8" name="TextBox 7"/>
        <xdr:cNvSpPr txBox="1"/>
      </xdr:nvSpPr>
      <xdr:spPr>
        <a:xfrm>
          <a:off x="6257925" y="1781175"/>
          <a:ext cx="333375" cy="2105025"/>
        </a:xfrm>
        <a:prstGeom prst="rect">
          <a:avLst/>
        </a:prstGeom>
        <a:solidFill>
          <a:schemeClr val="accent3"/>
        </a:solidFill>
        <a:ln>
          <a:solidFill>
            <a:prstClr val="black"/>
          </a:solidFill>
        </a:ln>
      </xdr:spPr>
      <xdr:style>
        <a:lnRef idx="0">
          <a:scrgbClr r="0" g="0" b="0"/>
        </a:lnRef>
        <a:fillRef idx="0">
          <a:scrgbClr r="0" g="0" b="0"/>
        </a:fillRef>
        <a:effectRef idx="0">
          <a:scrgbClr r="0" g="0" b="0"/>
        </a:effectRef>
        <a:fontRef idx="minor">
          <a:schemeClr val="tx1"/>
        </a:fontRef>
      </xdr:style>
      <xdr:txBody>
        <a:bodyPr vertOverflow="clip" vert="vert270" wrap="square" rtlCol="0" anchor="ctr" anchorCtr="1">
          <a:noAutofit/>
        </a:bodyPr>
        <a:lstStyle/>
        <a:p>
          <a:r>
            <a:rPr lang="en-US" sz="1200" b="1"/>
            <a:t>Optimum</a:t>
          </a:r>
        </a:p>
      </xdr:txBody>
    </xdr:sp>
    <xdr:clientData/>
  </xdr:oneCellAnchor>
  <xdr:oneCellAnchor>
    <xdr:from>
      <xdr:col>10</xdr:col>
      <xdr:colOff>152400</xdr:colOff>
      <xdr:row>24</xdr:row>
      <xdr:rowOff>57150</xdr:rowOff>
    </xdr:from>
    <xdr:ext cx="361950" cy="352423"/>
    <xdr:sp macro="" textlink="">
      <xdr:nvSpPr>
        <xdr:cNvPr id="10" name="TextBox 9"/>
        <xdr:cNvSpPr txBox="1"/>
      </xdr:nvSpPr>
      <xdr:spPr>
        <a:xfrm>
          <a:off x="6248400" y="3943350"/>
          <a:ext cx="361950" cy="352423"/>
        </a:xfrm>
        <a:prstGeom prst="rect">
          <a:avLst/>
        </a:prstGeom>
        <a:solidFill>
          <a:srgbClr val="FFFF00"/>
        </a:solidFill>
        <a:ln>
          <a:solidFill>
            <a:prstClr val="black"/>
          </a:solidFill>
        </a:ln>
      </xdr:spPr>
      <xdr:style>
        <a:lnRef idx="0">
          <a:scrgbClr r="0" g="0" b="0"/>
        </a:lnRef>
        <a:fillRef idx="0">
          <a:scrgbClr r="0" g="0" b="0"/>
        </a:fillRef>
        <a:effectRef idx="0">
          <a:scrgbClr r="0" g="0" b="0"/>
        </a:effectRef>
        <a:fontRef idx="minor">
          <a:schemeClr val="tx1"/>
        </a:fontRef>
      </xdr:style>
      <xdr:txBody>
        <a:bodyPr vertOverflow="clip" vert="vert270" wrap="square" rtlCol="0" anchor="ctr" anchorCtr="1">
          <a:noAutofit/>
        </a:bodyPr>
        <a:lstStyle/>
        <a:p>
          <a:r>
            <a:rPr lang="en-US" sz="1200" b="1"/>
            <a:t>Low</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2</xdr:col>
      <xdr:colOff>0</xdr:colOff>
      <xdr:row>1</xdr:row>
      <xdr:rowOff>0</xdr:rowOff>
    </xdr:from>
    <xdr:to>
      <xdr:col>12</xdr:col>
      <xdr:colOff>476250</xdr:colOff>
      <xdr:row>30</xdr:row>
      <xdr:rowOff>38100</xdr:rowOff>
    </xdr:to>
    <xdr:graphicFrame macro="">
      <xdr:nvGraphicFramePr>
        <xdr:cNvPr id="2928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47625</xdr:colOff>
      <xdr:row>25</xdr:row>
      <xdr:rowOff>133350</xdr:rowOff>
    </xdr:from>
    <xdr:ext cx="361950" cy="352423"/>
    <xdr:sp macro="" textlink="">
      <xdr:nvSpPr>
        <xdr:cNvPr id="4" name="TextBox 3"/>
        <xdr:cNvSpPr txBox="1"/>
      </xdr:nvSpPr>
      <xdr:spPr>
        <a:xfrm>
          <a:off x="7362825" y="4181475"/>
          <a:ext cx="361950" cy="352423"/>
        </a:xfrm>
        <a:prstGeom prst="rect">
          <a:avLst/>
        </a:prstGeom>
        <a:solidFill>
          <a:srgbClr val="FFFF00"/>
        </a:solidFill>
        <a:ln>
          <a:solidFill>
            <a:prstClr val="black"/>
          </a:solidFill>
        </a:ln>
      </xdr:spPr>
      <xdr:style>
        <a:lnRef idx="0">
          <a:scrgbClr r="0" g="0" b="0"/>
        </a:lnRef>
        <a:fillRef idx="0">
          <a:scrgbClr r="0" g="0" b="0"/>
        </a:fillRef>
        <a:effectRef idx="0">
          <a:scrgbClr r="0" g="0" b="0"/>
        </a:effectRef>
        <a:fontRef idx="minor">
          <a:schemeClr val="tx1"/>
        </a:fontRef>
      </xdr:style>
      <xdr:txBody>
        <a:bodyPr vertOverflow="clip" vert="vert270" wrap="square" rtlCol="0" anchor="ctr" anchorCtr="1">
          <a:noAutofit/>
        </a:bodyPr>
        <a:lstStyle/>
        <a:p>
          <a:r>
            <a:rPr lang="en-US" sz="1200" b="1"/>
            <a:t>Low</a:t>
          </a:r>
        </a:p>
      </xdr:txBody>
    </xdr:sp>
    <xdr:clientData/>
  </xdr:oneCellAnchor>
  <xdr:oneCellAnchor>
    <xdr:from>
      <xdr:col>12</xdr:col>
      <xdr:colOff>57150</xdr:colOff>
      <xdr:row>21</xdr:row>
      <xdr:rowOff>133350</xdr:rowOff>
    </xdr:from>
    <xdr:ext cx="333375" cy="571500"/>
    <xdr:sp macro="" textlink="">
      <xdr:nvSpPr>
        <xdr:cNvPr id="5" name="TextBox 4"/>
        <xdr:cNvSpPr txBox="1"/>
      </xdr:nvSpPr>
      <xdr:spPr>
        <a:xfrm>
          <a:off x="7372350" y="3533775"/>
          <a:ext cx="333375" cy="571500"/>
        </a:xfrm>
        <a:prstGeom prst="rect">
          <a:avLst/>
        </a:prstGeom>
        <a:solidFill>
          <a:schemeClr val="accent3"/>
        </a:solidFill>
        <a:ln>
          <a:solidFill>
            <a:prstClr val="black"/>
          </a:solidFill>
        </a:ln>
      </xdr:spPr>
      <xdr:style>
        <a:lnRef idx="0">
          <a:scrgbClr r="0" g="0" b="0"/>
        </a:lnRef>
        <a:fillRef idx="0">
          <a:scrgbClr r="0" g="0" b="0"/>
        </a:fillRef>
        <a:effectRef idx="0">
          <a:scrgbClr r="0" g="0" b="0"/>
        </a:effectRef>
        <a:fontRef idx="minor">
          <a:schemeClr val="tx1"/>
        </a:fontRef>
      </xdr:style>
      <xdr:txBody>
        <a:bodyPr vertOverflow="clip" vert="vert270" wrap="square" rtlCol="0" anchor="ctr" anchorCtr="1">
          <a:noAutofit/>
        </a:bodyPr>
        <a:lstStyle/>
        <a:p>
          <a:endParaRPr lang="en-US"/>
        </a:p>
      </xdr:txBody>
    </xdr:sp>
    <xdr:clientData/>
  </xdr:oneCellAnchor>
  <xdr:oneCellAnchor>
    <xdr:from>
      <xdr:col>12</xdr:col>
      <xdr:colOff>38100</xdr:colOff>
      <xdr:row>1</xdr:row>
      <xdr:rowOff>38100</xdr:rowOff>
    </xdr:from>
    <xdr:ext cx="356893" cy="3248025"/>
    <xdr:sp macro="" textlink="">
      <xdr:nvSpPr>
        <xdr:cNvPr id="6" name="TextBox 5"/>
        <xdr:cNvSpPr txBox="1"/>
      </xdr:nvSpPr>
      <xdr:spPr>
        <a:xfrm>
          <a:off x="7353300" y="200025"/>
          <a:ext cx="356893" cy="3248025"/>
        </a:xfrm>
        <a:prstGeom prst="rect">
          <a:avLst/>
        </a:prstGeom>
        <a:solidFill>
          <a:srgbClr val="FF0000"/>
        </a:solidFill>
        <a:ln>
          <a:solidFill>
            <a:prstClr val="black"/>
          </a:solidFill>
        </a:ln>
      </xdr:spPr>
      <xdr:style>
        <a:lnRef idx="0">
          <a:scrgbClr r="0" g="0" b="0"/>
        </a:lnRef>
        <a:fillRef idx="0">
          <a:scrgbClr r="0" g="0" b="0"/>
        </a:fillRef>
        <a:effectRef idx="0">
          <a:scrgbClr r="0" g="0" b="0"/>
        </a:effectRef>
        <a:fontRef idx="minor">
          <a:schemeClr val="tx1"/>
        </a:fontRef>
      </xdr:style>
      <xdr:txBody>
        <a:bodyPr vertOverflow="clip" vert="vert270" wrap="square" rtlCol="0" anchor="ctr" anchorCtr="1">
          <a:noAutofit/>
        </a:bodyPr>
        <a:lstStyle/>
        <a:p>
          <a:r>
            <a:rPr lang="en-US" sz="1200" b="1"/>
            <a:t>Very High</a:t>
          </a: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0.11157</cdr:x>
      <cdr:y>0.70221</cdr:y>
    </cdr:from>
    <cdr:to>
      <cdr:x>0.98823</cdr:x>
      <cdr:y>0.84507</cdr:y>
    </cdr:to>
    <cdr:sp macro="" textlink="">
      <cdr:nvSpPr>
        <cdr:cNvPr id="2" name="TextBox 2"/>
        <cdr:cNvSpPr txBox="1"/>
      </cdr:nvSpPr>
      <cdr:spPr bwMode="auto">
        <a:xfrm xmlns:a="http://schemas.openxmlformats.org/drawingml/2006/main">
          <a:off x="733425" y="3324224"/>
          <a:ext cx="5762624" cy="676275"/>
        </a:xfrm>
        <a:prstGeom xmlns:a="http://schemas.openxmlformats.org/drawingml/2006/main" prst="rect">
          <a:avLst/>
        </a:prstGeom>
        <a:solidFill xmlns:a="http://schemas.openxmlformats.org/drawingml/2006/main">
          <a:srgbClr val="9BBB59">
            <a:alpha val="19000"/>
          </a:srgbClr>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nchorCtr="1"/>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1200" b="1" cap="small" baseline="0"/>
            <a:t>Optimum</a:t>
          </a:r>
        </a:p>
        <a:p xmlns:a="http://schemas.openxmlformats.org/drawingml/2006/main">
          <a:pPr algn="ctr"/>
          <a:r>
            <a:rPr lang="en-US" sz="1200" b="1" cap="small" baseline="0"/>
            <a:t> Range</a:t>
          </a:r>
        </a:p>
      </cdr:txBody>
    </cdr:sp>
  </cdr:relSizeAnchor>
</c:userShapes>
</file>

<file path=xl/drawings/drawing2.xml><?xml version="1.0" encoding="utf-8"?>
<c:userShapes xmlns:c="http://schemas.openxmlformats.org/drawingml/2006/chart">
  <cdr:relSizeAnchor xmlns:cdr="http://schemas.openxmlformats.org/drawingml/2006/chartDrawing">
    <cdr:from>
      <cdr:x>0.21079</cdr:x>
      <cdr:y>0.10037</cdr:y>
    </cdr:from>
    <cdr:to>
      <cdr:x>0.52407</cdr:x>
      <cdr:y>0.24746</cdr:y>
    </cdr:to>
    <cdr:sp macro="" textlink="">
      <cdr:nvSpPr>
        <cdr:cNvPr id="5121" name="Text Box 9"/>
        <cdr:cNvSpPr txBox="1">
          <a:spLocks xmlns:a="http://schemas.openxmlformats.org/drawingml/2006/main" noChangeArrowheads="1"/>
        </cdr:cNvSpPr>
      </cdr:nvSpPr>
      <cdr:spPr bwMode="auto">
        <a:xfrm xmlns:a="http://schemas.openxmlformats.org/drawingml/2006/main">
          <a:off x="656551" y="217016"/>
          <a:ext cx="975766" cy="3180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27432" tIns="22860" rIns="0" bIns="0" anchor="t" upright="1">
          <a:spAutoFit/>
        </a:bodyPr>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Likely does </a:t>
          </a:r>
        </a:p>
        <a:p xmlns:a="http://schemas.openxmlformats.org/drawingml/2006/main">
          <a:pPr algn="ctr" rtl="0">
            <a:defRPr sz="1000"/>
          </a:pPr>
          <a:r>
            <a:rPr lang="en-US" sz="1000" b="0" i="0" u="none" strike="noStrike" baseline="0">
              <a:solidFill>
                <a:srgbClr val="000000"/>
              </a:solidFill>
              <a:latin typeface="Arial"/>
              <a:cs typeface="Arial"/>
            </a:rPr>
            <a:t>not need extra N</a:t>
          </a:r>
        </a:p>
      </cdr:txBody>
    </cdr:sp>
  </cdr:relSizeAnchor>
  <cdr:relSizeAnchor xmlns:cdr="http://schemas.openxmlformats.org/drawingml/2006/chartDrawing">
    <cdr:from>
      <cdr:x>0.51642</cdr:x>
      <cdr:y>0.63488</cdr:y>
    </cdr:from>
    <cdr:to>
      <cdr:x>0.9235</cdr:x>
      <cdr:y>0.71376</cdr:y>
    </cdr:to>
    <cdr:sp macro="" textlink="">
      <cdr:nvSpPr>
        <cdr:cNvPr id="5122" name="Text Box 8"/>
        <cdr:cNvSpPr txBox="1">
          <a:spLocks xmlns:a="http://schemas.openxmlformats.org/drawingml/2006/main" noChangeArrowheads="1"/>
        </cdr:cNvSpPr>
      </cdr:nvSpPr>
      <cdr:spPr bwMode="auto">
        <a:xfrm xmlns:a="http://schemas.openxmlformats.org/drawingml/2006/main">
          <a:off x="1608495" y="1372719"/>
          <a:ext cx="1267911" cy="1705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27432" tIns="22860" rIns="0" bIns="0" anchor="t" upright="1">
          <a:spAutoFit/>
        </a:bodyPr>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Likely to need extra N</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2</xdr:row>
      <xdr:rowOff>161925</xdr:rowOff>
    </xdr:from>
    <xdr:to>
      <xdr:col>19</xdr:col>
      <xdr:colOff>438150</xdr:colOff>
      <xdr:row>47</xdr:row>
      <xdr:rowOff>104775</xdr:rowOff>
    </xdr:to>
    <xdr:graphicFrame macro="">
      <xdr:nvGraphicFramePr>
        <xdr:cNvPr id="529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333375</xdr:colOff>
      <xdr:row>1</xdr:row>
      <xdr:rowOff>9525</xdr:rowOff>
    </xdr:from>
    <xdr:to>
      <xdr:col>6</xdr:col>
      <xdr:colOff>257175</xdr:colOff>
      <xdr:row>3</xdr:row>
      <xdr:rowOff>0</xdr:rowOff>
    </xdr:to>
    <xdr:pic>
      <xdr:nvPicPr>
        <xdr:cNvPr id="5297" name="Picture 3" descr="logo75">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14650" y="180975"/>
          <a:ext cx="533400" cy="476250"/>
        </a:xfrm>
        <a:prstGeom prst="rect">
          <a:avLst/>
        </a:prstGeom>
        <a:noFill/>
        <a:ln w="19050">
          <a:solidFill>
            <a:srgbClr val="000000"/>
          </a:solidFill>
          <a:miter lim="800000"/>
          <a:headEnd/>
          <a:tailEnd/>
        </a:ln>
      </xdr:spPr>
    </xdr:pic>
    <xdr:clientData/>
  </xdr:twoCellAnchor>
  <xdr:twoCellAnchor>
    <xdr:from>
      <xdr:col>1</xdr:col>
      <xdr:colOff>0</xdr:colOff>
      <xdr:row>3</xdr:row>
      <xdr:rowOff>0</xdr:rowOff>
    </xdr:from>
    <xdr:to>
      <xdr:col>11</xdr:col>
      <xdr:colOff>0</xdr:colOff>
      <xdr:row>32</xdr:row>
      <xdr:rowOff>0</xdr:rowOff>
    </xdr:to>
    <xdr:sp macro="" textlink="">
      <xdr:nvSpPr>
        <xdr:cNvPr id="5298" name="Rectangle 4"/>
        <xdr:cNvSpPr>
          <a:spLocks noChangeArrowheads="1"/>
        </xdr:cNvSpPr>
      </xdr:nvSpPr>
      <xdr:spPr bwMode="auto">
        <a:xfrm>
          <a:off x="142875" y="657225"/>
          <a:ext cx="6096000" cy="4705350"/>
        </a:xfrm>
        <a:prstGeom prst="rect">
          <a:avLst/>
        </a:prstGeom>
        <a:noFill/>
        <a:ln w="19050">
          <a:solidFill>
            <a:srgbClr val="000000"/>
          </a:solidFill>
          <a:miter lim="800000"/>
          <a:headEnd/>
          <a:tailEnd/>
        </a:ln>
      </xdr:spPr>
    </xdr:sp>
    <xdr:clientData/>
  </xdr:twoCellAnchor>
  <xdr:oneCellAnchor>
    <xdr:from>
      <xdr:col>8</xdr:col>
      <xdr:colOff>0</xdr:colOff>
      <xdr:row>16</xdr:row>
      <xdr:rowOff>57150</xdr:rowOff>
    </xdr:from>
    <xdr:ext cx="973202" cy="209648"/>
    <xdr:sp macro="" textlink="">
      <xdr:nvSpPr>
        <xdr:cNvPr id="2" name="Text Box 6"/>
        <xdr:cNvSpPr txBox="1">
          <a:spLocks noChangeArrowheads="1"/>
        </xdr:cNvSpPr>
      </xdr:nvSpPr>
      <xdr:spPr bwMode="auto">
        <a:xfrm>
          <a:off x="5267325" y="2819400"/>
          <a:ext cx="1011367" cy="200119"/>
        </a:xfrm>
        <a:prstGeom prst="rect">
          <a:avLst/>
        </a:prstGeom>
        <a:noFill/>
        <a:ln w="9525">
          <a:noFill/>
          <a:miter lim="800000"/>
          <a:headEnd/>
          <a:tailEnd/>
        </a:ln>
      </xdr:spPr>
      <xdr:txBody>
        <a:bodyPr wrap="none" lIns="27432" tIns="22860" rIns="0" bIns="0" anchor="t" upright="1">
          <a:spAutoFit/>
        </a:bodyPr>
        <a:lstStyle/>
        <a:p>
          <a:pPr algn="l" rtl="0">
            <a:defRPr sz="1000"/>
          </a:pPr>
          <a:r>
            <a:rPr lang="en-US" sz="1200" b="0" i="0" strike="noStrike">
              <a:solidFill>
                <a:srgbClr val="000000"/>
              </a:solidFill>
              <a:latin typeface="Arial"/>
              <a:cs typeface="Arial"/>
            </a:rPr>
            <a:t>Needs</a:t>
          </a:r>
          <a:r>
            <a:rPr lang="en-US" sz="1200" b="0" i="0" strike="noStrike" baseline="0">
              <a:solidFill>
                <a:srgbClr val="000000"/>
              </a:solidFill>
              <a:latin typeface="Arial"/>
              <a:cs typeface="Arial"/>
            </a:rPr>
            <a:t> </a:t>
          </a:r>
          <a:r>
            <a:rPr lang="en-US" sz="1200" b="0" i="0" strike="noStrike">
              <a:solidFill>
                <a:srgbClr val="000000"/>
              </a:solidFill>
              <a:latin typeface="Arial"/>
              <a:cs typeface="Arial"/>
            </a:rPr>
            <a:t>extra N</a:t>
          </a:r>
        </a:p>
      </xdr:txBody>
    </xdr:sp>
    <xdr:clientData/>
  </xdr:oneCellAnchor>
  <xdr:oneCellAnchor>
    <xdr:from>
      <xdr:col>2</xdr:col>
      <xdr:colOff>457200</xdr:colOff>
      <xdr:row>6</xdr:row>
      <xdr:rowOff>76200</xdr:rowOff>
    </xdr:from>
    <xdr:ext cx="1686413" cy="213323"/>
    <xdr:sp macro="" textlink="">
      <xdr:nvSpPr>
        <xdr:cNvPr id="1033" name="Text Box 9"/>
        <xdr:cNvSpPr txBox="1">
          <a:spLocks noChangeArrowheads="1"/>
        </xdr:cNvSpPr>
      </xdr:nvSpPr>
      <xdr:spPr bwMode="auto">
        <a:xfrm>
          <a:off x="1352550" y="981075"/>
          <a:ext cx="1581150" cy="228600"/>
        </a:xfrm>
        <a:prstGeom prst="rect">
          <a:avLst/>
        </a:prstGeom>
        <a:noFill/>
        <a:ln w="9525">
          <a:noFill/>
          <a:miter lim="800000"/>
          <a:headEnd/>
          <a:tailEnd/>
        </a:ln>
      </xdr:spPr>
      <xdr:txBody>
        <a:bodyPr wrap="none" lIns="27432" tIns="22860" rIns="0" bIns="0" anchor="t" upright="1">
          <a:spAutoFit/>
        </a:bodyPr>
        <a:lstStyle/>
        <a:p>
          <a:pPr algn="l" rtl="0">
            <a:defRPr sz="1000"/>
          </a:pPr>
          <a:r>
            <a:rPr lang="en-US" sz="1200" b="0" i="0" u="none" strike="noStrike" baseline="0">
              <a:solidFill>
                <a:srgbClr val="000000"/>
              </a:solidFill>
              <a:latin typeface="Arial"/>
              <a:cs typeface="Arial"/>
            </a:rPr>
            <a:t>Likely to not need extra 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9525</xdr:rowOff>
    </xdr:from>
    <xdr:to>
      <xdr:col>10</xdr:col>
      <xdr:colOff>571500</xdr:colOff>
      <xdr:row>31</xdr:row>
      <xdr:rowOff>142875</xdr:rowOff>
    </xdr:to>
    <xdr:graphicFrame macro="">
      <xdr:nvGraphicFramePr>
        <xdr:cNvPr id="800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361950</xdr:colOff>
      <xdr:row>1</xdr:row>
      <xdr:rowOff>9525</xdr:rowOff>
    </xdr:from>
    <xdr:to>
      <xdr:col>6</xdr:col>
      <xdr:colOff>295275</xdr:colOff>
      <xdr:row>2</xdr:row>
      <xdr:rowOff>257175</xdr:rowOff>
    </xdr:to>
    <xdr:pic>
      <xdr:nvPicPr>
        <xdr:cNvPr id="8010" name="Picture 3" descr="logo75">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43225" y="180975"/>
          <a:ext cx="542925" cy="476250"/>
        </a:xfrm>
        <a:prstGeom prst="rect">
          <a:avLst/>
        </a:prstGeom>
        <a:noFill/>
        <a:ln w="19050">
          <a:solidFill>
            <a:srgbClr val="000000"/>
          </a:solidFill>
          <a:miter lim="800000"/>
          <a:headEnd/>
          <a:tailEnd/>
        </a:ln>
      </xdr:spPr>
    </xdr:pic>
    <xdr:clientData/>
  </xdr:twoCellAnchor>
  <xdr:twoCellAnchor>
    <xdr:from>
      <xdr:col>1</xdr:col>
      <xdr:colOff>0</xdr:colOff>
      <xdr:row>3</xdr:row>
      <xdr:rowOff>0</xdr:rowOff>
    </xdr:from>
    <xdr:to>
      <xdr:col>11</xdr:col>
      <xdr:colOff>0</xdr:colOff>
      <xdr:row>32</xdr:row>
      <xdr:rowOff>0</xdr:rowOff>
    </xdr:to>
    <xdr:sp macro="" textlink="">
      <xdr:nvSpPr>
        <xdr:cNvPr id="8011" name="Rectangle 4"/>
        <xdr:cNvSpPr>
          <a:spLocks noChangeArrowheads="1"/>
        </xdr:cNvSpPr>
      </xdr:nvSpPr>
      <xdr:spPr bwMode="auto">
        <a:xfrm>
          <a:off x="142875" y="657225"/>
          <a:ext cx="6638925" cy="4705350"/>
        </a:xfrm>
        <a:prstGeom prst="rect">
          <a:avLst/>
        </a:prstGeom>
        <a:noFill/>
        <a:ln w="19050">
          <a:solidFill>
            <a:srgbClr val="000000"/>
          </a:solidFill>
          <a:miter lim="800000"/>
          <a:headEnd/>
          <a:tailEnd/>
        </a:ln>
      </xdr:spPr>
    </xdr:sp>
    <xdr:clientData/>
  </xdr:twoCellAnchor>
  <xdr:oneCellAnchor>
    <xdr:from>
      <xdr:col>5</xdr:col>
      <xdr:colOff>228600</xdr:colOff>
      <xdr:row>29</xdr:row>
      <xdr:rowOff>76200</xdr:rowOff>
    </xdr:from>
    <xdr:ext cx="1449496" cy="209648"/>
    <xdr:sp macro="" textlink="">
      <xdr:nvSpPr>
        <xdr:cNvPr id="5" name="Text Box 6"/>
        <xdr:cNvSpPr txBox="1">
          <a:spLocks noChangeArrowheads="1"/>
        </xdr:cNvSpPr>
      </xdr:nvSpPr>
      <xdr:spPr bwMode="auto">
        <a:xfrm>
          <a:off x="2809875" y="4943475"/>
          <a:ext cx="1516249" cy="200119"/>
        </a:xfrm>
        <a:prstGeom prst="rect">
          <a:avLst/>
        </a:prstGeom>
        <a:noFill/>
        <a:ln w="9525">
          <a:noFill/>
          <a:miter lim="800000"/>
          <a:headEnd/>
          <a:tailEnd/>
        </a:ln>
      </xdr:spPr>
      <xdr:txBody>
        <a:bodyPr wrap="none" lIns="27432" tIns="22860" rIns="0" bIns="0" anchor="t" upright="1">
          <a:spAutoFit/>
        </a:bodyPr>
        <a:lstStyle/>
        <a:p>
          <a:pPr algn="l" rtl="0">
            <a:defRPr sz="1000"/>
          </a:pPr>
          <a:r>
            <a:rPr lang="en-US" sz="1200" b="0" i="0" strike="noStrike">
              <a:solidFill>
                <a:srgbClr val="C00000"/>
              </a:solidFill>
              <a:latin typeface="Arial"/>
              <a:cs typeface="Arial"/>
            </a:rPr>
            <a:t>Likely to need</a:t>
          </a:r>
          <a:r>
            <a:rPr lang="en-US" sz="1200" b="0" i="0" strike="noStrike" baseline="0">
              <a:solidFill>
                <a:srgbClr val="C00000"/>
              </a:solidFill>
              <a:latin typeface="Arial"/>
              <a:cs typeface="Arial"/>
            </a:rPr>
            <a:t> </a:t>
          </a:r>
          <a:r>
            <a:rPr lang="en-US" sz="1200" b="0" i="0" strike="noStrike">
              <a:solidFill>
                <a:srgbClr val="C00000"/>
              </a:solidFill>
              <a:latin typeface="Arial"/>
              <a:cs typeface="Arial"/>
            </a:rPr>
            <a:t>extra N</a:t>
          </a:r>
        </a:p>
      </xdr:txBody>
    </xdr:sp>
    <xdr:clientData/>
  </xdr:oneCellAnchor>
  <xdr:oneCellAnchor>
    <xdr:from>
      <xdr:col>4</xdr:col>
      <xdr:colOff>514350</xdr:colOff>
      <xdr:row>4</xdr:row>
      <xdr:rowOff>38100</xdr:rowOff>
    </xdr:from>
    <xdr:ext cx="1722133" cy="219178"/>
    <xdr:sp macro="" textlink="">
      <xdr:nvSpPr>
        <xdr:cNvPr id="6" name="Text Box 9"/>
        <xdr:cNvSpPr txBox="1">
          <a:spLocks noChangeArrowheads="1"/>
        </xdr:cNvSpPr>
      </xdr:nvSpPr>
      <xdr:spPr bwMode="auto">
        <a:xfrm>
          <a:off x="2486025" y="857250"/>
          <a:ext cx="1798249" cy="200119"/>
        </a:xfrm>
        <a:prstGeom prst="rect">
          <a:avLst/>
        </a:prstGeom>
        <a:noFill/>
        <a:ln w="9525">
          <a:noFill/>
          <a:miter lim="800000"/>
          <a:headEnd/>
          <a:tailEnd/>
        </a:ln>
      </xdr:spPr>
      <xdr:txBody>
        <a:bodyPr wrap="none" lIns="27432" tIns="22860" rIns="0" bIns="0" anchor="t" upright="1">
          <a:spAutoFit/>
        </a:bodyPr>
        <a:lstStyle/>
        <a:p>
          <a:pPr algn="l" rtl="0">
            <a:defRPr sz="1000"/>
          </a:pPr>
          <a:r>
            <a:rPr lang="en-US" sz="1200" b="0" i="0" u="none" strike="noStrike" baseline="0">
              <a:solidFill>
                <a:schemeClr val="accent3">
                  <a:lumMod val="50000"/>
                </a:schemeClr>
              </a:solidFill>
              <a:latin typeface="Arial"/>
              <a:cs typeface="Arial"/>
            </a:rPr>
            <a:t>Likely to </a:t>
          </a:r>
          <a:r>
            <a:rPr lang="en-US" sz="1200" b="1" i="0" u="sng" strike="noStrike" baseline="0">
              <a:solidFill>
                <a:schemeClr val="accent3">
                  <a:lumMod val="50000"/>
                </a:schemeClr>
              </a:solidFill>
              <a:latin typeface="Arial"/>
              <a:cs typeface="Arial"/>
            </a:rPr>
            <a:t>not</a:t>
          </a:r>
          <a:r>
            <a:rPr lang="en-US" sz="1200" b="0" i="0" u="none" strike="noStrike" baseline="0">
              <a:solidFill>
                <a:schemeClr val="accent3">
                  <a:lumMod val="50000"/>
                </a:schemeClr>
              </a:solidFill>
              <a:latin typeface="Arial"/>
              <a:cs typeface="Arial"/>
            </a:rPr>
            <a:t> need extra N</a:t>
          </a:r>
        </a:p>
      </xdr:txBody>
    </xdr:sp>
    <xdr:clientData/>
  </xdr:oneCellAnchor>
  <xdr:twoCellAnchor>
    <xdr:from>
      <xdr:col>1</xdr:col>
      <xdr:colOff>0</xdr:colOff>
      <xdr:row>51</xdr:row>
      <xdr:rowOff>9525</xdr:rowOff>
    </xdr:from>
    <xdr:to>
      <xdr:col>10</xdr:col>
      <xdr:colOff>571500</xdr:colOff>
      <xdr:row>79</xdr:row>
      <xdr:rowOff>142875</xdr:rowOff>
    </xdr:to>
    <xdr:graphicFrame macro="">
      <xdr:nvGraphicFramePr>
        <xdr:cNvPr id="801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476250</xdr:colOff>
      <xdr:row>64</xdr:row>
      <xdr:rowOff>104775</xdr:rowOff>
    </xdr:from>
    <xdr:to>
      <xdr:col>10</xdr:col>
      <xdr:colOff>447675</xdr:colOff>
      <xdr:row>66</xdr:row>
      <xdr:rowOff>104775</xdr:rowOff>
    </xdr:to>
    <xdr:sp macro="" textlink="">
      <xdr:nvSpPr>
        <xdr:cNvPr id="10" name="Rectangle 9"/>
        <xdr:cNvSpPr/>
      </xdr:nvSpPr>
      <xdr:spPr>
        <a:xfrm>
          <a:off x="619125" y="10810875"/>
          <a:ext cx="6000750" cy="323850"/>
        </a:xfrm>
        <a:prstGeom prst="rect">
          <a:avLst/>
        </a:prstGeom>
        <a:solidFill>
          <a:schemeClr val="bg1">
            <a:lumMod val="50000"/>
            <a:alpha val="2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5</xdr:col>
      <xdr:colOff>361950</xdr:colOff>
      <xdr:row>49</xdr:row>
      <xdr:rowOff>9525</xdr:rowOff>
    </xdr:from>
    <xdr:to>
      <xdr:col>6</xdr:col>
      <xdr:colOff>228600</xdr:colOff>
      <xdr:row>50</xdr:row>
      <xdr:rowOff>228600</xdr:rowOff>
    </xdr:to>
    <xdr:pic>
      <xdr:nvPicPr>
        <xdr:cNvPr id="8016" name="Picture 3" descr="logo75">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43225" y="8143875"/>
          <a:ext cx="476250" cy="447675"/>
        </a:xfrm>
        <a:prstGeom prst="rect">
          <a:avLst/>
        </a:prstGeom>
        <a:noFill/>
        <a:ln w="19050">
          <a:solidFill>
            <a:srgbClr val="000000"/>
          </a:solidFill>
          <a:miter lim="800000"/>
          <a:headEnd/>
          <a:tailEnd/>
        </a:ln>
      </xdr:spPr>
    </xdr:pic>
    <xdr:clientData/>
  </xdr:twoCellAnchor>
  <xdr:twoCellAnchor>
    <xdr:from>
      <xdr:col>1</xdr:col>
      <xdr:colOff>0</xdr:colOff>
      <xdr:row>51</xdr:row>
      <xdr:rowOff>0</xdr:rowOff>
    </xdr:from>
    <xdr:to>
      <xdr:col>11</xdr:col>
      <xdr:colOff>0</xdr:colOff>
      <xdr:row>80</xdr:row>
      <xdr:rowOff>0</xdr:rowOff>
    </xdr:to>
    <xdr:sp macro="" textlink="">
      <xdr:nvSpPr>
        <xdr:cNvPr id="8017" name="Rectangle 4"/>
        <xdr:cNvSpPr>
          <a:spLocks noChangeArrowheads="1"/>
        </xdr:cNvSpPr>
      </xdr:nvSpPr>
      <xdr:spPr bwMode="auto">
        <a:xfrm>
          <a:off x="142875" y="8601075"/>
          <a:ext cx="6638925" cy="4705350"/>
        </a:xfrm>
        <a:prstGeom prst="rect">
          <a:avLst/>
        </a:prstGeom>
        <a:noFill/>
        <a:ln w="19050">
          <a:solidFill>
            <a:srgbClr val="000000"/>
          </a:solidFill>
          <a:miter lim="800000"/>
          <a:headEnd/>
          <a:tailEnd/>
        </a:ln>
      </xdr:spPr>
    </xdr:sp>
    <xdr:clientData/>
  </xdr:twoCellAnchor>
  <xdr:oneCellAnchor>
    <xdr:from>
      <xdr:col>5</xdr:col>
      <xdr:colOff>314325</xdr:colOff>
      <xdr:row>77</xdr:row>
      <xdr:rowOff>66675</xdr:rowOff>
    </xdr:from>
    <xdr:ext cx="1449496" cy="209648"/>
    <xdr:sp macro="" textlink="">
      <xdr:nvSpPr>
        <xdr:cNvPr id="13" name="Text Box 6"/>
        <xdr:cNvSpPr txBox="1">
          <a:spLocks noChangeArrowheads="1"/>
        </xdr:cNvSpPr>
      </xdr:nvSpPr>
      <xdr:spPr bwMode="auto">
        <a:xfrm>
          <a:off x="2895600" y="12877800"/>
          <a:ext cx="1516249" cy="200119"/>
        </a:xfrm>
        <a:prstGeom prst="rect">
          <a:avLst/>
        </a:prstGeom>
        <a:noFill/>
        <a:ln w="9525">
          <a:noFill/>
          <a:miter lim="800000"/>
          <a:headEnd/>
          <a:tailEnd/>
        </a:ln>
      </xdr:spPr>
      <xdr:txBody>
        <a:bodyPr wrap="none" lIns="27432" tIns="22860" rIns="0" bIns="0" anchor="t" upright="1">
          <a:spAutoFit/>
        </a:bodyPr>
        <a:lstStyle/>
        <a:p>
          <a:pPr algn="l" rtl="0">
            <a:defRPr sz="1000"/>
          </a:pPr>
          <a:r>
            <a:rPr lang="en-US" sz="1200" b="0" i="0" strike="noStrike">
              <a:solidFill>
                <a:srgbClr val="C00000"/>
              </a:solidFill>
              <a:latin typeface="Arial"/>
              <a:cs typeface="Arial"/>
            </a:rPr>
            <a:t>Likely to need</a:t>
          </a:r>
          <a:r>
            <a:rPr lang="en-US" sz="1200" b="0" i="0" strike="noStrike" baseline="0">
              <a:solidFill>
                <a:srgbClr val="C00000"/>
              </a:solidFill>
              <a:latin typeface="Arial"/>
              <a:cs typeface="Arial"/>
            </a:rPr>
            <a:t> </a:t>
          </a:r>
          <a:r>
            <a:rPr lang="en-US" sz="1200" b="0" i="0" strike="noStrike">
              <a:solidFill>
                <a:srgbClr val="C00000"/>
              </a:solidFill>
              <a:latin typeface="Arial"/>
              <a:cs typeface="Arial"/>
            </a:rPr>
            <a:t>extra N</a:t>
          </a:r>
        </a:p>
      </xdr:txBody>
    </xdr:sp>
    <xdr:clientData/>
  </xdr:oneCellAnchor>
  <xdr:oneCellAnchor>
    <xdr:from>
      <xdr:col>4</xdr:col>
      <xdr:colOff>495300</xdr:colOff>
      <xdr:row>52</xdr:row>
      <xdr:rowOff>76200</xdr:rowOff>
    </xdr:from>
    <xdr:ext cx="1687196" cy="209648"/>
    <xdr:sp macro="" textlink="">
      <xdr:nvSpPr>
        <xdr:cNvPr id="14" name="Text Box 9"/>
        <xdr:cNvSpPr txBox="1">
          <a:spLocks noChangeArrowheads="1"/>
        </xdr:cNvSpPr>
      </xdr:nvSpPr>
      <xdr:spPr bwMode="auto">
        <a:xfrm>
          <a:off x="2466975" y="8839200"/>
          <a:ext cx="1772986" cy="200119"/>
        </a:xfrm>
        <a:prstGeom prst="rect">
          <a:avLst/>
        </a:prstGeom>
        <a:noFill/>
        <a:ln w="9525">
          <a:noFill/>
          <a:miter lim="800000"/>
          <a:headEnd/>
          <a:tailEnd/>
        </a:ln>
      </xdr:spPr>
      <xdr:txBody>
        <a:bodyPr wrap="none" lIns="27432" tIns="22860" rIns="0" bIns="0" anchor="t" upright="1">
          <a:spAutoFit/>
        </a:bodyPr>
        <a:lstStyle/>
        <a:p>
          <a:pPr algn="l" rtl="0">
            <a:defRPr sz="1000"/>
          </a:pPr>
          <a:r>
            <a:rPr lang="en-US" sz="1200" b="0" i="0" u="none" strike="noStrike" baseline="0">
              <a:solidFill>
                <a:schemeClr val="accent3">
                  <a:lumMod val="50000"/>
                </a:schemeClr>
              </a:solidFill>
              <a:latin typeface="Arial"/>
              <a:cs typeface="Arial"/>
            </a:rPr>
            <a:t>Likely to not need extra N</a:t>
          </a:r>
        </a:p>
      </xdr:txBody>
    </xdr:sp>
    <xdr:clientData/>
  </xdr:oneCellAnchor>
  <xdr:twoCellAnchor>
    <xdr:from>
      <xdr:col>1</xdr:col>
      <xdr:colOff>0</xdr:colOff>
      <xdr:row>97</xdr:row>
      <xdr:rowOff>9525</xdr:rowOff>
    </xdr:from>
    <xdr:to>
      <xdr:col>10</xdr:col>
      <xdr:colOff>571500</xdr:colOff>
      <xdr:row>125</xdr:row>
      <xdr:rowOff>142875</xdr:rowOff>
    </xdr:to>
    <xdr:graphicFrame macro="">
      <xdr:nvGraphicFramePr>
        <xdr:cNvPr id="8020"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476250</xdr:colOff>
      <xdr:row>110</xdr:row>
      <xdr:rowOff>104775</xdr:rowOff>
    </xdr:from>
    <xdr:to>
      <xdr:col>10</xdr:col>
      <xdr:colOff>447675</xdr:colOff>
      <xdr:row>112</xdr:row>
      <xdr:rowOff>104775</xdr:rowOff>
    </xdr:to>
    <xdr:sp macro="" textlink="">
      <xdr:nvSpPr>
        <xdr:cNvPr id="16" name="Rectangle 15"/>
        <xdr:cNvSpPr/>
      </xdr:nvSpPr>
      <xdr:spPr>
        <a:xfrm>
          <a:off x="619125" y="10810875"/>
          <a:ext cx="6000750" cy="323850"/>
        </a:xfrm>
        <a:prstGeom prst="rect">
          <a:avLst/>
        </a:prstGeom>
        <a:solidFill>
          <a:schemeClr val="bg1">
            <a:lumMod val="50000"/>
            <a:alpha val="2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5</xdr:col>
      <xdr:colOff>361950</xdr:colOff>
      <xdr:row>95</xdr:row>
      <xdr:rowOff>9525</xdr:rowOff>
    </xdr:from>
    <xdr:to>
      <xdr:col>6</xdr:col>
      <xdr:colOff>228600</xdr:colOff>
      <xdr:row>96</xdr:row>
      <xdr:rowOff>228600</xdr:rowOff>
    </xdr:to>
    <xdr:pic>
      <xdr:nvPicPr>
        <xdr:cNvPr id="8022" name="Picture 3" descr="logo75">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43225" y="15763875"/>
          <a:ext cx="476250" cy="447675"/>
        </a:xfrm>
        <a:prstGeom prst="rect">
          <a:avLst/>
        </a:prstGeom>
        <a:noFill/>
        <a:ln w="19050">
          <a:solidFill>
            <a:srgbClr val="000000"/>
          </a:solidFill>
          <a:miter lim="800000"/>
          <a:headEnd/>
          <a:tailEnd/>
        </a:ln>
      </xdr:spPr>
    </xdr:pic>
    <xdr:clientData/>
  </xdr:twoCellAnchor>
  <xdr:twoCellAnchor>
    <xdr:from>
      <xdr:col>1</xdr:col>
      <xdr:colOff>0</xdr:colOff>
      <xdr:row>97</xdr:row>
      <xdr:rowOff>0</xdr:rowOff>
    </xdr:from>
    <xdr:to>
      <xdr:col>11</xdr:col>
      <xdr:colOff>0</xdr:colOff>
      <xdr:row>126</xdr:row>
      <xdr:rowOff>0</xdr:rowOff>
    </xdr:to>
    <xdr:sp macro="" textlink="">
      <xdr:nvSpPr>
        <xdr:cNvPr id="8023" name="Rectangle 4"/>
        <xdr:cNvSpPr>
          <a:spLocks noChangeArrowheads="1"/>
        </xdr:cNvSpPr>
      </xdr:nvSpPr>
      <xdr:spPr bwMode="auto">
        <a:xfrm>
          <a:off x="142875" y="16221075"/>
          <a:ext cx="6638925" cy="4705350"/>
        </a:xfrm>
        <a:prstGeom prst="rect">
          <a:avLst/>
        </a:prstGeom>
        <a:noFill/>
        <a:ln w="19050">
          <a:solidFill>
            <a:srgbClr val="000000"/>
          </a:solidFill>
          <a:miter lim="800000"/>
          <a:headEnd/>
          <a:tailEnd/>
        </a:ln>
      </xdr:spPr>
    </xdr:sp>
    <xdr:clientData/>
  </xdr:twoCellAnchor>
  <xdr:oneCellAnchor>
    <xdr:from>
      <xdr:col>5</xdr:col>
      <xdr:colOff>314325</xdr:colOff>
      <xdr:row>123</xdr:row>
      <xdr:rowOff>66675</xdr:rowOff>
    </xdr:from>
    <xdr:ext cx="1449496" cy="209648"/>
    <xdr:sp macro="" textlink="">
      <xdr:nvSpPr>
        <xdr:cNvPr id="19" name="Text Box 6"/>
        <xdr:cNvSpPr txBox="1">
          <a:spLocks noChangeArrowheads="1"/>
        </xdr:cNvSpPr>
      </xdr:nvSpPr>
      <xdr:spPr bwMode="auto">
        <a:xfrm>
          <a:off x="2895600" y="12877800"/>
          <a:ext cx="1516249" cy="200119"/>
        </a:xfrm>
        <a:prstGeom prst="rect">
          <a:avLst/>
        </a:prstGeom>
        <a:noFill/>
        <a:ln w="9525">
          <a:noFill/>
          <a:miter lim="800000"/>
          <a:headEnd/>
          <a:tailEnd/>
        </a:ln>
      </xdr:spPr>
      <xdr:txBody>
        <a:bodyPr wrap="none" lIns="27432" tIns="22860" rIns="0" bIns="0" anchor="t" upright="1">
          <a:spAutoFit/>
        </a:bodyPr>
        <a:lstStyle/>
        <a:p>
          <a:pPr algn="l" rtl="0">
            <a:defRPr sz="1000"/>
          </a:pPr>
          <a:r>
            <a:rPr lang="en-US" sz="1200" b="0" i="0" strike="noStrike">
              <a:solidFill>
                <a:srgbClr val="C00000"/>
              </a:solidFill>
              <a:latin typeface="Arial"/>
              <a:cs typeface="Arial"/>
            </a:rPr>
            <a:t>Likely to need</a:t>
          </a:r>
          <a:r>
            <a:rPr lang="en-US" sz="1200" b="0" i="0" strike="noStrike" baseline="0">
              <a:solidFill>
                <a:srgbClr val="C00000"/>
              </a:solidFill>
              <a:latin typeface="Arial"/>
              <a:cs typeface="Arial"/>
            </a:rPr>
            <a:t> </a:t>
          </a:r>
          <a:r>
            <a:rPr lang="en-US" sz="1200" b="0" i="0" strike="noStrike">
              <a:solidFill>
                <a:srgbClr val="C00000"/>
              </a:solidFill>
              <a:latin typeface="Arial"/>
              <a:cs typeface="Arial"/>
            </a:rPr>
            <a:t>extra N</a:t>
          </a:r>
        </a:p>
      </xdr:txBody>
    </xdr:sp>
    <xdr:clientData/>
  </xdr:oneCellAnchor>
  <xdr:oneCellAnchor>
    <xdr:from>
      <xdr:col>4</xdr:col>
      <xdr:colOff>495300</xdr:colOff>
      <xdr:row>98</xdr:row>
      <xdr:rowOff>76200</xdr:rowOff>
    </xdr:from>
    <xdr:ext cx="1687196" cy="209648"/>
    <xdr:sp macro="" textlink="">
      <xdr:nvSpPr>
        <xdr:cNvPr id="20" name="Text Box 9"/>
        <xdr:cNvSpPr txBox="1">
          <a:spLocks noChangeArrowheads="1"/>
        </xdr:cNvSpPr>
      </xdr:nvSpPr>
      <xdr:spPr bwMode="auto">
        <a:xfrm>
          <a:off x="2466975" y="8839200"/>
          <a:ext cx="1772986" cy="200119"/>
        </a:xfrm>
        <a:prstGeom prst="rect">
          <a:avLst/>
        </a:prstGeom>
        <a:noFill/>
        <a:ln w="9525">
          <a:noFill/>
          <a:miter lim="800000"/>
          <a:headEnd/>
          <a:tailEnd/>
        </a:ln>
      </xdr:spPr>
      <xdr:txBody>
        <a:bodyPr wrap="none" lIns="27432" tIns="22860" rIns="0" bIns="0" anchor="t" upright="1">
          <a:spAutoFit/>
        </a:bodyPr>
        <a:lstStyle/>
        <a:p>
          <a:pPr algn="l" rtl="0">
            <a:defRPr sz="1000"/>
          </a:pPr>
          <a:r>
            <a:rPr lang="en-US" sz="1200" b="0" i="0" u="none" strike="noStrike" baseline="0">
              <a:solidFill>
                <a:schemeClr val="accent3">
                  <a:lumMod val="50000"/>
                </a:schemeClr>
              </a:solidFill>
              <a:latin typeface="Arial"/>
              <a:cs typeface="Arial"/>
            </a:rPr>
            <a:t>Likely to not need extra N</a:t>
          </a:r>
        </a:p>
      </xdr:txBody>
    </xdr:sp>
    <xdr:clientData/>
  </xdr:oneCellAnchor>
  <xdr:twoCellAnchor>
    <xdr:from>
      <xdr:col>1</xdr:col>
      <xdr:colOff>0</xdr:colOff>
      <xdr:row>143</xdr:row>
      <xdr:rowOff>9525</xdr:rowOff>
    </xdr:from>
    <xdr:to>
      <xdr:col>10</xdr:col>
      <xdr:colOff>571500</xdr:colOff>
      <xdr:row>171</xdr:row>
      <xdr:rowOff>142875</xdr:rowOff>
    </xdr:to>
    <xdr:graphicFrame macro="">
      <xdr:nvGraphicFramePr>
        <xdr:cNvPr id="802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476250</xdr:colOff>
      <xdr:row>156</xdr:row>
      <xdr:rowOff>104775</xdr:rowOff>
    </xdr:from>
    <xdr:to>
      <xdr:col>10</xdr:col>
      <xdr:colOff>447675</xdr:colOff>
      <xdr:row>158</xdr:row>
      <xdr:rowOff>104775</xdr:rowOff>
    </xdr:to>
    <xdr:sp macro="" textlink="">
      <xdr:nvSpPr>
        <xdr:cNvPr id="22" name="Rectangle 21"/>
        <xdr:cNvSpPr/>
      </xdr:nvSpPr>
      <xdr:spPr>
        <a:xfrm>
          <a:off x="619125" y="18430875"/>
          <a:ext cx="6000750" cy="323850"/>
        </a:xfrm>
        <a:prstGeom prst="rect">
          <a:avLst/>
        </a:prstGeom>
        <a:solidFill>
          <a:schemeClr val="bg1">
            <a:lumMod val="50000"/>
            <a:alpha val="2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5</xdr:col>
      <xdr:colOff>361950</xdr:colOff>
      <xdr:row>141</xdr:row>
      <xdr:rowOff>9525</xdr:rowOff>
    </xdr:from>
    <xdr:to>
      <xdr:col>6</xdr:col>
      <xdr:colOff>228600</xdr:colOff>
      <xdr:row>142</xdr:row>
      <xdr:rowOff>238125</xdr:rowOff>
    </xdr:to>
    <xdr:pic>
      <xdr:nvPicPr>
        <xdr:cNvPr id="8028" name="Picture 3" descr="logo75">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43225" y="23383875"/>
          <a:ext cx="476250" cy="457200"/>
        </a:xfrm>
        <a:prstGeom prst="rect">
          <a:avLst/>
        </a:prstGeom>
        <a:noFill/>
        <a:ln w="19050">
          <a:solidFill>
            <a:srgbClr val="000000"/>
          </a:solidFill>
          <a:miter lim="800000"/>
          <a:headEnd/>
          <a:tailEnd/>
        </a:ln>
      </xdr:spPr>
    </xdr:pic>
    <xdr:clientData/>
  </xdr:twoCellAnchor>
  <xdr:twoCellAnchor>
    <xdr:from>
      <xdr:col>1</xdr:col>
      <xdr:colOff>0</xdr:colOff>
      <xdr:row>143</xdr:row>
      <xdr:rowOff>0</xdr:rowOff>
    </xdr:from>
    <xdr:to>
      <xdr:col>11</xdr:col>
      <xdr:colOff>0</xdr:colOff>
      <xdr:row>172</xdr:row>
      <xdr:rowOff>0</xdr:rowOff>
    </xdr:to>
    <xdr:sp macro="" textlink="">
      <xdr:nvSpPr>
        <xdr:cNvPr id="8029" name="Rectangle 4"/>
        <xdr:cNvSpPr>
          <a:spLocks noChangeArrowheads="1"/>
        </xdr:cNvSpPr>
      </xdr:nvSpPr>
      <xdr:spPr bwMode="auto">
        <a:xfrm>
          <a:off x="142875" y="23841075"/>
          <a:ext cx="6638925" cy="4705350"/>
        </a:xfrm>
        <a:prstGeom prst="rect">
          <a:avLst/>
        </a:prstGeom>
        <a:noFill/>
        <a:ln w="19050">
          <a:solidFill>
            <a:srgbClr val="000000"/>
          </a:solidFill>
          <a:miter lim="800000"/>
          <a:headEnd/>
          <a:tailEnd/>
        </a:ln>
      </xdr:spPr>
    </xdr:sp>
    <xdr:clientData/>
  </xdr:twoCellAnchor>
  <xdr:oneCellAnchor>
    <xdr:from>
      <xdr:col>5</xdr:col>
      <xdr:colOff>314325</xdr:colOff>
      <xdr:row>169</xdr:row>
      <xdr:rowOff>66675</xdr:rowOff>
    </xdr:from>
    <xdr:ext cx="1449496" cy="209648"/>
    <xdr:sp macro="" textlink="">
      <xdr:nvSpPr>
        <xdr:cNvPr id="25" name="Text Box 6"/>
        <xdr:cNvSpPr txBox="1">
          <a:spLocks noChangeArrowheads="1"/>
        </xdr:cNvSpPr>
      </xdr:nvSpPr>
      <xdr:spPr bwMode="auto">
        <a:xfrm>
          <a:off x="2895600" y="20497800"/>
          <a:ext cx="1516249" cy="200119"/>
        </a:xfrm>
        <a:prstGeom prst="rect">
          <a:avLst/>
        </a:prstGeom>
        <a:noFill/>
        <a:ln w="9525">
          <a:noFill/>
          <a:miter lim="800000"/>
          <a:headEnd/>
          <a:tailEnd/>
        </a:ln>
      </xdr:spPr>
      <xdr:txBody>
        <a:bodyPr wrap="none" lIns="27432" tIns="22860" rIns="0" bIns="0" anchor="t" upright="1">
          <a:spAutoFit/>
        </a:bodyPr>
        <a:lstStyle/>
        <a:p>
          <a:pPr algn="l" rtl="0">
            <a:defRPr sz="1000"/>
          </a:pPr>
          <a:r>
            <a:rPr lang="en-US" sz="1200" b="0" i="0" strike="noStrike">
              <a:solidFill>
                <a:srgbClr val="C00000"/>
              </a:solidFill>
              <a:latin typeface="Arial"/>
              <a:cs typeface="Arial"/>
            </a:rPr>
            <a:t>Likely to need</a:t>
          </a:r>
          <a:r>
            <a:rPr lang="en-US" sz="1200" b="0" i="0" strike="noStrike" baseline="0">
              <a:solidFill>
                <a:srgbClr val="C00000"/>
              </a:solidFill>
              <a:latin typeface="Arial"/>
              <a:cs typeface="Arial"/>
            </a:rPr>
            <a:t> </a:t>
          </a:r>
          <a:r>
            <a:rPr lang="en-US" sz="1200" b="0" i="0" strike="noStrike">
              <a:solidFill>
                <a:srgbClr val="C00000"/>
              </a:solidFill>
              <a:latin typeface="Arial"/>
              <a:cs typeface="Arial"/>
            </a:rPr>
            <a:t>extra N</a:t>
          </a:r>
        </a:p>
      </xdr:txBody>
    </xdr:sp>
    <xdr:clientData/>
  </xdr:oneCellAnchor>
  <xdr:oneCellAnchor>
    <xdr:from>
      <xdr:col>4</xdr:col>
      <xdr:colOff>495300</xdr:colOff>
      <xdr:row>144</xdr:row>
      <xdr:rowOff>76200</xdr:rowOff>
    </xdr:from>
    <xdr:ext cx="1687196" cy="209648"/>
    <xdr:sp macro="" textlink="">
      <xdr:nvSpPr>
        <xdr:cNvPr id="26" name="Text Box 9"/>
        <xdr:cNvSpPr txBox="1">
          <a:spLocks noChangeArrowheads="1"/>
        </xdr:cNvSpPr>
      </xdr:nvSpPr>
      <xdr:spPr bwMode="auto">
        <a:xfrm>
          <a:off x="2466975" y="16459200"/>
          <a:ext cx="1772986" cy="200119"/>
        </a:xfrm>
        <a:prstGeom prst="rect">
          <a:avLst/>
        </a:prstGeom>
        <a:noFill/>
        <a:ln w="9525">
          <a:noFill/>
          <a:miter lim="800000"/>
          <a:headEnd/>
          <a:tailEnd/>
        </a:ln>
      </xdr:spPr>
      <xdr:txBody>
        <a:bodyPr wrap="none" lIns="27432" tIns="22860" rIns="0" bIns="0" anchor="t" upright="1">
          <a:spAutoFit/>
        </a:bodyPr>
        <a:lstStyle/>
        <a:p>
          <a:pPr algn="l" rtl="0">
            <a:defRPr sz="1000"/>
          </a:pPr>
          <a:r>
            <a:rPr lang="en-US" sz="1200" b="0" i="0" u="none" strike="noStrike" baseline="0">
              <a:solidFill>
                <a:schemeClr val="accent3">
                  <a:lumMod val="50000"/>
                </a:schemeClr>
              </a:solidFill>
              <a:latin typeface="Arial"/>
              <a:cs typeface="Arial"/>
            </a:rPr>
            <a:t>Likely to not need extra N</a:t>
          </a:r>
        </a:p>
      </xdr:txBody>
    </xdr:sp>
    <xdr:clientData/>
  </xdr:oneCellAnchor>
  <xdr:twoCellAnchor>
    <xdr:from>
      <xdr:col>1</xdr:col>
      <xdr:colOff>476250</xdr:colOff>
      <xdr:row>16</xdr:row>
      <xdr:rowOff>66676</xdr:rowOff>
    </xdr:from>
    <xdr:to>
      <xdr:col>10</xdr:col>
      <xdr:colOff>466725</xdr:colOff>
      <xdr:row>18</xdr:row>
      <xdr:rowOff>133350</xdr:rowOff>
    </xdr:to>
    <xdr:sp macro="" textlink="">
      <xdr:nvSpPr>
        <xdr:cNvPr id="8" name="Rectangle 7"/>
        <xdr:cNvSpPr/>
      </xdr:nvSpPr>
      <xdr:spPr>
        <a:xfrm>
          <a:off x="619125" y="2828926"/>
          <a:ext cx="6019800" cy="390524"/>
        </a:xfrm>
        <a:prstGeom prst="rect">
          <a:avLst/>
        </a:prstGeom>
        <a:solidFill>
          <a:schemeClr val="bg1">
            <a:lumMod val="50000"/>
            <a:alpha val="2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c:userShapes xmlns:c="http://schemas.openxmlformats.org/drawingml/2006/chart">
  <cdr:relSizeAnchor xmlns:cdr="http://schemas.openxmlformats.org/drawingml/2006/chartDrawing">
    <cdr:from>
      <cdr:x>0.07359</cdr:x>
      <cdr:y>0.54694</cdr:y>
    </cdr:from>
    <cdr:to>
      <cdr:x>0.98413</cdr:x>
      <cdr:y>0.96939</cdr:y>
    </cdr:to>
    <cdr:sp macro="" textlink="">
      <cdr:nvSpPr>
        <cdr:cNvPr id="3" name="Rectangle 2"/>
        <cdr:cNvSpPr/>
      </cdr:nvSpPr>
      <cdr:spPr>
        <a:xfrm xmlns:a="http://schemas.openxmlformats.org/drawingml/2006/main">
          <a:off x="485755" y="2552700"/>
          <a:ext cx="6010315" cy="1971685"/>
        </a:xfrm>
        <a:prstGeom xmlns:a="http://schemas.openxmlformats.org/drawingml/2006/main" prst="rect">
          <a:avLst/>
        </a:prstGeom>
        <a:solidFill xmlns:a="http://schemas.openxmlformats.org/drawingml/2006/main">
          <a:srgbClr val="FFFF00">
            <a:alpha val="24000"/>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en-US"/>
        </a:p>
      </cdr:txBody>
    </cdr:sp>
  </cdr:relSizeAnchor>
  <cdr:relSizeAnchor xmlns:cdr="http://schemas.openxmlformats.org/drawingml/2006/chartDrawing">
    <cdr:from>
      <cdr:x>0.07504</cdr:x>
      <cdr:y>0.03061</cdr:y>
    </cdr:from>
    <cdr:to>
      <cdr:x>0.98557</cdr:x>
      <cdr:y>0.46327</cdr:y>
    </cdr:to>
    <cdr:sp macro="" textlink="">
      <cdr:nvSpPr>
        <cdr:cNvPr id="2" name="Rectangle 1"/>
        <cdr:cNvSpPr/>
      </cdr:nvSpPr>
      <cdr:spPr>
        <a:xfrm xmlns:a="http://schemas.openxmlformats.org/drawingml/2006/main">
          <a:off x="495326" y="142865"/>
          <a:ext cx="6010249" cy="2019332"/>
        </a:xfrm>
        <a:prstGeom xmlns:a="http://schemas.openxmlformats.org/drawingml/2006/main" prst="rect">
          <a:avLst/>
        </a:prstGeom>
        <a:solidFill xmlns:a="http://schemas.openxmlformats.org/drawingml/2006/main">
          <a:schemeClr val="accent3">
            <a:lumMod val="75000"/>
            <a:alpha val="29000"/>
          </a:scheme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0.07215</cdr:x>
      <cdr:y>0.03265</cdr:y>
    </cdr:from>
    <cdr:to>
      <cdr:x>0.97956</cdr:x>
      <cdr:y>0.47143</cdr:y>
    </cdr:to>
    <cdr:sp macro="" textlink="">
      <cdr:nvSpPr>
        <cdr:cNvPr id="2" name="Rectangle 1"/>
        <cdr:cNvSpPr/>
      </cdr:nvSpPr>
      <cdr:spPr>
        <a:xfrm xmlns:a="http://schemas.openxmlformats.org/drawingml/2006/main">
          <a:off x="476250" y="152386"/>
          <a:ext cx="5989654" cy="2047889"/>
        </a:xfrm>
        <a:prstGeom xmlns:a="http://schemas.openxmlformats.org/drawingml/2006/main" prst="rect">
          <a:avLst/>
        </a:prstGeom>
        <a:solidFill xmlns:a="http://schemas.openxmlformats.org/drawingml/2006/main">
          <a:schemeClr val="accent3">
            <a:lumMod val="75000"/>
            <a:alpha val="29000"/>
          </a:scheme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en-US"/>
        </a:p>
      </cdr:txBody>
    </cdr:sp>
  </cdr:relSizeAnchor>
  <cdr:relSizeAnchor xmlns:cdr="http://schemas.openxmlformats.org/drawingml/2006/chartDrawing">
    <cdr:from>
      <cdr:x>0.07359</cdr:x>
      <cdr:y>0.53878</cdr:y>
    </cdr:from>
    <cdr:to>
      <cdr:x>0.9827</cdr:x>
      <cdr:y>0.96939</cdr:y>
    </cdr:to>
    <cdr:sp macro="" textlink="">
      <cdr:nvSpPr>
        <cdr:cNvPr id="3" name="Rectangle 2"/>
        <cdr:cNvSpPr/>
      </cdr:nvSpPr>
      <cdr:spPr>
        <a:xfrm xmlns:a="http://schemas.openxmlformats.org/drawingml/2006/main">
          <a:off x="485755" y="2514600"/>
          <a:ext cx="6000876" cy="2009785"/>
        </a:xfrm>
        <a:prstGeom xmlns:a="http://schemas.openxmlformats.org/drawingml/2006/main" prst="rect">
          <a:avLst/>
        </a:prstGeom>
        <a:solidFill xmlns:a="http://schemas.openxmlformats.org/drawingml/2006/main">
          <a:srgbClr val="FFFF00">
            <a:alpha val="24000"/>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0.07215</cdr:x>
      <cdr:y>0.03265</cdr:y>
    </cdr:from>
    <cdr:to>
      <cdr:x>0.97956</cdr:x>
      <cdr:y>0.47143</cdr:y>
    </cdr:to>
    <cdr:sp macro="" textlink="">
      <cdr:nvSpPr>
        <cdr:cNvPr id="2" name="Rectangle 1"/>
        <cdr:cNvSpPr/>
      </cdr:nvSpPr>
      <cdr:spPr>
        <a:xfrm xmlns:a="http://schemas.openxmlformats.org/drawingml/2006/main">
          <a:off x="476250" y="152386"/>
          <a:ext cx="5989654" cy="2047889"/>
        </a:xfrm>
        <a:prstGeom xmlns:a="http://schemas.openxmlformats.org/drawingml/2006/main" prst="rect">
          <a:avLst/>
        </a:prstGeom>
        <a:solidFill xmlns:a="http://schemas.openxmlformats.org/drawingml/2006/main">
          <a:schemeClr val="accent3">
            <a:lumMod val="75000"/>
            <a:alpha val="29000"/>
          </a:scheme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en-US"/>
        </a:p>
      </cdr:txBody>
    </cdr:sp>
  </cdr:relSizeAnchor>
  <cdr:relSizeAnchor xmlns:cdr="http://schemas.openxmlformats.org/drawingml/2006/chartDrawing">
    <cdr:from>
      <cdr:x>0.07359</cdr:x>
      <cdr:y>0.53878</cdr:y>
    </cdr:from>
    <cdr:to>
      <cdr:x>0.9827</cdr:x>
      <cdr:y>0.96939</cdr:y>
    </cdr:to>
    <cdr:sp macro="" textlink="">
      <cdr:nvSpPr>
        <cdr:cNvPr id="3" name="Rectangle 2"/>
        <cdr:cNvSpPr/>
      </cdr:nvSpPr>
      <cdr:spPr>
        <a:xfrm xmlns:a="http://schemas.openxmlformats.org/drawingml/2006/main">
          <a:off x="485755" y="2514600"/>
          <a:ext cx="6000876" cy="2009785"/>
        </a:xfrm>
        <a:prstGeom xmlns:a="http://schemas.openxmlformats.org/drawingml/2006/main" prst="rect">
          <a:avLst/>
        </a:prstGeom>
        <a:solidFill xmlns:a="http://schemas.openxmlformats.org/drawingml/2006/main">
          <a:srgbClr val="FFFF00">
            <a:alpha val="24000"/>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0.07215</cdr:x>
      <cdr:y>0.03265</cdr:y>
    </cdr:from>
    <cdr:to>
      <cdr:x>0.97956</cdr:x>
      <cdr:y>0.47143</cdr:y>
    </cdr:to>
    <cdr:sp macro="" textlink="">
      <cdr:nvSpPr>
        <cdr:cNvPr id="2" name="Rectangle 1"/>
        <cdr:cNvSpPr/>
      </cdr:nvSpPr>
      <cdr:spPr>
        <a:xfrm xmlns:a="http://schemas.openxmlformats.org/drawingml/2006/main">
          <a:off x="476250" y="152386"/>
          <a:ext cx="5989654" cy="2047889"/>
        </a:xfrm>
        <a:prstGeom xmlns:a="http://schemas.openxmlformats.org/drawingml/2006/main" prst="rect">
          <a:avLst/>
        </a:prstGeom>
        <a:solidFill xmlns:a="http://schemas.openxmlformats.org/drawingml/2006/main">
          <a:schemeClr val="accent3">
            <a:lumMod val="75000"/>
            <a:alpha val="29000"/>
          </a:scheme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en-US"/>
        </a:p>
      </cdr:txBody>
    </cdr:sp>
  </cdr:relSizeAnchor>
  <cdr:relSizeAnchor xmlns:cdr="http://schemas.openxmlformats.org/drawingml/2006/chartDrawing">
    <cdr:from>
      <cdr:x>0.07359</cdr:x>
      <cdr:y>0.53878</cdr:y>
    </cdr:from>
    <cdr:to>
      <cdr:x>0.9827</cdr:x>
      <cdr:y>0.96939</cdr:y>
    </cdr:to>
    <cdr:sp macro="" textlink="">
      <cdr:nvSpPr>
        <cdr:cNvPr id="3" name="Rectangle 2"/>
        <cdr:cNvSpPr/>
      </cdr:nvSpPr>
      <cdr:spPr>
        <a:xfrm xmlns:a="http://schemas.openxmlformats.org/drawingml/2006/main">
          <a:off x="485755" y="2514600"/>
          <a:ext cx="6000876" cy="2009785"/>
        </a:xfrm>
        <a:prstGeom xmlns:a="http://schemas.openxmlformats.org/drawingml/2006/main" prst="rect">
          <a:avLst/>
        </a:prstGeom>
        <a:solidFill xmlns:a="http://schemas.openxmlformats.org/drawingml/2006/main">
          <a:srgbClr val="FFFF00">
            <a:alpha val="24000"/>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en-US"/>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47625</xdr:colOff>
      <xdr:row>2</xdr:row>
      <xdr:rowOff>47625</xdr:rowOff>
    </xdr:from>
    <xdr:to>
      <xdr:col>13</xdr:col>
      <xdr:colOff>542925</xdr:colOff>
      <xdr:row>37</xdr:row>
      <xdr:rowOff>123825</xdr:rowOff>
    </xdr:to>
    <xdr:graphicFrame macro="">
      <xdr:nvGraphicFramePr>
        <xdr:cNvPr id="1130"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38</xdr:row>
      <xdr:rowOff>47625</xdr:rowOff>
    </xdr:from>
    <xdr:to>
      <xdr:col>13</xdr:col>
      <xdr:colOff>552450</xdr:colOff>
      <xdr:row>76</xdr:row>
      <xdr:rowOff>114300</xdr:rowOff>
    </xdr:to>
    <xdr:graphicFrame macro="">
      <xdr:nvGraphicFramePr>
        <xdr:cNvPr id="1131"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314325</xdr:colOff>
      <xdr:row>0</xdr:row>
      <xdr:rowOff>9525</xdr:rowOff>
    </xdr:from>
    <xdr:to>
      <xdr:col>7</xdr:col>
      <xdr:colOff>276225</xdr:colOff>
      <xdr:row>1</xdr:row>
      <xdr:rowOff>257175</xdr:rowOff>
    </xdr:to>
    <xdr:pic>
      <xdr:nvPicPr>
        <xdr:cNvPr id="1132" name="Picture 3" descr="logo75">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3971925" y="9525"/>
          <a:ext cx="571500" cy="514350"/>
        </a:xfrm>
        <a:prstGeom prst="rect">
          <a:avLst/>
        </a:prstGeom>
        <a:noFill/>
        <a:ln w="12700">
          <a:solidFill>
            <a:srgbClr val="000000"/>
          </a:solid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plr27/Desktop/CropwareLite.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sts"/>
      <sheetName val="Single Field"/>
      <sheetName val="SpreaderCalibration"/>
      <sheetName val="ManureInformation"/>
      <sheetName val="Multi-Field"/>
      <sheetName val="Recommendations&amp;NutrientApps"/>
      <sheetName val="Nitrogen Management"/>
      <sheetName val="Multi-Field P2O5 Graph"/>
      <sheetName val="Multi-Field K2O Graph"/>
      <sheetName val="Season Evaluation Tools"/>
      <sheetName val="Multi-Field Stalk Nitrate Graph"/>
      <sheetName val="Multi-Field ISNT Graph"/>
    </sheetNames>
    <sheetDataSet>
      <sheetData sheetId="0">
        <row r="1">
          <cell r="FZ1" t="str">
            <v>Nitrogen Guidelines</v>
          </cell>
        </row>
        <row r="2">
          <cell r="BF2" t="str">
            <v>Acton</v>
          </cell>
        </row>
        <row r="3">
          <cell r="BF3" t="str">
            <v>Adams</v>
          </cell>
          <cell r="FZ3" t="str">
            <v>ABE  Alfalfa-Trefoil-Grass</v>
          </cell>
        </row>
        <row r="4">
          <cell r="BF4" t="str">
            <v>Adirondack</v>
          </cell>
          <cell r="FZ4" t="str">
            <v>ABT  Alfalfa-Trefoil-Grass</v>
          </cell>
        </row>
        <row r="5">
          <cell r="BF5" t="str">
            <v>Adjidaumo</v>
          </cell>
          <cell r="FZ5" t="str">
            <v>AGE  Alfalfa-Grass Mix</v>
          </cell>
        </row>
        <row r="6">
          <cell r="AC6" t="str">
            <v>ALE  Alfalfa</v>
          </cell>
          <cell r="BF6" t="str">
            <v>Adrian</v>
          </cell>
          <cell r="FZ6" t="str">
            <v>AGT  Alfalfa-Grass Mix</v>
          </cell>
        </row>
        <row r="7">
          <cell r="AC7" t="str">
            <v>ALT  Alfalfa</v>
          </cell>
          <cell r="BF7" t="str">
            <v>Agawam</v>
          </cell>
          <cell r="FZ7" t="str">
            <v>ALE  Alfalfa</v>
          </cell>
        </row>
        <row r="8">
          <cell r="BF8" t="str">
            <v>Albia</v>
          </cell>
          <cell r="FZ8" t="str">
            <v>ALT  Alfalfa</v>
          </cell>
        </row>
        <row r="9">
          <cell r="BF9" t="str">
            <v>Albrights</v>
          </cell>
        </row>
        <row r="10">
          <cell r="AC10" t="str">
            <v>BCT  Birdsfoot Trefoil-Clover</v>
          </cell>
          <cell r="BF10" t="str">
            <v>Alden</v>
          </cell>
          <cell r="FZ10" t="str">
            <v>BCE  Birdsfoot Trefoil-Clover</v>
          </cell>
        </row>
        <row r="11">
          <cell r="BF11" t="str">
            <v>Allagash</v>
          </cell>
          <cell r="FZ11" t="str">
            <v>BCT  Birdsfoot Trefoil-Clover</v>
          </cell>
        </row>
        <row r="12">
          <cell r="BF12" t="str">
            <v>Allard</v>
          </cell>
        </row>
        <row r="13">
          <cell r="BF13" t="str">
            <v>Allendale</v>
          </cell>
        </row>
        <row r="14">
          <cell r="AC14" t="str">
            <v>BGT  Birdsfoot Trefoil-Grass</v>
          </cell>
          <cell r="BF14" t="str">
            <v>Allis</v>
          </cell>
          <cell r="FZ14" t="str">
            <v>BGE  Birdsfoot Trefoil-Grass</v>
          </cell>
        </row>
        <row r="15">
          <cell r="AC15" t="str">
            <v>BNL  Beans - Lima</v>
          </cell>
          <cell r="BF15" t="str">
            <v>Alluvial Land</v>
          </cell>
        </row>
        <row r="16">
          <cell r="AC16" t="str">
            <v>BNS  Beans- Snap</v>
          </cell>
          <cell r="BF16" t="str">
            <v>Almond</v>
          </cell>
        </row>
        <row r="17">
          <cell r="AC17" t="str">
            <v>BRP  Broccoli-Transplanted</v>
          </cell>
          <cell r="BF17" t="str">
            <v>Alps</v>
          </cell>
        </row>
        <row r="18">
          <cell r="AC18" t="str">
            <v>BRS  Broccoli-Seeded</v>
          </cell>
          <cell r="BF18" t="str">
            <v>Altmar</v>
          </cell>
        </row>
        <row r="19">
          <cell r="AC19" t="str">
            <v>BSE  Birdsfoot Trefoil-Seed Prod.</v>
          </cell>
          <cell r="BF19" t="str">
            <v>Alton</v>
          </cell>
        </row>
        <row r="20">
          <cell r="AC20" t="str">
            <v>BSP  Barley-Spring</v>
          </cell>
          <cell r="BF20" t="str">
            <v>Amboy</v>
          </cell>
        </row>
        <row r="21">
          <cell r="AC21" t="str">
            <v>BSS  Barley-Spring w/Legume</v>
          </cell>
          <cell r="BF21" t="str">
            <v>Amenia</v>
          </cell>
        </row>
        <row r="22">
          <cell r="AC22" t="str">
            <v>BST  Birdsfoot Trefoil-Seed Prod.</v>
          </cell>
          <cell r="BF22" t="str">
            <v>Angola</v>
          </cell>
        </row>
        <row r="23">
          <cell r="AC23" t="str">
            <v>BTE  Birdsfoot Trefoil</v>
          </cell>
          <cell r="BF23" t="str">
            <v>Appleton</v>
          </cell>
          <cell r="FZ23" t="str">
            <v>BST  Birdsfoot Trefoil-Seed Prod.</v>
          </cell>
        </row>
        <row r="24">
          <cell r="AC24" t="str">
            <v>BTT  Birdsfoot Trefoil</v>
          </cell>
          <cell r="BF24" t="str">
            <v>Arkport</v>
          </cell>
          <cell r="FZ24" t="str">
            <v>BTE  Birdsfoot Trefoil</v>
          </cell>
        </row>
        <row r="25">
          <cell r="AC25" t="str">
            <v>BUK  Buckwheat</v>
          </cell>
          <cell r="BF25" t="str">
            <v>Armagh</v>
          </cell>
          <cell r="FZ25" t="str">
            <v>BTT  Birdsfoot Trefoil</v>
          </cell>
        </row>
        <row r="26">
          <cell r="AC26" t="str">
            <v>BUS  Brussels Sprouts</v>
          </cell>
          <cell r="BF26" t="str">
            <v>Arnot</v>
          </cell>
          <cell r="FZ26" t="str">
            <v>BUK  Buckwheat</v>
          </cell>
        </row>
        <row r="27">
          <cell r="AC27" t="str">
            <v>BWI  Barley-Winter</v>
          </cell>
          <cell r="BF27" t="str">
            <v>Ashville</v>
          </cell>
        </row>
        <row r="28">
          <cell r="AC28" t="str">
            <v>BWS  Barley-Winter w/Legume</v>
          </cell>
          <cell r="BF28" t="str">
            <v>Atherton</v>
          </cell>
        </row>
        <row r="29">
          <cell r="AC29" t="str">
            <v>CAR  Carrots</v>
          </cell>
          <cell r="BF29" t="str">
            <v>Atkins</v>
          </cell>
        </row>
        <row r="30">
          <cell r="AC30" t="str">
            <v>CBP  Cabbage - Transplanted</v>
          </cell>
          <cell r="BF30" t="str">
            <v>Atsion</v>
          </cell>
        </row>
        <row r="31">
          <cell r="AC31" t="str">
            <v>CBS  Cabbage - Seed</v>
          </cell>
          <cell r="BF31" t="str">
            <v>Au Gres</v>
          </cell>
        </row>
        <row r="32">
          <cell r="AC32" t="str">
            <v>CEL  Celery</v>
          </cell>
          <cell r="BF32" t="str">
            <v>Aurelie</v>
          </cell>
        </row>
        <row r="33">
          <cell r="AC33" t="str">
            <v>CFP  Cauliflower - Transplanted</v>
          </cell>
          <cell r="BF33" t="str">
            <v>Aurora</v>
          </cell>
        </row>
        <row r="34">
          <cell r="AC34" t="str">
            <v>CFS  Cauliflower - Seeded</v>
          </cell>
          <cell r="BF34" t="str">
            <v>Barbour</v>
          </cell>
        </row>
        <row r="35">
          <cell r="AC35" t="str">
            <v>CGE  Clover-Grass</v>
          </cell>
          <cell r="BF35" t="str">
            <v>Barcelona</v>
          </cell>
        </row>
        <row r="36">
          <cell r="AC36" t="str">
            <v>CGT  Clover-Grass</v>
          </cell>
          <cell r="BF36" t="str">
            <v>Barre</v>
          </cell>
          <cell r="FZ36" t="str">
            <v>CGE  Clover-Grass</v>
          </cell>
        </row>
        <row r="37">
          <cell r="AC37" t="str">
            <v>CHC  Chinese Cabbage</v>
          </cell>
          <cell r="BF37" t="str">
            <v>Bash</v>
          </cell>
        </row>
        <row r="38">
          <cell r="AC38" t="str">
            <v>CKP  Cucumber - Transplanted</v>
          </cell>
          <cell r="BF38" t="str">
            <v>Basher</v>
          </cell>
        </row>
        <row r="39">
          <cell r="AC39" t="str">
            <v>CKS  Cucumber - Seeded</v>
          </cell>
          <cell r="BF39" t="str">
            <v>Bath</v>
          </cell>
        </row>
        <row r="40">
          <cell r="AC40" t="str">
            <v>CLE  Clover</v>
          </cell>
          <cell r="BF40" t="str">
            <v>Becket</v>
          </cell>
        </row>
        <row r="41">
          <cell r="AC41" t="str">
            <v>CLT  Clover</v>
          </cell>
          <cell r="BF41" t="str">
            <v>Becraft</v>
          </cell>
          <cell r="FZ41" t="str">
            <v>CLE  Clover</v>
          </cell>
        </row>
        <row r="42">
          <cell r="AC42" t="str">
            <v>COG  Corn-Grain</v>
          </cell>
          <cell r="BF42" t="str">
            <v>Belgrade</v>
          </cell>
          <cell r="FZ42" t="str">
            <v>CLT  Clover</v>
          </cell>
        </row>
        <row r="43">
          <cell r="AC43" t="str">
            <v>COS  Corn-Silage</v>
          </cell>
          <cell r="BF43" t="str">
            <v>Benson</v>
          </cell>
        </row>
        <row r="44">
          <cell r="AC44" t="str">
            <v>CRD  Chard</v>
          </cell>
          <cell r="BF44" t="str">
            <v>Berkshire</v>
          </cell>
        </row>
        <row r="45">
          <cell r="AC45" t="str">
            <v>CSE  Clover-Seed Production</v>
          </cell>
          <cell r="BF45" t="str">
            <v>Bernardston</v>
          </cell>
        </row>
        <row r="46">
          <cell r="AC46" t="str">
            <v>CST  Clover-Seed Production</v>
          </cell>
          <cell r="BF46" t="str">
            <v>Berrien</v>
          </cell>
        </row>
        <row r="47">
          <cell r="AC47" t="str">
            <v>CVE  Crownvetch</v>
          </cell>
          <cell r="BF47" t="str">
            <v>Berryland</v>
          </cell>
          <cell r="FZ47" t="str">
            <v>CST  Clover-Seed Production</v>
          </cell>
        </row>
        <row r="48">
          <cell r="AC48" t="str">
            <v>CVT  Crownvetch</v>
          </cell>
          <cell r="BF48" t="str">
            <v>Beseman</v>
          </cell>
          <cell r="FZ48" t="str">
            <v>CVE  Crownvetch</v>
          </cell>
        </row>
        <row r="49">
          <cell r="AC49" t="str">
            <v>EGG  Eggplant</v>
          </cell>
          <cell r="BF49" t="str">
            <v>Bice</v>
          </cell>
          <cell r="FZ49" t="str">
            <v>CVT  Crownvetch</v>
          </cell>
        </row>
        <row r="50">
          <cell r="AC50" t="str">
            <v>END  Endive</v>
          </cell>
          <cell r="BF50" t="str">
            <v>Biddeford</v>
          </cell>
        </row>
        <row r="51">
          <cell r="AC51" t="str">
            <v>GAR  Garlic</v>
          </cell>
          <cell r="BF51" t="str">
            <v>Birdsall</v>
          </cell>
        </row>
        <row r="52">
          <cell r="AC52" t="str">
            <v>GIE  Grass-Intensive Mgmt.</v>
          </cell>
          <cell r="BF52" t="str">
            <v>Blasdell</v>
          </cell>
        </row>
        <row r="53">
          <cell r="AC53" t="str">
            <v>GIT  Grass-Intensive Mgmt.</v>
          </cell>
          <cell r="BF53" t="str">
            <v>Bombay</v>
          </cell>
          <cell r="FZ53" t="str">
            <v>GIE  Grass-Intensive Mgmt.</v>
          </cell>
        </row>
        <row r="54">
          <cell r="AC54" t="str">
            <v>GRE  Grasses</v>
          </cell>
          <cell r="BF54" t="str">
            <v>Bonaparte</v>
          </cell>
          <cell r="FZ54" t="str">
            <v>GIT  Grass-Intensive Mgmt.</v>
          </cell>
        </row>
        <row r="55">
          <cell r="AC55" t="str">
            <v>GRT  Grasses</v>
          </cell>
          <cell r="BF55" t="str">
            <v>Bono</v>
          </cell>
          <cell r="FZ55" t="str">
            <v>GRE  Grasses</v>
          </cell>
        </row>
        <row r="56">
          <cell r="AC56" t="str">
            <v>IDL  Idle Land</v>
          </cell>
          <cell r="BF56" t="str">
            <v>Boots</v>
          </cell>
          <cell r="FZ56" t="str">
            <v>GRT  Grasses</v>
          </cell>
        </row>
        <row r="57">
          <cell r="AC57" t="str">
            <v>LET  Lettuce</v>
          </cell>
          <cell r="BF57" t="str">
            <v>Borosaprists</v>
          </cell>
          <cell r="FZ57" t="str">
            <v>IDL  Idle Land</v>
          </cell>
        </row>
        <row r="58">
          <cell r="AC58" t="str">
            <v>MIL  Millet</v>
          </cell>
          <cell r="BF58" t="str">
            <v>Boynton</v>
          </cell>
        </row>
        <row r="59">
          <cell r="AC59" t="str">
            <v>MIX  Mixed Vegetables</v>
          </cell>
          <cell r="BF59" t="str">
            <v>Braceville</v>
          </cell>
          <cell r="FZ59" t="str">
            <v>MIL  Millet</v>
          </cell>
        </row>
        <row r="60">
          <cell r="AC60" t="str">
            <v>MML  Muskmelon</v>
          </cell>
          <cell r="BF60" t="str">
            <v>Brayton</v>
          </cell>
        </row>
        <row r="61">
          <cell r="AC61" t="str">
            <v>MUS  Mustard</v>
          </cell>
          <cell r="BF61" t="str">
            <v>Bridgehampton</v>
          </cell>
        </row>
        <row r="62">
          <cell r="AC62" t="str">
            <v>OAS  Oats-Seeded w/Legume</v>
          </cell>
          <cell r="BF62" t="str">
            <v>Bridport</v>
          </cell>
        </row>
        <row r="63">
          <cell r="AC63" t="str">
            <v>OAT  Oats</v>
          </cell>
          <cell r="BF63" t="str">
            <v>Briggs</v>
          </cell>
        </row>
        <row r="64">
          <cell r="AC64" t="str">
            <v>ONP  Onion-Transplant</v>
          </cell>
          <cell r="BF64" t="str">
            <v>Brinkerton</v>
          </cell>
        </row>
        <row r="65">
          <cell r="AC65" t="str">
            <v>ONS  Onion-Seeded</v>
          </cell>
          <cell r="BF65" t="str">
            <v>Broadalbin</v>
          </cell>
        </row>
        <row r="66">
          <cell r="AC66" t="str">
            <v>PEA  Peas</v>
          </cell>
          <cell r="BF66" t="str">
            <v>Brockport</v>
          </cell>
        </row>
        <row r="67">
          <cell r="AC67" t="str">
            <v>PEP  Peppers</v>
          </cell>
          <cell r="BF67" t="str">
            <v>Brookfield</v>
          </cell>
        </row>
        <row r="68">
          <cell r="AC68" t="str">
            <v>PGE  Pasture w/Improved Grass</v>
          </cell>
          <cell r="BF68" t="str">
            <v>Buckland</v>
          </cell>
        </row>
        <row r="69">
          <cell r="AC69" t="str">
            <v>PGT  Pasture w/Improved Grass</v>
          </cell>
          <cell r="BF69" t="str">
            <v>Bucksport</v>
          </cell>
          <cell r="FZ69" t="str">
            <v>PGE  Pasture w/Improved Grass</v>
          </cell>
        </row>
        <row r="70">
          <cell r="AC70" t="str">
            <v>PIE  Pasture-Rotational Grazing</v>
          </cell>
          <cell r="BF70" t="str">
            <v>Budd</v>
          </cell>
          <cell r="FZ70" t="str">
            <v>PGT  Pasture w/Improved Grass</v>
          </cell>
        </row>
        <row r="71">
          <cell r="AC71" t="str">
            <v>PIT  Pasture-Rotational Grazing</v>
          </cell>
          <cell r="BF71" t="str">
            <v>Burdett</v>
          </cell>
          <cell r="FZ71" t="str">
            <v>PIE  Pasture-Rotational Grazing</v>
          </cell>
        </row>
        <row r="72">
          <cell r="AC72" t="str">
            <v>PLE  Pasture with Legumes</v>
          </cell>
          <cell r="BF72" t="str">
            <v>Burnham</v>
          </cell>
          <cell r="FZ72" t="str">
            <v>PIT  Pasture-Rotational Grazing</v>
          </cell>
        </row>
        <row r="73">
          <cell r="AC73" t="str">
            <v>PLT  Pasture with Legumes</v>
          </cell>
          <cell r="BF73" t="str">
            <v>Busti</v>
          </cell>
          <cell r="FZ73" t="str">
            <v>PLE  Pasture with Legumes</v>
          </cell>
        </row>
        <row r="74">
          <cell r="AC74" t="str">
            <v>PNT  Pasture w/Native Grasses</v>
          </cell>
          <cell r="BF74" t="str">
            <v>Buxton</v>
          </cell>
          <cell r="FZ74" t="str">
            <v>PLT  Pasture with Legumes</v>
          </cell>
        </row>
        <row r="75">
          <cell r="AC75" t="str">
            <v>POP  Popcorn</v>
          </cell>
          <cell r="BF75" t="str">
            <v>Cambria</v>
          </cell>
          <cell r="FZ75" t="str">
            <v>PNT  Pasture w/Native Grasses</v>
          </cell>
        </row>
        <row r="76">
          <cell r="AC76" t="str">
            <v>POT  Potato</v>
          </cell>
          <cell r="BF76" t="str">
            <v>Cambridge</v>
          </cell>
        </row>
        <row r="77">
          <cell r="AC77" t="str">
            <v>PSL  Parsley</v>
          </cell>
          <cell r="BF77" t="str">
            <v>Camillus</v>
          </cell>
        </row>
        <row r="78">
          <cell r="AC78" t="str">
            <v>PSN  Parsnips</v>
          </cell>
          <cell r="BF78" t="str">
            <v>Camroden</v>
          </cell>
        </row>
        <row r="79">
          <cell r="AC79" t="str">
            <v>PUM  Pumpkins</v>
          </cell>
          <cell r="BF79" t="str">
            <v>Canaan</v>
          </cell>
        </row>
        <row r="80">
          <cell r="AC80" t="str">
            <v>RAD  Radishes</v>
          </cell>
          <cell r="BF80" t="str">
            <v>Canaan-Rock Outcrop</v>
          </cell>
        </row>
        <row r="81">
          <cell r="AC81" t="str">
            <v>RHU  Rhubarb</v>
          </cell>
          <cell r="BF81" t="str">
            <v>Canadice</v>
          </cell>
        </row>
        <row r="82">
          <cell r="AC82" t="str">
            <v>RUT  Rutabagas</v>
          </cell>
          <cell r="BF82" t="str">
            <v>Canandaigua</v>
          </cell>
        </row>
        <row r="83">
          <cell r="AC83" t="str">
            <v>RYC  Rye-Cover Crop</v>
          </cell>
          <cell r="BF83" t="str">
            <v>Canaseraga</v>
          </cell>
        </row>
        <row r="84">
          <cell r="AC84" t="str">
            <v>RYS  Rye-Seed Production</v>
          </cell>
          <cell r="BF84" t="str">
            <v>Canastota</v>
          </cell>
          <cell r="FZ84" t="str">
            <v>RYC  Rye-Cover Crop</v>
          </cell>
        </row>
        <row r="85">
          <cell r="AC85" t="str">
            <v>SOF  Sorghum-Forage</v>
          </cell>
          <cell r="BF85" t="str">
            <v>Caneadea</v>
          </cell>
        </row>
        <row r="86">
          <cell r="AC86" t="str">
            <v>SOG  Sorghum-Grain</v>
          </cell>
          <cell r="BF86" t="str">
            <v>Canfield</v>
          </cell>
        </row>
        <row r="87">
          <cell r="AC87" t="str">
            <v>SOY  Soybeans</v>
          </cell>
          <cell r="BF87" t="str">
            <v>Canton</v>
          </cell>
        </row>
        <row r="88">
          <cell r="AC88" t="str">
            <v>SPF  Spinach-Fall</v>
          </cell>
          <cell r="BF88" t="str">
            <v>Carbondale</v>
          </cell>
          <cell r="FZ88" t="str">
            <v>SOY  Soybeans</v>
          </cell>
        </row>
        <row r="89">
          <cell r="AC89" t="str">
            <v>SPS  Spinach-Spring</v>
          </cell>
          <cell r="BF89" t="str">
            <v>Carlisle</v>
          </cell>
        </row>
        <row r="90">
          <cell r="AC90" t="str">
            <v>SQS  Squash-Summer</v>
          </cell>
          <cell r="BF90" t="str">
            <v>Carrollton</v>
          </cell>
        </row>
        <row r="91">
          <cell r="AC91" t="str">
            <v>SQW  Squash-Winter</v>
          </cell>
          <cell r="BF91" t="str">
            <v>Carver</v>
          </cell>
        </row>
        <row r="92">
          <cell r="AC92" t="str">
            <v>SSH  Sorghum-Sudan Hybrid</v>
          </cell>
          <cell r="BF92" t="str">
            <v>Carver-Plymouth</v>
          </cell>
        </row>
        <row r="93">
          <cell r="AC93" t="str">
            <v>SUD  Sudangrass</v>
          </cell>
          <cell r="BF93" t="str">
            <v>Castile</v>
          </cell>
          <cell r="FZ93" t="str">
            <v>SSH  Sorghum-Sudan Hybrid</v>
          </cell>
        </row>
        <row r="94">
          <cell r="AC94" t="str">
            <v>SUN  Sunflower</v>
          </cell>
          <cell r="BF94" t="str">
            <v>Cathro</v>
          </cell>
        </row>
        <row r="95">
          <cell r="AC95" t="str">
            <v>SWC  Sweet Corn</v>
          </cell>
          <cell r="BF95" t="str">
            <v>Cathro-Greenwood</v>
          </cell>
          <cell r="FZ95" t="str">
            <v>SUN  Sunflower</v>
          </cell>
        </row>
        <row r="96">
          <cell r="AC96" t="str">
            <v>TOM  Tomato</v>
          </cell>
          <cell r="BF96" t="str">
            <v>Cattaraugus</v>
          </cell>
        </row>
        <row r="97">
          <cell r="AC97" t="str">
            <v>TRE  Christmas Trees</v>
          </cell>
          <cell r="BF97" t="str">
            <v>Cavode</v>
          </cell>
        </row>
        <row r="98">
          <cell r="AC98" t="str">
            <v>TRP  Triticale/Peas</v>
          </cell>
          <cell r="BF98" t="str">
            <v>Cayuga</v>
          </cell>
        </row>
        <row r="99">
          <cell r="AC99" t="str">
            <v>TRT  Christmas Trees</v>
          </cell>
          <cell r="BF99" t="str">
            <v>Cazenovia</v>
          </cell>
          <cell r="FZ99" t="str">
            <v>TRP  Triticale/Peas</v>
          </cell>
        </row>
        <row r="100">
          <cell r="AC100" t="str">
            <v>TUR  Turnips</v>
          </cell>
          <cell r="BF100" t="str">
            <v>Ceresco</v>
          </cell>
        </row>
        <row r="101">
          <cell r="AC101" t="str">
            <v>WAT  Watermelon</v>
          </cell>
          <cell r="BF101" t="str">
            <v>Chadakoin</v>
          </cell>
        </row>
        <row r="102">
          <cell r="AC102" t="str">
            <v>WHS  Wheat Seeded w/Legume</v>
          </cell>
          <cell r="BF102" t="str">
            <v>Chagrin</v>
          </cell>
        </row>
        <row r="103">
          <cell r="AC103" t="str">
            <v>WHT  Wheat</v>
          </cell>
          <cell r="BF103" t="str">
            <v>Champlain</v>
          </cell>
        </row>
        <row r="104">
          <cell r="AC104" t="str">
            <v>WPE  Waterways, Pond Dikes</v>
          </cell>
          <cell r="BF104" t="str">
            <v>Charles</v>
          </cell>
        </row>
        <row r="105">
          <cell r="AC105" t="str">
            <v>WPT  Waterways, Pond Dikes</v>
          </cell>
          <cell r="BF105" t="str">
            <v>Charlton</v>
          </cell>
          <cell r="FZ105" t="str">
            <v>WPE  Waterways, Pond Dikes</v>
          </cell>
        </row>
        <row r="106">
          <cell r="AC106" t="str">
            <v>OTH  Unlisted Crop</v>
          </cell>
          <cell r="BF106" t="str">
            <v>Chatfield (E)</v>
          </cell>
          <cell r="FZ106" t="str">
            <v>WPT  Waterways, Pond Dikes</v>
          </cell>
        </row>
        <row r="107">
          <cell r="BF107" t="str">
            <v>Chatfield (WE)</v>
          </cell>
        </row>
        <row r="108">
          <cell r="BF108" t="str">
            <v>Chaumont</v>
          </cell>
        </row>
        <row r="109">
          <cell r="BF109" t="str">
            <v>Chautauqua</v>
          </cell>
        </row>
        <row r="110">
          <cell r="BF110" t="str">
            <v>Cheektowaga</v>
          </cell>
        </row>
        <row r="111">
          <cell r="BF111" t="str">
            <v>Chenango</v>
          </cell>
        </row>
        <row r="112">
          <cell r="BF112" t="str">
            <v>Cheshire</v>
          </cell>
        </row>
        <row r="113">
          <cell r="BF113" t="str">
            <v>Chippeny</v>
          </cell>
        </row>
        <row r="114">
          <cell r="BF114" t="str">
            <v>Chippewa</v>
          </cell>
        </row>
        <row r="115">
          <cell r="BF115" t="str">
            <v>Churchville</v>
          </cell>
        </row>
        <row r="116">
          <cell r="BF116" t="str">
            <v>Cicero</v>
          </cell>
        </row>
        <row r="117">
          <cell r="BF117" t="str">
            <v>Clarkson</v>
          </cell>
        </row>
        <row r="118">
          <cell r="BF118" t="str">
            <v>Claverack</v>
          </cell>
        </row>
        <row r="119">
          <cell r="BF119" t="str">
            <v>Clymer</v>
          </cell>
        </row>
        <row r="120">
          <cell r="BF120" t="str">
            <v>Cohoctah</v>
          </cell>
        </row>
        <row r="121">
          <cell r="BF121" t="str">
            <v>Collamer</v>
          </cell>
        </row>
        <row r="122">
          <cell r="BF122" t="str">
            <v>Colonie</v>
          </cell>
        </row>
        <row r="123">
          <cell r="BF123" t="str">
            <v>Colosse</v>
          </cell>
        </row>
        <row r="124">
          <cell r="BF124" t="str">
            <v>Colrain</v>
          </cell>
        </row>
        <row r="125">
          <cell r="BF125" t="str">
            <v>Colton</v>
          </cell>
        </row>
        <row r="126">
          <cell r="BF126" t="str">
            <v>Colwood</v>
          </cell>
        </row>
        <row r="127">
          <cell r="BF127" t="str">
            <v>Conesus</v>
          </cell>
        </row>
        <row r="128">
          <cell r="BF128" t="str">
            <v>Conotton</v>
          </cell>
        </row>
        <row r="129">
          <cell r="BF129" t="str">
            <v>Constable</v>
          </cell>
        </row>
        <row r="130">
          <cell r="BF130" t="str">
            <v>Cook</v>
          </cell>
        </row>
        <row r="131">
          <cell r="BF131" t="str">
            <v>Copake</v>
          </cell>
        </row>
        <row r="132">
          <cell r="BF132" t="str">
            <v>Cornish</v>
          </cell>
        </row>
        <row r="133">
          <cell r="BF133" t="str">
            <v>Cosad</v>
          </cell>
        </row>
        <row r="134">
          <cell r="BF134" t="str">
            <v>Cossayuna</v>
          </cell>
        </row>
        <row r="135">
          <cell r="BF135" t="str">
            <v>Covert</v>
          </cell>
        </row>
        <row r="136">
          <cell r="BF136" t="str">
            <v>Coveytown</v>
          </cell>
        </row>
        <row r="137">
          <cell r="BF137" t="str">
            <v>Covington</v>
          </cell>
        </row>
        <row r="138">
          <cell r="BF138" t="str">
            <v>Crary</v>
          </cell>
        </row>
        <row r="139">
          <cell r="BF139" t="str">
            <v>Croghan</v>
          </cell>
        </row>
        <row r="140">
          <cell r="BF140" t="str">
            <v>Culvers</v>
          </cell>
        </row>
        <row r="141">
          <cell r="BF141" t="str">
            <v>Dalbo</v>
          </cell>
        </row>
        <row r="142">
          <cell r="BF142" t="str">
            <v>Dalton</v>
          </cell>
        </row>
        <row r="143">
          <cell r="BF143" t="str">
            <v>Danley</v>
          </cell>
        </row>
        <row r="144">
          <cell r="BF144" t="str">
            <v>Dannemora</v>
          </cell>
        </row>
        <row r="145">
          <cell r="BF145" t="str">
            <v>Darien</v>
          </cell>
        </row>
        <row r="146">
          <cell r="BF146" t="str">
            <v>Dawson</v>
          </cell>
        </row>
        <row r="147">
          <cell r="BF147" t="str">
            <v>Deerfield</v>
          </cell>
        </row>
        <row r="148">
          <cell r="BF148" t="str">
            <v>Deford</v>
          </cell>
        </row>
        <row r="149">
          <cell r="BF149" t="str">
            <v>Dekalb</v>
          </cell>
        </row>
        <row r="150">
          <cell r="BF150" t="str">
            <v>Depeyster</v>
          </cell>
        </row>
        <row r="151">
          <cell r="BF151" t="str">
            <v>Deposit</v>
          </cell>
        </row>
        <row r="152">
          <cell r="BF152" t="str">
            <v>Derb</v>
          </cell>
        </row>
        <row r="153">
          <cell r="BF153" t="str">
            <v>Dixmont</v>
          </cell>
        </row>
        <row r="154">
          <cell r="BF154" t="str">
            <v>Dorval</v>
          </cell>
        </row>
        <row r="155">
          <cell r="BF155" t="str">
            <v>Dover</v>
          </cell>
        </row>
        <row r="156">
          <cell r="BF156" t="str">
            <v>Duane</v>
          </cell>
        </row>
        <row r="157">
          <cell r="BF157" t="str">
            <v>Dunkirk</v>
          </cell>
        </row>
        <row r="158">
          <cell r="BF158" t="str">
            <v>Dutchess</v>
          </cell>
        </row>
        <row r="159">
          <cell r="BF159" t="str">
            <v>Duxbury</v>
          </cell>
        </row>
        <row r="160">
          <cell r="BF160" t="str">
            <v>Edwards</v>
          </cell>
        </row>
        <row r="161">
          <cell r="BF161" t="str">
            <v>Eel</v>
          </cell>
        </row>
        <row r="162">
          <cell r="BF162" t="str">
            <v>Eelweir</v>
          </cell>
        </row>
        <row r="163">
          <cell r="BF163" t="str">
            <v>Elka</v>
          </cell>
        </row>
        <row r="164">
          <cell r="BF164" t="str">
            <v>Ellery</v>
          </cell>
        </row>
        <row r="165">
          <cell r="BF165" t="str">
            <v>Elmridge</v>
          </cell>
        </row>
        <row r="166">
          <cell r="BF166" t="str">
            <v>Elmwood</v>
          </cell>
        </row>
        <row r="167">
          <cell r="BF167" t="str">
            <v>Elnora</v>
          </cell>
        </row>
        <row r="168">
          <cell r="BF168" t="str">
            <v>Empeyville</v>
          </cell>
        </row>
        <row r="169">
          <cell r="BF169" t="str">
            <v>Enfield</v>
          </cell>
        </row>
        <row r="170">
          <cell r="BF170" t="str">
            <v>Ensley</v>
          </cell>
        </row>
        <row r="171">
          <cell r="BF171" t="str">
            <v>Erie</v>
          </cell>
        </row>
        <row r="172">
          <cell r="BF172" t="str">
            <v>Ernest</v>
          </cell>
        </row>
        <row r="173">
          <cell r="BF173" t="str">
            <v>Essex</v>
          </cell>
        </row>
        <row r="174">
          <cell r="BF174" t="str">
            <v>Fahey</v>
          </cell>
        </row>
        <row r="175">
          <cell r="BF175" t="str">
            <v>Farmington</v>
          </cell>
        </row>
        <row r="176">
          <cell r="BF176" t="str">
            <v>Farnham</v>
          </cell>
        </row>
        <row r="177">
          <cell r="D177">
            <v>70</v>
          </cell>
          <cell r="BF177" t="str">
            <v>Fernlake</v>
          </cell>
        </row>
        <row r="179">
          <cell r="BF179" t="str">
            <v>Fonda</v>
          </cell>
        </row>
        <row r="181">
          <cell r="BF181" t="str">
            <v>Fredon</v>
          </cell>
        </row>
        <row r="182">
          <cell r="BF182" t="str">
            <v>Freetown</v>
          </cell>
        </row>
        <row r="183">
          <cell r="BF183" t="str">
            <v>Fremont</v>
          </cell>
        </row>
        <row r="184">
          <cell r="BF184" t="str">
            <v>Frenchtown</v>
          </cell>
        </row>
        <row r="185">
          <cell r="BF185" t="str">
            <v>Frewsburg</v>
          </cell>
        </row>
        <row r="186">
          <cell r="BF186" t="str">
            <v>Fryeburg</v>
          </cell>
        </row>
        <row r="188">
          <cell r="BF188" t="str">
            <v>Gage</v>
          </cell>
        </row>
        <row r="189">
          <cell r="BF189" t="str">
            <v>Galen</v>
          </cell>
        </row>
        <row r="190">
          <cell r="BF190" t="str">
            <v>Galestown</v>
          </cell>
        </row>
        <row r="191">
          <cell r="BF191" t="str">
            <v>Galoo</v>
          </cell>
        </row>
        <row r="192">
          <cell r="BF192" t="str">
            <v>Galoo-Rock Outcrop</v>
          </cell>
        </row>
        <row r="193">
          <cell r="BF193" t="str">
            <v>Galway</v>
          </cell>
        </row>
        <row r="194">
          <cell r="BF194" t="str">
            <v>Genesee</v>
          </cell>
        </row>
        <row r="195">
          <cell r="BF195" t="str">
            <v>Georgia</v>
          </cell>
        </row>
        <row r="196">
          <cell r="BF196" t="str">
            <v>Getzville</v>
          </cell>
        </row>
        <row r="197">
          <cell r="BF197" t="str">
            <v>Gilpen</v>
          </cell>
        </row>
        <row r="198">
          <cell r="BF198" t="str">
            <v>Gilpin</v>
          </cell>
        </row>
        <row r="199">
          <cell r="BF199" t="str">
            <v>Glebe</v>
          </cell>
        </row>
        <row r="200">
          <cell r="BF200" t="str">
            <v>Glebe-Saddleback</v>
          </cell>
        </row>
        <row r="201">
          <cell r="BF201" t="str">
            <v>Glendora</v>
          </cell>
        </row>
        <row r="202">
          <cell r="BF202" t="str">
            <v>Glenfield</v>
          </cell>
        </row>
        <row r="203">
          <cell r="BF203" t="str">
            <v>Gloucester</v>
          </cell>
        </row>
        <row r="204">
          <cell r="BF204" t="str">
            <v>Glover</v>
          </cell>
        </row>
        <row r="205">
          <cell r="BF205" t="str">
            <v>Gougeville</v>
          </cell>
        </row>
        <row r="206">
          <cell r="BF206" t="str">
            <v>Granby</v>
          </cell>
        </row>
        <row r="207">
          <cell r="BF207" t="str">
            <v>Grattan</v>
          </cell>
        </row>
        <row r="208">
          <cell r="BF208" t="str">
            <v>Greene</v>
          </cell>
        </row>
        <row r="209">
          <cell r="BF209" t="str">
            <v>Greenwood</v>
          </cell>
        </row>
        <row r="210">
          <cell r="BF210" t="str">
            <v>Grenville</v>
          </cell>
        </row>
        <row r="211">
          <cell r="BF211" t="str">
            <v>Gretor</v>
          </cell>
        </row>
        <row r="212">
          <cell r="BF212" t="str">
            <v>Groton</v>
          </cell>
        </row>
        <row r="213">
          <cell r="BF213" t="str">
            <v>Groveton</v>
          </cell>
        </row>
        <row r="214">
          <cell r="BF214" t="str">
            <v>Guff</v>
          </cell>
        </row>
        <row r="215">
          <cell r="BF215" t="str">
            <v>Guffin</v>
          </cell>
        </row>
        <row r="216">
          <cell r="BF216" t="str">
            <v>Gulf</v>
          </cell>
        </row>
        <row r="217">
          <cell r="BF217" t="str">
            <v>Hadley</v>
          </cell>
        </row>
        <row r="218">
          <cell r="BF218" t="str">
            <v>Haights</v>
          </cell>
        </row>
        <row r="219">
          <cell r="BF219" t="str">
            <v>Haights-Gulf</v>
          </cell>
        </row>
        <row r="220">
          <cell r="BF220" t="str">
            <v>Hailesboro</v>
          </cell>
        </row>
        <row r="221">
          <cell r="BF221" t="str">
            <v>Halcott</v>
          </cell>
        </row>
        <row r="222">
          <cell r="BF222" t="str">
            <v>Halsey</v>
          </cell>
        </row>
        <row r="223">
          <cell r="BF223" t="str">
            <v>Hamlin</v>
          </cell>
        </row>
        <row r="224">
          <cell r="BF224" t="str">
            <v>Hamplain</v>
          </cell>
        </row>
        <row r="225">
          <cell r="BF225" t="str">
            <v>Hannawa</v>
          </cell>
        </row>
        <row r="226">
          <cell r="BF226" t="str">
            <v>Hartland</v>
          </cell>
        </row>
        <row r="227">
          <cell r="BF227" t="str">
            <v>Haven</v>
          </cell>
        </row>
        <row r="228">
          <cell r="BF228" t="str">
            <v>Hawksnest</v>
          </cell>
        </row>
        <row r="229">
          <cell r="BF229" t="str">
            <v>Hempstead</v>
          </cell>
        </row>
        <row r="230">
          <cell r="BF230" t="str">
            <v>Henrietta</v>
          </cell>
        </row>
        <row r="231">
          <cell r="BF231" t="str">
            <v>Herkimer</v>
          </cell>
        </row>
        <row r="232">
          <cell r="BF232" t="str">
            <v>Hermon</v>
          </cell>
        </row>
        <row r="233">
          <cell r="BF233" t="str">
            <v>Hero</v>
          </cell>
        </row>
        <row r="234">
          <cell r="BF234" t="str">
            <v>Heuvelton</v>
          </cell>
        </row>
        <row r="235">
          <cell r="BF235" t="str">
            <v>Hilton</v>
          </cell>
        </row>
        <row r="236">
          <cell r="BF236" t="str">
            <v>Hinckley</v>
          </cell>
        </row>
        <row r="237">
          <cell r="BF237" t="str">
            <v>Hinesburg</v>
          </cell>
        </row>
        <row r="238">
          <cell r="BF238" t="str">
            <v>Hogansburg</v>
          </cell>
        </row>
        <row r="239">
          <cell r="BF239" t="str">
            <v>Hogback</v>
          </cell>
        </row>
        <row r="240">
          <cell r="BF240" t="str">
            <v>Hogback-Ricker</v>
          </cell>
        </row>
        <row r="241">
          <cell r="BF241" t="str">
            <v>Holderton</v>
          </cell>
        </row>
        <row r="242">
          <cell r="BF242" t="str">
            <v>Hollis</v>
          </cell>
        </row>
        <row r="243">
          <cell r="BF243" t="str">
            <v>Holly</v>
          </cell>
        </row>
        <row r="244">
          <cell r="BF244" t="str">
            <v>Holyoke</v>
          </cell>
        </row>
        <row r="245">
          <cell r="BF245" t="str">
            <v>Holyoke-Rock Outcrop</v>
          </cell>
        </row>
        <row r="246">
          <cell r="BF246" t="str">
            <v>Homer</v>
          </cell>
        </row>
        <row r="247">
          <cell r="BF247" t="str">
            <v>Honeoye</v>
          </cell>
        </row>
        <row r="248">
          <cell r="BF248" t="str">
            <v>Hoosic</v>
          </cell>
        </row>
        <row r="249">
          <cell r="BF249" t="str">
            <v>Hornell</v>
          </cell>
        </row>
        <row r="250">
          <cell r="BF250" t="str">
            <v>Hornellsville</v>
          </cell>
        </row>
        <row r="251">
          <cell r="BF251" t="str">
            <v>Houghtonville</v>
          </cell>
        </row>
        <row r="252">
          <cell r="BF252" t="str">
            <v>Housatonic</v>
          </cell>
        </row>
        <row r="253">
          <cell r="BF253" t="str">
            <v>Houseville</v>
          </cell>
        </row>
        <row r="254">
          <cell r="BF254" t="str">
            <v>Howard</v>
          </cell>
        </row>
        <row r="255">
          <cell r="BF255" t="str">
            <v>Hudson</v>
          </cell>
        </row>
        <row r="256">
          <cell r="BF256" t="str">
            <v>Hulberton</v>
          </cell>
        </row>
        <row r="257">
          <cell r="BF257" t="str">
            <v>Ilion</v>
          </cell>
        </row>
        <row r="258">
          <cell r="BF258" t="str">
            <v>Insula</v>
          </cell>
        </row>
        <row r="259">
          <cell r="BF259" t="str">
            <v>Ipswich</v>
          </cell>
        </row>
        <row r="260">
          <cell r="BF260" t="str">
            <v>Ira</v>
          </cell>
        </row>
        <row r="261">
          <cell r="BF261" t="str">
            <v>Ischua</v>
          </cell>
        </row>
        <row r="262">
          <cell r="BF262" t="str">
            <v>Ivory</v>
          </cell>
        </row>
        <row r="263">
          <cell r="BF263" t="str">
            <v>Jebavy</v>
          </cell>
        </row>
        <row r="264">
          <cell r="BF264" t="str">
            <v>Joliet</v>
          </cell>
        </row>
        <row r="265">
          <cell r="BF265" t="str">
            <v>Junius</v>
          </cell>
        </row>
        <row r="266">
          <cell r="BF266" t="str">
            <v>Kalurah</v>
          </cell>
        </row>
        <row r="267">
          <cell r="BF267" t="str">
            <v>Kanona</v>
          </cell>
        </row>
        <row r="268">
          <cell r="BF268" t="str">
            <v>Kars</v>
          </cell>
        </row>
        <row r="269">
          <cell r="BF269" t="str">
            <v>Kearsarge</v>
          </cell>
        </row>
        <row r="270">
          <cell r="BF270" t="str">
            <v>Kendaia</v>
          </cell>
        </row>
        <row r="271">
          <cell r="BF271" t="str">
            <v>Kibbie</v>
          </cell>
        </row>
        <row r="272">
          <cell r="BF272" t="str">
            <v>Kingsbury</v>
          </cell>
        </row>
        <row r="273">
          <cell r="BF273" t="str">
            <v>Kinzua</v>
          </cell>
        </row>
        <row r="274">
          <cell r="BF274" t="str">
            <v>Knickerbocker</v>
          </cell>
        </row>
        <row r="275">
          <cell r="BF275" t="str">
            <v>Lackawanna</v>
          </cell>
        </row>
        <row r="276">
          <cell r="BF276" t="str">
            <v>Lagross</v>
          </cell>
        </row>
        <row r="277">
          <cell r="BF277" t="str">
            <v>Lagross-Haights</v>
          </cell>
        </row>
        <row r="278">
          <cell r="BF278" t="str">
            <v>Lairdsville</v>
          </cell>
        </row>
        <row r="279">
          <cell r="BF279" t="str">
            <v>Lakemont</v>
          </cell>
        </row>
        <row r="280">
          <cell r="BF280" t="str">
            <v>Lakewood</v>
          </cell>
        </row>
        <row r="281">
          <cell r="BF281" t="str">
            <v>Lamson</v>
          </cell>
        </row>
        <row r="282">
          <cell r="BF282" t="str">
            <v>Lanesboro</v>
          </cell>
        </row>
        <row r="283">
          <cell r="BF283" t="str">
            <v>Langford</v>
          </cell>
        </row>
        <row r="284">
          <cell r="BF284" t="str">
            <v>Lansing</v>
          </cell>
        </row>
        <row r="285">
          <cell r="BF285" t="str">
            <v>Leck Kill</v>
          </cell>
        </row>
        <row r="286">
          <cell r="BF286" t="str">
            <v>Leicester</v>
          </cell>
        </row>
        <row r="287">
          <cell r="BF287" t="str">
            <v>Leon</v>
          </cell>
        </row>
        <row r="288">
          <cell r="BF288" t="str">
            <v>Lewbath</v>
          </cell>
        </row>
        <row r="289">
          <cell r="BF289" t="str">
            <v>Lewbeach</v>
          </cell>
        </row>
        <row r="290">
          <cell r="BF290" t="str">
            <v>Leyden</v>
          </cell>
        </row>
        <row r="291">
          <cell r="BF291" t="str">
            <v>Lima</v>
          </cell>
        </row>
        <row r="292">
          <cell r="BF292" t="str">
            <v>Limerick</v>
          </cell>
        </row>
        <row r="293">
          <cell r="BF293" t="str">
            <v>Linden</v>
          </cell>
        </row>
        <row r="294">
          <cell r="BF294" t="str">
            <v>Linlithgo</v>
          </cell>
        </row>
        <row r="295">
          <cell r="BF295" t="str">
            <v>Livingston</v>
          </cell>
        </row>
        <row r="296">
          <cell r="BF296" t="str">
            <v>Lobdell</v>
          </cell>
        </row>
        <row r="297">
          <cell r="BF297" t="str">
            <v>Lockport</v>
          </cell>
        </row>
        <row r="299">
          <cell r="BF299" t="str">
            <v>Lordstown</v>
          </cell>
        </row>
        <row r="300">
          <cell r="BF300" t="str">
            <v>Lovewell</v>
          </cell>
        </row>
        <row r="301">
          <cell r="BF301" t="str">
            <v>Lowville</v>
          </cell>
        </row>
        <row r="302">
          <cell r="BF302" t="str">
            <v>Loxley</v>
          </cell>
        </row>
        <row r="303">
          <cell r="BF303" t="str">
            <v>Lucas</v>
          </cell>
        </row>
        <row r="304">
          <cell r="BF304" t="str">
            <v>Ludlow</v>
          </cell>
        </row>
        <row r="305">
          <cell r="BF305" t="str">
            <v>Lupton</v>
          </cell>
        </row>
        <row r="306">
          <cell r="BF306" t="str">
            <v>Lyman</v>
          </cell>
        </row>
        <row r="307">
          <cell r="BF307" t="str">
            <v>Lyman-Becket-Berkshi</v>
          </cell>
        </row>
        <row r="308">
          <cell r="BF308" t="str">
            <v>Lyme</v>
          </cell>
        </row>
        <row r="309">
          <cell r="BF309" t="str">
            <v>Lyons</v>
          </cell>
        </row>
        <row r="310">
          <cell r="BF310" t="str">
            <v>Machias</v>
          </cell>
        </row>
        <row r="311">
          <cell r="BF311" t="str">
            <v>Macomber</v>
          </cell>
        </row>
        <row r="312">
          <cell r="BF312" t="str">
            <v>Macomber-Taconic</v>
          </cell>
        </row>
        <row r="313">
          <cell r="BF313" t="str">
            <v>Madalin</v>
          </cell>
        </row>
        <row r="314">
          <cell r="BF314" t="str">
            <v>Madawaska</v>
          </cell>
        </row>
        <row r="315">
          <cell r="BF315" t="str">
            <v>Madrid</v>
          </cell>
        </row>
        <row r="316">
          <cell r="BF316" t="str">
            <v>Malone</v>
          </cell>
        </row>
        <row r="317">
          <cell r="BF317" t="str">
            <v>Manahawkin</v>
          </cell>
        </row>
        <row r="318">
          <cell r="BF318" t="str">
            <v>Mandy</v>
          </cell>
        </row>
        <row r="319">
          <cell r="BF319" t="str">
            <v>Manheim</v>
          </cell>
        </row>
        <row r="320">
          <cell r="BF320" t="str">
            <v>Manhoning</v>
          </cell>
        </row>
        <row r="321">
          <cell r="BF321" t="str">
            <v>Manlius</v>
          </cell>
        </row>
        <row r="322">
          <cell r="BF322" t="str">
            <v>Mansfield</v>
          </cell>
        </row>
        <row r="323">
          <cell r="BF323" t="str">
            <v>Maplecrest</v>
          </cell>
        </row>
        <row r="324">
          <cell r="BF324" t="str">
            <v>Marcy</v>
          </cell>
        </row>
        <row r="325">
          <cell r="BF325" t="str">
            <v>Mardin</v>
          </cell>
        </row>
        <row r="326">
          <cell r="BF326" t="str">
            <v>Marilla</v>
          </cell>
        </row>
        <row r="327">
          <cell r="BF327" t="str">
            <v>Markey</v>
          </cell>
        </row>
        <row r="328">
          <cell r="BF328" t="str">
            <v>Marlow</v>
          </cell>
        </row>
        <row r="329">
          <cell r="BF329" t="str">
            <v>Martisco</v>
          </cell>
        </row>
        <row r="330">
          <cell r="BF330" t="str">
            <v>Massena</v>
          </cell>
        </row>
        <row r="331">
          <cell r="BF331" t="str">
            <v>Matoon</v>
          </cell>
        </row>
        <row r="332">
          <cell r="BF332" t="str">
            <v>Matunuck</v>
          </cell>
        </row>
        <row r="333">
          <cell r="BF333" t="str">
            <v>Medihemists</v>
          </cell>
        </row>
        <row r="335">
          <cell r="BF335" t="str">
            <v>Medomak</v>
          </cell>
        </row>
        <row r="336">
          <cell r="BF336" t="str">
            <v>Melrose</v>
          </cell>
        </row>
        <row r="337">
          <cell r="BF337" t="str">
            <v>Menlo</v>
          </cell>
        </row>
        <row r="338">
          <cell r="BF338" t="str">
            <v>Mentor</v>
          </cell>
        </row>
        <row r="339">
          <cell r="BF339" t="str">
            <v>Merrimac</v>
          </cell>
        </row>
        <row r="340">
          <cell r="BF340" t="str">
            <v>Middlebrook</v>
          </cell>
        </row>
        <row r="341">
          <cell r="BF341" t="str">
            <v>Middlebrook-Mongaup</v>
          </cell>
        </row>
        <row r="342">
          <cell r="BF342" t="str">
            <v>Middlebury</v>
          </cell>
        </row>
        <row r="343">
          <cell r="BF343" t="str">
            <v>Millis</v>
          </cell>
        </row>
        <row r="344">
          <cell r="BF344" t="str">
            <v>Millsite</v>
          </cell>
        </row>
        <row r="345">
          <cell r="BF345" t="str">
            <v>Mineola</v>
          </cell>
        </row>
        <row r="346">
          <cell r="BF346" t="str">
            <v>Miner</v>
          </cell>
        </row>
        <row r="347">
          <cell r="BF347" t="str">
            <v>Mino</v>
          </cell>
        </row>
        <row r="348">
          <cell r="BF348" t="str">
            <v>Minoa</v>
          </cell>
        </row>
        <row r="349">
          <cell r="BF349" t="str">
            <v>Mohawk</v>
          </cell>
        </row>
        <row r="350">
          <cell r="BF350" t="str">
            <v>Moira</v>
          </cell>
        </row>
        <row r="351">
          <cell r="BF351" t="str">
            <v>Monadnock</v>
          </cell>
        </row>
        <row r="352">
          <cell r="BF352" t="str">
            <v>Monarda</v>
          </cell>
        </row>
        <row r="353">
          <cell r="BF353" t="str">
            <v>Mongaup</v>
          </cell>
        </row>
        <row r="354">
          <cell r="BF354" t="str">
            <v>Montauk</v>
          </cell>
        </row>
        <row r="355">
          <cell r="BF355" t="str">
            <v>Mooers</v>
          </cell>
        </row>
        <row r="356">
          <cell r="BF356" t="str">
            <v>Morocco</v>
          </cell>
        </row>
        <row r="357">
          <cell r="BF357" t="str">
            <v>Morris</v>
          </cell>
        </row>
        <row r="358">
          <cell r="BF358" t="str">
            <v>Mosherville</v>
          </cell>
        </row>
        <row r="359">
          <cell r="BF359" t="str">
            <v>Muck</v>
          </cell>
        </row>
        <row r="360">
          <cell r="BF360" t="str">
            <v>Muck-Peat</v>
          </cell>
        </row>
        <row r="361">
          <cell r="BF361" t="str">
            <v>Mundal</v>
          </cell>
        </row>
        <row r="362">
          <cell r="BF362" t="str">
            <v>Mundalite</v>
          </cell>
        </row>
        <row r="363">
          <cell r="BF363" t="str">
            <v>Mundalite-Rawsonvill</v>
          </cell>
        </row>
        <row r="364">
          <cell r="BF364" t="str">
            <v>Munson</v>
          </cell>
        </row>
        <row r="365">
          <cell r="BF365" t="str">
            <v>Munuscong</v>
          </cell>
        </row>
        <row r="366">
          <cell r="BF366" t="str">
            <v>Muskego</v>
          </cell>
        </row>
        <row r="367">
          <cell r="BF367" t="str">
            <v>Muskellunge</v>
          </cell>
        </row>
        <row r="368">
          <cell r="BF368" t="str">
            <v>Napoleon</v>
          </cell>
        </row>
        <row r="369">
          <cell r="BF369" t="str">
            <v>Napoli</v>
          </cell>
        </row>
        <row r="370">
          <cell r="BF370" t="str">
            <v>Nassau</v>
          </cell>
        </row>
        <row r="371">
          <cell r="BF371" t="str">
            <v>Naumburg</v>
          </cell>
        </row>
        <row r="372">
          <cell r="BF372" t="str">
            <v>Nehasne</v>
          </cell>
        </row>
        <row r="373">
          <cell r="BF373" t="str">
            <v>Nellis</v>
          </cell>
        </row>
        <row r="374">
          <cell r="BF374" t="str">
            <v>Neversink</v>
          </cell>
        </row>
        <row r="375">
          <cell r="BF375" t="str">
            <v>Newfane</v>
          </cell>
        </row>
        <row r="376">
          <cell r="BF376" t="str">
            <v>Newstead</v>
          </cell>
        </row>
        <row r="377">
          <cell r="BF377" t="str">
            <v>Newton</v>
          </cell>
        </row>
        <row r="378">
          <cell r="BF378" t="str">
            <v>Niagara</v>
          </cell>
        </row>
        <row r="379">
          <cell r="BF379" t="str">
            <v>Nicholville</v>
          </cell>
        </row>
        <row r="380">
          <cell r="BF380" t="str">
            <v>Ninigret</v>
          </cell>
        </row>
        <row r="381">
          <cell r="BF381" t="str">
            <v>Norchip</v>
          </cell>
        </row>
        <row r="382">
          <cell r="BF382" t="str">
            <v>Norwell</v>
          </cell>
        </row>
        <row r="383">
          <cell r="BF383" t="str">
            <v>Norwich</v>
          </cell>
        </row>
        <row r="384">
          <cell r="BF384" t="str">
            <v>Nunda</v>
          </cell>
        </row>
        <row r="385">
          <cell r="BF385" t="str">
            <v>Oakville</v>
          </cell>
        </row>
        <row r="386">
          <cell r="BF386" t="str">
            <v>Occum</v>
          </cell>
        </row>
        <row r="387">
          <cell r="BF387" t="str">
            <v>Odessa</v>
          </cell>
        </row>
        <row r="388">
          <cell r="BF388" t="str">
            <v>Ogdensburg</v>
          </cell>
        </row>
        <row r="389">
          <cell r="BF389" t="str">
            <v>Olean</v>
          </cell>
        </row>
        <row r="390">
          <cell r="BF390" t="str">
            <v>Ondawa</v>
          </cell>
        </row>
        <row r="391">
          <cell r="BF391" t="str">
            <v>Oneida</v>
          </cell>
        </row>
        <row r="392">
          <cell r="BF392" t="str">
            <v>Onoville</v>
          </cell>
        </row>
        <row r="393">
          <cell r="BF393" t="str">
            <v>Ontario</v>
          </cell>
        </row>
        <row r="394">
          <cell r="BF394" t="str">
            <v>Onteora</v>
          </cell>
        </row>
        <row r="395">
          <cell r="BF395" t="str">
            <v>Ontusia</v>
          </cell>
        </row>
        <row r="396">
          <cell r="BF396" t="str">
            <v>Oquaga</v>
          </cell>
        </row>
        <row r="397">
          <cell r="BF397" t="str">
            <v>Oramel</v>
          </cell>
        </row>
        <row r="398">
          <cell r="BF398" t="str">
            <v>Organic</v>
          </cell>
        </row>
        <row r="399">
          <cell r="BF399" t="str">
            <v>Orpark</v>
          </cell>
        </row>
        <row r="400">
          <cell r="BF400" t="str">
            <v>Orwell</v>
          </cell>
        </row>
        <row r="401">
          <cell r="BF401" t="str">
            <v>Ossipee</v>
          </cell>
        </row>
        <row r="402">
          <cell r="BF402" t="str">
            <v>Otego</v>
          </cell>
        </row>
        <row r="403">
          <cell r="BF403" t="str">
            <v>Otisville</v>
          </cell>
        </row>
        <row r="404">
          <cell r="BF404" t="str">
            <v>Ottawa</v>
          </cell>
        </row>
        <row r="405">
          <cell r="BF405" t="str">
            <v>Ovid</v>
          </cell>
        </row>
        <row r="406">
          <cell r="BF406" t="str">
            <v>Palatine</v>
          </cell>
        </row>
        <row r="407">
          <cell r="BF407" t="str">
            <v>Palms</v>
          </cell>
        </row>
        <row r="408">
          <cell r="BF408" t="str">
            <v>Palmyra</v>
          </cell>
        </row>
        <row r="409">
          <cell r="BF409" t="str">
            <v>Panton</v>
          </cell>
        </row>
        <row r="410">
          <cell r="BF410" t="str">
            <v>Papakating</v>
          </cell>
        </row>
        <row r="411">
          <cell r="BF411" t="str">
            <v>Parishville</v>
          </cell>
        </row>
        <row r="412">
          <cell r="BF412" t="str">
            <v>Parsippany</v>
          </cell>
        </row>
        <row r="413">
          <cell r="BF413" t="str">
            <v>Patchin</v>
          </cell>
        </row>
        <row r="414">
          <cell r="BF414" t="str">
            <v>Pawcatuck</v>
          </cell>
        </row>
        <row r="415">
          <cell r="BF415" t="str">
            <v>Pawling</v>
          </cell>
        </row>
        <row r="416">
          <cell r="BF416" t="str">
            <v>Paxton</v>
          </cell>
        </row>
        <row r="417">
          <cell r="BF417" t="str">
            <v>Peacham</v>
          </cell>
        </row>
        <row r="418">
          <cell r="BF418" t="str">
            <v>Peat</v>
          </cell>
        </row>
        <row r="419">
          <cell r="BF419" t="str">
            <v>Peat-Muck</v>
          </cell>
        </row>
        <row r="420">
          <cell r="BF420" t="str">
            <v>Peru</v>
          </cell>
        </row>
        <row r="421">
          <cell r="BF421" t="str">
            <v>Petoskey</v>
          </cell>
        </row>
        <row r="422">
          <cell r="BF422" t="str">
            <v>Phelps</v>
          </cell>
        </row>
        <row r="423">
          <cell r="BF423" t="str">
            <v>Philo</v>
          </cell>
        </row>
        <row r="424">
          <cell r="BF424" t="str">
            <v>Pillsbury</v>
          </cell>
        </row>
        <row r="425">
          <cell r="BF425" t="str">
            <v>Pinckney</v>
          </cell>
        </row>
        <row r="426">
          <cell r="BF426" t="str">
            <v>Pipestone</v>
          </cell>
        </row>
        <row r="427">
          <cell r="BF427" t="str">
            <v>Pittsfield</v>
          </cell>
        </row>
        <row r="428">
          <cell r="BF428" t="str">
            <v>Pittstown</v>
          </cell>
        </row>
        <row r="429">
          <cell r="BF429" t="str">
            <v>Plainbo</v>
          </cell>
        </row>
        <row r="430">
          <cell r="BF430" t="str">
            <v>Plainfield</v>
          </cell>
        </row>
        <row r="431">
          <cell r="BF431" t="str">
            <v>Plessis</v>
          </cell>
        </row>
        <row r="432">
          <cell r="BF432" t="str">
            <v>Plymouth</v>
          </cell>
        </row>
        <row r="433">
          <cell r="BF433" t="str">
            <v>Podunk</v>
          </cell>
        </row>
        <row r="434">
          <cell r="BF434" t="str">
            <v>Poland</v>
          </cell>
        </row>
        <row r="435">
          <cell r="BF435" t="str">
            <v>Pompton</v>
          </cell>
        </row>
        <row r="436">
          <cell r="BF436" t="str">
            <v>Pootatuck</v>
          </cell>
        </row>
        <row r="437">
          <cell r="BF437" t="str">
            <v>Pope</v>
          </cell>
        </row>
        <row r="438">
          <cell r="BF438" t="str">
            <v>Potsdam</v>
          </cell>
        </row>
        <row r="439">
          <cell r="BF439" t="str">
            <v>Poygan</v>
          </cell>
        </row>
        <row r="440">
          <cell r="BF440" t="str">
            <v>Punsit</v>
          </cell>
        </row>
        <row r="441">
          <cell r="BF441" t="str">
            <v>Pyrities</v>
          </cell>
        </row>
        <row r="442">
          <cell r="BF442" t="str">
            <v>Quetico</v>
          </cell>
        </row>
        <row r="443">
          <cell r="BF443" t="str">
            <v>Quetico-Rock Outcrop</v>
          </cell>
        </row>
        <row r="444">
          <cell r="BF444" t="str">
            <v>Raquette</v>
          </cell>
        </row>
        <row r="445">
          <cell r="BF445" t="str">
            <v>Rawsonville</v>
          </cell>
        </row>
        <row r="446">
          <cell r="BF446" t="str">
            <v>Rawsonville-Beseman-</v>
          </cell>
        </row>
        <row r="447">
          <cell r="BF447" t="str">
            <v>Rayne</v>
          </cell>
        </row>
        <row r="448">
          <cell r="BF448" t="str">
            <v>Raynham</v>
          </cell>
        </row>
        <row r="449">
          <cell r="BF449" t="str">
            <v>Raypol</v>
          </cell>
        </row>
        <row r="450">
          <cell r="BF450" t="str">
            <v>Red Hook</v>
          </cell>
        </row>
        <row r="451">
          <cell r="BF451" t="str">
            <v>Redwater</v>
          </cell>
        </row>
        <row r="452">
          <cell r="BF452" t="str">
            <v>Remsen</v>
          </cell>
        </row>
        <row r="453">
          <cell r="BF453" t="str">
            <v>Retsof</v>
          </cell>
        </row>
        <row r="454">
          <cell r="BF454" t="str">
            <v>Rexford</v>
          </cell>
        </row>
        <row r="455">
          <cell r="BF455" t="str">
            <v>Rhinebeck</v>
          </cell>
        </row>
        <row r="456">
          <cell r="BF456" t="str">
            <v>Ricker</v>
          </cell>
        </row>
        <row r="457">
          <cell r="BF457" t="str">
            <v>Ricker-Lyman</v>
          </cell>
        </row>
        <row r="458">
          <cell r="BF458" t="str">
            <v>Ridgebury</v>
          </cell>
        </row>
        <row r="459">
          <cell r="BF459" t="str">
            <v>Rifle</v>
          </cell>
        </row>
        <row r="460">
          <cell r="BF460" t="str">
            <v>Riga</v>
          </cell>
        </row>
        <row r="461">
          <cell r="BF461" t="str">
            <v>Rippowam</v>
          </cell>
        </row>
        <row r="462">
          <cell r="BF462" t="str">
            <v>Riverhead</v>
          </cell>
        </row>
        <row r="463">
          <cell r="BF463" t="str">
            <v>Rockaway</v>
          </cell>
        </row>
        <row r="464">
          <cell r="BF464" t="str">
            <v>Romulus</v>
          </cell>
        </row>
        <row r="465">
          <cell r="BF465" t="str">
            <v>Ross</v>
          </cell>
        </row>
        <row r="466">
          <cell r="BF466" t="str">
            <v>Roundabout</v>
          </cell>
        </row>
        <row r="467">
          <cell r="BF467" t="str">
            <v>Rumney</v>
          </cell>
        </row>
        <row r="468">
          <cell r="BF468" t="str">
            <v>Runeberg</v>
          </cell>
        </row>
        <row r="469">
          <cell r="BF469" t="str">
            <v>Ruse</v>
          </cell>
        </row>
        <row r="470">
          <cell r="BF470" t="str">
            <v>Rushford</v>
          </cell>
        </row>
        <row r="471">
          <cell r="BF471" t="str">
            <v>Saco</v>
          </cell>
        </row>
        <row r="472">
          <cell r="BF472" t="str">
            <v>Salamanca</v>
          </cell>
        </row>
        <row r="473">
          <cell r="BF473" t="str">
            <v>Salmon</v>
          </cell>
        </row>
        <row r="474">
          <cell r="BF474" t="str">
            <v>Saprists</v>
          </cell>
        </row>
        <row r="475">
          <cell r="BF475" t="str">
            <v>Saugatuck</v>
          </cell>
        </row>
        <row r="476">
          <cell r="BF476" t="str">
            <v>Scantic</v>
          </cell>
        </row>
        <row r="477">
          <cell r="BF477" t="str">
            <v>Scarboro</v>
          </cell>
        </row>
        <row r="478">
          <cell r="BF478" t="str">
            <v>Schoharie</v>
          </cell>
        </row>
        <row r="479">
          <cell r="BF479" t="str">
            <v>Schroon</v>
          </cell>
        </row>
        <row r="480">
          <cell r="BF480" t="str">
            <v>Schuyler</v>
          </cell>
        </row>
        <row r="481">
          <cell r="BF481" t="str">
            <v>Scio</v>
          </cell>
        </row>
        <row r="482">
          <cell r="BF482" t="str">
            <v>Scituate</v>
          </cell>
        </row>
        <row r="483">
          <cell r="BF483" t="str">
            <v>Scriba</v>
          </cell>
        </row>
        <row r="484">
          <cell r="BF484" t="str">
            <v>Searsport</v>
          </cell>
        </row>
        <row r="485">
          <cell r="BF485" t="str">
            <v>Shaker</v>
          </cell>
        </row>
        <row r="486">
          <cell r="BF486" t="str">
            <v>Shoreham</v>
          </cell>
        </row>
        <row r="487">
          <cell r="BF487" t="str">
            <v>Sisk</v>
          </cell>
        </row>
        <row r="488">
          <cell r="BF488" t="str">
            <v>Skerry</v>
          </cell>
        </row>
        <row r="489">
          <cell r="BF489" t="str">
            <v>Sloan</v>
          </cell>
        </row>
        <row r="490">
          <cell r="BF490" t="str">
            <v>Sodus</v>
          </cell>
        </row>
        <row r="491">
          <cell r="BF491" t="str">
            <v>Somerset</v>
          </cell>
        </row>
        <row r="492">
          <cell r="BF492" t="str">
            <v>St Johns</v>
          </cell>
        </row>
        <row r="493">
          <cell r="BF493" t="str">
            <v>Staatsburg</v>
          </cell>
        </row>
        <row r="494">
          <cell r="BF494" t="str">
            <v>Stafford</v>
          </cell>
        </row>
        <row r="495">
          <cell r="BF495" t="str">
            <v>Steamburg</v>
          </cell>
        </row>
        <row r="496">
          <cell r="BF496" t="str">
            <v>Stetson</v>
          </cell>
        </row>
        <row r="497">
          <cell r="BF497" t="str">
            <v>Stissing</v>
          </cell>
        </row>
        <row r="498">
          <cell r="BF498" t="str">
            <v>Stockbridge</v>
          </cell>
        </row>
        <row r="499">
          <cell r="BF499" t="str">
            <v>Stockholm</v>
          </cell>
        </row>
        <row r="500">
          <cell r="BF500" t="str">
            <v>Stowe</v>
          </cell>
        </row>
        <row r="501">
          <cell r="BF501" t="str">
            <v>Sudbury</v>
          </cell>
        </row>
        <row r="502">
          <cell r="BF502" t="str">
            <v>Suffield</v>
          </cell>
        </row>
        <row r="503">
          <cell r="BF503" t="str">
            <v>Summerville</v>
          </cell>
        </row>
        <row r="504">
          <cell r="BF504" t="str">
            <v>Sun</v>
          </cell>
        </row>
        <row r="505">
          <cell r="BF505" t="str">
            <v>Sunapee</v>
          </cell>
        </row>
        <row r="506">
          <cell r="BF506" t="str">
            <v>Suncook</v>
          </cell>
        </row>
        <row r="507">
          <cell r="BF507" t="str">
            <v>Suny</v>
          </cell>
        </row>
        <row r="508">
          <cell r="BF508" t="str">
            <v>Surplus</v>
          </cell>
        </row>
        <row r="509">
          <cell r="BF509" t="str">
            <v>Surplus-Sisk</v>
          </cell>
        </row>
        <row r="510">
          <cell r="BF510" t="str">
            <v>Sutton</v>
          </cell>
        </row>
        <row r="511">
          <cell r="BF511" t="str">
            <v>Swanton</v>
          </cell>
        </row>
        <row r="512">
          <cell r="BF512" t="str">
            <v>Swartswood</v>
          </cell>
        </row>
        <row r="513">
          <cell r="BF513" t="str">
            <v>Swormville</v>
          </cell>
        </row>
        <row r="514">
          <cell r="BF514" t="str">
            <v>Taconic</v>
          </cell>
        </row>
        <row r="515">
          <cell r="BF515" t="str">
            <v>Taconic-Macomber</v>
          </cell>
        </row>
        <row r="516">
          <cell r="BF516" t="str">
            <v>Tawas</v>
          </cell>
        </row>
        <row r="517">
          <cell r="BF517" t="str">
            <v>Teel</v>
          </cell>
        </row>
        <row r="519">
          <cell r="BF519" t="str">
            <v>Toledo</v>
          </cell>
        </row>
        <row r="520">
          <cell r="BF520" t="str">
            <v>Tonawanda</v>
          </cell>
        </row>
        <row r="521">
          <cell r="BF521" t="str">
            <v>Tor</v>
          </cell>
        </row>
        <row r="522">
          <cell r="BF522" t="str">
            <v>Torull</v>
          </cell>
        </row>
        <row r="523">
          <cell r="BF523" t="str">
            <v>Towerville</v>
          </cell>
        </row>
        <row r="524">
          <cell r="BF524" t="str">
            <v>Trestle</v>
          </cell>
        </row>
        <row r="525">
          <cell r="BF525" t="str">
            <v>Trout River</v>
          </cell>
        </row>
        <row r="526">
          <cell r="BF526" t="str">
            <v>Troy</v>
          </cell>
        </row>
        <row r="527">
          <cell r="BF527" t="str">
            <v>Trumbull</v>
          </cell>
        </row>
        <row r="528">
          <cell r="BF528" t="str">
            <v>Tughill</v>
          </cell>
        </row>
        <row r="529">
          <cell r="BF529" t="str">
            <v>Tuller</v>
          </cell>
        </row>
        <row r="530">
          <cell r="BF530" t="str">
            <v>Tunbridge</v>
          </cell>
        </row>
        <row r="531">
          <cell r="BF531" t="str">
            <v>Tunbridge-Adirondack</v>
          </cell>
        </row>
        <row r="532">
          <cell r="BF532" t="str">
            <v>Tunkhannock</v>
          </cell>
        </row>
        <row r="533">
          <cell r="BF533" t="str">
            <v>Turin</v>
          </cell>
        </row>
        <row r="534">
          <cell r="BF534" t="str">
            <v>Tuscarora</v>
          </cell>
        </row>
        <row r="535">
          <cell r="BF535" t="str">
            <v>Unadilla</v>
          </cell>
        </row>
        <row r="536">
          <cell r="BF536" t="str">
            <v>Valois</v>
          </cell>
        </row>
        <row r="537">
          <cell r="BF537" t="str">
            <v>Varick</v>
          </cell>
        </row>
        <row r="538">
          <cell r="BF538" t="str">
            <v>Varysburg</v>
          </cell>
        </row>
        <row r="539">
          <cell r="BF539" t="str">
            <v>Venango</v>
          </cell>
        </row>
        <row r="540">
          <cell r="BF540" t="str">
            <v>Vergennes</v>
          </cell>
        </row>
        <row r="541">
          <cell r="BF541" t="str">
            <v>Vly</v>
          </cell>
        </row>
        <row r="542">
          <cell r="BF542" t="str">
            <v>Volusia</v>
          </cell>
        </row>
        <row r="543">
          <cell r="BF543" t="str">
            <v>Waddington</v>
          </cell>
        </row>
        <row r="544">
          <cell r="BF544" t="str">
            <v>Wainola</v>
          </cell>
        </row>
        <row r="545">
          <cell r="BF545" t="str">
            <v>Wakeland</v>
          </cell>
        </row>
        <row r="546">
          <cell r="BF546" t="str">
            <v>Wakeville</v>
          </cell>
        </row>
        <row r="547">
          <cell r="BF547" t="str">
            <v>Wallace</v>
          </cell>
        </row>
        <row r="548">
          <cell r="BF548" t="str">
            <v>Wallington</v>
          </cell>
        </row>
        <row r="549">
          <cell r="BF549" t="str">
            <v>Wallkill</v>
          </cell>
        </row>
        <row r="550">
          <cell r="BF550" t="str">
            <v>Walpole</v>
          </cell>
        </row>
        <row r="551">
          <cell r="BF551" t="str">
            <v>Walton</v>
          </cell>
        </row>
        <row r="552">
          <cell r="BF552" t="str">
            <v>Wampsville</v>
          </cell>
        </row>
        <row r="553">
          <cell r="BF553" t="str">
            <v>Wappinger</v>
          </cell>
        </row>
        <row r="554">
          <cell r="BF554" t="str">
            <v>Wareham</v>
          </cell>
        </row>
        <row r="555">
          <cell r="BF555" t="str">
            <v>Warners</v>
          </cell>
        </row>
        <row r="556">
          <cell r="BF556" t="str">
            <v>Wassaic</v>
          </cell>
        </row>
        <row r="557">
          <cell r="BF557" t="str">
            <v>Watchaug</v>
          </cell>
        </row>
        <row r="558">
          <cell r="BF558" t="str">
            <v>Waumbeck</v>
          </cell>
        </row>
        <row r="559">
          <cell r="BF559" t="str">
            <v>Wayland</v>
          </cell>
        </row>
        <row r="560">
          <cell r="BF560" t="str">
            <v>Weaver</v>
          </cell>
        </row>
        <row r="561">
          <cell r="BF561" t="str">
            <v>Wegatchie</v>
          </cell>
        </row>
        <row r="562">
          <cell r="BF562" t="str">
            <v>Wellsboro</v>
          </cell>
        </row>
        <row r="563">
          <cell r="BF563" t="str">
            <v>Wenonah</v>
          </cell>
        </row>
        <row r="564">
          <cell r="BF564" t="str">
            <v>Westbury</v>
          </cell>
        </row>
        <row r="565">
          <cell r="BF565" t="str">
            <v>Westland</v>
          </cell>
        </row>
        <row r="566">
          <cell r="BF566" t="str">
            <v>Wethersfield</v>
          </cell>
        </row>
        <row r="567">
          <cell r="BF567" t="str">
            <v>Wharton</v>
          </cell>
        </row>
        <row r="568">
          <cell r="BF568" t="str">
            <v>Whately</v>
          </cell>
        </row>
        <row r="569">
          <cell r="BF569" t="str">
            <v>Whippany</v>
          </cell>
        </row>
        <row r="570">
          <cell r="BF570" t="str">
            <v>Whitelaw</v>
          </cell>
        </row>
        <row r="571">
          <cell r="BF571" t="str">
            <v>Whitman</v>
          </cell>
        </row>
        <row r="572">
          <cell r="BF572" t="str">
            <v>Wilbraham</v>
          </cell>
        </row>
        <row r="573">
          <cell r="BF573" t="str">
            <v>Willdin</v>
          </cell>
        </row>
        <row r="574">
          <cell r="BF574" t="str">
            <v>Willette</v>
          </cell>
        </row>
        <row r="575">
          <cell r="BF575" t="str">
            <v>Williamson</v>
          </cell>
        </row>
        <row r="576">
          <cell r="BF576" t="str">
            <v>Willowemoc</v>
          </cell>
        </row>
        <row r="577">
          <cell r="BF577" t="str">
            <v>Wilmington</v>
          </cell>
        </row>
        <row r="578">
          <cell r="BF578" t="str">
            <v>Wilpoint</v>
          </cell>
        </row>
        <row r="579">
          <cell r="BF579" t="str">
            <v>Windsor</v>
          </cell>
        </row>
        <row r="580">
          <cell r="BF580" t="str">
            <v>Winooski</v>
          </cell>
        </row>
        <row r="581">
          <cell r="BF581" t="str">
            <v>Wolcottsburg</v>
          </cell>
        </row>
        <row r="582">
          <cell r="BF582" t="str">
            <v>Wonsqueak</v>
          </cell>
        </row>
        <row r="583">
          <cell r="BF583" t="str">
            <v>Woodbridge</v>
          </cell>
        </row>
        <row r="584">
          <cell r="BF584" t="str">
            <v>Woodlawn</v>
          </cell>
        </row>
        <row r="585">
          <cell r="BF585" t="str">
            <v>Woodstock</v>
          </cell>
        </row>
        <row r="586">
          <cell r="BF586" t="str">
            <v>Woodstock-Rock Outcrop</v>
          </cell>
        </row>
        <row r="587">
          <cell r="BF587" t="str">
            <v>Wooster</v>
          </cell>
        </row>
        <row r="588">
          <cell r="BF588" t="str">
            <v>Woostern</v>
          </cell>
        </row>
        <row r="589">
          <cell r="BF589" t="str">
            <v>Woostern-Bath-Valois</v>
          </cell>
        </row>
        <row r="590">
          <cell r="BF590" t="str">
            <v>Worden</v>
          </cell>
        </row>
        <row r="591">
          <cell r="BF591" t="str">
            <v>Worth</v>
          </cell>
        </row>
        <row r="592">
          <cell r="BF592" t="str">
            <v>Wurtsboro</v>
          </cell>
        </row>
        <row r="593">
          <cell r="BF593" t="str">
            <v>Wyalusing</v>
          </cell>
        </row>
        <row r="594">
          <cell r="BF594" t="str">
            <v>Yalesville</v>
          </cell>
        </row>
        <row r="595">
          <cell r="BF595" t="str">
            <v>Yorkshire</v>
          </cell>
        </row>
        <row r="599">
          <cell r="BB599">
            <v>1</v>
          </cell>
          <cell r="BC599">
            <v>100</v>
          </cell>
          <cell r="BD599">
            <v>50</v>
          </cell>
          <cell r="BE599">
            <v>50</v>
          </cell>
          <cell r="BJ599" t="e">
            <v>#REF!</v>
          </cell>
          <cell r="BX599" t="e">
            <v>#REF!</v>
          </cell>
        </row>
        <row r="600">
          <cell r="BB600">
            <v>2</v>
          </cell>
          <cell r="BC600">
            <v>110</v>
          </cell>
          <cell r="BD600">
            <v>60</v>
          </cell>
          <cell r="BE600">
            <v>60</v>
          </cell>
        </row>
        <row r="601">
          <cell r="BB601">
            <v>3</v>
          </cell>
          <cell r="BC601">
            <v>130</v>
          </cell>
          <cell r="BD601">
            <v>80</v>
          </cell>
          <cell r="BE601">
            <v>70</v>
          </cell>
        </row>
        <row r="602">
          <cell r="BB602">
            <v>4</v>
          </cell>
          <cell r="BC602">
            <v>160</v>
          </cell>
          <cell r="BD602">
            <v>120</v>
          </cell>
          <cell r="BE602">
            <v>80</v>
          </cell>
          <cell r="BJ602">
            <v>160</v>
          </cell>
          <cell r="BX602">
            <v>20</v>
          </cell>
        </row>
        <row r="603">
          <cell r="BB603">
            <v>5</v>
          </cell>
          <cell r="BC603">
            <v>180</v>
          </cell>
          <cell r="BD603">
            <v>120</v>
          </cell>
          <cell r="BE603">
            <v>100</v>
          </cell>
          <cell r="BJ603">
            <v>180</v>
          </cell>
          <cell r="BX603">
            <v>20</v>
          </cell>
        </row>
        <row r="604">
          <cell r="BJ604">
            <v>160</v>
          </cell>
          <cell r="BX604">
            <v>20</v>
          </cell>
        </row>
        <row r="605">
          <cell r="BJ605">
            <v>100</v>
          </cell>
          <cell r="BX605">
            <v>20</v>
          </cell>
        </row>
        <row r="606">
          <cell r="BJ606">
            <v>180</v>
          </cell>
          <cell r="BX606">
            <v>20</v>
          </cell>
        </row>
        <row r="607">
          <cell r="BJ607">
            <v>160</v>
          </cell>
          <cell r="BX607">
            <v>20</v>
          </cell>
        </row>
        <row r="608">
          <cell r="BJ608">
            <v>130</v>
          </cell>
          <cell r="BX608">
            <v>20</v>
          </cell>
        </row>
        <row r="609">
          <cell r="BJ609">
            <v>110</v>
          </cell>
          <cell r="BX609">
            <v>20</v>
          </cell>
        </row>
        <row r="610">
          <cell r="BJ610">
            <v>130</v>
          </cell>
          <cell r="BX610">
            <v>0</v>
          </cell>
        </row>
        <row r="611">
          <cell r="BJ611">
            <v>180</v>
          </cell>
          <cell r="BX611">
            <v>20</v>
          </cell>
        </row>
        <row r="612">
          <cell r="BJ612">
            <v>130</v>
          </cell>
          <cell r="BX612">
            <v>20</v>
          </cell>
        </row>
        <row r="613">
          <cell r="BJ613">
            <v>130</v>
          </cell>
          <cell r="BX613">
            <v>20</v>
          </cell>
        </row>
        <row r="614">
          <cell r="BJ614">
            <v>130</v>
          </cell>
          <cell r="BX614">
            <v>20</v>
          </cell>
        </row>
        <row r="615">
          <cell r="BJ615">
            <v>130</v>
          </cell>
          <cell r="BX615">
            <v>20</v>
          </cell>
        </row>
        <row r="616">
          <cell r="BJ616">
            <v>130</v>
          </cell>
          <cell r="BX616">
            <v>20</v>
          </cell>
        </row>
        <row r="617">
          <cell r="BJ617">
            <v>130</v>
          </cell>
          <cell r="BX617">
            <v>20</v>
          </cell>
        </row>
        <row r="618">
          <cell r="BJ618">
            <v>180</v>
          </cell>
          <cell r="BX618">
            <v>24.5</v>
          </cell>
        </row>
        <row r="619">
          <cell r="BJ619">
            <v>180</v>
          </cell>
          <cell r="BX619">
            <v>45.5</v>
          </cell>
        </row>
        <row r="620">
          <cell r="BJ620">
            <v>160</v>
          </cell>
          <cell r="BX620">
            <v>20</v>
          </cell>
        </row>
        <row r="621">
          <cell r="BJ621">
            <v>160</v>
          </cell>
          <cell r="BX621">
            <v>49.5</v>
          </cell>
        </row>
        <row r="622">
          <cell r="BJ622">
            <v>110</v>
          </cell>
          <cell r="BX622">
            <v>0</v>
          </cell>
        </row>
        <row r="623">
          <cell r="BJ623">
            <v>110</v>
          </cell>
          <cell r="BX623">
            <v>20</v>
          </cell>
        </row>
        <row r="624">
          <cell r="BJ624">
            <v>160</v>
          </cell>
          <cell r="BX624">
            <v>0</v>
          </cell>
        </row>
        <row r="625">
          <cell r="BJ625">
            <v>110</v>
          </cell>
          <cell r="BX625">
            <v>20</v>
          </cell>
        </row>
        <row r="626">
          <cell r="BJ626">
            <v>130</v>
          </cell>
          <cell r="BX626">
            <v>20</v>
          </cell>
        </row>
        <row r="627">
          <cell r="BJ627">
            <v>130</v>
          </cell>
          <cell r="BX627">
            <v>104</v>
          </cell>
        </row>
        <row r="628">
          <cell r="BJ628">
            <v>130</v>
          </cell>
          <cell r="BX628">
            <v>20</v>
          </cell>
        </row>
        <row r="629">
          <cell r="BJ629">
            <v>130</v>
          </cell>
          <cell r="BX629">
            <v>104</v>
          </cell>
        </row>
        <row r="630">
          <cell r="BJ630">
            <v>180</v>
          </cell>
          <cell r="BX630">
            <v>140</v>
          </cell>
        </row>
        <row r="631">
          <cell r="BJ631">
            <v>180</v>
          </cell>
          <cell r="BX631">
            <v>140</v>
          </cell>
        </row>
        <row r="632">
          <cell r="BJ632">
            <v>130</v>
          </cell>
          <cell r="BX632">
            <v>104</v>
          </cell>
        </row>
        <row r="633">
          <cell r="BJ633">
            <v>110</v>
          </cell>
          <cell r="BX633">
            <v>70</v>
          </cell>
        </row>
        <row r="634">
          <cell r="BJ634">
            <v>130</v>
          </cell>
          <cell r="BX634">
            <v>104</v>
          </cell>
        </row>
        <row r="635">
          <cell r="BJ635">
            <v>130</v>
          </cell>
          <cell r="BX635">
            <v>104</v>
          </cell>
        </row>
        <row r="636">
          <cell r="BJ636">
            <v>100</v>
          </cell>
          <cell r="BX636">
            <v>70</v>
          </cell>
        </row>
        <row r="637">
          <cell r="BJ637">
            <v>130</v>
          </cell>
          <cell r="BX637">
            <v>104</v>
          </cell>
        </row>
        <row r="638">
          <cell r="BJ638">
            <v>130</v>
          </cell>
          <cell r="BX638">
            <v>104</v>
          </cell>
        </row>
        <row r="639">
          <cell r="BJ639">
            <v>130</v>
          </cell>
          <cell r="BX639">
            <v>104</v>
          </cell>
        </row>
        <row r="640">
          <cell r="BJ640">
            <v>160</v>
          </cell>
          <cell r="BX640">
            <v>144</v>
          </cell>
        </row>
        <row r="641">
          <cell r="BJ641">
            <v>130</v>
          </cell>
          <cell r="BX641">
            <v>104</v>
          </cell>
        </row>
        <row r="642">
          <cell r="BJ642">
            <v>130</v>
          </cell>
          <cell r="BX642">
            <v>104</v>
          </cell>
        </row>
        <row r="643">
          <cell r="BJ643">
            <v>160</v>
          </cell>
          <cell r="BX643">
            <v>144</v>
          </cell>
        </row>
        <row r="644">
          <cell r="BJ644">
            <v>180</v>
          </cell>
          <cell r="BX644">
            <v>140</v>
          </cell>
        </row>
        <row r="645">
          <cell r="BJ645">
            <v>160</v>
          </cell>
          <cell r="BX645">
            <v>144</v>
          </cell>
        </row>
        <row r="646">
          <cell r="BJ646">
            <v>180</v>
          </cell>
          <cell r="BX646">
            <v>140</v>
          </cell>
        </row>
        <row r="647">
          <cell r="BJ647">
            <v>180</v>
          </cell>
          <cell r="BX647">
            <v>140</v>
          </cell>
        </row>
        <row r="648">
          <cell r="BJ648">
            <v>180</v>
          </cell>
          <cell r="BX648">
            <v>140</v>
          </cell>
        </row>
        <row r="649">
          <cell r="BJ649">
            <v>180</v>
          </cell>
          <cell r="BX649">
            <v>140</v>
          </cell>
        </row>
        <row r="650">
          <cell r="BJ650">
            <v>110</v>
          </cell>
          <cell r="BX650">
            <v>70</v>
          </cell>
        </row>
        <row r="651">
          <cell r="BJ651">
            <v>130</v>
          </cell>
          <cell r="BX651">
            <v>104</v>
          </cell>
        </row>
        <row r="652">
          <cell r="BJ652">
            <v>130</v>
          </cell>
          <cell r="BX652">
            <v>104</v>
          </cell>
        </row>
        <row r="653">
          <cell r="BJ653">
            <v>160</v>
          </cell>
          <cell r="BX653">
            <v>144</v>
          </cell>
        </row>
        <row r="654">
          <cell r="BJ654">
            <v>160</v>
          </cell>
          <cell r="BX654">
            <v>144</v>
          </cell>
        </row>
        <row r="655">
          <cell r="BJ655">
            <v>100</v>
          </cell>
          <cell r="BX655">
            <v>70</v>
          </cell>
        </row>
        <row r="656">
          <cell r="BJ656">
            <v>180</v>
          </cell>
          <cell r="BX656">
            <v>140</v>
          </cell>
        </row>
        <row r="657">
          <cell r="BJ657">
            <v>180</v>
          </cell>
          <cell r="BX657">
            <v>140</v>
          </cell>
        </row>
        <row r="658">
          <cell r="BJ658">
            <v>130</v>
          </cell>
          <cell r="BX658">
            <v>104</v>
          </cell>
        </row>
        <row r="659">
          <cell r="BJ659">
            <v>160</v>
          </cell>
          <cell r="BX659">
            <v>144</v>
          </cell>
        </row>
        <row r="660">
          <cell r="BJ660">
            <v>160</v>
          </cell>
          <cell r="BX660">
            <v>144</v>
          </cell>
        </row>
        <row r="661">
          <cell r="BJ661">
            <v>130</v>
          </cell>
          <cell r="BX661">
            <v>104</v>
          </cell>
        </row>
        <row r="662">
          <cell r="BJ662">
            <v>110</v>
          </cell>
          <cell r="BX662">
            <v>70</v>
          </cell>
        </row>
        <row r="663">
          <cell r="BJ663">
            <v>160</v>
          </cell>
          <cell r="BX663">
            <v>144</v>
          </cell>
        </row>
        <row r="664">
          <cell r="BJ664">
            <v>110</v>
          </cell>
          <cell r="BX664">
            <v>70</v>
          </cell>
        </row>
        <row r="665">
          <cell r="BJ665">
            <v>160</v>
          </cell>
          <cell r="BX665">
            <v>144</v>
          </cell>
        </row>
        <row r="666">
          <cell r="BJ666">
            <v>100</v>
          </cell>
          <cell r="BX666">
            <v>70</v>
          </cell>
        </row>
        <row r="667">
          <cell r="BJ667">
            <v>130</v>
          </cell>
          <cell r="BX667">
            <v>104</v>
          </cell>
        </row>
        <row r="668">
          <cell r="BJ668">
            <v>130</v>
          </cell>
          <cell r="BX668">
            <v>104</v>
          </cell>
        </row>
        <row r="669">
          <cell r="BJ669">
            <v>180</v>
          </cell>
          <cell r="BX669">
            <v>140</v>
          </cell>
        </row>
        <row r="670">
          <cell r="BJ670">
            <v>160</v>
          </cell>
          <cell r="BX670">
            <v>144</v>
          </cell>
        </row>
        <row r="671">
          <cell r="BJ671">
            <v>110</v>
          </cell>
          <cell r="BX671">
            <v>70</v>
          </cell>
        </row>
        <row r="672">
          <cell r="BJ672">
            <v>130</v>
          </cell>
          <cell r="BX672">
            <v>104</v>
          </cell>
        </row>
        <row r="673">
          <cell r="BJ673">
            <v>130</v>
          </cell>
          <cell r="BX673">
            <v>104</v>
          </cell>
        </row>
        <row r="674">
          <cell r="BJ674">
            <v>110</v>
          </cell>
          <cell r="BX674">
            <v>70</v>
          </cell>
        </row>
        <row r="675">
          <cell r="BJ675">
            <v>110</v>
          </cell>
          <cell r="BX675">
            <v>70</v>
          </cell>
        </row>
        <row r="676">
          <cell r="BJ676">
            <v>130</v>
          </cell>
          <cell r="BX676">
            <v>104</v>
          </cell>
        </row>
        <row r="677">
          <cell r="BJ677">
            <v>130</v>
          </cell>
          <cell r="BX677">
            <v>104</v>
          </cell>
        </row>
        <row r="678">
          <cell r="BJ678">
            <v>130</v>
          </cell>
          <cell r="BX678">
            <v>104</v>
          </cell>
        </row>
        <row r="679">
          <cell r="BJ679">
            <v>160</v>
          </cell>
          <cell r="BX679">
            <v>144</v>
          </cell>
        </row>
        <row r="680">
          <cell r="BJ680">
            <v>160</v>
          </cell>
          <cell r="BX680">
            <v>144</v>
          </cell>
        </row>
        <row r="681">
          <cell r="BJ681">
            <v>110</v>
          </cell>
          <cell r="BX681">
            <v>70</v>
          </cell>
        </row>
        <row r="682">
          <cell r="BJ682">
            <v>130</v>
          </cell>
          <cell r="BX682">
            <v>104</v>
          </cell>
        </row>
        <row r="683">
          <cell r="BJ683">
            <v>130</v>
          </cell>
          <cell r="BX683">
            <v>104</v>
          </cell>
        </row>
        <row r="684">
          <cell r="BJ684">
            <v>110</v>
          </cell>
          <cell r="BX684">
            <v>70</v>
          </cell>
        </row>
        <row r="685">
          <cell r="BJ685">
            <v>110</v>
          </cell>
          <cell r="BX685">
            <v>70</v>
          </cell>
        </row>
        <row r="686">
          <cell r="BJ686">
            <v>130</v>
          </cell>
          <cell r="BX686">
            <v>104</v>
          </cell>
        </row>
        <row r="687">
          <cell r="BJ687">
            <v>160</v>
          </cell>
          <cell r="BX687">
            <v>144</v>
          </cell>
        </row>
        <row r="688">
          <cell r="BJ688">
            <v>180</v>
          </cell>
          <cell r="BX688">
            <v>140</v>
          </cell>
        </row>
        <row r="689">
          <cell r="BJ689">
            <v>180</v>
          </cell>
          <cell r="BX689">
            <v>140</v>
          </cell>
        </row>
        <row r="690">
          <cell r="BJ690">
            <v>130</v>
          </cell>
          <cell r="BX690">
            <v>104</v>
          </cell>
        </row>
        <row r="691">
          <cell r="BJ691">
            <v>180</v>
          </cell>
          <cell r="BX691">
            <v>140</v>
          </cell>
        </row>
        <row r="692">
          <cell r="BJ692">
            <v>180</v>
          </cell>
          <cell r="BX692">
            <v>140</v>
          </cell>
        </row>
        <row r="693">
          <cell r="BJ693">
            <v>160</v>
          </cell>
          <cell r="BX693">
            <v>144</v>
          </cell>
        </row>
        <row r="694">
          <cell r="BJ694">
            <v>180</v>
          </cell>
          <cell r="BX694">
            <v>140</v>
          </cell>
        </row>
        <row r="695">
          <cell r="BJ695">
            <v>180</v>
          </cell>
          <cell r="BX695">
            <v>140</v>
          </cell>
        </row>
        <row r="696">
          <cell r="BJ696">
            <v>130</v>
          </cell>
          <cell r="BX696">
            <v>104</v>
          </cell>
        </row>
        <row r="697">
          <cell r="BJ697">
            <v>110</v>
          </cell>
          <cell r="BX697">
            <v>70</v>
          </cell>
        </row>
        <row r="698">
          <cell r="BJ698">
            <v>110</v>
          </cell>
          <cell r="BX698">
            <v>70</v>
          </cell>
        </row>
        <row r="699">
          <cell r="BJ699">
            <v>110</v>
          </cell>
          <cell r="BX699">
            <v>70</v>
          </cell>
        </row>
        <row r="700">
          <cell r="BJ700">
            <v>130</v>
          </cell>
          <cell r="BX700">
            <v>104</v>
          </cell>
        </row>
        <row r="701">
          <cell r="BJ701">
            <v>130</v>
          </cell>
          <cell r="BX701">
            <v>104</v>
          </cell>
        </row>
        <row r="702">
          <cell r="BJ702">
            <v>130</v>
          </cell>
          <cell r="BX702">
            <v>104</v>
          </cell>
        </row>
        <row r="703">
          <cell r="BJ703">
            <v>180</v>
          </cell>
          <cell r="BX703">
            <v>140</v>
          </cell>
        </row>
        <row r="704">
          <cell r="BJ704">
            <v>130</v>
          </cell>
          <cell r="BX704">
            <v>104</v>
          </cell>
        </row>
        <row r="705">
          <cell r="BJ705">
            <v>160</v>
          </cell>
          <cell r="BX705">
            <v>144</v>
          </cell>
        </row>
        <row r="706">
          <cell r="BJ706">
            <v>160</v>
          </cell>
          <cell r="BX706">
            <v>144</v>
          </cell>
        </row>
        <row r="707">
          <cell r="BJ707">
            <v>160</v>
          </cell>
          <cell r="BX707">
            <v>144</v>
          </cell>
        </row>
        <row r="708">
          <cell r="BJ708">
            <v>100</v>
          </cell>
          <cell r="BX708">
            <v>70</v>
          </cell>
        </row>
        <row r="709">
          <cell r="BJ709">
            <v>130</v>
          </cell>
          <cell r="BX709">
            <v>104</v>
          </cell>
        </row>
        <row r="710">
          <cell r="BJ710">
            <v>180</v>
          </cell>
          <cell r="BX710">
            <v>140</v>
          </cell>
        </row>
        <row r="711">
          <cell r="BJ711">
            <v>130</v>
          </cell>
          <cell r="BX711">
            <v>104</v>
          </cell>
        </row>
        <row r="712">
          <cell r="BJ712">
            <v>160</v>
          </cell>
          <cell r="BX712">
            <v>144</v>
          </cell>
        </row>
        <row r="713">
          <cell r="BJ713">
            <v>180</v>
          </cell>
          <cell r="BX713">
            <v>140</v>
          </cell>
        </row>
        <row r="714">
          <cell r="BJ714">
            <v>130</v>
          </cell>
          <cell r="BX714">
            <v>104</v>
          </cell>
        </row>
        <row r="715">
          <cell r="BJ715">
            <v>110</v>
          </cell>
          <cell r="BX715">
            <v>70</v>
          </cell>
        </row>
        <row r="716">
          <cell r="BJ716">
            <v>110</v>
          </cell>
          <cell r="BX716">
            <v>70</v>
          </cell>
        </row>
        <row r="717">
          <cell r="BJ717">
            <v>110</v>
          </cell>
          <cell r="BX717">
            <v>70</v>
          </cell>
        </row>
        <row r="718">
          <cell r="BJ718">
            <v>160</v>
          </cell>
          <cell r="BX718">
            <v>144</v>
          </cell>
        </row>
        <row r="719">
          <cell r="BJ719">
            <v>160</v>
          </cell>
          <cell r="BX719">
            <v>144</v>
          </cell>
        </row>
        <row r="720">
          <cell r="BJ720">
            <v>160</v>
          </cell>
          <cell r="BX720">
            <v>144</v>
          </cell>
        </row>
        <row r="721">
          <cell r="BJ721">
            <v>130</v>
          </cell>
          <cell r="BX721">
            <v>104</v>
          </cell>
        </row>
        <row r="722">
          <cell r="BJ722">
            <v>180</v>
          </cell>
          <cell r="BX722">
            <v>140</v>
          </cell>
        </row>
        <row r="723">
          <cell r="BJ723">
            <v>160</v>
          </cell>
          <cell r="BX723">
            <v>144</v>
          </cell>
        </row>
        <row r="724">
          <cell r="BJ724">
            <v>160</v>
          </cell>
          <cell r="BX724">
            <v>144</v>
          </cell>
        </row>
        <row r="725">
          <cell r="BJ725">
            <v>180</v>
          </cell>
          <cell r="BX725">
            <v>140</v>
          </cell>
        </row>
        <row r="726">
          <cell r="BJ726">
            <v>130</v>
          </cell>
          <cell r="BX726">
            <v>104</v>
          </cell>
        </row>
        <row r="727">
          <cell r="BJ727">
            <v>110</v>
          </cell>
          <cell r="BX727">
            <v>70</v>
          </cell>
        </row>
        <row r="728">
          <cell r="BJ728">
            <v>130</v>
          </cell>
          <cell r="BX728">
            <v>104</v>
          </cell>
        </row>
        <row r="729">
          <cell r="BJ729">
            <v>180</v>
          </cell>
          <cell r="BX729">
            <v>140</v>
          </cell>
        </row>
        <row r="730">
          <cell r="BJ730">
            <v>180</v>
          </cell>
          <cell r="BX730">
            <v>140</v>
          </cell>
        </row>
        <row r="731">
          <cell r="BJ731">
            <v>160</v>
          </cell>
          <cell r="BX731">
            <v>144</v>
          </cell>
        </row>
        <row r="732">
          <cell r="BJ732">
            <v>130</v>
          </cell>
          <cell r="BX732">
            <v>104</v>
          </cell>
        </row>
        <row r="733">
          <cell r="BJ733">
            <v>160</v>
          </cell>
          <cell r="BX733">
            <v>144</v>
          </cell>
        </row>
        <row r="734">
          <cell r="BJ734">
            <v>130</v>
          </cell>
          <cell r="BX734">
            <v>104</v>
          </cell>
        </row>
        <row r="735">
          <cell r="BJ735">
            <v>180</v>
          </cell>
          <cell r="BX735">
            <v>140</v>
          </cell>
        </row>
        <row r="736">
          <cell r="BJ736">
            <v>180</v>
          </cell>
          <cell r="BX736">
            <v>140</v>
          </cell>
        </row>
        <row r="737">
          <cell r="BJ737">
            <v>160</v>
          </cell>
          <cell r="BX737">
            <v>144</v>
          </cell>
        </row>
        <row r="738">
          <cell r="BJ738">
            <v>130</v>
          </cell>
          <cell r="BX738">
            <v>104</v>
          </cell>
        </row>
        <row r="739">
          <cell r="BJ739">
            <v>160</v>
          </cell>
          <cell r="BX739">
            <v>144</v>
          </cell>
        </row>
        <row r="740">
          <cell r="BJ740">
            <v>130</v>
          </cell>
          <cell r="BX740">
            <v>104</v>
          </cell>
        </row>
        <row r="741">
          <cell r="BJ741">
            <v>180</v>
          </cell>
          <cell r="BX741">
            <v>140</v>
          </cell>
        </row>
        <row r="742">
          <cell r="BJ742">
            <v>180</v>
          </cell>
          <cell r="BX742">
            <v>140</v>
          </cell>
        </row>
        <row r="743">
          <cell r="BJ743">
            <v>160</v>
          </cell>
          <cell r="BX743">
            <v>144</v>
          </cell>
        </row>
        <row r="744">
          <cell r="BJ744">
            <v>130</v>
          </cell>
          <cell r="BX744">
            <v>104</v>
          </cell>
        </row>
        <row r="745">
          <cell r="BJ745">
            <v>160</v>
          </cell>
          <cell r="BX745">
            <v>144</v>
          </cell>
        </row>
        <row r="746">
          <cell r="BJ746">
            <v>130</v>
          </cell>
          <cell r="BX746">
            <v>104</v>
          </cell>
        </row>
        <row r="747">
          <cell r="BJ747">
            <v>180</v>
          </cell>
          <cell r="BX747">
            <v>140</v>
          </cell>
        </row>
        <row r="748">
          <cell r="BJ748">
            <v>180</v>
          </cell>
          <cell r="BX748">
            <v>140</v>
          </cell>
        </row>
        <row r="749">
          <cell r="BJ749">
            <v>160</v>
          </cell>
          <cell r="BX749">
            <v>144</v>
          </cell>
        </row>
        <row r="750">
          <cell r="BJ750">
            <v>130</v>
          </cell>
          <cell r="BX750">
            <v>104</v>
          </cell>
        </row>
        <row r="751">
          <cell r="BJ751">
            <v>160</v>
          </cell>
          <cell r="BX751">
            <v>144</v>
          </cell>
        </row>
        <row r="752">
          <cell r="BJ752">
            <v>130</v>
          </cell>
          <cell r="BX752">
            <v>104</v>
          </cell>
        </row>
        <row r="753">
          <cell r="BJ753">
            <v>180</v>
          </cell>
          <cell r="BX753">
            <v>140</v>
          </cell>
        </row>
        <row r="754">
          <cell r="BJ754">
            <v>180</v>
          </cell>
          <cell r="BX754">
            <v>140</v>
          </cell>
        </row>
        <row r="755">
          <cell r="BJ755">
            <v>160</v>
          </cell>
          <cell r="BX755">
            <v>144</v>
          </cell>
        </row>
      </sheetData>
      <sheetData sheetId="1"/>
      <sheetData sheetId="2"/>
      <sheetData sheetId="3"/>
      <sheetData sheetId="4">
        <row r="3">
          <cell r="B3" t="str">
            <v>Across from Herzog</v>
          </cell>
          <cell r="E3" t="str">
            <v>Acton</v>
          </cell>
          <cell r="F3" t="str">
            <v>Drained</v>
          </cell>
          <cell r="H3">
            <v>4</v>
          </cell>
          <cell r="J3">
            <v>5.5</v>
          </cell>
          <cell r="Q3" t="str">
            <v>ABE  Alfalfa-Trefoil-Grass</v>
          </cell>
          <cell r="U3" t="str">
            <v>1-25%</v>
          </cell>
          <cell r="AU3">
            <v>27</v>
          </cell>
          <cell r="AV3">
            <v>510</v>
          </cell>
          <cell r="BS3">
            <v>54.88964571428572</v>
          </cell>
        </row>
        <row r="4">
          <cell r="B4" t="str">
            <v>Behind Tenant House</v>
          </cell>
          <cell r="E4" t="str">
            <v>Adams</v>
          </cell>
          <cell r="F4" t="str">
            <v>Undrained</v>
          </cell>
          <cell r="H4">
            <v>5</v>
          </cell>
          <cell r="J4">
            <v>4.5</v>
          </cell>
          <cell r="Q4" t="str">
            <v>ABT  Alfalfa-Trefoil-Grass</v>
          </cell>
          <cell r="U4" t="str">
            <v>1-25%</v>
          </cell>
          <cell r="AU4">
            <v>30</v>
          </cell>
          <cell r="AV4">
            <v>555</v>
          </cell>
          <cell r="BS4">
            <v>78.571428571428584</v>
          </cell>
        </row>
        <row r="5">
          <cell r="B5" t="str">
            <v>Below Knoll</v>
          </cell>
          <cell r="E5" t="str">
            <v>Adirondack</v>
          </cell>
          <cell r="F5" t="str">
            <v>Drained</v>
          </cell>
          <cell r="H5">
            <v>4</v>
          </cell>
          <cell r="J5">
            <v>4</v>
          </cell>
          <cell r="Q5" t="str">
            <v>AGE  Alfalfa-Grass Mix</v>
          </cell>
          <cell r="U5" t="str">
            <v>1-25%</v>
          </cell>
          <cell r="AU5">
            <v>17</v>
          </cell>
          <cell r="AV5">
            <v>265</v>
          </cell>
          <cell r="BS5">
            <v>6.6666666666666714</v>
          </cell>
        </row>
        <row r="6">
          <cell r="B6" t="str">
            <v xml:space="preserve">Across From Polly's </v>
          </cell>
          <cell r="E6" t="str">
            <v>Adjidaumo</v>
          </cell>
          <cell r="F6" t="str">
            <v>Undrained</v>
          </cell>
          <cell r="H6">
            <v>1</v>
          </cell>
          <cell r="J6">
            <v>2.5</v>
          </cell>
          <cell r="Q6" t="str">
            <v>AGT  Alfalfa-Grass Mix</v>
          </cell>
          <cell r="U6" t="str">
            <v>1-25%</v>
          </cell>
          <cell r="AU6">
            <v>20</v>
          </cell>
          <cell r="AV6">
            <v>325</v>
          </cell>
          <cell r="BS6">
            <v>18.181818181818173</v>
          </cell>
        </row>
        <row r="7">
          <cell r="B7" t="str">
            <v>Above Knoll</v>
          </cell>
          <cell r="E7" t="str">
            <v>Adrian</v>
          </cell>
          <cell r="F7" t="str">
            <v>Drained</v>
          </cell>
          <cell r="H7">
            <v>6</v>
          </cell>
          <cell r="J7">
            <v>4</v>
          </cell>
          <cell r="Q7" t="str">
            <v>ALE  Alfalfa</v>
          </cell>
          <cell r="U7" t="str">
            <v>1-25%</v>
          </cell>
          <cell r="AU7">
            <v>12</v>
          </cell>
          <cell r="AV7">
            <v>325</v>
          </cell>
          <cell r="BS7">
            <v>0</v>
          </cell>
        </row>
        <row r="8">
          <cell r="B8" t="str">
            <v>Bottom Toward Peters</v>
          </cell>
          <cell r="E8" t="str">
            <v>Agawam</v>
          </cell>
          <cell r="F8" t="str">
            <v>Undrained</v>
          </cell>
          <cell r="H8">
            <v>4</v>
          </cell>
          <cell r="J8">
            <v>6</v>
          </cell>
          <cell r="Q8" t="str">
            <v>ALT  Alfalfa</v>
          </cell>
          <cell r="U8" t="str">
            <v>1-25%</v>
          </cell>
          <cell r="AU8">
            <v>8</v>
          </cell>
          <cell r="AV8">
            <v>200</v>
          </cell>
          <cell r="BS8">
            <v>99.999999999999986</v>
          </cell>
        </row>
        <row r="9">
          <cell r="B9" t="str">
            <v>Behind Shop</v>
          </cell>
          <cell r="E9" t="str">
            <v>Albia</v>
          </cell>
          <cell r="F9" t="str">
            <v>Drained</v>
          </cell>
          <cell r="H9">
            <v>3</v>
          </cell>
          <cell r="J9">
            <v>4.5</v>
          </cell>
          <cell r="Q9" t="str">
            <v>ASP  Asparagus</v>
          </cell>
          <cell r="U9" t="str">
            <v>1-25%</v>
          </cell>
          <cell r="AU9">
            <v>4</v>
          </cell>
          <cell r="AV9">
            <v>155</v>
          </cell>
          <cell r="BS9">
            <v>76.92307692307692</v>
          </cell>
        </row>
        <row r="10">
          <cell r="B10" t="str">
            <v>Round Top</v>
          </cell>
          <cell r="E10" t="str">
            <v>Albrights</v>
          </cell>
          <cell r="F10" t="str">
            <v>Undrained</v>
          </cell>
          <cell r="H10">
            <v>2</v>
          </cell>
          <cell r="J10">
            <v>4.5</v>
          </cell>
          <cell r="Q10" t="str">
            <v>BCE  Birdsfoot Trefoil-Clover</v>
          </cell>
          <cell r="U10" t="str">
            <v>1-25%</v>
          </cell>
          <cell r="AU10">
            <v>23</v>
          </cell>
          <cell r="AV10">
            <v>260</v>
          </cell>
          <cell r="BS10">
            <v>49.999999999999986</v>
          </cell>
        </row>
        <row r="11">
          <cell r="B11" t="str">
            <v>Behind Pauls</v>
          </cell>
          <cell r="E11" t="str">
            <v>Alden</v>
          </cell>
          <cell r="F11" t="str">
            <v>Drained</v>
          </cell>
          <cell r="H11">
            <v>3</v>
          </cell>
          <cell r="J11">
            <v>3.5</v>
          </cell>
          <cell r="Q11" t="str">
            <v>BCT  Birdsfoot Trefoil-Clover</v>
          </cell>
          <cell r="U11" t="str">
            <v>1-25%</v>
          </cell>
          <cell r="AU11">
            <v>10</v>
          </cell>
          <cell r="AV11">
            <v>165</v>
          </cell>
          <cell r="BS11">
            <v>16.666666666666657</v>
          </cell>
        </row>
        <row r="12">
          <cell r="B12" t="str">
            <v>Skip #1</v>
          </cell>
          <cell r="E12" t="str">
            <v>Allagash</v>
          </cell>
          <cell r="F12" t="str">
            <v>Undrained</v>
          </cell>
          <cell r="H12">
            <v>5</v>
          </cell>
          <cell r="J12">
            <v>5</v>
          </cell>
          <cell r="Q12" t="str">
            <v>BDR  Beans - Dry</v>
          </cell>
          <cell r="U12" t="str">
            <v>1-25%</v>
          </cell>
          <cell r="AU12">
            <v>5</v>
          </cell>
          <cell r="AV12">
            <v>195</v>
          </cell>
          <cell r="BS12">
            <v>53.333333333333329</v>
          </cell>
        </row>
        <row r="13">
          <cell r="B13" t="str">
            <v>Skip #2</v>
          </cell>
          <cell r="E13" t="str">
            <v>Allard</v>
          </cell>
          <cell r="F13" t="str">
            <v>Drained</v>
          </cell>
          <cell r="H13">
            <v>3</v>
          </cell>
          <cell r="J13">
            <v>6</v>
          </cell>
          <cell r="Q13" t="str">
            <v>BET  Beets</v>
          </cell>
          <cell r="U13" t="str">
            <v>1-25%</v>
          </cell>
          <cell r="AU13">
            <v>4</v>
          </cell>
          <cell r="AV13">
            <v>180</v>
          </cell>
          <cell r="BS13">
            <v>86.666666666666671</v>
          </cell>
        </row>
        <row r="14">
          <cell r="B14" t="str">
            <v>Skip #3</v>
          </cell>
          <cell r="E14" t="str">
            <v>Allendale</v>
          </cell>
          <cell r="F14" t="str">
            <v>Undrained</v>
          </cell>
          <cell r="H14">
            <v>3</v>
          </cell>
          <cell r="J14">
            <v>2.5</v>
          </cell>
          <cell r="Q14" t="str">
            <v>BGE  Birdsfoot Trefoil-Grass</v>
          </cell>
          <cell r="U14" t="str">
            <v>1-25%</v>
          </cell>
          <cell r="AU14">
            <v>6</v>
          </cell>
          <cell r="AV14">
            <v>245</v>
          </cell>
          <cell r="BS14">
            <v>36.36363636363636</v>
          </cell>
        </row>
        <row r="15">
          <cell r="B15" t="str">
            <v>Pasture #1</v>
          </cell>
          <cell r="E15" t="str">
            <v>Allis</v>
          </cell>
          <cell r="F15" t="str">
            <v>Drained</v>
          </cell>
          <cell r="H15">
            <v>3</v>
          </cell>
          <cell r="J15">
            <v>4.5</v>
          </cell>
          <cell r="Q15" t="str">
            <v>BGT  Birdsfoot Trefoil-Grass</v>
          </cell>
          <cell r="U15" t="str">
            <v>1-25%</v>
          </cell>
          <cell r="AU15">
            <v>7</v>
          </cell>
          <cell r="AV15">
            <v>195</v>
          </cell>
          <cell r="BS15">
            <v>38.461538461538453</v>
          </cell>
        </row>
        <row r="16">
          <cell r="B16" t="str">
            <v>Pasture #2</v>
          </cell>
          <cell r="E16" t="str">
            <v>Alluvial Land</v>
          </cell>
          <cell r="F16" t="str">
            <v>Undrained</v>
          </cell>
          <cell r="H16">
            <v>3</v>
          </cell>
          <cell r="J16">
            <v>3</v>
          </cell>
          <cell r="Q16" t="str">
            <v>BNL  Beans - Lima</v>
          </cell>
          <cell r="U16" t="str">
            <v>1-25%</v>
          </cell>
          <cell r="AU16">
            <v>7</v>
          </cell>
          <cell r="AV16">
            <v>390</v>
          </cell>
          <cell r="BS16">
            <v>8.3333333333333286</v>
          </cell>
        </row>
        <row r="17">
          <cell r="B17" t="str">
            <v>Pasture #3</v>
          </cell>
          <cell r="E17" t="str">
            <v>Almond</v>
          </cell>
          <cell r="F17" t="str">
            <v>Drained</v>
          </cell>
          <cell r="H17">
            <v>3</v>
          </cell>
          <cell r="J17">
            <v>3</v>
          </cell>
          <cell r="Q17" t="str">
            <v>BNS  Beans- Snap</v>
          </cell>
          <cell r="U17" t="str">
            <v>1-25%</v>
          </cell>
          <cell r="AU17">
            <v>4</v>
          </cell>
          <cell r="AV17">
            <v>280</v>
          </cell>
          <cell r="BS17">
            <v>30.769230769230774</v>
          </cell>
        </row>
        <row r="18">
          <cell r="B18" t="str">
            <v>Pasture #4</v>
          </cell>
          <cell r="E18" t="str">
            <v>Alps</v>
          </cell>
          <cell r="F18" t="str">
            <v>Undrained</v>
          </cell>
          <cell r="H18">
            <v>3</v>
          </cell>
          <cell r="J18">
            <v>4.5</v>
          </cell>
          <cell r="Q18" t="str">
            <v>BRP  Broccoli-Transplanted</v>
          </cell>
          <cell r="U18" t="str">
            <v>1-25%</v>
          </cell>
          <cell r="AU18">
            <v>8</v>
          </cell>
          <cell r="AV18">
            <v>220</v>
          </cell>
          <cell r="BS18">
            <v>49.999999999999986</v>
          </cell>
        </row>
        <row r="19">
          <cell r="B19" t="str">
            <v>Pasture #5</v>
          </cell>
          <cell r="E19" t="str">
            <v>Altmar</v>
          </cell>
          <cell r="F19" t="str">
            <v>Drained</v>
          </cell>
          <cell r="H19">
            <v>5</v>
          </cell>
          <cell r="J19">
            <v>5</v>
          </cell>
          <cell r="Q19" t="str">
            <v>BRS  Broccoli-Seeded</v>
          </cell>
          <cell r="U19" t="str">
            <v>1-25%</v>
          </cell>
          <cell r="AU19">
            <v>5</v>
          </cell>
          <cell r="AV19">
            <v>165</v>
          </cell>
          <cell r="BS19">
            <v>78.571428571428584</v>
          </cell>
        </row>
        <row r="20">
          <cell r="B20" t="str">
            <v>Pasture #6</v>
          </cell>
          <cell r="E20" t="str">
            <v>Alton</v>
          </cell>
          <cell r="F20" t="str">
            <v>Undrained</v>
          </cell>
          <cell r="H20">
            <v>5</v>
          </cell>
          <cell r="J20">
            <v>5.5</v>
          </cell>
          <cell r="Q20" t="str">
            <v>BSE  Birdsfoot Trefoil-Seed Prod.</v>
          </cell>
          <cell r="U20" t="str">
            <v>1-25%</v>
          </cell>
          <cell r="AU20">
            <v>4</v>
          </cell>
          <cell r="AV20">
            <v>135</v>
          </cell>
          <cell r="BS20">
            <v>79.999999999999986</v>
          </cell>
        </row>
        <row r="21">
          <cell r="B21" t="str">
            <v>Pasture #7</v>
          </cell>
          <cell r="E21" t="str">
            <v>Amboy</v>
          </cell>
          <cell r="F21" t="str">
            <v>Drained</v>
          </cell>
          <cell r="H21">
            <v>4</v>
          </cell>
          <cell r="J21">
            <v>5.5</v>
          </cell>
          <cell r="Q21" t="str">
            <v>BSP  Barley-Spring</v>
          </cell>
          <cell r="U21" t="str">
            <v>1-25%</v>
          </cell>
          <cell r="AU21">
            <v>7</v>
          </cell>
          <cell r="AV21">
            <v>170</v>
          </cell>
          <cell r="BS21">
            <v>106.66666666666666</v>
          </cell>
        </row>
        <row r="22">
          <cell r="B22" t="str">
            <v>Pasture #8</v>
          </cell>
          <cell r="E22" t="str">
            <v>Amenia</v>
          </cell>
          <cell r="F22" t="str">
            <v>Undrained</v>
          </cell>
          <cell r="H22">
            <v>4</v>
          </cell>
          <cell r="J22">
            <v>5</v>
          </cell>
          <cell r="Q22" t="str">
            <v>BSS  Barley-Spring w/Legume</v>
          </cell>
          <cell r="U22" t="str">
            <v>1-25%</v>
          </cell>
          <cell r="AU22">
            <v>6</v>
          </cell>
          <cell r="AV22">
            <v>105</v>
          </cell>
          <cell r="BS22">
            <v>100</v>
          </cell>
        </row>
        <row r="23">
          <cell r="B23" t="str">
            <v>Pasture #9</v>
          </cell>
          <cell r="E23" t="str">
            <v>Angola</v>
          </cell>
          <cell r="F23" t="str">
            <v>Drained</v>
          </cell>
          <cell r="H23">
            <v>2</v>
          </cell>
          <cell r="J23">
            <v>4.5</v>
          </cell>
          <cell r="Q23" t="str">
            <v>BST  Birdsfoot Trefoil-Seed Prod.</v>
          </cell>
          <cell r="U23" t="str">
            <v>1-25%</v>
          </cell>
          <cell r="AU23">
            <v>5</v>
          </cell>
          <cell r="AV23">
            <v>155</v>
          </cell>
          <cell r="BS23">
            <v>46.15384615384616</v>
          </cell>
        </row>
        <row r="24">
          <cell r="B24" t="str">
            <v>Pasture #10</v>
          </cell>
          <cell r="E24" t="str">
            <v>Appleton</v>
          </cell>
          <cell r="F24" t="str">
            <v>Undrained</v>
          </cell>
          <cell r="H24">
            <v>2</v>
          </cell>
          <cell r="J24">
            <v>4</v>
          </cell>
          <cell r="Q24" t="str">
            <v>BTE  Birdsfoot Trefoil</v>
          </cell>
          <cell r="U24" t="str">
            <v>1-25%</v>
          </cell>
          <cell r="AU24">
            <v>2</v>
          </cell>
          <cell r="AV24">
            <v>160</v>
          </cell>
          <cell r="BS24">
            <v>66.666666666666657</v>
          </cell>
        </row>
        <row r="25">
          <cell r="B25" t="str">
            <v>Pasture #11</v>
          </cell>
          <cell r="E25" t="str">
            <v>Arkport</v>
          </cell>
          <cell r="F25" t="str">
            <v>Drained</v>
          </cell>
          <cell r="H25">
            <v>4</v>
          </cell>
          <cell r="J25">
            <v>5.5</v>
          </cell>
          <cell r="Q25" t="str">
            <v>BTT  Birdsfoot Trefoil</v>
          </cell>
          <cell r="U25" t="str">
            <v>1-25%</v>
          </cell>
          <cell r="AU25">
            <v>3</v>
          </cell>
          <cell r="AV25">
            <v>205</v>
          </cell>
          <cell r="BS25">
            <v>99.999999999999986</v>
          </cell>
        </row>
        <row r="26">
          <cell r="B26" t="str">
            <v>Pasture #12</v>
          </cell>
          <cell r="E26" t="str">
            <v>Armagh</v>
          </cell>
          <cell r="F26" t="str">
            <v>Undrained</v>
          </cell>
          <cell r="H26">
            <v>2</v>
          </cell>
          <cell r="J26">
            <v>2.5</v>
          </cell>
          <cell r="Q26" t="str">
            <v>BUK  Buckwheat</v>
          </cell>
          <cell r="U26" t="str">
            <v>1-25%</v>
          </cell>
          <cell r="AU26">
            <v>3</v>
          </cell>
          <cell r="AV26">
            <v>155</v>
          </cell>
          <cell r="BS26">
            <v>18.181818181818173</v>
          </cell>
        </row>
        <row r="27">
          <cell r="B27" t="str">
            <v>14 ac uptop</v>
          </cell>
          <cell r="E27" t="str">
            <v>Arnot</v>
          </cell>
          <cell r="F27" t="str">
            <v>Drained</v>
          </cell>
          <cell r="H27">
            <v>3</v>
          </cell>
          <cell r="J27">
            <v>4</v>
          </cell>
          <cell r="Q27" t="str">
            <v>BUS  Brussels Sprouts</v>
          </cell>
          <cell r="U27" t="str">
            <v>1-25%</v>
          </cell>
          <cell r="AU27">
            <v>4</v>
          </cell>
          <cell r="AV27">
            <v>225</v>
          </cell>
          <cell r="BS27">
            <v>42.857142857142861</v>
          </cell>
        </row>
        <row r="28">
          <cell r="B28" t="str">
            <v>Skip #5</v>
          </cell>
          <cell r="E28" t="str">
            <v>Ashville</v>
          </cell>
          <cell r="F28" t="str">
            <v>Undrained</v>
          </cell>
          <cell r="H28">
            <v>3</v>
          </cell>
          <cell r="J28">
            <v>3</v>
          </cell>
          <cell r="Q28" t="str">
            <v>BWI  Barley-Winter</v>
          </cell>
          <cell r="U28" t="str">
            <v>1-25%</v>
          </cell>
          <cell r="BS28">
            <v>20</v>
          </cell>
        </row>
        <row r="29">
          <cell r="B29" t="str">
            <v>Gravel bottom</v>
          </cell>
          <cell r="E29" t="str">
            <v>Atherton</v>
          </cell>
          <cell r="F29" t="str">
            <v>Drained</v>
          </cell>
          <cell r="H29">
            <v>3</v>
          </cell>
          <cell r="J29">
            <v>4</v>
          </cell>
          <cell r="Q29" t="str">
            <v>BWS  Barley-Winter w/Legume</v>
          </cell>
          <cell r="U29" t="str">
            <v>1-25%</v>
          </cell>
          <cell r="AU29">
            <v>7</v>
          </cell>
          <cell r="AV29">
            <v>245</v>
          </cell>
          <cell r="BS29">
            <v>50</v>
          </cell>
        </row>
        <row r="30">
          <cell r="B30" t="str">
            <v>T1248-#8</v>
          </cell>
          <cell r="E30" t="str">
            <v>Atkins</v>
          </cell>
          <cell r="F30" t="str">
            <v>Undrained</v>
          </cell>
          <cell r="H30">
            <v>3</v>
          </cell>
          <cell r="J30">
            <v>2</v>
          </cell>
          <cell r="Q30" t="str">
            <v>CAR  Carrots</v>
          </cell>
          <cell r="U30" t="str">
            <v>1-25%</v>
          </cell>
          <cell r="BS30">
            <v>10</v>
          </cell>
        </row>
        <row r="31">
          <cell r="B31" t="str">
            <v>HT1248.7</v>
          </cell>
          <cell r="E31" t="str">
            <v>Atsion</v>
          </cell>
          <cell r="F31" t="str">
            <v>Drained</v>
          </cell>
          <cell r="H31">
            <v>5</v>
          </cell>
          <cell r="J31">
            <v>4.5</v>
          </cell>
          <cell r="Q31" t="str">
            <v>CBP  Cabbage - Transplanted</v>
          </cell>
          <cell r="U31" t="str">
            <v>1-25%</v>
          </cell>
          <cell r="BS31">
            <v>38.461538461538467</v>
          </cell>
        </row>
        <row r="32">
          <cell r="B32" t="str">
            <v>HT1895.9</v>
          </cell>
          <cell r="E32" t="str">
            <v>Au Gres</v>
          </cell>
          <cell r="F32" t="str">
            <v>Undrained</v>
          </cell>
          <cell r="H32">
            <v>5</v>
          </cell>
          <cell r="J32">
            <v>3</v>
          </cell>
          <cell r="Q32" t="str">
            <v>CBS  Cabbage - Seed</v>
          </cell>
          <cell r="U32" t="str">
            <v>1-25%</v>
          </cell>
          <cell r="BS32">
            <v>54.545454545454547</v>
          </cell>
        </row>
        <row r="33">
          <cell r="E33" t="str">
            <v>Aurelie</v>
          </cell>
          <cell r="F33" t="str">
            <v>Drained</v>
          </cell>
          <cell r="H33">
            <v>3</v>
          </cell>
          <cell r="J33">
            <v>2.5</v>
          </cell>
          <cell r="Q33" t="str">
            <v>CEL  Celery</v>
          </cell>
          <cell r="U33" t="str">
            <v>1-25%</v>
          </cell>
          <cell r="BS33">
            <v>25</v>
          </cell>
        </row>
        <row r="34">
          <cell r="E34" t="str">
            <v>Aurora</v>
          </cell>
          <cell r="F34" t="str">
            <v>Undrained</v>
          </cell>
          <cell r="H34">
            <v>2</v>
          </cell>
          <cell r="J34">
            <v>4.5</v>
          </cell>
          <cell r="Q34" t="str">
            <v>CFP  Cauliflower - Transplanted</v>
          </cell>
          <cell r="U34" t="str">
            <v>1-25%</v>
          </cell>
          <cell r="BS34">
            <v>57.142857142857139</v>
          </cell>
        </row>
        <row r="35">
          <cell r="E35" t="str">
            <v>Barbour</v>
          </cell>
          <cell r="F35" t="str">
            <v>Drained</v>
          </cell>
          <cell r="H35">
            <v>3</v>
          </cell>
          <cell r="J35">
            <v>6</v>
          </cell>
          <cell r="Q35" t="str">
            <v>CFS  Cauliflower - Seeded</v>
          </cell>
          <cell r="U35" t="str">
            <v>1-25%</v>
          </cell>
          <cell r="BS35">
            <v>86.666666666666657</v>
          </cell>
        </row>
        <row r="36">
          <cell r="E36" t="str">
            <v>Barcelona</v>
          </cell>
          <cell r="F36" t="str">
            <v>Undrained</v>
          </cell>
          <cell r="H36">
            <v>3</v>
          </cell>
          <cell r="J36">
            <v>3.5</v>
          </cell>
          <cell r="Q36" t="str">
            <v>CGE  Clover-Grass</v>
          </cell>
          <cell r="U36" t="str">
            <v>1-25%</v>
          </cell>
          <cell r="BS36">
            <v>41.666666666666657</v>
          </cell>
        </row>
        <row r="37">
          <cell r="E37" t="str">
            <v>Barre</v>
          </cell>
          <cell r="F37" t="str">
            <v>Drained</v>
          </cell>
          <cell r="H37">
            <v>1</v>
          </cell>
          <cell r="J37">
            <v>4</v>
          </cell>
          <cell r="Q37" t="str">
            <v>CGT  Clover-Grass</v>
          </cell>
          <cell r="U37" t="str">
            <v>1-25%</v>
          </cell>
          <cell r="BS37">
            <v>38.461538461538453</v>
          </cell>
        </row>
        <row r="38">
          <cell r="E38" t="str">
            <v>Bash</v>
          </cell>
          <cell r="F38" t="str">
            <v>Undrained</v>
          </cell>
          <cell r="H38">
            <v>3</v>
          </cell>
          <cell r="J38">
            <v>5</v>
          </cell>
          <cell r="Q38" t="str">
            <v>CHC  Chinese Cabbage</v>
          </cell>
          <cell r="U38" t="str">
            <v>1-25%</v>
          </cell>
          <cell r="BS38">
            <v>66.666666666666657</v>
          </cell>
        </row>
        <row r="39">
          <cell r="E39" t="str">
            <v>Basher</v>
          </cell>
          <cell r="F39" t="str">
            <v>Drained</v>
          </cell>
          <cell r="H39">
            <v>3</v>
          </cell>
          <cell r="J39">
            <v>6</v>
          </cell>
          <cell r="Q39" t="str">
            <v>CKP  Cucumber - Transplanted</v>
          </cell>
          <cell r="U39" t="str">
            <v>1-25%</v>
          </cell>
          <cell r="BS39">
            <v>100</v>
          </cell>
        </row>
        <row r="40">
          <cell r="E40" t="str">
            <v>Bath</v>
          </cell>
          <cell r="F40" t="str">
            <v>Undrained</v>
          </cell>
          <cell r="H40">
            <v>3</v>
          </cell>
          <cell r="J40">
            <v>5</v>
          </cell>
          <cell r="Q40" t="str">
            <v>CKS  Cucumber - Seeded</v>
          </cell>
          <cell r="U40" t="str">
            <v>1-25%</v>
          </cell>
          <cell r="BS40">
            <v>66.666666666666657</v>
          </cell>
        </row>
        <row r="41">
          <cell r="E41" t="str">
            <v>Becket</v>
          </cell>
          <cell r="H41">
            <v>4</v>
          </cell>
          <cell r="J41">
            <v>4.5</v>
          </cell>
          <cell r="Q41" t="str">
            <v>CLE  Clover</v>
          </cell>
          <cell r="U41" t="str">
            <v>1-25%</v>
          </cell>
          <cell r="BS41">
            <v>53.333333333333343</v>
          </cell>
        </row>
        <row r="42">
          <cell r="E42" t="str">
            <v>Becraft</v>
          </cell>
          <cell r="F42" t="str">
            <v>Undrained</v>
          </cell>
          <cell r="H42">
            <v>3</v>
          </cell>
          <cell r="J42">
            <v>5.5</v>
          </cell>
          <cell r="Q42" t="str">
            <v>CLT  Clover</v>
          </cell>
          <cell r="U42" t="str">
            <v>1-25%</v>
          </cell>
          <cell r="BS42">
            <v>107.14285714285715</v>
          </cell>
        </row>
        <row r="43">
          <cell r="E43" t="str">
            <v>Belgrade</v>
          </cell>
          <cell r="F43" t="str">
            <v>Drained</v>
          </cell>
          <cell r="H43">
            <v>3</v>
          </cell>
          <cell r="J43">
            <v>6</v>
          </cell>
          <cell r="Q43" t="str">
            <v>COG  Corn-Grain</v>
          </cell>
          <cell r="U43" t="str">
            <v>1-25%</v>
          </cell>
          <cell r="BS43">
            <v>92.857142857142875</v>
          </cell>
        </row>
        <row r="44">
          <cell r="E44" t="str">
            <v>Benson</v>
          </cell>
          <cell r="F44" t="str">
            <v>Undrained</v>
          </cell>
          <cell r="H44">
            <v>4</v>
          </cell>
          <cell r="J44">
            <v>4</v>
          </cell>
          <cell r="Q44" t="str">
            <v>COS  Corn-Silage</v>
          </cell>
          <cell r="U44" t="str">
            <v>1-25%</v>
          </cell>
          <cell r="BS44">
            <v>21.428571428571431</v>
          </cell>
        </row>
        <row r="45">
          <cell r="E45" t="str">
            <v>Berkshire</v>
          </cell>
          <cell r="F45" t="str">
            <v>Drained</v>
          </cell>
          <cell r="H45">
            <v>5</v>
          </cell>
          <cell r="J45">
            <v>5.5</v>
          </cell>
          <cell r="Q45" t="str">
            <v>CRD  Chard</v>
          </cell>
          <cell r="U45" t="str">
            <v>1-25%</v>
          </cell>
          <cell r="BS45">
            <v>79.999999999999986</v>
          </cell>
        </row>
        <row r="46">
          <cell r="E46" t="str">
            <v>Bernardston</v>
          </cell>
          <cell r="F46" t="str">
            <v>Undrained</v>
          </cell>
          <cell r="H46">
            <v>4</v>
          </cell>
          <cell r="J46">
            <v>5.5</v>
          </cell>
          <cell r="Q46" t="str">
            <v>CSE  Clover-Seed Production</v>
          </cell>
          <cell r="U46" t="str">
            <v>1-25%</v>
          </cell>
          <cell r="BS46">
            <v>93.333333333333329</v>
          </cell>
        </row>
        <row r="47">
          <cell r="E47" t="str">
            <v>Berrien</v>
          </cell>
          <cell r="F47" t="str">
            <v>Drained</v>
          </cell>
          <cell r="H47">
            <v>5</v>
          </cell>
          <cell r="J47">
            <v>5</v>
          </cell>
          <cell r="Q47" t="str">
            <v>CST  Clover-Seed Production</v>
          </cell>
          <cell r="U47" t="str">
            <v>1-25%</v>
          </cell>
          <cell r="BS47">
            <v>92.857142857142875</v>
          </cell>
        </row>
        <row r="48">
          <cell r="E48" t="str">
            <v>Berryland</v>
          </cell>
          <cell r="F48" t="str">
            <v>Undrained</v>
          </cell>
          <cell r="H48">
            <v>5</v>
          </cell>
          <cell r="J48">
            <v>2</v>
          </cell>
          <cell r="Q48" t="str">
            <v>CVE  Crownvetch</v>
          </cell>
          <cell r="U48" t="str">
            <v>1-25%</v>
          </cell>
          <cell r="BS48">
            <v>-20</v>
          </cell>
        </row>
        <row r="49">
          <cell r="E49" t="str">
            <v>Beseman</v>
          </cell>
          <cell r="F49" t="str">
            <v>Drained</v>
          </cell>
          <cell r="H49">
            <v>6</v>
          </cell>
          <cell r="J49">
            <v>3.5</v>
          </cell>
          <cell r="Q49" t="str">
            <v>CVT  Crownvetch</v>
          </cell>
          <cell r="U49" t="str">
            <v>1-25%</v>
          </cell>
          <cell r="BS49">
            <v>0</v>
          </cell>
        </row>
        <row r="50">
          <cell r="E50" t="str">
            <v>Bice</v>
          </cell>
          <cell r="F50" t="str">
            <v>Undrained</v>
          </cell>
          <cell r="H50">
            <v>5</v>
          </cell>
          <cell r="J50">
            <v>5</v>
          </cell>
          <cell r="Q50" t="str">
            <v>EGG  Eggplant</v>
          </cell>
          <cell r="U50" t="str">
            <v>1-25%</v>
          </cell>
          <cell r="BS50">
            <v>86.666666666666671</v>
          </cell>
        </row>
        <row r="51">
          <cell r="E51" t="str">
            <v>Biddeford</v>
          </cell>
          <cell r="F51" t="str">
            <v>Drained</v>
          </cell>
          <cell r="H51">
            <v>2</v>
          </cell>
          <cell r="J51">
            <v>3.5</v>
          </cell>
          <cell r="Q51" t="str">
            <v>END  Endive</v>
          </cell>
          <cell r="U51" t="str">
            <v>1-25%</v>
          </cell>
          <cell r="BS51">
            <v>33.333333333333343</v>
          </cell>
        </row>
        <row r="52">
          <cell r="E52" t="str">
            <v>Birdsall</v>
          </cell>
          <cell r="F52" t="str">
            <v>Undrained</v>
          </cell>
          <cell r="H52">
            <v>3</v>
          </cell>
          <cell r="J52">
            <v>2.5</v>
          </cell>
          <cell r="Q52" t="str">
            <v>GAR  Garlic</v>
          </cell>
          <cell r="U52" t="str">
            <v>1-25%</v>
          </cell>
          <cell r="BS52">
            <v>0</v>
          </cell>
        </row>
        <row r="53">
          <cell r="E53" t="str">
            <v>Blasdell</v>
          </cell>
          <cell r="F53" t="str">
            <v>Drained</v>
          </cell>
          <cell r="H53">
            <v>3</v>
          </cell>
          <cell r="J53">
            <v>5.5</v>
          </cell>
          <cell r="Q53" t="str">
            <v>GIE  Grass-Intensive Mgmt.</v>
          </cell>
          <cell r="U53" t="str">
            <v>1-25%</v>
          </cell>
          <cell r="BS53">
            <v>73.333333333333329</v>
          </cell>
        </row>
        <row r="54">
          <cell r="E54" t="str">
            <v>Bombay</v>
          </cell>
          <cell r="F54" t="str">
            <v>Undrained</v>
          </cell>
          <cell r="H54">
            <v>4</v>
          </cell>
          <cell r="J54">
            <v>5</v>
          </cell>
          <cell r="Q54" t="str">
            <v>GIT  Grass-Intensive Mgmt.</v>
          </cell>
          <cell r="U54" t="str">
            <v>1-25%</v>
          </cell>
          <cell r="BS54">
            <v>100</v>
          </cell>
        </row>
        <row r="55">
          <cell r="E55" t="str">
            <v>Bonaparte</v>
          </cell>
          <cell r="F55" t="str">
            <v>Drained</v>
          </cell>
          <cell r="H55">
            <v>4</v>
          </cell>
          <cell r="J55">
            <v>4.5</v>
          </cell>
          <cell r="Q55" t="str">
            <v>GRE  Grasses</v>
          </cell>
          <cell r="U55" t="str">
            <v>1-25%</v>
          </cell>
          <cell r="BS55">
            <v>71.428571428571431</v>
          </cell>
        </row>
        <row r="56">
          <cell r="E56" t="str">
            <v>Bono</v>
          </cell>
          <cell r="F56" t="str">
            <v>Undrained</v>
          </cell>
          <cell r="H56">
            <v>1</v>
          </cell>
          <cell r="J56">
            <v>3</v>
          </cell>
          <cell r="Q56" t="str">
            <v>GRT  Grasses</v>
          </cell>
          <cell r="U56" t="str">
            <v>1-25%</v>
          </cell>
          <cell r="BS56">
            <v>-20</v>
          </cell>
        </row>
        <row r="57">
          <cell r="E57" t="str">
            <v>Boots</v>
          </cell>
          <cell r="F57" t="str">
            <v>Drained</v>
          </cell>
          <cell r="H57">
            <v>6</v>
          </cell>
          <cell r="J57">
            <v>3.5</v>
          </cell>
          <cell r="Q57" t="str">
            <v>IDL  Idle Land</v>
          </cell>
          <cell r="U57" t="str">
            <v>1-25%</v>
          </cell>
          <cell r="BS57">
            <v>0</v>
          </cell>
        </row>
        <row r="58">
          <cell r="E58" t="str">
            <v>Borosaprists</v>
          </cell>
          <cell r="F58" t="str">
            <v>Undrained</v>
          </cell>
          <cell r="H58">
            <v>6</v>
          </cell>
          <cell r="J58">
            <v>2</v>
          </cell>
          <cell r="Q58" t="str">
            <v>LET  Lettuce</v>
          </cell>
          <cell r="U58" t="str">
            <v>1-25%</v>
          </cell>
          <cell r="BS58">
            <v>-54.545454545454547</v>
          </cell>
        </row>
        <row r="59">
          <cell r="E59" t="str">
            <v>Boynton</v>
          </cell>
          <cell r="F59" t="str">
            <v>Drained</v>
          </cell>
          <cell r="H59">
            <v>3</v>
          </cell>
          <cell r="J59">
            <v>4</v>
          </cell>
          <cell r="Q59" t="str">
            <v>MIL  Millet</v>
          </cell>
          <cell r="U59" t="str">
            <v>1-25%</v>
          </cell>
          <cell r="BS59">
            <v>38.461538461538453</v>
          </cell>
        </row>
        <row r="60">
          <cell r="E60" t="str">
            <v>Braceville</v>
          </cell>
          <cell r="F60" t="str">
            <v>Undrained</v>
          </cell>
          <cell r="H60">
            <v>4</v>
          </cell>
          <cell r="J60">
            <v>4</v>
          </cell>
          <cell r="Q60" t="str">
            <v>MIX  Mixed Vegetables</v>
          </cell>
          <cell r="U60" t="str">
            <v>1-25%</v>
          </cell>
          <cell r="BS60">
            <v>57.142857142857153</v>
          </cell>
        </row>
        <row r="61">
          <cell r="E61" t="str">
            <v>Brayton</v>
          </cell>
          <cell r="F61" t="str">
            <v>Drained</v>
          </cell>
          <cell r="H61">
            <v>4</v>
          </cell>
          <cell r="J61">
            <v>4.5</v>
          </cell>
          <cell r="Q61" t="str">
            <v>MML  Muskmelon</v>
          </cell>
          <cell r="U61" t="str">
            <v>1-25%</v>
          </cell>
          <cell r="BS61">
            <v>53.846153846153825</v>
          </cell>
        </row>
        <row r="62">
          <cell r="E62" t="str">
            <v>Bridgehampton</v>
          </cell>
          <cell r="F62" t="str">
            <v>Undrained</v>
          </cell>
          <cell r="H62">
            <v>3</v>
          </cell>
          <cell r="J62">
            <v>6</v>
          </cell>
          <cell r="Q62" t="str">
            <v>MUS  Mustard</v>
          </cell>
          <cell r="U62" t="str">
            <v>1-25%</v>
          </cell>
          <cell r="BS62">
            <v>114.28571428571431</v>
          </cell>
        </row>
        <row r="63">
          <cell r="E63" t="str">
            <v>Bridport</v>
          </cell>
          <cell r="F63" t="str">
            <v>Drained</v>
          </cell>
          <cell r="H63">
            <v>2</v>
          </cell>
          <cell r="J63">
            <v>4.5</v>
          </cell>
          <cell r="Q63" t="str">
            <v>OAS  Oats-Seeded w/Legume</v>
          </cell>
          <cell r="U63" t="str">
            <v>1-25%</v>
          </cell>
          <cell r="BS63">
            <v>69.230769230769226</v>
          </cell>
        </row>
        <row r="64">
          <cell r="E64" t="str">
            <v>Briggs</v>
          </cell>
          <cell r="F64" t="str">
            <v>Undrained</v>
          </cell>
          <cell r="H64">
            <v>4</v>
          </cell>
          <cell r="J64">
            <v>5</v>
          </cell>
          <cell r="Q64" t="str">
            <v>OAT  Oats</v>
          </cell>
          <cell r="U64" t="str">
            <v>1-25%</v>
          </cell>
          <cell r="BS64">
            <v>53.333333333333343</v>
          </cell>
        </row>
        <row r="65">
          <cell r="E65" t="str">
            <v>Brinkerton</v>
          </cell>
          <cell r="F65" t="str">
            <v>Drained</v>
          </cell>
          <cell r="H65">
            <v>2</v>
          </cell>
          <cell r="J65">
            <v>4</v>
          </cell>
          <cell r="Q65" t="str">
            <v>ONP  Onion-Transplant</v>
          </cell>
          <cell r="U65" t="str">
            <v>1-25%</v>
          </cell>
          <cell r="BS65">
            <v>30.769230769230774</v>
          </cell>
        </row>
        <row r="66">
          <cell r="E66" t="str">
            <v>Broadalbin</v>
          </cell>
          <cell r="F66" t="str">
            <v>Undrained</v>
          </cell>
          <cell r="H66">
            <v>4</v>
          </cell>
          <cell r="J66">
            <v>5.5</v>
          </cell>
          <cell r="Q66" t="str">
            <v>ONS  Onion-Seeded</v>
          </cell>
          <cell r="U66" t="str">
            <v>1-25%</v>
          </cell>
          <cell r="BS66">
            <v>86.666666666666671</v>
          </cell>
        </row>
        <row r="67">
          <cell r="E67" t="str">
            <v>Brockport</v>
          </cell>
          <cell r="F67" t="str">
            <v>Drained</v>
          </cell>
          <cell r="H67">
            <v>1</v>
          </cell>
          <cell r="J67">
            <v>4.5</v>
          </cell>
          <cell r="Q67" t="str">
            <v>PEA  Peas</v>
          </cell>
          <cell r="U67" t="str">
            <v>1-25%</v>
          </cell>
          <cell r="BS67">
            <v>61.538461538461547</v>
          </cell>
        </row>
        <row r="68">
          <cell r="E68" t="str">
            <v>Brookfield</v>
          </cell>
          <cell r="F68" t="str">
            <v>Undrained</v>
          </cell>
          <cell r="H68">
            <v>3</v>
          </cell>
          <cell r="J68">
            <v>5</v>
          </cell>
          <cell r="Q68" t="str">
            <v>PEP  Peppers</v>
          </cell>
          <cell r="U68" t="str">
            <v>1-25%</v>
          </cell>
          <cell r="BS68">
            <v>73.333333333333343</v>
          </cell>
        </row>
        <row r="69">
          <cell r="E69" t="str">
            <v>Buckland</v>
          </cell>
          <cell r="F69" t="str">
            <v>Drained</v>
          </cell>
          <cell r="H69">
            <v>3</v>
          </cell>
          <cell r="J69">
            <v>4</v>
          </cell>
          <cell r="Q69" t="str">
            <v>PGE  Pasture w/Improved Grass</v>
          </cell>
          <cell r="U69" t="str">
            <v>1-25%</v>
          </cell>
          <cell r="BS69">
            <v>28.571428571428584</v>
          </cell>
        </row>
        <row r="70">
          <cell r="E70" t="str">
            <v>Bucksport</v>
          </cell>
          <cell r="F70" t="str">
            <v>Undrained</v>
          </cell>
          <cell r="H70">
            <v>6</v>
          </cell>
          <cell r="J70">
            <v>2</v>
          </cell>
          <cell r="Q70" t="str">
            <v>PGT  Pasture w/Improved Grass</v>
          </cell>
          <cell r="U70" t="str">
            <v>1-25%</v>
          </cell>
          <cell r="BS70">
            <v>-54.545454545454547</v>
          </cell>
        </row>
        <row r="71">
          <cell r="E71" t="str">
            <v>Budd</v>
          </cell>
          <cell r="F71" t="str">
            <v>Drained</v>
          </cell>
          <cell r="H71">
            <v>4</v>
          </cell>
          <cell r="J71">
            <v>5.5</v>
          </cell>
          <cell r="Q71" t="str">
            <v>PIE  Pasture-Rotational Grazing</v>
          </cell>
          <cell r="U71" t="str">
            <v>1-25%</v>
          </cell>
          <cell r="BS71">
            <v>86.666666666666657</v>
          </cell>
        </row>
        <row r="72">
          <cell r="E72" t="str">
            <v>Burdett</v>
          </cell>
          <cell r="F72" t="str">
            <v>Undrained</v>
          </cell>
          <cell r="H72">
            <v>2</v>
          </cell>
          <cell r="J72">
            <v>4</v>
          </cell>
          <cell r="Q72" t="str">
            <v>PIT  Pasture-Rotational Grazing</v>
          </cell>
          <cell r="U72" t="str">
            <v>1-25%</v>
          </cell>
          <cell r="BS72">
            <v>50.000000000000014</v>
          </cell>
        </row>
        <row r="73">
          <cell r="E73" t="str">
            <v>Burnham</v>
          </cell>
          <cell r="F73" t="str">
            <v>Drained</v>
          </cell>
          <cell r="H73">
            <v>3</v>
          </cell>
          <cell r="J73">
            <v>3.5</v>
          </cell>
          <cell r="Q73" t="str">
            <v>PIT  Pasture-Rotational Grazing</v>
          </cell>
          <cell r="U73" t="str">
            <v>1-25%</v>
          </cell>
          <cell r="BS73">
            <v>23.076923076923094</v>
          </cell>
        </row>
        <row r="74">
          <cell r="E74" t="str">
            <v>Busti</v>
          </cell>
          <cell r="F74" t="str">
            <v>Undrained</v>
          </cell>
          <cell r="H74">
            <v>3</v>
          </cell>
          <cell r="J74">
            <v>3.5</v>
          </cell>
          <cell r="Q74" t="str">
            <v>PIT  Pasture-Rotational Grazing</v>
          </cell>
          <cell r="U74" t="str">
            <v>1-25%</v>
          </cell>
          <cell r="BS74">
            <v>66.666666666666686</v>
          </cell>
        </row>
        <row r="75">
          <cell r="E75" t="str">
            <v>Buxton</v>
          </cell>
          <cell r="F75" t="str">
            <v>Drained</v>
          </cell>
          <cell r="H75">
            <v>2</v>
          </cell>
          <cell r="J75">
            <v>5.5</v>
          </cell>
          <cell r="Q75" t="str">
            <v>PIT  Pasture-Rotational Grazing</v>
          </cell>
          <cell r="U75" t="str">
            <v>1-25%</v>
          </cell>
          <cell r="BS75">
            <v>71.428571428571445</v>
          </cell>
        </row>
        <row r="76">
          <cell r="E76" t="str">
            <v>Cambria</v>
          </cell>
          <cell r="F76" t="str">
            <v>Undrained</v>
          </cell>
          <cell r="H76">
            <v>2</v>
          </cell>
          <cell r="J76">
            <v>2.5</v>
          </cell>
          <cell r="Q76" t="str">
            <v>PIT  Pasture-Rotational Grazing</v>
          </cell>
          <cell r="U76" t="str">
            <v>1-25%</v>
          </cell>
          <cell r="BS76">
            <v>27.272727272727266</v>
          </cell>
        </row>
        <row r="77">
          <cell r="E77" t="str">
            <v>Cambridge</v>
          </cell>
          <cell r="F77" t="str">
            <v>Drained</v>
          </cell>
          <cell r="H77">
            <v>3</v>
          </cell>
          <cell r="J77">
            <v>5.5</v>
          </cell>
          <cell r="Q77" t="str">
            <v>PIT  Pasture-Rotational Grazing</v>
          </cell>
          <cell r="U77" t="str">
            <v>1-25%</v>
          </cell>
          <cell r="BS77">
            <v>78.571428571428584</v>
          </cell>
        </row>
        <row r="78">
          <cell r="E78" t="str">
            <v>Camillus</v>
          </cell>
          <cell r="F78" t="str">
            <v>Undrained</v>
          </cell>
          <cell r="H78">
            <v>3</v>
          </cell>
          <cell r="J78">
            <v>5</v>
          </cell>
          <cell r="Q78" t="str">
            <v>PIT  Pasture-Rotational Grazing</v>
          </cell>
          <cell r="U78" t="str">
            <v>1-25%</v>
          </cell>
          <cell r="BS78">
            <v>64.285714285714292</v>
          </cell>
        </row>
        <row r="79">
          <cell r="E79" t="str">
            <v>Camroden</v>
          </cell>
          <cell r="F79" t="str">
            <v>Drained</v>
          </cell>
          <cell r="H79">
            <v>3</v>
          </cell>
          <cell r="J79">
            <v>4.5</v>
          </cell>
          <cell r="Q79" t="str">
            <v>PIT  Pasture-Rotational Grazing</v>
          </cell>
          <cell r="U79" t="str">
            <v>1-25%</v>
          </cell>
          <cell r="BS79">
            <v>53.84615384615384</v>
          </cell>
        </row>
        <row r="80">
          <cell r="E80" t="str">
            <v>Canaan</v>
          </cell>
          <cell r="F80" t="str">
            <v>Undrained</v>
          </cell>
          <cell r="H80">
            <v>4</v>
          </cell>
          <cell r="J80">
            <v>4.5</v>
          </cell>
          <cell r="Q80" t="str">
            <v>PIT  Pasture-Rotational Grazing</v>
          </cell>
          <cell r="U80" t="str">
            <v>1-25%</v>
          </cell>
          <cell r="BS80">
            <v>14.285714285714292</v>
          </cell>
        </row>
        <row r="81">
          <cell r="E81" t="str">
            <v>Canaan-Rock Outcrop</v>
          </cell>
          <cell r="F81" t="str">
            <v>Drained</v>
          </cell>
          <cell r="H81">
            <v>4</v>
          </cell>
          <cell r="J81">
            <v>4.5</v>
          </cell>
          <cell r="Q81" t="str">
            <v>PIT  Pasture-Rotational Grazing</v>
          </cell>
          <cell r="U81" t="str">
            <v>1-25%</v>
          </cell>
          <cell r="BS81">
            <v>14.285714285714292</v>
          </cell>
        </row>
        <row r="82">
          <cell r="E82" t="str">
            <v>Canadice</v>
          </cell>
          <cell r="F82" t="str">
            <v>Undrained</v>
          </cell>
          <cell r="H82">
            <v>2</v>
          </cell>
          <cell r="J82">
            <v>3</v>
          </cell>
          <cell r="Q82" t="str">
            <v>PIT  Pasture-Rotational Grazing</v>
          </cell>
          <cell r="U82" t="str">
            <v>1-25%</v>
          </cell>
          <cell r="BS82">
            <v>36.36363636363636</v>
          </cell>
        </row>
        <row r="83">
          <cell r="E83" t="str">
            <v>Canandaigua</v>
          </cell>
          <cell r="F83" t="str">
            <v>Drained</v>
          </cell>
          <cell r="H83">
            <v>3</v>
          </cell>
          <cell r="J83">
            <v>4</v>
          </cell>
          <cell r="Q83" t="str">
            <v>PIT  Pasture-Rotational Grazing</v>
          </cell>
          <cell r="U83" t="str">
            <v>1-25%</v>
          </cell>
          <cell r="BS83">
            <v>46.15384615384616</v>
          </cell>
        </row>
        <row r="84">
          <cell r="E84" t="str">
            <v>Canaseraga</v>
          </cell>
          <cell r="F84" t="str">
            <v>Undrained</v>
          </cell>
          <cell r="H84">
            <v>3</v>
          </cell>
          <cell r="J84">
            <v>5</v>
          </cell>
          <cell r="Q84" t="str">
            <v>PIT  Pasture-Rotational Grazing</v>
          </cell>
          <cell r="U84" t="str">
            <v>1-25%</v>
          </cell>
          <cell r="BS84">
            <v>64.285714285714292</v>
          </cell>
        </row>
        <row r="85">
          <cell r="E85" t="str">
            <v>Canastota</v>
          </cell>
          <cell r="F85" t="str">
            <v>Drained</v>
          </cell>
          <cell r="H85">
            <v>2</v>
          </cell>
          <cell r="J85">
            <v>5</v>
          </cell>
          <cell r="Q85" t="str">
            <v>PIT  Pasture-Rotational Grazing</v>
          </cell>
          <cell r="U85" t="str">
            <v>1-25%</v>
          </cell>
          <cell r="BS85">
            <v>71.428571428571431</v>
          </cell>
        </row>
        <row r="86">
          <cell r="E86" t="str">
            <v>Caneadea</v>
          </cell>
          <cell r="F86" t="str">
            <v>Undrained</v>
          </cell>
          <cell r="H86">
            <v>2</v>
          </cell>
          <cell r="J86">
            <v>4</v>
          </cell>
          <cell r="Q86" t="str">
            <v>PIT  Pasture-Rotational Grazing</v>
          </cell>
          <cell r="U86" t="str">
            <v>1-25%</v>
          </cell>
          <cell r="BS86">
            <v>66.666666666666657</v>
          </cell>
        </row>
        <row r="87">
          <cell r="E87" t="str">
            <v>Canfield</v>
          </cell>
          <cell r="F87" t="str">
            <v>Drained</v>
          </cell>
          <cell r="H87">
            <v>3</v>
          </cell>
          <cell r="J87">
            <v>5</v>
          </cell>
          <cell r="Q87" t="str">
            <v>PIT  Pasture-Rotational Grazing</v>
          </cell>
          <cell r="U87" t="str">
            <v>1-25%</v>
          </cell>
          <cell r="BS87">
            <v>64.285714285714292</v>
          </cell>
        </row>
        <row r="88">
          <cell r="E88" t="str">
            <v>Canton</v>
          </cell>
          <cell r="F88" t="str">
            <v>Undrained</v>
          </cell>
          <cell r="H88">
            <v>4</v>
          </cell>
          <cell r="J88">
            <v>5.5</v>
          </cell>
          <cell r="Q88" t="str">
            <v>PIT  Pasture-Rotational Grazing</v>
          </cell>
          <cell r="U88" t="str">
            <v>1-25%</v>
          </cell>
          <cell r="BS88">
            <v>93.333333333333343</v>
          </cell>
        </row>
        <row r="89">
          <cell r="E89" t="str">
            <v>Carbondale</v>
          </cell>
          <cell r="F89" t="str">
            <v>Drained</v>
          </cell>
          <cell r="H89">
            <v>6</v>
          </cell>
          <cell r="J89">
            <v>3.5</v>
          </cell>
          <cell r="Q89" t="str">
            <v>PIT  Pasture-Rotational Grazing</v>
          </cell>
          <cell r="U89" t="str">
            <v>1-25%</v>
          </cell>
          <cell r="BS89">
            <v>0</v>
          </cell>
        </row>
        <row r="90">
          <cell r="E90" t="str">
            <v>Carlisle</v>
          </cell>
          <cell r="F90" t="str">
            <v>Undrained</v>
          </cell>
          <cell r="H90">
            <v>6</v>
          </cell>
          <cell r="J90">
            <v>2</v>
          </cell>
          <cell r="Q90" t="str">
            <v>PIT  Pasture-Rotational Grazing</v>
          </cell>
          <cell r="U90" t="str">
            <v>1-25%</v>
          </cell>
          <cell r="BS90">
            <v>-54.545454545454547</v>
          </cell>
        </row>
        <row r="91">
          <cell r="E91" t="str">
            <v>Carrollton</v>
          </cell>
          <cell r="F91" t="str">
            <v>Drained</v>
          </cell>
          <cell r="H91">
            <v>3</v>
          </cell>
          <cell r="J91">
            <v>3.5</v>
          </cell>
          <cell r="Q91" t="str">
            <v>PIT  Pasture-Rotational Grazing</v>
          </cell>
          <cell r="U91" t="str">
            <v>1-25%</v>
          </cell>
          <cell r="BS91">
            <v>40</v>
          </cell>
        </row>
        <row r="92">
          <cell r="E92" t="str">
            <v>Carver</v>
          </cell>
          <cell r="F92" t="str">
            <v>Undrained</v>
          </cell>
          <cell r="H92">
            <v>5</v>
          </cell>
          <cell r="J92">
            <v>4</v>
          </cell>
          <cell r="Q92" t="str">
            <v>PIT  Pasture-Rotational Grazing</v>
          </cell>
          <cell r="U92" t="str">
            <v>1-25%</v>
          </cell>
          <cell r="BS92">
            <v>50.000000000000007</v>
          </cell>
        </row>
        <row r="93">
          <cell r="E93" t="str">
            <v>Carver-Plymouth</v>
          </cell>
          <cell r="F93" t="str">
            <v>Drained</v>
          </cell>
          <cell r="H93">
            <v>5</v>
          </cell>
          <cell r="J93">
            <v>4</v>
          </cell>
          <cell r="Q93" t="str">
            <v>PIT  Pasture-Rotational Grazing</v>
          </cell>
          <cell r="U93" t="str">
            <v>1-25%</v>
          </cell>
          <cell r="BS93">
            <v>50.000000000000007</v>
          </cell>
        </row>
        <row r="94">
          <cell r="E94" t="str">
            <v>Castile</v>
          </cell>
          <cell r="F94" t="str">
            <v>Undrained</v>
          </cell>
          <cell r="H94">
            <v>4</v>
          </cell>
          <cell r="J94">
            <v>5.5</v>
          </cell>
          <cell r="Q94" t="str">
            <v>PIT  Pasture-Rotational Grazing</v>
          </cell>
          <cell r="U94" t="str">
            <v>1-25%</v>
          </cell>
          <cell r="BS94">
            <v>80</v>
          </cell>
        </row>
        <row r="95">
          <cell r="E95" t="str">
            <v>Cathro</v>
          </cell>
          <cell r="F95" t="str">
            <v>Drained</v>
          </cell>
          <cell r="H95">
            <v>6</v>
          </cell>
          <cell r="J95">
            <v>3.5</v>
          </cell>
          <cell r="Q95" t="str">
            <v>PIT  Pasture-Rotational Grazing</v>
          </cell>
          <cell r="U95" t="str">
            <v>1-25%</v>
          </cell>
          <cell r="BS95">
            <v>15.384615384615387</v>
          </cell>
        </row>
        <row r="96">
          <cell r="E96" t="str">
            <v>Cathro-Greenwood</v>
          </cell>
          <cell r="F96" t="str">
            <v>Undrained</v>
          </cell>
          <cell r="H96">
            <v>6</v>
          </cell>
          <cell r="J96">
            <v>2.5</v>
          </cell>
          <cell r="Q96" t="str">
            <v>PIT  Pasture-Rotational Grazing</v>
          </cell>
          <cell r="U96" t="str">
            <v>1-25%</v>
          </cell>
          <cell r="BS96">
            <v>-54.545454545454547</v>
          </cell>
        </row>
        <row r="97">
          <cell r="E97" t="str">
            <v>Cattaraugus</v>
          </cell>
          <cell r="F97" t="str">
            <v>Drained</v>
          </cell>
          <cell r="H97">
            <v>3</v>
          </cell>
          <cell r="J97">
            <v>5.5</v>
          </cell>
          <cell r="Q97" t="str">
            <v>PIT  Pasture-Rotational Grazing</v>
          </cell>
          <cell r="U97" t="str">
            <v>1-25%</v>
          </cell>
          <cell r="BS97">
            <v>66.666666666666657</v>
          </cell>
        </row>
        <row r="98">
          <cell r="E98" t="str">
            <v>Cavode</v>
          </cell>
          <cell r="F98" t="str">
            <v>Undrained</v>
          </cell>
          <cell r="H98">
            <v>2</v>
          </cell>
          <cell r="J98">
            <v>3.5</v>
          </cell>
          <cell r="Q98" t="str">
            <v>PIT  Pasture-Rotational Grazing</v>
          </cell>
          <cell r="U98" t="str">
            <v>1-25%</v>
          </cell>
          <cell r="BS98">
            <v>58.333333333333329</v>
          </cell>
        </row>
        <row r="99">
          <cell r="E99" t="str">
            <v>Cayuga</v>
          </cell>
          <cell r="F99" t="str">
            <v>Drained</v>
          </cell>
          <cell r="H99">
            <v>2</v>
          </cell>
          <cell r="J99">
            <v>5.5</v>
          </cell>
          <cell r="Q99" t="str">
            <v>PIT  Pasture-Rotational Grazing</v>
          </cell>
          <cell r="U99" t="str">
            <v>1-25%</v>
          </cell>
          <cell r="BS99">
            <v>85.714285714285708</v>
          </cell>
        </row>
        <row r="100">
          <cell r="E100" t="str">
            <v>Cazenovia</v>
          </cell>
          <cell r="F100" t="str">
            <v>Undrained</v>
          </cell>
          <cell r="H100">
            <v>2</v>
          </cell>
          <cell r="J100">
            <v>5.5</v>
          </cell>
          <cell r="Q100" t="str">
            <v>PIT  Pasture-Rotational Grazing</v>
          </cell>
          <cell r="U100" t="str">
            <v>1-25%</v>
          </cell>
          <cell r="BS100">
            <v>85.714285714285708</v>
          </cell>
        </row>
        <row r="101">
          <cell r="E101" t="str">
            <v>Ceresco</v>
          </cell>
          <cell r="F101" t="str">
            <v>Drained</v>
          </cell>
          <cell r="H101">
            <v>3</v>
          </cell>
          <cell r="J101">
            <v>6</v>
          </cell>
          <cell r="Q101" t="str">
            <v>PIT  Pasture-Rotational Grazing</v>
          </cell>
          <cell r="U101" t="str">
            <v>1-25%</v>
          </cell>
          <cell r="BS101">
            <v>100.00000000000001</v>
          </cell>
        </row>
        <row r="102">
          <cell r="E102" t="str">
            <v>Chadakoin</v>
          </cell>
          <cell r="F102" t="str">
            <v>Undrained</v>
          </cell>
          <cell r="H102">
            <v>3</v>
          </cell>
          <cell r="J102">
            <v>5.5</v>
          </cell>
          <cell r="Q102" t="str">
            <v>PIT  Pasture-Rotational Grazing</v>
          </cell>
          <cell r="U102" t="str">
            <v>1-25%</v>
          </cell>
          <cell r="BS102">
            <v>73.333333333333343</v>
          </cell>
        </row>
        <row r="103">
          <cell r="E103" t="str">
            <v>Chagrin</v>
          </cell>
          <cell r="F103" t="str">
            <v>Drained</v>
          </cell>
          <cell r="H103">
            <v>3</v>
          </cell>
          <cell r="J103">
            <v>6</v>
          </cell>
          <cell r="Q103" t="str">
            <v>PIT  Pasture-Rotational Grazing</v>
          </cell>
          <cell r="U103" t="str">
            <v>1-25%</v>
          </cell>
          <cell r="BS103">
            <v>86.666666666666657</v>
          </cell>
        </row>
        <row r="104">
          <cell r="E104" t="str">
            <v>Champlain</v>
          </cell>
          <cell r="F104" t="str">
            <v>Undrained</v>
          </cell>
          <cell r="H104">
            <v>5</v>
          </cell>
          <cell r="J104">
            <v>3.5</v>
          </cell>
          <cell r="Q104" t="str">
            <v>PIT  Pasture-Rotational Grazing</v>
          </cell>
          <cell r="U104" t="str">
            <v>1-25%</v>
          </cell>
          <cell r="BS104">
            <v>35.714285714285722</v>
          </cell>
        </row>
        <row r="105">
          <cell r="E105" t="str">
            <v>Charles</v>
          </cell>
          <cell r="F105" t="str">
            <v>Drained</v>
          </cell>
          <cell r="H105">
            <v>3</v>
          </cell>
          <cell r="J105">
            <v>3</v>
          </cell>
          <cell r="Q105" t="str">
            <v>PIT  Pasture-Rotational Grazing</v>
          </cell>
          <cell r="U105" t="str">
            <v>1-25%</v>
          </cell>
          <cell r="BS105">
            <v>16.666666666666657</v>
          </cell>
        </row>
        <row r="106">
          <cell r="E106" t="str">
            <v>Charlton</v>
          </cell>
          <cell r="F106" t="str">
            <v>Undrained</v>
          </cell>
          <cell r="H106">
            <v>4</v>
          </cell>
          <cell r="J106">
            <v>5.5</v>
          </cell>
          <cell r="Q106" t="str">
            <v>PIT  Pasture-Rotational Grazing</v>
          </cell>
          <cell r="U106" t="str">
            <v>1-25%</v>
          </cell>
          <cell r="BS106">
            <v>86.666666666666671</v>
          </cell>
        </row>
        <row r="107">
          <cell r="E107" t="str">
            <v>Chatfield (E)</v>
          </cell>
          <cell r="F107" t="str">
            <v>Drained</v>
          </cell>
          <cell r="H107">
            <v>4</v>
          </cell>
          <cell r="J107">
            <v>4.5</v>
          </cell>
          <cell r="Q107" t="str">
            <v>PIT  Pasture-Rotational Grazing</v>
          </cell>
          <cell r="U107" t="str">
            <v>1-25%</v>
          </cell>
          <cell r="BS107">
            <v>71.428571428571431</v>
          </cell>
        </row>
        <row r="108">
          <cell r="E108" t="str">
            <v>Chatfield (WE)</v>
          </cell>
          <cell r="F108" t="str">
            <v>Undrained</v>
          </cell>
          <cell r="H108">
            <v>4</v>
          </cell>
          <cell r="J108">
            <v>4.5</v>
          </cell>
          <cell r="Q108" t="str">
            <v>PIT  Pasture-Rotational Grazing</v>
          </cell>
          <cell r="U108" t="str">
            <v>1-25%</v>
          </cell>
          <cell r="BS108">
            <v>50</v>
          </cell>
        </row>
        <row r="109">
          <cell r="E109" t="str">
            <v>Chaumont</v>
          </cell>
          <cell r="F109" t="str">
            <v>Drained</v>
          </cell>
          <cell r="H109">
            <v>1</v>
          </cell>
          <cell r="J109">
            <v>4</v>
          </cell>
          <cell r="Q109" t="str">
            <v>PIT  Pasture-Rotational Grazing</v>
          </cell>
          <cell r="U109" t="str">
            <v>1-25%</v>
          </cell>
          <cell r="BS109">
            <v>38.461538461538453</v>
          </cell>
        </row>
        <row r="110">
          <cell r="E110" t="str">
            <v>Chautauqua</v>
          </cell>
          <cell r="F110" t="str">
            <v>Undrained</v>
          </cell>
          <cell r="H110">
            <v>3</v>
          </cell>
          <cell r="J110">
            <v>5</v>
          </cell>
          <cell r="Q110" t="str">
            <v>PIT  Pasture-Rotational Grazing</v>
          </cell>
          <cell r="U110" t="str">
            <v>1-25%</v>
          </cell>
          <cell r="BS110">
            <v>71.428571428571431</v>
          </cell>
        </row>
        <row r="111">
          <cell r="E111" t="str">
            <v>Cheektowaga</v>
          </cell>
          <cell r="F111" t="str">
            <v>Drained</v>
          </cell>
          <cell r="H111">
            <v>5</v>
          </cell>
          <cell r="J111">
            <v>4</v>
          </cell>
          <cell r="Q111" t="str">
            <v>PIT  Pasture-Rotational Grazing</v>
          </cell>
          <cell r="U111" t="str">
            <v>1-25%</v>
          </cell>
          <cell r="BS111">
            <v>46.153846153846132</v>
          </cell>
        </row>
        <row r="112">
          <cell r="E112" t="str">
            <v>Chenango</v>
          </cell>
          <cell r="F112" t="str">
            <v>Undrained</v>
          </cell>
          <cell r="H112">
            <v>3</v>
          </cell>
          <cell r="J112">
            <v>5.5</v>
          </cell>
          <cell r="Q112" t="str">
            <v>PIT  Pasture-Rotational Grazing</v>
          </cell>
          <cell r="U112" t="str">
            <v>1-25%</v>
          </cell>
          <cell r="BS112">
            <v>85.714285714285722</v>
          </cell>
        </row>
        <row r="113">
          <cell r="E113" t="str">
            <v>Cheshire</v>
          </cell>
          <cell r="F113" t="str">
            <v>Drained</v>
          </cell>
          <cell r="H113">
            <v>4</v>
          </cell>
          <cell r="J113">
            <v>5</v>
          </cell>
          <cell r="Q113" t="str">
            <v>PIT  Pasture-Rotational Grazing</v>
          </cell>
          <cell r="U113" t="str">
            <v>1-25%</v>
          </cell>
          <cell r="BS113">
            <v>66.666666666666657</v>
          </cell>
        </row>
        <row r="114">
          <cell r="E114" t="str">
            <v>Chippeny</v>
          </cell>
          <cell r="F114" t="str">
            <v>Undrained</v>
          </cell>
          <cell r="H114">
            <v>6</v>
          </cell>
          <cell r="J114">
            <v>2</v>
          </cell>
          <cell r="Q114" t="str">
            <v>PIT  Pasture-Rotational Grazing</v>
          </cell>
          <cell r="U114" t="str">
            <v>1-25%</v>
          </cell>
          <cell r="BS114">
            <v>-54.545454545454547</v>
          </cell>
        </row>
        <row r="115">
          <cell r="E115" t="str">
            <v>Chippewa</v>
          </cell>
          <cell r="F115" t="str">
            <v>Drained</v>
          </cell>
          <cell r="H115">
            <v>3</v>
          </cell>
          <cell r="J115">
            <v>4</v>
          </cell>
          <cell r="Q115" t="str">
            <v>PIT  Pasture-Rotational Grazing</v>
          </cell>
          <cell r="U115" t="str">
            <v>1-25%</v>
          </cell>
          <cell r="BS115">
            <v>38.461538461538453</v>
          </cell>
        </row>
        <row r="116">
          <cell r="E116" t="str">
            <v>Churchville</v>
          </cell>
          <cell r="F116" t="str">
            <v>Undrained</v>
          </cell>
          <cell r="H116">
            <v>2</v>
          </cell>
          <cell r="J116">
            <v>3</v>
          </cell>
          <cell r="Q116" t="str">
            <v>PIT  Pasture-Rotational Grazing</v>
          </cell>
          <cell r="U116" t="str">
            <v>1-25%</v>
          </cell>
          <cell r="BS116">
            <v>58.333333333333329</v>
          </cell>
        </row>
        <row r="117">
          <cell r="E117" t="str">
            <v>Cicero</v>
          </cell>
          <cell r="F117" t="str">
            <v>Drained</v>
          </cell>
          <cell r="H117">
            <v>2</v>
          </cell>
          <cell r="J117">
            <v>4.5</v>
          </cell>
          <cell r="Q117" t="str">
            <v>PIT  Pasture-Rotational Grazing</v>
          </cell>
          <cell r="U117" t="str">
            <v>1-25%</v>
          </cell>
          <cell r="BS117">
            <v>61.538461538461519</v>
          </cell>
        </row>
        <row r="118">
          <cell r="E118" t="str">
            <v>Clarkson</v>
          </cell>
          <cell r="F118" t="str">
            <v>Undrained</v>
          </cell>
          <cell r="H118">
            <v>2</v>
          </cell>
          <cell r="J118">
            <v>5.5</v>
          </cell>
          <cell r="Q118" t="str">
            <v>PIT  Pasture-Rotational Grazing</v>
          </cell>
          <cell r="U118" t="str">
            <v>1-25%</v>
          </cell>
          <cell r="BS118">
            <v>85.714285714285708</v>
          </cell>
        </row>
        <row r="119">
          <cell r="E119" t="str">
            <v>Claverack</v>
          </cell>
          <cell r="F119" t="str">
            <v>Drained</v>
          </cell>
          <cell r="H119">
            <v>4</v>
          </cell>
          <cell r="J119">
            <v>5.5</v>
          </cell>
          <cell r="Q119" t="str">
            <v>PIT  Pasture-Rotational Grazing</v>
          </cell>
          <cell r="U119" t="str">
            <v>1-25%</v>
          </cell>
          <cell r="BS119">
            <v>71.428571428571445</v>
          </cell>
        </row>
        <row r="120">
          <cell r="E120" t="str">
            <v>Clymer</v>
          </cell>
          <cell r="F120" t="str">
            <v>Undrained</v>
          </cell>
          <cell r="H120">
            <v>4</v>
          </cell>
          <cell r="J120">
            <v>5</v>
          </cell>
          <cell r="Q120" t="str">
            <v>PIT  Pasture-Rotational Grazing</v>
          </cell>
          <cell r="U120" t="str">
            <v>1-25%</v>
          </cell>
          <cell r="BS120">
            <v>53.333333333333329</v>
          </cell>
        </row>
        <row r="121">
          <cell r="H121">
            <v>4</v>
          </cell>
          <cell r="J121">
            <v>3.5</v>
          </cell>
          <cell r="Q121" t="str">
            <v>PIT  Pasture-Rotational Grazing</v>
          </cell>
          <cell r="U121" t="str">
            <v>1-25%</v>
          </cell>
          <cell r="BS121">
            <v>30.769230769230774</v>
          </cell>
        </row>
        <row r="122">
          <cell r="H122">
            <v>3</v>
          </cell>
          <cell r="J122">
            <v>5.5</v>
          </cell>
          <cell r="Q122" t="str">
            <v>PIT  Pasture-Rotational Grazing</v>
          </cell>
          <cell r="U122" t="str">
            <v>1-25%</v>
          </cell>
          <cell r="BS122">
            <v>92.857142857142847</v>
          </cell>
        </row>
        <row r="123">
          <cell r="H123">
            <v>5</v>
          </cell>
          <cell r="J123">
            <v>4.5</v>
          </cell>
          <cell r="Q123" t="str">
            <v>PIT  Pasture-Rotational Grazing</v>
          </cell>
          <cell r="U123" t="str">
            <v>1-25%</v>
          </cell>
          <cell r="BS123">
            <v>78.571428571428569</v>
          </cell>
        </row>
        <row r="124">
          <cell r="H124">
            <v>4</v>
          </cell>
          <cell r="J124">
            <v>4.5</v>
          </cell>
          <cell r="Q124" t="str">
            <v>PIT  Pasture-Rotational Grazing</v>
          </cell>
          <cell r="U124" t="str">
            <v>1-25%</v>
          </cell>
          <cell r="BS124">
            <v>28.571428571428569</v>
          </cell>
        </row>
        <row r="125">
          <cell r="H125">
            <v>4</v>
          </cell>
          <cell r="J125">
            <v>5.5</v>
          </cell>
          <cell r="Q125" t="str">
            <v>PIT  Pasture-Rotational Grazing</v>
          </cell>
          <cell r="U125" t="str">
            <v>1-25%</v>
          </cell>
          <cell r="BS125">
            <v>86.666666666666671</v>
          </cell>
        </row>
        <row r="126">
          <cell r="H126">
            <v>5</v>
          </cell>
          <cell r="J126">
            <v>4.5</v>
          </cell>
          <cell r="Q126" t="str">
            <v>PIT  Pasture-Rotational Grazing</v>
          </cell>
          <cell r="U126" t="str">
            <v>1-25%</v>
          </cell>
          <cell r="BS126">
            <v>50</v>
          </cell>
        </row>
        <row r="127">
          <cell r="H127">
            <v>3</v>
          </cell>
          <cell r="J127">
            <v>4</v>
          </cell>
          <cell r="Q127" t="str">
            <v>PIT  Pasture-Rotational Grazing</v>
          </cell>
          <cell r="U127" t="str">
            <v>1-25%</v>
          </cell>
          <cell r="BS127">
            <v>46.15384615384616</v>
          </cell>
        </row>
        <row r="128">
          <cell r="H128">
            <v>2</v>
          </cell>
          <cell r="J128">
            <v>5</v>
          </cell>
          <cell r="Q128" t="str">
            <v>PIT  Pasture-Rotational Grazing</v>
          </cell>
          <cell r="U128" t="str">
            <v>1-25%</v>
          </cell>
          <cell r="BS128">
            <v>85.714285714285708</v>
          </cell>
        </row>
        <row r="129">
          <cell r="H129">
            <v>3</v>
          </cell>
          <cell r="J129">
            <v>5.5</v>
          </cell>
          <cell r="Q129" t="str">
            <v>PIT  Pasture-Rotational Grazing</v>
          </cell>
          <cell r="U129" t="str">
            <v>1-25%</v>
          </cell>
          <cell r="BS129">
            <v>73.333333333333329</v>
          </cell>
        </row>
        <row r="130">
          <cell r="H130">
            <v>5</v>
          </cell>
          <cell r="J130">
            <v>4.5</v>
          </cell>
          <cell r="Q130" t="str">
            <v>PIT  Pasture-Rotational Grazing</v>
          </cell>
          <cell r="U130" t="str">
            <v>1-25%</v>
          </cell>
          <cell r="BS130">
            <v>35.714285714285722</v>
          </cell>
        </row>
        <row r="131">
          <cell r="H131">
            <v>5</v>
          </cell>
          <cell r="J131">
            <v>3.5</v>
          </cell>
          <cell r="Q131" t="str">
            <v>PIT  Pasture-Rotational Grazing</v>
          </cell>
          <cell r="U131" t="str">
            <v>1-25%</v>
          </cell>
          <cell r="BS131">
            <v>16.666666666666657</v>
          </cell>
        </row>
        <row r="132">
          <cell r="H132">
            <v>4</v>
          </cell>
          <cell r="J132">
            <v>6</v>
          </cell>
          <cell r="Q132" t="str">
            <v>PIT  Pasture-Rotational Grazing</v>
          </cell>
          <cell r="U132" t="str">
            <v>1-25%</v>
          </cell>
          <cell r="BS132">
            <v>93.333333333333329</v>
          </cell>
        </row>
        <row r="133">
          <cell r="H133">
            <v>3</v>
          </cell>
          <cell r="J133">
            <v>4.5</v>
          </cell>
          <cell r="Q133" t="str">
            <v>PIT  Pasture-Rotational Grazing</v>
          </cell>
          <cell r="U133" t="str">
            <v>1-25%</v>
          </cell>
          <cell r="BS133">
            <v>53.84615384615384</v>
          </cell>
        </row>
        <row r="134">
          <cell r="H134">
            <v>4</v>
          </cell>
          <cell r="J134">
            <v>4</v>
          </cell>
          <cell r="Q134" t="str">
            <v>PIT  Pasture-Rotational Grazing</v>
          </cell>
          <cell r="U134" t="str">
            <v>1-25%</v>
          </cell>
          <cell r="BS134">
            <v>75</v>
          </cell>
        </row>
        <row r="135">
          <cell r="H135">
            <v>3</v>
          </cell>
          <cell r="J135">
            <v>5.5</v>
          </cell>
          <cell r="Q135" t="str">
            <v>PIT  Pasture-Rotational Grazing</v>
          </cell>
          <cell r="U135" t="str">
            <v>1-25%</v>
          </cell>
          <cell r="BS135">
            <v>73.333333333333329</v>
          </cell>
        </row>
        <row r="136">
          <cell r="H136">
            <v>5</v>
          </cell>
          <cell r="J136">
            <v>4.5</v>
          </cell>
          <cell r="Q136" t="str">
            <v>PIT  Pasture-Rotational Grazing</v>
          </cell>
          <cell r="U136" t="str">
            <v>1-25%</v>
          </cell>
          <cell r="BS136">
            <v>35.714285714285722</v>
          </cell>
        </row>
        <row r="137">
          <cell r="H137">
            <v>5</v>
          </cell>
          <cell r="J137">
            <v>3.5</v>
          </cell>
          <cell r="Q137" t="str">
            <v>PIT  Pasture-Rotational Grazing</v>
          </cell>
          <cell r="U137" t="str">
            <v>1-25%</v>
          </cell>
          <cell r="BS137">
            <v>16.666666666666657</v>
          </cell>
        </row>
        <row r="138">
          <cell r="H138">
            <v>4</v>
          </cell>
          <cell r="J138">
            <v>6</v>
          </cell>
          <cell r="Q138" t="str">
            <v>PIT  Pasture-Rotational Grazing</v>
          </cell>
          <cell r="U138" t="str">
            <v>1-25%</v>
          </cell>
          <cell r="BS138">
            <v>93.333333333333329</v>
          </cell>
        </row>
        <row r="139">
          <cell r="H139">
            <v>3</v>
          </cell>
          <cell r="J139">
            <v>4.5</v>
          </cell>
          <cell r="Q139" t="str">
            <v>PIT  Pasture-Rotational Grazing</v>
          </cell>
          <cell r="U139" t="str">
            <v>1-25%</v>
          </cell>
          <cell r="BS139">
            <v>53.84615384615384</v>
          </cell>
        </row>
        <row r="140">
          <cell r="H140">
            <v>4</v>
          </cell>
          <cell r="J140">
            <v>4</v>
          </cell>
          <cell r="Q140" t="str">
            <v>PIT  Pasture-Rotational Grazing</v>
          </cell>
          <cell r="U140" t="str">
            <v>1-25%</v>
          </cell>
          <cell r="BS140">
            <v>75</v>
          </cell>
        </row>
        <row r="141">
          <cell r="H141">
            <v>3</v>
          </cell>
          <cell r="J141">
            <v>5.5</v>
          </cell>
          <cell r="Q141" t="str">
            <v>PIT  Pasture-Rotational Grazing</v>
          </cell>
          <cell r="U141" t="str">
            <v>1-25%</v>
          </cell>
          <cell r="BS141">
            <v>73.333333333333329</v>
          </cell>
        </row>
        <row r="142">
          <cell r="H142">
            <v>5</v>
          </cell>
          <cell r="J142">
            <v>4.5</v>
          </cell>
          <cell r="Q142" t="str">
            <v>PIT  Pasture-Rotational Grazing</v>
          </cell>
          <cell r="U142" t="str">
            <v>1-25%</v>
          </cell>
          <cell r="BS142">
            <v>35.714285714285722</v>
          </cell>
        </row>
        <row r="143">
          <cell r="H143">
            <v>5</v>
          </cell>
          <cell r="J143">
            <v>3.5</v>
          </cell>
          <cell r="Q143" t="str">
            <v>PIT  Pasture-Rotational Grazing</v>
          </cell>
          <cell r="U143" t="str">
            <v>1-25%</v>
          </cell>
          <cell r="BS143">
            <v>16.666666666666657</v>
          </cell>
        </row>
        <row r="144">
          <cell r="H144">
            <v>4</v>
          </cell>
          <cell r="J144">
            <v>6</v>
          </cell>
          <cell r="Q144" t="str">
            <v>PIT  Pasture-Rotational Grazing</v>
          </cell>
          <cell r="U144" t="str">
            <v>1-25%</v>
          </cell>
          <cell r="BS144">
            <v>93.333333333333329</v>
          </cell>
        </row>
        <row r="145">
          <cell r="H145">
            <v>3</v>
          </cell>
          <cell r="J145">
            <v>4.5</v>
          </cell>
          <cell r="Q145" t="str">
            <v>PIT  Pasture-Rotational Grazing</v>
          </cell>
          <cell r="U145" t="str">
            <v>1-25%</v>
          </cell>
          <cell r="BS145">
            <v>53.84615384615384</v>
          </cell>
        </row>
        <row r="146">
          <cell r="H146">
            <v>4</v>
          </cell>
          <cell r="J146">
            <v>4</v>
          </cell>
          <cell r="Q146" t="str">
            <v>PIT  Pasture-Rotational Grazing</v>
          </cell>
          <cell r="U146" t="str">
            <v>1-25%</v>
          </cell>
          <cell r="BS146">
            <v>75</v>
          </cell>
        </row>
        <row r="147">
          <cell r="H147">
            <v>3</v>
          </cell>
          <cell r="J147">
            <v>5.5</v>
          </cell>
          <cell r="Q147" t="str">
            <v>PIT  Pasture-Rotational Grazing</v>
          </cell>
          <cell r="U147" t="str">
            <v>1-25%</v>
          </cell>
          <cell r="BS147">
            <v>73.333333333333329</v>
          </cell>
        </row>
        <row r="148">
          <cell r="H148">
            <v>5</v>
          </cell>
          <cell r="J148">
            <v>4.5</v>
          </cell>
          <cell r="Q148" t="str">
            <v>PIT  Pasture-Rotational Grazing</v>
          </cell>
          <cell r="U148" t="str">
            <v>1-25%</v>
          </cell>
          <cell r="BS148">
            <v>35.714285714285722</v>
          </cell>
        </row>
        <row r="149">
          <cell r="H149">
            <v>5</v>
          </cell>
          <cell r="J149">
            <v>3.5</v>
          </cell>
          <cell r="Q149" t="str">
            <v>PIT  Pasture-Rotational Grazing</v>
          </cell>
          <cell r="U149" t="str">
            <v>1-25%</v>
          </cell>
          <cell r="BS149">
            <v>16.666666666666657</v>
          </cell>
        </row>
        <row r="150">
          <cell r="H150">
            <v>4</v>
          </cell>
          <cell r="J150">
            <v>6</v>
          </cell>
          <cell r="Q150" t="str">
            <v>PIT  Pasture-Rotational Grazing</v>
          </cell>
          <cell r="U150" t="str">
            <v>1-25%</v>
          </cell>
          <cell r="BS150">
            <v>93.333333333333329</v>
          </cell>
        </row>
        <row r="151">
          <cell r="H151">
            <v>3</v>
          </cell>
          <cell r="J151">
            <v>4.5</v>
          </cell>
          <cell r="Q151" t="str">
            <v>PIT  Pasture-Rotational Grazing</v>
          </cell>
          <cell r="U151" t="str">
            <v>1-25%</v>
          </cell>
          <cell r="BS151">
            <v>53.84615384615384</v>
          </cell>
        </row>
        <row r="152">
          <cell r="H152">
            <v>4</v>
          </cell>
          <cell r="J152">
            <v>4</v>
          </cell>
          <cell r="Q152" t="str">
            <v>PIT  Pasture-Rotational Grazing</v>
          </cell>
          <cell r="U152" t="str">
            <v>1-25%</v>
          </cell>
          <cell r="BS152">
            <v>75</v>
          </cell>
        </row>
        <row r="153">
          <cell r="H153">
            <v>3</v>
          </cell>
          <cell r="J153">
            <v>5.5</v>
          </cell>
          <cell r="Q153" t="str">
            <v>PIT  Pasture-Rotational Grazing</v>
          </cell>
          <cell r="U153" t="str">
            <v>1-25%</v>
          </cell>
          <cell r="BS153">
            <v>73.333333333333329</v>
          </cell>
        </row>
        <row r="154">
          <cell r="H154">
            <v>5</v>
          </cell>
          <cell r="J154">
            <v>4.5</v>
          </cell>
          <cell r="Q154" t="str">
            <v>PIT  Pasture-Rotational Grazing</v>
          </cell>
          <cell r="U154" t="str">
            <v>1-25%</v>
          </cell>
          <cell r="BS154">
            <v>35.714285714285722</v>
          </cell>
        </row>
        <row r="155">
          <cell r="H155">
            <v>5</v>
          </cell>
          <cell r="J155">
            <v>3.5</v>
          </cell>
          <cell r="Q155" t="str">
            <v>PIT  Pasture-Rotational Grazing</v>
          </cell>
          <cell r="U155" t="str">
            <v>1-25%</v>
          </cell>
          <cell r="BS155">
            <v>16.666666666666657</v>
          </cell>
        </row>
        <row r="156">
          <cell r="H156">
            <v>4</v>
          </cell>
          <cell r="J156">
            <v>6</v>
          </cell>
          <cell r="Q156" t="str">
            <v>PIT  Pasture-Rotational Grazing</v>
          </cell>
          <cell r="U156" t="str">
            <v>1-25%</v>
          </cell>
          <cell r="BS156">
            <v>93.333333333333329</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nmsp.css.cornell.edu/publications/factsheets/factsheet31.pdf" TargetMode="External"/><Relationship Id="rId7" Type="http://schemas.openxmlformats.org/officeDocument/2006/relationships/printerSettings" Target="../printerSettings/printerSettings2.bin"/><Relationship Id="rId2" Type="http://schemas.openxmlformats.org/officeDocument/2006/relationships/hyperlink" Target="http://nmsp.css.cornell.edu/publications/factsheets/factsheet3.pdf" TargetMode="External"/><Relationship Id="rId1" Type="http://schemas.openxmlformats.org/officeDocument/2006/relationships/hyperlink" Target="mailto:qmk2@cornell.edu" TargetMode="External"/><Relationship Id="rId6" Type="http://schemas.openxmlformats.org/officeDocument/2006/relationships/hyperlink" Target="http://nmsp.css.cornell.edu/publications/factsheets/factsheet21.pdf" TargetMode="External"/><Relationship Id="rId5" Type="http://schemas.openxmlformats.org/officeDocument/2006/relationships/hyperlink" Target="http://nmsp.css.cornell.edu/publications/factsheets/factsheet36.pdf" TargetMode="External"/><Relationship Id="rId4" Type="http://schemas.openxmlformats.org/officeDocument/2006/relationships/hyperlink" Target="http://nmsp.css.cornell.edu/publications/factsheets/factsheet35.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nmsp.css.cornell.edu/nutrient_guidelines" TargetMode="External"/><Relationship Id="rId1" Type="http://schemas.openxmlformats.org/officeDocument/2006/relationships/hyperlink" Target="http://nmsp.css.cornell.edu/projects/Nitrogenforcorn.asp"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nmsp.css.cornell.edu/nutrient_guidelines" TargetMode="External"/><Relationship Id="rId3" Type="http://schemas.openxmlformats.org/officeDocument/2006/relationships/hyperlink" Target="http://nmsp.css.cornell.edu/projects/Nitrogenforcorn.asp" TargetMode="External"/><Relationship Id="rId7" Type="http://schemas.openxmlformats.org/officeDocument/2006/relationships/hyperlink" Target="http://nmsp.css.cornell.edu/projects/Nitrogenforcorn.asp" TargetMode="External"/><Relationship Id="rId2" Type="http://schemas.openxmlformats.org/officeDocument/2006/relationships/hyperlink" Target="http://nmsp.css.cornell.edu/nutrient_guidelines" TargetMode="External"/><Relationship Id="rId1" Type="http://schemas.openxmlformats.org/officeDocument/2006/relationships/hyperlink" Target="http://nmsp.css.cornell.edu/projects/Nitrogenforcorn.asp" TargetMode="External"/><Relationship Id="rId6" Type="http://schemas.openxmlformats.org/officeDocument/2006/relationships/hyperlink" Target="http://nmsp.css.cornell.edu/nutrient_guidelines" TargetMode="External"/><Relationship Id="rId5" Type="http://schemas.openxmlformats.org/officeDocument/2006/relationships/hyperlink" Target="http://nmsp.css.cornell.edu/projects/Nitrogenforcorn.asp" TargetMode="External"/><Relationship Id="rId10" Type="http://schemas.openxmlformats.org/officeDocument/2006/relationships/drawing" Target="../drawings/drawing4.xml"/><Relationship Id="rId4" Type="http://schemas.openxmlformats.org/officeDocument/2006/relationships/hyperlink" Target="http://nmsp.css.cornell.edu/nutrient_guidelines" TargetMode="External"/><Relationship Id="rId9"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2"/>
  <dimension ref="A1:GU945"/>
  <sheetViews>
    <sheetView defaultGridColor="0" topLeftCell="M10" colorId="22" zoomScale="80" zoomScaleNormal="80" workbookViewId="0">
      <selection activeCell="T26" sqref="T26"/>
    </sheetView>
  </sheetViews>
  <sheetFormatPr defaultRowHeight="12.75"/>
  <cols>
    <col min="1" max="3" width="16.5703125" style="2" customWidth="1"/>
    <col min="4" max="15" width="12.28515625" style="2" customWidth="1"/>
    <col min="16" max="25" width="26.140625" style="4" customWidth="1"/>
    <col min="26" max="26" width="27.140625" style="4" customWidth="1"/>
    <col min="27" max="28" width="26.140625" style="4" customWidth="1"/>
    <col min="29" max="29" width="30" style="4" customWidth="1"/>
    <col min="30" max="30" width="10.5703125" style="4" customWidth="1"/>
    <col min="31" max="34" width="9.140625" style="4"/>
    <col min="35" max="35" width="18.85546875" style="4" customWidth="1"/>
    <col min="36" max="38" width="14" style="4" customWidth="1"/>
    <col min="39" max="39" width="24.42578125" style="4" customWidth="1"/>
    <col min="40" max="40" width="22" style="4" customWidth="1"/>
    <col min="41" max="41" width="24.85546875" style="4" customWidth="1"/>
    <col min="42" max="43" width="29.140625" style="4" customWidth="1"/>
    <col min="44" max="45" width="14" style="4" customWidth="1"/>
    <col min="46" max="46" width="33.7109375" style="4" customWidth="1"/>
    <col min="47" max="54" width="9.140625" style="4"/>
    <col min="55" max="55" width="18" style="5" customWidth="1"/>
    <col min="56" max="57" width="9.140625" style="4"/>
    <col min="58" max="58" width="12.7109375" style="409" customWidth="1"/>
    <col min="59" max="60" width="9.140625" style="409"/>
    <col min="61" max="61" width="11.140625" style="409" customWidth="1"/>
    <col min="62" max="180" width="9.140625" style="409"/>
    <col min="181" max="185" width="9.140625" style="4"/>
    <col min="186" max="186" width="9.140625" style="73"/>
    <col min="187" max="16384" width="9.140625" style="4"/>
  </cols>
  <sheetData>
    <row r="1" spans="1:203" s="5" customFormat="1" ht="13.5" customHeight="1" thickBot="1">
      <c r="A1" s="6" t="s">
        <v>698</v>
      </c>
      <c r="B1" s="6" t="s">
        <v>35</v>
      </c>
      <c r="C1" s="6" t="s">
        <v>723</v>
      </c>
      <c r="D1" s="6" t="s">
        <v>77</v>
      </c>
      <c r="E1" s="6" t="s">
        <v>78</v>
      </c>
      <c r="F1" s="6" t="s">
        <v>79</v>
      </c>
      <c r="G1" s="6" t="s">
        <v>80</v>
      </c>
      <c r="H1" s="6" t="s">
        <v>81</v>
      </c>
      <c r="I1" s="6" t="s">
        <v>82</v>
      </c>
      <c r="J1" s="6" t="s">
        <v>83</v>
      </c>
      <c r="K1" s="6" t="s">
        <v>84</v>
      </c>
      <c r="L1" s="6" t="s">
        <v>85</v>
      </c>
      <c r="M1" s="6" t="s">
        <v>86</v>
      </c>
      <c r="N1" s="6" t="s">
        <v>87</v>
      </c>
      <c r="O1" s="6" t="s">
        <v>88</v>
      </c>
      <c r="P1" s="5" t="s">
        <v>54</v>
      </c>
      <c r="Q1" s="77" t="s">
        <v>10</v>
      </c>
      <c r="R1" s="5" t="s">
        <v>11</v>
      </c>
      <c r="S1" s="5" t="s">
        <v>907</v>
      </c>
      <c r="T1" s="5" t="s">
        <v>17</v>
      </c>
      <c r="U1" s="5" t="s">
        <v>21</v>
      </c>
      <c r="V1" s="5" t="s">
        <v>34</v>
      </c>
      <c r="W1" s="5" t="s">
        <v>46</v>
      </c>
      <c r="X1" s="5" t="s">
        <v>50</v>
      </c>
      <c r="Y1" s="5" t="s">
        <v>53</v>
      </c>
      <c r="Z1" s="5" t="s">
        <v>69</v>
      </c>
      <c r="AA1" s="5" t="s">
        <v>66</v>
      </c>
      <c r="AB1" s="5" t="s">
        <v>71</v>
      </c>
      <c r="AC1" s="5" t="s">
        <v>947</v>
      </c>
      <c r="AD1" s="5" t="s">
        <v>1136</v>
      </c>
      <c r="AE1" s="5" t="s">
        <v>997</v>
      </c>
      <c r="AG1" s="5" t="s">
        <v>1085</v>
      </c>
      <c r="AI1" s="386" t="s">
        <v>1141</v>
      </c>
      <c r="AJ1" s="386"/>
      <c r="AK1" s="386"/>
      <c r="AL1" s="386"/>
      <c r="AM1" s="386"/>
      <c r="AN1" s="386"/>
      <c r="AO1" s="386"/>
      <c r="AP1" s="386"/>
      <c r="AQ1" s="386"/>
      <c r="AR1" s="386"/>
      <c r="AS1" s="386"/>
      <c r="AT1" s="386"/>
      <c r="AU1" s="386"/>
      <c r="AV1" s="386"/>
      <c r="AW1" s="386"/>
      <c r="AX1" s="386"/>
      <c r="AY1" s="386"/>
      <c r="AZ1" s="386"/>
      <c r="BA1" s="386"/>
      <c r="BB1" s="386"/>
      <c r="BC1" s="386"/>
      <c r="BD1" s="284" t="s">
        <v>1165</v>
      </c>
      <c r="BE1" s="285" t="s">
        <v>1166</v>
      </c>
      <c r="BF1" s="404" t="s">
        <v>1765</v>
      </c>
      <c r="BG1" s="404" t="s">
        <v>1204</v>
      </c>
      <c r="BH1" s="404" t="s">
        <v>1205</v>
      </c>
      <c r="BI1" s="404" t="s">
        <v>1206</v>
      </c>
      <c r="BJ1" s="404" t="s">
        <v>1766</v>
      </c>
      <c r="BK1" s="405" t="str">
        <f>'[1]Multi-Field'!B3</f>
        <v>Across from Herzog</v>
      </c>
      <c r="BL1" s="405" t="str">
        <f>'[1]Multi-Field'!$B4</f>
        <v>Behind Tenant House</v>
      </c>
      <c r="BM1" s="405" t="str">
        <f>'[1]Multi-Field'!$B5</f>
        <v>Below Knoll</v>
      </c>
      <c r="BN1" s="405" t="str">
        <f>'[1]Multi-Field'!$B6</f>
        <v xml:space="preserve">Across From Polly's </v>
      </c>
      <c r="BO1" s="405" t="str">
        <f>'[1]Multi-Field'!$B7</f>
        <v>Above Knoll</v>
      </c>
      <c r="BP1" s="405" t="str">
        <f>'[1]Multi-Field'!$B8</f>
        <v>Bottom Toward Peters</v>
      </c>
      <c r="BQ1" s="405" t="str">
        <f>'[1]Multi-Field'!$B9</f>
        <v>Behind Shop</v>
      </c>
      <c r="BR1" s="405" t="str">
        <f>'[1]Multi-Field'!$B10</f>
        <v>Round Top</v>
      </c>
      <c r="BS1" s="405" t="str">
        <f>'[1]Multi-Field'!$B11</f>
        <v>Behind Pauls</v>
      </c>
      <c r="BT1" s="405" t="str">
        <f>'[1]Multi-Field'!$B12</f>
        <v>Skip #1</v>
      </c>
      <c r="BU1" s="405" t="str">
        <f>'[1]Multi-Field'!$B13</f>
        <v>Skip #2</v>
      </c>
      <c r="BV1" s="405" t="str">
        <f>'[1]Multi-Field'!$B4</f>
        <v>Behind Tenant House</v>
      </c>
      <c r="BW1" s="405" t="str">
        <f>'[1]Multi-Field'!$B4</f>
        <v>Behind Tenant House</v>
      </c>
      <c r="BX1" s="405" t="str">
        <f>'[1]Multi-Field'!$B4</f>
        <v>Behind Tenant House</v>
      </c>
      <c r="BY1" s="405" t="str">
        <f>'[1]Multi-Field'!$B4</f>
        <v>Behind Tenant House</v>
      </c>
      <c r="BZ1" s="405" t="str">
        <f>'[1]Multi-Field'!$B4</f>
        <v>Behind Tenant House</v>
      </c>
      <c r="CA1" s="405" t="str">
        <f>'[1]Multi-Field'!$B4</f>
        <v>Behind Tenant House</v>
      </c>
      <c r="CB1" s="405" t="str">
        <f>'[1]Multi-Field'!$B4</f>
        <v>Behind Tenant House</v>
      </c>
      <c r="CC1" s="405" t="str">
        <f>'[1]Multi-Field'!$B4</f>
        <v>Behind Tenant House</v>
      </c>
      <c r="CD1" s="405" t="str">
        <f>'[1]Multi-Field'!$B4</f>
        <v>Behind Tenant House</v>
      </c>
      <c r="CE1" s="405" t="str">
        <f>'[1]Multi-Field'!$B4</f>
        <v>Behind Tenant House</v>
      </c>
      <c r="CF1" s="405" t="str">
        <f>'[1]Multi-Field'!$B4</f>
        <v>Behind Tenant House</v>
      </c>
      <c r="CG1" s="405" t="str">
        <f>'[1]Multi-Field'!$B4</f>
        <v>Behind Tenant House</v>
      </c>
      <c r="CH1" s="405" t="str">
        <f>'[1]Multi-Field'!$B4</f>
        <v>Behind Tenant House</v>
      </c>
      <c r="CI1" s="405" t="str">
        <f>'[1]Multi-Field'!$B4</f>
        <v>Behind Tenant House</v>
      </c>
      <c r="CJ1" s="405" t="str">
        <f>'[1]Multi-Field'!$B4</f>
        <v>Behind Tenant House</v>
      </c>
      <c r="CK1" s="405" t="str">
        <f>'[1]Multi-Field'!$B4</f>
        <v>Behind Tenant House</v>
      </c>
      <c r="CL1" s="405" t="str">
        <f>'[1]Multi-Field'!$B4</f>
        <v>Behind Tenant House</v>
      </c>
      <c r="CM1" s="405" t="str">
        <f>'[1]Multi-Field'!$B4</f>
        <v>Behind Tenant House</v>
      </c>
      <c r="CN1" s="405" t="str">
        <f>'[1]Multi-Field'!$B4</f>
        <v>Behind Tenant House</v>
      </c>
      <c r="CO1" s="405" t="str">
        <f>'[1]Multi-Field'!$B4</f>
        <v>Behind Tenant House</v>
      </c>
      <c r="CP1" s="405" t="str">
        <f>'[1]Multi-Field'!$B4</f>
        <v>Behind Tenant House</v>
      </c>
      <c r="CQ1" s="405" t="str">
        <f>'[1]Multi-Field'!$B4</f>
        <v>Behind Tenant House</v>
      </c>
      <c r="CR1" s="405" t="str">
        <f>'[1]Multi-Field'!$B4</f>
        <v>Behind Tenant House</v>
      </c>
      <c r="CS1" s="405" t="str">
        <f>'[1]Multi-Field'!$B4</f>
        <v>Behind Tenant House</v>
      </c>
      <c r="CT1" s="405" t="str">
        <f>'[1]Multi-Field'!$B4</f>
        <v>Behind Tenant House</v>
      </c>
      <c r="CU1" s="405" t="str">
        <f>'[1]Multi-Field'!$B4</f>
        <v>Behind Tenant House</v>
      </c>
      <c r="CV1" s="405" t="str">
        <f>'[1]Multi-Field'!$B4</f>
        <v>Behind Tenant House</v>
      </c>
      <c r="CW1" s="405" t="str">
        <f>'[1]Multi-Field'!$B4</f>
        <v>Behind Tenant House</v>
      </c>
      <c r="CX1" s="405" t="str">
        <f>'[1]Multi-Field'!$B4</f>
        <v>Behind Tenant House</v>
      </c>
      <c r="CY1" s="405" t="str">
        <f>'[1]Multi-Field'!$B4</f>
        <v>Behind Tenant House</v>
      </c>
      <c r="CZ1" s="405" t="str">
        <f>'[1]Multi-Field'!$B4</f>
        <v>Behind Tenant House</v>
      </c>
      <c r="DA1" s="405" t="str">
        <f>'[1]Multi-Field'!$B4</f>
        <v>Behind Tenant House</v>
      </c>
      <c r="DB1" s="405" t="str">
        <f>'[1]Multi-Field'!$B4</f>
        <v>Behind Tenant House</v>
      </c>
      <c r="DC1" s="405" t="str">
        <f>'[1]Multi-Field'!$B4</f>
        <v>Behind Tenant House</v>
      </c>
      <c r="DD1" s="405" t="str">
        <f>'[1]Multi-Field'!$B4</f>
        <v>Behind Tenant House</v>
      </c>
      <c r="DE1" s="405" t="str">
        <f>'[1]Multi-Field'!$B4</f>
        <v>Behind Tenant House</v>
      </c>
      <c r="DF1" s="405" t="str">
        <f>'[1]Multi-Field'!$B4</f>
        <v>Behind Tenant House</v>
      </c>
      <c r="DG1" s="405" t="str">
        <f>'[1]Multi-Field'!$B4</f>
        <v>Behind Tenant House</v>
      </c>
      <c r="DH1" s="405" t="str">
        <f>'[1]Multi-Field'!$B4</f>
        <v>Behind Tenant House</v>
      </c>
      <c r="DI1" s="405" t="str">
        <f>'[1]Multi-Field'!$B4</f>
        <v>Behind Tenant House</v>
      </c>
      <c r="DJ1" s="405" t="str">
        <f>'[1]Multi-Field'!$B4</f>
        <v>Behind Tenant House</v>
      </c>
      <c r="DK1" s="405" t="str">
        <f>'[1]Multi-Field'!$B4</f>
        <v>Behind Tenant House</v>
      </c>
      <c r="DL1" s="405" t="str">
        <f>'[1]Multi-Field'!$B4</f>
        <v>Behind Tenant House</v>
      </c>
      <c r="DM1" s="405" t="str">
        <f>'[1]Multi-Field'!$B4</f>
        <v>Behind Tenant House</v>
      </c>
      <c r="DN1" s="405" t="str">
        <f>'[1]Multi-Field'!$B4</f>
        <v>Behind Tenant House</v>
      </c>
      <c r="DO1" s="405" t="str">
        <f>'[1]Multi-Field'!$B4</f>
        <v>Behind Tenant House</v>
      </c>
      <c r="DP1" s="405" t="str">
        <f>'[1]Multi-Field'!$B4</f>
        <v>Behind Tenant House</v>
      </c>
      <c r="DQ1" s="405" t="str">
        <f>'[1]Multi-Field'!$B4</f>
        <v>Behind Tenant House</v>
      </c>
      <c r="DR1" s="405" t="str">
        <f>'[1]Multi-Field'!$B4</f>
        <v>Behind Tenant House</v>
      </c>
      <c r="DS1" s="405" t="str">
        <f>'[1]Multi-Field'!$B4</f>
        <v>Behind Tenant House</v>
      </c>
      <c r="DT1" s="405" t="str">
        <f>'[1]Multi-Field'!$B4</f>
        <v>Behind Tenant House</v>
      </c>
      <c r="DU1" s="405" t="str">
        <f>'[1]Multi-Field'!$B4</f>
        <v>Behind Tenant House</v>
      </c>
      <c r="DV1" s="405" t="str">
        <f>'[1]Multi-Field'!$B4</f>
        <v>Behind Tenant House</v>
      </c>
      <c r="DW1" s="405" t="str">
        <f>'[1]Multi-Field'!$B4</f>
        <v>Behind Tenant House</v>
      </c>
      <c r="DX1" s="405" t="str">
        <f>'[1]Multi-Field'!$B4</f>
        <v>Behind Tenant House</v>
      </c>
      <c r="DY1" s="405" t="str">
        <f>'[1]Multi-Field'!$B4</f>
        <v>Behind Tenant House</v>
      </c>
      <c r="DZ1" s="405" t="str">
        <f>'[1]Multi-Field'!$B4</f>
        <v>Behind Tenant House</v>
      </c>
      <c r="EA1" s="405" t="str">
        <f>'[1]Multi-Field'!$B4</f>
        <v>Behind Tenant House</v>
      </c>
      <c r="EB1" s="405" t="str">
        <f>'[1]Multi-Field'!$B4</f>
        <v>Behind Tenant House</v>
      </c>
      <c r="EC1" s="405" t="str">
        <f>'[1]Multi-Field'!$B4</f>
        <v>Behind Tenant House</v>
      </c>
      <c r="ED1" s="405" t="str">
        <f>'[1]Multi-Field'!$B4</f>
        <v>Behind Tenant House</v>
      </c>
      <c r="EE1" s="405" t="str">
        <f>'[1]Multi-Field'!$B4</f>
        <v>Behind Tenant House</v>
      </c>
      <c r="EF1" s="405" t="str">
        <f>'[1]Multi-Field'!$B4</f>
        <v>Behind Tenant House</v>
      </c>
      <c r="EG1" s="405" t="str">
        <f>'[1]Multi-Field'!$B4</f>
        <v>Behind Tenant House</v>
      </c>
      <c r="EH1" s="405" t="str">
        <f>'[1]Multi-Field'!$B4</f>
        <v>Behind Tenant House</v>
      </c>
      <c r="EI1" s="405" t="str">
        <f>'[1]Multi-Field'!$B4</f>
        <v>Behind Tenant House</v>
      </c>
      <c r="EJ1" s="405" t="str">
        <f>'[1]Multi-Field'!$B4</f>
        <v>Behind Tenant House</v>
      </c>
      <c r="EK1" s="405" t="str">
        <f>'[1]Multi-Field'!$B4</f>
        <v>Behind Tenant House</v>
      </c>
      <c r="EL1" s="405" t="str">
        <f>'[1]Multi-Field'!$B4</f>
        <v>Behind Tenant House</v>
      </c>
      <c r="EM1" s="405" t="str">
        <f>'[1]Multi-Field'!$B4</f>
        <v>Behind Tenant House</v>
      </c>
      <c r="EN1" s="405" t="str">
        <f>'[1]Multi-Field'!$B4</f>
        <v>Behind Tenant House</v>
      </c>
      <c r="EO1" s="405" t="str">
        <f>'[1]Multi-Field'!$B4</f>
        <v>Behind Tenant House</v>
      </c>
      <c r="EP1" s="405" t="str">
        <f>'[1]Multi-Field'!$B4</f>
        <v>Behind Tenant House</v>
      </c>
      <c r="EQ1" s="405" t="str">
        <f>'[1]Multi-Field'!$B4</f>
        <v>Behind Tenant House</v>
      </c>
      <c r="ER1" s="405" t="str">
        <f>'[1]Multi-Field'!$B4</f>
        <v>Behind Tenant House</v>
      </c>
      <c r="ES1" s="405" t="str">
        <f>'[1]Multi-Field'!$B4</f>
        <v>Behind Tenant House</v>
      </c>
      <c r="ET1" s="405" t="str">
        <f>'[1]Multi-Field'!$B4</f>
        <v>Behind Tenant House</v>
      </c>
      <c r="EU1" s="405" t="str">
        <f>'[1]Multi-Field'!$B4</f>
        <v>Behind Tenant House</v>
      </c>
      <c r="EV1" s="405" t="str">
        <f>'[1]Multi-Field'!$B4</f>
        <v>Behind Tenant House</v>
      </c>
      <c r="EW1" s="405" t="str">
        <f>'[1]Multi-Field'!$B4</f>
        <v>Behind Tenant House</v>
      </c>
      <c r="EX1" s="405" t="str">
        <f>'[1]Multi-Field'!$B4</f>
        <v>Behind Tenant House</v>
      </c>
      <c r="EY1" s="405" t="str">
        <f>'[1]Multi-Field'!$B4</f>
        <v>Behind Tenant House</v>
      </c>
      <c r="EZ1" s="405" t="str">
        <f>'[1]Multi-Field'!$B4</f>
        <v>Behind Tenant House</v>
      </c>
      <c r="FA1" s="405" t="str">
        <f>'[1]Multi-Field'!$B4</f>
        <v>Behind Tenant House</v>
      </c>
      <c r="FB1" s="405" t="str">
        <f>'[1]Multi-Field'!$B4</f>
        <v>Behind Tenant House</v>
      </c>
      <c r="FC1" s="405" t="str">
        <f>'[1]Multi-Field'!$B4</f>
        <v>Behind Tenant House</v>
      </c>
      <c r="FD1" s="405" t="str">
        <f>'[1]Multi-Field'!$B4</f>
        <v>Behind Tenant House</v>
      </c>
      <c r="FE1" s="405" t="str">
        <f>'[1]Multi-Field'!$B4</f>
        <v>Behind Tenant House</v>
      </c>
      <c r="FF1" s="405" t="str">
        <f>'[1]Multi-Field'!$B4</f>
        <v>Behind Tenant House</v>
      </c>
      <c r="FG1" s="405" t="str">
        <f>'[1]Multi-Field'!$B4</f>
        <v>Behind Tenant House</v>
      </c>
      <c r="FH1" s="405" t="str">
        <f>'[1]Multi-Field'!$B4</f>
        <v>Behind Tenant House</v>
      </c>
      <c r="FI1" s="405" t="str">
        <f>'[1]Multi-Field'!$B4</f>
        <v>Behind Tenant House</v>
      </c>
      <c r="FJ1" s="405" t="str">
        <f>'[1]Multi-Field'!$B4</f>
        <v>Behind Tenant House</v>
      </c>
      <c r="FK1" s="405" t="str">
        <f>'[1]Multi-Field'!$B4</f>
        <v>Behind Tenant House</v>
      </c>
      <c r="FL1" s="405" t="str">
        <f>'[1]Multi-Field'!$B4</f>
        <v>Behind Tenant House</v>
      </c>
      <c r="FM1" s="405" t="str">
        <f>'[1]Multi-Field'!$B4</f>
        <v>Behind Tenant House</v>
      </c>
      <c r="FN1" s="405" t="str">
        <f>'[1]Multi-Field'!$B4</f>
        <v>Behind Tenant House</v>
      </c>
      <c r="FO1" s="405" t="str">
        <f>'[1]Multi-Field'!$B4</f>
        <v>Behind Tenant House</v>
      </c>
      <c r="FP1" s="405" t="str">
        <f>'[1]Multi-Field'!$B4</f>
        <v>Behind Tenant House</v>
      </c>
      <c r="FQ1" s="405" t="str">
        <f>'[1]Multi-Field'!$B4</f>
        <v>Behind Tenant House</v>
      </c>
      <c r="FR1" s="405" t="str">
        <f>'[1]Multi-Field'!$B4</f>
        <v>Behind Tenant House</v>
      </c>
      <c r="FS1" s="405" t="str">
        <f>'[1]Multi-Field'!$B4</f>
        <v>Behind Tenant House</v>
      </c>
      <c r="FT1" s="405" t="str">
        <f>'[1]Multi-Field'!$B4</f>
        <v>Behind Tenant House</v>
      </c>
      <c r="FU1" s="405" t="str">
        <f>'[1]Multi-Field'!$B4</f>
        <v>Behind Tenant House</v>
      </c>
      <c r="FV1" s="405" t="str">
        <f>'[1]Multi-Field'!$B4</f>
        <v>Behind Tenant House</v>
      </c>
      <c r="FW1" s="405" t="str">
        <f>'[1]Multi-Field'!$B4</f>
        <v>Behind Tenant House</v>
      </c>
      <c r="FX1" s="405" t="str">
        <f>'[1]Multi-Field'!$B4</f>
        <v>Behind Tenant House</v>
      </c>
      <c r="FZ1" s="5" t="s">
        <v>1767</v>
      </c>
      <c r="GD1" s="406"/>
    </row>
    <row r="2" spans="1:203" ht="13.5" customHeight="1">
      <c r="A2" s="7" t="s">
        <v>89</v>
      </c>
      <c r="B2" t="s">
        <v>726</v>
      </c>
      <c r="C2" s="7" t="s">
        <v>725</v>
      </c>
      <c r="D2" s="8">
        <v>65</v>
      </c>
      <c r="E2" s="8">
        <f>ROUND((D2+(G2-D2)*1/3),0)</f>
        <v>67</v>
      </c>
      <c r="F2" s="8">
        <f>ROUND((D2+(G2-D2)*2/3),0)</f>
        <v>68</v>
      </c>
      <c r="G2" s="8">
        <v>70</v>
      </c>
      <c r="H2" s="8">
        <v>65</v>
      </c>
      <c r="I2" s="8">
        <f>ROUND((H2+(K2-H2)*1/3),0)</f>
        <v>65</v>
      </c>
      <c r="J2" s="8">
        <f>ROUND((H2+(K2-H2)*2/3),0)</f>
        <v>65</v>
      </c>
      <c r="K2" s="8">
        <v>65</v>
      </c>
      <c r="L2" s="8">
        <v>120</v>
      </c>
      <c r="M2" s="8">
        <f>ROUND((L2+(O2-L2)*1/3),0)</f>
        <v>122</v>
      </c>
      <c r="N2" s="8">
        <f>ROUND((L2+(O2-L2)*2/3),0)</f>
        <v>123</v>
      </c>
      <c r="O2" s="8">
        <v>125</v>
      </c>
      <c r="P2" s="4" t="s">
        <v>55</v>
      </c>
      <c r="Q2" s="78" t="s">
        <v>900</v>
      </c>
      <c r="R2" s="4" t="s">
        <v>3</v>
      </c>
      <c r="S2" s="4" t="s">
        <v>13</v>
      </c>
      <c r="T2" s="4" t="s">
        <v>18</v>
      </c>
      <c r="U2" s="2" t="s">
        <v>1762</v>
      </c>
      <c r="V2" s="4" t="s">
        <v>36</v>
      </c>
      <c r="W2" s="3" t="s">
        <v>47</v>
      </c>
      <c r="X2" s="9" t="s">
        <v>45</v>
      </c>
      <c r="Y2" s="9" t="s">
        <v>45</v>
      </c>
      <c r="Z2" s="42" t="s">
        <v>952</v>
      </c>
      <c r="AA2" s="4" t="s">
        <v>67</v>
      </c>
      <c r="AB2" s="4" t="s">
        <v>72</v>
      </c>
      <c r="AC2" t="s">
        <v>788</v>
      </c>
      <c r="AD2" s="4" t="s">
        <v>941</v>
      </c>
      <c r="AE2" s="12" t="s">
        <v>939</v>
      </c>
      <c r="AG2" s="12" t="s">
        <v>1086</v>
      </c>
      <c r="AI2" s="385"/>
      <c r="AJ2" s="385"/>
      <c r="AK2" s="385"/>
      <c r="AL2" s="385"/>
      <c r="AM2" s="385"/>
      <c r="AN2" s="385"/>
      <c r="AO2" s="385"/>
      <c r="AP2" s="385"/>
      <c r="AQ2" s="385"/>
      <c r="AR2" s="385"/>
      <c r="AS2" s="385"/>
      <c r="AT2" s="385"/>
      <c r="AU2" s="385"/>
      <c r="AV2" s="385"/>
      <c r="AW2" s="385"/>
      <c r="AX2" s="385"/>
      <c r="AY2" s="385"/>
      <c r="AZ2" s="385"/>
      <c r="BA2" s="385"/>
      <c r="BB2" s="385"/>
      <c r="BC2" s="386"/>
      <c r="BD2" s="281">
        <v>0.23</v>
      </c>
      <c r="BE2" s="281">
        <v>0.53</v>
      </c>
      <c r="BF2" s="407" t="s">
        <v>1170</v>
      </c>
      <c r="BG2" s="408">
        <v>4</v>
      </c>
      <c r="BH2" s="408">
        <v>4</v>
      </c>
      <c r="BI2" s="408">
        <v>5.5</v>
      </c>
      <c r="BJ2" s="409" t="e">
        <f>IF(AND('[1]Single Field'!#REF!=[1]Lists!BF2,'[1]Single Field'!#REF!="Drained"),BI2,IF(AND('[1]Single Field'!#REF!=[1]Lists!BF2,'[1]Single Field'!#REF!="Undrained"),BH2,""))</f>
        <v>#REF!</v>
      </c>
      <c r="BK2" s="409">
        <f>IF(AND('[1]Multi-Field'!$E$3=[1]Lists!BF2,'[1]Multi-Field'!$F$3="Drained"),BI2,IF(AND('[1]Multi-Field'!$E$3=BF2,'[1]Multi-Field'!$F$3="undrained"),BH2,""))</f>
        <v>5.5</v>
      </c>
      <c r="BL2" s="409" t="str">
        <f>IF(AND('[1]Multi-Field'!$E$4=BF2,'[1]Multi-Field'!$F$4="Drained"),BI2,IF(AND('[1]Multi-Field'!$E$4=BF2,'[1]Multi-Field'!$F$4="undrained"),BH2,""))</f>
        <v/>
      </c>
      <c r="BM2" s="409" t="str">
        <f>IF(AND('[1]Multi-Field'!$E$5=BF2,'[1]Multi-Field'!$F$5="Drained"),BI2,IF(AND('[1]Multi-Field'!$E$5=BF2,'[1]Multi-Field'!$F$5="undrained"),BH2,""))</f>
        <v/>
      </c>
      <c r="BN2" s="409" t="str">
        <f>IF(AND('[1]Multi-Field'!$E$6=BF2,'[1]Multi-Field'!$F$6="Drained"),BI2,IF(AND('[1]Multi-Field'!$E$6=BF2,'[1]Multi-Field'!$F$6="undrained"),BH2,""))</f>
        <v/>
      </c>
      <c r="BO2" s="409" t="str">
        <f>IF(AND('[1]Multi-Field'!$E$7=BF2,'[1]Multi-Field'!$F$7="Drained"),BI2,IF(AND('[1]Multi-Field'!$E$7=BF2,'[1]Multi-Field'!$F$7="undrained"),BH2,""))</f>
        <v/>
      </c>
      <c r="BP2" s="409" t="str">
        <f>IF(AND('[1]Multi-Field'!$E$8=BF2,'[1]Multi-Field'!$F$8="Drained"),BI2,IF(AND('[1]Multi-Field'!$E$8=BF2,'[1]Multi-Field'!$F$8="undrained"),BH2,""))</f>
        <v/>
      </c>
      <c r="BQ2" s="409" t="str">
        <f>IF(AND('[1]Multi-Field'!$E$9=BF2,'[1]Multi-Field'!$F$9="Drained"),BI2,IF(AND('[1]Multi-Field'!$E$9=BF2,'[1]Multi-Field'!$F$9="undrained"),BH2,""))</f>
        <v/>
      </c>
      <c r="BR2" s="409" t="str">
        <f>IF(AND('[1]Multi-Field'!$E$10=BF2,'[1]Multi-Field'!$F$10="Drained"),BI2,IF(AND('[1]Multi-Field'!$E$10=BF2,'[1]Multi-Field'!$F$10="undrained"),BH2,""))</f>
        <v/>
      </c>
      <c r="BS2" s="409" t="str">
        <f>IF(AND('[1]Multi-Field'!$E$11=BF2,'[1]Multi-Field'!$F$11="Drained"),BI2,IF(AND('[1]Multi-Field'!$E$11=BF2,'[1]Multi-Field'!$F$11="undrained"),BH2,""))</f>
        <v/>
      </c>
      <c r="BT2" s="409" t="str">
        <f>IF(AND('[1]Multi-Field'!$E$12=BF2,'[1]Multi-Field'!$F$12="Drained"),BI2,IF(AND('[1]Multi-Field'!$E$12=BF2,'[1]Multi-Field'!$F$12="undrained"),BH2,""))</f>
        <v/>
      </c>
      <c r="BU2" s="409" t="str">
        <f>IF(AND('[1]Multi-Field'!$E$13=BF2,'[1]Multi-Field'!$F$13="Drained"),BI2,IF(AND('[1]Multi-Field'!$E$3=BF2,'[1]Multi-Field'!$F$13="undrained"),BH2,""))</f>
        <v/>
      </c>
      <c r="BV2" s="409" t="str">
        <f>IF(AND('[1]Multi-Field'!$E$14=BF2,'[1]Multi-Field'!$F$14="Drained"),BI2,IF(AND('[1]Multi-Field'!$E$14=BF2,'[1]Multi-Field'!$F$14="undrained"),BH2,""))</f>
        <v/>
      </c>
      <c r="BW2" s="409" t="str">
        <f>IF(AND('[1]Multi-Field'!$E$15=BF2,'[1]Multi-Field'!$F$15="Drained"),BI2,IF(AND('[1]Multi-Field'!$E$15=BF2,'[1]Multi-Field'!$F$15="undrained"),BH2,""))</f>
        <v/>
      </c>
      <c r="BX2" s="409" t="str">
        <f>IF(AND('[1]Multi-Field'!$E$16=[1]Lists!BF2,'[1]Multi-Field'!$F$16="Drained"),BI2,IF(AND('[1]Multi-Field'!$E$16=[1]Lists!BF2,'[1]Multi-Field'!$F$16="undrained"),BH2,""))</f>
        <v/>
      </c>
      <c r="BY2" s="409" t="str">
        <f>IF(AND('[1]Multi-Field'!$E$17=[1]Lists!BF2,'[1]Multi-Field'!$F$17="Drained"),BI2,IF(AND('[1]Multi-Field'!$E$17=[1]Lists!BF2,'[1]Multi-Field'!$F$17="undrained"),BH2,""))</f>
        <v/>
      </c>
      <c r="BZ2" s="409" t="str">
        <f>IF(AND('[1]Multi-Field'!$E$18=[1]Lists!BF2,'[1]Multi-Field'!$F$18="Drained"),BI2,IF(AND('[1]Multi-Field'!$E$18=[1]Lists!BF2,'[1]Multi-Field'!$F$18="undrained"),BH2,""))</f>
        <v/>
      </c>
      <c r="CA2" s="409" t="str">
        <f>IF(AND('[1]Multi-Field'!$E$19=[1]Lists!BF2,'[1]Multi-Field'!$F$19="Drained"),BI2,IF(AND('[1]Multi-Field'!$E$19=[1]Lists!BF2,'[1]Multi-Field'!$F$19="undrained"),BH2,""))</f>
        <v/>
      </c>
      <c r="CB2" s="409" t="str">
        <f>IF(AND('[1]Multi-Field'!$E$20=[1]Lists!BF2,'[1]Multi-Field'!$F$20="Drained"),BI2,IF(AND('[1]Multi-Field'!$E$20=[1]Lists!BF2,'[1]Multi-Field'!$F$20="undrained"),BH2,""))</f>
        <v/>
      </c>
      <c r="CC2" s="409" t="str">
        <f>IF(AND('[1]Multi-Field'!$E$21=[1]Lists!BF2,'[1]Multi-Field'!$F$21="Drained"),BI2,IF(AND('[1]Multi-Field'!$E$21=[1]Lists!BF2,'[1]Multi-Field'!$F$21="undrained"),BH2,""))</f>
        <v/>
      </c>
      <c r="CD2" s="409" t="str">
        <f>IF(AND('[1]Multi-Field'!$E$22=[1]Lists!BF2,'[1]Multi-Field'!$F$22="Drained"),BI2,IF(AND('[1]Multi-Field'!$E$22=[1]Lists!BF2,'[1]Multi-Field'!$F$22="undrained"),BH2,""))</f>
        <v/>
      </c>
      <c r="CE2" s="409" t="str">
        <f>IF(AND('[1]Multi-Field'!$E$23=[1]Lists!BF2,'[1]Multi-Field'!$F$23="Drained"),BI2,IF(AND('[1]Multi-Field'!$E$23=[1]Lists!BF2,'[1]Multi-Field'!$F$23="undrained"),BH2,""))</f>
        <v/>
      </c>
      <c r="CF2" s="409" t="str">
        <f>IF(AND('[1]Multi-Field'!$E$24=[1]Lists!BF2,'[1]Multi-Field'!$F$24="Drained"),BI2,IF(AND('[1]Multi-Field'!$E$24=[1]Lists!BF2,'[1]Multi-Field'!$F$24="undrained"),BH2,""))</f>
        <v/>
      </c>
      <c r="CG2" s="409" t="str">
        <f>IF(AND('[1]Multi-Field'!$E$25=[1]Lists!BF2,'[1]Multi-Field'!$F$25="Drained"),BI2,IF(AND('[1]Multi-Field'!$E$25=[1]Lists!BF2,'[1]Multi-Field'!$F$25="undrained"),BH2,""))</f>
        <v/>
      </c>
      <c r="CH2" s="409" t="str">
        <f>IF(AND('[1]Multi-Field'!$E$26=[1]Lists!BF2,'[1]Multi-Field'!$F$26="Drained"),BI2,IF(AND('[1]Multi-Field'!$E$26=[1]Lists!BF2,'[1]Multi-Field'!$F$26="undrained"),BH2,""))</f>
        <v/>
      </c>
      <c r="CI2" s="409" t="str">
        <f>IF(AND('[1]Multi-Field'!$E$27=[1]Lists!BF2,'[1]Multi-Field'!$F$27="Drained"),BI2,IF(AND('[1]Multi-Field'!$E$27=[1]Lists!BF2,'[1]Multi-Field'!$F$27="undrained"),BH2,""))</f>
        <v/>
      </c>
      <c r="CJ2" s="409" t="str">
        <f>IF(AND('[1]Multi-Field'!$E$28=[1]Lists!BF2,'[1]Multi-Field'!$F$28="Drained"),BI2,IF(AND('[1]Multi-Field'!$E$28=[1]Lists!BF2,'[1]Multi-Field'!$F$28="undrained"),BH2,""))</f>
        <v/>
      </c>
      <c r="CK2" s="409" t="str">
        <f>IF(AND('[1]Multi-Field'!$E$29=[1]Lists!BF2,'[1]Multi-Field'!$F$29="Drained"),BI2,IF(AND('[1]Multi-Field'!$E$29=[1]Lists!BF2,'[1]Multi-Field'!$F$29="undrained"),BH2,""))</f>
        <v/>
      </c>
      <c r="CL2" s="409" t="str">
        <f>IF(AND('[1]Multi-Field'!$E$30=[1]Lists!BF2,'[1]Multi-Field'!$F$30="Drained"),BI2,IF(AND('[1]Multi-Field'!$E$30=[1]Lists!BF2,'[1]Multi-Field'!$F$30="undrained"),BH2,""))</f>
        <v/>
      </c>
      <c r="CM2" s="409" t="str">
        <f>IF(AND('[1]Multi-Field'!$E$31=[1]Lists!BF2,'[1]Multi-Field'!$F$31="Drained"),BI2,IF(AND('[1]Multi-Field'!$E$31=[1]Lists!BF2,'[1]Multi-Field'!$F$31="undrained"),BH2,""))</f>
        <v/>
      </c>
      <c r="CN2" s="409" t="str">
        <f>IF(AND('[1]Multi-Field'!$E$32=[1]Lists!BF2,'[1]Multi-Field'!$F$32="Drained"),BI2,IF(AND('[1]Multi-Field'!$E$32=[1]Lists!BF2,'[1]Multi-Field'!$F$32="undrained"),BH2,""))</f>
        <v/>
      </c>
      <c r="CO2" s="409" t="str">
        <f>IF(AND('[1]Multi-Field'!$E$33=[1]Lists!BF2,'[1]Multi-Field'!$F$33="Drained"),BI2,IF(AND('[1]Multi-Field'!$E$33=[1]Lists!BF2,'[1]Multi-Field'!$F$33="undrained"),BH2,""))</f>
        <v/>
      </c>
      <c r="CP2" s="409" t="str">
        <f>IF(AND('[1]Multi-Field'!$E$34=[1]Lists!BF2,'[1]Multi-Field'!$F$34="Drained"),BI2,IF(AND('[1]Multi-Field'!$E$34=[1]Lists!BF2,'[1]Multi-Field'!$F$34="undrained"),BH2,""))</f>
        <v/>
      </c>
      <c r="CQ2" s="409" t="str">
        <f>IF(AND('[1]Multi-Field'!$E$35=[1]Lists!BF2,'[1]Multi-Field'!$F$35="Drained"),BI2,IF(AND('[1]Multi-Field'!$E$35=[1]Lists!BF2,'[1]Multi-Field'!$F$35="undrained"),BH2,""))</f>
        <v/>
      </c>
      <c r="CR2" s="409" t="str">
        <f>IF(AND('[1]Multi-Field'!$E$36=[1]Lists!BF2,'[1]Multi-Field'!$F$36="Drained"),BI2,IF(AND('[1]Multi-Field'!$E$36=[1]Lists!BF2,'[1]Multi-Field'!$F$36="undrained"),BH2,""))</f>
        <v/>
      </c>
      <c r="CS2" s="409" t="str">
        <f>IF(AND('[1]Multi-Field'!$E$37=[1]Lists!BF2,'[1]Multi-Field'!$F$37="Drained"),BI2,IF(AND('[1]Multi-Field'!$E$37=[1]Lists!BF2,'[1]Multi-Field'!$F$37="undrained"),BH2,""))</f>
        <v/>
      </c>
      <c r="CT2" s="409" t="str">
        <f>IF(AND('[1]Multi-Field'!$E$38=[1]Lists!BF2,'[1]Multi-Field'!$F$38="Drained"),BI2,IF(AND('[1]Multi-Field'!$E$38=[1]Lists!BF2,'[1]Multi-Field'!$F$38="undrained"),BH2,""))</f>
        <v/>
      </c>
      <c r="CU2" s="409" t="str">
        <f>IF(AND('[1]Multi-Field'!$E$39=[1]Lists!BF2,'[1]Multi-Field'!$F$39="Drained"),BI2,IF(AND('[1]Multi-Field'!$E$39=[1]Lists!BF2,'[1]Multi-Field'!$F$39="undrained"),BH2,""))</f>
        <v/>
      </c>
      <c r="CV2" s="409" t="str">
        <f>IF(AND('[1]Multi-Field'!$E$40=[1]Lists!BF2,'[1]Multi-Field'!$F$40="Drained"),BI2,IF(AND('[1]Multi-Field'!$E$40=[1]Lists!BF2,'[1]Multi-Field'!$F$40="undrained"),BH2,""))</f>
        <v/>
      </c>
      <c r="CW2" s="409" t="str">
        <f>IF(AND('[1]Multi-Field'!$E$41=[1]Lists!BF2,'[1]Multi-Field'!$F$40="Drained"),BI2,IF(AND('[1]Multi-Field'!$E$40=[1]Lists!BF2,'[1]Multi-Field'!$F$40="undrained"),BH2,""))</f>
        <v/>
      </c>
      <c r="CX2" s="409" t="str">
        <f>IF(AND('[1]Multi-Field'!$E$42=[1]Lists!BF2,'[1]Multi-Field'!$F$42="Drained"),BI2,IF(AND('[1]Multi-Field'!$E$42=[1]Lists!BF2,'[1]Multi-Field'!$F$42="undrained"),BH2,""))</f>
        <v/>
      </c>
      <c r="CY2" s="409" t="str">
        <f>IF(AND('[1]Multi-Field'!$E$43=[1]Lists!BF2,'[1]Multi-Field'!$F$43="Drained"),BI2,IF(AND('[1]Multi-Field'!$E$43=[1]Lists!BF2,'[1]Multi-Field'!$F$43="undrained"),BH2,""))</f>
        <v/>
      </c>
      <c r="CZ2" s="409" t="str">
        <f>IF(AND('[1]Multi-Field'!$E$44=[1]Lists!BF2,'[1]Multi-Field'!$F$44="Drained"),BI2,IF(AND('[1]Multi-Field'!$E$44=[1]Lists!BF2,'[1]Multi-Field'!$F$44="undrained"),BH2,""))</f>
        <v/>
      </c>
      <c r="DA2" s="409" t="str">
        <f>IF(AND('[1]Multi-Field'!$E$45=[1]Lists!BF2,'[1]Multi-Field'!$F$45="Drained"),BI2,IF(AND('[1]Multi-Field'!$E$45=[1]Lists!BF2,'[1]Multi-Field'!$F$45="undrained"),BH2,""))</f>
        <v/>
      </c>
      <c r="DB2" s="409" t="str">
        <f>IF(AND('[1]Multi-Field'!$E$46=[1]Lists!BF2,'[1]Multi-Field'!$F$46="Drained"),BI2,IF(AND('[1]Multi-Field'!$E$46=[1]Lists!BF2,'[1]Multi-Field'!$F$46="undrained"),BH2,""))</f>
        <v/>
      </c>
      <c r="DC2" s="409" t="str">
        <f>IF(AND('[1]Multi-Field'!$E$47=[1]Lists!BF2,'[1]Multi-Field'!$F$47="Drained"),BI2,IF(AND('[1]Multi-Field'!$E$47=[1]Lists!BF2,'[1]Multi-Field'!$F$47="undrained"),BH2,""))</f>
        <v/>
      </c>
      <c r="DD2" s="409" t="str">
        <f>IF(AND('[1]Multi-Field'!$E$48=[1]Lists!BF2,'[1]Multi-Field'!$F$48="Drained"),BI2,IF(AND('[1]Multi-Field'!$E$48=[1]Lists!BF2,'[1]Multi-Field'!$F$48="undrained"),BH2,""))</f>
        <v/>
      </c>
      <c r="DE2" s="409" t="str">
        <f>IF(AND('[1]Multi-Field'!$E$49=[1]Lists!BF2,'[1]Multi-Field'!$F$49="Drained"),BI2,IF(AND('[1]Multi-Field'!$E$49=[1]Lists!BF2,'[1]Multi-Field'!$F$9="undrained"),BH2,""))</f>
        <v/>
      </c>
      <c r="DF2" s="409" t="str">
        <f>IF(AND('[1]Multi-Field'!$E$50=[1]Lists!BF2,'[1]Multi-Field'!$F$50="Drained"),BI2,IF(AND('[1]Multi-Field'!$E$50=[1]Lists!BF2,'[1]Multi-Field'!$F$50="undrained"),BH2,""))</f>
        <v/>
      </c>
      <c r="DG2" s="409" t="str">
        <f>IF(AND('[1]Multi-Field'!$E$51=[1]Lists!BF2,'[1]Multi-Field'!$F$51="Drained"),BI2,IF(AND('[1]Multi-Field'!$E$51=[1]Lists!BF2,'[1]Multi-Field'!$F$51="undrained"),BH2,""))</f>
        <v/>
      </c>
      <c r="DH2" s="409" t="str">
        <f>IF(AND('[1]Multi-Field'!$E$52=[1]Lists!BF2,'[1]Multi-Field'!$F$52="Drained"),BI2,IF(AND('[1]Multi-Field'!$E$52=[1]Lists!BF2,'[1]Multi-Field'!$F$52="undrained"),BH2,""))</f>
        <v/>
      </c>
      <c r="DI2" s="409" t="str">
        <f>IF(AND('[1]Multi-Field'!$E$53=[1]Lists!BF2,'[1]Multi-Field'!$F$53="Drained"),BI2,IF(AND('[1]Multi-Field'!$E$53=[1]Lists!BF2,'[1]Multi-Field'!$F$53="undrained"),BH2,""))</f>
        <v/>
      </c>
      <c r="DJ2" s="409" t="str">
        <f>IF(AND('[1]Multi-Field'!$E$54=[1]Lists!BF2,'[1]Multi-Field'!$F$54="Drained"),BI2,IF(AND('[1]Multi-Field'!$E$54=[1]Lists!BF2,'[1]Multi-Field'!$F$54="undrained"),BH2,""))</f>
        <v/>
      </c>
      <c r="DK2" s="409" t="str">
        <f>IF(AND('[1]Multi-Field'!$E$55=[1]Lists!BF2,'[1]Multi-Field'!$F$55="Drained"),BI2,IF(AND('[1]Multi-Field'!$E$55=[1]Lists!BF2,'[1]Multi-Field'!$F$55="undrained"),BH2,""))</f>
        <v/>
      </c>
      <c r="DL2" s="409" t="str">
        <f>IF(AND('[1]Multi-Field'!$E$56=[1]Lists!BF2,'[1]Multi-Field'!$F$56="Drained"),BI2,IF(AND('[1]Multi-Field'!$E$56=[1]Lists!BF2,'[1]Multi-Field'!$F$56="undrained"),BH2,""))</f>
        <v/>
      </c>
      <c r="DM2" s="409" t="str">
        <f>IF(AND('[1]Multi-Field'!$E$57=[1]Lists!BF2,'[1]Multi-Field'!$F$57="Drained"),BI2,IF(AND('[1]Multi-Field'!$E$57=[1]Lists!BF2,'[1]Multi-Field'!$F$57="undrained"),BH2,""))</f>
        <v/>
      </c>
      <c r="DN2" s="409" t="str">
        <f>IF(AND('[1]Multi-Field'!$E$58=[1]Lists!BF2,'[1]Multi-Field'!$F$58="Drained"),BI2,IF(AND('[1]Multi-Field'!$E$58=[1]Lists!BF2,'[1]Multi-Field'!$F$58="undrained"),BH2,""))</f>
        <v/>
      </c>
      <c r="DO2" s="409" t="str">
        <f>IF(AND('[1]Multi-Field'!$E$59=[1]Lists!BF2,'[1]Multi-Field'!$F$59="Drained"),BI2,IF(AND('[1]Multi-Field'!$E$59=[1]Lists!BF2,'[1]Multi-Field'!$F$59="undrained"),BH2,""))</f>
        <v/>
      </c>
      <c r="DP2" s="409" t="str">
        <f>IF(AND('[1]Multi-Field'!$E$60=[1]Lists!BF2,'[1]Multi-Field'!$F$60="Drained"),BI2,IF(AND('[1]Multi-Field'!$E$60=[1]Lists!BF2,'[1]Multi-Field'!$F$60="undrained"),BH2,""))</f>
        <v/>
      </c>
      <c r="DQ2" s="409" t="str">
        <f>IF(AND('[1]Multi-Field'!$E$61=[1]Lists!BF2,'[1]Multi-Field'!$F$61="Drained"),BI2,IF(AND('[1]Multi-Field'!$E$61=[1]Lists!BF2,'[1]Multi-Field'!$F$61="undrained"),BH2,""))</f>
        <v/>
      </c>
      <c r="DR2" s="409" t="str">
        <f>IF(AND('[1]Multi-Field'!$E$62=[1]Lists!BF2,'[1]Multi-Field'!$F$62="Drained"),BI2,IF(AND('[1]Multi-Field'!$E$62=[1]Lists!BF2,'[1]Multi-Field'!$F$62="undrained"),BH2,""))</f>
        <v/>
      </c>
      <c r="DS2" s="409" t="str">
        <f>IF(AND('[1]Multi-Field'!$E$63=[1]Lists!BF2,'[1]Multi-Field'!$F$63="Drained"),BI2,IF(AND('[1]Multi-Field'!$E$63=[1]Lists!BF2,'[1]Multi-Field'!$F$63="undrained"),BH2,""))</f>
        <v/>
      </c>
      <c r="DT2" s="409" t="str">
        <f>IF(AND('[1]Multi-Field'!$E$64=[1]Lists!BF2,'[1]Multi-Field'!$F$64="Drained"),BI2,IF(AND('[1]Multi-Field'!$E$64=[1]Lists!BF2,'[1]Multi-Field'!$F$64="undrained"),BH2,""))</f>
        <v/>
      </c>
      <c r="DU2" s="409" t="str">
        <f>IF(AND('[1]Multi-Field'!$E$65=[1]Lists!BF2,'[1]Multi-Field'!$F$65="Drained"),BI2,IF(AND('[1]Multi-Field'!$E$65=[1]Lists!BF2,'[1]Multi-Field'!$F$65="undrained"),BH2,""))</f>
        <v/>
      </c>
      <c r="DV2" s="409" t="str">
        <f>IF(AND('[1]Multi-Field'!$E$66=[1]Lists!BF2,'[1]Multi-Field'!$F$66="Drained"),BI2,IF(AND('[1]Multi-Field'!$E$66=[1]Lists!BF2,'[1]Multi-Field'!$F$66="undrained"),BH2,""))</f>
        <v/>
      </c>
      <c r="DW2" s="409" t="str">
        <f>IF(AND('[1]Multi-Field'!$E$67=[1]Lists!BF2,'[1]Multi-Field'!$F$67="Drained"),BI2,IF(AND('[1]Multi-Field'!$E$67=[1]Lists!BF2,'[1]Multi-Field'!$F$67="undrained"),BH2,""))</f>
        <v/>
      </c>
      <c r="DX2" s="409" t="str">
        <f>IF(AND('[1]Multi-Field'!$E$68=[1]Lists!BF2,'[1]Multi-Field'!$F$68="Drained"),BI2,IF(AND('[1]Multi-Field'!$E$68=[1]Lists!BF2,'[1]Multi-Field'!$F$68="undrained"),BH2,""))</f>
        <v/>
      </c>
      <c r="DY2" s="409" t="str">
        <f>IF(AND('[1]Multi-Field'!$E$69=[1]Lists!BF2,'[1]Multi-Field'!$F$69="Drained"),BI2,IF(AND('[1]Multi-Field'!$E$69=[1]Lists!BF2,'[1]Multi-Field'!$F$69="undrained"),BH2,""))</f>
        <v/>
      </c>
      <c r="DZ2" s="409" t="str">
        <f>IF(AND('[1]Multi-Field'!$E$70=[1]Lists!BF2,'[1]Multi-Field'!$F$70="Drained"),BI2,IF(AND('[1]Multi-Field'!$E$70=[1]Lists!BF2,'[1]Multi-Field'!$F$70="undrained"),BH2,""))</f>
        <v/>
      </c>
      <c r="EA2" s="409" t="str">
        <f>IF(AND('[1]Multi-Field'!$E$71=[1]Lists!BF2,'[1]Multi-Field'!$F$71="Drained"),BI2,IF(AND('[1]Multi-Field'!$E$71=[1]Lists!BF2,'[1]Multi-Field'!$F$71="undrained"),BH2,""))</f>
        <v/>
      </c>
      <c r="EB2" s="409" t="str">
        <f>IF(AND('[1]Multi-Field'!$E$72=[1]Lists!BF2,'[1]Multi-Field'!$F$72="Drained"),BI2,IF(AND('[1]Multi-Field'!$E$72=[1]Lists!BF2,'[1]Multi-Field'!$F$72="undrained"),BH2,""))</f>
        <v/>
      </c>
      <c r="EC2" s="409" t="str">
        <f>IF(AND('[1]Multi-Field'!$E$73=[1]Lists!BF2,'[1]Multi-Field'!$F$73="Drained"),BI2,IF(AND('[1]Multi-Field'!$E$73=[1]Lists!BF2,'[1]Multi-Field'!$F$73="undrained"),BH2,""))</f>
        <v/>
      </c>
      <c r="ED2" s="409" t="str">
        <f>IF(AND('[1]Multi-Field'!$E$74=[1]Lists!BF2,'[1]Multi-Field'!$F$74="Drained"),BI2,IF(AND('[1]Multi-Field'!$E$74=[1]Lists!BF2,'[1]Multi-Field'!$F$74="undrained"),BH2,""))</f>
        <v/>
      </c>
      <c r="EE2" s="409" t="str">
        <f>IF(AND('[1]Multi-Field'!$E$75=[1]Lists!BF2,'[1]Multi-Field'!$F$75="Drained"),BI2,IF(AND('[1]Multi-Field'!$E$75=[1]Lists!BF2,'[1]Multi-Field'!$F$75="undrained"),BH2,""))</f>
        <v/>
      </c>
      <c r="EF2" s="409" t="str">
        <f>IF(AND('[1]Multi-Field'!$E$76=[1]Lists!BF2,'[1]Multi-Field'!$F$76="Drained"),BI2,IF(AND('[1]Multi-Field'!$E$76=[1]Lists!BF2,'[1]Multi-Field'!$F$6="undrained"),BH2,""))</f>
        <v/>
      </c>
      <c r="EG2" s="409" t="str">
        <f>IF(AND('[1]Multi-Field'!$E$77=[1]Lists!BF2,'[1]Multi-Field'!$F$77="Drained"),BI2,IF(AND('[1]Multi-Field'!$E$77=[1]Lists!BF2,'[1]Multi-Field'!$F$77="undrained"),BH2,""))</f>
        <v/>
      </c>
      <c r="EH2" s="409" t="str">
        <f>IF(AND('[1]Multi-Field'!$E$78=[1]Lists!BF2,'[1]Multi-Field'!$F$78="Drained"),BI2,IF(AND('[1]Multi-Field'!$E$78=[1]Lists!BF2,'[1]Multi-Field'!$F$78="undrained"),BH2,""))</f>
        <v/>
      </c>
      <c r="EI2" s="409" t="str">
        <f>IF(AND('[1]Multi-Field'!$E$79=[1]Lists!BF2,'[1]Multi-Field'!$F$79="Drained"),BI2,IF(AND('[1]Multi-Field'!$E$79=[1]Lists!BF2,'[1]Multi-Field'!$F$79="undrained"),BH2,""))</f>
        <v/>
      </c>
      <c r="EJ2" s="409" t="str">
        <f>IF(AND('[1]Multi-Field'!$E$80=[1]Lists!BF2,'[1]Multi-Field'!$F$80="Drained"),BI2,IF(AND('[1]Multi-Field'!$E$80=[1]Lists!BF2,'[1]Multi-Field'!$F$80="undrained"),BH2,""))</f>
        <v/>
      </c>
      <c r="EK2" s="409" t="str">
        <f>IF(AND('[1]Multi-Field'!$E$81=[1]Lists!BF2,'[1]Multi-Field'!$F$81="Drained"),BI2,IF(AND('[1]Multi-Field'!$E$81=[1]Lists!BF2,'[1]Multi-Field'!$F$81="undrained"),BH2,""))</f>
        <v/>
      </c>
      <c r="EL2" s="409" t="str">
        <f>IF(AND('[1]Multi-Field'!$E$82=[1]Lists!BF2,'[1]Multi-Field'!$F$82="Drained"),BI2,IF(AND('[1]Multi-Field'!$E$82=[1]Lists!BF2,'[1]Multi-Field'!$F$82="undrained"),BH2,""))</f>
        <v/>
      </c>
      <c r="EM2" s="409" t="str">
        <f>IF(AND('[1]Multi-Field'!$E$83=[1]Lists!BF2,'[1]Multi-Field'!$F$83="Drained"),BI2,IF(AND('[1]Multi-Field'!$E$83=[1]Lists!BF2,'[1]Multi-Field'!$F$83="undrained"),BH2,""))</f>
        <v/>
      </c>
      <c r="EN2" s="409" t="str">
        <f>IF(AND('[1]Multi-Field'!$E$84=[1]Lists!BF2,'[1]Multi-Field'!$F$84="Drained"),BI2,IF(AND('[1]Multi-Field'!$E$84=[1]Lists!BF2,'[1]Multi-Field'!$F$84="undrained"),BH2,""))</f>
        <v/>
      </c>
      <c r="EO2" s="409" t="str">
        <f>IF(AND('[1]Multi-Field'!$E$85=[1]Lists!BF2,'[1]Multi-Field'!$F$85="Drained"),BI2,IF(AND('[1]Multi-Field'!$E$85=[1]Lists!BF2,'[1]Multi-Field'!$F$85="undrained"),BH2,""))</f>
        <v/>
      </c>
      <c r="EP2" s="409" t="str">
        <f>IF(AND('[1]Multi-Field'!$E$86=[1]Lists!BF2,'[1]Multi-Field'!$F$86="Drained"),BI2,IF(AND('[1]Multi-Field'!$E$86=[1]Lists!BF2,'[1]Multi-Field'!$F$86="undrained"),BH2,""))</f>
        <v/>
      </c>
      <c r="EQ2" s="409" t="str">
        <f>IF(AND('[1]Multi-Field'!$E$87=[1]Lists!BF2,'[1]Multi-Field'!$F$87="Drained"),BI2,IF(AND('[1]Multi-Field'!$E$87=[1]Lists!BF2,'[1]Multi-Field'!$F$87="undrained"),BH2,""))</f>
        <v/>
      </c>
      <c r="ER2" s="409" t="str">
        <f>IF(AND('[1]Multi-Field'!$E$88=[1]Lists!BF2,'[1]Multi-Field'!$F$88="Drained"),BI2,IF(AND('[1]Multi-Field'!$E$88=[1]Lists!BF2,'[1]Multi-Field'!$F$88="undrained"),BH2,""))</f>
        <v/>
      </c>
      <c r="ES2" s="409" t="str">
        <f>IF(AND('[1]Multi-Field'!$E$89=[1]Lists!BF2,'[1]Multi-Field'!$F$89="Drained"),BI2,IF(AND('[1]Multi-Field'!$E$89=[1]Lists!BF2,'[1]Multi-Field'!$F$89="undrained"),BH2,""))</f>
        <v/>
      </c>
      <c r="ET2" s="409" t="str">
        <f>IF(AND('[1]Multi-Field'!$E$90=[1]Lists!BF2,'[1]Multi-Field'!$F$90="Drained"),BI2,IF(AND('[1]Multi-Field'!$E$90=[1]Lists!BF2,'[1]Multi-Field'!$F$90="undrained"),BH2,""))</f>
        <v/>
      </c>
      <c r="EU2" s="409" t="str">
        <f>IF(AND('[1]Multi-Field'!$E$91=[1]Lists!BF2,'[1]Multi-Field'!$F$91="Drained"),BI2,IF(AND('[1]Multi-Field'!$E$91=[1]Lists!BF2,'[1]Multi-Field'!$F$91="undrained"),BH2,""))</f>
        <v/>
      </c>
      <c r="EV2" s="409" t="str">
        <f>IF(AND('[1]Multi-Field'!$E$92=[1]Lists!BF2,'[1]Multi-Field'!$F$92="Drained"),BI2,IF(AND('[1]Multi-Field'!$E$92=[1]Lists!BF2,'[1]Multi-Field'!$F$92="undrained"),BH2,""))</f>
        <v/>
      </c>
      <c r="EW2" s="409" t="str">
        <f>IF(AND('[1]Multi-Field'!$E$93=[1]Lists!BF2,'[1]Multi-Field'!$F$93="Drained"),BI2,IF(AND('[1]Multi-Field'!$E$93=[1]Lists!BF2,'[1]Multi-Field'!$F$93="undrained"),BH2,""))</f>
        <v/>
      </c>
      <c r="EX2" s="409" t="str">
        <f>IF(AND('[1]Multi-Field'!$E$94=[1]Lists!BF2,'[1]Multi-Field'!$F$94="Drained"),BI2,IF(AND('[1]Multi-Field'!$E$94=[1]Lists!BF2,'[1]Multi-Field'!$F$94="undrained"),BH2,""))</f>
        <v/>
      </c>
      <c r="EY2" s="409" t="str">
        <f>IF(AND('[1]Multi-Field'!$E$95=[1]Lists!BF2,'[1]Multi-Field'!$F$95="Drained"),BI2,IF(AND('[1]Multi-Field'!$E$95=[1]Lists!BF2,'[1]Multi-Field'!$F$95="undrained"),BH2,""))</f>
        <v/>
      </c>
      <c r="EZ2" s="409" t="str">
        <f>IF(AND('[1]Multi-Field'!$E$96=[1]Lists!BF2,'[1]Multi-Field'!$F$96="Drained"),BI2,IF(AND('[1]Multi-Field'!$E$96=[1]Lists!BF2,'[1]Multi-Field'!$F$96="undrained"),BH2,""))</f>
        <v/>
      </c>
      <c r="FA2" s="409" t="str">
        <f>IF(AND('[1]Multi-Field'!$E$97=[1]Lists!BF2,'[1]Multi-Field'!$F$97="Drained"),BI2,IF(AND('[1]Multi-Field'!$E$97=[1]Lists!BF2,'[1]Multi-Field'!$F$97="undrained"),BH2,""))</f>
        <v/>
      </c>
      <c r="FB2" s="409" t="str">
        <f>IF(AND('[1]Multi-Field'!$E$98=[1]Lists!BF2,'[1]Multi-Field'!$F$98="Drained"),BI2,IF(AND('[1]Multi-Field'!$E$98=[1]Lists!BF2,'[1]Multi-Field'!$F$98="undrained"),BH2,""))</f>
        <v/>
      </c>
      <c r="FC2" s="409" t="str">
        <f>IF(AND('[1]Multi-Field'!$E$99=[1]Lists!BF2,'[1]Multi-Field'!$F$99="Drained"),BI2,IF(AND('[1]Multi-Field'!$E$99=[1]Lists!BF2,'[1]Multi-Field'!$F$99="undrained"),BH2,""))</f>
        <v/>
      </c>
      <c r="FD2" s="409" t="str">
        <f>IF(AND('[1]Multi-Field'!$E$100=[1]Lists!BF2,'[1]Multi-Field'!$F$100="Drained"),BI2,IF(AND('[1]Multi-Field'!$E$100=[1]Lists!BF2,'[1]Multi-Field'!$F$100="undrained"),BH2,""))</f>
        <v/>
      </c>
      <c r="FE2" s="409" t="str">
        <f>IF(AND('[1]Multi-Field'!$E$101=[1]Lists!BF2,'[1]Multi-Field'!$F$101="Drained"),BI2,IF(AND('[1]Multi-Field'!$E$101=[1]Lists!BF2,'[1]Multi-Field'!$F$101="undrained"),BH2,""))</f>
        <v/>
      </c>
      <c r="FF2" s="409" t="str">
        <f>IF(AND('[1]Multi-Field'!$E$102=[1]Lists!BF2,'[1]Multi-Field'!$F$102="Drained"),BI2,IF(AND('[1]Multi-Field'!$E$102=[1]Lists!BF2,'[1]Multi-Field'!$F$102="undrained"),BH2,""))</f>
        <v/>
      </c>
      <c r="FG2" s="409" t="str">
        <f>IF(AND('[1]Multi-Field'!$E$103=[1]Lists!BF2,'[1]Multi-Field'!$F$103="Drained"),BI2,IF(AND('[1]Multi-Field'!$E$103=[1]Lists!BF2,'[1]Multi-Field'!$F$103="undrained"),BH2,""))</f>
        <v/>
      </c>
      <c r="FH2" s="409" t="str">
        <f>IF(AND('[1]Multi-Field'!$E$104=[1]Lists!BF2,'[1]Multi-Field'!$F$104="Drained"),BI2,IF(AND('[1]Multi-Field'!$E$104=[1]Lists!BF2,'[1]Multi-Field'!$F$104="undrained"),BH2,""))</f>
        <v/>
      </c>
      <c r="FI2" s="409" t="str">
        <f>IF(AND('[1]Multi-Field'!$E$105=[1]Lists!BF2,'[1]Multi-Field'!$F$105="Drained"),BI2,IF(AND('[1]Multi-Field'!$E$105=[1]Lists!BF2,'[1]Multi-Field'!$F$105="undrained"),BH2,""))</f>
        <v/>
      </c>
      <c r="FJ2" s="409" t="str">
        <f>IF(AND('[1]Multi-Field'!$E$106=[1]Lists!BF2,'[1]Multi-Field'!$F$106="Drained"),BI2,IF(AND('[1]Multi-Field'!$E$106=[1]Lists!BF2,'[1]Multi-Field'!$F$106="undrained"),BH2,""))</f>
        <v/>
      </c>
      <c r="FK2" s="409" t="str">
        <f>IF(AND('[1]Multi-Field'!$E$107=[1]Lists!BF2,'[1]Multi-Field'!$F$107="Drained"),BI2,IF(AND('[1]Multi-Field'!$E$107=[1]Lists!BF2,'[1]Multi-Field'!$F$107="undrained"),BH2,""))</f>
        <v/>
      </c>
      <c r="FL2" s="409" t="str">
        <f>IF(AND('[1]Multi-Field'!$E$108=[1]Lists!BF2,'[1]Multi-Field'!$F$108="Drained"),BI2,IF(AND('[1]Multi-Field'!$E$108=[1]Lists!BF2,'[1]Multi-Field'!$F$108="undrained"),BH2,""))</f>
        <v/>
      </c>
      <c r="FM2" s="409" t="str">
        <f>IF(AND('[1]Multi-Field'!$E$109=[1]Lists!BF2,'[1]Multi-Field'!$F$109="Drained"),BI2,IF(AND('[1]Multi-Field'!$E$109=[1]Lists!BF2,'[1]Multi-Field'!$F$109="undrained"),BH2,""))</f>
        <v/>
      </c>
      <c r="FN2" s="409" t="str">
        <f>IF(AND('[1]Multi-Field'!$E$110=[1]Lists!BF2,'[1]Multi-Field'!$F$110="Drained"),BI2,IF(AND('[1]Multi-Field'!$E$110=[1]Lists!BF2,'[1]Multi-Field'!$F$110="undrained"),BH2,""))</f>
        <v/>
      </c>
      <c r="FO2" s="409" t="str">
        <f>IF(AND('[1]Multi-Field'!$E$111=[1]Lists!BF2,'[1]Multi-Field'!$F$111="Drained"),BI2,IF(AND('[1]Multi-Field'!$E$111=[1]Lists!BF2,'[1]Multi-Field'!$F$111="undrained"),BH2,""))</f>
        <v/>
      </c>
      <c r="FP2" s="409" t="str">
        <f>IF(AND('[1]Multi-Field'!$E$112=[1]Lists!BF2,'[1]Multi-Field'!$F$112="Drained"),BI2,IF(AND('[1]Multi-Field'!$E$112=[1]Lists!BF2,'[1]Multi-Field'!$F$112="undrained"),BH2,""))</f>
        <v/>
      </c>
      <c r="FQ2" s="409" t="str">
        <f>IF(AND('[1]Multi-Field'!$E$113=[1]Lists!BF2,'[1]Multi-Field'!$F$113="Drained"),BI2,IF(AND('[1]Multi-Field'!$E$113=[1]Lists!BF2,'[1]Multi-Field'!$F$113="undrained"),BH2,""))</f>
        <v/>
      </c>
      <c r="FR2" s="409" t="str">
        <f>IF(AND('[1]Multi-Field'!$E$114=[1]Lists!BF2,'[1]Multi-Field'!$F$114="Drained"),BI2,IF(AND('[1]Multi-Field'!$E$114=[1]Lists!BF2,'[1]Multi-Field'!$F$114="undrained"),BH2,""))</f>
        <v/>
      </c>
      <c r="FS2" s="409" t="str">
        <f>IF(AND('[1]Multi-Field'!$E$115=[1]Lists!BF2,'[1]Multi-Field'!$F$115="Drained"),BI2,IF(AND('[1]Multi-Field'!$E$115=[1]Lists!BF2,'[1]Multi-Field'!$F$115="undrained"),BH2,""))</f>
        <v/>
      </c>
      <c r="FT2" s="409" t="str">
        <f>IF(AND('[1]Multi-Field'!$E$116=[1]Lists!BF2,'[1]Multi-Field'!$F$116="Drained"),BI2,IF(AND('[1]Multi-Field'!$E$116=[1]Lists!BF2,'[1]Multi-Field'!$F$116="undrained"),BH2,""))</f>
        <v/>
      </c>
      <c r="FU2" s="409" t="str">
        <f>IF(AND('[1]Multi-Field'!$E$117=[1]Lists!BF2,'[1]Multi-Field'!$F$117="Drained"),BI2,IF(AND('[1]Multi-Field'!$E$117=[1]Lists!BF2,'[1]Multi-Field'!$F$117="undrained"),BH2,""))</f>
        <v/>
      </c>
      <c r="FV2" s="409" t="str">
        <f>IF(AND('[1]Multi-Field'!$E$118=[1]Lists!BF2,'[1]Multi-Field'!$F$118="Drained"),BI2,IF(AND('[1]Multi-Field'!$E$118=[1]Lists!BF2,'[1]Multi-Field'!$F$118="undrained"),BH2,""))</f>
        <v/>
      </c>
      <c r="FW2" s="409" t="str">
        <f>IF(AND('[1]Multi-Field'!$E$119=[1]Lists!BF2,'[1]Multi-Field'!$F$119="Drained"),BI2,IF(AND('[1]Multi-Field'!$E$119=[1]Lists!BF2,'[1]Multi-Field'!$F$119="undrained"),BH2,""))</f>
        <v/>
      </c>
      <c r="FX2" s="409" t="str">
        <f>IF(AND('[1]Multi-Field'!$E$120=[1]Lists!BF2,'[1]Multi-Field'!$F$120="Drained"),BI2,IF(AND('[1]Multi-Field'!$E$120=[1]Lists!BF2,'[1]Multi-Field'!$F$120="undrained"),BH2,""))</f>
        <v/>
      </c>
      <c r="FZ2" s="5" t="s">
        <v>947</v>
      </c>
      <c r="GD2" s="410" t="s">
        <v>1768</v>
      </c>
      <c r="GE2" s="2" t="s">
        <v>1769</v>
      </c>
      <c r="GF2" s="2" t="s">
        <v>1770</v>
      </c>
      <c r="GG2" s="271" t="s">
        <v>1771</v>
      </c>
      <c r="GH2" s="271" t="s">
        <v>1772</v>
      </c>
      <c r="GI2" s="271" t="s">
        <v>1773</v>
      </c>
      <c r="GJ2" s="271" t="s">
        <v>1774</v>
      </c>
      <c r="GK2" s="271" t="s">
        <v>590</v>
      </c>
      <c r="GL2" s="271" t="s">
        <v>1775</v>
      </c>
      <c r="GM2" s="271" t="s">
        <v>1776</v>
      </c>
      <c r="GN2" s="271" t="s">
        <v>1777</v>
      </c>
      <c r="GO2" s="271" t="s">
        <v>1778</v>
      </c>
      <c r="GP2" s="271" t="s">
        <v>1779</v>
      </c>
      <c r="GQ2" s="271" t="s">
        <v>1780</v>
      </c>
      <c r="GR2" s="271" t="s">
        <v>1781</v>
      </c>
      <c r="GS2" s="271" t="s">
        <v>1782</v>
      </c>
      <c r="GT2" s="271" t="s">
        <v>1158</v>
      </c>
      <c r="GU2" s="271" t="s">
        <v>1783</v>
      </c>
    </row>
    <row r="3" spans="1:203" ht="13.5" customHeight="1">
      <c r="A3" s="7" t="s">
        <v>90</v>
      </c>
      <c r="B3" t="s">
        <v>727</v>
      </c>
      <c r="C3" s="7" t="s">
        <v>724</v>
      </c>
      <c r="D3" s="8">
        <v>70</v>
      </c>
      <c r="E3" s="8">
        <f t="shared" ref="E3:E66" si="0">ROUND((D3+(G3-D3)*1/3),0)</f>
        <v>70</v>
      </c>
      <c r="F3" s="8">
        <f t="shared" ref="F3:F66" si="1">ROUND((D3+(G3-D3)*2/3),0)</f>
        <v>70</v>
      </c>
      <c r="G3" s="8">
        <v>70</v>
      </c>
      <c r="H3" s="8">
        <v>40</v>
      </c>
      <c r="I3" s="8">
        <f>ROUND((H3+(K3-H3)*1/3),0)</f>
        <v>40</v>
      </c>
      <c r="J3" s="8">
        <f>ROUND((H3+(K3-H3)*2/3),0)</f>
        <v>40</v>
      </c>
      <c r="K3" s="8">
        <v>40</v>
      </c>
      <c r="L3" s="8">
        <v>95</v>
      </c>
      <c r="M3" s="8">
        <f t="shared" ref="M3:M66" si="2">ROUND((L3+(O3-L3)*1/3),0)</f>
        <v>95</v>
      </c>
      <c r="N3" s="8">
        <f t="shared" ref="N3:N66" si="3">ROUND((L3+(O3-L3)*2/3),0)</f>
        <v>95</v>
      </c>
      <c r="O3" s="8">
        <v>95</v>
      </c>
      <c r="P3" s="4" t="s">
        <v>56</v>
      </c>
      <c r="Q3" s="79" t="s">
        <v>894</v>
      </c>
      <c r="R3" s="4" t="s">
        <v>5</v>
      </c>
      <c r="S3" s="4" t="s">
        <v>1097</v>
      </c>
      <c r="T3" s="4" t="s">
        <v>19</v>
      </c>
      <c r="U3" s="2" t="s">
        <v>1763</v>
      </c>
      <c r="V3" s="4" t="s">
        <v>37</v>
      </c>
      <c r="W3" s="3" t="s">
        <v>48</v>
      </c>
      <c r="X3" s="9" t="s">
        <v>49</v>
      </c>
      <c r="Y3" s="9" t="s">
        <v>52</v>
      </c>
      <c r="Z3" s="42" t="s">
        <v>953</v>
      </c>
      <c r="AA3" s="4" t="s">
        <v>68</v>
      </c>
      <c r="AB3" s="4" t="s">
        <v>73</v>
      </c>
      <c r="AC3" t="s">
        <v>789</v>
      </c>
      <c r="AD3" s="4" t="s">
        <v>1133</v>
      </c>
      <c r="AE3" s="12" t="s">
        <v>998</v>
      </c>
      <c r="AG3" s="12" t="s">
        <v>1087</v>
      </c>
      <c r="AI3" s="385"/>
      <c r="AJ3" s="386" t="s">
        <v>1142</v>
      </c>
      <c r="AK3" s="386" t="s">
        <v>1143</v>
      </c>
      <c r="AL3" s="386" t="s">
        <v>1144</v>
      </c>
      <c r="AM3" s="386" t="s">
        <v>1145</v>
      </c>
      <c r="AN3" s="386" t="s">
        <v>1146</v>
      </c>
      <c r="AO3" s="386" t="s">
        <v>1147</v>
      </c>
      <c r="AP3" s="386" t="s">
        <v>1160</v>
      </c>
      <c r="AQ3" s="386" t="s">
        <v>1148</v>
      </c>
      <c r="AR3" s="386" t="s">
        <v>1149</v>
      </c>
      <c r="AS3" s="386" t="s">
        <v>1150</v>
      </c>
      <c r="AT3" s="386" t="s">
        <v>1784</v>
      </c>
      <c r="AU3" s="386" t="s">
        <v>1151</v>
      </c>
      <c r="AV3" s="386" t="s">
        <v>1152</v>
      </c>
      <c r="AW3" s="386" t="s">
        <v>1154</v>
      </c>
      <c r="AX3" s="386" t="s">
        <v>1153</v>
      </c>
      <c r="AY3" s="386" t="s">
        <v>1155</v>
      </c>
      <c r="AZ3" s="386" t="s">
        <v>1156</v>
      </c>
      <c r="BA3" s="386" t="s">
        <v>1157</v>
      </c>
      <c r="BB3" s="386" t="s">
        <v>1158</v>
      </c>
      <c r="BC3" s="386" t="s">
        <v>1161</v>
      </c>
      <c r="BD3" s="281">
        <v>0.23</v>
      </c>
      <c r="BE3" s="281">
        <v>0.53</v>
      </c>
      <c r="BF3" s="411" t="s">
        <v>1171</v>
      </c>
      <c r="BG3" s="412">
        <v>5</v>
      </c>
      <c r="BH3" s="412">
        <v>4.5</v>
      </c>
      <c r="BI3" s="412">
        <v>4.5</v>
      </c>
      <c r="BJ3" s="409" t="e">
        <f>IF(AND('[1]Single Field'!#REF!=[1]Lists!BF3,'[1]Single Field'!#REF!="Drained"),"x",IF(AND('[1]Single Field'!#REF!=[1]Lists!BF3,'[1]Single Field'!#REF!="Undrained"),O,""))</f>
        <v>#REF!</v>
      </c>
      <c r="BK3" s="409" t="str">
        <f>IF(AND('[1]Multi-Field'!$E$3=[1]Lists!BF3,'[1]Multi-Field'!$F$3="Drained"),BI3,IF(AND('[1]Multi-Field'!$E$3=BF3,'[1]Multi-Field'!$F$3="undrained"),BH3,""))</f>
        <v/>
      </c>
      <c r="BL3" s="409">
        <f>IF(AND('[1]Multi-Field'!$E$4=BF3,'[1]Multi-Field'!$F$4="Drained"),BI3,IF(AND('[1]Multi-Field'!$E$4=BF3,'[1]Multi-Field'!$F$4="undrained"),BH3,""))</f>
        <v>4.5</v>
      </c>
      <c r="BM3" s="409" t="str">
        <f>IF(AND('[1]Multi-Field'!$E$5=BF3,'[1]Multi-Field'!$F$5="Drained"),BI3,IF(AND('[1]Multi-Field'!$E$5=BF3,'[1]Multi-Field'!$F$5="undrained"),BH3,""))</f>
        <v/>
      </c>
      <c r="BN3" s="409" t="str">
        <f>IF(AND('[1]Multi-Field'!$E$6=BF3,'[1]Multi-Field'!$F$6="Drained"),BI3,IF(AND('[1]Multi-Field'!$E$6=BF3,'[1]Multi-Field'!$F$6="undrained"),BH3,""))</f>
        <v/>
      </c>
      <c r="BO3" s="409" t="str">
        <f>IF(AND('[1]Multi-Field'!$E$7=BF3,'[1]Multi-Field'!$F$7="Drained"),BI3,IF(AND('[1]Multi-Field'!$E$7=BF3,'[1]Multi-Field'!$F$7="undrained"),BH3,""))</f>
        <v/>
      </c>
      <c r="BP3" s="409" t="str">
        <f>IF(AND('[1]Multi-Field'!$E$8=BF3,'[1]Multi-Field'!$F$8="Drained"),BI3,IF(AND('[1]Multi-Field'!$E$8=BF3,'[1]Multi-Field'!$F$8="undrained"),BH3,""))</f>
        <v/>
      </c>
      <c r="BQ3" s="409" t="str">
        <f>IF(AND('[1]Multi-Field'!$E$9=BF3,'[1]Multi-Field'!$F$9="Drained"),BI3,IF(AND('[1]Multi-Field'!$E$9=BF3,'[1]Multi-Field'!$F$9="undrained"),BH3,""))</f>
        <v/>
      </c>
      <c r="BR3" s="409" t="str">
        <f>IF(AND('[1]Multi-Field'!$E$10=BF3,'[1]Multi-Field'!$F$10="Drained"),BI3,IF(AND('[1]Multi-Field'!$E$10=BF3,'[1]Multi-Field'!$F$10="undrained"),BH3,""))</f>
        <v/>
      </c>
      <c r="BS3" s="409" t="str">
        <f>IF(AND('[1]Multi-Field'!$E$11=BF3,'[1]Multi-Field'!$F$11="Drained"),BI3,IF(AND('[1]Multi-Field'!$E$11=BF3,'[1]Multi-Field'!$F$11="undrained"),BH3,""))</f>
        <v/>
      </c>
      <c r="BT3" s="409" t="str">
        <f>IF(AND('[1]Multi-Field'!$E$12=BF3,'[1]Multi-Field'!$F$12="Drained"),BI3,IF(AND('[1]Multi-Field'!$E$12=BF3,'[1]Multi-Field'!$F$12="undrained"),BH3,""))</f>
        <v/>
      </c>
      <c r="BU3" s="409" t="str">
        <f>IF(AND('[1]Multi-Field'!$E$13=BF3,'[1]Multi-Field'!$F$13="Drained"),BI3,IF(AND('[1]Multi-Field'!$E$3=BF3,'[1]Multi-Field'!$F$13="undrained"),BH3,""))</f>
        <v/>
      </c>
      <c r="BV3" s="409" t="str">
        <f>IF(AND('[1]Multi-Field'!$E$14=BF3,'[1]Multi-Field'!$F$14="Drained"),BI3,IF(AND('[1]Multi-Field'!$E$14=BF3,'[1]Multi-Field'!$F$14="undrained"),BH3,""))</f>
        <v/>
      </c>
      <c r="BW3" s="409" t="str">
        <f>IF(AND('[1]Multi-Field'!$E$15=BF3,'[1]Multi-Field'!$F$15="Drained"),BI3,IF(AND('[1]Multi-Field'!$E$15=BF3,'[1]Multi-Field'!$F$15="undrained"),BH3,""))</f>
        <v/>
      </c>
      <c r="BX3" s="409" t="str">
        <f>IF(AND('[1]Multi-Field'!$E$16=[1]Lists!BF3,'[1]Multi-Field'!$F$16="Drained"),BI3,IF(AND('[1]Multi-Field'!$E$16=[1]Lists!BF3,'[1]Multi-Field'!$F$16="undrained"),BH3,""))</f>
        <v/>
      </c>
      <c r="BY3" s="409" t="str">
        <f>IF(AND('[1]Multi-Field'!$E$17=[1]Lists!BF3,'[1]Multi-Field'!$F$17="Drained"),BI3,IF(AND('[1]Multi-Field'!$E$17=[1]Lists!BF3,'[1]Multi-Field'!$F$17="undrained"),BH3,""))</f>
        <v/>
      </c>
      <c r="BZ3" s="409" t="str">
        <f>IF(AND('[1]Multi-Field'!$E$18=[1]Lists!BF3,'[1]Multi-Field'!$F$18="Drained"),BI3,IF(AND('[1]Multi-Field'!$E$18=[1]Lists!BF3,'[1]Multi-Field'!$F$18="undrained"),BH3,""))</f>
        <v/>
      </c>
      <c r="CA3" s="409" t="str">
        <f>IF(AND('[1]Multi-Field'!$E$19=[1]Lists!BF3,'[1]Multi-Field'!$F$19="Drained"),BI3,IF(AND('[1]Multi-Field'!$E$19=[1]Lists!BF3,'[1]Multi-Field'!$F$19="undrained"),BH3,""))</f>
        <v/>
      </c>
      <c r="CB3" s="409" t="str">
        <f>IF(AND('[1]Multi-Field'!$E$20=[1]Lists!BF3,'[1]Multi-Field'!$F$20="Drained"),BI3,IF(AND('[1]Multi-Field'!$E$20=[1]Lists!BF3,'[1]Multi-Field'!$F$20="undrained"),BH3,""))</f>
        <v/>
      </c>
      <c r="CC3" s="409" t="str">
        <f>IF(AND('[1]Multi-Field'!$E$21=[1]Lists!BF3,'[1]Multi-Field'!$F$21="Drained"),BI3,IF(AND('[1]Multi-Field'!$E$21=[1]Lists!BF3,'[1]Multi-Field'!$F$21="undrained"),BH3,""))</f>
        <v/>
      </c>
      <c r="CD3" s="409" t="str">
        <f>IF(AND('[1]Multi-Field'!$E$22=[1]Lists!BF3,'[1]Multi-Field'!$F$22="Drained"),BI3,IF(AND('[1]Multi-Field'!$E$22=[1]Lists!BF3,'[1]Multi-Field'!$F$22="undrained"),BH3,""))</f>
        <v/>
      </c>
      <c r="CE3" s="409" t="str">
        <f>IF(AND('[1]Multi-Field'!$E$23=[1]Lists!BF3,'[1]Multi-Field'!$F$23="Drained"),BI3,IF(AND('[1]Multi-Field'!$E$23=[1]Lists!BF3,'[1]Multi-Field'!$F$23="undrained"),BH3,""))</f>
        <v/>
      </c>
      <c r="CF3" s="409" t="str">
        <f>IF(AND('[1]Multi-Field'!$E$24=[1]Lists!BF3,'[1]Multi-Field'!$F$24="Drained"),BI3,IF(AND('[1]Multi-Field'!$E$24=[1]Lists!BF3,'[1]Multi-Field'!$F$24="undrained"),BH3,""))</f>
        <v/>
      </c>
      <c r="CG3" s="409" t="str">
        <f>IF(AND('[1]Multi-Field'!$E$25=[1]Lists!BF3,'[1]Multi-Field'!$F$25="Drained"),BI3,IF(AND('[1]Multi-Field'!$E$25=[1]Lists!BF3,'[1]Multi-Field'!$F$25="undrained"),BH3,""))</f>
        <v/>
      </c>
      <c r="CH3" s="409" t="str">
        <f>IF(AND('[1]Multi-Field'!$E$26=[1]Lists!BF3,'[1]Multi-Field'!$F$26="Drained"),BI3,IF(AND('[1]Multi-Field'!$E$26=[1]Lists!BF3,'[1]Multi-Field'!$F$26="undrained"),BH3,""))</f>
        <v/>
      </c>
      <c r="CI3" s="409" t="str">
        <f>IF(AND('[1]Multi-Field'!$E$27=[1]Lists!BF3,'[1]Multi-Field'!$F$27="Drained"),BI3,IF(AND('[1]Multi-Field'!$E$27=[1]Lists!BF3,'[1]Multi-Field'!$F$27="undrained"),BH3,""))</f>
        <v/>
      </c>
      <c r="CJ3" s="409" t="str">
        <f>IF(AND('[1]Multi-Field'!$E$28=[1]Lists!BF3,'[1]Multi-Field'!$F$28="Drained"),BI3,IF(AND('[1]Multi-Field'!$E$28=[1]Lists!BF3,'[1]Multi-Field'!$F$28="undrained"),BH3,""))</f>
        <v/>
      </c>
      <c r="CK3" s="409" t="str">
        <f>IF(AND('[1]Multi-Field'!$E$29=[1]Lists!BF3,'[1]Multi-Field'!$F$29="Drained"),BI3,IF(AND('[1]Multi-Field'!$E$29=[1]Lists!BF3,'[1]Multi-Field'!$F$29="undrained"),BH3,""))</f>
        <v/>
      </c>
      <c r="CL3" s="409" t="str">
        <f>IF(AND('[1]Multi-Field'!$E$30=[1]Lists!BF3,'[1]Multi-Field'!$F$30="Drained"),BI3,IF(AND('[1]Multi-Field'!$E$30=[1]Lists!BF3,'[1]Multi-Field'!$F$30="undrained"),BH3,""))</f>
        <v/>
      </c>
      <c r="CM3" s="409" t="str">
        <f>IF(AND('[1]Multi-Field'!$E$31=[1]Lists!BF3,'[1]Multi-Field'!$F$31="Drained"),BI3,IF(AND('[1]Multi-Field'!$E$31=[1]Lists!BF3,'[1]Multi-Field'!$F$31="undrained"),BH3,""))</f>
        <v/>
      </c>
      <c r="CN3" s="409" t="str">
        <f>IF(AND('[1]Multi-Field'!$E$32=[1]Lists!BF3,'[1]Multi-Field'!$F$32="Drained"),BI3,IF(AND('[1]Multi-Field'!$E$32=[1]Lists!BF3,'[1]Multi-Field'!$F$32="undrained"),BH3,""))</f>
        <v/>
      </c>
      <c r="CO3" s="409" t="str">
        <f>IF(AND('[1]Multi-Field'!$E$33=[1]Lists!BF3,'[1]Multi-Field'!$F$33="Drained"),BI3,IF(AND('[1]Multi-Field'!$E$33=[1]Lists!BF3,'[1]Multi-Field'!$F$33="undrained"),BH3,""))</f>
        <v/>
      </c>
      <c r="CP3" s="409" t="str">
        <f>IF(AND('[1]Multi-Field'!$E$34=[1]Lists!BF3,'[1]Multi-Field'!$F$34="Drained"),BI3,IF(AND('[1]Multi-Field'!$E$34=[1]Lists!BF3,'[1]Multi-Field'!$F$34="undrained"),BH3,""))</f>
        <v/>
      </c>
      <c r="CQ3" s="409" t="str">
        <f>IF(AND('[1]Multi-Field'!$E$35=[1]Lists!BF3,'[1]Multi-Field'!$F$35="Drained"),BI3,IF(AND('[1]Multi-Field'!$E$35=[1]Lists!BF3,'[1]Multi-Field'!$F$35="undrained"),BH3,""))</f>
        <v/>
      </c>
      <c r="CR3" s="409" t="str">
        <f>IF(AND('[1]Multi-Field'!$E$36=[1]Lists!BF3,'[1]Multi-Field'!$F$36="Drained"),BI3,IF(AND('[1]Multi-Field'!$E$36=[1]Lists!BF3,'[1]Multi-Field'!$F$36="undrained"),BH3,""))</f>
        <v/>
      </c>
      <c r="CS3" s="409" t="str">
        <f>IF(AND('[1]Multi-Field'!$E$37=[1]Lists!BF3,'[1]Multi-Field'!$F$37="Drained"),BI3,IF(AND('[1]Multi-Field'!$E$37=[1]Lists!BF3,'[1]Multi-Field'!$F$37="undrained"),BH3,""))</f>
        <v/>
      </c>
      <c r="CT3" s="409" t="str">
        <f>IF(AND('[1]Multi-Field'!$E$38=[1]Lists!BF3,'[1]Multi-Field'!$F$38="Drained"),BI3,IF(AND('[1]Multi-Field'!$E$38=[1]Lists!BF3,'[1]Multi-Field'!$F$38="undrained"),BH3,""))</f>
        <v/>
      </c>
      <c r="CU3" s="409" t="str">
        <f>IF(AND('[1]Multi-Field'!$E$39=[1]Lists!BF3,'[1]Multi-Field'!$F$39="Drained"),BI3,IF(AND('[1]Multi-Field'!$E$39=[1]Lists!BF3,'[1]Multi-Field'!$F$39="undrained"),BH3,""))</f>
        <v/>
      </c>
      <c r="CV3" s="409" t="str">
        <f>IF(AND('[1]Multi-Field'!$E$40=[1]Lists!BF3,'[1]Multi-Field'!$F$40="Drained"),BI3,IF(AND('[1]Multi-Field'!$E$40=[1]Lists!BF3,'[1]Multi-Field'!$F$40="undrained"),BH3,""))</f>
        <v/>
      </c>
      <c r="CW3" s="409" t="str">
        <f>IF(AND('[1]Multi-Field'!$E$41=[1]Lists!BF3,'[1]Multi-Field'!$F$40="Drained"),BI3,IF(AND('[1]Multi-Field'!$E$40=[1]Lists!BF3,'[1]Multi-Field'!$F$40="undrained"),BH3,""))</f>
        <v/>
      </c>
      <c r="CX3" s="409" t="str">
        <f>IF(AND('[1]Multi-Field'!$E$42=[1]Lists!BF3,'[1]Multi-Field'!$F$42="Drained"),BI3,IF(AND('[1]Multi-Field'!$E$42=[1]Lists!BF3,'[1]Multi-Field'!$F$42="undrained"),BH3,""))</f>
        <v/>
      </c>
      <c r="CY3" s="409" t="str">
        <f>IF(AND('[1]Multi-Field'!$E$43=[1]Lists!BF3,'[1]Multi-Field'!$F$43="Drained"),BI3,IF(AND('[1]Multi-Field'!$E$43=[1]Lists!BF3,'[1]Multi-Field'!$F$43="undrained"),BH3,""))</f>
        <v/>
      </c>
      <c r="CZ3" s="409" t="str">
        <f>IF(AND('[1]Multi-Field'!$E$44=[1]Lists!BF3,'[1]Multi-Field'!$F$44="Drained"),BI3,IF(AND('[1]Multi-Field'!$E$44=[1]Lists!BF3,'[1]Multi-Field'!$F$44="undrained"),BH3,""))</f>
        <v/>
      </c>
      <c r="DA3" s="409" t="str">
        <f>IF(AND('[1]Multi-Field'!$E$45=[1]Lists!BF3,'[1]Multi-Field'!$F$45="Drained"),BI3,IF(AND('[1]Multi-Field'!$E$45=[1]Lists!BF3,'[1]Multi-Field'!$F$45="undrained"),BH3,""))</f>
        <v/>
      </c>
      <c r="DB3" s="409" t="str">
        <f>IF(AND('[1]Multi-Field'!$E$46=[1]Lists!BF3,'[1]Multi-Field'!$F$46="Drained"),BI3,IF(AND('[1]Multi-Field'!$E$46=[1]Lists!BF3,'[1]Multi-Field'!$F$46="undrained"),BH3,""))</f>
        <v/>
      </c>
      <c r="DC3" s="409" t="str">
        <f>IF(AND('[1]Multi-Field'!$E$47=[1]Lists!BF3,'[1]Multi-Field'!$F$47="Drained"),BI3,IF(AND('[1]Multi-Field'!$E$47=[1]Lists!BF3,'[1]Multi-Field'!$F$47="undrained"),BH3,""))</f>
        <v/>
      </c>
      <c r="DD3" s="409" t="str">
        <f>IF(AND('[1]Multi-Field'!$E$48=[1]Lists!BF3,'[1]Multi-Field'!$F$48="Drained"),BI3,IF(AND('[1]Multi-Field'!$E$48=[1]Lists!BF3,'[1]Multi-Field'!$F$48="undrained"),BH3,""))</f>
        <v/>
      </c>
      <c r="DE3" s="409" t="str">
        <f>IF(AND('[1]Multi-Field'!$E$49=[1]Lists!BF3,'[1]Multi-Field'!$F$49="Drained"),BI3,IF(AND('[1]Multi-Field'!$E$49=[1]Lists!BF3,'[1]Multi-Field'!$F$9="undrained"),BH3,""))</f>
        <v/>
      </c>
      <c r="DF3" s="409" t="str">
        <f>IF(AND('[1]Multi-Field'!$E$50=[1]Lists!BF3,'[1]Multi-Field'!$F$50="Drained"),BI3,IF(AND('[1]Multi-Field'!$E$50=[1]Lists!BF3,'[1]Multi-Field'!$F$50="undrained"),BH3,""))</f>
        <v/>
      </c>
      <c r="DG3" s="409" t="str">
        <f>IF(AND('[1]Multi-Field'!$E$51=[1]Lists!BF3,'[1]Multi-Field'!$F$51="Drained"),BI3,IF(AND('[1]Multi-Field'!$E$51=[1]Lists!BF3,'[1]Multi-Field'!$F$51="undrained"),BH3,""))</f>
        <v/>
      </c>
      <c r="DH3" s="409" t="str">
        <f>IF(AND('[1]Multi-Field'!$E$52=[1]Lists!BF3,'[1]Multi-Field'!$F$52="Drained"),BI3,IF(AND('[1]Multi-Field'!$E$52=[1]Lists!BF3,'[1]Multi-Field'!$F$52="undrained"),BH3,""))</f>
        <v/>
      </c>
      <c r="DI3" s="409" t="str">
        <f>IF(AND('[1]Multi-Field'!$E$53=[1]Lists!BF3,'[1]Multi-Field'!$F$53="Drained"),BI3,IF(AND('[1]Multi-Field'!$E$53=[1]Lists!BF3,'[1]Multi-Field'!$F$53="undrained"),BH3,""))</f>
        <v/>
      </c>
      <c r="DJ3" s="409" t="str">
        <f>IF(AND('[1]Multi-Field'!$E$54=[1]Lists!BF3,'[1]Multi-Field'!$F$54="Drained"),BI3,IF(AND('[1]Multi-Field'!$E$54=[1]Lists!BF3,'[1]Multi-Field'!$F$54="undrained"),BH3,""))</f>
        <v/>
      </c>
      <c r="DK3" s="409" t="str">
        <f>IF(AND('[1]Multi-Field'!$E$55=[1]Lists!BF3,'[1]Multi-Field'!$F$55="Drained"),BI3,IF(AND('[1]Multi-Field'!$E$55=[1]Lists!BF3,'[1]Multi-Field'!$F$55="undrained"),BH3,""))</f>
        <v/>
      </c>
      <c r="DL3" s="409" t="str">
        <f>IF(AND('[1]Multi-Field'!$E$56=[1]Lists!BF3,'[1]Multi-Field'!$F$56="Drained"),BI3,IF(AND('[1]Multi-Field'!$E$56=[1]Lists!BF3,'[1]Multi-Field'!$F$56="undrained"),BH3,""))</f>
        <v/>
      </c>
      <c r="DM3" s="409" t="str">
        <f>IF(AND('[1]Multi-Field'!$E$57=[1]Lists!BF3,'[1]Multi-Field'!$F$57="Drained"),BI3,IF(AND('[1]Multi-Field'!$E$57=[1]Lists!BF3,'[1]Multi-Field'!$F$57="undrained"),BH3,""))</f>
        <v/>
      </c>
      <c r="DN3" s="409" t="str">
        <f>IF(AND('[1]Multi-Field'!$E$58=[1]Lists!BF3,'[1]Multi-Field'!$F$58="Drained"),BI3,IF(AND('[1]Multi-Field'!$E$58=[1]Lists!BF3,'[1]Multi-Field'!$F$58="undrained"),BH3,""))</f>
        <v/>
      </c>
      <c r="DO3" s="409" t="str">
        <f>IF(AND('[1]Multi-Field'!$E$59=[1]Lists!BF3,'[1]Multi-Field'!$F$59="Drained"),BI3,IF(AND('[1]Multi-Field'!$E$59=[1]Lists!BF3,'[1]Multi-Field'!$F$59="undrained"),BH3,""))</f>
        <v/>
      </c>
      <c r="DP3" s="409" t="str">
        <f>IF(AND('[1]Multi-Field'!$E$60=[1]Lists!BF3,'[1]Multi-Field'!$F$60="Drained"),BI3,IF(AND('[1]Multi-Field'!$E$60=[1]Lists!BF3,'[1]Multi-Field'!$F$60="undrained"),BH3,""))</f>
        <v/>
      </c>
      <c r="DQ3" s="409" t="str">
        <f>IF(AND('[1]Multi-Field'!$E$61=[1]Lists!BF3,'[1]Multi-Field'!$F$61="Drained"),BI3,IF(AND('[1]Multi-Field'!$E$61=[1]Lists!BF3,'[1]Multi-Field'!$F$61="undrained"),BH3,""))</f>
        <v/>
      </c>
      <c r="DR3" s="409" t="str">
        <f>IF(AND('[1]Multi-Field'!$E$62=[1]Lists!BF3,'[1]Multi-Field'!$F$62="Drained"),BI3,IF(AND('[1]Multi-Field'!$E$62=[1]Lists!BF3,'[1]Multi-Field'!$F$62="undrained"),BH3,""))</f>
        <v/>
      </c>
      <c r="DS3" s="409" t="str">
        <f>IF(AND('[1]Multi-Field'!$E$63=[1]Lists!BF3,'[1]Multi-Field'!$F$63="Drained"),BI3,IF(AND('[1]Multi-Field'!$E$63=[1]Lists!BF3,'[1]Multi-Field'!$F$63="undrained"),BH3,""))</f>
        <v/>
      </c>
      <c r="DT3" s="409" t="str">
        <f>IF(AND('[1]Multi-Field'!$E$64=[1]Lists!BF3,'[1]Multi-Field'!$F$64="Drained"),BI3,IF(AND('[1]Multi-Field'!$E$64=[1]Lists!BF3,'[1]Multi-Field'!$F$64="undrained"),BH3,""))</f>
        <v/>
      </c>
      <c r="DU3" s="409" t="str">
        <f>IF(AND('[1]Multi-Field'!$E$65=[1]Lists!BF3,'[1]Multi-Field'!$F$65="Drained"),BI3,IF(AND('[1]Multi-Field'!$E$65=[1]Lists!BF3,'[1]Multi-Field'!$F$65="undrained"),BH3,""))</f>
        <v/>
      </c>
      <c r="DV3" s="409" t="str">
        <f>IF(AND('[1]Multi-Field'!$E$66=[1]Lists!BF3,'[1]Multi-Field'!$F$66="Drained"),BI3,IF(AND('[1]Multi-Field'!$E$66=[1]Lists!BF3,'[1]Multi-Field'!$F$66="undrained"),BH3,""))</f>
        <v/>
      </c>
      <c r="DW3" s="409" t="str">
        <f>IF(AND('[1]Multi-Field'!$E$67=[1]Lists!BF3,'[1]Multi-Field'!$F$67="Drained"),BI3,IF(AND('[1]Multi-Field'!$E$67=[1]Lists!BF3,'[1]Multi-Field'!$F$67="undrained"),BH3,""))</f>
        <v/>
      </c>
      <c r="DX3" s="409" t="str">
        <f>IF(AND('[1]Multi-Field'!$E$68=[1]Lists!BF3,'[1]Multi-Field'!$F$68="Drained"),BI3,IF(AND('[1]Multi-Field'!$E$68=[1]Lists!BF3,'[1]Multi-Field'!$F$68="undrained"),BH3,""))</f>
        <v/>
      </c>
      <c r="DY3" s="409" t="str">
        <f>IF(AND('[1]Multi-Field'!$E$69=[1]Lists!BF3,'[1]Multi-Field'!$F$69="Drained"),BI3,IF(AND('[1]Multi-Field'!$E$69=[1]Lists!BF3,'[1]Multi-Field'!$F$69="undrained"),BH3,""))</f>
        <v/>
      </c>
      <c r="DZ3" s="409" t="str">
        <f>IF(AND('[1]Multi-Field'!$E$70=[1]Lists!BF3,'[1]Multi-Field'!$F$70="Drained"),BI3,IF(AND('[1]Multi-Field'!$E$70=[1]Lists!BF3,'[1]Multi-Field'!$F$70="undrained"),BH3,""))</f>
        <v/>
      </c>
      <c r="EA3" s="409" t="str">
        <f>IF(AND('[1]Multi-Field'!$E$71=[1]Lists!BF3,'[1]Multi-Field'!$F$71="Drained"),BI3,IF(AND('[1]Multi-Field'!$E$71=[1]Lists!BF3,'[1]Multi-Field'!$F$71="undrained"),BH3,""))</f>
        <v/>
      </c>
      <c r="EB3" s="409" t="str">
        <f>IF(AND('[1]Multi-Field'!$E$72=[1]Lists!BF3,'[1]Multi-Field'!$F$72="Drained"),BI3,IF(AND('[1]Multi-Field'!$E$72=[1]Lists!BF3,'[1]Multi-Field'!$F$72="undrained"),BH3,""))</f>
        <v/>
      </c>
      <c r="EC3" s="409" t="str">
        <f>IF(AND('[1]Multi-Field'!$E$73=[1]Lists!BF3,'[1]Multi-Field'!$F$73="Drained"),BI3,IF(AND('[1]Multi-Field'!$E$73=[1]Lists!BF3,'[1]Multi-Field'!$F$73="undrained"),BH3,""))</f>
        <v/>
      </c>
      <c r="ED3" s="409" t="str">
        <f>IF(AND('[1]Multi-Field'!$E$74=[1]Lists!BF3,'[1]Multi-Field'!$F$74="Drained"),BI3,IF(AND('[1]Multi-Field'!$E$74=[1]Lists!BF3,'[1]Multi-Field'!$F$74="undrained"),BH3,""))</f>
        <v/>
      </c>
      <c r="EE3" s="409" t="str">
        <f>IF(AND('[1]Multi-Field'!$E$75=[1]Lists!BF3,'[1]Multi-Field'!$F$75="Drained"),BI3,IF(AND('[1]Multi-Field'!$E$75=[1]Lists!BF3,'[1]Multi-Field'!$F$75="undrained"),BH3,""))</f>
        <v/>
      </c>
      <c r="EF3" s="409" t="str">
        <f>IF(AND('[1]Multi-Field'!$E$76=[1]Lists!BF3,'[1]Multi-Field'!$F$76="Drained"),BI3,IF(AND('[1]Multi-Field'!$E$76=[1]Lists!BF3,'[1]Multi-Field'!$F$6="undrained"),BH3,""))</f>
        <v/>
      </c>
      <c r="EG3" s="409" t="str">
        <f>IF(AND('[1]Multi-Field'!$E$77=[1]Lists!BF3,'[1]Multi-Field'!$F$77="Drained"),BI3,IF(AND('[1]Multi-Field'!$E$77=[1]Lists!BF3,'[1]Multi-Field'!$F$77="undrained"),BH3,""))</f>
        <v/>
      </c>
      <c r="EH3" s="409" t="str">
        <f>IF(AND('[1]Multi-Field'!$E$78=[1]Lists!BF3,'[1]Multi-Field'!$F$78="Drained"),BI3,IF(AND('[1]Multi-Field'!$E$78=[1]Lists!BF3,'[1]Multi-Field'!$F$78="undrained"),BH3,""))</f>
        <v/>
      </c>
      <c r="EI3" s="409" t="str">
        <f>IF(AND('[1]Multi-Field'!$E$79=[1]Lists!BF3,'[1]Multi-Field'!$F$79="Drained"),BI3,IF(AND('[1]Multi-Field'!$E$79=[1]Lists!BF3,'[1]Multi-Field'!$F$79="undrained"),BH3,""))</f>
        <v/>
      </c>
      <c r="EJ3" s="409" t="str">
        <f>IF(AND('[1]Multi-Field'!$E$80=[1]Lists!BF3,'[1]Multi-Field'!$F$80="Drained"),BI3,IF(AND('[1]Multi-Field'!$E$80=[1]Lists!BF3,'[1]Multi-Field'!$F$80="undrained"),BH3,""))</f>
        <v/>
      </c>
      <c r="EK3" s="409" t="str">
        <f>IF(AND('[1]Multi-Field'!$E$81=[1]Lists!BF3,'[1]Multi-Field'!$F$81="Drained"),BI3,IF(AND('[1]Multi-Field'!$E$81=[1]Lists!BF3,'[1]Multi-Field'!$F$81="undrained"),BH3,""))</f>
        <v/>
      </c>
      <c r="EL3" s="409" t="str">
        <f>IF(AND('[1]Multi-Field'!$E$82=[1]Lists!BF3,'[1]Multi-Field'!$F$82="Drained"),BI3,IF(AND('[1]Multi-Field'!$E$82=[1]Lists!BF3,'[1]Multi-Field'!$F$82="undrained"),BH3,""))</f>
        <v/>
      </c>
      <c r="EM3" s="409" t="str">
        <f>IF(AND('[1]Multi-Field'!$E$83=[1]Lists!BF3,'[1]Multi-Field'!$F$83="Drained"),BI3,IF(AND('[1]Multi-Field'!$E$83=[1]Lists!BF3,'[1]Multi-Field'!$F$83="undrained"),BH3,""))</f>
        <v/>
      </c>
      <c r="EN3" s="409" t="str">
        <f>IF(AND('[1]Multi-Field'!$E$84=[1]Lists!BF3,'[1]Multi-Field'!$F$84="Drained"),BI3,IF(AND('[1]Multi-Field'!$E$84=[1]Lists!BF3,'[1]Multi-Field'!$F$84="undrained"),BH3,""))</f>
        <v/>
      </c>
      <c r="EO3" s="409" t="str">
        <f>IF(AND('[1]Multi-Field'!$E$85=[1]Lists!BF3,'[1]Multi-Field'!$F$85="Drained"),BI3,IF(AND('[1]Multi-Field'!$E$85=[1]Lists!BF3,'[1]Multi-Field'!$F$85="undrained"),BH3,""))</f>
        <v/>
      </c>
      <c r="EP3" s="409" t="str">
        <f>IF(AND('[1]Multi-Field'!$E$86=[1]Lists!BF3,'[1]Multi-Field'!$F$86="Drained"),BI3,IF(AND('[1]Multi-Field'!$E$86=[1]Lists!BF3,'[1]Multi-Field'!$F$86="undrained"),BH3,""))</f>
        <v/>
      </c>
      <c r="EQ3" s="409" t="str">
        <f>IF(AND('[1]Multi-Field'!$E$87=[1]Lists!BF3,'[1]Multi-Field'!$F$87="Drained"),BI3,IF(AND('[1]Multi-Field'!$E$87=[1]Lists!BF3,'[1]Multi-Field'!$F$87="undrained"),BH3,""))</f>
        <v/>
      </c>
      <c r="ER3" s="409" t="str">
        <f>IF(AND('[1]Multi-Field'!$E$88=[1]Lists!BF3,'[1]Multi-Field'!$F$88="Drained"),BI3,IF(AND('[1]Multi-Field'!$E$88=[1]Lists!BF3,'[1]Multi-Field'!$F$88="undrained"),BH3,""))</f>
        <v/>
      </c>
      <c r="ES3" s="409" t="str">
        <f>IF(AND('[1]Multi-Field'!$E$89=[1]Lists!BF3,'[1]Multi-Field'!$F$89="Drained"),BI3,IF(AND('[1]Multi-Field'!$E$89=[1]Lists!BF3,'[1]Multi-Field'!$F$89="undrained"),BH3,""))</f>
        <v/>
      </c>
      <c r="ET3" s="409" t="str">
        <f>IF(AND('[1]Multi-Field'!$E$90=[1]Lists!BF3,'[1]Multi-Field'!$F$90="Drained"),BI3,IF(AND('[1]Multi-Field'!$E$90=[1]Lists!BF3,'[1]Multi-Field'!$F$90="undrained"),BH3,""))</f>
        <v/>
      </c>
      <c r="EU3" s="409" t="str">
        <f>IF(AND('[1]Multi-Field'!$E$91=[1]Lists!BF3,'[1]Multi-Field'!$F$91="Drained"),BI3,IF(AND('[1]Multi-Field'!$E$91=[1]Lists!BF3,'[1]Multi-Field'!$F$91="undrained"),BH3,""))</f>
        <v/>
      </c>
      <c r="EV3" s="409" t="str">
        <f>IF(AND('[1]Multi-Field'!$E$92=[1]Lists!BF3,'[1]Multi-Field'!$F$92="Drained"),BI3,IF(AND('[1]Multi-Field'!$E$92=[1]Lists!BF3,'[1]Multi-Field'!$F$92="undrained"),BH3,""))</f>
        <v/>
      </c>
      <c r="EW3" s="409" t="str">
        <f>IF(AND('[1]Multi-Field'!$E$93=[1]Lists!BF3,'[1]Multi-Field'!$F$93="Drained"),BI3,IF(AND('[1]Multi-Field'!$E$93=[1]Lists!BF3,'[1]Multi-Field'!$F$93="undrained"),BH3,""))</f>
        <v/>
      </c>
      <c r="EX3" s="409" t="str">
        <f>IF(AND('[1]Multi-Field'!$E$94=[1]Lists!BF3,'[1]Multi-Field'!$F$94="Drained"),BI3,IF(AND('[1]Multi-Field'!$E$94=[1]Lists!BF3,'[1]Multi-Field'!$F$94="undrained"),BH3,""))</f>
        <v/>
      </c>
      <c r="EY3" s="409" t="str">
        <f>IF(AND('[1]Multi-Field'!$E$95=[1]Lists!BF3,'[1]Multi-Field'!$F$95="Drained"),BI3,IF(AND('[1]Multi-Field'!$E$95=[1]Lists!BF3,'[1]Multi-Field'!$F$95="undrained"),BH3,""))</f>
        <v/>
      </c>
      <c r="EZ3" s="409" t="str">
        <f>IF(AND('[1]Multi-Field'!$E$96=[1]Lists!BF3,'[1]Multi-Field'!$F$96="Drained"),BI3,IF(AND('[1]Multi-Field'!$E$96=[1]Lists!BF3,'[1]Multi-Field'!$F$96="undrained"),BH3,""))</f>
        <v/>
      </c>
      <c r="FA3" s="409" t="str">
        <f>IF(AND('[1]Multi-Field'!$E$97=[1]Lists!BF3,'[1]Multi-Field'!$F$97="Drained"),BI3,IF(AND('[1]Multi-Field'!$E$97=[1]Lists!BF3,'[1]Multi-Field'!$F$97="undrained"),BH3,""))</f>
        <v/>
      </c>
      <c r="FB3" s="409" t="str">
        <f>IF(AND('[1]Multi-Field'!$E$98=[1]Lists!BF3,'[1]Multi-Field'!$F$98="Drained"),BI3,IF(AND('[1]Multi-Field'!$E$98=[1]Lists!BF3,'[1]Multi-Field'!$F$98="undrained"),BH3,""))</f>
        <v/>
      </c>
      <c r="FC3" s="409" t="str">
        <f>IF(AND('[1]Multi-Field'!$E$99=[1]Lists!BF3,'[1]Multi-Field'!$F$99="Drained"),BI3,IF(AND('[1]Multi-Field'!$E$99=[1]Lists!BF3,'[1]Multi-Field'!$F$99="undrained"),BH3,""))</f>
        <v/>
      </c>
      <c r="FD3" s="409" t="str">
        <f>IF(AND('[1]Multi-Field'!$E$100=[1]Lists!BF3,'[1]Multi-Field'!$F$100="Drained"),BI3,IF(AND('[1]Multi-Field'!$E$100=[1]Lists!BF3,'[1]Multi-Field'!$F$100="undrained"),BH3,""))</f>
        <v/>
      </c>
      <c r="FE3" s="409" t="str">
        <f>IF(AND('[1]Multi-Field'!$E$101=[1]Lists!BF3,'[1]Multi-Field'!$F$101="Drained"),BI3,IF(AND('[1]Multi-Field'!$E$101=[1]Lists!BF3,'[1]Multi-Field'!$F$101="undrained"),BH3,""))</f>
        <v/>
      </c>
      <c r="FF3" s="409" t="str">
        <f>IF(AND('[1]Multi-Field'!$E$102=[1]Lists!BF3,'[1]Multi-Field'!$F$102="Drained"),BI3,IF(AND('[1]Multi-Field'!$E$102=[1]Lists!BF3,'[1]Multi-Field'!$F$102="undrained"),BH3,""))</f>
        <v/>
      </c>
      <c r="FG3" s="409" t="str">
        <f>IF(AND('[1]Multi-Field'!$E$103=[1]Lists!BF3,'[1]Multi-Field'!$F$103="Drained"),BI3,IF(AND('[1]Multi-Field'!$E$103=[1]Lists!BF3,'[1]Multi-Field'!$F$103="undrained"),BH3,""))</f>
        <v/>
      </c>
      <c r="FH3" s="409" t="str">
        <f>IF(AND('[1]Multi-Field'!$E$104=[1]Lists!BF3,'[1]Multi-Field'!$F$104="Drained"),BI3,IF(AND('[1]Multi-Field'!$E$104=[1]Lists!BF3,'[1]Multi-Field'!$F$104="undrained"),BH3,""))</f>
        <v/>
      </c>
      <c r="FI3" s="409" t="str">
        <f>IF(AND('[1]Multi-Field'!$E$105=[1]Lists!BF3,'[1]Multi-Field'!$F$105="Drained"),BI3,IF(AND('[1]Multi-Field'!$E$105=[1]Lists!BF3,'[1]Multi-Field'!$F$105="undrained"),BH3,""))</f>
        <v/>
      </c>
      <c r="FJ3" s="409" t="str">
        <f>IF(AND('[1]Multi-Field'!$E$106=[1]Lists!BF3,'[1]Multi-Field'!$F$106="Drained"),BI3,IF(AND('[1]Multi-Field'!$E$106=[1]Lists!BF3,'[1]Multi-Field'!$F$106="undrained"),BH3,""))</f>
        <v/>
      </c>
      <c r="FK3" s="409" t="str">
        <f>IF(AND('[1]Multi-Field'!$E$107=[1]Lists!BF3,'[1]Multi-Field'!$F$107="Drained"),BI3,IF(AND('[1]Multi-Field'!$E$107=[1]Lists!BF3,'[1]Multi-Field'!$F$107="undrained"),BH3,""))</f>
        <v/>
      </c>
      <c r="FL3" s="409" t="str">
        <f>IF(AND('[1]Multi-Field'!$E$108=[1]Lists!BF3,'[1]Multi-Field'!$F$108="Drained"),BI3,IF(AND('[1]Multi-Field'!$E$108=[1]Lists!BF3,'[1]Multi-Field'!$F$108="undrained"),BH3,""))</f>
        <v/>
      </c>
      <c r="FM3" s="409" t="str">
        <f>IF(AND('[1]Multi-Field'!$E$109=[1]Lists!BF3,'[1]Multi-Field'!$F$109="Drained"),BI3,IF(AND('[1]Multi-Field'!$E$109=[1]Lists!BF3,'[1]Multi-Field'!$F$109="undrained"),BH3,""))</f>
        <v/>
      </c>
      <c r="FN3" s="409" t="str">
        <f>IF(AND('[1]Multi-Field'!$E$110=[1]Lists!BF3,'[1]Multi-Field'!$F$110="Drained"),BI3,IF(AND('[1]Multi-Field'!$E$110=[1]Lists!BF3,'[1]Multi-Field'!$F$110="undrained"),BH3,""))</f>
        <v/>
      </c>
      <c r="FO3" s="409" t="str">
        <f>IF(AND('[1]Multi-Field'!$E$111=[1]Lists!BF3,'[1]Multi-Field'!$F$111="Drained"),BI3,IF(AND('[1]Multi-Field'!$E$111=[1]Lists!BF3,'[1]Multi-Field'!$F$111="undrained"),BH3,""))</f>
        <v/>
      </c>
      <c r="FP3" s="409" t="str">
        <f>IF(AND('[1]Multi-Field'!$E$112=[1]Lists!BF3,'[1]Multi-Field'!$F$112="Drained"),BI3,IF(AND('[1]Multi-Field'!$E$112=[1]Lists!BF3,'[1]Multi-Field'!$F$112="undrained"),BH3,""))</f>
        <v/>
      </c>
      <c r="FQ3" s="409" t="str">
        <f>IF(AND('[1]Multi-Field'!$E$113=[1]Lists!BF3,'[1]Multi-Field'!$F$113="Drained"),BI3,IF(AND('[1]Multi-Field'!$E$113=[1]Lists!BF3,'[1]Multi-Field'!$F$113="undrained"),BH3,""))</f>
        <v/>
      </c>
      <c r="FR3" s="409" t="str">
        <f>IF(AND('[1]Multi-Field'!$E$114=[1]Lists!BF3,'[1]Multi-Field'!$F$114="Drained"),BI3,IF(AND('[1]Multi-Field'!$E$114=[1]Lists!BF3,'[1]Multi-Field'!$F$114="undrained"),BH3,""))</f>
        <v/>
      </c>
      <c r="FS3" s="409" t="str">
        <f>IF(AND('[1]Multi-Field'!$E$115=[1]Lists!BF3,'[1]Multi-Field'!$F$115="Drained"),BI3,IF(AND('[1]Multi-Field'!$E$115=[1]Lists!BF3,'[1]Multi-Field'!$F$115="undrained"),BH3,""))</f>
        <v/>
      </c>
      <c r="FT3" s="409" t="str">
        <f>IF(AND('[1]Multi-Field'!$E$116=[1]Lists!BF3,'[1]Multi-Field'!$F$116="Drained"),BI3,IF(AND('[1]Multi-Field'!$E$116=[1]Lists!BF3,'[1]Multi-Field'!$F$116="undrained"),BH3,""))</f>
        <v/>
      </c>
      <c r="FU3" s="409" t="str">
        <f>IF(AND('[1]Multi-Field'!$E$117=[1]Lists!BF3,'[1]Multi-Field'!$F$117="Drained"),BI3,IF(AND('[1]Multi-Field'!$E$117=[1]Lists!BF3,'[1]Multi-Field'!$F$117="undrained"),BH3,""))</f>
        <v/>
      </c>
      <c r="FV3" s="409" t="str">
        <f>IF(AND('[1]Multi-Field'!$E$118=[1]Lists!BF3,'[1]Multi-Field'!$F$118="Drained"),BI3,IF(AND('[1]Multi-Field'!$E$118=[1]Lists!BF3,'[1]Multi-Field'!$F$118="undrained"),BH3,""))</f>
        <v/>
      </c>
      <c r="FW3" s="409" t="str">
        <f>IF(AND('[1]Multi-Field'!$E$119=[1]Lists!BF3,'[1]Multi-Field'!$F$119="Drained"),BI3,IF(AND('[1]Multi-Field'!$E$119=[1]Lists!BF3,'[1]Multi-Field'!$F$119="undrained"),BH3,""))</f>
        <v/>
      </c>
      <c r="FX3" s="409" t="str">
        <f>IF(AND('[1]Multi-Field'!$E$120=[1]Lists!BF3,'[1]Multi-Field'!$F$120="Drained"),BI3,IF(AND('[1]Multi-Field'!$E$120=[1]Lists!BF3,'[1]Multi-Field'!$F$120="undrained"),BH3,""))</f>
        <v/>
      </c>
      <c r="FZ3" t="s">
        <v>788</v>
      </c>
      <c r="GC3" s="2" t="s">
        <v>1785</v>
      </c>
      <c r="GF3" s="413"/>
    </row>
    <row r="4" spans="1:203" ht="13.5" customHeight="1">
      <c r="A4" s="7" t="s">
        <v>91</v>
      </c>
      <c r="B4" t="s">
        <v>728</v>
      </c>
      <c r="C4" s="7"/>
      <c r="D4" s="8">
        <v>75</v>
      </c>
      <c r="E4" s="8">
        <f t="shared" si="0"/>
        <v>75</v>
      </c>
      <c r="F4" s="8">
        <f t="shared" si="1"/>
        <v>75</v>
      </c>
      <c r="G4" s="8">
        <v>75</v>
      </c>
      <c r="H4" s="8">
        <v>70</v>
      </c>
      <c r="I4" s="8">
        <f>ROUND((H4+(K4-H4)*1/3),0)</f>
        <v>70</v>
      </c>
      <c r="J4" s="8">
        <f>ROUND((H4+(K4-H4)*2/3),0)</f>
        <v>70</v>
      </c>
      <c r="K4" s="8">
        <v>70</v>
      </c>
      <c r="L4" s="8">
        <v>75</v>
      </c>
      <c r="M4" s="8">
        <f t="shared" si="2"/>
        <v>75</v>
      </c>
      <c r="N4" s="8">
        <f t="shared" si="3"/>
        <v>75</v>
      </c>
      <c r="O4" s="8">
        <v>75</v>
      </c>
      <c r="P4" s="4" t="s">
        <v>57</v>
      </c>
      <c r="Q4" s="79" t="s">
        <v>896</v>
      </c>
      <c r="R4" s="4" t="s">
        <v>4</v>
      </c>
      <c r="S4" s="4" t="s">
        <v>14</v>
      </c>
      <c r="U4" s="4" t="s">
        <v>22</v>
      </c>
      <c r="V4" s="4" t="s">
        <v>38</v>
      </c>
      <c r="W4" s="3" t="s">
        <v>49</v>
      </c>
      <c r="X4" s="9" t="s">
        <v>51</v>
      </c>
      <c r="Y4" s="9" t="s">
        <v>49</v>
      </c>
      <c r="Z4" s="42" t="s">
        <v>954</v>
      </c>
      <c r="AC4" t="s">
        <v>790</v>
      </c>
      <c r="AD4" s="4" t="s">
        <v>1134</v>
      </c>
      <c r="AE4" s="12" t="s">
        <v>999</v>
      </c>
      <c r="AG4" s="12" t="s">
        <v>1088</v>
      </c>
      <c r="AI4" s="273" t="s">
        <v>1159</v>
      </c>
      <c r="AJ4" s="274" t="e">
        <f>#VALUE!</f>
        <v>#VALUE!</v>
      </c>
      <c r="AK4" s="274" t="e">
        <f>#VALUE!</f>
        <v>#VALUE!</v>
      </c>
      <c r="AL4" s="274" t="e">
        <f>IF(AK4="","",IF('[1]Single Field'!#REF!=20,10,IF(AK4-30&lt;0,0,AK4-30)))</f>
        <v>#VALUE!</v>
      </c>
      <c r="AM4" s="274" t="e">
        <f>#VALUE!</f>
        <v>#VALUE!</v>
      </c>
      <c r="AN4" s="274" t="e">
        <f>IF(AM4="","",IF(AM4-35&lt;1,0,AM4-35))</f>
        <v>#VALUE!</v>
      </c>
      <c r="AO4" s="274" t="e">
        <f>#VALUE!</f>
        <v>#VALUE!</v>
      </c>
      <c r="AP4" s="274" t="e">
        <f>#VALUE!</f>
        <v>#VALUE!</v>
      </c>
      <c r="AQ4" s="274" t="e">
        <f>#VALUE!</f>
        <v>#VALUE!</v>
      </c>
      <c r="AR4" s="274" t="e">
        <f>#VALUE!</f>
        <v>#VALUE!</v>
      </c>
      <c r="AS4" s="274" t="e">
        <f>IF(AR4="","",IF('[1]Single Field'!#REF!&gt;9,0,AR4-15))</f>
        <v>#VALUE!</v>
      </c>
      <c r="AT4" s="274" t="e">
        <f>#VALUE!</f>
        <v>#VALUE!</v>
      </c>
      <c r="AU4" s="274" t="e">
        <f>#VALUE!</f>
        <v>#VALUE!</v>
      </c>
      <c r="AV4" s="274" t="e">
        <f>IF(AU4="","",IF('[1]Single Field'!#REF!=9&gt;9,0,AU4-35))</f>
        <v>#VALUE!</v>
      </c>
      <c r="AW4" s="274" t="e">
        <f>#VALUE!</f>
        <v>#VALUE!</v>
      </c>
      <c r="AX4" s="274" t="e">
        <f>IF(AW4="","",IF(AW4=0,40,AW4+35))</f>
        <v>#VALUE!</v>
      </c>
      <c r="AY4" s="274" t="e">
        <f>IF('[1]Single Field'!#REF!="","",IF('[1]Single Field'!#REF!&lt;1,100,IF('[1]Single Field'!#REF!=1,75,IF('[1]Single Field'!#REF!=2,50,IF('[1]Single Field'!#REF!=3,25,IF('[1]Single Field'!#REF!&gt;3,0,""))))))</f>
        <v>#REF!</v>
      </c>
      <c r="AZ4" s="274" t="e">
        <f>IF(AY4="","",IF(AY4=0,0,AY4-25))</f>
        <v>#REF!</v>
      </c>
      <c r="BA4" s="274" t="e">
        <f>#VALUE!</f>
        <v>#VALUE!</v>
      </c>
      <c r="BB4" s="274" t="e">
        <f>IF(BA4="","",IF(AND('[1]Single Field'!#REF!&lt;40,'[1]Single Field'!#REF!&gt;9),40,IF('[1]Single Field'!#REF!&gt;39,0,BA4+5)))</f>
        <v>#VALUE!</v>
      </c>
      <c r="BC4" s="275">
        <f>SUMIF(AJ5:BB5,"x",AJ4:BB5)</f>
        <v>0</v>
      </c>
      <c r="BD4" s="281">
        <v>0.23</v>
      </c>
      <c r="BE4" s="281">
        <v>0.53</v>
      </c>
      <c r="BF4" s="411" t="s">
        <v>1172</v>
      </c>
      <c r="BG4" s="412">
        <v>4</v>
      </c>
      <c r="BH4" s="412">
        <v>4</v>
      </c>
      <c r="BI4" s="412">
        <v>4</v>
      </c>
      <c r="BJ4" s="409" t="e">
        <f>IF(AND('[1]Single Field'!#REF!=[1]Lists!BF4,'[1]Single Field'!#REF!="Drained"),"x",IF(AND('[1]Single Field'!#REF!=[1]Lists!BF4,'[1]Single Field'!#REF!="Undrained"),O,""))</f>
        <v>#REF!</v>
      </c>
      <c r="BK4" s="409" t="str">
        <f>IF(AND('[1]Multi-Field'!$E$3=[1]Lists!BF4,'[1]Multi-Field'!$F$3="Drained"),BI4,IF(AND('[1]Multi-Field'!$E$3=BF4,'[1]Multi-Field'!$F$3="undrained"),BH4,""))</f>
        <v/>
      </c>
      <c r="BL4" s="409" t="str">
        <f>IF(AND('[1]Multi-Field'!$E$4=BF4,'[1]Multi-Field'!$F$4="Drained"),BI4,IF(AND('[1]Multi-Field'!$E$4=BF4,'[1]Multi-Field'!$F$4="undrained"),BH4,""))</f>
        <v/>
      </c>
      <c r="BM4" s="409">
        <f>IF(AND('[1]Multi-Field'!$E$5=BF4,'[1]Multi-Field'!$F$5="Drained"),BI4,IF(AND('[1]Multi-Field'!$E$5=BF4,'[1]Multi-Field'!$F$5="undrained"),BH4,""))</f>
        <v>4</v>
      </c>
      <c r="BN4" s="409" t="str">
        <f>IF(AND('[1]Multi-Field'!$E$6=BF4,'[1]Multi-Field'!$F$6="Drained"),BI4,IF(AND('[1]Multi-Field'!$E$6=BF4,'[1]Multi-Field'!$F$6="undrained"),BH4,""))</f>
        <v/>
      </c>
      <c r="BO4" s="409" t="str">
        <f>IF(AND('[1]Multi-Field'!$E$7=BF4,'[1]Multi-Field'!$F$7="Drained"),BI4,IF(AND('[1]Multi-Field'!$E$7=BF4,'[1]Multi-Field'!$F$7="undrained"),BH4,""))</f>
        <v/>
      </c>
      <c r="BP4" s="409" t="str">
        <f>IF(AND('[1]Multi-Field'!$E$8=BF4,'[1]Multi-Field'!$F$8="Drained"),BI4,IF(AND('[1]Multi-Field'!$E$8=BF4,'[1]Multi-Field'!$F$8="undrained"),BH4,""))</f>
        <v/>
      </c>
      <c r="BQ4" s="409" t="str">
        <f>IF(AND('[1]Multi-Field'!$E$9=BF4,'[1]Multi-Field'!$F$9="Drained"),BI4,IF(AND('[1]Multi-Field'!$E$9=BF4,'[1]Multi-Field'!$F$9="undrained"),BH4,""))</f>
        <v/>
      </c>
      <c r="BR4" s="409" t="str">
        <f>IF(AND('[1]Multi-Field'!$E$10=BF4,'[1]Multi-Field'!$F$10="Drained"),BI4,IF(AND('[1]Multi-Field'!$E$10=BF4,'[1]Multi-Field'!$F$10="undrained"),BH4,""))</f>
        <v/>
      </c>
      <c r="BS4" s="409" t="str">
        <f>IF(AND('[1]Multi-Field'!$E$11=BF4,'[1]Multi-Field'!$F$11="Drained"),BI4,IF(AND('[1]Multi-Field'!$E$11=BF4,'[1]Multi-Field'!$F$11="undrained"),BH4,""))</f>
        <v/>
      </c>
      <c r="BT4" s="409" t="str">
        <f>IF(AND('[1]Multi-Field'!$E$12=BF4,'[1]Multi-Field'!$F$12="Drained"),BI4,IF(AND('[1]Multi-Field'!$E$12=BF4,'[1]Multi-Field'!$F$12="undrained"),BH4,""))</f>
        <v/>
      </c>
      <c r="BU4" s="409" t="str">
        <f>IF(AND('[1]Multi-Field'!$E$13=BF4,'[1]Multi-Field'!$F$13="Drained"),BI4,IF(AND('[1]Multi-Field'!$E$3=BF4,'[1]Multi-Field'!$F$13="undrained"),BH4,""))</f>
        <v/>
      </c>
      <c r="BV4" s="409" t="str">
        <f>IF(AND('[1]Multi-Field'!$E$14=BF4,'[1]Multi-Field'!$F$14="Drained"),BI4,IF(AND('[1]Multi-Field'!$E$14=BF4,'[1]Multi-Field'!$F$14="undrained"),BH4,""))</f>
        <v/>
      </c>
      <c r="BW4" s="409" t="str">
        <f>IF(AND('[1]Multi-Field'!$E$15=BF4,'[1]Multi-Field'!$F$15="Drained"),BI4,IF(AND('[1]Multi-Field'!$E$15=BF4,'[1]Multi-Field'!$F$15="undrained"),BH4,""))</f>
        <v/>
      </c>
      <c r="BX4" s="409" t="str">
        <f>IF(AND('[1]Multi-Field'!$E$16=[1]Lists!BF4,'[1]Multi-Field'!$F$16="Drained"),BI4,IF(AND('[1]Multi-Field'!$E$16=[1]Lists!BF4,'[1]Multi-Field'!$F$16="undrained"),BH4,""))</f>
        <v/>
      </c>
      <c r="BY4" s="409" t="str">
        <f>IF(AND('[1]Multi-Field'!$E$17=[1]Lists!BF4,'[1]Multi-Field'!$F$17="Drained"),BI4,IF(AND('[1]Multi-Field'!$E$17=[1]Lists!BF4,'[1]Multi-Field'!$F$17="undrained"),BH4,""))</f>
        <v/>
      </c>
      <c r="BZ4" s="409" t="str">
        <f>IF(AND('[1]Multi-Field'!$E$18=[1]Lists!BF4,'[1]Multi-Field'!$F$18="Drained"),BI4,IF(AND('[1]Multi-Field'!$E$18=[1]Lists!BF4,'[1]Multi-Field'!$F$18="undrained"),BH4,""))</f>
        <v/>
      </c>
      <c r="CA4" s="409" t="str">
        <f>IF(AND('[1]Multi-Field'!$E$19=[1]Lists!BF4,'[1]Multi-Field'!$F$19="Drained"),BI4,IF(AND('[1]Multi-Field'!$E$19=[1]Lists!BF4,'[1]Multi-Field'!$F$19="undrained"),BH4,""))</f>
        <v/>
      </c>
      <c r="CB4" s="409" t="str">
        <f>IF(AND('[1]Multi-Field'!$E$20=[1]Lists!BF4,'[1]Multi-Field'!$F$20="Drained"),BI4,IF(AND('[1]Multi-Field'!$E$20=[1]Lists!BF4,'[1]Multi-Field'!$F$20="undrained"),BH4,""))</f>
        <v/>
      </c>
      <c r="CC4" s="409" t="str">
        <f>IF(AND('[1]Multi-Field'!$E$21=[1]Lists!BF4,'[1]Multi-Field'!$F$21="Drained"),BI4,IF(AND('[1]Multi-Field'!$E$21=[1]Lists!BF4,'[1]Multi-Field'!$F$21="undrained"),BH4,""))</f>
        <v/>
      </c>
      <c r="CD4" s="409" t="str">
        <f>IF(AND('[1]Multi-Field'!$E$22=[1]Lists!BF4,'[1]Multi-Field'!$F$22="Drained"),BI4,IF(AND('[1]Multi-Field'!$E$22=[1]Lists!BF4,'[1]Multi-Field'!$F$22="undrained"),BH4,""))</f>
        <v/>
      </c>
      <c r="CE4" s="409" t="str">
        <f>IF(AND('[1]Multi-Field'!$E$23=[1]Lists!BF4,'[1]Multi-Field'!$F$23="Drained"),BI4,IF(AND('[1]Multi-Field'!$E$23=[1]Lists!BF4,'[1]Multi-Field'!$F$23="undrained"),BH4,""))</f>
        <v/>
      </c>
      <c r="CF4" s="409" t="str">
        <f>IF(AND('[1]Multi-Field'!$E$24=[1]Lists!BF4,'[1]Multi-Field'!$F$24="Drained"),BI4,IF(AND('[1]Multi-Field'!$E$24=[1]Lists!BF4,'[1]Multi-Field'!$F$24="undrained"),BH4,""))</f>
        <v/>
      </c>
      <c r="CG4" s="409" t="str">
        <f>IF(AND('[1]Multi-Field'!$E$25=[1]Lists!BF4,'[1]Multi-Field'!$F$25="Drained"),BI4,IF(AND('[1]Multi-Field'!$E$25=[1]Lists!BF4,'[1]Multi-Field'!$F$25="undrained"),BH4,""))</f>
        <v/>
      </c>
      <c r="CH4" s="409" t="str">
        <f>IF(AND('[1]Multi-Field'!$E$26=[1]Lists!BF4,'[1]Multi-Field'!$F$26="Drained"),BI4,IF(AND('[1]Multi-Field'!$E$26=[1]Lists!BF4,'[1]Multi-Field'!$F$26="undrained"),BH4,""))</f>
        <v/>
      </c>
      <c r="CI4" s="409" t="str">
        <f>IF(AND('[1]Multi-Field'!$E$27=[1]Lists!BF4,'[1]Multi-Field'!$F$27="Drained"),BI4,IF(AND('[1]Multi-Field'!$E$27=[1]Lists!BF4,'[1]Multi-Field'!$F$27="undrained"),BH4,""))</f>
        <v/>
      </c>
      <c r="CJ4" s="409" t="str">
        <f>IF(AND('[1]Multi-Field'!$E$28=[1]Lists!BF4,'[1]Multi-Field'!$F$28="Drained"),BI4,IF(AND('[1]Multi-Field'!$E$28=[1]Lists!BF4,'[1]Multi-Field'!$F$28="undrained"),BH4,""))</f>
        <v/>
      </c>
      <c r="CK4" s="409" t="str">
        <f>IF(AND('[1]Multi-Field'!$E$29=[1]Lists!BF4,'[1]Multi-Field'!$F$29="Drained"),BI4,IF(AND('[1]Multi-Field'!$E$29=[1]Lists!BF4,'[1]Multi-Field'!$F$29="undrained"),BH4,""))</f>
        <v/>
      </c>
      <c r="CL4" s="409" t="str">
        <f>IF(AND('[1]Multi-Field'!$E$30=[1]Lists!BF4,'[1]Multi-Field'!$F$30="Drained"),BI4,IF(AND('[1]Multi-Field'!$E$30=[1]Lists!BF4,'[1]Multi-Field'!$F$30="undrained"),BH4,""))</f>
        <v/>
      </c>
      <c r="CM4" s="409" t="str">
        <f>IF(AND('[1]Multi-Field'!$E$31=[1]Lists!BF4,'[1]Multi-Field'!$F$31="Drained"),BI4,IF(AND('[1]Multi-Field'!$E$31=[1]Lists!BF4,'[1]Multi-Field'!$F$31="undrained"),BH4,""))</f>
        <v/>
      </c>
      <c r="CN4" s="409" t="str">
        <f>IF(AND('[1]Multi-Field'!$E$32=[1]Lists!BF4,'[1]Multi-Field'!$F$32="Drained"),BI4,IF(AND('[1]Multi-Field'!$E$32=[1]Lists!BF4,'[1]Multi-Field'!$F$32="undrained"),BH4,""))</f>
        <v/>
      </c>
      <c r="CO4" s="409" t="str">
        <f>IF(AND('[1]Multi-Field'!$E$33=[1]Lists!BF4,'[1]Multi-Field'!$F$33="Drained"),BI4,IF(AND('[1]Multi-Field'!$E$33=[1]Lists!BF4,'[1]Multi-Field'!$F$33="undrained"),BH4,""))</f>
        <v/>
      </c>
      <c r="CP4" s="409" t="str">
        <f>IF(AND('[1]Multi-Field'!$E$34=[1]Lists!BF4,'[1]Multi-Field'!$F$34="Drained"),BI4,IF(AND('[1]Multi-Field'!$E$34=[1]Lists!BF4,'[1]Multi-Field'!$F$34="undrained"),BH4,""))</f>
        <v/>
      </c>
      <c r="CQ4" s="409" t="str">
        <f>IF(AND('[1]Multi-Field'!$E$35=[1]Lists!BF4,'[1]Multi-Field'!$F$35="Drained"),BI4,IF(AND('[1]Multi-Field'!$E$35=[1]Lists!BF4,'[1]Multi-Field'!$F$35="undrained"),BH4,""))</f>
        <v/>
      </c>
      <c r="CR4" s="409" t="str">
        <f>IF(AND('[1]Multi-Field'!$E$36=[1]Lists!BF4,'[1]Multi-Field'!$F$36="Drained"),BI4,IF(AND('[1]Multi-Field'!$E$36=[1]Lists!BF4,'[1]Multi-Field'!$F$36="undrained"),BH4,""))</f>
        <v/>
      </c>
      <c r="CS4" s="409" t="str">
        <f>IF(AND('[1]Multi-Field'!$E$37=[1]Lists!BF4,'[1]Multi-Field'!$F$37="Drained"),BI4,IF(AND('[1]Multi-Field'!$E$37=[1]Lists!BF4,'[1]Multi-Field'!$F$37="undrained"),BH4,""))</f>
        <v/>
      </c>
      <c r="CT4" s="409" t="str">
        <f>IF(AND('[1]Multi-Field'!$E$38=[1]Lists!BF4,'[1]Multi-Field'!$F$38="Drained"),BI4,IF(AND('[1]Multi-Field'!$E$38=[1]Lists!BF4,'[1]Multi-Field'!$F$38="undrained"),BH4,""))</f>
        <v/>
      </c>
      <c r="CU4" s="409" t="str">
        <f>IF(AND('[1]Multi-Field'!$E$39=[1]Lists!BF4,'[1]Multi-Field'!$F$39="Drained"),BI4,IF(AND('[1]Multi-Field'!$E$39=[1]Lists!BF4,'[1]Multi-Field'!$F$39="undrained"),BH4,""))</f>
        <v/>
      </c>
      <c r="CV4" s="409" t="str">
        <f>IF(AND('[1]Multi-Field'!$E$40=[1]Lists!BF4,'[1]Multi-Field'!$F$40="Drained"),BI4,IF(AND('[1]Multi-Field'!$E$40=[1]Lists!BF4,'[1]Multi-Field'!$F$40="undrained"),BH4,""))</f>
        <v/>
      </c>
      <c r="CW4" s="409" t="str">
        <f>IF(AND('[1]Multi-Field'!$E$41=[1]Lists!BF4,'[1]Multi-Field'!$F$40="Drained"),BI4,IF(AND('[1]Multi-Field'!$E$40=[1]Lists!BF4,'[1]Multi-Field'!$F$40="undrained"),BH4,""))</f>
        <v/>
      </c>
      <c r="CX4" s="409" t="str">
        <f>IF(AND('[1]Multi-Field'!$E$42=[1]Lists!BF4,'[1]Multi-Field'!$F$42="Drained"),BI4,IF(AND('[1]Multi-Field'!$E$42=[1]Lists!BF4,'[1]Multi-Field'!$F$42="undrained"),BH4,""))</f>
        <v/>
      </c>
      <c r="CY4" s="409" t="str">
        <f>IF(AND('[1]Multi-Field'!$E$43=[1]Lists!BF4,'[1]Multi-Field'!$F$43="Drained"),BI4,IF(AND('[1]Multi-Field'!$E$43=[1]Lists!BF4,'[1]Multi-Field'!$F$43="undrained"),BH4,""))</f>
        <v/>
      </c>
      <c r="CZ4" s="409" t="str">
        <f>IF(AND('[1]Multi-Field'!$E$44=[1]Lists!BF4,'[1]Multi-Field'!$F$44="Drained"),BI4,IF(AND('[1]Multi-Field'!$E$44=[1]Lists!BF4,'[1]Multi-Field'!$F$44="undrained"),BH4,""))</f>
        <v/>
      </c>
      <c r="DA4" s="409" t="str">
        <f>IF(AND('[1]Multi-Field'!$E$45=[1]Lists!BF4,'[1]Multi-Field'!$F$45="Drained"),BI4,IF(AND('[1]Multi-Field'!$E$45=[1]Lists!BF4,'[1]Multi-Field'!$F$45="undrained"),BH4,""))</f>
        <v/>
      </c>
      <c r="DB4" s="409" t="str">
        <f>IF(AND('[1]Multi-Field'!$E$46=[1]Lists!BF4,'[1]Multi-Field'!$F$46="Drained"),BI4,IF(AND('[1]Multi-Field'!$E$46=[1]Lists!BF4,'[1]Multi-Field'!$F$46="undrained"),BH4,""))</f>
        <v/>
      </c>
      <c r="DC4" s="409" t="str">
        <f>IF(AND('[1]Multi-Field'!$E$47=[1]Lists!BF4,'[1]Multi-Field'!$F$47="Drained"),BI4,IF(AND('[1]Multi-Field'!$E$47=[1]Lists!BF4,'[1]Multi-Field'!$F$47="undrained"),BH4,""))</f>
        <v/>
      </c>
      <c r="DD4" s="409" t="str">
        <f>IF(AND('[1]Multi-Field'!$E$48=[1]Lists!BF4,'[1]Multi-Field'!$F$48="Drained"),BI4,IF(AND('[1]Multi-Field'!$E$48=[1]Lists!BF4,'[1]Multi-Field'!$F$48="undrained"),BH4,""))</f>
        <v/>
      </c>
      <c r="DE4" s="409" t="str">
        <f>IF(AND('[1]Multi-Field'!$E$49=[1]Lists!BF4,'[1]Multi-Field'!$F$49="Drained"),BI4,IF(AND('[1]Multi-Field'!$E$49=[1]Lists!BF4,'[1]Multi-Field'!$F$9="undrained"),BH4,""))</f>
        <v/>
      </c>
      <c r="DF4" s="409" t="str">
        <f>IF(AND('[1]Multi-Field'!$E$50=[1]Lists!BF4,'[1]Multi-Field'!$F$50="Drained"),BI4,IF(AND('[1]Multi-Field'!$E$50=[1]Lists!BF4,'[1]Multi-Field'!$F$50="undrained"),BH4,""))</f>
        <v/>
      </c>
      <c r="DG4" s="409" t="str">
        <f>IF(AND('[1]Multi-Field'!$E$51=[1]Lists!BF4,'[1]Multi-Field'!$F$51="Drained"),BI4,IF(AND('[1]Multi-Field'!$E$51=[1]Lists!BF4,'[1]Multi-Field'!$F$51="undrained"),BH4,""))</f>
        <v/>
      </c>
      <c r="DH4" s="409" t="str">
        <f>IF(AND('[1]Multi-Field'!$E$52=[1]Lists!BF4,'[1]Multi-Field'!$F$52="Drained"),BI4,IF(AND('[1]Multi-Field'!$E$52=[1]Lists!BF4,'[1]Multi-Field'!$F$52="undrained"),BH4,""))</f>
        <v/>
      </c>
      <c r="DI4" s="409" t="str">
        <f>IF(AND('[1]Multi-Field'!$E$53=[1]Lists!BF4,'[1]Multi-Field'!$F$53="Drained"),BI4,IF(AND('[1]Multi-Field'!$E$53=[1]Lists!BF4,'[1]Multi-Field'!$F$53="undrained"),BH4,""))</f>
        <v/>
      </c>
      <c r="DJ4" s="409" t="str">
        <f>IF(AND('[1]Multi-Field'!$E$54=[1]Lists!BF4,'[1]Multi-Field'!$F$54="Drained"),BI4,IF(AND('[1]Multi-Field'!$E$54=[1]Lists!BF4,'[1]Multi-Field'!$F$54="undrained"),BH4,""))</f>
        <v/>
      </c>
      <c r="DK4" s="409" t="str">
        <f>IF(AND('[1]Multi-Field'!$E$55=[1]Lists!BF4,'[1]Multi-Field'!$F$55="Drained"),BI4,IF(AND('[1]Multi-Field'!$E$55=[1]Lists!BF4,'[1]Multi-Field'!$F$55="undrained"),BH4,""))</f>
        <v/>
      </c>
      <c r="DL4" s="409" t="str">
        <f>IF(AND('[1]Multi-Field'!$E$56=[1]Lists!BF4,'[1]Multi-Field'!$F$56="Drained"),BI4,IF(AND('[1]Multi-Field'!$E$56=[1]Lists!BF4,'[1]Multi-Field'!$F$56="undrained"),BH4,""))</f>
        <v/>
      </c>
      <c r="DM4" s="409" t="str">
        <f>IF(AND('[1]Multi-Field'!$E$57=[1]Lists!BF4,'[1]Multi-Field'!$F$57="Drained"),BI4,IF(AND('[1]Multi-Field'!$E$57=[1]Lists!BF4,'[1]Multi-Field'!$F$57="undrained"),BH4,""))</f>
        <v/>
      </c>
      <c r="DN4" s="409" t="str">
        <f>IF(AND('[1]Multi-Field'!$E$58=[1]Lists!BF4,'[1]Multi-Field'!$F$58="Drained"),BI4,IF(AND('[1]Multi-Field'!$E$58=[1]Lists!BF4,'[1]Multi-Field'!$F$58="undrained"),BH4,""))</f>
        <v/>
      </c>
      <c r="DO4" s="409" t="str">
        <f>IF(AND('[1]Multi-Field'!$E$59=[1]Lists!BF4,'[1]Multi-Field'!$F$59="Drained"),BI4,IF(AND('[1]Multi-Field'!$E$59=[1]Lists!BF4,'[1]Multi-Field'!$F$59="undrained"),BH4,""))</f>
        <v/>
      </c>
      <c r="DP4" s="409" t="str">
        <f>IF(AND('[1]Multi-Field'!$E$60=[1]Lists!BF4,'[1]Multi-Field'!$F$60="Drained"),BI4,IF(AND('[1]Multi-Field'!$E$60=[1]Lists!BF4,'[1]Multi-Field'!$F$60="undrained"),BH4,""))</f>
        <v/>
      </c>
      <c r="DQ4" s="409" t="str">
        <f>IF(AND('[1]Multi-Field'!$E$61=[1]Lists!BF4,'[1]Multi-Field'!$F$61="Drained"),BI4,IF(AND('[1]Multi-Field'!$E$61=[1]Lists!BF4,'[1]Multi-Field'!$F$61="undrained"),BH4,""))</f>
        <v/>
      </c>
      <c r="DR4" s="409" t="str">
        <f>IF(AND('[1]Multi-Field'!$E$62=[1]Lists!BF4,'[1]Multi-Field'!$F$62="Drained"),BI4,IF(AND('[1]Multi-Field'!$E$62=[1]Lists!BF4,'[1]Multi-Field'!$F$62="undrained"),BH4,""))</f>
        <v/>
      </c>
      <c r="DS4" s="409" t="str">
        <f>IF(AND('[1]Multi-Field'!$E$63=[1]Lists!BF4,'[1]Multi-Field'!$F$63="Drained"),BI4,IF(AND('[1]Multi-Field'!$E$63=[1]Lists!BF4,'[1]Multi-Field'!$F$63="undrained"),BH4,""))</f>
        <v/>
      </c>
      <c r="DT4" s="409" t="str">
        <f>IF(AND('[1]Multi-Field'!$E$64=[1]Lists!BF4,'[1]Multi-Field'!$F$64="Drained"),BI4,IF(AND('[1]Multi-Field'!$E$64=[1]Lists!BF4,'[1]Multi-Field'!$F$64="undrained"),BH4,""))</f>
        <v/>
      </c>
      <c r="DU4" s="409" t="str">
        <f>IF(AND('[1]Multi-Field'!$E$65=[1]Lists!BF4,'[1]Multi-Field'!$F$65="Drained"),BI4,IF(AND('[1]Multi-Field'!$E$65=[1]Lists!BF4,'[1]Multi-Field'!$F$65="undrained"),BH4,""))</f>
        <v/>
      </c>
      <c r="DV4" s="409" t="str">
        <f>IF(AND('[1]Multi-Field'!$E$66=[1]Lists!BF4,'[1]Multi-Field'!$F$66="Drained"),BI4,IF(AND('[1]Multi-Field'!$E$66=[1]Lists!BF4,'[1]Multi-Field'!$F$66="undrained"),BH4,""))</f>
        <v/>
      </c>
      <c r="DW4" s="409" t="str">
        <f>IF(AND('[1]Multi-Field'!$E$67=[1]Lists!BF4,'[1]Multi-Field'!$F$67="Drained"),BI4,IF(AND('[1]Multi-Field'!$E$67=[1]Lists!BF4,'[1]Multi-Field'!$F$67="undrained"),BH4,""))</f>
        <v/>
      </c>
      <c r="DX4" s="409" t="str">
        <f>IF(AND('[1]Multi-Field'!$E$68=[1]Lists!BF4,'[1]Multi-Field'!$F$68="Drained"),BI4,IF(AND('[1]Multi-Field'!$E$68=[1]Lists!BF4,'[1]Multi-Field'!$F$68="undrained"),BH4,""))</f>
        <v/>
      </c>
      <c r="DY4" s="409" t="str">
        <f>IF(AND('[1]Multi-Field'!$E$69=[1]Lists!BF4,'[1]Multi-Field'!$F$69="Drained"),BI4,IF(AND('[1]Multi-Field'!$E$69=[1]Lists!BF4,'[1]Multi-Field'!$F$69="undrained"),BH4,""))</f>
        <v/>
      </c>
      <c r="DZ4" s="409" t="str">
        <f>IF(AND('[1]Multi-Field'!$E$70=[1]Lists!BF4,'[1]Multi-Field'!$F$70="Drained"),BI4,IF(AND('[1]Multi-Field'!$E$70=[1]Lists!BF4,'[1]Multi-Field'!$F$70="undrained"),BH4,""))</f>
        <v/>
      </c>
      <c r="EA4" s="409" t="str">
        <f>IF(AND('[1]Multi-Field'!$E$71=[1]Lists!BF4,'[1]Multi-Field'!$F$71="Drained"),BI4,IF(AND('[1]Multi-Field'!$E$71=[1]Lists!BF4,'[1]Multi-Field'!$F$71="undrained"),BH4,""))</f>
        <v/>
      </c>
      <c r="EB4" s="409" t="str">
        <f>IF(AND('[1]Multi-Field'!$E$72=[1]Lists!BF4,'[1]Multi-Field'!$F$72="Drained"),BI4,IF(AND('[1]Multi-Field'!$E$72=[1]Lists!BF4,'[1]Multi-Field'!$F$72="undrained"),BH4,""))</f>
        <v/>
      </c>
      <c r="EC4" s="409" t="str">
        <f>IF(AND('[1]Multi-Field'!$E$73=[1]Lists!BF4,'[1]Multi-Field'!$F$73="Drained"),BI4,IF(AND('[1]Multi-Field'!$E$73=[1]Lists!BF4,'[1]Multi-Field'!$F$73="undrained"),BH4,""))</f>
        <v/>
      </c>
      <c r="ED4" s="409" t="str">
        <f>IF(AND('[1]Multi-Field'!$E$74=[1]Lists!BF4,'[1]Multi-Field'!$F$74="Drained"),BI4,IF(AND('[1]Multi-Field'!$E$74=[1]Lists!BF4,'[1]Multi-Field'!$F$74="undrained"),BH4,""))</f>
        <v/>
      </c>
      <c r="EE4" s="409" t="str">
        <f>IF(AND('[1]Multi-Field'!$E$75=[1]Lists!BF4,'[1]Multi-Field'!$F$75="Drained"),BI4,IF(AND('[1]Multi-Field'!$E$75=[1]Lists!BF4,'[1]Multi-Field'!$F$75="undrained"),BH4,""))</f>
        <v/>
      </c>
      <c r="EF4" s="409" t="str">
        <f>IF(AND('[1]Multi-Field'!$E$76=[1]Lists!BF4,'[1]Multi-Field'!$F$76="Drained"),BI4,IF(AND('[1]Multi-Field'!$E$76=[1]Lists!BF4,'[1]Multi-Field'!$F$6="undrained"),BH4,""))</f>
        <v/>
      </c>
      <c r="EG4" s="409" t="str">
        <f>IF(AND('[1]Multi-Field'!$E$77=[1]Lists!BF4,'[1]Multi-Field'!$F$77="Drained"),BI4,IF(AND('[1]Multi-Field'!$E$77=[1]Lists!BF4,'[1]Multi-Field'!$F$77="undrained"),BH4,""))</f>
        <v/>
      </c>
      <c r="EH4" s="409" t="str">
        <f>IF(AND('[1]Multi-Field'!$E$78=[1]Lists!BF4,'[1]Multi-Field'!$F$78="Drained"),BI4,IF(AND('[1]Multi-Field'!$E$78=[1]Lists!BF4,'[1]Multi-Field'!$F$78="undrained"),BH4,""))</f>
        <v/>
      </c>
      <c r="EI4" s="409" t="str">
        <f>IF(AND('[1]Multi-Field'!$E$79=[1]Lists!BF4,'[1]Multi-Field'!$F$79="Drained"),BI4,IF(AND('[1]Multi-Field'!$E$79=[1]Lists!BF4,'[1]Multi-Field'!$F$79="undrained"),BH4,""))</f>
        <v/>
      </c>
      <c r="EJ4" s="409" t="str">
        <f>IF(AND('[1]Multi-Field'!$E$80=[1]Lists!BF4,'[1]Multi-Field'!$F$80="Drained"),BI4,IF(AND('[1]Multi-Field'!$E$80=[1]Lists!BF4,'[1]Multi-Field'!$F$80="undrained"),BH4,""))</f>
        <v/>
      </c>
      <c r="EK4" s="409" t="str">
        <f>IF(AND('[1]Multi-Field'!$E$81=[1]Lists!BF4,'[1]Multi-Field'!$F$81="Drained"),BI4,IF(AND('[1]Multi-Field'!$E$81=[1]Lists!BF4,'[1]Multi-Field'!$F$81="undrained"),BH4,""))</f>
        <v/>
      </c>
      <c r="EL4" s="409" t="str">
        <f>IF(AND('[1]Multi-Field'!$E$82=[1]Lists!BF4,'[1]Multi-Field'!$F$82="Drained"),BI4,IF(AND('[1]Multi-Field'!$E$82=[1]Lists!BF4,'[1]Multi-Field'!$F$82="undrained"),BH4,""))</f>
        <v/>
      </c>
      <c r="EM4" s="409" t="str">
        <f>IF(AND('[1]Multi-Field'!$E$83=[1]Lists!BF4,'[1]Multi-Field'!$F$83="Drained"),BI4,IF(AND('[1]Multi-Field'!$E$83=[1]Lists!BF4,'[1]Multi-Field'!$F$83="undrained"),BH4,""))</f>
        <v/>
      </c>
      <c r="EN4" s="409" t="str">
        <f>IF(AND('[1]Multi-Field'!$E$84=[1]Lists!BF4,'[1]Multi-Field'!$F$84="Drained"),BI4,IF(AND('[1]Multi-Field'!$E$84=[1]Lists!BF4,'[1]Multi-Field'!$F$84="undrained"),BH4,""))</f>
        <v/>
      </c>
      <c r="EO4" s="409" t="str">
        <f>IF(AND('[1]Multi-Field'!$E$85=[1]Lists!BF4,'[1]Multi-Field'!$F$85="Drained"),BI4,IF(AND('[1]Multi-Field'!$E$85=[1]Lists!BF4,'[1]Multi-Field'!$F$85="undrained"),BH4,""))</f>
        <v/>
      </c>
      <c r="EP4" s="409" t="str">
        <f>IF(AND('[1]Multi-Field'!$E$86=[1]Lists!BF4,'[1]Multi-Field'!$F$86="Drained"),BI4,IF(AND('[1]Multi-Field'!$E$86=[1]Lists!BF4,'[1]Multi-Field'!$F$86="undrained"),BH4,""))</f>
        <v/>
      </c>
      <c r="EQ4" s="409" t="str">
        <f>IF(AND('[1]Multi-Field'!$E$87=[1]Lists!BF4,'[1]Multi-Field'!$F$87="Drained"),BI4,IF(AND('[1]Multi-Field'!$E$87=[1]Lists!BF4,'[1]Multi-Field'!$F$87="undrained"),BH4,""))</f>
        <v/>
      </c>
      <c r="ER4" s="409" t="str">
        <f>IF(AND('[1]Multi-Field'!$E$88=[1]Lists!BF4,'[1]Multi-Field'!$F$88="Drained"),BI4,IF(AND('[1]Multi-Field'!$E$88=[1]Lists!BF4,'[1]Multi-Field'!$F$88="undrained"),BH4,""))</f>
        <v/>
      </c>
      <c r="ES4" s="409" t="str">
        <f>IF(AND('[1]Multi-Field'!$E$89=[1]Lists!BF4,'[1]Multi-Field'!$F$89="Drained"),BI4,IF(AND('[1]Multi-Field'!$E$89=[1]Lists!BF4,'[1]Multi-Field'!$F$89="undrained"),BH4,""))</f>
        <v/>
      </c>
      <c r="ET4" s="409" t="str">
        <f>IF(AND('[1]Multi-Field'!$E$90=[1]Lists!BF4,'[1]Multi-Field'!$F$90="Drained"),BI4,IF(AND('[1]Multi-Field'!$E$90=[1]Lists!BF4,'[1]Multi-Field'!$F$90="undrained"),BH4,""))</f>
        <v/>
      </c>
      <c r="EU4" s="409" t="str">
        <f>IF(AND('[1]Multi-Field'!$E$91=[1]Lists!BF4,'[1]Multi-Field'!$F$91="Drained"),BI4,IF(AND('[1]Multi-Field'!$E$91=[1]Lists!BF4,'[1]Multi-Field'!$F$91="undrained"),BH4,""))</f>
        <v/>
      </c>
      <c r="EV4" s="409" t="str">
        <f>IF(AND('[1]Multi-Field'!$E$92=[1]Lists!BF4,'[1]Multi-Field'!$F$92="Drained"),BI4,IF(AND('[1]Multi-Field'!$E$92=[1]Lists!BF4,'[1]Multi-Field'!$F$92="undrained"),BH4,""))</f>
        <v/>
      </c>
      <c r="EW4" s="409" t="str">
        <f>IF(AND('[1]Multi-Field'!$E$93=[1]Lists!BF4,'[1]Multi-Field'!$F$93="Drained"),BI4,IF(AND('[1]Multi-Field'!$E$93=[1]Lists!BF4,'[1]Multi-Field'!$F$93="undrained"),BH4,""))</f>
        <v/>
      </c>
      <c r="EX4" s="409" t="str">
        <f>IF(AND('[1]Multi-Field'!$E$94=[1]Lists!BF4,'[1]Multi-Field'!$F$94="Drained"),BI4,IF(AND('[1]Multi-Field'!$E$94=[1]Lists!BF4,'[1]Multi-Field'!$F$94="undrained"),BH4,""))</f>
        <v/>
      </c>
      <c r="EY4" s="409" t="str">
        <f>IF(AND('[1]Multi-Field'!$E$95=[1]Lists!BF4,'[1]Multi-Field'!$F$95="Drained"),BI4,IF(AND('[1]Multi-Field'!$E$95=[1]Lists!BF4,'[1]Multi-Field'!$F$95="undrained"),BH4,""))</f>
        <v/>
      </c>
      <c r="EZ4" s="409" t="str">
        <f>IF(AND('[1]Multi-Field'!$E$96=[1]Lists!BF4,'[1]Multi-Field'!$F$96="Drained"),BI4,IF(AND('[1]Multi-Field'!$E$96=[1]Lists!BF4,'[1]Multi-Field'!$F$96="undrained"),BH4,""))</f>
        <v/>
      </c>
      <c r="FA4" s="409" t="str">
        <f>IF(AND('[1]Multi-Field'!$E$97=[1]Lists!BF4,'[1]Multi-Field'!$F$97="Drained"),BI4,IF(AND('[1]Multi-Field'!$E$97=[1]Lists!BF4,'[1]Multi-Field'!$F$97="undrained"),BH4,""))</f>
        <v/>
      </c>
      <c r="FB4" s="409" t="str">
        <f>IF(AND('[1]Multi-Field'!$E$98=[1]Lists!BF4,'[1]Multi-Field'!$F$98="Drained"),BI4,IF(AND('[1]Multi-Field'!$E$98=[1]Lists!BF4,'[1]Multi-Field'!$F$98="undrained"),BH4,""))</f>
        <v/>
      </c>
      <c r="FC4" s="409" t="str">
        <f>IF(AND('[1]Multi-Field'!$E$99=[1]Lists!BF4,'[1]Multi-Field'!$F$99="Drained"),BI4,IF(AND('[1]Multi-Field'!$E$99=[1]Lists!BF4,'[1]Multi-Field'!$F$99="undrained"),BH4,""))</f>
        <v/>
      </c>
      <c r="FD4" s="409" t="str">
        <f>IF(AND('[1]Multi-Field'!$E$100=[1]Lists!BF4,'[1]Multi-Field'!$F$100="Drained"),BI4,IF(AND('[1]Multi-Field'!$E$100=[1]Lists!BF4,'[1]Multi-Field'!$F$100="undrained"),BH4,""))</f>
        <v/>
      </c>
      <c r="FE4" s="409" t="str">
        <f>IF(AND('[1]Multi-Field'!$E$101=[1]Lists!BF4,'[1]Multi-Field'!$F$101="Drained"),BI4,IF(AND('[1]Multi-Field'!$E$101=[1]Lists!BF4,'[1]Multi-Field'!$F$101="undrained"),BH4,""))</f>
        <v/>
      </c>
      <c r="FF4" s="409" t="str">
        <f>IF(AND('[1]Multi-Field'!$E$102=[1]Lists!BF4,'[1]Multi-Field'!$F$102="Drained"),BI4,IF(AND('[1]Multi-Field'!$E$102=[1]Lists!BF4,'[1]Multi-Field'!$F$102="undrained"),BH4,""))</f>
        <v/>
      </c>
      <c r="FG4" s="409" t="str">
        <f>IF(AND('[1]Multi-Field'!$E$103=[1]Lists!BF4,'[1]Multi-Field'!$F$103="Drained"),BI4,IF(AND('[1]Multi-Field'!$E$103=[1]Lists!BF4,'[1]Multi-Field'!$F$103="undrained"),BH4,""))</f>
        <v/>
      </c>
      <c r="FH4" s="409" t="str">
        <f>IF(AND('[1]Multi-Field'!$E$104=[1]Lists!BF4,'[1]Multi-Field'!$F$104="Drained"),BI4,IF(AND('[1]Multi-Field'!$E$104=[1]Lists!BF4,'[1]Multi-Field'!$F$104="undrained"),BH4,""))</f>
        <v/>
      </c>
      <c r="FI4" s="409" t="str">
        <f>IF(AND('[1]Multi-Field'!$E$105=[1]Lists!BF4,'[1]Multi-Field'!$F$105="Drained"),BI4,IF(AND('[1]Multi-Field'!$E$105=[1]Lists!BF4,'[1]Multi-Field'!$F$105="undrained"),BH4,""))</f>
        <v/>
      </c>
      <c r="FJ4" s="409" t="str">
        <f>IF(AND('[1]Multi-Field'!$E$106=[1]Lists!BF4,'[1]Multi-Field'!$F$106="Drained"),BI4,IF(AND('[1]Multi-Field'!$E$106=[1]Lists!BF4,'[1]Multi-Field'!$F$106="undrained"),BH4,""))</f>
        <v/>
      </c>
      <c r="FK4" s="409" t="str">
        <f>IF(AND('[1]Multi-Field'!$E$107=[1]Lists!BF4,'[1]Multi-Field'!$F$107="Drained"),BI4,IF(AND('[1]Multi-Field'!$E$107=[1]Lists!BF4,'[1]Multi-Field'!$F$107="undrained"),BH4,""))</f>
        <v/>
      </c>
      <c r="FL4" s="409" t="str">
        <f>IF(AND('[1]Multi-Field'!$E$108=[1]Lists!BF4,'[1]Multi-Field'!$F$108="Drained"),BI4,IF(AND('[1]Multi-Field'!$E$108=[1]Lists!BF4,'[1]Multi-Field'!$F$108="undrained"),BH4,""))</f>
        <v/>
      </c>
      <c r="FM4" s="409" t="str">
        <f>IF(AND('[1]Multi-Field'!$E$109=[1]Lists!BF4,'[1]Multi-Field'!$F$109="Drained"),BI4,IF(AND('[1]Multi-Field'!$E$109=[1]Lists!BF4,'[1]Multi-Field'!$F$109="undrained"),BH4,""))</f>
        <v/>
      </c>
      <c r="FN4" s="409" t="str">
        <f>IF(AND('[1]Multi-Field'!$E$110=[1]Lists!BF4,'[1]Multi-Field'!$F$110="Drained"),BI4,IF(AND('[1]Multi-Field'!$E$110=[1]Lists!BF4,'[1]Multi-Field'!$F$110="undrained"),BH4,""))</f>
        <v/>
      </c>
      <c r="FO4" s="409" t="str">
        <f>IF(AND('[1]Multi-Field'!$E$111=[1]Lists!BF4,'[1]Multi-Field'!$F$111="Drained"),BI4,IF(AND('[1]Multi-Field'!$E$111=[1]Lists!BF4,'[1]Multi-Field'!$F$111="undrained"),BH4,""))</f>
        <v/>
      </c>
      <c r="FP4" s="409" t="str">
        <f>IF(AND('[1]Multi-Field'!$E$112=[1]Lists!BF4,'[1]Multi-Field'!$F$112="Drained"),BI4,IF(AND('[1]Multi-Field'!$E$112=[1]Lists!BF4,'[1]Multi-Field'!$F$112="undrained"),BH4,""))</f>
        <v/>
      </c>
      <c r="FQ4" s="409" t="str">
        <f>IF(AND('[1]Multi-Field'!$E$113=[1]Lists!BF4,'[1]Multi-Field'!$F$113="Drained"),BI4,IF(AND('[1]Multi-Field'!$E$113=[1]Lists!BF4,'[1]Multi-Field'!$F$113="undrained"),BH4,""))</f>
        <v/>
      </c>
      <c r="FR4" s="409" t="str">
        <f>IF(AND('[1]Multi-Field'!$E$114=[1]Lists!BF4,'[1]Multi-Field'!$F$114="Drained"),BI4,IF(AND('[1]Multi-Field'!$E$114=[1]Lists!BF4,'[1]Multi-Field'!$F$114="undrained"),BH4,""))</f>
        <v/>
      </c>
      <c r="FS4" s="409" t="str">
        <f>IF(AND('[1]Multi-Field'!$E$115=[1]Lists!BF4,'[1]Multi-Field'!$F$115="Drained"),BI4,IF(AND('[1]Multi-Field'!$E$115=[1]Lists!BF4,'[1]Multi-Field'!$F$115="undrained"),BH4,""))</f>
        <v/>
      </c>
      <c r="FT4" s="409" t="str">
        <f>IF(AND('[1]Multi-Field'!$E$116=[1]Lists!BF4,'[1]Multi-Field'!$F$116="Drained"),BI4,IF(AND('[1]Multi-Field'!$E$116=[1]Lists!BF4,'[1]Multi-Field'!$F$116="undrained"),BH4,""))</f>
        <v/>
      </c>
      <c r="FU4" s="409" t="str">
        <f>IF(AND('[1]Multi-Field'!$E$117=[1]Lists!BF4,'[1]Multi-Field'!$F$117="Drained"),BI4,IF(AND('[1]Multi-Field'!$E$117=[1]Lists!BF4,'[1]Multi-Field'!$F$117="undrained"),BH4,""))</f>
        <v/>
      </c>
      <c r="FV4" s="409" t="str">
        <f>IF(AND('[1]Multi-Field'!$E$118=[1]Lists!BF4,'[1]Multi-Field'!$F$118="Drained"),BI4,IF(AND('[1]Multi-Field'!$E$118=[1]Lists!BF4,'[1]Multi-Field'!$F$118="undrained"),BH4,""))</f>
        <v/>
      </c>
      <c r="FW4" s="409" t="str">
        <f>IF(AND('[1]Multi-Field'!$E$119=[1]Lists!BF4,'[1]Multi-Field'!$F$119="Drained"),BI4,IF(AND('[1]Multi-Field'!$E$119=[1]Lists!BF4,'[1]Multi-Field'!$F$119="undrained"),BH4,""))</f>
        <v/>
      </c>
      <c r="FX4" s="409" t="str">
        <f>IF(AND('[1]Multi-Field'!$E$120=[1]Lists!BF4,'[1]Multi-Field'!$F$120="Drained"),BI4,IF(AND('[1]Multi-Field'!$E$120=[1]Lists!BF4,'[1]Multi-Field'!$F$120="undrained"),BH4,""))</f>
        <v/>
      </c>
      <c r="FZ4" t="s">
        <v>789</v>
      </c>
      <c r="GC4" s="2" t="s">
        <v>1786</v>
      </c>
      <c r="GU4" s="4">
        <f>SUM(GD4:GT4)</f>
        <v>0</v>
      </c>
    </row>
    <row r="5" spans="1:203" ht="13.5" customHeight="1">
      <c r="A5" s="7" t="s">
        <v>92</v>
      </c>
      <c r="B5" t="s">
        <v>729</v>
      </c>
      <c r="C5" s="7"/>
      <c r="D5" s="8">
        <v>55</v>
      </c>
      <c r="E5" s="8">
        <f t="shared" si="0"/>
        <v>57</v>
      </c>
      <c r="F5" s="8">
        <f t="shared" si="1"/>
        <v>58</v>
      </c>
      <c r="G5" s="8">
        <v>60</v>
      </c>
      <c r="H5" s="8">
        <v>65</v>
      </c>
      <c r="I5" s="8">
        <f>ROUND((H5+(K5-H5)*1/3),0)</f>
        <v>68</v>
      </c>
      <c r="J5" s="8">
        <f>ROUND((H5+(K5-H5)*2/3),0)</f>
        <v>72</v>
      </c>
      <c r="K5" s="8">
        <v>75</v>
      </c>
      <c r="L5" s="8">
        <v>75</v>
      </c>
      <c r="M5" s="8">
        <f t="shared" si="2"/>
        <v>85</v>
      </c>
      <c r="N5" s="8">
        <f t="shared" si="3"/>
        <v>95</v>
      </c>
      <c r="O5" s="8">
        <v>105</v>
      </c>
      <c r="P5" s="4" t="s">
        <v>58</v>
      </c>
      <c r="Q5" s="79" t="s">
        <v>895</v>
      </c>
      <c r="R5" s="4" t="s">
        <v>12</v>
      </c>
      <c r="S5" s="4" t="s">
        <v>904</v>
      </c>
      <c r="U5" s="4" t="s">
        <v>23</v>
      </c>
      <c r="V5" s="4" t="s">
        <v>39</v>
      </c>
      <c r="Y5" s="9" t="s">
        <v>51</v>
      </c>
      <c r="Z5" s="42" t="s">
        <v>955</v>
      </c>
      <c r="AC5" t="s">
        <v>791</v>
      </c>
      <c r="AD5" s="4" t="s">
        <v>1135</v>
      </c>
      <c r="AG5" s="12" t="s">
        <v>1089</v>
      </c>
      <c r="AI5" s="276" t="s">
        <v>1159</v>
      </c>
      <c r="AJ5" s="274" t="e">
        <f>IF(OR('[1]Single Field'!#REF!=[1]Lists!AC42,'[1]Single Field'!#REF!=[1]Lists!AC43),"x","")</f>
        <v>#REF!</v>
      </c>
      <c r="AK5" s="274" t="e">
        <f>IF(OR('[1]Single Field'!#REF!=[1]Lists!AC6,'[1]Single Field'!#REF!=AC2,'[1]Single Field'!#REF!=AC4),"x","")</f>
        <v>#REF!</v>
      </c>
      <c r="AL5" s="274" t="e">
        <f>IF(OR('[1]Single Field'!#REF!=[1]Lists!AC7,'[1]Single Field'!#REF!=AC3,'[1]Single Field'!#REF!=AC5),"x","")</f>
        <v>#REF!</v>
      </c>
      <c r="AM5" s="274" t="e">
        <f>IF(OR('[1]Single Field'!#REF!=AC23,'[1]Single Field'!#REF!=AC13,'[1]Single Field'!#REF!=AC9,'[1]Single Field'!#REF!=AC19,'[1]Single Field'!#REF!=AC47),"x","")</f>
        <v>#REF!</v>
      </c>
      <c r="AN5" s="274" t="e">
        <f>IF(OR('[1]Single Field'!#REF!=AC24,'[1]Single Field'!#REF!=AC14,'[1]Single Field'!#REF!=AC10,'[1]Single Field'!#REF!=AC22,'[1]Single Field'!#REF!=AC48),"x","")</f>
        <v>#REF!</v>
      </c>
      <c r="AO5" s="274" t="e">
        <f>IF(OR('[1]Single Field'!#REF!=AC21,'[1]Single Field'!#REF!=AC28,'[1]Single Field'!#REF!=AC62,'[1]Single Field'!#REF!=AC102,'[1]Single Field'!#REF!=AC98),"x","")</f>
        <v>#REF!</v>
      </c>
      <c r="AP5" s="274" t="e">
        <f>IF(OR('[1]Single Field'!#REF!=AC25,'[1]Single Field'!#REF!=AC63,'[1]Single Field'!#REF!=AC85,'[1]Single Field'!#REF!=AC87,'[1]Single Field'!#REF!=AC92,'[1]Single Field'!#REF!=AC93),"x","")</f>
        <v>#REF!</v>
      </c>
      <c r="AQ5" s="274" t="e">
        <f>IF(OR('[1]Single Field'!#REF!=AC20,'[1]Single Field'!#REF!=AC27,'[1]Single Field'!#REF!=AC58,'[1]Single Field'!#REF!=AC86,'[1]Single Field'!#REF!=AC103,'[1]Single Field'!#REF!=AC94),"x","")</f>
        <v>#REF!</v>
      </c>
      <c r="AR5" s="274" t="e">
        <f>IF(OR('[1]Single Field'!#REF!=AC35,'[1]Single Field'!#REF!=AC40,'[1]Single Field'!#REF!=AC45,),"x","")</f>
        <v>#REF!</v>
      </c>
      <c r="AS5" s="274" t="e">
        <f>IF(OR('[1]Single Field'!#REF!=AC36,'[1]Single Field'!#REF!=AC41,'[1]Single Field'!#REF!=AC46,),"x","")</f>
        <v>#REF!</v>
      </c>
      <c r="AT5" s="274" t="e">
        <f>IF(OR('[1]Single Field'!#REF!=AC52,'[1]Single Field'!#REF!=AC53,'[1]Single Field'!#REF!=AC54,'[1]Single Field'!#REF!=AC55,'[1]Single Field'!#REF!=AC68,'[1]Single Field'!#REF!=AC69,'[1]Single Field'!#REF!=AC74),"x","")</f>
        <v>#REF!</v>
      </c>
      <c r="AU5" s="274" t="e">
        <f>IF('[1]Single Field'!#REF!=AC72,"x","")</f>
        <v>#REF!</v>
      </c>
      <c r="AV5" s="274" t="e">
        <f>IF('[1]Single Field'!#REF!=AC73,"x","")</f>
        <v>#REF!</v>
      </c>
      <c r="AW5" s="274" t="e">
        <f>IF('[1]Single Field'!#REF!=AC83,"x","")</f>
        <v>#REF!</v>
      </c>
      <c r="AX5" s="274" t="e">
        <f>IF('[1]Single Field'!#REF!=AC84,"x","")</f>
        <v>#REF!</v>
      </c>
      <c r="AY5" s="274" t="e">
        <f>IF('[1]Single Field'!#REF!=AC97,"x","")</f>
        <v>#REF!</v>
      </c>
      <c r="AZ5" s="274" t="e">
        <f>IF('[1]Single Field'!#REF!=AC99,"x","")</f>
        <v>#REF!</v>
      </c>
      <c r="BA5" s="276" t="e">
        <f>IF('[1]Single Field'!#REF!=AC104,"x","")</f>
        <v>#REF!</v>
      </c>
      <c r="BB5" s="274" t="e">
        <f>IF('[1]Single Field'!#REF!=AC105,"x","")</f>
        <v>#REF!</v>
      </c>
      <c r="BC5" s="275"/>
      <c r="BD5" s="281">
        <v>0.23</v>
      </c>
      <c r="BE5" s="281">
        <v>0.53</v>
      </c>
      <c r="BF5" s="411" t="s">
        <v>1173</v>
      </c>
      <c r="BG5" s="412">
        <v>1</v>
      </c>
      <c r="BH5" s="412">
        <v>2.5</v>
      </c>
      <c r="BI5" s="412">
        <v>3.5</v>
      </c>
      <c r="BJ5" s="409" t="e">
        <f>IF(AND('[1]Single Field'!#REF!=[1]Lists!BF5,'[1]Single Field'!#REF!="Drained"),"x",IF(AND('[1]Single Field'!#REF!=[1]Lists!BF5,'[1]Single Field'!#REF!="Undrained"),O,""))</f>
        <v>#REF!</v>
      </c>
      <c r="BK5" s="409" t="str">
        <f>IF(AND('[1]Multi-Field'!$E$3=[1]Lists!BF5,'[1]Multi-Field'!$F$3="Drained"),BI5,IF(AND('[1]Multi-Field'!$E$3=BF5,'[1]Multi-Field'!$F$3="undrained"),BH5,""))</f>
        <v/>
      </c>
      <c r="BL5" s="409" t="str">
        <f>IF(AND('[1]Multi-Field'!$E$4=BF5,'[1]Multi-Field'!$F$4="Drained"),BI5,IF(AND('[1]Multi-Field'!$E$4=BF5,'[1]Multi-Field'!$F$4="undrained"),BH5,""))</f>
        <v/>
      </c>
      <c r="BM5" s="409" t="str">
        <f>IF(AND('[1]Multi-Field'!$E$5=BF5,'[1]Multi-Field'!$F$5="Drained"),BI5,IF(AND('[1]Multi-Field'!$E$5=BF5,'[1]Multi-Field'!$F$5="undrained"),BH5,""))</f>
        <v/>
      </c>
      <c r="BN5" s="409">
        <f>IF(AND('[1]Multi-Field'!$E$6=BF5,'[1]Multi-Field'!$F$6="Drained"),BI5,IF(AND('[1]Multi-Field'!$E$6=BF5,'[1]Multi-Field'!$F$6="undrained"),BH5,""))</f>
        <v>2.5</v>
      </c>
      <c r="BO5" s="409" t="str">
        <f>IF(AND('[1]Multi-Field'!$E$7=BF5,'[1]Multi-Field'!$F$7="Drained"),BI5,IF(AND('[1]Multi-Field'!$E$7=BF5,'[1]Multi-Field'!$F$7="undrained"),BH5,""))</f>
        <v/>
      </c>
      <c r="BP5" s="409" t="str">
        <f>IF(AND('[1]Multi-Field'!$E$8=BF5,'[1]Multi-Field'!$F$8="Drained"),BI5,IF(AND('[1]Multi-Field'!$E$8=BF5,'[1]Multi-Field'!$F$8="undrained"),BH5,""))</f>
        <v/>
      </c>
      <c r="BQ5" s="409" t="str">
        <f>IF(AND('[1]Multi-Field'!$E$9=BF5,'[1]Multi-Field'!$F$9="Drained"),BI5,IF(AND('[1]Multi-Field'!$E$9=BF5,'[1]Multi-Field'!$F$9="undrained"),BH5,""))</f>
        <v/>
      </c>
      <c r="BR5" s="409" t="str">
        <f>IF(AND('[1]Multi-Field'!$E$10=BF5,'[1]Multi-Field'!$F$10="Drained"),BI5,IF(AND('[1]Multi-Field'!$E$10=BF5,'[1]Multi-Field'!$F$10="undrained"),BH5,""))</f>
        <v/>
      </c>
      <c r="BS5" s="409" t="str">
        <f>IF(AND('[1]Multi-Field'!$E$11=BF5,'[1]Multi-Field'!$F$11="Drained"),BI5,IF(AND('[1]Multi-Field'!$E$11=BF5,'[1]Multi-Field'!$F$11="undrained"),BH5,""))</f>
        <v/>
      </c>
      <c r="BT5" s="409" t="str">
        <f>IF(AND('[1]Multi-Field'!$E$12=BF5,'[1]Multi-Field'!$F$12="Drained"),BI5,IF(AND('[1]Multi-Field'!$E$12=BF5,'[1]Multi-Field'!$F$12="undrained"),BH5,""))</f>
        <v/>
      </c>
      <c r="BU5" s="409" t="str">
        <f>IF(AND('[1]Multi-Field'!$E$13=BF5,'[1]Multi-Field'!$F$13="Drained"),BI5,IF(AND('[1]Multi-Field'!$E$3=BF5,'[1]Multi-Field'!$F$13="undrained"),BH5,""))</f>
        <v/>
      </c>
      <c r="BV5" s="409" t="str">
        <f>IF(AND('[1]Multi-Field'!$E$14=BF5,'[1]Multi-Field'!$F$14="Drained"),BI5,IF(AND('[1]Multi-Field'!$E$14=BF5,'[1]Multi-Field'!$F$14="undrained"),BH5,""))</f>
        <v/>
      </c>
      <c r="BW5" s="409" t="str">
        <f>IF(AND('[1]Multi-Field'!$E$15=BF5,'[1]Multi-Field'!$F$15="Drained"),BI5,IF(AND('[1]Multi-Field'!$E$15=BF5,'[1]Multi-Field'!$F$15="undrained"),BH5,""))</f>
        <v/>
      </c>
      <c r="BX5" s="409" t="str">
        <f>IF(AND('[1]Multi-Field'!$E$16=[1]Lists!BF5,'[1]Multi-Field'!$F$16="Drained"),BI5,IF(AND('[1]Multi-Field'!$E$16=[1]Lists!BF5,'[1]Multi-Field'!$F$16="undrained"),BH5,""))</f>
        <v/>
      </c>
      <c r="BY5" s="409" t="str">
        <f>IF(AND('[1]Multi-Field'!$E$17=[1]Lists!BF5,'[1]Multi-Field'!$F$17="Drained"),BI5,IF(AND('[1]Multi-Field'!$E$17=[1]Lists!BF5,'[1]Multi-Field'!$F$17="undrained"),BH5,""))</f>
        <v/>
      </c>
      <c r="BZ5" s="409" t="str">
        <f>IF(AND('[1]Multi-Field'!$E$18=[1]Lists!BF5,'[1]Multi-Field'!$F$18="Drained"),BI5,IF(AND('[1]Multi-Field'!$E$18=[1]Lists!BF5,'[1]Multi-Field'!$F$18="undrained"),BH5,""))</f>
        <v/>
      </c>
      <c r="CA5" s="409" t="str">
        <f>IF(AND('[1]Multi-Field'!$E$19=[1]Lists!BF5,'[1]Multi-Field'!$F$19="Drained"),BI5,IF(AND('[1]Multi-Field'!$E$19=[1]Lists!BF5,'[1]Multi-Field'!$F$19="undrained"),BH5,""))</f>
        <v/>
      </c>
      <c r="CB5" s="409" t="str">
        <f>IF(AND('[1]Multi-Field'!$E$20=[1]Lists!BF5,'[1]Multi-Field'!$F$20="Drained"),BI5,IF(AND('[1]Multi-Field'!$E$20=[1]Lists!BF5,'[1]Multi-Field'!$F$20="undrained"),BH5,""))</f>
        <v/>
      </c>
      <c r="CC5" s="409" t="str">
        <f>IF(AND('[1]Multi-Field'!$E$21=[1]Lists!BF5,'[1]Multi-Field'!$F$21="Drained"),BI5,IF(AND('[1]Multi-Field'!$E$21=[1]Lists!BF5,'[1]Multi-Field'!$F$21="undrained"),BH5,""))</f>
        <v/>
      </c>
      <c r="CD5" s="409" t="str">
        <f>IF(AND('[1]Multi-Field'!$E$22=[1]Lists!BF5,'[1]Multi-Field'!$F$22="Drained"),BI5,IF(AND('[1]Multi-Field'!$E$22=[1]Lists!BF5,'[1]Multi-Field'!$F$22="undrained"),BH5,""))</f>
        <v/>
      </c>
      <c r="CE5" s="409" t="str">
        <f>IF(AND('[1]Multi-Field'!$E$23=[1]Lists!BF5,'[1]Multi-Field'!$F$23="Drained"),BI5,IF(AND('[1]Multi-Field'!$E$23=[1]Lists!BF5,'[1]Multi-Field'!$F$23="undrained"),BH5,""))</f>
        <v/>
      </c>
      <c r="CF5" s="409" t="str">
        <f>IF(AND('[1]Multi-Field'!$E$24=[1]Lists!BF5,'[1]Multi-Field'!$F$24="Drained"),BI5,IF(AND('[1]Multi-Field'!$E$24=[1]Lists!BF5,'[1]Multi-Field'!$F$24="undrained"),BH5,""))</f>
        <v/>
      </c>
      <c r="CG5" s="409" t="str">
        <f>IF(AND('[1]Multi-Field'!$E$25=[1]Lists!BF5,'[1]Multi-Field'!$F$25="Drained"),BI5,IF(AND('[1]Multi-Field'!$E$25=[1]Lists!BF5,'[1]Multi-Field'!$F$25="undrained"),BH5,""))</f>
        <v/>
      </c>
      <c r="CH5" s="409" t="str">
        <f>IF(AND('[1]Multi-Field'!$E$26=[1]Lists!BF5,'[1]Multi-Field'!$F$26="Drained"),BI5,IF(AND('[1]Multi-Field'!$E$26=[1]Lists!BF5,'[1]Multi-Field'!$F$26="undrained"),BH5,""))</f>
        <v/>
      </c>
      <c r="CI5" s="409" t="str">
        <f>IF(AND('[1]Multi-Field'!$E$27=[1]Lists!BF5,'[1]Multi-Field'!$F$27="Drained"),BI5,IF(AND('[1]Multi-Field'!$E$27=[1]Lists!BF5,'[1]Multi-Field'!$F$27="undrained"),BH5,""))</f>
        <v/>
      </c>
      <c r="CJ5" s="409" t="str">
        <f>IF(AND('[1]Multi-Field'!$E$28=[1]Lists!BF5,'[1]Multi-Field'!$F$28="Drained"),BI5,IF(AND('[1]Multi-Field'!$E$28=[1]Lists!BF5,'[1]Multi-Field'!$F$28="undrained"),BH5,""))</f>
        <v/>
      </c>
      <c r="CK5" s="409" t="str">
        <f>IF(AND('[1]Multi-Field'!$E$29=[1]Lists!BF5,'[1]Multi-Field'!$F$29="Drained"),BI5,IF(AND('[1]Multi-Field'!$E$29=[1]Lists!BF5,'[1]Multi-Field'!$F$29="undrained"),BH5,""))</f>
        <v/>
      </c>
      <c r="CL5" s="409" t="str">
        <f>IF(AND('[1]Multi-Field'!$E$30=[1]Lists!BF5,'[1]Multi-Field'!$F$30="Drained"),BI5,IF(AND('[1]Multi-Field'!$E$30=[1]Lists!BF5,'[1]Multi-Field'!$F$30="undrained"),BH5,""))</f>
        <v/>
      </c>
      <c r="CM5" s="409" t="str">
        <f>IF(AND('[1]Multi-Field'!$E$31=[1]Lists!BF5,'[1]Multi-Field'!$F$31="Drained"),BI5,IF(AND('[1]Multi-Field'!$E$31=[1]Lists!BF5,'[1]Multi-Field'!$F$31="undrained"),BH5,""))</f>
        <v/>
      </c>
      <c r="CN5" s="409" t="str">
        <f>IF(AND('[1]Multi-Field'!$E$32=[1]Lists!BF5,'[1]Multi-Field'!$F$32="Drained"),BI5,IF(AND('[1]Multi-Field'!$E$32=[1]Lists!BF5,'[1]Multi-Field'!$F$32="undrained"),BH5,""))</f>
        <v/>
      </c>
      <c r="CO5" s="409" t="str">
        <f>IF(AND('[1]Multi-Field'!$E$33=[1]Lists!BF5,'[1]Multi-Field'!$F$33="Drained"),BI5,IF(AND('[1]Multi-Field'!$E$33=[1]Lists!BF5,'[1]Multi-Field'!$F$33="undrained"),BH5,""))</f>
        <v/>
      </c>
      <c r="CP5" s="409" t="str">
        <f>IF(AND('[1]Multi-Field'!$E$34=[1]Lists!BF5,'[1]Multi-Field'!$F$34="Drained"),BI5,IF(AND('[1]Multi-Field'!$E$34=[1]Lists!BF5,'[1]Multi-Field'!$F$34="undrained"),BH5,""))</f>
        <v/>
      </c>
      <c r="CQ5" s="409" t="str">
        <f>IF(AND('[1]Multi-Field'!$E$35=[1]Lists!BF5,'[1]Multi-Field'!$F$35="Drained"),BI5,IF(AND('[1]Multi-Field'!$E$35=[1]Lists!BF5,'[1]Multi-Field'!$F$35="undrained"),BH5,""))</f>
        <v/>
      </c>
      <c r="CR5" s="409" t="str">
        <f>IF(AND('[1]Multi-Field'!$E$36=[1]Lists!BF5,'[1]Multi-Field'!$F$36="Drained"),BI5,IF(AND('[1]Multi-Field'!$E$36=[1]Lists!BF5,'[1]Multi-Field'!$F$36="undrained"),BH5,""))</f>
        <v/>
      </c>
      <c r="CS5" s="409" t="str">
        <f>IF(AND('[1]Multi-Field'!$E$37=[1]Lists!BF5,'[1]Multi-Field'!$F$37="Drained"),BI5,IF(AND('[1]Multi-Field'!$E$37=[1]Lists!BF5,'[1]Multi-Field'!$F$37="undrained"),BH5,""))</f>
        <v/>
      </c>
      <c r="CT5" s="409" t="str">
        <f>IF(AND('[1]Multi-Field'!$E$38=[1]Lists!BF5,'[1]Multi-Field'!$F$38="Drained"),BI5,IF(AND('[1]Multi-Field'!$E$38=[1]Lists!BF5,'[1]Multi-Field'!$F$38="undrained"),BH5,""))</f>
        <v/>
      </c>
      <c r="CU5" s="409" t="str">
        <f>IF(AND('[1]Multi-Field'!$E$39=[1]Lists!BF5,'[1]Multi-Field'!$F$39="Drained"),BI5,IF(AND('[1]Multi-Field'!$E$39=[1]Lists!BF5,'[1]Multi-Field'!$F$39="undrained"),BH5,""))</f>
        <v/>
      </c>
      <c r="CV5" s="409" t="str">
        <f>IF(AND('[1]Multi-Field'!$E$40=[1]Lists!BF5,'[1]Multi-Field'!$F$40="Drained"),BI5,IF(AND('[1]Multi-Field'!$E$40=[1]Lists!BF5,'[1]Multi-Field'!$F$40="undrained"),BH5,""))</f>
        <v/>
      </c>
      <c r="CW5" s="409" t="str">
        <f>IF(AND('[1]Multi-Field'!$E$41=[1]Lists!BF5,'[1]Multi-Field'!$F$40="Drained"),BI5,IF(AND('[1]Multi-Field'!$E$40=[1]Lists!BF5,'[1]Multi-Field'!$F$40="undrained"),BH5,""))</f>
        <v/>
      </c>
      <c r="CX5" s="409" t="str">
        <f>IF(AND('[1]Multi-Field'!$E$42=[1]Lists!BF5,'[1]Multi-Field'!$F$42="Drained"),BI5,IF(AND('[1]Multi-Field'!$E$42=[1]Lists!BF5,'[1]Multi-Field'!$F$42="undrained"),BH5,""))</f>
        <v/>
      </c>
      <c r="CY5" s="409" t="str">
        <f>IF(AND('[1]Multi-Field'!$E$43=[1]Lists!BF5,'[1]Multi-Field'!$F$43="Drained"),BI5,IF(AND('[1]Multi-Field'!$E$43=[1]Lists!BF5,'[1]Multi-Field'!$F$43="undrained"),BH5,""))</f>
        <v/>
      </c>
      <c r="CZ5" s="409" t="str">
        <f>IF(AND('[1]Multi-Field'!$E$44=[1]Lists!BF5,'[1]Multi-Field'!$F$44="Drained"),BI5,IF(AND('[1]Multi-Field'!$E$44=[1]Lists!BF5,'[1]Multi-Field'!$F$44="undrained"),BH5,""))</f>
        <v/>
      </c>
      <c r="DA5" s="409" t="str">
        <f>IF(AND('[1]Multi-Field'!$E$45=[1]Lists!BF5,'[1]Multi-Field'!$F$45="Drained"),BI5,IF(AND('[1]Multi-Field'!$E$45=[1]Lists!BF5,'[1]Multi-Field'!$F$45="undrained"),BH5,""))</f>
        <v/>
      </c>
      <c r="DB5" s="409" t="str">
        <f>IF(AND('[1]Multi-Field'!$E$46=[1]Lists!BF5,'[1]Multi-Field'!$F$46="Drained"),BI5,IF(AND('[1]Multi-Field'!$E$46=[1]Lists!BF5,'[1]Multi-Field'!$F$46="undrained"),BH5,""))</f>
        <v/>
      </c>
      <c r="DC5" s="409" t="str">
        <f>IF(AND('[1]Multi-Field'!$E$47=[1]Lists!BF5,'[1]Multi-Field'!$F$47="Drained"),BI5,IF(AND('[1]Multi-Field'!$E$47=[1]Lists!BF5,'[1]Multi-Field'!$F$47="undrained"),BH5,""))</f>
        <v/>
      </c>
      <c r="DD5" s="409" t="str">
        <f>IF(AND('[1]Multi-Field'!$E$48=[1]Lists!BF5,'[1]Multi-Field'!$F$48="Drained"),BI5,IF(AND('[1]Multi-Field'!$E$48=[1]Lists!BF5,'[1]Multi-Field'!$F$48="undrained"),BH5,""))</f>
        <v/>
      </c>
      <c r="DE5" s="409" t="str">
        <f>IF(AND('[1]Multi-Field'!$E$49=[1]Lists!BF5,'[1]Multi-Field'!$F$49="Drained"),BI5,IF(AND('[1]Multi-Field'!$E$49=[1]Lists!BF5,'[1]Multi-Field'!$F$9="undrained"),BH5,""))</f>
        <v/>
      </c>
      <c r="DF5" s="409" t="str">
        <f>IF(AND('[1]Multi-Field'!$E$50=[1]Lists!BF5,'[1]Multi-Field'!$F$50="Drained"),BI5,IF(AND('[1]Multi-Field'!$E$50=[1]Lists!BF5,'[1]Multi-Field'!$F$50="undrained"),BH5,""))</f>
        <v/>
      </c>
      <c r="DG5" s="409" t="str">
        <f>IF(AND('[1]Multi-Field'!$E$51=[1]Lists!BF5,'[1]Multi-Field'!$F$51="Drained"),BI5,IF(AND('[1]Multi-Field'!$E$51=[1]Lists!BF5,'[1]Multi-Field'!$F$51="undrained"),BH5,""))</f>
        <v/>
      </c>
      <c r="DH5" s="409" t="str">
        <f>IF(AND('[1]Multi-Field'!$E$52=[1]Lists!BF5,'[1]Multi-Field'!$F$52="Drained"),BI5,IF(AND('[1]Multi-Field'!$E$52=[1]Lists!BF5,'[1]Multi-Field'!$F$52="undrained"),BH5,""))</f>
        <v/>
      </c>
      <c r="DI5" s="409" t="str">
        <f>IF(AND('[1]Multi-Field'!$E$53=[1]Lists!BF5,'[1]Multi-Field'!$F$53="Drained"),BI5,IF(AND('[1]Multi-Field'!$E$53=[1]Lists!BF5,'[1]Multi-Field'!$F$53="undrained"),BH5,""))</f>
        <v/>
      </c>
      <c r="DJ5" s="409" t="str">
        <f>IF(AND('[1]Multi-Field'!$E$54=[1]Lists!BF5,'[1]Multi-Field'!$F$54="Drained"),BI5,IF(AND('[1]Multi-Field'!$E$54=[1]Lists!BF5,'[1]Multi-Field'!$F$54="undrained"),BH5,""))</f>
        <v/>
      </c>
      <c r="DK5" s="409" t="str">
        <f>IF(AND('[1]Multi-Field'!$E$55=[1]Lists!BF5,'[1]Multi-Field'!$F$55="Drained"),BI5,IF(AND('[1]Multi-Field'!$E$55=[1]Lists!BF5,'[1]Multi-Field'!$F$55="undrained"),BH5,""))</f>
        <v/>
      </c>
      <c r="DL5" s="409" t="str">
        <f>IF(AND('[1]Multi-Field'!$E$56=[1]Lists!BF5,'[1]Multi-Field'!$F$56="Drained"),BI5,IF(AND('[1]Multi-Field'!$E$56=[1]Lists!BF5,'[1]Multi-Field'!$F$56="undrained"),BH5,""))</f>
        <v/>
      </c>
      <c r="DM5" s="409" t="str">
        <f>IF(AND('[1]Multi-Field'!$E$57=[1]Lists!BF5,'[1]Multi-Field'!$F$57="Drained"),BI5,IF(AND('[1]Multi-Field'!$E$57=[1]Lists!BF5,'[1]Multi-Field'!$F$57="undrained"),BH5,""))</f>
        <v/>
      </c>
      <c r="DN5" s="409" t="str">
        <f>IF(AND('[1]Multi-Field'!$E$58=[1]Lists!BF5,'[1]Multi-Field'!$F$58="Drained"),BI5,IF(AND('[1]Multi-Field'!$E$58=[1]Lists!BF5,'[1]Multi-Field'!$F$58="undrained"),BH5,""))</f>
        <v/>
      </c>
      <c r="DO5" s="409" t="str">
        <f>IF(AND('[1]Multi-Field'!$E$59=[1]Lists!BF5,'[1]Multi-Field'!$F$59="Drained"),BI5,IF(AND('[1]Multi-Field'!$E$59=[1]Lists!BF5,'[1]Multi-Field'!$F$59="undrained"),BH5,""))</f>
        <v/>
      </c>
      <c r="DP5" s="409" t="str">
        <f>IF(AND('[1]Multi-Field'!$E$60=[1]Lists!BF5,'[1]Multi-Field'!$F$60="Drained"),BI5,IF(AND('[1]Multi-Field'!$E$60=[1]Lists!BF5,'[1]Multi-Field'!$F$60="undrained"),BH5,""))</f>
        <v/>
      </c>
      <c r="DQ5" s="409" t="str">
        <f>IF(AND('[1]Multi-Field'!$E$61=[1]Lists!BF5,'[1]Multi-Field'!$F$61="Drained"),BI5,IF(AND('[1]Multi-Field'!$E$61=[1]Lists!BF5,'[1]Multi-Field'!$F$61="undrained"),BH5,""))</f>
        <v/>
      </c>
      <c r="DR5" s="409" t="str">
        <f>IF(AND('[1]Multi-Field'!$E$62=[1]Lists!BF5,'[1]Multi-Field'!$F$62="Drained"),BI5,IF(AND('[1]Multi-Field'!$E$62=[1]Lists!BF5,'[1]Multi-Field'!$F$62="undrained"),BH5,""))</f>
        <v/>
      </c>
      <c r="DS5" s="409" t="str">
        <f>IF(AND('[1]Multi-Field'!$E$63=[1]Lists!BF5,'[1]Multi-Field'!$F$63="Drained"),BI5,IF(AND('[1]Multi-Field'!$E$63=[1]Lists!BF5,'[1]Multi-Field'!$F$63="undrained"),BH5,""))</f>
        <v/>
      </c>
      <c r="DT5" s="409" t="str">
        <f>IF(AND('[1]Multi-Field'!$E$64=[1]Lists!BF5,'[1]Multi-Field'!$F$64="Drained"),BI5,IF(AND('[1]Multi-Field'!$E$64=[1]Lists!BF5,'[1]Multi-Field'!$F$64="undrained"),BH5,""))</f>
        <v/>
      </c>
      <c r="DU5" s="409" t="str">
        <f>IF(AND('[1]Multi-Field'!$E$65=[1]Lists!BF5,'[1]Multi-Field'!$F$65="Drained"),BI5,IF(AND('[1]Multi-Field'!$E$65=[1]Lists!BF5,'[1]Multi-Field'!$F$65="undrained"),BH5,""))</f>
        <v/>
      </c>
      <c r="DV5" s="409" t="str">
        <f>IF(AND('[1]Multi-Field'!$E$66=[1]Lists!BF5,'[1]Multi-Field'!$F$66="Drained"),BI5,IF(AND('[1]Multi-Field'!$E$66=[1]Lists!BF5,'[1]Multi-Field'!$F$66="undrained"),BH5,""))</f>
        <v/>
      </c>
      <c r="DW5" s="409" t="str">
        <f>IF(AND('[1]Multi-Field'!$E$67=[1]Lists!BF5,'[1]Multi-Field'!$F$67="Drained"),BI5,IF(AND('[1]Multi-Field'!$E$67=[1]Lists!BF5,'[1]Multi-Field'!$F$67="undrained"),BH5,""))</f>
        <v/>
      </c>
      <c r="DX5" s="409" t="str">
        <f>IF(AND('[1]Multi-Field'!$E$68=[1]Lists!BF5,'[1]Multi-Field'!$F$68="Drained"),BI5,IF(AND('[1]Multi-Field'!$E$68=[1]Lists!BF5,'[1]Multi-Field'!$F$68="undrained"),BH5,""))</f>
        <v/>
      </c>
      <c r="DY5" s="409" t="str">
        <f>IF(AND('[1]Multi-Field'!$E$69=[1]Lists!BF5,'[1]Multi-Field'!$F$69="Drained"),BI5,IF(AND('[1]Multi-Field'!$E$69=[1]Lists!BF5,'[1]Multi-Field'!$F$69="undrained"),BH5,""))</f>
        <v/>
      </c>
      <c r="DZ5" s="409" t="str">
        <f>IF(AND('[1]Multi-Field'!$E$70=[1]Lists!BF5,'[1]Multi-Field'!$F$70="Drained"),BI5,IF(AND('[1]Multi-Field'!$E$70=[1]Lists!BF5,'[1]Multi-Field'!$F$70="undrained"),BH5,""))</f>
        <v/>
      </c>
      <c r="EA5" s="409" t="str">
        <f>IF(AND('[1]Multi-Field'!$E$71=[1]Lists!BF5,'[1]Multi-Field'!$F$71="Drained"),BI5,IF(AND('[1]Multi-Field'!$E$71=[1]Lists!BF5,'[1]Multi-Field'!$F$71="undrained"),BH5,""))</f>
        <v/>
      </c>
      <c r="EB5" s="409" t="str">
        <f>IF(AND('[1]Multi-Field'!$E$72=[1]Lists!BF5,'[1]Multi-Field'!$F$72="Drained"),BI5,IF(AND('[1]Multi-Field'!$E$72=[1]Lists!BF5,'[1]Multi-Field'!$F$72="undrained"),BH5,""))</f>
        <v/>
      </c>
      <c r="EC5" s="409" t="str">
        <f>IF(AND('[1]Multi-Field'!$E$73=[1]Lists!BF5,'[1]Multi-Field'!$F$73="Drained"),BI5,IF(AND('[1]Multi-Field'!$E$73=[1]Lists!BF5,'[1]Multi-Field'!$F$73="undrained"),BH5,""))</f>
        <v/>
      </c>
      <c r="ED5" s="409" t="str">
        <f>IF(AND('[1]Multi-Field'!$E$74=[1]Lists!BF5,'[1]Multi-Field'!$F$74="Drained"),BI5,IF(AND('[1]Multi-Field'!$E$74=[1]Lists!BF5,'[1]Multi-Field'!$F$74="undrained"),BH5,""))</f>
        <v/>
      </c>
      <c r="EE5" s="409" t="str">
        <f>IF(AND('[1]Multi-Field'!$E$75=[1]Lists!BF5,'[1]Multi-Field'!$F$75="Drained"),BI5,IF(AND('[1]Multi-Field'!$E$75=[1]Lists!BF5,'[1]Multi-Field'!$F$75="undrained"),BH5,""))</f>
        <v/>
      </c>
      <c r="EF5" s="409" t="str">
        <f>IF(AND('[1]Multi-Field'!$E$76=[1]Lists!BF5,'[1]Multi-Field'!$F$76="Drained"),BI5,IF(AND('[1]Multi-Field'!$E$76=[1]Lists!BF5,'[1]Multi-Field'!$F$6="undrained"),BH5,""))</f>
        <v/>
      </c>
      <c r="EG5" s="409" t="str">
        <f>IF(AND('[1]Multi-Field'!$E$77=[1]Lists!BF5,'[1]Multi-Field'!$F$77="Drained"),BI5,IF(AND('[1]Multi-Field'!$E$77=[1]Lists!BF5,'[1]Multi-Field'!$F$77="undrained"),BH5,""))</f>
        <v/>
      </c>
      <c r="EH5" s="409" t="str">
        <f>IF(AND('[1]Multi-Field'!$E$78=[1]Lists!BF5,'[1]Multi-Field'!$F$78="Drained"),BI5,IF(AND('[1]Multi-Field'!$E$78=[1]Lists!BF5,'[1]Multi-Field'!$F$78="undrained"),BH5,""))</f>
        <v/>
      </c>
      <c r="EI5" s="409" t="str">
        <f>IF(AND('[1]Multi-Field'!$E$79=[1]Lists!BF5,'[1]Multi-Field'!$F$79="Drained"),BI5,IF(AND('[1]Multi-Field'!$E$79=[1]Lists!BF5,'[1]Multi-Field'!$F$79="undrained"),BH5,""))</f>
        <v/>
      </c>
      <c r="EJ5" s="409" t="str">
        <f>IF(AND('[1]Multi-Field'!$E$80=[1]Lists!BF5,'[1]Multi-Field'!$F$80="Drained"),BI5,IF(AND('[1]Multi-Field'!$E$80=[1]Lists!BF5,'[1]Multi-Field'!$F$80="undrained"),BH5,""))</f>
        <v/>
      </c>
      <c r="EK5" s="409" t="str">
        <f>IF(AND('[1]Multi-Field'!$E$81=[1]Lists!BF5,'[1]Multi-Field'!$F$81="Drained"),BI5,IF(AND('[1]Multi-Field'!$E$81=[1]Lists!BF5,'[1]Multi-Field'!$F$81="undrained"),BH5,""))</f>
        <v/>
      </c>
      <c r="EL5" s="409" t="str">
        <f>IF(AND('[1]Multi-Field'!$E$82=[1]Lists!BF5,'[1]Multi-Field'!$F$82="Drained"),BI5,IF(AND('[1]Multi-Field'!$E$82=[1]Lists!BF5,'[1]Multi-Field'!$F$82="undrained"),BH5,""))</f>
        <v/>
      </c>
      <c r="EM5" s="409" t="str">
        <f>IF(AND('[1]Multi-Field'!$E$83=[1]Lists!BF5,'[1]Multi-Field'!$F$83="Drained"),BI5,IF(AND('[1]Multi-Field'!$E$83=[1]Lists!BF5,'[1]Multi-Field'!$F$83="undrained"),BH5,""))</f>
        <v/>
      </c>
      <c r="EN5" s="409" t="str">
        <f>IF(AND('[1]Multi-Field'!$E$84=[1]Lists!BF5,'[1]Multi-Field'!$F$84="Drained"),BI5,IF(AND('[1]Multi-Field'!$E$84=[1]Lists!BF5,'[1]Multi-Field'!$F$84="undrained"),BH5,""))</f>
        <v/>
      </c>
      <c r="EO5" s="409" t="str">
        <f>IF(AND('[1]Multi-Field'!$E$85=[1]Lists!BF5,'[1]Multi-Field'!$F$85="Drained"),BI5,IF(AND('[1]Multi-Field'!$E$85=[1]Lists!BF5,'[1]Multi-Field'!$F$85="undrained"),BH5,""))</f>
        <v/>
      </c>
      <c r="EP5" s="409" t="str">
        <f>IF(AND('[1]Multi-Field'!$E$86=[1]Lists!BF5,'[1]Multi-Field'!$F$86="Drained"),BI5,IF(AND('[1]Multi-Field'!$E$86=[1]Lists!BF5,'[1]Multi-Field'!$F$86="undrained"),BH5,""))</f>
        <v/>
      </c>
      <c r="EQ5" s="409" t="str">
        <f>IF(AND('[1]Multi-Field'!$E$87=[1]Lists!BF5,'[1]Multi-Field'!$F$87="Drained"),BI5,IF(AND('[1]Multi-Field'!$E$87=[1]Lists!BF5,'[1]Multi-Field'!$F$87="undrained"),BH5,""))</f>
        <v/>
      </c>
      <c r="ER5" s="409" t="str">
        <f>IF(AND('[1]Multi-Field'!$E$88=[1]Lists!BF5,'[1]Multi-Field'!$F$88="Drained"),BI5,IF(AND('[1]Multi-Field'!$E$88=[1]Lists!BF5,'[1]Multi-Field'!$F$88="undrained"),BH5,""))</f>
        <v/>
      </c>
      <c r="ES5" s="409" t="str">
        <f>IF(AND('[1]Multi-Field'!$E$89=[1]Lists!BF5,'[1]Multi-Field'!$F$89="Drained"),BI5,IF(AND('[1]Multi-Field'!$E$89=[1]Lists!BF5,'[1]Multi-Field'!$F$89="undrained"),BH5,""))</f>
        <v/>
      </c>
      <c r="ET5" s="409" t="str">
        <f>IF(AND('[1]Multi-Field'!$E$90=[1]Lists!BF5,'[1]Multi-Field'!$F$90="Drained"),BI5,IF(AND('[1]Multi-Field'!$E$90=[1]Lists!BF5,'[1]Multi-Field'!$F$90="undrained"),BH5,""))</f>
        <v/>
      </c>
      <c r="EU5" s="409" t="str">
        <f>IF(AND('[1]Multi-Field'!$E$91=[1]Lists!BF5,'[1]Multi-Field'!$F$91="Drained"),BI5,IF(AND('[1]Multi-Field'!$E$91=[1]Lists!BF5,'[1]Multi-Field'!$F$91="undrained"),BH5,""))</f>
        <v/>
      </c>
      <c r="EV5" s="409" t="str">
        <f>IF(AND('[1]Multi-Field'!$E$92=[1]Lists!BF5,'[1]Multi-Field'!$F$92="Drained"),BI5,IF(AND('[1]Multi-Field'!$E$92=[1]Lists!BF5,'[1]Multi-Field'!$F$92="undrained"),BH5,""))</f>
        <v/>
      </c>
      <c r="EW5" s="409" t="str">
        <f>IF(AND('[1]Multi-Field'!$E$93=[1]Lists!BF5,'[1]Multi-Field'!$F$93="Drained"),BI5,IF(AND('[1]Multi-Field'!$E$93=[1]Lists!BF5,'[1]Multi-Field'!$F$93="undrained"),BH5,""))</f>
        <v/>
      </c>
      <c r="EX5" s="409" t="str">
        <f>IF(AND('[1]Multi-Field'!$E$94=[1]Lists!BF5,'[1]Multi-Field'!$F$94="Drained"),BI5,IF(AND('[1]Multi-Field'!$E$94=[1]Lists!BF5,'[1]Multi-Field'!$F$94="undrained"),BH5,""))</f>
        <v/>
      </c>
      <c r="EY5" s="409" t="str">
        <f>IF(AND('[1]Multi-Field'!$E$95=[1]Lists!BF5,'[1]Multi-Field'!$F$95="Drained"),BI5,IF(AND('[1]Multi-Field'!$E$95=[1]Lists!BF5,'[1]Multi-Field'!$F$95="undrained"),BH5,""))</f>
        <v/>
      </c>
      <c r="EZ5" s="409" t="str">
        <f>IF(AND('[1]Multi-Field'!$E$96=[1]Lists!BF5,'[1]Multi-Field'!$F$96="Drained"),BI5,IF(AND('[1]Multi-Field'!$E$96=[1]Lists!BF5,'[1]Multi-Field'!$F$96="undrained"),BH5,""))</f>
        <v/>
      </c>
      <c r="FA5" s="409" t="str">
        <f>IF(AND('[1]Multi-Field'!$E$97=[1]Lists!BF5,'[1]Multi-Field'!$F$97="Drained"),BI5,IF(AND('[1]Multi-Field'!$E$97=[1]Lists!BF5,'[1]Multi-Field'!$F$97="undrained"),BH5,""))</f>
        <v/>
      </c>
      <c r="FB5" s="409" t="str">
        <f>IF(AND('[1]Multi-Field'!$E$98=[1]Lists!BF5,'[1]Multi-Field'!$F$98="Drained"),BI5,IF(AND('[1]Multi-Field'!$E$98=[1]Lists!BF5,'[1]Multi-Field'!$F$98="undrained"),BH5,""))</f>
        <v/>
      </c>
      <c r="FC5" s="409" t="str">
        <f>IF(AND('[1]Multi-Field'!$E$99=[1]Lists!BF5,'[1]Multi-Field'!$F$99="Drained"),BI5,IF(AND('[1]Multi-Field'!$E$99=[1]Lists!BF5,'[1]Multi-Field'!$F$99="undrained"),BH5,""))</f>
        <v/>
      </c>
      <c r="FD5" s="409" t="str">
        <f>IF(AND('[1]Multi-Field'!$E$100=[1]Lists!BF5,'[1]Multi-Field'!$F$100="Drained"),BI5,IF(AND('[1]Multi-Field'!$E$100=[1]Lists!BF5,'[1]Multi-Field'!$F$100="undrained"),BH5,""))</f>
        <v/>
      </c>
      <c r="FE5" s="409" t="str">
        <f>IF(AND('[1]Multi-Field'!$E$101=[1]Lists!BF5,'[1]Multi-Field'!$F$101="Drained"),BI5,IF(AND('[1]Multi-Field'!$E$101=[1]Lists!BF5,'[1]Multi-Field'!$F$101="undrained"),BH5,""))</f>
        <v/>
      </c>
      <c r="FF5" s="409" t="str">
        <f>IF(AND('[1]Multi-Field'!$E$102=[1]Lists!BF5,'[1]Multi-Field'!$F$102="Drained"),BI5,IF(AND('[1]Multi-Field'!$E$102=[1]Lists!BF5,'[1]Multi-Field'!$F$102="undrained"),BH5,""))</f>
        <v/>
      </c>
      <c r="FG5" s="409" t="str">
        <f>IF(AND('[1]Multi-Field'!$E$103=[1]Lists!BF5,'[1]Multi-Field'!$F$103="Drained"),BI5,IF(AND('[1]Multi-Field'!$E$103=[1]Lists!BF5,'[1]Multi-Field'!$F$103="undrained"),BH5,""))</f>
        <v/>
      </c>
      <c r="FH5" s="409" t="str">
        <f>IF(AND('[1]Multi-Field'!$E$104=[1]Lists!BF5,'[1]Multi-Field'!$F$104="Drained"),BI5,IF(AND('[1]Multi-Field'!$E$104=[1]Lists!BF5,'[1]Multi-Field'!$F$104="undrained"),BH5,""))</f>
        <v/>
      </c>
      <c r="FI5" s="409" t="str">
        <f>IF(AND('[1]Multi-Field'!$E$105=[1]Lists!BF5,'[1]Multi-Field'!$F$105="Drained"),BI5,IF(AND('[1]Multi-Field'!$E$105=[1]Lists!BF5,'[1]Multi-Field'!$F$105="undrained"),BH5,""))</f>
        <v/>
      </c>
      <c r="FJ5" s="409" t="str">
        <f>IF(AND('[1]Multi-Field'!$E$106=[1]Lists!BF5,'[1]Multi-Field'!$F$106="Drained"),BI5,IF(AND('[1]Multi-Field'!$E$106=[1]Lists!BF5,'[1]Multi-Field'!$F$106="undrained"),BH5,""))</f>
        <v/>
      </c>
      <c r="FK5" s="409" t="str">
        <f>IF(AND('[1]Multi-Field'!$E$107=[1]Lists!BF5,'[1]Multi-Field'!$F$107="Drained"),BI5,IF(AND('[1]Multi-Field'!$E$107=[1]Lists!BF5,'[1]Multi-Field'!$F$107="undrained"),BH5,""))</f>
        <v/>
      </c>
      <c r="FL5" s="409" t="str">
        <f>IF(AND('[1]Multi-Field'!$E$108=[1]Lists!BF5,'[1]Multi-Field'!$F$108="Drained"),BI5,IF(AND('[1]Multi-Field'!$E$108=[1]Lists!BF5,'[1]Multi-Field'!$F$108="undrained"),BH5,""))</f>
        <v/>
      </c>
      <c r="FM5" s="409" t="str">
        <f>IF(AND('[1]Multi-Field'!$E$109=[1]Lists!BF5,'[1]Multi-Field'!$F$109="Drained"),BI5,IF(AND('[1]Multi-Field'!$E$109=[1]Lists!BF5,'[1]Multi-Field'!$F$109="undrained"),BH5,""))</f>
        <v/>
      </c>
      <c r="FN5" s="409" t="str">
        <f>IF(AND('[1]Multi-Field'!$E$110=[1]Lists!BF5,'[1]Multi-Field'!$F$110="Drained"),BI5,IF(AND('[1]Multi-Field'!$E$110=[1]Lists!BF5,'[1]Multi-Field'!$F$110="undrained"),BH5,""))</f>
        <v/>
      </c>
      <c r="FO5" s="409" t="str">
        <f>IF(AND('[1]Multi-Field'!$E$111=[1]Lists!BF5,'[1]Multi-Field'!$F$111="Drained"),BI5,IF(AND('[1]Multi-Field'!$E$111=[1]Lists!BF5,'[1]Multi-Field'!$F$111="undrained"),BH5,""))</f>
        <v/>
      </c>
      <c r="FP5" s="409" t="str">
        <f>IF(AND('[1]Multi-Field'!$E$112=[1]Lists!BF5,'[1]Multi-Field'!$F$112="Drained"),BI5,IF(AND('[1]Multi-Field'!$E$112=[1]Lists!BF5,'[1]Multi-Field'!$F$112="undrained"),BH5,""))</f>
        <v/>
      </c>
      <c r="FQ5" s="409" t="str">
        <f>IF(AND('[1]Multi-Field'!$E$113=[1]Lists!BF5,'[1]Multi-Field'!$F$113="Drained"),BI5,IF(AND('[1]Multi-Field'!$E$113=[1]Lists!BF5,'[1]Multi-Field'!$F$113="undrained"),BH5,""))</f>
        <v/>
      </c>
      <c r="FR5" s="409" t="str">
        <f>IF(AND('[1]Multi-Field'!$E$114=[1]Lists!BF5,'[1]Multi-Field'!$F$114="Drained"),BI5,IF(AND('[1]Multi-Field'!$E$114=[1]Lists!BF5,'[1]Multi-Field'!$F$114="undrained"),BH5,""))</f>
        <v/>
      </c>
      <c r="FS5" s="409" t="str">
        <f>IF(AND('[1]Multi-Field'!$E$115=[1]Lists!BF5,'[1]Multi-Field'!$F$115="Drained"),BI5,IF(AND('[1]Multi-Field'!$E$115=[1]Lists!BF5,'[1]Multi-Field'!$F$115="undrained"),BH5,""))</f>
        <v/>
      </c>
      <c r="FT5" s="409" t="str">
        <f>IF(AND('[1]Multi-Field'!$E$116=[1]Lists!BF5,'[1]Multi-Field'!$F$116="Drained"),BI5,IF(AND('[1]Multi-Field'!$E$116=[1]Lists!BF5,'[1]Multi-Field'!$F$116="undrained"),BH5,""))</f>
        <v/>
      </c>
      <c r="FU5" s="409" t="str">
        <f>IF(AND('[1]Multi-Field'!$E$117=[1]Lists!BF5,'[1]Multi-Field'!$F$117="Drained"),BI5,IF(AND('[1]Multi-Field'!$E$117=[1]Lists!BF5,'[1]Multi-Field'!$F$117="undrained"),BH5,""))</f>
        <v/>
      </c>
      <c r="FV5" s="409" t="str">
        <f>IF(AND('[1]Multi-Field'!$E$118=[1]Lists!BF5,'[1]Multi-Field'!$F$118="Drained"),BI5,IF(AND('[1]Multi-Field'!$E$118=[1]Lists!BF5,'[1]Multi-Field'!$F$118="undrained"),BH5,""))</f>
        <v/>
      </c>
      <c r="FW5" s="409" t="str">
        <f>IF(AND('[1]Multi-Field'!$E$119=[1]Lists!BF5,'[1]Multi-Field'!$F$119="Drained"),BI5,IF(AND('[1]Multi-Field'!$E$119=[1]Lists!BF5,'[1]Multi-Field'!$F$119="undrained"),BH5,""))</f>
        <v/>
      </c>
      <c r="FX5" s="409" t="str">
        <f>IF(AND('[1]Multi-Field'!$E$120=[1]Lists!BF5,'[1]Multi-Field'!$F$120="Drained"),BI5,IF(AND('[1]Multi-Field'!$E$120=[1]Lists!BF5,'[1]Multi-Field'!$F$120="undrained"),BH5,""))</f>
        <v/>
      </c>
      <c r="FZ5" t="s">
        <v>790</v>
      </c>
      <c r="GC5" s="4" t="str">
        <f>'[1]Multi-Field'!B3</f>
        <v>Across from Herzog</v>
      </c>
      <c r="GD5" s="73" t="str">
        <f>IF(OR('[1]Multi-Field'!Q3=$FZ$43,'[1]Multi-Field'!Q3=$FZ$44),'[1]Multi-Field'!BS3,"")</f>
        <v/>
      </c>
      <c r="GE5" s="4" t="str">
        <f>IF(AND(OR('[1]Multi-Field'!Q3=$FZ$86,'[1]Multi-Field'!Q3=$FZ$94,'[1]Multi-Field'!Q3=$FZ$87,'[1]Multi-Field'!Q3=[1]Lists!$FZ$93,'[1]Multi-Field'!Q3=$FZ$59),'[1]Multi-Field'!BS3&gt;50),'[1]Multi-Field'!BS3*0.8,IF(AND(OR('[1]Multi-Field'!Q3=$FZ$86,'[1]Multi-Field'!Q3=$FZ$94,'[1]Multi-Field'!Q3=$FZ$87,'[1]Multi-Field'!Q3=[1]Lists!$FZ$93,'[1]Multi-Field'!Q3=[1]Lists!$FZ$59),'[1]Multi-Field'!BS3&lt;50),'[1]Multi-Field'!BS3,""))</f>
        <v/>
      </c>
      <c r="GF5" s="4">
        <f>IF(OR('[1]Multi-Field'!Q3=[1]Lists!$FZ$7,'[1]Multi-Field'!Q3=[1]Lists!$FZ$5,'[1]Multi-Field'!Q3=[1]Lists!$FZ$24,'[1]Multi-Field'!Q3=[1]Lists!$FZ$10,'[1]Multi-Field'!Q3=[1]Lists!$FZ$8, '[1]Multi-Field'!Q3=[1]Lists!$FZ$25, '[1]Multi-Field'!Q3=[1]Lists!$FZ$23, '[1]Multi-Field'!Q3= [1]Lists!$FZ$47, '[1]Multi-Field'!Q3=[1]Lists!$FZ$49, '[1]Multi-Field'!Q3=[1]Lists!$FZ$48,'[1]Multi-Field'!Q3=[1]Lists!$FZ$3, '[1]Multi-Field'!Q3=[1]Lists!$FZ$14,'[1]Multi-Field'!Q3=[1]Lists!$FZ$36, '[1]Multi-Field'!Q3=[1]Lists!$FZ$41,'[1]Multi-Field'!Q3=[1]Lists!$FZ$42),0,"")</f>
        <v>0</v>
      </c>
      <c r="GG5" s="4" t="str">
        <f>IF(OR('[1]Multi-Field'!Q3=[1]Lists!$FZ$6,'[1]Multi-Field'!Q3=[1]Lists!$FZ$4, '[1]Multi-Field'!Q32=[1]Lists!$FZ$11, '[1]Multi-Field'!Q3=[1]Lists!$FZ$1),100*IF('[1]Multi-Field'!U3=onepercent,0.75,IF('[1]Multi-Field'!U3=onetotwentyfivepercent,0.4,IF(OR('[1]Multi-Field'!U3=twentysixtofiftypercent,'[1]Multi-Field'!U3=greaterthanfiftypercent),0,""))),"")</f>
        <v/>
      </c>
      <c r="GH5" s="4" t="str">
        <f>IF(OR('[1]Multi-Field'!Q3=[1]Lists!$FZ$53,'[1]Multi-Field'!Q3=[1]Lists!$FZ$55), 50,IF('[1]Multi-Field'!Q3=[1]Lists!$FZ$54,225,IF('[1]Multi-Field'!Q3=[1]Lists!$FZ$56,75,"")))</f>
        <v/>
      </c>
      <c r="GI5" s="4" t="e">
        <f>#VALUE!</f>
        <v>#VALUE!</v>
      </c>
      <c r="GJ5" s="4" t="e">
        <f>#VALUE!</f>
        <v>#VALUE!</v>
      </c>
      <c r="GK5" s="4" t="str">
        <f>IF('[1]Multi-Field'!Q3=[1]Lists!$FZ$95,'[1]Multi-Field'!BS3*0.66,"")</f>
        <v/>
      </c>
      <c r="GM5" s="4" t="str">
        <f>IF(OR('[1]Multi-Field'!Q3=[1]Lists!$FZ$26,'[1]Multi-Field'!Q3=[1]Lists!$FZ$84),20,"")</f>
        <v/>
      </c>
      <c r="GN5" s="4" t="str">
        <f>IF(OR('[1]Multi-Field'!Q3=[1]Lists!$FZ$88,'[1]Multi-Field'!Q3=[1]Lists!$FZ$57),0,"")</f>
        <v/>
      </c>
      <c r="GO5" s="4" t="str">
        <f>IF(OR('[1]Multi-Field'!Q3=[1]Lists!$FZ$69,'[1]Multi-Field'!Q3=[1]Lists!$FZ$71,'[1]Multi-Field'!Q3=[1]Lists!$FZ$105),50,"")</f>
        <v/>
      </c>
      <c r="GP5" s="4" t="str">
        <f>IF(OR('[1]Multi-Field'!Q3=[1]Lists!$FZ$75,'[1]Multi-Field'!Q3=[1]Lists!$FZ$70),75,"")</f>
        <v/>
      </c>
      <c r="GQ5" s="4" t="str">
        <f>IF('[1]Multi-Field'!Q3=[1]Lists!$FZ$72,150,"")</f>
        <v/>
      </c>
      <c r="GR5" s="4" t="str">
        <f>IF(OR('[1]Multi-Field'!Q3=[1]Lists!$FZ$74,'[1]Multi-Field'!Q3=[1]Lists!$FZ$73),40,"")</f>
        <v/>
      </c>
      <c r="GS5" s="4" t="str">
        <f>IF('[1]Multi-Field'!Q3=[1]Lists!$FZ$99,80,"")</f>
        <v/>
      </c>
      <c r="GT5" s="4" t="str">
        <f>IF('[1]Multi-Field'!Q3=[1]Lists!$FZ$106,70,"")</f>
        <v/>
      </c>
      <c r="GU5" s="4" t="e">
        <f t="shared" ref="GU5:GU68" si="4">SUM(GD5:GT5)</f>
        <v>#VALUE!</v>
      </c>
    </row>
    <row r="6" spans="1:203" ht="13.5" customHeight="1" thickBot="1">
      <c r="A6" s="7" t="s">
        <v>93</v>
      </c>
      <c r="B6" t="s">
        <v>730</v>
      </c>
      <c r="C6" s="7"/>
      <c r="D6" s="8">
        <v>55</v>
      </c>
      <c r="E6" s="8">
        <f t="shared" si="0"/>
        <v>58</v>
      </c>
      <c r="F6" s="8">
        <f t="shared" si="1"/>
        <v>62</v>
      </c>
      <c r="G6" s="8">
        <v>65</v>
      </c>
      <c r="H6" s="8">
        <v>90</v>
      </c>
      <c r="I6" s="8">
        <f t="shared" ref="I6:I69" si="5">ROUND((H6+(K6-H6)*1/3),0)</f>
        <v>100</v>
      </c>
      <c r="J6" s="8">
        <f t="shared" ref="J6:J69" si="6">ROUND((H6+(K6-H6)*2/3),0)</f>
        <v>110</v>
      </c>
      <c r="K6" s="8">
        <v>120</v>
      </c>
      <c r="L6" s="8">
        <v>60</v>
      </c>
      <c r="M6" s="8">
        <f t="shared" si="2"/>
        <v>80</v>
      </c>
      <c r="N6" s="8">
        <f t="shared" si="3"/>
        <v>100</v>
      </c>
      <c r="O6" s="8">
        <v>120</v>
      </c>
      <c r="P6" s="4" t="s">
        <v>59</v>
      </c>
      <c r="Q6" s="80"/>
      <c r="S6" s="12" t="s">
        <v>905</v>
      </c>
      <c r="U6" s="4" t="s">
        <v>24</v>
      </c>
      <c r="V6" s="4" t="s">
        <v>40</v>
      </c>
      <c r="Z6" s="42" t="s">
        <v>70</v>
      </c>
      <c r="AC6" t="s">
        <v>792</v>
      </c>
      <c r="AD6" s="4" t="s">
        <v>942</v>
      </c>
      <c r="AG6" s="12" t="s">
        <v>1092</v>
      </c>
      <c r="AI6" s="277" t="s">
        <v>1760</v>
      </c>
      <c r="AJ6" s="278"/>
      <c r="AK6" s="278"/>
      <c r="AL6" s="278"/>
      <c r="AM6" s="278"/>
      <c r="AN6" s="278"/>
      <c r="AO6" s="278"/>
      <c r="AP6" s="278"/>
      <c r="AQ6" s="278"/>
      <c r="AR6" s="278"/>
      <c r="AS6" s="278"/>
      <c r="AT6" s="278"/>
      <c r="AU6" s="278"/>
      <c r="AV6" s="278"/>
      <c r="AW6" s="278"/>
      <c r="AX6" s="278"/>
      <c r="AY6" s="278"/>
      <c r="AZ6" s="278"/>
      <c r="BA6" s="278"/>
      <c r="BB6" s="278"/>
      <c r="BC6" s="279"/>
      <c r="BD6" s="283">
        <v>0.33</v>
      </c>
      <c r="BE6" s="283">
        <v>0.76</v>
      </c>
      <c r="BF6" s="411" t="s">
        <v>1174</v>
      </c>
      <c r="BG6" s="412">
        <v>6</v>
      </c>
      <c r="BH6" s="412">
        <v>2.5</v>
      </c>
      <c r="BI6" s="412">
        <v>4</v>
      </c>
      <c r="BJ6" s="409" t="e">
        <f>IF(AND('[1]Single Field'!#REF!=[1]Lists!BF6,'[1]Single Field'!#REF!="Drained"),"x",IF(AND('[1]Single Field'!#REF!=[1]Lists!BF6,'[1]Single Field'!#REF!="Undrained"),O,""))</f>
        <v>#REF!</v>
      </c>
      <c r="BK6" s="409" t="str">
        <f>IF(AND('[1]Multi-Field'!$E$3=[1]Lists!BF6,'[1]Multi-Field'!$F$3="Drained"),BI6,IF(AND('[1]Multi-Field'!$E$3=BF6,'[1]Multi-Field'!$F$3="undrained"),BH6,""))</f>
        <v/>
      </c>
      <c r="BL6" s="409" t="str">
        <f>IF(AND('[1]Multi-Field'!$E$4=BF6,'[1]Multi-Field'!$F$4="Drained"),BI6,IF(AND('[1]Multi-Field'!$E$4=BF6,'[1]Multi-Field'!$F$4="undrained"),BH6,""))</f>
        <v/>
      </c>
      <c r="BM6" s="409" t="str">
        <f>IF(AND('[1]Multi-Field'!$E$5=BF6,'[1]Multi-Field'!$F$5="Drained"),BI6,IF(AND('[1]Multi-Field'!$E$5=BF6,'[1]Multi-Field'!$F$5="undrained"),BH6,""))</f>
        <v/>
      </c>
      <c r="BN6" s="409" t="str">
        <f>IF(AND('[1]Multi-Field'!$E$6=BF6,'[1]Multi-Field'!$F$6="Drained"),BI6,IF(AND('[1]Multi-Field'!$E$6=BF6,'[1]Multi-Field'!$F$6="undrained"),BH6,""))</f>
        <v/>
      </c>
      <c r="BO6" s="409">
        <f>IF(AND('[1]Multi-Field'!$E$7=BF6,'[1]Multi-Field'!$F$7="Drained"),BI6,IF(AND('[1]Multi-Field'!$E$7=BF6,'[1]Multi-Field'!$F$7="undrained"),BH6,""))</f>
        <v>4</v>
      </c>
      <c r="BP6" s="409" t="str">
        <f>IF(AND('[1]Multi-Field'!$E$8=BF6,'[1]Multi-Field'!$F$8="Drained"),BI6,IF(AND('[1]Multi-Field'!$E$8=BF6,'[1]Multi-Field'!$F$8="undrained"),BH6,""))</f>
        <v/>
      </c>
      <c r="BQ6" s="409" t="str">
        <f>IF(AND('[1]Multi-Field'!$E$9=BF6,'[1]Multi-Field'!$F$9="Drained"),BI6,IF(AND('[1]Multi-Field'!$E$9=BF6,'[1]Multi-Field'!$F$9="undrained"),BH6,""))</f>
        <v/>
      </c>
      <c r="BR6" s="409" t="str">
        <f>IF(AND('[1]Multi-Field'!$E$10=BF6,'[1]Multi-Field'!$F$10="Drained"),BI6,IF(AND('[1]Multi-Field'!$E$10=BF6,'[1]Multi-Field'!$F$10="undrained"),BH6,""))</f>
        <v/>
      </c>
      <c r="BS6" s="409" t="str">
        <f>IF(AND('[1]Multi-Field'!$E$11=BF6,'[1]Multi-Field'!$F$11="Drained"),BI6,IF(AND('[1]Multi-Field'!$E$11=BF6,'[1]Multi-Field'!$F$11="undrained"),BH6,""))</f>
        <v/>
      </c>
      <c r="BT6" s="409" t="str">
        <f>IF(AND('[1]Multi-Field'!$E$12=BF6,'[1]Multi-Field'!$F$12="Drained"),BI6,IF(AND('[1]Multi-Field'!$E$12=BF6,'[1]Multi-Field'!$F$12="undrained"),BH6,""))</f>
        <v/>
      </c>
      <c r="BU6" s="409" t="str">
        <f>IF(AND('[1]Multi-Field'!$E$13=BF6,'[1]Multi-Field'!$F$13="Drained"),BI6,IF(AND('[1]Multi-Field'!$E$3=BF6,'[1]Multi-Field'!$F$13="undrained"),BH6,""))</f>
        <v/>
      </c>
      <c r="BV6" s="409" t="str">
        <f>IF(AND('[1]Multi-Field'!$E$14=BF6,'[1]Multi-Field'!$F$14="Drained"),BI6,IF(AND('[1]Multi-Field'!$E$14=BF6,'[1]Multi-Field'!$F$14="undrained"),BH6,""))</f>
        <v/>
      </c>
      <c r="BW6" s="409" t="str">
        <f>IF(AND('[1]Multi-Field'!$E$15=BF6,'[1]Multi-Field'!$F$15="Drained"),BI6,IF(AND('[1]Multi-Field'!$E$15=BF6,'[1]Multi-Field'!$F$15="undrained"),BH6,""))</f>
        <v/>
      </c>
      <c r="BX6" s="409" t="str">
        <f>IF(AND('[1]Multi-Field'!$E$16=[1]Lists!BF6,'[1]Multi-Field'!$F$16="Drained"),BI6,IF(AND('[1]Multi-Field'!$E$16=[1]Lists!BF6,'[1]Multi-Field'!$F$16="undrained"),BH6,""))</f>
        <v/>
      </c>
      <c r="BY6" s="409" t="str">
        <f>IF(AND('[1]Multi-Field'!$E$17=[1]Lists!BF6,'[1]Multi-Field'!$F$17="Drained"),BI6,IF(AND('[1]Multi-Field'!$E$17=[1]Lists!BF6,'[1]Multi-Field'!$F$17="undrained"),BH6,""))</f>
        <v/>
      </c>
      <c r="BZ6" s="409" t="str">
        <f>IF(AND('[1]Multi-Field'!$E$18=[1]Lists!BF6,'[1]Multi-Field'!$F$18="Drained"),BI6,IF(AND('[1]Multi-Field'!$E$18=[1]Lists!BF6,'[1]Multi-Field'!$F$18="undrained"),BH6,""))</f>
        <v/>
      </c>
      <c r="CA6" s="409" t="str">
        <f>IF(AND('[1]Multi-Field'!$E$19=[1]Lists!BF6,'[1]Multi-Field'!$F$19="Drained"),BI6,IF(AND('[1]Multi-Field'!$E$19=[1]Lists!BF6,'[1]Multi-Field'!$F$19="undrained"),BH6,""))</f>
        <v/>
      </c>
      <c r="CB6" s="409" t="str">
        <f>IF(AND('[1]Multi-Field'!$E$20=[1]Lists!BF6,'[1]Multi-Field'!$F$20="Drained"),BI6,IF(AND('[1]Multi-Field'!$E$20=[1]Lists!BF6,'[1]Multi-Field'!$F$20="undrained"),BH6,""))</f>
        <v/>
      </c>
      <c r="CC6" s="409" t="str">
        <f>IF(AND('[1]Multi-Field'!$E$21=[1]Lists!BF6,'[1]Multi-Field'!$F$21="Drained"),BI6,IF(AND('[1]Multi-Field'!$E$21=[1]Lists!BF6,'[1]Multi-Field'!$F$21="undrained"),BH6,""))</f>
        <v/>
      </c>
      <c r="CD6" s="409" t="str">
        <f>IF(AND('[1]Multi-Field'!$E$22=[1]Lists!BF6,'[1]Multi-Field'!$F$22="Drained"),BI6,IF(AND('[1]Multi-Field'!$E$22=[1]Lists!BF6,'[1]Multi-Field'!$F$22="undrained"),BH6,""))</f>
        <v/>
      </c>
      <c r="CE6" s="409" t="str">
        <f>IF(AND('[1]Multi-Field'!$E$23=[1]Lists!BF6,'[1]Multi-Field'!$F$23="Drained"),BI6,IF(AND('[1]Multi-Field'!$E$23=[1]Lists!BF6,'[1]Multi-Field'!$F$23="undrained"),BH6,""))</f>
        <v/>
      </c>
      <c r="CF6" s="409" t="str">
        <f>IF(AND('[1]Multi-Field'!$E$24=[1]Lists!BF6,'[1]Multi-Field'!$F$24="Drained"),BI6,IF(AND('[1]Multi-Field'!$E$24=[1]Lists!BF6,'[1]Multi-Field'!$F$24="undrained"),BH6,""))</f>
        <v/>
      </c>
      <c r="CG6" s="409" t="str">
        <f>IF(AND('[1]Multi-Field'!$E$25=[1]Lists!BF6,'[1]Multi-Field'!$F$25="Drained"),BI6,IF(AND('[1]Multi-Field'!$E$25=[1]Lists!BF6,'[1]Multi-Field'!$F$25="undrained"),BH6,""))</f>
        <v/>
      </c>
      <c r="CH6" s="409" t="str">
        <f>IF(AND('[1]Multi-Field'!$E$26=[1]Lists!BF6,'[1]Multi-Field'!$F$26="Drained"),BI6,IF(AND('[1]Multi-Field'!$E$26=[1]Lists!BF6,'[1]Multi-Field'!$F$26="undrained"),BH6,""))</f>
        <v/>
      </c>
      <c r="CI6" s="409" t="str">
        <f>IF(AND('[1]Multi-Field'!$E$27=[1]Lists!BF6,'[1]Multi-Field'!$F$27="Drained"),BI6,IF(AND('[1]Multi-Field'!$E$27=[1]Lists!BF6,'[1]Multi-Field'!$F$27="undrained"),BH6,""))</f>
        <v/>
      </c>
      <c r="CJ6" s="409" t="str">
        <f>IF(AND('[1]Multi-Field'!$E$28=[1]Lists!BF6,'[1]Multi-Field'!$F$28="Drained"),BI6,IF(AND('[1]Multi-Field'!$E$28=[1]Lists!BF6,'[1]Multi-Field'!$F$28="undrained"),BH6,""))</f>
        <v/>
      </c>
      <c r="CK6" s="409" t="str">
        <f>IF(AND('[1]Multi-Field'!$E$29=[1]Lists!BF6,'[1]Multi-Field'!$F$29="Drained"),BI6,IF(AND('[1]Multi-Field'!$E$29=[1]Lists!BF6,'[1]Multi-Field'!$F$29="undrained"),BH6,""))</f>
        <v/>
      </c>
      <c r="CL6" s="409" t="str">
        <f>IF(AND('[1]Multi-Field'!$E$30=[1]Lists!BF6,'[1]Multi-Field'!$F$30="Drained"),BI6,IF(AND('[1]Multi-Field'!$E$30=[1]Lists!BF6,'[1]Multi-Field'!$F$30="undrained"),BH6,""))</f>
        <v/>
      </c>
      <c r="CM6" s="409" t="str">
        <f>IF(AND('[1]Multi-Field'!$E$31=[1]Lists!BF6,'[1]Multi-Field'!$F$31="Drained"),BI6,IF(AND('[1]Multi-Field'!$E$31=[1]Lists!BF6,'[1]Multi-Field'!$F$31="undrained"),BH6,""))</f>
        <v/>
      </c>
      <c r="CN6" s="409" t="str">
        <f>IF(AND('[1]Multi-Field'!$E$32=[1]Lists!BF6,'[1]Multi-Field'!$F$32="Drained"),BI6,IF(AND('[1]Multi-Field'!$E$32=[1]Lists!BF6,'[1]Multi-Field'!$F$32="undrained"),BH6,""))</f>
        <v/>
      </c>
      <c r="CO6" s="409" t="str">
        <f>IF(AND('[1]Multi-Field'!$E$33=[1]Lists!BF6,'[1]Multi-Field'!$F$33="Drained"),BI6,IF(AND('[1]Multi-Field'!$E$33=[1]Lists!BF6,'[1]Multi-Field'!$F$33="undrained"),BH6,""))</f>
        <v/>
      </c>
      <c r="CP6" s="409" t="str">
        <f>IF(AND('[1]Multi-Field'!$E$34=[1]Lists!BF6,'[1]Multi-Field'!$F$34="Drained"),BI6,IF(AND('[1]Multi-Field'!$E$34=[1]Lists!BF6,'[1]Multi-Field'!$F$34="undrained"),BH6,""))</f>
        <v/>
      </c>
      <c r="CQ6" s="409" t="str">
        <f>IF(AND('[1]Multi-Field'!$E$35=[1]Lists!BF6,'[1]Multi-Field'!$F$35="Drained"),BI6,IF(AND('[1]Multi-Field'!$E$35=[1]Lists!BF6,'[1]Multi-Field'!$F$35="undrained"),BH6,""))</f>
        <v/>
      </c>
      <c r="CR6" s="409" t="str">
        <f>IF(AND('[1]Multi-Field'!$E$36=[1]Lists!BF6,'[1]Multi-Field'!$F$36="Drained"),BI6,IF(AND('[1]Multi-Field'!$E$36=[1]Lists!BF6,'[1]Multi-Field'!$F$36="undrained"),BH6,""))</f>
        <v/>
      </c>
      <c r="CS6" s="409" t="str">
        <f>IF(AND('[1]Multi-Field'!$E$37=[1]Lists!BF6,'[1]Multi-Field'!$F$37="Drained"),BI6,IF(AND('[1]Multi-Field'!$E$37=[1]Lists!BF6,'[1]Multi-Field'!$F$37="undrained"),BH6,""))</f>
        <v/>
      </c>
      <c r="CT6" s="409" t="str">
        <f>IF(AND('[1]Multi-Field'!$E$38=[1]Lists!BF6,'[1]Multi-Field'!$F$38="Drained"),BI6,IF(AND('[1]Multi-Field'!$E$38=[1]Lists!BF6,'[1]Multi-Field'!$F$38="undrained"),BH6,""))</f>
        <v/>
      </c>
      <c r="CU6" s="409" t="str">
        <f>IF(AND('[1]Multi-Field'!$E$39=[1]Lists!BF6,'[1]Multi-Field'!$F$39="Drained"),BI6,IF(AND('[1]Multi-Field'!$E$39=[1]Lists!BF6,'[1]Multi-Field'!$F$39="undrained"),BH6,""))</f>
        <v/>
      </c>
      <c r="CV6" s="409" t="str">
        <f>IF(AND('[1]Multi-Field'!$E$40=[1]Lists!BF6,'[1]Multi-Field'!$F$40="Drained"),BI6,IF(AND('[1]Multi-Field'!$E$40=[1]Lists!BF6,'[1]Multi-Field'!$F$40="undrained"),BH6,""))</f>
        <v/>
      </c>
      <c r="CW6" s="409" t="str">
        <f>IF(AND('[1]Multi-Field'!$E$41=[1]Lists!BF6,'[1]Multi-Field'!$F$40="Drained"),BI6,IF(AND('[1]Multi-Field'!$E$40=[1]Lists!BF6,'[1]Multi-Field'!$F$40="undrained"),BH6,""))</f>
        <v/>
      </c>
      <c r="CX6" s="409" t="str">
        <f>IF(AND('[1]Multi-Field'!$E$42=[1]Lists!BF6,'[1]Multi-Field'!$F$42="Drained"),BI6,IF(AND('[1]Multi-Field'!$E$42=[1]Lists!BF6,'[1]Multi-Field'!$F$42="undrained"),BH6,""))</f>
        <v/>
      </c>
      <c r="CY6" s="409" t="str">
        <f>IF(AND('[1]Multi-Field'!$E$43=[1]Lists!BF6,'[1]Multi-Field'!$F$43="Drained"),BI6,IF(AND('[1]Multi-Field'!$E$43=[1]Lists!BF6,'[1]Multi-Field'!$F$43="undrained"),BH6,""))</f>
        <v/>
      </c>
      <c r="CZ6" s="409" t="str">
        <f>IF(AND('[1]Multi-Field'!$E$44=[1]Lists!BF6,'[1]Multi-Field'!$F$44="Drained"),BI6,IF(AND('[1]Multi-Field'!$E$44=[1]Lists!BF6,'[1]Multi-Field'!$F$44="undrained"),BH6,""))</f>
        <v/>
      </c>
      <c r="DA6" s="409" t="str">
        <f>IF(AND('[1]Multi-Field'!$E$45=[1]Lists!BF6,'[1]Multi-Field'!$F$45="Drained"),BI6,IF(AND('[1]Multi-Field'!$E$45=[1]Lists!BF6,'[1]Multi-Field'!$F$45="undrained"),BH6,""))</f>
        <v/>
      </c>
      <c r="DB6" s="409" t="str">
        <f>IF(AND('[1]Multi-Field'!$E$46=[1]Lists!BF6,'[1]Multi-Field'!$F$46="Drained"),BI6,IF(AND('[1]Multi-Field'!$E$46=[1]Lists!BF6,'[1]Multi-Field'!$F$46="undrained"),BH6,""))</f>
        <v/>
      </c>
      <c r="DC6" s="409" t="str">
        <f>IF(AND('[1]Multi-Field'!$E$47=[1]Lists!BF6,'[1]Multi-Field'!$F$47="Drained"),BI6,IF(AND('[1]Multi-Field'!$E$47=[1]Lists!BF6,'[1]Multi-Field'!$F$47="undrained"),BH6,""))</f>
        <v/>
      </c>
      <c r="DD6" s="409" t="str">
        <f>IF(AND('[1]Multi-Field'!$E$48=[1]Lists!BF6,'[1]Multi-Field'!$F$48="Drained"),BI6,IF(AND('[1]Multi-Field'!$E$48=[1]Lists!BF6,'[1]Multi-Field'!$F$48="undrained"),BH6,""))</f>
        <v/>
      </c>
      <c r="DE6" s="409" t="str">
        <f>IF(AND('[1]Multi-Field'!$E$49=[1]Lists!BF6,'[1]Multi-Field'!$F$49="Drained"),BI6,IF(AND('[1]Multi-Field'!$E$49=[1]Lists!BF6,'[1]Multi-Field'!$F$9="undrained"),BH6,""))</f>
        <v/>
      </c>
      <c r="DF6" s="409" t="str">
        <f>IF(AND('[1]Multi-Field'!$E$50=[1]Lists!BF6,'[1]Multi-Field'!$F$50="Drained"),BI6,IF(AND('[1]Multi-Field'!$E$50=[1]Lists!BF6,'[1]Multi-Field'!$F$50="undrained"),BH6,""))</f>
        <v/>
      </c>
      <c r="DG6" s="409" t="str">
        <f>IF(AND('[1]Multi-Field'!$E$51=[1]Lists!BF6,'[1]Multi-Field'!$F$51="Drained"),BI6,IF(AND('[1]Multi-Field'!$E$51=[1]Lists!BF6,'[1]Multi-Field'!$F$51="undrained"),BH6,""))</f>
        <v/>
      </c>
      <c r="DH6" s="409" t="str">
        <f>IF(AND('[1]Multi-Field'!$E$52=[1]Lists!BF6,'[1]Multi-Field'!$F$52="Drained"),BI6,IF(AND('[1]Multi-Field'!$E$52=[1]Lists!BF6,'[1]Multi-Field'!$F$52="undrained"),BH6,""))</f>
        <v/>
      </c>
      <c r="DI6" s="409" t="str">
        <f>IF(AND('[1]Multi-Field'!$E$53=[1]Lists!BF6,'[1]Multi-Field'!$F$53="Drained"),BI6,IF(AND('[1]Multi-Field'!$E$53=[1]Lists!BF6,'[1]Multi-Field'!$F$53="undrained"),BH6,""))</f>
        <v/>
      </c>
      <c r="DJ6" s="409" t="str">
        <f>IF(AND('[1]Multi-Field'!$E$54=[1]Lists!BF6,'[1]Multi-Field'!$F$54="Drained"),BI6,IF(AND('[1]Multi-Field'!$E$54=[1]Lists!BF6,'[1]Multi-Field'!$F$54="undrained"),BH6,""))</f>
        <v/>
      </c>
      <c r="DK6" s="409" t="str">
        <f>IF(AND('[1]Multi-Field'!$E$55=[1]Lists!BF6,'[1]Multi-Field'!$F$55="Drained"),BI6,IF(AND('[1]Multi-Field'!$E$55=[1]Lists!BF6,'[1]Multi-Field'!$F$55="undrained"),BH6,""))</f>
        <v/>
      </c>
      <c r="DL6" s="409" t="str">
        <f>IF(AND('[1]Multi-Field'!$E$56=[1]Lists!BF6,'[1]Multi-Field'!$F$56="Drained"),BI6,IF(AND('[1]Multi-Field'!$E$56=[1]Lists!BF6,'[1]Multi-Field'!$F$56="undrained"),BH6,""))</f>
        <v/>
      </c>
      <c r="DM6" s="409" t="str">
        <f>IF(AND('[1]Multi-Field'!$E$57=[1]Lists!BF6,'[1]Multi-Field'!$F$57="Drained"),BI6,IF(AND('[1]Multi-Field'!$E$57=[1]Lists!BF6,'[1]Multi-Field'!$F$57="undrained"),BH6,""))</f>
        <v/>
      </c>
      <c r="DN6" s="409" t="str">
        <f>IF(AND('[1]Multi-Field'!$E$58=[1]Lists!BF6,'[1]Multi-Field'!$F$58="Drained"),BI6,IF(AND('[1]Multi-Field'!$E$58=[1]Lists!BF6,'[1]Multi-Field'!$F$58="undrained"),BH6,""))</f>
        <v/>
      </c>
      <c r="DO6" s="409" t="str">
        <f>IF(AND('[1]Multi-Field'!$E$59=[1]Lists!BF6,'[1]Multi-Field'!$F$59="Drained"),BI6,IF(AND('[1]Multi-Field'!$E$59=[1]Lists!BF6,'[1]Multi-Field'!$F$59="undrained"),BH6,""))</f>
        <v/>
      </c>
      <c r="DP6" s="409" t="str">
        <f>IF(AND('[1]Multi-Field'!$E$60=[1]Lists!BF6,'[1]Multi-Field'!$F$60="Drained"),BI6,IF(AND('[1]Multi-Field'!$E$60=[1]Lists!BF6,'[1]Multi-Field'!$F$60="undrained"),BH6,""))</f>
        <v/>
      </c>
      <c r="DQ6" s="409" t="str">
        <f>IF(AND('[1]Multi-Field'!$E$61=[1]Lists!BF6,'[1]Multi-Field'!$F$61="Drained"),BI6,IF(AND('[1]Multi-Field'!$E$61=[1]Lists!BF6,'[1]Multi-Field'!$F$61="undrained"),BH6,""))</f>
        <v/>
      </c>
      <c r="DR6" s="409" t="str">
        <f>IF(AND('[1]Multi-Field'!$E$62=[1]Lists!BF6,'[1]Multi-Field'!$F$62="Drained"),BI6,IF(AND('[1]Multi-Field'!$E$62=[1]Lists!BF6,'[1]Multi-Field'!$F$62="undrained"),BH6,""))</f>
        <v/>
      </c>
      <c r="DS6" s="409" t="str">
        <f>IF(AND('[1]Multi-Field'!$E$63=[1]Lists!BF6,'[1]Multi-Field'!$F$63="Drained"),BI6,IF(AND('[1]Multi-Field'!$E$63=[1]Lists!BF6,'[1]Multi-Field'!$F$63="undrained"),BH6,""))</f>
        <v/>
      </c>
      <c r="DT6" s="409" t="str">
        <f>IF(AND('[1]Multi-Field'!$E$64=[1]Lists!BF6,'[1]Multi-Field'!$F$64="Drained"),BI6,IF(AND('[1]Multi-Field'!$E$64=[1]Lists!BF6,'[1]Multi-Field'!$F$64="undrained"),BH6,""))</f>
        <v/>
      </c>
      <c r="DU6" s="409" t="str">
        <f>IF(AND('[1]Multi-Field'!$E$65=[1]Lists!BF6,'[1]Multi-Field'!$F$65="Drained"),BI6,IF(AND('[1]Multi-Field'!$E$65=[1]Lists!BF6,'[1]Multi-Field'!$F$65="undrained"),BH6,""))</f>
        <v/>
      </c>
      <c r="DV6" s="409" t="str">
        <f>IF(AND('[1]Multi-Field'!$E$66=[1]Lists!BF6,'[1]Multi-Field'!$F$66="Drained"),BI6,IF(AND('[1]Multi-Field'!$E$66=[1]Lists!BF6,'[1]Multi-Field'!$F$66="undrained"),BH6,""))</f>
        <v/>
      </c>
      <c r="DW6" s="409" t="str">
        <f>IF(AND('[1]Multi-Field'!$E$67=[1]Lists!BF6,'[1]Multi-Field'!$F$67="Drained"),BI6,IF(AND('[1]Multi-Field'!$E$67=[1]Lists!BF6,'[1]Multi-Field'!$F$67="undrained"),BH6,""))</f>
        <v/>
      </c>
      <c r="DX6" s="409" t="str">
        <f>IF(AND('[1]Multi-Field'!$E$68=[1]Lists!BF6,'[1]Multi-Field'!$F$68="Drained"),BI6,IF(AND('[1]Multi-Field'!$E$68=[1]Lists!BF6,'[1]Multi-Field'!$F$68="undrained"),BH6,""))</f>
        <v/>
      </c>
      <c r="DY6" s="409" t="str">
        <f>IF(AND('[1]Multi-Field'!$E$69=[1]Lists!BF6,'[1]Multi-Field'!$F$69="Drained"),BI6,IF(AND('[1]Multi-Field'!$E$69=[1]Lists!BF6,'[1]Multi-Field'!$F$69="undrained"),BH6,""))</f>
        <v/>
      </c>
      <c r="DZ6" s="409" t="str">
        <f>IF(AND('[1]Multi-Field'!$E$70=[1]Lists!BF6,'[1]Multi-Field'!$F$70="Drained"),BI6,IF(AND('[1]Multi-Field'!$E$70=[1]Lists!BF6,'[1]Multi-Field'!$F$70="undrained"),BH6,""))</f>
        <v/>
      </c>
      <c r="EA6" s="409" t="str">
        <f>IF(AND('[1]Multi-Field'!$E$71=[1]Lists!BF6,'[1]Multi-Field'!$F$71="Drained"),BI6,IF(AND('[1]Multi-Field'!$E$71=[1]Lists!BF6,'[1]Multi-Field'!$F$71="undrained"),BH6,""))</f>
        <v/>
      </c>
      <c r="EB6" s="409" t="str">
        <f>IF(AND('[1]Multi-Field'!$E$72=[1]Lists!BF6,'[1]Multi-Field'!$F$72="Drained"),BI6,IF(AND('[1]Multi-Field'!$E$72=[1]Lists!BF6,'[1]Multi-Field'!$F$72="undrained"),BH6,""))</f>
        <v/>
      </c>
      <c r="EC6" s="409" t="str">
        <f>IF(AND('[1]Multi-Field'!$E$73=[1]Lists!BF6,'[1]Multi-Field'!$F$73="Drained"),BI6,IF(AND('[1]Multi-Field'!$E$73=[1]Lists!BF6,'[1]Multi-Field'!$F$73="undrained"),BH6,""))</f>
        <v/>
      </c>
      <c r="ED6" s="409" t="str">
        <f>IF(AND('[1]Multi-Field'!$E$74=[1]Lists!BF6,'[1]Multi-Field'!$F$74="Drained"),BI6,IF(AND('[1]Multi-Field'!$E$74=[1]Lists!BF6,'[1]Multi-Field'!$F$74="undrained"),BH6,""))</f>
        <v/>
      </c>
      <c r="EE6" s="409" t="str">
        <f>IF(AND('[1]Multi-Field'!$E$75=[1]Lists!BF6,'[1]Multi-Field'!$F$75="Drained"),BI6,IF(AND('[1]Multi-Field'!$E$75=[1]Lists!BF6,'[1]Multi-Field'!$F$75="undrained"),BH6,""))</f>
        <v/>
      </c>
      <c r="EF6" s="409" t="str">
        <f>IF(AND('[1]Multi-Field'!$E$76=[1]Lists!BF6,'[1]Multi-Field'!$F$76="Drained"),BI6,IF(AND('[1]Multi-Field'!$E$76=[1]Lists!BF6,'[1]Multi-Field'!$F$6="undrained"),BH6,""))</f>
        <v/>
      </c>
      <c r="EG6" s="409" t="str">
        <f>IF(AND('[1]Multi-Field'!$E$77=[1]Lists!BF6,'[1]Multi-Field'!$F$77="Drained"),BI6,IF(AND('[1]Multi-Field'!$E$77=[1]Lists!BF6,'[1]Multi-Field'!$F$77="undrained"),BH6,""))</f>
        <v/>
      </c>
      <c r="EH6" s="409" t="str">
        <f>IF(AND('[1]Multi-Field'!$E$78=[1]Lists!BF6,'[1]Multi-Field'!$F$78="Drained"),BI6,IF(AND('[1]Multi-Field'!$E$78=[1]Lists!BF6,'[1]Multi-Field'!$F$78="undrained"),BH6,""))</f>
        <v/>
      </c>
      <c r="EI6" s="409" t="str">
        <f>IF(AND('[1]Multi-Field'!$E$79=[1]Lists!BF6,'[1]Multi-Field'!$F$79="Drained"),BI6,IF(AND('[1]Multi-Field'!$E$79=[1]Lists!BF6,'[1]Multi-Field'!$F$79="undrained"),BH6,""))</f>
        <v/>
      </c>
      <c r="EJ6" s="409" t="str">
        <f>IF(AND('[1]Multi-Field'!$E$80=[1]Lists!BF6,'[1]Multi-Field'!$F$80="Drained"),BI6,IF(AND('[1]Multi-Field'!$E$80=[1]Lists!BF6,'[1]Multi-Field'!$F$80="undrained"),BH6,""))</f>
        <v/>
      </c>
      <c r="EK6" s="409" t="str">
        <f>IF(AND('[1]Multi-Field'!$E$81=[1]Lists!BF6,'[1]Multi-Field'!$F$81="Drained"),BI6,IF(AND('[1]Multi-Field'!$E$81=[1]Lists!BF6,'[1]Multi-Field'!$F$81="undrained"),BH6,""))</f>
        <v/>
      </c>
      <c r="EL6" s="409" t="str">
        <f>IF(AND('[1]Multi-Field'!$E$82=[1]Lists!BF6,'[1]Multi-Field'!$F$82="Drained"),BI6,IF(AND('[1]Multi-Field'!$E$82=[1]Lists!BF6,'[1]Multi-Field'!$F$82="undrained"),BH6,""))</f>
        <v/>
      </c>
      <c r="EM6" s="409" t="str">
        <f>IF(AND('[1]Multi-Field'!$E$83=[1]Lists!BF6,'[1]Multi-Field'!$F$83="Drained"),BI6,IF(AND('[1]Multi-Field'!$E$83=[1]Lists!BF6,'[1]Multi-Field'!$F$83="undrained"),BH6,""))</f>
        <v/>
      </c>
      <c r="EN6" s="409" t="str">
        <f>IF(AND('[1]Multi-Field'!$E$84=[1]Lists!BF6,'[1]Multi-Field'!$F$84="Drained"),BI6,IF(AND('[1]Multi-Field'!$E$84=[1]Lists!BF6,'[1]Multi-Field'!$F$84="undrained"),BH6,""))</f>
        <v/>
      </c>
      <c r="EO6" s="409" t="str">
        <f>IF(AND('[1]Multi-Field'!$E$85=[1]Lists!BF6,'[1]Multi-Field'!$F$85="Drained"),BI6,IF(AND('[1]Multi-Field'!$E$85=[1]Lists!BF6,'[1]Multi-Field'!$F$85="undrained"),BH6,""))</f>
        <v/>
      </c>
      <c r="EP6" s="409" t="str">
        <f>IF(AND('[1]Multi-Field'!$E$86=[1]Lists!BF6,'[1]Multi-Field'!$F$86="Drained"),BI6,IF(AND('[1]Multi-Field'!$E$86=[1]Lists!BF6,'[1]Multi-Field'!$F$86="undrained"),BH6,""))</f>
        <v/>
      </c>
      <c r="EQ6" s="409" t="str">
        <f>IF(AND('[1]Multi-Field'!$E$87=[1]Lists!BF6,'[1]Multi-Field'!$F$87="Drained"),BI6,IF(AND('[1]Multi-Field'!$E$87=[1]Lists!BF6,'[1]Multi-Field'!$F$87="undrained"),BH6,""))</f>
        <v/>
      </c>
      <c r="ER6" s="409" t="str">
        <f>IF(AND('[1]Multi-Field'!$E$88=[1]Lists!BF6,'[1]Multi-Field'!$F$88="Drained"),BI6,IF(AND('[1]Multi-Field'!$E$88=[1]Lists!BF6,'[1]Multi-Field'!$F$88="undrained"),BH6,""))</f>
        <v/>
      </c>
      <c r="ES6" s="409" t="str">
        <f>IF(AND('[1]Multi-Field'!$E$89=[1]Lists!BF6,'[1]Multi-Field'!$F$89="Drained"),BI6,IF(AND('[1]Multi-Field'!$E$89=[1]Lists!BF6,'[1]Multi-Field'!$F$89="undrained"),BH6,""))</f>
        <v/>
      </c>
      <c r="ET6" s="409" t="str">
        <f>IF(AND('[1]Multi-Field'!$E$90=[1]Lists!BF6,'[1]Multi-Field'!$F$90="Drained"),BI6,IF(AND('[1]Multi-Field'!$E$90=[1]Lists!BF6,'[1]Multi-Field'!$F$90="undrained"),BH6,""))</f>
        <v/>
      </c>
      <c r="EU6" s="409" t="str">
        <f>IF(AND('[1]Multi-Field'!$E$91=[1]Lists!BF6,'[1]Multi-Field'!$F$91="Drained"),BI6,IF(AND('[1]Multi-Field'!$E$91=[1]Lists!BF6,'[1]Multi-Field'!$F$91="undrained"),BH6,""))</f>
        <v/>
      </c>
      <c r="EV6" s="409" t="str">
        <f>IF(AND('[1]Multi-Field'!$E$92=[1]Lists!BF6,'[1]Multi-Field'!$F$92="Drained"),BI6,IF(AND('[1]Multi-Field'!$E$92=[1]Lists!BF6,'[1]Multi-Field'!$F$92="undrained"),BH6,""))</f>
        <v/>
      </c>
      <c r="EW6" s="409" t="str">
        <f>IF(AND('[1]Multi-Field'!$E$93=[1]Lists!BF6,'[1]Multi-Field'!$F$93="Drained"),BI6,IF(AND('[1]Multi-Field'!$E$93=[1]Lists!BF6,'[1]Multi-Field'!$F$93="undrained"),BH6,""))</f>
        <v/>
      </c>
      <c r="EX6" s="409" t="str">
        <f>IF(AND('[1]Multi-Field'!$E$94=[1]Lists!BF6,'[1]Multi-Field'!$F$94="Drained"),BI6,IF(AND('[1]Multi-Field'!$E$94=[1]Lists!BF6,'[1]Multi-Field'!$F$94="undrained"),BH6,""))</f>
        <v/>
      </c>
      <c r="EY6" s="409" t="str">
        <f>IF(AND('[1]Multi-Field'!$E$95=[1]Lists!BF6,'[1]Multi-Field'!$F$95="Drained"),BI6,IF(AND('[1]Multi-Field'!$E$95=[1]Lists!BF6,'[1]Multi-Field'!$F$95="undrained"),BH6,""))</f>
        <v/>
      </c>
      <c r="EZ6" s="409" t="str">
        <f>IF(AND('[1]Multi-Field'!$E$96=[1]Lists!BF6,'[1]Multi-Field'!$F$96="Drained"),BI6,IF(AND('[1]Multi-Field'!$E$96=[1]Lists!BF6,'[1]Multi-Field'!$F$96="undrained"),BH6,""))</f>
        <v/>
      </c>
      <c r="FA6" s="409" t="str">
        <f>IF(AND('[1]Multi-Field'!$E$97=[1]Lists!BF6,'[1]Multi-Field'!$F$97="Drained"),BI6,IF(AND('[1]Multi-Field'!$E$97=[1]Lists!BF6,'[1]Multi-Field'!$F$97="undrained"),BH6,""))</f>
        <v/>
      </c>
      <c r="FB6" s="409" t="str">
        <f>IF(AND('[1]Multi-Field'!$E$98=[1]Lists!BF6,'[1]Multi-Field'!$F$98="Drained"),BI6,IF(AND('[1]Multi-Field'!$E$98=[1]Lists!BF6,'[1]Multi-Field'!$F$98="undrained"),BH6,""))</f>
        <v/>
      </c>
      <c r="FC6" s="409" t="str">
        <f>IF(AND('[1]Multi-Field'!$E$99=[1]Lists!BF6,'[1]Multi-Field'!$F$99="Drained"),BI6,IF(AND('[1]Multi-Field'!$E$99=[1]Lists!BF6,'[1]Multi-Field'!$F$99="undrained"),BH6,""))</f>
        <v/>
      </c>
      <c r="FD6" s="409" t="str">
        <f>IF(AND('[1]Multi-Field'!$E$100=[1]Lists!BF6,'[1]Multi-Field'!$F$100="Drained"),BI6,IF(AND('[1]Multi-Field'!$E$100=[1]Lists!BF6,'[1]Multi-Field'!$F$100="undrained"),BH6,""))</f>
        <v/>
      </c>
      <c r="FE6" s="409" t="str">
        <f>IF(AND('[1]Multi-Field'!$E$101=[1]Lists!BF6,'[1]Multi-Field'!$F$101="Drained"),BI6,IF(AND('[1]Multi-Field'!$E$101=[1]Lists!BF6,'[1]Multi-Field'!$F$101="undrained"),BH6,""))</f>
        <v/>
      </c>
      <c r="FF6" s="409" t="str">
        <f>IF(AND('[1]Multi-Field'!$E$102=[1]Lists!BF6,'[1]Multi-Field'!$F$102="Drained"),BI6,IF(AND('[1]Multi-Field'!$E$102=[1]Lists!BF6,'[1]Multi-Field'!$F$102="undrained"),BH6,""))</f>
        <v/>
      </c>
      <c r="FG6" s="409" t="str">
        <f>IF(AND('[1]Multi-Field'!$E$103=[1]Lists!BF6,'[1]Multi-Field'!$F$103="Drained"),BI6,IF(AND('[1]Multi-Field'!$E$103=[1]Lists!BF6,'[1]Multi-Field'!$F$103="undrained"),BH6,""))</f>
        <v/>
      </c>
      <c r="FH6" s="409" t="str">
        <f>IF(AND('[1]Multi-Field'!$E$104=[1]Lists!BF6,'[1]Multi-Field'!$F$104="Drained"),BI6,IF(AND('[1]Multi-Field'!$E$104=[1]Lists!BF6,'[1]Multi-Field'!$F$104="undrained"),BH6,""))</f>
        <v/>
      </c>
      <c r="FI6" s="409" t="str">
        <f>IF(AND('[1]Multi-Field'!$E$105=[1]Lists!BF6,'[1]Multi-Field'!$F$105="Drained"),BI6,IF(AND('[1]Multi-Field'!$E$105=[1]Lists!BF6,'[1]Multi-Field'!$F$105="undrained"),BH6,""))</f>
        <v/>
      </c>
      <c r="FJ6" s="409" t="str">
        <f>IF(AND('[1]Multi-Field'!$E$106=[1]Lists!BF6,'[1]Multi-Field'!$F$106="Drained"),BI6,IF(AND('[1]Multi-Field'!$E$106=[1]Lists!BF6,'[1]Multi-Field'!$F$106="undrained"),BH6,""))</f>
        <v/>
      </c>
      <c r="FK6" s="409" t="str">
        <f>IF(AND('[1]Multi-Field'!$E$107=[1]Lists!BF6,'[1]Multi-Field'!$F$107="Drained"),BI6,IF(AND('[1]Multi-Field'!$E$107=[1]Lists!BF6,'[1]Multi-Field'!$F$107="undrained"),BH6,""))</f>
        <v/>
      </c>
      <c r="FL6" s="409" t="str">
        <f>IF(AND('[1]Multi-Field'!$E$108=[1]Lists!BF6,'[1]Multi-Field'!$F$108="Drained"),BI6,IF(AND('[1]Multi-Field'!$E$108=[1]Lists!BF6,'[1]Multi-Field'!$F$108="undrained"),BH6,""))</f>
        <v/>
      </c>
      <c r="FM6" s="409" t="str">
        <f>IF(AND('[1]Multi-Field'!$E$109=[1]Lists!BF6,'[1]Multi-Field'!$F$109="Drained"),BI6,IF(AND('[1]Multi-Field'!$E$109=[1]Lists!BF6,'[1]Multi-Field'!$F$109="undrained"),BH6,""))</f>
        <v/>
      </c>
      <c r="FN6" s="409" t="str">
        <f>IF(AND('[1]Multi-Field'!$E$110=[1]Lists!BF6,'[1]Multi-Field'!$F$110="Drained"),BI6,IF(AND('[1]Multi-Field'!$E$110=[1]Lists!BF6,'[1]Multi-Field'!$F$110="undrained"),BH6,""))</f>
        <v/>
      </c>
      <c r="FO6" s="409" t="str">
        <f>IF(AND('[1]Multi-Field'!$E$111=[1]Lists!BF6,'[1]Multi-Field'!$F$111="Drained"),BI6,IF(AND('[1]Multi-Field'!$E$111=[1]Lists!BF6,'[1]Multi-Field'!$F$111="undrained"),BH6,""))</f>
        <v/>
      </c>
      <c r="FP6" s="409" t="str">
        <f>IF(AND('[1]Multi-Field'!$E$112=[1]Lists!BF6,'[1]Multi-Field'!$F$112="Drained"),BI6,IF(AND('[1]Multi-Field'!$E$112=[1]Lists!BF6,'[1]Multi-Field'!$F$112="undrained"),BH6,""))</f>
        <v/>
      </c>
      <c r="FQ6" s="409" t="str">
        <f>IF(AND('[1]Multi-Field'!$E$113=[1]Lists!BF6,'[1]Multi-Field'!$F$113="Drained"),BI6,IF(AND('[1]Multi-Field'!$E$113=[1]Lists!BF6,'[1]Multi-Field'!$F$113="undrained"),BH6,""))</f>
        <v/>
      </c>
      <c r="FR6" s="409" t="str">
        <f>IF(AND('[1]Multi-Field'!$E$114=[1]Lists!BF6,'[1]Multi-Field'!$F$114="Drained"),BI6,IF(AND('[1]Multi-Field'!$E$114=[1]Lists!BF6,'[1]Multi-Field'!$F$114="undrained"),BH6,""))</f>
        <v/>
      </c>
      <c r="FS6" s="409" t="str">
        <f>IF(AND('[1]Multi-Field'!$E$115=[1]Lists!BF6,'[1]Multi-Field'!$F$115="Drained"),BI6,IF(AND('[1]Multi-Field'!$E$115=[1]Lists!BF6,'[1]Multi-Field'!$F$115="undrained"),BH6,""))</f>
        <v/>
      </c>
      <c r="FT6" s="409" t="str">
        <f>IF(AND('[1]Multi-Field'!$E$116=[1]Lists!BF6,'[1]Multi-Field'!$F$116="Drained"),BI6,IF(AND('[1]Multi-Field'!$E$116=[1]Lists!BF6,'[1]Multi-Field'!$F$116="undrained"),BH6,""))</f>
        <v/>
      </c>
      <c r="FU6" s="409" t="str">
        <f>IF(AND('[1]Multi-Field'!$E$117=[1]Lists!BF6,'[1]Multi-Field'!$F$117="Drained"),BI6,IF(AND('[1]Multi-Field'!$E$117=[1]Lists!BF6,'[1]Multi-Field'!$F$117="undrained"),BH6,""))</f>
        <v/>
      </c>
      <c r="FV6" s="409" t="str">
        <f>IF(AND('[1]Multi-Field'!$E$118=[1]Lists!BF6,'[1]Multi-Field'!$F$118="Drained"),BI6,IF(AND('[1]Multi-Field'!$E$118=[1]Lists!BF6,'[1]Multi-Field'!$F$118="undrained"),BH6,""))</f>
        <v/>
      </c>
      <c r="FW6" s="409" t="str">
        <f>IF(AND('[1]Multi-Field'!$E$119=[1]Lists!BF6,'[1]Multi-Field'!$F$119="Drained"),BI6,IF(AND('[1]Multi-Field'!$E$119=[1]Lists!BF6,'[1]Multi-Field'!$F$119="undrained"),BH6,""))</f>
        <v/>
      </c>
      <c r="FX6" s="409" t="str">
        <f>IF(AND('[1]Multi-Field'!$E$120=[1]Lists!BF6,'[1]Multi-Field'!$F$120="Drained"),BI6,IF(AND('[1]Multi-Field'!$E$120=[1]Lists!BF6,'[1]Multi-Field'!$F$120="undrained"),BH6,""))</f>
        <v/>
      </c>
      <c r="FZ6" t="s">
        <v>791</v>
      </c>
      <c r="GC6" s="4" t="str">
        <f>'[1]Multi-Field'!B4</f>
        <v>Behind Tenant House</v>
      </c>
      <c r="GD6" s="73" t="str">
        <f>IF(OR('[1]Multi-Field'!Q4=$FZ$43,'[1]Multi-Field'!Q4=$FZ$44),'[1]Multi-Field'!BS4,"")</f>
        <v/>
      </c>
      <c r="GE6" s="4" t="str">
        <f>IF(AND(OR('[1]Multi-Field'!Q4=$FZ$86,'[1]Multi-Field'!Q4=$FZ$94,'[1]Multi-Field'!Q4=$FZ$87,'[1]Multi-Field'!Q4=[1]Lists!$FZ$93,'[1]Multi-Field'!Q4=$FZ$59),'[1]Multi-Field'!BS4&gt;50),'[1]Multi-Field'!BS4*0.8,IF(AND(OR('[1]Multi-Field'!Q4=$FZ$86,'[1]Multi-Field'!Q4=$FZ$94,'[1]Multi-Field'!Q4=$FZ$87,'[1]Multi-Field'!Q4=[1]Lists!$FZ$93,'[1]Multi-Field'!Q4=[1]Lists!$FZ$59),'[1]Multi-Field'!BS4&lt;50),'[1]Multi-Field'!BS4,""))</f>
        <v/>
      </c>
      <c r="GF6" s="4" t="str">
        <f>IF(OR('[1]Multi-Field'!Q4=[1]Lists!$FZ$7,'[1]Multi-Field'!Q4=[1]Lists!$FZ$5,'[1]Multi-Field'!Q4=[1]Lists!$FZ$24,'[1]Multi-Field'!Q4=[1]Lists!$FZ$10,'[1]Multi-Field'!Q4=[1]Lists!$FZ$8, '[1]Multi-Field'!Q4=[1]Lists!$FZ$25, '[1]Multi-Field'!Q4=[1]Lists!$FZ$23, '[1]Multi-Field'!Q4= [1]Lists!$FZ$47, '[1]Multi-Field'!Q4=[1]Lists!$FZ$49, '[1]Multi-Field'!Q4=[1]Lists!$FZ$48,'[1]Multi-Field'!Q4=[1]Lists!$FZ$3, '[1]Multi-Field'!Q4=[1]Lists!$FZ$14,'[1]Multi-Field'!Q4=[1]Lists!$FZ$36, '[1]Multi-Field'!Q4=[1]Lists!$FZ$41,'[1]Multi-Field'!Q4=[1]Lists!$FZ$42),0,"")</f>
        <v/>
      </c>
      <c r="GG6" s="4">
        <f>IF(OR('[1]Multi-Field'!Q4=[1]Lists!$FZ$6,'[1]Multi-Field'!Q4=[1]Lists!$FZ$4, '[1]Multi-Field'!Q33=[1]Lists!$FZ$11, '[1]Multi-Field'!Q4=[1]Lists!$FZ$1),100*IF('[1]Multi-Field'!U4=onepercent,0.75,IF('[1]Multi-Field'!U4=onetotwentyfivepercent,0.4,IF(OR('[1]Multi-Field'!U4=twentysixtofiftypercent,'[1]Multi-Field'!U4=greaterthanfiftypercent),0,""))),"")</f>
        <v>40</v>
      </c>
      <c r="GH6" s="4" t="str">
        <f>IF(OR('[1]Multi-Field'!Q4=[1]Lists!$FZ$53,'[1]Multi-Field'!Q4=[1]Lists!$FZ$55), 50,IF('[1]Multi-Field'!Q4=[1]Lists!$FZ$54,225,IF('[1]Multi-Field'!Q4=[1]Lists!$FZ$56,75,"")))</f>
        <v/>
      </c>
      <c r="GI6" s="4" t="e">
        <f>#VALUE!</f>
        <v>#VALUE!</v>
      </c>
      <c r="GJ6" s="4" t="e">
        <f>#VALUE!</f>
        <v>#VALUE!</v>
      </c>
      <c r="GK6" s="4" t="str">
        <f>IF('[1]Multi-Field'!Q4=[1]Lists!$FZ$95,'[1]Multi-Field'!BS4*0.66,"")</f>
        <v/>
      </c>
      <c r="GM6" s="4" t="str">
        <f>IF(OR('[1]Multi-Field'!Q4=[1]Lists!$FZ$26,'[1]Multi-Field'!Q4=[1]Lists!$FZ$84),20,"")</f>
        <v/>
      </c>
      <c r="GN6" s="4" t="str">
        <f>IF(OR('[1]Multi-Field'!Q4=[1]Lists!$FZ$88,'[1]Multi-Field'!Q4=[1]Lists!$FZ$57),0,"")</f>
        <v/>
      </c>
      <c r="GO6" s="4" t="str">
        <f>IF(OR('[1]Multi-Field'!Q4=[1]Lists!$FZ$69,'[1]Multi-Field'!Q4=[1]Lists!$FZ$71,'[1]Multi-Field'!Q4=[1]Lists!$FZ$105),50,"")</f>
        <v/>
      </c>
      <c r="GP6" s="4" t="str">
        <f>IF(OR('[1]Multi-Field'!Q4=[1]Lists!$FZ$75,'[1]Multi-Field'!Q4=[1]Lists!$FZ$70),75,"")</f>
        <v/>
      </c>
      <c r="GQ6" s="4" t="str">
        <f>IF('[1]Multi-Field'!Q4=[1]Lists!$FZ$72,150,"")</f>
        <v/>
      </c>
      <c r="GR6" s="4" t="str">
        <f>IF(OR('[1]Multi-Field'!Q4=[1]Lists!$FZ$74,'[1]Multi-Field'!Q4=[1]Lists!$FZ$73),40,"")</f>
        <v/>
      </c>
      <c r="GS6" s="4" t="str">
        <f>IF('[1]Multi-Field'!Q4=[1]Lists!$FZ$99,80,"")</f>
        <v/>
      </c>
      <c r="GT6" s="4" t="str">
        <f>IF('[1]Multi-Field'!Q4=[1]Lists!$FZ$106,70,"")</f>
        <v/>
      </c>
      <c r="GU6" s="4" t="e">
        <f>SUM(GD6:GT6)</f>
        <v>#VALUE!</v>
      </c>
    </row>
    <row r="7" spans="1:203" ht="13.5" customHeight="1">
      <c r="A7" s="7" t="s">
        <v>94</v>
      </c>
      <c r="B7" t="s">
        <v>731</v>
      </c>
      <c r="C7" s="7"/>
      <c r="D7" s="8">
        <v>75</v>
      </c>
      <c r="E7" s="8">
        <f t="shared" si="0"/>
        <v>75</v>
      </c>
      <c r="F7" s="8">
        <f t="shared" si="1"/>
        <v>75</v>
      </c>
      <c r="G7" s="8">
        <v>75</v>
      </c>
      <c r="H7" s="8">
        <v>65</v>
      </c>
      <c r="I7" s="8">
        <f t="shared" si="5"/>
        <v>65</v>
      </c>
      <c r="J7" s="8">
        <f t="shared" si="6"/>
        <v>65</v>
      </c>
      <c r="K7" s="8">
        <v>65</v>
      </c>
      <c r="L7" s="8">
        <v>140</v>
      </c>
      <c r="M7" s="8">
        <f t="shared" si="2"/>
        <v>140</v>
      </c>
      <c r="N7" s="8">
        <f t="shared" si="3"/>
        <v>140</v>
      </c>
      <c r="O7" s="8">
        <v>140</v>
      </c>
      <c r="P7" s="4" t="s">
        <v>60</v>
      </c>
      <c r="Q7" s="77" t="s">
        <v>700</v>
      </c>
      <c r="S7" s="12" t="s">
        <v>906</v>
      </c>
      <c r="U7" s="4" t="s">
        <v>25</v>
      </c>
      <c r="V7" s="4" t="s">
        <v>41</v>
      </c>
      <c r="Z7" s="42" t="s">
        <v>956</v>
      </c>
      <c r="AC7" t="s">
        <v>793</v>
      </c>
      <c r="AD7" s="4" t="s">
        <v>943</v>
      </c>
      <c r="AI7" s="384" t="str">
        <f>'[1]Multi-Field'!B3</f>
        <v>Across from Herzog</v>
      </c>
      <c r="AJ7" s="385" t="e">
        <f>#VALUE!</f>
        <v>#VALUE!</v>
      </c>
      <c r="AK7" s="385" t="e">
        <f>#VALUE!</f>
        <v>#VALUE!</v>
      </c>
      <c r="AL7" s="385" t="e">
        <f>IF(AK7="","",IF('[1]Multi-Field'!AU3=20,10,IF(AK7-30&lt;0,0,AK7-30)))</f>
        <v>#VALUE!</v>
      </c>
      <c r="AM7" s="385" t="e">
        <f>#VALUE!</f>
        <v>#VALUE!</v>
      </c>
      <c r="AN7" s="385" t="e">
        <f>IF(AM7="","",IF(AM7-35&lt;1,0,AM7-35))</f>
        <v>#VALUE!</v>
      </c>
      <c r="AO7" s="385" t="e">
        <f>#VALUE!</f>
        <v>#VALUE!</v>
      </c>
      <c r="AP7" s="385" t="e">
        <f>#VALUE!</f>
        <v>#VALUE!</v>
      </c>
      <c r="AQ7" s="385" t="e">
        <f>#VALUE!</f>
        <v>#VALUE!</v>
      </c>
      <c r="AR7" s="385" t="e">
        <f>#VALUE!</f>
        <v>#VALUE!</v>
      </c>
      <c r="AS7" s="385" t="e">
        <f>IF(AR7="","",IF('[1]Multi-Field'!AU3&gt;9,0,AR7-15))</f>
        <v>#VALUE!</v>
      </c>
      <c r="AT7" s="385" t="e">
        <f>#VALUE!</f>
        <v>#VALUE!</v>
      </c>
      <c r="AU7" s="385" t="e">
        <f>#VALUE!</f>
        <v>#VALUE!</v>
      </c>
      <c r="AV7" s="385" t="e">
        <f>IF(AU7="","",IF('[1]Multi-Field'!AU3=9&gt;9,0,AU7-35))</f>
        <v>#VALUE!</v>
      </c>
      <c r="AW7" s="385" t="e">
        <f>#VALUE!</f>
        <v>#VALUE!</v>
      </c>
      <c r="AX7" s="385" t="e">
        <f>IF(AW7="","",IF(AW7=0,40,AW7+35))</f>
        <v>#VALUE!</v>
      </c>
      <c r="AY7" s="385">
        <f>IF('[1]Multi-Field'!AU3="","",IF('[1]Multi-Field'!AU3&lt;1,100,IF('[1]Multi-Field'!AU3=1,75,IF('[1]Multi-Field'!AU3=2,50,IF('[1]Multi-Field'!AU3=3,25,IF('[1]Multi-Field'!AU3&gt;3,0,""))))))</f>
        <v>0</v>
      </c>
      <c r="AZ7" s="385">
        <f>IF(AY7="","",IF(AY7=0,0,AY7-25))</f>
        <v>0</v>
      </c>
      <c r="BA7" s="385" t="e">
        <f>#VALUE!</f>
        <v>#VALUE!</v>
      </c>
      <c r="BB7" s="385" t="e">
        <f>IF(BA7="","",IF(AND('[1]Multi-Field'!AU3&lt;40,'[1]Multi-Field'!AU3&gt;9),40,IF('[1]Multi-Field'!AU3&gt;39,0,BA7+5)))</f>
        <v>#VALUE!</v>
      </c>
      <c r="BC7" s="386" t="e">
        <f>SUMIF(AJ163:BB163,"X",AJ7:BB7)</f>
        <v>#VALUE!</v>
      </c>
      <c r="BD7" s="283">
        <v>0.33</v>
      </c>
      <c r="BE7" s="283">
        <v>0.76</v>
      </c>
      <c r="BF7" s="411" t="s">
        <v>1175</v>
      </c>
      <c r="BG7" s="412">
        <v>4</v>
      </c>
      <c r="BH7" s="412">
        <v>6</v>
      </c>
      <c r="BI7" s="412">
        <v>6</v>
      </c>
      <c r="BJ7" s="409" t="e">
        <f>IF(AND('[1]Single Field'!#REF!=[1]Lists!BF7,'[1]Single Field'!#REF!="Drained"),"x",IF(AND('[1]Single Field'!#REF!=[1]Lists!BF7,'[1]Single Field'!#REF!="Undrained"),O,""))</f>
        <v>#REF!</v>
      </c>
      <c r="BK7" s="409" t="str">
        <f>IF(AND('[1]Multi-Field'!$E$3=[1]Lists!BF7,'[1]Multi-Field'!$F$3="Drained"),BI7,IF(AND('[1]Multi-Field'!$E$3=BF7,'[1]Multi-Field'!$F$3="undrained"),BH7,""))</f>
        <v/>
      </c>
      <c r="BL7" s="409" t="str">
        <f>IF(AND('[1]Multi-Field'!$E$4=BF7,'[1]Multi-Field'!$F$4="Drained"),BI7,IF(AND('[1]Multi-Field'!$E$4=BF7,'[1]Multi-Field'!$F$4="undrained"),BH7,""))</f>
        <v/>
      </c>
      <c r="BM7" s="409" t="str">
        <f>IF(AND('[1]Multi-Field'!$E$5=BF7,'[1]Multi-Field'!$F$5="Drained"),BI7,IF(AND('[1]Multi-Field'!$E$5=BF7,'[1]Multi-Field'!$F$5="undrained"),BH7,""))</f>
        <v/>
      </c>
      <c r="BN7" s="409" t="str">
        <f>IF(AND('[1]Multi-Field'!$E$6=BF7,'[1]Multi-Field'!$F$6="Drained"),BI7,IF(AND('[1]Multi-Field'!$E$6=BF7,'[1]Multi-Field'!$F$6="undrained"),BH7,""))</f>
        <v/>
      </c>
      <c r="BO7" s="409" t="str">
        <f>IF(AND('[1]Multi-Field'!$E$7=BF7,'[1]Multi-Field'!$F$7="Drained"),BI7,IF(AND('[1]Multi-Field'!$E$7=BF7,'[1]Multi-Field'!$F$7="undrained"),BH7,""))</f>
        <v/>
      </c>
      <c r="BP7" s="409">
        <f>IF(AND('[1]Multi-Field'!$E$8=BF7,'[1]Multi-Field'!$F$8="Drained"),BI7,IF(AND('[1]Multi-Field'!$E$8=BF7,'[1]Multi-Field'!$F$8="undrained"),BH7,""))</f>
        <v>6</v>
      </c>
      <c r="BQ7" s="409" t="str">
        <f>IF(AND('[1]Multi-Field'!$E$9=BF7,'[1]Multi-Field'!$F$9="Drained"),BI7,IF(AND('[1]Multi-Field'!$E$9=BF7,'[1]Multi-Field'!$F$9="undrained"),BH7,""))</f>
        <v/>
      </c>
      <c r="BR7" s="409" t="str">
        <f>IF(AND('[1]Multi-Field'!$E$10=BF7,'[1]Multi-Field'!$F$10="Drained"),BI7,IF(AND('[1]Multi-Field'!$E$10=BF7,'[1]Multi-Field'!$F$10="undrained"),BH7,""))</f>
        <v/>
      </c>
      <c r="BS7" s="409" t="str">
        <f>IF(AND('[1]Multi-Field'!$E$11=BF7,'[1]Multi-Field'!$F$11="Drained"),BI7,IF(AND('[1]Multi-Field'!$E$11=BF7,'[1]Multi-Field'!$F$11="undrained"),BH7,""))</f>
        <v/>
      </c>
      <c r="BT7" s="409" t="str">
        <f>IF(AND('[1]Multi-Field'!$E$12=BF7,'[1]Multi-Field'!$F$12="Drained"),BI7,IF(AND('[1]Multi-Field'!$E$12=BF7,'[1]Multi-Field'!$F$12="undrained"),BH7,""))</f>
        <v/>
      </c>
      <c r="BU7" s="409" t="str">
        <f>IF(AND('[1]Multi-Field'!$E$13=BF7,'[1]Multi-Field'!$F$13="Drained"),BI7,IF(AND('[1]Multi-Field'!$E$3=BF7,'[1]Multi-Field'!$F$13="undrained"),BH7,""))</f>
        <v/>
      </c>
      <c r="BV7" s="409" t="str">
        <f>IF(AND('[1]Multi-Field'!$E$14=BF7,'[1]Multi-Field'!$F$14="Drained"),BI7,IF(AND('[1]Multi-Field'!$E$14=BF7,'[1]Multi-Field'!$F$14="undrained"),BH7,""))</f>
        <v/>
      </c>
      <c r="BW7" s="409" t="str">
        <f>IF(AND('[1]Multi-Field'!$E$15=BF7,'[1]Multi-Field'!$F$15="Drained"),BI7,IF(AND('[1]Multi-Field'!$E$15=BF7,'[1]Multi-Field'!$F$15="undrained"),BH7,""))</f>
        <v/>
      </c>
      <c r="BX7" s="409" t="str">
        <f>IF(AND('[1]Multi-Field'!$E$16=[1]Lists!BF7,'[1]Multi-Field'!$F$16="Drained"),BI7,IF(AND('[1]Multi-Field'!$E$16=[1]Lists!BF7,'[1]Multi-Field'!$F$16="undrained"),BH7,""))</f>
        <v/>
      </c>
      <c r="BY7" s="409" t="str">
        <f>IF(AND('[1]Multi-Field'!$E$17=[1]Lists!BF7,'[1]Multi-Field'!$F$17="Drained"),BI7,IF(AND('[1]Multi-Field'!$E$17=[1]Lists!BF7,'[1]Multi-Field'!$F$17="undrained"),BH7,""))</f>
        <v/>
      </c>
      <c r="BZ7" s="409" t="str">
        <f>IF(AND('[1]Multi-Field'!$E$18=[1]Lists!BF7,'[1]Multi-Field'!$F$18="Drained"),BI7,IF(AND('[1]Multi-Field'!$E$18=[1]Lists!BF7,'[1]Multi-Field'!$F$18="undrained"),BH7,""))</f>
        <v/>
      </c>
      <c r="CA7" s="409" t="str">
        <f>IF(AND('[1]Multi-Field'!$E$19=[1]Lists!BF7,'[1]Multi-Field'!$F$19="Drained"),BI7,IF(AND('[1]Multi-Field'!$E$19=[1]Lists!BF7,'[1]Multi-Field'!$F$19="undrained"),BH7,""))</f>
        <v/>
      </c>
      <c r="CB7" s="409" t="str">
        <f>IF(AND('[1]Multi-Field'!$E$20=[1]Lists!BF7,'[1]Multi-Field'!$F$20="Drained"),BI7,IF(AND('[1]Multi-Field'!$E$20=[1]Lists!BF7,'[1]Multi-Field'!$F$20="undrained"),BH7,""))</f>
        <v/>
      </c>
      <c r="CC7" s="409" t="str">
        <f>IF(AND('[1]Multi-Field'!$E$21=[1]Lists!BF7,'[1]Multi-Field'!$F$21="Drained"),BI7,IF(AND('[1]Multi-Field'!$E$21=[1]Lists!BF7,'[1]Multi-Field'!$F$21="undrained"),BH7,""))</f>
        <v/>
      </c>
      <c r="CD7" s="409" t="str">
        <f>IF(AND('[1]Multi-Field'!$E$22=[1]Lists!BF7,'[1]Multi-Field'!$F$22="Drained"),BI7,IF(AND('[1]Multi-Field'!$E$22=[1]Lists!BF7,'[1]Multi-Field'!$F$22="undrained"),BH7,""))</f>
        <v/>
      </c>
      <c r="CE7" s="409" t="str">
        <f>IF(AND('[1]Multi-Field'!$E$23=[1]Lists!BF7,'[1]Multi-Field'!$F$23="Drained"),BI7,IF(AND('[1]Multi-Field'!$E$23=[1]Lists!BF7,'[1]Multi-Field'!$F$23="undrained"),BH7,""))</f>
        <v/>
      </c>
      <c r="CF7" s="409" t="str">
        <f>IF(AND('[1]Multi-Field'!$E$24=[1]Lists!BF7,'[1]Multi-Field'!$F$24="Drained"),BI7,IF(AND('[1]Multi-Field'!$E$24=[1]Lists!BF7,'[1]Multi-Field'!$F$24="undrained"),BH7,""))</f>
        <v/>
      </c>
      <c r="CG7" s="409" t="str">
        <f>IF(AND('[1]Multi-Field'!$E$25=[1]Lists!BF7,'[1]Multi-Field'!$F$25="Drained"),BI7,IF(AND('[1]Multi-Field'!$E$25=[1]Lists!BF7,'[1]Multi-Field'!$F$25="undrained"),BH7,""))</f>
        <v/>
      </c>
      <c r="CH7" s="409" t="str">
        <f>IF(AND('[1]Multi-Field'!$E$26=[1]Lists!BF7,'[1]Multi-Field'!$F$26="Drained"),BI7,IF(AND('[1]Multi-Field'!$E$26=[1]Lists!BF7,'[1]Multi-Field'!$F$26="undrained"),BH7,""))</f>
        <v/>
      </c>
      <c r="CI7" s="409" t="str">
        <f>IF(AND('[1]Multi-Field'!$E$27=[1]Lists!BF7,'[1]Multi-Field'!$F$27="Drained"),BI7,IF(AND('[1]Multi-Field'!$E$27=[1]Lists!BF7,'[1]Multi-Field'!$F$27="undrained"),BH7,""))</f>
        <v/>
      </c>
      <c r="CJ7" s="409" t="str">
        <f>IF(AND('[1]Multi-Field'!$E$28=[1]Lists!BF7,'[1]Multi-Field'!$F$28="Drained"),BI7,IF(AND('[1]Multi-Field'!$E$28=[1]Lists!BF7,'[1]Multi-Field'!$F$28="undrained"),BH7,""))</f>
        <v/>
      </c>
      <c r="CK7" s="409" t="str">
        <f>IF(AND('[1]Multi-Field'!$E$29=[1]Lists!BF7,'[1]Multi-Field'!$F$29="Drained"),BI7,IF(AND('[1]Multi-Field'!$E$29=[1]Lists!BF7,'[1]Multi-Field'!$F$29="undrained"),BH7,""))</f>
        <v/>
      </c>
      <c r="CL7" s="409" t="str">
        <f>IF(AND('[1]Multi-Field'!$E$30=[1]Lists!BF7,'[1]Multi-Field'!$F$30="Drained"),BI7,IF(AND('[1]Multi-Field'!$E$30=[1]Lists!BF7,'[1]Multi-Field'!$F$30="undrained"),BH7,""))</f>
        <v/>
      </c>
      <c r="CM7" s="409" t="str">
        <f>IF(AND('[1]Multi-Field'!$E$31=[1]Lists!BF7,'[1]Multi-Field'!$F$31="Drained"),BI7,IF(AND('[1]Multi-Field'!$E$31=[1]Lists!BF7,'[1]Multi-Field'!$F$31="undrained"),BH7,""))</f>
        <v/>
      </c>
      <c r="CN7" s="409" t="str">
        <f>IF(AND('[1]Multi-Field'!$E$32=[1]Lists!BF7,'[1]Multi-Field'!$F$32="Drained"),BI7,IF(AND('[1]Multi-Field'!$E$32=[1]Lists!BF7,'[1]Multi-Field'!$F$32="undrained"),BH7,""))</f>
        <v/>
      </c>
      <c r="CO7" s="409" t="str">
        <f>IF(AND('[1]Multi-Field'!$E$33=[1]Lists!BF7,'[1]Multi-Field'!$F$33="Drained"),BI7,IF(AND('[1]Multi-Field'!$E$33=[1]Lists!BF7,'[1]Multi-Field'!$F$33="undrained"),BH7,""))</f>
        <v/>
      </c>
      <c r="CP7" s="409" t="str">
        <f>IF(AND('[1]Multi-Field'!$E$34=[1]Lists!BF7,'[1]Multi-Field'!$F$34="Drained"),BI7,IF(AND('[1]Multi-Field'!$E$34=[1]Lists!BF7,'[1]Multi-Field'!$F$34="undrained"),BH7,""))</f>
        <v/>
      </c>
      <c r="CQ7" s="409" t="str">
        <f>IF(AND('[1]Multi-Field'!$E$35=[1]Lists!BF7,'[1]Multi-Field'!$F$35="Drained"),BI7,IF(AND('[1]Multi-Field'!$E$35=[1]Lists!BF7,'[1]Multi-Field'!$F$35="undrained"),BH7,""))</f>
        <v/>
      </c>
      <c r="CR7" s="409" t="str">
        <f>IF(AND('[1]Multi-Field'!$E$36=[1]Lists!BF7,'[1]Multi-Field'!$F$36="Drained"),BI7,IF(AND('[1]Multi-Field'!$E$36=[1]Lists!BF7,'[1]Multi-Field'!$F$36="undrained"),BH7,""))</f>
        <v/>
      </c>
      <c r="CS7" s="409" t="str">
        <f>IF(AND('[1]Multi-Field'!$E$37=[1]Lists!BF7,'[1]Multi-Field'!$F$37="Drained"),BI7,IF(AND('[1]Multi-Field'!$E$37=[1]Lists!BF7,'[1]Multi-Field'!$F$37="undrained"),BH7,""))</f>
        <v/>
      </c>
      <c r="CT7" s="409" t="str">
        <f>IF(AND('[1]Multi-Field'!$E$38=[1]Lists!BF7,'[1]Multi-Field'!$F$38="Drained"),BI7,IF(AND('[1]Multi-Field'!$E$38=[1]Lists!BF7,'[1]Multi-Field'!$F$38="undrained"),BH7,""))</f>
        <v/>
      </c>
      <c r="CU7" s="409" t="str">
        <f>IF(AND('[1]Multi-Field'!$E$39=[1]Lists!BF7,'[1]Multi-Field'!$F$39="Drained"),BI7,IF(AND('[1]Multi-Field'!$E$39=[1]Lists!BF7,'[1]Multi-Field'!$F$39="undrained"),BH7,""))</f>
        <v/>
      </c>
      <c r="CV7" s="409" t="str">
        <f>IF(AND('[1]Multi-Field'!$E$40=[1]Lists!BF7,'[1]Multi-Field'!$F$40="Drained"),BI7,IF(AND('[1]Multi-Field'!$E$40=[1]Lists!BF7,'[1]Multi-Field'!$F$40="undrained"),BH7,""))</f>
        <v/>
      </c>
      <c r="CW7" s="409" t="str">
        <f>IF(AND('[1]Multi-Field'!$E$41=[1]Lists!BF7,'[1]Multi-Field'!$F$40="Drained"),BI7,IF(AND('[1]Multi-Field'!$E$40=[1]Lists!BF7,'[1]Multi-Field'!$F$40="undrained"),BH7,""))</f>
        <v/>
      </c>
      <c r="CX7" s="409" t="str">
        <f>IF(AND('[1]Multi-Field'!$E$42=[1]Lists!BF7,'[1]Multi-Field'!$F$42="Drained"),BI7,IF(AND('[1]Multi-Field'!$E$42=[1]Lists!BF7,'[1]Multi-Field'!$F$42="undrained"),BH7,""))</f>
        <v/>
      </c>
      <c r="CY7" s="409" t="str">
        <f>IF(AND('[1]Multi-Field'!$E$43=[1]Lists!BF7,'[1]Multi-Field'!$F$43="Drained"),BI7,IF(AND('[1]Multi-Field'!$E$43=[1]Lists!BF7,'[1]Multi-Field'!$F$43="undrained"),BH7,""))</f>
        <v/>
      </c>
      <c r="CZ7" s="409" t="str">
        <f>IF(AND('[1]Multi-Field'!$E$44=[1]Lists!BF7,'[1]Multi-Field'!$F$44="Drained"),BI7,IF(AND('[1]Multi-Field'!$E$44=[1]Lists!BF7,'[1]Multi-Field'!$F$44="undrained"),BH7,""))</f>
        <v/>
      </c>
      <c r="DA7" s="409" t="str">
        <f>IF(AND('[1]Multi-Field'!$E$45=[1]Lists!BF7,'[1]Multi-Field'!$F$45="Drained"),BI7,IF(AND('[1]Multi-Field'!$E$45=[1]Lists!BF7,'[1]Multi-Field'!$F$45="undrained"),BH7,""))</f>
        <v/>
      </c>
      <c r="DB7" s="409" t="str">
        <f>IF(AND('[1]Multi-Field'!$E$46=[1]Lists!BF7,'[1]Multi-Field'!$F$46="Drained"),BI7,IF(AND('[1]Multi-Field'!$E$46=[1]Lists!BF7,'[1]Multi-Field'!$F$46="undrained"),BH7,""))</f>
        <v/>
      </c>
      <c r="DC7" s="409" t="str">
        <f>IF(AND('[1]Multi-Field'!$E$47=[1]Lists!BF7,'[1]Multi-Field'!$F$47="Drained"),BI7,IF(AND('[1]Multi-Field'!$E$47=[1]Lists!BF7,'[1]Multi-Field'!$F$47="undrained"),BH7,""))</f>
        <v/>
      </c>
      <c r="DD7" s="409" t="str">
        <f>IF(AND('[1]Multi-Field'!$E$48=[1]Lists!BF7,'[1]Multi-Field'!$F$48="Drained"),BI7,IF(AND('[1]Multi-Field'!$E$48=[1]Lists!BF7,'[1]Multi-Field'!$F$48="undrained"),BH7,""))</f>
        <v/>
      </c>
      <c r="DE7" s="409" t="str">
        <f>IF(AND('[1]Multi-Field'!$E$49=[1]Lists!BF7,'[1]Multi-Field'!$F$49="Drained"),BI7,IF(AND('[1]Multi-Field'!$E$49=[1]Lists!BF7,'[1]Multi-Field'!$F$9="undrained"),BH7,""))</f>
        <v/>
      </c>
      <c r="DF7" s="409" t="str">
        <f>IF(AND('[1]Multi-Field'!$E$50=[1]Lists!BF7,'[1]Multi-Field'!$F$50="Drained"),BI7,IF(AND('[1]Multi-Field'!$E$50=[1]Lists!BF7,'[1]Multi-Field'!$F$50="undrained"),BH7,""))</f>
        <v/>
      </c>
      <c r="DG7" s="409" t="str">
        <f>IF(AND('[1]Multi-Field'!$E$51=[1]Lists!BF7,'[1]Multi-Field'!$F$51="Drained"),BI7,IF(AND('[1]Multi-Field'!$E$51=[1]Lists!BF7,'[1]Multi-Field'!$F$51="undrained"),BH7,""))</f>
        <v/>
      </c>
      <c r="DH7" s="409" t="str">
        <f>IF(AND('[1]Multi-Field'!$E$52=[1]Lists!BF7,'[1]Multi-Field'!$F$52="Drained"),BI7,IF(AND('[1]Multi-Field'!$E$52=[1]Lists!BF7,'[1]Multi-Field'!$F$52="undrained"),BH7,""))</f>
        <v/>
      </c>
      <c r="DI7" s="409" t="str">
        <f>IF(AND('[1]Multi-Field'!$E$53=[1]Lists!BF7,'[1]Multi-Field'!$F$53="Drained"),BI7,IF(AND('[1]Multi-Field'!$E$53=[1]Lists!BF7,'[1]Multi-Field'!$F$53="undrained"),BH7,""))</f>
        <v/>
      </c>
      <c r="DJ7" s="409" t="str">
        <f>IF(AND('[1]Multi-Field'!$E$54=[1]Lists!BF7,'[1]Multi-Field'!$F$54="Drained"),BI7,IF(AND('[1]Multi-Field'!$E$54=[1]Lists!BF7,'[1]Multi-Field'!$F$54="undrained"),BH7,""))</f>
        <v/>
      </c>
      <c r="DK7" s="409" t="str">
        <f>IF(AND('[1]Multi-Field'!$E$55=[1]Lists!BF7,'[1]Multi-Field'!$F$55="Drained"),BI7,IF(AND('[1]Multi-Field'!$E$55=[1]Lists!BF7,'[1]Multi-Field'!$F$55="undrained"),BH7,""))</f>
        <v/>
      </c>
      <c r="DL7" s="409" t="str">
        <f>IF(AND('[1]Multi-Field'!$E$56=[1]Lists!BF7,'[1]Multi-Field'!$F$56="Drained"),BI7,IF(AND('[1]Multi-Field'!$E$56=[1]Lists!BF7,'[1]Multi-Field'!$F$56="undrained"),BH7,""))</f>
        <v/>
      </c>
      <c r="DM7" s="409" t="str">
        <f>IF(AND('[1]Multi-Field'!$E$57=[1]Lists!BF7,'[1]Multi-Field'!$F$57="Drained"),BI7,IF(AND('[1]Multi-Field'!$E$57=[1]Lists!BF7,'[1]Multi-Field'!$F$57="undrained"),BH7,""))</f>
        <v/>
      </c>
      <c r="DN7" s="409" t="str">
        <f>IF(AND('[1]Multi-Field'!$E$58=[1]Lists!BF7,'[1]Multi-Field'!$F$58="Drained"),BI7,IF(AND('[1]Multi-Field'!$E$58=[1]Lists!BF7,'[1]Multi-Field'!$F$58="undrained"),BH7,""))</f>
        <v/>
      </c>
      <c r="DO7" s="409" t="str">
        <f>IF(AND('[1]Multi-Field'!$E$59=[1]Lists!BF7,'[1]Multi-Field'!$F$59="Drained"),BI7,IF(AND('[1]Multi-Field'!$E$59=[1]Lists!BF7,'[1]Multi-Field'!$F$59="undrained"),BH7,""))</f>
        <v/>
      </c>
      <c r="DP7" s="409" t="str">
        <f>IF(AND('[1]Multi-Field'!$E$60=[1]Lists!BF7,'[1]Multi-Field'!$F$60="Drained"),BI7,IF(AND('[1]Multi-Field'!$E$60=[1]Lists!BF7,'[1]Multi-Field'!$F$60="undrained"),BH7,""))</f>
        <v/>
      </c>
      <c r="DQ7" s="409" t="str">
        <f>IF(AND('[1]Multi-Field'!$E$61=[1]Lists!BF7,'[1]Multi-Field'!$F$61="Drained"),BI7,IF(AND('[1]Multi-Field'!$E$61=[1]Lists!BF7,'[1]Multi-Field'!$F$61="undrained"),BH7,""))</f>
        <v/>
      </c>
      <c r="DR7" s="409" t="str">
        <f>IF(AND('[1]Multi-Field'!$E$62=[1]Lists!BF7,'[1]Multi-Field'!$F$62="Drained"),BI7,IF(AND('[1]Multi-Field'!$E$62=[1]Lists!BF7,'[1]Multi-Field'!$F$62="undrained"),BH7,""))</f>
        <v/>
      </c>
      <c r="DS7" s="409" t="str">
        <f>IF(AND('[1]Multi-Field'!$E$63=[1]Lists!BF7,'[1]Multi-Field'!$F$63="Drained"),BI7,IF(AND('[1]Multi-Field'!$E$63=[1]Lists!BF7,'[1]Multi-Field'!$F$63="undrained"),BH7,""))</f>
        <v/>
      </c>
      <c r="DT7" s="409" t="str">
        <f>IF(AND('[1]Multi-Field'!$E$64=[1]Lists!BF7,'[1]Multi-Field'!$F$64="Drained"),BI7,IF(AND('[1]Multi-Field'!$E$64=[1]Lists!BF7,'[1]Multi-Field'!$F$64="undrained"),BH7,""))</f>
        <v/>
      </c>
      <c r="DU7" s="409" t="str">
        <f>IF(AND('[1]Multi-Field'!$E$65=[1]Lists!BF7,'[1]Multi-Field'!$F$65="Drained"),BI7,IF(AND('[1]Multi-Field'!$E$65=[1]Lists!BF7,'[1]Multi-Field'!$F$65="undrained"),BH7,""))</f>
        <v/>
      </c>
      <c r="DV7" s="409" t="str">
        <f>IF(AND('[1]Multi-Field'!$E$66=[1]Lists!BF7,'[1]Multi-Field'!$F$66="Drained"),BI7,IF(AND('[1]Multi-Field'!$E$66=[1]Lists!BF7,'[1]Multi-Field'!$F$66="undrained"),BH7,""))</f>
        <v/>
      </c>
      <c r="DW7" s="409" t="str">
        <f>IF(AND('[1]Multi-Field'!$E$67=[1]Lists!BF7,'[1]Multi-Field'!$F$67="Drained"),BI7,IF(AND('[1]Multi-Field'!$E$67=[1]Lists!BF7,'[1]Multi-Field'!$F$67="undrained"),BH7,""))</f>
        <v/>
      </c>
      <c r="DX7" s="409" t="str">
        <f>IF(AND('[1]Multi-Field'!$E$68=[1]Lists!BF7,'[1]Multi-Field'!$F$68="Drained"),BI7,IF(AND('[1]Multi-Field'!$E$68=[1]Lists!BF7,'[1]Multi-Field'!$F$68="undrained"),BH7,""))</f>
        <v/>
      </c>
      <c r="DY7" s="409" t="str">
        <f>IF(AND('[1]Multi-Field'!$E$69=[1]Lists!BF7,'[1]Multi-Field'!$F$69="Drained"),BI7,IF(AND('[1]Multi-Field'!$E$69=[1]Lists!BF7,'[1]Multi-Field'!$F$69="undrained"),BH7,""))</f>
        <v/>
      </c>
      <c r="DZ7" s="409" t="str">
        <f>IF(AND('[1]Multi-Field'!$E$70=[1]Lists!BF7,'[1]Multi-Field'!$F$70="Drained"),BI7,IF(AND('[1]Multi-Field'!$E$70=[1]Lists!BF7,'[1]Multi-Field'!$F$70="undrained"),BH7,""))</f>
        <v/>
      </c>
      <c r="EA7" s="409" t="str">
        <f>IF(AND('[1]Multi-Field'!$E$71=[1]Lists!BF7,'[1]Multi-Field'!$F$71="Drained"),BI7,IF(AND('[1]Multi-Field'!$E$71=[1]Lists!BF7,'[1]Multi-Field'!$F$71="undrained"),BH7,""))</f>
        <v/>
      </c>
      <c r="EB7" s="409" t="str">
        <f>IF(AND('[1]Multi-Field'!$E$72=[1]Lists!BF7,'[1]Multi-Field'!$F$72="Drained"),BI7,IF(AND('[1]Multi-Field'!$E$72=[1]Lists!BF7,'[1]Multi-Field'!$F$72="undrained"),BH7,""))</f>
        <v/>
      </c>
      <c r="EC7" s="409" t="str">
        <f>IF(AND('[1]Multi-Field'!$E$73=[1]Lists!BF7,'[1]Multi-Field'!$F$73="Drained"),BI7,IF(AND('[1]Multi-Field'!$E$73=[1]Lists!BF7,'[1]Multi-Field'!$F$73="undrained"),BH7,""))</f>
        <v/>
      </c>
      <c r="ED7" s="409" t="str">
        <f>IF(AND('[1]Multi-Field'!$E$74=[1]Lists!BF7,'[1]Multi-Field'!$F$74="Drained"),BI7,IF(AND('[1]Multi-Field'!$E$74=[1]Lists!BF7,'[1]Multi-Field'!$F$74="undrained"),BH7,""))</f>
        <v/>
      </c>
      <c r="EE7" s="409" t="str">
        <f>IF(AND('[1]Multi-Field'!$E$75=[1]Lists!BF7,'[1]Multi-Field'!$F$75="Drained"),BI7,IF(AND('[1]Multi-Field'!$E$75=[1]Lists!BF7,'[1]Multi-Field'!$F$75="undrained"),BH7,""))</f>
        <v/>
      </c>
      <c r="EF7" s="409" t="str">
        <f>IF(AND('[1]Multi-Field'!$E$76=[1]Lists!BF7,'[1]Multi-Field'!$F$76="Drained"),BI7,IF(AND('[1]Multi-Field'!$E$76=[1]Lists!BF7,'[1]Multi-Field'!$F$6="undrained"),BH7,""))</f>
        <v/>
      </c>
      <c r="EG7" s="409" t="str">
        <f>IF(AND('[1]Multi-Field'!$E$77=[1]Lists!BF7,'[1]Multi-Field'!$F$77="Drained"),BI7,IF(AND('[1]Multi-Field'!$E$77=[1]Lists!BF7,'[1]Multi-Field'!$F$77="undrained"),BH7,""))</f>
        <v/>
      </c>
      <c r="EH7" s="409" t="str">
        <f>IF(AND('[1]Multi-Field'!$E$78=[1]Lists!BF7,'[1]Multi-Field'!$F$78="Drained"),BI7,IF(AND('[1]Multi-Field'!$E$78=[1]Lists!BF7,'[1]Multi-Field'!$F$78="undrained"),BH7,""))</f>
        <v/>
      </c>
      <c r="EI7" s="409" t="str">
        <f>IF(AND('[1]Multi-Field'!$E$79=[1]Lists!BF7,'[1]Multi-Field'!$F$79="Drained"),BI7,IF(AND('[1]Multi-Field'!$E$79=[1]Lists!BF7,'[1]Multi-Field'!$F$79="undrained"),BH7,""))</f>
        <v/>
      </c>
      <c r="EJ7" s="409" t="str">
        <f>IF(AND('[1]Multi-Field'!$E$80=[1]Lists!BF7,'[1]Multi-Field'!$F$80="Drained"),BI7,IF(AND('[1]Multi-Field'!$E$80=[1]Lists!BF7,'[1]Multi-Field'!$F$80="undrained"),BH7,""))</f>
        <v/>
      </c>
      <c r="EK7" s="409" t="str">
        <f>IF(AND('[1]Multi-Field'!$E$81=[1]Lists!BF7,'[1]Multi-Field'!$F$81="Drained"),BI7,IF(AND('[1]Multi-Field'!$E$81=[1]Lists!BF7,'[1]Multi-Field'!$F$81="undrained"),BH7,""))</f>
        <v/>
      </c>
      <c r="EL7" s="409" t="str">
        <f>IF(AND('[1]Multi-Field'!$E$82=[1]Lists!BF7,'[1]Multi-Field'!$F$82="Drained"),BI7,IF(AND('[1]Multi-Field'!$E$82=[1]Lists!BF7,'[1]Multi-Field'!$F$82="undrained"),BH7,""))</f>
        <v/>
      </c>
      <c r="EM7" s="409" t="str">
        <f>IF(AND('[1]Multi-Field'!$E$83=[1]Lists!BF7,'[1]Multi-Field'!$F$83="Drained"),BI7,IF(AND('[1]Multi-Field'!$E$83=[1]Lists!BF7,'[1]Multi-Field'!$F$83="undrained"),BH7,""))</f>
        <v/>
      </c>
      <c r="EN7" s="409" t="str">
        <f>IF(AND('[1]Multi-Field'!$E$84=[1]Lists!BF7,'[1]Multi-Field'!$F$84="Drained"),BI7,IF(AND('[1]Multi-Field'!$E$84=[1]Lists!BF7,'[1]Multi-Field'!$F$84="undrained"),BH7,""))</f>
        <v/>
      </c>
      <c r="EO7" s="409" t="str">
        <f>IF(AND('[1]Multi-Field'!$E$85=[1]Lists!BF7,'[1]Multi-Field'!$F$85="Drained"),BI7,IF(AND('[1]Multi-Field'!$E$85=[1]Lists!BF7,'[1]Multi-Field'!$F$85="undrained"),BH7,""))</f>
        <v/>
      </c>
      <c r="EP7" s="409" t="str">
        <f>IF(AND('[1]Multi-Field'!$E$86=[1]Lists!BF7,'[1]Multi-Field'!$F$86="Drained"),BI7,IF(AND('[1]Multi-Field'!$E$86=[1]Lists!BF7,'[1]Multi-Field'!$F$86="undrained"),BH7,""))</f>
        <v/>
      </c>
      <c r="EQ7" s="409" t="str">
        <f>IF(AND('[1]Multi-Field'!$E$87=[1]Lists!BF7,'[1]Multi-Field'!$F$87="Drained"),BI7,IF(AND('[1]Multi-Field'!$E$87=[1]Lists!BF7,'[1]Multi-Field'!$F$87="undrained"),BH7,""))</f>
        <v/>
      </c>
      <c r="ER7" s="409" t="str">
        <f>IF(AND('[1]Multi-Field'!$E$88=[1]Lists!BF7,'[1]Multi-Field'!$F$88="Drained"),BI7,IF(AND('[1]Multi-Field'!$E$88=[1]Lists!BF7,'[1]Multi-Field'!$F$88="undrained"),BH7,""))</f>
        <v/>
      </c>
      <c r="ES7" s="409" t="str">
        <f>IF(AND('[1]Multi-Field'!$E$89=[1]Lists!BF7,'[1]Multi-Field'!$F$89="Drained"),BI7,IF(AND('[1]Multi-Field'!$E$89=[1]Lists!BF7,'[1]Multi-Field'!$F$89="undrained"),BH7,""))</f>
        <v/>
      </c>
      <c r="ET7" s="409" t="str">
        <f>IF(AND('[1]Multi-Field'!$E$90=[1]Lists!BF7,'[1]Multi-Field'!$F$90="Drained"),BI7,IF(AND('[1]Multi-Field'!$E$90=[1]Lists!BF7,'[1]Multi-Field'!$F$90="undrained"),BH7,""))</f>
        <v/>
      </c>
      <c r="EU7" s="409" t="str">
        <f>IF(AND('[1]Multi-Field'!$E$91=[1]Lists!BF7,'[1]Multi-Field'!$F$91="Drained"),BI7,IF(AND('[1]Multi-Field'!$E$91=[1]Lists!BF7,'[1]Multi-Field'!$F$91="undrained"),BH7,""))</f>
        <v/>
      </c>
      <c r="EV7" s="409" t="str">
        <f>IF(AND('[1]Multi-Field'!$E$92=[1]Lists!BF7,'[1]Multi-Field'!$F$92="Drained"),BI7,IF(AND('[1]Multi-Field'!$E$92=[1]Lists!BF7,'[1]Multi-Field'!$F$92="undrained"),BH7,""))</f>
        <v/>
      </c>
      <c r="EW7" s="409" t="str">
        <f>IF(AND('[1]Multi-Field'!$E$93=[1]Lists!BF7,'[1]Multi-Field'!$F$93="Drained"),BI7,IF(AND('[1]Multi-Field'!$E$93=[1]Lists!BF7,'[1]Multi-Field'!$F$93="undrained"),BH7,""))</f>
        <v/>
      </c>
      <c r="EX7" s="409" t="str">
        <f>IF(AND('[1]Multi-Field'!$E$94=[1]Lists!BF7,'[1]Multi-Field'!$F$94="Drained"),BI7,IF(AND('[1]Multi-Field'!$E$94=[1]Lists!BF7,'[1]Multi-Field'!$F$94="undrained"),BH7,""))</f>
        <v/>
      </c>
      <c r="EY7" s="409" t="str">
        <f>IF(AND('[1]Multi-Field'!$E$95=[1]Lists!BF7,'[1]Multi-Field'!$F$95="Drained"),BI7,IF(AND('[1]Multi-Field'!$E$95=[1]Lists!BF7,'[1]Multi-Field'!$F$95="undrained"),BH7,""))</f>
        <v/>
      </c>
      <c r="EZ7" s="409" t="str">
        <f>IF(AND('[1]Multi-Field'!$E$96=[1]Lists!BF7,'[1]Multi-Field'!$F$96="Drained"),BI7,IF(AND('[1]Multi-Field'!$E$96=[1]Lists!BF7,'[1]Multi-Field'!$F$96="undrained"),BH7,""))</f>
        <v/>
      </c>
      <c r="FA7" s="409" t="str">
        <f>IF(AND('[1]Multi-Field'!$E$97=[1]Lists!BF7,'[1]Multi-Field'!$F$97="Drained"),BI7,IF(AND('[1]Multi-Field'!$E$97=[1]Lists!BF7,'[1]Multi-Field'!$F$97="undrained"),BH7,""))</f>
        <v/>
      </c>
      <c r="FB7" s="409" t="str">
        <f>IF(AND('[1]Multi-Field'!$E$98=[1]Lists!BF7,'[1]Multi-Field'!$F$98="Drained"),BI7,IF(AND('[1]Multi-Field'!$E$98=[1]Lists!BF7,'[1]Multi-Field'!$F$98="undrained"),BH7,""))</f>
        <v/>
      </c>
      <c r="FC7" s="409" t="str">
        <f>IF(AND('[1]Multi-Field'!$E$99=[1]Lists!BF7,'[1]Multi-Field'!$F$99="Drained"),BI7,IF(AND('[1]Multi-Field'!$E$99=[1]Lists!BF7,'[1]Multi-Field'!$F$99="undrained"),BH7,""))</f>
        <v/>
      </c>
      <c r="FD7" s="409" t="str">
        <f>IF(AND('[1]Multi-Field'!$E$100=[1]Lists!BF7,'[1]Multi-Field'!$F$100="Drained"),BI7,IF(AND('[1]Multi-Field'!$E$100=[1]Lists!BF7,'[1]Multi-Field'!$F$100="undrained"),BH7,""))</f>
        <v/>
      </c>
      <c r="FE7" s="409" t="str">
        <f>IF(AND('[1]Multi-Field'!$E$101=[1]Lists!BF7,'[1]Multi-Field'!$F$101="Drained"),BI7,IF(AND('[1]Multi-Field'!$E$101=[1]Lists!BF7,'[1]Multi-Field'!$F$101="undrained"),BH7,""))</f>
        <v/>
      </c>
      <c r="FF7" s="409" t="str">
        <f>IF(AND('[1]Multi-Field'!$E$102=[1]Lists!BF7,'[1]Multi-Field'!$F$102="Drained"),BI7,IF(AND('[1]Multi-Field'!$E$102=[1]Lists!BF7,'[1]Multi-Field'!$F$102="undrained"),BH7,""))</f>
        <v/>
      </c>
      <c r="FG7" s="409" t="str">
        <f>IF(AND('[1]Multi-Field'!$E$103=[1]Lists!BF7,'[1]Multi-Field'!$F$103="Drained"),BI7,IF(AND('[1]Multi-Field'!$E$103=[1]Lists!BF7,'[1]Multi-Field'!$F$103="undrained"),BH7,""))</f>
        <v/>
      </c>
      <c r="FH7" s="409" t="str">
        <f>IF(AND('[1]Multi-Field'!$E$104=[1]Lists!BF7,'[1]Multi-Field'!$F$104="Drained"),BI7,IF(AND('[1]Multi-Field'!$E$104=[1]Lists!BF7,'[1]Multi-Field'!$F$104="undrained"),BH7,""))</f>
        <v/>
      </c>
      <c r="FI7" s="409" t="str">
        <f>IF(AND('[1]Multi-Field'!$E$105=[1]Lists!BF7,'[1]Multi-Field'!$F$105="Drained"),BI7,IF(AND('[1]Multi-Field'!$E$105=[1]Lists!BF7,'[1]Multi-Field'!$F$105="undrained"),BH7,""))</f>
        <v/>
      </c>
      <c r="FJ7" s="409" t="str">
        <f>IF(AND('[1]Multi-Field'!$E$106=[1]Lists!BF7,'[1]Multi-Field'!$F$106="Drained"),BI7,IF(AND('[1]Multi-Field'!$E$106=[1]Lists!BF7,'[1]Multi-Field'!$F$106="undrained"),BH7,""))</f>
        <v/>
      </c>
      <c r="FK7" s="409" t="str">
        <f>IF(AND('[1]Multi-Field'!$E$107=[1]Lists!BF7,'[1]Multi-Field'!$F$107="Drained"),BI7,IF(AND('[1]Multi-Field'!$E$107=[1]Lists!BF7,'[1]Multi-Field'!$F$107="undrained"),BH7,""))</f>
        <v/>
      </c>
      <c r="FL7" s="409" t="str">
        <f>IF(AND('[1]Multi-Field'!$E$108=[1]Lists!BF7,'[1]Multi-Field'!$F$108="Drained"),BI7,IF(AND('[1]Multi-Field'!$E$108=[1]Lists!BF7,'[1]Multi-Field'!$F$108="undrained"),BH7,""))</f>
        <v/>
      </c>
      <c r="FM7" s="409" t="str">
        <f>IF(AND('[1]Multi-Field'!$E$109=[1]Lists!BF7,'[1]Multi-Field'!$F$109="Drained"),BI7,IF(AND('[1]Multi-Field'!$E$109=[1]Lists!BF7,'[1]Multi-Field'!$F$109="undrained"),BH7,""))</f>
        <v/>
      </c>
      <c r="FN7" s="409" t="str">
        <f>IF(AND('[1]Multi-Field'!$E$110=[1]Lists!BF7,'[1]Multi-Field'!$F$110="Drained"),BI7,IF(AND('[1]Multi-Field'!$E$110=[1]Lists!BF7,'[1]Multi-Field'!$F$110="undrained"),BH7,""))</f>
        <v/>
      </c>
      <c r="FO7" s="409" t="str">
        <f>IF(AND('[1]Multi-Field'!$E$111=[1]Lists!BF7,'[1]Multi-Field'!$F$111="Drained"),BI7,IF(AND('[1]Multi-Field'!$E$111=[1]Lists!BF7,'[1]Multi-Field'!$F$111="undrained"),BH7,""))</f>
        <v/>
      </c>
      <c r="FP7" s="409" t="str">
        <f>IF(AND('[1]Multi-Field'!$E$112=[1]Lists!BF7,'[1]Multi-Field'!$F$112="Drained"),BI7,IF(AND('[1]Multi-Field'!$E$112=[1]Lists!BF7,'[1]Multi-Field'!$F$112="undrained"),BH7,""))</f>
        <v/>
      </c>
      <c r="FQ7" s="409" t="str">
        <f>IF(AND('[1]Multi-Field'!$E$113=[1]Lists!BF7,'[1]Multi-Field'!$F$113="Drained"),BI7,IF(AND('[1]Multi-Field'!$E$113=[1]Lists!BF7,'[1]Multi-Field'!$F$113="undrained"),BH7,""))</f>
        <v/>
      </c>
      <c r="FR7" s="409" t="str">
        <f>IF(AND('[1]Multi-Field'!$E$114=[1]Lists!BF7,'[1]Multi-Field'!$F$114="Drained"),BI7,IF(AND('[1]Multi-Field'!$E$114=[1]Lists!BF7,'[1]Multi-Field'!$F$114="undrained"),BH7,""))</f>
        <v/>
      </c>
      <c r="FS7" s="409" t="str">
        <f>IF(AND('[1]Multi-Field'!$E$115=[1]Lists!BF7,'[1]Multi-Field'!$F$115="Drained"),BI7,IF(AND('[1]Multi-Field'!$E$115=[1]Lists!BF7,'[1]Multi-Field'!$F$115="undrained"),BH7,""))</f>
        <v/>
      </c>
      <c r="FT7" s="409" t="str">
        <f>IF(AND('[1]Multi-Field'!$E$116=[1]Lists!BF7,'[1]Multi-Field'!$F$116="Drained"),BI7,IF(AND('[1]Multi-Field'!$E$116=[1]Lists!BF7,'[1]Multi-Field'!$F$116="undrained"),BH7,""))</f>
        <v/>
      </c>
      <c r="FU7" s="409" t="str">
        <f>IF(AND('[1]Multi-Field'!$E$117=[1]Lists!BF7,'[1]Multi-Field'!$F$117="Drained"),BI7,IF(AND('[1]Multi-Field'!$E$117=[1]Lists!BF7,'[1]Multi-Field'!$F$117="undrained"),BH7,""))</f>
        <v/>
      </c>
      <c r="FV7" s="409" t="str">
        <f>IF(AND('[1]Multi-Field'!$E$118=[1]Lists!BF7,'[1]Multi-Field'!$F$118="Drained"),BI7,IF(AND('[1]Multi-Field'!$E$118=[1]Lists!BF7,'[1]Multi-Field'!$F$118="undrained"),BH7,""))</f>
        <v/>
      </c>
      <c r="FW7" s="409" t="str">
        <f>IF(AND('[1]Multi-Field'!$E$119=[1]Lists!BF7,'[1]Multi-Field'!$F$119="Drained"),BI7,IF(AND('[1]Multi-Field'!$E$119=[1]Lists!BF7,'[1]Multi-Field'!$F$119="undrained"),BH7,""))</f>
        <v/>
      </c>
      <c r="FX7" s="409" t="str">
        <f>IF(AND('[1]Multi-Field'!$E$120=[1]Lists!BF7,'[1]Multi-Field'!$F$120="Drained"),BI7,IF(AND('[1]Multi-Field'!$E$120=[1]Lists!BF7,'[1]Multi-Field'!$F$120="undrained"),BH7,""))</f>
        <v/>
      </c>
      <c r="FZ7" t="s">
        <v>792</v>
      </c>
      <c r="GC7" s="4" t="str">
        <f>'[1]Multi-Field'!B5</f>
        <v>Below Knoll</v>
      </c>
      <c r="GD7" s="73" t="str">
        <f>IF(OR('[1]Multi-Field'!Q5=$FZ$43,'[1]Multi-Field'!Q5=$FZ$44),'[1]Multi-Field'!BS5,"")</f>
        <v/>
      </c>
      <c r="GE7" s="4" t="str">
        <f>IF(AND(OR('[1]Multi-Field'!Q5=$FZ$86,'[1]Multi-Field'!Q5=$FZ$94,'[1]Multi-Field'!Q5=$FZ$87,'[1]Multi-Field'!Q5=[1]Lists!$FZ$93,'[1]Multi-Field'!Q5=$FZ$59),'[1]Multi-Field'!BS5&gt;50),'[1]Multi-Field'!BS5*0.8,IF(AND(OR('[1]Multi-Field'!Q5=$FZ$86,'[1]Multi-Field'!Q5=$FZ$94,'[1]Multi-Field'!Q5=$FZ$87,'[1]Multi-Field'!Q5=[1]Lists!$FZ$93,'[1]Multi-Field'!Q5=[1]Lists!$FZ$59),'[1]Multi-Field'!BS5&lt;50),'[1]Multi-Field'!BS5,""))</f>
        <v/>
      </c>
      <c r="GF7" s="4">
        <f>IF(OR('[1]Multi-Field'!Q5=[1]Lists!$FZ$7,'[1]Multi-Field'!Q5=[1]Lists!$FZ$5,'[1]Multi-Field'!Q5=[1]Lists!$FZ$24,'[1]Multi-Field'!Q5=[1]Lists!$FZ$10,'[1]Multi-Field'!Q5=[1]Lists!$FZ$8, '[1]Multi-Field'!Q5=[1]Lists!$FZ$25, '[1]Multi-Field'!Q5=[1]Lists!$FZ$23, '[1]Multi-Field'!Q5= [1]Lists!$FZ$47, '[1]Multi-Field'!Q5=[1]Lists!$FZ$49, '[1]Multi-Field'!Q5=[1]Lists!$FZ$48,'[1]Multi-Field'!Q5=[1]Lists!$FZ$3, '[1]Multi-Field'!Q5=[1]Lists!$FZ$14,'[1]Multi-Field'!Q5=[1]Lists!$FZ$36, '[1]Multi-Field'!Q5=[1]Lists!$FZ$41,'[1]Multi-Field'!Q5=[1]Lists!$FZ$42),0,"")</f>
        <v>0</v>
      </c>
      <c r="GG7" s="4" t="str">
        <f>IF(OR('[1]Multi-Field'!Q5=[1]Lists!$FZ$6,'[1]Multi-Field'!Q5=[1]Lists!$FZ$4, '[1]Multi-Field'!Q34=[1]Lists!$FZ$11, '[1]Multi-Field'!Q5=[1]Lists!$FZ$1),100*IF('[1]Multi-Field'!U5=onepercent,0.75,IF('[1]Multi-Field'!U5=onetotwentyfivepercent,0.4,IF(OR('[1]Multi-Field'!U5=twentysixtofiftypercent,'[1]Multi-Field'!U5=greaterthanfiftypercent),0,""))),"")</f>
        <v/>
      </c>
      <c r="GH7" s="4" t="str">
        <f>IF(OR('[1]Multi-Field'!Q5=[1]Lists!$FZ$53,'[1]Multi-Field'!Q5=[1]Lists!$FZ$55), 50,IF('[1]Multi-Field'!Q5=[1]Lists!$FZ$54,225,IF('[1]Multi-Field'!Q5=[1]Lists!$FZ$56,75,"")))</f>
        <v/>
      </c>
      <c r="GI7" s="4" t="e">
        <f>#VALUE!</f>
        <v>#VALUE!</v>
      </c>
      <c r="GJ7" s="4" t="e">
        <f>#VALUE!</f>
        <v>#VALUE!</v>
      </c>
      <c r="GK7" s="4" t="str">
        <f>IF('[1]Multi-Field'!Q5=[1]Lists!$FZ$95,'[1]Multi-Field'!BS5*0.66,"")</f>
        <v/>
      </c>
      <c r="GM7" s="4" t="str">
        <f>IF(OR('[1]Multi-Field'!Q5=[1]Lists!$FZ$26,'[1]Multi-Field'!Q5=[1]Lists!$FZ$84),20,"")</f>
        <v/>
      </c>
      <c r="GN7" s="4" t="str">
        <f>IF(OR('[1]Multi-Field'!Q5=[1]Lists!$FZ$88,'[1]Multi-Field'!Q5=[1]Lists!$FZ$57),0,"")</f>
        <v/>
      </c>
      <c r="GO7" s="4" t="str">
        <f>IF(OR('[1]Multi-Field'!Q5=[1]Lists!$FZ$69,'[1]Multi-Field'!Q5=[1]Lists!$FZ$71,'[1]Multi-Field'!Q5=[1]Lists!$FZ$105),50,"")</f>
        <v/>
      </c>
      <c r="GP7" s="4" t="str">
        <f>IF(OR('[1]Multi-Field'!Q5=[1]Lists!$FZ$75,'[1]Multi-Field'!Q5=[1]Lists!$FZ$70),75,"")</f>
        <v/>
      </c>
      <c r="GQ7" s="4" t="str">
        <f>IF('[1]Multi-Field'!Q5=[1]Lists!$FZ$72,150,"")</f>
        <v/>
      </c>
      <c r="GR7" s="4" t="str">
        <f>IF(OR('[1]Multi-Field'!Q5=[1]Lists!$FZ$74,'[1]Multi-Field'!Q5=[1]Lists!$FZ$73),40,"")</f>
        <v/>
      </c>
      <c r="GS7" s="4" t="str">
        <f>IF('[1]Multi-Field'!Q5=[1]Lists!$FZ$99,80,"")</f>
        <v/>
      </c>
      <c r="GT7" s="4" t="str">
        <f>IF('[1]Multi-Field'!Q5=[1]Lists!$FZ$106,70,"")</f>
        <v/>
      </c>
      <c r="GU7" s="4" t="e">
        <f t="shared" si="4"/>
        <v>#VALUE!</v>
      </c>
    </row>
    <row r="8" spans="1:203" ht="13.5" customHeight="1" thickBot="1">
      <c r="A8" s="7" t="s">
        <v>95</v>
      </c>
      <c r="B8" t="s">
        <v>732</v>
      </c>
      <c r="C8" s="7"/>
      <c r="D8" s="8">
        <v>60</v>
      </c>
      <c r="E8" s="8">
        <f t="shared" si="0"/>
        <v>62</v>
      </c>
      <c r="F8" s="8">
        <f t="shared" si="1"/>
        <v>63</v>
      </c>
      <c r="G8" s="8">
        <v>65</v>
      </c>
      <c r="H8" s="8">
        <v>60</v>
      </c>
      <c r="I8" s="8">
        <f t="shared" si="5"/>
        <v>63</v>
      </c>
      <c r="J8" s="8">
        <f t="shared" si="6"/>
        <v>67</v>
      </c>
      <c r="K8" s="8">
        <v>70</v>
      </c>
      <c r="L8" s="8">
        <v>100</v>
      </c>
      <c r="M8" s="8">
        <f t="shared" si="2"/>
        <v>107</v>
      </c>
      <c r="N8" s="8">
        <f t="shared" si="3"/>
        <v>113</v>
      </c>
      <c r="O8" s="8">
        <v>120</v>
      </c>
      <c r="Q8" s="80" t="s">
        <v>699</v>
      </c>
      <c r="S8" s="4" t="s">
        <v>15</v>
      </c>
      <c r="U8" s="4" t="s">
        <v>26</v>
      </c>
      <c r="V8" s="4" t="s">
        <v>42</v>
      </c>
      <c r="AC8" t="s">
        <v>794</v>
      </c>
      <c r="AI8" s="384" t="str">
        <f>'[1]Multi-Field'!B4</f>
        <v>Behind Tenant House</v>
      </c>
      <c r="AJ8" s="385" t="e">
        <f>#VALUE!</f>
        <v>#VALUE!</v>
      </c>
      <c r="AK8" s="385" t="e">
        <f>#VALUE!</f>
        <v>#VALUE!</v>
      </c>
      <c r="AL8" s="385" t="e">
        <f>IF(AK8="","",IF('[1]Multi-Field'!AU4=20,10,IF(AK8-30&lt;0,0,AK8-30)))</f>
        <v>#VALUE!</v>
      </c>
      <c r="AM8" s="385" t="e">
        <f>#VALUE!</f>
        <v>#VALUE!</v>
      </c>
      <c r="AN8" s="385" t="e">
        <f t="shared" ref="AN8:AN71" si="7">IF(AM8="","",IF(AM8-35&lt;1,0,AM8-35))</f>
        <v>#VALUE!</v>
      </c>
      <c r="AO8" s="385" t="e">
        <f>#VALUE!</f>
        <v>#VALUE!</v>
      </c>
      <c r="AP8" s="385" t="e">
        <f>#VALUE!</f>
        <v>#VALUE!</v>
      </c>
      <c r="AQ8" s="385" t="e">
        <f>#VALUE!</f>
        <v>#VALUE!</v>
      </c>
      <c r="AR8" s="385" t="e">
        <f>#VALUE!</f>
        <v>#VALUE!</v>
      </c>
      <c r="AS8" s="385" t="e">
        <f>IF(AR8="","",IF('[1]Multi-Field'!AU4&gt;9,0,AR8-15))</f>
        <v>#VALUE!</v>
      </c>
      <c r="AT8" s="385" t="e">
        <f>#VALUE!</f>
        <v>#VALUE!</v>
      </c>
      <c r="AU8" s="385" t="e">
        <f>#VALUE!</f>
        <v>#VALUE!</v>
      </c>
      <c r="AV8" s="385" t="e">
        <f>IF(AU8="","",IF('[1]Multi-Field'!AU4=9&gt;9,0,AU8-35))</f>
        <v>#VALUE!</v>
      </c>
      <c r="AW8" s="385" t="e">
        <f>#VALUE!</f>
        <v>#VALUE!</v>
      </c>
      <c r="AX8" s="385" t="e">
        <f t="shared" ref="AX8:AX71" si="8">IF(AW8="","",IF(AW8=0,40,AW8+35))</f>
        <v>#VALUE!</v>
      </c>
      <c r="AY8" s="385">
        <f>IF('[1]Multi-Field'!AU4="","",IF('[1]Multi-Field'!AU4&lt;1,100,IF('[1]Multi-Field'!AU4=1,75,IF('[1]Multi-Field'!AU4=2,50,IF('[1]Multi-Field'!AU4=3,25,IF('[1]Multi-Field'!AU4&gt;3,0,""))))))</f>
        <v>0</v>
      </c>
      <c r="AZ8" s="385">
        <f t="shared" ref="AZ8:AZ71" si="9">IF(AY8="","",IF(AY8=0,0,AY8-25))</f>
        <v>0</v>
      </c>
      <c r="BA8" s="385" t="e">
        <f>#VALUE!</f>
        <v>#VALUE!</v>
      </c>
      <c r="BB8" s="385" t="e">
        <f>IF(BA8="","",IF(AND('[1]Multi-Field'!AU4&lt;40,'[1]Multi-Field'!AU4&gt;9),40,IF('[1]Multi-Field'!AU4&gt;39,0,BA8+5)))</f>
        <v>#VALUE!</v>
      </c>
      <c r="BC8" s="386" t="e">
        <f t="shared" ref="BC8:BC71" si="10">SUMIF(AJ164:BB164,"X",AJ8:BB8)</f>
        <v>#VALUE!</v>
      </c>
      <c r="BD8" s="281">
        <v>0.71</v>
      </c>
      <c r="BE8" s="281">
        <v>1.62</v>
      </c>
      <c r="BF8" s="411" t="s">
        <v>1176</v>
      </c>
      <c r="BG8" s="412">
        <v>3</v>
      </c>
      <c r="BH8" s="412">
        <v>3.5</v>
      </c>
      <c r="BI8" s="412">
        <v>4.5</v>
      </c>
      <c r="BJ8" s="409" t="e">
        <f>IF(AND('[1]Single Field'!#REF!=[1]Lists!BF8,'[1]Single Field'!#REF!="Drained"),"x",IF(AND('[1]Single Field'!#REF!=[1]Lists!BF8,'[1]Single Field'!#REF!="Undrained"),O,""))</f>
        <v>#REF!</v>
      </c>
      <c r="BK8" s="409" t="str">
        <f>IF(AND('[1]Multi-Field'!$E$3=[1]Lists!BF8,'[1]Multi-Field'!$F$3="Drained"),BI8,IF(AND('[1]Multi-Field'!$E$3=BF8,'[1]Multi-Field'!$F$3="undrained"),BH8,""))</f>
        <v/>
      </c>
      <c r="BL8" s="409" t="str">
        <f>IF(AND('[1]Multi-Field'!$E$4=BF8,'[1]Multi-Field'!$F$4="Drained"),BI8,IF(AND('[1]Multi-Field'!$E$4=BF8,'[1]Multi-Field'!$F$4="undrained"),BH8,""))</f>
        <v/>
      </c>
      <c r="BM8" s="409" t="str">
        <f>IF(AND('[1]Multi-Field'!$E$5=BF8,'[1]Multi-Field'!$F$5="Drained"),BI8,IF(AND('[1]Multi-Field'!$E$5=BF8,'[1]Multi-Field'!$F$5="undrained"),BH8,""))</f>
        <v/>
      </c>
      <c r="BN8" s="409" t="str">
        <f>IF(AND('[1]Multi-Field'!$E$6=BF8,'[1]Multi-Field'!$F$6="Drained"),BI8,IF(AND('[1]Multi-Field'!$E$6=BF8,'[1]Multi-Field'!$F$6="undrained"),BH8,""))</f>
        <v/>
      </c>
      <c r="BO8" s="409" t="str">
        <f>IF(AND('[1]Multi-Field'!$E$7=BF8,'[1]Multi-Field'!$F$7="Drained"),BI8,IF(AND('[1]Multi-Field'!$E$7=BF8,'[1]Multi-Field'!$F$7="undrained"),BH8,""))</f>
        <v/>
      </c>
      <c r="BP8" s="409" t="str">
        <f>IF(AND('[1]Multi-Field'!$E$8=BF8,'[1]Multi-Field'!$F$8="Drained"),BI8,IF(AND('[1]Multi-Field'!$E$8=BF8,'[1]Multi-Field'!$F$8="undrained"),BH8,""))</f>
        <v/>
      </c>
      <c r="BQ8" s="409">
        <f>IF(AND('[1]Multi-Field'!$E$9=BF8,'[1]Multi-Field'!$F$9="Drained"),BI8,IF(AND('[1]Multi-Field'!$E$9=BF8,'[1]Multi-Field'!$F$9="undrained"),BH8,""))</f>
        <v>4.5</v>
      </c>
      <c r="BR8" s="409" t="str">
        <f>IF(AND('[1]Multi-Field'!$E$10=BF8,'[1]Multi-Field'!$F$10="Drained"),BI8,IF(AND('[1]Multi-Field'!$E$10=BF8,'[1]Multi-Field'!$F$10="undrained"),BH8,""))</f>
        <v/>
      </c>
      <c r="BS8" s="409" t="str">
        <f>IF(AND('[1]Multi-Field'!$E$11=BF8,'[1]Multi-Field'!$F$11="Drained"),BI8,IF(AND('[1]Multi-Field'!$E$11=BF8,'[1]Multi-Field'!$F$11="undrained"),BH8,""))</f>
        <v/>
      </c>
      <c r="BT8" s="409" t="str">
        <f>IF(AND('[1]Multi-Field'!$E$12=BF8,'[1]Multi-Field'!$F$12="Drained"),BI8,IF(AND('[1]Multi-Field'!$E$12=BF8,'[1]Multi-Field'!$F$12="undrained"),BH8,""))</f>
        <v/>
      </c>
      <c r="BU8" s="409" t="str">
        <f>IF(AND('[1]Multi-Field'!$E$13=BF8,'[1]Multi-Field'!$F$13="Drained"),BI8,IF(AND('[1]Multi-Field'!$E$3=BF8,'[1]Multi-Field'!$F$13="undrained"),BH8,""))</f>
        <v/>
      </c>
      <c r="BV8" s="409" t="str">
        <f>IF(AND('[1]Multi-Field'!$E$14=BF8,'[1]Multi-Field'!$F$14="Drained"),BI8,IF(AND('[1]Multi-Field'!$E$14=BF8,'[1]Multi-Field'!$F$14="undrained"),BH8,""))</f>
        <v/>
      </c>
      <c r="BW8" s="409" t="str">
        <f>IF(AND('[1]Multi-Field'!$E$15=BF8,'[1]Multi-Field'!$F$15="Drained"),BI8,IF(AND('[1]Multi-Field'!$E$15=BF8,'[1]Multi-Field'!$F$15="undrained"),BH8,""))</f>
        <v/>
      </c>
      <c r="BX8" s="409" t="str">
        <f>IF(AND('[1]Multi-Field'!$E$16=[1]Lists!BF8,'[1]Multi-Field'!$F$16="Drained"),BI8,IF(AND('[1]Multi-Field'!$E$16=[1]Lists!BF8,'[1]Multi-Field'!$F$16="undrained"),BH8,""))</f>
        <v/>
      </c>
      <c r="BY8" s="409" t="str">
        <f>IF(AND('[1]Multi-Field'!$E$17=[1]Lists!BF8,'[1]Multi-Field'!$F$17="Drained"),BI8,IF(AND('[1]Multi-Field'!$E$17=[1]Lists!BF8,'[1]Multi-Field'!$F$17="undrained"),BH8,""))</f>
        <v/>
      </c>
      <c r="BZ8" s="409" t="str">
        <f>IF(AND('[1]Multi-Field'!$E$18=[1]Lists!BF8,'[1]Multi-Field'!$F$18="Drained"),BI8,IF(AND('[1]Multi-Field'!$E$18=[1]Lists!BF8,'[1]Multi-Field'!$F$18="undrained"),BH8,""))</f>
        <v/>
      </c>
      <c r="CA8" s="409" t="str">
        <f>IF(AND('[1]Multi-Field'!$E$19=[1]Lists!BF8,'[1]Multi-Field'!$F$19="Drained"),BI8,IF(AND('[1]Multi-Field'!$E$19=[1]Lists!BF8,'[1]Multi-Field'!$F$19="undrained"),BH8,""))</f>
        <v/>
      </c>
      <c r="CB8" s="409" t="str">
        <f>IF(AND('[1]Multi-Field'!$E$20=[1]Lists!BF8,'[1]Multi-Field'!$F$20="Drained"),BI8,IF(AND('[1]Multi-Field'!$E$20=[1]Lists!BF8,'[1]Multi-Field'!$F$20="undrained"),BH8,""))</f>
        <v/>
      </c>
      <c r="CC8" s="409" t="str">
        <f>IF(AND('[1]Multi-Field'!$E$21=[1]Lists!BF8,'[1]Multi-Field'!$F$21="Drained"),BI8,IF(AND('[1]Multi-Field'!$E$21=[1]Lists!BF8,'[1]Multi-Field'!$F$21="undrained"),BH8,""))</f>
        <v/>
      </c>
      <c r="CD8" s="409" t="str">
        <f>IF(AND('[1]Multi-Field'!$E$22=[1]Lists!BF8,'[1]Multi-Field'!$F$22="Drained"),BI8,IF(AND('[1]Multi-Field'!$E$22=[1]Lists!BF8,'[1]Multi-Field'!$F$22="undrained"),BH8,""))</f>
        <v/>
      </c>
      <c r="CE8" s="409" t="str">
        <f>IF(AND('[1]Multi-Field'!$E$23=[1]Lists!BF8,'[1]Multi-Field'!$F$23="Drained"),BI8,IF(AND('[1]Multi-Field'!$E$23=[1]Lists!BF8,'[1]Multi-Field'!$F$23="undrained"),BH8,""))</f>
        <v/>
      </c>
      <c r="CF8" s="409" t="str">
        <f>IF(AND('[1]Multi-Field'!$E$24=[1]Lists!BF8,'[1]Multi-Field'!$F$24="Drained"),BI8,IF(AND('[1]Multi-Field'!$E$24=[1]Lists!BF8,'[1]Multi-Field'!$F$24="undrained"),BH8,""))</f>
        <v/>
      </c>
      <c r="CG8" s="409" t="str">
        <f>IF(AND('[1]Multi-Field'!$E$25=[1]Lists!BF8,'[1]Multi-Field'!$F$25="Drained"),BI8,IF(AND('[1]Multi-Field'!$E$25=[1]Lists!BF8,'[1]Multi-Field'!$F$25="undrained"),BH8,""))</f>
        <v/>
      </c>
      <c r="CH8" s="409" t="str">
        <f>IF(AND('[1]Multi-Field'!$E$26=[1]Lists!BF8,'[1]Multi-Field'!$F$26="Drained"),BI8,IF(AND('[1]Multi-Field'!$E$26=[1]Lists!BF8,'[1]Multi-Field'!$F$26="undrained"),BH8,""))</f>
        <v/>
      </c>
      <c r="CI8" s="409" t="str">
        <f>IF(AND('[1]Multi-Field'!$E$27=[1]Lists!BF8,'[1]Multi-Field'!$F$27="Drained"),BI8,IF(AND('[1]Multi-Field'!$E$27=[1]Lists!BF8,'[1]Multi-Field'!$F$27="undrained"),BH8,""))</f>
        <v/>
      </c>
      <c r="CJ8" s="409" t="str">
        <f>IF(AND('[1]Multi-Field'!$E$28=[1]Lists!BF8,'[1]Multi-Field'!$F$28="Drained"),BI8,IF(AND('[1]Multi-Field'!$E$28=[1]Lists!BF8,'[1]Multi-Field'!$F$28="undrained"),BH8,""))</f>
        <v/>
      </c>
      <c r="CK8" s="409" t="str">
        <f>IF(AND('[1]Multi-Field'!$E$29=[1]Lists!BF8,'[1]Multi-Field'!$F$29="Drained"),BI8,IF(AND('[1]Multi-Field'!$E$29=[1]Lists!BF8,'[1]Multi-Field'!$F$29="undrained"),BH8,""))</f>
        <v/>
      </c>
      <c r="CL8" s="409" t="str">
        <f>IF(AND('[1]Multi-Field'!$E$30=[1]Lists!BF8,'[1]Multi-Field'!$F$30="Drained"),BI8,IF(AND('[1]Multi-Field'!$E$30=[1]Lists!BF8,'[1]Multi-Field'!$F$30="undrained"),BH8,""))</f>
        <v/>
      </c>
      <c r="CM8" s="409" t="str">
        <f>IF(AND('[1]Multi-Field'!$E$31=[1]Lists!BF8,'[1]Multi-Field'!$F$31="Drained"),BI8,IF(AND('[1]Multi-Field'!$E$31=[1]Lists!BF8,'[1]Multi-Field'!$F$31="undrained"),BH8,""))</f>
        <v/>
      </c>
      <c r="CN8" s="409" t="str">
        <f>IF(AND('[1]Multi-Field'!$E$32=[1]Lists!BF8,'[1]Multi-Field'!$F$32="Drained"),BI8,IF(AND('[1]Multi-Field'!$E$32=[1]Lists!BF8,'[1]Multi-Field'!$F$32="undrained"),BH8,""))</f>
        <v/>
      </c>
      <c r="CO8" s="409" t="str">
        <f>IF(AND('[1]Multi-Field'!$E$33=[1]Lists!BF8,'[1]Multi-Field'!$F$33="Drained"),BI8,IF(AND('[1]Multi-Field'!$E$33=[1]Lists!BF8,'[1]Multi-Field'!$F$33="undrained"),BH8,""))</f>
        <v/>
      </c>
      <c r="CP8" s="409" t="str">
        <f>IF(AND('[1]Multi-Field'!$E$34=[1]Lists!BF8,'[1]Multi-Field'!$F$34="Drained"),BI8,IF(AND('[1]Multi-Field'!$E$34=[1]Lists!BF8,'[1]Multi-Field'!$F$34="undrained"),BH8,""))</f>
        <v/>
      </c>
      <c r="CQ8" s="409" t="str">
        <f>IF(AND('[1]Multi-Field'!$E$35=[1]Lists!BF8,'[1]Multi-Field'!$F$35="Drained"),BI8,IF(AND('[1]Multi-Field'!$E$35=[1]Lists!BF8,'[1]Multi-Field'!$F$35="undrained"),BH8,""))</f>
        <v/>
      </c>
      <c r="CR8" s="409" t="str">
        <f>IF(AND('[1]Multi-Field'!$E$36=[1]Lists!BF8,'[1]Multi-Field'!$F$36="Drained"),BI8,IF(AND('[1]Multi-Field'!$E$36=[1]Lists!BF8,'[1]Multi-Field'!$F$36="undrained"),BH8,""))</f>
        <v/>
      </c>
      <c r="CS8" s="409" t="str">
        <f>IF(AND('[1]Multi-Field'!$E$37=[1]Lists!BF8,'[1]Multi-Field'!$F$37="Drained"),BI8,IF(AND('[1]Multi-Field'!$E$37=[1]Lists!BF8,'[1]Multi-Field'!$F$37="undrained"),BH8,""))</f>
        <v/>
      </c>
      <c r="CT8" s="409" t="str">
        <f>IF(AND('[1]Multi-Field'!$E$38=[1]Lists!BF8,'[1]Multi-Field'!$F$38="Drained"),BI8,IF(AND('[1]Multi-Field'!$E$38=[1]Lists!BF8,'[1]Multi-Field'!$F$38="undrained"),BH8,""))</f>
        <v/>
      </c>
      <c r="CU8" s="409" t="str">
        <f>IF(AND('[1]Multi-Field'!$E$39=[1]Lists!BF8,'[1]Multi-Field'!$F$39="Drained"),BI8,IF(AND('[1]Multi-Field'!$E$39=[1]Lists!BF8,'[1]Multi-Field'!$F$39="undrained"),BH8,""))</f>
        <v/>
      </c>
      <c r="CV8" s="409" t="str">
        <f>IF(AND('[1]Multi-Field'!$E$40=[1]Lists!BF8,'[1]Multi-Field'!$F$40="Drained"),BI8,IF(AND('[1]Multi-Field'!$E$40=[1]Lists!BF8,'[1]Multi-Field'!$F$40="undrained"),BH8,""))</f>
        <v/>
      </c>
      <c r="CW8" s="409" t="str">
        <f>IF(AND('[1]Multi-Field'!$E$41=[1]Lists!BF8,'[1]Multi-Field'!$F$40="Drained"),BI8,IF(AND('[1]Multi-Field'!$E$40=[1]Lists!BF8,'[1]Multi-Field'!$F$40="undrained"),BH8,""))</f>
        <v/>
      </c>
      <c r="CX8" s="409" t="str">
        <f>IF(AND('[1]Multi-Field'!$E$42=[1]Lists!BF8,'[1]Multi-Field'!$F$42="Drained"),BI8,IF(AND('[1]Multi-Field'!$E$42=[1]Lists!BF8,'[1]Multi-Field'!$F$42="undrained"),BH8,""))</f>
        <v/>
      </c>
      <c r="CY8" s="409" t="str">
        <f>IF(AND('[1]Multi-Field'!$E$43=[1]Lists!BF8,'[1]Multi-Field'!$F$43="Drained"),BI8,IF(AND('[1]Multi-Field'!$E$43=[1]Lists!BF8,'[1]Multi-Field'!$F$43="undrained"),BH8,""))</f>
        <v/>
      </c>
      <c r="CZ8" s="409" t="str">
        <f>IF(AND('[1]Multi-Field'!$E$44=[1]Lists!BF8,'[1]Multi-Field'!$F$44="Drained"),BI8,IF(AND('[1]Multi-Field'!$E$44=[1]Lists!BF8,'[1]Multi-Field'!$F$44="undrained"),BH8,""))</f>
        <v/>
      </c>
      <c r="DA8" s="409" t="str">
        <f>IF(AND('[1]Multi-Field'!$E$45=[1]Lists!BF8,'[1]Multi-Field'!$F$45="Drained"),BI8,IF(AND('[1]Multi-Field'!$E$45=[1]Lists!BF8,'[1]Multi-Field'!$F$45="undrained"),BH8,""))</f>
        <v/>
      </c>
      <c r="DB8" s="409" t="str">
        <f>IF(AND('[1]Multi-Field'!$E$46=[1]Lists!BF8,'[1]Multi-Field'!$F$46="Drained"),BI8,IF(AND('[1]Multi-Field'!$E$46=[1]Lists!BF8,'[1]Multi-Field'!$F$46="undrained"),BH8,""))</f>
        <v/>
      </c>
      <c r="DC8" s="409" t="str">
        <f>IF(AND('[1]Multi-Field'!$E$47=[1]Lists!BF8,'[1]Multi-Field'!$F$47="Drained"),BI8,IF(AND('[1]Multi-Field'!$E$47=[1]Lists!BF8,'[1]Multi-Field'!$F$47="undrained"),BH8,""))</f>
        <v/>
      </c>
      <c r="DD8" s="409" t="str">
        <f>IF(AND('[1]Multi-Field'!$E$48=[1]Lists!BF8,'[1]Multi-Field'!$F$48="Drained"),BI8,IF(AND('[1]Multi-Field'!$E$48=[1]Lists!BF8,'[1]Multi-Field'!$F$48="undrained"),BH8,""))</f>
        <v/>
      </c>
      <c r="DE8" s="409" t="str">
        <f>IF(AND('[1]Multi-Field'!$E$49=[1]Lists!BF8,'[1]Multi-Field'!$F$49="Drained"),BI8,IF(AND('[1]Multi-Field'!$E$49=[1]Lists!BF8,'[1]Multi-Field'!$F$9="undrained"),BH8,""))</f>
        <v/>
      </c>
      <c r="DF8" s="409" t="str">
        <f>IF(AND('[1]Multi-Field'!$E$50=[1]Lists!BF8,'[1]Multi-Field'!$F$50="Drained"),BI8,IF(AND('[1]Multi-Field'!$E$50=[1]Lists!BF8,'[1]Multi-Field'!$F$50="undrained"),BH8,""))</f>
        <v/>
      </c>
      <c r="DG8" s="409" t="str">
        <f>IF(AND('[1]Multi-Field'!$E$51=[1]Lists!BF8,'[1]Multi-Field'!$F$51="Drained"),BI8,IF(AND('[1]Multi-Field'!$E$51=[1]Lists!BF8,'[1]Multi-Field'!$F$51="undrained"),BH8,""))</f>
        <v/>
      </c>
      <c r="DH8" s="409" t="str">
        <f>IF(AND('[1]Multi-Field'!$E$52=[1]Lists!BF8,'[1]Multi-Field'!$F$52="Drained"),BI8,IF(AND('[1]Multi-Field'!$E$52=[1]Lists!BF8,'[1]Multi-Field'!$F$52="undrained"),BH8,""))</f>
        <v/>
      </c>
      <c r="DI8" s="409" t="str">
        <f>IF(AND('[1]Multi-Field'!$E$53=[1]Lists!BF8,'[1]Multi-Field'!$F$53="Drained"),BI8,IF(AND('[1]Multi-Field'!$E$53=[1]Lists!BF8,'[1]Multi-Field'!$F$53="undrained"),BH8,""))</f>
        <v/>
      </c>
      <c r="DJ8" s="409" t="str">
        <f>IF(AND('[1]Multi-Field'!$E$54=[1]Lists!BF8,'[1]Multi-Field'!$F$54="Drained"),BI8,IF(AND('[1]Multi-Field'!$E$54=[1]Lists!BF8,'[1]Multi-Field'!$F$54="undrained"),BH8,""))</f>
        <v/>
      </c>
      <c r="DK8" s="409" t="str">
        <f>IF(AND('[1]Multi-Field'!$E$55=[1]Lists!BF8,'[1]Multi-Field'!$F$55="Drained"),BI8,IF(AND('[1]Multi-Field'!$E$55=[1]Lists!BF8,'[1]Multi-Field'!$F$55="undrained"),BH8,""))</f>
        <v/>
      </c>
      <c r="DL8" s="409" t="str">
        <f>IF(AND('[1]Multi-Field'!$E$56=[1]Lists!BF8,'[1]Multi-Field'!$F$56="Drained"),BI8,IF(AND('[1]Multi-Field'!$E$56=[1]Lists!BF8,'[1]Multi-Field'!$F$56="undrained"),BH8,""))</f>
        <v/>
      </c>
      <c r="DM8" s="409" t="str">
        <f>IF(AND('[1]Multi-Field'!$E$57=[1]Lists!BF8,'[1]Multi-Field'!$F$57="Drained"),BI8,IF(AND('[1]Multi-Field'!$E$57=[1]Lists!BF8,'[1]Multi-Field'!$F$57="undrained"),BH8,""))</f>
        <v/>
      </c>
      <c r="DN8" s="409" t="str">
        <f>IF(AND('[1]Multi-Field'!$E$58=[1]Lists!BF8,'[1]Multi-Field'!$F$58="Drained"),BI8,IF(AND('[1]Multi-Field'!$E$58=[1]Lists!BF8,'[1]Multi-Field'!$F$58="undrained"),BH8,""))</f>
        <v/>
      </c>
      <c r="DO8" s="409" t="str">
        <f>IF(AND('[1]Multi-Field'!$E$59=[1]Lists!BF8,'[1]Multi-Field'!$F$59="Drained"),BI8,IF(AND('[1]Multi-Field'!$E$59=[1]Lists!BF8,'[1]Multi-Field'!$F$59="undrained"),BH8,""))</f>
        <v/>
      </c>
      <c r="DP8" s="409" t="str">
        <f>IF(AND('[1]Multi-Field'!$E$60=[1]Lists!BF8,'[1]Multi-Field'!$F$60="Drained"),BI8,IF(AND('[1]Multi-Field'!$E$60=[1]Lists!BF8,'[1]Multi-Field'!$F$60="undrained"),BH8,""))</f>
        <v/>
      </c>
      <c r="DQ8" s="409" t="str">
        <f>IF(AND('[1]Multi-Field'!$E$61=[1]Lists!BF8,'[1]Multi-Field'!$F$61="Drained"),BI8,IF(AND('[1]Multi-Field'!$E$61=[1]Lists!BF8,'[1]Multi-Field'!$F$61="undrained"),BH8,""))</f>
        <v/>
      </c>
      <c r="DR8" s="409" t="str">
        <f>IF(AND('[1]Multi-Field'!$E$62=[1]Lists!BF8,'[1]Multi-Field'!$F$62="Drained"),BI8,IF(AND('[1]Multi-Field'!$E$62=[1]Lists!BF8,'[1]Multi-Field'!$F$62="undrained"),BH8,""))</f>
        <v/>
      </c>
      <c r="DS8" s="409" t="str">
        <f>IF(AND('[1]Multi-Field'!$E$63=[1]Lists!BF8,'[1]Multi-Field'!$F$63="Drained"),BI8,IF(AND('[1]Multi-Field'!$E$63=[1]Lists!BF8,'[1]Multi-Field'!$F$63="undrained"),BH8,""))</f>
        <v/>
      </c>
      <c r="DT8" s="409" t="str">
        <f>IF(AND('[1]Multi-Field'!$E$64=[1]Lists!BF8,'[1]Multi-Field'!$F$64="Drained"),BI8,IF(AND('[1]Multi-Field'!$E$64=[1]Lists!BF8,'[1]Multi-Field'!$F$64="undrained"),BH8,""))</f>
        <v/>
      </c>
      <c r="DU8" s="409" t="str">
        <f>IF(AND('[1]Multi-Field'!$E$65=[1]Lists!BF8,'[1]Multi-Field'!$F$65="Drained"),BI8,IF(AND('[1]Multi-Field'!$E$65=[1]Lists!BF8,'[1]Multi-Field'!$F$65="undrained"),BH8,""))</f>
        <v/>
      </c>
      <c r="DV8" s="409" t="str">
        <f>IF(AND('[1]Multi-Field'!$E$66=[1]Lists!BF8,'[1]Multi-Field'!$F$66="Drained"),BI8,IF(AND('[1]Multi-Field'!$E$66=[1]Lists!BF8,'[1]Multi-Field'!$F$66="undrained"),BH8,""))</f>
        <v/>
      </c>
      <c r="DW8" s="409" t="str">
        <f>IF(AND('[1]Multi-Field'!$E$67=[1]Lists!BF8,'[1]Multi-Field'!$F$67="Drained"),BI8,IF(AND('[1]Multi-Field'!$E$67=[1]Lists!BF8,'[1]Multi-Field'!$F$67="undrained"),BH8,""))</f>
        <v/>
      </c>
      <c r="DX8" s="409" t="str">
        <f>IF(AND('[1]Multi-Field'!$E$68=[1]Lists!BF8,'[1]Multi-Field'!$F$68="Drained"),BI8,IF(AND('[1]Multi-Field'!$E$68=[1]Lists!BF8,'[1]Multi-Field'!$F$68="undrained"),BH8,""))</f>
        <v/>
      </c>
      <c r="DY8" s="409" t="str">
        <f>IF(AND('[1]Multi-Field'!$E$69=[1]Lists!BF8,'[1]Multi-Field'!$F$69="Drained"),BI8,IF(AND('[1]Multi-Field'!$E$69=[1]Lists!BF8,'[1]Multi-Field'!$F$69="undrained"),BH8,""))</f>
        <v/>
      </c>
      <c r="DZ8" s="409" t="str">
        <f>IF(AND('[1]Multi-Field'!$E$70=[1]Lists!BF8,'[1]Multi-Field'!$F$70="Drained"),BI8,IF(AND('[1]Multi-Field'!$E$70=[1]Lists!BF8,'[1]Multi-Field'!$F$70="undrained"),BH8,""))</f>
        <v/>
      </c>
      <c r="EA8" s="409" t="str">
        <f>IF(AND('[1]Multi-Field'!$E$71=[1]Lists!BF8,'[1]Multi-Field'!$F$71="Drained"),BI8,IF(AND('[1]Multi-Field'!$E$71=[1]Lists!BF8,'[1]Multi-Field'!$F$71="undrained"),BH8,""))</f>
        <v/>
      </c>
      <c r="EB8" s="409" t="str">
        <f>IF(AND('[1]Multi-Field'!$E$72=[1]Lists!BF8,'[1]Multi-Field'!$F$72="Drained"),BI8,IF(AND('[1]Multi-Field'!$E$72=[1]Lists!BF8,'[1]Multi-Field'!$F$72="undrained"),BH8,""))</f>
        <v/>
      </c>
      <c r="EC8" s="409" t="str">
        <f>IF(AND('[1]Multi-Field'!$E$73=[1]Lists!BF8,'[1]Multi-Field'!$F$73="Drained"),BI8,IF(AND('[1]Multi-Field'!$E$73=[1]Lists!BF8,'[1]Multi-Field'!$F$73="undrained"),BH8,""))</f>
        <v/>
      </c>
      <c r="ED8" s="409" t="str">
        <f>IF(AND('[1]Multi-Field'!$E$74=[1]Lists!BF8,'[1]Multi-Field'!$F$74="Drained"),BI8,IF(AND('[1]Multi-Field'!$E$74=[1]Lists!BF8,'[1]Multi-Field'!$F$74="undrained"),BH8,""))</f>
        <v/>
      </c>
      <c r="EE8" s="409" t="str">
        <f>IF(AND('[1]Multi-Field'!$E$75=[1]Lists!BF8,'[1]Multi-Field'!$F$75="Drained"),BI8,IF(AND('[1]Multi-Field'!$E$75=[1]Lists!BF8,'[1]Multi-Field'!$F$75="undrained"),BH8,""))</f>
        <v/>
      </c>
      <c r="EF8" s="409" t="str">
        <f>IF(AND('[1]Multi-Field'!$E$76=[1]Lists!BF8,'[1]Multi-Field'!$F$76="Drained"),BI8,IF(AND('[1]Multi-Field'!$E$76=[1]Lists!BF8,'[1]Multi-Field'!$F$6="undrained"),BH8,""))</f>
        <v/>
      </c>
      <c r="EG8" s="409" t="str">
        <f>IF(AND('[1]Multi-Field'!$E$77=[1]Lists!BF8,'[1]Multi-Field'!$F$77="Drained"),BI8,IF(AND('[1]Multi-Field'!$E$77=[1]Lists!BF8,'[1]Multi-Field'!$F$77="undrained"),BH8,""))</f>
        <v/>
      </c>
      <c r="EH8" s="409" t="str">
        <f>IF(AND('[1]Multi-Field'!$E$78=[1]Lists!BF8,'[1]Multi-Field'!$F$78="Drained"),BI8,IF(AND('[1]Multi-Field'!$E$78=[1]Lists!BF8,'[1]Multi-Field'!$F$78="undrained"),BH8,""))</f>
        <v/>
      </c>
      <c r="EI8" s="409" t="str">
        <f>IF(AND('[1]Multi-Field'!$E$79=[1]Lists!BF8,'[1]Multi-Field'!$F$79="Drained"),BI8,IF(AND('[1]Multi-Field'!$E$79=[1]Lists!BF8,'[1]Multi-Field'!$F$79="undrained"),BH8,""))</f>
        <v/>
      </c>
      <c r="EJ8" s="409" t="str">
        <f>IF(AND('[1]Multi-Field'!$E$80=[1]Lists!BF8,'[1]Multi-Field'!$F$80="Drained"),BI8,IF(AND('[1]Multi-Field'!$E$80=[1]Lists!BF8,'[1]Multi-Field'!$F$80="undrained"),BH8,""))</f>
        <v/>
      </c>
      <c r="EK8" s="409" t="str">
        <f>IF(AND('[1]Multi-Field'!$E$81=[1]Lists!BF8,'[1]Multi-Field'!$F$81="Drained"),BI8,IF(AND('[1]Multi-Field'!$E$81=[1]Lists!BF8,'[1]Multi-Field'!$F$81="undrained"),BH8,""))</f>
        <v/>
      </c>
      <c r="EL8" s="409" t="str">
        <f>IF(AND('[1]Multi-Field'!$E$82=[1]Lists!BF8,'[1]Multi-Field'!$F$82="Drained"),BI8,IF(AND('[1]Multi-Field'!$E$82=[1]Lists!BF8,'[1]Multi-Field'!$F$82="undrained"),BH8,""))</f>
        <v/>
      </c>
      <c r="EM8" s="409" t="str">
        <f>IF(AND('[1]Multi-Field'!$E$83=[1]Lists!BF8,'[1]Multi-Field'!$F$83="Drained"),BI8,IF(AND('[1]Multi-Field'!$E$83=[1]Lists!BF8,'[1]Multi-Field'!$F$83="undrained"),BH8,""))</f>
        <v/>
      </c>
      <c r="EN8" s="409" t="str">
        <f>IF(AND('[1]Multi-Field'!$E$84=[1]Lists!BF8,'[1]Multi-Field'!$F$84="Drained"),BI8,IF(AND('[1]Multi-Field'!$E$84=[1]Lists!BF8,'[1]Multi-Field'!$F$84="undrained"),BH8,""))</f>
        <v/>
      </c>
      <c r="EO8" s="409" t="str">
        <f>IF(AND('[1]Multi-Field'!$E$85=[1]Lists!BF8,'[1]Multi-Field'!$F$85="Drained"),BI8,IF(AND('[1]Multi-Field'!$E$85=[1]Lists!BF8,'[1]Multi-Field'!$F$85="undrained"),BH8,""))</f>
        <v/>
      </c>
      <c r="EP8" s="409" t="str">
        <f>IF(AND('[1]Multi-Field'!$E$86=[1]Lists!BF8,'[1]Multi-Field'!$F$86="Drained"),BI8,IF(AND('[1]Multi-Field'!$E$86=[1]Lists!BF8,'[1]Multi-Field'!$F$86="undrained"),BH8,""))</f>
        <v/>
      </c>
      <c r="EQ8" s="409" t="str">
        <f>IF(AND('[1]Multi-Field'!$E$87=[1]Lists!BF8,'[1]Multi-Field'!$F$87="Drained"),BI8,IF(AND('[1]Multi-Field'!$E$87=[1]Lists!BF8,'[1]Multi-Field'!$F$87="undrained"),BH8,""))</f>
        <v/>
      </c>
      <c r="ER8" s="409" t="str">
        <f>IF(AND('[1]Multi-Field'!$E$88=[1]Lists!BF8,'[1]Multi-Field'!$F$88="Drained"),BI8,IF(AND('[1]Multi-Field'!$E$88=[1]Lists!BF8,'[1]Multi-Field'!$F$88="undrained"),BH8,""))</f>
        <v/>
      </c>
      <c r="ES8" s="409" t="str">
        <f>IF(AND('[1]Multi-Field'!$E$89=[1]Lists!BF8,'[1]Multi-Field'!$F$89="Drained"),BI8,IF(AND('[1]Multi-Field'!$E$89=[1]Lists!BF8,'[1]Multi-Field'!$F$89="undrained"),BH8,""))</f>
        <v/>
      </c>
      <c r="ET8" s="409" t="str">
        <f>IF(AND('[1]Multi-Field'!$E$90=[1]Lists!BF8,'[1]Multi-Field'!$F$90="Drained"),BI8,IF(AND('[1]Multi-Field'!$E$90=[1]Lists!BF8,'[1]Multi-Field'!$F$90="undrained"),BH8,""))</f>
        <v/>
      </c>
      <c r="EU8" s="409" t="str">
        <f>IF(AND('[1]Multi-Field'!$E$91=[1]Lists!BF8,'[1]Multi-Field'!$F$91="Drained"),BI8,IF(AND('[1]Multi-Field'!$E$91=[1]Lists!BF8,'[1]Multi-Field'!$F$91="undrained"),BH8,""))</f>
        <v/>
      </c>
      <c r="EV8" s="409" t="str">
        <f>IF(AND('[1]Multi-Field'!$E$92=[1]Lists!BF8,'[1]Multi-Field'!$F$92="Drained"),BI8,IF(AND('[1]Multi-Field'!$E$92=[1]Lists!BF8,'[1]Multi-Field'!$F$92="undrained"),BH8,""))</f>
        <v/>
      </c>
      <c r="EW8" s="409" t="str">
        <f>IF(AND('[1]Multi-Field'!$E$93=[1]Lists!BF8,'[1]Multi-Field'!$F$93="Drained"),BI8,IF(AND('[1]Multi-Field'!$E$93=[1]Lists!BF8,'[1]Multi-Field'!$F$93="undrained"),BH8,""))</f>
        <v/>
      </c>
      <c r="EX8" s="409" t="str">
        <f>IF(AND('[1]Multi-Field'!$E$94=[1]Lists!BF8,'[1]Multi-Field'!$F$94="Drained"),BI8,IF(AND('[1]Multi-Field'!$E$94=[1]Lists!BF8,'[1]Multi-Field'!$F$94="undrained"),BH8,""))</f>
        <v/>
      </c>
      <c r="EY8" s="409" t="str">
        <f>IF(AND('[1]Multi-Field'!$E$95=[1]Lists!BF8,'[1]Multi-Field'!$F$95="Drained"),BI8,IF(AND('[1]Multi-Field'!$E$95=[1]Lists!BF8,'[1]Multi-Field'!$F$95="undrained"),BH8,""))</f>
        <v/>
      </c>
      <c r="EZ8" s="409" t="str">
        <f>IF(AND('[1]Multi-Field'!$E$96=[1]Lists!BF8,'[1]Multi-Field'!$F$96="Drained"),BI8,IF(AND('[1]Multi-Field'!$E$96=[1]Lists!BF8,'[1]Multi-Field'!$F$96="undrained"),BH8,""))</f>
        <v/>
      </c>
      <c r="FA8" s="409" t="str">
        <f>IF(AND('[1]Multi-Field'!$E$97=[1]Lists!BF8,'[1]Multi-Field'!$F$97="Drained"),BI8,IF(AND('[1]Multi-Field'!$E$97=[1]Lists!BF8,'[1]Multi-Field'!$F$97="undrained"),BH8,""))</f>
        <v/>
      </c>
      <c r="FB8" s="409" t="str">
        <f>IF(AND('[1]Multi-Field'!$E$98=[1]Lists!BF8,'[1]Multi-Field'!$F$98="Drained"),BI8,IF(AND('[1]Multi-Field'!$E$98=[1]Lists!BF8,'[1]Multi-Field'!$F$98="undrained"),BH8,""))</f>
        <v/>
      </c>
      <c r="FC8" s="409" t="str">
        <f>IF(AND('[1]Multi-Field'!$E$99=[1]Lists!BF8,'[1]Multi-Field'!$F$99="Drained"),BI8,IF(AND('[1]Multi-Field'!$E$99=[1]Lists!BF8,'[1]Multi-Field'!$F$99="undrained"),BH8,""))</f>
        <v/>
      </c>
      <c r="FD8" s="409" t="str">
        <f>IF(AND('[1]Multi-Field'!$E$100=[1]Lists!BF8,'[1]Multi-Field'!$F$100="Drained"),BI8,IF(AND('[1]Multi-Field'!$E$100=[1]Lists!BF8,'[1]Multi-Field'!$F$100="undrained"),BH8,""))</f>
        <v/>
      </c>
      <c r="FE8" s="409" t="str">
        <f>IF(AND('[1]Multi-Field'!$E$101=[1]Lists!BF8,'[1]Multi-Field'!$F$101="Drained"),BI8,IF(AND('[1]Multi-Field'!$E$101=[1]Lists!BF8,'[1]Multi-Field'!$F$101="undrained"),BH8,""))</f>
        <v/>
      </c>
      <c r="FF8" s="409" t="str">
        <f>IF(AND('[1]Multi-Field'!$E$102=[1]Lists!BF8,'[1]Multi-Field'!$F$102="Drained"),BI8,IF(AND('[1]Multi-Field'!$E$102=[1]Lists!BF8,'[1]Multi-Field'!$F$102="undrained"),BH8,""))</f>
        <v/>
      </c>
      <c r="FG8" s="409" t="str">
        <f>IF(AND('[1]Multi-Field'!$E$103=[1]Lists!BF8,'[1]Multi-Field'!$F$103="Drained"),BI8,IF(AND('[1]Multi-Field'!$E$103=[1]Lists!BF8,'[1]Multi-Field'!$F$103="undrained"),BH8,""))</f>
        <v/>
      </c>
      <c r="FH8" s="409" t="str">
        <f>IF(AND('[1]Multi-Field'!$E$104=[1]Lists!BF8,'[1]Multi-Field'!$F$104="Drained"),BI8,IF(AND('[1]Multi-Field'!$E$104=[1]Lists!BF8,'[1]Multi-Field'!$F$104="undrained"),BH8,""))</f>
        <v/>
      </c>
      <c r="FI8" s="409" t="str">
        <f>IF(AND('[1]Multi-Field'!$E$105=[1]Lists!BF8,'[1]Multi-Field'!$F$105="Drained"),BI8,IF(AND('[1]Multi-Field'!$E$105=[1]Lists!BF8,'[1]Multi-Field'!$F$105="undrained"),BH8,""))</f>
        <v/>
      </c>
      <c r="FJ8" s="409" t="str">
        <f>IF(AND('[1]Multi-Field'!$E$106=[1]Lists!BF8,'[1]Multi-Field'!$F$106="Drained"),BI8,IF(AND('[1]Multi-Field'!$E$106=[1]Lists!BF8,'[1]Multi-Field'!$F$106="undrained"),BH8,""))</f>
        <v/>
      </c>
      <c r="FK8" s="409" t="str">
        <f>IF(AND('[1]Multi-Field'!$E$107=[1]Lists!BF8,'[1]Multi-Field'!$F$107="Drained"),BI8,IF(AND('[1]Multi-Field'!$E$107=[1]Lists!BF8,'[1]Multi-Field'!$F$107="undrained"),BH8,""))</f>
        <v/>
      </c>
      <c r="FL8" s="409" t="str">
        <f>IF(AND('[1]Multi-Field'!$E$108=[1]Lists!BF8,'[1]Multi-Field'!$F$108="Drained"),BI8,IF(AND('[1]Multi-Field'!$E$108=[1]Lists!BF8,'[1]Multi-Field'!$F$108="undrained"),BH8,""))</f>
        <v/>
      </c>
      <c r="FM8" s="409" t="str">
        <f>IF(AND('[1]Multi-Field'!$E$109=[1]Lists!BF8,'[1]Multi-Field'!$F$109="Drained"),BI8,IF(AND('[1]Multi-Field'!$E$109=[1]Lists!BF8,'[1]Multi-Field'!$F$109="undrained"),BH8,""))</f>
        <v/>
      </c>
      <c r="FN8" s="409" t="str">
        <f>IF(AND('[1]Multi-Field'!$E$110=[1]Lists!BF8,'[1]Multi-Field'!$F$110="Drained"),BI8,IF(AND('[1]Multi-Field'!$E$110=[1]Lists!BF8,'[1]Multi-Field'!$F$110="undrained"),BH8,""))</f>
        <v/>
      </c>
      <c r="FO8" s="409" t="str">
        <f>IF(AND('[1]Multi-Field'!$E$111=[1]Lists!BF8,'[1]Multi-Field'!$F$111="Drained"),BI8,IF(AND('[1]Multi-Field'!$E$111=[1]Lists!BF8,'[1]Multi-Field'!$F$111="undrained"),BH8,""))</f>
        <v/>
      </c>
      <c r="FP8" s="409" t="str">
        <f>IF(AND('[1]Multi-Field'!$E$112=[1]Lists!BF8,'[1]Multi-Field'!$F$112="Drained"),BI8,IF(AND('[1]Multi-Field'!$E$112=[1]Lists!BF8,'[1]Multi-Field'!$F$112="undrained"),BH8,""))</f>
        <v/>
      </c>
      <c r="FQ8" s="409" t="str">
        <f>IF(AND('[1]Multi-Field'!$E$113=[1]Lists!BF8,'[1]Multi-Field'!$F$113="Drained"),BI8,IF(AND('[1]Multi-Field'!$E$113=[1]Lists!BF8,'[1]Multi-Field'!$F$113="undrained"),BH8,""))</f>
        <v/>
      </c>
      <c r="FR8" s="409" t="str">
        <f>IF(AND('[1]Multi-Field'!$E$114=[1]Lists!BF8,'[1]Multi-Field'!$F$114="Drained"),BI8,IF(AND('[1]Multi-Field'!$E$114=[1]Lists!BF8,'[1]Multi-Field'!$F$114="undrained"),BH8,""))</f>
        <v/>
      </c>
      <c r="FS8" s="409" t="str">
        <f>IF(AND('[1]Multi-Field'!$E$115=[1]Lists!BF8,'[1]Multi-Field'!$F$115="Drained"),BI8,IF(AND('[1]Multi-Field'!$E$115=[1]Lists!BF8,'[1]Multi-Field'!$F$115="undrained"),BH8,""))</f>
        <v/>
      </c>
      <c r="FT8" s="409" t="str">
        <f>IF(AND('[1]Multi-Field'!$E$116=[1]Lists!BF8,'[1]Multi-Field'!$F$116="Drained"),BI8,IF(AND('[1]Multi-Field'!$E$116=[1]Lists!BF8,'[1]Multi-Field'!$F$116="undrained"),BH8,""))</f>
        <v/>
      </c>
      <c r="FU8" s="409" t="str">
        <f>IF(AND('[1]Multi-Field'!$E$117=[1]Lists!BF8,'[1]Multi-Field'!$F$117="Drained"),BI8,IF(AND('[1]Multi-Field'!$E$117=[1]Lists!BF8,'[1]Multi-Field'!$F$117="undrained"),BH8,""))</f>
        <v/>
      </c>
      <c r="FV8" s="409" t="str">
        <f>IF(AND('[1]Multi-Field'!$E$118=[1]Lists!BF8,'[1]Multi-Field'!$F$118="Drained"),BI8,IF(AND('[1]Multi-Field'!$E$118=[1]Lists!BF8,'[1]Multi-Field'!$F$118="undrained"),BH8,""))</f>
        <v/>
      </c>
      <c r="FW8" s="409" t="str">
        <f>IF(AND('[1]Multi-Field'!$E$119=[1]Lists!BF8,'[1]Multi-Field'!$F$119="Drained"),BI8,IF(AND('[1]Multi-Field'!$E$119=[1]Lists!BF8,'[1]Multi-Field'!$F$119="undrained"),BH8,""))</f>
        <v/>
      </c>
      <c r="FX8" s="409" t="str">
        <f>IF(AND('[1]Multi-Field'!$E$120=[1]Lists!BF8,'[1]Multi-Field'!$F$120="Drained"),BI8,IF(AND('[1]Multi-Field'!$E$120=[1]Lists!BF8,'[1]Multi-Field'!$F$120="undrained"),BH8,""))</f>
        <v/>
      </c>
      <c r="FZ8" t="s">
        <v>793</v>
      </c>
      <c r="GC8" s="4" t="str">
        <f>'[1]Multi-Field'!B6</f>
        <v xml:space="preserve">Across From Polly's </v>
      </c>
      <c r="GD8" s="73" t="str">
        <f>IF(OR('[1]Multi-Field'!Q6=$FZ$43,'[1]Multi-Field'!Q6=$FZ$44),'[1]Multi-Field'!BS6,"")</f>
        <v/>
      </c>
      <c r="GE8" s="4" t="str">
        <f>IF(AND(OR('[1]Multi-Field'!Q6=$FZ$86,'[1]Multi-Field'!Q6=$FZ$94,'[1]Multi-Field'!Q6=$FZ$87,'[1]Multi-Field'!Q6=[1]Lists!$FZ$93,'[1]Multi-Field'!Q6=$FZ$59),'[1]Multi-Field'!BS6&gt;50),'[1]Multi-Field'!BS6*0.8,IF(AND(OR('[1]Multi-Field'!Q6=$FZ$86,'[1]Multi-Field'!Q6=$FZ$94,'[1]Multi-Field'!Q6=$FZ$87,'[1]Multi-Field'!Q6=[1]Lists!$FZ$93,'[1]Multi-Field'!Q6=[1]Lists!$FZ$59),'[1]Multi-Field'!BS6&lt;50),'[1]Multi-Field'!BS6,""))</f>
        <v/>
      </c>
      <c r="GF8" s="4" t="str">
        <f>IF(OR('[1]Multi-Field'!Q6=[1]Lists!$FZ$7,'[1]Multi-Field'!Q6=[1]Lists!$FZ$5,'[1]Multi-Field'!Q6=[1]Lists!$FZ$24,'[1]Multi-Field'!Q6=[1]Lists!$FZ$10,'[1]Multi-Field'!Q6=[1]Lists!$FZ$8, '[1]Multi-Field'!Q6=[1]Lists!$FZ$25, '[1]Multi-Field'!Q6=[1]Lists!$FZ$23, '[1]Multi-Field'!Q6= [1]Lists!$FZ$47, '[1]Multi-Field'!Q6=[1]Lists!$FZ$49, '[1]Multi-Field'!Q6=[1]Lists!$FZ$48,'[1]Multi-Field'!Q6=[1]Lists!$FZ$3, '[1]Multi-Field'!Q6=[1]Lists!$FZ$14,'[1]Multi-Field'!Q6=[1]Lists!$FZ$36, '[1]Multi-Field'!Q6=[1]Lists!$FZ$41,'[1]Multi-Field'!Q6=[1]Lists!$FZ$42),0,"")</f>
        <v/>
      </c>
      <c r="GG8" s="4">
        <f>IF(OR('[1]Multi-Field'!Q6=[1]Lists!$FZ$6,'[1]Multi-Field'!Q6=[1]Lists!$FZ$4, '[1]Multi-Field'!Q35=[1]Lists!$FZ$11, '[1]Multi-Field'!Q6=[1]Lists!$FZ$1),100*IF('[1]Multi-Field'!U6=onepercent,0.75,IF('[1]Multi-Field'!U6=onetotwentyfivepercent,0.4,IF(OR('[1]Multi-Field'!U6=twentysixtofiftypercent,'[1]Multi-Field'!U6=greaterthanfiftypercent),0,""))),"")</f>
        <v>40</v>
      </c>
      <c r="GH8" s="4" t="str">
        <f>IF(OR('[1]Multi-Field'!Q6=[1]Lists!$FZ$53,'[1]Multi-Field'!Q6=[1]Lists!$FZ$55), 50,IF('[1]Multi-Field'!Q6=[1]Lists!$FZ$54,225,IF('[1]Multi-Field'!Q6=[1]Lists!$FZ$56,75,"")))</f>
        <v/>
      </c>
      <c r="GI8" s="4" t="e">
        <f>#VALUE!</f>
        <v>#VALUE!</v>
      </c>
      <c r="GJ8" s="4" t="e">
        <f>#VALUE!</f>
        <v>#VALUE!</v>
      </c>
      <c r="GK8" s="4" t="str">
        <f>IF('[1]Multi-Field'!Q6=[1]Lists!$FZ$95,'[1]Multi-Field'!BS6*0.66,"")</f>
        <v/>
      </c>
      <c r="GM8" s="4" t="str">
        <f>IF(OR('[1]Multi-Field'!Q6=[1]Lists!$FZ$26,'[1]Multi-Field'!Q6=[1]Lists!$FZ$84),20,"")</f>
        <v/>
      </c>
      <c r="GN8" s="4" t="str">
        <f>IF(OR('[1]Multi-Field'!Q6=[1]Lists!$FZ$88,'[1]Multi-Field'!Q6=[1]Lists!$FZ$57),0,"")</f>
        <v/>
      </c>
      <c r="GO8" s="4" t="str">
        <f>IF(OR('[1]Multi-Field'!Q6=[1]Lists!$FZ$69,'[1]Multi-Field'!Q6=[1]Lists!$FZ$71,'[1]Multi-Field'!Q6=[1]Lists!$FZ$105),50,"")</f>
        <v/>
      </c>
      <c r="GP8" s="4" t="str">
        <f>IF(OR('[1]Multi-Field'!Q6=[1]Lists!$FZ$75,'[1]Multi-Field'!Q6=[1]Lists!$FZ$70),75,"")</f>
        <v/>
      </c>
      <c r="GQ8" s="4" t="str">
        <f>IF('[1]Multi-Field'!Q6=[1]Lists!$FZ$72,150,"")</f>
        <v/>
      </c>
      <c r="GR8" s="4" t="str">
        <f>IF(OR('[1]Multi-Field'!Q6=[1]Lists!$FZ$74,'[1]Multi-Field'!Q6=[1]Lists!$FZ$73),40,"")</f>
        <v/>
      </c>
      <c r="GS8" s="4" t="str">
        <f>IF('[1]Multi-Field'!Q6=[1]Lists!$FZ$99,80,"")</f>
        <v/>
      </c>
      <c r="GT8" s="4" t="str">
        <f>IF('[1]Multi-Field'!Q6=[1]Lists!$FZ$106,70,"")</f>
        <v/>
      </c>
      <c r="GU8" s="4" t="e">
        <f t="shared" si="4"/>
        <v>#VALUE!</v>
      </c>
    </row>
    <row r="9" spans="1:203" ht="13.5" customHeight="1">
      <c r="A9" s="7" t="s">
        <v>96</v>
      </c>
      <c r="B9" t="s">
        <v>733</v>
      </c>
      <c r="C9" s="7"/>
      <c r="D9" s="8">
        <v>70</v>
      </c>
      <c r="E9" s="8">
        <f t="shared" si="0"/>
        <v>70</v>
      </c>
      <c r="F9" s="8">
        <f t="shared" si="1"/>
        <v>70</v>
      </c>
      <c r="G9" s="8">
        <v>70</v>
      </c>
      <c r="H9" s="8">
        <v>75</v>
      </c>
      <c r="I9" s="8">
        <f t="shared" si="5"/>
        <v>75</v>
      </c>
      <c r="J9" s="8">
        <f t="shared" si="6"/>
        <v>75</v>
      </c>
      <c r="K9" s="8">
        <v>75</v>
      </c>
      <c r="L9" s="8">
        <v>110</v>
      </c>
      <c r="M9" s="8">
        <f t="shared" si="2"/>
        <v>113</v>
      </c>
      <c r="N9" s="8">
        <f t="shared" si="3"/>
        <v>117</v>
      </c>
      <c r="O9" s="8">
        <v>120</v>
      </c>
      <c r="Q9" s="81"/>
      <c r="R9" s="87" t="s">
        <v>897</v>
      </c>
      <c r="S9" s="87" t="s">
        <v>898</v>
      </c>
      <c r="T9" s="88" t="s">
        <v>899</v>
      </c>
      <c r="U9" s="4" t="s">
        <v>27</v>
      </c>
      <c r="V9" s="4" t="s">
        <v>43</v>
      </c>
      <c r="AC9" t="s">
        <v>795</v>
      </c>
      <c r="AI9" s="384" t="str">
        <f>'[1]Multi-Field'!B5</f>
        <v>Below Knoll</v>
      </c>
      <c r="AJ9" s="385" t="e">
        <f>#VALUE!</f>
        <v>#VALUE!</v>
      </c>
      <c r="AK9" s="385" t="e">
        <f>#VALUE!</f>
        <v>#VALUE!</v>
      </c>
      <c r="AL9" s="385" t="e">
        <f>IF(AK9="","",IF('[1]Multi-Field'!AU5=20,10,IF(AK9-30&lt;0,0,AK9-30)))</f>
        <v>#VALUE!</v>
      </c>
      <c r="AM9" s="385" t="e">
        <f>#VALUE!</f>
        <v>#VALUE!</v>
      </c>
      <c r="AN9" s="385" t="e">
        <f t="shared" si="7"/>
        <v>#VALUE!</v>
      </c>
      <c r="AO9" s="385" t="e">
        <f>#VALUE!</f>
        <v>#VALUE!</v>
      </c>
      <c r="AP9" s="385" t="e">
        <f>#VALUE!</f>
        <v>#VALUE!</v>
      </c>
      <c r="AQ9" s="385" t="e">
        <f>#VALUE!</f>
        <v>#VALUE!</v>
      </c>
      <c r="AR9" s="385" t="e">
        <f>#VALUE!</f>
        <v>#VALUE!</v>
      </c>
      <c r="AS9" s="385" t="e">
        <f>IF(AR9="","",IF('[1]Multi-Field'!AU5&gt;9,0,AR9-15))</f>
        <v>#VALUE!</v>
      </c>
      <c r="AT9" s="385" t="e">
        <f>#VALUE!</f>
        <v>#VALUE!</v>
      </c>
      <c r="AU9" s="385" t="e">
        <f>#VALUE!</f>
        <v>#VALUE!</v>
      </c>
      <c r="AV9" s="385" t="e">
        <f>IF(AU9="","",IF('[1]Multi-Field'!AU5=9&gt;9,0,AU9-35))</f>
        <v>#VALUE!</v>
      </c>
      <c r="AW9" s="385" t="e">
        <f>#VALUE!</f>
        <v>#VALUE!</v>
      </c>
      <c r="AX9" s="385" t="e">
        <f t="shared" si="8"/>
        <v>#VALUE!</v>
      </c>
      <c r="AY9" s="385">
        <f>IF('[1]Multi-Field'!AU5="","",IF('[1]Multi-Field'!AU5&lt;1,100,IF('[1]Multi-Field'!AU5=1,75,IF('[1]Multi-Field'!AU5=2,50,IF('[1]Multi-Field'!AU5=3,25,IF('[1]Multi-Field'!AU5&gt;3,0,""))))))</f>
        <v>0</v>
      </c>
      <c r="AZ9" s="385">
        <f t="shared" si="9"/>
        <v>0</v>
      </c>
      <c r="BA9" s="385" t="e">
        <f>#VALUE!</f>
        <v>#VALUE!</v>
      </c>
      <c r="BB9" s="385" t="e">
        <f>IF(BA9="","",IF(AND('[1]Multi-Field'!AU5&lt;40,'[1]Multi-Field'!AU5&gt;9),40,IF('[1]Multi-Field'!AU5&gt;39,0,BA9+5)))</f>
        <v>#VALUE!</v>
      </c>
      <c r="BC9" s="386" t="e">
        <f t="shared" si="10"/>
        <v>#VALUE!</v>
      </c>
      <c r="BD9" s="281">
        <v>0.23</v>
      </c>
      <c r="BE9" s="281">
        <v>0.53</v>
      </c>
      <c r="BF9" s="411" t="s">
        <v>1177</v>
      </c>
      <c r="BG9" s="412">
        <v>2</v>
      </c>
      <c r="BH9" s="412">
        <v>4.5</v>
      </c>
      <c r="BI9" s="412">
        <v>5</v>
      </c>
      <c r="BJ9" s="409" t="e">
        <f>IF(AND('[1]Single Field'!#REF!=[1]Lists!BF9,'[1]Single Field'!#REF!="Drained"),"x",IF(AND('[1]Single Field'!#REF!=[1]Lists!BF9,'[1]Single Field'!#REF!="Undrained"),O,""))</f>
        <v>#REF!</v>
      </c>
      <c r="BK9" s="409" t="str">
        <f>IF(AND('[1]Multi-Field'!$E$3=[1]Lists!BF9,'[1]Multi-Field'!$F$3="Drained"),BI9,IF(AND('[1]Multi-Field'!$E$3=BF9,'[1]Multi-Field'!$F$3="undrained"),BH9,""))</f>
        <v/>
      </c>
      <c r="BL9" s="409" t="str">
        <f>IF(AND('[1]Multi-Field'!$E$4=BF9,'[1]Multi-Field'!$F$4="Drained"),BI9,IF(AND('[1]Multi-Field'!$E$4=BF9,'[1]Multi-Field'!$F$4="undrained"),BH9,""))</f>
        <v/>
      </c>
      <c r="BM9" s="409" t="str">
        <f>IF(AND('[1]Multi-Field'!$E$5=BF9,'[1]Multi-Field'!$F$5="Drained"),BI9,IF(AND('[1]Multi-Field'!$E$5=BF9,'[1]Multi-Field'!$F$5="undrained"),BH9,""))</f>
        <v/>
      </c>
      <c r="BN9" s="409" t="str">
        <f>IF(AND('[1]Multi-Field'!$E$6=BF9,'[1]Multi-Field'!$F$6="Drained"),BI9,IF(AND('[1]Multi-Field'!$E$6=BF9,'[1]Multi-Field'!$F$6="undrained"),BH9,""))</f>
        <v/>
      </c>
      <c r="BO9" s="409" t="str">
        <f>IF(AND('[1]Multi-Field'!$E$7=BF9,'[1]Multi-Field'!$F$7="Drained"),BI9,IF(AND('[1]Multi-Field'!$E$7=BF9,'[1]Multi-Field'!$F$7="undrained"),BH9,""))</f>
        <v/>
      </c>
      <c r="BP9" s="409" t="str">
        <f>IF(AND('[1]Multi-Field'!$E$8=BF9,'[1]Multi-Field'!$F$8="Drained"),BI9,IF(AND('[1]Multi-Field'!$E$8=BF9,'[1]Multi-Field'!$F$8="undrained"),BH9,""))</f>
        <v/>
      </c>
      <c r="BQ9" s="409" t="str">
        <f>IF(AND('[1]Multi-Field'!$E$9=BF9,'[1]Multi-Field'!$F$9="Drained"),BI9,IF(AND('[1]Multi-Field'!$E$9=BF9,'[1]Multi-Field'!$F$9="undrained"),BH9,""))</f>
        <v/>
      </c>
      <c r="BR9" s="409">
        <f>IF(AND('[1]Multi-Field'!$E$10=BF9,'[1]Multi-Field'!$F$10="Drained"),BI9,IF(AND('[1]Multi-Field'!$E$10=BF9,'[1]Multi-Field'!$F$10="undrained"),BH9,""))</f>
        <v>4.5</v>
      </c>
      <c r="BS9" s="409" t="str">
        <f>IF(AND('[1]Multi-Field'!$E$11=BF9,'[1]Multi-Field'!$F$11="Drained"),BI9,IF(AND('[1]Multi-Field'!$E$11=BF9,'[1]Multi-Field'!$F$11="undrained"),BH9,""))</f>
        <v/>
      </c>
      <c r="BT9" s="409" t="str">
        <f>IF(AND('[1]Multi-Field'!$E$12=BF9,'[1]Multi-Field'!$F$12="Drained"),BI9,IF(AND('[1]Multi-Field'!$E$12=BF9,'[1]Multi-Field'!$F$12="undrained"),BH9,""))</f>
        <v/>
      </c>
      <c r="BU9" s="409" t="str">
        <f>IF(AND('[1]Multi-Field'!$E$13=BF9,'[1]Multi-Field'!$F$13="Drained"),BI9,IF(AND('[1]Multi-Field'!$E$3=BF9,'[1]Multi-Field'!$F$13="undrained"),BH9,""))</f>
        <v/>
      </c>
      <c r="BV9" s="409" t="str">
        <f>IF(AND('[1]Multi-Field'!$E$14=BF9,'[1]Multi-Field'!$F$14="Drained"),BI9,IF(AND('[1]Multi-Field'!$E$14=BF9,'[1]Multi-Field'!$F$14="undrained"),BH9,""))</f>
        <v/>
      </c>
      <c r="BW9" s="409" t="str">
        <f>IF(AND('[1]Multi-Field'!$E$15=BF9,'[1]Multi-Field'!$F$15="Drained"),BI9,IF(AND('[1]Multi-Field'!$E$15=BF9,'[1]Multi-Field'!$F$15="undrained"),BH9,""))</f>
        <v/>
      </c>
      <c r="BX9" s="409" t="str">
        <f>IF(AND('[1]Multi-Field'!$E$16=[1]Lists!BF9,'[1]Multi-Field'!$F$16="Drained"),BI9,IF(AND('[1]Multi-Field'!$E$16=[1]Lists!BF9,'[1]Multi-Field'!$F$16="undrained"),BH9,""))</f>
        <v/>
      </c>
      <c r="BY9" s="409" t="str">
        <f>IF(AND('[1]Multi-Field'!$E$17=[1]Lists!BF9,'[1]Multi-Field'!$F$17="Drained"),BI9,IF(AND('[1]Multi-Field'!$E$17=[1]Lists!BF9,'[1]Multi-Field'!$F$17="undrained"),BH9,""))</f>
        <v/>
      </c>
      <c r="BZ9" s="409" t="str">
        <f>IF(AND('[1]Multi-Field'!$E$18=[1]Lists!BF9,'[1]Multi-Field'!$F$18="Drained"),BI9,IF(AND('[1]Multi-Field'!$E$18=[1]Lists!BF9,'[1]Multi-Field'!$F$18="undrained"),BH9,""))</f>
        <v/>
      </c>
      <c r="CA9" s="409" t="str">
        <f>IF(AND('[1]Multi-Field'!$E$19=[1]Lists!BF9,'[1]Multi-Field'!$F$19="Drained"),BI9,IF(AND('[1]Multi-Field'!$E$19=[1]Lists!BF9,'[1]Multi-Field'!$F$19="undrained"),BH9,""))</f>
        <v/>
      </c>
      <c r="CB9" s="409" t="str">
        <f>IF(AND('[1]Multi-Field'!$E$20=[1]Lists!BF9,'[1]Multi-Field'!$F$20="Drained"),BI9,IF(AND('[1]Multi-Field'!$E$20=[1]Lists!BF9,'[1]Multi-Field'!$F$20="undrained"),BH9,""))</f>
        <v/>
      </c>
      <c r="CC9" s="409" t="str">
        <f>IF(AND('[1]Multi-Field'!$E$21=[1]Lists!BF9,'[1]Multi-Field'!$F$21="Drained"),BI9,IF(AND('[1]Multi-Field'!$E$21=[1]Lists!BF9,'[1]Multi-Field'!$F$21="undrained"),BH9,""))</f>
        <v/>
      </c>
      <c r="CD9" s="409" t="str">
        <f>IF(AND('[1]Multi-Field'!$E$22=[1]Lists!BF9,'[1]Multi-Field'!$F$22="Drained"),BI9,IF(AND('[1]Multi-Field'!$E$22=[1]Lists!BF9,'[1]Multi-Field'!$F$22="undrained"),BH9,""))</f>
        <v/>
      </c>
      <c r="CE9" s="409" t="str">
        <f>IF(AND('[1]Multi-Field'!$E$23=[1]Lists!BF9,'[1]Multi-Field'!$F$23="Drained"),BI9,IF(AND('[1]Multi-Field'!$E$23=[1]Lists!BF9,'[1]Multi-Field'!$F$23="undrained"),BH9,""))</f>
        <v/>
      </c>
      <c r="CF9" s="409" t="str">
        <f>IF(AND('[1]Multi-Field'!$E$24=[1]Lists!BF9,'[1]Multi-Field'!$F$24="Drained"),BI9,IF(AND('[1]Multi-Field'!$E$24=[1]Lists!BF9,'[1]Multi-Field'!$F$24="undrained"),BH9,""))</f>
        <v/>
      </c>
      <c r="CG9" s="409" t="str">
        <f>IF(AND('[1]Multi-Field'!$E$25=[1]Lists!BF9,'[1]Multi-Field'!$F$25="Drained"),BI9,IF(AND('[1]Multi-Field'!$E$25=[1]Lists!BF9,'[1]Multi-Field'!$F$25="undrained"),BH9,""))</f>
        <v/>
      </c>
      <c r="CH9" s="409" t="str">
        <f>IF(AND('[1]Multi-Field'!$E$26=[1]Lists!BF9,'[1]Multi-Field'!$F$26="Drained"),BI9,IF(AND('[1]Multi-Field'!$E$26=[1]Lists!BF9,'[1]Multi-Field'!$F$26="undrained"),BH9,""))</f>
        <v/>
      </c>
      <c r="CI9" s="409" t="str">
        <f>IF(AND('[1]Multi-Field'!$E$27=[1]Lists!BF9,'[1]Multi-Field'!$F$27="Drained"),BI9,IF(AND('[1]Multi-Field'!$E$27=[1]Lists!BF9,'[1]Multi-Field'!$F$27="undrained"),BH9,""))</f>
        <v/>
      </c>
      <c r="CJ9" s="409" t="str">
        <f>IF(AND('[1]Multi-Field'!$E$28=[1]Lists!BF9,'[1]Multi-Field'!$F$28="Drained"),BI9,IF(AND('[1]Multi-Field'!$E$28=[1]Lists!BF9,'[1]Multi-Field'!$F$28="undrained"),BH9,""))</f>
        <v/>
      </c>
      <c r="CK9" s="409" t="str">
        <f>IF(AND('[1]Multi-Field'!$E$29=[1]Lists!BF9,'[1]Multi-Field'!$F$29="Drained"),BI9,IF(AND('[1]Multi-Field'!$E$29=[1]Lists!BF9,'[1]Multi-Field'!$F$29="undrained"),BH9,""))</f>
        <v/>
      </c>
      <c r="CL9" s="409" t="str">
        <f>IF(AND('[1]Multi-Field'!$E$30=[1]Lists!BF9,'[1]Multi-Field'!$F$30="Drained"),BI9,IF(AND('[1]Multi-Field'!$E$30=[1]Lists!BF9,'[1]Multi-Field'!$F$30="undrained"),BH9,""))</f>
        <v/>
      </c>
      <c r="CM9" s="409" t="str">
        <f>IF(AND('[1]Multi-Field'!$E$31=[1]Lists!BF9,'[1]Multi-Field'!$F$31="Drained"),BI9,IF(AND('[1]Multi-Field'!$E$31=[1]Lists!BF9,'[1]Multi-Field'!$F$31="undrained"),BH9,""))</f>
        <v/>
      </c>
      <c r="CN9" s="409" t="str">
        <f>IF(AND('[1]Multi-Field'!$E$32=[1]Lists!BF9,'[1]Multi-Field'!$F$32="Drained"),BI9,IF(AND('[1]Multi-Field'!$E$32=[1]Lists!BF9,'[1]Multi-Field'!$F$32="undrained"),BH9,""))</f>
        <v/>
      </c>
      <c r="CO9" s="409" t="str">
        <f>IF(AND('[1]Multi-Field'!$E$33=[1]Lists!BF9,'[1]Multi-Field'!$F$33="Drained"),BI9,IF(AND('[1]Multi-Field'!$E$33=[1]Lists!BF9,'[1]Multi-Field'!$F$33="undrained"),BH9,""))</f>
        <v/>
      </c>
      <c r="CP9" s="409" t="str">
        <f>IF(AND('[1]Multi-Field'!$E$34=[1]Lists!BF9,'[1]Multi-Field'!$F$34="Drained"),BI9,IF(AND('[1]Multi-Field'!$E$34=[1]Lists!BF9,'[1]Multi-Field'!$F$34="undrained"),BH9,""))</f>
        <v/>
      </c>
      <c r="CQ9" s="409" t="str">
        <f>IF(AND('[1]Multi-Field'!$E$35=[1]Lists!BF9,'[1]Multi-Field'!$F$35="Drained"),BI9,IF(AND('[1]Multi-Field'!$E$35=[1]Lists!BF9,'[1]Multi-Field'!$F$35="undrained"),BH9,""))</f>
        <v/>
      </c>
      <c r="CR9" s="409" t="str">
        <f>IF(AND('[1]Multi-Field'!$E$36=[1]Lists!BF9,'[1]Multi-Field'!$F$36="Drained"),BI9,IF(AND('[1]Multi-Field'!$E$36=[1]Lists!BF9,'[1]Multi-Field'!$F$36="undrained"),BH9,""))</f>
        <v/>
      </c>
      <c r="CS9" s="409" t="str">
        <f>IF(AND('[1]Multi-Field'!$E$37=[1]Lists!BF9,'[1]Multi-Field'!$F$37="Drained"),BI9,IF(AND('[1]Multi-Field'!$E$37=[1]Lists!BF9,'[1]Multi-Field'!$F$37="undrained"),BH9,""))</f>
        <v/>
      </c>
      <c r="CT9" s="409" t="str">
        <f>IF(AND('[1]Multi-Field'!$E$38=[1]Lists!BF9,'[1]Multi-Field'!$F$38="Drained"),BI9,IF(AND('[1]Multi-Field'!$E$38=[1]Lists!BF9,'[1]Multi-Field'!$F$38="undrained"),BH9,""))</f>
        <v/>
      </c>
      <c r="CU9" s="409" t="str">
        <f>IF(AND('[1]Multi-Field'!$E$39=[1]Lists!BF9,'[1]Multi-Field'!$F$39="Drained"),BI9,IF(AND('[1]Multi-Field'!$E$39=[1]Lists!BF9,'[1]Multi-Field'!$F$39="undrained"),BH9,""))</f>
        <v/>
      </c>
      <c r="CV9" s="409" t="str">
        <f>IF(AND('[1]Multi-Field'!$E$40=[1]Lists!BF9,'[1]Multi-Field'!$F$40="Drained"),BI9,IF(AND('[1]Multi-Field'!$E$40=[1]Lists!BF9,'[1]Multi-Field'!$F$40="undrained"),BH9,""))</f>
        <v/>
      </c>
      <c r="CW9" s="409" t="str">
        <f>IF(AND('[1]Multi-Field'!$E$41=[1]Lists!BF9,'[1]Multi-Field'!$F$40="Drained"),BI9,IF(AND('[1]Multi-Field'!$E$40=[1]Lists!BF9,'[1]Multi-Field'!$F$40="undrained"),BH9,""))</f>
        <v/>
      </c>
      <c r="CX9" s="409" t="str">
        <f>IF(AND('[1]Multi-Field'!$E$42=[1]Lists!BF9,'[1]Multi-Field'!$F$42="Drained"),BI9,IF(AND('[1]Multi-Field'!$E$42=[1]Lists!BF9,'[1]Multi-Field'!$F$42="undrained"),BH9,""))</f>
        <v/>
      </c>
      <c r="CY9" s="409" t="str">
        <f>IF(AND('[1]Multi-Field'!$E$43=[1]Lists!BF9,'[1]Multi-Field'!$F$43="Drained"),BI9,IF(AND('[1]Multi-Field'!$E$43=[1]Lists!BF9,'[1]Multi-Field'!$F$43="undrained"),BH9,""))</f>
        <v/>
      </c>
      <c r="CZ9" s="409" t="str">
        <f>IF(AND('[1]Multi-Field'!$E$44=[1]Lists!BF9,'[1]Multi-Field'!$F$44="Drained"),BI9,IF(AND('[1]Multi-Field'!$E$44=[1]Lists!BF9,'[1]Multi-Field'!$F$44="undrained"),BH9,""))</f>
        <v/>
      </c>
      <c r="DA9" s="409" t="str">
        <f>IF(AND('[1]Multi-Field'!$E$45=[1]Lists!BF9,'[1]Multi-Field'!$F$45="Drained"),BI9,IF(AND('[1]Multi-Field'!$E$45=[1]Lists!BF9,'[1]Multi-Field'!$F$45="undrained"),BH9,""))</f>
        <v/>
      </c>
      <c r="DB9" s="409" t="str">
        <f>IF(AND('[1]Multi-Field'!$E$46=[1]Lists!BF9,'[1]Multi-Field'!$F$46="Drained"),BI9,IF(AND('[1]Multi-Field'!$E$46=[1]Lists!BF9,'[1]Multi-Field'!$F$46="undrained"),BH9,""))</f>
        <v/>
      </c>
      <c r="DC9" s="409" t="str">
        <f>IF(AND('[1]Multi-Field'!$E$47=[1]Lists!BF9,'[1]Multi-Field'!$F$47="Drained"),BI9,IF(AND('[1]Multi-Field'!$E$47=[1]Lists!BF9,'[1]Multi-Field'!$F$47="undrained"),BH9,""))</f>
        <v/>
      </c>
      <c r="DD9" s="409" t="str">
        <f>IF(AND('[1]Multi-Field'!$E$48=[1]Lists!BF9,'[1]Multi-Field'!$F$48="Drained"),BI9,IF(AND('[1]Multi-Field'!$E$48=[1]Lists!BF9,'[1]Multi-Field'!$F$48="undrained"),BH9,""))</f>
        <v/>
      </c>
      <c r="DE9" s="409" t="str">
        <f>IF(AND('[1]Multi-Field'!$E$49=[1]Lists!BF9,'[1]Multi-Field'!$F$49="Drained"),BI9,IF(AND('[1]Multi-Field'!$E$49=[1]Lists!BF9,'[1]Multi-Field'!$F$9="undrained"),BH9,""))</f>
        <v/>
      </c>
      <c r="DF9" s="409" t="str">
        <f>IF(AND('[1]Multi-Field'!$E$50=[1]Lists!BF9,'[1]Multi-Field'!$F$50="Drained"),BI9,IF(AND('[1]Multi-Field'!$E$50=[1]Lists!BF9,'[1]Multi-Field'!$F$50="undrained"),BH9,""))</f>
        <v/>
      </c>
      <c r="DG9" s="409" t="str">
        <f>IF(AND('[1]Multi-Field'!$E$51=[1]Lists!BF9,'[1]Multi-Field'!$F$51="Drained"),BI9,IF(AND('[1]Multi-Field'!$E$51=[1]Lists!BF9,'[1]Multi-Field'!$F$51="undrained"),BH9,""))</f>
        <v/>
      </c>
      <c r="DH9" s="409" t="str">
        <f>IF(AND('[1]Multi-Field'!$E$52=[1]Lists!BF9,'[1]Multi-Field'!$F$52="Drained"),BI9,IF(AND('[1]Multi-Field'!$E$52=[1]Lists!BF9,'[1]Multi-Field'!$F$52="undrained"),BH9,""))</f>
        <v/>
      </c>
      <c r="DI9" s="409" t="str">
        <f>IF(AND('[1]Multi-Field'!$E$53=[1]Lists!BF9,'[1]Multi-Field'!$F$53="Drained"),BI9,IF(AND('[1]Multi-Field'!$E$53=[1]Lists!BF9,'[1]Multi-Field'!$F$53="undrained"),BH9,""))</f>
        <v/>
      </c>
      <c r="DJ9" s="409" t="str">
        <f>IF(AND('[1]Multi-Field'!$E$54=[1]Lists!BF9,'[1]Multi-Field'!$F$54="Drained"),BI9,IF(AND('[1]Multi-Field'!$E$54=[1]Lists!BF9,'[1]Multi-Field'!$F$54="undrained"),BH9,""))</f>
        <v/>
      </c>
      <c r="DK9" s="409" t="str">
        <f>IF(AND('[1]Multi-Field'!$E$55=[1]Lists!BF9,'[1]Multi-Field'!$F$55="Drained"),BI9,IF(AND('[1]Multi-Field'!$E$55=[1]Lists!BF9,'[1]Multi-Field'!$F$55="undrained"),BH9,""))</f>
        <v/>
      </c>
      <c r="DL9" s="409" t="str">
        <f>IF(AND('[1]Multi-Field'!$E$56=[1]Lists!BF9,'[1]Multi-Field'!$F$56="Drained"),BI9,IF(AND('[1]Multi-Field'!$E$56=[1]Lists!BF9,'[1]Multi-Field'!$F$56="undrained"),BH9,""))</f>
        <v/>
      </c>
      <c r="DM9" s="409" t="str">
        <f>IF(AND('[1]Multi-Field'!$E$57=[1]Lists!BF9,'[1]Multi-Field'!$F$57="Drained"),BI9,IF(AND('[1]Multi-Field'!$E$57=[1]Lists!BF9,'[1]Multi-Field'!$F$57="undrained"),BH9,""))</f>
        <v/>
      </c>
      <c r="DN9" s="409" t="str">
        <f>IF(AND('[1]Multi-Field'!$E$58=[1]Lists!BF9,'[1]Multi-Field'!$F$58="Drained"),BI9,IF(AND('[1]Multi-Field'!$E$58=[1]Lists!BF9,'[1]Multi-Field'!$F$58="undrained"),BH9,""))</f>
        <v/>
      </c>
      <c r="DO9" s="409" t="str">
        <f>IF(AND('[1]Multi-Field'!$E$59=[1]Lists!BF9,'[1]Multi-Field'!$F$59="Drained"),BI9,IF(AND('[1]Multi-Field'!$E$59=[1]Lists!BF9,'[1]Multi-Field'!$F$59="undrained"),BH9,""))</f>
        <v/>
      </c>
      <c r="DP9" s="409" t="str">
        <f>IF(AND('[1]Multi-Field'!$E$60=[1]Lists!BF9,'[1]Multi-Field'!$F$60="Drained"),BI9,IF(AND('[1]Multi-Field'!$E$60=[1]Lists!BF9,'[1]Multi-Field'!$F$60="undrained"),BH9,""))</f>
        <v/>
      </c>
      <c r="DQ9" s="409" t="str">
        <f>IF(AND('[1]Multi-Field'!$E$61=[1]Lists!BF9,'[1]Multi-Field'!$F$61="Drained"),BI9,IF(AND('[1]Multi-Field'!$E$61=[1]Lists!BF9,'[1]Multi-Field'!$F$61="undrained"),BH9,""))</f>
        <v/>
      </c>
      <c r="DR9" s="409" t="str">
        <f>IF(AND('[1]Multi-Field'!$E$62=[1]Lists!BF9,'[1]Multi-Field'!$F$62="Drained"),BI9,IF(AND('[1]Multi-Field'!$E$62=[1]Lists!BF9,'[1]Multi-Field'!$F$62="undrained"),BH9,""))</f>
        <v/>
      </c>
      <c r="DS9" s="409" t="str">
        <f>IF(AND('[1]Multi-Field'!$E$63=[1]Lists!BF9,'[1]Multi-Field'!$F$63="Drained"),BI9,IF(AND('[1]Multi-Field'!$E$63=[1]Lists!BF9,'[1]Multi-Field'!$F$63="undrained"),BH9,""))</f>
        <v/>
      </c>
      <c r="DT9" s="409" t="str">
        <f>IF(AND('[1]Multi-Field'!$E$64=[1]Lists!BF9,'[1]Multi-Field'!$F$64="Drained"),BI9,IF(AND('[1]Multi-Field'!$E$64=[1]Lists!BF9,'[1]Multi-Field'!$F$64="undrained"),BH9,""))</f>
        <v/>
      </c>
      <c r="DU9" s="409" t="str">
        <f>IF(AND('[1]Multi-Field'!$E$65=[1]Lists!BF9,'[1]Multi-Field'!$F$65="Drained"),BI9,IF(AND('[1]Multi-Field'!$E$65=[1]Lists!BF9,'[1]Multi-Field'!$F$65="undrained"),BH9,""))</f>
        <v/>
      </c>
      <c r="DV9" s="409" t="str">
        <f>IF(AND('[1]Multi-Field'!$E$66=[1]Lists!BF9,'[1]Multi-Field'!$F$66="Drained"),BI9,IF(AND('[1]Multi-Field'!$E$66=[1]Lists!BF9,'[1]Multi-Field'!$F$66="undrained"),BH9,""))</f>
        <v/>
      </c>
      <c r="DW9" s="409" t="str">
        <f>IF(AND('[1]Multi-Field'!$E$67=[1]Lists!BF9,'[1]Multi-Field'!$F$67="Drained"),BI9,IF(AND('[1]Multi-Field'!$E$67=[1]Lists!BF9,'[1]Multi-Field'!$F$67="undrained"),BH9,""))</f>
        <v/>
      </c>
      <c r="DX9" s="409" t="str">
        <f>IF(AND('[1]Multi-Field'!$E$68=[1]Lists!BF9,'[1]Multi-Field'!$F$68="Drained"),BI9,IF(AND('[1]Multi-Field'!$E$68=[1]Lists!BF9,'[1]Multi-Field'!$F$68="undrained"),BH9,""))</f>
        <v/>
      </c>
      <c r="DY9" s="409" t="str">
        <f>IF(AND('[1]Multi-Field'!$E$69=[1]Lists!BF9,'[1]Multi-Field'!$F$69="Drained"),BI9,IF(AND('[1]Multi-Field'!$E$69=[1]Lists!BF9,'[1]Multi-Field'!$F$69="undrained"),BH9,""))</f>
        <v/>
      </c>
      <c r="DZ9" s="409" t="str">
        <f>IF(AND('[1]Multi-Field'!$E$70=[1]Lists!BF9,'[1]Multi-Field'!$F$70="Drained"),BI9,IF(AND('[1]Multi-Field'!$E$70=[1]Lists!BF9,'[1]Multi-Field'!$F$70="undrained"),BH9,""))</f>
        <v/>
      </c>
      <c r="EA9" s="409" t="str">
        <f>IF(AND('[1]Multi-Field'!$E$71=[1]Lists!BF9,'[1]Multi-Field'!$F$71="Drained"),BI9,IF(AND('[1]Multi-Field'!$E$71=[1]Lists!BF9,'[1]Multi-Field'!$F$71="undrained"),BH9,""))</f>
        <v/>
      </c>
      <c r="EB9" s="409" t="str">
        <f>IF(AND('[1]Multi-Field'!$E$72=[1]Lists!BF9,'[1]Multi-Field'!$F$72="Drained"),BI9,IF(AND('[1]Multi-Field'!$E$72=[1]Lists!BF9,'[1]Multi-Field'!$F$72="undrained"),BH9,""))</f>
        <v/>
      </c>
      <c r="EC9" s="409" t="str">
        <f>IF(AND('[1]Multi-Field'!$E$73=[1]Lists!BF9,'[1]Multi-Field'!$F$73="Drained"),BI9,IF(AND('[1]Multi-Field'!$E$73=[1]Lists!BF9,'[1]Multi-Field'!$F$73="undrained"),BH9,""))</f>
        <v/>
      </c>
      <c r="ED9" s="409" t="str">
        <f>IF(AND('[1]Multi-Field'!$E$74=[1]Lists!BF9,'[1]Multi-Field'!$F$74="Drained"),BI9,IF(AND('[1]Multi-Field'!$E$74=[1]Lists!BF9,'[1]Multi-Field'!$F$74="undrained"),BH9,""))</f>
        <v/>
      </c>
      <c r="EE9" s="409" t="str">
        <f>IF(AND('[1]Multi-Field'!$E$75=[1]Lists!BF9,'[1]Multi-Field'!$F$75="Drained"),BI9,IF(AND('[1]Multi-Field'!$E$75=[1]Lists!BF9,'[1]Multi-Field'!$F$75="undrained"),BH9,""))</f>
        <v/>
      </c>
      <c r="EF9" s="409" t="str">
        <f>IF(AND('[1]Multi-Field'!$E$76=[1]Lists!BF9,'[1]Multi-Field'!$F$76="Drained"),BI9,IF(AND('[1]Multi-Field'!$E$76=[1]Lists!BF9,'[1]Multi-Field'!$F$6="undrained"),BH9,""))</f>
        <v/>
      </c>
      <c r="EG9" s="409" t="str">
        <f>IF(AND('[1]Multi-Field'!$E$77=[1]Lists!BF9,'[1]Multi-Field'!$F$77="Drained"),BI9,IF(AND('[1]Multi-Field'!$E$77=[1]Lists!BF9,'[1]Multi-Field'!$F$77="undrained"),BH9,""))</f>
        <v/>
      </c>
      <c r="EH9" s="409" t="str">
        <f>IF(AND('[1]Multi-Field'!$E$78=[1]Lists!BF9,'[1]Multi-Field'!$F$78="Drained"),BI9,IF(AND('[1]Multi-Field'!$E$78=[1]Lists!BF9,'[1]Multi-Field'!$F$78="undrained"),BH9,""))</f>
        <v/>
      </c>
      <c r="EI9" s="409" t="str">
        <f>IF(AND('[1]Multi-Field'!$E$79=[1]Lists!BF9,'[1]Multi-Field'!$F$79="Drained"),BI9,IF(AND('[1]Multi-Field'!$E$79=[1]Lists!BF9,'[1]Multi-Field'!$F$79="undrained"),BH9,""))</f>
        <v/>
      </c>
      <c r="EJ9" s="409" t="str">
        <f>IF(AND('[1]Multi-Field'!$E$80=[1]Lists!BF9,'[1]Multi-Field'!$F$80="Drained"),BI9,IF(AND('[1]Multi-Field'!$E$80=[1]Lists!BF9,'[1]Multi-Field'!$F$80="undrained"),BH9,""))</f>
        <v/>
      </c>
      <c r="EK9" s="409" t="str">
        <f>IF(AND('[1]Multi-Field'!$E$81=[1]Lists!BF9,'[1]Multi-Field'!$F$81="Drained"),BI9,IF(AND('[1]Multi-Field'!$E$81=[1]Lists!BF9,'[1]Multi-Field'!$F$81="undrained"),BH9,""))</f>
        <v/>
      </c>
      <c r="EL9" s="409" t="str">
        <f>IF(AND('[1]Multi-Field'!$E$82=[1]Lists!BF9,'[1]Multi-Field'!$F$82="Drained"),BI9,IF(AND('[1]Multi-Field'!$E$82=[1]Lists!BF9,'[1]Multi-Field'!$F$82="undrained"),BH9,""))</f>
        <v/>
      </c>
      <c r="EM9" s="409" t="str">
        <f>IF(AND('[1]Multi-Field'!$E$83=[1]Lists!BF9,'[1]Multi-Field'!$F$83="Drained"),BI9,IF(AND('[1]Multi-Field'!$E$83=[1]Lists!BF9,'[1]Multi-Field'!$F$83="undrained"),BH9,""))</f>
        <v/>
      </c>
      <c r="EN9" s="409" t="str">
        <f>IF(AND('[1]Multi-Field'!$E$84=[1]Lists!BF9,'[1]Multi-Field'!$F$84="Drained"),BI9,IF(AND('[1]Multi-Field'!$E$84=[1]Lists!BF9,'[1]Multi-Field'!$F$84="undrained"),BH9,""))</f>
        <v/>
      </c>
      <c r="EO9" s="409" t="str">
        <f>IF(AND('[1]Multi-Field'!$E$85=[1]Lists!BF9,'[1]Multi-Field'!$F$85="Drained"),BI9,IF(AND('[1]Multi-Field'!$E$85=[1]Lists!BF9,'[1]Multi-Field'!$F$85="undrained"),BH9,""))</f>
        <v/>
      </c>
      <c r="EP9" s="409" t="str">
        <f>IF(AND('[1]Multi-Field'!$E$86=[1]Lists!BF9,'[1]Multi-Field'!$F$86="Drained"),BI9,IF(AND('[1]Multi-Field'!$E$86=[1]Lists!BF9,'[1]Multi-Field'!$F$86="undrained"),BH9,""))</f>
        <v/>
      </c>
      <c r="EQ9" s="409" t="str">
        <f>IF(AND('[1]Multi-Field'!$E$87=[1]Lists!BF9,'[1]Multi-Field'!$F$87="Drained"),BI9,IF(AND('[1]Multi-Field'!$E$87=[1]Lists!BF9,'[1]Multi-Field'!$F$87="undrained"),BH9,""))</f>
        <v/>
      </c>
      <c r="ER9" s="409" t="str">
        <f>IF(AND('[1]Multi-Field'!$E$88=[1]Lists!BF9,'[1]Multi-Field'!$F$88="Drained"),BI9,IF(AND('[1]Multi-Field'!$E$88=[1]Lists!BF9,'[1]Multi-Field'!$F$88="undrained"),BH9,""))</f>
        <v/>
      </c>
      <c r="ES9" s="409" t="str">
        <f>IF(AND('[1]Multi-Field'!$E$89=[1]Lists!BF9,'[1]Multi-Field'!$F$89="Drained"),BI9,IF(AND('[1]Multi-Field'!$E$89=[1]Lists!BF9,'[1]Multi-Field'!$F$89="undrained"),BH9,""))</f>
        <v/>
      </c>
      <c r="ET9" s="409" t="str">
        <f>IF(AND('[1]Multi-Field'!$E$90=[1]Lists!BF9,'[1]Multi-Field'!$F$90="Drained"),BI9,IF(AND('[1]Multi-Field'!$E$90=[1]Lists!BF9,'[1]Multi-Field'!$F$90="undrained"),BH9,""))</f>
        <v/>
      </c>
      <c r="EU9" s="409" t="str">
        <f>IF(AND('[1]Multi-Field'!$E$91=[1]Lists!BF9,'[1]Multi-Field'!$F$91="Drained"),BI9,IF(AND('[1]Multi-Field'!$E$91=[1]Lists!BF9,'[1]Multi-Field'!$F$91="undrained"),BH9,""))</f>
        <v/>
      </c>
      <c r="EV9" s="409" t="str">
        <f>IF(AND('[1]Multi-Field'!$E$92=[1]Lists!BF9,'[1]Multi-Field'!$F$92="Drained"),BI9,IF(AND('[1]Multi-Field'!$E$92=[1]Lists!BF9,'[1]Multi-Field'!$F$92="undrained"),BH9,""))</f>
        <v/>
      </c>
      <c r="EW9" s="409" t="str">
        <f>IF(AND('[1]Multi-Field'!$E$93=[1]Lists!BF9,'[1]Multi-Field'!$F$93="Drained"),BI9,IF(AND('[1]Multi-Field'!$E$93=[1]Lists!BF9,'[1]Multi-Field'!$F$93="undrained"),BH9,""))</f>
        <v/>
      </c>
      <c r="EX9" s="409" t="str">
        <f>IF(AND('[1]Multi-Field'!$E$94=[1]Lists!BF9,'[1]Multi-Field'!$F$94="Drained"),BI9,IF(AND('[1]Multi-Field'!$E$94=[1]Lists!BF9,'[1]Multi-Field'!$F$94="undrained"),BH9,""))</f>
        <v/>
      </c>
      <c r="EY9" s="409" t="str">
        <f>IF(AND('[1]Multi-Field'!$E$95=[1]Lists!BF9,'[1]Multi-Field'!$F$95="Drained"),BI9,IF(AND('[1]Multi-Field'!$E$95=[1]Lists!BF9,'[1]Multi-Field'!$F$95="undrained"),BH9,""))</f>
        <v/>
      </c>
      <c r="EZ9" s="409" t="str">
        <f>IF(AND('[1]Multi-Field'!$E$96=[1]Lists!BF9,'[1]Multi-Field'!$F$96="Drained"),BI9,IF(AND('[1]Multi-Field'!$E$96=[1]Lists!BF9,'[1]Multi-Field'!$F$96="undrained"),BH9,""))</f>
        <v/>
      </c>
      <c r="FA9" s="409" t="str">
        <f>IF(AND('[1]Multi-Field'!$E$97=[1]Lists!BF9,'[1]Multi-Field'!$F$97="Drained"),BI9,IF(AND('[1]Multi-Field'!$E$97=[1]Lists!BF9,'[1]Multi-Field'!$F$97="undrained"),BH9,""))</f>
        <v/>
      </c>
      <c r="FB9" s="409" t="str">
        <f>IF(AND('[1]Multi-Field'!$E$98=[1]Lists!BF9,'[1]Multi-Field'!$F$98="Drained"),BI9,IF(AND('[1]Multi-Field'!$E$98=[1]Lists!BF9,'[1]Multi-Field'!$F$98="undrained"),BH9,""))</f>
        <v/>
      </c>
      <c r="FC9" s="409" t="str">
        <f>IF(AND('[1]Multi-Field'!$E$99=[1]Lists!BF9,'[1]Multi-Field'!$F$99="Drained"),BI9,IF(AND('[1]Multi-Field'!$E$99=[1]Lists!BF9,'[1]Multi-Field'!$F$99="undrained"),BH9,""))</f>
        <v/>
      </c>
      <c r="FD9" s="409" t="str">
        <f>IF(AND('[1]Multi-Field'!$E$100=[1]Lists!BF9,'[1]Multi-Field'!$F$100="Drained"),BI9,IF(AND('[1]Multi-Field'!$E$100=[1]Lists!BF9,'[1]Multi-Field'!$F$100="undrained"),BH9,""))</f>
        <v/>
      </c>
      <c r="FE9" s="409" t="str">
        <f>IF(AND('[1]Multi-Field'!$E$101=[1]Lists!BF9,'[1]Multi-Field'!$F$101="Drained"),BI9,IF(AND('[1]Multi-Field'!$E$101=[1]Lists!BF9,'[1]Multi-Field'!$F$101="undrained"),BH9,""))</f>
        <v/>
      </c>
      <c r="FF9" s="409" t="str">
        <f>IF(AND('[1]Multi-Field'!$E$102=[1]Lists!BF9,'[1]Multi-Field'!$F$102="Drained"),BI9,IF(AND('[1]Multi-Field'!$E$102=[1]Lists!BF9,'[1]Multi-Field'!$F$102="undrained"),BH9,""))</f>
        <v/>
      </c>
      <c r="FG9" s="409" t="str">
        <f>IF(AND('[1]Multi-Field'!$E$103=[1]Lists!BF9,'[1]Multi-Field'!$F$103="Drained"),BI9,IF(AND('[1]Multi-Field'!$E$103=[1]Lists!BF9,'[1]Multi-Field'!$F$103="undrained"),BH9,""))</f>
        <v/>
      </c>
      <c r="FH9" s="409" t="str">
        <f>IF(AND('[1]Multi-Field'!$E$104=[1]Lists!BF9,'[1]Multi-Field'!$F$104="Drained"),BI9,IF(AND('[1]Multi-Field'!$E$104=[1]Lists!BF9,'[1]Multi-Field'!$F$104="undrained"),BH9,""))</f>
        <v/>
      </c>
      <c r="FI9" s="409" t="str">
        <f>IF(AND('[1]Multi-Field'!$E$105=[1]Lists!BF9,'[1]Multi-Field'!$F$105="Drained"),BI9,IF(AND('[1]Multi-Field'!$E$105=[1]Lists!BF9,'[1]Multi-Field'!$F$105="undrained"),BH9,""))</f>
        <v/>
      </c>
      <c r="FJ9" s="409" t="str">
        <f>IF(AND('[1]Multi-Field'!$E$106=[1]Lists!BF9,'[1]Multi-Field'!$F$106="Drained"),BI9,IF(AND('[1]Multi-Field'!$E$106=[1]Lists!BF9,'[1]Multi-Field'!$F$106="undrained"),BH9,""))</f>
        <v/>
      </c>
      <c r="FK9" s="409" t="str">
        <f>IF(AND('[1]Multi-Field'!$E$107=[1]Lists!BF9,'[1]Multi-Field'!$F$107="Drained"),BI9,IF(AND('[1]Multi-Field'!$E$107=[1]Lists!BF9,'[1]Multi-Field'!$F$107="undrained"),BH9,""))</f>
        <v/>
      </c>
      <c r="FL9" s="409" t="str">
        <f>IF(AND('[1]Multi-Field'!$E$108=[1]Lists!BF9,'[1]Multi-Field'!$F$108="Drained"),BI9,IF(AND('[1]Multi-Field'!$E$108=[1]Lists!BF9,'[1]Multi-Field'!$F$108="undrained"),BH9,""))</f>
        <v/>
      </c>
      <c r="FM9" s="409" t="str">
        <f>IF(AND('[1]Multi-Field'!$E$109=[1]Lists!BF9,'[1]Multi-Field'!$F$109="Drained"),BI9,IF(AND('[1]Multi-Field'!$E$109=[1]Lists!BF9,'[1]Multi-Field'!$F$109="undrained"),BH9,""))</f>
        <v/>
      </c>
      <c r="FN9" s="409" t="str">
        <f>IF(AND('[1]Multi-Field'!$E$110=[1]Lists!BF9,'[1]Multi-Field'!$F$110="Drained"),BI9,IF(AND('[1]Multi-Field'!$E$110=[1]Lists!BF9,'[1]Multi-Field'!$F$110="undrained"),BH9,""))</f>
        <v/>
      </c>
      <c r="FO9" s="409" t="str">
        <f>IF(AND('[1]Multi-Field'!$E$111=[1]Lists!BF9,'[1]Multi-Field'!$F$111="Drained"),BI9,IF(AND('[1]Multi-Field'!$E$111=[1]Lists!BF9,'[1]Multi-Field'!$F$111="undrained"),BH9,""))</f>
        <v/>
      </c>
      <c r="FP9" s="409" t="str">
        <f>IF(AND('[1]Multi-Field'!$E$112=[1]Lists!BF9,'[1]Multi-Field'!$F$112="Drained"),BI9,IF(AND('[1]Multi-Field'!$E$112=[1]Lists!BF9,'[1]Multi-Field'!$F$112="undrained"),BH9,""))</f>
        <v/>
      </c>
      <c r="FQ9" s="409" t="str">
        <f>IF(AND('[1]Multi-Field'!$E$113=[1]Lists!BF9,'[1]Multi-Field'!$F$113="Drained"),BI9,IF(AND('[1]Multi-Field'!$E$113=[1]Lists!BF9,'[1]Multi-Field'!$F$113="undrained"),BH9,""))</f>
        <v/>
      </c>
      <c r="FR9" s="409" t="str">
        <f>IF(AND('[1]Multi-Field'!$E$114=[1]Lists!BF9,'[1]Multi-Field'!$F$114="Drained"),BI9,IF(AND('[1]Multi-Field'!$E$114=[1]Lists!BF9,'[1]Multi-Field'!$F$114="undrained"),BH9,""))</f>
        <v/>
      </c>
      <c r="FS9" s="409" t="str">
        <f>IF(AND('[1]Multi-Field'!$E$115=[1]Lists!BF9,'[1]Multi-Field'!$F$115="Drained"),BI9,IF(AND('[1]Multi-Field'!$E$115=[1]Lists!BF9,'[1]Multi-Field'!$F$115="undrained"),BH9,""))</f>
        <v/>
      </c>
      <c r="FT9" s="409" t="str">
        <f>IF(AND('[1]Multi-Field'!$E$116=[1]Lists!BF9,'[1]Multi-Field'!$F$116="Drained"),BI9,IF(AND('[1]Multi-Field'!$E$116=[1]Lists!BF9,'[1]Multi-Field'!$F$116="undrained"),BH9,""))</f>
        <v/>
      </c>
      <c r="FU9" s="409" t="str">
        <f>IF(AND('[1]Multi-Field'!$E$117=[1]Lists!BF9,'[1]Multi-Field'!$F$117="Drained"),BI9,IF(AND('[1]Multi-Field'!$E$117=[1]Lists!BF9,'[1]Multi-Field'!$F$117="undrained"),BH9,""))</f>
        <v/>
      </c>
      <c r="FV9" s="409" t="str">
        <f>IF(AND('[1]Multi-Field'!$E$118=[1]Lists!BF9,'[1]Multi-Field'!$F$118="Drained"),BI9,IF(AND('[1]Multi-Field'!$E$118=[1]Lists!BF9,'[1]Multi-Field'!$F$118="undrained"),BH9,""))</f>
        <v/>
      </c>
      <c r="FW9" s="409" t="str">
        <f>IF(AND('[1]Multi-Field'!$E$119=[1]Lists!BF9,'[1]Multi-Field'!$F$119="Drained"),BI9,IF(AND('[1]Multi-Field'!$E$119=[1]Lists!BF9,'[1]Multi-Field'!$F$119="undrained"),BH9,""))</f>
        <v/>
      </c>
      <c r="FX9" s="409" t="str">
        <f>IF(AND('[1]Multi-Field'!$E$120=[1]Lists!BF9,'[1]Multi-Field'!$F$120="Drained"),BI9,IF(AND('[1]Multi-Field'!$E$120=[1]Lists!BF9,'[1]Multi-Field'!$F$120="undrained"),BH9,""))</f>
        <v/>
      </c>
      <c r="FZ9" t="s">
        <v>794</v>
      </c>
      <c r="GC9" s="4" t="str">
        <f>'[1]Multi-Field'!B7</f>
        <v>Above Knoll</v>
      </c>
      <c r="GD9" s="73" t="str">
        <f>IF(OR('[1]Multi-Field'!Q7=$FZ$43,'[1]Multi-Field'!Q7=$FZ$44),'[1]Multi-Field'!BS7,"")</f>
        <v/>
      </c>
      <c r="GE9" s="4" t="str">
        <f>IF(AND(OR('[1]Multi-Field'!Q7=$FZ$86,'[1]Multi-Field'!Q7=$FZ$94,'[1]Multi-Field'!Q7=$FZ$87,'[1]Multi-Field'!Q7=[1]Lists!$FZ$93,'[1]Multi-Field'!Q7=$FZ$59),'[1]Multi-Field'!BS7&gt;50),'[1]Multi-Field'!BS7*0.8,IF(AND(OR('[1]Multi-Field'!Q7=$FZ$86,'[1]Multi-Field'!Q7=$FZ$94,'[1]Multi-Field'!Q7=$FZ$87,'[1]Multi-Field'!Q7=[1]Lists!$FZ$93,'[1]Multi-Field'!Q7=[1]Lists!$FZ$59),'[1]Multi-Field'!BS7&lt;50),'[1]Multi-Field'!BS7,""))</f>
        <v/>
      </c>
      <c r="GF9" s="4">
        <f>IF(OR('[1]Multi-Field'!Q7=[1]Lists!$FZ$7,'[1]Multi-Field'!Q7=[1]Lists!$FZ$5,'[1]Multi-Field'!Q7=[1]Lists!$FZ$24,'[1]Multi-Field'!Q7=[1]Lists!$FZ$10,'[1]Multi-Field'!Q7=[1]Lists!$FZ$8, '[1]Multi-Field'!Q7=[1]Lists!$FZ$25, '[1]Multi-Field'!Q7=[1]Lists!$FZ$23, '[1]Multi-Field'!Q7= [1]Lists!$FZ$47, '[1]Multi-Field'!Q7=[1]Lists!$FZ$49, '[1]Multi-Field'!Q7=[1]Lists!$FZ$48,'[1]Multi-Field'!Q7=[1]Lists!$FZ$3, '[1]Multi-Field'!Q7=[1]Lists!$FZ$14,'[1]Multi-Field'!Q7=[1]Lists!$FZ$36, '[1]Multi-Field'!Q7=[1]Lists!$FZ$41,'[1]Multi-Field'!Q7=[1]Lists!$FZ$42),0,"")</f>
        <v>0</v>
      </c>
      <c r="GG9" s="4" t="str">
        <f>IF(OR('[1]Multi-Field'!Q7=[1]Lists!$FZ$6,'[1]Multi-Field'!Q7=[1]Lists!$FZ$4, '[1]Multi-Field'!Q36=[1]Lists!$FZ$11, '[1]Multi-Field'!Q7=[1]Lists!$FZ$1),100*IF('[1]Multi-Field'!U7=onepercent,0.75,IF('[1]Multi-Field'!U7=onetotwentyfivepercent,0.4,IF(OR('[1]Multi-Field'!U7=twentysixtofiftypercent,'[1]Multi-Field'!U7=greaterthanfiftypercent),0,""))),"")</f>
        <v/>
      </c>
      <c r="GH9" s="4" t="str">
        <f>IF(OR('[1]Multi-Field'!Q7=[1]Lists!$FZ$53,'[1]Multi-Field'!Q7=[1]Lists!$FZ$55), 50,IF('[1]Multi-Field'!Q7=[1]Lists!$FZ$54,225,IF('[1]Multi-Field'!Q7=[1]Lists!$FZ$56,75,"")))</f>
        <v/>
      </c>
      <c r="GI9" s="4" t="e">
        <f>#VALUE!</f>
        <v>#VALUE!</v>
      </c>
      <c r="GJ9" s="4" t="e">
        <f>#VALUE!</f>
        <v>#VALUE!</v>
      </c>
      <c r="GK9" s="4" t="str">
        <f>IF('[1]Multi-Field'!Q7=[1]Lists!$FZ$95,'[1]Multi-Field'!BS7*0.66,"")</f>
        <v/>
      </c>
      <c r="GM9" s="4" t="str">
        <f>IF(OR('[1]Multi-Field'!Q7=[1]Lists!$FZ$26,'[1]Multi-Field'!Q7=[1]Lists!$FZ$84),20,"")</f>
        <v/>
      </c>
      <c r="GN9" s="4" t="str">
        <f>IF(OR('[1]Multi-Field'!Q7=[1]Lists!$FZ$88,'[1]Multi-Field'!Q7=[1]Lists!$FZ$57),0,"")</f>
        <v/>
      </c>
      <c r="GO9" s="4" t="str">
        <f>IF(OR('[1]Multi-Field'!Q7=[1]Lists!$FZ$69,'[1]Multi-Field'!Q7=[1]Lists!$FZ$71,'[1]Multi-Field'!Q7=[1]Lists!$FZ$105),50,"")</f>
        <v/>
      </c>
      <c r="GP9" s="4" t="str">
        <f>IF(OR('[1]Multi-Field'!Q7=[1]Lists!$FZ$75,'[1]Multi-Field'!Q7=[1]Lists!$FZ$70),75,"")</f>
        <v/>
      </c>
      <c r="GQ9" s="4" t="str">
        <f>IF('[1]Multi-Field'!Q7=[1]Lists!$FZ$72,150,"")</f>
        <v/>
      </c>
      <c r="GR9" s="4" t="str">
        <f>IF(OR('[1]Multi-Field'!Q7=[1]Lists!$FZ$74,'[1]Multi-Field'!Q7=[1]Lists!$FZ$73),40,"")</f>
        <v/>
      </c>
      <c r="GS9" s="4" t="str">
        <f>IF('[1]Multi-Field'!Q7=[1]Lists!$FZ$99,80,"")</f>
        <v/>
      </c>
      <c r="GT9" s="4" t="str">
        <f>IF('[1]Multi-Field'!Q7=[1]Lists!$FZ$106,70,"")</f>
        <v/>
      </c>
      <c r="GU9" s="4" t="e">
        <f t="shared" si="4"/>
        <v>#VALUE!</v>
      </c>
    </row>
    <row r="10" spans="1:203" ht="13.5" customHeight="1">
      <c r="A10" s="7" t="s">
        <v>97</v>
      </c>
      <c r="B10" t="s">
        <v>734</v>
      </c>
      <c r="C10" s="7"/>
      <c r="D10" s="8">
        <v>50</v>
      </c>
      <c r="E10" s="8">
        <f t="shared" si="0"/>
        <v>53</v>
      </c>
      <c r="F10" s="8">
        <f t="shared" si="1"/>
        <v>57</v>
      </c>
      <c r="G10" s="8">
        <v>60</v>
      </c>
      <c r="H10" s="8">
        <v>65</v>
      </c>
      <c r="I10" s="8">
        <f t="shared" si="5"/>
        <v>70</v>
      </c>
      <c r="J10" s="8">
        <f t="shared" si="6"/>
        <v>75</v>
      </c>
      <c r="K10" s="8">
        <v>80</v>
      </c>
      <c r="L10" s="8">
        <v>65</v>
      </c>
      <c r="M10" s="8">
        <f t="shared" si="2"/>
        <v>73</v>
      </c>
      <c r="N10" s="8">
        <f t="shared" si="3"/>
        <v>82</v>
      </c>
      <c r="O10" s="8">
        <v>90</v>
      </c>
      <c r="Q10" s="82" t="s">
        <v>902</v>
      </c>
      <c r="R10" s="89"/>
      <c r="S10" s="89"/>
      <c r="T10" s="90"/>
      <c r="U10" s="4" t="s">
        <v>28</v>
      </c>
      <c r="V10" s="4" t="s">
        <v>44</v>
      </c>
      <c r="AC10" t="s">
        <v>796</v>
      </c>
      <c r="AI10" s="384" t="str">
        <f>'[1]Multi-Field'!B6</f>
        <v xml:space="preserve">Across From Polly's </v>
      </c>
      <c r="AJ10" s="385" t="e">
        <f>#VALUE!</f>
        <v>#VALUE!</v>
      </c>
      <c r="AK10" s="385" t="e">
        <f>#VALUE!</f>
        <v>#VALUE!</v>
      </c>
      <c r="AL10" s="385" t="e">
        <f>IF(AK10="","",IF('[1]Multi-Field'!AU6=20,10,IF(AK10-30&lt;0,0,AK10-30)))</f>
        <v>#VALUE!</v>
      </c>
      <c r="AM10" s="385" t="e">
        <f>#VALUE!</f>
        <v>#VALUE!</v>
      </c>
      <c r="AN10" s="385" t="e">
        <f t="shared" si="7"/>
        <v>#VALUE!</v>
      </c>
      <c r="AO10" s="385" t="e">
        <f>#VALUE!</f>
        <v>#VALUE!</v>
      </c>
      <c r="AP10" s="385" t="e">
        <f>#VALUE!</f>
        <v>#VALUE!</v>
      </c>
      <c r="AQ10" s="385" t="e">
        <f>#VALUE!</f>
        <v>#VALUE!</v>
      </c>
      <c r="AR10" s="385" t="e">
        <f>#VALUE!</f>
        <v>#VALUE!</v>
      </c>
      <c r="AS10" s="385" t="e">
        <f>IF(AR10="","",IF('[1]Multi-Field'!AU6&gt;9,0,AR10-15))</f>
        <v>#VALUE!</v>
      </c>
      <c r="AT10" s="385" t="e">
        <f>#VALUE!</f>
        <v>#VALUE!</v>
      </c>
      <c r="AU10" s="385" t="e">
        <f>#VALUE!</f>
        <v>#VALUE!</v>
      </c>
      <c r="AV10" s="385" t="e">
        <f>IF(AU10="","",IF('[1]Multi-Field'!AU6=9&gt;9,0,AU10-35))</f>
        <v>#VALUE!</v>
      </c>
      <c r="AW10" s="385" t="e">
        <f>#VALUE!</f>
        <v>#VALUE!</v>
      </c>
      <c r="AX10" s="385" t="e">
        <f t="shared" si="8"/>
        <v>#VALUE!</v>
      </c>
      <c r="AY10" s="385">
        <f>IF('[1]Multi-Field'!AU6="","",IF('[1]Multi-Field'!AU6&lt;1,100,IF('[1]Multi-Field'!AU6=1,75,IF('[1]Multi-Field'!AU6=2,50,IF('[1]Multi-Field'!AU6=3,25,IF('[1]Multi-Field'!AU6&gt;3,0,""))))))</f>
        <v>0</v>
      </c>
      <c r="AZ10" s="385">
        <f t="shared" si="9"/>
        <v>0</v>
      </c>
      <c r="BA10" s="385" t="e">
        <f>#VALUE!</f>
        <v>#VALUE!</v>
      </c>
      <c r="BB10" s="385" t="e">
        <f>IF(BA10="","",IF(AND('[1]Multi-Field'!AU6&lt;40,'[1]Multi-Field'!AU6&gt;9),40,IF('[1]Multi-Field'!AU6&gt;39,0,BA10+5)))</f>
        <v>#VALUE!</v>
      </c>
      <c r="BC10" s="386" t="e">
        <f t="shared" si="10"/>
        <v>#VALUE!</v>
      </c>
      <c r="BD10" s="281">
        <v>0.23</v>
      </c>
      <c r="BE10" s="281">
        <v>0.53</v>
      </c>
      <c r="BF10" s="411" t="s">
        <v>1178</v>
      </c>
      <c r="BG10" s="412">
        <v>3</v>
      </c>
      <c r="BH10" s="412">
        <v>2</v>
      </c>
      <c r="BI10" s="412">
        <v>3.5</v>
      </c>
      <c r="BJ10" s="409" t="e">
        <f>IF(AND('[1]Single Field'!#REF!=[1]Lists!BF10,'[1]Single Field'!#REF!="Drained"),"x",IF(AND('[1]Single Field'!#REF!=[1]Lists!BF10,'[1]Single Field'!#REF!="Undrained"),O,""))</f>
        <v>#REF!</v>
      </c>
      <c r="BK10" s="409" t="str">
        <f>IF(AND('[1]Multi-Field'!$E$3=[1]Lists!BF10,'[1]Multi-Field'!$F$3="Drained"),BI10,IF(AND('[1]Multi-Field'!$E$3=BF10,'[1]Multi-Field'!$F$3="undrained"),BH10,""))</f>
        <v/>
      </c>
      <c r="BL10" s="409" t="str">
        <f>IF(AND('[1]Multi-Field'!$E$4=BF10,'[1]Multi-Field'!$F$4="Drained"),BI10,IF(AND('[1]Multi-Field'!$E$4=BF10,'[1]Multi-Field'!$F$4="undrained"),BH10,""))</f>
        <v/>
      </c>
      <c r="BM10" s="409" t="str">
        <f>IF(AND('[1]Multi-Field'!$E$5=BF10,'[1]Multi-Field'!$F$5="Drained"),BI10,IF(AND('[1]Multi-Field'!$E$5=BF10,'[1]Multi-Field'!$F$5="undrained"),BH10,""))</f>
        <v/>
      </c>
      <c r="BN10" s="409" t="str">
        <f>IF(AND('[1]Multi-Field'!$E$6=BF10,'[1]Multi-Field'!$F$6="Drained"),BI10,IF(AND('[1]Multi-Field'!$E$6=BF10,'[1]Multi-Field'!$F$6="undrained"),BH10,""))</f>
        <v/>
      </c>
      <c r="BO10" s="409" t="str">
        <f>IF(AND('[1]Multi-Field'!$E$7=BF10,'[1]Multi-Field'!$F$7="Drained"),BI10,IF(AND('[1]Multi-Field'!$E$7=BF10,'[1]Multi-Field'!$F$7="undrained"),BH10,""))</f>
        <v/>
      </c>
      <c r="BP10" s="409" t="str">
        <f>IF(AND('[1]Multi-Field'!$E$8=BF10,'[1]Multi-Field'!$F$8="Drained"),BI10,IF(AND('[1]Multi-Field'!$E$8=BF10,'[1]Multi-Field'!$F$8="undrained"),BH10,""))</f>
        <v/>
      </c>
      <c r="BQ10" s="409" t="str">
        <f>IF(AND('[1]Multi-Field'!$E$9=BF10,'[1]Multi-Field'!$F$9="Drained"),BI10,IF(AND('[1]Multi-Field'!$E$9=BF10,'[1]Multi-Field'!$F$9="undrained"),BH10,""))</f>
        <v/>
      </c>
      <c r="BR10" s="409" t="str">
        <f>IF(AND('[1]Multi-Field'!$E$10=BF10,'[1]Multi-Field'!$F$10="Drained"),BI10,IF(AND('[1]Multi-Field'!$E$10=BF10,'[1]Multi-Field'!$F$10="undrained"),BH10,""))</f>
        <v/>
      </c>
      <c r="BS10" s="409">
        <f>IF(AND('[1]Multi-Field'!$E$11=BF10,'[1]Multi-Field'!$F$11="Drained"),BI10,IF(AND('[1]Multi-Field'!$E$11=BF10,'[1]Multi-Field'!$F$11="undrained"),BH10,""))</f>
        <v>3.5</v>
      </c>
      <c r="BT10" s="409" t="str">
        <f>IF(AND('[1]Multi-Field'!$E$12=BF10,'[1]Multi-Field'!$F$12="Drained"),BI10,IF(AND('[1]Multi-Field'!$E$12=BF10,'[1]Multi-Field'!$F$12="undrained"),BH10,""))</f>
        <v/>
      </c>
      <c r="BU10" s="409" t="str">
        <f>IF(AND('[1]Multi-Field'!$E$13=BF10,'[1]Multi-Field'!$F$13="Drained"),BI10,IF(AND('[1]Multi-Field'!$E$3=BF10,'[1]Multi-Field'!$F$13="undrained"),BH10,""))</f>
        <v/>
      </c>
      <c r="BV10" s="409" t="str">
        <f>IF(AND('[1]Multi-Field'!$E$14=BF10,'[1]Multi-Field'!$F$14="Drained"),BI10,IF(AND('[1]Multi-Field'!$E$14=BF10,'[1]Multi-Field'!$F$14="undrained"),BH10,""))</f>
        <v/>
      </c>
      <c r="BW10" s="409" t="str">
        <f>IF(AND('[1]Multi-Field'!$E$15=BF10,'[1]Multi-Field'!$F$15="Drained"),BI10,IF(AND('[1]Multi-Field'!$E$15=BF10,'[1]Multi-Field'!$F$15="undrained"),BH10,""))</f>
        <v/>
      </c>
      <c r="BX10" s="409" t="str">
        <f>IF(AND('[1]Multi-Field'!$E$16=[1]Lists!BF10,'[1]Multi-Field'!$F$16="Drained"),BI10,IF(AND('[1]Multi-Field'!$E$16=[1]Lists!BF10,'[1]Multi-Field'!$F$16="undrained"),BH10,""))</f>
        <v/>
      </c>
      <c r="BY10" s="409" t="str">
        <f>IF(AND('[1]Multi-Field'!$E$17=[1]Lists!BF10,'[1]Multi-Field'!$F$17="Drained"),BI10,IF(AND('[1]Multi-Field'!$E$17=[1]Lists!BF10,'[1]Multi-Field'!$F$17="undrained"),BH10,""))</f>
        <v/>
      </c>
      <c r="BZ10" s="409" t="str">
        <f>IF(AND('[1]Multi-Field'!$E$18=[1]Lists!BF10,'[1]Multi-Field'!$F$18="Drained"),BI10,IF(AND('[1]Multi-Field'!$E$18=[1]Lists!BF10,'[1]Multi-Field'!$F$18="undrained"),BH10,""))</f>
        <v/>
      </c>
      <c r="CA10" s="409" t="str">
        <f>IF(AND('[1]Multi-Field'!$E$19=[1]Lists!BF10,'[1]Multi-Field'!$F$19="Drained"),BI10,IF(AND('[1]Multi-Field'!$E$19=[1]Lists!BF10,'[1]Multi-Field'!$F$19="undrained"),BH10,""))</f>
        <v/>
      </c>
      <c r="CB10" s="409" t="str">
        <f>IF(AND('[1]Multi-Field'!$E$20=[1]Lists!BF10,'[1]Multi-Field'!$F$20="Drained"),BI10,IF(AND('[1]Multi-Field'!$E$20=[1]Lists!BF10,'[1]Multi-Field'!$F$20="undrained"),BH10,""))</f>
        <v/>
      </c>
      <c r="CC10" s="409" t="str">
        <f>IF(AND('[1]Multi-Field'!$E$21=[1]Lists!BF10,'[1]Multi-Field'!$F$21="Drained"),BI10,IF(AND('[1]Multi-Field'!$E$21=[1]Lists!BF10,'[1]Multi-Field'!$F$21="undrained"),BH10,""))</f>
        <v/>
      </c>
      <c r="CD10" s="409" t="str">
        <f>IF(AND('[1]Multi-Field'!$E$22=[1]Lists!BF10,'[1]Multi-Field'!$F$22="Drained"),BI10,IF(AND('[1]Multi-Field'!$E$22=[1]Lists!BF10,'[1]Multi-Field'!$F$22="undrained"),BH10,""))</f>
        <v/>
      </c>
      <c r="CE10" s="409" t="str">
        <f>IF(AND('[1]Multi-Field'!$E$23=[1]Lists!BF10,'[1]Multi-Field'!$F$23="Drained"),BI10,IF(AND('[1]Multi-Field'!$E$23=[1]Lists!BF10,'[1]Multi-Field'!$F$23="undrained"),BH10,""))</f>
        <v/>
      </c>
      <c r="CF10" s="409" t="str">
        <f>IF(AND('[1]Multi-Field'!$E$24=[1]Lists!BF10,'[1]Multi-Field'!$F$24="Drained"),BI10,IF(AND('[1]Multi-Field'!$E$24=[1]Lists!BF10,'[1]Multi-Field'!$F$24="undrained"),BH10,""))</f>
        <v/>
      </c>
      <c r="CG10" s="409" t="str">
        <f>IF(AND('[1]Multi-Field'!$E$25=[1]Lists!BF10,'[1]Multi-Field'!$F$25="Drained"),BI10,IF(AND('[1]Multi-Field'!$E$25=[1]Lists!BF10,'[1]Multi-Field'!$F$25="undrained"),BH10,""))</f>
        <v/>
      </c>
      <c r="CH10" s="409" t="str">
        <f>IF(AND('[1]Multi-Field'!$E$26=[1]Lists!BF10,'[1]Multi-Field'!$F$26="Drained"),BI10,IF(AND('[1]Multi-Field'!$E$26=[1]Lists!BF10,'[1]Multi-Field'!$F$26="undrained"),BH10,""))</f>
        <v/>
      </c>
      <c r="CI10" s="409" t="str">
        <f>IF(AND('[1]Multi-Field'!$E$27=[1]Lists!BF10,'[1]Multi-Field'!$F$27="Drained"),BI10,IF(AND('[1]Multi-Field'!$E$27=[1]Lists!BF10,'[1]Multi-Field'!$F$27="undrained"),BH10,""))</f>
        <v/>
      </c>
      <c r="CJ10" s="409" t="str">
        <f>IF(AND('[1]Multi-Field'!$E$28=[1]Lists!BF10,'[1]Multi-Field'!$F$28="Drained"),BI10,IF(AND('[1]Multi-Field'!$E$28=[1]Lists!BF10,'[1]Multi-Field'!$F$28="undrained"),BH10,""))</f>
        <v/>
      </c>
      <c r="CK10" s="409" t="str">
        <f>IF(AND('[1]Multi-Field'!$E$29=[1]Lists!BF10,'[1]Multi-Field'!$F$29="Drained"),BI10,IF(AND('[1]Multi-Field'!$E$29=[1]Lists!BF10,'[1]Multi-Field'!$F$29="undrained"),BH10,""))</f>
        <v/>
      </c>
      <c r="CL10" s="409" t="str">
        <f>IF(AND('[1]Multi-Field'!$E$30=[1]Lists!BF10,'[1]Multi-Field'!$F$30="Drained"),BI10,IF(AND('[1]Multi-Field'!$E$30=[1]Lists!BF10,'[1]Multi-Field'!$F$30="undrained"),BH10,""))</f>
        <v/>
      </c>
      <c r="CM10" s="409" t="str">
        <f>IF(AND('[1]Multi-Field'!$E$31=[1]Lists!BF10,'[1]Multi-Field'!$F$31="Drained"),BI10,IF(AND('[1]Multi-Field'!$E$31=[1]Lists!BF10,'[1]Multi-Field'!$F$31="undrained"),BH10,""))</f>
        <v/>
      </c>
      <c r="CN10" s="409" t="str">
        <f>IF(AND('[1]Multi-Field'!$E$32=[1]Lists!BF10,'[1]Multi-Field'!$F$32="Drained"),BI10,IF(AND('[1]Multi-Field'!$E$32=[1]Lists!BF10,'[1]Multi-Field'!$F$32="undrained"),BH10,""))</f>
        <v/>
      </c>
      <c r="CO10" s="409" t="str">
        <f>IF(AND('[1]Multi-Field'!$E$33=[1]Lists!BF10,'[1]Multi-Field'!$F$33="Drained"),BI10,IF(AND('[1]Multi-Field'!$E$33=[1]Lists!BF10,'[1]Multi-Field'!$F$33="undrained"),BH10,""))</f>
        <v/>
      </c>
      <c r="CP10" s="409" t="str">
        <f>IF(AND('[1]Multi-Field'!$E$34=[1]Lists!BF10,'[1]Multi-Field'!$F$34="Drained"),BI10,IF(AND('[1]Multi-Field'!$E$34=[1]Lists!BF10,'[1]Multi-Field'!$F$34="undrained"),BH10,""))</f>
        <v/>
      </c>
      <c r="CQ10" s="409" t="str">
        <f>IF(AND('[1]Multi-Field'!$E$35=[1]Lists!BF10,'[1]Multi-Field'!$F$35="Drained"),BI10,IF(AND('[1]Multi-Field'!$E$35=[1]Lists!BF10,'[1]Multi-Field'!$F$35="undrained"),BH10,""))</f>
        <v/>
      </c>
      <c r="CR10" s="409" t="str">
        <f>IF(AND('[1]Multi-Field'!$E$36=[1]Lists!BF10,'[1]Multi-Field'!$F$36="Drained"),BI10,IF(AND('[1]Multi-Field'!$E$36=[1]Lists!BF10,'[1]Multi-Field'!$F$36="undrained"),BH10,""))</f>
        <v/>
      </c>
      <c r="CS10" s="409" t="str">
        <f>IF(AND('[1]Multi-Field'!$E$37=[1]Lists!BF10,'[1]Multi-Field'!$F$37="Drained"),BI10,IF(AND('[1]Multi-Field'!$E$37=[1]Lists!BF10,'[1]Multi-Field'!$F$37="undrained"),BH10,""))</f>
        <v/>
      </c>
      <c r="CT10" s="409" t="str">
        <f>IF(AND('[1]Multi-Field'!$E$38=[1]Lists!BF10,'[1]Multi-Field'!$F$38="Drained"),BI10,IF(AND('[1]Multi-Field'!$E$38=[1]Lists!BF10,'[1]Multi-Field'!$F$38="undrained"),BH10,""))</f>
        <v/>
      </c>
      <c r="CU10" s="409" t="str">
        <f>IF(AND('[1]Multi-Field'!$E$39=[1]Lists!BF10,'[1]Multi-Field'!$F$39="Drained"),BI10,IF(AND('[1]Multi-Field'!$E$39=[1]Lists!BF10,'[1]Multi-Field'!$F$39="undrained"),BH10,""))</f>
        <v/>
      </c>
      <c r="CV10" s="409" t="str">
        <f>IF(AND('[1]Multi-Field'!$E$40=[1]Lists!BF10,'[1]Multi-Field'!$F$40="Drained"),BI10,IF(AND('[1]Multi-Field'!$E$40=[1]Lists!BF10,'[1]Multi-Field'!$F$40="undrained"),BH10,""))</f>
        <v/>
      </c>
      <c r="CW10" s="409" t="str">
        <f>IF(AND('[1]Multi-Field'!$E$41=[1]Lists!BF10,'[1]Multi-Field'!$F$40="Drained"),BI10,IF(AND('[1]Multi-Field'!$E$40=[1]Lists!BF10,'[1]Multi-Field'!$F$40="undrained"),BH10,""))</f>
        <v/>
      </c>
      <c r="CX10" s="409" t="str">
        <f>IF(AND('[1]Multi-Field'!$E$42=[1]Lists!BF10,'[1]Multi-Field'!$F$42="Drained"),BI10,IF(AND('[1]Multi-Field'!$E$42=[1]Lists!BF10,'[1]Multi-Field'!$F$42="undrained"),BH10,""))</f>
        <v/>
      </c>
      <c r="CY10" s="409" t="str">
        <f>IF(AND('[1]Multi-Field'!$E$43=[1]Lists!BF10,'[1]Multi-Field'!$F$43="Drained"),BI10,IF(AND('[1]Multi-Field'!$E$43=[1]Lists!BF10,'[1]Multi-Field'!$F$43="undrained"),BH10,""))</f>
        <v/>
      </c>
      <c r="CZ10" s="409" t="str">
        <f>IF(AND('[1]Multi-Field'!$E$44=[1]Lists!BF10,'[1]Multi-Field'!$F$44="Drained"),BI10,IF(AND('[1]Multi-Field'!$E$44=[1]Lists!BF10,'[1]Multi-Field'!$F$44="undrained"),BH10,""))</f>
        <v/>
      </c>
      <c r="DA10" s="409" t="str">
        <f>IF(AND('[1]Multi-Field'!$E$45=[1]Lists!BF10,'[1]Multi-Field'!$F$45="Drained"),BI10,IF(AND('[1]Multi-Field'!$E$45=[1]Lists!BF10,'[1]Multi-Field'!$F$45="undrained"),BH10,""))</f>
        <v/>
      </c>
      <c r="DB10" s="409" t="str">
        <f>IF(AND('[1]Multi-Field'!$E$46=[1]Lists!BF10,'[1]Multi-Field'!$F$46="Drained"),BI10,IF(AND('[1]Multi-Field'!$E$46=[1]Lists!BF10,'[1]Multi-Field'!$F$46="undrained"),BH10,""))</f>
        <v/>
      </c>
      <c r="DC10" s="409" t="str">
        <f>IF(AND('[1]Multi-Field'!$E$47=[1]Lists!BF10,'[1]Multi-Field'!$F$47="Drained"),BI10,IF(AND('[1]Multi-Field'!$E$47=[1]Lists!BF10,'[1]Multi-Field'!$F$47="undrained"),BH10,""))</f>
        <v/>
      </c>
      <c r="DD10" s="409" t="str">
        <f>IF(AND('[1]Multi-Field'!$E$48=[1]Lists!BF10,'[1]Multi-Field'!$F$48="Drained"),BI10,IF(AND('[1]Multi-Field'!$E$48=[1]Lists!BF10,'[1]Multi-Field'!$F$48="undrained"),BH10,""))</f>
        <v/>
      </c>
      <c r="DE10" s="409" t="str">
        <f>IF(AND('[1]Multi-Field'!$E$49=[1]Lists!BF10,'[1]Multi-Field'!$F$49="Drained"),BI10,IF(AND('[1]Multi-Field'!$E$49=[1]Lists!BF10,'[1]Multi-Field'!$F$9="undrained"),BH10,""))</f>
        <v/>
      </c>
      <c r="DF10" s="409" t="str">
        <f>IF(AND('[1]Multi-Field'!$E$50=[1]Lists!BF10,'[1]Multi-Field'!$F$50="Drained"),BI10,IF(AND('[1]Multi-Field'!$E$50=[1]Lists!BF10,'[1]Multi-Field'!$F$50="undrained"),BH10,""))</f>
        <v/>
      </c>
      <c r="DG10" s="409" t="str">
        <f>IF(AND('[1]Multi-Field'!$E$51=[1]Lists!BF10,'[1]Multi-Field'!$F$51="Drained"),BI10,IF(AND('[1]Multi-Field'!$E$51=[1]Lists!BF10,'[1]Multi-Field'!$F$51="undrained"),BH10,""))</f>
        <v/>
      </c>
      <c r="DH10" s="409" t="str">
        <f>IF(AND('[1]Multi-Field'!$E$52=[1]Lists!BF10,'[1]Multi-Field'!$F$52="Drained"),BI10,IF(AND('[1]Multi-Field'!$E$52=[1]Lists!BF10,'[1]Multi-Field'!$F$52="undrained"),BH10,""))</f>
        <v/>
      </c>
      <c r="DI10" s="409" t="str">
        <f>IF(AND('[1]Multi-Field'!$E$53=[1]Lists!BF10,'[1]Multi-Field'!$F$53="Drained"),BI10,IF(AND('[1]Multi-Field'!$E$53=[1]Lists!BF10,'[1]Multi-Field'!$F$53="undrained"),BH10,""))</f>
        <v/>
      </c>
      <c r="DJ10" s="409" t="str">
        <f>IF(AND('[1]Multi-Field'!$E$54=[1]Lists!BF10,'[1]Multi-Field'!$F$54="Drained"),BI10,IF(AND('[1]Multi-Field'!$E$54=[1]Lists!BF10,'[1]Multi-Field'!$F$54="undrained"),BH10,""))</f>
        <v/>
      </c>
      <c r="DK10" s="409" t="str">
        <f>IF(AND('[1]Multi-Field'!$E$55=[1]Lists!BF10,'[1]Multi-Field'!$F$55="Drained"),BI10,IF(AND('[1]Multi-Field'!$E$55=[1]Lists!BF10,'[1]Multi-Field'!$F$55="undrained"),BH10,""))</f>
        <v/>
      </c>
      <c r="DL10" s="409" t="str">
        <f>IF(AND('[1]Multi-Field'!$E$56=[1]Lists!BF10,'[1]Multi-Field'!$F$56="Drained"),BI10,IF(AND('[1]Multi-Field'!$E$56=[1]Lists!BF10,'[1]Multi-Field'!$F$56="undrained"),BH10,""))</f>
        <v/>
      </c>
      <c r="DM10" s="409" t="str">
        <f>IF(AND('[1]Multi-Field'!$E$57=[1]Lists!BF10,'[1]Multi-Field'!$F$57="Drained"),BI10,IF(AND('[1]Multi-Field'!$E$57=[1]Lists!BF10,'[1]Multi-Field'!$F$57="undrained"),BH10,""))</f>
        <v/>
      </c>
      <c r="DN10" s="409" t="str">
        <f>IF(AND('[1]Multi-Field'!$E$58=[1]Lists!BF10,'[1]Multi-Field'!$F$58="Drained"),BI10,IF(AND('[1]Multi-Field'!$E$58=[1]Lists!BF10,'[1]Multi-Field'!$F$58="undrained"),BH10,""))</f>
        <v/>
      </c>
      <c r="DO10" s="409" t="str">
        <f>IF(AND('[1]Multi-Field'!$E$59=[1]Lists!BF10,'[1]Multi-Field'!$F$59="Drained"),BI10,IF(AND('[1]Multi-Field'!$E$59=[1]Lists!BF10,'[1]Multi-Field'!$F$59="undrained"),BH10,""))</f>
        <v/>
      </c>
      <c r="DP10" s="409" t="str">
        <f>IF(AND('[1]Multi-Field'!$E$60=[1]Lists!BF10,'[1]Multi-Field'!$F$60="Drained"),BI10,IF(AND('[1]Multi-Field'!$E$60=[1]Lists!BF10,'[1]Multi-Field'!$F$60="undrained"),BH10,""))</f>
        <v/>
      </c>
      <c r="DQ10" s="409" t="str">
        <f>IF(AND('[1]Multi-Field'!$E$61=[1]Lists!BF10,'[1]Multi-Field'!$F$61="Drained"),BI10,IF(AND('[1]Multi-Field'!$E$61=[1]Lists!BF10,'[1]Multi-Field'!$F$61="undrained"),BH10,""))</f>
        <v/>
      </c>
      <c r="DR10" s="409" t="str">
        <f>IF(AND('[1]Multi-Field'!$E$62=[1]Lists!BF10,'[1]Multi-Field'!$F$62="Drained"),BI10,IF(AND('[1]Multi-Field'!$E$62=[1]Lists!BF10,'[1]Multi-Field'!$F$62="undrained"),BH10,""))</f>
        <v/>
      </c>
      <c r="DS10" s="409" t="str">
        <f>IF(AND('[1]Multi-Field'!$E$63=[1]Lists!BF10,'[1]Multi-Field'!$F$63="Drained"),BI10,IF(AND('[1]Multi-Field'!$E$63=[1]Lists!BF10,'[1]Multi-Field'!$F$63="undrained"),BH10,""))</f>
        <v/>
      </c>
      <c r="DT10" s="409" t="str">
        <f>IF(AND('[1]Multi-Field'!$E$64=[1]Lists!BF10,'[1]Multi-Field'!$F$64="Drained"),BI10,IF(AND('[1]Multi-Field'!$E$64=[1]Lists!BF10,'[1]Multi-Field'!$F$64="undrained"),BH10,""))</f>
        <v/>
      </c>
      <c r="DU10" s="409" t="str">
        <f>IF(AND('[1]Multi-Field'!$E$65=[1]Lists!BF10,'[1]Multi-Field'!$F$65="Drained"),BI10,IF(AND('[1]Multi-Field'!$E$65=[1]Lists!BF10,'[1]Multi-Field'!$F$65="undrained"),BH10,""))</f>
        <v/>
      </c>
      <c r="DV10" s="409" t="str">
        <f>IF(AND('[1]Multi-Field'!$E$66=[1]Lists!BF10,'[1]Multi-Field'!$F$66="Drained"),BI10,IF(AND('[1]Multi-Field'!$E$66=[1]Lists!BF10,'[1]Multi-Field'!$F$66="undrained"),BH10,""))</f>
        <v/>
      </c>
      <c r="DW10" s="409" t="str">
        <f>IF(AND('[1]Multi-Field'!$E$67=[1]Lists!BF10,'[1]Multi-Field'!$F$67="Drained"),BI10,IF(AND('[1]Multi-Field'!$E$67=[1]Lists!BF10,'[1]Multi-Field'!$F$67="undrained"),BH10,""))</f>
        <v/>
      </c>
      <c r="DX10" s="409" t="str">
        <f>IF(AND('[1]Multi-Field'!$E$68=[1]Lists!BF10,'[1]Multi-Field'!$F$68="Drained"),BI10,IF(AND('[1]Multi-Field'!$E$68=[1]Lists!BF10,'[1]Multi-Field'!$F$68="undrained"),BH10,""))</f>
        <v/>
      </c>
      <c r="DY10" s="409" t="str">
        <f>IF(AND('[1]Multi-Field'!$E$69=[1]Lists!BF10,'[1]Multi-Field'!$F$69="Drained"),BI10,IF(AND('[1]Multi-Field'!$E$69=[1]Lists!BF10,'[1]Multi-Field'!$F$69="undrained"),BH10,""))</f>
        <v/>
      </c>
      <c r="DZ10" s="409" t="str">
        <f>IF(AND('[1]Multi-Field'!$E$70=[1]Lists!BF10,'[1]Multi-Field'!$F$70="Drained"),BI10,IF(AND('[1]Multi-Field'!$E$70=[1]Lists!BF10,'[1]Multi-Field'!$F$70="undrained"),BH10,""))</f>
        <v/>
      </c>
      <c r="EA10" s="409" t="str">
        <f>IF(AND('[1]Multi-Field'!$E$71=[1]Lists!BF10,'[1]Multi-Field'!$F$71="Drained"),BI10,IF(AND('[1]Multi-Field'!$E$71=[1]Lists!BF10,'[1]Multi-Field'!$F$71="undrained"),BH10,""))</f>
        <v/>
      </c>
      <c r="EB10" s="409" t="str">
        <f>IF(AND('[1]Multi-Field'!$E$72=[1]Lists!BF10,'[1]Multi-Field'!$F$72="Drained"),BI10,IF(AND('[1]Multi-Field'!$E$72=[1]Lists!BF10,'[1]Multi-Field'!$F$72="undrained"),BH10,""))</f>
        <v/>
      </c>
      <c r="EC10" s="409" t="str">
        <f>IF(AND('[1]Multi-Field'!$E$73=[1]Lists!BF10,'[1]Multi-Field'!$F$73="Drained"),BI10,IF(AND('[1]Multi-Field'!$E$73=[1]Lists!BF10,'[1]Multi-Field'!$F$73="undrained"),BH10,""))</f>
        <v/>
      </c>
      <c r="ED10" s="409" t="str">
        <f>IF(AND('[1]Multi-Field'!$E$74=[1]Lists!BF10,'[1]Multi-Field'!$F$74="Drained"),BI10,IF(AND('[1]Multi-Field'!$E$74=[1]Lists!BF10,'[1]Multi-Field'!$F$74="undrained"),BH10,""))</f>
        <v/>
      </c>
      <c r="EE10" s="409" t="str">
        <f>IF(AND('[1]Multi-Field'!$E$75=[1]Lists!BF10,'[1]Multi-Field'!$F$75="Drained"),BI10,IF(AND('[1]Multi-Field'!$E$75=[1]Lists!BF10,'[1]Multi-Field'!$F$75="undrained"),BH10,""))</f>
        <v/>
      </c>
      <c r="EF10" s="409" t="str">
        <f>IF(AND('[1]Multi-Field'!$E$76=[1]Lists!BF10,'[1]Multi-Field'!$F$76="Drained"),BI10,IF(AND('[1]Multi-Field'!$E$76=[1]Lists!BF10,'[1]Multi-Field'!$F$6="undrained"),BH10,""))</f>
        <v/>
      </c>
      <c r="EG10" s="409" t="str">
        <f>IF(AND('[1]Multi-Field'!$E$77=[1]Lists!BF10,'[1]Multi-Field'!$F$77="Drained"),BI10,IF(AND('[1]Multi-Field'!$E$77=[1]Lists!BF10,'[1]Multi-Field'!$F$77="undrained"),BH10,""))</f>
        <v/>
      </c>
      <c r="EH10" s="409" t="str">
        <f>IF(AND('[1]Multi-Field'!$E$78=[1]Lists!BF10,'[1]Multi-Field'!$F$78="Drained"),BI10,IF(AND('[1]Multi-Field'!$E$78=[1]Lists!BF10,'[1]Multi-Field'!$F$78="undrained"),BH10,""))</f>
        <v/>
      </c>
      <c r="EI10" s="409" t="str">
        <f>IF(AND('[1]Multi-Field'!$E$79=[1]Lists!BF10,'[1]Multi-Field'!$F$79="Drained"),BI10,IF(AND('[1]Multi-Field'!$E$79=[1]Lists!BF10,'[1]Multi-Field'!$F$79="undrained"),BH10,""))</f>
        <v/>
      </c>
      <c r="EJ10" s="409" t="str">
        <f>IF(AND('[1]Multi-Field'!$E$80=[1]Lists!BF10,'[1]Multi-Field'!$F$80="Drained"),BI10,IF(AND('[1]Multi-Field'!$E$80=[1]Lists!BF10,'[1]Multi-Field'!$F$80="undrained"),BH10,""))</f>
        <v/>
      </c>
      <c r="EK10" s="409" t="str">
        <f>IF(AND('[1]Multi-Field'!$E$81=[1]Lists!BF10,'[1]Multi-Field'!$F$81="Drained"),BI10,IF(AND('[1]Multi-Field'!$E$81=[1]Lists!BF10,'[1]Multi-Field'!$F$81="undrained"),BH10,""))</f>
        <v/>
      </c>
      <c r="EL10" s="409" t="str">
        <f>IF(AND('[1]Multi-Field'!$E$82=[1]Lists!BF10,'[1]Multi-Field'!$F$82="Drained"),BI10,IF(AND('[1]Multi-Field'!$E$82=[1]Lists!BF10,'[1]Multi-Field'!$F$82="undrained"),BH10,""))</f>
        <v/>
      </c>
      <c r="EM10" s="409" t="str">
        <f>IF(AND('[1]Multi-Field'!$E$83=[1]Lists!BF10,'[1]Multi-Field'!$F$83="Drained"),BI10,IF(AND('[1]Multi-Field'!$E$83=[1]Lists!BF10,'[1]Multi-Field'!$F$83="undrained"),BH10,""))</f>
        <v/>
      </c>
      <c r="EN10" s="409" t="str">
        <f>IF(AND('[1]Multi-Field'!$E$84=[1]Lists!BF10,'[1]Multi-Field'!$F$84="Drained"),BI10,IF(AND('[1]Multi-Field'!$E$84=[1]Lists!BF10,'[1]Multi-Field'!$F$84="undrained"),BH10,""))</f>
        <v/>
      </c>
      <c r="EO10" s="409" t="str">
        <f>IF(AND('[1]Multi-Field'!$E$85=[1]Lists!BF10,'[1]Multi-Field'!$F$85="Drained"),BI10,IF(AND('[1]Multi-Field'!$E$85=[1]Lists!BF10,'[1]Multi-Field'!$F$85="undrained"),BH10,""))</f>
        <v/>
      </c>
      <c r="EP10" s="409" t="str">
        <f>IF(AND('[1]Multi-Field'!$E$86=[1]Lists!BF10,'[1]Multi-Field'!$F$86="Drained"),BI10,IF(AND('[1]Multi-Field'!$E$86=[1]Lists!BF10,'[1]Multi-Field'!$F$86="undrained"),BH10,""))</f>
        <v/>
      </c>
      <c r="EQ10" s="409" t="str">
        <f>IF(AND('[1]Multi-Field'!$E$87=[1]Lists!BF10,'[1]Multi-Field'!$F$87="Drained"),BI10,IF(AND('[1]Multi-Field'!$E$87=[1]Lists!BF10,'[1]Multi-Field'!$F$87="undrained"),BH10,""))</f>
        <v/>
      </c>
      <c r="ER10" s="409" t="str">
        <f>IF(AND('[1]Multi-Field'!$E$88=[1]Lists!BF10,'[1]Multi-Field'!$F$88="Drained"),BI10,IF(AND('[1]Multi-Field'!$E$88=[1]Lists!BF10,'[1]Multi-Field'!$F$88="undrained"),BH10,""))</f>
        <v/>
      </c>
      <c r="ES10" s="409" t="str">
        <f>IF(AND('[1]Multi-Field'!$E$89=[1]Lists!BF10,'[1]Multi-Field'!$F$89="Drained"),BI10,IF(AND('[1]Multi-Field'!$E$89=[1]Lists!BF10,'[1]Multi-Field'!$F$89="undrained"),BH10,""))</f>
        <v/>
      </c>
      <c r="ET10" s="409" t="str">
        <f>IF(AND('[1]Multi-Field'!$E$90=[1]Lists!BF10,'[1]Multi-Field'!$F$90="Drained"),BI10,IF(AND('[1]Multi-Field'!$E$90=[1]Lists!BF10,'[1]Multi-Field'!$F$90="undrained"),BH10,""))</f>
        <v/>
      </c>
      <c r="EU10" s="409" t="str">
        <f>IF(AND('[1]Multi-Field'!$E$91=[1]Lists!BF10,'[1]Multi-Field'!$F$91="Drained"),BI10,IF(AND('[1]Multi-Field'!$E$91=[1]Lists!BF10,'[1]Multi-Field'!$F$91="undrained"),BH10,""))</f>
        <v/>
      </c>
      <c r="EV10" s="409" t="str">
        <f>IF(AND('[1]Multi-Field'!$E$92=[1]Lists!BF10,'[1]Multi-Field'!$F$92="Drained"),BI10,IF(AND('[1]Multi-Field'!$E$92=[1]Lists!BF10,'[1]Multi-Field'!$F$92="undrained"),BH10,""))</f>
        <v/>
      </c>
      <c r="EW10" s="409" t="str">
        <f>IF(AND('[1]Multi-Field'!$E$93=[1]Lists!BF10,'[1]Multi-Field'!$F$93="Drained"),BI10,IF(AND('[1]Multi-Field'!$E$93=[1]Lists!BF10,'[1]Multi-Field'!$F$93="undrained"),BH10,""))</f>
        <v/>
      </c>
      <c r="EX10" s="409" t="str">
        <f>IF(AND('[1]Multi-Field'!$E$94=[1]Lists!BF10,'[1]Multi-Field'!$F$94="Drained"),BI10,IF(AND('[1]Multi-Field'!$E$94=[1]Lists!BF10,'[1]Multi-Field'!$F$94="undrained"),BH10,""))</f>
        <v/>
      </c>
      <c r="EY10" s="409" t="str">
        <f>IF(AND('[1]Multi-Field'!$E$95=[1]Lists!BF10,'[1]Multi-Field'!$F$95="Drained"),BI10,IF(AND('[1]Multi-Field'!$E$95=[1]Lists!BF10,'[1]Multi-Field'!$F$95="undrained"),BH10,""))</f>
        <v/>
      </c>
      <c r="EZ10" s="409" t="str">
        <f>IF(AND('[1]Multi-Field'!$E$96=[1]Lists!BF10,'[1]Multi-Field'!$F$96="Drained"),BI10,IF(AND('[1]Multi-Field'!$E$96=[1]Lists!BF10,'[1]Multi-Field'!$F$96="undrained"),BH10,""))</f>
        <v/>
      </c>
      <c r="FA10" s="409" t="str">
        <f>IF(AND('[1]Multi-Field'!$E$97=[1]Lists!BF10,'[1]Multi-Field'!$F$97="Drained"),BI10,IF(AND('[1]Multi-Field'!$E$97=[1]Lists!BF10,'[1]Multi-Field'!$F$97="undrained"),BH10,""))</f>
        <v/>
      </c>
      <c r="FB10" s="409" t="str">
        <f>IF(AND('[1]Multi-Field'!$E$98=[1]Lists!BF10,'[1]Multi-Field'!$F$98="Drained"),BI10,IF(AND('[1]Multi-Field'!$E$98=[1]Lists!BF10,'[1]Multi-Field'!$F$98="undrained"),BH10,""))</f>
        <v/>
      </c>
      <c r="FC10" s="409" t="str">
        <f>IF(AND('[1]Multi-Field'!$E$99=[1]Lists!BF10,'[1]Multi-Field'!$F$99="Drained"),BI10,IF(AND('[1]Multi-Field'!$E$99=[1]Lists!BF10,'[1]Multi-Field'!$F$99="undrained"),BH10,""))</f>
        <v/>
      </c>
      <c r="FD10" s="409" t="str">
        <f>IF(AND('[1]Multi-Field'!$E$100=[1]Lists!BF10,'[1]Multi-Field'!$F$100="Drained"),BI10,IF(AND('[1]Multi-Field'!$E$100=[1]Lists!BF10,'[1]Multi-Field'!$F$100="undrained"),BH10,""))</f>
        <v/>
      </c>
      <c r="FE10" s="409" t="str">
        <f>IF(AND('[1]Multi-Field'!$E$101=[1]Lists!BF10,'[1]Multi-Field'!$F$101="Drained"),BI10,IF(AND('[1]Multi-Field'!$E$101=[1]Lists!BF10,'[1]Multi-Field'!$F$101="undrained"),BH10,""))</f>
        <v/>
      </c>
      <c r="FF10" s="409" t="str">
        <f>IF(AND('[1]Multi-Field'!$E$102=[1]Lists!BF10,'[1]Multi-Field'!$F$102="Drained"),BI10,IF(AND('[1]Multi-Field'!$E$102=[1]Lists!BF10,'[1]Multi-Field'!$F$102="undrained"),BH10,""))</f>
        <v/>
      </c>
      <c r="FG10" s="409" t="str">
        <f>IF(AND('[1]Multi-Field'!$E$103=[1]Lists!BF10,'[1]Multi-Field'!$F$103="Drained"),BI10,IF(AND('[1]Multi-Field'!$E$103=[1]Lists!BF10,'[1]Multi-Field'!$F$103="undrained"),BH10,""))</f>
        <v/>
      </c>
      <c r="FH10" s="409" t="str">
        <f>IF(AND('[1]Multi-Field'!$E$104=[1]Lists!BF10,'[1]Multi-Field'!$F$104="Drained"),BI10,IF(AND('[1]Multi-Field'!$E$104=[1]Lists!BF10,'[1]Multi-Field'!$F$104="undrained"),BH10,""))</f>
        <v/>
      </c>
      <c r="FI10" s="409" t="str">
        <f>IF(AND('[1]Multi-Field'!$E$105=[1]Lists!BF10,'[1]Multi-Field'!$F$105="Drained"),BI10,IF(AND('[1]Multi-Field'!$E$105=[1]Lists!BF10,'[1]Multi-Field'!$F$105="undrained"),BH10,""))</f>
        <v/>
      </c>
      <c r="FJ10" s="409" t="str">
        <f>IF(AND('[1]Multi-Field'!$E$106=[1]Lists!BF10,'[1]Multi-Field'!$F$106="Drained"),BI10,IF(AND('[1]Multi-Field'!$E$106=[1]Lists!BF10,'[1]Multi-Field'!$F$106="undrained"),BH10,""))</f>
        <v/>
      </c>
      <c r="FK10" s="409" t="str">
        <f>IF(AND('[1]Multi-Field'!$E$107=[1]Lists!BF10,'[1]Multi-Field'!$F$107="Drained"),BI10,IF(AND('[1]Multi-Field'!$E$107=[1]Lists!BF10,'[1]Multi-Field'!$F$107="undrained"),BH10,""))</f>
        <v/>
      </c>
      <c r="FL10" s="409" t="str">
        <f>IF(AND('[1]Multi-Field'!$E$108=[1]Lists!BF10,'[1]Multi-Field'!$F$108="Drained"),BI10,IF(AND('[1]Multi-Field'!$E$108=[1]Lists!BF10,'[1]Multi-Field'!$F$108="undrained"),BH10,""))</f>
        <v/>
      </c>
      <c r="FM10" s="409" t="str">
        <f>IF(AND('[1]Multi-Field'!$E$109=[1]Lists!BF10,'[1]Multi-Field'!$F$109="Drained"),BI10,IF(AND('[1]Multi-Field'!$E$109=[1]Lists!BF10,'[1]Multi-Field'!$F$109="undrained"),BH10,""))</f>
        <v/>
      </c>
      <c r="FN10" s="409" t="str">
        <f>IF(AND('[1]Multi-Field'!$E$110=[1]Lists!BF10,'[1]Multi-Field'!$F$110="Drained"),BI10,IF(AND('[1]Multi-Field'!$E$110=[1]Lists!BF10,'[1]Multi-Field'!$F$110="undrained"),BH10,""))</f>
        <v/>
      </c>
      <c r="FO10" s="409" t="str">
        <f>IF(AND('[1]Multi-Field'!$E$111=[1]Lists!BF10,'[1]Multi-Field'!$F$111="Drained"),BI10,IF(AND('[1]Multi-Field'!$E$111=[1]Lists!BF10,'[1]Multi-Field'!$F$111="undrained"),BH10,""))</f>
        <v/>
      </c>
      <c r="FP10" s="409" t="str">
        <f>IF(AND('[1]Multi-Field'!$E$112=[1]Lists!BF10,'[1]Multi-Field'!$F$112="Drained"),BI10,IF(AND('[1]Multi-Field'!$E$112=[1]Lists!BF10,'[1]Multi-Field'!$F$112="undrained"),BH10,""))</f>
        <v/>
      </c>
      <c r="FQ10" s="409" t="str">
        <f>IF(AND('[1]Multi-Field'!$E$113=[1]Lists!BF10,'[1]Multi-Field'!$F$113="Drained"),BI10,IF(AND('[1]Multi-Field'!$E$113=[1]Lists!BF10,'[1]Multi-Field'!$F$113="undrained"),BH10,""))</f>
        <v/>
      </c>
      <c r="FR10" s="409" t="str">
        <f>IF(AND('[1]Multi-Field'!$E$114=[1]Lists!BF10,'[1]Multi-Field'!$F$114="Drained"),BI10,IF(AND('[1]Multi-Field'!$E$114=[1]Lists!BF10,'[1]Multi-Field'!$F$114="undrained"),BH10,""))</f>
        <v/>
      </c>
      <c r="FS10" s="409" t="str">
        <f>IF(AND('[1]Multi-Field'!$E$115=[1]Lists!BF10,'[1]Multi-Field'!$F$115="Drained"),BI10,IF(AND('[1]Multi-Field'!$E$115=[1]Lists!BF10,'[1]Multi-Field'!$F$115="undrained"),BH10,""))</f>
        <v/>
      </c>
      <c r="FT10" s="409" t="str">
        <f>IF(AND('[1]Multi-Field'!$E$116=[1]Lists!BF10,'[1]Multi-Field'!$F$116="Drained"),BI10,IF(AND('[1]Multi-Field'!$E$116=[1]Lists!BF10,'[1]Multi-Field'!$F$116="undrained"),BH10,""))</f>
        <v/>
      </c>
      <c r="FU10" s="409" t="str">
        <f>IF(AND('[1]Multi-Field'!$E$117=[1]Lists!BF10,'[1]Multi-Field'!$F$117="Drained"),BI10,IF(AND('[1]Multi-Field'!$E$117=[1]Lists!BF10,'[1]Multi-Field'!$F$117="undrained"),BH10,""))</f>
        <v/>
      </c>
      <c r="FV10" s="409" t="str">
        <f>IF(AND('[1]Multi-Field'!$E$118=[1]Lists!BF10,'[1]Multi-Field'!$F$118="Drained"),BI10,IF(AND('[1]Multi-Field'!$E$118=[1]Lists!BF10,'[1]Multi-Field'!$F$118="undrained"),BH10,""))</f>
        <v/>
      </c>
      <c r="FW10" s="409" t="str">
        <f>IF(AND('[1]Multi-Field'!$E$119=[1]Lists!BF10,'[1]Multi-Field'!$F$119="Drained"),BI10,IF(AND('[1]Multi-Field'!$E$119=[1]Lists!BF10,'[1]Multi-Field'!$F$119="undrained"),BH10,""))</f>
        <v/>
      </c>
      <c r="FX10" s="409" t="str">
        <f>IF(AND('[1]Multi-Field'!$E$120=[1]Lists!BF10,'[1]Multi-Field'!$F$120="Drained"),BI10,IF(AND('[1]Multi-Field'!$E$120=[1]Lists!BF10,'[1]Multi-Field'!$F$120="undrained"),BH10,""))</f>
        <v/>
      </c>
      <c r="FZ10" t="s">
        <v>795</v>
      </c>
      <c r="GC10" s="4" t="str">
        <f>'[1]Multi-Field'!B8</f>
        <v>Bottom Toward Peters</v>
      </c>
      <c r="GD10" s="73" t="str">
        <f>IF(OR('[1]Multi-Field'!Q8=$FZ$43,'[1]Multi-Field'!Q8=$FZ$44),'[1]Multi-Field'!BS8,"")</f>
        <v/>
      </c>
      <c r="GE10" s="4" t="str">
        <f>IF(AND(OR('[1]Multi-Field'!Q8=$FZ$86,'[1]Multi-Field'!Q8=$FZ$94,'[1]Multi-Field'!Q8=$FZ$87,'[1]Multi-Field'!Q8=[1]Lists!$FZ$93,'[1]Multi-Field'!Q8=$FZ$59),'[1]Multi-Field'!BS8&gt;50),'[1]Multi-Field'!BS8*0.8,IF(AND(OR('[1]Multi-Field'!Q8=$FZ$86,'[1]Multi-Field'!Q8=$FZ$94,'[1]Multi-Field'!Q8=$FZ$87,'[1]Multi-Field'!Q8=[1]Lists!$FZ$93,'[1]Multi-Field'!Q8=[1]Lists!$FZ$59),'[1]Multi-Field'!BS8&lt;50),'[1]Multi-Field'!BS8,""))</f>
        <v/>
      </c>
      <c r="GF10" s="4">
        <f>IF(OR('[1]Multi-Field'!Q8=[1]Lists!$FZ$7,'[1]Multi-Field'!Q8=[1]Lists!$FZ$5,'[1]Multi-Field'!Q8=[1]Lists!$FZ$24,'[1]Multi-Field'!Q8=[1]Lists!$FZ$10,'[1]Multi-Field'!Q8=[1]Lists!$FZ$8, '[1]Multi-Field'!Q8=[1]Lists!$FZ$25, '[1]Multi-Field'!Q8=[1]Lists!$FZ$23, '[1]Multi-Field'!Q8= [1]Lists!$FZ$47, '[1]Multi-Field'!Q8=[1]Lists!$FZ$49, '[1]Multi-Field'!Q8=[1]Lists!$FZ$48,'[1]Multi-Field'!Q8=[1]Lists!$FZ$3, '[1]Multi-Field'!Q8=[1]Lists!$FZ$14,'[1]Multi-Field'!Q8=[1]Lists!$FZ$36, '[1]Multi-Field'!Q8=[1]Lists!$FZ$41,'[1]Multi-Field'!Q8=[1]Lists!$FZ$42),0,"")</f>
        <v>0</v>
      </c>
      <c r="GG10" s="4" t="str">
        <f>IF(OR('[1]Multi-Field'!Q8=[1]Lists!$FZ$6,'[1]Multi-Field'!Q8=[1]Lists!$FZ$4, '[1]Multi-Field'!Q37=[1]Lists!$FZ$11, '[1]Multi-Field'!Q8=[1]Lists!$FZ$1),100*IF('[1]Multi-Field'!U8=onepercent,0.75,IF('[1]Multi-Field'!U8=onetotwentyfivepercent,0.4,IF(OR('[1]Multi-Field'!U8=twentysixtofiftypercent,'[1]Multi-Field'!U8=greaterthanfiftypercent),0,""))),"")</f>
        <v/>
      </c>
      <c r="GH10" s="4" t="str">
        <f>IF(OR('[1]Multi-Field'!Q8=[1]Lists!$FZ$53,'[1]Multi-Field'!Q8=[1]Lists!$FZ$55), 50,IF('[1]Multi-Field'!Q8=[1]Lists!$FZ$54,225,IF('[1]Multi-Field'!Q8=[1]Lists!$FZ$56,75,"")))</f>
        <v/>
      </c>
      <c r="GI10" s="4" t="e">
        <f>#VALUE!</f>
        <v>#VALUE!</v>
      </c>
      <c r="GJ10" s="4" t="e">
        <f>#VALUE!</f>
        <v>#VALUE!</v>
      </c>
      <c r="GK10" s="4" t="str">
        <f>IF('[1]Multi-Field'!Q8=[1]Lists!$FZ$95,'[1]Multi-Field'!BS8*0.66,"")</f>
        <v/>
      </c>
      <c r="GM10" s="4" t="str">
        <f>IF(OR('[1]Multi-Field'!Q8=[1]Lists!$FZ$26,'[1]Multi-Field'!Q8=[1]Lists!$FZ$84),20,"")</f>
        <v/>
      </c>
      <c r="GN10" s="4" t="str">
        <f>IF(OR('[1]Multi-Field'!Q8=[1]Lists!$FZ$88,'[1]Multi-Field'!Q8=[1]Lists!$FZ$57),0,"")</f>
        <v/>
      </c>
      <c r="GO10" s="4" t="str">
        <f>IF(OR('[1]Multi-Field'!Q8=[1]Lists!$FZ$69,'[1]Multi-Field'!Q8=[1]Lists!$FZ$71,'[1]Multi-Field'!Q8=[1]Lists!$FZ$105),50,"")</f>
        <v/>
      </c>
      <c r="GP10" s="4" t="str">
        <f>IF(OR('[1]Multi-Field'!Q8=[1]Lists!$FZ$75,'[1]Multi-Field'!Q8=[1]Lists!$FZ$70),75,"")</f>
        <v/>
      </c>
      <c r="GQ10" s="4" t="str">
        <f>IF('[1]Multi-Field'!Q8=[1]Lists!$FZ$72,150,"")</f>
        <v/>
      </c>
      <c r="GR10" s="4" t="str">
        <f>IF(OR('[1]Multi-Field'!Q8=[1]Lists!$FZ$74,'[1]Multi-Field'!Q8=[1]Lists!$FZ$73),40,"")</f>
        <v/>
      </c>
      <c r="GS10" s="4" t="str">
        <f>IF('[1]Multi-Field'!Q8=[1]Lists!$FZ$99,80,"")</f>
        <v/>
      </c>
      <c r="GT10" s="4" t="str">
        <f>IF('[1]Multi-Field'!Q8=[1]Lists!$FZ$106,70,"")</f>
        <v/>
      </c>
      <c r="GU10" s="4" t="e">
        <f t="shared" si="4"/>
        <v>#VALUE!</v>
      </c>
    </row>
    <row r="11" spans="1:203" ht="13.5" customHeight="1">
      <c r="A11" s="7" t="s">
        <v>98</v>
      </c>
      <c r="B11" t="s">
        <v>735</v>
      </c>
      <c r="C11" s="7"/>
      <c r="D11" s="8">
        <v>75</v>
      </c>
      <c r="E11" s="8">
        <f t="shared" si="0"/>
        <v>75</v>
      </c>
      <c r="F11" s="8">
        <f t="shared" si="1"/>
        <v>75</v>
      </c>
      <c r="G11" s="8">
        <v>75</v>
      </c>
      <c r="H11" s="8">
        <v>65</v>
      </c>
      <c r="I11" s="8">
        <f t="shared" si="5"/>
        <v>65</v>
      </c>
      <c r="J11" s="8">
        <f t="shared" si="6"/>
        <v>65</v>
      </c>
      <c r="K11" s="8">
        <v>65</v>
      </c>
      <c r="L11" s="8">
        <v>105</v>
      </c>
      <c r="M11" s="8">
        <f t="shared" si="2"/>
        <v>105</v>
      </c>
      <c r="N11" s="8">
        <f t="shared" si="3"/>
        <v>105</v>
      </c>
      <c r="O11" s="8">
        <v>105</v>
      </c>
      <c r="Q11" s="83" t="s">
        <v>900</v>
      </c>
      <c r="R11" s="89">
        <v>83</v>
      </c>
      <c r="S11" s="89">
        <v>18</v>
      </c>
      <c r="T11" s="90">
        <v>8</v>
      </c>
      <c r="U11" s="4" t="s">
        <v>29</v>
      </c>
      <c r="AC11" t="s">
        <v>797</v>
      </c>
      <c r="AI11" s="384" t="str">
        <f>'[1]Multi-Field'!B7</f>
        <v>Above Knoll</v>
      </c>
      <c r="AJ11" s="385" t="e">
        <f>#VALUE!</f>
        <v>#VALUE!</v>
      </c>
      <c r="AK11" s="385" t="e">
        <f>#VALUE!</f>
        <v>#VALUE!</v>
      </c>
      <c r="AL11" s="385" t="e">
        <f>IF(AK11="","",IF('[1]Multi-Field'!AU7=20,10,IF(AK11-30&lt;0,0,AK11-30)))</f>
        <v>#VALUE!</v>
      </c>
      <c r="AM11" s="385" t="e">
        <f>#VALUE!</f>
        <v>#VALUE!</v>
      </c>
      <c r="AN11" s="385" t="e">
        <f t="shared" si="7"/>
        <v>#VALUE!</v>
      </c>
      <c r="AO11" s="385" t="e">
        <f>#VALUE!</f>
        <v>#VALUE!</v>
      </c>
      <c r="AP11" s="385" t="e">
        <f>#VALUE!</f>
        <v>#VALUE!</v>
      </c>
      <c r="AQ11" s="385" t="e">
        <f>#VALUE!</f>
        <v>#VALUE!</v>
      </c>
      <c r="AR11" s="385" t="e">
        <f>#VALUE!</f>
        <v>#VALUE!</v>
      </c>
      <c r="AS11" s="385" t="e">
        <f>IF(AR11="","",IF('[1]Multi-Field'!AU7&gt;9,0,AR11-15))</f>
        <v>#VALUE!</v>
      </c>
      <c r="AT11" s="385" t="e">
        <f>#VALUE!</f>
        <v>#VALUE!</v>
      </c>
      <c r="AU11" s="385" t="e">
        <f>#VALUE!</f>
        <v>#VALUE!</v>
      </c>
      <c r="AV11" s="385" t="e">
        <f>IF(AU11="","",IF('[1]Multi-Field'!AU7=9&gt;9,0,AU11-35))</f>
        <v>#VALUE!</v>
      </c>
      <c r="AW11" s="385" t="e">
        <f>#VALUE!</f>
        <v>#VALUE!</v>
      </c>
      <c r="AX11" s="385" t="e">
        <f t="shared" si="8"/>
        <v>#VALUE!</v>
      </c>
      <c r="AY11" s="385">
        <f>IF('[1]Multi-Field'!AU7="","",IF('[1]Multi-Field'!AU7&lt;1,100,IF('[1]Multi-Field'!AU7=1,75,IF('[1]Multi-Field'!AU7=2,50,IF('[1]Multi-Field'!AU7=3,25,IF('[1]Multi-Field'!AU7&gt;3,0,""))))))</f>
        <v>0</v>
      </c>
      <c r="AZ11" s="385">
        <f t="shared" si="9"/>
        <v>0</v>
      </c>
      <c r="BA11" s="385" t="e">
        <f>#VALUE!</f>
        <v>#VALUE!</v>
      </c>
      <c r="BB11" s="385" t="e">
        <f>IF(BA11="","",IF(AND('[1]Multi-Field'!AU7&lt;40,'[1]Multi-Field'!AU7&gt;9),40,IF('[1]Multi-Field'!AU7&gt;39,0,BA11+5)))</f>
        <v>#VALUE!</v>
      </c>
      <c r="BC11" s="386" t="e">
        <f t="shared" si="10"/>
        <v>#VALUE!</v>
      </c>
      <c r="BD11" s="281">
        <v>0.53</v>
      </c>
      <c r="BE11" s="281">
        <v>1.22</v>
      </c>
      <c r="BF11" s="411" t="s">
        <v>1179</v>
      </c>
      <c r="BG11" s="412">
        <v>5</v>
      </c>
      <c r="BH11" s="412">
        <v>5</v>
      </c>
      <c r="BI11" s="412">
        <v>5</v>
      </c>
      <c r="BJ11" s="409" t="e">
        <f>IF(AND('[1]Single Field'!#REF!=[1]Lists!BF11,'[1]Single Field'!#REF!="Drained"),"x",IF(AND('[1]Single Field'!#REF!=[1]Lists!BF11,'[1]Single Field'!#REF!="Undrained"),O,""))</f>
        <v>#REF!</v>
      </c>
      <c r="BK11" s="409" t="str">
        <f>IF(AND('[1]Multi-Field'!$E$3=[1]Lists!BF11,'[1]Multi-Field'!$F$3="Drained"),BI11,IF(AND('[1]Multi-Field'!$E$3=BF11,'[1]Multi-Field'!$F$3="undrained"),BH11,""))</f>
        <v/>
      </c>
      <c r="BL11" s="409" t="str">
        <f>IF(AND('[1]Multi-Field'!$E$4=BF11,'[1]Multi-Field'!$F$4="Drained"),BI11,IF(AND('[1]Multi-Field'!$E$4=BF11,'[1]Multi-Field'!$F$4="undrained"),BH11,""))</f>
        <v/>
      </c>
      <c r="BM11" s="409" t="str">
        <f>IF(AND('[1]Multi-Field'!$E$5=BF11,'[1]Multi-Field'!$F$5="Drained"),BI11,IF(AND('[1]Multi-Field'!$E$5=BF11,'[1]Multi-Field'!$F$5="undrained"),BH11,""))</f>
        <v/>
      </c>
      <c r="BN11" s="409" t="str">
        <f>IF(AND('[1]Multi-Field'!$E$6=BF11,'[1]Multi-Field'!$F$6="Drained"),BI11,IF(AND('[1]Multi-Field'!$E$6=BF11,'[1]Multi-Field'!$F$6="undrained"),BH11,""))</f>
        <v/>
      </c>
      <c r="BO11" s="409" t="str">
        <f>IF(AND('[1]Multi-Field'!$E$7=BF11,'[1]Multi-Field'!$F$7="Drained"),BI11,IF(AND('[1]Multi-Field'!$E$7=BF11,'[1]Multi-Field'!$F$7="undrained"),BH11,""))</f>
        <v/>
      </c>
      <c r="BP11" s="409" t="str">
        <f>IF(AND('[1]Multi-Field'!$E$8=BF11,'[1]Multi-Field'!$F$8="Drained"),BI11,IF(AND('[1]Multi-Field'!$E$8=BF11,'[1]Multi-Field'!$F$8="undrained"),BH11,""))</f>
        <v/>
      </c>
      <c r="BQ11" s="409" t="str">
        <f>IF(AND('[1]Multi-Field'!$E$9=BF11,'[1]Multi-Field'!$F$9="Drained"),BI11,IF(AND('[1]Multi-Field'!$E$9=BF11,'[1]Multi-Field'!$F$9="undrained"),BH11,""))</f>
        <v/>
      </c>
      <c r="BR11" s="409" t="str">
        <f>IF(AND('[1]Multi-Field'!$E$10=BF11,'[1]Multi-Field'!$F$10="Drained"),BI11,IF(AND('[1]Multi-Field'!$E$10=BF11,'[1]Multi-Field'!$F$10="undrained"),BH11,""))</f>
        <v/>
      </c>
      <c r="BS11" s="409" t="str">
        <f>IF(AND('[1]Multi-Field'!$E$11=BF11,'[1]Multi-Field'!$F$11="Drained"),BI11,IF(AND('[1]Multi-Field'!$E$11=BF11,'[1]Multi-Field'!$F$11="undrained"),BH11,""))</f>
        <v/>
      </c>
      <c r="BT11" s="409">
        <f>IF(AND('[1]Multi-Field'!$E$12=BF11,'[1]Multi-Field'!$F$12="Drained"),BI11,IF(AND('[1]Multi-Field'!$E$12=BF11,'[1]Multi-Field'!$F$12="undrained"),BH11,""))</f>
        <v>5</v>
      </c>
      <c r="BU11" s="409" t="str">
        <f>IF(AND('[1]Multi-Field'!$E$13=BF11,'[1]Multi-Field'!$F$13="Drained"),BI11,IF(AND('[1]Multi-Field'!$E$3=BF11,'[1]Multi-Field'!$F$13="undrained"),BH11,""))</f>
        <v/>
      </c>
      <c r="BV11" s="409" t="str">
        <f>IF(AND('[1]Multi-Field'!$E$14=BF11,'[1]Multi-Field'!$F$14="Drained"),BI11,IF(AND('[1]Multi-Field'!$E$14=BF11,'[1]Multi-Field'!$F$14="undrained"),BH11,""))</f>
        <v/>
      </c>
      <c r="BW11" s="409" t="str">
        <f>IF(AND('[1]Multi-Field'!$E$15=BF11,'[1]Multi-Field'!$F$15="Drained"),BI11,IF(AND('[1]Multi-Field'!$E$15=BF11,'[1]Multi-Field'!$F$15="undrained"),BH11,""))</f>
        <v/>
      </c>
      <c r="BX11" s="409" t="str">
        <f>IF(AND('[1]Multi-Field'!$E$16=[1]Lists!BF11,'[1]Multi-Field'!$F$16="Drained"),BI11,IF(AND('[1]Multi-Field'!$E$16=[1]Lists!BF11,'[1]Multi-Field'!$F$16="undrained"),BH11,""))</f>
        <v/>
      </c>
      <c r="BY11" s="409" t="str">
        <f>IF(AND('[1]Multi-Field'!$E$17=[1]Lists!BF11,'[1]Multi-Field'!$F$17="Drained"),BI11,IF(AND('[1]Multi-Field'!$E$17=[1]Lists!BF11,'[1]Multi-Field'!$F$17="undrained"),BH11,""))</f>
        <v/>
      </c>
      <c r="BZ11" s="409" t="str">
        <f>IF(AND('[1]Multi-Field'!$E$18=[1]Lists!BF11,'[1]Multi-Field'!$F$18="Drained"),BI11,IF(AND('[1]Multi-Field'!$E$18=[1]Lists!BF11,'[1]Multi-Field'!$F$18="undrained"),BH11,""))</f>
        <v/>
      </c>
      <c r="CA11" s="409" t="str">
        <f>IF(AND('[1]Multi-Field'!$E$19=[1]Lists!BF11,'[1]Multi-Field'!$F$19="Drained"),BI11,IF(AND('[1]Multi-Field'!$E$19=[1]Lists!BF11,'[1]Multi-Field'!$F$19="undrained"),BH11,""))</f>
        <v/>
      </c>
      <c r="CB11" s="409" t="str">
        <f>IF(AND('[1]Multi-Field'!$E$20=[1]Lists!BF11,'[1]Multi-Field'!$F$20="Drained"),BI11,IF(AND('[1]Multi-Field'!$E$20=[1]Lists!BF11,'[1]Multi-Field'!$F$20="undrained"),BH11,""))</f>
        <v/>
      </c>
      <c r="CC11" s="409" t="str">
        <f>IF(AND('[1]Multi-Field'!$E$21=[1]Lists!BF11,'[1]Multi-Field'!$F$21="Drained"),BI11,IF(AND('[1]Multi-Field'!$E$21=[1]Lists!BF11,'[1]Multi-Field'!$F$21="undrained"),BH11,""))</f>
        <v/>
      </c>
      <c r="CD11" s="409" t="str">
        <f>IF(AND('[1]Multi-Field'!$E$22=[1]Lists!BF11,'[1]Multi-Field'!$F$22="Drained"),BI11,IF(AND('[1]Multi-Field'!$E$22=[1]Lists!BF11,'[1]Multi-Field'!$F$22="undrained"),BH11,""))</f>
        <v/>
      </c>
      <c r="CE11" s="409" t="str">
        <f>IF(AND('[1]Multi-Field'!$E$23=[1]Lists!BF11,'[1]Multi-Field'!$F$23="Drained"),BI11,IF(AND('[1]Multi-Field'!$E$23=[1]Lists!BF11,'[1]Multi-Field'!$F$23="undrained"),BH11,""))</f>
        <v/>
      </c>
      <c r="CF11" s="409" t="str">
        <f>IF(AND('[1]Multi-Field'!$E$24=[1]Lists!BF11,'[1]Multi-Field'!$F$24="Drained"),BI11,IF(AND('[1]Multi-Field'!$E$24=[1]Lists!BF11,'[1]Multi-Field'!$F$24="undrained"),BH11,""))</f>
        <v/>
      </c>
      <c r="CG11" s="409" t="str">
        <f>IF(AND('[1]Multi-Field'!$E$25=[1]Lists!BF11,'[1]Multi-Field'!$F$25="Drained"),BI11,IF(AND('[1]Multi-Field'!$E$25=[1]Lists!BF11,'[1]Multi-Field'!$F$25="undrained"),BH11,""))</f>
        <v/>
      </c>
      <c r="CH11" s="409" t="str">
        <f>IF(AND('[1]Multi-Field'!$E$26=[1]Lists!BF11,'[1]Multi-Field'!$F$26="Drained"),BI11,IF(AND('[1]Multi-Field'!$E$26=[1]Lists!BF11,'[1]Multi-Field'!$F$26="undrained"),BH11,""))</f>
        <v/>
      </c>
      <c r="CI11" s="409" t="str">
        <f>IF(AND('[1]Multi-Field'!$E$27=[1]Lists!BF11,'[1]Multi-Field'!$F$27="Drained"),BI11,IF(AND('[1]Multi-Field'!$E$27=[1]Lists!BF11,'[1]Multi-Field'!$F$27="undrained"),BH11,""))</f>
        <v/>
      </c>
      <c r="CJ11" s="409" t="str">
        <f>IF(AND('[1]Multi-Field'!$E$28=[1]Lists!BF11,'[1]Multi-Field'!$F$28="Drained"),BI11,IF(AND('[1]Multi-Field'!$E$28=[1]Lists!BF11,'[1]Multi-Field'!$F$28="undrained"),BH11,""))</f>
        <v/>
      </c>
      <c r="CK11" s="409" t="str">
        <f>IF(AND('[1]Multi-Field'!$E$29=[1]Lists!BF11,'[1]Multi-Field'!$F$29="Drained"),BI11,IF(AND('[1]Multi-Field'!$E$29=[1]Lists!BF11,'[1]Multi-Field'!$F$29="undrained"),BH11,""))</f>
        <v/>
      </c>
      <c r="CL11" s="409" t="str">
        <f>IF(AND('[1]Multi-Field'!$E$30=[1]Lists!BF11,'[1]Multi-Field'!$F$30="Drained"),BI11,IF(AND('[1]Multi-Field'!$E$30=[1]Lists!BF11,'[1]Multi-Field'!$F$30="undrained"),BH11,""))</f>
        <v/>
      </c>
      <c r="CM11" s="409" t="str">
        <f>IF(AND('[1]Multi-Field'!$E$31=[1]Lists!BF11,'[1]Multi-Field'!$F$31="Drained"),BI11,IF(AND('[1]Multi-Field'!$E$31=[1]Lists!BF11,'[1]Multi-Field'!$F$31="undrained"),BH11,""))</f>
        <v/>
      </c>
      <c r="CN11" s="409" t="str">
        <f>IF(AND('[1]Multi-Field'!$E$32=[1]Lists!BF11,'[1]Multi-Field'!$F$32="Drained"),BI11,IF(AND('[1]Multi-Field'!$E$32=[1]Lists!BF11,'[1]Multi-Field'!$F$32="undrained"),BH11,""))</f>
        <v/>
      </c>
      <c r="CO11" s="409" t="str">
        <f>IF(AND('[1]Multi-Field'!$E$33=[1]Lists!BF11,'[1]Multi-Field'!$F$33="Drained"),BI11,IF(AND('[1]Multi-Field'!$E$33=[1]Lists!BF11,'[1]Multi-Field'!$F$33="undrained"),BH11,""))</f>
        <v/>
      </c>
      <c r="CP11" s="409" t="str">
        <f>IF(AND('[1]Multi-Field'!$E$34=[1]Lists!BF11,'[1]Multi-Field'!$F$34="Drained"),BI11,IF(AND('[1]Multi-Field'!$E$34=[1]Lists!BF11,'[1]Multi-Field'!$F$34="undrained"),BH11,""))</f>
        <v/>
      </c>
      <c r="CQ11" s="409" t="str">
        <f>IF(AND('[1]Multi-Field'!$E$35=[1]Lists!BF11,'[1]Multi-Field'!$F$35="Drained"),BI11,IF(AND('[1]Multi-Field'!$E$35=[1]Lists!BF11,'[1]Multi-Field'!$F$35="undrained"),BH11,""))</f>
        <v/>
      </c>
      <c r="CR11" s="409" t="str">
        <f>IF(AND('[1]Multi-Field'!$E$36=[1]Lists!BF11,'[1]Multi-Field'!$F$36="Drained"),BI11,IF(AND('[1]Multi-Field'!$E$36=[1]Lists!BF11,'[1]Multi-Field'!$F$36="undrained"),BH11,""))</f>
        <v/>
      </c>
      <c r="CS11" s="409" t="str">
        <f>IF(AND('[1]Multi-Field'!$E$37=[1]Lists!BF11,'[1]Multi-Field'!$F$37="Drained"),BI11,IF(AND('[1]Multi-Field'!$E$37=[1]Lists!BF11,'[1]Multi-Field'!$F$37="undrained"),BH11,""))</f>
        <v/>
      </c>
      <c r="CT11" s="409" t="str">
        <f>IF(AND('[1]Multi-Field'!$E$38=[1]Lists!BF11,'[1]Multi-Field'!$F$38="Drained"),BI11,IF(AND('[1]Multi-Field'!$E$38=[1]Lists!BF11,'[1]Multi-Field'!$F$38="undrained"),BH11,""))</f>
        <v/>
      </c>
      <c r="CU11" s="409" t="str">
        <f>IF(AND('[1]Multi-Field'!$E$39=[1]Lists!BF11,'[1]Multi-Field'!$F$39="Drained"),BI11,IF(AND('[1]Multi-Field'!$E$39=[1]Lists!BF11,'[1]Multi-Field'!$F$39="undrained"),BH11,""))</f>
        <v/>
      </c>
      <c r="CV11" s="409" t="str">
        <f>IF(AND('[1]Multi-Field'!$E$40=[1]Lists!BF11,'[1]Multi-Field'!$F$40="Drained"),BI11,IF(AND('[1]Multi-Field'!$E$40=[1]Lists!BF11,'[1]Multi-Field'!$F$40="undrained"),BH11,""))</f>
        <v/>
      </c>
      <c r="CW11" s="409" t="str">
        <f>IF(AND('[1]Multi-Field'!$E$41=[1]Lists!BF11,'[1]Multi-Field'!$F$40="Drained"),BI11,IF(AND('[1]Multi-Field'!$E$40=[1]Lists!BF11,'[1]Multi-Field'!$F$40="undrained"),BH11,""))</f>
        <v/>
      </c>
      <c r="CX11" s="409" t="str">
        <f>IF(AND('[1]Multi-Field'!$E$42=[1]Lists!BF11,'[1]Multi-Field'!$F$42="Drained"),BI11,IF(AND('[1]Multi-Field'!$E$42=[1]Lists!BF11,'[1]Multi-Field'!$F$42="undrained"),BH11,""))</f>
        <v/>
      </c>
      <c r="CY11" s="409" t="str">
        <f>IF(AND('[1]Multi-Field'!$E$43=[1]Lists!BF11,'[1]Multi-Field'!$F$43="Drained"),BI11,IF(AND('[1]Multi-Field'!$E$43=[1]Lists!BF11,'[1]Multi-Field'!$F$43="undrained"),BH11,""))</f>
        <v/>
      </c>
      <c r="CZ11" s="409" t="str">
        <f>IF(AND('[1]Multi-Field'!$E$44=[1]Lists!BF11,'[1]Multi-Field'!$F$44="Drained"),BI11,IF(AND('[1]Multi-Field'!$E$44=[1]Lists!BF11,'[1]Multi-Field'!$F$44="undrained"),BH11,""))</f>
        <v/>
      </c>
      <c r="DA11" s="409" t="str">
        <f>IF(AND('[1]Multi-Field'!$E$45=[1]Lists!BF11,'[1]Multi-Field'!$F$45="Drained"),BI11,IF(AND('[1]Multi-Field'!$E$45=[1]Lists!BF11,'[1]Multi-Field'!$F$45="undrained"),BH11,""))</f>
        <v/>
      </c>
      <c r="DB11" s="409" t="str">
        <f>IF(AND('[1]Multi-Field'!$E$46=[1]Lists!BF11,'[1]Multi-Field'!$F$46="Drained"),BI11,IF(AND('[1]Multi-Field'!$E$46=[1]Lists!BF11,'[1]Multi-Field'!$F$46="undrained"),BH11,""))</f>
        <v/>
      </c>
      <c r="DC11" s="409" t="str">
        <f>IF(AND('[1]Multi-Field'!$E$47=[1]Lists!BF11,'[1]Multi-Field'!$F$47="Drained"),BI11,IF(AND('[1]Multi-Field'!$E$47=[1]Lists!BF11,'[1]Multi-Field'!$F$47="undrained"),BH11,""))</f>
        <v/>
      </c>
      <c r="DD11" s="409" t="str">
        <f>IF(AND('[1]Multi-Field'!$E$48=[1]Lists!BF11,'[1]Multi-Field'!$F$48="Drained"),BI11,IF(AND('[1]Multi-Field'!$E$48=[1]Lists!BF11,'[1]Multi-Field'!$F$48="undrained"),BH11,""))</f>
        <v/>
      </c>
      <c r="DE11" s="409" t="str">
        <f>IF(AND('[1]Multi-Field'!$E$49=[1]Lists!BF11,'[1]Multi-Field'!$F$49="Drained"),BI11,IF(AND('[1]Multi-Field'!$E$49=[1]Lists!BF11,'[1]Multi-Field'!$F$9="undrained"),BH11,""))</f>
        <v/>
      </c>
      <c r="DF11" s="409" t="str">
        <f>IF(AND('[1]Multi-Field'!$E$50=[1]Lists!BF11,'[1]Multi-Field'!$F$50="Drained"),BI11,IF(AND('[1]Multi-Field'!$E$50=[1]Lists!BF11,'[1]Multi-Field'!$F$50="undrained"),BH11,""))</f>
        <v/>
      </c>
      <c r="DG11" s="409" t="str">
        <f>IF(AND('[1]Multi-Field'!$E$51=[1]Lists!BF11,'[1]Multi-Field'!$F$51="Drained"),BI11,IF(AND('[1]Multi-Field'!$E$51=[1]Lists!BF11,'[1]Multi-Field'!$F$51="undrained"),BH11,""))</f>
        <v/>
      </c>
      <c r="DH11" s="409" t="str">
        <f>IF(AND('[1]Multi-Field'!$E$52=[1]Lists!BF11,'[1]Multi-Field'!$F$52="Drained"),BI11,IF(AND('[1]Multi-Field'!$E$52=[1]Lists!BF11,'[1]Multi-Field'!$F$52="undrained"),BH11,""))</f>
        <v/>
      </c>
      <c r="DI11" s="409" t="str">
        <f>IF(AND('[1]Multi-Field'!$E$53=[1]Lists!BF11,'[1]Multi-Field'!$F$53="Drained"),BI11,IF(AND('[1]Multi-Field'!$E$53=[1]Lists!BF11,'[1]Multi-Field'!$F$53="undrained"),BH11,""))</f>
        <v/>
      </c>
      <c r="DJ11" s="409" t="str">
        <f>IF(AND('[1]Multi-Field'!$E$54=[1]Lists!BF11,'[1]Multi-Field'!$F$54="Drained"),BI11,IF(AND('[1]Multi-Field'!$E$54=[1]Lists!BF11,'[1]Multi-Field'!$F$54="undrained"),BH11,""))</f>
        <v/>
      </c>
      <c r="DK11" s="409" t="str">
        <f>IF(AND('[1]Multi-Field'!$E$55=[1]Lists!BF11,'[1]Multi-Field'!$F$55="Drained"),BI11,IF(AND('[1]Multi-Field'!$E$55=[1]Lists!BF11,'[1]Multi-Field'!$F$55="undrained"),BH11,""))</f>
        <v/>
      </c>
      <c r="DL11" s="409" t="str">
        <f>IF(AND('[1]Multi-Field'!$E$56=[1]Lists!BF11,'[1]Multi-Field'!$F$56="Drained"),BI11,IF(AND('[1]Multi-Field'!$E$56=[1]Lists!BF11,'[1]Multi-Field'!$F$56="undrained"),BH11,""))</f>
        <v/>
      </c>
      <c r="DM11" s="409" t="str">
        <f>IF(AND('[1]Multi-Field'!$E$57=[1]Lists!BF11,'[1]Multi-Field'!$F$57="Drained"),BI11,IF(AND('[1]Multi-Field'!$E$57=[1]Lists!BF11,'[1]Multi-Field'!$F$57="undrained"),BH11,""))</f>
        <v/>
      </c>
      <c r="DN11" s="409" t="str">
        <f>IF(AND('[1]Multi-Field'!$E$58=[1]Lists!BF11,'[1]Multi-Field'!$F$58="Drained"),BI11,IF(AND('[1]Multi-Field'!$E$58=[1]Lists!BF11,'[1]Multi-Field'!$F$58="undrained"),BH11,""))</f>
        <v/>
      </c>
      <c r="DO11" s="409" t="str">
        <f>IF(AND('[1]Multi-Field'!$E$59=[1]Lists!BF11,'[1]Multi-Field'!$F$59="Drained"),BI11,IF(AND('[1]Multi-Field'!$E$59=[1]Lists!BF11,'[1]Multi-Field'!$F$59="undrained"),BH11,""))</f>
        <v/>
      </c>
      <c r="DP11" s="409" t="str">
        <f>IF(AND('[1]Multi-Field'!$E$60=[1]Lists!BF11,'[1]Multi-Field'!$F$60="Drained"),BI11,IF(AND('[1]Multi-Field'!$E$60=[1]Lists!BF11,'[1]Multi-Field'!$F$60="undrained"),BH11,""))</f>
        <v/>
      </c>
      <c r="DQ11" s="409" t="str">
        <f>IF(AND('[1]Multi-Field'!$E$61=[1]Lists!BF11,'[1]Multi-Field'!$F$61="Drained"),BI11,IF(AND('[1]Multi-Field'!$E$61=[1]Lists!BF11,'[1]Multi-Field'!$F$61="undrained"),BH11,""))</f>
        <v/>
      </c>
      <c r="DR11" s="409" t="str">
        <f>IF(AND('[1]Multi-Field'!$E$62=[1]Lists!BF11,'[1]Multi-Field'!$F$62="Drained"),BI11,IF(AND('[1]Multi-Field'!$E$62=[1]Lists!BF11,'[1]Multi-Field'!$F$62="undrained"),BH11,""))</f>
        <v/>
      </c>
      <c r="DS11" s="409" t="str">
        <f>IF(AND('[1]Multi-Field'!$E$63=[1]Lists!BF11,'[1]Multi-Field'!$F$63="Drained"),BI11,IF(AND('[1]Multi-Field'!$E$63=[1]Lists!BF11,'[1]Multi-Field'!$F$63="undrained"),BH11,""))</f>
        <v/>
      </c>
      <c r="DT11" s="409" t="str">
        <f>IF(AND('[1]Multi-Field'!$E$64=[1]Lists!BF11,'[1]Multi-Field'!$F$64="Drained"),BI11,IF(AND('[1]Multi-Field'!$E$64=[1]Lists!BF11,'[1]Multi-Field'!$F$64="undrained"),BH11,""))</f>
        <v/>
      </c>
      <c r="DU11" s="409" t="str">
        <f>IF(AND('[1]Multi-Field'!$E$65=[1]Lists!BF11,'[1]Multi-Field'!$F$65="Drained"),BI11,IF(AND('[1]Multi-Field'!$E$65=[1]Lists!BF11,'[1]Multi-Field'!$F$65="undrained"),BH11,""))</f>
        <v/>
      </c>
      <c r="DV11" s="409" t="str">
        <f>IF(AND('[1]Multi-Field'!$E$66=[1]Lists!BF11,'[1]Multi-Field'!$F$66="Drained"),BI11,IF(AND('[1]Multi-Field'!$E$66=[1]Lists!BF11,'[1]Multi-Field'!$F$66="undrained"),BH11,""))</f>
        <v/>
      </c>
      <c r="DW11" s="409" t="str">
        <f>IF(AND('[1]Multi-Field'!$E$67=[1]Lists!BF11,'[1]Multi-Field'!$F$67="Drained"),BI11,IF(AND('[1]Multi-Field'!$E$67=[1]Lists!BF11,'[1]Multi-Field'!$F$67="undrained"),BH11,""))</f>
        <v/>
      </c>
      <c r="DX11" s="409" t="str">
        <f>IF(AND('[1]Multi-Field'!$E$68=[1]Lists!BF11,'[1]Multi-Field'!$F$68="Drained"),BI11,IF(AND('[1]Multi-Field'!$E$68=[1]Lists!BF11,'[1]Multi-Field'!$F$68="undrained"),BH11,""))</f>
        <v/>
      </c>
      <c r="DY11" s="409" t="str">
        <f>IF(AND('[1]Multi-Field'!$E$69=[1]Lists!BF11,'[1]Multi-Field'!$F$69="Drained"),BI11,IF(AND('[1]Multi-Field'!$E$69=[1]Lists!BF11,'[1]Multi-Field'!$F$69="undrained"),BH11,""))</f>
        <v/>
      </c>
      <c r="DZ11" s="409" t="str">
        <f>IF(AND('[1]Multi-Field'!$E$70=[1]Lists!BF11,'[1]Multi-Field'!$F$70="Drained"),BI11,IF(AND('[1]Multi-Field'!$E$70=[1]Lists!BF11,'[1]Multi-Field'!$F$70="undrained"),BH11,""))</f>
        <v/>
      </c>
      <c r="EA11" s="409" t="str">
        <f>IF(AND('[1]Multi-Field'!$E$71=[1]Lists!BF11,'[1]Multi-Field'!$F$71="Drained"),BI11,IF(AND('[1]Multi-Field'!$E$71=[1]Lists!BF11,'[1]Multi-Field'!$F$71="undrained"),BH11,""))</f>
        <v/>
      </c>
      <c r="EB11" s="409" t="str">
        <f>IF(AND('[1]Multi-Field'!$E$72=[1]Lists!BF11,'[1]Multi-Field'!$F$72="Drained"),BI11,IF(AND('[1]Multi-Field'!$E$72=[1]Lists!BF11,'[1]Multi-Field'!$F$72="undrained"),BH11,""))</f>
        <v/>
      </c>
      <c r="EC11" s="409" t="str">
        <f>IF(AND('[1]Multi-Field'!$E$73=[1]Lists!BF11,'[1]Multi-Field'!$F$73="Drained"),BI11,IF(AND('[1]Multi-Field'!$E$73=[1]Lists!BF11,'[1]Multi-Field'!$F$73="undrained"),BH11,""))</f>
        <v/>
      </c>
      <c r="ED11" s="409" t="str">
        <f>IF(AND('[1]Multi-Field'!$E$74=[1]Lists!BF11,'[1]Multi-Field'!$F$74="Drained"),BI11,IF(AND('[1]Multi-Field'!$E$74=[1]Lists!BF11,'[1]Multi-Field'!$F$74="undrained"),BH11,""))</f>
        <v/>
      </c>
      <c r="EE11" s="409" t="str">
        <f>IF(AND('[1]Multi-Field'!$E$75=[1]Lists!BF11,'[1]Multi-Field'!$F$75="Drained"),BI11,IF(AND('[1]Multi-Field'!$E$75=[1]Lists!BF11,'[1]Multi-Field'!$F$75="undrained"),BH11,""))</f>
        <v/>
      </c>
      <c r="EF11" s="409" t="str">
        <f>IF(AND('[1]Multi-Field'!$E$76=[1]Lists!BF11,'[1]Multi-Field'!$F$76="Drained"),BI11,IF(AND('[1]Multi-Field'!$E$76=[1]Lists!BF11,'[1]Multi-Field'!$F$6="undrained"),BH11,""))</f>
        <v/>
      </c>
      <c r="EG11" s="409" t="str">
        <f>IF(AND('[1]Multi-Field'!$E$77=[1]Lists!BF11,'[1]Multi-Field'!$F$77="Drained"),BI11,IF(AND('[1]Multi-Field'!$E$77=[1]Lists!BF11,'[1]Multi-Field'!$F$77="undrained"),BH11,""))</f>
        <v/>
      </c>
      <c r="EH11" s="409" t="str">
        <f>IF(AND('[1]Multi-Field'!$E$78=[1]Lists!BF11,'[1]Multi-Field'!$F$78="Drained"),BI11,IF(AND('[1]Multi-Field'!$E$78=[1]Lists!BF11,'[1]Multi-Field'!$F$78="undrained"),BH11,""))</f>
        <v/>
      </c>
      <c r="EI11" s="409" t="str">
        <f>IF(AND('[1]Multi-Field'!$E$79=[1]Lists!BF11,'[1]Multi-Field'!$F$79="Drained"),BI11,IF(AND('[1]Multi-Field'!$E$79=[1]Lists!BF11,'[1]Multi-Field'!$F$79="undrained"),BH11,""))</f>
        <v/>
      </c>
      <c r="EJ11" s="409" t="str">
        <f>IF(AND('[1]Multi-Field'!$E$80=[1]Lists!BF11,'[1]Multi-Field'!$F$80="Drained"),BI11,IF(AND('[1]Multi-Field'!$E$80=[1]Lists!BF11,'[1]Multi-Field'!$F$80="undrained"),BH11,""))</f>
        <v/>
      </c>
      <c r="EK11" s="409" t="str">
        <f>IF(AND('[1]Multi-Field'!$E$81=[1]Lists!BF11,'[1]Multi-Field'!$F$81="Drained"),BI11,IF(AND('[1]Multi-Field'!$E$81=[1]Lists!BF11,'[1]Multi-Field'!$F$81="undrained"),BH11,""))</f>
        <v/>
      </c>
      <c r="EL11" s="409" t="str">
        <f>IF(AND('[1]Multi-Field'!$E$82=[1]Lists!BF11,'[1]Multi-Field'!$F$82="Drained"),BI11,IF(AND('[1]Multi-Field'!$E$82=[1]Lists!BF11,'[1]Multi-Field'!$F$82="undrained"),BH11,""))</f>
        <v/>
      </c>
      <c r="EM11" s="409" t="str">
        <f>IF(AND('[1]Multi-Field'!$E$83=[1]Lists!BF11,'[1]Multi-Field'!$F$83="Drained"),BI11,IF(AND('[1]Multi-Field'!$E$83=[1]Lists!BF11,'[1]Multi-Field'!$F$83="undrained"),BH11,""))</f>
        <v/>
      </c>
      <c r="EN11" s="409" t="str">
        <f>IF(AND('[1]Multi-Field'!$E$84=[1]Lists!BF11,'[1]Multi-Field'!$F$84="Drained"),BI11,IF(AND('[1]Multi-Field'!$E$84=[1]Lists!BF11,'[1]Multi-Field'!$F$84="undrained"),BH11,""))</f>
        <v/>
      </c>
      <c r="EO11" s="409" t="str">
        <f>IF(AND('[1]Multi-Field'!$E$85=[1]Lists!BF11,'[1]Multi-Field'!$F$85="Drained"),BI11,IF(AND('[1]Multi-Field'!$E$85=[1]Lists!BF11,'[1]Multi-Field'!$F$85="undrained"),BH11,""))</f>
        <v/>
      </c>
      <c r="EP11" s="409" t="str">
        <f>IF(AND('[1]Multi-Field'!$E$86=[1]Lists!BF11,'[1]Multi-Field'!$F$86="Drained"),BI11,IF(AND('[1]Multi-Field'!$E$86=[1]Lists!BF11,'[1]Multi-Field'!$F$86="undrained"),BH11,""))</f>
        <v/>
      </c>
      <c r="EQ11" s="409" t="str">
        <f>IF(AND('[1]Multi-Field'!$E$87=[1]Lists!BF11,'[1]Multi-Field'!$F$87="Drained"),BI11,IF(AND('[1]Multi-Field'!$E$87=[1]Lists!BF11,'[1]Multi-Field'!$F$87="undrained"),BH11,""))</f>
        <v/>
      </c>
      <c r="ER11" s="409" t="str">
        <f>IF(AND('[1]Multi-Field'!$E$88=[1]Lists!BF11,'[1]Multi-Field'!$F$88="Drained"),BI11,IF(AND('[1]Multi-Field'!$E$88=[1]Lists!BF11,'[1]Multi-Field'!$F$88="undrained"),BH11,""))</f>
        <v/>
      </c>
      <c r="ES11" s="409" t="str">
        <f>IF(AND('[1]Multi-Field'!$E$89=[1]Lists!BF11,'[1]Multi-Field'!$F$89="Drained"),BI11,IF(AND('[1]Multi-Field'!$E$89=[1]Lists!BF11,'[1]Multi-Field'!$F$89="undrained"),BH11,""))</f>
        <v/>
      </c>
      <c r="ET11" s="409" t="str">
        <f>IF(AND('[1]Multi-Field'!$E$90=[1]Lists!BF11,'[1]Multi-Field'!$F$90="Drained"),BI11,IF(AND('[1]Multi-Field'!$E$90=[1]Lists!BF11,'[1]Multi-Field'!$F$90="undrained"),BH11,""))</f>
        <v/>
      </c>
      <c r="EU11" s="409" t="str">
        <f>IF(AND('[1]Multi-Field'!$E$91=[1]Lists!BF11,'[1]Multi-Field'!$F$91="Drained"),BI11,IF(AND('[1]Multi-Field'!$E$91=[1]Lists!BF11,'[1]Multi-Field'!$F$91="undrained"),BH11,""))</f>
        <v/>
      </c>
      <c r="EV11" s="409" t="str">
        <f>IF(AND('[1]Multi-Field'!$E$92=[1]Lists!BF11,'[1]Multi-Field'!$F$92="Drained"),BI11,IF(AND('[1]Multi-Field'!$E$92=[1]Lists!BF11,'[1]Multi-Field'!$F$92="undrained"),BH11,""))</f>
        <v/>
      </c>
      <c r="EW11" s="409" t="str">
        <f>IF(AND('[1]Multi-Field'!$E$93=[1]Lists!BF11,'[1]Multi-Field'!$F$93="Drained"),BI11,IF(AND('[1]Multi-Field'!$E$93=[1]Lists!BF11,'[1]Multi-Field'!$F$93="undrained"),BH11,""))</f>
        <v/>
      </c>
      <c r="EX11" s="409" t="str">
        <f>IF(AND('[1]Multi-Field'!$E$94=[1]Lists!BF11,'[1]Multi-Field'!$F$94="Drained"),BI11,IF(AND('[1]Multi-Field'!$E$94=[1]Lists!BF11,'[1]Multi-Field'!$F$94="undrained"),BH11,""))</f>
        <v/>
      </c>
      <c r="EY11" s="409" t="str">
        <f>IF(AND('[1]Multi-Field'!$E$95=[1]Lists!BF11,'[1]Multi-Field'!$F$95="Drained"),BI11,IF(AND('[1]Multi-Field'!$E$95=[1]Lists!BF11,'[1]Multi-Field'!$F$95="undrained"),BH11,""))</f>
        <v/>
      </c>
      <c r="EZ11" s="409" t="str">
        <f>IF(AND('[1]Multi-Field'!$E$96=[1]Lists!BF11,'[1]Multi-Field'!$F$96="Drained"),BI11,IF(AND('[1]Multi-Field'!$E$96=[1]Lists!BF11,'[1]Multi-Field'!$F$96="undrained"),BH11,""))</f>
        <v/>
      </c>
      <c r="FA11" s="409" t="str">
        <f>IF(AND('[1]Multi-Field'!$E$97=[1]Lists!BF11,'[1]Multi-Field'!$F$97="Drained"),BI11,IF(AND('[1]Multi-Field'!$E$97=[1]Lists!BF11,'[1]Multi-Field'!$F$97="undrained"),BH11,""))</f>
        <v/>
      </c>
      <c r="FB11" s="409" t="str">
        <f>IF(AND('[1]Multi-Field'!$E$98=[1]Lists!BF11,'[1]Multi-Field'!$F$98="Drained"),BI11,IF(AND('[1]Multi-Field'!$E$98=[1]Lists!BF11,'[1]Multi-Field'!$F$98="undrained"),BH11,""))</f>
        <v/>
      </c>
      <c r="FC11" s="409" t="str">
        <f>IF(AND('[1]Multi-Field'!$E$99=[1]Lists!BF11,'[1]Multi-Field'!$F$99="Drained"),BI11,IF(AND('[1]Multi-Field'!$E$99=[1]Lists!BF11,'[1]Multi-Field'!$F$99="undrained"),BH11,""))</f>
        <v/>
      </c>
      <c r="FD11" s="409" t="str">
        <f>IF(AND('[1]Multi-Field'!$E$100=[1]Lists!BF11,'[1]Multi-Field'!$F$100="Drained"),BI11,IF(AND('[1]Multi-Field'!$E$100=[1]Lists!BF11,'[1]Multi-Field'!$F$100="undrained"),BH11,""))</f>
        <v/>
      </c>
      <c r="FE11" s="409" t="str">
        <f>IF(AND('[1]Multi-Field'!$E$101=[1]Lists!BF11,'[1]Multi-Field'!$F$101="Drained"),BI11,IF(AND('[1]Multi-Field'!$E$101=[1]Lists!BF11,'[1]Multi-Field'!$F$101="undrained"),BH11,""))</f>
        <v/>
      </c>
      <c r="FF11" s="409" t="str">
        <f>IF(AND('[1]Multi-Field'!$E$102=[1]Lists!BF11,'[1]Multi-Field'!$F$102="Drained"),BI11,IF(AND('[1]Multi-Field'!$E$102=[1]Lists!BF11,'[1]Multi-Field'!$F$102="undrained"),BH11,""))</f>
        <v/>
      </c>
      <c r="FG11" s="409" t="str">
        <f>IF(AND('[1]Multi-Field'!$E$103=[1]Lists!BF11,'[1]Multi-Field'!$F$103="Drained"),BI11,IF(AND('[1]Multi-Field'!$E$103=[1]Lists!BF11,'[1]Multi-Field'!$F$103="undrained"),BH11,""))</f>
        <v/>
      </c>
      <c r="FH11" s="409" t="str">
        <f>IF(AND('[1]Multi-Field'!$E$104=[1]Lists!BF11,'[1]Multi-Field'!$F$104="Drained"),BI11,IF(AND('[1]Multi-Field'!$E$104=[1]Lists!BF11,'[1]Multi-Field'!$F$104="undrained"),BH11,""))</f>
        <v/>
      </c>
      <c r="FI11" s="409" t="str">
        <f>IF(AND('[1]Multi-Field'!$E$105=[1]Lists!BF11,'[1]Multi-Field'!$F$105="Drained"),BI11,IF(AND('[1]Multi-Field'!$E$105=[1]Lists!BF11,'[1]Multi-Field'!$F$105="undrained"),BH11,""))</f>
        <v/>
      </c>
      <c r="FJ11" s="409" t="str">
        <f>IF(AND('[1]Multi-Field'!$E$106=[1]Lists!BF11,'[1]Multi-Field'!$F$106="Drained"),BI11,IF(AND('[1]Multi-Field'!$E$106=[1]Lists!BF11,'[1]Multi-Field'!$F$106="undrained"),BH11,""))</f>
        <v/>
      </c>
      <c r="FK11" s="409" t="str">
        <f>IF(AND('[1]Multi-Field'!$E$107=[1]Lists!BF11,'[1]Multi-Field'!$F$107="Drained"),BI11,IF(AND('[1]Multi-Field'!$E$107=[1]Lists!BF11,'[1]Multi-Field'!$F$107="undrained"),BH11,""))</f>
        <v/>
      </c>
      <c r="FL11" s="409" t="str">
        <f>IF(AND('[1]Multi-Field'!$E$108=[1]Lists!BF11,'[1]Multi-Field'!$F$108="Drained"),BI11,IF(AND('[1]Multi-Field'!$E$108=[1]Lists!BF11,'[1]Multi-Field'!$F$108="undrained"),BH11,""))</f>
        <v/>
      </c>
      <c r="FM11" s="409" t="str">
        <f>IF(AND('[1]Multi-Field'!$E$109=[1]Lists!BF11,'[1]Multi-Field'!$F$109="Drained"),BI11,IF(AND('[1]Multi-Field'!$E$109=[1]Lists!BF11,'[1]Multi-Field'!$F$109="undrained"),BH11,""))</f>
        <v/>
      </c>
      <c r="FN11" s="409" t="str">
        <f>IF(AND('[1]Multi-Field'!$E$110=[1]Lists!BF11,'[1]Multi-Field'!$F$110="Drained"),BI11,IF(AND('[1]Multi-Field'!$E$110=[1]Lists!BF11,'[1]Multi-Field'!$F$110="undrained"),BH11,""))</f>
        <v/>
      </c>
      <c r="FO11" s="409" t="str">
        <f>IF(AND('[1]Multi-Field'!$E$111=[1]Lists!BF11,'[1]Multi-Field'!$F$111="Drained"),BI11,IF(AND('[1]Multi-Field'!$E$111=[1]Lists!BF11,'[1]Multi-Field'!$F$111="undrained"),BH11,""))</f>
        <v/>
      </c>
      <c r="FP11" s="409" t="str">
        <f>IF(AND('[1]Multi-Field'!$E$112=[1]Lists!BF11,'[1]Multi-Field'!$F$112="Drained"),BI11,IF(AND('[1]Multi-Field'!$E$112=[1]Lists!BF11,'[1]Multi-Field'!$F$112="undrained"),BH11,""))</f>
        <v/>
      </c>
      <c r="FQ11" s="409" t="str">
        <f>IF(AND('[1]Multi-Field'!$E$113=[1]Lists!BF11,'[1]Multi-Field'!$F$113="Drained"),BI11,IF(AND('[1]Multi-Field'!$E$113=[1]Lists!BF11,'[1]Multi-Field'!$F$113="undrained"),BH11,""))</f>
        <v/>
      </c>
      <c r="FR11" s="409" t="str">
        <f>IF(AND('[1]Multi-Field'!$E$114=[1]Lists!BF11,'[1]Multi-Field'!$F$114="Drained"),BI11,IF(AND('[1]Multi-Field'!$E$114=[1]Lists!BF11,'[1]Multi-Field'!$F$114="undrained"),BH11,""))</f>
        <v/>
      </c>
      <c r="FS11" s="409" t="str">
        <f>IF(AND('[1]Multi-Field'!$E$115=[1]Lists!BF11,'[1]Multi-Field'!$F$115="Drained"),BI11,IF(AND('[1]Multi-Field'!$E$115=[1]Lists!BF11,'[1]Multi-Field'!$F$115="undrained"),BH11,""))</f>
        <v/>
      </c>
      <c r="FT11" s="409" t="str">
        <f>IF(AND('[1]Multi-Field'!$E$116=[1]Lists!BF11,'[1]Multi-Field'!$F$116="Drained"),BI11,IF(AND('[1]Multi-Field'!$E$116=[1]Lists!BF11,'[1]Multi-Field'!$F$116="undrained"),BH11,""))</f>
        <v/>
      </c>
      <c r="FU11" s="409" t="str">
        <f>IF(AND('[1]Multi-Field'!$E$117=[1]Lists!BF11,'[1]Multi-Field'!$F$117="Drained"),BI11,IF(AND('[1]Multi-Field'!$E$117=[1]Lists!BF11,'[1]Multi-Field'!$F$117="undrained"),BH11,""))</f>
        <v/>
      </c>
      <c r="FV11" s="409" t="str">
        <f>IF(AND('[1]Multi-Field'!$E$118=[1]Lists!BF11,'[1]Multi-Field'!$F$118="Drained"),BI11,IF(AND('[1]Multi-Field'!$E$118=[1]Lists!BF11,'[1]Multi-Field'!$F$118="undrained"),BH11,""))</f>
        <v/>
      </c>
      <c r="FW11" s="409" t="str">
        <f>IF(AND('[1]Multi-Field'!$E$119=[1]Lists!BF11,'[1]Multi-Field'!$F$119="Drained"),BI11,IF(AND('[1]Multi-Field'!$E$119=[1]Lists!BF11,'[1]Multi-Field'!$F$119="undrained"),BH11,""))</f>
        <v/>
      </c>
      <c r="FX11" s="409" t="str">
        <f>IF(AND('[1]Multi-Field'!$E$120=[1]Lists!BF11,'[1]Multi-Field'!$F$120="Drained"),BI11,IF(AND('[1]Multi-Field'!$E$120=[1]Lists!BF11,'[1]Multi-Field'!$F$120="undrained"),BH11,""))</f>
        <v/>
      </c>
      <c r="FZ11" t="s">
        <v>796</v>
      </c>
      <c r="GC11" s="4" t="str">
        <f>'[1]Multi-Field'!B9</f>
        <v>Behind Shop</v>
      </c>
      <c r="GD11" s="73" t="str">
        <f>IF(OR('[1]Multi-Field'!Q9=$FZ$43,'[1]Multi-Field'!Q9=$FZ$44),'[1]Multi-Field'!BS9,"")</f>
        <v/>
      </c>
      <c r="GE11" s="4" t="str">
        <f>IF(AND(OR('[1]Multi-Field'!Q9=$FZ$86,'[1]Multi-Field'!Q9=$FZ$94,'[1]Multi-Field'!Q9=$FZ$87,'[1]Multi-Field'!Q9=[1]Lists!$FZ$93,'[1]Multi-Field'!Q9=$FZ$59),'[1]Multi-Field'!BS9&gt;50),'[1]Multi-Field'!BS9*0.8,IF(AND(OR('[1]Multi-Field'!Q9=$FZ$86,'[1]Multi-Field'!Q9=$FZ$94,'[1]Multi-Field'!Q9=$FZ$87,'[1]Multi-Field'!Q9=[1]Lists!$FZ$93,'[1]Multi-Field'!Q9=[1]Lists!$FZ$59),'[1]Multi-Field'!BS9&lt;50),'[1]Multi-Field'!BS9,""))</f>
        <v/>
      </c>
      <c r="GF11" s="4" t="str">
        <f>IF(OR('[1]Multi-Field'!Q9=[1]Lists!$FZ$7,'[1]Multi-Field'!Q9=[1]Lists!$FZ$5,'[1]Multi-Field'!Q9=[1]Lists!$FZ$24,'[1]Multi-Field'!Q9=[1]Lists!$FZ$10,'[1]Multi-Field'!Q9=[1]Lists!$FZ$8, '[1]Multi-Field'!Q9=[1]Lists!$FZ$25, '[1]Multi-Field'!Q9=[1]Lists!$FZ$23, '[1]Multi-Field'!Q9= [1]Lists!$FZ$47, '[1]Multi-Field'!Q9=[1]Lists!$FZ$49, '[1]Multi-Field'!Q9=[1]Lists!$FZ$48,'[1]Multi-Field'!Q9=[1]Lists!$FZ$3, '[1]Multi-Field'!Q9=[1]Lists!$FZ$14,'[1]Multi-Field'!Q9=[1]Lists!$FZ$36, '[1]Multi-Field'!Q9=[1]Lists!$FZ$41,'[1]Multi-Field'!Q9=[1]Lists!$FZ$42),0,"")</f>
        <v/>
      </c>
      <c r="GG11" s="4" t="str">
        <f>IF(OR('[1]Multi-Field'!Q9=[1]Lists!$FZ$6,'[1]Multi-Field'!Q9=[1]Lists!$FZ$4, '[1]Multi-Field'!Q38=[1]Lists!$FZ$11, '[1]Multi-Field'!Q9=[1]Lists!$FZ$1),100*IF('[1]Multi-Field'!U9=onepercent,0.75,IF('[1]Multi-Field'!U9=onetotwentyfivepercent,0.4,IF(OR('[1]Multi-Field'!U9=twentysixtofiftypercent,'[1]Multi-Field'!U9=greaterthanfiftypercent),0,""))),"")</f>
        <v/>
      </c>
      <c r="GH11" s="4" t="str">
        <f>IF(OR('[1]Multi-Field'!Q9=[1]Lists!$FZ$53,'[1]Multi-Field'!Q9=[1]Lists!$FZ$55), 50,IF('[1]Multi-Field'!Q9=[1]Lists!$FZ$54,225,IF('[1]Multi-Field'!Q9=[1]Lists!$FZ$56,75,"")))</f>
        <v/>
      </c>
      <c r="GI11" s="4" t="e">
        <f>#VALUE!</f>
        <v>#VALUE!</v>
      </c>
      <c r="GJ11" s="4" t="e">
        <f>#VALUE!</f>
        <v>#VALUE!</v>
      </c>
      <c r="GK11" s="4" t="str">
        <f>IF('[1]Multi-Field'!Q9=[1]Lists!$FZ$95,'[1]Multi-Field'!BS9*0.66,"")</f>
        <v/>
      </c>
      <c r="GM11" s="4" t="str">
        <f>IF(OR('[1]Multi-Field'!Q9=[1]Lists!$FZ$26,'[1]Multi-Field'!Q9=[1]Lists!$FZ$84),20,"")</f>
        <v/>
      </c>
      <c r="GN11" s="4" t="str">
        <f>IF(OR('[1]Multi-Field'!Q9=[1]Lists!$FZ$88,'[1]Multi-Field'!Q9=[1]Lists!$FZ$57),0,"")</f>
        <v/>
      </c>
      <c r="GO11" s="4" t="str">
        <f>IF(OR('[1]Multi-Field'!Q9=[1]Lists!$FZ$69,'[1]Multi-Field'!Q9=[1]Lists!$FZ$71,'[1]Multi-Field'!Q9=[1]Lists!$FZ$105),50,"")</f>
        <v/>
      </c>
      <c r="GP11" s="4" t="str">
        <f>IF(OR('[1]Multi-Field'!Q9=[1]Lists!$FZ$75,'[1]Multi-Field'!Q9=[1]Lists!$FZ$70),75,"")</f>
        <v/>
      </c>
      <c r="GQ11" s="4" t="str">
        <f>IF('[1]Multi-Field'!Q9=[1]Lists!$FZ$72,150,"")</f>
        <v/>
      </c>
      <c r="GR11" s="4" t="str">
        <f>IF(OR('[1]Multi-Field'!Q9=[1]Lists!$FZ$74,'[1]Multi-Field'!Q9=[1]Lists!$FZ$73),40,"")</f>
        <v/>
      </c>
      <c r="GS11" s="4" t="str">
        <f>IF('[1]Multi-Field'!Q9=[1]Lists!$FZ$99,80,"")</f>
        <v/>
      </c>
      <c r="GT11" s="4" t="str">
        <f>IF('[1]Multi-Field'!Q9=[1]Lists!$FZ$106,70,"")</f>
        <v/>
      </c>
      <c r="GU11" s="4" t="e">
        <f t="shared" si="4"/>
        <v>#VALUE!</v>
      </c>
    </row>
    <row r="12" spans="1:203" ht="13.5" customHeight="1">
      <c r="A12" s="7" t="s">
        <v>99</v>
      </c>
      <c r="B12" t="s">
        <v>736</v>
      </c>
      <c r="C12" s="7"/>
      <c r="D12" s="8">
        <v>75</v>
      </c>
      <c r="E12" s="8">
        <f t="shared" si="0"/>
        <v>75</v>
      </c>
      <c r="F12" s="8">
        <f t="shared" si="1"/>
        <v>75</v>
      </c>
      <c r="G12" s="8">
        <v>75</v>
      </c>
      <c r="H12" s="8">
        <v>70</v>
      </c>
      <c r="I12" s="8">
        <f t="shared" si="5"/>
        <v>70</v>
      </c>
      <c r="J12" s="8">
        <f t="shared" si="6"/>
        <v>70</v>
      </c>
      <c r="K12" s="8">
        <v>70</v>
      </c>
      <c r="L12" s="8">
        <v>135</v>
      </c>
      <c r="M12" s="8">
        <f t="shared" si="2"/>
        <v>135</v>
      </c>
      <c r="N12" s="8">
        <f t="shared" si="3"/>
        <v>135</v>
      </c>
      <c r="O12" s="8">
        <v>135</v>
      </c>
      <c r="Q12" s="84" t="s">
        <v>894</v>
      </c>
      <c r="R12" s="89">
        <v>110</v>
      </c>
      <c r="S12" s="89">
        <v>24</v>
      </c>
      <c r="T12" s="90">
        <v>10</v>
      </c>
      <c r="U12" s="4" t="s">
        <v>30</v>
      </c>
      <c r="AC12" t="s">
        <v>798</v>
      </c>
      <c r="AI12" s="384" t="str">
        <f>'[1]Multi-Field'!B8</f>
        <v>Bottom Toward Peters</v>
      </c>
      <c r="AJ12" s="385" t="e">
        <f>#VALUE!</f>
        <v>#VALUE!</v>
      </c>
      <c r="AK12" s="385" t="e">
        <f>#VALUE!</f>
        <v>#VALUE!</v>
      </c>
      <c r="AL12" s="385" t="e">
        <f>IF(AK12="","",IF('[1]Multi-Field'!AU8=20,10,IF(AK12-30&lt;0,0,AK12-30)))</f>
        <v>#VALUE!</v>
      </c>
      <c r="AM12" s="385" t="e">
        <f>#VALUE!</f>
        <v>#VALUE!</v>
      </c>
      <c r="AN12" s="385" t="e">
        <f t="shared" si="7"/>
        <v>#VALUE!</v>
      </c>
      <c r="AO12" s="385" t="e">
        <f>#VALUE!</f>
        <v>#VALUE!</v>
      </c>
      <c r="AP12" s="385" t="e">
        <f>#VALUE!</f>
        <v>#VALUE!</v>
      </c>
      <c r="AQ12" s="385" t="e">
        <f>#VALUE!</f>
        <v>#VALUE!</v>
      </c>
      <c r="AR12" s="385" t="e">
        <f>#VALUE!</f>
        <v>#VALUE!</v>
      </c>
      <c r="AS12" s="385" t="e">
        <f>IF(AR12="","",IF('[1]Multi-Field'!AU8&gt;9,0,AR12-15))</f>
        <v>#VALUE!</v>
      </c>
      <c r="AT12" s="385" t="e">
        <f>#VALUE!</f>
        <v>#VALUE!</v>
      </c>
      <c r="AU12" s="385" t="e">
        <f>#VALUE!</f>
        <v>#VALUE!</v>
      </c>
      <c r="AV12" s="385" t="e">
        <f>IF(AU12="","",IF('[1]Multi-Field'!AU8=9&gt;9,0,AU12-35))</f>
        <v>#VALUE!</v>
      </c>
      <c r="AW12" s="385" t="e">
        <f>#VALUE!</f>
        <v>#VALUE!</v>
      </c>
      <c r="AX12" s="385" t="e">
        <f t="shared" si="8"/>
        <v>#VALUE!</v>
      </c>
      <c r="AY12" s="385">
        <f>IF('[1]Multi-Field'!AU8="","",IF('[1]Multi-Field'!AU8&lt;1,100,IF('[1]Multi-Field'!AU8=1,75,IF('[1]Multi-Field'!AU8=2,50,IF('[1]Multi-Field'!AU8=3,25,IF('[1]Multi-Field'!AU8&gt;3,0,""))))))</f>
        <v>0</v>
      </c>
      <c r="AZ12" s="385">
        <f t="shared" si="9"/>
        <v>0</v>
      </c>
      <c r="BA12" s="385" t="e">
        <f>#VALUE!</f>
        <v>#VALUE!</v>
      </c>
      <c r="BB12" s="385" t="e">
        <f>IF(BA12="","",IF(AND('[1]Multi-Field'!AU8&lt;40,'[1]Multi-Field'!AU8&gt;9),40,IF('[1]Multi-Field'!AU8&gt;39,0,BA12+5)))</f>
        <v>#VALUE!</v>
      </c>
      <c r="BC12" s="386" t="e">
        <f t="shared" si="10"/>
        <v>#VALUE!</v>
      </c>
      <c r="BD12" s="282">
        <v>0.34</v>
      </c>
      <c r="BE12" s="282">
        <v>0.79</v>
      </c>
      <c r="BF12" s="411" t="s">
        <v>1180</v>
      </c>
      <c r="BG12" s="412">
        <v>3</v>
      </c>
      <c r="BH12" s="412">
        <v>6</v>
      </c>
      <c r="BI12" s="412">
        <v>6</v>
      </c>
      <c r="BJ12" s="409" t="e">
        <f>IF(AND('[1]Single Field'!#REF!=[1]Lists!BF12,'[1]Single Field'!#REF!="Drained"),"x",IF(AND('[1]Single Field'!#REF!=[1]Lists!BF12,'[1]Single Field'!#REF!="Undrained"),O,""))</f>
        <v>#REF!</v>
      </c>
      <c r="BK12" s="409" t="str">
        <f>IF(AND('[1]Multi-Field'!$E$3=[1]Lists!BF12,'[1]Multi-Field'!$F$3="Drained"),BI12,IF(AND('[1]Multi-Field'!$E$3=BF12,'[1]Multi-Field'!$F$3="undrained"),BH12,""))</f>
        <v/>
      </c>
      <c r="BL12" s="409" t="str">
        <f>IF(AND('[1]Multi-Field'!$E$4=BF12,'[1]Multi-Field'!$F$4="Drained"),BI12,IF(AND('[1]Multi-Field'!$E$4=BF12,'[1]Multi-Field'!$F$4="undrained"),BH12,""))</f>
        <v/>
      </c>
      <c r="BM12" s="409" t="str">
        <f>IF(AND('[1]Multi-Field'!$E$5=BF12,'[1]Multi-Field'!$F$5="Drained"),BI12,IF(AND('[1]Multi-Field'!$E$5=BF12,'[1]Multi-Field'!$F$5="undrained"),BH12,""))</f>
        <v/>
      </c>
      <c r="BN12" s="409" t="str">
        <f>IF(AND('[1]Multi-Field'!$E$6=BF12,'[1]Multi-Field'!$F$6="Drained"),BI12,IF(AND('[1]Multi-Field'!$E$6=BF12,'[1]Multi-Field'!$F$6="undrained"),BH12,""))</f>
        <v/>
      </c>
      <c r="BO12" s="409" t="str">
        <f>IF(AND('[1]Multi-Field'!$E$7=BF12,'[1]Multi-Field'!$F$7="Drained"),BI12,IF(AND('[1]Multi-Field'!$E$7=BF12,'[1]Multi-Field'!$F$7="undrained"),BH12,""))</f>
        <v/>
      </c>
      <c r="BP12" s="409" t="str">
        <f>IF(AND('[1]Multi-Field'!$E$8=BF12,'[1]Multi-Field'!$F$8="Drained"),BI12,IF(AND('[1]Multi-Field'!$E$8=BF12,'[1]Multi-Field'!$F$8="undrained"),BH12,""))</f>
        <v/>
      </c>
      <c r="BQ12" s="409" t="str">
        <f>IF(AND('[1]Multi-Field'!$E$9=BF12,'[1]Multi-Field'!$F$9="Drained"),BI12,IF(AND('[1]Multi-Field'!$E$9=BF12,'[1]Multi-Field'!$F$9="undrained"),BH12,""))</f>
        <v/>
      </c>
      <c r="BR12" s="409" t="str">
        <f>IF(AND('[1]Multi-Field'!$E$10=BF12,'[1]Multi-Field'!$F$10="Drained"),BI12,IF(AND('[1]Multi-Field'!$E$10=BF12,'[1]Multi-Field'!$F$10="undrained"),BH12,""))</f>
        <v/>
      </c>
      <c r="BS12" s="409" t="str">
        <f>IF(AND('[1]Multi-Field'!$E$11=BF12,'[1]Multi-Field'!$F$11="Drained"),BI12,IF(AND('[1]Multi-Field'!$E$11=BF12,'[1]Multi-Field'!$F$11="undrained"),BH12,""))</f>
        <v/>
      </c>
      <c r="BT12" s="409" t="str">
        <f>IF(AND('[1]Multi-Field'!$E$12=BF12,'[1]Multi-Field'!$F$12="Drained"),BI12,IF(AND('[1]Multi-Field'!$E$12=BF12,'[1]Multi-Field'!$F$12="undrained"),BH12,""))</f>
        <v/>
      </c>
      <c r="BU12" s="409">
        <f>IF(AND('[1]Multi-Field'!$E$13=BF12,'[1]Multi-Field'!$F$13="Drained"),BI12,IF(AND('[1]Multi-Field'!$E$3=BF12,'[1]Multi-Field'!$F$13="undrained"),BH12,""))</f>
        <v>6</v>
      </c>
      <c r="BV12" s="409" t="str">
        <f>IF(AND('[1]Multi-Field'!$E$14=BF12,'[1]Multi-Field'!$F$14="Drained"),BI12,IF(AND('[1]Multi-Field'!$E$14=BF12,'[1]Multi-Field'!$F$14="undrained"),BH12,""))</f>
        <v/>
      </c>
      <c r="BW12" s="409" t="str">
        <f>IF(AND('[1]Multi-Field'!$E$15=BF12,'[1]Multi-Field'!$F$15="Drained"),BI12,IF(AND('[1]Multi-Field'!$E$15=BF12,'[1]Multi-Field'!$F$15="undrained"),BH12,""))</f>
        <v/>
      </c>
      <c r="BX12" s="409" t="str">
        <f>IF(AND('[1]Multi-Field'!$E$16=[1]Lists!BF12,'[1]Multi-Field'!$F$16="Drained"),BI12,IF(AND('[1]Multi-Field'!$E$16=[1]Lists!BF12,'[1]Multi-Field'!$F$16="undrained"),BH12,""))</f>
        <v/>
      </c>
      <c r="BY12" s="409" t="str">
        <f>IF(AND('[1]Multi-Field'!$E$17=[1]Lists!BF12,'[1]Multi-Field'!$F$17="Drained"),BI12,IF(AND('[1]Multi-Field'!$E$17=[1]Lists!BF12,'[1]Multi-Field'!$F$17="undrained"),BH12,""))</f>
        <v/>
      </c>
      <c r="BZ12" s="409" t="str">
        <f>IF(AND('[1]Multi-Field'!$E$18=[1]Lists!BF12,'[1]Multi-Field'!$F$18="Drained"),BI12,IF(AND('[1]Multi-Field'!$E$18=[1]Lists!BF12,'[1]Multi-Field'!$F$18="undrained"),BH12,""))</f>
        <v/>
      </c>
      <c r="CA12" s="409" t="str">
        <f>IF(AND('[1]Multi-Field'!$E$19=[1]Lists!BF12,'[1]Multi-Field'!$F$19="Drained"),BI12,IF(AND('[1]Multi-Field'!$E$19=[1]Lists!BF12,'[1]Multi-Field'!$F$19="undrained"),BH12,""))</f>
        <v/>
      </c>
      <c r="CB12" s="409" t="str">
        <f>IF(AND('[1]Multi-Field'!$E$20=[1]Lists!BF12,'[1]Multi-Field'!$F$20="Drained"),BI12,IF(AND('[1]Multi-Field'!$E$20=[1]Lists!BF12,'[1]Multi-Field'!$F$20="undrained"),BH12,""))</f>
        <v/>
      </c>
      <c r="CC12" s="409" t="str">
        <f>IF(AND('[1]Multi-Field'!$E$21=[1]Lists!BF12,'[1]Multi-Field'!$F$21="Drained"),BI12,IF(AND('[1]Multi-Field'!$E$21=[1]Lists!BF12,'[1]Multi-Field'!$F$21="undrained"),BH12,""))</f>
        <v/>
      </c>
      <c r="CD12" s="409" t="str">
        <f>IF(AND('[1]Multi-Field'!$E$22=[1]Lists!BF12,'[1]Multi-Field'!$F$22="Drained"),BI12,IF(AND('[1]Multi-Field'!$E$22=[1]Lists!BF12,'[1]Multi-Field'!$F$22="undrained"),BH12,""))</f>
        <v/>
      </c>
      <c r="CE12" s="409" t="str">
        <f>IF(AND('[1]Multi-Field'!$E$23=[1]Lists!BF12,'[1]Multi-Field'!$F$23="Drained"),BI12,IF(AND('[1]Multi-Field'!$E$23=[1]Lists!BF12,'[1]Multi-Field'!$F$23="undrained"),BH12,""))</f>
        <v/>
      </c>
      <c r="CF12" s="409" t="str">
        <f>IF(AND('[1]Multi-Field'!$E$24=[1]Lists!BF12,'[1]Multi-Field'!$F$24="Drained"),BI12,IF(AND('[1]Multi-Field'!$E$24=[1]Lists!BF12,'[1]Multi-Field'!$F$24="undrained"),BH12,""))</f>
        <v/>
      </c>
      <c r="CG12" s="409" t="str">
        <f>IF(AND('[1]Multi-Field'!$E$25=[1]Lists!BF12,'[1]Multi-Field'!$F$25="Drained"),BI12,IF(AND('[1]Multi-Field'!$E$25=[1]Lists!BF12,'[1]Multi-Field'!$F$25="undrained"),BH12,""))</f>
        <v/>
      </c>
      <c r="CH12" s="409" t="str">
        <f>IF(AND('[1]Multi-Field'!$E$26=[1]Lists!BF12,'[1]Multi-Field'!$F$26="Drained"),BI12,IF(AND('[1]Multi-Field'!$E$26=[1]Lists!BF12,'[1]Multi-Field'!$F$26="undrained"),BH12,""))</f>
        <v/>
      </c>
      <c r="CI12" s="409" t="str">
        <f>IF(AND('[1]Multi-Field'!$E$27=[1]Lists!BF12,'[1]Multi-Field'!$F$27="Drained"),BI12,IF(AND('[1]Multi-Field'!$E$27=[1]Lists!BF12,'[1]Multi-Field'!$F$27="undrained"),BH12,""))</f>
        <v/>
      </c>
      <c r="CJ12" s="409" t="str">
        <f>IF(AND('[1]Multi-Field'!$E$28=[1]Lists!BF12,'[1]Multi-Field'!$F$28="Drained"),BI12,IF(AND('[1]Multi-Field'!$E$28=[1]Lists!BF12,'[1]Multi-Field'!$F$28="undrained"),BH12,""))</f>
        <v/>
      </c>
      <c r="CK12" s="409" t="str">
        <f>IF(AND('[1]Multi-Field'!$E$29=[1]Lists!BF12,'[1]Multi-Field'!$F$29="Drained"),BI12,IF(AND('[1]Multi-Field'!$E$29=[1]Lists!BF12,'[1]Multi-Field'!$F$29="undrained"),BH12,""))</f>
        <v/>
      </c>
      <c r="CL12" s="409" t="str">
        <f>IF(AND('[1]Multi-Field'!$E$30=[1]Lists!BF12,'[1]Multi-Field'!$F$30="Drained"),BI12,IF(AND('[1]Multi-Field'!$E$30=[1]Lists!BF12,'[1]Multi-Field'!$F$30="undrained"),BH12,""))</f>
        <v/>
      </c>
      <c r="CM12" s="409" t="str">
        <f>IF(AND('[1]Multi-Field'!$E$31=[1]Lists!BF12,'[1]Multi-Field'!$F$31="Drained"),BI12,IF(AND('[1]Multi-Field'!$E$31=[1]Lists!BF12,'[1]Multi-Field'!$F$31="undrained"),BH12,""))</f>
        <v/>
      </c>
      <c r="CN12" s="409" t="str">
        <f>IF(AND('[1]Multi-Field'!$E$32=[1]Lists!BF12,'[1]Multi-Field'!$F$32="Drained"),BI12,IF(AND('[1]Multi-Field'!$E$32=[1]Lists!BF12,'[1]Multi-Field'!$F$32="undrained"),BH12,""))</f>
        <v/>
      </c>
      <c r="CO12" s="409" t="str">
        <f>IF(AND('[1]Multi-Field'!$E$33=[1]Lists!BF12,'[1]Multi-Field'!$F$33="Drained"),BI12,IF(AND('[1]Multi-Field'!$E$33=[1]Lists!BF12,'[1]Multi-Field'!$F$33="undrained"),BH12,""))</f>
        <v/>
      </c>
      <c r="CP12" s="409" t="str">
        <f>IF(AND('[1]Multi-Field'!$E$34=[1]Lists!BF12,'[1]Multi-Field'!$F$34="Drained"),BI12,IF(AND('[1]Multi-Field'!$E$34=[1]Lists!BF12,'[1]Multi-Field'!$F$34="undrained"),BH12,""))</f>
        <v/>
      </c>
      <c r="CQ12" s="409" t="str">
        <f>IF(AND('[1]Multi-Field'!$E$35=[1]Lists!BF12,'[1]Multi-Field'!$F$35="Drained"),BI12,IF(AND('[1]Multi-Field'!$E$35=[1]Lists!BF12,'[1]Multi-Field'!$F$35="undrained"),BH12,""))</f>
        <v/>
      </c>
      <c r="CR12" s="409" t="str">
        <f>IF(AND('[1]Multi-Field'!$E$36=[1]Lists!BF12,'[1]Multi-Field'!$F$36="Drained"),BI12,IF(AND('[1]Multi-Field'!$E$36=[1]Lists!BF12,'[1]Multi-Field'!$F$36="undrained"),BH12,""))</f>
        <v/>
      </c>
      <c r="CS12" s="409" t="str">
        <f>IF(AND('[1]Multi-Field'!$E$37=[1]Lists!BF12,'[1]Multi-Field'!$F$37="Drained"),BI12,IF(AND('[1]Multi-Field'!$E$37=[1]Lists!BF12,'[1]Multi-Field'!$F$37="undrained"),BH12,""))</f>
        <v/>
      </c>
      <c r="CT12" s="409" t="str">
        <f>IF(AND('[1]Multi-Field'!$E$38=[1]Lists!BF12,'[1]Multi-Field'!$F$38="Drained"),BI12,IF(AND('[1]Multi-Field'!$E$38=[1]Lists!BF12,'[1]Multi-Field'!$F$38="undrained"),BH12,""))</f>
        <v/>
      </c>
      <c r="CU12" s="409" t="str">
        <f>IF(AND('[1]Multi-Field'!$E$39=[1]Lists!BF12,'[1]Multi-Field'!$F$39="Drained"),BI12,IF(AND('[1]Multi-Field'!$E$39=[1]Lists!BF12,'[1]Multi-Field'!$F$39="undrained"),BH12,""))</f>
        <v/>
      </c>
      <c r="CV12" s="409" t="str">
        <f>IF(AND('[1]Multi-Field'!$E$40=[1]Lists!BF12,'[1]Multi-Field'!$F$40="Drained"),BI12,IF(AND('[1]Multi-Field'!$E$40=[1]Lists!BF12,'[1]Multi-Field'!$F$40="undrained"),BH12,""))</f>
        <v/>
      </c>
      <c r="CW12" s="409" t="str">
        <f>IF(AND('[1]Multi-Field'!$E$41=[1]Lists!BF12,'[1]Multi-Field'!$F$40="Drained"),BI12,IF(AND('[1]Multi-Field'!$E$40=[1]Lists!BF12,'[1]Multi-Field'!$F$40="undrained"),BH12,""))</f>
        <v/>
      </c>
      <c r="CX12" s="409" t="str">
        <f>IF(AND('[1]Multi-Field'!$E$42=[1]Lists!BF12,'[1]Multi-Field'!$F$42="Drained"),BI12,IF(AND('[1]Multi-Field'!$E$42=[1]Lists!BF12,'[1]Multi-Field'!$F$42="undrained"),BH12,""))</f>
        <v/>
      </c>
      <c r="CY12" s="409" t="str">
        <f>IF(AND('[1]Multi-Field'!$E$43=[1]Lists!BF12,'[1]Multi-Field'!$F$43="Drained"),BI12,IF(AND('[1]Multi-Field'!$E$43=[1]Lists!BF12,'[1]Multi-Field'!$F$43="undrained"),BH12,""))</f>
        <v/>
      </c>
      <c r="CZ12" s="409" t="str">
        <f>IF(AND('[1]Multi-Field'!$E$44=[1]Lists!BF12,'[1]Multi-Field'!$F$44="Drained"),BI12,IF(AND('[1]Multi-Field'!$E$44=[1]Lists!BF12,'[1]Multi-Field'!$F$44="undrained"),BH12,""))</f>
        <v/>
      </c>
      <c r="DA12" s="409" t="str">
        <f>IF(AND('[1]Multi-Field'!$E$45=[1]Lists!BF12,'[1]Multi-Field'!$F$45="Drained"),BI12,IF(AND('[1]Multi-Field'!$E$45=[1]Lists!BF12,'[1]Multi-Field'!$F$45="undrained"),BH12,""))</f>
        <v/>
      </c>
      <c r="DB12" s="409" t="str">
        <f>IF(AND('[1]Multi-Field'!$E$46=[1]Lists!BF12,'[1]Multi-Field'!$F$46="Drained"),BI12,IF(AND('[1]Multi-Field'!$E$46=[1]Lists!BF12,'[1]Multi-Field'!$F$46="undrained"),BH12,""))</f>
        <v/>
      </c>
      <c r="DC12" s="409" t="str">
        <f>IF(AND('[1]Multi-Field'!$E$47=[1]Lists!BF12,'[1]Multi-Field'!$F$47="Drained"),BI12,IF(AND('[1]Multi-Field'!$E$47=[1]Lists!BF12,'[1]Multi-Field'!$F$47="undrained"),BH12,""))</f>
        <v/>
      </c>
      <c r="DD12" s="409" t="str">
        <f>IF(AND('[1]Multi-Field'!$E$48=[1]Lists!BF12,'[1]Multi-Field'!$F$48="Drained"),BI12,IF(AND('[1]Multi-Field'!$E$48=[1]Lists!BF12,'[1]Multi-Field'!$F$48="undrained"),BH12,""))</f>
        <v/>
      </c>
      <c r="DE12" s="409" t="str">
        <f>IF(AND('[1]Multi-Field'!$E$49=[1]Lists!BF12,'[1]Multi-Field'!$F$49="Drained"),BI12,IF(AND('[1]Multi-Field'!$E$49=[1]Lists!BF12,'[1]Multi-Field'!$F$9="undrained"),BH12,""))</f>
        <v/>
      </c>
      <c r="DF12" s="409" t="str">
        <f>IF(AND('[1]Multi-Field'!$E$50=[1]Lists!BF12,'[1]Multi-Field'!$F$50="Drained"),BI12,IF(AND('[1]Multi-Field'!$E$50=[1]Lists!BF12,'[1]Multi-Field'!$F$50="undrained"),BH12,""))</f>
        <v/>
      </c>
      <c r="DG12" s="409" t="str">
        <f>IF(AND('[1]Multi-Field'!$E$51=[1]Lists!BF12,'[1]Multi-Field'!$F$51="Drained"),BI12,IF(AND('[1]Multi-Field'!$E$51=[1]Lists!BF12,'[1]Multi-Field'!$F$51="undrained"),BH12,""))</f>
        <v/>
      </c>
      <c r="DH12" s="409" t="str">
        <f>IF(AND('[1]Multi-Field'!$E$52=[1]Lists!BF12,'[1]Multi-Field'!$F$52="Drained"),BI12,IF(AND('[1]Multi-Field'!$E$52=[1]Lists!BF12,'[1]Multi-Field'!$F$52="undrained"),BH12,""))</f>
        <v/>
      </c>
      <c r="DI12" s="409" t="str">
        <f>IF(AND('[1]Multi-Field'!$E$53=[1]Lists!BF12,'[1]Multi-Field'!$F$53="Drained"),BI12,IF(AND('[1]Multi-Field'!$E$53=[1]Lists!BF12,'[1]Multi-Field'!$F$53="undrained"),BH12,""))</f>
        <v/>
      </c>
      <c r="DJ12" s="409" t="str">
        <f>IF(AND('[1]Multi-Field'!$E$54=[1]Lists!BF12,'[1]Multi-Field'!$F$54="Drained"),BI12,IF(AND('[1]Multi-Field'!$E$54=[1]Lists!BF12,'[1]Multi-Field'!$F$54="undrained"),BH12,""))</f>
        <v/>
      </c>
      <c r="DK12" s="409" t="str">
        <f>IF(AND('[1]Multi-Field'!$E$55=[1]Lists!BF12,'[1]Multi-Field'!$F$55="Drained"),BI12,IF(AND('[1]Multi-Field'!$E$55=[1]Lists!BF12,'[1]Multi-Field'!$F$55="undrained"),BH12,""))</f>
        <v/>
      </c>
      <c r="DL12" s="409" t="str">
        <f>IF(AND('[1]Multi-Field'!$E$56=[1]Lists!BF12,'[1]Multi-Field'!$F$56="Drained"),BI12,IF(AND('[1]Multi-Field'!$E$56=[1]Lists!BF12,'[1]Multi-Field'!$F$56="undrained"),BH12,""))</f>
        <v/>
      </c>
      <c r="DM12" s="409" t="str">
        <f>IF(AND('[1]Multi-Field'!$E$57=[1]Lists!BF12,'[1]Multi-Field'!$F$57="Drained"),BI12,IF(AND('[1]Multi-Field'!$E$57=[1]Lists!BF12,'[1]Multi-Field'!$F$57="undrained"),BH12,""))</f>
        <v/>
      </c>
      <c r="DN12" s="409" t="str">
        <f>IF(AND('[1]Multi-Field'!$E$58=[1]Lists!BF12,'[1]Multi-Field'!$F$58="Drained"),BI12,IF(AND('[1]Multi-Field'!$E$58=[1]Lists!BF12,'[1]Multi-Field'!$F$58="undrained"),BH12,""))</f>
        <v/>
      </c>
      <c r="DO12" s="409" t="str">
        <f>IF(AND('[1]Multi-Field'!$E$59=[1]Lists!BF12,'[1]Multi-Field'!$F$59="Drained"),BI12,IF(AND('[1]Multi-Field'!$E$59=[1]Lists!BF12,'[1]Multi-Field'!$F$59="undrained"),BH12,""))</f>
        <v/>
      </c>
      <c r="DP12" s="409" t="str">
        <f>IF(AND('[1]Multi-Field'!$E$60=[1]Lists!BF12,'[1]Multi-Field'!$F$60="Drained"),BI12,IF(AND('[1]Multi-Field'!$E$60=[1]Lists!BF12,'[1]Multi-Field'!$F$60="undrained"),BH12,""))</f>
        <v/>
      </c>
      <c r="DQ12" s="409" t="str">
        <f>IF(AND('[1]Multi-Field'!$E$61=[1]Lists!BF12,'[1]Multi-Field'!$F$61="Drained"),BI12,IF(AND('[1]Multi-Field'!$E$61=[1]Lists!BF12,'[1]Multi-Field'!$F$61="undrained"),BH12,""))</f>
        <v/>
      </c>
      <c r="DR12" s="409" t="str">
        <f>IF(AND('[1]Multi-Field'!$E$62=[1]Lists!BF12,'[1]Multi-Field'!$F$62="Drained"),BI12,IF(AND('[1]Multi-Field'!$E$62=[1]Lists!BF12,'[1]Multi-Field'!$F$62="undrained"),BH12,""))</f>
        <v/>
      </c>
      <c r="DS12" s="409" t="str">
        <f>IF(AND('[1]Multi-Field'!$E$63=[1]Lists!BF12,'[1]Multi-Field'!$F$63="Drained"),BI12,IF(AND('[1]Multi-Field'!$E$63=[1]Lists!BF12,'[1]Multi-Field'!$F$63="undrained"),BH12,""))</f>
        <v/>
      </c>
      <c r="DT12" s="409" t="str">
        <f>IF(AND('[1]Multi-Field'!$E$64=[1]Lists!BF12,'[1]Multi-Field'!$F$64="Drained"),BI12,IF(AND('[1]Multi-Field'!$E$64=[1]Lists!BF12,'[1]Multi-Field'!$F$64="undrained"),BH12,""))</f>
        <v/>
      </c>
      <c r="DU12" s="409" t="str">
        <f>IF(AND('[1]Multi-Field'!$E$65=[1]Lists!BF12,'[1]Multi-Field'!$F$65="Drained"),BI12,IF(AND('[1]Multi-Field'!$E$65=[1]Lists!BF12,'[1]Multi-Field'!$F$65="undrained"),BH12,""))</f>
        <v/>
      </c>
      <c r="DV12" s="409" t="str">
        <f>IF(AND('[1]Multi-Field'!$E$66=[1]Lists!BF12,'[1]Multi-Field'!$F$66="Drained"),BI12,IF(AND('[1]Multi-Field'!$E$66=[1]Lists!BF12,'[1]Multi-Field'!$F$66="undrained"),BH12,""))</f>
        <v/>
      </c>
      <c r="DW12" s="409" t="str">
        <f>IF(AND('[1]Multi-Field'!$E$67=[1]Lists!BF12,'[1]Multi-Field'!$F$67="Drained"),BI12,IF(AND('[1]Multi-Field'!$E$67=[1]Lists!BF12,'[1]Multi-Field'!$F$67="undrained"),BH12,""))</f>
        <v/>
      </c>
      <c r="DX12" s="409" t="str">
        <f>IF(AND('[1]Multi-Field'!$E$68=[1]Lists!BF12,'[1]Multi-Field'!$F$68="Drained"),BI12,IF(AND('[1]Multi-Field'!$E$68=[1]Lists!BF12,'[1]Multi-Field'!$F$68="undrained"),BH12,""))</f>
        <v/>
      </c>
      <c r="DY12" s="409" t="str">
        <f>IF(AND('[1]Multi-Field'!$E$69=[1]Lists!BF12,'[1]Multi-Field'!$F$69="Drained"),BI12,IF(AND('[1]Multi-Field'!$E$69=[1]Lists!BF12,'[1]Multi-Field'!$F$69="undrained"),BH12,""))</f>
        <v/>
      </c>
      <c r="DZ12" s="409" t="str">
        <f>IF(AND('[1]Multi-Field'!$E$70=[1]Lists!BF12,'[1]Multi-Field'!$F$70="Drained"),BI12,IF(AND('[1]Multi-Field'!$E$70=[1]Lists!BF12,'[1]Multi-Field'!$F$70="undrained"),BH12,""))</f>
        <v/>
      </c>
      <c r="EA12" s="409" t="str">
        <f>IF(AND('[1]Multi-Field'!$E$71=[1]Lists!BF12,'[1]Multi-Field'!$F$71="Drained"),BI12,IF(AND('[1]Multi-Field'!$E$71=[1]Lists!BF12,'[1]Multi-Field'!$F$71="undrained"),BH12,""))</f>
        <v/>
      </c>
      <c r="EB12" s="409" t="str">
        <f>IF(AND('[1]Multi-Field'!$E$72=[1]Lists!BF12,'[1]Multi-Field'!$F$72="Drained"),BI12,IF(AND('[1]Multi-Field'!$E$72=[1]Lists!BF12,'[1]Multi-Field'!$F$72="undrained"),BH12,""))</f>
        <v/>
      </c>
      <c r="EC12" s="409" t="str">
        <f>IF(AND('[1]Multi-Field'!$E$73=[1]Lists!BF12,'[1]Multi-Field'!$F$73="Drained"),BI12,IF(AND('[1]Multi-Field'!$E$73=[1]Lists!BF12,'[1]Multi-Field'!$F$73="undrained"),BH12,""))</f>
        <v/>
      </c>
      <c r="ED12" s="409" t="str">
        <f>IF(AND('[1]Multi-Field'!$E$74=[1]Lists!BF12,'[1]Multi-Field'!$F$74="Drained"),BI12,IF(AND('[1]Multi-Field'!$E$74=[1]Lists!BF12,'[1]Multi-Field'!$F$74="undrained"),BH12,""))</f>
        <v/>
      </c>
      <c r="EE12" s="409" t="str">
        <f>IF(AND('[1]Multi-Field'!$E$75=[1]Lists!BF12,'[1]Multi-Field'!$F$75="Drained"),BI12,IF(AND('[1]Multi-Field'!$E$75=[1]Lists!BF12,'[1]Multi-Field'!$F$75="undrained"),BH12,""))</f>
        <v/>
      </c>
      <c r="EF12" s="409" t="str">
        <f>IF(AND('[1]Multi-Field'!$E$76=[1]Lists!BF12,'[1]Multi-Field'!$F$76="Drained"),BI12,IF(AND('[1]Multi-Field'!$E$76=[1]Lists!BF12,'[1]Multi-Field'!$F$6="undrained"),BH12,""))</f>
        <v/>
      </c>
      <c r="EG12" s="409" t="str">
        <f>IF(AND('[1]Multi-Field'!$E$77=[1]Lists!BF12,'[1]Multi-Field'!$F$77="Drained"),BI12,IF(AND('[1]Multi-Field'!$E$77=[1]Lists!BF12,'[1]Multi-Field'!$F$77="undrained"),BH12,""))</f>
        <v/>
      </c>
      <c r="EH12" s="409" t="str">
        <f>IF(AND('[1]Multi-Field'!$E$78=[1]Lists!BF12,'[1]Multi-Field'!$F$78="Drained"),BI12,IF(AND('[1]Multi-Field'!$E$78=[1]Lists!BF12,'[1]Multi-Field'!$F$78="undrained"),BH12,""))</f>
        <v/>
      </c>
      <c r="EI12" s="409" t="str">
        <f>IF(AND('[1]Multi-Field'!$E$79=[1]Lists!BF12,'[1]Multi-Field'!$F$79="Drained"),BI12,IF(AND('[1]Multi-Field'!$E$79=[1]Lists!BF12,'[1]Multi-Field'!$F$79="undrained"),BH12,""))</f>
        <v/>
      </c>
      <c r="EJ12" s="409" t="str">
        <f>IF(AND('[1]Multi-Field'!$E$80=[1]Lists!BF12,'[1]Multi-Field'!$F$80="Drained"),BI12,IF(AND('[1]Multi-Field'!$E$80=[1]Lists!BF12,'[1]Multi-Field'!$F$80="undrained"),BH12,""))</f>
        <v/>
      </c>
      <c r="EK12" s="409" t="str">
        <f>IF(AND('[1]Multi-Field'!$E$81=[1]Lists!BF12,'[1]Multi-Field'!$F$81="Drained"),BI12,IF(AND('[1]Multi-Field'!$E$81=[1]Lists!BF12,'[1]Multi-Field'!$F$81="undrained"),BH12,""))</f>
        <v/>
      </c>
      <c r="EL12" s="409" t="str">
        <f>IF(AND('[1]Multi-Field'!$E$82=[1]Lists!BF12,'[1]Multi-Field'!$F$82="Drained"),BI12,IF(AND('[1]Multi-Field'!$E$82=[1]Lists!BF12,'[1]Multi-Field'!$F$82="undrained"),BH12,""))</f>
        <v/>
      </c>
      <c r="EM12" s="409" t="str">
        <f>IF(AND('[1]Multi-Field'!$E$83=[1]Lists!BF12,'[1]Multi-Field'!$F$83="Drained"),BI12,IF(AND('[1]Multi-Field'!$E$83=[1]Lists!BF12,'[1]Multi-Field'!$F$83="undrained"),BH12,""))</f>
        <v/>
      </c>
      <c r="EN12" s="409" t="str">
        <f>IF(AND('[1]Multi-Field'!$E$84=[1]Lists!BF12,'[1]Multi-Field'!$F$84="Drained"),BI12,IF(AND('[1]Multi-Field'!$E$84=[1]Lists!BF12,'[1]Multi-Field'!$F$84="undrained"),BH12,""))</f>
        <v/>
      </c>
      <c r="EO12" s="409" t="str">
        <f>IF(AND('[1]Multi-Field'!$E$85=[1]Lists!BF12,'[1]Multi-Field'!$F$85="Drained"),BI12,IF(AND('[1]Multi-Field'!$E$85=[1]Lists!BF12,'[1]Multi-Field'!$F$85="undrained"),BH12,""))</f>
        <v/>
      </c>
      <c r="EP12" s="409" t="str">
        <f>IF(AND('[1]Multi-Field'!$E$86=[1]Lists!BF12,'[1]Multi-Field'!$F$86="Drained"),BI12,IF(AND('[1]Multi-Field'!$E$86=[1]Lists!BF12,'[1]Multi-Field'!$F$86="undrained"),BH12,""))</f>
        <v/>
      </c>
      <c r="EQ12" s="409" t="str">
        <f>IF(AND('[1]Multi-Field'!$E$87=[1]Lists!BF12,'[1]Multi-Field'!$F$87="Drained"),BI12,IF(AND('[1]Multi-Field'!$E$87=[1]Lists!BF12,'[1]Multi-Field'!$F$87="undrained"),BH12,""))</f>
        <v/>
      </c>
      <c r="ER12" s="409" t="str">
        <f>IF(AND('[1]Multi-Field'!$E$88=[1]Lists!BF12,'[1]Multi-Field'!$F$88="Drained"),BI12,IF(AND('[1]Multi-Field'!$E$88=[1]Lists!BF12,'[1]Multi-Field'!$F$88="undrained"),BH12,""))</f>
        <v/>
      </c>
      <c r="ES12" s="409" t="str">
        <f>IF(AND('[1]Multi-Field'!$E$89=[1]Lists!BF12,'[1]Multi-Field'!$F$89="Drained"),BI12,IF(AND('[1]Multi-Field'!$E$89=[1]Lists!BF12,'[1]Multi-Field'!$F$89="undrained"),BH12,""))</f>
        <v/>
      </c>
      <c r="ET12" s="409" t="str">
        <f>IF(AND('[1]Multi-Field'!$E$90=[1]Lists!BF12,'[1]Multi-Field'!$F$90="Drained"),BI12,IF(AND('[1]Multi-Field'!$E$90=[1]Lists!BF12,'[1]Multi-Field'!$F$90="undrained"),BH12,""))</f>
        <v/>
      </c>
      <c r="EU12" s="409" t="str">
        <f>IF(AND('[1]Multi-Field'!$E$91=[1]Lists!BF12,'[1]Multi-Field'!$F$91="Drained"),BI12,IF(AND('[1]Multi-Field'!$E$91=[1]Lists!BF12,'[1]Multi-Field'!$F$91="undrained"),BH12,""))</f>
        <v/>
      </c>
      <c r="EV12" s="409" t="str">
        <f>IF(AND('[1]Multi-Field'!$E$92=[1]Lists!BF12,'[1]Multi-Field'!$F$92="Drained"),BI12,IF(AND('[1]Multi-Field'!$E$92=[1]Lists!BF12,'[1]Multi-Field'!$F$92="undrained"),BH12,""))</f>
        <v/>
      </c>
      <c r="EW12" s="409" t="str">
        <f>IF(AND('[1]Multi-Field'!$E$93=[1]Lists!BF12,'[1]Multi-Field'!$F$93="Drained"),BI12,IF(AND('[1]Multi-Field'!$E$93=[1]Lists!BF12,'[1]Multi-Field'!$F$93="undrained"),BH12,""))</f>
        <v/>
      </c>
      <c r="EX12" s="409" t="str">
        <f>IF(AND('[1]Multi-Field'!$E$94=[1]Lists!BF12,'[1]Multi-Field'!$F$94="Drained"),BI12,IF(AND('[1]Multi-Field'!$E$94=[1]Lists!BF12,'[1]Multi-Field'!$F$94="undrained"),BH12,""))</f>
        <v/>
      </c>
      <c r="EY12" s="409" t="str">
        <f>IF(AND('[1]Multi-Field'!$E$95=[1]Lists!BF12,'[1]Multi-Field'!$F$95="Drained"),BI12,IF(AND('[1]Multi-Field'!$E$95=[1]Lists!BF12,'[1]Multi-Field'!$F$95="undrained"),BH12,""))</f>
        <v/>
      </c>
      <c r="EZ12" s="409" t="str">
        <f>IF(AND('[1]Multi-Field'!$E$96=[1]Lists!BF12,'[1]Multi-Field'!$F$96="Drained"),BI12,IF(AND('[1]Multi-Field'!$E$96=[1]Lists!BF12,'[1]Multi-Field'!$F$96="undrained"),BH12,""))</f>
        <v/>
      </c>
      <c r="FA12" s="409" t="str">
        <f>IF(AND('[1]Multi-Field'!$E$97=[1]Lists!BF12,'[1]Multi-Field'!$F$97="Drained"),BI12,IF(AND('[1]Multi-Field'!$E$97=[1]Lists!BF12,'[1]Multi-Field'!$F$97="undrained"),BH12,""))</f>
        <v/>
      </c>
      <c r="FB12" s="409" t="str">
        <f>IF(AND('[1]Multi-Field'!$E$98=[1]Lists!BF12,'[1]Multi-Field'!$F$98="Drained"),BI12,IF(AND('[1]Multi-Field'!$E$98=[1]Lists!BF12,'[1]Multi-Field'!$F$98="undrained"),BH12,""))</f>
        <v/>
      </c>
      <c r="FC12" s="409" t="str">
        <f>IF(AND('[1]Multi-Field'!$E$99=[1]Lists!BF12,'[1]Multi-Field'!$F$99="Drained"),BI12,IF(AND('[1]Multi-Field'!$E$99=[1]Lists!BF12,'[1]Multi-Field'!$F$99="undrained"),BH12,""))</f>
        <v/>
      </c>
      <c r="FD12" s="409" t="str">
        <f>IF(AND('[1]Multi-Field'!$E$100=[1]Lists!BF12,'[1]Multi-Field'!$F$100="Drained"),BI12,IF(AND('[1]Multi-Field'!$E$100=[1]Lists!BF12,'[1]Multi-Field'!$F$100="undrained"),BH12,""))</f>
        <v/>
      </c>
      <c r="FE12" s="409" t="str">
        <f>IF(AND('[1]Multi-Field'!$E$101=[1]Lists!BF12,'[1]Multi-Field'!$F$101="Drained"),BI12,IF(AND('[1]Multi-Field'!$E$101=[1]Lists!BF12,'[1]Multi-Field'!$F$101="undrained"),BH12,""))</f>
        <v/>
      </c>
      <c r="FF12" s="409" t="str">
        <f>IF(AND('[1]Multi-Field'!$E$102=[1]Lists!BF12,'[1]Multi-Field'!$F$102="Drained"),BI12,IF(AND('[1]Multi-Field'!$E$102=[1]Lists!BF12,'[1]Multi-Field'!$F$102="undrained"),BH12,""))</f>
        <v/>
      </c>
      <c r="FG12" s="409" t="str">
        <f>IF(AND('[1]Multi-Field'!$E$103=[1]Lists!BF12,'[1]Multi-Field'!$F$103="Drained"),BI12,IF(AND('[1]Multi-Field'!$E$103=[1]Lists!BF12,'[1]Multi-Field'!$F$103="undrained"),BH12,""))</f>
        <v/>
      </c>
      <c r="FH12" s="409" t="str">
        <f>IF(AND('[1]Multi-Field'!$E$104=[1]Lists!BF12,'[1]Multi-Field'!$F$104="Drained"),BI12,IF(AND('[1]Multi-Field'!$E$104=[1]Lists!BF12,'[1]Multi-Field'!$F$104="undrained"),BH12,""))</f>
        <v/>
      </c>
      <c r="FI12" s="409" t="str">
        <f>IF(AND('[1]Multi-Field'!$E$105=[1]Lists!BF12,'[1]Multi-Field'!$F$105="Drained"),BI12,IF(AND('[1]Multi-Field'!$E$105=[1]Lists!BF12,'[1]Multi-Field'!$F$105="undrained"),BH12,""))</f>
        <v/>
      </c>
      <c r="FJ12" s="409" t="str">
        <f>IF(AND('[1]Multi-Field'!$E$106=[1]Lists!BF12,'[1]Multi-Field'!$F$106="Drained"),BI12,IF(AND('[1]Multi-Field'!$E$106=[1]Lists!BF12,'[1]Multi-Field'!$F$106="undrained"),BH12,""))</f>
        <v/>
      </c>
      <c r="FK12" s="409" t="str">
        <f>IF(AND('[1]Multi-Field'!$E$107=[1]Lists!BF12,'[1]Multi-Field'!$F$107="Drained"),BI12,IF(AND('[1]Multi-Field'!$E$107=[1]Lists!BF12,'[1]Multi-Field'!$F$107="undrained"),BH12,""))</f>
        <v/>
      </c>
      <c r="FL12" s="409" t="str">
        <f>IF(AND('[1]Multi-Field'!$E$108=[1]Lists!BF12,'[1]Multi-Field'!$F$108="Drained"),BI12,IF(AND('[1]Multi-Field'!$E$108=[1]Lists!BF12,'[1]Multi-Field'!$F$108="undrained"),BH12,""))</f>
        <v/>
      </c>
      <c r="FM12" s="409" t="str">
        <f>IF(AND('[1]Multi-Field'!$E$109=[1]Lists!BF12,'[1]Multi-Field'!$F$109="Drained"),BI12,IF(AND('[1]Multi-Field'!$E$109=[1]Lists!BF12,'[1]Multi-Field'!$F$109="undrained"),BH12,""))</f>
        <v/>
      </c>
      <c r="FN12" s="409" t="str">
        <f>IF(AND('[1]Multi-Field'!$E$110=[1]Lists!BF12,'[1]Multi-Field'!$F$110="Drained"),BI12,IF(AND('[1]Multi-Field'!$E$110=[1]Lists!BF12,'[1]Multi-Field'!$F$110="undrained"),BH12,""))</f>
        <v/>
      </c>
      <c r="FO12" s="409" t="str">
        <f>IF(AND('[1]Multi-Field'!$E$111=[1]Lists!BF12,'[1]Multi-Field'!$F$111="Drained"),BI12,IF(AND('[1]Multi-Field'!$E$111=[1]Lists!BF12,'[1]Multi-Field'!$F$111="undrained"),BH12,""))</f>
        <v/>
      </c>
      <c r="FP12" s="409" t="str">
        <f>IF(AND('[1]Multi-Field'!$E$112=[1]Lists!BF12,'[1]Multi-Field'!$F$112="Drained"),BI12,IF(AND('[1]Multi-Field'!$E$112=[1]Lists!BF12,'[1]Multi-Field'!$F$112="undrained"),BH12,""))</f>
        <v/>
      </c>
      <c r="FQ12" s="409" t="str">
        <f>IF(AND('[1]Multi-Field'!$E$113=[1]Lists!BF12,'[1]Multi-Field'!$F$113="Drained"),BI12,IF(AND('[1]Multi-Field'!$E$113=[1]Lists!BF12,'[1]Multi-Field'!$F$113="undrained"),BH12,""))</f>
        <v/>
      </c>
      <c r="FR12" s="409" t="str">
        <f>IF(AND('[1]Multi-Field'!$E$114=[1]Lists!BF12,'[1]Multi-Field'!$F$114="Drained"),BI12,IF(AND('[1]Multi-Field'!$E$114=[1]Lists!BF12,'[1]Multi-Field'!$F$114="undrained"),BH12,""))</f>
        <v/>
      </c>
      <c r="FS12" s="409" t="str">
        <f>IF(AND('[1]Multi-Field'!$E$115=[1]Lists!BF12,'[1]Multi-Field'!$F$115="Drained"),BI12,IF(AND('[1]Multi-Field'!$E$115=[1]Lists!BF12,'[1]Multi-Field'!$F$115="undrained"),BH12,""))</f>
        <v/>
      </c>
      <c r="FT12" s="409" t="str">
        <f>IF(AND('[1]Multi-Field'!$E$116=[1]Lists!BF12,'[1]Multi-Field'!$F$116="Drained"),BI12,IF(AND('[1]Multi-Field'!$E$116=[1]Lists!BF12,'[1]Multi-Field'!$F$116="undrained"),BH12,""))</f>
        <v/>
      </c>
      <c r="FU12" s="409" t="str">
        <f>IF(AND('[1]Multi-Field'!$E$117=[1]Lists!BF12,'[1]Multi-Field'!$F$117="Drained"),BI12,IF(AND('[1]Multi-Field'!$E$117=[1]Lists!BF12,'[1]Multi-Field'!$F$117="undrained"),BH12,""))</f>
        <v/>
      </c>
      <c r="FV12" s="409" t="str">
        <f>IF(AND('[1]Multi-Field'!$E$118=[1]Lists!BF12,'[1]Multi-Field'!$F$118="Drained"),BI12,IF(AND('[1]Multi-Field'!$E$118=[1]Lists!BF12,'[1]Multi-Field'!$F$118="undrained"),BH12,""))</f>
        <v/>
      </c>
      <c r="FW12" s="409" t="str">
        <f>IF(AND('[1]Multi-Field'!$E$119=[1]Lists!BF12,'[1]Multi-Field'!$F$119="Drained"),BI12,IF(AND('[1]Multi-Field'!$E$119=[1]Lists!BF12,'[1]Multi-Field'!$F$119="undrained"),BH12,""))</f>
        <v/>
      </c>
      <c r="FX12" s="409" t="str">
        <f>IF(AND('[1]Multi-Field'!$E$120=[1]Lists!BF12,'[1]Multi-Field'!$F$120="Drained"),BI12,IF(AND('[1]Multi-Field'!$E$120=[1]Lists!BF12,'[1]Multi-Field'!$F$120="undrained"),BH12,""))</f>
        <v/>
      </c>
      <c r="FZ12" t="s">
        <v>797</v>
      </c>
      <c r="GC12" s="4" t="str">
        <f>'[1]Multi-Field'!B10</f>
        <v>Round Top</v>
      </c>
      <c r="GD12" s="73" t="str">
        <f>IF(OR('[1]Multi-Field'!Q10=$FZ$43,'[1]Multi-Field'!Q10=$FZ$44),'[1]Multi-Field'!BS10,"")</f>
        <v/>
      </c>
      <c r="GE12" s="4" t="str">
        <f>IF(AND(OR('[1]Multi-Field'!Q10=$FZ$86,'[1]Multi-Field'!Q10=$FZ$94,'[1]Multi-Field'!Q10=$FZ$87,'[1]Multi-Field'!Q10=[1]Lists!$FZ$93,'[1]Multi-Field'!Q10=$FZ$59),'[1]Multi-Field'!BS10&gt;50),'[1]Multi-Field'!BS10*0.8,IF(AND(OR('[1]Multi-Field'!Q10=$FZ$86,'[1]Multi-Field'!Q10=$FZ$94,'[1]Multi-Field'!Q10=$FZ$87,'[1]Multi-Field'!Q10=[1]Lists!$FZ$93,'[1]Multi-Field'!Q10=[1]Lists!$FZ$59),'[1]Multi-Field'!BS10&lt;50),'[1]Multi-Field'!BS10,""))</f>
        <v/>
      </c>
      <c r="GF12" s="4">
        <f>IF(OR('[1]Multi-Field'!Q10=[1]Lists!$FZ$7,'[1]Multi-Field'!Q10=[1]Lists!$FZ$5,'[1]Multi-Field'!Q10=[1]Lists!$FZ$24,'[1]Multi-Field'!Q10=[1]Lists!$FZ$10,'[1]Multi-Field'!Q10=[1]Lists!$FZ$8, '[1]Multi-Field'!Q10=[1]Lists!$FZ$25, '[1]Multi-Field'!Q10=[1]Lists!$FZ$23, '[1]Multi-Field'!Q10= [1]Lists!$FZ$47, '[1]Multi-Field'!Q10=[1]Lists!$FZ$49, '[1]Multi-Field'!Q10=[1]Lists!$FZ$48,'[1]Multi-Field'!Q10=[1]Lists!$FZ$3, '[1]Multi-Field'!Q10=[1]Lists!$FZ$14,'[1]Multi-Field'!Q10=[1]Lists!$FZ$36, '[1]Multi-Field'!Q10=[1]Lists!$FZ$41,'[1]Multi-Field'!Q10=[1]Lists!$FZ$42),0,"")</f>
        <v>0</v>
      </c>
      <c r="GG12" s="4" t="str">
        <f>IF(OR('[1]Multi-Field'!Q10=[1]Lists!$FZ$6,'[1]Multi-Field'!Q10=[1]Lists!$FZ$4, '[1]Multi-Field'!Q39=[1]Lists!$FZ$11, '[1]Multi-Field'!Q10=[1]Lists!$FZ$1),100*IF('[1]Multi-Field'!U10=onepercent,0.75,IF('[1]Multi-Field'!U10=onetotwentyfivepercent,0.4,IF(OR('[1]Multi-Field'!U10=twentysixtofiftypercent,'[1]Multi-Field'!U10=greaterthanfiftypercent),0,""))),"")</f>
        <v/>
      </c>
      <c r="GH12" s="4" t="str">
        <f>IF(OR('[1]Multi-Field'!Q10=[1]Lists!$FZ$53,'[1]Multi-Field'!Q10=[1]Lists!$FZ$55), 50,IF('[1]Multi-Field'!Q10=[1]Lists!$FZ$54,225,IF('[1]Multi-Field'!Q10=[1]Lists!$FZ$56,75,"")))</f>
        <v/>
      </c>
      <c r="GI12" s="4" t="e">
        <f>#VALUE!</f>
        <v>#VALUE!</v>
      </c>
      <c r="GJ12" s="4" t="e">
        <f>#VALUE!</f>
        <v>#VALUE!</v>
      </c>
      <c r="GK12" s="4" t="str">
        <f>IF('[1]Multi-Field'!Q10=[1]Lists!$FZ$95,'[1]Multi-Field'!BS10*0.66,"")</f>
        <v/>
      </c>
      <c r="GM12" s="4" t="str">
        <f>IF(OR('[1]Multi-Field'!Q10=[1]Lists!$FZ$26,'[1]Multi-Field'!Q10=[1]Lists!$FZ$84),20,"")</f>
        <v/>
      </c>
      <c r="GN12" s="4" t="str">
        <f>IF(OR('[1]Multi-Field'!Q10=[1]Lists!$FZ$88,'[1]Multi-Field'!Q10=[1]Lists!$FZ$57),0,"")</f>
        <v/>
      </c>
      <c r="GO12" s="4" t="str">
        <f>IF(OR('[1]Multi-Field'!Q10=[1]Lists!$FZ$69,'[1]Multi-Field'!Q10=[1]Lists!$FZ$71,'[1]Multi-Field'!Q10=[1]Lists!$FZ$105),50,"")</f>
        <v/>
      </c>
      <c r="GP12" s="4" t="str">
        <f>IF(OR('[1]Multi-Field'!Q10=[1]Lists!$FZ$75,'[1]Multi-Field'!Q10=[1]Lists!$FZ$70),75,"")</f>
        <v/>
      </c>
      <c r="GQ12" s="4" t="str">
        <f>IF('[1]Multi-Field'!Q10=[1]Lists!$FZ$72,150,"")</f>
        <v/>
      </c>
      <c r="GR12" s="4" t="str">
        <f>IF(OR('[1]Multi-Field'!Q10=[1]Lists!$FZ$74,'[1]Multi-Field'!Q10=[1]Lists!$FZ$73),40,"")</f>
        <v/>
      </c>
      <c r="GS12" s="4" t="str">
        <f>IF('[1]Multi-Field'!Q10=[1]Lists!$FZ$99,80,"")</f>
        <v/>
      </c>
      <c r="GT12" s="4" t="str">
        <f>IF('[1]Multi-Field'!Q10=[1]Lists!$FZ$106,70,"")</f>
        <v/>
      </c>
      <c r="GU12" s="4" t="e">
        <f t="shared" si="4"/>
        <v>#VALUE!</v>
      </c>
    </row>
    <row r="13" spans="1:203" ht="13.5" customHeight="1">
      <c r="A13" s="7" t="s">
        <v>100</v>
      </c>
      <c r="B13" t="s">
        <v>737</v>
      </c>
      <c r="C13" s="7"/>
      <c r="D13" s="8">
        <v>55</v>
      </c>
      <c r="E13" s="8">
        <f t="shared" si="0"/>
        <v>57</v>
      </c>
      <c r="F13" s="8">
        <f t="shared" si="1"/>
        <v>58</v>
      </c>
      <c r="G13" s="8">
        <v>60</v>
      </c>
      <c r="H13" s="8">
        <v>60</v>
      </c>
      <c r="I13" s="8">
        <f t="shared" si="5"/>
        <v>63</v>
      </c>
      <c r="J13" s="8">
        <f t="shared" si="6"/>
        <v>67</v>
      </c>
      <c r="K13" s="8">
        <v>70</v>
      </c>
      <c r="L13" s="8">
        <v>80</v>
      </c>
      <c r="M13" s="8">
        <f t="shared" si="2"/>
        <v>87</v>
      </c>
      <c r="N13" s="8">
        <f t="shared" si="3"/>
        <v>93</v>
      </c>
      <c r="O13" s="8">
        <v>100</v>
      </c>
      <c r="Q13" s="84" t="s">
        <v>896</v>
      </c>
      <c r="R13" s="89">
        <v>138</v>
      </c>
      <c r="S13" s="89">
        <v>30</v>
      </c>
      <c r="T13" s="90">
        <v>13</v>
      </c>
      <c r="U13" s="4" t="s">
        <v>31</v>
      </c>
      <c r="V13" s="383" t="s">
        <v>911</v>
      </c>
      <c r="W13" s="383" t="s">
        <v>910</v>
      </c>
      <c r="X13" s="383" t="s">
        <v>908</v>
      </c>
      <c r="Y13" s="383" t="s">
        <v>909</v>
      </c>
      <c r="AC13" t="s">
        <v>799</v>
      </c>
      <c r="AI13" s="384" t="str">
        <f>'[1]Multi-Field'!B9</f>
        <v>Behind Shop</v>
      </c>
      <c r="AJ13" s="385" t="e">
        <f>#VALUE!</f>
        <v>#VALUE!</v>
      </c>
      <c r="AK13" s="385" t="e">
        <f>#VALUE!</f>
        <v>#VALUE!</v>
      </c>
      <c r="AL13" s="385" t="e">
        <f>IF(AK13="","",IF('[1]Multi-Field'!AU9=20,10,IF(AK13-30&lt;0,0,AK13-30)))</f>
        <v>#VALUE!</v>
      </c>
      <c r="AM13" s="385" t="e">
        <f>#VALUE!</f>
        <v>#VALUE!</v>
      </c>
      <c r="AN13" s="385" t="e">
        <f t="shared" si="7"/>
        <v>#VALUE!</v>
      </c>
      <c r="AO13" s="385" t="e">
        <f>#VALUE!</f>
        <v>#VALUE!</v>
      </c>
      <c r="AP13" s="385" t="e">
        <f>#VALUE!</f>
        <v>#VALUE!</v>
      </c>
      <c r="AQ13" s="385" t="e">
        <f>#VALUE!</f>
        <v>#VALUE!</v>
      </c>
      <c r="AR13" s="385" t="e">
        <f>#VALUE!</f>
        <v>#VALUE!</v>
      </c>
      <c r="AS13" s="385" t="e">
        <f>IF(AR13="","",IF('[1]Multi-Field'!AU9&gt;9,0,AR13-15))</f>
        <v>#VALUE!</v>
      </c>
      <c r="AT13" s="385" t="e">
        <f>#VALUE!</f>
        <v>#VALUE!</v>
      </c>
      <c r="AU13" s="385" t="e">
        <f>#VALUE!</f>
        <v>#VALUE!</v>
      </c>
      <c r="AV13" s="385" t="e">
        <f>IF(AU13="","",IF('[1]Multi-Field'!AU9=9&gt;9,0,AU13-35))</f>
        <v>#VALUE!</v>
      </c>
      <c r="AW13" s="385" t="e">
        <f>#VALUE!</f>
        <v>#VALUE!</v>
      </c>
      <c r="AX13" s="385" t="e">
        <f t="shared" si="8"/>
        <v>#VALUE!</v>
      </c>
      <c r="AY13" s="385">
        <f>IF('[1]Multi-Field'!AU9="","",IF('[1]Multi-Field'!AU9&lt;1,100,IF('[1]Multi-Field'!AU9=1,75,IF('[1]Multi-Field'!AU9=2,50,IF('[1]Multi-Field'!AU9=3,25,IF('[1]Multi-Field'!AU9&gt;3,0,""))))))</f>
        <v>0</v>
      </c>
      <c r="AZ13" s="385">
        <f t="shared" si="9"/>
        <v>0</v>
      </c>
      <c r="BA13" s="385" t="e">
        <f>#VALUE!</f>
        <v>#VALUE!</v>
      </c>
      <c r="BB13" s="385" t="e">
        <f>IF(BA13="","",IF(AND('[1]Multi-Field'!AU9&lt;40,'[1]Multi-Field'!AU9&gt;9),40,IF('[1]Multi-Field'!AU9&gt;39,0,BA13+5)))</f>
        <v>#VALUE!</v>
      </c>
      <c r="BC13" s="386">
        <f t="shared" si="10"/>
        <v>0</v>
      </c>
      <c r="BD13" s="281">
        <v>0.23</v>
      </c>
      <c r="BE13" s="281">
        <v>0.53</v>
      </c>
      <c r="BF13" s="411" t="s">
        <v>1181</v>
      </c>
      <c r="BG13" s="412">
        <v>3</v>
      </c>
      <c r="BH13" s="412">
        <v>2.5</v>
      </c>
      <c r="BI13" s="412">
        <v>3.5</v>
      </c>
      <c r="BJ13" s="409" t="e">
        <f>IF(AND('[1]Single Field'!#REF!=[1]Lists!BF13,'[1]Single Field'!#REF!="Drained"),"x",IF(AND('[1]Single Field'!#REF!=[1]Lists!BF13,'[1]Single Field'!#REF!="Undrained"),O,""))</f>
        <v>#REF!</v>
      </c>
      <c r="BK13" s="409" t="str">
        <f>IF(AND('[1]Multi-Field'!$E$3=[1]Lists!BF13,'[1]Multi-Field'!$F$3="Drained"),BI13,IF(AND('[1]Multi-Field'!$E$3=BF13,'[1]Multi-Field'!$F$3="undrained"),BH13,""))</f>
        <v/>
      </c>
      <c r="BL13" s="409" t="str">
        <f>IF(AND('[1]Multi-Field'!$E$4=BF13,'[1]Multi-Field'!$F$4="Drained"),BI13,IF(AND('[1]Multi-Field'!$E$4=BF13,'[1]Multi-Field'!$F$4="undrained"),BH13,""))</f>
        <v/>
      </c>
      <c r="BM13" s="409" t="str">
        <f>IF(AND('[1]Multi-Field'!$E$5=BF13,'[1]Multi-Field'!$F$5="Drained"),BI13,IF(AND('[1]Multi-Field'!$E$5=BF13,'[1]Multi-Field'!$F$5="undrained"),BH13,""))</f>
        <v/>
      </c>
      <c r="BN13" s="409" t="str">
        <f>IF(AND('[1]Multi-Field'!$E$6=BF13,'[1]Multi-Field'!$F$6="Drained"),BI13,IF(AND('[1]Multi-Field'!$E$6=BF13,'[1]Multi-Field'!$F$6="undrained"),BH13,""))</f>
        <v/>
      </c>
      <c r="BO13" s="409" t="str">
        <f>IF(AND('[1]Multi-Field'!$E$7=BF13,'[1]Multi-Field'!$F$7="Drained"),BI13,IF(AND('[1]Multi-Field'!$E$7=BF13,'[1]Multi-Field'!$F$7="undrained"),BH13,""))</f>
        <v/>
      </c>
      <c r="BP13" s="409" t="str">
        <f>IF(AND('[1]Multi-Field'!$E$8=BF13,'[1]Multi-Field'!$F$8="Drained"),BI13,IF(AND('[1]Multi-Field'!$E$8=BF13,'[1]Multi-Field'!$F$8="undrained"),BH13,""))</f>
        <v/>
      </c>
      <c r="BQ13" s="409" t="str">
        <f>IF(AND('[1]Multi-Field'!$E$9=BF13,'[1]Multi-Field'!$F$9="Drained"),BI13,IF(AND('[1]Multi-Field'!$E$9=BF13,'[1]Multi-Field'!$F$9="undrained"),BH13,""))</f>
        <v/>
      </c>
      <c r="BR13" s="409" t="str">
        <f>IF(AND('[1]Multi-Field'!$E$10=BF13,'[1]Multi-Field'!$F$10="Drained"),BI13,IF(AND('[1]Multi-Field'!$E$10=BF13,'[1]Multi-Field'!$F$10="undrained"),BH13,""))</f>
        <v/>
      </c>
      <c r="BS13" s="409" t="str">
        <f>IF(AND('[1]Multi-Field'!$E$11=BF13,'[1]Multi-Field'!$F$11="Drained"),BI13,IF(AND('[1]Multi-Field'!$E$11=BF13,'[1]Multi-Field'!$F$11="undrained"),BH13,""))</f>
        <v/>
      </c>
      <c r="BT13" s="409" t="str">
        <f>IF(AND('[1]Multi-Field'!$E$12=BF13,'[1]Multi-Field'!$F$12="Drained"),BI13,IF(AND('[1]Multi-Field'!$E$12=BF13,'[1]Multi-Field'!$F$12="undrained"),BH13,""))</f>
        <v/>
      </c>
      <c r="BU13" s="409" t="str">
        <f>IF(AND('[1]Multi-Field'!$E$13=BF13,'[1]Multi-Field'!$F$13="Drained"),BI13,IF(AND('[1]Multi-Field'!$E$3=BF13,'[1]Multi-Field'!$F$13="undrained"),BH13,""))</f>
        <v/>
      </c>
      <c r="BV13" s="409">
        <f>IF(AND('[1]Multi-Field'!$E$14=BF13,'[1]Multi-Field'!$F$14="Drained"),BI13,IF(AND('[1]Multi-Field'!$E$14=BF13,'[1]Multi-Field'!$F$14="undrained"),BH13,""))</f>
        <v>2.5</v>
      </c>
      <c r="BW13" s="409" t="str">
        <f>IF(AND('[1]Multi-Field'!$E$15=BF13,'[1]Multi-Field'!$F$15="Drained"),BI13,IF(AND('[1]Multi-Field'!$E$15=BF13,'[1]Multi-Field'!$F$15="undrained"),BH13,""))</f>
        <v/>
      </c>
      <c r="BX13" s="409" t="str">
        <f>IF(AND('[1]Multi-Field'!$E$16=[1]Lists!BF13,'[1]Multi-Field'!$F$16="Drained"),BI13,IF(AND('[1]Multi-Field'!$E$16=[1]Lists!BF13,'[1]Multi-Field'!$F$16="undrained"),BH13,""))</f>
        <v/>
      </c>
      <c r="BY13" s="409" t="str">
        <f>IF(AND('[1]Multi-Field'!$E$17=[1]Lists!BF13,'[1]Multi-Field'!$F$17="Drained"),BI13,IF(AND('[1]Multi-Field'!$E$17=[1]Lists!BF13,'[1]Multi-Field'!$F$17="undrained"),BH13,""))</f>
        <v/>
      </c>
      <c r="BZ13" s="409" t="str">
        <f>IF(AND('[1]Multi-Field'!$E$18=[1]Lists!BF13,'[1]Multi-Field'!$F$18="Drained"),BI13,IF(AND('[1]Multi-Field'!$E$18=[1]Lists!BF13,'[1]Multi-Field'!$F$18="undrained"),BH13,""))</f>
        <v/>
      </c>
      <c r="CA13" s="409" t="str">
        <f>IF(AND('[1]Multi-Field'!$E$19=[1]Lists!BF13,'[1]Multi-Field'!$F$19="Drained"),BI13,IF(AND('[1]Multi-Field'!$E$19=[1]Lists!BF13,'[1]Multi-Field'!$F$19="undrained"),BH13,""))</f>
        <v/>
      </c>
      <c r="CB13" s="409" t="str">
        <f>IF(AND('[1]Multi-Field'!$E$20=[1]Lists!BF13,'[1]Multi-Field'!$F$20="Drained"),BI13,IF(AND('[1]Multi-Field'!$E$20=[1]Lists!BF13,'[1]Multi-Field'!$F$20="undrained"),BH13,""))</f>
        <v/>
      </c>
      <c r="CC13" s="409" t="str">
        <f>IF(AND('[1]Multi-Field'!$E$21=[1]Lists!BF13,'[1]Multi-Field'!$F$21="Drained"),BI13,IF(AND('[1]Multi-Field'!$E$21=[1]Lists!BF13,'[1]Multi-Field'!$F$21="undrained"),BH13,""))</f>
        <v/>
      </c>
      <c r="CD13" s="409" t="str">
        <f>IF(AND('[1]Multi-Field'!$E$22=[1]Lists!BF13,'[1]Multi-Field'!$F$22="Drained"),BI13,IF(AND('[1]Multi-Field'!$E$22=[1]Lists!BF13,'[1]Multi-Field'!$F$22="undrained"),BH13,""))</f>
        <v/>
      </c>
      <c r="CE13" s="409" t="str">
        <f>IF(AND('[1]Multi-Field'!$E$23=[1]Lists!BF13,'[1]Multi-Field'!$F$23="Drained"),BI13,IF(AND('[1]Multi-Field'!$E$23=[1]Lists!BF13,'[1]Multi-Field'!$F$23="undrained"),BH13,""))</f>
        <v/>
      </c>
      <c r="CF13" s="409" t="str">
        <f>IF(AND('[1]Multi-Field'!$E$24=[1]Lists!BF13,'[1]Multi-Field'!$F$24="Drained"),BI13,IF(AND('[1]Multi-Field'!$E$24=[1]Lists!BF13,'[1]Multi-Field'!$F$24="undrained"),BH13,""))</f>
        <v/>
      </c>
      <c r="CG13" s="409" t="str">
        <f>IF(AND('[1]Multi-Field'!$E$25=[1]Lists!BF13,'[1]Multi-Field'!$F$25="Drained"),BI13,IF(AND('[1]Multi-Field'!$E$25=[1]Lists!BF13,'[1]Multi-Field'!$F$25="undrained"),BH13,""))</f>
        <v/>
      </c>
      <c r="CH13" s="409" t="str">
        <f>IF(AND('[1]Multi-Field'!$E$26=[1]Lists!BF13,'[1]Multi-Field'!$F$26="Drained"),BI13,IF(AND('[1]Multi-Field'!$E$26=[1]Lists!BF13,'[1]Multi-Field'!$F$26="undrained"),BH13,""))</f>
        <v/>
      </c>
      <c r="CI13" s="409" t="str">
        <f>IF(AND('[1]Multi-Field'!$E$27=[1]Lists!BF13,'[1]Multi-Field'!$F$27="Drained"),BI13,IF(AND('[1]Multi-Field'!$E$27=[1]Lists!BF13,'[1]Multi-Field'!$F$27="undrained"),BH13,""))</f>
        <v/>
      </c>
      <c r="CJ13" s="409" t="str">
        <f>IF(AND('[1]Multi-Field'!$E$28=[1]Lists!BF13,'[1]Multi-Field'!$F$28="Drained"),BI13,IF(AND('[1]Multi-Field'!$E$28=[1]Lists!BF13,'[1]Multi-Field'!$F$28="undrained"),BH13,""))</f>
        <v/>
      </c>
      <c r="CK13" s="409" t="str">
        <f>IF(AND('[1]Multi-Field'!$E$29=[1]Lists!BF13,'[1]Multi-Field'!$F$29="Drained"),BI13,IF(AND('[1]Multi-Field'!$E$29=[1]Lists!BF13,'[1]Multi-Field'!$F$29="undrained"),BH13,""))</f>
        <v/>
      </c>
      <c r="CL13" s="409" t="str">
        <f>IF(AND('[1]Multi-Field'!$E$30=[1]Lists!BF13,'[1]Multi-Field'!$F$30="Drained"),BI13,IF(AND('[1]Multi-Field'!$E$30=[1]Lists!BF13,'[1]Multi-Field'!$F$30="undrained"),BH13,""))</f>
        <v/>
      </c>
      <c r="CM13" s="409" t="str">
        <f>IF(AND('[1]Multi-Field'!$E$31=[1]Lists!BF13,'[1]Multi-Field'!$F$31="Drained"),BI13,IF(AND('[1]Multi-Field'!$E$31=[1]Lists!BF13,'[1]Multi-Field'!$F$31="undrained"),BH13,""))</f>
        <v/>
      </c>
      <c r="CN13" s="409" t="str">
        <f>IF(AND('[1]Multi-Field'!$E$32=[1]Lists!BF13,'[1]Multi-Field'!$F$32="Drained"),BI13,IF(AND('[1]Multi-Field'!$E$32=[1]Lists!BF13,'[1]Multi-Field'!$F$32="undrained"),BH13,""))</f>
        <v/>
      </c>
      <c r="CO13" s="409" t="str">
        <f>IF(AND('[1]Multi-Field'!$E$33=[1]Lists!BF13,'[1]Multi-Field'!$F$33="Drained"),BI13,IF(AND('[1]Multi-Field'!$E$33=[1]Lists!BF13,'[1]Multi-Field'!$F$33="undrained"),BH13,""))</f>
        <v/>
      </c>
      <c r="CP13" s="409" t="str">
        <f>IF(AND('[1]Multi-Field'!$E$34=[1]Lists!BF13,'[1]Multi-Field'!$F$34="Drained"),BI13,IF(AND('[1]Multi-Field'!$E$34=[1]Lists!BF13,'[1]Multi-Field'!$F$34="undrained"),BH13,""))</f>
        <v/>
      </c>
      <c r="CQ13" s="409" t="str">
        <f>IF(AND('[1]Multi-Field'!$E$35=[1]Lists!BF13,'[1]Multi-Field'!$F$35="Drained"),BI13,IF(AND('[1]Multi-Field'!$E$35=[1]Lists!BF13,'[1]Multi-Field'!$F$35="undrained"),BH13,""))</f>
        <v/>
      </c>
      <c r="CR13" s="409" t="str">
        <f>IF(AND('[1]Multi-Field'!$E$36=[1]Lists!BF13,'[1]Multi-Field'!$F$36="Drained"),BI13,IF(AND('[1]Multi-Field'!$E$36=[1]Lists!BF13,'[1]Multi-Field'!$F$36="undrained"),BH13,""))</f>
        <v/>
      </c>
      <c r="CS13" s="409" t="str">
        <f>IF(AND('[1]Multi-Field'!$E$37=[1]Lists!BF13,'[1]Multi-Field'!$F$37="Drained"),BI13,IF(AND('[1]Multi-Field'!$E$37=[1]Lists!BF13,'[1]Multi-Field'!$F$37="undrained"),BH13,""))</f>
        <v/>
      </c>
      <c r="CT13" s="409" t="str">
        <f>IF(AND('[1]Multi-Field'!$E$38=[1]Lists!BF13,'[1]Multi-Field'!$F$38="Drained"),BI13,IF(AND('[1]Multi-Field'!$E$38=[1]Lists!BF13,'[1]Multi-Field'!$F$38="undrained"),BH13,""))</f>
        <v/>
      </c>
      <c r="CU13" s="409" t="str">
        <f>IF(AND('[1]Multi-Field'!$E$39=[1]Lists!BF13,'[1]Multi-Field'!$F$39="Drained"),BI13,IF(AND('[1]Multi-Field'!$E$39=[1]Lists!BF13,'[1]Multi-Field'!$F$39="undrained"),BH13,""))</f>
        <v/>
      </c>
      <c r="CV13" s="409" t="str">
        <f>IF(AND('[1]Multi-Field'!$E$40=[1]Lists!BF13,'[1]Multi-Field'!$F$40="Drained"),BI13,IF(AND('[1]Multi-Field'!$E$40=[1]Lists!BF13,'[1]Multi-Field'!$F$40="undrained"),BH13,""))</f>
        <v/>
      </c>
      <c r="CW13" s="409" t="str">
        <f>IF(AND('[1]Multi-Field'!$E$41=[1]Lists!BF13,'[1]Multi-Field'!$F$40="Drained"),BI13,IF(AND('[1]Multi-Field'!$E$40=[1]Lists!BF13,'[1]Multi-Field'!$F$40="undrained"),BH13,""))</f>
        <v/>
      </c>
      <c r="CX13" s="409" t="str">
        <f>IF(AND('[1]Multi-Field'!$E$42=[1]Lists!BF13,'[1]Multi-Field'!$F$42="Drained"),BI13,IF(AND('[1]Multi-Field'!$E$42=[1]Lists!BF13,'[1]Multi-Field'!$F$42="undrained"),BH13,""))</f>
        <v/>
      </c>
      <c r="CY13" s="409" t="str">
        <f>IF(AND('[1]Multi-Field'!$E$43=[1]Lists!BF13,'[1]Multi-Field'!$F$43="Drained"),BI13,IF(AND('[1]Multi-Field'!$E$43=[1]Lists!BF13,'[1]Multi-Field'!$F$43="undrained"),BH13,""))</f>
        <v/>
      </c>
      <c r="CZ13" s="409" t="str">
        <f>IF(AND('[1]Multi-Field'!$E$44=[1]Lists!BF13,'[1]Multi-Field'!$F$44="Drained"),BI13,IF(AND('[1]Multi-Field'!$E$44=[1]Lists!BF13,'[1]Multi-Field'!$F$44="undrained"),BH13,""))</f>
        <v/>
      </c>
      <c r="DA13" s="409" t="str">
        <f>IF(AND('[1]Multi-Field'!$E$45=[1]Lists!BF13,'[1]Multi-Field'!$F$45="Drained"),BI13,IF(AND('[1]Multi-Field'!$E$45=[1]Lists!BF13,'[1]Multi-Field'!$F$45="undrained"),BH13,""))</f>
        <v/>
      </c>
      <c r="DB13" s="409" t="str">
        <f>IF(AND('[1]Multi-Field'!$E$46=[1]Lists!BF13,'[1]Multi-Field'!$F$46="Drained"),BI13,IF(AND('[1]Multi-Field'!$E$46=[1]Lists!BF13,'[1]Multi-Field'!$F$46="undrained"),BH13,""))</f>
        <v/>
      </c>
      <c r="DC13" s="409" t="str">
        <f>IF(AND('[1]Multi-Field'!$E$47=[1]Lists!BF13,'[1]Multi-Field'!$F$47="Drained"),BI13,IF(AND('[1]Multi-Field'!$E$47=[1]Lists!BF13,'[1]Multi-Field'!$F$47="undrained"),BH13,""))</f>
        <v/>
      </c>
      <c r="DD13" s="409" t="str">
        <f>IF(AND('[1]Multi-Field'!$E$48=[1]Lists!BF13,'[1]Multi-Field'!$F$48="Drained"),BI13,IF(AND('[1]Multi-Field'!$E$48=[1]Lists!BF13,'[1]Multi-Field'!$F$48="undrained"),BH13,""))</f>
        <v/>
      </c>
      <c r="DE13" s="409" t="str">
        <f>IF(AND('[1]Multi-Field'!$E$49=[1]Lists!BF13,'[1]Multi-Field'!$F$49="Drained"),BI13,IF(AND('[1]Multi-Field'!$E$49=[1]Lists!BF13,'[1]Multi-Field'!$F$9="undrained"),BH13,""))</f>
        <v/>
      </c>
      <c r="DF13" s="409" t="str">
        <f>IF(AND('[1]Multi-Field'!$E$50=[1]Lists!BF13,'[1]Multi-Field'!$F$50="Drained"),BI13,IF(AND('[1]Multi-Field'!$E$50=[1]Lists!BF13,'[1]Multi-Field'!$F$50="undrained"),BH13,""))</f>
        <v/>
      </c>
      <c r="DG13" s="409" t="str">
        <f>IF(AND('[1]Multi-Field'!$E$51=[1]Lists!BF13,'[1]Multi-Field'!$F$51="Drained"),BI13,IF(AND('[1]Multi-Field'!$E$51=[1]Lists!BF13,'[1]Multi-Field'!$F$51="undrained"),BH13,""))</f>
        <v/>
      </c>
      <c r="DH13" s="409" t="str">
        <f>IF(AND('[1]Multi-Field'!$E$52=[1]Lists!BF13,'[1]Multi-Field'!$F$52="Drained"),BI13,IF(AND('[1]Multi-Field'!$E$52=[1]Lists!BF13,'[1]Multi-Field'!$F$52="undrained"),BH13,""))</f>
        <v/>
      </c>
      <c r="DI13" s="409" t="str">
        <f>IF(AND('[1]Multi-Field'!$E$53=[1]Lists!BF13,'[1]Multi-Field'!$F$53="Drained"),BI13,IF(AND('[1]Multi-Field'!$E$53=[1]Lists!BF13,'[1]Multi-Field'!$F$53="undrained"),BH13,""))</f>
        <v/>
      </c>
      <c r="DJ13" s="409" t="str">
        <f>IF(AND('[1]Multi-Field'!$E$54=[1]Lists!BF13,'[1]Multi-Field'!$F$54="Drained"),BI13,IF(AND('[1]Multi-Field'!$E$54=[1]Lists!BF13,'[1]Multi-Field'!$F$54="undrained"),BH13,""))</f>
        <v/>
      </c>
      <c r="DK13" s="409" t="str">
        <f>IF(AND('[1]Multi-Field'!$E$55=[1]Lists!BF13,'[1]Multi-Field'!$F$55="Drained"),BI13,IF(AND('[1]Multi-Field'!$E$55=[1]Lists!BF13,'[1]Multi-Field'!$F$55="undrained"),BH13,""))</f>
        <v/>
      </c>
      <c r="DL13" s="409" t="str">
        <f>IF(AND('[1]Multi-Field'!$E$56=[1]Lists!BF13,'[1]Multi-Field'!$F$56="Drained"),BI13,IF(AND('[1]Multi-Field'!$E$56=[1]Lists!BF13,'[1]Multi-Field'!$F$56="undrained"),BH13,""))</f>
        <v/>
      </c>
      <c r="DM13" s="409" t="str">
        <f>IF(AND('[1]Multi-Field'!$E$57=[1]Lists!BF13,'[1]Multi-Field'!$F$57="Drained"),BI13,IF(AND('[1]Multi-Field'!$E$57=[1]Lists!BF13,'[1]Multi-Field'!$F$57="undrained"),BH13,""))</f>
        <v/>
      </c>
      <c r="DN13" s="409" t="str">
        <f>IF(AND('[1]Multi-Field'!$E$58=[1]Lists!BF13,'[1]Multi-Field'!$F$58="Drained"),BI13,IF(AND('[1]Multi-Field'!$E$58=[1]Lists!BF13,'[1]Multi-Field'!$F$58="undrained"),BH13,""))</f>
        <v/>
      </c>
      <c r="DO13" s="409" t="str">
        <f>IF(AND('[1]Multi-Field'!$E$59=[1]Lists!BF13,'[1]Multi-Field'!$F$59="Drained"),BI13,IF(AND('[1]Multi-Field'!$E$59=[1]Lists!BF13,'[1]Multi-Field'!$F$59="undrained"),BH13,""))</f>
        <v/>
      </c>
      <c r="DP13" s="409" t="str">
        <f>IF(AND('[1]Multi-Field'!$E$60=[1]Lists!BF13,'[1]Multi-Field'!$F$60="Drained"),BI13,IF(AND('[1]Multi-Field'!$E$60=[1]Lists!BF13,'[1]Multi-Field'!$F$60="undrained"),BH13,""))</f>
        <v/>
      </c>
      <c r="DQ13" s="409" t="str">
        <f>IF(AND('[1]Multi-Field'!$E$61=[1]Lists!BF13,'[1]Multi-Field'!$F$61="Drained"),BI13,IF(AND('[1]Multi-Field'!$E$61=[1]Lists!BF13,'[1]Multi-Field'!$F$61="undrained"),BH13,""))</f>
        <v/>
      </c>
      <c r="DR13" s="409" t="str">
        <f>IF(AND('[1]Multi-Field'!$E$62=[1]Lists!BF13,'[1]Multi-Field'!$F$62="Drained"),BI13,IF(AND('[1]Multi-Field'!$E$62=[1]Lists!BF13,'[1]Multi-Field'!$F$62="undrained"),BH13,""))</f>
        <v/>
      </c>
      <c r="DS13" s="409" t="str">
        <f>IF(AND('[1]Multi-Field'!$E$63=[1]Lists!BF13,'[1]Multi-Field'!$F$63="Drained"),BI13,IF(AND('[1]Multi-Field'!$E$63=[1]Lists!BF13,'[1]Multi-Field'!$F$63="undrained"),BH13,""))</f>
        <v/>
      </c>
      <c r="DT13" s="409" t="str">
        <f>IF(AND('[1]Multi-Field'!$E$64=[1]Lists!BF13,'[1]Multi-Field'!$F$64="Drained"),BI13,IF(AND('[1]Multi-Field'!$E$64=[1]Lists!BF13,'[1]Multi-Field'!$F$64="undrained"),BH13,""))</f>
        <v/>
      </c>
      <c r="DU13" s="409" t="str">
        <f>IF(AND('[1]Multi-Field'!$E$65=[1]Lists!BF13,'[1]Multi-Field'!$F$65="Drained"),BI13,IF(AND('[1]Multi-Field'!$E$65=[1]Lists!BF13,'[1]Multi-Field'!$F$65="undrained"),BH13,""))</f>
        <v/>
      </c>
      <c r="DV13" s="409" t="str">
        <f>IF(AND('[1]Multi-Field'!$E$66=[1]Lists!BF13,'[1]Multi-Field'!$F$66="Drained"),BI13,IF(AND('[1]Multi-Field'!$E$66=[1]Lists!BF13,'[1]Multi-Field'!$F$66="undrained"),BH13,""))</f>
        <v/>
      </c>
      <c r="DW13" s="409" t="str">
        <f>IF(AND('[1]Multi-Field'!$E$67=[1]Lists!BF13,'[1]Multi-Field'!$F$67="Drained"),BI13,IF(AND('[1]Multi-Field'!$E$67=[1]Lists!BF13,'[1]Multi-Field'!$F$67="undrained"),BH13,""))</f>
        <v/>
      </c>
      <c r="DX13" s="409" t="str">
        <f>IF(AND('[1]Multi-Field'!$E$68=[1]Lists!BF13,'[1]Multi-Field'!$F$68="Drained"),BI13,IF(AND('[1]Multi-Field'!$E$68=[1]Lists!BF13,'[1]Multi-Field'!$F$68="undrained"),BH13,""))</f>
        <v/>
      </c>
      <c r="DY13" s="409" t="str">
        <f>IF(AND('[1]Multi-Field'!$E$69=[1]Lists!BF13,'[1]Multi-Field'!$F$69="Drained"),BI13,IF(AND('[1]Multi-Field'!$E$69=[1]Lists!BF13,'[1]Multi-Field'!$F$69="undrained"),BH13,""))</f>
        <v/>
      </c>
      <c r="DZ13" s="409" t="str">
        <f>IF(AND('[1]Multi-Field'!$E$70=[1]Lists!BF13,'[1]Multi-Field'!$F$70="Drained"),BI13,IF(AND('[1]Multi-Field'!$E$70=[1]Lists!BF13,'[1]Multi-Field'!$F$70="undrained"),BH13,""))</f>
        <v/>
      </c>
      <c r="EA13" s="409" t="str">
        <f>IF(AND('[1]Multi-Field'!$E$71=[1]Lists!BF13,'[1]Multi-Field'!$F$71="Drained"),BI13,IF(AND('[1]Multi-Field'!$E$71=[1]Lists!BF13,'[1]Multi-Field'!$F$71="undrained"),BH13,""))</f>
        <v/>
      </c>
      <c r="EB13" s="409" t="str">
        <f>IF(AND('[1]Multi-Field'!$E$72=[1]Lists!BF13,'[1]Multi-Field'!$F$72="Drained"),BI13,IF(AND('[1]Multi-Field'!$E$72=[1]Lists!BF13,'[1]Multi-Field'!$F$72="undrained"),BH13,""))</f>
        <v/>
      </c>
      <c r="EC13" s="409" t="str">
        <f>IF(AND('[1]Multi-Field'!$E$73=[1]Lists!BF13,'[1]Multi-Field'!$F$73="Drained"),BI13,IF(AND('[1]Multi-Field'!$E$73=[1]Lists!BF13,'[1]Multi-Field'!$F$73="undrained"),BH13,""))</f>
        <v/>
      </c>
      <c r="ED13" s="409" t="str">
        <f>IF(AND('[1]Multi-Field'!$E$74=[1]Lists!BF13,'[1]Multi-Field'!$F$74="Drained"),BI13,IF(AND('[1]Multi-Field'!$E$74=[1]Lists!BF13,'[1]Multi-Field'!$F$74="undrained"),BH13,""))</f>
        <v/>
      </c>
      <c r="EE13" s="409" t="str">
        <f>IF(AND('[1]Multi-Field'!$E$75=[1]Lists!BF13,'[1]Multi-Field'!$F$75="Drained"),BI13,IF(AND('[1]Multi-Field'!$E$75=[1]Lists!BF13,'[1]Multi-Field'!$F$75="undrained"),BH13,""))</f>
        <v/>
      </c>
      <c r="EF13" s="409" t="str">
        <f>IF(AND('[1]Multi-Field'!$E$76=[1]Lists!BF13,'[1]Multi-Field'!$F$76="Drained"),BI13,IF(AND('[1]Multi-Field'!$E$76=[1]Lists!BF13,'[1]Multi-Field'!$F$6="undrained"),BH13,""))</f>
        <v/>
      </c>
      <c r="EG13" s="409" t="str">
        <f>IF(AND('[1]Multi-Field'!$E$77=[1]Lists!BF13,'[1]Multi-Field'!$F$77="Drained"),BI13,IF(AND('[1]Multi-Field'!$E$77=[1]Lists!BF13,'[1]Multi-Field'!$F$77="undrained"),BH13,""))</f>
        <v/>
      </c>
      <c r="EH13" s="409" t="str">
        <f>IF(AND('[1]Multi-Field'!$E$78=[1]Lists!BF13,'[1]Multi-Field'!$F$78="Drained"),BI13,IF(AND('[1]Multi-Field'!$E$78=[1]Lists!BF13,'[1]Multi-Field'!$F$78="undrained"),BH13,""))</f>
        <v/>
      </c>
      <c r="EI13" s="409" t="str">
        <f>IF(AND('[1]Multi-Field'!$E$79=[1]Lists!BF13,'[1]Multi-Field'!$F$79="Drained"),BI13,IF(AND('[1]Multi-Field'!$E$79=[1]Lists!BF13,'[1]Multi-Field'!$F$79="undrained"),BH13,""))</f>
        <v/>
      </c>
      <c r="EJ13" s="409" t="str">
        <f>IF(AND('[1]Multi-Field'!$E$80=[1]Lists!BF13,'[1]Multi-Field'!$F$80="Drained"),BI13,IF(AND('[1]Multi-Field'!$E$80=[1]Lists!BF13,'[1]Multi-Field'!$F$80="undrained"),BH13,""))</f>
        <v/>
      </c>
      <c r="EK13" s="409" t="str">
        <f>IF(AND('[1]Multi-Field'!$E$81=[1]Lists!BF13,'[1]Multi-Field'!$F$81="Drained"),BI13,IF(AND('[1]Multi-Field'!$E$81=[1]Lists!BF13,'[1]Multi-Field'!$F$81="undrained"),BH13,""))</f>
        <v/>
      </c>
      <c r="EL13" s="409" t="str">
        <f>IF(AND('[1]Multi-Field'!$E$82=[1]Lists!BF13,'[1]Multi-Field'!$F$82="Drained"),BI13,IF(AND('[1]Multi-Field'!$E$82=[1]Lists!BF13,'[1]Multi-Field'!$F$82="undrained"),BH13,""))</f>
        <v/>
      </c>
      <c r="EM13" s="409" t="str">
        <f>IF(AND('[1]Multi-Field'!$E$83=[1]Lists!BF13,'[1]Multi-Field'!$F$83="Drained"),BI13,IF(AND('[1]Multi-Field'!$E$83=[1]Lists!BF13,'[1]Multi-Field'!$F$83="undrained"),BH13,""))</f>
        <v/>
      </c>
      <c r="EN13" s="409" t="str">
        <f>IF(AND('[1]Multi-Field'!$E$84=[1]Lists!BF13,'[1]Multi-Field'!$F$84="Drained"),BI13,IF(AND('[1]Multi-Field'!$E$84=[1]Lists!BF13,'[1]Multi-Field'!$F$84="undrained"),BH13,""))</f>
        <v/>
      </c>
      <c r="EO13" s="409" t="str">
        <f>IF(AND('[1]Multi-Field'!$E$85=[1]Lists!BF13,'[1]Multi-Field'!$F$85="Drained"),BI13,IF(AND('[1]Multi-Field'!$E$85=[1]Lists!BF13,'[1]Multi-Field'!$F$85="undrained"),BH13,""))</f>
        <v/>
      </c>
      <c r="EP13" s="409" t="str">
        <f>IF(AND('[1]Multi-Field'!$E$86=[1]Lists!BF13,'[1]Multi-Field'!$F$86="Drained"),BI13,IF(AND('[1]Multi-Field'!$E$86=[1]Lists!BF13,'[1]Multi-Field'!$F$86="undrained"),BH13,""))</f>
        <v/>
      </c>
      <c r="EQ13" s="409" t="str">
        <f>IF(AND('[1]Multi-Field'!$E$87=[1]Lists!BF13,'[1]Multi-Field'!$F$87="Drained"),BI13,IF(AND('[1]Multi-Field'!$E$87=[1]Lists!BF13,'[1]Multi-Field'!$F$87="undrained"),BH13,""))</f>
        <v/>
      </c>
      <c r="ER13" s="409" t="str">
        <f>IF(AND('[1]Multi-Field'!$E$88=[1]Lists!BF13,'[1]Multi-Field'!$F$88="Drained"),BI13,IF(AND('[1]Multi-Field'!$E$88=[1]Lists!BF13,'[1]Multi-Field'!$F$88="undrained"),BH13,""))</f>
        <v/>
      </c>
      <c r="ES13" s="409" t="str">
        <f>IF(AND('[1]Multi-Field'!$E$89=[1]Lists!BF13,'[1]Multi-Field'!$F$89="Drained"),BI13,IF(AND('[1]Multi-Field'!$E$89=[1]Lists!BF13,'[1]Multi-Field'!$F$89="undrained"),BH13,""))</f>
        <v/>
      </c>
      <c r="ET13" s="409" t="str">
        <f>IF(AND('[1]Multi-Field'!$E$90=[1]Lists!BF13,'[1]Multi-Field'!$F$90="Drained"),BI13,IF(AND('[1]Multi-Field'!$E$90=[1]Lists!BF13,'[1]Multi-Field'!$F$90="undrained"),BH13,""))</f>
        <v/>
      </c>
      <c r="EU13" s="409" t="str">
        <f>IF(AND('[1]Multi-Field'!$E$91=[1]Lists!BF13,'[1]Multi-Field'!$F$91="Drained"),BI13,IF(AND('[1]Multi-Field'!$E$91=[1]Lists!BF13,'[1]Multi-Field'!$F$91="undrained"),BH13,""))</f>
        <v/>
      </c>
      <c r="EV13" s="409" t="str">
        <f>IF(AND('[1]Multi-Field'!$E$92=[1]Lists!BF13,'[1]Multi-Field'!$F$92="Drained"),BI13,IF(AND('[1]Multi-Field'!$E$92=[1]Lists!BF13,'[1]Multi-Field'!$F$92="undrained"),BH13,""))</f>
        <v/>
      </c>
      <c r="EW13" s="409" t="str">
        <f>IF(AND('[1]Multi-Field'!$E$93=[1]Lists!BF13,'[1]Multi-Field'!$F$93="Drained"),BI13,IF(AND('[1]Multi-Field'!$E$93=[1]Lists!BF13,'[1]Multi-Field'!$F$93="undrained"),BH13,""))</f>
        <v/>
      </c>
      <c r="EX13" s="409" t="str">
        <f>IF(AND('[1]Multi-Field'!$E$94=[1]Lists!BF13,'[1]Multi-Field'!$F$94="Drained"),BI13,IF(AND('[1]Multi-Field'!$E$94=[1]Lists!BF13,'[1]Multi-Field'!$F$94="undrained"),BH13,""))</f>
        <v/>
      </c>
      <c r="EY13" s="409" t="str">
        <f>IF(AND('[1]Multi-Field'!$E$95=[1]Lists!BF13,'[1]Multi-Field'!$F$95="Drained"),BI13,IF(AND('[1]Multi-Field'!$E$95=[1]Lists!BF13,'[1]Multi-Field'!$F$95="undrained"),BH13,""))</f>
        <v/>
      </c>
      <c r="EZ13" s="409" t="str">
        <f>IF(AND('[1]Multi-Field'!$E$96=[1]Lists!BF13,'[1]Multi-Field'!$F$96="Drained"),BI13,IF(AND('[1]Multi-Field'!$E$96=[1]Lists!BF13,'[1]Multi-Field'!$F$96="undrained"),BH13,""))</f>
        <v/>
      </c>
      <c r="FA13" s="409" t="str">
        <f>IF(AND('[1]Multi-Field'!$E$97=[1]Lists!BF13,'[1]Multi-Field'!$F$97="Drained"),BI13,IF(AND('[1]Multi-Field'!$E$97=[1]Lists!BF13,'[1]Multi-Field'!$F$97="undrained"),BH13,""))</f>
        <v/>
      </c>
      <c r="FB13" s="409" t="str">
        <f>IF(AND('[1]Multi-Field'!$E$98=[1]Lists!BF13,'[1]Multi-Field'!$F$98="Drained"),BI13,IF(AND('[1]Multi-Field'!$E$98=[1]Lists!BF13,'[1]Multi-Field'!$F$98="undrained"),BH13,""))</f>
        <v/>
      </c>
      <c r="FC13" s="409" t="str">
        <f>IF(AND('[1]Multi-Field'!$E$99=[1]Lists!BF13,'[1]Multi-Field'!$F$99="Drained"),BI13,IF(AND('[1]Multi-Field'!$E$99=[1]Lists!BF13,'[1]Multi-Field'!$F$99="undrained"),BH13,""))</f>
        <v/>
      </c>
      <c r="FD13" s="409" t="str">
        <f>IF(AND('[1]Multi-Field'!$E$100=[1]Lists!BF13,'[1]Multi-Field'!$F$100="Drained"),BI13,IF(AND('[1]Multi-Field'!$E$100=[1]Lists!BF13,'[1]Multi-Field'!$F$100="undrained"),BH13,""))</f>
        <v/>
      </c>
      <c r="FE13" s="409" t="str">
        <f>IF(AND('[1]Multi-Field'!$E$101=[1]Lists!BF13,'[1]Multi-Field'!$F$101="Drained"),BI13,IF(AND('[1]Multi-Field'!$E$101=[1]Lists!BF13,'[1]Multi-Field'!$F$101="undrained"),BH13,""))</f>
        <v/>
      </c>
      <c r="FF13" s="409" t="str">
        <f>IF(AND('[1]Multi-Field'!$E$102=[1]Lists!BF13,'[1]Multi-Field'!$F$102="Drained"),BI13,IF(AND('[1]Multi-Field'!$E$102=[1]Lists!BF13,'[1]Multi-Field'!$F$102="undrained"),BH13,""))</f>
        <v/>
      </c>
      <c r="FG13" s="409" t="str">
        <f>IF(AND('[1]Multi-Field'!$E$103=[1]Lists!BF13,'[1]Multi-Field'!$F$103="Drained"),BI13,IF(AND('[1]Multi-Field'!$E$103=[1]Lists!BF13,'[1]Multi-Field'!$F$103="undrained"),BH13,""))</f>
        <v/>
      </c>
      <c r="FH13" s="409" t="str">
        <f>IF(AND('[1]Multi-Field'!$E$104=[1]Lists!BF13,'[1]Multi-Field'!$F$104="Drained"),BI13,IF(AND('[1]Multi-Field'!$E$104=[1]Lists!BF13,'[1]Multi-Field'!$F$104="undrained"),BH13,""))</f>
        <v/>
      </c>
      <c r="FI13" s="409" t="str">
        <f>IF(AND('[1]Multi-Field'!$E$105=[1]Lists!BF13,'[1]Multi-Field'!$F$105="Drained"),BI13,IF(AND('[1]Multi-Field'!$E$105=[1]Lists!BF13,'[1]Multi-Field'!$F$105="undrained"),BH13,""))</f>
        <v/>
      </c>
      <c r="FJ13" s="409" t="str">
        <f>IF(AND('[1]Multi-Field'!$E$106=[1]Lists!BF13,'[1]Multi-Field'!$F$106="Drained"),BI13,IF(AND('[1]Multi-Field'!$E$106=[1]Lists!BF13,'[1]Multi-Field'!$F$106="undrained"),BH13,""))</f>
        <v/>
      </c>
      <c r="FK13" s="409" t="str">
        <f>IF(AND('[1]Multi-Field'!$E$107=[1]Lists!BF13,'[1]Multi-Field'!$F$107="Drained"),BI13,IF(AND('[1]Multi-Field'!$E$107=[1]Lists!BF13,'[1]Multi-Field'!$F$107="undrained"),BH13,""))</f>
        <v/>
      </c>
      <c r="FL13" s="409" t="str">
        <f>IF(AND('[1]Multi-Field'!$E$108=[1]Lists!BF13,'[1]Multi-Field'!$F$108="Drained"),BI13,IF(AND('[1]Multi-Field'!$E$108=[1]Lists!BF13,'[1]Multi-Field'!$F$108="undrained"),BH13,""))</f>
        <v/>
      </c>
      <c r="FM13" s="409" t="str">
        <f>IF(AND('[1]Multi-Field'!$E$109=[1]Lists!BF13,'[1]Multi-Field'!$F$109="Drained"),BI13,IF(AND('[1]Multi-Field'!$E$109=[1]Lists!BF13,'[1]Multi-Field'!$F$109="undrained"),BH13,""))</f>
        <v/>
      </c>
      <c r="FN13" s="409" t="str">
        <f>IF(AND('[1]Multi-Field'!$E$110=[1]Lists!BF13,'[1]Multi-Field'!$F$110="Drained"),BI13,IF(AND('[1]Multi-Field'!$E$110=[1]Lists!BF13,'[1]Multi-Field'!$F$110="undrained"),BH13,""))</f>
        <v/>
      </c>
      <c r="FO13" s="409" t="str">
        <f>IF(AND('[1]Multi-Field'!$E$111=[1]Lists!BF13,'[1]Multi-Field'!$F$111="Drained"),BI13,IF(AND('[1]Multi-Field'!$E$111=[1]Lists!BF13,'[1]Multi-Field'!$F$111="undrained"),BH13,""))</f>
        <v/>
      </c>
      <c r="FP13" s="409" t="str">
        <f>IF(AND('[1]Multi-Field'!$E$112=[1]Lists!BF13,'[1]Multi-Field'!$F$112="Drained"),BI13,IF(AND('[1]Multi-Field'!$E$112=[1]Lists!BF13,'[1]Multi-Field'!$F$112="undrained"),BH13,""))</f>
        <v/>
      </c>
      <c r="FQ13" s="409" t="str">
        <f>IF(AND('[1]Multi-Field'!$E$113=[1]Lists!BF13,'[1]Multi-Field'!$F$113="Drained"),BI13,IF(AND('[1]Multi-Field'!$E$113=[1]Lists!BF13,'[1]Multi-Field'!$F$113="undrained"),BH13,""))</f>
        <v/>
      </c>
      <c r="FR13" s="409" t="str">
        <f>IF(AND('[1]Multi-Field'!$E$114=[1]Lists!BF13,'[1]Multi-Field'!$F$114="Drained"),BI13,IF(AND('[1]Multi-Field'!$E$114=[1]Lists!BF13,'[1]Multi-Field'!$F$114="undrained"),BH13,""))</f>
        <v/>
      </c>
      <c r="FS13" s="409" t="str">
        <f>IF(AND('[1]Multi-Field'!$E$115=[1]Lists!BF13,'[1]Multi-Field'!$F$115="Drained"),BI13,IF(AND('[1]Multi-Field'!$E$115=[1]Lists!BF13,'[1]Multi-Field'!$F$115="undrained"),BH13,""))</f>
        <v/>
      </c>
      <c r="FT13" s="409" t="str">
        <f>IF(AND('[1]Multi-Field'!$E$116=[1]Lists!BF13,'[1]Multi-Field'!$F$116="Drained"),BI13,IF(AND('[1]Multi-Field'!$E$116=[1]Lists!BF13,'[1]Multi-Field'!$F$116="undrained"),BH13,""))</f>
        <v/>
      </c>
      <c r="FU13" s="409" t="str">
        <f>IF(AND('[1]Multi-Field'!$E$117=[1]Lists!BF13,'[1]Multi-Field'!$F$117="Drained"),BI13,IF(AND('[1]Multi-Field'!$E$117=[1]Lists!BF13,'[1]Multi-Field'!$F$117="undrained"),BH13,""))</f>
        <v/>
      </c>
      <c r="FV13" s="409" t="str">
        <f>IF(AND('[1]Multi-Field'!$E$118=[1]Lists!BF13,'[1]Multi-Field'!$F$118="Drained"),BI13,IF(AND('[1]Multi-Field'!$E$118=[1]Lists!BF13,'[1]Multi-Field'!$F$118="undrained"),BH13,""))</f>
        <v/>
      </c>
      <c r="FW13" s="409" t="str">
        <f>IF(AND('[1]Multi-Field'!$E$119=[1]Lists!BF13,'[1]Multi-Field'!$F$119="Drained"),BI13,IF(AND('[1]Multi-Field'!$E$119=[1]Lists!BF13,'[1]Multi-Field'!$F$119="undrained"),BH13,""))</f>
        <v/>
      </c>
      <c r="FX13" s="409" t="str">
        <f>IF(AND('[1]Multi-Field'!$E$120=[1]Lists!BF13,'[1]Multi-Field'!$F$120="Drained"),BI13,IF(AND('[1]Multi-Field'!$E$120=[1]Lists!BF13,'[1]Multi-Field'!$F$120="undrained"),BH13,""))</f>
        <v/>
      </c>
      <c r="FZ13" t="s">
        <v>798</v>
      </c>
      <c r="GC13" s="4" t="str">
        <f>'[1]Multi-Field'!B11</f>
        <v>Behind Pauls</v>
      </c>
      <c r="GD13" s="73" t="str">
        <f>IF(OR('[1]Multi-Field'!Q11=$FZ$43,'[1]Multi-Field'!Q11=$FZ$44),'[1]Multi-Field'!BS11,"")</f>
        <v/>
      </c>
      <c r="GE13" s="4" t="str">
        <f>IF(AND(OR('[1]Multi-Field'!Q11=$FZ$86,'[1]Multi-Field'!Q11=$FZ$94,'[1]Multi-Field'!Q11=$FZ$87,'[1]Multi-Field'!Q11=[1]Lists!$FZ$93,'[1]Multi-Field'!Q11=$FZ$59),'[1]Multi-Field'!BS11&gt;50),'[1]Multi-Field'!BS11*0.8,IF(AND(OR('[1]Multi-Field'!Q11=$FZ$86,'[1]Multi-Field'!Q11=$FZ$94,'[1]Multi-Field'!Q11=$FZ$87,'[1]Multi-Field'!Q11=[1]Lists!$FZ$93,'[1]Multi-Field'!Q11=[1]Lists!$FZ$59),'[1]Multi-Field'!BS11&lt;50),'[1]Multi-Field'!BS11,""))</f>
        <v/>
      </c>
      <c r="GF13" s="4" t="str">
        <f>IF(OR('[1]Multi-Field'!Q11=[1]Lists!$FZ$7,'[1]Multi-Field'!Q11=[1]Lists!$FZ$5,'[1]Multi-Field'!Q11=[1]Lists!$FZ$24,'[1]Multi-Field'!Q11=[1]Lists!$FZ$10,'[1]Multi-Field'!Q11=[1]Lists!$FZ$8, '[1]Multi-Field'!Q11=[1]Lists!$FZ$25, '[1]Multi-Field'!Q11=[1]Lists!$FZ$23, '[1]Multi-Field'!Q11= [1]Lists!$FZ$47, '[1]Multi-Field'!Q11=[1]Lists!$FZ$49, '[1]Multi-Field'!Q11=[1]Lists!$FZ$48,'[1]Multi-Field'!Q11=[1]Lists!$FZ$3, '[1]Multi-Field'!Q11=[1]Lists!$FZ$14,'[1]Multi-Field'!Q11=[1]Lists!$FZ$36, '[1]Multi-Field'!Q11=[1]Lists!$FZ$41,'[1]Multi-Field'!Q11=[1]Lists!$FZ$42),0,"")</f>
        <v/>
      </c>
      <c r="GG13" s="4" t="str">
        <f>IF(OR('[1]Multi-Field'!Q11=[1]Lists!$FZ$6,'[1]Multi-Field'!Q11=[1]Lists!$FZ$4, '[1]Multi-Field'!Q40=[1]Lists!$FZ$11, '[1]Multi-Field'!Q11=[1]Lists!$FZ$1),100*IF('[1]Multi-Field'!U11=onepercent,0.75,IF('[1]Multi-Field'!U11=onetotwentyfivepercent,0.4,IF(OR('[1]Multi-Field'!U11=twentysixtofiftypercent,'[1]Multi-Field'!U11=greaterthanfiftypercent),0,""))),"")</f>
        <v/>
      </c>
      <c r="GH13" s="4" t="str">
        <f>IF(OR('[1]Multi-Field'!Q11=[1]Lists!$FZ$53,'[1]Multi-Field'!Q11=[1]Lists!$FZ$55), 50,IF('[1]Multi-Field'!Q11=[1]Lists!$FZ$54,225,IF('[1]Multi-Field'!Q11=[1]Lists!$FZ$56,75,"")))</f>
        <v/>
      </c>
      <c r="GI13" s="4" t="e">
        <f>#VALUE!</f>
        <v>#VALUE!</v>
      </c>
      <c r="GJ13" s="4" t="e">
        <f>#VALUE!</f>
        <v>#VALUE!</v>
      </c>
      <c r="GK13" s="4" t="str">
        <f>IF('[1]Multi-Field'!Q11=[1]Lists!$FZ$95,'[1]Multi-Field'!BS11*0.66,"")</f>
        <v/>
      </c>
      <c r="GM13" s="4" t="str">
        <f>IF(OR('[1]Multi-Field'!Q11=[1]Lists!$FZ$26,'[1]Multi-Field'!Q11=[1]Lists!$FZ$84),20,"")</f>
        <v/>
      </c>
      <c r="GN13" s="4" t="str">
        <f>IF(OR('[1]Multi-Field'!Q11=[1]Lists!$FZ$88,'[1]Multi-Field'!Q11=[1]Lists!$FZ$57),0,"")</f>
        <v/>
      </c>
      <c r="GO13" s="4" t="str">
        <f>IF(OR('[1]Multi-Field'!Q11=[1]Lists!$FZ$69,'[1]Multi-Field'!Q11=[1]Lists!$FZ$71,'[1]Multi-Field'!Q11=[1]Lists!$FZ$105),50,"")</f>
        <v/>
      </c>
      <c r="GP13" s="4" t="str">
        <f>IF(OR('[1]Multi-Field'!Q11=[1]Lists!$FZ$75,'[1]Multi-Field'!Q11=[1]Lists!$FZ$70),75,"")</f>
        <v/>
      </c>
      <c r="GQ13" s="4" t="str">
        <f>IF('[1]Multi-Field'!Q11=[1]Lists!$FZ$72,150,"")</f>
        <v/>
      </c>
      <c r="GR13" s="4" t="str">
        <f>IF(OR('[1]Multi-Field'!Q11=[1]Lists!$FZ$74,'[1]Multi-Field'!Q11=[1]Lists!$FZ$73),40,"")</f>
        <v/>
      </c>
      <c r="GS13" s="4" t="str">
        <f>IF('[1]Multi-Field'!Q11=[1]Lists!$FZ$99,80,"")</f>
        <v/>
      </c>
      <c r="GT13" s="4" t="str">
        <f>IF('[1]Multi-Field'!Q11=[1]Lists!$FZ$106,70,"")</f>
        <v/>
      </c>
      <c r="GU13" s="4" t="e">
        <f t="shared" si="4"/>
        <v>#VALUE!</v>
      </c>
    </row>
    <row r="14" spans="1:203" ht="13.5" customHeight="1" thickBot="1">
      <c r="A14" s="7" t="s">
        <v>101</v>
      </c>
      <c r="B14" t="s">
        <v>738</v>
      </c>
      <c r="C14" s="7"/>
      <c r="D14" s="8">
        <v>60</v>
      </c>
      <c r="E14" s="8">
        <f t="shared" si="0"/>
        <v>62</v>
      </c>
      <c r="F14" s="8">
        <f t="shared" si="1"/>
        <v>63</v>
      </c>
      <c r="G14" s="8">
        <v>65</v>
      </c>
      <c r="H14" s="8">
        <v>65</v>
      </c>
      <c r="I14" s="8">
        <f t="shared" si="5"/>
        <v>68</v>
      </c>
      <c r="J14" s="8">
        <f t="shared" si="6"/>
        <v>72</v>
      </c>
      <c r="K14" s="8">
        <v>75</v>
      </c>
      <c r="L14" s="8">
        <v>80</v>
      </c>
      <c r="M14" s="8">
        <f t="shared" si="2"/>
        <v>87</v>
      </c>
      <c r="N14" s="8">
        <f t="shared" si="3"/>
        <v>93</v>
      </c>
      <c r="O14" s="8">
        <v>100</v>
      </c>
      <c r="Q14" s="84" t="s">
        <v>895</v>
      </c>
      <c r="R14" s="89">
        <v>165</v>
      </c>
      <c r="S14" s="89">
        <v>36</v>
      </c>
      <c r="T14" s="90">
        <v>15</v>
      </c>
      <c r="V14" s="383">
        <f>IF(OR('Single Field'!C50=U4,'Single Field'!C50=U5,'Single Field'!C50=U6,'Single Field'!C50=U7,'Single Field'!C50=U8,'Single Field'!C50=U9),(IF('Single Field'!C53="x",100,IF('Single Field'!C54="x",65,IF('Single Field'!C55="x",53,IF('Single Field'!C56="x",41,IF('Single Field'!C57="x",23,IF('Single Field'!C58="x",0,0))))))),0)</f>
        <v>0</v>
      </c>
      <c r="W14" s="383" t="str">
        <f>IF(AND(OR('Single Field'!C47=S3,'Single Field'!C47=S5,'Single Field'!C47=S7),'Single Field'!C64&lt;18),35,IF('Single Field'!C47=S4,55,IF(AND('Single Field'!C47=S6,'Single Field'!C64&lt;18),30,IF(AND('Single Field'!C64&gt;17,OR('Single Field'!C47=S3,'Single Field'!C47=S5,'Single Field'!C47= S6,'Single Field'!C47=S7)),25,"error"))))</f>
        <v>error</v>
      </c>
      <c r="X14" s="383">
        <f>IF(OR('Single Field'!E50=U4,'Single Field'!E50=U5,'Single Field'!E50=U6,'Single Field'!E50=U7,'Single Field'!E50=U8,'Single Field'!E50=U9),(IF('Single Field'!C53="x",100,IF('Single Field'!E54="x",65,IF('Single Field'!E55="x",53,IF('Single Field'!E56="x",41,IF('Single Field'!E57="x",23,IF('Single Field'!E58="x",0,0))))))),0)</f>
        <v>0</v>
      </c>
      <c r="Y14" s="383" t="str">
        <f>IF(AND(OR('Single Field'!E47=S3,'Single Field'!E47=S5,'Single Field'!E47=S7),'Single Field'!E64&lt;18),35,IF('Single Field'!E47=S4,55,IF(AND('Single Field'!E47=S6,'Single Field'!E64&lt;18),30,IF(AND('Single Field'!E64&gt;17,OR('Single Field'!E47=S3,'Single Field'!E47=S5,'Single Field'!E667= S6,'Single Field'!E47=S7)),25,"error"))))</f>
        <v>error</v>
      </c>
      <c r="AC14" t="s">
        <v>800</v>
      </c>
      <c r="AI14" s="384" t="str">
        <f>'[1]Multi-Field'!B10</f>
        <v>Round Top</v>
      </c>
      <c r="AJ14" s="385" t="e">
        <f>#VALUE!</f>
        <v>#VALUE!</v>
      </c>
      <c r="AK14" s="385" t="e">
        <f>#VALUE!</f>
        <v>#VALUE!</v>
      </c>
      <c r="AL14" s="385" t="e">
        <f>IF(AK14="","",IF('[1]Multi-Field'!AU10=20,10,IF(AK14-30&lt;0,0,AK14-30)))</f>
        <v>#VALUE!</v>
      </c>
      <c r="AM14" s="385" t="e">
        <f>#VALUE!</f>
        <v>#VALUE!</v>
      </c>
      <c r="AN14" s="385" t="e">
        <f t="shared" si="7"/>
        <v>#VALUE!</v>
      </c>
      <c r="AO14" s="385" t="e">
        <f>#VALUE!</f>
        <v>#VALUE!</v>
      </c>
      <c r="AP14" s="385" t="e">
        <f>#VALUE!</f>
        <v>#VALUE!</v>
      </c>
      <c r="AQ14" s="385" t="e">
        <f>#VALUE!</f>
        <v>#VALUE!</v>
      </c>
      <c r="AR14" s="385" t="e">
        <f>#VALUE!</f>
        <v>#VALUE!</v>
      </c>
      <c r="AS14" s="385" t="e">
        <f>IF(AR14="","",IF('[1]Multi-Field'!AU10&gt;9,0,AR14-15))</f>
        <v>#VALUE!</v>
      </c>
      <c r="AT14" s="385" t="e">
        <f>#VALUE!</f>
        <v>#VALUE!</v>
      </c>
      <c r="AU14" s="385" t="e">
        <f>#VALUE!</f>
        <v>#VALUE!</v>
      </c>
      <c r="AV14" s="385" t="e">
        <f>IF(AU14="","",IF('[1]Multi-Field'!AU10=9&gt;9,0,AU14-35))</f>
        <v>#VALUE!</v>
      </c>
      <c r="AW14" s="385" t="e">
        <f>#VALUE!</f>
        <v>#VALUE!</v>
      </c>
      <c r="AX14" s="385" t="e">
        <f t="shared" si="8"/>
        <v>#VALUE!</v>
      </c>
      <c r="AY14" s="385">
        <f>IF('[1]Multi-Field'!AU10="","",IF('[1]Multi-Field'!AU10&lt;1,100,IF('[1]Multi-Field'!AU10=1,75,IF('[1]Multi-Field'!AU10=2,50,IF('[1]Multi-Field'!AU10=3,25,IF('[1]Multi-Field'!AU10&gt;3,0,""))))))</f>
        <v>0</v>
      </c>
      <c r="AZ14" s="385">
        <f t="shared" si="9"/>
        <v>0</v>
      </c>
      <c r="BA14" s="385" t="e">
        <f>#VALUE!</f>
        <v>#VALUE!</v>
      </c>
      <c r="BB14" s="385" t="e">
        <f>IF(BA14="","",IF(AND('[1]Multi-Field'!AU10&lt;40,'[1]Multi-Field'!AU10&gt;9),40,IF('[1]Multi-Field'!AU10&gt;39,0,BA14+5)))</f>
        <v>#VALUE!</v>
      </c>
      <c r="BC14" s="386" t="e">
        <f t="shared" si="10"/>
        <v>#VALUE!</v>
      </c>
      <c r="BD14" s="281">
        <v>0.23</v>
      </c>
      <c r="BE14" s="281">
        <v>0.53</v>
      </c>
      <c r="BF14" s="411" t="s">
        <v>1182</v>
      </c>
      <c r="BG14" s="412">
        <v>3</v>
      </c>
      <c r="BH14" s="412">
        <v>2.5</v>
      </c>
      <c r="BI14" s="412">
        <v>4.5</v>
      </c>
      <c r="BJ14" s="409" t="e">
        <f>IF(AND('[1]Single Field'!#REF!=[1]Lists!BF14,'[1]Single Field'!#REF!="Drained"),"x",IF(AND('[1]Single Field'!#REF!=[1]Lists!BF14,'[1]Single Field'!#REF!="Undrained"),O,""))</f>
        <v>#REF!</v>
      </c>
      <c r="BK14" s="409" t="str">
        <f>IF(AND('[1]Multi-Field'!$E$3=[1]Lists!BF14,'[1]Multi-Field'!$F$3="Drained"),BI14,IF(AND('[1]Multi-Field'!$E$3=BF14,'[1]Multi-Field'!$F$3="undrained"),BH14,""))</f>
        <v/>
      </c>
      <c r="BL14" s="409" t="str">
        <f>IF(AND('[1]Multi-Field'!$E$4=BF14,'[1]Multi-Field'!$F$4="Drained"),BI14,IF(AND('[1]Multi-Field'!$E$4=BF14,'[1]Multi-Field'!$F$4="undrained"),BH14,""))</f>
        <v/>
      </c>
      <c r="BM14" s="409" t="str">
        <f>IF(AND('[1]Multi-Field'!$E$5=BF14,'[1]Multi-Field'!$F$5="Drained"),BI14,IF(AND('[1]Multi-Field'!$E$5=BF14,'[1]Multi-Field'!$F$5="undrained"),BH14,""))</f>
        <v/>
      </c>
      <c r="BN14" s="409" t="str">
        <f>IF(AND('[1]Multi-Field'!$E$6=BF14,'[1]Multi-Field'!$F$6="Drained"),BI14,IF(AND('[1]Multi-Field'!$E$6=BF14,'[1]Multi-Field'!$F$6="undrained"),BH14,""))</f>
        <v/>
      </c>
      <c r="BO14" s="409" t="str">
        <f>IF(AND('[1]Multi-Field'!$E$7=BF14,'[1]Multi-Field'!$F$7="Drained"),BI14,IF(AND('[1]Multi-Field'!$E$7=BF14,'[1]Multi-Field'!$F$7="undrained"),BH14,""))</f>
        <v/>
      </c>
      <c r="BP14" s="409" t="str">
        <f>IF(AND('[1]Multi-Field'!$E$8=BF14,'[1]Multi-Field'!$F$8="Drained"),BI14,IF(AND('[1]Multi-Field'!$E$8=BF14,'[1]Multi-Field'!$F$8="undrained"),BH14,""))</f>
        <v/>
      </c>
      <c r="BQ14" s="409" t="str">
        <f>IF(AND('[1]Multi-Field'!$E$9=BF14,'[1]Multi-Field'!$F$9="Drained"),BI14,IF(AND('[1]Multi-Field'!$E$9=BF14,'[1]Multi-Field'!$F$9="undrained"),BH14,""))</f>
        <v/>
      </c>
      <c r="BR14" s="409" t="str">
        <f>IF(AND('[1]Multi-Field'!$E$10=BF14,'[1]Multi-Field'!$F$10="Drained"),BI14,IF(AND('[1]Multi-Field'!$E$10=BF14,'[1]Multi-Field'!$F$10="undrained"),BH14,""))</f>
        <v/>
      </c>
      <c r="BS14" s="409" t="str">
        <f>IF(AND('[1]Multi-Field'!$E$11=BF14,'[1]Multi-Field'!$F$11="Drained"),BI14,IF(AND('[1]Multi-Field'!$E$11=BF14,'[1]Multi-Field'!$F$11="undrained"),BH14,""))</f>
        <v/>
      </c>
      <c r="BT14" s="409" t="str">
        <f>IF(AND('[1]Multi-Field'!$E$12=BF14,'[1]Multi-Field'!$F$12="Drained"),BI14,IF(AND('[1]Multi-Field'!$E$12=BF14,'[1]Multi-Field'!$F$12="undrained"),BH14,""))</f>
        <v/>
      </c>
      <c r="BU14" s="409" t="str">
        <f>IF(AND('[1]Multi-Field'!$E$13=BF14,'[1]Multi-Field'!$F$13="Drained"),BI14,IF(AND('[1]Multi-Field'!$E$3=BF14,'[1]Multi-Field'!$F$13="undrained"),BH14,""))</f>
        <v/>
      </c>
      <c r="BV14" s="409" t="str">
        <f>IF(AND('[1]Multi-Field'!$E$14=BF14,'[1]Multi-Field'!$F$14="Drained"),BI14,IF(AND('[1]Multi-Field'!$E$14=BF14,'[1]Multi-Field'!$F$14="undrained"),BH14,""))</f>
        <v/>
      </c>
      <c r="BW14" s="409">
        <f>IF(AND('[1]Multi-Field'!$E$15=BF14,'[1]Multi-Field'!$F$15="Drained"),BI14,IF(AND('[1]Multi-Field'!$E$15=BF14,'[1]Multi-Field'!$F$15="undrained"),BH14,""))</f>
        <v>4.5</v>
      </c>
      <c r="BX14" s="409" t="str">
        <f>IF(AND('[1]Multi-Field'!$E$16=[1]Lists!BF14,'[1]Multi-Field'!$F$16="Drained"),BI14,IF(AND('[1]Multi-Field'!$E$16=[1]Lists!BF14,'[1]Multi-Field'!$F$16="undrained"),BH14,""))</f>
        <v/>
      </c>
      <c r="BY14" s="409" t="str">
        <f>IF(AND('[1]Multi-Field'!$E$17=[1]Lists!BF14,'[1]Multi-Field'!$F$17="Drained"),BI14,IF(AND('[1]Multi-Field'!$E$17=[1]Lists!BF14,'[1]Multi-Field'!$F$17="undrained"),BH14,""))</f>
        <v/>
      </c>
      <c r="BZ14" s="409" t="str">
        <f>IF(AND('[1]Multi-Field'!$E$18=[1]Lists!BF14,'[1]Multi-Field'!$F$18="Drained"),BI14,IF(AND('[1]Multi-Field'!$E$18=[1]Lists!BF14,'[1]Multi-Field'!$F$18="undrained"),BH14,""))</f>
        <v/>
      </c>
      <c r="CA14" s="409" t="str">
        <f>IF(AND('[1]Multi-Field'!$E$19=[1]Lists!BF14,'[1]Multi-Field'!$F$19="Drained"),BI14,IF(AND('[1]Multi-Field'!$E$19=[1]Lists!BF14,'[1]Multi-Field'!$F$19="undrained"),BH14,""))</f>
        <v/>
      </c>
      <c r="CB14" s="409" t="str">
        <f>IF(AND('[1]Multi-Field'!$E$20=[1]Lists!BF14,'[1]Multi-Field'!$F$20="Drained"),BI14,IF(AND('[1]Multi-Field'!$E$20=[1]Lists!BF14,'[1]Multi-Field'!$F$20="undrained"),BH14,""))</f>
        <v/>
      </c>
      <c r="CC14" s="409" t="str">
        <f>IF(AND('[1]Multi-Field'!$E$21=[1]Lists!BF14,'[1]Multi-Field'!$F$21="Drained"),BI14,IF(AND('[1]Multi-Field'!$E$21=[1]Lists!BF14,'[1]Multi-Field'!$F$21="undrained"),BH14,""))</f>
        <v/>
      </c>
      <c r="CD14" s="409" t="str">
        <f>IF(AND('[1]Multi-Field'!$E$22=[1]Lists!BF14,'[1]Multi-Field'!$F$22="Drained"),BI14,IF(AND('[1]Multi-Field'!$E$22=[1]Lists!BF14,'[1]Multi-Field'!$F$22="undrained"),BH14,""))</f>
        <v/>
      </c>
      <c r="CE14" s="409" t="str">
        <f>IF(AND('[1]Multi-Field'!$E$23=[1]Lists!BF14,'[1]Multi-Field'!$F$23="Drained"),BI14,IF(AND('[1]Multi-Field'!$E$23=[1]Lists!BF14,'[1]Multi-Field'!$F$23="undrained"),BH14,""))</f>
        <v/>
      </c>
      <c r="CF14" s="409" t="str">
        <f>IF(AND('[1]Multi-Field'!$E$24=[1]Lists!BF14,'[1]Multi-Field'!$F$24="Drained"),BI14,IF(AND('[1]Multi-Field'!$E$24=[1]Lists!BF14,'[1]Multi-Field'!$F$24="undrained"),BH14,""))</f>
        <v/>
      </c>
      <c r="CG14" s="409" t="str">
        <f>IF(AND('[1]Multi-Field'!$E$25=[1]Lists!BF14,'[1]Multi-Field'!$F$25="Drained"),BI14,IF(AND('[1]Multi-Field'!$E$25=[1]Lists!BF14,'[1]Multi-Field'!$F$25="undrained"),BH14,""))</f>
        <v/>
      </c>
      <c r="CH14" s="409" t="str">
        <f>IF(AND('[1]Multi-Field'!$E$26=[1]Lists!BF14,'[1]Multi-Field'!$F$26="Drained"),BI14,IF(AND('[1]Multi-Field'!$E$26=[1]Lists!BF14,'[1]Multi-Field'!$F$26="undrained"),BH14,""))</f>
        <v/>
      </c>
      <c r="CI14" s="409" t="str">
        <f>IF(AND('[1]Multi-Field'!$E$27=[1]Lists!BF14,'[1]Multi-Field'!$F$27="Drained"),BI14,IF(AND('[1]Multi-Field'!$E$27=[1]Lists!BF14,'[1]Multi-Field'!$F$27="undrained"),BH14,""))</f>
        <v/>
      </c>
      <c r="CJ14" s="409" t="str">
        <f>IF(AND('[1]Multi-Field'!$E$28=[1]Lists!BF14,'[1]Multi-Field'!$F$28="Drained"),BI14,IF(AND('[1]Multi-Field'!$E$28=[1]Lists!BF14,'[1]Multi-Field'!$F$28="undrained"),BH14,""))</f>
        <v/>
      </c>
      <c r="CK14" s="409" t="str">
        <f>IF(AND('[1]Multi-Field'!$E$29=[1]Lists!BF14,'[1]Multi-Field'!$F$29="Drained"),BI14,IF(AND('[1]Multi-Field'!$E$29=[1]Lists!BF14,'[1]Multi-Field'!$F$29="undrained"),BH14,""))</f>
        <v/>
      </c>
      <c r="CL14" s="409" t="str">
        <f>IF(AND('[1]Multi-Field'!$E$30=[1]Lists!BF14,'[1]Multi-Field'!$F$30="Drained"),BI14,IF(AND('[1]Multi-Field'!$E$30=[1]Lists!BF14,'[1]Multi-Field'!$F$30="undrained"),BH14,""))</f>
        <v/>
      </c>
      <c r="CM14" s="409" t="str">
        <f>IF(AND('[1]Multi-Field'!$E$31=[1]Lists!BF14,'[1]Multi-Field'!$F$31="Drained"),BI14,IF(AND('[1]Multi-Field'!$E$31=[1]Lists!BF14,'[1]Multi-Field'!$F$31="undrained"),BH14,""))</f>
        <v/>
      </c>
      <c r="CN14" s="409" t="str">
        <f>IF(AND('[1]Multi-Field'!$E$32=[1]Lists!BF14,'[1]Multi-Field'!$F$32="Drained"),BI14,IF(AND('[1]Multi-Field'!$E$32=[1]Lists!BF14,'[1]Multi-Field'!$F$32="undrained"),BH14,""))</f>
        <v/>
      </c>
      <c r="CO14" s="409" t="str">
        <f>IF(AND('[1]Multi-Field'!$E$33=[1]Lists!BF14,'[1]Multi-Field'!$F$33="Drained"),BI14,IF(AND('[1]Multi-Field'!$E$33=[1]Lists!BF14,'[1]Multi-Field'!$F$33="undrained"),BH14,""))</f>
        <v/>
      </c>
      <c r="CP14" s="409" t="str">
        <f>IF(AND('[1]Multi-Field'!$E$34=[1]Lists!BF14,'[1]Multi-Field'!$F$34="Drained"),BI14,IF(AND('[1]Multi-Field'!$E$34=[1]Lists!BF14,'[1]Multi-Field'!$F$34="undrained"),BH14,""))</f>
        <v/>
      </c>
      <c r="CQ14" s="409" t="str">
        <f>IF(AND('[1]Multi-Field'!$E$35=[1]Lists!BF14,'[1]Multi-Field'!$F$35="Drained"),BI14,IF(AND('[1]Multi-Field'!$E$35=[1]Lists!BF14,'[1]Multi-Field'!$F$35="undrained"),BH14,""))</f>
        <v/>
      </c>
      <c r="CR14" s="409" t="str">
        <f>IF(AND('[1]Multi-Field'!$E$36=[1]Lists!BF14,'[1]Multi-Field'!$F$36="Drained"),BI14,IF(AND('[1]Multi-Field'!$E$36=[1]Lists!BF14,'[1]Multi-Field'!$F$36="undrained"),BH14,""))</f>
        <v/>
      </c>
      <c r="CS14" s="409" t="str">
        <f>IF(AND('[1]Multi-Field'!$E$37=[1]Lists!BF14,'[1]Multi-Field'!$F$37="Drained"),BI14,IF(AND('[1]Multi-Field'!$E$37=[1]Lists!BF14,'[1]Multi-Field'!$F$37="undrained"),BH14,""))</f>
        <v/>
      </c>
      <c r="CT14" s="409" t="str">
        <f>IF(AND('[1]Multi-Field'!$E$38=[1]Lists!BF14,'[1]Multi-Field'!$F$38="Drained"),BI14,IF(AND('[1]Multi-Field'!$E$38=[1]Lists!BF14,'[1]Multi-Field'!$F$38="undrained"),BH14,""))</f>
        <v/>
      </c>
      <c r="CU14" s="409" t="str">
        <f>IF(AND('[1]Multi-Field'!$E$39=[1]Lists!BF14,'[1]Multi-Field'!$F$39="Drained"),BI14,IF(AND('[1]Multi-Field'!$E$39=[1]Lists!BF14,'[1]Multi-Field'!$F$39="undrained"),BH14,""))</f>
        <v/>
      </c>
      <c r="CV14" s="409" t="str">
        <f>IF(AND('[1]Multi-Field'!$E$40=[1]Lists!BF14,'[1]Multi-Field'!$F$40="Drained"),BI14,IF(AND('[1]Multi-Field'!$E$40=[1]Lists!BF14,'[1]Multi-Field'!$F$40="undrained"),BH14,""))</f>
        <v/>
      </c>
      <c r="CW14" s="409" t="str">
        <f>IF(AND('[1]Multi-Field'!$E$41=[1]Lists!BF14,'[1]Multi-Field'!$F$40="Drained"),BI14,IF(AND('[1]Multi-Field'!$E$40=[1]Lists!BF14,'[1]Multi-Field'!$F$40="undrained"),BH14,""))</f>
        <v/>
      </c>
      <c r="CX14" s="409" t="str">
        <f>IF(AND('[1]Multi-Field'!$E$42=[1]Lists!BF14,'[1]Multi-Field'!$F$42="Drained"),BI14,IF(AND('[1]Multi-Field'!$E$42=[1]Lists!BF14,'[1]Multi-Field'!$F$42="undrained"),BH14,""))</f>
        <v/>
      </c>
      <c r="CY14" s="409" t="str">
        <f>IF(AND('[1]Multi-Field'!$E$43=[1]Lists!BF14,'[1]Multi-Field'!$F$43="Drained"),BI14,IF(AND('[1]Multi-Field'!$E$43=[1]Lists!BF14,'[1]Multi-Field'!$F$43="undrained"),BH14,""))</f>
        <v/>
      </c>
      <c r="CZ14" s="409" t="str">
        <f>IF(AND('[1]Multi-Field'!$E$44=[1]Lists!BF14,'[1]Multi-Field'!$F$44="Drained"),BI14,IF(AND('[1]Multi-Field'!$E$44=[1]Lists!BF14,'[1]Multi-Field'!$F$44="undrained"),BH14,""))</f>
        <v/>
      </c>
      <c r="DA14" s="409" t="str">
        <f>IF(AND('[1]Multi-Field'!$E$45=[1]Lists!BF14,'[1]Multi-Field'!$F$45="Drained"),BI14,IF(AND('[1]Multi-Field'!$E$45=[1]Lists!BF14,'[1]Multi-Field'!$F$45="undrained"),BH14,""))</f>
        <v/>
      </c>
      <c r="DB14" s="409" t="str">
        <f>IF(AND('[1]Multi-Field'!$E$46=[1]Lists!BF14,'[1]Multi-Field'!$F$46="Drained"),BI14,IF(AND('[1]Multi-Field'!$E$46=[1]Lists!BF14,'[1]Multi-Field'!$F$46="undrained"),BH14,""))</f>
        <v/>
      </c>
      <c r="DC14" s="409" t="str">
        <f>IF(AND('[1]Multi-Field'!$E$47=[1]Lists!BF14,'[1]Multi-Field'!$F$47="Drained"),BI14,IF(AND('[1]Multi-Field'!$E$47=[1]Lists!BF14,'[1]Multi-Field'!$F$47="undrained"),BH14,""))</f>
        <v/>
      </c>
      <c r="DD14" s="409" t="str">
        <f>IF(AND('[1]Multi-Field'!$E$48=[1]Lists!BF14,'[1]Multi-Field'!$F$48="Drained"),BI14,IF(AND('[1]Multi-Field'!$E$48=[1]Lists!BF14,'[1]Multi-Field'!$F$48="undrained"),BH14,""))</f>
        <v/>
      </c>
      <c r="DE14" s="409" t="str">
        <f>IF(AND('[1]Multi-Field'!$E$49=[1]Lists!BF14,'[1]Multi-Field'!$F$49="Drained"),BI14,IF(AND('[1]Multi-Field'!$E$49=[1]Lists!BF14,'[1]Multi-Field'!$F$9="undrained"),BH14,""))</f>
        <v/>
      </c>
      <c r="DF14" s="409" t="str">
        <f>IF(AND('[1]Multi-Field'!$E$50=[1]Lists!BF14,'[1]Multi-Field'!$F$50="Drained"),BI14,IF(AND('[1]Multi-Field'!$E$50=[1]Lists!BF14,'[1]Multi-Field'!$F$50="undrained"),BH14,""))</f>
        <v/>
      </c>
      <c r="DG14" s="409" t="str">
        <f>IF(AND('[1]Multi-Field'!$E$51=[1]Lists!BF14,'[1]Multi-Field'!$F$51="Drained"),BI14,IF(AND('[1]Multi-Field'!$E$51=[1]Lists!BF14,'[1]Multi-Field'!$F$51="undrained"),BH14,""))</f>
        <v/>
      </c>
      <c r="DH14" s="409" t="str">
        <f>IF(AND('[1]Multi-Field'!$E$52=[1]Lists!BF14,'[1]Multi-Field'!$F$52="Drained"),BI14,IF(AND('[1]Multi-Field'!$E$52=[1]Lists!BF14,'[1]Multi-Field'!$F$52="undrained"),BH14,""))</f>
        <v/>
      </c>
      <c r="DI14" s="409" t="str">
        <f>IF(AND('[1]Multi-Field'!$E$53=[1]Lists!BF14,'[1]Multi-Field'!$F$53="Drained"),BI14,IF(AND('[1]Multi-Field'!$E$53=[1]Lists!BF14,'[1]Multi-Field'!$F$53="undrained"),BH14,""))</f>
        <v/>
      </c>
      <c r="DJ14" s="409" t="str">
        <f>IF(AND('[1]Multi-Field'!$E$54=[1]Lists!BF14,'[1]Multi-Field'!$F$54="Drained"),BI14,IF(AND('[1]Multi-Field'!$E$54=[1]Lists!BF14,'[1]Multi-Field'!$F$54="undrained"),BH14,""))</f>
        <v/>
      </c>
      <c r="DK14" s="409" t="str">
        <f>IF(AND('[1]Multi-Field'!$E$55=[1]Lists!BF14,'[1]Multi-Field'!$F$55="Drained"),BI14,IF(AND('[1]Multi-Field'!$E$55=[1]Lists!BF14,'[1]Multi-Field'!$F$55="undrained"),BH14,""))</f>
        <v/>
      </c>
      <c r="DL14" s="409" t="str">
        <f>IF(AND('[1]Multi-Field'!$E$56=[1]Lists!BF14,'[1]Multi-Field'!$F$56="Drained"),BI14,IF(AND('[1]Multi-Field'!$E$56=[1]Lists!BF14,'[1]Multi-Field'!$F$56="undrained"),BH14,""))</f>
        <v/>
      </c>
      <c r="DM14" s="409" t="str">
        <f>IF(AND('[1]Multi-Field'!$E$57=[1]Lists!BF14,'[1]Multi-Field'!$F$57="Drained"),BI14,IF(AND('[1]Multi-Field'!$E$57=[1]Lists!BF14,'[1]Multi-Field'!$F$57="undrained"),BH14,""))</f>
        <v/>
      </c>
      <c r="DN14" s="409" t="str">
        <f>IF(AND('[1]Multi-Field'!$E$58=[1]Lists!BF14,'[1]Multi-Field'!$F$58="Drained"),BI14,IF(AND('[1]Multi-Field'!$E$58=[1]Lists!BF14,'[1]Multi-Field'!$F$58="undrained"),BH14,""))</f>
        <v/>
      </c>
      <c r="DO14" s="409" t="str">
        <f>IF(AND('[1]Multi-Field'!$E$59=[1]Lists!BF14,'[1]Multi-Field'!$F$59="Drained"),BI14,IF(AND('[1]Multi-Field'!$E$59=[1]Lists!BF14,'[1]Multi-Field'!$F$59="undrained"),BH14,""))</f>
        <v/>
      </c>
      <c r="DP14" s="409" t="str">
        <f>IF(AND('[1]Multi-Field'!$E$60=[1]Lists!BF14,'[1]Multi-Field'!$F$60="Drained"),BI14,IF(AND('[1]Multi-Field'!$E$60=[1]Lists!BF14,'[1]Multi-Field'!$F$60="undrained"),BH14,""))</f>
        <v/>
      </c>
      <c r="DQ14" s="409" t="str">
        <f>IF(AND('[1]Multi-Field'!$E$61=[1]Lists!BF14,'[1]Multi-Field'!$F$61="Drained"),BI14,IF(AND('[1]Multi-Field'!$E$61=[1]Lists!BF14,'[1]Multi-Field'!$F$61="undrained"),BH14,""))</f>
        <v/>
      </c>
      <c r="DR14" s="409" t="str">
        <f>IF(AND('[1]Multi-Field'!$E$62=[1]Lists!BF14,'[1]Multi-Field'!$F$62="Drained"),BI14,IF(AND('[1]Multi-Field'!$E$62=[1]Lists!BF14,'[1]Multi-Field'!$F$62="undrained"),BH14,""))</f>
        <v/>
      </c>
      <c r="DS14" s="409" t="str">
        <f>IF(AND('[1]Multi-Field'!$E$63=[1]Lists!BF14,'[1]Multi-Field'!$F$63="Drained"),BI14,IF(AND('[1]Multi-Field'!$E$63=[1]Lists!BF14,'[1]Multi-Field'!$F$63="undrained"),BH14,""))</f>
        <v/>
      </c>
      <c r="DT14" s="409" t="str">
        <f>IF(AND('[1]Multi-Field'!$E$64=[1]Lists!BF14,'[1]Multi-Field'!$F$64="Drained"),BI14,IF(AND('[1]Multi-Field'!$E$64=[1]Lists!BF14,'[1]Multi-Field'!$F$64="undrained"),BH14,""))</f>
        <v/>
      </c>
      <c r="DU14" s="409" t="str">
        <f>IF(AND('[1]Multi-Field'!$E$65=[1]Lists!BF14,'[1]Multi-Field'!$F$65="Drained"),BI14,IF(AND('[1]Multi-Field'!$E$65=[1]Lists!BF14,'[1]Multi-Field'!$F$65="undrained"),BH14,""))</f>
        <v/>
      </c>
      <c r="DV14" s="409" t="str">
        <f>IF(AND('[1]Multi-Field'!$E$66=[1]Lists!BF14,'[1]Multi-Field'!$F$66="Drained"),BI14,IF(AND('[1]Multi-Field'!$E$66=[1]Lists!BF14,'[1]Multi-Field'!$F$66="undrained"),BH14,""))</f>
        <v/>
      </c>
      <c r="DW14" s="409" t="str">
        <f>IF(AND('[1]Multi-Field'!$E$67=[1]Lists!BF14,'[1]Multi-Field'!$F$67="Drained"),BI14,IF(AND('[1]Multi-Field'!$E$67=[1]Lists!BF14,'[1]Multi-Field'!$F$67="undrained"),BH14,""))</f>
        <v/>
      </c>
      <c r="DX14" s="409" t="str">
        <f>IF(AND('[1]Multi-Field'!$E$68=[1]Lists!BF14,'[1]Multi-Field'!$F$68="Drained"),BI14,IF(AND('[1]Multi-Field'!$E$68=[1]Lists!BF14,'[1]Multi-Field'!$F$68="undrained"),BH14,""))</f>
        <v/>
      </c>
      <c r="DY14" s="409" t="str">
        <f>IF(AND('[1]Multi-Field'!$E$69=[1]Lists!BF14,'[1]Multi-Field'!$F$69="Drained"),BI14,IF(AND('[1]Multi-Field'!$E$69=[1]Lists!BF14,'[1]Multi-Field'!$F$69="undrained"),BH14,""))</f>
        <v/>
      </c>
      <c r="DZ14" s="409" t="str">
        <f>IF(AND('[1]Multi-Field'!$E$70=[1]Lists!BF14,'[1]Multi-Field'!$F$70="Drained"),BI14,IF(AND('[1]Multi-Field'!$E$70=[1]Lists!BF14,'[1]Multi-Field'!$F$70="undrained"),BH14,""))</f>
        <v/>
      </c>
      <c r="EA14" s="409" t="str">
        <f>IF(AND('[1]Multi-Field'!$E$71=[1]Lists!BF14,'[1]Multi-Field'!$F$71="Drained"),BI14,IF(AND('[1]Multi-Field'!$E$71=[1]Lists!BF14,'[1]Multi-Field'!$F$71="undrained"),BH14,""))</f>
        <v/>
      </c>
      <c r="EB14" s="409" t="str">
        <f>IF(AND('[1]Multi-Field'!$E$72=[1]Lists!BF14,'[1]Multi-Field'!$F$72="Drained"),BI14,IF(AND('[1]Multi-Field'!$E$72=[1]Lists!BF14,'[1]Multi-Field'!$F$72="undrained"),BH14,""))</f>
        <v/>
      </c>
      <c r="EC14" s="409" t="str">
        <f>IF(AND('[1]Multi-Field'!$E$73=[1]Lists!BF14,'[1]Multi-Field'!$F$73="Drained"),BI14,IF(AND('[1]Multi-Field'!$E$73=[1]Lists!BF14,'[1]Multi-Field'!$F$73="undrained"),BH14,""))</f>
        <v/>
      </c>
      <c r="ED14" s="409" t="str">
        <f>IF(AND('[1]Multi-Field'!$E$74=[1]Lists!BF14,'[1]Multi-Field'!$F$74="Drained"),BI14,IF(AND('[1]Multi-Field'!$E$74=[1]Lists!BF14,'[1]Multi-Field'!$F$74="undrained"),BH14,""))</f>
        <v/>
      </c>
      <c r="EE14" s="409" t="str">
        <f>IF(AND('[1]Multi-Field'!$E$75=[1]Lists!BF14,'[1]Multi-Field'!$F$75="Drained"),BI14,IF(AND('[1]Multi-Field'!$E$75=[1]Lists!BF14,'[1]Multi-Field'!$F$75="undrained"),BH14,""))</f>
        <v/>
      </c>
      <c r="EF14" s="409" t="str">
        <f>IF(AND('[1]Multi-Field'!$E$76=[1]Lists!BF14,'[1]Multi-Field'!$F$76="Drained"),BI14,IF(AND('[1]Multi-Field'!$E$76=[1]Lists!BF14,'[1]Multi-Field'!$F$6="undrained"),BH14,""))</f>
        <v/>
      </c>
      <c r="EG14" s="409" t="str">
        <f>IF(AND('[1]Multi-Field'!$E$77=[1]Lists!BF14,'[1]Multi-Field'!$F$77="Drained"),BI14,IF(AND('[1]Multi-Field'!$E$77=[1]Lists!BF14,'[1]Multi-Field'!$F$77="undrained"),BH14,""))</f>
        <v/>
      </c>
      <c r="EH14" s="409" t="str">
        <f>IF(AND('[1]Multi-Field'!$E$78=[1]Lists!BF14,'[1]Multi-Field'!$F$78="Drained"),BI14,IF(AND('[1]Multi-Field'!$E$78=[1]Lists!BF14,'[1]Multi-Field'!$F$78="undrained"),BH14,""))</f>
        <v/>
      </c>
      <c r="EI14" s="409" t="str">
        <f>IF(AND('[1]Multi-Field'!$E$79=[1]Lists!BF14,'[1]Multi-Field'!$F$79="Drained"),BI14,IF(AND('[1]Multi-Field'!$E$79=[1]Lists!BF14,'[1]Multi-Field'!$F$79="undrained"),BH14,""))</f>
        <v/>
      </c>
      <c r="EJ14" s="409" t="str">
        <f>IF(AND('[1]Multi-Field'!$E$80=[1]Lists!BF14,'[1]Multi-Field'!$F$80="Drained"),BI14,IF(AND('[1]Multi-Field'!$E$80=[1]Lists!BF14,'[1]Multi-Field'!$F$80="undrained"),BH14,""))</f>
        <v/>
      </c>
      <c r="EK14" s="409" t="str">
        <f>IF(AND('[1]Multi-Field'!$E$81=[1]Lists!BF14,'[1]Multi-Field'!$F$81="Drained"),BI14,IF(AND('[1]Multi-Field'!$E$81=[1]Lists!BF14,'[1]Multi-Field'!$F$81="undrained"),BH14,""))</f>
        <v/>
      </c>
      <c r="EL14" s="409" t="str">
        <f>IF(AND('[1]Multi-Field'!$E$82=[1]Lists!BF14,'[1]Multi-Field'!$F$82="Drained"),BI14,IF(AND('[1]Multi-Field'!$E$82=[1]Lists!BF14,'[1]Multi-Field'!$F$82="undrained"),BH14,""))</f>
        <v/>
      </c>
      <c r="EM14" s="409" t="str">
        <f>IF(AND('[1]Multi-Field'!$E$83=[1]Lists!BF14,'[1]Multi-Field'!$F$83="Drained"),BI14,IF(AND('[1]Multi-Field'!$E$83=[1]Lists!BF14,'[1]Multi-Field'!$F$83="undrained"),BH14,""))</f>
        <v/>
      </c>
      <c r="EN14" s="409" t="str">
        <f>IF(AND('[1]Multi-Field'!$E$84=[1]Lists!BF14,'[1]Multi-Field'!$F$84="Drained"),BI14,IF(AND('[1]Multi-Field'!$E$84=[1]Lists!BF14,'[1]Multi-Field'!$F$84="undrained"),BH14,""))</f>
        <v/>
      </c>
      <c r="EO14" s="409" t="str">
        <f>IF(AND('[1]Multi-Field'!$E$85=[1]Lists!BF14,'[1]Multi-Field'!$F$85="Drained"),BI14,IF(AND('[1]Multi-Field'!$E$85=[1]Lists!BF14,'[1]Multi-Field'!$F$85="undrained"),BH14,""))</f>
        <v/>
      </c>
      <c r="EP14" s="409" t="str">
        <f>IF(AND('[1]Multi-Field'!$E$86=[1]Lists!BF14,'[1]Multi-Field'!$F$86="Drained"),BI14,IF(AND('[1]Multi-Field'!$E$86=[1]Lists!BF14,'[1]Multi-Field'!$F$86="undrained"),BH14,""))</f>
        <v/>
      </c>
      <c r="EQ14" s="409" t="str">
        <f>IF(AND('[1]Multi-Field'!$E$87=[1]Lists!BF14,'[1]Multi-Field'!$F$87="Drained"),BI14,IF(AND('[1]Multi-Field'!$E$87=[1]Lists!BF14,'[1]Multi-Field'!$F$87="undrained"),BH14,""))</f>
        <v/>
      </c>
      <c r="ER14" s="409" t="str">
        <f>IF(AND('[1]Multi-Field'!$E$88=[1]Lists!BF14,'[1]Multi-Field'!$F$88="Drained"),BI14,IF(AND('[1]Multi-Field'!$E$88=[1]Lists!BF14,'[1]Multi-Field'!$F$88="undrained"),BH14,""))</f>
        <v/>
      </c>
      <c r="ES14" s="409" t="str">
        <f>IF(AND('[1]Multi-Field'!$E$89=[1]Lists!BF14,'[1]Multi-Field'!$F$89="Drained"),BI14,IF(AND('[1]Multi-Field'!$E$89=[1]Lists!BF14,'[1]Multi-Field'!$F$89="undrained"),BH14,""))</f>
        <v/>
      </c>
      <c r="ET14" s="409" t="str">
        <f>IF(AND('[1]Multi-Field'!$E$90=[1]Lists!BF14,'[1]Multi-Field'!$F$90="Drained"),BI14,IF(AND('[1]Multi-Field'!$E$90=[1]Lists!BF14,'[1]Multi-Field'!$F$90="undrained"),BH14,""))</f>
        <v/>
      </c>
      <c r="EU14" s="409" t="str">
        <f>IF(AND('[1]Multi-Field'!$E$91=[1]Lists!BF14,'[1]Multi-Field'!$F$91="Drained"),BI14,IF(AND('[1]Multi-Field'!$E$91=[1]Lists!BF14,'[1]Multi-Field'!$F$91="undrained"),BH14,""))</f>
        <v/>
      </c>
      <c r="EV14" s="409" t="str">
        <f>IF(AND('[1]Multi-Field'!$E$92=[1]Lists!BF14,'[1]Multi-Field'!$F$92="Drained"),BI14,IF(AND('[1]Multi-Field'!$E$92=[1]Lists!BF14,'[1]Multi-Field'!$F$92="undrained"),BH14,""))</f>
        <v/>
      </c>
      <c r="EW14" s="409" t="str">
        <f>IF(AND('[1]Multi-Field'!$E$93=[1]Lists!BF14,'[1]Multi-Field'!$F$93="Drained"),BI14,IF(AND('[1]Multi-Field'!$E$93=[1]Lists!BF14,'[1]Multi-Field'!$F$93="undrained"),BH14,""))</f>
        <v/>
      </c>
      <c r="EX14" s="409" t="str">
        <f>IF(AND('[1]Multi-Field'!$E$94=[1]Lists!BF14,'[1]Multi-Field'!$F$94="Drained"),BI14,IF(AND('[1]Multi-Field'!$E$94=[1]Lists!BF14,'[1]Multi-Field'!$F$94="undrained"),BH14,""))</f>
        <v/>
      </c>
      <c r="EY14" s="409" t="str">
        <f>IF(AND('[1]Multi-Field'!$E$95=[1]Lists!BF14,'[1]Multi-Field'!$F$95="Drained"),BI14,IF(AND('[1]Multi-Field'!$E$95=[1]Lists!BF14,'[1]Multi-Field'!$F$95="undrained"),BH14,""))</f>
        <v/>
      </c>
      <c r="EZ14" s="409" t="str">
        <f>IF(AND('[1]Multi-Field'!$E$96=[1]Lists!BF14,'[1]Multi-Field'!$F$96="Drained"),BI14,IF(AND('[1]Multi-Field'!$E$96=[1]Lists!BF14,'[1]Multi-Field'!$F$96="undrained"),BH14,""))</f>
        <v/>
      </c>
      <c r="FA14" s="409" t="str">
        <f>IF(AND('[1]Multi-Field'!$E$97=[1]Lists!BF14,'[1]Multi-Field'!$F$97="Drained"),BI14,IF(AND('[1]Multi-Field'!$E$97=[1]Lists!BF14,'[1]Multi-Field'!$F$97="undrained"),BH14,""))</f>
        <v/>
      </c>
      <c r="FB14" s="409" t="str">
        <f>IF(AND('[1]Multi-Field'!$E$98=[1]Lists!BF14,'[1]Multi-Field'!$F$98="Drained"),BI14,IF(AND('[1]Multi-Field'!$E$98=[1]Lists!BF14,'[1]Multi-Field'!$F$98="undrained"),BH14,""))</f>
        <v/>
      </c>
      <c r="FC14" s="409" t="str">
        <f>IF(AND('[1]Multi-Field'!$E$99=[1]Lists!BF14,'[1]Multi-Field'!$F$99="Drained"),BI14,IF(AND('[1]Multi-Field'!$E$99=[1]Lists!BF14,'[1]Multi-Field'!$F$99="undrained"),BH14,""))</f>
        <v/>
      </c>
      <c r="FD14" s="409" t="str">
        <f>IF(AND('[1]Multi-Field'!$E$100=[1]Lists!BF14,'[1]Multi-Field'!$F$100="Drained"),BI14,IF(AND('[1]Multi-Field'!$E$100=[1]Lists!BF14,'[1]Multi-Field'!$F$100="undrained"),BH14,""))</f>
        <v/>
      </c>
      <c r="FE14" s="409" t="str">
        <f>IF(AND('[1]Multi-Field'!$E$101=[1]Lists!BF14,'[1]Multi-Field'!$F$101="Drained"),BI14,IF(AND('[1]Multi-Field'!$E$101=[1]Lists!BF14,'[1]Multi-Field'!$F$101="undrained"),BH14,""))</f>
        <v/>
      </c>
      <c r="FF14" s="409" t="str">
        <f>IF(AND('[1]Multi-Field'!$E$102=[1]Lists!BF14,'[1]Multi-Field'!$F$102="Drained"),BI14,IF(AND('[1]Multi-Field'!$E$102=[1]Lists!BF14,'[1]Multi-Field'!$F$102="undrained"),BH14,""))</f>
        <v/>
      </c>
      <c r="FG14" s="409" t="str">
        <f>IF(AND('[1]Multi-Field'!$E$103=[1]Lists!BF14,'[1]Multi-Field'!$F$103="Drained"),BI14,IF(AND('[1]Multi-Field'!$E$103=[1]Lists!BF14,'[1]Multi-Field'!$F$103="undrained"),BH14,""))</f>
        <v/>
      </c>
      <c r="FH14" s="409" t="str">
        <f>IF(AND('[1]Multi-Field'!$E$104=[1]Lists!BF14,'[1]Multi-Field'!$F$104="Drained"),BI14,IF(AND('[1]Multi-Field'!$E$104=[1]Lists!BF14,'[1]Multi-Field'!$F$104="undrained"),BH14,""))</f>
        <v/>
      </c>
      <c r="FI14" s="409" t="str">
        <f>IF(AND('[1]Multi-Field'!$E$105=[1]Lists!BF14,'[1]Multi-Field'!$F$105="Drained"),BI14,IF(AND('[1]Multi-Field'!$E$105=[1]Lists!BF14,'[1]Multi-Field'!$F$105="undrained"),BH14,""))</f>
        <v/>
      </c>
      <c r="FJ14" s="409" t="str">
        <f>IF(AND('[1]Multi-Field'!$E$106=[1]Lists!BF14,'[1]Multi-Field'!$F$106="Drained"),BI14,IF(AND('[1]Multi-Field'!$E$106=[1]Lists!BF14,'[1]Multi-Field'!$F$106="undrained"),BH14,""))</f>
        <v/>
      </c>
      <c r="FK14" s="409" t="str">
        <f>IF(AND('[1]Multi-Field'!$E$107=[1]Lists!BF14,'[1]Multi-Field'!$F$107="Drained"),BI14,IF(AND('[1]Multi-Field'!$E$107=[1]Lists!BF14,'[1]Multi-Field'!$F$107="undrained"),BH14,""))</f>
        <v/>
      </c>
      <c r="FL14" s="409" t="str">
        <f>IF(AND('[1]Multi-Field'!$E$108=[1]Lists!BF14,'[1]Multi-Field'!$F$108="Drained"),BI14,IF(AND('[1]Multi-Field'!$E$108=[1]Lists!BF14,'[1]Multi-Field'!$F$108="undrained"),BH14,""))</f>
        <v/>
      </c>
      <c r="FM14" s="409" t="str">
        <f>IF(AND('[1]Multi-Field'!$E$109=[1]Lists!BF14,'[1]Multi-Field'!$F$109="Drained"),BI14,IF(AND('[1]Multi-Field'!$E$109=[1]Lists!BF14,'[1]Multi-Field'!$F$109="undrained"),BH14,""))</f>
        <v/>
      </c>
      <c r="FN14" s="409" t="str">
        <f>IF(AND('[1]Multi-Field'!$E$110=[1]Lists!BF14,'[1]Multi-Field'!$F$110="Drained"),BI14,IF(AND('[1]Multi-Field'!$E$110=[1]Lists!BF14,'[1]Multi-Field'!$F$110="undrained"),BH14,""))</f>
        <v/>
      </c>
      <c r="FO14" s="409" t="str">
        <f>IF(AND('[1]Multi-Field'!$E$111=[1]Lists!BF14,'[1]Multi-Field'!$F$111="Drained"),BI14,IF(AND('[1]Multi-Field'!$E$111=[1]Lists!BF14,'[1]Multi-Field'!$F$111="undrained"),BH14,""))</f>
        <v/>
      </c>
      <c r="FP14" s="409" t="str">
        <f>IF(AND('[1]Multi-Field'!$E$112=[1]Lists!BF14,'[1]Multi-Field'!$F$112="Drained"),BI14,IF(AND('[1]Multi-Field'!$E$112=[1]Lists!BF14,'[1]Multi-Field'!$F$112="undrained"),BH14,""))</f>
        <v/>
      </c>
      <c r="FQ14" s="409" t="str">
        <f>IF(AND('[1]Multi-Field'!$E$113=[1]Lists!BF14,'[1]Multi-Field'!$F$113="Drained"),BI14,IF(AND('[1]Multi-Field'!$E$113=[1]Lists!BF14,'[1]Multi-Field'!$F$113="undrained"),BH14,""))</f>
        <v/>
      </c>
      <c r="FR14" s="409" t="str">
        <f>IF(AND('[1]Multi-Field'!$E$114=[1]Lists!BF14,'[1]Multi-Field'!$F$114="Drained"),BI14,IF(AND('[1]Multi-Field'!$E$114=[1]Lists!BF14,'[1]Multi-Field'!$F$114="undrained"),BH14,""))</f>
        <v/>
      </c>
      <c r="FS14" s="409" t="str">
        <f>IF(AND('[1]Multi-Field'!$E$115=[1]Lists!BF14,'[1]Multi-Field'!$F$115="Drained"),BI14,IF(AND('[1]Multi-Field'!$E$115=[1]Lists!BF14,'[1]Multi-Field'!$F$115="undrained"),BH14,""))</f>
        <v/>
      </c>
      <c r="FT14" s="409" t="str">
        <f>IF(AND('[1]Multi-Field'!$E$116=[1]Lists!BF14,'[1]Multi-Field'!$F$116="Drained"),BI14,IF(AND('[1]Multi-Field'!$E$116=[1]Lists!BF14,'[1]Multi-Field'!$F$116="undrained"),BH14,""))</f>
        <v/>
      </c>
      <c r="FU14" s="409" t="str">
        <f>IF(AND('[1]Multi-Field'!$E$117=[1]Lists!BF14,'[1]Multi-Field'!$F$117="Drained"),BI14,IF(AND('[1]Multi-Field'!$E$117=[1]Lists!BF14,'[1]Multi-Field'!$F$117="undrained"),BH14,""))</f>
        <v/>
      </c>
      <c r="FV14" s="409" t="str">
        <f>IF(AND('[1]Multi-Field'!$E$118=[1]Lists!BF14,'[1]Multi-Field'!$F$118="Drained"),BI14,IF(AND('[1]Multi-Field'!$E$118=[1]Lists!BF14,'[1]Multi-Field'!$F$118="undrained"),BH14,""))</f>
        <v/>
      </c>
      <c r="FW14" s="409" t="str">
        <f>IF(AND('[1]Multi-Field'!$E$119=[1]Lists!BF14,'[1]Multi-Field'!$F$119="Drained"),BI14,IF(AND('[1]Multi-Field'!$E$119=[1]Lists!BF14,'[1]Multi-Field'!$F$119="undrained"),BH14,""))</f>
        <v/>
      </c>
      <c r="FX14" s="409" t="str">
        <f>IF(AND('[1]Multi-Field'!$E$120=[1]Lists!BF14,'[1]Multi-Field'!$F$120="Drained"),BI14,IF(AND('[1]Multi-Field'!$E$120=[1]Lists!BF14,'[1]Multi-Field'!$F$120="undrained"),BH14,""))</f>
        <v/>
      </c>
      <c r="FZ14" t="s">
        <v>799</v>
      </c>
      <c r="GC14" s="4" t="str">
        <f>'[1]Multi-Field'!B12</f>
        <v>Skip #1</v>
      </c>
      <c r="GD14" s="73" t="str">
        <f>IF(OR('[1]Multi-Field'!Q12=$FZ$43,'[1]Multi-Field'!Q12=$FZ$44),'[1]Multi-Field'!BS12,"")</f>
        <v/>
      </c>
      <c r="GE14" s="4" t="str">
        <f>IF(AND(OR('[1]Multi-Field'!Q12=$FZ$86,'[1]Multi-Field'!Q12=$FZ$94,'[1]Multi-Field'!Q12=$FZ$87,'[1]Multi-Field'!Q12=[1]Lists!$FZ$93,'[1]Multi-Field'!Q12=$FZ$59),'[1]Multi-Field'!BS12&gt;50),'[1]Multi-Field'!BS12*0.8,IF(AND(OR('[1]Multi-Field'!Q12=$FZ$86,'[1]Multi-Field'!Q12=$FZ$94,'[1]Multi-Field'!Q12=$FZ$87,'[1]Multi-Field'!Q12=[1]Lists!$FZ$93,'[1]Multi-Field'!Q12=[1]Lists!$FZ$59),'[1]Multi-Field'!BS12&lt;50),'[1]Multi-Field'!BS12,""))</f>
        <v/>
      </c>
      <c r="GF14" s="4" t="str">
        <f>IF(OR('[1]Multi-Field'!Q12=[1]Lists!$FZ$7,'[1]Multi-Field'!Q12=[1]Lists!$FZ$5,'[1]Multi-Field'!Q12=[1]Lists!$FZ$24,'[1]Multi-Field'!Q12=[1]Lists!$FZ$10,'[1]Multi-Field'!Q12=[1]Lists!$FZ$8, '[1]Multi-Field'!Q12=[1]Lists!$FZ$25, '[1]Multi-Field'!Q12=[1]Lists!$FZ$23, '[1]Multi-Field'!Q12= [1]Lists!$FZ$47, '[1]Multi-Field'!Q12=[1]Lists!$FZ$49, '[1]Multi-Field'!Q12=[1]Lists!$FZ$48,'[1]Multi-Field'!Q12=[1]Lists!$FZ$3, '[1]Multi-Field'!Q12=[1]Lists!$FZ$14,'[1]Multi-Field'!Q12=[1]Lists!$FZ$36, '[1]Multi-Field'!Q12=[1]Lists!$FZ$41,'[1]Multi-Field'!Q12=[1]Lists!$FZ$42),0,"")</f>
        <v/>
      </c>
      <c r="GG14" s="4" t="str">
        <f>IF(OR('[1]Multi-Field'!Q12=[1]Lists!$FZ$6,'[1]Multi-Field'!Q12=[1]Lists!$FZ$4, '[1]Multi-Field'!Q41=[1]Lists!$FZ$11, '[1]Multi-Field'!Q12=[1]Lists!$FZ$1),100*IF('[1]Multi-Field'!U12=onepercent,0.75,IF('[1]Multi-Field'!U12=onetotwentyfivepercent,0.4,IF(OR('[1]Multi-Field'!U12=twentysixtofiftypercent,'[1]Multi-Field'!U12=greaterthanfiftypercent),0,""))),"")</f>
        <v/>
      </c>
      <c r="GH14" s="4" t="str">
        <f>IF(OR('[1]Multi-Field'!Q12=[1]Lists!$FZ$53,'[1]Multi-Field'!Q12=[1]Lists!$FZ$55), 50,IF('[1]Multi-Field'!Q12=[1]Lists!$FZ$54,225,IF('[1]Multi-Field'!Q12=[1]Lists!$FZ$56,75,"")))</f>
        <v/>
      </c>
      <c r="GI14" s="4" t="e">
        <f>#VALUE!</f>
        <v>#VALUE!</v>
      </c>
      <c r="GJ14" s="4" t="e">
        <f>#VALUE!</f>
        <v>#VALUE!</v>
      </c>
      <c r="GK14" s="4" t="str">
        <f>IF('[1]Multi-Field'!Q12=[1]Lists!$FZ$95,'[1]Multi-Field'!BS12*0.66,"")</f>
        <v/>
      </c>
      <c r="GM14" s="4" t="str">
        <f>IF(OR('[1]Multi-Field'!Q12=[1]Lists!$FZ$26,'[1]Multi-Field'!Q12=[1]Lists!$FZ$84),20,"")</f>
        <v/>
      </c>
      <c r="GN14" s="4" t="str">
        <f>IF(OR('[1]Multi-Field'!Q12=[1]Lists!$FZ$88,'[1]Multi-Field'!Q12=[1]Lists!$FZ$57),0,"")</f>
        <v/>
      </c>
      <c r="GO14" s="4" t="str">
        <f>IF(OR('[1]Multi-Field'!Q12=[1]Lists!$FZ$69,'[1]Multi-Field'!Q12=[1]Lists!$FZ$71,'[1]Multi-Field'!Q12=[1]Lists!$FZ$105),50,"")</f>
        <v/>
      </c>
      <c r="GP14" s="4" t="str">
        <f>IF(OR('[1]Multi-Field'!Q12=[1]Lists!$FZ$75,'[1]Multi-Field'!Q12=[1]Lists!$FZ$70),75,"")</f>
        <v/>
      </c>
      <c r="GQ14" s="4" t="str">
        <f>IF('[1]Multi-Field'!Q12=[1]Lists!$FZ$72,150,"")</f>
        <v/>
      </c>
      <c r="GR14" s="4" t="str">
        <f>IF(OR('[1]Multi-Field'!Q12=[1]Lists!$FZ$74,'[1]Multi-Field'!Q12=[1]Lists!$FZ$73),40,"")</f>
        <v/>
      </c>
      <c r="GS14" s="4" t="str">
        <f>IF('[1]Multi-Field'!Q12=[1]Lists!$FZ$99,80,"")</f>
        <v/>
      </c>
      <c r="GT14" s="4" t="str">
        <f>IF('[1]Multi-Field'!Q12=[1]Lists!$FZ$106,70,"")</f>
        <v/>
      </c>
      <c r="GU14" s="4" t="e">
        <f t="shared" si="4"/>
        <v>#VALUE!</v>
      </c>
    </row>
    <row r="15" spans="1:203" ht="13.5" customHeight="1">
      <c r="A15" s="7" t="s">
        <v>102</v>
      </c>
      <c r="B15" t="s">
        <v>739</v>
      </c>
      <c r="C15" s="7"/>
      <c r="D15" s="8">
        <v>60</v>
      </c>
      <c r="E15" s="8">
        <f t="shared" si="0"/>
        <v>62</v>
      </c>
      <c r="F15" s="8">
        <f t="shared" si="1"/>
        <v>63</v>
      </c>
      <c r="G15" s="8">
        <v>65</v>
      </c>
      <c r="H15" s="8">
        <v>70</v>
      </c>
      <c r="I15" s="8">
        <f t="shared" si="5"/>
        <v>72</v>
      </c>
      <c r="J15" s="8">
        <f t="shared" si="6"/>
        <v>73</v>
      </c>
      <c r="K15" s="8">
        <v>75</v>
      </c>
      <c r="L15" s="8">
        <v>75</v>
      </c>
      <c r="M15" s="8">
        <f t="shared" si="2"/>
        <v>83</v>
      </c>
      <c r="N15" s="8">
        <f t="shared" si="3"/>
        <v>92</v>
      </c>
      <c r="O15" s="8">
        <v>100</v>
      </c>
      <c r="Q15" s="81"/>
      <c r="R15" s="87"/>
      <c r="S15" s="87"/>
      <c r="T15" s="87"/>
      <c r="U15" s="88"/>
      <c r="V15" s="383"/>
      <c r="W15" s="383"/>
      <c r="X15" s="383"/>
      <c r="Y15" s="383"/>
      <c r="AC15" t="s">
        <v>801</v>
      </c>
      <c r="AI15" s="384" t="str">
        <f>'[1]Multi-Field'!B11</f>
        <v>Behind Pauls</v>
      </c>
      <c r="AJ15" s="385" t="e">
        <f>#VALUE!</f>
        <v>#VALUE!</v>
      </c>
      <c r="AK15" s="385" t="e">
        <f>#VALUE!</f>
        <v>#VALUE!</v>
      </c>
      <c r="AL15" s="385" t="e">
        <f>IF(AK15="","",IF('[1]Multi-Field'!AU11=20,10,IF(AK15-30&lt;0,0,AK15-30)))</f>
        <v>#VALUE!</v>
      </c>
      <c r="AM15" s="385" t="e">
        <f>#VALUE!</f>
        <v>#VALUE!</v>
      </c>
      <c r="AN15" s="385" t="e">
        <f t="shared" si="7"/>
        <v>#VALUE!</v>
      </c>
      <c r="AO15" s="385" t="e">
        <f>#VALUE!</f>
        <v>#VALUE!</v>
      </c>
      <c r="AP15" s="385" t="e">
        <f>#VALUE!</f>
        <v>#VALUE!</v>
      </c>
      <c r="AQ15" s="385" t="e">
        <f>#VALUE!</f>
        <v>#VALUE!</v>
      </c>
      <c r="AR15" s="385" t="e">
        <f>#VALUE!</f>
        <v>#VALUE!</v>
      </c>
      <c r="AS15" s="385" t="e">
        <f>IF(AR15="","",IF('[1]Multi-Field'!AU11&gt;9,0,AR15-15))</f>
        <v>#VALUE!</v>
      </c>
      <c r="AT15" s="385" t="e">
        <f>#VALUE!</f>
        <v>#VALUE!</v>
      </c>
      <c r="AU15" s="385" t="e">
        <f>#VALUE!</f>
        <v>#VALUE!</v>
      </c>
      <c r="AV15" s="385" t="e">
        <f>IF(AU15="","",IF('[1]Multi-Field'!AU11=9&gt;9,0,AU15-35))</f>
        <v>#VALUE!</v>
      </c>
      <c r="AW15" s="385" t="e">
        <f>#VALUE!</f>
        <v>#VALUE!</v>
      </c>
      <c r="AX15" s="385" t="e">
        <f t="shared" si="8"/>
        <v>#VALUE!</v>
      </c>
      <c r="AY15" s="385">
        <f>IF('[1]Multi-Field'!AU11="","",IF('[1]Multi-Field'!AU11&lt;1,100,IF('[1]Multi-Field'!AU11=1,75,IF('[1]Multi-Field'!AU11=2,50,IF('[1]Multi-Field'!AU11=3,25,IF('[1]Multi-Field'!AU11&gt;3,0,""))))))</f>
        <v>0</v>
      </c>
      <c r="AZ15" s="385">
        <f t="shared" si="9"/>
        <v>0</v>
      </c>
      <c r="BA15" s="385" t="e">
        <f>#VALUE!</f>
        <v>#VALUE!</v>
      </c>
      <c r="BB15" s="385" t="e">
        <f>IF(BA15="","",IF(AND('[1]Multi-Field'!AU11&lt;40,'[1]Multi-Field'!AU11&gt;9),40,IF('[1]Multi-Field'!AU11&gt;39,0,BA15+5)))</f>
        <v>#VALUE!</v>
      </c>
      <c r="BC15" s="386" t="e">
        <f t="shared" si="10"/>
        <v>#VALUE!</v>
      </c>
      <c r="BD15" s="282">
        <v>0.45</v>
      </c>
      <c r="BE15" s="282">
        <v>1.03</v>
      </c>
      <c r="BF15" s="411" t="s">
        <v>1183</v>
      </c>
      <c r="BG15" s="412">
        <v>3</v>
      </c>
      <c r="BH15" s="412">
        <v>3</v>
      </c>
      <c r="BI15" s="412">
        <v>4</v>
      </c>
      <c r="BJ15" s="409" t="e">
        <f>IF(AND('[1]Single Field'!#REF!=[1]Lists!BF15,'[1]Single Field'!#REF!="Drained"),"x",IF(AND('[1]Single Field'!#REF!=[1]Lists!BF15,'[1]Single Field'!#REF!="Undrained"),O,""))</f>
        <v>#REF!</v>
      </c>
      <c r="BK15" s="409" t="str">
        <f>IF(AND('[1]Multi-Field'!$E$3=[1]Lists!BF15,'[1]Multi-Field'!$F$3="Drained"),BI15,IF(AND('[1]Multi-Field'!$E$3=BF15,'[1]Multi-Field'!$F$3="undrained"),BH15,""))</f>
        <v/>
      </c>
      <c r="BL15" s="409" t="str">
        <f>IF(AND('[1]Multi-Field'!$E$4=BF15,'[1]Multi-Field'!$F$4="Drained"),BI15,IF(AND('[1]Multi-Field'!$E$4=BF15,'[1]Multi-Field'!$F$4="undrained"),BH15,""))</f>
        <v/>
      </c>
      <c r="BM15" s="409" t="str">
        <f>IF(AND('[1]Multi-Field'!$E$5=BF15,'[1]Multi-Field'!$F$5="Drained"),BI15,IF(AND('[1]Multi-Field'!$E$5=BF15,'[1]Multi-Field'!$F$5="undrained"),BH15,""))</f>
        <v/>
      </c>
      <c r="BN15" s="409" t="str">
        <f>IF(AND('[1]Multi-Field'!$E$6=BF15,'[1]Multi-Field'!$F$6="Drained"),BI15,IF(AND('[1]Multi-Field'!$E$6=BF15,'[1]Multi-Field'!$F$6="undrained"),BH15,""))</f>
        <v/>
      </c>
      <c r="BO15" s="409" t="str">
        <f>IF(AND('[1]Multi-Field'!$E$7=BF15,'[1]Multi-Field'!$F$7="Drained"),BI15,IF(AND('[1]Multi-Field'!$E$7=BF15,'[1]Multi-Field'!$F$7="undrained"),BH15,""))</f>
        <v/>
      </c>
      <c r="BP15" s="409" t="str">
        <f>IF(AND('[1]Multi-Field'!$E$8=BF15,'[1]Multi-Field'!$F$8="Drained"),BI15,IF(AND('[1]Multi-Field'!$E$8=BF15,'[1]Multi-Field'!$F$8="undrained"),BH15,""))</f>
        <v/>
      </c>
      <c r="BQ15" s="409" t="str">
        <f>IF(AND('[1]Multi-Field'!$E$9=BF15,'[1]Multi-Field'!$F$9="Drained"),BI15,IF(AND('[1]Multi-Field'!$E$9=BF15,'[1]Multi-Field'!$F$9="undrained"),BH15,""))</f>
        <v/>
      </c>
      <c r="BR15" s="409" t="str">
        <f>IF(AND('[1]Multi-Field'!$E$10=BF15,'[1]Multi-Field'!$F$10="Drained"),BI15,IF(AND('[1]Multi-Field'!$E$10=BF15,'[1]Multi-Field'!$F$10="undrained"),BH15,""))</f>
        <v/>
      </c>
      <c r="BS15" s="409" t="str">
        <f>IF(AND('[1]Multi-Field'!$E$11=BF15,'[1]Multi-Field'!$F$11="Drained"),BI15,IF(AND('[1]Multi-Field'!$E$11=BF15,'[1]Multi-Field'!$F$11="undrained"),BH15,""))</f>
        <v/>
      </c>
      <c r="BT15" s="409" t="str">
        <f>IF(AND('[1]Multi-Field'!$E$12=BF15,'[1]Multi-Field'!$F$12="Drained"),BI15,IF(AND('[1]Multi-Field'!$E$12=BF15,'[1]Multi-Field'!$F$12="undrained"),BH15,""))</f>
        <v/>
      </c>
      <c r="BU15" s="409" t="str">
        <f>IF(AND('[1]Multi-Field'!$E$13=BF15,'[1]Multi-Field'!$F$13="Drained"),BI15,IF(AND('[1]Multi-Field'!$E$3=BF15,'[1]Multi-Field'!$F$13="undrained"),BH15,""))</f>
        <v/>
      </c>
      <c r="BV15" s="409" t="str">
        <f>IF(AND('[1]Multi-Field'!$E$14=BF15,'[1]Multi-Field'!$F$14="Drained"),BI15,IF(AND('[1]Multi-Field'!$E$14=BF15,'[1]Multi-Field'!$F$14="undrained"),BH15,""))</f>
        <v/>
      </c>
      <c r="BW15" s="409" t="str">
        <f>IF(AND('[1]Multi-Field'!$E$15=BF15,'[1]Multi-Field'!$F$15="Drained"),BI15,IF(AND('[1]Multi-Field'!$E$15=BF15,'[1]Multi-Field'!$F$15="undrained"),BH15,""))</f>
        <v/>
      </c>
      <c r="BX15" s="409">
        <f>IF(AND('[1]Multi-Field'!$E$16=[1]Lists!BF15,'[1]Multi-Field'!$F$16="Drained"),BI15,IF(AND('[1]Multi-Field'!$E$16=[1]Lists!BF15,'[1]Multi-Field'!$F$16="undrained"),BH15,""))</f>
        <v>3</v>
      </c>
      <c r="BY15" s="409" t="str">
        <f>IF(AND('[1]Multi-Field'!$E$17=[1]Lists!BF15,'[1]Multi-Field'!$F$17="Drained"),BI15,IF(AND('[1]Multi-Field'!$E$17=[1]Lists!BF15,'[1]Multi-Field'!$F$17="undrained"),BH15,""))</f>
        <v/>
      </c>
      <c r="BZ15" s="409" t="str">
        <f>IF(AND('[1]Multi-Field'!$E$18=[1]Lists!BF15,'[1]Multi-Field'!$F$18="Drained"),BI15,IF(AND('[1]Multi-Field'!$E$18=[1]Lists!BF15,'[1]Multi-Field'!$F$18="undrained"),BH15,""))</f>
        <v/>
      </c>
      <c r="CA15" s="409" t="str">
        <f>IF(AND('[1]Multi-Field'!$E$19=[1]Lists!BF15,'[1]Multi-Field'!$F$19="Drained"),BI15,IF(AND('[1]Multi-Field'!$E$19=[1]Lists!BF15,'[1]Multi-Field'!$F$19="undrained"),BH15,""))</f>
        <v/>
      </c>
      <c r="CB15" s="409" t="str">
        <f>IF(AND('[1]Multi-Field'!$E$20=[1]Lists!BF15,'[1]Multi-Field'!$F$20="Drained"),BI15,IF(AND('[1]Multi-Field'!$E$20=[1]Lists!BF15,'[1]Multi-Field'!$F$20="undrained"),BH15,""))</f>
        <v/>
      </c>
      <c r="CC15" s="409" t="str">
        <f>IF(AND('[1]Multi-Field'!$E$21=[1]Lists!BF15,'[1]Multi-Field'!$F$21="Drained"),BI15,IF(AND('[1]Multi-Field'!$E$21=[1]Lists!BF15,'[1]Multi-Field'!$F$21="undrained"),BH15,""))</f>
        <v/>
      </c>
      <c r="CD15" s="409" t="str">
        <f>IF(AND('[1]Multi-Field'!$E$22=[1]Lists!BF15,'[1]Multi-Field'!$F$22="Drained"),BI15,IF(AND('[1]Multi-Field'!$E$22=[1]Lists!BF15,'[1]Multi-Field'!$F$22="undrained"),BH15,""))</f>
        <v/>
      </c>
      <c r="CE15" s="409" t="str">
        <f>IF(AND('[1]Multi-Field'!$E$23=[1]Lists!BF15,'[1]Multi-Field'!$F$23="Drained"),BI15,IF(AND('[1]Multi-Field'!$E$23=[1]Lists!BF15,'[1]Multi-Field'!$F$23="undrained"),BH15,""))</f>
        <v/>
      </c>
      <c r="CF15" s="409" t="str">
        <f>IF(AND('[1]Multi-Field'!$E$24=[1]Lists!BF15,'[1]Multi-Field'!$F$24="Drained"),BI15,IF(AND('[1]Multi-Field'!$E$24=[1]Lists!BF15,'[1]Multi-Field'!$F$24="undrained"),BH15,""))</f>
        <v/>
      </c>
      <c r="CG15" s="409" t="str">
        <f>IF(AND('[1]Multi-Field'!$E$25=[1]Lists!BF15,'[1]Multi-Field'!$F$25="Drained"),BI15,IF(AND('[1]Multi-Field'!$E$25=[1]Lists!BF15,'[1]Multi-Field'!$F$25="undrained"),BH15,""))</f>
        <v/>
      </c>
      <c r="CH15" s="409" t="str">
        <f>IF(AND('[1]Multi-Field'!$E$26=[1]Lists!BF15,'[1]Multi-Field'!$F$26="Drained"),BI15,IF(AND('[1]Multi-Field'!$E$26=[1]Lists!BF15,'[1]Multi-Field'!$F$26="undrained"),BH15,""))</f>
        <v/>
      </c>
      <c r="CI15" s="409" t="str">
        <f>IF(AND('[1]Multi-Field'!$E$27=[1]Lists!BF15,'[1]Multi-Field'!$F$27="Drained"),BI15,IF(AND('[1]Multi-Field'!$E$27=[1]Lists!BF15,'[1]Multi-Field'!$F$27="undrained"),BH15,""))</f>
        <v/>
      </c>
      <c r="CJ15" s="409" t="str">
        <f>IF(AND('[1]Multi-Field'!$E$28=[1]Lists!BF15,'[1]Multi-Field'!$F$28="Drained"),BI15,IF(AND('[1]Multi-Field'!$E$28=[1]Lists!BF15,'[1]Multi-Field'!$F$28="undrained"),BH15,""))</f>
        <v/>
      </c>
      <c r="CK15" s="409" t="str">
        <f>IF(AND('[1]Multi-Field'!$E$29=[1]Lists!BF15,'[1]Multi-Field'!$F$29="Drained"),BI15,IF(AND('[1]Multi-Field'!$E$29=[1]Lists!BF15,'[1]Multi-Field'!$F$29="undrained"),BH15,""))</f>
        <v/>
      </c>
      <c r="CL15" s="409" t="str">
        <f>IF(AND('[1]Multi-Field'!$E$30=[1]Lists!BF15,'[1]Multi-Field'!$F$30="Drained"),BI15,IF(AND('[1]Multi-Field'!$E$30=[1]Lists!BF15,'[1]Multi-Field'!$F$30="undrained"),BH15,""))</f>
        <v/>
      </c>
      <c r="CM15" s="409" t="str">
        <f>IF(AND('[1]Multi-Field'!$E$31=[1]Lists!BF15,'[1]Multi-Field'!$F$31="Drained"),BI15,IF(AND('[1]Multi-Field'!$E$31=[1]Lists!BF15,'[1]Multi-Field'!$F$31="undrained"),BH15,""))</f>
        <v/>
      </c>
      <c r="CN15" s="409" t="str">
        <f>IF(AND('[1]Multi-Field'!$E$32=[1]Lists!BF15,'[1]Multi-Field'!$F$32="Drained"),BI15,IF(AND('[1]Multi-Field'!$E$32=[1]Lists!BF15,'[1]Multi-Field'!$F$32="undrained"),BH15,""))</f>
        <v/>
      </c>
      <c r="CO15" s="409" t="str">
        <f>IF(AND('[1]Multi-Field'!$E$33=[1]Lists!BF15,'[1]Multi-Field'!$F$33="Drained"),BI15,IF(AND('[1]Multi-Field'!$E$33=[1]Lists!BF15,'[1]Multi-Field'!$F$33="undrained"),BH15,""))</f>
        <v/>
      </c>
      <c r="CP15" s="409" t="str">
        <f>IF(AND('[1]Multi-Field'!$E$34=[1]Lists!BF15,'[1]Multi-Field'!$F$34="Drained"),BI15,IF(AND('[1]Multi-Field'!$E$34=[1]Lists!BF15,'[1]Multi-Field'!$F$34="undrained"),BH15,""))</f>
        <v/>
      </c>
      <c r="CQ15" s="409" t="str">
        <f>IF(AND('[1]Multi-Field'!$E$35=[1]Lists!BF15,'[1]Multi-Field'!$F$35="Drained"),BI15,IF(AND('[1]Multi-Field'!$E$35=[1]Lists!BF15,'[1]Multi-Field'!$F$35="undrained"),BH15,""))</f>
        <v/>
      </c>
      <c r="CR15" s="409" t="str">
        <f>IF(AND('[1]Multi-Field'!$E$36=[1]Lists!BF15,'[1]Multi-Field'!$F$36="Drained"),BI15,IF(AND('[1]Multi-Field'!$E$36=[1]Lists!BF15,'[1]Multi-Field'!$F$36="undrained"),BH15,""))</f>
        <v/>
      </c>
      <c r="CS15" s="409" t="str">
        <f>IF(AND('[1]Multi-Field'!$E$37=[1]Lists!BF15,'[1]Multi-Field'!$F$37="Drained"),BI15,IF(AND('[1]Multi-Field'!$E$37=[1]Lists!BF15,'[1]Multi-Field'!$F$37="undrained"),BH15,""))</f>
        <v/>
      </c>
      <c r="CT15" s="409" t="str">
        <f>IF(AND('[1]Multi-Field'!$E$38=[1]Lists!BF15,'[1]Multi-Field'!$F$38="Drained"),BI15,IF(AND('[1]Multi-Field'!$E$38=[1]Lists!BF15,'[1]Multi-Field'!$F$38="undrained"),BH15,""))</f>
        <v/>
      </c>
      <c r="CU15" s="409" t="str">
        <f>IF(AND('[1]Multi-Field'!$E$39=[1]Lists!BF15,'[1]Multi-Field'!$F$39="Drained"),BI15,IF(AND('[1]Multi-Field'!$E$39=[1]Lists!BF15,'[1]Multi-Field'!$F$39="undrained"),BH15,""))</f>
        <v/>
      </c>
      <c r="CV15" s="409" t="str">
        <f>IF(AND('[1]Multi-Field'!$E$40=[1]Lists!BF15,'[1]Multi-Field'!$F$40="Drained"),BI15,IF(AND('[1]Multi-Field'!$E$40=[1]Lists!BF15,'[1]Multi-Field'!$F$40="undrained"),BH15,""))</f>
        <v/>
      </c>
      <c r="CW15" s="409" t="str">
        <f>IF(AND('[1]Multi-Field'!$E$41=[1]Lists!BF15,'[1]Multi-Field'!$F$40="Drained"),BI15,IF(AND('[1]Multi-Field'!$E$40=[1]Lists!BF15,'[1]Multi-Field'!$F$40="undrained"),BH15,""))</f>
        <v/>
      </c>
      <c r="CX15" s="409" t="str">
        <f>IF(AND('[1]Multi-Field'!$E$42=[1]Lists!BF15,'[1]Multi-Field'!$F$42="Drained"),BI15,IF(AND('[1]Multi-Field'!$E$42=[1]Lists!BF15,'[1]Multi-Field'!$F$42="undrained"),BH15,""))</f>
        <v/>
      </c>
      <c r="CY15" s="409" t="str">
        <f>IF(AND('[1]Multi-Field'!$E$43=[1]Lists!BF15,'[1]Multi-Field'!$F$43="Drained"),BI15,IF(AND('[1]Multi-Field'!$E$43=[1]Lists!BF15,'[1]Multi-Field'!$F$43="undrained"),BH15,""))</f>
        <v/>
      </c>
      <c r="CZ15" s="409" t="str">
        <f>IF(AND('[1]Multi-Field'!$E$44=[1]Lists!BF15,'[1]Multi-Field'!$F$44="Drained"),BI15,IF(AND('[1]Multi-Field'!$E$44=[1]Lists!BF15,'[1]Multi-Field'!$F$44="undrained"),BH15,""))</f>
        <v/>
      </c>
      <c r="DA15" s="409" t="str">
        <f>IF(AND('[1]Multi-Field'!$E$45=[1]Lists!BF15,'[1]Multi-Field'!$F$45="Drained"),BI15,IF(AND('[1]Multi-Field'!$E$45=[1]Lists!BF15,'[1]Multi-Field'!$F$45="undrained"),BH15,""))</f>
        <v/>
      </c>
      <c r="DB15" s="409" t="str">
        <f>IF(AND('[1]Multi-Field'!$E$46=[1]Lists!BF15,'[1]Multi-Field'!$F$46="Drained"),BI15,IF(AND('[1]Multi-Field'!$E$46=[1]Lists!BF15,'[1]Multi-Field'!$F$46="undrained"),BH15,""))</f>
        <v/>
      </c>
      <c r="DC15" s="409" t="str">
        <f>IF(AND('[1]Multi-Field'!$E$47=[1]Lists!BF15,'[1]Multi-Field'!$F$47="Drained"),BI15,IF(AND('[1]Multi-Field'!$E$47=[1]Lists!BF15,'[1]Multi-Field'!$F$47="undrained"),BH15,""))</f>
        <v/>
      </c>
      <c r="DD15" s="409" t="str">
        <f>IF(AND('[1]Multi-Field'!$E$48=[1]Lists!BF15,'[1]Multi-Field'!$F$48="Drained"),BI15,IF(AND('[1]Multi-Field'!$E$48=[1]Lists!BF15,'[1]Multi-Field'!$F$48="undrained"),BH15,""))</f>
        <v/>
      </c>
      <c r="DE15" s="409" t="str">
        <f>IF(AND('[1]Multi-Field'!$E$49=[1]Lists!BF15,'[1]Multi-Field'!$F$49="Drained"),BI15,IF(AND('[1]Multi-Field'!$E$49=[1]Lists!BF15,'[1]Multi-Field'!$F$9="undrained"),BH15,""))</f>
        <v/>
      </c>
      <c r="DF15" s="409" t="str">
        <f>IF(AND('[1]Multi-Field'!$E$50=[1]Lists!BF15,'[1]Multi-Field'!$F$50="Drained"),BI15,IF(AND('[1]Multi-Field'!$E$50=[1]Lists!BF15,'[1]Multi-Field'!$F$50="undrained"),BH15,""))</f>
        <v/>
      </c>
      <c r="DG15" s="409" t="str">
        <f>IF(AND('[1]Multi-Field'!$E$51=[1]Lists!BF15,'[1]Multi-Field'!$F$51="Drained"),BI15,IF(AND('[1]Multi-Field'!$E$51=[1]Lists!BF15,'[1]Multi-Field'!$F$51="undrained"),BH15,""))</f>
        <v/>
      </c>
      <c r="DH15" s="409" t="str">
        <f>IF(AND('[1]Multi-Field'!$E$52=[1]Lists!BF15,'[1]Multi-Field'!$F$52="Drained"),BI15,IF(AND('[1]Multi-Field'!$E$52=[1]Lists!BF15,'[1]Multi-Field'!$F$52="undrained"),BH15,""))</f>
        <v/>
      </c>
      <c r="DI15" s="409" t="str">
        <f>IF(AND('[1]Multi-Field'!$E$53=[1]Lists!BF15,'[1]Multi-Field'!$F$53="Drained"),BI15,IF(AND('[1]Multi-Field'!$E$53=[1]Lists!BF15,'[1]Multi-Field'!$F$53="undrained"),BH15,""))</f>
        <v/>
      </c>
      <c r="DJ15" s="409" t="str">
        <f>IF(AND('[1]Multi-Field'!$E$54=[1]Lists!BF15,'[1]Multi-Field'!$F$54="Drained"),BI15,IF(AND('[1]Multi-Field'!$E$54=[1]Lists!BF15,'[1]Multi-Field'!$F$54="undrained"),BH15,""))</f>
        <v/>
      </c>
      <c r="DK15" s="409" t="str">
        <f>IF(AND('[1]Multi-Field'!$E$55=[1]Lists!BF15,'[1]Multi-Field'!$F$55="Drained"),BI15,IF(AND('[1]Multi-Field'!$E$55=[1]Lists!BF15,'[1]Multi-Field'!$F$55="undrained"),BH15,""))</f>
        <v/>
      </c>
      <c r="DL15" s="409" t="str">
        <f>IF(AND('[1]Multi-Field'!$E$56=[1]Lists!BF15,'[1]Multi-Field'!$F$56="Drained"),BI15,IF(AND('[1]Multi-Field'!$E$56=[1]Lists!BF15,'[1]Multi-Field'!$F$56="undrained"),BH15,""))</f>
        <v/>
      </c>
      <c r="DM15" s="409" t="str">
        <f>IF(AND('[1]Multi-Field'!$E$57=[1]Lists!BF15,'[1]Multi-Field'!$F$57="Drained"),BI15,IF(AND('[1]Multi-Field'!$E$57=[1]Lists!BF15,'[1]Multi-Field'!$F$57="undrained"),BH15,""))</f>
        <v/>
      </c>
      <c r="DN15" s="409" t="str">
        <f>IF(AND('[1]Multi-Field'!$E$58=[1]Lists!BF15,'[1]Multi-Field'!$F$58="Drained"),BI15,IF(AND('[1]Multi-Field'!$E$58=[1]Lists!BF15,'[1]Multi-Field'!$F$58="undrained"),BH15,""))</f>
        <v/>
      </c>
      <c r="DO15" s="409" t="str">
        <f>IF(AND('[1]Multi-Field'!$E$59=[1]Lists!BF15,'[1]Multi-Field'!$F$59="Drained"),BI15,IF(AND('[1]Multi-Field'!$E$59=[1]Lists!BF15,'[1]Multi-Field'!$F$59="undrained"),BH15,""))</f>
        <v/>
      </c>
      <c r="DP15" s="409" t="str">
        <f>IF(AND('[1]Multi-Field'!$E$60=[1]Lists!BF15,'[1]Multi-Field'!$F$60="Drained"),BI15,IF(AND('[1]Multi-Field'!$E$60=[1]Lists!BF15,'[1]Multi-Field'!$F$60="undrained"),BH15,""))</f>
        <v/>
      </c>
      <c r="DQ15" s="409" t="str">
        <f>IF(AND('[1]Multi-Field'!$E$61=[1]Lists!BF15,'[1]Multi-Field'!$F$61="Drained"),BI15,IF(AND('[1]Multi-Field'!$E$61=[1]Lists!BF15,'[1]Multi-Field'!$F$61="undrained"),BH15,""))</f>
        <v/>
      </c>
      <c r="DR15" s="409" t="str">
        <f>IF(AND('[1]Multi-Field'!$E$62=[1]Lists!BF15,'[1]Multi-Field'!$F$62="Drained"),BI15,IF(AND('[1]Multi-Field'!$E$62=[1]Lists!BF15,'[1]Multi-Field'!$F$62="undrained"),BH15,""))</f>
        <v/>
      </c>
      <c r="DS15" s="409" t="str">
        <f>IF(AND('[1]Multi-Field'!$E$63=[1]Lists!BF15,'[1]Multi-Field'!$F$63="Drained"),BI15,IF(AND('[1]Multi-Field'!$E$63=[1]Lists!BF15,'[1]Multi-Field'!$F$63="undrained"),BH15,""))</f>
        <v/>
      </c>
      <c r="DT15" s="409" t="str">
        <f>IF(AND('[1]Multi-Field'!$E$64=[1]Lists!BF15,'[1]Multi-Field'!$F$64="Drained"),BI15,IF(AND('[1]Multi-Field'!$E$64=[1]Lists!BF15,'[1]Multi-Field'!$F$64="undrained"),BH15,""))</f>
        <v/>
      </c>
      <c r="DU15" s="409" t="str">
        <f>IF(AND('[1]Multi-Field'!$E$65=[1]Lists!BF15,'[1]Multi-Field'!$F$65="Drained"),BI15,IF(AND('[1]Multi-Field'!$E$65=[1]Lists!BF15,'[1]Multi-Field'!$F$65="undrained"),BH15,""))</f>
        <v/>
      </c>
      <c r="DV15" s="409" t="str">
        <f>IF(AND('[1]Multi-Field'!$E$66=[1]Lists!BF15,'[1]Multi-Field'!$F$66="Drained"),BI15,IF(AND('[1]Multi-Field'!$E$66=[1]Lists!BF15,'[1]Multi-Field'!$F$66="undrained"),BH15,""))</f>
        <v/>
      </c>
      <c r="DW15" s="409" t="str">
        <f>IF(AND('[1]Multi-Field'!$E$67=[1]Lists!BF15,'[1]Multi-Field'!$F$67="Drained"),BI15,IF(AND('[1]Multi-Field'!$E$67=[1]Lists!BF15,'[1]Multi-Field'!$F$67="undrained"),BH15,""))</f>
        <v/>
      </c>
      <c r="DX15" s="409" t="str">
        <f>IF(AND('[1]Multi-Field'!$E$68=[1]Lists!BF15,'[1]Multi-Field'!$F$68="Drained"),BI15,IF(AND('[1]Multi-Field'!$E$68=[1]Lists!BF15,'[1]Multi-Field'!$F$68="undrained"),BH15,""))</f>
        <v/>
      </c>
      <c r="DY15" s="409" t="str">
        <f>IF(AND('[1]Multi-Field'!$E$69=[1]Lists!BF15,'[1]Multi-Field'!$F$69="Drained"),BI15,IF(AND('[1]Multi-Field'!$E$69=[1]Lists!BF15,'[1]Multi-Field'!$F$69="undrained"),BH15,""))</f>
        <v/>
      </c>
      <c r="DZ15" s="409" t="str">
        <f>IF(AND('[1]Multi-Field'!$E$70=[1]Lists!BF15,'[1]Multi-Field'!$F$70="Drained"),BI15,IF(AND('[1]Multi-Field'!$E$70=[1]Lists!BF15,'[1]Multi-Field'!$F$70="undrained"),BH15,""))</f>
        <v/>
      </c>
      <c r="EA15" s="409" t="str">
        <f>IF(AND('[1]Multi-Field'!$E$71=[1]Lists!BF15,'[1]Multi-Field'!$F$71="Drained"),BI15,IF(AND('[1]Multi-Field'!$E$71=[1]Lists!BF15,'[1]Multi-Field'!$F$71="undrained"),BH15,""))</f>
        <v/>
      </c>
      <c r="EB15" s="409" t="str">
        <f>IF(AND('[1]Multi-Field'!$E$72=[1]Lists!BF15,'[1]Multi-Field'!$F$72="Drained"),BI15,IF(AND('[1]Multi-Field'!$E$72=[1]Lists!BF15,'[1]Multi-Field'!$F$72="undrained"),BH15,""))</f>
        <v/>
      </c>
      <c r="EC15" s="409" t="str">
        <f>IF(AND('[1]Multi-Field'!$E$73=[1]Lists!BF15,'[1]Multi-Field'!$F$73="Drained"),BI15,IF(AND('[1]Multi-Field'!$E$73=[1]Lists!BF15,'[1]Multi-Field'!$F$73="undrained"),BH15,""))</f>
        <v/>
      </c>
      <c r="ED15" s="409" t="str">
        <f>IF(AND('[1]Multi-Field'!$E$74=[1]Lists!BF15,'[1]Multi-Field'!$F$74="Drained"),BI15,IF(AND('[1]Multi-Field'!$E$74=[1]Lists!BF15,'[1]Multi-Field'!$F$74="undrained"),BH15,""))</f>
        <v/>
      </c>
      <c r="EE15" s="409" t="str">
        <f>IF(AND('[1]Multi-Field'!$E$75=[1]Lists!BF15,'[1]Multi-Field'!$F$75="Drained"),BI15,IF(AND('[1]Multi-Field'!$E$75=[1]Lists!BF15,'[1]Multi-Field'!$F$75="undrained"),BH15,""))</f>
        <v/>
      </c>
      <c r="EF15" s="409" t="str">
        <f>IF(AND('[1]Multi-Field'!$E$76=[1]Lists!BF15,'[1]Multi-Field'!$F$76="Drained"),BI15,IF(AND('[1]Multi-Field'!$E$76=[1]Lists!BF15,'[1]Multi-Field'!$F$6="undrained"),BH15,""))</f>
        <v/>
      </c>
      <c r="EG15" s="409" t="str">
        <f>IF(AND('[1]Multi-Field'!$E$77=[1]Lists!BF15,'[1]Multi-Field'!$F$77="Drained"),BI15,IF(AND('[1]Multi-Field'!$E$77=[1]Lists!BF15,'[1]Multi-Field'!$F$77="undrained"),BH15,""))</f>
        <v/>
      </c>
      <c r="EH15" s="409" t="str">
        <f>IF(AND('[1]Multi-Field'!$E$78=[1]Lists!BF15,'[1]Multi-Field'!$F$78="Drained"),BI15,IF(AND('[1]Multi-Field'!$E$78=[1]Lists!BF15,'[1]Multi-Field'!$F$78="undrained"),BH15,""))</f>
        <v/>
      </c>
      <c r="EI15" s="409" t="str">
        <f>IF(AND('[1]Multi-Field'!$E$79=[1]Lists!BF15,'[1]Multi-Field'!$F$79="Drained"),BI15,IF(AND('[1]Multi-Field'!$E$79=[1]Lists!BF15,'[1]Multi-Field'!$F$79="undrained"),BH15,""))</f>
        <v/>
      </c>
      <c r="EJ15" s="409" t="str">
        <f>IF(AND('[1]Multi-Field'!$E$80=[1]Lists!BF15,'[1]Multi-Field'!$F$80="Drained"),BI15,IF(AND('[1]Multi-Field'!$E$80=[1]Lists!BF15,'[1]Multi-Field'!$F$80="undrained"),BH15,""))</f>
        <v/>
      </c>
      <c r="EK15" s="409" t="str">
        <f>IF(AND('[1]Multi-Field'!$E$81=[1]Lists!BF15,'[1]Multi-Field'!$F$81="Drained"),BI15,IF(AND('[1]Multi-Field'!$E$81=[1]Lists!BF15,'[1]Multi-Field'!$F$81="undrained"),BH15,""))</f>
        <v/>
      </c>
      <c r="EL15" s="409" t="str">
        <f>IF(AND('[1]Multi-Field'!$E$82=[1]Lists!BF15,'[1]Multi-Field'!$F$82="Drained"),BI15,IF(AND('[1]Multi-Field'!$E$82=[1]Lists!BF15,'[1]Multi-Field'!$F$82="undrained"),BH15,""))</f>
        <v/>
      </c>
      <c r="EM15" s="409" t="str">
        <f>IF(AND('[1]Multi-Field'!$E$83=[1]Lists!BF15,'[1]Multi-Field'!$F$83="Drained"),BI15,IF(AND('[1]Multi-Field'!$E$83=[1]Lists!BF15,'[1]Multi-Field'!$F$83="undrained"),BH15,""))</f>
        <v/>
      </c>
      <c r="EN15" s="409" t="str">
        <f>IF(AND('[1]Multi-Field'!$E$84=[1]Lists!BF15,'[1]Multi-Field'!$F$84="Drained"),BI15,IF(AND('[1]Multi-Field'!$E$84=[1]Lists!BF15,'[1]Multi-Field'!$F$84="undrained"),BH15,""))</f>
        <v/>
      </c>
      <c r="EO15" s="409" t="str">
        <f>IF(AND('[1]Multi-Field'!$E$85=[1]Lists!BF15,'[1]Multi-Field'!$F$85="Drained"),BI15,IF(AND('[1]Multi-Field'!$E$85=[1]Lists!BF15,'[1]Multi-Field'!$F$85="undrained"),BH15,""))</f>
        <v/>
      </c>
      <c r="EP15" s="409" t="str">
        <f>IF(AND('[1]Multi-Field'!$E$86=[1]Lists!BF15,'[1]Multi-Field'!$F$86="Drained"),BI15,IF(AND('[1]Multi-Field'!$E$86=[1]Lists!BF15,'[1]Multi-Field'!$F$86="undrained"),BH15,""))</f>
        <v/>
      </c>
      <c r="EQ15" s="409" t="str">
        <f>IF(AND('[1]Multi-Field'!$E$87=[1]Lists!BF15,'[1]Multi-Field'!$F$87="Drained"),BI15,IF(AND('[1]Multi-Field'!$E$87=[1]Lists!BF15,'[1]Multi-Field'!$F$87="undrained"),BH15,""))</f>
        <v/>
      </c>
      <c r="ER15" s="409" t="str">
        <f>IF(AND('[1]Multi-Field'!$E$88=[1]Lists!BF15,'[1]Multi-Field'!$F$88="Drained"),BI15,IF(AND('[1]Multi-Field'!$E$88=[1]Lists!BF15,'[1]Multi-Field'!$F$88="undrained"),BH15,""))</f>
        <v/>
      </c>
      <c r="ES15" s="409" t="str">
        <f>IF(AND('[1]Multi-Field'!$E$89=[1]Lists!BF15,'[1]Multi-Field'!$F$89="Drained"),BI15,IF(AND('[1]Multi-Field'!$E$89=[1]Lists!BF15,'[1]Multi-Field'!$F$89="undrained"),BH15,""))</f>
        <v/>
      </c>
      <c r="ET15" s="409" t="str">
        <f>IF(AND('[1]Multi-Field'!$E$90=[1]Lists!BF15,'[1]Multi-Field'!$F$90="Drained"),BI15,IF(AND('[1]Multi-Field'!$E$90=[1]Lists!BF15,'[1]Multi-Field'!$F$90="undrained"),BH15,""))</f>
        <v/>
      </c>
      <c r="EU15" s="409" t="str">
        <f>IF(AND('[1]Multi-Field'!$E$91=[1]Lists!BF15,'[1]Multi-Field'!$F$91="Drained"),BI15,IF(AND('[1]Multi-Field'!$E$91=[1]Lists!BF15,'[1]Multi-Field'!$F$91="undrained"),BH15,""))</f>
        <v/>
      </c>
      <c r="EV15" s="409" t="str">
        <f>IF(AND('[1]Multi-Field'!$E$92=[1]Lists!BF15,'[1]Multi-Field'!$F$92="Drained"),BI15,IF(AND('[1]Multi-Field'!$E$92=[1]Lists!BF15,'[1]Multi-Field'!$F$92="undrained"),BH15,""))</f>
        <v/>
      </c>
      <c r="EW15" s="409" t="str">
        <f>IF(AND('[1]Multi-Field'!$E$93=[1]Lists!BF15,'[1]Multi-Field'!$F$93="Drained"),BI15,IF(AND('[1]Multi-Field'!$E$93=[1]Lists!BF15,'[1]Multi-Field'!$F$93="undrained"),BH15,""))</f>
        <v/>
      </c>
      <c r="EX15" s="409" t="str">
        <f>IF(AND('[1]Multi-Field'!$E$94=[1]Lists!BF15,'[1]Multi-Field'!$F$94="Drained"),BI15,IF(AND('[1]Multi-Field'!$E$94=[1]Lists!BF15,'[1]Multi-Field'!$F$94="undrained"),BH15,""))</f>
        <v/>
      </c>
      <c r="EY15" s="409" t="str">
        <f>IF(AND('[1]Multi-Field'!$E$95=[1]Lists!BF15,'[1]Multi-Field'!$F$95="Drained"),BI15,IF(AND('[1]Multi-Field'!$E$95=[1]Lists!BF15,'[1]Multi-Field'!$F$95="undrained"),BH15,""))</f>
        <v/>
      </c>
      <c r="EZ15" s="409" t="str">
        <f>IF(AND('[1]Multi-Field'!$E$96=[1]Lists!BF15,'[1]Multi-Field'!$F$96="Drained"),BI15,IF(AND('[1]Multi-Field'!$E$96=[1]Lists!BF15,'[1]Multi-Field'!$F$96="undrained"),BH15,""))</f>
        <v/>
      </c>
      <c r="FA15" s="409" t="str">
        <f>IF(AND('[1]Multi-Field'!$E$97=[1]Lists!BF15,'[1]Multi-Field'!$F$97="Drained"),BI15,IF(AND('[1]Multi-Field'!$E$97=[1]Lists!BF15,'[1]Multi-Field'!$F$97="undrained"),BH15,""))</f>
        <v/>
      </c>
      <c r="FB15" s="409" t="str">
        <f>IF(AND('[1]Multi-Field'!$E$98=[1]Lists!BF15,'[1]Multi-Field'!$F$98="Drained"),BI15,IF(AND('[1]Multi-Field'!$E$98=[1]Lists!BF15,'[1]Multi-Field'!$F$98="undrained"),BH15,""))</f>
        <v/>
      </c>
      <c r="FC15" s="409" t="str">
        <f>IF(AND('[1]Multi-Field'!$E$99=[1]Lists!BF15,'[1]Multi-Field'!$F$99="Drained"),BI15,IF(AND('[1]Multi-Field'!$E$99=[1]Lists!BF15,'[1]Multi-Field'!$F$99="undrained"),BH15,""))</f>
        <v/>
      </c>
      <c r="FD15" s="409" t="str">
        <f>IF(AND('[1]Multi-Field'!$E$100=[1]Lists!BF15,'[1]Multi-Field'!$F$100="Drained"),BI15,IF(AND('[1]Multi-Field'!$E$100=[1]Lists!BF15,'[1]Multi-Field'!$F$100="undrained"),BH15,""))</f>
        <v/>
      </c>
      <c r="FE15" s="409" t="str">
        <f>IF(AND('[1]Multi-Field'!$E$101=[1]Lists!BF15,'[1]Multi-Field'!$F$101="Drained"),BI15,IF(AND('[1]Multi-Field'!$E$101=[1]Lists!BF15,'[1]Multi-Field'!$F$101="undrained"),BH15,""))</f>
        <v/>
      </c>
      <c r="FF15" s="409" t="str">
        <f>IF(AND('[1]Multi-Field'!$E$102=[1]Lists!BF15,'[1]Multi-Field'!$F$102="Drained"),BI15,IF(AND('[1]Multi-Field'!$E$102=[1]Lists!BF15,'[1]Multi-Field'!$F$102="undrained"),BH15,""))</f>
        <v/>
      </c>
      <c r="FG15" s="409" t="str">
        <f>IF(AND('[1]Multi-Field'!$E$103=[1]Lists!BF15,'[1]Multi-Field'!$F$103="Drained"),BI15,IF(AND('[1]Multi-Field'!$E$103=[1]Lists!BF15,'[1]Multi-Field'!$F$103="undrained"),BH15,""))</f>
        <v/>
      </c>
      <c r="FH15" s="409" t="str">
        <f>IF(AND('[1]Multi-Field'!$E$104=[1]Lists!BF15,'[1]Multi-Field'!$F$104="Drained"),BI15,IF(AND('[1]Multi-Field'!$E$104=[1]Lists!BF15,'[1]Multi-Field'!$F$104="undrained"),BH15,""))</f>
        <v/>
      </c>
      <c r="FI15" s="409" t="str">
        <f>IF(AND('[1]Multi-Field'!$E$105=[1]Lists!BF15,'[1]Multi-Field'!$F$105="Drained"),BI15,IF(AND('[1]Multi-Field'!$E$105=[1]Lists!BF15,'[1]Multi-Field'!$F$105="undrained"),BH15,""))</f>
        <v/>
      </c>
      <c r="FJ15" s="409" t="str">
        <f>IF(AND('[1]Multi-Field'!$E$106=[1]Lists!BF15,'[1]Multi-Field'!$F$106="Drained"),BI15,IF(AND('[1]Multi-Field'!$E$106=[1]Lists!BF15,'[1]Multi-Field'!$F$106="undrained"),BH15,""))</f>
        <v/>
      </c>
      <c r="FK15" s="409" t="str">
        <f>IF(AND('[1]Multi-Field'!$E$107=[1]Lists!BF15,'[1]Multi-Field'!$F$107="Drained"),BI15,IF(AND('[1]Multi-Field'!$E$107=[1]Lists!BF15,'[1]Multi-Field'!$F$107="undrained"),BH15,""))</f>
        <v/>
      </c>
      <c r="FL15" s="409" t="str">
        <f>IF(AND('[1]Multi-Field'!$E$108=[1]Lists!BF15,'[1]Multi-Field'!$F$108="Drained"),BI15,IF(AND('[1]Multi-Field'!$E$108=[1]Lists!BF15,'[1]Multi-Field'!$F$108="undrained"),BH15,""))</f>
        <v/>
      </c>
      <c r="FM15" s="409" t="str">
        <f>IF(AND('[1]Multi-Field'!$E$109=[1]Lists!BF15,'[1]Multi-Field'!$F$109="Drained"),BI15,IF(AND('[1]Multi-Field'!$E$109=[1]Lists!BF15,'[1]Multi-Field'!$F$109="undrained"),BH15,""))</f>
        <v/>
      </c>
      <c r="FN15" s="409" t="str">
        <f>IF(AND('[1]Multi-Field'!$E$110=[1]Lists!BF15,'[1]Multi-Field'!$F$110="Drained"),BI15,IF(AND('[1]Multi-Field'!$E$110=[1]Lists!BF15,'[1]Multi-Field'!$F$110="undrained"),BH15,""))</f>
        <v/>
      </c>
      <c r="FO15" s="409" t="str">
        <f>IF(AND('[1]Multi-Field'!$E$111=[1]Lists!BF15,'[1]Multi-Field'!$F$111="Drained"),BI15,IF(AND('[1]Multi-Field'!$E$111=[1]Lists!BF15,'[1]Multi-Field'!$F$111="undrained"),BH15,""))</f>
        <v/>
      </c>
      <c r="FP15" s="409" t="str">
        <f>IF(AND('[1]Multi-Field'!$E$112=[1]Lists!BF15,'[1]Multi-Field'!$F$112="Drained"),BI15,IF(AND('[1]Multi-Field'!$E$112=[1]Lists!BF15,'[1]Multi-Field'!$F$112="undrained"),BH15,""))</f>
        <v/>
      </c>
      <c r="FQ15" s="409" t="str">
        <f>IF(AND('[1]Multi-Field'!$E$113=[1]Lists!BF15,'[1]Multi-Field'!$F$113="Drained"),BI15,IF(AND('[1]Multi-Field'!$E$113=[1]Lists!BF15,'[1]Multi-Field'!$F$113="undrained"),BH15,""))</f>
        <v/>
      </c>
      <c r="FR15" s="409" t="str">
        <f>IF(AND('[1]Multi-Field'!$E$114=[1]Lists!BF15,'[1]Multi-Field'!$F$114="Drained"),BI15,IF(AND('[1]Multi-Field'!$E$114=[1]Lists!BF15,'[1]Multi-Field'!$F$114="undrained"),BH15,""))</f>
        <v/>
      </c>
      <c r="FS15" s="409" t="str">
        <f>IF(AND('[1]Multi-Field'!$E$115=[1]Lists!BF15,'[1]Multi-Field'!$F$115="Drained"),BI15,IF(AND('[1]Multi-Field'!$E$115=[1]Lists!BF15,'[1]Multi-Field'!$F$115="undrained"),BH15,""))</f>
        <v/>
      </c>
      <c r="FT15" s="409" t="str">
        <f>IF(AND('[1]Multi-Field'!$E$116=[1]Lists!BF15,'[1]Multi-Field'!$F$116="Drained"),BI15,IF(AND('[1]Multi-Field'!$E$116=[1]Lists!BF15,'[1]Multi-Field'!$F$116="undrained"),BH15,""))</f>
        <v/>
      </c>
      <c r="FU15" s="409" t="str">
        <f>IF(AND('[1]Multi-Field'!$E$117=[1]Lists!BF15,'[1]Multi-Field'!$F$117="Drained"),BI15,IF(AND('[1]Multi-Field'!$E$117=[1]Lists!BF15,'[1]Multi-Field'!$F$117="undrained"),BH15,""))</f>
        <v/>
      </c>
      <c r="FV15" s="409" t="str">
        <f>IF(AND('[1]Multi-Field'!$E$118=[1]Lists!BF15,'[1]Multi-Field'!$F$118="Drained"),BI15,IF(AND('[1]Multi-Field'!$E$118=[1]Lists!BF15,'[1]Multi-Field'!$F$118="undrained"),BH15,""))</f>
        <v/>
      </c>
      <c r="FW15" s="409" t="str">
        <f>IF(AND('[1]Multi-Field'!$E$119=[1]Lists!BF15,'[1]Multi-Field'!$F$119="Drained"),BI15,IF(AND('[1]Multi-Field'!$E$119=[1]Lists!BF15,'[1]Multi-Field'!$F$119="undrained"),BH15,""))</f>
        <v/>
      </c>
      <c r="FX15" s="409" t="str">
        <f>IF(AND('[1]Multi-Field'!$E$120=[1]Lists!BF15,'[1]Multi-Field'!$F$120="Drained"),BI15,IF(AND('[1]Multi-Field'!$E$120=[1]Lists!BF15,'[1]Multi-Field'!$F$120="undrained"),BH15,""))</f>
        <v/>
      </c>
      <c r="FZ15" t="s">
        <v>800</v>
      </c>
      <c r="GC15" s="4" t="str">
        <f>'[1]Multi-Field'!B13</f>
        <v>Skip #2</v>
      </c>
      <c r="GD15" s="73" t="str">
        <f>IF(OR('[1]Multi-Field'!Q13=$FZ$43,'[1]Multi-Field'!Q13=$FZ$44),'[1]Multi-Field'!BS13,"")</f>
        <v/>
      </c>
      <c r="GE15" s="4" t="str">
        <f>IF(AND(OR('[1]Multi-Field'!Q13=$FZ$86,'[1]Multi-Field'!Q13=$FZ$94,'[1]Multi-Field'!Q13=$FZ$87,'[1]Multi-Field'!Q13=[1]Lists!$FZ$93,'[1]Multi-Field'!Q13=$FZ$59),'[1]Multi-Field'!BS13&gt;50),'[1]Multi-Field'!BS13*0.8,IF(AND(OR('[1]Multi-Field'!Q13=$FZ$86,'[1]Multi-Field'!Q13=$FZ$94,'[1]Multi-Field'!Q13=$FZ$87,'[1]Multi-Field'!Q13=[1]Lists!$FZ$93,'[1]Multi-Field'!Q13=[1]Lists!$FZ$59),'[1]Multi-Field'!BS13&lt;50),'[1]Multi-Field'!BS13,""))</f>
        <v/>
      </c>
      <c r="GF15" s="4" t="str">
        <f>IF(OR('[1]Multi-Field'!Q13=[1]Lists!$FZ$7,'[1]Multi-Field'!Q13=[1]Lists!$FZ$5,'[1]Multi-Field'!Q13=[1]Lists!$FZ$24,'[1]Multi-Field'!Q13=[1]Lists!$FZ$10,'[1]Multi-Field'!Q13=[1]Lists!$FZ$8, '[1]Multi-Field'!Q13=[1]Lists!$FZ$25, '[1]Multi-Field'!Q13=[1]Lists!$FZ$23, '[1]Multi-Field'!Q13= [1]Lists!$FZ$47, '[1]Multi-Field'!Q13=[1]Lists!$FZ$49, '[1]Multi-Field'!Q13=[1]Lists!$FZ$48,'[1]Multi-Field'!Q13=[1]Lists!$FZ$3, '[1]Multi-Field'!Q13=[1]Lists!$FZ$14,'[1]Multi-Field'!Q13=[1]Lists!$FZ$36, '[1]Multi-Field'!Q13=[1]Lists!$FZ$41,'[1]Multi-Field'!Q13=[1]Lists!$FZ$42),0,"")</f>
        <v/>
      </c>
      <c r="GG15" s="4" t="str">
        <f>IF(OR('[1]Multi-Field'!Q13=[1]Lists!$FZ$6,'[1]Multi-Field'!Q13=[1]Lists!$FZ$4, '[1]Multi-Field'!Q42=[1]Lists!$FZ$11, '[1]Multi-Field'!Q13=[1]Lists!$FZ$1),100*IF('[1]Multi-Field'!U13=onepercent,0.75,IF('[1]Multi-Field'!U13=onetotwentyfivepercent,0.4,IF(OR('[1]Multi-Field'!U13=twentysixtofiftypercent,'[1]Multi-Field'!U13=greaterthanfiftypercent),0,""))),"")</f>
        <v/>
      </c>
      <c r="GH15" s="4" t="str">
        <f>IF(OR('[1]Multi-Field'!Q13=[1]Lists!$FZ$53,'[1]Multi-Field'!Q13=[1]Lists!$FZ$55), 50,IF('[1]Multi-Field'!Q13=[1]Lists!$FZ$54,225,IF('[1]Multi-Field'!Q13=[1]Lists!$FZ$56,75,"")))</f>
        <v/>
      </c>
      <c r="GI15" s="4" t="e">
        <f>#VALUE!</f>
        <v>#VALUE!</v>
      </c>
      <c r="GJ15" s="4" t="e">
        <f>#VALUE!</f>
        <v>#VALUE!</v>
      </c>
      <c r="GK15" s="4" t="str">
        <f>IF('[1]Multi-Field'!Q13=[1]Lists!$FZ$95,'[1]Multi-Field'!BS13*0.66,"")</f>
        <v/>
      </c>
      <c r="GM15" s="4" t="str">
        <f>IF(OR('[1]Multi-Field'!Q13=[1]Lists!$FZ$26,'[1]Multi-Field'!Q13=[1]Lists!$FZ$84),20,"")</f>
        <v/>
      </c>
      <c r="GN15" s="4" t="str">
        <f>IF(OR('[1]Multi-Field'!Q13=[1]Lists!$FZ$88,'[1]Multi-Field'!Q13=[1]Lists!$FZ$57),0,"")</f>
        <v/>
      </c>
      <c r="GO15" s="4" t="str">
        <f>IF(OR('[1]Multi-Field'!Q13=[1]Lists!$FZ$69,'[1]Multi-Field'!Q13=[1]Lists!$FZ$71,'[1]Multi-Field'!Q13=[1]Lists!$FZ$105),50,"")</f>
        <v/>
      </c>
      <c r="GP15" s="4" t="str">
        <f>IF(OR('[1]Multi-Field'!Q13=[1]Lists!$FZ$75,'[1]Multi-Field'!Q13=[1]Lists!$FZ$70),75,"")</f>
        <v/>
      </c>
      <c r="GQ15" s="4" t="str">
        <f>IF('[1]Multi-Field'!Q13=[1]Lists!$FZ$72,150,"")</f>
        <v/>
      </c>
      <c r="GR15" s="4" t="str">
        <f>IF(OR('[1]Multi-Field'!Q13=[1]Lists!$FZ$74,'[1]Multi-Field'!Q13=[1]Lists!$FZ$73),40,"")</f>
        <v/>
      </c>
      <c r="GS15" s="4" t="str">
        <f>IF('[1]Multi-Field'!Q13=[1]Lists!$FZ$99,80,"")</f>
        <v/>
      </c>
      <c r="GT15" s="4" t="str">
        <f>IF('[1]Multi-Field'!Q13=[1]Lists!$FZ$106,70,"")</f>
        <v/>
      </c>
      <c r="GU15" s="4" t="e">
        <f t="shared" si="4"/>
        <v>#VALUE!</v>
      </c>
    </row>
    <row r="16" spans="1:203" ht="13.5" customHeight="1">
      <c r="A16" s="7" t="s">
        <v>103</v>
      </c>
      <c r="B16" t="s">
        <v>740</v>
      </c>
      <c r="C16" s="7"/>
      <c r="D16" s="8">
        <v>60</v>
      </c>
      <c r="E16" s="8">
        <f t="shared" si="0"/>
        <v>62</v>
      </c>
      <c r="F16" s="8">
        <f t="shared" si="1"/>
        <v>63</v>
      </c>
      <c r="G16" s="8">
        <v>65</v>
      </c>
      <c r="H16" s="8">
        <v>65</v>
      </c>
      <c r="I16" s="8">
        <f t="shared" si="5"/>
        <v>68</v>
      </c>
      <c r="J16" s="8">
        <f t="shared" si="6"/>
        <v>72</v>
      </c>
      <c r="K16" s="8">
        <v>75</v>
      </c>
      <c r="L16" s="8">
        <v>90</v>
      </c>
      <c r="M16" s="8">
        <f t="shared" si="2"/>
        <v>92</v>
      </c>
      <c r="N16" s="8">
        <f t="shared" si="3"/>
        <v>93</v>
      </c>
      <c r="O16" s="8">
        <v>95</v>
      </c>
      <c r="Q16" s="82" t="s">
        <v>901</v>
      </c>
      <c r="R16" s="89"/>
      <c r="S16" s="89"/>
      <c r="T16" s="89"/>
      <c r="U16" s="90"/>
      <c r="V16" s="383" t="s">
        <v>903</v>
      </c>
      <c r="W16" s="383"/>
      <c r="X16" s="383"/>
      <c r="Y16" s="383"/>
      <c r="AC16" t="s">
        <v>802</v>
      </c>
      <c r="AI16" s="384" t="str">
        <f>'[1]Multi-Field'!B12</f>
        <v>Skip #1</v>
      </c>
      <c r="AJ16" s="385" t="e">
        <f>#VALUE!</f>
        <v>#VALUE!</v>
      </c>
      <c r="AK16" s="385" t="e">
        <f>#VALUE!</f>
        <v>#VALUE!</v>
      </c>
      <c r="AL16" s="385" t="e">
        <f>IF(AK16="","",IF('[1]Multi-Field'!AU12=20,10,IF(AK16-30&lt;0,0,AK16-30)))</f>
        <v>#VALUE!</v>
      </c>
      <c r="AM16" s="385" t="e">
        <f>#VALUE!</f>
        <v>#VALUE!</v>
      </c>
      <c r="AN16" s="385" t="e">
        <f t="shared" si="7"/>
        <v>#VALUE!</v>
      </c>
      <c r="AO16" s="385" t="e">
        <f>#VALUE!</f>
        <v>#VALUE!</v>
      </c>
      <c r="AP16" s="385" t="e">
        <f>#VALUE!</f>
        <v>#VALUE!</v>
      </c>
      <c r="AQ16" s="385" t="e">
        <f>#VALUE!</f>
        <v>#VALUE!</v>
      </c>
      <c r="AR16" s="385" t="e">
        <f>#VALUE!</f>
        <v>#VALUE!</v>
      </c>
      <c r="AS16" s="385" t="e">
        <f>IF(AR16="","",IF('[1]Multi-Field'!AU12&gt;9,0,AR16-15))</f>
        <v>#VALUE!</v>
      </c>
      <c r="AT16" s="385" t="e">
        <f>#VALUE!</f>
        <v>#VALUE!</v>
      </c>
      <c r="AU16" s="385" t="e">
        <f>#VALUE!</f>
        <v>#VALUE!</v>
      </c>
      <c r="AV16" s="385" t="e">
        <f>IF(AU16="","",IF('[1]Multi-Field'!AU12=9&gt;9,0,AU16-35))</f>
        <v>#VALUE!</v>
      </c>
      <c r="AW16" s="385" t="e">
        <f>#VALUE!</f>
        <v>#VALUE!</v>
      </c>
      <c r="AX16" s="385" t="e">
        <f t="shared" si="8"/>
        <v>#VALUE!</v>
      </c>
      <c r="AY16" s="385">
        <f>IF('[1]Multi-Field'!AU12="","",IF('[1]Multi-Field'!AU12&lt;1,100,IF('[1]Multi-Field'!AU12=1,75,IF('[1]Multi-Field'!AU12=2,50,IF('[1]Multi-Field'!AU12=3,25,IF('[1]Multi-Field'!AU12&gt;3,0,""))))))</f>
        <v>0</v>
      </c>
      <c r="AZ16" s="385">
        <f t="shared" si="9"/>
        <v>0</v>
      </c>
      <c r="BA16" s="385" t="e">
        <f>#VALUE!</f>
        <v>#VALUE!</v>
      </c>
      <c r="BB16" s="385" t="e">
        <f>IF(BA16="","",IF(AND('[1]Multi-Field'!AU12&lt;40,'[1]Multi-Field'!AU12&gt;9),40,IF('[1]Multi-Field'!AU12&gt;39,0,BA16+5)))</f>
        <v>#VALUE!</v>
      </c>
      <c r="BC16" s="386">
        <f t="shared" si="10"/>
        <v>0</v>
      </c>
      <c r="BD16" s="282">
        <v>0.5</v>
      </c>
      <c r="BE16" s="282">
        <v>1.1399999999999999</v>
      </c>
      <c r="BF16" s="411" t="s">
        <v>1184</v>
      </c>
      <c r="BG16" s="412">
        <v>3</v>
      </c>
      <c r="BH16" s="412">
        <v>2.5</v>
      </c>
      <c r="BI16" s="412">
        <v>3</v>
      </c>
      <c r="BJ16" s="409" t="e">
        <f>IF(AND('[1]Single Field'!#REF!=[1]Lists!BF16,'[1]Single Field'!#REF!="Drained"),"x",IF(AND('[1]Single Field'!#REF!=[1]Lists!BF16,'[1]Single Field'!#REF!="Undrained"),O,""))</f>
        <v>#REF!</v>
      </c>
      <c r="BK16" s="409" t="str">
        <f>IF(AND('[1]Multi-Field'!$E$3=[1]Lists!BF16,'[1]Multi-Field'!$F$3="Drained"),BI16,IF(AND('[1]Multi-Field'!$E$3=BF16,'[1]Multi-Field'!$F$3="undrained"),BH16,""))</f>
        <v/>
      </c>
      <c r="BL16" s="409" t="str">
        <f>IF(AND('[1]Multi-Field'!$E$4=BF16,'[1]Multi-Field'!$F$4="Drained"),BI16,IF(AND('[1]Multi-Field'!$E$4=BF16,'[1]Multi-Field'!$F$4="undrained"),BH16,""))</f>
        <v/>
      </c>
      <c r="BM16" s="409" t="str">
        <f>IF(AND('[1]Multi-Field'!$E$5=BF16,'[1]Multi-Field'!$F$5="Drained"),BI16,IF(AND('[1]Multi-Field'!$E$5=BF16,'[1]Multi-Field'!$F$5="undrained"),BH16,""))</f>
        <v/>
      </c>
      <c r="BN16" s="409" t="str">
        <f>IF(AND('[1]Multi-Field'!$E$6=BF16,'[1]Multi-Field'!$F$6="Drained"),BI16,IF(AND('[1]Multi-Field'!$E$6=BF16,'[1]Multi-Field'!$F$6="undrained"),BH16,""))</f>
        <v/>
      </c>
      <c r="BO16" s="409" t="str">
        <f>IF(AND('[1]Multi-Field'!$E$7=BF16,'[1]Multi-Field'!$F$7="Drained"),BI16,IF(AND('[1]Multi-Field'!$E$7=BF16,'[1]Multi-Field'!$F$7="undrained"),BH16,""))</f>
        <v/>
      </c>
      <c r="BP16" s="409" t="str">
        <f>IF(AND('[1]Multi-Field'!$E$8=BF16,'[1]Multi-Field'!$F$8="Drained"),BI16,IF(AND('[1]Multi-Field'!$E$8=BF16,'[1]Multi-Field'!$F$8="undrained"),BH16,""))</f>
        <v/>
      </c>
      <c r="BQ16" s="409" t="str">
        <f>IF(AND('[1]Multi-Field'!$E$9=BF16,'[1]Multi-Field'!$F$9="Drained"),BI16,IF(AND('[1]Multi-Field'!$E$9=BF16,'[1]Multi-Field'!$F$9="undrained"),BH16,""))</f>
        <v/>
      </c>
      <c r="BR16" s="409" t="str">
        <f>IF(AND('[1]Multi-Field'!$E$10=BF16,'[1]Multi-Field'!$F$10="Drained"),BI16,IF(AND('[1]Multi-Field'!$E$10=BF16,'[1]Multi-Field'!$F$10="undrained"),BH16,""))</f>
        <v/>
      </c>
      <c r="BS16" s="409" t="str">
        <f>IF(AND('[1]Multi-Field'!$E$11=BF16,'[1]Multi-Field'!$F$11="Drained"),BI16,IF(AND('[1]Multi-Field'!$E$11=BF16,'[1]Multi-Field'!$F$11="undrained"),BH16,""))</f>
        <v/>
      </c>
      <c r="BT16" s="409" t="str">
        <f>IF(AND('[1]Multi-Field'!$E$12=BF16,'[1]Multi-Field'!$F$12="Drained"),BI16,IF(AND('[1]Multi-Field'!$E$12=BF16,'[1]Multi-Field'!$F$12="undrained"),BH16,""))</f>
        <v/>
      </c>
      <c r="BU16" s="409" t="str">
        <f>IF(AND('[1]Multi-Field'!$E$13=BF16,'[1]Multi-Field'!$F$13="Drained"),BI16,IF(AND('[1]Multi-Field'!$E$3=BF16,'[1]Multi-Field'!$F$13="undrained"),BH16,""))</f>
        <v/>
      </c>
      <c r="BV16" s="409" t="str">
        <f>IF(AND('[1]Multi-Field'!$E$14=BF16,'[1]Multi-Field'!$F$14="Drained"),BI16,IF(AND('[1]Multi-Field'!$E$14=BF16,'[1]Multi-Field'!$F$14="undrained"),BH16,""))</f>
        <v/>
      </c>
      <c r="BW16" s="409" t="str">
        <f>IF(AND('[1]Multi-Field'!$E$15=BF16,'[1]Multi-Field'!$F$15="Drained"),BI16,IF(AND('[1]Multi-Field'!$E$15=BF16,'[1]Multi-Field'!$F$15="undrained"),BH16,""))</f>
        <v/>
      </c>
      <c r="BX16" s="409" t="str">
        <f>IF(AND('[1]Multi-Field'!$E$16=[1]Lists!BF16,'[1]Multi-Field'!$F$16="Drained"),BI16,IF(AND('[1]Multi-Field'!$E$16=[1]Lists!BF16,'[1]Multi-Field'!$F$16="undrained"),BH16,""))</f>
        <v/>
      </c>
      <c r="BY16" s="409">
        <f>IF(AND('[1]Multi-Field'!$E$17=[1]Lists!BF16,'[1]Multi-Field'!$F$17="Drained"),BI16,IF(AND('[1]Multi-Field'!$E$17=[1]Lists!BF16,'[1]Multi-Field'!$F$17="undrained"),BH16,""))</f>
        <v>3</v>
      </c>
      <c r="BZ16" s="409" t="str">
        <f>IF(AND('[1]Multi-Field'!$E$18=[1]Lists!BF16,'[1]Multi-Field'!$F$18="Drained"),BI16,IF(AND('[1]Multi-Field'!$E$18=[1]Lists!BF16,'[1]Multi-Field'!$F$18="undrained"),BH16,""))</f>
        <v/>
      </c>
      <c r="CA16" s="409" t="str">
        <f>IF(AND('[1]Multi-Field'!$E$19=[1]Lists!BF16,'[1]Multi-Field'!$F$19="Drained"),BI16,IF(AND('[1]Multi-Field'!$E$19=[1]Lists!BF16,'[1]Multi-Field'!$F$19="undrained"),BH16,""))</f>
        <v/>
      </c>
      <c r="CB16" s="409" t="str">
        <f>IF(AND('[1]Multi-Field'!$E$20=[1]Lists!BF16,'[1]Multi-Field'!$F$20="Drained"),BI16,IF(AND('[1]Multi-Field'!$E$20=[1]Lists!BF16,'[1]Multi-Field'!$F$20="undrained"),BH16,""))</f>
        <v/>
      </c>
      <c r="CC16" s="409" t="str">
        <f>IF(AND('[1]Multi-Field'!$E$21=[1]Lists!BF16,'[1]Multi-Field'!$F$21="Drained"),BI16,IF(AND('[1]Multi-Field'!$E$21=[1]Lists!BF16,'[1]Multi-Field'!$F$21="undrained"),BH16,""))</f>
        <v/>
      </c>
      <c r="CD16" s="409" t="str">
        <f>IF(AND('[1]Multi-Field'!$E$22=[1]Lists!BF16,'[1]Multi-Field'!$F$22="Drained"),BI16,IF(AND('[1]Multi-Field'!$E$22=[1]Lists!BF16,'[1]Multi-Field'!$F$22="undrained"),BH16,""))</f>
        <v/>
      </c>
      <c r="CE16" s="409" t="str">
        <f>IF(AND('[1]Multi-Field'!$E$23=[1]Lists!BF16,'[1]Multi-Field'!$F$23="Drained"),BI16,IF(AND('[1]Multi-Field'!$E$23=[1]Lists!BF16,'[1]Multi-Field'!$F$23="undrained"),BH16,""))</f>
        <v/>
      </c>
      <c r="CF16" s="409" t="str">
        <f>IF(AND('[1]Multi-Field'!$E$24=[1]Lists!BF16,'[1]Multi-Field'!$F$24="Drained"),BI16,IF(AND('[1]Multi-Field'!$E$24=[1]Lists!BF16,'[1]Multi-Field'!$F$24="undrained"),BH16,""))</f>
        <v/>
      </c>
      <c r="CG16" s="409" t="str">
        <f>IF(AND('[1]Multi-Field'!$E$25=[1]Lists!BF16,'[1]Multi-Field'!$F$25="Drained"),BI16,IF(AND('[1]Multi-Field'!$E$25=[1]Lists!BF16,'[1]Multi-Field'!$F$25="undrained"),BH16,""))</f>
        <v/>
      </c>
      <c r="CH16" s="409" t="str">
        <f>IF(AND('[1]Multi-Field'!$E$26=[1]Lists!BF16,'[1]Multi-Field'!$F$26="Drained"),BI16,IF(AND('[1]Multi-Field'!$E$26=[1]Lists!BF16,'[1]Multi-Field'!$F$26="undrained"),BH16,""))</f>
        <v/>
      </c>
      <c r="CI16" s="409" t="str">
        <f>IF(AND('[1]Multi-Field'!$E$27=[1]Lists!BF16,'[1]Multi-Field'!$F$27="Drained"),BI16,IF(AND('[1]Multi-Field'!$E$27=[1]Lists!BF16,'[1]Multi-Field'!$F$27="undrained"),BH16,""))</f>
        <v/>
      </c>
      <c r="CJ16" s="409" t="str">
        <f>IF(AND('[1]Multi-Field'!$E$28=[1]Lists!BF16,'[1]Multi-Field'!$F$28="Drained"),BI16,IF(AND('[1]Multi-Field'!$E$28=[1]Lists!BF16,'[1]Multi-Field'!$F$28="undrained"),BH16,""))</f>
        <v/>
      </c>
      <c r="CK16" s="409" t="str">
        <f>IF(AND('[1]Multi-Field'!$E$29=[1]Lists!BF16,'[1]Multi-Field'!$F$29="Drained"),BI16,IF(AND('[1]Multi-Field'!$E$29=[1]Lists!BF16,'[1]Multi-Field'!$F$29="undrained"),BH16,""))</f>
        <v/>
      </c>
      <c r="CL16" s="409" t="str">
        <f>IF(AND('[1]Multi-Field'!$E$30=[1]Lists!BF16,'[1]Multi-Field'!$F$30="Drained"),BI16,IF(AND('[1]Multi-Field'!$E$30=[1]Lists!BF16,'[1]Multi-Field'!$F$30="undrained"),BH16,""))</f>
        <v/>
      </c>
      <c r="CM16" s="409" t="str">
        <f>IF(AND('[1]Multi-Field'!$E$31=[1]Lists!BF16,'[1]Multi-Field'!$F$31="Drained"),BI16,IF(AND('[1]Multi-Field'!$E$31=[1]Lists!BF16,'[1]Multi-Field'!$F$31="undrained"),BH16,""))</f>
        <v/>
      </c>
      <c r="CN16" s="409" t="str">
        <f>IF(AND('[1]Multi-Field'!$E$32=[1]Lists!BF16,'[1]Multi-Field'!$F$32="Drained"),BI16,IF(AND('[1]Multi-Field'!$E$32=[1]Lists!BF16,'[1]Multi-Field'!$F$32="undrained"),BH16,""))</f>
        <v/>
      </c>
      <c r="CO16" s="409" t="str">
        <f>IF(AND('[1]Multi-Field'!$E$33=[1]Lists!BF16,'[1]Multi-Field'!$F$33="Drained"),BI16,IF(AND('[1]Multi-Field'!$E$33=[1]Lists!BF16,'[1]Multi-Field'!$F$33="undrained"),BH16,""))</f>
        <v/>
      </c>
      <c r="CP16" s="409" t="str">
        <f>IF(AND('[1]Multi-Field'!$E$34=[1]Lists!BF16,'[1]Multi-Field'!$F$34="Drained"),BI16,IF(AND('[1]Multi-Field'!$E$34=[1]Lists!BF16,'[1]Multi-Field'!$F$34="undrained"),BH16,""))</f>
        <v/>
      </c>
      <c r="CQ16" s="409" t="str">
        <f>IF(AND('[1]Multi-Field'!$E$35=[1]Lists!BF16,'[1]Multi-Field'!$F$35="Drained"),BI16,IF(AND('[1]Multi-Field'!$E$35=[1]Lists!BF16,'[1]Multi-Field'!$F$35="undrained"),BH16,""))</f>
        <v/>
      </c>
      <c r="CR16" s="409" t="str">
        <f>IF(AND('[1]Multi-Field'!$E$36=[1]Lists!BF16,'[1]Multi-Field'!$F$36="Drained"),BI16,IF(AND('[1]Multi-Field'!$E$36=[1]Lists!BF16,'[1]Multi-Field'!$F$36="undrained"),BH16,""))</f>
        <v/>
      </c>
      <c r="CS16" s="409" t="str">
        <f>IF(AND('[1]Multi-Field'!$E$37=[1]Lists!BF16,'[1]Multi-Field'!$F$37="Drained"),BI16,IF(AND('[1]Multi-Field'!$E$37=[1]Lists!BF16,'[1]Multi-Field'!$F$37="undrained"),BH16,""))</f>
        <v/>
      </c>
      <c r="CT16" s="409" t="str">
        <f>IF(AND('[1]Multi-Field'!$E$38=[1]Lists!BF16,'[1]Multi-Field'!$F$38="Drained"),BI16,IF(AND('[1]Multi-Field'!$E$38=[1]Lists!BF16,'[1]Multi-Field'!$F$38="undrained"),BH16,""))</f>
        <v/>
      </c>
      <c r="CU16" s="409" t="str">
        <f>IF(AND('[1]Multi-Field'!$E$39=[1]Lists!BF16,'[1]Multi-Field'!$F$39="Drained"),BI16,IF(AND('[1]Multi-Field'!$E$39=[1]Lists!BF16,'[1]Multi-Field'!$F$39="undrained"),BH16,""))</f>
        <v/>
      </c>
      <c r="CV16" s="409" t="str">
        <f>IF(AND('[1]Multi-Field'!$E$40=[1]Lists!BF16,'[1]Multi-Field'!$F$40="Drained"),BI16,IF(AND('[1]Multi-Field'!$E$40=[1]Lists!BF16,'[1]Multi-Field'!$F$40="undrained"),BH16,""))</f>
        <v/>
      </c>
      <c r="CW16" s="409" t="str">
        <f>IF(AND('[1]Multi-Field'!$E$41=[1]Lists!BF16,'[1]Multi-Field'!$F$40="Drained"),BI16,IF(AND('[1]Multi-Field'!$E$40=[1]Lists!BF16,'[1]Multi-Field'!$F$40="undrained"),BH16,""))</f>
        <v/>
      </c>
      <c r="CX16" s="409" t="str">
        <f>IF(AND('[1]Multi-Field'!$E$42=[1]Lists!BF16,'[1]Multi-Field'!$F$42="Drained"),BI16,IF(AND('[1]Multi-Field'!$E$42=[1]Lists!BF16,'[1]Multi-Field'!$F$42="undrained"),BH16,""))</f>
        <v/>
      </c>
      <c r="CY16" s="409" t="str">
        <f>IF(AND('[1]Multi-Field'!$E$43=[1]Lists!BF16,'[1]Multi-Field'!$F$43="Drained"),BI16,IF(AND('[1]Multi-Field'!$E$43=[1]Lists!BF16,'[1]Multi-Field'!$F$43="undrained"),BH16,""))</f>
        <v/>
      </c>
      <c r="CZ16" s="409" t="str">
        <f>IF(AND('[1]Multi-Field'!$E$44=[1]Lists!BF16,'[1]Multi-Field'!$F$44="Drained"),BI16,IF(AND('[1]Multi-Field'!$E$44=[1]Lists!BF16,'[1]Multi-Field'!$F$44="undrained"),BH16,""))</f>
        <v/>
      </c>
      <c r="DA16" s="409" t="str">
        <f>IF(AND('[1]Multi-Field'!$E$45=[1]Lists!BF16,'[1]Multi-Field'!$F$45="Drained"),BI16,IF(AND('[1]Multi-Field'!$E$45=[1]Lists!BF16,'[1]Multi-Field'!$F$45="undrained"),BH16,""))</f>
        <v/>
      </c>
      <c r="DB16" s="409" t="str">
        <f>IF(AND('[1]Multi-Field'!$E$46=[1]Lists!BF16,'[1]Multi-Field'!$F$46="Drained"),BI16,IF(AND('[1]Multi-Field'!$E$46=[1]Lists!BF16,'[1]Multi-Field'!$F$46="undrained"),BH16,""))</f>
        <v/>
      </c>
      <c r="DC16" s="409" t="str">
        <f>IF(AND('[1]Multi-Field'!$E$47=[1]Lists!BF16,'[1]Multi-Field'!$F$47="Drained"),BI16,IF(AND('[1]Multi-Field'!$E$47=[1]Lists!BF16,'[1]Multi-Field'!$F$47="undrained"),BH16,""))</f>
        <v/>
      </c>
      <c r="DD16" s="409" t="str">
        <f>IF(AND('[1]Multi-Field'!$E$48=[1]Lists!BF16,'[1]Multi-Field'!$F$48="Drained"),BI16,IF(AND('[1]Multi-Field'!$E$48=[1]Lists!BF16,'[1]Multi-Field'!$F$48="undrained"),BH16,""))</f>
        <v/>
      </c>
      <c r="DE16" s="409" t="str">
        <f>IF(AND('[1]Multi-Field'!$E$49=[1]Lists!BF16,'[1]Multi-Field'!$F$49="Drained"),BI16,IF(AND('[1]Multi-Field'!$E$49=[1]Lists!BF16,'[1]Multi-Field'!$F$9="undrained"),BH16,""))</f>
        <v/>
      </c>
      <c r="DF16" s="409" t="str">
        <f>IF(AND('[1]Multi-Field'!$E$50=[1]Lists!BF16,'[1]Multi-Field'!$F$50="Drained"),BI16,IF(AND('[1]Multi-Field'!$E$50=[1]Lists!BF16,'[1]Multi-Field'!$F$50="undrained"),BH16,""))</f>
        <v/>
      </c>
      <c r="DG16" s="409" t="str">
        <f>IF(AND('[1]Multi-Field'!$E$51=[1]Lists!BF16,'[1]Multi-Field'!$F$51="Drained"),BI16,IF(AND('[1]Multi-Field'!$E$51=[1]Lists!BF16,'[1]Multi-Field'!$F$51="undrained"),BH16,""))</f>
        <v/>
      </c>
      <c r="DH16" s="409" t="str">
        <f>IF(AND('[1]Multi-Field'!$E$52=[1]Lists!BF16,'[1]Multi-Field'!$F$52="Drained"),BI16,IF(AND('[1]Multi-Field'!$E$52=[1]Lists!BF16,'[1]Multi-Field'!$F$52="undrained"),BH16,""))</f>
        <v/>
      </c>
      <c r="DI16" s="409" t="str">
        <f>IF(AND('[1]Multi-Field'!$E$53=[1]Lists!BF16,'[1]Multi-Field'!$F$53="Drained"),BI16,IF(AND('[1]Multi-Field'!$E$53=[1]Lists!BF16,'[1]Multi-Field'!$F$53="undrained"),BH16,""))</f>
        <v/>
      </c>
      <c r="DJ16" s="409" t="str">
        <f>IF(AND('[1]Multi-Field'!$E$54=[1]Lists!BF16,'[1]Multi-Field'!$F$54="Drained"),BI16,IF(AND('[1]Multi-Field'!$E$54=[1]Lists!BF16,'[1]Multi-Field'!$F$54="undrained"),BH16,""))</f>
        <v/>
      </c>
      <c r="DK16" s="409" t="str">
        <f>IF(AND('[1]Multi-Field'!$E$55=[1]Lists!BF16,'[1]Multi-Field'!$F$55="Drained"),BI16,IF(AND('[1]Multi-Field'!$E$55=[1]Lists!BF16,'[1]Multi-Field'!$F$55="undrained"),BH16,""))</f>
        <v/>
      </c>
      <c r="DL16" s="409" t="str">
        <f>IF(AND('[1]Multi-Field'!$E$56=[1]Lists!BF16,'[1]Multi-Field'!$F$56="Drained"),BI16,IF(AND('[1]Multi-Field'!$E$56=[1]Lists!BF16,'[1]Multi-Field'!$F$56="undrained"),BH16,""))</f>
        <v/>
      </c>
      <c r="DM16" s="409" t="str">
        <f>IF(AND('[1]Multi-Field'!$E$57=[1]Lists!BF16,'[1]Multi-Field'!$F$57="Drained"),BI16,IF(AND('[1]Multi-Field'!$E$57=[1]Lists!BF16,'[1]Multi-Field'!$F$57="undrained"),BH16,""))</f>
        <v/>
      </c>
      <c r="DN16" s="409" t="str">
        <f>IF(AND('[1]Multi-Field'!$E$58=[1]Lists!BF16,'[1]Multi-Field'!$F$58="Drained"),BI16,IF(AND('[1]Multi-Field'!$E$58=[1]Lists!BF16,'[1]Multi-Field'!$F$58="undrained"),BH16,""))</f>
        <v/>
      </c>
      <c r="DO16" s="409" t="str">
        <f>IF(AND('[1]Multi-Field'!$E$59=[1]Lists!BF16,'[1]Multi-Field'!$F$59="Drained"),BI16,IF(AND('[1]Multi-Field'!$E$59=[1]Lists!BF16,'[1]Multi-Field'!$F$59="undrained"),BH16,""))</f>
        <v/>
      </c>
      <c r="DP16" s="409" t="str">
        <f>IF(AND('[1]Multi-Field'!$E$60=[1]Lists!BF16,'[1]Multi-Field'!$F$60="Drained"),BI16,IF(AND('[1]Multi-Field'!$E$60=[1]Lists!BF16,'[1]Multi-Field'!$F$60="undrained"),BH16,""))</f>
        <v/>
      </c>
      <c r="DQ16" s="409" t="str">
        <f>IF(AND('[1]Multi-Field'!$E$61=[1]Lists!BF16,'[1]Multi-Field'!$F$61="Drained"),BI16,IF(AND('[1]Multi-Field'!$E$61=[1]Lists!BF16,'[1]Multi-Field'!$F$61="undrained"),BH16,""))</f>
        <v/>
      </c>
      <c r="DR16" s="409" t="str">
        <f>IF(AND('[1]Multi-Field'!$E$62=[1]Lists!BF16,'[1]Multi-Field'!$F$62="Drained"),BI16,IF(AND('[1]Multi-Field'!$E$62=[1]Lists!BF16,'[1]Multi-Field'!$F$62="undrained"),BH16,""))</f>
        <v/>
      </c>
      <c r="DS16" s="409" t="str">
        <f>IF(AND('[1]Multi-Field'!$E$63=[1]Lists!BF16,'[1]Multi-Field'!$F$63="Drained"),BI16,IF(AND('[1]Multi-Field'!$E$63=[1]Lists!BF16,'[1]Multi-Field'!$F$63="undrained"),BH16,""))</f>
        <v/>
      </c>
      <c r="DT16" s="409" t="str">
        <f>IF(AND('[1]Multi-Field'!$E$64=[1]Lists!BF16,'[1]Multi-Field'!$F$64="Drained"),BI16,IF(AND('[1]Multi-Field'!$E$64=[1]Lists!BF16,'[1]Multi-Field'!$F$64="undrained"),BH16,""))</f>
        <v/>
      </c>
      <c r="DU16" s="409" t="str">
        <f>IF(AND('[1]Multi-Field'!$E$65=[1]Lists!BF16,'[1]Multi-Field'!$F$65="Drained"),BI16,IF(AND('[1]Multi-Field'!$E$65=[1]Lists!BF16,'[1]Multi-Field'!$F$65="undrained"),BH16,""))</f>
        <v/>
      </c>
      <c r="DV16" s="409" t="str">
        <f>IF(AND('[1]Multi-Field'!$E$66=[1]Lists!BF16,'[1]Multi-Field'!$F$66="Drained"),BI16,IF(AND('[1]Multi-Field'!$E$66=[1]Lists!BF16,'[1]Multi-Field'!$F$66="undrained"),BH16,""))</f>
        <v/>
      </c>
      <c r="DW16" s="409" t="str">
        <f>IF(AND('[1]Multi-Field'!$E$67=[1]Lists!BF16,'[1]Multi-Field'!$F$67="Drained"),BI16,IF(AND('[1]Multi-Field'!$E$67=[1]Lists!BF16,'[1]Multi-Field'!$F$67="undrained"),BH16,""))</f>
        <v/>
      </c>
      <c r="DX16" s="409" t="str">
        <f>IF(AND('[1]Multi-Field'!$E$68=[1]Lists!BF16,'[1]Multi-Field'!$F$68="Drained"),BI16,IF(AND('[1]Multi-Field'!$E$68=[1]Lists!BF16,'[1]Multi-Field'!$F$68="undrained"),BH16,""))</f>
        <v/>
      </c>
      <c r="DY16" s="409" t="str">
        <f>IF(AND('[1]Multi-Field'!$E$69=[1]Lists!BF16,'[1]Multi-Field'!$F$69="Drained"),BI16,IF(AND('[1]Multi-Field'!$E$69=[1]Lists!BF16,'[1]Multi-Field'!$F$69="undrained"),BH16,""))</f>
        <v/>
      </c>
      <c r="DZ16" s="409" t="str">
        <f>IF(AND('[1]Multi-Field'!$E$70=[1]Lists!BF16,'[1]Multi-Field'!$F$70="Drained"),BI16,IF(AND('[1]Multi-Field'!$E$70=[1]Lists!BF16,'[1]Multi-Field'!$F$70="undrained"),BH16,""))</f>
        <v/>
      </c>
      <c r="EA16" s="409" t="str">
        <f>IF(AND('[1]Multi-Field'!$E$71=[1]Lists!BF16,'[1]Multi-Field'!$F$71="Drained"),BI16,IF(AND('[1]Multi-Field'!$E$71=[1]Lists!BF16,'[1]Multi-Field'!$F$71="undrained"),BH16,""))</f>
        <v/>
      </c>
      <c r="EB16" s="409" t="str">
        <f>IF(AND('[1]Multi-Field'!$E$72=[1]Lists!BF16,'[1]Multi-Field'!$F$72="Drained"),BI16,IF(AND('[1]Multi-Field'!$E$72=[1]Lists!BF16,'[1]Multi-Field'!$F$72="undrained"),BH16,""))</f>
        <v/>
      </c>
      <c r="EC16" s="409" t="str">
        <f>IF(AND('[1]Multi-Field'!$E$73=[1]Lists!BF16,'[1]Multi-Field'!$F$73="Drained"),BI16,IF(AND('[1]Multi-Field'!$E$73=[1]Lists!BF16,'[1]Multi-Field'!$F$73="undrained"),BH16,""))</f>
        <v/>
      </c>
      <c r="ED16" s="409" t="str">
        <f>IF(AND('[1]Multi-Field'!$E$74=[1]Lists!BF16,'[1]Multi-Field'!$F$74="Drained"),BI16,IF(AND('[1]Multi-Field'!$E$74=[1]Lists!BF16,'[1]Multi-Field'!$F$74="undrained"),BH16,""))</f>
        <v/>
      </c>
      <c r="EE16" s="409" t="str">
        <f>IF(AND('[1]Multi-Field'!$E$75=[1]Lists!BF16,'[1]Multi-Field'!$F$75="Drained"),BI16,IF(AND('[1]Multi-Field'!$E$75=[1]Lists!BF16,'[1]Multi-Field'!$F$75="undrained"),BH16,""))</f>
        <v/>
      </c>
      <c r="EF16" s="409" t="str">
        <f>IF(AND('[1]Multi-Field'!$E$76=[1]Lists!BF16,'[1]Multi-Field'!$F$76="Drained"),BI16,IF(AND('[1]Multi-Field'!$E$76=[1]Lists!BF16,'[1]Multi-Field'!$F$6="undrained"),BH16,""))</f>
        <v/>
      </c>
      <c r="EG16" s="409" t="str">
        <f>IF(AND('[1]Multi-Field'!$E$77=[1]Lists!BF16,'[1]Multi-Field'!$F$77="Drained"),BI16,IF(AND('[1]Multi-Field'!$E$77=[1]Lists!BF16,'[1]Multi-Field'!$F$77="undrained"),BH16,""))</f>
        <v/>
      </c>
      <c r="EH16" s="409" t="str">
        <f>IF(AND('[1]Multi-Field'!$E$78=[1]Lists!BF16,'[1]Multi-Field'!$F$78="Drained"),BI16,IF(AND('[1]Multi-Field'!$E$78=[1]Lists!BF16,'[1]Multi-Field'!$F$78="undrained"),BH16,""))</f>
        <v/>
      </c>
      <c r="EI16" s="409" t="str">
        <f>IF(AND('[1]Multi-Field'!$E$79=[1]Lists!BF16,'[1]Multi-Field'!$F$79="Drained"),BI16,IF(AND('[1]Multi-Field'!$E$79=[1]Lists!BF16,'[1]Multi-Field'!$F$79="undrained"),BH16,""))</f>
        <v/>
      </c>
      <c r="EJ16" s="409" t="str">
        <f>IF(AND('[1]Multi-Field'!$E$80=[1]Lists!BF16,'[1]Multi-Field'!$F$80="Drained"),BI16,IF(AND('[1]Multi-Field'!$E$80=[1]Lists!BF16,'[1]Multi-Field'!$F$80="undrained"),BH16,""))</f>
        <v/>
      </c>
      <c r="EK16" s="409" t="str">
        <f>IF(AND('[1]Multi-Field'!$E$81=[1]Lists!BF16,'[1]Multi-Field'!$F$81="Drained"),BI16,IF(AND('[1]Multi-Field'!$E$81=[1]Lists!BF16,'[1]Multi-Field'!$F$81="undrained"),BH16,""))</f>
        <v/>
      </c>
      <c r="EL16" s="409" t="str">
        <f>IF(AND('[1]Multi-Field'!$E$82=[1]Lists!BF16,'[1]Multi-Field'!$F$82="Drained"),BI16,IF(AND('[1]Multi-Field'!$E$82=[1]Lists!BF16,'[1]Multi-Field'!$F$82="undrained"),BH16,""))</f>
        <v/>
      </c>
      <c r="EM16" s="409" t="str">
        <f>IF(AND('[1]Multi-Field'!$E$83=[1]Lists!BF16,'[1]Multi-Field'!$F$83="Drained"),BI16,IF(AND('[1]Multi-Field'!$E$83=[1]Lists!BF16,'[1]Multi-Field'!$F$83="undrained"),BH16,""))</f>
        <v/>
      </c>
      <c r="EN16" s="409" t="str">
        <f>IF(AND('[1]Multi-Field'!$E$84=[1]Lists!BF16,'[1]Multi-Field'!$F$84="Drained"),BI16,IF(AND('[1]Multi-Field'!$E$84=[1]Lists!BF16,'[1]Multi-Field'!$F$84="undrained"),BH16,""))</f>
        <v/>
      </c>
      <c r="EO16" s="409" t="str">
        <f>IF(AND('[1]Multi-Field'!$E$85=[1]Lists!BF16,'[1]Multi-Field'!$F$85="Drained"),BI16,IF(AND('[1]Multi-Field'!$E$85=[1]Lists!BF16,'[1]Multi-Field'!$F$85="undrained"),BH16,""))</f>
        <v/>
      </c>
      <c r="EP16" s="409" t="str">
        <f>IF(AND('[1]Multi-Field'!$E$86=[1]Lists!BF16,'[1]Multi-Field'!$F$86="Drained"),BI16,IF(AND('[1]Multi-Field'!$E$86=[1]Lists!BF16,'[1]Multi-Field'!$F$86="undrained"),BH16,""))</f>
        <v/>
      </c>
      <c r="EQ16" s="409" t="str">
        <f>IF(AND('[1]Multi-Field'!$E$87=[1]Lists!BF16,'[1]Multi-Field'!$F$87="Drained"),BI16,IF(AND('[1]Multi-Field'!$E$87=[1]Lists!BF16,'[1]Multi-Field'!$F$87="undrained"),BH16,""))</f>
        <v/>
      </c>
      <c r="ER16" s="409" t="str">
        <f>IF(AND('[1]Multi-Field'!$E$88=[1]Lists!BF16,'[1]Multi-Field'!$F$88="Drained"),BI16,IF(AND('[1]Multi-Field'!$E$88=[1]Lists!BF16,'[1]Multi-Field'!$F$88="undrained"),BH16,""))</f>
        <v/>
      </c>
      <c r="ES16" s="409" t="str">
        <f>IF(AND('[1]Multi-Field'!$E$89=[1]Lists!BF16,'[1]Multi-Field'!$F$89="Drained"),BI16,IF(AND('[1]Multi-Field'!$E$89=[1]Lists!BF16,'[1]Multi-Field'!$F$89="undrained"),BH16,""))</f>
        <v/>
      </c>
      <c r="ET16" s="409" t="str">
        <f>IF(AND('[1]Multi-Field'!$E$90=[1]Lists!BF16,'[1]Multi-Field'!$F$90="Drained"),BI16,IF(AND('[1]Multi-Field'!$E$90=[1]Lists!BF16,'[1]Multi-Field'!$F$90="undrained"),BH16,""))</f>
        <v/>
      </c>
      <c r="EU16" s="409" t="str">
        <f>IF(AND('[1]Multi-Field'!$E$91=[1]Lists!BF16,'[1]Multi-Field'!$F$91="Drained"),BI16,IF(AND('[1]Multi-Field'!$E$91=[1]Lists!BF16,'[1]Multi-Field'!$F$91="undrained"),BH16,""))</f>
        <v/>
      </c>
      <c r="EV16" s="409" t="str">
        <f>IF(AND('[1]Multi-Field'!$E$92=[1]Lists!BF16,'[1]Multi-Field'!$F$92="Drained"),BI16,IF(AND('[1]Multi-Field'!$E$92=[1]Lists!BF16,'[1]Multi-Field'!$F$92="undrained"),BH16,""))</f>
        <v/>
      </c>
      <c r="EW16" s="409" t="str">
        <f>IF(AND('[1]Multi-Field'!$E$93=[1]Lists!BF16,'[1]Multi-Field'!$F$93="Drained"),BI16,IF(AND('[1]Multi-Field'!$E$93=[1]Lists!BF16,'[1]Multi-Field'!$F$93="undrained"),BH16,""))</f>
        <v/>
      </c>
      <c r="EX16" s="409" t="str">
        <f>IF(AND('[1]Multi-Field'!$E$94=[1]Lists!BF16,'[1]Multi-Field'!$F$94="Drained"),BI16,IF(AND('[1]Multi-Field'!$E$94=[1]Lists!BF16,'[1]Multi-Field'!$F$94="undrained"),BH16,""))</f>
        <v/>
      </c>
      <c r="EY16" s="409" t="str">
        <f>IF(AND('[1]Multi-Field'!$E$95=[1]Lists!BF16,'[1]Multi-Field'!$F$95="Drained"),BI16,IF(AND('[1]Multi-Field'!$E$95=[1]Lists!BF16,'[1]Multi-Field'!$F$95="undrained"),BH16,""))</f>
        <v/>
      </c>
      <c r="EZ16" s="409" t="str">
        <f>IF(AND('[1]Multi-Field'!$E$96=[1]Lists!BF16,'[1]Multi-Field'!$F$96="Drained"),BI16,IF(AND('[1]Multi-Field'!$E$96=[1]Lists!BF16,'[1]Multi-Field'!$F$96="undrained"),BH16,""))</f>
        <v/>
      </c>
      <c r="FA16" s="409" t="str">
        <f>IF(AND('[1]Multi-Field'!$E$97=[1]Lists!BF16,'[1]Multi-Field'!$F$97="Drained"),BI16,IF(AND('[1]Multi-Field'!$E$97=[1]Lists!BF16,'[1]Multi-Field'!$F$97="undrained"),BH16,""))</f>
        <v/>
      </c>
      <c r="FB16" s="409" t="str">
        <f>IF(AND('[1]Multi-Field'!$E$98=[1]Lists!BF16,'[1]Multi-Field'!$F$98="Drained"),BI16,IF(AND('[1]Multi-Field'!$E$98=[1]Lists!BF16,'[1]Multi-Field'!$F$98="undrained"),BH16,""))</f>
        <v/>
      </c>
      <c r="FC16" s="409" t="str">
        <f>IF(AND('[1]Multi-Field'!$E$99=[1]Lists!BF16,'[1]Multi-Field'!$F$99="Drained"),BI16,IF(AND('[1]Multi-Field'!$E$99=[1]Lists!BF16,'[1]Multi-Field'!$F$99="undrained"),BH16,""))</f>
        <v/>
      </c>
      <c r="FD16" s="409" t="str">
        <f>IF(AND('[1]Multi-Field'!$E$100=[1]Lists!BF16,'[1]Multi-Field'!$F$100="Drained"),BI16,IF(AND('[1]Multi-Field'!$E$100=[1]Lists!BF16,'[1]Multi-Field'!$F$100="undrained"),BH16,""))</f>
        <v/>
      </c>
      <c r="FE16" s="409" t="str">
        <f>IF(AND('[1]Multi-Field'!$E$101=[1]Lists!BF16,'[1]Multi-Field'!$F$101="Drained"),BI16,IF(AND('[1]Multi-Field'!$E$101=[1]Lists!BF16,'[1]Multi-Field'!$F$101="undrained"),BH16,""))</f>
        <v/>
      </c>
      <c r="FF16" s="409" t="str">
        <f>IF(AND('[1]Multi-Field'!$E$102=[1]Lists!BF16,'[1]Multi-Field'!$F$102="Drained"),BI16,IF(AND('[1]Multi-Field'!$E$102=[1]Lists!BF16,'[1]Multi-Field'!$F$102="undrained"),BH16,""))</f>
        <v/>
      </c>
      <c r="FG16" s="409" t="str">
        <f>IF(AND('[1]Multi-Field'!$E$103=[1]Lists!BF16,'[1]Multi-Field'!$F$103="Drained"),BI16,IF(AND('[1]Multi-Field'!$E$103=[1]Lists!BF16,'[1]Multi-Field'!$F$103="undrained"),BH16,""))</f>
        <v/>
      </c>
      <c r="FH16" s="409" t="str">
        <f>IF(AND('[1]Multi-Field'!$E$104=[1]Lists!BF16,'[1]Multi-Field'!$F$104="Drained"),BI16,IF(AND('[1]Multi-Field'!$E$104=[1]Lists!BF16,'[1]Multi-Field'!$F$104="undrained"),BH16,""))</f>
        <v/>
      </c>
      <c r="FI16" s="409" t="str">
        <f>IF(AND('[1]Multi-Field'!$E$105=[1]Lists!BF16,'[1]Multi-Field'!$F$105="Drained"),BI16,IF(AND('[1]Multi-Field'!$E$105=[1]Lists!BF16,'[1]Multi-Field'!$F$105="undrained"),BH16,""))</f>
        <v/>
      </c>
      <c r="FJ16" s="409" t="str">
        <f>IF(AND('[1]Multi-Field'!$E$106=[1]Lists!BF16,'[1]Multi-Field'!$F$106="Drained"),BI16,IF(AND('[1]Multi-Field'!$E$106=[1]Lists!BF16,'[1]Multi-Field'!$F$106="undrained"),BH16,""))</f>
        <v/>
      </c>
      <c r="FK16" s="409" t="str">
        <f>IF(AND('[1]Multi-Field'!$E$107=[1]Lists!BF16,'[1]Multi-Field'!$F$107="Drained"),BI16,IF(AND('[1]Multi-Field'!$E$107=[1]Lists!BF16,'[1]Multi-Field'!$F$107="undrained"),BH16,""))</f>
        <v/>
      </c>
      <c r="FL16" s="409" t="str">
        <f>IF(AND('[1]Multi-Field'!$E$108=[1]Lists!BF16,'[1]Multi-Field'!$F$108="Drained"),BI16,IF(AND('[1]Multi-Field'!$E$108=[1]Lists!BF16,'[1]Multi-Field'!$F$108="undrained"),BH16,""))</f>
        <v/>
      </c>
      <c r="FM16" s="409" t="str">
        <f>IF(AND('[1]Multi-Field'!$E$109=[1]Lists!BF16,'[1]Multi-Field'!$F$109="Drained"),BI16,IF(AND('[1]Multi-Field'!$E$109=[1]Lists!BF16,'[1]Multi-Field'!$F$109="undrained"),BH16,""))</f>
        <v/>
      </c>
      <c r="FN16" s="409" t="str">
        <f>IF(AND('[1]Multi-Field'!$E$110=[1]Lists!BF16,'[1]Multi-Field'!$F$110="Drained"),BI16,IF(AND('[1]Multi-Field'!$E$110=[1]Lists!BF16,'[1]Multi-Field'!$F$110="undrained"),BH16,""))</f>
        <v/>
      </c>
      <c r="FO16" s="409" t="str">
        <f>IF(AND('[1]Multi-Field'!$E$111=[1]Lists!BF16,'[1]Multi-Field'!$F$111="Drained"),BI16,IF(AND('[1]Multi-Field'!$E$111=[1]Lists!BF16,'[1]Multi-Field'!$F$111="undrained"),BH16,""))</f>
        <v/>
      </c>
      <c r="FP16" s="409" t="str">
        <f>IF(AND('[1]Multi-Field'!$E$112=[1]Lists!BF16,'[1]Multi-Field'!$F$112="Drained"),BI16,IF(AND('[1]Multi-Field'!$E$112=[1]Lists!BF16,'[1]Multi-Field'!$F$112="undrained"),BH16,""))</f>
        <v/>
      </c>
      <c r="FQ16" s="409" t="str">
        <f>IF(AND('[1]Multi-Field'!$E$113=[1]Lists!BF16,'[1]Multi-Field'!$F$113="Drained"),BI16,IF(AND('[1]Multi-Field'!$E$113=[1]Lists!BF16,'[1]Multi-Field'!$F$113="undrained"),BH16,""))</f>
        <v/>
      </c>
      <c r="FR16" s="409" t="str">
        <f>IF(AND('[1]Multi-Field'!$E$114=[1]Lists!BF16,'[1]Multi-Field'!$F$114="Drained"),BI16,IF(AND('[1]Multi-Field'!$E$114=[1]Lists!BF16,'[1]Multi-Field'!$F$114="undrained"),BH16,""))</f>
        <v/>
      </c>
      <c r="FS16" s="409" t="str">
        <f>IF(AND('[1]Multi-Field'!$E$115=[1]Lists!BF16,'[1]Multi-Field'!$F$115="Drained"),BI16,IF(AND('[1]Multi-Field'!$E$115=[1]Lists!BF16,'[1]Multi-Field'!$F$115="undrained"),BH16,""))</f>
        <v/>
      </c>
      <c r="FT16" s="409" t="str">
        <f>IF(AND('[1]Multi-Field'!$E$116=[1]Lists!BF16,'[1]Multi-Field'!$F$116="Drained"),BI16,IF(AND('[1]Multi-Field'!$E$116=[1]Lists!BF16,'[1]Multi-Field'!$F$116="undrained"),BH16,""))</f>
        <v/>
      </c>
      <c r="FU16" s="409" t="str">
        <f>IF(AND('[1]Multi-Field'!$E$117=[1]Lists!BF16,'[1]Multi-Field'!$F$117="Drained"),BI16,IF(AND('[1]Multi-Field'!$E$117=[1]Lists!BF16,'[1]Multi-Field'!$F$117="undrained"),BH16,""))</f>
        <v/>
      </c>
      <c r="FV16" s="409" t="str">
        <f>IF(AND('[1]Multi-Field'!$E$118=[1]Lists!BF16,'[1]Multi-Field'!$F$118="Drained"),BI16,IF(AND('[1]Multi-Field'!$E$118=[1]Lists!BF16,'[1]Multi-Field'!$F$118="undrained"),BH16,""))</f>
        <v/>
      </c>
      <c r="FW16" s="409" t="str">
        <f>IF(AND('[1]Multi-Field'!$E$119=[1]Lists!BF16,'[1]Multi-Field'!$F$119="Drained"),BI16,IF(AND('[1]Multi-Field'!$E$119=[1]Lists!BF16,'[1]Multi-Field'!$F$119="undrained"),BH16,""))</f>
        <v/>
      </c>
      <c r="FX16" s="409" t="str">
        <f>IF(AND('[1]Multi-Field'!$E$120=[1]Lists!BF16,'[1]Multi-Field'!$F$120="Drained"),BI16,IF(AND('[1]Multi-Field'!$E$120=[1]Lists!BF16,'[1]Multi-Field'!$F$120="undrained"),BH16,""))</f>
        <v/>
      </c>
      <c r="FZ16" t="s">
        <v>801</v>
      </c>
      <c r="GC16" s="4" t="str">
        <f>'[1]Multi-Field'!B14</f>
        <v>Skip #3</v>
      </c>
      <c r="GD16" s="73" t="str">
        <f>IF(OR('[1]Multi-Field'!Q14=$FZ$43,'[1]Multi-Field'!Q14=$FZ$44),'[1]Multi-Field'!BS14,"")</f>
        <v/>
      </c>
      <c r="GE16" s="4" t="str">
        <f>IF(AND(OR('[1]Multi-Field'!Q14=$FZ$86,'[1]Multi-Field'!Q14=$FZ$94,'[1]Multi-Field'!Q14=$FZ$87,'[1]Multi-Field'!Q14=[1]Lists!$FZ$93,'[1]Multi-Field'!Q14=$FZ$59),'[1]Multi-Field'!BS14&gt;50),'[1]Multi-Field'!BS14*0.8,IF(AND(OR('[1]Multi-Field'!Q14=$FZ$86,'[1]Multi-Field'!Q14=$FZ$94,'[1]Multi-Field'!Q14=$FZ$87,'[1]Multi-Field'!Q14=[1]Lists!$FZ$93,'[1]Multi-Field'!Q14=[1]Lists!$FZ$59),'[1]Multi-Field'!BS14&lt;50),'[1]Multi-Field'!BS14,""))</f>
        <v/>
      </c>
      <c r="GF16" s="4">
        <f>IF(OR('[1]Multi-Field'!Q14=[1]Lists!$FZ$7,'[1]Multi-Field'!Q14=[1]Lists!$FZ$5,'[1]Multi-Field'!Q14=[1]Lists!$FZ$24,'[1]Multi-Field'!Q14=[1]Lists!$FZ$10,'[1]Multi-Field'!Q14=[1]Lists!$FZ$8, '[1]Multi-Field'!Q14=[1]Lists!$FZ$25, '[1]Multi-Field'!Q14=[1]Lists!$FZ$23, '[1]Multi-Field'!Q14= [1]Lists!$FZ$47, '[1]Multi-Field'!Q14=[1]Lists!$FZ$49, '[1]Multi-Field'!Q14=[1]Lists!$FZ$48,'[1]Multi-Field'!Q14=[1]Lists!$FZ$3, '[1]Multi-Field'!Q14=[1]Lists!$FZ$14,'[1]Multi-Field'!Q14=[1]Lists!$FZ$36, '[1]Multi-Field'!Q14=[1]Lists!$FZ$41,'[1]Multi-Field'!Q14=[1]Lists!$FZ$42),0,"")</f>
        <v>0</v>
      </c>
      <c r="GG16" s="4" t="str">
        <f>IF(OR('[1]Multi-Field'!Q14=[1]Lists!$FZ$6,'[1]Multi-Field'!Q14=[1]Lists!$FZ$4, '[1]Multi-Field'!Q43=[1]Lists!$FZ$11, '[1]Multi-Field'!Q14=[1]Lists!$FZ$1),100*IF('[1]Multi-Field'!U14=onepercent,0.75,IF('[1]Multi-Field'!U14=onetotwentyfivepercent,0.4,IF(OR('[1]Multi-Field'!U14=twentysixtofiftypercent,'[1]Multi-Field'!U14=greaterthanfiftypercent),0,""))),"")</f>
        <v/>
      </c>
      <c r="GH16" s="4" t="str">
        <f>IF(OR('[1]Multi-Field'!Q14=[1]Lists!$FZ$53,'[1]Multi-Field'!Q14=[1]Lists!$FZ$55), 50,IF('[1]Multi-Field'!Q14=[1]Lists!$FZ$54,225,IF('[1]Multi-Field'!Q14=[1]Lists!$FZ$56,75,"")))</f>
        <v/>
      </c>
      <c r="GI16" s="4" t="e">
        <f>#VALUE!</f>
        <v>#VALUE!</v>
      </c>
      <c r="GJ16" s="4" t="e">
        <f>#VALUE!</f>
        <v>#VALUE!</v>
      </c>
      <c r="GK16" s="4" t="str">
        <f>IF('[1]Multi-Field'!Q14=[1]Lists!$FZ$95,'[1]Multi-Field'!BS14*0.66,"")</f>
        <v/>
      </c>
      <c r="GM16" s="4" t="str">
        <f>IF(OR('[1]Multi-Field'!Q14=[1]Lists!$FZ$26,'[1]Multi-Field'!Q14=[1]Lists!$FZ$84),20,"")</f>
        <v/>
      </c>
      <c r="GN16" s="4" t="str">
        <f>IF(OR('[1]Multi-Field'!Q14=[1]Lists!$FZ$88,'[1]Multi-Field'!Q14=[1]Lists!$FZ$57),0,"")</f>
        <v/>
      </c>
      <c r="GO16" s="4" t="str">
        <f>IF(OR('[1]Multi-Field'!Q14=[1]Lists!$FZ$69,'[1]Multi-Field'!Q14=[1]Lists!$FZ$71,'[1]Multi-Field'!Q14=[1]Lists!$FZ$105),50,"")</f>
        <v/>
      </c>
      <c r="GP16" s="4" t="str">
        <f>IF(OR('[1]Multi-Field'!Q14=[1]Lists!$FZ$75,'[1]Multi-Field'!Q14=[1]Lists!$FZ$70),75,"")</f>
        <v/>
      </c>
      <c r="GQ16" s="4" t="str">
        <f>IF('[1]Multi-Field'!Q14=[1]Lists!$FZ$72,150,"")</f>
        <v/>
      </c>
      <c r="GR16" s="4" t="str">
        <f>IF(OR('[1]Multi-Field'!Q14=[1]Lists!$FZ$74,'[1]Multi-Field'!Q14=[1]Lists!$FZ$73),40,"")</f>
        <v/>
      </c>
      <c r="GS16" s="4" t="str">
        <f>IF('[1]Multi-Field'!Q14=[1]Lists!$FZ$99,80,"")</f>
        <v/>
      </c>
      <c r="GT16" s="4" t="str">
        <f>IF('[1]Multi-Field'!Q14=[1]Lists!$FZ$106,70,"")</f>
        <v/>
      </c>
      <c r="GU16" s="4" t="e">
        <f t="shared" si="4"/>
        <v>#VALUE!</v>
      </c>
    </row>
    <row r="17" spans="1:203" ht="13.5" customHeight="1">
      <c r="A17" s="7" t="s">
        <v>104</v>
      </c>
      <c r="B17" t="s">
        <v>741</v>
      </c>
      <c r="C17" s="7"/>
      <c r="D17" s="8">
        <v>70</v>
      </c>
      <c r="E17" s="8">
        <f t="shared" si="0"/>
        <v>70</v>
      </c>
      <c r="F17" s="8">
        <f t="shared" si="1"/>
        <v>70</v>
      </c>
      <c r="G17" s="8">
        <v>70</v>
      </c>
      <c r="H17" s="8">
        <v>75</v>
      </c>
      <c r="I17" s="8">
        <f t="shared" si="5"/>
        <v>75</v>
      </c>
      <c r="J17" s="8">
        <f t="shared" si="6"/>
        <v>75</v>
      </c>
      <c r="K17" s="8">
        <v>75</v>
      </c>
      <c r="L17" s="8">
        <v>110</v>
      </c>
      <c r="M17" s="8">
        <f t="shared" si="2"/>
        <v>112</v>
      </c>
      <c r="N17" s="8">
        <f t="shared" si="3"/>
        <v>113</v>
      </c>
      <c r="O17" s="8">
        <v>115</v>
      </c>
      <c r="Q17" s="83" t="s">
        <v>900</v>
      </c>
      <c r="R17" s="89">
        <f>IF(AND('Single Field'!F32="",'Single Field'!F33="x"),Lists!R11,0)</f>
        <v>0</v>
      </c>
      <c r="S17" s="89">
        <f>IF(AND('Single Field'!F32="",'Single Field'!F33="",'Single Field'!F34="x"),Lists!S11,0)</f>
        <v>0</v>
      </c>
      <c r="T17" s="89">
        <f>IF(AND('Single Field'!F32="",'Single Field'!F33="",'Single Field'!F34="",'Single Field'!F35="x"),Lists!T11,0)</f>
        <v>0</v>
      </c>
      <c r="U17" s="90">
        <f>SUM(R17:T17)</f>
        <v>0</v>
      </c>
      <c r="V17" s="383">
        <f>IF(OR('Multi-Field'!AI3=$U$4,'Multi-Field'!AI3=$U$5,'Multi-Field'!AI3=$U$6,'Multi-Field'!AI3=$U$7,'Multi-Field'!AI3=$U$8,'Multi-Field'!AI3=$U$9),(IF('Multi-Field'!AJ3=$V$2,100,IF('Multi-Field'!AJ3=$V$3,65,IF('Multi-Field'!AJ3=$V$4,53,IF('Multi-Field'!AJ3=$V$5,41,IF('Multi-Field'!AJ3=$V$6,23,IF('Multi-Field'!AJ3=$V$7,0,0))))))),0)</f>
        <v>0</v>
      </c>
      <c r="W17" s="383" t="str">
        <f>IF(AND(OR('Multi-Field'!AF3=$S$3,'Multi-Field'!AF3=S5,'Multi-Field'!AF3=$S$7),'Multi-Field'!AN3&lt;18,'Multi-Field'!AN3&gt;0),35,IF('Multi-Field'!AF3=$S$4,55,IF(AND('Multi-Field'!AF3=$S$6,'Multi-Field'!AN3&lt;18),30,IF(AND('Multi-Field'!AN3&gt;17,OR('Multi-Field'!AF3=$S$3,'Multi-Field'!AF3=$S$5,'Multi-Field'!AF3= $S$6,'Multi-Field'!AF3=$S$7)),25,"0"))))</f>
        <v>0</v>
      </c>
      <c r="X17" s="383">
        <f>IF(OR('Multi-Field'!BA3=$U$4,'Multi-Field'!BA3=$U$5,'Multi-Field'!BA3=$U$6,'Multi-Field'!BA3=U7,'Multi-Field'!BA3=$U$8,'Multi-Field'!BA3=$U$9),(IF('Multi-Field'!BB3=$V$2,100,IF('Multi-Field'!BB3=$V$3,65,IF('Multi-Field'!BB3=$V$4,53,IF('Multi-Field'!BB3=$V$5,41,IF('Multi-Field'!BB3=$V$6,23,IF('Multi-Field'!BB3=$V$7,0,0))))))),0)</f>
        <v>0</v>
      </c>
      <c r="Y17" s="383" t="str">
        <f>IF(AND(OR('Multi-Field'!AX3=$S$3,'Multi-Field'!AX3=$S$5,'Multi-Field'!AX3=$S$7),'Multi-Field'!BF3&lt;18),35,IF('Multi-Field'!AX3=$S$4,55,IF(AND('Multi-Field'!AX3=$S$6,'Multi-Field'!BF3&lt;18),30,IF(AND('Multi-Field'!BF3&gt;17,OR('Multi-Field'!AX3=$S$3,'Multi-Field'!AX3=$S$5,'Multi-Field'!AX3=$S$6,'Multi-Field'!AX3=$S$7)),25,"0"))))</f>
        <v>0</v>
      </c>
      <c r="Z17" s="383">
        <v>1</v>
      </c>
      <c r="AC17" t="s">
        <v>803</v>
      </c>
      <c r="AI17" s="384" t="str">
        <f>'[1]Multi-Field'!B13</f>
        <v>Skip #2</v>
      </c>
      <c r="AJ17" s="385" t="e">
        <f>#VALUE!</f>
        <v>#VALUE!</v>
      </c>
      <c r="AK17" s="385" t="e">
        <f>#VALUE!</f>
        <v>#VALUE!</v>
      </c>
      <c r="AL17" s="385" t="e">
        <f>IF(AK17="","",IF('[1]Multi-Field'!AU13=20,10,IF(AK17-30&lt;0,0,AK17-30)))</f>
        <v>#VALUE!</v>
      </c>
      <c r="AM17" s="385" t="e">
        <f>#VALUE!</f>
        <v>#VALUE!</v>
      </c>
      <c r="AN17" s="385" t="e">
        <f t="shared" si="7"/>
        <v>#VALUE!</v>
      </c>
      <c r="AO17" s="385" t="e">
        <f>#VALUE!</f>
        <v>#VALUE!</v>
      </c>
      <c r="AP17" s="385" t="e">
        <f>#VALUE!</f>
        <v>#VALUE!</v>
      </c>
      <c r="AQ17" s="385" t="e">
        <f>#VALUE!</f>
        <v>#VALUE!</v>
      </c>
      <c r="AR17" s="385" t="e">
        <f>#VALUE!</f>
        <v>#VALUE!</v>
      </c>
      <c r="AS17" s="385" t="e">
        <f>IF(AR17="","",IF('[1]Multi-Field'!AU13&gt;9,0,AR17-15))</f>
        <v>#VALUE!</v>
      </c>
      <c r="AT17" s="385" t="e">
        <f>#VALUE!</f>
        <v>#VALUE!</v>
      </c>
      <c r="AU17" s="385" t="e">
        <f>#VALUE!</f>
        <v>#VALUE!</v>
      </c>
      <c r="AV17" s="385" t="e">
        <f>IF(AU17="","",IF('[1]Multi-Field'!AU13=9&gt;9,0,AU17-35))</f>
        <v>#VALUE!</v>
      </c>
      <c r="AW17" s="385" t="e">
        <f>#VALUE!</f>
        <v>#VALUE!</v>
      </c>
      <c r="AX17" s="385" t="e">
        <f t="shared" si="8"/>
        <v>#VALUE!</v>
      </c>
      <c r="AY17" s="385">
        <f>IF('[1]Multi-Field'!AU13="","",IF('[1]Multi-Field'!AU13&lt;1,100,IF('[1]Multi-Field'!AU13=1,75,IF('[1]Multi-Field'!AU13=2,50,IF('[1]Multi-Field'!AU13=3,25,IF('[1]Multi-Field'!AU13&gt;3,0,""))))))</f>
        <v>0</v>
      </c>
      <c r="AZ17" s="385">
        <f t="shared" si="9"/>
        <v>0</v>
      </c>
      <c r="BA17" s="385" t="e">
        <f>#VALUE!</f>
        <v>#VALUE!</v>
      </c>
      <c r="BB17" s="385" t="e">
        <f>IF(BA17="","",IF(AND('[1]Multi-Field'!AU13&lt;40,'[1]Multi-Field'!AU13&gt;9),40,IF('[1]Multi-Field'!AU13&gt;39,0,BA17+5)))</f>
        <v>#VALUE!</v>
      </c>
      <c r="BC17" s="386">
        <f t="shared" si="10"/>
        <v>0</v>
      </c>
      <c r="BD17" s="282">
        <v>0.75</v>
      </c>
      <c r="BE17" s="282">
        <v>1.73</v>
      </c>
      <c r="BF17" s="411" t="s">
        <v>1185</v>
      </c>
      <c r="BG17" s="412">
        <v>3</v>
      </c>
      <c r="BH17" s="412">
        <v>4.5</v>
      </c>
      <c r="BI17" s="412">
        <v>5</v>
      </c>
      <c r="BJ17" s="409" t="e">
        <f>IF(AND('[1]Single Field'!#REF!=[1]Lists!BF17,'[1]Single Field'!#REF!="Drained"),"x",IF(AND('[1]Single Field'!#REF!=[1]Lists!BF17,'[1]Single Field'!#REF!="Undrained"),O,""))</f>
        <v>#REF!</v>
      </c>
      <c r="BK17" s="409" t="str">
        <f>IF(AND('[1]Multi-Field'!$E$3=[1]Lists!BF17,'[1]Multi-Field'!$F$3="Drained"),BI17,IF(AND('[1]Multi-Field'!$E$3=BF17,'[1]Multi-Field'!$F$3="undrained"),BH17,""))</f>
        <v/>
      </c>
      <c r="BL17" s="409" t="str">
        <f>IF(AND('[1]Multi-Field'!$E$4=BF17,'[1]Multi-Field'!$F$4="Drained"),BI17,IF(AND('[1]Multi-Field'!$E$4=BF17,'[1]Multi-Field'!$F$4="undrained"),BH17,""))</f>
        <v/>
      </c>
      <c r="BM17" s="409" t="str">
        <f>IF(AND('[1]Multi-Field'!$E$5=BF17,'[1]Multi-Field'!$F$5="Drained"),BI17,IF(AND('[1]Multi-Field'!$E$5=BF17,'[1]Multi-Field'!$F$5="undrained"),BH17,""))</f>
        <v/>
      </c>
      <c r="BN17" s="409" t="str">
        <f>IF(AND('[1]Multi-Field'!$E$6=BF17,'[1]Multi-Field'!$F$6="Drained"),BI17,IF(AND('[1]Multi-Field'!$E$6=BF17,'[1]Multi-Field'!$F$6="undrained"),BH17,""))</f>
        <v/>
      </c>
      <c r="BO17" s="409" t="str">
        <f>IF(AND('[1]Multi-Field'!$E$7=BF17,'[1]Multi-Field'!$F$7="Drained"),BI17,IF(AND('[1]Multi-Field'!$E$7=BF17,'[1]Multi-Field'!$F$7="undrained"),BH17,""))</f>
        <v/>
      </c>
      <c r="BP17" s="409" t="str">
        <f>IF(AND('[1]Multi-Field'!$E$8=BF17,'[1]Multi-Field'!$F$8="Drained"),BI17,IF(AND('[1]Multi-Field'!$E$8=BF17,'[1]Multi-Field'!$F$8="undrained"),BH17,""))</f>
        <v/>
      </c>
      <c r="BQ17" s="409" t="str">
        <f>IF(AND('[1]Multi-Field'!$E$9=BF17,'[1]Multi-Field'!$F$9="Drained"),BI17,IF(AND('[1]Multi-Field'!$E$9=BF17,'[1]Multi-Field'!$F$9="undrained"),BH17,""))</f>
        <v/>
      </c>
      <c r="BR17" s="409" t="str">
        <f>IF(AND('[1]Multi-Field'!$E$10=BF17,'[1]Multi-Field'!$F$10="Drained"),BI17,IF(AND('[1]Multi-Field'!$E$10=BF17,'[1]Multi-Field'!$F$10="undrained"),BH17,""))</f>
        <v/>
      </c>
      <c r="BS17" s="409" t="str">
        <f>IF(AND('[1]Multi-Field'!$E$11=BF17,'[1]Multi-Field'!$F$11="Drained"),BI17,IF(AND('[1]Multi-Field'!$E$11=BF17,'[1]Multi-Field'!$F$11="undrained"),BH17,""))</f>
        <v/>
      </c>
      <c r="BT17" s="409" t="str">
        <f>IF(AND('[1]Multi-Field'!$E$12=BF17,'[1]Multi-Field'!$F$12="Drained"),BI17,IF(AND('[1]Multi-Field'!$E$12=BF17,'[1]Multi-Field'!$F$12="undrained"),BH17,""))</f>
        <v/>
      </c>
      <c r="BU17" s="409" t="str">
        <f>IF(AND('[1]Multi-Field'!$E$13=BF17,'[1]Multi-Field'!$F$13="Drained"),BI17,IF(AND('[1]Multi-Field'!$E$3=BF17,'[1]Multi-Field'!$F$13="undrained"),BH17,""))</f>
        <v/>
      </c>
      <c r="BV17" s="409" t="str">
        <f>IF(AND('[1]Multi-Field'!$E$14=BF17,'[1]Multi-Field'!$F$14="Drained"),BI17,IF(AND('[1]Multi-Field'!$E$14=BF17,'[1]Multi-Field'!$F$14="undrained"),BH17,""))</f>
        <v/>
      </c>
      <c r="BW17" s="409" t="str">
        <f>IF(AND('[1]Multi-Field'!$E$15=BF17,'[1]Multi-Field'!$F$15="Drained"),BI17,IF(AND('[1]Multi-Field'!$E$15=BF17,'[1]Multi-Field'!$F$15="undrained"),BH17,""))</f>
        <v/>
      </c>
      <c r="BX17" s="409" t="str">
        <f>IF(AND('[1]Multi-Field'!$E$16=[1]Lists!BF17,'[1]Multi-Field'!$F$16="Drained"),BI17,IF(AND('[1]Multi-Field'!$E$16=[1]Lists!BF17,'[1]Multi-Field'!$F$16="undrained"),BH17,""))</f>
        <v/>
      </c>
      <c r="BY17" s="409" t="str">
        <f>IF(AND('[1]Multi-Field'!$E$17=[1]Lists!BF17,'[1]Multi-Field'!$F$17="Drained"),BI17,IF(AND('[1]Multi-Field'!$E$17=[1]Lists!BF17,'[1]Multi-Field'!$F$17="undrained"),BH17,""))</f>
        <v/>
      </c>
      <c r="BZ17" s="409">
        <f>IF(AND('[1]Multi-Field'!$E$18=[1]Lists!BF17,'[1]Multi-Field'!$F$18="Drained"),BI17,IF(AND('[1]Multi-Field'!$E$18=[1]Lists!BF17,'[1]Multi-Field'!$F$18="undrained"),BH17,""))</f>
        <v>4.5</v>
      </c>
      <c r="CA17" s="409" t="str">
        <f>IF(AND('[1]Multi-Field'!$E$19=[1]Lists!BF17,'[1]Multi-Field'!$F$19="Drained"),BI17,IF(AND('[1]Multi-Field'!$E$19=[1]Lists!BF17,'[1]Multi-Field'!$F$19="undrained"),BH17,""))</f>
        <v/>
      </c>
      <c r="CB17" s="409" t="str">
        <f>IF(AND('[1]Multi-Field'!$E$20=[1]Lists!BF17,'[1]Multi-Field'!$F$20="Drained"),BI17,IF(AND('[1]Multi-Field'!$E$20=[1]Lists!BF17,'[1]Multi-Field'!$F$20="undrained"),BH17,""))</f>
        <v/>
      </c>
      <c r="CC17" s="409" t="str">
        <f>IF(AND('[1]Multi-Field'!$E$21=[1]Lists!BF17,'[1]Multi-Field'!$F$21="Drained"),BI17,IF(AND('[1]Multi-Field'!$E$21=[1]Lists!BF17,'[1]Multi-Field'!$F$21="undrained"),BH17,""))</f>
        <v/>
      </c>
      <c r="CD17" s="409" t="str">
        <f>IF(AND('[1]Multi-Field'!$E$22=[1]Lists!BF17,'[1]Multi-Field'!$F$22="Drained"),BI17,IF(AND('[1]Multi-Field'!$E$22=[1]Lists!BF17,'[1]Multi-Field'!$F$22="undrained"),BH17,""))</f>
        <v/>
      </c>
      <c r="CE17" s="409" t="str">
        <f>IF(AND('[1]Multi-Field'!$E$23=[1]Lists!BF17,'[1]Multi-Field'!$F$23="Drained"),BI17,IF(AND('[1]Multi-Field'!$E$23=[1]Lists!BF17,'[1]Multi-Field'!$F$23="undrained"),BH17,""))</f>
        <v/>
      </c>
      <c r="CF17" s="409" t="str">
        <f>IF(AND('[1]Multi-Field'!$E$24=[1]Lists!BF17,'[1]Multi-Field'!$F$24="Drained"),BI17,IF(AND('[1]Multi-Field'!$E$24=[1]Lists!BF17,'[1]Multi-Field'!$F$24="undrained"),BH17,""))</f>
        <v/>
      </c>
      <c r="CG17" s="409" t="str">
        <f>IF(AND('[1]Multi-Field'!$E$25=[1]Lists!BF17,'[1]Multi-Field'!$F$25="Drained"),BI17,IF(AND('[1]Multi-Field'!$E$25=[1]Lists!BF17,'[1]Multi-Field'!$F$25="undrained"),BH17,""))</f>
        <v/>
      </c>
      <c r="CH17" s="409" t="str">
        <f>IF(AND('[1]Multi-Field'!$E$26=[1]Lists!BF17,'[1]Multi-Field'!$F$26="Drained"),BI17,IF(AND('[1]Multi-Field'!$E$26=[1]Lists!BF17,'[1]Multi-Field'!$F$26="undrained"),BH17,""))</f>
        <v/>
      </c>
      <c r="CI17" s="409" t="str">
        <f>IF(AND('[1]Multi-Field'!$E$27=[1]Lists!BF17,'[1]Multi-Field'!$F$27="Drained"),BI17,IF(AND('[1]Multi-Field'!$E$27=[1]Lists!BF17,'[1]Multi-Field'!$F$27="undrained"),BH17,""))</f>
        <v/>
      </c>
      <c r="CJ17" s="409" t="str">
        <f>IF(AND('[1]Multi-Field'!$E$28=[1]Lists!BF17,'[1]Multi-Field'!$F$28="Drained"),BI17,IF(AND('[1]Multi-Field'!$E$28=[1]Lists!BF17,'[1]Multi-Field'!$F$28="undrained"),BH17,""))</f>
        <v/>
      </c>
      <c r="CK17" s="409" t="str">
        <f>IF(AND('[1]Multi-Field'!$E$29=[1]Lists!BF17,'[1]Multi-Field'!$F$29="Drained"),BI17,IF(AND('[1]Multi-Field'!$E$29=[1]Lists!BF17,'[1]Multi-Field'!$F$29="undrained"),BH17,""))</f>
        <v/>
      </c>
      <c r="CL17" s="409" t="str">
        <f>IF(AND('[1]Multi-Field'!$E$30=[1]Lists!BF17,'[1]Multi-Field'!$F$30="Drained"),BI17,IF(AND('[1]Multi-Field'!$E$30=[1]Lists!BF17,'[1]Multi-Field'!$F$30="undrained"),BH17,""))</f>
        <v/>
      </c>
      <c r="CM17" s="409" t="str">
        <f>IF(AND('[1]Multi-Field'!$E$31=[1]Lists!BF17,'[1]Multi-Field'!$F$31="Drained"),BI17,IF(AND('[1]Multi-Field'!$E$31=[1]Lists!BF17,'[1]Multi-Field'!$F$31="undrained"),BH17,""))</f>
        <v/>
      </c>
      <c r="CN17" s="409" t="str">
        <f>IF(AND('[1]Multi-Field'!$E$32=[1]Lists!BF17,'[1]Multi-Field'!$F$32="Drained"),BI17,IF(AND('[1]Multi-Field'!$E$32=[1]Lists!BF17,'[1]Multi-Field'!$F$32="undrained"),BH17,""))</f>
        <v/>
      </c>
      <c r="CO17" s="409" t="str">
        <f>IF(AND('[1]Multi-Field'!$E$33=[1]Lists!BF17,'[1]Multi-Field'!$F$33="Drained"),BI17,IF(AND('[1]Multi-Field'!$E$33=[1]Lists!BF17,'[1]Multi-Field'!$F$33="undrained"),BH17,""))</f>
        <v/>
      </c>
      <c r="CP17" s="409" t="str">
        <f>IF(AND('[1]Multi-Field'!$E$34=[1]Lists!BF17,'[1]Multi-Field'!$F$34="Drained"),BI17,IF(AND('[1]Multi-Field'!$E$34=[1]Lists!BF17,'[1]Multi-Field'!$F$34="undrained"),BH17,""))</f>
        <v/>
      </c>
      <c r="CQ17" s="409" t="str">
        <f>IF(AND('[1]Multi-Field'!$E$35=[1]Lists!BF17,'[1]Multi-Field'!$F$35="Drained"),BI17,IF(AND('[1]Multi-Field'!$E$35=[1]Lists!BF17,'[1]Multi-Field'!$F$35="undrained"),BH17,""))</f>
        <v/>
      </c>
      <c r="CR17" s="409" t="str">
        <f>IF(AND('[1]Multi-Field'!$E$36=[1]Lists!BF17,'[1]Multi-Field'!$F$36="Drained"),BI17,IF(AND('[1]Multi-Field'!$E$36=[1]Lists!BF17,'[1]Multi-Field'!$F$36="undrained"),BH17,""))</f>
        <v/>
      </c>
      <c r="CS17" s="409" t="str">
        <f>IF(AND('[1]Multi-Field'!$E$37=[1]Lists!BF17,'[1]Multi-Field'!$F$37="Drained"),BI17,IF(AND('[1]Multi-Field'!$E$37=[1]Lists!BF17,'[1]Multi-Field'!$F$37="undrained"),BH17,""))</f>
        <v/>
      </c>
      <c r="CT17" s="409" t="str">
        <f>IF(AND('[1]Multi-Field'!$E$38=[1]Lists!BF17,'[1]Multi-Field'!$F$38="Drained"),BI17,IF(AND('[1]Multi-Field'!$E$38=[1]Lists!BF17,'[1]Multi-Field'!$F$38="undrained"),BH17,""))</f>
        <v/>
      </c>
      <c r="CU17" s="409" t="str">
        <f>IF(AND('[1]Multi-Field'!$E$39=[1]Lists!BF17,'[1]Multi-Field'!$F$39="Drained"),BI17,IF(AND('[1]Multi-Field'!$E$39=[1]Lists!BF17,'[1]Multi-Field'!$F$39="undrained"),BH17,""))</f>
        <v/>
      </c>
      <c r="CV17" s="409" t="str">
        <f>IF(AND('[1]Multi-Field'!$E$40=[1]Lists!BF17,'[1]Multi-Field'!$F$40="Drained"),BI17,IF(AND('[1]Multi-Field'!$E$40=[1]Lists!BF17,'[1]Multi-Field'!$F$40="undrained"),BH17,""))</f>
        <v/>
      </c>
      <c r="CW17" s="409" t="str">
        <f>IF(AND('[1]Multi-Field'!$E$41=[1]Lists!BF17,'[1]Multi-Field'!$F$40="Drained"),BI17,IF(AND('[1]Multi-Field'!$E$40=[1]Lists!BF17,'[1]Multi-Field'!$F$40="undrained"),BH17,""))</f>
        <v/>
      </c>
      <c r="CX17" s="409" t="str">
        <f>IF(AND('[1]Multi-Field'!$E$42=[1]Lists!BF17,'[1]Multi-Field'!$F$42="Drained"),BI17,IF(AND('[1]Multi-Field'!$E$42=[1]Lists!BF17,'[1]Multi-Field'!$F$42="undrained"),BH17,""))</f>
        <v/>
      </c>
      <c r="CY17" s="409" t="str">
        <f>IF(AND('[1]Multi-Field'!$E$43=[1]Lists!BF17,'[1]Multi-Field'!$F$43="Drained"),BI17,IF(AND('[1]Multi-Field'!$E$43=[1]Lists!BF17,'[1]Multi-Field'!$F$43="undrained"),BH17,""))</f>
        <v/>
      </c>
      <c r="CZ17" s="409" t="str">
        <f>IF(AND('[1]Multi-Field'!$E$44=[1]Lists!BF17,'[1]Multi-Field'!$F$44="Drained"),BI17,IF(AND('[1]Multi-Field'!$E$44=[1]Lists!BF17,'[1]Multi-Field'!$F$44="undrained"),BH17,""))</f>
        <v/>
      </c>
      <c r="DA17" s="409" t="str">
        <f>IF(AND('[1]Multi-Field'!$E$45=[1]Lists!BF17,'[1]Multi-Field'!$F$45="Drained"),BI17,IF(AND('[1]Multi-Field'!$E$45=[1]Lists!BF17,'[1]Multi-Field'!$F$45="undrained"),BH17,""))</f>
        <v/>
      </c>
      <c r="DB17" s="409" t="str">
        <f>IF(AND('[1]Multi-Field'!$E$46=[1]Lists!BF17,'[1]Multi-Field'!$F$46="Drained"),BI17,IF(AND('[1]Multi-Field'!$E$46=[1]Lists!BF17,'[1]Multi-Field'!$F$46="undrained"),BH17,""))</f>
        <v/>
      </c>
      <c r="DC17" s="409" t="str">
        <f>IF(AND('[1]Multi-Field'!$E$47=[1]Lists!BF17,'[1]Multi-Field'!$F$47="Drained"),BI17,IF(AND('[1]Multi-Field'!$E$47=[1]Lists!BF17,'[1]Multi-Field'!$F$47="undrained"),BH17,""))</f>
        <v/>
      </c>
      <c r="DD17" s="409" t="str">
        <f>IF(AND('[1]Multi-Field'!$E$48=[1]Lists!BF17,'[1]Multi-Field'!$F$48="Drained"),BI17,IF(AND('[1]Multi-Field'!$E$48=[1]Lists!BF17,'[1]Multi-Field'!$F$48="undrained"),BH17,""))</f>
        <v/>
      </c>
      <c r="DE17" s="409" t="str">
        <f>IF(AND('[1]Multi-Field'!$E$49=[1]Lists!BF17,'[1]Multi-Field'!$F$49="Drained"),BI17,IF(AND('[1]Multi-Field'!$E$49=[1]Lists!BF17,'[1]Multi-Field'!$F$9="undrained"),BH17,""))</f>
        <v/>
      </c>
      <c r="DF17" s="409" t="str">
        <f>IF(AND('[1]Multi-Field'!$E$50=[1]Lists!BF17,'[1]Multi-Field'!$F$50="Drained"),BI17,IF(AND('[1]Multi-Field'!$E$50=[1]Lists!BF17,'[1]Multi-Field'!$F$50="undrained"),BH17,""))</f>
        <v/>
      </c>
      <c r="DG17" s="409" t="str">
        <f>IF(AND('[1]Multi-Field'!$E$51=[1]Lists!BF17,'[1]Multi-Field'!$F$51="Drained"),BI17,IF(AND('[1]Multi-Field'!$E$51=[1]Lists!BF17,'[1]Multi-Field'!$F$51="undrained"),BH17,""))</f>
        <v/>
      </c>
      <c r="DH17" s="409" t="str">
        <f>IF(AND('[1]Multi-Field'!$E$52=[1]Lists!BF17,'[1]Multi-Field'!$F$52="Drained"),BI17,IF(AND('[1]Multi-Field'!$E$52=[1]Lists!BF17,'[1]Multi-Field'!$F$52="undrained"),BH17,""))</f>
        <v/>
      </c>
      <c r="DI17" s="409" t="str">
        <f>IF(AND('[1]Multi-Field'!$E$53=[1]Lists!BF17,'[1]Multi-Field'!$F$53="Drained"),BI17,IF(AND('[1]Multi-Field'!$E$53=[1]Lists!BF17,'[1]Multi-Field'!$F$53="undrained"),BH17,""))</f>
        <v/>
      </c>
      <c r="DJ17" s="409" t="str">
        <f>IF(AND('[1]Multi-Field'!$E$54=[1]Lists!BF17,'[1]Multi-Field'!$F$54="Drained"),BI17,IF(AND('[1]Multi-Field'!$E$54=[1]Lists!BF17,'[1]Multi-Field'!$F$54="undrained"),BH17,""))</f>
        <v/>
      </c>
      <c r="DK17" s="409" t="str">
        <f>IF(AND('[1]Multi-Field'!$E$55=[1]Lists!BF17,'[1]Multi-Field'!$F$55="Drained"),BI17,IF(AND('[1]Multi-Field'!$E$55=[1]Lists!BF17,'[1]Multi-Field'!$F$55="undrained"),BH17,""))</f>
        <v/>
      </c>
      <c r="DL17" s="409" t="str">
        <f>IF(AND('[1]Multi-Field'!$E$56=[1]Lists!BF17,'[1]Multi-Field'!$F$56="Drained"),BI17,IF(AND('[1]Multi-Field'!$E$56=[1]Lists!BF17,'[1]Multi-Field'!$F$56="undrained"),BH17,""))</f>
        <v/>
      </c>
      <c r="DM17" s="409" t="str">
        <f>IF(AND('[1]Multi-Field'!$E$57=[1]Lists!BF17,'[1]Multi-Field'!$F$57="Drained"),BI17,IF(AND('[1]Multi-Field'!$E$57=[1]Lists!BF17,'[1]Multi-Field'!$F$57="undrained"),BH17,""))</f>
        <v/>
      </c>
      <c r="DN17" s="409" t="str">
        <f>IF(AND('[1]Multi-Field'!$E$58=[1]Lists!BF17,'[1]Multi-Field'!$F$58="Drained"),BI17,IF(AND('[1]Multi-Field'!$E$58=[1]Lists!BF17,'[1]Multi-Field'!$F$58="undrained"),BH17,""))</f>
        <v/>
      </c>
      <c r="DO17" s="409" t="str">
        <f>IF(AND('[1]Multi-Field'!$E$59=[1]Lists!BF17,'[1]Multi-Field'!$F$59="Drained"),BI17,IF(AND('[1]Multi-Field'!$E$59=[1]Lists!BF17,'[1]Multi-Field'!$F$59="undrained"),BH17,""))</f>
        <v/>
      </c>
      <c r="DP17" s="409" t="str">
        <f>IF(AND('[1]Multi-Field'!$E$60=[1]Lists!BF17,'[1]Multi-Field'!$F$60="Drained"),BI17,IF(AND('[1]Multi-Field'!$E$60=[1]Lists!BF17,'[1]Multi-Field'!$F$60="undrained"),BH17,""))</f>
        <v/>
      </c>
      <c r="DQ17" s="409" t="str">
        <f>IF(AND('[1]Multi-Field'!$E$61=[1]Lists!BF17,'[1]Multi-Field'!$F$61="Drained"),BI17,IF(AND('[1]Multi-Field'!$E$61=[1]Lists!BF17,'[1]Multi-Field'!$F$61="undrained"),BH17,""))</f>
        <v/>
      </c>
      <c r="DR17" s="409" t="str">
        <f>IF(AND('[1]Multi-Field'!$E$62=[1]Lists!BF17,'[1]Multi-Field'!$F$62="Drained"),BI17,IF(AND('[1]Multi-Field'!$E$62=[1]Lists!BF17,'[1]Multi-Field'!$F$62="undrained"),BH17,""))</f>
        <v/>
      </c>
      <c r="DS17" s="409" t="str">
        <f>IF(AND('[1]Multi-Field'!$E$63=[1]Lists!BF17,'[1]Multi-Field'!$F$63="Drained"),BI17,IF(AND('[1]Multi-Field'!$E$63=[1]Lists!BF17,'[1]Multi-Field'!$F$63="undrained"),BH17,""))</f>
        <v/>
      </c>
      <c r="DT17" s="409" t="str">
        <f>IF(AND('[1]Multi-Field'!$E$64=[1]Lists!BF17,'[1]Multi-Field'!$F$64="Drained"),BI17,IF(AND('[1]Multi-Field'!$E$64=[1]Lists!BF17,'[1]Multi-Field'!$F$64="undrained"),BH17,""))</f>
        <v/>
      </c>
      <c r="DU17" s="409" t="str">
        <f>IF(AND('[1]Multi-Field'!$E$65=[1]Lists!BF17,'[1]Multi-Field'!$F$65="Drained"),BI17,IF(AND('[1]Multi-Field'!$E$65=[1]Lists!BF17,'[1]Multi-Field'!$F$65="undrained"),BH17,""))</f>
        <v/>
      </c>
      <c r="DV17" s="409" t="str">
        <f>IF(AND('[1]Multi-Field'!$E$66=[1]Lists!BF17,'[1]Multi-Field'!$F$66="Drained"),BI17,IF(AND('[1]Multi-Field'!$E$66=[1]Lists!BF17,'[1]Multi-Field'!$F$66="undrained"),BH17,""))</f>
        <v/>
      </c>
      <c r="DW17" s="409" t="str">
        <f>IF(AND('[1]Multi-Field'!$E$67=[1]Lists!BF17,'[1]Multi-Field'!$F$67="Drained"),BI17,IF(AND('[1]Multi-Field'!$E$67=[1]Lists!BF17,'[1]Multi-Field'!$F$67="undrained"),BH17,""))</f>
        <v/>
      </c>
      <c r="DX17" s="409" t="str">
        <f>IF(AND('[1]Multi-Field'!$E$68=[1]Lists!BF17,'[1]Multi-Field'!$F$68="Drained"),BI17,IF(AND('[1]Multi-Field'!$E$68=[1]Lists!BF17,'[1]Multi-Field'!$F$68="undrained"),BH17,""))</f>
        <v/>
      </c>
      <c r="DY17" s="409" t="str">
        <f>IF(AND('[1]Multi-Field'!$E$69=[1]Lists!BF17,'[1]Multi-Field'!$F$69="Drained"),BI17,IF(AND('[1]Multi-Field'!$E$69=[1]Lists!BF17,'[1]Multi-Field'!$F$69="undrained"),BH17,""))</f>
        <v/>
      </c>
      <c r="DZ17" s="409" t="str">
        <f>IF(AND('[1]Multi-Field'!$E$70=[1]Lists!BF17,'[1]Multi-Field'!$F$70="Drained"),BI17,IF(AND('[1]Multi-Field'!$E$70=[1]Lists!BF17,'[1]Multi-Field'!$F$70="undrained"),BH17,""))</f>
        <v/>
      </c>
      <c r="EA17" s="409" t="str">
        <f>IF(AND('[1]Multi-Field'!$E$71=[1]Lists!BF17,'[1]Multi-Field'!$F$71="Drained"),BI17,IF(AND('[1]Multi-Field'!$E$71=[1]Lists!BF17,'[1]Multi-Field'!$F$71="undrained"),BH17,""))</f>
        <v/>
      </c>
      <c r="EB17" s="409" t="str">
        <f>IF(AND('[1]Multi-Field'!$E$72=[1]Lists!BF17,'[1]Multi-Field'!$F$72="Drained"),BI17,IF(AND('[1]Multi-Field'!$E$72=[1]Lists!BF17,'[1]Multi-Field'!$F$72="undrained"),BH17,""))</f>
        <v/>
      </c>
      <c r="EC17" s="409" t="str">
        <f>IF(AND('[1]Multi-Field'!$E$73=[1]Lists!BF17,'[1]Multi-Field'!$F$73="Drained"),BI17,IF(AND('[1]Multi-Field'!$E$73=[1]Lists!BF17,'[1]Multi-Field'!$F$73="undrained"),BH17,""))</f>
        <v/>
      </c>
      <c r="ED17" s="409" t="str">
        <f>IF(AND('[1]Multi-Field'!$E$74=[1]Lists!BF17,'[1]Multi-Field'!$F$74="Drained"),BI17,IF(AND('[1]Multi-Field'!$E$74=[1]Lists!BF17,'[1]Multi-Field'!$F$74="undrained"),BH17,""))</f>
        <v/>
      </c>
      <c r="EE17" s="409" t="str">
        <f>IF(AND('[1]Multi-Field'!$E$75=[1]Lists!BF17,'[1]Multi-Field'!$F$75="Drained"),BI17,IF(AND('[1]Multi-Field'!$E$75=[1]Lists!BF17,'[1]Multi-Field'!$F$75="undrained"),BH17,""))</f>
        <v/>
      </c>
      <c r="EF17" s="409" t="str">
        <f>IF(AND('[1]Multi-Field'!$E$76=[1]Lists!BF17,'[1]Multi-Field'!$F$76="Drained"),BI17,IF(AND('[1]Multi-Field'!$E$76=[1]Lists!BF17,'[1]Multi-Field'!$F$6="undrained"),BH17,""))</f>
        <v/>
      </c>
      <c r="EG17" s="409" t="str">
        <f>IF(AND('[1]Multi-Field'!$E$77=[1]Lists!BF17,'[1]Multi-Field'!$F$77="Drained"),BI17,IF(AND('[1]Multi-Field'!$E$77=[1]Lists!BF17,'[1]Multi-Field'!$F$77="undrained"),BH17,""))</f>
        <v/>
      </c>
      <c r="EH17" s="409" t="str">
        <f>IF(AND('[1]Multi-Field'!$E$78=[1]Lists!BF17,'[1]Multi-Field'!$F$78="Drained"),BI17,IF(AND('[1]Multi-Field'!$E$78=[1]Lists!BF17,'[1]Multi-Field'!$F$78="undrained"),BH17,""))</f>
        <v/>
      </c>
      <c r="EI17" s="409" t="str">
        <f>IF(AND('[1]Multi-Field'!$E$79=[1]Lists!BF17,'[1]Multi-Field'!$F$79="Drained"),BI17,IF(AND('[1]Multi-Field'!$E$79=[1]Lists!BF17,'[1]Multi-Field'!$F$79="undrained"),BH17,""))</f>
        <v/>
      </c>
      <c r="EJ17" s="409" t="str">
        <f>IF(AND('[1]Multi-Field'!$E$80=[1]Lists!BF17,'[1]Multi-Field'!$F$80="Drained"),BI17,IF(AND('[1]Multi-Field'!$E$80=[1]Lists!BF17,'[1]Multi-Field'!$F$80="undrained"),BH17,""))</f>
        <v/>
      </c>
      <c r="EK17" s="409" t="str">
        <f>IF(AND('[1]Multi-Field'!$E$81=[1]Lists!BF17,'[1]Multi-Field'!$F$81="Drained"),BI17,IF(AND('[1]Multi-Field'!$E$81=[1]Lists!BF17,'[1]Multi-Field'!$F$81="undrained"),BH17,""))</f>
        <v/>
      </c>
      <c r="EL17" s="409" t="str">
        <f>IF(AND('[1]Multi-Field'!$E$82=[1]Lists!BF17,'[1]Multi-Field'!$F$82="Drained"),BI17,IF(AND('[1]Multi-Field'!$E$82=[1]Lists!BF17,'[1]Multi-Field'!$F$82="undrained"),BH17,""))</f>
        <v/>
      </c>
      <c r="EM17" s="409" t="str">
        <f>IF(AND('[1]Multi-Field'!$E$83=[1]Lists!BF17,'[1]Multi-Field'!$F$83="Drained"),BI17,IF(AND('[1]Multi-Field'!$E$83=[1]Lists!BF17,'[1]Multi-Field'!$F$83="undrained"),BH17,""))</f>
        <v/>
      </c>
      <c r="EN17" s="409" t="str">
        <f>IF(AND('[1]Multi-Field'!$E$84=[1]Lists!BF17,'[1]Multi-Field'!$F$84="Drained"),BI17,IF(AND('[1]Multi-Field'!$E$84=[1]Lists!BF17,'[1]Multi-Field'!$F$84="undrained"),BH17,""))</f>
        <v/>
      </c>
      <c r="EO17" s="409" t="str">
        <f>IF(AND('[1]Multi-Field'!$E$85=[1]Lists!BF17,'[1]Multi-Field'!$F$85="Drained"),BI17,IF(AND('[1]Multi-Field'!$E$85=[1]Lists!BF17,'[1]Multi-Field'!$F$85="undrained"),BH17,""))</f>
        <v/>
      </c>
      <c r="EP17" s="409" t="str">
        <f>IF(AND('[1]Multi-Field'!$E$86=[1]Lists!BF17,'[1]Multi-Field'!$F$86="Drained"),BI17,IF(AND('[1]Multi-Field'!$E$86=[1]Lists!BF17,'[1]Multi-Field'!$F$86="undrained"),BH17,""))</f>
        <v/>
      </c>
      <c r="EQ17" s="409" t="str">
        <f>IF(AND('[1]Multi-Field'!$E$87=[1]Lists!BF17,'[1]Multi-Field'!$F$87="Drained"),BI17,IF(AND('[1]Multi-Field'!$E$87=[1]Lists!BF17,'[1]Multi-Field'!$F$87="undrained"),BH17,""))</f>
        <v/>
      </c>
      <c r="ER17" s="409" t="str">
        <f>IF(AND('[1]Multi-Field'!$E$88=[1]Lists!BF17,'[1]Multi-Field'!$F$88="Drained"),BI17,IF(AND('[1]Multi-Field'!$E$88=[1]Lists!BF17,'[1]Multi-Field'!$F$88="undrained"),BH17,""))</f>
        <v/>
      </c>
      <c r="ES17" s="409" t="str">
        <f>IF(AND('[1]Multi-Field'!$E$89=[1]Lists!BF17,'[1]Multi-Field'!$F$89="Drained"),BI17,IF(AND('[1]Multi-Field'!$E$89=[1]Lists!BF17,'[1]Multi-Field'!$F$89="undrained"),BH17,""))</f>
        <v/>
      </c>
      <c r="ET17" s="409" t="str">
        <f>IF(AND('[1]Multi-Field'!$E$90=[1]Lists!BF17,'[1]Multi-Field'!$F$90="Drained"),BI17,IF(AND('[1]Multi-Field'!$E$90=[1]Lists!BF17,'[1]Multi-Field'!$F$90="undrained"),BH17,""))</f>
        <v/>
      </c>
      <c r="EU17" s="409" t="str">
        <f>IF(AND('[1]Multi-Field'!$E$91=[1]Lists!BF17,'[1]Multi-Field'!$F$91="Drained"),BI17,IF(AND('[1]Multi-Field'!$E$91=[1]Lists!BF17,'[1]Multi-Field'!$F$91="undrained"),BH17,""))</f>
        <v/>
      </c>
      <c r="EV17" s="409" t="str">
        <f>IF(AND('[1]Multi-Field'!$E$92=[1]Lists!BF17,'[1]Multi-Field'!$F$92="Drained"),BI17,IF(AND('[1]Multi-Field'!$E$92=[1]Lists!BF17,'[1]Multi-Field'!$F$92="undrained"),BH17,""))</f>
        <v/>
      </c>
      <c r="EW17" s="409" t="str">
        <f>IF(AND('[1]Multi-Field'!$E$93=[1]Lists!BF17,'[1]Multi-Field'!$F$93="Drained"),BI17,IF(AND('[1]Multi-Field'!$E$93=[1]Lists!BF17,'[1]Multi-Field'!$F$93="undrained"),BH17,""))</f>
        <v/>
      </c>
      <c r="EX17" s="409" t="str">
        <f>IF(AND('[1]Multi-Field'!$E$94=[1]Lists!BF17,'[1]Multi-Field'!$F$94="Drained"),BI17,IF(AND('[1]Multi-Field'!$E$94=[1]Lists!BF17,'[1]Multi-Field'!$F$94="undrained"),BH17,""))</f>
        <v/>
      </c>
      <c r="EY17" s="409" t="str">
        <f>IF(AND('[1]Multi-Field'!$E$95=[1]Lists!BF17,'[1]Multi-Field'!$F$95="Drained"),BI17,IF(AND('[1]Multi-Field'!$E$95=[1]Lists!BF17,'[1]Multi-Field'!$F$95="undrained"),BH17,""))</f>
        <v/>
      </c>
      <c r="EZ17" s="409" t="str">
        <f>IF(AND('[1]Multi-Field'!$E$96=[1]Lists!BF17,'[1]Multi-Field'!$F$96="Drained"),BI17,IF(AND('[1]Multi-Field'!$E$96=[1]Lists!BF17,'[1]Multi-Field'!$F$96="undrained"),BH17,""))</f>
        <v/>
      </c>
      <c r="FA17" s="409" t="str">
        <f>IF(AND('[1]Multi-Field'!$E$97=[1]Lists!BF17,'[1]Multi-Field'!$F$97="Drained"),BI17,IF(AND('[1]Multi-Field'!$E$97=[1]Lists!BF17,'[1]Multi-Field'!$F$97="undrained"),BH17,""))</f>
        <v/>
      </c>
      <c r="FB17" s="409" t="str">
        <f>IF(AND('[1]Multi-Field'!$E$98=[1]Lists!BF17,'[1]Multi-Field'!$F$98="Drained"),BI17,IF(AND('[1]Multi-Field'!$E$98=[1]Lists!BF17,'[1]Multi-Field'!$F$98="undrained"),BH17,""))</f>
        <v/>
      </c>
      <c r="FC17" s="409" t="str">
        <f>IF(AND('[1]Multi-Field'!$E$99=[1]Lists!BF17,'[1]Multi-Field'!$F$99="Drained"),BI17,IF(AND('[1]Multi-Field'!$E$99=[1]Lists!BF17,'[1]Multi-Field'!$F$99="undrained"),BH17,""))</f>
        <v/>
      </c>
      <c r="FD17" s="409" t="str">
        <f>IF(AND('[1]Multi-Field'!$E$100=[1]Lists!BF17,'[1]Multi-Field'!$F$100="Drained"),BI17,IF(AND('[1]Multi-Field'!$E$100=[1]Lists!BF17,'[1]Multi-Field'!$F$100="undrained"),BH17,""))</f>
        <v/>
      </c>
      <c r="FE17" s="409" t="str">
        <f>IF(AND('[1]Multi-Field'!$E$101=[1]Lists!BF17,'[1]Multi-Field'!$F$101="Drained"),BI17,IF(AND('[1]Multi-Field'!$E$101=[1]Lists!BF17,'[1]Multi-Field'!$F$101="undrained"),BH17,""))</f>
        <v/>
      </c>
      <c r="FF17" s="409" t="str">
        <f>IF(AND('[1]Multi-Field'!$E$102=[1]Lists!BF17,'[1]Multi-Field'!$F$102="Drained"),BI17,IF(AND('[1]Multi-Field'!$E$102=[1]Lists!BF17,'[1]Multi-Field'!$F$102="undrained"),BH17,""))</f>
        <v/>
      </c>
      <c r="FG17" s="409" t="str">
        <f>IF(AND('[1]Multi-Field'!$E$103=[1]Lists!BF17,'[1]Multi-Field'!$F$103="Drained"),BI17,IF(AND('[1]Multi-Field'!$E$103=[1]Lists!BF17,'[1]Multi-Field'!$F$103="undrained"),BH17,""))</f>
        <v/>
      </c>
      <c r="FH17" s="409" t="str">
        <f>IF(AND('[1]Multi-Field'!$E$104=[1]Lists!BF17,'[1]Multi-Field'!$F$104="Drained"),BI17,IF(AND('[1]Multi-Field'!$E$104=[1]Lists!BF17,'[1]Multi-Field'!$F$104="undrained"),BH17,""))</f>
        <v/>
      </c>
      <c r="FI17" s="409" t="str">
        <f>IF(AND('[1]Multi-Field'!$E$105=[1]Lists!BF17,'[1]Multi-Field'!$F$105="Drained"),BI17,IF(AND('[1]Multi-Field'!$E$105=[1]Lists!BF17,'[1]Multi-Field'!$F$105="undrained"),BH17,""))</f>
        <v/>
      </c>
      <c r="FJ17" s="409" t="str">
        <f>IF(AND('[1]Multi-Field'!$E$106=[1]Lists!BF17,'[1]Multi-Field'!$F$106="Drained"),BI17,IF(AND('[1]Multi-Field'!$E$106=[1]Lists!BF17,'[1]Multi-Field'!$F$106="undrained"),BH17,""))</f>
        <v/>
      </c>
      <c r="FK17" s="409" t="str">
        <f>IF(AND('[1]Multi-Field'!$E$107=[1]Lists!BF17,'[1]Multi-Field'!$F$107="Drained"),BI17,IF(AND('[1]Multi-Field'!$E$107=[1]Lists!BF17,'[1]Multi-Field'!$F$107="undrained"),BH17,""))</f>
        <v/>
      </c>
      <c r="FL17" s="409" t="str">
        <f>IF(AND('[1]Multi-Field'!$E$108=[1]Lists!BF17,'[1]Multi-Field'!$F$108="Drained"),BI17,IF(AND('[1]Multi-Field'!$E$108=[1]Lists!BF17,'[1]Multi-Field'!$F$108="undrained"),BH17,""))</f>
        <v/>
      </c>
      <c r="FM17" s="409" t="str">
        <f>IF(AND('[1]Multi-Field'!$E$109=[1]Lists!BF17,'[1]Multi-Field'!$F$109="Drained"),BI17,IF(AND('[1]Multi-Field'!$E$109=[1]Lists!BF17,'[1]Multi-Field'!$F$109="undrained"),BH17,""))</f>
        <v/>
      </c>
      <c r="FN17" s="409" t="str">
        <f>IF(AND('[1]Multi-Field'!$E$110=[1]Lists!BF17,'[1]Multi-Field'!$F$110="Drained"),BI17,IF(AND('[1]Multi-Field'!$E$110=[1]Lists!BF17,'[1]Multi-Field'!$F$110="undrained"),BH17,""))</f>
        <v/>
      </c>
      <c r="FO17" s="409" t="str">
        <f>IF(AND('[1]Multi-Field'!$E$111=[1]Lists!BF17,'[1]Multi-Field'!$F$111="Drained"),BI17,IF(AND('[1]Multi-Field'!$E$111=[1]Lists!BF17,'[1]Multi-Field'!$F$111="undrained"),BH17,""))</f>
        <v/>
      </c>
      <c r="FP17" s="409" t="str">
        <f>IF(AND('[1]Multi-Field'!$E$112=[1]Lists!BF17,'[1]Multi-Field'!$F$112="Drained"),BI17,IF(AND('[1]Multi-Field'!$E$112=[1]Lists!BF17,'[1]Multi-Field'!$F$112="undrained"),BH17,""))</f>
        <v/>
      </c>
      <c r="FQ17" s="409" t="str">
        <f>IF(AND('[1]Multi-Field'!$E$113=[1]Lists!BF17,'[1]Multi-Field'!$F$113="Drained"),BI17,IF(AND('[1]Multi-Field'!$E$113=[1]Lists!BF17,'[1]Multi-Field'!$F$113="undrained"),BH17,""))</f>
        <v/>
      </c>
      <c r="FR17" s="409" t="str">
        <f>IF(AND('[1]Multi-Field'!$E$114=[1]Lists!BF17,'[1]Multi-Field'!$F$114="Drained"),BI17,IF(AND('[1]Multi-Field'!$E$114=[1]Lists!BF17,'[1]Multi-Field'!$F$114="undrained"),BH17,""))</f>
        <v/>
      </c>
      <c r="FS17" s="409" t="str">
        <f>IF(AND('[1]Multi-Field'!$E$115=[1]Lists!BF17,'[1]Multi-Field'!$F$115="Drained"),BI17,IF(AND('[1]Multi-Field'!$E$115=[1]Lists!BF17,'[1]Multi-Field'!$F$115="undrained"),BH17,""))</f>
        <v/>
      </c>
      <c r="FT17" s="409" t="str">
        <f>IF(AND('[1]Multi-Field'!$E$116=[1]Lists!BF17,'[1]Multi-Field'!$F$116="Drained"),BI17,IF(AND('[1]Multi-Field'!$E$116=[1]Lists!BF17,'[1]Multi-Field'!$F$116="undrained"),BH17,""))</f>
        <v/>
      </c>
      <c r="FU17" s="409" t="str">
        <f>IF(AND('[1]Multi-Field'!$E$117=[1]Lists!BF17,'[1]Multi-Field'!$F$117="Drained"),BI17,IF(AND('[1]Multi-Field'!$E$117=[1]Lists!BF17,'[1]Multi-Field'!$F$117="undrained"),BH17,""))</f>
        <v/>
      </c>
      <c r="FV17" s="409" t="str">
        <f>IF(AND('[1]Multi-Field'!$E$118=[1]Lists!BF17,'[1]Multi-Field'!$F$118="Drained"),BI17,IF(AND('[1]Multi-Field'!$E$118=[1]Lists!BF17,'[1]Multi-Field'!$F$118="undrained"),BH17,""))</f>
        <v/>
      </c>
      <c r="FW17" s="409" t="str">
        <f>IF(AND('[1]Multi-Field'!$E$119=[1]Lists!BF17,'[1]Multi-Field'!$F$119="Drained"),BI17,IF(AND('[1]Multi-Field'!$E$119=[1]Lists!BF17,'[1]Multi-Field'!$F$119="undrained"),BH17,""))</f>
        <v/>
      </c>
      <c r="FX17" s="409" t="str">
        <f>IF(AND('[1]Multi-Field'!$E$120=[1]Lists!BF17,'[1]Multi-Field'!$F$120="Drained"),BI17,IF(AND('[1]Multi-Field'!$E$120=[1]Lists!BF17,'[1]Multi-Field'!$F$120="undrained"),BH17,""))</f>
        <v/>
      </c>
      <c r="FZ17" t="s">
        <v>802</v>
      </c>
      <c r="GC17" s="4" t="str">
        <f>'[1]Multi-Field'!B15</f>
        <v>Pasture #1</v>
      </c>
      <c r="GD17" s="73" t="str">
        <f>IF(OR('[1]Multi-Field'!Q15=$FZ$43,'[1]Multi-Field'!Q15=$FZ$44),'[1]Multi-Field'!BS15,"")</f>
        <v/>
      </c>
      <c r="GE17" s="4" t="str">
        <f>IF(AND(OR('[1]Multi-Field'!Q15=$FZ$86,'[1]Multi-Field'!Q15=$FZ$94,'[1]Multi-Field'!Q15=$FZ$87,'[1]Multi-Field'!Q15=[1]Lists!$FZ$93,'[1]Multi-Field'!Q15=$FZ$59),'[1]Multi-Field'!BS15&gt;50),'[1]Multi-Field'!BS15*0.8,IF(AND(OR('[1]Multi-Field'!Q15=$FZ$86,'[1]Multi-Field'!Q15=$FZ$94,'[1]Multi-Field'!Q15=$FZ$87,'[1]Multi-Field'!Q15=[1]Lists!$FZ$93,'[1]Multi-Field'!Q15=[1]Lists!$FZ$59),'[1]Multi-Field'!BS15&lt;50),'[1]Multi-Field'!BS15,""))</f>
        <v/>
      </c>
      <c r="GF17" s="4" t="str">
        <f>IF(OR('[1]Multi-Field'!Q15=[1]Lists!$FZ$7,'[1]Multi-Field'!Q15=[1]Lists!$FZ$5,'[1]Multi-Field'!Q15=[1]Lists!$FZ$24,'[1]Multi-Field'!Q15=[1]Lists!$FZ$10,'[1]Multi-Field'!Q15=[1]Lists!$FZ$8, '[1]Multi-Field'!Q15=[1]Lists!$FZ$25, '[1]Multi-Field'!Q15=[1]Lists!$FZ$23, '[1]Multi-Field'!Q15= [1]Lists!$FZ$47, '[1]Multi-Field'!Q15=[1]Lists!$FZ$49, '[1]Multi-Field'!Q15=[1]Lists!$FZ$48,'[1]Multi-Field'!Q15=[1]Lists!$FZ$3, '[1]Multi-Field'!Q15=[1]Lists!$FZ$14,'[1]Multi-Field'!Q15=[1]Lists!$FZ$36, '[1]Multi-Field'!Q15=[1]Lists!$FZ$41,'[1]Multi-Field'!Q15=[1]Lists!$FZ$42),0,"")</f>
        <v/>
      </c>
      <c r="GG17" s="4" t="str">
        <f>IF(OR('[1]Multi-Field'!Q15=[1]Lists!$FZ$6,'[1]Multi-Field'!Q15=[1]Lists!$FZ$4, '[1]Multi-Field'!Q44=[1]Lists!$FZ$11, '[1]Multi-Field'!Q15=[1]Lists!$FZ$1),100*IF('[1]Multi-Field'!U15=onepercent,0.75,IF('[1]Multi-Field'!U15=onetotwentyfivepercent,0.4,IF(OR('[1]Multi-Field'!U15=twentysixtofiftypercent,'[1]Multi-Field'!U15=greaterthanfiftypercent),0,""))),"")</f>
        <v/>
      </c>
      <c r="GH17" s="4" t="str">
        <f>IF(OR('[1]Multi-Field'!Q15=[1]Lists!$FZ$53,'[1]Multi-Field'!Q15=[1]Lists!$FZ$55), 50,IF('[1]Multi-Field'!Q15=[1]Lists!$FZ$54,225,IF('[1]Multi-Field'!Q15=[1]Lists!$FZ$56,75,"")))</f>
        <v/>
      </c>
      <c r="GI17" s="4" t="e">
        <f>#VALUE!</f>
        <v>#VALUE!</v>
      </c>
      <c r="GJ17" s="4" t="e">
        <f>#VALUE!</f>
        <v>#VALUE!</v>
      </c>
      <c r="GK17" s="4" t="str">
        <f>IF('[1]Multi-Field'!Q15=[1]Lists!$FZ$95,'[1]Multi-Field'!BS15*0.66,"")</f>
        <v/>
      </c>
      <c r="GM17" s="4" t="str">
        <f>IF(OR('[1]Multi-Field'!Q15=[1]Lists!$FZ$26,'[1]Multi-Field'!Q15=[1]Lists!$FZ$84),20,"")</f>
        <v/>
      </c>
      <c r="GN17" s="4" t="str">
        <f>IF(OR('[1]Multi-Field'!Q15=[1]Lists!$FZ$88,'[1]Multi-Field'!Q15=[1]Lists!$FZ$57),0,"")</f>
        <v/>
      </c>
      <c r="GO17" s="4" t="str">
        <f>IF(OR('[1]Multi-Field'!Q15=[1]Lists!$FZ$69,'[1]Multi-Field'!Q15=[1]Lists!$FZ$71,'[1]Multi-Field'!Q15=[1]Lists!$FZ$105),50,"")</f>
        <v/>
      </c>
      <c r="GP17" s="4" t="str">
        <f>IF(OR('[1]Multi-Field'!Q15=[1]Lists!$FZ$75,'[1]Multi-Field'!Q15=[1]Lists!$FZ$70),75,"")</f>
        <v/>
      </c>
      <c r="GQ17" s="4" t="str">
        <f>IF('[1]Multi-Field'!Q15=[1]Lists!$FZ$72,150,"")</f>
        <v/>
      </c>
      <c r="GR17" s="4" t="str">
        <f>IF(OR('[1]Multi-Field'!Q15=[1]Lists!$FZ$74,'[1]Multi-Field'!Q15=[1]Lists!$FZ$73),40,"")</f>
        <v/>
      </c>
      <c r="GS17" s="4" t="str">
        <f>IF('[1]Multi-Field'!Q15=[1]Lists!$FZ$99,80,"")</f>
        <v/>
      </c>
      <c r="GT17" s="4" t="str">
        <f>IF('[1]Multi-Field'!Q15=[1]Lists!$FZ$106,70,"")</f>
        <v/>
      </c>
      <c r="GU17" s="4" t="e">
        <f t="shared" si="4"/>
        <v>#VALUE!</v>
      </c>
    </row>
    <row r="18" spans="1:203" ht="13.5" customHeight="1">
      <c r="A18" s="7" t="s">
        <v>105</v>
      </c>
      <c r="B18" t="s">
        <v>742</v>
      </c>
      <c r="C18" s="7"/>
      <c r="D18" s="8">
        <v>65</v>
      </c>
      <c r="E18" s="8">
        <f t="shared" si="0"/>
        <v>67</v>
      </c>
      <c r="F18" s="8">
        <f t="shared" si="1"/>
        <v>68</v>
      </c>
      <c r="G18" s="8">
        <v>70</v>
      </c>
      <c r="H18" s="8">
        <v>50</v>
      </c>
      <c r="I18" s="8">
        <f t="shared" si="5"/>
        <v>53</v>
      </c>
      <c r="J18" s="8">
        <f t="shared" si="6"/>
        <v>57</v>
      </c>
      <c r="K18" s="8">
        <v>60</v>
      </c>
      <c r="L18" s="8">
        <v>100</v>
      </c>
      <c r="M18" s="8">
        <f t="shared" si="2"/>
        <v>105</v>
      </c>
      <c r="N18" s="8">
        <f t="shared" si="3"/>
        <v>110</v>
      </c>
      <c r="O18" s="8">
        <v>115</v>
      </c>
      <c r="Q18" s="84" t="s">
        <v>894</v>
      </c>
      <c r="R18" s="89">
        <f>IF(AND('Single Field'!F32="",'Single Field'!F33="x"),Lists!R12,0)</f>
        <v>0</v>
      </c>
      <c r="S18" s="89">
        <f>IF(AND('Single Field'!F32="",'Single Field'!F33="",'Single Field'!F34="x"),Lists!S12,0)</f>
        <v>0</v>
      </c>
      <c r="T18" s="89">
        <f>IF(AND('Single Field'!F32="",'Single Field'!F33="",'Single Field'!F34="",'Single Field'!F35="x"),Lists!T12,0)</f>
        <v>0</v>
      </c>
      <c r="U18" s="90">
        <f>SUM(R18:T18)</f>
        <v>0</v>
      </c>
      <c r="V18" s="383">
        <f>IF(OR('Multi-Field'!AI4=$U$4,'Multi-Field'!AI4=$U$5,'Multi-Field'!AI4=$U$6,'Multi-Field'!AI4=$U$7,'Multi-Field'!AI4=$U$8,'Multi-Field'!AI4=$U$9),(IF('Multi-Field'!AJ4=$V$2,100,IF('Multi-Field'!AJ4=$V$3,65,IF('Multi-Field'!AJ4=$V$4,53,IF('Multi-Field'!AJ4=$V$5,41,IF('Multi-Field'!AJ4=$V$6,23,IF('Multi-Field'!AJ4=$V$7,0,0))))))),0)</f>
        <v>0</v>
      </c>
      <c r="W18" s="383" t="str">
        <f>IF(AND(OR('Multi-Field'!AF4=$S$3,'Multi-Field'!AF4=S6,'Multi-Field'!AF4=$S$7),'Multi-Field'!AN4&lt;18,'Multi-Field'!AN4&gt;0),35,IF('Multi-Field'!AF4=$S$4,55,IF(AND('Multi-Field'!AF4=$S$6,'Multi-Field'!AN4&lt;18),30,IF(AND('Multi-Field'!AN4&gt;17,OR('Multi-Field'!AF4=$S$3,'Multi-Field'!AF4=$S$5,'Multi-Field'!AF4= $S$6,'Multi-Field'!AF4=$S$7)),25,"0"))))</f>
        <v>0</v>
      </c>
      <c r="X18" s="383">
        <f>IF(OR('Multi-Field'!BA4=$U$4,'Multi-Field'!BA4=$U$5,'Multi-Field'!BA4=$U$6,'Multi-Field'!BA4=U8,'Multi-Field'!BA4=$U$8,'Multi-Field'!BA4=$U$9),(IF('Multi-Field'!BB4=$V$2,100,IF('Multi-Field'!BB4=$V$3,65,IF('Multi-Field'!BB4=$V$4,53,IF('Multi-Field'!BB4=$V$5,41,IF('Multi-Field'!BB4=$V$6,23,IF('Multi-Field'!BB4=$V$7,0,0))))))),0)</f>
        <v>0</v>
      </c>
      <c r="Y18" s="383" t="str">
        <f>IF(AND(OR('Multi-Field'!AX4=$S$3,'Multi-Field'!AX4=$S$5,'Multi-Field'!AX4=$S$7),'Multi-Field'!BF4&lt;18),35,IF('Multi-Field'!AX4=$S$4,55,IF(AND('Multi-Field'!AX4=$S$6,'Multi-Field'!BF4&lt;18),30,IF(AND('Multi-Field'!BF4&gt;17,OR('Multi-Field'!AX4=$S$3,'Multi-Field'!AX4=$S$5,'Multi-Field'!AX4=$S$6,'Multi-Field'!AX4=$S$7)),25,"0"))))</f>
        <v>0</v>
      </c>
      <c r="Z18" s="383">
        <v>2</v>
      </c>
      <c r="AC18" t="s">
        <v>804</v>
      </c>
      <c r="AI18" s="384" t="str">
        <f>'[1]Multi-Field'!B14</f>
        <v>Skip #3</v>
      </c>
      <c r="AJ18" s="385" t="e">
        <f>#VALUE!</f>
        <v>#VALUE!</v>
      </c>
      <c r="AK18" s="385" t="e">
        <f>#VALUE!</f>
        <v>#VALUE!</v>
      </c>
      <c r="AL18" s="385" t="e">
        <f>IF(AK18="","",IF('[1]Multi-Field'!AU14=20,10,IF(AK18-30&lt;0,0,AK18-30)))</f>
        <v>#VALUE!</v>
      </c>
      <c r="AM18" s="385" t="e">
        <f>#VALUE!</f>
        <v>#VALUE!</v>
      </c>
      <c r="AN18" s="385" t="e">
        <f t="shared" si="7"/>
        <v>#VALUE!</v>
      </c>
      <c r="AO18" s="385" t="e">
        <f>#VALUE!</f>
        <v>#VALUE!</v>
      </c>
      <c r="AP18" s="385" t="e">
        <f>#VALUE!</f>
        <v>#VALUE!</v>
      </c>
      <c r="AQ18" s="385" t="e">
        <f>#VALUE!</f>
        <v>#VALUE!</v>
      </c>
      <c r="AR18" s="385" t="e">
        <f>#VALUE!</f>
        <v>#VALUE!</v>
      </c>
      <c r="AS18" s="385" t="e">
        <f>IF(AR18="","",IF('[1]Multi-Field'!AU14&gt;9,0,AR18-15))</f>
        <v>#VALUE!</v>
      </c>
      <c r="AT18" s="385" t="e">
        <f>#VALUE!</f>
        <v>#VALUE!</v>
      </c>
      <c r="AU18" s="385" t="e">
        <f>#VALUE!</f>
        <v>#VALUE!</v>
      </c>
      <c r="AV18" s="385" t="e">
        <f>IF(AU18="","",IF('[1]Multi-Field'!AU14=9&gt;9,0,AU18-35))</f>
        <v>#VALUE!</v>
      </c>
      <c r="AW18" s="385" t="e">
        <f>#VALUE!</f>
        <v>#VALUE!</v>
      </c>
      <c r="AX18" s="385" t="e">
        <f t="shared" si="8"/>
        <v>#VALUE!</v>
      </c>
      <c r="AY18" s="385">
        <f>IF('[1]Multi-Field'!AU14="","",IF('[1]Multi-Field'!AU14&lt;1,100,IF('[1]Multi-Field'!AU14=1,75,IF('[1]Multi-Field'!AU14=2,50,IF('[1]Multi-Field'!AU14=3,25,IF('[1]Multi-Field'!AU14&gt;3,0,""))))))</f>
        <v>0</v>
      </c>
      <c r="AZ18" s="385">
        <f t="shared" si="9"/>
        <v>0</v>
      </c>
      <c r="BA18" s="385" t="e">
        <f>#VALUE!</f>
        <v>#VALUE!</v>
      </c>
      <c r="BB18" s="385" t="e">
        <f>IF(BA18="","",IF(AND('[1]Multi-Field'!AU14&lt;40,'[1]Multi-Field'!AU14&gt;9),40,IF('[1]Multi-Field'!AU14&gt;39,0,BA18+5)))</f>
        <v>#VALUE!</v>
      </c>
      <c r="BC18" s="386" t="e">
        <f t="shared" si="10"/>
        <v>#VALUE!</v>
      </c>
      <c r="BD18" s="282">
        <v>0.75</v>
      </c>
      <c r="BE18" s="282">
        <v>1.73</v>
      </c>
      <c r="BF18" s="411" t="s">
        <v>1186</v>
      </c>
      <c r="BG18" s="412">
        <v>5</v>
      </c>
      <c r="BH18" s="412">
        <v>4.5</v>
      </c>
      <c r="BI18" s="412">
        <v>5</v>
      </c>
      <c r="BJ18" s="409" t="e">
        <f>IF(AND('[1]Single Field'!#REF!=[1]Lists!BF18,'[1]Single Field'!#REF!="Drained"),"x",IF(AND('[1]Single Field'!#REF!=[1]Lists!BF18,'[1]Single Field'!#REF!="Undrained"),O,""))</f>
        <v>#REF!</v>
      </c>
      <c r="BK18" s="409" t="str">
        <f>IF(AND('[1]Multi-Field'!$E$3=[1]Lists!BF18,'[1]Multi-Field'!$F$3="Drained"),BI18,IF(AND('[1]Multi-Field'!$E$3=BF18,'[1]Multi-Field'!$F$3="undrained"),BH18,""))</f>
        <v/>
      </c>
      <c r="BL18" s="409" t="str">
        <f>IF(AND('[1]Multi-Field'!$E$4=BF18,'[1]Multi-Field'!$F$4="Drained"),BI18,IF(AND('[1]Multi-Field'!$E$4=BF18,'[1]Multi-Field'!$F$4="undrained"),BH18,""))</f>
        <v/>
      </c>
      <c r="BM18" s="409" t="str">
        <f>IF(AND('[1]Multi-Field'!$E$5=BF18,'[1]Multi-Field'!$F$5="Drained"),BI18,IF(AND('[1]Multi-Field'!$E$5=BF18,'[1]Multi-Field'!$F$5="undrained"),BH18,""))</f>
        <v/>
      </c>
      <c r="BN18" s="409" t="str">
        <f>IF(AND('[1]Multi-Field'!$E$6=BF18,'[1]Multi-Field'!$F$6="Drained"),BI18,IF(AND('[1]Multi-Field'!$E$6=BF18,'[1]Multi-Field'!$F$6="undrained"),BH18,""))</f>
        <v/>
      </c>
      <c r="BO18" s="409" t="str">
        <f>IF(AND('[1]Multi-Field'!$E$7=BF18,'[1]Multi-Field'!$F$7="Drained"),BI18,IF(AND('[1]Multi-Field'!$E$7=BF18,'[1]Multi-Field'!$F$7="undrained"),BH18,""))</f>
        <v/>
      </c>
      <c r="BP18" s="409" t="str">
        <f>IF(AND('[1]Multi-Field'!$E$8=BF18,'[1]Multi-Field'!$F$8="Drained"),BI18,IF(AND('[1]Multi-Field'!$E$8=BF18,'[1]Multi-Field'!$F$8="undrained"),BH18,""))</f>
        <v/>
      </c>
      <c r="BQ18" s="409" t="str">
        <f>IF(AND('[1]Multi-Field'!$E$9=BF18,'[1]Multi-Field'!$F$9="Drained"),BI18,IF(AND('[1]Multi-Field'!$E$9=BF18,'[1]Multi-Field'!$F$9="undrained"),BH18,""))</f>
        <v/>
      </c>
      <c r="BR18" s="409" t="str">
        <f>IF(AND('[1]Multi-Field'!$E$10=BF18,'[1]Multi-Field'!$F$10="Drained"),BI18,IF(AND('[1]Multi-Field'!$E$10=BF18,'[1]Multi-Field'!$F$10="undrained"),BH18,""))</f>
        <v/>
      </c>
      <c r="BS18" s="409" t="str">
        <f>IF(AND('[1]Multi-Field'!$E$11=BF18,'[1]Multi-Field'!$F$11="Drained"),BI18,IF(AND('[1]Multi-Field'!$E$11=BF18,'[1]Multi-Field'!$F$11="undrained"),BH18,""))</f>
        <v/>
      </c>
      <c r="BT18" s="409" t="str">
        <f>IF(AND('[1]Multi-Field'!$E$12=BF18,'[1]Multi-Field'!$F$12="Drained"),BI18,IF(AND('[1]Multi-Field'!$E$12=BF18,'[1]Multi-Field'!$F$12="undrained"),BH18,""))</f>
        <v/>
      </c>
      <c r="BU18" s="409" t="str">
        <f>IF(AND('[1]Multi-Field'!$E$13=BF18,'[1]Multi-Field'!$F$13="Drained"),BI18,IF(AND('[1]Multi-Field'!$E$3=BF18,'[1]Multi-Field'!$F$13="undrained"),BH18,""))</f>
        <v/>
      </c>
      <c r="BV18" s="409" t="str">
        <f>IF(AND('[1]Multi-Field'!$E$14=BF18,'[1]Multi-Field'!$F$14="Drained"),BI18,IF(AND('[1]Multi-Field'!$E$14=BF18,'[1]Multi-Field'!$F$14="undrained"),BH18,""))</f>
        <v/>
      </c>
      <c r="BW18" s="409" t="str">
        <f>IF(AND('[1]Multi-Field'!$E$15=BF18,'[1]Multi-Field'!$F$15="Drained"),BI18,IF(AND('[1]Multi-Field'!$E$15=BF18,'[1]Multi-Field'!$F$15="undrained"),BH18,""))</f>
        <v/>
      </c>
      <c r="BX18" s="409" t="str">
        <f>IF(AND('[1]Multi-Field'!$E$16=[1]Lists!BF18,'[1]Multi-Field'!$F$16="Drained"),BI18,IF(AND('[1]Multi-Field'!$E$16=[1]Lists!BF18,'[1]Multi-Field'!$F$16="undrained"),BH18,""))</f>
        <v/>
      </c>
      <c r="BY18" s="409" t="str">
        <f>IF(AND('[1]Multi-Field'!$E$17=[1]Lists!BF18,'[1]Multi-Field'!$F$17="Drained"),BI18,IF(AND('[1]Multi-Field'!$E$17=[1]Lists!BF18,'[1]Multi-Field'!$F$17="undrained"),BH18,""))</f>
        <v/>
      </c>
      <c r="BZ18" s="409" t="str">
        <f>IF(AND('[1]Multi-Field'!$E$18=[1]Lists!BF18,'[1]Multi-Field'!$F$18="Drained"),BI18,IF(AND('[1]Multi-Field'!$E$18=[1]Lists!BF18,'[1]Multi-Field'!$F$18="undrained"),BH18,""))</f>
        <v/>
      </c>
      <c r="CA18" s="409">
        <f>IF(AND('[1]Multi-Field'!$E$19=[1]Lists!BF18,'[1]Multi-Field'!$F$19="Drained"),BI18,IF(AND('[1]Multi-Field'!$E$19=[1]Lists!BF18,'[1]Multi-Field'!$F$19="undrained"),BH18,""))</f>
        <v>5</v>
      </c>
      <c r="CB18" s="409" t="str">
        <f>IF(AND('[1]Multi-Field'!$E$20=[1]Lists!BF18,'[1]Multi-Field'!$F$20="Drained"),BI18,IF(AND('[1]Multi-Field'!$E$20=[1]Lists!BF18,'[1]Multi-Field'!$F$20="undrained"),BH18,""))</f>
        <v/>
      </c>
      <c r="CC18" s="409" t="str">
        <f>IF(AND('[1]Multi-Field'!$E$21=[1]Lists!BF18,'[1]Multi-Field'!$F$21="Drained"),BI18,IF(AND('[1]Multi-Field'!$E$21=[1]Lists!BF18,'[1]Multi-Field'!$F$21="undrained"),BH18,""))</f>
        <v/>
      </c>
      <c r="CD18" s="409" t="str">
        <f>IF(AND('[1]Multi-Field'!$E$22=[1]Lists!BF18,'[1]Multi-Field'!$F$22="Drained"),BI18,IF(AND('[1]Multi-Field'!$E$22=[1]Lists!BF18,'[1]Multi-Field'!$F$22="undrained"),BH18,""))</f>
        <v/>
      </c>
      <c r="CE18" s="409" t="str">
        <f>IF(AND('[1]Multi-Field'!$E$23=[1]Lists!BF18,'[1]Multi-Field'!$F$23="Drained"),BI18,IF(AND('[1]Multi-Field'!$E$23=[1]Lists!BF18,'[1]Multi-Field'!$F$23="undrained"),BH18,""))</f>
        <v/>
      </c>
      <c r="CF18" s="409" t="str">
        <f>IF(AND('[1]Multi-Field'!$E$24=[1]Lists!BF18,'[1]Multi-Field'!$F$24="Drained"),BI18,IF(AND('[1]Multi-Field'!$E$24=[1]Lists!BF18,'[1]Multi-Field'!$F$24="undrained"),BH18,""))</f>
        <v/>
      </c>
      <c r="CG18" s="409" t="str">
        <f>IF(AND('[1]Multi-Field'!$E$25=[1]Lists!BF18,'[1]Multi-Field'!$F$25="Drained"),BI18,IF(AND('[1]Multi-Field'!$E$25=[1]Lists!BF18,'[1]Multi-Field'!$F$25="undrained"),BH18,""))</f>
        <v/>
      </c>
      <c r="CH18" s="409" t="str">
        <f>IF(AND('[1]Multi-Field'!$E$26=[1]Lists!BF18,'[1]Multi-Field'!$F$26="Drained"),BI18,IF(AND('[1]Multi-Field'!$E$26=[1]Lists!BF18,'[1]Multi-Field'!$F$26="undrained"),BH18,""))</f>
        <v/>
      </c>
      <c r="CI18" s="409" t="str">
        <f>IF(AND('[1]Multi-Field'!$E$27=[1]Lists!BF18,'[1]Multi-Field'!$F$27="Drained"),BI18,IF(AND('[1]Multi-Field'!$E$27=[1]Lists!BF18,'[1]Multi-Field'!$F$27="undrained"),BH18,""))</f>
        <v/>
      </c>
      <c r="CJ18" s="409" t="str">
        <f>IF(AND('[1]Multi-Field'!$E$28=[1]Lists!BF18,'[1]Multi-Field'!$F$28="Drained"),BI18,IF(AND('[1]Multi-Field'!$E$28=[1]Lists!BF18,'[1]Multi-Field'!$F$28="undrained"),BH18,""))</f>
        <v/>
      </c>
      <c r="CK18" s="409" t="str">
        <f>IF(AND('[1]Multi-Field'!$E$29=[1]Lists!BF18,'[1]Multi-Field'!$F$29="Drained"),BI18,IF(AND('[1]Multi-Field'!$E$29=[1]Lists!BF18,'[1]Multi-Field'!$F$29="undrained"),BH18,""))</f>
        <v/>
      </c>
      <c r="CL18" s="409" t="str">
        <f>IF(AND('[1]Multi-Field'!$E$30=[1]Lists!BF18,'[1]Multi-Field'!$F$30="Drained"),BI18,IF(AND('[1]Multi-Field'!$E$30=[1]Lists!BF18,'[1]Multi-Field'!$F$30="undrained"),BH18,""))</f>
        <v/>
      </c>
      <c r="CM18" s="409" t="str">
        <f>IF(AND('[1]Multi-Field'!$E$31=[1]Lists!BF18,'[1]Multi-Field'!$F$31="Drained"),BI18,IF(AND('[1]Multi-Field'!$E$31=[1]Lists!BF18,'[1]Multi-Field'!$F$31="undrained"),BH18,""))</f>
        <v/>
      </c>
      <c r="CN18" s="409" t="str">
        <f>IF(AND('[1]Multi-Field'!$E$32=[1]Lists!BF18,'[1]Multi-Field'!$F$32="Drained"),BI18,IF(AND('[1]Multi-Field'!$E$32=[1]Lists!BF18,'[1]Multi-Field'!$F$32="undrained"),BH18,""))</f>
        <v/>
      </c>
      <c r="CO18" s="409" t="str">
        <f>IF(AND('[1]Multi-Field'!$E$33=[1]Lists!BF18,'[1]Multi-Field'!$F$33="Drained"),BI18,IF(AND('[1]Multi-Field'!$E$33=[1]Lists!BF18,'[1]Multi-Field'!$F$33="undrained"),BH18,""))</f>
        <v/>
      </c>
      <c r="CP18" s="409" t="str">
        <f>IF(AND('[1]Multi-Field'!$E$34=[1]Lists!BF18,'[1]Multi-Field'!$F$34="Drained"),BI18,IF(AND('[1]Multi-Field'!$E$34=[1]Lists!BF18,'[1]Multi-Field'!$F$34="undrained"),BH18,""))</f>
        <v/>
      </c>
      <c r="CQ18" s="409" t="str">
        <f>IF(AND('[1]Multi-Field'!$E$35=[1]Lists!BF18,'[1]Multi-Field'!$F$35="Drained"),BI18,IF(AND('[1]Multi-Field'!$E$35=[1]Lists!BF18,'[1]Multi-Field'!$F$35="undrained"),BH18,""))</f>
        <v/>
      </c>
      <c r="CR18" s="409" t="str">
        <f>IF(AND('[1]Multi-Field'!$E$36=[1]Lists!BF18,'[1]Multi-Field'!$F$36="Drained"),BI18,IF(AND('[1]Multi-Field'!$E$36=[1]Lists!BF18,'[1]Multi-Field'!$F$36="undrained"),BH18,""))</f>
        <v/>
      </c>
      <c r="CS18" s="409" t="str">
        <f>IF(AND('[1]Multi-Field'!$E$37=[1]Lists!BF18,'[1]Multi-Field'!$F$37="Drained"),BI18,IF(AND('[1]Multi-Field'!$E$37=[1]Lists!BF18,'[1]Multi-Field'!$F$37="undrained"),BH18,""))</f>
        <v/>
      </c>
      <c r="CT18" s="409" t="str">
        <f>IF(AND('[1]Multi-Field'!$E$38=[1]Lists!BF18,'[1]Multi-Field'!$F$38="Drained"),BI18,IF(AND('[1]Multi-Field'!$E$38=[1]Lists!BF18,'[1]Multi-Field'!$F$38="undrained"),BH18,""))</f>
        <v/>
      </c>
      <c r="CU18" s="409" t="str">
        <f>IF(AND('[1]Multi-Field'!$E$39=[1]Lists!BF18,'[1]Multi-Field'!$F$39="Drained"),BI18,IF(AND('[1]Multi-Field'!$E$39=[1]Lists!BF18,'[1]Multi-Field'!$F$39="undrained"),BH18,""))</f>
        <v/>
      </c>
      <c r="CV18" s="409" t="str">
        <f>IF(AND('[1]Multi-Field'!$E$40=[1]Lists!BF18,'[1]Multi-Field'!$F$40="Drained"),BI18,IF(AND('[1]Multi-Field'!$E$40=[1]Lists!BF18,'[1]Multi-Field'!$F$40="undrained"),BH18,""))</f>
        <v/>
      </c>
      <c r="CW18" s="409" t="str">
        <f>IF(AND('[1]Multi-Field'!$E$41=[1]Lists!BF18,'[1]Multi-Field'!$F$40="Drained"),BI18,IF(AND('[1]Multi-Field'!$E$40=[1]Lists!BF18,'[1]Multi-Field'!$F$40="undrained"),BH18,""))</f>
        <v/>
      </c>
      <c r="CX18" s="409" t="str">
        <f>IF(AND('[1]Multi-Field'!$E$42=[1]Lists!BF18,'[1]Multi-Field'!$F$42="Drained"),BI18,IF(AND('[1]Multi-Field'!$E$42=[1]Lists!BF18,'[1]Multi-Field'!$F$42="undrained"),BH18,""))</f>
        <v/>
      </c>
      <c r="CY18" s="409" t="str">
        <f>IF(AND('[1]Multi-Field'!$E$43=[1]Lists!BF18,'[1]Multi-Field'!$F$43="Drained"),BI18,IF(AND('[1]Multi-Field'!$E$43=[1]Lists!BF18,'[1]Multi-Field'!$F$43="undrained"),BH18,""))</f>
        <v/>
      </c>
      <c r="CZ18" s="409" t="str">
        <f>IF(AND('[1]Multi-Field'!$E$44=[1]Lists!BF18,'[1]Multi-Field'!$F$44="Drained"),BI18,IF(AND('[1]Multi-Field'!$E$44=[1]Lists!BF18,'[1]Multi-Field'!$F$44="undrained"),BH18,""))</f>
        <v/>
      </c>
      <c r="DA18" s="409" t="str">
        <f>IF(AND('[1]Multi-Field'!$E$45=[1]Lists!BF18,'[1]Multi-Field'!$F$45="Drained"),BI18,IF(AND('[1]Multi-Field'!$E$45=[1]Lists!BF18,'[1]Multi-Field'!$F$45="undrained"),BH18,""))</f>
        <v/>
      </c>
      <c r="DB18" s="409" t="str">
        <f>IF(AND('[1]Multi-Field'!$E$46=[1]Lists!BF18,'[1]Multi-Field'!$F$46="Drained"),BI18,IF(AND('[1]Multi-Field'!$E$46=[1]Lists!BF18,'[1]Multi-Field'!$F$46="undrained"),BH18,""))</f>
        <v/>
      </c>
      <c r="DC18" s="409" t="str">
        <f>IF(AND('[1]Multi-Field'!$E$47=[1]Lists!BF18,'[1]Multi-Field'!$F$47="Drained"),BI18,IF(AND('[1]Multi-Field'!$E$47=[1]Lists!BF18,'[1]Multi-Field'!$F$47="undrained"),BH18,""))</f>
        <v/>
      </c>
      <c r="DD18" s="409" t="str">
        <f>IF(AND('[1]Multi-Field'!$E$48=[1]Lists!BF18,'[1]Multi-Field'!$F$48="Drained"),BI18,IF(AND('[1]Multi-Field'!$E$48=[1]Lists!BF18,'[1]Multi-Field'!$F$48="undrained"),BH18,""))</f>
        <v/>
      </c>
      <c r="DE18" s="409" t="str">
        <f>IF(AND('[1]Multi-Field'!$E$49=[1]Lists!BF18,'[1]Multi-Field'!$F$49="Drained"),BI18,IF(AND('[1]Multi-Field'!$E$49=[1]Lists!BF18,'[1]Multi-Field'!$F$9="undrained"),BH18,""))</f>
        <v/>
      </c>
      <c r="DF18" s="409" t="str">
        <f>IF(AND('[1]Multi-Field'!$E$50=[1]Lists!BF18,'[1]Multi-Field'!$F$50="Drained"),BI18,IF(AND('[1]Multi-Field'!$E$50=[1]Lists!BF18,'[1]Multi-Field'!$F$50="undrained"),BH18,""))</f>
        <v/>
      </c>
      <c r="DG18" s="409" t="str">
        <f>IF(AND('[1]Multi-Field'!$E$51=[1]Lists!BF18,'[1]Multi-Field'!$F$51="Drained"),BI18,IF(AND('[1]Multi-Field'!$E$51=[1]Lists!BF18,'[1]Multi-Field'!$F$51="undrained"),BH18,""))</f>
        <v/>
      </c>
      <c r="DH18" s="409" t="str">
        <f>IF(AND('[1]Multi-Field'!$E$52=[1]Lists!BF18,'[1]Multi-Field'!$F$52="Drained"),BI18,IF(AND('[1]Multi-Field'!$E$52=[1]Lists!BF18,'[1]Multi-Field'!$F$52="undrained"),BH18,""))</f>
        <v/>
      </c>
      <c r="DI18" s="409" t="str">
        <f>IF(AND('[1]Multi-Field'!$E$53=[1]Lists!BF18,'[1]Multi-Field'!$F$53="Drained"),BI18,IF(AND('[1]Multi-Field'!$E$53=[1]Lists!BF18,'[1]Multi-Field'!$F$53="undrained"),BH18,""))</f>
        <v/>
      </c>
      <c r="DJ18" s="409" t="str">
        <f>IF(AND('[1]Multi-Field'!$E$54=[1]Lists!BF18,'[1]Multi-Field'!$F$54="Drained"),BI18,IF(AND('[1]Multi-Field'!$E$54=[1]Lists!BF18,'[1]Multi-Field'!$F$54="undrained"),BH18,""))</f>
        <v/>
      </c>
      <c r="DK18" s="409" t="str">
        <f>IF(AND('[1]Multi-Field'!$E$55=[1]Lists!BF18,'[1]Multi-Field'!$F$55="Drained"),BI18,IF(AND('[1]Multi-Field'!$E$55=[1]Lists!BF18,'[1]Multi-Field'!$F$55="undrained"),BH18,""))</f>
        <v/>
      </c>
      <c r="DL18" s="409" t="str">
        <f>IF(AND('[1]Multi-Field'!$E$56=[1]Lists!BF18,'[1]Multi-Field'!$F$56="Drained"),BI18,IF(AND('[1]Multi-Field'!$E$56=[1]Lists!BF18,'[1]Multi-Field'!$F$56="undrained"),BH18,""))</f>
        <v/>
      </c>
      <c r="DM18" s="409" t="str">
        <f>IF(AND('[1]Multi-Field'!$E$57=[1]Lists!BF18,'[1]Multi-Field'!$F$57="Drained"),BI18,IF(AND('[1]Multi-Field'!$E$57=[1]Lists!BF18,'[1]Multi-Field'!$F$57="undrained"),BH18,""))</f>
        <v/>
      </c>
      <c r="DN18" s="409" t="str">
        <f>IF(AND('[1]Multi-Field'!$E$58=[1]Lists!BF18,'[1]Multi-Field'!$F$58="Drained"),BI18,IF(AND('[1]Multi-Field'!$E$58=[1]Lists!BF18,'[1]Multi-Field'!$F$58="undrained"),BH18,""))</f>
        <v/>
      </c>
      <c r="DO18" s="409" t="str">
        <f>IF(AND('[1]Multi-Field'!$E$59=[1]Lists!BF18,'[1]Multi-Field'!$F$59="Drained"),BI18,IF(AND('[1]Multi-Field'!$E$59=[1]Lists!BF18,'[1]Multi-Field'!$F$59="undrained"),BH18,""))</f>
        <v/>
      </c>
      <c r="DP18" s="409" t="str">
        <f>IF(AND('[1]Multi-Field'!$E$60=[1]Lists!BF18,'[1]Multi-Field'!$F$60="Drained"),BI18,IF(AND('[1]Multi-Field'!$E$60=[1]Lists!BF18,'[1]Multi-Field'!$F$60="undrained"),BH18,""))</f>
        <v/>
      </c>
      <c r="DQ18" s="409" t="str">
        <f>IF(AND('[1]Multi-Field'!$E$61=[1]Lists!BF18,'[1]Multi-Field'!$F$61="Drained"),BI18,IF(AND('[1]Multi-Field'!$E$61=[1]Lists!BF18,'[1]Multi-Field'!$F$61="undrained"),BH18,""))</f>
        <v/>
      </c>
      <c r="DR18" s="409" t="str">
        <f>IF(AND('[1]Multi-Field'!$E$62=[1]Lists!BF18,'[1]Multi-Field'!$F$62="Drained"),BI18,IF(AND('[1]Multi-Field'!$E$62=[1]Lists!BF18,'[1]Multi-Field'!$F$62="undrained"),BH18,""))</f>
        <v/>
      </c>
      <c r="DS18" s="409" t="str">
        <f>IF(AND('[1]Multi-Field'!$E$63=[1]Lists!BF18,'[1]Multi-Field'!$F$63="Drained"),BI18,IF(AND('[1]Multi-Field'!$E$63=[1]Lists!BF18,'[1]Multi-Field'!$F$63="undrained"),BH18,""))</f>
        <v/>
      </c>
      <c r="DT18" s="409" t="str">
        <f>IF(AND('[1]Multi-Field'!$E$64=[1]Lists!BF18,'[1]Multi-Field'!$F$64="Drained"),BI18,IF(AND('[1]Multi-Field'!$E$64=[1]Lists!BF18,'[1]Multi-Field'!$F$64="undrained"),BH18,""))</f>
        <v/>
      </c>
      <c r="DU18" s="409" t="str">
        <f>IF(AND('[1]Multi-Field'!$E$65=[1]Lists!BF18,'[1]Multi-Field'!$F$65="Drained"),BI18,IF(AND('[1]Multi-Field'!$E$65=[1]Lists!BF18,'[1]Multi-Field'!$F$65="undrained"),BH18,""))</f>
        <v/>
      </c>
      <c r="DV18" s="409" t="str">
        <f>IF(AND('[1]Multi-Field'!$E$66=[1]Lists!BF18,'[1]Multi-Field'!$F$66="Drained"),BI18,IF(AND('[1]Multi-Field'!$E$66=[1]Lists!BF18,'[1]Multi-Field'!$F$66="undrained"),BH18,""))</f>
        <v/>
      </c>
      <c r="DW18" s="409" t="str">
        <f>IF(AND('[1]Multi-Field'!$E$67=[1]Lists!BF18,'[1]Multi-Field'!$F$67="Drained"),BI18,IF(AND('[1]Multi-Field'!$E$67=[1]Lists!BF18,'[1]Multi-Field'!$F$67="undrained"),BH18,""))</f>
        <v/>
      </c>
      <c r="DX18" s="409" t="str">
        <f>IF(AND('[1]Multi-Field'!$E$68=[1]Lists!BF18,'[1]Multi-Field'!$F$68="Drained"),BI18,IF(AND('[1]Multi-Field'!$E$68=[1]Lists!BF18,'[1]Multi-Field'!$F$68="undrained"),BH18,""))</f>
        <v/>
      </c>
      <c r="DY18" s="409" t="str">
        <f>IF(AND('[1]Multi-Field'!$E$69=[1]Lists!BF18,'[1]Multi-Field'!$F$69="Drained"),BI18,IF(AND('[1]Multi-Field'!$E$69=[1]Lists!BF18,'[1]Multi-Field'!$F$69="undrained"),BH18,""))</f>
        <v/>
      </c>
      <c r="DZ18" s="409" t="str">
        <f>IF(AND('[1]Multi-Field'!$E$70=[1]Lists!BF18,'[1]Multi-Field'!$F$70="Drained"),BI18,IF(AND('[1]Multi-Field'!$E$70=[1]Lists!BF18,'[1]Multi-Field'!$F$70="undrained"),BH18,""))</f>
        <v/>
      </c>
      <c r="EA18" s="409" t="str">
        <f>IF(AND('[1]Multi-Field'!$E$71=[1]Lists!BF18,'[1]Multi-Field'!$F$71="Drained"),BI18,IF(AND('[1]Multi-Field'!$E$71=[1]Lists!BF18,'[1]Multi-Field'!$F$71="undrained"),BH18,""))</f>
        <v/>
      </c>
      <c r="EB18" s="409" t="str">
        <f>IF(AND('[1]Multi-Field'!$E$72=[1]Lists!BF18,'[1]Multi-Field'!$F$72="Drained"),BI18,IF(AND('[1]Multi-Field'!$E$72=[1]Lists!BF18,'[1]Multi-Field'!$F$72="undrained"),BH18,""))</f>
        <v/>
      </c>
      <c r="EC18" s="409" t="str">
        <f>IF(AND('[1]Multi-Field'!$E$73=[1]Lists!BF18,'[1]Multi-Field'!$F$73="Drained"),BI18,IF(AND('[1]Multi-Field'!$E$73=[1]Lists!BF18,'[1]Multi-Field'!$F$73="undrained"),BH18,""))</f>
        <v/>
      </c>
      <c r="ED18" s="409" t="str">
        <f>IF(AND('[1]Multi-Field'!$E$74=[1]Lists!BF18,'[1]Multi-Field'!$F$74="Drained"),BI18,IF(AND('[1]Multi-Field'!$E$74=[1]Lists!BF18,'[1]Multi-Field'!$F$74="undrained"),BH18,""))</f>
        <v/>
      </c>
      <c r="EE18" s="409" t="str">
        <f>IF(AND('[1]Multi-Field'!$E$75=[1]Lists!BF18,'[1]Multi-Field'!$F$75="Drained"),BI18,IF(AND('[1]Multi-Field'!$E$75=[1]Lists!BF18,'[1]Multi-Field'!$F$75="undrained"),BH18,""))</f>
        <v/>
      </c>
      <c r="EF18" s="409" t="str">
        <f>IF(AND('[1]Multi-Field'!$E$76=[1]Lists!BF18,'[1]Multi-Field'!$F$76="Drained"),BI18,IF(AND('[1]Multi-Field'!$E$76=[1]Lists!BF18,'[1]Multi-Field'!$F$6="undrained"),BH18,""))</f>
        <v/>
      </c>
      <c r="EG18" s="409" t="str">
        <f>IF(AND('[1]Multi-Field'!$E$77=[1]Lists!BF18,'[1]Multi-Field'!$F$77="Drained"),BI18,IF(AND('[1]Multi-Field'!$E$77=[1]Lists!BF18,'[1]Multi-Field'!$F$77="undrained"),BH18,""))</f>
        <v/>
      </c>
      <c r="EH18" s="409" t="str">
        <f>IF(AND('[1]Multi-Field'!$E$78=[1]Lists!BF18,'[1]Multi-Field'!$F$78="Drained"),BI18,IF(AND('[1]Multi-Field'!$E$78=[1]Lists!BF18,'[1]Multi-Field'!$F$78="undrained"),BH18,""))</f>
        <v/>
      </c>
      <c r="EI18" s="409" t="str">
        <f>IF(AND('[1]Multi-Field'!$E$79=[1]Lists!BF18,'[1]Multi-Field'!$F$79="Drained"),BI18,IF(AND('[1]Multi-Field'!$E$79=[1]Lists!BF18,'[1]Multi-Field'!$F$79="undrained"),BH18,""))</f>
        <v/>
      </c>
      <c r="EJ18" s="409" t="str">
        <f>IF(AND('[1]Multi-Field'!$E$80=[1]Lists!BF18,'[1]Multi-Field'!$F$80="Drained"),BI18,IF(AND('[1]Multi-Field'!$E$80=[1]Lists!BF18,'[1]Multi-Field'!$F$80="undrained"),BH18,""))</f>
        <v/>
      </c>
      <c r="EK18" s="409" t="str">
        <f>IF(AND('[1]Multi-Field'!$E$81=[1]Lists!BF18,'[1]Multi-Field'!$F$81="Drained"),BI18,IF(AND('[1]Multi-Field'!$E$81=[1]Lists!BF18,'[1]Multi-Field'!$F$81="undrained"),BH18,""))</f>
        <v/>
      </c>
      <c r="EL18" s="409" t="str">
        <f>IF(AND('[1]Multi-Field'!$E$82=[1]Lists!BF18,'[1]Multi-Field'!$F$82="Drained"),BI18,IF(AND('[1]Multi-Field'!$E$82=[1]Lists!BF18,'[1]Multi-Field'!$F$82="undrained"),BH18,""))</f>
        <v/>
      </c>
      <c r="EM18" s="409" t="str">
        <f>IF(AND('[1]Multi-Field'!$E$83=[1]Lists!BF18,'[1]Multi-Field'!$F$83="Drained"),BI18,IF(AND('[1]Multi-Field'!$E$83=[1]Lists!BF18,'[1]Multi-Field'!$F$83="undrained"),BH18,""))</f>
        <v/>
      </c>
      <c r="EN18" s="409" t="str">
        <f>IF(AND('[1]Multi-Field'!$E$84=[1]Lists!BF18,'[1]Multi-Field'!$F$84="Drained"),BI18,IF(AND('[1]Multi-Field'!$E$84=[1]Lists!BF18,'[1]Multi-Field'!$F$84="undrained"),BH18,""))</f>
        <v/>
      </c>
      <c r="EO18" s="409" t="str">
        <f>IF(AND('[1]Multi-Field'!$E$85=[1]Lists!BF18,'[1]Multi-Field'!$F$85="Drained"),BI18,IF(AND('[1]Multi-Field'!$E$85=[1]Lists!BF18,'[1]Multi-Field'!$F$85="undrained"),BH18,""))</f>
        <v/>
      </c>
      <c r="EP18" s="409" t="str">
        <f>IF(AND('[1]Multi-Field'!$E$86=[1]Lists!BF18,'[1]Multi-Field'!$F$86="Drained"),BI18,IF(AND('[1]Multi-Field'!$E$86=[1]Lists!BF18,'[1]Multi-Field'!$F$86="undrained"),BH18,""))</f>
        <v/>
      </c>
      <c r="EQ18" s="409" t="str">
        <f>IF(AND('[1]Multi-Field'!$E$87=[1]Lists!BF18,'[1]Multi-Field'!$F$87="Drained"),BI18,IF(AND('[1]Multi-Field'!$E$87=[1]Lists!BF18,'[1]Multi-Field'!$F$87="undrained"),BH18,""))</f>
        <v/>
      </c>
      <c r="ER18" s="409" t="str">
        <f>IF(AND('[1]Multi-Field'!$E$88=[1]Lists!BF18,'[1]Multi-Field'!$F$88="Drained"),BI18,IF(AND('[1]Multi-Field'!$E$88=[1]Lists!BF18,'[1]Multi-Field'!$F$88="undrained"),BH18,""))</f>
        <v/>
      </c>
      <c r="ES18" s="409" t="str">
        <f>IF(AND('[1]Multi-Field'!$E$89=[1]Lists!BF18,'[1]Multi-Field'!$F$89="Drained"),BI18,IF(AND('[1]Multi-Field'!$E$89=[1]Lists!BF18,'[1]Multi-Field'!$F$89="undrained"),BH18,""))</f>
        <v/>
      </c>
      <c r="ET18" s="409" t="str">
        <f>IF(AND('[1]Multi-Field'!$E$90=[1]Lists!BF18,'[1]Multi-Field'!$F$90="Drained"),BI18,IF(AND('[1]Multi-Field'!$E$90=[1]Lists!BF18,'[1]Multi-Field'!$F$90="undrained"),BH18,""))</f>
        <v/>
      </c>
      <c r="EU18" s="409" t="str">
        <f>IF(AND('[1]Multi-Field'!$E$91=[1]Lists!BF18,'[1]Multi-Field'!$F$91="Drained"),BI18,IF(AND('[1]Multi-Field'!$E$91=[1]Lists!BF18,'[1]Multi-Field'!$F$91="undrained"),BH18,""))</f>
        <v/>
      </c>
      <c r="EV18" s="409" t="str">
        <f>IF(AND('[1]Multi-Field'!$E$92=[1]Lists!BF18,'[1]Multi-Field'!$F$92="Drained"),BI18,IF(AND('[1]Multi-Field'!$E$92=[1]Lists!BF18,'[1]Multi-Field'!$F$92="undrained"),BH18,""))</f>
        <v/>
      </c>
      <c r="EW18" s="409" t="str">
        <f>IF(AND('[1]Multi-Field'!$E$93=[1]Lists!BF18,'[1]Multi-Field'!$F$93="Drained"),BI18,IF(AND('[1]Multi-Field'!$E$93=[1]Lists!BF18,'[1]Multi-Field'!$F$93="undrained"),BH18,""))</f>
        <v/>
      </c>
      <c r="EX18" s="409" t="str">
        <f>IF(AND('[1]Multi-Field'!$E$94=[1]Lists!BF18,'[1]Multi-Field'!$F$94="Drained"),BI18,IF(AND('[1]Multi-Field'!$E$94=[1]Lists!BF18,'[1]Multi-Field'!$F$94="undrained"),BH18,""))</f>
        <v/>
      </c>
      <c r="EY18" s="409" t="str">
        <f>IF(AND('[1]Multi-Field'!$E$95=[1]Lists!BF18,'[1]Multi-Field'!$F$95="Drained"),BI18,IF(AND('[1]Multi-Field'!$E$95=[1]Lists!BF18,'[1]Multi-Field'!$F$95="undrained"),BH18,""))</f>
        <v/>
      </c>
      <c r="EZ18" s="409" t="str">
        <f>IF(AND('[1]Multi-Field'!$E$96=[1]Lists!BF18,'[1]Multi-Field'!$F$96="Drained"),BI18,IF(AND('[1]Multi-Field'!$E$96=[1]Lists!BF18,'[1]Multi-Field'!$F$96="undrained"),BH18,""))</f>
        <v/>
      </c>
      <c r="FA18" s="409" t="str">
        <f>IF(AND('[1]Multi-Field'!$E$97=[1]Lists!BF18,'[1]Multi-Field'!$F$97="Drained"),BI18,IF(AND('[1]Multi-Field'!$E$97=[1]Lists!BF18,'[1]Multi-Field'!$F$97="undrained"),BH18,""))</f>
        <v/>
      </c>
      <c r="FB18" s="409" t="str">
        <f>IF(AND('[1]Multi-Field'!$E$98=[1]Lists!BF18,'[1]Multi-Field'!$F$98="Drained"),BI18,IF(AND('[1]Multi-Field'!$E$98=[1]Lists!BF18,'[1]Multi-Field'!$F$98="undrained"),BH18,""))</f>
        <v/>
      </c>
      <c r="FC18" s="409" t="str">
        <f>IF(AND('[1]Multi-Field'!$E$99=[1]Lists!BF18,'[1]Multi-Field'!$F$99="Drained"),BI18,IF(AND('[1]Multi-Field'!$E$99=[1]Lists!BF18,'[1]Multi-Field'!$F$99="undrained"),BH18,""))</f>
        <v/>
      </c>
      <c r="FD18" s="409" t="str">
        <f>IF(AND('[1]Multi-Field'!$E$100=[1]Lists!BF18,'[1]Multi-Field'!$F$100="Drained"),BI18,IF(AND('[1]Multi-Field'!$E$100=[1]Lists!BF18,'[1]Multi-Field'!$F$100="undrained"),BH18,""))</f>
        <v/>
      </c>
      <c r="FE18" s="409" t="str">
        <f>IF(AND('[1]Multi-Field'!$E$101=[1]Lists!BF18,'[1]Multi-Field'!$F$101="Drained"),BI18,IF(AND('[1]Multi-Field'!$E$101=[1]Lists!BF18,'[1]Multi-Field'!$F$101="undrained"),BH18,""))</f>
        <v/>
      </c>
      <c r="FF18" s="409" t="str">
        <f>IF(AND('[1]Multi-Field'!$E$102=[1]Lists!BF18,'[1]Multi-Field'!$F$102="Drained"),BI18,IF(AND('[1]Multi-Field'!$E$102=[1]Lists!BF18,'[1]Multi-Field'!$F$102="undrained"),BH18,""))</f>
        <v/>
      </c>
      <c r="FG18" s="409" t="str">
        <f>IF(AND('[1]Multi-Field'!$E$103=[1]Lists!BF18,'[1]Multi-Field'!$F$103="Drained"),BI18,IF(AND('[1]Multi-Field'!$E$103=[1]Lists!BF18,'[1]Multi-Field'!$F$103="undrained"),BH18,""))</f>
        <v/>
      </c>
      <c r="FH18" s="409" t="str">
        <f>IF(AND('[1]Multi-Field'!$E$104=[1]Lists!BF18,'[1]Multi-Field'!$F$104="Drained"),BI18,IF(AND('[1]Multi-Field'!$E$104=[1]Lists!BF18,'[1]Multi-Field'!$F$104="undrained"),BH18,""))</f>
        <v/>
      </c>
      <c r="FI18" s="409" t="str">
        <f>IF(AND('[1]Multi-Field'!$E$105=[1]Lists!BF18,'[1]Multi-Field'!$F$105="Drained"),BI18,IF(AND('[1]Multi-Field'!$E$105=[1]Lists!BF18,'[1]Multi-Field'!$F$105="undrained"),BH18,""))</f>
        <v/>
      </c>
      <c r="FJ18" s="409" t="str">
        <f>IF(AND('[1]Multi-Field'!$E$106=[1]Lists!BF18,'[1]Multi-Field'!$F$106="Drained"),BI18,IF(AND('[1]Multi-Field'!$E$106=[1]Lists!BF18,'[1]Multi-Field'!$F$106="undrained"),BH18,""))</f>
        <v/>
      </c>
      <c r="FK18" s="409" t="str">
        <f>IF(AND('[1]Multi-Field'!$E$107=[1]Lists!BF18,'[1]Multi-Field'!$F$107="Drained"),BI18,IF(AND('[1]Multi-Field'!$E$107=[1]Lists!BF18,'[1]Multi-Field'!$F$107="undrained"),BH18,""))</f>
        <v/>
      </c>
      <c r="FL18" s="409" t="str">
        <f>IF(AND('[1]Multi-Field'!$E$108=[1]Lists!BF18,'[1]Multi-Field'!$F$108="Drained"),BI18,IF(AND('[1]Multi-Field'!$E$108=[1]Lists!BF18,'[1]Multi-Field'!$F$108="undrained"),BH18,""))</f>
        <v/>
      </c>
      <c r="FM18" s="409" t="str">
        <f>IF(AND('[1]Multi-Field'!$E$109=[1]Lists!BF18,'[1]Multi-Field'!$F$109="Drained"),BI18,IF(AND('[1]Multi-Field'!$E$109=[1]Lists!BF18,'[1]Multi-Field'!$F$109="undrained"),BH18,""))</f>
        <v/>
      </c>
      <c r="FN18" s="409" t="str">
        <f>IF(AND('[1]Multi-Field'!$E$110=[1]Lists!BF18,'[1]Multi-Field'!$F$110="Drained"),BI18,IF(AND('[1]Multi-Field'!$E$110=[1]Lists!BF18,'[1]Multi-Field'!$F$110="undrained"),BH18,""))</f>
        <v/>
      </c>
      <c r="FO18" s="409" t="str">
        <f>IF(AND('[1]Multi-Field'!$E$111=[1]Lists!BF18,'[1]Multi-Field'!$F$111="Drained"),BI18,IF(AND('[1]Multi-Field'!$E$111=[1]Lists!BF18,'[1]Multi-Field'!$F$111="undrained"),BH18,""))</f>
        <v/>
      </c>
      <c r="FP18" s="409" t="str">
        <f>IF(AND('[1]Multi-Field'!$E$112=[1]Lists!BF18,'[1]Multi-Field'!$F$112="Drained"),BI18,IF(AND('[1]Multi-Field'!$E$112=[1]Lists!BF18,'[1]Multi-Field'!$F$112="undrained"),BH18,""))</f>
        <v/>
      </c>
      <c r="FQ18" s="409" t="str">
        <f>IF(AND('[1]Multi-Field'!$E$113=[1]Lists!BF18,'[1]Multi-Field'!$F$113="Drained"),BI18,IF(AND('[1]Multi-Field'!$E$113=[1]Lists!BF18,'[1]Multi-Field'!$F$113="undrained"),BH18,""))</f>
        <v/>
      </c>
      <c r="FR18" s="409" t="str">
        <f>IF(AND('[1]Multi-Field'!$E$114=[1]Lists!BF18,'[1]Multi-Field'!$F$114="Drained"),BI18,IF(AND('[1]Multi-Field'!$E$114=[1]Lists!BF18,'[1]Multi-Field'!$F$114="undrained"),BH18,""))</f>
        <v/>
      </c>
      <c r="FS18" s="409" t="str">
        <f>IF(AND('[1]Multi-Field'!$E$115=[1]Lists!BF18,'[1]Multi-Field'!$F$115="Drained"),BI18,IF(AND('[1]Multi-Field'!$E$115=[1]Lists!BF18,'[1]Multi-Field'!$F$115="undrained"),BH18,""))</f>
        <v/>
      </c>
      <c r="FT18" s="409" t="str">
        <f>IF(AND('[1]Multi-Field'!$E$116=[1]Lists!BF18,'[1]Multi-Field'!$F$116="Drained"),BI18,IF(AND('[1]Multi-Field'!$E$116=[1]Lists!BF18,'[1]Multi-Field'!$F$116="undrained"),BH18,""))</f>
        <v/>
      </c>
      <c r="FU18" s="409" t="str">
        <f>IF(AND('[1]Multi-Field'!$E$117=[1]Lists!BF18,'[1]Multi-Field'!$F$117="Drained"),BI18,IF(AND('[1]Multi-Field'!$E$117=[1]Lists!BF18,'[1]Multi-Field'!$F$117="undrained"),BH18,""))</f>
        <v/>
      </c>
      <c r="FV18" s="409" t="str">
        <f>IF(AND('[1]Multi-Field'!$E$118=[1]Lists!BF18,'[1]Multi-Field'!$F$118="Drained"),BI18,IF(AND('[1]Multi-Field'!$E$118=[1]Lists!BF18,'[1]Multi-Field'!$F$118="undrained"),BH18,""))</f>
        <v/>
      </c>
      <c r="FW18" s="409" t="str">
        <f>IF(AND('[1]Multi-Field'!$E$119=[1]Lists!BF18,'[1]Multi-Field'!$F$119="Drained"),BI18,IF(AND('[1]Multi-Field'!$E$119=[1]Lists!BF18,'[1]Multi-Field'!$F$119="undrained"),BH18,""))</f>
        <v/>
      </c>
      <c r="FX18" s="409" t="str">
        <f>IF(AND('[1]Multi-Field'!$E$120=[1]Lists!BF18,'[1]Multi-Field'!$F$120="Drained"),BI18,IF(AND('[1]Multi-Field'!$E$120=[1]Lists!BF18,'[1]Multi-Field'!$F$120="undrained"),BH18,""))</f>
        <v/>
      </c>
      <c r="FZ18" t="s">
        <v>803</v>
      </c>
      <c r="GC18" s="4" t="str">
        <f>'[1]Multi-Field'!B16</f>
        <v>Pasture #2</v>
      </c>
      <c r="GD18" s="73" t="str">
        <f>IF(OR('[1]Multi-Field'!Q16=$FZ$43,'[1]Multi-Field'!Q16=$FZ$44),'[1]Multi-Field'!BS16,"")</f>
        <v/>
      </c>
      <c r="GE18" s="4" t="str">
        <f>IF(AND(OR('[1]Multi-Field'!Q16=$FZ$86,'[1]Multi-Field'!Q16=$FZ$94,'[1]Multi-Field'!Q16=$FZ$87,'[1]Multi-Field'!Q16=[1]Lists!$FZ$93,'[1]Multi-Field'!Q16=$FZ$59),'[1]Multi-Field'!BS16&gt;50),'[1]Multi-Field'!BS16*0.8,IF(AND(OR('[1]Multi-Field'!Q16=$FZ$86,'[1]Multi-Field'!Q16=$FZ$94,'[1]Multi-Field'!Q16=$FZ$87,'[1]Multi-Field'!Q16=[1]Lists!$FZ$93,'[1]Multi-Field'!Q16=[1]Lists!$FZ$59),'[1]Multi-Field'!BS16&lt;50),'[1]Multi-Field'!BS16,""))</f>
        <v/>
      </c>
      <c r="GF18" s="4" t="str">
        <f>IF(OR('[1]Multi-Field'!Q16=[1]Lists!$FZ$7,'[1]Multi-Field'!Q16=[1]Lists!$FZ$5,'[1]Multi-Field'!Q16=[1]Lists!$FZ$24,'[1]Multi-Field'!Q16=[1]Lists!$FZ$10,'[1]Multi-Field'!Q16=[1]Lists!$FZ$8, '[1]Multi-Field'!Q16=[1]Lists!$FZ$25, '[1]Multi-Field'!Q16=[1]Lists!$FZ$23, '[1]Multi-Field'!Q16= [1]Lists!$FZ$47, '[1]Multi-Field'!Q16=[1]Lists!$FZ$49, '[1]Multi-Field'!Q16=[1]Lists!$FZ$48,'[1]Multi-Field'!Q16=[1]Lists!$FZ$3, '[1]Multi-Field'!Q16=[1]Lists!$FZ$14,'[1]Multi-Field'!Q16=[1]Lists!$FZ$36, '[1]Multi-Field'!Q16=[1]Lists!$FZ$41,'[1]Multi-Field'!Q16=[1]Lists!$FZ$42),0,"")</f>
        <v/>
      </c>
      <c r="GG18" s="4" t="str">
        <f>IF(OR('[1]Multi-Field'!Q16=[1]Lists!$FZ$6,'[1]Multi-Field'!Q16=[1]Lists!$FZ$4, '[1]Multi-Field'!Q45=[1]Lists!$FZ$11, '[1]Multi-Field'!Q16=[1]Lists!$FZ$1),100*IF('[1]Multi-Field'!U16=onepercent,0.75,IF('[1]Multi-Field'!U16=onetotwentyfivepercent,0.4,IF(OR('[1]Multi-Field'!U16=twentysixtofiftypercent,'[1]Multi-Field'!U16=greaterthanfiftypercent),0,""))),"")</f>
        <v/>
      </c>
      <c r="GH18" s="4" t="str">
        <f>IF(OR('[1]Multi-Field'!Q16=[1]Lists!$FZ$53,'[1]Multi-Field'!Q16=[1]Lists!$FZ$55), 50,IF('[1]Multi-Field'!Q16=[1]Lists!$FZ$54,225,IF('[1]Multi-Field'!Q16=[1]Lists!$FZ$56,75,"")))</f>
        <v/>
      </c>
      <c r="GI18" s="4" t="e">
        <f>#VALUE!</f>
        <v>#VALUE!</v>
      </c>
      <c r="GJ18" s="4" t="e">
        <f>#VALUE!</f>
        <v>#VALUE!</v>
      </c>
      <c r="GK18" s="4" t="str">
        <f>IF('[1]Multi-Field'!Q16=[1]Lists!$FZ$95,'[1]Multi-Field'!BS16*0.66,"")</f>
        <v/>
      </c>
      <c r="GM18" s="4" t="str">
        <f>IF(OR('[1]Multi-Field'!Q16=[1]Lists!$FZ$26,'[1]Multi-Field'!Q16=[1]Lists!$FZ$84),20,"")</f>
        <v/>
      </c>
      <c r="GN18" s="4" t="str">
        <f>IF(OR('[1]Multi-Field'!Q16=[1]Lists!$FZ$88,'[1]Multi-Field'!Q16=[1]Lists!$FZ$57),0,"")</f>
        <v/>
      </c>
      <c r="GO18" s="4" t="str">
        <f>IF(OR('[1]Multi-Field'!Q16=[1]Lists!$FZ$69,'[1]Multi-Field'!Q16=[1]Lists!$FZ$71,'[1]Multi-Field'!Q16=[1]Lists!$FZ$105),50,"")</f>
        <v/>
      </c>
      <c r="GP18" s="4" t="str">
        <f>IF(OR('[1]Multi-Field'!Q16=[1]Lists!$FZ$75,'[1]Multi-Field'!Q16=[1]Lists!$FZ$70),75,"")</f>
        <v/>
      </c>
      <c r="GQ18" s="4" t="str">
        <f>IF('[1]Multi-Field'!Q16=[1]Lists!$FZ$72,150,"")</f>
        <v/>
      </c>
      <c r="GR18" s="4" t="str">
        <f>IF(OR('[1]Multi-Field'!Q16=[1]Lists!$FZ$74,'[1]Multi-Field'!Q16=[1]Lists!$FZ$73),40,"")</f>
        <v/>
      </c>
      <c r="GS18" s="4" t="str">
        <f>IF('[1]Multi-Field'!Q16=[1]Lists!$FZ$99,80,"")</f>
        <v/>
      </c>
      <c r="GT18" s="4" t="str">
        <f>IF('[1]Multi-Field'!Q16=[1]Lists!$FZ$106,70,"")</f>
        <v/>
      </c>
      <c r="GU18" s="4" t="e">
        <f t="shared" si="4"/>
        <v>#VALUE!</v>
      </c>
    </row>
    <row r="19" spans="1:203" ht="13.5" customHeight="1">
      <c r="A19" s="7" t="s">
        <v>106</v>
      </c>
      <c r="B19" t="s">
        <v>743</v>
      </c>
      <c r="C19" s="7"/>
      <c r="D19" s="8">
        <v>75</v>
      </c>
      <c r="E19" s="8">
        <f t="shared" si="0"/>
        <v>75</v>
      </c>
      <c r="F19" s="8">
        <f t="shared" si="1"/>
        <v>75</v>
      </c>
      <c r="G19" s="8">
        <v>75</v>
      </c>
      <c r="H19" s="8">
        <v>65</v>
      </c>
      <c r="I19" s="8">
        <f t="shared" si="5"/>
        <v>65</v>
      </c>
      <c r="J19" s="8">
        <f t="shared" si="6"/>
        <v>65</v>
      </c>
      <c r="K19" s="8">
        <v>65</v>
      </c>
      <c r="L19" s="8">
        <v>125</v>
      </c>
      <c r="M19" s="8">
        <f t="shared" si="2"/>
        <v>125</v>
      </c>
      <c r="N19" s="8">
        <f t="shared" si="3"/>
        <v>125</v>
      </c>
      <c r="O19" s="8">
        <v>125</v>
      </c>
      <c r="Q19" s="84" t="s">
        <v>896</v>
      </c>
      <c r="R19" s="89">
        <f>IF(AND('Single Field'!F32="",'Single Field'!F33="x"),Lists!R13,0)</f>
        <v>0</v>
      </c>
      <c r="S19" s="89">
        <f>IF(AND('Single Field'!F32="",'Single Field'!F33="",'Single Field'!F34="x"),Lists!S13,0)</f>
        <v>0</v>
      </c>
      <c r="T19" s="89">
        <f>IF(AND('Single Field'!F32="",'Single Field'!F33="",'Single Field'!F34="",'Single Field'!F35="x"),Lists!T13,0)</f>
        <v>0</v>
      </c>
      <c r="U19" s="90">
        <f>SUM(R19:T19)</f>
        <v>0</v>
      </c>
      <c r="V19" s="383">
        <f>IF(OR('Multi-Field'!AI5=$U$4,'Multi-Field'!AI5=$U$5,'Multi-Field'!AI5=$U$6,'Multi-Field'!AI5=$U$7,'Multi-Field'!AI5=$U$8,'Multi-Field'!AI5=$U$9),(IF('Multi-Field'!AJ5=$V$2,100,IF('Multi-Field'!AJ5=$V$3,65,IF('Multi-Field'!AJ5=$V$4,53,IF('Multi-Field'!AJ5=$V$5,41,IF('Multi-Field'!AJ5=$V$6,23,IF('Multi-Field'!AJ5=$V$7,0,0))))))),0)</f>
        <v>0</v>
      </c>
      <c r="W19" s="383" t="str">
        <f>IF(AND(OR('Multi-Field'!AF5=$S$3,'Multi-Field'!AF5=S7,'Multi-Field'!AF5=$S$7),'Multi-Field'!AN5&lt;18,'Multi-Field'!AN5&gt;0),35,IF('Multi-Field'!AF5=$S$4,55,IF(AND('Multi-Field'!AF5=$S$6,'Multi-Field'!AN5&lt;18),30,IF(AND('Multi-Field'!AN5&gt;17,OR('Multi-Field'!AF5=$S$3,'Multi-Field'!AF5=$S$5,'Multi-Field'!AF5= $S$6,'Multi-Field'!AF5=$S$7)),25,"0"))))</f>
        <v>0</v>
      </c>
      <c r="X19" s="383">
        <f>IF(OR('Multi-Field'!BA5=$U$4,'Multi-Field'!BA5=$U$5,'Multi-Field'!BA5=$U$6,'Multi-Field'!BA5=U9,'Multi-Field'!BA5=$U$8,'Multi-Field'!BA5=$U$9),(IF('Multi-Field'!BB5=$V$2,100,IF('Multi-Field'!BB5=$V$3,65,IF('Multi-Field'!BB5=$V$4,53,IF('Multi-Field'!BB5=$V$5,41,IF('Multi-Field'!BB5=$V$6,23,IF('Multi-Field'!BB5=$V$7,0,0))))))),0)</f>
        <v>0</v>
      </c>
      <c r="Y19" s="383" t="str">
        <f>IF(AND(OR('Multi-Field'!AX5=$S$3,'Multi-Field'!AX5=$S$5,'Multi-Field'!AX5=$S$7),'Multi-Field'!BF5&lt;18),35,IF('Multi-Field'!AX5=$S$4,55,IF(AND('Multi-Field'!AX5=$S$6,'Multi-Field'!BF5&lt;18),30,IF(AND('Multi-Field'!BF5&gt;17,OR('Multi-Field'!AX5=$S$3,'Multi-Field'!AX5=$S$5,'Multi-Field'!AX5=$S$6,'Multi-Field'!AX5=$S$7)),25,"0"))))</f>
        <v>0</v>
      </c>
      <c r="Z19" s="383">
        <v>3</v>
      </c>
      <c r="AC19" t="s">
        <v>805</v>
      </c>
      <c r="AI19" s="384" t="str">
        <f>'[1]Multi-Field'!B15</f>
        <v>Pasture #1</v>
      </c>
      <c r="AJ19" s="385" t="e">
        <f>#VALUE!</f>
        <v>#VALUE!</v>
      </c>
      <c r="AK19" s="385" t="e">
        <f>#VALUE!</f>
        <v>#VALUE!</v>
      </c>
      <c r="AL19" s="385" t="e">
        <f>IF(AK19="","",IF('[1]Multi-Field'!AU15=20,10,IF(AK19-30&lt;0,0,AK19-30)))</f>
        <v>#VALUE!</v>
      </c>
      <c r="AM19" s="385" t="e">
        <f>#VALUE!</f>
        <v>#VALUE!</v>
      </c>
      <c r="AN19" s="385" t="e">
        <f t="shared" si="7"/>
        <v>#VALUE!</v>
      </c>
      <c r="AO19" s="385" t="e">
        <f>#VALUE!</f>
        <v>#VALUE!</v>
      </c>
      <c r="AP19" s="385" t="e">
        <f>#VALUE!</f>
        <v>#VALUE!</v>
      </c>
      <c r="AQ19" s="385" t="e">
        <f>#VALUE!</f>
        <v>#VALUE!</v>
      </c>
      <c r="AR19" s="385" t="e">
        <f>#VALUE!</f>
        <v>#VALUE!</v>
      </c>
      <c r="AS19" s="385" t="e">
        <f>IF(AR19="","",IF('[1]Multi-Field'!AU15&gt;9,0,AR19-15))</f>
        <v>#VALUE!</v>
      </c>
      <c r="AT19" s="385" t="e">
        <f>#VALUE!</f>
        <v>#VALUE!</v>
      </c>
      <c r="AU19" s="385" t="e">
        <f>#VALUE!</f>
        <v>#VALUE!</v>
      </c>
      <c r="AV19" s="385" t="e">
        <f>IF(AU19="","",IF('[1]Multi-Field'!AU15=9&gt;9,0,AU19-35))</f>
        <v>#VALUE!</v>
      </c>
      <c r="AW19" s="385" t="e">
        <f>#VALUE!</f>
        <v>#VALUE!</v>
      </c>
      <c r="AX19" s="385" t="e">
        <f t="shared" si="8"/>
        <v>#VALUE!</v>
      </c>
      <c r="AY19" s="385">
        <f>IF('[1]Multi-Field'!AU15="","",IF('[1]Multi-Field'!AU15&lt;1,100,IF('[1]Multi-Field'!AU15=1,75,IF('[1]Multi-Field'!AU15=2,50,IF('[1]Multi-Field'!AU15=3,25,IF('[1]Multi-Field'!AU15&gt;3,0,""))))))</f>
        <v>0</v>
      </c>
      <c r="AZ19" s="385">
        <f t="shared" si="9"/>
        <v>0</v>
      </c>
      <c r="BA19" s="385" t="e">
        <f>#VALUE!</f>
        <v>#VALUE!</v>
      </c>
      <c r="BB19" s="385" t="e">
        <f>IF(BA19="","",IF(AND('[1]Multi-Field'!AU15&lt;40,'[1]Multi-Field'!AU15&gt;9),40,IF('[1]Multi-Field'!AU15&gt;39,0,BA19+5)))</f>
        <v>#VALUE!</v>
      </c>
      <c r="BC19" s="386" t="e">
        <f t="shared" si="10"/>
        <v>#VALUE!</v>
      </c>
      <c r="BD19" s="281">
        <v>0.23</v>
      </c>
      <c r="BE19" s="281">
        <v>0.53</v>
      </c>
      <c r="BF19" s="411" t="s">
        <v>1187</v>
      </c>
      <c r="BG19" s="412">
        <v>5</v>
      </c>
      <c r="BH19" s="412">
        <v>5.5</v>
      </c>
      <c r="BI19" s="412">
        <v>5.5</v>
      </c>
      <c r="BJ19" s="409" t="e">
        <f>IF(AND('[1]Single Field'!#REF!=[1]Lists!BF19,'[1]Single Field'!#REF!="Drained"),"x",IF(AND('[1]Single Field'!#REF!=[1]Lists!BF19,'[1]Single Field'!#REF!="Undrained"),O,""))</f>
        <v>#REF!</v>
      </c>
      <c r="BK19" s="409" t="str">
        <f>IF(AND('[1]Multi-Field'!$E$3=[1]Lists!BF19,'[1]Multi-Field'!$F$3="Drained"),BI19,IF(AND('[1]Multi-Field'!$E$3=BF19,'[1]Multi-Field'!$F$3="undrained"),BH19,""))</f>
        <v/>
      </c>
      <c r="BL19" s="409" t="str">
        <f>IF(AND('[1]Multi-Field'!$E$4=BF19,'[1]Multi-Field'!$F$4="Drained"),BI19,IF(AND('[1]Multi-Field'!$E$4=BF19,'[1]Multi-Field'!$F$4="undrained"),BH19,""))</f>
        <v/>
      </c>
      <c r="BM19" s="409" t="str">
        <f>IF(AND('[1]Multi-Field'!$E$5=BF19,'[1]Multi-Field'!$F$5="Drained"),BI19,IF(AND('[1]Multi-Field'!$E$5=BF19,'[1]Multi-Field'!$F$5="undrained"),BH19,""))</f>
        <v/>
      </c>
      <c r="BN19" s="409" t="str">
        <f>IF(AND('[1]Multi-Field'!$E$6=BF19,'[1]Multi-Field'!$F$6="Drained"),BI19,IF(AND('[1]Multi-Field'!$E$6=BF19,'[1]Multi-Field'!$F$6="undrained"),BH19,""))</f>
        <v/>
      </c>
      <c r="BO19" s="409" t="str">
        <f>IF(AND('[1]Multi-Field'!$E$7=BF19,'[1]Multi-Field'!$F$7="Drained"),BI19,IF(AND('[1]Multi-Field'!$E$7=BF19,'[1]Multi-Field'!$F$7="undrained"),BH19,""))</f>
        <v/>
      </c>
      <c r="BP19" s="409" t="str">
        <f>IF(AND('[1]Multi-Field'!$E$8=BF19,'[1]Multi-Field'!$F$8="Drained"),BI19,IF(AND('[1]Multi-Field'!$E$8=BF19,'[1]Multi-Field'!$F$8="undrained"),BH19,""))</f>
        <v/>
      </c>
      <c r="BQ19" s="409" t="str">
        <f>IF(AND('[1]Multi-Field'!$E$9=BF19,'[1]Multi-Field'!$F$9="Drained"),BI19,IF(AND('[1]Multi-Field'!$E$9=BF19,'[1]Multi-Field'!$F$9="undrained"),BH19,""))</f>
        <v/>
      </c>
      <c r="BR19" s="409" t="str">
        <f>IF(AND('[1]Multi-Field'!$E$10=BF19,'[1]Multi-Field'!$F$10="Drained"),BI19,IF(AND('[1]Multi-Field'!$E$10=BF19,'[1]Multi-Field'!$F$10="undrained"),BH19,""))</f>
        <v/>
      </c>
      <c r="BS19" s="409" t="str">
        <f>IF(AND('[1]Multi-Field'!$E$11=BF19,'[1]Multi-Field'!$F$11="Drained"),BI19,IF(AND('[1]Multi-Field'!$E$11=BF19,'[1]Multi-Field'!$F$11="undrained"),BH19,""))</f>
        <v/>
      </c>
      <c r="BT19" s="409" t="str">
        <f>IF(AND('[1]Multi-Field'!$E$12=BF19,'[1]Multi-Field'!$F$12="Drained"),BI19,IF(AND('[1]Multi-Field'!$E$12=BF19,'[1]Multi-Field'!$F$12="undrained"),BH19,""))</f>
        <v/>
      </c>
      <c r="BU19" s="409" t="str">
        <f>IF(AND('[1]Multi-Field'!$E$13=BF19,'[1]Multi-Field'!$F$13="Drained"),BI19,IF(AND('[1]Multi-Field'!$E$3=BF19,'[1]Multi-Field'!$F$13="undrained"),BH19,""))</f>
        <v/>
      </c>
      <c r="BV19" s="409" t="str">
        <f>IF(AND('[1]Multi-Field'!$E$14=BF19,'[1]Multi-Field'!$F$14="Drained"),BI19,IF(AND('[1]Multi-Field'!$E$14=BF19,'[1]Multi-Field'!$F$14="undrained"),BH19,""))</f>
        <v/>
      </c>
      <c r="BW19" s="409" t="str">
        <f>IF(AND('[1]Multi-Field'!$E$15=BF19,'[1]Multi-Field'!$F$15="Drained"),BI19,IF(AND('[1]Multi-Field'!$E$15=BF19,'[1]Multi-Field'!$F$15="undrained"),BH19,""))</f>
        <v/>
      </c>
      <c r="BX19" s="409" t="str">
        <f>IF(AND('[1]Multi-Field'!$E$16=[1]Lists!BF19,'[1]Multi-Field'!$F$16="Drained"),BI19,IF(AND('[1]Multi-Field'!$E$16=[1]Lists!BF19,'[1]Multi-Field'!$F$16="undrained"),BH19,""))</f>
        <v/>
      </c>
      <c r="BY19" s="409" t="str">
        <f>IF(AND('[1]Multi-Field'!$E$17=[1]Lists!BF19,'[1]Multi-Field'!$F$17="Drained"),BI19,IF(AND('[1]Multi-Field'!$E$17=[1]Lists!BF19,'[1]Multi-Field'!$F$17="undrained"),BH19,""))</f>
        <v/>
      </c>
      <c r="BZ19" s="409" t="str">
        <f>IF(AND('[1]Multi-Field'!$E$18=[1]Lists!BF19,'[1]Multi-Field'!$F$18="Drained"),BI19,IF(AND('[1]Multi-Field'!$E$18=[1]Lists!BF19,'[1]Multi-Field'!$F$18="undrained"),BH19,""))</f>
        <v/>
      </c>
      <c r="CA19" s="409" t="str">
        <f>IF(AND('[1]Multi-Field'!$E$19=[1]Lists!BF19,'[1]Multi-Field'!$F$19="Drained"),BI19,IF(AND('[1]Multi-Field'!$E$19=[1]Lists!BF19,'[1]Multi-Field'!$F$19="undrained"),BH19,""))</f>
        <v/>
      </c>
      <c r="CB19" s="409">
        <f>IF(AND('[1]Multi-Field'!$E$20=[1]Lists!BF19,'[1]Multi-Field'!$F$20="Drained"),BI19,IF(AND('[1]Multi-Field'!$E$20=[1]Lists!BF19,'[1]Multi-Field'!$F$20="undrained"),BH19,""))</f>
        <v>5.5</v>
      </c>
      <c r="CC19" s="409" t="str">
        <f>IF(AND('[1]Multi-Field'!$E$21=[1]Lists!BF19,'[1]Multi-Field'!$F$21="Drained"),BI19,IF(AND('[1]Multi-Field'!$E$21=[1]Lists!BF19,'[1]Multi-Field'!$F$21="undrained"),BH19,""))</f>
        <v/>
      </c>
      <c r="CD19" s="409" t="str">
        <f>IF(AND('[1]Multi-Field'!$E$22=[1]Lists!BF19,'[1]Multi-Field'!$F$22="Drained"),BI19,IF(AND('[1]Multi-Field'!$E$22=[1]Lists!BF19,'[1]Multi-Field'!$F$22="undrained"),BH19,""))</f>
        <v/>
      </c>
      <c r="CE19" s="409" t="str">
        <f>IF(AND('[1]Multi-Field'!$E$23=[1]Lists!BF19,'[1]Multi-Field'!$F$23="Drained"),BI19,IF(AND('[1]Multi-Field'!$E$23=[1]Lists!BF19,'[1]Multi-Field'!$F$23="undrained"),BH19,""))</f>
        <v/>
      </c>
      <c r="CF19" s="409" t="str">
        <f>IF(AND('[1]Multi-Field'!$E$24=[1]Lists!BF19,'[1]Multi-Field'!$F$24="Drained"),BI19,IF(AND('[1]Multi-Field'!$E$24=[1]Lists!BF19,'[1]Multi-Field'!$F$24="undrained"),BH19,""))</f>
        <v/>
      </c>
      <c r="CG19" s="409" t="str">
        <f>IF(AND('[1]Multi-Field'!$E$25=[1]Lists!BF19,'[1]Multi-Field'!$F$25="Drained"),BI19,IF(AND('[1]Multi-Field'!$E$25=[1]Lists!BF19,'[1]Multi-Field'!$F$25="undrained"),BH19,""))</f>
        <v/>
      </c>
      <c r="CH19" s="409" t="str">
        <f>IF(AND('[1]Multi-Field'!$E$26=[1]Lists!BF19,'[1]Multi-Field'!$F$26="Drained"),BI19,IF(AND('[1]Multi-Field'!$E$26=[1]Lists!BF19,'[1]Multi-Field'!$F$26="undrained"),BH19,""))</f>
        <v/>
      </c>
      <c r="CI19" s="409" t="str">
        <f>IF(AND('[1]Multi-Field'!$E$27=[1]Lists!BF19,'[1]Multi-Field'!$F$27="Drained"),BI19,IF(AND('[1]Multi-Field'!$E$27=[1]Lists!BF19,'[1]Multi-Field'!$F$27="undrained"),BH19,""))</f>
        <v/>
      </c>
      <c r="CJ19" s="409" t="str">
        <f>IF(AND('[1]Multi-Field'!$E$28=[1]Lists!BF19,'[1]Multi-Field'!$F$28="Drained"),BI19,IF(AND('[1]Multi-Field'!$E$28=[1]Lists!BF19,'[1]Multi-Field'!$F$28="undrained"),BH19,""))</f>
        <v/>
      </c>
      <c r="CK19" s="409" t="str">
        <f>IF(AND('[1]Multi-Field'!$E$29=[1]Lists!BF19,'[1]Multi-Field'!$F$29="Drained"),BI19,IF(AND('[1]Multi-Field'!$E$29=[1]Lists!BF19,'[1]Multi-Field'!$F$29="undrained"),BH19,""))</f>
        <v/>
      </c>
      <c r="CL19" s="409" t="str">
        <f>IF(AND('[1]Multi-Field'!$E$30=[1]Lists!BF19,'[1]Multi-Field'!$F$30="Drained"),BI19,IF(AND('[1]Multi-Field'!$E$30=[1]Lists!BF19,'[1]Multi-Field'!$F$30="undrained"),BH19,""))</f>
        <v/>
      </c>
      <c r="CM19" s="409" t="str">
        <f>IF(AND('[1]Multi-Field'!$E$31=[1]Lists!BF19,'[1]Multi-Field'!$F$31="Drained"),BI19,IF(AND('[1]Multi-Field'!$E$31=[1]Lists!BF19,'[1]Multi-Field'!$F$31="undrained"),BH19,""))</f>
        <v/>
      </c>
      <c r="CN19" s="409" t="str">
        <f>IF(AND('[1]Multi-Field'!$E$32=[1]Lists!BF19,'[1]Multi-Field'!$F$32="Drained"),BI19,IF(AND('[1]Multi-Field'!$E$32=[1]Lists!BF19,'[1]Multi-Field'!$F$32="undrained"),BH19,""))</f>
        <v/>
      </c>
      <c r="CO19" s="409" t="str">
        <f>IF(AND('[1]Multi-Field'!$E$33=[1]Lists!BF19,'[1]Multi-Field'!$F$33="Drained"),BI19,IF(AND('[1]Multi-Field'!$E$33=[1]Lists!BF19,'[1]Multi-Field'!$F$33="undrained"),BH19,""))</f>
        <v/>
      </c>
      <c r="CP19" s="409" t="str">
        <f>IF(AND('[1]Multi-Field'!$E$34=[1]Lists!BF19,'[1]Multi-Field'!$F$34="Drained"),BI19,IF(AND('[1]Multi-Field'!$E$34=[1]Lists!BF19,'[1]Multi-Field'!$F$34="undrained"),BH19,""))</f>
        <v/>
      </c>
      <c r="CQ19" s="409" t="str">
        <f>IF(AND('[1]Multi-Field'!$E$35=[1]Lists!BF19,'[1]Multi-Field'!$F$35="Drained"),BI19,IF(AND('[1]Multi-Field'!$E$35=[1]Lists!BF19,'[1]Multi-Field'!$F$35="undrained"),BH19,""))</f>
        <v/>
      </c>
      <c r="CR19" s="409" t="str">
        <f>IF(AND('[1]Multi-Field'!$E$36=[1]Lists!BF19,'[1]Multi-Field'!$F$36="Drained"),BI19,IF(AND('[1]Multi-Field'!$E$36=[1]Lists!BF19,'[1]Multi-Field'!$F$36="undrained"),BH19,""))</f>
        <v/>
      </c>
      <c r="CS19" s="409" t="str">
        <f>IF(AND('[1]Multi-Field'!$E$37=[1]Lists!BF19,'[1]Multi-Field'!$F$37="Drained"),BI19,IF(AND('[1]Multi-Field'!$E$37=[1]Lists!BF19,'[1]Multi-Field'!$F$37="undrained"),BH19,""))</f>
        <v/>
      </c>
      <c r="CT19" s="409" t="str">
        <f>IF(AND('[1]Multi-Field'!$E$38=[1]Lists!BF19,'[1]Multi-Field'!$F$38="Drained"),BI19,IF(AND('[1]Multi-Field'!$E$38=[1]Lists!BF19,'[1]Multi-Field'!$F$38="undrained"),BH19,""))</f>
        <v/>
      </c>
      <c r="CU19" s="409" t="str">
        <f>IF(AND('[1]Multi-Field'!$E$39=[1]Lists!BF19,'[1]Multi-Field'!$F$39="Drained"),BI19,IF(AND('[1]Multi-Field'!$E$39=[1]Lists!BF19,'[1]Multi-Field'!$F$39="undrained"),BH19,""))</f>
        <v/>
      </c>
      <c r="CV19" s="409" t="str">
        <f>IF(AND('[1]Multi-Field'!$E$40=[1]Lists!BF19,'[1]Multi-Field'!$F$40="Drained"),BI19,IF(AND('[1]Multi-Field'!$E$40=[1]Lists!BF19,'[1]Multi-Field'!$F$40="undrained"),BH19,""))</f>
        <v/>
      </c>
      <c r="CW19" s="409" t="str">
        <f>IF(AND('[1]Multi-Field'!$E$41=[1]Lists!BF19,'[1]Multi-Field'!$F$40="Drained"),BI19,IF(AND('[1]Multi-Field'!$E$40=[1]Lists!BF19,'[1]Multi-Field'!$F$40="undrained"),BH19,""))</f>
        <v/>
      </c>
      <c r="CX19" s="409" t="str">
        <f>IF(AND('[1]Multi-Field'!$E$42=[1]Lists!BF19,'[1]Multi-Field'!$F$42="Drained"),BI19,IF(AND('[1]Multi-Field'!$E$42=[1]Lists!BF19,'[1]Multi-Field'!$F$42="undrained"),BH19,""))</f>
        <v/>
      </c>
      <c r="CY19" s="409" t="str">
        <f>IF(AND('[1]Multi-Field'!$E$43=[1]Lists!BF19,'[1]Multi-Field'!$F$43="Drained"),BI19,IF(AND('[1]Multi-Field'!$E$43=[1]Lists!BF19,'[1]Multi-Field'!$F$43="undrained"),BH19,""))</f>
        <v/>
      </c>
      <c r="CZ19" s="409" t="str">
        <f>IF(AND('[1]Multi-Field'!$E$44=[1]Lists!BF19,'[1]Multi-Field'!$F$44="Drained"),BI19,IF(AND('[1]Multi-Field'!$E$44=[1]Lists!BF19,'[1]Multi-Field'!$F$44="undrained"),BH19,""))</f>
        <v/>
      </c>
      <c r="DA19" s="409" t="str">
        <f>IF(AND('[1]Multi-Field'!$E$45=[1]Lists!BF19,'[1]Multi-Field'!$F$45="Drained"),BI19,IF(AND('[1]Multi-Field'!$E$45=[1]Lists!BF19,'[1]Multi-Field'!$F$45="undrained"),BH19,""))</f>
        <v/>
      </c>
      <c r="DB19" s="409" t="str">
        <f>IF(AND('[1]Multi-Field'!$E$46=[1]Lists!BF19,'[1]Multi-Field'!$F$46="Drained"),BI19,IF(AND('[1]Multi-Field'!$E$46=[1]Lists!BF19,'[1]Multi-Field'!$F$46="undrained"),BH19,""))</f>
        <v/>
      </c>
      <c r="DC19" s="409" t="str">
        <f>IF(AND('[1]Multi-Field'!$E$47=[1]Lists!BF19,'[1]Multi-Field'!$F$47="Drained"),BI19,IF(AND('[1]Multi-Field'!$E$47=[1]Lists!BF19,'[1]Multi-Field'!$F$47="undrained"),BH19,""))</f>
        <v/>
      </c>
      <c r="DD19" s="409" t="str">
        <f>IF(AND('[1]Multi-Field'!$E$48=[1]Lists!BF19,'[1]Multi-Field'!$F$48="Drained"),BI19,IF(AND('[1]Multi-Field'!$E$48=[1]Lists!BF19,'[1]Multi-Field'!$F$48="undrained"),BH19,""))</f>
        <v/>
      </c>
      <c r="DE19" s="409" t="str">
        <f>IF(AND('[1]Multi-Field'!$E$49=[1]Lists!BF19,'[1]Multi-Field'!$F$49="Drained"),BI19,IF(AND('[1]Multi-Field'!$E$49=[1]Lists!BF19,'[1]Multi-Field'!$F$9="undrained"),BH19,""))</f>
        <v/>
      </c>
      <c r="DF19" s="409" t="str">
        <f>IF(AND('[1]Multi-Field'!$E$50=[1]Lists!BF19,'[1]Multi-Field'!$F$50="Drained"),BI19,IF(AND('[1]Multi-Field'!$E$50=[1]Lists!BF19,'[1]Multi-Field'!$F$50="undrained"),BH19,""))</f>
        <v/>
      </c>
      <c r="DG19" s="409" t="str">
        <f>IF(AND('[1]Multi-Field'!$E$51=[1]Lists!BF19,'[1]Multi-Field'!$F$51="Drained"),BI19,IF(AND('[1]Multi-Field'!$E$51=[1]Lists!BF19,'[1]Multi-Field'!$F$51="undrained"),BH19,""))</f>
        <v/>
      </c>
      <c r="DH19" s="409" t="str">
        <f>IF(AND('[1]Multi-Field'!$E$52=[1]Lists!BF19,'[1]Multi-Field'!$F$52="Drained"),BI19,IF(AND('[1]Multi-Field'!$E$52=[1]Lists!BF19,'[1]Multi-Field'!$F$52="undrained"),BH19,""))</f>
        <v/>
      </c>
      <c r="DI19" s="409" t="str">
        <f>IF(AND('[1]Multi-Field'!$E$53=[1]Lists!BF19,'[1]Multi-Field'!$F$53="Drained"),BI19,IF(AND('[1]Multi-Field'!$E$53=[1]Lists!BF19,'[1]Multi-Field'!$F$53="undrained"),BH19,""))</f>
        <v/>
      </c>
      <c r="DJ19" s="409" t="str">
        <f>IF(AND('[1]Multi-Field'!$E$54=[1]Lists!BF19,'[1]Multi-Field'!$F$54="Drained"),BI19,IF(AND('[1]Multi-Field'!$E$54=[1]Lists!BF19,'[1]Multi-Field'!$F$54="undrained"),BH19,""))</f>
        <v/>
      </c>
      <c r="DK19" s="409" t="str">
        <f>IF(AND('[1]Multi-Field'!$E$55=[1]Lists!BF19,'[1]Multi-Field'!$F$55="Drained"),BI19,IF(AND('[1]Multi-Field'!$E$55=[1]Lists!BF19,'[1]Multi-Field'!$F$55="undrained"),BH19,""))</f>
        <v/>
      </c>
      <c r="DL19" s="409" t="str">
        <f>IF(AND('[1]Multi-Field'!$E$56=[1]Lists!BF19,'[1]Multi-Field'!$F$56="Drained"),BI19,IF(AND('[1]Multi-Field'!$E$56=[1]Lists!BF19,'[1]Multi-Field'!$F$56="undrained"),BH19,""))</f>
        <v/>
      </c>
      <c r="DM19" s="409" t="str">
        <f>IF(AND('[1]Multi-Field'!$E$57=[1]Lists!BF19,'[1]Multi-Field'!$F$57="Drained"),BI19,IF(AND('[1]Multi-Field'!$E$57=[1]Lists!BF19,'[1]Multi-Field'!$F$57="undrained"),BH19,""))</f>
        <v/>
      </c>
      <c r="DN19" s="409" t="str">
        <f>IF(AND('[1]Multi-Field'!$E$58=[1]Lists!BF19,'[1]Multi-Field'!$F$58="Drained"),BI19,IF(AND('[1]Multi-Field'!$E$58=[1]Lists!BF19,'[1]Multi-Field'!$F$58="undrained"),BH19,""))</f>
        <v/>
      </c>
      <c r="DO19" s="409" t="str">
        <f>IF(AND('[1]Multi-Field'!$E$59=[1]Lists!BF19,'[1]Multi-Field'!$F$59="Drained"),BI19,IF(AND('[1]Multi-Field'!$E$59=[1]Lists!BF19,'[1]Multi-Field'!$F$59="undrained"),BH19,""))</f>
        <v/>
      </c>
      <c r="DP19" s="409" t="str">
        <f>IF(AND('[1]Multi-Field'!$E$60=[1]Lists!BF19,'[1]Multi-Field'!$F$60="Drained"),BI19,IF(AND('[1]Multi-Field'!$E$60=[1]Lists!BF19,'[1]Multi-Field'!$F$60="undrained"),BH19,""))</f>
        <v/>
      </c>
      <c r="DQ19" s="409" t="str">
        <f>IF(AND('[1]Multi-Field'!$E$61=[1]Lists!BF19,'[1]Multi-Field'!$F$61="Drained"),BI19,IF(AND('[1]Multi-Field'!$E$61=[1]Lists!BF19,'[1]Multi-Field'!$F$61="undrained"),BH19,""))</f>
        <v/>
      </c>
      <c r="DR19" s="409" t="str">
        <f>IF(AND('[1]Multi-Field'!$E$62=[1]Lists!BF19,'[1]Multi-Field'!$F$62="Drained"),BI19,IF(AND('[1]Multi-Field'!$E$62=[1]Lists!BF19,'[1]Multi-Field'!$F$62="undrained"),BH19,""))</f>
        <v/>
      </c>
      <c r="DS19" s="409" t="str">
        <f>IF(AND('[1]Multi-Field'!$E$63=[1]Lists!BF19,'[1]Multi-Field'!$F$63="Drained"),BI19,IF(AND('[1]Multi-Field'!$E$63=[1]Lists!BF19,'[1]Multi-Field'!$F$63="undrained"),BH19,""))</f>
        <v/>
      </c>
      <c r="DT19" s="409" t="str">
        <f>IF(AND('[1]Multi-Field'!$E$64=[1]Lists!BF19,'[1]Multi-Field'!$F$64="Drained"),BI19,IF(AND('[1]Multi-Field'!$E$64=[1]Lists!BF19,'[1]Multi-Field'!$F$64="undrained"),BH19,""))</f>
        <v/>
      </c>
      <c r="DU19" s="409" t="str">
        <f>IF(AND('[1]Multi-Field'!$E$65=[1]Lists!BF19,'[1]Multi-Field'!$F$65="Drained"),BI19,IF(AND('[1]Multi-Field'!$E$65=[1]Lists!BF19,'[1]Multi-Field'!$F$65="undrained"),BH19,""))</f>
        <v/>
      </c>
      <c r="DV19" s="409" t="str">
        <f>IF(AND('[1]Multi-Field'!$E$66=[1]Lists!BF19,'[1]Multi-Field'!$F$66="Drained"),BI19,IF(AND('[1]Multi-Field'!$E$66=[1]Lists!BF19,'[1]Multi-Field'!$F$66="undrained"),BH19,""))</f>
        <v/>
      </c>
      <c r="DW19" s="409" t="str">
        <f>IF(AND('[1]Multi-Field'!$E$67=[1]Lists!BF19,'[1]Multi-Field'!$F$67="Drained"),BI19,IF(AND('[1]Multi-Field'!$E$67=[1]Lists!BF19,'[1]Multi-Field'!$F$67="undrained"),BH19,""))</f>
        <v/>
      </c>
      <c r="DX19" s="409" t="str">
        <f>IF(AND('[1]Multi-Field'!$E$68=[1]Lists!BF19,'[1]Multi-Field'!$F$68="Drained"),BI19,IF(AND('[1]Multi-Field'!$E$68=[1]Lists!BF19,'[1]Multi-Field'!$F$68="undrained"),BH19,""))</f>
        <v/>
      </c>
      <c r="DY19" s="409" t="str">
        <f>IF(AND('[1]Multi-Field'!$E$69=[1]Lists!BF19,'[1]Multi-Field'!$F$69="Drained"),BI19,IF(AND('[1]Multi-Field'!$E$69=[1]Lists!BF19,'[1]Multi-Field'!$F$69="undrained"),BH19,""))</f>
        <v/>
      </c>
      <c r="DZ19" s="409" t="str">
        <f>IF(AND('[1]Multi-Field'!$E$70=[1]Lists!BF19,'[1]Multi-Field'!$F$70="Drained"),BI19,IF(AND('[1]Multi-Field'!$E$70=[1]Lists!BF19,'[1]Multi-Field'!$F$70="undrained"),BH19,""))</f>
        <v/>
      </c>
      <c r="EA19" s="409" t="str">
        <f>IF(AND('[1]Multi-Field'!$E$71=[1]Lists!BF19,'[1]Multi-Field'!$F$71="Drained"),BI19,IF(AND('[1]Multi-Field'!$E$71=[1]Lists!BF19,'[1]Multi-Field'!$F$71="undrained"),BH19,""))</f>
        <v/>
      </c>
      <c r="EB19" s="409" t="str">
        <f>IF(AND('[1]Multi-Field'!$E$72=[1]Lists!BF19,'[1]Multi-Field'!$F$72="Drained"),BI19,IF(AND('[1]Multi-Field'!$E$72=[1]Lists!BF19,'[1]Multi-Field'!$F$72="undrained"),BH19,""))</f>
        <v/>
      </c>
      <c r="EC19" s="409" t="str">
        <f>IF(AND('[1]Multi-Field'!$E$73=[1]Lists!BF19,'[1]Multi-Field'!$F$73="Drained"),BI19,IF(AND('[1]Multi-Field'!$E$73=[1]Lists!BF19,'[1]Multi-Field'!$F$73="undrained"),BH19,""))</f>
        <v/>
      </c>
      <c r="ED19" s="409" t="str">
        <f>IF(AND('[1]Multi-Field'!$E$74=[1]Lists!BF19,'[1]Multi-Field'!$F$74="Drained"),BI19,IF(AND('[1]Multi-Field'!$E$74=[1]Lists!BF19,'[1]Multi-Field'!$F$74="undrained"),BH19,""))</f>
        <v/>
      </c>
      <c r="EE19" s="409" t="str">
        <f>IF(AND('[1]Multi-Field'!$E$75=[1]Lists!BF19,'[1]Multi-Field'!$F$75="Drained"),BI19,IF(AND('[1]Multi-Field'!$E$75=[1]Lists!BF19,'[1]Multi-Field'!$F$75="undrained"),BH19,""))</f>
        <v/>
      </c>
      <c r="EF19" s="409" t="str">
        <f>IF(AND('[1]Multi-Field'!$E$76=[1]Lists!BF19,'[1]Multi-Field'!$F$76="Drained"),BI19,IF(AND('[1]Multi-Field'!$E$76=[1]Lists!BF19,'[1]Multi-Field'!$F$6="undrained"),BH19,""))</f>
        <v/>
      </c>
      <c r="EG19" s="409" t="str">
        <f>IF(AND('[1]Multi-Field'!$E$77=[1]Lists!BF19,'[1]Multi-Field'!$F$77="Drained"),BI19,IF(AND('[1]Multi-Field'!$E$77=[1]Lists!BF19,'[1]Multi-Field'!$F$77="undrained"),BH19,""))</f>
        <v/>
      </c>
      <c r="EH19" s="409" t="str">
        <f>IF(AND('[1]Multi-Field'!$E$78=[1]Lists!BF19,'[1]Multi-Field'!$F$78="Drained"),BI19,IF(AND('[1]Multi-Field'!$E$78=[1]Lists!BF19,'[1]Multi-Field'!$F$78="undrained"),BH19,""))</f>
        <v/>
      </c>
      <c r="EI19" s="409" t="str">
        <f>IF(AND('[1]Multi-Field'!$E$79=[1]Lists!BF19,'[1]Multi-Field'!$F$79="Drained"),BI19,IF(AND('[1]Multi-Field'!$E$79=[1]Lists!BF19,'[1]Multi-Field'!$F$79="undrained"),BH19,""))</f>
        <v/>
      </c>
      <c r="EJ19" s="409" t="str">
        <f>IF(AND('[1]Multi-Field'!$E$80=[1]Lists!BF19,'[1]Multi-Field'!$F$80="Drained"),BI19,IF(AND('[1]Multi-Field'!$E$80=[1]Lists!BF19,'[1]Multi-Field'!$F$80="undrained"),BH19,""))</f>
        <v/>
      </c>
      <c r="EK19" s="409" t="str">
        <f>IF(AND('[1]Multi-Field'!$E$81=[1]Lists!BF19,'[1]Multi-Field'!$F$81="Drained"),BI19,IF(AND('[1]Multi-Field'!$E$81=[1]Lists!BF19,'[1]Multi-Field'!$F$81="undrained"),BH19,""))</f>
        <v/>
      </c>
      <c r="EL19" s="409" t="str">
        <f>IF(AND('[1]Multi-Field'!$E$82=[1]Lists!BF19,'[1]Multi-Field'!$F$82="Drained"),BI19,IF(AND('[1]Multi-Field'!$E$82=[1]Lists!BF19,'[1]Multi-Field'!$F$82="undrained"),BH19,""))</f>
        <v/>
      </c>
      <c r="EM19" s="409" t="str">
        <f>IF(AND('[1]Multi-Field'!$E$83=[1]Lists!BF19,'[1]Multi-Field'!$F$83="Drained"),BI19,IF(AND('[1]Multi-Field'!$E$83=[1]Lists!BF19,'[1]Multi-Field'!$F$83="undrained"),BH19,""))</f>
        <v/>
      </c>
      <c r="EN19" s="409" t="str">
        <f>IF(AND('[1]Multi-Field'!$E$84=[1]Lists!BF19,'[1]Multi-Field'!$F$84="Drained"),BI19,IF(AND('[1]Multi-Field'!$E$84=[1]Lists!BF19,'[1]Multi-Field'!$F$84="undrained"),BH19,""))</f>
        <v/>
      </c>
      <c r="EO19" s="409" t="str">
        <f>IF(AND('[1]Multi-Field'!$E$85=[1]Lists!BF19,'[1]Multi-Field'!$F$85="Drained"),BI19,IF(AND('[1]Multi-Field'!$E$85=[1]Lists!BF19,'[1]Multi-Field'!$F$85="undrained"),BH19,""))</f>
        <v/>
      </c>
      <c r="EP19" s="409" t="str">
        <f>IF(AND('[1]Multi-Field'!$E$86=[1]Lists!BF19,'[1]Multi-Field'!$F$86="Drained"),BI19,IF(AND('[1]Multi-Field'!$E$86=[1]Lists!BF19,'[1]Multi-Field'!$F$86="undrained"),BH19,""))</f>
        <v/>
      </c>
      <c r="EQ19" s="409" t="str">
        <f>IF(AND('[1]Multi-Field'!$E$87=[1]Lists!BF19,'[1]Multi-Field'!$F$87="Drained"),BI19,IF(AND('[1]Multi-Field'!$E$87=[1]Lists!BF19,'[1]Multi-Field'!$F$87="undrained"),BH19,""))</f>
        <v/>
      </c>
      <c r="ER19" s="409" t="str">
        <f>IF(AND('[1]Multi-Field'!$E$88=[1]Lists!BF19,'[1]Multi-Field'!$F$88="Drained"),BI19,IF(AND('[1]Multi-Field'!$E$88=[1]Lists!BF19,'[1]Multi-Field'!$F$88="undrained"),BH19,""))</f>
        <v/>
      </c>
      <c r="ES19" s="409" t="str">
        <f>IF(AND('[1]Multi-Field'!$E$89=[1]Lists!BF19,'[1]Multi-Field'!$F$89="Drained"),BI19,IF(AND('[1]Multi-Field'!$E$89=[1]Lists!BF19,'[1]Multi-Field'!$F$89="undrained"),BH19,""))</f>
        <v/>
      </c>
      <c r="ET19" s="409" t="str">
        <f>IF(AND('[1]Multi-Field'!$E$90=[1]Lists!BF19,'[1]Multi-Field'!$F$90="Drained"),BI19,IF(AND('[1]Multi-Field'!$E$90=[1]Lists!BF19,'[1]Multi-Field'!$F$90="undrained"),BH19,""))</f>
        <v/>
      </c>
      <c r="EU19" s="409" t="str">
        <f>IF(AND('[1]Multi-Field'!$E$91=[1]Lists!BF19,'[1]Multi-Field'!$F$91="Drained"),BI19,IF(AND('[1]Multi-Field'!$E$91=[1]Lists!BF19,'[1]Multi-Field'!$F$91="undrained"),BH19,""))</f>
        <v/>
      </c>
      <c r="EV19" s="409" t="str">
        <f>IF(AND('[1]Multi-Field'!$E$92=[1]Lists!BF19,'[1]Multi-Field'!$F$92="Drained"),BI19,IF(AND('[1]Multi-Field'!$E$92=[1]Lists!BF19,'[1]Multi-Field'!$F$92="undrained"),BH19,""))</f>
        <v/>
      </c>
      <c r="EW19" s="409" t="str">
        <f>IF(AND('[1]Multi-Field'!$E$93=[1]Lists!BF19,'[1]Multi-Field'!$F$93="Drained"),BI19,IF(AND('[1]Multi-Field'!$E$93=[1]Lists!BF19,'[1]Multi-Field'!$F$93="undrained"),BH19,""))</f>
        <v/>
      </c>
      <c r="EX19" s="409" t="str">
        <f>IF(AND('[1]Multi-Field'!$E$94=[1]Lists!BF19,'[1]Multi-Field'!$F$94="Drained"),BI19,IF(AND('[1]Multi-Field'!$E$94=[1]Lists!BF19,'[1]Multi-Field'!$F$94="undrained"),BH19,""))</f>
        <v/>
      </c>
      <c r="EY19" s="409" t="str">
        <f>IF(AND('[1]Multi-Field'!$E$95=[1]Lists!BF19,'[1]Multi-Field'!$F$95="Drained"),BI19,IF(AND('[1]Multi-Field'!$E$95=[1]Lists!BF19,'[1]Multi-Field'!$F$95="undrained"),BH19,""))</f>
        <v/>
      </c>
      <c r="EZ19" s="409" t="str">
        <f>IF(AND('[1]Multi-Field'!$E$96=[1]Lists!BF19,'[1]Multi-Field'!$F$96="Drained"),BI19,IF(AND('[1]Multi-Field'!$E$96=[1]Lists!BF19,'[1]Multi-Field'!$F$96="undrained"),BH19,""))</f>
        <v/>
      </c>
      <c r="FA19" s="409" t="str">
        <f>IF(AND('[1]Multi-Field'!$E$97=[1]Lists!BF19,'[1]Multi-Field'!$F$97="Drained"),BI19,IF(AND('[1]Multi-Field'!$E$97=[1]Lists!BF19,'[1]Multi-Field'!$F$97="undrained"),BH19,""))</f>
        <v/>
      </c>
      <c r="FB19" s="409" t="str">
        <f>IF(AND('[1]Multi-Field'!$E$98=[1]Lists!BF19,'[1]Multi-Field'!$F$98="Drained"),BI19,IF(AND('[1]Multi-Field'!$E$98=[1]Lists!BF19,'[1]Multi-Field'!$F$98="undrained"),BH19,""))</f>
        <v/>
      </c>
      <c r="FC19" s="409" t="str">
        <f>IF(AND('[1]Multi-Field'!$E$99=[1]Lists!BF19,'[1]Multi-Field'!$F$99="Drained"),BI19,IF(AND('[1]Multi-Field'!$E$99=[1]Lists!BF19,'[1]Multi-Field'!$F$99="undrained"),BH19,""))</f>
        <v/>
      </c>
      <c r="FD19" s="409" t="str">
        <f>IF(AND('[1]Multi-Field'!$E$100=[1]Lists!BF19,'[1]Multi-Field'!$F$100="Drained"),BI19,IF(AND('[1]Multi-Field'!$E$100=[1]Lists!BF19,'[1]Multi-Field'!$F$100="undrained"),BH19,""))</f>
        <v/>
      </c>
      <c r="FE19" s="409" t="str">
        <f>IF(AND('[1]Multi-Field'!$E$101=[1]Lists!BF19,'[1]Multi-Field'!$F$101="Drained"),BI19,IF(AND('[1]Multi-Field'!$E$101=[1]Lists!BF19,'[1]Multi-Field'!$F$101="undrained"),BH19,""))</f>
        <v/>
      </c>
      <c r="FF19" s="409" t="str">
        <f>IF(AND('[1]Multi-Field'!$E$102=[1]Lists!BF19,'[1]Multi-Field'!$F$102="Drained"),BI19,IF(AND('[1]Multi-Field'!$E$102=[1]Lists!BF19,'[1]Multi-Field'!$F$102="undrained"),BH19,""))</f>
        <v/>
      </c>
      <c r="FG19" s="409" t="str">
        <f>IF(AND('[1]Multi-Field'!$E$103=[1]Lists!BF19,'[1]Multi-Field'!$F$103="Drained"),BI19,IF(AND('[1]Multi-Field'!$E$103=[1]Lists!BF19,'[1]Multi-Field'!$F$103="undrained"),BH19,""))</f>
        <v/>
      </c>
      <c r="FH19" s="409" t="str">
        <f>IF(AND('[1]Multi-Field'!$E$104=[1]Lists!BF19,'[1]Multi-Field'!$F$104="Drained"),BI19,IF(AND('[1]Multi-Field'!$E$104=[1]Lists!BF19,'[1]Multi-Field'!$F$104="undrained"),BH19,""))</f>
        <v/>
      </c>
      <c r="FI19" s="409" t="str">
        <f>IF(AND('[1]Multi-Field'!$E$105=[1]Lists!BF19,'[1]Multi-Field'!$F$105="Drained"),BI19,IF(AND('[1]Multi-Field'!$E$105=[1]Lists!BF19,'[1]Multi-Field'!$F$105="undrained"),BH19,""))</f>
        <v/>
      </c>
      <c r="FJ19" s="409" t="str">
        <f>IF(AND('[1]Multi-Field'!$E$106=[1]Lists!BF19,'[1]Multi-Field'!$F$106="Drained"),BI19,IF(AND('[1]Multi-Field'!$E$106=[1]Lists!BF19,'[1]Multi-Field'!$F$106="undrained"),BH19,""))</f>
        <v/>
      </c>
      <c r="FK19" s="409" t="str">
        <f>IF(AND('[1]Multi-Field'!$E$107=[1]Lists!BF19,'[1]Multi-Field'!$F$107="Drained"),BI19,IF(AND('[1]Multi-Field'!$E$107=[1]Lists!BF19,'[1]Multi-Field'!$F$107="undrained"),BH19,""))</f>
        <v/>
      </c>
      <c r="FL19" s="409" t="str">
        <f>IF(AND('[1]Multi-Field'!$E$108=[1]Lists!BF19,'[1]Multi-Field'!$F$108="Drained"),BI19,IF(AND('[1]Multi-Field'!$E$108=[1]Lists!BF19,'[1]Multi-Field'!$F$108="undrained"),BH19,""))</f>
        <v/>
      </c>
      <c r="FM19" s="409" t="str">
        <f>IF(AND('[1]Multi-Field'!$E$109=[1]Lists!BF19,'[1]Multi-Field'!$F$109="Drained"),BI19,IF(AND('[1]Multi-Field'!$E$109=[1]Lists!BF19,'[1]Multi-Field'!$F$109="undrained"),BH19,""))</f>
        <v/>
      </c>
      <c r="FN19" s="409" t="str">
        <f>IF(AND('[1]Multi-Field'!$E$110=[1]Lists!BF19,'[1]Multi-Field'!$F$110="Drained"),BI19,IF(AND('[1]Multi-Field'!$E$110=[1]Lists!BF19,'[1]Multi-Field'!$F$110="undrained"),BH19,""))</f>
        <v/>
      </c>
      <c r="FO19" s="409" t="str">
        <f>IF(AND('[1]Multi-Field'!$E$111=[1]Lists!BF19,'[1]Multi-Field'!$F$111="Drained"),BI19,IF(AND('[1]Multi-Field'!$E$111=[1]Lists!BF19,'[1]Multi-Field'!$F$111="undrained"),BH19,""))</f>
        <v/>
      </c>
      <c r="FP19" s="409" t="str">
        <f>IF(AND('[1]Multi-Field'!$E$112=[1]Lists!BF19,'[1]Multi-Field'!$F$112="Drained"),BI19,IF(AND('[1]Multi-Field'!$E$112=[1]Lists!BF19,'[1]Multi-Field'!$F$112="undrained"),BH19,""))</f>
        <v/>
      </c>
      <c r="FQ19" s="409" t="str">
        <f>IF(AND('[1]Multi-Field'!$E$113=[1]Lists!BF19,'[1]Multi-Field'!$F$113="Drained"),BI19,IF(AND('[1]Multi-Field'!$E$113=[1]Lists!BF19,'[1]Multi-Field'!$F$113="undrained"),BH19,""))</f>
        <v/>
      </c>
      <c r="FR19" s="409" t="str">
        <f>IF(AND('[1]Multi-Field'!$E$114=[1]Lists!BF19,'[1]Multi-Field'!$F$114="Drained"),BI19,IF(AND('[1]Multi-Field'!$E$114=[1]Lists!BF19,'[1]Multi-Field'!$F$114="undrained"),BH19,""))</f>
        <v/>
      </c>
      <c r="FS19" s="409" t="str">
        <f>IF(AND('[1]Multi-Field'!$E$115=[1]Lists!BF19,'[1]Multi-Field'!$F$115="Drained"),BI19,IF(AND('[1]Multi-Field'!$E$115=[1]Lists!BF19,'[1]Multi-Field'!$F$115="undrained"),BH19,""))</f>
        <v/>
      </c>
      <c r="FT19" s="409" t="str">
        <f>IF(AND('[1]Multi-Field'!$E$116=[1]Lists!BF19,'[1]Multi-Field'!$F$116="Drained"),BI19,IF(AND('[1]Multi-Field'!$E$116=[1]Lists!BF19,'[1]Multi-Field'!$F$116="undrained"),BH19,""))</f>
        <v/>
      </c>
      <c r="FU19" s="409" t="str">
        <f>IF(AND('[1]Multi-Field'!$E$117=[1]Lists!BF19,'[1]Multi-Field'!$F$117="Drained"),BI19,IF(AND('[1]Multi-Field'!$E$117=[1]Lists!BF19,'[1]Multi-Field'!$F$117="undrained"),BH19,""))</f>
        <v/>
      </c>
      <c r="FV19" s="409" t="str">
        <f>IF(AND('[1]Multi-Field'!$E$118=[1]Lists!BF19,'[1]Multi-Field'!$F$118="Drained"),BI19,IF(AND('[1]Multi-Field'!$E$118=[1]Lists!BF19,'[1]Multi-Field'!$F$118="undrained"),BH19,""))</f>
        <v/>
      </c>
      <c r="FW19" s="409" t="str">
        <f>IF(AND('[1]Multi-Field'!$E$119=[1]Lists!BF19,'[1]Multi-Field'!$F$119="Drained"),BI19,IF(AND('[1]Multi-Field'!$E$119=[1]Lists!BF19,'[1]Multi-Field'!$F$119="undrained"),BH19,""))</f>
        <v/>
      </c>
      <c r="FX19" s="409" t="str">
        <f>IF(AND('[1]Multi-Field'!$E$120=[1]Lists!BF19,'[1]Multi-Field'!$F$120="Drained"),BI19,IF(AND('[1]Multi-Field'!$E$120=[1]Lists!BF19,'[1]Multi-Field'!$F$120="undrained"),BH19,""))</f>
        <v/>
      </c>
      <c r="FZ19" t="s">
        <v>804</v>
      </c>
      <c r="GC19" s="4" t="str">
        <f>'[1]Multi-Field'!B17</f>
        <v>Pasture #3</v>
      </c>
      <c r="GD19" s="73" t="str">
        <f>IF(OR('[1]Multi-Field'!Q17=$FZ$43,'[1]Multi-Field'!Q17=$FZ$44),'[1]Multi-Field'!BS17,"")</f>
        <v/>
      </c>
      <c r="GE19" s="4" t="str">
        <f>IF(AND(OR('[1]Multi-Field'!Q17=$FZ$86,'[1]Multi-Field'!Q17=$FZ$94,'[1]Multi-Field'!Q17=$FZ$87,'[1]Multi-Field'!Q17=[1]Lists!$FZ$93,'[1]Multi-Field'!Q17=$FZ$59),'[1]Multi-Field'!BS17&gt;50),'[1]Multi-Field'!BS17*0.8,IF(AND(OR('[1]Multi-Field'!Q17=$FZ$86,'[1]Multi-Field'!Q17=$FZ$94,'[1]Multi-Field'!Q17=$FZ$87,'[1]Multi-Field'!Q17=[1]Lists!$FZ$93,'[1]Multi-Field'!Q17=[1]Lists!$FZ$59),'[1]Multi-Field'!BS17&lt;50),'[1]Multi-Field'!BS17,""))</f>
        <v/>
      </c>
      <c r="GF19" s="4" t="str">
        <f>IF(OR('[1]Multi-Field'!Q17=[1]Lists!$FZ$7,'[1]Multi-Field'!Q17=[1]Lists!$FZ$5,'[1]Multi-Field'!Q17=[1]Lists!$FZ$24,'[1]Multi-Field'!Q17=[1]Lists!$FZ$10,'[1]Multi-Field'!Q17=[1]Lists!$FZ$8, '[1]Multi-Field'!Q17=[1]Lists!$FZ$25, '[1]Multi-Field'!Q17=[1]Lists!$FZ$23, '[1]Multi-Field'!Q17= [1]Lists!$FZ$47, '[1]Multi-Field'!Q17=[1]Lists!$FZ$49, '[1]Multi-Field'!Q17=[1]Lists!$FZ$48,'[1]Multi-Field'!Q17=[1]Lists!$FZ$3, '[1]Multi-Field'!Q17=[1]Lists!$FZ$14,'[1]Multi-Field'!Q17=[1]Lists!$FZ$36, '[1]Multi-Field'!Q17=[1]Lists!$FZ$41,'[1]Multi-Field'!Q17=[1]Lists!$FZ$42),0,"")</f>
        <v/>
      </c>
      <c r="GG19" s="4" t="str">
        <f>IF(OR('[1]Multi-Field'!Q17=[1]Lists!$FZ$6,'[1]Multi-Field'!Q17=[1]Lists!$FZ$4, '[1]Multi-Field'!Q46=[1]Lists!$FZ$11, '[1]Multi-Field'!Q17=[1]Lists!$FZ$1),100*IF('[1]Multi-Field'!U17=onepercent,0.75,IF('[1]Multi-Field'!U17=onetotwentyfivepercent,0.4,IF(OR('[1]Multi-Field'!U17=twentysixtofiftypercent,'[1]Multi-Field'!U17=greaterthanfiftypercent),0,""))),"")</f>
        <v/>
      </c>
      <c r="GH19" s="4" t="str">
        <f>IF(OR('[1]Multi-Field'!Q17=[1]Lists!$FZ$53,'[1]Multi-Field'!Q17=[1]Lists!$FZ$55), 50,IF('[1]Multi-Field'!Q17=[1]Lists!$FZ$54,225,IF('[1]Multi-Field'!Q17=[1]Lists!$FZ$56,75,"")))</f>
        <v/>
      </c>
      <c r="GI19" s="4" t="e">
        <f>#VALUE!</f>
        <v>#VALUE!</v>
      </c>
      <c r="GJ19" s="4" t="e">
        <f>#VALUE!</f>
        <v>#VALUE!</v>
      </c>
      <c r="GK19" s="4" t="str">
        <f>IF('[1]Multi-Field'!Q17=[1]Lists!$FZ$95,'[1]Multi-Field'!BS17*0.66,"")</f>
        <v/>
      </c>
      <c r="GM19" s="4" t="str">
        <f>IF(OR('[1]Multi-Field'!Q17=[1]Lists!$FZ$26,'[1]Multi-Field'!Q17=[1]Lists!$FZ$84),20,"")</f>
        <v/>
      </c>
      <c r="GN19" s="4" t="str">
        <f>IF(OR('[1]Multi-Field'!Q17=[1]Lists!$FZ$88,'[1]Multi-Field'!Q17=[1]Lists!$FZ$57),0,"")</f>
        <v/>
      </c>
      <c r="GO19" s="4" t="str">
        <f>IF(OR('[1]Multi-Field'!Q17=[1]Lists!$FZ$69,'[1]Multi-Field'!Q17=[1]Lists!$FZ$71,'[1]Multi-Field'!Q17=[1]Lists!$FZ$105),50,"")</f>
        <v/>
      </c>
      <c r="GP19" s="4" t="str">
        <f>IF(OR('[1]Multi-Field'!Q17=[1]Lists!$FZ$75,'[1]Multi-Field'!Q17=[1]Lists!$FZ$70),75,"")</f>
        <v/>
      </c>
      <c r="GQ19" s="4" t="str">
        <f>IF('[1]Multi-Field'!Q17=[1]Lists!$FZ$72,150,"")</f>
        <v/>
      </c>
      <c r="GR19" s="4" t="str">
        <f>IF(OR('[1]Multi-Field'!Q17=[1]Lists!$FZ$74,'[1]Multi-Field'!Q17=[1]Lists!$FZ$73),40,"")</f>
        <v/>
      </c>
      <c r="GS19" s="4" t="str">
        <f>IF('[1]Multi-Field'!Q17=[1]Lists!$FZ$99,80,"")</f>
        <v/>
      </c>
      <c r="GT19" s="4" t="str">
        <f>IF('[1]Multi-Field'!Q17=[1]Lists!$FZ$106,70,"")</f>
        <v/>
      </c>
      <c r="GU19" s="4" t="e">
        <f t="shared" si="4"/>
        <v>#VALUE!</v>
      </c>
    </row>
    <row r="20" spans="1:203" ht="13.5" customHeight="1" thickBot="1">
      <c r="A20" s="7" t="s">
        <v>107</v>
      </c>
      <c r="B20" t="s">
        <v>744</v>
      </c>
      <c r="C20" s="7"/>
      <c r="D20" s="8">
        <v>75</v>
      </c>
      <c r="E20" s="8">
        <f t="shared" si="0"/>
        <v>75</v>
      </c>
      <c r="F20" s="8">
        <f t="shared" si="1"/>
        <v>75</v>
      </c>
      <c r="G20" s="8">
        <v>75</v>
      </c>
      <c r="H20" s="8">
        <v>60</v>
      </c>
      <c r="I20" s="8">
        <f t="shared" si="5"/>
        <v>60</v>
      </c>
      <c r="J20" s="8">
        <f t="shared" si="6"/>
        <v>60</v>
      </c>
      <c r="K20" s="8">
        <v>60</v>
      </c>
      <c r="L20" s="8">
        <v>140</v>
      </c>
      <c r="M20" s="8">
        <f t="shared" si="2"/>
        <v>140</v>
      </c>
      <c r="N20" s="8">
        <f t="shared" si="3"/>
        <v>140</v>
      </c>
      <c r="O20" s="8">
        <v>140</v>
      </c>
      <c r="Q20" s="85" t="s">
        <v>895</v>
      </c>
      <c r="R20" s="91">
        <f>IF(AND('Single Field'!F32="",'Single Field'!F33="x"),Lists!R14,0)</f>
        <v>0</v>
      </c>
      <c r="S20" s="91">
        <f>IF(AND('Single Field'!F32="",'Single Field'!F33="",'Single Field'!F34="x"),Lists!S14,0)</f>
        <v>0</v>
      </c>
      <c r="T20" s="91">
        <f>IF(AND('Single Field'!F32="",'Single Field'!F33="",'Single Field'!F34="",'Single Field'!F35="x"),Lists!T14,0)</f>
        <v>0</v>
      </c>
      <c r="U20" s="92">
        <f>SUM(R20:T20)</f>
        <v>0</v>
      </c>
      <c r="V20" s="383">
        <f>IF(OR('Multi-Field'!AI6=$U$4,'Multi-Field'!AI6=$U$5,'Multi-Field'!AI6=$U$6,'Multi-Field'!AI6=$U$7,'Multi-Field'!AI6=$U$8,'Multi-Field'!AI6=$U$9),(IF('Multi-Field'!AJ6=$V$2,100,IF('Multi-Field'!AJ6=$V$3,65,IF('Multi-Field'!AJ6=$V$4,53,IF('Multi-Field'!AJ6=$V$5,41,IF('Multi-Field'!AJ6=$V$6,23,IF('Multi-Field'!AJ6=$V$7,0,0))))))),0)</f>
        <v>0</v>
      </c>
      <c r="W20" s="383" t="str">
        <f>IF(AND(OR('Multi-Field'!AF6=$S$3,'Multi-Field'!AF6=S8,'Multi-Field'!AF6=$S$7),'Multi-Field'!AN6&lt;18,'Multi-Field'!AN6&gt;0),35,IF('Multi-Field'!AF6=$S$4,55,IF(AND('Multi-Field'!AF6=$S$6,'Multi-Field'!AN6&lt;18),30,IF(AND('Multi-Field'!AN6&gt;17,OR('Multi-Field'!AF6=$S$3,'Multi-Field'!AF6=$S$5,'Multi-Field'!AF6= $S$6,'Multi-Field'!AF6=$S$7)),25,"0"))))</f>
        <v>0</v>
      </c>
      <c r="X20" s="383">
        <f>IF(OR('Multi-Field'!BA6=$U$4,'Multi-Field'!BA6=$U$5,'Multi-Field'!BA6=$U$6,'Multi-Field'!BA6=U10,'Multi-Field'!BA6=$U$8,'Multi-Field'!BA6=$U$9),(IF('Multi-Field'!BB6=$V$2,100,IF('Multi-Field'!BB6=$V$3,65,IF('Multi-Field'!BB6=$V$4,53,IF('Multi-Field'!BB6=$V$5,41,IF('Multi-Field'!BB6=$V$6,23,IF('Multi-Field'!BB6=$V$7,0,0))))))),0)</f>
        <v>0</v>
      </c>
      <c r="Y20" s="383" t="str">
        <f>IF(AND(OR('Multi-Field'!AX6=$S$3,'Multi-Field'!AX6=$S$5,'Multi-Field'!AX6=$S$7),'Multi-Field'!BF6&lt;18),35,IF('Multi-Field'!AX6=$S$4,55,IF(AND('Multi-Field'!AX6=$S$6,'Multi-Field'!BF6&lt;18),30,IF(AND('Multi-Field'!BF6&gt;17,OR('Multi-Field'!AX6=$S$3,'Multi-Field'!AX6=$S$5,'Multi-Field'!AX6=$S$6,'Multi-Field'!AX6=$S$7)),25,"0"))))</f>
        <v>0</v>
      </c>
      <c r="Z20" s="383">
        <v>4</v>
      </c>
      <c r="AC20" t="s">
        <v>891</v>
      </c>
      <c r="AI20" s="384" t="str">
        <f>'[1]Multi-Field'!B16</f>
        <v>Pasture #2</v>
      </c>
      <c r="AJ20" s="385" t="e">
        <f>#VALUE!</f>
        <v>#VALUE!</v>
      </c>
      <c r="AK20" s="385" t="e">
        <f>#VALUE!</f>
        <v>#VALUE!</v>
      </c>
      <c r="AL20" s="385" t="e">
        <f>IF(AK20="","",IF('[1]Multi-Field'!AU16=20,10,IF(AK20-30&lt;0,0,AK20-30)))</f>
        <v>#VALUE!</v>
      </c>
      <c r="AM20" s="385" t="e">
        <f>#VALUE!</f>
        <v>#VALUE!</v>
      </c>
      <c r="AN20" s="385" t="e">
        <f t="shared" si="7"/>
        <v>#VALUE!</v>
      </c>
      <c r="AO20" s="385" t="e">
        <f>#VALUE!</f>
        <v>#VALUE!</v>
      </c>
      <c r="AP20" s="385" t="e">
        <f>#VALUE!</f>
        <v>#VALUE!</v>
      </c>
      <c r="AQ20" s="385" t="e">
        <f>#VALUE!</f>
        <v>#VALUE!</v>
      </c>
      <c r="AR20" s="385" t="e">
        <f>#VALUE!</f>
        <v>#VALUE!</v>
      </c>
      <c r="AS20" s="385" t="e">
        <f>IF(AR20="","",IF('[1]Multi-Field'!AU16&gt;9,0,AR20-15))</f>
        <v>#VALUE!</v>
      </c>
      <c r="AT20" s="385" t="e">
        <f>#VALUE!</f>
        <v>#VALUE!</v>
      </c>
      <c r="AU20" s="385" t="e">
        <f>#VALUE!</f>
        <v>#VALUE!</v>
      </c>
      <c r="AV20" s="385" t="e">
        <f>IF(AU20="","",IF('[1]Multi-Field'!AU16=9&gt;9,0,AU20-35))</f>
        <v>#VALUE!</v>
      </c>
      <c r="AW20" s="385" t="e">
        <f>#VALUE!</f>
        <v>#VALUE!</v>
      </c>
      <c r="AX20" s="385" t="e">
        <f t="shared" si="8"/>
        <v>#VALUE!</v>
      </c>
      <c r="AY20" s="385">
        <f>IF('[1]Multi-Field'!AU16="","",IF('[1]Multi-Field'!AU16&lt;1,100,IF('[1]Multi-Field'!AU16=1,75,IF('[1]Multi-Field'!AU16=2,50,IF('[1]Multi-Field'!AU16=3,25,IF('[1]Multi-Field'!AU16&gt;3,0,""))))))</f>
        <v>0</v>
      </c>
      <c r="AZ20" s="385">
        <f t="shared" si="9"/>
        <v>0</v>
      </c>
      <c r="BA20" s="385" t="e">
        <f>#VALUE!</f>
        <v>#VALUE!</v>
      </c>
      <c r="BB20" s="385" t="e">
        <f>IF(BA20="","",IF(AND('[1]Multi-Field'!AU16&lt;40,'[1]Multi-Field'!AU16&gt;9),40,IF('[1]Multi-Field'!AU16&gt;39,0,BA20+5)))</f>
        <v>#VALUE!</v>
      </c>
      <c r="BC20" s="386">
        <f t="shared" si="10"/>
        <v>0</v>
      </c>
      <c r="BD20" s="283">
        <v>0.28999999999999998</v>
      </c>
      <c r="BE20" s="283">
        <v>0.66</v>
      </c>
      <c r="BF20" s="411" t="s">
        <v>1188</v>
      </c>
      <c r="BG20" s="412">
        <v>4</v>
      </c>
      <c r="BH20" s="412">
        <v>5.5</v>
      </c>
      <c r="BI20" s="412">
        <v>5.5</v>
      </c>
      <c r="BJ20" s="409" t="e">
        <f>IF(AND('[1]Single Field'!#REF!=[1]Lists!BF20,'[1]Single Field'!#REF!="Drained"),"x",IF(AND('[1]Single Field'!#REF!=[1]Lists!BF20,'[1]Single Field'!#REF!="Undrained"),O,""))</f>
        <v>#REF!</v>
      </c>
      <c r="BK20" s="409" t="str">
        <f>IF(AND('[1]Multi-Field'!$E$3=[1]Lists!BF20,'[1]Multi-Field'!$F$3="Drained"),BI20,IF(AND('[1]Multi-Field'!$E$3=BF20,'[1]Multi-Field'!$F$3="undrained"),BH20,""))</f>
        <v/>
      </c>
      <c r="BL20" s="409" t="str">
        <f>IF(AND('[1]Multi-Field'!$E$4=BF20,'[1]Multi-Field'!$F$4="Drained"),BI20,IF(AND('[1]Multi-Field'!$E$4=BF20,'[1]Multi-Field'!$F$4="undrained"),BH20,""))</f>
        <v/>
      </c>
      <c r="BM20" s="409" t="str">
        <f>IF(AND('[1]Multi-Field'!$E$5=BF20,'[1]Multi-Field'!$F$5="Drained"),BI20,IF(AND('[1]Multi-Field'!$E$5=BF20,'[1]Multi-Field'!$F$5="undrained"),BH20,""))</f>
        <v/>
      </c>
      <c r="BN20" s="409" t="str">
        <f>IF(AND('[1]Multi-Field'!$E$6=BF20,'[1]Multi-Field'!$F$6="Drained"),BI20,IF(AND('[1]Multi-Field'!$E$6=BF20,'[1]Multi-Field'!$F$6="undrained"),BH20,""))</f>
        <v/>
      </c>
      <c r="BO20" s="409" t="str">
        <f>IF(AND('[1]Multi-Field'!$E$7=BF20,'[1]Multi-Field'!$F$7="Drained"),BI20,IF(AND('[1]Multi-Field'!$E$7=BF20,'[1]Multi-Field'!$F$7="undrained"),BH20,""))</f>
        <v/>
      </c>
      <c r="BP20" s="409" t="str">
        <f>IF(AND('[1]Multi-Field'!$E$8=BF20,'[1]Multi-Field'!$F$8="Drained"),BI20,IF(AND('[1]Multi-Field'!$E$8=BF20,'[1]Multi-Field'!$F$8="undrained"),BH20,""))</f>
        <v/>
      </c>
      <c r="BQ20" s="409" t="str">
        <f>IF(AND('[1]Multi-Field'!$E$9=BF20,'[1]Multi-Field'!$F$9="Drained"),BI20,IF(AND('[1]Multi-Field'!$E$9=BF20,'[1]Multi-Field'!$F$9="undrained"),BH20,""))</f>
        <v/>
      </c>
      <c r="BR20" s="409" t="str">
        <f>IF(AND('[1]Multi-Field'!$E$10=BF20,'[1]Multi-Field'!$F$10="Drained"),BI20,IF(AND('[1]Multi-Field'!$E$10=BF20,'[1]Multi-Field'!$F$10="undrained"),BH20,""))</f>
        <v/>
      </c>
      <c r="BS20" s="409" t="str">
        <f>IF(AND('[1]Multi-Field'!$E$11=BF20,'[1]Multi-Field'!$F$11="Drained"),BI20,IF(AND('[1]Multi-Field'!$E$11=BF20,'[1]Multi-Field'!$F$11="undrained"),BH20,""))</f>
        <v/>
      </c>
      <c r="BT20" s="409" t="str">
        <f>IF(AND('[1]Multi-Field'!$E$12=BF20,'[1]Multi-Field'!$F$12="Drained"),BI20,IF(AND('[1]Multi-Field'!$E$12=BF20,'[1]Multi-Field'!$F$12="undrained"),BH20,""))</f>
        <v/>
      </c>
      <c r="BU20" s="409" t="str">
        <f>IF(AND('[1]Multi-Field'!$E$13=BF20,'[1]Multi-Field'!$F$13="Drained"),BI20,IF(AND('[1]Multi-Field'!$E$3=BF20,'[1]Multi-Field'!$F$13="undrained"),BH20,""))</f>
        <v/>
      </c>
      <c r="BV20" s="409" t="str">
        <f>IF(AND('[1]Multi-Field'!$E$14=BF20,'[1]Multi-Field'!$F$14="Drained"),BI20,IF(AND('[1]Multi-Field'!$E$14=BF20,'[1]Multi-Field'!$F$14="undrained"),BH20,""))</f>
        <v/>
      </c>
      <c r="BW20" s="409" t="str">
        <f>IF(AND('[1]Multi-Field'!$E$15=BF20,'[1]Multi-Field'!$F$15="Drained"),BI20,IF(AND('[1]Multi-Field'!$E$15=BF20,'[1]Multi-Field'!$F$15="undrained"),BH20,""))</f>
        <v/>
      </c>
      <c r="BX20" s="409" t="str">
        <f>IF(AND('[1]Multi-Field'!$E$16=[1]Lists!BF20,'[1]Multi-Field'!$F$16="Drained"),BI20,IF(AND('[1]Multi-Field'!$E$16=[1]Lists!BF20,'[1]Multi-Field'!$F$16="undrained"),BH20,""))</f>
        <v/>
      </c>
      <c r="BY20" s="409" t="str">
        <f>IF(AND('[1]Multi-Field'!$E$17=[1]Lists!BF20,'[1]Multi-Field'!$F$17="Drained"),BI20,IF(AND('[1]Multi-Field'!$E$17=[1]Lists!BF20,'[1]Multi-Field'!$F$17="undrained"),BH20,""))</f>
        <v/>
      </c>
      <c r="BZ20" s="409" t="str">
        <f>IF(AND('[1]Multi-Field'!$E$18=[1]Lists!BF20,'[1]Multi-Field'!$F$18="Drained"),BI20,IF(AND('[1]Multi-Field'!$E$18=[1]Lists!BF20,'[1]Multi-Field'!$F$18="undrained"),BH20,""))</f>
        <v/>
      </c>
      <c r="CA20" s="409" t="str">
        <f>IF(AND('[1]Multi-Field'!$E$19=[1]Lists!BF20,'[1]Multi-Field'!$F$19="Drained"),BI20,IF(AND('[1]Multi-Field'!$E$19=[1]Lists!BF20,'[1]Multi-Field'!$F$19="undrained"),BH20,""))</f>
        <v/>
      </c>
      <c r="CB20" s="409" t="str">
        <f>IF(AND('[1]Multi-Field'!$E$20=[1]Lists!BF20,'[1]Multi-Field'!$F$20="Drained"),BI20,IF(AND('[1]Multi-Field'!$E$20=[1]Lists!BF20,'[1]Multi-Field'!$F$20="undrained"),BH20,""))</f>
        <v/>
      </c>
      <c r="CC20" s="409">
        <f>IF(AND('[1]Multi-Field'!$E$21=[1]Lists!BF20,'[1]Multi-Field'!$F$21="Drained"),BI20,IF(AND('[1]Multi-Field'!$E$21=[1]Lists!BF20,'[1]Multi-Field'!$F$21="undrained"),BH20,""))</f>
        <v>5.5</v>
      </c>
      <c r="CD20" s="409" t="str">
        <f>IF(AND('[1]Multi-Field'!$E$22=[1]Lists!BF20,'[1]Multi-Field'!$F$22="Drained"),BI20,IF(AND('[1]Multi-Field'!$E$22=[1]Lists!BF20,'[1]Multi-Field'!$F$22="undrained"),BH20,""))</f>
        <v/>
      </c>
      <c r="CE20" s="409" t="str">
        <f>IF(AND('[1]Multi-Field'!$E$23=[1]Lists!BF20,'[1]Multi-Field'!$F$23="Drained"),BI20,IF(AND('[1]Multi-Field'!$E$23=[1]Lists!BF20,'[1]Multi-Field'!$F$23="undrained"),BH20,""))</f>
        <v/>
      </c>
      <c r="CF20" s="409" t="str">
        <f>IF(AND('[1]Multi-Field'!$E$24=[1]Lists!BF20,'[1]Multi-Field'!$F$24="Drained"),BI20,IF(AND('[1]Multi-Field'!$E$24=[1]Lists!BF20,'[1]Multi-Field'!$F$24="undrained"),BH20,""))</f>
        <v/>
      </c>
      <c r="CG20" s="409" t="str">
        <f>IF(AND('[1]Multi-Field'!$E$25=[1]Lists!BF20,'[1]Multi-Field'!$F$25="Drained"),BI20,IF(AND('[1]Multi-Field'!$E$25=[1]Lists!BF20,'[1]Multi-Field'!$F$25="undrained"),BH20,""))</f>
        <v/>
      </c>
      <c r="CH20" s="409" t="str">
        <f>IF(AND('[1]Multi-Field'!$E$26=[1]Lists!BF20,'[1]Multi-Field'!$F$26="Drained"),BI20,IF(AND('[1]Multi-Field'!$E$26=[1]Lists!BF20,'[1]Multi-Field'!$F$26="undrained"),BH20,""))</f>
        <v/>
      </c>
      <c r="CI20" s="409" t="str">
        <f>IF(AND('[1]Multi-Field'!$E$27=[1]Lists!BF20,'[1]Multi-Field'!$F$27="Drained"),BI20,IF(AND('[1]Multi-Field'!$E$27=[1]Lists!BF20,'[1]Multi-Field'!$F$27="undrained"),BH20,""))</f>
        <v/>
      </c>
      <c r="CJ20" s="409" t="str">
        <f>IF(AND('[1]Multi-Field'!$E$28=[1]Lists!BF20,'[1]Multi-Field'!$F$28="Drained"),BI20,IF(AND('[1]Multi-Field'!$E$28=[1]Lists!BF20,'[1]Multi-Field'!$F$28="undrained"),BH20,""))</f>
        <v/>
      </c>
      <c r="CK20" s="409" t="str">
        <f>IF(AND('[1]Multi-Field'!$E$29=[1]Lists!BF20,'[1]Multi-Field'!$F$29="Drained"),BI20,IF(AND('[1]Multi-Field'!$E$29=[1]Lists!BF20,'[1]Multi-Field'!$F$29="undrained"),BH20,""))</f>
        <v/>
      </c>
      <c r="CL20" s="409" t="str">
        <f>IF(AND('[1]Multi-Field'!$E$30=[1]Lists!BF20,'[1]Multi-Field'!$F$30="Drained"),BI20,IF(AND('[1]Multi-Field'!$E$30=[1]Lists!BF20,'[1]Multi-Field'!$F$30="undrained"),BH20,""))</f>
        <v/>
      </c>
      <c r="CM20" s="409" t="str">
        <f>IF(AND('[1]Multi-Field'!$E$31=[1]Lists!BF20,'[1]Multi-Field'!$F$31="Drained"),BI20,IF(AND('[1]Multi-Field'!$E$31=[1]Lists!BF20,'[1]Multi-Field'!$F$31="undrained"),BH20,""))</f>
        <v/>
      </c>
      <c r="CN20" s="409" t="str">
        <f>IF(AND('[1]Multi-Field'!$E$32=[1]Lists!BF20,'[1]Multi-Field'!$F$32="Drained"),BI20,IF(AND('[1]Multi-Field'!$E$32=[1]Lists!BF20,'[1]Multi-Field'!$F$32="undrained"),BH20,""))</f>
        <v/>
      </c>
      <c r="CO20" s="409" t="str">
        <f>IF(AND('[1]Multi-Field'!$E$33=[1]Lists!BF20,'[1]Multi-Field'!$F$33="Drained"),BI20,IF(AND('[1]Multi-Field'!$E$33=[1]Lists!BF20,'[1]Multi-Field'!$F$33="undrained"),BH20,""))</f>
        <v/>
      </c>
      <c r="CP20" s="409" t="str">
        <f>IF(AND('[1]Multi-Field'!$E$34=[1]Lists!BF20,'[1]Multi-Field'!$F$34="Drained"),BI20,IF(AND('[1]Multi-Field'!$E$34=[1]Lists!BF20,'[1]Multi-Field'!$F$34="undrained"),BH20,""))</f>
        <v/>
      </c>
      <c r="CQ20" s="409" t="str">
        <f>IF(AND('[1]Multi-Field'!$E$35=[1]Lists!BF20,'[1]Multi-Field'!$F$35="Drained"),BI20,IF(AND('[1]Multi-Field'!$E$35=[1]Lists!BF20,'[1]Multi-Field'!$F$35="undrained"),BH20,""))</f>
        <v/>
      </c>
      <c r="CR20" s="409" t="str">
        <f>IF(AND('[1]Multi-Field'!$E$36=[1]Lists!BF20,'[1]Multi-Field'!$F$36="Drained"),BI20,IF(AND('[1]Multi-Field'!$E$36=[1]Lists!BF20,'[1]Multi-Field'!$F$36="undrained"),BH20,""))</f>
        <v/>
      </c>
      <c r="CS20" s="409" t="str">
        <f>IF(AND('[1]Multi-Field'!$E$37=[1]Lists!BF20,'[1]Multi-Field'!$F$37="Drained"),BI20,IF(AND('[1]Multi-Field'!$E$37=[1]Lists!BF20,'[1]Multi-Field'!$F$37="undrained"),BH20,""))</f>
        <v/>
      </c>
      <c r="CT20" s="409" t="str">
        <f>IF(AND('[1]Multi-Field'!$E$38=[1]Lists!BF20,'[1]Multi-Field'!$F$38="Drained"),BI20,IF(AND('[1]Multi-Field'!$E$38=[1]Lists!BF20,'[1]Multi-Field'!$F$38="undrained"),BH20,""))</f>
        <v/>
      </c>
      <c r="CU20" s="409" t="str">
        <f>IF(AND('[1]Multi-Field'!$E$39=[1]Lists!BF20,'[1]Multi-Field'!$F$39="Drained"),BI20,IF(AND('[1]Multi-Field'!$E$39=[1]Lists!BF20,'[1]Multi-Field'!$F$39="undrained"),BH20,""))</f>
        <v/>
      </c>
      <c r="CV20" s="409" t="str">
        <f>IF(AND('[1]Multi-Field'!$E$40=[1]Lists!BF20,'[1]Multi-Field'!$F$40="Drained"),BI20,IF(AND('[1]Multi-Field'!$E$40=[1]Lists!BF20,'[1]Multi-Field'!$F$40="undrained"),BH20,""))</f>
        <v/>
      </c>
      <c r="CW20" s="409" t="str">
        <f>IF(AND('[1]Multi-Field'!$E$41=[1]Lists!BF20,'[1]Multi-Field'!$F$40="Drained"),BI20,IF(AND('[1]Multi-Field'!$E$40=[1]Lists!BF20,'[1]Multi-Field'!$F$40="undrained"),BH20,""))</f>
        <v/>
      </c>
      <c r="CX20" s="409" t="str">
        <f>IF(AND('[1]Multi-Field'!$E$42=[1]Lists!BF20,'[1]Multi-Field'!$F$42="Drained"),BI20,IF(AND('[1]Multi-Field'!$E$42=[1]Lists!BF20,'[1]Multi-Field'!$F$42="undrained"),BH20,""))</f>
        <v/>
      </c>
      <c r="CY20" s="409" t="str">
        <f>IF(AND('[1]Multi-Field'!$E$43=[1]Lists!BF20,'[1]Multi-Field'!$F$43="Drained"),BI20,IF(AND('[1]Multi-Field'!$E$43=[1]Lists!BF20,'[1]Multi-Field'!$F$43="undrained"),BH20,""))</f>
        <v/>
      </c>
      <c r="CZ20" s="409" t="str">
        <f>IF(AND('[1]Multi-Field'!$E$44=[1]Lists!BF20,'[1]Multi-Field'!$F$44="Drained"),BI20,IF(AND('[1]Multi-Field'!$E$44=[1]Lists!BF20,'[1]Multi-Field'!$F$44="undrained"),BH20,""))</f>
        <v/>
      </c>
      <c r="DA20" s="409" t="str">
        <f>IF(AND('[1]Multi-Field'!$E$45=[1]Lists!BF20,'[1]Multi-Field'!$F$45="Drained"),BI20,IF(AND('[1]Multi-Field'!$E$45=[1]Lists!BF20,'[1]Multi-Field'!$F$45="undrained"),BH20,""))</f>
        <v/>
      </c>
      <c r="DB20" s="409" t="str">
        <f>IF(AND('[1]Multi-Field'!$E$46=[1]Lists!BF20,'[1]Multi-Field'!$F$46="Drained"),BI20,IF(AND('[1]Multi-Field'!$E$46=[1]Lists!BF20,'[1]Multi-Field'!$F$46="undrained"),BH20,""))</f>
        <v/>
      </c>
      <c r="DC20" s="409" t="str">
        <f>IF(AND('[1]Multi-Field'!$E$47=[1]Lists!BF20,'[1]Multi-Field'!$F$47="Drained"),BI20,IF(AND('[1]Multi-Field'!$E$47=[1]Lists!BF20,'[1]Multi-Field'!$F$47="undrained"),BH20,""))</f>
        <v/>
      </c>
      <c r="DD20" s="409" t="str">
        <f>IF(AND('[1]Multi-Field'!$E$48=[1]Lists!BF20,'[1]Multi-Field'!$F$48="Drained"),BI20,IF(AND('[1]Multi-Field'!$E$48=[1]Lists!BF20,'[1]Multi-Field'!$F$48="undrained"),BH20,""))</f>
        <v/>
      </c>
      <c r="DE20" s="409" t="str">
        <f>IF(AND('[1]Multi-Field'!$E$49=[1]Lists!BF20,'[1]Multi-Field'!$F$49="Drained"),BI20,IF(AND('[1]Multi-Field'!$E$49=[1]Lists!BF20,'[1]Multi-Field'!$F$9="undrained"),BH20,""))</f>
        <v/>
      </c>
      <c r="DF20" s="409" t="str">
        <f>IF(AND('[1]Multi-Field'!$E$50=[1]Lists!BF20,'[1]Multi-Field'!$F$50="Drained"),BI20,IF(AND('[1]Multi-Field'!$E$50=[1]Lists!BF20,'[1]Multi-Field'!$F$50="undrained"),BH20,""))</f>
        <v/>
      </c>
      <c r="DG20" s="409" t="str">
        <f>IF(AND('[1]Multi-Field'!$E$51=[1]Lists!BF20,'[1]Multi-Field'!$F$51="Drained"),BI20,IF(AND('[1]Multi-Field'!$E$51=[1]Lists!BF20,'[1]Multi-Field'!$F$51="undrained"),BH20,""))</f>
        <v/>
      </c>
      <c r="DH20" s="409" t="str">
        <f>IF(AND('[1]Multi-Field'!$E$52=[1]Lists!BF20,'[1]Multi-Field'!$F$52="Drained"),BI20,IF(AND('[1]Multi-Field'!$E$52=[1]Lists!BF20,'[1]Multi-Field'!$F$52="undrained"),BH20,""))</f>
        <v/>
      </c>
      <c r="DI20" s="409" t="str">
        <f>IF(AND('[1]Multi-Field'!$E$53=[1]Lists!BF20,'[1]Multi-Field'!$F$53="Drained"),BI20,IF(AND('[1]Multi-Field'!$E$53=[1]Lists!BF20,'[1]Multi-Field'!$F$53="undrained"),BH20,""))</f>
        <v/>
      </c>
      <c r="DJ20" s="409" t="str">
        <f>IF(AND('[1]Multi-Field'!$E$54=[1]Lists!BF20,'[1]Multi-Field'!$F$54="Drained"),BI20,IF(AND('[1]Multi-Field'!$E$54=[1]Lists!BF20,'[1]Multi-Field'!$F$54="undrained"),BH20,""))</f>
        <v/>
      </c>
      <c r="DK20" s="409" t="str">
        <f>IF(AND('[1]Multi-Field'!$E$55=[1]Lists!BF20,'[1]Multi-Field'!$F$55="Drained"),BI20,IF(AND('[1]Multi-Field'!$E$55=[1]Lists!BF20,'[1]Multi-Field'!$F$55="undrained"),BH20,""))</f>
        <v/>
      </c>
      <c r="DL20" s="409" t="str">
        <f>IF(AND('[1]Multi-Field'!$E$56=[1]Lists!BF20,'[1]Multi-Field'!$F$56="Drained"),BI20,IF(AND('[1]Multi-Field'!$E$56=[1]Lists!BF20,'[1]Multi-Field'!$F$56="undrained"),BH20,""))</f>
        <v/>
      </c>
      <c r="DM20" s="409" t="str">
        <f>IF(AND('[1]Multi-Field'!$E$57=[1]Lists!BF20,'[1]Multi-Field'!$F$57="Drained"),BI20,IF(AND('[1]Multi-Field'!$E$57=[1]Lists!BF20,'[1]Multi-Field'!$F$57="undrained"),BH20,""))</f>
        <v/>
      </c>
      <c r="DN20" s="409" t="str">
        <f>IF(AND('[1]Multi-Field'!$E$58=[1]Lists!BF20,'[1]Multi-Field'!$F$58="Drained"),BI20,IF(AND('[1]Multi-Field'!$E$58=[1]Lists!BF20,'[1]Multi-Field'!$F$58="undrained"),BH20,""))</f>
        <v/>
      </c>
      <c r="DO20" s="409" t="str">
        <f>IF(AND('[1]Multi-Field'!$E$59=[1]Lists!BF20,'[1]Multi-Field'!$F$59="Drained"),BI20,IF(AND('[1]Multi-Field'!$E$59=[1]Lists!BF20,'[1]Multi-Field'!$F$59="undrained"),BH20,""))</f>
        <v/>
      </c>
      <c r="DP20" s="409" t="str">
        <f>IF(AND('[1]Multi-Field'!$E$60=[1]Lists!BF20,'[1]Multi-Field'!$F$60="Drained"),BI20,IF(AND('[1]Multi-Field'!$E$60=[1]Lists!BF20,'[1]Multi-Field'!$F$60="undrained"),BH20,""))</f>
        <v/>
      </c>
      <c r="DQ20" s="409" t="str">
        <f>IF(AND('[1]Multi-Field'!$E$61=[1]Lists!BF20,'[1]Multi-Field'!$F$61="Drained"),BI20,IF(AND('[1]Multi-Field'!$E$61=[1]Lists!BF20,'[1]Multi-Field'!$F$61="undrained"),BH20,""))</f>
        <v/>
      </c>
      <c r="DR20" s="409" t="str">
        <f>IF(AND('[1]Multi-Field'!$E$62=[1]Lists!BF20,'[1]Multi-Field'!$F$62="Drained"),BI20,IF(AND('[1]Multi-Field'!$E$62=[1]Lists!BF20,'[1]Multi-Field'!$F$62="undrained"),BH20,""))</f>
        <v/>
      </c>
      <c r="DS20" s="409" t="str">
        <f>IF(AND('[1]Multi-Field'!$E$63=[1]Lists!BF20,'[1]Multi-Field'!$F$63="Drained"),BI20,IF(AND('[1]Multi-Field'!$E$63=[1]Lists!BF20,'[1]Multi-Field'!$F$63="undrained"),BH20,""))</f>
        <v/>
      </c>
      <c r="DT20" s="409" t="str">
        <f>IF(AND('[1]Multi-Field'!$E$64=[1]Lists!BF20,'[1]Multi-Field'!$F$64="Drained"),BI20,IF(AND('[1]Multi-Field'!$E$64=[1]Lists!BF20,'[1]Multi-Field'!$F$64="undrained"),BH20,""))</f>
        <v/>
      </c>
      <c r="DU20" s="409" t="str">
        <f>IF(AND('[1]Multi-Field'!$E$65=[1]Lists!BF20,'[1]Multi-Field'!$F$65="Drained"),BI20,IF(AND('[1]Multi-Field'!$E$65=[1]Lists!BF20,'[1]Multi-Field'!$F$65="undrained"),BH20,""))</f>
        <v/>
      </c>
      <c r="DV20" s="409" t="str">
        <f>IF(AND('[1]Multi-Field'!$E$66=[1]Lists!BF20,'[1]Multi-Field'!$F$66="Drained"),BI20,IF(AND('[1]Multi-Field'!$E$66=[1]Lists!BF20,'[1]Multi-Field'!$F$66="undrained"),BH20,""))</f>
        <v/>
      </c>
      <c r="DW20" s="409" t="str">
        <f>IF(AND('[1]Multi-Field'!$E$67=[1]Lists!BF20,'[1]Multi-Field'!$F$67="Drained"),BI20,IF(AND('[1]Multi-Field'!$E$67=[1]Lists!BF20,'[1]Multi-Field'!$F$67="undrained"),BH20,""))</f>
        <v/>
      </c>
      <c r="DX20" s="409" t="str">
        <f>IF(AND('[1]Multi-Field'!$E$68=[1]Lists!BF20,'[1]Multi-Field'!$F$68="Drained"),BI20,IF(AND('[1]Multi-Field'!$E$68=[1]Lists!BF20,'[1]Multi-Field'!$F$68="undrained"),BH20,""))</f>
        <v/>
      </c>
      <c r="DY20" s="409" t="str">
        <f>IF(AND('[1]Multi-Field'!$E$69=[1]Lists!BF20,'[1]Multi-Field'!$F$69="Drained"),BI20,IF(AND('[1]Multi-Field'!$E$69=[1]Lists!BF20,'[1]Multi-Field'!$F$69="undrained"),BH20,""))</f>
        <v/>
      </c>
      <c r="DZ20" s="409" t="str">
        <f>IF(AND('[1]Multi-Field'!$E$70=[1]Lists!BF20,'[1]Multi-Field'!$F$70="Drained"),BI20,IF(AND('[1]Multi-Field'!$E$70=[1]Lists!BF20,'[1]Multi-Field'!$F$70="undrained"),BH20,""))</f>
        <v/>
      </c>
      <c r="EA20" s="409" t="str">
        <f>IF(AND('[1]Multi-Field'!$E$71=[1]Lists!BF20,'[1]Multi-Field'!$F$71="Drained"),BI20,IF(AND('[1]Multi-Field'!$E$71=[1]Lists!BF20,'[1]Multi-Field'!$F$71="undrained"),BH20,""))</f>
        <v/>
      </c>
      <c r="EB20" s="409" t="str">
        <f>IF(AND('[1]Multi-Field'!$E$72=[1]Lists!BF20,'[1]Multi-Field'!$F$72="Drained"),BI20,IF(AND('[1]Multi-Field'!$E$72=[1]Lists!BF20,'[1]Multi-Field'!$F$72="undrained"),BH20,""))</f>
        <v/>
      </c>
      <c r="EC20" s="409" t="str">
        <f>IF(AND('[1]Multi-Field'!$E$73=[1]Lists!BF20,'[1]Multi-Field'!$F$73="Drained"),BI20,IF(AND('[1]Multi-Field'!$E$73=[1]Lists!BF20,'[1]Multi-Field'!$F$73="undrained"),BH20,""))</f>
        <v/>
      </c>
      <c r="ED20" s="409" t="str">
        <f>IF(AND('[1]Multi-Field'!$E$74=[1]Lists!BF20,'[1]Multi-Field'!$F$74="Drained"),BI20,IF(AND('[1]Multi-Field'!$E$74=[1]Lists!BF20,'[1]Multi-Field'!$F$74="undrained"),BH20,""))</f>
        <v/>
      </c>
      <c r="EE20" s="409" t="str">
        <f>IF(AND('[1]Multi-Field'!$E$75=[1]Lists!BF20,'[1]Multi-Field'!$F$75="Drained"),BI20,IF(AND('[1]Multi-Field'!$E$75=[1]Lists!BF20,'[1]Multi-Field'!$F$75="undrained"),BH20,""))</f>
        <v/>
      </c>
      <c r="EF20" s="409" t="str">
        <f>IF(AND('[1]Multi-Field'!$E$76=[1]Lists!BF20,'[1]Multi-Field'!$F$76="Drained"),BI20,IF(AND('[1]Multi-Field'!$E$76=[1]Lists!BF20,'[1]Multi-Field'!$F$6="undrained"),BH20,""))</f>
        <v/>
      </c>
      <c r="EG20" s="409" t="str">
        <f>IF(AND('[1]Multi-Field'!$E$77=[1]Lists!BF20,'[1]Multi-Field'!$F$77="Drained"),BI20,IF(AND('[1]Multi-Field'!$E$77=[1]Lists!BF20,'[1]Multi-Field'!$F$77="undrained"),BH20,""))</f>
        <v/>
      </c>
      <c r="EH20" s="409" t="str">
        <f>IF(AND('[1]Multi-Field'!$E$78=[1]Lists!BF20,'[1]Multi-Field'!$F$78="Drained"),BI20,IF(AND('[1]Multi-Field'!$E$78=[1]Lists!BF20,'[1]Multi-Field'!$F$78="undrained"),BH20,""))</f>
        <v/>
      </c>
      <c r="EI20" s="409" t="str">
        <f>IF(AND('[1]Multi-Field'!$E$79=[1]Lists!BF20,'[1]Multi-Field'!$F$79="Drained"),BI20,IF(AND('[1]Multi-Field'!$E$79=[1]Lists!BF20,'[1]Multi-Field'!$F$79="undrained"),BH20,""))</f>
        <v/>
      </c>
      <c r="EJ20" s="409" t="str">
        <f>IF(AND('[1]Multi-Field'!$E$80=[1]Lists!BF20,'[1]Multi-Field'!$F$80="Drained"),BI20,IF(AND('[1]Multi-Field'!$E$80=[1]Lists!BF20,'[1]Multi-Field'!$F$80="undrained"),BH20,""))</f>
        <v/>
      </c>
      <c r="EK20" s="409" t="str">
        <f>IF(AND('[1]Multi-Field'!$E$81=[1]Lists!BF20,'[1]Multi-Field'!$F$81="Drained"),BI20,IF(AND('[1]Multi-Field'!$E$81=[1]Lists!BF20,'[1]Multi-Field'!$F$81="undrained"),BH20,""))</f>
        <v/>
      </c>
      <c r="EL20" s="409" t="str">
        <f>IF(AND('[1]Multi-Field'!$E$82=[1]Lists!BF20,'[1]Multi-Field'!$F$82="Drained"),BI20,IF(AND('[1]Multi-Field'!$E$82=[1]Lists!BF20,'[1]Multi-Field'!$F$82="undrained"),BH20,""))</f>
        <v/>
      </c>
      <c r="EM20" s="409" t="str">
        <f>IF(AND('[1]Multi-Field'!$E$83=[1]Lists!BF20,'[1]Multi-Field'!$F$83="Drained"),BI20,IF(AND('[1]Multi-Field'!$E$83=[1]Lists!BF20,'[1]Multi-Field'!$F$83="undrained"),BH20,""))</f>
        <v/>
      </c>
      <c r="EN20" s="409" t="str">
        <f>IF(AND('[1]Multi-Field'!$E$84=[1]Lists!BF20,'[1]Multi-Field'!$F$84="Drained"),BI20,IF(AND('[1]Multi-Field'!$E$84=[1]Lists!BF20,'[1]Multi-Field'!$F$84="undrained"),BH20,""))</f>
        <v/>
      </c>
      <c r="EO20" s="409" t="str">
        <f>IF(AND('[1]Multi-Field'!$E$85=[1]Lists!BF20,'[1]Multi-Field'!$F$85="Drained"),BI20,IF(AND('[1]Multi-Field'!$E$85=[1]Lists!BF20,'[1]Multi-Field'!$F$85="undrained"),BH20,""))</f>
        <v/>
      </c>
      <c r="EP20" s="409" t="str">
        <f>IF(AND('[1]Multi-Field'!$E$86=[1]Lists!BF20,'[1]Multi-Field'!$F$86="Drained"),BI20,IF(AND('[1]Multi-Field'!$E$86=[1]Lists!BF20,'[1]Multi-Field'!$F$86="undrained"),BH20,""))</f>
        <v/>
      </c>
      <c r="EQ20" s="409" t="str">
        <f>IF(AND('[1]Multi-Field'!$E$87=[1]Lists!BF20,'[1]Multi-Field'!$F$87="Drained"),BI20,IF(AND('[1]Multi-Field'!$E$87=[1]Lists!BF20,'[1]Multi-Field'!$F$87="undrained"),BH20,""))</f>
        <v/>
      </c>
      <c r="ER20" s="409" t="str">
        <f>IF(AND('[1]Multi-Field'!$E$88=[1]Lists!BF20,'[1]Multi-Field'!$F$88="Drained"),BI20,IF(AND('[1]Multi-Field'!$E$88=[1]Lists!BF20,'[1]Multi-Field'!$F$88="undrained"),BH20,""))</f>
        <v/>
      </c>
      <c r="ES20" s="409" t="str">
        <f>IF(AND('[1]Multi-Field'!$E$89=[1]Lists!BF20,'[1]Multi-Field'!$F$89="Drained"),BI20,IF(AND('[1]Multi-Field'!$E$89=[1]Lists!BF20,'[1]Multi-Field'!$F$89="undrained"),BH20,""))</f>
        <v/>
      </c>
      <c r="ET20" s="409" t="str">
        <f>IF(AND('[1]Multi-Field'!$E$90=[1]Lists!BF20,'[1]Multi-Field'!$F$90="Drained"),BI20,IF(AND('[1]Multi-Field'!$E$90=[1]Lists!BF20,'[1]Multi-Field'!$F$90="undrained"),BH20,""))</f>
        <v/>
      </c>
      <c r="EU20" s="409" t="str">
        <f>IF(AND('[1]Multi-Field'!$E$91=[1]Lists!BF20,'[1]Multi-Field'!$F$91="Drained"),BI20,IF(AND('[1]Multi-Field'!$E$91=[1]Lists!BF20,'[1]Multi-Field'!$F$91="undrained"),BH20,""))</f>
        <v/>
      </c>
      <c r="EV20" s="409" t="str">
        <f>IF(AND('[1]Multi-Field'!$E$92=[1]Lists!BF20,'[1]Multi-Field'!$F$92="Drained"),BI20,IF(AND('[1]Multi-Field'!$E$92=[1]Lists!BF20,'[1]Multi-Field'!$F$92="undrained"),BH20,""))</f>
        <v/>
      </c>
      <c r="EW20" s="409" t="str">
        <f>IF(AND('[1]Multi-Field'!$E$93=[1]Lists!BF20,'[1]Multi-Field'!$F$93="Drained"),BI20,IF(AND('[1]Multi-Field'!$E$93=[1]Lists!BF20,'[1]Multi-Field'!$F$93="undrained"),BH20,""))</f>
        <v/>
      </c>
      <c r="EX20" s="409" t="str">
        <f>IF(AND('[1]Multi-Field'!$E$94=[1]Lists!BF20,'[1]Multi-Field'!$F$94="Drained"),BI20,IF(AND('[1]Multi-Field'!$E$94=[1]Lists!BF20,'[1]Multi-Field'!$F$94="undrained"),BH20,""))</f>
        <v/>
      </c>
      <c r="EY20" s="409" t="str">
        <f>IF(AND('[1]Multi-Field'!$E$95=[1]Lists!BF20,'[1]Multi-Field'!$F$95="Drained"),BI20,IF(AND('[1]Multi-Field'!$E$95=[1]Lists!BF20,'[1]Multi-Field'!$F$95="undrained"),BH20,""))</f>
        <v/>
      </c>
      <c r="EZ20" s="409" t="str">
        <f>IF(AND('[1]Multi-Field'!$E$96=[1]Lists!BF20,'[1]Multi-Field'!$F$96="Drained"),BI20,IF(AND('[1]Multi-Field'!$E$96=[1]Lists!BF20,'[1]Multi-Field'!$F$96="undrained"),BH20,""))</f>
        <v/>
      </c>
      <c r="FA20" s="409" t="str">
        <f>IF(AND('[1]Multi-Field'!$E$97=[1]Lists!BF20,'[1]Multi-Field'!$F$97="Drained"),BI20,IF(AND('[1]Multi-Field'!$E$97=[1]Lists!BF20,'[1]Multi-Field'!$F$97="undrained"),BH20,""))</f>
        <v/>
      </c>
      <c r="FB20" s="409" t="str">
        <f>IF(AND('[1]Multi-Field'!$E$98=[1]Lists!BF20,'[1]Multi-Field'!$F$98="Drained"),BI20,IF(AND('[1]Multi-Field'!$E$98=[1]Lists!BF20,'[1]Multi-Field'!$F$98="undrained"),BH20,""))</f>
        <v/>
      </c>
      <c r="FC20" s="409" t="str">
        <f>IF(AND('[1]Multi-Field'!$E$99=[1]Lists!BF20,'[1]Multi-Field'!$F$99="Drained"),BI20,IF(AND('[1]Multi-Field'!$E$99=[1]Lists!BF20,'[1]Multi-Field'!$F$99="undrained"),BH20,""))</f>
        <v/>
      </c>
      <c r="FD20" s="409" t="str">
        <f>IF(AND('[1]Multi-Field'!$E$100=[1]Lists!BF20,'[1]Multi-Field'!$F$100="Drained"),BI20,IF(AND('[1]Multi-Field'!$E$100=[1]Lists!BF20,'[1]Multi-Field'!$F$100="undrained"),BH20,""))</f>
        <v/>
      </c>
      <c r="FE20" s="409" t="str">
        <f>IF(AND('[1]Multi-Field'!$E$101=[1]Lists!BF20,'[1]Multi-Field'!$F$101="Drained"),BI20,IF(AND('[1]Multi-Field'!$E$101=[1]Lists!BF20,'[1]Multi-Field'!$F$101="undrained"),BH20,""))</f>
        <v/>
      </c>
      <c r="FF20" s="409" t="str">
        <f>IF(AND('[1]Multi-Field'!$E$102=[1]Lists!BF20,'[1]Multi-Field'!$F$102="Drained"),BI20,IF(AND('[1]Multi-Field'!$E$102=[1]Lists!BF20,'[1]Multi-Field'!$F$102="undrained"),BH20,""))</f>
        <v/>
      </c>
      <c r="FG20" s="409" t="str">
        <f>IF(AND('[1]Multi-Field'!$E$103=[1]Lists!BF20,'[1]Multi-Field'!$F$103="Drained"),BI20,IF(AND('[1]Multi-Field'!$E$103=[1]Lists!BF20,'[1]Multi-Field'!$F$103="undrained"),BH20,""))</f>
        <v/>
      </c>
      <c r="FH20" s="409" t="str">
        <f>IF(AND('[1]Multi-Field'!$E$104=[1]Lists!BF20,'[1]Multi-Field'!$F$104="Drained"),BI20,IF(AND('[1]Multi-Field'!$E$104=[1]Lists!BF20,'[1]Multi-Field'!$F$104="undrained"),BH20,""))</f>
        <v/>
      </c>
      <c r="FI20" s="409" t="str">
        <f>IF(AND('[1]Multi-Field'!$E$105=[1]Lists!BF20,'[1]Multi-Field'!$F$105="Drained"),BI20,IF(AND('[1]Multi-Field'!$E$105=[1]Lists!BF20,'[1]Multi-Field'!$F$105="undrained"),BH20,""))</f>
        <v/>
      </c>
      <c r="FJ20" s="409" t="str">
        <f>IF(AND('[1]Multi-Field'!$E$106=[1]Lists!BF20,'[1]Multi-Field'!$F$106="Drained"),BI20,IF(AND('[1]Multi-Field'!$E$106=[1]Lists!BF20,'[1]Multi-Field'!$F$106="undrained"),BH20,""))</f>
        <v/>
      </c>
      <c r="FK20" s="409" t="str">
        <f>IF(AND('[1]Multi-Field'!$E$107=[1]Lists!BF20,'[1]Multi-Field'!$F$107="Drained"),BI20,IF(AND('[1]Multi-Field'!$E$107=[1]Lists!BF20,'[1]Multi-Field'!$F$107="undrained"),BH20,""))</f>
        <v/>
      </c>
      <c r="FL20" s="409" t="str">
        <f>IF(AND('[1]Multi-Field'!$E$108=[1]Lists!BF20,'[1]Multi-Field'!$F$108="Drained"),BI20,IF(AND('[1]Multi-Field'!$E$108=[1]Lists!BF20,'[1]Multi-Field'!$F$108="undrained"),BH20,""))</f>
        <v/>
      </c>
      <c r="FM20" s="409" t="str">
        <f>IF(AND('[1]Multi-Field'!$E$109=[1]Lists!BF20,'[1]Multi-Field'!$F$109="Drained"),BI20,IF(AND('[1]Multi-Field'!$E$109=[1]Lists!BF20,'[1]Multi-Field'!$F$109="undrained"),BH20,""))</f>
        <v/>
      </c>
      <c r="FN20" s="409" t="str">
        <f>IF(AND('[1]Multi-Field'!$E$110=[1]Lists!BF20,'[1]Multi-Field'!$F$110="Drained"),BI20,IF(AND('[1]Multi-Field'!$E$110=[1]Lists!BF20,'[1]Multi-Field'!$F$110="undrained"),BH20,""))</f>
        <v/>
      </c>
      <c r="FO20" s="409" t="str">
        <f>IF(AND('[1]Multi-Field'!$E$111=[1]Lists!BF20,'[1]Multi-Field'!$F$111="Drained"),BI20,IF(AND('[1]Multi-Field'!$E$111=[1]Lists!BF20,'[1]Multi-Field'!$F$111="undrained"),BH20,""))</f>
        <v/>
      </c>
      <c r="FP20" s="409" t="str">
        <f>IF(AND('[1]Multi-Field'!$E$112=[1]Lists!BF20,'[1]Multi-Field'!$F$112="Drained"),BI20,IF(AND('[1]Multi-Field'!$E$112=[1]Lists!BF20,'[1]Multi-Field'!$F$112="undrained"),BH20,""))</f>
        <v/>
      </c>
      <c r="FQ20" s="409" t="str">
        <f>IF(AND('[1]Multi-Field'!$E$113=[1]Lists!BF20,'[1]Multi-Field'!$F$113="Drained"),BI20,IF(AND('[1]Multi-Field'!$E$113=[1]Lists!BF20,'[1]Multi-Field'!$F$113="undrained"),BH20,""))</f>
        <v/>
      </c>
      <c r="FR20" s="409" t="str">
        <f>IF(AND('[1]Multi-Field'!$E$114=[1]Lists!BF20,'[1]Multi-Field'!$F$114="Drained"),BI20,IF(AND('[1]Multi-Field'!$E$114=[1]Lists!BF20,'[1]Multi-Field'!$F$114="undrained"),BH20,""))</f>
        <v/>
      </c>
      <c r="FS20" s="409" t="str">
        <f>IF(AND('[1]Multi-Field'!$E$115=[1]Lists!BF20,'[1]Multi-Field'!$F$115="Drained"),BI20,IF(AND('[1]Multi-Field'!$E$115=[1]Lists!BF20,'[1]Multi-Field'!$F$115="undrained"),BH20,""))</f>
        <v/>
      </c>
      <c r="FT20" s="409" t="str">
        <f>IF(AND('[1]Multi-Field'!$E$116=[1]Lists!BF20,'[1]Multi-Field'!$F$116="Drained"),BI20,IF(AND('[1]Multi-Field'!$E$116=[1]Lists!BF20,'[1]Multi-Field'!$F$116="undrained"),BH20,""))</f>
        <v/>
      </c>
      <c r="FU20" s="409" t="str">
        <f>IF(AND('[1]Multi-Field'!$E$117=[1]Lists!BF20,'[1]Multi-Field'!$F$117="Drained"),BI20,IF(AND('[1]Multi-Field'!$E$117=[1]Lists!BF20,'[1]Multi-Field'!$F$117="undrained"),BH20,""))</f>
        <v/>
      </c>
      <c r="FV20" s="409" t="str">
        <f>IF(AND('[1]Multi-Field'!$E$118=[1]Lists!BF20,'[1]Multi-Field'!$F$118="Drained"),BI20,IF(AND('[1]Multi-Field'!$E$118=[1]Lists!BF20,'[1]Multi-Field'!$F$118="undrained"),BH20,""))</f>
        <v/>
      </c>
      <c r="FW20" s="409" t="str">
        <f>IF(AND('[1]Multi-Field'!$E$119=[1]Lists!BF20,'[1]Multi-Field'!$F$119="Drained"),BI20,IF(AND('[1]Multi-Field'!$E$119=[1]Lists!BF20,'[1]Multi-Field'!$F$119="undrained"),BH20,""))</f>
        <v/>
      </c>
      <c r="FX20" s="409" t="str">
        <f>IF(AND('[1]Multi-Field'!$E$120=[1]Lists!BF20,'[1]Multi-Field'!$F$120="Drained"),BI20,IF(AND('[1]Multi-Field'!$E$120=[1]Lists!BF20,'[1]Multi-Field'!$F$120="undrained"),BH20,""))</f>
        <v/>
      </c>
      <c r="FZ20" t="s">
        <v>805</v>
      </c>
      <c r="GC20" s="4" t="str">
        <f>'[1]Multi-Field'!B18</f>
        <v>Pasture #4</v>
      </c>
      <c r="GD20" s="73" t="str">
        <f>IF(OR('[1]Multi-Field'!Q18=$FZ$43,'[1]Multi-Field'!Q18=$FZ$44),'[1]Multi-Field'!BS18,"")</f>
        <v/>
      </c>
      <c r="GE20" s="4" t="str">
        <f>IF(AND(OR('[1]Multi-Field'!Q18=$FZ$86,'[1]Multi-Field'!Q18=$FZ$94,'[1]Multi-Field'!Q18=$FZ$87,'[1]Multi-Field'!Q18=[1]Lists!$FZ$93,'[1]Multi-Field'!Q18=$FZ$59),'[1]Multi-Field'!BS18&gt;50),'[1]Multi-Field'!BS18*0.8,IF(AND(OR('[1]Multi-Field'!Q18=$FZ$86,'[1]Multi-Field'!Q18=$FZ$94,'[1]Multi-Field'!Q18=$FZ$87,'[1]Multi-Field'!Q18=[1]Lists!$FZ$93,'[1]Multi-Field'!Q18=[1]Lists!$FZ$59),'[1]Multi-Field'!BS18&lt;50),'[1]Multi-Field'!BS18,""))</f>
        <v/>
      </c>
      <c r="GF20" s="4" t="str">
        <f>IF(OR('[1]Multi-Field'!Q18=[1]Lists!$FZ$7,'[1]Multi-Field'!Q18=[1]Lists!$FZ$5,'[1]Multi-Field'!Q18=[1]Lists!$FZ$24,'[1]Multi-Field'!Q18=[1]Lists!$FZ$10,'[1]Multi-Field'!Q18=[1]Lists!$FZ$8, '[1]Multi-Field'!Q18=[1]Lists!$FZ$25, '[1]Multi-Field'!Q18=[1]Lists!$FZ$23, '[1]Multi-Field'!Q18= [1]Lists!$FZ$47, '[1]Multi-Field'!Q18=[1]Lists!$FZ$49, '[1]Multi-Field'!Q18=[1]Lists!$FZ$48,'[1]Multi-Field'!Q18=[1]Lists!$FZ$3, '[1]Multi-Field'!Q18=[1]Lists!$FZ$14,'[1]Multi-Field'!Q18=[1]Lists!$FZ$36, '[1]Multi-Field'!Q18=[1]Lists!$FZ$41,'[1]Multi-Field'!Q18=[1]Lists!$FZ$42),0,"")</f>
        <v/>
      </c>
      <c r="GG20" s="4" t="str">
        <f>IF(OR('[1]Multi-Field'!Q18=[1]Lists!$FZ$6,'[1]Multi-Field'!Q18=[1]Lists!$FZ$4, '[1]Multi-Field'!Q47=[1]Lists!$FZ$11, '[1]Multi-Field'!Q18=[1]Lists!$FZ$1),100*IF('[1]Multi-Field'!U18=onepercent,0.75,IF('[1]Multi-Field'!U18=onetotwentyfivepercent,0.4,IF(OR('[1]Multi-Field'!U18=twentysixtofiftypercent,'[1]Multi-Field'!U18=greaterthanfiftypercent),0,""))),"")</f>
        <v/>
      </c>
      <c r="GH20" s="4" t="str">
        <f>IF(OR('[1]Multi-Field'!Q18=[1]Lists!$FZ$53,'[1]Multi-Field'!Q18=[1]Lists!$FZ$55), 50,IF('[1]Multi-Field'!Q18=[1]Lists!$FZ$54,225,IF('[1]Multi-Field'!Q18=[1]Lists!$FZ$56,75,"")))</f>
        <v/>
      </c>
      <c r="GI20" s="4" t="e">
        <f>#VALUE!</f>
        <v>#VALUE!</v>
      </c>
      <c r="GJ20" s="4" t="e">
        <f>#VALUE!</f>
        <v>#VALUE!</v>
      </c>
      <c r="GK20" s="4" t="str">
        <f>IF('[1]Multi-Field'!Q18=[1]Lists!$FZ$95,'[1]Multi-Field'!BS18*0.66,"")</f>
        <v/>
      </c>
      <c r="GM20" s="4" t="str">
        <f>IF(OR('[1]Multi-Field'!Q18=[1]Lists!$FZ$26,'[1]Multi-Field'!Q18=[1]Lists!$FZ$84),20,"")</f>
        <v/>
      </c>
      <c r="GN20" s="4" t="str">
        <f>IF(OR('[1]Multi-Field'!Q18=[1]Lists!$FZ$88,'[1]Multi-Field'!Q18=[1]Lists!$FZ$57),0,"")</f>
        <v/>
      </c>
      <c r="GO20" s="4" t="str">
        <f>IF(OR('[1]Multi-Field'!Q18=[1]Lists!$FZ$69,'[1]Multi-Field'!Q18=[1]Lists!$FZ$71,'[1]Multi-Field'!Q18=[1]Lists!$FZ$105),50,"")</f>
        <v/>
      </c>
      <c r="GP20" s="4" t="str">
        <f>IF(OR('[1]Multi-Field'!Q18=[1]Lists!$FZ$75,'[1]Multi-Field'!Q18=[1]Lists!$FZ$70),75,"")</f>
        <v/>
      </c>
      <c r="GQ20" s="4" t="str">
        <f>IF('[1]Multi-Field'!Q18=[1]Lists!$FZ$72,150,"")</f>
        <v/>
      </c>
      <c r="GR20" s="4" t="str">
        <f>IF(OR('[1]Multi-Field'!Q18=[1]Lists!$FZ$74,'[1]Multi-Field'!Q18=[1]Lists!$FZ$73),40,"")</f>
        <v/>
      </c>
      <c r="GS20" s="4" t="str">
        <f>IF('[1]Multi-Field'!Q18=[1]Lists!$FZ$99,80,"")</f>
        <v/>
      </c>
      <c r="GT20" s="4" t="str">
        <f>IF('[1]Multi-Field'!Q18=[1]Lists!$FZ$106,70,"")</f>
        <v/>
      </c>
      <c r="GU20" s="4" t="e">
        <f t="shared" si="4"/>
        <v>#VALUE!</v>
      </c>
    </row>
    <row r="21" spans="1:203" ht="13.5" customHeight="1">
      <c r="A21" s="7" t="s">
        <v>108</v>
      </c>
      <c r="B21" t="s">
        <v>745</v>
      </c>
      <c r="C21" s="7"/>
      <c r="D21" s="8">
        <v>70</v>
      </c>
      <c r="E21" s="8">
        <f t="shared" si="0"/>
        <v>70</v>
      </c>
      <c r="F21" s="8">
        <f t="shared" si="1"/>
        <v>70</v>
      </c>
      <c r="G21" s="8">
        <v>70</v>
      </c>
      <c r="H21" s="8">
        <v>65</v>
      </c>
      <c r="I21" s="8">
        <f t="shared" si="5"/>
        <v>65</v>
      </c>
      <c r="J21" s="8">
        <f t="shared" si="6"/>
        <v>65</v>
      </c>
      <c r="K21" s="8">
        <v>65</v>
      </c>
      <c r="L21" s="8">
        <v>135</v>
      </c>
      <c r="M21" s="8">
        <f t="shared" si="2"/>
        <v>137</v>
      </c>
      <c r="N21" s="8">
        <f t="shared" si="3"/>
        <v>138</v>
      </c>
      <c r="O21" s="8">
        <v>140</v>
      </c>
      <c r="Q21" s="86" t="s">
        <v>949</v>
      </c>
      <c r="S21" s="4" t="s">
        <v>976</v>
      </c>
      <c r="V21" s="383">
        <f>IF(OR('Multi-Field'!AI7=$U$4,'Multi-Field'!AI7=$U$5,'Multi-Field'!AI7=$U$6,'Multi-Field'!AI7=$U$7,'Multi-Field'!AI7=$U$8,'Multi-Field'!AI7=$U$9),(IF('Multi-Field'!AJ7=$V$2,100,IF('Multi-Field'!AJ7=$V$3,65,IF('Multi-Field'!AJ7=$V$4,53,IF('Multi-Field'!AJ7=$V$5,41,IF('Multi-Field'!AJ7=$V$6,23,IF('Multi-Field'!AJ7=$V$7,0,0))))))),0)</f>
        <v>0</v>
      </c>
      <c r="W21" s="383" t="str">
        <f>IF(AND(OR('Multi-Field'!AF7=$S$3,'Multi-Field'!AF7=S9,'Multi-Field'!AF7=$S$7),'Multi-Field'!AN7&lt;18,'Multi-Field'!AN7&gt;0),35,IF('Multi-Field'!AF7=$S$4,55,IF(AND('Multi-Field'!AF7=$S$6,'Multi-Field'!AN7&lt;18),30,IF(AND('Multi-Field'!AN7&gt;17,OR('Multi-Field'!AF7=$S$3,'Multi-Field'!AF7=$S$5,'Multi-Field'!AF7= $S$6,'Multi-Field'!AF7=$S$7)),25,"0"))))</f>
        <v>0</v>
      </c>
      <c r="X21" s="383">
        <f>IF(OR('Multi-Field'!BA7=$U$4,'Multi-Field'!BA7=$U$5,'Multi-Field'!BA7=$U$6,'Multi-Field'!BA7=U11,'Multi-Field'!BA7=$U$8,'Multi-Field'!BA7=$U$9),(IF('Multi-Field'!BB7=$V$2,100,IF('Multi-Field'!BB7=$V$3,65,IF('Multi-Field'!BB7=$V$4,53,IF('Multi-Field'!BB7=$V$5,41,IF('Multi-Field'!BB7=$V$6,23,IF('Multi-Field'!BB7=$V$7,0,0))))))),0)</f>
        <v>0</v>
      </c>
      <c r="Y21" s="383" t="str">
        <f>IF(AND(OR('Multi-Field'!AX7=$S$3,'Multi-Field'!AX7=$S$5,'Multi-Field'!AX7=$S$7),'Multi-Field'!BF7&lt;18),35,IF('Multi-Field'!AX7=$S$4,55,IF(AND('Multi-Field'!AX7=$S$6,'Multi-Field'!BF7&lt;18),30,IF(AND('Multi-Field'!BF7&gt;17,OR('Multi-Field'!AX7=$S$3,'Multi-Field'!AX7=$S$5,'Multi-Field'!AX7=$S$6,'Multi-Field'!AX7=$S$7)),25,"0"))))</f>
        <v>0</v>
      </c>
      <c r="Z21" s="383">
        <v>5</v>
      </c>
      <c r="AC21" t="s">
        <v>806</v>
      </c>
      <c r="AI21" s="384" t="str">
        <f>'[1]Multi-Field'!B17</f>
        <v>Pasture #3</v>
      </c>
      <c r="AJ21" s="385" t="e">
        <f>#VALUE!</f>
        <v>#VALUE!</v>
      </c>
      <c r="AK21" s="385" t="e">
        <f>#VALUE!</f>
        <v>#VALUE!</v>
      </c>
      <c r="AL21" s="385" t="e">
        <f>IF(AK21="","",IF('[1]Multi-Field'!AU17=20,10,IF(AK21-30&lt;0,0,AK21-30)))</f>
        <v>#VALUE!</v>
      </c>
      <c r="AM21" s="385" t="e">
        <f>#VALUE!</f>
        <v>#VALUE!</v>
      </c>
      <c r="AN21" s="385" t="e">
        <f t="shared" si="7"/>
        <v>#VALUE!</v>
      </c>
      <c r="AO21" s="385" t="e">
        <f>#VALUE!</f>
        <v>#VALUE!</v>
      </c>
      <c r="AP21" s="385" t="e">
        <f>#VALUE!</f>
        <v>#VALUE!</v>
      </c>
      <c r="AQ21" s="385" t="e">
        <f>#VALUE!</f>
        <v>#VALUE!</v>
      </c>
      <c r="AR21" s="385" t="e">
        <f>#VALUE!</f>
        <v>#VALUE!</v>
      </c>
      <c r="AS21" s="385" t="e">
        <f>IF(AR21="","",IF('[1]Multi-Field'!AU17&gt;9,0,AR21-15))</f>
        <v>#VALUE!</v>
      </c>
      <c r="AT21" s="385" t="e">
        <f>#VALUE!</f>
        <v>#VALUE!</v>
      </c>
      <c r="AU21" s="385" t="e">
        <f>#VALUE!</f>
        <v>#VALUE!</v>
      </c>
      <c r="AV21" s="385" t="e">
        <f>IF(AU21="","",IF('[1]Multi-Field'!AU17=9&gt;9,0,AU21-35))</f>
        <v>#VALUE!</v>
      </c>
      <c r="AW21" s="385" t="e">
        <f>#VALUE!</f>
        <v>#VALUE!</v>
      </c>
      <c r="AX21" s="385" t="e">
        <f t="shared" si="8"/>
        <v>#VALUE!</v>
      </c>
      <c r="AY21" s="385">
        <f>IF('[1]Multi-Field'!AU17="","",IF('[1]Multi-Field'!AU17&lt;1,100,IF('[1]Multi-Field'!AU17=1,75,IF('[1]Multi-Field'!AU17=2,50,IF('[1]Multi-Field'!AU17=3,25,IF('[1]Multi-Field'!AU17&gt;3,0,""))))))</f>
        <v>0</v>
      </c>
      <c r="AZ21" s="385">
        <f t="shared" si="9"/>
        <v>0</v>
      </c>
      <c r="BA21" s="385" t="e">
        <f>#VALUE!</f>
        <v>#VALUE!</v>
      </c>
      <c r="BB21" s="385" t="e">
        <f>IF(BA21="","",IF(AND('[1]Multi-Field'!AU17&lt;40,'[1]Multi-Field'!AU17&gt;9),40,IF('[1]Multi-Field'!AU17&gt;39,0,BA21+5)))</f>
        <v>#VALUE!</v>
      </c>
      <c r="BC21" s="386">
        <f t="shared" si="10"/>
        <v>0</v>
      </c>
      <c r="BD21" s="283">
        <v>0.28999999999999998</v>
      </c>
      <c r="BE21" s="283">
        <v>0.66</v>
      </c>
      <c r="BF21" s="411" t="s">
        <v>1189</v>
      </c>
      <c r="BG21" s="412">
        <v>4</v>
      </c>
      <c r="BH21" s="412">
        <v>5</v>
      </c>
      <c r="BI21" s="412">
        <v>5.5</v>
      </c>
      <c r="BJ21" s="409" t="e">
        <f>IF(AND('[1]Single Field'!#REF!=[1]Lists!BF21,'[1]Single Field'!#REF!="Drained"),"x",IF(AND('[1]Single Field'!#REF!=[1]Lists!BF21,'[1]Single Field'!#REF!="Undrained"),O,""))</f>
        <v>#REF!</v>
      </c>
      <c r="BK21" s="409" t="str">
        <f>IF(AND('[1]Multi-Field'!$E$3=[1]Lists!BF21,'[1]Multi-Field'!$F$3="Drained"),BI21,IF(AND('[1]Multi-Field'!$E$3=BF21,'[1]Multi-Field'!$F$3="undrained"),BH21,""))</f>
        <v/>
      </c>
      <c r="BL21" s="409" t="str">
        <f>IF(AND('[1]Multi-Field'!$E$4=BF21,'[1]Multi-Field'!$F$4="Drained"),BI21,IF(AND('[1]Multi-Field'!$E$4=BF21,'[1]Multi-Field'!$F$4="undrained"),BH21,""))</f>
        <v/>
      </c>
      <c r="BM21" s="409" t="str">
        <f>IF(AND('[1]Multi-Field'!$E$5=BF21,'[1]Multi-Field'!$F$5="Drained"),BI21,IF(AND('[1]Multi-Field'!$E$5=BF21,'[1]Multi-Field'!$F$5="undrained"),BH21,""))</f>
        <v/>
      </c>
      <c r="BN21" s="409" t="str">
        <f>IF(AND('[1]Multi-Field'!$E$6=BF21,'[1]Multi-Field'!$F$6="Drained"),BI21,IF(AND('[1]Multi-Field'!$E$6=BF21,'[1]Multi-Field'!$F$6="undrained"),BH21,""))</f>
        <v/>
      </c>
      <c r="BO21" s="409" t="str">
        <f>IF(AND('[1]Multi-Field'!$E$7=BF21,'[1]Multi-Field'!$F$7="Drained"),BI21,IF(AND('[1]Multi-Field'!$E$7=BF21,'[1]Multi-Field'!$F$7="undrained"),BH21,""))</f>
        <v/>
      </c>
      <c r="BP21" s="409" t="str">
        <f>IF(AND('[1]Multi-Field'!$E$8=BF21,'[1]Multi-Field'!$F$8="Drained"),BI21,IF(AND('[1]Multi-Field'!$E$8=BF21,'[1]Multi-Field'!$F$8="undrained"),BH21,""))</f>
        <v/>
      </c>
      <c r="BQ21" s="409" t="str">
        <f>IF(AND('[1]Multi-Field'!$E$9=BF21,'[1]Multi-Field'!$F$9="Drained"),BI21,IF(AND('[1]Multi-Field'!$E$9=BF21,'[1]Multi-Field'!$F$9="undrained"),BH21,""))</f>
        <v/>
      </c>
      <c r="BR21" s="409" t="str">
        <f>IF(AND('[1]Multi-Field'!$E$10=BF21,'[1]Multi-Field'!$F$10="Drained"),BI21,IF(AND('[1]Multi-Field'!$E$10=BF21,'[1]Multi-Field'!$F$10="undrained"),BH21,""))</f>
        <v/>
      </c>
      <c r="BS21" s="409" t="str">
        <f>IF(AND('[1]Multi-Field'!$E$11=BF21,'[1]Multi-Field'!$F$11="Drained"),BI21,IF(AND('[1]Multi-Field'!$E$11=BF21,'[1]Multi-Field'!$F$11="undrained"),BH21,""))</f>
        <v/>
      </c>
      <c r="BT21" s="409" t="str">
        <f>IF(AND('[1]Multi-Field'!$E$12=BF21,'[1]Multi-Field'!$F$12="Drained"),BI21,IF(AND('[1]Multi-Field'!$E$12=BF21,'[1]Multi-Field'!$F$12="undrained"),BH21,""))</f>
        <v/>
      </c>
      <c r="BU21" s="409" t="str">
        <f>IF(AND('[1]Multi-Field'!$E$13=BF21,'[1]Multi-Field'!$F$13="Drained"),BI21,IF(AND('[1]Multi-Field'!$E$3=BF21,'[1]Multi-Field'!$F$13="undrained"),BH21,""))</f>
        <v/>
      </c>
      <c r="BV21" s="409" t="str">
        <f>IF(AND('[1]Multi-Field'!$E$14=BF21,'[1]Multi-Field'!$F$14="Drained"),BI21,IF(AND('[1]Multi-Field'!$E$14=BF21,'[1]Multi-Field'!$F$14="undrained"),BH21,""))</f>
        <v/>
      </c>
      <c r="BW21" s="409" t="str">
        <f>IF(AND('[1]Multi-Field'!$E$15=BF21,'[1]Multi-Field'!$F$15="Drained"),BI21,IF(AND('[1]Multi-Field'!$E$15=BF21,'[1]Multi-Field'!$F$15="undrained"),BH21,""))</f>
        <v/>
      </c>
      <c r="BX21" s="409" t="str">
        <f>IF(AND('[1]Multi-Field'!$E$16=[1]Lists!BF21,'[1]Multi-Field'!$F$16="Drained"),BI21,IF(AND('[1]Multi-Field'!$E$16=[1]Lists!BF21,'[1]Multi-Field'!$F$16="undrained"),BH21,""))</f>
        <v/>
      </c>
      <c r="BY21" s="409" t="str">
        <f>IF(AND('[1]Multi-Field'!$E$17=[1]Lists!BF21,'[1]Multi-Field'!$F$17="Drained"),BI21,IF(AND('[1]Multi-Field'!$E$17=[1]Lists!BF21,'[1]Multi-Field'!$F$17="undrained"),BH21,""))</f>
        <v/>
      </c>
      <c r="BZ21" s="409" t="str">
        <f>IF(AND('[1]Multi-Field'!$E$18=[1]Lists!BF21,'[1]Multi-Field'!$F$18="Drained"),BI21,IF(AND('[1]Multi-Field'!$E$18=[1]Lists!BF21,'[1]Multi-Field'!$F$18="undrained"),BH21,""))</f>
        <v/>
      </c>
      <c r="CA21" s="409" t="str">
        <f>IF(AND('[1]Multi-Field'!$E$19=[1]Lists!BF21,'[1]Multi-Field'!$F$19="Drained"),BI21,IF(AND('[1]Multi-Field'!$E$19=[1]Lists!BF21,'[1]Multi-Field'!$F$19="undrained"),BH21,""))</f>
        <v/>
      </c>
      <c r="CB21" s="409" t="str">
        <f>IF(AND('[1]Multi-Field'!$E$20=[1]Lists!BF21,'[1]Multi-Field'!$F$20="Drained"),BI21,IF(AND('[1]Multi-Field'!$E$20=[1]Lists!BF21,'[1]Multi-Field'!$F$20="undrained"),BH21,""))</f>
        <v/>
      </c>
      <c r="CC21" s="409" t="str">
        <f>IF(AND('[1]Multi-Field'!$E$21=[1]Lists!BF21,'[1]Multi-Field'!$F$21="Drained"),BI21,IF(AND('[1]Multi-Field'!$E$21=[1]Lists!BF21,'[1]Multi-Field'!$F$21="undrained"),BH21,""))</f>
        <v/>
      </c>
      <c r="CD21" s="409">
        <f>IF(AND('[1]Multi-Field'!$E$22=[1]Lists!BF21,'[1]Multi-Field'!$F$22="Drained"),BI21,IF(AND('[1]Multi-Field'!$E$22=[1]Lists!BF21,'[1]Multi-Field'!$F$22="undrained"),BH21,""))</f>
        <v>5</v>
      </c>
      <c r="CE21" s="409" t="str">
        <f>IF(AND('[1]Multi-Field'!$E$23=[1]Lists!BF21,'[1]Multi-Field'!$F$23="Drained"),BI21,IF(AND('[1]Multi-Field'!$E$23=[1]Lists!BF21,'[1]Multi-Field'!$F$23="undrained"),BH21,""))</f>
        <v/>
      </c>
      <c r="CF21" s="409" t="str">
        <f>IF(AND('[1]Multi-Field'!$E$24=[1]Lists!BF21,'[1]Multi-Field'!$F$24="Drained"),BI21,IF(AND('[1]Multi-Field'!$E$24=[1]Lists!BF21,'[1]Multi-Field'!$F$24="undrained"),BH21,""))</f>
        <v/>
      </c>
      <c r="CG21" s="409" t="str">
        <f>IF(AND('[1]Multi-Field'!$E$25=[1]Lists!BF21,'[1]Multi-Field'!$F$25="Drained"),BI21,IF(AND('[1]Multi-Field'!$E$25=[1]Lists!BF21,'[1]Multi-Field'!$F$25="undrained"),BH21,""))</f>
        <v/>
      </c>
      <c r="CH21" s="409" t="str">
        <f>IF(AND('[1]Multi-Field'!$E$26=[1]Lists!BF21,'[1]Multi-Field'!$F$26="Drained"),BI21,IF(AND('[1]Multi-Field'!$E$26=[1]Lists!BF21,'[1]Multi-Field'!$F$26="undrained"),BH21,""))</f>
        <v/>
      </c>
      <c r="CI21" s="409" t="str">
        <f>IF(AND('[1]Multi-Field'!$E$27=[1]Lists!BF21,'[1]Multi-Field'!$F$27="Drained"),BI21,IF(AND('[1]Multi-Field'!$E$27=[1]Lists!BF21,'[1]Multi-Field'!$F$27="undrained"),BH21,""))</f>
        <v/>
      </c>
      <c r="CJ21" s="409" t="str">
        <f>IF(AND('[1]Multi-Field'!$E$28=[1]Lists!BF21,'[1]Multi-Field'!$F$28="Drained"),BI21,IF(AND('[1]Multi-Field'!$E$28=[1]Lists!BF21,'[1]Multi-Field'!$F$28="undrained"),BH21,""))</f>
        <v/>
      </c>
      <c r="CK21" s="409" t="str">
        <f>IF(AND('[1]Multi-Field'!$E$29=[1]Lists!BF21,'[1]Multi-Field'!$F$29="Drained"),BI21,IF(AND('[1]Multi-Field'!$E$29=[1]Lists!BF21,'[1]Multi-Field'!$F$29="undrained"),BH21,""))</f>
        <v/>
      </c>
      <c r="CL21" s="409" t="str">
        <f>IF(AND('[1]Multi-Field'!$E$30=[1]Lists!BF21,'[1]Multi-Field'!$F$30="Drained"),BI21,IF(AND('[1]Multi-Field'!$E$30=[1]Lists!BF21,'[1]Multi-Field'!$F$30="undrained"),BH21,""))</f>
        <v/>
      </c>
      <c r="CM21" s="409" t="str">
        <f>IF(AND('[1]Multi-Field'!$E$31=[1]Lists!BF21,'[1]Multi-Field'!$F$31="Drained"),BI21,IF(AND('[1]Multi-Field'!$E$31=[1]Lists!BF21,'[1]Multi-Field'!$F$31="undrained"),BH21,""))</f>
        <v/>
      </c>
      <c r="CN21" s="409" t="str">
        <f>IF(AND('[1]Multi-Field'!$E$32=[1]Lists!BF21,'[1]Multi-Field'!$F$32="Drained"),BI21,IF(AND('[1]Multi-Field'!$E$32=[1]Lists!BF21,'[1]Multi-Field'!$F$32="undrained"),BH21,""))</f>
        <v/>
      </c>
      <c r="CO21" s="409" t="str">
        <f>IF(AND('[1]Multi-Field'!$E$33=[1]Lists!BF21,'[1]Multi-Field'!$F$33="Drained"),BI21,IF(AND('[1]Multi-Field'!$E$33=[1]Lists!BF21,'[1]Multi-Field'!$F$33="undrained"),BH21,""))</f>
        <v/>
      </c>
      <c r="CP21" s="409" t="str">
        <f>IF(AND('[1]Multi-Field'!$E$34=[1]Lists!BF21,'[1]Multi-Field'!$F$34="Drained"),BI21,IF(AND('[1]Multi-Field'!$E$34=[1]Lists!BF21,'[1]Multi-Field'!$F$34="undrained"),BH21,""))</f>
        <v/>
      </c>
      <c r="CQ21" s="409" t="str">
        <f>IF(AND('[1]Multi-Field'!$E$35=[1]Lists!BF21,'[1]Multi-Field'!$F$35="Drained"),BI21,IF(AND('[1]Multi-Field'!$E$35=[1]Lists!BF21,'[1]Multi-Field'!$F$35="undrained"),BH21,""))</f>
        <v/>
      </c>
      <c r="CR21" s="409" t="str">
        <f>IF(AND('[1]Multi-Field'!$E$36=[1]Lists!BF21,'[1]Multi-Field'!$F$36="Drained"),BI21,IF(AND('[1]Multi-Field'!$E$36=[1]Lists!BF21,'[1]Multi-Field'!$F$36="undrained"),BH21,""))</f>
        <v/>
      </c>
      <c r="CS21" s="409" t="str">
        <f>IF(AND('[1]Multi-Field'!$E$37=[1]Lists!BF21,'[1]Multi-Field'!$F$37="Drained"),BI21,IF(AND('[1]Multi-Field'!$E$37=[1]Lists!BF21,'[1]Multi-Field'!$F$37="undrained"),BH21,""))</f>
        <v/>
      </c>
      <c r="CT21" s="409" t="str">
        <f>IF(AND('[1]Multi-Field'!$E$38=[1]Lists!BF21,'[1]Multi-Field'!$F$38="Drained"),BI21,IF(AND('[1]Multi-Field'!$E$38=[1]Lists!BF21,'[1]Multi-Field'!$F$38="undrained"),BH21,""))</f>
        <v/>
      </c>
      <c r="CU21" s="409" t="str">
        <f>IF(AND('[1]Multi-Field'!$E$39=[1]Lists!BF21,'[1]Multi-Field'!$F$39="Drained"),BI21,IF(AND('[1]Multi-Field'!$E$39=[1]Lists!BF21,'[1]Multi-Field'!$F$39="undrained"),BH21,""))</f>
        <v/>
      </c>
      <c r="CV21" s="409" t="str">
        <f>IF(AND('[1]Multi-Field'!$E$40=[1]Lists!BF21,'[1]Multi-Field'!$F$40="Drained"),BI21,IF(AND('[1]Multi-Field'!$E$40=[1]Lists!BF21,'[1]Multi-Field'!$F$40="undrained"),BH21,""))</f>
        <v/>
      </c>
      <c r="CW21" s="409" t="str">
        <f>IF(AND('[1]Multi-Field'!$E$41=[1]Lists!BF21,'[1]Multi-Field'!$F$40="Drained"),BI21,IF(AND('[1]Multi-Field'!$E$40=[1]Lists!BF21,'[1]Multi-Field'!$F$40="undrained"),BH21,""))</f>
        <v/>
      </c>
      <c r="CX21" s="409" t="str">
        <f>IF(AND('[1]Multi-Field'!$E$42=[1]Lists!BF21,'[1]Multi-Field'!$F$42="Drained"),BI21,IF(AND('[1]Multi-Field'!$E$42=[1]Lists!BF21,'[1]Multi-Field'!$F$42="undrained"),BH21,""))</f>
        <v/>
      </c>
      <c r="CY21" s="409" t="str">
        <f>IF(AND('[1]Multi-Field'!$E$43=[1]Lists!BF21,'[1]Multi-Field'!$F$43="Drained"),BI21,IF(AND('[1]Multi-Field'!$E$43=[1]Lists!BF21,'[1]Multi-Field'!$F$43="undrained"),BH21,""))</f>
        <v/>
      </c>
      <c r="CZ21" s="409" t="str">
        <f>IF(AND('[1]Multi-Field'!$E$44=[1]Lists!BF21,'[1]Multi-Field'!$F$44="Drained"),BI21,IF(AND('[1]Multi-Field'!$E$44=[1]Lists!BF21,'[1]Multi-Field'!$F$44="undrained"),BH21,""))</f>
        <v/>
      </c>
      <c r="DA21" s="409" t="str">
        <f>IF(AND('[1]Multi-Field'!$E$45=[1]Lists!BF21,'[1]Multi-Field'!$F$45="Drained"),BI21,IF(AND('[1]Multi-Field'!$E$45=[1]Lists!BF21,'[1]Multi-Field'!$F$45="undrained"),BH21,""))</f>
        <v/>
      </c>
      <c r="DB21" s="409" t="str">
        <f>IF(AND('[1]Multi-Field'!$E$46=[1]Lists!BF21,'[1]Multi-Field'!$F$46="Drained"),BI21,IF(AND('[1]Multi-Field'!$E$46=[1]Lists!BF21,'[1]Multi-Field'!$F$46="undrained"),BH21,""))</f>
        <v/>
      </c>
      <c r="DC21" s="409" t="str">
        <f>IF(AND('[1]Multi-Field'!$E$47=[1]Lists!BF21,'[1]Multi-Field'!$F$47="Drained"),BI21,IF(AND('[1]Multi-Field'!$E$47=[1]Lists!BF21,'[1]Multi-Field'!$F$47="undrained"),BH21,""))</f>
        <v/>
      </c>
      <c r="DD21" s="409" t="str">
        <f>IF(AND('[1]Multi-Field'!$E$48=[1]Lists!BF21,'[1]Multi-Field'!$F$48="Drained"),BI21,IF(AND('[1]Multi-Field'!$E$48=[1]Lists!BF21,'[1]Multi-Field'!$F$48="undrained"),BH21,""))</f>
        <v/>
      </c>
      <c r="DE21" s="409" t="str">
        <f>IF(AND('[1]Multi-Field'!$E$49=[1]Lists!BF21,'[1]Multi-Field'!$F$49="Drained"),BI21,IF(AND('[1]Multi-Field'!$E$49=[1]Lists!BF21,'[1]Multi-Field'!$F$9="undrained"),BH21,""))</f>
        <v/>
      </c>
      <c r="DF21" s="409" t="str">
        <f>IF(AND('[1]Multi-Field'!$E$50=[1]Lists!BF21,'[1]Multi-Field'!$F$50="Drained"),BI21,IF(AND('[1]Multi-Field'!$E$50=[1]Lists!BF21,'[1]Multi-Field'!$F$50="undrained"),BH21,""))</f>
        <v/>
      </c>
      <c r="DG21" s="409" t="str">
        <f>IF(AND('[1]Multi-Field'!$E$51=[1]Lists!BF21,'[1]Multi-Field'!$F$51="Drained"),BI21,IF(AND('[1]Multi-Field'!$E$51=[1]Lists!BF21,'[1]Multi-Field'!$F$51="undrained"),BH21,""))</f>
        <v/>
      </c>
      <c r="DH21" s="409" t="str">
        <f>IF(AND('[1]Multi-Field'!$E$52=[1]Lists!BF21,'[1]Multi-Field'!$F$52="Drained"),BI21,IF(AND('[1]Multi-Field'!$E$52=[1]Lists!BF21,'[1]Multi-Field'!$F$52="undrained"),BH21,""))</f>
        <v/>
      </c>
      <c r="DI21" s="409" t="str">
        <f>IF(AND('[1]Multi-Field'!$E$53=[1]Lists!BF21,'[1]Multi-Field'!$F$53="Drained"),BI21,IF(AND('[1]Multi-Field'!$E$53=[1]Lists!BF21,'[1]Multi-Field'!$F$53="undrained"),BH21,""))</f>
        <v/>
      </c>
      <c r="DJ21" s="409" t="str">
        <f>IF(AND('[1]Multi-Field'!$E$54=[1]Lists!BF21,'[1]Multi-Field'!$F$54="Drained"),BI21,IF(AND('[1]Multi-Field'!$E$54=[1]Lists!BF21,'[1]Multi-Field'!$F$54="undrained"),BH21,""))</f>
        <v/>
      </c>
      <c r="DK21" s="409" t="str">
        <f>IF(AND('[1]Multi-Field'!$E$55=[1]Lists!BF21,'[1]Multi-Field'!$F$55="Drained"),BI21,IF(AND('[1]Multi-Field'!$E$55=[1]Lists!BF21,'[1]Multi-Field'!$F$55="undrained"),BH21,""))</f>
        <v/>
      </c>
      <c r="DL21" s="409" t="str">
        <f>IF(AND('[1]Multi-Field'!$E$56=[1]Lists!BF21,'[1]Multi-Field'!$F$56="Drained"),BI21,IF(AND('[1]Multi-Field'!$E$56=[1]Lists!BF21,'[1]Multi-Field'!$F$56="undrained"),BH21,""))</f>
        <v/>
      </c>
      <c r="DM21" s="409" t="str">
        <f>IF(AND('[1]Multi-Field'!$E$57=[1]Lists!BF21,'[1]Multi-Field'!$F$57="Drained"),BI21,IF(AND('[1]Multi-Field'!$E$57=[1]Lists!BF21,'[1]Multi-Field'!$F$57="undrained"),BH21,""))</f>
        <v/>
      </c>
      <c r="DN21" s="409" t="str">
        <f>IF(AND('[1]Multi-Field'!$E$58=[1]Lists!BF21,'[1]Multi-Field'!$F$58="Drained"),BI21,IF(AND('[1]Multi-Field'!$E$58=[1]Lists!BF21,'[1]Multi-Field'!$F$58="undrained"),BH21,""))</f>
        <v/>
      </c>
      <c r="DO21" s="409" t="str">
        <f>IF(AND('[1]Multi-Field'!$E$59=[1]Lists!BF21,'[1]Multi-Field'!$F$59="Drained"),BI21,IF(AND('[1]Multi-Field'!$E$59=[1]Lists!BF21,'[1]Multi-Field'!$F$59="undrained"),BH21,""))</f>
        <v/>
      </c>
      <c r="DP21" s="409" t="str">
        <f>IF(AND('[1]Multi-Field'!$E$60=[1]Lists!BF21,'[1]Multi-Field'!$F$60="Drained"),BI21,IF(AND('[1]Multi-Field'!$E$60=[1]Lists!BF21,'[1]Multi-Field'!$F$60="undrained"),BH21,""))</f>
        <v/>
      </c>
      <c r="DQ21" s="409" t="str">
        <f>IF(AND('[1]Multi-Field'!$E$61=[1]Lists!BF21,'[1]Multi-Field'!$F$61="Drained"),BI21,IF(AND('[1]Multi-Field'!$E$61=[1]Lists!BF21,'[1]Multi-Field'!$F$61="undrained"),BH21,""))</f>
        <v/>
      </c>
      <c r="DR21" s="409" t="str">
        <f>IF(AND('[1]Multi-Field'!$E$62=[1]Lists!BF21,'[1]Multi-Field'!$F$62="Drained"),BI21,IF(AND('[1]Multi-Field'!$E$62=[1]Lists!BF21,'[1]Multi-Field'!$F$62="undrained"),BH21,""))</f>
        <v/>
      </c>
      <c r="DS21" s="409" t="str">
        <f>IF(AND('[1]Multi-Field'!$E$63=[1]Lists!BF21,'[1]Multi-Field'!$F$63="Drained"),BI21,IF(AND('[1]Multi-Field'!$E$63=[1]Lists!BF21,'[1]Multi-Field'!$F$63="undrained"),BH21,""))</f>
        <v/>
      </c>
      <c r="DT21" s="409" t="str">
        <f>IF(AND('[1]Multi-Field'!$E$64=[1]Lists!BF21,'[1]Multi-Field'!$F$64="Drained"),BI21,IF(AND('[1]Multi-Field'!$E$64=[1]Lists!BF21,'[1]Multi-Field'!$F$64="undrained"),BH21,""))</f>
        <v/>
      </c>
      <c r="DU21" s="409" t="str">
        <f>IF(AND('[1]Multi-Field'!$E$65=[1]Lists!BF21,'[1]Multi-Field'!$F$65="Drained"),BI21,IF(AND('[1]Multi-Field'!$E$65=[1]Lists!BF21,'[1]Multi-Field'!$F$65="undrained"),BH21,""))</f>
        <v/>
      </c>
      <c r="DV21" s="409" t="str">
        <f>IF(AND('[1]Multi-Field'!$E$66=[1]Lists!BF21,'[1]Multi-Field'!$F$66="Drained"),BI21,IF(AND('[1]Multi-Field'!$E$66=[1]Lists!BF21,'[1]Multi-Field'!$F$66="undrained"),BH21,""))</f>
        <v/>
      </c>
      <c r="DW21" s="409" t="str">
        <f>IF(AND('[1]Multi-Field'!$E$67=[1]Lists!BF21,'[1]Multi-Field'!$F$67="Drained"),BI21,IF(AND('[1]Multi-Field'!$E$67=[1]Lists!BF21,'[1]Multi-Field'!$F$67="undrained"),BH21,""))</f>
        <v/>
      </c>
      <c r="DX21" s="409" t="str">
        <f>IF(AND('[1]Multi-Field'!$E$68=[1]Lists!BF21,'[1]Multi-Field'!$F$68="Drained"),BI21,IF(AND('[1]Multi-Field'!$E$68=[1]Lists!BF21,'[1]Multi-Field'!$F$68="undrained"),BH21,""))</f>
        <v/>
      </c>
      <c r="DY21" s="409" t="str">
        <f>IF(AND('[1]Multi-Field'!$E$69=[1]Lists!BF21,'[1]Multi-Field'!$F$69="Drained"),BI21,IF(AND('[1]Multi-Field'!$E$69=[1]Lists!BF21,'[1]Multi-Field'!$F$69="undrained"),BH21,""))</f>
        <v/>
      </c>
      <c r="DZ21" s="409" t="str">
        <f>IF(AND('[1]Multi-Field'!$E$70=[1]Lists!BF21,'[1]Multi-Field'!$F$70="Drained"),BI21,IF(AND('[1]Multi-Field'!$E$70=[1]Lists!BF21,'[1]Multi-Field'!$F$70="undrained"),BH21,""))</f>
        <v/>
      </c>
      <c r="EA21" s="409" t="str">
        <f>IF(AND('[1]Multi-Field'!$E$71=[1]Lists!BF21,'[1]Multi-Field'!$F$71="Drained"),BI21,IF(AND('[1]Multi-Field'!$E$71=[1]Lists!BF21,'[1]Multi-Field'!$F$71="undrained"),BH21,""))</f>
        <v/>
      </c>
      <c r="EB21" s="409" t="str">
        <f>IF(AND('[1]Multi-Field'!$E$72=[1]Lists!BF21,'[1]Multi-Field'!$F$72="Drained"),BI21,IF(AND('[1]Multi-Field'!$E$72=[1]Lists!BF21,'[1]Multi-Field'!$F$72="undrained"),BH21,""))</f>
        <v/>
      </c>
      <c r="EC21" s="409" t="str">
        <f>IF(AND('[1]Multi-Field'!$E$73=[1]Lists!BF21,'[1]Multi-Field'!$F$73="Drained"),BI21,IF(AND('[1]Multi-Field'!$E$73=[1]Lists!BF21,'[1]Multi-Field'!$F$73="undrained"),BH21,""))</f>
        <v/>
      </c>
      <c r="ED21" s="409" t="str">
        <f>IF(AND('[1]Multi-Field'!$E$74=[1]Lists!BF21,'[1]Multi-Field'!$F$74="Drained"),BI21,IF(AND('[1]Multi-Field'!$E$74=[1]Lists!BF21,'[1]Multi-Field'!$F$74="undrained"),BH21,""))</f>
        <v/>
      </c>
      <c r="EE21" s="409" t="str">
        <f>IF(AND('[1]Multi-Field'!$E$75=[1]Lists!BF21,'[1]Multi-Field'!$F$75="Drained"),BI21,IF(AND('[1]Multi-Field'!$E$75=[1]Lists!BF21,'[1]Multi-Field'!$F$75="undrained"),BH21,""))</f>
        <v/>
      </c>
      <c r="EF21" s="409" t="str">
        <f>IF(AND('[1]Multi-Field'!$E$76=[1]Lists!BF21,'[1]Multi-Field'!$F$76="Drained"),BI21,IF(AND('[1]Multi-Field'!$E$76=[1]Lists!BF21,'[1]Multi-Field'!$F$6="undrained"),BH21,""))</f>
        <v/>
      </c>
      <c r="EG21" s="409" t="str">
        <f>IF(AND('[1]Multi-Field'!$E$77=[1]Lists!BF21,'[1]Multi-Field'!$F$77="Drained"),BI21,IF(AND('[1]Multi-Field'!$E$77=[1]Lists!BF21,'[1]Multi-Field'!$F$77="undrained"),BH21,""))</f>
        <v/>
      </c>
      <c r="EH21" s="409" t="str">
        <f>IF(AND('[1]Multi-Field'!$E$78=[1]Lists!BF21,'[1]Multi-Field'!$F$78="Drained"),BI21,IF(AND('[1]Multi-Field'!$E$78=[1]Lists!BF21,'[1]Multi-Field'!$F$78="undrained"),BH21,""))</f>
        <v/>
      </c>
      <c r="EI21" s="409" t="str">
        <f>IF(AND('[1]Multi-Field'!$E$79=[1]Lists!BF21,'[1]Multi-Field'!$F$79="Drained"),BI21,IF(AND('[1]Multi-Field'!$E$79=[1]Lists!BF21,'[1]Multi-Field'!$F$79="undrained"),BH21,""))</f>
        <v/>
      </c>
      <c r="EJ21" s="409" t="str">
        <f>IF(AND('[1]Multi-Field'!$E$80=[1]Lists!BF21,'[1]Multi-Field'!$F$80="Drained"),BI21,IF(AND('[1]Multi-Field'!$E$80=[1]Lists!BF21,'[1]Multi-Field'!$F$80="undrained"),BH21,""))</f>
        <v/>
      </c>
      <c r="EK21" s="409" t="str">
        <f>IF(AND('[1]Multi-Field'!$E$81=[1]Lists!BF21,'[1]Multi-Field'!$F$81="Drained"),BI21,IF(AND('[1]Multi-Field'!$E$81=[1]Lists!BF21,'[1]Multi-Field'!$F$81="undrained"),BH21,""))</f>
        <v/>
      </c>
      <c r="EL21" s="409" t="str">
        <f>IF(AND('[1]Multi-Field'!$E$82=[1]Lists!BF21,'[1]Multi-Field'!$F$82="Drained"),BI21,IF(AND('[1]Multi-Field'!$E$82=[1]Lists!BF21,'[1]Multi-Field'!$F$82="undrained"),BH21,""))</f>
        <v/>
      </c>
      <c r="EM21" s="409" t="str">
        <f>IF(AND('[1]Multi-Field'!$E$83=[1]Lists!BF21,'[1]Multi-Field'!$F$83="Drained"),BI21,IF(AND('[1]Multi-Field'!$E$83=[1]Lists!BF21,'[1]Multi-Field'!$F$83="undrained"),BH21,""))</f>
        <v/>
      </c>
      <c r="EN21" s="409" t="str">
        <f>IF(AND('[1]Multi-Field'!$E$84=[1]Lists!BF21,'[1]Multi-Field'!$F$84="Drained"),BI21,IF(AND('[1]Multi-Field'!$E$84=[1]Lists!BF21,'[1]Multi-Field'!$F$84="undrained"),BH21,""))</f>
        <v/>
      </c>
      <c r="EO21" s="409" t="str">
        <f>IF(AND('[1]Multi-Field'!$E$85=[1]Lists!BF21,'[1]Multi-Field'!$F$85="Drained"),BI21,IF(AND('[1]Multi-Field'!$E$85=[1]Lists!BF21,'[1]Multi-Field'!$F$85="undrained"),BH21,""))</f>
        <v/>
      </c>
      <c r="EP21" s="409" t="str">
        <f>IF(AND('[1]Multi-Field'!$E$86=[1]Lists!BF21,'[1]Multi-Field'!$F$86="Drained"),BI21,IF(AND('[1]Multi-Field'!$E$86=[1]Lists!BF21,'[1]Multi-Field'!$F$86="undrained"),BH21,""))</f>
        <v/>
      </c>
      <c r="EQ21" s="409" t="str">
        <f>IF(AND('[1]Multi-Field'!$E$87=[1]Lists!BF21,'[1]Multi-Field'!$F$87="Drained"),BI21,IF(AND('[1]Multi-Field'!$E$87=[1]Lists!BF21,'[1]Multi-Field'!$F$87="undrained"),BH21,""))</f>
        <v/>
      </c>
      <c r="ER21" s="409" t="str">
        <f>IF(AND('[1]Multi-Field'!$E$88=[1]Lists!BF21,'[1]Multi-Field'!$F$88="Drained"),BI21,IF(AND('[1]Multi-Field'!$E$88=[1]Lists!BF21,'[1]Multi-Field'!$F$88="undrained"),BH21,""))</f>
        <v/>
      </c>
      <c r="ES21" s="409" t="str">
        <f>IF(AND('[1]Multi-Field'!$E$89=[1]Lists!BF21,'[1]Multi-Field'!$F$89="Drained"),BI21,IF(AND('[1]Multi-Field'!$E$89=[1]Lists!BF21,'[1]Multi-Field'!$F$89="undrained"),BH21,""))</f>
        <v/>
      </c>
      <c r="ET21" s="409" t="str">
        <f>IF(AND('[1]Multi-Field'!$E$90=[1]Lists!BF21,'[1]Multi-Field'!$F$90="Drained"),BI21,IF(AND('[1]Multi-Field'!$E$90=[1]Lists!BF21,'[1]Multi-Field'!$F$90="undrained"),BH21,""))</f>
        <v/>
      </c>
      <c r="EU21" s="409" t="str">
        <f>IF(AND('[1]Multi-Field'!$E$91=[1]Lists!BF21,'[1]Multi-Field'!$F$91="Drained"),BI21,IF(AND('[1]Multi-Field'!$E$91=[1]Lists!BF21,'[1]Multi-Field'!$F$91="undrained"),BH21,""))</f>
        <v/>
      </c>
      <c r="EV21" s="409" t="str">
        <f>IF(AND('[1]Multi-Field'!$E$92=[1]Lists!BF21,'[1]Multi-Field'!$F$92="Drained"),BI21,IF(AND('[1]Multi-Field'!$E$92=[1]Lists!BF21,'[1]Multi-Field'!$F$92="undrained"),BH21,""))</f>
        <v/>
      </c>
      <c r="EW21" s="409" t="str">
        <f>IF(AND('[1]Multi-Field'!$E$93=[1]Lists!BF21,'[1]Multi-Field'!$F$93="Drained"),BI21,IF(AND('[1]Multi-Field'!$E$93=[1]Lists!BF21,'[1]Multi-Field'!$F$93="undrained"),BH21,""))</f>
        <v/>
      </c>
      <c r="EX21" s="409" t="str">
        <f>IF(AND('[1]Multi-Field'!$E$94=[1]Lists!BF21,'[1]Multi-Field'!$F$94="Drained"),BI21,IF(AND('[1]Multi-Field'!$E$94=[1]Lists!BF21,'[1]Multi-Field'!$F$94="undrained"),BH21,""))</f>
        <v/>
      </c>
      <c r="EY21" s="409" t="str">
        <f>IF(AND('[1]Multi-Field'!$E$95=[1]Lists!BF21,'[1]Multi-Field'!$F$95="Drained"),BI21,IF(AND('[1]Multi-Field'!$E$95=[1]Lists!BF21,'[1]Multi-Field'!$F$95="undrained"),BH21,""))</f>
        <v/>
      </c>
      <c r="EZ21" s="409" t="str">
        <f>IF(AND('[1]Multi-Field'!$E$96=[1]Lists!BF21,'[1]Multi-Field'!$F$96="Drained"),BI21,IF(AND('[1]Multi-Field'!$E$96=[1]Lists!BF21,'[1]Multi-Field'!$F$96="undrained"),BH21,""))</f>
        <v/>
      </c>
      <c r="FA21" s="409" t="str">
        <f>IF(AND('[1]Multi-Field'!$E$97=[1]Lists!BF21,'[1]Multi-Field'!$F$97="Drained"),BI21,IF(AND('[1]Multi-Field'!$E$97=[1]Lists!BF21,'[1]Multi-Field'!$F$97="undrained"),BH21,""))</f>
        <v/>
      </c>
      <c r="FB21" s="409" t="str">
        <f>IF(AND('[1]Multi-Field'!$E$98=[1]Lists!BF21,'[1]Multi-Field'!$F$98="Drained"),BI21,IF(AND('[1]Multi-Field'!$E$98=[1]Lists!BF21,'[1]Multi-Field'!$F$98="undrained"),BH21,""))</f>
        <v/>
      </c>
      <c r="FC21" s="409" t="str">
        <f>IF(AND('[1]Multi-Field'!$E$99=[1]Lists!BF21,'[1]Multi-Field'!$F$99="Drained"),BI21,IF(AND('[1]Multi-Field'!$E$99=[1]Lists!BF21,'[1]Multi-Field'!$F$99="undrained"),BH21,""))</f>
        <v/>
      </c>
      <c r="FD21" s="409" t="str">
        <f>IF(AND('[1]Multi-Field'!$E$100=[1]Lists!BF21,'[1]Multi-Field'!$F$100="Drained"),BI21,IF(AND('[1]Multi-Field'!$E$100=[1]Lists!BF21,'[1]Multi-Field'!$F$100="undrained"),BH21,""))</f>
        <v/>
      </c>
      <c r="FE21" s="409" t="str">
        <f>IF(AND('[1]Multi-Field'!$E$101=[1]Lists!BF21,'[1]Multi-Field'!$F$101="Drained"),BI21,IF(AND('[1]Multi-Field'!$E$101=[1]Lists!BF21,'[1]Multi-Field'!$F$101="undrained"),BH21,""))</f>
        <v/>
      </c>
      <c r="FF21" s="409" t="str">
        <f>IF(AND('[1]Multi-Field'!$E$102=[1]Lists!BF21,'[1]Multi-Field'!$F$102="Drained"),BI21,IF(AND('[1]Multi-Field'!$E$102=[1]Lists!BF21,'[1]Multi-Field'!$F$102="undrained"),BH21,""))</f>
        <v/>
      </c>
      <c r="FG21" s="409" t="str">
        <f>IF(AND('[1]Multi-Field'!$E$103=[1]Lists!BF21,'[1]Multi-Field'!$F$103="Drained"),BI21,IF(AND('[1]Multi-Field'!$E$103=[1]Lists!BF21,'[1]Multi-Field'!$F$103="undrained"),BH21,""))</f>
        <v/>
      </c>
      <c r="FH21" s="409" t="str">
        <f>IF(AND('[1]Multi-Field'!$E$104=[1]Lists!BF21,'[1]Multi-Field'!$F$104="Drained"),BI21,IF(AND('[1]Multi-Field'!$E$104=[1]Lists!BF21,'[1]Multi-Field'!$F$104="undrained"),BH21,""))</f>
        <v/>
      </c>
      <c r="FI21" s="409" t="str">
        <f>IF(AND('[1]Multi-Field'!$E$105=[1]Lists!BF21,'[1]Multi-Field'!$F$105="Drained"),BI21,IF(AND('[1]Multi-Field'!$E$105=[1]Lists!BF21,'[1]Multi-Field'!$F$105="undrained"),BH21,""))</f>
        <v/>
      </c>
      <c r="FJ21" s="409" t="str">
        <f>IF(AND('[1]Multi-Field'!$E$106=[1]Lists!BF21,'[1]Multi-Field'!$F$106="Drained"),BI21,IF(AND('[1]Multi-Field'!$E$106=[1]Lists!BF21,'[1]Multi-Field'!$F$106="undrained"),BH21,""))</f>
        <v/>
      </c>
      <c r="FK21" s="409" t="str">
        <f>IF(AND('[1]Multi-Field'!$E$107=[1]Lists!BF21,'[1]Multi-Field'!$F$107="Drained"),BI21,IF(AND('[1]Multi-Field'!$E$107=[1]Lists!BF21,'[1]Multi-Field'!$F$107="undrained"),BH21,""))</f>
        <v/>
      </c>
      <c r="FL21" s="409" t="str">
        <f>IF(AND('[1]Multi-Field'!$E$108=[1]Lists!BF21,'[1]Multi-Field'!$F$108="Drained"),BI21,IF(AND('[1]Multi-Field'!$E$108=[1]Lists!BF21,'[1]Multi-Field'!$F$108="undrained"),BH21,""))</f>
        <v/>
      </c>
      <c r="FM21" s="409" t="str">
        <f>IF(AND('[1]Multi-Field'!$E$109=[1]Lists!BF21,'[1]Multi-Field'!$F$109="Drained"),BI21,IF(AND('[1]Multi-Field'!$E$109=[1]Lists!BF21,'[1]Multi-Field'!$F$109="undrained"),BH21,""))</f>
        <v/>
      </c>
      <c r="FN21" s="409" t="str">
        <f>IF(AND('[1]Multi-Field'!$E$110=[1]Lists!BF21,'[1]Multi-Field'!$F$110="Drained"),BI21,IF(AND('[1]Multi-Field'!$E$110=[1]Lists!BF21,'[1]Multi-Field'!$F$110="undrained"),BH21,""))</f>
        <v/>
      </c>
      <c r="FO21" s="409" t="str">
        <f>IF(AND('[1]Multi-Field'!$E$111=[1]Lists!BF21,'[1]Multi-Field'!$F$111="Drained"),BI21,IF(AND('[1]Multi-Field'!$E$111=[1]Lists!BF21,'[1]Multi-Field'!$F$111="undrained"),BH21,""))</f>
        <v/>
      </c>
      <c r="FP21" s="409" t="str">
        <f>IF(AND('[1]Multi-Field'!$E$112=[1]Lists!BF21,'[1]Multi-Field'!$F$112="Drained"),BI21,IF(AND('[1]Multi-Field'!$E$112=[1]Lists!BF21,'[1]Multi-Field'!$F$112="undrained"),BH21,""))</f>
        <v/>
      </c>
      <c r="FQ21" s="409" t="str">
        <f>IF(AND('[1]Multi-Field'!$E$113=[1]Lists!BF21,'[1]Multi-Field'!$F$113="Drained"),BI21,IF(AND('[1]Multi-Field'!$E$113=[1]Lists!BF21,'[1]Multi-Field'!$F$113="undrained"),BH21,""))</f>
        <v/>
      </c>
      <c r="FR21" s="409" t="str">
        <f>IF(AND('[1]Multi-Field'!$E$114=[1]Lists!BF21,'[1]Multi-Field'!$F$114="Drained"),BI21,IF(AND('[1]Multi-Field'!$E$114=[1]Lists!BF21,'[1]Multi-Field'!$F$114="undrained"),BH21,""))</f>
        <v/>
      </c>
      <c r="FS21" s="409" t="str">
        <f>IF(AND('[1]Multi-Field'!$E$115=[1]Lists!BF21,'[1]Multi-Field'!$F$115="Drained"),BI21,IF(AND('[1]Multi-Field'!$E$115=[1]Lists!BF21,'[1]Multi-Field'!$F$115="undrained"),BH21,""))</f>
        <v/>
      </c>
      <c r="FT21" s="409" t="str">
        <f>IF(AND('[1]Multi-Field'!$E$116=[1]Lists!BF21,'[1]Multi-Field'!$F$116="Drained"),BI21,IF(AND('[1]Multi-Field'!$E$116=[1]Lists!BF21,'[1]Multi-Field'!$F$116="undrained"),BH21,""))</f>
        <v/>
      </c>
      <c r="FU21" s="409" t="str">
        <f>IF(AND('[1]Multi-Field'!$E$117=[1]Lists!BF21,'[1]Multi-Field'!$F$117="Drained"),BI21,IF(AND('[1]Multi-Field'!$E$117=[1]Lists!BF21,'[1]Multi-Field'!$F$117="undrained"),BH21,""))</f>
        <v/>
      </c>
      <c r="FV21" s="409" t="str">
        <f>IF(AND('[1]Multi-Field'!$E$118=[1]Lists!BF21,'[1]Multi-Field'!$F$118="Drained"),BI21,IF(AND('[1]Multi-Field'!$E$118=[1]Lists!BF21,'[1]Multi-Field'!$F$118="undrained"),BH21,""))</f>
        <v/>
      </c>
      <c r="FW21" s="409" t="str">
        <f>IF(AND('[1]Multi-Field'!$E$119=[1]Lists!BF21,'[1]Multi-Field'!$F$119="Drained"),BI21,IF(AND('[1]Multi-Field'!$E$119=[1]Lists!BF21,'[1]Multi-Field'!$F$119="undrained"),BH21,""))</f>
        <v/>
      </c>
      <c r="FX21" s="409" t="str">
        <f>IF(AND('[1]Multi-Field'!$E$120=[1]Lists!BF21,'[1]Multi-Field'!$F$120="Drained"),BI21,IF(AND('[1]Multi-Field'!$E$120=[1]Lists!BF21,'[1]Multi-Field'!$F$120="undrained"),BH21,""))</f>
        <v/>
      </c>
      <c r="FZ21" t="s">
        <v>891</v>
      </c>
      <c r="GC21" s="4" t="str">
        <f>'[1]Multi-Field'!B19</f>
        <v>Pasture #5</v>
      </c>
      <c r="GD21" s="73" t="str">
        <f>IF(OR('[1]Multi-Field'!Q19=$FZ$43,'[1]Multi-Field'!Q19=$FZ$44),'[1]Multi-Field'!BS19,"")</f>
        <v/>
      </c>
      <c r="GE21" s="4" t="str">
        <f>IF(AND(OR('[1]Multi-Field'!Q19=$FZ$86,'[1]Multi-Field'!Q19=$FZ$94,'[1]Multi-Field'!Q19=$FZ$87,'[1]Multi-Field'!Q19=[1]Lists!$FZ$93,'[1]Multi-Field'!Q19=$FZ$59),'[1]Multi-Field'!BS19&gt;50),'[1]Multi-Field'!BS19*0.8,IF(AND(OR('[1]Multi-Field'!Q19=$FZ$86,'[1]Multi-Field'!Q19=$FZ$94,'[1]Multi-Field'!Q19=$FZ$87,'[1]Multi-Field'!Q19=[1]Lists!$FZ$93,'[1]Multi-Field'!Q19=[1]Lists!$FZ$59),'[1]Multi-Field'!BS19&lt;50),'[1]Multi-Field'!BS19,""))</f>
        <v/>
      </c>
      <c r="GF21" s="4" t="str">
        <f>IF(OR('[1]Multi-Field'!Q19=[1]Lists!$FZ$7,'[1]Multi-Field'!Q19=[1]Lists!$FZ$5,'[1]Multi-Field'!Q19=[1]Lists!$FZ$24,'[1]Multi-Field'!Q19=[1]Lists!$FZ$10,'[1]Multi-Field'!Q19=[1]Lists!$FZ$8, '[1]Multi-Field'!Q19=[1]Lists!$FZ$25, '[1]Multi-Field'!Q19=[1]Lists!$FZ$23, '[1]Multi-Field'!Q19= [1]Lists!$FZ$47, '[1]Multi-Field'!Q19=[1]Lists!$FZ$49, '[1]Multi-Field'!Q19=[1]Lists!$FZ$48,'[1]Multi-Field'!Q19=[1]Lists!$FZ$3, '[1]Multi-Field'!Q19=[1]Lists!$FZ$14,'[1]Multi-Field'!Q19=[1]Lists!$FZ$36, '[1]Multi-Field'!Q19=[1]Lists!$FZ$41,'[1]Multi-Field'!Q19=[1]Lists!$FZ$42),0,"")</f>
        <v/>
      </c>
      <c r="GG21" s="4" t="str">
        <f>IF(OR('[1]Multi-Field'!Q19=[1]Lists!$FZ$6,'[1]Multi-Field'!Q19=[1]Lists!$FZ$4, '[1]Multi-Field'!Q48=[1]Lists!$FZ$11, '[1]Multi-Field'!Q19=[1]Lists!$FZ$1),100*IF('[1]Multi-Field'!U19=onepercent,0.75,IF('[1]Multi-Field'!U19=onetotwentyfivepercent,0.4,IF(OR('[1]Multi-Field'!U19=twentysixtofiftypercent,'[1]Multi-Field'!U19=greaterthanfiftypercent),0,""))),"")</f>
        <v/>
      </c>
      <c r="GH21" s="4" t="str">
        <f>IF(OR('[1]Multi-Field'!Q19=[1]Lists!$FZ$53,'[1]Multi-Field'!Q19=[1]Lists!$FZ$55), 50,IF('[1]Multi-Field'!Q19=[1]Lists!$FZ$54,225,IF('[1]Multi-Field'!Q19=[1]Lists!$FZ$56,75,"")))</f>
        <v/>
      </c>
      <c r="GI21" s="4" t="e">
        <f>#VALUE!</f>
        <v>#VALUE!</v>
      </c>
      <c r="GJ21" s="4" t="e">
        <f>#VALUE!</f>
        <v>#VALUE!</v>
      </c>
      <c r="GK21" s="4" t="str">
        <f>IF('[1]Multi-Field'!Q19=[1]Lists!$FZ$95,'[1]Multi-Field'!BS19*0.66,"")</f>
        <v/>
      </c>
      <c r="GM21" s="4" t="str">
        <f>IF(OR('[1]Multi-Field'!Q19=[1]Lists!$FZ$26,'[1]Multi-Field'!Q19=[1]Lists!$FZ$84),20,"")</f>
        <v/>
      </c>
      <c r="GN21" s="4" t="str">
        <f>IF(OR('[1]Multi-Field'!Q19=[1]Lists!$FZ$88,'[1]Multi-Field'!Q19=[1]Lists!$FZ$57),0,"")</f>
        <v/>
      </c>
      <c r="GO21" s="4" t="str">
        <f>IF(OR('[1]Multi-Field'!Q19=[1]Lists!$FZ$69,'[1]Multi-Field'!Q19=[1]Lists!$FZ$71,'[1]Multi-Field'!Q19=[1]Lists!$FZ$105),50,"")</f>
        <v/>
      </c>
      <c r="GP21" s="4" t="str">
        <f>IF(OR('[1]Multi-Field'!Q19=[1]Lists!$FZ$75,'[1]Multi-Field'!Q19=[1]Lists!$FZ$70),75,"")</f>
        <v/>
      </c>
      <c r="GQ21" s="4" t="str">
        <f>IF('[1]Multi-Field'!Q19=[1]Lists!$FZ$72,150,"")</f>
        <v/>
      </c>
      <c r="GR21" s="4" t="str">
        <f>IF(OR('[1]Multi-Field'!Q19=[1]Lists!$FZ$74,'[1]Multi-Field'!Q19=[1]Lists!$FZ$73),40,"")</f>
        <v/>
      </c>
      <c r="GS21" s="4" t="str">
        <f>IF('[1]Multi-Field'!Q19=[1]Lists!$FZ$99,80,"")</f>
        <v/>
      </c>
      <c r="GT21" s="4" t="str">
        <f>IF('[1]Multi-Field'!Q19=[1]Lists!$FZ$106,70,"")</f>
        <v/>
      </c>
      <c r="GU21" s="4" t="e">
        <f t="shared" si="4"/>
        <v>#VALUE!</v>
      </c>
    </row>
    <row r="22" spans="1:203" ht="13.5" customHeight="1">
      <c r="A22" s="7" t="s">
        <v>109</v>
      </c>
      <c r="B22" t="s">
        <v>746</v>
      </c>
      <c r="C22" s="7"/>
      <c r="D22" s="8">
        <v>60</v>
      </c>
      <c r="E22" s="8">
        <f t="shared" si="0"/>
        <v>62</v>
      </c>
      <c r="F22" s="8">
        <f t="shared" si="1"/>
        <v>63</v>
      </c>
      <c r="G22" s="8">
        <v>65</v>
      </c>
      <c r="H22" s="8">
        <v>70</v>
      </c>
      <c r="I22" s="8">
        <f t="shared" si="5"/>
        <v>73</v>
      </c>
      <c r="J22" s="8">
        <f t="shared" si="6"/>
        <v>77</v>
      </c>
      <c r="K22" s="8">
        <v>80</v>
      </c>
      <c r="L22" s="8">
        <v>95</v>
      </c>
      <c r="M22" s="8">
        <f t="shared" si="2"/>
        <v>100</v>
      </c>
      <c r="N22" s="8">
        <f t="shared" si="3"/>
        <v>105</v>
      </c>
      <c r="O22" s="8">
        <v>110</v>
      </c>
      <c r="Q22" s="84" t="s">
        <v>928</v>
      </c>
      <c r="S22" s="5" t="s">
        <v>967</v>
      </c>
      <c r="V22" s="383">
        <f>IF(OR('Multi-Field'!AI8=$U$4,'Multi-Field'!AI8=$U$5,'Multi-Field'!AI8=$U$6,'Multi-Field'!AI8=$U$7,'Multi-Field'!AI8=$U$8,'Multi-Field'!AI8=$U$9),(IF('Multi-Field'!AJ8=$V$2,100,IF('Multi-Field'!AJ8=$V$3,65,IF('Multi-Field'!AJ8=$V$4,53,IF('Multi-Field'!AJ8=$V$5,41,IF('Multi-Field'!AJ8=$V$6,23,IF('Multi-Field'!AJ8=$V$7,0,0))))))),0)</f>
        <v>0</v>
      </c>
      <c r="W22" s="383" t="str">
        <f>IF(AND(OR('Multi-Field'!AF8=$S$3,'Multi-Field'!AF8=S10,'Multi-Field'!AF8=$S$7),'Multi-Field'!AN8&lt;18,'Multi-Field'!AN8&gt;0),35,IF('Multi-Field'!AF8=$S$4,55,IF(AND('Multi-Field'!AF8=$S$6,'Multi-Field'!AN8&lt;18),30,IF(AND('Multi-Field'!AN8&gt;17,OR('Multi-Field'!AF8=$S$3,'Multi-Field'!AF8=$S$5,'Multi-Field'!AF8= $S$6,'Multi-Field'!AF8=$S$7)),25,"0"))))</f>
        <v>0</v>
      </c>
      <c r="X22" s="383">
        <f>IF(OR('Multi-Field'!BA8=$U$4,'Multi-Field'!BA8=$U$5,'Multi-Field'!BA8=$U$6,'Multi-Field'!BA8=U12,'Multi-Field'!BA8=$U$8,'Multi-Field'!BA8=$U$9),(IF('Multi-Field'!BB8=$V$2,100,IF('Multi-Field'!BB8=$V$3,65,IF('Multi-Field'!BB8=$V$4,53,IF('Multi-Field'!BB8=$V$5,41,IF('Multi-Field'!BB8=$V$6,23,IF('Multi-Field'!BB8=$V$7,0,0))))))),0)</f>
        <v>0</v>
      </c>
      <c r="Y22" s="383" t="str">
        <f>IF(AND(OR('Multi-Field'!AX8=$S$3,'Multi-Field'!AX8=$S$5,'Multi-Field'!AX8=$S$7),'Multi-Field'!BF8&lt;18),35,IF('Multi-Field'!AX8=$S$4,55,IF(AND('Multi-Field'!AX8=$S$6,'Multi-Field'!BF8&lt;18),30,IF(AND('Multi-Field'!BF8&gt;17,OR('Multi-Field'!AX8=$S$3,'Multi-Field'!AX8=$S$5,'Multi-Field'!AX8=$S$6,'Multi-Field'!AX8=$S$7)),25,"0"))))</f>
        <v>0</v>
      </c>
      <c r="Z22" s="383">
        <v>6</v>
      </c>
      <c r="AC22" t="s">
        <v>807</v>
      </c>
      <c r="AI22" s="384" t="str">
        <f>'[1]Multi-Field'!B18</f>
        <v>Pasture #4</v>
      </c>
      <c r="AJ22" s="385" t="e">
        <f>#VALUE!</f>
        <v>#VALUE!</v>
      </c>
      <c r="AK22" s="385" t="e">
        <f>#VALUE!</f>
        <v>#VALUE!</v>
      </c>
      <c r="AL22" s="385" t="e">
        <f>IF(AK22="","",IF('[1]Multi-Field'!AU18=20,10,IF(AK22-30&lt;0,0,AK22-30)))</f>
        <v>#VALUE!</v>
      </c>
      <c r="AM22" s="385" t="e">
        <f>#VALUE!</f>
        <v>#VALUE!</v>
      </c>
      <c r="AN22" s="385" t="e">
        <f t="shared" si="7"/>
        <v>#VALUE!</v>
      </c>
      <c r="AO22" s="385" t="e">
        <f>#VALUE!</f>
        <v>#VALUE!</v>
      </c>
      <c r="AP22" s="385" t="e">
        <f>#VALUE!</f>
        <v>#VALUE!</v>
      </c>
      <c r="AQ22" s="385" t="e">
        <f>#VALUE!</f>
        <v>#VALUE!</v>
      </c>
      <c r="AR22" s="385" t="e">
        <f>#VALUE!</f>
        <v>#VALUE!</v>
      </c>
      <c r="AS22" s="385" t="e">
        <f>IF(AR22="","",IF('[1]Multi-Field'!AU18&gt;9,0,AR22-15))</f>
        <v>#VALUE!</v>
      </c>
      <c r="AT22" s="385" t="e">
        <f>#VALUE!</f>
        <v>#VALUE!</v>
      </c>
      <c r="AU22" s="385" t="e">
        <f>#VALUE!</f>
        <v>#VALUE!</v>
      </c>
      <c r="AV22" s="385" t="e">
        <f>IF(AU22="","",IF('[1]Multi-Field'!AU18=9&gt;9,0,AU22-35))</f>
        <v>#VALUE!</v>
      </c>
      <c r="AW22" s="385" t="e">
        <f>#VALUE!</f>
        <v>#VALUE!</v>
      </c>
      <c r="AX22" s="385" t="e">
        <f t="shared" si="8"/>
        <v>#VALUE!</v>
      </c>
      <c r="AY22" s="385">
        <f>IF('[1]Multi-Field'!AU18="","",IF('[1]Multi-Field'!AU18&lt;1,100,IF('[1]Multi-Field'!AU18=1,75,IF('[1]Multi-Field'!AU18=2,50,IF('[1]Multi-Field'!AU18=3,25,IF('[1]Multi-Field'!AU18&gt;3,0,""))))))</f>
        <v>0</v>
      </c>
      <c r="AZ22" s="385">
        <f t="shared" si="9"/>
        <v>0</v>
      </c>
      <c r="BA22" s="385" t="e">
        <f>#VALUE!</f>
        <v>#VALUE!</v>
      </c>
      <c r="BB22" s="385" t="e">
        <f>IF(BA22="","",IF(AND('[1]Multi-Field'!AU18&lt;40,'[1]Multi-Field'!AU18&gt;9),40,IF('[1]Multi-Field'!AU18&gt;39,0,BA22+5)))</f>
        <v>#VALUE!</v>
      </c>
      <c r="BC22" s="386">
        <f t="shared" si="10"/>
        <v>0</v>
      </c>
      <c r="BD22" s="281">
        <v>0.23</v>
      </c>
      <c r="BE22" s="281">
        <v>0.53</v>
      </c>
      <c r="BF22" s="411" t="s">
        <v>1190</v>
      </c>
      <c r="BG22" s="412">
        <v>2</v>
      </c>
      <c r="BH22" s="412">
        <v>3</v>
      </c>
      <c r="BI22" s="412">
        <v>4.5</v>
      </c>
      <c r="BJ22" s="409" t="e">
        <f>IF(AND('[1]Single Field'!#REF!=[1]Lists!BF22,'[1]Single Field'!#REF!="Drained"),"x",IF(AND('[1]Single Field'!#REF!=[1]Lists!BF22,'[1]Single Field'!#REF!="Undrained"),O,""))</f>
        <v>#REF!</v>
      </c>
      <c r="BK22" s="409" t="str">
        <f>IF(AND('[1]Multi-Field'!$E$3=[1]Lists!BF22,'[1]Multi-Field'!$F$3="Drained"),BI22,IF(AND('[1]Multi-Field'!$E$3=BF22,'[1]Multi-Field'!$F$3="undrained"),BH22,""))</f>
        <v/>
      </c>
      <c r="BL22" s="409" t="str">
        <f>IF(AND('[1]Multi-Field'!$E$4=BF22,'[1]Multi-Field'!$F$4="Drained"),BI22,IF(AND('[1]Multi-Field'!$E$4=BF22,'[1]Multi-Field'!$F$4="undrained"),BH22,""))</f>
        <v/>
      </c>
      <c r="BM22" s="409" t="str">
        <f>IF(AND('[1]Multi-Field'!$E$5=BF22,'[1]Multi-Field'!$F$5="Drained"),BI22,IF(AND('[1]Multi-Field'!$E$5=BF22,'[1]Multi-Field'!$F$5="undrained"),BH22,""))</f>
        <v/>
      </c>
      <c r="BN22" s="409" t="str">
        <f>IF(AND('[1]Multi-Field'!$E$6=BF22,'[1]Multi-Field'!$F$6="Drained"),BI22,IF(AND('[1]Multi-Field'!$E$6=BF22,'[1]Multi-Field'!$F$6="undrained"),BH22,""))</f>
        <v/>
      </c>
      <c r="BO22" s="409" t="str">
        <f>IF(AND('[1]Multi-Field'!$E$7=BF22,'[1]Multi-Field'!$F$7="Drained"),BI22,IF(AND('[1]Multi-Field'!$E$7=BF22,'[1]Multi-Field'!$F$7="undrained"),BH22,""))</f>
        <v/>
      </c>
      <c r="BP22" s="409" t="str">
        <f>IF(AND('[1]Multi-Field'!$E$8=BF22,'[1]Multi-Field'!$F$8="Drained"),BI22,IF(AND('[1]Multi-Field'!$E$8=BF22,'[1]Multi-Field'!$F$8="undrained"),BH22,""))</f>
        <v/>
      </c>
      <c r="BQ22" s="409" t="str">
        <f>IF(AND('[1]Multi-Field'!$E$9=BF22,'[1]Multi-Field'!$F$9="Drained"),BI22,IF(AND('[1]Multi-Field'!$E$9=BF22,'[1]Multi-Field'!$F$9="undrained"),BH22,""))</f>
        <v/>
      </c>
      <c r="BR22" s="409" t="str">
        <f>IF(AND('[1]Multi-Field'!$E$10=BF22,'[1]Multi-Field'!$F$10="Drained"),BI22,IF(AND('[1]Multi-Field'!$E$10=BF22,'[1]Multi-Field'!$F$10="undrained"),BH22,""))</f>
        <v/>
      </c>
      <c r="BS22" s="409" t="str">
        <f>IF(AND('[1]Multi-Field'!$E$11=BF22,'[1]Multi-Field'!$F$11="Drained"),BI22,IF(AND('[1]Multi-Field'!$E$11=BF22,'[1]Multi-Field'!$F$11="undrained"),BH22,""))</f>
        <v/>
      </c>
      <c r="BT22" s="409" t="str">
        <f>IF(AND('[1]Multi-Field'!$E$12=BF22,'[1]Multi-Field'!$F$12="Drained"),BI22,IF(AND('[1]Multi-Field'!$E$12=BF22,'[1]Multi-Field'!$F$12="undrained"),BH22,""))</f>
        <v/>
      </c>
      <c r="BU22" s="409" t="str">
        <f>IF(AND('[1]Multi-Field'!$E$13=BF22,'[1]Multi-Field'!$F$13="Drained"),BI22,IF(AND('[1]Multi-Field'!$E$3=BF22,'[1]Multi-Field'!$F$13="undrained"),BH22,""))</f>
        <v/>
      </c>
      <c r="BV22" s="409" t="str">
        <f>IF(AND('[1]Multi-Field'!$E$14=BF22,'[1]Multi-Field'!$F$14="Drained"),BI22,IF(AND('[1]Multi-Field'!$E$14=BF22,'[1]Multi-Field'!$F$14="undrained"),BH22,""))</f>
        <v/>
      </c>
      <c r="BW22" s="409" t="str">
        <f>IF(AND('[1]Multi-Field'!$E$15=BF22,'[1]Multi-Field'!$F$15="Drained"),BI22,IF(AND('[1]Multi-Field'!$E$15=BF22,'[1]Multi-Field'!$F$15="undrained"),BH22,""))</f>
        <v/>
      </c>
      <c r="BX22" s="409" t="str">
        <f>IF(AND('[1]Multi-Field'!$E$16=[1]Lists!BF22,'[1]Multi-Field'!$F$16="Drained"),BI22,IF(AND('[1]Multi-Field'!$E$16=[1]Lists!BF22,'[1]Multi-Field'!$F$16="undrained"),BH22,""))</f>
        <v/>
      </c>
      <c r="BY22" s="409" t="str">
        <f>IF(AND('[1]Multi-Field'!$E$17=[1]Lists!BF22,'[1]Multi-Field'!$F$17="Drained"),BI22,IF(AND('[1]Multi-Field'!$E$17=[1]Lists!BF22,'[1]Multi-Field'!$F$17="undrained"),BH22,""))</f>
        <v/>
      </c>
      <c r="BZ22" s="409" t="str">
        <f>IF(AND('[1]Multi-Field'!$E$18=[1]Lists!BF22,'[1]Multi-Field'!$F$18="Drained"),BI22,IF(AND('[1]Multi-Field'!$E$18=[1]Lists!BF22,'[1]Multi-Field'!$F$18="undrained"),BH22,""))</f>
        <v/>
      </c>
      <c r="CA22" s="409" t="str">
        <f>IF(AND('[1]Multi-Field'!$E$19=[1]Lists!BF22,'[1]Multi-Field'!$F$19="Drained"),BI22,IF(AND('[1]Multi-Field'!$E$19=[1]Lists!BF22,'[1]Multi-Field'!$F$19="undrained"),BH22,""))</f>
        <v/>
      </c>
      <c r="CB22" s="409" t="str">
        <f>IF(AND('[1]Multi-Field'!$E$20=[1]Lists!BF22,'[1]Multi-Field'!$F$20="Drained"),BI22,IF(AND('[1]Multi-Field'!$E$20=[1]Lists!BF22,'[1]Multi-Field'!$F$20="undrained"),BH22,""))</f>
        <v/>
      </c>
      <c r="CC22" s="409" t="str">
        <f>IF(AND('[1]Multi-Field'!$E$21=[1]Lists!BF22,'[1]Multi-Field'!$F$21="Drained"),BI22,IF(AND('[1]Multi-Field'!$E$21=[1]Lists!BF22,'[1]Multi-Field'!$F$21="undrained"),BH22,""))</f>
        <v/>
      </c>
      <c r="CD22" s="409" t="str">
        <f>IF(AND('[1]Multi-Field'!$E$22=[1]Lists!BF22,'[1]Multi-Field'!$F$22="Drained"),BI22,IF(AND('[1]Multi-Field'!$E$22=[1]Lists!BF22,'[1]Multi-Field'!$F$22="undrained"),BH22,""))</f>
        <v/>
      </c>
      <c r="CE22" s="409">
        <f>IF(AND('[1]Multi-Field'!$E$23=[1]Lists!BF22,'[1]Multi-Field'!$F$23="Drained"),BI22,IF(AND('[1]Multi-Field'!$E$23=[1]Lists!BF22,'[1]Multi-Field'!$F$23="undrained"),BH22,""))</f>
        <v>4.5</v>
      </c>
      <c r="CF22" s="409" t="str">
        <f>IF(AND('[1]Multi-Field'!$E$24=[1]Lists!BF22,'[1]Multi-Field'!$F$24="Drained"),BI22,IF(AND('[1]Multi-Field'!$E$24=[1]Lists!BF22,'[1]Multi-Field'!$F$24="undrained"),BH22,""))</f>
        <v/>
      </c>
      <c r="CG22" s="409" t="str">
        <f>IF(AND('[1]Multi-Field'!$E$25=[1]Lists!BF22,'[1]Multi-Field'!$F$25="Drained"),BI22,IF(AND('[1]Multi-Field'!$E$25=[1]Lists!BF22,'[1]Multi-Field'!$F$25="undrained"),BH22,""))</f>
        <v/>
      </c>
      <c r="CH22" s="409" t="str">
        <f>IF(AND('[1]Multi-Field'!$E$26=[1]Lists!BF22,'[1]Multi-Field'!$F$26="Drained"),BI22,IF(AND('[1]Multi-Field'!$E$26=[1]Lists!BF22,'[1]Multi-Field'!$F$26="undrained"),BH22,""))</f>
        <v/>
      </c>
      <c r="CI22" s="409" t="str">
        <f>IF(AND('[1]Multi-Field'!$E$27=[1]Lists!BF22,'[1]Multi-Field'!$F$27="Drained"),BI22,IF(AND('[1]Multi-Field'!$E$27=[1]Lists!BF22,'[1]Multi-Field'!$F$27="undrained"),BH22,""))</f>
        <v/>
      </c>
      <c r="CJ22" s="409" t="str">
        <f>IF(AND('[1]Multi-Field'!$E$28=[1]Lists!BF22,'[1]Multi-Field'!$F$28="Drained"),BI22,IF(AND('[1]Multi-Field'!$E$28=[1]Lists!BF22,'[1]Multi-Field'!$F$28="undrained"),BH22,""))</f>
        <v/>
      </c>
      <c r="CK22" s="409" t="str">
        <f>IF(AND('[1]Multi-Field'!$E$29=[1]Lists!BF22,'[1]Multi-Field'!$F$29="Drained"),BI22,IF(AND('[1]Multi-Field'!$E$29=[1]Lists!BF22,'[1]Multi-Field'!$F$29="undrained"),BH22,""))</f>
        <v/>
      </c>
      <c r="CL22" s="409" t="str">
        <f>IF(AND('[1]Multi-Field'!$E$30=[1]Lists!BF22,'[1]Multi-Field'!$F$30="Drained"),BI22,IF(AND('[1]Multi-Field'!$E$30=[1]Lists!BF22,'[1]Multi-Field'!$F$30="undrained"),BH22,""))</f>
        <v/>
      </c>
      <c r="CM22" s="409" t="str">
        <f>IF(AND('[1]Multi-Field'!$E$31=[1]Lists!BF22,'[1]Multi-Field'!$F$31="Drained"),BI22,IF(AND('[1]Multi-Field'!$E$31=[1]Lists!BF22,'[1]Multi-Field'!$F$31="undrained"),BH22,""))</f>
        <v/>
      </c>
      <c r="CN22" s="409" t="str">
        <f>IF(AND('[1]Multi-Field'!$E$32=[1]Lists!BF22,'[1]Multi-Field'!$F$32="Drained"),BI22,IF(AND('[1]Multi-Field'!$E$32=[1]Lists!BF22,'[1]Multi-Field'!$F$32="undrained"),BH22,""))</f>
        <v/>
      </c>
      <c r="CO22" s="409" t="str">
        <f>IF(AND('[1]Multi-Field'!$E$33=[1]Lists!BF22,'[1]Multi-Field'!$F$33="Drained"),BI22,IF(AND('[1]Multi-Field'!$E$33=[1]Lists!BF22,'[1]Multi-Field'!$F$33="undrained"),BH22,""))</f>
        <v/>
      </c>
      <c r="CP22" s="409" t="str">
        <f>IF(AND('[1]Multi-Field'!$E$34=[1]Lists!BF22,'[1]Multi-Field'!$F$34="Drained"),BI22,IF(AND('[1]Multi-Field'!$E$34=[1]Lists!BF22,'[1]Multi-Field'!$F$34="undrained"),BH22,""))</f>
        <v/>
      </c>
      <c r="CQ22" s="409" t="str">
        <f>IF(AND('[1]Multi-Field'!$E$35=[1]Lists!BF22,'[1]Multi-Field'!$F$35="Drained"),BI22,IF(AND('[1]Multi-Field'!$E$35=[1]Lists!BF22,'[1]Multi-Field'!$F$35="undrained"),BH22,""))</f>
        <v/>
      </c>
      <c r="CR22" s="409" t="str">
        <f>IF(AND('[1]Multi-Field'!$E$36=[1]Lists!BF22,'[1]Multi-Field'!$F$36="Drained"),BI22,IF(AND('[1]Multi-Field'!$E$36=[1]Lists!BF22,'[1]Multi-Field'!$F$36="undrained"),BH22,""))</f>
        <v/>
      </c>
      <c r="CS22" s="409" t="str">
        <f>IF(AND('[1]Multi-Field'!$E$37=[1]Lists!BF22,'[1]Multi-Field'!$F$37="Drained"),BI22,IF(AND('[1]Multi-Field'!$E$37=[1]Lists!BF22,'[1]Multi-Field'!$F$37="undrained"),BH22,""))</f>
        <v/>
      </c>
      <c r="CT22" s="409" t="str">
        <f>IF(AND('[1]Multi-Field'!$E$38=[1]Lists!BF22,'[1]Multi-Field'!$F$38="Drained"),BI22,IF(AND('[1]Multi-Field'!$E$38=[1]Lists!BF22,'[1]Multi-Field'!$F$38="undrained"),BH22,""))</f>
        <v/>
      </c>
      <c r="CU22" s="409" t="str">
        <f>IF(AND('[1]Multi-Field'!$E$39=[1]Lists!BF22,'[1]Multi-Field'!$F$39="Drained"),BI22,IF(AND('[1]Multi-Field'!$E$39=[1]Lists!BF22,'[1]Multi-Field'!$F$39="undrained"),BH22,""))</f>
        <v/>
      </c>
      <c r="CV22" s="409" t="str">
        <f>IF(AND('[1]Multi-Field'!$E$40=[1]Lists!BF22,'[1]Multi-Field'!$F$40="Drained"),BI22,IF(AND('[1]Multi-Field'!$E$40=[1]Lists!BF22,'[1]Multi-Field'!$F$40="undrained"),BH22,""))</f>
        <v/>
      </c>
      <c r="CW22" s="409" t="str">
        <f>IF(AND('[1]Multi-Field'!$E$41=[1]Lists!BF22,'[1]Multi-Field'!$F$40="Drained"),BI22,IF(AND('[1]Multi-Field'!$E$40=[1]Lists!BF22,'[1]Multi-Field'!$F$40="undrained"),BH22,""))</f>
        <v/>
      </c>
      <c r="CX22" s="409" t="str">
        <f>IF(AND('[1]Multi-Field'!$E$42=[1]Lists!BF22,'[1]Multi-Field'!$F$42="Drained"),BI22,IF(AND('[1]Multi-Field'!$E$42=[1]Lists!BF22,'[1]Multi-Field'!$F$42="undrained"),BH22,""))</f>
        <v/>
      </c>
      <c r="CY22" s="409" t="str">
        <f>IF(AND('[1]Multi-Field'!$E$43=[1]Lists!BF22,'[1]Multi-Field'!$F$43="Drained"),BI22,IF(AND('[1]Multi-Field'!$E$43=[1]Lists!BF22,'[1]Multi-Field'!$F$43="undrained"),BH22,""))</f>
        <v/>
      </c>
      <c r="CZ22" s="409" t="str">
        <f>IF(AND('[1]Multi-Field'!$E$44=[1]Lists!BF22,'[1]Multi-Field'!$F$44="Drained"),BI22,IF(AND('[1]Multi-Field'!$E$44=[1]Lists!BF22,'[1]Multi-Field'!$F$44="undrained"),BH22,""))</f>
        <v/>
      </c>
      <c r="DA22" s="409" t="str">
        <f>IF(AND('[1]Multi-Field'!$E$45=[1]Lists!BF22,'[1]Multi-Field'!$F$45="Drained"),BI22,IF(AND('[1]Multi-Field'!$E$45=[1]Lists!BF22,'[1]Multi-Field'!$F$45="undrained"),BH22,""))</f>
        <v/>
      </c>
      <c r="DB22" s="409" t="str">
        <f>IF(AND('[1]Multi-Field'!$E$46=[1]Lists!BF22,'[1]Multi-Field'!$F$46="Drained"),BI22,IF(AND('[1]Multi-Field'!$E$46=[1]Lists!BF22,'[1]Multi-Field'!$F$46="undrained"),BH22,""))</f>
        <v/>
      </c>
      <c r="DC22" s="409" t="str">
        <f>IF(AND('[1]Multi-Field'!$E$47=[1]Lists!BF22,'[1]Multi-Field'!$F$47="Drained"),BI22,IF(AND('[1]Multi-Field'!$E$47=[1]Lists!BF22,'[1]Multi-Field'!$F$47="undrained"),BH22,""))</f>
        <v/>
      </c>
      <c r="DD22" s="409" t="str">
        <f>IF(AND('[1]Multi-Field'!$E$48=[1]Lists!BF22,'[1]Multi-Field'!$F$48="Drained"),BI22,IF(AND('[1]Multi-Field'!$E$48=[1]Lists!BF22,'[1]Multi-Field'!$F$48="undrained"),BH22,""))</f>
        <v/>
      </c>
      <c r="DE22" s="409" t="str">
        <f>IF(AND('[1]Multi-Field'!$E$49=[1]Lists!BF22,'[1]Multi-Field'!$F$49="Drained"),BI22,IF(AND('[1]Multi-Field'!$E$49=[1]Lists!BF22,'[1]Multi-Field'!$F$9="undrained"),BH22,""))</f>
        <v/>
      </c>
      <c r="DF22" s="409" t="str">
        <f>IF(AND('[1]Multi-Field'!$E$50=[1]Lists!BF22,'[1]Multi-Field'!$F$50="Drained"),BI22,IF(AND('[1]Multi-Field'!$E$50=[1]Lists!BF22,'[1]Multi-Field'!$F$50="undrained"),BH22,""))</f>
        <v/>
      </c>
      <c r="DG22" s="409" t="str">
        <f>IF(AND('[1]Multi-Field'!$E$51=[1]Lists!BF22,'[1]Multi-Field'!$F$51="Drained"),BI22,IF(AND('[1]Multi-Field'!$E$51=[1]Lists!BF22,'[1]Multi-Field'!$F$51="undrained"),BH22,""))</f>
        <v/>
      </c>
      <c r="DH22" s="409" t="str">
        <f>IF(AND('[1]Multi-Field'!$E$52=[1]Lists!BF22,'[1]Multi-Field'!$F$52="Drained"),BI22,IF(AND('[1]Multi-Field'!$E$52=[1]Lists!BF22,'[1]Multi-Field'!$F$52="undrained"),BH22,""))</f>
        <v/>
      </c>
      <c r="DI22" s="409" t="str">
        <f>IF(AND('[1]Multi-Field'!$E$53=[1]Lists!BF22,'[1]Multi-Field'!$F$53="Drained"),BI22,IF(AND('[1]Multi-Field'!$E$53=[1]Lists!BF22,'[1]Multi-Field'!$F$53="undrained"),BH22,""))</f>
        <v/>
      </c>
      <c r="DJ22" s="409" t="str">
        <f>IF(AND('[1]Multi-Field'!$E$54=[1]Lists!BF22,'[1]Multi-Field'!$F$54="Drained"),BI22,IF(AND('[1]Multi-Field'!$E$54=[1]Lists!BF22,'[1]Multi-Field'!$F$54="undrained"),BH22,""))</f>
        <v/>
      </c>
      <c r="DK22" s="409" t="str">
        <f>IF(AND('[1]Multi-Field'!$E$55=[1]Lists!BF22,'[1]Multi-Field'!$F$55="Drained"),BI22,IF(AND('[1]Multi-Field'!$E$55=[1]Lists!BF22,'[1]Multi-Field'!$F$55="undrained"),BH22,""))</f>
        <v/>
      </c>
      <c r="DL22" s="409" t="str">
        <f>IF(AND('[1]Multi-Field'!$E$56=[1]Lists!BF22,'[1]Multi-Field'!$F$56="Drained"),BI22,IF(AND('[1]Multi-Field'!$E$56=[1]Lists!BF22,'[1]Multi-Field'!$F$56="undrained"),BH22,""))</f>
        <v/>
      </c>
      <c r="DM22" s="409" t="str">
        <f>IF(AND('[1]Multi-Field'!$E$57=[1]Lists!BF22,'[1]Multi-Field'!$F$57="Drained"),BI22,IF(AND('[1]Multi-Field'!$E$57=[1]Lists!BF22,'[1]Multi-Field'!$F$57="undrained"),BH22,""))</f>
        <v/>
      </c>
      <c r="DN22" s="409" t="str">
        <f>IF(AND('[1]Multi-Field'!$E$58=[1]Lists!BF22,'[1]Multi-Field'!$F$58="Drained"),BI22,IF(AND('[1]Multi-Field'!$E$58=[1]Lists!BF22,'[1]Multi-Field'!$F$58="undrained"),BH22,""))</f>
        <v/>
      </c>
      <c r="DO22" s="409" t="str">
        <f>IF(AND('[1]Multi-Field'!$E$59=[1]Lists!BF22,'[1]Multi-Field'!$F$59="Drained"),BI22,IF(AND('[1]Multi-Field'!$E$59=[1]Lists!BF22,'[1]Multi-Field'!$F$59="undrained"),BH22,""))</f>
        <v/>
      </c>
      <c r="DP22" s="409" t="str">
        <f>IF(AND('[1]Multi-Field'!$E$60=[1]Lists!BF22,'[1]Multi-Field'!$F$60="Drained"),BI22,IF(AND('[1]Multi-Field'!$E$60=[1]Lists!BF22,'[1]Multi-Field'!$F$60="undrained"),BH22,""))</f>
        <v/>
      </c>
      <c r="DQ22" s="409" t="str">
        <f>IF(AND('[1]Multi-Field'!$E$61=[1]Lists!BF22,'[1]Multi-Field'!$F$61="Drained"),BI22,IF(AND('[1]Multi-Field'!$E$61=[1]Lists!BF22,'[1]Multi-Field'!$F$61="undrained"),BH22,""))</f>
        <v/>
      </c>
      <c r="DR22" s="409" t="str">
        <f>IF(AND('[1]Multi-Field'!$E$62=[1]Lists!BF22,'[1]Multi-Field'!$F$62="Drained"),BI22,IF(AND('[1]Multi-Field'!$E$62=[1]Lists!BF22,'[1]Multi-Field'!$F$62="undrained"),BH22,""))</f>
        <v/>
      </c>
      <c r="DS22" s="409" t="str">
        <f>IF(AND('[1]Multi-Field'!$E$63=[1]Lists!BF22,'[1]Multi-Field'!$F$63="Drained"),BI22,IF(AND('[1]Multi-Field'!$E$63=[1]Lists!BF22,'[1]Multi-Field'!$F$63="undrained"),BH22,""))</f>
        <v/>
      </c>
      <c r="DT22" s="409" t="str">
        <f>IF(AND('[1]Multi-Field'!$E$64=[1]Lists!BF22,'[1]Multi-Field'!$F$64="Drained"),BI22,IF(AND('[1]Multi-Field'!$E$64=[1]Lists!BF22,'[1]Multi-Field'!$F$64="undrained"),BH22,""))</f>
        <v/>
      </c>
      <c r="DU22" s="409" t="str">
        <f>IF(AND('[1]Multi-Field'!$E$65=[1]Lists!BF22,'[1]Multi-Field'!$F$65="Drained"),BI22,IF(AND('[1]Multi-Field'!$E$65=[1]Lists!BF22,'[1]Multi-Field'!$F$65="undrained"),BH22,""))</f>
        <v/>
      </c>
      <c r="DV22" s="409" t="str">
        <f>IF(AND('[1]Multi-Field'!$E$66=[1]Lists!BF22,'[1]Multi-Field'!$F$66="Drained"),BI22,IF(AND('[1]Multi-Field'!$E$66=[1]Lists!BF22,'[1]Multi-Field'!$F$66="undrained"),BH22,""))</f>
        <v/>
      </c>
      <c r="DW22" s="409" t="str">
        <f>IF(AND('[1]Multi-Field'!$E$67=[1]Lists!BF22,'[1]Multi-Field'!$F$67="Drained"),BI22,IF(AND('[1]Multi-Field'!$E$67=[1]Lists!BF22,'[1]Multi-Field'!$F$67="undrained"),BH22,""))</f>
        <v/>
      </c>
      <c r="DX22" s="409" t="str">
        <f>IF(AND('[1]Multi-Field'!$E$68=[1]Lists!BF22,'[1]Multi-Field'!$F$68="Drained"),BI22,IF(AND('[1]Multi-Field'!$E$68=[1]Lists!BF22,'[1]Multi-Field'!$F$68="undrained"),BH22,""))</f>
        <v/>
      </c>
      <c r="DY22" s="409" t="str">
        <f>IF(AND('[1]Multi-Field'!$E$69=[1]Lists!BF22,'[1]Multi-Field'!$F$69="Drained"),BI22,IF(AND('[1]Multi-Field'!$E$69=[1]Lists!BF22,'[1]Multi-Field'!$F$69="undrained"),BH22,""))</f>
        <v/>
      </c>
      <c r="DZ22" s="409" t="str">
        <f>IF(AND('[1]Multi-Field'!$E$70=[1]Lists!BF22,'[1]Multi-Field'!$F$70="Drained"),BI22,IF(AND('[1]Multi-Field'!$E$70=[1]Lists!BF22,'[1]Multi-Field'!$F$70="undrained"),BH22,""))</f>
        <v/>
      </c>
      <c r="EA22" s="409" t="str">
        <f>IF(AND('[1]Multi-Field'!$E$71=[1]Lists!BF22,'[1]Multi-Field'!$F$71="Drained"),BI22,IF(AND('[1]Multi-Field'!$E$71=[1]Lists!BF22,'[1]Multi-Field'!$F$71="undrained"),BH22,""))</f>
        <v/>
      </c>
      <c r="EB22" s="409" t="str">
        <f>IF(AND('[1]Multi-Field'!$E$72=[1]Lists!BF22,'[1]Multi-Field'!$F$72="Drained"),BI22,IF(AND('[1]Multi-Field'!$E$72=[1]Lists!BF22,'[1]Multi-Field'!$F$72="undrained"),BH22,""))</f>
        <v/>
      </c>
      <c r="EC22" s="409" t="str">
        <f>IF(AND('[1]Multi-Field'!$E$73=[1]Lists!BF22,'[1]Multi-Field'!$F$73="Drained"),BI22,IF(AND('[1]Multi-Field'!$E$73=[1]Lists!BF22,'[1]Multi-Field'!$F$73="undrained"),BH22,""))</f>
        <v/>
      </c>
      <c r="ED22" s="409" t="str">
        <f>IF(AND('[1]Multi-Field'!$E$74=[1]Lists!BF22,'[1]Multi-Field'!$F$74="Drained"),BI22,IF(AND('[1]Multi-Field'!$E$74=[1]Lists!BF22,'[1]Multi-Field'!$F$74="undrained"),BH22,""))</f>
        <v/>
      </c>
      <c r="EE22" s="409" t="str">
        <f>IF(AND('[1]Multi-Field'!$E$75=[1]Lists!BF22,'[1]Multi-Field'!$F$75="Drained"),BI22,IF(AND('[1]Multi-Field'!$E$75=[1]Lists!BF22,'[1]Multi-Field'!$F$75="undrained"),BH22,""))</f>
        <v/>
      </c>
      <c r="EF22" s="409" t="str">
        <f>IF(AND('[1]Multi-Field'!$E$76=[1]Lists!BF22,'[1]Multi-Field'!$F$76="Drained"),BI22,IF(AND('[1]Multi-Field'!$E$76=[1]Lists!BF22,'[1]Multi-Field'!$F$6="undrained"),BH22,""))</f>
        <v/>
      </c>
      <c r="EG22" s="409" t="str">
        <f>IF(AND('[1]Multi-Field'!$E$77=[1]Lists!BF22,'[1]Multi-Field'!$F$77="Drained"),BI22,IF(AND('[1]Multi-Field'!$E$77=[1]Lists!BF22,'[1]Multi-Field'!$F$77="undrained"),BH22,""))</f>
        <v/>
      </c>
      <c r="EH22" s="409" t="str">
        <f>IF(AND('[1]Multi-Field'!$E$78=[1]Lists!BF22,'[1]Multi-Field'!$F$78="Drained"),BI22,IF(AND('[1]Multi-Field'!$E$78=[1]Lists!BF22,'[1]Multi-Field'!$F$78="undrained"),BH22,""))</f>
        <v/>
      </c>
      <c r="EI22" s="409" t="str">
        <f>IF(AND('[1]Multi-Field'!$E$79=[1]Lists!BF22,'[1]Multi-Field'!$F$79="Drained"),BI22,IF(AND('[1]Multi-Field'!$E$79=[1]Lists!BF22,'[1]Multi-Field'!$F$79="undrained"),BH22,""))</f>
        <v/>
      </c>
      <c r="EJ22" s="409" t="str">
        <f>IF(AND('[1]Multi-Field'!$E$80=[1]Lists!BF22,'[1]Multi-Field'!$F$80="Drained"),BI22,IF(AND('[1]Multi-Field'!$E$80=[1]Lists!BF22,'[1]Multi-Field'!$F$80="undrained"),BH22,""))</f>
        <v/>
      </c>
      <c r="EK22" s="409" t="str">
        <f>IF(AND('[1]Multi-Field'!$E$81=[1]Lists!BF22,'[1]Multi-Field'!$F$81="Drained"),BI22,IF(AND('[1]Multi-Field'!$E$81=[1]Lists!BF22,'[1]Multi-Field'!$F$81="undrained"),BH22,""))</f>
        <v/>
      </c>
      <c r="EL22" s="409" t="str">
        <f>IF(AND('[1]Multi-Field'!$E$82=[1]Lists!BF22,'[1]Multi-Field'!$F$82="Drained"),BI22,IF(AND('[1]Multi-Field'!$E$82=[1]Lists!BF22,'[1]Multi-Field'!$F$82="undrained"),BH22,""))</f>
        <v/>
      </c>
      <c r="EM22" s="409" t="str">
        <f>IF(AND('[1]Multi-Field'!$E$83=[1]Lists!BF22,'[1]Multi-Field'!$F$83="Drained"),BI22,IF(AND('[1]Multi-Field'!$E$83=[1]Lists!BF22,'[1]Multi-Field'!$F$83="undrained"),BH22,""))</f>
        <v/>
      </c>
      <c r="EN22" s="409" t="str">
        <f>IF(AND('[1]Multi-Field'!$E$84=[1]Lists!BF22,'[1]Multi-Field'!$F$84="Drained"),BI22,IF(AND('[1]Multi-Field'!$E$84=[1]Lists!BF22,'[1]Multi-Field'!$F$84="undrained"),BH22,""))</f>
        <v/>
      </c>
      <c r="EO22" s="409" t="str">
        <f>IF(AND('[1]Multi-Field'!$E$85=[1]Lists!BF22,'[1]Multi-Field'!$F$85="Drained"),BI22,IF(AND('[1]Multi-Field'!$E$85=[1]Lists!BF22,'[1]Multi-Field'!$F$85="undrained"),BH22,""))</f>
        <v/>
      </c>
      <c r="EP22" s="409" t="str">
        <f>IF(AND('[1]Multi-Field'!$E$86=[1]Lists!BF22,'[1]Multi-Field'!$F$86="Drained"),BI22,IF(AND('[1]Multi-Field'!$E$86=[1]Lists!BF22,'[1]Multi-Field'!$F$86="undrained"),BH22,""))</f>
        <v/>
      </c>
      <c r="EQ22" s="409" t="str">
        <f>IF(AND('[1]Multi-Field'!$E$87=[1]Lists!BF22,'[1]Multi-Field'!$F$87="Drained"),BI22,IF(AND('[1]Multi-Field'!$E$87=[1]Lists!BF22,'[1]Multi-Field'!$F$87="undrained"),BH22,""))</f>
        <v/>
      </c>
      <c r="ER22" s="409" t="str">
        <f>IF(AND('[1]Multi-Field'!$E$88=[1]Lists!BF22,'[1]Multi-Field'!$F$88="Drained"),BI22,IF(AND('[1]Multi-Field'!$E$88=[1]Lists!BF22,'[1]Multi-Field'!$F$88="undrained"),BH22,""))</f>
        <v/>
      </c>
      <c r="ES22" s="409" t="str">
        <f>IF(AND('[1]Multi-Field'!$E$89=[1]Lists!BF22,'[1]Multi-Field'!$F$89="Drained"),BI22,IF(AND('[1]Multi-Field'!$E$89=[1]Lists!BF22,'[1]Multi-Field'!$F$89="undrained"),BH22,""))</f>
        <v/>
      </c>
      <c r="ET22" s="409" t="str">
        <f>IF(AND('[1]Multi-Field'!$E$90=[1]Lists!BF22,'[1]Multi-Field'!$F$90="Drained"),BI22,IF(AND('[1]Multi-Field'!$E$90=[1]Lists!BF22,'[1]Multi-Field'!$F$90="undrained"),BH22,""))</f>
        <v/>
      </c>
      <c r="EU22" s="409" t="str">
        <f>IF(AND('[1]Multi-Field'!$E$91=[1]Lists!BF22,'[1]Multi-Field'!$F$91="Drained"),BI22,IF(AND('[1]Multi-Field'!$E$91=[1]Lists!BF22,'[1]Multi-Field'!$F$91="undrained"),BH22,""))</f>
        <v/>
      </c>
      <c r="EV22" s="409" t="str">
        <f>IF(AND('[1]Multi-Field'!$E$92=[1]Lists!BF22,'[1]Multi-Field'!$F$92="Drained"),BI22,IF(AND('[1]Multi-Field'!$E$92=[1]Lists!BF22,'[1]Multi-Field'!$F$92="undrained"),BH22,""))</f>
        <v/>
      </c>
      <c r="EW22" s="409" t="str">
        <f>IF(AND('[1]Multi-Field'!$E$93=[1]Lists!BF22,'[1]Multi-Field'!$F$93="Drained"),BI22,IF(AND('[1]Multi-Field'!$E$93=[1]Lists!BF22,'[1]Multi-Field'!$F$93="undrained"),BH22,""))</f>
        <v/>
      </c>
      <c r="EX22" s="409" t="str">
        <f>IF(AND('[1]Multi-Field'!$E$94=[1]Lists!BF22,'[1]Multi-Field'!$F$94="Drained"),BI22,IF(AND('[1]Multi-Field'!$E$94=[1]Lists!BF22,'[1]Multi-Field'!$F$94="undrained"),BH22,""))</f>
        <v/>
      </c>
      <c r="EY22" s="409" t="str">
        <f>IF(AND('[1]Multi-Field'!$E$95=[1]Lists!BF22,'[1]Multi-Field'!$F$95="Drained"),BI22,IF(AND('[1]Multi-Field'!$E$95=[1]Lists!BF22,'[1]Multi-Field'!$F$95="undrained"),BH22,""))</f>
        <v/>
      </c>
      <c r="EZ22" s="409" t="str">
        <f>IF(AND('[1]Multi-Field'!$E$96=[1]Lists!BF22,'[1]Multi-Field'!$F$96="Drained"),BI22,IF(AND('[1]Multi-Field'!$E$96=[1]Lists!BF22,'[1]Multi-Field'!$F$96="undrained"),BH22,""))</f>
        <v/>
      </c>
      <c r="FA22" s="409" t="str">
        <f>IF(AND('[1]Multi-Field'!$E$97=[1]Lists!BF22,'[1]Multi-Field'!$F$97="Drained"),BI22,IF(AND('[1]Multi-Field'!$E$97=[1]Lists!BF22,'[1]Multi-Field'!$F$97="undrained"),BH22,""))</f>
        <v/>
      </c>
      <c r="FB22" s="409" t="str">
        <f>IF(AND('[1]Multi-Field'!$E$98=[1]Lists!BF22,'[1]Multi-Field'!$F$98="Drained"),BI22,IF(AND('[1]Multi-Field'!$E$98=[1]Lists!BF22,'[1]Multi-Field'!$F$98="undrained"),BH22,""))</f>
        <v/>
      </c>
      <c r="FC22" s="409" t="str">
        <f>IF(AND('[1]Multi-Field'!$E$99=[1]Lists!BF22,'[1]Multi-Field'!$F$99="Drained"),BI22,IF(AND('[1]Multi-Field'!$E$99=[1]Lists!BF22,'[1]Multi-Field'!$F$99="undrained"),BH22,""))</f>
        <v/>
      </c>
      <c r="FD22" s="409" t="str">
        <f>IF(AND('[1]Multi-Field'!$E$100=[1]Lists!BF22,'[1]Multi-Field'!$F$100="Drained"),BI22,IF(AND('[1]Multi-Field'!$E$100=[1]Lists!BF22,'[1]Multi-Field'!$F$100="undrained"),BH22,""))</f>
        <v/>
      </c>
      <c r="FE22" s="409" t="str">
        <f>IF(AND('[1]Multi-Field'!$E$101=[1]Lists!BF22,'[1]Multi-Field'!$F$101="Drained"),BI22,IF(AND('[1]Multi-Field'!$E$101=[1]Lists!BF22,'[1]Multi-Field'!$F$101="undrained"),BH22,""))</f>
        <v/>
      </c>
      <c r="FF22" s="409" t="str">
        <f>IF(AND('[1]Multi-Field'!$E$102=[1]Lists!BF22,'[1]Multi-Field'!$F$102="Drained"),BI22,IF(AND('[1]Multi-Field'!$E$102=[1]Lists!BF22,'[1]Multi-Field'!$F$102="undrained"),BH22,""))</f>
        <v/>
      </c>
      <c r="FG22" s="409" t="str">
        <f>IF(AND('[1]Multi-Field'!$E$103=[1]Lists!BF22,'[1]Multi-Field'!$F$103="Drained"),BI22,IF(AND('[1]Multi-Field'!$E$103=[1]Lists!BF22,'[1]Multi-Field'!$F$103="undrained"),BH22,""))</f>
        <v/>
      </c>
      <c r="FH22" s="409" t="str">
        <f>IF(AND('[1]Multi-Field'!$E$104=[1]Lists!BF22,'[1]Multi-Field'!$F$104="Drained"),BI22,IF(AND('[1]Multi-Field'!$E$104=[1]Lists!BF22,'[1]Multi-Field'!$F$104="undrained"),BH22,""))</f>
        <v/>
      </c>
      <c r="FI22" s="409" t="str">
        <f>IF(AND('[1]Multi-Field'!$E$105=[1]Lists!BF22,'[1]Multi-Field'!$F$105="Drained"),BI22,IF(AND('[1]Multi-Field'!$E$105=[1]Lists!BF22,'[1]Multi-Field'!$F$105="undrained"),BH22,""))</f>
        <v/>
      </c>
      <c r="FJ22" s="409" t="str">
        <f>IF(AND('[1]Multi-Field'!$E$106=[1]Lists!BF22,'[1]Multi-Field'!$F$106="Drained"),BI22,IF(AND('[1]Multi-Field'!$E$106=[1]Lists!BF22,'[1]Multi-Field'!$F$106="undrained"),BH22,""))</f>
        <v/>
      </c>
      <c r="FK22" s="409" t="str">
        <f>IF(AND('[1]Multi-Field'!$E$107=[1]Lists!BF22,'[1]Multi-Field'!$F$107="Drained"),BI22,IF(AND('[1]Multi-Field'!$E$107=[1]Lists!BF22,'[1]Multi-Field'!$F$107="undrained"),BH22,""))</f>
        <v/>
      </c>
      <c r="FL22" s="409" t="str">
        <f>IF(AND('[1]Multi-Field'!$E$108=[1]Lists!BF22,'[1]Multi-Field'!$F$108="Drained"),BI22,IF(AND('[1]Multi-Field'!$E$108=[1]Lists!BF22,'[1]Multi-Field'!$F$108="undrained"),BH22,""))</f>
        <v/>
      </c>
      <c r="FM22" s="409" t="str">
        <f>IF(AND('[1]Multi-Field'!$E$109=[1]Lists!BF22,'[1]Multi-Field'!$F$109="Drained"),BI22,IF(AND('[1]Multi-Field'!$E$109=[1]Lists!BF22,'[1]Multi-Field'!$F$109="undrained"),BH22,""))</f>
        <v/>
      </c>
      <c r="FN22" s="409" t="str">
        <f>IF(AND('[1]Multi-Field'!$E$110=[1]Lists!BF22,'[1]Multi-Field'!$F$110="Drained"),BI22,IF(AND('[1]Multi-Field'!$E$110=[1]Lists!BF22,'[1]Multi-Field'!$F$110="undrained"),BH22,""))</f>
        <v/>
      </c>
      <c r="FO22" s="409" t="str">
        <f>IF(AND('[1]Multi-Field'!$E$111=[1]Lists!BF22,'[1]Multi-Field'!$F$111="Drained"),BI22,IF(AND('[1]Multi-Field'!$E$111=[1]Lists!BF22,'[1]Multi-Field'!$F$111="undrained"),BH22,""))</f>
        <v/>
      </c>
      <c r="FP22" s="409" t="str">
        <f>IF(AND('[1]Multi-Field'!$E$112=[1]Lists!BF22,'[1]Multi-Field'!$F$112="Drained"),BI22,IF(AND('[1]Multi-Field'!$E$112=[1]Lists!BF22,'[1]Multi-Field'!$F$112="undrained"),BH22,""))</f>
        <v/>
      </c>
      <c r="FQ22" s="409" t="str">
        <f>IF(AND('[1]Multi-Field'!$E$113=[1]Lists!BF22,'[1]Multi-Field'!$F$113="Drained"),BI22,IF(AND('[1]Multi-Field'!$E$113=[1]Lists!BF22,'[1]Multi-Field'!$F$113="undrained"),BH22,""))</f>
        <v/>
      </c>
      <c r="FR22" s="409" t="str">
        <f>IF(AND('[1]Multi-Field'!$E$114=[1]Lists!BF22,'[1]Multi-Field'!$F$114="Drained"),BI22,IF(AND('[1]Multi-Field'!$E$114=[1]Lists!BF22,'[1]Multi-Field'!$F$114="undrained"),BH22,""))</f>
        <v/>
      </c>
      <c r="FS22" s="409" t="str">
        <f>IF(AND('[1]Multi-Field'!$E$115=[1]Lists!BF22,'[1]Multi-Field'!$F$115="Drained"),BI22,IF(AND('[1]Multi-Field'!$E$115=[1]Lists!BF22,'[1]Multi-Field'!$F$115="undrained"),BH22,""))</f>
        <v/>
      </c>
      <c r="FT22" s="409" t="str">
        <f>IF(AND('[1]Multi-Field'!$E$116=[1]Lists!BF22,'[1]Multi-Field'!$F$116="Drained"),BI22,IF(AND('[1]Multi-Field'!$E$116=[1]Lists!BF22,'[1]Multi-Field'!$F$116="undrained"),BH22,""))</f>
        <v/>
      </c>
      <c r="FU22" s="409" t="str">
        <f>IF(AND('[1]Multi-Field'!$E$117=[1]Lists!BF22,'[1]Multi-Field'!$F$117="Drained"),BI22,IF(AND('[1]Multi-Field'!$E$117=[1]Lists!BF22,'[1]Multi-Field'!$F$117="undrained"),BH22,""))</f>
        <v/>
      </c>
      <c r="FV22" s="409" t="str">
        <f>IF(AND('[1]Multi-Field'!$E$118=[1]Lists!BF22,'[1]Multi-Field'!$F$118="Drained"),BI22,IF(AND('[1]Multi-Field'!$E$118=[1]Lists!BF22,'[1]Multi-Field'!$F$118="undrained"),BH22,""))</f>
        <v/>
      </c>
      <c r="FW22" s="409" t="str">
        <f>IF(AND('[1]Multi-Field'!$E$119=[1]Lists!BF22,'[1]Multi-Field'!$F$119="Drained"),BI22,IF(AND('[1]Multi-Field'!$E$119=[1]Lists!BF22,'[1]Multi-Field'!$F$119="undrained"),BH22,""))</f>
        <v/>
      </c>
      <c r="FX22" s="409" t="str">
        <f>IF(AND('[1]Multi-Field'!$E$120=[1]Lists!BF22,'[1]Multi-Field'!$F$120="Drained"),BI22,IF(AND('[1]Multi-Field'!$E$120=[1]Lists!BF22,'[1]Multi-Field'!$F$120="undrained"),BH22,""))</f>
        <v/>
      </c>
      <c r="FZ22" t="s">
        <v>806</v>
      </c>
      <c r="GC22" s="4" t="str">
        <f>'[1]Multi-Field'!B20</f>
        <v>Pasture #6</v>
      </c>
      <c r="GD22" s="73" t="str">
        <f>IF(OR('[1]Multi-Field'!Q20=$FZ$43,'[1]Multi-Field'!Q20=$FZ$44),'[1]Multi-Field'!BS20,"")</f>
        <v/>
      </c>
      <c r="GE22" s="4" t="str">
        <f>IF(AND(OR('[1]Multi-Field'!Q20=$FZ$86,'[1]Multi-Field'!Q20=$FZ$94,'[1]Multi-Field'!Q20=$FZ$87,'[1]Multi-Field'!Q20=[1]Lists!$FZ$93,'[1]Multi-Field'!Q20=$FZ$59),'[1]Multi-Field'!BS20&gt;50),'[1]Multi-Field'!BS20*0.8,IF(AND(OR('[1]Multi-Field'!Q20=$FZ$86,'[1]Multi-Field'!Q20=$FZ$94,'[1]Multi-Field'!Q20=$FZ$87,'[1]Multi-Field'!Q20=[1]Lists!$FZ$93,'[1]Multi-Field'!Q20=[1]Lists!$FZ$59),'[1]Multi-Field'!BS20&lt;50),'[1]Multi-Field'!BS20,""))</f>
        <v/>
      </c>
      <c r="GF22" s="4" t="str">
        <f>IF(OR('[1]Multi-Field'!Q20=[1]Lists!$FZ$7,'[1]Multi-Field'!Q20=[1]Lists!$FZ$5,'[1]Multi-Field'!Q20=[1]Lists!$FZ$24,'[1]Multi-Field'!Q20=[1]Lists!$FZ$10,'[1]Multi-Field'!Q20=[1]Lists!$FZ$8, '[1]Multi-Field'!Q20=[1]Lists!$FZ$25, '[1]Multi-Field'!Q20=[1]Lists!$FZ$23, '[1]Multi-Field'!Q20= [1]Lists!$FZ$47, '[1]Multi-Field'!Q20=[1]Lists!$FZ$49, '[1]Multi-Field'!Q20=[1]Lists!$FZ$48,'[1]Multi-Field'!Q20=[1]Lists!$FZ$3, '[1]Multi-Field'!Q20=[1]Lists!$FZ$14,'[1]Multi-Field'!Q20=[1]Lists!$FZ$36, '[1]Multi-Field'!Q20=[1]Lists!$FZ$41,'[1]Multi-Field'!Q20=[1]Lists!$FZ$42),0,"")</f>
        <v/>
      </c>
      <c r="GG22" s="4" t="str">
        <f>IF(OR('[1]Multi-Field'!Q20=[1]Lists!$FZ$6,'[1]Multi-Field'!Q20=[1]Lists!$FZ$4, '[1]Multi-Field'!Q49=[1]Lists!$FZ$11, '[1]Multi-Field'!Q20=[1]Lists!$FZ$1),100*IF('[1]Multi-Field'!U20=onepercent,0.75,IF('[1]Multi-Field'!U20=onetotwentyfivepercent,0.4,IF(OR('[1]Multi-Field'!U20=twentysixtofiftypercent,'[1]Multi-Field'!U20=greaterthanfiftypercent),0,""))),"")</f>
        <v/>
      </c>
      <c r="GH22" s="4" t="str">
        <f>IF(OR('[1]Multi-Field'!Q20=[1]Lists!$FZ$53,'[1]Multi-Field'!Q20=[1]Lists!$FZ$55), 50,IF('[1]Multi-Field'!Q20=[1]Lists!$FZ$54,225,IF('[1]Multi-Field'!Q20=[1]Lists!$FZ$56,75,"")))</f>
        <v/>
      </c>
      <c r="GI22" s="4" t="e">
        <f>#VALUE!</f>
        <v>#VALUE!</v>
      </c>
      <c r="GJ22" s="4" t="e">
        <f>#VALUE!</f>
        <v>#VALUE!</v>
      </c>
      <c r="GK22" s="4" t="str">
        <f>IF('[1]Multi-Field'!Q20=[1]Lists!$FZ$95,'[1]Multi-Field'!BS20*0.66,"")</f>
        <v/>
      </c>
      <c r="GM22" s="4" t="str">
        <f>IF(OR('[1]Multi-Field'!Q20=[1]Lists!$FZ$26,'[1]Multi-Field'!Q20=[1]Lists!$FZ$84),20,"")</f>
        <v/>
      </c>
      <c r="GN22" s="4" t="str">
        <f>IF(OR('[1]Multi-Field'!Q20=[1]Lists!$FZ$88,'[1]Multi-Field'!Q20=[1]Lists!$FZ$57),0,"")</f>
        <v/>
      </c>
      <c r="GO22" s="4" t="str">
        <f>IF(OR('[1]Multi-Field'!Q20=[1]Lists!$FZ$69,'[1]Multi-Field'!Q20=[1]Lists!$FZ$71,'[1]Multi-Field'!Q20=[1]Lists!$FZ$105),50,"")</f>
        <v/>
      </c>
      <c r="GP22" s="4" t="str">
        <f>IF(OR('[1]Multi-Field'!Q20=[1]Lists!$FZ$75,'[1]Multi-Field'!Q20=[1]Lists!$FZ$70),75,"")</f>
        <v/>
      </c>
      <c r="GQ22" s="4" t="str">
        <f>IF('[1]Multi-Field'!Q20=[1]Lists!$FZ$72,150,"")</f>
        <v/>
      </c>
      <c r="GR22" s="4" t="str">
        <f>IF(OR('[1]Multi-Field'!Q20=[1]Lists!$FZ$74,'[1]Multi-Field'!Q20=[1]Lists!$FZ$73),40,"")</f>
        <v/>
      </c>
      <c r="GS22" s="4" t="str">
        <f>IF('[1]Multi-Field'!Q20=[1]Lists!$FZ$99,80,"")</f>
        <v/>
      </c>
      <c r="GT22" s="4" t="str">
        <f>IF('[1]Multi-Field'!Q20=[1]Lists!$FZ$106,70,"")</f>
        <v/>
      </c>
      <c r="GU22" s="4" t="e">
        <f t="shared" si="4"/>
        <v>#VALUE!</v>
      </c>
    </row>
    <row r="23" spans="1:203" ht="13.5" customHeight="1">
      <c r="A23" s="7" t="s">
        <v>110</v>
      </c>
      <c r="B23" t="s">
        <v>747</v>
      </c>
      <c r="C23" s="7"/>
      <c r="D23" s="8">
        <v>60</v>
      </c>
      <c r="E23" s="8">
        <f t="shared" si="0"/>
        <v>62</v>
      </c>
      <c r="F23" s="8">
        <f t="shared" si="1"/>
        <v>63</v>
      </c>
      <c r="G23" s="8">
        <v>65</v>
      </c>
      <c r="H23" s="8">
        <v>65</v>
      </c>
      <c r="I23" s="8">
        <f t="shared" si="5"/>
        <v>68</v>
      </c>
      <c r="J23" s="8">
        <f t="shared" si="6"/>
        <v>72</v>
      </c>
      <c r="K23" s="8">
        <v>75</v>
      </c>
      <c r="L23" s="8">
        <v>105</v>
      </c>
      <c r="M23" s="8">
        <f t="shared" si="2"/>
        <v>112</v>
      </c>
      <c r="N23" s="8">
        <f t="shared" si="3"/>
        <v>118</v>
      </c>
      <c r="O23" s="8">
        <v>125</v>
      </c>
      <c r="Q23" s="84" t="s">
        <v>929</v>
      </c>
      <c r="S23" s="4">
        <v>8.35</v>
      </c>
      <c r="V23" s="383">
        <f>IF(OR('Multi-Field'!AI9=$U$4,'Multi-Field'!AI9=$U$5,'Multi-Field'!AI9=$U$6,'Multi-Field'!AI9=$U$7,'Multi-Field'!AI9=$U$8,'Multi-Field'!AI9=$U$9),(IF('Multi-Field'!AJ9=$V$2,100,IF('Multi-Field'!AJ9=$V$3,65,IF('Multi-Field'!AJ9=$V$4,53,IF('Multi-Field'!AJ9=$V$5,41,IF('Multi-Field'!AJ9=$V$6,23,IF('Multi-Field'!AJ9=$V$7,0,0))))))),0)</f>
        <v>0</v>
      </c>
      <c r="W23" s="383" t="str">
        <f>IF(AND(OR('Multi-Field'!AF9=$S$3,'Multi-Field'!AF9=S11,'Multi-Field'!AF9=$S$7),'Multi-Field'!AN9&lt;18,'Multi-Field'!AN9&gt;0),35,IF('Multi-Field'!AF9=$S$4,55,IF(AND('Multi-Field'!AF9=$S$6,'Multi-Field'!AN9&lt;18),30,IF(AND('Multi-Field'!AN9&gt;17,OR('Multi-Field'!AF9=$S$3,'Multi-Field'!AF9=$S$5,'Multi-Field'!AF9= $S$6,'Multi-Field'!AF9=$S$7)),25,"0"))))</f>
        <v>0</v>
      </c>
      <c r="X23" s="383">
        <f>IF(OR('Multi-Field'!BA9=$U$4,'Multi-Field'!BA9=$U$5,'Multi-Field'!BA9=$U$6,'Multi-Field'!BA9=U13,'Multi-Field'!BA9=$U$8,'Multi-Field'!BA9=$U$9),(IF('Multi-Field'!BB9=$V$2,100,IF('Multi-Field'!BB9=$V$3,65,IF('Multi-Field'!BB9=$V$4,53,IF('Multi-Field'!BB9=$V$5,41,IF('Multi-Field'!BB9=$V$6,23,IF('Multi-Field'!BB9=$V$7,0,0))))))),0)</f>
        <v>0</v>
      </c>
      <c r="Y23" s="383" t="str">
        <f>IF(AND(OR('Multi-Field'!AX9=$S$3,'Multi-Field'!AX9=$S$5,'Multi-Field'!AX9=$S$7),'Multi-Field'!BF9&lt;18),35,IF('Multi-Field'!AX9=$S$4,55,IF(AND('Multi-Field'!AX9=$S$6,'Multi-Field'!BF9&lt;18),30,IF(AND('Multi-Field'!BF9&gt;17,OR('Multi-Field'!AX9=$S$3,'Multi-Field'!AX9=$S$5,'Multi-Field'!AX9=$S$6,'Multi-Field'!AX9=$S$7)),25,"0"))))</f>
        <v>0</v>
      </c>
      <c r="Z23" s="383">
        <v>7</v>
      </c>
      <c r="AC23" t="s">
        <v>808</v>
      </c>
      <c r="AI23" s="384" t="str">
        <f>'[1]Multi-Field'!B19</f>
        <v>Pasture #5</v>
      </c>
      <c r="AJ23" s="385" t="e">
        <f>#VALUE!</f>
        <v>#VALUE!</v>
      </c>
      <c r="AK23" s="385" t="e">
        <f>#VALUE!</f>
        <v>#VALUE!</v>
      </c>
      <c r="AL23" s="385" t="e">
        <f>IF(AK23="","",IF('[1]Multi-Field'!AU19=20,10,IF(AK23-30&lt;0,0,AK23-30)))</f>
        <v>#VALUE!</v>
      </c>
      <c r="AM23" s="385" t="e">
        <f>#VALUE!</f>
        <v>#VALUE!</v>
      </c>
      <c r="AN23" s="385" t="e">
        <f t="shared" si="7"/>
        <v>#VALUE!</v>
      </c>
      <c r="AO23" s="385" t="e">
        <f>#VALUE!</f>
        <v>#VALUE!</v>
      </c>
      <c r="AP23" s="385" t="e">
        <f>#VALUE!</f>
        <v>#VALUE!</v>
      </c>
      <c r="AQ23" s="385" t="e">
        <f>#VALUE!</f>
        <v>#VALUE!</v>
      </c>
      <c r="AR23" s="385" t="e">
        <f>#VALUE!</f>
        <v>#VALUE!</v>
      </c>
      <c r="AS23" s="385" t="e">
        <f>IF(AR23="","",IF('[1]Multi-Field'!AU19&gt;9,0,AR23-15))</f>
        <v>#VALUE!</v>
      </c>
      <c r="AT23" s="385" t="e">
        <f>#VALUE!</f>
        <v>#VALUE!</v>
      </c>
      <c r="AU23" s="385" t="e">
        <f>#VALUE!</f>
        <v>#VALUE!</v>
      </c>
      <c r="AV23" s="385" t="e">
        <f>IF(AU23="","",IF('[1]Multi-Field'!AU19=9&gt;9,0,AU23-35))</f>
        <v>#VALUE!</v>
      </c>
      <c r="AW23" s="385" t="e">
        <f>#VALUE!</f>
        <v>#VALUE!</v>
      </c>
      <c r="AX23" s="385" t="e">
        <f t="shared" si="8"/>
        <v>#VALUE!</v>
      </c>
      <c r="AY23" s="385">
        <f>IF('[1]Multi-Field'!AU19="","",IF('[1]Multi-Field'!AU19&lt;1,100,IF('[1]Multi-Field'!AU19=1,75,IF('[1]Multi-Field'!AU19=2,50,IF('[1]Multi-Field'!AU19=3,25,IF('[1]Multi-Field'!AU19&gt;3,0,""))))))</f>
        <v>0</v>
      </c>
      <c r="AZ23" s="385">
        <f t="shared" si="9"/>
        <v>0</v>
      </c>
      <c r="BA23" s="385" t="e">
        <f>#VALUE!</f>
        <v>#VALUE!</v>
      </c>
      <c r="BB23" s="385" t="e">
        <f>IF(BA23="","",IF(AND('[1]Multi-Field'!AU19&lt;40,'[1]Multi-Field'!AU19&gt;9),40,IF('[1]Multi-Field'!AU19&gt;39,0,BA23+5)))</f>
        <v>#VALUE!</v>
      </c>
      <c r="BC23" s="386">
        <f t="shared" si="10"/>
        <v>0</v>
      </c>
      <c r="BD23" s="281">
        <v>0.23</v>
      </c>
      <c r="BE23" s="281">
        <v>0.53</v>
      </c>
      <c r="BF23" s="411" t="s">
        <v>1191</v>
      </c>
      <c r="BG23" s="412">
        <v>2</v>
      </c>
      <c r="BH23" s="412">
        <v>4</v>
      </c>
      <c r="BI23" s="412">
        <v>4.5</v>
      </c>
      <c r="BJ23" s="409" t="e">
        <f>IF(AND('[1]Single Field'!#REF!=[1]Lists!BF23,'[1]Single Field'!#REF!="Drained"),"x",IF(AND('[1]Single Field'!#REF!=[1]Lists!BF23,'[1]Single Field'!#REF!="Undrained"),O,""))</f>
        <v>#REF!</v>
      </c>
      <c r="BK23" s="409" t="str">
        <f>IF(AND('[1]Multi-Field'!$E$3=[1]Lists!BF23,'[1]Multi-Field'!$F$3="Drained"),BI23,IF(AND('[1]Multi-Field'!$E$3=BF23,'[1]Multi-Field'!$F$3="undrained"),BH23,""))</f>
        <v/>
      </c>
      <c r="BL23" s="409" t="str">
        <f>IF(AND('[1]Multi-Field'!$E$4=BF23,'[1]Multi-Field'!$F$4="Drained"),BI23,IF(AND('[1]Multi-Field'!$E$4=BF23,'[1]Multi-Field'!$F$4="undrained"),BH23,""))</f>
        <v/>
      </c>
      <c r="BM23" s="409" t="str">
        <f>IF(AND('[1]Multi-Field'!$E$5=BF23,'[1]Multi-Field'!$F$5="Drained"),BI23,IF(AND('[1]Multi-Field'!$E$5=BF23,'[1]Multi-Field'!$F$5="undrained"),BH23,""))</f>
        <v/>
      </c>
      <c r="BN23" s="409" t="str">
        <f>IF(AND('[1]Multi-Field'!$E$6=BF23,'[1]Multi-Field'!$F$6="Drained"),BI23,IF(AND('[1]Multi-Field'!$E$6=BF23,'[1]Multi-Field'!$F$6="undrained"),BH23,""))</f>
        <v/>
      </c>
      <c r="BO23" s="409" t="str">
        <f>IF(AND('[1]Multi-Field'!$E$7=BF23,'[1]Multi-Field'!$F$7="Drained"),BI23,IF(AND('[1]Multi-Field'!$E$7=BF23,'[1]Multi-Field'!$F$7="undrained"),BH23,""))</f>
        <v/>
      </c>
      <c r="BP23" s="409" t="str">
        <f>IF(AND('[1]Multi-Field'!$E$8=BF23,'[1]Multi-Field'!$F$8="Drained"),BI23,IF(AND('[1]Multi-Field'!$E$8=BF23,'[1]Multi-Field'!$F$8="undrained"),BH23,""))</f>
        <v/>
      </c>
      <c r="BQ23" s="409" t="str">
        <f>IF(AND('[1]Multi-Field'!$E$9=BF23,'[1]Multi-Field'!$F$9="Drained"),BI23,IF(AND('[1]Multi-Field'!$E$9=BF23,'[1]Multi-Field'!$F$9="undrained"),BH23,""))</f>
        <v/>
      </c>
      <c r="BR23" s="409" t="str">
        <f>IF(AND('[1]Multi-Field'!$E$10=BF23,'[1]Multi-Field'!$F$10="Drained"),BI23,IF(AND('[1]Multi-Field'!$E$10=BF23,'[1]Multi-Field'!$F$10="undrained"),BH23,""))</f>
        <v/>
      </c>
      <c r="BS23" s="409" t="str">
        <f>IF(AND('[1]Multi-Field'!$E$11=BF23,'[1]Multi-Field'!$F$11="Drained"),BI23,IF(AND('[1]Multi-Field'!$E$11=BF23,'[1]Multi-Field'!$F$11="undrained"),BH23,""))</f>
        <v/>
      </c>
      <c r="BT23" s="409" t="str">
        <f>IF(AND('[1]Multi-Field'!$E$12=BF23,'[1]Multi-Field'!$F$12="Drained"),BI23,IF(AND('[1]Multi-Field'!$E$12=BF23,'[1]Multi-Field'!$F$12="undrained"),BH23,""))</f>
        <v/>
      </c>
      <c r="BU23" s="409" t="str">
        <f>IF(AND('[1]Multi-Field'!$E$13=BF23,'[1]Multi-Field'!$F$13="Drained"),BI23,IF(AND('[1]Multi-Field'!$E$3=BF23,'[1]Multi-Field'!$F$13="undrained"),BH23,""))</f>
        <v/>
      </c>
      <c r="BV23" s="409" t="str">
        <f>IF(AND('[1]Multi-Field'!$E$14=BF23,'[1]Multi-Field'!$F$14="Drained"),BI23,IF(AND('[1]Multi-Field'!$E$14=BF23,'[1]Multi-Field'!$F$14="undrained"),BH23,""))</f>
        <v/>
      </c>
      <c r="BW23" s="409" t="str">
        <f>IF(AND('[1]Multi-Field'!$E$15=BF23,'[1]Multi-Field'!$F$15="Drained"),BI23,IF(AND('[1]Multi-Field'!$E$15=BF23,'[1]Multi-Field'!$F$15="undrained"),BH23,""))</f>
        <v/>
      </c>
      <c r="BX23" s="409" t="str">
        <f>IF(AND('[1]Multi-Field'!$E$16=[1]Lists!BF23,'[1]Multi-Field'!$F$16="Drained"),BI23,IF(AND('[1]Multi-Field'!$E$16=[1]Lists!BF23,'[1]Multi-Field'!$F$16="undrained"),BH23,""))</f>
        <v/>
      </c>
      <c r="BY23" s="409" t="str">
        <f>IF(AND('[1]Multi-Field'!$E$17=[1]Lists!BF23,'[1]Multi-Field'!$F$17="Drained"),BI23,IF(AND('[1]Multi-Field'!$E$17=[1]Lists!BF23,'[1]Multi-Field'!$F$17="undrained"),BH23,""))</f>
        <v/>
      </c>
      <c r="BZ23" s="409" t="str">
        <f>IF(AND('[1]Multi-Field'!$E$18=[1]Lists!BF23,'[1]Multi-Field'!$F$18="Drained"),BI23,IF(AND('[1]Multi-Field'!$E$18=[1]Lists!BF23,'[1]Multi-Field'!$F$18="undrained"),BH23,""))</f>
        <v/>
      </c>
      <c r="CA23" s="409" t="str">
        <f>IF(AND('[1]Multi-Field'!$E$19=[1]Lists!BF23,'[1]Multi-Field'!$F$19="Drained"),BI23,IF(AND('[1]Multi-Field'!$E$19=[1]Lists!BF23,'[1]Multi-Field'!$F$19="undrained"),BH23,""))</f>
        <v/>
      </c>
      <c r="CB23" s="409" t="str">
        <f>IF(AND('[1]Multi-Field'!$E$20=[1]Lists!BF23,'[1]Multi-Field'!$F$20="Drained"),BI23,IF(AND('[1]Multi-Field'!$E$20=[1]Lists!BF23,'[1]Multi-Field'!$F$20="undrained"),BH23,""))</f>
        <v/>
      </c>
      <c r="CC23" s="409" t="str">
        <f>IF(AND('[1]Multi-Field'!$E$21=[1]Lists!BF23,'[1]Multi-Field'!$F$21="Drained"),BI23,IF(AND('[1]Multi-Field'!$E$21=[1]Lists!BF23,'[1]Multi-Field'!$F$21="undrained"),BH23,""))</f>
        <v/>
      </c>
      <c r="CD23" s="409" t="str">
        <f>IF(AND('[1]Multi-Field'!$E$22=[1]Lists!BF23,'[1]Multi-Field'!$F$22="Drained"),BI23,IF(AND('[1]Multi-Field'!$E$22=[1]Lists!BF23,'[1]Multi-Field'!$F$22="undrained"),BH23,""))</f>
        <v/>
      </c>
      <c r="CE23" s="409" t="str">
        <f>IF(AND('[1]Multi-Field'!$E$23=[1]Lists!BF23,'[1]Multi-Field'!$F$23="Drained"),BI23,IF(AND('[1]Multi-Field'!$E$23=[1]Lists!BF23,'[1]Multi-Field'!$F$23="undrained"),BH23,""))</f>
        <v/>
      </c>
      <c r="CF23" s="409">
        <f>IF(AND('[1]Multi-Field'!$E$24=[1]Lists!BF23,'[1]Multi-Field'!$F$24="Drained"),BI23,IF(AND('[1]Multi-Field'!$E$24=[1]Lists!BF23,'[1]Multi-Field'!$F$24="undrained"),BH23,""))</f>
        <v>4</v>
      </c>
      <c r="CG23" s="409" t="str">
        <f>IF(AND('[1]Multi-Field'!$E$25=[1]Lists!BF23,'[1]Multi-Field'!$F$25="Drained"),BI23,IF(AND('[1]Multi-Field'!$E$25=[1]Lists!BF23,'[1]Multi-Field'!$F$25="undrained"),BH23,""))</f>
        <v/>
      </c>
      <c r="CH23" s="409" t="str">
        <f>IF(AND('[1]Multi-Field'!$E$26=[1]Lists!BF23,'[1]Multi-Field'!$F$26="Drained"),BI23,IF(AND('[1]Multi-Field'!$E$26=[1]Lists!BF23,'[1]Multi-Field'!$F$26="undrained"),BH23,""))</f>
        <v/>
      </c>
      <c r="CI23" s="409" t="str">
        <f>IF(AND('[1]Multi-Field'!$E$27=[1]Lists!BF23,'[1]Multi-Field'!$F$27="Drained"),BI23,IF(AND('[1]Multi-Field'!$E$27=[1]Lists!BF23,'[1]Multi-Field'!$F$27="undrained"),BH23,""))</f>
        <v/>
      </c>
      <c r="CJ23" s="409" t="str">
        <f>IF(AND('[1]Multi-Field'!$E$28=[1]Lists!BF23,'[1]Multi-Field'!$F$28="Drained"),BI23,IF(AND('[1]Multi-Field'!$E$28=[1]Lists!BF23,'[1]Multi-Field'!$F$28="undrained"),BH23,""))</f>
        <v/>
      </c>
      <c r="CK23" s="409" t="str">
        <f>IF(AND('[1]Multi-Field'!$E$29=[1]Lists!BF23,'[1]Multi-Field'!$F$29="Drained"),BI23,IF(AND('[1]Multi-Field'!$E$29=[1]Lists!BF23,'[1]Multi-Field'!$F$29="undrained"),BH23,""))</f>
        <v/>
      </c>
      <c r="CL23" s="409" t="str">
        <f>IF(AND('[1]Multi-Field'!$E$30=[1]Lists!BF23,'[1]Multi-Field'!$F$30="Drained"),BI23,IF(AND('[1]Multi-Field'!$E$30=[1]Lists!BF23,'[1]Multi-Field'!$F$30="undrained"),BH23,""))</f>
        <v/>
      </c>
      <c r="CM23" s="409" t="str">
        <f>IF(AND('[1]Multi-Field'!$E$31=[1]Lists!BF23,'[1]Multi-Field'!$F$31="Drained"),BI23,IF(AND('[1]Multi-Field'!$E$31=[1]Lists!BF23,'[1]Multi-Field'!$F$31="undrained"),BH23,""))</f>
        <v/>
      </c>
      <c r="CN23" s="409" t="str">
        <f>IF(AND('[1]Multi-Field'!$E$32=[1]Lists!BF23,'[1]Multi-Field'!$F$32="Drained"),BI23,IF(AND('[1]Multi-Field'!$E$32=[1]Lists!BF23,'[1]Multi-Field'!$F$32="undrained"),BH23,""))</f>
        <v/>
      </c>
      <c r="CO23" s="409" t="str">
        <f>IF(AND('[1]Multi-Field'!$E$33=[1]Lists!BF23,'[1]Multi-Field'!$F$33="Drained"),BI23,IF(AND('[1]Multi-Field'!$E$33=[1]Lists!BF23,'[1]Multi-Field'!$F$33="undrained"),BH23,""))</f>
        <v/>
      </c>
      <c r="CP23" s="409" t="str">
        <f>IF(AND('[1]Multi-Field'!$E$34=[1]Lists!BF23,'[1]Multi-Field'!$F$34="Drained"),BI23,IF(AND('[1]Multi-Field'!$E$34=[1]Lists!BF23,'[1]Multi-Field'!$F$34="undrained"),BH23,""))</f>
        <v/>
      </c>
      <c r="CQ23" s="409" t="str">
        <f>IF(AND('[1]Multi-Field'!$E$35=[1]Lists!BF23,'[1]Multi-Field'!$F$35="Drained"),BI23,IF(AND('[1]Multi-Field'!$E$35=[1]Lists!BF23,'[1]Multi-Field'!$F$35="undrained"),BH23,""))</f>
        <v/>
      </c>
      <c r="CR23" s="409" t="str">
        <f>IF(AND('[1]Multi-Field'!$E$36=[1]Lists!BF23,'[1]Multi-Field'!$F$36="Drained"),BI23,IF(AND('[1]Multi-Field'!$E$36=[1]Lists!BF23,'[1]Multi-Field'!$F$36="undrained"),BH23,""))</f>
        <v/>
      </c>
      <c r="CS23" s="409" t="str">
        <f>IF(AND('[1]Multi-Field'!$E$37=[1]Lists!BF23,'[1]Multi-Field'!$F$37="Drained"),BI23,IF(AND('[1]Multi-Field'!$E$37=[1]Lists!BF23,'[1]Multi-Field'!$F$37="undrained"),BH23,""))</f>
        <v/>
      </c>
      <c r="CT23" s="409" t="str">
        <f>IF(AND('[1]Multi-Field'!$E$38=[1]Lists!BF23,'[1]Multi-Field'!$F$38="Drained"),BI23,IF(AND('[1]Multi-Field'!$E$38=[1]Lists!BF23,'[1]Multi-Field'!$F$38="undrained"),BH23,""))</f>
        <v/>
      </c>
      <c r="CU23" s="409" t="str">
        <f>IF(AND('[1]Multi-Field'!$E$39=[1]Lists!BF23,'[1]Multi-Field'!$F$39="Drained"),BI23,IF(AND('[1]Multi-Field'!$E$39=[1]Lists!BF23,'[1]Multi-Field'!$F$39="undrained"),BH23,""))</f>
        <v/>
      </c>
      <c r="CV23" s="409" t="str">
        <f>IF(AND('[1]Multi-Field'!$E$40=[1]Lists!BF23,'[1]Multi-Field'!$F$40="Drained"),BI23,IF(AND('[1]Multi-Field'!$E$40=[1]Lists!BF23,'[1]Multi-Field'!$F$40="undrained"),BH23,""))</f>
        <v/>
      </c>
      <c r="CW23" s="409" t="str">
        <f>IF(AND('[1]Multi-Field'!$E$41=[1]Lists!BF23,'[1]Multi-Field'!$F$40="Drained"),BI23,IF(AND('[1]Multi-Field'!$E$40=[1]Lists!BF23,'[1]Multi-Field'!$F$40="undrained"),BH23,""))</f>
        <v/>
      </c>
      <c r="CX23" s="409" t="str">
        <f>IF(AND('[1]Multi-Field'!$E$42=[1]Lists!BF23,'[1]Multi-Field'!$F$42="Drained"),BI23,IF(AND('[1]Multi-Field'!$E$42=[1]Lists!BF23,'[1]Multi-Field'!$F$42="undrained"),BH23,""))</f>
        <v/>
      </c>
      <c r="CY23" s="409" t="str">
        <f>IF(AND('[1]Multi-Field'!$E$43=[1]Lists!BF23,'[1]Multi-Field'!$F$43="Drained"),BI23,IF(AND('[1]Multi-Field'!$E$43=[1]Lists!BF23,'[1]Multi-Field'!$F$43="undrained"),BH23,""))</f>
        <v/>
      </c>
      <c r="CZ23" s="409" t="str">
        <f>IF(AND('[1]Multi-Field'!$E$44=[1]Lists!BF23,'[1]Multi-Field'!$F$44="Drained"),BI23,IF(AND('[1]Multi-Field'!$E$44=[1]Lists!BF23,'[1]Multi-Field'!$F$44="undrained"),BH23,""))</f>
        <v/>
      </c>
      <c r="DA23" s="409" t="str">
        <f>IF(AND('[1]Multi-Field'!$E$45=[1]Lists!BF23,'[1]Multi-Field'!$F$45="Drained"),BI23,IF(AND('[1]Multi-Field'!$E$45=[1]Lists!BF23,'[1]Multi-Field'!$F$45="undrained"),BH23,""))</f>
        <v/>
      </c>
      <c r="DB23" s="409" t="str">
        <f>IF(AND('[1]Multi-Field'!$E$46=[1]Lists!BF23,'[1]Multi-Field'!$F$46="Drained"),BI23,IF(AND('[1]Multi-Field'!$E$46=[1]Lists!BF23,'[1]Multi-Field'!$F$46="undrained"),BH23,""))</f>
        <v/>
      </c>
      <c r="DC23" s="409" t="str">
        <f>IF(AND('[1]Multi-Field'!$E$47=[1]Lists!BF23,'[1]Multi-Field'!$F$47="Drained"),BI23,IF(AND('[1]Multi-Field'!$E$47=[1]Lists!BF23,'[1]Multi-Field'!$F$47="undrained"),BH23,""))</f>
        <v/>
      </c>
      <c r="DD23" s="409" t="str">
        <f>IF(AND('[1]Multi-Field'!$E$48=[1]Lists!BF23,'[1]Multi-Field'!$F$48="Drained"),BI23,IF(AND('[1]Multi-Field'!$E$48=[1]Lists!BF23,'[1]Multi-Field'!$F$48="undrained"),BH23,""))</f>
        <v/>
      </c>
      <c r="DE23" s="409" t="str">
        <f>IF(AND('[1]Multi-Field'!$E$49=[1]Lists!BF23,'[1]Multi-Field'!$F$49="Drained"),BI23,IF(AND('[1]Multi-Field'!$E$49=[1]Lists!BF23,'[1]Multi-Field'!$F$9="undrained"),BH23,""))</f>
        <v/>
      </c>
      <c r="DF23" s="409" t="str">
        <f>IF(AND('[1]Multi-Field'!$E$50=[1]Lists!BF23,'[1]Multi-Field'!$F$50="Drained"),BI23,IF(AND('[1]Multi-Field'!$E$50=[1]Lists!BF23,'[1]Multi-Field'!$F$50="undrained"),BH23,""))</f>
        <v/>
      </c>
      <c r="DG23" s="409" t="str">
        <f>IF(AND('[1]Multi-Field'!$E$51=[1]Lists!BF23,'[1]Multi-Field'!$F$51="Drained"),BI23,IF(AND('[1]Multi-Field'!$E$51=[1]Lists!BF23,'[1]Multi-Field'!$F$51="undrained"),BH23,""))</f>
        <v/>
      </c>
      <c r="DH23" s="409" t="str">
        <f>IF(AND('[1]Multi-Field'!$E$52=[1]Lists!BF23,'[1]Multi-Field'!$F$52="Drained"),BI23,IF(AND('[1]Multi-Field'!$E$52=[1]Lists!BF23,'[1]Multi-Field'!$F$52="undrained"),BH23,""))</f>
        <v/>
      </c>
      <c r="DI23" s="409" t="str">
        <f>IF(AND('[1]Multi-Field'!$E$53=[1]Lists!BF23,'[1]Multi-Field'!$F$53="Drained"),BI23,IF(AND('[1]Multi-Field'!$E$53=[1]Lists!BF23,'[1]Multi-Field'!$F$53="undrained"),BH23,""))</f>
        <v/>
      </c>
      <c r="DJ23" s="409" t="str">
        <f>IF(AND('[1]Multi-Field'!$E$54=[1]Lists!BF23,'[1]Multi-Field'!$F$54="Drained"),BI23,IF(AND('[1]Multi-Field'!$E$54=[1]Lists!BF23,'[1]Multi-Field'!$F$54="undrained"),BH23,""))</f>
        <v/>
      </c>
      <c r="DK23" s="409" t="str">
        <f>IF(AND('[1]Multi-Field'!$E$55=[1]Lists!BF23,'[1]Multi-Field'!$F$55="Drained"),BI23,IF(AND('[1]Multi-Field'!$E$55=[1]Lists!BF23,'[1]Multi-Field'!$F$55="undrained"),BH23,""))</f>
        <v/>
      </c>
      <c r="DL23" s="409" t="str">
        <f>IF(AND('[1]Multi-Field'!$E$56=[1]Lists!BF23,'[1]Multi-Field'!$F$56="Drained"),BI23,IF(AND('[1]Multi-Field'!$E$56=[1]Lists!BF23,'[1]Multi-Field'!$F$56="undrained"),BH23,""))</f>
        <v/>
      </c>
      <c r="DM23" s="409" t="str">
        <f>IF(AND('[1]Multi-Field'!$E$57=[1]Lists!BF23,'[1]Multi-Field'!$F$57="Drained"),BI23,IF(AND('[1]Multi-Field'!$E$57=[1]Lists!BF23,'[1]Multi-Field'!$F$57="undrained"),BH23,""))</f>
        <v/>
      </c>
      <c r="DN23" s="409" t="str">
        <f>IF(AND('[1]Multi-Field'!$E$58=[1]Lists!BF23,'[1]Multi-Field'!$F$58="Drained"),BI23,IF(AND('[1]Multi-Field'!$E$58=[1]Lists!BF23,'[1]Multi-Field'!$F$58="undrained"),BH23,""))</f>
        <v/>
      </c>
      <c r="DO23" s="409" t="str">
        <f>IF(AND('[1]Multi-Field'!$E$59=[1]Lists!BF23,'[1]Multi-Field'!$F$59="Drained"),BI23,IF(AND('[1]Multi-Field'!$E$59=[1]Lists!BF23,'[1]Multi-Field'!$F$59="undrained"),BH23,""))</f>
        <v/>
      </c>
      <c r="DP23" s="409" t="str">
        <f>IF(AND('[1]Multi-Field'!$E$60=[1]Lists!BF23,'[1]Multi-Field'!$F$60="Drained"),BI23,IF(AND('[1]Multi-Field'!$E$60=[1]Lists!BF23,'[1]Multi-Field'!$F$60="undrained"),BH23,""))</f>
        <v/>
      </c>
      <c r="DQ23" s="409" t="str">
        <f>IF(AND('[1]Multi-Field'!$E$61=[1]Lists!BF23,'[1]Multi-Field'!$F$61="Drained"),BI23,IF(AND('[1]Multi-Field'!$E$61=[1]Lists!BF23,'[1]Multi-Field'!$F$61="undrained"),BH23,""))</f>
        <v/>
      </c>
      <c r="DR23" s="409" t="str">
        <f>IF(AND('[1]Multi-Field'!$E$62=[1]Lists!BF23,'[1]Multi-Field'!$F$62="Drained"),BI23,IF(AND('[1]Multi-Field'!$E$62=[1]Lists!BF23,'[1]Multi-Field'!$F$62="undrained"),BH23,""))</f>
        <v/>
      </c>
      <c r="DS23" s="409" t="str">
        <f>IF(AND('[1]Multi-Field'!$E$63=[1]Lists!BF23,'[1]Multi-Field'!$F$63="Drained"),BI23,IF(AND('[1]Multi-Field'!$E$63=[1]Lists!BF23,'[1]Multi-Field'!$F$63="undrained"),BH23,""))</f>
        <v/>
      </c>
      <c r="DT23" s="409" t="str">
        <f>IF(AND('[1]Multi-Field'!$E$64=[1]Lists!BF23,'[1]Multi-Field'!$F$64="Drained"),BI23,IF(AND('[1]Multi-Field'!$E$64=[1]Lists!BF23,'[1]Multi-Field'!$F$64="undrained"),BH23,""))</f>
        <v/>
      </c>
      <c r="DU23" s="409" t="str">
        <f>IF(AND('[1]Multi-Field'!$E$65=[1]Lists!BF23,'[1]Multi-Field'!$F$65="Drained"),BI23,IF(AND('[1]Multi-Field'!$E$65=[1]Lists!BF23,'[1]Multi-Field'!$F$65="undrained"),BH23,""))</f>
        <v/>
      </c>
      <c r="DV23" s="409" t="str">
        <f>IF(AND('[1]Multi-Field'!$E$66=[1]Lists!BF23,'[1]Multi-Field'!$F$66="Drained"),BI23,IF(AND('[1]Multi-Field'!$E$66=[1]Lists!BF23,'[1]Multi-Field'!$F$66="undrained"),BH23,""))</f>
        <v/>
      </c>
      <c r="DW23" s="409" t="str">
        <f>IF(AND('[1]Multi-Field'!$E$67=[1]Lists!BF23,'[1]Multi-Field'!$F$67="Drained"),BI23,IF(AND('[1]Multi-Field'!$E$67=[1]Lists!BF23,'[1]Multi-Field'!$F$67="undrained"),BH23,""))</f>
        <v/>
      </c>
      <c r="DX23" s="409" t="str">
        <f>IF(AND('[1]Multi-Field'!$E$68=[1]Lists!BF23,'[1]Multi-Field'!$F$68="Drained"),BI23,IF(AND('[1]Multi-Field'!$E$68=[1]Lists!BF23,'[1]Multi-Field'!$F$68="undrained"),BH23,""))</f>
        <v/>
      </c>
      <c r="DY23" s="409" t="str">
        <f>IF(AND('[1]Multi-Field'!$E$69=[1]Lists!BF23,'[1]Multi-Field'!$F$69="Drained"),BI23,IF(AND('[1]Multi-Field'!$E$69=[1]Lists!BF23,'[1]Multi-Field'!$F$69="undrained"),BH23,""))</f>
        <v/>
      </c>
      <c r="DZ23" s="409" t="str">
        <f>IF(AND('[1]Multi-Field'!$E$70=[1]Lists!BF23,'[1]Multi-Field'!$F$70="Drained"),BI23,IF(AND('[1]Multi-Field'!$E$70=[1]Lists!BF23,'[1]Multi-Field'!$F$70="undrained"),BH23,""))</f>
        <v/>
      </c>
      <c r="EA23" s="409" t="str">
        <f>IF(AND('[1]Multi-Field'!$E$71=[1]Lists!BF23,'[1]Multi-Field'!$F$71="Drained"),BI23,IF(AND('[1]Multi-Field'!$E$71=[1]Lists!BF23,'[1]Multi-Field'!$F$71="undrained"),BH23,""))</f>
        <v/>
      </c>
      <c r="EB23" s="409" t="str">
        <f>IF(AND('[1]Multi-Field'!$E$72=[1]Lists!BF23,'[1]Multi-Field'!$F$72="Drained"),BI23,IF(AND('[1]Multi-Field'!$E$72=[1]Lists!BF23,'[1]Multi-Field'!$F$72="undrained"),BH23,""))</f>
        <v/>
      </c>
      <c r="EC23" s="409" t="str">
        <f>IF(AND('[1]Multi-Field'!$E$73=[1]Lists!BF23,'[1]Multi-Field'!$F$73="Drained"),BI23,IF(AND('[1]Multi-Field'!$E$73=[1]Lists!BF23,'[1]Multi-Field'!$F$73="undrained"),BH23,""))</f>
        <v/>
      </c>
      <c r="ED23" s="409" t="str">
        <f>IF(AND('[1]Multi-Field'!$E$74=[1]Lists!BF23,'[1]Multi-Field'!$F$74="Drained"),BI23,IF(AND('[1]Multi-Field'!$E$74=[1]Lists!BF23,'[1]Multi-Field'!$F$74="undrained"),BH23,""))</f>
        <v/>
      </c>
      <c r="EE23" s="409" t="str">
        <f>IF(AND('[1]Multi-Field'!$E$75=[1]Lists!BF23,'[1]Multi-Field'!$F$75="Drained"),BI23,IF(AND('[1]Multi-Field'!$E$75=[1]Lists!BF23,'[1]Multi-Field'!$F$75="undrained"),BH23,""))</f>
        <v/>
      </c>
      <c r="EF23" s="409" t="str">
        <f>IF(AND('[1]Multi-Field'!$E$76=[1]Lists!BF23,'[1]Multi-Field'!$F$76="Drained"),BI23,IF(AND('[1]Multi-Field'!$E$76=[1]Lists!BF23,'[1]Multi-Field'!$F$6="undrained"),BH23,""))</f>
        <v/>
      </c>
      <c r="EG23" s="409" t="str">
        <f>IF(AND('[1]Multi-Field'!$E$77=[1]Lists!BF23,'[1]Multi-Field'!$F$77="Drained"),BI23,IF(AND('[1]Multi-Field'!$E$77=[1]Lists!BF23,'[1]Multi-Field'!$F$77="undrained"),BH23,""))</f>
        <v/>
      </c>
      <c r="EH23" s="409" t="str">
        <f>IF(AND('[1]Multi-Field'!$E$78=[1]Lists!BF23,'[1]Multi-Field'!$F$78="Drained"),BI23,IF(AND('[1]Multi-Field'!$E$78=[1]Lists!BF23,'[1]Multi-Field'!$F$78="undrained"),BH23,""))</f>
        <v/>
      </c>
      <c r="EI23" s="409" t="str">
        <f>IF(AND('[1]Multi-Field'!$E$79=[1]Lists!BF23,'[1]Multi-Field'!$F$79="Drained"),BI23,IF(AND('[1]Multi-Field'!$E$79=[1]Lists!BF23,'[1]Multi-Field'!$F$79="undrained"),BH23,""))</f>
        <v/>
      </c>
      <c r="EJ23" s="409" t="str">
        <f>IF(AND('[1]Multi-Field'!$E$80=[1]Lists!BF23,'[1]Multi-Field'!$F$80="Drained"),BI23,IF(AND('[1]Multi-Field'!$E$80=[1]Lists!BF23,'[1]Multi-Field'!$F$80="undrained"),BH23,""))</f>
        <v/>
      </c>
      <c r="EK23" s="409" t="str">
        <f>IF(AND('[1]Multi-Field'!$E$81=[1]Lists!BF23,'[1]Multi-Field'!$F$81="Drained"),BI23,IF(AND('[1]Multi-Field'!$E$81=[1]Lists!BF23,'[1]Multi-Field'!$F$81="undrained"),BH23,""))</f>
        <v/>
      </c>
      <c r="EL23" s="409" t="str">
        <f>IF(AND('[1]Multi-Field'!$E$82=[1]Lists!BF23,'[1]Multi-Field'!$F$82="Drained"),BI23,IF(AND('[1]Multi-Field'!$E$82=[1]Lists!BF23,'[1]Multi-Field'!$F$82="undrained"),BH23,""))</f>
        <v/>
      </c>
      <c r="EM23" s="409" t="str">
        <f>IF(AND('[1]Multi-Field'!$E$83=[1]Lists!BF23,'[1]Multi-Field'!$F$83="Drained"),BI23,IF(AND('[1]Multi-Field'!$E$83=[1]Lists!BF23,'[1]Multi-Field'!$F$83="undrained"),BH23,""))</f>
        <v/>
      </c>
      <c r="EN23" s="409" t="str">
        <f>IF(AND('[1]Multi-Field'!$E$84=[1]Lists!BF23,'[1]Multi-Field'!$F$84="Drained"),BI23,IF(AND('[1]Multi-Field'!$E$84=[1]Lists!BF23,'[1]Multi-Field'!$F$84="undrained"),BH23,""))</f>
        <v/>
      </c>
      <c r="EO23" s="409" t="str">
        <f>IF(AND('[1]Multi-Field'!$E$85=[1]Lists!BF23,'[1]Multi-Field'!$F$85="Drained"),BI23,IF(AND('[1]Multi-Field'!$E$85=[1]Lists!BF23,'[1]Multi-Field'!$F$85="undrained"),BH23,""))</f>
        <v/>
      </c>
      <c r="EP23" s="409" t="str">
        <f>IF(AND('[1]Multi-Field'!$E$86=[1]Lists!BF23,'[1]Multi-Field'!$F$86="Drained"),BI23,IF(AND('[1]Multi-Field'!$E$86=[1]Lists!BF23,'[1]Multi-Field'!$F$86="undrained"),BH23,""))</f>
        <v/>
      </c>
      <c r="EQ23" s="409" t="str">
        <f>IF(AND('[1]Multi-Field'!$E$87=[1]Lists!BF23,'[1]Multi-Field'!$F$87="Drained"),BI23,IF(AND('[1]Multi-Field'!$E$87=[1]Lists!BF23,'[1]Multi-Field'!$F$87="undrained"),BH23,""))</f>
        <v/>
      </c>
      <c r="ER23" s="409" t="str">
        <f>IF(AND('[1]Multi-Field'!$E$88=[1]Lists!BF23,'[1]Multi-Field'!$F$88="Drained"),BI23,IF(AND('[1]Multi-Field'!$E$88=[1]Lists!BF23,'[1]Multi-Field'!$F$88="undrained"),BH23,""))</f>
        <v/>
      </c>
      <c r="ES23" s="409" t="str">
        <f>IF(AND('[1]Multi-Field'!$E$89=[1]Lists!BF23,'[1]Multi-Field'!$F$89="Drained"),BI23,IF(AND('[1]Multi-Field'!$E$89=[1]Lists!BF23,'[1]Multi-Field'!$F$89="undrained"),BH23,""))</f>
        <v/>
      </c>
      <c r="ET23" s="409" t="str">
        <f>IF(AND('[1]Multi-Field'!$E$90=[1]Lists!BF23,'[1]Multi-Field'!$F$90="Drained"),BI23,IF(AND('[1]Multi-Field'!$E$90=[1]Lists!BF23,'[1]Multi-Field'!$F$90="undrained"),BH23,""))</f>
        <v/>
      </c>
      <c r="EU23" s="409" t="str">
        <f>IF(AND('[1]Multi-Field'!$E$91=[1]Lists!BF23,'[1]Multi-Field'!$F$91="Drained"),BI23,IF(AND('[1]Multi-Field'!$E$91=[1]Lists!BF23,'[1]Multi-Field'!$F$91="undrained"),BH23,""))</f>
        <v/>
      </c>
      <c r="EV23" s="409" t="str">
        <f>IF(AND('[1]Multi-Field'!$E$92=[1]Lists!BF23,'[1]Multi-Field'!$F$92="Drained"),BI23,IF(AND('[1]Multi-Field'!$E$92=[1]Lists!BF23,'[1]Multi-Field'!$F$92="undrained"),BH23,""))</f>
        <v/>
      </c>
      <c r="EW23" s="409" t="str">
        <f>IF(AND('[1]Multi-Field'!$E$93=[1]Lists!BF23,'[1]Multi-Field'!$F$93="Drained"),BI23,IF(AND('[1]Multi-Field'!$E$93=[1]Lists!BF23,'[1]Multi-Field'!$F$93="undrained"),BH23,""))</f>
        <v/>
      </c>
      <c r="EX23" s="409" t="str">
        <f>IF(AND('[1]Multi-Field'!$E$94=[1]Lists!BF23,'[1]Multi-Field'!$F$94="Drained"),BI23,IF(AND('[1]Multi-Field'!$E$94=[1]Lists!BF23,'[1]Multi-Field'!$F$94="undrained"),BH23,""))</f>
        <v/>
      </c>
      <c r="EY23" s="409" t="str">
        <f>IF(AND('[1]Multi-Field'!$E$95=[1]Lists!BF23,'[1]Multi-Field'!$F$95="Drained"),BI23,IF(AND('[1]Multi-Field'!$E$95=[1]Lists!BF23,'[1]Multi-Field'!$F$95="undrained"),BH23,""))</f>
        <v/>
      </c>
      <c r="EZ23" s="409" t="str">
        <f>IF(AND('[1]Multi-Field'!$E$96=[1]Lists!BF23,'[1]Multi-Field'!$F$96="Drained"),BI23,IF(AND('[1]Multi-Field'!$E$96=[1]Lists!BF23,'[1]Multi-Field'!$F$96="undrained"),BH23,""))</f>
        <v/>
      </c>
      <c r="FA23" s="409" t="str">
        <f>IF(AND('[1]Multi-Field'!$E$97=[1]Lists!BF23,'[1]Multi-Field'!$F$97="Drained"),BI23,IF(AND('[1]Multi-Field'!$E$97=[1]Lists!BF23,'[1]Multi-Field'!$F$97="undrained"),BH23,""))</f>
        <v/>
      </c>
      <c r="FB23" s="409" t="str">
        <f>IF(AND('[1]Multi-Field'!$E$98=[1]Lists!BF23,'[1]Multi-Field'!$F$98="Drained"),BI23,IF(AND('[1]Multi-Field'!$E$98=[1]Lists!BF23,'[1]Multi-Field'!$F$98="undrained"),BH23,""))</f>
        <v/>
      </c>
      <c r="FC23" s="409" t="str">
        <f>IF(AND('[1]Multi-Field'!$E$99=[1]Lists!BF23,'[1]Multi-Field'!$F$99="Drained"),BI23,IF(AND('[1]Multi-Field'!$E$99=[1]Lists!BF23,'[1]Multi-Field'!$F$99="undrained"),BH23,""))</f>
        <v/>
      </c>
      <c r="FD23" s="409" t="str">
        <f>IF(AND('[1]Multi-Field'!$E$100=[1]Lists!BF23,'[1]Multi-Field'!$F$100="Drained"),BI23,IF(AND('[1]Multi-Field'!$E$100=[1]Lists!BF23,'[1]Multi-Field'!$F$100="undrained"),BH23,""))</f>
        <v/>
      </c>
      <c r="FE23" s="409" t="str">
        <f>IF(AND('[1]Multi-Field'!$E$101=[1]Lists!BF23,'[1]Multi-Field'!$F$101="Drained"),BI23,IF(AND('[1]Multi-Field'!$E$101=[1]Lists!BF23,'[1]Multi-Field'!$F$101="undrained"),BH23,""))</f>
        <v/>
      </c>
      <c r="FF23" s="409" t="str">
        <f>IF(AND('[1]Multi-Field'!$E$102=[1]Lists!BF23,'[1]Multi-Field'!$F$102="Drained"),BI23,IF(AND('[1]Multi-Field'!$E$102=[1]Lists!BF23,'[1]Multi-Field'!$F$102="undrained"),BH23,""))</f>
        <v/>
      </c>
      <c r="FG23" s="409" t="str">
        <f>IF(AND('[1]Multi-Field'!$E$103=[1]Lists!BF23,'[1]Multi-Field'!$F$103="Drained"),BI23,IF(AND('[1]Multi-Field'!$E$103=[1]Lists!BF23,'[1]Multi-Field'!$F$103="undrained"),BH23,""))</f>
        <v/>
      </c>
      <c r="FH23" s="409" t="str">
        <f>IF(AND('[1]Multi-Field'!$E$104=[1]Lists!BF23,'[1]Multi-Field'!$F$104="Drained"),BI23,IF(AND('[1]Multi-Field'!$E$104=[1]Lists!BF23,'[1]Multi-Field'!$F$104="undrained"),BH23,""))</f>
        <v/>
      </c>
      <c r="FI23" s="409" t="str">
        <f>IF(AND('[1]Multi-Field'!$E$105=[1]Lists!BF23,'[1]Multi-Field'!$F$105="Drained"),BI23,IF(AND('[1]Multi-Field'!$E$105=[1]Lists!BF23,'[1]Multi-Field'!$F$105="undrained"),BH23,""))</f>
        <v/>
      </c>
      <c r="FJ23" s="409" t="str">
        <f>IF(AND('[1]Multi-Field'!$E$106=[1]Lists!BF23,'[1]Multi-Field'!$F$106="Drained"),BI23,IF(AND('[1]Multi-Field'!$E$106=[1]Lists!BF23,'[1]Multi-Field'!$F$106="undrained"),BH23,""))</f>
        <v/>
      </c>
      <c r="FK23" s="409" t="str">
        <f>IF(AND('[1]Multi-Field'!$E$107=[1]Lists!BF23,'[1]Multi-Field'!$F$107="Drained"),BI23,IF(AND('[1]Multi-Field'!$E$107=[1]Lists!BF23,'[1]Multi-Field'!$F$107="undrained"),BH23,""))</f>
        <v/>
      </c>
      <c r="FL23" s="409" t="str">
        <f>IF(AND('[1]Multi-Field'!$E$108=[1]Lists!BF23,'[1]Multi-Field'!$F$108="Drained"),BI23,IF(AND('[1]Multi-Field'!$E$108=[1]Lists!BF23,'[1]Multi-Field'!$F$108="undrained"),BH23,""))</f>
        <v/>
      </c>
      <c r="FM23" s="409" t="str">
        <f>IF(AND('[1]Multi-Field'!$E$109=[1]Lists!BF23,'[1]Multi-Field'!$F$109="Drained"),BI23,IF(AND('[1]Multi-Field'!$E$109=[1]Lists!BF23,'[1]Multi-Field'!$F$109="undrained"),BH23,""))</f>
        <v/>
      </c>
      <c r="FN23" s="409" t="str">
        <f>IF(AND('[1]Multi-Field'!$E$110=[1]Lists!BF23,'[1]Multi-Field'!$F$110="Drained"),BI23,IF(AND('[1]Multi-Field'!$E$110=[1]Lists!BF23,'[1]Multi-Field'!$F$110="undrained"),BH23,""))</f>
        <v/>
      </c>
      <c r="FO23" s="409" t="str">
        <f>IF(AND('[1]Multi-Field'!$E$111=[1]Lists!BF23,'[1]Multi-Field'!$F$111="Drained"),BI23,IF(AND('[1]Multi-Field'!$E$111=[1]Lists!BF23,'[1]Multi-Field'!$F$111="undrained"),BH23,""))</f>
        <v/>
      </c>
      <c r="FP23" s="409" t="str">
        <f>IF(AND('[1]Multi-Field'!$E$112=[1]Lists!BF23,'[1]Multi-Field'!$F$112="Drained"),BI23,IF(AND('[1]Multi-Field'!$E$112=[1]Lists!BF23,'[1]Multi-Field'!$F$112="undrained"),BH23,""))</f>
        <v/>
      </c>
      <c r="FQ23" s="409" t="str">
        <f>IF(AND('[1]Multi-Field'!$E$113=[1]Lists!BF23,'[1]Multi-Field'!$F$113="Drained"),BI23,IF(AND('[1]Multi-Field'!$E$113=[1]Lists!BF23,'[1]Multi-Field'!$F$113="undrained"),BH23,""))</f>
        <v/>
      </c>
      <c r="FR23" s="409" t="str">
        <f>IF(AND('[1]Multi-Field'!$E$114=[1]Lists!BF23,'[1]Multi-Field'!$F$114="Drained"),BI23,IF(AND('[1]Multi-Field'!$E$114=[1]Lists!BF23,'[1]Multi-Field'!$F$114="undrained"),BH23,""))</f>
        <v/>
      </c>
      <c r="FS23" s="409" t="str">
        <f>IF(AND('[1]Multi-Field'!$E$115=[1]Lists!BF23,'[1]Multi-Field'!$F$115="Drained"),BI23,IF(AND('[1]Multi-Field'!$E$115=[1]Lists!BF23,'[1]Multi-Field'!$F$115="undrained"),BH23,""))</f>
        <v/>
      </c>
      <c r="FT23" s="409" t="str">
        <f>IF(AND('[1]Multi-Field'!$E$116=[1]Lists!BF23,'[1]Multi-Field'!$F$116="Drained"),BI23,IF(AND('[1]Multi-Field'!$E$116=[1]Lists!BF23,'[1]Multi-Field'!$F$116="undrained"),BH23,""))</f>
        <v/>
      </c>
      <c r="FU23" s="409" t="str">
        <f>IF(AND('[1]Multi-Field'!$E$117=[1]Lists!BF23,'[1]Multi-Field'!$F$117="Drained"),BI23,IF(AND('[1]Multi-Field'!$E$117=[1]Lists!BF23,'[1]Multi-Field'!$F$117="undrained"),BH23,""))</f>
        <v/>
      </c>
      <c r="FV23" s="409" t="str">
        <f>IF(AND('[1]Multi-Field'!$E$118=[1]Lists!BF23,'[1]Multi-Field'!$F$118="Drained"),BI23,IF(AND('[1]Multi-Field'!$E$118=[1]Lists!BF23,'[1]Multi-Field'!$F$118="undrained"),BH23,""))</f>
        <v/>
      </c>
      <c r="FW23" s="409" t="str">
        <f>IF(AND('[1]Multi-Field'!$E$119=[1]Lists!BF23,'[1]Multi-Field'!$F$119="Drained"),BI23,IF(AND('[1]Multi-Field'!$E$119=[1]Lists!BF23,'[1]Multi-Field'!$F$119="undrained"),BH23,""))</f>
        <v/>
      </c>
      <c r="FX23" s="409" t="str">
        <f>IF(AND('[1]Multi-Field'!$E$120=[1]Lists!BF23,'[1]Multi-Field'!$F$120="Drained"),BI23,IF(AND('[1]Multi-Field'!$E$120=[1]Lists!BF23,'[1]Multi-Field'!$F$120="undrained"),BH23,""))</f>
        <v/>
      </c>
      <c r="FZ23" t="s">
        <v>807</v>
      </c>
      <c r="GC23" s="4" t="str">
        <f>'[1]Multi-Field'!B21</f>
        <v>Pasture #7</v>
      </c>
      <c r="GD23" s="73" t="str">
        <f>IF(OR('[1]Multi-Field'!Q21=$FZ$43,'[1]Multi-Field'!Q21=$FZ$44),'[1]Multi-Field'!BS21,"")</f>
        <v/>
      </c>
      <c r="GE23" s="4" t="str">
        <f>IF(AND(OR('[1]Multi-Field'!Q21=$FZ$86,'[1]Multi-Field'!Q21=$FZ$94,'[1]Multi-Field'!Q21=$FZ$87,'[1]Multi-Field'!Q21=[1]Lists!$FZ$93,'[1]Multi-Field'!Q21=$FZ$59),'[1]Multi-Field'!BS21&gt;50),'[1]Multi-Field'!BS21*0.8,IF(AND(OR('[1]Multi-Field'!Q21=$FZ$86,'[1]Multi-Field'!Q21=$FZ$94,'[1]Multi-Field'!Q21=$FZ$87,'[1]Multi-Field'!Q21=[1]Lists!$FZ$93,'[1]Multi-Field'!Q21=[1]Lists!$FZ$59),'[1]Multi-Field'!BS21&lt;50),'[1]Multi-Field'!BS21,""))</f>
        <v/>
      </c>
      <c r="GF23" s="4" t="str">
        <f>IF(OR('[1]Multi-Field'!Q21=[1]Lists!$FZ$7,'[1]Multi-Field'!Q21=[1]Lists!$FZ$5,'[1]Multi-Field'!Q21=[1]Lists!$FZ$24,'[1]Multi-Field'!Q21=[1]Lists!$FZ$10,'[1]Multi-Field'!Q21=[1]Lists!$FZ$8, '[1]Multi-Field'!Q21=[1]Lists!$FZ$25, '[1]Multi-Field'!Q21=[1]Lists!$FZ$23, '[1]Multi-Field'!Q21= [1]Lists!$FZ$47, '[1]Multi-Field'!Q21=[1]Lists!$FZ$49, '[1]Multi-Field'!Q21=[1]Lists!$FZ$48,'[1]Multi-Field'!Q21=[1]Lists!$FZ$3, '[1]Multi-Field'!Q21=[1]Lists!$FZ$14,'[1]Multi-Field'!Q21=[1]Lists!$FZ$36, '[1]Multi-Field'!Q21=[1]Lists!$FZ$41,'[1]Multi-Field'!Q21=[1]Lists!$FZ$42),0,"")</f>
        <v/>
      </c>
      <c r="GG23" s="4" t="str">
        <f>IF(OR('[1]Multi-Field'!Q21=[1]Lists!$FZ$6,'[1]Multi-Field'!Q21=[1]Lists!$FZ$4, '[1]Multi-Field'!Q50=[1]Lists!$FZ$11, '[1]Multi-Field'!Q21=[1]Lists!$FZ$1),100*IF('[1]Multi-Field'!U21=onepercent,0.75,IF('[1]Multi-Field'!U21=onetotwentyfivepercent,0.4,IF(OR('[1]Multi-Field'!U21=twentysixtofiftypercent,'[1]Multi-Field'!U21=greaterthanfiftypercent),0,""))),"")</f>
        <v/>
      </c>
      <c r="GH23" s="4" t="str">
        <f>IF(OR('[1]Multi-Field'!Q21=[1]Lists!$FZ$53,'[1]Multi-Field'!Q21=[1]Lists!$FZ$55), 50,IF('[1]Multi-Field'!Q21=[1]Lists!$FZ$54,225,IF('[1]Multi-Field'!Q21=[1]Lists!$FZ$56,75,"")))</f>
        <v/>
      </c>
      <c r="GI23" s="4" t="e">
        <f>#VALUE!</f>
        <v>#VALUE!</v>
      </c>
      <c r="GJ23" s="4" t="e">
        <f>#VALUE!</f>
        <v>#VALUE!</v>
      </c>
      <c r="GK23" s="4" t="str">
        <f>IF('[1]Multi-Field'!Q21=[1]Lists!$FZ$95,'[1]Multi-Field'!BS21*0.66,"")</f>
        <v/>
      </c>
      <c r="GM23" s="4" t="str">
        <f>IF(OR('[1]Multi-Field'!Q21=[1]Lists!$FZ$26,'[1]Multi-Field'!Q21=[1]Lists!$FZ$84),20,"")</f>
        <v/>
      </c>
      <c r="GN23" s="4" t="str">
        <f>IF(OR('[1]Multi-Field'!Q21=[1]Lists!$FZ$88,'[1]Multi-Field'!Q21=[1]Lists!$FZ$57),0,"")</f>
        <v/>
      </c>
      <c r="GO23" s="4" t="str">
        <f>IF(OR('[1]Multi-Field'!Q21=[1]Lists!$FZ$69,'[1]Multi-Field'!Q21=[1]Lists!$FZ$71,'[1]Multi-Field'!Q21=[1]Lists!$FZ$105),50,"")</f>
        <v/>
      </c>
      <c r="GP23" s="4" t="str">
        <f>IF(OR('[1]Multi-Field'!Q21=[1]Lists!$FZ$75,'[1]Multi-Field'!Q21=[1]Lists!$FZ$70),75,"")</f>
        <v/>
      </c>
      <c r="GQ23" s="4" t="str">
        <f>IF('[1]Multi-Field'!Q21=[1]Lists!$FZ$72,150,"")</f>
        <v/>
      </c>
      <c r="GR23" s="4" t="str">
        <f>IF(OR('[1]Multi-Field'!Q21=[1]Lists!$FZ$74,'[1]Multi-Field'!Q21=[1]Lists!$FZ$73),40,"")</f>
        <v/>
      </c>
      <c r="GS23" s="4" t="str">
        <f>IF('[1]Multi-Field'!Q21=[1]Lists!$FZ$99,80,"")</f>
        <v/>
      </c>
      <c r="GT23" s="4" t="str">
        <f>IF('[1]Multi-Field'!Q21=[1]Lists!$FZ$106,70,"")</f>
        <v/>
      </c>
      <c r="GU23" s="4" t="e">
        <f t="shared" si="4"/>
        <v>#VALUE!</v>
      </c>
    </row>
    <row r="24" spans="1:203" ht="13.5" customHeight="1">
      <c r="A24" s="7" t="s">
        <v>111</v>
      </c>
      <c r="B24" t="s">
        <v>748</v>
      </c>
      <c r="C24" s="7"/>
      <c r="D24" s="8">
        <v>75</v>
      </c>
      <c r="E24" s="8">
        <f t="shared" si="0"/>
        <v>75</v>
      </c>
      <c r="F24" s="8">
        <f t="shared" si="1"/>
        <v>75</v>
      </c>
      <c r="G24" s="8">
        <v>75</v>
      </c>
      <c r="H24" s="8">
        <v>50</v>
      </c>
      <c r="I24" s="8">
        <f t="shared" si="5"/>
        <v>50</v>
      </c>
      <c r="J24" s="8">
        <f t="shared" si="6"/>
        <v>50</v>
      </c>
      <c r="K24" s="8">
        <v>50</v>
      </c>
      <c r="L24" s="8">
        <v>125</v>
      </c>
      <c r="M24" s="8">
        <f t="shared" si="2"/>
        <v>125</v>
      </c>
      <c r="N24" s="8">
        <f t="shared" si="3"/>
        <v>125</v>
      </c>
      <c r="O24" s="8">
        <v>125</v>
      </c>
      <c r="Q24" s="84" t="s">
        <v>702</v>
      </c>
      <c r="V24" s="383">
        <f>IF(OR('Multi-Field'!AI10=$U$4,'Multi-Field'!AI10=$U$5,'Multi-Field'!AI10=$U$6,'Multi-Field'!AI10=$U$7,'Multi-Field'!AI10=$U$8,'Multi-Field'!AI10=$U$9),(IF('Multi-Field'!AJ10=$V$2,100,IF('Multi-Field'!AJ10=$V$3,65,IF('Multi-Field'!AJ10=$V$4,53,IF('Multi-Field'!AJ10=$V$5,41,IF('Multi-Field'!AJ10=$V$6,23,IF('Multi-Field'!AJ10=$V$7,0,0))))))),0)</f>
        <v>0</v>
      </c>
      <c r="W24" s="383" t="str">
        <f>IF(AND(OR('Multi-Field'!AF10=$S$3,'Multi-Field'!AF10=S12,'Multi-Field'!AF10=$S$7),'Multi-Field'!AN10&lt;18,'Multi-Field'!AN10&gt;0),35,IF('Multi-Field'!AF10=$S$4,55,IF(AND('Multi-Field'!AF10=$S$6,'Multi-Field'!AN10&lt;18),30,IF(AND('Multi-Field'!AN10&gt;17,OR('Multi-Field'!AF10=$S$3,'Multi-Field'!AF10=$S$5,'Multi-Field'!AF10= $S$6,'Multi-Field'!AF10=$S$7)),25,"0"))))</f>
        <v>0</v>
      </c>
      <c r="X24" s="383">
        <f>IF(OR('Multi-Field'!BA10=$U$4,'Multi-Field'!BA10=$U$5,'Multi-Field'!BA10=$U$6,'Multi-Field'!BA10=U14,'Multi-Field'!BA10=$U$8,'Multi-Field'!BA10=$U$9),(IF('Multi-Field'!BB10=$V$2,100,IF('Multi-Field'!BB10=$V$3,65,IF('Multi-Field'!BB10=$V$4,53,IF('Multi-Field'!BB10=$V$5,41,IF('Multi-Field'!BB10=$V$6,23,IF('Multi-Field'!BB10=$V$7,0,0))))))),0)</f>
        <v>0</v>
      </c>
      <c r="Y24" s="383" t="str">
        <f>IF(AND(OR('Multi-Field'!AX10=$S$3,'Multi-Field'!AX10=$S$5,'Multi-Field'!AX10=$S$7),'Multi-Field'!BF10&lt;18),35,IF('Multi-Field'!AX10=$S$4,55,IF(AND('Multi-Field'!AX10=$S$6,'Multi-Field'!BF10&lt;18),30,IF(AND('Multi-Field'!BF10&gt;17,OR('Multi-Field'!AX10=$S$3,'Multi-Field'!AX10=$S$5,'Multi-Field'!AX10=$S$6,'Multi-Field'!AX10=$S$7)),25,"0"))))</f>
        <v>0</v>
      </c>
      <c r="Z24" s="383">
        <v>8</v>
      </c>
      <c r="AC24" t="s">
        <v>809</v>
      </c>
      <c r="AI24" s="384" t="str">
        <f>'[1]Multi-Field'!B20</f>
        <v>Pasture #6</v>
      </c>
      <c r="AJ24" s="385" t="e">
        <f>#VALUE!</f>
        <v>#VALUE!</v>
      </c>
      <c r="AK24" s="385" t="e">
        <f>#VALUE!</f>
        <v>#VALUE!</v>
      </c>
      <c r="AL24" s="385" t="e">
        <f>IF(AK24="","",IF('[1]Multi-Field'!AU20=20,10,IF(AK24-30&lt;0,0,AK24-30)))</f>
        <v>#VALUE!</v>
      </c>
      <c r="AM24" s="385" t="e">
        <f>#VALUE!</f>
        <v>#VALUE!</v>
      </c>
      <c r="AN24" s="385" t="e">
        <f t="shared" si="7"/>
        <v>#VALUE!</v>
      </c>
      <c r="AO24" s="385" t="e">
        <f>#VALUE!</f>
        <v>#VALUE!</v>
      </c>
      <c r="AP24" s="385" t="e">
        <f>#VALUE!</f>
        <v>#VALUE!</v>
      </c>
      <c r="AQ24" s="385" t="e">
        <f>#VALUE!</f>
        <v>#VALUE!</v>
      </c>
      <c r="AR24" s="385" t="e">
        <f>#VALUE!</f>
        <v>#VALUE!</v>
      </c>
      <c r="AS24" s="385" t="e">
        <f>IF(AR24="","",IF('[1]Multi-Field'!AU20&gt;9,0,AR24-15))</f>
        <v>#VALUE!</v>
      </c>
      <c r="AT24" s="385" t="e">
        <f>#VALUE!</f>
        <v>#VALUE!</v>
      </c>
      <c r="AU24" s="385" t="e">
        <f>#VALUE!</f>
        <v>#VALUE!</v>
      </c>
      <c r="AV24" s="385" t="e">
        <f>IF(AU24="","",IF('[1]Multi-Field'!AU20=9&gt;9,0,AU24-35))</f>
        <v>#VALUE!</v>
      </c>
      <c r="AW24" s="385" t="e">
        <f>#VALUE!</f>
        <v>#VALUE!</v>
      </c>
      <c r="AX24" s="385" t="e">
        <f t="shared" si="8"/>
        <v>#VALUE!</v>
      </c>
      <c r="AY24" s="385">
        <f>IF('[1]Multi-Field'!AU20="","",IF('[1]Multi-Field'!AU20&lt;1,100,IF('[1]Multi-Field'!AU20=1,75,IF('[1]Multi-Field'!AU20=2,50,IF('[1]Multi-Field'!AU20=3,25,IF('[1]Multi-Field'!AU20&gt;3,0,""))))))</f>
        <v>0</v>
      </c>
      <c r="AZ24" s="385">
        <f t="shared" si="9"/>
        <v>0</v>
      </c>
      <c r="BA24" s="385" t="e">
        <f>#VALUE!</f>
        <v>#VALUE!</v>
      </c>
      <c r="BB24" s="385" t="e">
        <f>IF(BA24="","",IF(AND('[1]Multi-Field'!AU20&lt;40,'[1]Multi-Field'!AU20&gt;9),40,IF('[1]Multi-Field'!AU20&gt;39,0,BA24+5)))</f>
        <v>#VALUE!</v>
      </c>
      <c r="BC24" s="386" t="e">
        <f t="shared" si="10"/>
        <v>#VALUE!</v>
      </c>
      <c r="BD24" s="281">
        <v>0.23</v>
      </c>
      <c r="BE24" s="281">
        <v>0.53</v>
      </c>
      <c r="BF24" s="411" t="s">
        <v>1192</v>
      </c>
      <c r="BG24" s="412">
        <v>4</v>
      </c>
      <c r="BH24" s="412">
        <v>5.5</v>
      </c>
      <c r="BI24" s="412">
        <v>5.5</v>
      </c>
      <c r="BJ24" s="409" t="e">
        <f>IF(AND('[1]Single Field'!#REF!=[1]Lists!BF24,'[1]Single Field'!#REF!="Drained"),"x",IF(AND('[1]Single Field'!#REF!=[1]Lists!BF24,'[1]Single Field'!#REF!="Undrained"),O,""))</f>
        <v>#REF!</v>
      </c>
      <c r="BK24" s="409" t="str">
        <f>IF(AND('[1]Multi-Field'!$E$3=[1]Lists!BF24,'[1]Multi-Field'!$F$3="Drained"),BI24,IF(AND('[1]Multi-Field'!$E$3=BF24,'[1]Multi-Field'!$F$3="undrained"),BH24,""))</f>
        <v/>
      </c>
      <c r="BL24" s="409" t="str">
        <f>IF(AND('[1]Multi-Field'!$E$4=BF24,'[1]Multi-Field'!$F$4="Drained"),BI24,IF(AND('[1]Multi-Field'!$E$4=BF24,'[1]Multi-Field'!$F$4="undrained"),BH24,""))</f>
        <v/>
      </c>
      <c r="BM24" s="409" t="str">
        <f>IF(AND('[1]Multi-Field'!$E$5=BF24,'[1]Multi-Field'!$F$5="Drained"),BI24,IF(AND('[1]Multi-Field'!$E$5=BF24,'[1]Multi-Field'!$F$5="undrained"),BH24,""))</f>
        <v/>
      </c>
      <c r="BN24" s="409" t="str">
        <f>IF(AND('[1]Multi-Field'!$E$6=BF24,'[1]Multi-Field'!$F$6="Drained"),BI24,IF(AND('[1]Multi-Field'!$E$6=BF24,'[1]Multi-Field'!$F$6="undrained"),BH24,""))</f>
        <v/>
      </c>
      <c r="BO24" s="409" t="str">
        <f>IF(AND('[1]Multi-Field'!$E$7=BF24,'[1]Multi-Field'!$F$7="Drained"),BI24,IF(AND('[1]Multi-Field'!$E$7=BF24,'[1]Multi-Field'!$F$7="undrained"),BH24,""))</f>
        <v/>
      </c>
      <c r="BP24" s="409" t="str">
        <f>IF(AND('[1]Multi-Field'!$E$8=BF24,'[1]Multi-Field'!$F$8="Drained"),BI24,IF(AND('[1]Multi-Field'!$E$8=BF24,'[1]Multi-Field'!$F$8="undrained"),BH24,""))</f>
        <v/>
      </c>
      <c r="BQ24" s="409" t="str">
        <f>IF(AND('[1]Multi-Field'!$E$9=BF24,'[1]Multi-Field'!$F$9="Drained"),BI24,IF(AND('[1]Multi-Field'!$E$9=BF24,'[1]Multi-Field'!$F$9="undrained"),BH24,""))</f>
        <v/>
      </c>
      <c r="BR24" s="409" t="str">
        <f>IF(AND('[1]Multi-Field'!$E$10=BF24,'[1]Multi-Field'!$F$10="Drained"),BI24,IF(AND('[1]Multi-Field'!$E$10=BF24,'[1]Multi-Field'!$F$10="undrained"),BH24,""))</f>
        <v/>
      </c>
      <c r="BS24" s="409" t="str">
        <f>IF(AND('[1]Multi-Field'!$E$11=BF24,'[1]Multi-Field'!$F$11="Drained"),BI24,IF(AND('[1]Multi-Field'!$E$11=BF24,'[1]Multi-Field'!$F$11="undrained"),BH24,""))</f>
        <v/>
      </c>
      <c r="BT24" s="409" t="str">
        <f>IF(AND('[1]Multi-Field'!$E$12=BF24,'[1]Multi-Field'!$F$12="Drained"),BI24,IF(AND('[1]Multi-Field'!$E$12=BF24,'[1]Multi-Field'!$F$12="undrained"),BH24,""))</f>
        <v/>
      </c>
      <c r="BU24" s="409" t="str">
        <f>IF(AND('[1]Multi-Field'!$E$13=BF24,'[1]Multi-Field'!$F$13="Drained"),BI24,IF(AND('[1]Multi-Field'!$E$3=BF24,'[1]Multi-Field'!$F$13="undrained"),BH24,""))</f>
        <v/>
      </c>
      <c r="BV24" s="409" t="str">
        <f>IF(AND('[1]Multi-Field'!$E$14=BF24,'[1]Multi-Field'!$F$14="Drained"),BI24,IF(AND('[1]Multi-Field'!$E$14=BF24,'[1]Multi-Field'!$F$14="undrained"),BH24,""))</f>
        <v/>
      </c>
      <c r="BW24" s="409" t="str">
        <f>IF(AND('[1]Multi-Field'!$E$15=BF24,'[1]Multi-Field'!$F$15="Drained"),BI24,IF(AND('[1]Multi-Field'!$E$15=BF24,'[1]Multi-Field'!$F$15="undrained"),BH24,""))</f>
        <v/>
      </c>
      <c r="BX24" s="409" t="str">
        <f>IF(AND('[1]Multi-Field'!$E$16=[1]Lists!BF24,'[1]Multi-Field'!$F$16="Drained"),BI24,IF(AND('[1]Multi-Field'!$E$16=[1]Lists!BF24,'[1]Multi-Field'!$F$16="undrained"),BH24,""))</f>
        <v/>
      </c>
      <c r="BY24" s="409" t="str">
        <f>IF(AND('[1]Multi-Field'!$E$17=[1]Lists!BF24,'[1]Multi-Field'!$F$17="Drained"),BI24,IF(AND('[1]Multi-Field'!$E$17=[1]Lists!BF24,'[1]Multi-Field'!$F$17="undrained"),BH24,""))</f>
        <v/>
      </c>
      <c r="BZ24" s="409" t="str">
        <f>IF(AND('[1]Multi-Field'!$E$18=[1]Lists!BF24,'[1]Multi-Field'!$F$18="Drained"),BI24,IF(AND('[1]Multi-Field'!$E$18=[1]Lists!BF24,'[1]Multi-Field'!$F$18="undrained"),BH24,""))</f>
        <v/>
      </c>
      <c r="CA24" s="409" t="str">
        <f>IF(AND('[1]Multi-Field'!$E$19=[1]Lists!BF24,'[1]Multi-Field'!$F$19="Drained"),BI24,IF(AND('[1]Multi-Field'!$E$19=[1]Lists!BF24,'[1]Multi-Field'!$F$19="undrained"),BH24,""))</f>
        <v/>
      </c>
      <c r="CB24" s="409" t="str">
        <f>IF(AND('[1]Multi-Field'!$E$20=[1]Lists!BF24,'[1]Multi-Field'!$F$20="Drained"),BI24,IF(AND('[1]Multi-Field'!$E$20=[1]Lists!BF24,'[1]Multi-Field'!$F$20="undrained"),BH24,""))</f>
        <v/>
      </c>
      <c r="CC24" s="409" t="str">
        <f>IF(AND('[1]Multi-Field'!$E$21=[1]Lists!BF24,'[1]Multi-Field'!$F$21="Drained"),BI24,IF(AND('[1]Multi-Field'!$E$21=[1]Lists!BF24,'[1]Multi-Field'!$F$21="undrained"),BH24,""))</f>
        <v/>
      </c>
      <c r="CD24" s="409" t="str">
        <f>IF(AND('[1]Multi-Field'!$E$22=[1]Lists!BF24,'[1]Multi-Field'!$F$22="Drained"),BI24,IF(AND('[1]Multi-Field'!$E$22=[1]Lists!BF24,'[1]Multi-Field'!$F$22="undrained"),BH24,""))</f>
        <v/>
      </c>
      <c r="CE24" s="409" t="str">
        <f>IF(AND('[1]Multi-Field'!$E$23=[1]Lists!BF24,'[1]Multi-Field'!$F$23="Drained"),BI24,IF(AND('[1]Multi-Field'!$E$23=[1]Lists!BF24,'[1]Multi-Field'!$F$23="undrained"),BH24,""))</f>
        <v/>
      </c>
      <c r="CF24" s="409" t="str">
        <f>IF(AND('[1]Multi-Field'!$E$24=[1]Lists!BF24,'[1]Multi-Field'!$F$24="Drained"),BI24,IF(AND('[1]Multi-Field'!$E$24=[1]Lists!BF24,'[1]Multi-Field'!$F$24="undrained"),BH24,""))</f>
        <v/>
      </c>
      <c r="CG24" s="409">
        <f>IF(AND('[1]Multi-Field'!$E$25=[1]Lists!BF24,'[1]Multi-Field'!$F$25="Drained"),BI24,IF(AND('[1]Multi-Field'!$E$25=[1]Lists!BF24,'[1]Multi-Field'!$F$25="undrained"),BH24,""))</f>
        <v>5.5</v>
      </c>
      <c r="CH24" s="409" t="str">
        <f>IF(AND('[1]Multi-Field'!$E$26=[1]Lists!BF24,'[1]Multi-Field'!$F$26="Drained"),BI24,IF(AND('[1]Multi-Field'!$E$26=[1]Lists!BF24,'[1]Multi-Field'!$F$26="undrained"),BH24,""))</f>
        <v/>
      </c>
      <c r="CI24" s="409" t="str">
        <f>IF(AND('[1]Multi-Field'!$E$27=[1]Lists!BF24,'[1]Multi-Field'!$F$27="Drained"),BI24,IF(AND('[1]Multi-Field'!$E$27=[1]Lists!BF24,'[1]Multi-Field'!$F$27="undrained"),BH24,""))</f>
        <v/>
      </c>
      <c r="CJ24" s="409" t="str">
        <f>IF(AND('[1]Multi-Field'!$E$28=[1]Lists!BF24,'[1]Multi-Field'!$F$28="Drained"),BI24,IF(AND('[1]Multi-Field'!$E$28=[1]Lists!BF24,'[1]Multi-Field'!$F$28="undrained"),BH24,""))</f>
        <v/>
      </c>
      <c r="CK24" s="409" t="str">
        <f>IF(AND('[1]Multi-Field'!$E$29=[1]Lists!BF24,'[1]Multi-Field'!$F$29="Drained"),BI24,IF(AND('[1]Multi-Field'!$E$29=[1]Lists!BF24,'[1]Multi-Field'!$F$29="undrained"),BH24,""))</f>
        <v/>
      </c>
      <c r="CL24" s="409" t="str">
        <f>IF(AND('[1]Multi-Field'!$E$30=[1]Lists!BF24,'[1]Multi-Field'!$F$30="Drained"),BI24,IF(AND('[1]Multi-Field'!$E$30=[1]Lists!BF24,'[1]Multi-Field'!$F$30="undrained"),BH24,""))</f>
        <v/>
      </c>
      <c r="CM24" s="409" t="str">
        <f>IF(AND('[1]Multi-Field'!$E$31=[1]Lists!BF24,'[1]Multi-Field'!$F$31="Drained"),BI24,IF(AND('[1]Multi-Field'!$E$31=[1]Lists!BF24,'[1]Multi-Field'!$F$31="undrained"),BH24,""))</f>
        <v/>
      </c>
      <c r="CN24" s="409" t="str">
        <f>IF(AND('[1]Multi-Field'!$E$32=[1]Lists!BF24,'[1]Multi-Field'!$F$32="Drained"),BI24,IF(AND('[1]Multi-Field'!$E$32=[1]Lists!BF24,'[1]Multi-Field'!$F$32="undrained"),BH24,""))</f>
        <v/>
      </c>
      <c r="CO24" s="409" t="str">
        <f>IF(AND('[1]Multi-Field'!$E$33=[1]Lists!BF24,'[1]Multi-Field'!$F$33="Drained"),BI24,IF(AND('[1]Multi-Field'!$E$33=[1]Lists!BF24,'[1]Multi-Field'!$F$33="undrained"),BH24,""))</f>
        <v/>
      </c>
      <c r="CP24" s="409" t="str">
        <f>IF(AND('[1]Multi-Field'!$E$34=[1]Lists!BF24,'[1]Multi-Field'!$F$34="Drained"),BI24,IF(AND('[1]Multi-Field'!$E$34=[1]Lists!BF24,'[1]Multi-Field'!$F$34="undrained"),BH24,""))</f>
        <v/>
      </c>
      <c r="CQ24" s="409" t="str">
        <f>IF(AND('[1]Multi-Field'!$E$35=[1]Lists!BF24,'[1]Multi-Field'!$F$35="Drained"),BI24,IF(AND('[1]Multi-Field'!$E$35=[1]Lists!BF24,'[1]Multi-Field'!$F$35="undrained"),BH24,""))</f>
        <v/>
      </c>
      <c r="CR24" s="409" t="str">
        <f>IF(AND('[1]Multi-Field'!$E$36=[1]Lists!BF24,'[1]Multi-Field'!$F$36="Drained"),BI24,IF(AND('[1]Multi-Field'!$E$36=[1]Lists!BF24,'[1]Multi-Field'!$F$36="undrained"),BH24,""))</f>
        <v/>
      </c>
      <c r="CS24" s="409" t="str">
        <f>IF(AND('[1]Multi-Field'!$E$37=[1]Lists!BF24,'[1]Multi-Field'!$F$37="Drained"),BI24,IF(AND('[1]Multi-Field'!$E$37=[1]Lists!BF24,'[1]Multi-Field'!$F$37="undrained"),BH24,""))</f>
        <v/>
      </c>
      <c r="CT24" s="409" t="str">
        <f>IF(AND('[1]Multi-Field'!$E$38=[1]Lists!BF24,'[1]Multi-Field'!$F$38="Drained"),BI24,IF(AND('[1]Multi-Field'!$E$38=[1]Lists!BF24,'[1]Multi-Field'!$F$38="undrained"),BH24,""))</f>
        <v/>
      </c>
      <c r="CU24" s="409" t="str">
        <f>IF(AND('[1]Multi-Field'!$E$39=[1]Lists!BF24,'[1]Multi-Field'!$F$39="Drained"),BI24,IF(AND('[1]Multi-Field'!$E$39=[1]Lists!BF24,'[1]Multi-Field'!$F$39="undrained"),BH24,""))</f>
        <v/>
      </c>
      <c r="CV24" s="409" t="str">
        <f>IF(AND('[1]Multi-Field'!$E$40=[1]Lists!BF24,'[1]Multi-Field'!$F$40="Drained"),BI24,IF(AND('[1]Multi-Field'!$E$40=[1]Lists!BF24,'[1]Multi-Field'!$F$40="undrained"),BH24,""))</f>
        <v/>
      </c>
      <c r="CW24" s="409" t="str">
        <f>IF(AND('[1]Multi-Field'!$E$41=[1]Lists!BF24,'[1]Multi-Field'!$F$40="Drained"),BI24,IF(AND('[1]Multi-Field'!$E$40=[1]Lists!BF24,'[1]Multi-Field'!$F$40="undrained"),BH24,""))</f>
        <v/>
      </c>
      <c r="CX24" s="409" t="str">
        <f>IF(AND('[1]Multi-Field'!$E$42=[1]Lists!BF24,'[1]Multi-Field'!$F$42="Drained"),BI24,IF(AND('[1]Multi-Field'!$E$42=[1]Lists!BF24,'[1]Multi-Field'!$F$42="undrained"),BH24,""))</f>
        <v/>
      </c>
      <c r="CY24" s="409" t="str">
        <f>IF(AND('[1]Multi-Field'!$E$43=[1]Lists!BF24,'[1]Multi-Field'!$F$43="Drained"),BI24,IF(AND('[1]Multi-Field'!$E$43=[1]Lists!BF24,'[1]Multi-Field'!$F$43="undrained"),BH24,""))</f>
        <v/>
      </c>
      <c r="CZ24" s="409" t="str">
        <f>IF(AND('[1]Multi-Field'!$E$44=[1]Lists!BF24,'[1]Multi-Field'!$F$44="Drained"),BI24,IF(AND('[1]Multi-Field'!$E$44=[1]Lists!BF24,'[1]Multi-Field'!$F$44="undrained"),BH24,""))</f>
        <v/>
      </c>
      <c r="DA24" s="409" t="str">
        <f>IF(AND('[1]Multi-Field'!$E$45=[1]Lists!BF24,'[1]Multi-Field'!$F$45="Drained"),BI24,IF(AND('[1]Multi-Field'!$E$45=[1]Lists!BF24,'[1]Multi-Field'!$F$45="undrained"),BH24,""))</f>
        <v/>
      </c>
      <c r="DB24" s="409" t="str">
        <f>IF(AND('[1]Multi-Field'!$E$46=[1]Lists!BF24,'[1]Multi-Field'!$F$46="Drained"),BI24,IF(AND('[1]Multi-Field'!$E$46=[1]Lists!BF24,'[1]Multi-Field'!$F$46="undrained"),BH24,""))</f>
        <v/>
      </c>
      <c r="DC24" s="409" t="str">
        <f>IF(AND('[1]Multi-Field'!$E$47=[1]Lists!BF24,'[1]Multi-Field'!$F$47="Drained"),BI24,IF(AND('[1]Multi-Field'!$E$47=[1]Lists!BF24,'[1]Multi-Field'!$F$47="undrained"),BH24,""))</f>
        <v/>
      </c>
      <c r="DD24" s="409" t="str">
        <f>IF(AND('[1]Multi-Field'!$E$48=[1]Lists!BF24,'[1]Multi-Field'!$F$48="Drained"),BI24,IF(AND('[1]Multi-Field'!$E$48=[1]Lists!BF24,'[1]Multi-Field'!$F$48="undrained"),BH24,""))</f>
        <v/>
      </c>
      <c r="DE24" s="409" t="str">
        <f>IF(AND('[1]Multi-Field'!$E$49=[1]Lists!BF24,'[1]Multi-Field'!$F$49="Drained"),BI24,IF(AND('[1]Multi-Field'!$E$49=[1]Lists!BF24,'[1]Multi-Field'!$F$9="undrained"),BH24,""))</f>
        <v/>
      </c>
      <c r="DF24" s="409" t="str">
        <f>IF(AND('[1]Multi-Field'!$E$50=[1]Lists!BF24,'[1]Multi-Field'!$F$50="Drained"),BI24,IF(AND('[1]Multi-Field'!$E$50=[1]Lists!BF24,'[1]Multi-Field'!$F$50="undrained"),BH24,""))</f>
        <v/>
      </c>
      <c r="DG24" s="409" t="str">
        <f>IF(AND('[1]Multi-Field'!$E$51=[1]Lists!BF24,'[1]Multi-Field'!$F$51="Drained"),BI24,IF(AND('[1]Multi-Field'!$E$51=[1]Lists!BF24,'[1]Multi-Field'!$F$51="undrained"),BH24,""))</f>
        <v/>
      </c>
      <c r="DH24" s="409" t="str">
        <f>IF(AND('[1]Multi-Field'!$E$52=[1]Lists!BF24,'[1]Multi-Field'!$F$52="Drained"),BI24,IF(AND('[1]Multi-Field'!$E$52=[1]Lists!BF24,'[1]Multi-Field'!$F$52="undrained"),BH24,""))</f>
        <v/>
      </c>
      <c r="DI24" s="409" t="str">
        <f>IF(AND('[1]Multi-Field'!$E$53=[1]Lists!BF24,'[1]Multi-Field'!$F$53="Drained"),BI24,IF(AND('[1]Multi-Field'!$E$53=[1]Lists!BF24,'[1]Multi-Field'!$F$53="undrained"),BH24,""))</f>
        <v/>
      </c>
      <c r="DJ24" s="409" t="str">
        <f>IF(AND('[1]Multi-Field'!$E$54=[1]Lists!BF24,'[1]Multi-Field'!$F$54="Drained"),BI24,IF(AND('[1]Multi-Field'!$E$54=[1]Lists!BF24,'[1]Multi-Field'!$F$54="undrained"),BH24,""))</f>
        <v/>
      </c>
      <c r="DK24" s="409" t="str">
        <f>IF(AND('[1]Multi-Field'!$E$55=[1]Lists!BF24,'[1]Multi-Field'!$F$55="Drained"),BI24,IF(AND('[1]Multi-Field'!$E$55=[1]Lists!BF24,'[1]Multi-Field'!$F$55="undrained"),BH24,""))</f>
        <v/>
      </c>
      <c r="DL24" s="409" t="str">
        <f>IF(AND('[1]Multi-Field'!$E$56=[1]Lists!BF24,'[1]Multi-Field'!$F$56="Drained"),BI24,IF(AND('[1]Multi-Field'!$E$56=[1]Lists!BF24,'[1]Multi-Field'!$F$56="undrained"),BH24,""))</f>
        <v/>
      </c>
      <c r="DM24" s="409" t="str">
        <f>IF(AND('[1]Multi-Field'!$E$57=[1]Lists!BF24,'[1]Multi-Field'!$F$57="Drained"),BI24,IF(AND('[1]Multi-Field'!$E$57=[1]Lists!BF24,'[1]Multi-Field'!$F$57="undrained"),BH24,""))</f>
        <v/>
      </c>
      <c r="DN24" s="409" t="str">
        <f>IF(AND('[1]Multi-Field'!$E$58=[1]Lists!BF24,'[1]Multi-Field'!$F$58="Drained"),BI24,IF(AND('[1]Multi-Field'!$E$58=[1]Lists!BF24,'[1]Multi-Field'!$F$58="undrained"),BH24,""))</f>
        <v/>
      </c>
      <c r="DO24" s="409" t="str">
        <f>IF(AND('[1]Multi-Field'!$E$59=[1]Lists!BF24,'[1]Multi-Field'!$F$59="Drained"),BI24,IF(AND('[1]Multi-Field'!$E$59=[1]Lists!BF24,'[1]Multi-Field'!$F$59="undrained"),BH24,""))</f>
        <v/>
      </c>
      <c r="DP24" s="409" t="str">
        <f>IF(AND('[1]Multi-Field'!$E$60=[1]Lists!BF24,'[1]Multi-Field'!$F$60="Drained"),BI24,IF(AND('[1]Multi-Field'!$E$60=[1]Lists!BF24,'[1]Multi-Field'!$F$60="undrained"),BH24,""))</f>
        <v/>
      </c>
      <c r="DQ24" s="409" t="str">
        <f>IF(AND('[1]Multi-Field'!$E$61=[1]Lists!BF24,'[1]Multi-Field'!$F$61="Drained"),BI24,IF(AND('[1]Multi-Field'!$E$61=[1]Lists!BF24,'[1]Multi-Field'!$F$61="undrained"),BH24,""))</f>
        <v/>
      </c>
      <c r="DR24" s="409" t="str">
        <f>IF(AND('[1]Multi-Field'!$E$62=[1]Lists!BF24,'[1]Multi-Field'!$F$62="Drained"),BI24,IF(AND('[1]Multi-Field'!$E$62=[1]Lists!BF24,'[1]Multi-Field'!$F$62="undrained"),BH24,""))</f>
        <v/>
      </c>
      <c r="DS24" s="409" t="str">
        <f>IF(AND('[1]Multi-Field'!$E$63=[1]Lists!BF24,'[1]Multi-Field'!$F$63="Drained"),BI24,IF(AND('[1]Multi-Field'!$E$63=[1]Lists!BF24,'[1]Multi-Field'!$F$63="undrained"),BH24,""))</f>
        <v/>
      </c>
      <c r="DT24" s="409" t="str">
        <f>IF(AND('[1]Multi-Field'!$E$64=[1]Lists!BF24,'[1]Multi-Field'!$F$64="Drained"),BI24,IF(AND('[1]Multi-Field'!$E$64=[1]Lists!BF24,'[1]Multi-Field'!$F$64="undrained"),BH24,""))</f>
        <v/>
      </c>
      <c r="DU24" s="409" t="str">
        <f>IF(AND('[1]Multi-Field'!$E$65=[1]Lists!BF24,'[1]Multi-Field'!$F$65="Drained"),BI24,IF(AND('[1]Multi-Field'!$E$65=[1]Lists!BF24,'[1]Multi-Field'!$F$65="undrained"),BH24,""))</f>
        <v/>
      </c>
      <c r="DV24" s="409" t="str">
        <f>IF(AND('[1]Multi-Field'!$E$66=[1]Lists!BF24,'[1]Multi-Field'!$F$66="Drained"),BI24,IF(AND('[1]Multi-Field'!$E$66=[1]Lists!BF24,'[1]Multi-Field'!$F$66="undrained"),BH24,""))</f>
        <v/>
      </c>
      <c r="DW24" s="409" t="str">
        <f>IF(AND('[1]Multi-Field'!$E$67=[1]Lists!BF24,'[1]Multi-Field'!$F$67="Drained"),BI24,IF(AND('[1]Multi-Field'!$E$67=[1]Lists!BF24,'[1]Multi-Field'!$F$67="undrained"),BH24,""))</f>
        <v/>
      </c>
      <c r="DX24" s="409" t="str">
        <f>IF(AND('[1]Multi-Field'!$E$68=[1]Lists!BF24,'[1]Multi-Field'!$F$68="Drained"),BI24,IF(AND('[1]Multi-Field'!$E$68=[1]Lists!BF24,'[1]Multi-Field'!$F$68="undrained"),BH24,""))</f>
        <v/>
      </c>
      <c r="DY24" s="409" t="str">
        <f>IF(AND('[1]Multi-Field'!$E$69=[1]Lists!BF24,'[1]Multi-Field'!$F$69="Drained"),BI24,IF(AND('[1]Multi-Field'!$E$69=[1]Lists!BF24,'[1]Multi-Field'!$F$69="undrained"),BH24,""))</f>
        <v/>
      </c>
      <c r="DZ24" s="409" t="str">
        <f>IF(AND('[1]Multi-Field'!$E$70=[1]Lists!BF24,'[1]Multi-Field'!$F$70="Drained"),BI24,IF(AND('[1]Multi-Field'!$E$70=[1]Lists!BF24,'[1]Multi-Field'!$F$70="undrained"),BH24,""))</f>
        <v/>
      </c>
      <c r="EA24" s="409" t="str">
        <f>IF(AND('[1]Multi-Field'!$E$71=[1]Lists!BF24,'[1]Multi-Field'!$F$71="Drained"),BI24,IF(AND('[1]Multi-Field'!$E$71=[1]Lists!BF24,'[1]Multi-Field'!$F$71="undrained"),BH24,""))</f>
        <v/>
      </c>
      <c r="EB24" s="409" t="str">
        <f>IF(AND('[1]Multi-Field'!$E$72=[1]Lists!BF24,'[1]Multi-Field'!$F$72="Drained"),BI24,IF(AND('[1]Multi-Field'!$E$72=[1]Lists!BF24,'[1]Multi-Field'!$F$72="undrained"),BH24,""))</f>
        <v/>
      </c>
      <c r="EC24" s="409" t="str">
        <f>IF(AND('[1]Multi-Field'!$E$73=[1]Lists!BF24,'[1]Multi-Field'!$F$73="Drained"),BI24,IF(AND('[1]Multi-Field'!$E$73=[1]Lists!BF24,'[1]Multi-Field'!$F$73="undrained"),BH24,""))</f>
        <v/>
      </c>
      <c r="ED24" s="409" t="str">
        <f>IF(AND('[1]Multi-Field'!$E$74=[1]Lists!BF24,'[1]Multi-Field'!$F$74="Drained"),BI24,IF(AND('[1]Multi-Field'!$E$74=[1]Lists!BF24,'[1]Multi-Field'!$F$74="undrained"),BH24,""))</f>
        <v/>
      </c>
      <c r="EE24" s="409" t="str">
        <f>IF(AND('[1]Multi-Field'!$E$75=[1]Lists!BF24,'[1]Multi-Field'!$F$75="Drained"),BI24,IF(AND('[1]Multi-Field'!$E$75=[1]Lists!BF24,'[1]Multi-Field'!$F$75="undrained"),BH24,""))</f>
        <v/>
      </c>
      <c r="EF24" s="409" t="str">
        <f>IF(AND('[1]Multi-Field'!$E$76=[1]Lists!BF24,'[1]Multi-Field'!$F$76="Drained"),BI24,IF(AND('[1]Multi-Field'!$E$76=[1]Lists!BF24,'[1]Multi-Field'!$F$6="undrained"),BH24,""))</f>
        <v/>
      </c>
      <c r="EG24" s="409" t="str">
        <f>IF(AND('[1]Multi-Field'!$E$77=[1]Lists!BF24,'[1]Multi-Field'!$F$77="Drained"),BI24,IF(AND('[1]Multi-Field'!$E$77=[1]Lists!BF24,'[1]Multi-Field'!$F$77="undrained"),BH24,""))</f>
        <v/>
      </c>
      <c r="EH24" s="409" t="str">
        <f>IF(AND('[1]Multi-Field'!$E$78=[1]Lists!BF24,'[1]Multi-Field'!$F$78="Drained"),BI24,IF(AND('[1]Multi-Field'!$E$78=[1]Lists!BF24,'[1]Multi-Field'!$F$78="undrained"),BH24,""))</f>
        <v/>
      </c>
      <c r="EI24" s="409" t="str">
        <f>IF(AND('[1]Multi-Field'!$E$79=[1]Lists!BF24,'[1]Multi-Field'!$F$79="Drained"),BI24,IF(AND('[1]Multi-Field'!$E$79=[1]Lists!BF24,'[1]Multi-Field'!$F$79="undrained"),BH24,""))</f>
        <v/>
      </c>
      <c r="EJ24" s="409" t="str">
        <f>IF(AND('[1]Multi-Field'!$E$80=[1]Lists!BF24,'[1]Multi-Field'!$F$80="Drained"),BI24,IF(AND('[1]Multi-Field'!$E$80=[1]Lists!BF24,'[1]Multi-Field'!$F$80="undrained"),BH24,""))</f>
        <v/>
      </c>
      <c r="EK24" s="409" t="str">
        <f>IF(AND('[1]Multi-Field'!$E$81=[1]Lists!BF24,'[1]Multi-Field'!$F$81="Drained"),BI24,IF(AND('[1]Multi-Field'!$E$81=[1]Lists!BF24,'[1]Multi-Field'!$F$81="undrained"),BH24,""))</f>
        <v/>
      </c>
      <c r="EL24" s="409" t="str">
        <f>IF(AND('[1]Multi-Field'!$E$82=[1]Lists!BF24,'[1]Multi-Field'!$F$82="Drained"),BI24,IF(AND('[1]Multi-Field'!$E$82=[1]Lists!BF24,'[1]Multi-Field'!$F$82="undrained"),BH24,""))</f>
        <v/>
      </c>
      <c r="EM24" s="409" t="str">
        <f>IF(AND('[1]Multi-Field'!$E$83=[1]Lists!BF24,'[1]Multi-Field'!$F$83="Drained"),BI24,IF(AND('[1]Multi-Field'!$E$83=[1]Lists!BF24,'[1]Multi-Field'!$F$83="undrained"),BH24,""))</f>
        <v/>
      </c>
      <c r="EN24" s="409" t="str">
        <f>IF(AND('[1]Multi-Field'!$E$84=[1]Lists!BF24,'[1]Multi-Field'!$F$84="Drained"),BI24,IF(AND('[1]Multi-Field'!$E$84=[1]Lists!BF24,'[1]Multi-Field'!$F$84="undrained"),BH24,""))</f>
        <v/>
      </c>
      <c r="EO24" s="409" t="str">
        <f>IF(AND('[1]Multi-Field'!$E$85=[1]Lists!BF24,'[1]Multi-Field'!$F$85="Drained"),BI24,IF(AND('[1]Multi-Field'!$E$85=[1]Lists!BF24,'[1]Multi-Field'!$F$85="undrained"),BH24,""))</f>
        <v/>
      </c>
      <c r="EP24" s="409" t="str">
        <f>IF(AND('[1]Multi-Field'!$E$86=[1]Lists!BF24,'[1]Multi-Field'!$F$86="Drained"),BI24,IF(AND('[1]Multi-Field'!$E$86=[1]Lists!BF24,'[1]Multi-Field'!$F$86="undrained"),BH24,""))</f>
        <v/>
      </c>
      <c r="EQ24" s="409" t="str">
        <f>IF(AND('[1]Multi-Field'!$E$87=[1]Lists!BF24,'[1]Multi-Field'!$F$87="Drained"),BI24,IF(AND('[1]Multi-Field'!$E$87=[1]Lists!BF24,'[1]Multi-Field'!$F$87="undrained"),BH24,""))</f>
        <v/>
      </c>
      <c r="ER24" s="409" t="str">
        <f>IF(AND('[1]Multi-Field'!$E$88=[1]Lists!BF24,'[1]Multi-Field'!$F$88="Drained"),BI24,IF(AND('[1]Multi-Field'!$E$88=[1]Lists!BF24,'[1]Multi-Field'!$F$88="undrained"),BH24,""))</f>
        <v/>
      </c>
      <c r="ES24" s="409" t="str">
        <f>IF(AND('[1]Multi-Field'!$E$89=[1]Lists!BF24,'[1]Multi-Field'!$F$89="Drained"),BI24,IF(AND('[1]Multi-Field'!$E$89=[1]Lists!BF24,'[1]Multi-Field'!$F$89="undrained"),BH24,""))</f>
        <v/>
      </c>
      <c r="ET24" s="409" t="str">
        <f>IF(AND('[1]Multi-Field'!$E$90=[1]Lists!BF24,'[1]Multi-Field'!$F$90="Drained"),BI24,IF(AND('[1]Multi-Field'!$E$90=[1]Lists!BF24,'[1]Multi-Field'!$F$90="undrained"),BH24,""))</f>
        <v/>
      </c>
      <c r="EU24" s="409" t="str">
        <f>IF(AND('[1]Multi-Field'!$E$91=[1]Lists!BF24,'[1]Multi-Field'!$F$91="Drained"),BI24,IF(AND('[1]Multi-Field'!$E$91=[1]Lists!BF24,'[1]Multi-Field'!$F$91="undrained"),BH24,""))</f>
        <v/>
      </c>
      <c r="EV24" s="409" t="str">
        <f>IF(AND('[1]Multi-Field'!$E$92=[1]Lists!BF24,'[1]Multi-Field'!$F$92="Drained"),BI24,IF(AND('[1]Multi-Field'!$E$92=[1]Lists!BF24,'[1]Multi-Field'!$F$92="undrained"),BH24,""))</f>
        <v/>
      </c>
      <c r="EW24" s="409" t="str">
        <f>IF(AND('[1]Multi-Field'!$E$93=[1]Lists!BF24,'[1]Multi-Field'!$F$93="Drained"),BI24,IF(AND('[1]Multi-Field'!$E$93=[1]Lists!BF24,'[1]Multi-Field'!$F$93="undrained"),BH24,""))</f>
        <v/>
      </c>
      <c r="EX24" s="409" t="str">
        <f>IF(AND('[1]Multi-Field'!$E$94=[1]Lists!BF24,'[1]Multi-Field'!$F$94="Drained"),BI24,IF(AND('[1]Multi-Field'!$E$94=[1]Lists!BF24,'[1]Multi-Field'!$F$94="undrained"),BH24,""))</f>
        <v/>
      </c>
      <c r="EY24" s="409" t="str">
        <f>IF(AND('[1]Multi-Field'!$E$95=[1]Lists!BF24,'[1]Multi-Field'!$F$95="Drained"),BI24,IF(AND('[1]Multi-Field'!$E$95=[1]Lists!BF24,'[1]Multi-Field'!$F$95="undrained"),BH24,""))</f>
        <v/>
      </c>
      <c r="EZ24" s="409" t="str">
        <f>IF(AND('[1]Multi-Field'!$E$96=[1]Lists!BF24,'[1]Multi-Field'!$F$96="Drained"),BI24,IF(AND('[1]Multi-Field'!$E$96=[1]Lists!BF24,'[1]Multi-Field'!$F$96="undrained"),BH24,""))</f>
        <v/>
      </c>
      <c r="FA24" s="409" t="str">
        <f>IF(AND('[1]Multi-Field'!$E$97=[1]Lists!BF24,'[1]Multi-Field'!$F$97="Drained"),BI24,IF(AND('[1]Multi-Field'!$E$97=[1]Lists!BF24,'[1]Multi-Field'!$F$97="undrained"),BH24,""))</f>
        <v/>
      </c>
      <c r="FB24" s="409" t="str">
        <f>IF(AND('[1]Multi-Field'!$E$98=[1]Lists!BF24,'[1]Multi-Field'!$F$98="Drained"),BI24,IF(AND('[1]Multi-Field'!$E$98=[1]Lists!BF24,'[1]Multi-Field'!$F$98="undrained"),BH24,""))</f>
        <v/>
      </c>
      <c r="FC24" s="409" t="str">
        <f>IF(AND('[1]Multi-Field'!$E$99=[1]Lists!BF24,'[1]Multi-Field'!$F$99="Drained"),BI24,IF(AND('[1]Multi-Field'!$E$99=[1]Lists!BF24,'[1]Multi-Field'!$F$99="undrained"),BH24,""))</f>
        <v/>
      </c>
      <c r="FD24" s="409" t="str">
        <f>IF(AND('[1]Multi-Field'!$E$100=[1]Lists!BF24,'[1]Multi-Field'!$F$100="Drained"),BI24,IF(AND('[1]Multi-Field'!$E$100=[1]Lists!BF24,'[1]Multi-Field'!$F$100="undrained"),BH24,""))</f>
        <v/>
      </c>
      <c r="FE24" s="409" t="str">
        <f>IF(AND('[1]Multi-Field'!$E$101=[1]Lists!BF24,'[1]Multi-Field'!$F$101="Drained"),BI24,IF(AND('[1]Multi-Field'!$E$101=[1]Lists!BF24,'[1]Multi-Field'!$F$101="undrained"),BH24,""))</f>
        <v/>
      </c>
      <c r="FF24" s="409" t="str">
        <f>IF(AND('[1]Multi-Field'!$E$102=[1]Lists!BF24,'[1]Multi-Field'!$F$102="Drained"),BI24,IF(AND('[1]Multi-Field'!$E$102=[1]Lists!BF24,'[1]Multi-Field'!$F$102="undrained"),BH24,""))</f>
        <v/>
      </c>
      <c r="FG24" s="409" t="str">
        <f>IF(AND('[1]Multi-Field'!$E$103=[1]Lists!BF24,'[1]Multi-Field'!$F$103="Drained"),BI24,IF(AND('[1]Multi-Field'!$E$103=[1]Lists!BF24,'[1]Multi-Field'!$F$103="undrained"),BH24,""))</f>
        <v/>
      </c>
      <c r="FH24" s="409" t="str">
        <f>IF(AND('[1]Multi-Field'!$E$104=[1]Lists!BF24,'[1]Multi-Field'!$F$104="Drained"),BI24,IF(AND('[1]Multi-Field'!$E$104=[1]Lists!BF24,'[1]Multi-Field'!$F$104="undrained"),BH24,""))</f>
        <v/>
      </c>
      <c r="FI24" s="409" t="str">
        <f>IF(AND('[1]Multi-Field'!$E$105=[1]Lists!BF24,'[1]Multi-Field'!$F$105="Drained"),BI24,IF(AND('[1]Multi-Field'!$E$105=[1]Lists!BF24,'[1]Multi-Field'!$F$105="undrained"),BH24,""))</f>
        <v/>
      </c>
      <c r="FJ24" s="409" t="str">
        <f>IF(AND('[1]Multi-Field'!$E$106=[1]Lists!BF24,'[1]Multi-Field'!$F$106="Drained"),BI24,IF(AND('[1]Multi-Field'!$E$106=[1]Lists!BF24,'[1]Multi-Field'!$F$106="undrained"),BH24,""))</f>
        <v/>
      </c>
      <c r="FK24" s="409" t="str">
        <f>IF(AND('[1]Multi-Field'!$E$107=[1]Lists!BF24,'[1]Multi-Field'!$F$107="Drained"),BI24,IF(AND('[1]Multi-Field'!$E$107=[1]Lists!BF24,'[1]Multi-Field'!$F$107="undrained"),BH24,""))</f>
        <v/>
      </c>
      <c r="FL24" s="409" t="str">
        <f>IF(AND('[1]Multi-Field'!$E$108=[1]Lists!BF24,'[1]Multi-Field'!$F$108="Drained"),BI24,IF(AND('[1]Multi-Field'!$E$108=[1]Lists!BF24,'[1]Multi-Field'!$F$108="undrained"),BH24,""))</f>
        <v/>
      </c>
      <c r="FM24" s="409" t="str">
        <f>IF(AND('[1]Multi-Field'!$E$109=[1]Lists!BF24,'[1]Multi-Field'!$F$109="Drained"),BI24,IF(AND('[1]Multi-Field'!$E$109=[1]Lists!BF24,'[1]Multi-Field'!$F$109="undrained"),BH24,""))</f>
        <v/>
      </c>
      <c r="FN24" s="409" t="str">
        <f>IF(AND('[1]Multi-Field'!$E$110=[1]Lists!BF24,'[1]Multi-Field'!$F$110="Drained"),BI24,IF(AND('[1]Multi-Field'!$E$110=[1]Lists!BF24,'[1]Multi-Field'!$F$110="undrained"),BH24,""))</f>
        <v/>
      </c>
      <c r="FO24" s="409" t="str">
        <f>IF(AND('[1]Multi-Field'!$E$111=[1]Lists!BF24,'[1]Multi-Field'!$F$111="Drained"),BI24,IF(AND('[1]Multi-Field'!$E$111=[1]Lists!BF24,'[1]Multi-Field'!$F$111="undrained"),BH24,""))</f>
        <v/>
      </c>
      <c r="FP24" s="409" t="str">
        <f>IF(AND('[1]Multi-Field'!$E$112=[1]Lists!BF24,'[1]Multi-Field'!$F$112="Drained"),BI24,IF(AND('[1]Multi-Field'!$E$112=[1]Lists!BF24,'[1]Multi-Field'!$F$112="undrained"),BH24,""))</f>
        <v/>
      </c>
      <c r="FQ24" s="409" t="str">
        <f>IF(AND('[1]Multi-Field'!$E$113=[1]Lists!BF24,'[1]Multi-Field'!$F$113="Drained"),BI24,IF(AND('[1]Multi-Field'!$E$113=[1]Lists!BF24,'[1]Multi-Field'!$F$113="undrained"),BH24,""))</f>
        <v/>
      </c>
      <c r="FR24" s="409" t="str">
        <f>IF(AND('[1]Multi-Field'!$E$114=[1]Lists!BF24,'[1]Multi-Field'!$F$114="Drained"),BI24,IF(AND('[1]Multi-Field'!$E$114=[1]Lists!BF24,'[1]Multi-Field'!$F$114="undrained"),BH24,""))</f>
        <v/>
      </c>
      <c r="FS24" s="409" t="str">
        <f>IF(AND('[1]Multi-Field'!$E$115=[1]Lists!BF24,'[1]Multi-Field'!$F$115="Drained"),BI24,IF(AND('[1]Multi-Field'!$E$115=[1]Lists!BF24,'[1]Multi-Field'!$F$115="undrained"),BH24,""))</f>
        <v/>
      </c>
      <c r="FT24" s="409" t="str">
        <f>IF(AND('[1]Multi-Field'!$E$116=[1]Lists!BF24,'[1]Multi-Field'!$F$116="Drained"),BI24,IF(AND('[1]Multi-Field'!$E$116=[1]Lists!BF24,'[1]Multi-Field'!$F$116="undrained"),BH24,""))</f>
        <v/>
      </c>
      <c r="FU24" s="409" t="str">
        <f>IF(AND('[1]Multi-Field'!$E$117=[1]Lists!BF24,'[1]Multi-Field'!$F$117="Drained"),BI24,IF(AND('[1]Multi-Field'!$E$117=[1]Lists!BF24,'[1]Multi-Field'!$F$117="undrained"),BH24,""))</f>
        <v/>
      </c>
      <c r="FV24" s="409" t="str">
        <f>IF(AND('[1]Multi-Field'!$E$118=[1]Lists!BF24,'[1]Multi-Field'!$F$118="Drained"),BI24,IF(AND('[1]Multi-Field'!$E$118=[1]Lists!BF24,'[1]Multi-Field'!$F$118="undrained"),BH24,""))</f>
        <v/>
      </c>
      <c r="FW24" s="409" t="str">
        <f>IF(AND('[1]Multi-Field'!$E$119=[1]Lists!BF24,'[1]Multi-Field'!$F$119="Drained"),BI24,IF(AND('[1]Multi-Field'!$E$119=[1]Lists!BF24,'[1]Multi-Field'!$F$119="undrained"),BH24,""))</f>
        <v/>
      </c>
      <c r="FX24" s="409" t="str">
        <f>IF(AND('[1]Multi-Field'!$E$120=[1]Lists!BF24,'[1]Multi-Field'!$F$120="Drained"),BI24,IF(AND('[1]Multi-Field'!$E$120=[1]Lists!BF24,'[1]Multi-Field'!$F$120="undrained"),BH24,""))</f>
        <v/>
      </c>
      <c r="FZ24" t="s">
        <v>808</v>
      </c>
      <c r="GC24" s="4" t="str">
        <f>'[1]Multi-Field'!B22</f>
        <v>Pasture #8</v>
      </c>
      <c r="GD24" s="73" t="str">
        <f>IF(OR('[1]Multi-Field'!Q22=$FZ$43,'[1]Multi-Field'!Q22=$FZ$44),'[1]Multi-Field'!BS22,"")</f>
        <v/>
      </c>
      <c r="GE24" s="4" t="str">
        <f>IF(AND(OR('[1]Multi-Field'!Q22=$FZ$86,'[1]Multi-Field'!Q22=$FZ$94,'[1]Multi-Field'!Q22=$FZ$87,'[1]Multi-Field'!Q22=[1]Lists!$FZ$93,'[1]Multi-Field'!Q22=$FZ$59),'[1]Multi-Field'!BS22&gt;50),'[1]Multi-Field'!BS22*0.8,IF(AND(OR('[1]Multi-Field'!Q22=$FZ$86,'[1]Multi-Field'!Q22=$FZ$94,'[1]Multi-Field'!Q22=$FZ$87,'[1]Multi-Field'!Q22=[1]Lists!$FZ$93,'[1]Multi-Field'!Q22=[1]Lists!$FZ$59),'[1]Multi-Field'!BS22&lt;50),'[1]Multi-Field'!BS22,""))</f>
        <v/>
      </c>
      <c r="GF24" s="4" t="str">
        <f>IF(OR('[1]Multi-Field'!Q22=[1]Lists!$FZ$7,'[1]Multi-Field'!Q22=[1]Lists!$FZ$5,'[1]Multi-Field'!Q22=[1]Lists!$FZ$24,'[1]Multi-Field'!Q22=[1]Lists!$FZ$10,'[1]Multi-Field'!Q22=[1]Lists!$FZ$8, '[1]Multi-Field'!Q22=[1]Lists!$FZ$25, '[1]Multi-Field'!Q22=[1]Lists!$FZ$23, '[1]Multi-Field'!Q22= [1]Lists!$FZ$47, '[1]Multi-Field'!Q22=[1]Lists!$FZ$49, '[1]Multi-Field'!Q22=[1]Lists!$FZ$48,'[1]Multi-Field'!Q22=[1]Lists!$FZ$3, '[1]Multi-Field'!Q22=[1]Lists!$FZ$14,'[1]Multi-Field'!Q22=[1]Lists!$FZ$36, '[1]Multi-Field'!Q22=[1]Lists!$FZ$41,'[1]Multi-Field'!Q22=[1]Lists!$FZ$42),0,"")</f>
        <v/>
      </c>
      <c r="GG24" s="4" t="str">
        <f>IF(OR('[1]Multi-Field'!Q22=[1]Lists!$FZ$6,'[1]Multi-Field'!Q22=[1]Lists!$FZ$4, '[1]Multi-Field'!Q51=[1]Lists!$FZ$11, '[1]Multi-Field'!Q22=[1]Lists!$FZ$1),100*IF('[1]Multi-Field'!U22=onepercent,0.75,IF('[1]Multi-Field'!U22=onetotwentyfivepercent,0.4,IF(OR('[1]Multi-Field'!U22=twentysixtofiftypercent,'[1]Multi-Field'!U22=greaterthanfiftypercent),0,""))),"")</f>
        <v/>
      </c>
      <c r="GH24" s="4" t="str">
        <f>IF(OR('[1]Multi-Field'!Q22=[1]Lists!$FZ$53,'[1]Multi-Field'!Q22=[1]Lists!$FZ$55), 50,IF('[1]Multi-Field'!Q22=[1]Lists!$FZ$54,225,IF('[1]Multi-Field'!Q22=[1]Lists!$FZ$56,75,"")))</f>
        <v/>
      </c>
      <c r="GI24" s="4" t="e">
        <f>#VALUE!</f>
        <v>#VALUE!</v>
      </c>
      <c r="GJ24" s="4" t="e">
        <f>#VALUE!</f>
        <v>#VALUE!</v>
      </c>
      <c r="GK24" s="4" t="str">
        <f>IF('[1]Multi-Field'!Q22=[1]Lists!$FZ$95,'[1]Multi-Field'!BS22*0.66,"")</f>
        <v/>
      </c>
      <c r="GM24" s="4" t="str">
        <f>IF(OR('[1]Multi-Field'!Q22=[1]Lists!$FZ$26,'[1]Multi-Field'!Q22=[1]Lists!$FZ$84),20,"")</f>
        <v/>
      </c>
      <c r="GN24" s="4" t="str">
        <f>IF(OR('[1]Multi-Field'!Q22=[1]Lists!$FZ$88,'[1]Multi-Field'!Q22=[1]Lists!$FZ$57),0,"")</f>
        <v/>
      </c>
      <c r="GO24" s="4" t="str">
        <f>IF(OR('[1]Multi-Field'!Q22=[1]Lists!$FZ$69,'[1]Multi-Field'!Q22=[1]Lists!$FZ$71,'[1]Multi-Field'!Q22=[1]Lists!$FZ$105),50,"")</f>
        <v/>
      </c>
      <c r="GP24" s="4" t="str">
        <f>IF(OR('[1]Multi-Field'!Q22=[1]Lists!$FZ$75,'[1]Multi-Field'!Q22=[1]Lists!$FZ$70),75,"")</f>
        <v/>
      </c>
      <c r="GQ24" s="4" t="str">
        <f>IF('[1]Multi-Field'!Q22=[1]Lists!$FZ$72,150,"")</f>
        <v/>
      </c>
      <c r="GR24" s="4" t="str">
        <f>IF(OR('[1]Multi-Field'!Q22=[1]Lists!$FZ$74,'[1]Multi-Field'!Q22=[1]Lists!$FZ$73),40,"")</f>
        <v/>
      </c>
      <c r="GS24" s="4" t="str">
        <f>IF('[1]Multi-Field'!Q22=[1]Lists!$FZ$99,80,"")</f>
        <v/>
      </c>
      <c r="GT24" s="4" t="str">
        <f>IF('[1]Multi-Field'!Q22=[1]Lists!$FZ$106,70,"")</f>
        <v/>
      </c>
      <c r="GU24" s="4" t="e">
        <f t="shared" si="4"/>
        <v>#VALUE!</v>
      </c>
    </row>
    <row r="25" spans="1:203" ht="13.5" customHeight="1">
      <c r="A25" s="7" t="s">
        <v>112</v>
      </c>
      <c r="B25" t="s">
        <v>749</v>
      </c>
      <c r="C25" s="7"/>
      <c r="D25" s="8">
        <v>55</v>
      </c>
      <c r="E25" s="8">
        <f t="shared" si="0"/>
        <v>57</v>
      </c>
      <c r="F25" s="8">
        <f t="shared" si="1"/>
        <v>58</v>
      </c>
      <c r="G25" s="8">
        <v>60</v>
      </c>
      <c r="H25" s="8">
        <v>70</v>
      </c>
      <c r="I25" s="8">
        <f t="shared" si="5"/>
        <v>73</v>
      </c>
      <c r="J25" s="8">
        <f t="shared" si="6"/>
        <v>77</v>
      </c>
      <c r="K25" s="8">
        <v>80</v>
      </c>
      <c r="L25" s="8">
        <v>80</v>
      </c>
      <c r="M25" s="8">
        <f t="shared" si="2"/>
        <v>87</v>
      </c>
      <c r="N25" s="8">
        <f t="shared" si="3"/>
        <v>93</v>
      </c>
      <c r="O25" s="8">
        <v>100</v>
      </c>
      <c r="Q25" s="82" t="s">
        <v>1764</v>
      </c>
      <c r="R25" s="89"/>
      <c r="S25" s="89"/>
      <c r="T25" s="89"/>
      <c r="U25" s="90"/>
      <c r="V25" s="383">
        <f>IF(OR('Multi-Field'!AI11=$U$4,'Multi-Field'!AI11=$U$5,'Multi-Field'!AI11=$U$6,'Multi-Field'!AI11=$U$7,'Multi-Field'!AI11=$U$8,'Multi-Field'!AI11=$U$9),(IF('Multi-Field'!AJ11=$V$2,100,IF('Multi-Field'!AJ11=$V$3,65,IF('Multi-Field'!AJ11=$V$4,53,IF('Multi-Field'!AJ11=$V$5,41,IF('Multi-Field'!AJ11=$V$6,23,IF('Multi-Field'!AJ11=$V$7,0,0))))))),0)</f>
        <v>0</v>
      </c>
      <c r="W25" s="383" t="str">
        <f>IF(AND(OR('Multi-Field'!AF11=$S$3,'Multi-Field'!AF11=S13,'Multi-Field'!AF11=$S$7),'Multi-Field'!AN11&lt;18,'Multi-Field'!AN11&gt;0),35,IF('Multi-Field'!AF11=$S$4,55,IF(AND('Multi-Field'!AF11=$S$6,'Multi-Field'!AN11&lt;18),30,IF(AND('Multi-Field'!AN11&gt;17,OR('Multi-Field'!AF11=$S$3,'Multi-Field'!AF11=$S$5,'Multi-Field'!AF11= $S$6,'Multi-Field'!AF11=$S$7)),25,"0"))))</f>
        <v>0</v>
      </c>
      <c r="X25" s="383">
        <f>IF(OR('Multi-Field'!BA11=$U$4,'Multi-Field'!BA11=$U$5,'Multi-Field'!BA11=$U$6,'Multi-Field'!BA11=U15,'Multi-Field'!BA11=$U$8,'Multi-Field'!BA11=$U$9),(IF('Multi-Field'!BB11=$V$2,100,IF('Multi-Field'!BB11=$V$3,65,IF('Multi-Field'!BB11=$V$4,53,IF('Multi-Field'!BB11=$V$5,41,IF('Multi-Field'!BB11=$V$6,23,IF('Multi-Field'!BB11=$V$7,0,0))))))),0)</f>
        <v>0</v>
      </c>
      <c r="Y25" s="383" t="str">
        <f>IF(AND(OR('Multi-Field'!AX11=$S$3,'Multi-Field'!AX11=$S$5,'Multi-Field'!AX11=$S$7),'Multi-Field'!BF11&lt;18),35,IF('Multi-Field'!AX11=$S$4,55,IF(AND('Multi-Field'!AX11=$S$6,'Multi-Field'!BF11&lt;18),30,IF(AND('Multi-Field'!BF11&gt;17,OR('Multi-Field'!AX11=$S$3,'Multi-Field'!AX11=$S$5,'Multi-Field'!AX11=$S$6,'Multi-Field'!AX11=$S$7)),25,"0"))))</f>
        <v>0</v>
      </c>
      <c r="Z25" s="383">
        <v>9</v>
      </c>
      <c r="AC25" t="s">
        <v>810</v>
      </c>
      <c r="AI25" s="384" t="str">
        <f>'[1]Multi-Field'!B21</f>
        <v>Pasture #7</v>
      </c>
      <c r="AJ25" s="385" t="e">
        <f>#VALUE!</f>
        <v>#VALUE!</v>
      </c>
      <c r="AK25" s="385" t="e">
        <f>#VALUE!</f>
        <v>#VALUE!</v>
      </c>
      <c r="AL25" s="385" t="e">
        <f>IF(AK25="","",IF('[1]Multi-Field'!AU21=20,10,IF(AK25-30&lt;0,0,AK25-30)))</f>
        <v>#VALUE!</v>
      </c>
      <c r="AM25" s="385" t="e">
        <f>#VALUE!</f>
        <v>#VALUE!</v>
      </c>
      <c r="AN25" s="385" t="e">
        <f t="shared" si="7"/>
        <v>#VALUE!</v>
      </c>
      <c r="AO25" s="385" t="e">
        <f>#VALUE!</f>
        <v>#VALUE!</v>
      </c>
      <c r="AP25" s="385" t="e">
        <f>#VALUE!</f>
        <v>#VALUE!</v>
      </c>
      <c r="AQ25" s="385" t="e">
        <f>#VALUE!</f>
        <v>#VALUE!</v>
      </c>
      <c r="AR25" s="385" t="e">
        <f>#VALUE!</f>
        <v>#VALUE!</v>
      </c>
      <c r="AS25" s="385" t="e">
        <f>IF(AR25="","",IF('[1]Multi-Field'!AU21&gt;9,0,AR25-15))</f>
        <v>#VALUE!</v>
      </c>
      <c r="AT25" s="385" t="e">
        <f>#VALUE!</f>
        <v>#VALUE!</v>
      </c>
      <c r="AU25" s="385" t="e">
        <f>#VALUE!</f>
        <v>#VALUE!</v>
      </c>
      <c r="AV25" s="385" t="e">
        <f>IF(AU25="","",IF('[1]Multi-Field'!AU21=9&gt;9,0,AU25-35))</f>
        <v>#VALUE!</v>
      </c>
      <c r="AW25" s="385" t="e">
        <f>#VALUE!</f>
        <v>#VALUE!</v>
      </c>
      <c r="AX25" s="385" t="e">
        <f t="shared" si="8"/>
        <v>#VALUE!</v>
      </c>
      <c r="AY25" s="385">
        <f>IF('[1]Multi-Field'!AU21="","",IF('[1]Multi-Field'!AU21&lt;1,100,IF('[1]Multi-Field'!AU21=1,75,IF('[1]Multi-Field'!AU21=2,50,IF('[1]Multi-Field'!AU21=3,25,IF('[1]Multi-Field'!AU21&gt;3,0,""))))))</f>
        <v>0</v>
      </c>
      <c r="AZ25" s="385">
        <f t="shared" si="9"/>
        <v>0</v>
      </c>
      <c r="BA25" s="385" t="e">
        <f>#VALUE!</f>
        <v>#VALUE!</v>
      </c>
      <c r="BB25" s="385" t="e">
        <f>IF(BA25="","",IF(AND('[1]Multi-Field'!AU21&lt;40,'[1]Multi-Field'!AU21&gt;9),40,IF('[1]Multi-Field'!AU21&gt;39,0,BA25+5)))</f>
        <v>#VALUE!</v>
      </c>
      <c r="BC25" s="386" t="e">
        <f t="shared" si="10"/>
        <v>#VALUE!</v>
      </c>
      <c r="BD25" s="283">
        <v>0.36</v>
      </c>
      <c r="BE25" s="283">
        <v>0.82</v>
      </c>
      <c r="BF25" s="411" t="s">
        <v>1193</v>
      </c>
      <c r="BG25" s="412">
        <v>2</v>
      </c>
      <c r="BH25" s="412">
        <v>2.5</v>
      </c>
      <c r="BI25" s="412">
        <v>4</v>
      </c>
      <c r="BJ25" s="409" t="e">
        <f>IF(AND('[1]Single Field'!#REF!=[1]Lists!BF25,'[1]Single Field'!#REF!="Drained"),"x",IF(AND('[1]Single Field'!#REF!=[1]Lists!BF25,'[1]Single Field'!#REF!="Undrained"),O,""))</f>
        <v>#REF!</v>
      </c>
      <c r="BK25" s="409" t="str">
        <f>IF(AND('[1]Multi-Field'!$E$3=[1]Lists!BF25,'[1]Multi-Field'!$F$3="Drained"),BI25,IF(AND('[1]Multi-Field'!$E$3=BF25,'[1]Multi-Field'!$F$3="undrained"),BH25,""))</f>
        <v/>
      </c>
      <c r="BL25" s="409" t="str">
        <f>IF(AND('[1]Multi-Field'!$E$4=BF25,'[1]Multi-Field'!$F$4="Drained"),BI25,IF(AND('[1]Multi-Field'!$E$4=BF25,'[1]Multi-Field'!$F$4="undrained"),BH25,""))</f>
        <v/>
      </c>
      <c r="BM25" s="409" t="str">
        <f>IF(AND('[1]Multi-Field'!$E$5=BF25,'[1]Multi-Field'!$F$5="Drained"),BI25,IF(AND('[1]Multi-Field'!$E$5=BF25,'[1]Multi-Field'!$F$5="undrained"),BH25,""))</f>
        <v/>
      </c>
      <c r="BN25" s="409" t="str">
        <f>IF(AND('[1]Multi-Field'!$E$6=BF25,'[1]Multi-Field'!$F$6="Drained"),BI25,IF(AND('[1]Multi-Field'!$E$6=BF25,'[1]Multi-Field'!$F$6="undrained"),BH25,""))</f>
        <v/>
      </c>
      <c r="BO25" s="409" t="str">
        <f>IF(AND('[1]Multi-Field'!$E$7=BF25,'[1]Multi-Field'!$F$7="Drained"),BI25,IF(AND('[1]Multi-Field'!$E$7=BF25,'[1]Multi-Field'!$F$7="undrained"),BH25,""))</f>
        <v/>
      </c>
      <c r="BP25" s="409" t="str">
        <f>IF(AND('[1]Multi-Field'!$E$8=BF25,'[1]Multi-Field'!$F$8="Drained"),BI25,IF(AND('[1]Multi-Field'!$E$8=BF25,'[1]Multi-Field'!$F$8="undrained"),BH25,""))</f>
        <v/>
      </c>
      <c r="BQ25" s="409" t="str">
        <f>IF(AND('[1]Multi-Field'!$E$9=BF25,'[1]Multi-Field'!$F$9="Drained"),BI25,IF(AND('[1]Multi-Field'!$E$9=BF25,'[1]Multi-Field'!$F$9="undrained"),BH25,""))</f>
        <v/>
      </c>
      <c r="BR25" s="409" t="str">
        <f>IF(AND('[1]Multi-Field'!$E$10=BF25,'[1]Multi-Field'!$F$10="Drained"),BI25,IF(AND('[1]Multi-Field'!$E$10=BF25,'[1]Multi-Field'!$F$10="undrained"),BH25,""))</f>
        <v/>
      </c>
      <c r="BS25" s="409" t="str">
        <f>IF(AND('[1]Multi-Field'!$E$11=BF25,'[1]Multi-Field'!$F$11="Drained"),BI25,IF(AND('[1]Multi-Field'!$E$11=BF25,'[1]Multi-Field'!$F$11="undrained"),BH25,""))</f>
        <v/>
      </c>
      <c r="BT25" s="409" t="str">
        <f>IF(AND('[1]Multi-Field'!$E$12=BF25,'[1]Multi-Field'!$F$12="Drained"),BI25,IF(AND('[1]Multi-Field'!$E$12=BF25,'[1]Multi-Field'!$F$12="undrained"),BH25,""))</f>
        <v/>
      </c>
      <c r="BU25" s="409" t="str">
        <f>IF(AND('[1]Multi-Field'!$E$13=BF25,'[1]Multi-Field'!$F$13="Drained"),BI25,IF(AND('[1]Multi-Field'!$E$3=BF25,'[1]Multi-Field'!$F$13="undrained"),BH25,""))</f>
        <v/>
      </c>
      <c r="BV25" s="409" t="str">
        <f>IF(AND('[1]Multi-Field'!$E$14=BF25,'[1]Multi-Field'!$F$14="Drained"),BI25,IF(AND('[1]Multi-Field'!$E$14=BF25,'[1]Multi-Field'!$F$14="undrained"),BH25,""))</f>
        <v/>
      </c>
      <c r="BW25" s="409" t="str">
        <f>IF(AND('[1]Multi-Field'!$E$15=BF25,'[1]Multi-Field'!$F$15="Drained"),BI25,IF(AND('[1]Multi-Field'!$E$15=BF25,'[1]Multi-Field'!$F$15="undrained"),BH25,""))</f>
        <v/>
      </c>
      <c r="BX25" s="409" t="str">
        <f>IF(AND('[1]Multi-Field'!$E$16=[1]Lists!BF25,'[1]Multi-Field'!$F$16="Drained"),BI25,IF(AND('[1]Multi-Field'!$E$16=[1]Lists!BF25,'[1]Multi-Field'!$F$16="undrained"),BH25,""))</f>
        <v/>
      </c>
      <c r="BY25" s="409" t="str">
        <f>IF(AND('[1]Multi-Field'!$E$17=[1]Lists!BF25,'[1]Multi-Field'!$F$17="Drained"),BI25,IF(AND('[1]Multi-Field'!$E$17=[1]Lists!BF25,'[1]Multi-Field'!$F$17="undrained"),BH25,""))</f>
        <v/>
      </c>
      <c r="BZ25" s="409" t="str">
        <f>IF(AND('[1]Multi-Field'!$E$18=[1]Lists!BF25,'[1]Multi-Field'!$F$18="Drained"),BI25,IF(AND('[1]Multi-Field'!$E$18=[1]Lists!BF25,'[1]Multi-Field'!$F$18="undrained"),BH25,""))</f>
        <v/>
      </c>
      <c r="CA25" s="409" t="str">
        <f>IF(AND('[1]Multi-Field'!$E$19=[1]Lists!BF25,'[1]Multi-Field'!$F$19="Drained"),BI25,IF(AND('[1]Multi-Field'!$E$19=[1]Lists!BF25,'[1]Multi-Field'!$F$19="undrained"),BH25,""))</f>
        <v/>
      </c>
      <c r="CB25" s="409" t="str">
        <f>IF(AND('[1]Multi-Field'!$E$20=[1]Lists!BF25,'[1]Multi-Field'!$F$20="Drained"),BI25,IF(AND('[1]Multi-Field'!$E$20=[1]Lists!BF25,'[1]Multi-Field'!$F$20="undrained"),BH25,""))</f>
        <v/>
      </c>
      <c r="CC25" s="409" t="str">
        <f>IF(AND('[1]Multi-Field'!$E$21=[1]Lists!BF25,'[1]Multi-Field'!$F$21="Drained"),BI25,IF(AND('[1]Multi-Field'!$E$21=[1]Lists!BF25,'[1]Multi-Field'!$F$21="undrained"),BH25,""))</f>
        <v/>
      </c>
      <c r="CD25" s="409" t="str">
        <f>IF(AND('[1]Multi-Field'!$E$22=[1]Lists!BF25,'[1]Multi-Field'!$F$22="Drained"),BI25,IF(AND('[1]Multi-Field'!$E$22=[1]Lists!BF25,'[1]Multi-Field'!$F$22="undrained"),BH25,""))</f>
        <v/>
      </c>
      <c r="CE25" s="409" t="str">
        <f>IF(AND('[1]Multi-Field'!$E$23=[1]Lists!BF25,'[1]Multi-Field'!$F$23="Drained"),BI25,IF(AND('[1]Multi-Field'!$E$23=[1]Lists!BF25,'[1]Multi-Field'!$F$23="undrained"),BH25,""))</f>
        <v/>
      </c>
      <c r="CF25" s="409" t="str">
        <f>IF(AND('[1]Multi-Field'!$E$24=[1]Lists!BF25,'[1]Multi-Field'!$F$24="Drained"),BI25,IF(AND('[1]Multi-Field'!$E$24=[1]Lists!BF25,'[1]Multi-Field'!$F$24="undrained"),BH25,""))</f>
        <v/>
      </c>
      <c r="CG25" s="409" t="str">
        <f>IF(AND('[1]Multi-Field'!$E$25=[1]Lists!BF25,'[1]Multi-Field'!$F$25="Drained"),BI25,IF(AND('[1]Multi-Field'!$E$25=[1]Lists!BF25,'[1]Multi-Field'!$F$25="undrained"),BH25,""))</f>
        <v/>
      </c>
      <c r="CH25" s="409">
        <f>IF(AND('[1]Multi-Field'!$E$26=[1]Lists!BF25,'[1]Multi-Field'!$F$26="Drained"),BI25,IF(AND('[1]Multi-Field'!$E$26=[1]Lists!BF25,'[1]Multi-Field'!$F$26="undrained"),BH25,""))</f>
        <v>2.5</v>
      </c>
      <c r="CI25" s="409" t="str">
        <f>IF(AND('[1]Multi-Field'!$E$27=[1]Lists!BF25,'[1]Multi-Field'!$F$27="Drained"),BI25,IF(AND('[1]Multi-Field'!$E$27=[1]Lists!BF25,'[1]Multi-Field'!$F$27="undrained"),BH25,""))</f>
        <v/>
      </c>
      <c r="CJ25" s="409" t="str">
        <f>IF(AND('[1]Multi-Field'!$E$28=[1]Lists!BF25,'[1]Multi-Field'!$F$28="Drained"),BI25,IF(AND('[1]Multi-Field'!$E$28=[1]Lists!BF25,'[1]Multi-Field'!$F$28="undrained"),BH25,""))</f>
        <v/>
      </c>
      <c r="CK25" s="409" t="str">
        <f>IF(AND('[1]Multi-Field'!$E$29=[1]Lists!BF25,'[1]Multi-Field'!$F$29="Drained"),BI25,IF(AND('[1]Multi-Field'!$E$29=[1]Lists!BF25,'[1]Multi-Field'!$F$29="undrained"),BH25,""))</f>
        <v/>
      </c>
      <c r="CL25" s="409" t="str">
        <f>IF(AND('[1]Multi-Field'!$E$30=[1]Lists!BF25,'[1]Multi-Field'!$F$30="Drained"),BI25,IF(AND('[1]Multi-Field'!$E$30=[1]Lists!BF25,'[1]Multi-Field'!$F$30="undrained"),BH25,""))</f>
        <v/>
      </c>
      <c r="CM25" s="409" t="str">
        <f>IF(AND('[1]Multi-Field'!$E$31=[1]Lists!BF25,'[1]Multi-Field'!$F$31="Drained"),BI25,IF(AND('[1]Multi-Field'!$E$31=[1]Lists!BF25,'[1]Multi-Field'!$F$31="undrained"),BH25,""))</f>
        <v/>
      </c>
      <c r="CN25" s="409" t="str">
        <f>IF(AND('[1]Multi-Field'!$E$32=[1]Lists!BF25,'[1]Multi-Field'!$F$32="Drained"),BI25,IF(AND('[1]Multi-Field'!$E$32=[1]Lists!BF25,'[1]Multi-Field'!$F$32="undrained"),BH25,""))</f>
        <v/>
      </c>
      <c r="CO25" s="409" t="str">
        <f>IF(AND('[1]Multi-Field'!$E$33=[1]Lists!BF25,'[1]Multi-Field'!$F$33="Drained"),BI25,IF(AND('[1]Multi-Field'!$E$33=[1]Lists!BF25,'[1]Multi-Field'!$F$33="undrained"),BH25,""))</f>
        <v/>
      </c>
      <c r="CP25" s="409" t="str">
        <f>IF(AND('[1]Multi-Field'!$E$34=[1]Lists!BF25,'[1]Multi-Field'!$F$34="Drained"),BI25,IF(AND('[1]Multi-Field'!$E$34=[1]Lists!BF25,'[1]Multi-Field'!$F$34="undrained"),BH25,""))</f>
        <v/>
      </c>
      <c r="CQ25" s="409" t="str">
        <f>IF(AND('[1]Multi-Field'!$E$35=[1]Lists!BF25,'[1]Multi-Field'!$F$35="Drained"),BI25,IF(AND('[1]Multi-Field'!$E$35=[1]Lists!BF25,'[1]Multi-Field'!$F$35="undrained"),BH25,""))</f>
        <v/>
      </c>
      <c r="CR25" s="409" t="str">
        <f>IF(AND('[1]Multi-Field'!$E$36=[1]Lists!BF25,'[1]Multi-Field'!$F$36="Drained"),BI25,IF(AND('[1]Multi-Field'!$E$36=[1]Lists!BF25,'[1]Multi-Field'!$F$36="undrained"),BH25,""))</f>
        <v/>
      </c>
      <c r="CS25" s="409" t="str">
        <f>IF(AND('[1]Multi-Field'!$E$37=[1]Lists!BF25,'[1]Multi-Field'!$F$37="Drained"),BI25,IF(AND('[1]Multi-Field'!$E$37=[1]Lists!BF25,'[1]Multi-Field'!$F$37="undrained"),BH25,""))</f>
        <v/>
      </c>
      <c r="CT25" s="409" t="str">
        <f>IF(AND('[1]Multi-Field'!$E$38=[1]Lists!BF25,'[1]Multi-Field'!$F$38="Drained"),BI25,IF(AND('[1]Multi-Field'!$E$38=[1]Lists!BF25,'[1]Multi-Field'!$F$38="undrained"),BH25,""))</f>
        <v/>
      </c>
      <c r="CU25" s="409" t="str">
        <f>IF(AND('[1]Multi-Field'!$E$39=[1]Lists!BF25,'[1]Multi-Field'!$F$39="Drained"),BI25,IF(AND('[1]Multi-Field'!$E$39=[1]Lists!BF25,'[1]Multi-Field'!$F$39="undrained"),BH25,""))</f>
        <v/>
      </c>
      <c r="CV25" s="409" t="str">
        <f>IF(AND('[1]Multi-Field'!$E$40=[1]Lists!BF25,'[1]Multi-Field'!$F$40="Drained"),BI25,IF(AND('[1]Multi-Field'!$E$40=[1]Lists!BF25,'[1]Multi-Field'!$F$40="undrained"),BH25,""))</f>
        <v/>
      </c>
      <c r="CW25" s="409" t="str">
        <f>IF(AND('[1]Multi-Field'!$E$41=[1]Lists!BF25,'[1]Multi-Field'!$F$40="Drained"),BI25,IF(AND('[1]Multi-Field'!$E$40=[1]Lists!BF25,'[1]Multi-Field'!$F$40="undrained"),BH25,""))</f>
        <v/>
      </c>
      <c r="CX25" s="409" t="str">
        <f>IF(AND('[1]Multi-Field'!$E$42=[1]Lists!BF25,'[1]Multi-Field'!$F$42="Drained"),BI25,IF(AND('[1]Multi-Field'!$E$42=[1]Lists!BF25,'[1]Multi-Field'!$F$42="undrained"),BH25,""))</f>
        <v/>
      </c>
      <c r="CY25" s="409" t="str">
        <f>IF(AND('[1]Multi-Field'!$E$43=[1]Lists!BF25,'[1]Multi-Field'!$F$43="Drained"),BI25,IF(AND('[1]Multi-Field'!$E$43=[1]Lists!BF25,'[1]Multi-Field'!$F$43="undrained"),BH25,""))</f>
        <v/>
      </c>
      <c r="CZ25" s="409" t="str">
        <f>IF(AND('[1]Multi-Field'!$E$44=[1]Lists!BF25,'[1]Multi-Field'!$F$44="Drained"),BI25,IF(AND('[1]Multi-Field'!$E$44=[1]Lists!BF25,'[1]Multi-Field'!$F$44="undrained"),BH25,""))</f>
        <v/>
      </c>
      <c r="DA25" s="409" t="str">
        <f>IF(AND('[1]Multi-Field'!$E$45=[1]Lists!BF25,'[1]Multi-Field'!$F$45="Drained"),BI25,IF(AND('[1]Multi-Field'!$E$45=[1]Lists!BF25,'[1]Multi-Field'!$F$45="undrained"),BH25,""))</f>
        <v/>
      </c>
      <c r="DB25" s="409" t="str">
        <f>IF(AND('[1]Multi-Field'!$E$46=[1]Lists!BF25,'[1]Multi-Field'!$F$46="Drained"),BI25,IF(AND('[1]Multi-Field'!$E$46=[1]Lists!BF25,'[1]Multi-Field'!$F$46="undrained"),BH25,""))</f>
        <v/>
      </c>
      <c r="DC25" s="409" t="str">
        <f>IF(AND('[1]Multi-Field'!$E$47=[1]Lists!BF25,'[1]Multi-Field'!$F$47="Drained"),BI25,IF(AND('[1]Multi-Field'!$E$47=[1]Lists!BF25,'[1]Multi-Field'!$F$47="undrained"),BH25,""))</f>
        <v/>
      </c>
      <c r="DD25" s="409" t="str">
        <f>IF(AND('[1]Multi-Field'!$E$48=[1]Lists!BF25,'[1]Multi-Field'!$F$48="Drained"),BI25,IF(AND('[1]Multi-Field'!$E$48=[1]Lists!BF25,'[1]Multi-Field'!$F$48="undrained"),BH25,""))</f>
        <v/>
      </c>
      <c r="DE25" s="409" t="str">
        <f>IF(AND('[1]Multi-Field'!$E$49=[1]Lists!BF25,'[1]Multi-Field'!$F$49="Drained"),BI25,IF(AND('[1]Multi-Field'!$E$49=[1]Lists!BF25,'[1]Multi-Field'!$F$9="undrained"),BH25,""))</f>
        <v/>
      </c>
      <c r="DF25" s="409" t="str">
        <f>IF(AND('[1]Multi-Field'!$E$50=[1]Lists!BF25,'[1]Multi-Field'!$F$50="Drained"),BI25,IF(AND('[1]Multi-Field'!$E$50=[1]Lists!BF25,'[1]Multi-Field'!$F$50="undrained"),BH25,""))</f>
        <v/>
      </c>
      <c r="DG25" s="409" t="str">
        <f>IF(AND('[1]Multi-Field'!$E$51=[1]Lists!BF25,'[1]Multi-Field'!$F$51="Drained"),BI25,IF(AND('[1]Multi-Field'!$E$51=[1]Lists!BF25,'[1]Multi-Field'!$F$51="undrained"),BH25,""))</f>
        <v/>
      </c>
      <c r="DH25" s="409" t="str">
        <f>IF(AND('[1]Multi-Field'!$E$52=[1]Lists!BF25,'[1]Multi-Field'!$F$52="Drained"),BI25,IF(AND('[1]Multi-Field'!$E$52=[1]Lists!BF25,'[1]Multi-Field'!$F$52="undrained"),BH25,""))</f>
        <v/>
      </c>
      <c r="DI25" s="409" t="str">
        <f>IF(AND('[1]Multi-Field'!$E$53=[1]Lists!BF25,'[1]Multi-Field'!$F$53="Drained"),BI25,IF(AND('[1]Multi-Field'!$E$53=[1]Lists!BF25,'[1]Multi-Field'!$F$53="undrained"),BH25,""))</f>
        <v/>
      </c>
      <c r="DJ25" s="409" t="str">
        <f>IF(AND('[1]Multi-Field'!$E$54=[1]Lists!BF25,'[1]Multi-Field'!$F$54="Drained"),BI25,IF(AND('[1]Multi-Field'!$E$54=[1]Lists!BF25,'[1]Multi-Field'!$F$54="undrained"),BH25,""))</f>
        <v/>
      </c>
      <c r="DK25" s="409" t="str">
        <f>IF(AND('[1]Multi-Field'!$E$55=[1]Lists!BF25,'[1]Multi-Field'!$F$55="Drained"),BI25,IF(AND('[1]Multi-Field'!$E$55=[1]Lists!BF25,'[1]Multi-Field'!$F$55="undrained"),BH25,""))</f>
        <v/>
      </c>
      <c r="DL25" s="409" t="str">
        <f>IF(AND('[1]Multi-Field'!$E$56=[1]Lists!BF25,'[1]Multi-Field'!$F$56="Drained"),BI25,IF(AND('[1]Multi-Field'!$E$56=[1]Lists!BF25,'[1]Multi-Field'!$F$56="undrained"),BH25,""))</f>
        <v/>
      </c>
      <c r="DM25" s="409" t="str">
        <f>IF(AND('[1]Multi-Field'!$E$57=[1]Lists!BF25,'[1]Multi-Field'!$F$57="Drained"),BI25,IF(AND('[1]Multi-Field'!$E$57=[1]Lists!BF25,'[1]Multi-Field'!$F$57="undrained"),BH25,""))</f>
        <v/>
      </c>
      <c r="DN25" s="409" t="str">
        <f>IF(AND('[1]Multi-Field'!$E$58=[1]Lists!BF25,'[1]Multi-Field'!$F$58="Drained"),BI25,IF(AND('[1]Multi-Field'!$E$58=[1]Lists!BF25,'[1]Multi-Field'!$F$58="undrained"),BH25,""))</f>
        <v/>
      </c>
      <c r="DO25" s="409" t="str">
        <f>IF(AND('[1]Multi-Field'!$E$59=[1]Lists!BF25,'[1]Multi-Field'!$F$59="Drained"),BI25,IF(AND('[1]Multi-Field'!$E$59=[1]Lists!BF25,'[1]Multi-Field'!$F$59="undrained"),BH25,""))</f>
        <v/>
      </c>
      <c r="DP25" s="409" t="str">
        <f>IF(AND('[1]Multi-Field'!$E$60=[1]Lists!BF25,'[1]Multi-Field'!$F$60="Drained"),BI25,IF(AND('[1]Multi-Field'!$E$60=[1]Lists!BF25,'[1]Multi-Field'!$F$60="undrained"),BH25,""))</f>
        <v/>
      </c>
      <c r="DQ25" s="409" t="str">
        <f>IF(AND('[1]Multi-Field'!$E$61=[1]Lists!BF25,'[1]Multi-Field'!$F$61="Drained"),BI25,IF(AND('[1]Multi-Field'!$E$61=[1]Lists!BF25,'[1]Multi-Field'!$F$61="undrained"),BH25,""))</f>
        <v/>
      </c>
      <c r="DR25" s="409" t="str">
        <f>IF(AND('[1]Multi-Field'!$E$62=[1]Lists!BF25,'[1]Multi-Field'!$F$62="Drained"),BI25,IF(AND('[1]Multi-Field'!$E$62=[1]Lists!BF25,'[1]Multi-Field'!$F$62="undrained"),BH25,""))</f>
        <v/>
      </c>
      <c r="DS25" s="409" t="str">
        <f>IF(AND('[1]Multi-Field'!$E$63=[1]Lists!BF25,'[1]Multi-Field'!$F$63="Drained"),BI25,IF(AND('[1]Multi-Field'!$E$63=[1]Lists!BF25,'[1]Multi-Field'!$F$63="undrained"),BH25,""))</f>
        <v/>
      </c>
      <c r="DT25" s="409" t="str">
        <f>IF(AND('[1]Multi-Field'!$E$64=[1]Lists!BF25,'[1]Multi-Field'!$F$64="Drained"),BI25,IF(AND('[1]Multi-Field'!$E$64=[1]Lists!BF25,'[1]Multi-Field'!$F$64="undrained"),BH25,""))</f>
        <v/>
      </c>
      <c r="DU25" s="409" t="str">
        <f>IF(AND('[1]Multi-Field'!$E$65=[1]Lists!BF25,'[1]Multi-Field'!$F$65="Drained"),BI25,IF(AND('[1]Multi-Field'!$E$65=[1]Lists!BF25,'[1]Multi-Field'!$F$65="undrained"),BH25,""))</f>
        <v/>
      </c>
      <c r="DV25" s="409" t="str">
        <f>IF(AND('[1]Multi-Field'!$E$66=[1]Lists!BF25,'[1]Multi-Field'!$F$66="Drained"),BI25,IF(AND('[1]Multi-Field'!$E$66=[1]Lists!BF25,'[1]Multi-Field'!$F$66="undrained"),BH25,""))</f>
        <v/>
      </c>
      <c r="DW25" s="409" t="str">
        <f>IF(AND('[1]Multi-Field'!$E$67=[1]Lists!BF25,'[1]Multi-Field'!$F$67="Drained"),BI25,IF(AND('[1]Multi-Field'!$E$67=[1]Lists!BF25,'[1]Multi-Field'!$F$67="undrained"),BH25,""))</f>
        <v/>
      </c>
      <c r="DX25" s="409" t="str">
        <f>IF(AND('[1]Multi-Field'!$E$68=[1]Lists!BF25,'[1]Multi-Field'!$F$68="Drained"),BI25,IF(AND('[1]Multi-Field'!$E$68=[1]Lists!BF25,'[1]Multi-Field'!$F$68="undrained"),BH25,""))</f>
        <v/>
      </c>
      <c r="DY25" s="409" t="str">
        <f>IF(AND('[1]Multi-Field'!$E$69=[1]Lists!BF25,'[1]Multi-Field'!$F$69="Drained"),BI25,IF(AND('[1]Multi-Field'!$E$69=[1]Lists!BF25,'[1]Multi-Field'!$F$69="undrained"),BH25,""))</f>
        <v/>
      </c>
      <c r="DZ25" s="409" t="str">
        <f>IF(AND('[1]Multi-Field'!$E$70=[1]Lists!BF25,'[1]Multi-Field'!$F$70="Drained"),BI25,IF(AND('[1]Multi-Field'!$E$70=[1]Lists!BF25,'[1]Multi-Field'!$F$70="undrained"),BH25,""))</f>
        <v/>
      </c>
      <c r="EA25" s="409" t="str">
        <f>IF(AND('[1]Multi-Field'!$E$71=[1]Lists!BF25,'[1]Multi-Field'!$F$71="Drained"),BI25,IF(AND('[1]Multi-Field'!$E$71=[1]Lists!BF25,'[1]Multi-Field'!$F$71="undrained"),BH25,""))</f>
        <v/>
      </c>
      <c r="EB25" s="409" t="str">
        <f>IF(AND('[1]Multi-Field'!$E$72=[1]Lists!BF25,'[1]Multi-Field'!$F$72="Drained"),BI25,IF(AND('[1]Multi-Field'!$E$72=[1]Lists!BF25,'[1]Multi-Field'!$F$72="undrained"),BH25,""))</f>
        <v/>
      </c>
      <c r="EC25" s="409" t="str">
        <f>IF(AND('[1]Multi-Field'!$E$73=[1]Lists!BF25,'[1]Multi-Field'!$F$73="Drained"),BI25,IF(AND('[1]Multi-Field'!$E$73=[1]Lists!BF25,'[1]Multi-Field'!$F$73="undrained"),BH25,""))</f>
        <v/>
      </c>
      <c r="ED25" s="409" t="str">
        <f>IF(AND('[1]Multi-Field'!$E$74=[1]Lists!BF25,'[1]Multi-Field'!$F$74="Drained"),BI25,IF(AND('[1]Multi-Field'!$E$74=[1]Lists!BF25,'[1]Multi-Field'!$F$74="undrained"),BH25,""))</f>
        <v/>
      </c>
      <c r="EE25" s="409" t="str">
        <f>IF(AND('[1]Multi-Field'!$E$75=[1]Lists!BF25,'[1]Multi-Field'!$F$75="Drained"),BI25,IF(AND('[1]Multi-Field'!$E$75=[1]Lists!BF25,'[1]Multi-Field'!$F$75="undrained"),BH25,""))</f>
        <v/>
      </c>
      <c r="EF25" s="409" t="str">
        <f>IF(AND('[1]Multi-Field'!$E$76=[1]Lists!BF25,'[1]Multi-Field'!$F$76="Drained"),BI25,IF(AND('[1]Multi-Field'!$E$76=[1]Lists!BF25,'[1]Multi-Field'!$F$6="undrained"),BH25,""))</f>
        <v/>
      </c>
      <c r="EG25" s="409" t="str">
        <f>IF(AND('[1]Multi-Field'!$E$77=[1]Lists!BF25,'[1]Multi-Field'!$F$77="Drained"),BI25,IF(AND('[1]Multi-Field'!$E$77=[1]Lists!BF25,'[1]Multi-Field'!$F$77="undrained"),BH25,""))</f>
        <v/>
      </c>
      <c r="EH25" s="409" t="str">
        <f>IF(AND('[1]Multi-Field'!$E$78=[1]Lists!BF25,'[1]Multi-Field'!$F$78="Drained"),BI25,IF(AND('[1]Multi-Field'!$E$78=[1]Lists!BF25,'[1]Multi-Field'!$F$78="undrained"),BH25,""))</f>
        <v/>
      </c>
      <c r="EI25" s="409" t="str">
        <f>IF(AND('[1]Multi-Field'!$E$79=[1]Lists!BF25,'[1]Multi-Field'!$F$79="Drained"),BI25,IF(AND('[1]Multi-Field'!$E$79=[1]Lists!BF25,'[1]Multi-Field'!$F$79="undrained"),BH25,""))</f>
        <v/>
      </c>
      <c r="EJ25" s="409" t="str">
        <f>IF(AND('[1]Multi-Field'!$E$80=[1]Lists!BF25,'[1]Multi-Field'!$F$80="Drained"),BI25,IF(AND('[1]Multi-Field'!$E$80=[1]Lists!BF25,'[1]Multi-Field'!$F$80="undrained"),BH25,""))</f>
        <v/>
      </c>
      <c r="EK25" s="409" t="str">
        <f>IF(AND('[1]Multi-Field'!$E$81=[1]Lists!BF25,'[1]Multi-Field'!$F$81="Drained"),BI25,IF(AND('[1]Multi-Field'!$E$81=[1]Lists!BF25,'[1]Multi-Field'!$F$81="undrained"),BH25,""))</f>
        <v/>
      </c>
      <c r="EL25" s="409" t="str">
        <f>IF(AND('[1]Multi-Field'!$E$82=[1]Lists!BF25,'[1]Multi-Field'!$F$82="Drained"),BI25,IF(AND('[1]Multi-Field'!$E$82=[1]Lists!BF25,'[1]Multi-Field'!$F$82="undrained"),BH25,""))</f>
        <v/>
      </c>
      <c r="EM25" s="409" t="str">
        <f>IF(AND('[1]Multi-Field'!$E$83=[1]Lists!BF25,'[1]Multi-Field'!$F$83="Drained"),BI25,IF(AND('[1]Multi-Field'!$E$83=[1]Lists!BF25,'[1]Multi-Field'!$F$83="undrained"),BH25,""))</f>
        <v/>
      </c>
      <c r="EN25" s="409" t="str">
        <f>IF(AND('[1]Multi-Field'!$E$84=[1]Lists!BF25,'[1]Multi-Field'!$F$84="Drained"),BI25,IF(AND('[1]Multi-Field'!$E$84=[1]Lists!BF25,'[1]Multi-Field'!$F$84="undrained"),BH25,""))</f>
        <v/>
      </c>
      <c r="EO25" s="409" t="str">
        <f>IF(AND('[1]Multi-Field'!$E$85=[1]Lists!BF25,'[1]Multi-Field'!$F$85="Drained"),BI25,IF(AND('[1]Multi-Field'!$E$85=[1]Lists!BF25,'[1]Multi-Field'!$F$85="undrained"),BH25,""))</f>
        <v/>
      </c>
      <c r="EP25" s="409" t="str">
        <f>IF(AND('[1]Multi-Field'!$E$86=[1]Lists!BF25,'[1]Multi-Field'!$F$86="Drained"),BI25,IF(AND('[1]Multi-Field'!$E$86=[1]Lists!BF25,'[1]Multi-Field'!$F$86="undrained"),BH25,""))</f>
        <v/>
      </c>
      <c r="EQ25" s="409" t="str">
        <f>IF(AND('[1]Multi-Field'!$E$87=[1]Lists!BF25,'[1]Multi-Field'!$F$87="Drained"),BI25,IF(AND('[1]Multi-Field'!$E$87=[1]Lists!BF25,'[1]Multi-Field'!$F$87="undrained"),BH25,""))</f>
        <v/>
      </c>
      <c r="ER25" s="409" t="str">
        <f>IF(AND('[1]Multi-Field'!$E$88=[1]Lists!BF25,'[1]Multi-Field'!$F$88="Drained"),BI25,IF(AND('[1]Multi-Field'!$E$88=[1]Lists!BF25,'[1]Multi-Field'!$F$88="undrained"),BH25,""))</f>
        <v/>
      </c>
      <c r="ES25" s="409" t="str">
        <f>IF(AND('[1]Multi-Field'!$E$89=[1]Lists!BF25,'[1]Multi-Field'!$F$89="Drained"),BI25,IF(AND('[1]Multi-Field'!$E$89=[1]Lists!BF25,'[1]Multi-Field'!$F$89="undrained"),BH25,""))</f>
        <v/>
      </c>
      <c r="ET25" s="409" t="str">
        <f>IF(AND('[1]Multi-Field'!$E$90=[1]Lists!BF25,'[1]Multi-Field'!$F$90="Drained"),BI25,IF(AND('[1]Multi-Field'!$E$90=[1]Lists!BF25,'[1]Multi-Field'!$F$90="undrained"),BH25,""))</f>
        <v/>
      </c>
      <c r="EU25" s="409" t="str">
        <f>IF(AND('[1]Multi-Field'!$E$91=[1]Lists!BF25,'[1]Multi-Field'!$F$91="Drained"),BI25,IF(AND('[1]Multi-Field'!$E$91=[1]Lists!BF25,'[1]Multi-Field'!$F$91="undrained"),BH25,""))</f>
        <v/>
      </c>
      <c r="EV25" s="409" t="str">
        <f>IF(AND('[1]Multi-Field'!$E$92=[1]Lists!BF25,'[1]Multi-Field'!$F$92="Drained"),BI25,IF(AND('[1]Multi-Field'!$E$92=[1]Lists!BF25,'[1]Multi-Field'!$F$92="undrained"),BH25,""))</f>
        <v/>
      </c>
      <c r="EW25" s="409" t="str">
        <f>IF(AND('[1]Multi-Field'!$E$93=[1]Lists!BF25,'[1]Multi-Field'!$F$93="Drained"),BI25,IF(AND('[1]Multi-Field'!$E$93=[1]Lists!BF25,'[1]Multi-Field'!$F$93="undrained"),BH25,""))</f>
        <v/>
      </c>
      <c r="EX25" s="409" t="str">
        <f>IF(AND('[1]Multi-Field'!$E$94=[1]Lists!BF25,'[1]Multi-Field'!$F$94="Drained"),BI25,IF(AND('[1]Multi-Field'!$E$94=[1]Lists!BF25,'[1]Multi-Field'!$F$94="undrained"),BH25,""))</f>
        <v/>
      </c>
      <c r="EY25" s="409" t="str">
        <f>IF(AND('[1]Multi-Field'!$E$95=[1]Lists!BF25,'[1]Multi-Field'!$F$95="Drained"),BI25,IF(AND('[1]Multi-Field'!$E$95=[1]Lists!BF25,'[1]Multi-Field'!$F$95="undrained"),BH25,""))</f>
        <v/>
      </c>
      <c r="EZ25" s="409" t="str">
        <f>IF(AND('[1]Multi-Field'!$E$96=[1]Lists!BF25,'[1]Multi-Field'!$F$96="Drained"),BI25,IF(AND('[1]Multi-Field'!$E$96=[1]Lists!BF25,'[1]Multi-Field'!$F$96="undrained"),BH25,""))</f>
        <v/>
      </c>
      <c r="FA25" s="409" t="str">
        <f>IF(AND('[1]Multi-Field'!$E$97=[1]Lists!BF25,'[1]Multi-Field'!$F$97="Drained"),BI25,IF(AND('[1]Multi-Field'!$E$97=[1]Lists!BF25,'[1]Multi-Field'!$F$97="undrained"),BH25,""))</f>
        <v/>
      </c>
      <c r="FB25" s="409" t="str">
        <f>IF(AND('[1]Multi-Field'!$E$98=[1]Lists!BF25,'[1]Multi-Field'!$F$98="Drained"),BI25,IF(AND('[1]Multi-Field'!$E$98=[1]Lists!BF25,'[1]Multi-Field'!$F$98="undrained"),BH25,""))</f>
        <v/>
      </c>
      <c r="FC25" s="409" t="str">
        <f>IF(AND('[1]Multi-Field'!$E$99=[1]Lists!BF25,'[1]Multi-Field'!$F$99="Drained"),BI25,IF(AND('[1]Multi-Field'!$E$99=[1]Lists!BF25,'[1]Multi-Field'!$F$99="undrained"),BH25,""))</f>
        <v/>
      </c>
      <c r="FD25" s="409" t="str">
        <f>IF(AND('[1]Multi-Field'!$E$100=[1]Lists!BF25,'[1]Multi-Field'!$F$100="Drained"),BI25,IF(AND('[1]Multi-Field'!$E$100=[1]Lists!BF25,'[1]Multi-Field'!$F$100="undrained"),BH25,""))</f>
        <v/>
      </c>
      <c r="FE25" s="409" t="str">
        <f>IF(AND('[1]Multi-Field'!$E$101=[1]Lists!BF25,'[1]Multi-Field'!$F$101="Drained"),BI25,IF(AND('[1]Multi-Field'!$E$101=[1]Lists!BF25,'[1]Multi-Field'!$F$101="undrained"),BH25,""))</f>
        <v/>
      </c>
      <c r="FF25" s="409" t="str">
        <f>IF(AND('[1]Multi-Field'!$E$102=[1]Lists!BF25,'[1]Multi-Field'!$F$102="Drained"),BI25,IF(AND('[1]Multi-Field'!$E$102=[1]Lists!BF25,'[1]Multi-Field'!$F$102="undrained"),BH25,""))</f>
        <v/>
      </c>
      <c r="FG25" s="409" t="str">
        <f>IF(AND('[1]Multi-Field'!$E$103=[1]Lists!BF25,'[1]Multi-Field'!$F$103="Drained"),BI25,IF(AND('[1]Multi-Field'!$E$103=[1]Lists!BF25,'[1]Multi-Field'!$F$103="undrained"),BH25,""))</f>
        <v/>
      </c>
      <c r="FH25" s="409" t="str">
        <f>IF(AND('[1]Multi-Field'!$E$104=[1]Lists!BF25,'[1]Multi-Field'!$F$104="Drained"),BI25,IF(AND('[1]Multi-Field'!$E$104=[1]Lists!BF25,'[1]Multi-Field'!$F$104="undrained"),BH25,""))</f>
        <v/>
      </c>
      <c r="FI25" s="409" t="str">
        <f>IF(AND('[1]Multi-Field'!$E$105=[1]Lists!BF25,'[1]Multi-Field'!$F$105="Drained"),BI25,IF(AND('[1]Multi-Field'!$E$105=[1]Lists!BF25,'[1]Multi-Field'!$F$105="undrained"),BH25,""))</f>
        <v/>
      </c>
      <c r="FJ25" s="409" t="str">
        <f>IF(AND('[1]Multi-Field'!$E$106=[1]Lists!BF25,'[1]Multi-Field'!$F$106="Drained"),BI25,IF(AND('[1]Multi-Field'!$E$106=[1]Lists!BF25,'[1]Multi-Field'!$F$106="undrained"),BH25,""))</f>
        <v/>
      </c>
      <c r="FK25" s="409" t="str">
        <f>IF(AND('[1]Multi-Field'!$E$107=[1]Lists!BF25,'[1]Multi-Field'!$F$107="Drained"),BI25,IF(AND('[1]Multi-Field'!$E$107=[1]Lists!BF25,'[1]Multi-Field'!$F$107="undrained"),BH25,""))</f>
        <v/>
      </c>
      <c r="FL25" s="409" t="str">
        <f>IF(AND('[1]Multi-Field'!$E$108=[1]Lists!BF25,'[1]Multi-Field'!$F$108="Drained"),BI25,IF(AND('[1]Multi-Field'!$E$108=[1]Lists!BF25,'[1]Multi-Field'!$F$108="undrained"),BH25,""))</f>
        <v/>
      </c>
      <c r="FM25" s="409" t="str">
        <f>IF(AND('[1]Multi-Field'!$E$109=[1]Lists!BF25,'[1]Multi-Field'!$F$109="Drained"),BI25,IF(AND('[1]Multi-Field'!$E$109=[1]Lists!BF25,'[1]Multi-Field'!$F$109="undrained"),BH25,""))</f>
        <v/>
      </c>
      <c r="FN25" s="409" t="str">
        <f>IF(AND('[1]Multi-Field'!$E$110=[1]Lists!BF25,'[1]Multi-Field'!$F$110="Drained"),BI25,IF(AND('[1]Multi-Field'!$E$110=[1]Lists!BF25,'[1]Multi-Field'!$F$110="undrained"),BH25,""))</f>
        <v/>
      </c>
      <c r="FO25" s="409" t="str">
        <f>IF(AND('[1]Multi-Field'!$E$111=[1]Lists!BF25,'[1]Multi-Field'!$F$111="Drained"),BI25,IF(AND('[1]Multi-Field'!$E$111=[1]Lists!BF25,'[1]Multi-Field'!$F$111="undrained"),BH25,""))</f>
        <v/>
      </c>
      <c r="FP25" s="409" t="str">
        <f>IF(AND('[1]Multi-Field'!$E$112=[1]Lists!BF25,'[1]Multi-Field'!$F$112="Drained"),BI25,IF(AND('[1]Multi-Field'!$E$112=[1]Lists!BF25,'[1]Multi-Field'!$F$112="undrained"),BH25,""))</f>
        <v/>
      </c>
      <c r="FQ25" s="409" t="str">
        <f>IF(AND('[1]Multi-Field'!$E$113=[1]Lists!BF25,'[1]Multi-Field'!$F$113="Drained"),BI25,IF(AND('[1]Multi-Field'!$E$113=[1]Lists!BF25,'[1]Multi-Field'!$F$113="undrained"),BH25,""))</f>
        <v/>
      </c>
      <c r="FR25" s="409" t="str">
        <f>IF(AND('[1]Multi-Field'!$E$114=[1]Lists!BF25,'[1]Multi-Field'!$F$114="Drained"),BI25,IF(AND('[1]Multi-Field'!$E$114=[1]Lists!BF25,'[1]Multi-Field'!$F$114="undrained"),BH25,""))</f>
        <v/>
      </c>
      <c r="FS25" s="409" t="str">
        <f>IF(AND('[1]Multi-Field'!$E$115=[1]Lists!BF25,'[1]Multi-Field'!$F$115="Drained"),BI25,IF(AND('[1]Multi-Field'!$E$115=[1]Lists!BF25,'[1]Multi-Field'!$F$115="undrained"),BH25,""))</f>
        <v/>
      </c>
      <c r="FT25" s="409" t="str">
        <f>IF(AND('[1]Multi-Field'!$E$116=[1]Lists!BF25,'[1]Multi-Field'!$F$116="Drained"),BI25,IF(AND('[1]Multi-Field'!$E$116=[1]Lists!BF25,'[1]Multi-Field'!$F$116="undrained"),BH25,""))</f>
        <v/>
      </c>
      <c r="FU25" s="409" t="str">
        <f>IF(AND('[1]Multi-Field'!$E$117=[1]Lists!BF25,'[1]Multi-Field'!$F$117="Drained"),BI25,IF(AND('[1]Multi-Field'!$E$117=[1]Lists!BF25,'[1]Multi-Field'!$F$117="undrained"),BH25,""))</f>
        <v/>
      </c>
      <c r="FV25" s="409" t="str">
        <f>IF(AND('[1]Multi-Field'!$E$118=[1]Lists!BF25,'[1]Multi-Field'!$F$118="Drained"),BI25,IF(AND('[1]Multi-Field'!$E$118=[1]Lists!BF25,'[1]Multi-Field'!$F$118="undrained"),BH25,""))</f>
        <v/>
      </c>
      <c r="FW25" s="409" t="str">
        <f>IF(AND('[1]Multi-Field'!$E$119=[1]Lists!BF25,'[1]Multi-Field'!$F$119="Drained"),BI25,IF(AND('[1]Multi-Field'!$E$119=[1]Lists!BF25,'[1]Multi-Field'!$F$119="undrained"),BH25,""))</f>
        <v/>
      </c>
      <c r="FX25" s="409" t="str">
        <f>IF(AND('[1]Multi-Field'!$E$120=[1]Lists!BF25,'[1]Multi-Field'!$F$120="Drained"),BI25,IF(AND('[1]Multi-Field'!$E$120=[1]Lists!BF25,'[1]Multi-Field'!$F$120="undrained"),BH25,""))</f>
        <v/>
      </c>
      <c r="FZ25" t="s">
        <v>809</v>
      </c>
      <c r="GC25" s="4" t="str">
        <f>'[1]Multi-Field'!B23</f>
        <v>Pasture #9</v>
      </c>
      <c r="GD25" s="73" t="str">
        <f>IF(OR('[1]Multi-Field'!Q23=$FZ$43,'[1]Multi-Field'!Q23=$FZ$44),'[1]Multi-Field'!BS23,"")</f>
        <v/>
      </c>
      <c r="GE25" s="4" t="str">
        <f>IF(AND(OR('[1]Multi-Field'!Q23=$FZ$86,'[1]Multi-Field'!Q23=$FZ$94,'[1]Multi-Field'!Q23=$FZ$87,'[1]Multi-Field'!Q23=[1]Lists!$FZ$93,'[1]Multi-Field'!Q23=$FZ$59),'[1]Multi-Field'!BS23&gt;50),'[1]Multi-Field'!BS23*0.8,IF(AND(OR('[1]Multi-Field'!Q23=$FZ$86,'[1]Multi-Field'!Q23=$FZ$94,'[1]Multi-Field'!Q23=$FZ$87,'[1]Multi-Field'!Q23=[1]Lists!$FZ$93,'[1]Multi-Field'!Q23=[1]Lists!$FZ$59),'[1]Multi-Field'!BS23&lt;50),'[1]Multi-Field'!BS23,""))</f>
        <v/>
      </c>
      <c r="GF25" s="4">
        <f>IF(OR('[1]Multi-Field'!Q23=[1]Lists!$FZ$7,'[1]Multi-Field'!Q23=[1]Lists!$FZ$5,'[1]Multi-Field'!Q23=[1]Lists!$FZ$24,'[1]Multi-Field'!Q23=[1]Lists!$FZ$10,'[1]Multi-Field'!Q23=[1]Lists!$FZ$8, '[1]Multi-Field'!Q23=[1]Lists!$FZ$25, '[1]Multi-Field'!Q23=[1]Lists!$FZ$23, '[1]Multi-Field'!Q23= [1]Lists!$FZ$47, '[1]Multi-Field'!Q23=[1]Lists!$FZ$49, '[1]Multi-Field'!Q23=[1]Lists!$FZ$48,'[1]Multi-Field'!Q23=[1]Lists!$FZ$3, '[1]Multi-Field'!Q23=[1]Lists!$FZ$14,'[1]Multi-Field'!Q23=[1]Lists!$FZ$36, '[1]Multi-Field'!Q23=[1]Lists!$FZ$41,'[1]Multi-Field'!Q23=[1]Lists!$FZ$42),0,"")</f>
        <v>0</v>
      </c>
      <c r="GG25" s="4" t="str">
        <f>IF(OR('[1]Multi-Field'!Q23=[1]Lists!$FZ$6,'[1]Multi-Field'!Q23=[1]Lists!$FZ$4, '[1]Multi-Field'!Q52=[1]Lists!$FZ$11, '[1]Multi-Field'!Q23=[1]Lists!$FZ$1),100*IF('[1]Multi-Field'!U23=onepercent,0.75,IF('[1]Multi-Field'!U23=onetotwentyfivepercent,0.4,IF(OR('[1]Multi-Field'!U23=twentysixtofiftypercent,'[1]Multi-Field'!U23=greaterthanfiftypercent),0,""))),"")</f>
        <v/>
      </c>
      <c r="GH25" s="4" t="str">
        <f>IF(OR('[1]Multi-Field'!Q23=[1]Lists!$FZ$53,'[1]Multi-Field'!Q23=[1]Lists!$FZ$55), 50,IF('[1]Multi-Field'!Q23=[1]Lists!$FZ$54,225,IF('[1]Multi-Field'!Q23=[1]Lists!$FZ$56,75,"")))</f>
        <v/>
      </c>
      <c r="GI25" s="4" t="e">
        <f>#VALUE!</f>
        <v>#VALUE!</v>
      </c>
      <c r="GJ25" s="4" t="e">
        <f>#VALUE!</f>
        <v>#VALUE!</v>
      </c>
      <c r="GK25" s="4" t="str">
        <f>IF('[1]Multi-Field'!Q23=[1]Lists!$FZ$95,'[1]Multi-Field'!BS23*0.66,"")</f>
        <v/>
      </c>
      <c r="GM25" s="4" t="str">
        <f>IF(OR('[1]Multi-Field'!Q23=[1]Lists!$FZ$26,'[1]Multi-Field'!Q23=[1]Lists!$FZ$84),20,"")</f>
        <v/>
      </c>
      <c r="GN25" s="4" t="str">
        <f>IF(OR('[1]Multi-Field'!Q23=[1]Lists!$FZ$88,'[1]Multi-Field'!Q23=[1]Lists!$FZ$57),0,"")</f>
        <v/>
      </c>
      <c r="GO25" s="4" t="str">
        <f>IF(OR('[1]Multi-Field'!Q23=[1]Lists!$FZ$69,'[1]Multi-Field'!Q23=[1]Lists!$FZ$71,'[1]Multi-Field'!Q23=[1]Lists!$FZ$105),50,"")</f>
        <v/>
      </c>
      <c r="GP25" s="4" t="str">
        <f>IF(OR('[1]Multi-Field'!Q23=[1]Lists!$FZ$75,'[1]Multi-Field'!Q23=[1]Lists!$FZ$70),75,"")</f>
        <v/>
      </c>
      <c r="GQ25" s="4" t="str">
        <f>IF('[1]Multi-Field'!Q23=[1]Lists!$FZ$72,150,"")</f>
        <v/>
      </c>
      <c r="GR25" s="4" t="str">
        <f>IF(OR('[1]Multi-Field'!Q23=[1]Lists!$FZ$74,'[1]Multi-Field'!Q23=[1]Lists!$FZ$73),40,"")</f>
        <v/>
      </c>
      <c r="GS25" s="4" t="str">
        <f>IF('[1]Multi-Field'!Q23=[1]Lists!$FZ$99,80,"")</f>
        <v/>
      </c>
      <c r="GT25" s="4" t="str">
        <f>IF('[1]Multi-Field'!Q23=[1]Lists!$FZ$106,70,"")</f>
        <v/>
      </c>
      <c r="GU25" s="4" t="e">
        <f t="shared" si="4"/>
        <v>#VALUE!</v>
      </c>
    </row>
    <row r="26" spans="1:203" ht="13.5" customHeight="1">
      <c r="A26" s="7" t="s">
        <v>113</v>
      </c>
      <c r="B26" t="s">
        <v>750</v>
      </c>
      <c r="C26" s="7"/>
      <c r="D26" s="8">
        <v>70</v>
      </c>
      <c r="E26" s="8">
        <f t="shared" si="0"/>
        <v>70</v>
      </c>
      <c r="F26" s="8">
        <f t="shared" si="1"/>
        <v>70</v>
      </c>
      <c r="G26" s="8">
        <v>70</v>
      </c>
      <c r="H26" s="8">
        <v>70</v>
      </c>
      <c r="I26" s="8">
        <f t="shared" si="5"/>
        <v>70</v>
      </c>
      <c r="J26" s="8">
        <f t="shared" si="6"/>
        <v>70</v>
      </c>
      <c r="K26" s="8">
        <v>70</v>
      </c>
      <c r="L26" s="8">
        <v>90</v>
      </c>
      <c r="M26" s="8">
        <f t="shared" si="2"/>
        <v>93</v>
      </c>
      <c r="N26" s="8">
        <f t="shared" si="3"/>
        <v>97</v>
      </c>
      <c r="O26" s="8">
        <v>100</v>
      </c>
      <c r="P26" s="391">
        <v>1</v>
      </c>
      <c r="Q26" s="394"/>
      <c r="R26" s="395" t="b">
        <f>IF(OR('Multi-Field'!AA3=Lists!$AC$42,'Multi-Field'!AA3=Lists!$AC$43),IF('Multi-Field'!Z3="x",(IF('Multi-Field'!AC3=Lists!$Q$11,Lists!$R$11,IF('Multi-Field'!AC3=Lists!$Q$12,Lists!$R$12,IF('Multi-Field'!AC3=Lists!$Q$13,Lists!$R$13,IF('Multi-Field'!AC3=Lists!$Q$14,Lists!$R$14))))),IF('Multi-Field'!X3="x",(IF('Multi-Field'!AC3=Lists!$Q$11,Lists!$S$11,IF('Multi-Field'!AC3=Lists!$Q$12,Lists!$S$12,IF('Multi-Field'!AC3=Lists!$Q$13,Lists!$S$13,IF('Multi-Field'!AC3=Lists!$Q$14,Lists!$S$14))))),IF('Multi-Field'!V3="x",(IF('Multi-Field'!AC3=Lists!$Q$11,Lists!$T$11,IF('Multi-Field'!AC3=Lists!$Q$12,Lists!$T$12,IF('Multi-Field'!AC3=Lists!$Q$13,Lists!$T$13,IF('Multi-Field'!AC3=Lists!$Q$14,Lists!$T$14))))),0))))</f>
        <v>0</v>
      </c>
      <c r="S26" s="395" t="str">
        <f>IF(R26=FALSE,"",R26)</f>
        <v/>
      </c>
      <c r="T26" s="395"/>
      <c r="U26" s="396"/>
      <c r="V26" s="383">
        <f>IF(OR('Multi-Field'!AI12=$U$4,'Multi-Field'!AI12=$U$5,'Multi-Field'!AI12=$U$6,'Multi-Field'!AI12=$U$7,'Multi-Field'!AI12=$U$8,'Multi-Field'!AI12=$U$9),(IF('Multi-Field'!AJ12=$V$2,100,IF('Multi-Field'!AJ12=$V$3,65,IF('Multi-Field'!AJ12=$V$4,53,IF('Multi-Field'!AJ12=$V$5,41,IF('Multi-Field'!AJ12=$V$6,23,IF('Multi-Field'!AJ12=$V$7,0,0))))))),0)</f>
        <v>0</v>
      </c>
      <c r="W26" s="383" t="str">
        <f>IF(AND(OR('Multi-Field'!AF12=$S$3,'Multi-Field'!AF12=S14,'Multi-Field'!AF12=$S$7),'Multi-Field'!AN12&lt;18,'Multi-Field'!AN12&gt;0),35,IF('Multi-Field'!AF12=$S$4,55,IF(AND('Multi-Field'!AF12=$S$6,'Multi-Field'!AN12&lt;18),30,IF(AND('Multi-Field'!AN12&gt;17,OR('Multi-Field'!AF12=$S$3,'Multi-Field'!AF12=$S$5,'Multi-Field'!AF12= $S$6,'Multi-Field'!AF12=$S$7)),25,"0"))))</f>
        <v>0</v>
      </c>
      <c r="X26" s="383">
        <f>IF(OR('Multi-Field'!BA12=$U$4,'Multi-Field'!BA12=$U$5,'Multi-Field'!BA12=$U$6,'Multi-Field'!BA12=U16,'Multi-Field'!BA12=$U$8,'Multi-Field'!BA12=$U$9),(IF('Multi-Field'!BB12=$V$2,100,IF('Multi-Field'!BB12=$V$3,65,IF('Multi-Field'!BB12=$V$4,53,IF('Multi-Field'!BB12=$V$5,41,IF('Multi-Field'!BB12=$V$6,23,IF('Multi-Field'!BB12=$V$7,0,0))))))),0)</f>
        <v>0</v>
      </c>
      <c r="Y26" s="383" t="str">
        <f>IF(AND(OR('Multi-Field'!AX12=$S$3,'Multi-Field'!AX12=$S$5,'Multi-Field'!AX12=$S$7),'Multi-Field'!BF12&lt;18),35,IF('Multi-Field'!AX12=$S$4,55,IF(AND('Multi-Field'!AX12=$S$6,'Multi-Field'!BF12&lt;18),30,IF(AND('Multi-Field'!BF12&gt;17,OR('Multi-Field'!AX12=$S$3,'Multi-Field'!AX12=$S$5,'Multi-Field'!AX12=$S$6,'Multi-Field'!AX12=$S$7)),25,"0"))))</f>
        <v>0</v>
      </c>
      <c r="Z26" s="383">
        <v>10</v>
      </c>
      <c r="AC26" t="s">
        <v>811</v>
      </c>
      <c r="AI26" s="384" t="str">
        <f>'[1]Multi-Field'!B22</f>
        <v>Pasture #8</v>
      </c>
      <c r="AJ26" s="385" t="e">
        <f>#VALUE!</f>
        <v>#VALUE!</v>
      </c>
      <c r="AK26" s="385" t="e">
        <f>#VALUE!</f>
        <v>#VALUE!</v>
      </c>
      <c r="AL26" s="385" t="e">
        <f>IF(AK26="","",IF('[1]Multi-Field'!AU22=20,10,IF(AK26-30&lt;0,0,AK26-30)))</f>
        <v>#VALUE!</v>
      </c>
      <c r="AM26" s="385" t="e">
        <f>#VALUE!</f>
        <v>#VALUE!</v>
      </c>
      <c r="AN26" s="385" t="e">
        <f t="shared" si="7"/>
        <v>#VALUE!</v>
      </c>
      <c r="AO26" s="385" t="e">
        <f>#VALUE!</f>
        <v>#VALUE!</v>
      </c>
      <c r="AP26" s="385" t="e">
        <f>#VALUE!</f>
        <v>#VALUE!</v>
      </c>
      <c r="AQ26" s="385" t="e">
        <f>#VALUE!</f>
        <v>#VALUE!</v>
      </c>
      <c r="AR26" s="385" t="e">
        <f>#VALUE!</f>
        <v>#VALUE!</v>
      </c>
      <c r="AS26" s="385" t="e">
        <f>IF(AR26="","",IF('[1]Multi-Field'!AU22&gt;9,0,AR26-15))</f>
        <v>#VALUE!</v>
      </c>
      <c r="AT26" s="385" t="e">
        <f>#VALUE!</f>
        <v>#VALUE!</v>
      </c>
      <c r="AU26" s="385" t="e">
        <f>#VALUE!</f>
        <v>#VALUE!</v>
      </c>
      <c r="AV26" s="385" t="e">
        <f>IF(AU26="","",IF('[1]Multi-Field'!AU22=9&gt;9,0,AU26-35))</f>
        <v>#VALUE!</v>
      </c>
      <c r="AW26" s="385" t="e">
        <f>#VALUE!</f>
        <v>#VALUE!</v>
      </c>
      <c r="AX26" s="385" t="e">
        <f t="shared" si="8"/>
        <v>#VALUE!</v>
      </c>
      <c r="AY26" s="385">
        <f>IF('[1]Multi-Field'!AU22="","",IF('[1]Multi-Field'!AU22&lt;1,100,IF('[1]Multi-Field'!AU22=1,75,IF('[1]Multi-Field'!AU22=2,50,IF('[1]Multi-Field'!AU22=3,25,IF('[1]Multi-Field'!AU22&gt;3,0,""))))))</f>
        <v>0</v>
      </c>
      <c r="AZ26" s="385">
        <f t="shared" si="9"/>
        <v>0</v>
      </c>
      <c r="BA26" s="385" t="e">
        <f>#VALUE!</f>
        <v>#VALUE!</v>
      </c>
      <c r="BB26" s="385" t="e">
        <f>IF(BA26="","",IF(AND('[1]Multi-Field'!AU22&lt;40,'[1]Multi-Field'!AU22&gt;9),40,IF('[1]Multi-Field'!AU22&gt;39,0,BA26+5)))</f>
        <v>#VALUE!</v>
      </c>
      <c r="BC26" s="386" t="e">
        <f t="shared" si="10"/>
        <v>#VALUE!</v>
      </c>
      <c r="BD26" s="282">
        <v>0.51</v>
      </c>
      <c r="BE26" s="282">
        <v>1.17</v>
      </c>
      <c r="BF26" s="411" t="s">
        <v>1194</v>
      </c>
      <c r="BG26" s="412">
        <v>3</v>
      </c>
      <c r="BH26" s="412">
        <v>4</v>
      </c>
      <c r="BI26" s="412">
        <v>4</v>
      </c>
      <c r="BJ26" s="409" t="e">
        <f>IF(AND('[1]Single Field'!#REF!=[1]Lists!BF26,'[1]Single Field'!#REF!="Drained"),"x",IF(AND('[1]Single Field'!#REF!=[1]Lists!BF26,'[1]Single Field'!#REF!="Undrained"),O,""))</f>
        <v>#REF!</v>
      </c>
      <c r="BK26" s="409" t="str">
        <f>IF(AND('[1]Multi-Field'!$E$3=[1]Lists!BF26,'[1]Multi-Field'!$F$3="Drained"),BI26,IF(AND('[1]Multi-Field'!$E$3=BF26,'[1]Multi-Field'!$F$3="undrained"),BH26,""))</f>
        <v/>
      </c>
      <c r="BL26" s="409" t="str">
        <f>IF(AND('[1]Multi-Field'!$E$4=BF26,'[1]Multi-Field'!$F$4="Drained"),BI26,IF(AND('[1]Multi-Field'!$E$4=BF26,'[1]Multi-Field'!$F$4="undrained"),BH26,""))</f>
        <v/>
      </c>
      <c r="BM26" s="409" t="str">
        <f>IF(AND('[1]Multi-Field'!$E$5=BF26,'[1]Multi-Field'!$F$5="Drained"),BI26,IF(AND('[1]Multi-Field'!$E$5=BF26,'[1]Multi-Field'!$F$5="undrained"),BH26,""))</f>
        <v/>
      </c>
      <c r="BN26" s="409" t="str">
        <f>IF(AND('[1]Multi-Field'!$E$6=BF26,'[1]Multi-Field'!$F$6="Drained"),BI26,IF(AND('[1]Multi-Field'!$E$6=BF26,'[1]Multi-Field'!$F$6="undrained"),BH26,""))</f>
        <v/>
      </c>
      <c r="BO26" s="409" t="str">
        <f>IF(AND('[1]Multi-Field'!$E$7=BF26,'[1]Multi-Field'!$F$7="Drained"),BI26,IF(AND('[1]Multi-Field'!$E$7=BF26,'[1]Multi-Field'!$F$7="undrained"),BH26,""))</f>
        <v/>
      </c>
      <c r="BP26" s="409" t="str">
        <f>IF(AND('[1]Multi-Field'!$E$8=BF26,'[1]Multi-Field'!$F$8="Drained"),BI26,IF(AND('[1]Multi-Field'!$E$8=BF26,'[1]Multi-Field'!$F$8="undrained"),BH26,""))</f>
        <v/>
      </c>
      <c r="BQ26" s="409" t="str">
        <f>IF(AND('[1]Multi-Field'!$E$9=BF26,'[1]Multi-Field'!$F$9="Drained"),BI26,IF(AND('[1]Multi-Field'!$E$9=BF26,'[1]Multi-Field'!$F$9="undrained"),BH26,""))</f>
        <v/>
      </c>
      <c r="BR26" s="409" t="str">
        <f>IF(AND('[1]Multi-Field'!$E$10=BF26,'[1]Multi-Field'!$F$10="Drained"),BI26,IF(AND('[1]Multi-Field'!$E$10=BF26,'[1]Multi-Field'!$F$10="undrained"),BH26,""))</f>
        <v/>
      </c>
      <c r="BS26" s="409" t="str">
        <f>IF(AND('[1]Multi-Field'!$E$11=BF26,'[1]Multi-Field'!$F$11="Drained"),BI26,IF(AND('[1]Multi-Field'!$E$11=BF26,'[1]Multi-Field'!$F$11="undrained"),BH26,""))</f>
        <v/>
      </c>
      <c r="BT26" s="409" t="str">
        <f>IF(AND('[1]Multi-Field'!$E$12=BF26,'[1]Multi-Field'!$F$12="Drained"),BI26,IF(AND('[1]Multi-Field'!$E$12=BF26,'[1]Multi-Field'!$F$12="undrained"),BH26,""))</f>
        <v/>
      </c>
      <c r="BU26" s="409" t="str">
        <f>IF(AND('[1]Multi-Field'!$E$13=BF26,'[1]Multi-Field'!$F$13="Drained"),BI26,IF(AND('[1]Multi-Field'!$E$3=BF26,'[1]Multi-Field'!$F$13="undrained"),BH26,""))</f>
        <v/>
      </c>
      <c r="BV26" s="409" t="str">
        <f>IF(AND('[1]Multi-Field'!$E$14=BF26,'[1]Multi-Field'!$F$14="Drained"),BI26,IF(AND('[1]Multi-Field'!$E$14=BF26,'[1]Multi-Field'!$F$14="undrained"),BH26,""))</f>
        <v/>
      </c>
      <c r="BW26" s="409" t="str">
        <f>IF(AND('[1]Multi-Field'!$E$15=BF26,'[1]Multi-Field'!$F$15="Drained"),BI26,IF(AND('[1]Multi-Field'!$E$15=BF26,'[1]Multi-Field'!$F$15="undrained"),BH26,""))</f>
        <v/>
      </c>
      <c r="BX26" s="409" t="str">
        <f>IF(AND('[1]Multi-Field'!$E$16=[1]Lists!BF26,'[1]Multi-Field'!$F$16="Drained"),BI26,IF(AND('[1]Multi-Field'!$E$16=[1]Lists!BF26,'[1]Multi-Field'!$F$16="undrained"),BH26,""))</f>
        <v/>
      </c>
      <c r="BY26" s="409" t="str">
        <f>IF(AND('[1]Multi-Field'!$E$17=[1]Lists!BF26,'[1]Multi-Field'!$F$17="Drained"),BI26,IF(AND('[1]Multi-Field'!$E$17=[1]Lists!BF26,'[1]Multi-Field'!$F$17="undrained"),BH26,""))</f>
        <v/>
      </c>
      <c r="BZ26" s="409" t="str">
        <f>IF(AND('[1]Multi-Field'!$E$18=[1]Lists!BF26,'[1]Multi-Field'!$F$18="Drained"),BI26,IF(AND('[1]Multi-Field'!$E$18=[1]Lists!BF26,'[1]Multi-Field'!$F$18="undrained"),BH26,""))</f>
        <v/>
      </c>
      <c r="CA26" s="409" t="str">
        <f>IF(AND('[1]Multi-Field'!$E$19=[1]Lists!BF26,'[1]Multi-Field'!$F$19="Drained"),BI26,IF(AND('[1]Multi-Field'!$E$19=[1]Lists!BF26,'[1]Multi-Field'!$F$19="undrained"),BH26,""))</f>
        <v/>
      </c>
      <c r="CB26" s="409" t="str">
        <f>IF(AND('[1]Multi-Field'!$E$20=[1]Lists!BF26,'[1]Multi-Field'!$F$20="Drained"),BI26,IF(AND('[1]Multi-Field'!$E$20=[1]Lists!BF26,'[1]Multi-Field'!$F$20="undrained"),BH26,""))</f>
        <v/>
      </c>
      <c r="CC26" s="409" t="str">
        <f>IF(AND('[1]Multi-Field'!$E$21=[1]Lists!BF26,'[1]Multi-Field'!$F$21="Drained"),BI26,IF(AND('[1]Multi-Field'!$E$21=[1]Lists!BF26,'[1]Multi-Field'!$F$21="undrained"),BH26,""))</f>
        <v/>
      </c>
      <c r="CD26" s="409" t="str">
        <f>IF(AND('[1]Multi-Field'!$E$22=[1]Lists!BF26,'[1]Multi-Field'!$F$22="Drained"),BI26,IF(AND('[1]Multi-Field'!$E$22=[1]Lists!BF26,'[1]Multi-Field'!$F$22="undrained"),BH26,""))</f>
        <v/>
      </c>
      <c r="CE26" s="409" t="str">
        <f>IF(AND('[1]Multi-Field'!$E$23=[1]Lists!BF26,'[1]Multi-Field'!$F$23="Drained"),BI26,IF(AND('[1]Multi-Field'!$E$23=[1]Lists!BF26,'[1]Multi-Field'!$F$23="undrained"),BH26,""))</f>
        <v/>
      </c>
      <c r="CF26" s="409" t="str">
        <f>IF(AND('[1]Multi-Field'!$E$24=[1]Lists!BF26,'[1]Multi-Field'!$F$24="Drained"),BI26,IF(AND('[1]Multi-Field'!$E$24=[1]Lists!BF26,'[1]Multi-Field'!$F$24="undrained"),BH26,""))</f>
        <v/>
      </c>
      <c r="CG26" s="409" t="str">
        <f>IF(AND('[1]Multi-Field'!$E$25=[1]Lists!BF26,'[1]Multi-Field'!$F$25="Drained"),BI26,IF(AND('[1]Multi-Field'!$E$25=[1]Lists!BF26,'[1]Multi-Field'!$F$25="undrained"),BH26,""))</f>
        <v/>
      </c>
      <c r="CH26" s="409" t="str">
        <f>IF(AND('[1]Multi-Field'!$E$26=[1]Lists!BF26,'[1]Multi-Field'!$F$26="Drained"),BI26,IF(AND('[1]Multi-Field'!$E$26=[1]Lists!BF26,'[1]Multi-Field'!$F$26="undrained"),BH26,""))</f>
        <v/>
      </c>
      <c r="CI26" s="409">
        <f>IF(AND('[1]Multi-Field'!$E$27=[1]Lists!BF26,'[1]Multi-Field'!$F$27="Drained"),BI26,IF(AND('[1]Multi-Field'!$E$27=[1]Lists!BF26,'[1]Multi-Field'!$F$27="undrained"),BH26,""))</f>
        <v>4</v>
      </c>
      <c r="CJ26" s="409" t="str">
        <f>IF(AND('[1]Multi-Field'!$E$28=[1]Lists!BF26,'[1]Multi-Field'!$F$28="Drained"),BI26,IF(AND('[1]Multi-Field'!$E$28=[1]Lists!BF26,'[1]Multi-Field'!$F$28="undrained"),BH26,""))</f>
        <v/>
      </c>
      <c r="CK26" s="409" t="str">
        <f>IF(AND('[1]Multi-Field'!$E$29=[1]Lists!BF26,'[1]Multi-Field'!$F$29="Drained"),BI26,IF(AND('[1]Multi-Field'!$E$29=[1]Lists!BF26,'[1]Multi-Field'!$F$29="undrained"),BH26,""))</f>
        <v/>
      </c>
      <c r="CL26" s="409" t="str">
        <f>IF(AND('[1]Multi-Field'!$E$30=[1]Lists!BF26,'[1]Multi-Field'!$F$30="Drained"),BI26,IF(AND('[1]Multi-Field'!$E$30=[1]Lists!BF26,'[1]Multi-Field'!$F$30="undrained"),BH26,""))</f>
        <v/>
      </c>
      <c r="CM26" s="409" t="str">
        <f>IF(AND('[1]Multi-Field'!$E$31=[1]Lists!BF26,'[1]Multi-Field'!$F$31="Drained"),BI26,IF(AND('[1]Multi-Field'!$E$31=[1]Lists!BF26,'[1]Multi-Field'!$F$31="undrained"),BH26,""))</f>
        <v/>
      </c>
      <c r="CN26" s="409" t="str">
        <f>IF(AND('[1]Multi-Field'!$E$32=[1]Lists!BF26,'[1]Multi-Field'!$F$32="Drained"),BI26,IF(AND('[1]Multi-Field'!$E$32=[1]Lists!BF26,'[1]Multi-Field'!$F$32="undrained"),BH26,""))</f>
        <v/>
      </c>
      <c r="CO26" s="409" t="str">
        <f>IF(AND('[1]Multi-Field'!$E$33=[1]Lists!BF26,'[1]Multi-Field'!$F$33="Drained"),BI26,IF(AND('[1]Multi-Field'!$E$33=[1]Lists!BF26,'[1]Multi-Field'!$F$33="undrained"),BH26,""))</f>
        <v/>
      </c>
      <c r="CP26" s="409" t="str">
        <f>IF(AND('[1]Multi-Field'!$E$34=[1]Lists!BF26,'[1]Multi-Field'!$F$34="Drained"),BI26,IF(AND('[1]Multi-Field'!$E$34=[1]Lists!BF26,'[1]Multi-Field'!$F$34="undrained"),BH26,""))</f>
        <v/>
      </c>
      <c r="CQ26" s="409" t="str">
        <f>IF(AND('[1]Multi-Field'!$E$35=[1]Lists!BF26,'[1]Multi-Field'!$F$35="Drained"),BI26,IF(AND('[1]Multi-Field'!$E$35=[1]Lists!BF26,'[1]Multi-Field'!$F$35="undrained"),BH26,""))</f>
        <v/>
      </c>
      <c r="CR26" s="409" t="str">
        <f>IF(AND('[1]Multi-Field'!$E$36=[1]Lists!BF26,'[1]Multi-Field'!$F$36="Drained"),BI26,IF(AND('[1]Multi-Field'!$E$36=[1]Lists!BF26,'[1]Multi-Field'!$F$36="undrained"),BH26,""))</f>
        <v/>
      </c>
      <c r="CS26" s="409" t="str">
        <f>IF(AND('[1]Multi-Field'!$E$37=[1]Lists!BF26,'[1]Multi-Field'!$F$37="Drained"),BI26,IF(AND('[1]Multi-Field'!$E$37=[1]Lists!BF26,'[1]Multi-Field'!$F$37="undrained"),BH26,""))</f>
        <v/>
      </c>
      <c r="CT26" s="409" t="str">
        <f>IF(AND('[1]Multi-Field'!$E$38=[1]Lists!BF26,'[1]Multi-Field'!$F$38="Drained"),BI26,IF(AND('[1]Multi-Field'!$E$38=[1]Lists!BF26,'[1]Multi-Field'!$F$38="undrained"),BH26,""))</f>
        <v/>
      </c>
      <c r="CU26" s="409" t="str">
        <f>IF(AND('[1]Multi-Field'!$E$39=[1]Lists!BF26,'[1]Multi-Field'!$F$39="Drained"),BI26,IF(AND('[1]Multi-Field'!$E$39=[1]Lists!BF26,'[1]Multi-Field'!$F$39="undrained"),BH26,""))</f>
        <v/>
      </c>
      <c r="CV26" s="409" t="str">
        <f>IF(AND('[1]Multi-Field'!$E$40=[1]Lists!BF26,'[1]Multi-Field'!$F$40="Drained"),BI26,IF(AND('[1]Multi-Field'!$E$40=[1]Lists!BF26,'[1]Multi-Field'!$F$40="undrained"),BH26,""))</f>
        <v/>
      </c>
      <c r="CW26" s="409" t="str">
        <f>IF(AND('[1]Multi-Field'!$E$41=[1]Lists!BF26,'[1]Multi-Field'!$F$40="Drained"),BI26,IF(AND('[1]Multi-Field'!$E$40=[1]Lists!BF26,'[1]Multi-Field'!$F$40="undrained"),BH26,""))</f>
        <v/>
      </c>
      <c r="CX26" s="409" t="str">
        <f>IF(AND('[1]Multi-Field'!$E$42=[1]Lists!BF26,'[1]Multi-Field'!$F$42="Drained"),BI26,IF(AND('[1]Multi-Field'!$E$42=[1]Lists!BF26,'[1]Multi-Field'!$F$42="undrained"),BH26,""))</f>
        <v/>
      </c>
      <c r="CY26" s="409" t="str">
        <f>IF(AND('[1]Multi-Field'!$E$43=[1]Lists!BF26,'[1]Multi-Field'!$F$43="Drained"),BI26,IF(AND('[1]Multi-Field'!$E$43=[1]Lists!BF26,'[1]Multi-Field'!$F$43="undrained"),BH26,""))</f>
        <v/>
      </c>
      <c r="CZ26" s="409" t="str">
        <f>IF(AND('[1]Multi-Field'!$E$44=[1]Lists!BF26,'[1]Multi-Field'!$F$44="Drained"),BI26,IF(AND('[1]Multi-Field'!$E$44=[1]Lists!BF26,'[1]Multi-Field'!$F$44="undrained"),BH26,""))</f>
        <v/>
      </c>
      <c r="DA26" s="409" t="str">
        <f>IF(AND('[1]Multi-Field'!$E$45=[1]Lists!BF26,'[1]Multi-Field'!$F$45="Drained"),BI26,IF(AND('[1]Multi-Field'!$E$45=[1]Lists!BF26,'[1]Multi-Field'!$F$45="undrained"),BH26,""))</f>
        <v/>
      </c>
      <c r="DB26" s="409" t="str">
        <f>IF(AND('[1]Multi-Field'!$E$46=[1]Lists!BF26,'[1]Multi-Field'!$F$46="Drained"),BI26,IF(AND('[1]Multi-Field'!$E$46=[1]Lists!BF26,'[1]Multi-Field'!$F$46="undrained"),BH26,""))</f>
        <v/>
      </c>
      <c r="DC26" s="409" t="str">
        <f>IF(AND('[1]Multi-Field'!$E$47=[1]Lists!BF26,'[1]Multi-Field'!$F$47="Drained"),BI26,IF(AND('[1]Multi-Field'!$E$47=[1]Lists!BF26,'[1]Multi-Field'!$F$47="undrained"),BH26,""))</f>
        <v/>
      </c>
      <c r="DD26" s="409" t="str">
        <f>IF(AND('[1]Multi-Field'!$E$48=[1]Lists!BF26,'[1]Multi-Field'!$F$48="Drained"),BI26,IF(AND('[1]Multi-Field'!$E$48=[1]Lists!BF26,'[1]Multi-Field'!$F$48="undrained"),BH26,""))</f>
        <v/>
      </c>
      <c r="DE26" s="409" t="str">
        <f>IF(AND('[1]Multi-Field'!$E$49=[1]Lists!BF26,'[1]Multi-Field'!$F$49="Drained"),BI26,IF(AND('[1]Multi-Field'!$E$49=[1]Lists!BF26,'[1]Multi-Field'!$F$9="undrained"),BH26,""))</f>
        <v/>
      </c>
      <c r="DF26" s="409" t="str">
        <f>IF(AND('[1]Multi-Field'!$E$50=[1]Lists!BF26,'[1]Multi-Field'!$F$50="Drained"),BI26,IF(AND('[1]Multi-Field'!$E$50=[1]Lists!BF26,'[1]Multi-Field'!$F$50="undrained"),BH26,""))</f>
        <v/>
      </c>
      <c r="DG26" s="409" t="str">
        <f>IF(AND('[1]Multi-Field'!$E$51=[1]Lists!BF26,'[1]Multi-Field'!$F$51="Drained"),BI26,IF(AND('[1]Multi-Field'!$E$51=[1]Lists!BF26,'[1]Multi-Field'!$F$51="undrained"),BH26,""))</f>
        <v/>
      </c>
      <c r="DH26" s="409" t="str">
        <f>IF(AND('[1]Multi-Field'!$E$52=[1]Lists!BF26,'[1]Multi-Field'!$F$52="Drained"),BI26,IF(AND('[1]Multi-Field'!$E$52=[1]Lists!BF26,'[1]Multi-Field'!$F$52="undrained"),BH26,""))</f>
        <v/>
      </c>
      <c r="DI26" s="409" t="str">
        <f>IF(AND('[1]Multi-Field'!$E$53=[1]Lists!BF26,'[1]Multi-Field'!$F$53="Drained"),BI26,IF(AND('[1]Multi-Field'!$E$53=[1]Lists!BF26,'[1]Multi-Field'!$F$53="undrained"),BH26,""))</f>
        <v/>
      </c>
      <c r="DJ26" s="409" t="str">
        <f>IF(AND('[1]Multi-Field'!$E$54=[1]Lists!BF26,'[1]Multi-Field'!$F$54="Drained"),BI26,IF(AND('[1]Multi-Field'!$E$54=[1]Lists!BF26,'[1]Multi-Field'!$F$54="undrained"),BH26,""))</f>
        <v/>
      </c>
      <c r="DK26" s="409" t="str">
        <f>IF(AND('[1]Multi-Field'!$E$55=[1]Lists!BF26,'[1]Multi-Field'!$F$55="Drained"),BI26,IF(AND('[1]Multi-Field'!$E$55=[1]Lists!BF26,'[1]Multi-Field'!$F$55="undrained"),BH26,""))</f>
        <v/>
      </c>
      <c r="DL26" s="409" t="str">
        <f>IF(AND('[1]Multi-Field'!$E$56=[1]Lists!BF26,'[1]Multi-Field'!$F$56="Drained"),BI26,IF(AND('[1]Multi-Field'!$E$56=[1]Lists!BF26,'[1]Multi-Field'!$F$56="undrained"),BH26,""))</f>
        <v/>
      </c>
      <c r="DM26" s="409" t="str">
        <f>IF(AND('[1]Multi-Field'!$E$57=[1]Lists!BF26,'[1]Multi-Field'!$F$57="Drained"),BI26,IF(AND('[1]Multi-Field'!$E$57=[1]Lists!BF26,'[1]Multi-Field'!$F$57="undrained"),BH26,""))</f>
        <v/>
      </c>
      <c r="DN26" s="409" t="str">
        <f>IF(AND('[1]Multi-Field'!$E$58=[1]Lists!BF26,'[1]Multi-Field'!$F$58="Drained"),BI26,IF(AND('[1]Multi-Field'!$E$58=[1]Lists!BF26,'[1]Multi-Field'!$F$58="undrained"),BH26,""))</f>
        <v/>
      </c>
      <c r="DO26" s="409" t="str">
        <f>IF(AND('[1]Multi-Field'!$E$59=[1]Lists!BF26,'[1]Multi-Field'!$F$59="Drained"),BI26,IF(AND('[1]Multi-Field'!$E$59=[1]Lists!BF26,'[1]Multi-Field'!$F$59="undrained"),BH26,""))</f>
        <v/>
      </c>
      <c r="DP26" s="409" t="str">
        <f>IF(AND('[1]Multi-Field'!$E$60=[1]Lists!BF26,'[1]Multi-Field'!$F$60="Drained"),BI26,IF(AND('[1]Multi-Field'!$E$60=[1]Lists!BF26,'[1]Multi-Field'!$F$60="undrained"),BH26,""))</f>
        <v/>
      </c>
      <c r="DQ26" s="409" t="str">
        <f>IF(AND('[1]Multi-Field'!$E$61=[1]Lists!BF26,'[1]Multi-Field'!$F$61="Drained"),BI26,IF(AND('[1]Multi-Field'!$E$61=[1]Lists!BF26,'[1]Multi-Field'!$F$61="undrained"),BH26,""))</f>
        <v/>
      </c>
      <c r="DR26" s="409" t="str">
        <f>IF(AND('[1]Multi-Field'!$E$62=[1]Lists!BF26,'[1]Multi-Field'!$F$62="Drained"),BI26,IF(AND('[1]Multi-Field'!$E$62=[1]Lists!BF26,'[1]Multi-Field'!$F$62="undrained"),BH26,""))</f>
        <v/>
      </c>
      <c r="DS26" s="409" t="str">
        <f>IF(AND('[1]Multi-Field'!$E$63=[1]Lists!BF26,'[1]Multi-Field'!$F$63="Drained"),BI26,IF(AND('[1]Multi-Field'!$E$63=[1]Lists!BF26,'[1]Multi-Field'!$F$63="undrained"),BH26,""))</f>
        <v/>
      </c>
      <c r="DT26" s="409" t="str">
        <f>IF(AND('[1]Multi-Field'!$E$64=[1]Lists!BF26,'[1]Multi-Field'!$F$64="Drained"),BI26,IF(AND('[1]Multi-Field'!$E$64=[1]Lists!BF26,'[1]Multi-Field'!$F$64="undrained"),BH26,""))</f>
        <v/>
      </c>
      <c r="DU26" s="409" t="str">
        <f>IF(AND('[1]Multi-Field'!$E$65=[1]Lists!BF26,'[1]Multi-Field'!$F$65="Drained"),BI26,IF(AND('[1]Multi-Field'!$E$65=[1]Lists!BF26,'[1]Multi-Field'!$F$65="undrained"),BH26,""))</f>
        <v/>
      </c>
      <c r="DV26" s="409" t="str">
        <f>IF(AND('[1]Multi-Field'!$E$66=[1]Lists!BF26,'[1]Multi-Field'!$F$66="Drained"),BI26,IF(AND('[1]Multi-Field'!$E$66=[1]Lists!BF26,'[1]Multi-Field'!$F$66="undrained"),BH26,""))</f>
        <v/>
      </c>
      <c r="DW26" s="409" t="str">
        <f>IF(AND('[1]Multi-Field'!$E$67=[1]Lists!BF26,'[1]Multi-Field'!$F$67="Drained"),BI26,IF(AND('[1]Multi-Field'!$E$67=[1]Lists!BF26,'[1]Multi-Field'!$F$67="undrained"),BH26,""))</f>
        <v/>
      </c>
      <c r="DX26" s="409" t="str">
        <f>IF(AND('[1]Multi-Field'!$E$68=[1]Lists!BF26,'[1]Multi-Field'!$F$68="Drained"),BI26,IF(AND('[1]Multi-Field'!$E$68=[1]Lists!BF26,'[1]Multi-Field'!$F$68="undrained"),BH26,""))</f>
        <v/>
      </c>
      <c r="DY26" s="409" t="str">
        <f>IF(AND('[1]Multi-Field'!$E$69=[1]Lists!BF26,'[1]Multi-Field'!$F$69="Drained"),BI26,IF(AND('[1]Multi-Field'!$E$69=[1]Lists!BF26,'[1]Multi-Field'!$F$69="undrained"),BH26,""))</f>
        <v/>
      </c>
      <c r="DZ26" s="409" t="str">
        <f>IF(AND('[1]Multi-Field'!$E$70=[1]Lists!BF26,'[1]Multi-Field'!$F$70="Drained"),BI26,IF(AND('[1]Multi-Field'!$E$70=[1]Lists!BF26,'[1]Multi-Field'!$F$70="undrained"),BH26,""))</f>
        <v/>
      </c>
      <c r="EA26" s="409" t="str">
        <f>IF(AND('[1]Multi-Field'!$E$71=[1]Lists!BF26,'[1]Multi-Field'!$F$71="Drained"),BI26,IF(AND('[1]Multi-Field'!$E$71=[1]Lists!BF26,'[1]Multi-Field'!$F$71="undrained"),BH26,""))</f>
        <v/>
      </c>
      <c r="EB26" s="409" t="str">
        <f>IF(AND('[1]Multi-Field'!$E$72=[1]Lists!BF26,'[1]Multi-Field'!$F$72="Drained"),BI26,IF(AND('[1]Multi-Field'!$E$72=[1]Lists!BF26,'[1]Multi-Field'!$F$72="undrained"),BH26,""))</f>
        <v/>
      </c>
      <c r="EC26" s="409" t="str">
        <f>IF(AND('[1]Multi-Field'!$E$73=[1]Lists!BF26,'[1]Multi-Field'!$F$73="Drained"),BI26,IF(AND('[1]Multi-Field'!$E$73=[1]Lists!BF26,'[1]Multi-Field'!$F$73="undrained"),BH26,""))</f>
        <v/>
      </c>
      <c r="ED26" s="409" t="str">
        <f>IF(AND('[1]Multi-Field'!$E$74=[1]Lists!BF26,'[1]Multi-Field'!$F$74="Drained"),BI26,IF(AND('[1]Multi-Field'!$E$74=[1]Lists!BF26,'[1]Multi-Field'!$F$74="undrained"),BH26,""))</f>
        <v/>
      </c>
      <c r="EE26" s="409" t="str">
        <f>IF(AND('[1]Multi-Field'!$E$75=[1]Lists!BF26,'[1]Multi-Field'!$F$75="Drained"),BI26,IF(AND('[1]Multi-Field'!$E$75=[1]Lists!BF26,'[1]Multi-Field'!$F$75="undrained"),BH26,""))</f>
        <v/>
      </c>
      <c r="EF26" s="409" t="str">
        <f>IF(AND('[1]Multi-Field'!$E$76=[1]Lists!BF26,'[1]Multi-Field'!$F$76="Drained"),BI26,IF(AND('[1]Multi-Field'!$E$76=[1]Lists!BF26,'[1]Multi-Field'!$F$6="undrained"),BH26,""))</f>
        <v/>
      </c>
      <c r="EG26" s="409" t="str">
        <f>IF(AND('[1]Multi-Field'!$E$77=[1]Lists!BF26,'[1]Multi-Field'!$F$77="Drained"),BI26,IF(AND('[1]Multi-Field'!$E$77=[1]Lists!BF26,'[1]Multi-Field'!$F$77="undrained"),BH26,""))</f>
        <v/>
      </c>
      <c r="EH26" s="409" t="str">
        <f>IF(AND('[1]Multi-Field'!$E$78=[1]Lists!BF26,'[1]Multi-Field'!$F$78="Drained"),BI26,IF(AND('[1]Multi-Field'!$E$78=[1]Lists!BF26,'[1]Multi-Field'!$F$78="undrained"),BH26,""))</f>
        <v/>
      </c>
      <c r="EI26" s="409" t="str">
        <f>IF(AND('[1]Multi-Field'!$E$79=[1]Lists!BF26,'[1]Multi-Field'!$F$79="Drained"),BI26,IF(AND('[1]Multi-Field'!$E$79=[1]Lists!BF26,'[1]Multi-Field'!$F$79="undrained"),BH26,""))</f>
        <v/>
      </c>
      <c r="EJ26" s="409" t="str">
        <f>IF(AND('[1]Multi-Field'!$E$80=[1]Lists!BF26,'[1]Multi-Field'!$F$80="Drained"),BI26,IF(AND('[1]Multi-Field'!$E$80=[1]Lists!BF26,'[1]Multi-Field'!$F$80="undrained"),BH26,""))</f>
        <v/>
      </c>
      <c r="EK26" s="409" t="str">
        <f>IF(AND('[1]Multi-Field'!$E$81=[1]Lists!BF26,'[1]Multi-Field'!$F$81="Drained"),BI26,IF(AND('[1]Multi-Field'!$E$81=[1]Lists!BF26,'[1]Multi-Field'!$F$81="undrained"),BH26,""))</f>
        <v/>
      </c>
      <c r="EL26" s="409" t="str">
        <f>IF(AND('[1]Multi-Field'!$E$82=[1]Lists!BF26,'[1]Multi-Field'!$F$82="Drained"),BI26,IF(AND('[1]Multi-Field'!$E$82=[1]Lists!BF26,'[1]Multi-Field'!$F$82="undrained"),BH26,""))</f>
        <v/>
      </c>
      <c r="EM26" s="409" t="str">
        <f>IF(AND('[1]Multi-Field'!$E$83=[1]Lists!BF26,'[1]Multi-Field'!$F$83="Drained"),BI26,IF(AND('[1]Multi-Field'!$E$83=[1]Lists!BF26,'[1]Multi-Field'!$F$83="undrained"),BH26,""))</f>
        <v/>
      </c>
      <c r="EN26" s="409" t="str">
        <f>IF(AND('[1]Multi-Field'!$E$84=[1]Lists!BF26,'[1]Multi-Field'!$F$84="Drained"),BI26,IF(AND('[1]Multi-Field'!$E$84=[1]Lists!BF26,'[1]Multi-Field'!$F$84="undrained"),BH26,""))</f>
        <v/>
      </c>
      <c r="EO26" s="409" t="str">
        <f>IF(AND('[1]Multi-Field'!$E$85=[1]Lists!BF26,'[1]Multi-Field'!$F$85="Drained"),BI26,IF(AND('[1]Multi-Field'!$E$85=[1]Lists!BF26,'[1]Multi-Field'!$F$85="undrained"),BH26,""))</f>
        <v/>
      </c>
      <c r="EP26" s="409" t="str">
        <f>IF(AND('[1]Multi-Field'!$E$86=[1]Lists!BF26,'[1]Multi-Field'!$F$86="Drained"),BI26,IF(AND('[1]Multi-Field'!$E$86=[1]Lists!BF26,'[1]Multi-Field'!$F$86="undrained"),BH26,""))</f>
        <v/>
      </c>
      <c r="EQ26" s="409" t="str">
        <f>IF(AND('[1]Multi-Field'!$E$87=[1]Lists!BF26,'[1]Multi-Field'!$F$87="Drained"),BI26,IF(AND('[1]Multi-Field'!$E$87=[1]Lists!BF26,'[1]Multi-Field'!$F$87="undrained"),BH26,""))</f>
        <v/>
      </c>
      <c r="ER26" s="409" t="str">
        <f>IF(AND('[1]Multi-Field'!$E$88=[1]Lists!BF26,'[1]Multi-Field'!$F$88="Drained"),BI26,IF(AND('[1]Multi-Field'!$E$88=[1]Lists!BF26,'[1]Multi-Field'!$F$88="undrained"),BH26,""))</f>
        <v/>
      </c>
      <c r="ES26" s="409" t="str">
        <f>IF(AND('[1]Multi-Field'!$E$89=[1]Lists!BF26,'[1]Multi-Field'!$F$89="Drained"),BI26,IF(AND('[1]Multi-Field'!$E$89=[1]Lists!BF26,'[1]Multi-Field'!$F$89="undrained"),BH26,""))</f>
        <v/>
      </c>
      <c r="ET26" s="409" t="str">
        <f>IF(AND('[1]Multi-Field'!$E$90=[1]Lists!BF26,'[1]Multi-Field'!$F$90="Drained"),BI26,IF(AND('[1]Multi-Field'!$E$90=[1]Lists!BF26,'[1]Multi-Field'!$F$90="undrained"),BH26,""))</f>
        <v/>
      </c>
      <c r="EU26" s="409" t="str">
        <f>IF(AND('[1]Multi-Field'!$E$91=[1]Lists!BF26,'[1]Multi-Field'!$F$91="Drained"),BI26,IF(AND('[1]Multi-Field'!$E$91=[1]Lists!BF26,'[1]Multi-Field'!$F$91="undrained"),BH26,""))</f>
        <v/>
      </c>
      <c r="EV26" s="409" t="str">
        <f>IF(AND('[1]Multi-Field'!$E$92=[1]Lists!BF26,'[1]Multi-Field'!$F$92="Drained"),BI26,IF(AND('[1]Multi-Field'!$E$92=[1]Lists!BF26,'[1]Multi-Field'!$F$92="undrained"),BH26,""))</f>
        <v/>
      </c>
      <c r="EW26" s="409" t="str">
        <f>IF(AND('[1]Multi-Field'!$E$93=[1]Lists!BF26,'[1]Multi-Field'!$F$93="Drained"),BI26,IF(AND('[1]Multi-Field'!$E$93=[1]Lists!BF26,'[1]Multi-Field'!$F$93="undrained"),BH26,""))</f>
        <v/>
      </c>
      <c r="EX26" s="409" t="str">
        <f>IF(AND('[1]Multi-Field'!$E$94=[1]Lists!BF26,'[1]Multi-Field'!$F$94="Drained"),BI26,IF(AND('[1]Multi-Field'!$E$94=[1]Lists!BF26,'[1]Multi-Field'!$F$94="undrained"),BH26,""))</f>
        <v/>
      </c>
      <c r="EY26" s="409" t="str">
        <f>IF(AND('[1]Multi-Field'!$E$95=[1]Lists!BF26,'[1]Multi-Field'!$F$95="Drained"),BI26,IF(AND('[1]Multi-Field'!$E$95=[1]Lists!BF26,'[1]Multi-Field'!$F$95="undrained"),BH26,""))</f>
        <v/>
      </c>
      <c r="EZ26" s="409" t="str">
        <f>IF(AND('[1]Multi-Field'!$E$96=[1]Lists!BF26,'[1]Multi-Field'!$F$96="Drained"),BI26,IF(AND('[1]Multi-Field'!$E$96=[1]Lists!BF26,'[1]Multi-Field'!$F$96="undrained"),BH26,""))</f>
        <v/>
      </c>
      <c r="FA26" s="409" t="str">
        <f>IF(AND('[1]Multi-Field'!$E$97=[1]Lists!BF26,'[1]Multi-Field'!$F$97="Drained"),BI26,IF(AND('[1]Multi-Field'!$E$97=[1]Lists!BF26,'[1]Multi-Field'!$F$97="undrained"),BH26,""))</f>
        <v/>
      </c>
      <c r="FB26" s="409" t="str">
        <f>IF(AND('[1]Multi-Field'!$E$98=[1]Lists!BF26,'[1]Multi-Field'!$F$98="Drained"),BI26,IF(AND('[1]Multi-Field'!$E$98=[1]Lists!BF26,'[1]Multi-Field'!$F$98="undrained"),BH26,""))</f>
        <v/>
      </c>
      <c r="FC26" s="409" t="str">
        <f>IF(AND('[1]Multi-Field'!$E$99=[1]Lists!BF26,'[1]Multi-Field'!$F$99="Drained"),BI26,IF(AND('[1]Multi-Field'!$E$99=[1]Lists!BF26,'[1]Multi-Field'!$F$99="undrained"),BH26,""))</f>
        <v/>
      </c>
      <c r="FD26" s="409" t="str">
        <f>IF(AND('[1]Multi-Field'!$E$100=[1]Lists!BF26,'[1]Multi-Field'!$F$100="Drained"),BI26,IF(AND('[1]Multi-Field'!$E$100=[1]Lists!BF26,'[1]Multi-Field'!$F$100="undrained"),BH26,""))</f>
        <v/>
      </c>
      <c r="FE26" s="409" t="str">
        <f>IF(AND('[1]Multi-Field'!$E$101=[1]Lists!BF26,'[1]Multi-Field'!$F$101="Drained"),BI26,IF(AND('[1]Multi-Field'!$E$101=[1]Lists!BF26,'[1]Multi-Field'!$F$101="undrained"),BH26,""))</f>
        <v/>
      </c>
      <c r="FF26" s="409" t="str">
        <f>IF(AND('[1]Multi-Field'!$E$102=[1]Lists!BF26,'[1]Multi-Field'!$F$102="Drained"),BI26,IF(AND('[1]Multi-Field'!$E$102=[1]Lists!BF26,'[1]Multi-Field'!$F$102="undrained"),BH26,""))</f>
        <v/>
      </c>
      <c r="FG26" s="409" t="str">
        <f>IF(AND('[1]Multi-Field'!$E$103=[1]Lists!BF26,'[1]Multi-Field'!$F$103="Drained"),BI26,IF(AND('[1]Multi-Field'!$E$103=[1]Lists!BF26,'[1]Multi-Field'!$F$103="undrained"),BH26,""))</f>
        <v/>
      </c>
      <c r="FH26" s="409" t="str">
        <f>IF(AND('[1]Multi-Field'!$E$104=[1]Lists!BF26,'[1]Multi-Field'!$F$104="Drained"),BI26,IF(AND('[1]Multi-Field'!$E$104=[1]Lists!BF26,'[1]Multi-Field'!$F$104="undrained"),BH26,""))</f>
        <v/>
      </c>
      <c r="FI26" s="409" t="str">
        <f>IF(AND('[1]Multi-Field'!$E$105=[1]Lists!BF26,'[1]Multi-Field'!$F$105="Drained"),BI26,IF(AND('[1]Multi-Field'!$E$105=[1]Lists!BF26,'[1]Multi-Field'!$F$105="undrained"),BH26,""))</f>
        <v/>
      </c>
      <c r="FJ26" s="409" t="str">
        <f>IF(AND('[1]Multi-Field'!$E$106=[1]Lists!BF26,'[1]Multi-Field'!$F$106="Drained"),BI26,IF(AND('[1]Multi-Field'!$E$106=[1]Lists!BF26,'[1]Multi-Field'!$F$106="undrained"),BH26,""))</f>
        <v/>
      </c>
      <c r="FK26" s="409" t="str">
        <f>IF(AND('[1]Multi-Field'!$E$107=[1]Lists!BF26,'[1]Multi-Field'!$F$107="Drained"),BI26,IF(AND('[1]Multi-Field'!$E$107=[1]Lists!BF26,'[1]Multi-Field'!$F$107="undrained"),BH26,""))</f>
        <v/>
      </c>
      <c r="FL26" s="409" t="str">
        <f>IF(AND('[1]Multi-Field'!$E$108=[1]Lists!BF26,'[1]Multi-Field'!$F$108="Drained"),BI26,IF(AND('[1]Multi-Field'!$E$108=[1]Lists!BF26,'[1]Multi-Field'!$F$108="undrained"),BH26,""))</f>
        <v/>
      </c>
      <c r="FM26" s="409" t="str">
        <f>IF(AND('[1]Multi-Field'!$E$109=[1]Lists!BF26,'[1]Multi-Field'!$F$109="Drained"),BI26,IF(AND('[1]Multi-Field'!$E$109=[1]Lists!BF26,'[1]Multi-Field'!$F$109="undrained"),BH26,""))</f>
        <v/>
      </c>
      <c r="FN26" s="409" t="str">
        <f>IF(AND('[1]Multi-Field'!$E$110=[1]Lists!BF26,'[1]Multi-Field'!$F$110="Drained"),BI26,IF(AND('[1]Multi-Field'!$E$110=[1]Lists!BF26,'[1]Multi-Field'!$F$110="undrained"),BH26,""))</f>
        <v/>
      </c>
      <c r="FO26" s="409" t="str">
        <f>IF(AND('[1]Multi-Field'!$E$111=[1]Lists!BF26,'[1]Multi-Field'!$F$111="Drained"),BI26,IF(AND('[1]Multi-Field'!$E$111=[1]Lists!BF26,'[1]Multi-Field'!$F$111="undrained"),BH26,""))</f>
        <v/>
      </c>
      <c r="FP26" s="409" t="str">
        <f>IF(AND('[1]Multi-Field'!$E$112=[1]Lists!BF26,'[1]Multi-Field'!$F$112="Drained"),BI26,IF(AND('[1]Multi-Field'!$E$112=[1]Lists!BF26,'[1]Multi-Field'!$F$112="undrained"),BH26,""))</f>
        <v/>
      </c>
      <c r="FQ26" s="409" t="str">
        <f>IF(AND('[1]Multi-Field'!$E$113=[1]Lists!BF26,'[1]Multi-Field'!$F$113="Drained"),BI26,IF(AND('[1]Multi-Field'!$E$113=[1]Lists!BF26,'[1]Multi-Field'!$F$113="undrained"),BH26,""))</f>
        <v/>
      </c>
      <c r="FR26" s="409" t="str">
        <f>IF(AND('[1]Multi-Field'!$E$114=[1]Lists!BF26,'[1]Multi-Field'!$F$114="Drained"),BI26,IF(AND('[1]Multi-Field'!$E$114=[1]Lists!BF26,'[1]Multi-Field'!$F$114="undrained"),BH26,""))</f>
        <v/>
      </c>
      <c r="FS26" s="409" t="str">
        <f>IF(AND('[1]Multi-Field'!$E$115=[1]Lists!BF26,'[1]Multi-Field'!$F$115="Drained"),BI26,IF(AND('[1]Multi-Field'!$E$115=[1]Lists!BF26,'[1]Multi-Field'!$F$115="undrained"),BH26,""))</f>
        <v/>
      </c>
      <c r="FT26" s="409" t="str">
        <f>IF(AND('[1]Multi-Field'!$E$116=[1]Lists!BF26,'[1]Multi-Field'!$F$116="Drained"),BI26,IF(AND('[1]Multi-Field'!$E$116=[1]Lists!BF26,'[1]Multi-Field'!$F$116="undrained"),BH26,""))</f>
        <v/>
      </c>
      <c r="FU26" s="409" t="str">
        <f>IF(AND('[1]Multi-Field'!$E$117=[1]Lists!BF26,'[1]Multi-Field'!$F$117="Drained"),BI26,IF(AND('[1]Multi-Field'!$E$117=[1]Lists!BF26,'[1]Multi-Field'!$F$117="undrained"),BH26,""))</f>
        <v/>
      </c>
      <c r="FV26" s="409" t="str">
        <f>IF(AND('[1]Multi-Field'!$E$118=[1]Lists!BF26,'[1]Multi-Field'!$F$118="Drained"),BI26,IF(AND('[1]Multi-Field'!$E$118=[1]Lists!BF26,'[1]Multi-Field'!$F$118="undrained"),BH26,""))</f>
        <v/>
      </c>
      <c r="FW26" s="409" t="str">
        <f>IF(AND('[1]Multi-Field'!$E$119=[1]Lists!BF26,'[1]Multi-Field'!$F$119="Drained"),BI26,IF(AND('[1]Multi-Field'!$E$119=[1]Lists!BF26,'[1]Multi-Field'!$F$119="undrained"),BH26,""))</f>
        <v/>
      </c>
      <c r="FX26" s="409" t="str">
        <f>IF(AND('[1]Multi-Field'!$E$120=[1]Lists!BF26,'[1]Multi-Field'!$F$120="Drained"),BI26,IF(AND('[1]Multi-Field'!$E$120=[1]Lists!BF26,'[1]Multi-Field'!$F$120="undrained"),BH26,""))</f>
        <v/>
      </c>
      <c r="FZ26" t="s">
        <v>810</v>
      </c>
      <c r="GC26" s="4" t="str">
        <f>'[1]Multi-Field'!B24</f>
        <v>Pasture #10</v>
      </c>
      <c r="GD26" s="73" t="str">
        <f>IF(OR('[1]Multi-Field'!Q24=$FZ$43,'[1]Multi-Field'!Q24=$FZ$44),'[1]Multi-Field'!BS24,"")</f>
        <v/>
      </c>
      <c r="GE26" s="4" t="str">
        <f>IF(AND(OR('[1]Multi-Field'!Q24=$FZ$86,'[1]Multi-Field'!Q24=$FZ$94,'[1]Multi-Field'!Q24=$FZ$87,'[1]Multi-Field'!Q24=[1]Lists!$FZ$93,'[1]Multi-Field'!Q24=$FZ$59),'[1]Multi-Field'!BS24&gt;50),'[1]Multi-Field'!BS24*0.8,IF(AND(OR('[1]Multi-Field'!Q24=$FZ$86,'[1]Multi-Field'!Q24=$FZ$94,'[1]Multi-Field'!Q24=$FZ$87,'[1]Multi-Field'!Q24=[1]Lists!$FZ$93,'[1]Multi-Field'!Q24=[1]Lists!$FZ$59),'[1]Multi-Field'!BS24&lt;50),'[1]Multi-Field'!BS24,""))</f>
        <v/>
      </c>
      <c r="GF26" s="4">
        <f>IF(OR('[1]Multi-Field'!Q24=[1]Lists!$FZ$7,'[1]Multi-Field'!Q24=[1]Lists!$FZ$5,'[1]Multi-Field'!Q24=[1]Lists!$FZ$24,'[1]Multi-Field'!Q24=[1]Lists!$FZ$10,'[1]Multi-Field'!Q24=[1]Lists!$FZ$8, '[1]Multi-Field'!Q24=[1]Lists!$FZ$25, '[1]Multi-Field'!Q24=[1]Lists!$FZ$23, '[1]Multi-Field'!Q24= [1]Lists!$FZ$47, '[1]Multi-Field'!Q24=[1]Lists!$FZ$49, '[1]Multi-Field'!Q24=[1]Lists!$FZ$48,'[1]Multi-Field'!Q24=[1]Lists!$FZ$3, '[1]Multi-Field'!Q24=[1]Lists!$FZ$14,'[1]Multi-Field'!Q24=[1]Lists!$FZ$36, '[1]Multi-Field'!Q24=[1]Lists!$FZ$41,'[1]Multi-Field'!Q24=[1]Lists!$FZ$42),0,"")</f>
        <v>0</v>
      </c>
      <c r="GG26" s="4" t="str">
        <f>IF(OR('[1]Multi-Field'!Q24=[1]Lists!$FZ$6,'[1]Multi-Field'!Q24=[1]Lists!$FZ$4, '[1]Multi-Field'!Q53=[1]Lists!$FZ$11, '[1]Multi-Field'!Q24=[1]Lists!$FZ$1),100*IF('[1]Multi-Field'!U24=onepercent,0.75,IF('[1]Multi-Field'!U24=onetotwentyfivepercent,0.4,IF(OR('[1]Multi-Field'!U24=twentysixtofiftypercent,'[1]Multi-Field'!U24=greaterthanfiftypercent),0,""))),"")</f>
        <v/>
      </c>
      <c r="GH26" s="4" t="str">
        <f>IF(OR('[1]Multi-Field'!Q24=[1]Lists!$FZ$53,'[1]Multi-Field'!Q24=[1]Lists!$FZ$55), 50,IF('[1]Multi-Field'!Q24=[1]Lists!$FZ$54,225,IF('[1]Multi-Field'!Q24=[1]Lists!$FZ$56,75,"")))</f>
        <v/>
      </c>
      <c r="GI26" s="4" t="e">
        <f>#VALUE!</f>
        <v>#VALUE!</v>
      </c>
      <c r="GJ26" s="4" t="e">
        <f>#VALUE!</f>
        <v>#VALUE!</v>
      </c>
      <c r="GK26" s="4" t="str">
        <f>IF('[1]Multi-Field'!Q24=[1]Lists!$FZ$95,'[1]Multi-Field'!BS24*0.66,"")</f>
        <v/>
      </c>
      <c r="GM26" s="4" t="str">
        <f>IF(OR('[1]Multi-Field'!Q24=[1]Lists!$FZ$26,'[1]Multi-Field'!Q24=[1]Lists!$FZ$84),20,"")</f>
        <v/>
      </c>
      <c r="GN26" s="4" t="str">
        <f>IF(OR('[1]Multi-Field'!Q24=[1]Lists!$FZ$88,'[1]Multi-Field'!Q24=[1]Lists!$FZ$57),0,"")</f>
        <v/>
      </c>
      <c r="GO26" s="4" t="str">
        <f>IF(OR('[1]Multi-Field'!Q24=[1]Lists!$FZ$69,'[1]Multi-Field'!Q24=[1]Lists!$FZ$71,'[1]Multi-Field'!Q24=[1]Lists!$FZ$105),50,"")</f>
        <v/>
      </c>
      <c r="GP26" s="4" t="str">
        <f>IF(OR('[1]Multi-Field'!Q24=[1]Lists!$FZ$75,'[1]Multi-Field'!Q24=[1]Lists!$FZ$70),75,"")</f>
        <v/>
      </c>
      <c r="GQ26" s="4" t="str">
        <f>IF('[1]Multi-Field'!Q24=[1]Lists!$FZ$72,150,"")</f>
        <v/>
      </c>
      <c r="GR26" s="4" t="str">
        <f>IF(OR('[1]Multi-Field'!Q24=[1]Lists!$FZ$74,'[1]Multi-Field'!Q24=[1]Lists!$FZ$73),40,"")</f>
        <v/>
      </c>
      <c r="GS26" s="4" t="str">
        <f>IF('[1]Multi-Field'!Q24=[1]Lists!$FZ$99,80,"")</f>
        <v/>
      </c>
      <c r="GT26" s="4" t="str">
        <f>IF('[1]Multi-Field'!Q24=[1]Lists!$FZ$106,70,"")</f>
        <v/>
      </c>
      <c r="GU26" s="4" t="e">
        <f t="shared" si="4"/>
        <v>#VALUE!</v>
      </c>
    </row>
    <row r="27" spans="1:203" ht="13.5" customHeight="1">
      <c r="A27" s="7" t="s">
        <v>114</v>
      </c>
      <c r="B27" t="s">
        <v>751</v>
      </c>
      <c r="C27" s="7"/>
      <c r="D27" s="8">
        <v>50</v>
      </c>
      <c r="E27" s="8">
        <f t="shared" si="0"/>
        <v>52</v>
      </c>
      <c r="F27" s="8">
        <f t="shared" si="1"/>
        <v>53</v>
      </c>
      <c r="G27" s="8">
        <v>55</v>
      </c>
      <c r="H27" s="8">
        <v>65</v>
      </c>
      <c r="I27" s="8">
        <f t="shared" si="5"/>
        <v>68</v>
      </c>
      <c r="J27" s="8">
        <f t="shared" si="6"/>
        <v>72</v>
      </c>
      <c r="K27" s="8">
        <v>75</v>
      </c>
      <c r="L27" s="8">
        <v>75</v>
      </c>
      <c r="M27" s="8">
        <f t="shared" si="2"/>
        <v>82</v>
      </c>
      <c r="N27" s="8">
        <f t="shared" si="3"/>
        <v>88</v>
      </c>
      <c r="O27" s="8">
        <v>95</v>
      </c>
      <c r="P27" s="391">
        <v>2</v>
      </c>
      <c r="Q27" s="394"/>
      <c r="R27" s="395" t="b">
        <f>IF(OR('Multi-Field'!AA4=Lists!$AC$42,'Multi-Field'!AA4=Lists!$AC$43),IF('Multi-Field'!Z4="x",(IF('Multi-Field'!AC4=Lists!$Q$11,Lists!$R$11,IF('Multi-Field'!AC4=Lists!$Q$12,Lists!$R$12,IF('Multi-Field'!AC4=Lists!$Q$13,Lists!$R$13,IF('Multi-Field'!AC4=Lists!$Q$14,Lists!$R$14))))),IF('Multi-Field'!X4="x",(IF('Multi-Field'!AC4=Lists!$Q$11,Lists!$S$11,IF('Multi-Field'!AC4=Lists!$Q$12,Lists!$S$12,IF('Multi-Field'!AC4=Lists!$Q$13,Lists!$S$13,IF('Multi-Field'!AC4=Lists!$Q$14,Lists!$S$14))))),IF('Multi-Field'!V4="x",(IF('Multi-Field'!AC4=Lists!$Q$11,Lists!$T$11,IF('Multi-Field'!AC4=Lists!$Q$12,Lists!$T$12,IF('Multi-Field'!AC4=Lists!$Q$13,Lists!$T$13,IF('Multi-Field'!AC4=Lists!$Q$14,Lists!$T$14))))),0))))</f>
        <v>0</v>
      </c>
      <c r="S27" s="395" t="str">
        <f t="shared" ref="S27:S90" si="11">IF(R27=FALSE,"",R27)</f>
        <v/>
      </c>
      <c r="T27" s="395"/>
      <c r="U27" s="396"/>
      <c r="V27" s="383">
        <f>IF(OR('Multi-Field'!AI13=$U$4,'Multi-Field'!AI13=$U$5,'Multi-Field'!AI13=$U$6,'Multi-Field'!AI13=$U$7,'Multi-Field'!AI13=$U$8,'Multi-Field'!AI13=$U$9),(IF('Multi-Field'!AJ13=$V$2,100,IF('Multi-Field'!AJ13=$V$3,65,IF('Multi-Field'!AJ13=$V$4,53,IF('Multi-Field'!AJ13=$V$5,41,IF('Multi-Field'!AJ13=$V$6,23,IF('Multi-Field'!AJ13=$V$7,0,0))))))),0)</f>
        <v>0</v>
      </c>
      <c r="W27" s="383" t="str">
        <f>IF(AND(OR('Multi-Field'!AF13=$S$3,'Multi-Field'!AF13=S15,'Multi-Field'!AF13=$S$7),'Multi-Field'!AN13&lt;18,'Multi-Field'!AN13&gt;0),35,IF('Multi-Field'!AF13=$S$4,55,IF(AND('Multi-Field'!AF13=$S$6,'Multi-Field'!AN13&lt;18),30,IF(AND('Multi-Field'!AN13&gt;17,OR('Multi-Field'!AF13=$S$3,'Multi-Field'!AF13=$S$5,'Multi-Field'!AF13= $S$6,'Multi-Field'!AF13=$S$7)),25,"0"))))</f>
        <v>0</v>
      </c>
      <c r="X27" s="383">
        <f>IF(OR('Multi-Field'!BA13=$U$4,'Multi-Field'!BA13=$U$5,'Multi-Field'!BA13=$U$6,'Multi-Field'!BA13=U17,'Multi-Field'!BA13=$U$8,'Multi-Field'!BA13=$U$9),(IF('Multi-Field'!BB13=$V$2,100,IF('Multi-Field'!BB13=$V$3,65,IF('Multi-Field'!BB13=$V$4,53,IF('Multi-Field'!BB13=$V$5,41,IF('Multi-Field'!BB13=$V$6,23,IF('Multi-Field'!BB13=$V$7,0,0))))))),0)</f>
        <v>0</v>
      </c>
      <c r="Y27" s="383" t="str">
        <f>IF(AND(OR('Multi-Field'!AX13=$S$3,'Multi-Field'!AX13=$S$5,'Multi-Field'!AX13=$S$7),'Multi-Field'!BF13&lt;18),35,IF('Multi-Field'!AX13=$S$4,55,IF(AND('Multi-Field'!AX13=$S$6,'Multi-Field'!BF13&lt;18),30,IF(AND('Multi-Field'!BF13&gt;17,OR('Multi-Field'!AX13=$S$3,'Multi-Field'!AX13=$S$5,'Multi-Field'!AX13=$S$6,'Multi-Field'!AX13=$S$7)),25,"0"))))</f>
        <v>0</v>
      </c>
      <c r="Z27" s="383">
        <v>11</v>
      </c>
      <c r="AC27" t="s">
        <v>812</v>
      </c>
      <c r="AI27" s="384" t="str">
        <f>'[1]Multi-Field'!B23</f>
        <v>Pasture #9</v>
      </c>
      <c r="AJ27" s="385" t="e">
        <f>#VALUE!</f>
        <v>#VALUE!</v>
      </c>
      <c r="AK27" s="385" t="e">
        <f>#VALUE!</f>
        <v>#VALUE!</v>
      </c>
      <c r="AL27" s="385" t="e">
        <f>IF(AK27="","",IF('[1]Multi-Field'!AU23=20,10,IF(AK27-30&lt;0,0,AK27-30)))</f>
        <v>#VALUE!</v>
      </c>
      <c r="AM27" s="385" t="e">
        <f>#VALUE!</f>
        <v>#VALUE!</v>
      </c>
      <c r="AN27" s="385" t="e">
        <f t="shared" si="7"/>
        <v>#VALUE!</v>
      </c>
      <c r="AO27" s="385" t="e">
        <f>#VALUE!</f>
        <v>#VALUE!</v>
      </c>
      <c r="AP27" s="385" t="e">
        <f>#VALUE!</f>
        <v>#VALUE!</v>
      </c>
      <c r="AQ27" s="385" t="e">
        <f>#VALUE!</f>
        <v>#VALUE!</v>
      </c>
      <c r="AR27" s="385" t="e">
        <f>#VALUE!</f>
        <v>#VALUE!</v>
      </c>
      <c r="AS27" s="385" t="e">
        <f>IF(AR27="","",IF('[1]Multi-Field'!AU23&gt;9,0,AR27-15))</f>
        <v>#VALUE!</v>
      </c>
      <c r="AT27" s="385" t="e">
        <f>#VALUE!</f>
        <v>#VALUE!</v>
      </c>
      <c r="AU27" s="385" t="e">
        <f>#VALUE!</f>
        <v>#VALUE!</v>
      </c>
      <c r="AV27" s="385" t="e">
        <f>IF(AU27="","",IF('[1]Multi-Field'!AU23=9&gt;9,0,AU27-35))</f>
        <v>#VALUE!</v>
      </c>
      <c r="AW27" s="385" t="e">
        <f>#VALUE!</f>
        <v>#VALUE!</v>
      </c>
      <c r="AX27" s="385" t="e">
        <f t="shared" si="8"/>
        <v>#VALUE!</v>
      </c>
      <c r="AY27" s="385">
        <f>IF('[1]Multi-Field'!AU23="","",IF('[1]Multi-Field'!AU23&lt;1,100,IF('[1]Multi-Field'!AU23=1,75,IF('[1]Multi-Field'!AU23=2,50,IF('[1]Multi-Field'!AU23=3,25,IF('[1]Multi-Field'!AU23&gt;3,0,""))))))</f>
        <v>0</v>
      </c>
      <c r="AZ27" s="385">
        <f t="shared" si="9"/>
        <v>0</v>
      </c>
      <c r="BA27" s="385" t="e">
        <f>#VALUE!</f>
        <v>#VALUE!</v>
      </c>
      <c r="BB27" s="385" t="e">
        <f>IF(BA27="","",IF(AND('[1]Multi-Field'!AU23&lt;40,'[1]Multi-Field'!AU23&gt;9),40,IF('[1]Multi-Field'!AU23&gt;39,0,BA27+5)))</f>
        <v>#VALUE!</v>
      </c>
      <c r="BC27" s="386" t="e">
        <f t="shared" si="10"/>
        <v>#VALUE!</v>
      </c>
      <c r="BD27" s="283">
        <v>0.28999999999999998</v>
      </c>
      <c r="BE27" s="283">
        <v>0.66</v>
      </c>
      <c r="BF27" s="411" t="s">
        <v>1195</v>
      </c>
      <c r="BG27" s="412">
        <v>3</v>
      </c>
      <c r="BH27" s="412">
        <v>3</v>
      </c>
      <c r="BI27" s="412">
        <v>3.5</v>
      </c>
      <c r="BJ27" s="409" t="e">
        <f>IF(AND('[1]Single Field'!#REF!=[1]Lists!BF27,'[1]Single Field'!#REF!="Drained"),"x",IF(AND('[1]Single Field'!#REF!=[1]Lists!BF27,'[1]Single Field'!#REF!="Undrained"),O,""))</f>
        <v>#REF!</v>
      </c>
      <c r="BK27" s="409" t="str">
        <f>IF(AND('[1]Multi-Field'!$E$3=[1]Lists!BF27,'[1]Multi-Field'!$F$3="Drained"),BI27,IF(AND('[1]Multi-Field'!$E$3=BF27,'[1]Multi-Field'!$F$3="undrained"),BH27,""))</f>
        <v/>
      </c>
      <c r="BL27" s="409" t="str">
        <f>IF(AND('[1]Multi-Field'!$E$4=BF27,'[1]Multi-Field'!$F$4="Drained"),BI27,IF(AND('[1]Multi-Field'!$E$4=BF27,'[1]Multi-Field'!$F$4="undrained"),BH27,""))</f>
        <v/>
      </c>
      <c r="BM27" s="409" t="str">
        <f>IF(AND('[1]Multi-Field'!$E$5=BF27,'[1]Multi-Field'!$F$5="Drained"),BI27,IF(AND('[1]Multi-Field'!$E$5=BF27,'[1]Multi-Field'!$F$5="undrained"),BH27,""))</f>
        <v/>
      </c>
      <c r="BN27" s="409" t="str">
        <f>IF(AND('[1]Multi-Field'!$E$6=BF27,'[1]Multi-Field'!$F$6="Drained"),BI27,IF(AND('[1]Multi-Field'!$E$6=BF27,'[1]Multi-Field'!$F$6="undrained"),BH27,""))</f>
        <v/>
      </c>
      <c r="BO27" s="409" t="str">
        <f>IF(AND('[1]Multi-Field'!$E$7=BF27,'[1]Multi-Field'!$F$7="Drained"),BI27,IF(AND('[1]Multi-Field'!$E$7=BF27,'[1]Multi-Field'!$F$7="undrained"),BH27,""))</f>
        <v/>
      </c>
      <c r="BP27" s="409" t="str">
        <f>IF(AND('[1]Multi-Field'!$E$8=BF27,'[1]Multi-Field'!$F$8="Drained"),BI27,IF(AND('[1]Multi-Field'!$E$8=BF27,'[1]Multi-Field'!$F$8="undrained"),BH27,""))</f>
        <v/>
      </c>
      <c r="BQ27" s="409" t="str">
        <f>IF(AND('[1]Multi-Field'!$E$9=BF27,'[1]Multi-Field'!$F$9="Drained"),BI27,IF(AND('[1]Multi-Field'!$E$9=BF27,'[1]Multi-Field'!$F$9="undrained"),BH27,""))</f>
        <v/>
      </c>
      <c r="BR27" s="409" t="str">
        <f>IF(AND('[1]Multi-Field'!$E$10=BF27,'[1]Multi-Field'!$F$10="Drained"),BI27,IF(AND('[1]Multi-Field'!$E$10=BF27,'[1]Multi-Field'!$F$10="undrained"),BH27,""))</f>
        <v/>
      </c>
      <c r="BS27" s="409" t="str">
        <f>IF(AND('[1]Multi-Field'!$E$11=BF27,'[1]Multi-Field'!$F$11="Drained"),BI27,IF(AND('[1]Multi-Field'!$E$11=BF27,'[1]Multi-Field'!$F$11="undrained"),BH27,""))</f>
        <v/>
      </c>
      <c r="BT27" s="409" t="str">
        <f>IF(AND('[1]Multi-Field'!$E$12=BF27,'[1]Multi-Field'!$F$12="Drained"),BI27,IF(AND('[1]Multi-Field'!$E$12=BF27,'[1]Multi-Field'!$F$12="undrained"),BH27,""))</f>
        <v/>
      </c>
      <c r="BU27" s="409" t="str">
        <f>IF(AND('[1]Multi-Field'!$E$13=BF27,'[1]Multi-Field'!$F$13="Drained"),BI27,IF(AND('[1]Multi-Field'!$E$3=BF27,'[1]Multi-Field'!$F$13="undrained"),BH27,""))</f>
        <v/>
      </c>
      <c r="BV27" s="409" t="str">
        <f>IF(AND('[1]Multi-Field'!$E$14=BF27,'[1]Multi-Field'!$F$14="Drained"),BI27,IF(AND('[1]Multi-Field'!$E$14=BF27,'[1]Multi-Field'!$F$14="undrained"),BH27,""))</f>
        <v/>
      </c>
      <c r="BW27" s="409" t="str">
        <f>IF(AND('[1]Multi-Field'!$E$15=BF27,'[1]Multi-Field'!$F$15="Drained"),BI27,IF(AND('[1]Multi-Field'!$E$15=BF27,'[1]Multi-Field'!$F$15="undrained"),BH27,""))</f>
        <v/>
      </c>
      <c r="BX27" s="409" t="str">
        <f>IF(AND('[1]Multi-Field'!$E$16=[1]Lists!BF27,'[1]Multi-Field'!$F$16="Drained"),BI27,IF(AND('[1]Multi-Field'!$E$16=[1]Lists!BF27,'[1]Multi-Field'!$F$16="undrained"),BH27,""))</f>
        <v/>
      </c>
      <c r="BY27" s="409" t="str">
        <f>IF(AND('[1]Multi-Field'!$E$17=[1]Lists!BF27,'[1]Multi-Field'!$F$17="Drained"),BI27,IF(AND('[1]Multi-Field'!$E$17=[1]Lists!BF27,'[1]Multi-Field'!$F$17="undrained"),BH27,""))</f>
        <v/>
      </c>
      <c r="BZ27" s="409" t="str">
        <f>IF(AND('[1]Multi-Field'!$E$18=[1]Lists!BF27,'[1]Multi-Field'!$F$18="Drained"),BI27,IF(AND('[1]Multi-Field'!$E$18=[1]Lists!BF27,'[1]Multi-Field'!$F$18="undrained"),BH27,""))</f>
        <v/>
      </c>
      <c r="CA27" s="409" t="str">
        <f>IF(AND('[1]Multi-Field'!$E$19=[1]Lists!BF27,'[1]Multi-Field'!$F$19="Drained"),BI27,IF(AND('[1]Multi-Field'!$E$19=[1]Lists!BF27,'[1]Multi-Field'!$F$19="undrained"),BH27,""))</f>
        <v/>
      </c>
      <c r="CB27" s="409" t="str">
        <f>IF(AND('[1]Multi-Field'!$E$20=[1]Lists!BF27,'[1]Multi-Field'!$F$20="Drained"),BI27,IF(AND('[1]Multi-Field'!$E$20=[1]Lists!BF27,'[1]Multi-Field'!$F$20="undrained"),BH27,""))</f>
        <v/>
      </c>
      <c r="CC27" s="409" t="str">
        <f>IF(AND('[1]Multi-Field'!$E$21=[1]Lists!BF27,'[1]Multi-Field'!$F$21="Drained"),BI27,IF(AND('[1]Multi-Field'!$E$21=[1]Lists!BF27,'[1]Multi-Field'!$F$21="undrained"),BH27,""))</f>
        <v/>
      </c>
      <c r="CD27" s="409" t="str">
        <f>IF(AND('[1]Multi-Field'!$E$22=[1]Lists!BF27,'[1]Multi-Field'!$F$22="Drained"),BI27,IF(AND('[1]Multi-Field'!$E$22=[1]Lists!BF27,'[1]Multi-Field'!$F$22="undrained"),BH27,""))</f>
        <v/>
      </c>
      <c r="CE27" s="409" t="str">
        <f>IF(AND('[1]Multi-Field'!$E$23=[1]Lists!BF27,'[1]Multi-Field'!$F$23="Drained"),BI27,IF(AND('[1]Multi-Field'!$E$23=[1]Lists!BF27,'[1]Multi-Field'!$F$23="undrained"),BH27,""))</f>
        <v/>
      </c>
      <c r="CF27" s="409" t="str">
        <f>IF(AND('[1]Multi-Field'!$E$24=[1]Lists!BF27,'[1]Multi-Field'!$F$24="Drained"),BI27,IF(AND('[1]Multi-Field'!$E$24=[1]Lists!BF27,'[1]Multi-Field'!$F$24="undrained"),BH27,""))</f>
        <v/>
      </c>
      <c r="CG27" s="409" t="str">
        <f>IF(AND('[1]Multi-Field'!$E$25=[1]Lists!BF27,'[1]Multi-Field'!$F$25="Drained"),BI27,IF(AND('[1]Multi-Field'!$E$25=[1]Lists!BF27,'[1]Multi-Field'!$F$25="undrained"),BH27,""))</f>
        <v/>
      </c>
      <c r="CH27" s="409" t="str">
        <f>IF(AND('[1]Multi-Field'!$E$26=[1]Lists!BF27,'[1]Multi-Field'!$F$26="Drained"),BI27,IF(AND('[1]Multi-Field'!$E$26=[1]Lists!BF27,'[1]Multi-Field'!$F$26="undrained"),BH27,""))</f>
        <v/>
      </c>
      <c r="CI27" s="409" t="str">
        <f>IF(AND('[1]Multi-Field'!$E$27=[1]Lists!BF27,'[1]Multi-Field'!$F$27="Drained"),BI27,IF(AND('[1]Multi-Field'!$E$27=[1]Lists!BF27,'[1]Multi-Field'!$F$27="undrained"),BH27,""))</f>
        <v/>
      </c>
      <c r="CJ27" s="409">
        <f>IF(AND('[1]Multi-Field'!$E$28=[1]Lists!BF27,'[1]Multi-Field'!$F$28="Drained"),BI27,IF(AND('[1]Multi-Field'!$E$28=[1]Lists!BF27,'[1]Multi-Field'!$F$28="undrained"),BH27,""))</f>
        <v>3</v>
      </c>
      <c r="CK27" s="409" t="str">
        <f>IF(AND('[1]Multi-Field'!$E$29=[1]Lists!BF27,'[1]Multi-Field'!$F$29="Drained"),BI27,IF(AND('[1]Multi-Field'!$E$29=[1]Lists!BF27,'[1]Multi-Field'!$F$29="undrained"),BH27,""))</f>
        <v/>
      </c>
      <c r="CL27" s="409" t="str">
        <f>IF(AND('[1]Multi-Field'!$E$30=[1]Lists!BF27,'[1]Multi-Field'!$F$30="Drained"),BI27,IF(AND('[1]Multi-Field'!$E$30=[1]Lists!BF27,'[1]Multi-Field'!$F$30="undrained"),BH27,""))</f>
        <v/>
      </c>
      <c r="CM27" s="409" t="str">
        <f>IF(AND('[1]Multi-Field'!$E$31=[1]Lists!BF27,'[1]Multi-Field'!$F$31="Drained"),BI27,IF(AND('[1]Multi-Field'!$E$31=[1]Lists!BF27,'[1]Multi-Field'!$F$31="undrained"),BH27,""))</f>
        <v/>
      </c>
      <c r="CN27" s="409" t="str">
        <f>IF(AND('[1]Multi-Field'!$E$32=[1]Lists!BF27,'[1]Multi-Field'!$F$32="Drained"),BI27,IF(AND('[1]Multi-Field'!$E$32=[1]Lists!BF27,'[1]Multi-Field'!$F$32="undrained"),BH27,""))</f>
        <v/>
      </c>
      <c r="CO27" s="409" t="str">
        <f>IF(AND('[1]Multi-Field'!$E$33=[1]Lists!BF27,'[1]Multi-Field'!$F$33="Drained"),BI27,IF(AND('[1]Multi-Field'!$E$33=[1]Lists!BF27,'[1]Multi-Field'!$F$33="undrained"),BH27,""))</f>
        <v/>
      </c>
      <c r="CP27" s="409" t="str">
        <f>IF(AND('[1]Multi-Field'!$E$34=[1]Lists!BF27,'[1]Multi-Field'!$F$34="Drained"),BI27,IF(AND('[1]Multi-Field'!$E$34=[1]Lists!BF27,'[1]Multi-Field'!$F$34="undrained"),BH27,""))</f>
        <v/>
      </c>
      <c r="CQ27" s="409" t="str">
        <f>IF(AND('[1]Multi-Field'!$E$35=[1]Lists!BF27,'[1]Multi-Field'!$F$35="Drained"),BI27,IF(AND('[1]Multi-Field'!$E$35=[1]Lists!BF27,'[1]Multi-Field'!$F$35="undrained"),BH27,""))</f>
        <v/>
      </c>
      <c r="CR27" s="409" t="str">
        <f>IF(AND('[1]Multi-Field'!$E$36=[1]Lists!BF27,'[1]Multi-Field'!$F$36="Drained"),BI27,IF(AND('[1]Multi-Field'!$E$36=[1]Lists!BF27,'[1]Multi-Field'!$F$36="undrained"),BH27,""))</f>
        <v/>
      </c>
      <c r="CS27" s="409" t="str">
        <f>IF(AND('[1]Multi-Field'!$E$37=[1]Lists!BF27,'[1]Multi-Field'!$F$37="Drained"),BI27,IF(AND('[1]Multi-Field'!$E$37=[1]Lists!BF27,'[1]Multi-Field'!$F$37="undrained"),BH27,""))</f>
        <v/>
      </c>
      <c r="CT27" s="409" t="str">
        <f>IF(AND('[1]Multi-Field'!$E$38=[1]Lists!BF27,'[1]Multi-Field'!$F$38="Drained"),BI27,IF(AND('[1]Multi-Field'!$E$38=[1]Lists!BF27,'[1]Multi-Field'!$F$38="undrained"),BH27,""))</f>
        <v/>
      </c>
      <c r="CU27" s="409" t="str">
        <f>IF(AND('[1]Multi-Field'!$E$39=[1]Lists!BF27,'[1]Multi-Field'!$F$39="Drained"),BI27,IF(AND('[1]Multi-Field'!$E$39=[1]Lists!BF27,'[1]Multi-Field'!$F$39="undrained"),BH27,""))</f>
        <v/>
      </c>
      <c r="CV27" s="409" t="str">
        <f>IF(AND('[1]Multi-Field'!$E$40=[1]Lists!BF27,'[1]Multi-Field'!$F$40="Drained"),BI27,IF(AND('[1]Multi-Field'!$E$40=[1]Lists!BF27,'[1]Multi-Field'!$F$40="undrained"),BH27,""))</f>
        <v/>
      </c>
      <c r="CW27" s="409" t="str">
        <f>IF(AND('[1]Multi-Field'!$E$41=[1]Lists!BF27,'[1]Multi-Field'!$F$40="Drained"),BI27,IF(AND('[1]Multi-Field'!$E$40=[1]Lists!BF27,'[1]Multi-Field'!$F$40="undrained"),BH27,""))</f>
        <v/>
      </c>
      <c r="CX27" s="409" t="str">
        <f>IF(AND('[1]Multi-Field'!$E$42=[1]Lists!BF27,'[1]Multi-Field'!$F$42="Drained"),BI27,IF(AND('[1]Multi-Field'!$E$42=[1]Lists!BF27,'[1]Multi-Field'!$F$42="undrained"),BH27,""))</f>
        <v/>
      </c>
      <c r="CY27" s="409" t="str">
        <f>IF(AND('[1]Multi-Field'!$E$43=[1]Lists!BF27,'[1]Multi-Field'!$F$43="Drained"),BI27,IF(AND('[1]Multi-Field'!$E$43=[1]Lists!BF27,'[1]Multi-Field'!$F$43="undrained"),BH27,""))</f>
        <v/>
      </c>
      <c r="CZ27" s="409" t="str">
        <f>IF(AND('[1]Multi-Field'!$E$44=[1]Lists!BF27,'[1]Multi-Field'!$F$44="Drained"),BI27,IF(AND('[1]Multi-Field'!$E$44=[1]Lists!BF27,'[1]Multi-Field'!$F$44="undrained"),BH27,""))</f>
        <v/>
      </c>
      <c r="DA27" s="409" t="str">
        <f>IF(AND('[1]Multi-Field'!$E$45=[1]Lists!BF27,'[1]Multi-Field'!$F$45="Drained"),BI27,IF(AND('[1]Multi-Field'!$E$45=[1]Lists!BF27,'[1]Multi-Field'!$F$45="undrained"),BH27,""))</f>
        <v/>
      </c>
      <c r="DB27" s="409" t="str">
        <f>IF(AND('[1]Multi-Field'!$E$46=[1]Lists!BF27,'[1]Multi-Field'!$F$46="Drained"),BI27,IF(AND('[1]Multi-Field'!$E$46=[1]Lists!BF27,'[1]Multi-Field'!$F$46="undrained"),BH27,""))</f>
        <v/>
      </c>
      <c r="DC27" s="409" t="str">
        <f>IF(AND('[1]Multi-Field'!$E$47=[1]Lists!BF27,'[1]Multi-Field'!$F$47="Drained"),BI27,IF(AND('[1]Multi-Field'!$E$47=[1]Lists!BF27,'[1]Multi-Field'!$F$47="undrained"),BH27,""))</f>
        <v/>
      </c>
      <c r="DD27" s="409" t="str">
        <f>IF(AND('[1]Multi-Field'!$E$48=[1]Lists!BF27,'[1]Multi-Field'!$F$48="Drained"),BI27,IF(AND('[1]Multi-Field'!$E$48=[1]Lists!BF27,'[1]Multi-Field'!$F$48="undrained"),BH27,""))</f>
        <v/>
      </c>
      <c r="DE27" s="409" t="str">
        <f>IF(AND('[1]Multi-Field'!$E$49=[1]Lists!BF27,'[1]Multi-Field'!$F$49="Drained"),BI27,IF(AND('[1]Multi-Field'!$E$49=[1]Lists!BF27,'[1]Multi-Field'!$F$9="undrained"),BH27,""))</f>
        <v/>
      </c>
      <c r="DF27" s="409" t="str">
        <f>IF(AND('[1]Multi-Field'!$E$50=[1]Lists!BF27,'[1]Multi-Field'!$F$50="Drained"),BI27,IF(AND('[1]Multi-Field'!$E$50=[1]Lists!BF27,'[1]Multi-Field'!$F$50="undrained"),BH27,""))</f>
        <v/>
      </c>
      <c r="DG27" s="409" t="str">
        <f>IF(AND('[1]Multi-Field'!$E$51=[1]Lists!BF27,'[1]Multi-Field'!$F$51="Drained"),BI27,IF(AND('[1]Multi-Field'!$E$51=[1]Lists!BF27,'[1]Multi-Field'!$F$51="undrained"),BH27,""))</f>
        <v/>
      </c>
      <c r="DH27" s="409" t="str">
        <f>IF(AND('[1]Multi-Field'!$E$52=[1]Lists!BF27,'[1]Multi-Field'!$F$52="Drained"),BI27,IF(AND('[1]Multi-Field'!$E$52=[1]Lists!BF27,'[1]Multi-Field'!$F$52="undrained"),BH27,""))</f>
        <v/>
      </c>
      <c r="DI27" s="409" t="str">
        <f>IF(AND('[1]Multi-Field'!$E$53=[1]Lists!BF27,'[1]Multi-Field'!$F$53="Drained"),BI27,IF(AND('[1]Multi-Field'!$E$53=[1]Lists!BF27,'[1]Multi-Field'!$F$53="undrained"),BH27,""))</f>
        <v/>
      </c>
      <c r="DJ27" s="409" t="str">
        <f>IF(AND('[1]Multi-Field'!$E$54=[1]Lists!BF27,'[1]Multi-Field'!$F$54="Drained"),BI27,IF(AND('[1]Multi-Field'!$E$54=[1]Lists!BF27,'[1]Multi-Field'!$F$54="undrained"),BH27,""))</f>
        <v/>
      </c>
      <c r="DK27" s="409" t="str">
        <f>IF(AND('[1]Multi-Field'!$E$55=[1]Lists!BF27,'[1]Multi-Field'!$F$55="Drained"),BI27,IF(AND('[1]Multi-Field'!$E$55=[1]Lists!BF27,'[1]Multi-Field'!$F$55="undrained"),BH27,""))</f>
        <v/>
      </c>
      <c r="DL27" s="409" t="str">
        <f>IF(AND('[1]Multi-Field'!$E$56=[1]Lists!BF27,'[1]Multi-Field'!$F$56="Drained"),BI27,IF(AND('[1]Multi-Field'!$E$56=[1]Lists!BF27,'[1]Multi-Field'!$F$56="undrained"),BH27,""))</f>
        <v/>
      </c>
      <c r="DM27" s="409" t="str">
        <f>IF(AND('[1]Multi-Field'!$E$57=[1]Lists!BF27,'[1]Multi-Field'!$F$57="Drained"),BI27,IF(AND('[1]Multi-Field'!$E$57=[1]Lists!BF27,'[1]Multi-Field'!$F$57="undrained"),BH27,""))</f>
        <v/>
      </c>
      <c r="DN27" s="409" t="str">
        <f>IF(AND('[1]Multi-Field'!$E$58=[1]Lists!BF27,'[1]Multi-Field'!$F$58="Drained"),BI27,IF(AND('[1]Multi-Field'!$E$58=[1]Lists!BF27,'[1]Multi-Field'!$F$58="undrained"),BH27,""))</f>
        <v/>
      </c>
      <c r="DO27" s="409" t="str">
        <f>IF(AND('[1]Multi-Field'!$E$59=[1]Lists!BF27,'[1]Multi-Field'!$F$59="Drained"),BI27,IF(AND('[1]Multi-Field'!$E$59=[1]Lists!BF27,'[1]Multi-Field'!$F$59="undrained"),BH27,""))</f>
        <v/>
      </c>
      <c r="DP27" s="409" t="str">
        <f>IF(AND('[1]Multi-Field'!$E$60=[1]Lists!BF27,'[1]Multi-Field'!$F$60="Drained"),BI27,IF(AND('[1]Multi-Field'!$E$60=[1]Lists!BF27,'[1]Multi-Field'!$F$60="undrained"),BH27,""))</f>
        <v/>
      </c>
      <c r="DQ27" s="409" t="str">
        <f>IF(AND('[1]Multi-Field'!$E$61=[1]Lists!BF27,'[1]Multi-Field'!$F$61="Drained"),BI27,IF(AND('[1]Multi-Field'!$E$61=[1]Lists!BF27,'[1]Multi-Field'!$F$61="undrained"),BH27,""))</f>
        <v/>
      </c>
      <c r="DR27" s="409" t="str">
        <f>IF(AND('[1]Multi-Field'!$E$62=[1]Lists!BF27,'[1]Multi-Field'!$F$62="Drained"),BI27,IF(AND('[1]Multi-Field'!$E$62=[1]Lists!BF27,'[1]Multi-Field'!$F$62="undrained"),BH27,""))</f>
        <v/>
      </c>
      <c r="DS27" s="409" t="str">
        <f>IF(AND('[1]Multi-Field'!$E$63=[1]Lists!BF27,'[1]Multi-Field'!$F$63="Drained"),BI27,IF(AND('[1]Multi-Field'!$E$63=[1]Lists!BF27,'[1]Multi-Field'!$F$63="undrained"),BH27,""))</f>
        <v/>
      </c>
      <c r="DT27" s="409" t="str">
        <f>IF(AND('[1]Multi-Field'!$E$64=[1]Lists!BF27,'[1]Multi-Field'!$F$64="Drained"),BI27,IF(AND('[1]Multi-Field'!$E$64=[1]Lists!BF27,'[1]Multi-Field'!$F$64="undrained"),BH27,""))</f>
        <v/>
      </c>
      <c r="DU27" s="409" t="str">
        <f>IF(AND('[1]Multi-Field'!$E$65=[1]Lists!BF27,'[1]Multi-Field'!$F$65="Drained"),BI27,IF(AND('[1]Multi-Field'!$E$65=[1]Lists!BF27,'[1]Multi-Field'!$F$65="undrained"),BH27,""))</f>
        <v/>
      </c>
      <c r="DV27" s="409" t="str">
        <f>IF(AND('[1]Multi-Field'!$E$66=[1]Lists!BF27,'[1]Multi-Field'!$F$66="Drained"),BI27,IF(AND('[1]Multi-Field'!$E$66=[1]Lists!BF27,'[1]Multi-Field'!$F$66="undrained"),BH27,""))</f>
        <v/>
      </c>
      <c r="DW27" s="409" t="str">
        <f>IF(AND('[1]Multi-Field'!$E$67=[1]Lists!BF27,'[1]Multi-Field'!$F$67="Drained"),BI27,IF(AND('[1]Multi-Field'!$E$67=[1]Lists!BF27,'[1]Multi-Field'!$F$67="undrained"),BH27,""))</f>
        <v/>
      </c>
      <c r="DX27" s="409" t="str">
        <f>IF(AND('[1]Multi-Field'!$E$68=[1]Lists!BF27,'[1]Multi-Field'!$F$68="Drained"),BI27,IF(AND('[1]Multi-Field'!$E$68=[1]Lists!BF27,'[1]Multi-Field'!$F$68="undrained"),BH27,""))</f>
        <v/>
      </c>
      <c r="DY27" s="409" t="str">
        <f>IF(AND('[1]Multi-Field'!$E$69=[1]Lists!BF27,'[1]Multi-Field'!$F$69="Drained"),BI27,IF(AND('[1]Multi-Field'!$E$69=[1]Lists!BF27,'[1]Multi-Field'!$F$69="undrained"),BH27,""))</f>
        <v/>
      </c>
      <c r="DZ27" s="409" t="str">
        <f>IF(AND('[1]Multi-Field'!$E$70=[1]Lists!BF27,'[1]Multi-Field'!$F$70="Drained"),BI27,IF(AND('[1]Multi-Field'!$E$70=[1]Lists!BF27,'[1]Multi-Field'!$F$70="undrained"),BH27,""))</f>
        <v/>
      </c>
      <c r="EA27" s="409" t="str">
        <f>IF(AND('[1]Multi-Field'!$E$71=[1]Lists!BF27,'[1]Multi-Field'!$F$71="Drained"),BI27,IF(AND('[1]Multi-Field'!$E$71=[1]Lists!BF27,'[1]Multi-Field'!$F$71="undrained"),BH27,""))</f>
        <v/>
      </c>
      <c r="EB27" s="409" t="str">
        <f>IF(AND('[1]Multi-Field'!$E$72=[1]Lists!BF27,'[1]Multi-Field'!$F$72="Drained"),BI27,IF(AND('[1]Multi-Field'!$E$72=[1]Lists!BF27,'[1]Multi-Field'!$F$72="undrained"),BH27,""))</f>
        <v/>
      </c>
      <c r="EC27" s="409" t="str">
        <f>IF(AND('[1]Multi-Field'!$E$73=[1]Lists!BF27,'[1]Multi-Field'!$F$73="Drained"),BI27,IF(AND('[1]Multi-Field'!$E$73=[1]Lists!BF27,'[1]Multi-Field'!$F$73="undrained"),BH27,""))</f>
        <v/>
      </c>
      <c r="ED27" s="409" t="str">
        <f>IF(AND('[1]Multi-Field'!$E$74=[1]Lists!BF27,'[1]Multi-Field'!$F$74="Drained"),BI27,IF(AND('[1]Multi-Field'!$E$74=[1]Lists!BF27,'[1]Multi-Field'!$F$74="undrained"),BH27,""))</f>
        <v/>
      </c>
      <c r="EE27" s="409" t="str">
        <f>IF(AND('[1]Multi-Field'!$E$75=[1]Lists!BF27,'[1]Multi-Field'!$F$75="Drained"),BI27,IF(AND('[1]Multi-Field'!$E$75=[1]Lists!BF27,'[1]Multi-Field'!$F$75="undrained"),BH27,""))</f>
        <v/>
      </c>
      <c r="EF27" s="409" t="str">
        <f>IF(AND('[1]Multi-Field'!$E$76=[1]Lists!BF27,'[1]Multi-Field'!$F$76="Drained"),BI27,IF(AND('[1]Multi-Field'!$E$76=[1]Lists!BF27,'[1]Multi-Field'!$F$6="undrained"),BH27,""))</f>
        <v/>
      </c>
      <c r="EG27" s="409" t="str">
        <f>IF(AND('[1]Multi-Field'!$E$77=[1]Lists!BF27,'[1]Multi-Field'!$F$77="Drained"),BI27,IF(AND('[1]Multi-Field'!$E$77=[1]Lists!BF27,'[1]Multi-Field'!$F$77="undrained"),BH27,""))</f>
        <v/>
      </c>
      <c r="EH27" s="409" t="str">
        <f>IF(AND('[1]Multi-Field'!$E$78=[1]Lists!BF27,'[1]Multi-Field'!$F$78="Drained"),BI27,IF(AND('[1]Multi-Field'!$E$78=[1]Lists!BF27,'[1]Multi-Field'!$F$78="undrained"),BH27,""))</f>
        <v/>
      </c>
      <c r="EI27" s="409" t="str">
        <f>IF(AND('[1]Multi-Field'!$E$79=[1]Lists!BF27,'[1]Multi-Field'!$F$79="Drained"),BI27,IF(AND('[1]Multi-Field'!$E$79=[1]Lists!BF27,'[1]Multi-Field'!$F$79="undrained"),BH27,""))</f>
        <v/>
      </c>
      <c r="EJ27" s="409" t="str">
        <f>IF(AND('[1]Multi-Field'!$E$80=[1]Lists!BF27,'[1]Multi-Field'!$F$80="Drained"),BI27,IF(AND('[1]Multi-Field'!$E$80=[1]Lists!BF27,'[1]Multi-Field'!$F$80="undrained"),BH27,""))</f>
        <v/>
      </c>
      <c r="EK27" s="409" t="str">
        <f>IF(AND('[1]Multi-Field'!$E$81=[1]Lists!BF27,'[1]Multi-Field'!$F$81="Drained"),BI27,IF(AND('[1]Multi-Field'!$E$81=[1]Lists!BF27,'[1]Multi-Field'!$F$81="undrained"),BH27,""))</f>
        <v/>
      </c>
      <c r="EL27" s="409" t="str">
        <f>IF(AND('[1]Multi-Field'!$E$82=[1]Lists!BF27,'[1]Multi-Field'!$F$82="Drained"),BI27,IF(AND('[1]Multi-Field'!$E$82=[1]Lists!BF27,'[1]Multi-Field'!$F$82="undrained"),BH27,""))</f>
        <v/>
      </c>
      <c r="EM27" s="409" t="str">
        <f>IF(AND('[1]Multi-Field'!$E$83=[1]Lists!BF27,'[1]Multi-Field'!$F$83="Drained"),BI27,IF(AND('[1]Multi-Field'!$E$83=[1]Lists!BF27,'[1]Multi-Field'!$F$83="undrained"),BH27,""))</f>
        <v/>
      </c>
      <c r="EN27" s="409" t="str">
        <f>IF(AND('[1]Multi-Field'!$E$84=[1]Lists!BF27,'[1]Multi-Field'!$F$84="Drained"),BI27,IF(AND('[1]Multi-Field'!$E$84=[1]Lists!BF27,'[1]Multi-Field'!$F$84="undrained"),BH27,""))</f>
        <v/>
      </c>
      <c r="EO27" s="409" t="str">
        <f>IF(AND('[1]Multi-Field'!$E$85=[1]Lists!BF27,'[1]Multi-Field'!$F$85="Drained"),BI27,IF(AND('[1]Multi-Field'!$E$85=[1]Lists!BF27,'[1]Multi-Field'!$F$85="undrained"),BH27,""))</f>
        <v/>
      </c>
      <c r="EP27" s="409" t="str">
        <f>IF(AND('[1]Multi-Field'!$E$86=[1]Lists!BF27,'[1]Multi-Field'!$F$86="Drained"),BI27,IF(AND('[1]Multi-Field'!$E$86=[1]Lists!BF27,'[1]Multi-Field'!$F$86="undrained"),BH27,""))</f>
        <v/>
      </c>
      <c r="EQ27" s="409" t="str">
        <f>IF(AND('[1]Multi-Field'!$E$87=[1]Lists!BF27,'[1]Multi-Field'!$F$87="Drained"),BI27,IF(AND('[1]Multi-Field'!$E$87=[1]Lists!BF27,'[1]Multi-Field'!$F$87="undrained"),BH27,""))</f>
        <v/>
      </c>
      <c r="ER27" s="409" t="str">
        <f>IF(AND('[1]Multi-Field'!$E$88=[1]Lists!BF27,'[1]Multi-Field'!$F$88="Drained"),BI27,IF(AND('[1]Multi-Field'!$E$88=[1]Lists!BF27,'[1]Multi-Field'!$F$88="undrained"),BH27,""))</f>
        <v/>
      </c>
      <c r="ES27" s="409" t="str">
        <f>IF(AND('[1]Multi-Field'!$E$89=[1]Lists!BF27,'[1]Multi-Field'!$F$89="Drained"),BI27,IF(AND('[1]Multi-Field'!$E$89=[1]Lists!BF27,'[1]Multi-Field'!$F$89="undrained"),BH27,""))</f>
        <v/>
      </c>
      <c r="ET27" s="409" t="str">
        <f>IF(AND('[1]Multi-Field'!$E$90=[1]Lists!BF27,'[1]Multi-Field'!$F$90="Drained"),BI27,IF(AND('[1]Multi-Field'!$E$90=[1]Lists!BF27,'[1]Multi-Field'!$F$90="undrained"),BH27,""))</f>
        <v/>
      </c>
      <c r="EU27" s="409" t="str">
        <f>IF(AND('[1]Multi-Field'!$E$91=[1]Lists!BF27,'[1]Multi-Field'!$F$91="Drained"),BI27,IF(AND('[1]Multi-Field'!$E$91=[1]Lists!BF27,'[1]Multi-Field'!$F$91="undrained"),BH27,""))</f>
        <v/>
      </c>
      <c r="EV27" s="409" t="str">
        <f>IF(AND('[1]Multi-Field'!$E$92=[1]Lists!BF27,'[1]Multi-Field'!$F$92="Drained"),BI27,IF(AND('[1]Multi-Field'!$E$92=[1]Lists!BF27,'[1]Multi-Field'!$F$92="undrained"),BH27,""))</f>
        <v/>
      </c>
      <c r="EW27" s="409" t="str">
        <f>IF(AND('[1]Multi-Field'!$E$93=[1]Lists!BF27,'[1]Multi-Field'!$F$93="Drained"),BI27,IF(AND('[1]Multi-Field'!$E$93=[1]Lists!BF27,'[1]Multi-Field'!$F$93="undrained"),BH27,""))</f>
        <v/>
      </c>
      <c r="EX27" s="409" t="str">
        <f>IF(AND('[1]Multi-Field'!$E$94=[1]Lists!BF27,'[1]Multi-Field'!$F$94="Drained"),BI27,IF(AND('[1]Multi-Field'!$E$94=[1]Lists!BF27,'[1]Multi-Field'!$F$94="undrained"),BH27,""))</f>
        <v/>
      </c>
      <c r="EY27" s="409" t="str">
        <f>IF(AND('[1]Multi-Field'!$E$95=[1]Lists!BF27,'[1]Multi-Field'!$F$95="Drained"),BI27,IF(AND('[1]Multi-Field'!$E$95=[1]Lists!BF27,'[1]Multi-Field'!$F$95="undrained"),BH27,""))</f>
        <v/>
      </c>
      <c r="EZ27" s="409" t="str">
        <f>IF(AND('[1]Multi-Field'!$E$96=[1]Lists!BF27,'[1]Multi-Field'!$F$96="Drained"),BI27,IF(AND('[1]Multi-Field'!$E$96=[1]Lists!BF27,'[1]Multi-Field'!$F$96="undrained"),BH27,""))</f>
        <v/>
      </c>
      <c r="FA27" s="409" t="str">
        <f>IF(AND('[1]Multi-Field'!$E$97=[1]Lists!BF27,'[1]Multi-Field'!$F$97="Drained"),BI27,IF(AND('[1]Multi-Field'!$E$97=[1]Lists!BF27,'[1]Multi-Field'!$F$97="undrained"),BH27,""))</f>
        <v/>
      </c>
      <c r="FB27" s="409" t="str">
        <f>IF(AND('[1]Multi-Field'!$E$98=[1]Lists!BF27,'[1]Multi-Field'!$F$98="Drained"),BI27,IF(AND('[1]Multi-Field'!$E$98=[1]Lists!BF27,'[1]Multi-Field'!$F$98="undrained"),BH27,""))</f>
        <v/>
      </c>
      <c r="FC27" s="409" t="str">
        <f>IF(AND('[1]Multi-Field'!$E$99=[1]Lists!BF27,'[1]Multi-Field'!$F$99="Drained"),BI27,IF(AND('[1]Multi-Field'!$E$99=[1]Lists!BF27,'[1]Multi-Field'!$F$99="undrained"),BH27,""))</f>
        <v/>
      </c>
      <c r="FD27" s="409" t="str">
        <f>IF(AND('[1]Multi-Field'!$E$100=[1]Lists!BF27,'[1]Multi-Field'!$F$100="Drained"),BI27,IF(AND('[1]Multi-Field'!$E$100=[1]Lists!BF27,'[1]Multi-Field'!$F$100="undrained"),BH27,""))</f>
        <v/>
      </c>
      <c r="FE27" s="409" t="str">
        <f>IF(AND('[1]Multi-Field'!$E$101=[1]Lists!BF27,'[1]Multi-Field'!$F$101="Drained"),BI27,IF(AND('[1]Multi-Field'!$E$101=[1]Lists!BF27,'[1]Multi-Field'!$F$101="undrained"),BH27,""))</f>
        <v/>
      </c>
      <c r="FF27" s="409" t="str">
        <f>IF(AND('[1]Multi-Field'!$E$102=[1]Lists!BF27,'[1]Multi-Field'!$F$102="Drained"),BI27,IF(AND('[1]Multi-Field'!$E$102=[1]Lists!BF27,'[1]Multi-Field'!$F$102="undrained"),BH27,""))</f>
        <v/>
      </c>
      <c r="FG27" s="409" t="str">
        <f>IF(AND('[1]Multi-Field'!$E$103=[1]Lists!BF27,'[1]Multi-Field'!$F$103="Drained"),BI27,IF(AND('[1]Multi-Field'!$E$103=[1]Lists!BF27,'[1]Multi-Field'!$F$103="undrained"),BH27,""))</f>
        <v/>
      </c>
      <c r="FH27" s="409" t="str">
        <f>IF(AND('[1]Multi-Field'!$E$104=[1]Lists!BF27,'[1]Multi-Field'!$F$104="Drained"),BI27,IF(AND('[1]Multi-Field'!$E$104=[1]Lists!BF27,'[1]Multi-Field'!$F$104="undrained"),BH27,""))</f>
        <v/>
      </c>
      <c r="FI27" s="409" t="str">
        <f>IF(AND('[1]Multi-Field'!$E$105=[1]Lists!BF27,'[1]Multi-Field'!$F$105="Drained"),BI27,IF(AND('[1]Multi-Field'!$E$105=[1]Lists!BF27,'[1]Multi-Field'!$F$105="undrained"),BH27,""))</f>
        <v/>
      </c>
      <c r="FJ27" s="409" t="str">
        <f>IF(AND('[1]Multi-Field'!$E$106=[1]Lists!BF27,'[1]Multi-Field'!$F$106="Drained"),BI27,IF(AND('[1]Multi-Field'!$E$106=[1]Lists!BF27,'[1]Multi-Field'!$F$106="undrained"),BH27,""))</f>
        <v/>
      </c>
      <c r="FK27" s="409" t="str">
        <f>IF(AND('[1]Multi-Field'!$E$107=[1]Lists!BF27,'[1]Multi-Field'!$F$107="Drained"),BI27,IF(AND('[1]Multi-Field'!$E$107=[1]Lists!BF27,'[1]Multi-Field'!$F$107="undrained"),BH27,""))</f>
        <v/>
      </c>
      <c r="FL27" s="409" t="str">
        <f>IF(AND('[1]Multi-Field'!$E$108=[1]Lists!BF27,'[1]Multi-Field'!$F$108="Drained"),BI27,IF(AND('[1]Multi-Field'!$E$108=[1]Lists!BF27,'[1]Multi-Field'!$F$108="undrained"),BH27,""))</f>
        <v/>
      </c>
      <c r="FM27" s="409" t="str">
        <f>IF(AND('[1]Multi-Field'!$E$109=[1]Lists!BF27,'[1]Multi-Field'!$F$109="Drained"),BI27,IF(AND('[1]Multi-Field'!$E$109=[1]Lists!BF27,'[1]Multi-Field'!$F$109="undrained"),BH27,""))</f>
        <v/>
      </c>
      <c r="FN27" s="409" t="str">
        <f>IF(AND('[1]Multi-Field'!$E$110=[1]Lists!BF27,'[1]Multi-Field'!$F$110="Drained"),BI27,IF(AND('[1]Multi-Field'!$E$110=[1]Lists!BF27,'[1]Multi-Field'!$F$110="undrained"),BH27,""))</f>
        <v/>
      </c>
      <c r="FO27" s="409" t="str">
        <f>IF(AND('[1]Multi-Field'!$E$111=[1]Lists!BF27,'[1]Multi-Field'!$F$111="Drained"),BI27,IF(AND('[1]Multi-Field'!$E$111=[1]Lists!BF27,'[1]Multi-Field'!$F$111="undrained"),BH27,""))</f>
        <v/>
      </c>
      <c r="FP27" s="409" t="str">
        <f>IF(AND('[1]Multi-Field'!$E$112=[1]Lists!BF27,'[1]Multi-Field'!$F$112="Drained"),BI27,IF(AND('[1]Multi-Field'!$E$112=[1]Lists!BF27,'[1]Multi-Field'!$F$112="undrained"),BH27,""))</f>
        <v/>
      </c>
      <c r="FQ27" s="409" t="str">
        <f>IF(AND('[1]Multi-Field'!$E$113=[1]Lists!BF27,'[1]Multi-Field'!$F$113="Drained"),BI27,IF(AND('[1]Multi-Field'!$E$113=[1]Lists!BF27,'[1]Multi-Field'!$F$113="undrained"),BH27,""))</f>
        <v/>
      </c>
      <c r="FR27" s="409" t="str">
        <f>IF(AND('[1]Multi-Field'!$E$114=[1]Lists!BF27,'[1]Multi-Field'!$F$114="Drained"),BI27,IF(AND('[1]Multi-Field'!$E$114=[1]Lists!BF27,'[1]Multi-Field'!$F$114="undrained"),BH27,""))</f>
        <v/>
      </c>
      <c r="FS27" s="409" t="str">
        <f>IF(AND('[1]Multi-Field'!$E$115=[1]Lists!BF27,'[1]Multi-Field'!$F$115="Drained"),BI27,IF(AND('[1]Multi-Field'!$E$115=[1]Lists!BF27,'[1]Multi-Field'!$F$115="undrained"),BH27,""))</f>
        <v/>
      </c>
      <c r="FT27" s="409" t="str">
        <f>IF(AND('[1]Multi-Field'!$E$116=[1]Lists!BF27,'[1]Multi-Field'!$F$116="Drained"),BI27,IF(AND('[1]Multi-Field'!$E$116=[1]Lists!BF27,'[1]Multi-Field'!$F$116="undrained"),BH27,""))</f>
        <v/>
      </c>
      <c r="FU27" s="409" t="str">
        <f>IF(AND('[1]Multi-Field'!$E$117=[1]Lists!BF27,'[1]Multi-Field'!$F$117="Drained"),BI27,IF(AND('[1]Multi-Field'!$E$117=[1]Lists!BF27,'[1]Multi-Field'!$F$117="undrained"),BH27,""))</f>
        <v/>
      </c>
      <c r="FV27" s="409" t="str">
        <f>IF(AND('[1]Multi-Field'!$E$118=[1]Lists!BF27,'[1]Multi-Field'!$F$118="Drained"),BI27,IF(AND('[1]Multi-Field'!$E$118=[1]Lists!BF27,'[1]Multi-Field'!$F$118="undrained"),BH27,""))</f>
        <v/>
      </c>
      <c r="FW27" s="409" t="str">
        <f>IF(AND('[1]Multi-Field'!$E$119=[1]Lists!BF27,'[1]Multi-Field'!$F$119="Drained"),BI27,IF(AND('[1]Multi-Field'!$E$119=[1]Lists!BF27,'[1]Multi-Field'!$F$119="undrained"),BH27,""))</f>
        <v/>
      </c>
      <c r="FX27" s="409" t="str">
        <f>IF(AND('[1]Multi-Field'!$E$120=[1]Lists!BF27,'[1]Multi-Field'!$F$120="Drained"),BI27,IF(AND('[1]Multi-Field'!$E$120=[1]Lists!BF27,'[1]Multi-Field'!$F$120="undrained"),BH27,""))</f>
        <v/>
      </c>
      <c r="FZ27" t="s">
        <v>811</v>
      </c>
      <c r="GC27" s="4" t="str">
        <f>'[1]Multi-Field'!B25</f>
        <v>Pasture #11</v>
      </c>
      <c r="GD27" s="73" t="str">
        <f>IF(OR('[1]Multi-Field'!Q25=$FZ$43,'[1]Multi-Field'!Q25=$FZ$44),'[1]Multi-Field'!BS25,"")</f>
        <v/>
      </c>
      <c r="GE27" s="4" t="str">
        <f>IF(AND(OR('[1]Multi-Field'!Q25=$FZ$86,'[1]Multi-Field'!Q25=$FZ$94,'[1]Multi-Field'!Q25=$FZ$87,'[1]Multi-Field'!Q25=[1]Lists!$FZ$93,'[1]Multi-Field'!Q25=$FZ$59),'[1]Multi-Field'!BS25&gt;50),'[1]Multi-Field'!BS25*0.8,IF(AND(OR('[1]Multi-Field'!Q25=$FZ$86,'[1]Multi-Field'!Q25=$FZ$94,'[1]Multi-Field'!Q25=$FZ$87,'[1]Multi-Field'!Q25=[1]Lists!$FZ$93,'[1]Multi-Field'!Q25=[1]Lists!$FZ$59),'[1]Multi-Field'!BS25&lt;50),'[1]Multi-Field'!BS25,""))</f>
        <v/>
      </c>
      <c r="GF27" s="4">
        <f>IF(OR('[1]Multi-Field'!Q25=[1]Lists!$FZ$7,'[1]Multi-Field'!Q25=[1]Lists!$FZ$5,'[1]Multi-Field'!Q25=[1]Lists!$FZ$24,'[1]Multi-Field'!Q25=[1]Lists!$FZ$10,'[1]Multi-Field'!Q25=[1]Lists!$FZ$8, '[1]Multi-Field'!Q25=[1]Lists!$FZ$25, '[1]Multi-Field'!Q25=[1]Lists!$FZ$23, '[1]Multi-Field'!Q25= [1]Lists!$FZ$47, '[1]Multi-Field'!Q25=[1]Lists!$FZ$49, '[1]Multi-Field'!Q25=[1]Lists!$FZ$48,'[1]Multi-Field'!Q25=[1]Lists!$FZ$3, '[1]Multi-Field'!Q25=[1]Lists!$FZ$14,'[1]Multi-Field'!Q25=[1]Lists!$FZ$36, '[1]Multi-Field'!Q25=[1]Lists!$FZ$41,'[1]Multi-Field'!Q25=[1]Lists!$FZ$42),0,"")</f>
        <v>0</v>
      </c>
      <c r="GG27" s="4" t="str">
        <f>IF(OR('[1]Multi-Field'!Q25=[1]Lists!$FZ$6,'[1]Multi-Field'!Q25=[1]Lists!$FZ$4, '[1]Multi-Field'!Q54=[1]Lists!$FZ$11, '[1]Multi-Field'!Q25=[1]Lists!$FZ$1),100*IF('[1]Multi-Field'!U25=onepercent,0.75,IF('[1]Multi-Field'!U25=onetotwentyfivepercent,0.4,IF(OR('[1]Multi-Field'!U25=twentysixtofiftypercent,'[1]Multi-Field'!U25=greaterthanfiftypercent),0,""))),"")</f>
        <v/>
      </c>
      <c r="GH27" s="4" t="str">
        <f>IF(OR('[1]Multi-Field'!Q25=[1]Lists!$FZ$53,'[1]Multi-Field'!Q25=[1]Lists!$FZ$55), 50,IF('[1]Multi-Field'!Q25=[1]Lists!$FZ$54,225,IF('[1]Multi-Field'!Q25=[1]Lists!$FZ$56,75,"")))</f>
        <v/>
      </c>
      <c r="GI27" s="4" t="e">
        <f>#VALUE!</f>
        <v>#VALUE!</v>
      </c>
      <c r="GJ27" s="4" t="e">
        <f>#VALUE!</f>
        <v>#VALUE!</v>
      </c>
      <c r="GK27" s="4" t="str">
        <f>IF('[1]Multi-Field'!Q25=[1]Lists!$FZ$95,'[1]Multi-Field'!BS25*0.66,"")</f>
        <v/>
      </c>
      <c r="GM27" s="4" t="str">
        <f>IF(OR('[1]Multi-Field'!Q25=[1]Lists!$FZ$26,'[1]Multi-Field'!Q25=[1]Lists!$FZ$84),20,"")</f>
        <v/>
      </c>
      <c r="GN27" s="4" t="str">
        <f>IF(OR('[1]Multi-Field'!Q25=[1]Lists!$FZ$88,'[1]Multi-Field'!Q25=[1]Lists!$FZ$57),0,"")</f>
        <v/>
      </c>
      <c r="GO27" s="4" t="str">
        <f>IF(OR('[1]Multi-Field'!Q25=[1]Lists!$FZ$69,'[1]Multi-Field'!Q25=[1]Lists!$FZ$71,'[1]Multi-Field'!Q25=[1]Lists!$FZ$105),50,"")</f>
        <v/>
      </c>
      <c r="GP27" s="4" t="str">
        <f>IF(OR('[1]Multi-Field'!Q25=[1]Lists!$FZ$75,'[1]Multi-Field'!Q25=[1]Lists!$FZ$70),75,"")</f>
        <v/>
      </c>
      <c r="GQ27" s="4" t="str">
        <f>IF('[1]Multi-Field'!Q25=[1]Lists!$FZ$72,150,"")</f>
        <v/>
      </c>
      <c r="GR27" s="4" t="str">
        <f>IF(OR('[1]Multi-Field'!Q25=[1]Lists!$FZ$74,'[1]Multi-Field'!Q25=[1]Lists!$FZ$73),40,"")</f>
        <v/>
      </c>
      <c r="GS27" s="4" t="str">
        <f>IF('[1]Multi-Field'!Q25=[1]Lists!$FZ$99,80,"")</f>
        <v/>
      </c>
      <c r="GT27" s="4" t="str">
        <f>IF('[1]Multi-Field'!Q25=[1]Lists!$FZ$106,70,"")</f>
        <v/>
      </c>
      <c r="GU27" s="4" t="e">
        <f t="shared" si="4"/>
        <v>#VALUE!</v>
      </c>
    </row>
    <row r="28" spans="1:203" ht="13.5" customHeight="1">
      <c r="A28" s="7" t="s">
        <v>115</v>
      </c>
      <c r="B28" t="s">
        <v>752</v>
      </c>
      <c r="C28" s="7"/>
      <c r="D28" s="8">
        <v>55</v>
      </c>
      <c r="E28" s="8">
        <f t="shared" si="0"/>
        <v>57</v>
      </c>
      <c r="F28" s="8">
        <f t="shared" si="1"/>
        <v>58</v>
      </c>
      <c r="G28" s="8">
        <v>60</v>
      </c>
      <c r="H28" s="8">
        <v>55</v>
      </c>
      <c r="I28" s="8">
        <f t="shared" si="5"/>
        <v>62</v>
      </c>
      <c r="J28" s="8">
        <f t="shared" si="6"/>
        <v>68</v>
      </c>
      <c r="K28" s="8">
        <v>75</v>
      </c>
      <c r="L28" s="8">
        <v>90</v>
      </c>
      <c r="M28" s="8">
        <f t="shared" si="2"/>
        <v>95</v>
      </c>
      <c r="N28" s="8">
        <f t="shared" si="3"/>
        <v>100</v>
      </c>
      <c r="O28" s="8">
        <v>105</v>
      </c>
      <c r="P28" s="391">
        <v>3</v>
      </c>
      <c r="Q28" s="394"/>
      <c r="R28" s="395" t="b">
        <f>IF(OR('Multi-Field'!AA5=Lists!$AC$42,'Multi-Field'!AA5=Lists!$AC$43),IF('Multi-Field'!Z5="x",(IF('Multi-Field'!AC5=Lists!$Q$11,Lists!$R$11,IF('Multi-Field'!AC5=Lists!$Q$12,Lists!$R$12,IF('Multi-Field'!AC5=Lists!$Q$13,Lists!$R$13,IF('Multi-Field'!AC5=Lists!$Q$14,Lists!$R$14))))),IF('Multi-Field'!X5="x",(IF('Multi-Field'!AC5=Lists!$Q$11,Lists!$S$11,IF('Multi-Field'!AC5=Lists!$Q$12,Lists!$S$12,IF('Multi-Field'!AC5=Lists!$Q$13,Lists!$S$13,IF('Multi-Field'!AC5=Lists!$Q$14,Lists!$S$14))))),IF('Multi-Field'!V5="x",(IF('Multi-Field'!AC5=Lists!$Q$11,Lists!$T$11,IF('Multi-Field'!AC5=Lists!$Q$12,Lists!$T$12,IF('Multi-Field'!AC5=Lists!$Q$13,Lists!$T$13,IF('Multi-Field'!AC5=Lists!$Q$14,Lists!$T$14))))),0))))</f>
        <v>0</v>
      </c>
      <c r="S28" s="395" t="str">
        <f t="shared" si="11"/>
        <v/>
      </c>
      <c r="T28" s="395"/>
      <c r="U28" s="396"/>
      <c r="V28" s="383">
        <f>IF(OR('Multi-Field'!AI14=$U$4,'Multi-Field'!AI14=$U$5,'Multi-Field'!AI14=$U$6,'Multi-Field'!AI14=$U$7,'Multi-Field'!AI14=$U$8,'Multi-Field'!AI14=$U$9),(IF('Multi-Field'!AJ14=$V$2,100,IF('Multi-Field'!AJ14=$V$3,65,IF('Multi-Field'!AJ14=$V$4,53,IF('Multi-Field'!AJ14=$V$5,41,IF('Multi-Field'!AJ14=$V$6,23,IF('Multi-Field'!AJ14=$V$7,0,0))))))),0)</f>
        <v>0</v>
      </c>
      <c r="W28" s="383" t="str">
        <f>IF(AND(OR('Multi-Field'!AF14=$S$3,'Multi-Field'!AF14=S16,'Multi-Field'!AF14=$S$7),'Multi-Field'!AN14&lt;18,'Multi-Field'!AN14&gt;0),35,IF('Multi-Field'!AF14=$S$4,55,IF(AND('Multi-Field'!AF14=$S$6,'Multi-Field'!AN14&lt;18),30,IF(AND('Multi-Field'!AN14&gt;17,OR('Multi-Field'!AF14=$S$3,'Multi-Field'!AF14=$S$5,'Multi-Field'!AF14= $S$6,'Multi-Field'!AF14=$S$7)),25,"0"))))</f>
        <v>0</v>
      </c>
      <c r="X28" s="383">
        <f>IF(OR('Multi-Field'!BA14=$U$4,'Multi-Field'!BA14=$U$5,'Multi-Field'!BA14=$U$6,'Multi-Field'!BA14=U18,'Multi-Field'!BA14=$U$8,'Multi-Field'!BA14=$U$9),(IF('Multi-Field'!BB14=$V$2,100,IF('Multi-Field'!BB14=$V$3,65,IF('Multi-Field'!BB14=$V$4,53,IF('Multi-Field'!BB14=$V$5,41,IF('Multi-Field'!BB14=$V$6,23,IF('Multi-Field'!BB14=$V$7,0,0))))))),0)</f>
        <v>0</v>
      </c>
      <c r="Y28" s="383" t="str">
        <f>IF(AND(OR('Multi-Field'!AX14=$S$3,'Multi-Field'!AX14=$S$5,'Multi-Field'!AX14=$S$7),'Multi-Field'!BF14&lt;18),35,IF('Multi-Field'!AX14=$S$4,55,IF(AND('Multi-Field'!AX14=$S$6,'Multi-Field'!BF14&lt;18),30,IF(AND('Multi-Field'!BF14&gt;17,OR('Multi-Field'!AX14=$S$3,'Multi-Field'!AX14=$S$5,'Multi-Field'!AX14=$S$6,'Multi-Field'!AX14=$S$7)),25,"0"))))</f>
        <v>0</v>
      </c>
      <c r="Z28" s="383">
        <v>12</v>
      </c>
      <c r="AC28" t="s">
        <v>813</v>
      </c>
      <c r="AI28" s="384" t="str">
        <f>'[1]Multi-Field'!B24</f>
        <v>Pasture #10</v>
      </c>
      <c r="AJ28" s="385" t="e">
        <f>#VALUE!</f>
        <v>#VALUE!</v>
      </c>
      <c r="AK28" s="385" t="e">
        <f>#VALUE!</f>
        <v>#VALUE!</v>
      </c>
      <c r="AL28" s="385" t="e">
        <f>IF(AK28="","",IF('[1]Multi-Field'!AU24=20,10,IF(AK28-30&lt;0,0,AK28-30)))</f>
        <v>#VALUE!</v>
      </c>
      <c r="AM28" s="385" t="e">
        <f>#VALUE!</f>
        <v>#VALUE!</v>
      </c>
      <c r="AN28" s="385" t="e">
        <f t="shared" si="7"/>
        <v>#VALUE!</v>
      </c>
      <c r="AO28" s="385" t="e">
        <f>#VALUE!</f>
        <v>#VALUE!</v>
      </c>
      <c r="AP28" s="385" t="e">
        <f>#VALUE!</f>
        <v>#VALUE!</v>
      </c>
      <c r="AQ28" s="385" t="e">
        <f>#VALUE!</f>
        <v>#VALUE!</v>
      </c>
      <c r="AR28" s="385" t="e">
        <f>#VALUE!</f>
        <v>#VALUE!</v>
      </c>
      <c r="AS28" s="385" t="e">
        <f>IF(AR28="","",IF('[1]Multi-Field'!AU24&gt;9,0,AR28-15))</f>
        <v>#VALUE!</v>
      </c>
      <c r="AT28" s="385" t="e">
        <f>#VALUE!</f>
        <v>#VALUE!</v>
      </c>
      <c r="AU28" s="385" t="e">
        <f>#VALUE!</f>
        <v>#VALUE!</v>
      </c>
      <c r="AV28" s="385" t="e">
        <f>IF(AU28="","",IF('[1]Multi-Field'!AU24=9&gt;9,0,AU28-35))</f>
        <v>#VALUE!</v>
      </c>
      <c r="AW28" s="385" t="e">
        <f>#VALUE!</f>
        <v>#VALUE!</v>
      </c>
      <c r="AX28" s="385" t="e">
        <f t="shared" si="8"/>
        <v>#VALUE!</v>
      </c>
      <c r="AY28" s="385">
        <f>IF('[1]Multi-Field'!AU24="","",IF('[1]Multi-Field'!AU24&lt;1,100,IF('[1]Multi-Field'!AU24=1,75,IF('[1]Multi-Field'!AU24=2,50,IF('[1]Multi-Field'!AU24=3,25,IF('[1]Multi-Field'!AU24&gt;3,0,""))))))</f>
        <v>50</v>
      </c>
      <c r="AZ28" s="385">
        <f t="shared" si="9"/>
        <v>25</v>
      </c>
      <c r="BA28" s="385" t="e">
        <f>#VALUE!</f>
        <v>#VALUE!</v>
      </c>
      <c r="BB28" s="385" t="e">
        <f>IF(BA28="","",IF(AND('[1]Multi-Field'!AU24&lt;40,'[1]Multi-Field'!AU24&gt;9),40,IF('[1]Multi-Field'!AU24&gt;39,0,BA28+5)))</f>
        <v>#VALUE!</v>
      </c>
      <c r="BC28" s="386" t="e">
        <f t="shared" si="10"/>
        <v>#VALUE!</v>
      </c>
      <c r="BD28" s="283">
        <v>0.28999999999999998</v>
      </c>
      <c r="BE28" s="283">
        <v>0.66</v>
      </c>
      <c r="BF28" s="411" t="s">
        <v>1196</v>
      </c>
      <c r="BG28" s="412">
        <v>3</v>
      </c>
      <c r="BH28" s="412">
        <v>2.5</v>
      </c>
      <c r="BI28" s="412">
        <v>4</v>
      </c>
      <c r="BJ28" s="409" t="e">
        <f>IF(AND('[1]Single Field'!#REF!=[1]Lists!BF28,'[1]Single Field'!#REF!="Drained"),"x",IF(AND('[1]Single Field'!#REF!=[1]Lists!BF28,'[1]Single Field'!#REF!="Undrained"),O,""))</f>
        <v>#REF!</v>
      </c>
      <c r="BK28" s="409" t="str">
        <f>IF(AND('[1]Multi-Field'!$E$3=[1]Lists!BF28,'[1]Multi-Field'!$F$3="Drained"),BI28,IF(AND('[1]Multi-Field'!$E$3=BF28,'[1]Multi-Field'!$F$3="undrained"),BH28,""))</f>
        <v/>
      </c>
      <c r="BL28" s="409" t="str">
        <f>IF(AND('[1]Multi-Field'!$E$4=BF28,'[1]Multi-Field'!$F$4="Drained"),BI28,IF(AND('[1]Multi-Field'!$E$4=BF28,'[1]Multi-Field'!$F$4="undrained"),BH28,""))</f>
        <v/>
      </c>
      <c r="BM28" s="409" t="str">
        <f>IF(AND('[1]Multi-Field'!$E$5=BF28,'[1]Multi-Field'!$F$5="Drained"),BI28,IF(AND('[1]Multi-Field'!$E$5=BF28,'[1]Multi-Field'!$F$5="undrained"),BH28,""))</f>
        <v/>
      </c>
      <c r="BN28" s="409" t="str">
        <f>IF(AND('[1]Multi-Field'!$E$6=BF28,'[1]Multi-Field'!$F$6="Drained"),BI28,IF(AND('[1]Multi-Field'!$E$6=BF28,'[1]Multi-Field'!$F$6="undrained"),BH28,""))</f>
        <v/>
      </c>
      <c r="BO28" s="409" t="str">
        <f>IF(AND('[1]Multi-Field'!$E$7=BF28,'[1]Multi-Field'!$F$7="Drained"),BI28,IF(AND('[1]Multi-Field'!$E$7=BF28,'[1]Multi-Field'!$F$7="undrained"),BH28,""))</f>
        <v/>
      </c>
      <c r="BP28" s="409" t="str">
        <f>IF(AND('[1]Multi-Field'!$E$8=BF28,'[1]Multi-Field'!$F$8="Drained"),BI28,IF(AND('[1]Multi-Field'!$E$8=BF28,'[1]Multi-Field'!$F$8="undrained"),BH28,""))</f>
        <v/>
      </c>
      <c r="BQ28" s="409" t="str">
        <f>IF(AND('[1]Multi-Field'!$E$9=BF28,'[1]Multi-Field'!$F$9="Drained"),BI28,IF(AND('[1]Multi-Field'!$E$9=BF28,'[1]Multi-Field'!$F$9="undrained"),BH28,""))</f>
        <v/>
      </c>
      <c r="BR28" s="409" t="str">
        <f>IF(AND('[1]Multi-Field'!$E$10=BF28,'[1]Multi-Field'!$F$10="Drained"),BI28,IF(AND('[1]Multi-Field'!$E$10=BF28,'[1]Multi-Field'!$F$10="undrained"),BH28,""))</f>
        <v/>
      </c>
      <c r="BS28" s="409" t="str">
        <f>IF(AND('[1]Multi-Field'!$E$11=BF28,'[1]Multi-Field'!$F$11="Drained"),BI28,IF(AND('[1]Multi-Field'!$E$11=BF28,'[1]Multi-Field'!$F$11="undrained"),BH28,""))</f>
        <v/>
      </c>
      <c r="BT28" s="409" t="str">
        <f>IF(AND('[1]Multi-Field'!$E$12=BF28,'[1]Multi-Field'!$F$12="Drained"),BI28,IF(AND('[1]Multi-Field'!$E$12=BF28,'[1]Multi-Field'!$F$12="undrained"),BH28,""))</f>
        <v/>
      </c>
      <c r="BU28" s="409" t="str">
        <f>IF(AND('[1]Multi-Field'!$E$13=BF28,'[1]Multi-Field'!$F$13="Drained"),BI28,IF(AND('[1]Multi-Field'!$E$3=BF28,'[1]Multi-Field'!$F$13="undrained"),BH28,""))</f>
        <v/>
      </c>
      <c r="BV28" s="409" t="str">
        <f>IF(AND('[1]Multi-Field'!$E$14=BF28,'[1]Multi-Field'!$F$14="Drained"),BI28,IF(AND('[1]Multi-Field'!$E$14=BF28,'[1]Multi-Field'!$F$14="undrained"),BH28,""))</f>
        <v/>
      </c>
      <c r="BW28" s="409" t="str">
        <f>IF(AND('[1]Multi-Field'!$E$15=BF28,'[1]Multi-Field'!$F$15="Drained"),BI28,IF(AND('[1]Multi-Field'!$E$15=BF28,'[1]Multi-Field'!$F$15="undrained"),BH28,""))</f>
        <v/>
      </c>
      <c r="BX28" s="409" t="str">
        <f>IF(AND('[1]Multi-Field'!$E$16=[1]Lists!BF28,'[1]Multi-Field'!$F$16="Drained"),BI28,IF(AND('[1]Multi-Field'!$E$16=[1]Lists!BF28,'[1]Multi-Field'!$F$16="undrained"),BH28,""))</f>
        <v/>
      </c>
      <c r="BY28" s="409" t="str">
        <f>IF(AND('[1]Multi-Field'!$E$17=[1]Lists!BF28,'[1]Multi-Field'!$F$17="Drained"),BI28,IF(AND('[1]Multi-Field'!$E$17=[1]Lists!BF28,'[1]Multi-Field'!$F$17="undrained"),BH28,""))</f>
        <v/>
      </c>
      <c r="BZ28" s="409" t="str">
        <f>IF(AND('[1]Multi-Field'!$E$18=[1]Lists!BF28,'[1]Multi-Field'!$F$18="Drained"),BI28,IF(AND('[1]Multi-Field'!$E$18=[1]Lists!BF28,'[1]Multi-Field'!$F$18="undrained"),BH28,""))</f>
        <v/>
      </c>
      <c r="CA28" s="409" t="str">
        <f>IF(AND('[1]Multi-Field'!$E$19=[1]Lists!BF28,'[1]Multi-Field'!$F$19="Drained"),BI28,IF(AND('[1]Multi-Field'!$E$19=[1]Lists!BF28,'[1]Multi-Field'!$F$19="undrained"),BH28,""))</f>
        <v/>
      </c>
      <c r="CB28" s="409" t="str">
        <f>IF(AND('[1]Multi-Field'!$E$20=[1]Lists!BF28,'[1]Multi-Field'!$F$20="Drained"),BI28,IF(AND('[1]Multi-Field'!$E$20=[1]Lists!BF28,'[1]Multi-Field'!$F$20="undrained"),BH28,""))</f>
        <v/>
      </c>
      <c r="CC28" s="409" t="str">
        <f>IF(AND('[1]Multi-Field'!$E$21=[1]Lists!BF28,'[1]Multi-Field'!$F$21="Drained"),BI28,IF(AND('[1]Multi-Field'!$E$21=[1]Lists!BF28,'[1]Multi-Field'!$F$21="undrained"),BH28,""))</f>
        <v/>
      </c>
      <c r="CD28" s="409" t="str">
        <f>IF(AND('[1]Multi-Field'!$E$22=[1]Lists!BF28,'[1]Multi-Field'!$F$22="Drained"),BI28,IF(AND('[1]Multi-Field'!$E$22=[1]Lists!BF28,'[1]Multi-Field'!$F$22="undrained"),BH28,""))</f>
        <v/>
      </c>
      <c r="CE28" s="409" t="str">
        <f>IF(AND('[1]Multi-Field'!$E$23=[1]Lists!BF28,'[1]Multi-Field'!$F$23="Drained"),BI28,IF(AND('[1]Multi-Field'!$E$23=[1]Lists!BF28,'[1]Multi-Field'!$F$23="undrained"),BH28,""))</f>
        <v/>
      </c>
      <c r="CF28" s="409" t="str">
        <f>IF(AND('[1]Multi-Field'!$E$24=[1]Lists!BF28,'[1]Multi-Field'!$F$24="Drained"),BI28,IF(AND('[1]Multi-Field'!$E$24=[1]Lists!BF28,'[1]Multi-Field'!$F$24="undrained"),BH28,""))</f>
        <v/>
      </c>
      <c r="CG28" s="409" t="str">
        <f>IF(AND('[1]Multi-Field'!$E$25=[1]Lists!BF28,'[1]Multi-Field'!$F$25="Drained"),BI28,IF(AND('[1]Multi-Field'!$E$25=[1]Lists!BF28,'[1]Multi-Field'!$F$25="undrained"),BH28,""))</f>
        <v/>
      </c>
      <c r="CH28" s="409" t="str">
        <f>IF(AND('[1]Multi-Field'!$E$26=[1]Lists!BF28,'[1]Multi-Field'!$F$26="Drained"),BI28,IF(AND('[1]Multi-Field'!$E$26=[1]Lists!BF28,'[1]Multi-Field'!$F$26="undrained"),BH28,""))</f>
        <v/>
      </c>
      <c r="CI28" s="409" t="str">
        <f>IF(AND('[1]Multi-Field'!$E$27=[1]Lists!BF28,'[1]Multi-Field'!$F$27="Drained"),BI28,IF(AND('[1]Multi-Field'!$E$27=[1]Lists!BF28,'[1]Multi-Field'!$F$27="undrained"),BH28,""))</f>
        <v/>
      </c>
      <c r="CJ28" s="409" t="str">
        <f>IF(AND('[1]Multi-Field'!$E$28=[1]Lists!BF28,'[1]Multi-Field'!$F$28="Drained"),BI28,IF(AND('[1]Multi-Field'!$E$28=[1]Lists!BF28,'[1]Multi-Field'!$F$28="undrained"),BH28,""))</f>
        <v/>
      </c>
      <c r="CK28" s="409">
        <f>IF(AND('[1]Multi-Field'!$E$29=[1]Lists!BF28,'[1]Multi-Field'!$F$29="Drained"),BI28,IF(AND('[1]Multi-Field'!$E$29=[1]Lists!BF28,'[1]Multi-Field'!$F$29="undrained"),BH28,""))</f>
        <v>4</v>
      </c>
      <c r="CL28" s="409" t="str">
        <f>IF(AND('[1]Multi-Field'!$E$30=[1]Lists!BF28,'[1]Multi-Field'!$F$30="Drained"),BI28,IF(AND('[1]Multi-Field'!$E$30=[1]Lists!BF28,'[1]Multi-Field'!$F$30="undrained"),BH28,""))</f>
        <v/>
      </c>
      <c r="CM28" s="409" t="str">
        <f>IF(AND('[1]Multi-Field'!$E$31=[1]Lists!BF28,'[1]Multi-Field'!$F$31="Drained"),BI28,IF(AND('[1]Multi-Field'!$E$31=[1]Lists!BF28,'[1]Multi-Field'!$F$31="undrained"),BH28,""))</f>
        <v/>
      </c>
      <c r="CN28" s="409" t="str">
        <f>IF(AND('[1]Multi-Field'!$E$32=[1]Lists!BF28,'[1]Multi-Field'!$F$32="Drained"),BI28,IF(AND('[1]Multi-Field'!$E$32=[1]Lists!BF28,'[1]Multi-Field'!$F$32="undrained"),BH28,""))</f>
        <v/>
      </c>
      <c r="CO28" s="409" t="str">
        <f>IF(AND('[1]Multi-Field'!$E$33=[1]Lists!BF28,'[1]Multi-Field'!$F$33="Drained"),BI28,IF(AND('[1]Multi-Field'!$E$33=[1]Lists!BF28,'[1]Multi-Field'!$F$33="undrained"),BH28,""))</f>
        <v/>
      </c>
      <c r="CP28" s="409" t="str">
        <f>IF(AND('[1]Multi-Field'!$E$34=[1]Lists!BF28,'[1]Multi-Field'!$F$34="Drained"),BI28,IF(AND('[1]Multi-Field'!$E$34=[1]Lists!BF28,'[1]Multi-Field'!$F$34="undrained"),BH28,""))</f>
        <v/>
      </c>
      <c r="CQ28" s="409" t="str">
        <f>IF(AND('[1]Multi-Field'!$E$35=[1]Lists!BF28,'[1]Multi-Field'!$F$35="Drained"),BI28,IF(AND('[1]Multi-Field'!$E$35=[1]Lists!BF28,'[1]Multi-Field'!$F$35="undrained"),BH28,""))</f>
        <v/>
      </c>
      <c r="CR28" s="409" t="str">
        <f>IF(AND('[1]Multi-Field'!$E$36=[1]Lists!BF28,'[1]Multi-Field'!$F$36="Drained"),BI28,IF(AND('[1]Multi-Field'!$E$36=[1]Lists!BF28,'[1]Multi-Field'!$F$36="undrained"),BH28,""))</f>
        <v/>
      </c>
      <c r="CS28" s="409" t="str">
        <f>IF(AND('[1]Multi-Field'!$E$37=[1]Lists!BF28,'[1]Multi-Field'!$F$37="Drained"),BI28,IF(AND('[1]Multi-Field'!$E$37=[1]Lists!BF28,'[1]Multi-Field'!$F$37="undrained"),BH28,""))</f>
        <v/>
      </c>
      <c r="CT28" s="409" t="str">
        <f>IF(AND('[1]Multi-Field'!$E$38=[1]Lists!BF28,'[1]Multi-Field'!$F$38="Drained"),BI28,IF(AND('[1]Multi-Field'!$E$38=[1]Lists!BF28,'[1]Multi-Field'!$F$38="undrained"),BH28,""))</f>
        <v/>
      </c>
      <c r="CU28" s="409" t="str">
        <f>IF(AND('[1]Multi-Field'!$E$39=[1]Lists!BF28,'[1]Multi-Field'!$F$39="Drained"),BI28,IF(AND('[1]Multi-Field'!$E$39=[1]Lists!BF28,'[1]Multi-Field'!$F$39="undrained"),BH28,""))</f>
        <v/>
      </c>
      <c r="CV28" s="409" t="str">
        <f>IF(AND('[1]Multi-Field'!$E$40=[1]Lists!BF28,'[1]Multi-Field'!$F$40="Drained"),BI28,IF(AND('[1]Multi-Field'!$E$40=[1]Lists!BF28,'[1]Multi-Field'!$F$40="undrained"),BH28,""))</f>
        <v/>
      </c>
      <c r="CW28" s="409" t="str">
        <f>IF(AND('[1]Multi-Field'!$E$41=[1]Lists!BF28,'[1]Multi-Field'!$F$40="Drained"),BI28,IF(AND('[1]Multi-Field'!$E$40=[1]Lists!BF28,'[1]Multi-Field'!$F$40="undrained"),BH28,""))</f>
        <v/>
      </c>
      <c r="CX28" s="409" t="str">
        <f>IF(AND('[1]Multi-Field'!$E$42=[1]Lists!BF28,'[1]Multi-Field'!$F$42="Drained"),BI28,IF(AND('[1]Multi-Field'!$E$42=[1]Lists!BF28,'[1]Multi-Field'!$F$42="undrained"),BH28,""))</f>
        <v/>
      </c>
      <c r="CY28" s="409" t="str">
        <f>IF(AND('[1]Multi-Field'!$E$43=[1]Lists!BF28,'[1]Multi-Field'!$F$43="Drained"),BI28,IF(AND('[1]Multi-Field'!$E$43=[1]Lists!BF28,'[1]Multi-Field'!$F$43="undrained"),BH28,""))</f>
        <v/>
      </c>
      <c r="CZ28" s="409" t="str">
        <f>IF(AND('[1]Multi-Field'!$E$44=[1]Lists!BF28,'[1]Multi-Field'!$F$44="Drained"),BI28,IF(AND('[1]Multi-Field'!$E$44=[1]Lists!BF28,'[1]Multi-Field'!$F$44="undrained"),BH28,""))</f>
        <v/>
      </c>
      <c r="DA28" s="409" t="str">
        <f>IF(AND('[1]Multi-Field'!$E$45=[1]Lists!BF28,'[1]Multi-Field'!$F$45="Drained"),BI28,IF(AND('[1]Multi-Field'!$E$45=[1]Lists!BF28,'[1]Multi-Field'!$F$45="undrained"),BH28,""))</f>
        <v/>
      </c>
      <c r="DB28" s="409" t="str">
        <f>IF(AND('[1]Multi-Field'!$E$46=[1]Lists!BF28,'[1]Multi-Field'!$F$46="Drained"),BI28,IF(AND('[1]Multi-Field'!$E$46=[1]Lists!BF28,'[1]Multi-Field'!$F$46="undrained"),BH28,""))</f>
        <v/>
      </c>
      <c r="DC28" s="409" t="str">
        <f>IF(AND('[1]Multi-Field'!$E$47=[1]Lists!BF28,'[1]Multi-Field'!$F$47="Drained"),BI28,IF(AND('[1]Multi-Field'!$E$47=[1]Lists!BF28,'[1]Multi-Field'!$F$47="undrained"),BH28,""))</f>
        <v/>
      </c>
      <c r="DD28" s="409" t="str">
        <f>IF(AND('[1]Multi-Field'!$E$48=[1]Lists!BF28,'[1]Multi-Field'!$F$48="Drained"),BI28,IF(AND('[1]Multi-Field'!$E$48=[1]Lists!BF28,'[1]Multi-Field'!$F$48="undrained"),BH28,""))</f>
        <v/>
      </c>
      <c r="DE28" s="409" t="str">
        <f>IF(AND('[1]Multi-Field'!$E$49=[1]Lists!BF28,'[1]Multi-Field'!$F$49="Drained"),BI28,IF(AND('[1]Multi-Field'!$E$49=[1]Lists!BF28,'[1]Multi-Field'!$F$9="undrained"),BH28,""))</f>
        <v/>
      </c>
      <c r="DF28" s="409" t="str">
        <f>IF(AND('[1]Multi-Field'!$E$50=[1]Lists!BF28,'[1]Multi-Field'!$F$50="Drained"),BI28,IF(AND('[1]Multi-Field'!$E$50=[1]Lists!BF28,'[1]Multi-Field'!$F$50="undrained"),BH28,""))</f>
        <v/>
      </c>
      <c r="DG28" s="409" t="str">
        <f>IF(AND('[1]Multi-Field'!$E$51=[1]Lists!BF28,'[1]Multi-Field'!$F$51="Drained"),BI28,IF(AND('[1]Multi-Field'!$E$51=[1]Lists!BF28,'[1]Multi-Field'!$F$51="undrained"),BH28,""))</f>
        <v/>
      </c>
      <c r="DH28" s="409" t="str">
        <f>IF(AND('[1]Multi-Field'!$E$52=[1]Lists!BF28,'[1]Multi-Field'!$F$52="Drained"),BI28,IF(AND('[1]Multi-Field'!$E$52=[1]Lists!BF28,'[1]Multi-Field'!$F$52="undrained"),BH28,""))</f>
        <v/>
      </c>
      <c r="DI28" s="409" t="str">
        <f>IF(AND('[1]Multi-Field'!$E$53=[1]Lists!BF28,'[1]Multi-Field'!$F$53="Drained"),BI28,IF(AND('[1]Multi-Field'!$E$53=[1]Lists!BF28,'[1]Multi-Field'!$F$53="undrained"),BH28,""))</f>
        <v/>
      </c>
      <c r="DJ28" s="409" t="str">
        <f>IF(AND('[1]Multi-Field'!$E$54=[1]Lists!BF28,'[1]Multi-Field'!$F$54="Drained"),BI28,IF(AND('[1]Multi-Field'!$E$54=[1]Lists!BF28,'[1]Multi-Field'!$F$54="undrained"),BH28,""))</f>
        <v/>
      </c>
      <c r="DK28" s="409" t="str">
        <f>IF(AND('[1]Multi-Field'!$E$55=[1]Lists!BF28,'[1]Multi-Field'!$F$55="Drained"),BI28,IF(AND('[1]Multi-Field'!$E$55=[1]Lists!BF28,'[1]Multi-Field'!$F$55="undrained"),BH28,""))</f>
        <v/>
      </c>
      <c r="DL28" s="409" t="str">
        <f>IF(AND('[1]Multi-Field'!$E$56=[1]Lists!BF28,'[1]Multi-Field'!$F$56="Drained"),BI28,IF(AND('[1]Multi-Field'!$E$56=[1]Lists!BF28,'[1]Multi-Field'!$F$56="undrained"),BH28,""))</f>
        <v/>
      </c>
      <c r="DM28" s="409" t="str">
        <f>IF(AND('[1]Multi-Field'!$E$57=[1]Lists!BF28,'[1]Multi-Field'!$F$57="Drained"),BI28,IF(AND('[1]Multi-Field'!$E$57=[1]Lists!BF28,'[1]Multi-Field'!$F$57="undrained"),BH28,""))</f>
        <v/>
      </c>
      <c r="DN28" s="409" t="str">
        <f>IF(AND('[1]Multi-Field'!$E$58=[1]Lists!BF28,'[1]Multi-Field'!$F$58="Drained"),BI28,IF(AND('[1]Multi-Field'!$E$58=[1]Lists!BF28,'[1]Multi-Field'!$F$58="undrained"),BH28,""))</f>
        <v/>
      </c>
      <c r="DO28" s="409" t="str">
        <f>IF(AND('[1]Multi-Field'!$E$59=[1]Lists!BF28,'[1]Multi-Field'!$F$59="Drained"),BI28,IF(AND('[1]Multi-Field'!$E$59=[1]Lists!BF28,'[1]Multi-Field'!$F$59="undrained"),BH28,""))</f>
        <v/>
      </c>
      <c r="DP28" s="409" t="str">
        <f>IF(AND('[1]Multi-Field'!$E$60=[1]Lists!BF28,'[1]Multi-Field'!$F$60="Drained"),BI28,IF(AND('[1]Multi-Field'!$E$60=[1]Lists!BF28,'[1]Multi-Field'!$F$60="undrained"),BH28,""))</f>
        <v/>
      </c>
      <c r="DQ28" s="409" t="str">
        <f>IF(AND('[1]Multi-Field'!$E$61=[1]Lists!BF28,'[1]Multi-Field'!$F$61="Drained"),BI28,IF(AND('[1]Multi-Field'!$E$61=[1]Lists!BF28,'[1]Multi-Field'!$F$61="undrained"),BH28,""))</f>
        <v/>
      </c>
      <c r="DR28" s="409" t="str">
        <f>IF(AND('[1]Multi-Field'!$E$62=[1]Lists!BF28,'[1]Multi-Field'!$F$62="Drained"),BI28,IF(AND('[1]Multi-Field'!$E$62=[1]Lists!BF28,'[1]Multi-Field'!$F$62="undrained"),BH28,""))</f>
        <v/>
      </c>
      <c r="DS28" s="409" t="str">
        <f>IF(AND('[1]Multi-Field'!$E$63=[1]Lists!BF28,'[1]Multi-Field'!$F$63="Drained"),BI28,IF(AND('[1]Multi-Field'!$E$63=[1]Lists!BF28,'[1]Multi-Field'!$F$63="undrained"),BH28,""))</f>
        <v/>
      </c>
      <c r="DT28" s="409" t="str">
        <f>IF(AND('[1]Multi-Field'!$E$64=[1]Lists!BF28,'[1]Multi-Field'!$F$64="Drained"),BI28,IF(AND('[1]Multi-Field'!$E$64=[1]Lists!BF28,'[1]Multi-Field'!$F$64="undrained"),BH28,""))</f>
        <v/>
      </c>
      <c r="DU28" s="409" t="str">
        <f>IF(AND('[1]Multi-Field'!$E$65=[1]Lists!BF28,'[1]Multi-Field'!$F$65="Drained"),BI28,IF(AND('[1]Multi-Field'!$E$65=[1]Lists!BF28,'[1]Multi-Field'!$F$65="undrained"),BH28,""))</f>
        <v/>
      </c>
      <c r="DV28" s="409" t="str">
        <f>IF(AND('[1]Multi-Field'!$E$66=[1]Lists!BF28,'[1]Multi-Field'!$F$66="Drained"),BI28,IF(AND('[1]Multi-Field'!$E$66=[1]Lists!BF28,'[1]Multi-Field'!$F$66="undrained"),BH28,""))</f>
        <v/>
      </c>
      <c r="DW28" s="409" t="str">
        <f>IF(AND('[1]Multi-Field'!$E$67=[1]Lists!BF28,'[1]Multi-Field'!$F$67="Drained"),BI28,IF(AND('[1]Multi-Field'!$E$67=[1]Lists!BF28,'[1]Multi-Field'!$F$67="undrained"),BH28,""))</f>
        <v/>
      </c>
      <c r="DX28" s="409" t="str">
        <f>IF(AND('[1]Multi-Field'!$E$68=[1]Lists!BF28,'[1]Multi-Field'!$F$68="Drained"),BI28,IF(AND('[1]Multi-Field'!$E$68=[1]Lists!BF28,'[1]Multi-Field'!$F$68="undrained"),BH28,""))</f>
        <v/>
      </c>
      <c r="DY28" s="409" t="str">
        <f>IF(AND('[1]Multi-Field'!$E$69=[1]Lists!BF28,'[1]Multi-Field'!$F$69="Drained"),BI28,IF(AND('[1]Multi-Field'!$E$69=[1]Lists!BF28,'[1]Multi-Field'!$F$69="undrained"),BH28,""))</f>
        <v/>
      </c>
      <c r="DZ28" s="409" t="str">
        <f>IF(AND('[1]Multi-Field'!$E$70=[1]Lists!BF28,'[1]Multi-Field'!$F$70="Drained"),BI28,IF(AND('[1]Multi-Field'!$E$70=[1]Lists!BF28,'[1]Multi-Field'!$F$70="undrained"),BH28,""))</f>
        <v/>
      </c>
      <c r="EA28" s="409" t="str">
        <f>IF(AND('[1]Multi-Field'!$E$71=[1]Lists!BF28,'[1]Multi-Field'!$F$71="Drained"),BI28,IF(AND('[1]Multi-Field'!$E$71=[1]Lists!BF28,'[1]Multi-Field'!$F$71="undrained"),BH28,""))</f>
        <v/>
      </c>
      <c r="EB28" s="409" t="str">
        <f>IF(AND('[1]Multi-Field'!$E$72=[1]Lists!BF28,'[1]Multi-Field'!$F$72="Drained"),BI28,IF(AND('[1]Multi-Field'!$E$72=[1]Lists!BF28,'[1]Multi-Field'!$F$72="undrained"),BH28,""))</f>
        <v/>
      </c>
      <c r="EC28" s="409" t="str">
        <f>IF(AND('[1]Multi-Field'!$E$73=[1]Lists!BF28,'[1]Multi-Field'!$F$73="Drained"),BI28,IF(AND('[1]Multi-Field'!$E$73=[1]Lists!BF28,'[1]Multi-Field'!$F$73="undrained"),BH28,""))</f>
        <v/>
      </c>
      <c r="ED28" s="409" t="str">
        <f>IF(AND('[1]Multi-Field'!$E$74=[1]Lists!BF28,'[1]Multi-Field'!$F$74="Drained"),BI28,IF(AND('[1]Multi-Field'!$E$74=[1]Lists!BF28,'[1]Multi-Field'!$F$74="undrained"),BH28,""))</f>
        <v/>
      </c>
      <c r="EE28" s="409" t="str">
        <f>IF(AND('[1]Multi-Field'!$E$75=[1]Lists!BF28,'[1]Multi-Field'!$F$75="Drained"),BI28,IF(AND('[1]Multi-Field'!$E$75=[1]Lists!BF28,'[1]Multi-Field'!$F$75="undrained"),BH28,""))</f>
        <v/>
      </c>
      <c r="EF28" s="409" t="str">
        <f>IF(AND('[1]Multi-Field'!$E$76=[1]Lists!BF28,'[1]Multi-Field'!$F$76="Drained"),BI28,IF(AND('[1]Multi-Field'!$E$76=[1]Lists!BF28,'[1]Multi-Field'!$F$6="undrained"),BH28,""))</f>
        <v/>
      </c>
      <c r="EG28" s="409" t="str">
        <f>IF(AND('[1]Multi-Field'!$E$77=[1]Lists!BF28,'[1]Multi-Field'!$F$77="Drained"),BI28,IF(AND('[1]Multi-Field'!$E$77=[1]Lists!BF28,'[1]Multi-Field'!$F$77="undrained"),BH28,""))</f>
        <v/>
      </c>
      <c r="EH28" s="409" t="str">
        <f>IF(AND('[1]Multi-Field'!$E$78=[1]Lists!BF28,'[1]Multi-Field'!$F$78="Drained"),BI28,IF(AND('[1]Multi-Field'!$E$78=[1]Lists!BF28,'[1]Multi-Field'!$F$78="undrained"),BH28,""))</f>
        <v/>
      </c>
      <c r="EI28" s="409" t="str">
        <f>IF(AND('[1]Multi-Field'!$E$79=[1]Lists!BF28,'[1]Multi-Field'!$F$79="Drained"),BI28,IF(AND('[1]Multi-Field'!$E$79=[1]Lists!BF28,'[1]Multi-Field'!$F$79="undrained"),BH28,""))</f>
        <v/>
      </c>
      <c r="EJ28" s="409" t="str">
        <f>IF(AND('[1]Multi-Field'!$E$80=[1]Lists!BF28,'[1]Multi-Field'!$F$80="Drained"),BI28,IF(AND('[1]Multi-Field'!$E$80=[1]Lists!BF28,'[1]Multi-Field'!$F$80="undrained"),BH28,""))</f>
        <v/>
      </c>
      <c r="EK28" s="409" t="str">
        <f>IF(AND('[1]Multi-Field'!$E$81=[1]Lists!BF28,'[1]Multi-Field'!$F$81="Drained"),BI28,IF(AND('[1]Multi-Field'!$E$81=[1]Lists!BF28,'[1]Multi-Field'!$F$81="undrained"),BH28,""))</f>
        <v/>
      </c>
      <c r="EL28" s="409" t="str">
        <f>IF(AND('[1]Multi-Field'!$E$82=[1]Lists!BF28,'[1]Multi-Field'!$F$82="Drained"),BI28,IF(AND('[1]Multi-Field'!$E$82=[1]Lists!BF28,'[1]Multi-Field'!$F$82="undrained"),BH28,""))</f>
        <v/>
      </c>
      <c r="EM28" s="409" t="str">
        <f>IF(AND('[1]Multi-Field'!$E$83=[1]Lists!BF28,'[1]Multi-Field'!$F$83="Drained"),BI28,IF(AND('[1]Multi-Field'!$E$83=[1]Lists!BF28,'[1]Multi-Field'!$F$83="undrained"),BH28,""))</f>
        <v/>
      </c>
      <c r="EN28" s="409" t="str">
        <f>IF(AND('[1]Multi-Field'!$E$84=[1]Lists!BF28,'[1]Multi-Field'!$F$84="Drained"),BI28,IF(AND('[1]Multi-Field'!$E$84=[1]Lists!BF28,'[1]Multi-Field'!$F$84="undrained"),BH28,""))</f>
        <v/>
      </c>
      <c r="EO28" s="409" t="str">
        <f>IF(AND('[1]Multi-Field'!$E$85=[1]Lists!BF28,'[1]Multi-Field'!$F$85="Drained"),BI28,IF(AND('[1]Multi-Field'!$E$85=[1]Lists!BF28,'[1]Multi-Field'!$F$85="undrained"),BH28,""))</f>
        <v/>
      </c>
      <c r="EP28" s="409" t="str">
        <f>IF(AND('[1]Multi-Field'!$E$86=[1]Lists!BF28,'[1]Multi-Field'!$F$86="Drained"),BI28,IF(AND('[1]Multi-Field'!$E$86=[1]Lists!BF28,'[1]Multi-Field'!$F$86="undrained"),BH28,""))</f>
        <v/>
      </c>
      <c r="EQ28" s="409" t="str">
        <f>IF(AND('[1]Multi-Field'!$E$87=[1]Lists!BF28,'[1]Multi-Field'!$F$87="Drained"),BI28,IF(AND('[1]Multi-Field'!$E$87=[1]Lists!BF28,'[1]Multi-Field'!$F$87="undrained"),BH28,""))</f>
        <v/>
      </c>
      <c r="ER28" s="409" t="str">
        <f>IF(AND('[1]Multi-Field'!$E$88=[1]Lists!BF28,'[1]Multi-Field'!$F$88="Drained"),BI28,IF(AND('[1]Multi-Field'!$E$88=[1]Lists!BF28,'[1]Multi-Field'!$F$88="undrained"),BH28,""))</f>
        <v/>
      </c>
      <c r="ES28" s="409" t="str">
        <f>IF(AND('[1]Multi-Field'!$E$89=[1]Lists!BF28,'[1]Multi-Field'!$F$89="Drained"),BI28,IF(AND('[1]Multi-Field'!$E$89=[1]Lists!BF28,'[1]Multi-Field'!$F$89="undrained"),BH28,""))</f>
        <v/>
      </c>
      <c r="ET28" s="409" t="str">
        <f>IF(AND('[1]Multi-Field'!$E$90=[1]Lists!BF28,'[1]Multi-Field'!$F$90="Drained"),BI28,IF(AND('[1]Multi-Field'!$E$90=[1]Lists!BF28,'[1]Multi-Field'!$F$90="undrained"),BH28,""))</f>
        <v/>
      </c>
      <c r="EU28" s="409" t="str">
        <f>IF(AND('[1]Multi-Field'!$E$91=[1]Lists!BF28,'[1]Multi-Field'!$F$91="Drained"),BI28,IF(AND('[1]Multi-Field'!$E$91=[1]Lists!BF28,'[1]Multi-Field'!$F$91="undrained"),BH28,""))</f>
        <v/>
      </c>
      <c r="EV28" s="409" t="str">
        <f>IF(AND('[1]Multi-Field'!$E$92=[1]Lists!BF28,'[1]Multi-Field'!$F$92="Drained"),BI28,IF(AND('[1]Multi-Field'!$E$92=[1]Lists!BF28,'[1]Multi-Field'!$F$92="undrained"),BH28,""))</f>
        <v/>
      </c>
      <c r="EW28" s="409" t="str">
        <f>IF(AND('[1]Multi-Field'!$E$93=[1]Lists!BF28,'[1]Multi-Field'!$F$93="Drained"),BI28,IF(AND('[1]Multi-Field'!$E$93=[1]Lists!BF28,'[1]Multi-Field'!$F$93="undrained"),BH28,""))</f>
        <v/>
      </c>
      <c r="EX28" s="409" t="str">
        <f>IF(AND('[1]Multi-Field'!$E$94=[1]Lists!BF28,'[1]Multi-Field'!$F$94="Drained"),BI28,IF(AND('[1]Multi-Field'!$E$94=[1]Lists!BF28,'[1]Multi-Field'!$F$94="undrained"),BH28,""))</f>
        <v/>
      </c>
      <c r="EY28" s="409" t="str">
        <f>IF(AND('[1]Multi-Field'!$E$95=[1]Lists!BF28,'[1]Multi-Field'!$F$95="Drained"),BI28,IF(AND('[1]Multi-Field'!$E$95=[1]Lists!BF28,'[1]Multi-Field'!$F$95="undrained"),BH28,""))</f>
        <v/>
      </c>
      <c r="EZ28" s="409" t="str">
        <f>IF(AND('[1]Multi-Field'!$E$96=[1]Lists!BF28,'[1]Multi-Field'!$F$96="Drained"),BI28,IF(AND('[1]Multi-Field'!$E$96=[1]Lists!BF28,'[1]Multi-Field'!$F$96="undrained"),BH28,""))</f>
        <v/>
      </c>
      <c r="FA28" s="409" t="str">
        <f>IF(AND('[1]Multi-Field'!$E$97=[1]Lists!BF28,'[1]Multi-Field'!$F$97="Drained"),BI28,IF(AND('[1]Multi-Field'!$E$97=[1]Lists!BF28,'[1]Multi-Field'!$F$97="undrained"),BH28,""))</f>
        <v/>
      </c>
      <c r="FB28" s="409" t="str">
        <f>IF(AND('[1]Multi-Field'!$E$98=[1]Lists!BF28,'[1]Multi-Field'!$F$98="Drained"),BI28,IF(AND('[1]Multi-Field'!$E$98=[1]Lists!BF28,'[1]Multi-Field'!$F$98="undrained"),BH28,""))</f>
        <v/>
      </c>
      <c r="FC28" s="409" t="str">
        <f>IF(AND('[1]Multi-Field'!$E$99=[1]Lists!BF28,'[1]Multi-Field'!$F$99="Drained"),BI28,IF(AND('[1]Multi-Field'!$E$99=[1]Lists!BF28,'[1]Multi-Field'!$F$99="undrained"),BH28,""))</f>
        <v/>
      </c>
      <c r="FD28" s="409" t="str">
        <f>IF(AND('[1]Multi-Field'!$E$100=[1]Lists!BF28,'[1]Multi-Field'!$F$100="Drained"),BI28,IF(AND('[1]Multi-Field'!$E$100=[1]Lists!BF28,'[1]Multi-Field'!$F$100="undrained"),BH28,""))</f>
        <v/>
      </c>
      <c r="FE28" s="409" t="str">
        <f>IF(AND('[1]Multi-Field'!$E$101=[1]Lists!BF28,'[1]Multi-Field'!$F$101="Drained"),BI28,IF(AND('[1]Multi-Field'!$E$101=[1]Lists!BF28,'[1]Multi-Field'!$F$101="undrained"),BH28,""))</f>
        <v/>
      </c>
      <c r="FF28" s="409" t="str">
        <f>IF(AND('[1]Multi-Field'!$E$102=[1]Lists!BF28,'[1]Multi-Field'!$F$102="Drained"),BI28,IF(AND('[1]Multi-Field'!$E$102=[1]Lists!BF28,'[1]Multi-Field'!$F$102="undrained"),BH28,""))</f>
        <v/>
      </c>
      <c r="FG28" s="409" t="str">
        <f>IF(AND('[1]Multi-Field'!$E$103=[1]Lists!BF28,'[1]Multi-Field'!$F$103="Drained"),BI28,IF(AND('[1]Multi-Field'!$E$103=[1]Lists!BF28,'[1]Multi-Field'!$F$103="undrained"),BH28,""))</f>
        <v/>
      </c>
      <c r="FH28" s="409" t="str">
        <f>IF(AND('[1]Multi-Field'!$E$104=[1]Lists!BF28,'[1]Multi-Field'!$F$104="Drained"),BI28,IF(AND('[1]Multi-Field'!$E$104=[1]Lists!BF28,'[1]Multi-Field'!$F$104="undrained"),BH28,""))</f>
        <v/>
      </c>
      <c r="FI28" s="409" t="str">
        <f>IF(AND('[1]Multi-Field'!$E$105=[1]Lists!BF28,'[1]Multi-Field'!$F$105="Drained"),BI28,IF(AND('[1]Multi-Field'!$E$105=[1]Lists!BF28,'[1]Multi-Field'!$F$105="undrained"),BH28,""))</f>
        <v/>
      </c>
      <c r="FJ28" s="409" t="str">
        <f>IF(AND('[1]Multi-Field'!$E$106=[1]Lists!BF28,'[1]Multi-Field'!$F$106="Drained"),BI28,IF(AND('[1]Multi-Field'!$E$106=[1]Lists!BF28,'[1]Multi-Field'!$F$106="undrained"),BH28,""))</f>
        <v/>
      </c>
      <c r="FK28" s="409" t="str">
        <f>IF(AND('[1]Multi-Field'!$E$107=[1]Lists!BF28,'[1]Multi-Field'!$F$107="Drained"),BI28,IF(AND('[1]Multi-Field'!$E$107=[1]Lists!BF28,'[1]Multi-Field'!$F$107="undrained"),BH28,""))</f>
        <v/>
      </c>
      <c r="FL28" s="409" t="str">
        <f>IF(AND('[1]Multi-Field'!$E$108=[1]Lists!BF28,'[1]Multi-Field'!$F$108="Drained"),BI28,IF(AND('[1]Multi-Field'!$E$108=[1]Lists!BF28,'[1]Multi-Field'!$F$108="undrained"),BH28,""))</f>
        <v/>
      </c>
      <c r="FM28" s="409" t="str">
        <f>IF(AND('[1]Multi-Field'!$E$109=[1]Lists!BF28,'[1]Multi-Field'!$F$109="Drained"),BI28,IF(AND('[1]Multi-Field'!$E$109=[1]Lists!BF28,'[1]Multi-Field'!$F$109="undrained"),BH28,""))</f>
        <v/>
      </c>
      <c r="FN28" s="409" t="str">
        <f>IF(AND('[1]Multi-Field'!$E$110=[1]Lists!BF28,'[1]Multi-Field'!$F$110="Drained"),BI28,IF(AND('[1]Multi-Field'!$E$110=[1]Lists!BF28,'[1]Multi-Field'!$F$110="undrained"),BH28,""))</f>
        <v/>
      </c>
      <c r="FO28" s="409" t="str">
        <f>IF(AND('[1]Multi-Field'!$E$111=[1]Lists!BF28,'[1]Multi-Field'!$F$111="Drained"),BI28,IF(AND('[1]Multi-Field'!$E$111=[1]Lists!BF28,'[1]Multi-Field'!$F$111="undrained"),BH28,""))</f>
        <v/>
      </c>
      <c r="FP28" s="409" t="str">
        <f>IF(AND('[1]Multi-Field'!$E$112=[1]Lists!BF28,'[1]Multi-Field'!$F$112="Drained"),BI28,IF(AND('[1]Multi-Field'!$E$112=[1]Lists!BF28,'[1]Multi-Field'!$F$112="undrained"),BH28,""))</f>
        <v/>
      </c>
      <c r="FQ28" s="409" t="str">
        <f>IF(AND('[1]Multi-Field'!$E$113=[1]Lists!BF28,'[1]Multi-Field'!$F$113="Drained"),BI28,IF(AND('[1]Multi-Field'!$E$113=[1]Lists!BF28,'[1]Multi-Field'!$F$113="undrained"),BH28,""))</f>
        <v/>
      </c>
      <c r="FR28" s="409" t="str">
        <f>IF(AND('[1]Multi-Field'!$E$114=[1]Lists!BF28,'[1]Multi-Field'!$F$114="Drained"),BI28,IF(AND('[1]Multi-Field'!$E$114=[1]Lists!BF28,'[1]Multi-Field'!$F$114="undrained"),BH28,""))</f>
        <v/>
      </c>
      <c r="FS28" s="409" t="str">
        <f>IF(AND('[1]Multi-Field'!$E$115=[1]Lists!BF28,'[1]Multi-Field'!$F$115="Drained"),BI28,IF(AND('[1]Multi-Field'!$E$115=[1]Lists!BF28,'[1]Multi-Field'!$F$115="undrained"),BH28,""))</f>
        <v/>
      </c>
      <c r="FT28" s="409" t="str">
        <f>IF(AND('[1]Multi-Field'!$E$116=[1]Lists!BF28,'[1]Multi-Field'!$F$116="Drained"),BI28,IF(AND('[1]Multi-Field'!$E$116=[1]Lists!BF28,'[1]Multi-Field'!$F$116="undrained"),BH28,""))</f>
        <v/>
      </c>
      <c r="FU28" s="409" t="str">
        <f>IF(AND('[1]Multi-Field'!$E$117=[1]Lists!BF28,'[1]Multi-Field'!$F$117="Drained"),BI28,IF(AND('[1]Multi-Field'!$E$117=[1]Lists!BF28,'[1]Multi-Field'!$F$117="undrained"),BH28,""))</f>
        <v/>
      </c>
      <c r="FV28" s="409" t="str">
        <f>IF(AND('[1]Multi-Field'!$E$118=[1]Lists!BF28,'[1]Multi-Field'!$F$118="Drained"),BI28,IF(AND('[1]Multi-Field'!$E$118=[1]Lists!BF28,'[1]Multi-Field'!$F$118="undrained"),BH28,""))</f>
        <v/>
      </c>
      <c r="FW28" s="409" t="str">
        <f>IF(AND('[1]Multi-Field'!$E$119=[1]Lists!BF28,'[1]Multi-Field'!$F$119="Drained"),BI28,IF(AND('[1]Multi-Field'!$E$119=[1]Lists!BF28,'[1]Multi-Field'!$F$119="undrained"),BH28,""))</f>
        <v/>
      </c>
      <c r="FX28" s="409" t="str">
        <f>IF(AND('[1]Multi-Field'!$E$120=[1]Lists!BF28,'[1]Multi-Field'!$F$120="Drained"),BI28,IF(AND('[1]Multi-Field'!$E$120=[1]Lists!BF28,'[1]Multi-Field'!$F$120="undrained"),BH28,""))</f>
        <v/>
      </c>
      <c r="FZ28" t="s">
        <v>812</v>
      </c>
      <c r="GC28" s="4" t="str">
        <f>'[1]Multi-Field'!B26</f>
        <v>Pasture #12</v>
      </c>
      <c r="GD28" s="73" t="str">
        <f>IF(OR('[1]Multi-Field'!Q26=$FZ$43,'[1]Multi-Field'!Q26=$FZ$44),'[1]Multi-Field'!BS26,"")</f>
        <v/>
      </c>
      <c r="GE28" s="4" t="str">
        <f>IF(AND(OR('[1]Multi-Field'!Q26=$FZ$86,'[1]Multi-Field'!Q26=$FZ$94,'[1]Multi-Field'!Q26=$FZ$87,'[1]Multi-Field'!Q26=[1]Lists!$FZ$93,'[1]Multi-Field'!Q26=$FZ$59),'[1]Multi-Field'!BS26&gt;50),'[1]Multi-Field'!BS26*0.8,IF(AND(OR('[1]Multi-Field'!Q26=$FZ$86,'[1]Multi-Field'!Q26=$FZ$94,'[1]Multi-Field'!Q26=$FZ$87,'[1]Multi-Field'!Q26=[1]Lists!$FZ$93,'[1]Multi-Field'!Q26=[1]Lists!$FZ$59),'[1]Multi-Field'!BS26&lt;50),'[1]Multi-Field'!BS26,""))</f>
        <v/>
      </c>
      <c r="GF28" s="4" t="str">
        <f>IF(OR('[1]Multi-Field'!Q26=[1]Lists!$FZ$7,'[1]Multi-Field'!Q26=[1]Lists!$FZ$5,'[1]Multi-Field'!Q26=[1]Lists!$FZ$24,'[1]Multi-Field'!Q26=[1]Lists!$FZ$10,'[1]Multi-Field'!Q26=[1]Lists!$FZ$8, '[1]Multi-Field'!Q26=[1]Lists!$FZ$25, '[1]Multi-Field'!Q26=[1]Lists!$FZ$23, '[1]Multi-Field'!Q26= [1]Lists!$FZ$47, '[1]Multi-Field'!Q26=[1]Lists!$FZ$49, '[1]Multi-Field'!Q26=[1]Lists!$FZ$48,'[1]Multi-Field'!Q26=[1]Lists!$FZ$3, '[1]Multi-Field'!Q26=[1]Lists!$FZ$14,'[1]Multi-Field'!Q26=[1]Lists!$FZ$36, '[1]Multi-Field'!Q26=[1]Lists!$FZ$41,'[1]Multi-Field'!Q26=[1]Lists!$FZ$42),0,"")</f>
        <v/>
      </c>
      <c r="GG28" s="4" t="str">
        <f>IF(OR('[1]Multi-Field'!Q26=[1]Lists!$FZ$6,'[1]Multi-Field'!Q26=[1]Lists!$FZ$4, '[1]Multi-Field'!Q55=[1]Lists!$FZ$11, '[1]Multi-Field'!Q26=[1]Lists!$FZ$1),100*IF('[1]Multi-Field'!U26=onepercent,0.75,IF('[1]Multi-Field'!U26=onetotwentyfivepercent,0.4,IF(OR('[1]Multi-Field'!U26=twentysixtofiftypercent,'[1]Multi-Field'!U26=greaterthanfiftypercent),0,""))),"")</f>
        <v/>
      </c>
      <c r="GH28" s="4" t="str">
        <f>IF(OR('[1]Multi-Field'!Q26=[1]Lists!$FZ$53,'[1]Multi-Field'!Q26=[1]Lists!$FZ$55), 50,IF('[1]Multi-Field'!Q26=[1]Lists!$FZ$54,225,IF('[1]Multi-Field'!Q26=[1]Lists!$FZ$56,75,"")))</f>
        <v/>
      </c>
      <c r="GI28" s="4" t="e">
        <f>#VALUE!</f>
        <v>#VALUE!</v>
      </c>
      <c r="GJ28" s="4" t="e">
        <f>#VALUE!</f>
        <v>#VALUE!</v>
      </c>
      <c r="GK28" s="4" t="str">
        <f>IF('[1]Multi-Field'!Q26=[1]Lists!$FZ$95,'[1]Multi-Field'!BS26*0.66,"")</f>
        <v/>
      </c>
      <c r="GM28" s="4">
        <f>IF(OR('[1]Multi-Field'!Q26=[1]Lists!$FZ$26,'[1]Multi-Field'!Q26=[1]Lists!$FZ$84),20,"")</f>
        <v>20</v>
      </c>
      <c r="GN28" s="4" t="str">
        <f>IF(OR('[1]Multi-Field'!Q26=[1]Lists!$FZ$88,'[1]Multi-Field'!Q26=[1]Lists!$FZ$57),0,"")</f>
        <v/>
      </c>
      <c r="GO28" s="4" t="str">
        <f>IF(OR('[1]Multi-Field'!Q26=[1]Lists!$FZ$69,'[1]Multi-Field'!Q26=[1]Lists!$FZ$71,'[1]Multi-Field'!Q26=[1]Lists!$FZ$105),50,"")</f>
        <v/>
      </c>
      <c r="GP28" s="4" t="str">
        <f>IF(OR('[1]Multi-Field'!Q26=[1]Lists!$FZ$75,'[1]Multi-Field'!Q26=[1]Lists!$FZ$70),75,"")</f>
        <v/>
      </c>
      <c r="GQ28" s="4" t="str">
        <f>IF('[1]Multi-Field'!Q26=[1]Lists!$FZ$72,150,"")</f>
        <v/>
      </c>
      <c r="GR28" s="4" t="str">
        <f>IF(OR('[1]Multi-Field'!Q26=[1]Lists!$FZ$74,'[1]Multi-Field'!Q26=[1]Lists!$FZ$73),40,"")</f>
        <v/>
      </c>
      <c r="GS28" s="4" t="str">
        <f>IF('[1]Multi-Field'!Q26=[1]Lists!$FZ$99,80,"")</f>
        <v/>
      </c>
      <c r="GT28" s="4" t="str">
        <f>IF('[1]Multi-Field'!Q26=[1]Lists!$FZ$106,70,"")</f>
        <v/>
      </c>
      <c r="GU28" s="4" t="e">
        <f t="shared" si="4"/>
        <v>#VALUE!</v>
      </c>
    </row>
    <row r="29" spans="1:203" ht="13.5" customHeight="1">
      <c r="A29" s="7" t="s">
        <v>116</v>
      </c>
      <c r="B29" t="s">
        <v>753</v>
      </c>
      <c r="C29" s="7"/>
      <c r="D29" s="8">
        <v>50</v>
      </c>
      <c r="E29" s="8">
        <f t="shared" si="0"/>
        <v>53</v>
      </c>
      <c r="F29" s="8">
        <f t="shared" si="1"/>
        <v>57</v>
      </c>
      <c r="G29" s="8">
        <v>60</v>
      </c>
      <c r="H29" s="8">
        <v>65</v>
      </c>
      <c r="I29" s="8">
        <f t="shared" si="5"/>
        <v>68</v>
      </c>
      <c r="J29" s="8">
        <f t="shared" si="6"/>
        <v>72</v>
      </c>
      <c r="K29" s="8">
        <v>75</v>
      </c>
      <c r="L29" s="8">
        <v>70</v>
      </c>
      <c r="M29" s="8">
        <f t="shared" si="2"/>
        <v>82</v>
      </c>
      <c r="N29" s="8">
        <f t="shared" si="3"/>
        <v>93</v>
      </c>
      <c r="O29" s="8">
        <v>105</v>
      </c>
      <c r="P29" s="391">
        <v>4</v>
      </c>
      <c r="Q29" s="394"/>
      <c r="R29" s="395" t="b">
        <f>IF(OR('Multi-Field'!AA6=Lists!$AC$42,'Multi-Field'!AA6=Lists!$AC$43),IF('Multi-Field'!Z6="x",(IF('Multi-Field'!AC6=Lists!$Q$11,Lists!$R$11,IF('Multi-Field'!AC6=Lists!$Q$12,Lists!$R$12,IF('Multi-Field'!AC6=Lists!$Q$13,Lists!$R$13,IF('Multi-Field'!AC6=Lists!$Q$14,Lists!$R$14))))),IF('Multi-Field'!X6="x",(IF('Multi-Field'!AC6=Lists!$Q$11,Lists!$S$11,IF('Multi-Field'!AC6=Lists!$Q$12,Lists!$S$12,IF('Multi-Field'!AC6=Lists!$Q$13,Lists!$S$13,IF('Multi-Field'!AC6=Lists!$Q$14,Lists!$S$14))))),IF('Multi-Field'!V6="x",(IF('Multi-Field'!AC6=Lists!$Q$11,Lists!$T$11,IF('Multi-Field'!AC6=Lists!$Q$12,Lists!$T$12,IF('Multi-Field'!AC6=Lists!$Q$13,Lists!$T$13,IF('Multi-Field'!AC6=Lists!$Q$14,Lists!$T$14))))),0))))</f>
        <v>0</v>
      </c>
      <c r="S29" s="395" t="str">
        <f t="shared" si="11"/>
        <v/>
      </c>
      <c r="T29" s="395"/>
      <c r="U29" s="396"/>
      <c r="V29" s="383">
        <f>IF(OR('Multi-Field'!AI15=$U$4,'Multi-Field'!AI15=$U$5,'Multi-Field'!AI15=$U$6,'Multi-Field'!AI15=$U$7,'Multi-Field'!AI15=$U$8,'Multi-Field'!AI15=$U$9),(IF('Multi-Field'!AJ15=$V$2,100,IF('Multi-Field'!AJ15=$V$3,65,IF('Multi-Field'!AJ15=$V$4,53,IF('Multi-Field'!AJ15=$V$5,41,IF('Multi-Field'!AJ15=$V$6,23,IF('Multi-Field'!AJ15=$V$7,0,0))))))),0)</f>
        <v>0</v>
      </c>
      <c r="W29" s="383" t="str">
        <f>IF(AND(OR('Multi-Field'!AF15=$S$3,'Multi-Field'!AF15=S17,'Multi-Field'!AF15=$S$7),'Multi-Field'!AN15&lt;18,'Multi-Field'!AN15&gt;0),35,IF('Multi-Field'!AF15=$S$4,55,IF(AND('Multi-Field'!AF15=$S$6,'Multi-Field'!AN15&lt;18),30,IF(AND('Multi-Field'!AN15&gt;17,OR('Multi-Field'!AF15=$S$3,'Multi-Field'!AF15=$S$5,'Multi-Field'!AF15= $S$6,'Multi-Field'!AF15=$S$7)),25,"0"))))</f>
        <v>0</v>
      </c>
      <c r="X29" s="383">
        <f>IF(OR('Multi-Field'!BA15=$U$4,'Multi-Field'!BA15=$U$5,'Multi-Field'!BA15=$U$6,'Multi-Field'!BA15=U19,'Multi-Field'!BA15=$U$8,'Multi-Field'!BA15=$U$9),(IF('Multi-Field'!BB15=$V$2,100,IF('Multi-Field'!BB15=$V$3,65,IF('Multi-Field'!BB15=$V$4,53,IF('Multi-Field'!BB15=$V$5,41,IF('Multi-Field'!BB15=$V$6,23,IF('Multi-Field'!BB15=$V$7,0,0))))))),0)</f>
        <v>0</v>
      </c>
      <c r="Y29" s="383" t="str">
        <f>IF(AND(OR('Multi-Field'!AX15=$S$3,'Multi-Field'!AX15=$S$5,'Multi-Field'!AX15=$S$7),'Multi-Field'!BF15&lt;18),35,IF('Multi-Field'!AX15=$S$4,55,IF(AND('Multi-Field'!AX15=$S$6,'Multi-Field'!BF15&lt;18),30,IF(AND('Multi-Field'!BF15&gt;17,OR('Multi-Field'!AX15=$S$3,'Multi-Field'!AX15=$S$5,'Multi-Field'!AX15=$S$6,'Multi-Field'!AX15=$S$7)),25,"0"))))</f>
        <v>0</v>
      </c>
      <c r="Z29" s="383">
        <v>13</v>
      </c>
      <c r="AC29" t="s">
        <v>814</v>
      </c>
      <c r="AI29" s="384" t="str">
        <f>'[1]Multi-Field'!B25</f>
        <v>Pasture #11</v>
      </c>
      <c r="AJ29" s="385" t="e">
        <f>#VALUE!</f>
        <v>#VALUE!</v>
      </c>
      <c r="AK29" s="385" t="e">
        <f>#VALUE!</f>
        <v>#VALUE!</v>
      </c>
      <c r="AL29" s="385" t="e">
        <f>IF(AK29="","",IF('[1]Multi-Field'!AU25=20,10,IF(AK29-30&lt;0,0,AK29-30)))</f>
        <v>#VALUE!</v>
      </c>
      <c r="AM29" s="385" t="e">
        <f>#VALUE!</f>
        <v>#VALUE!</v>
      </c>
      <c r="AN29" s="385" t="e">
        <f t="shared" si="7"/>
        <v>#VALUE!</v>
      </c>
      <c r="AO29" s="385" t="e">
        <f>#VALUE!</f>
        <v>#VALUE!</v>
      </c>
      <c r="AP29" s="385" t="e">
        <f>#VALUE!</f>
        <v>#VALUE!</v>
      </c>
      <c r="AQ29" s="385" t="e">
        <f>#VALUE!</f>
        <v>#VALUE!</v>
      </c>
      <c r="AR29" s="385" t="e">
        <f>#VALUE!</f>
        <v>#VALUE!</v>
      </c>
      <c r="AS29" s="385" t="e">
        <f>IF(AR29="","",IF('[1]Multi-Field'!AU25&gt;9,0,AR29-15))</f>
        <v>#VALUE!</v>
      </c>
      <c r="AT29" s="385" t="e">
        <f>#VALUE!</f>
        <v>#VALUE!</v>
      </c>
      <c r="AU29" s="385" t="e">
        <f>#VALUE!</f>
        <v>#VALUE!</v>
      </c>
      <c r="AV29" s="385" t="e">
        <f>IF(AU29="","",IF('[1]Multi-Field'!AU25=9&gt;9,0,AU29-35))</f>
        <v>#VALUE!</v>
      </c>
      <c r="AW29" s="385" t="e">
        <f>#VALUE!</f>
        <v>#VALUE!</v>
      </c>
      <c r="AX29" s="385" t="e">
        <f t="shared" si="8"/>
        <v>#VALUE!</v>
      </c>
      <c r="AY29" s="385">
        <f>IF('[1]Multi-Field'!AU25="","",IF('[1]Multi-Field'!AU25&lt;1,100,IF('[1]Multi-Field'!AU25=1,75,IF('[1]Multi-Field'!AU25=2,50,IF('[1]Multi-Field'!AU25=3,25,IF('[1]Multi-Field'!AU25&gt;3,0,""))))))</f>
        <v>25</v>
      </c>
      <c r="AZ29" s="385">
        <f t="shared" si="9"/>
        <v>0</v>
      </c>
      <c r="BA29" s="385" t="e">
        <f>#VALUE!</f>
        <v>#VALUE!</v>
      </c>
      <c r="BB29" s="385" t="e">
        <f>IF(BA29="","",IF(AND('[1]Multi-Field'!AU25&lt;40,'[1]Multi-Field'!AU25&gt;9),40,IF('[1]Multi-Field'!AU25&gt;39,0,BA29+5)))</f>
        <v>#VALUE!</v>
      </c>
      <c r="BC29" s="386" t="e">
        <f t="shared" si="10"/>
        <v>#VALUE!</v>
      </c>
      <c r="BD29" s="281">
        <v>0.33</v>
      </c>
      <c r="BE29" s="281">
        <v>0.75</v>
      </c>
      <c r="BF29" s="411" t="s">
        <v>1197</v>
      </c>
      <c r="BG29" s="412">
        <v>3</v>
      </c>
      <c r="BH29" s="412">
        <v>2</v>
      </c>
      <c r="BI29" s="412">
        <v>3.5</v>
      </c>
      <c r="BJ29" s="409" t="e">
        <f>IF(AND('[1]Single Field'!#REF!=[1]Lists!BF29,'[1]Single Field'!#REF!="Drained"),"x",IF(AND('[1]Single Field'!#REF!=[1]Lists!BF29,'[1]Single Field'!#REF!="Undrained"),O,""))</f>
        <v>#REF!</v>
      </c>
      <c r="BK29" s="409" t="str">
        <f>IF(AND('[1]Multi-Field'!$E$3=[1]Lists!BF29,'[1]Multi-Field'!$F$3="Drained"),BI29,IF(AND('[1]Multi-Field'!$E$3=BF29,'[1]Multi-Field'!$F$3="undrained"),BH29,""))</f>
        <v/>
      </c>
      <c r="BL29" s="409" t="str">
        <f>IF(AND('[1]Multi-Field'!$E$4=BF29,'[1]Multi-Field'!$F$4="Drained"),BI29,IF(AND('[1]Multi-Field'!$E$4=BF29,'[1]Multi-Field'!$F$4="undrained"),BH29,""))</f>
        <v/>
      </c>
      <c r="BM29" s="409" t="str">
        <f>IF(AND('[1]Multi-Field'!$E$5=BF29,'[1]Multi-Field'!$F$5="Drained"),BI29,IF(AND('[1]Multi-Field'!$E$5=BF29,'[1]Multi-Field'!$F$5="undrained"),BH29,""))</f>
        <v/>
      </c>
      <c r="BN29" s="409" t="str">
        <f>IF(AND('[1]Multi-Field'!$E$6=BF29,'[1]Multi-Field'!$F$6="Drained"),BI29,IF(AND('[1]Multi-Field'!$E$6=BF29,'[1]Multi-Field'!$F$6="undrained"),BH29,""))</f>
        <v/>
      </c>
      <c r="BO29" s="409" t="str">
        <f>IF(AND('[1]Multi-Field'!$E$7=BF29,'[1]Multi-Field'!$F$7="Drained"),BI29,IF(AND('[1]Multi-Field'!$E$7=BF29,'[1]Multi-Field'!$F$7="undrained"),BH29,""))</f>
        <v/>
      </c>
      <c r="BP29" s="409" t="str">
        <f>IF(AND('[1]Multi-Field'!$E$8=BF29,'[1]Multi-Field'!$F$8="Drained"),BI29,IF(AND('[1]Multi-Field'!$E$8=BF29,'[1]Multi-Field'!$F$8="undrained"),BH29,""))</f>
        <v/>
      </c>
      <c r="BQ29" s="409" t="str">
        <f>IF(AND('[1]Multi-Field'!$E$9=BF29,'[1]Multi-Field'!$F$9="Drained"),BI29,IF(AND('[1]Multi-Field'!$E$9=BF29,'[1]Multi-Field'!$F$9="undrained"),BH29,""))</f>
        <v/>
      </c>
      <c r="BR29" s="409" t="str">
        <f>IF(AND('[1]Multi-Field'!$E$10=BF29,'[1]Multi-Field'!$F$10="Drained"),BI29,IF(AND('[1]Multi-Field'!$E$10=BF29,'[1]Multi-Field'!$F$10="undrained"),BH29,""))</f>
        <v/>
      </c>
      <c r="BS29" s="409" t="str">
        <f>IF(AND('[1]Multi-Field'!$E$11=BF29,'[1]Multi-Field'!$F$11="Drained"),BI29,IF(AND('[1]Multi-Field'!$E$11=BF29,'[1]Multi-Field'!$F$11="undrained"),BH29,""))</f>
        <v/>
      </c>
      <c r="BT29" s="409" t="str">
        <f>IF(AND('[1]Multi-Field'!$E$12=BF29,'[1]Multi-Field'!$F$12="Drained"),BI29,IF(AND('[1]Multi-Field'!$E$12=BF29,'[1]Multi-Field'!$F$12="undrained"),BH29,""))</f>
        <v/>
      </c>
      <c r="BU29" s="409" t="str">
        <f>IF(AND('[1]Multi-Field'!$E$13=BF29,'[1]Multi-Field'!$F$13="Drained"),BI29,IF(AND('[1]Multi-Field'!$E$3=BF29,'[1]Multi-Field'!$F$13="undrained"),BH29,""))</f>
        <v/>
      </c>
      <c r="BV29" s="409" t="str">
        <f>IF(AND('[1]Multi-Field'!$E$14=BF29,'[1]Multi-Field'!$F$14="Drained"),BI29,IF(AND('[1]Multi-Field'!$E$14=BF29,'[1]Multi-Field'!$F$14="undrained"),BH29,""))</f>
        <v/>
      </c>
      <c r="BW29" s="409" t="str">
        <f>IF(AND('[1]Multi-Field'!$E$15=BF29,'[1]Multi-Field'!$F$15="Drained"),BI29,IF(AND('[1]Multi-Field'!$E$15=BF29,'[1]Multi-Field'!$F$15="undrained"),BH29,""))</f>
        <v/>
      </c>
      <c r="BX29" s="409" t="str">
        <f>IF(AND('[1]Multi-Field'!$E$16=[1]Lists!BF29,'[1]Multi-Field'!$F$16="Drained"),BI29,IF(AND('[1]Multi-Field'!$E$16=[1]Lists!BF29,'[1]Multi-Field'!$F$16="undrained"),BH29,""))</f>
        <v/>
      </c>
      <c r="BY29" s="409" t="str">
        <f>IF(AND('[1]Multi-Field'!$E$17=[1]Lists!BF29,'[1]Multi-Field'!$F$17="Drained"),BI29,IF(AND('[1]Multi-Field'!$E$17=[1]Lists!BF29,'[1]Multi-Field'!$F$17="undrained"),BH29,""))</f>
        <v/>
      </c>
      <c r="BZ29" s="409" t="str">
        <f>IF(AND('[1]Multi-Field'!$E$18=[1]Lists!BF29,'[1]Multi-Field'!$F$18="Drained"),BI29,IF(AND('[1]Multi-Field'!$E$18=[1]Lists!BF29,'[1]Multi-Field'!$F$18="undrained"),BH29,""))</f>
        <v/>
      </c>
      <c r="CA29" s="409" t="str">
        <f>IF(AND('[1]Multi-Field'!$E$19=[1]Lists!BF29,'[1]Multi-Field'!$F$19="Drained"),BI29,IF(AND('[1]Multi-Field'!$E$19=[1]Lists!BF29,'[1]Multi-Field'!$F$19="undrained"),BH29,""))</f>
        <v/>
      </c>
      <c r="CB29" s="409" t="str">
        <f>IF(AND('[1]Multi-Field'!$E$20=[1]Lists!BF29,'[1]Multi-Field'!$F$20="Drained"),BI29,IF(AND('[1]Multi-Field'!$E$20=[1]Lists!BF29,'[1]Multi-Field'!$F$20="undrained"),BH29,""))</f>
        <v/>
      </c>
      <c r="CC29" s="409" t="str">
        <f>IF(AND('[1]Multi-Field'!$E$21=[1]Lists!BF29,'[1]Multi-Field'!$F$21="Drained"),BI29,IF(AND('[1]Multi-Field'!$E$21=[1]Lists!BF29,'[1]Multi-Field'!$F$21="undrained"),BH29,""))</f>
        <v/>
      </c>
      <c r="CD29" s="409" t="str">
        <f>IF(AND('[1]Multi-Field'!$E$22=[1]Lists!BF29,'[1]Multi-Field'!$F$22="Drained"),BI29,IF(AND('[1]Multi-Field'!$E$22=[1]Lists!BF29,'[1]Multi-Field'!$F$22="undrained"),BH29,""))</f>
        <v/>
      </c>
      <c r="CE29" s="409" t="str">
        <f>IF(AND('[1]Multi-Field'!$E$23=[1]Lists!BF29,'[1]Multi-Field'!$F$23="Drained"),BI29,IF(AND('[1]Multi-Field'!$E$23=[1]Lists!BF29,'[1]Multi-Field'!$F$23="undrained"),BH29,""))</f>
        <v/>
      </c>
      <c r="CF29" s="409" t="str">
        <f>IF(AND('[1]Multi-Field'!$E$24=[1]Lists!BF29,'[1]Multi-Field'!$F$24="Drained"),BI29,IF(AND('[1]Multi-Field'!$E$24=[1]Lists!BF29,'[1]Multi-Field'!$F$24="undrained"),BH29,""))</f>
        <v/>
      </c>
      <c r="CG29" s="409" t="str">
        <f>IF(AND('[1]Multi-Field'!$E$25=[1]Lists!BF29,'[1]Multi-Field'!$F$25="Drained"),BI29,IF(AND('[1]Multi-Field'!$E$25=[1]Lists!BF29,'[1]Multi-Field'!$F$25="undrained"),BH29,""))</f>
        <v/>
      </c>
      <c r="CH29" s="409" t="str">
        <f>IF(AND('[1]Multi-Field'!$E$26=[1]Lists!BF29,'[1]Multi-Field'!$F$26="Drained"),BI29,IF(AND('[1]Multi-Field'!$E$26=[1]Lists!BF29,'[1]Multi-Field'!$F$26="undrained"),BH29,""))</f>
        <v/>
      </c>
      <c r="CI29" s="409" t="str">
        <f>IF(AND('[1]Multi-Field'!$E$27=[1]Lists!BF29,'[1]Multi-Field'!$F$27="Drained"),BI29,IF(AND('[1]Multi-Field'!$E$27=[1]Lists!BF29,'[1]Multi-Field'!$F$27="undrained"),BH29,""))</f>
        <v/>
      </c>
      <c r="CJ29" s="409" t="str">
        <f>IF(AND('[1]Multi-Field'!$E$28=[1]Lists!BF29,'[1]Multi-Field'!$F$28="Drained"),BI29,IF(AND('[1]Multi-Field'!$E$28=[1]Lists!BF29,'[1]Multi-Field'!$F$28="undrained"),BH29,""))</f>
        <v/>
      </c>
      <c r="CK29" s="409" t="str">
        <f>IF(AND('[1]Multi-Field'!$E$29=[1]Lists!BF29,'[1]Multi-Field'!$F$29="Drained"),BI29,IF(AND('[1]Multi-Field'!$E$29=[1]Lists!BF29,'[1]Multi-Field'!$F$29="undrained"),BH29,""))</f>
        <v/>
      </c>
      <c r="CL29" s="409">
        <f>IF(AND('[1]Multi-Field'!$E$30=[1]Lists!BF29,'[1]Multi-Field'!$F$30="Drained"),BI29,IF(AND('[1]Multi-Field'!$E$30=[1]Lists!BF29,'[1]Multi-Field'!$F$30="undrained"),BH29,""))</f>
        <v>2</v>
      </c>
      <c r="CM29" s="409" t="str">
        <f>IF(AND('[1]Multi-Field'!$E$31=[1]Lists!BF29,'[1]Multi-Field'!$F$31="Drained"),BI29,IF(AND('[1]Multi-Field'!$E$31=[1]Lists!BF29,'[1]Multi-Field'!$F$31="undrained"),BH29,""))</f>
        <v/>
      </c>
      <c r="CN29" s="409" t="str">
        <f>IF(AND('[1]Multi-Field'!$E$32=[1]Lists!BF29,'[1]Multi-Field'!$F$32="Drained"),BI29,IF(AND('[1]Multi-Field'!$E$32=[1]Lists!BF29,'[1]Multi-Field'!$F$32="undrained"),BH29,""))</f>
        <v/>
      </c>
      <c r="CO29" s="409" t="str">
        <f>IF(AND('[1]Multi-Field'!$E$33=[1]Lists!BF29,'[1]Multi-Field'!$F$33="Drained"),BI29,IF(AND('[1]Multi-Field'!$E$33=[1]Lists!BF29,'[1]Multi-Field'!$F$33="undrained"),BH29,""))</f>
        <v/>
      </c>
      <c r="CP29" s="409" t="str">
        <f>IF(AND('[1]Multi-Field'!$E$34=[1]Lists!BF29,'[1]Multi-Field'!$F$34="Drained"),BI29,IF(AND('[1]Multi-Field'!$E$34=[1]Lists!BF29,'[1]Multi-Field'!$F$34="undrained"),BH29,""))</f>
        <v/>
      </c>
      <c r="CQ29" s="409" t="str">
        <f>IF(AND('[1]Multi-Field'!$E$35=[1]Lists!BF29,'[1]Multi-Field'!$F$35="Drained"),BI29,IF(AND('[1]Multi-Field'!$E$35=[1]Lists!BF29,'[1]Multi-Field'!$F$35="undrained"),BH29,""))</f>
        <v/>
      </c>
      <c r="CR29" s="409" t="str">
        <f>IF(AND('[1]Multi-Field'!$E$36=[1]Lists!BF29,'[1]Multi-Field'!$F$36="Drained"),BI29,IF(AND('[1]Multi-Field'!$E$36=[1]Lists!BF29,'[1]Multi-Field'!$F$36="undrained"),BH29,""))</f>
        <v/>
      </c>
      <c r="CS29" s="409" t="str">
        <f>IF(AND('[1]Multi-Field'!$E$37=[1]Lists!BF29,'[1]Multi-Field'!$F$37="Drained"),BI29,IF(AND('[1]Multi-Field'!$E$37=[1]Lists!BF29,'[1]Multi-Field'!$F$37="undrained"),BH29,""))</f>
        <v/>
      </c>
      <c r="CT29" s="409" t="str">
        <f>IF(AND('[1]Multi-Field'!$E$38=[1]Lists!BF29,'[1]Multi-Field'!$F$38="Drained"),BI29,IF(AND('[1]Multi-Field'!$E$38=[1]Lists!BF29,'[1]Multi-Field'!$F$38="undrained"),BH29,""))</f>
        <v/>
      </c>
      <c r="CU29" s="409" t="str">
        <f>IF(AND('[1]Multi-Field'!$E$39=[1]Lists!BF29,'[1]Multi-Field'!$F$39="Drained"),BI29,IF(AND('[1]Multi-Field'!$E$39=[1]Lists!BF29,'[1]Multi-Field'!$F$39="undrained"),BH29,""))</f>
        <v/>
      </c>
      <c r="CV29" s="409" t="str">
        <f>IF(AND('[1]Multi-Field'!$E$40=[1]Lists!BF29,'[1]Multi-Field'!$F$40="Drained"),BI29,IF(AND('[1]Multi-Field'!$E$40=[1]Lists!BF29,'[1]Multi-Field'!$F$40="undrained"),BH29,""))</f>
        <v/>
      </c>
      <c r="CW29" s="409" t="str">
        <f>IF(AND('[1]Multi-Field'!$E$41=[1]Lists!BF29,'[1]Multi-Field'!$F$40="Drained"),BI29,IF(AND('[1]Multi-Field'!$E$40=[1]Lists!BF29,'[1]Multi-Field'!$F$40="undrained"),BH29,""))</f>
        <v/>
      </c>
      <c r="CX29" s="409" t="str">
        <f>IF(AND('[1]Multi-Field'!$E$42=[1]Lists!BF29,'[1]Multi-Field'!$F$42="Drained"),BI29,IF(AND('[1]Multi-Field'!$E$42=[1]Lists!BF29,'[1]Multi-Field'!$F$42="undrained"),BH29,""))</f>
        <v/>
      </c>
      <c r="CY29" s="409" t="str">
        <f>IF(AND('[1]Multi-Field'!$E$43=[1]Lists!BF29,'[1]Multi-Field'!$F$43="Drained"),BI29,IF(AND('[1]Multi-Field'!$E$43=[1]Lists!BF29,'[1]Multi-Field'!$F$43="undrained"),BH29,""))</f>
        <v/>
      </c>
      <c r="CZ29" s="409" t="str">
        <f>IF(AND('[1]Multi-Field'!$E$44=[1]Lists!BF29,'[1]Multi-Field'!$F$44="Drained"),BI29,IF(AND('[1]Multi-Field'!$E$44=[1]Lists!BF29,'[1]Multi-Field'!$F$44="undrained"),BH29,""))</f>
        <v/>
      </c>
      <c r="DA29" s="409" t="str">
        <f>IF(AND('[1]Multi-Field'!$E$45=[1]Lists!BF29,'[1]Multi-Field'!$F$45="Drained"),BI29,IF(AND('[1]Multi-Field'!$E$45=[1]Lists!BF29,'[1]Multi-Field'!$F$45="undrained"),BH29,""))</f>
        <v/>
      </c>
      <c r="DB29" s="409" t="str">
        <f>IF(AND('[1]Multi-Field'!$E$46=[1]Lists!BF29,'[1]Multi-Field'!$F$46="Drained"),BI29,IF(AND('[1]Multi-Field'!$E$46=[1]Lists!BF29,'[1]Multi-Field'!$F$46="undrained"),BH29,""))</f>
        <v/>
      </c>
      <c r="DC29" s="409" t="str">
        <f>IF(AND('[1]Multi-Field'!$E$47=[1]Lists!BF29,'[1]Multi-Field'!$F$47="Drained"),BI29,IF(AND('[1]Multi-Field'!$E$47=[1]Lists!BF29,'[1]Multi-Field'!$F$47="undrained"),BH29,""))</f>
        <v/>
      </c>
      <c r="DD29" s="409" t="str">
        <f>IF(AND('[1]Multi-Field'!$E$48=[1]Lists!BF29,'[1]Multi-Field'!$F$48="Drained"),BI29,IF(AND('[1]Multi-Field'!$E$48=[1]Lists!BF29,'[1]Multi-Field'!$F$48="undrained"),BH29,""))</f>
        <v/>
      </c>
      <c r="DE29" s="409" t="str">
        <f>IF(AND('[1]Multi-Field'!$E$49=[1]Lists!BF29,'[1]Multi-Field'!$F$49="Drained"),BI29,IF(AND('[1]Multi-Field'!$E$49=[1]Lists!BF29,'[1]Multi-Field'!$F$9="undrained"),BH29,""))</f>
        <v/>
      </c>
      <c r="DF29" s="409" t="str">
        <f>IF(AND('[1]Multi-Field'!$E$50=[1]Lists!BF29,'[1]Multi-Field'!$F$50="Drained"),BI29,IF(AND('[1]Multi-Field'!$E$50=[1]Lists!BF29,'[1]Multi-Field'!$F$50="undrained"),BH29,""))</f>
        <v/>
      </c>
      <c r="DG29" s="409" t="str">
        <f>IF(AND('[1]Multi-Field'!$E$51=[1]Lists!BF29,'[1]Multi-Field'!$F$51="Drained"),BI29,IF(AND('[1]Multi-Field'!$E$51=[1]Lists!BF29,'[1]Multi-Field'!$F$51="undrained"),BH29,""))</f>
        <v/>
      </c>
      <c r="DH29" s="409" t="str">
        <f>IF(AND('[1]Multi-Field'!$E$52=[1]Lists!BF29,'[1]Multi-Field'!$F$52="Drained"),BI29,IF(AND('[1]Multi-Field'!$E$52=[1]Lists!BF29,'[1]Multi-Field'!$F$52="undrained"),BH29,""))</f>
        <v/>
      </c>
      <c r="DI29" s="409" t="str">
        <f>IF(AND('[1]Multi-Field'!$E$53=[1]Lists!BF29,'[1]Multi-Field'!$F$53="Drained"),BI29,IF(AND('[1]Multi-Field'!$E$53=[1]Lists!BF29,'[1]Multi-Field'!$F$53="undrained"),BH29,""))</f>
        <v/>
      </c>
      <c r="DJ29" s="409" t="str">
        <f>IF(AND('[1]Multi-Field'!$E$54=[1]Lists!BF29,'[1]Multi-Field'!$F$54="Drained"),BI29,IF(AND('[1]Multi-Field'!$E$54=[1]Lists!BF29,'[1]Multi-Field'!$F$54="undrained"),BH29,""))</f>
        <v/>
      </c>
      <c r="DK29" s="409" t="str">
        <f>IF(AND('[1]Multi-Field'!$E$55=[1]Lists!BF29,'[1]Multi-Field'!$F$55="Drained"),BI29,IF(AND('[1]Multi-Field'!$E$55=[1]Lists!BF29,'[1]Multi-Field'!$F$55="undrained"),BH29,""))</f>
        <v/>
      </c>
      <c r="DL29" s="409" t="str">
        <f>IF(AND('[1]Multi-Field'!$E$56=[1]Lists!BF29,'[1]Multi-Field'!$F$56="Drained"),BI29,IF(AND('[1]Multi-Field'!$E$56=[1]Lists!BF29,'[1]Multi-Field'!$F$56="undrained"),BH29,""))</f>
        <v/>
      </c>
      <c r="DM29" s="409" t="str">
        <f>IF(AND('[1]Multi-Field'!$E$57=[1]Lists!BF29,'[1]Multi-Field'!$F$57="Drained"),BI29,IF(AND('[1]Multi-Field'!$E$57=[1]Lists!BF29,'[1]Multi-Field'!$F$57="undrained"),BH29,""))</f>
        <v/>
      </c>
      <c r="DN29" s="409" t="str">
        <f>IF(AND('[1]Multi-Field'!$E$58=[1]Lists!BF29,'[1]Multi-Field'!$F$58="Drained"),BI29,IF(AND('[1]Multi-Field'!$E$58=[1]Lists!BF29,'[1]Multi-Field'!$F$58="undrained"),BH29,""))</f>
        <v/>
      </c>
      <c r="DO29" s="409" t="str">
        <f>IF(AND('[1]Multi-Field'!$E$59=[1]Lists!BF29,'[1]Multi-Field'!$F$59="Drained"),BI29,IF(AND('[1]Multi-Field'!$E$59=[1]Lists!BF29,'[1]Multi-Field'!$F$59="undrained"),BH29,""))</f>
        <v/>
      </c>
      <c r="DP29" s="409" t="str">
        <f>IF(AND('[1]Multi-Field'!$E$60=[1]Lists!BF29,'[1]Multi-Field'!$F$60="Drained"),BI29,IF(AND('[1]Multi-Field'!$E$60=[1]Lists!BF29,'[1]Multi-Field'!$F$60="undrained"),BH29,""))</f>
        <v/>
      </c>
      <c r="DQ29" s="409" t="str">
        <f>IF(AND('[1]Multi-Field'!$E$61=[1]Lists!BF29,'[1]Multi-Field'!$F$61="Drained"),BI29,IF(AND('[1]Multi-Field'!$E$61=[1]Lists!BF29,'[1]Multi-Field'!$F$61="undrained"),BH29,""))</f>
        <v/>
      </c>
      <c r="DR29" s="409" t="str">
        <f>IF(AND('[1]Multi-Field'!$E$62=[1]Lists!BF29,'[1]Multi-Field'!$F$62="Drained"),BI29,IF(AND('[1]Multi-Field'!$E$62=[1]Lists!BF29,'[1]Multi-Field'!$F$62="undrained"),BH29,""))</f>
        <v/>
      </c>
      <c r="DS29" s="409" t="str">
        <f>IF(AND('[1]Multi-Field'!$E$63=[1]Lists!BF29,'[1]Multi-Field'!$F$63="Drained"),BI29,IF(AND('[1]Multi-Field'!$E$63=[1]Lists!BF29,'[1]Multi-Field'!$F$63="undrained"),BH29,""))</f>
        <v/>
      </c>
      <c r="DT29" s="409" t="str">
        <f>IF(AND('[1]Multi-Field'!$E$64=[1]Lists!BF29,'[1]Multi-Field'!$F$64="Drained"),BI29,IF(AND('[1]Multi-Field'!$E$64=[1]Lists!BF29,'[1]Multi-Field'!$F$64="undrained"),BH29,""))</f>
        <v/>
      </c>
      <c r="DU29" s="409" t="str">
        <f>IF(AND('[1]Multi-Field'!$E$65=[1]Lists!BF29,'[1]Multi-Field'!$F$65="Drained"),BI29,IF(AND('[1]Multi-Field'!$E$65=[1]Lists!BF29,'[1]Multi-Field'!$F$65="undrained"),BH29,""))</f>
        <v/>
      </c>
      <c r="DV29" s="409" t="str">
        <f>IF(AND('[1]Multi-Field'!$E$66=[1]Lists!BF29,'[1]Multi-Field'!$F$66="Drained"),BI29,IF(AND('[1]Multi-Field'!$E$66=[1]Lists!BF29,'[1]Multi-Field'!$F$66="undrained"),BH29,""))</f>
        <v/>
      </c>
      <c r="DW29" s="409" t="str">
        <f>IF(AND('[1]Multi-Field'!$E$67=[1]Lists!BF29,'[1]Multi-Field'!$F$67="Drained"),BI29,IF(AND('[1]Multi-Field'!$E$67=[1]Lists!BF29,'[1]Multi-Field'!$F$67="undrained"),BH29,""))</f>
        <v/>
      </c>
      <c r="DX29" s="409" t="str">
        <f>IF(AND('[1]Multi-Field'!$E$68=[1]Lists!BF29,'[1]Multi-Field'!$F$68="Drained"),BI29,IF(AND('[1]Multi-Field'!$E$68=[1]Lists!BF29,'[1]Multi-Field'!$F$68="undrained"),BH29,""))</f>
        <v/>
      </c>
      <c r="DY29" s="409" t="str">
        <f>IF(AND('[1]Multi-Field'!$E$69=[1]Lists!BF29,'[1]Multi-Field'!$F$69="Drained"),BI29,IF(AND('[1]Multi-Field'!$E$69=[1]Lists!BF29,'[1]Multi-Field'!$F$69="undrained"),BH29,""))</f>
        <v/>
      </c>
      <c r="DZ29" s="409" t="str">
        <f>IF(AND('[1]Multi-Field'!$E$70=[1]Lists!BF29,'[1]Multi-Field'!$F$70="Drained"),BI29,IF(AND('[1]Multi-Field'!$E$70=[1]Lists!BF29,'[1]Multi-Field'!$F$70="undrained"),BH29,""))</f>
        <v/>
      </c>
      <c r="EA29" s="409" t="str">
        <f>IF(AND('[1]Multi-Field'!$E$71=[1]Lists!BF29,'[1]Multi-Field'!$F$71="Drained"),BI29,IF(AND('[1]Multi-Field'!$E$71=[1]Lists!BF29,'[1]Multi-Field'!$F$71="undrained"),BH29,""))</f>
        <v/>
      </c>
      <c r="EB29" s="409" t="str">
        <f>IF(AND('[1]Multi-Field'!$E$72=[1]Lists!BF29,'[1]Multi-Field'!$F$72="Drained"),BI29,IF(AND('[1]Multi-Field'!$E$72=[1]Lists!BF29,'[1]Multi-Field'!$F$72="undrained"),BH29,""))</f>
        <v/>
      </c>
      <c r="EC29" s="409" t="str">
        <f>IF(AND('[1]Multi-Field'!$E$73=[1]Lists!BF29,'[1]Multi-Field'!$F$73="Drained"),BI29,IF(AND('[1]Multi-Field'!$E$73=[1]Lists!BF29,'[1]Multi-Field'!$F$73="undrained"),BH29,""))</f>
        <v/>
      </c>
      <c r="ED29" s="409" t="str">
        <f>IF(AND('[1]Multi-Field'!$E$74=[1]Lists!BF29,'[1]Multi-Field'!$F$74="Drained"),BI29,IF(AND('[1]Multi-Field'!$E$74=[1]Lists!BF29,'[1]Multi-Field'!$F$74="undrained"),BH29,""))</f>
        <v/>
      </c>
      <c r="EE29" s="409" t="str">
        <f>IF(AND('[1]Multi-Field'!$E$75=[1]Lists!BF29,'[1]Multi-Field'!$F$75="Drained"),BI29,IF(AND('[1]Multi-Field'!$E$75=[1]Lists!BF29,'[1]Multi-Field'!$F$75="undrained"),BH29,""))</f>
        <v/>
      </c>
      <c r="EF29" s="409" t="str">
        <f>IF(AND('[1]Multi-Field'!$E$76=[1]Lists!BF29,'[1]Multi-Field'!$F$76="Drained"),BI29,IF(AND('[1]Multi-Field'!$E$76=[1]Lists!BF29,'[1]Multi-Field'!$F$6="undrained"),BH29,""))</f>
        <v/>
      </c>
      <c r="EG29" s="409" t="str">
        <f>IF(AND('[1]Multi-Field'!$E$77=[1]Lists!BF29,'[1]Multi-Field'!$F$77="Drained"),BI29,IF(AND('[1]Multi-Field'!$E$77=[1]Lists!BF29,'[1]Multi-Field'!$F$77="undrained"),BH29,""))</f>
        <v/>
      </c>
      <c r="EH29" s="409" t="str">
        <f>IF(AND('[1]Multi-Field'!$E$78=[1]Lists!BF29,'[1]Multi-Field'!$F$78="Drained"),BI29,IF(AND('[1]Multi-Field'!$E$78=[1]Lists!BF29,'[1]Multi-Field'!$F$78="undrained"),BH29,""))</f>
        <v/>
      </c>
      <c r="EI29" s="409" t="str">
        <f>IF(AND('[1]Multi-Field'!$E$79=[1]Lists!BF29,'[1]Multi-Field'!$F$79="Drained"),BI29,IF(AND('[1]Multi-Field'!$E$79=[1]Lists!BF29,'[1]Multi-Field'!$F$79="undrained"),BH29,""))</f>
        <v/>
      </c>
      <c r="EJ29" s="409" t="str">
        <f>IF(AND('[1]Multi-Field'!$E$80=[1]Lists!BF29,'[1]Multi-Field'!$F$80="Drained"),BI29,IF(AND('[1]Multi-Field'!$E$80=[1]Lists!BF29,'[1]Multi-Field'!$F$80="undrained"),BH29,""))</f>
        <v/>
      </c>
      <c r="EK29" s="409" t="str">
        <f>IF(AND('[1]Multi-Field'!$E$81=[1]Lists!BF29,'[1]Multi-Field'!$F$81="Drained"),BI29,IF(AND('[1]Multi-Field'!$E$81=[1]Lists!BF29,'[1]Multi-Field'!$F$81="undrained"),BH29,""))</f>
        <v/>
      </c>
      <c r="EL29" s="409" t="str">
        <f>IF(AND('[1]Multi-Field'!$E$82=[1]Lists!BF29,'[1]Multi-Field'!$F$82="Drained"),BI29,IF(AND('[1]Multi-Field'!$E$82=[1]Lists!BF29,'[1]Multi-Field'!$F$82="undrained"),BH29,""))</f>
        <v/>
      </c>
      <c r="EM29" s="409" t="str">
        <f>IF(AND('[1]Multi-Field'!$E$83=[1]Lists!BF29,'[1]Multi-Field'!$F$83="Drained"),BI29,IF(AND('[1]Multi-Field'!$E$83=[1]Lists!BF29,'[1]Multi-Field'!$F$83="undrained"),BH29,""))</f>
        <v/>
      </c>
      <c r="EN29" s="409" t="str">
        <f>IF(AND('[1]Multi-Field'!$E$84=[1]Lists!BF29,'[1]Multi-Field'!$F$84="Drained"),BI29,IF(AND('[1]Multi-Field'!$E$84=[1]Lists!BF29,'[1]Multi-Field'!$F$84="undrained"),BH29,""))</f>
        <v/>
      </c>
      <c r="EO29" s="409" t="str">
        <f>IF(AND('[1]Multi-Field'!$E$85=[1]Lists!BF29,'[1]Multi-Field'!$F$85="Drained"),BI29,IF(AND('[1]Multi-Field'!$E$85=[1]Lists!BF29,'[1]Multi-Field'!$F$85="undrained"),BH29,""))</f>
        <v/>
      </c>
      <c r="EP29" s="409" t="str">
        <f>IF(AND('[1]Multi-Field'!$E$86=[1]Lists!BF29,'[1]Multi-Field'!$F$86="Drained"),BI29,IF(AND('[1]Multi-Field'!$E$86=[1]Lists!BF29,'[1]Multi-Field'!$F$86="undrained"),BH29,""))</f>
        <v/>
      </c>
      <c r="EQ29" s="409" t="str">
        <f>IF(AND('[1]Multi-Field'!$E$87=[1]Lists!BF29,'[1]Multi-Field'!$F$87="Drained"),BI29,IF(AND('[1]Multi-Field'!$E$87=[1]Lists!BF29,'[1]Multi-Field'!$F$87="undrained"),BH29,""))</f>
        <v/>
      </c>
      <c r="ER29" s="409" t="str">
        <f>IF(AND('[1]Multi-Field'!$E$88=[1]Lists!BF29,'[1]Multi-Field'!$F$88="Drained"),BI29,IF(AND('[1]Multi-Field'!$E$88=[1]Lists!BF29,'[1]Multi-Field'!$F$88="undrained"),BH29,""))</f>
        <v/>
      </c>
      <c r="ES29" s="409" t="str">
        <f>IF(AND('[1]Multi-Field'!$E$89=[1]Lists!BF29,'[1]Multi-Field'!$F$89="Drained"),BI29,IF(AND('[1]Multi-Field'!$E$89=[1]Lists!BF29,'[1]Multi-Field'!$F$89="undrained"),BH29,""))</f>
        <v/>
      </c>
      <c r="ET29" s="409" t="str">
        <f>IF(AND('[1]Multi-Field'!$E$90=[1]Lists!BF29,'[1]Multi-Field'!$F$90="Drained"),BI29,IF(AND('[1]Multi-Field'!$E$90=[1]Lists!BF29,'[1]Multi-Field'!$F$90="undrained"),BH29,""))</f>
        <v/>
      </c>
      <c r="EU29" s="409" t="str">
        <f>IF(AND('[1]Multi-Field'!$E$91=[1]Lists!BF29,'[1]Multi-Field'!$F$91="Drained"),BI29,IF(AND('[1]Multi-Field'!$E$91=[1]Lists!BF29,'[1]Multi-Field'!$F$91="undrained"),BH29,""))</f>
        <v/>
      </c>
      <c r="EV29" s="409" t="str">
        <f>IF(AND('[1]Multi-Field'!$E$92=[1]Lists!BF29,'[1]Multi-Field'!$F$92="Drained"),BI29,IF(AND('[1]Multi-Field'!$E$92=[1]Lists!BF29,'[1]Multi-Field'!$F$92="undrained"),BH29,""))</f>
        <v/>
      </c>
      <c r="EW29" s="409" t="str">
        <f>IF(AND('[1]Multi-Field'!$E$93=[1]Lists!BF29,'[1]Multi-Field'!$F$93="Drained"),BI29,IF(AND('[1]Multi-Field'!$E$93=[1]Lists!BF29,'[1]Multi-Field'!$F$93="undrained"),BH29,""))</f>
        <v/>
      </c>
      <c r="EX29" s="409" t="str">
        <f>IF(AND('[1]Multi-Field'!$E$94=[1]Lists!BF29,'[1]Multi-Field'!$F$94="Drained"),BI29,IF(AND('[1]Multi-Field'!$E$94=[1]Lists!BF29,'[1]Multi-Field'!$F$94="undrained"),BH29,""))</f>
        <v/>
      </c>
      <c r="EY29" s="409" t="str">
        <f>IF(AND('[1]Multi-Field'!$E$95=[1]Lists!BF29,'[1]Multi-Field'!$F$95="Drained"),BI29,IF(AND('[1]Multi-Field'!$E$95=[1]Lists!BF29,'[1]Multi-Field'!$F$95="undrained"),BH29,""))</f>
        <v/>
      </c>
      <c r="EZ29" s="409" t="str">
        <f>IF(AND('[1]Multi-Field'!$E$96=[1]Lists!BF29,'[1]Multi-Field'!$F$96="Drained"),BI29,IF(AND('[1]Multi-Field'!$E$96=[1]Lists!BF29,'[1]Multi-Field'!$F$96="undrained"),BH29,""))</f>
        <v/>
      </c>
      <c r="FA29" s="409" t="str">
        <f>IF(AND('[1]Multi-Field'!$E$97=[1]Lists!BF29,'[1]Multi-Field'!$F$97="Drained"),BI29,IF(AND('[1]Multi-Field'!$E$97=[1]Lists!BF29,'[1]Multi-Field'!$F$97="undrained"),BH29,""))</f>
        <v/>
      </c>
      <c r="FB29" s="409" t="str">
        <f>IF(AND('[1]Multi-Field'!$E$98=[1]Lists!BF29,'[1]Multi-Field'!$F$98="Drained"),BI29,IF(AND('[1]Multi-Field'!$E$98=[1]Lists!BF29,'[1]Multi-Field'!$F$98="undrained"),BH29,""))</f>
        <v/>
      </c>
      <c r="FC29" s="409" t="str">
        <f>IF(AND('[1]Multi-Field'!$E$99=[1]Lists!BF29,'[1]Multi-Field'!$F$99="Drained"),BI29,IF(AND('[1]Multi-Field'!$E$99=[1]Lists!BF29,'[1]Multi-Field'!$F$99="undrained"),BH29,""))</f>
        <v/>
      </c>
      <c r="FD29" s="409" t="str">
        <f>IF(AND('[1]Multi-Field'!$E$100=[1]Lists!BF29,'[1]Multi-Field'!$F$100="Drained"),BI29,IF(AND('[1]Multi-Field'!$E$100=[1]Lists!BF29,'[1]Multi-Field'!$F$100="undrained"),BH29,""))</f>
        <v/>
      </c>
      <c r="FE29" s="409" t="str">
        <f>IF(AND('[1]Multi-Field'!$E$101=[1]Lists!BF29,'[1]Multi-Field'!$F$101="Drained"),BI29,IF(AND('[1]Multi-Field'!$E$101=[1]Lists!BF29,'[1]Multi-Field'!$F$101="undrained"),BH29,""))</f>
        <v/>
      </c>
      <c r="FF29" s="409" t="str">
        <f>IF(AND('[1]Multi-Field'!$E$102=[1]Lists!BF29,'[1]Multi-Field'!$F$102="Drained"),BI29,IF(AND('[1]Multi-Field'!$E$102=[1]Lists!BF29,'[1]Multi-Field'!$F$102="undrained"),BH29,""))</f>
        <v/>
      </c>
      <c r="FG29" s="409" t="str">
        <f>IF(AND('[1]Multi-Field'!$E$103=[1]Lists!BF29,'[1]Multi-Field'!$F$103="Drained"),BI29,IF(AND('[1]Multi-Field'!$E$103=[1]Lists!BF29,'[1]Multi-Field'!$F$103="undrained"),BH29,""))</f>
        <v/>
      </c>
      <c r="FH29" s="409" t="str">
        <f>IF(AND('[1]Multi-Field'!$E$104=[1]Lists!BF29,'[1]Multi-Field'!$F$104="Drained"),BI29,IF(AND('[1]Multi-Field'!$E$104=[1]Lists!BF29,'[1]Multi-Field'!$F$104="undrained"),BH29,""))</f>
        <v/>
      </c>
      <c r="FI29" s="409" t="str">
        <f>IF(AND('[1]Multi-Field'!$E$105=[1]Lists!BF29,'[1]Multi-Field'!$F$105="Drained"),BI29,IF(AND('[1]Multi-Field'!$E$105=[1]Lists!BF29,'[1]Multi-Field'!$F$105="undrained"),BH29,""))</f>
        <v/>
      </c>
      <c r="FJ29" s="409" t="str">
        <f>IF(AND('[1]Multi-Field'!$E$106=[1]Lists!BF29,'[1]Multi-Field'!$F$106="Drained"),BI29,IF(AND('[1]Multi-Field'!$E$106=[1]Lists!BF29,'[1]Multi-Field'!$F$106="undrained"),BH29,""))</f>
        <v/>
      </c>
      <c r="FK29" s="409" t="str">
        <f>IF(AND('[1]Multi-Field'!$E$107=[1]Lists!BF29,'[1]Multi-Field'!$F$107="Drained"),BI29,IF(AND('[1]Multi-Field'!$E$107=[1]Lists!BF29,'[1]Multi-Field'!$F$107="undrained"),BH29,""))</f>
        <v/>
      </c>
      <c r="FL29" s="409" t="str">
        <f>IF(AND('[1]Multi-Field'!$E$108=[1]Lists!BF29,'[1]Multi-Field'!$F$108="Drained"),BI29,IF(AND('[1]Multi-Field'!$E$108=[1]Lists!BF29,'[1]Multi-Field'!$F$108="undrained"),BH29,""))</f>
        <v/>
      </c>
      <c r="FM29" s="409" t="str">
        <f>IF(AND('[1]Multi-Field'!$E$109=[1]Lists!BF29,'[1]Multi-Field'!$F$109="Drained"),BI29,IF(AND('[1]Multi-Field'!$E$109=[1]Lists!BF29,'[1]Multi-Field'!$F$109="undrained"),BH29,""))</f>
        <v/>
      </c>
      <c r="FN29" s="409" t="str">
        <f>IF(AND('[1]Multi-Field'!$E$110=[1]Lists!BF29,'[1]Multi-Field'!$F$110="Drained"),BI29,IF(AND('[1]Multi-Field'!$E$110=[1]Lists!BF29,'[1]Multi-Field'!$F$110="undrained"),BH29,""))</f>
        <v/>
      </c>
      <c r="FO29" s="409" t="str">
        <f>IF(AND('[1]Multi-Field'!$E$111=[1]Lists!BF29,'[1]Multi-Field'!$F$111="Drained"),BI29,IF(AND('[1]Multi-Field'!$E$111=[1]Lists!BF29,'[1]Multi-Field'!$F$111="undrained"),BH29,""))</f>
        <v/>
      </c>
      <c r="FP29" s="409" t="str">
        <f>IF(AND('[1]Multi-Field'!$E$112=[1]Lists!BF29,'[1]Multi-Field'!$F$112="Drained"),BI29,IF(AND('[1]Multi-Field'!$E$112=[1]Lists!BF29,'[1]Multi-Field'!$F$112="undrained"),BH29,""))</f>
        <v/>
      </c>
      <c r="FQ29" s="409" t="str">
        <f>IF(AND('[1]Multi-Field'!$E$113=[1]Lists!BF29,'[1]Multi-Field'!$F$113="Drained"),BI29,IF(AND('[1]Multi-Field'!$E$113=[1]Lists!BF29,'[1]Multi-Field'!$F$113="undrained"),BH29,""))</f>
        <v/>
      </c>
      <c r="FR29" s="409" t="str">
        <f>IF(AND('[1]Multi-Field'!$E$114=[1]Lists!BF29,'[1]Multi-Field'!$F$114="Drained"),BI29,IF(AND('[1]Multi-Field'!$E$114=[1]Lists!BF29,'[1]Multi-Field'!$F$114="undrained"),BH29,""))</f>
        <v/>
      </c>
      <c r="FS29" s="409" t="str">
        <f>IF(AND('[1]Multi-Field'!$E$115=[1]Lists!BF29,'[1]Multi-Field'!$F$115="Drained"),BI29,IF(AND('[1]Multi-Field'!$E$115=[1]Lists!BF29,'[1]Multi-Field'!$F$115="undrained"),BH29,""))</f>
        <v/>
      </c>
      <c r="FT29" s="409" t="str">
        <f>IF(AND('[1]Multi-Field'!$E$116=[1]Lists!BF29,'[1]Multi-Field'!$F$116="Drained"),BI29,IF(AND('[1]Multi-Field'!$E$116=[1]Lists!BF29,'[1]Multi-Field'!$F$116="undrained"),BH29,""))</f>
        <v/>
      </c>
      <c r="FU29" s="409" t="str">
        <f>IF(AND('[1]Multi-Field'!$E$117=[1]Lists!BF29,'[1]Multi-Field'!$F$117="Drained"),BI29,IF(AND('[1]Multi-Field'!$E$117=[1]Lists!BF29,'[1]Multi-Field'!$F$117="undrained"),BH29,""))</f>
        <v/>
      </c>
      <c r="FV29" s="409" t="str">
        <f>IF(AND('[1]Multi-Field'!$E$118=[1]Lists!BF29,'[1]Multi-Field'!$F$118="Drained"),BI29,IF(AND('[1]Multi-Field'!$E$118=[1]Lists!BF29,'[1]Multi-Field'!$F$118="undrained"),BH29,""))</f>
        <v/>
      </c>
      <c r="FW29" s="409" t="str">
        <f>IF(AND('[1]Multi-Field'!$E$119=[1]Lists!BF29,'[1]Multi-Field'!$F$119="Drained"),BI29,IF(AND('[1]Multi-Field'!$E$119=[1]Lists!BF29,'[1]Multi-Field'!$F$119="undrained"),BH29,""))</f>
        <v/>
      </c>
      <c r="FX29" s="409" t="str">
        <f>IF(AND('[1]Multi-Field'!$E$120=[1]Lists!BF29,'[1]Multi-Field'!$F$120="Drained"),BI29,IF(AND('[1]Multi-Field'!$E$120=[1]Lists!BF29,'[1]Multi-Field'!$F$120="undrained"),BH29,""))</f>
        <v/>
      </c>
      <c r="FZ29" t="s">
        <v>813</v>
      </c>
      <c r="GC29" s="4" t="str">
        <f>'[1]Multi-Field'!B27</f>
        <v>14 ac uptop</v>
      </c>
      <c r="GD29" s="73" t="str">
        <f>IF(OR('[1]Multi-Field'!Q27=$FZ$43,'[1]Multi-Field'!Q27=$FZ$44),'[1]Multi-Field'!BS27,"")</f>
        <v/>
      </c>
      <c r="GE29" s="4" t="str">
        <f>IF(AND(OR('[1]Multi-Field'!Q27=$FZ$86,'[1]Multi-Field'!Q27=$FZ$94,'[1]Multi-Field'!Q27=$FZ$87,'[1]Multi-Field'!Q27=[1]Lists!$FZ$93,'[1]Multi-Field'!Q27=$FZ$59),'[1]Multi-Field'!BS27&gt;50),'[1]Multi-Field'!BS27*0.8,IF(AND(OR('[1]Multi-Field'!Q27=$FZ$86,'[1]Multi-Field'!Q27=$FZ$94,'[1]Multi-Field'!Q27=$FZ$87,'[1]Multi-Field'!Q27=[1]Lists!$FZ$93,'[1]Multi-Field'!Q27=[1]Lists!$FZ$59),'[1]Multi-Field'!BS27&lt;50),'[1]Multi-Field'!BS27,""))</f>
        <v/>
      </c>
      <c r="GF29" s="4" t="str">
        <f>IF(OR('[1]Multi-Field'!Q27=[1]Lists!$FZ$7,'[1]Multi-Field'!Q27=[1]Lists!$FZ$5,'[1]Multi-Field'!Q27=[1]Lists!$FZ$24,'[1]Multi-Field'!Q27=[1]Lists!$FZ$10,'[1]Multi-Field'!Q27=[1]Lists!$FZ$8, '[1]Multi-Field'!Q27=[1]Lists!$FZ$25, '[1]Multi-Field'!Q27=[1]Lists!$FZ$23, '[1]Multi-Field'!Q27= [1]Lists!$FZ$47, '[1]Multi-Field'!Q27=[1]Lists!$FZ$49, '[1]Multi-Field'!Q27=[1]Lists!$FZ$48,'[1]Multi-Field'!Q27=[1]Lists!$FZ$3, '[1]Multi-Field'!Q27=[1]Lists!$FZ$14,'[1]Multi-Field'!Q27=[1]Lists!$FZ$36, '[1]Multi-Field'!Q27=[1]Lists!$FZ$41,'[1]Multi-Field'!Q27=[1]Lists!$FZ$42),0,"")</f>
        <v/>
      </c>
      <c r="GG29" s="4" t="str">
        <f>IF(OR('[1]Multi-Field'!Q27=[1]Lists!$FZ$6,'[1]Multi-Field'!Q27=[1]Lists!$FZ$4, '[1]Multi-Field'!Q56=[1]Lists!$FZ$11, '[1]Multi-Field'!Q27=[1]Lists!$FZ$1),100*IF('[1]Multi-Field'!U27=onepercent,0.75,IF('[1]Multi-Field'!U27=onetotwentyfivepercent,0.4,IF(OR('[1]Multi-Field'!U27=twentysixtofiftypercent,'[1]Multi-Field'!U27=greaterthanfiftypercent),0,""))),"")</f>
        <v/>
      </c>
      <c r="GH29" s="4" t="str">
        <f>IF(OR('[1]Multi-Field'!Q27=[1]Lists!$FZ$53,'[1]Multi-Field'!Q27=[1]Lists!$FZ$55), 50,IF('[1]Multi-Field'!Q27=[1]Lists!$FZ$54,225,IF('[1]Multi-Field'!Q27=[1]Lists!$FZ$56,75,"")))</f>
        <v/>
      </c>
      <c r="GI29" s="4" t="e">
        <f>#VALUE!</f>
        <v>#VALUE!</v>
      </c>
      <c r="GJ29" s="4" t="e">
        <f>#VALUE!</f>
        <v>#VALUE!</v>
      </c>
      <c r="GK29" s="4" t="str">
        <f>IF('[1]Multi-Field'!Q27=[1]Lists!$FZ$95,'[1]Multi-Field'!BS27*0.66,"")</f>
        <v/>
      </c>
      <c r="GM29" s="4" t="str">
        <f>IF(OR('[1]Multi-Field'!Q27=[1]Lists!$FZ$26,'[1]Multi-Field'!Q27=[1]Lists!$FZ$84),20,"")</f>
        <v/>
      </c>
      <c r="GN29" s="4" t="str">
        <f>IF(OR('[1]Multi-Field'!Q27=[1]Lists!$FZ$88,'[1]Multi-Field'!Q27=[1]Lists!$FZ$57),0,"")</f>
        <v/>
      </c>
      <c r="GO29" s="4" t="str">
        <f>IF(OR('[1]Multi-Field'!Q27=[1]Lists!$FZ$69,'[1]Multi-Field'!Q27=[1]Lists!$FZ$71,'[1]Multi-Field'!Q27=[1]Lists!$FZ$105),50,"")</f>
        <v/>
      </c>
      <c r="GP29" s="4" t="str">
        <f>IF(OR('[1]Multi-Field'!Q27=[1]Lists!$FZ$75,'[1]Multi-Field'!Q27=[1]Lists!$FZ$70),75,"")</f>
        <v/>
      </c>
      <c r="GQ29" s="4" t="str">
        <f>IF('[1]Multi-Field'!Q27=[1]Lists!$FZ$72,150,"")</f>
        <v/>
      </c>
      <c r="GR29" s="4" t="str">
        <f>IF(OR('[1]Multi-Field'!Q27=[1]Lists!$FZ$74,'[1]Multi-Field'!Q27=[1]Lists!$FZ$73),40,"")</f>
        <v/>
      </c>
      <c r="GS29" s="4" t="str">
        <f>IF('[1]Multi-Field'!Q27=[1]Lists!$FZ$99,80,"")</f>
        <v/>
      </c>
      <c r="GT29" s="4" t="str">
        <f>IF('[1]Multi-Field'!Q27=[1]Lists!$FZ$106,70,"")</f>
        <v/>
      </c>
      <c r="GU29" s="4" t="e">
        <f t="shared" si="4"/>
        <v>#VALUE!</v>
      </c>
    </row>
    <row r="30" spans="1:203" ht="13.5" customHeight="1">
      <c r="A30" s="7" t="s">
        <v>117</v>
      </c>
      <c r="B30" t="s">
        <v>754</v>
      </c>
      <c r="C30" s="7"/>
      <c r="D30" s="8">
        <v>60</v>
      </c>
      <c r="E30" s="8">
        <f t="shared" si="0"/>
        <v>62</v>
      </c>
      <c r="F30" s="8">
        <f t="shared" si="1"/>
        <v>63</v>
      </c>
      <c r="G30" s="8">
        <v>65</v>
      </c>
      <c r="H30" s="8">
        <v>60</v>
      </c>
      <c r="I30" s="8">
        <f t="shared" si="5"/>
        <v>63</v>
      </c>
      <c r="J30" s="8">
        <f t="shared" si="6"/>
        <v>67</v>
      </c>
      <c r="K30" s="8">
        <v>70</v>
      </c>
      <c r="L30" s="8">
        <v>70</v>
      </c>
      <c r="M30" s="8">
        <f t="shared" si="2"/>
        <v>78</v>
      </c>
      <c r="N30" s="8">
        <f t="shared" si="3"/>
        <v>87</v>
      </c>
      <c r="O30" s="8">
        <v>95</v>
      </c>
      <c r="P30" s="391">
        <v>5</v>
      </c>
      <c r="Q30" s="394"/>
      <c r="R30" s="395" t="b">
        <f>IF(OR('Multi-Field'!AA7=Lists!$AC$42,'Multi-Field'!AA7=Lists!$AC$43),IF('Multi-Field'!Z7="x",(IF('Multi-Field'!AC7=Lists!$Q$11,Lists!$R$11,IF('Multi-Field'!AC7=Lists!$Q$12,Lists!$R$12,IF('Multi-Field'!AC7=Lists!$Q$13,Lists!$R$13,IF('Multi-Field'!AC7=Lists!$Q$14,Lists!$R$14))))),IF('Multi-Field'!X7="x",(IF('Multi-Field'!AC7=Lists!$Q$11,Lists!$S$11,IF('Multi-Field'!AC7=Lists!$Q$12,Lists!$S$12,IF('Multi-Field'!AC7=Lists!$Q$13,Lists!$S$13,IF('Multi-Field'!AC7=Lists!$Q$14,Lists!$S$14))))),IF('Multi-Field'!V7="x",(IF('Multi-Field'!AC7=Lists!$Q$11,Lists!$T$11,IF('Multi-Field'!AC7=Lists!$Q$12,Lists!$T$12,IF('Multi-Field'!AC7=Lists!$Q$13,Lists!$T$13,IF('Multi-Field'!AC7=Lists!$Q$14,Lists!$T$14))))),0))))</f>
        <v>0</v>
      </c>
      <c r="S30" s="395" t="str">
        <f t="shared" si="11"/>
        <v/>
      </c>
      <c r="T30" s="395"/>
      <c r="U30" s="396"/>
      <c r="V30" s="383">
        <f>IF(OR('Multi-Field'!AI16=$U$4,'Multi-Field'!AI16=$U$5,'Multi-Field'!AI16=$U$6,'Multi-Field'!AI16=$U$7,'Multi-Field'!AI16=$U$8,'Multi-Field'!AI16=$U$9),(IF('Multi-Field'!AJ16=$V$2,100,IF('Multi-Field'!AJ16=$V$3,65,IF('Multi-Field'!AJ16=$V$4,53,IF('Multi-Field'!AJ16=$V$5,41,IF('Multi-Field'!AJ16=$V$6,23,IF('Multi-Field'!AJ16=$V$7,0,0))))))),0)</f>
        <v>0</v>
      </c>
      <c r="W30" s="383" t="str">
        <f>IF(AND(OR('Multi-Field'!AF16=$S$3,'Multi-Field'!AF16=S18,'Multi-Field'!AF16=$S$7),'Multi-Field'!AN16&lt;18,'Multi-Field'!AN16&gt;0),35,IF('Multi-Field'!AF16=$S$4,55,IF(AND('Multi-Field'!AF16=$S$6,'Multi-Field'!AN16&lt;18),30,IF(AND('Multi-Field'!AN16&gt;17,OR('Multi-Field'!AF16=$S$3,'Multi-Field'!AF16=$S$5,'Multi-Field'!AF16= $S$6,'Multi-Field'!AF16=$S$7)),25,"0"))))</f>
        <v>0</v>
      </c>
      <c r="X30" s="383">
        <f>IF(OR('Multi-Field'!BA16=$U$4,'Multi-Field'!BA16=$U$5,'Multi-Field'!BA16=$U$6,'Multi-Field'!BA16=U20,'Multi-Field'!BA16=$U$8,'Multi-Field'!BA16=$U$9),(IF('Multi-Field'!BB16=$V$2,100,IF('Multi-Field'!BB16=$V$3,65,IF('Multi-Field'!BB16=$V$4,53,IF('Multi-Field'!BB16=$V$5,41,IF('Multi-Field'!BB16=$V$6,23,IF('Multi-Field'!BB16=$V$7,0,0))))))),0)</f>
        <v>0</v>
      </c>
      <c r="Y30" s="383" t="str">
        <f>IF(AND(OR('Multi-Field'!AX16=$S$3,'Multi-Field'!AX16=$S$5,'Multi-Field'!AX16=$S$7),'Multi-Field'!BF16&lt;18),35,IF('Multi-Field'!AX16=$S$4,55,IF(AND('Multi-Field'!AX16=$S$6,'Multi-Field'!BF16&lt;18),30,IF(AND('Multi-Field'!BF16&gt;17,OR('Multi-Field'!AX16=$S$3,'Multi-Field'!AX16=$S$5,'Multi-Field'!AX16=$S$6,'Multi-Field'!AX16=$S$7)),25,"0"))))</f>
        <v>0</v>
      </c>
      <c r="Z30" s="383">
        <v>14</v>
      </c>
      <c r="AC30" t="s">
        <v>815</v>
      </c>
      <c r="AI30" s="384" t="str">
        <f>'[1]Multi-Field'!B26</f>
        <v>Pasture #12</v>
      </c>
      <c r="AJ30" s="385" t="e">
        <f>#VALUE!</f>
        <v>#VALUE!</v>
      </c>
      <c r="AK30" s="385" t="e">
        <f>#VALUE!</f>
        <v>#VALUE!</v>
      </c>
      <c r="AL30" s="385" t="e">
        <f>IF(AK30="","",IF('[1]Multi-Field'!AU26=20,10,IF(AK30-30&lt;0,0,AK30-30)))</f>
        <v>#VALUE!</v>
      </c>
      <c r="AM30" s="385" t="e">
        <f>#VALUE!</f>
        <v>#VALUE!</v>
      </c>
      <c r="AN30" s="385" t="e">
        <f t="shared" si="7"/>
        <v>#VALUE!</v>
      </c>
      <c r="AO30" s="385" t="e">
        <f>#VALUE!</f>
        <v>#VALUE!</v>
      </c>
      <c r="AP30" s="385" t="e">
        <f>#VALUE!</f>
        <v>#VALUE!</v>
      </c>
      <c r="AQ30" s="385" t="e">
        <f>#VALUE!</f>
        <v>#VALUE!</v>
      </c>
      <c r="AR30" s="385" t="e">
        <f>#VALUE!</f>
        <v>#VALUE!</v>
      </c>
      <c r="AS30" s="385" t="e">
        <f>IF(AR30="","",IF('[1]Multi-Field'!AU26&gt;9,0,AR30-15))</f>
        <v>#VALUE!</v>
      </c>
      <c r="AT30" s="385" t="e">
        <f>#VALUE!</f>
        <v>#VALUE!</v>
      </c>
      <c r="AU30" s="385" t="e">
        <f>#VALUE!</f>
        <v>#VALUE!</v>
      </c>
      <c r="AV30" s="385" t="e">
        <f>IF(AU30="","",IF('[1]Multi-Field'!AU26=9&gt;9,0,AU30-35))</f>
        <v>#VALUE!</v>
      </c>
      <c r="AW30" s="385" t="e">
        <f>#VALUE!</f>
        <v>#VALUE!</v>
      </c>
      <c r="AX30" s="385" t="e">
        <f t="shared" si="8"/>
        <v>#VALUE!</v>
      </c>
      <c r="AY30" s="385">
        <f>IF('[1]Multi-Field'!AU26="","",IF('[1]Multi-Field'!AU26&lt;1,100,IF('[1]Multi-Field'!AU26=1,75,IF('[1]Multi-Field'!AU26=2,50,IF('[1]Multi-Field'!AU26=3,25,IF('[1]Multi-Field'!AU26&gt;3,0,""))))))</f>
        <v>25</v>
      </c>
      <c r="AZ30" s="385">
        <f t="shared" si="9"/>
        <v>0</v>
      </c>
      <c r="BA30" s="385" t="e">
        <f>#VALUE!</f>
        <v>#VALUE!</v>
      </c>
      <c r="BB30" s="385" t="e">
        <f>IF(BA30="","",IF(AND('[1]Multi-Field'!AU26&lt;40,'[1]Multi-Field'!AU26&gt;9),40,IF('[1]Multi-Field'!AU26&gt;39,0,BA30+5)))</f>
        <v>#VALUE!</v>
      </c>
      <c r="BC30" s="386" t="e">
        <f t="shared" si="10"/>
        <v>#VALUE!</v>
      </c>
      <c r="BD30" s="281">
        <v>0.36</v>
      </c>
      <c r="BE30" s="281">
        <v>0.82</v>
      </c>
      <c r="BF30" s="411" t="s">
        <v>1198</v>
      </c>
      <c r="BG30" s="412">
        <v>5</v>
      </c>
      <c r="BH30" s="412">
        <v>3</v>
      </c>
      <c r="BI30" s="412">
        <v>4.5</v>
      </c>
      <c r="BJ30" s="409" t="e">
        <f>IF(AND('[1]Single Field'!#REF!=[1]Lists!BF30,'[1]Single Field'!#REF!="Drained"),"x",IF(AND('[1]Single Field'!#REF!=[1]Lists!BF30,'[1]Single Field'!#REF!="Undrained"),O,""))</f>
        <v>#REF!</v>
      </c>
      <c r="BK30" s="409" t="str">
        <f>IF(AND('[1]Multi-Field'!$E$3=[1]Lists!BF30,'[1]Multi-Field'!$F$3="Drained"),BI30,IF(AND('[1]Multi-Field'!$E$3=BF30,'[1]Multi-Field'!$F$3="undrained"),BH30,""))</f>
        <v/>
      </c>
      <c r="BL30" s="409" t="str">
        <f>IF(AND('[1]Multi-Field'!$E$4=BF30,'[1]Multi-Field'!$F$4="Drained"),BI30,IF(AND('[1]Multi-Field'!$E$4=BF30,'[1]Multi-Field'!$F$4="undrained"),BH30,""))</f>
        <v/>
      </c>
      <c r="BM30" s="409" t="str">
        <f>IF(AND('[1]Multi-Field'!$E$5=BF30,'[1]Multi-Field'!$F$5="Drained"),BI30,IF(AND('[1]Multi-Field'!$E$5=BF30,'[1]Multi-Field'!$F$5="undrained"),BH30,""))</f>
        <v/>
      </c>
      <c r="BN30" s="409" t="str">
        <f>IF(AND('[1]Multi-Field'!$E$6=BF30,'[1]Multi-Field'!$F$6="Drained"),BI30,IF(AND('[1]Multi-Field'!$E$6=BF30,'[1]Multi-Field'!$F$6="undrained"),BH30,""))</f>
        <v/>
      </c>
      <c r="BO30" s="409" t="str">
        <f>IF(AND('[1]Multi-Field'!$E$7=BF30,'[1]Multi-Field'!$F$7="Drained"),BI30,IF(AND('[1]Multi-Field'!$E$7=BF30,'[1]Multi-Field'!$F$7="undrained"),BH30,""))</f>
        <v/>
      </c>
      <c r="BP30" s="409" t="str">
        <f>IF(AND('[1]Multi-Field'!$E$8=BF30,'[1]Multi-Field'!$F$8="Drained"),BI30,IF(AND('[1]Multi-Field'!$E$8=BF30,'[1]Multi-Field'!$F$8="undrained"),BH30,""))</f>
        <v/>
      </c>
      <c r="BQ30" s="409" t="str">
        <f>IF(AND('[1]Multi-Field'!$E$9=BF30,'[1]Multi-Field'!$F$9="Drained"),BI30,IF(AND('[1]Multi-Field'!$E$9=BF30,'[1]Multi-Field'!$F$9="undrained"),BH30,""))</f>
        <v/>
      </c>
      <c r="BR30" s="409" t="str">
        <f>IF(AND('[1]Multi-Field'!$E$10=BF30,'[1]Multi-Field'!$F$10="Drained"),BI30,IF(AND('[1]Multi-Field'!$E$10=BF30,'[1]Multi-Field'!$F$10="undrained"),BH30,""))</f>
        <v/>
      </c>
      <c r="BS30" s="409" t="str">
        <f>IF(AND('[1]Multi-Field'!$E$11=BF30,'[1]Multi-Field'!$F$11="Drained"),BI30,IF(AND('[1]Multi-Field'!$E$11=BF30,'[1]Multi-Field'!$F$11="undrained"),BH30,""))</f>
        <v/>
      </c>
      <c r="BT30" s="409" t="str">
        <f>IF(AND('[1]Multi-Field'!$E$12=BF30,'[1]Multi-Field'!$F$12="Drained"),BI30,IF(AND('[1]Multi-Field'!$E$12=BF30,'[1]Multi-Field'!$F$12="undrained"),BH30,""))</f>
        <v/>
      </c>
      <c r="BU30" s="409" t="str">
        <f>IF(AND('[1]Multi-Field'!$E$13=BF30,'[1]Multi-Field'!$F$13="Drained"),BI30,IF(AND('[1]Multi-Field'!$E$3=BF30,'[1]Multi-Field'!$F$13="undrained"),BH30,""))</f>
        <v/>
      </c>
      <c r="BV30" s="409" t="str">
        <f>IF(AND('[1]Multi-Field'!$E$14=BF30,'[1]Multi-Field'!$F$14="Drained"),BI30,IF(AND('[1]Multi-Field'!$E$14=BF30,'[1]Multi-Field'!$F$14="undrained"),BH30,""))</f>
        <v/>
      </c>
      <c r="BW30" s="409" t="str">
        <f>IF(AND('[1]Multi-Field'!$E$15=BF30,'[1]Multi-Field'!$F$15="Drained"),BI30,IF(AND('[1]Multi-Field'!$E$15=BF30,'[1]Multi-Field'!$F$15="undrained"),BH30,""))</f>
        <v/>
      </c>
      <c r="BX30" s="409" t="str">
        <f>IF(AND('[1]Multi-Field'!$E$16=[1]Lists!BF30,'[1]Multi-Field'!$F$16="Drained"),BI30,IF(AND('[1]Multi-Field'!$E$16=[1]Lists!BF30,'[1]Multi-Field'!$F$16="undrained"),BH30,""))</f>
        <v/>
      </c>
      <c r="BY30" s="409" t="str">
        <f>IF(AND('[1]Multi-Field'!$E$17=[1]Lists!BF30,'[1]Multi-Field'!$F$17="Drained"),BI30,IF(AND('[1]Multi-Field'!$E$17=[1]Lists!BF30,'[1]Multi-Field'!$F$17="undrained"),BH30,""))</f>
        <v/>
      </c>
      <c r="BZ30" s="409" t="str">
        <f>IF(AND('[1]Multi-Field'!$E$18=[1]Lists!BF30,'[1]Multi-Field'!$F$18="Drained"),BI30,IF(AND('[1]Multi-Field'!$E$18=[1]Lists!BF30,'[1]Multi-Field'!$F$18="undrained"),BH30,""))</f>
        <v/>
      </c>
      <c r="CA30" s="409" t="str">
        <f>IF(AND('[1]Multi-Field'!$E$19=[1]Lists!BF30,'[1]Multi-Field'!$F$19="Drained"),BI30,IF(AND('[1]Multi-Field'!$E$19=[1]Lists!BF30,'[1]Multi-Field'!$F$19="undrained"),BH30,""))</f>
        <v/>
      </c>
      <c r="CB30" s="409" t="str">
        <f>IF(AND('[1]Multi-Field'!$E$20=[1]Lists!BF30,'[1]Multi-Field'!$F$20="Drained"),BI30,IF(AND('[1]Multi-Field'!$E$20=[1]Lists!BF30,'[1]Multi-Field'!$F$20="undrained"),BH30,""))</f>
        <v/>
      </c>
      <c r="CC30" s="409" t="str">
        <f>IF(AND('[1]Multi-Field'!$E$21=[1]Lists!BF30,'[1]Multi-Field'!$F$21="Drained"),BI30,IF(AND('[1]Multi-Field'!$E$21=[1]Lists!BF30,'[1]Multi-Field'!$F$21="undrained"),BH30,""))</f>
        <v/>
      </c>
      <c r="CD30" s="409" t="str">
        <f>IF(AND('[1]Multi-Field'!$E$22=[1]Lists!BF30,'[1]Multi-Field'!$F$22="Drained"),BI30,IF(AND('[1]Multi-Field'!$E$22=[1]Lists!BF30,'[1]Multi-Field'!$F$22="undrained"),BH30,""))</f>
        <v/>
      </c>
      <c r="CE30" s="409" t="str">
        <f>IF(AND('[1]Multi-Field'!$E$23=[1]Lists!BF30,'[1]Multi-Field'!$F$23="Drained"),BI30,IF(AND('[1]Multi-Field'!$E$23=[1]Lists!BF30,'[1]Multi-Field'!$F$23="undrained"),BH30,""))</f>
        <v/>
      </c>
      <c r="CF30" s="409" t="str">
        <f>IF(AND('[1]Multi-Field'!$E$24=[1]Lists!BF30,'[1]Multi-Field'!$F$24="Drained"),BI30,IF(AND('[1]Multi-Field'!$E$24=[1]Lists!BF30,'[1]Multi-Field'!$F$24="undrained"),BH30,""))</f>
        <v/>
      </c>
      <c r="CG30" s="409" t="str">
        <f>IF(AND('[1]Multi-Field'!$E$25=[1]Lists!BF30,'[1]Multi-Field'!$F$25="Drained"),BI30,IF(AND('[1]Multi-Field'!$E$25=[1]Lists!BF30,'[1]Multi-Field'!$F$25="undrained"),BH30,""))</f>
        <v/>
      </c>
      <c r="CH30" s="409" t="str">
        <f>IF(AND('[1]Multi-Field'!$E$26=[1]Lists!BF30,'[1]Multi-Field'!$F$26="Drained"),BI30,IF(AND('[1]Multi-Field'!$E$26=[1]Lists!BF30,'[1]Multi-Field'!$F$26="undrained"),BH30,""))</f>
        <v/>
      </c>
      <c r="CI30" s="409" t="str">
        <f>IF(AND('[1]Multi-Field'!$E$27=[1]Lists!BF30,'[1]Multi-Field'!$F$27="Drained"),BI30,IF(AND('[1]Multi-Field'!$E$27=[1]Lists!BF30,'[1]Multi-Field'!$F$27="undrained"),BH30,""))</f>
        <v/>
      </c>
      <c r="CJ30" s="409" t="str">
        <f>IF(AND('[1]Multi-Field'!$E$28=[1]Lists!BF30,'[1]Multi-Field'!$F$28="Drained"),BI30,IF(AND('[1]Multi-Field'!$E$28=[1]Lists!BF30,'[1]Multi-Field'!$F$28="undrained"),BH30,""))</f>
        <v/>
      </c>
      <c r="CK30" s="409" t="str">
        <f>IF(AND('[1]Multi-Field'!$E$29=[1]Lists!BF30,'[1]Multi-Field'!$F$29="Drained"),BI30,IF(AND('[1]Multi-Field'!$E$29=[1]Lists!BF30,'[1]Multi-Field'!$F$29="undrained"),BH30,""))</f>
        <v/>
      </c>
      <c r="CL30" s="409" t="str">
        <f>IF(AND('[1]Multi-Field'!$E$30=[1]Lists!BF30,'[1]Multi-Field'!$F$30="Drained"),BI30,IF(AND('[1]Multi-Field'!$E$30=[1]Lists!BF30,'[1]Multi-Field'!$F$30="undrained"),BH30,""))</f>
        <v/>
      </c>
      <c r="CM30" s="409">
        <f>IF(AND('[1]Multi-Field'!$E$31=[1]Lists!BF30,'[1]Multi-Field'!$F$31="Drained"),BI30,IF(AND('[1]Multi-Field'!$E$31=[1]Lists!BF30,'[1]Multi-Field'!$F$31="undrained"),BH30,""))</f>
        <v>4.5</v>
      </c>
      <c r="CN30" s="409" t="str">
        <f>IF(AND('[1]Multi-Field'!$E$32=[1]Lists!BF30,'[1]Multi-Field'!$F$32="Drained"),BI30,IF(AND('[1]Multi-Field'!$E$32=[1]Lists!BF30,'[1]Multi-Field'!$F$32="undrained"),BH30,""))</f>
        <v/>
      </c>
      <c r="CO30" s="409" t="str">
        <f>IF(AND('[1]Multi-Field'!$E$33=[1]Lists!BF30,'[1]Multi-Field'!$F$33="Drained"),BI30,IF(AND('[1]Multi-Field'!$E$33=[1]Lists!BF30,'[1]Multi-Field'!$F$33="undrained"),BH30,""))</f>
        <v/>
      </c>
      <c r="CP30" s="409" t="str">
        <f>IF(AND('[1]Multi-Field'!$E$34=[1]Lists!BF30,'[1]Multi-Field'!$F$34="Drained"),BI30,IF(AND('[1]Multi-Field'!$E$34=[1]Lists!BF30,'[1]Multi-Field'!$F$34="undrained"),BH30,""))</f>
        <v/>
      </c>
      <c r="CQ30" s="409" t="str">
        <f>IF(AND('[1]Multi-Field'!$E$35=[1]Lists!BF30,'[1]Multi-Field'!$F$35="Drained"),BI30,IF(AND('[1]Multi-Field'!$E$35=[1]Lists!BF30,'[1]Multi-Field'!$F$35="undrained"),BH30,""))</f>
        <v/>
      </c>
      <c r="CR30" s="409" t="str">
        <f>IF(AND('[1]Multi-Field'!$E$36=[1]Lists!BF30,'[1]Multi-Field'!$F$36="Drained"),BI30,IF(AND('[1]Multi-Field'!$E$36=[1]Lists!BF30,'[1]Multi-Field'!$F$36="undrained"),BH30,""))</f>
        <v/>
      </c>
      <c r="CS30" s="409" t="str">
        <f>IF(AND('[1]Multi-Field'!$E$37=[1]Lists!BF30,'[1]Multi-Field'!$F$37="Drained"),BI30,IF(AND('[1]Multi-Field'!$E$37=[1]Lists!BF30,'[1]Multi-Field'!$F$37="undrained"),BH30,""))</f>
        <v/>
      </c>
      <c r="CT30" s="409" t="str">
        <f>IF(AND('[1]Multi-Field'!$E$38=[1]Lists!BF30,'[1]Multi-Field'!$F$38="Drained"),BI30,IF(AND('[1]Multi-Field'!$E$38=[1]Lists!BF30,'[1]Multi-Field'!$F$38="undrained"),BH30,""))</f>
        <v/>
      </c>
      <c r="CU30" s="409" t="str">
        <f>IF(AND('[1]Multi-Field'!$E$39=[1]Lists!BF30,'[1]Multi-Field'!$F$39="Drained"),BI30,IF(AND('[1]Multi-Field'!$E$39=[1]Lists!BF30,'[1]Multi-Field'!$F$39="undrained"),BH30,""))</f>
        <v/>
      </c>
      <c r="CV30" s="409" t="str">
        <f>IF(AND('[1]Multi-Field'!$E$40=[1]Lists!BF30,'[1]Multi-Field'!$F$40="Drained"),BI30,IF(AND('[1]Multi-Field'!$E$40=[1]Lists!BF30,'[1]Multi-Field'!$F$40="undrained"),BH30,""))</f>
        <v/>
      </c>
      <c r="CW30" s="409" t="str">
        <f>IF(AND('[1]Multi-Field'!$E$41=[1]Lists!BF30,'[1]Multi-Field'!$F$40="Drained"),BI30,IF(AND('[1]Multi-Field'!$E$40=[1]Lists!BF30,'[1]Multi-Field'!$F$40="undrained"),BH30,""))</f>
        <v/>
      </c>
      <c r="CX30" s="409" t="str">
        <f>IF(AND('[1]Multi-Field'!$E$42=[1]Lists!BF30,'[1]Multi-Field'!$F$42="Drained"),BI30,IF(AND('[1]Multi-Field'!$E$42=[1]Lists!BF30,'[1]Multi-Field'!$F$42="undrained"),BH30,""))</f>
        <v/>
      </c>
      <c r="CY30" s="409" t="str">
        <f>IF(AND('[1]Multi-Field'!$E$43=[1]Lists!BF30,'[1]Multi-Field'!$F$43="Drained"),BI30,IF(AND('[1]Multi-Field'!$E$43=[1]Lists!BF30,'[1]Multi-Field'!$F$43="undrained"),BH30,""))</f>
        <v/>
      </c>
      <c r="CZ30" s="409" t="str">
        <f>IF(AND('[1]Multi-Field'!$E$44=[1]Lists!BF30,'[1]Multi-Field'!$F$44="Drained"),BI30,IF(AND('[1]Multi-Field'!$E$44=[1]Lists!BF30,'[1]Multi-Field'!$F$44="undrained"),BH30,""))</f>
        <v/>
      </c>
      <c r="DA30" s="409" t="str">
        <f>IF(AND('[1]Multi-Field'!$E$45=[1]Lists!BF30,'[1]Multi-Field'!$F$45="Drained"),BI30,IF(AND('[1]Multi-Field'!$E$45=[1]Lists!BF30,'[1]Multi-Field'!$F$45="undrained"),BH30,""))</f>
        <v/>
      </c>
      <c r="DB30" s="409" t="str">
        <f>IF(AND('[1]Multi-Field'!$E$46=[1]Lists!BF30,'[1]Multi-Field'!$F$46="Drained"),BI30,IF(AND('[1]Multi-Field'!$E$46=[1]Lists!BF30,'[1]Multi-Field'!$F$46="undrained"),BH30,""))</f>
        <v/>
      </c>
      <c r="DC30" s="409" t="str">
        <f>IF(AND('[1]Multi-Field'!$E$47=[1]Lists!BF30,'[1]Multi-Field'!$F$47="Drained"),BI30,IF(AND('[1]Multi-Field'!$E$47=[1]Lists!BF30,'[1]Multi-Field'!$F$47="undrained"),BH30,""))</f>
        <v/>
      </c>
      <c r="DD30" s="409" t="str">
        <f>IF(AND('[1]Multi-Field'!$E$48=[1]Lists!BF30,'[1]Multi-Field'!$F$48="Drained"),BI30,IF(AND('[1]Multi-Field'!$E$48=[1]Lists!BF30,'[1]Multi-Field'!$F$48="undrained"),BH30,""))</f>
        <v/>
      </c>
      <c r="DE30" s="409" t="str">
        <f>IF(AND('[1]Multi-Field'!$E$49=[1]Lists!BF30,'[1]Multi-Field'!$F$49="Drained"),BI30,IF(AND('[1]Multi-Field'!$E$49=[1]Lists!BF30,'[1]Multi-Field'!$F$9="undrained"),BH30,""))</f>
        <v/>
      </c>
      <c r="DF30" s="409" t="str">
        <f>IF(AND('[1]Multi-Field'!$E$50=[1]Lists!BF30,'[1]Multi-Field'!$F$50="Drained"),BI30,IF(AND('[1]Multi-Field'!$E$50=[1]Lists!BF30,'[1]Multi-Field'!$F$50="undrained"),BH30,""))</f>
        <v/>
      </c>
      <c r="DG30" s="409" t="str">
        <f>IF(AND('[1]Multi-Field'!$E$51=[1]Lists!BF30,'[1]Multi-Field'!$F$51="Drained"),BI30,IF(AND('[1]Multi-Field'!$E$51=[1]Lists!BF30,'[1]Multi-Field'!$F$51="undrained"),BH30,""))</f>
        <v/>
      </c>
      <c r="DH30" s="409" t="str">
        <f>IF(AND('[1]Multi-Field'!$E$52=[1]Lists!BF30,'[1]Multi-Field'!$F$52="Drained"),BI30,IF(AND('[1]Multi-Field'!$E$52=[1]Lists!BF30,'[1]Multi-Field'!$F$52="undrained"),BH30,""))</f>
        <v/>
      </c>
      <c r="DI30" s="409" t="str">
        <f>IF(AND('[1]Multi-Field'!$E$53=[1]Lists!BF30,'[1]Multi-Field'!$F$53="Drained"),BI30,IF(AND('[1]Multi-Field'!$E$53=[1]Lists!BF30,'[1]Multi-Field'!$F$53="undrained"),BH30,""))</f>
        <v/>
      </c>
      <c r="DJ30" s="409" t="str">
        <f>IF(AND('[1]Multi-Field'!$E$54=[1]Lists!BF30,'[1]Multi-Field'!$F$54="Drained"),BI30,IF(AND('[1]Multi-Field'!$E$54=[1]Lists!BF30,'[1]Multi-Field'!$F$54="undrained"),BH30,""))</f>
        <v/>
      </c>
      <c r="DK30" s="409" t="str">
        <f>IF(AND('[1]Multi-Field'!$E$55=[1]Lists!BF30,'[1]Multi-Field'!$F$55="Drained"),BI30,IF(AND('[1]Multi-Field'!$E$55=[1]Lists!BF30,'[1]Multi-Field'!$F$55="undrained"),BH30,""))</f>
        <v/>
      </c>
      <c r="DL30" s="409" t="str">
        <f>IF(AND('[1]Multi-Field'!$E$56=[1]Lists!BF30,'[1]Multi-Field'!$F$56="Drained"),BI30,IF(AND('[1]Multi-Field'!$E$56=[1]Lists!BF30,'[1]Multi-Field'!$F$56="undrained"),BH30,""))</f>
        <v/>
      </c>
      <c r="DM30" s="409" t="str">
        <f>IF(AND('[1]Multi-Field'!$E$57=[1]Lists!BF30,'[1]Multi-Field'!$F$57="Drained"),BI30,IF(AND('[1]Multi-Field'!$E$57=[1]Lists!BF30,'[1]Multi-Field'!$F$57="undrained"),BH30,""))</f>
        <v/>
      </c>
      <c r="DN30" s="409" t="str">
        <f>IF(AND('[1]Multi-Field'!$E$58=[1]Lists!BF30,'[1]Multi-Field'!$F$58="Drained"),BI30,IF(AND('[1]Multi-Field'!$E$58=[1]Lists!BF30,'[1]Multi-Field'!$F$58="undrained"),BH30,""))</f>
        <v/>
      </c>
      <c r="DO30" s="409" t="str">
        <f>IF(AND('[1]Multi-Field'!$E$59=[1]Lists!BF30,'[1]Multi-Field'!$F$59="Drained"),BI30,IF(AND('[1]Multi-Field'!$E$59=[1]Lists!BF30,'[1]Multi-Field'!$F$59="undrained"),BH30,""))</f>
        <v/>
      </c>
      <c r="DP30" s="409" t="str">
        <f>IF(AND('[1]Multi-Field'!$E$60=[1]Lists!BF30,'[1]Multi-Field'!$F$60="Drained"),BI30,IF(AND('[1]Multi-Field'!$E$60=[1]Lists!BF30,'[1]Multi-Field'!$F$60="undrained"),BH30,""))</f>
        <v/>
      </c>
      <c r="DQ30" s="409" t="str">
        <f>IF(AND('[1]Multi-Field'!$E$61=[1]Lists!BF30,'[1]Multi-Field'!$F$61="Drained"),BI30,IF(AND('[1]Multi-Field'!$E$61=[1]Lists!BF30,'[1]Multi-Field'!$F$61="undrained"),BH30,""))</f>
        <v/>
      </c>
      <c r="DR30" s="409" t="str">
        <f>IF(AND('[1]Multi-Field'!$E$62=[1]Lists!BF30,'[1]Multi-Field'!$F$62="Drained"),BI30,IF(AND('[1]Multi-Field'!$E$62=[1]Lists!BF30,'[1]Multi-Field'!$F$62="undrained"),BH30,""))</f>
        <v/>
      </c>
      <c r="DS30" s="409" t="str">
        <f>IF(AND('[1]Multi-Field'!$E$63=[1]Lists!BF30,'[1]Multi-Field'!$F$63="Drained"),BI30,IF(AND('[1]Multi-Field'!$E$63=[1]Lists!BF30,'[1]Multi-Field'!$F$63="undrained"),BH30,""))</f>
        <v/>
      </c>
      <c r="DT30" s="409" t="str">
        <f>IF(AND('[1]Multi-Field'!$E$64=[1]Lists!BF30,'[1]Multi-Field'!$F$64="Drained"),BI30,IF(AND('[1]Multi-Field'!$E$64=[1]Lists!BF30,'[1]Multi-Field'!$F$64="undrained"),BH30,""))</f>
        <v/>
      </c>
      <c r="DU30" s="409" t="str">
        <f>IF(AND('[1]Multi-Field'!$E$65=[1]Lists!BF30,'[1]Multi-Field'!$F$65="Drained"),BI30,IF(AND('[1]Multi-Field'!$E$65=[1]Lists!BF30,'[1]Multi-Field'!$F$65="undrained"),BH30,""))</f>
        <v/>
      </c>
      <c r="DV30" s="409" t="str">
        <f>IF(AND('[1]Multi-Field'!$E$66=[1]Lists!BF30,'[1]Multi-Field'!$F$66="Drained"),BI30,IF(AND('[1]Multi-Field'!$E$66=[1]Lists!BF30,'[1]Multi-Field'!$F$66="undrained"),BH30,""))</f>
        <v/>
      </c>
      <c r="DW30" s="409" t="str">
        <f>IF(AND('[1]Multi-Field'!$E$67=[1]Lists!BF30,'[1]Multi-Field'!$F$67="Drained"),BI30,IF(AND('[1]Multi-Field'!$E$67=[1]Lists!BF30,'[1]Multi-Field'!$F$67="undrained"),BH30,""))</f>
        <v/>
      </c>
      <c r="DX30" s="409" t="str">
        <f>IF(AND('[1]Multi-Field'!$E$68=[1]Lists!BF30,'[1]Multi-Field'!$F$68="Drained"),BI30,IF(AND('[1]Multi-Field'!$E$68=[1]Lists!BF30,'[1]Multi-Field'!$F$68="undrained"),BH30,""))</f>
        <v/>
      </c>
      <c r="DY30" s="409" t="str">
        <f>IF(AND('[1]Multi-Field'!$E$69=[1]Lists!BF30,'[1]Multi-Field'!$F$69="Drained"),BI30,IF(AND('[1]Multi-Field'!$E$69=[1]Lists!BF30,'[1]Multi-Field'!$F$69="undrained"),BH30,""))</f>
        <v/>
      </c>
      <c r="DZ30" s="409" t="str">
        <f>IF(AND('[1]Multi-Field'!$E$70=[1]Lists!BF30,'[1]Multi-Field'!$F$70="Drained"),BI30,IF(AND('[1]Multi-Field'!$E$70=[1]Lists!BF30,'[1]Multi-Field'!$F$70="undrained"),BH30,""))</f>
        <v/>
      </c>
      <c r="EA30" s="409" t="str">
        <f>IF(AND('[1]Multi-Field'!$E$71=[1]Lists!BF30,'[1]Multi-Field'!$F$71="Drained"),BI30,IF(AND('[1]Multi-Field'!$E$71=[1]Lists!BF30,'[1]Multi-Field'!$F$71="undrained"),BH30,""))</f>
        <v/>
      </c>
      <c r="EB30" s="409" t="str">
        <f>IF(AND('[1]Multi-Field'!$E$72=[1]Lists!BF30,'[1]Multi-Field'!$F$72="Drained"),BI30,IF(AND('[1]Multi-Field'!$E$72=[1]Lists!BF30,'[1]Multi-Field'!$F$72="undrained"),BH30,""))</f>
        <v/>
      </c>
      <c r="EC30" s="409" t="str">
        <f>IF(AND('[1]Multi-Field'!$E$73=[1]Lists!BF30,'[1]Multi-Field'!$F$73="Drained"),BI30,IF(AND('[1]Multi-Field'!$E$73=[1]Lists!BF30,'[1]Multi-Field'!$F$73="undrained"),BH30,""))</f>
        <v/>
      </c>
      <c r="ED30" s="409" t="str">
        <f>IF(AND('[1]Multi-Field'!$E$74=[1]Lists!BF30,'[1]Multi-Field'!$F$74="Drained"),BI30,IF(AND('[1]Multi-Field'!$E$74=[1]Lists!BF30,'[1]Multi-Field'!$F$74="undrained"),BH30,""))</f>
        <v/>
      </c>
      <c r="EE30" s="409" t="str">
        <f>IF(AND('[1]Multi-Field'!$E$75=[1]Lists!BF30,'[1]Multi-Field'!$F$75="Drained"),BI30,IF(AND('[1]Multi-Field'!$E$75=[1]Lists!BF30,'[1]Multi-Field'!$F$75="undrained"),BH30,""))</f>
        <v/>
      </c>
      <c r="EF30" s="409" t="str">
        <f>IF(AND('[1]Multi-Field'!$E$76=[1]Lists!BF30,'[1]Multi-Field'!$F$76="Drained"),BI30,IF(AND('[1]Multi-Field'!$E$76=[1]Lists!BF30,'[1]Multi-Field'!$F$6="undrained"),BH30,""))</f>
        <v/>
      </c>
      <c r="EG30" s="409" t="str">
        <f>IF(AND('[1]Multi-Field'!$E$77=[1]Lists!BF30,'[1]Multi-Field'!$F$77="Drained"),BI30,IF(AND('[1]Multi-Field'!$E$77=[1]Lists!BF30,'[1]Multi-Field'!$F$77="undrained"),BH30,""))</f>
        <v/>
      </c>
      <c r="EH30" s="409" t="str">
        <f>IF(AND('[1]Multi-Field'!$E$78=[1]Lists!BF30,'[1]Multi-Field'!$F$78="Drained"),BI30,IF(AND('[1]Multi-Field'!$E$78=[1]Lists!BF30,'[1]Multi-Field'!$F$78="undrained"),BH30,""))</f>
        <v/>
      </c>
      <c r="EI30" s="409" t="str">
        <f>IF(AND('[1]Multi-Field'!$E$79=[1]Lists!BF30,'[1]Multi-Field'!$F$79="Drained"),BI30,IF(AND('[1]Multi-Field'!$E$79=[1]Lists!BF30,'[1]Multi-Field'!$F$79="undrained"),BH30,""))</f>
        <v/>
      </c>
      <c r="EJ30" s="409" t="str">
        <f>IF(AND('[1]Multi-Field'!$E$80=[1]Lists!BF30,'[1]Multi-Field'!$F$80="Drained"),BI30,IF(AND('[1]Multi-Field'!$E$80=[1]Lists!BF30,'[1]Multi-Field'!$F$80="undrained"),BH30,""))</f>
        <v/>
      </c>
      <c r="EK30" s="409" t="str">
        <f>IF(AND('[1]Multi-Field'!$E$81=[1]Lists!BF30,'[1]Multi-Field'!$F$81="Drained"),BI30,IF(AND('[1]Multi-Field'!$E$81=[1]Lists!BF30,'[1]Multi-Field'!$F$81="undrained"),BH30,""))</f>
        <v/>
      </c>
      <c r="EL30" s="409" t="str">
        <f>IF(AND('[1]Multi-Field'!$E$82=[1]Lists!BF30,'[1]Multi-Field'!$F$82="Drained"),BI30,IF(AND('[1]Multi-Field'!$E$82=[1]Lists!BF30,'[1]Multi-Field'!$F$82="undrained"),BH30,""))</f>
        <v/>
      </c>
      <c r="EM30" s="409" t="str">
        <f>IF(AND('[1]Multi-Field'!$E$83=[1]Lists!BF30,'[1]Multi-Field'!$F$83="Drained"),BI30,IF(AND('[1]Multi-Field'!$E$83=[1]Lists!BF30,'[1]Multi-Field'!$F$83="undrained"),BH30,""))</f>
        <v/>
      </c>
      <c r="EN30" s="409" t="str">
        <f>IF(AND('[1]Multi-Field'!$E$84=[1]Lists!BF30,'[1]Multi-Field'!$F$84="Drained"),BI30,IF(AND('[1]Multi-Field'!$E$84=[1]Lists!BF30,'[1]Multi-Field'!$F$84="undrained"),BH30,""))</f>
        <v/>
      </c>
      <c r="EO30" s="409" t="str">
        <f>IF(AND('[1]Multi-Field'!$E$85=[1]Lists!BF30,'[1]Multi-Field'!$F$85="Drained"),BI30,IF(AND('[1]Multi-Field'!$E$85=[1]Lists!BF30,'[1]Multi-Field'!$F$85="undrained"),BH30,""))</f>
        <v/>
      </c>
      <c r="EP30" s="409" t="str">
        <f>IF(AND('[1]Multi-Field'!$E$86=[1]Lists!BF30,'[1]Multi-Field'!$F$86="Drained"),BI30,IF(AND('[1]Multi-Field'!$E$86=[1]Lists!BF30,'[1]Multi-Field'!$F$86="undrained"),BH30,""))</f>
        <v/>
      </c>
      <c r="EQ30" s="409" t="str">
        <f>IF(AND('[1]Multi-Field'!$E$87=[1]Lists!BF30,'[1]Multi-Field'!$F$87="Drained"),BI30,IF(AND('[1]Multi-Field'!$E$87=[1]Lists!BF30,'[1]Multi-Field'!$F$87="undrained"),BH30,""))</f>
        <v/>
      </c>
      <c r="ER30" s="409" t="str">
        <f>IF(AND('[1]Multi-Field'!$E$88=[1]Lists!BF30,'[1]Multi-Field'!$F$88="Drained"),BI30,IF(AND('[1]Multi-Field'!$E$88=[1]Lists!BF30,'[1]Multi-Field'!$F$88="undrained"),BH30,""))</f>
        <v/>
      </c>
      <c r="ES30" s="409" t="str">
        <f>IF(AND('[1]Multi-Field'!$E$89=[1]Lists!BF30,'[1]Multi-Field'!$F$89="Drained"),BI30,IF(AND('[1]Multi-Field'!$E$89=[1]Lists!BF30,'[1]Multi-Field'!$F$89="undrained"),BH30,""))</f>
        <v/>
      </c>
      <c r="ET30" s="409" t="str">
        <f>IF(AND('[1]Multi-Field'!$E$90=[1]Lists!BF30,'[1]Multi-Field'!$F$90="Drained"),BI30,IF(AND('[1]Multi-Field'!$E$90=[1]Lists!BF30,'[1]Multi-Field'!$F$90="undrained"),BH30,""))</f>
        <v/>
      </c>
      <c r="EU30" s="409" t="str">
        <f>IF(AND('[1]Multi-Field'!$E$91=[1]Lists!BF30,'[1]Multi-Field'!$F$91="Drained"),BI30,IF(AND('[1]Multi-Field'!$E$91=[1]Lists!BF30,'[1]Multi-Field'!$F$91="undrained"),BH30,""))</f>
        <v/>
      </c>
      <c r="EV30" s="409" t="str">
        <f>IF(AND('[1]Multi-Field'!$E$92=[1]Lists!BF30,'[1]Multi-Field'!$F$92="Drained"),BI30,IF(AND('[1]Multi-Field'!$E$92=[1]Lists!BF30,'[1]Multi-Field'!$F$92="undrained"),BH30,""))</f>
        <v/>
      </c>
      <c r="EW30" s="409" t="str">
        <f>IF(AND('[1]Multi-Field'!$E$93=[1]Lists!BF30,'[1]Multi-Field'!$F$93="Drained"),BI30,IF(AND('[1]Multi-Field'!$E$93=[1]Lists!BF30,'[1]Multi-Field'!$F$93="undrained"),BH30,""))</f>
        <v/>
      </c>
      <c r="EX30" s="409" t="str">
        <f>IF(AND('[1]Multi-Field'!$E$94=[1]Lists!BF30,'[1]Multi-Field'!$F$94="Drained"),BI30,IF(AND('[1]Multi-Field'!$E$94=[1]Lists!BF30,'[1]Multi-Field'!$F$94="undrained"),BH30,""))</f>
        <v/>
      </c>
      <c r="EY30" s="409" t="str">
        <f>IF(AND('[1]Multi-Field'!$E$95=[1]Lists!BF30,'[1]Multi-Field'!$F$95="Drained"),BI30,IF(AND('[1]Multi-Field'!$E$95=[1]Lists!BF30,'[1]Multi-Field'!$F$95="undrained"),BH30,""))</f>
        <v/>
      </c>
      <c r="EZ30" s="409" t="str">
        <f>IF(AND('[1]Multi-Field'!$E$96=[1]Lists!BF30,'[1]Multi-Field'!$F$96="Drained"),BI30,IF(AND('[1]Multi-Field'!$E$96=[1]Lists!BF30,'[1]Multi-Field'!$F$96="undrained"),BH30,""))</f>
        <v/>
      </c>
      <c r="FA30" s="409" t="str">
        <f>IF(AND('[1]Multi-Field'!$E$97=[1]Lists!BF30,'[1]Multi-Field'!$F$97="Drained"),BI30,IF(AND('[1]Multi-Field'!$E$97=[1]Lists!BF30,'[1]Multi-Field'!$F$97="undrained"),BH30,""))</f>
        <v/>
      </c>
      <c r="FB30" s="409" t="str">
        <f>IF(AND('[1]Multi-Field'!$E$98=[1]Lists!BF30,'[1]Multi-Field'!$F$98="Drained"),BI30,IF(AND('[1]Multi-Field'!$E$98=[1]Lists!BF30,'[1]Multi-Field'!$F$98="undrained"),BH30,""))</f>
        <v/>
      </c>
      <c r="FC30" s="409" t="str">
        <f>IF(AND('[1]Multi-Field'!$E$99=[1]Lists!BF30,'[1]Multi-Field'!$F$99="Drained"),BI30,IF(AND('[1]Multi-Field'!$E$99=[1]Lists!BF30,'[1]Multi-Field'!$F$99="undrained"),BH30,""))</f>
        <v/>
      </c>
      <c r="FD30" s="409" t="str">
        <f>IF(AND('[1]Multi-Field'!$E$100=[1]Lists!BF30,'[1]Multi-Field'!$F$100="Drained"),BI30,IF(AND('[1]Multi-Field'!$E$100=[1]Lists!BF30,'[1]Multi-Field'!$F$100="undrained"),BH30,""))</f>
        <v/>
      </c>
      <c r="FE30" s="409" t="str">
        <f>IF(AND('[1]Multi-Field'!$E$101=[1]Lists!BF30,'[1]Multi-Field'!$F$101="Drained"),BI30,IF(AND('[1]Multi-Field'!$E$101=[1]Lists!BF30,'[1]Multi-Field'!$F$101="undrained"),BH30,""))</f>
        <v/>
      </c>
      <c r="FF30" s="409" t="str">
        <f>IF(AND('[1]Multi-Field'!$E$102=[1]Lists!BF30,'[1]Multi-Field'!$F$102="Drained"),BI30,IF(AND('[1]Multi-Field'!$E$102=[1]Lists!BF30,'[1]Multi-Field'!$F$102="undrained"),BH30,""))</f>
        <v/>
      </c>
      <c r="FG30" s="409" t="str">
        <f>IF(AND('[1]Multi-Field'!$E$103=[1]Lists!BF30,'[1]Multi-Field'!$F$103="Drained"),BI30,IF(AND('[1]Multi-Field'!$E$103=[1]Lists!BF30,'[1]Multi-Field'!$F$103="undrained"),BH30,""))</f>
        <v/>
      </c>
      <c r="FH30" s="409" t="str">
        <f>IF(AND('[1]Multi-Field'!$E$104=[1]Lists!BF30,'[1]Multi-Field'!$F$104="Drained"),BI30,IF(AND('[1]Multi-Field'!$E$104=[1]Lists!BF30,'[1]Multi-Field'!$F$104="undrained"),BH30,""))</f>
        <v/>
      </c>
      <c r="FI30" s="409" t="str">
        <f>IF(AND('[1]Multi-Field'!$E$105=[1]Lists!BF30,'[1]Multi-Field'!$F$105="Drained"),BI30,IF(AND('[1]Multi-Field'!$E$105=[1]Lists!BF30,'[1]Multi-Field'!$F$105="undrained"),BH30,""))</f>
        <v/>
      </c>
      <c r="FJ30" s="409" t="str">
        <f>IF(AND('[1]Multi-Field'!$E$106=[1]Lists!BF30,'[1]Multi-Field'!$F$106="Drained"),BI30,IF(AND('[1]Multi-Field'!$E$106=[1]Lists!BF30,'[1]Multi-Field'!$F$106="undrained"),BH30,""))</f>
        <v/>
      </c>
      <c r="FK30" s="409" t="str">
        <f>IF(AND('[1]Multi-Field'!$E$107=[1]Lists!BF30,'[1]Multi-Field'!$F$107="Drained"),BI30,IF(AND('[1]Multi-Field'!$E$107=[1]Lists!BF30,'[1]Multi-Field'!$F$107="undrained"),BH30,""))</f>
        <v/>
      </c>
      <c r="FL30" s="409" t="str">
        <f>IF(AND('[1]Multi-Field'!$E$108=[1]Lists!BF30,'[1]Multi-Field'!$F$108="Drained"),BI30,IF(AND('[1]Multi-Field'!$E$108=[1]Lists!BF30,'[1]Multi-Field'!$F$108="undrained"),BH30,""))</f>
        <v/>
      </c>
      <c r="FM30" s="409" t="str">
        <f>IF(AND('[1]Multi-Field'!$E$109=[1]Lists!BF30,'[1]Multi-Field'!$F$109="Drained"),BI30,IF(AND('[1]Multi-Field'!$E$109=[1]Lists!BF30,'[1]Multi-Field'!$F$109="undrained"),BH30,""))</f>
        <v/>
      </c>
      <c r="FN30" s="409" t="str">
        <f>IF(AND('[1]Multi-Field'!$E$110=[1]Lists!BF30,'[1]Multi-Field'!$F$110="Drained"),BI30,IF(AND('[1]Multi-Field'!$E$110=[1]Lists!BF30,'[1]Multi-Field'!$F$110="undrained"),BH30,""))</f>
        <v/>
      </c>
      <c r="FO30" s="409" t="str">
        <f>IF(AND('[1]Multi-Field'!$E$111=[1]Lists!BF30,'[1]Multi-Field'!$F$111="Drained"),BI30,IF(AND('[1]Multi-Field'!$E$111=[1]Lists!BF30,'[1]Multi-Field'!$F$111="undrained"),BH30,""))</f>
        <v/>
      </c>
      <c r="FP30" s="409" t="str">
        <f>IF(AND('[1]Multi-Field'!$E$112=[1]Lists!BF30,'[1]Multi-Field'!$F$112="Drained"),BI30,IF(AND('[1]Multi-Field'!$E$112=[1]Lists!BF30,'[1]Multi-Field'!$F$112="undrained"),BH30,""))</f>
        <v/>
      </c>
      <c r="FQ30" s="409" t="str">
        <f>IF(AND('[1]Multi-Field'!$E$113=[1]Lists!BF30,'[1]Multi-Field'!$F$113="Drained"),BI30,IF(AND('[1]Multi-Field'!$E$113=[1]Lists!BF30,'[1]Multi-Field'!$F$113="undrained"),BH30,""))</f>
        <v/>
      </c>
      <c r="FR30" s="409" t="str">
        <f>IF(AND('[1]Multi-Field'!$E$114=[1]Lists!BF30,'[1]Multi-Field'!$F$114="Drained"),BI30,IF(AND('[1]Multi-Field'!$E$114=[1]Lists!BF30,'[1]Multi-Field'!$F$114="undrained"),BH30,""))</f>
        <v/>
      </c>
      <c r="FS30" s="409" t="str">
        <f>IF(AND('[1]Multi-Field'!$E$115=[1]Lists!BF30,'[1]Multi-Field'!$F$115="Drained"),BI30,IF(AND('[1]Multi-Field'!$E$115=[1]Lists!BF30,'[1]Multi-Field'!$F$115="undrained"),BH30,""))</f>
        <v/>
      </c>
      <c r="FT30" s="409" t="str">
        <f>IF(AND('[1]Multi-Field'!$E$116=[1]Lists!BF30,'[1]Multi-Field'!$F$116="Drained"),BI30,IF(AND('[1]Multi-Field'!$E$116=[1]Lists!BF30,'[1]Multi-Field'!$F$116="undrained"),BH30,""))</f>
        <v/>
      </c>
      <c r="FU30" s="409" t="str">
        <f>IF(AND('[1]Multi-Field'!$E$117=[1]Lists!BF30,'[1]Multi-Field'!$F$117="Drained"),BI30,IF(AND('[1]Multi-Field'!$E$117=[1]Lists!BF30,'[1]Multi-Field'!$F$117="undrained"),BH30,""))</f>
        <v/>
      </c>
      <c r="FV30" s="409" t="str">
        <f>IF(AND('[1]Multi-Field'!$E$118=[1]Lists!BF30,'[1]Multi-Field'!$F$118="Drained"),BI30,IF(AND('[1]Multi-Field'!$E$118=[1]Lists!BF30,'[1]Multi-Field'!$F$118="undrained"),BH30,""))</f>
        <v/>
      </c>
      <c r="FW30" s="409" t="str">
        <f>IF(AND('[1]Multi-Field'!$E$119=[1]Lists!BF30,'[1]Multi-Field'!$F$119="Drained"),BI30,IF(AND('[1]Multi-Field'!$E$119=[1]Lists!BF30,'[1]Multi-Field'!$F$119="undrained"),BH30,""))</f>
        <v/>
      </c>
      <c r="FX30" s="409" t="str">
        <f>IF(AND('[1]Multi-Field'!$E$120=[1]Lists!BF30,'[1]Multi-Field'!$F$120="Drained"),BI30,IF(AND('[1]Multi-Field'!$E$120=[1]Lists!BF30,'[1]Multi-Field'!$F$120="undrained"),BH30,""))</f>
        <v/>
      </c>
      <c r="FZ30" t="s">
        <v>814</v>
      </c>
      <c r="GC30" s="4" t="str">
        <f>'[1]Multi-Field'!B28</f>
        <v>Skip #5</v>
      </c>
      <c r="GD30" s="73" t="str">
        <f>IF(OR('[1]Multi-Field'!Q28=$FZ$43,'[1]Multi-Field'!Q28=$FZ$44),'[1]Multi-Field'!BS28,"")</f>
        <v/>
      </c>
      <c r="GE30" s="4" t="str">
        <f>IF(AND(OR('[1]Multi-Field'!Q28=$FZ$86,'[1]Multi-Field'!Q28=$FZ$94,'[1]Multi-Field'!Q28=$FZ$87,'[1]Multi-Field'!Q28=[1]Lists!$FZ$93,'[1]Multi-Field'!Q28=$FZ$59),'[1]Multi-Field'!BS28&gt;50),'[1]Multi-Field'!BS28*0.8,IF(AND(OR('[1]Multi-Field'!Q28=$FZ$86,'[1]Multi-Field'!Q28=$FZ$94,'[1]Multi-Field'!Q28=$FZ$87,'[1]Multi-Field'!Q28=[1]Lists!$FZ$93,'[1]Multi-Field'!Q28=[1]Lists!$FZ$59),'[1]Multi-Field'!BS28&lt;50),'[1]Multi-Field'!BS28,""))</f>
        <v/>
      </c>
      <c r="GF30" s="4" t="str">
        <f>IF(OR('[1]Multi-Field'!Q28=[1]Lists!$FZ$7,'[1]Multi-Field'!Q28=[1]Lists!$FZ$5,'[1]Multi-Field'!Q28=[1]Lists!$FZ$24,'[1]Multi-Field'!Q28=[1]Lists!$FZ$10,'[1]Multi-Field'!Q28=[1]Lists!$FZ$8, '[1]Multi-Field'!Q28=[1]Lists!$FZ$25, '[1]Multi-Field'!Q28=[1]Lists!$FZ$23, '[1]Multi-Field'!Q28= [1]Lists!$FZ$47, '[1]Multi-Field'!Q28=[1]Lists!$FZ$49, '[1]Multi-Field'!Q28=[1]Lists!$FZ$48,'[1]Multi-Field'!Q28=[1]Lists!$FZ$3, '[1]Multi-Field'!Q28=[1]Lists!$FZ$14,'[1]Multi-Field'!Q28=[1]Lists!$FZ$36, '[1]Multi-Field'!Q28=[1]Lists!$FZ$41,'[1]Multi-Field'!Q28=[1]Lists!$FZ$42),0,"")</f>
        <v/>
      </c>
      <c r="GG30" s="4" t="str">
        <f>IF(OR('[1]Multi-Field'!Q28=[1]Lists!$FZ$6,'[1]Multi-Field'!Q28=[1]Lists!$FZ$4, '[1]Multi-Field'!Q57=[1]Lists!$FZ$11, '[1]Multi-Field'!Q28=[1]Lists!$FZ$1),100*IF('[1]Multi-Field'!U28=onepercent,0.75,IF('[1]Multi-Field'!U28=onetotwentyfivepercent,0.4,IF(OR('[1]Multi-Field'!U28=twentysixtofiftypercent,'[1]Multi-Field'!U28=greaterthanfiftypercent),0,""))),"")</f>
        <v/>
      </c>
      <c r="GH30" s="4" t="str">
        <f>IF(OR('[1]Multi-Field'!Q28=[1]Lists!$FZ$53,'[1]Multi-Field'!Q28=[1]Lists!$FZ$55), 50,IF('[1]Multi-Field'!Q28=[1]Lists!$FZ$54,225,IF('[1]Multi-Field'!Q28=[1]Lists!$FZ$56,75,"")))</f>
        <v/>
      </c>
      <c r="GI30" s="4" t="e">
        <f>#VALUE!</f>
        <v>#VALUE!</v>
      </c>
      <c r="GJ30" s="4" t="e">
        <f>#VALUE!</f>
        <v>#VALUE!</v>
      </c>
      <c r="GK30" s="4" t="str">
        <f>IF('[1]Multi-Field'!Q28=[1]Lists!$FZ$95,'[1]Multi-Field'!BS28*0.66,"")</f>
        <v/>
      </c>
      <c r="GM30" s="4" t="str">
        <f>IF(OR('[1]Multi-Field'!Q28=[1]Lists!$FZ$26,'[1]Multi-Field'!Q28=[1]Lists!$FZ$84),20,"")</f>
        <v/>
      </c>
      <c r="GN30" s="4" t="str">
        <f>IF(OR('[1]Multi-Field'!Q28=[1]Lists!$FZ$88,'[1]Multi-Field'!Q28=[1]Lists!$FZ$57),0,"")</f>
        <v/>
      </c>
      <c r="GO30" s="4" t="str">
        <f>IF(OR('[1]Multi-Field'!Q28=[1]Lists!$FZ$69,'[1]Multi-Field'!Q28=[1]Lists!$FZ$71,'[1]Multi-Field'!Q28=[1]Lists!$FZ$105),50,"")</f>
        <v/>
      </c>
      <c r="GP30" s="4" t="str">
        <f>IF(OR('[1]Multi-Field'!Q28=[1]Lists!$FZ$75,'[1]Multi-Field'!Q28=[1]Lists!$FZ$70),75,"")</f>
        <v/>
      </c>
      <c r="GQ30" s="4" t="str">
        <f>IF('[1]Multi-Field'!Q28=[1]Lists!$FZ$72,150,"")</f>
        <v/>
      </c>
      <c r="GR30" s="4" t="str">
        <f>IF(OR('[1]Multi-Field'!Q28=[1]Lists!$FZ$74,'[1]Multi-Field'!Q28=[1]Lists!$FZ$73),40,"")</f>
        <v/>
      </c>
      <c r="GS30" s="4" t="str">
        <f>IF('[1]Multi-Field'!Q28=[1]Lists!$FZ$99,80,"")</f>
        <v/>
      </c>
      <c r="GT30" s="4" t="str">
        <f>IF('[1]Multi-Field'!Q28=[1]Lists!$FZ$106,70,"")</f>
        <v/>
      </c>
      <c r="GU30" s="4" t="e">
        <f t="shared" si="4"/>
        <v>#VALUE!</v>
      </c>
    </row>
    <row r="31" spans="1:203" ht="13.5" customHeight="1">
      <c r="A31" s="7" t="s">
        <v>118</v>
      </c>
      <c r="B31" t="s">
        <v>755</v>
      </c>
      <c r="C31" s="7"/>
      <c r="D31" s="8">
        <v>55</v>
      </c>
      <c r="E31" s="8">
        <f t="shared" si="0"/>
        <v>58</v>
      </c>
      <c r="F31" s="8">
        <f t="shared" si="1"/>
        <v>62</v>
      </c>
      <c r="G31" s="8">
        <v>65</v>
      </c>
      <c r="H31" s="8">
        <v>60</v>
      </c>
      <c r="I31" s="8">
        <f t="shared" si="5"/>
        <v>62</v>
      </c>
      <c r="J31" s="8">
        <f t="shared" si="6"/>
        <v>63</v>
      </c>
      <c r="K31" s="8">
        <v>65</v>
      </c>
      <c r="L31" s="8">
        <v>90</v>
      </c>
      <c r="M31" s="8">
        <f t="shared" si="2"/>
        <v>93</v>
      </c>
      <c r="N31" s="8">
        <f t="shared" si="3"/>
        <v>97</v>
      </c>
      <c r="O31" s="8">
        <v>100</v>
      </c>
      <c r="P31" s="391">
        <v>6</v>
      </c>
      <c r="Q31" s="394"/>
      <c r="R31" s="395" t="b">
        <f>IF(OR('Multi-Field'!AA8=Lists!$AC$42,'Multi-Field'!AA8=Lists!$AC$43),IF('Multi-Field'!Z8="x",(IF('Multi-Field'!AC8=Lists!$Q$11,Lists!$R$11,IF('Multi-Field'!AC8=Lists!$Q$12,Lists!$R$12,IF('Multi-Field'!AC8=Lists!$Q$13,Lists!$R$13,IF('Multi-Field'!AC8=Lists!$Q$14,Lists!$R$14))))),IF('Multi-Field'!X8="x",(IF('Multi-Field'!AC8=Lists!$Q$11,Lists!$S$11,IF('Multi-Field'!AC8=Lists!$Q$12,Lists!$S$12,IF('Multi-Field'!AC8=Lists!$Q$13,Lists!$S$13,IF('Multi-Field'!AC8=Lists!$Q$14,Lists!$S$14))))),IF('Multi-Field'!V8="x",(IF('Multi-Field'!AC8=Lists!$Q$11,Lists!$T$11,IF('Multi-Field'!AC8=Lists!$Q$12,Lists!$T$12,IF('Multi-Field'!AC8=Lists!$Q$13,Lists!$T$13,IF('Multi-Field'!AC8=Lists!$Q$14,Lists!$T$14))))),0))))</f>
        <v>0</v>
      </c>
      <c r="S31" s="395" t="str">
        <f t="shared" si="11"/>
        <v/>
      </c>
      <c r="T31" s="395"/>
      <c r="U31" s="396"/>
      <c r="V31" s="383">
        <f>IF(OR('Multi-Field'!AI17=$U$4,'Multi-Field'!AI17=$U$5,'Multi-Field'!AI17=$U$6,'Multi-Field'!AI17=$U$7,'Multi-Field'!AI17=$U$8,'Multi-Field'!AI17=$U$9),(IF('Multi-Field'!AJ17=$V$2,100,IF('Multi-Field'!AJ17=$V$3,65,IF('Multi-Field'!AJ17=$V$4,53,IF('Multi-Field'!AJ17=$V$5,41,IF('Multi-Field'!AJ17=$V$6,23,IF('Multi-Field'!AJ17=$V$7,0,0))))))),0)</f>
        <v>0</v>
      </c>
      <c r="W31" s="383" t="str">
        <f>IF(AND(OR('Multi-Field'!AF17=$S$3,'Multi-Field'!AF17=S19,'Multi-Field'!AF17=$S$7),'Multi-Field'!AN17&lt;18,'Multi-Field'!AN17&gt;0),35,IF('Multi-Field'!AF17=$S$4,55,IF(AND('Multi-Field'!AF17=$S$6,'Multi-Field'!AN17&lt;18),30,IF(AND('Multi-Field'!AN17&gt;17,OR('Multi-Field'!AF17=$S$3,'Multi-Field'!AF17=$S$5,'Multi-Field'!AF17= $S$6,'Multi-Field'!AF17=$S$7)),25,"0"))))</f>
        <v>0</v>
      </c>
      <c r="X31" s="383">
        <f>IF(OR('Multi-Field'!BA17=$U$4,'Multi-Field'!BA17=$U$5,'Multi-Field'!BA17=$U$6,'Multi-Field'!BA17=U21,'Multi-Field'!BA17=$U$8,'Multi-Field'!BA17=$U$9),(IF('Multi-Field'!BB17=$V$2,100,IF('Multi-Field'!BB17=$V$3,65,IF('Multi-Field'!BB17=$V$4,53,IF('Multi-Field'!BB17=$V$5,41,IF('Multi-Field'!BB17=$V$6,23,IF('Multi-Field'!BB17=$V$7,0,0))))))),0)</f>
        <v>0</v>
      </c>
      <c r="Y31" s="383" t="str">
        <f>IF(AND(OR('Multi-Field'!AX17=$S$3,'Multi-Field'!AX17=$S$5,'Multi-Field'!AX17=$S$7),'Multi-Field'!BF17&lt;18),35,IF('Multi-Field'!AX17=$S$4,55,IF(AND('Multi-Field'!AX17=$S$6,'Multi-Field'!BF17&lt;18),30,IF(AND('Multi-Field'!BF17&gt;17,OR('Multi-Field'!AX17=$S$3,'Multi-Field'!AX17=$S$5,'Multi-Field'!AX17=$S$6,'Multi-Field'!AX17=$S$7)),25,"0"))))</f>
        <v>0</v>
      </c>
      <c r="Z31" s="383">
        <v>15</v>
      </c>
      <c r="AC31" t="s">
        <v>816</v>
      </c>
      <c r="AI31" s="384" t="str">
        <f>'[1]Multi-Field'!B27</f>
        <v>14 ac uptop</v>
      </c>
      <c r="AJ31" s="385" t="e">
        <f>#VALUE!</f>
        <v>#VALUE!</v>
      </c>
      <c r="AK31" s="385" t="e">
        <f>#VALUE!</f>
        <v>#VALUE!</v>
      </c>
      <c r="AL31" s="385" t="e">
        <f>IF(AK31="","",IF('[1]Multi-Field'!AU27=20,10,IF(AK31-30&lt;0,0,AK31-30)))</f>
        <v>#VALUE!</v>
      </c>
      <c r="AM31" s="385" t="e">
        <f>#VALUE!</f>
        <v>#VALUE!</v>
      </c>
      <c r="AN31" s="385" t="e">
        <f t="shared" si="7"/>
        <v>#VALUE!</v>
      </c>
      <c r="AO31" s="385" t="e">
        <f>#VALUE!</f>
        <v>#VALUE!</v>
      </c>
      <c r="AP31" s="385" t="e">
        <f>#VALUE!</f>
        <v>#VALUE!</v>
      </c>
      <c r="AQ31" s="385" t="e">
        <f>#VALUE!</f>
        <v>#VALUE!</v>
      </c>
      <c r="AR31" s="385" t="e">
        <f>#VALUE!</f>
        <v>#VALUE!</v>
      </c>
      <c r="AS31" s="385" t="e">
        <f>IF(AR31="","",IF('[1]Multi-Field'!AU27&gt;9,0,AR31-15))</f>
        <v>#VALUE!</v>
      </c>
      <c r="AT31" s="385" t="e">
        <f>#VALUE!</f>
        <v>#VALUE!</v>
      </c>
      <c r="AU31" s="385" t="e">
        <f>#VALUE!</f>
        <v>#VALUE!</v>
      </c>
      <c r="AV31" s="385" t="e">
        <f>IF(AU31="","",IF('[1]Multi-Field'!AU27=9&gt;9,0,AU31-35))</f>
        <v>#VALUE!</v>
      </c>
      <c r="AW31" s="385" t="e">
        <f>#VALUE!</f>
        <v>#VALUE!</v>
      </c>
      <c r="AX31" s="385" t="e">
        <f t="shared" si="8"/>
        <v>#VALUE!</v>
      </c>
      <c r="AY31" s="385">
        <f>IF('[1]Multi-Field'!AU27="","",IF('[1]Multi-Field'!AU27&lt;1,100,IF('[1]Multi-Field'!AU27=1,75,IF('[1]Multi-Field'!AU27=2,50,IF('[1]Multi-Field'!AU27=3,25,IF('[1]Multi-Field'!AU27&gt;3,0,""))))))</f>
        <v>0</v>
      </c>
      <c r="AZ31" s="385">
        <f t="shared" si="9"/>
        <v>0</v>
      </c>
      <c r="BA31" s="385" t="e">
        <f>#VALUE!</f>
        <v>#VALUE!</v>
      </c>
      <c r="BB31" s="385" t="e">
        <f>IF(BA31="","",IF(AND('[1]Multi-Field'!AU27&lt;40,'[1]Multi-Field'!AU27&gt;9),40,IF('[1]Multi-Field'!AU27&gt;39,0,BA31+5)))</f>
        <v>#VALUE!</v>
      </c>
      <c r="BC31" s="386">
        <f t="shared" si="10"/>
        <v>0</v>
      </c>
      <c r="BD31" s="281">
        <v>0.36</v>
      </c>
      <c r="BE31" s="281">
        <v>0.82</v>
      </c>
      <c r="BF31" s="411" t="s">
        <v>1199</v>
      </c>
      <c r="BG31" s="412">
        <v>5</v>
      </c>
      <c r="BH31" s="412">
        <v>3</v>
      </c>
      <c r="BI31" s="412">
        <v>4.5</v>
      </c>
      <c r="BJ31" s="409" t="e">
        <f>IF(AND('[1]Single Field'!#REF!=[1]Lists!BF31,'[1]Single Field'!#REF!="Drained"),"x",IF(AND('[1]Single Field'!#REF!=[1]Lists!BF31,'[1]Single Field'!#REF!="Undrained"),O,""))</f>
        <v>#REF!</v>
      </c>
      <c r="BK31" s="409" t="str">
        <f>IF(AND('[1]Multi-Field'!$E$3=[1]Lists!BF31,'[1]Multi-Field'!$F$3="Drained"),BI31,IF(AND('[1]Multi-Field'!$E$3=BF31,'[1]Multi-Field'!$F$3="undrained"),BH31,""))</f>
        <v/>
      </c>
      <c r="BL31" s="409" t="str">
        <f>IF(AND('[1]Multi-Field'!$E$4=BF31,'[1]Multi-Field'!$F$4="Drained"),BI31,IF(AND('[1]Multi-Field'!$E$4=BF31,'[1]Multi-Field'!$F$4="undrained"),BH31,""))</f>
        <v/>
      </c>
      <c r="BM31" s="409" t="str">
        <f>IF(AND('[1]Multi-Field'!$E$5=BF31,'[1]Multi-Field'!$F$5="Drained"),BI31,IF(AND('[1]Multi-Field'!$E$5=BF31,'[1]Multi-Field'!$F$5="undrained"),BH31,""))</f>
        <v/>
      </c>
      <c r="BN31" s="409" t="str">
        <f>IF(AND('[1]Multi-Field'!$E$6=BF31,'[1]Multi-Field'!$F$6="Drained"),BI31,IF(AND('[1]Multi-Field'!$E$6=BF31,'[1]Multi-Field'!$F$6="undrained"),BH31,""))</f>
        <v/>
      </c>
      <c r="BO31" s="409" t="str">
        <f>IF(AND('[1]Multi-Field'!$E$7=BF31,'[1]Multi-Field'!$F$7="Drained"),BI31,IF(AND('[1]Multi-Field'!$E$7=BF31,'[1]Multi-Field'!$F$7="undrained"),BH31,""))</f>
        <v/>
      </c>
      <c r="BP31" s="409" t="str">
        <f>IF(AND('[1]Multi-Field'!$E$8=BF31,'[1]Multi-Field'!$F$8="Drained"),BI31,IF(AND('[1]Multi-Field'!$E$8=BF31,'[1]Multi-Field'!$F$8="undrained"),BH31,""))</f>
        <v/>
      </c>
      <c r="BQ31" s="409" t="str">
        <f>IF(AND('[1]Multi-Field'!$E$9=BF31,'[1]Multi-Field'!$F$9="Drained"),BI31,IF(AND('[1]Multi-Field'!$E$9=BF31,'[1]Multi-Field'!$F$9="undrained"),BH31,""))</f>
        <v/>
      </c>
      <c r="BR31" s="409" t="str">
        <f>IF(AND('[1]Multi-Field'!$E$10=BF31,'[1]Multi-Field'!$F$10="Drained"),BI31,IF(AND('[1]Multi-Field'!$E$10=BF31,'[1]Multi-Field'!$F$10="undrained"),BH31,""))</f>
        <v/>
      </c>
      <c r="BS31" s="409" t="str">
        <f>IF(AND('[1]Multi-Field'!$E$11=BF31,'[1]Multi-Field'!$F$11="Drained"),BI31,IF(AND('[1]Multi-Field'!$E$11=BF31,'[1]Multi-Field'!$F$11="undrained"),BH31,""))</f>
        <v/>
      </c>
      <c r="BT31" s="409" t="str">
        <f>IF(AND('[1]Multi-Field'!$E$12=BF31,'[1]Multi-Field'!$F$12="Drained"),BI31,IF(AND('[1]Multi-Field'!$E$12=BF31,'[1]Multi-Field'!$F$12="undrained"),BH31,""))</f>
        <v/>
      </c>
      <c r="BU31" s="409" t="str">
        <f>IF(AND('[1]Multi-Field'!$E$13=BF31,'[1]Multi-Field'!$F$13="Drained"),BI31,IF(AND('[1]Multi-Field'!$E$3=BF31,'[1]Multi-Field'!$F$13="undrained"),BH31,""))</f>
        <v/>
      </c>
      <c r="BV31" s="409" t="str">
        <f>IF(AND('[1]Multi-Field'!$E$14=BF31,'[1]Multi-Field'!$F$14="Drained"),BI31,IF(AND('[1]Multi-Field'!$E$14=BF31,'[1]Multi-Field'!$F$14="undrained"),BH31,""))</f>
        <v/>
      </c>
      <c r="BW31" s="409" t="str">
        <f>IF(AND('[1]Multi-Field'!$E$15=BF31,'[1]Multi-Field'!$F$15="Drained"),BI31,IF(AND('[1]Multi-Field'!$E$15=BF31,'[1]Multi-Field'!$F$15="undrained"),BH31,""))</f>
        <v/>
      </c>
      <c r="BX31" s="409" t="str">
        <f>IF(AND('[1]Multi-Field'!$E$16=[1]Lists!BF31,'[1]Multi-Field'!$F$16="Drained"),BI31,IF(AND('[1]Multi-Field'!$E$16=[1]Lists!BF31,'[1]Multi-Field'!$F$16="undrained"),BH31,""))</f>
        <v/>
      </c>
      <c r="BY31" s="409" t="str">
        <f>IF(AND('[1]Multi-Field'!$E$17=[1]Lists!BF31,'[1]Multi-Field'!$F$17="Drained"),BI31,IF(AND('[1]Multi-Field'!$E$17=[1]Lists!BF31,'[1]Multi-Field'!$F$17="undrained"),BH31,""))</f>
        <v/>
      </c>
      <c r="BZ31" s="409" t="str">
        <f>IF(AND('[1]Multi-Field'!$E$18=[1]Lists!BF31,'[1]Multi-Field'!$F$18="Drained"),BI31,IF(AND('[1]Multi-Field'!$E$18=[1]Lists!BF31,'[1]Multi-Field'!$F$18="undrained"),BH31,""))</f>
        <v/>
      </c>
      <c r="CA31" s="409" t="str">
        <f>IF(AND('[1]Multi-Field'!$E$19=[1]Lists!BF31,'[1]Multi-Field'!$F$19="Drained"),BI31,IF(AND('[1]Multi-Field'!$E$19=[1]Lists!BF31,'[1]Multi-Field'!$F$19="undrained"),BH31,""))</f>
        <v/>
      </c>
      <c r="CB31" s="409" t="str">
        <f>IF(AND('[1]Multi-Field'!$E$20=[1]Lists!BF31,'[1]Multi-Field'!$F$20="Drained"),BI31,IF(AND('[1]Multi-Field'!$E$20=[1]Lists!BF31,'[1]Multi-Field'!$F$20="undrained"),BH31,""))</f>
        <v/>
      </c>
      <c r="CC31" s="409" t="str">
        <f>IF(AND('[1]Multi-Field'!$E$21=[1]Lists!BF31,'[1]Multi-Field'!$F$21="Drained"),BI31,IF(AND('[1]Multi-Field'!$E$21=[1]Lists!BF31,'[1]Multi-Field'!$F$21="undrained"),BH31,""))</f>
        <v/>
      </c>
      <c r="CD31" s="409" t="str">
        <f>IF(AND('[1]Multi-Field'!$E$22=[1]Lists!BF31,'[1]Multi-Field'!$F$22="Drained"),BI31,IF(AND('[1]Multi-Field'!$E$22=[1]Lists!BF31,'[1]Multi-Field'!$F$22="undrained"),BH31,""))</f>
        <v/>
      </c>
      <c r="CE31" s="409" t="str">
        <f>IF(AND('[1]Multi-Field'!$E$23=[1]Lists!BF31,'[1]Multi-Field'!$F$23="Drained"),BI31,IF(AND('[1]Multi-Field'!$E$23=[1]Lists!BF31,'[1]Multi-Field'!$F$23="undrained"),BH31,""))</f>
        <v/>
      </c>
      <c r="CF31" s="409" t="str">
        <f>IF(AND('[1]Multi-Field'!$E$24=[1]Lists!BF31,'[1]Multi-Field'!$F$24="Drained"),BI31,IF(AND('[1]Multi-Field'!$E$24=[1]Lists!BF31,'[1]Multi-Field'!$F$24="undrained"),BH31,""))</f>
        <v/>
      </c>
      <c r="CG31" s="409" t="str">
        <f>IF(AND('[1]Multi-Field'!$E$25=[1]Lists!BF31,'[1]Multi-Field'!$F$25="Drained"),BI31,IF(AND('[1]Multi-Field'!$E$25=[1]Lists!BF31,'[1]Multi-Field'!$F$25="undrained"),BH31,""))</f>
        <v/>
      </c>
      <c r="CH31" s="409" t="str">
        <f>IF(AND('[1]Multi-Field'!$E$26=[1]Lists!BF31,'[1]Multi-Field'!$F$26="Drained"),BI31,IF(AND('[1]Multi-Field'!$E$26=[1]Lists!BF31,'[1]Multi-Field'!$F$26="undrained"),BH31,""))</f>
        <v/>
      </c>
      <c r="CI31" s="409" t="str">
        <f>IF(AND('[1]Multi-Field'!$E$27=[1]Lists!BF31,'[1]Multi-Field'!$F$27="Drained"),BI31,IF(AND('[1]Multi-Field'!$E$27=[1]Lists!BF31,'[1]Multi-Field'!$F$27="undrained"),BH31,""))</f>
        <v/>
      </c>
      <c r="CJ31" s="409" t="str">
        <f>IF(AND('[1]Multi-Field'!$E$28=[1]Lists!BF31,'[1]Multi-Field'!$F$28="Drained"),BI31,IF(AND('[1]Multi-Field'!$E$28=[1]Lists!BF31,'[1]Multi-Field'!$F$28="undrained"),BH31,""))</f>
        <v/>
      </c>
      <c r="CK31" s="409" t="str">
        <f>IF(AND('[1]Multi-Field'!$E$29=[1]Lists!BF31,'[1]Multi-Field'!$F$29="Drained"),BI31,IF(AND('[1]Multi-Field'!$E$29=[1]Lists!BF31,'[1]Multi-Field'!$F$29="undrained"),BH31,""))</f>
        <v/>
      </c>
      <c r="CL31" s="409" t="str">
        <f>IF(AND('[1]Multi-Field'!$E$30=[1]Lists!BF31,'[1]Multi-Field'!$F$30="Drained"),BI31,IF(AND('[1]Multi-Field'!$E$30=[1]Lists!BF31,'[1]Multi-Field'!$F$30="undrained"),BH31,""))</f>
        <v/>
      </c>
      <c r="CM31" s="409" t="str">
        <f>IF(AND('[1]Multi-Field'!$E$31=[1]Lists!BF31,'[1]Multi-Field'!$F$31="Drained"),BI31,IF(AND('[1]Multi-Field'!$E$31=[1]Lists!BF31,'[1]Multi-Field'!$F$31="undrained"),BH31,""))</f>
        <v/>
      </c>
      <c r="CN31" s="409">
        <f>IF(AND('[1]Multi-Field'!$E$32=[1]Lists!BF31,'[1]Multi-Field'!$F$32="Drained"),BI31,IF(AND('[1]Multi-Field'!$E$32=[1]Lists!BF31,'[1]Multi-Field'!$F$32="undrained"),BH31,""))</f>
        <v>3</v>
      </c>
      <c r="CO31" s="409" t="str">
        <f>IF(AND('[1]Multi-Field'!$E$33=[1]Lists!BF31,'[1]Multi-Field'!$F$33="Drained"),BI31,IF(AND('[1]Multi-Field'!$E$33=[1]Lists!BF31,'[1]Multi-Field'!$F$33="undrained"),BH31,""))</f>
        <v/>
      </c>
      <c r="CP31" s="409" t="str">
        <f>IF(AND('[1]Multi-Field'!$E$34=[1]Lists!BF31,'[1]Multi-Field'!$F$34="Drained"),BI31,IF(AND('[1]Multi-Field'!$E$34=[1]Lists!BF31,'[1]Multi-Field'!$F$34="undrained"),BH31,""))</f>
        <v/>
      </c>
      <c r="CQ31" s="409" t="str">
        <f>IF(AND('[1]Multi-Field'!$E$35=[1]Lists!BF31,'[1]Multi-Field'!$F$35="Drained"),BI31,IF(AND('[1]Multi-Field'!$E$35=[1]Lists!BF31,'[1]Multi-Field'!$F$35="undrained"),BH31,""))</f>
        <v/>
      </c>
      <c r="CR31" s="409" t="str">
        <f>IF(AND('[1]Multi-Field'!$E$36=[1]Lists!BF31,'[1]Multi-Field'!$F$36="Drained"),BI31,IF(AND('[1]Multi-Field'!$E$36=[1]Lists!BF31,'[1]Multi-Field'!$F$36="undrained"),BH31,""))</f>
        <v/>
      </c>
      <c r="CS31" s="409" t="str">
        <f>IF(AND('[1]Multi-Field'!$E$37=[1]Lists!BF31,'[1]Multi-Field'!$F$37="Drained"),BI31,IF(AND('[1]Multi-Field'!$E$37=[1]Lists!BF31,'[1]Multi-Field'!$F$37="undrained"),BH31,""))</f>
        <v/>
      </c>
      <c r="CT31" s="409" t="str">
        <f>IF(AND('[1]Multi-Field'!$E$38=[1]Lists!BF31,'[1]Multi-Field'!$F$38="Drained"),BI31,IF(AND('[1]Multi-Field'!$E$38=[1]Lists!BF31,'[1]Multi-Field'!$F$38="undrained"),BH31,""))</f>
        <v/>
      </c>
      <c r="CU31" s="409" t="str">
        <f>IF(AND('[1]Multi-Field'!$E$39=[1]Lists!BF31,'[1]Multi-Field'!$F$39="Drained"),BI31,IF(AND('[1]Multi-Field'!$E$39=[1]Lists!BF31,'[1]Multi-Field'!$F$39="undrained"),BH31,""))</f>
        <v/>
      </c>
      <c r="CV31" s="409" t="str">
        <f>IF(AND('[1]Multi-Field'!$E$40=[1]Lists!BF31,'[1]Multi-Field'!$F$40="Drained"),BI31,IF(AND('[1]Multi-Field'!$E$40=[1]Lists!BF31,'[1]Multi-Field'!$F$40="undrained"),BH31,""))</f>
        <v/>
      </c>
      <c r="CW31" s="409" t="str">
        <f>IF(AND('[1]Multi-Field'!$E$41=[1]Lists!BF31,'[1]Multi-Field'!$F$40="Drained"),BI31,IF(AND('[1]Multi-Field'!$E$40=[1]Lists!BF31,'[1]Multi-Field'!$F$40="undrained"),BH31,""))</f>
        <v/>
      </c>
      <c r="CX31" s="409" t="str">
        <f>IF(AND('[1]Multi-Field'!$E$42=[1]Lists!BF31,'[1]Multi-Field'!$F$42="Drained"),BI31,IF(AND('[1]Multi-Field'!$E$42=[1]Lists!BF31,'[1]Multi-Field'!$F$42="undrained"),BH31,""))</f>
        <v/>
      </c>
      <c r="CY31" s="409" t="str">
        <f>IF(AND('[1]Multi-Field'!$E$43=[1]Lists!BF31,'[1]Multi-Field'!$F$43="Drained"),BI31,IF(AND('[1]Multi-Field'!$E$43=[1]Lists!BF31,'[1]Multi-Field'!$F$43="undrained"),BH31,""))</f>
        <v/>
      </c>
      <c r="CZ31" s="409" t="str">
        <f>IF(AND('[1]Multi-Field'!$E$44=[1]Lists!BF31,'[1]Multi-Field'!$F$44="Drained"),BI31,IF(AND('[1]Multi-Field'!$E$44=[1]Lists!BF31,'[1]Multi-Field'!$F$44="undrained"),BH31,""))</f>
        <v/>
      </c>
      <c r="DA31" s="409" t="str">
        <f>IF(AND('[1]Multi-Field'!$E$45=[1]Lists!BF31,'[1]Multi-Field'!$F$45="Drained"),BI31,IF(AND('[1]Multi-Field'!$E$45=[1]Lists!BF31,'[1]Multi-Field'!$F$45="undrained"),BH31,""))</f>
        <v/>
      </c>
      <c r="DB31" s="409" t="str">
        <f>IF(AND('[1]Multi-Field'!$E$46=[1]Lists!BF31,'[1]Multi-Field'!$F$46="Drained"),BI31,IF(AND('[1]Multi-Field'!$E$46=[1]Lists!BF31,'[1]Multi-Field'!$F$46="undrained"),BH31,""))</f>
        <v/>
      </c>
      <c r="DC31" s="409" t="str">
        <f>IF(AND('[1]Multi-Field'!$E$47=[1]Lists!BF31,'[1]Multi-Field'!$F$47="Drained"),BI31,IF(AND('[1]Multi-Field'!$E$47=[1]Lists!BF31,'[1]Multi-Field'!$F$47="undrained"),BH31,""))</f>
        <v/>
      </c>
      <c r="DD31" s="409" t="str">
        <f>IF(AND('[1]Multi-Field'!$E$48=[1]Lists!BF31,'[1]Multi-Field'!$F$48="Drained"),BI31,IF(AND('[1]Multi-Field'!$E$48=[1]Lists!BF31,'[1]Multi-Field'!$F$48="undrained"),BH31,""))</f>
        <v/>
      </c>
      <c r="DE31" s="409" t="str">
        <f>IF(AND('[1]Multi-Field'!$E$49=[1]Lists!BF31,'[1]Multi-Field'!$F$49="Drained"),BI31,IF(AND('[1]Multi-Field'!$E$49=[1]Lists!BF31,'[1]Multi-Field'!$F$9="undrained"),BH31,""))</f>
        <v/>
      </c>
      <c r="DF31" s="409" t="str">
        <f>IF(AND('[1]Multi-Field'!$E$50=[1]Lists!BF31,'[1]Multi-Field'!$F$50="Drained"),BI31,IF(AND('[1]Multi-Field'!$E$50=[1]Lists!BF31,'[1]Multi-Field'!$F$50="undrained"),BH31,""))</f>
        <v/>
      </c>
      <c r="DG31" s="409" t="str">
        <f>IF(AND('[1]Multi-Field'!$E$51=[1]Lists!BF31,'[1]Multi-Field'!$F$51="Drained"),BI31,IF(AND('[1]Multi-Field'!$E$51=[1]Lists!BF31,'[1]Multi-Field'!$F$51="undrained"),BH31,""))</f>
        <v/>
      </c>
      <c r="DH31" s="409" t="str">
        <f>IF(AND('[1]Multi-Field'!$E$52=[1]Lists!BF31,'[1]Multi-Field'!$F$52="Drained"),BI31,IF(AND('[1]Multi-Field'!$E$52=[1]Lists!BF31,'[1]Multi-Field'!$F$52="undrained"),BH31,""))</f>
        <v/>
      </c>
      <c r="DI31" s="409" t="str">
        <f>IF(AND('[1]Multi-Field'!$E$53=[1]Lists!BF31,'[1]Multi-Field'!$F$53="Drained"),BI31,IF(AND('[1]Multi-Field'!$E$53=[1]Lists!BF31,'[1]Multi-Field'!$F$53="undrained"),BH31,""))</f>
        <v/>
      </c>
      <c r="DJ31" s="409" t="str">
        <f>IF(AND('[1]Multi-Field'!$E$54=[1]Lists!BF31,'[1]Multi-Field'!$F$54="Drained"),BI31,IF(AND('[1]Multi-Field'!$E$54=[1]Lists!BF31,'[1]Multi-Field'!$F$54="undrained"),BH31,""))</f>
        <v/>
      </c>
      <c r="DK31" s="409" t="str">
        <f>IF(AND('[1]Multi-Field'!$E$55=[1]Lists!BF31,'[1]Multi-Field'!$F$55="Drained"),BI31,IF(AND('[1]Multi-Field'!$E$55=[1]Lists!BF31,'[1]Multi-Field'!$F$55="undrained"),BH31,""))</f>
        <v/>
      </c>
      <c r="DL31" s="409" t="str">
        <f>IF(AND('[1]Multi-Field'!$E$56=[1]Lists!BF31,'[1]Multi-Field'!$F$56="Drained"),BI31,IF(AND('[1]Multi-Field'!$E$56=[1]Lists!BF31,'[1]Multi-Field'!$F$56="undrained"),BH31,""))</f>
        <v/>
      </c>
      <c r="DM31" s="409" t="str">
        <f>IF(AND('[1]Multi-Field'!$E$57=[1]Lists!BF31,'[1]Multi-Field'!$F$57="Drained"),BI31,IF(AND('[1]Multi-Field'!$E$57=[1]Lists!BF31,'[1]Multi-Field'!$F$57="undrained"),BH31,""))</f>
        <v/>
      </c>
      <c r="DN31" s="409" t="str">
        <f>IF(AND('[1]Multi-Field'!$E$58=[1]Lists!BF31,'[1]Multi-Field'!$F$58="Drained"),BI31,IF(AND('[1]Multi-Field'!$E$58=[1]Lists!BF31,'[1]Multi-Field'!$F$58="undrained"),BH31,""))</f>
        <v/>
      </c>
      <c r="DO31" s="409" t="str">
        <f>IF(AND('[1]Multi-Field'!$E$59=[1]Lists!BF31,'[1]Multi-Field'!$F$59="Drained"),BI31,IF(AND('[1]Multi-Field'!$E$59=[1]Lists!BF31,'[1]Multi-Field'!$F$59="undrained"),BH31,""))</f>
        <v/>
      </c>
      <c r="DP31" s="409" t="str">
        <f>IF(AND('[1]Multi-Field'!$E$60=[1]Lists!BF31,'[1]Multi-Field'!$F$60="Drained"),BI31,IF(AND('[1]Multi-Field'!$E$60=[1]Lists!BF31,'[1]Multi-Field'!$F$60="undrained"),BH31,""))</f>
        <v/>
      </c>
      <c r="DQ31" s="409" t="str">
        <f>IF(AND('[1]Multi-Field'!$E$61=[1]Lists!BF31,'[1]Multi-Field'!$F$61="Drained"),BI31,IF(AND('[1]Multi-Field'!$E$61=[1]Lists!BF31,'[1]Multi-Field'!$F$61="undrained"),BH31,""))</f>
        <v/>
      </c>
      <c r="DR31" s="409" t="str">
        <f>IF(AND('[1]Multi-Field'!$E$62=[1]Lists!BF31,'[1]Multi-Field'!$F$62="Drained"),BI31,IF(AND('[1]Multi-Field'!$E$62=[1]Lists!BF31,'[1]Multi-Field'!$F$62="undrained"),BH31,""))</f>
        <v/>
      </c>
      <c r="DS31" s="409" t="str">
        <f>IF(AND('[1]Multi-Field'!$E$63=[1]Lists!BF31,'[1]Multi-Field'!$F$63="Drained"),BI31,IF(AND('[1]Multi-Field'!$E$63=[1]Lists!BF31,'[1]Multi-Field'!$F$63="undrained"),BH31,""))</f>
        <v/>
      </c>
      <c r="DT31" s="409" t="str">
        <f>IF(AND('[1]Multi-Field'!$E$64=[1]Lists!BF31,'[1]Multi-Field'!$F$64="Drained"),BI31,IF(AND('[1]Multi-Field'!$E$64=[1]Lists!BF31,'[1]Multi-Field'!$F$64="undrained"),BH31,""))</f>
        <v/>
      </c>
      <c r="DU31" s="409" t="str">
        <f>IF(AND('[1]Multi-Field'!$E$65=[1]Lists!BF31,'[1]Multi-Field'!$F$65="Drained"),BI31,IF(AND('[1]Multi-Field'!$E$65=[1]Lists!BF31,'[1]Multi-Field'!$F$65="undrained"),BH31,""))</f>
        <v/>
      </c>
      <c r="DV31" s="409" t="str">
        <f>IF(AND('[1]Multi-Field'!$E$66=[1]Lists!BF31,'[1]Multi-Field'!$F$66="Drained"),BI31,IF(AND('[1]Multi-Field'!$E$66=[1]Lists!BF31,'[1]Multi-Field'!$F$66="undrained"),BH31,""))</f>
        <v/>
      </c>
      <c r="DW31" s="409" t="str">
        <f>IF(AND('[1]Multi-Field'!$E$67=[1]Lists!BF31,'[1]Multi-Field'!$F$67="Drained"),BI31,IF(AND('[1]Multi-Field'!$E$67=[1]Lists!BF31,'[1]Multi-Field'!$F$67="undrained"),BH31,""))</f>
        <v/>
      </c>
      <c r="DX31" s="409" t="str">
        <f>IF(AND('[1]Multi-Field'!$E$68=[1]Lists!BF31,'[1]Multi-Field'!$F$68="Drained"),BI31,IF(AND('[1]Multi-Field'!$E$68=[1]Lists!BF31,'[1]Multi-Field'!$F$68="undrained"),BH31,""))</f>
        <v/>
      </c>
      <c r="DY31" s="409" t="str">
        <f>IF(AND('[1]Multi-Field'!$E$69=[1]Lists!BF31,'[1]Multi-Field'!$F$69="Drained"),BI31,IF(AND('[1]Multi-Field'!$E$69=[1]Lists!BF31,'[1]Multi-Field'!$F$69="undrained"),BH31,""))</f>
        <v/>
      </c>
      <c r="DZ31" s="409" t="str">
        <f>IF(AND('[1]Multi-Field'!$E$70=[1]Lists!BF31,'[1]Multi-Field'!$F$70="Drained"),BI31,IF(AND('[1]Multi-Field'!$E$70=[1]Lists!BF31,'[1]Multi-Field'!$F$70="undrained"),BH31,""))</f>
        <v/>
      </c>
      <c r="EA31" s="409" t="str">
        <f>IF(AND('[1]Multi-Field'!$E$71=[1]Lists!BF31,'[1]Multi-Field'!$F$71="Drained"),BI31,IF(AND('[1]Multi-Field'!$E$71=[1]Lists!BF31,'[1]Multi-Field'!$F$71="undrained"),BH31,""))</f>
        <v/>
      </c>
      <c r="EB31" s="409" t="str">
        <f>IF(AND('[1]Multi-Field'!$E$72=[1]Lists!BF31,'[1]Multi-Field'!$F$72="Drained"),BI31,IF(AND('[1]Multi-Field'!$E$72=[1]Lists!BF31,'[1]Multi-Field'!$F$72="undrained"),BH31,""))</f>
        <v/>
      </c>
      <c r="EC31" s="409" t="str">
        <f>IF(AND('[1]Multi-Field'!$E$73=[1]Lists!BF31,'[1]Multi-Field'!$F$73="Drained"),BI31,IF(AND('[1]Multi-Field'!$E$73=[1]Lists!BF31,'[1]Multi-Field'!$F$73="undrained"),BH31,""))</f>
        <v/>
      </c>
      <c r="ED31" s="409" t="str">
        <f>IF(AND('[1]Multi-Field'!$E$74=[1]Lists!BF31,'[1]Multi-Field'!$F$74="Drained"),BI31,IF(AND('[1]Multi-Field'!$E$74=[1]Lists!BF31,'[1]Multi-Field'!$F$74="undrained"),BH31,""))</f>
        <v/>
      </c>
      <c r="EE31" s="409" t="str">
        <f>IF(AND('[1]Multi-Field'!$E$75=[1]Lists!BF31,'[1]Multi-Field'!$F$75="Drained"),BI31,IF(AND('[1]Multi-Field'!$E$75=[1]Lists!BF31,'[1]Multi-Field'!$F$75="undrained"),BH31,""))</f>
        <v/>
      </c>
      <c r="EF31" s="409" t="str">
        <f>IF(AND('[1]Multi-Field'!$E$76=[1]Lists!BF31,'[1]Multi-Field'!$F$76="Drained"),BI31,IF(AND('[1]Multi-Field'!$E$76=[1]Lists!BF31,'[1]Multi-Field'!$F$6="undrained"),BH31,""))</f>
        <v/>
      </c>
      <c r="EG31" s="409" t="str">
        <f>IF(AND('[1]Multi-Field'!$E$77=[1]Lists!BF31,'[1]Multi-Field'!$F$77="Drained"),BI31,IF(AND('[1]Multi-Field'!$E$77=[1]Lists!BF31,'[1]Multi-Field'!$F$77="undrained"),BH31,""))</f>
        <v/>
      </c>
      <c r="EH31" s="409" t="str">
        <f>IF(AND('[1]Multi-Field'!$E$78=[1]Lists!BF31,'[1]Multi-Field'!$F$78="Drained"),BI31,IF(AND('[1]Multi-Field'!$E$78=[1]Lists!BF31,'[1]Multi-Field'!$F$78="undrained"),BH31,""))</f>
        <v/>
      </c>
      <c r="EI31" s="409" t="str">
        <f>IF(AND('[1]Multi-Field'!$E$79=[1]Lists!BF31,'[1]Multi-Field'!$F$79="Drained"),BI31,IF(AND('[1]Multi-Field'!$E$79=[1]Lists!BF31,'[1]Multi-Field'!$F$79="undrained"),BH31,""))</f>
        <v/>
      </c>
      <c r="EJ31" s="409" t="str">
        <f>IF(AND('[1]Multi-Field'!$E$80=[1]Lists!BF31,'[1]Multi-Field'!$F$80="Drained"),BI31,IF(AND('[1]Multi-Field'!$E$80=[1]Lists!BF31,'[1]Multi-Field'!$F$80="undrained"),BH31,""))</f>
        <v/>
      </c>
      <c r="EK31" s="409" t="str">
        <f>IF(AND('[1]Multi-Field'!$E$81=[1]Lists!BF31,'[1]Multi-Field'!$F$81="Drained"),BI31,IF(AND('[1]Multi-Field'!$E$81=[1]Lists!BF31,'[1]Multi-Field'!$F$81="undrained"),BH31,""))</f>
        <v/>
      </c>
      <c r="EL31" s="409" t="str">
        <f>IF(AND('[1]Multi-Field'!$E$82=[1]Lists!BF31,'[1]Multi-Field'!$F$82="Drained"),BI31,IF(AND('[1]Multi-Field'!$E$82=[1]Lists!BF31,'[1]Multi-Field'!$F$82="undrained"),BH31,""))</f>
        <v/>
      </c>
      <c r="EM31" s="409" t="str">
        <f>IF(AND('[1]Multi-Field'!$E$83=[1]Lists!BF31,'[1]Multi-Field'!$F$83="Drained"),BI31,IF(AND('[1]Multi-Field'!$E$83=[1]Lists!BF31,'[1]Multi-Field'!$F$83="undrained"),BH31,""))</f>
        <v/>
      </c>
      <c r="EN31" s="409" t="str">
        <f>IF(AND('[1]Multi-Field'!$E$84=[1]Lists!BF31,'[1]Multi-Field'!$F$84="Drained"),BI31,IF(AND('[1]Multi-Field'!$E$84=[1]Lists!BF31,'[1]Multi-Field'!$F$84="undrained"),BH31,""))</f>
        <v/>
      </c>
      <c r="EO31" s="409" t="str">
        <f>IF(AND('[1]Multi-Field'!$E$85=[1]Lists!BF31,'[1]Multi-Field'!$F$85="Drained"),BI31,IF(AND('[1]Multi-Field'!$E$85=[1]Lists!BF31,'[1]Multi-Field'!$F$85="undrained"),BH31,""))</f>
        <v/>
      </c>
      <c r="EP31" s="409" t="str">
        <f>IF(AND('[1]Multi-Field'!$E$86=[1]Lists!BF31,'[1]Multi-Field'!$F$86="Drained"),BI31,IF(AND('[1]Multi-Field'!$E$86=[1]Lists!BF31,'[1]Multi-Field'!$F$86="undrained"),BH31,""))</f>
        <v/>
      </c>
      <c r="EQ31" s="409" t="str">
        <f>IF(AND('[1]Multi-Field'!$E$87=[1]Lists!BF31,'[1]Multi-Field'!$F$87="Drained"),BI31,IF(AND('[1]Multi-Field'!$E$87=[1]Lists!BF31,'[1]Multi-Field'!$F$87="undrained"),BH31,""))</f>
        <v/>
      </c>
      <c r="ER31" s="409" t="str">
        <f>IF(AND('[1]Multi-Field'!$E$88=[1]Lists!BF31,'[1]Multi-Field'!$F$88="Drained"),BI31,IF(AND('[1]Multi-Field'!$E$88=[1]Lists!BF31,'[1]Multi-Field'!$F$88="undrained"),BH31,""))</f>
        <v/>
      </c>
      <c r="ES31" s="409" t="str">
        <f>IF(AND('[1]Multi-Field'!$E$89=[1]Lists!BF31,'[1]Multi-Field'!$F$89="Drained"),BI31,IF(AND('[1]Multi-Field'!$E$89=[1]Lists!BF31,'[1]Multi-Field'!$F$89="undrained"),BH31,""))</f>
        <v/>
      </c>
      <c r="ET31" s="409" t="str">
        <f>IF(AND('[1]Multi-Field'!$E$90=[1]Lists!BF31,'[1]Multi-Field'!$F$90="Drained"),BI31,IF(AND('[1]Multi-Field'!$E$90=[1]Lists!BF31,'[1]Multi-Field'!$F$90="undrained"),BH31,""))</f>
        <v/>
      </c>
      <c r="EU31" s="409" t="str">
        <f>IF(AND('[1]Multi-Field'!$E$91=[1]Lists!BF31,'[1]Multi-Field'!$F$91="Drained"),BI31,IF(AND('[1]Multi-Field'!$E$91=[1]Lists!BF31,'[1]Multi-Field'!$F$91="undrained"),BH31,""))</f>
        <v/>
      </c>
      <c r="EV31" s="409" t="str">
        <f>IF(AND('[1]Multi-Field'!$E$92=[1]Lists!BF31,'[1]Multi-Field'!$F$92="Drained"),BI31,IF(AND('[1]Multi-Field'!$E$92=[1]Lists!BF31,'[1]Multi-Field'!$F$92="undrained"),BH31,""))</f>
        <v/>
      </c>
      <c r="EW31" s="409" t="str">
        <f>IF(AND('[1]Multi-Field'!$E$93=[1]Lists!BF31,'[1]Multi-Field'!$F$93="Drained"),BI31,IF(AND('[1]Multi-Field'!$E$93=[1]Lists!BF31,'[1]Multi-Field'!$F$93="undrained"),BH31,""))</f>
        <v/>
      </c>
      <c r="EX31" s="409" t="str">
        <f>IF(AND('[1]Multi-Field'!$E$94=[1]Lists!BF31,'[1]Multi-Field'!$F$94="Drained"),BI31,IF(AND('[1]Multi-Field'!$E$94=[1]Lists!BF31,'[1]Multi-Field'!$F$94="undrained"),BH31,""))</f>
        <v/>
      </c>
      <c r="EY31" s="409" t="str">
        <f>IF(AND('[1]Multi-Field'!$E$95=[1]Lists!BF31,'[1]Multi-Field'!$F$95="Drained"),BI31,IF(AND('[1]Multi-Field'!$E$95=[1]Lists!BF31,'[1]Multi-Field'!$F$95="undrained"),BH31,""))</f>
        <v/>
      </c>
      <c r="EZ31" s="409" t="str">
        <f>IF(AND('[1]Multi-Field'!$E$96=[1]Lists!BF31,'[1]Multi-Field'!$F$96="Drained"),BI31,IF(AND('[1]Multi-Field'!$E$96=[1]Lists!BF31,'[1]Multi-Field'!$F$96="undrained"),BH31,""))</f>
        <v/>
      </c>
      <c r="FA31" s="409" t="str">
        <f>IF(AND('[1]Multi-Field'!$E$97=[1]Lists!BF31,'[1]Multi-Field'!$F$97="Drained"),BI31,IF(AND('[1]Multi-Field'!$E$97=[1]Lists!BF31,'[1]Multi-Field'!$F$97="undrained"),BH31,""))</f>
        <v/>
      </c>
      <c r="FB31" s="409" t="str">
        <f>IF(AND('[1]Multi-Field'!$E$98=[1]Lists!BF31,'[1]Multi-Field'!$F$98="Drained"),BI31,IF(AND('[1]Multi-Field'!$E$98=[1]Lists!BF31,'[1]Multi-Field'!$F$98="undrained"),BH31,""))</f>
        <v/>
      </c>
      <c r="FC31" s="409" t="str">
        <f>IF(AND('[1]Multi-Field'!$E$99=[1]Lists!BF31,'[1]Multi-Field'!$F$99="Drained"),BI31,IF(AND('[1]Multi-Field'!$E$99=[1]Lists!BF31,'[1]Multi-Field'!$F$99="undrained"),BH31,""))</f>
        <v/>
      </c>
      <c r="FD31" s="409" t="str">
        <f>IF(AND('[1]Multi-Field'!$E$100=[1]Lists!BF31,'[1]Multi-Field'!$F$100="Drained"),BI31,IF(AND('[1]Multi-Field'!$E$100=[1]Lists!BF31,'[1]Multi-Field'!$F$100="undrained"),BH31,""))</f>
        <v/>
      </c>
      <c r="FE31" s="409" t="str">
        <f>IF(AND('[1]Multi-Field'!$E$101=[1]Lists!BF31,'[1]Multi-Field'!$F$101="Drained"),BI31,IF(AND('[1]Multi-Field'!$E$101=[1]Lists!BF31,'[1]Multi-Field'!$F$101="undrained"),BH31,""))</f>
        <v/>
      </c>
      <c r="FF31" s="409" t="str">
        <f>IF(AND('[1]Multi-Field'!$E$102=[1]Lists!BF31,'[1]Multi-Field'!$F$102="Drained"),BI31,IF(AND('[1]Multi-Field'!$E$102=[1]Lists!BF31,'[1]Multi-Field'!$F$102="undrained"),BH31,""))</f>
        <v/>
      </c>
      <c r="FG31" s="409" t="str">
        <f>IF(AND('[1]Multi-Field'!$E$103=[1]Lists!BF31,'[1]Multi-Field'!$F$103="Drained"),BI31,IF(AND('[1]Multi-Field'!$E$103=[1]Lists!BF31,'[1]Multi-Field'!$F$103="undrained"),BH31,""))</f>
        <v/>
      </c>
      <c r="FH31" s="409" t="str">
        <f>IF(AND('[1]Multi-Field'!$E$104=[1]Lists!BF31,'[1]Multi-Field'!$F$104="Drained"),BI31,IF(AND('[1]Multi-Field'!$E$104=[1]Lists!BF31,'[1]Multi-Field'!$F$104="undrained"),BH31,""))</f>
        <v/>
      </c>
      <c r="FI31" s="409" t="str">
        <f>IF(AND('[1]Multi-Field'!$E$105=[1]Lists!BF31,'[1]Multi-Field'!$F$105="Drained"),BI31,IF(AND('[1]Multi-Field'!$E$105=[1]Lists!BF31,'[1]Multi-Field'!$F$105="undrained"),BH31,""))</f>
        <v/>
      </c>
      <c r="FJ31" s="409" t="str">
        <f>IF(AND('[1]Multi-Field'!$E$106=[1]Lists!BF31,'[1]Multi-Field'!$F$106="Drained"),BI31,IF(AND('[1]Multi-Field'!$E$106=[1]Lists!BF31,'[1]Multi-Field'!$F$106="undrained"),BH31,""))</f>
        <v/>
      </c>
      <c r="FK31" s="409" t="str">
        <f>IF(AND('[1]Multi-Field'!$E$107=[1]Lists!BF31,'[1]Multi-Field'!$F$107="Drained"),BI31,IF(AND('[1]Multi-Field'!$E$107=[1]Lists!BF31,'[1]Multi-Field'!$F$107="undrained"),BH31,""))</f>
        <v/>
      </c>
      <c r="FL31" s="409" t="str">
        <f>IF(AND('[1]Multi-Field'!$E$108=[1]Lists!BF31,'[1]Multi-Field'!$F$108="Drained"),BI31,IF(AND('[1]Multi-Field'!$E$108=[1]Lists!BF31,'[1]Multi-Field'!$F$108="undrained"),BH31,""))</f>
        <v/>
      </c>
      <c r="FM31" s="409" t="str">
        <f>IF(AND('[1]Multi-Field'!$E$109=[1]Lists!BF31,'[1]Multi-Field'!$F$109="Drained"),BI31,IF(AND('[1]Multi-Field'!$E$109=[1]Lists!BF31,'[1]Multi-Field'!$F$109="undrained"),BH31,""))</f>
        <v/>
      </c>
      <c r="FN31" s="409" t="str">
        <f>IF(AND('[1]Multi-Field'!$E$110=[1]Lists!BF31,'[1]Multi-Field'!$F$110="Drained"),BI31,IF(AND('[1]Multi-Field'!$E$110=[1]Lists!BF31,'[1]Multi-Field'!$F$110="undrained"),BH31,""))</f>
        <v/>
      </c>
      <c r="FO31" s="409" t="str">
        <f>IF(AND('[1]Multi-Field'!$E$111=[1]Lists!BF31,'[1]Multi-Field'!$F$111="Drained"),BI31,IF(AND('[1]Multi-Field'!$E$111=[1]Lists!BF31,'[1]Multi-Field'!$F$111="undrained"),BH31,""))</f>
        <v/>
      </c>
      <c r="FP31" s="409" t="str">
        <f>IF(AND('[1]Multi-Field'!$E$112=[1]Lists!BF31,'[1]Multi-Field'!$F$112="Drained"),BI31,IF(AND('[1]Multi-Field'!$E$112=[1]Lists!BF31,'[1]Multi-Field'!$F$112="undrained"),BH31,""))</f>
        <v/>
      </c>
      <c r="FQ31" s="409" t="str">
        <f>IF(AND('[1]Multi-Field'!$E$113=[1]Lists!BF31,'[1]Multi-Field'!$F$113="Drained"),BI31,IF(AND('[1]Multi-Field'!$E$113=[1]Lists!BF31,'[1]Multi-Field'!$F$113="undrained"),BH31,""))</f>
        <v/>
      </c>
      <c r="FR31" s="409" t="str">
        <f>IF(AND('[1]Multi-Field'!$E$114=[1]Lists!BF31,'[1]Multi-Field'!$F$114="Drained"),BI31,IF(AND('[1]Multi-Field'!$E$114=[1]Lists!BF31,'[1]Multi-Field'!$F$114="undrained"),BH31,""))</f>
        <v/>
      </c>
      <c r="FS31" s="409" t="str">
        <f>IF(AND('[1]Multi-Field'!$E$115=[1]Lists!BF31,'[1]Multi-Field'!$F$115="Drained"),BI31,IF(AND('[1]Multi-Field'!$E$115=[1]Lists!BF31,'[1]Multi-Field'!$F$115="undrained"),BH31,""))</f>
        <v/>
      </c>
      <c r="FT31" s="409" t="str">
        <f>IF(AND('[1]Multi-Field'!$E$116=[1]Lists!BF31,'[1]Multi-Field'!$F$116="Drained"),BI31,IF(AND('[1]Multi-Field'!$E$116=[1]Lists!BF31,'[1]Multi-Field'!$F$116="undrained"),BH31,""))</f>
        <v/>
      </c>
      <c r="FU31" s="409" t="str">
        <f>IF(AND('[1]Multi-Field'!$E$117=[1]Lists!BF31,'[1]Multi-Field'!$F$117="Drained"),BI31,IF(AND('[1]Multi-Field'!$E$117=[1]Lists!BF31,'[1]Multi-Field'!$F$117="undrained"),BH31,""))</f>
        <v/>
      </c>
      <c r="FV31" s="409" t="str">
        <f>IF(AND('[1]Multi-Field'!$E$118=[1]Lists!BF31,'[1]Multi-Field'!$F$118="Drained"),BI31,IF(AND('[1]Multi-Field'!$E$118=[1]Lists!BF31,'[1]Multi-Field'!$F$118="undrained"),BH31,""))</f>
        <v/>
      </c>
      <c r="FW31" s="409" t="str">
        <f>IF(AND('[1]Multi-Field'!$E$119=[1]Lists!BF31,'[1]Multi-Field'!$F$119="Drained"),BI31,IF(AND('[1]Multi-Field'!$E$119=[1]Lists!BF31,'[1]Multi-Field'!$F$119="undrained"),BH31,""))</f>
        <v/>
      </c>
      <c r="FX31" s="409" t="str">
        <f>IF(AND('[1]Multi-Field'!$E$120=[1]Lists!BF31,'[1]Multi-Field'!$F$120="Drained"),BI31,IF(AND('[1]Multi-Field'!$E$120=[1]Lists!BF31,'[1]Multi-Field'!$F$120="undrained"),BH31,""))</f>
        <v/>
      </c>
      <c r="FZ31" t="s">
        <v>815</v>
      </c>
      <c r="GC31" s="4" t="str">
        <f>'[1]Multi-Field'!B29</f>
        <v>Gravel bottom</v>
      </c>
      <c r="GD31" s="73" t="str">
        <f>IF(OR('[1]Multi-Field'!Q29=$FZ$43,'[1]Multi-Field'!Q29=$FZ$44),'[1]Multi-Field'!BS29,"")</f>
        <v/>
      </c>
      <c r="GE31" s="4" t="str">
        <f>IF(AND(OR('[1]Multi-Field'!Q29=$FZ$86,'[1]Multi-Field'!Q29=$FZ$94,'[1]Multi-Field'!Q29=$FZ$87,'[1]Multi-Field'!Q29=[1]Lists!$FZ$93,'[1]Multi-Field'!Q29=$FZ$59),'[1]Multi-Field'!BS29&gt;50),'[1]Multi-Field'!BS29*0.8,IF(AND(OR('[1]Multi-Field'!Q29=$FZ$86,'[1]Multi-Field'!Q29=$FZ$94,'[1]Multi-Field'!Q29=$FZ$87,'[1]Multi-Field'!Q29=[1]Lists!$FZ$93,'[1]Multi-Field'!Q29=[1]Lists!$FZ$59),'[1]Multi-Field'!BS29&lt;50),'[1]Multi-Field'!BS29,""))</f>
        <v/>
      </c>
      <c r="GF31" s="4" t="str">
        <f>IF(OR('[1]Multi-Field'!Q29=[1]Lists!$FZ$7,'[1]Multi-Field'!Q29=[1]Lists!$FZ$5,'[1]Multi-Field'!Q29=[1]Lists!$FZ$24,'[1]Multi-Field'!Q29=[1]Lists!$FZ$10,'[1]Multi-Field'!Q29=[1]Lists!$FZ$8, '[1]Multi-Field'!Q29=[1]Lists!$FZ$25, '[1]Multi-Field'!Q29=[1]Lists!$FZ$23, '[1]Multi-Field'!Q29= [1]Lists!$FZ$47, '[1]Multi-Field'!Q29=[1]Lists!$FZ$49, '[1]Multi-Field'!Q29=[1]Lists!$FZ$48,'[1]Multi-Field'!Q29=[1]Lists!$FZ$3, '[1]Multi-Field'!Q29=[1]Lists!$FZ$14,'[1]Multi-Field'!Q29=[1]Lists!$FZ$36, '[1]Multi-Field'!Q29=[1]Lists!$FZ$41,'[1]Multi-Field'!Q29=[1]Lists!$FZ$42),0,"")</f>
        <v/>
      </c>
      <c r="GG31" s="4" t="str">
        <f>IF(OR('[1]Multi-Field'!Q29=[1]Lists!$FZ$6,'[1]Multi-Field'!Q29=[1]Lists!$FZ$4, '[1]Multi-Field'!Q58=[1]Lists!$FZ$11, '[1]Multi-Field'!Q29=[1]Lists!$FZ$1),100*IF('[1]Multi-Field'!U29=onepercent,0.75,IF('[1]Multi-Field'!U29=onetotwentyfivepercent,0.4,IF(OR('[1]Multi-Field'!U29=twentysixtofiftypercent,'[1]Multi-Field'!U29=greaterthanfiftypercent),0,""))),"")</f>
        <v/>
      </c>
      <c r="GH31" s="4" t="str">
        <f>IF(OR('[1]Multi-Field'!Q29=[1]Lists!$FZ$53,'[1]Multi-Field'!Q29=[1]Lists!$FZ$55), 50,IF('[1]Multi-Field'!Q29=[1]Lists!$FZ$54,225,IF('[1]Multi-Field'!Q29=[1]Lists!$FZ$56,75,"")))</f>
        <v/>
      </c>
      <c r="GI31" s="4" t="e">
        <f>#VALUE!</f>
        <v>#VALUE!</v>
      </c>
      <c r="GJ31" s="4" t="e">
        <f>#VALUE!</f>
        <v>#VALUE!</v>
      </c>
      <c r="GK31" s="4" t="str">
        <f>IF('[1]Multi-Field'!Q29=[1]Lists!$FZ$95,'[1]Multi-Field'!BS29*0.66,"")</f>
        <v/>
      </c>
      <c r="GM31" s="4" t="str">
        <f>IF(OR('[1]Multi-Field'!Q29=[1]Lists!$FZ$26,'[1]Multi-Field'!Q29=[1]Lists!$FZ$84),20,"")</f>
        <v/>
      </c>
      <c r="GN31" s="4" t="str">
        <f>IF(OR('[1]Multi-Field'!Q29=[1]Lists!$FZ$88,'[1]Multi-Field'!Q29=[1]Lists!$FZ$57),0,"")</f>
        <v/>
      </c>
      <c r="GO31" s="4" t="str">
        <f>IF(OR('[1]Multi-Field'!Q29=[1]Lists!$FZ$69,'[1]Multi-Field'!Q29=[1]Lists!$FZ$71,'[1]Multi-Field'!Q29=[1]Lists!$FZ$105),50,"")</f>
        <v/>
      </c>
      <c r="GP31" s="4" t="str">
        <f>IF(OR('[1]Multi-Field'!Q29=[1]Lists!$FZ$75,'[1]Multi-Field'!Q29=[1]Lists!$FZ$70),75,"")</f>
        <v/>
      </c>
      <c r="GQ31" s="4" t="str">
        <f>IF('[1]Multi-Field'!Q29=[1]Lists!$FZ$72,150,"")</f>
        <v/>
      </c>
      <c r="GR31" s="4" t="str">
        <f>IF(OR('[1]Multi-Field'!Q29=[1]Lists!$FZ$74,'[1]Multi-Field'!Q29=[1]Lists!$FZ$73),40,"")</f>
        <v/>
      </c>
      <c r="GS31" s="4" t="str">
        <f>IF('[1]Multi-Field'!Q29=[1]Lists!$FZ$99,80,"")</f>
        <v/>
      </c>
      <c r="GT31" s="4" t="str">
        <f>IF('[1]Multi-Field'!Q29=[1]Lists!$FZ$106,70,"")</f>
        <v/>
      </c>
      <c r="GU31" s="4" t="e">
        <f t="shared" si="4"/>
        <v>#VALUE!</v>
      </c>
    </row>
    <row r="32" spans="1:203" ht="13.5" customHeight="1">
      <c r="A32" s="7" t="s">
        <v>119</v>
      </c>
      <c r="B32" t="s">
        <v>756</v>
      </c>
      <c r="C32" s="7"/>
      <c r="D32" s="8">
        <v>55</v>
      </c>
      <c r="E32" s="8">
        <f t="shared" si="0"/>
        <v>57</v>
      </c>
      <c r="F32" s="8">
        <f t="shared" si="1"/>
        <v>58</v>
      </c>
      <c r="G32" s="8">
        <v>60</v>
      </c>
      <c r="H32" s="8">
        <v>70</v>
      </c>
      <c r="I32" s="8">
        <f t="shared" si="5"/>
        <v>73</v>
      </c>
      <c r="J32" s="8">
        <f t="shared" si="6"/>
        <v>77</v>
      </c>
      <c r="K32" s="8">
        <v>80</v>
      </c>
      <c r="L32" s="8">
        <v>75</v>
      </c>
      <c r="M32" s="8">
        <f t="shared" si="2"/>
        <v>82</v>
      </c>
      <c r="N32" s="8">
        <f t="shared" si="3"/>
        <v>88</v>
      </c>
      <c r="O32" s="8">
        <v>95</v>
      </c>
      <c r="P32" s="391">
        <v>7</v>
      </c>
      <c r="Q32" s="394"/>
      <c r="R32" s="395" t="b">
        <f>IF(OR('Multi-Field'!AA9=Lists!$AC$42,'Multi-Field'!AA9=Lists!$AC$43),IF('Multi-Field'!Z9="x",(IF('Multi-Field'!AC9=Lists!$Q$11,Lists!$R$11,IF('Multi-Field'!AC9=Lists!$Q$12,Lists!$R$12,IF('Multi-Field'!AC9=Lists!$Q$13,Lists!$R$13,IF('Multi-Field'!AC9=Lists!$Q$14,Lists!$R$14))))),IF('Multi-Field'!X9="x",(IF('Multi-Field'!AC9=Lists!$Q$11,Lists!$S$11,IF('Multi-Field'!AC9=Lists!$Q$12,Lists!$S$12,IF('Multi-Field'!AC9=Lists!$Q$13,Lists!$S$13,IF('Multi-Field'!AC9=Lists!$Q$14,Lists!$S$14))))),IF('Multi-Field'!V9="x",(IF('Multi-Field'!AC9=Lists!$Q$11,Lists!$T$11,IF('Multi-Field'!AC9=Lists!$Q$12,Lists!$T$12,IF('Multi-Field'!AC9=Lists!$Q$13,Lists!$T$13,IF('Multi-Field'!AC9=Lists!$Q$14,Lists!$T$14))))),0))))</f>
        <v>0</v>
      </c>
      <c r="S32" s="395" t="str">
        <f t="shared" si="11"/>
        <v/>
      </c>
      <c r="T32" s="395"/>
      <c r="U32" s="396"/>
      <c r="V32" s="383">
        <f>IF(OR('Multi-Field'!AI18=$U$4,'Multi-Field'!AI18=$U$5,'Multi-Field'!AI18=$U$6,'Multi-Field'!AI18=$U$7,'Multi-Field'!AI18=$U$8,'Multi-Field'!AI18=$U$9),(IF('Multi-Field'!AJ18=$V$2,100,IF('Multi-Field'!AJ18=$V$3,65,IF('Multi-Field'!AJ18=$V$4,53,IF('Multi-Field'!AJ18=$V$5,41,IF('Multi-Field'!AJ18=$V$6,23,IF('Multi-Field'!AJ18=$V$7,0,0))))))),0)</f>
        <v>0</v>
      </c>
      <c r="W32" s="383" t="str">
        <f>IF(AND(OR('Multi-Field'!AF18=$S$3,'Multi-Field'!AF18=S20,'Multi-Field'!AF18=$S$7),'Multi-Field'!AN18&lt;18,'Multi-Field'!AN18&gt;0),35,IF('Multi-Field'!AF18=$S$4,55,IF(AND('Multi-Field'!AF18=$S$6,'Multi-Field'!AN18&lt;18),30,IF(AND('Multi-Field'!AN18&gt;17,OR('Multi-Field'!AF18=$S$3,'Multi-Field'!AF18=$S$5,'Multi-Field'!AF18= $S$6,'Multi-Field'!AF18=$S$7)),25,"0"))))</f>
        <v>0</v>
      </c>
      <c r="X32" s="383">
        <f>IF(OR('Multi-Field'!BA18=$U$4,'Multi-Field'!BA18=$U$5,'Multi-Field'!BA18=$U$6,'Multi-Field'!BA18=U22,'Multi-Field'!BA18=$U$8,'Multi-Field'!BA18=$U$9),(IF('Multi-Field'!BB18=$V$2,100,IF('Multi-Field'!BB18=$V$3,65,IF('Multi-Field'!BB18=$V$4,53,IF('Multi-Field'!BB18=$V$5,41,IF('Multi-Field'!BB18=$V$6,23,IF('Multi-Field'!BB18=$V$7,0,0))))))),0)</f>
        <v>0</v>
      </c>
      <c r="Y32" s="383" t="str">
        <f>IF(AND(OR('Multi-Field'!AX18=$S$3,'Multi-Field'!AX18=$S$5,'Multi-Field'!AX18=$S$7),'Multi-Field'!BF18&lt;18),35,IF('Multi-Field'!AX18=$S$4,55,IF(AND('Multi-Field'!AX18=$S$6,'Multi-Field'!BF18&lt;18),30,IF(AND('Multi-Field'!BF18&gt;17,OR('Multi-Field'!AX18=$S$3,'Multi-Field'!AX18=$S$5,'Multi-Field'!AX18=$S$6,'Multi-Field'!AX18=$S$7)),25,"0"))))</f>
        <v>0</v>
      </c>
      <c r="Z32" s="383">
        <v>16</v>
      </c>
      <c r="AC32" t="s">
        <v>817</v>
      </c>
      <c r="AI32" s="384" t="str">
        <f>'[1]Multi-Field'!B28</f>
        <v>Skip #5</v>
      </c>
      <c r="AJ32" s="385" t="e">
        <f>#VALUE!</f>
        <v>#VALUE!</v>
      </c>
      <c r="AK32" s="385" t="e">
        <f>#VALUE!</f>
        <v>#VALUE!</v>
      </c>
      <c r="AL32" s="385" t="e">
        <f>IF(AK32="","",IF('[1]Multi-Field'!AU28=20,10,IF(AK32-30&lt;0,0,AK32-30)))</f>
        <v>#VALUE!</v>
      </c>
      <c r="AM32" s="385" t="e">
        <f>#VALUE!</f>
        <v>#VALUE!</v>
      </c>
      <c r="AN32" s="385" t="e">
        <f t="shared" si="7"/>
        <v>#VALUE!</v>
      </c>
      <c r="AO32" s="385" t="e">
        <f>#VALUE!</f>
        <v>#VALUE!</v>
      </c>
      <c r="AP32" s="385" t="e">
        <f>#VALUE!</f>
        <v>#VALUE!</v>
      </c>
      <c r="AQ32" s="385" t="e">
        <f>#VALUE!</f>
        <v>#VALUE!</v>
      </c>
      <c r="AR32" s="385" t="e">
        <f>#VALUE!</f>
        <v>#VALUE!</v>
      </c>
      <c r="AS32" s="385" t="e">
        <f>IF(AR32="","",IF('[1]Multi-Field'!AU28&gt;9,0,AR32-15))</f>
        <v>#VALUE!</v>
      </c>
      <c r="AT32" s="385" t="e">
        <f>#VALUE!</f>
        <v>#VALUE!</v>
      </c>
      <c r="AU32" s="385" t="e">
        <f>#VALUE!</f>
        <v>#VALUE!</v>
      </c>
      <c r="AV32" s="385" t="e">
        <f>IF(AU32="","",IF('[1]Multi-Field'!AU28=9&gt;9,0,AU32-35))</f>
        <v>#VALUE!</v>
      </c>
      <c r="AW32" s="385" t="e">
        <f>#VALUE!</f>
        <v>#VALUE!</v>
      </c>
      <c r="AX32" s="385" t="e">
        <f t="shared" si="8"/>
        <v>#VALUE!</v>
      </c>
      <c r="AY32" s="385" t="str">
        <f>IF('[1]Multi-Field'!AU28="","",IF('[1]Multi-Field'!AU28&lt;1,100,IF('[1]Multi-Field'!AU28=1,75,IF('[1]Multi-Field'!AU28=2,50,IF('[1]Multi-Field'!AU28=3,25,IF('[1]Multi-Field'!AU28&gt;3,0,""))))))</f>
        <v/>
      </c>
      <c r="AZ32" s="385" t="str">
        <f t="shared" si="9"/>
        <v/>
      </c>
      <c r="BA32" s="385" t="e">
        <f>#VALUE!</f>
        <v>#VALUE!</v>
      </c>
      <c r="BB32" s="385" t="e">
        <f>IF(BA32="","",IF(AND('[1]Multi-Field'!AU28&lt;40,'[1]Multi-Field'!AU28&gt;9),40,IF('[1]Multi-Field'!AU28&gt;39,0,BA32+5)))</f>
        <v>#VALUE!</v>
      </c>
      <c r="BC32" s="386" t="e">
        <f t="shared" si="10"/>
        <v>#VALUE!</v>
      </c>
      <c r="BD32" s="282">
        <v>0.67</v>
      </c>
      <c r="BE32" s="282">
        <v>1.52</v>
      </c>
      <c r="BF32" s="411" t="s">
        <v>1200</v>
      </c>
      <c r="BG32" s="412">
        <v>3</v>
      </c>
      <c r="BH32" s="412">
        <v>2</v>
      </c>
      <c r="BI32" s="412">
        <v>2.5</v>
      </c>
      <c r="BJ32" s="409" t="e">
        <f>IF(AND('[1]Single Field'!#REF!=[1]Lists!BF32,'[1]Single Field'!#REF!="Drained"),"x",IF(AND('[1]Single Field'!#REF!=[1]Lists!BF32,'[1]Single Field'!#REF!="Undrained"),O,""))</f>
        <v>#REF!</v>
      </c>
      <c r="BK32" s="409" t="str">
        <f>IF(AND('[1]Multi-Field'!$E$3=[1]Lists!BF32,'[1]Multi-Field'!$F$3="Drained"),BI32,IF(AND('[1]Multi-Field'!$E$3=BF32,'[1]Multi-Field'!$F$3="undrained"),BH32,""))</f>
        <v/>
      </c>
      <c r="BL32" s="409" t="str">
        <f>IF(AND('[1]Multi-Field'!$E$4=BF32,'[1]Multi-Field'!$F$4="Drained"),BI32,IF(AND('[1]Multi-Field'!$E$4=BF32,'[1]Multi-Field'!$F$4="undrained"),BH32,""))</f>
        <v/>
      </c>
      <c r="BM32" s="409" t="str">
        <f>IF(AND('[1]Multi-Field'!$E$5=BF32,'[1]Multi-Field'!$F$5="Drained"),BI32,IF(AND('[1]Multi-Field'!$E$5=BF32,'[1]Multi-Field'!$F$5="undrained"),BH32,""))</f>
        <v/>
      </c>
      <c r="BN32" s="409" t="str">
        <f>IF(AND('[1]Multi-Field'!$E$6=BF32,'[1]Multi-Field'!$F$6="Drained"),BI32,IF(AND('[1]Multi-Field'!$E$6=BF32,'[1]Multi-Field'!$F$6="undrained"),BH32,""))</f>
        <v/>
      </c>
      <c r="BO32" s="409" t="str">
        <f>IF(AND('[1]Multi-Field'!$E$7=BF32,'[1]Multi-Field'!$F$7="Drained"),BI32,IF(AND('[1]Multi-Field'!$E$7=BF32,'[1]Multi-Field'!$F$7="undrained"),BH32,""))</f>
        <v/>
      </c>
      <c r="BP32" s="409" t="str">
        <f>IF(AND('[1]Multi-Field'!$E$8=BF32,'[1]Multi-Field'!$F$8="Drained"),BI32,IF(AND('[1]Multi-Field'!$E$8=BF32,'[1]Multi-Field'!$F$8="undrained"),BH32,""))</f>
        <v/>
      </c>
      <c r="BQ32" s="409" t="str">
        <f>IF(AND('[1]Multi-Field'!$E$9=BF32,'[1]Multi-Field'!$F$9="Drained"),BI32,IF(AND('[1]Multi-Field'!$E$9=BF32,'[1]Multi-Field'!$F$9="undrained"),BH32,""))</f>
        <v/>
      </c>
      <c r="BR32" s="409" t="str">
        <f>IF(AND('[1]Multi-Field'!$E$10=BF32,'[1]Multi-Field'!$F$10="Drained"),BI32,IF(AND('[1]Multi-Field'!$E$10=BF32,'[1]Multi-Field'!$F$10="undrained"),BH32,""))</f>
        <v/>
      </c>
      <c r="BS32" s="409" t="str">
        <f>IF(AND('[1]Multi-Field'!$E$11=BF32,'[1]Multi-Field'!$F$11="Drained"),BI32,IF(AND('[1]Multi-Field'!$E$11=BF32,'[1]Multi-Field'!$F$11="undrained"),BH32,""))</f>
        <v/>
      </c>
      <c r="BT32" s="409" t="str">
        <f>IF(AND('[1]Multi-Field'!$E$12=BF32,'[1]Multi-Field'!$F$12="Drained"),BI32,IF(AND('[1]Multi-Field'!$E$12=BF32,'[1]Multi-Field'!$F$12="undrained"),BH32,""))</f>
        <v/>
      </c>
      <c r="BU32" s="409" t="str">
        <f>IF(AND('[1]Multi-Field'!$E$13=BF32,'[1]Multi-Field'!$F$13="Drained"),BI32,IF(AND('[1]Multi-Field'!$E$3=BF32,'[1]Multi-Field'!$F$13="undrained"),BH32,""))</f>
        <v/>
      </c>
      <c r="BV32" s="409" t="str">
        <f>IF(AND('[1]Multi-Field'!$E$14=BF32,'[1]Multi-Field'!$F$14="Drained"),BI32,IF(AND('[1]Multi-Field'!$E$14=BF32,'[1]Multi-Field'!$F$14="undrained"),BH32,""))</f>
        <v/>
      </c>
      <c r="BW32" s="409" t="str">
        <f>IF(AND('[1]Multi-Field'!$E$15=BF32,'[1]Multi-Field'!$F$15="Drained"),BI32,IF(AND('[1]Multi-Field'!$E$15=BF32,'[1]Multi-Field'!$F$15="undrained"),BH32,""))</f>
        <v/>
      </c>
      <c r="BX32" s="409" t="str">
        <f>IF(AND('[1]Multi-Field'!$E$16=[1]Lists!BF32,'[1]Multi-Field'!$F$16="Drained"),BI32,IF(AND('[1]Multi-Field'!$E$16=[1]Lists!BF32,'[1]Multi-Field'!$F$16="undrained"),BH32,""))</f>
        <v/>
      </c>
      <c r="BY32" s="409" t="str">
        <f>IF(AND('[1]Multi-Field'!$E$17=[1]Lists!BF32,'[1]Multi-Field'!$F$17="Drained"),BI32,IF(AND('[1]Multi-Field'!$E$17=[1]Lists!BF32,'[1]Multi-Field'!$F$17="undrained"),BH32,""))</f>
        <v/>
      </c>
      <c r="BZ32" s="409" t="str">
        <f>IF(AND('[1]Multi-Field'!$E$18=[1]Lists!BF32,'[1]Multi-Field'!$F$18="Drained"),BI32,IF(AND('[1]Multi-Field'!$E$18=[1]Lists!BF32,'[1]Multi-Field'!$F$18="undrained"),BH32,""))</f>
        <v/>
      </c>
      <c r="CA32" s="409" t="str">
        <f>IF(AND('[1]Multi-Field'!$E$19=[1]Lists!BF32,'[1]Multi-Field'!$F$19="Drained"),BI32,IF(AND('[1]Multi-Field'!$E$19=[1]Lists!BF32,'[1]Multi-Field'!$F$19="undrained"),BH32,""))</f>
        <v/>
      </c>
      <c r="CB32" s="409" t="str">
        <f>IF(AND('[1]Multi-Field'!$E$20=[1]Lists!BF32,'[1]Multi-Field'!$F$20="Drained"),BI32,IF(AND('[1]Multi-Field'!$E$20=[1]Lists!BF32,'[1]Multi-Field'!$F$20="undrained"),BH32,""))</f>
        <v/>
      </c>
      <c r="CC32" s="409" t="str">
        <f>IF(AND('[1]Multi-Field'!$E$21=[1]Lists!BF32,'[1]Multi-Field'!$F$21="Drained"),BI32,IF(AND('[1]Multi-Field'!$E$21=[1]Lists!BF32,'[1]Multi-Field'!$F$21="undrained"),BH32,""))</f>
        <v/>
      </c>
      <c r="CD32" s="409" t="str">
        <f>IF(AND('[1]Multi-Field'!$E$22=[1]Lists!BF32,'[1]Multi-Field'!$F$22="Drained"),BI32,IF(AND('[1]Multi-Field'!$E$22=[1]Lists!BF32,'[1]Multi-Field'!$F$22="undrained"),BH32,""))</f>
        <v/>
      </c>
      <c r="CE32" s="409" t="str">
        <f>IF(AND('[1]Multi-Field'!$E$23=[1]Lists!BF32,'[1]Multi-Field'!$F$23="Drained"),BI32,IF(AND('[1]Multi-Field'!$E$23=[1]Lists!BF32,'[1]Multi-Field'!$F$23="undrained"),BH32,""))</f>
        <v/>
      </c>
      <c r="CF32" s="409" t="str">
        <f>IF(AND('[1]Multi-Field'!$E$24=[1]Lists!BF32,'[1]Multi-Field'!$F$24="Drained"),BI32,IF(AND('[1]Multi-Field'!$E$24=[1]Lists!BF32,'[1]Multi-Field'!$F$24="undrained"),BH32,""))</f>
        <v/>
      </c>
      <c r="CG32" s="409" t="str">
        <f>IF(AND('[1]Multi-Field'!$E$25=[1]Lists!BF32,'[1]Multi-Field'!$F$25="Drained"),BI32,IF(AND('[1]Multi-Field'!$E$25=[1]Lists!BF32,'[1]Multi-Field'!$F$25="undrained"),BH32,""))</f>
        <v/>
      </c>
      <c r="CH32" s="409" t="str">
        <f>IF(AND('[1]Multi-Field'!$E$26=[1]Lists!BF32,'[1]Multi-Field'!$F$26="Drained"),BI32,IF(AND('[1]Multi-Field'!$E$26=[1]Lists!BF32,'[1]Multi-Field'!$F$26="undrained"),BH32,""))</f>
        <v/>
      </c>
      <c r="CI32" s="409" t="str">
        <f>IF(AND('[1]Multi-Field'!$E$27=[1]Lists!BF32,'[1]Multi-Field'!$F$27="Drained"),BI32,IF(AND('[1]Multi-Field'!$E$27=[1]Lists!BF32,'[1]Multi-Field'!$F$27="undrained"),BH32,""))</f>
        <v/>
      </c>
      <c r="CJ32" s="409" t="str">
        <f>IF(AND('[1]Multi-Field'!$E$28=[1]Lists!BF32,'[1]Multi-Field'!$F$28="Drained"),BI32,IF(AND('[1]Multi-Field'!$E$28=[1]Lists!BF32,'[1]Multi-Field'!$F$28="undrained"),BH32,""))</f>
        <v/>
      </c>
      <c r="CK32" s="409" t="str">
        <f>IF(AND('[1]Multi-Field'!$E$29=[1]Lists!BF32,'[1]Multi-Field'!$F$29="Drained"),BI32,IF(AND('[1]Multi-Field'!$E$29=[1]Lists!BF32,'[1]Multi-Field'!$F$29="undrained"),BH32,""))</f>
        <v/>
      </c>
      <c r="CL32" s="409" t="str">
        <f>IF(AND('[1]Multi-Field'!$E$30=[1]Lists!BF32,'[1]Multi-Field'!$F$30="Drained"),BI32,IF(AND('[1]Multi-Field'!$E$30=[1]Lists!BF32,'[1]Multi-Field'!$F$30="undrained"),BH32,""))</f>
        <v/>
      </c>
      <c r="CM32" s="409" t="str">
        <f>IF(AND('[1]Multi-Field'!$E$31=[1]Lists!BF32,'[1]Multi-Field'!$F$31="Drained"),BI32,IF(AND('[1]Multi-Field'!$E$31=[1]Lists!BF32,'[1]Multi-Field'!$F$31="undrained"),BH32,""))</f>
        <v/>
      </c>
      <c r="CN32" s="409" t="str">
        <f>IF(AND('[1]Multi-Field'!$E$32=[1]Lists!BF32,'[1]Multi-Field'!$F$32="Drained"),BI32,IF(AND('[1]Multi-Field'!$E$32=[1]Lists!BF32,'[1]Multi-Field'!$F$32="undrained"),BH32,""))</f>
        <v/>
      </c>
      <c r="CO32" s="409">
        <f>IF(AND('[1]Multi-Field'!$E$33=[1]Lists!BF32,'[1]Multi-Field'!$F$33="Drained"),BI32,IF(AND('[1]Multi-Field'!$E$33=[1]Lists!BF32,'[1]Multi-Field'!$F$33="undrained"),BH32,""))</f>
        <v>2.5</v>
      </c>
      <c r="CP32" s="409" t="str">
        <f>IF(AND('[1]Multi-Field'!$E$34=[1]Lists!BF32,'[1]Multi-Field'!$F$34="Drained"),BI32,IF(AND('[1]Multi-Field'!$E$34=[1]Lists!BF32,'[1]Multi-Field'!$F$34="undrained"),BH32,""))</f>
        <v/>
      </c>
      <c r="CQ32" s="409" t="str">
        <f>IF(AND('[1]Multi-Field'!$E$35=[1]Lists!BF32,'[1]Multi-Field'!$F$35="Drained"),BI32,IF(AND('[1]Multi-Field'!$E$35=[1]Lists!BF32,'[1]Multi-Field'!$F$35="undrained"),BH32,""))</f>
        <v/>
      </c>
      <c r="CR32" s="409" t="str">
        <f>IF(AND('[1]Multi-Field'!$E$36=[1]Lists!BF32,'[1]Multi-Field'!$F$36="Drained"),BI32,IF(AND('[1]Multi-Field'!$E$36=[1]Lists!BF32,'[1]Multi-Field'!$F$36="undrained"),BH32,""))</f>
        <v/>
      </c>
      <c r="CS32" s="409" t="str">
        <f>IF(AND('[1]Multi-Field'!$E$37=[1]Lists!BF32,'[1]Multi-Field'!$F$37="Drained"),BI32,IF(AND('[1]Multi-Field'!$E$37=[1]Lists!BF32,'[1]Multi-Field'!$F$37="undrained"),BH32,""))</f>
        <v/>
      </c>
      <c r="CT32" s="409" t="str">
        <f>IF(AND('[1]Multi-Field'!$E$38=[1]Lists!BF32,'[1]Multi-Field'!$F$38="Drained"),BI32,IF(AND('[1]Multi-Field'!$E$38=[1]Lists!BF32,'[1]Multi-Field'!$F$38="undrained"),BH32,""))</f>
        <v/>
      </c>
      <c r="CU32" s="409" t="str">
        <f>IF(AND('[1]Multi-Field'!$E$39=[1]Lists!BF32,'[1]Multi-Field'!$F$39="Drained"),BI32,IF(AND('[1]Multi-Field'!$E$39=[1]Lists!BF32,'[1]Multi-Field'!$F$39="undrained"),BH32,""))</f>
        <v/>
      </c>
      <c r="CV32" s="409" t="str">
        <f>IF(AND('[1]Multi-Field'!$E$40=[1]Lists!BF32,'[1]Multi-Field'!$F$40="Drained"),BI32,IF(AND('[1]Multi-Field'!$E$40=[1]Lists!BF32,'[1]Multi-Field'!$F$40="undrained"),BH32,""))</f>
        <v/>
      </c>
      <c r="CW32" s="409" t="str">
        <f>IF(AND('[1]Multi-Field'!$E$41=[1]Lists!BF32,'[1]Multi-Field'!$F$40="Drained"),BI32,IF(AND('[1]Multi-Field'!$E$40=[1]Lists!BF32,'[1]Multi-Field'!$F$40="undrained"),BH32,""))</f>
        <v/>
      </c>
      <c r="CX32" s="409" t="str">
        <f>IF(AND('[1]Multi-Field'!$E$42=[1]Lists!BF32,'[1]Multi-Field'!$F$42="Drained"),BI32,IF(AND('[1]Multi-Field'!$E$42=[1]Lists!BF32,'[1]Multi-Field'!$F$42="undrained"),BH32,""))</f>
        <v/>
      </c>
      <c r="CY32" s="409" t="str">
        <f>IF(AND('[1]Multi-Field'!$E$43=[1]Lists!BF32,'[1]Multi-Field'!$F$43="Drained"),BI32,IF(AND('[1]Multi-Field'!$E$43=[1]Lists!BF32,'[1]Multi-Field'!$F$43="undrained"),BH32,""))</f>
        <v/>
      </c>
      <c r="CZ32" s="409" t="str">
        <f>IF(AND('[1]Multi-Field'!$E$44=[1]Lists!BF32,'[1]Multi-Field'!$F$44="Drained"),BI32,IF(AND('[1]Multi-Field'!$E$44=[1]Lists!BF32,'[1]Multi-Field'!$F$44="undrained"),BH32,""))</f>
        <v/>
      </c>
      <c r="DA32" s="409" t="str">
        <f>IF(AND('[1]Multi-Field'!$E$45=[1]Lists!BF32,'[1]Multi-Field'!$F$45="Drained"),BI32,IF(AND('[1]Multi-Field'!$E$45=[1]Lists!BF32,'[1]Multi-Field'!$F$45="undrained"),BH32,""))</f>
        <v/>
      </c>
      <c r="DB32" s="409" t="str">
        <f>IF(AND('[1]Multi-Field'!$E$46=[1]Lists!BF32,'[1]Multi-Field'!$F$46="Drained"),BI32,IF(AND('[1]Multi-Field'!$E$46=[1]Lists!BF32,'[1]Multi-Field'!$F$46="undrained"),BH32,""))</f>
        <v/>
      </c>
      <c r="DC32" s="409" t="str">
        <f>IF(AND('[1]Multi-Field'!$E$47=[1]Lists!BF32,'[1]Multi-Field'!$F$47="Drained"),BI32,IF(AND('[1]Multi-Field'!$E$47=[1]Lists!BF32,'[1]Multi-Field'!$F$47="undrained"),BH32,""))</f>
        <v/>
      </c>
      <c r="DD32" s="409" t="str">
        <f>IF(AND('[1]Multi-Field'!$E$48=[1]Lists!BF32,'[1]Multi-Field'!$F$48="Drained"),BI32,IF(AND('[1]Multi-Field'!$E$48=[1]Lists!BF32,'[1]Multi-Field'!$F$48="undrained"),BH32,""))</f>
        <v/>
      </c>
      <c r="DE32" s="409" t="str">
        <f>IF(AND('[1]Multi-Field'!$E$49=[1]Lists!BF32,'[1]Multi-Field'!$F$49="Drained"),BI32,IF(AND('[1]Multi-Field'!$E$49=[1]Lists!BF32,'[1]Multi-Field'!$F$9="undrained"),BH32,""))</f>
        <v/>
      </c>
      <c r="DF32" s="409" t="str">
        <f>IF(AND('[1]Multi-Field'!$E$50=[1]Lists!BF32,'[1]Multi-Field'!$F$50="Drained"),BI32,IF(AND('[1]Multi-Field'!$E$50=[1]Lists!BF32,'[1]Multi-Field'!$F$50="undrained"),BH32,""))</f>
        <v/>
      </c>
      <c r="DG32" s="409" t="str">
        <f>IF(AND('[1]Multi-Field'!$E$51=[1]Lists!BF32,'[1]Multi-Field'!$F$51="Drained"),BI32,IF(AND('[1]Multi-Field'!$E$51=[1]Lists!BF32,'[1]Multi-Field'!$F$51="undrained"),BH32,""))</f>
        <v/>
      </c>
      <c r="DH32" s="409" t="str">
        <f>IF(AND('[1]Multi-Field'!$E$52=[1]Lists!BF32,'[1]Multi-Field'!$F$52="Drained"),BI32,IF(AND('[1]Multi-Field'!$E$52=[1]Lists!BF32,'[1]Multi-Field'!$F$52="undrained"),BH32,""))</f>
        <v/>
      </c>
      <c r="DI32" s="409" t="str">
        <f>IF(AND('[1]Multi-Field'!$E$53=[1]Lists!BF32,'[1]Multi-Field'!$F$53="Drained"),BI32,IF(AND('[1]Multi-Field'!$E$53=[1]Lists!BF32,'[1]Multi-Field'!$F$53="undrained"),BH32,""))</f>
        <v/>
      </c>
      <c r="DJ32" s="409" t="str">
        <f>IF(AND('[1]Multi-Field'!$E$54=[1]Lists!BF32,'[1]Multi-Field'!$F$54="Drained"),BI32,IF(AND('[1]Multi-Field'!$E$54=[1]Lists!BF32,'[1]Multi-Field'!$F$54="undrained"),BH32,""))</f>
        <v/>
      </c>
      <c r="DK32" s="409" t="str">
        <f>IF(AND('[1]Multi-Field'!$E$55=[1]Lists!BF32,'[1]Multi-Field'!$F$55="Drained"),BI32,IF(AND('[1]Multi-Field'!$E$55=[1]Lists!BF32,'[1]Multi-Field'!$F$55="undrained"),BH32,""))</f>
        <v/>
      </c>
      <c r="DL32" s="409" t="str">
        <f>IF(AND('[1]Multi-Field'!$E$56=[1]Lists!BF32,'[1]Multi-Field'!$F$56="Drained"),BI32,IF(AND('[1]Multi-Field'!$E$56=[1]Lists!BF32,'[1]Multi-Field'!$F$56="undrained"),BH32,""))</f>
        <v/>
      </c>
      <c r="DM32" s="409" t="str">
        <f>IF(AND('[1]Multi-Field'!$E$57=[1]Lists!BF32,'[1]Multi-Field'!$F$57="Drained"),BI32,IF(AND('[1]Multi-Field'!$E$57=[1]Lists!BF32,'[1]Multi-Field'!$F$57="undrained"),BH32,""))</f>
        <v/>
      </c>
      <c r="DN32" s="409" t="str">
        <f>IF(AND('[1]Multi-Field'!$E$58=[1]Lists!BF32,'[1]Multi-Field'!$F$58="Drained"),BI32,IF(AND('[1]Multi-Field'!$E$58=[1]Lists!BF32,'[1]Multi-Field'!$F$58="undrained"),BH32,""))</f>
        <v/>
      </c>
      <c r="DO32" s="409" t="str">
        <f>IF(AND('[1]Multi-Field'!$E$59=[1]Lists!BF32,'[1]Multi-Field'!$F$59="Drained"),BI32,IF(AND('[1]Multi-Field'!$E$59=[1]Lists!BF32,'[1]Multi-Field'!$F$59="undrained"),BH32,""))</f>
        <v/>
      </c>
      <c r="DP32" s="409" t="str">
        <f>IF(AND('[1]Multi-Field'!$E$60=[1]Lists!BF32,'[1]Multi-Field'!$F$60="Drained"),BI32,IF(AND('[1]Multi-Field'!$E$60=[1]Lists!BF32,'[1]Multi-Field'!$F$60="undrained"),BH32,""))</f>
        <v/>
      </c>
      <c r="DQ32" s="409" t="str">
        <f>IF(AND('[1]Multi-Field'!$E$61=[1]Lists!BF32,'[1]Multi-Field'!$F$61="Drained"),BI32,IF(AND('[1]Multi-Field'!$E$61=[1]Lists!BF32,'[1]Multi-Field'!$F$61="undrained"),BH32,""))</f>
        <v/>
      </c>
      <c r="DR32" s="409" t="str">
        <f>IF(AND('[1]Multi-Field'!$E$62=[1]Lists!BF32,'[1]Multi-Field'!$F$62="Drained"),BI32,IF(AND('[1]Multi-Field'!$E$62=[1]Lists!BF32,'[1]Multi-Field'!$F$62="undrained"),BH32,""))</f>
        <v/>
      </c>
      <c r="DS32" s="409" t="str">
        <f>IF(AND('[1]Multi-Field'!$E$63=[1]Lists!BF32,'[1]Multi-Field'!$F$63="Drained"),BI32,IF(AND('[1]Multi-Field'!$E$63=[1]Lists!BF32,'[1]Multi-Field'!$F$63="undrained"),BH32,""))</f>
        <v/>
      </c>
      <c r="DT32" s="409" t="str">
        <f>IF(AND('[1]Multi-Field'!$E$64=[1]Lists!BF32,'[1]Multi-Field'!$F$64="Drained"),BI32,IF(AND('[1]Multi-Field'!$E$64=[1]Lists!BF32,'[1]Multi-Field'!$F$64="undrained"),BH32,""))</f>
        <v/>
      </c>
      <c r="DU32" s="409" t="str">
        <f>IF(AND('[1]Multi-Field'!$E$65=[1]Lists!BF32,'[1]Multi-Field'!$F$65="Drained"),BI32,IF(AND('[1]Multi-Field'!$E$65=[1]Lists!BF32,'[1]Multi-Field'!$F$65="undrained"),BH32,""))</f>
        <v/>
      </c>
      <c r="DV32" s="409" t="str">
        <f>IF(AND('[1]Multi-Field'!$E$66=[1]Lists!BF32,'[1]Multi-Field'!$F$66="Drained"),BI32,IF(AND('[1]Multi-Field'!$E$66=[1]Lists!BF32,'[1]Multi-Field'!$F$66="undrained"),BH32,""))</f>
        <v/>
      </c>
      <c r="DW32" s="409" t="str">
        <f>IF(AND('[1]Multi-Field'!$E$67=[1]Lists!BF32,'[1]Multi-Field'!$F$67="Drained"),BI32,IF(AND('[1]Multi-Field'!$E$67=[1]Lists!BF32,'[1]Multi-Field'!$F$67="undrained"),BH32,""))</f>
        <v/>
      </c>
      <c r="DX32" s="409" t="str">
        <f>IF(AND('[1]Multi-Field'!$E$68=[1]Lists!BF32,'[1]Multi-Field'!$F$68="Drained"),BI32,IF(AND('[1]Multi-Field'!$E$68=[1]Lists!BF32,'[1]Multi-Field'!$F$68="undrained"),BH32,""))</f>
        <v/>
      </c>
      <c r="DY32" s="409" t="str">
        <f>IF(AND('[1]Multi-Field'!$E$69=[1]Lists!BF32,'[1]Multi-Field'!$F$69="Drained"),BI32,IF(AND('[1]Multi-Field'!$E$69=[1]Lists!BF32,'[1]Multi-Field'!$F$69="undrained"),BH32,""))</f>
        <v/>
      </c>
      <c r="DZ32" s="409" t="str">
        <f>IF(AND('[1]Multi-Field'!$E$70=[1]Lists!BF32,'[1]Multi-Field'!$F$70="Drained"),BI32,IF(AND('[1]Multi-Field'!$E$70=[1]Lists!BF32,'[1]Multi-Field'!$F$70="undrained"),BH32,""))</f>
        <v/>
      </c>
      <c r="EA32" s="409" t="str">
        <f>IF(AND('[1]Multi-Field'!$E$71=[1]Lists!BF32,'[1]Multi-Field'!$F$71="Drained"),BI32,IF(AND('[1]Multi-Field'!$E$71=[1]Lists!BF32,'[1]Multi-Field'!$F$71="undrained"),BH32,""))</f>
        <v/>
      </c>
      <c r="EB32" s="409" t="str">
        <f>IF(AND('[1]Multi-Field'!$E$72=[1]Lists!BF32,'[1]Multi-Field'!$F$72="Drained"),BI32,IF(AND('[1]Multi-Field'!$E$72=[1]Lists!BF32,'[1]Multi-Field'!$F$72="undrained"),BH32,""))</f>
        <v/>
      </c>
      <c r="EC32" s="409" t="str">
        <f>IF(AND('[1]Multi-Field'!$E$73=[1]Lists!BF32,'[1]Multi-Field'!$F$73="Drained"),BI32,IF(AND('[1]Multi-Field'!$E$73=[1]Lists!BF32,'[1]Multi-Field'!$F$73="undrained"),BH32,""))</f>
        <v/>
      </c>
      <c r="ED32" s="409" t="str">
        <f>IF(AND('[1]Multi-Field'!$E$74=[1]Lists!BF32,'[1]Multi-Field'!$F$74="Drained"),BI32,IF(AND('[1]Multi-Field'!$E$74=[1]Lists!BF32,'[1]Multi-Field'!$F$74="undrained"),BH32,""))</f>
        <v/>
      </c>
      <c r="EE32" s="409" t="str">
        <f>IF(AND('[1]Multi-Field'!$E$75=[1]Lists!BF32,'[1]Multi-Field'!$F$75="Drained"),BI32,IF(AND('[1]Multi-Field'!$E$75=[1]Lists!BF32,'[1]Multi-Field'!$F$75="undrained"),BH32,""))</f>
        <v/>
      </c>
      <c r="EF32" s="409" t="str">
        <f>IF(AND('[1]Multi-Field'!$E$76=[1]Lists!BF32,'[1]Multi-Field'!$F$76="Drained"),BI32,IF(AND('[1]Multi-Field'!$E$76=[1]Lists!BF32,'[1]Multi-Field'!$F$6="undrained"),BH32,""))</f>
        <v/>
      </c>
      <c r="EG32" s="409" t="str">
        <f>IF(AND('[1]Multi-Field'!$E$77=[1]Lists!BF32,'[1]Multi-Field'!$F$77="Drained"),BI32,IF(AND('[1]Multi-Field'!$E$77=[1]Lists!BF32,'[1]Multi-Field'!$F$77="undrained"),BH32,""))</f>
        <v/>
      </c>
      <c r="EH32" s="409" t="str">
        <f>IF(AND('[1]Multi-Field'!$E$78=[1]Lists!BF32,'[1]Multi-Field'!$F$78="Drained"),BI32,IF(AND('[1]Multi-Field'!$E$78=[1]Lists!BF32,'[1]Multi-Field'!$F$78="undrained"),BH32,""))</f>
        <v/>
      </c>
      <c r="EI32" s="409" t="str">
        <f>IF(AND('[1]Multi-Field'!$E$79=[1]Lists!BF32,'[1]Multi-Field'!$F$79="Drained"),BI32,IF(AND('[1]Multi-Field'!$E$79=[1]Lists!BF32,'[1]Multi-Field'!$F$79="undrained"),BH32,""))</f>
        <v/>
      </c>
      <c r="EJ32" s="409" t="str">
        <f>IF(AND('[1]Multi-Field'!$E$80=[1]Lists!BF32,'[1]Multi-Field'!$F$80="Drained"),BI32,IF(AND('[1]Multi-Field'!$E$80=[1]Lists!BF32,'[1]Multi-Field'!$F$80="undrained"),BH32,""))</f>
        <v/>
      </c>
      <c r="EK32" s="409" t="str">
        <f>IF(AND('[1]Multi-Field'!$E$81=[1]Lists!BF32,'[1]Multi-Field'!$F$81="Drained"),BI32,IF(AND('[1]Multi-Field'!$E$81=[1]Lists!BF32,'[1]Multi-Field'!$F$81="undrained"),BH32,""))</f>
        <v/>
      </c>
      <c r="EL32" s="409" t="str">
        <f>IF(AND('[1]Multi-Field'!$E$82=[1]Lists!BF32,'[1]Multi-Field'!$F$82="Drained"),BI32,IF(AND('[1]Multi-Field'!$E$82=[1]Lists!BF32,'[1]Multi-Field'!$F$82="undrained"),BH32,""))</f>
        <v/>
      </c>
      <c r="EM32" s="409" t="str">
        <f>IF(AND('[1]Multi-Field'!$E$83=[1]Lists!BF32,'[1]Multi-Field'!$F$83="Drained"),BI32,IF(AND('[1]Multi-Field'!$E$83=[1]Lists!BF32,'[1]Multi-Field'!$F$83="undrained"),BH32,""))</f>
        <v/>
      </c>
      <c r="EN32" s="409" t="str">
        <f>IF(AND('[1]Multi-Field'!$E$84=[1]Lists!BF32,'[1]Multi-Field'!$F$84="Drained"),BI32,IF(AND('[1]Multi-Field'!$E$84=[1]Lists!BF32,'[1]Multi-Field'!$F$84="undrained"),BH32,""))</f>
        <v/>
      </c>
      <c r="EO32" s="409" t="str">
        <f>IF(AND('[1]Multi-Field'!$E$85=[1]Lists!BF32,'[1]Multi-Field'!$F$85="Drained"),BI32,IF(AND('[1]Multi-Field'!$E$85=[1]Lists!BF32,'[1]Multi-Field'!$F$85="undrained"),BH32,""))</f>
        <v/>
      </c>
      <c r="EP32" s="409" t="str">
        <f>IF(AND('[1]Multi-Field'!$E$86=[1]Lists!BF32,'[1]Multi-Field'!$F$86="Drained"),BI32,IF(AND('[1]Multi-Field'!$E$86=[1]Lists!BF32,'[1]Multi-Field'!$F$86="undrained"),BH32,""))</f>
        <v/>
      </c>
      <c r="EQ32" s="409" t="str">
        <f>IF(AND('[1]Multi-Field'!$E$87=[1]Lists!BF32,'[1]Multi-Field'!$F$87="Drained"),BI32,IF(AND('[1]Multi-Field'!$E$87=[1]Lists!BF32,'[1]Multi-Field'!$F$87="undrained"),BH32,""))</f>
        <v/>
      </c>
      <c r="ER32" s="409" t="str">
        <f>IF(AND('[1]Multi-Field'!$E$88=[1]Lists!BF32,'[1]Multi-Field'!$F$88="Drained"),BI32,IF(AND('[1]Multi-Field'!$E$88=[1]Lists!BF32,'[1]Multi-Field'!$F$88="undrained"),BH32,""))</f>
        <v/>
      </c>
      <c r="ES32" s="409" t="str">
        <f>IF(AND('[1]Multi-Field'!$E$89=[1]Lists!BF32,'[1]Multi-Field'!$F$89="Drained"),BI32,IF(AND('[1]Multi-Field'!$E$89=[1]Lists!BF32,'[1]Multi-Field'!$F$89="undrained"),BH32,""))</f>
        <v/>
      </c>
      <c r="ET32" s="409" t="str">
        <f>IF(AND('[1]Multi-Field'!$E$90=[1]Lists!BF32,'[1]Multi-Field'!$F$90="Drained"),BI32,IF(AND('[1]Multi-Field'!$E$90=[1]Lists!BF32,'[1]Multi-Field'!$F$90="undrained"),BH32,""))</f>
        <v/>
      </c>
      <c r="EU32" s="409" t="str">
        <f>IF(AND('[1]Multi-Field'!$E$91=[1]Lists!BF32,'[1]Multi-Field'!$F$91="Drained"),BI32,IF(AND('[1]Multi-Field'!$E$91=[1]Lists!BF32,'[1]Multi-Field'!$F$91="undrained"),BH32,""))</f>
        <v/>
      </c>
      <c r="EV32" s="409" t="str">
        <f>IF(AND('[1]Multi-Field'!$E$92=[1]Lists!BF32,'[1]Multi-Field'!$F$92="Drained"),BI32,IF(AND('[1]Multi-Field'!$E$92=[1]Lists!BF32,'[1]Multi-Field'!$F$92="undrained"),BH32,""))</f>
        <v/>
      </c>
      <c r="EW32" s="409" t="str">
        <f>IF(AND('[1]Multi-Field'!$E$93=[1]Lists!BF32,'[1]Multi-Field'!$F$93="Drained"),BI32,IF(AND('[1]Multi-Field'!$E$93=[1]Lists!BF32,'[1]Multi-Field'!$F$93="undrained"),BH32,""))</f>
        <v/>
      </c>
      <c r="EX32" s="409" t="str">
        <f>IF(AND('[1]Multi-Field'!$E$94=[1]Lists!BF32,'[1]Multi-Field'!$F$94="Drained"),BI32,IF(AND('[1]Multi-Field'!$E$94=[1]Lists!BF32,'[1]Multi-Field'!$F$94="undrained"),BH32,""))</f>
        <v/>
      </c>
      <c r="EY32" s="409" t="str">
        <f>IF(AND('[1]Multi-Field'!$E$95=[1]Lists!BF32,'[1]Multi-Field'!$F$95="Drained"),BI32,IF(AND('[1]Multi-Field'!$E$95=[1]Lists!BF32,'[1]Multi-Field'!$F$95="undrained"),BH32,""))</f>
        <v/>
      </c>
      <c r="EZ32" s="409" t="str">
        <f>IF(AND('[1]Multi-Field'!$E$96=[1]Lists!BF32,'[1]Multi-Field'!$F$96="Drained"),BI32,IF(AND('[1]Multi-Field'!$E$96=[1]Lists!BF32,'[1]Multi-Field'!$F$96="undrained"),BH32,""))</f>
        <v/>
      </c>
      <c r="FA32" s="409" t="str">
        <f>IF(AND('[1]Multi-Field'!$E$97=[1]Lists!BF32,'[1]Multi-Field'!$F$97="Drained"),BI32,IF(AND('[1]Multi-Field'!$E$97=[1]Lists!BF32,'[1]Multi-Field'!$F$97="undrained"),BH32,""))</f>
        <v/>
      </c>
      <c r="FB32" s="409" t="str">
        <f>IF(AND('[1]Multi-Field'!$E$98=[1]Lists!BF32,'[1]Multi-Field'!$F$98="Drained"),BI32,IF(AND('[1]Multi-Field'!$E$98=[1]Lists!BF32,'[1]Multi-Field'!$F$98="undrained"),BH32,""))</f>
        <v/>
      </c>
      <c r="FC32" s="409" t="str">
        <f>IF(AND('[1]Multi-Field'!$E$99=[1]Lists!BF32,'[1]Multi-Field'!$F$99="Drained"),BI32,IF(AND('[1]Multi-Field'!$E$99=[1]Lists!BF32,'[1]Multi-Field'!$F$99="undrained"),BH32,""))</f>
        <v/>
      </c>
      <c r="FD32" s="409" t="str">
        <f>IF(AND('[1]Multi-Field'!$E$100=[1]Lists!BF32,'[1]Multi-Field'!$F$100="Drained"),BI32,IF(AND('[1]Multi-Field'!$E$100=[1]Lists!BF32,'[1]Multi-Field'!$F$100="undrained"),BH32,""))</f>
        <v/>
      </c>
      <c r="FE32" s="409" t="str">
        <f>IF(AND('[1]Multi-Field'!$E$101=[1]Lists!BF32,'[1]Multi-Field'!$F$101="Drained"),BI32,IF(AND('[1]Multi-Field'!$E$101=[1]Lists!BF32,'[1]Multi-Field'!$F$101="undrained"),BH32,""))</f>
        <v/>
      </c>
      <c r="FF32" s="409" t="str">
        <f>IF(AND('[1]Multi-Field'!$E$102=[1]Lists!BF32,'[1]Multi-Field'!$F$102="Drained"),BI32,IF(AND('[1]Multi-Field'!$E$102=[1]Lists!BF32,'[1]Multi-Field'!$F$102="undrained"),BH32,""))</f>
        <v/>
      </c>
      <c r="FG32" s="409" t="str">
        <f>IF(AND('[1]Multi-Field'!$E$103=[1]Lists!BF32,'[1]Multi-Field'!$F$103="Drained"),BI32,IF(AND('[1]Multi-Field'!$E$103=[1]Lists!BF32,'[1]Multi-Field'!$F$103="undrained"),BH32,""))</f>
        <v/>
      </c>
      <c r="FH32" s="409" t="str">
        <f>IF(AND('[1]Multi-Field'!$E$104=[1]Lists!BF32,'[1]Multi-Field'!$F$104="Drained"),BI32,IF(AND('[1]Multi-Field'!$E$104=[1]Lists!BF32,'[1]Multi-Field'!$F$104="undrained"),BH32,""))</f>
        <v/>
      </c>
      <c r="FI32" s="409" t="str">
        <f>IF(AND('[1]Multi-Field'!$E$105=[1]Lists!BF32,'[1]Multi-Field'!$F$105="Drained"),BI32,IF(AND('[1]Multi-Field'!$E$105=[1]Lists!BF32,'[1]Multi-Field'!$F$105="undrained"),BH32,""))</f>
        <v/>
      </c>
      <c r="FJ32" s="409" t="str">
        <f>IF(AND('[1]Multi-Field'!$E$106=[1]Lists!BF32,'[1]Multi-Field'!$F$106="Drained"),BI32,IF(AND('[1]Multi-Field'!$E$106=[1]Lists!BF32,'[1]Multi-Field'!$F$106="undrained"),BH32,""))</f>
        <v/>
      </c>
      <c r="FK32" s="409" t="str">
        <f>IF(AND('[1]Multi-Field'!$E$107=[1]Lists!BF32,'[1]Multi-Field'!$F$107="Drained"),BI32,IF(AND('[1]Multi-Field'!$E$107=[1]Lists!BF32,'[1]Multi-Field'!$F$107="undrained"),BH32,""))</f>
        <v/>
      </c>
      <c r="FL32" s="409" t="str">
        <f>IF(AND('[1]Multi-Field'!$E$108=[1]Lists!BF32,'[1]Multi-Field'!$F$108="Drained"),BI32,IF(AND('[1]Multi-Field'!$E$108=[1]Lists!BF32,'[1]Multi-Field'!$F$108="undrained"),BH32,""))</f>
        <v/>
      </c>
      <c r="FM32" s="409" t="str">
        <f>IF(AND('[1]Multi-Field'!$E$109=[1]Lists!BF32,'[1]Multi-Field'!$F$109="Drained"),BI32,IF(AND('[1]Multi-Field'!$E$109=[1]Lists!BF32,'[1]Multi-Field'!$F$109="undrained"),BH32,""))</f>
        <v/>
      </c>
      <c r="FN32" s="409" t="str">
        <f>IF(AND('[1]Multi-Field'!$E$110=[1]Lists!BF32,'[1]Multi-Field'!$F$110="Drained"),BI32,IF(AND('[1]Multi-Field'!$E$110=[1]Lists!BF32,'[1]Multi-Field'!$F$110="undrained"),BH32,""))</f>
        <v/>
      </c>
      <c r="FO32" s="409" t="str">
        <f>IF(AND('[1]Multi-Field'!$E$111=[1]Lists!BF32,'[1]Multi-Field'!$F$111="Drained"),BI32,IF(AND('[1]Multi-Field'!$E$111=[1]Lists!BF32,'[1]Multi-Field'!$F$111="undrained"),BH32,""))</f>
        <v/>
      </c>
      <c r="FP32" s="409" t="str">
        <f>IF(AND('[1]Multi-Field'!$E$112=[1]Lists!BF32,'[1]Multi-Field'!$F$112="Drained"),BI32,IF(AND('[1]Multi-Field'!$E$112=[1]Lists!BF32,'[1]Multi-Field'!$F$112="undrained"),BH32,""))</f>
        <v/>
      </c>
      <c r="FQ32" s="409" t="str">
        <f>IF(AND('[1]Multi-Field'!$E$113=[1]Lists!BF32,'[1]Multi-Field'!$F$113="Drained"),BI32,IF(AND('[1]Multi-Field'!$E$113=[1]Lists!BF32,'[1]Multi-Field'!$F$113="undrained"),BH32,""))</f>
        <v/>
      </c>
      <c r="FR32" s="409" t="str">
        <f>IF(AND('[1]Multi-Field'!$E$114=[1]Lists!BF32,'[1]Multi-Field'!$F$114="Drained"),BI32,IF(AND('[1]Multi-Field'!$E$114=[1]Lists!BF32,'[1]Multi-Field'!$F$114="undrained"),BH32,""))</f>
        <v/>
      </c>
      <c r="FS32" s="409" t="str">
        <f>IF(AND('[1]Multi-Field'!$E$115=[1]Lists!BF32,'[1]Multi-Field'!$F$115="Drained"),BI32,IF(AND('[1]Multi-Field'!$E$115=[1]Lists!BF32,'[1]Multi-Field'!$F$115="undrained"),BH32,""))</f>
        <v/>
      </c>
      <c r="FT32" s="409" t="str">
        <f>IF(AND('[1]Multi-Field'!$E$116=[1]Lists!BF32,'[1]Multi-Field'!$F$116="Drained"),BI32,IF(AND('[1]Multi-Field'!$E$116=[1]Lists!BF32,'[1]Multi-Field'!$F$116="undrained"),BH32,""))</f>
        <v/>
      </c>
      <c r="FU32" s="409" t="str">
        <f>IF(AND('[1]Multi-Field'!$E$117=[1]Lists!BF32,'[1]Multi-Field'!$F$117="Drained"),BI32,IF(AND('[1]Multi-Field'!$E$117=[1]Lists!BF32,'[1]Multi-Field'!$F$117="undrained"),BH32,""))</f>
        <v/>
      </c>
      <c r="FV32" s="409" t="str">
        <f>IF(AND('[1]Multi-Field'!$E$118=[1]Lists!BF32,'[1]Multi-Field'!$F$118="Drained"),BI32,IF(AND('[1]Multi-Field'!$E$118=[1]Lists!BF32,'[1]Multi-Field'!$F$118="undrained"),BH32,""))</f>
        <v/>
      </c>
      <c r="FW32" s="409" t="str">
        <f>IF(AND('[1]Multi-Field'!$E$119=[1]Lists!BF32,'[1]Multi-Field'!$F$119="Drained"),BI32,IF(AND('[1]Multi-Field'!$E$119=[1]Lists!BF32,'[1]Multi-Field'!$F$119="undrained"),BH32,""))</f>
        <v/>
      </c>
      <c r="FX32" s="409" t="str">
        <f>IF(AND('[1]Multi-Field'!$E$120=[1]Lists!BF32,'[1]Multi-Field'!$F$120="Drained"),BI32,IF(AND('[1]Multi-Field'!$E$120=[1]Lists!BF32,'[1]Multi-Field'!$F$120="undrained"),BH32,""))</f>
        <v/>
      </c>
      <c r="FZ32" t="s">
        <v>816</v>
      </c>
      <c r="GC32" s="4" t="str">
        <f>'[1]Multi-Field'!B30</f>
        <v>T1248-#8</v>
      </c>
      <c r="GD32" s="73" t="str">
        <f>IF(OR('[1]Multi-Field'!Q30=$FZ$43,'[1]Multi-Field'!Q30=$FZ$44),'[1]Multi-Field'!BS30,"")</f>
        <v/>
      </c>
      <c r="GE32" s="4" t="str">
        <f>IF(AND(OR('[1]Multi-Field'!Q30=$FZ$86,'[1]Multi-Field'!Q30=$FZ$94,'[1]Multi-Field'!Q30=$FZ$87,'[1]Multi-Field'!Q30=[1]Lists!$FZ$93,'[1]Multi-Field'!Q30=$FZ$59),'[1]Multi-Field'!BS30&gt;50),'[1]Multi-Field'!BS30*0.8,IF(AND(OR('[1]Multi-Field'!Q30=$FZ$86,'[1]Multi-Field'!Q30=$FZ$94,'[1]Multi-Field'!Q30=$FZ$87,'[1]Multi-Field'!Q30=[1]Lists!$FZ$93,'[1]Multi-Field'!Q30=[1]Lists!$FZ$59),'[1]Multi-Field'!BS30&lt;50),'[1]Multi-Field'!BS30,""))</f>
        <v/>
      </c>
      <c r="GF32" s="4" t="str">
        <f>IF(OR('[1]Multi-Field'!Q30=[1]Lists!$FZ$7,'[1]Multi-Field'!Q30=[1]Lists!$FZ$5,'[1]Multi-Field'!Q30=[1]Lists!$FZ$24,'[1]Multi-Field'!Q30=[1]Lists!$FZ$10,'[1]Multi-Field'!Q30=[1]Lists!$FZ$8, '[1]Multi-Field'!Q30=[1]Lists!$FZ$25, '[1]Multi-Field'!Q30=[1]Lists!$FZ$23, '[1]Multi-Field'!Q30= [1]Lists!$FZ$47, '[1]Multi-Field'!Q30=[1]Lists!$FZ$49, '[1]Multi-Field'!Q30=[1]Lists!$FZ$48,'[1]Multi-Field'!Q30=[1]Lists!$FZ$3, '[1]Multi-Field'!Q30=[1]Lists!$FZ$14,'[1]Multi-Field'!Q30=[1]Lists!$FZ$36, '[1]Multi-Field'!Q30=[1]Lists!$FZ$41,'[1]Multi-Field'!Q30=[1]Lists!$FZ$42),0,"")</f>
        <v/>
      </c>
      <c r="GG32" s="4" t="str">
        <f>IF(OR('[1]Multi-Field'!Q30=[1]Lists!$FZ$6,'[1]Multi-Field'!Q30=[1]Lists!$FZ$4, '[1]Multi-Field'!Q59=[1]Lists!$FZ$11, '[1]Multi-Field'!Q30=[1]Lists!$FZ$1),100*IF('[1]Multi-Field'!U30=onepercent,0.75,IF('[1]Multi-Field'!U30=onetotwentyfivepercent,0.4,IF(OR('[1]Multi-Field'!U30=twentysixtofiftypercent,'[1]Multi-Field'!U30=greaterthanfiftypercent),0,""))),"")</f>
        <v/>
      </c>
      <c r="GH32" s="4" t="str">
        <f>IF(OR('[1]Multi-Field'!Q30=[1]Lists!$FZ$53,'[1]Multi-Field'!Q30=[1]Lists!$FZ$55), 50,IF('[1]Multi-Field'!Q30=[1]Lists!$FZ$54,225,IF('[1]Multi-Field'!Q30=[1]Lists!$FZ$56,75,"")))</f>
        <v/>
      </c>
      <c r="GI32" s="4" t="e">
        <f>#VALUE!</f>
        <v>#VALUE!</v>
      </c>
      <c r="GJ32" s="4" t="e">
        <f>#VALUE!</f>
        <v>#VALUE!</v>
      </c>
      <c r="GK32" s="4" t="str">
        <f>IF('[1]Multi-Field'!Q30=[1]Lists!$FZ$95,'[1]Multi-Field'!BS30*0.66,"")</f>
        <v/>
      </c>
      <c r="GM32" s="4" t="str">
        <f>IF(OR('[1]Multi-Field'!Q30=[1]Lists!$FZ$26,'[1]Multi-Field'!Q30=[1]Lists!$FZ$84),20,"")</f>
        <v/>
      </c>
      <c r="GN32" s="4" t="str">
        <f>IF(OR('[1]Multi-Field'!Q30=[1]Lists!$FZ$88,'[1]Multi-Field'!Q30=[1]Lists!$FZ$57),0,"")</f>
        <v/>
      </c>
      <c r="GO32" s="4" t="str">
        <f>IF(OR('[1]Multi-Field'!Q30=[1]Lists!$FZ$69,'[1]Multi-Field'!Q30=[1]Lists!$FZ$71,'[1]Multi-Field'!Q30=[1]Lists!$FZ$105),50,"")</f>
        <v/>
      </c>
      <c r="GP32" s="4" t="str">
        <f>IF(OR('[1]Multi-Field'!Q30=[1]Lists!$FZ$75,'[1]Multi-Field'!Q30=[1]Lists!$FZ$70),75,"")</f>
        <v/>
      </c>
      <c r="GQ32" s="4" t="str">
        <f>IF('[1]Multi-Field'!Q30=[1]Lists!$FZ$72,150,"")</f>
        <v/>
      </c>
      <c r="GR32" s="4" t="str">
        <f>IF(OR('[1]Multi-Field'!Q30=[1]Lists!$FZ$74,'[1]Multi-Field'!Q30=[1]Lists!$FZ$73),40,"")</f>
        <v/>
      </c>
      <c r="GS32" s="4" t="str">
        <f>IF('[1]Multi-Field'!Q30=[1]Lists!$FZ$99,80,"")</f>
        <v/>
      </c>
      <c r="GT32" s="4" t="str">
        <f>IF('[1]Multi-Field'!Q30=[1]Lists!$FZ$106,70,"")</f>
        <v/>
      </c>
      <c r="GU32" s="4" t="e">
        <f t="shared" si="4"/>
        <v>#VALUE!</v>
      </c>
    </row>
    <row r="33" spans="1:203" ht="13.5" customHeight="1">
      <c r="A33" s="7" t="s">
        <v>120</v>
      </c>
      <c r="B33" t="s">
        <v>757</v>
      </c>
      <c r="C33" s="7"/>
      <c r="D33" s="8">
        <v>70</v>
      </c>
      <c r="E33" s="8">
        <f t="shared" si="0"/>
        <v>70</v>
      </c>
      <c r="F33" s="8">
        <f t="shared" si="1"/>
        <v>70</v>
      </c>
      <c r="G33" s="8">
        <v>70</v>
      </c>
      <c r="H33" s="8">
        <v>70</v>
      </c>
      <c r="I33" s="8">
        <f t="shared" si="5"/>
        <v>70</v>
      </c>
      <c r="J33" s="8">
        <f t="shared" si="6"/>
        <v>70</v>
      </c>
      <c r="K33" s="8">
        <v>70</v>
      </c>
      <c r="L33" s="8">
        <v>110</v>
      </c>
      <c r="M33" s="8">
        <f t="shared" si="2"/>
        <v>112</v>
      </c>
      <c r="N33" s="8">
        <f t="shared" si="3"/>
        <v>113</v>
      </c>
      <c r="O33" s="8">
        <v>115</v>
      </c>
      <c r="P33" s="391">
        <v>8</v>
      </c>
      <c r="Q33" s="394"/>
      <c r="R33" s="395" t="b">
        <f>IF(OR('Multi-Field'!AA10=Lists!$AC$42,'Multi-Field'!AA10=Lists!$AC$43),IF('Multi-Field'!Z10="x",(IF('Multi-Field'!AC10=Lists!$Q$11,Lists!$R$11,IF('Multi-Field'!AC10=Lists!$Q$12,Lists!$R$12,IF('Multi-Field'!AC10=Lists!$Q$13,Lists!$R$13,IF('Multi-Field'!AC10=Lists!$Q$14,Lists!$R$14))))),IF('Multi-Field'!X10="x",(IF('Multi-Field'!AC10=Lists!$Q$11,Lists!$S$11,IF('Multi-Field'!AC10=Lists!$Q$12,Lists!$S$12,IF('Multi-Field'!AC10=Lists!$Q$13,Lists!$S$13,IF('Multi-Field'!AC10=Lists!$Q$14,Lists!$S$14))))),IF('Multi-Field'!V10="x",(IF('Multi-Field'!AC10=Lists!$Q$11,Lists!$T$11,IF('Multi-Field'!AC10=Lists!$Q$12,Lists!$T$12,IF('Multi-Field'!AC10=Lists!$Q$13,Lists!$T$13,IF('Multi-Field'!AC10=Lists!$Q$14,Lists!$T$14))))),0))))</f>
        <v>0</v>
      </c>
      <c r="S33" s="395" t="str">
        <f t="shared" si="11"/>
        <v/>
      </c>
      <c r="T33" s="395"/>
      <c r="U33" s="396"/>
      <c r="V33" s="383">
        <f>IF(OR('Multi-Field'!AI19=$U$4,'Multi-Field'!AI19=$U$5,'Multi-Field'!AI19=$U$6,'Multi-Field'!AI19=$U$7,'Multi-Field'!AI19=$U$8,'Multi-Field'!AI19=$U$9),(IF('Multi-Field'!AJ19=$V$2,100,IF('Multi-Field'!AJ19=$V$3,65,IF('Multi-Field'!AJ19=$V$4,53,IF('Multi-Field'!AJ19=$V$5,41,IF('Multi-Field'!AJ19=$V$6,23,IF('Multi-Field'!AJ19=$V$7,0,0))))))),0)</f>
        <v>0</v>
      </c>
      <c r="W33" s="383" t="str">
        <f>IF(AND(OR('Multi-Field'!AF19=$S$3,'Multi-Field'!AF19=S21,'Multi-Field'!AF19=$S$7),'Multi-Field'!AN19&lt;18,'Multi-Field'!AN19&gt;0),35,IF('Multi-Field'!AF19=$S$4,55,IF(AND('Multi-Field'!AF19=$S$6,'Multi-Field'!AN19&lt;18),30,IF(AND('Multi-Field'!AN19&gt;17,OR('Multi-Field'!AF19=$S$3,'Multi-Field'!AF19=$S$5,'Multi-Field'!AF19= $S$6,'Multi-Field'!AF19=$S$7)),25,"0"))))</f>
        <v>0</v>
      </c>
      <c r="X33" s="383">
        <f>IF(OR('Multi-Field'!BA19=$U$4,'Multi-Field'!BA19=$U$5,'Multi-Field'!BA19=$U$6,'Multi-Field'!BA19=U23,'Multi-Field'!BA19=$U$8,'Multi-Field'!BA19=$U$9),(IF('Multi-Field'!BB19=$V$2,100,IF('Multi-Field'!BB19=$V$3,65,IF('Multi-Field'!BB19=$V$4,53,IF('Multi-Field'!BB19=$V$5,41,IF('Multi-Field'!BB19=$V$6,23,IF('Multi-Field'!BB19=$V$7,0,0))))))),0)</f>
        <v>0</v>
      </c>
      <c r="Y33" s="383" t="str">
        <f>IF(AND(OR('Multi-Field'!AX19=$S$3,'Multi-Field'!AX19=$S$5,'Multi-Field'!AX19=$S$7),'Multi-Field'!BF19&lt;18),35,IF('Multi-Field'!AX19=$S$4,55,IF(AND('Multi-Field'!AX19=$S$6,'Multi-Field'!BF19&lt;18),30,IF(AND('Multi-Field'!BF19&gt;17,OR('Multi-Field'!AX19=$S$3,'Multi-Field'!AX19=$S$5,'Multi-Field'!AX19=$S$6,'Multi-Field'!AX19=$S$7)),25,"0"))))</f>
        <v>0</v>
      </c>
      <c r="Z33" s="383">
        <v>17</v>
      </c>
      <c r="AC33" t="s">
        <v>818</v>
      </c>
      <c r="AI33" s="384" t="str">
        <f>'[1]Multi-Field'!B29</f>
        <v>Gravel bottom</v>
      </c>
      <c r="AJ33" s="385" t="e">
        <f>#VALUE!</f>
        <v>#VALUE!</v>
      </c>
      <c r="AK33" s="385" t="e">
        <f>#VALUE!</f>
        <v>#VALUE!</v>
      </c>
      <c r="AL33" s="385" t="e">
        <f>IF(AK33="","",IF('[1]Multi-Field'!AU29=20,10,IF(AK33-30&lt;0,0,AK33-30)))</f>
        <v>#VALUE!</v>
      </c>
      <c r="AM33" s="385" t="e">
        <f>#VALUE!</f>
        <v>#VALUE!</v>
      </c>
      <c r="AN33" s="385" t="e">
        <f t="shared" si="7"/>
        <v>#VALUE!</v>
      </c>
      <c r="AO33" s="385" t="e">
        <f>#VALUE!</f>
        <v>#VALUE!</v>
      </c>
      <c r="AP33" s="385" t="e">
        <f>#VALUE!</f>
        <v>#VALUE!</v>
      </c>
      <c r="AQ33" s="385" t="e">
        <f>#VALUE!</f>
        <v>#VALUE!</v>
      </c>
      <c r="AR33" s="385" t="e">
        <f>#VALUE!</f>
        <v>#VALUE!</v>
      </c>
      <c r="AS33" s="385" t="e">
        <f>IF(AR33="","",IF('[1]Multi-Field'!AU29&gt;9,0,AR33-15))</f>
        <v>#VALUE!</v>
      </c>
      <c r="AT33" s="385" t="e">
        <f>#VALUE!</f>
        <v>#VALUE!</v>
      </c>
      <c r="AU33" s="385" t="e">
        <f>#VALUE!</f>
        <v>#VALUE!</v>
      </c>
      <c r="AV33" s="385" t="e">
        <f>IF(AU33="","",IF('[1]Multi-Field'!AU29=9&gt;9,0,AU33-35))</f>
        <v>#VALUE!</v>
      </c>
      <c r="AW33" s="385" t="e">
        <f>#VALUE!</f>
        <v>#VALUE!</v>
      </c>
      <c r="AX33" s="385" t="e">
        <f t="shared" si="8"/>
        <v>#VALUE!</v>
      </c>
      <c r="AY33" s="385">
        <f>IF('[1]Multi-Field'!AU29="","",IF('[1]Multi-Field'!AU29&lt;1,100,IF('[1]Multi-Field'!AU29=1,75,IF('[1]Multi-Field'!AU29=2,50,IF('[1]Multi-Field'!AU29=3,25,IF('[1]Multi-Field'!AU29&gt;3,0,""))))))</f>
        <v>0</v>
      </c>
      <c r="AZ33" s="385">
        <f t="shared" si="9"/>
        <v>0</v>
      </c>
      <c r="BA33" s="385" t="e">
        <f>#VALUE!</f>
        <v>#VALUE!</v>
      </c>
      <c r="BB33" s="385" t="e">
        <f>IF(BA33="","",IF(AND('[1]Multi-Field'!AU29&lt;40,'[1]Multi-Field'!AU29&gt;9),40,IF('[1]Multi-Field'!AU29&gt;39,0,BA33+5)))</f>
        <v>#VALUE!</v>
      </c>
      <c r="BC33" s="386" t="e">
        <f t="shared" si="10"/>
        <v>#VALUE!</v>
      </c>
      <c r="BD33" s="281">
        <v>0.66</v>
      </c>
      <c r="BE33" s="281">
        <v>1.52</v>
      </c>
      <c r="BF33" s="411" t="s">
        <v>1201</v>
      </c>
      <c r="BG33" s="412">
        <v>2</v>
      </c>
      <c r="BH33" s="412">
        <v>4.5</v>
      </c>
      <c r="BI33" s="412">
        <v>4.5</v>
      </c>
      <c r="BJ33" s="409" t="e">
        <f>IF(AND('[1]Single Field'!#REF!=[1]Lists!BF33,'[1]Single Field'!#REF!="Drained"),"x",IF(AND('[1]Single Field'!#REF!=[1]Lists!BF33,'[1]Single Field'!#REF!="Undrained"),O,""))</f>
        <v>#REF!</v>
      </c>
      <c r="BK33" s="409" t="str">
        <f>IF(AND('[1]Multi-Field'!$E$3=[1]Lists!BF33,'[1]Multi-Field'!$F$3="Drained"),BI33,IF(AND('[1]Multi-Field'!$E$3=BF33,'[1]Multi-Field'!$F$3="undrained"),BH33,""))</f>
        <v/>
      </c>
      <c r="BL33" s="409" t="str">
        <f>IF(AND('[1]Multi-Field'!$E$4=BF33,'[1]Multi-Field'!$F$4="Drained"),BI33,IF(AND('[1]Multi-Field'!$E$4=BF33,'[1]Multi-Field'!$F$4="undrained"),BH33,""))</f>
        <v/>
      </c>
      <c r="BM33" s="409" t="str">
        <f>IF(AND('[1]Multi-Field'!$E$5=BF33,'[1]Multi-Field'!$F$5="Drained"),BI33,IF(AND('[1]Multi-Field'!$E$5=BF33,'[1]Multi-Field'!$F$5="undrained"),BH33,""))</f>
        <v/>
      </c>
      <c r="BN33" s="409" t="str">
        <f>IF(AND('[1]Multi-Field'!$E$6=BF33,'[1]Multi-Field'!$F$6="Drained"),BI33,IF(AND('[1]Multi-Field'!$E$6=BF33,'[1]Multi-Field'!$F$6="undrained"),BH33,""))</f>
        <v/>
      </c>
      <c r="BO33" s="409" t="str">
        <f>IF(AND('[1]Multi-Field'!$E$7=BF33,'[1]Multi-Field'!$F$7="Drained"),BI33,IF(AND('[1]Multi-Field'!$E$7=BF33,'[1]Multi-Field'!$F$7="undrained"),BH33,""))</f>
        <v/>
      </c>
      <c r="BP33" s="409" t="str">
        <f>IF(AND('[1]Multi-Field'!$E$8=BF33,'[1]Multi-Field'!$F$8="Drained"),BI33,IF(AND('[1]Multi-Field'!$E$8=BF33,'[1]Multi-Field'!$F$8="undrained"),BH33,""))</f>
        <v/>
      </c>
      <c r="BQ33" s="409" t="str">
        <f>IF(AND('[1]Multi-Field'!$E$9=BF33,'[1]Multi-Field'!$F$9="Drained"),BI33,IF(AND('[1]Multi-Field'!$E$9=BF33,'[1]Multi-Field'!$F$9="undrained"),BH33,""))</f>
        <v/>
      </c>
      <c r="BR33" s="409" t="str">
        <f>IF(AND('[1]Multi-Field'!$E$10=BF33,'[1]Multi-Field'!$F$10="Drained"),BI33,IF(AND('[1]Multi-Field'!$E$10=BF33,'[1]Multi-Field'!$F$10="undrained"),BH33,""))</f>
        <v/>
      </c>
      <c r="BS33" s="409" t="str">
        <f>IF(AND('[1]Multi-Field'!$E$11=BF33,'[1]Multi-Field'!$F$11="Drained"),BI33,IF(AND('[1]Multi-Field'!$E$11=BF33,'[1]Multi-Field'!$F$11="undrained"),BH33,""))</f>
        <v/>
      </c>
      <c r="BT33" s="409" t="str">
        <f>IF(AND('[1]Multi-Field'!$E$12=BF33,'[1]Multi-Field'!$F$12="Drained"),BI33,IF(AND('[1]Multi-Field'!$E$12=BF33,'[1]Multi-Field'!$F$12="undrained"),BH33,""))</f>
        <v/>
      </c>
      <c r="BU33" s="409" t="str">
        <f>IF(AND('[1]Multi-Field'!$E$13=BF33,'[1]Multi-Field'!$F$13="Drained"),BI33,IF(AND('[1]Multi-Field'!$E$3=BF33,'[1]Multi-Field'!$F$13="undrained"),BH33,""))</f>
        <v/>
      </c>
      <c r="BV33" s="409" t="str">
        <f>IF(AND('[1]Multi-Field'!$E$14=BF33,'[1]Multi-Field'!$F$14="Drained"),BI33,IF(AND('[1]Multi-Field'!$E$14=BF33,'[1]Multi-Field'!$F$14="undrained"),BH33,""))</f>
        <v/>
      </c>
      <c r="BW33" s="409" t="str">
        <f>IF(AND('[1]Multi-Field'!$E$15=BF33,'[1]Multi-Field'!$F$15="Drained"),BI33,IF(AND('[1]Multi-Field'!$E$15=BF33,'[1]Multi-Field'!$F$15="undrained"),BH33,""))</f>
        <v/>
      </c>
      <c r="BX33" s="409" t="str">
        <f>IF(AND('[1]Multi-Field'!$E$16=[1]Lists!BF33,'[1]Multi-Field'!$F$16="Drained"),BI33,IF(AND('[1]Multi-Field'!$E$16=[1]Lists!BF33,'[1]Multi-Field'!$F$16="undrained"),BH33,""))</f>
        <v/>
      </c>
      <c r="BY33" s="409" t="str">
        <f>IF(AND('[1]Multi-Field'!$E$17=[1]Lists!BF33,'[1]Multi-Field'!$F$17="Drained"),BI33,IF(AND('[1]Multi-Field'!$E$17=[1]Lists!BF33,'[1]Multi-Field'!$F$17="undrained"),BH33,""))</f>
        <v/>
      </c>
      <c r="BZ33" s="409" t="str">
        <f>IF(AND('[1]Multi-Field'!$E$18=[1]Lists!BF33,'[1]Multi-Field'!$F$18="Drained"),BI33,IF(AND('[1]Multi-Field'!$E$18=[1]Lists!BF33,'[1]Multi-Field'!$F$18="undrained"),BH33,""))</f>
        <v/>
      </c>
      <c r="CA33" s="409" t="str">
        <f>IF(AND('[1]Multi-Field'!$E$19=[1]Lists!BF33,'[1]Multi-Field'!$F$19="Drained"),BI33,IF(AND('[1]Multi-Field'!$E$19=[1]Lists!BF33,'[1]Multi-Field'!$F$19="undrained"),BH33,""))</f>
        <v/>
      </c>
      <c r="CB33" s="409" t="str">
        <f>IF(AND('[1]Multi-Field'!$E$20=[1]Lists!BF33,'[1]Multi-Field'!$F$20="Drained"),BI33,IF(AND('[1]Multi-Field'!$E$20=[1]Lists!BF33,'[1]Multi-Field'!$F$20="undrained"),BH33,""))</f>
        <v/>
      </c>
      <c r="CC33" s="409" t="str">
        <f>IF(AND('[1]Multi-Field'!$E$21=[1]Lists!BF33,'[1]Multi-Field'!$F$21="Drained"),BI33,IF(AND('[1]Multi-Field'!$E$21=[1]Lists!BF33,'[1]Multi-Field'!$F$21="undrained"),BH33,""))</f>
        <v/>
      </c>
      <c r="CD33" s="409" t="str">
        <f>IF(AND('[1]Multi-Field'!$E$22=[1]Lists!BF33,'[1]Multi-Field'!$F$22="Drained"),BI33,IF(AND('[1]Multi-Field'!$E$22=[1]Lists!BF33,'[1]Multi-Field'!$F$22="undrained"),BH33,""))</f>
        <v/>
      </c>
      <c r="CE33" s="409" t="str">
        <f>IF(AND('[1]Multi-Field'!$E$23=[1]Lists!BF33,'[1]Multi-Field'!$F$23="Drained"),BI33,IF(AND('[1]Multi-Field'!$E$23=[1]Lists!BF33,'[1]Multi-Field'!$F$23="undrained"),BH33,""))</f>
        <v/>
      </c>
      <c r="CF33" s="409" t="str">
        <f>IF(AND('[1]Multi-Field'!$E$24=[1]Lists!BF33,'[1]Multi-Field'!$F$24="Drained"),BI33,IF(AND('[1]Multi-Field'!$E$24=[1]Lists!BF33,'[1]Multi-Field'!$F$24="undrained"),BH33,""))</f>
        <v/>
      </c>
      <c r="CG33" s="409" t="str">
        <f>IF(AND('[1]Multi-Field'!$E$25=[1]Lists!BF33,'[1]Multi-Field'!$F$25="Drained"),BI33,IF(AND('[1]Multi-Field'!$E$25=[1]Lists!BF33,'[1]Multi-Field'!$F$25="undrained"),BH33,""))</f>
        <v/>
      </c>
      <c r="CH33" s="409" t="str">
        <f>IF(AND('[1]Multi-Field'!$E$26=[1]Lists!BF33,'[1]Multi-Field'!$F$26="Drained"),BI33,IF(AND('[1]Multi-Field'!$E$26=[1]Lists!BF33,'[1]Multi-Field'!$F$26="undrained"),BH33,""))</f>
        <v/>
      </c>
      <c r="CI33" s="409" t="str">
        <f>IF(AND('[1]Multi-Field'!$E$27=[1]Lists!BF33,'[1]Multi-Field'!$F$27="Drained"),BI33,IF(AND('[1]Multi-Field'!$E$27=[1]Lists!BF33,'[1]Multi-Field'!$F$27="undrained"),BH33,""))</f>
        <v/>
      </c>
      <c r="CJ33" s="409" t="str">
        <f>IF(AND('[1]Multi-Field'!$E$28=[1]Lists!BF33,'[1]Multi-Field'!$F$28="Drained"),BI33,IF(AND('[1]Multi-Field'!$E$28=[1]Lists!BF33,'[1]Multi-Field'!$F$28="undrained"),BH33,""))</f>
        <v/>
      </c>
      <c r="CK33" s="409" t="str">
        <f>IF(AND('[1]Multi-Field'!$E$29=[1]Lists!BF33,'[1]Multi-Field'!$F$29="Drained"),BI33,IF(AND('[1]Multi-Field'!$E$29=[1]Lists!BF33,'[1]Multi-Field'!$F$29="undrained"),BH33,""))</f>
        <v/>
      </c>
      <c r="CL33" s="409" t="str">
        <f>IF(AND('[1]Multi-Field'!$E$30=[1]Lists!BF33,'[1]Multi-Field'!$F$30="Drained"),BI33,IF(AND('[1]Multi-Field'!$E$30=[1]Lists!BF33,'[1]Multi-Field'!$F$30="undrained"),BH33,""))</f>
        <v/>
      </c>
      <c r="CM33" s="409" t="str">
        <f>IF(AND('[1]Multi-Field'!$E$31=[1]Lists!BF33,'[1]Multi-Field'!$F$31="Drained"),BI33,IF(AND('[1]Multi-Field'!$E$31=[1]Lists!BF33,'[1]Multi-Field'!$F$31="undrained"),BH33,""))</f>
        <v/>
      </c>
      <c r="CN33" s="409" t="str">
        <f>IF(AND('[1]Multi-Field'!$E$32=[1]Lists!BF33,'[1]Multi-Field'!$F$32="Drained"),BI33,IF(AND('[1]Multi-Field'!$E$32=[1]Lists!BF33,'[1]Multi-Field'!$F$32="undrained"),BH33,""))</f>
        <v/>
      </c>
      <c r="CO33" s="409" t="str">
        <f>IF(AND('[1]Multi-Field'!$E$33=[1]Lists!BF33,'[1]Multi-Field'!$F$33="Drained"),BI33,IF(AND('[1]Multi-Field'!$E$33=[1]Lists!BF33,'[1]Multi-Field'!$F$33="undrained"),BH33,""))</f>
        <v/>
      </c>
      <c r="CP33" s="409">
        <f>IF(AND('[1]Multi-Field'!$E$34=[1]Lists!BF33,'[1]Multi-Field'!$F$34="Drained"),BI33,IF(AND('[1]Multi-Field'!$E$34=[1]Lists!BF33,'[1]Multi-Field'!$F$34="undrained"),BH33,""))</f>
        <v>4.5</v>
      </c>
      <c r="CQ33" s="409" t="str">
        <f>IF(AND('[1]Multi-Field'!$E$35=[1]Lists!BF33,'[1]Multi-Field'!$F$35="Drained"),BI33,IF(AND('[1]Multi-Field'!$E$35=[1]Lists!BF33,'[1]Multi-Field'!$F$35="undrained"),BH33,""))</f>
        <v/>
      </c>
      <c r="CR33" s="409" t="str">
        <f>IF(AND('[1]Multi-Field'!$E$36=[1]Lists!BF33,'[1]Multi-Field'!$F$36="Drained"),BI33,IF(AND('[1]Multi-Field'!$E$36=[1]Lists!BF33,'[1]Multi-Field'!$F$36="undrained"),BH33,""))</f>
        <v/>
      </c>
      <c r="CS33" s="409" t="str">
        <f>IF(AND('[1]Multi-Field'!$E$37=[1]Lists!BF33,'[1]Multi-Field'!$F$37="Drained"),BI33,IF(AND('[1]Multi-Field'!$E$37=[1]Lists!BF33,'[1]Multi-Field'!$F$37="undrained"),BH33,""))</f>
        <v/>
      </c>
      <c r="CT33" s="409" t="str">
        <f>IF(AND('[1]Multi-Field'!$E$38=[1]Lists!BF33,'[1]Multi-Field'!$F$38="Drained"),BI33,IF(AND('[1]Multi-Field'!$E$38=[1]Lists!BF33,'[1]Multi-Field'!$F$38="undrained"),BH33,""))</f>
        <v/>
      </c>
      <c r="CU33" s="409" t="str">
        <f>IF(AND('[1]Multi-Field'!$E$39=[1]Lists!BF33,'[1]Multi-Field'!$F$39="Drained"),BI33,IF(AND('[1]Multi-Field'!$E$39=[1]Lists!BF33,'[1]Multi-Field'!$F$39="undrained"),BH33,""))</f>
        <v/>
      </c>
      <c r="CV33" s="409" t="str">
        <f>IF(AND('[1]Multi-Field'!$E$40=[1]Lists!BF33,'[1]Multi-Field'!$F$40="Drained"),BI33,IF(AND('[1]Multi-Field'!$E$40=[1]Lists!BF33,'[1]Multi-Field'!$F$40="undrained"),BH33,""))</f>
        <v/>
      </c>
      <c r="CW33" s="409" t="str">
        <f>IF(AND('[1]Multi-Field'!$E$41=[1]Lists!BF33,'[1]Multi-Field'!$F$40="Drained"),BI33,IF(AND('[1]Multi-Field'!$E$40=[1]Lists!BF33,'[1]Multi-Field'!$F$40="undrained"),BH33,""))</f>
        <v/>
      </c>
      <c r="CX33" s="409" t="str">
        <f>IF(AND('[1]Multi-Field'!$E$42=[1]Lists!BF33,'[1]Multi-Field'!$F$42="Drained"),BI33,IF(AND('[1]Multi-Field'!$E$42=[1]Lists!BF33,'[1]Multi-Field'!$F$42="undrained"),BH33,""))</f>
        <v/>
      </c>
      <c r="CY33" s="409" t="str">
        <f>IF(AND('[1]Multi-Field'!$E$43=[1]Lists!BF33,'[1]Multi-Field'!$F$43="Drained"),BI33,IF(AND('[1]Multi-Field'!$E$43=[1]Lists!BF33,'[1]Multi-Field'!$F$43="undrained"),BH33,""))</f>
        <v/>
      </c>
      <c r="CZ33" s="409" t="str">
        <f>IF(AND('[1]Multi-Field'!$E$44=[1]Lists!BF33,'[1]Multi-Field'!$F$44="Drained"),BI33,IF(AND('[1]Multi-Field'!$E$44=[1]Lists!BF33,'[1]Multi-Field'!$F$44="undrained"),BH33,""))</f>
        <v/>
      </c>
      <c r="DA33" s="409" t="str">
        <f>IF(AND('[1]Multi-Field'!$E$45=[1]Lists!BF33,'[1]Multi-Field'!$F$45="Drained"),BI33,IF(AND('[1]Multi-Field'!$E$45=[1]Lists!BF33,'[1]Multi-Field'!$F$45="undrained"),BH33,""))</f>
        <v/>
      </c>
      <c r="DB33" s="409" t="str">
        <f>IF(AND('[1]Multi-Field'!$E$46=[1]Lists!BF33,'[1]Multi-Field'!$F$46="Drained"),BI33,IF(AND('[1]Multi-Field'!$E$46=[1]Lists!BF33,'[1]Multi-Field'!$F$46="undrained"),BH33,""))</f>
        <v/>
      </c>
      <c r="DC33" s="409" t="str">
        <f>IF(AND('[1]Multi-Field'!$E$47=[1]Lists!BF33,'[1]Multi-Field'!$F$47="Drained"),BI33,IF(AND('[1]Multi-Field'!$E$47=[1]Lists!BF33,'[1]Multi-Field'!$F$47="undrained"),BH33,""))</f>
        <v/>
      </c>
      <c r="DD33" s="409" t="str">
        <f>IF(AND('[1]Multi-Field'!$E$48=[1]Lists!BF33,'[1]Multi-Field'!$F$48="Drained"),BI33,IF(AND('[1]Multi-Field'!$E$48=[1]Lists!BF33,'[1]Multi-Field'!$F$48="undrained"),BH33,""))</f>
        <v/>
      </c>
      <c r="DE33" s="409" t="str">
        <f>IF(AND('[1]Multi-Field'!$E$49=[1]Lists!BF33,'[1]Multi-Field'!$F$49="Drained"),BI33,IF(AND('[1]Multi-Field'!$E$49=[1]Lists!BF33,'[1]Multi-Field'!$F$9="undrained"),BH33,""))</f>
        <v/>
      </c>
      <c r="DF33" s="409" t="str">
        <f>IF(AND('[1]Multi-Field'!$E$50=[1]Lists!BF33,'[1]Multi-Field'!$F$50="Drained"),BI33,IF(AND('[1]Multi-Field'!$E$50=[1]Lists!BF33,'[1]Multi-Field'!$F$50="undrained"),BH33,""))</f>
        <v/>
      </c>
      <c r="DG33" s="409" t="str">
        <f>IF(AND('[1]Multi-Field'!$E$51=[1]Lists!BF33,'[1]Multi-Field'!$F$51="Drained"),BI33,IF(AND('[1]Multi-Field'!$E$51=[1]Lists!BF33,'[1]Multi-Field'!$F$51="undrained"),BH33,""))</f>
        <v/>
      </c>
      <c r="DH33" s="409" t="str">
        <f>IF(AND('[1]Multi-Field'!$E$52=[1]Lists!BF33,'[1]Multi-Field'!$F$52="Drained"),BI33,IF(AND('[1]Multi-Field'!$E$52=[1]Lists!BF33,'[1]Multi-Field'!$F$52="undrained"),BH33,""))</f>
        <v/>
      </c>
      <c r="DI33" s="409" t="str">
        <f>IF(AND('[1]Multi-Field'!$E$53=[1]Lists!BF33,'[1]Multi-Field'!$F$53="Drained"),BI33,IF(AND('[1]Multi-Field'!$E$53=[1]Lists!BF33,'[1]Multi-Field'!$F$53="undrained"),BH33,""))</f>
        <v/>
      </c>
      <c r="DJ33" s="409" t="str">
        <f>IF(AND('[1]Multi-Field'!$E$54=[1]Lists!BF33,'[1]Multi-Field'!$F$54="Drained"),BI33,IF(AND('[1]Multi-Field'!$E$54=[1]Lists!BF33,'[1]Multi-Field'!$F$54="undrained"),BH33,""))</f>
        <v/>
      </c>
      <c r="DK33" s="409" t="str">
        <f>IF(AND('[1]Multi-Field'!$E$55=[1]Lists!BF33,'[1]Multi-Field'!$F$55="Drained"),BI33,IF(AND('[1]Multi-Field'!$E$55=[1]Lists!BF33,'[1]Multi-Field'!$F$55="undrained"),BH33,""))</f>
        <v/>
      </c>
      <c r="DL33" s="409" t="str">
        <f>IF(AND('[1]Multi-Field'!$E$56=[1]Lists!BF33,'[1]Multi-Field'!$F$56="Drained"),BI33,IF(AND('[1]Multi-Field'!$E$56=[1]Lists!BF33,'[1]Multi-Field'!$F$56="undrained"),BH33,""))</f>
        <v/>
      </c>
      <c r="DM33" s="409" t="str">
        <f>IF(AND('[1]Multi-Field'!$E$57=[1]Lists!BF33,'[1]Multi-Field'!$F$57="Drained"),BI33,IF(AND('[1]Multi-Field'!$E$57=[1]Lists!BF33,'[1]Multi-Field'!$F$57="undrained"),BH33,""))</f>
        <v/>
      </c>
      <c r="DN33" s="409" t="str">
        <f>IF(AND('[1]Multi-Field'!$E$58=[1]Lists!BF33,'[1]Multi-Field'!$F$58="Drained"),BI33,IF(AND('[1]Multi-Field'!$E$58=[1]Lists!BF33,'[1]Multi-Field'!$F$58="undrained"),BH33,""))</f>
        <v/>
      </c>
      <c r="DO33" s="409" t="str">
        <f>IF(AND('[1]Multi-Field'!$E$59=[1]Lists!BF33,'[1]Multi-Field'!$F$59="Drained"),BI33,IF(AND('[1]Multi-Field'!$E$59=[1]Lists!BF33,'[1]Multi-Field'!$F$59="undrained"),BH33,""))</f>
        <v/>
      </c>
      <c r="DP33" s="409" t="str">
        <f>IF(AND('[1]Multi-Field'!$E$60=[1]Lists!BF33,'[1]Multi-Field'!$F$60="Drained"),BI33,IF(AND('[1]Multi-Field'!$E$60=[1]Lists!BF33,'[1]Multi-Field'!$F$60="undrained"),BH33,""))</f>
        <v/>
      </c>
      <c r="DQ33" s="409" t="str">
        <f>IF(AND('[1]Multi-Field'!$E$61=[1]Lists!BF33,'[1]Multi-Field'!$F$61="Drained"),BI33,IF(AND('[1]Multi-Field'!$E$61=[1]Lists!BF33,'[1]Multi-Field'!$F$61="undrained"),BH33,""))</f>
        <v/>
      </c>
      <c r="DR33" s="409" t="str">
        <f>IF(AND('[1]Multi-Field'!$E$62=[1]Lists!BF33,'[1]Multi-Field'!$F$62="Drained"),BI33,IF(AND('[1]Multi-Field'!$E$62=[1]Lists!BF33,'[1]Multi-Field'!$F$62="undrained"),BH33,""))</f>
        <v/>
      </c>
      <c r="DS33" s="409" t="str">
        <f>IF(AND('[1]Multi-Field'!$E$63=[1]Lists!BF33,'[1]Multi-Field'!$F$63="Drained"),BI33,IF(AND('[1]Multi-Field'!$E$63=[1]Lists!BF33,'[1]Multi-Field'!$F$63="undrained"),BH33,""))</f>
        <v/>
      </c>
      <c r="DT33" s="409" t="str">
        <f>IF(AND('[1]Multi-Field'!$E$64=[1]Lists!BF33,'[1]Multi-Field'!$F$64="Drained"),BI33,IF(AND('[1]Multi-Field'!$E$64=[1]Lists!BF33,'[1]Multi-Field'!$F$64="undrained"),BH33,""))</f>
        <v/>
      </c>
      <c r="DU33" s="409" t="str">
        <f>IF(AND('[1]Multi-Field'!$E$65=[1]Lists!BF33,'[1]Multi-Field'!$F$65="Drained"),BI33,IF(AND('[1]Multi-Field'!$E$65=[1]Lists!BF33,'[1]Multi-Field'!$F$65="undrained"),BH33,""))</f>
        <v/>
      </c>
      <c r="DV33" s="409" t="str">
        <f>IF(AND('[1]Multi-Field'!$E$66=[1]Lists!BF33,'[1]Multi-Field'!$F$66="Drained"),BI33,IF(AND('[1]Multi-Field'!$E$66=[1]Lists!BF33,'[1]Multi-Field'!$F$66="undrained"),BH33,""))</f>
        <v/>
      </c>
      <c r="DW33" s="409" t="str">
        <f>IF(AND('[1]Multi-Field'!$E$67=[1]Lists!BF33,'[1]Multi-Field'!$F$67="Drained"),BI33,IF(AND('[1]Multi-Field'!$E$67=[1]Lists!BF33,'[1]Multi-Field'!$F$67="undrained"),BH33,""))</f>
        <v/>
      </c>
      <c r="DX33" s="409" t="str">
        <f>IF(AND('[1]Multi-Field'!$E$68=[1]Lists!BF33,'[1]Multi-Field'!$F$68="Drained"),BI33,IF(AND('[1]Multi-Field'!$E$68=[1]Lists!BF33,'[1]Multi-Field'!$F$68="undrained"),BH33,""))</f>
        <v/>
      </c>
      <c r="DY33" s="409" t="str">
        <f>IF(AND('[1]Multi-Field'!$E$69=[1]Lists!BF33,'[1]Multi-Field'!$F$69="Drained"),BI33,IF(AND('[1]Multi-Field'!$E$69=[1]Lists!BF33,'[1]Multi-Field'!$F$69="undrained"),BH33,""))</f>
        <v/>
      </c>
      <c r="DZ33" s="409" t="str">
        <f>IF(AND('[1]Multi-Field'!$E$70=[1]Lists!BF33,'[1]Multi-Field'!$F$70="Drained"),BI33,IF(AND('[1]Multi-Field'!$E$70=[1]Lists!BF33,'[1]Multi-Field'!$F$70="undrained"),BH33,""))</f>
        <v/>
      </c>
      <c r="EA33" s="409" t="str">
        <f>IF(AND('[1]Multi-Field'!$E$71=[1]Lists!BF33,'[1]Multi-Field'!$F$71="Drained"),BI33,IF(AND('[1]Multi-Field'!$E$71=[1]Lists!BF33,'[1]Multi-Field'!$F$71="undrained"),BH33,""))</f>
        <v/>
      </c>
      <c r="EB33" s="409" t="str">
        <f>IF(AND('[1]Multi-Field'!$E$72=[1]Lists!BF33,'[1]Multi-Field'!$F$72="Drained"),BI33,IF(AND('[1]Multi-Field'!$E$72=[1]Lists!BF33,'[1]Multi-Field'!$F$72="undrained"),BH33,""))</f>
        <v/>
      </c>
      <c r="EC33" s="409" t="str">
        <f>IF(AND('[1]Multi-Field'!$E$73=[1]Lists!BF33,'[1]Multi-Field'!$F$73="Drained"),BI33,IF(AND('[1]Multi-Field'!$E$73=[1]Lists!BF33,'[1]Multi-Field'!$F$73="undrained"),BH33,""))</f>
        <v/>
      </c>
      <c r="ED33" s="409" t="str">
        <f>IF(AND('[1]Multi-Field'!$E$74=[1]Lists!BF33,'[1]Multi-Field'!$F$74="Drained"),BI33,IF(AND('[1]Multi-Field'!$E$74=[1]Lists!BF33,'[1]Multi-Field'!$F$74="undrained"),BH33,""))</f>
        <v/>
      </c>
      <c r="EE33" s="409" t="str">
        <f>IF(AND('[1]Multi-Field'!$E$75=[1]Lists!BF33,'[1]Multi-Field'!$F$75="Drained"),BI33,IF(AND('[1]Multi-Field'!$E$75=[1]Lists!BF33,'[1]Multi-Field'!$F$75="undrained"),BH33,""))</f>
        <v/>
      </c>
      <c r="EF33" s="409" t="str">
        <f>IF(AND('[1]Multi-Field'!$E$76=[1]Lists!BF33,'[1]Multi-Field'!$F$76="Drained"),BI33,IF(AND('[1]Multi-Field'!$E$76=[1]Lists!BF33,'[1]Multi-Field'!$F$6="undrained"),BH33,""))</f>
        <v/>
      </c>
      <c r="EG33" s="409" t="str">
        <f>IF(AND('[1]Multi-Field'!$E$77=[1]Lists!BF33,'[1]Multi-Field'!$F$77="Drained"),BI33,IF(AND('[1]Multi-Field'!$E$77=[1]Lists!BF33,'[1]Multi-Field'!$F$77="undrained"),BH33,""))</f>
        <v/>
      </c>
      <c r="EH33" s="409" t="str">
        <f>IF(AND('[1]Multi-Field'!$E$78=[1]Lists!BF33,'[1]Multi-Field'!$F$78="Drained"),BI33,IF(AND('[1]Multi-Field'!$E$78=[1]Lists!BF33,'[1]Multi-Field'!$F$78="undrained"),BH33,""))</f>
        <v/>
      </c>
      <c r="EI33" s="409" t="str">
        <f>IF(AND('[1]Multi-Field'!$E$79=[1]Lists!BF33,'[1]Multi-Field'!$F$79="Drained"),BI33,IF(AND('[1]Multi-Field'!$E$79=[1]Lists!BF33,'[1]Multi-Field'!$F$79="undrained"),BH33,""))</f>
        <v/>
      </c>
      <c r="EJ33" s="409" t="str">
        <f>IF(AND('[1]Multi-Field'!$E$80=[1]Lists!BF33,'[1]Multi-Field'!$F$80="Drained"),BI33,IF(AND('[1]Multi-Field'!$E$80=[1]Lists!BF33,'[1]Multi-Field'!$F$80="undrained"),BH33,""))</f>
        <v/>
      </c>
      <c r="EK33" s="409" t="str">
        <f>IF(AND('[1]Multi-Field'!$E$81=[1]Lists!BF33,'[1]Multi-Field'!$F$81="Drained"),BI33,IF(AND('[1]Multi-Field'!$E$81=[1]Lists!BF33,'[1]Multi-Field'!$F$81="undrained"),BH33,""))</f>
        <v/>
      </c>
      <c r="EL33" s="409" t="str">
        <f>IF(AND('[1]Multi-Field'!$E$82=[1]Lists!BF33,'[1]Multi-Field'!$F$82="Drained"),BI33,IF(AND('[1]Multi-Field'!$E$82=[1]Lists!BF33,'[1]Multi-Field'!$F$82="undrained"),BH33,""))</f>
        <v/>
      </c>
      <c r="EM33" s="409" t="str">
        <f>IF(AND('[1]Multi-Field'!$E$83=[1]Lists!BF33,'[1]Multi-Field'!$F$83="Drained"),BI33,IF(AND('[1]Multi-Field'!$E$83=[1]Lists!BF33,'[1]Multi-Field'!$F$83="undrained"),BH33,""))</f>
        <v/>
      </c>
      <c r="EN33" s="409" t="str">
        <f>IF(AND('[1]Multi-Field'!$E$84=[1]Lists!BF33,'[1]Multi-Field'!$F$84="Drained"),BI33,IF(AND('[1]Multi-Field'!$E$84=[1]Lists!BF33,'[1]Multi-Field'!$F$84="undrained"),BH33,""))</f>
        <v/>
      </c>
      <c r="EO33" s="409" t="str">
        <f>IF(AND('[1]Multi-Field'!$E$85=[1]Lists!BF33,'[1]Multi-Field'!$F$85="Drained"),BI33,IF(AND('[1]Multi-Field'!$E$85=[1]Lists!BF33,'[1]Multi-Field'!$F$85="undrained"),BH33,""))</f>
        <v/>
      </c>
      <c r="EP33" s="409" t="str">
        <f>IF(AND('[1]Multi-Field'!$E$86=[1]Lists!BF33,'[1]Multi-Field'!$F$86="Drained"),BI33,IF(AND('[1]Multi-Field'!$E$86=[1]Lists!BF33,'[1]Multi-Field'!$F$86="undrained"),BH33,""))</f>
        <v/>
      </c>
      <c r="EQ33" s="409" t="str">
        <f>IF(AND('[1]Multi-Field'!$E$87=[1]Lists!BF33,'[1]Multi-Field'!$F$87="Drained"),BI33,IF(AND('[1]Multi-Field'!$E$87=[1]Lists!BF33,'[1]Multi-Field'!$F$87="undrained"),BH33,""))</f>
        <v/>
      </c>
      <c r="ER33" s="409" t="str">
        <f>IF(AND('[1]Multi-Field'!$E$88=[1]Lists!BF33,'[1]Multi-Field'!$F$88="Drained"),BI33,IF(AND('[1]Multi-Field'!$E$88=[1]Lists!BF33,'[1]Multi-Field'!$F$88="undrained"),BH33,""))</f>
        <v/>
      </c>
      <c r="ES33" s="409" t="str">
        <f>IF(AND('[1]Multi-Field'!$E$89=[1]Lists!BF33,'[1]Multi-Field'!$F$89="Drained"),BI33,IF(AND('[1]Multi-Field'!$E$89=[1]Lists!BF33,'[1]Multi-Field'!$F$89="undrained"),BH33,""))</f>
        <v/>
      </c>
      <c r="ET33" s="409" t="str">
        <f>IF(AND('[1]Multi-Field'!$E$90=[1]Lists!BF33,'[1]Multi-Field'!$F$90="Drained"),BI33,IF(AND('[1]Multi-Field'!$E$90=[1]Lists!BF33,'[1]Multi-Field'!$F$90="undrained"),BH33,""))</f>
        <v/>
      </c>
      <c r="EU33" s="409" t="str">
        <f>IF(AND('[1]Multi-Field'!$E$91=[1]Lists!BF33,'[1]Multi-Field'!$F$91="Drained"),BI33,IF(AND('[1]Multi-Field'!$E$91=[1]Lists!BF33,'[1]Multi-Field'!$F$91="undrained"),BH33,""))</f>
        <v/>
      </c>
      <c r="EV33" s="409" t="str">
        <f>IF(AND('[1]Multi-Field'!$E$92=[1]Lists!BF33,'[1]Multi-Field'!$F$92="Drained"),BI33,IF(AND('[1]Multi-Field'!$E$92=[1]Lists!BF33,'[1]Multi-Field'!$F$92="undrained"),BH33,""))</f>
        <v/>
      </c>
      <c r="EW33" s="409" t="str">
        <f>IF(AND('[1]Multi-Field'!$E$93=[1]Lists!BF33,'[1]Multi-Field'!$F$93="Drained"),BI33,IF(AND('[1]Multi-Field'!$E$93=[1]Lists!BF33,'[1]Multi-Field'!$F$93="undrained"),BH33,""))</f>
        <v/>
      </c>
      <c r="EX33" s="409" t="str">
        <f>IF(AND('[1]Multi-Field'!$E$94=[1]Lists!BF33,'[1]Multi-Field'!$F$94="Drained"),BI33,IF(AND('[1]Multi-Field'!$E$94=[1]Lists!BF33,'[1]Multi-Field'!$F$94="undrained"),BH33,""))</f>
        <v/>
      </c>
      <c r="EY33" s="409" t="str">
        <f>IF(AND('[1]Multi-Field'!$E$95=[1]Lists!BF33,'[1]Multi-Field'!$F$95="Drained"),BI33,IF(AND('[1]Multi-Field'!$E$95=[1]Lists!BF33,'[1]Multi-Field'!$F$95="undrained"),BH33,""))</f>
        <v/>
      </c>
      <c r="EZ33" s="409" t="str">
        <f>IF(AND('[1]Multi-Field'!$E$96=[1]Lists!BF33,'[1]Multi-Field'!$F$96="Drained"),BI33,IF(AND('[1]Multi-Field'!$E$96=[1]Lists!BF33,'[1]Multi-Field'!$F$96="undrained"),BH33,""))</f>
        <v/>
      </c>
      <c r="FA33" s="409" t="str">
        <f>IF(AND('[1]Multi-Field'!$E$97=[1]Lists!BF33,'[1]Multi-Field'!$F$97="Drained"),BI33,IF(AND('[1]Multi-Field'!$E$97=[1]Lists!BF33,'[1]Multi-Field'!$F$97="undrained"),BH33,""))</f>
        <v/>
      </c>
      <c r="FB33" s="409" t="str">
        <f>IF(AND('[1]Multi-Field'!$E$98=[1]Lists!BF33,'[1]Multi-Field'!$F$98="Drained"),BI33,IF(AND('[1]Multi-Field'!$E$98=[1]Lists!BF33,'[1]Multi-Field'!$F$98="undrained"),BH33,""))</f>
        <v/>
      </c>
      <c r="FC33" s="409" t="str">
        <f>IF(AND('[1]Multi-Field'!$E$99=[1]Lists!BF33,'[1]Multi-Field'!$F$99="Drained"),BI33,IF(AND('[1]Multi-Field'!$E$99=[1]Lists!BF33,'[1]Multi-Field'!$F$99="undrained"),BH33,""))</f>
        <v/>
      </c>
      <c r="FD33" s="409" t="str">
        <f>IF(AND('[1]Multi-Field'!$E$100=[1]Lists!BF33,'[1]Multi-Field'!$F$100="Drained"),BI33,IF(AND('[1]Multi-Field'!$E$100=[1]Lists!BF33,'[1]Multi-Field'!$F$100="undrained"),BH33,""))</f>
        <v/>
      </c>
      <c r="FE33" s="409" t="str">
        <f>IF(AND('[1]Multi-Field'!$E$101=[1]Lists!BF33,'[1]Multi-Field'!$F$101="Drained"),BI33,IF(AND('[1]Multi-Field'!$E$101=[1]Lists!BF33,'[1]Multi-Field'!$F$101="undrained"),BH33,""))</f>
        <v/>
      </c>
      <c r="FF33" s="409" t="str">
        <f>IF(AND('[1]Multi-Field'!$E$102=[1]Lists!BF33,'[1]Multi-Field'!$F$102="Drained"),BI33,IF(AND('[1]Multi-Field'!$E$102=[1]Lists!BF33,'[1]Multi-Field'!$F$102="undrained"),BH33,""))</f>
        <v/>
      </c>
      <c r="FG33" s="409" t="str">
        <f>IF(AND('[1]Multi-Field'!$E$103=[1]Lists!BF33,'[1]Multi-Field'!$F$103="Drained"),BI33,IF(AND('[1]Multi-Field'!$E$103=[1]Lists!BF33,'[1]Multi-Field'!$F$103="undrained"),BH33,""))</f>
        <v/>
      </c>
      <c r="FH33" s="409" t="str">
        <f>IF(AND('[1]Multi-Field'!$E$104=[1]Lists!BF33,'[1]Multi-Field'!$F$104="Drained"),BI33,IF(AND('[1]Multi-Field'!$E$104=[1]Lists!BF33,'[1]Multi-Field'!$F$104="undrained"),BH33,""))</f>
        <v/>
      </c>
      <c r="FI33" s="409" t="str">
        <f>IF(AND('[1]Multi-Field'!$E$105=[1]Lists!BF33,'[1]Multi-Field'!$F$105="Drained"),BI33,IF(AND('[1]Multi-Field'!$E$105=[1]Lists!BF33,'[1]Multi-Field'!$F$105="undrained"),BH33,""))</f>
        <v/>
      </c>
      <c r="FJ33" s="409" t="str">
        <f>IF(AND('[1]Multi-Field'!$E$106=[1]Lists!BF33,'[1]Multi-Field'!$F$106="Drained"),BI33,IF(AND('[1]Multi-Field'!$E$106=[1]Lists!BF33,'[1]Multi-Field'!$F$106="undrained"),BH33,""))</f>
        <v/>
      </c>
      <c r="FK33" s="409" t="str">
        <f>IF(AND('[1]Multi-Field'!$E$107=[1]Lists!BF33,'[1]Multi-Field'!$F$107="Drained"),BI33,IF(AND('[1]Multi-Field'!$E$107=[1]Lists!BF33,'[1]Multi-Field'!$F$107="undrained"),BH33,""))</f>
        <v/>
      </c>
      <c r="FL33" s="409" t="str">
        <f>IF(AND('[1]Multi-Field'!$E$108=[1]Lists!BF33,'[1]Multi-Field'!$F$108="Drained"),BI33,IF(AND('[1]Multi-Field'!$E$108=[1]Lists!BF33,'[1]Multi-Field'!$F$108="undrained"),BH33,""))</f>
        <v/>
      </c>
      <c r="FM33" s="409" t="str">
        <f>IF(AND('[1]Multi-Field'!$E$109=[1]Lists!BF33,'[1]Multi-Field'!$F$109="Drained"),BI33,IF(AND('[1]Multi-Field'!$E$109=[1]Lists!BF33,'[1]Multi-Field'!$F$109="undrained"),BH33,""))</f>
        <v/>
      </c>
      <c r="FN33" s="409" t="str">
        <f>IF(AND('[1]Multi-Field'!$E$110=[1]Lists!BF33,'[1]Multi-Field'!$F$110="Drained"),BI33,IF(AND('[1]Multi-Field'!$E$110=[1]Lists!BF33,'[1]Multi-Field'!$F$110="undrained"),BH33,""))</f>
        <v/>
      </c>
      <c r="FO33" s="409" t="str">
        <f>IF(AND('[1]Multi-Field'!$E$111=[1]Lists!BF33,'[1]Multi-Field'!$F$111="Drained"),BI33,IF(AND('[1]Multi-Field'!$E$111=[1]Lists!BF33,'[1]Multi-Field'!$F$111="undrained"),BH33,""))</f>
        <v/>
      </c>
      <c r="FP33" s="409" t="str">
        <f>IF(AND('[1]Multi-Field'!$E$112=[1]Lists!BF33,'[1]Multi-Field'!$F$112="Drained"),BI33,IF(AND('[1]Multi-Field'!$E$112=[1]Lists!BF33,'[1]Multi-Field'!$F$112="undrained"),BH33,""))</f>
        <v/>
      </c>
      <c r="FQ33" s="409" t="str">
        <f>IF(AND('[1]Multi-Field'!$E$113=[1]Lists!BF33,'[1]Multi-Field'!$F$113="Drained"),BI33,IF(AND('[1]Multi-Field'!$E$113=[1]Lists!BF33,'[1]Multi-Field'!$F$113="undrained"),BH33,""))</f>
        <v/>
      </c>
      <c r="FR33" s="409" t="str">
        <f>IF(AND('[1]Multi-Field'!$E$114=[1]Lists!BF33,'[1]Multi-Field'!$F$114="Drained"),BI33,IF(AND('[1]Multi-Field'!$E$114=[1]Lists!BF33,'[1]Multi-Field'!$F$114="undrained"),BH33,""))</f>
        <v/>
      </c>
      <c r="FS33" s="409" t="str">
        <f>IF(AND('[1]Multi-Field'!$E$115=[1]Lists!BF33,'[1]Multi-Field'!$F$115="Drained"),BI33,IF(AND('[1]Multi-Field'!$E$115=[1]Lists!BF33,'[1]Multi-Field'!$F$115="undrained"),BH33,""))</f>
        <v/>
      </c>
      <c r="FT33" s="409" t="str">
        <f>IF(AND('[1]Multi-Field'!$E$116=[1]Lists!BF33,'[1]Multi-Field'!$F$116="Drained"),BI33,IF(AND('[1]Multi-Field'!$E$116=[1]Lists!BF33,'[1]Multi-Field'!$F$116="undrained"),BH33,""))</f>
        <v/>
      </c>
      <c r="FU33" s="409" t="str">
        <f>IF(AND('[1]Multi-Field'!$E$117=[1]Lists!BF33,'[1]Multi-Field'!$F$117="Drained"),BI33,IF(AND('[1]Multi-Field'!$E$117=[1]Lists!BF33,'[1]Multi-Field'!$F$117="undrained"),BH33,""))</f>
        <v/>
      </c>
      <c r="FV33" s="409" t="str">
        <f>IF(AND('[1]Multi-Field'!$E$118=[1]Lists!BF33,'[1]Multi-Field'!$F$118="Drained"),BI33,IF(AND('[1]Multi-Field'!$E$118=[1]Lists!BF33,'[1]Multi-Field'!$F$118="undrained"),BH33,""))</f>
        <v/>
      </c>
      <c r="FW33" s="409" t="str">
        <f>IF(AND('[1]Multi-Field'!$E$119=[1]Lists!BF33,'[1]Multi-Field'!$F$119="Drained"),BI33,IF(AND('[1]Multi-Field'!$E$119=[1]Lists!BF33,'[1]Multi-Field'!$F$119="undrained"),BH33,""))</f>
        <v/>
      </c>
      <c r="FX33" s="409" t="str">
        <f>IF(AND('[1]Multi-Field'!$E$120=[1]Lists!BF33,'[1]Multi-Field'!$F$120="Drained"),BI33,IF(AND('[1]Multi-Field'!$E$120=[1]Lists!BF33,'[1]Multi-Field'!$F$120="undrained"),BH33,""))</f>
        <v/>
      </c>
      <c r="FZ33" t="s">
        <v>817</v>
      </c>
      <c r="GC33" s="4" t="str">
        <f>'[1]Multi-Field'!B31</f>
        <v>HT1248.7</v>
      </c>
      <c r="GD33" s="73" t="str">
        <f>IF(OR('[1]Multi-Field'!Q31=$FZ$43,'[1]Multi-Field'!Q31=$FZ$44),'[1]Multi-Field'!BS31,"")</f>
        <v/>
      </c>
      <c r="GE33" s="4" t="str">
        <f>IF(AND(OR('[1]Multi-Field'!Q31=$FZ$86,'[1]Multi-Field'!Q31=$FZ$94,'[1]Multi-Field'!Q31=$FZ$87,'[1]Multi-Field'!Q31=[1]Lists!$FZ$93,'[1]Multi-Field'!Q31=$FZ$59),'[1]Multi-Field'!BS31&gt;50),'[1]Multi-Field'!BS31*0.8,IF(AND(OR('[1]Multi-Field'!Q31=$FZ$86,'[1]Multi-Field'!Q31=$FZ$94,'[1]Multi-Field'!Q31=$FZ$87,'[1]Multi-Field'!Q31=[1]Lists!$FZ$93,'[1]Multi-Field'!Q31=[1]Lists!$FZ$59),'[1]Multi-Field'!BS31&lt;50),'[1]Multi-Field'!BS31,""))</f>
        <v/>
      </c>
      <c r="GF33" s="4" t="str">
        <f>IF(OR('[1]Multi-Field'!Q31=[1]Lists!$FZ$7,'[1]Multi-Field'!Q31=[1]Lists!$FZ$5,'[1]Multi-Field'!Q31=[1]Lists!$FZ$24,'[1]Multi-Field'!Q31=[1]Lists!$FZ$10,'[1]Multi-Field'!Q31=[1]Lists!$FZ$8, '[1]Multi-Field'!Q31=[1]Lists!$FZ$25, '[1]Multi-Field'!Q31=[1]Lists!$FZ$23, '[1]Multi-Field'!Q31= [1]Lists!$FZ$47, '[1]Multi-Field'!Q31=[1]Lists!$FZ$49, '[1]Multi-Field'!Q31=[1]Lists!$FZ$48,'[1]Multi-Field'!Q31=[1]Lists!$FZ$3, '[1]Multi-Field'!Q31=[1]Lists!$FZ$14,'[1]Multi-Field'!Q31=[1]Lists!$FZ$36, '[1]Multi-Field'!Q31=[1]Lists!$FZ$41,'[1]Multi-Field'!Q31=[1]Lists!$FZ$42),0,"")</f>
        <v/>
      </c>
      <c r="GG33" s="4" t="str">
        <f>IF(OR('[1]Multi-Field'!Q31=[1]Lists!$FZ$6,'[1]Multi-Field'!Q31=[1]Lists!$FZ$4, '[1]Multi-Field'!Q60=[1]Lists!$FZ$11, '[1]Multi-Field'!Q31=[1]Lists!$FZ$1),100*IF('[1]Multi-Field'!U31=onepercent,0.75,IF('[1]Multi-Field'!U31=onetotwentyfivepercent,0.4,IF(OR('[1]Multi-Field'!U31=twentysixtofiftypercent,'[1]Multi-Field'!U31=greaterthanfiftypercent),0,""))),"")</f>
        <v/>
      </c>
      <c r="GH33" s="4" t="str">
        <f>IF(OR('[1]Multi-Field'!Q31=[1]Lists!$FZ$53,'[1]Multi-Field'!Q31=[1]Lists!$FZ$55), 50,IF('[1]Multi-Field'!Q31=[1]Lists!$FZ$54,225,IF('[1]Multi-Field'!Q31=[1]Lists!$FZ$56,75,"")))</f>
        <v/>
      </c>
      <c r="GI33" s="4" t="e">
        <f>#VALUE!</f>
        <v>#VALUE!</v>
      </c>
      <c r="GJ33" s="4" t="e">
        <f>#VALUE!</f>
        <v>#VALUE!</v>
      </c>
      <c r="GK33" s="4" t="str">
        <f>IF('[1]Multi-Field'!Q31=[1]Lists!$FZ$95,'[1]Multi-Field'!BS31*0.66,"")</f>
        <v/>
      </c>
      <c r="GM33" s="4" t="str">
        <f>IF(OR('[1]Multi-Field'!Q31=[1]Lists!$FZ$26,'[1]Multi-Field'!Q31=[1]Lists!$FZ$84),20,"")</f>
        <v/>
      </c>
      <c r="GN33" s="4" t="str">
        <f>IF(OR('[1]Multi-Field'!Q31=[1]Lists!$FZ$88,'[1]Multi-Field'!Q31=[1]Lists!$FZ$57),0,"")</f>
        <v/>
      </c>
      <c r="GO33" s="4" t="str">
        <f>IF(OR('[1]Multi-Field'!Q31=[1]Lists!$FZ$69,'[1]Multi-Field'!Q31=[1]Lists!$FZ$71,'[1]Multi-Field'!Q31=[1]Lists!$FZ$105),50,"")</f>
        <v/>
      </c>
      <c r="GP33" s="4" t="str">
        <f>IF(OR('[1]Multi-Field'!Q31=[1]Lists!$FZ$75,'[1]Multi-Field'!Q31=[1]Lists!$FZ$70),75,"")</f>
        <v/>
      </c>
      <c r="GQ33" s="4" t="str">
        <f>IF('[1]Multi-Field'!Q31=[1]Lists!$FZ$72,150,"")</f>
        <v/>
      </c>
      <c r="GR33" s="4" t="str">
        <f>IF(OR('[1]Multi-Field'!Q31=[1]Lists!$FZ$74,'[1]Multi-Field'!Q31=[1]Lists!$FZ$73),40,"")</f>
        <v/>
      </c>
      <c r="GS33" s="4" t="str">
        <f>IF('[1]Multi-Field'!Q31=[1]Lists!$FZ$99,80,"")</f>
        <v/>
      </c>
      <c r="GT33" s="4" t="str">
        <f>IF('[1]Multi-Field'!Q31=[1]Lists!$FZ$106,70,"")</f>
        <v/>
      </c>
      <c r="GU33" s="4" t="e">
        <f t="shared" si="4"/>
        <v>#VALUE!</v>
      </c>
    </row>
    <row r="34" spans="1:203" ht="13.5" customHeight="1">
      <c r="A34" s="7" t="s">
        <v>121</v>
      </c>
      <c r="B34" t="s">
        <v>758</v>
      </c>
      <c r="C34" s="7"/>
      <c r="D34" s="8">
        <v>75</v>
      </c>
      <c r="E34" s="8">
        <f t="shared" si="0"/>
        <v>75</v>
      </c>
      <c r="F34" s="8">
        <f t="shared" si="1"/>
        <v>75</v>
      </c>
      <c r="G34" s="8">
        <v>75</v>
      </c>
      <c r="H34" s="8">
        <v>75</v>
      </c>
      <c r="I34" s="8">
        <f t="shared" si="5"/>
        <v>75</v>
      </c>
      <c r="J34" s="8">
        <f t="shared" si="6"/>
        <v>75</v>
      </c>
      <c r="K34" s="8">
        <v>75</v>
      </c>
      <c r="L34" s="8">
        <v>140</v>
      </c>
      <c r="M34" s="8">
        <f t="shared" si="2"/>
        <v>140</v>
      </c>
      <c r="N34" s="8">
        <f t="shared" si="3"/>
        <v>140</v>
      </c>
      <c r="O34" s="8">
        <v>140</v>
      </c>
      <c r="P34" s="391">
        <v>9</v>
      </c>
      <c r="Q34" s="394"/>
      <c r="R34" s="395" t="b">
        <f>IF(OR('Multi-Field'!AA11=Lists!$AC$42,'Multi-Field'!AA11=Lists!$AC$43),IF('Multi-Field'!Z11="x",(IF('Multi-Field'!AC11=Lists!$Q$11,Lists!$R$11,IF('Multi-Field'!AC11=Lists!$Q$12,Lists!$R$12,IF('Multi-Field'!AC11=Lists!$Q$13,Lists!$R$13,IF('Multi-Field'!AC11=Lists!$Q$14,Lists!$R$14))))),IF('Multi-Field'!X11="x",(IF('Multi-Field'!AC11=Lists!$Q$11,Lists!$S$11,IF('Multi-Field'!AC11=Lists!$Q$12,Lists!$S$12,IF('Multi-Field'!AC11=Lists!$Q$13,Lists!$S$13,IF('Multi-Field'!AC11=Lists!$Q$14,Lists!$S$14))))),IF('Multi-Field'!V11="x",(IF('Multi-Field'!AC11=Lists!$Q$11,Lists!$T$11,IF('Multi-Field'!AC11=Lists!$Q$12,Lists!$T$12,IF('Multi-Field'!AC11=Lists!$Q$13,Lists!$T$13,IF('Multi-Field'!AC11=Lists!$Q$14,Lists!$T$14))))),0))))</f>
        <v>0</v>
      </c>
      <c r="S34" s="395" t="str">
        <f t="shared" si="11"/>
        <v/>
      </c>
      <c r="T34" s="395"/>
      <c r="U34" s="396"/>
      <c r="V34" s="383">
        <f>IF(OR('Multi-Field'!AI20=$U$4,'Multi-Field'!AI20=$U$5,'Multi-Field'!AI20=$U$6,'Multi-Field'!AI20=$U$7,'Multi-Field'!AI20=$U$8,'Multi-Field'!AI20=$U$9),(IF('Multi-Field'!AJ20=$V$2,100,IF('Multi-Field'!AJ20=$V$3,65,IF('Multi-Field'!AJ20=$V$4,53,IF('Multi-Field'!AJ20=$V$5,41,IF('Multi-Field'!AJ20=$V$6,23,IF('Multi-Field'!AJ20=$V$7,0,0))))))),0)</f>
        <v>0</v>
      </c>
      <c r="W34" s="383" t="str">
        <f>IF(AND(OR('Multi-Field'!AF20=$S$3,'Multi-Field'!AF20=S22,'Multi-Field'!AF20=$S$7),'Multi-Field'!AN20&lt;18,'Multi-Field'!AN20&gt;0),35,IF('Multi-Field'!AF20=$S$4,55,IF(AND('Multi-Field'!AF20=$S$6,'Multi-Field'!AN20&lt;18),30,IF(AND('Multi-Field'!AN20&gt;17,OR('Multi-Field'!AF20=$S$3,'Multi-Field'!AF20=$S$5,'Multi-Field'!AF20= $S$6,'Multi-Field'!AF20=$S$7)),25,"0"))))</f>
        <v>0</v>
      </c>
      <c r="X34" s="383">
        <f>IF(OR('Multi-Field'!BA20=$U$4,'Multi-Field'!BA20=$U$5,'Multi-Field'!BA20=$U$6,'Multi-Field'!BA20=U24,'Multi-Field'!BA20=$U$8,'Multi-Field'!BA20=$U$9),(IF('Multi-Field'!BB20=$V$2,100,IF('Multi-Field'!BB20=$V$3,65,IF('Multi-Field'!BB20=$V$4,53,IF('Multi-Field'!BB20=$V$5,41,IF('Multi-Field'!BB20=$V$6,23,IF('Multi-Field'!BB20=$V$7,0,0))))))),0)</f>
        <v>0</v>
      </c>
      <c r="Y34" s="383" t="str">
        <f>IF(AND(OR('Multi-Field'!AX20=$S$3,'Multi-Field'!AX20=$S$5,'Multi-Field'!AX20=$S$7),'Multi-Field'!BF20&lt;18),35,IF('Multi-Field'!AX20=$S$4,55,IF(AND('Multi-Field'!AX20=$S$6,'Multi-Field'!BF20&lt;18),30,IF(AND('Multi-Field'!BF20&gt;17,OR('Multi-Field'!AX20=$S$3,'Multi-Field'!AX20=$S$5,'Multi-Field'!AX20=$S$6,'Multi-Field'!AX20=$S$7)),25,"0"))))</f>
        <v>0</v>
      </c>
      <c r="Z34" s="383">
        <v>18</v>
      </c>
      <c r="AC34" t="s">
        <v>819</v>
      </c>
      <c r="AI34" s="384" t="str">
        <f>'[1]Multi-Field'!B30</f>
        <v>T1248-#8</v>
      </c>
      <c r="AJ34" s="385" t="e">
        <f>#VALUE!</f>
        <v>#VALUE!</v>
      </c>
      <c r="AK34" s="385" t="e">
        <f>#VALUE!</f>
        <v>#VALUE!</v>
      </c>
      <c r="AL34" s="385" t="e">
        <f>IF(AK34="","",IF('[1]Multi-Field'!AU30=20,10,IF(AK34-30&lt;0,0,AK34-30)))</f>
        <v>#VALUE!</v>
      </c>
      <c r="AM34" s="385" t="e">
        <f>#VALUE!</f>
        <v>#VALUE!</v>
      </c>
      <c r="AN34" s="385" t="e">
        <f t="shared" si="7"/>
        <v>#VALUE!</v>
      </c>
      <c r="AO34" s="385" t="e">
        <f>#VALUE!</f>
        <v>#VALUE!</v>
      </c>
      <c r="AP34" s="385" t="e">
        <f>#VALUE!</f>
        <v>#VALUE!</v>
      </c>
      <c r="AQ34" s="385" t="e">
        <f>#VALUE!</f>
        <v>#VALUE!</v>
      </c>
      <c r="AR34" s="385" t="e">
        <f>#VALUE!</f>
        <v>#VALUE!</v>
      </c>
      <c r="AS34" s="385" t="e">
        <f>IF(AR34="","",IF('[1]Multi-Field'!AU30&gt;9,0,AR34-15))</f>
        <v>#VALUE!</v>
      </c>
      <c r="AT34" s="385" t="e">
        <f>#VALUE!</f>
        <v>#VALUE!</v>
      </c>
      <c r="AU34" s="385" t="e">
        <f>#VALUE!</f>
        <v>#VALUE!</v>
      </c>
      <c r="AV34" s="385" t="e">
        <f>IF(AU34="","",IF('[1]Multi-Field'!AU30=9&gt;9,0,AU34-35))</f>
        <v>#VALUE!</v>
      </c>
      <c r="AW34" s="385" t="e">
        <f>#VALUE!</f>
        <v>#VALUE!</v>
      </c>
      <c r="AX34" s="385" t="e">
        <f t="shared" si="8"/>
        <v>#VALUE!</v>
      </c>
      <c r="AY34" s="385" t="str">
        <f>IF('[1]Multi-Field'!AU30="","",IF('[1]Multi-Field'!AU30&lt;1,100,IF('[1]Multi-Field'!AU30=1,75,IF('[1]Multi-Field'!AU30=2,50,IF('[1]Multi-Field'!AU30=3,25,IF('[1]Multi-Field'!AU30&gt;3,0,""))))))</f>
        <v/>
      </c>
      <c r="AZ34" s="385" t="str">
        <f t="shared" si="9"/>
        <v/>
      </c>
      <c r="BA34" s="385" t="e">
        <f>#VALUE!</f>
        <v>#VALUE!</v>
      </c>
      <c r="BB34" s="385" t="e">
        <f>IF(BA34="","",IF(AND('[1]Multi-Field'!AU30&lt;40,'[1]Multi-Field'!AU30&gt;9),40,IF('[1]Multi-Field'!AU30&gt;39,0,BA34+5)))</f>
        <v>#VALUE!</v>
      </c>
      <c r="BC34" s="386">
        <f t="shared" si="10"/>
        <v>0</v>
      </c>
      <c r="BD34" s="281">
        <v>0.66</v>
      </c>
      <c r="BE34" s="281">
        <v>1.52</v>
      </c>
      <c r="BF34" s="411" t="s">
        <v>1202</v>
      </c>
      <c r="BG34" s="412">
        <v>3</v>
      </c>
      <c r="BH34" s="412">
        <v>6</v>
      </c>
      <c r="BI34" s="412">
        <v>6</v>
      </c>
      <c r="BJ34" s="409" t="e">
        <f>IF(AND('[1]Single Field'!#REF!=[1]Lists!BF34,'[1]Single Field'!#REF!="Drained"),"x",IF(AND('[1]Single Field'!#REF!=[1]Lists!BF34,'[1]Single Field'!#REF!="Undrained"),O,""))</f>
        <v>#REF!</v>
      </c>
      <c r="BK34" s="409" t="str">
        <f>IF(AND('[1]Multi-Field'!$E$3=[1]Lists!BF34,'[1]Multi-Field'!$F$3="Drained"),BI34,IF(AND('[1]Multi-Field'!$E$3=BF34,'[1]Multi-Field'!$F$3="undrained"),BH34,""))</f>
        <v/>
      </c>
      <c r="BL34" s="409" t="str">
        <f>IF(AND('[1]Multi-Field'!$E$4=BF34,'[1]Multi-Field'!$F$4="Drained"),BI34,IF(AND('[1]Multi-Field'!$E$4=BF34,'[1]Multi-Field'!$F$4="undrained"),BH34,""))</f>
        <v/>
      </c>
      <c r="BM34" s="409" t="str">
        <f>IF(AND('[1]Multi-Field'!$E$5=BF34,'[1]Multi-Field'!$F$5="Drained"),BI34,IF(AND('[1]Multi-Field'!$E$5=BF34,'[1]Multi-Field'!$F$5="undrained"),BH34,""))</f>
        <v/>
      </c>
      <c r="BN34" s="409" t="str">
        <f>IF(AND('[1]Multi-Field'!$E$6=BF34,'[1]Multi-Field'!$F$6="Drained"),BI34,IF(AND('[1]Multi-Field'!$E$6=BF34,'[1]Multi-Field'!$F$6="undrained"),BH34,""))</f>
        <v/>
      </c>
      <c r="BO34" s="409" t="str">
        <f>IF(AND('[1]Multi-Field'!$E$7=BF34,'[1]Multi-Field'!$F$7="Drained"),BI34,IF(AND('[1]Multi-Field'!$E$7=BF34,'[1]Multi-Field'!$F$7="undrained"),BH34,""))</f>
        <v/>
      </c>
      <c r="BP34" s="409" t="str">
        <f>IF(AND('[1]Multi-Field'!$E$8=BF34,'[1]Multi-Field'!$F$8="Drained"),BI34,IF(AND('[1]Multi-Field'!$E$8=BF34,'[1]Multi-Field'!$F$8="undrained"),BH34,""))</f>
        <v/>
      </c>
      <c r="BQ34" s="409" t="str">
        <f>IF(AND('[1]Multi-Field'!$E$9=BF34,'[1]Multi-Field'!$F$9="Drained"),BI34,IF(AND('[1]Multi-Field'!$E$9=BF34,'[1]Multi-Field'!$F$9="undrained"),BH34,""))</f>
        <v/>
      </c>
      <c r="BR34" s="409" t="str">
        <f>IF(AND('[1]Multi-Field'!$E$10=BF34,'[1]Multi-Field'!$F$10="Drained"),BI34,IF(AND('[1]Multi-Field'!$E$10=BF34,'[1]Multi-Field'!$F$10="undrained"),BH34,""))</f>
        <v/>
      </c>
      <c r="BS34" s="409" t="str">
        <f>IF(AND('[1]Multi-Field'!$E$11=BF34,'[1]Multi-Field'!$F$11="Drained"),BI34,IF(AND('[1]Multi-Field'!$E$11=BF34,'[1]Multi-Field'!$F$11="undrained"),BH34,""))</f>
        <v/>
      </c>
      <c r="BT34" s="409" t="str">
        <f>IF(AND('[1]Multi-Field'!$E$12=BF34,'[1]Multi-Field'!$F$12="Drained"),BI34,IF(AND('[1]Multi-Field'!$E$12=BF34,'[1]Multi-Field'!$F$12="undrained"),BH34,""))</f>
        <v/>
      </c>
      <c r="BU34" s="409" t="str">
        <f>IF(AND('[1]Multi-Field'!$E$13=BF34,'[1]Multi-Field'!$F$13="Drained"),BI34,IF(AND('[1]Multi-Field'!$E$3=BF34,'[1]Multi-Field'!$F$13="undrained"),BH34,""))</f>
        <v/>
      </c>
      <c r="BV34" s="409" t="str">
        <f>IF(AND('[1]Multi-Field'!$E$14=BF34,'[1]Multi-Field'!$F$14="Drained"),BI34,IF(AND('[1]Multi-Field'!$E$14=BF34,'[1]Multi-Field'!$F$14="undrained"),BH34,""))</f>
        <v/>
      </c>
      <c r="BW34" s="409" t="str">
        <f>IF(AND('[1]Multi-Field'!$E$15=BF34,'[1]Multi-Field'!$F$15="Drained"),BI34,IF(AND('[1]Multi-Field'!$E$15=BF34,'[1]Multi-Field'!$F$15="undrained"),BH34,""))</f>
        <v/>
      </c>
      <c r="BX34" s="409" t="str">
        <f>IF(AND('[1]Multi-Field'!$E$16=[1]Lists!BF34,'[1]Multi-Field'!$F$16="Drained"),BI34,IF(AND('[1]Multi-Field'!$E$16=[1]Lists!BF34,'[1]Multi-Field'!$F$16="undrained"),BH34,""))</f>
        <v/>
      </c>
      <c r="BY34" s="409" t="str">
        <f>IF(AND('[1]Multi-Field'!$E$17=[1]Lists!BF34,'[1]Multi-Field'!$F$17="Drained"),BI34,IF(AND('[1]Multi-Field'!$E$17=[1]Lists!BF34,'[1]Multi-Field'!$F$17="undrained"),BH34,""))</f>
        <v/>
      </c>
      <c r="BZ34" s="409" t="str">
        <f>IF(AND('[1]Multi-Field'!$E$18=[1]Lists!BF34,'[1]Multi-Field'!$F$18="Drained"),BI34,IF(AND('[1]Multi-Field'!$E$18=[1]Lists!BF34,'[1]Multi-Field'!$F$18="undrained"),BH34,""))</f>
        <v/>
      </c>
      <c r="CA34" s="409" t="str">
        <f>IF(AND('[1]Multi-Field'!$E$19=[1]Lists!BF34,'[1]Multi-Field'!$F$19="Drained"),BI34,IF(AND('[1]Multi-Field'!$E$19=[1]Lists!BF34,'[1]Multi-Field'!$F$19="undrained"),BH34,""))</f>
        <v/>
      </c>
      <c r="CB34" s="409" t="str">
        <f>IF(AND('[1]Multi-Field'!$E$20=[1]Lists!BF34,'[1]Multi-Field'!$F$20="Drained"),BI34,IF(AND('[1]Multi-Field'!$E$20=[1]Lists!BF34,'[1]Multi-Field'!$F$20="undrained"),BH34,""))</f>
        <v/>
      </c>
      <c r="CC34" s="409" t="str">
        <f>IF(AND('[1]Multi-Field'!$E$21=[1]Lists!BF34,'[1]Multi-Field'!$F$21="Drained"),BI34,IF(AND('[1]Multi-Field'!$E$21=[1]Lists!BF34,'[1]Multi-Field'!$F$21="undrained"),BH34,""))</f>
        <v/>
      </c>
      <c r="CD34" s="409" t="str">
        <f>IF(AND('[1]Multi-Field'!$E$22=[1]Lists!BF34,'[1]Multi-Field'!$F$22="Drained"),BI34,IF(AND('[1]Multi-Field'!$E$22=[1]Lists!BF34,'[1]Multi-Field'!$F$22="undrained"),BH34,""))</f>
        <v/>
      </c>
      <c r="CE34" s="409" t="str">
        <f>IF(AND('[1]Multi-Field'!$E$23=[1]Lists!BF34,'[1]Multi-Field'!$F$23="Drained"),BI34,IF(AND('[1]Multi-Field'!$E$23=[1]Lists!BF34,'[1]Multi-Field'!$F$23="undrained"),BH34,""))</f>
        <v/>
      </c>
      <c r="CF34" s="409" t="str">
        <f>IF(AND('[1]Multi-Field'!$E$24=[1]Lists!BF34,'[1]Multi-Field'!$F$24="Drained"),BI34,IF(AND('[1]Multi-Field'!$E$24=[1]Lists!BF34,'[1]Multi-Field'!$F$24="undrained"),BH34,""))</f>
        <v/>
      </c>
      <c r="CG34" s="409" t="str">
        <f>IF(AND('[1]Multi-Field'!$E$25=[1]Lists!BF34,'[1]Multi-Field'!$F$25="Drained"),BI34,IF(AND('[1]Multi-Field'!$E$25=[1]Lists!BF34,'[1]Multi-Field'!$F$25="undrained"),BH34,""))</f>
        <v/>
      </c>
      <c r="CH34" s="409" t="str">
        <f>IF(AND('[1]Multi-Field'!$E$26=[1]Lists!BF34,'[1]Multi-Field'!$F$26="Drained"),BI34,IF(AND('[1]Multi-Field'!$E$26=[1]Lists!BF34,'[1]Multi-Field'!$F$26="undrained"),BH34,""))</f>
        <v/>
      </c>
      <c r="CI34" s="409" t="str">
        <f>IF(AND('[1]Multi-Field'!$E$27=[1]Lists!BF34,'[1]Multi-Field'!$F$27="Drained"),BI34,IF(AND('[1]Multi-Field'!$E$27=[1]Lists!BF34,'[1]Multi-Field'!$F$27="undrained"),BH34,""))</f>
        <v/>
      </c>
      <c r="CJ34" s="409" t="str">
        <f>IF(AND('[1]Multi-Field'!$E$28=[1]Lists!BF34,'[1]Multi-Field'!$F$28="Drained"),BI34,IF(AND('[1]Multi-Field'!$E$28=[1]Lists!BF34,'[1]Multi-Field'!$F$28="undrained"),BH34,""))</f>
        <v/>
      </c>
      <c r="CK34" s="409" t="str">
        <f>IF(AND('[1]Multi-Field'!$E$29=[1]Lists!BF34,'[1]Multi-Field'!$F$29="Drained"),BI34,IF(AND('[1]Multi-Field'!$E$29=[1]Lists!BF34,'[1]Multi-Field'!$F$29="undrained"),BH34,""))</f>
        <v/>
      </c>
      <c r="CL34" s="409" t="str">
        <f>IF(AND('[1]Multi-Field'!$E$30=[1]Lists!BF34,'[1]Multi-Field'!$F$30="Drained"),BI34,IF(AND('[1]Multi-Field'!$E$30=[1]Lists!BF34,'[1]Multi-Field'!$F$30="undrained"),BH34,""))</f>
        <v/>
      </c>
      <c r="CM34" s="409" t="str">
        <f>IF(AND('[1]Multi-Field'!$E$31=[1]Lists!BF34,'[1]Multi-Field'!$F$31="Drained"),BI34,IF(AND('[1]Multi-Field'!$E$31=[1]Lists!BF34,'[1]Multi-Field'!$F$31="undrained"),BH34,""))</f>
        <v/>
      </c>
      <c r="CN34" s="409" t="str">
        <f>IF(AND('[1]Multi-Field'!$E$32=[1]Lists!BF34,'[1]Multi-Field'!$F$32="Drained"),BI34,IF(AND('[1]Multi-Field'!$E$32=[1]Lists!BF34,'[1]Multi-Field'!$F$32="undrained"),BH34,""))</f>
        <v/>
      </c>
      <c r="CO34" s="409" t="str">
        <f>IF(AND('[1]Multi-Field'!$E$33=[1]Lists!BF34,'[1]Multi-Field'!$F$33="Drained"),BI34,IF(AND('[1]Multi-Field'!$E$33=[1]Lists!BF34,'[1]Multi-Field'!$F$33="undrained"),BH34,""))</f>
        <v/>
      </c>
      <c r="CP34" s="409" t="str">
        <f>IF(AND('[1]Multi-Field'!$E$34=[1]Lists!BF34,'[1]Multi-Field'!$F$34="Drained"),BI34,IF(AND('[1]Multi-Field'!$E$34=[1]Lists!BF34,'[1]Multi-Field'!$F$34="undrained"),BH34,""))</f>
        <v/>
      </c>
      <c r="CQ34" s="409">
        <f>IF(AND('[1]Multi-Field'!$E$35=[1]Lists!BF34,'[1]Multi-Field'!$F$35="Drained"),BI34,IF(AND('[1]Multi-Field'!$E$35=[1]Lists!BF34,'[1]Multi-Field'!$F$35="undrained"),BH34,""))</f>
        <v>6</v>
      </c>
      <c r="CR34" s="409" t="str">
        <f>IF(AND('[1]Multi-Field'!$E$36=[1]Lists!BF34,'[1]Multi-Field'!$F$36="Drained"),BI34,IF(AND('[1]Multi-Field'!$E$36=[1]Lists!BF34,'[1]Multi-Field'!$F$36="undrained"),BH34,""))</f>
        <v/>
      </c>
      <c r="CS34" s="409" t="str">
        <f>IF(AND('[1]Multi-Field'!$E$37=[1]Lists!BF34,'[1]Multi-Field'!$F$37="Drained"),BI34,IF(AND('[1]Multi-Field'!$E$37=[1]Lists!BF34,'[1]Multi-Field'!$F$37="undrained"),BH34,""))</f>
        <v/>
      </c>
      <c r="CT34" s="409" t="str">
        <f>IF(AND('[1]Multi-Field'!$E$38=[1]Lists!BF34,'[1]Multi-Field'!$F$38="Drained"),BI34,IF(AND('[1]Multi-Field'!$E$38=[1]Lists!BF34,'[1]Multi-Field'!$F$38="undrained"),BH34,""))</f>
        <v/>
      </c>
      <c r="CU34" s="409" t="str">
        <f>IF(AND('[1]Multi-Field'!$E$39=[1]Lists!BF34,'[1]Multi-Field'!$F$39="Drained"),BI34,IF(AND('[1]Multi-Field'!$E$39=[1]Lists!BF34,'[1]Multi-Field'!$F$39="undrained"),BH34,""))</f>
        <v/>
      </c>
      <c r="CV34" s="409" t="str">
        <f>IF(AND('[1]Multi-Field'!$E$40=[1]Lists!BF34,'[1]Multi-Field'!$F$40="Drained"),BI34,IF(AND('[1]Multi-Field'!$E$40=[1]Lists!BF34,'[1]Multi-Field'!$F$40="undrained"),BH34,""))</f>
        <v/>
      </c>
      <c r="CW34" s="409" t="str">
        <f>IF(AND('[1]Multi-Field'!$E$41=[1]Lists!BF34,'[1]Multi-Field'!$F$40="Drained"),BI34,IF(AND('[1]Multi-Field'!$E$40=[1]Lists!BF34,'[1]Multi-Field'!$F$40="undrained"),BH34,""))</f>
        <v/>
      </c>
      <c r="CX34" s="409" t="str">
        <f>IF(AND('[1]Multi-Field'!$E$42=[1]Lists!BF34,'[1]Multi-Field'!$F$42="Drained"),BI34,IF(AND('[1]Multi-Field'!$E$42=[1]Lists!BF34,'[1]Multi-Field'!$F$42="undrained"),BH34,""))</f>
        <v/>
      </c>
      <c r="CY34" s="409" t="str">
        <f>IF(AND('[1]Multi-Field'!$E$43=[1]Lists!BF34,'[1]Multi-Field'!$F$43="Drained"),BI34,IF(AND('[1]Multi-Field'!$E$43=[1]Lists!BF34,'[1]Multi-Field'!$F$43="undrained"),BH34,""))</f>
        <v/>
      </c>
      <c r="CZ34" s="409" t="str">
        <f>IF(AND('[1]Multi-Field'!$E$44=[1]Lists!BF34,'[1]Multi-Field'!$F$44="Drained"),BI34,IF(AND('[1]Multi-Field'!$E$44=[1]Lists!BF34,'[1]Multi-Field'!$F$44="undrained"),BH34,""))</f>
        <v/>
      </c>
      <c r="DA34" s="409" t="str">
        <f>IF(AND('[1]Multi-Field'!$E$45=[1]Lists!BF34,'[1]Multi-Field'!$F$45="Drained"),BI34,IF(AND('[1]Multi-Field'!$E$45=[1]Lists!BF34,'[1]Multi-Field'!$F$45="undrained"),BH34,""))</f>
        <v/>
      </c>
      <c r="DB34" s="409" t="str">
        <f>IF(AND('[1]Multi-Field'!$E$46=[1]Lists!BF34,'[1]Multi-Field'!$F$46="Drained"),BI34,IF(AND('[1]Multi-Field'!$E$46=[1]Lists!BF34,'[1]Multi-Field'!$F$46="undrained"),BH34,""))</f>
        <v/>
      </c>
      <c r="DC34" s="409" t="str">
        <f>IF(AND('[1]Multi-Field'!$E$47=[1]Lists!BF34,'[1]Multi-Field'!$F$47="Drained"),BI34,IF(AND('[1]Multi-Field'!$E$47=[1]Lists!BF34,'[1]Multi-Field'!$F$47="undrained"),BH34,""))</f>
        <v/>
      </c>
      <c r="DD34" s="409" t="str">
        <f>IF(AND('[1]Multi-Field'!$E$48=[1]Lists!BF34,'[1]Multi-Field'!$F$48="Drained"),BI34,IF(AND('[1]Multi-Field'!$E$48=[1]Lists!BF34,'[1]Multi-Field'!$F$48="undrained"),BH34,""))</f>
        <v/>
      </c>
      <c r="DE34" s="409" t="str">
        <f>IF(AND('[1]Multi-Field'!$E$49=[1]Lists!BF34,'[1]Multi-Field'!$F$49="Drained"),BI34,IF(AND('[1]Multi-Field'!$E$49=[1]Lists!BF34,'[1]Multi-Field'!$F$9="undrained"),BH34,""))</f>
        <v/>
      </c>
      <c r="DF34" s="409" t="str">
        <f>IF(AND('[1]Multi-Field'!$E$50=[1]Lists!BF34,'[1]Multi-Field'!$F$50="Drained"),BI34,IF(AND('[1]Multi-Field'!$E$50=[1]Lists!BF34,'[1]Multi-Field'!$F$50="undrained"),BH34,""))</f>
        <v/>
      </c>
      <c r="DG34" s="409" t="str">
        <f>IF(AND('[1]Multi-Field'!$E$51=[1]Lists!BF34,'[1]Multi-Field'!$F$51="Drained"),BI34,IF(AND('[1]Multi-Field'!$E$51=[1]Lists!BF34,'[1]Multi-Field'!$F$51="undrained"),BH34,""))</f>
        <v/>
      </c>
      <c r="DH34" s="409" t="str">
        <f>IF(AND('[1]Multi-Field'!$E$52=[1]Lists!BF34,'[1]Multi-Field'!$F$52="Drained"),BI34,IF(AND('[1]Multi-Field'!$E$52=[1]Lists!BF34,'[1]Multi-Field'!$F$52="undrained"),BH34,""))</f>
        <v/>
      </c>
      <c r="DI34" s="409" t="str">
        <f>IF(AND('[1]Multi-Field'!$E$53=[1]Lists!BF34,'[1]Multi-Field'!$F$53="Drained"),BI34,IF(AND('[1]Multi-Field'!$E$53=[1]Lists!BF34,'[1]Multi-Field'!$F$53="undrained"),BH34,""))</f>
        <v/>
      </c>
      <c r="DJ34" s="409" t="str">
        <f>IF(AND('[1]Multi-Field'!$E$54=[1]Lists!BF34,'[1]Multi-Field'!$F$54="Drained"),BI34,IF(AND('[1]Multi-Field'!$E$54=[1]Lists!BF34,'[1]Multi-Field'!$F$54="undrained"),BH34,""))</f>
        <v/>
      </c>
      <c r="DK34" s="409" t="str">
        <f>IF(AND('[1]Multi-Field'!$E$55=[1]Lists!BF34,'[1]Multi-Field'!$F$55="Drained"),BI34,IF(AND('[1]Multi-Field'!$E$55=[1]Lists!BF34,'[1]Multi-Field'!$F$55="undrained"),BH34,""))</f>
        <v/>
      </c>
      <c r="DL34" s="409" t="str">
        <f>IF(AND('[1]Multi-Field'!$E$56=[1]Lists!BF34,'[1]Multi-Field'!$F$56="Drained"),BI34,IF(AND('[1]Multi-Field'!$E$56=[1]Lists!BF34,'[1]Multi-Field'!$F$56="undrained"),BH34,""))</f>
        <v/>
      </c>
      <c r="DM34" s="409" t="str">
        <f>IF(AND('[1]Multi-Field'!$E$57=[1]Lists!BF34,'[1]Multi-Field'!$F$57="Drained"),BI34,IF(AND('[1]Multi-Field'!$E$57=[1]Lists!BF34,'[1]Multi-Field'!$F$57="undrained"),BH34,""))</f>
        <v/>
      </c>
      <c r="DN34" s="409" t="str">
        <f>IF(AND('[1]Multi-Field'!$E$58=[1]Lists!BF34,'[1]Multi-Field'!$F$58="Drained"),BI34,IF(AND('[1]Multi-Field'!$E$58=[1]Lists!BF34,'[1]Multi-Field'!$F$58="undrained"),BH34,""))</f>
        <v/>
      </c>
      <c r="DO34" s="409" t="str">
        <f>IF(AND('[1]Multi-Field'!$E$59=[1]Lists!BF34,'[1]Multi-Field'!$F$59="Drained"),BI34,IF(AND('[1]Multi-Field'!$E$59=[1]Lists!BF34,'[1]Multi-Field'!$F$59="undrained"),BH34,""))</f>
        <v/>
      </c>
      <c r="DP34" s="409" t="str">
        <f>IF(AND('[1]Multi-Field'!$E$60=[1]Lists!BF34,'[1]Multi-Field'!$F$60="Drained"),BI34,IF(AND('[1]Multi-Field'!$E$60=[1]Lists!BF34,'[1]Multi-Field'!$F$60="undrained"),BH34,""))</f>
        <v/>
      </c>
      <c r="DQ34" s="409" t="str">
        <f>IF(AND('[1]Multi-Field'!$E$61=[1]Lists!BF34,'[1]Multi-Field'!$F$61="Drained"),BI34,IF(AND('[1]Multi-Field'!$E$61=[1]Lists!BF34,'[1]Multi-Field'!$F$61="undrained"),BH34,""))</f>
        <v/>
      </c>
      <c r="DR34" s="409" t="str">
        <f>IF(AND('[1]Multi-Field'!$E$62=[1]Lists!BF34,'[1]Multi-Field'!$F$62="Drained"),BI34,IF(AND('[1]Multi-Field'!$E$62=[1]Lists!BF34,'[1]Multi-Field'!$F$62="undrained"),BH34,""))</f>
        <v/>
      </c>
      <c r="DS34" s="409" t="str">
        <f>IF(AND('[1]Multi-Field'!$E$63=[1]Lists!BF34,'[1]Multi-Field'!$F$63="Drained"),BI34,IF(AND('[1]Multi-Field'!$E$63=[1]Lists!BF34,'[1]Multi-Field'!$F$63="undrained"),BH34,""))</f>
        <v/>
      </c>
      <c r="DT34" s="409" t="str">
        <f>IF(AND('[1]Multi-Field'!$E$64=[1]Lists!BF34,'[1]Multi-Field'!$F$64="Drained"),BI34,IF(AND('[1]Multi-Field'!$E$64=[1]Lists!BF34,'[1]Multi-Field'!$F$64="undrained"),BH34,""))</f>
        <v/>
      </c>
      <c r="DU34" s="409" t="str">
        <f>IF(AND('[1]Multi-Field'!$E$65=[1]Lists!BF34,'[1]Multi-Field'!$F$65="Drained"),BI34,IF(AND('[1]Multi-Field'!$E$65=[1]Lists!BF34,'[1]Multi-Field'!$F$65="undrained"),BH34,""))</f>
        <v/>
      </c>
      <c r="DV34" s="409" t="str">
        <f>IF(AND('[1]Multi-Field'!$E$66=[1]Lists!BF34,'[1]Multi-Field'!$F$66="Drained"),BI34,IF(AND('[1]Multi-Field'!$E$66=[1]Lists!BF34,'[1]Multi-Field'!$F$66="undrained"),BH34,""))</f>
        <v/>
      </c>
      <c r="DW34" s="409" t="str">
        <f>IF(AND('[1]Multi-Field'!$E$67=[1]Lists!BF34,'[1]Multi-Field'!$F$67="Drained"),BI34,IF(AND('[1]Multi-Field'!$E$67=[1]Lists!BF34,'[1]Multi-Field'!$F$67="undrained"),BH34,""))</f>
        <v/>
      </c>
      <c r="DX34" s="409" t="str">
        <f>IF(AND('[1]Multi-Field'!$E$68=[1]Lists!BF34,'[1]Multi-Field'!$F$68="Drained"),BI34,IF(AND('[1]Multi-Field'!$E$68=[1]Lists!BF34,'[1]Multi-Field'!$F$68="undrained"),BH34,""))</f>
        <v/>
      </c>
      <c r="DY34" s="409" t="str">
        <f>IF(AND('[1]Multi-Field'!$E$69=[1]Lists!BF34,'[1]Multi-Field'!$F$69="Drained"),BI34,IF(AND('[1]Multi-Field'!$E$69=[1]Lists!BF34,'[1]Multi-Field'!$F$69="undrained"),BH34,""))</f>
        <v/>
      </c>
      <c r="DZ34" s="409" t="str">
        <f>IF(AND('[1]Multi-Field'!$E$70=[1]Lists!BF34,'[1]Multi-Field'!$F$70="Drained"),BI34,IF(AND('[1]Multi-Field'!$E$70=[1]Lists!BF34,'[1]Multi-Field'!$F$70="undrained"),BH34,""))</f>
        <v/>
      </c>
      <c r="EA34" s="409" t="str">
        <f>IF(AND('[1]Multi-Field'!$E$71=[1]Lists!BF34,'[1]Multi-Field'!$F$71="Drained"),BI34,IF(AND('[1]Multi-Field'!$E$71=[1]Lists!BF34,'[1]Multi-Field'!$F$71="undrained"),BH34,""))</f>
        <v/>
      </c>
      <c r="EB34" s="409" t="str">
        <f>IF(AND('[1]Multi-Field'!$E$72=[1]Lists!BF34,'[1]Multi-Field'!$F$72="Drained"),BI34,IF(AND('[1]Multi-Field'!$E$72=[1]Lists!BF34,'[1]Multi-Field'!$F$72="undrained"),BH34,""))</f>
        <v/>
      </c>
      <c r="EC34" s="409" t="str">
        <f>IF(AND('[1]Multi-Field'!$E$73=[1]Lists!BF34,'[1]Multi-Field'!$F$73="Drained"),BI34,IF(AND('[1]Multi-Field'!$E$73=[1]Lists!BF34,'[1]Multi-Field'!$F$73="undrained"),BH34,""))</f>
        <v/>
      </c>
      <c r="ED34" s="409" t="str">
        <f>IF(AND('[1]Multi-Field'!$E$74=[1]Lists!BF34,'[1]Multi-Field'!$F$74="Drained"),BI34,IF(AND('[1]Multi-Field'!$E$74=[1]Lists!BF34,'[1]Multi-Field'!$F$74="undrained"),BH34,""))</f>
        <v/>
      </c>
      <c r="EE34" s="409" t="str">
        <f>IF(AND('[1]Multi-Field'!$E$75=[1]Lists!BF34,'[1]Multi-Field'!$F$75="Drained"),BI34,IF(AND('[1]Multi-Field'!$E$75=[1]Lists!BF34,'[1]Multi-Field'!$F$75="undrained"),BH34,""))</f>
        <v/>
      </c>
      <c r="EF34" s="409" t="str">
        <f>IF(AND('[1]Multi-Field'!$E$76=[1]Lists!BF34,'[1]Multi-Field'!$F$76="Drained"),BI34,IF(AND('[1]Multi-Field'!$E$76=[1]Lists!BF34,'[1]Multi-Field'!$F$6="undrained"),BH34,""))</f>
        <v/>
      </c>
      <c r="EG34" s="409" t="str">
        <f>IF(AND('[1]Multi-Field'!$E$77=[1]Lists!BF34,'[1]Multi-Field'!$F$77="Drained"),BI34,IF(AND('[1]Multi-Field'!$E$77=[1]Lists!BF34,'[1]Multi-Field'!$F$77="undrained"),BH34,""))</f>
        <v/>
      </c>
      <c r="EH34" s="409" t="str">
        <f>IF(AND('[1]Multi-Field'!$E$78=[1]Lists!BF34,'[1]Multi-Field'!$F$78="Drained"),BI34,IF(AND('[1]Multi-Field'!$E$78=[1]Lists!BF34,'[1]Multi-Field'!$F$78="undrained"),BH34,""))</f>
        <v/>
      </c>
      <c r="EI34" s="409" t="str">
        <f>IF(AND('[1]Multi-Field'!$E$79=[1]Lists!BF34,'[1]Multi-Field'!$F$79="Drained"),BI34,IF(AND('[1]Multi-Field'!$E$79=[1]Lists!BF34,'[1]Multi-Field'!$F$79="undrained"),BH34,""))</f>
        <v/>
      </c>
      <c r="EJ34" s="409" t="str">
        <f>IF(AND('[1]Multi-Field'!$E$80=[1]Lists!BF34,'[1]Multi-Field'!$F$80="Drained"),BI34,IF(AND('[1]Multi-Field'!$E$80=[1]Lists!BF34,'[1]Multi-Field'!$F$80="undrained"),BH34,""))</f>
        <v/>
      </c>
      <c r="EK34" s="409" t="str">
        <f>IF(AND('[1]Multi-Field'!$E$81=[1]Lists!BF34,'[1]Multi-Field'!$F$81="Drained"),BI34,IF(AND('[1]Multi-Field'!$E$81=[1]Lists!BF34,'[1]Multi-Field'!$F$81="undrained"),BH34,""))</f>
        <v/>
      </c>
      <c r="EL34" s="409" t="str">
        <f>IF(AND('[1]Multi-Field'!$E$82=[1]Lists!BF34,'[1]Multi-Field'!$F$82="Drained"),BI34,IF(AND('[1]Multi-Field'!$E$82=[1]Lists!BF34,'[1]Multi-Field'!$F$82="undrained"),BH34,""))</f>
        <v/>
      </c>
      <c r="EM34" s="409" t="str">
        <f>IF(AND('[1]Multi-Field'!$E$83=[1]Lists!BF34,'[1]Multi-Field'!$F$83="Drained"),BI34,IF(AND('[1]Multi-Field'!$E$83=[1]Lists!BF34,'[1]Multi-Field'!$F$83="undrained"),BH34,""))</f>
        <v/>
      </c>
      <c r="EN34" s="409" t="str">
        <f>IF(AND('[1]Multi-Field'!$E$84=[1]Lists!BF34,'[1]Multi-Field'!$F$84="Drained"),BI34,IF(AND('[1]Multi-Field'!$E$84=[1]Lists!BF34,'[1]Multi-Field'!$F$84="undrained"),BH34,""))</f>
        <v/>
      </c>
      <c r="EO34" s="409" t="str">
        <f>IF(AND('[1]Multi-Field'!$E$85=[1]Lists!BF34,'[1]Multi-Field'!$F$85="Drained"),BI34,IF(AND('[1]Multi-Field'!$E$85=[1]Lists!BF34,'[1]Multi-Field'!$F$85="undrained"),BH34,""))</f>
        <v/>
      </c>
      <c r="EP34" s="409" t="str">
        <f>IF(AND('[1]Multi-Field'!$E$86=[1]Lists!BF34,'[1]Multi-Field'!$F$86="Drained"),BI34,IF(AND('[1]Multi-Field'!$E$86=[1]Lists!BF34,'[1]Multi-Field'!$F$86="undrained"),BH34,""))</f>
        <v/>
      </c>
      <c r="EQ34" s="409" t="str">
        <f>IF(AND('[1]Multi-Field'!$E$87=[1]Lists!BF34,'[1]Multi-Field'!$F$87="Drained"),BI34,IF(AND('[1]Multi-Field'!$E$87=[1]Lists!BF34,'[1]Multi-Field'!$F$87="undrained"),BH34,""))</f>
        <v/>
      </c>
      <c r="ER34" s="409" t="str">
        <f>IF(AND('[1]Multi-Field'!$E$88=[1]Lists!BF34,'[1]Multi-Field'!$F$88="Drained"),BI34,IF(AND('[1]Multi-Field'!$E$88=[1]Lists!BF34,'[1]Multi-Field'!$F$88="undrained"),BH34,""))</f>
        <v/>
      </c>
      <c r="ES34" s="409" t="str">
        <f>IF(AND('[1]Multi-Field'!$E$89=[1]Lists!BF34,'[1]Multi-Field'!$F$89="Drained"),BI34,IF(AND('[1]Multi-Field'!$E$89=[1]Lists!BF34,'[1]Multi-Field'!$F$89="undrained"),BH34,""))</f>
        <v/>
      </c>
      <c r="ET34" s="409" t="str">
        <f>IF(AND('[1]Multi-Field'!$E$90=[1]Lists!BF34,'[1]Multi-Field'!$F$90="Drained"),BI34,IF(AND('[1]Multi-Field'!$E$90=[1]Lists!BF34,'[1]Multi-Field'!$F$90="undrained"),BH34,""))</f>
        <v/>
      </c>
      <c r="EU34" s="409" t="str">
        <f>IF(AND('[1]Multi-Field'!$E$91=[1]Lists!BF34,'[1]Multi-Field'!$F$91="Drained"),BI34,IF(AND('[1]Multi-Field'!$E$91=[1]Lists!BF34,'[1]Multi-Field'!$F$91="undrained"),BH34,""))</f>
        <v/>
      </c>
      <c r="EV34" s="409" t="str">
        <f>IF(AND('[1]Multi-Field'!$E$92=[1]Lists!BF34,'[1]Multi-Field'!$F$92="Drained"),BI34,IF(AND('[1]Multi-Field'!$E$92=[1]Lists!BF34,'[1]Multi-Field'!$F$92="undrained"),BH34,""))</f>
        <v/>
      </c>
      <c r="EW34" s="409" t="str">
        <f>IF(AND('[1]Multi-Field'!$E$93=[1]Lists!BF34,'[1]Multi-Field'!$F$93="Drained"),BI34,IF(AND('[1]Multi-Field'!$E$93=[1]Lists!BF34,'[1]Multi-Field'!$F$93="undrained"),BH34,""))</f>
        <v/>
      </c>
      <c r="EX34" s="409" t="str">
        <f>IF(AND('[1]Multi-Field'!$E$94=[1]Lists!BF34,'[1]Multi-Field'!$F$94="Drained"),BI34,IF(AND('[1]Multi-Field'!$E$94=[1]Lists!BF34,'[1]Multi-Field'!$F$94="undrained"),BH34,""))</f>
        <v/>
      </c>
      <c r="EY34" s="409" t="str">
        <f>IF(AND('[1]Multi-Field'!$E$95=[1]Lists!BF34,'[1]Multi-Field'!$F$95="Drained"),BI34,IF(AND('[1]Multi-Field'!$E$95=[1]Lists!BF34,'[1]Multi-Field'!$F$95="undrained"),BH34,""))</f>
        <v/>
      </c>
      <c r="EZ34" s="409" t="str">
        <f>IF(AND('[1]Multi-Field'!$E$96=[1]Lists!BF34,'[1]Multi-Field'!$F$96="Drained"),BI34,IF(AND('[1]Multi-Field'!$E$96=[1]Lists!BF34,'[1]Multi-Field'!$F$96="undrained"),BH34,""))</f>
        <v/>
      </c>
      <c r="FA34" s="409" t="str">
        <f>IF(AND('[1]Multi-Field'!$E$97=[1]Lists!BF34,'[1]Multi-Field'!$F$97="Drained"),BI34,IF(AND('[1]Multi-Field'!$E$97=[1]Lists!BF34,'[1]Multi-Field'!$F$97="undrained"),BH34,""))</f>
        <v/>
      </c>
      <c r="FB34" s="409" t="str">
        <f>IF(AND('[1]Multi-Field'!$E$98=[1]Lists!BF34,'[1]Multi-Field'!$F$98="Drained"),BI34,IF(AND('[1]Multi-Field'!$E$98=[1]Lists!BF34,'[1]Multi-Field'!$F$98="undrained"),BH34,""))</f>
        <v/>
      </c>
      <c r="FC34" s="409" t="str">
        <f>IF(AND('[1]Multi-Field'!$E$99=[1]Lists!BF34,'[1]Multi-Field'!$F$99="Drained"),BI34,IF(AND('[1]Multi-Field'!$E$99=[1]Lists!BF34,'[1]Multi-Field'!$F$99="undrained"),BH34,""))</f>
        <v/>
      </c>
      <c r="FD34" s="409" t="str">
        <f>IF(AND('[1]Multi-Field'!$E$100=[1]Lists!BF34,'[1]Multi-Field'!$F$100="Drained"),BI34,IF(AND('[1]Multi-Field'!$E$100=[1]Lists!BF34,'[1]Multi-Field'!$F$100="undrained"),BH34,""))</f>
        <v/>
      </c>
      <c r="FE34" s="409" t="str">
        <f>IF(AND('[1]Multi-Field'!$E$101=[1]Lists!BF34,'[1]Multi-Field'!$F$101="Drained"),BI34,IF(AND('[1]Multi-Field'!$E$101=[1]Lists!BF34,'[1]Multi-Field'!$F$101="undrained"),BH34,""))</f>
        <v/>
      </c>
      <c r="FF34" s="409" t="str">
        <f>IF(AND('[1]Multi-Field'!$E$102=[1]Lists!BF34,'[1]Multi-Field'!$F$102="Drained"),BI34,IF(AND('[1]Multi-Field'!$E$102=[1]Lists!BF34,'[1]Multi-Field'!$F$102="undrained"),BH34,""))</f>
        <v/>
      </c>
      <c r="FG34" s="409" t="str">
        <f>IF(AND('[1]Multi-Field'!$E$103=[1]Lists!BF34,'[1]Multi-Field'!$F$103="Drained"),BI34,IF(AND('[1]Multi-Field'!$E$103=[1]Lists!BF34,'[1]Multi-Field'!$F$103="undrained"),BH34,""))</f>
        <v/>
      </c>
      <c r="FH34" s="409" t="str">
        <f>IF(AND('[1]Multi-Field'!$E$104=[1]Lists!BF34,'[1]Multi-Field'!$F$104="Drained"),BI34,IF(AND('[1]Multi-Field'!$E$104=[1]Lists!BF34,'[1]Multi-Field'!$F$104="undrained"),BH34,""))</f>
        <v/>
      </c>
      <c r="FI34" s="409" t="str">
        <f>IF(AND('[1]Multi-Field'!$E$105=[1]Lists!BF34,'[1]Multi-Field'!$F$105="Drained"),BI34,IF(AND('[1]Multi-Field'!$E$105=[1]Lists!BF34,'[1]Multi-Field'!$F$105="undrained"),BH34,""))</f>
        <v/>
      </c>
      <c r="FJ34" s="409" t="str">
        <f>IF(AND('[1]Multi-Field'!$E$106=[1]Lists!BF34,'[1]Multi-Field'!$F$106="Drained"),BI34,IF(AND('[1]Multi-Field'!$E$106=[1]Lists!BF34,'[1]Multi-Field'!$F$106="undrained"),BH34,""))</f>
        <v/>
      </c>
      <c r="FK34" s="409" t="str">
        <f>IF(AND('[1]Multi-Field'!$E$107=[1]Lists!BF34,'[1]Multi-Field'!$F$107="Drained"),BI34,IF(AND('[1]Multi-Field'!$E$107=[1]Lists!BF34,'[1]Multi-Field'!$F$107="undrained"),BH34,""))</f>
        <v/>
      </c>
      <c r="FL34" s="409" t="str">
        <f>IF(AND('[1]Multi-Field'!$E$108=[1]Lists!BF34,'[1]Multi-Field'!$F$108="Drained"),BI34,IF(AND('[1]Multi-Field'!$E$108=[1]Lists!BF34,'[1]Multi-Field'!$F$108="undrained"),BH34,""))</f>
        <v/>
      </c>
      <c r="FM34" s="409" t="str">
        <f>IF(AND('[1]Multi-Field'!$E$109=[1]Lists!BF34,'[1]Multi-Field'!$F$109="Drained"),BI34,IF(AND('[1]Multi-Field'!$E$109=[1]Lists!BF34,'[1]Multi-Field'!$F$109="undrained"),BH34,""))</f>
        <v/>
      </c>
      <c r="FN34" s="409" t="str">
        <f>IF(AND('[1]Multi-Field'!$E$110=[1]Lists!BF34,'[1]Multi-Field'!$F$110="Drained"),BI34,IF(AND('[1]Multi-Field'!$E$110=[1]Lists!BF34,'[1]Multi-Field'!$F$110="undrained"),BH34,""))</f>
        <v/>
      </c>
      <c r="FO34" s="409" t="str">
        <f>IF(AND('[1]Multi-Field'!$E$111=[1]Lists!BF34,'[1]Multi-Field'!$F$111="Drained"),BI34,IF(AND('[1]Multi-Field'!$E$111=[1]Lists!BF34,'[1]Multi-Field'!$F$111="undrained"),BH34,""))</f>
        <v/>
      </c>
      <c r="FP34" s="409" t="str">
        <f>IF(AND('[1]Multi-Field'!$E$112=[1]Lists!BF34,'[1]Multi-Field'!$F$112="Drained"),BI34,IF(AND('[1]Multi-Field'!$E$112=[1]Lists!BF34,'[1]Multi-Field'!$F$112="undrained"),BH34,""))</f>
        <v/>
      </c>
      <c r="FQ34" s="409" t="str">
        <f>IF(AND('[1]Multi-Field'!$E$113=[1]Lists!BF34,'[1]Multi-Field'!$F$113="Drained"),BI34,IF(AND('[1]Multi-Field'!$E$113=[1]Lists!BF34,'[1]Multi-Field'!$F$113="undrained"),BH34,""))</f>
        <v/>
      </c>
      <c r="FR34" s="409" t="str">
        <f>IF(AND('[1]Multi-Field'!$E$114=[1]Lists!BF34,'[1]Multi-Field'!$F$114="Drained"),BI34,IF(AND('[1]Multi-Field'!$E$114=[1]Lists!BF34,'[1]Multi-Field'!$F$114="undrained"),BH34,""))</f>
        <v/>
      </c>
      <c r="FS34" s="409" t="str">
        <f>IF(AND('[1]Multi-Field'!$E$115=[1]Lists!BF34,'[1]Multi-Field'!$F$115="Drained"),BI34,IF(AND('[1]Multi-Field'!$E$115=[1]Lists!BF34,'[1]Multi-Field'!$F$115="undrained"),BH34,""))</f>
        <v/>
      </c>
      <c r="FT34" s="409" t="str">
        <f>IF(AND('[1]Multi-Field'!$E$116=[1]Lists!BF34,'[1]Multi-Field'!$F$116="Drained"),BI34,IF(AND('[1]Multi-Field'!$E$116=[1]Lists!BF34,'[1]Multi-Field'!$F$116="undrained"),BH34,""))</f>
        <v/>
      </c>
      <c r="FU34" s="409" t="str">
        <f>IF(AND('[1]Multi-Field'!$E$117=[1]Lists!BF34,'[1]Multi-Field'!$F$117="Drained"),BI34,IF(AND('[1]Multi-Field'!$E$117=[1]Lists!BF34,'[1]Multi-Field'!$F$117="undrained"),BH34,""))</f>
        <v/>
      </c>
      <c r="FV34" s="409" t="str">
        <f>IF(AND('[1]Multi-Field'!$E$118=[1]Lists!BF34,'[1]Multi-Field'!$F$118="Drained"),BI34,IF(AND('[1]Multi-Field'!$E$118=[1]Lists!BF34,'[1]Multi-Field'!$F$118="undrained"),BH34,""))</f>
        <v/>
      </c>
      <c r="FW34" s="409" t="str">
        <f>IF(AND('[1]Multi-Field'!$E$119=[1]Lists!BF34,'[1]Multi-Field'!$F$119="Drained"),BI34,IF(AND('[1]Multi-Field'!$E$119=[1]Lists!BF34,'[1]Multi-Field'!$F$119="undrained"),BH34,""))</f>
        <v/>
      </c>
      <c r="FX34" s="409" t="str">
        <f>IF(AND('[1]Multi-Field'!$E$120=[1]Lists!BF34,'[1]Multi-Field'!$F$120="Drained"),BI34,IF(AND('[1]Multi-Field'!$E$120=[1]Lists!BF34,'[1]Multi-Field'!$F$120="undrained"),BH34,""))</f>
        <v/>
      </c>
      <c r="FZ34" t="s">
        <v>818</v>
      </c>
      <c r="GC34" s="4" t="str">
        <f>'[1]Multi-Field'!B32</f>
        <v>HT1895.9</v>
      </c>
      <c r="GD34" s="73" t="str">
        <f>IF(OR('[1]Multi-Field'!Q32=$FZ$43,'[1]Multi-Field'!Q32=$FZ$44),'[1]Multi-Field'!BS32,"")</f>
        <v/>
      </c>
      <c r="GE34" s="4" t="str">
        <f>IF(AND(OR('[1]Multi-Field'!Q32=$FZ$86,'[1]Multi-Field'!Q32=$FZ$94,'[1]Multi-Field'!Q32=$FZ$87,'[1]Multi-Field'!Q32=[1]Lists!$FZ$93,'[1]Multi-Field'!Q32=$FZ$59),'[1]Multi-Field'!BS32&gt;50),'[1]Multi-Field'!BS32*0.8,IF(AND(OR('[1]Multi-Field'!Q32=$FZ$86,'[1]Multi-Field'!Q32=$FZ$94,'[1]Multi-Field'!Q32=$FZ$87,'[1]Multi-Field'!Q32=[1]Lists!$FZ$93,'[1]Multi-Field'!Q32=[1]Lists!$FZ$59),'[1]Multi-Field'!BS32&lt;50),'[1]Multi-Field'!BS32,""))</f>
        <v/>
      </c>
      <c r="GF34" s="4" t="str">
        <f>IF(OR('[1]Multi-Field'!Q32=[1]Lists!$FZ$7,'[1]Multi-Field'!Q32=[1]Lists!$FZ$5,'[1]Multi-Field'!Q32=[1]Lists!$FZ$24,'[1]Multi-Field'!Q32=[1]Lists!$FZ$10,'[1]Multi-Field'!Q32=[1]Lists!$FZ$8, '[1]Multi-Field'!Q32=[1]Lists!$FZ$25, '[1]Multi-Field'!Q32=[1]Lists!$FZ$23, '[1]Multi-Field'!Q32= [1]Lists!$FZ$47, '[1]Multi-Field'!Q32=[1]Lists!$FZ$49, '[1]Multi-Field'!Q32=[1]Lists!$FZ$48,'[1]Multi-Field'!Q32=[1]Lists!$FZ$3, '[1]Multi-Field'!Q32=[1]Lists!$FZ$14,'[1]Multi-Field'!Q32=[1]Lists!$FZ$36, '[1]Multi-Field'!Q32=[1]Lists!$FZ$41,'[1]Multi-Field'!Q32=[1]Lists!$FZ$42),0,"")</f>
        <v/>
      </c>
      <c r="GG34" s="4" t="str">
        <f>IF(OR('[1]Multi-Field'!Q32=[1]Lists!$FZ$6,'[1]Multi-Field'!Q32=[1]Lists!$FZ$4, '[1]Multi-Field'!Q61=[1]Lists!$FZ$11, '[1]Multi-Field'!Q32=[1]Lists!$FZ$1),100*IF('[1]Multi-Field'!U32=onepercent,0.75,IF('[1]Multi-Field'!U32=onetotwentyfivepercent,0.4,IF(OR('[1]Multi-Field'!U32=twentysixtofiftypercent,'[1]Multi-Field'!U32=greaterthanfiftypercent),0,""))),"")</f>
        <v/>
      </c>
      <c r="GH34" s="4" t="str">
        <f>IF(OR('[1]Multi-Field'!Q32=[1]Lists!$FZ$53,'[1]Multi-Field'!Q32=[1]Lists!$FZ$55), 50,IF('[1]Multi-Field'!Q32=[1]Lists!$FZ$54,225,IF('[1]Multi-Field'!Q32=[1]Lists!$FZ$56,75,"")))</f>
        <v/>
      </c>
      <c r="GI34" s="4" t="e">
        <f>#VALUE!</f>
        <v>#VALUE!</v>
      </c>
      <c r="GJ34" s="4" t="e">
        <f>#VALUE!</f>
        <v>#VALUE!</v>
      </c>
      <c r="GK34" s="4" t="str">
        <f>IF('[1]Multi-Field'!Q32=[1]Lists!$FZ$95,'[1]Multi-Field'!BS32*0.66,"")</f>
        <v/>
      </c>
      <c r="GM34" s="4" t="str">
        <f>IF(OR('[1]Multi-Field'!Q32=[1]Lists!$FZ$26,'[1]Multi-Field'!Q32=[1]Lists!$FZ$84),20,"")</f>
        <v/>
      </c>
      <c r="GN34" s="4" t="str">
        <f>IF(OR('[1]Multi-Field'!Q32=[1]Lists!$FZ$88,'[1]Multi-Field'!Q32=[1]Lists!$FZ$57),0,"")</f>
        <v/>
      </c>
      <c r="GO34" s="4" t="str">
        <f>IF(OR('[1]Multi-Field'!Q32=[1]Lists!$FZ$69,'[1]Multi-Field'!Q32=[1]Lists!$FZ$71,'[1]Multi-Field'!Q32=[1]Lists!$FZ$105),50,"")</f>
        <v/>
      </c>
      <c r="GP34" s="4" t="str">
        <f>IF(OR('[1]Multi-Field'!Q32=[1]Lists!$FZ$75,'[1]Multi-Field'!Q32=[1]Lists!$FZ$70),75,"")</f>
        <v/>
      </c>
      <c r="GQ34" s="4" t="str">
        <f>IF('[1]Multi-Field'!Q32=[1]Lists!$FZ$72,150,"")</f>
        <v/>
      </c>
      <c r="GR34" s="4" t="str">
        <f>IF(OR('[1]Multi-Field'!Q32=[1]Lists!$FZ$74,'[1]Multi-Field'!Q32=[1]Lists!$FZ$73),40,"")</f>
        <v/>
      </c>
      <c r="GS34" s="4" t="str">
        <f>IF('[1]Multi-Field'!Q32=[1]Lists!$FZ$99,80,"")</f>
        <v/>
      </c>
      <c r="GT34" s="4" t="str">
        <f>IF('[1]Multi-Field'!Q32=[1]Lists!$FZ$106,70,"")</f>
        <v/>
      </c>
      <c r="GU34" s="4" t="e">
        <f t="shared" si="4"/>
        <v>#VALUE!</v>
      </c>
    </row>
    <row r="35" spans="1:203" ht="13.5" customHeight="1" thickBot="1">
      <c r="A35" s="7" t="s">
        <v>122</v>
      </c>
      <c r="B35" t="s">
        <v>759</v>
      </c>
      <c r="C35" s="7"/>
      <c r="D35" s="8">
        <v>60</v>
      </c>
      <c r="E35" s="8">
        <f t="shared" si="0"/>
        <v>62</v>
      </c>
      <c r="F35" s="8">
        <f t="shared" si="1"/>
        <v>63</v>
      </c>
      <c r="G35" s="8">
        <v>65</v>
      </c>
      <c r="H35" s="8">
        <v>65</v>
      </c>
      <c r="I35" s="8">
        <f t="shared" si="5"/>
        <v>68</v>
      </c>
      <c r="J35" s="8">
        <f t="shared" si="6"/>
        <v>72</v>
      </c>
      <c r="K35" s="8">
        <v>75</v>
      </c>
      <c r="L35" s="8">
        <v>90</v>
      </c>
      <c r="M35" s="8">
        <f t="shared" si="2"/>
        <v>98</v>
      </c>
      <c r="N35" s="8">
        <f t="shared" si="3"/>
        <v>107</v>
      </c>
      <c r="O35" s="8">
        <v>115</v>
      </c>
      <c r="P35" s="391">
        <v>10</v>
      </c>
      <c r="Q35" s="394"/>
      <c r="R35" s="395" t="b">
        <f>IF(OR('Multi-Field'!AA12=Lists!$AC$42,'Multi-Field'!AA12=Lists!$AC$43),IF('Multi-Field'!Z12="x",(IF('Multi-Field'!AC12=Lists!$Q$11,Lists!$R$11,IF('Multi-Field'!AC12=Lists!$Q$12,Lists!$R$12,IF('Multi-Field'!AC12=Lists!$Q$13,Lists!$R$13,IF('Multi-Field'!AC12=Lists!$Q$14,Lists!$R$14))))),IF('Multi-Field'!X12="x",(IF('Multi-Field'!AC12=Lists!$Q$11,Lists!$S$11,IF('Multi-Field'!AC12=Lists!$Q$12,Lists!$S$12,IF('Multi-Field'!AC12=Lists!$Q$13,Lists!$S$13,IF('Multi-Field'!AC12=Lists!$Q$14,Lists!$S$14))))),IF('Multi-Field'!V12="x",(IF('Multi-Field'!AC12=Lists!$Q$11,Lists!$T$11,IF('Multi-Field'!AC12=Lists!$Q$12,Lists!$T$12,IF('Multi-Field'!AC12=Lists!$Q$13,Lists!$T$13,IF('Multi-Field'!AC12=Lists!$Q$14,Lists!$T$14))))),0))))</f>
        <v>0</v>
      </c>
      <c r="S35" s="395" t="str">
        <f t="shared" si="11"/>
        <v/>
      </c>
      <c r="T35" s="395"/>
      <c r="U35" s="396"/>
      <c r="V35" s="383">
        <f>IF(OR('Multi-Field'!AI21=$U$4,'Multi-Field'!AI21=$U$5,'Multi-Field'!AI21=$U$6,'Multi-Field'!AI21=$U$7,'Multi-Field'!AI21=$U$8,'Multi-Field'!AI21=$U$9),(IF('Multi-Field'!AJ21=$V$2,100,IF('Multi-Field'!AJ21=$V$3,65,IF('Multi-Field'!AJ21=$V$4,53,IF('Multi-Field'!AJ21=$V$5,41,IF('Multi-Field'!AJ21=$V$6,23,IF('Multi-Field'!AJ21=$V$7,0,0))))))),0)</f>
        <v>0</v>
      </c>
      <c r="W35" s="383" t="str">
        <f>IF(AND(OR('Multi-Field'!AF21=$S$3,'Multi-Field'!AF21=S23,'Multi-Field'!AF21=$S$7),'Multi-Field'!AN21&lt;18,'Multi-Field'!AN21&gt;0),35,IF('Multi-Field'!AF21=$S$4,55,IF(AND('Multi-Field'!AF21=$S$6,'Multi-Field'!AN21&lt;18),30,IF(AND('Multi-Field'!AN21&gt;17,OR('Multi-Field'!AF21=$S$3,'Multi-Field'!AF21=$S$5,'Multi-Field'!AF21= $S$6,'Multi-Field'!AF21=$S$7)),25,"0"))))</f>
        <v>0</v>
      </c>
      <c r="X35" s="383">
        <f>IF(OR('Multi-Field'!BA21=$U$4,'Multi-Field'!BA21=$U$5,'Multi-Field'!BA21=$U$6,'Multi-Field'!BA21=U25,'Multi-Field'!BA21=$U$8,'Multi-Field'!BA21=$U$9),(IF('Multi-Field'!BB21=$V$2,100,IF('Multi-Field'!BB21=$V$3,65,IF('Multi-Field'!BB21=$V$4,53,IF('Multi-Field'!BB21=$V$5,41,IF('Multi-Field'!BB21=$V$6,23,IF('Multi-Field'!BB21=$V$7,0,0))))))),0)</f>
        <v>0</v>
      </c>
      <c r="Y35" s="383" t="str">
        <f>IF(AND(OR('Multi-Field'!AX21=$S$3,'Multi-Field'!AX21=$S$5,'Multi-Field'!AX21=$S$7),'Multi-Field'!BF21&lt;18),35,IF('Multi-Field'!AX21=$S$4,55,IF(AND('Multi-Field'!AX21=$S$6,'Multi-Field'!BF21&lt;18),30,IF(AND('Multi-Field'!BF21&gt;17,OR('Multi-Field'!AX21=$S$3,'Multi-Field'!AX21=$S$5,'Multi-Field'!AX21=$S$6,'Multi-Field'!AX21=$S$7)),25,"0"))))</f>
        <v>0</v>
      </c>
      <c r="Z35" s="383">
        <v>19</v>
      </c>
      <c r="AC35" t="s">
        <v>820</v>
      </c>
      <c r="AI35" s="384" t="str">
        <f>'[1]Multi-Field'!B31</f>
        <v>HT1248.7</v>
      </c>
      <c r="AJ35" s="385" t="e">
        <f>#VALUE!</f>
        <v>#VALUE!</v>
      </c>
      <c r="AK35" s="385" t="e">
        <f>#VALUE!</f>
        <v>#VALUE!</v>
      </c>
      <c r="AL35" s="385" t="e">
        <f>IF(AK35="","",IF('[1]Multi-Field'!AU31=20,10,IF(AK35-30&lt;0,0,AK35-30)))</f>
        <v>#VALUE!</v>
      </c>
      <c r="AM35" s="385" t="e">
        <f>#VALUE!</f>
        <v>#VALUE!</v>
      </c>
      <c r="AN35" s="385" t="e">
        <f t="shared" si="7"/>
        <v>#VALUE!</v>
      </c>
      <c r="AO35" s="385" t="e">
        <f>#VALUE!</f>
        <v>#VALUE!</v>
      </c>
      <c r="AP35" s="385" t="e">
        <f>#VALUE!</f>
        <v>#VALUE!</v>
      </c>
      <c r="AQ35" s="385" t="e">
        <f>#VALUE!</f>
        <v>#VALUE!</v>
      </c>
      <c r="AR35" s="385" t="e">
        <f>#VALUE!</f>
        <v>#VALUE!</v>
      </c>
      <c r="AS35" s="385" t="e">
        <f>IF(AR35="","",IF('[1]Multi-Field'!AU31&gt;9,0,AR35-15))</f>
        <v>#VALUE!</v>
      </c>
      <c r="AT35" s="385" t="e">
        <f>#VALUE!</f>
        <v>#VALUE!</v>
      </c>
      <c r="AU35" s="385" t="e">
        <f>#VALUE!</f>
        <v>#VALUE!</v>
      </c>
      <c r="AV35" s="385" t="e">
        <f>IF(AU35="","",IF('[1]Multi-Field'!AU31=9&gt;9,0,AU35-35))</f>
        <v>#VALUE!</v>
      </c>
      <c r="AW35" s="385" t="e">
        <f>#VALUE!</f>
        <v>#VALUE!</v>
      </c>
      <c r="AX35" s="385" t="e">
        <f t="shared" si="8"/>
        <v>#VALUE!</v>
      </c>
      <c r="AY35" s="385" t="str">
        <f>IF('[1]Multi-Field'!AU31="","",IF('[1]Multi-Field'!AU31&lt;1,100,IF('[1]Multi-Field'!AU31=1,75,IF('[1]Multi-Field'!AU31=2,50,IF('[1]Multi-Field'!AU31=3,25,IF('[1]Multi-Field'!AU31&gt;3,0,""))))))</f>
        <v/>
      </c>
      <c r="AZ35" s="385" t="str">
        <f t="shared" si="9"/>
        <v/>
      </c>
      <c r="BA35" s="385" t="e">
        <f>#VALUE!</f>
        <v>#VALUE!</v>
      </c>
      <c r="BB35" s="385" t="e">
        <f>IF(BA35="","",IF(AND('[1]Multi-Field'!AU31&lt;40,'[1]Multi-Field'!AU31&gt;9),40,IF('[1]Multi-Field'!AU31&gt;39,0,BA35+5)))</f>
        <v>#VALUE!</v>
      </c>
      <c r="BC35" s="386">
        <f t="shared" si="10"/>
        <v>0</v>
      </c>
      <c r="BD35" s="281">
        <v>0.24</v>
      </c>
      <c r="BE35" s="281">
        <v>0.55000000000000004</v>
      </c>
      <c r="BF35" s="414" t="s">
        <v>1203</v>
      </c>
      <c r="BG35" s="415">
        <v>3</v>
      </c>
      <c r="BH35" s="415">
        <v>3.5</v>
      </c>
      <c r="BI35" s="415">
        <v>4.5</v>
      </c>
      <c r="BJ35" s="409" t="e">
        <f>IF(AND('[1]Single Field'!#REF!=[1]Lists!BF35,'[1]Single Field'!#REF!="Drained"),"x",IF(AND('[1]Single Field'!#REF!=[1]Lists!BF35,'[1]Single Field'!#REF!="Undrained"),O,""))</f>
        <v>#REF!</v>
      </c>
      <c r="BK35" s="409" t="str">
        <f>IF(AND('[1]Multi-Field'!$E$3=[1]Lists!BF35,'[1]Multi-Field'!$F$3="Drained"),BI35,IF(AND('[1]Multi-Field'!$E$3=BF35,'[1]Multi-Field'!$F$3="undrained"),BH35,""))</f>
        <v/>
      </c>
      <c r="BL35" s="409" t="str">
        <f>IF(AND('[1]Multi-Field'!$E$4=BF35,'[1]Multi-Field'!$F$4="Drained"),BI35,IF(AND('[1]Multi-Field'!$E$4=BF35,'[1]Multi-Field'!$F$4="undrained"),BH35,""))</f>
        <v/>
      </c>
      <c r="BM35" s="409" t="str">
        <f>IF(AND('[1]Multi-Field'!$E$5=BF35,'[1]Multi-Field'!$F$5="Drained"),BI35,IF(AND('[1]Multi-Field'!$E$5=BF35,'[1]Multi-Field'!$F$5="undrained"),BH35,""))</f>
        <v/>
      </c>
      <c r="BN35" s="409" t="str">
        <f>IF(AND('[1]Multi-Field'!$E$6=BF35,'[1]Multi-Field'!$F$6="Drained"),BI35,IF(AND('[1]Multi-Field'!$E$6=BF35,'[1]Multi-Field'!$F$6="undrained"),BH35,""))</f>
        <v/>
      </c>
      <c r="BO35" s="409" t="str">
        <f>IF(AND('[1]Multi-Field'!$E$7=BF35,'[1]Multi-Field'!$F$7="Drained"),BI35,IF(AND('[1]Multi-Field'!$E$7=BF35,'[1]Multi-Field'!$F$7="undrained"),BH35,""))</f>
        <v/>
      </c>
      <c r="BP35" s="409" t="str">
        <f>IF(AND('[1]Multi-Field'!$E$8=BF35,'[1]Multi-Field'!$F$8="Drained"),BI35,IF(AND('[1]Multi-Field'!$E$8=BF35,'[1]Multi-Field'!$F$8="undrained"),BH35,""))</f>
        <v/>
      </c>
      <c r="BQ35" s="409" t="str">
        <f>IF(AND('[1]Multi-Field'!$E$9=BF35,'[1]Multi-Field'!$F$9="Drained"),BI35,IF(AND('[1]Multi-Field'!$E$9=BF35,'[1]Multi-Field'!$F$9="undrained"),BH35,""))</f>
        <v/>
      </c>
      <c r="BR35" s="409" t="str">
        <f>IF(AND('[1]Multi-Field'!$E$10=BF35,'[1]Multi-Field'!$F$10="Drained"),BI35,IF(AND('[1]Multi-Field'!$E$10=BF35,'[1]Multi-Field'!$F$10="undrained"),BH35,""))</f>
        <v/>
      </c>
      <c r="BS35" s="409" t="str">
        <f>IF(AND('[1]Multi-Field'!$E$11=BF35,'[1]Multi-Field'!$F$11="Drained"),BI35,IF(AND('[1]Multi-Field'!$E$11=BF35,'[1]Multi-Field'!$F$11="undrained"),BH35,""))</f>
        <v/>
      </c>
      <c r="BT35" s="409" t="str">
        <f>IF(AND('[1]Multi-Field'!$E$12=BF35,'[1]Multi-Field'!$F$12="Drained"),BI35,IF(AND('[1]Multi-Field'!$E$12=BF35,'[1]Multi-Field'!$F$12="undrained"),BH35,""))</f>
        <v/>
      </c>
      <c r="BU35" s="409" t="str">
        <f>IF(AND('[1]Multi-Field'!$E$13=BF35,'[1]Multi-Field'!$F$13="Drained"),BI35,IF(AND('[1]Multi-Field'!$E$3=BF35,'[1]Multi-Field'!$F$13="undrained"),BH35,""))</f>
        <v/>
      </c>
      <c r="BV35" s="409" t="str">
        <f>IF(AND('[1]Multi-Field'!$E$14=BF35,'[1]Multi-Field'!$F$14="Drained"),BI35,IF(AND('[1]Multi-Field'!$E$14=BF35,'[1]Multi-Field'!$F$14="undrained"),BH35,""))</f>
        <v/>
      </c>
      <c r="BW35" s="409" t="str">
        <f>IF(AND('[1]Multi-Field'!$E$15=BF35,'[1]Multi-Field'!$F$15="Drained"),BI35,IF(AND('[1]Multi-Field'!$E$15=BF35,'[1]Multi-Field'!$F$15="undrained"),BH35,""))</f>
        <v/>
      </c>
      <c r="BX35" s="409" t="str">
        <f>IF(AND('[1]Multi-Field'!$E$16=[1]Lists!BF35,'[1]Multi-Field'!$F$16="Drained"),BI35,IF(AND('[1]Multi-Field'!$E$16=[1]Lists!BF35,'[1]Multi-Field'!$F$16="undrained"),BH35,""))</f>
        <v/>
      </c>
      <c r="BY35" s="409" t="str">
        <f>IF(AND('[1]Multi-Field'!$E$17=[1]Lists!BF35,'[1]Multi-Field'!$F$17="Drained"),BI35,IF(AND('[1]Multi-Field'!$E$17=[1]Lists!BF35,'[1]Multi-Field'!$F$17="undrained"),BH35,""))</f>
        <v/>
      </c>
      <c r="BZ35" s="409" t="str">
        <f>IF(AND('[1]Multi-Field'!$E$18=[1]Lists!BF35,'[1]Multi-Field'!$F$18="Drained"),BI35,IF(AND('[1]Multi-Field'!$E$18=[1]Lists!BF35,'[1]Multi-Field'!$F$18="undrained"),BH35,""))</f>
        <v/>
      </c>
      <c r="CA35" s="409" t="str">
        <f>IF(AND('[1]Multi-Field'!$E$19=[1]Lists!BF35,'[1]Multi-Field'!$F$19="Drained"),BI35,IF(AND('[1]Multi-Field'!$E$19=[1]Lists!BF35,'[1]Multi-Field'!$F$19="undrained"),BH35,""))</f>
        <v/>
      </c>
      <c r="CB35" s="409" t="str">
        <f>IF(AND('[1]Multi-Field'!$E$20=[1]Lists!BF35,'[1]Multi-Field'!$F$20="Drained"),BI35,IF(AND('[1]Multi-Field'!$E$20=[1]Lists!BF35,'[1]Multi-Field'!$F$20="undrained"),BH35,""))</f>
        <v/>
      </c>
      <c r="CC35" s="409" t="str">
        <f>IF(AND('[1]Multi-Field'!$E$21=[1]Lists!BF35,'[1]Multi-Field'!$F$21="Drained"),BI35,IF(AND('[1]Multi-Field'!$E$21=[1]Lists!BF35,'[1]Multi-Field'!$F$21="undrained"),BH35,""))</f>
        <v/>
      </c>
      <c r="CD35" s="409" t="str">
        <f>IF(AND('[1]Multi-Field'!$E$22=[1]Lists!BF35,'[1]Multi-Field'!$F$22="Drained"),BI35,IF(AND('[1]Multi-Field'!$E$22=[1]Lists!BF35,'[1]Multi-Field'!$F$22="undrained"),BH35,""))</f>
        <v/>
      </c>
      <c r="CE35" s="409" t="str">
        <f>IF(AND('[1]Multi-Field'!$E$23=[1]Lists!BF35,'[1]Multi-Field'!$F$23="Drained"),BI35,IF(AND('[1]Multi-Field'!$E$23=[1]Lists!BF35,'[1]Multi-Field'!$F$23="undrained"),BH35,""))</f>
        <v/>
      </c>
      <c r="CF35" s="409" t="str">
        <f>IF(AND('[1]Multi-Field'!$E$24=[1]Lists!BF35,'[1]Multi-Field'!$F$24="Drained"),BI35,IF(AND('[1]Multi-Field'!$E$24=[1]Lists!BF35,'[1]Multi-Field'!$F$24="undrained"),BH35,""))</f>
        <v/>
      </c>
      <c r="CG35" s="409" t="str">
        <f>IF(AND('[1]Multi-Field'!$E$25=[1]Lists!BF35,'[1]Multi-Field'!$F$25="Drained"),BI35,IF(AND('[1]Multi-Field'!$E$25=[1]Lists!BF35,'[1]Multi-Field'!$F$25="undrained"),BH35,""))</f>
        <v/>
      </c>
      <c r="CH35" s="409" t="str">
        <f>IF(AND('[1]Multi-Field'!$E$26=[1]Lists!BF35,'[1]Multi-Field'!$F$26="Drained"),BI35,IF(AND('[1]Multi-Field'!$E$26=[1]Lists!BF35,'[1]Multi-Field'!$F$26="undrained"),BH35,""))</f>
        <v/>
      </c>
      <c r="CI35" s="409" t="str">
        <f>IF(AND('[1]Multi-Field'!$E$27=[1]Lists!BF35,'[1]Multi-Field'!$F$27="Drained"),BI35,IF(AND('[1]Multi-Field'!$E$27=[1]Lists!BF35,'[1]Multi-Field'!$F$27="undrained"),BH35,""))</f>
        <v/>
      </c>
      <c r="CJ35" s="409" t="str">
        <f>IF(AND('[1]Multi-Field'!$E$28=[1]Lists!BF35,'[1]Multi-Field'!$F$28="Drained"),BI35,IF(AND('[1]Multi-Field'!$E$28=[1]Lists!BF35,'[1]Multi-Field'!$F$28="undrained"),BH35,""))</f>
        <v/>
      </c>
      <c r="CK35" s="409" t="str">
        <f>IF(AND('[1]Multi-Field'!$E$29=[1]Lists!BF35,'[1]Multi-Field'!$F$29="Drained"),BI35,IF(AND('[1]Multi-Field'!$E$29=[1]Lists!BF35,'[1]Multi-Field'!$F$29="undrained"),BH35,""))</f>
        <v/>
      </c>
      <c r="CL35" s="409" t="str">
        <f>IF(AND('[1]Multi-Field'!$E$30=[1]Lists!BF35,'[1]Multi-Field'!$F$30="Drained"),BI35,IF(AND('[1]Multi-Field'!$E$30=[1]Lists!BF35,'[1]Multi-Field'!$F$30="undrained"),BH35,""))</f>
        <v/>
      </c>
      <c r="CM35" s="409" t="str">
        <f>IF(AND('[1]Multi-Field'!$E$31=[1]Lists!BF35,'[1]Multi-Field'!$F$31="Drained"),BI35,IF(AND('[1]Multi-Field'!$E$31=[1]Lists!BF35,'[1]Multi-Field'!$F$31="undrained"),BH35,""))</f>
        <v/>
      </c>
      <c r="CN35" s="409" t="str">
        <f>IF(AND('[1]Multi-Field'!$E$32=[1]Lists!BF35,'[1]Multi-Field'!$F$32="Drained"),BI35,IF(AND('[1]Multi-Field'!$E$32=[1]Lists!BF35,'[1]Multi-Field'!$F$32="undrained"),BH35,""))</f>
        <v/>
      </c>
      <c r="CO35" s="409" t="str">
        <f>IF(AND('[1]Multi-Field'!$E$33=[1]Lists!BF35,'[1]Multi-Field'!$F$33="Drained"),BI35,IF(AND('[1]Multi-Field'!$E$33=[1]Lists!BF35,'[1]Multi-Field'!$F$33="undrained"),BH35,""))</f>
        <v/>
      </c>
      <c r="CP35" s="409" t="str">
        <f>IF(AND('[1]Multi-Field'!$E$34=[1]Lists!BF35,'[1]Multi-Field'!$F$34="Drained"),BI35,IF(AND('[1]Multi-Field'!$E$34=[1]Lists!BF35,'[1]Multi-Field'!$F$34="undrained"),BH35,""))</f>
        <v/>
      </c>
      <c r="CQ35" s="409" t="str">
        <f>IF(AND('[1]Multi-Field'!$E$35=[1]Lists!BF35,'[1]Multi-Field'!$F$35="Drained"),BI35,IF(AND('[1]Multi-Field'!$E$35=[1]Lists!BF35,'[1]Multi-Field'!$F$35="undrained"),BH35,""))</f>
        <v/>
      </c>
      <c r="CR35" s="409">
        <f>IF(AND('[1]Multi-Field'!$E$36=[1]Lists!BF35,'[1]Multi-Field'!$F$36="Drained"),BI35,IF(AND('[1]Multi-Field'!$E$36=[1]Lists!BF35,'[1]Multi-Field'!$F$36="undrained"),BH35,""))</f>
        <v>3.5</v>
      </c>
      <c r="CS35" s="409" t="str">
        <f>IF(AND('[1]Multi-Field'!$E$37=[1]Lists!BF35,'[1]Multi-Field'!$F$37="Drained"),BI35,IF(AND('[1]Multi-Field'!$E$37=[1]Lists!BF35,'[1]Multi-Field'!$F$37="undrained"),BH35,""))</f>
        <v/>
      </c>
      <c r="CT35" s="409" t="str">
        <f>IF(AND('[1]Multi-Field'!$E$38=[1]Lists!BF35,'[1]Multi-Field'!$F$38="Drained"),BI35,IF(AND('[1]Multi-Field'!$E$38=[1]Lists!BF35,'[1]Multi-Field'!$F$38="undrained"),BH35,""))</f>
        <v/>
      </c>
      <c r="CU35" s="409" t="str">
        <f>IF(AND('[1]Multi-Field'!$E$39=[1]Lists!BF35,'[1]Multi-Field'!$F$39="Drained"),BI35,IF(AND('[1]Multi-Field'!$E$39=[1]Lists!BF35,'[1]Multi-Field'!$F$39="undrained"),BH35,""))</f>
        <v/>
      </c>
      <c r="CV35" s="409" t="str">
        <f>IF(AND('[1]Multi-Field'!$E$40=[1]Lists!BF35,'[1]Multi-Field'!$F$40="Drained"),BI35,IF(AND('[1]Multi-Field'!$E$40=[1]Lists!BF35,'[1]Multi-Field'!$F$40="undrained"),BH35,""))</f>
        <v/>
      </c>
      <c r="CW35" s="409" t="str">
        <f>IF(AND('[1]Multi-Field'!$E$41=[1]Lists!BF35,'[1]Multi-Field'!$F$40="Drained"),BI35,IF(AND('[1]Multi-Field'!$E$40=[1]Lists!BF35,'[1]Multi-Field'!$F$40="undrained"),BH35,""))</f>
        <v/>
      </c>
      <c r="CX35" s="409" t="str">
        <f>IF(AND('[1]Multi-Field'!$E$42=[1]Lists!BF35,'[1]Multi-Field'!$F$42="Drained"),BI35,IF(AND('[1]Multi-Field'!$E$42=[1]Lists!BF35,'[1]Multi-Field'!$F$42="undrained"),BH35,""))</f>
        <v/>
      </c>
      <c r="CY35" s="409" t="str">
        <f>IF(AND('[1]Multi-Field'!$E$43=[1]Lists!BF35,'[1]Multi-Field'!$F$43="Drained"),BI35,IF(AND('[1]Multi-Field'!$E$43=[1]Lists!BF35,'[1]Multi-Field'!$F$43="undrained"),BH35,""))</f>
        <v/>
      </c>
      <c r="CZ35" s="409" t="str">
        <f>IF(AND('[1]Multi-Field'!$E$44=[1]Lists!BF35,'[1]Multi-Field'!$F$44="Drained"),BI35,IF(AND('[1]Multi-Field'!$E$44=[1]Lists!BF35,'[1]Multi-Field'!$F$44="undrained"),BH35,""))</f>
        <v/>
      </c>
      <c r="DA35" s="409" t="str">
        <f>IF(AND('[1]Multi-Field'!$E$45=[1]Lists!BF35,'[1]Multi-Field'!$F$45="Drained"),BI35,IF(AND('[1]Multi-Field'!$E$45=[1]Lists!BF35,'[1]Multi-Field'!$F$45="undrained"),BH35,""))</f>
        <v/>
      </c>
      <c r="DB35" s="409" t="str">
        <f>IF(AND('[1]Multi-Field'!$E$46=[1]Lists!BF35,'[1]Multi-Field'!$F$46="Drained"),BI35,IF(AND('[1]Multi-Field'!$E$46=[1]Lists!BF35,'[1]Multi-Field'!$F$46="undrained"),BH35,""))</f>
        <v/>
      </c>
      <c r="DC35" s="409" t="str">
        <f>IF(AND('[1]Multi-Field'!$E$47=[1]Lists!BF35,'[1]Multi-Field'!$F$47="Drained"),BI35,IF(AND('[1]Multi-Field'!$E$47=[1]Lists!BF35,'[1]Multi-Field'!$F$47="undrained"),BH35,""))</f>
        <v/>
      </c>
      <c r="DD35" s="409" t="str">
        <f>IF(AND('[1]Multi-Field'!$E$48=[1]Lists!BF35,'[1]Multi-Field'!$F$48="Drained"),BI35,IF(AND('[1]Multi-Field'!$E$48=[1]Lists!BF35,'[1]Multi-Field'!$F$48="undrained"),BH35,""))</f>
        <v/>
      </c>
      <c r="DE35" s="409" t="str">
        <f>IF(AND('[1]Multi-Field'!$E$49=[1]Lists!BF35,'[1]Multi-Field'!$F$49="Drained"),BI35,IF(AND('[1]Multi-Field'!$E$49=[1]Lists!BF35,'[1]Multi-Field'!$F$9="undrained"),BH35,""))</f>
        <v/>
      </c>
      <c r="DF35" s="409" t="str">
        <f>IF(AND('[1]Multi-Field'!$E$50=[1]Lists!BF35,'[1]Multi-Field'!$F$50="Drained"),BI35,IF(AND('[1]Multi-Field'!$E$50=[1]Lists!BF35,'[1]Multi-Field'!$F$50="undrained"),BH35,""))</f>
        <v/>
      </c>
      <c r="DG35" s="409" t="str">
        <f>IF(AND('[1]Multi-Field'!$E$51=[1]Lists!BF35,'[1]Multi-Field'!$F$51="Drained"),BI35,IF(AND('[1]Multi-Field'!$E$51=[1]Lists!BF35,'[1]Multi-Field'!$F$51="undrained"),BH35,""))</f>
        <v/>
      </c>
      <c r="DH35" s="409" t="str">
        <f>IF(AND('[1]Multi-Field'!$E$52=[1]Lists!BF35,'[1]Multi-Field'!$F$52="Drained"),BI35,IF(AND('[1]Multi-Field'!$E$52=[1]Lists!BF35,'[1]Multi-Field'!$F$52="undrained"),BH35,""))</f>
        <v/>
      </c>
      <c r="DI35" s="409" t="str">
        <f>IF(AND('[1]Multi-Field'!$E$53=[1]Lists!BF35,'[1]Multi-Field'!$F$53="Drained"),BI35,IF(AND('[1]Multi-Field'!$E$53=[1]Lists!BF35,'[1]Multi-Field'!$F$53="undrained"),BH35,""))</f>
        <v/>
      </c>
      <c r="DJ35" s="409" t="str">
        <f>IF(AND('[1]Multi-Field'!$E$54=[1]Lists!BF35,'[1]Multi-Field'!$F$54="Drained"),BI35,IF(AND('[1]Multi-Field'!$E$54=[1]Lists!BF35,'[1]Multi-Field'!$F$54="undrained"),BH35,""))</f>
        <v/>
      </c>
      <c r="DK35" s="409" t="str">
        <f>IF(AND('[1]Multi-Field'!$E$55=[1]Lists!BF35,'[1]Multi-Field'!$F$55="Drained"),BI35,IF(AND('[1]Multi-Field'!$E$55=[1]Lists!BF35,'[1]Multi-Field'!$F$55="undrained"),BH35,""))</f>
        <v/>
      </c>
      <c r="DL35" s="409" t="str">
        <f>IF(AND('[1]Multi-Field'!$E$56=[1]Lists!BF35,'[1]Multi-Field'!$F$56="Drained"),BI35,IF(AND('[1]Multi-Field'!$E$56=[1]Lists!BF35,'[1]Multi-Field'!$F$56="undrained"),BH35,""))</f>
        <v/>
      </c>
      <c r="DM35" s="409" t="str">
        <f>IF(AND('[1]Multi-Field'!$E$57=[1]Lists!BF35,'[1]Multi-Field'!$F$57="Drained"),BI35,IF(AND('[1]Multi-Field'!$E$57=[1]Lists!BF35,'[1]Multi-Field'!$F$57="undrained"),BH35,""))</f>
        <v/>
      </c>
      <c r="DN35" s="409" t="str">
        <f>IF(AND('[1]Multi-Field'!$E$58=[1]Lists!BF35,'[1]Multi-Field'!$F$58="Drained"),BI35,IF(AND('[1]Multi-Field'!$E$58=[1]Lists!BF35,'[1]Multi-Field'!$F$58="undrained"),BH35,""))</f>
        <v/>
      </c>
      <c r="DO35" s="409" t="str">
        <f>IF(AND('[1]Multi-Field'!$E$59=[1]Lists!BF35,'[1]Multi-Field'!$F$59="Drained"),BI35,IF(AND('[1]Multi-Field'!$E$59=[1]Lists!BF35,'[1]Multi-Field'!$F$59="undrained"),BH35,""))</f>
        <v/>
      </c>
      <c r="DP35" s="409" t="str">
        <f>IF(AND('[1]Multi-Field'!$E$60=[1]Lists!BF35,'[1]Multi-Field'!$F$60="Drained"),BI35,IF(AND('[1]Multi-Field'!$E$60=[1]Lists!BF35,'[1]Multi-Field'!$F$60="undrained"),BH35,""))</f>
        <v/>
      </c>
      <c r="DQ35" s="409" t="str">
        <f>IF(AND('[1]Multi-Field'!$E$61=[1]Lists!BF35,'[1]Multi-Field'!$F$61="Drained"),BI35,IF(AND('[1]Multi-Field'!$E$61=[1]Lists!BF35,'[1]Multi-Field'!$F$61="undrained"),BH35,""))</f>
        <v/>
      </c>
      <c r="DR35" s="409" t="str">
        <f>IF(AND('[1]Multi-Field'!$E$62=[1]Lists!BF35,'[1]Multi-Field'!$F$62="Drained"),BI35,IF(AND('[1]Multi-Field'!$E$62=[1]Lists!BF35,'[1]Multi-Field'!$F$62="undrained"),BH35,""))</f>
        <v/>
      </c>
      <c r="DS35" s="409" t="str">
        <f>IF(AND('[1]Multi-Field'!$E$63=[1]Lists!BF35,'[1]Multi-Field'!$F$63="Drained"),BI35,IF(AND('[1]Multi-Field'!$E$63=[1]Lists!BF35,'[1]Multi-Field'!$F$63="undrained"),BH35,""))</f>
        <v/>
      </c>
      <c r="DT35" s="409" t="str">
        <f>IF(AND('[1]Multi-Field'!$E$64=[1]Lists!BF35,'[1]Multi-Field'!$F$64="Drained"),BI35,IF(AND('[1]Multi-Field'!$E$64=[1]Lists!BF35,'[1]Multi-Field'!$F$64="undrained"),BH35,""))</f>
        <v/>
      </c>
      <c r="DU35" s="409" t="str">
        <f>IF(AND('[1]Multi-Field'!$E$65=[1]Lists!BF35,'[1]Multi-Field'!$F$65="Drained"),BI35,IF(AND('[1]Multi-Field'!$E$65=[1]Lists!BF35,'[1]Multi-Field'!$F$65="undrained"),BH35,""))</f>
        <v/>
      </c>
      <c r="DV35" s="409" t="str">
        <f>IF(AND('[1]Multi-Field'!$E$66=[1]Lists!BF35,'[1]Multi-Field'!$F$66="Drained"),BI35,IF(AND('[1]Multi-Field'!$E$66=[1]Lists!BF35,'[1]Multi-Field'!$F$66="undrained"),BH35,""))</f>
        <v/>
      </c>
      <c r="DW35" s="409" t="str">
        <f>IF(AND('[1]Multi-Field'!$E$67=[1]Lists!BF35,'[1]Multi-Field'!$F$67="Drained"),BI35,IF(AND('[1]Multi-Field'!$E$67=[1]Lists!BF35,'[1]Multi-Field'!$F$67="undrained"),BH35,""))</f>
        <v/>
      </c>
      <c r="DX35" s="409" t="str">
        <f>IF(AND('[1]Multi-Field'!$E$68=[1]Lists!BF35,'[1]Multi-Field'!$F$68="Drained"),BI35,IF(AND('[1]Multi-Field'!$E$68=[1]Lists!BF35,'[1]Multi-Field'!$F$68="undrained"),BH35,""))</f>
        <v/>
      </c>
      <c r="DY35" s="409" t="str">
        <f>IF(AND('[1]Multi-Field'!$E$69=[1]Lists!BF35,'[1]Multi-Field'!$F$69="Drained"),BI35,IF(AND('[1]Multi-Field'!$E$69=[1]Lists!BF35,'[1]Multi-Field'!$F$69="undrained"),BH35,""))</f>
        <v/>
      </c>
      <c r="DZ35" s="409" t="str">
        <f>IF(AND('[1]Multi-Field'!$E$70=[1]Lists!BF35,'[1]Multi-Field'!$F$70="Drained"),BI35,IF(AND('[1]Multi-Field'!$E$70=[1]Lists!BF35,'[1]Multi-Field'!$F$70="undrained"),BH35,""))</f>
        <v/>
      </c>
      <c r="EA35" s="409" t="str">
        <f>IF(AND('[1]Multi-Field'!$E$71=[1]Lists!BF35,'[1]Multi-Field'!$F$71="Drained"),BI35,IF(AND('[1]Multi-Field'!$E$71=[1]Lists!BF35,'[1]Multi-Field'!$F$71="undrained"),BH35,""))</f>
        <v/>
      </c>
      <c r="EB35" s="409" t="str">
        <f>IF(AND('[1]Multi-Field'!$E$72=[1]Lists!BF35,'[1]Multi-Field'!$F$72="Drained"),BI35,IF(AND('[1]Multi-Field'!$E$72=[1]Lists!BF35,'[1]Multi-Field'!$F$72="undrained"),BH35,""))</f>
        <v/>
      </c>
      <c r="EC35" s="409" t="str">
        <f>IF(AND('[1]Multi-Field'!$E$73=[1]Lists!BF35,'[1]Multi-Field'!$F$73="Drained"),BI35,IF(AND('[1]Multi-Field'!$E$73=[1]Lists!BF35,'[1]Multi-Field'!$F$73="undrained"),BH35,""))</f>
        <v/>
      </c>
      <c r="ED35" s="409" t="str">
        <f>IF(AND('[1]Multi-Field'!$E$74=[1]Lists!BF35,'[1]Multi-Field'!$F$74="Drained"),BI35,IF(AND('[1]Multi-Field'!$E$74=[1]Lists!BF35,'[1]Multi-Field'!$F$74="undrained"),BH35,""))</f>
        <v/>
      </c>
      <c r="EE35" s="409" t="str">
        <f>IF(AND('[1]Multi-Field'!$E$75=[1]Lists!BF35,'[1]Multi-Field'!$F$75="Drained"),BI35,IF(AND('[1]Multi-Field'!$E$75=[1]Lists!BF35,'[1]Multi-Field'!$F$75="undrained"),BH35,""))</f>
        <v/>
      </c>
      <c r="EF35" s="409" t="str">
        <f>IF(AND('[1]Multi-Field'!$E$76=[1]Lists!BF35,'[1]Multi-Field'!$F$76="Drained"),BI35,IF(AND('[1]Multi-Field'!$E$76=[1]Lists!BF35,'[1]Multi-Field'!$F$6="undrained"),BH35,""))</f>
        <v/>
      </c>
      <c r="EG35" s="409" t="str">
        <f>IF(AND('[1]Multi-Field'!$E$77=[1]Lists!BF35,'[1]Multi-Field'!$F$77="Drained"),BI35,IF(AND('[1]Multi-Field'!$E$77=[1]Lists!BF35,'[1]Multi-Field'!$F$77="undrained"),BH35,""))</f>
        <v/>
      </c>
      <c r="EH35" s="409" t="str">
        <f>IF(AND('[1]Multi-Field'!$E$78=[1]Lists!BF35,'[1]Multi-Field'!$F$78="Drained"),BI35,IF(AND('[1]Multi-Field'!$E$78=[1]Lists!BF35,'[1]Multi-Field'!$F$78="undrained"),BH35,""))</f>
        <v/>
      </c>
      <c r="EI35" s="409" t="str">
        <f>IF(AND('[1]Multi-Field'!$E$79=[1]Lists!BF35,'[1]Multi-Field'!$F$79="Drained"),BI35,IF(AND('[1]Multi-Field'!$E$79=[1]Lists!BF35,'[1]Multi-Field'!$F$79="undrained"),BH35,""))</f>
        <v/>
      </c>
      <c r="EJ35" s="409" t="str">
        <f>IF(AND('[1]Multi-Field'!$E$80=[1]Lists!BF35,'[1]Multi-Field'!$F$80="Drained"),BI35,IF(AND('[1]Multi-Field'!$E$80=[1]Lists!BF35,'[1]Multi-Field'!$F$80="undrained"),BH35,""))</f>
        <v/>
      </c>
      <c r="EK35" s="409" t="str">
        <f>IF(AND('[1]Multi-Field'!$E$81=[1]Lists!BF35,'[1]Multi-Field'!$F$81="Drained"),BI35,IF(AND('[1]Multi-Field'!$E$81=[1]Lists!BF35,'[1]Multi-Field'!$F$81="undrained"),BH35,""))</f>
        <v/>
      </c>
      <c r="EL35" s="409" t="str">
        <f>IF(AND('[1]Multi-Field'!$E$82=[1]Lists!BF35,'[1]Multi-Field'!$F$82="Drained"),BI35,IF(AND('[1]Multi-Field'!$E$82=[1]Lists!BF35,'[1]Multi-Field'!$F$82="undrained"),BH35,""))</f>
        <v/>
      </c>
      <c r="EM35" s="409" t="str">
        <f>IF(AND('[1]Multi-Field'!$E$83=[1]Lists!BF35,'[1]Multi-Field'!$F$83="Drained"),BI35,IF(AND('[1]Multi-Field'!$E$83=[1]Lists!BF35,'[1]Multi-Field'!$F$83="undrained"),BH35,""))</f>
        <v/>
      </c>
      <c r="EN35" s="409" t="str">
        <f>IF(AND('[1]Multi-Field'!$E$84=[1]Lists!BF35,'[1]Multi-Field'!$F$84="Drained"),BI35,IF(AND('[1]Multi-Field'!$E$84=[1]Lists!BF35,'[1]Multi-Field'!$F$84="undrained"),BH35,""))</f>
        <v/>
      </c>
      <c r="EO35" s="409" t="str">
        <f>IF(AND('[1]Multi-Field'!$E$85=[1]Lists!BF35,'[1]Multi-Field'!$F$85="Drained"),BI35,IF(AND('[1]Multi-Field'!$E$85=[1]Lists!BF35,'[1]Multi-Field'!$F$85="undrained"),BH35,""))</f>
        <v/>
      </c>
      <c r="EP35" s="409" t="str">
        <f>IF(AND('[1]Multi-Field'!$E$86=[1]Lists!BF35,'[1]Multi-Field'!$F$86="Drained"),BI35,IF(AND('[1]Multi-Field'!$E$86=[1]Lists!BF35,'[1]Multi-Field'!$F$86="undrained"),BH35,""))</f>
        <v/>
      </c>
      <c r="EQ35" s="409" t="str">
        <f>IF(AND('[1]Multi-Field'!$E$87=[1]Lists!BF35,'[1]Multi-Field'!$F$87="Drained"),BI35,IF(AND('[1]Multi-Field'!$E$87=[1]Lists!BF35,'[1]Multi-Field'!$F$87="undrained"),BH35,""))</f>
        <v/>
      </c>
      <c r="ER35" s="409" t="str">
        <f>IF(AND('[1]Multi-Field'!$E$88=[1]Lists!BF35,'[1]Multi-Field'!$F$88="Drained"),BI35,IF(AND('[1]Multi-Field'!$E$88=[1]Lists!BF35,'[1]Multi-Field'!$F$88="undrained"),BH35,""))</f>
        <v/>
      </c>
      <c r="ES35" s="409" t="str">
        <f>IF(AND('[1]Multi-Field'!$E$89=[1]Lists!BF35,'[1]Multi-Field'!$F$89="Drained"),BI35,IF(AND('[1]Multi-Field'!$E$89=[1]Lists!BF35,'[1]Multi-Field'!$F$89="undrained"),BH35,""))</f>
        <v/>
      </c>
      <c r="ET35" s="409" t="str">
        <f>IF(AND('[1]Multi-Field'!$E$90=[1]Lists!BF35,'[1]Multi-Field'!$F$90="Drained"),BI35,IF(AND('[1]Multi-Field'!$E$90=[1]Lists!BF35,'[1]Multi-Field'!$F$90="undrained"),BH35,""))</f>
        <v/>
      </c>
      <c r="EU35" s="409" t="str">
        <f>IF(AND('[1]Multi-Field'!$E$91=[1]Lists!BF35,'[1]Multi-Field'!$F$91="Drained"),BI35,IF(AND('[1]Multi-Field'!$E$91=[1]Lists!BF35,'[1]Multi-Field'!$F$91="undrained"),BH35,""))</f>
        <v/>
      </c>
      <c r="EV35" s="409" t="str">
        <f>IF(AND('[1]Multi-Field'!$E$92=[1]Lists!BF35,'[1]Multi-Field'!$F$92="Drained"),BI35,IF(AND('[1]Multi-Field'!$E$92=[1]Lists!BF35,'[1]Multi-Field'!$F$92="undrained"),BH35,""))</f>
        <v/>
      </c>
      <c r="EW35" s="409" t="str">
        <f>IF(AND('[1]Multi-Field'!$E$93=[1]Lists!BF35,'[1]Multi-Field'!$F$93="Drained"),BI35,IF(AND('[1]Multi-Field'!$E$93=[1]Lists!BF35,'[1]Multi-Field'!$F$93="undrained"),BH35,""))</f>
        <v/>
      </c>
      <c r="EX35" s="409" t="str">
        <f>IF(AND('[1]Multi-Field'!$E$94=[1]Lists!BF35,'[1]Multi-Field'!$F$94="Drained"),BI35,IF(AND('[1]Multi-Field'!$E$94=[1]Lists!BF35,'[1]Multi-Field'!$F$94="undrained"),BH35,""))</f>
        <v/>
      </c>
      <c r="EY35" s="409" t="str">
        <f>IF(AND('[1]Multi-Field'!$E$95=[1]Lists!BF35,'[1]Multi-Field'!$F$95="Drained"),BI35,IF(AND('[1]Multi-Field'!$E$95=[1]Lists!BF35,'[1]Multi-Field'!$F$95="undrained"),BH35,""))</f>
        <v/>
      </c>
      <c r="EZ35" s="409" t="str">
        <f>IF(AND('[1]Multi-Field'!$E$96=[1]Lists!BF35,'[1]Multi-Field'!$F$96="Drained"),BI35,IF(AND('[1]Multi-Field'!$E$96=[1]Lists!BF35,'[1]Multi-Field'!$F$96="undrained"),BH35,""))</f>
        <v/>
      </c>
      <c r="FA35" s="409" t="str">
        <f>IF(AND('[1]Multi-Field'!$E$97=[1]Lists!BF35,'[1]Multi-Field'!$F$97="Drained"),BI35,IF(AND('[1]Multi-Field'!$E$97=[1]Lists!BF35,'[1]Multi-Field'!$F$97="undrained"),BH35,""))</f>
        <v/>
      </c>
      <c r="FB35" s="409" t="str">
        <f>IF(AND('[1]Multi-Field'!$E$98=[1]Lists!BF35,'[1]Multi-Field'!$F$98="Drained"),BI35,IF(AND('[1]Multi-Field'!$E$98=[1]Lists!BF35,'[1]Multi-Field'!$F$98="undrained"),BH35,""))</f>
        <v/>
      </c>
      <c r="FC35" s="409" t="str">
        <f>IF(AND('[1]Multi-Field'!$E$99=[1]Lists!BF35,'[1]Multi-Field'!$F$99="Drained"),BI35,IF(AND('[1]Multi-Field'!$E$99=[1]Lists!BF35,'[1]Multi-Field'!$F$99="undrained"),BH35,""))</f>
        <v/>
      </c>
      <c r="FD35" s="409" t="str">
        <f>IF(AND('[1]Multi-Field'!$E$100=[1]Lists!BF35,'[1]Multi-Field'!$F$100="Drained"),BI35,IF(AND('[1]Multi-Field'!$E$100=[1]Lists!BF35,'[1]Multi-Field'!$F$100="undrained"),BH35,""))</f>
        <v/>
      </c>
      <c r="FE35" s="409" t="str">
        <f>IF(AND('[1]Multi-Field'!$E$101=[1]Lists!BF35,'[1]Multi-Field'!$F$101="Drained"),BI35,IF(AND('[1]Multi-Field'!$E$101=[1]Lists!BF35,'[1]Multi-Field'!$F$101="undrained"),BH35,""))</f>
        <v/>
      </c>
      <c r="FF35" s="409" t="str">
        <f>IF(AND('[1]Multi-Field'!$E$102=[1]Lists!BF35,'[1]Multi-Field'!$F$102="Drained"),BI35,IF(AND('[1]Multi-Field'!$E$102=[1]Lists!BF35,'[1]Multi-Field'!$F$102="undrained"),BH35,""))</f>
        <v/>
      </c>
      <c r="FG35" s="409" t="str">
        <f>IF(AND('[1]Multi-Field'!$E$103=[1]Lists!BF35,'[1]Multi-Field'!$F$103="Drained"),BI35,IF(AND('[1]Multi-Field'!$E$103=[1]Lists!BF35,'[1]Multi-Field'!$F$103="undrained"),BH35,""))</f>
        <v/>
      </c>
      <c r="FH35" s="409" t="str">
        <f>IF(AND('[1]Multi-Field'!$E$104=[1]Lists!BF35,'[1]Multi-Field'!$F$104="Drained"),BI35,IF(AND('[1]Multi-Field'!$E$104=[1]Lists!BF35,'[1]Multi-Field'!$F$104="undrained"),BH35,""))</f>
        <v/>
      </c>
      <c r="FI35" s="409" t="str">
        <f>IF(AND('[1]Multi-Field'!$E$105=[1]Lists!BF35,'[1]Multi-Field'!$F$105="Drained"),BI35,IF(AND('[1]Multi-Field'!$E$105=[1]Lists!BF35,'[1]Multi-Field'!$F$105="undrained"),BH35,""))</f>
        <v/>
      </c>
      <c r="FJ35" s="409" t="str">
        <f>IF(AND('[1]Multi-Field'!$E$106=[1]Lists!BF35,'[1]Multi-Field'!$F$106="Drained"),BI35,IF(AND('[1]Multi-Field'!$E$106=[1]Lists!BF35,'[1]Multi-Field'!$F$106="undrained"),BH35,""))</f>
        <v/>
      </c>
      <c r="FK35" s="409" t="str">
        <f>IF(AND('[1]Multi-Field'!$E$107=[1]Lists!BF35,'[1]Multi-Field'!$F$107="Drained"),BI35,IF(AND('[1]Multi-Field'!$E$107=[1]Lists!BF35,'[1]Multi-Field'!$F$107="undrained"),BH35,""))</f>
        <v/>
      </c>
      <c r="FL35" s="409" t="str">
        <f>IF(AND('[1]Multi-Field'!$E$108=[1]Lists!BF35,'[1]Multi-Field'!$F$108="Drained"),BI35,IF(AND('[1]Multi-Field'!$E$108=[1]Lists!BF35,'[1]Multi-Field'!$F$108="undrained"),BH35,""))</f>
        <v/>
      </c>
      <c r="FM35" s="409" t="str">
        <f>IF(AND('[1]Multi-Field'!$E$109=[1]Lists!BF35,'[1]Multi-Field'!$F$109="Drained"),BI35,IF(AND('[1]Multi-Field'!$E$109=[1]Lists!BF35,'[1]Multi-Field'!$F$109="undrained"),BH35,""))</f>
        <v/>
      </c>
      <c r="FN35" s="409" t="str">
        <f>IF(AND('[1]Multi-Field'!$E$110=[1]Lists!BF35,'[1]Multi-Field'!$F$110="Drained"),BI35,IF(AND('[1]Multi-Field'!$E$110=[1]Lists!BF35,'[1]Multi-Field'!$F$110="undrained"),BH35,""))</f>
        <v/>
      </c>
      <c r="FO35" s="409" t="str">
        <f>IF(AND('[1]Multi-Field'!$E$111=[1]Lists!BF35,'[1]Multi-Field'!$F$111="Drained"),BI35,IF(AND('[1]Multi-Field'!$E$111=[1]Lists!BF35,'[1]Multi-Field'!$F$111="undrained"),BH35,""))</f>
        <v/>
      </c>
      <c r="FP35" s="409" t="str">
        <f>IF(AND('[1]Multi-Field'!$E$112=[1]Lists!BF35,'[1]Multi-Field'!$F$112="Drained"),BI35,IF(AND('[1]Multi-Field'!$E$112=[1]Lists!BF35,'[1]Multi-Field'!$F$112="undrained"),BH35,""))</f>
        <v/>
      </c>
      <c r="FQ35" s="409" t="str">
        <f>IF(AND('[1]Multi-Field'!$E$113=[1]Lists!BF35,'[1]Multi-Field'!$F$113="Drained"),BI35,IF(AND('[1]Multi-Field'!$E$113=[1]Lists!BF35,'[1]Multi-Field'!$F$113="undrained"),BH35,""))</f>
        <v/>
      </c>
      <c r="FR35" s="409" t="str">
        <f>IF(AND('[1]Multi-Field'!$E$114=[1]Lists!BF35,'[1]Multi-Field'!$F$114="Drained"),BI35,IF(AND('[1]Multi-Field'!$E$114=[1]Lists!BF35,'[1]Multi-Field'!$F$114="undrained"),BH35,""))</f>
        <v/>
      </c>
      <c r="FS35" s="409" t="str">
        <f>IF(AND('[1]Multi-Field'!$E$115=[1]Lists!BF35,'[1]Multi-Field'!$F$115="Drained"),BI35,IF(AND('[1]Multi-Field'!$E$115=[1]Lists!BF35,'[1]Multi-Field'!$F$115="undrained"),BH35,""))</f>
        <v/>
      </c>
      <c r="FT35" s="409" t="str">
        <f>IF(AND('[1]Multi-Field'!$E$116=[1]Lists!BF35,'[1]Multi-Field'!$F$116="Drained"),BI35,IF(AND('[1]Multi-Field'!$E$116=[1]Lists!BF35,'[1]Multi-Field'!$F$116="undrained"),BH35,""))</f>
        <v/>
      </c>
      <c r="FU35" s="409" t="str">
        <f>IF(AND('[1]Multi-Field'!$E$117=[1]Lists!BF35,'[1]Multi-Field'!$F$117="Drained"),BI35,IF(AND('[1]Multi-Field'!$E$117=[1]Lists!BF35,'[1]Multi-Field'!$F$117="undrained"),BH35,""))</f>
        <v/>
      </c>
      <c r="FV35" s="409" t="str">
        <f>IF(AND('[1]Multi-Field'!$E$118=[1]Lists!BF35,'[1]Multi-Field'!$F$118="Drained"),BI35,IF(AND('[1]Multi-Field'!$E$118=[1]Lists!BF35,'[1]Multi-Field'!$F$118="undrained"),BH35,""))</f>
        <v/>
      </c>
      <c r="FW35" s="409" t="str">
        <f>IF(AND('[1]Multi-Field'!$E$119=[1]Lists!BF35,'[1]Multi-Field'!$F$119="Drained"),BI35,IF(AND('[1]Multi-Field'!$E$119=[1]Lists!BF35,'[1]Multi-Field'!$F$119="undrained"),BH35,""))</f>
        <v/>
      </c>
      <c r="FX35" s="409" t="str">
        <f>IF(AND('[1]Multi-Field'!$E$120=[1]Lists!BF35,'[1]Multi-Field'!$F$120="Drained"),BI35,IF(AND('[1]Multi-Field'!$E$120=[1]Lists!BF35,'[1]Multi-Field'!$F$120="undrained"),BH35,""))</f>
        <v/>
      </c>
      <c r="FZ35" t="s">
        <v>819</v>
      </c>
      <c r="GC35" s="4">
        <f>'[1]Multi-Field'!B33</f>
        <v>0</v>
      </c>
      <c r="GD35" s="73" t="str">
        <f>IF(OR('[1]Multi-Field'!Q33=$FZ$43,'[1]Multi-Field'!Q33=$FZ$44),'[1]Multi-Field'!BS33,"")</f>
        <v/>
      </c>
      <c r="GE35" s="4" t="str">
        <f>IF(AND(OR('[1]Multi-Field'!Q33=$FZ$86,'[1]Multi-Field'!Q33=$FZ$94,'[1]Multi-Field'!Q33=$FZ$87,'[1]Multi-Field'!Q33=[1]Lists!$FZ$93,'[1]Multi-Field'!Q33=$FZ$59),'[1]Multi-Field'!BS33&gt;50),'[1]Multi-Field'!BS33*0.8,IF(AND(OR('[1]Multi-Field'!Q33=$FZ$86,'[1]Multi-Field'!Q33=$FZ$94,'[1]Multi-Field'!Q33=$FZ$87,'[1]Multi-Field'!Q33=[1]Lists!$FZ$93,'[1]Multi-Field'!Q33=[1]Lists!$FZ$59),'[1]Multi-Field'!BS33&lt;50),'[1]Multi-Field'!BS33,""))</f>
        <v/>
      </c>
      <c r="GF35" s="4" t="str">
        <f>IF(OR('[1]Multi-Field'!Q33=[1]Lists!$FZ$7,'[1]Multi-Field'!Q33=[1]Lists!$FZ$5,'[1]Multi-Field'!Q33=[1]Lists!$FZ$24,'[1]Multi-Field'!Q33=[1]Lists!$FZ$10,'[1]Multi-Field'!Q33=[1]Lists!$FZ$8, '[1]Multi-Field'!Q33=[1]Lists!$FZ$25, '[1]Multi-Field'!Q33=[1]Lists!$FZ$23, '[1]Multi-Field'!Q33= [1]Lists!$FZ$47, '[1]Multi-Field'!Q33=[1]Lists!$FZ$49, '[1]Multi-Field'!Q33=[1]Lists!$FZ$48,'[1]Multi-Field'!Q33=[1]Lists!$FZ$3, '[1]Multi-Field'!Q33=[1]Lists!$FZ$14,'[1]Multi-Field'!Q33=[1]Lists!$FZ$36, '[1]Multi-Field'!Q33=[1]Lists!$FZ$41,'[1]Multi-Field'!Q33=[1]Lists!$FZ$42),0,"")</f>
        <v/>
      </c>
      <c r="GG35" s="4" t="str">
        <f>IF(OR('[1]Multi-Field'!Q33=[1]Lists!$FZ$6,'[1]Multi-Field'!Q33=[1]Lists!$FZ$4, '[1]Multi-Field'!Q62=[1]Lists!$FZ$11, '[1]Multi-Field'!Q33=[1]Lists!$FZ$1),100*IF('[1]Multi-Field'!U33=onepercent,0.75,IF('[1]Multi-Field'!U33=onetotwentyfivepercent,0.4,IF(OR('[1]Multi-Field'!U33=twentysixtofiftypercent,'[1]Multi-Field'!U33=greaterthanfiftypercent),0,""))),"")</f>
        <v/>
      </c>
      <c r="GH35" s="4" t="str">
        <f>IF(OR('[1]Multi-Field'!Q33=[1]Lists!$FZ$53,'[1]Multi-Field'!Q33=[1]Lists!$FZ$55), 50,IF('[1]Multi-Field'!Q33=[1]Lists!$FZ$54,225,IF('[1]Multi-Field'!Q33=[1]Lists!$FZ$56,75,"")))</f>
        <v/>
      </c>
      <c r="GI35" s="4" t="e">
        <f>#VALUE!</f>
        <v>#VALUE!</v>
      </c>
      <c r="GJ35" s="4" t="e">
        <f>#VALUE!</f>
        <v>#VALUE!</v>
      </c>
      <c r="GK35" s="4" t="str">
        <f>IF('[1]Multi-Field'!Q33=[1]Lists!$FZ$95,'[1]Multi-Field'!BS33*0.66,"")</f>
        <v/>
      </c>
      <c r="GM35" s="4" t="str">
        <f>IF(OR('[1]Multi-Field'!Q33=[1]Lists!$FZ$26,'[1]Multi-Field'!Q33=[1]Lists!$FZ$84),20,"")</f>
        <v/>
      </c>
      <c r="GN35" s="4" t="str">
        <f>IF(OR('[1]Multi-Field'!Q33=[1]Lists!$FZ$88,'[1]Multi-Field'!Q33=[1]Lists!$FZ$57),0,"")</f>
        <v/>
      </c>
      <c r="GO35" s="4" t="str">
        <f>IF(OR('[1]Multi-Field'!Q33=[1]Lists!$FZ$69,'[1]Multi-Field'!Q33=[1]Lists!$FZ$71,'[1]Multi-Field'!Q33=[1]Lists!$FZ$105),50,"")</f>
        <v/>
      </c>
      <c r="GP35" s="4" t="str">
        <f>IF(OR('[1]Multi-Field'!Q33=[1]Lists!$FZ$75,'[1]Multi-Field'!Q33=[1]Lists!$FZ$70),75,"")</f>
        <v/>
      </c>
      <c r="GQ35" s="4" t="str">
        <f>IF('[1]Multi-Field'!Q33=[1]Lists!$FZ$72,150,"")</f>
        <v/>
      </c>
      <c r="GR35" s="4" t="str">
        <f>IF(OR('[1]Multi-Field'!Q33=[1]Lists!$FZ$74,'[1]Multi-Field'!Q33=[1]Lists!$FZ$73),40,"")</f>
        <v/>
      </c>
      <c r="GS35" s="4" t="str">
        <f>IF('[1]Multi-Field'!Q33=[1]Lists!$FZ$99,80,"")</f>
        <v/>
      </c>
      <c r="GT35" s="4" t="str">
        <f>IF('[1]Multi-Field'!Q33=[1]Lists!$FZ$106,70,"")</f>
        <v/>
      </c>
      <c r="GU35" s="4" t="e">
        <f t="shared" si="4"/>
        <v>#VALUE!</v>
      </c>
    </row>
    <row r="36" spans="1:203" ht="13.5" customHeight="1">
      <c r="A36" s="7" t="s">
        <v>123</v>
      </c>
      <c r="B36" t="s">
        <v>760</v>
      </c>
      <c r="C36" s="7"/>
      <c r="D36" s="8">
        <v>55</v>
      </c>
      <c r="E36" s="8">
        <f t="shared" si="0"/>
        <v>58</v>
      </c>
      <c r="F36" s="8">
        <f t="shared" si="1"/>
        <v>62</v>
      </c>
      <c r="G36" s="8">
        <v>65</v>
      </c>
      <c r="H36" s="8">
        <v>70</v>
      </c>
      <c r="I36" s="8">
        <f t="shared" si="5"/>
        <v>73</v>
      </c>
      <c r="J36" s="8">
        <f t="shared" si="6"/>
        <v>77</v>
      </c>
      <c r="K36" s="8">
        <v>80</v>
      </c>
      <c r="L36" s="8">
        <v>80</v>
      </c>
      <c r="M36" s="8">
        <f t="shared" si="2"/>
        <v>88</v>
      </c>
      <c r="N36" s="8">
        <f t="shared" si="3"/>
        <v>97</v>
      </c>
      <c r="O36" s="8">
        <v>105</v>
      </c>
      <c r="P36" s="391">
        <v>11</v>
      </c>
      <c r="Q36" s="394"/>
      <c r="R36" s="395" t="b">
        <f>IF(OR('Multi-Field'!AA13=Lists!$AC$42,'Multi-Field'!AA13=Lists!$AC$43),IF('Multi-Field'!Z13="x",(IF('Multi-Field'!AC13=Lists!$Q$11,Lists!$R$11,IF('Multi-Field'!AC13=Lists!$Q$12,Lists!$R$12,IF('Multi-Field'!AC13=Lists!$Q$13,Lists!$R$13,IF('Multi-Field'!AC13=Lists!$Q$14,Lists!$R$14))))),IF('Multi-Field'!X13="x",(IF('Multi-Field'!AC13=Lists!$Q$11,Lists!$S$11,IF('Multi-Field'!AC13=Lists!$Q$12,Lists!$S$12,IF('Multi-Field'!AC13=Lists!$Q$13,Lists!$S$13,IF('Multi-Field'!AC13=Lists!$Q$14,Lists!$S$14))))),IF('Multi-Field'!V13="x",(IF('Multi-Field'!AC13=Lists!$Q$11,Lists!$T$11,IF('Multi-Field'!AC13=Lists!$Q$12,Lists!$T$12,IF('Multi-Field'!AC13=Lists!$Q$13,Lists!$T$13,IF('Multi-Field'!AC13=Lists!$Q$14,Lists!$T$14))))),0))))</f>
        <v>0</v>
      </c>
      <c r="S36" s="395" t="str">
        <f t="shared" si="11"/>
        <v/>
      </c>
      <c r="T36" s="395"/>
      <c r="U36" s="396"/>
      <c r="V36" s="383">
        <f>IF(OR('Multi-Field'!AI22=$U$4,'Multi-Field'!AI22=$U$5,'Multi-Field'!AI22=$U$6,'Multi-Field'!AI22=$U$7,'Multi-Field'!AI22=$U$8,'Multi-Field'!AI22=$U$9),(IF('Multi-Field'!AJ22=$V$2,100,IF('Multi-Field'!AJ22=$V$3,65,IF('Multi-Field'!AJ22=$V$4,53,IF('Multi-Field'!AJ22=$V$5,41,IF('Multi-Field'!AJ22=$V$6,23,IF('Multi-Field'!AJ22=$V$7,0,0))))))),0)</f>
        <v>0</v>
      </c>
      <c r="W36" s="383" t="str">
        <f>IF(AND(OR('Multi-Field'!AF22=$S$3,'Multi-Field'!AF22=S24,'Multi-Field'!AF22=$S$7),'Multi-Field'!AN22&lt;18,'Multi-Field'!AN22&gt;0),35,IF('Multi-Field'!AF22=$S$4,55,IF(AND('Multi-Field'!AF22=$S$6,'Multi-Field'!AN22&lt;18),30,IF(AND('Multi-Field'!AN22&gt;17,OR('Multi-Field'!AF22=$S$3,'Multi-Field'!AF22=$S$5,'Multi-Field'!AF22= $S$6,'Multi-Field'!AF22=$S$7)),25,"0"))))</f>
        <v>0</v>
      </c>
      <c r="X36" s="383">
        <f>IF(OR('Multi-Field'!BA22=$U$4,'Multi-Field'!BA22=$U$5,'Multi-Field'!BA22=$U$6,'Multi-Field'!BA22=U26,'Multi-Field'!BA22=$U$8,'Multi-Field'!BA22=$U$9),(IF('Multi-Field'!BB22=$V$2,100,IF('Multi-Field'!BB22=$V$3,65,IF('Multi-Field'!BB22=$V$4,53,IF('Multi-Field'!BB22=$V$5,41,IF('Multi-Field'!BB22=$V$6,23,IF('Multi-Field'!BB22=$V$7,0,0))))))),0)</f>
        <v>0</v>
      </c>
      <c r="Y36" s="383" t="str">
        <f>IF(AND(OR('Multi-Field'!AX22=$S$3,'Multi-Field'!AX22=$S$5,'Multi-Field'!AX22=$S$7),'Multi-Field'!BF22&lt;18),35,IF('Multi-Field'!AX22=$S$4,55,IF(AND('Multi-Field'!AX22=$S$6,'Multi-Field'!BF22&lt;18),30,IF(AND('Multi-Field'!BF22&gt;17,OR('Multi-Field'!AX22=$S$3,'Multi-Field'!AX22=$S$5,'Multi-Field'!AX22=$S$6,'Multi-Field'!AX22=$S$7)),25,"0"))))</f>
        <v>0</v>
      </c>
      <c r="Z36" s="383">
        <v>20</v>
      </c>
      <c r="AC36" t="s">
        <v>821</v>
      </c>
      <c r="AI36" s="384" t="str">
        <f>'[1]Multi-Field'!B32</f>
        <v>HT1895.9</v>
      </c>
      <c r="AJ36" s="385" t="e">
        <f>#VALUE!</f>
        <v>#VALUE!</v>
      </c>
      <c r="AK36" s="385" t="e">
        <f>#VALUE!</f>
        <v>#VALUE!</v>
      </c>
      <c r="AL36" s="385" t="e">
        <f>IF(AK36="","",IF('[1]Multi-Field'!AU32=20,10,IF(AK36-30&lt;0,0,AK36-30)))</f>
        <v>#VALUE!</v>
      </c>
      <c r="AM36" s="385" t="e">
        <f>#VALUE!</f>
        <v>#VALUE!</v>
      </c>
      <c r="AN36" s="385" t="e">
        <f t="shared" si="7"/>
        <v>#VALUE!</v>
      </c>
      <c r="AO36" s="385" t="e">
        <f>#VALUE!</f>
        <v>#VALUE!</v>
      </c>
      <c r="AP36" s="385" t="e">
        <f>#VALUE!</f>
        <v>#VALUE!</v>
      </c>
      <c r="AQ36" s="385" t="e">
        <f>#VALUE!</f>
        <v>#VALUE!</v>
      </c>
      <c r="AR36" s="385" t="e">
        <f>#VALUE!</f>
        <v>#VALUE!</v>
      </c>
      <c r="AS36" s="385" t="e">
        <f>IF(AR36="","",IF('[1]Multi-Field'!AU32&gt;9,0,AR36-15))</f>
        <v>#VALUE!</v>
      </c>
      <c r="AT36" s="385" t="e">
        <f>#VALUE!</f>
        <v>#VALUE!</v>
      </c>
      <c r="AU36" s="385" t="e">
        <f>#VALUE!</f>
        <v>#VALUE!</v>
      </c>
      <c r="AV36" s="385" t="e">
        <f>IF(AU36="","",IF('[1]Multi-Field'!AU32=9&gt;9,0,AU36-35))</f>
        <v>#VALUE!</v>
      </c>
      <c r="AW36" s="385" t="e">
        <f>#VALUE!</f>
        <v>#VALUE!</v>
      </c>
      <c r="AX36" s="385" t="e">
        <f t="shared" si="8"/>
        <v>#VALUE!</v>
      </c>
      <c r="AY36" s="385" t="str">
        <f>IF('[1]Multi-Field'!AU32="","",IF('[1]Multi-Field'!AU32&lt;1,100,IF('[1]Multi-Field'!AU32=1,75,IF('[1]Multi-Field'!AU32=2,50,IF('[1]Multi-Field'!AU32=3,25,IF('[1]Multi-Field'!AU32&gt;3,0,""))))))</f>
        <v/>
      </c>
      <c r="AZ36" s="385" t="str">
        <f t="shared" si="9"/>
        <v/>
      </c>
      <c r="BA36" s="385" t="e">
        <f>#VALUE!</f>
        <v>#VALUE!</v>
      </c>
      <c r="BB36" s="385" t="e">
        <f>IF(BA36="","",IF(AND('[1]Multi-Field'!AU32&lt;40,'[1]Multi-Field'!AU32&gt;9),40,IF('[1]Multi-Field'!AU32&gt;39,0,BA36+5)))</f>
        <v>#VALUE!</v>
      </c>
      <c r="BC36" s="386">
        <f t="shared" si="10"/>
        <v>0</v>
      </c>
      <c r="BD36" s="281">
        <v>0.24</v>
      </c>
      <c r="BE36" s="281">
        <v>0.55000000000000004</v>
      </c>
      <c r="BF36" s="407" t="s">
        <v>1207</v>
      </c>
      <c r="BG36" s="408">
        <v>1</v>
      </c>
      <c r="BH36" s="408">
        <v>2.5</v>
      </c>
      <c r="BI36" s="408">
        <v>4</v>
      </c>
      <c r="BJ36" s="409" t="e">
        <f>IF(AND('[1]Single Field'!#REF!=[1]Lists!BF36,'[1]Single Field'!#REF!="Drained"),"x",IF(AND('[1]Single Field'!#REF!=[1]Lists!BF36,'[1]Single Field'!#REF!="Undrained"),O,""))</f>
        <v>#REF!</v>
      </c>
      <c r="BK36" s="409" t="str">
        <f>IF(AND('[1]Multi-Field'!$E$3=[1]Lists!BF36,'[1]Multi-Field'!$F$3="Drained"),BI36,IF(AND('[1]Multi-Field'!$E$3=BF36,'[1]Multi-Field'!$F$3="undrained"),BH36,""))</f>
        <v/>
      </c>
      <c r="BL36" s="409" t="str">
        <f>IF(AND('[1]Multi-Field'!$E$4=BF36,'[1]Multi-Field'!$F$4="Drained"),BI36,IF(AND('[1]Multi-Field'!$E$4=BF36,'[1]Multi-Field'!$F$4="undrained"),BH36,""))</f>
        <v/>
      </c>
      <c r="BM36" s="409" t="str">
        <f>IF(AND('[1]Multi-Field'!$E$5=BF36,'[1]Multi-Field'!$F$5="Drained"),BI36,IF(AND('[1]Multi-Field'!$E$5=BF36,'[1]Multi-Field'!$F$5="undrained"),BH36,""))</f>
        <v/>
      </c>
      <c r="BN36" s="409" t="str">
        <f>IF(AND('[1]Multi-Field'!$E$6=BF36,'[1]Multi-Field'!$F$6="Drained"),BI36,IF(AND('[1]Multi-Field'!$E$6=BF36,'[1]Multi-Field'!$F$6="undrained"),BH36,""))</f>
        <v/>
      </c>
      <c r="BO36" s="409" t="str">
        <f>IF(AND('[1]Multi-Field'!$E$7=BF36,'[1]Multi-Field'!$F$7="Drained"),BI36,IF(AND('[1]Multi-Field'!$E$7=BF36,'[1]Multi-Field'!$F$7="undrained"),BH36,""))</f>
        <v/>
      </c>
      <c r="BP36" s="409" t="str">
        <f>IF(AND('[1]Multi-Field'!$E$8=BF36,'[1]Multi-Field'!$F$8="Drained"),BI36,IF(AND('[1]Multi-Field'!$E$8=BF36,'[1]Multi-Field'!$F$8="undrained"),BH36,""))</f>
        <v/>
      </c>
      <c r="BQ36" s="409" t="str">
        <f>IF(AND('[1]Multi-Field'!$E$9=BF36,'[1]Multi-Field'!$F$9="Drained"),BI36,IF(AND('[1]Multi-Field'!$E$9=BF36,'[1]Multi-Field'!$F$9="undrained"),BH36,""))</f>
        <v/>
      </c>
      <c r="BR36" s="409" t="str">
        <f>IF(AND('[1]Multi-Field'!$E$10=BF36,'[1]Multi-Field'!$F$10="Drained"),BI36,IF(AND('[1]Multi-Field'!$E$10=BF36,'[1]Multi-Field'!$F$10="undrained"),BH36,""))</f>
        <v/>
      </c>
      <c r="BS36" s="409" t="str">
        <f>IF(AND('[1]Multi-Field'!$E$11=BF36,'[1]Multi-Field'!$F$11="Drained"),BI36,IF(AND('[1]Multi-Field'!$E$11=BF36,'[1]Multi-Field'!$F$11="undrained"),BH36,""))</f>
        <v/>
      </c>
      <c r="BT36" s="409" t="str">
        <f>IF(AND('[1]Multi-Field'!$E$12=BF36,'[1]Multi-Field'!$F$12="Drained"),BI36,IF(AND('[1]Multi-Field'!$E$12=BF36,'[1]Multi-Field'!$F$12="undrained"),BH36,""))</f>
        <v/>
      </c>
      <c r="BU36" s="409" t="str">
        <f>IF(AND('[1]Multi-Field'!$E$13=BF36,'[1]Multi-Field'!$F$13="Drained"),BI36,IF(AND('[1]Multi-Field'!$E$3=BF36,'[1]Multi-Field'!$F$13="undrained"),BH36,""))</f>
        <v/>
      </c>
      <c r="BV36" s="409" t="str">
        <f>IF(AND('[1]Multi-Field'!$E$14=BF36,'[1]Multi-Field'!$F$14="Drained"),BI36,IF(AND('[1]Multi-Field'!$E$14=BF36,'[1]Multi-Field'!$F$14="undrained"),BH36,""))</f>
        <v/>
      </c>
      <c r="BW36" s="409" t="str">
        <f>IF(AND('[1]Multi-Field'!$E$15=BF36,'[1]Multi-Field'!$F$15="Drained"),BI36,IF(AND('[1]Multi-Field'!$E$15=BF36,'[1]Multi-Field'!$F$15="undrained"),BH36,""))</f>
        <v/>
      </c>
      <c r="BX36" s="409" t="str">
        <f>IF(AND('[1]Multi-Field'!$E$16=[1]Lists!BF36,'[1]Multi-Field'!$F$16="Drained"),BI36,IF(AND('[1]Multi-Field'!$E$16=[1]Lists!BF36,'[1]Multi-Field'!$F$16="undrained"),BH36,""))</f>
        <v/>
      </c>
      <c r="BY36" s="409" t="str">
        <f>IF(AND('[1]Multi-Field'!$E$17=[1]Lists!BF36,'[1]Multi-Field'!$F$17="Drained"),BI36,IF(AND('[1]Multi-Field'!$E$17=[1]Lists!BF36,'[1]Multi-Field'!$F$17="undrained"),BH36,""))</f>
        <v/>
      </c>
      <c r="BZ36" s="409" t="str">
        <f>IF(AND('[1]Multi-Field'!$E$18=[1]Lists!BF36,'[1]Multi-Field'!$F$18="Drained"),BI36,IF(AND('[1]Multi-Field'!$E$18=[1]Lists!BF36,'[1]Multi-Field'!$F$18="undrained"),BH36,""))</f>
        <v/>
      </c>
      <c r="CA36" s="409" t="str">
        <f>IF(AND('[1]Multi-Field'!$E$19=[1]Lists!BF36,'[1]Multi-Field'!$F$19="Drained"),BI36,IF(AND('[1]Multi-Field'!$E$19=[1]Lists!BF36,'[1]Multi-Field'!$F$19="undrained"),BH36,""))</f>
        <v/>
      </c>
      <c r="CB36" s="409" t="str">
        <f>IF(AND('[1]Multi-Field'!$E$20=[1]Lists!BF36,'[1]Multi-Field'!$F$20="Drained"),BI36,IF(AND('[1]Multi-Field'!$E$20=[1]Lists!BF36,'[1]Multi-Field'!$F$20="undrained"),BH36,""))</f>
        <v/>
      </c>
      <c r="CC36" s="409" t="str">
        <f>IF(AND('[1]Multi-Field'!$E$21=[1]Lists!BF36,'[1]Multi-Field'!$F$21="Drained"),BI36,IF(AND('[1]Multi-Field'!$E$21=[1]Lists!BF36,'[1]Multi-Field'!$F$21="undrained"),BH36,""))</f>
        <v/>
      </c>
      <c r="CD36" s="409" t="str">
        <f>IF(AND('[1]Multi-Field'!$E$22=[1]Lists!BF36,'[1]Multi-Field'!$F$22="Drained"),BI36,IF(AND('[1]Multi-Field'!$E$22=[1]Lists!BF36,'[1]Multi-Field'!$F$22="undrained"),BH36,""))</f>
        <v/>
      </c>
      <c r="CE36" s="409" t="str">
        <f>IF(AND('[1]Multi-Field'!$E$23=[1]Lists!BF36,'[1]Multi-Field'!$F$23="Drained"),BI36,IF(AND('[1]Multi-Field'!$E$23=[1]Lists!BF36,'[1]Multi-Field'!$F$23="undrained"),BH36,""))</f>
        <v/>
      </c>
      <c r="CF36" s="409" t="str">
        <f>IF(AND('[1]Multi-Field'!$E$24=[1]Lists!BF36,'[1]Multi-Field'!$F$24="Drained"),BI36,IF(AND('[1]Multi-Field'!$E$24=[1]Lists!BF36,'[1]Multi-Field'!$F$24="undrained"),BH36,""))</f>
        <v/>
      </c>
      <c r="CG36" s="409" t="str">
        <f>IF(AND('[1]Multi-Field'!$E$25=[1]Lists!BF36,'[1]Multi-Field'!$F$25="Drained"),BI36,IF(AND('[1]Multi-Field'!$E$25=[1]Lists!BF36,'[1]Multi-Field'!$F$25="undrained"),BH36,""))</f>
        <v/>
      </c>
      <c r="CH36" s="409" t="str">
        <f>IF(AND('[1]Multi-Field'!$E$26=[1]Lists!BF36,'[1]Multi-Field'!$F$26="Drained"),BI36,IF(AND('[1]Multi-Field'!$E$26=[1]Lists!BF36,'[1]Multi-Field'!$F$26="undrained"),BH36,""))</f>
        <v/>
      </c>
      <c r="CI36" s="409" t="str">
        <f>IF(AND('[1]Multi-Field'!$E$27=[1]Lists!BF36,'[1]Multi-Field'!$F$27="Drained"),BI36,IF(AND('[1]Multi-Field'!$E$27=[1]Lists!BF36,'[1]Multi-Field'!$F$27="undrained"),BH36,""))</f>
        <v/>
      </c>
      <c r="CJ36" s="409" t="str">
        <f>IF(AND('[1]Multi-Field'!$E$28=[1]Lists!BF36,'[1]Multi-Field'!$F$28="Drained"),BI36,IF(AND('[1]Multi-Field'!$E$28=[1]Lists!BF36,'[1]Multi-Field'!$F$28="undrained"),BH36,""))</f>
        <v/>
      </c>
      <c r="CK36" s="409" t="str">
        <f>IF(AND('[1]Multi-Field'!$E$29=[1]Lists!BF36,'[1]Multi-Field'!$F$29="Drained"),BI36,IF(AND('[1]Multi-Field'!$E$29=[1]Lists!BF36,'[1]Multi-Field'!$F$29="undrained"),BH36,""))</f>
        <v/>
      </c>
      <c r="CL36" s="409" t="str">
        <f>IF(AND('[1]Multi-Field'!$E$30=[1]Lists!BF36,'[1]Multi-Field'!$F$30="Drained"),BI36,IF(AND('[1]Multi-Field'!$E$30=[1]Lists!BF36,'[1]Multi-Field'!$F$30="undrained"),BH36,""))</f>
        <v/>
      </c>
      <c r="CM36" s="409" t="str">
        <f>IF(AND('[1]Multi-Field'!$E$31=[1]Lists!BF36,'[1]Multi-Field'!$F$31="Drained"),BI36,IF(AND('[1]Multi-Field'!$E$31=[1]Lists!BF36,'[1]Multi-Field'!$F$31="undrained"),BH36,""))</f>
        <v/>
      </c>
      <c r="CN36" s="409" t="str">
        <f>IF(AND('[1]Multi-Field'!$E$32=[1]Lists!BF36,'[1]Multi-Field'!$F$32="Drained"),BI36,IF(AND('[1]Multi-Field'!$E$32=[1]Lists!BF36,'[1]Multi-Field'!$F$32="undrained"),BH36,""))</f>
        <v/>
      </c>
      <c r="CO36" s="409" t="str">
        <f>IF(AND('[1]Multi-Field'!$E$33=[1]Lists!BF36,'[1]Multi-Field'!$F$33="Drained"),BI36,IF(AND('[1]Multi-Field'!$E$33=[1]Lists!BF36,'[1]Multi-Field'!$F$33="undrained"),BH36,""))</f>
        <v/>
      </c>
      <c r="CP36" s="409" t="str">
        <f>IF(AND('[1]Multi-Field'!$E$34=[1]Lists!BF36,'[1]Multi-Field'!$F$34="Drained"),BI36,IF(AND('[1]Multi-Field'!$E$34=[1]Lists!BF36,'[1]Multi-Field'!$F$34="undrained"),BH36,""))</f>
        <v/>
      </c>
      <c r="CQ36" s="409" t="str">
        <f>IF(AND('[1]Multi-Field'!$E$35=[1]Lists!BF36,'[1]Multi-Field'!$F$35="Drained"),BI36,IF(AND('[1]Multi-Field'!$E$35=[1]Lists!BF36,'[1]Multi-Field'!$F$35="undrained"),BH36,""))</f>
        <v/>
      </c>
      <c r="CR36" s="409" t="str">
        <f>IF(AND('[1]Multi-Field'!$E$36=[1]Lists!BF36,'[1]Multi-Field'!$F$36="Drained"),BI36,IF(AND('[1]Multi-Field'!$E$36=[1]Lists!BF36,'[1]Multi-Field'!$F$36="undrained"),BH36,""))</f>
        <v/>
      </c>
      <c r="CS36" s="409">
        <f>IF(AND('[1]Multi-Field'!$E$37=[1]Lists!BF36,'[1]Multi-Field'!$F$37="Drained"),BI36,IF(AND('[1]Multi-Field'!$E$37=[1]Lists!BF36,'[1]Multi-Field'!$F$37="undrained"),BH36,""))</f>
        <v>4</v>
      </c>
      <c r="CT36" s="409" t="str">
        <f>IF(AND('[1]Multi-Field'!$E$38=[1]Lists!BF36,'[1]Multi-Field'!$F$38="Drained"),BI36,IF(AND('[1]Multi-Field'!$E$38=[1]Lists!BF36,'[1]Multi-Field'!$F$38="undrained"),BH36,""))</f>
        <v/>
      </c>
      <c r="CU36" s="409" t="str">
        <f>IF(AND('[1]Multi-Field'!$E$39=[1]Lists!BF36,'[1]Multi-Field'!$F$39="Drained"),BI36,IF(AND('[1]Multi-Field'!$E$39=[1]Lists!BF36,'[1]Multi-Field'!$F$39="undrained"),BH36,""))</f>
        <v/>
      </c>
      <c r="CV36" s="409" t="str">
        <f>IF(AND('[1]Multi-Field'!$E$40=[1]Lists!BF36,'[1]Multi-Field'!$F$40="Drained"),BI36,IF(AND('[1]Multi-Field'!$E$40=[1]Lists!BF36,'[1]Multi-Field'!$F$40="undrained"),BH36,""))</f>
        <v/>
      </c>
      <c r="CW36" s="409" t="str">
        <f>IF(AND('[1]Multi-Field'!$E$41=[1]Lists!BF36,'[1]Multi-Field'!$F$40="Drained"),BI36,IF(AND('[1]Multi-Field'!$E$40=[1]Lists!BF36,'[1]Multi-Field'!$F$40="undrained"),BH36,""))</f>
        <v/>
      </c>
      <c r="CX36" s="409" t="str">
        <f>IF(AND('[1]Multi-Field'!$E$42=[1]Lists!BF36,'[1]Multi-Field'!$F$42="Drained"),BI36,IF(AND('[1]Multi-Field'!$E$42=[1]Lists!BF36,'[1]Multi-Field'!$F$42="undrained"),BH36,""))</f>
        <v/>
      </c>
      <c r="CY36" s="409" t="str">
        <f>IF(AND('[1]Multi-Field'!$E$43=[1]Lists!BF36,'[1]Multi-Field'!$F$43="Drained"),BI36,IF(AND('[1]Multi-Field'!$E$43=[1]Lists!BF36,'[1]Multi-Field'!$F$43="undrained"),BH36,""))</f>
        <v/>
      </c>
      <c r="CZ36" s="409" t="str">
        <f>IF(AND('[1]Multi-Field'!$E$44=[1]Lists!BF36,'[1]Multi-Field'!$F$44="Drained"),BI36,IF(AND('[1]Multi-Field'!$E$44=[1]Lists!BF36,'[1]Multi-Field'!$F$44="undrained"),BH36,""))</f>
        <v/>
      </c>
      <c r="DA36" s="409" t="str">
        <f>IF(AND('[1]Multi-Field'!$E$45=[1]Lists!BF36,'[1]Multi-Field'!$F$45="Drained"),BI36,IF(AND('[1]Multi-Field'!$E$45=[1]Lists!BF36,'[1]Multi-Field'!$F$45="undrained"),BH36,""))</f>
        <v/>
      </c>
      <c r="DB36" s="409" t="str">
        <f>IF(AND('[1]Multi-Field'!$E$46=[1]Lists!BF36,'[1]Multi-Field'!$F$46="Drained"),BI36,IF(AND('[1]Multi-Field'!$E$46=[1]Lists!BF36,'[1]Multi-Field'!$F$46="undrained"),BH36,""))</f>
        <v/>
      </c>
      <c r="DC36" s="409" t="str">
        <f>IF(AND('[1]Multi-Field'!$E$47=[1]Lists!BF36,'[1]Multi-Field'!$F$47="Drained"),BI36,IF(AND('[1]Multi-Field'!$E$47=[1]Lists!BF36,'[1]Multi-Field'!$F$47="undrained"),BH36,""))</f>
        <v/>
      </c>
      <c r="DD36" s="409" t="str">
        <f>IF(AND('[1]Multi-Field'!$E$48=[1]Lists!BF36,'[1]Multi-Field'!$F$48="Drained"),BI36,IF(AND('[1]Multi-Field'!$E$48=[1]Lists!BF36,'[1]Multi-Field'!$F$48="undrained"),BH36,""))</f>
        <v/>
      </c>
      <c r="DE36" s="409" t="str">
        <f>IF(AND('[1]Multi-Field'!$E$49=[1]Lists!BF36,'[1]Multi-Field'!$F$49="Drained"),BI36,IF(AND('[1]Multi-Field'!$E$49=[1]Lists!BF36,'[1]Multi-Field'!$F$9="undrained"),BH36,""))</f>
        <v/>
      </c>
      <c r="DF36" s="409" t="str">
        <f>IF(AND('[1]Multi-Field'!$E$50=[1]Lists!BF36,'[1]Multi-Field'!$F$50="Drained"),BI36,IF(AND('[1]Multi-Field'!$E$50=[1]Lists!BF36,'[1]Multi-Field'!$F$50="undrained"),BH36,""))</f>
        <v/>
      </c>
      <c r="DG36" s="409" t="str">
        <f>IF(AND('[1]Multi-Field'!$E$51=[1]Lists!BF36,'[1]Multi-Field'!$F$51="Drained"),BI36,IF(AND('[1]Multi-Field'!$E$51=[1]Lists!BF36,'[1]Multi-Field'!$F$51="undrained"),BH36,""))</f>
        <v/>
      </c>
      <c r="DH36" s="409" t="str">
        <f>IF(AND('[1]Multi-Field'!$E$52=[1]Lists!BF36,'[1]Multi-Field'!$F$52="Drained"),BI36,IF(AND('[1]Multi-Field'!$E$52=[1]Lists!BF36,'[1]Multi-Field'!$F$52="undrained"),BH36,""))</f>
        <v/>
      </c>
      <c r="DI36" s="409" t="str">
        <f>IF(AND('[1]Multi-Field'!$E$53=[1]Lists!BF36,'[1]Multi-Field'!$F$53="Drained"),BI36,IF(AND('[1]Multi-Field'!$E$53=[1]Lists!BF36,'[1]Multi-Field'!$F$53="undrained"),BH36,""))</f>
        <v/>
      </c>
      <c r="DJ36" s="409" t="str">
        <f>IF(AND('[1]Multi-Field'!$E$54=[1]Lists!BF36,'[1]Multi-Field'!$F$54="Drained"),BI36,IF(AND('[1]Multi-Field'!$E$54=[1]Lists!BF36,'[1]Multi-Field'!$F$54="undrained"),BH36,""))</f>
        <v/>
      </c>
      <c r="DK36" s="409" t="str">
        <f>IF(AND('[1]Multi-Field'!$E$55=[1]Lists!BF36,'[1]Multi-Field'!$F$55="Drained"),BI36,IF(AND('[1]Multi-Field'!$E$55=[1]Lists!BF36,'[1]Multi-Field'!$F$55="undrained"),BH36,""))</f>
        <v/>
      </c>
      <c r="DL36" s="409" t="str">
        <f>IF(AND('[1]Multi-Field'!$E$56=[1]Lists!BF36,'[1]Multi-Field'!$F$56="Drained"),BI36,IF(AND('[1]Multi-Field'!$E$56=[1]Lists!BF36,'[1]Multi-Field'!$F$56="undrained"),BH36,""))</f>
        <v/>
      </c>
      <c r="DM36" s="409" t="str">
        <f>IF(AND('[1]Multi-Field'!$E$57=[1]Lists!BF36,'[1]Multi-Field'!$F$57="Drained"),BI36,IF(AND('[1]Multi-Field'!$E$57=[1]Lists!BF36,'[1]Multi-Field'!$F$57="undrained"),BH36,""))</f>
        <v/>
      </c>
      <c r="DN36" s="409" t="str">
        <f>IF(AND('[1]Multi-Field'!$E$58=[1]Lists!BF36,'[1]Multi-Field'!$F$58="Drained"),BI36,IF(AND('[1]Multi-Field'!$E$58=[1]Lists!BF36,'[1]Multi-Field'!$F$58="undrained"),BH36,""))</f>
        <v/>
      </c>
      <c r="DO36" s="409" t="str">
        <f>IF(AND('[1]Multi-Field'!$E$59=[1]Lists!BF36,'[1]Multi-Field'!$F$59="Drained"),BI36,IF(AND('[1]Multi-Field'!$E$59=[1]Lists!BF36,'[1]Multi-Field'!$F$59="undrained"),BH36,""))</f>
        <v/>
      </c>
      <c r="DP36" s="409" t="str">
        <f>IF(AND('[1]Multi-Field'!$E$60=[1]Lists!BF36,'[1]Multi-Field'!$F$60="Drained"),BI36,IF(AND('[1]Multi-Field'!$E$60=[1]Lists!BF36,'[1]Multi-Field'!$F$60="undrained"),BH36,""))</f>
        <v/>
      </c>
      <c r="DQ36" s="409" t="str">
        <f>IF(AND('[1]Multi-Field'!$E$61=[1]Lists!BF36,'[1]Multi-Field'!$F$61="Drained"),BI36,IF(AND('[1]Multi-Field'!$E$61=[1]Lists!BF36,'[1]Multi-Field'!$F$61="undrained"),BH36,""))</f>
        <v/>
      </c>
      <c r="DR36" s="409" t="str">
        <f>IF(AND('[1]Multi-Field'!$E$62=[1]Lists!BF36,'[1]Multi-Field'!$F$62="Drained"),BI36,IF(AND('[1]Multi-Field'!$E$62=[1]Lists!BF36,'[1]Multi-Field'!$F$62="undrained"),BH36,""))</f>
        <v/>
      </c>
      <c r="DS36" s="409" t="str">
        <f>IF(AND('[1]Multi-Field'!$E$63=[1]Lists!BF36,'[1]Multi-Field'!$F$63="Drained"),BI36,IF(AND('[1]Multi-Field'!$E$63=[1]Lists!BF36,'[1]Multi-Field'!$F$63="undrained"),BH36,""))</f>
        <v/>
      </c>
      <c r="DT36" s="409" t="str">
        <f>IF(AND('[1]Multi-Field'!$E$64=[1]Lists!BF36,'[1]Multi-Field'!$F$64="Drained"),BI36,IF(AND('[1]Multi-Field'!$E$64=[1]Lists!BF36,'[1]Multi-Field'!$F$64="undrained"),BH36,""))</f>
        <v/>
      </c>
      <c r="DU36" s="409" t="str">
        <f>IF(AND('[1]Multi-Field'!$E$65=[1]Lists!BF36,'[1]Multi-Field'!$F$65="Drained"),BI36,IF(AND('[1]Multi-Field'!$E$65=[1]Lists!BF36,'[1]Multi-Field'!$F$65="undrained"),BH36,""))</f>
        <v/>
      </c>
      <c r="DV36" s="409" t="str">
        <f>IF(AND('[1]Multi-Field'!$E$66=[1]Lists!BF36,'[1]Multi-Field'!$F$66="Drained"),BI36,IF(AND('[1]Multi-Field'!$E$66=[1]Lists!BF36,'[1]Multi-Field'!$F$66="undrained"),BH36,""))</f>
        <v/>
      </c>
      <c r="DW36" s="409" t="str">
        <f>IF(AND('[1]Multi-Field'!$E$67=[1]Lists!BF36,'[1]Multi-Field'!$F$67="Drained"),BI36,IF(AND('[1]Multi-Field'!$E$67=[1]Lists!BF36,'[1]Multi-Field'!$F$67="undrained"),BH36,""))</f>
        <v/>
      </c>
      <c r="DX36" s="409" t="str">
        <f>IF(AND('[1]Multi-Field'!$E$68=[1]Lists!BF36,'[1]Multi-Field'!$F$68="Drained"),BI36,IF(AND('[1]Multi-Field'!$E$68=[1]Lists!BF36,'[1]Multi-Field'!$F$68="undrained"),BH36,""))</f>
        <v/>
      </c>
      <c r="DY36" s="409" t="str">
        <f>IF(AND('[1]Multi-Field'!$E$69=[1]Lists!BF36,'[1]Multi-Field'!$F$69="Drained"),BI36,IF(AND('[1]Multi-Field'!$E$69=[1]Lists!BF36,'[1]Multi-Field'!$F$69="undrained"),BH36,""))</f>
        <v/>
      </c>
      <c r="DZ36" s="409" t="str">
        <f>IF(AND('[1]Multi-Field'!$E$70=[1]Lists!BF36,'[1]Multi-Field'!$F$70="Drained"),BI36,IF(AND('[1]Multi-Field'!$E$70=[1]Lists!BF36,'[1]Multi-Field'!$F$70="undrained"),BH36,""))</f>
        <v/>
      </c>
      <c r="EA36" s="409" t="str">
        <f>IF(AND('[1]Multi-Field'!$E$71=[1]Lists!BF36,'[1]Multi-Field'!$F$71="Drained"),BI36,IF(AND('[1]Multi-Field'!$E$71=[1]Lists!BF36,'[1]Multi-Field'!$F$71="undrained"),BH36,""))</f>
        <v/>
      </c>
      <c r="EB36" s="409" t="str">
        <f>IF(AND('[1]Multi-Field'!$E$72=[1]Lists!BF36,'[1]Multi-Field'!$F$72="Drained"),BI36,IF(AND('[1]Multi-Field'!$E$72=[1]Lists!BF36,'[1]Multi-Field'!$F$72="undrained"),BH36,""))</f>
        <v/>
      </c>
      <c r="EC36" s="409" t="str">
        <f>IF(AND('[1]Multi-Field'!$E$73=[1]Lists!BF36,'[1]Multi-Field'!$F$73="Drained"),BI36,IF(AND('[1]Multi-Field'!$E$73=[1]Lists!BF36,'[1]Multi-Field'!$F$73="undrained"),BH36,""))</f>
        <v/>
      </c>
      <c r="ED36" s="409" t="str">
        <f>IF(AND('[1]Multi-Field'!$E$74=[1]Lists!BF36,'[1]Multi-Field'!$F$74="Drained"),BI36,IF(AND('[1]Multi-Field'!$E$74=[1]Lists!BF36,'[1]Multi-Field'!$F$74="undrained"),BH36,""))</f>
        <v/>
      </c>
      <c r="EE36" s="409" t="str">
        <f>IF(AND('[1]Multi-Field'!$E$75=[1]Lists!BF36,'[1]Multi-Field'!$F$75="Drained"),BI36,IF(AND('[1]Multi-Field'!$E$75=[1]Lists!BF36,'[1]Multi-Field'!$F$75="undrained"),BH36,""))</f>
        <v/>
      </c>
      <c r="EF36" s="409" t="str">
        <f>IF(AND('[1]Multi-Field'!$E$76=[1]Lists!BF36,'[1]Multi-Field'!$F$76="Drained"),BI36,IF(AND('[1]Multi-Field'!$E$76=[1]Lists!BF36,'[1]Multi-Field'!$F$6="undrained"),BH36,""))</f>
        <v/>
      </c>
      <c r="EG36" s="409" t="str">
        <f>IF(AND('[1]Multi-Field'!$E$77=[1]Lists!BF36,'[1]Multi-Field'!$F$77="Drained"),BI36,IF(AND('[1]Multi-Field'!$E$77=[1]Lists!BF36,'[1]Multi-Field'!$F$77="undrained"),BH36,""))</f>
        <v/>
      </c>
      <c r="EH36" s="409" t="str">
        <f>IF(AND('[1]Multi-Field'!$E$78=[1]Lists!BF36,'[1]Multi-Field'!$F$78="Drained"),BI36,IF(AND('[1]Multi-Field'!$E$78=[1]Lists!BF36,'[1]Multi-Field'!$F$78="undrained"),BH36,""))</f>
        <v/>
      </c>
      <c r="EI36" s="409" t="str">
        <f>IF(AND('[1]Multi-Field'!$E$79=[1]Lists!BF36,'[1]Multi-Field'!$F$79="Drained"),BI36,IF(AND('[1]Multi-Field'!$E$79=[1]Lists!BF36,'[1]Multi-Field'!$F$79="undrained"),BH36,""))</f>
        <v/>
      </c>
      <c r="EJ36" s="409" t="str">
        <f>IF(AND('[1]Multi-Field'!$E$80=[1]Lists!BF36,'[1]Multi-Field'!$F$80="Drained"),BI36,IF(AND('[1]Multi-Field'!$E$80=[1]Lists!BF36,'[1]Multi-Field'!$F$80="undrained"),BH36,""))</f>
        <v/>
      </c>
      <c r="EK36" s="409" t="str">
        <f>IF(AND('[1]Multi-Field'!$E$81=[1]Lists!BF36,'[1]Multi-Field'!$F$81="Drained"),BI36,IF(AND('[1]Multi-Field'!$E$81=[1]Lists!BF36,'[1]Multi-Field'!$F$81="undrained"),BH36,""))</f>
        <v/>
      </c>
      <c r="EL36" s="409" t="str">
        <f>IF(AND('[1]Multi-Field'!$E$82=[1]Lists!BF36,'[1]Multi-Field'!$F$82="Drained"),BI36,IF(AND('[1]Multi-Field'!$E$82=[1]Lists!BF36,'[1]Multi-Field'!$F$82="undrained"),BH36,""))</f>
        <v/>
      </c>
      <c r="EM36" s="409" t="str">
        <f>IF(AND('[1]Multi-Field'!$E$83=[1]Lists!BF36,'[1]Multi-Field'!$F$83="Drained"),BI36,IF(AND('[1]Multi-Field'!$E$83=[1]Lists!BF36,'[1]Multi-Field'!$F$83="undrained"),BH36,""))</f>
        <v/>
      </c>
      <c r="EN36" s="409" t="str">
        <f>IF(AND('[1]Multi-Field'!$E$84=[1]Lists!BF36,'[1]Multi-Field'!$F$84="Drained"),BI36,IF(AND('[1]Multi-Field'!$E$84=[1]Lists!BF36,'[1]Multi-Field'!$F$84="undrained"),BH36,""))</f>
        <v/>
      </c>
      <c r="EO36" s="409" t="str">
        <f>IF(AND('[1]Multi-Field'!$E$85=[1]Lists!BF36,'[1]Multi-Field'!$F$85="Drained"),BI36,IF(AND('[1]Multi-Field'!$E$85=[1]Lists!BF36,'[1]Multi-Field'!$F$85="undrained"),BH36,""))</f>
        <v/>
      </c>
      <c r="EP36" s="409" t="str">
        <f>IF(AND('[1]Multi-Field'!$E$86=[1]Lists!BF36,'[1]Multi-Field'!$F$86="Drained"),BI36,IF(AND('[1]Multi-Field'!$E$86=[1]Lists!BF36,'[1]Multi-Field'!$F$86="undrained"),BH36,""))</f>
        <v/>
      </c>
      <c r="EQ36" s="409" t="str">
        <f>IF(AND('[1]Multi-Field'!$E$87=[1]Lists!BF36,'[1]Multi-Field'!$F$87="Drained"),BI36,IF(AND('[1]Multi-Field'!$E$87=[1]Lists!BF36,'[1]Multi-Field'!$F$87="undrained"),BH36,""))</f>
        <v/>
      </c>
      <c r="ER36" s="409" t="str">
        <f>IF(AND('[1]Multi-Field'!$E$88=[1]Lists!BF36,'[1]Multi-Field'!$F$88="Drained"),BI36,IF(AND('[1]Multi-Field'!$E$88=[1]Lists!BF36,'[1]Multi-Field'!$F$88="undrained"),BH36,""))</f>
        <v/>
      </c>
      <c r="ES36" s="409" t="str">
        <f>IF(AND('[1]Multi-Field'!$E$89=[1]Lists!BF36,'[1]Multi-Field'!$F$89="Drained"),BI36,IF(AND('[1]Multi-Field'!$E$89=[1]Lists!BF36,'[1]Multi-Field'!$F$89="undrained"),BH36,""))</f>
        <v/>
      </c>
      <c r="ET36" s="409" t="str">
        <f>IF(AND('[1]Multi-Field'!$E$90=[1]Lists!BF36,'[1]Multi-Field'!$F$90="Drained"),BI36,IF(AND('[1]Multi-Field'!$E$90=[1]Lists!BF36,'[1]Multi-Field'!$F$90="undrained"),BH36,""))</f>
        <v/>
      </c>
      <c r="EU36" s="409" t="str">
        <f>IF(AND('[1]Multi-Field'!$E$91=[1]Lists!BF36,'[1]Multi-Field'!$F$91="Drained"),BI36,IF(AND('[1]Multi-Field'!$E$91=[1]Lists!BF36,'[1]Multi-Field'!$F$91="undrained"),BH36,""))</f>
        <v/>
      </c>
      <c r="EV36" s="409" t="str">
        <f>IF(AND('[1]Multi-Field'!$E$92=[1]Lists!BF36,'[1]Multi-Field'!$F$92="Drained"),BI36,IF(AND('[1]Multi-Field'!$E$92=[1]Lists!BF36,'[1]Multi-Field'!$F$92="undrained"),BH36,""))</f>
        <v/>
      </c>
      <c r="EW36" s="409" t="str">
        <f>IF(AND('[1]Multi-Field'!$E$93=[1]Lists!BF36,'[1]Multi-Field'!$F$93="Drained"),BI36,IF(AND('[1]Multi-Field'!$E$93=[1]Lists!BF36,'[1]Multi-Field'!$F$93="undrained"),BH36,""))</f>
        <v/>
      </c>
      <c r="EX36" s="409" t="str">
        <f>IF(AND('[1]Multi-Field'!$E$94=[1]Lists!BF36,'[1]Multi-Field'!$F$94="Drained"),BI36,IF(AND('[1]Multi-Field'!$E$94=[1]Lists!BF36,'[1]Multi-Field'!$F$94="undrained"),BH36,""))</f>
        <v/>
      </c>
      <c r="EY36" s="409" t="str">
        <f>IF(AND('[1]Multi-Field'!$E$95=[1]Lists!BF36,'[1]Multi-Field'!$F$95="Drained"),BI36,IF(AND('[1]Multi-Field'!$E$95=[1]Lists!BF36,'[1]Multi-Field'!$F$95="undrained"),BH36,""))</f>
        <v/>
      </c>
      <c r="EZ36" s="409" t="str">
        <f>IF(AND('[1]Multi-Field'!$E$96=[1]Lists!BF36,'[1]Multi-Field'!$F$96="Drained"),BI36,IF(AND('[1]Multi-Field'!$E$96=[1]Lists!BF36,'[1]Multi-Field'!$F$96="undrained"),BH36,""))</f>
        <v/>
      </c>
      <c r="FA36" s="409" t="str">
        <f>IF(AND('[1]Multi-Field'!$E$97=[1]Lists!BF36,'[1]Multi-Field'!$F$97="Drained"),BI36,IF(AND('[1]Multi-Field'!$E$97=[1]Lists!BF36,'[1]Multi-Field'!$F$97="undrained"),BH36,""))</f>
        <v/>
      </c>
      <c r="FB36" s="409" t="str">
        <f>IF(AND('[1]Multi-Field'!$E$98=[1]Lists!BF36,'[1]Multi-Field'!$F$98="Drained"),BI36,IF(AND('[1]Multi-Field'!$E$98=[1]Lists!BF36,'[1]Multi-Field'!$F$98="undrained"),BH36,""))</f>
        <v/>
      </c>
      <c r="FC36" s="409" t="str">
        <f>IF(AND('[1]Multi-Field'!$E$99=[1]Lists!BF36,'[1]Multi-Field'!$F$99="Drained"),BI36,IF(AND('[1]Multi-Field'!$E$99=[1]Lists!BF36,'[1]Multi-Field'!$F$99="undrained"),BH36,""))</f>
        <v/>
      </c>
      <c r="FD36" s="409" t="str">
        <f>IF(AND('[1]Multi-Field'!$E$100=[1]Lists!BF36,'[1]Multi-Field'!$F$100="Drained"),BI36,IF(AND('[1]Multi-Field'!$E$100=[1]Lists!BF36,'[1]Multi-Field'!$F$100="undrained"),BH36,""))</f>
        <v/>
      </c>
      <c r="FE36" s="409" t="str">
        <f>IF(AND('[1]Multi-Field'!$E$101=[1]Lists!BF36,'[1]Multi-Field'!$F$101="Drained"),BI36,IF(AND('[1]Multi-Field'!$E$101=[1]Lists!BF36,'[1]Multi-Field'!$F$101="undrained"),BH36,""))</f>
        <v/>
      </c>
      <c r="FF36" s="409" t="str">
        <f>IF(AND('[1]Multi-Field'!$E$102=[1]Lists!BF36,'[1]Multi-Field'!$F$102="Drained"),BI36,IF(AND('[1]Multi-Field'!$E$102=[1]Lists!BF36,'[1]Multi-Field'!$F$102="undrained"),BH36,""))</f>
        <v/>
      </c>
      <c r="FG36" s="409" t="str">
        <f>IF(AND('[1]Multi-Field'!$E$103=[1]Lists!BF36,'[1]Multi-Field'!$F$103="Drained"),BI36,IF(AND('[1]Multi-Field'!$E$103=[1]Lists!BF36,'[1]Multi-Field'!$F$103="undrained"),BH36,""))</f>
        <v/>
      </c>
      <c r="FH36" s="409" t="str">
        <f>IF(AND('[1]Multi-Field'!$E$104=[1]Lists!BF36,'[1]Multi-Field'!$F$104="Drained"),BI36,IF(AND('[1]Multi-Field'!$E$104=[1]Lists!BF36,'[1]Multi-Field'!$F$104="undrained"),BH36,""))</f>
        <v/>
      </c>
      <c r="FI36" s="409" t="str">
        <f>IF(AND('[1]Multi-Field'!$E$105=[1]Lists!BF36,'[1]Multi-Field'!$F$105="Drained"),BI36,IF(AND('[1]Multi-Field'!$E$105=[1]Lists!BF36,'[1]Multi-Field'!$F$105="undrained"),BH36,""))</f>
        <v/>
      </c>
      <c r="FJ36" s="409" t="str">
        <f>IF(AND('[1]Multi-Field'!$E$106=[1]Lists!BF36,'[1]Multi-Field'!$F$106="Drained"),BI36,IF(AND('[1]Multi-Field'!$E$106=[1]Lists!BF36,'[1]Multi-Field'!$F$106="undrained"),BH36,""))</f>
        <v/>
      </c>
      <c r="FK36" s="409" t="str">
        <f>IF(AND('[1]Multi-Field'!$E$107=[1]Lists!BF36,'[1]Multi-Field'!$F$107="Drained"),BI36,IF(AND('[1]Multi-Field'!$E$107=[1]Lists!BF36,'[1]Multi-Field'!$F$107="undrained"),BH36,""))</f>
        <v/>
      </c>
      <c r="FL36" s="409" t="str">
        <f>IF(AND('[1]Multi-Field'!$E$108=[1]Lists!BF36,'[1]Multi-Field'!$F$108="Drained"),BI36,IF(AND('[1]Multi-Field'!$E$108=[1]Lists!BF36,'[1]Multi-Field'!$F$108="undrained"),BH36,""))</f>
        <v/>
      </c>
      <c r="FM36" s="409" t="str">
        <f>IF(AND('[1]Multi-Field'!$E$109=[1]Lists!BF36,'[1]Multi-Field'!$F$109="Drained"),BI36,IF(AND('[1]Multi-Field'!$E$109=[1]Lists!BF36,'[1]Multi-Field'!$F$109="undrained"),BH36,""))</f>
        <v/>
      </c>
      <c r="FN36" s="409" t="str">
        <f>IF(AND('[1]Multi-Field'!$E$110=[1]Lists!BF36,'[1]Multi-Field'!$F$110="Drained"),BI36,IF(AND('[1]Multi-Field'!$E$110=[1]Lists!BF36,'[1]Multi-Field'!$F$110="undrained"),BH36,""))</f>
        <v/>
      </c>
      <c r="FO36" s="409" t="str">
        <f>IF(AND('[1]Multi-Field'!$E$111=[1]Lists!BF36,'[1]Multi-Field'!$F$111="Drained"),BI36,IF(AND('[1]Multi-Field'!$E$111=[1]Lists!BF36,'[1]Multi-Field'!$F$111="undrained"),BH36,""))</f>
        <v/>
      </c>
      <c r="FP36" s="409" t="str">
        <f>IF(AND('[1]Multi-Field'!$E$112=[1]Lists!BF36,'[1]Multi-Field'!$F$112="Drained"),BI36,IF(AND('[1]Multi-Field'!$E$112=[1]Lists!BF36,'[1]Multi-Field'!$F$112="undrained"),BH36,""))</f>
        <v/>
      </c>
      <c r="FQ36" s="409" t="str">
        <f>IF(AND('[1]Multi-Field'!$E$113=[1]Lists!BF36,'[1]Multi-Field'!$F$113="Drained"),BI36,IF(AND('[1]Multi-Field'!$E$113=[1]Lists!BF36,'[1]Multi-Field'!$F$113="undrained"),BH36,""))</f>
        <v/>
      </c>
      <c r="FR36" s="409" t="str">
        <f>IF(AND('[1]Multi-Field'!$E$114=[1]Lists!BF36,'[1]Multi-Field'!$F$114="Drained"),BI36,IF(AND('[1]Multi-Field'!$E$114=[1]Lists!BF36,'[1]Multi-Field'!$F$114="undrained"),BH36,""))</f>
        <v/>
      </c>
      <c r="FS36" s="409" t="str">
        <f>IF(AND('[1]Multi-Field'!$E$115=[1]Lists!BF36,'[1]Multi-Field'!$F$115="Drained"),BI36,IF(AND('[1]Multi-Field'!$E$115=[1]Lists!BF36,'[1]Multi-Field'!$F$115="undrained"),BH36,""))</f>
        <v/>
      </c>
      <c r="FT36" s="409" t="str">
        <f>IF(AND('[1]Multi-Field'!$E$116=[1]Lists!BF36,'[1]Multi-Field'!$F$116="Drained"),BI36,IF(AND('[1]Multi-Field'!$E$116=[1]Lists!BF36,'[1]Multi-Field'!$F$116="undrained"),BH36,""))</f>
        <v/>
      </c>
      <c r="FU36" s="409" t="str">
        <f>IF(AND('[1]Multi-Field'!$E$117=[1]Lists!BF36,'[1]Multi-Field'!$F$117="Drained"),BI36,IF(AND('[1]Multi-Field'!$E$117=[1]Lists!BF36,'[1]Multi-Field'!$F$117="undrained"),BH36,""))</f>
        <v/>
      </c>
      <c r="FV36" s="409" t="str">
        <f>IF(AND('[1]Multi-Field'!$E$118=[1]Lists!BF36,'[1]Multi-Field'!$F$118="Drained"),BI36,IF(AND('[1]Multi-Field'!$E$118=[1]Lists!BF36,'[1]Multi-Field'!$F$118="undrained"),BH36,""))</f>
        <v/>
      </c>
      <c r="FW36" s="409" t="str">
        <f>IF(AND('[1]Multi-Field'!$E$119=[1]Lists!BF36,'[1]Multi-Field'!$F$119="Drained"),BI36,IF(AND('[1]Multi-Field'!$E$119=[1]Lists!BF36,'[1]Multi-Field'!$F$119="undrained"),BH36,""))</f>
        <v/>
      </c>
      <c r="FX36" s="409" t="str">
        <f>IF(AND('[1]Multi-Field'!$E$120=[1]Lists!BF36,'[1]Multi-Field'!$F$120="Drained"),BI36,IF(AND('[1]Multi-Field'!$E$120=[1]Lists!BF36,'[1]Multi-Field'!$F$120="undrained"),BH36,""))</f>
        <v/>
      </c>
      <c r="FZ36" t="s">
        <v>820</v>
      </c>
      <c r="GC36" s="4">
        <f>'[1]Multi-Field'!B34</f>
        <v>0</v>
      </c>
      <c r="GD36" s="73" t="str">
        <f>IF(OR('[1]Multi-Field'!Q34=$FZ$43,'[1]Multi-Field'!Q34=$FZ$44),'[1]Multi-Field'!BS34,"")</f>
        <v/>
      </c>
      <c r="GE36" s="4" t="str">
        <f>IF(AND(OR('[1]Multi-Field'!Q34=$FZ$86,'[1]Multi-Field'!Q34=$FZ$94,'[1]Multi-Field'!Q34=$FZ$87,'[1]Multi-Field'!Q34=[1]Lists!$FZ$93,'[1]Multi-Field'!Q34=$FZ$59),'[1]Multi-Field'!BS34&gt;50),'[1]Multi-Field'!BS34*0.8,IF(AND(OR('[1]Multi-Field'!Q34=$FZ$86,'[1]Multi-Field'!Q34=$FZ$94,'[1]Multi-Field'!Q34=$FZ$87,'[1]Multi-Field'!Q34=[1]Lists!$FZ$93,'[1]Multi-Field'!Q34=[1]Lists!$FZ$59),'[1]Multi-Field'!BS34&lt;50),'[1]Multi-Field'!BS34,""))</f>
        <v/>
      </c>
      <c r="GF36" s="4" t="str">
        <f>IF(OR('[1]Multi-Field'!Q34=[1]Lists!$FZ$7,'[1]Multi-Field'!Q34=[1]Lists!$FZ$5,'[1]Multi-Field'!Q34=[1]Lists!$FZ$24,'[1]Multi-Field'!Q34=[1]Lists!$FZ$10,'[1]Multi-Field'!Q34=[1]Lists!$FZ$8, '[1]Multi-Field'!Q34=[1]Lists!$FZ$25, '[1]Multi-Field'!Q34=[1]Lists!$FZ$23, '[1]Multi-Field'!Q34= [1]Lists!$FZ$47, '[1]Multi-Field'!Q34=[1]Lists!$FZ$49, '[1]Multi-Field'!Q34=[1]Lists!$FZ$48,'[1]Multi-Field'!Q34=[1]Lists!$FZ$3, '[1]Multi-Field'!Q34=[1]Lists!$FZ$14,'[1]Multi-Field'!Q34=[1]Lists!$FZ$36, '[1]Multi-Field'!Q34=[1]Lists!$FZ$41,'[1]Multi-Field'!Q34=[1]Lists!$FZ$42),0,"")</f>
        <v/>
      </c>
      <c r="GG36" s="4" t="str">
        <f>IF(OR('[1]Multi-Field'!Q34=[1]Lists!$FZ$6,'[1]Multi-Field'!Q34=[1]Lists!$FZ$4, '[1]Multi-Field'!Q63=[1]Lists!$FZ$11, '[1]Multi-Field'!Q34=[1]Lists!$FZ$1),100*IF('[1]Multi-Field'!U34=onepercent,0.75,IF('[1]Multi-Field'!U34=onetotwentyfivepercent,0.4,IF(OR('[1]Multi-Field'!U34=twentysixtofiftypercent,'[1]Multi-Field'!U34=greaterthanfiftypercent),0,""))),"")</f>
        <v/>
      </c>
      <c r="GH36" s="4" t="str">
        <f>IF(OR('[1]Multi-Field'!Q34=[1]Lists!$FZ$53,'[1]Multi-Field'!Q34=[1]Lists!$FZ$55), 50,IF('[1]Multi-Field'!Q34=[1]Lists!$FZ$54,225,IF('[1]Multi-Field'!Q34=[1]Lists!$FZ$56,75,"")))</f>
        <v/>
      </c>
      <c r="GI36" s="4" t="e">
        <f>#VALUE!</f>
        <v>#VALUE!</v>
      </c>
      <c r="GJ36" s="4" t="e">
        <f>#VALUE!</f>
        <v>#VALUE!</v>
      </c>
      <c r="GK36" s="4" t="str">
        <f>IF('[1]Multi-Field'!Q34=[1]Lists!$FZ$95,'[1]Multi-Field'!BS34*0.66,"")</f>
        <v/>
      </c>
      <c r="GM36" s="4" t="str">
        <f>IF(OR('[1]Multi-Field'!Q34=[1]Lists!$FZ$26,'[1]Multi-Field'!Q34=[1]Lists!$FZ$84),20,"")</f>
        <v/>
      </c>
      <c r="GN36" s="4" t="str">
        <f>IF(OR('[1]Multi-Field'!Q34=[1]Lists!$FZ$88,'[1]Multi-Field'!Q34=[1]Lists!$FZ$57),0,"")</f>
        <v/>
      </c>
      <c r="GO36" s="4" t="str">
        <f>IF(OR('[1]Multi-Field'!Q34=[1]Lists!$FZ$69,'[1]Multi-Field'!Q34=[1]Lists!$FZ$71,'[1]Multi-Field'!Q34=[1]Lists!$FZ$105),50,"")</f>
        <v/>
      </c>
      <c r="GP36" s="4" t="str">
        <f>IF(OR('[1]Multi-Field'!Q34=[1]Lists!$FZ$75,'[1]Multi-Field'!Q34=[1]Lists!$FZ$70),75,"")</f>
        <v/>
      </c>
      <c r="GQ36" s="4" t="str">
        <f>IF('[1]Multi-Field'!Q34=[1]Lists!$FZ$72,150,"")</f>
        <v/>
      </c>
      <c r="GR36" s="4" t="str">
        <f>IF(OR('[1]Multi-Field'!Q34=[1]Lists!$FZ$74,'[1]Multi-Field'!Q34=[1]Lists!$FZ$73),40,"")</f>
        <v/>
      </c>
      <c r="GS36" s="4" t="str">
        <f>IF('[1]Multi-Field'!Q34=[1]Lists!$FZ$99,80,"")</f>
        <v/>
      </c>
      <c r="GT36" s="4" t="str">
        <f>IF('[1]Multi-Field'!Q34=[1]Lists!$FZ$106,70,"")</f>
        <v/>
      </c>
      <c r="GU36" s="4" t="e">
        <f t="shared" si="4"/>
        <v>#VALUE!</v>
      </c>
    </row>
    <row r="37" spans="1:203" ht="13.5" customHeight="1">
      <c r="A37" s="7" t="s">
        <v>124</v>
      </c>
      <c r="B37" t="s">
        <v>761</v>
      </c>
      <c r="C37" s="7"/>
      <c r="D37" s="8">
        <v>60</v>
      </c>
      <c r="E37" s="8">
        <f t="shared" si="0"/>
        <v>62</v>
      </c>
      <c r="F37" s="8">
        <f t="shared" si="1"/>
        <v>63</v>
      </c>
      <c r="G37" s="8">
        <v>65</v>
      </c>
      <c r="H37" s="8">
        <v>65</v>
      </c>
      <c r="I37" s="8">
        <f t="shared" si="5"/>
        <v>68</v>
      </c>
      <c r="J37" s="8">
        <f t="shared" si="6"/>
        <v>72</v>
      </c>
      <c r="K37" s="8">
        <v>75</v>
      </c>
      <c r="L37" s="8">
        <v>105</v>
      </c>
      <c r="M37" s="8">
        <f t="shared" si="2"/>
        <v>113</v>
      </c>
      <c r="N37" s="8">
        <f t="shared" si="3"/>
        <v>122</v>
      </c>
      <c r="O37" s="8">
        <v>130</v>
      </c>
      <c r="P37" s="391">
        <v>12</v>
      </c>
      <c r="Q37" s="394"/>
      <c r="R37" s="395" t="b">
        <f>IF(OR('Multi-Field'!AA14=Lists!$AC$42,'Multi-Field'!AA14=Lists!$AC$43),IF('Multi-Field'!Z14="x",(IF('Multi-Field'!AC14=Lists!$Q$11,Lists!$R$11,IF('Multi-Field'!AC14=Lists!$Q$12,Lists!$R$12,IF('Multi-Field'!AC14=Lists!$Q$13,Lists!$R$13,IF('Multi-Field'!AC14=Lists!$Q$14,Lists!$R$14))))),IF('Multi-Field'!X14="x",(IF('Multi-Field'!AC14=Lists!$Q$11,Lists!$S$11,IF('Multi-Field'!AC14=Lists!$Q$12,Lists!$S$12,IF('Multi-Field'!AC14=Lists!$Q$13,Lists!$S$13,IF('Multi-Field'!AC14=Lists!$Q$14,Lists!$S$14))))),IF('Multi-Field'!V14="x",(IF('Multi-Field'!AC14=Lists!$Q$11,Lists!$T$11,IF('Multi-Field'!AC14=Lists!$Q$12,Lists!$T$12,IF('Multi-Field'!AC14=Lists!$Q$13,Lists!$T$13,IF('Multi-Field'!AC14=Lists!$Q$14,Lists!$T$14))))),0))))</f>
        <v>0</v>
      </c>
      <c r="S37" s="395" t="str">
        <f t="shared" si="11"/>
        <v/>
      </c>
      <c r="T37" s="395"/>
      <c r="U37" s="396"/>
      <c r="V37" s="383">
        <f>IF(OR('Multi-Field'!AI23=$U$4,'Multi-Field'!AI23=$U$5,'Multi-Field'!AI23=$U$6,'Multi-Field'!AI23=$U$7,'Multi-Field'!AI23=$U$8,'Multi-Field'!AI23=$U$9),(IF('Multi-Field'!AJ23=$V$2,100,IF('Multi-Field'!AJ23=$V$3,65,IF('Multi-Field'!AJ23=$V$4,53,IF('Multi-Field'!AJ23=$V$5,41,IF('Multi-Field'!AJ23=$V$6,23,IF('Multi-Field'!AJ23=$V$7,0,0))))))),0)</f>
        <v>0</v>
      </c>
      <c r="W37" s="383" t="str">
        <f>IF(AND(OR('Multi-Field'!AF23=$S$3,'Multi-Field'!AF23=S25,'Multi-Field'!AF23=$S$7),'Multi-Field'!AN23&lt;18,'Multi-Field'!AN23&gt;0),35,IF('Multi-Field'!AF23=$S$4,55,IF(AND('Multi-Field'!AF23=$S$6,'Multi-Field'!AN23&lt;18),30,IF(AND('Multi-Field'!AN23&gt;17,OR('Multi-Field'!AF23=$S$3,'Multi-Field'!AF23=$S$5,'Multi-Field'!AF23= $S$6,'Multi-Field'!AF23=$S$7)),25,"0"))))</f>
        <v>0</v>
      </c>
      <c r="X37" s="383">
        <f>IF(OR('Multi-Field'!BA23=$U$4,'Multi-Field'!BA23=$U$5,'Multi-Field'!BA23=$U$6,'Multi-Field'!BA23=U27,'Multi-Field'!BA23=$U$8,'Multi-Field'!BA23=$U$9),(IF('Multi-Field'!BB23=$V$2,100,IF('Multi-Field'!BB23=$V$3,65,IF('Multi-Field'!BB23=$V$4,53,IF('Multi-Field'!BB23=$V$5,41,IF('Multi-Field'!BB23=$V$6,23,IF('Multi-Field'!BB23=$V$7,0,0))))))),0)</f>
        <v>0</v>
      </c>
      <c r="Y37" s="383" t="str">
        <f>IF(AND(OR('Multi-Field'!AX23=$S$3,'Multi-Field'!AX23=$S$5,'Multi-Field'!AX23=$S$7),'Multi-Field'!BF23&lt;18),35,IF('Multi-Field'!AX23=$S$4,55,IF(AND('Multi-Field'!AX23=$S$6,'Multi-Field'!BF23&lt;18),30,IF(AND('Multi-Field'!BF23&gt;17,OR('Multi-Field'!AX23=$S$3,'Multi-Field'!AX23=$S$5,'Multi-Field'!AX23=$S$6,'Multi-Field'!AX23=$S$7)),25,"0"))))</f>
        <v>0</v>
      </c>
      <c r="Z37" s="383">
        <v>21</v>
      </c>
      <c r="AC37" t="s">
        <v>822</v>
      </c>
      <c r="AI37" s="384">
        <f>'[1]Multi-Field'!B33</f>
        <v>0</v>
      </c>
      <c r="AJ37" s="385" t="e">
        <f>#VALUE!</f>
        <v>#VALUE!</v>
      </c>
      <c r="AK37" s="385" t="e">
        <f>#VALUE!</f>
        <v>#VALUE!</v>
      </c>
      <c r="AL37" s="385" t="e">
        <f>IF(AK37="","",IF('[1]Multi-Field'!AU33=20,10,IF(AK37-30&lt;0,0,AK37-30)))</f>
        <v>#VALUE!</v>
      </c>
      <c r="AM37" s="385" t="e">
        <f>#VALUE!</f>
        <v>#VALUE!</v>
      </c>
      <c r="AN37" s="385" t="e">
        <f t="shared" si="7"/>
        <v>#VALUE!</v>
      </c>
      <c r="AO37" s="385" t="e">
        <f>#VALUE!</f>
        <v>#VALUE!</v>
      </c>
      <c r="AP37" s="385" t="e">
        <f>#VALUE!</f>
        <v>#VALUE!</v>
      </c>
      <c r="AQ37" s="385" t="e">
        <f>#VALUE!</f>
        <v>#VALUE!</v>
      </c>
      <c r="AR37" s="385" t="e">
        <f>#VALUE!</f>
        <v>#VALUE!</v>
      </c>
      <c r="AS37" s="385" t="e">
        <f>IF(AR37="","",IF('[1]Multi-Field'!AU33&gt;9,0,AR37-15))</f>
        <v>#VALUE!</v>
      </c>
      <c r="AT37" s="385" t="e">
        <f>#VALUE!</f>
        <v>#VALUE!</v>
      </c>
      <c r="AU37" s="385" t="e">
        <f>#VALUE!</f>
        <v>#VALUE!</v>
      </c>
      <c r="AV37" s="385" t="e">
        <f>IF(AU37="","",IF('[1]Multi-Field'!AU33=9&gt;9,0,AU37-35))</f>
        <v>#VALUE!</v>
      </c>
      <c r="AW37" s="385" t="e">
        <f>#VALUE!</f>
        <v>#VALUE!</v>
      </c>
      <c r="AX37" s="385" t="e">
        <f t="shared" si="8"/>
        <v>#VALUE!</v>
      </c>
      <c r="AY37" s="385" t="str">
        <f>IF('[1]Multi-Field'!AU33="","",IF('[1]Multi-Field'!AU33&lt;1,100,IF('[1]Multi-Field'!AU33=1,75,IF('[1]Multi-Field'!AU33=2,50,IF('[1]Multi-Field'!AU33=3,25,IF('[1]Multi-Field'!AU33&gt;3,0,""))))))</f>
        <v/>
      </c>
      <c r="AZ37" s="385" t="str">
        <f t="shared" si="9"/>
        <v/>
      </c>
      <c r="BA37" s="385" t="e">
        <f>#VALUE!</f>
        <v>#VALUE!</v>
      </c>
      <c r="BB37" s="385" t="e">
        <f>IF(BA37="","",IF(AND('[1]Multi-Field'!AU33&lt;40,'[1]Multi-Field'!AU33&gt;9),40,IF('[1]Multi-Field'!AU33&gt;39,0,BA37+5)))</f>
        <v>#VALUE!</v>
      </c>
      <c r="BC37" s="386">
        <f t="shared" si="10"/>
        <v>0</v>
      </c>
      <c r="BD37" s="281"/>
      <c r="BE37" s="281"/>
      <c r="BF37" s="411" t="s">
        <v>1208</v>
      </c>
      <c r="BG37" s="412">
        <v>3</v>
      </c>
      <c r="BH37" s="412">
        <v>5</v>
      </c>
      <c r="BI37" s="412">
        <v>5.5</v>
      </c>
      <c r="BJ37" s="409" t="e">
        <f>IF(AND('[1]Single Field'!#REF!=[1]Lists!BF37,'[1]Single Field'!#REF!="Drained"),"x",IF(AND('[1]Single Field'!#REF!=[1]Lists!BF37,'[1]Single Field'!#REF!="Undrained"),O,""))</f>
        <v>#REF!</v>
      </c>
      <c r="BK37" s="409" t="str">
        <f>IF(AND('[1]Multi-Field'!$E$3=[1]Lists!BF37,'[1]Multi-Field'!$F$3="Drained"),BI37,IF(AND('[1]Multi-Field'!$E$3=BF37,'[1]Multi-Field'!$F$3="undrained"),BH37,""))</f>
        <v/>
      </c>
      <c r="BL37" s="409" t="str">
        <f>IF(AND('[1]Multi-Field'!$E$4=BF37,'[1]Multi-Field'!$F$4="Drained"),BI37,IF(AND('[1]Multi-Field'!$E$4=BF37,'[1]Multi-Field'!$F$4="undrained"),BH37,""))</f>
        <v/>
      </c>
      <c r="BM37" s="409" t="str">
        <f>IF(AND('[1]Multi-Field'!$E$5=BF37,'[1]Multi-Field'!$F$5="Drained"),BI37,IF(AND('[1]Multi-Field'!$E$5=BF37,'[1]Multi-Field'!$F$5="undrained"),BH37,""))</f>
        <v/>
      </c>
      <c r="BN37" s="409" t="str">
        <f>IF(AND('[1]Multi-Field'!$E$6=BF37,'[1]Multi-Field'!$F$6="Drained"),BI37,IF(AND('[1]Multi-Field'!$E$6=BF37,'[1]Multi-Field'!$F$6="undrained"),BH37,""))</f>
        <v/>
      </c>
      <c r="BO37" s="409" t="str">
        <f>IF(AND('[1]Multi-Field'!$E$7=BF37,'[1]Multi-Field'!$F$7="Drained"),BI37,IF(AND('[1]Multi-Field'!$E$7=BF37,'[1]Multi-Field'!$F$7="undrained"),BH37,""))</f>
        <v/>
      </c>
      <c r="BP37" s="409" t="str">
        <f>IF(AND('[1]Multi-Field'!$E$8=BF37,'[1]Multi-Field'!$F$8="Drained"),BI37,IF(AND('[1]Multi-Field'!$E$8=BF37,'[1]Multi-Field'!$F$8="undrained"),BH37,""))</f>
        <v/>
      </c>
      <c r="BQ37" s="409" t="str">
        <f>IF(AND('[1]Multi-Field'!$E$9=BF37,'[1]Multi-Field'!$F$9="Drained"),BI37,IF(AND('[1]Multi-Field'!$E$9=BF37,'[1]Multi-Field'!$F$9="undrained"),BH37,""))</f>
        <v/>
      </c>
      <c r="BR37" s="409" t="str">
        <f>IF(AND('[1]Multi-Field'!$E$10=BF37,'[1]Multi-Field'!$F$10="Drained"),BI37,IF(AND('[1]Multi-Field'!$E$10=BF37,'[1]Multi-Field'!$F$10="undrained"),BH37,""))</f>
        <v/>
      </c>
      <c r="BS37" s="409" t="str">
        <f>IF(AND('[1]Multi-Field'!$E$11=BF37,'[1]Multi-Field'!$F$11="Drained"),BI37,IF(AND('[1]Multi-Field'!$E$11=BF37,'[1]Multi-Field'!$F$11="undrained"),BH37,""))</f>
        <v/>
      </c>
      <c r="BT37" s="409" t="str">
        <f>IF(AND('[1]Multi-Field'!$E$12=BF37,'[1]Multi-Field'!$F$12="Drained"),BI37,IF(AND('[1]Multi-Field'!$E$12=BF37,'[1]Multi-Field'!$F$12="undrained"),BH37,""))</f>
        <v/>
      </c>
      <c r="BU37" s="409" t="str">
        <f>IF(AND('[1]Multi-Field'!$E$13=BF37,'[1]Multi-Field'!$F$13="Drained"),BI37,IF(AND('[1]Multi-Field'!$E$3=BF37,'[1]Multi-Field'!$F$13="undrained"),BH37,""))</f>
        <v/>
      </c>
      <c r="BV37" s="409" t="str">
        <f>IF(AND('[1]Multi-Field'!$E$14=BF37,'[1]Multi-Field'!$F$14="Drained"),BI37,IF(AND('[1]Multi-Field'!$E$14=BF37,'[1]Multi-Field'!$F$14="undrained"),BH37,""))</f>
        <v/>
      </c>
      <c r="BW37" s="409" t="str">
        <f>IF(AND('[1]Multi-Field'!$E$15=BF37,'[1]Multi-Field'!$F$15="Drained"),BI37,IF(AND('[1]Multi-Field'!$E$15=BF37,'[1]Multi-Field'!$F$15="undrained"),BH37,""))</f>
        <v/>
      </c>
      <c r="BX37" s="409" t="str">
        <f>IF(AND('[1]Multi-Field'!$E$16=[1]Lists!BF37,'[1]Multi-Field'!$F$16="Drained"),BI37,IF(AND('[1]Multi-Field'!$E$16=[1]Lists!BF37,'[1]Multi-Field'!$F$16="undrained"),BH37,""))</f>
        <v/>
      </c>
      <c r="BY37" s="409" t="str">
        <f>IF(AND('[1]Multi-Field'!$E$17=[1]Lists!BF37,'[1]Multi-Field'!$F$17="Drained"),BI37,IF(AND('[1]Multi-Field'!$E$17=[1]Lists!BF37,'[1]Multi-Field'!$F$17="undrained"),BH37,""))</f>
        <v/>
      </c>
      <c r="BZ37" s="409" t="str">
        <f>IF(AND('[1]Multi-Field'!$E$18=[1]Lists!BF37,'[1]Multi-Field'!$F$18="Drained"),BI37,IF(AND('[1]Multi-Field'!$E$18=[1]Lists!BF37,'[1]Multi-Field'!$F$18="undrained"),BH37,""))</f>
        <v/>
      </c>
      <c r="CA37" s="409" t="str">
        <f>IF(AND('[1]Multi-Field'!$E$19=[1]Lists!BF37,'[1]Multi-Field'!$F$19="Drained"),BI37,IF(AND('[1]Multi-Field'!$E$19=[1]Lists!BF37,'[1]Multi-Field'!$F$19="undrained"),BH37,""))</f>
        <v/>
      </c>
      <c r="CB37" s="409" t="str">
        <f>IF(AND('[1]Multi-Field'!$E$20=[1]Lists!BF37,'[1]Multi-Field'!$F$20="Drained"),BI37,IF(AND('[1]Multi-Field'!$E$20=[1]Lists!BF37,'[1]Multi-Field'!$F$20="undrained"),BH37,""))</f>
        <v/>
      </c>
      <c r="CC37" s="409" t="str">
        <f>IF(AND('[1]Multi-Field'!$E$21=[1]Lists!BF37,'[1]Multi-Field'!$F$21="Drained"),BI37,IF(AND('[1]Multi-Field'!$E$21=[1]Lists!BF37,'[1]Multi-Field'!$F$21="undrained"),BH37,""))</f>
        <v/>
      </c>
      <c r="CD37" s="409" t="str">
        <f>IF(AND('[1]Multi-Field'!$E$22=[1]Lists!BF37,'[1]Multi-Field'!$F$22="Drained"),BI37,IF(AND('[1]Multi-Field'!$E$22=[1]Lists!BF37,'[1]Multi-Field'!$F$22="undrained"),BH37,""))</f>
        <v/>
      </c>
      <c r="CE37" s="409" t="str">
        <f>IF(AND('[1]Multi-Field'!$E$23=[1]Lists!BF37,'[1]Multi-Field'!$F$23="Drained"),BI37,IF(AND('[1]Multi-Field'!$E$23=[1]Lists!BF37,'[1]Multi-Field'!$F$23="undrained"),BH37,""))</f>
        <v/>
      </c>
      <c r="CF37" s="409" t="str">
        <f>IF(AND('[1]Multi-Field'!$E$24=[1]Lists!BF37,'[1]Multi-Field'!$F$24="Drained"),BI37,IF(AND('[1]Multi-Field'!$E$24=[1]Lists!BF37,'[1]Multi-Field'!$F$24="undrained"),BH37,""))</f>
        <v/>
      </c>
      <c r="CG37" s="409" t="str">
        <f>IF(AND('[1]Multi-Field'!$E$25=[1]Lists!BF37,'[1]Multi-Field'!$F$25="Drained"),BI37,IF(AND('[1]Multi-Field'!$E$25=[1]Lists!BF37,'[1]Multi-Field'!$F$25="undrained"),BH37,""))</f>
        <v/>
      </c>
      <c r="CH37" s="409" t="str">
        <f>IF(AND('[1]Multi-Field'!$E$26=[1]Lists!BF37,'[1]Multi-Field'!$F$26="Drained"),BI37,IF(AND('[1]Multi-Field'!$E$26=[1]Lists!BF37,'[1]Multi-Field'!$F$26="undrained"),BH37,""))</f>
        <v/>
      </c>
      <c r="CI37" s="409" t="str">
        <f>IF(AND('[1]Multi-Field'!$E$27=[1]Lists!BF37,'[1]Multi-Field'!$F$27="Drained"),BI37,IF(AND('[1]Multi-Field'!$E$27=[1]Lists!BF37,'[1]Multi-Field'!$F$27="undrained"),BH37,""))</f>
        <v/>
      </c>
      <c r="CJ37" s="409" t="str">
        <f>IF(AND('[1]Multi-Field'!$E$28=[1]Lists!BF37,'[1]Multi-Field'!$F$28="Drained"),BI37,IF(AND('[1]Multi-Field'!$E$28=[1]Lists!BF37,'[1]Multi-Field'!$F$28="undrained"),BH37,""))</f>
        <v/>
      </c>
      <c r="CK37" s="409" t="str">
        <f>IF(AND('[1]Multi-Field'!$E$29=[1]Lists!BF37,'[1]Multi-Field'!$F$29="Drained"),BI37,IF(AND('[1]Multi-Field'!$E$29=[1]Lists!BF37,'[1]Multi-Field'!$F$29="undrained"),BH37,""))</f>
        <v/>
      </c>
      <c r="CL37" s="409" t="str">
        <f>IF(AND('[1]Multi-Field'!$E$30=[1]Lists!BF37,'[1]Multi-Field'!$F$30="Drained"),BI37,IF(AND('[1]Multi-Field'!$E$30=[1]Lists!BF37,'[1]Multi-Field'!$F$30="undrained"),BH37,""))</f>
        <v/>
      </c>
      <c r="CM37" s="409" t="str">
        <f>IF(AND('[1]Multi-Field'!$E$31=[1]Lists!BF37,'[1]Multi-Field'!$F$31="Drained"),BI37,IF(AND('[1]Multi-Field'!$E$31=[1]Lists!BF37,'[1]Multi-Field'!$F$31="undrained"),BH37,""))</f>
        <v/>
      </c>
      <c r="CN37" s="409" t="str">
        <f>IF(AND('[1]Multi-Field'!$E$32=[1]Lists!BF37,'[1]Multi-Field'!$F$32="Drained"),BI37,IF(AND('[1]Multi-Field'!$E$32=[1]Lists!BF37,'[1]Multi-Field'!$F$32="undrained"),BH37,""))</f>
        <v/>
      </c>
      <c r="CO37" s="409" t="str">
        <f>IF(AND('[1]Multi-Field'!$E$33=[1]Lists!BF37,'[1]Multi-Field'!$F$33="Drained"),BI37,IF(AND('[1]Multi-Field'!$E$33=[1]Lists!BF37,'[1]Multi-Field'!$F$33="undrained"),BH37,""))</f>
        <v/>
      </c>
      <c r="CP37" s="409" t="str">
        <f>IF(AND('[1]Multi-Field'!$E$34=[1]Lists!BF37,'[1]Multi-Field'!$F$34="Drained"),BI37,IF(AND('[1]Multi-Field'!$E$34=[1]Lists!BF37,'[1]Multi-Field'!$F$34="undrained"),BH37,""))</f>
        <v/>
      </c>
      <c r="CQ37" s="409" t="str">
        <f>IF(AND('[1]Multi-Field'!$E$35=[1]Lists!BF37,'[1]Multi-Field'!$F$35="Drained"),BI37,IF(AND('[1]Multi-Field'!$E$35=[1]Lists!BF37,'[1]Multi-Field'!$F$35="undrained"),BH37,""))</f>
        <v/>
      </c>
      <c r="CR37" s="409" t="str">
        <f>IF(AND('[1]Multi-Field'!$E$36=[1]Lists!BF37,'[1]Multi-Field'!$F$36="Drained"),BI37,IF(AND('[1]Multi-Field'!$E$36=[1]Lists!BF37,'[1]Multi-Field'!$F$36="undrained"),BH37,""))</f>
        <v/>
      </c>
      <c r="CS37" s="409" t="str">
        <f>IF(AND('[1]Multi-Field'!$E$37=[1]Lists!BF37,'[1]Multi-Field'!$F$37="Drained"),BI37,IF(AND('[1]Multi-Field'!$E$37=[1]Lists!BF37,'[1]Multi-Field'!$F$37="undrained"),BH37,""))</f>
        <v/>
      </c>
      <c r="CT37" s="409">
        <f>IF(AND('[1]Multi-Field'!$E$38=[1]Lists!BF37,'[1]Multi-Field'!$F$38="Drained"),BI37,IF(AND('[1]Multi-Field'!$E$38=[1]Lists!BF37,'[1]Multi-Field'!$F$38="undrained"),BH37,""))</f>
        <v>5</v>
      </c>
      <c r="CU37" s="409" t="str">
        <f>IF(AND('[1]Multi-Field'!$E$39=[1]Lists!BF37,'[1]Multi-Field'!$F$39="Drained"),BI37,IF(AND('[1]Multi-Field'!$E$39=[1]Lists!BF37,'[1]Multi-Field'!$F$39="undrained"),BH37,""))</f>
        <v/>
      </c>
      <c r="CV37" s="409" t="str">
        <f>IF(AND('[1]Multi-Field'!$E$40=[1]Lists!BF37,'[1]Multi-Field'!$F$40="Drained"),BI37,IF(AND('[1]Multi-Field'!$E$40=[1]Lists!BF37,'[1]Multi-Field'!$F$40="undrained"),BH37,""))</f>
        <v/>
      </c>
      <c r="CW37" s="409" t="str">
        <f>IF(AND('[1]Multi-Field'!$E$41=[1]Lists!BF37,'[1]Multi-Field'!$F$40="Drained"),BI37,IF(AND('[1]Multi-Field'!$E$40=[1]Lists!BF37,'[1]Multi-Field'!$F$40="undrained"),BH37,""))</f>
        <v/>
      </c>
      <c r="CX37" s="409" t="str">
        <f>IF(AND('[1]Multi-Field'!$E$42=[1]Lists!BF37,'[1]Multi-Field'!$F$42="Drained"),BI37,IF(AND('[1]Multi-Field'!$E$42=[1]Lists!BF37,'[1]Multi-Field'!$F$42="undrained"),BH37,""))</f>
        <v/>
      </c>
      <c r="CY37" s="409" t="str">
        <f>IF(AND('[1]Multi-Field'!$E$43=[1]Lists!BF37,'[1]Multi-Field'!$F$43="Drained"),BI37,IF(AND('[1]Multi-Field'!$E$43=[1]Lists!BF37,'[1]Multi-Field'!$F$43="undrained"),BH37,""))</f>
        <v/>
      </c>
      <c r="CZ37" s="409" t="str">
        <f>IF(AND('[1]Multi-Field'!$E$44=[1]Lists!BF37,'[1]Multi-Field'!$F$44="Drained"),BI37,IF(AND('[1]Multi-Field'!$E$44=[1]Lists!BF37,'[1]Multi-Field'!$F$44="undrained"),BH37,""))</f>
        <v/>
      </c>
      <c r="DA37" s="409" t="str">
        <f>IF(AND('[1]Multi-Field'!$E$45=[1]Lists!BF37,'[1]Multi-Field'!$F$45="Drained"),BI37,IF(AND('[1]Multi-Field'!$E$45=[1]Lists!BF37,'[1]Multi-Field'!$F$45="undrained"),BH37,""))</f>
        <v/>
      </c>
      <c r="DB37" s="409" t="str">
        <f>IF(AND('[1]Multi-Field'!$E$46=[1]Lists!BF37,'[1]Multi-Field'!$F$46="Drained"),BI37,IF(AND('[1]Multi-Field'!$E$46=[1]Lists!BF37,'[1]Multi-Field'!$F$46="undrained"),BH37,""))</f>
        <v/>
      </c>
      <c r="DC37" s="409" t="str">
        <f>IF(AND('[1]Multi-Field'!$E$47=[1]Lists!BF37,'[1]Multi-Field'!$F$47="Drained"),BI37,IF(AND('[1]Multi-Field'!$E$47=[1]Lists!BF37,'[1]Multi-Field'!$F$47="undrained"),BH37,""))</f>
        <v/>
      </c>
      <c r="DD37" s="409" t="str">
        <f>IF(AND('[1]Multi-Field'!$E$48=[1]Lists!BF37,'[1]Multi-Field'!$F$48="Drained"),BI37,IF(AND('[1]Multi-Field'!$E$48=[1]Lists!BF37,'[1]Multi-Field'!$F$48="undrained"),BH37,""))</f>
        <v/>
      </c>
      <c r="DE37" s="409" t="str">
        <f>IF(AND('[1]Multi-Field'!$E$49=[1]Lists!BF37,'[1]Multi-Field'!$F$49="Drained"),BI37,IF(AND('[1]Multi-Field'!$E$49=[1]Lists!BF37,'[1]Multi-Field'!$F$9="undrained"),BH37,""))</f>
        <v/>
      </c>
      <c r="DF37" s="409" t="str">
        <f>IF(AND('[1]Multi-Field'!$E$50=[1]Lists!BF37,'[1]Multi-Field'!$F$50="Drained"),BI37,IF(AND('[1]Multi-Field'!$E$50=[1]Lists!BF37,'[1]Multi-Field'!$F$50="undrained"),BH37,""))</f>
        <v/>
      </c>
      <c r="DG37" s="409" t="str">
        <f>IF(AND('[1]Multi-Field'!$E$51=[1]Lists!BF37,'[1]Multi-Field'!$F$51="Drained"),BI37,IF(AND('[1]Multi-Field'!$E$51=[1]Lists!BF37,'[1]Multi-Field'!$F$51="undrained"),BH37,""))</f>
        <v/>
      </c>
      <c r="DH37" s="409" t="str">
        <f>IF(AND('[1]Multi-Field'!$E$52=[1]Lists!BF37,'[1]Multi-Field'!$F$52="Drained"),BI37,IF(AND('[1]Multi-Field'!$E$52=[1]Lists!BF37,'[1]Multi-Field'!$F$52="undrained"),BH37,""))</f>
        <v/>
      </c>
      <c r="DI37" s="409" t="str">
        <f>IF(AND('[1]Multi-Field'!$E$53=[1]Lists!BF37,'[1]Multi-Field'!$F$53="Drained"),BI37,IF(AND('[1]Multi-Field'!$E$53=[1]Lists!BF37,'[1]Multi-Field'!$F$53="undrained"),BH37,""))</f>
        <v/>
      </c>
      <c r="DJ37" s="409" t="str">
        <f>IF(AND('[1]Multi-Field'!$E$54=[1]Lists!BF37,'[1]Multi-Field'!$F$54="Drained"),BI37,IF(AND('[1]Multi-Field'!$E$54=[1]Lists!BF37,'[1]Multi-Field'!$F$54="undrained"),BH37,""))</f>
        <v/>
      </c>
      <c r="DK37" s="409" t="str">
        <f>IF(AND('[1]Multi-Field'!$E$55=[1]Lists!BF37,'[1]Multi-Field'!$F$55="Drained"),BI37,IF(AND('[1]Multi-Field'!$E$55=[1]Lists!BF37,'[1]Multi-Field'!$F$55="undrained"),BH37,""))</f>
        <v/>
      </c>
      <c r="DL37" s="409" t="str">
        <f>IF(AND('[1]Multi-Field'!$E$56=[1]Lists!BF37,'[1]Multi-Field'!$F$56="Drained"),BI37,IF(AND('[1]Multi-Field'!$E$56=[1]Lists!BF37,'[1]Multi-Field'!$F$56="undrained"),BH37,""))</f>
        <v/>
      </c>
      <c r="DM37" s="409" t="str">
        <f>IF(AND('[1]Multi-Field'!$E$57=[1]Lists!BF37,'[1]Multi-Field'!$F$57="Drained"),BI37,IF(AND('[1]Multi-Field'!$E$57=[1]Lists!BF37,'[1]Multi-Field'!$F$57="undrained"),BH37,""))</f>
        <v/>
      </c>
      <c r="DN37" s="409" t="str">
        <f>IF(AND('[1]Multi-Field'!$E$58=[1]Lists!BF37,'[1]Multi-Field'!$F$58="Drained"),BI37,IF(AND('[1]Multi-Field'!$E$58=[1]Lists!BF37,'[1]Multi-Field'!$F$58="undrained"),BH37,""))</f>
        <v/>
      </c>
      <c r="DO37" s="409" t="str">
        <f>IF(AND('[1]Multi-Field'!$E$59=[1]Lists!BF37,'[1]Multi-Field'!$F$59="Drained"),BI37,IF(AND('[1]Multi-Field'!$E$59=[1]Lists!BF37,'[1]Multi-Field'!$F$59="undrained"),BH37,""))</f>
        <v/>
      </c>
      <c r="DP37" s="409" t="str">
        <f>IF(AND('[1]Multi-Field'!$E$60=[1]Lists!BF37,'[1]Multi-Field'!$F$60="Drained"),BI37,IF(AND('[1]Multi-Field'!$E$60=[1]Lists!BF37,'[1]Multi-Field'!$F$60="undrained"),BH37,""))</f>
        <v/>
      </c>
      <c r="DQ37" s="409" t="str">
        <f>IF(AND('[1]Multi-Field'!$E$61=[1]Lists!BF37,'[1]Multi-Field'!$F$61="Drained"),BI37,IF(AND('[1]Multi-Field'!$E$61=[1]Lists!BF37,'[1]Multi-Field'!$F$61="undrained"),BH37,""))</f>
        <v/>
      </c>
      <c r="DR37" s="409" t="str">
        <f>IF(AND('[1]Multi-Field'!$E$62=[1]Lists!BF37,'[1]Multi-Field'!$F$62="Drained"),BI37,IF(AND('[1]Multi-Field'!$E$62=[1]Lists!BF37,'[1]Multi-Field'!$F$62="undrained"),BH37,""))</f>
        <v/>
      </c>
      <c r="DS37" s="409" t="str">
        <f>IF(AND('[1]Multi-Field'!$E$63=[1]Lists!BF37,'[1]Multi-Field'!$F$63="Drained"),BI37,IF(AND('[1]Multi-Field'!$E$63=[1]Lists!BF37,'[1]Multi-Field'!$F$63="undrained"),BH37,""))</f>
        <v/>
      </c>
      <c r="DT37" s="409" t="str">
        <f>IF(AND('[1]Multi-Field'!$E$64=[1]Lists!BF37,'[1]Multi-Field'!$F$64="Drained"),BI37,IF(AND('[1]Multi-Field'!$E$64=[1]Lists!BF37,'[1]Multi-Field'!$F$64="undrained"),BH37,""))</f>
        <v/>
      </c>
      <c r="DU37" s="409" t="str">
        <f>IF(AND('[1]Multi-Field'!$E$65=[1]Lists!BF37,'[1]Multi-Field'!$F$65="Drained"),BI37,IF(AND('[1]Multi-Field'!$E$65=[1]Lists!BF37,'[1]Multi-Field'!$F$65="undrained"),BH37,""))</f>
        <v/>
      </c>
      <c r="DV37" s="409" t="str">
        <f>IF(AND('[1]Multi-Field'!$E$66=[1]Lists!BF37,'[1]Multi-Field'!$F$66="Drained"),BI37,IF(AND('[1]Multi-Field'!$E$66=[1]Lists!BF37,'[1]Multi-Field'!$F$66="undrained"),BH37,""))</f>
        <v/>
      </c>
      <c r="DW37" s="409" t="str">
        <f>IF(AND('[1]Multi-Field'!$E$67=[1]Lists!BF37,'[1]Multi-Field'!$F$67="Drained"),BI37,IF(AND('[1]Multi-Field'!$E$67=[1]Lists!BF37,'[1]Multi-Field'!$F$67="undrained"),BH37,""))</f>
        <v/>
      </c>
      <c r="DX37" s="409" t="str">
        <f>IF(AND('[1]Multi-Field'!$E$68=[1]Lists!BF37,'[1]Multi-Field'!$F$68="Drained"),BI37,IF(AND('[1]Multi-Field'!$E$68=[1]Lists!BF37,'[1]Multi-Field'!$F$68="undrained"),BH37,""))</f>
        <v/>
      </c>
      <c r="DY37" s="409" t="str">
        <f>IF(AND('[1]Multi-Field'!$E$69=[1]Lists!BF37,'[1]Multi-Field'!$F$69="Drained"),BI37,IF(AND('[1]Multi-Field'!$E$69=[1]Lists!BF37,'[1]Multi-Field'!$F$69="undrained"),BH37,""))</f>
        <v/>
      </c>
      <c r="DZ37" s="409" t="str">
        <f>IF(AND('[1]Multi-Field'!$E$70=[1]Lists!BF37,'[1]Multi-Field'!$F$70="Drained"),BI37,IF(AND('[1]Multi-Field'!$E$70=[1]Lists!BF37,'[1]Multi-Field'!$F$70="undrained"),BH37,""))</f>
        <v/>
      </c>
      <c r="EA37" s="409" t="str">
        <f>IF(AND('[1]Multi-Field'!$E$71=[1]Lists!BF37,'[1]Multi-Field'!$F$71="Drained"),BI37,IF(AND('[1]Multi-Field'!$E$71=[1]Lists!BF37,'[1]Multi-Field'!$F$71="undrained"),BH37,""))</f>
        <v/>
      </c>
      <c r="EB37" s="409" t="str">
        <f>IF(AND('[1]Multi-Field'!$E$72=[1]Lists!BF37,'[1]Multi-Field'!$F$72="Drained"),BI37,IF(AND('[1]Multi-Field'!$E$72=[1]Lists!BF37,'[1]Multi-Field'!$F$72="undrained"),BH37,""))</f>
        <v/>
      </c>
      <c r="EC37" s="409" t="str">
        <f>IF(AND('[1]Multi-Field'!$E$73=[1]Lists!BF37,'[1]Multi-Field'!$F$73="Drained"),BI37,IF(AND('[1]Multi-Field'!$E$73=[1]Lists!BF37,'[1]Multi-Field'!$F$73="undrained"),BH37,""))</f>
        <v/>
      </c>
      <c r="ED37" s="409" t="str">
        <f>IF(AND('[1]Multi-Field'!$E$74=[1]Lists!BF37,'[1]Multi-Field'!$F$74="Drained"),BI37,IF(AND('[1]Multi-Field'!$E$74=[1]Lists!BF37,'[1]Multi-Field'!$F$74="undrained"),BH37,""))</f>
        <v/>
      </c>
      <c r="EE37" s="409" t="str">
        <f>IF(AND('[1]Multi-Field'!$E$75=[1]Lists!BF37,'[1]Multi-Field'!$F$75="Drained"),BI37,IF(AND('[1]Multi-Field'!$E$75=[1]Lists!BF37,'[1]Multi-Field'!$F$75="undrained"),BH37,""))</f>
        <v/>
      </c>
      <c r="EF37" s="409" t="str">
        <f>IF(AND('[1]Multi-Field'!$E$76=[1]Lists!BF37,'[1]Multi-Field'!$F$76="Drained"),BI37,IF(AND('[1]Multi-Field'!$E$76=[1]Lists!BF37,'[1]Multi-Field'!$F$6="undrained"),BH37,""))</f>
        <v/>
      </c>
      <c r="EG37" s="409" t="str">
        <f>IF(AND('[1]Multi-Field'!$E$77=[1]Lists!BF37,'[1]Multi-Field'!$F$77="Drained"),BI37,IF(AND('[1]Multi-Field'!$E$77=[1]Lists!BF37,'[1]Multi-Field'!$F$77="undrained"),BH37,""))</f>
        <v/>
      </c>
      <c r="EH37" s="409" t="str">
        <f>IF(AND('[1]Multi-Field'!$E$78=[1]Lists!BF37,'[1]Multi-Field'!$F$78="Drained"),BI37,IF(AND('[1]Multi-Field'!$E$78=[1]Lists!BF37,'[1]Multi-Field'!$F$78="undrained"),BH37,""))</f>
        <v/>
      </c>
      <c r="EI37" s="409" t="str">
        <f>IF(AND('[1]Multi-Field'!$E$79=[1]Lists!BF37,'[1]Multi-Field'!$F$79="Drained"),BI37,IF(AND('[1]Multi-Field'!$E$79=[1]Lists!BF37,'[1]Multi-Field'!$F$79="undrained"),BH37,""))</f>
        <v/>
      </c>
      <c r="EJ37" s="409" t="str">
        <f>IF(AND('[1]Multi-Field'!$E$80=[1]Lists!BF37,'[1]Multi-Field'!$F$80="Drained"),BI37,IF(AND('[1]Multi-Field'!$E$80=[1]Lists!BF37,'[1]Multi-Field'!$F$80="undrained"),BH37,""))</f>
        <v/>
      </c>
      <c r="EK37" s="409" t="str">
        <f>IF(AND('[1]Multi-Field'!$E$81=[1]Lists!BF37,'[1]Multi-Field'!$F$81="Drained"),BI37,IF(AND('[1]Multi-Field'!$E$81=[1]Lists!BF37,'[1]Multi-Field'!$F$81="undrained"),BH37,""))</f>
        <v/>
      </c>
      <c r="EL37" s="409" t="str">
        <f>IF(AND('[1]Multi-Field'!$E$82=[1]Lists!BF37,'[1]Multi-Field'!$F$82="Drained"),BI37,IF(AND('[1]Multi-Field'!$E$82=[1]Lists!BF37,'[1]Multi-Field'!$F$82="undrained"),BH37,""))</f>
        <v/>
      </c>
      <c r="EM37" s="409" t="str">
        <f>IF(AND('[1]Multi-Field'!$E$83=[1]Lists!BF37,'[1]Multi-Field'!$F$83="Drained"),BI37,IF(AND('[1]Multi-Field'!$E$83=[1]Lists!BF37,'[1]Multi-Field'!$F$83="undrained"),BH37,""))</f>
        <v/>
      </c>
      <c r="EN37" s="409" t="str">
        <f>IF(AND('[1]Multi-Field'!$E$84=[1]Lists!BF37,'[1]Multi-Field'!$F$84="Drained"),BI37,IF(AND('[1]Multi-Field'!$E$84=[1]Lists!BF37,'[1]Multi-Field'!$F$84="undrained"),BH37,""))</f>
        <v/>
      </c>
      <c r="EO37" s="409" t="str">
        <f>IF(AND('[1]Multi-Field'!$E$85=[1]Lists!BF37,'[1]Multi-Field'!$F$85="Drained"),BI37,IF(AND('[1]Multi-Field'!$E$85=[1]Lists!BF37,'[1]Multi-Field'!$F$85="undrained"),BH37,""))</f>
        <v/>
      </c>
      <c r="EP37" s="409" t="str">
        <f>IF(AND('[1]Multi-Field'!$E$86=[1]Lists!BF37,'[1]Multi-Field'!$F$86="Drained"),BI37,IF(AND('[1]Multi-Field'!$E$86=[1]Lists!BF37,'[1]Multi-Field'!$F$86="undrained"),BH37,""))</f>
        <v/>
      </c>
      <c r="EQ37" s="409" t="str">
        <f>IF(AND('[1]Multi-Field'!$E$87=[1]Lists!BF37,'[1]Multi-Field'!$F$87="Drained"),BI37,IF(AND('[1]Multi-Field'!$E$87=[1]Lists!BF37,'[1]Multi-Field'!$F$87="undrained"),BH37,""))</f>
        <v/>
      </c>
      <c r="ER37" s="409" t="str">
        <f>IF(AND('[1]Multi-Field'!$E$88=[1]Lists!BF37,'[1]Multi-Field'!$F$88="Drained"),BI37,IF(AND('[1]Multi-Field'!$E$88=[1]Lists!BF37,'[1]Multi-Field'!$F$88="undrained"),BH37,""))</f>
        <v/>
      </c>
      <c r="ES37" s="409" t="str">
        <f>IF(AND('[1]Multi-Field'!$E$89=[1]Lists!BF37,'[1]Multi-Field'!$F$89="Drained"),BI37,IF(AND('[1]Multi-Field'!$E$89=[1]Lists!BF37,'[1]Multi-Field'!$F$89="undrained"),BH37,""))</f>
        <v/>
      </c>
      <c r="ET37" s="409" t="str">
        <f>IF(AND('[1]Multi-Field'!$E$90=[1]Lists!BF37,'[1]Multi-Field'!$F$90="Drained"),BI37,IF(AND('[1]Multi-Field'!$E$90=[1]Lists!BF37,'[1]Multi-Field'!$F$90="undrained"),BH37,""))</f>
        <v/>
      </c>
      <c r="EU37" s="409" t="str">
        <f>IF(AND('[1]Multi-Field'!$E$91=[1]Lists!BF37,'[1]Multi-Field'!$F$91="Drained"),BI37,IF(AND('[1]Multi-Field'!$E$91=[1]Lists!BF37,'[1]Multi-Field'!$F$91="undrained"),BH37,""))</f>
        <v/>
      </c>
      <c r="EV37" s="409" t="str">
        <f>IF(AND('[1]Multi-Field'!$E$92=[1]Lists!BF37,'[1]Multi-Field'!$F$92="Drained"),BI37,IF(AND('[1]Multi-Field'!$E$92=[1]Lists!BF37,'[1]Multi-Field'!$F$92="undrained"),BH37,""))</f>
        <v/>
      </c>
      <c r="EW37" s="409" t="str">
        <f>IF(AND('[1]Multi-Field'!$E$93=[1]Lists!BF37,'[1]Multi-Field'!$F$93="Drained"),BI37,IF(AND('[1]Multi-Field'!$E$93=[1]Lists!BF37,'[1]Multi-Field'!$F$93="undrained"),BH37,""))</f>
        <v/>
      </c>
      <c r="EX37" s="409" t="str">
        <f>IF(AND('[1]Multi-Field'!$E$94=[1]Lists!BF37,'[1]Multi-Field'!$F$94="Drained"),BI37,IF(AND('[1]Multi-Field'!$E$94=[1]Lists!BF37,'[1]Multi-Field'!$F$94="undrained"),BH37,""))</f>
        <v/>
      </c>
      <c r="EY37" s="409" t="str">
        <f>IF(AND('[1]Multi-Field'!$E$95=[1]Lists!BF37,'[1]Multi-Field'!$F$95="Drained"),BI37,IF(AND('[1]Multi-Field'!$E$95=[1]Lists!BF37,'[1]Multi-Field'!$F$95="undrained"),BH37,""))</f>
        <v/>
      </c>
      <c r="EZ37" s="409" t="str">
        <f>IF(AND('[1]Multi-Field'!$E$96=[1]Lists!BF37,'[1]Multi-Field'!$F$96="Drained"),BI37,IF(AND('[1]Multi-Field'!$E$96=[1]Lists!BF37,'[1]Multi-Field'!$F$96="undrained"),BH37,""))</f>
        <v/>
      </c>
      <c r="FA37" s="409" t="str">
        <f>IF(AND('[1]Multi-Field'!$E$97=[1]Lists!BF37,'[1]Multi-Field'!$F$97="Drained"),BI37,IF(AND('[1]Multi-Field'!$E$97=[1]Lists!BF37,'[1]Multi-Field'!$F$97="undrained"),BH37,""))</f>
        <v/>
      </c>
      <c r="FB37" s="409" t="str">
        <f>IF(AND('[1]Multi-Field'!$E$98=[1]Lists!BF37,'[1]Multi-Field'!$F$98="Drained"),BI37,IF(AND('[1]Multi-Field'!$E$98=[1]Lists!BF37,'[1]Multi-Field'!$F$98="undrained"),BH37,""))</f>
        <v/>
      </c>
      <c r="FC37" s="409" t="str">
        <f>IF(AND('[1]Multi-Field'!$E$99=[1]Lists!BF37,'[1]Multi-Field'!$F$99="Drained"),BI37,IF(AND('[1]Multi-Field'!$E$99=[1]Lists!BF37,'[1]Multi-Field'!$F$99="undrained"),BH37,""))</f>
        <v/>
      </c>
      <c r="FD37" s="409" t="str">
        <f>IF(AND('[1]Multi-Field'!$E$100=[1]Lists!BF37,'[1]Multi-Field'!$F$100="Drained"),BI37,IF(AND('[1]Multi-Field'!$E$100=[1]Lists!BF37,'[1]Multi-Field'!$F$100="undrained"),BH37,""))</f>
        <v/>
      </c>
      <c r="FE37" s="409" t="str">
        <f>IF(AND('[1]Multi-Field'!$E$101=[1]Lists!BF37,'[1]Multi-Field'!$F$101="Drained"),BI37,IF(AND('[1]Multi-Field'!$E$101=[1]Lists!BF37,'[1]Multi-Field'!$F$101="undrained"),BH37,""))</f>
        <v/>
      </c>
      <c r="FF37" s="409" t="str">
        <f>IF(AND('[1]Multi-Field'!$E$102=[1]Lists!BF37,'[1]Multi-Field'!$F$102="Drained"),BI37,IF(AND('[1]Multi-Field'!$E$102=[1]Lists!BF37,'[1]Multi-Field'!$F$102="undrained"),BH37,""))</f>
        <v/>
      </c>
      <c r="FG37" s="409" t="str">
        <f>IF(AND('[1]Multi-Field'!$E$103=[1]Lists!BF37,'[1]Multi-Field'!$F$103="Drained"),BI37,IF(AND('[1]Multi-Field'!$E$103=[1]Lists!BF37,'[1]Multi-Field'!$F$103="undrained"),BH37,""))</f>
        <v/>
      </c>
      <c r="FH37" s="409" t="str">
        <f>IF(AND('[1]Multi-Field'!$E$104=[1]Lists!BF37,'[1]Multi-Field'!$F$104="Drained"),BI37,IF(AND('[1]Multi-Field'!$E$104=[1]Lists!BF37,'[1]Multi-Field'!$F$104="undrained"),BH37,""))</f>
        <v/>
      </c>
      <c r="FI37" s="409" t="str">
        <f>IF(AND('[1]Multi-Field'!$E$105=[1]Lists!BF37,'[1]Multi-Field'!$F$105="Drained"),BI37,IF(AND('[1]Multi-Field'!$E$105=[1]Lists!BF37,'[1]Multi-Field'!$F$105="undrained"),BH37,""))</f>
        <v/>
      </c>
      <c r="FJ37" s="409" t="str">
        <f>IF(AND('[1]Multi-Field'!$E$106=[1]Lists!BF37,'[1]Multi-Field'!$F$106="Drained"),BI37,IF(AND('[1]Multi-Field'!$E$106=[1]Lists!BF37,'[1]Multi-Field'!$F$106="undrained"),BH37,""))</f>
        <v/>
      </c>
      <c r="FK37" s="409" t="str">
        <f>IF(AND('[1]Multi-Field'!$E$107=[1]Lists!BF37,'[1]Multi-Field'!$F$107="Drained"),BI37,IF(AND('[1]Multi-Field'!$E$107=[1]Lists!BF37,'[1]Multi-Field'!$F$107="undrained"),BH37,""))</f>
        <v/>
      </c>
      <c r="FL37" s="409" t="str">
        <f>IF(AND('[1]Multi-Field'!$E$108=[1]Lists!BF37,'[1]Multi-Field'!$F$108="Drained"),BI37,IF(AND('[1]Multi-Field'!$E$108=[1]Lists!BF37,'[1]Multi-Field'!$F$108="undrained"),BH37,""))</f>
        <v/>
      </c>
      <c r="FM37" s="409" t="str">
        <f>IF(AND('[1]Multi-Field'!$E$109=[1]Lists!BF37,'[1]Multi-Field'!$F$109="Drained"),BI37,IF(AND('[1]Multi-Field'!$E$109=[1]Lists!BF37,'[1]Multi-Field'!$F$109="undrained"),BH37,""))</f>
        <v/>
      </c>
      <c r="FN37" s="409" t="str">
        <f>IF(AND('[1]Multi-Field'!$E$110=[1]Lists!BF37,'[1]Multi-Field'!$F$110="Drained"),BI37,IF(AND('[1]Multi-Field'!$E$110=[1]Lists!BF37,'[1]Multi-Field'!$F$110="undrained"),BH37,""))</f>
        <v/>
      </c>
      <c r="FO37" s="409" t="str">
        <f>IF(AND('[1]Multi-Field'!$E$111=[1]Lists!BF37,'[1]Multi-Field'!$F$111="Drained"),BI37,IF(AND('[1]Multi-Field'!$E$111=[1]Lists!BF37,'[1]Multi-Field'!$F$111="undrained"),BH37,""))</f>
        <v/>
      </c>
      <c r="FP37" s="409" t="str">
        <f>IF(AND('[1]Multi-Field'!$E$112=[1]Lists!BF37,'[1]Multi-Field'!$F$112="Drained"),BI37,IF(AND('[1]Multi-Field'!$E$112=[1]Lists!BF37,'[1]Multi-Field'!$F$112="undrained"),BH37,""))</f>
        <v/>
      </c>
      <c r="FQ37" s="409" t="str">
        <f>IF(AND('[1]Multi-Field'!$E$113=[1]Lists!BF37,'[1]Multi-Field'!$F$113="Drained"),BI37,IF(AND('[1]Multi-Field'!$E$113=[1]Lists!BF37,'[1]Multi-Field'!$F$113="undrained"),BH37,""))</f>
        <v/>
      </c>
      <c r="FR37" s="409" t="str">
        <f>IF(AND('[1]Multi-Field'!$E$114=[1]Lists!BF37,'[1]Multi-Field'!$F$114="Drained"),BI37,IF(AND('[1]Multi-Field'!$E$114=[1]Lists!BF37,'[1]Multi-Field'!$F$114="undrained"),BH37,""))</f>
        <v/>
      </c>
      <c r="FS37" s="409" t="str">
        <f>IF(AND('[1]Multi-Field'!$E$115=[1]Lists!BF37,'[1]Multi-Field'!$F$115="Drained"),BI37,IF(AND('[1]Multi-Field'!$E$115=[1]Lists!BF37,'[1]Multi-Field'!$F$115="undrained"),BH37,""))</f>
        <v/>
      </c>
      <c r="FT37" s="409" t="str">
        <f>IF(AND('[1]Multi-Field'!$E$116=[1]Lists!BF37,'[1]Multi-Field'!$F$116="Drained"),BI37,IF(AND('[1]Multi-Field'!$E$116=[1]Lists!BF37,'[1]Multi-Field'!$F$116="undrained"),BH37,""))</f>
        <v/>
      </c>
      <c r="FU37" s="409" t="str">
        <f>IF(AND('[1]Multi-Field'!$E$117=[1]Lists!BF37,'[1]Multi-Field'!$F$117="Drained"),BI37,IF(AND('[1]Multi-Field'!$E$117=[1]Lists!BF37,'[1]Multi-Field'!$F$117="undrained"),BH37,""))</f>
        <v/>
      </c>
      <c r="FV37" s="409" t="str">
        <f>IF(AND('[1]Multi-Field'!$E$118=[1]Lists!BF37,'[1]Multi-Field'!$F$118="Drained"),BI37,IF(AND('[1]Multi-Field'!$E$118=[1]Lists!BF37,'[1]Multi-Field'!$F$118="undrained"),BH37,""))</f>
        <v/>
      </c>
      <c r="FW37" s="409" t="str">
        <f>IF(AND('[1]Multi-Field'!$E$119=[1]Lists!BF37,'[1]Multi-Field'!$F$119="Drained"),BI37,IF(AND('[1]Multi-Field'!$E$119=[1]Lists!BF37,'[1]Multi-Field'!$F$119="undrained"),BH37,""))</f>
        <v/>
      </c>
      <c r="FX37" s="409" t="str">
        <f>IF(AND('[1]Multi-Field'!$E$120=[1]Lists!BF37,'[1]Multi-Field'!$F$120="Drained"),BI37,IF(AND('[1]Multi-Field'!$E$120=[1]Lists!BF37,'[1]Multi-Field'!$F$120="undrained"),BH37,""))</f>
        <v/>
      </c>
      <c r="FZ37" t="s">
        <v>821</v>
      </c>
      <c r="GC37" s="4">
        <f>'[1]Multi-Field'!B35</f>
        <v>0</v>
      </c>
      <c r="GD37" s="73" t="str">
        <f>IF(OR('[1]Multi-Field'!Q35=$FZ$43,'[1]Multi-Field'!Q35=$FZ$44),'[1]Multi-Field'!BS35,"")</f>
        <v/>
      </c>
      <c r="GE37" s="4" t="str">
        <f>IF(AND(OR('[1]Multi-Field'!Q35=$FZ$86,'[1]Multi-Field'!Q35=$FZ$94,'[1]Multi-Field'!Q35=$FZ$87,'[1]Multi-Field'!Q35=[1]Lists!$FZ$93,'[1]Multi-Field'!Q35=$FZ$59),'[1]Multi-Field'!BS35&gt;50),'[1]Multi-Field'!BS35*0.8,IF(AND(OR('[1]Multi-Field'!Q35=$FZ$86,'[1]Multi-Field'!Q35=$FZ$94,'[1]Multi-Field'!Q35=$FZ$87,'[1]Multi-Field'!Q35=[1]Lists!$FZ$93,'[1]Multi-Field'!Q35=[1]Lists!$FZ$59),'[1]Multi-Field'!BS35&lt;50),'[1]Multi-Field'!BS35,""))</f>
        <v/>
      </c>
      <c r="GF37" s="4" t="str">
        <f>IF(OR('[1]Multi-Field'!Q35=[1]Lists!$FZ$7,'[1]Multi-Field'!Q35=[1]Lists!$FZ$5,'[1]Multi-Field'!Q35=[1]Lists!$FZ$24,'[1]Multi-Field'!Q35=[1]Lists!$FZ$10,'[1]Multi-Field'!Q35=[1]Lists!$FZ$8, '[1]Multi-Field'!Q35=[1]Lists!$FZ$25, '[1]Multi-Field'!Q35=[1]Lists!$FZ$23, '[1]Multi-Field'!Q35= [1]Lists!$FZ$47, '[1]Multi-Field'!Q35=[1]Lists!$FZ$49, '[1]Multi-Field'!Q35=[1]Lists!$FZ$48,'[1]Multi-Field'!Q35=[1]Lists!$FZ$3, '[1]Multi-Field'!Q35=[1]Lists!$FZ$14,'[1]Multi-Field'!Q35=[1]Lists!$FZ$36, '[1]Multi-Field'!Q35=[1]Lists!$FZ$41,'[1]Multi-Field'!Q35=[1]Lists!$FZ$42),0,"")</f>
        <v/>
      </c>
      <c r="GG37" s="4" t="str">
        <f>IF(OR('[1]Multi-Field'!Q35=[1]Lists!$FZ$6,'[1]Multi-Field'!Q35=[1]Lists!$FZ$4, '[1]Multi-Field'!Q64=[1]Lists!$FZ$11, '[1]Multi-Field'!Q35=[1]Lists!$FZ$1),100*IF('[1]Multi-Field'!U35=onepercent,0.75,IF('[1]Multi-Field'!U35=onetotwentyfivepercent,0.4,IF(OR('[1]Multi-Field'!U35=twentysixtofiftypercent,'[1]Multi-Field'!U35=greaterthanfiftypercent),0,""))),"")</f>
        <v/>
      </c>
      <c r="GH37" s="4" t="str">
        <f>IF(OR('[1]Multi-Field'!Q35=[1]Lists!$FZ$53,'[1]Multi-Field'!Q35=[1]Lists!$FZ$55), 50,IF('[1]Multi-Field'!Q35=[1]Lists!$FZ$54,225,IF('[1]Multi-Field'!Q35=[1]Lists!$FZ$56,75,"")))</f>
        <v/>
      </c>
      <c r="GI37" s="4" t="e">
        <f>#VALUE!</f>
        <v>#VALUE!</v>
      </c>
      <c r="GJ37" s="4" t="e">
        <f>#VALUE!</f>
        <v>#VALUE!</v>
      </c>
      <c r="GK37" s="4" t="str">
        <f>IF('[1]Multi-Field'!Q35=[1]Lists!$FZ$95,'[1]Multi-Field'!BS35*0.66,"")</f>
        <v/>
      </c>
      <c r="GM37" s="4" t="str">
        <f>IF(OR('[1]Multi-Field'!Q35=[1]Lists!$FZ$26,'[1]Multi-Field'!Q35=[1]Lists!$FZ$84),20,"")</f>
        <v/>
      </c>
      <c r="GN37" s="4" t="str">
        <f>IF(OR('[1]Multi-Field'!Q35=[1]Lists!$FZ$88,'[1]Multi-Field'!Q35=[1]Lists!$FZ$57),0,"")</f>
        <v/>
      </c>
      <c r="GO37" s="4" t="str">
        <f>IF(OR('[1]Multi-Field'!Q35=[1]Lists!$FZ$69,'[1]Multi-Field'!Q35=[1]Lists!$FZ$71,'[1]Multi-Field'!Q35=[1]Lists!$FZ$105),50,"")</f>
        <v/>
      </c>
      <c r="GP37" s="4" t="str">
        <f>IF(OR('[1]Multi-Field'!Q35=[1]Lists!$FZ$75,'[1]Multi-Field'!Q35=[1]Lists!$FZ$70),75,"")</f>
        <v/>
      </c>
      <c r="GQ37" s="4" t="str">
        <f>IF('[1]Multi-Field'!Q35=[1]Lists!$FZ$72,150,"")</f>
        <v/>
      </c>
      <c r="GR37" s="4" t="str">
        <f>IF(OR('[1]Multi-Field'!Q35=[1]Lists!$FZ$74,'[1]Multi-Field'!Q35=[1]Lists!$FZ$73),40,"")</f>
        <v/>
      </c>
      <c r="GS37" s="4" t="str">
        <f>IF('[1]Multi-Field'!Q35=[1]Lists!$FZ$99,80,"")</f>
        <v/>
      </c>
      <c r="GT37" s="4" t="str">
        <f>IF('[1]Multi-Field'!Q35=[1]Lists!$FZ$106,70,"")</f>
        <v/>
      </c>
      <c r="GU37" s="4" t="e">
        <f t="shared" si="4"/>
        <v>#VALUE!</v>
      </c>
    </row>
    <row r="38" spans="1:203" ht="13.5" customHeight="1">
      <c r="A38" s="7" t="s">
        <v>125</v>
      </c>
      <c r="B38" t="s">
        <v>762</v>
      </c>
      <c r="C38" s="7"/>
      <c r="D38" s="8">
        <v>70</v>
      </c>
      <c r="E38" s="8">
        <f t="shared" si="0"/>
        <v>70</v>
      </c>
      <c r="F38" s="8">
        <f t="shared" si="1"/>
        <v>70</v>
      </c>
      <c r="G38" s="8">
        <v>70</v>
      </c>
      <c r="H38" s="8">
        <v>70</v>
      </c>
      <c r="I38" s="8">
        <f t="shared" si="5"/>
        <v>70</v>
      </c>
      <c r="J38" s="8">
        <f t="shared" si="6"/>
        <v>70</v>
      </c>
      <c r="K38" s="8">
        <v>70</v>
      </c>
      <c r="L38" s="8">
        <v>140</v>
      </c>
      <c r="M38" s="8">
        <f t="shared" si="2"/>
        <v>140</v>
      </c>
      <c r="N38" s="8">
        <f t="shared" si="3"/>
        <v>140</v>
      </c>
      <c r="O38" s="8">
        <v>140</v>
      </c>
      <c r="P38" s="391">
        <v>13</v>
      </c>
      <c r="Q38" s="394"/>
      <c r="R38" s="395" t="b">
        <f>IF(OR('Multi-Field'!AA15=Lists!$AC$42,'Multi-Field'!AA15=Lists!$AC$43),IF('Multi-Field'!Z15="x",(IF('Multi-Field'!AC15=Lists!$Q$11,Lists!$R$11,IF('Multi-Field'!AC15=Lists!$Q$12,Lists!$R$12,IF('Multi-Field'!AC15=Lists!$Q$13,Lists!$R$13,IF('Multi-Field'!AC15=Lists!$Q$14,Lists!$R$14))))),IF('Multi-Field'!X15="x",(IF('Multi-Field'!AC15=Lists!$Q$11,Lists!$S$11,IF('Multi-Field'!AC15=Lists!$Q$12,Lists!$S$12,IF('Multi-Field'!AC15=Lists!$Q$13,Lists!$S$13,IF('Multi-Field'!AC15=Lists!$Q$14,Lists!$S$14))))),IF('Multi-Field'!V15="x",(IF('Multi-Field'!AC15=Lists!$Q$11,Lists!$T$11,IF('Multi-Field'!AC15=Lists!$Q$12,Lists!$T$12,IF('Multi-Field'!AC15=Lists!$Q$13,Lists!$T$13,IF('Multi-Field'!AC15=Lists!$Q$14,Lists!$T$14))))),0))))</f>
        <v>0</v>
      </c>
      <c r="S38" s="395" t="str">
        <f t="shared" si="11"/>
        <v/>
      </c>
      <c r="T38" s="395"/>
      <c r="U38" s="396"/>
      <c r="V38" s="383">
        <f>IF(OR('Multi-Field'!AI24=$U$4,'Multi-Field'!AI24=$U$5,'Multi-Field'!AI24=$U$6,'Multi-Field'!AI24=$U$7,'Multi-Field'!AI24=$U$8,'Multi-Field'!AI24=$U$9),(IF('Multi-Field'!AJ24=$V$2,100,IF('Multi-Field'!AJ24=$V$3,65,IF('Multi-Field'!AJ24=$V$4,53,IF('Multi-Field'!AJ24=$V$5,41,IF('Multi-Field'!AJ24=$V$6,23,IF('Multi-Field'!AJ24=$V$7,0,0))))))),0)</f>
        <v>0</v>
      </c>
      <c r="W38" s="383" t="str">
        <f>IF(AND(OR('Multi-Field'!AF24=$S$3,'Multi-Field'!AF24=S26,'Multi-Field'!AF24=$S$7),'Multi-Field'!AN24&lt;18,'Multi-Field'!AN24&gt;0),35,IF('Multi-Field'!AF24=$S$4,55,IF(AND('Multi-Field'!AF24=$S$6,'Multi-Field'!AN24&lt;18),30,IF(AND('Multi-Field'!AN24&gt;17,OR('Multi-Field'!AF24=$S$3,'Multi-Field'!AF24=$S$5,'Multi-Field'!AF24= $S$6,'Multi-Field'!AF24=$S$7)),25,"0"))))</f>
        <v>0</v>
      </c>
      <c r="X38" s="383">
        <f>IF(OR('Multi-Field'!BA24=$U$4,'Multi-Field'!BA24=$U$5,'Multi-Field'!BA24=$U$6,'Multi-Field'!BA24=U28,'Multi-Field'!BA24=$U$8,'Multi-Field'!BA24=$U$9),(IF('Multi-Field'!BB24=$V$2,100,IF('Multi-Field'!BB24=$V$3,65,IF('Multi-Field'!BB24=$V$4,53,IF('Multi-Field'!BB24=$V$5,41,IF('Multi-Field'!BB24=$V$6,23,IF('Multi-Field'!BB24=$V$7,0,0))))))),0)</f>
        <v>0</v>
      </c>
      <c r="Y38" s="383" t="str">
        <f>IF(AND(OR('Multi-Field'!AX24=$S$3,'Multi-Field'!AX24=$S$5,'Multi-Field'!AX24=$S$7),'Multi-Field'!BF24&lt;18),35,IF('Multi-Field'!AX24=$S$4,55,IF(AND('Multi-Field'!AX24=$S$6,'Multi-Field'!BF24&lt;18),30,IF(AND('Multi-Field'!BF24&gt;17,OR('Multi-Field'!AX24=$S$3,'Multi-Field'!AX24=$S$5,'Multi-Field'!AX24=$S$6,'Multi-Field'!AX24=$S$7)),25,"0"))))</f>
        <v>0</v>
      </c>
      <c r="Z38" s="383">
        <v>22</v>
      </c>
      <c r="AC38" t="s">
        <v>823</v>
      </c>
      <c r="AI38" s="384">
        <f>'[1]Multi-Field'!B34</f>
        <v>0</v>
      </c>
      <c r="AJ38" s="385" t="e">
        <f>#VALUE!</f>
        <v>#VALUE!</v>
      </c>
      <c r="AK38" s="385" t="e">
        <f>#VALUE!</f>
        <v>#VALUE!</v>
      </c>
      <c r="AL38" s="385" t="e">
        <f>IF(AK38="","",IF('[1]Multi-Field'!AU34=20,10,IF(AK38-30&lt;0,0,AK38-30)))</f>
        <v>#VALUE!</v>
      </c>
      <c r="AM38" s="385" t="e">
        <f>#VALUE!</f>
        <v>#VALUE!</v>
      </c>
      <c r="AN38" s="385" t="e">
        <f t="shared" si="7"/>
        <v>#VALUE!</v>
      </c>
      <c r="AO38" s="385" t="e">
        <f>#VALUE!</f>
        <v>#VALUE!</v>
      </c>
      <c r="AP38" s="385" t="e">
        <f>#VALUE!</f>
        <v>#VALUE!</v>
      </c>
      <c r="AQ38" s="385" t="e">
        <f>#VALUE!</f>
        <v>#VALUE!</v>
      </c>
      <c r="AR38" s="385" t="e">
        <f>#VALUE!</f>
        <v>#VALUE!</v>
      </c>
      <c r="AS38" s="385" t="e">
        <f>IF(AR38="","",IF('[1]Multi-Field'!AU34&gt;9,0,AR38-15))</f>
        <v>#VALUE!</v>
      </c>
      <c r="AT38" s="385" t="e">
        <f>#VALUE!</f>
        <v>#VALUE!</v>
      </c>
      <c r="AU38" s="385" t="e">
        <f>#VALUE!</f>
        <v>#VALUE!</v>
      </c>
      <c r="AV38" s="385" t="e">
        <f>IF(AU38="","",IF('[1]Multi-Field'!AU34=9&gt;9,0,AU38-35))</f>
        <v>#VALUE!</v>
      </c>
      <c r="AW38" s="385" t="e">
        <f>#VALUE!</f>
        <v>#VALUE!</v>
      </c>
      <c r="AX38" s="385" t="e">
        <f t="shared" si="8"/>
        <v>#VALUE!</v>
      </c>
      <c r="AY38" s="385" t="str">
        <f>IF('[1]Multi-Field'!AU34="","",IF('[1]Multi-Field'!AU34&lt;1,100,IF('[1]Multi-Field'!AU34=1,75,IF('[1]Multi-Field'!AU34=2,50,IF('[1]Multi-Field'!AU34=3,25,IF('[1]Multi-Field'!AU34&gt;3,0,""))))))</f>
        <v/>
      </c>
      <c r="AZ38" s="385" t="str">
        <f t="shared" si="9"/>
        <v/>
      </c>
      <c r="BA38" s="385" t="e">
        <f>#VALUE!</f>
        <v>#VALUE!</v>
      </c>
      <c r="BB38" s="385" t="e">
        <f>IF(BA38="","",IF(AND('[1]Multi-Field'!AU34&lt;40,'[1]Multi-Field'!AU34&gt;9),40,IF('[1]Multi-Field'!AU34&gt;39,0,BA38+5)))</f>
        <v>#VALUE!</v>
      </c>
      <c r="BC38" s="386">
        <f t="shared" si="10"/>
        <v>0</v>
      </c>
      <c r="BD38" s="281">
        <v>0.53</v>
      </c>
      <c r="BE38" s="281">
        <v>1.2</v>
      </c>
      <c r="BF38" s="411" t="s">
        <v>1209</v>
      </c>
      <c r="BG38" s="412">
        <v>3</v>
      </c>
      <c r="BH38" s="412">
        <v>5.5</v>
      </c>
      <c r="BI38" s="412">
        <v>6</v>
      </c>
      <c r="BJ38" s="409" t="e">
        <f>IF(AND('[1]Single Field'!#REF!=[1]Lists!BF38,'[1]Single Field'!#REF!="Drained"),"x",IF(AND('[1]Single Field'!#REF!=[1]Lists!BF38,'[1]Single Field'!#REF!="Undrained"),O,""))</f>
        <v>#REF!</v>
      </c>
      <c r="BK38" s="409" t="str">
        <f>IF(AND('[1]Multi-Field'!$E$3=[1]Lists!BF38,'[1]Multi-Field'!$F$3="Drained"),BI38,IF(AND('[1]Multi-Field'!$E$3=BF38,'[1]Multi-Field'!$F$3="undrained"),BH38,""))</f>
        <v/>
      </c>
      <c r="BL38" s="409" t="str">
        <f>IF(AND('[1]Multi-Field'!$E$4=BF38,'[1]Multi-Field'!$F$4="Drained"),BI38,IF(AND('[1]Multi-Field'!$E$4=BF38,'[1]Multi-Field'!$F$4="undrained"),BH38,""))</f>
        <v/>
      </c>
      <c r="BM38" s="409" t="str">
        <f>IF(AND('[1]Multi-Field'!$E$5=BF38,'[1]Multi-Field'!$F$5="Drained"),BI38,IF(AND('[1]Multi-Field'!$E$5=BF38,'[1]Multi-Field'!$F$5="undrained"),BH38,""))</f>
        <v/>
      </c>
      <c r="BN38" s="409" t="str">
        <f>IF(AND('[1]Multi-Field'!$E$6=BF38,'[1]Multi-Field'!$F$6="Drained"),BI38,IF(AND('[1]Multi-Field'!$E$6=BF38,'[1]Multi-Field'!$F$6="undrained"),BH38,""))</f>
        <v/>
      </c>
      <c r="BO38" s="409" t="str">
        <f>IF(AND('[1]Multi-Field'!$E$7=BF38,'[1]Multi-Field'!$F$7="Drained"),BI38,IF(AND('[1]Multi-Field'!$E$7=BF38,'[1]Multi-Field'!$F$7="undrained"),BH38,""))</f>
        <v/>
      </c>
      <c r="BP38" s="409" t="str">
        <f>IF(AND('[1]Multi-Field'!$E$8=BF38,'[1]Multi-Field'!$F$8="Drained"),BI38,IF(AND('[1]Multi-Field'!$E$8=BF38,'[1]Multi-Field'!$F$8="undrained"),BH38,""))</f>
        <v/>
      </c>
      <c r="BQ38" s="409" t="str">
        <f>IF(AND('[1]Multi-Field'!$E$9=BF38,'[1]Multi-Field'!$F$9="Drained"),BI38,IF(AND('[1]Multi-Field'!$E$9=BF38,'[1]Multi-Field'!$F$9="undrained"),BH38,""))</f>
        <v/>
      </c>
      <c r="BR38" s="409" t="str">
        <f>IF(AND('[1]Multi-Field'!$E$10=BF38,'[1]Multi-Field'!$F$10="Drained"),BI38,IF(AND('[1]Multi-Field'!$E$10=BF38,'[1]Multi-Field'!$F$10="undrained"),BH38,""))</f>
        <v/>
      </c>
      <c r="BS38" s="409" t="str">
        <f>IF(AND('[1]Multi-Field'!$E$11=BF38,'[1]Multi-Field'!$F$11="Drained"),BI38,IF(AND('[1]Multi-Field'!$E$11=BF38,'[1]Multi-Field'!$F$11="undrained"),BH38,""))</f>
        <v/>
      </c>
      <c r="BT38" s="409" t="str">
        <f>IF(AND('[1]Multi-Field'!$E$12=BF38,'[1]Multi-Field'!$F$12="Drained"),BI38,IF(AND('[1]Multi-Field'!$E$12=BF38,'[1]Multi-Field'!$F$12="undrained"),BH38,""))</f>
        <v/>
      </c>
      <c r="BU38" s="409" t="str">
        <f>IF(AND('[1]Multi-Field'!$E$13=BF38,'[1]Multi-Field'!$F$13="Drained"),BI38,IF(AND('[1]Multi-Field'!$E$3=BF38,'[1]Multi-Field'!$F$13="undrained"),BH38,""))</f>
        <v/>
      </c>
      <c r="BV38" s="409" t="str">
        <f>IF(AND('[1]Multi-Field'!$E$14=BF38,'[1]Multi-Field'!$F$14="Drained"),BI38,IF(AND('[1]Multi-Field'!$E$14=BF38,'[1]Multi-Field'!$F$14="undrained"),BH38,""))</f>
        <v/>
      </c>
      <c r="BW38" s="409" t="str">
        <f>IF(AND('[1]Multi-Field'!$E$15=BF38,'[1]Multi-Field'!$F$15="Drained"),BI38,IF(AND('[1]Multi-Field'!$E$15=BF38,'[1]Multi-Field'!$F$15="undrained"),BH38,""))</f>
        <v/>
      </c>
      <c r="BX38" s="409" t="str">
        <f>IF(AND('[1]Multi-Field'!$E$16=[1]Lists!BF38,'[1]Multi-Field'!$F$16="Drained"),BI38,IF(AND('[1]Multi-Field'!$E$16=[1]Lists!BF38,'[1]Multi-Field'!$F$16="undrained"),BH38,""))</f>
        <v/>
      </c>
      <c r="BY38" s="409" t="str">
        <f>IF(AND('[1]Multi-Field'!$E$17=[1]Lists!BF38,'[1]Multi-Field'!$F$17="Drained"),BI38,IF(AND('[1]Multi-Field'!$E$17=[1]Lists!BF38,'[1]Multi-Field'!$F$17="undrained"),BH38,""))</f>
        <v/>
      </c>
      <c r="BZ38" s="409" t="str">
        <f>IF(AND('[1]Multi-Field'!$E$18=[1]Lists!BF38,'[1]Multi-Field'!$F$18="Drained"),BI38,IF(AND('[1]Multi-Field'!$E$18=[1]Lists!BF38,'[1]Multi-Field'!$F$18="undrained"),BH38,""))</f>
        <v/>
      </c>
      <c r="CA38" s="409" t="str">
        <f>IF(AND('[1]Multi-Field'!$E$19=[1]Lists!BF38,'[1]Multi-Field'!$F$19="Drained"),BI38,IF(AND('[1]Multi-Field'!$E$19=[1]Lists!BF38,'[1]Multi-Field'!$F$19="undrained"),BH38,""))</f>
        <v/>
      </c>
      <c r="CB38" s="409" t="str">
        <f>IF(AND('[1]Multi-Field'!$E$20=[1]Lists!BF38,'[1]Multi-Field'!$F$20="Drained"),BI38,IF(AND('[1]Multi-Field'!$E$20=[1]Lists!BF38,'[1]Multi-Field'!$F$20="undrained"),BH38,""))</f>
        <v/>
      </c>
      <c r="CC38" s="409" t="str">
        <f>IF(AND('[1]Multi-Field'!$E$21=[1]Lists!BF38,'[1]Multi-Field'!$F$21="Drained"),BI38,IF(AND('[1]Multi-Field'!$E$21=[1]Lists!BF38,'[1]Multi-Field'!$F$21="undrained"),BH38,""))</f>
        <v/>
      </c>
      <c r="CD38" s="409" t="str">
        <f>IF(AND('[1]Multi-Field'!$E$22=[1]Lists!BF38,'[1]Multi-Field'!$F$22="Drained"),BI38,IF(AND('[1]Multi-Field'!$E$22=[1]Lists!BF38,'[1]Multi-Field'!$F$22="undrained"),BH38,""))</f>
        <v/>
      </c>
      <c r="CE38" s="409" t="str">
        <f>IF(AND('[1]Multi-Field'!$E$23=[1]Lists!BF38,'[1]Multi-Field'!$F$23="Drained"),BI38,IF(AND('[1]Multi-Field'!$E$23=[1]Lists!BF38,'[1]Multi-Field'!$F$23="undrained"),BH38,""))</f>
        <v/>
      </c>
      <c r="CF38" s="409" t="str">
        <f>IF(AND('[1]Multi-Field'!$E$24=[1]Lists!BF38,'[1]Multi-Field'!$F$24="Drained"),BI38,IF(AND('[1]Multi-Field'!$E$24=[1]Lists!BF38,'[1]Multi-Field'!$F$24="undrained"),BH38,""))</f>
        <v/>
      </c>
      <c r="CG38" s="409" t="str">
        <f>IF(AND('[1]Multi-Field'!$E$25=[1]Lists!BF38,'[1]Multi-Field'!$F$25="Drained"),BI38,IF(AND('[1]Multi-Field'!$E$25=[1]Lists!BF38,'[1]Multi-Field'!$F$25="undrained"),BH38,""))</f>
        <v/>
      </c>
      <c r="CH38" s="409" t="str">
        <f>IF(AND('[1]Multi-Field'!$E$26=[1]Lists!BF38,'[1]Multi-Field'!$F$26="Drained"),BI38,IF(AND('[1]Multi-Field'!$E$26=[1]Lists!BF38,'[1]Multi-Field'!$F$26="undrained"),BH38,""))</f>
        <v/>
      </c>
      <c r="CI38" s="409" t="str">
        <f>IF(AND('[1]Multi-Field'!$E$27=[1]Lists!BF38,'[1]Multi-Field'!$F$27="Drained"),BI38,IF(AND('[1]Multi-Field'!$E$27=[1]Lists!BF38,'[1]Multi-Field'!$F$27="undrained"),BH38,""))</f>
        <v/>
      </c>
      <c r="CJ38" s="409" t="str">
        <f>IF(AND('[1]Multi-Field'!$E$28=[1]Lists!BF38,'[1]Multi-Field'!$F$28="Drained"),BI38,IF(AND('[1]Multi-Field'!$E$28=[1]Lists!BF38,'[1]Multi-Field'!$F$28="undrained"),BH38,""))</f>
        <v/>
      </c>
      <c r="CK38" s="409" t="str">
        <f>IF(AND('[1]Multi-Field'!$E$29=[1]Lists!BF38,'[1]Multi-Field'!$F$29="Drained"),BI38,IF(AND('[1]Multi-Field'!$E$29=[1]Lists!BF38,'[1]Multi-Field'!$F$29="undrained"),BH38,""))</f>
        <v/>
      </c>
      <c r="CL38" s="409" t="str">
        <f>IF(AND('[1]Multi-Field'!$E$30=[1]Lists!BF38,'[1]Multi-Field'!$F$30="Drained"),BI38,IF(AND('[1]Multi-Field'!$E$30=[1]Lists!BF38,'[1]Multi-Field'!$F$30="undrained"),BH38,""))</f>
        <v/>
      </c>
      <c r="CM38" s="409" t="str">
        <f>IF(AND('[1]Multi-Field'!$E$31=[1]Lists!BF38,'[1]Multi-Field'!$F$31="Drained"),BI38,IF(AND('[1]Multi-Field'!$E$31=[1]Lists!BF38,'[1]Multi-Field'!$F$31="undrained"),BH38,""))</f>
        <v/>
      </c>
      <c r="CN38" s="409" t="str">
        <f>IF(AND('[1]Multi-Field'!$E$32=[1]Lists!BF38,'[1]Multi-Field'!$F$32="Drained"),BI38,IF(AND('[1]Multi-Field'!$E$32=[1]Lists!BF38,'[1]Multi-Field'!$F$32="undrained"),BH38,""))</f>
        <v/>
      </c>
      <c r="CO38" s="409" t="str">
        <f>IF(AND('[1]Multi-Field'!$E$33=[1]Lists!BF38,'[1]Multi-Field'!$F$33="Drained"),BI38,IF(AND('[1]Multi-Field'!$E$33=[1]Lists!BF38,'[1]Multi-Field'!$F$33="undrained"),BH38,""))</f>
        <v/>
      </c>
      <c r="CP38" s="409" t="str">
        <f>IF(AND('[1]Multi-Field'!$E$34=[1]Lists!BF38,'[1]Multi-Field'!$F$34="Drained"),BI38,IF(AND('[1]Multi-Field'!$E$34=[1]Lists!BF38,'[1]Multi-Field'!$F$34="undrained"),BH38,""))</f>
        <v/>
      </c>
      <c r="CQ38" s="409" t="str">
        <f>IF(AND('[1]Multi-Field'!$E$35=[1]Lists!BF38,'[1]Multi-Field'!$F$35="Drained"),BI38,IF(AND('[1]Multi-Field'!$E$35=[1]Lists!BF38,'[1]Multi-Field'!$F$35="undrained"),BH38,""))</f>
        <v/>
      </c>
      <c r="CR38" s="409" t="str">
        <f>IF(AND('[1]Multi-Field'!$E$36=[1]Lists!BF38,'[1]Multi-Field'!$F$36="Drained"),BI38,IF(AND('[1]Multi-Field'!$E$36=[1]Lists!BF38,'[1]Multi-Field'!$F$36="undrained"),BH38,""))</f>
        <v/>
      </c>
      <c r="CS38" s="409" t="str">
        <f>IF(AND('[1]Multi-Field'!$E$37=[1]Lists!BF38,'[1]Multi-Field'!$F$37="Drained"),BI38,IF(AND('[1]Multi-Field'!$E$37=[1]Lists!BF38,'[1]Multi-Field'!$F$37="undrained"),BH38,""))</f>
        <v/>
      </c>
      <c r="CT38" s="409" t="str">
        <f>IF(AND('[1]Multi-Field'!$E$38=[1]Lists!BF38,'[1]Multi-Field'!$F$38="Drained"),BI38,IF(AND('[1]Multi-Field'!$E$38=[1]Lists!BF38,'[1]Multi-Field'!$F$38="undrained"),BH38,""))</f>
        <v/>
      </c>
      <c r="CU38" s="409">
        <f>IF(AND('[1]Multi-Field'!$E$39=[1]Lists!BF38,'[1]Multi-Field'!$F$39="Drained"),BI38,IF(AND('[1]Multi-Field'!$E$39=[1]Lists!BF38,'[1]Multi-Field'!$F$39="undrained"),BH38,""))</f>
        <v>6</v>
      </c>
      <c r="CV38" s="409" t="str">
        <f>IF(AND('[1]Multi-Field'!$E$40=[1]Lists!BF38,'[1]Multi-Field'!$F$40="Drained"),BI38,IF(AND('[1]Multi-Field'!$E$40=[1]Lists!BF38,'[1]Multi-Field'!$F$40="undrained"),BH38,""))</f>
        <v/>
      </c>
      <c r="CW38" s="409" t="str">
        <f>IF(AND('[1]Multi-Field'!$E$41=[1]Lists!BF38,'[1]Multi-Field'!$F$40="Drained"),BI38,IF(AND('[1]Multi-Field'!$E$40=[1]Lists!BF38,'[1]Multi-Field'!$F$40="undrained"),BH38,""))</f>
        <v/>
      </c>
      <c r="CX38" s="409" t="str">
        <f>IF(AND('[1]Multi-Field'!$E$42=[1]Lists!BF38,'[1]Multi-Field'!$F$42="Drained"),BI38,IF(AND('[1]Multi-Field'!$E$42=[1]Lists!BF38,'[1]Multi-Field'!$F$42="undrained"),BH38,""))</f>
        <v/>
      </c>
      <c r="CY38" s="409" t="str">
        <f>IF(AND('[1]Multi-Field'!$E$43=[1]Lists!BF38,'[1]Multi-Field'!$F$43="Drained"),BI38,IF(AND('[1]Multi-Field'!$E$43=[1]Lists!BF38,'[1]Multi-Field'!$F$43="undrained"),BH38,""))</f>
        <v/>
      </c>
      <c r="CZ38" s="409" t="str">
        <f>IF(AND('[1]Multi-Field'!$E$44=[1]Lists!BF38,'[1]Multi-Field'!$F$44="Drained"),BI38,IF(AND('[1]Multi-Field'!$E$44=[1]Lists!BF38,'[1]Multi-Field'!$F$44="undrained"),BH38,""))</f>
        <v/>
      </c>
      <c r="DA38" s="409" t="str">
        <f>IF(AND('[1]Multi-Field'!$E$45=[1]Lists!BF38,'[1]Multi-Field'!$F$45="Drained"),BI38,IF(AND('[1]Multi-Field'!$E$45=[1]Lists!BF38,'[1]Multi-Field'!$F$45="undrained"),BH38,""))</f>
        <v/>
      </c>
      <c r="DB38" s="409" t="str">
        <f>IF(AND('[1]Multi-Field'!$E$46=[1]Lists!BF38,'[1]Multi-Field'!$F$46="Drained"),BI38,IF(AND('[1]Multi-Field'!$E$46=[1]Lists!BF38,'[1]Multi-Field'!$F$46="undrained"),BH38,""))</f>
        <v/>
      </c>
      <c r="DC38" s="409" t="str">
        <f>IF(AND('[1]Multi-Field'!$E$47=[1]Lists!BF38,'[1]Multi-Field'!$F$47="Drained"),BI38,IF(AND('[1]Multi-Field'!$E$47=[1]Lists!BF38,'[1]Multi-Field'!$F$47="undrained"),BH38,""))</f>
        <v/>
      </c>
      <c r="DD38" s="409" t="str">
        <f>IF(AND('[1]Multi-Field'!$E$48=[1]Lists!BF38,'[1]Multi-Field'!$F$48="Drained"),BI38,IF(AND('[1]Multi-Field'!$E$48=[1]Lists!BF38,'[1]Multi-Field'!$F$48="undrained"),BH38,""))</f>
        <v/>
      </c>
      <c r="DE38" s="409" t="str">
        <f>IF(AND('[1]Multi-Field'!$E$49=[1]Lists!BF38,'[1]Multi-Field'!$F$49="Drained"),BI38,IF(AND('[1]Multi-Field'!$E$49=[1]Lists!BF38,'[1]Multi-Field'!$F$9="undrained"),BH38,""))</f>
        <v/>
      </c>
      <c r="DF38" s="409" t="str">
        <f>IF(AND('[1]Multi-Field'!$E$50=[1]Lists!BF38,'[1]Multi-Field'!$F$50="Drained"),BI38,IF(AND('[1]Multi-Field'!$E$50=[1]Lists!BF38,'[1]Multi-Field'!$F$50="undrained"),BH38,""))</f>
        <v/>
      </c>
      <c r="DG38" s="409" t="str">
        <f>IF(AND('[1]Multi-Field'!$E$51=[1]Lists!BF38,'[1]Multi-Field'!$F$51="Drained"),BI38,IF(AND('[1]Multi-Field'!$E$51=[1]Lists!BF38,'[1]Multi-Field'!$F$51="undrained"),BH38,""))</f>
        <v/>
      </c>
      <c r="DH38" s="409" t="str">
        <f>IF(AND('[1]Multi-Field'!$E$52=[1]Lists!BF38,'[1]Multi-Field'!$F$52="Drained"),BI38,IF(AND('[1]Multi-Field'!$E$52=[1]Lists!BF38,'[1]Multi-Field'!$F$52="undrained"),BH38,""))</f>
        <v/>
      </c>
      <c r="DI38" s="409" t="str">
        <f>IF(AND('[1]Multi-Field'!$E$53=[1]Lists!BF38,'[1]Multi-Field'!$F$53="Drained"),BI38,IF(AND('[1]Multi-Field'!$E$53=[1]Lists!BF38,'[1]Multi-Field'!$F$53="undrained"),BH38,""))</f>
        <v/>
      </c>
      <c r="DJ38" s="409" t="str">
        <f>IF(AND('[1]Multi-Field'!$E$54=[1]Lists!BF38,'[1]Multi-Field'!$F$54="Drained"),BI38,IF(AND('[1]Multi-Field'!$E$54=[1]Lists!BF38,'[1]Multi-Field'!$F$54="undrained"),BH38,""))</f>
        <v/>
      </c>
      <c r="DK38" s="409" t="str">
        <f>IF(AND('[1]Multi-Field'!$E$55=[1]Lists!BF38,'[1]Multi-Field'!$F$55="Drained"),BI38,IF(AND('[1]Multi-Field'!$E$55=[1]Lists!BF38,'[1]Multi-Field'!$F$55="undrained"),BH38,""))</f>
        <v/>
      </c>
      <c r="DL38" s="409" t="str">
        <f>IF(AND('[1]Multi-Field'!$E$56=[1]Lists!BF38,'[1]Multi-Field'!$F$56="Drained"),BI38,IF(AND('[1]Multi-Field'!$E$56=[1]Lists!BF38,'[1]Multi-Field'!$F$56="undrained"),BH38,""))</f>
        <v/>
      </c>
      <c r="DM38" s="409" t="str">
        <f>IF(AND('[1]Multi-Field'!$E$57=[1]Lists!BF38,'[1]Multi-Field'!$F$57="Drained"),BI38,IF(AND('[1]Multi-Field'!$E$57=[1]Lists!BF38,'[1]Multi-Field'!$F$57="undrained"),BH38,""))</f>
        <v/>
      </c>
      <c r="DN38" s="409" t="str">
        <f>IF(AND('[1]Multi-Field'!$E$58=[1]Lists!BF38,'[1]Multi-Field'!$F$58="Drained"),BI38,IF(AND('[1]Multi-Field'!$E$58=[1]Lists!BF38,'[1]Multi-Field'!$F$58="undrained"),BH38,""))</f>
        <v/>
      </c>
      <c r="DO38" s="409" t="str">
        <f>IF(AND('[1]Multi-Field'!$E$59=[1]Lists!BF38,'[1]Multi-Field'!$F$59="Drained"),BI38,IF(AND('[1]Multi-Field'!$E$59=[1]Lists!BF38,'[1]Multi-Field'!$F$59="undrained"),BH38,""))</f>
        <v/>
      </c>
      <c r="DP38" s="409" t="str">
        <f>IF(AND('[1]Multi-Field'!$E$60=[1]Lists!BF38,'[1]Multi-Field'!$F$60="Drained"),BI38,IF(AND('[1]Multi-Field'!$E$60=[1]Lists!BF38,'[1]Multi-Field'!$F$60="undrained"),BH38,""))</f>
        <v/>
      </c>
      <c r="DQ38" s="409" t="str">
        <f>IF(AND('[1]Multi-Field'!$E$61=[1]Lists!BF38,'[1]Multi-Field'!$F$61="Drained"),BI38,IF(AND('[1]Multi-Field'!$E$61=[1]Lists!BF38,'[1]Multi-Field'!$F$61="undrained"),BH38,""))</f>
        <v/>
      </c>
      <c r="DR38" s="409" t="str">
        <f>IF(AND('[1]Multi-Field'!$E$62=[1]Lists!BF38,'[1]Multi-Field'!$F$62="Drained"),BI38,IF(AND('[1]Multi-Field'!$E$62=[1]Lists!BF38,'[1]Multi-Field'!$F$62="undrained"),BH38,""))</f>
        <v/>
      </c>
      <c r="DS38" s="409" t="str">
        <f>IF(AND('[1]Multi-Field'!$E$63=[1]Lists!BF38,'[1]Multi-Field'!$F$63="Drained"),BI38,IF(AND('[1]Multi-Field'!$E$63=[1]Lists!BF38,'[1]Multi-Field'!$F$63="undrained"),BH38,""))</f>
        <v/>
      </c>
      <c r="DT38" s="409" t="str">
        <f>IF(AND('[1]Multi-Field'!$E$64=[1]Lists!BF38,'[1]Multi-Field'!$F$64="Drained"),BI38,IF(AND('[1]Multi-Field'!$E$64=[1]Lists!BF38,'[1]Multi-Field'!$F$64="undrained"),BH38,""))</f>
        <v/>
      </c>
      <c r="DU38" s="409" t="str">
        <f>IF(AND('[1]Multi-Field'!$E$65=[1]Lists!BF38,'[1]Multi-Field'!$F$65="Drained"),BI38,IF(AND('[1]Multi-Field'!$E$65=[1]Lists!BF38,'[1]Multi-Field'!$F$65="undrained"),BH38,""))</f>
        <v/>
      </c>
      <c r="DV38" s="409" t="str">
        <f>IF(AND('[1]Multi-Field'!$E$66=[1]Lists!BF38,'[1]Multi-Field'!$F$66="Drained"),BI38,IF(AND('[1]Multi-Field'!$E$66=[1]Lists!BF38,'[1]Multi-Field'!$F$66="undrained"),BH38,""))</f>
        <v/>
      </c>
      <c r="DW38" s="409" t="str">
        <f>IF(AND('[1]Multi-Field'!$E$67=[1]Lists!BF38,'[1]Multi-Field'!$F$67="Drained"),BI38,IF(AND('[1]Multi-Field'!$E$67=[1]Lists!BF38,'[1]Multi-Field'!$F$67="undrained"),BH38,""))</f>
        <v/>
      </c>
      <c r="DX38" s="409" t="str">
        <f>IF(AND('[1]Multi-Field'!$E$68=[1]Lists!BF38,'[1]Multi-Field'!$F$68="Drained"),BI38,IF(AND('[1]Multi-Field'!$E$68=[1]Lists!BF38,'[1]Multi-Field'!$F$68="undrained"),BH38,""))</f>
        <v/>
      </c>
      <c r="DY38" s="409" t="str">
        <f>IF(AND('[1]Multi-Field'!$E$69=[1]Lists!BF38,'[1]Multi-Field'!$F$69="Drained"),BI38,IF(AND('[1]Multi-Field'!$E$69=[1]Lists!BF38,'[1]Multi-Field'!$F$69="undrained"),BH38,""))</f>
        <v/>
      </c>
      <c r="DZ38" s="409" t="str">
        <f>IF(AND('[1]Multi-Field'!$E$70=[1]Lists!BF38,'[1]Multi-Field'!$F$70="Drained"),BI38,IF(AND('[1]Multi-Field'!$E$70=[1]Lists!BF38,'[1]Multi-Field'!$F$70="undrained"),BH38,""))</f>
        <v/>
      </c>
      <c r="EA38" s="409" t="str">
        <f>IF(AND('[1]Multi-Field'!$E$71=[1]Lists!BF38,'[1]Multi-Field'!$F$71="Drained"),BI38,IF(AND('[1]Multi-Field'!$E$71=[1]Lists!BF38,'[1]Multi-Field'!$F$71="undrained"),BH38,""))</f>
        <v/>
      </c>
      <c r="EB38" s="409" t="str">
        <f>IF(AND('[1]Multi-Field'!$E$72=[1]Lists!BF38,'[1]Multi-Field'!$F$72="Drained"),BI38,IF(AND('[1]Multi-Field'!$E$72=[1]Lists!BF38,'[1]Multi-Field'!$F$72="undrained"),BH38,""))</f>
        <v/>
      </c>
      <c r="EC38" s="409" t="str">
        <f>IF(AND('[1]Multi-Field'!$E$73=[1]Lists!BF38,'[1]Multi-Field'!$F$73="Drained"),BI38,IF(AND('[1]Multi-Field'!$E$73=[1]Lists!BF38,'[1]Multi-Field'!$F$73="undrained"),BH38,""))</f>
        <v/>
      </c>
      <c r="ED38" s="409" t="str">
        <f>IF(AND('[1]Multi-Field'!$E$74=[1]Lists!BF38,'[1]Multi-Field'!$F$74="Drained"),BI38,IF(AND('[1]Multi-Field'!$E$74=[1]Lists!BF38,'[1]Multi-Field'!$F$74="undrained"),BH38,""))</f>
        <v/>
      </c>
      <c r="EE38" s="409" t="str">
        <f>IF(AND('[1]Multi-Field'!$E$75=[1]Lists!BF38,'[1]Multi-Field'!$F$75="Drained"),BI38,IF(AND('[1]Multi-Field'!$E$75=[1]Lists!BF38,'[1]Multi-Field'!$F$75="undrained"),BH38,""))</f>
        <v/>
      </c>
      <c r="EF38" s="409" t="str">
        <f>IF(AND('[1]Multi-Field'!$E$76=[1]Lists!BF38,'[1]Multi-Field'!$F$76="Drained"),BI38,IF(AND('[1]Multi-Field'!$E$76=[1]Lists!BF38,'[1]Multi-Field'!$F$6="undrained"),BH38,""))</f>
        <v/>
      </c>
      <c r="EG38" s="409" t="str">
        <f>IF(AND('[1]Multi-Field'!$E$77=[1]Lists!BF38,'[1]Multi-Field'!$F$77="Drained"),BI38,IF(AND('[1]Multi-Field'!$E$77=[1]Lists!BF38,'[1]Multi-Field'!$F$77="undrained"),BH38,""))</f>
        <v/>
      </c>
      <c r="EH38" s="409" t="str">
        <f>IF(AND('[1]Multi-Field'!$E$78=[1]Lists!BF38,'[1]Multi-Field'!$F$78="Drained"),BI38,IF(AND('[1]Multi-Field'!$E$78=[1]Lists!BF38,'[1]Multi-Field'!$F$78="undrained"),BH38,""))</f>
        <v/>
      </c>
      <c r="EI38" s="409" t="str">
        <f>IF(AND('[1]Multi-Field'!$E$79=[1]Lists!BF38,'[1]Multi-Field'!$F$79="Drained"),BI38,IF(AND('[1]Multi-Field'!$E$79=[1]Lists!BF38,'[1]Multi-Field'!$F$79="undrained"),BH38,""))</f>
        <v/>
      </c>
      <c r="EJ38" s="409" t="str">
        <f>IF(AND('[1]Multi-Field'!$E$80=[1]Lists!BF38,'[1]Multi-Field'!$F$80="Drained"),BI38,IF(AND('[1]Multi-Field'!$E$80=[1]Lists!BF38,'[1]Multi-Field'!$F$80="undrained"),BH38,""))</f>
        <v/>
      </c>
      <c r="EK38" s="409" t="str">
        <f>IF(AND('[1]Multi-Field'!$E$81=[1]Lists!BF38,'[1]Multi-Field'!$F$81="Drained"),BI38,IF(AND('[1]Multi-Field'!$E$81=[1]Lists!BF38,'[1]Multi-Field'!$F$81="undrained"),BH38,""))</f>
        <v/>
      </c>
      <c r="EL38" s="409" t="str">
        <f>IF(AND('[1]Multi-Field'!$E$82=[1]Lists!BF38,'[1]Multi-Field'!$F$82="Drained"),BI38,IF(AND('[1]Multi-Field'!$E$82=[1]Lists!BF38,'[1]Multi-Field'!$F$82="undrained"),BH38,""))</f>
        <v/>
      </c>
      <c r="EM38" s="409" t="str">
        <f>IF(AND('[1]Multi-Field'!$E$83=[1]Lists!BF38,'[1]Multi-Field'!$F$83="Drained"),BI38,IF(AND('[1]Multi-Field'!$E$83=[1]Lists!BF38,'[1]Multi-Field'!$F$83="undrained"),BH38,""))</f>
        <v/>
      </c>
      <c r="EN38" s="409" t="str">
        <f>IF(AND('[1]Multi-Field'!$E$84=[1]Lists!BF38,'[1]Multi-Field'!$F$84="Drained"),BI38,IF(AND('[1]Multi-Field'!$E$84=[1]Lists!BF38,'[1]Multi-Field'!$F$84="undrained"),BH38,""))</f>
        <v/>
      </c>
      <c r="EO38" s="409" t="str">
        <f>IF(AND('[1]Multi-Field'!$E$85=[1]Lists!BF38,'[1]Multi-Field'!$F$85="Drained"),BI38,IF(AND('[1]Multi-Field'!$E$85=[1]Lists!BF38,'[1]Multi-Field'!$F$85="undrained"),BH38,""))</f>
        <v/>
      </c>
      <c r="EP38" s="409" t="str">
        <f>IF(AND('[1]Multi-Field'!$E$86=[1]Lists!BF38,'[1]Multi-Field'!$F$86="Drained"),BI38,IF(AND('[1]Multi-Field'!$E$86=[1]Lists!BF38,'[1]Multi-Field'!$F$86="undrained"),BH38,""))</f>
        <v/>
      </c>
      <c r="EQ38" s="409" t="str">
        <f>IF(AND('[1]Multi-Field'!$E$87=[1]Lists!BF38,'[1]Multi-Field'!$F$87="Drained"),BI38,IF(AND('[1]Multi-Field'!$E$87=[1]Lists!BF38,'[1]Multi-Field'!$F$87="undrained"),BH38,""))</f>
        <v/>
      </c>
      <c r="ER38" s="409" t="str">
        <f>IF(AND('[1]Multi-Field'!$E$88=[1]Lists!BF38,'[1]Multi-Field'!$F$88="Drained"),BI38,IF(AND('[1]Multi-Field'!$E$88=[1]Lists!BF38,'[1]Multi-Field'!$F$88="undrained"),BH38,""))</f>
        <v/>
      </c>
      <c r="ES38" s="409" t="str">
        <f>IF(AND('[1]Multi-Field'!$E$89=[1]Lists!BF38,'[1]Multi-Field'!$F$89="Drained"),BI38,IF(AND('[1]Multi-Field'!$E$89=[1]Lists!BF38,'[1]Multi-Field'!$F$89="undrained"),BH38,""))</f>
        <v/>
      </c>
      <c r="ET38" s="409" t="str">
        <f>IF(AND('[1]Multi-Field'!$E$90=[1]Lists!BF38,'[1]Multi-Field'!$F$90="Drained"),BI38,IF(AND('[1]Multi-Field'!$E$90=[1]Lists!BF38,'[1]Multi-Field'!$F$90="undrained"),BH38,""))</f>
        <v/>
      </c>
      <c r="EU38" s="409" t="str">
        <f>IF(AND('[1]Multi-Field'!$E$91=[1]Lists!BF38,'[1]Multi-Field'!$F$91="Drained"),BI38,IF(AND('[1]Multi-Field'!$E$91=[1]Lists!BF38,'[1]Multi-Field'!$F$91="undrained"),BH38,""))</f>
        <v/>
      </c>
      <c r="EV38" s="409" t="str">
        <f>IF(AND('[1]Multi-Field'!$E$92=[1]Lists!BF38,'[1]Multi-Field'!$F$92="Drained"),BI38,IF(AND('[1]Multi-Field'!$E$92=[1]Lists!BF38,'[1]Multi-Field'!$F$92="undrained"),BH38,""))</f>
        <v/>
      </c>
      <c r="EW38" s="409" t="str">
        <f>IF(AND('[1]Multi-Field'!$E$93=[1]Lists!BF38,'[1]Multi-Field'!$F$93="Drained"),BI38,IF(AND('[1]Multi-Field'!$E$93=[1]Lists!BF38,'[1]Multi-Field'!$F$93="undrained"),BH38,""))</f>
        <v/>
      </c>
      <c r="EX38" s="409" t="str">
        <f>IF(AND('[1]Multi-Field'!$E$94=[1]Lists!BF38,'[1]Multi-Field'!$F$94="Drained"),BI38,IF(AND('[1]Multi-Field'!$E$94=[1]Lists!BF38,'[1]Multi-Field'!$F$94="undrained"),BH38,""))</f>
        <v/>
      </c>
      <c r="EY38" s="409" t="str">
        <f>IF(AND('[1]Multi-Field'!$E$95=[1]Lists!BF38,'[1]Multi-Field'!$F$95="Drained"),BI38,IF(AND('[1]Multi-Field'!$E$95=[1]Lists!BF38,'[1]Multi-Field'!$F$95="undrained"),BH38,""))</f>
        <v/>
      </c>
      <c r="EZ38" s="409" t="str">
        <f>IF(AND('[1]Multi-Field'!$E$96=[1]Lists!BF38,'[1]Multi-Field'!$F$96="Drained"),BI38,IF(AND('[1]Multi-Field'!$E$96=[1]Lists!BF38,'[1]Multi-Field'!$F$96="undrained"),BH38,""))</f>
        <v/>
      </c>
      <c r="FA38" s="409" t="str">
        <f>IF(AND('[1]Multi-Field'!$E$97=[1]Lists!BF38,'[1]Multi-Field'!$F$97="Drained"),BI38,IF(AND('[1]Multi-Field'!$E$97=[1]Lists!BF38,'[1]Multi-Field'!$F$97="undrained"),BH38,""))</f>
        <v/>
      </c>
      <c r="FB38" s="409" t="str">
        <f>IF(AND('[1]Multi-Field'!$E$98=[1]Lists!BF38,'[1]Multi-Field'!$F$98="Drained"),BI38,IF(AND('[1]Multi-Field'!$E$98=[1]Lists!BF38,'[1]Multi-Field'!$F$98="undrained"),BH38,""))</f>
        <v/>
      </c>
      <c r="FC38" s="409" t="str">
        <f>IF(AND('[1]Multi-Field'!$E$99=[1]Lists!BF38,'[1]Multi-Field'!$F$99="Drained"),BI38,IF(AND('[1]Multi-Field'!$E$99=[1]Lists!BF38,'[1]Multi-Field'!$F$99="undrained"),BH38,""))</f>
        <v/>
      </c>
      <c r="FD38" s="409" t="str">
        <f>IF(AND('[1]Multi-Field'!$E$100=[1]Lists!BF38,'[1]Multi-Field'!$F$100="Drained"),BI38,IF(AND('[1]Multi-Field'!$E$100=[1]Lists!BF38,'[1]Multi-Field'!$F$100="undrained"),BH38,""))</f>
        <v/>
      </c>
      <c r="FE38" s="409" t="str">
        <f>IF(AND('[1]Multi-Field'!$E$101=[1]Lists!BF38,'[1]Multi-Field'!$F$101="Drained"),BI38,IF(AND('[1]Multi-Field'!$E$101=[1]Lists!BF38,'[1]Multi-Field'!$F$101="undrained"),BH38,""))</f>
        <v/>
      </c>
      <c r="FF38" s="409" t="str">
        <f>IF(AND('[1]Multi-Field'!$E$102=[1]Lists!BF38,'[1]Multi-Field'!$F$102="Drained"),BI38,IF(AND('[1]Multi-Field'!$E$102=[1]Lists!BF38,'[1]Multi-Field'!$F$102="undrained"),BH38,""))</f>
        <v/>
      </c>
      <c r="FG38" s="409" t="str">
        <f>IF(AND('[1]Multi-Field'!$E$103=[1]Lists!BF38,'[1]Multi-Field'!$F$103="Drained"),BI38,IF(AND('[1]Multi-Field'!$E$103=[1]Lists!BF38,'[1]Multi-Field'!$F$103="undrained"),BH38,""))</f>
        <v/>
      </c>
      <c r="FH38" s="409" t="str">
        <f>IF(AND('[1]Multi-Field'!$E$104=[1]Lists!BF38,'[1]Multi-Field'!$F$104="Drained"),BI38,IF(AND('[1]Multi-Field'!$E$104=[1]Lists!BF38,'[1]Multi-Field'!$F$104="undrained"),BH38,""))</f>
        <v/>
      </c>
      <c r="FI38" s="409" t="str">
        <f>IF(AND('[1]Multi-Field'!$E$105=[1]Lists!BF38,'[1]Multi-Field'!$F$105="Drained"),BI38,IF(AND('[1]Multi-Field'!$E$105=[1]Lists!BF38,'[1]Multi-Field'!$F$105="undrained"),BH38,""))</f>
        <v/>
      </c>
      <c r="FJ38" s="409" t="str">
        <f>IF(AND('[1]Multi-Field'!$E$106=[1]Lists!BF38,'[1]Multi-Field'!$F$106="Drained"),BI38,IF(AND('[1]Multi-Field'!$E$106=[1]Lists!BF38,'[1]Multi-Field'!$F$106="undrained"),BH38,""))</f>
        <v/>
      </c>
      <c r="FK38" s="409" t="str">
        <f>IF(AND('[1]Multi-Field'!$E$107=[1]Lists!BF38,'[1]Multi-Field'!$F$107="Drained"),BI38,IF(AND('[1]Multi-Field'!$E$107=[1]Lists!BF38,'[1]Multi-Field'!$F$107="undrained"),BH38,""))</f>
        <v/>
      </c>
      <c r="FL38" s="409" t="str">
        <f>IF(AND('[1]Multi-Field'!$E$108=[1]Lists!BF38,'[1]Multi-Field'!$F$108="Drained"),BI38,IF(AND('[1]Multi-Field'!$E$108=[1]Lists!BF38,'[1]Multi-Field'!$F$108="undrained"),BH38,""))</f>
        <v/>
      </c>
      <c r="FM38" s="409" t="str">
        <f>IF(AND('[1]Multi-Field'!$E$109=[1]Lists!BF38,'[1]Multi-Field'!$F$109="Drained"),BI38,IF(AND('[1]Multi-Field'!$E$109=[1]Lists!BF38,'[1]Multi-Field'!$F$109="undrained"),BH38,""))</f>
        <v/>
      </c>
      <c r="FN38" s="409" t="str">
        <f>IF(AND('[1]Multi-Field'!$E$110=[1]Lists!BF38,'[1]Multi-Field'!$F$110="Drained"),BI38,IF(AND('[1]Multi-Field'!$E$110=[1]Lists!BF38,'[1]Multi-Field'!$F$110="undrained"),BH38,""))</f>
        <v/>
      </c>
      <c r="FO38" s="409" t="str">
        <f>IF(AND('[1]Multi-Field'!$E$111=[1]Lists!BF38,'[1]Multi-Field'!$F$111="Drained"),BI38,IF(AND('[1]Multi-Field'!$E$111=[1]Lists!BF38,'[1]Multi-Field'!$F$111="undrained"),BH38,""))</f>
        <v/>
      </c>
      <c r="FP38" s="409" t="str">
        <f>IF(AND('[1]Multi-Field'!$E$112=[1]Lists!BF38,'[1]Multi-Field'!$F$112="Drained"),BI38,IF(AND('[1]Multi-Field'!$E$112=[1]Lists!BF38,'[1]Multi-Field'!$F$112="undrained"),BH38,""))</f>
        <v/>
      </c>
      <c r="FQ38" s="409" t="str">
        <f>IF(AND('[1]Multi-Field'!$E$113=[1]Lists!BF38,'[1]Multi-Field'!$F$113="Drained"),BI38,IF(AND('[1]Multi-Field'!$E$113=[1]Lists!BF38,'[1]Multi-Field'!$F$113="undrained"),BH38,""))</f>
        <v/>
      </c>
      <c r="FR38" s="409" t="str">
        <f>IF(AND('[1]Multi-Field'!$E$114=[1]Lists!BF38,'[1]Multi-Field'!$F$114="Drained"),BI38,IF(AND('[1]Multi-Field'!$E$114=[1]Lists!BF38,'[1]Multi-Field'!$F$114="undrained"),BH38,""))</f>
        <v/>
      </c>
      <c r="FS38" s="409" t="str">
        <f>IF(AND('[1]Multi-Field'!$E$115=[1]Lists!BF38,'[1]Multi-Field'!$F$115="Drained"),BI38,IF(AND('[1]Multi-Field'!$E$115=[1]Lists!BF38,'[1]Multi-Field'!$F$115="undrained"),BH38,""))</f>
        <v/>
      </c>
      <c r="FT38" s="409" t="str">
        <f>IF(AND('[1]Multi-Field'!$E$116=[1]Lists!BF38,'[1]Multi-Field'!$F$116="Drained"),BI38,IF(AND('[1]Multi-Field'!$E$116=[1]Lists!BF38,'[1]Multi-Field'!$F$116="undrained"),BH38,""))</f>
        <v/>
      </c>
      <c r="FU38" s="409" t="str">
        <f>IF(AND('[1]Multi-Field'!$E$117=[1]Lists!BF38,'[1]Multi-Field'!$F$117="Drained"),BI38,IF(AND('[1]Multi-Field'!$E$117=[1]Lists!BF38,'[1]Multi-Field'!$F$117="undrained"),BH38,""))</f>
        <v/>
      </c>
      <c r="FV38" s="409" t="str">
        <f>IF(AND('[1]Multi-Field'!$E$118=[1]Lists!BF38,'[1]Multi-Field'!$F$118="Drained"),BI38,IF(AND('[1]Multi-Field'!$E$118=[1]Lists!BF38,'[1]Multi-Field'!$F$118="undrained"),BH38,""))</f>
        <v/>
      </c>
      <c r="FW38" s="409" t="str">
        <f>IF(AND('[1]Multi-Field'!$E$119=[1]Lists!BF38,'[1]Multi-Field'!$F$119="Drained"),BI38,IF(AND('[1]Multi-Field'!$E$119=[1]Lists!BF38,'[1]Multi-Field'!$F$119="undrained"),BH38,""))</f>
        <v/>
      </c>
      <c r="FX38" s="409" t="str">
        <f>IF(AND('[1]Multi-Field'!$E$120=[1]Lists!BF38,'[1]Multi-Field'!$F$120="Drained"),BI38,IF(AND('[1]Multi-Field'!$E$120=[1]Lists!BF38,'[1]Multi-Field'!$F$120="undrained"),BH38,""))</f>
        <v/>
      </c>
      <c r="FZ38" t="s">
        <v>822</v>
      </c>
      <c r="GC38" s="4">
        <f>'[1]Multi-Field'!B36</f>
        <v>0</v>
      </c>
      <c r="GD38" s="73" t="str">
        <f>IF(OR('[1]Multi-Field'!Q36=$FZ$43,'[1]Multi-Field'!Q36=$FZ$44),'[1]Multi-Field'!BS36,"")</f>
        <v/>
      </c>
      <c r="GE38" s="4" t="str">
        <f>IF(AND(OR('[1]Multi-Field'!Q36=$FZ$86,'[1]Multi-Field'!Q36=$FZ$94,'[1]Multi-Field'!Q36=$FZ$87,'[1]Multi-Field'!Q36=[1]Lists!$FZ$93,'[1]Multi-Field'!Q36=$FZ$59),'[1]Multi-Field'!BS36&gt;50),'[1]Multi-Field'!BS36*0.8,IF(AND(OR('[1]Multi-Field'!Q36=$FZ$86,'[1]Multi-Field'!Q36=$FZ$94,'[1]Multi-Field'!Q36=$FZ$87,'[1]Multi-Field'!Q36=[1]Lists!$FZ$93,'[1]Multi-Field'!Q36=[1]Lists!$FZ$59),'[1]Multi-Field'!BS36&lt;50),'[1]Multi-Field'!BS36,""))</f>
        <v/>
      </c>
      <c r="GF38" s="4">
        <f>IF(OR('[1]Multi-Field'!Q36=[1]Lists!$FZ$7,'[1]Multi-Field'!Q36=[1]Lists!$FZ$5,'[1]Multi-Field'!Q36=[1]Lists!$FZ$24,'[1]Multi-Field'!Q36=[1]Lists!$FZ$10,'[1]Multi-Field'!Q36=[1]Lists!$FZ$8, '[1]Multi-Field'!Q36=[1]Lists!$FZ$25, '[1]Multi-Field'!Q36=[1]Lists!$FZ$23, '[1]Multi-Field'!Q36= [1]Lists!$FZ$47, '[1]Multi-Field'!Q36=[1]Lists!$FZ$49, '[1]Multi-Field'!Q36=[1]Lists!$FZ$48,'[1]Multi-Field'!Q36=[1]Lists!$FZ$3, '[1]Multi-Field'!Q36=[1]Lists!$FZ$14,'[1]Multi-Field'!Q36=[1]Lists!$FZ$36, '[1]Multi-Field'!Q36=[1]Lists!$FZ$41,'[1]Multi-Field'!Q36=[1]Lists!$FZ$42),0,"")</f>
        <v>0</v>
      </c>
      <c r="GG38" s="4" t="str">
        <f>IF(OR('[1]Multi-Field'!Q36=[1]Lists!$FZ$6,'[1]Multi-Field'!Q36=[1]Lists!$FZ$4, '[1]Multi-Field'!Q65=[1]Lists!$FZ$11, '[1]Multi-Field'!Q36=[1]Lists!$FZ$1),100*IF('[1]Multi-Field'!U36=onepercent,0.75,IF('[1]Multi-Field'!U36=onetotwentyfivepercent,0.4,IF(OR('[1]Multi-Field'!U36=twentysixtofiftypercent,'[1]Multi-Field'!U36=greaterthanfiftypercent),0,""))),"")</f>
        <v/>
      </c>
      <c r="GH38" s="4" t="str">
        <f>IF(OR('[1]Multi-Field'!Q36=[1]Lists!$FZ$53,'[1]Multi-Field'!Q36=[1]Lists!$FZ$55), 50,IF('[1]Multi-Field'!Q36=[1]Lists!$FZ$54,225,IF('[1]Multi-Field'!Q36=[1]Lists!$FZ$56,75,"")))</f>
        <v/>
      </c>
      <c r="GI38" s="4" t="e">
        <f>#VALUE!</f>
        <v>#VALUE!</v>
      </c>
      <c r="GJ38" s="4" t="e">
        <f>#VALUE!</f>
        <v>#VALUE!</v>
      </c>
      <c r="GK38" s="4" t="str">
        <f>IF('[1]Multi-Field'!Q36=[1]Lists!$FZ$95,'[1]Multi-Field'!BS36*0.66,"")</f>
        <v/>
      </c>
      <c r="GM38" s="4" t="str">
        <f>IF(OR('[1]Multi-Field'!Q36=[1]Lists!$FZ$26,'[1]Multi-Field'!Q36=[1]Lists!$FZ$84),20,"")</f>
        <v/>
      </c>
      <c r="GN38" s="4" t="str">
        <f>IF(OR('[1]Multi-Field'!Q36=[1]Lists!$FZ$88,'[1]Multi-Field'!Q36=[1]Lists!$FZ$57),0,"")</f>
        <v/>
      </c>
      <c r="GO38" s="4" t="str">
        <f>IF(OR('[1]Multi-Field'!Q36=[1]Lists!$FZ$69,'[1]Multi-Field'!Q36=[1]Lists!$FZ$71,'[1]Multi-Field'!Q36=[1]Lists!$FZ$105),50,"")</f>
        <v/>
      </c>
      <c r="GP38" s="4" t="str">
        <f>IF(OR('[1]Multi-Field'!Q36=[1]Lists!$FZ$75,'[1]Multi-Field'!Q36=[1]Lists!$FZ$70),75,"")</f>
        <v/>
      </c>
      <c r="GQ38" s="4" t="str">
        <f>IF('[1]Multi-Field'!Q36=[1]Lists!$FZ$72,150,"")</f>
        <v/>
      </c>
      <c r="GR38" s="4" t="str">
        <f>IF(OR('[1]Multi-Field'!Q36=[1]Lists!$FZ$74,'[1]Multi-Field'!Q36=[1]Lists!$FZ$73),40,"")</f>
        <v/>
      </c>
      <c r="GS38" s="4" t="str">
        <f>IF('[1]Multi-Field'!Q36=[1]Lists!$FZ$99,80,"")</f>
        <v/>
      </c>
      <c r="GT38" s="4" t="str">
        <f>IF('[1]Multi-Field'!Q36=[1]Lists!$FZ$106,70,"")</f>
        <v/>
      </c>
      <c r="GU38" s="4" t="e">
        <f t="shared" si="4"/>
        <v>#VALUE!</v>
      </c>
    </row>
    <row r="39" spans="1:203" ht="13.5" customHeight="1">
      <c r="A39" s="7" t="s">
        <v>126</v>
      </c>
      <c r="B39" t="s">
        <v>763</v>
      </c>
      <c r="C39" s="7"/>
      <c r="D39" s="8">
        <v>75</v>
      </c>
      <c r="E39" s="8">
        <f t="shared" si="0"/>
        <v>75</v>
      </c>
      <c r="F39" s="8">
        <f t="shared" si="1"/>
        <v>75</v>
      </c>
      <c r="G39" s="8">
        <v>75</v>
      </c>
      <c r="H39" s="8">
        <v>75</v>
      </c>
      <c r="I39" s="8">
        <f t="shared" si="5"/>
        <v>75</v>
      </c>
      <c r="J39" s="8">
        <f t="shared" si="6"/>
        <v>75</v>
      </c>
      <c r="K39" s="8">
        <v>75</v>
      </c>
      <c r="L39" s="8">
        <v>125</v>
      </c>
      <c r="M39" s="8">
        <f t="shared" si="2"/>
        <v>125</v>
      </c>
      <c r="N39" s="8">
        <f t="shared" si="3"/>
        <v>125</v>
      </c>
      <c r="O39" s="8">
        <v>125</v>
      </c>
      <c r="P39" s="391">
        <v>14</v>
      </c>
      <c r="Q39" s="394"/>
      <c r="R39" s="395" t="b">
        <f>IF(OR('Multi-Field'!AA16=Lists!$AC$42,'Multi-Field'!AA16=Lists!$AC$43),IF('Multi-Field'!Z16="x",(IF('Multi-Field'!AC16=Lists!$Q$11,Lists!$R$11,IF('Multi-Field'!AC16=Lists!$Q$12,Lists!$R$12,IF('Multi-Field'!AC16=Lists!$Q$13,Lists!$R$13,IF('Multi-Field'!AC16=Lists!$Q$14,Lists!$R$14))))),IF('Multi-Field'!X16="x",(IF('Multi-Field'!AC16=Lists!$Q$11,Lists!$S$11,IF('Multi-Field'!AC16=Lists!$Q$12,Lists!$S$12,IF('Multi-Field'!AC16=Lists!$Q$13,Lists!$S$13,IF('Multi-Field'!AC16=Lists!$Q$14,Lists!$S$14))))),IF('Multi-Field'!V16="x",(IF('Multi-Field'!AC16=Lists!$Q$11,Lists!$T$11,IF('Multi-Field'!AC16=Lists!$Q$12,Lists!$T$12,IF('Multi-Field'!AC16=Lists!$Q$13,Lists!$T$13,IF('Multi-Field'!AC16=Lists!$Q$14,Lists!$T$14))))),0))))</f>
        <v>0</v>
      </c>
      <c r="S39" s="395" t="str">
        <f t="shared" si="11"/>
        <v/>
      </c>
      <c r="T39" s="395"/>
      <c r="U39" s="396"/>
      <c r="V39" s="383">
        <f>IF(OR('Multi-Field'!AI25=$U$4,'Multi-Field'!AI25=$U$5,'Multi-Field'!AI25=$U$6,'Multi-Field'!AI25=$U$7,'Multi-Field'!AI25=$U$8,'Multi-Field'!AI25=$U$9),(IF('Multi-Field'!AJ25=$V$2,100,IF('Multi-Field'!AJ25=$V$3,65,IF('Multi-Field'!AJ25=$V$4,53,IF('Multi-Field'!AJ25=$V$5,41,IF('Multi-Field'!AJ25=$V$6,23,IF('Multi-Field'!AJ25=$V$7,0,0))))))),0)</f>
        <v>0</v>
      </c>
      <c r="W39" s="383" t="str">
        <f>IF(AND(OR('Multi-Field'!AF25=$S$3,'Multi-Field'!AF25=S27,'Multi-Field'!AF25=$S$7),'Multi-Field'!AN25&lt;18,'Multi-Field'!AN25&gt;0),35,IF('Multi-Field'!AF25=$S$4,55,IF(AND('Multi-Field'!AF25=$S$6,'Multi-Field'!AN25&lt;18),30,IF(AND('Multi-Field'!AN25&gt;17,OR('Multi-Field'!AF25=$S$3,'Multi-Field'!AF25=$S$5,'Multi-Field'!AF25= $S$6,'Multi-Field'!AF25=$S$7)),25,"0"))))</f>
        <v>0</v>
      </c>
      <c r="X39" s="383">
        <f>IF(OR('Multi-Field'!BA25=$U$4,'Multi-Field'!BA25=$U$5,'Multi-Field'!BA25=$U$6,'Multi-Field'!BA25=U29,'Multi-Field'!BA25=$U$8,'Multi-Field'!BA25=$U$9),(IF('Multi-Field'!BB25=$V$2,100,IF('Multi-Field'!BB25=$V$3,65,IF('Multi-Field'!BB25=$V$4,53,IF('Multi-Field'!BB25=$V$5,41,IF('Multi-Field'!BB25=$V$6,23,IF('Multi-Field'!BB25=$V$7,0,0))))))),0)</f>
        <v>0</v>
      </c>
      <c r="Y39" s="383" t="str">
        <f>IF(AND(OR('Multi-Field'!AX25=$S$3,'Multi-Field'!AX25=$S$5,'Multi-Field'!AX25=$S$7),'Multi-Field'!BF25&lt;18),35,IF('Multi-Field'!AX25=$S$4,55,IF(AND('Multi-Field'!AX25=$S$6,'Multi-Field'!BF25&lt;18),30,IF(AND('Multi-Field'!BF25&gt;17,OR('Multi-Field'!AX25=$S$3,'Multi-Field'!AX25=$S$5,'Multi-Field'!AX25=$S$6,'Multi-Field'!AX25=$S$7)),25,"0"))))</f>
        <v>0</v>
      </c>
      <c r="Z39" s="383">
        <v>23</v>
      </c>
      <c r="AC39" t="s">
        <v>824</v>
      </c>
      <c r="AI39" s="384">
        <f>'[1]Multi-Field'!B35</f>
        <v>0</v>
      </c>
      <c r="AJ39" s="385" t="e">
        <f>#VALUE!</f>
        <v>#VALUE!</v>
      </c>
      <c r="AK39" s="385" t="e">
        <f>#VALUE!</f>
        <v>#VALUE!</v>
      </c>
      <c r="AL39" s="385" t="e">
        <f>IF(AK39="","",IF('[1]Multi-Field'!AU35=20,10,IF(AK39-30&lt;0,0,AK39-30)))</f>
        <v>#VALUE!</v>
      </c>
      <c r="AM39" s="385" t="e">
        <f>#VALUE!</f>
        <v>#VALUE!</v>
      </c>
      <c r="AN39" s="385" t="e">
        <f t="shared" si="7"/>
        <v>#VALUE!</v>
      </c>
      <c r="AO39" s="385" t="e">
        <f>#VALUE!</f>
        <v>#VALUE!</v>
      </c>
      <c r="AP39" s="385" t="e">
        <f>#VALUE!</f>
        <v>#VALUE!</v>
      </c>
      <c r="AQ39" s="385" t="e">
        <f>#VALUE!</f>
        <v>#VALUE!</v>
      </c>
      <c r="AR39" s="385" t="e">
        <f>#VALUE!</f>
        <v>#VALUE!</v>
      </c>
      <c r="AS39" s="385" t="e">
        <f>IF(AR39="","",IF('[1]Multi-Field'!AU35&gt;9,0,AR39-15))</f>
        <v>#VALUE!</v>
      </c>
      <c r="AT39" s="385" t="e">
        <f>#VALUE!</f>
        <v>#VALUE!</v>
      </c>
      <c r="AU39" s="385" t="e">
        <f>#VALUE!</f>
        <v>#VALUE!</v>
      </c>
      <c r="AV39" s="385" t="e">
        <f>IF(AU39="","",IF('[1]Multi-Field'!AU35=9&gt;9,0,AU39-35))</f>
        <v>#VALUE!</v>
      </c>
      <c r="AW39" s="385" t="e">
        <f>#VALUE!</f>
        <v>#VALUE!</v>
      </c>
      <c r="AX39" s="385" t="e">
        <f t="shared" si="8"/>
        <v>#VALUE!</v>
      </c>
      <c r="AY39" s="385" t="str">
        <f>IF('[1]Multi-Field'!AU35="","",IF('[1]Multi-Field'!AU35&lt;1,100,IF('[1]Multi-Field'!AU35=1,75,IF('[1]Multi-Field'!AU35=2,50,IF('[1]Multi-Field'!AU35=3,25,IF('[1]Multi-Field'!AU35&gt;3,0,""))))))</f>
        <v/>
      </c>
      <c r="AZ39" s="385" t="str">
        <f t="shared" si="9"/>
        <v/>
      </c>
      <c r="BA39" s="385" t="e">
        <f>#VALUE!</f>
        <v>#VALUE!</v>
      </c>
      <c r="BB39" s="385" t="e">
        <f>IF(BA39="","",IF(AND('[1]Multi-Field'!AU35&lt;40,'[1]Multi-Field'!AU35&gt;9),40,IF('[1]Multi-Field'!AU35&gt;39,0,BA39+5)))</f>
        <v>#VALUE!</v>
      </c>
      <c r="BC39" s="386">
        <f t="shared" si="10"/>
        <v>0</v>
      </c>
      <c r="BD39" s="281">
        <v>0.53</v>
      </c>
      <c r="BE39" s="281">
        <v>1.2</v>
      </c>
      <c r="BF39" s="411" t="s">
        <v>1210</v>
      </c>
      <c r="BG39" s="412">
        <v>3</v>
      </c>
      <c r="BH39" s="412">
        <v>5</v>
      </c>
      <c r="BI39" s="412">
        <v>5</v>
      </c>
      <c r="BJ39" s="409" t="e">
        <f>IF(AND('[1]Single Field'!#REF!=[1]Lists!BF39,'[1]Single Field'!#REF!="Drained"),"x",IF(AND('[1]Single Field'!#REF!=[1]Lists!BF39,'[1]Single Field'!#REF!="Undrained"),O,""))</f>
        <v>#REF!</v>
      </c>
      <c r="BK39" s="409" t="str">
        <f>IF(AND('[1]Multi-Field'!$E$3=[1]Lists!BF39,'[1]Multi-Field'!$F$3="Drained"),BI39,IF(AND('[1]Multi-Field'!$E$3=BF39,'[1]Multi-Field'!$F$3="undrained"),BH39,""))</f>
        <v/>
      </c>
      <c r="BL39" s="409" t="str">
        <f>IF(AND('[1]Multi-Field'!$E$4=BF39,'[1]Multi-Field'!$F$4="Drained"),BI39,IF(AND('[1]Multi-Field'!$E$4=BF39,'[1]Multi-Field'!$F$4="undrained"),BH39,""))</f>
        <v/>
      </c>
      <c r="BM39" s="409" t="str">
        <f>IF(AND('[1]Multi-Field'!$E$5=BF39,'[1]Multi-Field'!$F$5="Drained"),BI39,IF(AND('[1]Multi-Field'!$E$5=BF39,'[1]Multi-Field'!$F$5="undrained"),BH39,""))</f>
        <v/>
      </c>
      <c r="BN39" s="409" t="str">
        <f>IF(AND('[1]Multi-Field'!$E$6=BF39,'[1]Multi-Field'!$F$6="Drained"),BI39,IF(AND('[1]Multi-Field'!$E$6=BF39,'[1]Multi-Field'!$F$6="undrained"),BH39,""))</f>
        <v/>
      </c>
      <c r="BO39" s="409" t="str">
        <f>IF(AND('[1]Multi-Field'!$E$7=BF39,'[1]Multi-Field'!$F$7="Drained"),BI39,IF(AND('[1]Multi-Field'!$E$7=BF39,'[1]Multi-Field'!$F$7="undrained"),BH39,""))</f>
        <v/>
      </c>
      <c r="BP39" s="409" t="str">
        <f>IF(AND('[1]Multi-Field'!$E$8=BF39,'[1]Multi-Field'!$F$8="Drained"),BI39,IF(AND('[1]Multi-Field'!$E$8=BF39,'[1]Multi-Field'!$F$8="undrained"),BH39,""))</f>
        <v/>
      </c>
      <c r="BQ39" s="409" t="str">
        <f>IF(AND('[1]Multi-Field'!$E$9=BF39,'[1]Multi-Field'!$F$9="Drained"),BI39,IF(AND('[1]Multi-Field'!$E$9=BF39,'[1]Multi-Field'!$F$9="undrained"),BH39,""))</f>
        <v/>
      </c>
      <c r="BR39" s="409" t="str">
        <f>IF(AND('[1]Multi-Field'!$E$10=BF39,'[1]Multi-Field'!$F$10="Drained"),BI39,IF(AND('[1]Multi-Field'!$E$10=BF39,'[1]Multi-Field'!$F$10="undrained"),BH39,""))</f>
        <v/>
      </c>
      <c r="BS39" s="409" t="str">
        <f>IF(AND('[1]Multi-Field'!$E$11=BF39,'[1]Multi-Field'!$F$11="Drained"),BI39,IF(AND('[1]Multi-Field'!$E$11=BF39,'[1]Multi-Field'!$F$11="undrained"),BH39,""))</f>
        <v/>
      </c>
      <c r="BT39" s="409" t="str">
        <f>IF(AND('[1]Multi-Field'!$E$12=BF39,'[1]Multi-Field'!$F$12="Drained"),BI39,IF(AND('[1]Multi-Field'!$E$12=BF39,'[1]Multi-Field'!$F$12="undrained"),BH39,""))</f>
        <v/>
      </c>
      <c r="BU39" s="409" t="str">
        <f>IF(AND('[1]Multi-Field'!$E$13=BF39,'[1]Multi-Field'!$F$13="Drained"),BI39,IF(AND('[1]Multi-Field'!$E$3=BF39,'[1]Multi-Field'!$F$13="undrained"),BH39,""))</f>
        <v/>
      </c>
      <c r="BV39" s="409" t="str">
        <f>IF(AND('[1]Multi-Field'!$E$14=BF39,'[1]Multi-Field'!$F$14="Drained"),BI39,IF(AND('[1]Multi-Field'!$E$14=BF39,'[1]Multi-Field'!$F$14="undrained"),BH39,""))</f>
        <v/>
      </c>
      <c r="BW39" s="409" t="str">
        <f>IF(AND('[1]Multi-Field'!$E$15=BF39,'[1]Multi-Field'!$F$15="Drained"),BI39,IF(AND('[1]Multi-Field'!$E$15=BF39,'[1]Multi-Field'!$F$15="undrained"),BH39,""))</f>
        <v/>
      </c>
      <c r="BX39" s="409" t="str">
        <f>IF(AND('[1]Multi-Field'!$E$16=[1]Lists!BF39,'[1]Multi-Field'!$F$16="Drained"),BI39,IF(AND('[1]Multi-Field'!$E$16=[1]Lists!BF39,'[1]Multi-Field'!$F$16="undrained"),BH39,""))</f>
        <v/>
      </c>
      <c r="BY39" s="409" t="str">
        <f>IF(AND('[1]Multi-Field'!$E$17=[1]Lists!BF39,'[1]Multi-Field'!$F$17="Drained"),BI39,IF(AND('[1]Multi-Field'!$E$17=[1]Lists!BF39,'[1]Multi-Field'!$F$17="undrained"),BH39,""))</f>
        <v/>
      </c>
      <c r="BZ39" s="409" t="str">
        <f>IF(AND('[1]Multi-Field'!$E$18=[1]Lists!BF39,'[1]Multi-Field'!$F$18="Drained"),BI39,IF(AND('[1]Multi-Field'!$E$18=[1]Lists!BF39,'[1]Multi-Field'!$F$18="undrained"),BH39,""))</f>
        <v/>
      </c>
      <c r="CA39" s="409" t="str">
        <f>IF(AND('[1]Multi-Field'!$E$19=[1]Lists!BF39,'[1]Multi-Field'!$F$19="Drained"),BI39,IF(AND('[1]Multi-Field'!$E$19=[1]Lists!BF39,'[1]Multi-Field'!$F$19="undrained"),BH39,""))</f>
        <v/>
      </c>
      <c r="CB39" s="409" t="str">
        <f>IF(AND('[1]Multi-Field'!$E$20=[1]Lists!BF39,'[1]Multi-Field'!$F$20="Drained"),BI39,IF(AND('[1]Multi-Field'!$E$20=[1]Lists!BF39,'[1]Multi-Field'!$F$20="undrained"),BH39,""))</f>
        <v/>
      </c>
      <c r="CC39" s="409" t="str">
        <f>IF(AND('[1]Multi-Field'!$E$21=[1]Lists!BF39,'[1]Multi-Field'!$F$21="Drained"),BI39,IF(AND('[1]Multi-Field'!$E$21=[1]Lists!BF39,'[1]Multi-Field'!$F$21="undrained"),BH39,""))</f>
        <v/>
      </c>
      <c r="CD39" s="409" t="str">
        <f>IF(AND('[1]Multi-Field'!$E$22=[1]Lists!BF39,'[1]Multi-Field'!$F$22="Drained"),BI39,IF(AND('[1]Multi-Field'!$E$22=[1]Lists!BF39,'[1]Multi-Field'!$F$22="undrained"),BH39,""))</f>
        <v/>
      </c>
      <c r="CE39" s="409" t="str">
        <f>IF(AND('[1]Multi-Field'!$E$23=[1]Lists!BF39,'[1]Multi-Field'!$F$23="Drained"),BI39,IF(AND('[1]Multi-Field'!$E$23=[1]Lists!BF39,'[1]Multi-Field'!$F$23="undrained"),BH39,""))</f>
        <v/>
      </c>
      <c r="CF39" s="409" t="str">
        <f>IF(AND('[1]Multi-Field'!$E$24=[1]Lists!BF39,'[1]Multi-Field'!$F$24="Drained"),BI39,IF(AND('[1]Multi-Field'!$E$24=[1]Lists!BF39,'[1]Multi-Field'!$F$24="undrained"),BH39,""))</f>
        <v/>
      </c>
      <c r="CG39" s="409" t="str">
        <f>IF(AND('[1]Multi-Field'!$E$25=[1]Lists!BF39,'[1]Multi-Field'!$F$25="Drained"),BI39,IF(AND('[1]Multi-Field'!$E$25=[1]Lists!BF39,'[1]Multi-Field'!$F$25="undrained"),BH39,""))</f>
        <v/>
      </c>
      <c r="CH39" s="409" t="str">
        <f>IF(AND('[1]Multi-Field'!$E$26=[1]Lists!BF39,'[1]Multi-Field'!$F$26="Drained"),BI39,IF(AND('[1]Multi-Field'!$E$26=[1]Lists!BF39,'[1]Multi-Field'!$F$26="undrained"),BH39,""))</f>
        <v/>
      </c>
      <c r="CI39" s="409" t="str">
        <f>IF(AND('[1]Multi-Field'!$E$27=[1]Lists!BF39,'[1]Multi-Field'!$F$27="Drained"),BI39,IF(AND('[1]Multi-Field'!$E$27=[1]Lists!BF39,'[1]Multi-Field'!$F$27="undrained"),BH39,""))</f>
        <v/>
      </c>
      <c r="CJ39" s="409" t="str">
        <f>IF(AND('[1]Multi-Field'!$E$28=[1]Lists!BF39,'[1]Multi-Field'!$F$28="Drained"),BI39,IF(AND('[1]Multi-Field'!$E$28=[1]Lists!BF39,'[1]Multi-Field'!$F$28="undrained"),BH39,""))</f>
        <v/>
      </c>
      <c r="CK39" s="409" t="str">
        <f>IF(AND('[1]Multi-Field'!$E$29=[1]Lists!BF39,'[1]Multi-Field'!$F$29="Drained"),BI39,IF(AND('[1]Multi-Field'!$E$29=[1]Lists!BF39,'[1]Multi-Field'!$F$29="undrained"),BH39,""))</f>
        <v/>
      </c>
      <c r="CL39" s="409" t="str">
        <f>IF(AND('[1]Multi-Field'!$E$30=[1]Lists!BF39,'[1]Multi-Field'!$F$30="Drained"),BI39,IF(AND('[1]Multi-Field'!$E$30=[1]Lists!BF39,'[1]Multi-Field'!$F$30="undrained"),BH39,""))</f>
        <v/>
      </c>
      <c r="CM39" s="409" t="str">
        <f>IF(AND('[1]Multi-Field'!$E$31=[1]Lists!BF39,'[1]Multi-Field'!$F$31="Drained"),BI39,IF(AND('[1]Multi-Field'!$E$31=[1]Lists!BF39,'[1]Multi-Field'!$F$31="undrained"),BH39,""))</f>
        <v/>
      </c>
      <c r="CN39" s="409" t="str">
        <f>IF(AND('[1]Multi-Field'!$E$32=[1]Lists!BF39,'[1]Multi-Field'!$F$32="Drained"),BI39,IF(AND('[1]Multi-Field'!$E$32=[1]Lists!BF39,'[1]Multi-Field'!$F$32="undrained"),BH39,""))</f>
        <v/>
      </c>
      <c r="CO39" s="409" t="str">
        <f>IF(AND('[1]Multi-Field'!$E$33=[1]Lists!BF39,'[1]Multi-Field'!$F$33="Drained"),BI39,IF(AND('[1]Multi-Field'!$E$33=[1]Lists!BF39,'[1]Multi-Field'!$F$33="undrained"),BH39,""))</f>
        <v/>
      </c>
      <c r="CP39" s="409" t="str">
        <f>IF(AND('[1]Multi-Field'!$E$34=[1]Lists!BF39,'[1]Multi-Field'!$F$34="Drained"),BI39,IF(AND('[1]Multi-Field'!$E$34=[1]Lists!BF39,'[1]Multi-Field'!$F$34="undrained"),BH39,""))</f>
        <v/>
      </c>
      <c r="CQ39" s="409" t="str">
        <f>IF(AND('[1]Multi-Field'!$E$35=[1]Lists!BF39,'[1]Multi-Field'!$F$35="Drained"),BI39,IF(AND('[1]Multi-Field'!$E$35=[1]Lists!BF39,'[1]Multi-Field'!$F$35="undrained"),BH39,""))</f>
        <v/>
      </c>
      <c r="CR39" s="409" t="str">
        <f>IF(AND('[1]Multi-Field'!$E$36=[1]Lists!BF39,'[1]Multi-Field'!$F$36="Drained"),BI39,IF(AND('[1]Multi-Field'!$E$36=[1]Lists!BF39,'[1]Multi-Field'!$F$36="undrained"),BH39,""))</f>
        <v/>
      </c>
      <c r="CS39" s="409" t="str">
        <f>IF(AND('[1]Multi-Field'!$E$37=[1]Lists!BF39,'[1]Multi-Field'!$F$37="Drained"),BI39,IF(AND('[1]Multi-Field'!$E$37=[1]Lists!BF39,'[1]Multi-Field'!$F$37="undrained"),BH39,""))</f>
        <v/>
      </c>
      <c r="CT39" s="409" t="str">
        <f>IF(AND('[1]Multi-Field'!$E$38=[1]Lists!BF39,'[1]Multi-Field'!$F$38="Drained"),BI39,IF(AND('[1]Multi-Field'!$E$38=[1]Lists!BF39,'[1]Multi-Field'!$F$38="undrained"),BH39,""))</f>
        <v/>
      </c>
      <c r="CU39" s="409" t="str">
        <f>IF(AND('[1]Multi-Field'!$E$39=[1]Lists!BF39,'[1]Multi-Field'!$F$39="Drained"),BI39,IF(AND('[1]Multi-Field'!$E$39=[1]Lists!BF39,'[1]Multi-Field'!$F$39="undrained"),BH39,""))</f>
        <v/>
      </c>
      <c r="CV39" s="409">
        <f>IF(AND('[1]Multi-Field'!$E$40=[1]Lists!BF39,'[1]Multi-Field'!$F$40="Drained"),BI39,IF(AND('[1]Multi-Field'!$E$40=[1]Lists!BF39,'[1]Multi-Field'!$F$40="undrained"),BH39,""))</f>
        <v>5</v>
      </c>
      <c r="CW39" s="409">
        <f>IF(AND('[1]Multi-Field'!$E$41=[1]Lists!BF39,'[1]Multi-Field'!$F$40="Drained"),BI39,IF(AND('[1]Multi-Field'!$E$40=[1]Lists!BF39,'[1]Multi-Field'!$F$40="undrained"),BH39,""))</f>
        <v>5</v>
      </c>
      <c r="CX39" s="409" t="str">
        <f>IF(AND('[1]Multi-Field'!$E$42=[1]Lists!BF39,'[1]Multi-Field'!$F$42="Drained"),BI39,IF(AND('[1]Multi-Field'!$E$42=[1]Lists!BF39,'[1]Multi-Field'!$F$42="undrained"),BH39,""))</f>
        <v/>
      </c>
      <c r="CY39" s="409" t="str">
        <f>IF(AND('[1]Multi-Field'!$E$43=[1]Lists!BF39,'[1]Multi-Field'!$F$43="Drained"),BI39,IF(AND('[1]Multi-Field'!$E$43=[1]Lists!BF39,'[1]Multi-Field'!$F$43="undrained"),BH39,""))</f>
        <v/>
      </c>
      <c r="CZ39" s="409" t="str">
        <f>IF(AND('[1]Multi-Field'!$E$44=[1]Lists!BF39,'[1]Multi-Field'!$F$44="Drained"),BI39,IF(AND('[1]Multi-Field'!$E$44=[1]Lists!BF39,'[1]Multi-Field'!$F$44="undrained"),BH39,""))</f>
        <v/>
      </c>
      <c r="DA39" s="409" t="str">
        <f>IF(AND('[1]Multi-Field'!$E$45=[1]Lists!BF39,'[1]Multi-Field'!$F$45="Drained"),BI39,IF(AND('[1]Multi-Field'!$E$45=[1]Lists!BF39,'[1]Multi-Field'!$F$45="undrained"),BH39,""))</f>
        <v/>
      </c>
      <c r="DB39" s="409" t="str">
        <f>IF(AND('[1]Multi-Field'!$E$46=[1]Lists!BF39,'[1]Multi-Field'!$F$46="Drained"),BI39,IF(AND('[1]Multi-Field'!$E$46=[1]Lists!BF39,'[1]Multi-Field'!$F$46="undrained"),BH39,""))</f>
        <v/>
      </c>
      <c r="DC39" s="409" t="str">
        <f>IF(AND('[1]Multi-Field'!$E$47=[1]Lists!BF39,'[1]Multi-Field'!$F$47="Drained"),BI39,IF(AND('[1]Multi-Field'!$E$47=[1]Lists!BF39,'[1]Multi-Field'!$F$47="undrained"),BH39,""))</f>
        <v/>
      </c>
      <c r="DD39" s="409" t="str">
        <f>IF(AND('[1]Multi-Field'!$E$48=[1]Lists!BF39,'[1]Multi-Field'!$F$48="Drained"),BI39,IF(AND('[1]Multi-Field'!$E$48=[1]Lists!BF39,'[1]Multi-Field'!$F$48="undrained"),BH39,""))</f>
        <v/>
      </c>
      <c r="DE39" s="409" t="str">
        <f>IF(AND('[1]Multi-Field'!$E$49=[1]Lists!BF39,'[1]Multi-Field'!$F$49="Drained"),BI39,IF(AND('[1]Multi-Field'!$E$49=[1]Lists!BF39,'[1]Multi-Field'!$F$9="undrained"),BH39,""))</f>
        <v/>
      </c>
      <c r="DF39" s="409" t="str">
        <f>IF(AND('[1]Multi-Field'!$E$50=[1]Lists!BF39,'[1]Multi-Field'!$F$50="Drained"),BI39,IF(AND('[1]Multi-Field'!$E$50=[1]Lists!BF39,'[1]Multi-Field'!$F$50="undrained"),BH39,""))</f>
        <v/>
      </c>
      <c r="DG39" s="409" t="str">
        <f>IF(AND('[1]Multi-Field'!$E$51=[1]Lists!BF39,'[1]Multi-Field'!$F$51="Drained"),BI39,IF(AND('[1]Multi-Field'!$E$51=[1]Lists!BF39,'[1]Multi-Field'!$F$51="undrained"),BH39,""))</f>
        <v/>
      </c>
      <c r="DH39" s="409" t="str">
        <f>IF(AND('[1]Multi-Field'!$E$52=[1]Lists!BF39,'[1]Multi-Field'!$F$52="Drained"),BI39,IF(AND('[1]Multi-Field'!$E$52=[1]Lists!BF39,'[1]Multi-Field'!$F$52="undrained"),BH39,""))</f>
        <v/>
      </c>
      <c r="DI39" s="409" t="str">
        <f>IF(AND('[1]Multi-Field'!$E$53=[1]Lists!BF39,'[1]Multi-Field'!$F$53="Drained"),BI39,IF(AND('[1]Multi-Field'!$E$53=[1]Lists!BF39,'[1]Multi-Field'!$F$53="undrained"),BH39,""))</f>
        <v/>
      </c>
      <c r="DJ39" s="409" t="str">
        <f>IF(AND('[1]Multi-Field'!$E$54=[1]Lists!BF39,'[1]Multi-Field'!$F$54="Drained"),BI39,IF(AND('[1]Multi-Field'!$E$54=[1]Lists!BF39,'[1]Multi-Field'!$F$54="undrained"),BH39,""))</f>
        <v/>
      </c>
      <c r="DK39" s="409" t="str">
        <f>IF(AND('[1]Multi-Field'!$E$55=[1]Lists!BF39,'[1]Multi-Field'!$F$55="Drained"),BI39,IF(AND('[1]Multi-Field'!$E$55=[1]Lists!BF39,'[1]Multi-Field'!$F$55="undrained"),BH39,""))</f>
        <v/>
      </c>
      <c r="DL39" s="409" t="str">
        <f>IF(AND('[1]Multi-Field'!$E$56=[1]Lists!BF39,'[1]Multi-Field'!$F$56="Drained"),BI39,IF(AND('[1]Multi-Field'!$E$56=[1]Lists!BF39,'[1]Multi-Field'!$F$56="undrained"),BH39,""))</f>
        <v/>
      </c>
      <c r="DM39" s="409" t="str">
        <f>IF(AND('[1]Multi-Field'!$E$57=[1]Lists!BF39,'[1]Multi-Field'!$F$57="Drained"),BI39,IF(AND('[1]Multi-Field'!$E$57=[1]Lists!BF39,'[1]Multi-Field'!$F$57="undrained"),BH39,""))</f>
        <v/>
      </c>
      <c r="DN39" s="409" t="str">
        <f>IF(AND('[1]Multi-Field'!$E$58=[1]Lists!BF39,'[1]Multi-Field'!$F$58="Drained"),BI39,IF(AND('[1]Multi-Field'!$E$58=[1]Lists!BF39,'[1]Multi-Field'!$F$58="undrained"),BH39,""))</f>
        <v/>
      </c>
      <c r="DO39" s="409" t="str">
        <f>IF(AND('[1]Multi-Field'!$E$59=[1]Lists!BF39,'[1]Multi-Field'!$F$59="Drained"),BI39,IF(AND('[1]Multi-Field'!$E$59=[1]Lists!BF39,'[1]Multi-Field'!$F$59="undrained"),BH39,""))</f>
        <v/>
      </c>
      <c r="DP39" s="409" t="str">
        <f>IF(AND('[1]Multi-Field'!$E$60=[1]Lists!BF39,'[1]Multi-Field'!$F$60="Drained"),BI39,IF(AND('[1]Multi-Field'!$E$60=[1]Lists!BF39,'[1]Multi-Field'!$F$60="undrained"),BH39,""))</f>
        <v/>
      </c>
      <c r="DQ39" s="409" t="str">
        <f>IF(AND('[1]Multi-Field'!$E$61=[1]Lists!BF39,'[1]Multi-Field'!$F$61="Drained"),BI39,IF(AND('[1]Multi-Field'!$E$61=[1]Lists!BF39,'[1]Multi-Field'!$F$61="undrained"),BH39,""))</f>
        <v/>
      </c>
      <c r="DR39" s="409" t="str">
        <f>IF(AND('[1]Multi-Field'!$E$62=[1]Lists!BF39,'[1]Multi-Field'!$F$62="Drained"),BI39,IF(AND('[1]Multi-Field'!$E$62=[1]Lists!BF39,'[1]Multi-Field'!$F$62="undrained"),BH39,""))</f>
        <v/>
      </c>
      <c r="DS39" s="409" t="str">
        <f>IF(AND('[1]Multi-Field'!$E$63=[1]Lists!BF39,'[1]Multi-Field'!$F$63="Drained"),BI39,IF(AND('[1]Multi-Field'!$E$63=[1]Lists!BF39,'[1]Multi-Field'!$F$63="undrained"),BH39,""))</f>
        <v/>
      </c>
      <c r="DT39" s="409" t="str">
        <f>IF(AND('[1]Multi-Field'!$E$64=[1]Lists!BF39,'[1]Multi-Field'!$F$64="Drained"),BI39,IF(AND('[1]Multi-Field'!$E$64=[1]Lists!BF39,'[1]Multi-Field'!$F$64="undrained"),BH39,""))</f>
        <v/>
      </c>
      <c r="DU39" s="409" t="str">
        <f>IF(AND('[1]Multi-Field'!$E$65=[1]Lists!BF39,'[1]Multi-Field'!$F$65="Drained"),BI39,IF(AND('[1]Multi-Field'!$E$65=[1]Lists!BF39,'[1]Multi-Field'!$F$65="undrained"),BH39,""))</f>
        <v/>
      </c>
      <c r="DV39" s="409" t="str">
        <f>IF(AND('[1]Multi-Field'!$E$66=[1]Lists!BF39,'[1]Multi-Field'!$F$66="Drained"),BI39,IF(AND('[1]Multi-Field'!$E$66=[1]Lists!BF39,'[1]Multi-Field'!$F$66="undrained"),BH39,""))</f>
        <v/>
      </c>
      <c r="DW39" s="409" t="str">
        <f>IF(AND('[1]Multi-Field'!$E$67=[1]Lists!BF39,'[1]Multi-Field'!$F$67="Drained"),BI39,IF(AND('[1]Multi-Field'!$E$67=[1]Lists!BF39,'[1]Multi-Field'!$F$67="undrained"),BH39,""))</f>
        <v/>
      </c>
      <c r="DX39" s="409" t="str">
        <f>IF(AND('[1]Multi-Field'!$E$68=[1]Lists!BF39,'[1]Multi-Field'!$F$68="Drained"),BI39,IF(AND('[1]Multi-Field'!$E$68=[1]Lists!BF39,'[1]Multi-Field'!$F$68="undrained"),BH39,""))</f>
        <v/>
      </c>
      <c r="DY39" s="409" t="str">
        <f>IF(AND('[1]Multi-Field'!$E$69=[1]Lists!BF39,'[1]Multi-Field'!$F$69="Drained"),BI39,IF(AND('[1]Multi-Field'!$E$69=[1]Lists!BF39,'[1]Multi-Field'!$F$69="undrained"),BH39,""))</f>
        <v/>
      </c>
      <c r="DZ39" s="409" t="str">
        <f>IF(AND('[1]Multi-Field'!$E$70=[1]Lists!BF39,'[1]Multi-Field'!$F$70="Drained"),BI39,IF(AND('[1]Multi-Field'!$E$70=[1]Lists!BF39,'[1]Multi-Field'!$F$70="undrained"),BH39,""))</f>
        <v/>
      </c>
      <c r="EA39" s="409" t="str">
        <f>IF(AND('[1]Multi-Field'!$E$71=[1]Lists!BF39,'[1]Multi-Field'!$F$71="Drained"),BI39,IF(AND('[1]Multi-Field'!$E$71=[1]Lists!BF39,'[1]Multi-Field'!$F$71="undrained"),BH39,""))</f>
        <v/>
      </c>
      <c r="EB39" s="409" t="str">
        <f>IF(AND('[1]Multi-Field'!$E$72=[1]Lists!BF39,'[1]Multi-Field'!$F$72="Drained"),BI39,IF(AND('[1]Multi-Field'!$E$72=[1]Lists!BF39,'[1]Multi-Field'!$F$72="undrained"),BH39,""))</f>
        <v/>
      </c>
      <c r="EC39" s="409" t="str">
        <f>IF(AND('[1]Multi-Field'!$E$73=[1]Lists!BF39,'[1]Multi-Field'!$F$73="Drained"),BI39,IF(AND('[1]Multi-Field'!$E$73=[1]Lists!BF39,'[1]Multi-Field'!$F$73="undrained"),BH39,""))</f>
        <v/>
      </c>
      <c r="ED39" s="409" t="str">
        <f>IF(AND('[1]Multi-Field'!$E$74=[1]Lists!BF39,'[1]Multi-Field'!$F$74="Drained"),BI39,IF(AND('[1]Multi-Field'!$E$74=[1]Lists!BF39,'[1]Multi-Field'!$F$74="undrained"),BH39,""))</f>
        <v/>
      </c>
      <c r="EE39" s="409" t="str">
        <f>IF(AND('[1]Multi-Field'!$E$75=[1]Lists!BF39,'[1]Multi-Field'!$F$75="Drained"),BI39,IF(AND('[1]Multi-Field'!$E$75=[1]Lists!BF39,'[1]Multi-Field'!$F$75="undrained"),BH39,""))</f>
        <v/>
      </c>
      <c r="EF39" s="409" t="str">
        <f>IF(AND('[1]Multi-Field'!$E$76=[1]Lists!BF39,'[1]Multi-Field'!$F$76="Drained"),BI39,IF(AND('[1]Multi-Field'!$E$76=[1]Lists!BF39,'[1]Multi-Field'!$F$6="undrained"),BH39,""))</f>
        <v/>
      </c>
      <c r="EG39" s="409" t="str">
        <f>IF(AND('[1]Multi-Field'!$E$77=[1]Lists!BF39,'[1]Multi-Field'!$F$77="Drained"),BI39,IF(AND('[1]Multi-Field'!$E$77=[1]Lists!BF39,'[1]Multi-Field'!$F$77="undrained"),BH39,""))</f>
        <v/>
      </c>
      <c r="EH39" s="409" t="str">
        <f>IF(AND('[1]Multi-Field'!$E$78=[1]Lists!BF39,'[1]Multi-Field'!$F$78="Drained"),BI39,IF(AND('[1]Multi-Field'!$E$78=[1]Lists!BF39,'[1]Multi-Field'!$F$78="undrained"),BH39,""))</f>
        <v/>
      </c>
      <c r="EI39" s="409" t="str">
        <f>IF(AND('[1]Multi-Field'!$E$79=[1]Lists!BF39,'[1]Multi-Field'!$F$79="Drained"),BI39,IF(AND('[1]Multi-Field'!$E$79=[1]Lists!BF39,'[1]Multi-Field'!$F$79="undrained"),BH39,""))</f>
        <v/>
      </c>
      <c r="EJ39" s="409" t="str">
        <f>IF(AND('[1]Multi-Field'!$E$80=[1]Lists!BF39,'[1]Multi-Field'!$F$80="Drained"),BI39,IF(AND('[1]Multi-Field'!$E$80=[1]Lists!BF39,'[1]Multi-Field'!$F$80="undrained"),BH39,""))</f>
        <v/>
      </c>
      <c r="EK39" s="409" t="str">
        <f>IF(AND('[1]Multi-Field'!$E$81=[1]Lists!BF39,'[1]Multi-Field'!$F$81="Drained"),BI39,IF(AND('[1]Multi-Field'!$E$81=[1]Lists!BF39,'[1]Multi-Field'!$F$81="undrained"),BH39,""))</f>
        <v/>
      </c>
      <c r="EL39" s="409" t="str">
        <f>IF(AND('[1]Multi-Field'!$E$82=[1]Lists!BF39,'[1]Multi-Field'!$F$82="Drained"),BI39,IF(AND('[1]Multi-Field'!$E$82=[1]Lists!BF39,'[1]Multi-Field'!$F$82="undrained"),BH39,""))</f>
        <v/>
      </c>
      <c r="EM39" s="409" t="str">
        <f>IF(AND('[1]Multi-Field'!$E$83=[1]Lists!BF39,'[1]Multi-Field'!$F$83="Drained"),BI39,IF(AND('[1]Multi-Field'!$E$83=[1]Lists!BF39,'[1]Multi-Field'!$F$83="undrained"),BH39,""))</f>
        <v/>
      </c>
      <c r="EN39" s="409" t="str">
        <f>IF(AND('[1]Multi-Field'!$E$84=[1]Lists!BF39,'[1]Multi-Field'!$F$84="Drained"),BI39,IF(AND('[1]Multi-Field'!$E$84=[1]Lists!BF39,'[1]Multi-Field'!$F$84="undrained"),BH39,""))</f>
        <v/>
      </c>
      <c r="EO39" s="409" t="str">
        <f>IF(AND('[1]Multi-Field'!$E$85=[1]Lists!BF39,'[1]Multi-Field'!$F$85="Drained"),BI39,IF(AND('[1]Multi-Field'!$E$85=[1]Lists!BF39,'[1]Multi-Field'!$F$85="undrained"),BH39,""))</f>
        <v/>
      </c>
      <c r="EP39" s="409" t="str">
        <f>IF(AND('[1]Multi-Field'!$E$86=[1]Lists!BF39,'[1]Multi-Field'!$F$86="Drained"),BI39,IF(AND('[1]Multi-Field'!$E$86=[1]Lists!BF39,'[1]Multi-Field'!$F$86="undrained"),BH39,""))</f>
        <v/>
      </c>
      <c r="EQ39" s="409" t="str">
        <f>IF(AND('[1]Multi-Field'!$E$87=[1]Lists!BF39,'[1]Multi-Field'!$F$87="Drained"),BI39,IF(AND('[1]Multi-Field'!$E$87=[1]Lists!BF39,'[1]Multi-Field'!$F$87="undrained"),BH39,""))</f>
        <v/>
      </c>
      <c r="ER39" s="409" t="str">
        <f>IF(AND('[1]Multi-Field'!$E$88=[1]Lists!BF39,'[1]Multi-Field'!$F$88="Drained"),BI39,IF(AND('[1]Multi-Field'!$E$88=[1]Lists!BF39,'[1]Multi-Field'!$F$88="undrained"),BH39,""))</f>
        <v/>
      </c>
      <c r="ES39" s="409" t="str">
        <f>IF(AND('[1]Multi-Field'!$E$89=[1]Lists!BF39,'[1]Multi-Field'!$F$89="Drained"),BI39,IF(AND('[1]Multi-Field'!$E$89=[1]Lists!BF39,'[1]Multi-Field'!$F$89="undrained"),BH39,""))</f>
        <v/>
      </c>
      <c r="ET39" s="409" t="str">
        <f>IF(AND('[1]Multi-Field'!$E$90=[1]Lists!BF39,'[1]Multi-Field'!$F$90="Drained"),BI39,IF(AND('[1]Multi-Field'!$E$90=[1]Lists!BF39,'[1]Multi-Field'!$F$90="undrained"),BH39,""))</f>
        <v/>
      </c>
      <c r="EU39" s="409" t="str">
        <f>IF(AND('[1]Multi-Field'!$E$91=[1]Lists!BF39,'[1]Multi-Field'!$F$91="Drained"),BI39,IF(AND('[1]Multi-Field'!$E$91=[1]Lists!BF39,'[1]Multi-Field'!$F$91="undrained"),BH39,""))</f>
        <v/>
      </c>
      <c r="EV39" s="409" t="str">
        <f>IF(AND('[1]Multi-Field'!$E$92=[1]Lists!BF39,'[1]Multi-Field'!$F$92="Drained"),BI39,IF(AND('[1]Multi-Field'!$E$92=[1]Lists!BF39,'[1]Multi-Field'!$F$92="undrained"),BH39,""))</f>
        <v/>
      </c>
      <c r="EW39" s="409" t="str">
        <f>IF(AND('[1]Multi-Field'!$E$93=[1]Lists!BF39,'[1]Multi-Field'!$F$93="Drained"),BI39,IF(AND('[1]Multi-Field'!$E$93=[1]Lists!BF39,'[1]Multi-Field'!$F$93="undrained"),BH39,""))</f>
        <v/>
      </c>
      <c r="EX39" s="409" t="str">
        <f>IF(AND('[1]Multi-Field'!$E$94=[1]Lists!BF39,'[1]Multi-Field'!$F$94="Drained"),BI39,IF(AND('[1]Multi-Field'!$E$94=[1]Lists!BF39,'[1]Multi-Field'!$F$94="undrained"),BH39,""))</f>
        <v/>
      </c>
      <c r="EY39" s="409" t="str">
        <f>IF(AND('[1]Multi-Field'!$E$95=[1]Lists!BF39,'[1]Multi-Field'!$F$95="Drained"),BI39,IF(AND('[1]Multi-Field'!$E$95=[1]Lists!BF39,'[1]Multi-Field'!$F$95="undrained"),BH39,""))</f>
        <v/>
      </c>
      <c r="EZ39" s="409" t="str">
        <f>IF(AND('[1]Multi-Field'!$E$96=[1]Lists!BF39,'[1]Multi-Field'!$F$96="Drained"),BI39,IF(AND('[1]Multi-Field'!$E$96=[1]Lists!BF39,'[1]Multi-Field'!$F$96="undrained"),BH39,""))</f>
        <v/>
      </c>
      <c r="FA39" s="409" t="str">
        <f>IF(AND('[1]Multi-Field'!$E$97=[1]Lists!BF39,'[1]Multi-Field'!$F$97="Drained"),BI39,IF(AND('[1]Multi-Field'!$E$97=[1]Lists!BF39,'[1]Multi-Field'!$F$97="undrained"),BH39,""))</f>
        <v/>
      </c>
      <c r="FB39" s="409" t="str">
        <f>IF(AND('[1]Multi-Field'!$E$98=[1]Lists!BF39,'[1]Multi-Field'!$F$98="Drained"),BI39,IF(AND('[1]Multi-Field'!$E$98=[1]Lists!BF39,'[1]Multi-Field'!$F$98="undrained"),BH39,""))</f>
        <v/>
      </c>
      <c r="FC39" s="409" t="str">
        <f>IF(AND('[1]Multi-Field'!$E$99=[1]Lists!BF39,'[1]Multi-Field'!$F$99="Drained"),BI39,IF(AND('[1]Multi-Field'!$E$99=[1]Lists!BF39,'[1]Multi-Field'!$F$99="undrained"),BH39,""))</f>
        <v/>
      </c>
      <c r="FD39" s="409" t="str">
        <f>IF(AND('[1]Multi-Field'!$E$100=[1]Lists!BF39,'[1]Multi-Field'!$F$100="Drained"),BI39,IF(AND('[1]Multi-Field'!$E$100=[1]Lists!BF39,'[1]Multi-Field'!$F$100="undrained"),BH39,""))</f>
        <v/>
      </c>
      <c r="FE39" s="409" t="str">
        <f>IF(AND('[1]Multi-Field'!$E$101=[1]Lists!BF39,'[1]Multi-Field'!$F$101="Drained"),BI39,IF(AND('[1]Multi-Field'!$E$101=[1]Lists!BF39,'[1]Multi-Field'!$F$101="undrained"),BH39,""))</f>
        <v/>
      </c>
      <c r="FF39" s="409" t="str">
        <f>IF(AND('[1]Multi-Field'!$E$102=[1]Lists!BF39,'[1]Multi-Field'!$F$102="Drained"),BI39,IF(AND('[1]Multi-Field'!$E$102=[1]Lists!BF39,'[1]Multi-Field'!$F$102="undrained"),BH39,""))</f>
        <v/>
      </c>
      <c r="FG39" s="409" t="str">
        <f>IF(AND('[1]Multi-Field'!$E$103=[1]Lists!BF39,'[1]Multi-Field'!$F$103="Drained"),BI39,IF(AND('[1]Multi-Field'!$E$103=[1]Lists!BF39,'[1]Multi-Field'!$F$103="undrained"),BH39,""))</f>
        <v/>
      </c>
      <c r="FH39" s="409" t="str">
        <f>IF(AND('[1]Multi-Field'!$E$104=[1]Lists!BF39,'[1]Multi-Field'!$F$104="Drained"),BI39,IF(AND('[1]Multi-Field'!$E$104=[1]Lists!BF39,'[1]Multi-Field'!$F$104="undrained"),BH39,""))</f>
        <v/>
      </c>
      <c r="FI39" s="409" t="str">
        <f>IF(AND('[1]Multi-Field'!$E$105=[1]Lists!BF39,'[1]Multi-Field'!$F$105="Drained"),BI39,IF(AND('[1]Multi-Field'!$E$105=[1]Lists!BF39,'[1]Multi-Field'!$F$105="undrained"),BH39,""))</f>
        <v/>
      </c>
      <c r="FJ39" s="409" t="str">
        <f>IF(AND('[1]Multi-Field'!$E$106=[1]Lists!BF39,'[1]Multi-Field'!$F$106="Drained"),BI39,IF(AND('[1]Multi-Field'!$E$106=[1]Lists!BF39,'[1]Multi-Field'!$F$106="undrained"),BH39,""))</f>
        <v/>
      </c>
      <c r="FK39" s="409" t="str">
        <f>IF(AND('[1]Multi-Field'!$E$107=[1]Lists!BF39,'[1]Multi-Field'!$F$107="Drained"),BI39,IF(AND('[1]Multi-Field'!$E$107=[1]Lists!BF39,'[1]Multi-Field'!$F$107="undrained"),BH39,""))</f>
        <v/>
      </c>
      <c r="FL39" s="409" t="str">
        <f>IF(AND('[1]Multi-Field'!$E$108=[1]Lists!BF39,'[1]Multi-Field'!$F$108="Drained"),BI39,IF(AND('[1]Multi-Field'!$E$108=[1]Lists!BF39,'[1]Multi-Field'!$F$108="undrained"),BH39,""))</f>
        <v/>
      </c>
      <c r="FM39" s="409" t="str">
        <f>IF(AND('[1]Multi-Field'!$E$109=[1]Lists!BF39,'[1]Multi-Field'!$F$109="Drained"),BI39,IF(AND('[1]Multi-Field'!$E$109=[1]Lists!BF39,'[1]Multi-Field'!$F$109="undrained"),BH39,""))</f>
        <v/>
      </c>
      <c r="FN39" s="409" t="str">
        <f>IF(AND('[1]Multi-Field'!$E$110=[1]Lists!BF39,'[1]Multi-Field'!$F$110="Drained"),BI39,IF(AND('[1]Multi-Field'!$E$110=[1]Lists!BF39,'[1]Multi-Field'!$F$110="undrained"),BH39,""))</f>
        <v/>
      </c>
      <c r="FO39" s="409" t="str">
        <f>IF(AND('[1]Multi-Field'!$E$111=[1]Lists!BF39,'[1]Multi-Field'!$F$111="Drained"),BI39,IF(AND('[1]Multi-Field'!$E$111=[1]Lists!BF39,'[1]Multi-Field'!$F$111="undrained"),BH39,""))</f>
        <v/>
      </c>
      <c r="FP39" s="409" t="str">
        <f>IF(AND('[1]Multi-Field'!$E$112=[1]Lists!BF39,'[1]Multi-Field'!$F$112="Drained"),BI39,IF(AND('[1]Multi-Field'!$E$112=[1]Lists!BF39,'[1]Multi-Field'!$F$112="undrained"),BH39,""))</f>
        <v/>
      </c>
      <c r="FQ39" s="409" t="str">
        <f>IF(AND('[1]Multi-Field'!$E$113=[1]Lists!BF39,'[1]Multi-Field'!$F$113="Drained"),BI39,IF(AND('[1]Multi-Field'!$E$113=[1]Lists!BF39,'[1]Multi-Field'!$F$113="undrained"),BH39,""))</f>
        <v/>
      </c>
      <c r="FR39" s="409" t="str">
        <f>IF(AND('[1]Multi-Field'!$E$114=[1]Lists!BF39,'[1]Multi-Field'!$F$114="Drained"),BI39,IF(AND('[1]Multi-Field'!$E$114=[1]Lists!BF39,'[1]Multi-Field'!$F$114="undrained"),BH39,""))</f>
        <v/>
      </c>
      <c r="FS39" s="409" t="str">
        <f>IF(AND('[1]Multi-Field'!$E$115=[1]Lists!BF39,'[1]Multi-Field'!$F$115="Drained"),BI39,IF(AND('[1]Multi-Field'!$E$115=[1]Lists!BF39,'[1]Multi-Field'!$F$115="undrained"),BH39,""))</f>
        <v/>
      </c>
      <c r="FT39" s="409" t="str">
        <f>IF(AND('[1]Multi-Field'!$E$116=[1]Lists!BF39,'[1]Multi-Field'!$F$116="Drained"),BI39,IF(AND('[1]Multi-Field'!$E$116=[1]Lists!BF39,'[1]Multi-Field'!$F$116="undrained"),BH39,""))</f>
        <v/>
      </c>
      <c r="FU39" s="409" t="str">
        <f>IF(AND('[1]Multi-Field'!$E$117=[1]Lists!BF39,'[1]Multi-Field'!$F$117="Drained"),BI39,IF(AND('[1]Multi-Field'!$E$117=[1]Lists!BF39,'[1]Multi-Field'!$F$117="undrained"),BH39,""))</f>
        <v/>
      </c>
      <c r="FV39" s="409" t="str">
        <f>IF(AND('[1]Multi-Field'!$E$118=[1]Lists!BF39,'[1]Multi-Field'!$F$118="Drained"),BI39,IF(AND('[1]Multi-Field'!$E$118=[1]Lists!BF39,'[1]Multi-Field'!$F$118="undrained"),BH39,""))</f>
        <v/>
      </c>
      <c r="FW39" s="409" t="str">
        <f>IF(AND('[1]Multi-Field'!$E$119=[1]Lists!BF39,'[1]Multi-Field'!$F$119="Drained"),BI39,IF(AND('[1]Multi-Field'!$E$119=[1]Lists!BF39,'[1]Multi-Field'!$F$119="undrained"),BH39,""))</f>
        <v/>
      </c>
      <c r="FX39" s="409" t="str">
        <f>IF(AND('[1]Multi-Field'!$E$120=[1]Lists!BF39,'[1]Multi-Field'!$F$120="Drained"),BI39,IF(AND('[1]Multi-Field'!$E$120=[1]Lists!BF39,'[1]Multi-Field'!$F$120="undrained"),BH39,""))</f>
        <v/>
      </c>
      <c r="FZ39" t="s">
        <v>823</v>
      </c>
      <c r="GC39" s="4">
        <f>'[1]Multi-Field'!B37</f>
        <v>0</v>
      </c>
      <c r="GD39" s="73" t="str">
        <f>IF(OR('[1]Multi-Field'!Q37=$FZ$43,'[1]Multi-Field'!Q37=$FZ$44),'[1]Multi-Field'!BS37,"")</f>
        <v/>
      </c>
      <c r="GE39" s="4" t="str">
        <f>IF(AND(OR('[1]Multi-Field'!Q37=$FZ$86,'[1]Multi-Field'!Q37=$FZ$94,'[1]Multi-Field'!Q37=$FZ$87,'[1]Multi-Field'!Q37=[1]Lists!$FZ$93,'[1]Multi-Field'!Q37=$FZ$59),'[1]Multi-Field'!BS37&gt;50),'[1]Multi-Field'!BS37*0.8,IF(AND(OR('[1]Multi-Field'!Q37=$FZ$86,'[1]Multi-Field'!Q37=$FZ$94,'[1]Multi-Field'!Q37=$FZ$87,'[1]Multi-Field'!Q37=[1]Lists!$FZ$93,'[1]Multi-Field'!Q37=[1]Lists!$FZ$59),'[1]Multi-Field'!BS37&lt;50),'[1]Multi-Field'!BS37,""))</f>
        <v/>
      </c>
      <c r="GF39" s="4" t="str">
        <f>IF(OR('[1]Multi-Field'!Q37=[1]Lists!$FZ$7,'[1]Multi-Field'!Q37=[1]Lists!$FZ$5,'[1]Multi-Field'!Q37=[1]Lists!$FZ$24,'[1]Multi-Field'!Q37=[1]Lists!$FZ$10,'[1]Multi-Field'!Q37=[1]Lists!$FZ$8, '[1]Multi-Field'!Q37=[1]Lists!$FZ$25, '[1]Multi-Field'!Q37=[1]Lists!$FZ$23, '[1]Multi-Field'!Q37= [1]Lists!$FZ$47, '[1]Multi-Field'!Q37=[1]Lists!$FZ$49, '[1]Multi-Field'!Q37=[1]Lists!$FZ$48,'[1]Multi-Field'!Q37=[1]Lists!$FZ$3, '[1]Multi-Field'!Q37=[1]Lists!$FZ$14,'[1]Multi-Field'!Q37=[1]Lists!$FZ$36, '[1]Multi-Field'!Q37=[1]Lists!$FZ$41,'[1]Multi-Field'!Q37=[1]Lists!$FZ$42),0,"")</f>
        <v/>
      </c>
      <c r="GG39" s="4" t="str">
        <f>IF(OR('[1]Multi-Field'!Q37=[1]Lists!$FZ$6,'[1]Multi-Field'!Q37=[1]Lists!$FZ$4, '[1]Multi-Field'!Q66=[1]Lists!$FZ$11, '[1]Multi-Field'!Q37=[1]Lists!$FZ$1),100*IF('[1]Multi-Field'!U37=onepercent,0.75,IF('[1]Multi-Field'!U37=onetotwentyfivepercent,0.4,IF(OR('[1]Multi-Field'!U37=twentysixtofiftypercent,'[1]Multi-Field'!U37=greaterthanfiftypercent),0,""))),"")</f>
        <v/>
      </c>
      <c r="GH39" s="4" t="str">
        <f>IF(OR('[1]Multi-Field'!Q37=[1]Lists!$FZ$53,'[1]Multi-Field'!Q37=[1]Lists!$FZ$55), 50,IF('[1]Multi-Field'!Q37=[1]Lists!$FZ$54,225,IF('[1]Multi-Field'!Q37=[1]Lists!$FZ$56,75,"")))</f>
        <v/>
      </c>
      <c r="GI39" s="4" t="e">
        <f>#VALUE!</f>
        <v>#VALUE!</v>
      </c>
      <c r="GJ39" s="4" t="e">
        <f>#VALUE!</f>
        <v>#VALUE!</v>
      </c>
      <c r="GK39" s="4" t="str">
        <f>IF('[1]Multi-Field'!Q37=[1]Lists!$FZ$95,'[1]Multi-Field'!BS37*0.66,"")</f>
        <v/>
      </c>
      <c r="GM39" s="4" t="str">
        <f>IF(OR('[1]Multi-Field'!Q37=[1]Lists!$FZ$26,'[1]Multi-Field'!Q37=[1]Lists!$FZ$84),20,"")</f>
        <v/>
      </c>
      <c r="GN39" s="4" t="str">
        <f>IF(OR('[1]Multi-Field'!Q37=[1]Lists!$FZ$88,'[1]Multi-Field'!Q37=[1]Lists!$FZ$57),0,"")</f>
        <v/>
      </c>
      <c r="GO39" s="4" t="str">
        <f>IF(OR('[1]Multi-Field'!Q37=[1]Lists!$FZ$69,'[1]Multi-Field'!Q37=[1]Lists!$FZ$71,'[1]Multi-Field'!Q37=[1]Lists!$FZ$105),50,"")</f>
        <v/>
      </c>
      <c r="GP39" s="4" t="str">
        <f>IF(OR('[1]Multi-Field'!Q37=[1]Lists!$FZ$75,'[1]Multi-Field'!Q37=[1]Lists!$FZ$70),75,"")</f>
        <v/>
      </c>
      <c r="GQ39" s="4" t="str">
        <f>IF('[1]Multi-Field'!Q37=[1]Lists!$FZ$72,150,"")</f>
        <v/>
      </c>
      <c r="GR39" s="4" t="str">
        <f>IF(OR('[1]Multi-Field'!Q37=[1]Lists!$FZ$74,'[1]Multi-Field'!Q37=[1]Lists!$FZ$73),40,"")</f>
        <v/>
      </c>
      <c r="GS39" s="4" t="str">
        <f>IF('[1]Multi-Field'!Q37=[1]Lists!$FZ$99,80,"")</f>
        <v/>
      </c>
      <c r="GT39" s="4" t="str">
        <f>IF('[1]Multi-Field'!Q37=[1]Lists!$FZ$106,70,"")</f>
        <v/>
      </c>
      <c r="GU39" s="4" t="e">
        <f t="shared" si="4"/>
        <v>#VALUE!</v>
      </c>
    </row>
    <row r="40" spans="1:203" ht="13.5" customHeight="1">
      <c r="A40" s="7" t="s">
        <v>127</v>
      </c>
      <c r="B40" t="s">
        <v>764</v>
      </c>
      <c r="C40" s="7"/>
      <c r="D40" s="8">
        <v>75</v>
      </c>
      <c r="E40" s="8">
        <f t="shared" si="0"/>
        <v>75</v>
      </c>
      <c r="F40" s="8">
        <f t="shared" si="1"/>
        <v>75</v>
      </c>
      <c r="G40" s="8">
        <v>75</v>
      </c>
      <c r="H40" s="8">
        <v>60</v>
      </c>
      <c r="I40" s="8">
        <f t="shared" si="5"/>
        <v>60</v>
      </c>
      <c r="J40" s="8">
        <f t="shared" si="6"/>
        <v>60</v>
      </c>
      <c r="K40" s="8">
        <v>60</v>
      </c>
      <c r="L40" s="8">
        <v>100</v>
      </c>
      <c r="M40" s="8">
        <f t="shared" si="2"/>
        <v>100</v>
      </c>
      <c r="N40" s="8">
        <f t="shared" si="3"/>
        <v>100</v>
      </c>
      <c r="O40" s="8">
        <v>100</v>
      </c>
      <c r="P40" s="391">
        <v>15</v>
      </c>
      <c r="Q40" s="394"/>
      <c r="R40" s="395" t="b">
        <f>IF(OR('Multi-Field'!AA17=Lists!$AC$42,'Multi-Field'!AA17=Lists!$AC$43),IF('Multi-Field'!Z17="x",(IF('Multi-Field'!AC17=Lists!$Q$11,Lists!$R$11,IF('Multi-Field'!AC17=Lists!$Q$12,Lists!$R$12,IF('Multi-Field'!AC17=Lists!$Q$13,Lists!$R$13,IF('Multi-Field'!AC17=Lists!$Q$14,Lists!$R$14))))),IF('Multi-Field'!X17="x",(IF('Multi-Field'!AC17=Lists!$Q$11,Lists!$S$11,IF('Multi-Field'!AC17=Lists!$Q$12,Lists!$S$12,IF('Multi-Field'!AC17=Lists!$Q$13,Lists!$S$13,IF('Multi-Field'!AC17=Lists!$Q$14,Lists!$S$14))))),IF('Multi-Field'!V17="x",(IF('Multi-Field'!AC17=Lists!$Q$11,Lists!$T$11,IF('Multi-Field'!AC17=Lists!$Q$12,Lists!$T$12,IF('Multi-Field'!AC17=Lists!$Q$13,Lists!$T$13,IF('Multi-Field'!AC17=Lists!$Q$14,Lists!$T$14))))),0))))</f>
        <v>0</v>
      </c>
      <c r="S40" s="395" t="str">
        <f t="shared" si="11"/>
        <v/>
      </c>
      <c r="T40" s="395"/>
      <c r="U40" s="396"/>
      <c r="V40" s="383">
        <f>IF(OR('Multi-Field'!AI26=$U$4,'Multi-Field'!AI26=$U$5,'Multi-Field'!AI26=$U$6,'Multi-Field'!AI26=$U$7,'Multi-Field'!AI26=$U$8,'Multi-Field'!AI26=$U$9),(IF('Multi-Field'!AJ26=$V$2,100,IF('Multi-Field'!AJ26=$V$3,65,IF('Multi-Field'!AJ26=$V$4,53,IF('Multi-Field'!AJ26=$V$5,41,IF('Multi-Field'!AJ26=$V$6,23,IF('Multi-Field'!AJ26=$V$7,0,0))))))),0)</f>
        <v>0</v>
      </c>
      <c r="W40" s="383" t="str">
        <f>IF(AND(OR('Multi-Field'!AF26=$S$3,'Multi-Field'!AF26=S28,'Multi-Field'!AF26=$S$7),'Multi-Field'!AN26&lt;18,'Multi-Field'!AN26&gt;0),35,IF('Multi-Field'!AF26=$S$4,55,IF(AND('Multi-Field'!AF26=$S$6,'Multi-Field'!AN26&lt;18),30,IF(AND('Multi-Field'!AN26&gt;17,OR('Multi-Field'!AF26=$S$3,'Multi-Field'!AF26=$S$5,'Multi-Field'!AF26= $S$6,'Multi-Field'!AF26=$S$7)),25,"0"))))</f>
        <v>0</v>
      </c>
      <c r="X40" s="383">
        <f>IF(OR('Multi-Field'!BA26=$U$4,'Multi-Field'!BA26=$U$5,'Multi-Field'!BA26=$U$6,'Multi-Field'!BA26=U30,'Multi-Field'!BA26=$U$8,'Multi-Field'!BA26=$U$9),(IF('Multi-Field'!BB26=$V$2,100,IF('Multi-Field'!BB26=$V$3,65,IF('Multi-Field'!BB26=$V$4,53,IF('Multi-Field'!BB26=$V$5,41,IF('Multi-Field'!BB26=$V$6,23,IF('Multi-Field'!BB26=$V$7,0,0))))))),0)</f>
        <v>0</v>
      </c>
      <c r="Y40" s="383" t="str">
        <f>IF(AND(OR('Multi-Field'!AX26=$S$3,'Multi-Field'!AX26=$S$5,'Multi-Field'!AX26=$S$7),'Multi-Field'!BF26&lt;18),35,IF('Multi-Field'!AX26=$S$4,55,IF(AND('Multi-Field'!AX26=$S$6,'Multi-Field'!BF26&lt;18),30,IF(AND('Multi-Field'!BF26&gt;17,OR('Multi-Field'!AX26=$S$3,'Multi-Field'!AX26=$S$5,'Multi-Field'!AX26=$S$6,'Multi-Field'!AX26=$S$7)),25,"0"))))</f>
        <v>0</v>
      </c>
      <c r="Z40" s="383">
        <v>24</v>
      </c>
      <c r="AC40" t="s">
        <v>825</v>
      </c>
      <c r="AI40" s="384">
        <f>'[1]Multi-Field'!B36</f>
        <v>0</v>
      </c>
      <c r="AJ40" s="385" t="e">
        <f>#VALUE!</f>
        <v>#VALUE!</v>
      </c>
      <c r="AK40" s="385" t="e">
        <f>#VALUE!</f>
        <v>#VALUE!</v>
      </c>
      <c r="AL40" s="385" t="e">
        <f>IF(AK40="","",IF('[1]Multi-Field'!AU36=20,10,IF(AK40-30&lt;0,0,AK40-30)))</f>
        <v>#VALUE!</v>
      </c>
      <c r="AM40" s="385" t="e">
        <f>#VALUE!</f>
        <v>#VALUE!</v>
      </c>
      <c r="AN40" s="385" t="e">
        <f t="shared" si="7"/>
        <v>#VALUE!</v>
      </c>
      <c r="AO40" s="385" t="e">
        <f>#VALUE!</f>
        <v>#VALUE!</v>
      </c>
      <c r="AP40" s="385" t="e">
        <f>#VALUE!</f>
        <v>#VALUE!</v>
      </c>
      <c r="AQ40" s="385" t="e">
        <f>#VALUE!</f>
        <v>#VALUE!</v>
      </c>
      <c r="AR40" s="385" t="e">
        <f>#VALUE!</f>
        <v>#VALUE!</v>
      </c>
      <c r="AS40" s="385" t="e">
        <f>IF(AR40="","",IF('[1]Multi-Field'!AU36&gt;9,0,AR40-15))</f>
        <v>#VALUE!</v>
      </c>
      <c r="AT40" s="385" t="e">
        <f>#VALUE!</f>
        <v>#VALUE!</v>
      </c>
      <c r="AU40" s="385" t="e">
        <f>#VALUE!</f>
        <v>#VALUE!</v>
      </c>
      <c r="AV40" s="385" t="e">
        <f>IF(AU40="","",IF('[1]Multi-Field'!AU36=9&gt;9,0,AU40-35))</f>
        <v>#VALUE!</v>
      </c>
      <c r="AW40" s="385" t="e">
        <f>#VALUE!</f>
        <v>#VALUE!</v>
      </c>
      <c r="AX40" s="385" t="e">
        <f t="shared" si="8"/>
        <v>#VALUE!</v>
      </c>
      <c r="AY40" s="385" t="str">
        <f>IF('[1]Multi-Field'!AU36="","",IF('[1]Multi-Field'!AU36&lt;1,100,IF('[1]Multi-Field'!AU36=1,75,IF('[1]Multi-Field'!AU36=2,50,IF('[1]Multi-Field'!AU36=3,25,IF('[1]Multi-Field'!AU36&gt;3,0,""))))))</f>
        <v/>
      </c>
      <c r="AZ40" s="385" t="str">
        <f t="shared" si="9"/>
        <v/>
      </c>
      <c r="BA40" s="385" t="e">
        <f>#VALUE!</f>
        <v>#VALUE!</v>
      </c>
      <c r="BB40" s="385" t="e">
        <f>IF(BA40="","",IF(AND('[1]Multi-Field'!AU36&lt;40,'[1]Multi-Field'!AU36&gt;9),40,IF('[1]Multi-Field'!AU36&gt;39,0,BA40+5)))</f>
        <v>#VALUE!</v>
      </c>
      <c r="BC40" s="386" t="e">
        <f t="shared" si="10"/>
        <v>#VALUE!</v>
      </c>
      <c r="BD40" s="281">
        <v>0.34</v>
      </c>
      <c r="BE40" s="281">
        <v>0.78</v>
      </c>
      <c r="BF40" s="411" t="s">
        <v>1211</v>
      </c>
      <c r="BG40" s="412">
        <v>4</v>
      </c>
      <c r="BH40" s="412">
        <v>4.5</v>
      </c>
      <c r="BI40" s="412">
        <v>4.5</v>
      </c>
      <c r="BJ40" s="409" t="e">
        <f>IF(AND('[1]Single Field'!#REF!=[1]Lists!BF40,'[1]Single Field'!#REF!="Drained"),"x",IF(AND('[1]Single Field'!#REF!=[1]Lists!BF40,'[1]Single Field'!#REF!="Undrained"),O,""))</f>
        <v>#REF!</v>
      </c>
      <c r="BK40" s="409" t="str">
        <f>IF(AND('[1]Multi-Field'!$E$3=[1]Lists!BF40,'[1]Multi-Field'!$F$3="Drained"),BI40,IF(AND('[1]Multi-Field'!$E$3=BF40,'[1]Multi-Field'!$F$3="undrained"),BH40,""))</f>
        <v/>
      </c>
      <c r="BL40" s="409" t="str">
        <f>IF(AND('[1]Multi-Field'!$E$4=BF40,'[1]Multi-Field'!$F$4="Drained"),BI40,IF(AND('[1]Multi-Field'!$E$4=BF40,'[1]Multi-Field'!$F$4="undrained"),BH40,""))</f>
        <v/>
      </c>
      <c r="BM40" s="409" t="str">
        <f>IF(AND('[1]Multi-Field'!$E$5=BF40,'[1]Multi-Field'!$F$5="Drained"),BI40,IF(AND('[1]Multi-Field'!$E$5=BF40,'[1]Multi-Field'!$F$5="undrained"),BH40,""))</f>
        <v/>
      </c>
      <c r="BN40" s="409" t="str">
        <f>IF(AND('[1]Multi-Field'!$E$6=BF40,'[1]Multi-Field'!$F$6="Drained"),BI40,IF(AND('[1]Multi-Field'!$E$6=BF40,'[1]Multi-Field'!$F$6="undrained"),BH40,""))</f>
        <v/>
      </c>
      <c r="BO40" s="409" t="str">
        <f>IF(AND('[1]Multi-Field'!$E$7=BF40,'[1]Multi-Field'!$F$7="Drained"),BI40,IF(AND('[1]Multi-Field'!$E$7=BF40,'[1]Multi-Field'!$F$7="undrained"),BH40,""))</f>
        <v/>
      </c>
      <c r="BP40" s="409" t="str">
        <f>IF(AND('[1]Multi-Field'!$E$8=BF40,'[1]Multi-Field'!$F$8="Drained"),BI40,IF(AND('[1]Multi-Field'!$E$8=BF40,'[1]Multi-Field'!$F$8="undrained"),BH40,""))</f>
        <v/>
      </c>
      <c r="BQ40" s="409" t="str">
        <f>IF(AND('[1]Multi-Field'!$E$9=BF40,'[1]Multi-Field'!$F$9="Drained"),BI40,IF(AND('[1]Multi-Field'!$E$9=BF40,'[1]Multi-Field'!$F$9="undrained"),BH40,""))</f>
        <v/>
      </c>
      <c r="BR40" s="409" t="str">
        <f>IF(AND('[1]Multi-Field'!$E$10=BF40,'[1]Multi-Field'!$F$10="Drained"),BI40,IF(AND('[1]Multi-Field'!$E$10=BF40,'[1]Multi-Field'!$F$10="undrained"),BH40,""))</f>
        <v/>
      </c>
      <c r="BS40" s="409" t="str">
        <f>IF(AND('[1]Multi-Field'!$E$11=BF40,'[1]Multi-Field'!$F$11="Drained"),BI40,IF(AND('[1]Multi-Field'!$E$11=BF40,'[1]Multi-Field'!$F$11="undrained"),BH40,""))</f>
        <v/>
      </c>
      <c r="BT40" s="409" t="str">
        <f>IF(AND('[1]Multi-Field'!$E$12=BF40,'[1]Multi-Field'!$F$12="Drained"),BI40,IF(AND('[1]Multi-Field'!$E$12=BF40,'[1]Multi-Field'!$F$12="undrained"),BH40,""))</f>
        <v/>
      </c>
      <c r="BU40" s="409" t="str">
        <f>IF(AND('[1]Multi-Field'!$E$13=BF40,'[1]Multi-Field'!$F$13="Drained"),BI40,IF(AND('[1]Multi-Field'!$E$3=BF40,'[1]Multi-Field'!$F$13="undrained"),BH40,""))</f>
        <v/>
      </c>
      <c r="BV40" s="409" t="str">
        <f>IF(AND('[1]Multi-Field'!$E$14=BF40,'[1]Multi-Field'!$F$14="Drained"),BI40,IF(AND('[1]Multi-Field'!$E$14=BF40,'[1]Multi-Field'!$F$14="undrained"),BH40,""))</f>
        <v/>
      </c>
      <c r="BW40" s="409" t="str">
        <f>IF(AND('[1]Multi-Field'!$E$15=BF40,'[1]Multi-Field'!$F$15="Drained"),BI40,IF(AND('[1]Multi-Field'!$E$15=BF40,'[1]Multi-Field'!$F$15="undrained"),BH40,""))</f>
        <v/>
      </c>
      <c r="BX40" s="409" t="str">
        <f>IF(AND('[1]Multi-Field'!$E$16=[1]Lists!BF40,'[1]Multi-Field'!$F$16="Drained"),BI40,IF(AND('[1]Multi-Field'!$E$16=[1]Lists!BF40,'[1]Multi-Field'!$F$16="undrained"),BH40,""))</f>
        <v/>
      </c>
      <c r="BY40" s="409" t="str">
        <f>IF(AND('[1]Multi-Field'!$E$17=[1]Lists!BF40,'[1]Multi-Field'!$F$17="Drained"),BI40,IF(AND('[1]Multi-Field'!$E$17=[1]Lists!BF40,'[1]Multi-Field'!$F$17="undrained"),BH40,""))</f>
        <v/>
      </c>
      <c r="BZ40" s="409" t="str">
        <f>IF(AND('[1]Multi-Field'!$E$18=[1]Lists!BF40,'[1]Multi-Field'!$F$18="Drained"),BI40,IF(AND('[1]Multi-Field'!$E$18=[1]Lists!BF40,'[1]Multi-Field'!$F$18="undrained"),BH40,""))</f>
        <v/>
      </c>
      <c r="CA40" s="409" t="str">
        <f>IF(AND('[1]Multi-Field'!$E$19=[1]Lists!BF40,'[1]Multi-Field'!$F$19="Drained"),BI40,IF(AND('[1]Multi-Field'!$E$19=[1]Lists!BF40,'[1]Multi-Field'!$F$19="undrained"),BH40,""))</f>
        <v/>
      </c>
      <c r="CB40" s="409" t="str">
        <f>IF(AND('[1]Multi-Field'!$E$20=[1]Lists!BF40,'[1]Multi-Field'!$F$20="Drained"),BI40,IF(AND('[1]Multi-Field'!$E$20=[1]Lists!BF40,'[1]Multi-Field'!$F$20="undrained"),BH40,""))</f>
        <v/>
      </c>
      <c r="CC40" s="409" t="str">
        <f>IF(AND('[1]Multi-Field'!$E$21=[1]Lists!BF40,'[1]Multi-Field'!$F$21="Drained"),BI40,IF(AND('[1]Multi-Field'!$E$21=[1]Lists!BF40,'[1]Multi-Field'!$F$21="undrained"),BH40,""))</f>
        <v/>
      </c>
      <c r="CD40" s="409" t="str">
        <f>IF(AND('[1]Multi-Field'!$E$22=[1]Lists!BF40,'[1]Multi-Field'!$F$22="Drained"),BI40,IF(AND('[1]Multi-Field'!$E$22=[1]Lists!BF40,'[1]Multi-Field'!$F$22="undrained"),BH40,""))</f>
        <v/>
      </c>
      <c r="CE40" s="409" t="str">
        <f>IF(AND('[1]Multi-Field'!$E$23=[1]Lists!BF40,'[1]Multi-Field'!$F$23="Drained"),BI40,IF(AND('[1]Multi-Field'!$E$23=[1]Lists!BF40,'[1]Multi-Field'!$F$23="undrained"),BH40,""))</f>
        <v/>
      </c>
      <c r="CF40" s="409" t="str">
        <f>IF(AND('[1]Multi-Field'!$E$24=[1]Lists!BF40,'[1]Multi-Field'!$F$24="Drained"),BI40,IF(AND('[1]Multi-Field'!$E$24=[1]Lists!BF40,'[1]Multi-Field'!$F$24="undrained"),BH40,""))</f>
        <v/>
      </c>
      <c r="CG40" s="409" t="str">
        <f>IF(AND('[1]Multi-Field'!$E$25=[1]Lists!BF40,'[1]Multi-Field'!$F$25="Drained"),BI40,IF(AND('[1]Multi-Field'!$E$25=[1]Lists!BF40,'[1]Multi-Field'!$F$25="undrained"),BH40,""))</f>
        <v/>
      </c>
      <c r="CH40" s="409" t="str">
        <f>IF(AND('[1]Multi-Field'!$E$26=[1]Lists!BF40,'[1]Multi-Field'!$F$26="Drained"),BI40,IF(AND('[1]Multi-Field'!$E$26=[1]Lists!BF40,'[1]Multi-Field'!$F$26="undrained"),BH40,""))</f>
        <v/>
      </c>
      <c r="CI40" s="409" t="str">
        <f>IF(AND('[1]Multi-Field'!$E$27=[1]Lists!BF40,'[1]Multi-Field'!$F$27="Drained"),BI40,IF(AND('[1]Multi-Field'!$E$27=[1]Lists!BF40,'[1]Multi-Field'!$F$27="undrained"),BH40,""))</f>
        <v/>
      </c>
      <c r="CJ40" s="409" t="str">
        <f>IF(AND('[1]Multi-Field'!$E$28=[1]Lists!BF40,'[1]Multi-Field'!$F$28="Drained"),BI40,IF(AND('[1]Multi-Field'!$E$28=[1]Lists!BF40,'[1]Multi-Field'!$F$28="undrained"),BH40,""))</f>
        <v/>
      </c>
      <c r="CK40" s="409" t="str">
        <f>IF(AND('[1]Multi-Field'!$E$29=[1]Lists!BF40,'[1]Multi-Field'!$F$29="Drained"),BI40,IF(AND('[1]Multi-Field'!$E$29=[1]Lists!BF40,'[1]Multi-Field'!$F$29="undrained"),BH40,""))</f>
        <v/>
      </c>
      <c r="CL40" s="409" t="str">
        <f>IF(AND('[1]Multi-Field'!$E$30=[1]Lists!BF40,'[1]Multi-Field'!$F$30="Drained"),BI40,IF(AND('[1]Multi-Field'!$E$30=[1]Lists!BF40,'[1]Multi-Field'!$F$30="undrained"),BH40,""))</f>
        <v/>
      </c>
      <c r="CM40" s="409" t="str">
        <f>IF(AND('[1]Multi-Field'!$E$31=[1]Lists!BF40,'[1]Multi-Field'!$F$31="Drained"),BI40,IF(AND('[1]Multi-Field'!$E$31=[1]Lists!BF40,'[1]Multi-Field'!$F$31="undrained"),BH40,""))</f>
        <v/>
      </c>
      <c r="CN40" s="409" t="str">
        <f>IF(AND('[1]Multi-Field'!$E$32=[1]Lists!BF40,'[1]Multi-Field'!$F$32="Drained"),BI40,IF(AND('[1]Multi-Field'!$E$32=[1]Lists!BF40,'[1]Multi-Field'!$F$32="undrained"),BH40,""))</f>
        <v/>
      </c>
      <c r="CO40" s="409" t="str">
        <f>IF(AND('[1]Multi-Field'!$E$33=[1]Lists!BF40,'[1]Multi-Field'!$F$33="Drained"),BI40,IF(AND('[1]Multi-Field'!$E$33=[1]Lists!BF40,'[1]Multi-Field'!$F$33="undrained"),BH40,""))</f>
        <v/>
      </c>
      <c r="CP40" s="409" t="str">
        <f>IF(AND('[1]Multi-Field'!$E$34=[1]Lists!BF40,'[1]Multi-Field'!$F$34="Drained"),BI40,IF(AND('[1]Multi-Field'!$E$34=[1]Lists!BF40,'[1]Multi-Field'!$F$34="undrained"),BH40,""))</f>
        <v/>
      </c>
      <c r="CQ40" s="409" t="str">
        <f>IF(AND('[1]Multi-Field'!$E$35=[1]Lists!BF40,'[1]Multi-Field'!$F$35="Drained"),BI40,IF(AND('[1]Multi-Field'!$E$35=[1]Lists!BF40,'[1]Multi-Field'!$F$35="undrained"),BH40,""))</f>
        <v/>
      </c>
      <c r="CR40" s="409" t="str">
        <f>IF(AND('[1]Multi-Field'!$E$36=[1]Lists!BF40,'[1]Multi-Field'!$F$36="Drained"),BI40,IF(AND('[1]Multi-Field'!$E$36=[1]Lists!BF40,'[1]Multi-Field'!$F$36="undrained"),BH40,""))</f>
        <v/>
      </c>
      <c r="CS40" s="409" t="str">
        <f>IF(AND('[1]Multi-Field'!$E$37=[1]Lists!BF40,'[1]Multi-Field'!$F$37="Drained"),BI40,IF(AND('[1]Multi-Field'!$E$37=[1]Lists!BF40,'[1]Multi-Field'!$F$37="undrained"),BH40,""))</f>
        <v/>
      </c>
      <c r="CT40" s="409" t="str">
        <f>IF(AND('[1]Multi-Field'!$E$38=[1]Lists!BF40,'[1]Multi-Field'!$F$38="Drained"),BI40,IF(AND('[1]Multi-Field'!$E$38=[1]Lists!BF40,'[1]Multi-Field'!$F$38="undrained"),BH40,""))</f>
        <v/>
      </c>
      <c r="CU40" s="409" t="str">
        <f>IF(AND('[1]Multi-Field'!$E$39=[1]Lists!BF40,'[1]Multi-Field'!$F$39="Drained"),BI40,IF(AND('[1]Multi-Field'!$E$39=[1]Lists!BF40,'[1]Multi-Field'!$F$39="undrained"),BH40,""))</f>
        <v/>
      </c>
      <c r="CV40" s="409" t="str">
        <f>IF(AND('[1]Multi-Field'!$E$40=[1]Lists!BF40,'[1]Multi-Field'!$F$40="Drained"),BI40,IF(AND('[1]Multi-Field'!$E$40=[1]Lists!BF40,'[1]Multi-Field'!$F$40="undrained"),BH40,""))</f>
        <v/>
      </c>
      <c r="CW40" s="409" t="str">
        <f>IF(AND('[1]Multi-Field'!$E$41=[1]Lists!BF40,'[1]Multi-Field'!$F$40="Drained"),BI40,IF(AND('[1]Multi-Field'!$E$40=[1]Lists!BF40,'[1]Multi-Field'!$F$40="undrained"),BH40,""))</f>
        <v/>
      </c>
      <c r="CX40" s="409" t="str">
        <f>IF(AND('[1]Multi-Field'!$E$42=[1]Lists!BF40,'[1]Multi-Field'!$F$42="Drained"),BI40,IF(AND('[1]Multi-Field'!$E$42=[1]Lists!BF40,'[1]Multi-Field'!$F$42="undrained"),BH40,""))</f>
        <v/>
      </c>
      <c r="CY40" s="409" t="str">
        <f>IF(AND('[1]Multi-Field'!$E$43=[1]Lists!BF40,'[1]Multi-Field'!$F$43="Drained"),BI40,IF(AND('[1]Multi-Field'!$E$43=[1]Lists!BF40,'[1]Multi-Field'!$F$43="undrained"),BH40,""))</f>
        <v/>
      </c>
      <c r="CZ40" s="409" t="str">
        <f>IF(AND('[1]Multi-Field'!$E$44=[1]Lists!BF40,'[1]Multi-Field'!$F$44="Drained"),BI40,IF(AND('[1]Multi-Field'!$E$44=[1]Lists!BF40,'[1]Multi-Field'!$F$44="undrained"),BH40,""))</f>
        <v/>
      </c>
      <c r="DA40" s="409" t="str">
        <f>IF(AND('[1]Multi-Field'!$E$45=[1]Lists!BF40,'[1]Multi-Field'!$F$45="Drained"),BI40,IF(AND('[1]Multi-Field'!$E$45=[1]Lists!BF40,'[1]Multi-Field'!$F$45="undrained"),BH40,""))</f>
        <v/>
      </c>
      <c r="DB40" s="409" t="str">
        <f>IF(AND('[1]Multi-Field'!$E$46=[1]Lists!BF40,'[1]Multi-Field'!$F$46="Drained"),BI40,IF(AND('[1]Multi-Field'!$E$46=[1]Lists!BF40,'[1]Multi-Field'!$F$46="undrained"),BH40,""))</f>
        <v/>
      </c>
      <c r="DC40" s="409" t="str">
        <f>IF(AND('[1]Multi-Field'!$E$47=[1]Lists!BF40,'[1]Multi-Field'!$F$47="Drained"),BI40,IF(AND('[1]Multi-Field'!$E$47=[1]Lists!BF40,'[1]Multi-Field'!$F$47="undrained"),BH40,""))</f>
        <v/>
      </c>
      <c r="DD40" s="409" t="str">
        <f>IF(AND('[1]Multi-Field'!$E$48=[1]Lists!BF40,'[1]Multi-Field'!$F$48="Drained"),BI40,IF(AND('[1]Multi-Field'!$E$48=[1]Lists!BF40,'[1]Multi-Field'!$F$48="undrained"),BH40,""))</f>
        <v/>
      </c>
      <c r="DE40" s="409" t="str">
        <f>IF(AND('[1]Multi-Field'!$E$49=[1]Lists!BF40,'[1]Multi-Field'!$F$49="Drained"),BI40,IF(AND('[1]Multi-Field'!$E$49=[1]Lists!BF40,'[1]Multi-Field'!$F$9="undrained"),BH40,""))</f>
        <v/>
      </c>
      <c r="DF40" s="409" t="str">
        <f>IF(AND('[1]Multi-Field'!$E$50=[1]Lists!BF40,'[1]Multi-Field'!$F$50="Drained"),BI40,IF(AND('[1]Multi-Field'!$E$50=[1]Lists!BF40,'[1]Multi-Field'!$F$50="undrained"),BH40,""))</f>
        <v/>
      </c>
      <c r="DG40" s="409" t="str">
        <f>IF(AND('[1]Multi-Field'!$E$51=[1]Lists!BF40,'[1]Multi-Field'!$F$51="Drained"),BI40,IF(AND('[1]Multi-Field'!$E$51=[1]Lists!BF40,'[1]Multi-Field'!$F$51="undrained"),BH40,""))</f>
        <v/>
      </c>
      <c r="DH40" s="409" t="str">
        <f>IF(AND('[1]Multi-Field'!$E$52=[1]Lists!BF40,'[1]Multi-Field'!$F$52="Drained"),BI40,IF(AND('[1]Multi-Field'!$E$52=[1]Lists!BF40,'[1]Multi-Field'!$F$52="undrained"),BH40,""))</f>
        <v/>
      </c>
      <c r="DI40" s="409" t="str">
        <f>IF(AND('[1]Multi-Field'!$E$53=[1]Lists!BF40,'[1]Multi-Field'!$F$53="Drained"),BI40,IF(AND('[1]Multi-Field'!$E$53=[1]Lists!BF40,'[1]Multi-Field'!$F$53="undrained"),BH40,""))</f>
        <v/>
      </c>
      <c r="DJ40" s="409" t="str">
        <f>IF(AND('[1]Multi-Field'!$E$54=[1]Lists!BF40,'[1]Multi-Field'!$F$54="Drained"),BI40,IF(AND('[1]Multi-Field'!$E$54=[1]Lists!BF40,'[1]Multi-Field'!$F$54="undrained"),BH40,""))</f>
        <v/>
      </c>
      <c r="DK40" s="409" t="str">
        <f>IF(AND('[1]Multi-Field'!$E$55=[1]Lists!BF40,'[1]Multi-Field'!$F$55="Drained"),BI40,IF(AND('[1]Multi-Field'!$E$55=[1]Lists!BF40,'[1]Multi-Field'!$F$55="undrained"),BH40,""))</f>
        <v/>
      </c>
      <c r="DL40" s="409" t="str">
        <f>IF(AND('[1]Multi-Field'!$E$56=[1]Lists!BF40,'[1]Multi-Field'!$F$56="Drained"),BI40,IF(AND('[1]Multi-Field'!$E$56=[1]Lists!BF40,'[1]Multi-Field'!$F$56="undrained"),BH40,""))</f>
        <v/>
      </c>
      <c r="DM40" s="409" t="str">
        <f>IF(AND('[1]Multi-Field'!$E$57=[1]Lists!BF40,'[1]Multi-Field'!$F$57="Drained"),BI40,IF(AND('[1]Multi-Field'!$E$57=[1]Lists!BF40,'[1]Multi-Field'!$F$57="undrained"),BH40,""))</f>
        <v/>
      </c>
      <c r="DN40" s="409" t="str">
        <f>IF(AND('[1]Multi-Field'!$E$58=[1]Lists!BF40,'[1]Multi-Field'!$F$58="Drained"),BI40,IF(AND('[1]Multi-Field'!$E$58=[1]Lists!BF40,'[1]Multi-Field'!$F$58="undrained"),BH40,""))</f>
        <v/>
      </c>
      <c r="DO40" s="409" t="str">
        <f>IF(AND('[1]Multi-Field'!$E$59=[1]Lists!BF40,'[1]Multi-Field'!$F$59="Drained"),BI40,IF(AND('[1]Multi-Field'!$E$59=[1]Lists!BF40,'[1]Multi-Field'!$F$59="undrained"),BH40,""))</f>
        <v/>
      </c>
      <c r="DP40" s="409" t="str">
        <f>IF(AND('[1]Multi-Field'!$E$60=[1]Lists!BF40,'[1]Multi-Field'!$F$60="Drained"),BI40,IF(AND('[1]Multi-Field'!$E$60=[1]Lists!BF40,'[1]Multi-Field'!$F$60="undrained"),BH40,""))</f>
        <v/>
      </c>
      <c r="DQ40" s="409" t="str">
        <f>IF(AND('[1]Multi-Field'!$E$61=[1]Lists!BF40,'[1]Multi-Field'!$F$61="Drained"),BI40,IF(AND('[1]Multi-Field'!$E$61=[1]Lists!BF40,'[1]Multi-Field'!$F$61="undrained"),BH40,""))</f>
        <v/>
      </c>
      <c r="DR40" s="409" t="str">
        <f>IF(AND('[1]Multi-Field'!$E$62=[1]Lists!BF40,'[1]Multi-Field'!$F$62="Drained"),BI40,IF(AND('[1]Multi-Field'!$E$62=[1]Lists!BF40,'[1]Multi-Field'!$F$62="undrained"),BH40,""))</f>
        <v/>
      </c>
      <c r="DS40" s="409" t="str">
        <f>IF(AND('[1]Multi-Field'!$E$63=[1]Lists!BF40,'[1]Multi-Field'!$F$63="Drained"),BI40,IF(AND('[1]Multi-Field'!$E$63=[1]Lists!BF40,'[1]Multi-Field'!$F$63="undrained"),BH40,""))</f>
        <v/>
      </c>
      <c r="DT40" s="409" t="str">
        <f>IF(AND('[1]Multi-Field'!$E$64=[1]Lists!BF40,'[1]Multi-Field'!$F$64="Drained"),BI40,IF(AND('[1]Multi-Field'!$E$64=[1]Lists!BF40,'[1]Multi-Field'!$F$64="undrained"),BH40,""))</f>
        <v/>
      </c>
      <c r="DU40" s="409" t="str">
        <f>IF(AND('[1]Multi-Field'!$E$65=[1]Lists!BF40,'[1]Multi-Field'!$F$65="Drained"),BI40,IF(AND('[1]Multi-Field'!$E$65=[1]Lists!BF40,'[1]Multi-Field'!$F$65="undrained"),BH40,""))</f>
        <v/>
      </c>
      <c r="DV40" s="409" t="str">
        <f>IF(AND('[1]Multi-Field'!$E$66=[1]Lists!BF40,'[1]Multi-Field'!$F$66="Drained"),BI40,IF(AND('[1]Multi-Field'!$E$66=[1]Lists!BF40,'[1]Multi-Field'!$F$66="undrained"),BH40,""))</f>
        <v/>
      </c>
      <c r="DW40" s="409" t="str">
        <f>IF(AND('[1]Multi-Field'!$E$67=[1]Lists!BF40,'[1]Multi-Field'!$F$67="Drained"),BI40,IF(AND('[1]Multi-Field'!$E$67=[1]Lists!BF40,'[1]Multi-Field'!$F$67="undrained"),BH40,""))</f>
        <v/>
      </c>
      <c r="DX40" s="409" t="str">
        <f>IF(AND('[1]Multi-Field'!$E$68=[1]Lists!BF40,'[1]Multi-Field'!$F$68="Drained"),BI40,IF(AND('[1]Multi-Field'!$E$68=[1]Lists!BF40,'[1]Multi-Field'!$F$68="undrained"),BH40,""))</f>
        <v/>
      </c>
      <c r="DY40" s="409" t="str">
        <f>IF(AND('[1]Multi-Field'!$E$69=[1]Lists!BF40,'[1]Multi-Field'!$F$69="Drained"),BI40,IF(AND('[1]Multi-Field'!$E$69=[1]Lists!BF40,'[1]Multi-Field'!$F$69="undrained"),BH40,""))</f>
        <v/>
      </c>
      <c r="DZ40" s="409" t="str">
        <f>IF(AND('[1]Multi-Field'!$E$70=[1]Lists!BF40,'[1]Multi-Field'!$F$70="Drained"),BI40,IF(AND('[1]Multi-Field'!$E$70=[1]Lists!BF40,'[1]Multi-Field'!$F$70="undrained"),BH40,""))</f>
        <v/>
      </c>
      <c r="EA40" s="409" t="str">
        <f>IF(AND('[1]Multi-Field'!$E$71=[1]Lists!BF40,'[1]Multi-Field'!$F$71="Drained"),BI40,IF(AND('[1]Multi-Field'!$E$71=[1]Lists!BF40,'[1]Multi-Field'!$F$71="undrained"),BH40,""))</f>
        <v/>
      </c>
      <c r="EB40" s="409" t="str">
        <f>IF(AND('[1]Multi-Field'!$E$72=[1]Lists!BF40,'[1]Multi-Field'!$F$72="Drained"),BI40,IF(AND('[1]Multi-Field'!$E$72=[1]Lists!BF40,'[1]Multi-Field'!$F$72="undrained"),BH40,""))</f>
        <v/>
      </c>
      <c r="EC40" s="409" t="str">
        <f>IF(AND('[1]Multi-Field'!$E$73=[1]Lists!BF40,'[1]Multi-Field'!$F$73="Drained"),BI40,IF(AND('[1]Multi-Field'!$E$73=[1]Lists!BF40,'[1]Multi-Field'!$F$73="undrained"),BH40,""))</f>
        <v/>
      </c>
      <c r="ED40" s="409" t="str">
        <f>IF(AND('[1]Multi-Field'!$E$74=[1]Lists!BF40,'[1]Multi-Field'!$F$74="Drained"),BI40,IF(AND('[1]Multi-Field'!$E$74=[1]Lists!BF40,'[1]Multi-Field'!$F$74="undrained"),BH40,""))</f>
        <v/>
      </c>
      <c r="EE40" s="409" t="str">
        <f>IF(AND('[1]Multi-Field'!$E$75=[1]Lists!BF40,'[1]Multi-Field'!$F$75="Drained"),BI40,IF(AND('[1]Multi-Field'!$E$75=[1]Lists!BF40,'[1]Multi-Field'!$F$75="undrained"),BH40,""))</f>
        <v/>
      </c>
      <c r="EF40" s="409" t="str">
        <f>IF(AND('[1]Multi-Field'!$E$76=[1]Lists!BF40,'[1]Multi-Field'!$F$76="Drained"),BI40,IF(AND('[1]Multi-Field'!$E$76=[1]Lists!BF40,'[1]Multi-Field'!$F$6="undrained"),BH40,""))</f>
        <v/>
      </c>
      <c r="EG40" s="409" t="str">
        <f>IF(AND('[1]Multi-Field'!$E$77=[1]Lists!BF40,'[1]Multi-Field'!$F$77="Drained"),BI40,IF(AND('[1]Multi-Field'!$E$77=[1]Lists!BF40,'[1]Multi-Field'!$F$77="undrained"),BH40,""))</f>
        <v/>
      </c>
      <c r="EH40" s="409" t="str">
        <f>IF(AND('[1]Multi-Field'!$E$78=[1]Lists!BF40,'[1]Multi-Field'!$F$78="Drained"),BI40,IF(AND('[1]Multi-Field'!$E$78=[1]Lists!BF40,'[1]Multi-Field'!$F$78="undrained"),BH40,""))</f>
        <v/>
      </c>
      <c r="EI40" s="409" t="str">
        <f>IF(AND('[1]Multi-Field'!$E$79=[1]Lists!BF40,'[1]Multi-Field'!$F$79="Drained"),BI40,IF(AND('[1]Multi-Field'!$E$79=[1]Lists!BF40,'[1]Multi-Field'!$F$79="undrained"),BH40,""))</f>
        <v/>
      </c>
      <c r="EJ40" s="409" t="str">
        <f>IF(AND('[1]Multi-Field'!$E$80=[1]Lists!BF40,'[1]Multi-Field'!$F$80="Drained"),BI40,IF(AND('[1]Multi-Field'!$E$80=[1]Lists!BF40,'[1]Multi-Field'!$F$80="undrained"),BH40,""))</f>
        <v/>
      </c>
      <c r="EK40" s="409" t="str">
        <f>IF(AND('[1]Multi-Field'!$E$81=[1]Lists!BF40,'[1]Multi-Field'!$F$81="Drained"),BI40,IF(AND('[1]Multi-Field'!$E$81=[1]Lists!BF40,'[1]Multi-Field'!$F$81="undrained"),BH40,""))</f>
        <v/>
      </c>
      <c r="EL40" s="409" t="str">
        <f>IF(AND('[1]Multi-Field'!$E$82=[1]Lists!BF40,'[1]Multi-Field'!$F$82="Drained"),BI40,IF(AND('[1]Multi-Field'!$E$82=[1]Lists!BF40,'[1]Multi-Field'!$F$82="undrained"),BH40,""))</f>
        <v/>
      </c>
      <c r="EM40" s="409" t="str">
        <f>IF(AND('[1]Multi-Field'!$E$83=[1]Lists!BF40,'[1]Multi-Field'!$F$83="Drained"),BI40,IF(AND('[1]Multi-Field'!$E$83=[1]Lists!BF40,'[1]Multi-Field'!$F$83="undrained"),BH40,""))</f>
        <v/>
      </c>
      <c r="EN40" s="409" t="str">
        <f>IF(AND('[1]Multi-Field'!$E$84=[1]Lists!BF40,'[1]Multi-Field'!$F$84="Drained"),BI40,IF(AND('[1]Multi-Field'!$E$84=[1]Lists!BF40,'[1]Multi-Field'!$F$84="undrained"),BH40,""))</f>
        <v/>
      </c>
      <c r="EO40" s="409" t="str">
        <f>IF(AND('[1]Multi-Field'!$E$85=[1]Lists!BF40,'[1]Multi-Field'!$F$85="Drained"),BI40,IF(AND('[1]Multi-Field'!$E$85=[1]Lists!BF40,'[1]Multi-Field'!$F$85="undrained"),BH40,""))</f>
        <v/>
      </c>
      <c r="EP40" s="409" t="str">
        <f>IF(AND('[1]Multi-Field'!$E$86=[1]Lists!BF40,'[1]Multi-Field'!$F$86="Drained"),BI40,IF(AND('[1]Multi-Field'!$E$86=[1]Lists!BF40,'[1]Multi-Field'!$F$86="undrained"),BH40,""))</f>
        <v/>
      </c>
      <c r="EQ40" s="409" t="str">
        <f>IF(AND('[1]Multi-Field'!$E$87=[1]Lists!BF40,'[1]Multi-Field'!$F$87="Drained"),BI40,IF(AND('[1]Multi-Field'!$E$87=[1]Lists!BF40,'[1]Multi-Field'!$F$87="undrained"),BH40,""))</f>
        <v/>
      </c>
      <c r="ER40" s="409" t="str">
        <f>IF(AND('[1]Multi-Field'!$E$88=[1]Lists!BF40,'[1]Multi-Field'!$F$88="Drained"),BI40,IF(AND('[1]Multi-Field'!$E$88=[1]Lists!BF40,'[1]Multi-Field'!$F$88="undrained"),BH40,""))</f>
        <v/>
      </c>
      <c r="ES40" s="409" t="str">
        <f>IF(AND('[1]Multi-Field'!$E$89=[1]Lists!BF40,'[1]Multi-Field'!$F$89="Drained"),BI40,IF(AND('[1]Multi-Field'!$E$89=[1]Lists!BF40,'[1]Multi-Field'!$F$89="undrained"),BH40,""))</f>
        <v/>
      </c>
      <c r="ET40" s="409" t="str">
        <f>IF(AND('[1]Multi-Field'!$E$90=[1]Lists!BF40,'[1]Multi-Field'!$F$90="Drained"),BI40,IF(AND('[1]Multi-Field'!$E$90=[1]Lists!BF40,'[1]Multi-Field'!$F$90="undrained"),BH40,""))</f>
        <v/>
      </c>
      <c r="EU40" s="409" t="str">
        <f>IF(AND('[1]Multi-Field'!$E$91=[1]Lists!BF40,'[1]Multi-Field'!$F$91="Drained"),BI40,IF(AND('[1]Multi-Field'!$E$91=[1]Lists!BF40,'[1]Multi-Field'!$F$91="undrained"),BH40,""))</f>
        <v/>
      </c>
      <c r="EV40" s="409" t="str">
        <f>IF(AND('[1]Multi-Field'!$E$92=[1]Lists!BF40,'[1]Multi-Field'!$F$92="Drained"),BI40,IF(AND('[1]Multi-Field'!$E$92=[1]Lists!BF40,'[1]Multi-Field'!$F$92="undrained"),BH40,""))</f>
        <v/>
      </c>
      <c r="EW40" s="409" t="str">
        <f>IF(AND('[1]Multi-Field'!$E$93=[1]Lists!BF40,'[1]Multi-Field'!$F$93="Drained"),BI40,IF(AND('[1]Multi-Field'!$E$93=[1]Lists!BF40,'[1]Multi-Field'!$F$93="undrained"),BH40,""))</f>
        <v/>
      </c>
      <c r="EX40" s="409" t="str">
        <f>IF(AND('[1]Multi-Field'!$E$94=[1]Lists!BF40,'[1]Multi-Field'!$F$94="Drained"),BI40,IF(AND('[1]Multi-Field'!$E$94=[1]Lists!BF40,'[1]Multi-Field'!$F$94="undrained"),BH40,""))</f>
        <v/>
      </c>
      <c r="EY40" s="409" t="str">
        <f>IF(AND('[1]Multi-Field'!$E$95=[1]Lists!BF40,'[1]Multi-Field'!$F$95="Drained"),BI40,IF(AND('[1]Multi-Field'!$E$95=[1]Lists!BF40,'[1]Multi-Field'!$F$95="undrained"),BH40,""))</f>
        <v/>
      </c>
      <c r="EZ40" s="409" t="str">
        <f>IF(AND('[1]Multi-Field'!$E$96=[1]Lists!BF40,'[1]Multi-Field'!$F$96="Drained"),BI40,IF(AND('[1]Multi-Field'!$E$96=[1]Lists!BF40,'[1]Multi-Field'!$F$96="undrained"),BH40,""))</f>
        <v/>
      </c>
      <c r="FA40" s="409" t="str">
        <f>IF(AND('[1]Multi-Field'!$E$97=[1]Lists!BF40,'[1]Multi-Field'!$F$97="Drained"),BI40,IF(AND('[1]Multi-Field'!$E$97=[1]Lists!BF40,'[1]Multi-Field'!$F$97="undrained"),BH40,""))</f>
        <v/>
      </c>
      <c r="FB40" s="409" t="str">
        <f>IF(AND('[1]Multi-Field'!$E$98=[1]Lists!BF40,'[1]Multi-Field'!$F$98="Drained"),BI40,IF(AND('[1]Multi-Field'!$E$98=[1]Lists!BF40,'[1]Multi-Field'!$F$98="undrained"),BH40,""))</f>
        <v/>
      </c>
      <c r="FC40" s="409" t="str">
        <f>IF(AND('[1]Multi-Field'!$E$99=[1]Lists!BF40,'[1]Multi-Field'!$F$99="Drained"),BI40,IF(AND('[1]Multi-Field'!$E$99=[1]Lists!BF40,'[1]Multi-Field'!$F$99="undrained"),BH40,""))</f>
        <v/>
      </c>
      <c r="FD40" s="409" t="str">
        <f>IF(AND('[1]Multi-Field'!$E$100=[1]Lists!BF40,'[1]Multi-Field'!$F$100="Drained"),BI40,IF(AND('[1]Multi-Field'!$E$100=[1]Lists!BF40,'[1]Multi-Field'!$F$100="undrained"),BH40,""))</f>
        <v/>
      </c>
      <c r="FE40" s="409" t="str">
        <f>IF(AND('[1]Multi-Field'!$E$101=[1]Lists!BF40,'[1]Multi-Field'!$F$101="Drained"),BI40,IF(AND('[1]Multi-Field'!$E$101=[1]Lists!BF40,'[1]Multi-Field'!$F$101="undrained"),BH40,""))</f>
        <v/>
      </c>
      <c r="FF40" s="409" t="str">
        <f>IF(AND('[1]Multi-Field'!$E$102=[1]Lists!BF40,'[1]Multi-Field'!$F$102="Drained"),BI40,IF(AND('[1]Multi-Field'!$E$102=[1]Lists!BF40,'[1]Multi-Field'!$F$102="undrained"),BH40,""))</f>
        <v/>
      </c>
      <c r="FG40" s="409" t="str">
        <f>IF(AND('[1]Multi-Field'!$E$103=[1]Lists!BF40,'[1]Multi-Field'!$F$103="Drained"),BI40,IF(AND('[1]Multi-Field'!$E$103=[1]Lists!BF40,'[1]Multi-Field'!$F$103="undrained"),BH40,""))</f>
        <v/>
      </c>
      <c r="FH40" s="409" t="str">
        <f>IF(AND('[1]Multi-Field'!$E$104=[1]Lists!BF40,'[1]Multi-Field'!$F$104="Drained"),BI40,IF(AND('[1]Multi-Field'!$E$104=[1]Lists!BF40,'[1]Multi-Field'!$F$104="undrained"),BH40,""))</f>
        <v/>
      </c>
      <c r="FI40" s="409" t="str">
        <f>IF(AND('[1]Multi-Field'!$E$105=[1]Lists!BF40,'[1]Multi-Field'!$F$105="Drained"),BI40,IF(AND('[1]Multi-Field'!$E$105=[1]Lists!BF40,'[1]Multi-Field'!$F$105="undrained"),BH40,""))</f>
        <v/>
      </c>
      <c r="FJ40" s="409" t="str">
        <f>IF(AND('[1]Multi-Field'!$E$106=[1]Lists!BF40,'[1]Multi-Field'!$F$106="Drained"),BI40,IF(AND('[1]Multi-Field'!$E$106=[1]Lists!BF40,'[1]Multi-Field'!$F$106="undrained"),BH40,""))</f>
        <v/>
      </c>
      <c r="FK40" s="409" t="str">
        <f>IF(AND('[1]Multi-Field'!$E$107=[1]Lists!BF40,'[1]Multi-Field'!$F$107="Drained"),BI40,IF(AND('[1]Multi-Field'!$E$107=[1]Lists!BF40,'[1]Multi-Field'!$F$107="undrained"),BH40,""))</f>
        <v/>
      </c>
      <c r="FL40" s="409" t="str">
        <f>IF(AND('[1]Multi-Field'!$E$108=[1]Lists!BF40,'[1]Multi-Field'!$F$108="Drained"),BI40,IF(AND('[1]Multi-Field'!$E$108=[1]Lists!BF40,'[1]Multi-Field'!$F$108="undrained"),BH40,""))</f>
        <v/>
      </c>
      <c r="FM40" s="409" t="str">
        <f>IF(AND('[1]Multi-Field'!$E$109=[1]Lists!BF40,'[1]Multi-Field'!$F$109="Drained"),BI40,IF(AND('[1]Multi-Field'!$E$109=[1]Lists!BF40,'[1]Multi-Field'!$F$109="undrained"),BH40,""))</f>
        <v/>
      </c>
      <c r="FN40" s="409" t="str">
        <f>IF(AND('[1]Multi-Field'!$E$110=[1]Lists!BF40,'[1]Multi-Field'!$F$110="Drained"),BI40,IF(AND('[1]Multi-Field'!$E$110=[1]Lists!BF40,'[1]Multi-Field'!$F$110="undrained"),BH40,""))</f>
        <v/>
      </c>
      <c r="FO40" s="409" t="str">
        <f>IF(AND('[1]Multi-Field'!$E$111=[1]Lists!BF40,'[1]Multi-Field'!$F$111="Drained"),BI40,IF(AND('[1]Multi-Field'!$E$111=[1]Lists!BF40,'[1]Multi-Field'!$F$111="undrained"),BH40,""))</f>
        <v/>
      </c>
      <c r="FP40" s="409" t="str">
        <f>IF(AND('[1]Multi-Field'!$E$112=[1]Lists!BF40,'[1]Multi-Field'!$F$112="Drained"),BI40,IF(AND('[1]Multi-Field'!$E$112=[1]Lists!BF40,'[1]Multi-Field'!$F$112="undrained"),BH40,""))</f>
        <v/>
      </c>
      <c r="FQ40" s="409" t="str">
        <f>IF(AND('[1]Multi-Field'!$E$113=[1]Lists!BF40,'[1]Multi-Field'!$F$113="Drained"),BI40,IF(AND('[1]Multi-Field'!$E$113=[1]Lists!BF40,'[1]Multi-Field'!$F$113="undrained"),BH40,""))</f>
        <v/>
      </c>
      <c r="FR40" s="409" t="str">
        <f>IF(AND('[1]Multi-Field'!$E$114=[1]Lists!BF40,'[1]Multi-Field'!$F$114="Drained"),BI40,IF(AND('[1]Multi-Field'!$E$114=[1]Lists!BF40,'[1]Multi-Field'!$F$114="undrained"),BH40,""))</f>
        <v/>
      </c>
      <c r="FS40" s="409" t="str">
        <f>IF(AND('[1]Multi-Field'!$E$115=[1]Lists!BF40,'[1]Multi-Field'!$F$115="Drained"),BI40,IF(AND('[1]Multi-Field'!$E$115=[1]Lists!BF40,'[1]Multi-Field'!$F$115="undrained"),BH40,""))</f>
        <v/>
      </c>
      <c r="FT40" s="409" t="str">
        <f>IF(AND('[1]Multi-Field'!$E$116=[1]Lists!BF40,'[1]Multi-Field'!$F$116="Drained"),BI40,IF(AND('[1]Multi-Field'!$E$116=[1]Lists!BF40,'[1]Multi-Field'!$F$116="undrained"),BH40,""))</f>
        <v/>
      </c>
      <c r="FU40" s="409" t="str">
        <f>IF(AND('[1]Multi-Field'!$E$117=[1]Lists!BF40,'[1]Multi-Field'!$F$117="Drained"),BI40,IF(AND('[1]Multi-Field'!$E$117=[1]Lists!BF40,'[1]Multi-Field'!$F$117="undrained"),BH40,""))</f>
        <v/>
      </c>
      <c r="FV40" s="409" t="str">
        <f>IF(AND('[1]Multi-Field'!$E$118=[1]Lists!BF40,'[1]Multi-Field'!$F$118="Drained"),BI40,IF(AND('[1]Multi-Field'!$E$118=[1]Lists!BF40,'[1]Multi-Field'!$F$118="undrained"),BH40,""))</f>
        <v/>
      </c>
      <c r="FW40" s="409" t="str">
        <f>IF(AND('[1]Multi-Field'!$E$119=[1]Lists!BF40,'[1]Multi-Field'!$F$119="Drained"),BI40,IF(AND('[1]Multi-Field'!$E$119=[1]Lists!BF40,'[1]Multi-Field'!$F$119="undrained"),BH40,""))</f>
        <v/>
      </c>
      <c r="FX40" s="409" t="str">
        <f>IF(AND('[1]Multi-Field'!$E$120=[1]Lists!BF40,'[1]Multi-Field'!$F$120="Drained"),BI40,IF(AND('[1]Multi-Field'!$E$120=[1]Lists!BF40,'[1]Multi-Field'!$F$120="undrained"),BH40,""))</f>
        <v/>
      </c>
      <c r="FZ40" t="s">
        <v>824</v>
      </c>
      <c r="GC40" s="4">
        <f>'[1]Multi-Field'!B38</f>
        <v>0</v>
      </c>
      <c r="GD40" s="73" t="str">
        <f>IF(OR('[1]Multi-Field'!Q38=$FZ$43,'[1]Multi-Field'!Q38=$FZ$44),'[1]Multi-Field'!BS38,"")</f>
        <v/>
      </c>
      <c r="GE40" s="4" t="str">
        <f>IF(AND(OR('[1]Multi-Field'!Q38=$FZ$86,'[1]Multi-Field'!Q38=$FZ$94,'[1]Multi-Field'!Q38=$FZ$87,'[1]Multi-Field'!Q38=[1]Lists!$FZ$93,'[1]Multi-Field'!Q38=$FZ$59),'[1]Multi-Field'!BS38&gt;50),'[1]Multi-Field'!BS38*0.8,IF(AND(OR('[1]Multi-Field'!Q38=$FZ$86,'[1]Multi-Field'!Q38=$FZ$94,'[1]Multi-Field'!Q38=$FZ$87,'[1]Multi-Field'!Q38=[1]Lists!$FZ$93,'[1]Multi-Field'!Q38=[1]Lists!$FZ$59),'[1]Multi-Field'!BS38&lt;50),'[1]Multi-Field'!BS38,""))</f>
        <v/>
      </c>
      <c r="GF40" s="4" t="str">
        <f>IF(OR('[1]Multi-Field'!Q38=[1]Lists!$FZ$7,'[1]Multi-Field'!Q38=[1]Lists!$FZ$5,'[1]Multi-Field'!Q38=[1]Lists!$FZ$24,'[1]Multi-Field'!Q38=[1]Lists!$FZ$10,'[1]Multi-Field'!Q38=[1]Lists!$FZ$8, '[1]Multi-Field'!Q38=[1]Lists!$FZ$25, '[1]Multi-Field'!Q38=[1]Lists!$FZ$23, '[1]Multi-Field'!Q38= [1]Lists!$FZ$47, '[1]Multi-Field'!Q38=[1]Lists!$FZ$49, '[1]Multi-Field'!Q38=[1]Lists!$FZ$48,'[1]Multi-Field'!Q38=[1]Lists!$FZ$3, '[1]Multi-Field'!Q38=[1]Lists!$FZ$14,'[1]Multi-Field'!Q38=[1]Lists!$FZ$36, '[1]Multi-Field'!Q38=[1]Lists!$FZ$41,'[1]Multi-Field'!Q38=[1]Lists!$FZ$42),0,"")</f>
        <v/>
      </c>
      <c r="GG40" s="4" t="str">
        <f>IF(OR('[1]Multi-Field'!Q38=[1]Lists!$FZ$6,'[1]Multi-Field'!Q38=[1]Lists!$FZ$4, '[1]Multi-Field'!Q67=[1]Lists!$FZ$11, '[1]Multi-Field'!Q38=[1]Lists!$FZ$1),100*IF('[1]Multi-Field'!U38=onepercent,0.75,IF('[1]Multi-Field'!U38=onetotwentyfivepercent,0.4,IF(OR('[1]Multi-Field'!U38=twentysixtofiftypercent,'[1]Multi-Field'!U38=greaterthanfiftypercent),0,""))),"")</f>
        <v/>
      </c>
      <c r="GH40" s="4" t="str">
        <f>IF(OR('[1]Multi-Field'!Q38=[1]Lists!$FZ$53,'[1]Multi-Field'!Q38=[1]Lists!$FZ$55), 50,IF('[1]Multi-Field'!Q38=[1]Lists!$FZ$54,225,IF('[1]Multi-Field'!Q38=[1]Lists!$FZ$56,75,"")))</f>
        <v/>
      </c>
      <c r="GI40" s="4" t="e">
        <f>#VALUE!</f>
        <v>#VALUE!</v>
      </c>
      <c r="GJ40" s="4" t="e">
        <f>#VALUE!</f>
        <v>#VALUE!</v>
      </c>
      <c r="GK40" s="4" t="str">
        <f>IF('[1]Multi-Field'!Q38=[1]Lists!$FZ$95,'[1]Multi-Field'!BS38*0.66,"")</f>
        <v/>
      </c>
      <c r="GM40" s="4" t="str">
        <f>IF(OR('[1]Multi-Field'!Q38=[1]Lists!$FZ$26,'[1]Multi-Field'!Q38=[1]Lists!$FZ$84),20,"")</f>
        <v/>
      </c>
      <c r="GN40" s="4" t="str">
        <f>IF(OR('[1]Multi-Field'!Q38=[1]Lists!$FZ$88,'[1]Multi-Field'!Q38=[1]Lists!$FZ$57),0,"")</f>
        <v/>
      </c>
      <c r="GO40" s="4" t="str">
        <f>IF(OR('[1]Multi-Field'!Q38=[1]Lists!$FZ$69,'[1]Multi-Field'!Q38=[1]Lists!$FZ$71,'[1]Multi-Field'!Q38=[1]Lists!$FZ$105),50,"")</f>
        <v/>
      </c>
      <c r="GP40" s="4" t="str">
        <f>IF(OR('[1]Multi-Field'!Q38=[1]Lists!$FZ$75,'[1]Multi-Field'!Q38=[1]Lists!$FZ$70),75,"")</f>
        <v/>
      </c>
      <c r="GQ40" s="4" t="str">
        <f>IF('[1]Multi-Field'!Q38=[1]Lists!$FZ$72,150,"")</f>
        <v/>
      </c>
      <c r="GR40" s="4" t="str">
        <f>IF(OR('[1]Multi-Field'!Q38=[1]Lists!$FZ$74,'[1]Multi-Field'!Q38=[1]Lists!$FZ$73),40,"")</f>
        <v/>
      </c>
      <c r="GS40" s="4" t="str">
        <f>IF('[1]Multi-Field'!Q38=[1]Lists!$FZ$99,80,"")</f>
        <v/>
      </c>
      <c r="GT40" s="4" t="str">
        <f>IF('[1]Multi-Field'!Q38=[1]Lists!$FZ$106,70,"")</f>
        <v/>
      </c>
      <c r="GU40" s="4" t="e">
        <f t="shared" si="4"/>
        <v>#VALUE!</v>
      </c>
    </row>
    <row r="41" spans="1:203" ht="13.5" customHeight="1">
      <c r="A41" s="7" t="s">
        <v>128</v>
      </c>
      <c r="B41" t="s">
        <v>765</v>
      </c>
      <c r="C41" s="7"/>
      <c r="D41" s="8">
        <v>70</v>
      </c>
      <c r="E41" s="8">
        <f t="shared" si="0"/>
        <v>70</v>
      </c>
      <c r="F41" s="8">
        <f t="shared" si="1"/>
        <v>70</v>
      </c>
      <c r="G41" s="8">
        <v>70</v>
      </c>
      <c r="H41" s="8">
        <v>75</v>
      </c>
      <c r="I41" s="8">
        <f t="shared" si="5"/>
        <v>75</v>
      </c>
      <c r="J41" s="8">
        <f t="shared" si="6"/>
        <v>75</v>
      </c>
      <c r="K41" s="8">
        <v>75</v>
      </c>
      <c r="L41" s="8">
        <v>150</v>
      </c>
      <c r="M41" s="8">
        <f t="shared" si="2"/>
        <v>150</v>
      </c>
      <c r="N41" s="8">
        <f t="shared" si="3"/>
        <v>150</v>
      </c>
      <c r="O41" s="8">
        <v>150</v>
      </c>
      <c r="P41" s="391">
        <v>16</v>
      </c>
      <c r="Q41" s="394"/>
      <c r="R41" s="395" t="b">
        <f>IF(OR('Multi-Field'!AA18=Lists!$AC$42,'Multi-Field'!AA18=Lists!$AC$43),IF('Multi-Field'!Z18="x",(IF('Multi-Field'!AC18=Lists!$Q$11,Lists!$R$11,IF('Multi-Field'!AC18=Lists!$Q$12,Lists!$R$12,IF('Multi-Field'!AC18=Lists!$Q$13,Lists!$R$13,IF('Multi-Field'!AC18=Lists!$Q$14,Lists!$R$14))))),IF('Multi-Field'!X18="x",(IF('Multi-Field'!AC18=Lists!$Q$11,Lists!$S$11,IF('Multi-Field'!AC18=Lists!$Q$12,Lists!$S$12,IF('Multi-Field'!AC18=Lists!$Q$13,Lists!$S$13,IF('Multi-Field'!AC18=Lists!$Q$14,Lists!$S$14))))),IF('Multi-Field'!V18="x",(IF('Multi-Field'!AC18=Lists!$Q$11,Lists!$T$11,IF('Multi-Field'!AC18=Lists!$Q$12,Lists!$T$12,IF('Multi-Field'!AC18=Lists!$Q$13,Lists!$T$13,IF('Multi-Field'!AC18=Lists!$Q$14,Lists!$T$14))))),0))))</f>
        <v>0</v>
      </c>
      <c r="S41" s="395" t="str">
        <f t="shared" si="11"/>
        <v/>
      </c>
      <c r="T41" s="395"/>
      <c r="U41" s="396"/>
      <c r="V41" s="383">
        <f>IF(OR('Multi-Field'!AI27=$U$4,'Multi-Field'!AI27=$U$5,'Multi-Field'!AI27=$U$6,'Multi-Field'!AI27=$U$7,'Multi-Field'!AI27=$U$8,'Multi-Field'!AI27=$U$9),(IF('Multi-Field'!AJ27=$V$2,100,IF('Multi-Field'!AJ27=$V$3,65,IF('Multi-Field'!AJ27=$V$4,53,IF('Multi-Field'!AJ27=$V$5,41,IF('Multi-Field'!AJ27=$V$6,23,IF('Multi-Field'!AJ27=$V$7,0,0))))))),0)</f>
        <v>0</v>
      </c>
      <c r="W41" s="383" t="str">
        <f>IF(AND(OR('Multi-Field'!AF27=$S$3,'Multi-Field'!AF27=S29,'Multi-Field'!AF27=$S$7),'Multi-Field'!AN27&lt;18,'Multi-Field'!AN27&gt;0),35,IF('Multi-Field'!AF27=$S$4,55,IF(AND('Multi-Field'!AF27=$S$6,'Multi-Field'!AN27&lt;18),30,IF(AND('Multi-Field'!AN27&gt;17,OR('Multi-Field'!AF27=$S$3,'Multi-Field'!AF27=$S$5,'Multi-Field'!AF27= $S$6,'Multi-Field'!AF27=$S$7)),25,"0"))))</f>
        <v>0</v>
      </c>
      <c r="X41" s="383">
        <f>IF(OR('Multi-Field'!BA27=$U$4,'Multi-Field'!BA27=$U$5,'Multi-Field'!BA27=$U$6,'Multi-Field'!BA27=U31,'Multi-Field'!BA27=$U$8,'Multi-Field'!BA27=$U$9),(IF('Multi-Field'!BB27=$V$2,100,IF('Multi-Field'!BB27=$V$3,65,IF('Multi-Field'!BB27=$V$4,53,IF('Multi-Field'!BB27=$V$5,41,IF('Multi-Field'!BB27=$V$6,23,IF('Multi-Field'!BB27=$V$7,0,0))))))),0)</f>
        <v>0</v>
      </c>
      <c r="Y41" s="383" t="str">
        <f>IF(AND(OR('Multi-Field'!AX27=$S$3,'Multi-Field'!AX27=$S$5,'Multi-Field'!AX27=$S$7),'Multi-Field'!BF27&lt;18),35,IF('Multi-Field'!AX27=$S$4,55,IF(AND('Multi-Field'!AX27=$S$6,'Multi-Field'!BF27&lt;18),30,IF(AND('Multi-Field'!BF27&gt;17,OR('Multi-Field'!AX27=$S$3,'Multi-Field'!AX27=$S$5,'Multi-Field'!AX27=$S$6,'Multi-Field'!AX27=$S$7)),25,"0"))))</f>
        <v>0</v>
      </c>
      <c r="Z41" s="383">
        <v>25</v>
      </c>
      <c r="AC41" t="s">
        <v>826</v>
      </c>
      <c r="AI41" s="384">
        <f>'[1]Multi-Field'!B37</f>
        <v>0</v>
      </c>
      <c r="AJ41" s="385" t="e">
        <f>#VALUE!</f>
        <v>#VALUE!</v>
      </c>
      <c r="AK41" s="385" t="e">
        <f>#VALUE!</f>
        <v>#VALUE!</v>
      </c>
      <c r="AL41" s="385" t="e">
        <f>IF(AK41="","",IF('[1]Multi-Field'!AU37=20,10,IF(AK41-30&lt;0,0,AK41-30)))</f>
        <v>#VALUE!</v>
      </c>
      <c r="AM41" s="385" t="e">
        <f>#VALUE!</f>
        <v>#VALUE!</v>
      </c>
      <c r="AN41" s="385" t="e">
        <f t="shared" si="7"/>
        <v>#VALUE!</v>
      </c>
      <c r="AO41" s="385" t="e">
        <f>#VALUE!</f>
        <v>#VALUE!</v>
      </c>
      <c r="AP41" s="385" t="e">
        <f>#VALUE!</f>
        <v>#VALUE!</v>
      </c>
      <c r="AQ41" s="385" t="e">
        <f>#VALUE!</f>
        <v>#VALUE!</v>
      </c>
      <c r="AR41" s="385" t="e">
        <f>#VALUE!</f>
        <v>#VALUE!</v>
      </c>
      <c r="AS41" s="385" t="e">
        <f>IF(AR41="","",IF('[1]Multi-Field'!AU37&gt;9,0,AR41-15))</f>
        <v>#VALUE!</v>
      </c>
      <c r="AT41" s="385" t="e">
        <f>#VALUE!</f>
        <v>#VALUE!</v>
      </c>
      <c r="AU41" s="385" t="e">
        <f>#VALUE!</f>
        <v>#VALUE!</v>
      </c>
      <c r="AV41" s="385" t="e">
        <f>IF(AU41="","",IF('[1]Multi-Field'!AU37=9&gt;9,0,AU41-35))</f>
        <v>#VALUE!</v>
      </c>
      <c r="AW41" s="385" t="e">
        <f>#VALUE!</f>
        <v>#VALUE!</v>
      </c>
      <c r="AX41" s="385" t="e">
        <f t="shared" si="8"/>
        <v>#VALUE!</v>
      </c>
      <c r="AY41" s="385" t="str">
        <f>IF('[1]Multi-Field'!AU37="","",IF('[1]Multi-Field'!AU37&lt;1,100,IF('[1]Multi-Field'!AU37=1,75,IF('[1]Multi-Field'!AU37=2,50,IF('[1]Multi-Field'!AU37=3,25,IF('[1]Multi-Field'!AU37&gt;3,0,""))))))</f>
        <v/>
      </c>
      <c r="AZ41" s="385" t="str">
        <f t="shared" si="9"/>
        <v/>
      </c>
      <c r="BA41" s="385" t="e">
        <f>#VALUE!</f>
        <v>#VALUE!</v>
      </c>
      <c r="BB41" s="385" t="e">
        <f>IF(BA41="","",IF(AND('[1]Multi-Field'!AU37&lt;40,'[1]Multi-Field'!AU37&gt;9),40,IF('[1]Multi-Field'!AU37&gt;39,0,BA41+5)))</f>
        <v>#VALUE!</v>
      </c>
      <c r="BC41" s="386" t="e">
        <f t="shared" si="10"/>
        <v>#VALUE!</v>
      </c>
      <c r="BD41" s="281">
        <v>0.34</v>
      </c>
      <c r="BE41" s="281">
        <v>0.78</v>
      </c>
      <c r="BF41" s="411" t="s">
        <v>1212</v>
      </c>
      <c r="BG41" s="412">
        <v>3</v>
      </c>
      <c r="BH41" s="412">
        <v>5.5</v>
      </c>
      <c r="BI41" s="412">
        <v>6</v>
      </c>
      <c r="BJ41" s="409" t="e">
        <f>IF(AND('[1]Single Field'!#REF!=[1]Lists!BF41,'[1]Single Field'!#REF!="Drained"),"x",IF(AND('[1]Single Field'!#REF!=[1]Lists!BF41,'[1]Single Field'!#REF!="Undrained"),O,""))</f>
        <v>#REF!</v>
      </c>
      <c r="BK41" s="409" t="str">
        <f>IF(AND('[1]Multi-Field'!$E$3=[1]Lists!BF41,'[1]Multi-Field'!$F$3="Drained"),BI41,IF(AND('[1]Multi-Field'!$E$3=BF41,'[1]Multi-Field'!$F$3="undrained"),BH41,""))</f>
        <v/>
      </c>
      <c r="BL41" s="409" t="str">
        <f>IF(AND('[1]Multi-Field'!$E$4=BF41,'[1]Multi-Field'!$F$4="Drained"),BI41,IF(AND('[1]Multi-Field'!$E$4=BF41,'[1]Multi-Field'!$F$4="undrained"),BH41,""))</f>
        <v/>
      </c>
      <c r="BM41" s="409" t="str">
        <f>IF(AND('[1]Multi-Field'!$E$5=BF41,'[1]Multi-Field'!$F$5="Drained"),BI41,IF(AND('[1]Multi-Field'!$E$5=BF41,'[1]Multi-Field'!$F$5="undrained"),BH41,""))</f>
        <v/>
      </c>
      <c r="BN41" s="409" t="str">
        <f>IF(AND('[1]Multi-Field'!$E$6=BF41,'[1]Multi-Field'!$F$6="Drained"),BI41,IF(AND('[1]Multi-Field'!$E$6=BF41,'[1]Multi-Field'!$F$6="undrained"),BH41,""))</f>
        <v/>
      </c>
      <c r="BO41" s="409" t="str">
        <f>IF(AND('[1]Multi-Field'!$E$7=BF41,'[1]Multi-Field'!$F$7="Drained"),BI41,IF(AND('[1]Multi-Field'!$E$7=BF41,'[1]Multi-Field'!$F$7="undrained"),BH41,""))</f>
        <v/>
      </c>
      <c r="BP41" s="409" t="str">
        <f>IF(AND('[1]Multi-Field'!$E$8=BF41,'[1]Multi-Field'!$F$8="Drained"),BI41,IF(AND('[1]Multi-Field'!$E$8=BF41,'[1]Multi-Field'!$F$8="undrained"),BH41,""))</f>
        <v/>
      </c>
      <c r="BQ41" s="409" t="str">
        <f>IF(AND('[1]Multi-Field'!$E$9=BF41,'[1]Multi-Field'!$F$9="Drained"),BI41,IF(AND('[1]Multi-Field'!$E$9=BF41,'[1]Multi-Field'!$F$9="undrained"),BH41,""))</f>
        <v/>
      </c>
      <c r="BR41" s="409" t="str">
        <f>IF(AND('[1]Multi-Field'!$E$10=BF41,'[1]Multi-Field'!$F$10="Drained"),BI41,IF(AND('[1]Multi-Field'!$E$10=BF41,'[1]Multi-Field'!$F$10="undrained"),BH41,""))</f>
        <v/>
      </c>
      <c r="BS41" s="409" t="str">
        <f>IF(AND('[1]Multi-Field'!$E$11=BF41,'[1]Multi-Field'!$F$11="Drained"),BI41,IF(AND('[1]Multi-Field'!$E$11=BF41,'[1]Multi-Field'!$F$11="undrained"),BH41,""))</f>
        <v/>
      </c>
      <c r="BT41" s="409" t="str">
        <f>IF(AND('[1]Multi-Field'!$E$12=BF41,'[1]Multi-Field'!$F$12="Drained"),BI41,IF(AND('[1]Multi-Field'!$E$12=BF41,'[1]Multi-Field'!$F$12="undrained"),BH41,""))</f>
        <v/>
      </c>
      <c r="BU41" s="409" t="str">
        <f>IF(AND('[1]Multi-Field'!$E$13=BF41,'[1]Multi-Field'!$F$13="Drained"),BI41,IF(AND('[1]Multi-Field'!$E$3=BF41,'[1]Multi-Field'!$F$13="undrained"),BH41,""))</f>
        <v/>
      </c>
      <c r="BV41" s="409" t="str">
        <f>IF(AND('[1]Multi-Field'!$E$14=BF41,'[1]Multi-Field'!$F$14="Drained"),BI41,IF(AND('[1]Multi-Field'!$E$14=BF41,'[1]Multi-Field'!$F$14="undrained"),BH41,""))</f>
        <v/>
      </c>
      <c r="BW41" s="409" t="str">
        <f>IF(AND('[1]Multi-Field'!$E$15=BF41,'[1]Multi-Field'!$F$15="Drained"),BI41,IF(AND('[1]Multi-Field'!$E$15=BF41,'[1]Multi-Field'!$F$15="undrained"),BH41,""))</f>
        <v/>
      </c>
      <c r="BX41" s="409" t="str">
        <f>IF(AND('[1]Multi-Field'!$E$16=[1]Lists!BF41,'[1]Multi-Field'!$F$16="Drained"),BI41,IF(AND('[1]Multi-Field'!$E$16=[1]Lists!BF41,'[1]Multi-Field'!$F$16="undrained"),BH41,""))</f>
        <v/>
      </c>
      <c r="BY41" s="409" t="str">
        <f>IF(AND('[1]Multi-Field'!$E$17=[1]Lists!BF41,'[1]Multi-Field'!$F$17="Drained"),BI41,IF(AND('[1]Multi-Field'!$E$17=[1]Lists!BF41,'[1]Multi-Field'!$F$17="undrained"),BH41,""))</f>
        <v/>
      </c>
      <c r="BZ41" s="409" t="str">
        <f>IF(AND('[1]Multi-Field'!$E$18=[1]Lists!BF41,'[1]Multi-Field'!$F$18="Drained"),BI41,IF(AND('[1]Multi-Field'!$E$18=[1]Lists!BF41,'[1]Multi-Field'!$F$18="undrained"),BH41,""))</f>
        <v/>
      </c>
      <c r="CA41" s="409" t="str">
        <f>IF(AND('[1]Multi-Field'!$E$19=[1]Lists!BF41,'[1]Multi-Field'!$F$19="Drained"),BI41,IF(AND('[1]Multi-Field'!$E$19=[1]Lists!BF41,'[1]Multi-Field'!$F$19="undrained"),BH41,""))</f>
        <v/>
      </c>
      <c r="CB41" s="409" t="str">
        <f>IF(AND('[1]Multi-Field'!$E$20=[1]Lists!BF41,'[1]Multi-Field'!$F$20="Drained"),BI41,IF(AND('[1]Multi-Field'!$E$20=[1]Lists!BF41,'[1]Multi-Field'!$F$20="undrained"),BH41,""))</f>
        <v/>
      </c>
      <c r="CC41" s="409" t="str">
        <f>IF(AND('[1]Multi-Field'!$E$21=[1]Lists!BF41,'[1]Multi-Field'!$F$21="Drained"),BI41,IF(AND('[1]Multi-Field'!$E$21=[1]Lists!BF41,'[1]Multi-Field'!$F$21="undrained"),BH41,""))</f>
        <v/>
      </c>
      <c r="CD41" s="409" t="str">
        <f>IF(AND('[1]Multi-Field'!$E$22=[1]Lists!BF41,'[1]Multi-Field'!$F$22="Drained"),BI41,IF(AND('[1]Multi-Field'!$E$22=[1]Lists!BF41,'[1]Multi-Field'!$F$22="undrained"),BH41,""))</f>
        <v/>
      </c>
      <c r="CE41" s="409" t="str">
        <f>IF(AND('[1]Multi-Field'!$E$23=[1]Lists!BF41,'[1]Multi-Field'!$F$23="Drained"),BI41,IF(AND('[1]Multi-Field'!$E$23=[1]Lists!BF41,'[1]Multi-Field'!$F$23="undrained"),BH41,""))</f>
        <v/>
      </c>
      <c r="CF41" s="409" t="str">
        <f>IF(AND('[1]Multi-Field'!$E$24=[1]Lists!BF41,'[1]Multi-Field'!$F$24="Drained"),BI41,IF(AND('[1]Multi-Field'!$E$24=[1]Lists!BF41,'[1]Multi-Field'!$F$24="undrained"),BH41,""))</f>
        <v/>
      </c>
      <c r="CG41" s="409" t="str">
        <f>IF(AND('[1]Multi-Field'!$E$25=[1]Lists!BF41,'[1]Multi-Field'!$F$25="Drained"),BI41,IF(AND('[1]Multi-Field'!$E$25=[1]Lists!BF41,'[1]Multi-Field'!$F$25="undrained"),BH41,""))</f>
        <v/>
      </c>
      <c r="CH41" s="409" t="str">
        <f>IF(AND('[1]Multi-Field'!$E$26=[1]Lists!BF41,'[1]Multi-Field'!$F$26="Drained"),BI41,IF(AND('[1]Multi-Field'!$E$26=[1]Lists!BF41,'[1]Multi-Field'!$F$26="undrained"),BH41,""))</f>
        <v/>
      </c>
      <c r="CI41" s="409" t="str">
        <f>IF(AND('[1]Multi-Field'!$E$27=[1]Lists!BF41,'[1]Multi-Field'!$F$27="Drained"),BI41,IF(AND('[1]Multi-Field'!$E$27=[1]Lists!BF41,'[1]Multi-Field'!$F$27="undrained"),BH41,""))</f>
        <v/>
      </c>
      <c r="CJ41" s="409" t="str">
        <f>IF(AND('[1]Multi-Field'!$E$28=[1]Lists!BF41,'[1]Multi-Field'!$F$28="Drained"),BI41,IF(AND('[1]Multi-Field'!$E$28=[1]Lists!BF41,'[1]Multi-Field'!$F$28="undrained"),BH41,""))</f>
        <v/>
      </c>
      <c r="CK41" s="409" t="str">
        <f>IF(AND('[1]Multi-Field'!$E$29=[1]Lists!BF41,'[1]Multi-Field'!$F$29="Drained"),BI41,IF(AND('[1]Multi-Field'!$E$29=[1]Lists!BF41,'[1]Multi-Field'!$F$29="undrained"),BH41,""))</f>
        <v/>
      </c>
      <c r="CL41" s="409" t="str">
        <f>IF(AND('[1]Multi-Field'!$E$30=[1]Lists!BF41,'[1]Multi-Field'!$F$30="Drained"),BI41,IF(AND('[1]Multi-Field'!$E$30=[1]Lists!BF41,'[1]Multi-Field'!$F$30="undrained"),BH41,""))</f>
        <v/>
      </c>
      <c r="CM41" s="409" t="str">
        <f>IF(AND('[1]Multi-Field'!$E$31=[1]Lists!BF41,'[1]Multi-Field'!$F$31="Drained"),BI41,IF(AND('[1]Multi-Field'!$E$31=[1]Lists!BF41,'[1]Multi-Field'!$F$31="undrained"),BH41,""))</f>
        <v/>
      </c>
      <c r="CN41" s="409" t="str">
        <f>IF(AND('[1]Multi-Field'!$E$32=[1]Lists!BF41,'[1]Multi-Field'!$F$32="Drained"),BI41,IF(AND('[1]Multi-Field'!$E$32=[1]Lists!BF41,'[1]Multi-Field'!$F$32="undrained"),BH41,""))</f>
        <v/>
      </c>
      <c r="CO41" s="409" t="str">
        <f>IF(AND('[1]Multi-Field'!$E$33=[1]Lists!BF41,'[1]Multi-Field'!$F$33="Drained"),BI41,IF(AND('[1]Multi-Field'!$E$33=[1]Lists!BF41,'[1]Multi-Field'!$F$33="undrained"),BH41,""))</f>
        <v/>
      </c>
      <c r="CP41" s="409" t="str">
        <f>IF(AND('[1]Multi-Field'!$E$34=[1]Lists!BF41,'[1]Multi-Field'!$F$34="Drained"),BI41,IF(AND('[1]Multi-Field'!$E$34=[1]Lists!BF41,'[1]Multi-Field'!$F$34="undrained"),BH41,""))</f>
        <v/>
      </c>
      <c r="CQ41" s="409" t="str">
        <f>IF(AND('[1]Multi-Field'!$E$35=[1]Lists!BF41,'[1]Multi-Field'!$F$35="Drained"),BI41,IF(AND('[1]Multi-Field'!$E$35=[1]Lists!BF41,'[1]Multi-Field'!$F$35="undrained"),BH41,""))</f>
        <v/>
      </c>
      <c r="CR41" s="409" t="str">
        <f>IF(AND('[1]Multi-Field'!$E$36=[1]Lists!BF41,'[1]Multi-Field'!$F$36="Drained"),BI41,IF(AND('[1]Multi-Field'!$E$36=[1]Lists!BF41,'[1]Multi-Field'!$F$36="undrained"),BH41,""))</f>
        <v/>
      </c>
      <c r="CS41" s="409" t="str">
        <f>IF(AND('[1]Multi-Field'!$E$37=[1]Lists!BF41,'[1]Multi-Field'!$F$37="Drained"),BI41,IF(AND('[1]Multi-Field'!$E$37=[1]Lists!BF41,'[1]Multi-Field'!$F$37="undrained"),BH41,""))</f>
        <v/>
      </c>
      <c r="CT41" s="409" t="str">
        <f>IF(AND('[1]Multi-Field'!$E$38=[1]Lists!BF41,'[1]Multi-Field'!$F$38="Drained"),BI41,IF(AND('[1]Multi-Field'!$E$38=[1]Lists!BF41,'[1]Multi-Field'!$F$38="undrained"),BH41,""))</f>
        <v/>
      </c>
      <c r="CU41" s="409" t="str">
        <f>IF(AND('[1]Multi-Field'!$E$39=[1]Lists!BF41,'[1]Multi-Field'!$F$39="Drained"),BI41,IF(AND('[1]Multi-Field'!$E$39=[1]Lists!BF41,'[1]Multi-Field'!$F$39="undrained"),BH41,""))</f>
        <v/>
      </c>
      <c r="CV41" s="409" t="str">
        <f>IF(AND('[1]Multi-Field'!$E$40=[1]Lists!BF41,'[1]Multi-Field'!$F$40="Drained"),BI41,IF(AND('[1]Multi-Field'!$E$40=[1]Lists!BF41,'[1]Multi-Field'!$F$40="undrained"),BH41,""))</f>
        <v/>
      </c>
      <c r="CW41" s="409" t="str">
        <f>IF(AND('[1]Multi-Field'!$E$41=[1]Lists!BF41,'[1]Multi-Field'!$F$40="Drained"),BI41,IF(AND('[1]Multi-Field'!$E$40=[1]Lists!BF41,'[1]Multi-Field'!$F$40="undrained"),BH41,""))</f>
        <v/>
      </c>
      <c r="CX41" s="409">
        <f>IF(AND('[1]Multi-Field'!$E$42=[1]Lists!BF41,'[1]Multi-Field'!$F$42="Drained"),BI41,IF(AND('[1]Multi-Field'!$E$42=[1]Lists!BF41,'[1]Multi-Field'!$F$42="undrained"),BH41,""))</f>
        <v>5.5</v>
      </c>
      <c r="CY41" s="409" t="str">
        <f>IF(AND('[1]Multi-Field'!$E$43=[1]Lists!BF41,'[1]Multi-Field'!$F$43="Drained"),BI41,IF(AND('[1]Multi-Field'!$E$43=[1]Lists!BF41,'[1]Multi-Field'!$F$43="undrained"),BH41,""))</f>
        <v/>
      </c>
      <c r="CZ41" s="409" t="str">
        <f>IF(AND('[1]Multi-Field'!$E$44=[1]Lists!BF41,'[1]Multi-Field'!$F$44="Drained"),BI41,IF(AND('[1]Multi-Field'!$E$44=[1]Lists!BF41,'[1]Multi-Field'!$F$44="undrained"),BH41,""))</f>
        <v/>
      </c>
      <c r="DA41" s="409" t="str">
        <f>IF(AND('[1]Multi-Field'!$E$45=[1]Lists!BF41,'[1]Multi-Field'!$F$45="Drained"),BI41,IF(AND('[1]Multi-Field'!$E$45=[1]Lists!BF41,'[1]Multi-Field'!$F$45="undrained"),BH41,""))</f>
        <v/>
      </c>
      <c r="DB41" s="409" t="str">
        <f>IF(AND('[1]Multi-Field'!$E$46=[1]Lists!BF41,'[1]Multi-Field'!$F$46="Drained"),BI41,IF(AND('[1]Multi-Field'!$E$46=[1]Lists!BF41,'[1]Multi-Field'!$F$46="undrained"),BH41,""))</f>
        <v/>
      </c>
      <c r="DC41" s="409" t="str">
        <f>IF(AND('[1]Multi-Field'!$E$47=[1]Lists!BF41,'[1]Multi-Field'!$F$47="Drained"),BI41,IF(AND('[1]Multi-Field'!$E$47=[1]Lists!BF41,'[1]Multi-Field'!$F$47="undrained"),BH41,""))</f>
        <v/>
      </c>
      <c r="DD41" s="409" t="str">
        <f>IF(AND('[1]Multi-Field'!$E$48=[1]Lists!BF41,'[1]Multi-Field'!$F$48="Drained"),BI41,IF(AND('[1]Multi-Field'!$E$48=[1]Lists!BF41,'[1]Multi-Field'!$F$48="undrained"),BH41,""))</f>
        <v/>
      </c>
      <c r="DE41" s="409" t="str">
        <f>IF(AND('[1]Multi-Field'!$E$49=[1]Lists!BF41,'[1]Multi-Field'!$F$49="Drained"),BI41,IF(AND('[1]Multi-Field'!$E$49=[1]Lists!BF41,'[1]Multi-Field'!$F$9="undrained"),BH41,""))</f>
        <v/>
      </c>
      <c r="DF41" s="409" t="str">
        <f>IF(AND('[1]Multi-Field'!$E$50=[1]Lists!BF41,'[1]Multi-Field'!$F$50="Drained"),BI41,IF(AND('[1]Multi-Field'!$E$50=[1]Lists!BF41,'[1]Multi-Field'!$F$50="undrained"),BH41,""))</f>
        <v/>
      </c>
      <c r="DG41" s="409" t="str">
        <f>IF(AND('[1]Multi-Field'!$E$51=[1]Lists!BF41,'[1]Multi-Field'!$F$51="Drained"),BI41,IF(AND('[1]Multi-Field'!$E$51=[1]Lists!BF41,'[1]Multi-Field'!$F$51="undrained"),BH41,""))</f>
        <v/>
      </c>
      <c r="DH41" s="409" t="str">
        <f>IF(AND('[1]Multi-Field'!$E$52=[1]Lists!BF41,'[1]Multi-Field'!$F$52="Drained"),BI41,IF(AND('[1]Multi-Field'!$E$52=[1]Lists!BF41,'[1]Multi-Field'!$F$52="undrained"),BH41,""))</f>
        <v/>
      </c>
      <c r="DI41" s="409" t="str">
        <f>IF(AND('[1]Multi-Field'!$E$53=[1]Lists!BF41,'[1]Multi-Field'!$F$53="Drained"),BI41,IF(AND('[1]Multi-Field'!$E$53=[1]Lists!BF41,'[1]Multi-Field'!$F$53="undrained"),BH41,""))</f>
        <v/>
      </c>
      <c r="DJ41" s="409" t="str">
        <f>IF(AND('[1]Multi-Field'!$E$54=[1]Lists!BF41,'[1]Multi-Field'!$F$54="Drained"),BI41,IF(AND('[1]Multi-Field'!$E$54=[1]Lists!BF41,'[1]Multi-Field'!$F$54="undrained"),BH41,""))</f>
        <v/>
      </c>
      <c r="DK41" s="409" t="str">
        <f>IF(AND('[1]Multi-Field'!$E$55=[1]Lists!BF41,'[1]Multi-Field'!$F$55="Drained"),BI41,IF(AND('[1]Multi-Field'!$E$55=[1]Lists!BF41,'[1]Multi-Field'!$F$55="undrained"),BH41,""))</f>
        <v/>
      </c>
      <c r="DL41" s="409" t="str">
        <f>IF(AND('[1]Multi-Field'!$E$56=[1]Lists!BF41,'[1]Multi-Field'!$F$56="Drained"),BI41,IF(AND('[1]Multi-Field'!$E$56=[1]Lists!BF41,'[1]Multi-Field'!$F$56="undrained"),BH41,""))</f>
        <v/>
      </c>
      <c r="DM41" s="409" t="str">
        <f>IF(AND('[1]Multi-Field'!$E$57=[1]Lists!BF41,'[1]Multi-Field'!$F$57="Drained"),BI41,IF(AND('[1]Multi-Field'!$E$57=[1]Lists!BF41,'[1]Multi-Field'!$F$57="undrained"),BH41,""))</f>
        <v/>
      </c>
      <c r="DN41" s="409" t="str">
        <f>IF(AND('[1]Multi-Field'!$E$58=[1]Lists!BF41,'[1]Multi-Field'!$F$58="Drained"),BI41,IF(AND('[1]Multi-Field'!$E$58=[1]Lists!BF41,'[1]Multi-Field'!$F$58="undrained"),BH41,""))</f>
        <v/>
      </c>
      <c r="DO41" s="409" t="str">
        <f>IF(AND('[1]Multi-Field'!$E$59=[1]Lists!BF41,'[1]Multi-Field'!$F$59="Drained"),BI41,IF(AND('[1]Multi-Field'!$E$59=[1]Lists!BF41,'[1]Multi-Field'!$F$59="undrained"),BH41,""))</f>
        <v/>
      </c>
      <c r="DP41" s="409" t="str">
        <f>IF(AND('[1]Multi-Field'!$E$60=[1]Lists!BF41,'[1]Multi-Field'!$F$60="Drained"),BI41,IF(AND('[1]Multi-Field'!$E$60=[1]Lists!BF41,'[1]Multi-Field'!$F$60="undrained"),BH41,""))</f>
        <v/>
      </c>
      <c r="DQ41" s="409" t="str">
        <f>IF(AND('[1]Multi-Field'!$E$61=[1]Lists!BF41,'[1]Multi-Field'!$F$61="Drained"),BI41,IF(AND('[1]Multi-Field'!$E$61=[1]Lists!BF41,'[1]Multi-Field'!$F$61="undrained"),BH41,""))</f>
        <v/>
      </c>
      <c r="DR41" s="409" t="str">
        <f>IF(AND('[1]Multi-Field'!$E$62=[1]Lists!BF41,'[1]Multi-Field'!$F$62="Drained"),BI41,IF(AND('[1]Multi-Field'!$E$62=[1]Lists!BF41,'[1]Multi-Field'!$F$62="undrained"),BH41,""))</f>
        <v/>
      </c>
      <c r="DS41" s="409" t="str">
        <f>IF(AND('[1]Multi-Field'!$E$63=[1]Lists!BF41,'[1]Multi-Field'!$F$63="Drained"),BI41,IF(AND('[1]Multi-Field'!$E$63=[1]Lists!BF41,'[1]Multi-Field'!$F$63="undrained"),BH41,""))</f>
        <v/>
      </c>
      <c r="DT41" s="409" t="str">
        <f>IF(AND('[1]Multi-Field'!$E$64=[1]Lists!BF41,'[1]Multi-Field'!$F$64="Drained"),BI41,IF(AND('[1]Multi-Field'!$E$64=[1]Lists!BF41,'[1]Multi-Field'!$F$64="undrained"),BH41,""))</f>
        <v/>
      </c>
      <c r="DU41" s="409" t="str">
        <f>IF(AND('[1]Multi-Field'!$E$65=[1]Lists!BF41,'[1]Multi-Field'!$F$65="Drained"),BI41,IF(AND('[1]Multi-Field'!$E$65=[1]Lists!BF41,'[1]Multi-Field'!$F$65="undrained"),BH41,""))</f>
        <v/>
      </c>
      <c r="DV41" s="409" t="str">
        <f>IF(AND('[1]Multi-Field'!$E$66=[1]Lists!BF41,'[1]Multi-Field'!$F$66="Drained"),BI41,IF(AND('[1]Multi-Field'!$E$66=[1]Lists!BF41,'[1]Multi-Field'!$F$66="undrained"),BH41,""))</f>
        <v/>
      </c>
      <c r="DW41" s="409" t="str">
        <f>IF(AND('[1]Multi-Field'!$E$67=[1]Lists!BF41,'[1]Multi-Field'!$F$67="Drained"),BI41,IF(AND('[1]Multi-Field'!$E$67=[1]Lists!BF41,'[1]Multi-Field'!$F$67="undrained"),BH41,""))</f>
        <v/>
      </c>
      <c r="DX41" s="409" t="str">
        <f>IF(AND('[1]Multi-Field'!$E$68=[1]Lists!BF41,'[1]Multi-Field'!$F$68="Drained"),BI41,IF(AND('[1]Multi-Field'!$E$68=[1]Lists!BF41,'[1]Multi-Field'!$F$68="undrained"),BH41,""))</f>
        <v/>
      </c>
      <c r="DY41" s="409" t="str">
        <f>IF(AND('[1]Multi-Field'!$E$69=[1]Lists!BF41,'[1]Multi-Field'!$F$69="Drained"),BI41,IF(AND('[1]Multi-Field'!$E$69=[1]Lists!BF41,'[1]Multi-Field'!$F$69="undrained"),BH41,""))</f>
        <v/>
      </c>
      <c r="DZ41" s="409" t="str">
        <f>IF(AND('[1]Multi-Field'!$E$70=[1]Lists!BF41,'[1]Multi-Field'!$F$70="Drained"),BI41,IF(AND('[1]Multi-Field'!$E$70=[1]Lists!BF41,'[1]Multi-Field'!$F$70="undrained"),BH41,""))</f>
        <v/>
      </c>
      <c r="EA41" s="409" t="str">
        <f>IF(AND('[1]Multi-Field'!$E$71=[1]Lists!BF41,'[1]Multi-Field'!$F$71="Drained"),BI41,IF(AND('[1]Multi-Field'!$E$71=[1]Lists!BF41,'[1]Multi-Field'!$F$71="undrained"),BH41,""))</f>
        <v/>
      </c>
      <c r="EB41" s="409" t="str">
        <f>IF(AND('[1]Multi-Field'!$E$72=[1]Lists!BF41,'[1]Multi-Field'!$F$72="Drained"),BI41,IF(AND('[1]Multi-Field'!$E$72=[1]Lists!BF41,'[1]Multi-Field'!$F$72="undrained"),BH41,""))</f>
        <v/>
      </c>
      <c r="EC41" s="409" t="str">
        <f>IF(AND('[1]Multi-Field'!$E$73=[1]Lists!BF41,'[1]Multi-Field'!$F$73="Drained"),BI41,IF(AND('[1]Multi-Field'!$E$73=[1]Lists!BF41,'[1]Multi-Field'!$F$73="undrained"),BH41,""))</f>
        <v/>
      </c>
      <c r="ED41" s="409" t="str">
        <f>IF(AND('[1]Multi-Field'!$E$74=[1]Lists!BF41,'[1]Multi-Field'!$F$74="Drained"),BI41,IF(AND('[1]Multi-Field'!$E$74=[1]Lists!BF41,'[1]Multi-Field'!$F$74="undrained"),BH41,""))</f>
        <v/>
      </c>
      <c r="EE41" s="409" t="str">
        <f>IF(AND('[1]Multi-Field'!$E$75=[1]Lists!BF41,'[1]Multi-Field'!$F$75="Drained"),BI41,IF(AND('[1]Multi-Field'!$E$75=[1]Lists!BF41,'[1]Multi-Field'!$F$75="undrained"),BH41,""))</f>
        <v/>
      </c>
      <c r="EF41" s="409" t="str">
        <f>IF(AND('[1]Multi-Field'!$E$76=[1]Lists!BF41,'[1]Multi-Field'!$F$76="Drained"),BI41,IF(AND('[1]Multi-Field'!$E$76=[1]Lists!BF41,'[1]Multi-Field'!$F$6="undrained"),BH41,""))</f>
        <v/>
      </c>
      <c r="EG41" s="409" t="str">
        <f>IF(AND('[1]Multi-Field'!$E$77=[1]Lists!BF41,'[1]Multi-Field'!$F$77="Drained"),BI41,IF(AND('[1]Multi-Field'!$E$77=[1]Lists!BF41,'[1]Multi-Field'!$F$77="undrained"),BH41,""))</f>
        <v/>
      </c>
      <c r="EH41" s="409" t="str">
        <f>IF(AND('[1]Multi-Field'!$E$78=[1]Lists!BF41,'[1]Multi-Field'!$F$78="Drained"),BI41,IF(AND('[1]Multi-Field'!$E$78=[1]Lists!BF41,'[1]Multi-Field'!$F$78="undrained"),BH41,""))</f>
        <v/>
      </c>
      <c r="EI41" s="409" t="str">
        <f>IF(AND('[1]Multi-Field'!$E$79=[1]Lists!BF41,'[1]Multi-Field'!$F$79="Drained"),BI41,IF(AND('[1]Multi-Field'!$E$79=[1]Lists!BF41,'[1]Multi-Field'!$F$79="undrained"),BH41,""))</f>
        <v/>
      </c>
      <c r="EJ41" s="409" t="str">
        <f>IF(AND('[1]Multi-Field'!$E$80=[1]Lists!BF41,'[1]Multi-Field'!$F$80="Drained"),BI41,IF(AND('[1]Multi-Field'!$E$80=[1]Lists!BF41,'[1]Multi-Field'!$F$80="undrained"),BH41,""))</f>
        <v/>
      </c>
      <c r="EK41" s="409" t="str">
        <f>IF(AND('[1]Multi-Field'!$E$81=[1]Lists!BF41,'[1]Multi-Field'!$F$81="Drained"),BI41,IF(AND('[1]Multi-Field'!$E$81=[1]Lists!BF41,'[1]Multi-Field'!$F$81="undrained"),BH41,""))</f>
        <v/>
      </c>
      <c r="EL41" s="409" t="str">
        <f>IF(AND('[1]Multi-Field'!$E$82=[1]Lists!BF41,'[1]Multi-Field'!$F$82="Drained"),BI41,IF(AND('[1]Multi-Field'!$E$82=[1]Lists!BF41,'[1]Multi-Field'!$F$82="undrained"),BH41,""))</f>
        <v/>
      </c>
      <c r="EM41" s="409" t="str">
        <f>IF(AND('[1]Multi-Field'!$E$83=[1]Lists!BF41,'[1]Multi-Field'!$F$83="Drained"),BI41,IF(AND('[1]Multi-Field'!$E$83=[1]Lists!BF41,'[1]Multi-Field'!$F$83="undrained"),BH41,""))</f>
        <v/>
      </c>
      <c r="EN41" s="409" t="str">
        <f>IF(AND('[1]Multi-Field'!$E$84=[1]Lists!BF41,'[1]Multi-Field'!$F$84="Drained"),BI41,IF(AND('[1]Multi-Field'!$E$84=[1]Lists!BF41,'[1]Multi-Field'!$F$84="undrained"),BH41,""))</f>
        <v/>
      </c>
      <c r="EO41" s="409" t="str">
        <f>IF(AND('[1]Multi-Field'!$E$85=[1]Lists!BF41,'[1]Multi-Field'!$F$85="Drained"),BI41,IF(AND('[1]Multi-Field'!$E$85=[1]Lists!BF41,'[1]Multi-Field'!$F$85="undrained"),BH41,""))</f>
        <v/>
      </c>
      <c r="EP41" s="409" t="str">
        <f>IF(AND('[1]Multi-Field'!$E$86=[1]Lists!BF41,'[1]Multi-Field'!$F$86="Drained"),BI41,IF(AND('[1]Multi-Field'!$E$86=[1]Lists!BF41,'[1]Multi-Field'!$F$86="undrained"),BH41,""))</f>
        <v/>
      </c>
      <c r="EQ41" s="409" t="str">
        <f>IF(AND('[1]Multi-Field'!$E$87=[1]Lists!BF41,'[1]Multi-Field'!$F$87="Drained"),BI41,IF(AND('[1]Multi-Field'!$E$87=[1]Lists!BF41,'[1]Multi-Field'!$F$87="undrained"),BH41,""))</f>
        <v/>
      </c>
      <c r="ER41" s="409" t="str">
        <f>IF(AND('[1]Multi-Field'!$E$88=[1]Lists!BF41,'[1]Multi-Field'!$F$88="Drained"),BI41,IF(AND('[1]Multi-Field'!$E$88=[1]Lists!BF41,'[1]Multi-Field'!$F$88="undrained"),BH41,""))</f>
        <v/>
      </c>
      <c r="ES41" s="409" t="str">
        <f>IF(AND('[1]Multi-Field'!$E$89=[1]Lists!BF41,'[1]Multi-Field'!$F$89="Drained"),BI41,IF(AND('[1]Multi-Field'!$E$89=[1]Lists!BF41,'[1]Multi-Field'!$F$89="undrained"),BH41,""))</f>
        <v/>
      </c>
      <c r="ET41" s="409" t="str">
        <f>IF(AND('[1]Multi-Field'!$E$90=[1]Lists!BF41,'[1]Multi-Field'!$F$90="Drained"),BI41,IF(AND('[1]Multi-Field'!$E$90=[1]Lists!BF41,'[1]Multi-Field'!$F$90="undrained"),BH41,""))</f>
        <v/>
      </c>
      <c r="EU41" s="409" t="str">
        <f>IF(AND('[1]Multi-Field'!$E$91=[1]Lists!BF41,'[1]Multi-Field'!$F$91="Drained"),BI41,IF(AND('[1]Multi-Field'!$E$91=[1]Lists!BF41,'[1]Multi-Field'!$F$91="undrained"),BH41,""))</f>
        <v/>
      </c>
      <c r="EV41" s="409" t="str">
        <f>IF(AND('[1]Multi-Field'!$E$92=[1]Lists!BF41,'[1]Multi-Field'!$F$92="Drained"),BI41,IF(AND('[1]Multi-Field'!$E$92=[1]Lists!BF41,'[1]Multi-Field'!$F$92="undrained"),BH41,""))</f>
        <v/>
      </c>
      <c r="EW41" s="409" t="str">
        <f>IF(AND('[1]Multi-Field'!$E$93=[1]Lists!BF41,'[1]Multi-Field'!$F$93="Drained"),BI41,IF(AND('[1]Multi-Field'!$E$93=[1]Lists!BF41,'[1]Multi-Field'!$F$93="undrained"),BH41,""))</f>
        <v/>
      </c>
      <c r="EX41" s="409" t="str">
        <f>IF(AND('[1]Multi-Field'!$E$94=[1]Lists!BF41,'[1]Multi-Field'!$F$94="Drained"),BI41,IF(AND('[1]Multi-Field'!$E$94=[1]Lists!BF41,'[1]Multi-Field'!$F$94="undrained"),BH41,""))</f>
        <v/>
      </c>
      <c r="EY41" s="409" t="str">
        <f>IF(AND('[1]Multi-Field'!$E$95=[1]Lists!BF41,'[1]Multi-Field'!$F$95="Drained"),BI41,IF(AND('[1]Multi-Field'!$E$95=[1]Lists!BF41,'[1]Multi-Field'!$F$95="undrained"),BH41,""))</f>
        <v/>
      </c>
      <c r="EZ41" s="409" t="str">
        <f>IF(AND('[1]Multi-Field'!$E$96=[1]Lists!BF41,'[1]Multi-Field'!$F$96="Drained"),BI41,IF(AND('[1]Multi-Field'!$E$96=[1]Lists!BF41,'[1]Multi-Field'!$F$96="undrained"),BH41,""))</f>
        <v/>
      </c>
      <c r="FA41" s="409" t="str">
        <f>IF(AND('[1]Multi-Field'!$E$97=[1]Lists!BF41,'[1]Multi-Field'!$F$97="Drained"),BI41,IF(AND('[1]Multi-Field'!$E$97=[1]Lists!BF41,'[1]Multi-Field'!$F$97="undrained"),BH41,""))</f>
        <v/>
      </c>
      <c r="FB41" s="409" t="str">
        <f>IF(AND('[1]Multi-Field'!$E$98=[1]Lists!BF41,'[1]Multi-Field'!$F$98="Drained"),BI41,IF(AND('[1]Multi-Field'!$E$98=[1]Lists!BF41,'[1]Multi-Field'!$F$98="undrained"),BH41,""))</f>
        <v/>
      </c>
      <c r="FC41" s="409" t="str">
        <f>IF(AND('[1]Multi-Field'!$E$99=[1]Lists!BF41,'[1]Multi-Field'!$F$99="Drained"),BI41,IF(AND('[1]Multi-Field'!$E$99=[1]Lists!BF41,'[1]Multi-Field'!$F$99="undrained"),BH41,""))</f>
        <v/>
      </c>
      <c r="FD41" s="409" t="str">
        <f>IF(AND('[1]Multi-Field'!$E$100=[1]Lists!BF41,'[1]Multi-Field'!$F$100="Drained"),BI41,IF(AND('[1]Multi-Field'!$E$100=[1]Lists!BF41,'[1]Multi-Field'!$F$100="undrained"),BH41,""))</f>
        <v/>
      </c>
      <c r="FE41" s="409" t="str">
        <f>IF(AND('[1]Multi-Field'!$E$101=[1]Lists!BF41,'[1]Multi-Field'!$F$101="Drained"),BI41,IF(AND('[1]Multi-Field'!$E$101=[1]Lists!BF41,'[1]Multi-Field'!$F$101="undrained"),BH41,""))</f>
        <v/>
      </c>
      <c r="FF41" s="409" t="str">
        <f>IF(AND('[1]Multi-Field'!$E$102=[1]Lists!BF41,'[1]Multi-Field'!$F$102="Drained"),BI41,IF(AND('[1]Multi-Field'!$E$102=[1]Lists!BF41,'[1]Multi-Field'!$F$102="undrained"),BH41,""))</f>
        <v/>
      </c>
      <c r="FG41" s="409" t="str">
        <f>IF(AND('[1]Multi-Field'!$E$103=[1]Lists!BF41,'[1]Multi-Field'!$F$103="Drained"),BI41,IF(AND('[1]Multi-Field'!$E$103=[1]Lists!BF41,'[1]Multi-Field'!$F$103="undrained"),BH41,""))</f>
        <v/>
      </c>
      <c r="FH41" s="409" t="str">
        <f>IF(AND('[1]Multi-Field'!$E$104=[1]Lists!BF41,'[1]Multi-Field'!$F$104="Drained"),BI41,IF(AND('[1]Multi-Field'!$E$104=[1]Lists!BF41,'[1]Multi-Field'!$F$104="undrained"),BH41,""))</f>
        <v/>
      </c>
      <c r="FI41" s="409" t="str">
        <f>IF(AND('[1]Multi-Field'!$E$105=[1]Lists!BF41,'[1]Multi-Field'!$F$105="Drained"),BI41,IF(AND('[1]Multi-Field'!$E$105=[1]Lists!BF41,'[1]Multi-Field'!$F$105="undrained"),BH41,""))</f>
        <v/>
      </c>
      <c r="FJ41" s="409" t="str">
        <f>IF(AND('[1]Multi-Field'!$E$106=[1]Lists!BF41,'[1]Multi-Field'!$F$106="Drained"),BI41,IF(AND('[1]Multi-Field'!$E$106=[1]Lists!BF41,'[1]Multi-Field'!$F$106="undrained"),BH41,""))</f>
        <v/>
      </c>
      <c r="FK41" s="409" t="str">
        <f>IF(AND('[1]Multi-Field'!$E$107=[1]Lists!BF41,'[1]Multi-Field'!$F$107="Drained"),BI41,IF(AND('[1]Multi-Field'!$E$107=[1]Lists!BF41,'[1]Multi-Field'!$F$107="undrained"),BH41,""))</f>
        <v/>
      </c>
      <c r="FL41" s="409" t="str">
        <f>IF(AND('[1]Multi-Field'!$E$108=[1]Lists!BF41,'[1]Multi-Field'!$F$108="Drained"),BI41,IF(AND('[1]Multi-Field'!$E$108=[1]Lists!BF41,'[1]Multi-Field'!$F$108="undrained"),BH41,""))</f>
        <v/>
      </c>
      <c r="FM41" s="409" t="str">
        <f>IF(AND('[1]Multi-Field'!$E$109=[1]Lists!BF41,'[1]Multi-Field'!$F$109="Drained"),BI41,IF(AND('[1]Multi-Field'!$E$109=[1]Lists!BF41,'[1]Multi-Field'!$F$109="undrained"),BH41,""))</f>
        <v/>
      </c>
      <c r="FN41" s="409" t="str">
        <f>IF(AND('[1]Multi-Field'!$E$110=[1]Lists!BF41,'[1]Multi-Field'!$F$110="Drained"),BI41,IF(AND('[1]Multi-Field'!$E$110=[1]Lists!BF41,'[1]Multi-Field'!$F$110="undrained"),BH41,""))</f>
        <v/>
      </c>
      <c r="FO41" s="409" t="str">
        <f>IF(AND('[1]Multi-Field'!$E$111=[1]Lists!BF41,'[1]Multi-Field'!$F$111="Drained"),BI41,IF(AND('[1]Multi-Field'!$E$111=[1]Lists!BF41,'[1]Multi-Field'!$F$111="undrained"),BH41,""))</f>
        <v/>
      </c>
      <c r="FP41" s="409" t="str">
        <f>IF(AND('[1]Multi-Field'!$E$112=[1]Lists!BF41,'[1]Multi-Field'!$F$112="Drained"),BI41,IF(AND('[1]Multi-Field'!$E$112=[1]Lists!BF41,'[1]Multi-Field'!$F$112="undrained"),BH41,""))</f>
        <v/>
      </c>
      <c r="FQ41" s="409" t="str">
        <f>IF(AND('[1]Multi-Field'!$E$113=[1]Lists!BF41,'[1]Multi-Field'!$F$113="Drained"),BI41,IF(AND('[1]Multi-Field'!$E$113=[1]Lists!BF41,'[1]Multi-Field'!$F$113="undrained"),BH41,""))</f>
        <v/>
      </c>
      <c r="FR41" s="409" t="str">
        <f>IF(AND('[1]Multi-Field'!$E$114=[1]Lists!BF41,'[1]Multi-Field'!$F$114="Drained"),BI41,IF(AND('[1]Multi-Field'!$E$114=[1]Lists!BF41,'[1]Multi-Field'!$F$114="undrained"),BH41,""))</f>
        <v/>
      </c>
      <c r="FS41" s="409" t="str">
        <f>IF(AND('[1]Multi-Field'!$E$115=[1]Lists!BF41,'[1]Multi-Field'!$F$115="Drained"),BI41,IF(AND('[1]Multi-Field'!$E$115=[1]Lists!BF41,'[1]Multi-Field'!$F$115="undrained"),BH41,""))</f>
        <v/>
      </c>
      <c r="FT41" s="409" t="str">
        <f>IF(AND('[1]Multi-Field'!$E$116=[1]Lists!BF41,'[1]Multi-Field'!$F$116="Drained"),BI41,IF(AND('[1]Multi-Field'!$E$116=[1]Lists!BF41,'[1]Multi-Field'!$F$116="undrained"),BH41,""))</f>
        <v/>
      </c>
      <c r="FU41" s="409" t="str">
        <f>IF(AND('[1]Multi-Field'!$E$117=[1]Lists!BF41,'[1]Multi-Field'!$F$117="Drained"),BI41,IF(AND('[1]Multi-Field'!$E$117=[1]Lists!BF41,'[1]Multi-Field'!$F$117="undrained"),BH41,""))</f>
        <v/>
      </c>
      <c r="FV41" s="409" t="str">
        <f>IF(AND('[1]Multi-Field'!$E$118=[1]Lists!BF41,'[1]Multi-Field'!$F$118="Drained"),BI41,IF(AND('[1]Multi-Field'!$E$118=[1]Lists!BF41,'[1]Multi-Field'!$F$118="undrained"),BH41,""))</f>
        <v/>
      </c>
      <c r="FW41" s="409" t="str">
        <f>IF(AND('[1]Multi-Field'!$E$119=[1]Lists!BF41,'[1]Multi-Field'!$F$119="Drained"),BI41,IF(AND('[1]Multi-Field'!$E$119=[1]Lists!BF41,'[1]Multi-Field'!$F$119="undrained"),BH41,""))</f>
        <v/>
      </c>
      <c r="FX41" s="409" t="str">
        <f>IF(AND('[1]Multi-Field'!$E$120=[1]Lists!BF41,'[1]Multi-Field'!$F$120="Drained"),BI41,IF(AND('[1]Multi-Field'!$E$120=[1]Lists!BF41,'[1]Multi-Field'!$F$120="undrained"),BH41,""))</f>
        <v/>
      </c>
      <c r="FZ41" t="s">
        <v>825</v>
      </c>
      <c r="GC41" s="4">
        <f>'[1]Multi-Field'!B39</f>
        <v>0</v>
      </c>
      <c r="GD41" s="73" t="str">
        <f>IF(OR('[1]Multi-Field'!Q39=$FZ$43,'[1]Multi-Field'!Q39=$FZ$44),'[1]Multi-Field'!BS39,"")</f>
        <v/>
      </c>
      <c r="GE41" s="4" t="str">
        <f>IF(AND(OR('[1]Multi-Field'!Q39=$FZ$86,'[1]Multi-Field'!Q39=$FZ$94,'[1]Multi-Field'!Q39=$FZ$87,'[1]Multi-Field'!Q39=[1]Lists!$FZ$93,'[1]Multi-Field'!Q39=$FZ$59),'[1]Multi-Field'!BS39&gt;50),'[1]Multi-Field'!BS39*0.8,IF(AND(OR('[1]Multi-Field'!Q39=$FZ$86,'[1]Multi-Field'!Q39=$FZ$94,'[1]Multi-Field'!Q39=$FZ$87,'[1]Multi-Field'!Q39=[1]Lists!$FZ$93,'[1]Multi-Field'!Q39=[1]Lists!$FZ$59),'[1]Multi-Field'!BS39&lt;50),'[1]Multi-Field'!BS39,""))</f>
        <v/>
      </c>
      <c r="GF41" s="4" t="str">
        <f>IF(OR('[1]Multi-Field'!Q39=[1]Lists!$FZ$7,'[1]Multi-Field'!Q39=[1]Lists!$FZ$5,'[1]Multi-Field'!Q39=[1]Lists!$FZ$24,'[1]Multi-Field'!Q39=[1]Lists!$FZ$10,'[1]Multi-Field'!Q39=[1]Lists!$FZ$8, '[1]Multi-Field'!Q39=[1]Lists!$FZ$25, '[1]Multi-Field'!Q39=[1]Lists!$FZ$23, '[1]Multi-Field'!Q39= [1]Lists!$FZ$47, '[1]Multi-Field'!Q39=[1]Lists!$FZ$49, '[1]Multi-Field'!Q39=[1]Lists!$FZ$48,'[1]Multi-Field'!Q39=[1]Lists!$FZ$3, '[1]Multi-Field'!Q39=[1]Lists!$FZ$14,'[1]Multi-Field'!Q39=[1]Lists!$FZ$36, '[1]Multi-Field'!Q39=[1]Lists!$FZ$41,'[1]Multi-Field'!Q39=[1]Lists!$FZ$42),0,"")</f>
        <v/>
      </c>
      <c r="GG41" s="4" t="str">
        <f>IF(OR('[1]Multi-Field'!Q39=[1]Lists!$FZ$6,'[1]Multi-Field'!Q39=[1]Lists!$FZ$4, '[1]Multi-Field'!Q68=[1]Lists!$FZ$11, '[1]Multi-Field'!Q39=[1]Lists!$FZ$1),100*IF('[1]Multi-Field'!U39=onepercent,0.75,IF('[1]Multi-Field'!U39=onetotwentyfivepercent,0.4,IF(OR('[1]Multi-Field'!U39=twentysixtofiftypercent,'[1]Multi-Field'!U39=greaterthanfiftypercent),0,""))),"")</f>
        <v/>
      </c>
      <c r="GH41" s="4" t="str">
        <f>IF(OR('[1]Multi-Field'!Q39=[1]Lists!$FZ$53,'[1]Multi-Field'!Q39=[1]Lists!$FZ$55), 50,IF('[1]Multi-Field'!Q39=[1]Lists!$FZ$54,225,IF('[1]Multi-Field'!Q39=[1]Lists!$FZ$56,75,"")))</f>
        <v/>
      </c>
      <c r="GI41" s="4" t="e">
        <f>#VALUE!</f>
        <v>#VALUE!</v>
      </c>
      <c r="GJ41" s="4" t="e">
        <f>#VALUE!</f>
        <v>#VALUE!</v>
      </c>
      <c r="GK41" s="4" t="str">
        <f>IF('[1]Multi-Field'!Q39=[1]Lists!$FZ$95,'[1]Multi-Field'!BS39*0.66,"")</f>
        <v/>
      </c>
      <c r="GM41" s="4" t="str">
        <f>IF(OR('[1]Multi-Field'!Q39=[1]Lists!$FZ$26,'[1]Multi-Field'!Q39=[1]Lists!$FZ$84),20,"")</f>
        <v/>
      </c>
      <c r="GN41" s="4" t="str">
        <f>IF(OR('[1]Multi-Field'!Q39=[1]Lists!$FZ$88,'[1]Multi-Field'!Q39=[1]Lists!$FZ$57),0,"")</f>
        <v/>
      </c>
      <c r="GO41" s="4" t="str">
        <f>IF(OR('[1]Multi-Field'!Q39=[1]Lists!$FZ$69,'[1]Multi-Field'!Q39=[1]Lists!$FZ$71,'[1]Multi-Field'!Q39=[1]Lists!$FZ$105),50,"")</f>
        <v/>
      </c>
      <c r="GP41" s="4" t="str">
        <f>IF(OR('[1]Multi-Field'!Q39=[1]Lists!$FZ$75,'[1]Multi-Field'!Q39=[1]Lists!$FZ$70),75,"")</f>
        <v/>
      </c>
      <c r="GQ41" s="4" t="str">
        <f>IF('[1]Multi-Field'!Q39=[1]Lists!$FZ$72,150,"")</f>
        <v/>
      </c>
      <c r="GR41" s="4" t="str">
        <f>IF(OR('[1]Multi-Field'!Q39=[1]Lists!$FZ$74,'[1]Multi-Field'!Q39=[1]Lists!$FZ$73),40,"")</f>
        <v/>
      </c>
      <c r="GS41" s="4" t="str">
        <f>IF('[1]Multi-Field'!Q39=[1]Lists!$FZ$99,80,"")</f>
        <v/>
      </c>
      <c r="GT41" s="4" t="str">
        <f>IF('[1]Multi-Field'!Q39=[1]Lists!$FZ$106,70,"")</f>
        <v/>
      </c>
      <c r="GU41" s="4" t="e">
        <f t="shared" si="4"/>
        <v>#VALUE!</v>
      </c>
    </row>
    <row r="42" spans="1:203" ht="13.5" customHeight="1">
      <c r="A42" s="7" t="s">
        <v>129</v>
      </c>
      <c r="B42" t="s">
        <v>766</v>
      </c>
      <c r="C42" s="7"/>
      <c r="D42" s="8">
        <v>70</v>
      </c>
      <c r="E42" s="8">
        <f t="shared" si="0"/>
        <v>70</v>
      </c>
      <c r="F42" s="8">
        <f t="shared" si="1"/>
        <v>70</v>
      </c>
      <c r="G42" s="8">
        <v>70</v>
      </c>
      <c r="H42" s="8">
        <v>80</v>
      </c>
      <c r="I42" s="8">
        <f t="shared" si="5"/>
        <v>80</v>
      </c>
      <c r="J42" s="8">
        <f t="shared" si="6"/>
        <v>80</v>
      </c>
      <c r="K42" s="8">
        <v>80</v>
      </c>
      <c r="L42" s="8">
        <v>140</v>
      </c>
      <c r="M42" s="8">
        <f t="shared" si="2"/>
        <v>142</v>
      </c>
      <c r="N42" s="8">
        <f t="shared" si="3"/>
        <v>143</v>
      </c>
      <c r="O42" s="8">
        <v>145</v>
      </c>
      <c r="P42" s="391">
        <v>17</v>
      </c>
      <c r="Q42" s="394"/>
      <c r="R42" s="395" t="b">
        <f>IF(OR('Multi-Field'!AA19=Lists!$AC$42,'Multi-Field'!AA19=Lists!$AC$43),IF('Multi-Field'!Z19="x",(IF('Multi-Field'!AC19=Lists!$Q$11,Lists!$R$11,IF('Multi-Field'!AC19=Lists!$Q$12,Lists!$R$12,IF('Multi-Field'!AC19=Lists!$Q$13,Lists!$R$13,IF('Multi-Field'!AC19=Lists!$Q$14,Lists!$R$14))))),IF('Multi-Field'!X19="x",(IF('Multi-Field'!AC19=Lists!$Q$11,Lists!$S$11,IF('Multi-Field'!AC19=Lists!$Q$12,Lists!$S$12,IF('Multi-Field'!AC19=Lists!$Q$13,Lists!$S$13,IF('Multi-Field'!AC19=Lists!$Q$14,Lists!$S$14))))),IF('Multi-Field'!V19="x",(IF('Multi-Field'!AC19=Lists!$Q$11,Lists!$T$11,IF('Multi-Field'!AC19=Lists!$Q$12,Lists!$T$12,IF('Multi-Field'!AC19=Lists!$Q$13,Lists!$T$13,IF('Multi-Field'!AC19=Lists!$Q$14,Lists!$T$14))))),0))))</f>
        <v>0</v>
      </c>
      <c r="S42" s="395" t="str">
        <f t="shared" si="11"/>
        <v/>
      </c>
      <c r="T42" s="395"/>
      <c r="U42" s="396"/>
      <c r="V42" s="383">
        <f>IF(OR('Multi-Field'!AI28=$U$4,'Multi-Field'!AI28=$U$5,'Multi-Field'!AI28=$U$6,'Multi-Field'!AI28=$U$7,'Multi-Field'!AI28=$U$8,'Multi-Field'!AI28=$U$9),(IF('Multi-Field'!AJ28=$V$2,100,IF('Multi-Field'!AJ28=$V$3,65,IF('Multi-Field'!AJ28=$V$4,53,IF('Multi-Field'!AJ28=$V$5,41,IF('Multi-Field'!AJ28=$V$6,23,IF('Multi-Field'!AJ28=$V$7,0,0))))))),0)</f>
        <v>0</v>
      </c>
      <c r="W42" s="383" t="str">
        <f>IF(AND(OR('Multi-Field'!AF28=$S$3,'Multi-Field'!AF28=S30,'Multi-Field'!AF28=$S$7),'Multi-Field'!AN28&lt;18,'Multi-Field'!AN28&gt;0),35,IF('Multi-Field'!AF28=$S$4,55,IF(AND('Multi-Field'!AF28=$S$6,'Multi-Field'!AN28&lt;18),30,IF(AND('Multi-Field'!AN28&gt;17,OR('Multi-Field'!AF28=$S$3,'Multi-Field'!AF28=$S$5,'Multi-Field'!AF28= $S$6,'Multi-Field'!AF28=$S$7)),25,"0"))))</f>
        <v>0</v>
      </c>
      <c r="X42" s="383">
        <f>IF(OR('Multi-Field'!BA28=$U$4,'Multi-Field'!BA28=$U$5,'Multi-Field'!BA28=$U$6,'Multi-Field'!BA28=U32,'Multi-Field'!BA28=$U$8,'Multi-Field'!BA28=$U$9),(IF('Multi-Field'!BB28=$V$2,100,IF('Multi-Field'!BB28=$V$3,65,IF('Multi-Field'!BB28=$V$4,53,IF('Multi-Field'!BB28=$V$5,41,IF('Multi-Field'!BB28=$V$6,23,IF('Multi-Field'!BB28=$V$7,0,0))))))),0)</f>
        <v>0</v>
      </c>
      <c r="Y42" s="383" t="str">
        <f>IF(AND(OR('Multi-Field'!AX28=$S$3,'Multi-Field'!AX28=$S$5,'Multi-Field'!AX28=$S$7),'Multi-Field'!BF28&lt;18),35,IF('Multi-Field'!AX28=$S$4,55,IF(AND('Multi-Field'!AX28=$S$6,'Multi-Field'!BF28&lt;18),30,IF(AND('Multi-Field'!BF28&gt;17,OR('Multi-Field'!AX28=$S$3,'Multi-Field'!AX28=$S$5,'Multi-Field'!AX28=$S$6,'Multi-Field'!AX28=$S$7)),25,"0"))))</f>
        <v>0</v>
      </c>
      <c r="Z42" s="383">
        <v>26</v>
      </c>
      <c r="AC42" t="s">
        <v>827</v>
      </c>
      <c r="AI42" s="384">
        <f>'[1]Multi-Field'!B38</f>
        <v>0</v>
      </c>
      <c r="AJ42" s="385" t="e">
        <f>#VALUE!</f>
        <v>#VALUE!</v>
      </c>
      <c r="AK42" s="385" t="e">
        <f>#VALUE!</f>
        <v>#VALUE!</v>
      </c>
      <c r="AL42" s="385" t="e">
        <f>IF(AK42="","",IF('[1]Multi-Field'!AU38=20,10,IF(AK42-30&lt;0,0,AK42-30)))</f>
        <v>#VALUE!</v>
      </c>
      <c r="AM42" s="385" t="e">
        <f>#VALUE!</f>
        <v>#VALUE!</v>
      </c>
      <c r="AN42" s="385" t="e">
        <f t="shared" si="7"/>
        <v>#VALUE!</v>
      </c>
      <c r="AO42" s="385" t="e">
        <f>#VALUE!</f>
        <v>#VALUE!</v>
      </c>
      <c r="AP42" s="385" t="e">
        <f>#VALUE!</f>
        <v>#VALUE!</v>
      </c>
      <c r="AQ42" s="385" t="e">
        <f>#VALUE!</f>
        <v>#VALUE!</v>
      </c>
      <c r="AR42" s="385" t="e">
        <f>#VALUE!</f>
        <v>#VALUE!</v>
      </c>
      <c r="AS42" s="385" t="e">
        <f>IF(AR42="","",IF('[1]Multi-Field'!AU38&gt;9,0,AR42-15))</f>
        <v>#VALUE!</v>
      </c>
      <c r="AT42" s="385" t="e">
        <f>#VALUE!</f>
        <v>#VALUE!</v>
      </c>
      <c r="AU42" s="385" t="e">
        <f>#VALUE!</f>
        <v>#VALUE!</v>
      </c>
      <c r="AV42" s="385" t="e">
        <f>IF(AU42="","",IF('[1]Multi-Field'!AU38=9&gt;9,0,AU42-35))</f>
        <v>#VALUE!</v>
      </c>
      <c r="AW42" s="385" t="e">
        <f>#VALUE!</f>
        <v>#VALUE!</v>
      </c>
      <c r="AX42" s="385" t="e">
        <f t="shared" si="8"/>
        <v>#VALUE!</v>
      </c>
      <c r="AY42" s="385" t="str">
        <f>IF('[1]Multi-Field'!AU38="","",IF('[1]Multi-Field'!AU38&lt;1,100,IF('[1]Multi-Field'!AU38=1,75,IF('[1]Multi-Field'!AU38=2,50,IF('[1]Multi-Field'!AU38=3,25,IF('[1]Multi-Field'!AU38&gt;3,0,""))))))</f>
        <v/>
      </c>
      <c r="AZ42" s="385" t="str">
        <f t="shared" si="9"/>
        <v/>
      </c>
      <c r="BA42" s="385" t="e">
        <f>#VALUE!</f>
        <v>#VALUE!</v>
      </c>
      <c r="BB42" s="385" t="e">
        <f>IF(BA42="","",IF(AND('[1]Multi-Field'!AU38&lt;40,'[1]Multi-Field'!AU38&gt;9),40,IF('[1]Multi-Field'!AU38&gt;39,0,BA42+5)))</f>
        <v>#VALUE!</v>
      </c>
      <c r="BC42" s="386">
        <f t="shared" si="10"/>
        <v>0</v>
      </c>
      <c r="BD42" s="283">
        <v>0.31</v>
      </c>
      <c r="BE42" s="283">
        <v>0.71</v>
      </c>
      <c r="BF42" s="411" t="s">
        <v>1213</v>
      </c>
      <c r="BG42" s="412">
        <v>3</v>
      </c>
      <c r="BH42" s="412">
        <v>5.5</v>
      </c>
      <c r="BI42" s="412">
        <v>6</v>
      </c>
      <c r="BJ42" s="409" t="e">
        <f>IF(AND('[1]Single Field'!#REF!=[1]Lists!BF42,'[1]Single Field'!#REF!="Drained"),"x",IF(AND('[1]Single Field'!#REF!=[1]Lists!BF42,'[1]Single Field'!#REF!="Undrained"),O,""))</f>
        <v>#REF!</v>
      </c>
      <c r="BK42" s="409" t="str">
        <f>IF(AND('[1]Multi-Field'!$E$3=[1]Lists!BF42,'[1]Multi-Field'!$F$3="Drained"),BI42,IF(AND('[1]Multi-Field'!$E$3=BF42,'[1]Multi-Field'!$F$3="undrained"),BH42,""))</f>
        <v/>
      </c>
      <c r="BL42" s="409" t="str">
        <f>IF(AND('[1]Multi-Field'!$E$4=BF42,'[1]Multi-Field'!$F$4="Drained"),BI42,IF(AND('[1]Multi-Field'!$E$4=BF42,'[1]Multi-Field'!$F$4="undrained"),BH42,""))</f>
        <v/>
      </c>
      <c r="BM42" s="409" t="str">
        <f>IF(AND('[1]Multi-Field'!$E$5=BF42,'[1]Multi-Field'!$F$5="Drained"),BI42,IF(AND('[1]Multi-Field'!$E$5=BF42,'[1]Multi-Field'!$F$5="undrained"),BH42,""))</f>
        <v/>
      </c>
      <c r="BN42" s="409" t="str">
        <f>IF(AND('[1]Multi-Field'!$E$6=BF42,'[1]Multi-Field'!$F$6="Drained"),BI42,IF(AND('[1]Multi-Field'!$E$6=BF42,'[1]Multi-Field'!$F$6="undrained"),BH42,""))</f>
        <v/>
      </c>
      <c r="BO42" s="409" t="str">
        <f>IF(AND('[1]Multi-Field'!$E$7=BF42,'[1]Multi-Field'!$F$7="Drained"),BI42,IF(AND('[1]Multi-Field'!$E$7=BF42,'[1]Multi-Field'!$F$7="undrained"),BH42,""))</f>
        <v/>
      </c>
      <c r="BP42" s="409" t="str">
        <f>IF(AND('[1]Multi-Field'!$E$8=BF42,'[1]Multi-Field'!$F$8="Drained"),BI42,IF(AND('[1]Multi-Field'!$E$8=BF42,'[1]Multi-Field'!$F$8="undrained"),BH42,""))</f>
        <v/>
      </c>
      <c r="BQ42" s="409" t="str">
        <f>IF(AND('[1]Multi-Field'!$E$9=BF42,'[1]Multi-Field'!$F$9="Drained"),BI42,IF(AND('[1]Multi-Field'!$E$9=BF42,'[1]Multi-Field'!$F$9="undrained"),BH42,""))</f>
        <v/>
      </c>
      <c r="BR42" s="409" t="str">
        <f>IF(AND('[1]Multi-Field'!$E$10=BF42,'[1]Multi-Field'!$F$10="Drained"),BI42,IF(AND('[1]Multi-Field'!$E$10=BF42,'[1]Multi-Field'!$F$10="undrained"),BH42,""))</f>
        <v/>
      </c>
      <c r="BS42" s="409" t="str">
        <f>IF(AND('[1]Multi-Field'!$E$11=BF42,'[1]Multi-Field'!$F$11="Drained"),BI42,IF(AND('[1]Multi-Field'!$E$11=BF42,'[1]Multi-Field'!$F$11="undrained"),BH42,""))</f>
        <v/>
      </c>
      <c r="BT42" s="409" t="str">
        <f>IF(AND('[1]Multi-Field'!$E$12=BF42,'[1]Multi-Field'!$F$12="Drained"),BI42,IF(AND('[1]Multi-Field'!$E$12=BF42,'[1]Multi-Field'!$F$12="undrained"),BH42,""))</f>
        <v/>
      </c>
      <c r="BU42" s="409" t="str">
        <f>IF(AND('[1]Multi-Field'!$E$13=BF42,'[1]Multi-Field'!$F$13="Drained"),BI42,IF(AND('[1]Multi-Field'!$E$3=BF42,'[1]Multi-Field'!$F$13="undrained"),BH42,""))</f>
        <v/>
      </c>
      <c r="BV42" s="409" t="str">
        <f>IF(AND('[1]Multi-Field'!$E$14=BF42,'[1]Multi-Field'!$F$14="Drained"),BI42,IF(AND('[1]Multi-Field'!$E$14=BF42,'[1]Multi-Field'!$F$14="undrained"),BH42,""))</f>
        <v/>
      </c>
      <c r="BW42" s="409" t="str">
        <f>IF(AND('[1]Multi-Field'!$E$15=BF42,'[1]Multi-Field'!$F$15="Drained"),BI42,IF(AND('[1]Multi-Field'!$E$15=BF42,'[1]Multi-Field'!$F$15="undrained"),BH42,""))</f>
        <v/>
      </c>
      <c r="BX42" s="409" t="str">
        <f>IF(AND('[1]Multi-Field'!$E$16=[1]Lists!BF42,'[1]Multi-Field'!$F$16="Drained"),BI42,IF(AND('[1]Multi-Field'!$E$16=[1]Lists!BF42,'[1]Multi-Field'!$F$16="undrained"),BH42,""))</f>
        <v/>
      </c>
      <c r="BY42" s="409" t="str">
        <f>IF(AND('[1]Multi-Field'!$E$17=[1]Lists!BF42,'[1]Multi-Field'!$F$17="Drained"),BI42,IF(AND('[1]Multi-Field'!$E$17=[1]Lists!BF42,'[1]Multi-Field'!$F$17="undrained"),BH42,""))</f>
        <v/>
      </c>
      <c r="BZ42" s="409" t="str">
        <f>IF(AND('[1]Multi-Field'!$E$18=[1]Lists!BF42,'[1]Multi-Field'!$F$18="Drained"),BI42,IF(AND('[1]Multi-Field'!$E$18=[1]Lists!BF42,'[1]Multi-Field'!$F$18="undrained"),BH42,""))</f>
        <v/>
      </c>
      <c r="CA42" s="409" t="str">
        <f>IF(AND('[1]Multi-Field'!$E$19=[1]Lists!BF42,'[1]Multi-Field'!$F$19="Drained"),BI42,IF(AND('[1]Multi-Field'!$E$19=[1]Lists!BF42,'[1]Multi-Field'!$F$19="undrained"),BH42,""))</f>
        <v/>
      </c>
      <c r="CB42" s="409" t="str">
        <f>IF(AND('[1]Multi-Field'!$E$20=[1]Lists!BF42,'[1]Multi-Field'!$F$20="Drained"),BI42,IF(AND('[1]Multi-Field'!$E$20=[1]Lists!BF42,'[1]Multi-Field'!$F$20="undrained"),BH42,""))</f>
        <v/>
      </c>
      <c r="CC42" s="409" t="str">
        <f>IF(AND('[1]Multi-Field'!$E$21=[1]Lists!BF42,'[1]Multi-Field'!$F$21="Drained"),BI42,IF(AND('[1]Multi-Field'!$E$21=[1]Lists!BF42,'[1]Multi-Field'!$F$21="undrained"),BH42,""))</f>
        <v/>
      </c>
      <c r="CD42" s="409" t="str">
        <f>IF(AND('[1]Multi-Field'!$E$22=[1]Lists!BF42,'[1]Multi-Field'!$F$22="Drained"),BI42,IF(AND('[1]Multi-Field'!$E$22=[1]Lists!BF42,'[1]Multi-Field'!$F$22="undrained"),BH42,""))</f>
        <v/>
      </c>
      <c r="CE42" s="409" t="str">
        <f>IF(AND('[1]Multi-Field'!$E$23=[1]Lists!BF42,'[1]Multi-Field'!$F$23="Drained"),BI42,IF(AND('[1]Multi-Field'!$E$23=[1]Lists!BF42,'[1]Multi-Field'!$F$23="undrained"),BH42,""))</f>
        <v/>
      </c>
      <c r="CF42" s="409" t="str">
        <f>IF(AND('[1]Multi-Field'!$E$24=[1]Lists!BF42,'[1]Multi-Field'!$F$24="Drained"),BI42,IF(AND('[1]Multi-Field'!$E$24=[1]Lists!BF42,'[1]Multi-Field'!$F$24="undrained"),BH42,""))</f>
        <v/>
      </c>
      <c r="CG42" s="409" t="str">
        <f>IF(AND('[1]Multi-Field'!$E$25=[1]Lists!BF42,'[1]Multi-Field'!$F$25="Drained"),BI42,IF(AND('[1]Multi-Field'!$E$25=[1]Lists!BF42,'[1]Multi-Field'!$F$25="undrained"),BH42,""))</f>
        <v/>
      </c>
      <c r="CH42" s="409" t="str">
        <f>IF(AND('[1]Multi-Field'!$E$26=[1]Lists!BF42,'[1]Multi-Field'!$F$26="Drained"),BI42,IF(AND('[1]Multi-Field'!$E$26=[1]Lists!BF42,'[1]Multi-Field'!$F$26="undrained"),BH42,""))</f>
        <v/>
      </c>
      <c r="CI42" s="409" t="str">
        <f>IF(AND('[1]Multi-Field'!$E$27=[1]Lists!BF42,'[1]Multi-Field'!$F$27="Drained"),BI42,IF(AND('[1]Multi-Field'!$E$27=[1]Lists!BF42,'[1]Multi-Field'!$F$27="undrained"),BH42,""))</f>
        <v/>
      </c>
      <c r="CJ42" s="409" t="str">
        <f>IF(AND('[1]Multi-Field'!$E$28=[1]Lists!BF42,'[1]Multi-Field'!$F$28="Drained"),BI42,IF(AND('[1]Multi-Field'!$E$28=[1]Lists!BF42,'[1]Multi-Field'!$F$28="undrained"),BH42,""))</f>
        <v/>
      </c>
      <c r="CK42" s="409" t="str">
        <f>IF(AND('[1]Multi-Field'!$E$29=[1]Lists!BF42,'[1]Multi-Field'!$F$29="Drained"),BI42,IF(AND('[1]Multi-Field'!$E$29=[1]Lists!BF42,'[1]Multi-Field'!$F$29="undrained"),BH42,""))</f>
        <v/>
      </c>
      <c r="CL42" s="409" t="str">
        <f>IF(AND('[1]Multi-Field'!$E$30=[1]Lists!BF42,'[1]Multi-Field'!$F$30="Drained"),BI42,IF(AND('[1]Multi-Field'!$E$30=[1]Lists!BF42,'[1]Multi-Field'!$F$30="undrained"),BH42,""))</f>
        <v/>
      </c>
      <c r="CM42" s="409" t="str">
        <f>IF(AND('[1]Multi-Field'!$E$31=[1]Lists!BF42,'[1]Multi-Field'!$F$31="Drained"),BI42,IF(AND('[1]Multi-Field'!$E$31=[1]Lists!BF42,'[1]Multi-Field'!$F$31="undrained"),BH42,""))</f>
        <v/>
      </c>
      <c r="CN42" s="409" t="str">
        <f>IF(AND('[1]Multi-Field'!$E$32=[1]Lists!BF42,'[1]Multi-Field'!$F$32="Drained"),BI42,IF(AND('[1]Multi-Field'!$E$32=[1]Lists!BF42,'[1]Multi-Field'!$F$32="undrained"),BH42,""))</f>
        <v/>
      </c>
      <c r="CO42" s="409" t="str">
        <f>IF(AND('[1]Multi-Field'!$E$33=[1]Lists!BF42,'[1]Multi-Field'!$F$33="Drained"),BI42,IF(AND('[1]Multi-Field'!$E$33=[1]Lists!BF42,'[1]Multi-Field'!$F$33="undrained"),BH42,""))</f>
        <v/>
      </c>
      <c r="CP42" s="409" t="str">
        <f>IF(AND('[1]Multi-Field'!$E$34=[1]Lists!BF42,'[1]Multi-Field'!$F$34="Drained"),BI42,IF(AND('[1]Multi-Field'!$E$34=[1]Lists!BF42,'[1]Multi-Field'!$F$34="undrained"),BH42,""))</f>
        <v/>
      </c>
      <c r="CQ42" s="409" t="str">
        <f>IF(AND('[1]Multi-Field'!$E$35=[1]Lists!BF42,'[1]Multi-Field'!$F$35="Drained"),BI42,IF(AND('[1]Multi-Field'!$E$35=[1]Lists!BF42,'[1]Multi-Field'!$F$35="undrained"),BH42,""))</f>
        <v/>
      </c>
      <c r="CR42" s="409" t="str">
        <f>IF(AND('[1]Multi-Field'!$E$36=[1]Lists!BF42,'[1]Multi-Field'!$F$36="Drained"),BI42,IF(AND('[1]Multi-Field'!$E$36=[1]Lists!BF42,'[1]Multi-Field'!$F$36="undrained"),BH42,""))</f>
        <v/>
      </c>
      <c r="CS42" s="409" t="str">
        <f>IF(AND('[1]Multi-Field'!$E$37=[1]Lists!BF42,'[1]Multi-Field'!$F$37="Drained"),BI42,IF(AND('[1]Multi-Field'!$E$37=[1]Lists!BF42,'[1]Multi-Field'!$F$37="undrained"),BH42,""))</f>
        <v/>
      </c>
      <c r="CT42" s="409" t="str">
        <f>IF(AND('[1]Multi-Field'!$E$38=[1]Lists!BF42,'[1]Multi-Field'!$F$38="Drained"),BI42,IF(AND('[1]Multi-Field'!$E$38=[1]Lists!BF42,'[1]Multi-Field'!$F$38="undrained"),BH42,""))</f>
        <v/>
      </c>
      <c r="CU42" s="409" t="str">
        <f>IF(AND('[1]Multi-Field'!$E$39=[1]Lists!BF42,'[1]Multi-Field'!$F$39="Drained"),BI42,IF(AND('[1]Multi-Field'!$E$39=[1]Lists!BF42,'[1]Multi-Field'!$F$39="undrained"),BH42,""))</f>
        <v/>
      </c>
      <c r="CV42" s="409" t="str">
        <f>IF(AND('[1]Multi-Field'!$E$40=[1]Lists!BF42,'[1]Multi-Field'!$F$40="Drained"),BI42,IF(AND('[1]Multi-Field'!$E$40=[1]Lists!BF42,'[1]Multi-Field'!$F$40="undrained"),BH42,""))</f>
        <v/>
      </c>
      <c r="CW42" s="409" t="str">
        <f>IF(AND('[1]Multi-Field'!$E$41=[1]Lists!BF42,'[1]Multi-Field'!$F$40="Drained"),BI42,IF(AND('[1]Multi-Field'!$E$40=[1]Lists!BF42,'[1]Multi-Field'!$F$40="undrained"),BH42,""))</f>
        <v/>
      </c>
      <c r="CX42" s="409" t="str">
        <f>IF(AND('[1]Multi-Field'!$E$42=[1]Lists!BF42,'[1]Multi-Field'!$F$42="Drained"),BI42,IF(AND('[1]Multi-Field'!$E$42=[1]Lists!BF42,'[1]Multi-Field'!$F$42="undrained"),BH42,""))</f>
        <v/>
      </c>
      <c r="CY42" s="409">
        <f>IF(AND('[1]Multi-Field'!$E$43=[1]Lists!BF42,'[1]Multi-Field'!$F$43="Drained"),BI42,IF(AND('[1]Multi-Field'!$E$43=[1]Lists!BF42,'[1]Multi-Field'!$F$43="undrained"),BH42,""))</f>
        <v>6</v>
      </c>
      <c r="CZ42" s="409" t="str">
        <f>IF(AND('[1]Multi-Field'!$E$44=[1]Lists!BF42,'[1]Multi-Field'!$F$44="Drained"),BI42,IF(AND('[1]Multi-Field'!$E$44=[1]Lists!BF42,'[1]Multi-Field'!$F$44="undrained"),BH42,""))</f>
        <v/>
      </c>
      <c r="DA42" s="409" t="str">
        <f>IF(AND('[1]Multi-Field'!$E$45=[1]Lists!BF42,'[1]Multi-Field'!$F$45="Drained"),BI42,IF(AND('[1]Multi-Field'!$E$45=[1]Lists!BF42,'[1]Multi-Field'!$F$45="undrained"),BH42,""))</f>
        <v/>
      </c>
      <c r="DB42" s="409" t="str">
        <f>IF(AND('[1]Multi-Field'!$E$46=[1]Lists!BF42,'[1]Multi-Field'!$F$46="Drained"),BI42,IF(AND('[1]Multi-Field'!$E$46=[1]Lists!BF42,'[1]Multi-Field'!$F$46="undrained"),BH42,""))</f>
        <v/>
      </c>
      <c r="DC42" s="409" t="str">
        <f>IF(AND('[1]Multi-Field'!$E$47=[1]Lists!BF42,'[1]Multi-Field'!$F$47="Drained"),BI42,IF(AND('[1]Multi-Field'!$E$47=[1]Lists!BF42,'[1]Multi-Field'!$F$47="undrained"),BH42,""))</f>
        <v/>
      </c>
      <c r="DD42" s="409" t="str">
        <f>IF(AND('[1]Multi-Field'!$E$48=[1]Lists!BF42,'[1]Multi-Field'!$F$48="Drained"),BI42,IF(AND('[1]Multi-Field'!$E$48=[1]Lists!BF42,'[1]Multi-Field'!$F$48="undrained"),BH42,""))</f>
        <v/>
      </c>
      <c r="DE42" s="409" t="str">
        <f>IF(AND('[1]Multi-Field'!$E$49=[1]Lists!BF42,'[1]Multi-Field'!$F$49="Drained"),BI42,IF(AND('[1]Multi-Field'!$E$49=[1]Lists!BF42,'[1]Multi-Field'!$F$9="undrained"),BH42,""))</f>
        <v/>
      </c>
      <c r="DF42" s="409" t="str">
        <f>IF(AND('[1]Multi-Field'!$E$50=[1]Lists!BF42,'[1]Multi-Field'!$F$50="Drained"),BI42,IF(AND('[1]Multi-Field'!$E$50=[1]Lists!BF42,'[1]Multi-Field'!$F$50="undrained"),BH42,""))</f>
        <v/>
      </c>
      <c r="DG42" s="409" t="str">
        <f>IF(AND('[1]Multi-Field'!$E$51=[1]Lists!BF42,'[1]Multi-Field'!$F$51="Drained"),BI42,IF(AND('[1]Multi-Field'!$E$51=[1]Lists!BF42,'[1]Multi-Field'!$F$51="undrained"),BH42,""))</f>
        <v/>
      </c>
      <c r="DH42" s="409" t="str">
        <f>IF(AND('[1]Multi-Field'!$E$52=[1]Lists!BF42,'[1]Multi-Field'!$F$52="Drained"),BI42,IF(AND('[1]Multi-Field'!$E$52=[1]Lists!BF42,'[1]Multi-Field'!$F$52="undrained"),BH42,""))</f>
        <v/>
      </c>
      <c r="DI42" s="409" t="str">
        <f>IF(AND('[1]Multi-Field'!$E$53=[1]Lists!BF42,'[1]Multi-Field'!$F$53="Drained"),BI42,IF(AND('[1]Multi-Field'!$E$53=[1]Lists!BF42,'[1]Multi-Field'!$F$53="undrained"),BH42,""))</f>
        <v/>
      </c>
      <c r="DJ42" s="409" t="str">
        <f>IF(AND('[1]Multi-Field'!$E$54=[1]Lists!BF42,'[1]Multi-Field'!$F$54="Drained"),BI42,IF(AND('[1]Multi-Field'!$E$54=[1]Lists!BF42,'[1]Multi-Field'!$F$54="undrained"),BH42,""))</f>
        <v/>
      </c>
      <c r="DK42" s="409" t="str">
        <f>IF(AND('[1]Multi-Field'!$E$55=[1]Lists!BF42,'[1]Multi-Field'!$F$55="Drained"),BI42,IF(AND('[1]Multi-Field'!$E$55=[1]Lists!BF42,'[1]Multi-Field'!$F$55="undrained"),BH42,""))</f>
        <v/>
      </c>
      <c r="DL42" s="409" t="str">
        <f>IF(AND('[1]Multi-Field'!$E$56=[1]Lists!BF42,'[1]Multi-Field'!$F$56="Drained"),BI42,IF(AND('[1]Multi-Field'!$E$56=[1]Lists!BF42,'[1]Multi-Field'!$F$56="undrained"),BH42,""))</f>
        <v/>
      </c>
      <c r="DM42" s="409" t="str">
        <f>IF(AND('[1]Multi-Field'!$E$57=[1]Lists!BF42,'[1]Multi-Field'!$F$57="Drained"),BI42,IF(AND('[1]Multi-Field'!$E$57=[1]Lists!BF42,'[1]Multi-Field'!$F$57="undrained"),BH42,""))</f>
        <v/>
      </c>
      <c r="DN42" s="409" t="str">
        <f>IF(AND('[1]Multi-Field'!$E$58=[1]Lists!BF42,'[1]Multi-Field'!$F$58="Drained"),BI42,IF(AND('[1]Multi-Field'!$E$58=[1]Lists!BF42,'[1]Multi-Field'!$F$58="undrained"),BH42,""))</f>
        <v/>
      </c>
      <c r="DO42" s="409" t="str">
        <f>IF(AND('[1]Multi-Field'!$E$59=[1]Lists!BF42,'[1]Multi-Field'!$F$59="Drained"),BI42,IF(AND('[1]Multi-Field'!$E$59=[1]Lists!BF42,'[1]Multi-Field'!$F$59="undrained"),BH42,""))</f>
        <v/>
      </c>
      <c r="DP42" s="409" t="str">
        <f>IF(AND('[1]Multi-Field'!$E$60=[1]Lists!BF42,'[1]Multi-Field'!$F$60="Drained"),BI42,IF(AND('[1]Multi-Field'!$E$60=[1]Lists!BF42,'[1]Multi-Field'!$F$60="undrained"),BH42,""))</f>
        <v/>
      </c>
      <c r="DQ42" s="409" t="str">
        <f>IF(AND('[1]Multi-Field'!$E$61=[1]Lists!BF42,'[1]Multi-Field'!$F$61="Drained"),BI42,IF(AND('[1]Multi-Field'!$E$61=[1]Lists!BF42,'[1]Multi-Field'!$F$61="undrained"),BH42,""))</f>
        <v/>
      </c>
      <c r="DR42" s="409" t="str">
        <f>IF(AND('[1]Multi-Field'!$E$62=[1]Lists!BF42,'[1]Multi-Field'!$F$62="Drained"),BI42,IF(AND('[1]Multi-Field'!$E$62=[1]Lists!BF42,'[1]Multi-Field'!$F$62="undrained"),BH42,""))</f>
        <v/>
      </c>
      <c r="DS42" s="409" t="str">
        <f>IF(AND('[1]Multi-Field'!$E$63=[1]Lists!BF42,'[1]Multi-Field'!$F$63="Drained"),BI42,IF(AND('[1]Multi-Field'!$E$63=[1]Lists!BF42,'[1]Multi-Field'!$F$63="undrained"),BH42,""))</f>
        <v/>
      </c>
      <c r="DT42" s="409" t="str">
        <f>IF(AND('[1]Multi-Field'!$E$64=[1]Lists!BF42,'[1]Multi-Field'!$F$64="Drained"),BI42,IF(AND('[1]Multi-Field'!$E$64=[1]Lists!BF42,'[1]Multi-Field'!$F$64="undrained"),BH42,""))</f>
        <v/>
      </c>
      <c r="DU42" s="409" t="str">
        <f>IF(AND('[1]Multi-Field'!$E$65=[1]Lists!BF42,'[1]Multi-Field'!$F$65="Drained"),BI42,IF(AND('[1]Multi-Field'!$E$65=[1]Lists!BF42,'[1]Multi-Field'!$F$65="undrained"),BH42,""))</f>
        <v/>
      </c>
      <c r="DV42" s="409" t="str">
        <f>IF(AND('[1]Multi-Field'!$E$66=[1]Lists!BF42,'[1]Multi-Field'!$F$66="Drained"),BI42,IF(AND('[1]Multi-Field'!$E$66=[1]Lists!BF42,'[1]Multi-Field'!$F$66="undrained"),BH42,""))</f>
        <v/>
      </c>
      <c r="DW42" s="409" t="str">
        <f>IF(AND('[1]Multi-Field'!$E$67=[1]Lists!BF42,'[1]Multi-Field'!$F$67="Drained"),BI42,IF(AND('[1]Multi-Field'!$E$67=[1]Lists!BF42,'[1]Multi-Field'!$F$67="undrained"),BH42,""))</f>
        <v/>
      </c>
      <c r="DX42" s="409" t="str">
        <f>IF(AND('[1]Multi-Field'!$E$68=[1]Lists!BF42,'[1]Multi-Field'!$F$68="Drained"),BI42,IF(AND('[1]Multi-Field'!$E$68=[1]Lists!BF42,'[1]Multi-Field'!$F$68="undrained"),BH42,""))</f>
        <v/>
      </c>
      <c r="DY42" s="409" t="str">
        <f>IF(AND('[1]Multi-Field'!$E$69=[1]Lists!BF42,'[1]Multi-Field'!$F$69="Drained"),BI42,IF(AND('[1]Multi-Field'!$E$69=[1]Lists!BF42,'[1]Multi-Field'!$F$69="undrained"),BH42,""))</f>
        <v/>
      </c>
      <c r="DZ42" s="409" t="str">
        <f>IF(AND('[1]Multi-Field'!$E$70=[1]Lists!BF42,'[1]Multi-Field'!$F$70="Drained"),BI42,IF(AND('[1]Multi-Field'!$E$70=[1]Lists!BF42,'[1]Multi-Field'!$F$70="undrained"),BH42,""))</f>
        <v/>
      </c>
      <c r="EA42" s="409" t="str">
        <f>IF(AND('[1]Multi-Field'!$E$71=[1]Lists!BF42,'[1]Multi-Field'!$F$71="Drained"),BI42,IF(AND('[1]Multi-Field'!$E$71=[1]Lists!BF42,'[1]Multi-Field'!$F$71="undrained"),BH42,""))</f>
        <v/>
      </c>
      <c r="EB42" s="409" t="str">
        <f>IF(AND('[1]Multi-Field'!$E$72=[1]Lists!BF42,'[1]Multi-Field'!$F$72="Drained"),BI42,IF(AND('[1]Multi-Field'!$E$72=[1]Lists!BF42,'[1]Multi-Field'!$F$72="undrained"),BH42,""))</f>
        <v/>
      </c>
      <c r="EC42" s="409" t="str">
        <f>IF(AND('[1]Multi-Field'!$E$73=[1]Lists!BF42,'[1]Multi-Field'!$F$73="Drained"),BI42,IF(AND('[1]Multi-Field'!$E$73=[1]Lists!BF42,'[1]Multi-Field'!$F$73="undrained"),BH42,""))</f>
        <v/>
      </c>
      <c r="ED42" s="409" t="str">
        <f>IF(AND('[1]Multi-Field'!$E$74=[1]Lists!BF42,'[1]Multi-Field'!$F$74="Drained"),BI42,IF(AND('[1]Multi-Field'!$E$74=[1]Lists!BF42,'[1]Multi-Field'!$F$74="undrained"),BH42,""))</f>
        <v/>
      </c>
      <c r="EE42" s="409" t="str">
        <f>IF(AND('[1]Multi-Field'!$E$75=[1]Lists!BF42,'[1]Multi-Field'!$F$75="Drained"),BI42,IF(AND('[1]Multi-Field'!$E$75=[1]Lists!BF42,'[1]Multi-Field'!$F$75="undrained"),BH42,""))</f>
        <v/>
      </c>
      <c r="EF42" s="409" t="str">
        <f>IF(AND('[1]Multi-Field'!$E$76=[1]Lists!BF42,'[1]Multi-Field'!$F$76="Drained"),BI42,IF(AND('[1]Multi-Field'!$E$76=[1]Lists!BF42,'[1]Multi-Field'!$F$6="undrained"),BH42,""))</f>
        <v/>
      </c>
      <c r="EG42" s="409" t="str">
        <f>IF(AND('[1]Multi-Field'!$E$77=[1]Lists!BF42,'[1]Multi-Field'!$F$77="Drained"),BI42,IF(AND('[1]Multi-Field'!$E$77=[1]Lists!BF42,'[1]Multi-Field'!$F$77="undrained"),BH42,""))</f>
        <v/>
      </c>
      <c r="EH42" s="409" t="str">
        <f>IF(AND('[1]Multi-Field'!$E$78=[1]Lists!BF42,'[1]Multi-Field'!$F$78="Drained"),BI42,IF(AND('[1]Multi-Field'!$E$78=[1]Lists!BF42,'[1]Multi-Field'!$F$78="undrained"),BH42,""))</f>
        <v/>
      </c>
      <c r="EI42" s="409" t="str">
        <f>IF(AND('[1]Multi-Field'!$E$79=[1]Lists!BF42,'[1]Multi-Field'!$F$79="Drained"),BI42,IF(AND('[1]Multi-Field'!$E$79=[1]Lists!BF42,'[1]Multi-Field'!$F$79="undrained"),BH42,""))</f>
        <v/>
      </c>
      <c r="EJ42" s="409" t="str">
        <f>IF(AND('[1]Multi-Field'!$E$80=[1]Lists!BF42,'[1]Multi-Field'!$F$80="Drained"),BI42,IF(AND('[1]Multi-Field'!$E$80=[1]Lists!BF42,'[1]Multi-Field'!$F$80="undrained"),BH42,""))</f>
        <v/>
      </c>
      <c r="EK42" s="409" t="str">
        <f>IF(AND('[1]Multi-Field'!$E$81=[1]Lists!BF42,'[1]Multi-Field'!$F$81="Drained"),BI42,IF(AND('[1]Multi-Field'!$E$81=[1]Lists!BF42,'[1]Multi-Field'!$F$81="undrained"),BH42,""))</f>
        <v/>
      </c>
      <c r="EL42" s="409" t="str">
        <f>IF(AND('[1]Multi-Field'!$E$82=[1]Lists!BF42,'[1]Multi-Field'!$F$82="Drained"),BI42,IF(AND('[1]Multi-Field'!$E$82=[1]Lists!BF42,'[1]Multi-Field'!$F$82="undrained"),BH42,""))</f>
        <v/>
      </c>
      <c r="EM42" s="409" t="str">
        <f>IF(AND('[1]Multi-Field'!$E$83=[1]Lists!BF42,'[1]Multi-Field'!$F$83="Drained"),BI42,IF(AND('[1]Multi-Field'!$E$83=[1]Lists!BF42,'[1]Multi-Field'!$F$83="undrained"),BH42,""))</f>
        <v/>
      </c>
      <c r="EN42" s="409" t="str">
        <f>IF(AND('[1]Multi-Field'!$E$84=[1]Lists!BF42,'[1]Multi-Field'!$F$84="Drained"),BI42,IF(AND('[1]Multi-Field'!$E$84=[1]Lists!BF42,'[1]Multi-Field'!$F$84="undrained"),BH42,""))</f>
        <v/>
      </c>
      <c r="EO42" s="409" t="str">
        <f>IF(AND('[1]Multi-Field'!$E$85=[1]Lists!BF42,'[1]Multi-Field'!$F$85="Drained"),BI42,IF(AND('[1]Multi-Field'!$E$85=[1]Lists!BF42,'[1]Multi-Field'!$F$85="undrained"),BH42,""))</f>
        <v/>
      </c>
      <c r="EP42" s="409" t="str">
        <f>IF(AND('[1]Multi-Field'!$E$86=[1]Lists!BF42,'[1]Multi-Field'!$F$86="Drained"),BI42,IF(AND('[1]Multi-Field'!$E$86=[1]Lists!BF42,'[1]Multi-Field'!$F$86="undrained"),BH42,""))</f>
        <v/>
      </c>
      <c r="EQ42" s="409" t="str">
        <f>IF(AND('[1]Multi-Field'!$E$87=[1]Lists!BF42,'[1]Multi-Field'!$F$87="Drained"),BI42,IF(AND('[1]Multi-Field'!$E$87=[1]Lists!BF42,'[1]Multi-Field'!$F$87="undrained"),BH42,""))</f>
        <v/>
      </c>
      <c r="ER42" s="409" t="str">
        <f>IF(AND('[1]Multi-Field'!$E$88=[1]Lists!BF42,'[1]Multi-Field'!$F$88="Drained"),BI42,IF(AND('[1]Multi-Field'!$E$88=[1]Lists!BF42,'[1]Multi-Field'!$F$88="undrained"),BH42,""))</f>
        <v/>
      </c>
      <c r="ES42" s="409" t="str">
        <f>IF(AND('[1]Multi-Field'!$E$89=[1]Lists!BF42,'[1]Multi-Field'!$F$89="Drained"),BI42,IF(AND('[1]Multi-Field'!$E$89=[1]Lists!BF42,'[1]Multi-Field'!$F$89="undrained"),BH42,""))</f>
        <v/>
      </c>
      <c r="ET42" s="409" t="str">
        <f>IF(AND('[1]Multi-Field'!$E$90=[1]Lists!BF42,'[1]Multi-Field'!$F$90="Drained"),BI42,IF(AND('[1]Multi-Field'!$E$90=[1]Lists!BF42,'[1]Multi-Field'!$F$90="undrained"),BH42,""))</f>
        <v/>
      </c>
      <c r="EU42" s="409" t="str">
        <f>IF(AND('[1]Multi-Field'!$E$91=[1]Lists!BF42,'[1]Multi-Field'!$F$91="Drained"),BI42,IF(AND('[1]Multi-Field'!$E$91=[1]Lists!BF42,'[1]Multi-Field'!$F$91="undrained"),BH42,""))</f>
        <v/>
      </c>
      <c r="EV42" s="409" t="str">
        <f>IF(AND('[1]Multi-Field'!$E$92=[1]Lists!BF42,'[1]Multi-Field'!$F$92="Drained"),BI42,IF(AND('[1]Multi-Field'!$E$92=[1]Lists!BF42,'[1]Multi-Field'!$F$92="undrained"),BH42,""))</f>
        <v/>
      </c>
      <c r="EW42" s="409" t="str">
        <f>IF(AND('[1]Multi-Field'!$E$93=[1]Lists!BF42,'[1]Multi-Field'!$F$93="Drained"),BI42,IF(AND('[1]Multi-Field'!$E$93=[1]Lists!BF42,'[1]Multi-Field'!$F$93="undrained"),BH42,""))</f>
        <v/>
      </c>
      <c r="EX42" s="409" t="str">
        <f>IF(AND('[1]Multi-Field'!$E$94=[1]Lists!BF42,'[1]Multi-Field'!$F$94="Drained"),BI42,IF(AND('[1]Multi-Field'!$E$94=[1]Lists!BF42,'[1]Multi-Field'!$F$94="undrained"),BH42,""))</f>
        <v/>
      </c>
      <c r="EY42" s="409" t="str">
        <f>IF(AND('[1]Multi-Field'!$E$95=[1]Lists!BF42,'[1]Multi-Field'!$F$95="Drained"),BI42,IF(AND('[1]Multi-Field'!$E$95=[1]Lists!BF42,'[1]Multi-Field'!$F$95="undrained"),BH42,""))</f>
        <v/>
      </c>
      <c r="EZ42" s="409" t="str">
        <f>IF(AND('[1]Multi-Field'!$E$96=[1]Lists!BF42,'[1]Multi-Field'!$F$96="Drained"),BI42,IF(AND('[1]Multi-Field'!$E$96=[1]Lists!BF42,'[1]Multi-Field'!$F$96="undrained"),BH42,""))</f>
        <v/>
      </c>
      <c r="FA42" s="409" t="str">
        <f>IF(AND('[1]Multi-Field'!$E$97=[1]Lists!BF42,'[1]Multi-Field'!$F$97="Drained"),BI42,IF(AND('[1]Multi-Field'!$E$97=[1]Lists!BF42,'[1]Multi-Field'!$F$97="undrained"),BH42,""))</f>
        <v/>
      </c>
      <c r="FB42" s="409" t="str">
        <f>IF(AND('[1]Multi-Field'!$E$98=[1]Lists!BF42,'[1]Multi-Field'!$F$98="Drained"),BI42,IF(AND('[1]Multi-Field'!$E$98=[1]Lists!BF42,'[1]Multi-Field'!$F$98="undrained"),BH42,""))</f>
        <v/>
      </c>
      <c r="FC42" s="409" t="str">
        <f>IF(AND('[1]Multi-Field'!$E$99=[1]Lists!BF42,'[1]Multi-Field'!$F$99="Drained"),BI42,IF(AND('[1]Multi-Field'!$E$99=[1]Lists!BF42,'[1]Multi-Field'!$F$99="undrained"),BH42,""))</f>
        <v/>
      </c>
      <c r="FD42" s="409" t="str">
        <f>IF(AND('[1]Multi-Field'!$E$100=[1]Lists!BF42,'[1]Multi-Field'!$F$100="Drained"),BI42,IF(AND('[1]Multi-Field'!$E$100=[1]Lists!BF42,'[1]Multi-Field'!$F$100="undrained"),BH42,""))</f>
        <v/>
      </c>
      <c r="FE42" s="409" t="str">
        <f>IF(AND('[1]Multi-Field'!$E$101=[1]Lists!BF42,'[1]Multi-Field'!$F$101="Drained"),BI42,IF(AND('[1]Multi-Field'!$E$101=[1]Lists!BF42,'[1]Multi-Field'!$F$101="undrained"),BH42,""))</f>
        <v/>
      </c>
      <c r="FF42" s="409" t="str">
        <f>IF(AND('[1]Multi-Field'!$E$102=[1]Lists!BF42,'[1]Multi-Field'!$F$102="Drained"),BI42,IF(AND('[1]Multi-Field'!$E$102=[1]Lists!BF42,'[1]Multi-Field'!$F$102="undrained"),BH42,""))</f>
        <v/>
      </c>
      <c r="FG42" s="409" t="str">
        <f>IF(AND('[1]Multi-Field'!$E$103=[1]Lists!BF42,'[1]Multi-Field'!$F$103="Drained"),BI42,IF(AND('[1]Multi-Field'!$E$103=[1]Lists!BF42,'[1]Multi-Field'!$F$103="undrained"),BH42,""))</f>
        <v/>
      </c>
      <c r="FH42" s="409" t="str">
        <f>IF(AND('[1]Multi-Field'!$E$104=[1]Lists!BF42,'[1]Multi-Field'!$F$104="Drained"),BI42,IF(AND('[1]Multi-Field'!$E$104=[1]Lists!BF42,'[1]Multi-Field'!$F$104="undrained"),BH42,""))</f>
        <v/>
      </c>
      <c r="FI42" s="409" t="str">
        <f>IF(AND('[1]Multi-Field'!$E$105=[1]Lists!BF42,'[1]Multi-Field'!$F$105="Drained"),BI42,IF(AND('[1]Multi-Field'!$E$105=[1]Lists!BF42,'[1]Multi-Field'!$F$105="undrained"),BH42,""))</f>
        <v/>
      </c>
      <c r="FJ42" s="409" t="str">
        <f>IF(AND('[1]Multi-Field'!$E$106=[1]Lists!BF42,'[1]Multi-Field'!$F$106="Drained"),BI42,IF(AND('[1]Multi-Field'!$E$106=[1]Lists!BF42,'[1]Multi-Field'!$F$106="undrained"),BH42,""))</f>
        <v/>
      </c>
      <c r="FK42" s="409" t="str">
        <f>IF(AND('[1]Multi-Field'!$E$107=[1]Lists!BF42,'[1]Multi-Field'!$F$107="Drained"),BI42,IF(AND('[1]Multi-Field'!$E$107=[1]Lists!BF42,'[1]Multi-Field'!$F$107="undrained"),BH42,""))</f>
        <v/>
      </c>
      <c r="FL42" s="409" t="str">
        <f>IF(AND('[1]Multi-Field'!$E$108=[1]Lists!BF42,'[1]Multi-Field'!$F$108="Drained"),BI42,IF(AND('[1]Multi-Field'!$E$108=[1]Lists!BF42,'[1]Multi-Field'!$F$108="undrained"),BH42,""))</f>
        <v/>
      </c>
      <c r="FM42" s="409" t="str">
        <f>IF(AND('[1]Multi-Field'!$E$109=[1]Lists!BF42,'[1]Multi-Field'!$F$109="Drained"),BI42,IF(AND('[1]Multi-Field'!$E$109=[1]Lists!BF42,'[1]Multi-Field'!$F$109="undrained"),BH42,""))</f>
        <v/>
      </c>
      <c r="FN42" s="409" t="str">
        <f>IF(AND('[1]Multi-Field'!$E$110=[1]Lists!BF42,'[1]Multi-Field'!$F$110="Drained"),BI42,IF(AND('[1]Multi-Field'!$E$110=[1]Lists!BF42,'[1]Multi-Field'!$F$110="undrained"),BH42,""))</f>
        <v/>
      </c>
      <c r="FO42" s="409" t="str">
        <f>IF(AND('[1]Multi-Field'!$E$111=[1]Lists!BF42,'[1]Multi-Field'!$F$111="Drained"),BI42,IF(AND('[1]Multi-Field'!$E$111=[1]Lists!BF42,'[1]Multi-Field'!$F$111="undrained"),BH42,""))</f>
        <v/>
      </c>
      <c r="FP42" s="409" t="str">
        <f>IF(AND('[1]Multi-Field'!$E$112=[1]Lists!BF42,'[1]Multi-Field'!$F$112="Drained"),BI42,IF(AND('[1]Multi-Field'!$E$112=[1]Lists!BF42,'[1]Multi-Field'!$F$112="undrained"),BH42,""))</f>
        <v/>
      </c>
      <c r="FQ42" s="409" t="str">
        <f>IF(AND('[1]Multi-Field'!$E$113=[1]Lists!BF42,'[1]Multi-Field'!$F$113="Drained"),BI42,IF(AND('[1]Multi-Field'!$E$113=[1]Lists!BF42,'[1]Multi-Field'!$F$113="undrained"),BH42,""))</f>
        <v/>
      </c>
      <c r="FR42" s="409" t="str">
        <f>IF(AND('[1]Multi-Field'!$E$114=[1]Lists!BF42,'[1]Multi-Field'!$F$114="Drained"),BI42,IF(AND('[1]Multi-Field'!$E$114=[1]Lists!BF42,'[1]Multi-Field'!$F$114="undrained"),BH42,""))</f>
        <v/>
      </c>
      <c r="FS42" s="409" t="str">
        <f>IF(AND('[1]Multi-Field'!$E$115=[1]Lists!BF42,'[1]Multi-Field'!$F$115="Drained"),BI42,IF(AND('[1]Multi-Field'!$E$115=[1]Lists!BF42,'[1]Multi-Field'!$F$115="undrained"),BH42,""))</f>
        <v/>
      </c>
      <c r="FT42" s="409" t="str">
        <f>IF(AND('[1]Multi-Field'!$E$116=[1]Lists!BF42,'[1]Multi-Field'!$F$116="Drained"),BI42,IF(AND('[1]Multi-Field'!$E$116=[1]Lists!BF42,'[1]Multi-Field'!$F$116="undrained"),BH42,""))</f>
        <v/>
      </c>
      <c r="FU42" s="409" t="str">
        <f>IF(AND('[1]Multi-Field'!$E$117=[1]Lists!BF42,'[1]Multi-Field'!$F$117="Drained"),BI42,IF(AND('[1]Multi-Field'!$E$117=[1]Lists!BF42,'[1]Multi-Field'!$F$117="undrained"),BH42,""))</f>
        <v/>
      </c>
      <c r="FV42" s="409" t="str">
        <f>IF(AND('[1]Multi-Field'!$E$118=[1]Lists!BF42,'[1]Multi-Field'!$F$118="Drained"),BI42,IF(AND('[1]Multi-Field'!$E$118=[1]Lists!BF42,'[1]Multi-Field'!$F$118="undrained"),BH42,""))</f>
        <v/>
      </c>
      <c r="FW42" s="409" t="str">
        <f>IF(AND('[1]Multi-Field'!$E$119=[1]Lists!BF42,'[1]Multi-Field'!$F$119="Drained"),BI42,IF(AND('[1]Multi-Field'!$E$119=[1]Lists!BF42,'[1]Multi-Field'!$F$119="undrained"),BH42,""))</f>
        <v/>
      </c>
      <c r="FX42" s="409" t="str">
        <f>IF(AND('[1]Multi-Field'!$E$120=[1]Lists!BF42,'[1]Multi-Field'!$F$120="Drained"),BI42,IF(AND('[1]Multi-Field'!$E$120=[1]Lists!BF42,'[1]Multi-Field'!$F$120="undrained"),BH42,""))</f>
        <v/>
      </c>
      <c r="FZ42" t="s">
        <v>826</v>
      </c>
      <c r="GC42" s="4">
        <f>'[1]Multi-Field'!B40</f>
        <v>0</v>
      </c>
      <c r="GD42" s="73" t="str">
        <f>IF(OR('[1]Multi-Field'!Q40=$FZ$43,'[1]Multi-Field'!Q40=$FZ$44),'[1]Multi-Field'!BS40,"")</f>
        <v/>
      </c>
      <c r="GE42" s="4" t="str">
        <f>IF(AND(OR('[1]Multi-Field'!Q40=$FZ$86,'[1]Multi-Field'!Q40=$FZ$94,'[1]Multi-Field'!Q40=$FZ$87,'[1]Multi-Field'!Q40=[1]Lists!$FZ$93,'[1]Multi-Field'!Q40=$FZ$59),'[1]Multi-Field'!BS40&gt;50),'[1]Multi-Field'!BS40*0.8,IF(AND(OR('[1]Multi-Field'!Q40=$FZ$86,'[1]Multi-Field'!Q40=$FZ$94,'[1]Multi-Field'!Q40=$FZ$87,'[1]Multi-Field'!Q40=[1]Lists!$FZ$93,'[1]Multi-Field'!Q40=[1]Lists!$FZ$59),'[1]Multi-Field'!BS40&lt;50),'[1]Multi-Field'!BS40,""))</f>
        <v/>
      </c>
      <c r="GF42" s="4" t="str">
        <f>IF(OR('[1]Multi-Field'!Q40=[1]Lists!$FZ$7,'[1]Multi-Field'!Q40=[1]Lists!$FZ$5,'[1]Multi-Field'!Q40=[1]Lists!$FZ$24,'[1]Multi-Field'!Q40=[1]Lists!$FZ$10,'[1]Multi-Field'!Q40=[1]Lists!$FZ$8, '[1]Multi-Field'!Q40=[1]Lists!$FZ$25, '[1]Multi-Field'!Q40=[1]Lists!$FZ$23, '[1]Multi-Field'!Q40= [1]Lists!$FZ$47, '[1]Multi-Field'!Q40=[1]Lists!$FZ$49, '[1]Multi-Field'!Q40=[1]Lists!$FZ$48,'[1]Multi-Field'!Q40=[1]Lists!$FZ$3, '[1]Multi-Field'!Q40=[1]Lists!$FZ$14,'[1]Multi-Field'!Q40=[1]Lists!$FZ$36, '[1]Multi-Field'!Q40=[1]Lists!$FZ$41,'[1]Multi-Field'!Q40=[1]Lists!$FZ$42),0,"")</f>
        <v/>
      </c>
      <c r="GG42" s="4" t="str">
        <f>IF(OR('[1]Multi-Field'!Q40=[1]Lists!$FZ$6,'[1]Multi-Field'!Q40=[1]Lists!$FZ$4, '[1]Multi-Field'!Q69=[1]Lists!$FZ$11, '[1]Multi-Field'!Q40=[1]Lists!$FZ$1),100*IF('[1]Multi-Field'!U40=onepercent,0.75,IF('[1]Multi-Field'!U40=onetotwentyfivepercent,0.4,IF(OR('[1]Multi-Field'!U40=twentysixtofiftypercent,'[1]Multi-Field'!U40=greaterthanfiftypercent),0,""))),"")</f>
        <v/>
      </c>
      <c r="GH42" s="4" t="str">
        <f>IF(OR('[1]Multi-Field'!Q40=[1]Lists!$FZ$53,'[1]Multi-Field'!Q40=[1]Lists!$FZ$55), 50,IF('[1]Multi-Field'!Q40=[1]Lists!$FZ$54,225,IF('[1]Multi-Field'!Q40=[1]Lists!$FZ$56,75,"")))</f>
        <v/>
      </c>
      <c r="GI42" s="4" t="e">
        <f>#VALUE!</f>
        <v>#VALUE!</v>
      </c>
      <c r="GJ42" s="4" t="e">
        <f>#VALUE!</f>
        <v>#VALUE!</v>
      </c>
      <c r="GK42" s="4" t="str">
        <f>IF('[1]Multi-Field'!Q40=[1]Lists!$FZ$95,'[1]Multi-Field'!BS40*0.66,"")</f>
        <v/>
      </c>
      <c r="GM42" s="4" t="str">
        <f>IF(OR('[1]Multi-Field'!Q40=[1]Lists!$FZ$26,'[1]Multi-Field'!Q40=[1]Lists!$FZ$84),20,"")</f>
        <v/>
      </c>
      <c r="GN42" s="4" t="str">
        <f>IF(OR('[1]Multi-Field'!Q40=[1]Lists!$FZ$88,'[1]Multi-Field'!Q40=[1]Lists!$FZ$57),0,"")</f>
        <v/>
      </c>
      <c r="GO42" s="4" t="str">
        <f>IF(OR('[1]Multi-Field'!Q40=[1]Lists!$FZ$69,'[1]Multi-Field'!Q40=[1]Lists!$FZ$71,'[1]Multi-Field'!Q40=[1]Lists!$FZ$105),50,"")</f>
        <v/>
      </c>
      <c r="GP42" s="4" t="str">
        <f>IF(OR('[1]Multi-Field'!Q40=[1]Lists!$FZ$75,'[1]Multi-Field'!Q40=[1]Lists!$FZ$70),75,"")</f>
        <v/>
      </c>
      <c r="GQ42" s="4" t="str">
        <f>IF('[1]Multi-Field'!Q40=[1]Lists!$FZ$72,150,"")</f>
        <v/>
      </c>
      <c r="GR42" s="4" t="str">
        <f>IF(OR('[1]Multi-Field'!Q40=[1]Lists!$FZ$74,'[1]Multi-Field'!Q40=[1]Lists!$FZ$73),40,"")</f>
        <v/>
      </c>
      <c r="GS42" s="4" t="str">
        <f>IF('[1]Multi-Field'!Q40=[1]Lists!$FZ$99,80,"")</f>
        <v/>
      </c>
      <c r="GT42" s="4" t="str">
        <f>IF('[1]Multi-Field'!Q40=[1]Lists!$FZ$106,70,"")</f>
        <v/>
      </c>
      <c r="GU42" s="4" t="e">
        <f t="shared" si="4"/>
        <v>#VALUE!</v>
      </c>
    </row>
    <row r="43" spans="1:203" ht="13.5" customHeight="1">
      <c r="A43" s="7" t="s">
        <v>130</v>
      </c>
      <c r="B43" t="s">
        <v>767</v>
      </c>
      <c r="C43" s="7"/>
      <c r="D43" s="8">
        <v>70</v>
      </c>
      <c r="E43" s="8">
        <f t="shared" si="0"/>
        <v>70</v>
      </c>
      <c r="F43" s="8">
        <f t="shared" si="1"/>
        <v>70</v>
      </c>
      <c r="G43" s="8">
        <v>70</v>
      </c>
      <c r="H43" s="8">
        <v>65</v>
      </c>
      <c r="I43" s="8">
        <f t="shared" si="5"/>
        <v>65</v>
      </c>
      <c r="J43" s="8">
        <f t="shared" si="6"/>
        <v>65</v>
      </c>
      <c r="K43" s="8">
        <v>65</v>
      </c>
      <c r="L43" s="8">
        <v>80</v>
      </c>
      <c r="M43" s="8">
        <f t="shared" si="2"/>
        <v>80</v>
      </c>
      <c r="N43" s="8">
        <f t="shared" si="3"/>
        <v>80</v>
      </c>
      <c r="O43" s="8">
        <v>80</v>
      </c>
      <c r="P43" s="391">
        <v>18</v>
      </c>
      <c r="Q43" s="394"/>
      <c r="R43" s="395" t="b">
        <f>IF(OR('Multi-Field'!AA20=Lists!$AC$42,'Multi-Field'!AA20=Lists!$AC$43),IF('Multi-Field'!Z20="x",(IF('Multi-Field'!AC20=Lists!$Q$11,Lists!$R$11,IF('Multi-Field'!AC20=Lists!$Q$12,Lists!$R$12,IF('Multi-Field'!AC20=Lists!$Q$13,Lists!$R$13,IF('Multi-Field'!AC20=Lists!$Q$14,Lists!$R$14))))),IF('Multi-Field'!X20="x",(IF('Multi-Field'!AC20=Lists!$Q$11,Lists!$S$11,IF('Multi-Field'!AC20=Lists!$Q$12,Lists!$S$12,IF('Multi-Field'!AC20=Lists!$Q$13,Lists!$S$13,IF('Multi-Field'!AC20=Lists!$Q$14,Lists!$S$14))))),IF('Multi-Field'!V20="x",(IF('Multi-Field'!AC20=Lists!$Q$11,Lists!$T$11,IF('Multi-Field'!AC20=Lists!$Q$12,Lists!$T$12,IF('Multi-Field'!AC20=Lists!$Q$13,Lists!$T$13,IF('Multi-Field'!AC20=Lists!$Q$14,Lists!$T$14))))),0))))</f>
        <v>0</v>
      </c>
      <c r="S43" s="395" t="str">
        <f t="shared" si="11"/>
        <v/>
      </c>
      <c r="T43" s="395"/>
      <c r="U43" s="396"/>
      <c r="V43" s="383">
        <f>IF(OR('Multi-Field'!AI29=$U$4,'Multi-Field'!AI29=$U$5,'Multi-Field'!AI29=$U$6,'Multi-Field'!AI29=$U$7,'Multi-Field'!AI29=$U$8,'Multi-Field'!AI29=$U$9),(IF('Multi-Field'!AJ29=$V$2,100,IF('Multi-Field'!AJ29=$V$3,65,IF('Multi-Field'!AJ29=$V$4,53,IF('Multi-Field'!AJ29=$V$5,41,IF('Multi-Field'!AJ29=$V$6,23,IF('Multi-Field'!AJ29=$V$7,0,0))))))),0)</f>
        <v>0</v>
      </c>
      <c r="W43" s="383" t="str">
        <f>IF(AND(OR('Multi-Field'!AF29=$S$3,'Multi-Field'!AF29=S31,'Multi-Field'!AF29=$S$7),'Multi-Field'!AN29&lt;18,'Multi-Field'!AN29&gt;0),35,IF('Multi-Field'!AF29=$S$4,55,IF(AND('Multi-Field'!AF29=$S$6,'Multi-Field'!AN29&lt;18),30,IF(AND('Multi-Field'!AN29&gt;17,OR('Multi-Field'!AF29=$S$3,'Multi-Field'!AF29=$S$5,'Multi-Field'!AF29= $S$6,'Multi-Field'!AF29=$S$7)),25,"0"))))</f>
        <v>0</v>
      </c>
      <c r="X43" s="383">
        <f>IF(OR('Multi-Field'!BA29=$U$4,'Multi-Field'!BA29=$U$5,'Multi-Field'!BA29=$U$6,'Multi-Field'!BA29=U33,'Multi-Field'!BA29=$U$8,'Multi-Field'!BA29=$U$9),(IF('Multi-Field'!BB29=$V$2,100,IF('Multi-Field'!BB29=$V$3,65,IF('Multi-Field'!BB29=$V$4,53,IF('Multi-Field'!BB29=$V$5,41,IF('Multi-Field'!BB29=$V$6,23,IF('Multi-Field'!BB29=$V$7,0,0))))))),0)</f>
        <v>0</v>
      </c>
      <c r="Y43" s="383" t="str">
        <f>IF(AND(OR('Multi-Field'!AX29=$S$3,'Multi-Field'!AX29=$S$5,'Multi-Field'!AX29=$S$7),'Multi-Field'!BF29&lt;18),35,IF('Multi-Field'!AX29=$S$4,55,IF(AND('Multi-Field'!AX29=$S$6,'Multi-Field'!BF29&lt;18),30,IF(AND('Multi-Field'!BF29&gt;17,OR('Multi-Field'!AX29=$S$3,'Multi-Field'!AX29=$S$5,'Multi-Field'!AX29=$S$6,'Multi-Field'!AX29=$S$7)),25,"0"))))</f>
        <v>0</v>
      </c>
      <c r="Z43" s="383">
        <v>27</v>
      </c>
      <c r="AC43" t="s">
        <v>828</v>
      </c>
      <c r="AI43" s="384">
        <f>'[1]Multi-Field'!B39</f>
        <v>0</v>
      </c>
      <c r="AJ43" s="385" t="e">
        <f>#VALUE!</f>
        <v>#VALUE!</v>
      </c>
      <c r="AK43" s="385" t="e">
        <f>#VALUE!</f>
        <v>#VALUE!</v>
      </c>
      <c r="AL43" s="385" t="e">
        <f>IF(AK43="","",IF('[1]Multi-Field'!AU39=20,10,IF(AK43-30&lt;0,0,AK43-30)))</f>
        <v>#VALUE!</v>
      </c>
      <c r="AM43" s="385" t="e">
        <f>#VALUE!</f>
        <v>#VALUE!</v>
      </c>
      <c r="AN43" s="385" t="e">
        <f t="shared" si="7"/>
        <v>#VALUE!</v>
      </c>
      <c r="AO43" s="385" t="e">
        <f>#VALUE!</f>
        <v>#VALUE!</v>
      </c>
      <c r="AP43" s="385" t="e">
        <f>#VALUE!</f>
        <v>#VALUE!</v>
      </c>
      <c r="AQ43" s="385" t="e">
        <f>#VALUE!</f>
        <v>#VALUE!</v>
      </c>
      <c r="AR43" s="385" t="e">
        <f>#VALUE!</f>
        <v>#VALUE!</v>
      </c>
      <c r="AS43" s="385" t="e">
        <f>IF(AR43="","",IF('[1]Multi-Field'!AU39&gt;9,0,AR43-15))</f>
        <v>#VALUE!</v>
      </c>
      <c r="AT43" s="385" t="e">
        <f>#VALUE!</f>
        <v>#VALUE!</v>
      </c>
      <c r="AU43" s="385" t="e">
        <f>#VALUE!</f>
        <v>#VALUE!</v>
      </c>
      <c r="AV43" s="385" t="e">
        <f>IF(AU43="","",IF('[1]Multi-Field'!AU39=9&gt;9,0,AU43-35))</f>
        <v>#VALUE!</v>
      </c>
      <c r="AW43" s="385" t="e">
        <f>#VALUE!</f>
        <v>#VALUE!</v>
      </c>
      <c r="AX43" s="385" t="e">
        <f t="shared" si="8"/>
        <v>#VALUE!</v>
      </c>
      <c r="AY43" s="385" t="str">
        <f>IF('[1]Multi-Field'!AU39="","",IF('[1]Multi-Field'!AU39&lt;1,100,IF('[1]Multi-Field'!AU39=1,75,IF('[1]Multi-Field'!AU39=2,50,IF('[1]Multi-Field'!AU39=3,25,IF('[1]Multi-Field'!AU39&gt;3,0,""))))))</f>
        <v/>
      </c>
      <c r="AZ43" s="385" t="str">
        <f t="shared" si="9"/>
        <v/>
      </c>
      <c r="BA43" s="385" t="e">
        <f>#VALUE!</f>
        <v>#VALUE!</v>
      </c>
      <c r="BB43" s="385" t="e">
        <f>IF(BA43="","",IF(AND('[1]Multi-Field'!AU39&lt;40,'[1]Multi-Field'!AU39&gt;9),40,IF('[1]Multi-Field'!AU39&gt;39,0,BA43+5)))</f>
        <v>#VALUE!</v>
      </c>
      <c r="BC43" s="386">
        <f t="shared" si="10"/>
        <v>0</v>
      </c>
      <c r="BD43" s="283">
        <v>0.27</v>
      </c>
      <c r="BE43" s="283">
        <v>0.62</v>
      </c>
      <c r="BF43" s="411" t="s">
        <v>1214</v>
      </c>
      <c r="BG43" s="412">
        <v>4</v>
      </c>
      <c r="BH43" s="412">
        <v>4</v>
      </c>
      <c r="BI43" s="412">
        <v>4</v>
      </c>
      <c r="BJ43" s="409" t="e">
        <f>IF(AND('[1]Single Field'!#REF!=[1]Lists!BF43,'[1]Single Field'!#REF!="Drained"),"x",IF(AND('[1]Single Field'!#REF!=[1]Lists!BF43,'[1]Single Field'!#REF!="Undrained"),O,""))</f>
        <v>#REF!</v>
      </c>
      <c r="BK43" s="409" t="str">
        <f>IF(AND('[1]Multi-Field'!$E$3=[1]Lists!BF43,'[1]Multi-Field'!$F$3="Drained"),BI43,IF(AND('[1]Multi-Field'!$E$3=BF43,'[1]Multi-Field'!$F$3="undrained"),BH43,""))</f>
        <v/>
      </c>
      <c r="BL43" s="409" t="str">
        <f>IF(AND('[1]Multi-Field'!$E$4=BF43,'[1]Multi-Field'!$F$4="Drained"),BI43,IF(AND('[1]Multi-Field'!$E$4=BF43,'[1]Multi-Field'!$F$4="undrained"),BH43,""))</f>
        <v/>
      </c>
      <c r="BM43" s="409" t="str">
        <f>IF(AND('[1]Multi-Field'!$E$5=BF43,'[1]Multi-Field'!$F$5="Drained"),BI43,IF(AND('[1]Multi-Field'!$E$5=BF43,'[1]Multi-Field'!$F$5="undrained"),BH43,""))</f>
        <v/>
      </c>
      <c r="BN43" s="409" t="str">
        <f>IF(AND('[1]Multi-Field'!$E$6=BF43,'[1]Multi-Field'!$F$6="Drained"),BI43,IF(AND('[1]Multi-Field'!$E$6=BF43,'[1]Multi-Field'!$F$6="undrained"),BH43,""))</f>
        <v/>
      </c>
      <c r="BO43" s="409" t="str">
        <f>IF(AND('[1]Multi-Field'!$E$7=BF43,'[1]Multi-Field'!$F$7="Drained"),BI43,IF(AND('[1]Multi-Field'!$E$7=BF43,'[1]Multi-Field'!$F$7="undrained"),BH43,""))</f>
        <v/>
      </c>
      <c r="BP43" s="409" t="str">
        <f>IF(AND('[1]Multi-Field'!$E$8=BF43,'[1]Multi-Field'!$F$8="Drained"),BI43,IF(AND('[1]Multi-Field'!$E$8=BF43,'[1]Multi-Field'!$F$8="undrained"),BH43,""))</f>
        <v/>
      </c>
      <c r="BQ43" s="409" t="str">
        <f>IF(AND('[1]Multi-Field'!$E$9=BF43,'[1]Multi-Field'!$F$9="Drained"),BI43,IF(AND('[1]Multi-Field'!$E$9=BF43,'[1]Multi-Field'!$F$9="undrained"),BH43,""))</f>
        <v/>
      </c>
      <c r="BR43" s="409" t="str">
        <f>IF(AND('[1]Multi-Field'!$E$10=BF43,'[1]Multi-Field'!$F$10="Drained"),BI43,IF(AND('[1]Multi-Field'!$E$10=BF43,'[1]Multi-Field'!$F$10="undrained"),BH43,""))</f>
        <v/>
      </c>
      <c r="BS43" s="409" t="str">
        <f>IF(AND('[1]Multi-Field'!$E$11=BF43,'[1]Multi-Field'!$F$11="Drained"),BI43,IF(AND('[1]Multi-Field'!$E$11=BF43,'[1]Multi-Field'!$F$11="undrained"),BH43,""))</f>
        <v/>
      </c>
      <c r="BT43" s="409" t="str">
        <f>IF(AND('[1]Multi-Field'!$E$12=BF43,'[1]Multi-Field'!$F$12="Drained"),BI43,IF(AND('[1]Multi-Field'!$E$12=BF43,'[1]Multi-Field'!$F$12="undrained"),BH43,""))</f>
        <v/>
      </c>
      <c r="BU43" s="409" t="str">
        <f>IF(AND('[1]Multi-Field'!$E$13=BF43,'[1]Multi-Field'!$F$13="Drained"),BI43,IF(AND('[1]Multi-Field'!$E$3=BF43,'[1]Multi-Field'!$F$13="undrained"),BH43,""))</f>
        <v/>
      </c>
      <c r="BV43" s="409" t="str">
        <f>IF(AND('[1]Multi-Field'!$E$14=BF43,'[1]Multi-Field'!$F$14="Drained"),BI43,IF(AND('[1]Multi-Field'!$E$14=BF43,'[1]Multi-Field'!$F$14="undrained"),BH43,""))</f>
        <v/>
      </c>
      <c r="BW43" s="409" t="str">
        <f>IF(AND('[1]Multi-Field'!$E$15=BF43,'[1]Multi-Field'!$F$15="Drained"),BI43,IF(AND('[1]Multi-Field'!$E$15=BF43,'[1]Multi-Field'!$F$15="undrained"),BH43,""))</f>
        <v/>
      </c>
      <c r="BX43" s="409" t="str">
        <f>IF(AND('[1]Multi-Field'!$E$16=[1]Lists!BF43,'[1]Multi-Field'!$F$16="Drained"),BI43,IF(AND('[1]Multi-Field'!$E$16=[1]Lists!BF43,'[1]Multi-Field'!$F$16="undrained"),BH43,""))</f>
        <v/>
      </c>
      <c r="BY43" s="409" t="str">
        <f>IF(AND('[1]Multi-Field'!$E$17=[1]Lists!BF43,'[1]Multi-Field'!$F$17="Drained"),BI43,IF(AND('[1]Multi-Field'!$E$17=[1]Lists!BF43,'[1]Multi-Field'!$F$17="undrained"),BH43,""))</f>
        <v/>
      </c>
      <c r="BZ43" s="409" t="str">
        <f>IF(AND('[1]Multi-Field'!$E$18=[1]Lists!BF43,'[1]Multi-Field'!$F$18="Drained"),BI43,IF(AND('[1]Multi-Field'!$E$18=[1]Lists!BF43,'[1]Multi-Field'!$F$18="undrained"),BH43,""))</f>
        <v/>
      </c>
      <c r="CA43" s="409" t="str">
        <f>IF(AND('[1]Multi-Field'!$E$19=[1]Lists!BF43,'[1]Multi-Field'!$F$19="Drained"),BI43,IF(AND('[1]Multi-Field'!$E$19=[1]Lists!BF43,'[1]Multi-Field'!$F$19="undrained"),BH43,""))</f>
        <v/>
      </c>
      <c r="CB43" s="409" t="str">
        <f>IF(AND('[1]Multi-Field'!$E$20=[1]Lists!BF43,'[1]Multi-Field'!$F$20="Drained"),BI43,IF(AND('[1]Multi-Field'!$E$20=[1]Lists!BF43,'[1]Multi-Field'!$F$20="undrained"),BH43,""))</f>
        <v/>
      </c>
      <c r="CC43" s="409" t="str">
        <f>IF(AND('[1]Multi-Field'!$E$21=[1]Lists!BF43,'[1]Multi-Field'!$F$21="Drained"),BI43,IF(AND('[1]Multi-Field'!$E$21=[1]Lists!BF43,'[1]Multi-Field'!$F$21="undrained"),BH43,""))</f>
        <v/>
      </c>
      <c r="CD43" s="409" t="str">
        <f>IF(AND('[1]Multi-Field'!$E$22=[1]Lists!BF43,'[1]Multi-Field'!$F$22="Drained"),BI43,IF(AND('[1]Multi-Field'!$E$22=[1]Lists!BF43,'[1]Multi-Field'!$F$22="undrained"),BH43,""))</f>
        <v/>
      </c>
      <c r="CE43" s="409" t="str">
        <f>IF(AND('[1]Multi-Field'!$E$23=[1]Lists!BF43,'[1]Multi-Field'!$F$23="Drained"),BI43,IF(AND('[1]Multi-Field'!$E$23=[1]Lists!BF43,'[1]Multi-Field'!$F$23="undrained"),BH43,""))</f>
        <v/>
      </c>
      <c r="CF43" s="409" t="str">
        <f>IF(AND('[1]Multi-Field'!$E$24=[1]Lists!BF43,'[1]Multi-Field'!$F$24="Drained"),BI43,IF(AND('[1]Multi-Field'!$E$24=[1]Lists!BF43,'[1]Multi-Field'!$F$24="undrained"),BH43,""))</f>
        <v/>
      </c>
      <c r="CG43" s="409" t="str">
        <f>IF(AND('[1]Multi-Field'!$E$25=[1]Lists!BF43,'[1]Multi-Field'!$F$25="Drained"),BI43,IF(AND('[1]Multi-Field'!$E$25=[1]Lists!BF43,'[1]Multi-Field'!$F$25="undrained"),BH43,""))</f>
        <v/>
      </c>
      <c r="CH43" s="409" t="str">
        <f>IF(AND('[1]Multi-Field'!$E$26=[1]Lists!BF43,'[1]Multi-Field'!$F$26="Drained"),BI43,IF(AND('[1]Multi-Field'!$E$26=[1]Lists!BF43,'[1]Multi-Field'!$F$26="undrained"),BH43,""))</f>
        <v/>
      </c>
      <c r="CI43" s="409" t="str">
        <f>IF(AND('[1]Multi-Field'!$E$27=[1]Lists!BF43,'[1]Multi-Field'!$F$27="Drained"),BI43,IF(AND('[1]Multi-Field'!$E$27=[1]Lists!BF43,'[1]Multi-Field'!$F$27="undrained"),BH43,""))</f>
        <v/>
      </c>
      <c r="CJ43" s="409" t="str">
        <f>IF(AND('[1]Multi-Field'!$E$28=[1]Lists!BF43,'[1]Multi-Field'!$F$28="Drained"),BI43,IF(AND('[1]Multi-Field'!$E$28=[1]Lists!BF43,'[1]Multi-Field'!$F$28="undrained"),BH43,""))</f>
        <v/>
      </c>
      <c r="CK43" s="409" t="str">
        <f>IF(AND('[1]Multi-Field'!$E$29=[1]Lists!BF43,'[1]Multi-Field'!$F$29="Drained"),BI43,IF(AND('[1]Multi-Field'!$E$29=[1]Lists!BF43,'[1]Multi-Field'!$F$29="undrained"),BH43,""))</f>
        <v/>
      </c>
      <c r="CL43" s="409" t="str">
        <f>IF(AND('[1]Multi-Field'!$E$30=[1]Lists!BF43,'[1]Multi-Field'!$F$30="Drained"),BI43,IF(AND('[1]Multi-Field'!$E$30=[1]Lists!BF43,'[1]Multi-Field'!$F$30="undrained"),BH43,""))</f>
        <v/>
      </c>
      <c r="CM43" s="409" t="str">
        <f>IF(AND('[1]Multi-Field'!$E$31=[1]Lists!BF43,'[1]Multi-Field'!$F$31="Drained"),BI43,IF(AND('[1]Multi-Field'!$E$31=[1]Lists!BF43,'[1]Multi-Field'!$F$31="undrained"),BH43,""))</f>
        <v/>
      </c>
      <c r="CN43" s="409" t="str">
        <f>IF(AND('[1]Multi-Field'!$E$32=[1]Lists!BF43,'[1]Multi-Field'!$F$32="Drained"),BI43,IF(AND('[1]Multi-Field'!$E$32=[1]Lists!BF43,'[1]Multi-Field'!$F$32="undrained"),BH43,""))</f>
        <v/>
      </c>
      <c r="CO43" s="409" t="str">
        <f>IF(AND('[1]Multi-Field'!$E$33=[1]Lists!BF43,'[1]Multi-Field'!$F$33="Drained"),BI43,IF(AND('[1]Multi-Field'!$E$33=[1]Lists!BF43,'[1]Multi-Field'!$F$33="undrained"),BH43,""))</f>
        <v/>
      </c>
      <c r="CP43" s="409" t="str">
        <f>IF(AND('[1]Multi-Field'!$E$34=[1]Lists!BF43,'[1]Multi-Field'!$F$34="Drained"),BI43,IF(AND('[1]Multi-Field'!$E$34=[1]Lists!BF43,'[1]Multi-Field'!$F$34="undrained"),BH43,""))</f>
        <v/>
      </c>
      <c r="CQ43" s="409" t="str">
        <f>IF(AND('[1]Multi-Field'!$E$35=[1]Lists!BF43,'[1]Multi-Field'!$F$35="Drained"),BI43,IF(AND('[1]Multi-Field'!$E$35=[1]Lists!BF43,'[1]Multi-Field'!$F$35="undrained"),BH43,""))</f>
        <v/>
      </c>
      <c r="CR43" s="409" t="str">
        <f>IF(AND('[1]Multi-Field'!$E$36=[1]Lists!BF43,'[1]Multi-Field'!$F$36="Drained"),BI43,IF(AND('[1]Multi-Field'!$E$36=[1]Lists!BF43,'[1]Multi-Field'!$F$36="undrained"),BH43,""))</f>
        <v/>
      </c>
      <c r="CS43" s="409" t="str">
        <f>IF(AND('[1]Multi-Field'!$E$37=[1]Lists!BF43,'[1]Multi-Field'!$F$37="Drained"),BI43,IF(AND('[1]Multi-Field'!$E$37=[1]Lists!BF43,'[1]Multi-Field'!$F$37="undrained"),BH43,""))</f>
        <v/>
      </c>
      <c r="CT43" s="409" t="str">
        <f>IF(AND('[1]Multi-Field'!$E$38=[1]Lists!BF43,'[1]Multi-Field'!$F$38="Drained"),BI43,IF(AND('[1]Multi-Field'!$E$38=[1]Lists!BF43,'[1]Multi-Field'!$F$38="undrained"),BH43,""))</f>
        <v/>
      </c>
      <c r="CU43" s="409" t="str">
        <f>IF(AND('[1]Multi-Field'!$E$39=[1]Lists!BF43,'[1]Multi-Field'!$F$39="Drained"),BI43,IF(AND('[1]Multi-Field'!$E$39=[1]Lists!BF43,'[1]Multi-Field'!$F$39="undrained"),BH43,""))</f>
        <v/>
      </c>
      <c r="CV43" s="409" t="str">
        <f>IF(AND('[1]Multi-Field'!$E$40=[1]Lists!BF43,'[1]Multi-Field'!$F$40="Drained"),BI43,IF(AND('[1]Multi-Field'!$E$40=[1]Lists!BF43,'[1]Multi-Field'!$F$40="undrained"),BH43,""))</f>
        <v/>
      </c>
      <c r="CW43" s="409" t="str">
        <f>IF(AND('[1]Multi-Field'!$E$41=[1]Lists!BF43,'[1]Multi-Field'!$F$40="Drained"),BI43,IF(AND('[1]Multi-Field'!$E$40=[1]Lists!BF43,'[1]Multi-Field'!$F$40="undrained"),BH43,""))</f>
        <v/>
      </c>
      <c r="CX43" s="409" t="str">
        <f>IF(AND('[1]Multi-Field'!$E$42=[1]Lists!BF43,'[1]Multi-Field'!$F$42="Drained"),BI43,IF(AND('[1]Multi-Field'!$E$42=[1]Lists!BF43,'[1]Multi-Field'!$F$42="undrained"),BH43,""))</f>
        <v/>
      </c>
      <c r="CY43" s="409" t="str">
        <f>IF(AND('[1]Multi-Field'!$E$43=[1]Lists!BF43,'[1]Multi-Field'!$F$43="Drained"),BI43,IF(AND('[1]Multi-Field'!$E$43=[1]Lists!BF43,'[1]Multi-Field'!$F$43="undrained"),BH43,""))</f>
        <v/>
      </c>
      <c r="CZ43" s="409">
        <f>IF(AND('[1]Multi-Field'!$E$44=[1]Lists!BF43,'[1]Multi-Field'!$F$44="Drained"),BI43,IF(AND('[1]Multi-Field'!$E$44=[1]Lists!BF43,'[1]Multi-Field'!$F$44="undrained"),BH43,""))</f>
        <v>4</v>
      </c>
      <c r="DA43" s="409" t="str">
        <f>IF(AND('[1]Multi-Field'!$E$45=[1]Lists!BF43,'[1]Multi-Field'!$F$45="Drained"),BI43,IF(AND('[1]Multi-Field'!$E$45=[1]Lists!BF43,'[1]Multi-Field'!$F$45="undrained"),BH43,""))</f>
        <v/>
      </c>
      <c r="DB43" s="409" t="str">
        <f>IF(AND('[1]Multi-Field'!$E$46=[1]Lists!BF43,'[1]Multi-Field'!$F$46="Drained"),BI43,IF(AND('[1]Multi-Field'!$E$46=[1]Lists!BF43,'[1]Multi-Field'!$F$46="undrained"),BH43,""))</f>
        <v/>
      </c>
      <c r="DC43" s="409" t="str">
        <f>IF(AND('[1]Multi-Field'!$E$47=[1]Lists!BF43,'[1]Multi-Field'!$F$47="Drained"),BI43,IF(AND('[1]Multi-Field'!$E$47=[1]Lists!BF43,'[1]Multi-Field'!$F$47="undrained"),BH43,""))</f>
        <v/>
      </c>
      <c r="DD43" s="409" t="str">
        <f>IF(AND('[1]Multi-Field'!$E$48=[1]Lists!BF43,'[1]Multi-Field'!$F$48="Drained"),BI43,IF(AND('[1]Multi-Field'!$E$48=[1]Lists!BF43,'[1]Multi-Field'!$F$48="undrained"),BH43,""))</f>
        <v/>
      </c>
      <c r="DE43" s="409" t="str">
        <f>IF(AND('[1]Multi-Field'!$E$49=[1]Lists!BF43,'[1]Multi-Field'!$F$49="Drained"),BI43,IF(AND('[1]Multi-Field'!$E$49=[1]Lists!BF43,'[1]Multi-Field'!$F$9="undrained"),BH43,""))</f>
        <v/>
      </c>
      <c r="DF43" s="409" t="str">
        <f>IF(AND('[1]Multi-Field'!$E$50=[1]Lists!BF43,'[1]Multi-Field'!$F$50="Drained"),BI43,IF(AND('[1]Multi-Field'!$E$50=[1]Lists!BF43,'[1]Multi-Field'!$F$50="undrained"),BH43,""))</f>
        <v/>
      </c>
      <c r="DG43" s="409" t="str">
        <f>IF(AND('[1]Multi-Field'!$E$51=[1]Lists!BF43,'[1]Multi-Field'!$F$51="Drained"),BI43,IF(AND('[1]Multi-Field'!$E$51=[1]Lists!BF43,'[1]Multi-Field'!$F$51="undrained"),BH43,""))</f>
        <v/>
      </c>
      <c r="DH43" s="409" t="str">
        <f>IF(AND('[1]Multi-Field'!$E$52=[1]Lists!BF43,'[1]Multi-Field'!$F$52="Drained"),BI43,IF(AND('[1]Multi-Field'!$E$52=[1]Lists!BF43,'[1]Multi-Field'!$F$52="undrained"),BH43,""))</f>
        <v/>
      </c>
      <c r="DI43" s="409" t="str">
        <f>IF(AND('[1]Multi-Field'!$E$53=[1]Lists!BF43,'[1]Multi-Field'!$F$53="Drained"),BI43,IF(AND('[1]Multi-Field'!$E$53=[1]Lists!BF43,'[1]Multi-Field'!$F$53="undrained"),BH43,""))</f>
        <v/>
      </c>
      <c r="DJ43" s="409" t="str">
        <f>IF(AND('[1]Multi-Field'!$E$54=[1]Lists!BF43,'[1]Multi-Field'!$F$54="Drained"),BI43,IF(AND('[1]Multi-Field'!$E$54=[1]Lists!BF43,'[1]Multi-Field'!$F$54="undrained"),BH43,""))</f>
        <v/>
      </c>
      <c r="DK43" s="409" t="str">
        <f>IF(AND('[1]Multi-Field'!$E$55=[1]Lists!BF43,'[1]Multi-Field'!$F$55="Drained"),BI43,IF(AND('[1]Multi-Field'!$E$55=[1]Lists!BF43,'[1]Multi-Field'!$F$55="undrained"),BH43,""))</f>
        <v/>
      </c>
      <c r="DL43" s="409" t="str">
        <f>IF(AND('[1]Multi-Field'!$E$56=[1]Lists!BF43,'[1]Multi-Field'!$F$56="Drained"),BI43,IF(AND('[1]Multi-Field'!$E$56=[1]Lists!BF43,'[1]Multi-Field'!$F$56="undrained"),BH43,""))</f>
        <v/>
      </c>
      <c r="DM43" s="409" t="str">
        <f>IF(AND('[1]Multi-Field'!$E$57=[1]Lists!BF43,'[1]Multi-Field'!$F$57="Drained"),BI43,IF(AND('[1]Multi-Field'!$E$57=[1]Lists!BF43,'[1]Multi-Field'!$F$57="undrained"),BH43,""))</f>
        <v/>
      </c>
      <c r="DN43" s="409" t="str">
        <f>IF(AND('[1]Multi-Field'!$E$58=[1]Lists!BF43,'[1]Multi-Field'!$F$58="Drained"),BI43,IF(AND('[1]Multi-Field'!$E$58=[1]Lists!BF43,'[1]Multi-Field'!$F$58="undrained"),BH43,""))</f>
        <v/>
      </c>
      <c r="DO43" s="409" t="str">
        <f>IF(AND('[1]Multi-Field'!$E$59=[1]Lists!BF43,'[1]Multi-Field'!$F$59="Drained"),BI43,IF(AND('[1]Multi-Field'!$E$59=[1]Lists!BF43,'[1]Multi-Field'!$F$59="undrained"),BH43,""))</f>
        <v/>
      </c>
      <c r="DP43" s="409" t="str">
        <f>IF(AND('[1]Multi-Field'!$E$60=[1]Lists!BF43,'[1]Multi-Field'!$F$60="Drained"),BI43,IF(AND('[1]Multi-Field'!$E$60=[1]Lists!BF43,'[1]Multi-Field'!$F$60="undrained"),BH43,""))</f>
        <v/>
      </c>
      <c r="DQ43" s="409" t="str">
        <f>IF(AND('[1]Multi-Field'!$E$61=[1]Lists!BF43,'[1]Multi-Field'!$F$61="Drained"),BI43,IF(AND('[1]Multi-Field'!$E$61=[1]Lists!BF43,'[1]Multi-Field'!$F$61="undrained"),BH43,""))</f>
        <v/>
      </c>
      <c r="DR43" s="409" t="str">
        <f>IF(AND('[1]Multi-Field'!$E$62=[1]Lists!BF43,'[1]Multi-Field'!$F$62="Drained"),BI43,IF(AND('[1]Multi-Field'!$E$62=[1]Lists!BF43,'[1]Multi-Field'!$F$62="undrained"),BH43,""))</f>
        <v/>
      </c>
      <c r="DS43" s="409" t="str">
        <f>IF(AND('[1]Multi-Field'!$E$63=[1]Lists!BF43,'[1]Multi-Field'!$F$63="Drained"),BI43,IF(AND('[1]Multi-Field'!$E$63=[1]Lists!BF43,'[1]Multi-Field'!$F$63="undrained"),BH43,""))</f>
        <v/>
      </c>
      <c r="DT43" s="409" t="str">
        <f>IF(AND('[1]Multi-Field'!$E$64=[1]Lists!BF43,'[1]Multi-Field'!$F$64="Drained"),BI43,IF(AND('[1]Multi-Field'!$E$64=[1]Lists!BF43,'[1]Multi-Field'!$F$64="undrained"),BH43,""))</f>
        <v/>
      </c>
      <c r="DU43" s="409" t="str">
        <f>IF(AND('[1]Multi-Field'!$E$65=[1]Lists!BF43,'[1]Multi-Field'!$F$65="Drained"),BI43,IF(AND('[1]Multi-Field'!$E$65=[1]Lists!BF43,'[1]Multi-Field'!$F$65="undrained"),BH43,""))</f>
        <v/>
      </c>
      <c r="DV43" s="409" t="str">
        <f>IF(AND('[1]Multi-Field'!$E$66=[1]Lists!BF43,'[1]Multi-Field'!$F$66="Drained"),BI43,IF(AND('[1]Multi-Field'!$E$66=[1]Lists!BF43,'[1]Multi-Field'!$F$66="undrained"),BH43,""))</f>
        <v/>
      </c>
      <c r="DW43" s="409" t="str">
        <f>IF(AND('[1]Multi-Field'!$E$67=[1]Lists!BF43,'[1]Multi-Field'!$F$67="Drained"),BI43,IF(AND('[1]Multi-Field'!$E$67=[1]Lists!BF43,'[1]Multi-Field'!$F$67="undrained"),BH43,""))</f>
        <v/>
      </c>
      <c r="DX43" s="409" t="str">
        <f>IF(AND('[1]Multi-Field'!$E$68=[1]Lists!BF43,'[1]Multi-Field'!$F$68="Drained"),BI43,IF(AND('[1]Multi-Field'!$E$68=[1]Lists!BF43,'[1]Multi-Field'!$F$68="undrained"),BH43,""))</f>
        <v/>
      </c>
      <c r="DY43" s="409" t="str">
        <f>IF(AND('[1]Multi-Field'!$E$69=[1]Lists!BF43,'[1]Multi-Field'!$F$69="Drained"),BI43,IF(AND('[1]Multi-Field'!$E$69=[1]Lists!BF43,'[1]Multi-Field'!$F$69="undrained"),BH43,""))</f>
        <v/>
      </c>
      <c r="DZ43" s="409" t="str">
        <f>IF(AND('[1]Multi-Field'!$E$70=[1]Lists!BF43,'[1]Multi-Field'!$F$70="Drained"),BI43,IF(AND('[1]Multi-Field'!$E$70=[1]Lists!BF43,'[1]Multi-Field'!$F$70="undrained"),BH43,""))</f>
        <v/>
      </c>
      <c r="EA43" s="409" t="str">
        <f>IF(AND('[1]Multi-Field'!$E$71=[1]Lists!BF43,'[1]Multi-Field'!$F$71="Drained"),BI43,IF(AND('[1]Multi-Field'!$E$71=[1]Lists!BF43,'[1]Multi-Field'!$F$71="undrained"),BH43,""))</f>
        <v/>
      </c>
      <c r="EB43" s="409" t="str">
        <f>IF(AND('[1]Multi-Field'!$E$72=[1]Lists!BF43,'[1]Multi-Field'!$F$72="Drained"),BI43,IF(AND('[1]Multi-Field'!$E$72=[1]Lists!BF43,'[1]Multi-Field'!$F$72="undrained"),BH43,""))</f>
        <v/>
      </c>
      <c r="EC43" s="409" t="str">
        <f>IF(AND('[1]Multi-Field'!$E$73=[1]Lists!BF43,'[1]Multi-Field'!$F$73="Drained"),BI43,IF(AND('[1]Multi-Field'!$E$73=[1]Lists!BF43,'[1]Multi-Field'!$F$73="undrained"),BH43,""))</f>
        <v/>
      </c>
      <c r="ED43" s="409" t="str">
        <f>IF(AND('[1]Multi-Field'!$E$74=[1]Lists!BF43,'[1]Multi-Field'!$F$74="Drained"),BI43,IF(AND('[1]Multi-Field'!$E$74=[1]Lists!BF43,'[1]Multi-Field'!$F$74="undrained"),BH43,""))</f>
        <v/>
      </c>
      <c r="EE43" s="409" t="str">
        <f>IF(AND('[1]Multi-Field'!$E$75=[1]Lists!BF43,'[1]Multi-Field'!$F$75="Drained"),BI43,IF(AND('[1]Multi-Field'!$E$75=[1]Lists!BF43,'[1]Multi-Field'!$F$75="undrained"),BH43,""))</f>
        <v/>
      </c>
      <c r="EF43" s="409" t="str">
        <f>IF(AND('[1]Multi-Field'!$E$76=[1]Lists!BF43,'[1]Multi-Field'!$F$76="Drained"),BI43,IF(AND('[1]Multi-Field'!$E$76=[1]Lists!BF43,'[1]Multi-Field'!$F$6="undrained"),BH43,""))</f>
        <v/>
      </c>
      <c r="EG43" s="409" t="str">
        <f>IF(AND('[1]Multi-Field'!$E$77=[1]Lists!BF43,'[1]Multi-Field'!$F$77="Drained"),BI43,IF(AND('[1]Multi-Field'!$E$77=[1]Lists!BF43,'[1]Multi-Field'!$F$77="undrained"),BH43,""))</f>
        <v/>
      </c>
      <c r="EH43" s="409" t="str">
        <f>IF(AND('[1]Multi-Field'!$E$78=[1]Lists!BF43,'[1]Multi-Field'!$F$78="Drained"),BI43,IF(AND('[1]Multi-Field'!$E$78=[1]Lists!BF43,'[1]Multi-Field'!$F$78="undrained"),BH43,""))</f>
        <v/>
      </c>
      <c r="EI43" s="409" t="str">
        <f>IF(AND('[1]Multi-Field'!$E$79=[1]Lists!BF43,'[1]Multi-Field'!$F$79="Drained"),BI43,IF(AND('[1]Multi-Field'!$E$79=[1]Lists!BF43,'[1]Multi-Field'!$F$79="undrained"),BH43,""))</f>
        <v/>
      </c>
      <c r="EJ43" s="409" t="str">
        <f>IF(AND('[1]Multi-Field'!$E$80=[1]Lists!BF43,'[1]Multi-Field'!$F$80="Drained"),BI43,IF(AND('[1]Multi-Field'!$E$80=[1]Lists!BF43,'[1]Multi-Field'!$F$80="undrained"),BH43,""))</f>
        <v/>
      </c>
      <c r="EK43" s="409" t="str">
        <f>IF(AND('[1]Multi-Field'!$E$81=[1]Lists!BF43,'[1]Multi-Field'!$F$81="Drained"),BI43,IF(AND('[1]Multi-Field'!$E$81=[1]Lists!BF43,'[1]Multi-Field'!$F$81="undrained"),BH43,""))</f>
        <v/>
      </c>
      <c r="EL43" s="409" t="str">
        <f>IF(AND('[1]Multi-Field'!$E$82=[1]Lists!BF43,'[1]Multi-Field'!$F$82="Drained"),BI43,IF(AND('[1]Multi-Field'!$E$82=[1]Lists!BF43,'[1]Multi-Field'!$F$82="undrained"),BH43,""))</f>
        <v/>
      </c>
      <c r="EM43" s="409" t="str">
        <f>IF(AND('[1]Multi-Field'!$E$83=[1]Lists!BF43,'[1]Multi-Field'!$F$83="Drained"),BI43,IF(AND('[1]Multi-Field'!$E$83=[1]Lists!BF43,'[1]Multi-Field'!$F$83="undrained"),BH43,""))</f>
        <v/>
      </c>
      <c r="EN43" s="409" t="str">
        <f>IF(AND('[1]Multi-Field'!$E$84=[1]Lists!BF43,'[1]Multi-Field'!$F$84="Drained"),BI43,IF(AND('[1]Multi-Field'!$E$84=[1]Lists!BF43,'[1]Multi-Field'!$F$84="undrained"),BH43,""))</f>
        <v/>
      </c>
      <c r="EO43" s="409" t="str">
        <f>IF(AND('[1]Multi-Field'!$E$85=[1]Lists!BF43,'[1]Multi-Field'!$F$85="Drained"),BI43,IF(AND('[1]Multi-Field'!$E$85=[1]Lists!BF43,'[1]Multi-Field'!$F$85="undrained"),BH43,""))</f>
        <v/>
      </c>
      <c r="EP43" s="409" t="str">
        <f>IF(AND('[1]Multi-Field'!$E$86=[1]Lists!BF43,'[1]Multi-Field'!$F$86="Drained"),BI43,IF(AND('[1]Multi-Field'!$E$86=[1]Lists!BF43,'[1]Multi-Field'!$F$86="undrained"),BH43,""))</f>
        <v/>
      </c>
      <c r="EQ43" s="409" t="str">
        <f>IF(AND('[1]Multi-Field'!$E$87=[1]Lists!BF43,'[1]Multi-Field'!$F$87="Drained"),BI43,IF(AND('[1]Multi-Field'!$E$87=[1]Lists!BF43,'[1]Multi-Field'!$F$87="undrained"),BH43,""))</f>
        <v/>
      </c>
      <c r="ER43" s="409" t="str">
        <f>IF(AND('[1]Multi-Field'!$E$88=[1]Lists!BF43,'[1]Multi-Field'!$F$88="Drained"),BI43,IF(AND('[1]Multi-Field'!$E$88=[1]Lists!BF43,'[1]Multi-Field'!$F$88="undrained"),BH43,""))</f>
        <v/>
      </c>
      <c r="ES43" s="409" t="str">
        <f>IF(AND('[1]Multi-Field'!$E$89=[1]Lists!BF43,'[1]Multi-Field'!$F$89="Drained"),BI43,IF(AND('[1]Multi-Field'!$E$89=[1]Lists!BF43,'[1]Multi-Field'!$F$89="undrained"),BH43,""))</f>
        <v/>
      </c>
      <c r="ET43" s="409" t="str">
        <f>IF(AND('[1]Multi-Field'!$E$90=[1]Lists!BF43,'[1]Multi-Field'!$F$90="Drained"),BI43,IF(AND('[1]Multi-Field'!$E$90=[1]Lists!BF43,'[1]Multi-Field'!$F$90="undrained"),BH43,""))</f>
        <v/>
      </c>
      <c r="EU43" s="409" t="str">
        <f>IF(AND('[1]Multi-Field'!$E$91=[1]Lists!BF43,'[1]Multi-Field'!$F$91="Drained"),BI43,IF(AND('[1]Multi-Field'!$E$91=[1]Lists!BF43,'[1]Multi-Field'!$F$91="undrained"),BH43,""))</f>
        <v/>
      </c>
      <c r="EV43" s="409" t="str">
        <f>IF(AND('[1]Multi-Field'!$E$92=[1]Lists!BF43,'[1]Multi-Field'!$F$92="Drained"),BI43,IF(AND('[1]Multi-Field'!$E$92=[1]Lists!BF43,'[1]Multi-Field'!$F$92="undrained"),BH43,""))</f>
        <v/>
      </c>
      <c r="EW43" s="409" t="str">
        <f>IF(AND('[1]Multi-Field'!$E$93=[1]Lists!BF43,'[1]Multi-Field'!$F$93="Drained"),BI43,IF(AND('[1]Multi-Field'!$E$93=[1]Lists!BF43,'[1]Multi-Field'!$F$93="undrained"),BH43,""))</f>
        <v/>
      </c>
      <c r="EX43" s="409" t="str">
        <f>IF(AND('[1]Multi-Field'!$E$94=[1]Lists!BF43,'[1]Multi-Field'!$F$94="Drained"),BI43,IF(AND('[1]Multi-Field'!$E$94=[1]Lists!BF43,'[1]Multi-Field'!$F$94="undrained"),BH43,""))</f>
        <v/>
      </c>
      <c r="EY43" s="409" t="str">
        <f>IF(AND('[1]Multi-Field'!$E$95=[1]Lists!BF43,'[1]Multi-Field'!$F$95="Drained"),BI43,IF(AND('[1]Multi-Field'!$E$95=[1]Lists!BF43,'[1]Multi-Field'!$F$95="undrained"),BH43,""))</f>
        <v/>
      </c>
      <c r="EZ43" s="409" t="str">
        <f>IF(AND('[1]Multi-Field'!$E$96=[1]Lists!BF43,'[1]Multi-Field'!$F$96="Drained"),BI43,IF(AND('[1]Multi-Field'!$E$96=[1]Lists!BF43,'[1]Multi-Field'!$F$96="undrained"),BH43,""))</f>
        <v/>
      </c>
      <c r="FA43" s="409" t="str">
        <f>IF(AND('[1]Multi-Field'!$E$97=[1]Lists!BF43,'[1]Multi-Field'!$F$97="Drained"),BI43,IF(AND('[1]Multi-Field'!$E$97=[1]Lists!BF43,'[1]Multi-Field'!$F$97="undrained"),BH43,""))</f>
        <v/>
      </c>
      <c r="FB43" s="409" t="str">
        <f>IF(AND('[1]Multi-Field'!$E$98=[1]Lists!BF43,'[1]Multi-Field'!$F$98="Drained"),BI43,IF(AND('[1]Multi-Field'!$E$98=[1]Lists!BF43,'[1]Multi-Field'!$F$98="undrained"),BH43,""))</f>
        <v/>
      </c>
      <c r="FC43" s="409" t="str">
        <f>IF(AND('[1]Multi-Field'!$E$99=[1]Lists!BF43,'[1]Multi-Field'!$F$99="Drained"),BI43,IF(AND('[1]Multi-Field'!$E$99=[1]Lists!BF43,'[1]Multi-Field'!$F$99="undrained"),BH43,""))</f>
        <v/>
      </c>
      <c r="FD43" s="409" t="str">
        <f>IF(AND('[1]Multi-Field'!$E$100=[1]Lists!BF43,'[1]Multi-Field'!$F$100="Drained"),BI43,IF(AND('[1]Multi-Field'!$E$100=[1]Lists!BF43,'[1]Multi-Field'!$F$100="undrained"),BH43,""))</f>
        <v/>
      </c>
      <c r="FE43" s="409" t="str">
        <f>IF(AND('[1]Multi-Field'!$E$101=[1]Lists!BF43,'[1]Multi-Field'!$F$101="Drained"),BI43,IF(AND('[1]Multi-Field'!$E$101=[1]Lists!BF43,'[1]Multi-Field'!$F$101="undrained"),BH43,""))</f>
        <v/>
      </c>
      <c r="FF43" s="409" t="str">
        <f>IF(AND('[1]Multi-Field'!$E$102=[1]Lists!BF43,'[1]Multi-Field'!$F$102="Drained"),BI43,IF(AND('[1]Multi-Field'!$E$102=[1]Lists!BF43,'[1]Multi-Field'!$F$102="undrained"),BH43,""))</f>
        <v/>
      </c>
      <c r="FG43" s="409" t="str">
        <f>IF(AND('[1]Multi-Field'!$E$103=[1]Lists!BF43,'[1]Multi-Field'!$F$103="Drained"),BI43,IF(AND('[1]Multi-Field'!$E$103=[1]Lists!BF43,'[1]Multi-Field'!$F$103="undrained"),BH43,""))</f>
        <v/>
      </c>
      <c r="FH43" s="409" t="str">
        <f>IF(AND('[1]Multi-Field'!$E$104=[1]Lists!BF43,'[1]Multi-Field'!$F$104="Drained"),BI43,IF(AND('[1]Multi-Field'!$E$104=[1]Lists!BF43,'[1]Multi-Field'!$F$104="undrained"),BH43,""))</f>
        <v/>
      </c>
      <c r="FI43" s="409" t="str">
        <f>IF(AND('[1]Multi-Field'!$E$105=[1]Lists!BF43,'[1]Multi-Field'!$F$105="Drained"),BI43,IF(AND('[1]Multi-Field'!$E$105=[1]Lists!BF43,'[1]Multi-Field'!$F$105="undrained"),BH43,""))</f>
        <v/>
      </c>
      <c r="FJ43" s="409" t="str">
        <f>IF(AND('[1]Multi-Field'!$E$106=[1]Lists!BF43,'[1]Multi-Field'!$F$106="Drained"),BI43,IF(AND('[1]Multi-Field'!$E$106=[1]Lists!BF43,'[1]Multi-Field'!$F$106="undrained"),BH43,""))</f>
        <v/>
      </c>
      <c r="FK43" s="409" t="str">
        <f>IF(AND('[1]Multi-Field'!$E$107=[1]Lists!BF43,'[1]Multi-Field'!$F$107="Drained"),BI43,IF(AND('[1]Multi-Field'!$E$107=[1]Lists!BF43,'[1]Multi-Field'!$F$107="undrained"),BH43,""))</f>
        <v/>
      </c>
      <c r="FL43" s="409" t="str">
        <f>IF(AND('[1]Multi-Field'!$E$108=[1]Lists!BF43,'[1]Multi-Field'!$F$108="Drained"),BI43,IF(AND('[1]Multi-Field'!$E$108=[1]Lists!BF43,'[1]Multi-Field'!$F$108="undrained"),BH43,""))</f>
        <v/>
      </c>
      <c r="FM43" s="409" t="str">
        <f>IF(AND('[1]Multi-Field'!$E$109=[1]Lists!BF43,'[1]Multi-Field'!$F$109="Drained"),BI43,IF(AND('[1]Multi-Field'!$E$109=[1]Lists!BF43,'[1]Multi-Field'!$F$109="undrained"),BH43,""))</f>
        <v/>
      </c>
      <c r="FN43" s="409" t="str">
        <f>IF(AND('[1]Multi-Field'!$E$110=[1]Lists!BF43,'[1]Multi-Field'!$F$110="Drained"),BI43,IF(AND('[1]Multi-Field'!$E$110=[1]Lists!BF43,'[1]Multi-Field'!$F$110="undrained"),BH43,""))</f>
        <v/>
      </c>
      <c r="FO43" s="409" t="str">
        <f>IF(AND('[1]Multi-Field'!$E$111=[1]Lists!BF43,'[1]Multi-Field'!$F$111="Drained"),BI43,IF(AND('[1]Multi-Field'!$E$111=[1]Lists!BF43,'[1]Multi-Field'!$F$111="undrained"),BH43,""))</f>
        <v/>
      </c>
      <c r="FP43" s="409" t="str">
        <f>IF(AND('[1]Multi-Field'!$E$112=[1]Lists!BF43,'[1]Multi-Field'!$F$112="Drained"),BI43,IF(AND('[1]Multi-Field'!$E$112=[1]Lists!BF43,'[1]Multi-Field'!$F$112="undrained"),BH43,""))</f>
        <v/>
      </c>
      <c r="FQ43" s="409" t="str">
        <f>IF(AND('[1]Multi-Field'!$E$113=[1]Lists!BF43,'[1]Multi-Field'!$F$113="Drained"),BI43,IF(AND('[1]Multi-Field'!$E$113=[1]Lists!BF43,'[1]Multi-Field'!$F$113="undrained"),BH43,""))</f>
        <v/>
      </c>
      <c r="FR43" s="409" t="str">
        <f>IF(AND('[1]Multi-Field'!$E$114=[1]Lists!BF43,'[1]Multi-Field'!$F$114="Drained"),BI43,IF(AND('[1]Multi-Field'!$E$114=[1]Lists!BF43,'[1]Multi-Field'!$F$114="undrained"),BH43,""))</f>
        <v/>
      </c>
      <c r="FS43" s="409" t="str">
        <f>IF(AND('[1]Multi-Field'!$E$115=[1]Lists!BF43,'[1]Multi-Field'!$F$115="Drained"),BI43,IF(AND('[1]Multi-Field'!$E$115=[1]Lists!BF43,'[1]Multi-Field'!$F$115="undrained"),BH43,""))</f>
        <v/>
      </c>
      <c r="FT43" s="409" t="str">
        <f>IF(AND('[1]Multi-Field'!$E$116=[1]Lists!BF43,'[1]Multi-Field'!$F$116="Drained"),BI43,IF(AND('[1]Multi-Field'!$E$116=[1]Lists!BF43,'[1]Multi-Field'!$F$116="undrained"),BH43,""))</f>
        <v/>
      </c>
      <c r="FU43" s="409" t="str">
        <f>IF(AND('[1]Multi-Field'!$E$117=[1]Lists!BF43,'[1]Multi-Field'!$F$117="Drained"),BI43,IF(AND('[1]Multi-Field'!$E$117=[1]Lists!BF43,'[1]Multi-Field'!$F$117="undrained"),BH43,""))</f>
        <v/>
      </c>
      <c r="FV43" s="409" t="str">
        <f>IF(AND('[1]Multi-Field'!$E$118=[1]Lists!BF43,'[1]Multi-Field'!$F$118="Drained"),BI43,IF(AND('[1]Multi-Field'!$E$118=[1]Lists!BF43,'[1]Multi-Field'!$F$118="undrained"),BH43,""))</f>
        <v/>
      </c>
      <c r="FW43" s="409" t="str">
        <f>IF(AND('[1]Multi-Field'!$E$119=[1]Lists!BF43,'[1]Multi-Field'!$F$119="Drained"),BI43,IF(AND('[1]Multi-Field'!$E$119=[1]Lists!BF43,'[1]Multi-Field'!$F$119="undrained"),BH43,""))</f>
        <v/>
      </c>
      <c r="FX43" s="409" t="str">
        <f>IF(AND('[1]Multi-Field'!$E$120=[1]Lists!BF43,'[1]Multi-Field'!$F$120="Drained"),BI43,IF(AND('[1]Multi-Field'!$E$120=[1]Lists!BF43,'[1]Multi-Field'!$F$120="undrained"),BH43,""))</f>
        <v/>
      </c>
      <c r="FZ43" t="s">
        <v>827</v>
      </c>
      <c r="GC43" s="4">
        <f>'[1]Multi-Field'!B41</f>
        <v>0</v>
      </c>
      <c r="GD43" s="73" t="str">
        <f>IF(OR('[1]Multi-Field'!Q41=$FZ$43,'[1]Multi-Field'!Q41=$FZ$44),'[1]Multi-Field'!BS41,"")</f>
        <v/>
      </c>
      <c r="GE43" s="4" t="str">
        <f>IF(AND(OR('[1]Multi-Field'!Q41=$FZ$86,'[1]Multi-Field'!Q41=$FZ$94,'[1]Multi-Field'!Q41=$FZ$87,'[1]Multi-Field'!Q41=[1]Lists!$FZ$93,'[1]Multi-Field'!Q41=$FZ$59),'[1]Multi-Field'!BS41&gt;50),'[1]Multi-Field'!BS41*0.8,IF(AND(OR('[1]Multi-Field'!Q41=$FZ$86,'[1]Multi-Field'!Q41=$FZ$94,'[1]Multi-Field'!Q41=$FZ$87,'[1]Multi-Field'!Q41=[1]Lists!$FZ$93,'[1]Multi-Field'!Q41=[1]Lists!$FZ$59),'[1]Multi-Field'!BS41&lt;50),'[1]Multi-Field'!BS41,""))</f>
        <v/>
      </c>
      <c r="GF43" s="4">
        <f>IF(OR('[1]Multi-Field'!Q41=[1]Lists!$FZ$7,'[1]Multi-Field'!Q41=[1]Lists!$FZ$5,'[1]Multi-Field'!Q41=[1]Lists!$FZ$24,'[1]Multi-Field'!Q41=[1]Lists!$FZ$10,'[1]Multi-Field'!Q41=[1]Lists!$FZ$8, '[1]Multi-Field'!Q41=[1]Lists!$FZ$25, '[1]Multi-Field'!Q41=[1]Lists!$FZ$23, '[1]Multi-Field'!Q41= [1]Lists!$FZ$47, '[1]Multi-Field'!Q41=[1]Lists!$FZ$49, '[1]Multi-Field'!Q41=[1]Lists!$FZ$48,'[1]Multi-Field'!Q41=[1]Lists!$FZ$3, '[1]Multi-Field'!Q41=[1]Lists!$FZ$14,'[1]Multi-Field'!Q41=[1]Lists!$FZ$36, '[1]Multi-Field'!Q41=[1]Lists!$FZ$41,'[1]Multi-Field'!Q41=[1]Lists!$FZ$42),0,"")</f>
        <v>0</v>
      </c>
      <c r="GG43" s="4" t="str">
        <f>IF(OR('[1]Multi-Field'!Q41=[1]Lists!$FZ$6,'[1]Multi-Field'!Q41=[1]Lists!$FZ$4, '[1]Multi-Field'!Q70=[1]Lists!$FZ$11, '[1]Multi-Field'!Q41=[1]Lists!$FZ$1),100*IF('[1]Multi-Field'!U41=onepercent,0.75,IF('[1]Multi-Field'!U41=onetotwentyfivepercent,0.4,IF(OR('[1]Multi-Field'!U41=twentysixtofiftypercent,'[1]Multi-Field'!U41=greaterthanfiftypercent),0,""))),"")</f>
        <v/>
      </c>
      <c r="GH43" s="4" t="str">
        <f>IF(OR('[1]Multi-Field'!Q41=[1]Lists!$FZ$53,'[1]Multi-Field'!Q41=[1]Lists!$FZ$55), 50,IF('[1]Multi-Field'!Q41=[1]Lists!$FZ$54,225,IF('[1]Multi-Field'!Q41=[1]Lists!$FZ$56,75,"")))</f>
        <v/>
      </c>
      <c r="GI43" s="4" t="e">
        <f>#VALUE!</f>
        <v>#VALUE!</v>
      </c>
      <c r="GJ43" s="4" t="e">
        <f>#VALUE!</f>
        <v>#VALUE!</v>
      </c>
      <c r="GK43" s="4" t="str">
        <f>IF('[1]Multi-Field'!Q41=[1]Lists!$FZ$95,'[1]Multi-Field'!BS41*0.66,"")</f>
        <v/>
      </c>
      <c r="GM43" s="4" t="str">
        <f>IF(OR('[1]Multi-Field'!Q41=[1]Lists!$FZ$26,'[1]Multi-Field'!Q41=[1]Lists!$FZ$84),20,"")</f>
        <v/>
      </c>
      <c r="GN43" s="4" t="str">
        <f>IF(OR('[1]Multi-Field'!Q41=[1]Lists!$FZ$88,'[1]Multi-Field'!Q41=[1]Lists!$FZ$57),0,"")</f>
        <v/>
      </c>
      <c r="GO43" s="4" t="str">
        <f>IF(OR('[1]Multi-Field'!Q41=[1]Lists!$FZ$69,'[1]Multi-Field'!Q41=[1]Lists!$FZ$71,'[1]Multi-Field'!Q41=[1]Lists!$FZ$105),50,"")</f>
        <v/>
      </c>
      <c r="GP43" s="4" t="str">
        <f>IF(OR('[1]Multi-Field'!Q41=[1]Lists!$FZ$75,'[1]Multi-Field'!Q41=[1]Lists!$FZ$70),75,"")</f>
        <v/>
      </c>
      <c r="GQ43" s="4" t="str">
        <f>IF('[1]Multi-Field'!Q41=[1]Lists!$FZ$72,150,"")</f>
        <v/>
      </c>
      <c r="GR43" s="4" t="str">
        <f>IF(OR('[1]Multi-Field'!Q41=[1]Lists!$FZ$74,'[1]Multi-Field'!Q41=[1]Lists!$FZ$73),40,"")</f>
        <v/>
      </c>
      <c r="GS43" s="4" t="str">
        <f>IF('[1]Multi-Field'!Q41=[1]Lists!$FZ$99,80,"")</f>
        <v/>
      </c>
      <c r="GT43" s="4" t="str">
        <f>IF('[1]Multi-Field'!Q41=[1]Lists!$FZ$106,70,"")</f>
        <v/>
      </c>
      <c r="GU43" s="4" t="e">
        <f t="shared" si="4"/>
        <v>#VALUE!</v>
      </c>
    </row>
    <row r="44" spans="1:203" ht="13.5" customHeight="1">
      <c r="A44" s="7" t="s">
        <v>131</v>
      </c>
      <c r="B44" t="s">
        <v>768</v>
      </c>
      <c r="C44" s="7"/>
      <c r="D44" s="8">
        <v>75</v>
      </c>
      <c r="E44" s="8">
        <f t="shared" si="0"/>
        <v>75</v>
      </c>
      <c r="F44" s="8">
        <f t="shared" si="1"/>
        <v>75</v>
      </c>
      <c r="G44" s="8">
        <v>75</v>
      </c>
      <c r="H44" s="8">
        <v>65</v>
      </c>
      <c r="I44" s="8">
        <f t="shared" si="5"/>
        <v>65</v>
      </c>
      <c r="J44" s="8">
        <f t="shared" si="6"/>
        <v>65</v>
      </c>
      <c r="K44" s="8">
        <v>65</v>
      </c>
      <c r="L44" s="8">
        <v>125</v>
      </c>
      <c r="M44" s="8">
        <f t="shared" si="2"/>
        <v>125</v>
      </c>
      <c r="N44" s="8">
        <f t="shared" si="3"/>
        <v>125</v>
      </c>
      <c r="O44" s="8">
        <v>125</v>
      </c>
      <c r="P44" s="391">
        <v>19</v>
      </c>
      <c r="Q44" s="394"/>
      <c r="R44" s="395" t="b">
        <f>IF(OR('Multi-Field'!AA21=Lists!$AC$42,'Multi-Field'!AA21=Lists!$AC$43),IF('Multi-Field'!Z21="x",(IF('Multi-Field'!AC21=Lists!$Q$11,Lists!$R$11,IF('Multi-Field'!AC21=Lists!$Q$12,Lists!$R$12,IF('Multi-Field'!AC21=Lists!$Q$13,Lists!$R$13,IF('Multi-Field'!AC21=Lists!$Q$14,Lists!$R$14))))),IF('Multi-Field'!X21="x",(IF('Multi-Field'!AC21=Lists!$Q$11,Lists!$S$11,IF('Multi-Field'!AC21=Lists!$Q$12,Lists!$S$12,IF('Multi-Field'!AC21=Lists!$Q$13,Lists!$S$13,IF('Multi-Field'!AC21=Lists!$Q$14,Lists!$S$14))))),IF('Multi-Field'!V21="x",(IF('Multi-Field'!AC21=Lists!$Q$11,Lists!$T$11,IF('Multi-Field'!AC21=Lists!$Q$12,Lists!$T$12,IF('Multi-Field'!AC21=Lists!$Q$13,Lists!$T$13,IF('Multi-Field'!AC21=Lists!$Q$14,Lists!$T$14))))),0))))</f>
        <v>0</v>
      </c>
      <c r="S44" s="395" t="str">
        <f t="shared" si="11"/>
        <v/>
      </c>
      <c r="T44" s="395"/>
      <c r="U44" s="396"/>
      <c r="V44" s="383">
        <f>IF(OR('Multi-Field'!AI30=$U$4,'Multi-Field'!AI30=$U$5,'Multi-Field'!AI30=$U$6,'Multi-Field'!AI30=$U$7,'Multi-Field'!AI30=$U$8,'Multi-Field'!AI30=$U$9),(IF('Multi-Field'!AJ30=$V$2,100,IF('Multi-Field'!AJ30=$V$3,65,IF('Multi-Field'!AJ30=$V$4,53,IF('Multi-Field'!AJ30=$V$5,41,IF('Multi-Field'!AJ30=$V$6,23,IF('Multi-Field'!AJ30=$V$7,0,0))))))),0)</f>
        <v>0</v>
      </c>
      <c r="W44" s="383" t="str">
        <f>IF(AND(OR('Multi-Field'!AF30=$S$3,'Multi-Field'!AF30=S32,'Multi-Field'!AF30=$S$7),'Multi-Field'!AN30&lt;18,'Multi-Field'!AN30&gt;0),35,IF('Multi-Field'!AF30=$S$4,55,IF(AND('Multi-Field'!AF30=$S$6,'Multi-Field'!AN30&lt;18),30,IF(AND('Multi-Field'!AN30&gt;17,OR('Multi-Field'!AF30=$S$3,'Multi-Field'!AF30=$S$5,'Multi-Field'!AF30= $S$6,'Multi-Field'!AF30=$S$7)),25,"0"))))</f>
        <v>0</v>
      </c>
      <c r="X44" s="383">
        <f>IF(OR('Multi-Field'!BA30=$U$4,'Multi-Field'!BA30=$U$5,'Multi-Field'!BA30=$U$6,'Multi-Field'!BA30=U34,'Multi-Field'!BA30=$U$8,'Multi-Field'!BA30=$U$9),(IF('Multi-Field'!BB30=$V$2,100,IF('Multi-Field'!BB30=$V$3,65,IF('Multi-Field'!BB30=$V$4,53,IF('Multi-Field'!BB30=$V$5,41,IF('Multi-Field'!BB30=$V$6,23,IF('Multi-Field'!BB30=$V$7,0,0))))))),0)</f>
        <v>0</v>
      </c>
      <c r="Y44" s="383" t="str">
        <f>IF(AND(OR('Multi-Field'!AX30=$S$3,'Multi-Field'!AX30=$S$5,'Multi-Field'!AX30=$S$7),'Multi-Field'!BF30&lt;18),35,IF('Multi-Field'!AX30=$S$4,55,IF(AND('Multi-Field'!AX30=$S$6,'Multi-Field'!BF30&lt;18),30,IF(AND('Multi-Field'!BF30&gt;17,OR('Multi-Field'!AX30=$S$3,'Multi-Field'!AX30=$S$5,'Multi-Field'!AX30=$S$6,'Multi-Field'!AX30=$S$7)),25,"0"))))</f>
        <v>0</v>
      </c>
      <c r="Z44" s="383">
        <v>28</v>
      </c>
      <c r="AC44" t="s">
        <v>829</v>
      </c>
      <c r="AI44" s="384">
        <f>'[1]Multi-Field'!B40</f>
        <v>0</v>
      </c>
      <c r="AJ44" s="385" t="e">
        <f>#VALUE!</f>
        <v>#VALUE!</v>
      </c>
      <c r="AK44" s="385" t="e">
        <f>#VALUE!</f>
        <v>#VALUE!</v>
      </c>
      <c r="AL44" s="385" t="e">
        <f>IF(AK44="","",IF('[1]Multi-Field'!AU40=20,10,IF(AK44-30&lt;0,0,AK44-30)))</f>
        <v>#VALUE!</v>
      </c>
      <c r="AM44" s="385" t="e">
        <f>#VALUE!</f>
        <v>#VALUE!</v>
      </c>
      <c r="AN44" s="385" t="e">
        <f t="shared" si="7"/>
        <v>#VALUE!</v>
      </c>
      <c r="AO44" s="385" t="e">
        <f>#VALUE!</f>
        <v>#VALUE!</v>
      </c>
      <c r="AP44" s="385" t="e">
        <f>#VALUE!</f>
        <v>#VALUE!</v>
      </c>
      <c r="AQ44" s="385" t="e">
        <f>#VALUE!</f>
        <v>#VALUE!</v>
      </c>
      <c r="AR44" s="385" t="e">
        <f>#VALUE!</f>
        <v>#VALUE!</v>
      </c>
      <c r="AS44" s="385" t="e">
        <f>IF(AR44="","",IF('[1]Multi-Field'!AU40&gt;9,0,AR44-15))</f>
        <v>#VALUE!</v>
      </c>
      <c r="AT44" s="385" t="e">
        <f>#VALUE!</f>
        <v>#VALUE!</v>
      </c>
      <c r="AU44" s="385" t="e">
        <f>#VALUE!</f>
        <v>#VALUE!</v>
      </c>
      <c r="AV44" s="385" t="e">
        <f>IF(AU44="","",IF('[1]Multi-Field'!AU40=9&gt;9,0,AU44-35))</f>
        <v>#VALUE!</v>
      </c>
      <c r="AW44" s="385" t="e">
        <f>#VALUE!</f>
        <v>#VALUE!</v>
      </c>
      <c r="AX44" s="385" t="e">
        <f t="shared" si="8"/>
        <v>#VALUE!</v>
      </c>
      <c r="AY44" s="385" t="str">
        <f>IF('[1]Multi-Field'!AU40="","",IF('[1]Multi-Field'!AU40&lt;1,100,IF('[1]Multi-Field'!AU40=1,75,IF('[1]Multi-Field'!AU40=2,50,IF('[1]Multi-Field'!AU40=3,25,IF('[1]Multi-Field'!AU40&gt;3,0,""))))))</f>
        <v/>
      </c>
      <c r="AZ44" s="385" t="str">
        <f t="shared" si="9"/>
        <v/>
      </c>
      <c r="BA44" s="385" t="e">
        <f>#VALUE!</f>
        <v>#VALUE!</v>
      </c>
      <c r="BB44" s="385" t="e">
        <f>IF(BA44="","",IF(AND('[1]Multi-Field'!AU40&lt;40,'[1]Multi-Field'!AU40&gt;9),40,IF('[1]Multi-Field'!AU40&gt;39,0,BA44+5)))</f>
        <v>#VALUE!</v>
      </c>
      <c r="BC44" s="386">
        <f t="shared" si="10"/>
        <v>0</v>
      </c>
      <c r="BD44" s="281"/>
      <c r="BE44" s="281"/>
      <c r="BF44" s="411" t="s">
        <v>1215</v>
      </c>
      <c r="BG44" s="412">
        <v>5</v>
      </c>
      <c r="BH44" s="412">
        <v>5.5</v>
      </c>
      <c r="BI44" s="412">
        <v>5.5</v>
      </c>
      <c r="BJ44" s="409" t="e">
        <f>IF(AND('[1]Single Field'!#REF!=[1]Lists!BF44,'[1]Single Field'!#REF!="Drained"),"x",IF(AND('[1]Single Field'!#REF!=[1]Lists!BF44,'[1]Single Field'!#REF!="Undrained"),O,""))</f>
        <v>#REF!</v>
      </c>
      <c r="BK44" s="409" t="str">
        <f>IF(AND('[1]Multi-Field'!$E$3=[1]Lists!BF44,'[1]Multi-Field'!$F$3="Drained"),BI44,IF(AND('[1]Multi-Field'!$E$3=BF44,'[1]Multi-Field'!$F$3="undrained"),BH44,""))</f>
        <v/>
      </c>
      <c r="BL44" s="409" t="str">
        <f>IF(AND('[1]Multi-Field'!$E$4=BF44,'[1]Multi-Field'!$F$4="Drained"),BI44,IF(AND('[1]Multi-Field'!$E$4=BF44,'[1]Multi-Field'!$F$4="undrained"),BH44,""))</f>
        <v/>
      </c>
      <c r="BM44" s="409" t="str">
        <f>IF(AND('[1]Multi-Field'!$E$5=BF44,'[1]Multi-Field'!$F$5="Drained"),BI44,IF(AND('[1]Multi-Field'!$E$5=BF44,'[1]Multi-Field'!$F$5="undrained"),BH44,""))</f>
        <v/>
      </c>
      <c r="BN44" s="409" t="str">
        <f>IF(AND('[1]Multi-Field'!$E$6=BF44,'[1]Multi-Field'!$F$6="Drained"),BI44,IF(AND('[1]Multi-Field'!$E$6=BF44,'[1]Multi-Field'!$F$6="undrained"),BH44,""))</f>
        <v/>
      </c>
      <c r="BO44" s="409" t="str">
        <f>IF(AND('[1]Multi-Field'!$E$7=BF44,'[1]Multi-Field'!$F$7="Drained"),BI44,IF(AND('[1]Multi-Field'!$E$7=BF44,'[1]Multi-Field'!$F$7="undrained"),BH44,""))</f>
        <v/>
      </c>
      <c r="BP44" s="409" t="str">
        <f>IF(AND('[1]Multi-Field'!$E$8=BF44,'[1]Multi-Field'!$F$8="Drained"),BI44,IF(AND('[1]Multi-Field'!$E$8=BF44,'[1]Multi-Field'!$F$8="undrained"),BH44,""))</f>
        <v/>
      </c>
      <c r="BQ44" s="409" t="str">
        <f>IF(AND('[1]Multi-Field'!$E$9=BF44,'[1]Multi-Field'!$F$9="Drained"),BI44,IF(AND('[1]Multi-Field'!$E$9=BF44,'[1]Multi-Field'!$F$9="undrained"),BH44,""))</f>
        <v/>
      </c>
      <c r="BR44" s="409" t="str">
        <f>IF(AND('[1]Multi-Field'!$E$10=BF44,'[1]Multi-Field'!$F$10="Drained"),BI44,IF(AND('[1]Multi-Field'!$E$10=BF44,'[1]Multi-Field'!$F$10="undrained"),BH44,""))</f>
        <v/>
      </c>
      <c r="BS44" s="409" t="str">
        <f>IF(AND('[1]Multi-Field'!$E$11=BF44,'[1]Multi-Field'!$F$11="Drained"),BI44,IF(AND('[1]Multi-Field'!$E$11=BF44,'[1]Multi-Field'!$F$11="undrained"),BH44,""))</f>
        <v/>
      </c>
      <c r="BT44" s="409" t="str">
        <f>IF(AND('[1]Multi-Field'!$E$12=BF44,'[1]Multi-Field'!$F$12="Drained"),BI44,IF(AND('[1]Multi-Field'!$E$12=BF44,'[1]Multi-Field'!$F$12="undrained"),BH44,""))</f>
        <v/>
      </c>
      <c r="BU44" s="409" t="str">
        <f>IF(AND('[1]Multi-Field'!$E$13=BF44,'[1]Multi-Field'!$F$13="Drained"),BI44,IF(AND('[1]Multi-Field'!$E$3=BF44,'[1]Multi-Field'!$F$13="undrained"),BH44,""))</f>
        <v/>
      </c>
      <c r="BV44" s="409" t="str">
        <f>IF(AND('[1]Multi-Field'!$E$14=BF44,'[1]Multi-Field'!$F$14="Drained"),BI44,IF(AND('[1]Multi-Field'!$E$14=BF44,'[1]Multi-Field'!$F$14="undrained"),BH44,""))</f>
        <v/>
      </c>
      <c r="BW44" s="409" t="str">
        <f>IF(AND('[1]Multi-Field'!$E$15=BF44,'[1]Multi-Field'!$F$15="Drained"),BI44,IF(AND('[1]Multi-Field'!$E$15=BF44,'[1]Multi-Field'!$F$15="undrained"),BH44,""))</f>
        <v/>
      </c>
      <c r="BX44" s="409" t="str">
        <f>IF(AND('[1]Multi-Field'!$E$16=[1]Lists!BF44,'[1]Multi-Field'!$F$16="Drained"),BI44,IF(AND('[1]Multi-Field'!$E$16=[1]Lists!BF44,'[1]Multi-Field'!$F$16="undrained"),BH44,""))</f>
        <v/>
      </c>
      <c r="BY44" s="409" t="str">
        <f>IF(AND('[1]Multi-Field'!$E$17=[1]Lists!BF44,'[1]Multi-Field'!$F$17="Drained"),BI44,IF(AND('[1]Multi-Field'!$E$17=[1]Lists!BF44,'[1]Multi-Field'!$F$17="undrained"),BH44,""))</f>
        <v/>
      </c>
      <c r="BZ44" s="409" t="str">
        <f>IF(AND('[1]Multi-Field'!$E$18=[1]Lists!BF44,'[1]Multi-Field'!$F$18="Drained"),BI44,IF(AND('[1]Multi-Field'!$E$18=[1]Lists!BF44,'[1]Multi-Field'!$F$18="undrained"),BH44,""))</f>
        <v/>
      </c>
      <c r="CA44" s="409" t="str">
        <f>IF(AND('[1]Multi-Field'!$E$19=[1]Lists!BF44,'[1]Multi-Field'!$F$19="Drained"),BI44,IF(AND('[1]Multi-Field'!$E$19=[1]Lists!BF44,'[1]Multi-Field'!$F$19="undrained"),BH44,""))</f>
        <v/>
      </c>
      <c r="CB44" s="409" t="str">
        <f>IF(AND('[1]Multi-Field'!$E$20=[1]Lists!BF44,'[1]Multi-Field'!$F$20="Drained"),BI44,IF(AND('[1]Multi-Field'!$E$20=[1]Lists!BF44,'[1]Multi-Field'!$F$20="undrained"),BH44,""))</f>
        <v/>
      </c>
      <c r="CC44" s="409" t="str">
        <f>IF(AND('[1]Multi-Field'!$E$21=[1]Lists!BF44,'[1]Multi-Field'!$F$21="Drained"),BI44,IF(AND('[1]Multi-Field'!$E$21=[1]Lists!BF44,'[1]Multi-Field'!$F$21="undrained"),BH44,""))</f>
        <v/>
      </c>
      <c r="CD44" s="409" t="str">
        <f>IF(AND('[1]Multi-Field'!$E$22=[1]Lists!BF44,'[1]Multi-Field'!$F$22="Drained"),BI44,IF(AND('[1]Multi-Field'!$E$22=[1]Lists!BF44,'[1]Multi-Field'!$F$22="undrained"),BH44,""))</f>
        <v/>
      </c>
      <c r="CE44" s="409" t="str">
        <f>IF(AND('[1]Multi-Field'!$E$23=[1]Lists!BF44,'[1]Multi-Field'!$F$23="Drained"),BI44,IF(AND('[1]Multi-Field'!$E$23=[1]Lists!BF44,'[1]Multi-Field'!$F$23="undrained"),BH44,""))</f>
        <v/>
      </c>
      <c r="CF44" s="409" t="str">
        <f>IF(AND('[1]Multi-Field'!$E$24=[1]Lists!BF44,'[1]Multi-Field'!$F$24="Drained"),BI44,IF(AND('[1]Multi-Field'!$E$24=[1]Lists!BF44,'[1]Multi-Field'!$F$24="undrained"),BH44,""))</f>
        <v/>
      </c>
      <c r="CG44" s="409" t="str">
        <f>IF(AND('[1]Multi-Field'!$E$25=[1]Lists!BF44,'[1]Multi-Field'!$F$25="Drained"),BI44,IF(AND('[1]Multi-Field'!$E$25=[1]Lists!BF44,'[1]Multi-Field'!$F$25="undrained"),BH44,""))</f>
        <v/>
      </c>
      <c r="CH44" s="409" t="str">
        <f>IF(AND('[1]Multi-Field'!$E$26=[1]Lists!BF44,'[1]Multi-Field'!$F$26="Drained"),BI44,IF(AND('[1]Multi-Field'!$E$26=[1]Lists!BF44,'[1]Multi-Field'!$F$26="undrained"),BH44,""))</f>
        <v/>
      </c>
      <c r="CI44" s="409" t="str">
        <f>IF(AND('[1]Multi-Field'!$E$27=[1]Lists!BF44,'[1]Multi-Field'!$F$27="Drained"),BI44,IF(AND('[1]Multi-Field'!$E$27=[1]Lists!BF44,'[1]Multi-Field'!$F$27="undrained"),BH44,""))</f>
        <v/>
      </c>
      <c r="CJ44" s="409" t="str">
        <f>IF(AND('[1]Multi-Field'!$E$28=[1]Lists!BF44,'[1]Multi-Field'!$F$28="Drained"),BI44,IF(AND('[1]Multi-Field'!$E$28=[1]Lists!BF44,'[1]Multi-Field'!$F$28="undrained"),BH44,""))</f>
        <v/>
      </c>
      <c r="CK44" s="409" t="str">
        <f>IF(AND('[1]Multi-Field'!$E$29=[1]Lists!BF44,'[1]Multi-Field'!$F$29="Drained"),BI44,IF(AND('[1]Multi-Field'!$E$29=[1]Lists!BF44,'[1]Multi-Field'!$F$29="undrained"),BH44,""))</f>
        <v/>
      </c>
      <c r="CL44" s="409" t="str">
        <f>IF(AND('[1]Multi-Field'!$E$30=[1]Lists!BF44,'[1]Multi-Field'!$F$30="Drained"),BI44,IF(AND('[1]Multi-Field'!$E$30=[1]Lists!BF44,'[1]Multi-Field'!$F$30="undrained"),BH44,""))</f>
        <v/>
      </c>
      <c r="CM44" s="409" t="str">
        <f>IF(AND('[1]Multi-Field'!$E$31=[1]Lists!BF44,'[1]Multi-Field'!$F$31="Drained"),BI44,IF(AND('[1]Multi-Field'!$E$31=[1]Lists!BF44,'[1]Multi-Field'!$F$31="undrained"),BH44,""))</f>
        <v/>
      </c>
      <c r="CN44" s="409" t="str">
        <f>IF(AND('[1]Multi-Field'!$E$32=[1]Lists!BF44,'[1]Multi-Field'!$F$32="Drained"),BI44,IF(AND('[1]Multi-Field'!$E$32=[1]Lists!BF44,'[1]Multi-Field'!$F$32="undrained"),BH44,""))</f>
        <v/>
      </c>
      <c r="CO44" s="409" t="str">
        <f>IF(AND('[1]Multi-Field'!$E$33=[1]Lists!BF44,'[1]Multi-Field'!$F$33="Drained"),BI44,IF(AND('[1]Multi-Field'!$E$33=[1]Lists!BF44,'[1]Multi-Field'!$F$33="undrained"),BH44,""))</f>
        <v/>
      </c>
      <c r="CP44" s="409" t="str">
        <f>IF(AND('[1]Multi-Field'!$E$34=[1]Lists!BF44,'[1]Multi-Field'!$F$34="Drained"),BI44,IF(AND('[1]Multi-Field'!$E$34=[1]Lists!BF44,'[1]Multi-Field'!$F$34="undrained"),BH44,""))</f>
        <v/>
      </c>
      <c r="CQ44" s="409" t="str">
        <f>IF(AND('[1]Multi-Field'!$E$35=[1]Lists!BF44,'[1]Multi-Field'!$F$35="Drained"),BI44,IF(AND('[1]Multi-Field'!$E$35=[1]Lists!BF44,'[1]Multi-Field'!$F$35="undrained"),BH44,""))</f>
        <v/>
      </c>
      <c r="CR44" s="409" t="str">
        <f>IF(AND('[1]Multi-Field'!$E$36=[1]Lists!BF44,'[1]Multi-Field'!$F$36="Drained"),BI44,IF(AND('[1]Multi-Field'!$E$36=[1]Lists!BF44,'[1]Multi-Field'!$F$36="undrained"),BH44,""))</f>
        <v/>
      </c>
      <c r="CS44" s="409" t="str">
        <f>IF(AND('[1]Multi-Field'!$E$37=[1]Lists!BF44,'[1]Multi-Field'!$F$37="Drained"),BI44,IF(AND('[1]Multi-Field'!$E$37=[1]Lists!BF44,'[1]Multi-Field'!$F$37="undrained"),BH44,""))</f>
        <v/>
      </c>
      <c r="CT44" s="409" t="str">
        <f>IF(AND('[1]Multi-Field'!$E$38=[1]Lists!BF44,'[1]Multi-Field'!$F$38="Drained"),BI44,IF(AND('[1]Multi-Field'!$E$38=[1]Lists!BF44,'[1]Multi-Field'!$F$38="undrained"),BH44,""))</f>
        <v/>
      </c>
      <c r="CU44" s="409" t="str">
        <f>IF(AND('[1]Multi-Field'!$E$39=[1]Lists!BF44,'[1]Multi-Field'!$F$39="Drained"),BI44,IF(AND('[1]Multi-Field'!$E$39=[1]Lists!BF44,'[1]Multi-Field'!$F$39="undrained"),BH44,""))</f>
        <v/>
      </c>
      <c r="CV44" s="409" t="str">
        <f>IF(AND('[1]Multi-Field'!$E$40=[1]Lists!BF44,'[1]Multi-Field'!$F$40="Drained"),BI44,IF(AND('[1]Multi-Field'!$E$40=[1]Lists!BF44,'[1]Multi-Field'!$F$40="undrained"),BH44,""))</f>
        <v/>
      </c>
      <c r="CW44" s="409" t="str">
        <f>IF(AND('[1]Multi-Field'!$E$41=[1]Lists!BF44,'[1]Multi-Field'!$F$40="Drained"),BI44,IF(AND('[1]Multi-Field'!$E$40=[1]Lists!BF44,'[1]Multi-Field'!$F$40="undrained"),BH44,""))</f>
        <v/>
      </c>
      <c r="CX44" s="409" t="str">
        <f>IF(AND('[1]Multi-Field'!$E$42=[1]Lists!BF44,'[1]Multi-Field'!$F$42="Drained"),BI44,IF(AND('[1]Multi-Field'!$E$42=[1]Lists!BF44,'[1]Multi-Field'!$F$42="undrained"),BH44,""))</f>
        <v/>
      </c>
      <c r="CY44" s="409" t="str">
        <f>IF(AND('[1]Multi-Field'!$E$43=[1]Lists!BF44,'[1]Multi-Field'!$F$43="Drained"),BI44,IF(AND('[1]Multi-Field'!$E$43=[1]Lists!BF44,'[1]Multi-Field'!$F$43="undrained"),BH44,""))</f>
        <v/>
      </c>
      <c r="CZ44" s="409" t="str">
        <f>IF(AND('[1]Multi-Field'!$E$44=[1]Lists!BF44,'[1]Multi-Field'!$F$44="Drained"),BI44,IF(AND('[1]Multi-Field'!$E$44=[1]Lists!BF44,'[1]Multi-Field'!$F$44="undrained"),BH44,""))</f>
        <v/>
      </c>
      <c r="DA44" s="409">
        <f>IF(AND('[1]Multi-Field'!$E$45=[1]Lists!BF44,'[1]Multi-Field'!$F$45="Drained"),BI44,IF(AND('[1]Multi-Field'!$E$45=[1]Lists!BF44,'[1]Multi-Field'!$F$45="undrained"),BH44,""))</f>
        <v>5.5</v>
      </c>
      <c r="DB44" s="409" t="str">
        <f>IF(AND('[1]Multi-Field'!$E$46=[1]Lists!BF44,'[1]Multi-Field'!$F$46="Drained"),BI44,IF(AND('[1]Multi-Field'!$E$46=[1]Lists!BF44,'[1]Multi-Field'!$F$46="undrained"),BH44,""))</f>
        <v/>
      </c>
      <c r="DC44" s="409" t="str">
        <f>IF(AND('[1]Multi-Field'!$E$47=[1]Lists!BF44,'[1]Multi-Field'!$F$47="Drained"),BI44,IF(AND('[1]Multi-Field'!$E$47=[1]Lists!BF44,'[1]Multi-Field'!$F$47="undrained"),BH44,""))</f>
        <v/>
      </c>
      <c r="DD44" s="409" t="str">
        <f>IF(AND('[1]Multi-Field'!$E$48=[1]Lists!BF44,'[1]Multi-Field'!$F$48="Drained"),BI44,IF(AND('[1]Multi-Field'!$E$48=[1]Lists!BF44,'[1]Multi-Field'!$F$48="undrained"),BH44,""))</f>
        <v/>
      </c>
      <c r="DE44" s="409" t="str">
        <f>IF(AND('[1]Multi-Field'!$E$49=[1]Lists!BF44,'[1]Multi-Field'!$F$49="Drained"),BI44,IF(AND('[1]Multi-Field'!$E$49=[1]Lists!BF44,'[1]Multi-Field'!$F$9="undrained"),BH44,""))</f>
        <v/>
      </c>
      <c r="DF44" s="409" t="str">
        <f>IF(AND('[1]Multi-Field'!$E$50=[1]Lists!BF44,'[1]Multi-Field'!$F$50="Drained"),BI44,IF(AND('[1]Multi-Field'!$E$50=[1]Lists!BF44,'[1]Multi-Field'!$F$50="undrained"),BH44,""))</f>
        <v/>
      </c>
      <c r="DG44" s="409" t="str">
        <f>IF(AND('[1]Multi-Field'!$E$51=[1]Lists!BF44,'[1]Multi-Field'!$F$51="Drained"),BI44,IF(AND('[1]Multi-Field'!$E$51=[1]Lists!BF44,'[1]Multi-Field'!$F$51="undrained"),BH44,""))</f>
        <v/>
      </c>
      <c r="DH44" s="409" t="str">
        <f>IF(AND('[1]Multi-Field'!$E$52=[1]Lists!BF44,'[1]Multi-Field'!$F$52="Drained"),BI44,IF(AND('[1]Multi-Field'!$E$52=[1]Lists!BF44,'[1]Multi-Field'!$F$52="undrained"),BH44,""))</f>
        <v/>
      </c>
      <c r="DI44" s="409" t="str">
        <f>IF(AND('[1]Multi-Field'!$E$53=[1]Lists!BF44,'[1]Multi-Field'!$F$53="Drained"),BI44,IF(AND('[1]Multi-Field'!$E$53=[1]Lists!BF44,'[1]Multi-Field'!$F$53="undrained"),BH44,""))</f>
        <v/>
      </c>
      <c r="DJ44" s="409" t="str">
        <f>IF(AND('[1]Multi-Field'!$E$54=[1]Lists!BF44,'[1]Multi-Field'!$F$54="Drained"),BI44,IF(AND('[1]Multi-Field'!$E$54=[1]Lists!BF44,'[1]Multi-Field'!$F$54="undrained"),BH44,""))</f>
        <v/>
      </c>
      <c r="DK44" s="409" t="str">
        <f>IF(AND('[1]Multi-Field'!$E$55=[1]Lists!BF44,'[1]Multi-Field'!$F$55="Drained"),BI44,IF(AND('[1]Multi-Field'!$E$55=[1]Lists!BF44,'[1]Multi-Field'!$F$55="undrained"),BH44,""))</f>
        <v/>
      </c>
      <c r="DL44" s="409" t="str">
        <f>IF(AND('[1]Multi-Field'!$E$56=[1]Lists!BF44,'[1]Multi-Field'!$F$56="Drained"),BI44,IF(AND('[1]Multi-Field'!$E$56=[1]Lists!BF44,'[1]Multi-Field'!$F$56="undrained"),BH44,""))</f>
        <v/>
      </c>
      <c r="DM44" s="409" t="str">
        <f>IF(AND('[1]Multi-Field'!$E$57=[1]Lists!BF44,'[1]Multi-Field'!$F$57="Drained"),BI44,IF(AND('[1]Multi-Field'!$E$57=[1]Lists!BF44,'[1]Multi-Field'!$F$57="undrained"),BH44,""))</f>
        <v/>
      </c>
      <c r="DN44" s="409" t="str">
        <f>IF(AND('[1]Multi-Field'!$E$58=[1]Lists!BF44,'[1]Multi-Field'!$F$58="Drained"),BI44,IF(AND('[1]Multi-Field'!$E$58=[1]Lists!BF44,'[1]Multi-Field'!$F$58="undrained"),BH44,""))</f>
        <v/>
      </c>
      <c r="DO44" s="409" t="str">
        <f>IF(AND('[1]Multi-Field'!$E$59=[1]Lists!BF44,'[1]Multi-Field'!$F$59="Drained"),BI44,IF(AND('[1]Multi-Field'!$E$59=[1]Lists!BF44,'[1]Multi-Field'!$F$59="undrained"),BH44,""))</f>
        <v/>
      </c>
      <c r="DP44" s="409" t="str">
        <f>IF(AND('[1]Multi-Field'!$E$60=[1]Lists!BF44,'[1]Multi-Field'!$F$60="Drained"),BI44,IF(AND('[1]Multi-Field'!$E$60=[1]Lists!BF44,'[1]Multi-Field'!$F$60="undrained"),BH44,""))</f>
        <v/>
      </c>
      <c r="DQ44" s="409" t="str">
        <f>IF(AND('[1]Multi-Field'!$E$61=[1]Lists!BF44,'[1]Multi-Field'!$F$61="Drained"),BI44,IF(AND('[1]Multi-Field'!$E$61=[1]Lists!BF44,'[1]Multi-Field'!$F$61="undrained"),BH44,""))</f>
        <v/>
      </c>
      <c r="DR44" s="409" t="str">
        <f>IF(AND('[1]Multi-Field'!$E$62=[1]Lists!BF44,'[1]Multi-Field'!$F$62="Drained"),BI44,IF(AND('[1]Multi-Field'!$E$62=[1]Lists!BF44,'[1]Multi-Field'!$F$62="undrained"),BH44,""))</f>
        <v/>
      </c>
      <c r="DS44" s="409" t="str">
        <f>IF(AND('[1]Multi-Field'!$E$63=[1]Lists!BF44,'[1]Multi-Field'!$F$63="Drained"),BI44,IF(AND('[1]Multi-Field'!$E$63=[1]Lists!BF44,'[1]Multi-Field'!$F$63="undrained"),BH44,""))</f>
        <v/>
      </c>
      <c r="DT44" s="409" t="str">
        <f>IF(AND('[1]Multi-Field'!$E$64=[1]Lists!BF44,'[1]Multi-Field'!$F$64="Drained"),BI44,IF(AND('[1]Multi-Field'!$E$64=[1]Lists!BF44,'[1]Multi-Field'!$F$64="undrained"),BH44,""))</f>
        <v/>
      </c>
      <c r="DU44" s="409" t="str">
        <f>IF(AND('[1]Multi-Field'!$E$65=[1]Lists!BF44,'[1]Multi-Field'!$F$65="Drained"),BI44,IF(AND('[1]Multi-Field'!$E$65=[1]Lists!BF44,'[1]Multi-Field'!$F$65="undrained"),BH44,""))</f>
        <v/>
      </c>
      <c r="DV44" s="409" t="str">
        <f>IF(AND('[1]Multi-Field'!$E$66=[1]Lists!BF44,'[1]Multi-Field'!$F$66="Drained"),BI44,IF(AND('[1]Multi-Field'!$E$66=[1]Lists!BF44,'[1]Multi-Field'!$F$66="undrained"),BH44,""))</f>
        <v/>
      </c>
      <c r="DW44" s="409" t="str">
        <f>IF(AND('[1]Multi-Field'!$E$67=[1]Lists!BF44,'[1]Multi-Field'!$F$67="Drained"),BI44,IF(AND('[1]Multi-Field'!$E$67=[1]Lists!BF44,'[1]Multi-Field'!$F$67="undrained"),BH44,""))</f>
        <v/>
      </c>
      <c r="DX44" s="409" t="str">
        <f>IF(AND('[1]Multi-Field'!$E$68=[1]Lists!BF44,'[1]Multi-Field'!$F$68="Drained"),BI44,IF(AND('[1]Multi-Field'!$E$68=[1]Lists!BF44,'[1]Multi-Field'!$F$68="undrained"),BH44,""))</f>
        <v/>
      </c>
      <c r="DY44" s="409" t="str">
        <f>IF(AND('[1]Multi-Field'!$E$69=[1]Lists!BF44,'[1]Multi-Field'!$F$69="Drained"),BI44,IF(AND('[1]Multi-Field'!$E$69=[1]Lists!BF44,'[1]Multi-Field'!$F$69="undrained"),BH44,""))</f>
        <v/>
      </c>
      <c r="DZ44" s="409" t="str">
        <f>IF(AND('[1]Multi-Field'!$E$70=[1]Lists!BF44,'[1]Multi-Field'!$F$70="Drained"),BI44,IF(AND('[1]Multi-Field'!$E$70=[1]Lists!BF44,'[1]Multi-Field'!$F$70="undrained"),BH44,""))</f>
        <v/>
      </c>
      <c r="EA44" s="409" t="str">
        <f>IF(AND('[1]Multi-Field'!$E$71=[1]Lists!BF44,'[1]Multi-Field'!$F$71="Drained"),BI44,IF(AND('[1]Multi-Field'!$E$71=[1]Lists!BF44,'[1]Multi-Field'!$F$71="undrained"),BH44,""))</f>
        <v/>
      </c>
      <c r="EB44" s="409" t="str">
        <f>IF(AND('[1]Multi-Field'!$E$72=[1]Lists!BF44,'[1]Multi-Field'!$F$72="Drained"),BI44,IF(AND('[1]Multi-Field'!$E$72=[1]Lists!BF44,'[1]Multi-Field'!$F$72="undrained"),BH44,""))</f>
        <v/>
      </c>
      <c r="EC44" s="409" t="str">
        <f>IF(AND('[1]Multi-Field'!$E$73=[1]Lists!BF44,'[1]Multi-Field'!$F$73="Drained"),BI44,IF(AND('[1]Multi-Field'!$E$73=[1]Lists!BF44,'[1]Multi-Field'!$F$73="undrained"),BH44,""))</f>
        <v/>
      </c>
      <c r="ED44" s="409" t="str">
        <f>IF(AND('[1]Multi-Field'!$E$74=[1]Lists!BF44,'[1]Multi-Field'!$F$74="Drained"),BI44,IF(AND('[1]Multi-Field'!$E$74=[1]Lists!BF44,'[1]Multi-Field'!$F$74="undrained"),BH44,""))</f>
        <v/>
      </c>
      <c r="EE44" s="409" t="str">
        <f>IF(AND('[1]Multi-Field'!$E$75=[1]Lists!BF44,'[1]Multi-Field'!$F$75="Drained"),BI44,IF(AND('[1]Multi-Field'!$E$75=[1]Lists!BF44,'[1]Multi-Field'!$F$75="undrained"),BH44,""))</f>
        <v/>
      </c>
      <c r="EF44" s="409" t="str">
        <f>IF(AND('[1]Multi-Field'!$E$76=[1]Lists!BF44,'[1]Multi-Field'!$F$76="Drained"),BI44,IF(AND('[1]Multi-Field'!$E$76=[1]Lists!BF44,'[1]Multi-Field'!$F$6="undrained"),BH44,""))</f>
        <v/>
      </c>
      <c r="EG44" s="409" t="str">
        <f>IF(AND('[1]Multi-Field'!$E$77=[1]Lists!BF44,'[1]Multi-Field'!$F$77="Drained"),BI44,IF(AND('[1]Multi-Field'!$E$77=[1]Lists!BF44,'[1]Multi-Field'!$F$77="undrained"),BH44,""))</f>
        <v/>
      </c>
      <c r="EH44" s="409" t="str">
        <f>IF(AND('[1]Multi-Field'!$E$78=[1]Lists!BF44,'[1]Multi-Field'!$F$78="Drained"),BI44,IF(AND('[1]Multi-Field'!$E$78=[1]Lists!BF44,'[1]Multi-Field'!$F$78="undrained"),BH44,""))</f>
        <v/>
      </c>
      <c r="EI44" s="409" t="str">
        <f>IF(AND('[1]Multi-Field'!$E$79=[1]Lists!BF44,'[1]Multi-Field'!$F$79="Drained"),BI44,IF(AND('[1]Multi-Field'!$E$79=[1]Lists!BF44,'[1]Multi-Field'!$F$79="undrained"),BH44,""))</f>
        <v/>
      </c>
      <c r="EJ44" s="409" t="str">
        <f>IF(AND('[1]Multi-Field'!$E$80=[1]Lists!BF44,'[1]Multi-Field'!$F$80="Drained"),BI44,IF(AND('[1]Multi-Field'!$E$80=[1]Lists!BF44,'[1]Multi-Field'!$F$80="undrained"),BH44,""))</f>
        <v/>
      </c>
      <c r="EK44" s="409" t="str">
        <f>IF(AND('[1]Multi-Field'!$E$81=[1]Lists!BF44,'[1]Multi-Field'!$F$81="Drained"),BI44,IF(AND('[1]Multi-Field'!$E$81=[1]Lists!BF44,'[1]Multi-Field'!$F$81="undrained"),BH44,""))</f>
        <v/>
      </c>
      <c r="EL44" s="409" t="str">
        <f>IF(AND('[1]Multi-Field'!$E$82=[1]Lists!BF44,'[1]Multi-Field'!$F$82="Drained"),BI44,IF(AND('[1]Multi-Field'!$E$82=[1]Lists!BF44,'[1]Multi-Field'!$F$82="undrained"),BH44,""))</f>
        <v/>
      </c>
      <c r="EM44" s="409" t="str">
        <f>IF(AND('[1]Multi-Field'!$E$83=[1]Lists!BF44,'[1]Multi-Field'!$F$83="Drained"),BI44,IF(AND('[1]Multi-Field'!$E$83=[1]Lists!BF44,'[1]Multi-Field'!$F$83="undrained"),BH44,""))</f>
        <v/>
      </c>
      <c r="EN44" s="409" t="str">
        <f>IF(AND('[1]Multi-Field'!$E$84=[1]Lists!BF44,'[1]Multi-Field'!$F$84="Drained"),BI44,IF(AND('[1]Multi-Field'!$E$84=[1]Lists!BF44,'[1]Multi-Field'!$F$84="undrained"),BH44,""))</f>
        <v/>
      </c>
      <c r="EO44" s="409" t="str">
        <f>IF(AND('[1]Multi-Field'!$E$85=[1]Lists!BF44,'[1]Multi-Field'!$F$85="Drained"),BI44,IF(AND('[1]Multi-Field'!$E$85=[1]Lists!BF44,'[1]Multi-Field'!$F$85="undrained"),BH44,""))</f>
        <v/>
      </c>
      <c r="EP44" s="409" t="str">
        <f>IF(AND('[1]Multi-Field'!$E$86=[1]Lists!BF44,'[1]Multi-Field'!$F$86="Drained"),BI44,IF(AND('[1]Multi-Field'!$E$86=[1]Lists!BF44,'[1]Multi-Field'!$F$86="undrained"),BH44,""))</f>
        <v/>
      </c>
      <c r="EQ44" s="409" t="str">
        <f>IF(AND('[1]Multi-Field'!$E$87=[1]Lists!BF44,'[1]Multi-Field'!$F$87="Drained"),BI44,IF(AND('[1]Multi-Field'!$E$87=[1]Lists!BF44,'[1]Multi-Field'!$F$87="undrained"),BH44,""))</f>
        <v/>
      </c>
      <c r="ER44" s="409" t="str">
        <f>IF(AND('[1]Multi-Field'!$E$88=[1]Lists!BF44,'[1]Multi-Field'!$F$88="Drained"),BI44,IF(AND('[1]Multi-Field'!$E$88=[1]Lists!BF44,'[1]Multi-Field'!$F$88="undrained"),BH44,""))</f>
        <v/>
      </c>
      <c r="ES44" s="409" t="str">
        <f>IF(AND('[1]Multi-Field'!$E$89=[1]Lists!BF44,'[1]Multi-Field'!$F$89="Drained"),BI44,IF(AND('[1]Multi-Field'!$E$89=[1]Lists!BF44,'[1]Multi-Field'!$F$89="undrained"),BH44,""))</f>
        <v/>
      </c>
      <c r="ET44" s="409" t="str">
        <f>IF(AND('[1]Multi-Field'!$E$90=[1]Lists!BF44,'[1]Multi-Field'!$F$90="Drained"),BI44,IF(AND('[1]Multi-Field'!$E$90=[1]Lists!BF44,'[1]Multi-Field'!$F$90="undrained"),BH44,""))</f>
        <v/>
      </c>
      <c r="EU44" s="409" t="str">
        <f>IF(AND('[1]Multi-Field'!$E$91=[1]Lists!BF44,'[1]Multi-Field'!$F$91="Drained"),BI44,IF(AND('[1]Multi-Field'!$E$91=[1]Lists!BF44,'[1]Multi-Field'!$F$91="undrained"),BH44,""))</f>
        <v/>
      </c>
      <c r="EV44" s="409" t="str">
        <f>IF(AND('[1]Multi-Field'!$E$92=[1]Lists!BF44,'[1]Multi-Field'!$F$92="Drained"),BI44,IF(AND('[1]Multi-Field'!$E$92=[1]Lists!BF44,'[1]Multi-Field'!$F$92="undrained"),BH44,""))</f>
        <v/>
      </c>
      <c r="EW44" s="409" t="str">
        <f>IF(AND('[1]Multi-Field'!$E$93=[1]Lists!BF44,'[1]Multi-Field'!$F$93="Drained"),BI44,IF(AND('[1]Multi-Field'!$E$93=[1]Lists!BF44,'[1]Multi-Field'!$F$93="undrained"),BH44,""))</f>
        <v/>
      </c>
      <c r="EX44" s="409" t="str">
        <f>IF(AND('[1]Multi-Field'!$E$94=[1]Lists!BF44,'[1]Multi-Field'!$F$94="Drained"),BI44,IF(AND('[1]Multi-Field'!$E$94=[1]Lists!BF44,'[1]Multi-Field'!$F$94="undrained"),BH44,""))</f>
        <v/>
      </c>
      <c r="EY44" s="409" t="str">
        <f>IF(AND('[1]Multi-Field'!$E$95=[1]Lists!BF44,'[1]Multi-Field'!$F$95="Drained"),BI44,IF(AND('[1]Multi-Field'!$E$95=[1]Lists!BF44,'[1]Multi-Field'!$F$95="undrained"),BH44,""))</f>
        <v/>
      </c>
      <c r="EZ44" s="409" t="str">
        <f>IF(AND('[1]Multi-Field'!$E$96=[1]Lists!BF44,'[1]Multi-Field'!$F$96="Drained"),BI44,IF(AND('[1]Multi-Field'!$E$96=[1]Lists!BF44,'[1]Multi-Field'!$F$96="undrained"),BH44,""))</f>
        <v/>
      </c>
      <c r="FA44" s="409" t="str">
        <f>IF(AND('[1]Multi-Field'!$E$97=[1]Lists!BF44,'[1]Multi-Field'!$F$97="Drained"),BI44,IF(AND('[1]Multi-Field'!$E$97=[1]Lists!BF44,'[1]Multi-Field'!$F$97="undrained"),BH44,""))</f>
        <v/>
      </c>
      <c r="FB44" s="409" t="str">
        <f>IF(AND('[1]Multi-Field'!$E$98=[1]Lists!BF44,'[1]Multi-Field'!$F$98="Drained"),BI44,IF(AND('[1]Multi-Field'!$E$98=[1]Lists!BF44,'[1]Multi-Field'!$F$98="undrained"),BH44,""))</f>
        <v/>
      </c>
      <c r="FC44" s="409" t="str">
        <f>IF(AND('[1]Multi-Field'!$E$99=[1]Lists!BF44,'[1]Multi-Field'!$F$99="Drained"),BI44,IF(AND('[1]Multi-Field'!$E$99=[1]Lists!BF44,'[1]Multi-Field'!$F$99="undrained"),BH44,""))</f>
        <v/>
      </c>
      <c r="FD44" s="409" t="str">
        <f>IF(AND('[1]Multi-Field'!$E$100=[1]Lists!BF44,'[1]Multi-Field'!$F$100="Drained"),BI44,IF(AND('[1]Multi-Field'!$E$100=[1]Lists!BF44,'[1]Multi-Field'!$F$100="undrained"),BH44,""))</f>
        <v/>
      </c>
      <c r="FE44" s="409" t="str">
        <f>IF(AND('[1]Multi-Field'!$E$101=[1]Lists!BF44,'[1]Multi-Field'!$F$101="Drained"),BI44,IF(AND('[1]Multi-Field'!$E$101=[1]Lists!BF44,'[1]Multi-Field'!$F$101="undrained"),BH44,""))</f>
        <v/>
      </c>
      <c r="FF44" s="409" t="str">
        <f>IF(AND('[1]Multi-Field'!$E$102=[1]Lists!BF44,'[1]Multi-Field'!$F$102="Drained"),BI44,IF(AND('[1]Multi-Field'!$E$102=[1]Lists!BF44,'[1]Multi-Field'!$F$102="undrained"),BH44,""))</f>
        <v/>
      </c>
      <c r="FG44" s="409" t="str">
        <f>IF(AND('[1]Multi-Field'!$E$103=[1]Lists!BF44,'[1]Multi-Field'!$F$103="Drained"),BI44,IF(AND('[1]Multi-Field'!$E$103=[1]Lists!BF44,'[1]Multi-Field'!$F$103="undrained"),BH44,""))</f>
        <v/>
      </c>
      <c r="FH44" s="409" t="str">
        <f>IF(AND('[1]Multi-Field'!$E$104=[1]Lists!BF44,'[1]Multi-Field'!$F$104="Drained"),BI44,IF(AND('[1]Multi-Field'!$E$104=[1]Lists!BF44,'[1]Multi-Field'!$F$104="undrained"),BH44,""))</f>
        <v/>
      </c>
      <c r="FI44" s="409" t="str">
        <f>IF(AND('[1]Multi-Field'!$E$105=[1]Lists!BF44,'[1]Multi-Field'!$F$105="Drained"),BI44,IF(AND('[1]Multi-Field'!$E$105=[1]Lists!BF44,'[1]Multi-Field'!$F$105="undrained"),BH44,""))</f>
        <v/>
      </c>
      <c r="FJ44" s="409" t="str">
        <f>IF(AND('[1]Multi-Field'!$E$106=[1]Lists!BF44,'[1]Multi-Field'!$F$106="Drained"),BI44,IF(AND('[1]Multi-Field'!$E$106=[1]Lists!BF44,'[1]Multi-Field'!$F$106="undrained"),BH44,""))</f>
        <v/>
      </c>
      <c r="FK44" s="409" t="str">
        <f>IF(AND('[1]Multi-Field'!$E$107=[1]Lists!BF44,'[1]Multi-Field'!$F$107="Drained"),BI44,IF(AND('[1]Multi-Field'!$E$107=[1]Lists!BF44,'[1]Multi-Field'!$F$107="undrained"),BH44,""))</f>
        <v/>
      </c>
      <c r="FL44" s="409" t="str">
        <f>IF(AND('[1]Multi-Field'!$E$108=[1]Lists!BF44,'[1]Multi-Field'!$F$108="Drained"),BI44,IF(AND('[1]Multi-Field'!$E$108=[1]Lists!BF44,'[1]Multi-Field'!$F$108="undrained"),BH44,""))</f>
        <v/>
      </c>
      <c r="FM44" s="409" t="str">
        <f>IF(AND('[1]Multi-Field'!$E$109=[1]Lists!BF44,'[1]Multi-Field'!$F$109="Drained"),BI44,IF(AND('[1]Multi-Field'!$E$109=[1]Lists!BF44,'[1]Multi-Field'!$F$109="undrained"),BH44,""))</f>
        <v/>
      </c>
      <c r="FN44" s="409" t="str">
        <f>IF(AND('[1]Multi-Field'!$E$110=[1]Lists!BF44,'[1]Multi-Field'!$F$110="Drained"),BI44,IF(AND('[1]Multi-Field'!$E$110=[1]Lists!BF44,'[1]Multi-Field'!$F$110="undrained"),BH44,""))</f>
        <v/>
      </c>
      <c r="FO44" s="409" t="str">
        <f>IF(AND('[1]Multi-Field'!$E$111=[1]Lists!BF44,'[1]Multi-Field'!$F$111="Drained"),BI44,IF(AND('[1]Multi-Field'!$E$111=[1]Lists!BF44,'[1]Multi-Field'!$F$111="undrained"),BH44,""))</f>
        <v/>
      </c>
      <c r="FP44" s="409" t="str">
        <f>IF(AND('[1]Multi-Field'!$E$112=[1]Lists!BF44,'[1]Multi-Field'!$F$112="Drained"),BI44,IF(AND('[1]Multi-Field'!$E$112=[1]Lists!BF44,'[1]Multi-Field'!$F$112="undrained"),BH44,""))</f>
        <v/>
      </c>
      <c r="FQ44" s="409" t="str">
        <f>IF(AND('[1]Multi-Field'!$E$113=[1]Lists!BF44,'[1]Multi-Field'!$F$113="Drained"),BI44,IF(AND('[1]Multi-Field'!$E$113=[1]Lists!BF44,'[1]Multi-Field'!$F$113="undrained"),BH44,""))</f>
        <v/>
      </c>
      <c r="FR44" s="409" t="str">
        <f>IF(AND('[1]Multi-Field'!$E$114=[1]Lists!BF44,'[1]Multi-Field'!$F$114="Drained"),BI44,IF(AND('[1]Multi-Field'!$E$114=[1]Lists!BF44,'[1]Multi-Field'!$F$114="undrained"),BH44,""))</f>
        <v/>
      </c>
      <c r="FS44" s="409" t="str">
        <f>IF(AND('[1]Multi-Field'!$E$115=[1]Lists!BF44,'[1]Multi-Field'!$F$115="Drained"),BI44,IF(AND('[1]Multi-Field'!$E$115=[1]Lists!BF44,'[1]Multi-Field'!$F$115="undrained"),BH44,""))</f>
        <v/>
      </c>
      <c r="FT44" s="409" t="str">
        <f>IF(AND('[1]Multi-Field'!$E$116=[1]Lists!BF44,'[1]Multi-Field'!$F$116="Drained"),BI44,IF(AND('[1]Multi-Field'!$E$116=[1]Lists!BF44,'[1]Multi-Field'!$F$116="undrained"),BH44,""))</f>
        <v/>
      </c>
      <c r="FU44" s="409" t="str">
        <f>IF(AND('[1]Multi-Field'!$E$117=[1]Lists!BF44,'[1]Multi-Field'!$F$117="Drained"),BI44,IF(AND('[1]Multi-Field'!$E$117=[1]Lists!BF44,'[1]Multi-Field'!$F$117="undrained"),BH44,""))</f>
        <v/>
      </c>
      <c r="FV44" s="409" t="str">
        <f>IF(AND('[1]Multi-Field'!$E$118=[1]Lists!BF44,'[1]Multi-Field'!$F$118="Drained"),BI44,IF(AND('[1]Multi-Field'!$E$118=[1]Lists!BF44,'[1]Multi-Field'!$F$118="undrained"),BH44,""))</f>
        <v/>
      </c>
      <c r="FW44" s="409" t="str">
        <f>IF(AND('[1]Multi-Field'!$E$119=[1]Lists!BF44,'[1]Multi-Field'!$F$119="Drained"),BI44,IF(AND('[1]Multi-Field'!$E$119=[1]Lists!BF44,'[1]Multi-Field'!$F$119="undrained"),BH44,""))</f>
        <v/>
      </c>
      <c r="FX44" s="409" t="str">
        <f>IF(AND('[1]Multi-Field'!$E$120=[1]Lists!BF44,'[1]Multi-Field'!$F$120="Drained"),BI44,IF(AND('[1]Multi-Field'!$E$120=[1]Lists!BF44,'[1]Multi-Field'!$F$120="undrained"),BH44,""))</f>
        <v/>
      </c>
      <c r="FZ44" t="s">
        <v>828</v>
      </c>
      <c r="GC44" s="4">
        <f>'[1]Multi-Field'!B42</f>
        <v>0</v>
      </c>
      <c r="GD44" s="73" t="str">
        <f>IF(OR('[1]Multi-Field'!Q42=$FZ$43,'[1]Multi-Field'!Q42=$FZ$44),'[1]Multi-Field'!BS42,"")</f>
        <v/>
      </c>
      <c r="GE44" s="4" t="str">
        <f>IF(AND(OR('[1]Multi-Field'!Q42=$FZ$86,'[1]Multi-Field'!Q42=$FZ$94,'[1]Multi-Field'!Q42=$FZ$87,'[1]Multi-Field'!Q42=[1]Lists!$FZ$93,'[1]Multi-Field'!Q42=$FZ$59),'[1]Multi-Field'!BS42&gt;50),'[1]Multi-Field'!BS42*0.8,IF(AND(OR('[1]Multi-Field'!Q42=$FZ$86,'[1]Multi-Field'!Q42=$FZ$94,'[1]Multi-Field'!Q42=$FZ$87,'[1]Multi-Field'!Q42=[1]Lists!$FZ$93,'[1]Multi-Field'!Q42=[1]Lists!$FZ$59),'[1]Multi-Field'!BS42&lt;50),'[1]Multi-Field'!BS42,""))</f>
        <v/>
      </c>
      <c r="GF44" s="4">
        <f>IF(OR('[1]Multi-Field'!Q42=[1]Lists!$FZ$7,'[1]Multi-Field'!Q42=[1]Lists!$FZ$5,'[1]Multi-Field'!Q42=[1]Lists!$FZ$24,'[1]Multi-Field'!Q42=[1]Lists!$FZ$10,'[1]Multi-Field'!Q42=[1]Lists!$FZ$8, '[1]Multi-Field'!Q42=[1]Lists!$FZ$25, '[1]Multi-Field'!Q42=[1]Lists!$FZ$23, '[1]Multi-Field'!Q42= [1]Lists!$FZ$47, '[1]Multi-Field'!Q42=[1]Lists!$FZ$49, '[1]Multi-Field'!Q42=[1]Lists!$FZ$48,'[1]Multi-Field'!Q42=[1]Lists!$FZ$3, '[1]Multi-Field'!Q42=[1]Lists!$FZ$14,'[1]Multi-Field'!Q42=[1]Lists!$FZ$36, '[1]Multi-Field'!Q42=[1]Lists!$FZ$41,'[1]Multi-Field'!Q42=[1]Lists!$FZ$42),0,"")</f>
        <v>0</v>
      </c>
      <c r="GG44" s="4" t="str">
        <f>IF(OR('[1]Multi-Field'!Q42=[1]Lists!$FZ$6,'[1]Multi-Field'!Q42=[1]Lists!$FZ$4, '[1]Multi-Field'!Q71=[1]Lists!$FZ$11, '[1]Multi-Field'!Q42=[1]Lists!$FZ$1),100*IF('[1]Multi-Field'!U42=onepercent,0.75,IF('[1]Multi-Field'!U42=onetotwentyfivepercent,0.4,IF(OR('[1]Multi-Field'!U42=twentysixtofiftypercent,'[1]Multi-Field'!U42=greaterthanfiftypercent),0,""))),"")</f>
        <v/>
      </c>
      <c r="GH44" s="4" t="str">
        <f>IF(OR('[1]Multi-Field'!Q42=[1]Lists!$FZ$53,'[1]Multi-Field'!Q42=[1]Lists!$FZ$55), 50,IF('[1]Multi-Field'!Q42=[1]Lists!$FZ$54,225,IF('[1]Multi-Field'!Q42=[1]Lists!$FZ$56,75,"")))</f>
        <v/>
      </c>
      <c r="GI44" s="4" t="e">
        <f>#VALUE!</f>
        <v>#VALUE!</v>
      </c>
      <c r="GJ44" s="4" t="e">
        <f>#VALUE!</f>
        <v>#VALUE!</v>
      </c>
      <c r="GK44" s="4" t="str">
        <f>IF('[1]Multi-Field'!Q42=[1]Lists!$FZ$95,'[1]Multi-Field'!BS42*0.66,"")</f>
        <v/>
      </c>
      <c r="GM44" s="4" t="str">
        <f>IF(OR('[1]Multi-Field'!Q42=[1]Lists!$FZ$26,'[1]Multi-Field'!Q42=[1]Lists!$FZ$84),20,"")</f>
        <v/>
      </c>
      <c r="GN44" s="4" t="str">
        <f>IF(OR('[1]Multi-Field'!Q42=[1]Lists!$FZ$88,'[1]Multi-Field'!Q42=[1]Lists!$FZ$57),0,"")</f>
        <v/>
      </c>
      <c r="GO44" s="4" t="str">
        <f>IF(OR('[1]Multi-Field'!Q42=[1]Lists!$FZ$69,'[1]Multi-Field'!Q42=[1]Lists!$FZ$71,'[1]Multi-Field'!Q42=[1]Lists!$FZ$105),50,"")</f>
        <v/>
      </c>
      <c r="GP44" s="4" t="str">
        <f>IF(OR('[1]Multi-Field'!Q42=[1]Lists!$FZ$75,'[1]Multi-Field'!Q42=[1]Lists!$FZ$70),75,"")</f>
        <v/>
      </c>
      <c r="GQ44" s="4" t="str">
        <f>IF('[1]Multi-Field'!Q42=[1]Lists!$FZ$72,150,"")</f>
        <v/>
      </c>
      <c r="GR44" s="4" t="str">
        <f>IF(OR('[1]Multi-Field'!Q42=[1]Lists!$FZ$74,'[1]Multi-Field'!Q42=[1]Lists!$FZ$73),40,"")</f>
        <v/>
      </c>
      <c r="GS44" s="4" t="str">
        <f>IF('[1]Multi-Field'!Q42=[1]Lists!$FZ$99,80,"")</f>
        <v/>
      </c>
      <c r="GT44" s="4" t="str">
        <f>IF('[1]Multi-Field'!Q42=[1]Lists!$FZ$106,70,"")</f>
        <v/>
      </c>
      <c r="GU44" s="4" t="e">
        <f t="shared" si="4"/>
        <v>#VALUE!</v>
      </c>
    </row>
    <row r="45" spans="1:203" ht="13.5" customHeight="1">
      <c r="A45" s="7" t="s">
        <v>132</v>
      </c>
      <c r="B45" t="s">
        <v>769</v>
      </c>
      <c r="C45" s="7"/>
      <c r="D45" s="8">
        <v>75</v>
      </c>
      <c r="E45" s="8">
        <f t="shared" si="0"/>
        <v>75</v>
      </c>
      <c r="F45" s="8">
        <f t="shared" si="1"/>
        <v>75</v>
      </c>
      <c r="G45" s="8">
        <v>75</v>
      </c>
      <c r="H45" s="8">
        <v>65</v>
      </c>
      <c r="I45" s="8">
        <f t="shared" si="5"/>
        <v>65</v>
      </c>
      <c r="J45" s="8">
        <f t="shared" si="6"/>
        <v>65</v>
      </c>
      <c r="K45" s="8">
        <v>65</v>
      </c>
      <c r="L45" s="8">
        <v>135</v>
      </c>
      <c r="M45" s="8">
        <f t="shared" si="2"/>
        <v>135</v>
      </c>
      <c r="N45" s="8">
        <f t="shared" si="3"/>
        <v>135</v>
      </c>
      <c r="O45" s="8">
        <v>135</v>
      </c>
      <c r="P45" s="391">
        <v>20</v>
      </c>
      <c r="Q45" s="394"/>
      <c r="R45" s="395" t="b">
        <f>IF(OR('Multi-Field'!AA22=Lists!$AC$42,'Multi-Field'!AA22=Lists!$AC$43),IF('Multi-Field'!Z22="x",(IF('Multi-Field'!AC22=Lists!$Q$11,Lists!$R$11,IF('Multi-Field'!AC22=Lists!$Q$12,Lists!$R$12,IF('Multi-Field'!AC22=Lists!$Q$13,Lists!$R$13,IF('Multi-Field'!AC22=Lists!$Q$14,Lists!$R$14))))),IF('Multi-Field'!X22="x",(IF('Multi-Field'!AC22=Lists!$Q$11,Lists!$S$11,IF('Multi-Field'!AC22=Lists!$Q$12,Lists!$S$12,IF('Multi-Field'!AC22=Lists!$Q$13,Lists!$S$13,IF('Multi-Field'!AC22=Lists!$Q$14,Lists!$S$14))))),IF('Multi-Field'!V22="x",(IF('Multi-Field'!AC22=Lists!$Q$11,Lists!$T$11,IF('Multi-Field'!AC22=Lists!$Q$12,Lists!$T$12,IF('Multi-Field'!AC22=Lists!$Q$13,Lists!$T$13,IF('Multi-Field'!AC22=Lists!$Q$14,Lists!$T$14))))),0))))</f>
        <v>0</v>
      </c>
      <c r="S45" s="395" t="str">
        <f t="shared" si="11"/>
        <v/>
      </c>
      <c r="T45" s="395"/>
      <c r="U45" s="396"/>
      <c r="V45" s="383">
        <f>IF(OR('Multi-Field'!AI31=$U$4,'Multi-Field'!AI31=$U$5,'Multi-Field'!AI31=$U$6,'Multi-Field'!AI31=$U$7,'Multi-Field'!AI31=$U$8,'Multi-Field'!AI31=$U$9),(IF('Multi-Field'!AJ31=$V$2,100,IF('Multi-Field'!AJ31=$V$3,65,IF('Multi-Field'!AJ31=$V$4,53,IF('Multi-Field'!AJ31=$V$5,41,IF('Multi-Field'!AJ31=$V$6,23,IF('Multi-Field'!AJ31=$V$7,0,0))))))),0)</f>
        <v>0</v>
      </c>
      <c r="W45" s="383" t="str">
        <f>IF(AND(OR('Multi-Field'!AF31=$S$3,'Multi-Field'!AF31=S33,'Multi-Field'!AF31=$S$7),'Multi-Field'!AN31&lt;18,'Multi-Field'!AN31&gt;0),35,IF('Multi-Field'!AF31=$S$4,55,IF(AND('Multi-Field'!AF31=$S$6,'Multi-Field'!AN31&lt;18),30,IF(AND('Multi-Field'!AN31&gt;17,OR('Multi-Field'!AF31=$S$3,'Multi-Field'!AF31=$S$5,'Multi-Field'!AF31= $S$6,'Multi-Field'!AF31=$S$7)),25,"0"))))</f>
        <v>0</v>
      </c>
      <c r="X45" s="383">
        <f>IF(OR('Multi-Field'!BA31=$U$4,'Multi-Field'!BA31=$U$5,'Multi-Field'!BA31=$U$6,'Multi-Field'!BA31=U35,'Multi-Field'!BA31=$U$8,'Multi-Field'!BA31=$U$9),(IF('Multi-Field'!BB31=$V$2,100,IF('Multi-Field'!BB31=$V$3,65,IF('Multi-Field'!BB31=$V$4,53,IF('Multi-Field'!BB31=$V$5,41,IF('Multi-Field'!BB31=$V$6,23,IF('Multi-Field'!BB31=$V$7,0,0))))))),0)</f>
        <v>0</v>
      </c>
      <c r="Y45" s="383" t="str">
        <f>IF(AND(OR('Multi-Field'!AX31=$S$3,'Multi-Field'!AX31=$S$5,'Multi-Field'!AX31=$S$7),'Multi-Field'!BF31&lt;18),35,IF('Multi-Field'!AX31=$S$4,55,IF(AND('Multi-Field'!AX31=$S$6,'Multi-Field'!BF31&lt;18),30,IF(AND('Multi-Field'!BF31&gt;17,OR('Multi-Field'!AX31=$S$3,'Multi-Field'!AX31=$S$5,'Multi-Field'!AX31=$S$6,'Multi-Field'!AX31=$S$7)),25,"0"))))</f>
        <v>0</v>
      </c>
      <c r="Z45" s="383">
        <v>29</v>
      </c>
      <c r="AC45" t="s">
        <v>830</v>
      </c>
      <c r="AI45" s="384">
        <f>'[1]Multi-Field'!B41</f>
        <v>0</v>
      </c>
      <c r="AJ45" s="385" t="e">
        <f>#VALUE!</f>
        <v>#VALUE!</v>
      </c>
      <c r="AK45" s="385" t="e">
        <f>#VALUE!</f>
        <v>#VALUE!</v>
      </c>
      <c r="AL45" s="385" t="e">
        <f>IF(AK45="","",IF('[1]Multi-Field'!AU41=20,10,IF(AK45-30&lt;0,0,AK45-30)))</f>
        <v>#VALUE!</v>
      </c>
      <c r="AM45" s="385" t="e">
        <f>#VALUE!</f>
        <v>#VALUE!</v>
      </c>
      <c r="AN45" s="385" t="e">
        <f t="shared" si="7"/>
        <v>#VALUE!</v>
      </c>
      <c r="AO45" s="385" t="e">
        <f>#VALUE!</f>
        <v>#VALUE!</v>
      </c>
      <c r="AP45" s="385" t="e">
        <f>#VALUE!</f>
        <v>#VALUE!</v>
      </c>
      <c r="AQ45" s="385" t="e">
        <f>#VALUE!</f>
        <v>#VALUE!</v>
      </c>
      <c r="AR45" s="385" t="e">
        <f>#VALUE!</f>
        <v>#VALUE!</v>
      </c>
      <c r="AS45" s="385" t="e">
        <f>IF(AR45="","",IF('[1]Multi-Field'!AU41&gt;9,0,AR45-15))</f>
        <v>#VALUE!</v>
      </c>
      <c r="AT45" s="385" t="e">
        <f>#VALUE!</f>
        <v>#VALUE!</v>
      </c>
      <c r="AU45" s="385" t="e">
        <f>#VALUE!</f>
        <v>#VALUE!</v>
      </c>
      <c r="AV45" s="385" t="e">
        <f>IF(AU45="","",IF('[1]Multi-Field'!AU41=9&gt;9,0,AU45-35))</f>
        <v>#VALUE!</v>
      </c>
      <c r="AW45" s="385" t="e">
        <f>#VALUE!</f>
        <v>#VALUE!</v>
      </c>
      <c r="AX45" s="385" t="e">
        <f t="shared" si="8"/>
        <v>#VALUE!</v>
      </c>
      <c r="AY45" s="385" t="str">
        <f>IF('[1]Multi-Field'!AU41="","",IF('[1]Multi-Field'!AU41&lt;1,100,IF('[1]Multi-Field'!AU41=1,75,IF('[1]Multi-Field'!AU41=2,50,IF('[1]Multi-Field'!AU41=3,25,IF('[1]Multi-Field'!AU41&gt;3,0,""))))))</f>
        <v/>
      </c>
      <c r="AZ45" s="385" t="str">
        <f t="shared" si="9"/>
        <v/>
      </c>
      <c r="BA45" s="385" t="e">
        <f>#VALUE!</f>
        <v>#VALUE!</v>
      </c>
      <c r="BB45" s="385" t="e">
        <f>IF(BA45="","",IF(AND('[1]Multi-Field'!AU41&lt;40,'[1]Multi-Field'!AU41&gt;9),40,IF('[1]Multi-Field'!AU41&gt;39,0,BA45+5)))</f>
        <v>#VALUE!</v>
      </c>
      <c r="BC45" s="386" t="e">
        <f t="shared" si="10"/>
        <v>#VALUE!</v>
      </c>
      <c r="BD45" s="281">
        <v>0.34</v>
      </c>
      <c r="BE45" s="281">
        <v>0.78</v>
      </c>
      <c r="BF45" s="411" t="s">
        <v>1216</v>
      </c>
      <c r="BG45" s="412">
        <v>4</v>
      </c>
      <c r="BH45" s="412">
        <v>5.5</v>
      </c>
      <c r="BI45" s="412">
        <v>5.5</v>
      </c>
      <c r="BJ45" s="409" t="e">
        <f>IF(AND('[1]Single Field'!#REF!=[1]Lists!BF45,'[1]Single Field'!#REF!="Drained"),"x",IF(AND('[1]Single Field'!#REF!=[1]Lists!BF45,'[1]Single Field'!#REF!="Undrained"),O,""))</f>
        <v>#REF!</v>
      </c>
      <c r="BK45" s="409" t="str">
        <f>IF(AND('[1]Multi-Field'!$E$3=[1]Lists!BF45,'[1]Multi-Field'!$F$3="Drained"),BI45,IF(AND('[1]Multi-Field'!$E$3=BF45,'[1]Multi-Field'!$F$3="undrained"),BH45,""))</f>
        <v/>
      </c>
      <c r="BL45" s="409" t="str">
        <f>IF(AND('[1]Multi-Field'!$E$4=BF45,'[1]Multi-Field'!$F$4="Drained"),BI45,IF(AND('[1]Multi-Field'!$E$4=BF45,'[1]Multi-Field'!$F$4="undrained"),BH45,""))</f>
        <v/>
      </c>
      <c r="BM45" s="409" t="str">
        <f>IF(AND('[1]Multi-Field'!$E$5=BF45,'[1]Multi-Field'!$F$5="Drained"),BI45,IF(AND('[1]Multi-Field'!$E$5=BF45,'[1]Multi-Field'!$F$5="undrained"),BH45,""))</f>
        <v/>
      </c>
      <c r="BN45" s="409" t="str">
        <f>IF(AND('[1]Multi-Field'!$E$6=BF45,'[1]Multi-Field'!$F$6="Drained"),BI45,IF(AND('[1]Multi-Field'!$E$6=BF45,'[1]Multi-Field'!$F$6="undrained"),BH45,""))</f>
        <v/>
      </c>
      <c r="BO45" s="409" t="str">
        <f>IF(AND('[1]Multi-Field'!$E$7=BF45,'[1]Multi-Field'!$F$7="Drained"),BI45,IF(AND('[1]Multi-Field'!$E$7=BF45,'[1]Multi-Field'!$F$7="undrained"),BH45,""))</f>
        <v/>
      </c>
      <c r="BP45" s="409" t="str">
        <f>IF(AND('[1]Multi-Field'!$E$8=BF45,'[1]Multi-Field'!$F$8="Drained"),BI45,IF(AND('[1]Multi-Field'!$E$8=BF45,'[1]Multi-Field'!$F$8="undrained"),BH45,""))</f>
        <v/>
      </c>
      <c r="BQ45" s="409" t="str">
        <f>IF(AND('[1]Multi-Field'!$E$9=BF45,'[1]Multi-Field'!$F$9="Drained"),BI45,IF(AND('[1]Multi-Field'!$E$9=BF45,'[1]Multi-Field'!$F$9="undrained"),BH45,""))</f>
        <v/>
      </c>
      <c r="BR45" s="409" t="str">
        <f>IF(AND('[1]Multi-Field'!$E$10=BF45,'[1]Multi-Field'!$F$10="Drained"),BI45,IF(AND('[1]Multi-Field'!$E$10=BF45,'[1]Multi-Field'!$F$10="undrained"),BH45,""))</f>
        <v/>
      </c>
      <c r="BS45" s="409" t="str">
        <f>IF(AND('[1]Multi-Field'!$E$11=BF45,'[1]Multi-Field'!$F$11="Drained"),BI45,IF(AND('[1]Multi-Field'!$E$11=BF45,'[1]Multi-Field'!$F$11="undrained"),BH45,""))</f>
        <v/>
      </c>
      <c r="BT45" s="409" t="str">
        <f>IF(AND('[1]Multi-Field'!$E$12=BF45,'[1]Multi-Field'!$F$12="Drained"),BI45,IF(AND('[1]Multi-Field'!$E$12=BF45,'[1]Multi-Field'!$F$12="undrained"),BH45,""))</f>
        <v/>
      </c>
      <c r="BU45" s="409" t="str">
        <f>IF(AND('[1]Multi-Field'!$E$13=BF45,'[1]Multi-Field'!$F$13="Drained"),BI45,IF(AND('[1]Multi-Field'!$E$3=BF45,'[1]Multi-Field'!$F$13="undrained"),BH45,""))</f>
        <v/>
      </c>
      <c r="BV45" s="409" t="str">
        <f>IF(AND('[1]Multi-Field'!$E$14=BF45,'[1]Multi-Field'!$F$14="Drained"),BI45,IF(AND('[1]Multi-Field'!$E$14=BF45,'[1]Multi-Field'!$F$14="undrained"),BH45,""))</f>
        <v/>
      </c>
      <c r="BW45" s="409" t="str">
        <f>IF(AND('[1]Multi-Field'!$E$15=BF45,'[1]Multi-Field'!$F$15="Drained"),BI45,IF(AND('[1]Multi-Field'!$E$15=BF45,'[1]Multi-Field'!$F$15="undrained"),BH45,""))</f>
        <v/>
      </c>
      <c r="BX45" s="409" t="str">
        <f>IF(AND('[1]Multi-Field'!$E$16=[1]Lists!BF45,'[1]Multi-Field'!$F$16="Drained"),BI45,IF(AND('[1]Multi-Field'!$E$16=[1]Lists!BF45,'[1]Multi-Field'!$F$16="undrained"),BH45,""))</f>
        <v/>
      </c>
      <c r="BY45" s="409" t="str">
        <f>IF(AND('[1]Multi-Field'!$E$17=[1]Lists!BF45,'[1]Multi-Field'!$F$17="Drained"),BI45,IF(AND('[1]Multi-Field'!$E$17=[1]Lists!BF45,'[1]Multi-Field'!$F$17="undrained"),BH45,""))</f>
        <v/>
      </c>
      <c r="BZ45" s="409" t="str">
        <f>IF(AND('[1]Multi-Field'!$E$18=[1]Lists!BF45,'[1]Multi-Field'!$F$18="Drained"),BI45,IF(AND('[1]Multi-Field'!$E$18=[1]Lists!BF45,'[1]Multi-Field'!$F$18="undrained"),BH45,""))</f>
        <v/>
      </c>
      <c r="CA45" s="409" t="str">
        <f>IF(AND('[1]Multi-Field'!$E$19=[1]Lists!BF45,'[1]Multi-Field'!$F$19="Drained"),BI45,IF(AND('[1]Multi-Field'!$E$19=[1]Lists!BF45,'[1]Multi-Field'!$F$19="undrained"),BH45,""))</f>
        <v/>
      </c>
      <c r="CB45" s="409" t="str">
        <f>IF(AND('[1]Multi-Field'!$E$20=[1]Lists!BF45,'[1]Multi-Field'!$F$20="Drained"),BI45,IF(AND('[1]Multi-Field'!$E$20=[1]Lists!BF45,'[1]Multi-Field'!$F$20="undrained"),BH45,""))</f>
        <v/>
      </c>
      <c r="CC45" s="409" t="str">
        <f>IF(AND('[1]Multi-Field'!$E$21=[1]Lists!BF45,'[1]Multi-Field'!$F$21="Drained"),BI45,IF(AND('[1]Multi-Field'!$E$21=[1]Lists!BF45,'[1]Multi-Field'!$F$21="undrained"),BH45,""))</f>
        <v/>
      </c>
      <c r="CD45" s="409" t="str">
        <f>IF(AND('[1]Multi-Field'!$E$22=[1]Lists!BF45,'[1]Multi-Field'!$F$22="Drained"),BI45,IF(AND('[1]Multi-Field'!$E$22=[1]Lists!BF45,'[1]Multi-Field'!$F$22="undrained"),BH45,""))</f>
        <v/>
      </c>
      <c r="CE45" s="409" t="str">
        <f>IF(AND('[1]Multi-Field'!$E$23=[1]Lists!BF45,'[1]Multi-Field'!$F$23="Drained"),BI45,IF(AND('[1]Multi-Field'!$E$23=[1]Lists!BF45,'[1]Multi-Field'!$F$23="undrained"),BH45,""))</f>
        <v/>
      </c>
      <c r="CF45" s="409" t="str">
        <f>IF(AND('[1]Multi-Field'!$E$24=[1]Lists!BF45,'[1]Multi-Field'!$F$24="Drained"),BI45,IF(AND('[1]Multi-Field'!$E$24=[1]Lists!BF45,'[1]Multi-Field'!$F$24="undrained"),BH45,""))</f>
        <v/>
      </c>
      <c r="CG45" s="409" t="str">
        <f>IF(AND('[1]Multi-Field'!$E$25=[1]Lists!BF45,'[1]Multi-Field'!$F$25="Drained"),BI45,IF(AND('[1]Multi-Field'!$E$25=[1]Lists!BF45,'[1]Multi-Field'!$F$25="undrained"),BH45,""))</f>
        <v/>
      </c>
      <c r="CH45" s="409" t="str">
        <f>IF(AND('[1]Multi-Field'!$E$26=[1]Lists!BF45,'[1]Multi-Field'!$F$26="Drained"),BI45,IF(AND('[1]Multi-Field'!$E$26=[1]Lists!BF45,'[1]Multi-Field'!$F$26="undrained"),BH45,""))</f>
        <v/>
      </c>
      <c r="CI45" s="409" t="str">
        <f>IF(AND('[1]Multi-Field'!$E$27=[1]Lists!BF45,'[1]Multi-Field'!$F$27="Drained"),BI45,IF(AND('[1]Multi-Field'!$E$27=[1]Lists!BF45,'[1]Multi-Field'!$F$27="undrained"),BH45,""))</f>
        <v/>
      </c>
      <c r="CJ45" s="409" t="str">
        <f>IF(AND('[1]Multi-Field'!$E$28=[1]Lists!BF45,'[1]Multi-Field'!$F$28="Drained"),BI45,IF(AND('[1]Multi-Field'!$E$28=[1]Lists!BF45,'[1]Multi-Field'!$F$28="undrained"),BH45,""))</f>
        <v/>
      </c>
      <c r="CK45" s="409" t="str">
        <f>IF(AND('[1]Multi-Field'!$E$29=[1]Lists!BF45,'[1]Multi-Field'!$F$29="Drained"),BI45,IF(AND('[1]Multi-Field'!$E$29=[1]Lists!BF45,'[1]Multi-Field'!$F$29="undrained"),BH45,""))</f>
        <v/>
      </c>
      <c r="CL45" s="409" t="str">
        <f>IF(AND('[1]Multi-Field'!$E$30=[1]Lists!BF45,'[1]Multi-Field'!$F$30="Drained"),BI45,IF(AND('[1]Multi-Field'!$E$30=[1]Lists!BF45,'[1]Multi-Field'!$F$30="undrained"),BH45,""))</f>
        <v/>
      </c>
      <c r="CM45" s="409" t="str">
        <f>IF(AND('[1]Multi-Field'!$E$31=[1]Lists!BF45,'[1]Multi-Field'!$F$31="Drained"),BI45,IF(AND('[1]Multi-Field'!$E$31=[1]Lists!BF45,'[1]Multi-Field'!$F$31="undrained"),BH45,""))</f>
        <v/>
      </c>
      <c r="CN45" s="409" t="str">
        <f>IF(AND('[1]Multi-Field'!$E$32=[1]Lists!BF45,'[1]Multi-Field'!$F$32="Drained"),BI45,IF(AND('[1]Multi-Field'!$E$32=[1]Lists!BF45,'[1]Multi-Field'!$F$32="undrained"),BH45,""))</f>
        <v/>
      </c>
      <c r="CO45" s="409" t="str">
        <f>IF(AND('[1]Multi-Field'!$E$33=[1]Lists!BF45,'[1]Multi-Field'!$F$33="Drained"),BI45,IF(AND('[1]Multi-Field'!$E$33=[1]Lists!BF45,'[1]Multi-Field'!$F$33="undrained"),BH45,""))</f>
        <v/>
      </c>
      <c r="CP45" s="409" t="str">
        <f>IF(AND('[1]Multi-Field'!$E$34=[1]Lists!BF45,'[1]Multi-Field'!$F$34="Drained"),BI45,IF(AND('[1]Multi-Field'!$E$34=[1]Lists!BF45,'[1]Multi-Field'!$F$34="undrained"),BH45,""))</f>
        <v/>
      </c>
      <c r="CQ45" s="409" t="str">
        <f>IF(AND('[1]Multi-Field'!$E$35=[1]Lists!BF45,'[1]Multi-Field'!$F$35="Drained"),BI45,IF(AND('[1]Multi-Field'!$E$35=[1]Lists!BF45,'[1]Multi-Field'!$F$35="undrained"),BH45,""))</f>
        <v/>
      </c>
      <c r="CR45" s="409" t="str">
        <f>IF(AND('[1]Multi-Field'!$E$36=[1]Lists!BF45,'[1]Multi-Field'!$F$36="Drained"),BI45,IF(AND('[1]Multi-Field'!$E$36=[1]Lists!BF45,'[1]Multi-Field'!$F$36="undrained"),BH45,""))</f>
        <v/>
      </c>
      <c r="CS45" s="409" t="str">
        <f>IF(AND('[1]Multi-Field'!$E$37=[1]Lists!BF45,'[1]Multi-Field'!$F$37="Drained"),BI45,IF(AND('[1]Multi-Field'!$E$37=[1]Lists!BF45,'[1]Multi-Field'!$F$37="undrained"),BH45,""))</f>
        <v/>
      </c>
      <c r="CT45" s="409" t="str">
        <f>IF(AND('[1]Multi-Field'!$E$38=[1]Lists!BF45,'[1]Multi-Field'!$F$38="Drained"),BI45,IF(AND('[1]Multi-Field'!$E$38=[1]Lists!BF45,'[1]Multi-Field'!$F$38="undrained"),BH45,""))</f>
        <v/>
      </c>
      <c r="CU45" s="409" t="str">
        <f>IF(AND('[1]Multi-Field'!$E$39=[1]Lists!BF45,'[1]Multi-Field'!$F$39="Drained"),BI45,IF(AND('[1]Multi-Field'!$E$39=[1]Lists!BF45,'[1]Multi-Field'!$F$39="undrained"),BH45,""))</f>
        <v/>
      </c>
      <c r="CV45" s="409" t="str">
        <f>IF(AND('[1]Multi-Field'!$E$40=[1]Lists!BF45,'[1]Multi-Field'!$F$40="Drained"),BI45,IF(AND('[1]Multi-Field'!$E$40=[1]Lists!BF45,'[1]Multi-Field'!$F$40="undrained"),BH45,""))</f>
        <v/>
      </c>
      <c r="CW45" s="409" t="str">
        <f>IF(AND('[1]Multi-Field'!$E$41=[1]Lists!BF45,'[1]Multi-Field'!$F$40="Drained"),BI45,IF(AND('[1]Multi-Field'!$E$40=[1]Lists!BF45,'[1]Multi-Field'!$F$40="undrained"),BH45,""))</f>
        <v/>
      </c>
      <c r="CX45" s="409" t="str">
        <f>IF(AND('[1]Multi-Field'!$E$42=[1]Lists!BF45,'[1]Multi-Field'!$F$42="Drained"),BI45,IF(AND('[1]Multi-Field'!$E$42=[1]Lists!BF45,'[1]Multi-Field'!$F$42="undrained"),BH45,""))</f>
        <v/>
      </c>
      <c r="CY45" s="409" t="str">
        <f>IF(AND('[1]Multi-Field'!$E$43=[1]Lists!BF45,'[1]Multi-Field'!$F$43="Drained"),BI45,IF(AND('[1]Multi-Field'!$E$43=[1]Lists!BF45,'[1]Multi-Field'!$F$43="undrained"),BH45,""))</f>
        <v/>
      </c>
      <c r="CZ45" s="409" t="str">
        <f>IF(AND('[1]Multi-Field'!$E$44=[1]Lists!BF45,'[1]Multi-Field'!$F$44="Drained"),BI45,IF(AND('[1]Multi-Field'!$E$44=[1]Lists!BF45,'[1]Multi-Field'!$F$44="undrained"),BH45,""))</f>
        <v/>
      </c>
      <c r="DA45" s="409" t="str">
        <f>IF(AND('[1]Multi-Field'!$E$45=[1]Lists!BF45,'[1]Multi-Field'!$F$45="Drained"),BI45,IF(AND('[1]Multi-Field'!$E$45=[1]Lists!BF45,'[1]Multi-Field'!$F$45="undrained"),BH45,""))</f>
        <v/>
      </c>
      <c r="DB45" s="409">
        <f>IF(AND('[1]Multi-Field'!$E$46=[1]Lists!BF45,'[1]Multi-Field'!$F$46="Drained"),BI45,IF(AND('[1]Multi-Field'!$E$46=[1]Lists!BF45,'[1]Multi-Field'!$F$46="undrained"),BH45,""))</f>
        <v>5.5</v>
      </c>
      <c r="DC45" s="409" t="str">
        <f>IF(AND('[1]Multi-Field'!$E$47=[1]Lists!BF45,'[1]Multi-Field'!$F$47="Drained"),BI45,IF(AND('[1]Multi-Field'!$E$47=[1]Lists!BF45,'[1]Multi-Field'!$F$47="undrained"),BH45,""))</f>
        <v/>
      </c>
      <c r="DD45" s="409" t="str">
        <f>IF(AND('[1]Multi-Field'!$E$48=[1]Lists!BF45,'[1]Multi-Field'!$F$48="Drained"),BI45,IF(AND('[1]Multi-Field'!$E$48=[1]Lists!BF45,'[1]Multi-Field'!$F$48="undrained"),BH45,""))</f>
        <v/>
      </c>
      <c r="DE45" s="409" t="str">
        <f>IF(AND('[1]Multi-Field'!$E$49=[1]Lists!BF45,'[1]Multi-Field'!$F$49="Drained"),BI45,IF(AND('[1]Multi-Field'!$E$49=[1]Lists!BF45,'[1]Multi-Field'!$F$9="undrained"),BH45,""))</f>
        <v/>
      </c>
      <c r="DF45" s="409" t="str">
        <f>IF(AND('[1]Multi-Field'!$E$50=[1]Lists!BF45,'[1]Multi-Field'!$F$50="Drained"),BI45,IF(AND('[1]Multi-Field'!$E$50=[1]Lists!BF45,'[1]Multi-Field'!$F$50="undrained"),BH45,""))</f>
        <v/>
      </c>
      <c r="DG45" s="409" t="str">
        <f>IF(AND('[1]Multi-Field'!$E$51=[1]Lists!BF45,'[1]Multi-Field'!$F$51="Drained"),BI45,IF(AND('[1]Multi-Field'!$E$51=[1]Lists!BF45,'[1]Multi-Field'!$F$51="undrained"),BH45,""))</f>
        <v/>
      </c>
      <c r="DH45" s="409" t="str">
        <f>IF(AND('[1]Multi-Field'!$E$52=[1]Lists!BF45,'[1]Multi-Field'!$F$52="Drained"),BI45,IF(AND('[1]Multi-Field'!$E$52=[1]Lists!BF45,'[1]Multi-Field'!$F$52="undrained"),BH45,""))</f>
        <v/>
      </c>
      <c r="DI45" s="409" t="str">
        <f>IF(AND('[1]Multi-Field'!$E$53=[1]Lists!BF45,'[1]Multi-Field'!$F$53="Drained"),BI45,IF(AND('[1]Multi-Field'!$E$53=[1]Lists!BF45,'[1]Multi-Field'!$F$53="undrained"),BH45,""))</f>
        <v/>
      </c>
      <c r="DJ45" s="409" t="str">
        <f>IF(AND('[1]Multi-Field'!$E$54=[1]Lists!BF45,'[1]Multi-Field'!$F$54="Drained"),BI45,IF(AND('[1]Multi-Field'!$E$54=[1]Lists!BF45,'[1]Multi-Field'!$F$54="undrained"),BH45,""))</f>
        <v/>
      </c>
      <c r="DK45" s="409" t="str">
        <f>IF(AND('[1]Multi-Field'!$E$55=[1]Lists!BF45,'[1]Multi-Field'!$F$55="Drained"),BI45,IF(AND('[1]Multi-Field'!$E$55=[1]Lists!BF45,'[1]Multi-Field'!$F$55="undrained"),BH45,""))</f>
        <v/>
      </c>
      <c r="DL45" s="409" t="str">
        <f>IF(AND('[1]Multi-Field'!$E$56=[1]Lists!BF45,'[1]Multi-Field'!$F$56="Drained"),BI45,IF(AND('[1]Multi-Field'!$E$56=[1]Lists!BF45,'[1]Multi-Field'!$F$56="undrained"),BH45,""))</f>
        <v/>
      </c>
      <c r="DM45" s="409" t="str">
        <f>IF(AND('[1]Multi-Field'!$E$57=[1]Lists!BF45,'[1]Multi-Field'!$F$57="Drained"),BI45,IF(AND('[1]Multi-Field'!$E$57=[1]Lists!BF45,'[1]Multi-Field'!$F$57="undrained"),BH45,""))</f>
        <v/>
      </c>
      <c r="DN45" s="409" t="str">
        <f>IF(AND('[1]Multi-Field'!$E$58=[1]Lists!BF45,'[1]Multi-Field'!$F$58="Drained"),BI45,IF(AND('[1]Multi-Field'!$E$58=[1]Lists!BF45,'[1]Multi-Field'!$F$58="undrained"),BH45,""))</f>
        <v/>
      </c>
      <c r="DO45" s="409" t="str">
        <f>IF(AND('[1]Multi-Field'!$E$59=[1]Lists!BF45,'[1]Multi-Field'!$F$59="Drained"),BI45,IF(AND('[1]Multi-Field'!$E$59=[1]Lists!BF45,'[1]Multi-Field'!$F$59="undrained"),BH45,""))</f>
        <v/>
      </c>
      <c r="DP45" s="409" t="str">
        <f>IF(AND('[1]Multi-Field'!$E$60=[1]Lists!BF45,'[1]Multi-Field'!$F$60="Drained"),BI45,IF(AND('[1]Multi-Field'!$E$60=[1]Lists!BF45,'[1]Multi-Field'!$F$60="undrained"),BH45,""))</f>
        <v/>
      </c>
      <c r="DQ45" s="409" t="str">
        <f>IF(AND('[1]Multi-Field'!$E$61=[1]Lists!BF45,'[1]Multi-Field'!$F$61="Drained"),BI45,IF(AND('[1]Multi-Field'!$E$61=[1]Lists!BF45,'[1]Multi-Field'!$F$61="undrained"),BH45,""))</f>
        <v/>
      </c>
      <c r="DR45" s="409" t="str">
        <f>IF(AND('[1]Multi-Field'!$E$62=[1]Lists!BF45,'[1]Multi-Field'!$F$62="Drained"),BI45,IF(AND('[1]Multi-Field'!$E$62=[1]Lists!BF45,'[1]Multi-Field'!$F$62="undrained"),BH45,""))</f>
        <v/>
      </c>
      <c r="DS45" s="409" t="str">
        <f>IF(AND('[1]Multi-Field'!$E$63=[1]Lists!BF45,'[1]Multi-Field'!$F$63="Drained"),BI45,IF(AND('[1]Multi-Field'!$E$63=[1]Lists!BF45,'[1]Multi-Field'!$F$63="undrained"),BH45,""))</f>
        <v/>
      </c>
      <c r="DT45" s="409" t="str">
        <f>IF(AND('[1]Multi-Field'!$E$64=[1]Lists!BF45,'[1]Multi-Field'!$F$64="Drained"),BI45,IF(AND('[1]Multi-Field'!$E$64=[1]Lists!BF45,'[1]Multi-Field'!$F$64="undrained"),BH45,""))</f>
        <v/>
      </c>
      <c r="DU45" s="409" t="str">
        <f>IF(AND('[1]Multi-Field'!$E$65=[1]Lists!BF45,'[1]Multi-Field'!$F$65="Drained"),BI45,IF(AND('[1]Multi-Field'!$E$65=[1]Lists!BF45,'[1]Multi-Field'!$F$65="undrained"),BH45,""))</f>
        <v/>
      </c>
      <c r="DV45" s="409" t="str">
        <f>IF(AND('[1]Multi-Field'!$E$66=[1]Lists!BF45,'[1]Multi-Field'!$F$66="Drained"),BI45,IF(AND('[1]Multi-Field'!$E$66=[1]Lists!BF45,'[1]Multi-Field'!$F$66="undrained"),BH45,""))</f>
        <v/>
      </c>
      <c r="DW45" s="409" t="str">
        <f>IF(AND('[1]Multi-Field'!$E$67=[1]Lists!BF45,'[1]Multi-Field'!$F$67="Drained"),BI45,IF(AND('[1]Multi-Field'!$E$67=[1]Lists!BF45,'[1]Multi-Field'!$F$67="undrained"),BH45,""))</f>
        <v/>
      </c>
      <c r="DX45" s="409" t="str">
        <f>IF(AND('[1]Multi-Field'!$E$68=[1]Lists!BF45,'[1]Multi-Field'!$F$68="Drained"),BI45,IF(AND('[1]Multi-Field'!$E$68=[1]Lists!BF45,'[1]Multi-Field'!$F$68="undrained"),BH45,""))</f>
        <v/>
      </c>
      <c r="DY45" s="409" t="str">
        <f>IF(AND('[1]Multi-Field'!$E$69=[1]Lists!BF45,'[1]Multi-Field'!$F$69="Drained"),BI45,IF(AND('[1]Multi-Field'!$E$69=[1]Lists!BF45,'[1]Multi-Field'!$F$69="undrained"),BH45,""))</f>
        <v/>
      </c>
      <c r="DZ45" s="409" t="str">
        <f>IF(AND('[1]Multi-Field'!$E$70=[1]Lists!BF45,'[1]Multi-Field'!$F$70="Drained"),BI45,IF(AND('[1]Multi-Field'!$E$70=[1]Lists!BF45,'[1]Multi-Field'!$F$70="undrained"),BH45,""))</f>
        <v/>
      </c>
      <c r="EA45" s="409" t="str">
        <f>IF(AND('[1]Multi-Field'!$E$71=[1]Lists!BF45,'[1]Multi-Field'!$F$71="Drained"),BI45,IF(AND('[1]Multi-Field'!$E$71=[1]Lists!BF45,'[1]Multi-Field'!$F$71="undrained"),BH45,""))</f>
        <v/>
      </c>
      <c r="EB45" s="409" t="str">
        <f>IF(AND('[1]Multi-Field'!$E$72=[1]Lists!BF45,'[1]Multi-Field'!$F$72="Drained"),BI45,IF(AND('[1]Multi-Field'!$E$72=[1]Lists!BF45,'[1]Multi-Field'!$F$72="undrained"),BH45,""))</f>
        <v/>
      </c>
      <c r="EC45" s="409" t="str">
        <f>IF(AND('[1]Multi-Field'!$E$73=[1]Lists!BF45,'[1]Multi-Field'!$F$73="Drained"),BI45,IF(AND('[1]Multi-Field'!$E$73=[1]Lists!BF45,'[1]Multi-Field'!$F$73="undrained"),BH45,""))</f>
        <v/>
      </c>
      <c r="ED45" s="409" t="str">
        <f>IF(AND('[1]Multi-Field'!$E$74=[1]Lists!BF45,'[1]Multi-Field'!$F$74="Drained"),BI45,IF(AND('[1]Multi-Field'!$E$74=[1]Lists!BF45,'[1]Multi-Field'!$F$74="undrained"),BH45,""))</f>
        <v/>
      </c>
      <c r="EE45" s="409" t="str">
        <f>IF(AND('[1]Multi-Field'!$E$75=[1]Lists!BF45,'[1]Multi-Field'!$F$75="Drained"),BI45,IF(AND('[1]Multi-Field'!$E$75=[1]Lists!BF45,'[1]Multi-Field'!$F$75="undrained"),BH45,""))</f>
        <v/>
      </c>
      <c r="EF45" s="409" t="str">
        <f>IF(AND('[1]Multi-Field'!$E$76=[1]Lists!BF45,'[1]Multi-Field'!$F$76="Drained"),BI45,IF(AND('[1]Multi-Field'!$E$76=[1]Lists!BF45,'[1]Multi-Field'!$F$6="undrained"),BH45,""))</f>
        <v/>
      </c>
      <c r="EG45" s="409" t="str">
        <f>IF(AND('[1]Multi-Field'!$E$77=[1]Lists!BF45,'[1]Multi-Field'!$F$77="Drained"),BI45,IF(AND('[1]Multi-Field'!$E$77=[1]Lists!BF45,'[1]Multi-Field'!$F$77="undrained"),BH45,""))</f>
        <v/>
      </c>
      <c r="EH45" s="409" t="str">
        <f>IF(AND('[1]Multi-Field'!$E$78=[1]Lists!BF45,'[1]Multi-Field'!$F$78="Drained"),BI45,IF(AND('[1]Multi-Field'!$E$78=[1]Lists!BF45,'[1]Multi-Field'!$F$78="undrained"),BH45,""))</f>
        <v/>
      </c>
      <c r="EI45" s="409" t="str">
        <f>IF(AND('[1]Multi-Field'!$E$79=[1]Lists!BF45,'[1]Multi-Field'!$F$79="Drained"),BI45,IF(AND('[1]Multi-Field'!$E$79=[1]Lists!BF45,'[1]Multi-Field'!$F$79="undrained"),BH45,""))</f>
        <v/>
      </c>
      <c r="EJ45" s="409" t="str">
        <f>IF(AND('[1]Multi-Field'!$E$80=[1]Lists!BF45,'[1]Multi-Field'!$F$80="Drained"),BI45,IF(AND('[1]Multi-Field'!$E$80=[1]Lists!BF45,'[1]Multi-Field'!$F$80="undrained"),BH45,""))</f>
        <v/>
      </c>
      <c r="EK45" s="409" t="str">
        <f>IF(AND('[1]Multi-Field'!$E$81=[1]Lists!BF45,'[1]Multi-Field'!$F$81="Drained"),BI45,IF(AND('[1]Multi-Field'!$E$81=[1]Lists!BF45,'[1]Multi-Field'!$F$81="undrained"),BH45,""))</f>
        <v/>
      </c>
      <c r="EL45" s="409" t="str">
        <f>IF(AND('[1]Multi-Field'!$E$82=[1]Lists!BF45,'[1]Multi-Field'!$F$82="Drained"),BI45,IF(AND('[1]Multi-Field'!$E$82=[1]Lists!BF45,'[1]Multi-Field'!$F$82="undrained"),BH45,""))</f>
        <v/>
      </c>
      <c r="EM45" s="409" t="str">
        <f>IF(AND('[1]Multi-Field'!$E$83=[1]Lists!BF45,'[1]Multi-Field'!$F$83="Drained"),BI45,IF(AND('[1]Multi-Field'!$E$83=[1]Lists!BF45,'[1]Multi-Field'!$F$83="undrained"),BH45,""))</f>
        <v/>
      </c>
      <c r="EN45" s="409" t="str">
        <f>IF(AND('[1]Multi-Field'!$E$84=[1]Lists!BF45,'[1]Multi-Field'!$F$84="Drained"),BI45,IF(AND('[1]Multi-Field'!$E$84=[1]Lists!BF45,'[1]Multi-Field'!$F$84="undrained"),BH45,""))</f>
        <v/>
      </c>
      <c r="EO45" s="409" t="str">
        <f>IF(AND('[1]Multi-Field'!$E$85=[1]Lists!BF45,'[1]Multi-Field'!$F$85="Drained"),BI45,IF(AND('[1]Multi-Field'!$E$85=[1]Lists!BF45,'[1]Multi-Field'!$F$85="undrained"),BH45,""))</f>
        <v/>
      </c>
      <c r="EP45" s="409" t="str">
        <f>IF(AND('[1]Multi-Field'!$E$86=[1]Lists!BF45,'[1]Multi-Field'!$F$86="Drained"),BI45,IF(AND('[1]Multi-Field'!$E$86=[1]Lists!BF45,'[1]Multi-Field'!$F$86="undrained"),BH45,""))</f>
        <v/>
      </c>
      <c r="EQ45" s="409" t="str">
        <f>IF(AND('[1]Multi-Field'!$E$87=[1]Lists!BF45,'[1]Multi-Field'!$F$87="Drained"),BI45,IF(AND('[1]Multi-Field'!$E$87=[1]Lists!BF45,'[1]Multi-Field'!$F$87="undrained"),BH45,""))</f>
        <v/>
      </c>
      <c r="ER45" s="409" t="str">
        <f>IF(AND('[1]Multi-Field'!$E$88=[1]Lists!BF45,'[1]Multi-Field'!$F$88="Drained"),BI45,IF(AND('[1]Multi-Field'!$E$88=[1]Lists!BF45,'[1]Multi-Field'!$F$88="undrained"),BH45,""))</f>
        <v/>
      </c>
      <c r="ES45" s="409" t="str">
        <f>IF(AND('[1]Multi-Field'!$E$89=[1]Lists!BF45,'[1]Multi-Field'!$F$89="Drained"),BI45,IF(AND('[1]Multi-Field'!$E$89=[1]Lists!BF45,'[1]Multi-Field'!$F$89="undrained"),BH45,""))</f>
        <v/>
      </c>
      <c r="ET45" s="409" t="str">
        <f>IF(AND('[1]Multi-Field'!$E$90=[1]Lists!BF45,'[1]Multi-Field'!$F$90="Drained"),BI45,IF(AND('[1]Multi-Field'!$E$90=[1]Lists!BF45,'[1]Multi-Field'!$F$90="undrained"),BH45,""))</f>
        <v/>
      </c>
      <c r="EU45" s="409" t="str">
        <f>IF(AND('[1]Multi-Field'!$E$91=[1]Lists!BF45,'[1]Multi-Field'!$F$91="Drained"),BI45,IF(AND('[1]Multi-Field'!$E$91=[1]Lists!BF45,'[1]Multi-Field'!$F$91="undrained"),BH45,""))</f>
        <v/>
      </c>
      <c r="EV45" s="409" t="str">
        <f>IF(AND('[1]Multi-Field'!$E$92=[1]Lists!BF45,'[1]Multi-Field'!$F$92="Drained"),BI45,IF(AND('[1]Multi-Field'!$E$92=[1]Lists!BF45,'[1]Multi-Field'!$F$92="undrained"),BH45,""))</f>
        <v/>
      </c>
      <c r="EW45" s="409" t="str">
        <f>IF(AND('[1]Multi-Field'!$E$93=[1]Lists!BF45,'[1]Multi-Field'!$F$93="Drained"),BI45,IF(AND('[1]Multi-Field'!$E$93=[1]Lists!BF45,'[1]Multi-Field'!$F$93="undrained"),BH45,""))</f>
        <v/>
      </c>
      <c r="EX45" s="409" t="str">
        <f>IF(AND('[1]Multi-Field'!$E$94=[1]Lists!BF45,'[1]Multi-Field'!$F$94="Drained"),BI45,IF(AND('[1]Multi-Field'!$E$94=[1]Lists!BF45,'[1]Multi-Field'!$F$94="undrained"),BH45,""))</f>
        <v/>
      </c>
      <c r="EY45" s="409" t="str">
        <f>IF(AND('[1]Multi-Field'!$E$95=[1]Lists!BF45,'[1]Multi-Field'!$F$95="Drained"),BI45,IF(AND('[1]Multi-Field'!$E$95=[1]Lists!BF45,'[1]Multi-Field'!$F$95="undrained"),BH45,""))</f>
        <v/>
      </c>
      <c r="EZ45" s="409" t="str">
        <f>IF(AND('[1]Multi-Field'!$E$96=[1]Lists!BF45,'[1]Multi-Field'!$F$96="Drained"),BI45,IF(AND('[1]Multi-Field'!$E$96=[1]Lists!BF45,'[1]Multi-Field'!$F$96="undrained"),BH45,""))</f>
        <v/>
      </c>
      <c r="FA45" s="409" t="str">
        <f>IF(AND('[1]Multi-Field'!$E$97=[1]Lists!BF45,'[1]Multi-Field'!$F$97="Drained"),BI45,IF(AND('[1]Multi-Field'!$E$97=[1]Lists!BF45,'[1]Multi-Field'!$F$97="undrained"),BH45,""))</f>
        <v/>
      </c>
      <c r="FB45" s="409" t="str">
        <f>IF(AND('[1]Multi-Field'!$E$98=[1]Lists!BF45,'[1]Multi-Field'!$F$98="Drained"),BI45,IF(AND('[1]Multi-Field'!$E$98=[1]Lists!BF45,'[1]Multi-Field'!$F$98="undrained"),BH45,""))</f>
        <v/>
      </c>
      <c r="FC45" s="409" t="str">
        <f>IF(AND('[1]Multi-Field'!$E$99=[1]Lists!BF45,'[1]Multi-Field'!$F$99="Drained"),BI45,IF(AND('[1]Multi-Field'!$E$99=[1]Lists!BF45,'[1]Multi-Field'!$F$99="undrained"),BH45,""))</f>
        <v/>
      </c>
      <c r="FD45" s="409" t="str">
        <f>IF(AND('[1]Multi-Field'!$E$100=[1]Lists!BF45,'[1]Multi-Field'!$F$100="Drained"),BI45,IF(AND('[1]Multi-Field'!$E$100=[1]Lists!BF45,'[1]Multi-Field'!$F$100="undrained"),BH45,""))</f>
        <v/>
      </c>
      <c r="FE45" s="409" t="str">
        <f>IF(AND('[1]Multi-Field'!$E$101=[1]Lists!BF45,'[1]Multi-Field'!$F$101="Drained"),BI45,IF(AND('[1]Multi-Field'!$E$101=[1]Lists!BF45,'[1]Multi-Field'!$F$101="undrained"),BH45,""))</f>
        <v/>
      </c>
      <c r="FF45" s="409" t="str">
        <f>IF(AND('[1]Multi-Field'!$E$102=[1]Lists!BF45,'[1]Multi-Field'!$F$102="Drained"),BI45,IF(AND('[1]Multi-Field'!$E$102=[1]Lists!BF45,'[1]Multi-Field'!$F$102="undrained"),BH45,""))</f>
        <v/>
      </c>
      <c r="FG45" s="409" t="str">
        <f>IF(AND('[1]Multi-Field'!$E$103=[1]Lists!BF45,'[1]Multi-Field'!$F$103="Drained"),BI45,IF(AND('[1]Multi-Field'!$E$103=[1]Lists!BF45,'[1]Multi-Field'!$F$103="undrained"),BH45,""))</f>
        <v/>
      </c>
      <c r="FH45" s="409" t="str">
        <f>IF(AND('[1]Multi-Field'!$E$104=[1]Lists!BF45,'[1]Multi-Field'!$F$104="Drained"),BI45,IF(AND('[1]Multi-Field'!$E$104=[1]Lists!BF45,'[1]Multi-Field'!$F$104="undrained"),BH45,""))</f>
        <v/>
      </c>
      <c r="FI45" s="409" t="str">
        <f>IF(AND('[1]Multi-Field'!$E$105=[1]Lists!BF45,'[1]Multi-Field'!$F$105="Drained"),BI45,IF(AND('[1]Multi-Field'!$E$105=[1]Lists!BF45,'[1]Multi-Field'!$F$105="undrained"),BH45,""))</f>
        <v/>
      </c>
      <c r="FJ45" s="409" t="str">
        <f>IF(AND('[1]Multi-Field'!$E$106=[1]Lists!BF45,'[1]Multi-Field'!$F$106="Drained"),BI45,IF(AND('[1]Multi-Field'!$E$106=[1]Lists!BF45,'[1]Multi-Field'!$F$106="undrained"),BH45,""))</f>
        <v/>
      </c>
      <c r="FK45" s="409" t="str">
        <f>IF(AND('[1]Multi-Field'!$E$107=[1]Lists!BF45,'[1]Multi-Field'!$F$107="Drained"),BI45,IF(AND('[1]Multi-Field'!$E$107=[1]Lists!BF45,'[1]Multi-Field'!$F$107="undrained"),BH45,""))</f>
        <v/>
      </c>
      <c r="FL45" s="409" t="str">
        <f>IF(AND('[1]Multi-Field'!$E$108=[1]Lists!BF45,'[1]Multi-Field'!$F$108="Drained"),BI45,IF(AND('[1]Multi-Field'!$E$108=[1]Lists!BF45,'[1]Multi-Field'!$F$108="undrained"),BH45,""))</f>
        <v/>
      </c>
      <c r="FM45" s="409" t="str">
        <f>IF(AND('[1]Multi-Field'!$E$109=[1]Lists!BF45,'[1]Multi-Field'!$F$109="Drained"),BI45,IF(AND('[1]Multi-Field'!$E$109=[1]Lists!BF45,'[1]Multi-Field'!$F$109="undrained"),BH45,""))</f>
        <v/>
      </c>
      <c r="FN45" s="409" t="str">
        <f>IF(AND('[1]Multi-Field'!$E$110=[1]Lists!BF45,'[1]Multi-Field'!$F$110="Drained"),BI45,IF(AND('[1]Multi-Field'!$E$110=[1]Lists!BF45,'[1]Multi-Field'!$F$110="undrained"),BH45,""))</f>
        <v/>
      </c>
      <c r="FO45" s="409" t="str">
        <f>IF(AND('[1]Multi-Field'!$E$111=[1]Lists!BF45,'[1]Multi-Field'!$F$111="Drained"),BI45,IF(AND('[1]Multi-Field'!$E$111=[1]Lists!BF45,'[1]Multi-Field'!$F$111="undrained"),BH45,""))</f>
        <v/>
      </c>
      <c r="FP45" s="409" t="str">
        <f>IF(AND('[1]Multi-Field'!$E$112=[1]Lists!BF45,'[1]Multi-Field'!$F$112="Drained"),BI45,IF(AND('[1]Multi-Field'!$E$112=[1]Lists!BF45,'[1]Multi-Field'!$F$112="undrained"),BH45,""))</f>
        <v/>
      </c>
      <c r="FQ45" s="409" t="str">
        <f>IF(AND('[1]Multi-Field'!$E$113=[1]Lists!BF45,'[1]Multi-Field'!$F$113="Drained"),BI45,IF(AND('[1]Multi-Field'!$E$113=[1]Lists!BF45,'[1]Multi-Field'!$F$113="undrained"),BH45,""))</f>
        <v/>
      </c>
      <c r="FR45" s="409" t="str">
        <f>IF(AND('[1]Multi-Field'!$E$114=[1]Lists!BF45,'[1]Multi-Field'!$F$114="Drained"),BI45,IF(AND('[1]Multi-Field'!$E$114=[1]Lists!BF45,'[1]Multi-Field'!$F$114="undrained"),BH45,""))</f>
        <v/>
      </c>
      <c r="FS45" s="409" t="str">
        <f>IF(AND('[1]Multi-Field'!$E$115=[1]Lists!BF45,'[1]Multi-Field'!$F$115="Drained"),BI45,IF(AND('[1]Multi-Field'!$E$115=[1]Lists!BF45,'[1]Multi-Field'!$F$115="undrained"),BH45,""))</f>
        <v/>
      </c>
      <c r="FT45" s="409" t="str">
        <f>IF(AND('[1]Multi-Field'!$E$116=[1]Lists!BF45,'[1]Multi-Field'!$F$116="Drained"),BI45,IF(AND('[1]Multi-Field'!$E$116=[1]Lists!BF45,'[1]Multi-Field'!$F$116="undrained"),BH45,""))</f>
        <v/>
      </c>
      <c r="FU45" s="409" t="str">
        <f>IF(AND('[1]Multi-Field'!$E$117=[1]Lists!BF45,'[1]Multi-Field'!$F$117="Drained"),BI45,IF(AND('[1]Multi-Field'!$E$117=[1]Lists!BF45,'[1]Multi-Field'!$F$117="undrained"),BH45,""))</f>
        <v/>
      </c>
      <c r="FV45" s="409" t="str">
        <f>IF(AND('[1]Multi-Field'!$E$118=[1]Lists!BF45,'[1]Multi-Field'!$F$118="Drained"),BI45,IF(AND('[1]Multi-Field'!$E$118=[1]Lists!BF45,'[1]Multi-Field'!$F$118="undrained"),BH45,""))</f>
        <v/>
      </c>
      <c r="FW45" s="409" t="str">
        <f>IF(AND('[1]Multi-Field'!$E$119=[1]Lists!BF45,'[1]Multi-Field'!$F$119="Drained"),BI45,IF(AND('[1]Multi-Field'!$E$119=[1]Lists!BF45,'[1]Multi-Field'!$F$119="undrained"),BH45,""))</f>
        <v/>
      </c>
      <c r="FX45" s="409" t="str">
        <f>IF(AND('[1]Multi-Field'!$E$120=[1]Lists!BF45,'[1]Multi-Field'!$F$120="Drained"),BI45,IF(AND('[1]Multi-Field'!$E$120=[1]Lists!BF45,'[1]Multi-Field'!$F$120="undrained"),BH45,""))</f>
        <v/>
      </c>
      <c r="FZ45" t="s">
        <v>829</v>
      </c>
      <c r="GC45" s="4">
        <f>'[1]Multi-Field'!B43</f>
        <v>0</v>
      </c>
      <c r="GD45" s="73">
        <f>IF(OR('[1]Multi-Field'!Q43=$FZ$43,'[1]Multi-Field'!Q43=$FZ$44),'[1]Multi-Field'!BS43,"")</f>
        <v>92.857142857142875</v>
      </c>
      <c r="GE45" s="4" t="str">
        <f>IF(AND(OR('[1]Multi-Field'!Q43=$FZ$86,'[1]Multi-Field'!Q43=$FZ$94,'[1]Multi-Field'!Q43=$FZ$87,'[1]Multi-Field'!Q43=[1]Lists!$FZ$93,'[1]Multi-Field'!Q43=$FZ$59),'[1]Multi-Field'!BS43&gt;50),'[1]Multi-Field'!BS43*0.8,IF(AND(OR('[1]Multi-Field'!Q43=$FZ$86,'[1]Multi-Field'!Q43=$FZ$94,'[1]Multi-Field'!Q43=$FZ$87,'[1]Multi-Field'!Q43=[1]Lists!$FZ$93,'[1]Multi-Field'!Q43=[1]Lists!$FZ$59),'[1]Multi-Field'!BS43&lt;50),'[1]Multi-Field'!BS43,""))</f>
        <v/>
      </c>
      <c r="GF45" s="4" t="str">
        <f>IF(OR('[1]Multi-Field'!Q43=[1]Lists!$FZ$7,'[1]Multi-Field'!Q43=[1]Lists!$FZ$5,'[1]Multi-Field'!Q43=[1]Lists!$FZ$24,'[1]Multi-Field'!Q43=[1]Lists!$FZ$10,'[1]Multi-Field'!Q43=[1]Lists!$FZ$8, '[1]Multi-Field'!Q43=[1]Lists!$FZ$25, '[1]Multi-Field'!Q43=[1]Lists!$FZ$23, '[1]Multi-Field'!Q43= [1]Lists!$FZ$47, '[1]Multi-Field'!Q43=[1]Lists!$FZ$49, '[1]Multi-Field'!Q43=[1]Lists!$FZ$48,'[1]Multi-Field'!Q43=[1]Lists!$FZ$3, '[1]Multi-Field'!Q43=[1]Lists!$FZ$14,'[1]Multi-Field'!Q43=[1]Lists!$FZ$36, '[1]Multi-Field'!Q43=[1]Lists!$FZ$41,'[1]Multi-Field'!Q43=[1]Lists!$FZ$42),0,"")</f>
        <v/>
      </c>
      <c r="GG45" s="4" t="str">
        <f>IF(OR('[1]Multi-Field'!Q43=[1]Lists!$FZ$6,'[1]Multi-Field'!Q43=[1]Lists!$FZ$4, '[1]Multi-Field'!Q72=[1]Lists!$FZ$11, '[1]Multi-Field'!Q43=[1]Lists!$FZ$1),100*IF('[1]Multi-Field'!U43=onepercent,0.75,IF('[1]Multi-Field'!U43=onetotwentyfivepercent,0.4,IF(OR('[1]Multi-Field'!U43=twentysixtofiftypercent,'[1]Multi-Field'!U43=greaterthanfiftypercent),0,""))),"")</f>
        <v/>
      </c>
      <c r="GH45" s="4" t="str">
        <f>IF(OR('[1]Multi-Field'!Q43=[1]Lists!$FZ$53,'[1]Multi-Field'!Q43=[1]Lists!$FZ$55), 50,IF('[1]Multi-Field'!Q43=[1]Lists!$FZ$54,225,IF('[1]Multi-Field'!Q43=[1]Lists!$FZ$56,75,"")))</f>
        <v/>
      </c>
      <c r="GI45" s="4" t="e">
        <f>#VALUE!</f>
        <v>#VALUE!</v>
      </c>
      <c r="GJ45" s="4" t="e">
        <f>#VALUE!</f>
        <v>#VALUE!</v>
      </c>
      <c r="GK45" s="4" t="str">
        <f>IF('[1]Multi-Field'!Q43=[1]Lists!$FZ$95,'[1]Multi-Field'!BS43*0.66,"")</f>
        <v/>
      </c>
      <c r="GM45" s="4" t="str">
        <f>IF(OR('[1]Multi-Field'!Q43=[1]Lists!$FZ$26,'[1]Multi-Field'!Q43=[1]Lists!$FZ$84),20,"")</f>
        <v/>
      </c>
      <c r="GN45" s="4" t="str">
        <f>IF(OR('[1]Multi-Field'!Q43=[1]Lists!$FZ$88,'[1]Multi-Field'!Q43=[1]Lists!$FZ$57),0,"")</f>
        <v/>
      </c>
      <c r="GO45" s="4" t="str">
        <f>IF(OR('[1]Multi-Field'!Q43=[1]Lists!$FZ$69,'[1]Multi-Field'!Q43=[1]Lists!$FZ$71,'[1]Multi-Field'!Q43=[1]Lists!$FZ$105),50,"")</f>
        <v/>
      </c>
      <c r="GP45" s="4" t="str">
        <f>IF(OR('[1]Multi-Field'!Q43=[1]Lists!$FZ$75,'[1]Multi-Field'!Q43=[1]Lists!$FZ$70),75,"")</f>
        <v/>
      </c>
      <c r="GQ45" s="4" t="str">
        <f>IF('[1]Multi-Field'!Q43=[1]Lists!$FZ$72,150,"")</f>
        <v/>
      </c>
      <c r="GR45" s="4" t="str">
        <f>IF(OR('[1]Multi-Field'!Q43=[1]Lists!$FZ$74,'[1]Multi-Field'!Q43=[1]Lists!$FZ$73),40,"")</f>
        <v/>
      </c>
      <c r="GS45" s="4" t="str">
        <f>IF('[1]Multi-Field'!Q43=[1]Lists!$FZ$99,80,"")</f>
        <v/>
      </c>
      <c r="GT45" s="4" t="str">
        <f>IF('[1]Multi-Field'!Q43=[1]Lists!$FZ$106,70,"")</f>
        <v/>
      </c>
      <c r="GU45" s="4" t="e">
        <f t="shared" si="4"/>
        <v>#VALUE!</v>
      </c>
    </row>
    <row r="46" spans="1:203" ht="13.5" customHeight="1">
      <c r="A46" s="7" t="s">
        <v>133</v>
      </c>
      <c r="B46" t="s">
        <v>770</v>
      </c>
      <c r="C46" s="7"/>
      <c r="D46" s="8">
        <v>70</v>
      </c>
      <c r="E46" s="8">
        <f t="shared" si="0"/>
        <v>70</v>
      </c>
      <c r="F46" s="8">
        <f t="shared" si="1"/>
        <v>70</v>
      </c>
      <c r="G46" s="8">
        <v>70</v>
      </c>
      <c r="H46" s="8">
        <v>55</v>
      </c>
      <c r="I46" s="8">
        <f t="shared" si="5"/>
        <v>55</v>
      </c>
      <c r="J46" s="8">
        <f t="shared" si="6"/>
        <v>55</v>
      </c>
      <c r="K46" s="8">
        <v>55</v>
      </c>
      <c r="L46" s="8">
        <v>120</v>
      </c>
      <c r="M46" s="8">
        <f t="shared" si="2"/>
        <v>120</v>
      </c>
      <c r="N46" s="8">
        <f t="shared" si="3"/>
        <v>120</v>
      </c>
      <c r="O46" s="8">
        <v>120</v>
      </c>
      <c r="P46" s="391">
        <v>21</v>
      </c>
      <c r="Q46" s="394"/>
      <c r="R46" s="395" t="b">
        <f>IF(OR('Multi-Field'!AA23=Lists!$AC$42,'Multi-Field'!AA23=Lists!$AC$43),IF('Multi-Field'!Z23="x",(IF('Multi-Field'!AC23=Lists!$Q$11,Lists!$R$11,IF('Multi-Field'!AC23=Lists!$Q$12,Lists!$R$12,IF('Multi-Field'!AC23=Lists!$Q$13,Lists!$R$13,IF('Multi-Field'!AC23=Lists!$Q$14,Lists!$R$14))))),IF('Multi-Field'!X23="x",(IF('Multi-Field'!AC23=Lists!$Q$11,Lists!$S$11,IF('Multi-Field'!AC23=Lists!$Q$12,Lists!$S$12,IF('Multi-Field'!AC23=Lists!$Q$13,Lists!$S$13,IF('Multi-Field'!AC23=Lists!$Q$14,Lists!$S$14))))),IF('Multi-Field'!V23="x",(IF('Multi-Field'!AC23=Lists!$Q$11,Lists!$T$11,IF('Multi-Field'!AC23=Lists!$Q$12,Lists!$T$12,IF('Multi-Field'!AC23=Lists!$Q$13,Lists!$T$13,IF('Multi-Field'!AC23=Lists!$Q$14,Lists!$T$14))))),0))))</f>
        <v>0</v>
      </c>
      <c r="S46" s="395" t="str">
        <f t="shared" si="11"/>
        <v/>
      </c>
      <c r="T46" s="395"/>
      <c r="U46" s="396"/>
      <c r="V46" s="383">
        <f>IF(OR('Multi-Field'!AI32=$U$4,'Multi-Field'!AI32=$U$5,'Multi-Field'!AI32=$U$6,'Multi-Field'!AI32=$U$7,'Multi-Field'!AI32=$U$8,'Multi-Field'!AI32=$U$9),(IF('Multi-Field'!AJ32=$V$2,100,IF('Multi-Field'!AJ32=$V$3,65,IF('Multi-Field'!AJ32=$V$4,53,IF('Multi-Field'!AJ32=$V$5,41,IF('Multi-Field'!AJ32=$V$6,23,IF('Multi-Field'!AJ32=$V$7,0,0))))))),0)</f>
        <v>0</v>
      </c>
      <c r="W46" s="383" t="str">
        <f>IF(AND(OR('Multi-Field'!AF32=$S$3,'Multi-Field'!AF32=S34,'Multi-Field'!AF32=$S$7),'Multi-Field'!AN32&lt;18,'Multi-Field'!AN32&gt;0),35,IF('Multi-Field'!AF32=$S$4,55,IF(AND('Multi-Field'!AF32=$S$6,'Multi-Field'!AN32&lt;18),30,IF(AND('Multi-Field'!AN32&gt;17,OR('Multi-Field'!AF32=$S$3,'Multi-Field'!AF32=$S$5,'Multi-Field'!AF32= $S$6,'Multi-Field'!AF32=$S$7)),25,"0"))))</f>
        <v>0</v>
      </c>
      <c r="X46" s="383">
        <f>IF(OR('Multi-Field'!BA32=$U$4,'Multi-Field'!BA32=$U$5,'Multi-Field'!BA32=$U$6,'Multi-Field'!BA32=U36,'Multi-Field'!BA32=$U$8,'Multi-Field'!BA32=$U$9),(IF('Multi-Field'!BB32=$V$2,100,IF('Multi-Field'!BB32=$V$3,65,IF('Multi-Field'!BB32=$V$4,53,IF('Multi-Field'!BB32=$V$5,41,IF('Multi-Field'!BB32=$V$6,23,IF('Multi-Field'!BB32=$V$7,0,0))))))),0)</f>
        <v>0</v>
      </c>
      <c r="Y46" s="383" t="str">
        <f>IF(AND(OR('Multi-Field'!AX32=$S$3,'Multi-Field'!AX32=$S$5,'Multi-Field'!AX32=$S$7),'Multi-Field'!BF32&lt;18),35,IF('Multi-Field'!AX32=$S$4,55,IF(AND('Multi-Field'!AX32=$S$6,'Multi-Field'!BF32&lt;18),30,IF(AND('Multi-Field'!BF32&gt;17,OR('Multi-Field'!AX32=$S$3,'Multi-Field'!AX32=$S$5,'Multi-Field'!AX32=$S$6,'Multi-Field'!AX32=$S$7)),25,"0"))))</f>
        <v>0</v>
      </c>
      <c r="Z46" s="383">
        <v>30</v>
      </c>
      <c r="AC46" t="s">
        <v>831</v>
      </c>
      <c r="AI46" s="384">
        <f>'[1]Multi-Field'!B42</f>
        <v>0</v>
      </c>
      <c r="AJ46" s="385" t="e">
        <f>#VALUE!</f>
        <v>#VALUE!</v>
      </c>
      <c r="AK46" s="385" t="e">
        <f>#VALUE!</f>
        <v>#VALUE!</v>
      </c>
      <c r="AL46" s="385" t="e">
        <f>IF(AK46="","",IF('[1]Multi-Field'!AU42=20,10,IF(AK46-30&lt;0,0,AK46-30)))</f>
        <v>#VALUE!</v>
      </c>
      <c r="AM46" s="385" t="e">
        <f>#VALUE!</f>
        <v>#VALUE!</v>
      </c>
      <c r="AN46" s="385" t="e">
        <f t="shared" si="7"/>
        <v>#VALUE!</v>
      </c>
      <c r="AO46" s="385" t="e">
        <f>#VALUE!</f>
        <v>#VALUE!</v>
      </c>
      <c r="AP46" s="385" t="e">
        <f>#VALUE!</f>
        <v>#VALUE!</v>
      </c>
      <c r="AQ46" s="385" t="e">
        <f>#VALUE!</f>
        <v>#VALUE!</v>
      </c>
      <c r="AR46" s="385" t="e">
        <f>#VALUE!</f>
        <v>#VALUE!</v>
      </c>
      <c r="AS46" s="385" t="e">
        <f>IF(AR46="","",IF('[1]Multi-Field'!AU42&gt;9,0,AR46-15))</f>
        <v>#VALUE!</v>
      </c>
      <c r="AT46" s="385" t="e">
        <f>#VALUE!</f>
        <v>#VALUE!</v>
      </c>
      <c r="AU46" s="385" t="e">
        <f>#VALUE!</f>
        <v>#VALUE!</v>
      </c>
      <c r="AV46" s="385" t="e">
        <f>IF(AU46="","",IF('[1]Multi-Field'!AU42=9&gt;9,0,AU46-35))</f>
        <v>#VALUE!</v>
      </c>
      <c r="AW46" s="385" t="e">
        <f>#VALUE!</f>
        <v>#VALUE!</v>
      </c>
      <c r="AX46" s="385" t="e">
        <f t="shared" si="8"/>
        <v>#VALUE!</v>
      </c>
      <c r="AY46" s="385" t="str">
        <f>IF('[1]Multi-Field'!AU42="","",IF('[1]Multi-Field'!AU42&lt;1,100,IF('[1]Multi-Field'!AU42=1,75,IF('[1]Multi-Field'!AU42=2,50,IF('[1]Multi-Field'!AU42=3,25,IF('[1]Multi-Field'!AU42&gt;3,0,""))))))</f>
        <v/>
      </c>
      <c r="AZ46" s="385" t="str">
        <f t="shared" si="9"/>
        <v/>
      </c>
      <c r="BA46" s="385" t="e">
        <f>#VALUE!</f>
        <v>#VALUE!</v>
      </c>
      <c r="BB46" s="385" t="e">
        <f>IF(BA46="","",IF(AND('[1]Multi-Field'!AU42&lt;40,'[1]Multi-Field'!AU42&gt;9),40,IF('[1]Multi-Field'!AU42&gt;39,0,BA46+5)))</f>
        <v>#VALUE!</v>
      </c>
      <c r="BC46" s="386" t="e">
        <f t="shared" si="10"/>
        <v>#VALUE!</v>
      </c>
      <c r="BD46" s="281">
        <v>0.34</v>
      </c>
      <c r="BE46" s="281">
        <v>0.78</v>
      </c>
      <c r="BF46" s="411" t="s">
        <v>1217</v>
      </c>
      <c r="BG46" s="412">
        <v>5</v>
      </c>
      <c r="BH46" s="412">
        <v>4.5</v>
      </c>
      <c r="BI46" s="412">
        <v>5</v>
      </c>
      <c r="BJ46" s="409" t="e">
        <f>IF(AND('[1]Single Field'!#REF!=[1]Lists!BF46,'[1]Single Field'!#REF!="Drained"),"x",IF(AND('[1]Single Field'!#REF!=[1]Lists!BF46,'[1]Single Field'!#REF!="Undrained"),O,""))</f>
        <v>#REF!</v>
      </c>
      <c r="BK46" s="409" t="str">
        <f>IF(AND('[1]Multi-Field'!$E$3=[1]Lists!BF46,'[1]Multi-Field'!$F$3="Drained"),BI46,IF(AND('[1]Multi-Field'!$E$3=BF46,'[1]Multi-Field'!$F$3="undrained"),BH46,""))</f>
        <v/>
      </c>
      <c r="BL46" s="409" t="str">
        <f>IF(AND('[1]Multi-Field'!$E$4=BF46,'[1]Multi-Field'!$F$4="Drained"),BI46,IF(AND('[1]Multi-Field'!$E$4=BF46,'[1]Multi-Field'!$F$4="undrained"),BH46,""))</f>
        <v/>
      </c>
      <c r="BM46" s="409" t="str">
        <f>IF(AND('[1]Multi-Field'!$E$5=BF46,'[1]Multi-Field'!$F$5="Drained"),BI46,IF(AND('[1]Multi-Field'!$E$5=BF46,'[1]Multi-Field'!$F$5="undrained"),BH46,""))</f>
        <v/>
      </c>
      <c r="BN46" s="409" t="str">
        <f>IF(AND('[1]Multi-Field'!$E$6=BF46,'[1]Multi-Field'!$F$6="Drained"),BI46,IF(AND('[1]Multi-Field'!$E$6=BF46,'[1]Multi-Field'!$F$6="undrained"),BH46,""))</f>
        <v/>
      </c>
      <c r="BO46" s="409" t="str">
        <f>IF(AND('[1]Multi-Field'!$E$7=BF46,'[1]Multi-Field'!$F$7="Drained"),BI46,IF(AND('[1]Multi-Field'!$E$7=BF46,'[1]Multi-Field'!$F$7="undrained"),BH46,""))</f>
        <v/>
      </c>
      <c r="BP46" s="409" t="str">
        <f>IF(AND('[1]Multi-Field'!$E$8=BF46,'[1]Multi-Field'!$F$8="Drained"),BI46,IF(AND('[1]Multi-Field'!$E$8=BF46,'[1]Multi-Field'!$F$8="undrained"),BH46,""))</f>
        <v/>
      </c>
      <c r="BQ46" s="409" t="str">
        <f>IF(AND('[1]Multi-Field'!$E$9=BF46,'[1]Multi-Field'!$F$9="Drained"),BI46,IF(AND('[1]Multi-Field'!$E$9=BF46,'[1]Multi-Field'!$F$9="undrained"),BH46,""))</f>
        <v/>
      </c>
      <c r="BR46" s="409" t="str">
        <f>IF(AND('[1]Multi-Field'!$E$10=BF46,'[1]Multi-Field'!$F$10="Drained"),BI46,IF(AND('[1]Multi-Field'!$E$10=BF46,'[1]Multi-Field'!$F$10="undrained"),BH46,""))</f>
        <v/>
      </c>
      <c r="BS46" s="409" t="str">
        <f>IF(AND('[1]Multi-Field'!$E$11=BF46,'[1]Multi-Field'!$F$11="Drained"),BI46,IF(AND('[1]Multi-Field'!$E$11=BF46,'[1]Multi-Field'!$F$11="undrained"),BH46,""))</f>
        <v/>
      </c>
      <c r="BT46" s="409" t="str">
        <f>IF(AND('[1]Multi-Field'!$E$12=BF46,'[1]Multi-Field'!$F$12="Drained"),BI46,IF(AND('[1]Multi-Field'!$E$12=BF46,'[1]Multi-Field'!$F$12="undrained"),BH46,""))</f>
        <v/>
      </c>
      <c r="BU46" s="409" t="str">
        <f>IF(AND('[1]Multi-Field'!$E$13=BF46,'[1]Multi-Field'!$F$13="Drained"),BI46,IF(AND('[1]Multi-Field'!$E$3=BF46,'[1]Multi-Field'!$F$13="undrained"),BH46,""))</f>
        <v/>
      </c>
      <c r="BV46" s="409" t="str">
        <f>IF(AND('[1]Multi-Field'!$E$14=BF46,'[1]Multi-Field'!$F$14="Drained"),BI46,IF(AND('[1]Multi-Field'!$E$14=BF46,'[1]Multi-Field'!$F$14="undrained"),BH46,""))</f>
        <v/>
      </c>
      <c r="BW46" s="409" t="str">
        <f>IF(AND('[1]Multi-Field'!$E$15=BF46,'[1]Multi-Field'!$F$15="Drained"),BI46,IF(AND('[1]Multi-Field'!$E$15=BF46,'[1]Multi-Field'!$F$15="undrained"),BH46,""))</f>
        <v/>
      </c>
      <c r="BX46" s="409" t="str">
        <f>IF(AND('[1]Multi-Field'!$E$16=[1]Lists!BF46,'[1]Multi-Field'!$F$16="Drained"),BI46,IF(AND('[1]Multi-Field'!$E$16=[1]Lists!BF46,'[1]Multi-Field'!$F$16="undrained"),BH46,""))</f>
        <v/>
      </c>
      <c r="BY46" s="409" t="str">
        <f>IF(AND('[1]Multi-Field'!$E$17=[1]Lists!BF46,'[1]Multi-Field'!$F$17="Drained"),BI46,IF(AND('[1]Multi-Field'!$E$17=[1]Lists!BF46,'[1]Multi-Field'!$F$17="undrained"),BH46,""))</f>
        <v/>
      </c>
      <c r="BZ46" s="409" t="str">
        <f>IF(AND('[1]Multi-Field'!$E$18=[1]Lists!BF46,'[1]Multi-Field'!$F$18="Drained"),BI46,IF(AND('[1]Multi-Field'!$E$18=[1]Lists!BF46,'[1]Multi-Field'!$F$18="undrained"),BH46,""))</f>
        <v/>
      </c>
      <c r="CA46" s="409" t="str">
        <f>IF(AND('[1]Multi-Field'!$E$19=[1]Lists!BF46,'[1]Multi-Field'!$F$19="Drained"),BI46,IF(AND('[1]Multi-Field'!$E$19=[1]Lists!BF46,'[1]Multi-Field'!$F$19="undrained"),BH46,""))</f>
        <v/>
      </c>
      <c r="CB46" s="409" t="str">
        <f>IF(AND('[1]Multi-Field'!$E$20=[1]Lists!BF46,'[1]Multi-Field'!$F$20="Drained"),BI46,IF(AND('[1]Multi-Field'!$E$20=[1]Lists!BF46,'[1]Multi-Field'!$F$20="undrained"),BH46,""))</f>
        <v/>
      </c>
      <c r="CC46" s="409" t="str">
        <f>IF(AND('[1]Multi-Field'!$E$21=[1]Lists!BF46,'[1]Multi-Field'!$F$21="Drained"),BI46,IF(AND('[1]Multi-Field'!$E$21=[1]Lists!BF46,'[1]Multi-Field'!$F$21="undrained"),BH46,""))</f>
        <v/>
      </c>
      <c r="CD46" s="409" t="str">
        <f>IF(AND('[1]Multi-Field'!$E$22=[1]Lists!BF46,'[1]Multi-Field'!$F$22="Drained"),BI46,IF(AND('[1]Multi-Field'!$E$22=[1]Lists!BF46,'[1]Multi-Field'!$F$22="undrained"),BH46,""))</f>
        <v/>
      </c>
      <c r="CE46" s="409" t="str">
        <f>IF(AND('[1]Multi-Field'!$E$23=[1]Lists!BF46,'[1]Multi-Field'!$F$23="Drained"),BI46,IF(AND('[1]Multi-Field'!$E$23=[1]Lists!BF46,'[1]Multi-Field'!$F$23="undrained"),BH46,""))</f>
        <v/>
      </c>
      <c r="CF46" s="409" t="str">
        <f>IF(AND('[1]Multi-Field'!$E$24=[1]Lists!BF46,'[1]Multi-Field'!$F$24="Drained"),BI46,IF(AND('[1]Multi-Field'!$E$24=[1]Lists!BF46,'[1]Multi-Field'!$F$24="undrained"),BH46,""))</f>
        <v/>
      </c>
      <c r="CG46" s="409" t="str">
        <f>IF(AND('[1]Multi-Field'!$E$25=[1]Lists!BF46,'[1]Multi-Field'!$F$25="Drained"),BI46,IF(AND('[1]Multi-Field'!$E$25=[1]Lists!BF46,'[1]Multi-Field'!$F$25="undrained"),BH46,""))</f>
        <v/>
      </c>
      <c r="CH46" s="409" t="str">
        <f>IF(AND('[1]Multi-Field'!$E$26=[1]Lists!BF46,'[1]Multi-Field'!$F$26="Drained"),BI46,IF(AND('[1]Multi-Field'!$E$26=[1]Lists!BF46,'[1]Multi-Field'!$F$26="undrained"),BH46,""))</f>
        <v/>
      </c>
      <c r="CI46" s="409" t="str">
        <f>IF(AND('[1]Multi-Field'!$E$27=[1]Lists!BF46,'[1]Multi-Field'!$F$27="Drained"),BI46,IF(AND('[1]Multi-Field'!$E$27=[1]Lists!BF46,'[1]Multi-Field'!$F$27="undrained"),BH46,""))</f>
        <v/>
      </c>
      <c r="CJ46" s="409" t="str">
        <f>IF(AND('[1]Multi-Field'!$E$28=[1]Lists!BF46,'[1]Multi-Field'!$F$28="Drained"),BI46,IF(AND('[1]Multi-Field'!$E$28=[1]Lists!BF46,'[1]Multi-Field'!$F$28="undrained"),BH46,""))</f>
        <v/>
      </c>
      <c r="CK46" s="409" t="str">
        <f>IF(AND('[1]Multi-Field'!$E$29=[1]Lists!BF46,'[1]Multi-Field'!$F$29="Drained"),BI46,IF(AND('[1]Multi-Field'!$E$29=[1]Lists!BF46,'[1]Multi-Field'!$F$29="undrained"),BH46,""))</f>
        <v/>
      </c>
      <c r="CL46" s="409" t="str">
        <f>IF(AND('[1]Multi-Field'!$E$30=[1]Lists!BF46,'[1]Multi-Field'!$F$30="Drained"),BI46,IF(AND('[1]Multi-Field'!$E$30=[1]Lists!BF46,'[1]Multi-Field'!$F$30="undrained"),BH46,""))</f>
        <v/>
      </c>
      <c r="CM46" s="409" t="str">
        <f>IF(AND('[1]Multi-Field'!$E$31=[1]Lists!BF46,'[1]Multi-Field'!$F$31="Drained"),BI46,IF(AND('[1]Multi-Field'!$E$31=[1]Lists!BF46,'[1]Multi-Field'!$F$31="undrained"),BH46,""))</f>
        <v/>
      </c>
      <c r="CN46" s="409" t="str">
        <f>IF(AND('[1]Multi-Field'!$E$32=[1]Lists!BF46,'[1]Multi-Field'!$F$32="Drained"),BI46,IF(AND('[1]Multi-Field'!$E$32=[1]Lists!BF46,'[1]Multi-Field'!$F$32="undrained"),BH46,""))</f>
        <v/>
      </c>
      <c r="CO46" s="409" t="str">
        <f>IF(AND('[1]Multi-Field'!$E$33=[1]Lists!BF46,'[1]Multi-Field'!$F$33="Drained"),BI46,IF(AND('[1]Multi-Field'!$E$33=[1]Lists!BF46,'[1]Multi-Field'!$F$33="undrained"),BH46,""))</f>
        <v/>
      </c>
      <c r="CP46" s="409" t="str">
        <f>IF(AND('[1]Multi-Field'!$E$34=[1]Lists!BF46,'[1]Multi-Field'!$F$34="Drained"),BI46,IF(AND('[1]Multi-Field'!$E$34=[1]Lists!BF46,'[1]Multi-Field'!$F$34="undrained"),BH46,""))</f>
        <v/>
      </c>
      <c r="CQ46" s="409" t="str">
        <f>IF(AND('[1]Multi-Field'!$E$35=[1]Lists!BF46,'[1]Multi-Field'!$F$35="Drained"),BI46,IF(AND('[1]Multi-Field'!$E$35=[1]Lists!BF46,'[1]Multi-Field'!$F$35="undrained"),BH46,""))</f>
        <v/>
      </c>
      <c r="CR46" s="409" t="str">
        <f>IF(AND('[1]Multi-Field'!$E$36=[1]Lists!BF46,'[1]Multi-Field'!$F$36="Drained"),BI46,IF(AND('[1]Multi-Field'!$E$36=[1]Lists!BF46,'[1]Multi-Field'!$F$36="undrained"),BH46,""))</f>
        <v/>
      </c>
      <c r="CS46" s="409" t="str">
        <f>IF(AND('[1]Multi-Field'!$E$37=[1]Lists!BF46,'[1]Multi-Field'!$F$37="Drained"),BI46,IF(AND('[1]Multi-Field'!$E$37=[1]Lists!BF46,'[1]Multi-Field'!$F$37="undrained"),BH46,""))</f>
        <v/>
      </c>
      <c r="CT46" s="409" t="str">
        <f>IF(AND('[1]Multi-Field'!$E$38=[1]Lists!BF46,'[1]Multi-Field'!$F$38="Drained"),BI46,IF(AND('[1]Multi-Field'!$E$38=[1]Lists!BF46,'[1]Multi-Field'!$F$38="undrained"),BH46,""))</f>
        <v/>
      </c>
      <c r="CU46" s="409" t="str">
        <f>IF(AND('[1]Multi-Field'!$E$39=[1]Lists!BF46,'[1]Multi-Field'!$F$39="Drained"),BI46,IF(AND('[1]Multi-Field'!$E$39=[1]Lists!BF46,'[1]Multi-Field'!$F$39="undrained"),BH46,""))</f>
        <v/>
      </c>
      <c r="CV46" s="409" t="str">
        <f>IF(AND('[1]Multi-Field'!$E$40=[1]Lists!BF46,'[1]Multi-Field'!$F$40="Drained"),BI46,IF(AND('[1]Multi-Field'!$E$40=[1]Lists!BF46,'[1]Multi-Field'!$F$40="undrained"),BH46,""))</f>
        <v/>
      </c>
      <c r="CW46" s="409" t="str">
        <f>IF(AND('[1]Multi-Field'!$E$41=[1]Lists!BF46,'[1]Multi-Field'!$F$40="Drained"),BI46,IF(AND('[1]Multi-Field'!$E$40=[1]Lists!BF46,'[1]Multi-Field'!$F$40="undrained"),BH46,""))</f>
        <v/>
      </c>
      <c r="CX46" s="409" t="str">
        <f>IF(AND('[1]Multi-Field'!$E$42=[1]Lists!BF46,'[1]Multi-Field'!$F$42="Drained"),BI46,IF(AND('[1]Multi-Field'!$E$42=[1]Lists!BF46,'[1]Multi-Field'!$F$42="undrained"),BH46,""))</f>
        <v/>
      </c>
      <c r="CY46" s="409" t="str">
        <f>IF(AND('[1]Multi-Field'!$E$43=[1]Lists!BF46,'[1]Multi-Field'!$F$43="Drained"),BI46,IF(AND('[1]Multi-Field'!$E$43=[1]Lists!BF46,'[1]Multi-Field'!$F$43="undrained"),BH46,""))</f>
        <v/>
      </c>
      <c r="CZ46" s="409" t="str">
        <f>IF(AND('[1]Multi-Field'!$E$44=[1]Lists!BF46,'[1]Multi-Field'!$F$44="Drained"),BI46,IF(AND('[1]Multi-Field'!$E$44=[1]Lists!BF46,'[1]Multi-Field'!$F$44="undrained"),BH46,""))</f>
        <v/>
      </c>
      <c r="DA46" s="409" t="str">
        <f>IF(AND('[1]Multi-Field'!$E$45=[1]Lists!BF46,'[1]Multi-Field'!$F$45="Drained"),BI46,IF(AND('[1]Multi-Field'!$E$45=[1]Lists!BF46,'[1]Multi-Field'!$F$45="undrained"),BH46,""))</f>
        <v/>
      </c>
      <c r="DB46" s="409" t="str">
        <f>IF(AND('[1]Multi-Field'!$E$46=[1]Lists!BF46,'[1]Multi-Field'!$F$46="Drained"),BI46,IF(AND('[1]Multi-Field'!$E$46=[1]Lists!BF46,'[1]Multi-Field'!$F$46="undrained"),BH46,""))</f>
        <v/>
      </c>
      <c r="DC46" s="409">
        <f>IF(AND('[1]Multi-Field'!$E$47=[1]Lists!BF46,'[1]Multi-Field'!$F$47="Drained"),BI46,IF(AND('[1]Multi-Field'!$E$47=[1]Lists!BF46,'[1]Multi-Field'!$F$47="undrained"),BH46,""))</f>
        <v>5</v>
      </c>
      <c r="DD46" s="409" t="str">
        <f>IF(AND('[1]Multi-Field'!$E$48=[1]Lists!BF46,'[1]Multi-Field'!$F$48="Drained"),BI46,IF(AND('[1]Multi-Field'!$E$48=[1]Lists!BF46,'[1]Multi-Field'!$F$48="undrained"),BH46,""))</f>
        <v/>
      </c>
      <c r="DE46" s="409" t="str">
        <f>IF(AND('[1]Multi-Field'!$E$49=[1]Lists!BF46,'[1]Multi-Field'!$F$49="Drained"),BI46,IF(AND('[1]Multi-Field'!$E$49=[1]Lists!BF46,'[1]Multi-Field'!$F$9="undrained"),BH46,""))</f>
        <v/>
      </c>
      <c r="DF46" s="409" t="str">
        <f>IF(AND('[1]Multi-Field'!$E$50=[1]Lists!BF46,'[1]Multi-Field'!$F$50="Drained"),BI46,IF(AND('[1]Multi-Field'!$E$50=[1]Lists!BF46,'[1]Multi-Field'!$F$50="undrained"),BH46,""))</f>
        <v/>
      </c>
      <c r="DG46" s="409" t="str">
        <f>IF(AND('[1]Multi-Field'!$E$51=[1]Lists!BF46,'[1]Multi-Field'!$F$51="Drained"),BI46,IF(AND('[1]Multi-Field'!$E$51=[1]Lists!BF46,'[1]Multi-Field'!$F$51="undrained"),BH46,""))</f>
        <v/>
      </c>
      <c r="DH46" s="409" t="str">
        <f>IF(AND('[1]Multi-Field'!$E$52=[1]Lists!BF46,'[1]Multi-Field'!$F$52="Drained"),BI46,IF(AND('[1]Multi-Field'!$E$52=[1]Lists!BF46,'[1]Multi-Field'!$F$52="undrained"),BH46,""))</f>
        <v/>
      </c>
      <c r="DI46" s="409" t="str">
        <f>IF(AND('[1]Multi-Field'!$E$53=[1]Lists!BF46,'[1]Multi-Field'!$F$53="Drained"),BI46,IF(AND('[1]Multi-Field'!$E$53=[1]Lists!BF46,'[1]Multi-Field'!$F$53="undrained"),BH46,""))</f>
        <v/>
      </c>
      <c r="DJ46" s="409" t="str">
        <f>IF(AND('[1]Multi-Field'!$E$54=[1]Lists!BF46,'[1]Multi-Field'!$F$54="Drained"),BI46,IF(AND('[1]Multi-Field'!$E$54=[1]Lists!BF46,'[1]Multi-Field'!$F$54="undrained"),BH46,""))</f>
        <v/>
      </c>
      <c r="DK46" s="409" t="str">
        <f>IF(AND('[1]Multi-Field'!$E$55=[1]Lists!BF46,'[1]Multi-Field'!$F$55="Drained"),BI46,IF(AND('[1]Multi-Field'!$E$55=[1]Lists!BF46,'[1]Multi-Field'!$F$55="undrained"),BH46,""))</f>
        <v/>
      </c>
      <c r="DL46" s="409" t="str">
        <f>IF(AND('[1]Multi-Field'!$E$56=[1]Lists!BF46,'[1]Multi-Field'!$F$56="Drained"),BI46,IF(AND('[1]Multi-Field'!$E$56=[1]Lists!BF46,'[1]Multi-Field'!$F$56="undrained"),BH46,""))</f>
        <v/>
      </c>
      <c r="DM46" s="409" t="str">
        <f>IF(AND('[1]Multi-Field'!$E$57=[1]Lists!BF46,'[1]Multi-Field'!$F$57="Drained"),BI46,IF(AND('[1]Multi-Field'!$E$57=[1]Lists!BF46,'[1]Multi-Field'!$F$57="undrained"),BH46,""))</f>
        <v/>
      </c>
      <c r="DN46" s="409" t="str">
        <f>IF(AND('[1]Multi-Field'!$E$58=[1]Lists!BF46,'[1]Multi-Field'!$F$58="Drained"),BI46,IF(AND('[1]Multi-Field'!$E$58=[1]Lists!BF46,'[1]Multi-Field'!$F$58="undrained"),BH46,""))</f>
        <v/>
      </c>
      <c r="DO46" s="409" t="str">
        <f>IF(AND('[1]Multi-Field'!$E$59=[1]Lists!BF46,'[1]Multi-Field'!$F$59="Drained"),BI46,IF(AND('[1]Multi-Field'!$E$59=[1]Lists!BF46,'[1]Multi-Field'!$F$59="undrained"),BH46,""))</f>
        <v/>
      </c>
      <c r="DP46" s="409" t="str">
        <f>IF(AND('[1]Multi-Field'!$E$60=[1]Lists!BF46,'[1]Multi-Field'!$F$60="Drained"),BI46,IF(AND('[1]Multi-Field'!$E$60=[1]Lists!BF46,'[1]Multi-Field'!$F$60="undrained"),BH46,""))</f>
        <v/>
      </c>
      <c r="DQ46" s="409" t="str">
        <f>IF(AND('[1]Multi-Field'!$E$61=[1]Lists!BF46,'[1]Multi-Field'!$F$61="Drained"),BI46,IF(AND('[1]Multi-Field'!$E$61=[1]Lists!BF46,'[1]Multi-Field'!$F$61="undrained"),BH46,""))</f>
        <v/>
      </c>
      <c r="DR46" s="409" t="str">
        <f>IF(AND('[1]Multi-Field'!$E$62=[1]Lists!BF46,'[1]Multi-Field'!$F$62="Drained"),BI46,IF(AND('[1]Multi-Field'!$E$62=[1]Lists!BF46,'[1]Multi-Field'!$F$62="undrained"),BH46,""))</f>
        <v/>
      </c>
      <c r="DS46" s="409" t="str">
        <f>IF(AND('[1]Multi-Field'!$E$63=[1]Lists!BF46,'[1]Multi-Field'!$F$63="Drained"),BI46,IF(AND('[1]Multi-Field'!$E$63=[1]Lists!BF46,'[1]Multi-Field'!$F$63="undrained"),BH46,""))</f>
        <v/>
      </c>
      <c r="DT46" s="409" t="str">
        <f>IF(AND('[1]Multi-Field'!$E$64=[1]Lists!BF46,'[1]Multi-Field'!$F$64="Drained"),BI46,IF(AND('[1]Multi-Field'!$E$64=[1]Lists!BF46,'[1]Multi-Field'!$F$64="undrained"),BH46,""))</f>
        <v/>
      </c>
      <c r="DU46" s="409" t="str">
        <f>IF(AND('[1]Multi-Field'!$E$65=[1]Lists!BF46,'[1]Multi-Field'!$F$65="Drained"),BI46,IF(AND('[1]Multi-Field'!$E$65=[1]Lists!BF46,'[1]Multi-Field'!$F$65="undrained"),BH46,""))</f>
        <v/>
      </c>
      <c r="DV46" s="409" t="str">
        <f>IF(AND('[1]Multi-Field'!$E$66=[1]Lists!BF46,'[1]Multi-Field'!$F$66="Drained"),BI46,IF(AND('[1]Multi-Field'!$E$66=[1]Lists!BF46,'[1]Multi-Field'!$F$66="undrained"),BH46,""))</f>
        <v/>
      </c>
      <c r="DW46" s="409" t="str">
        <f>IF(AND('[1]Multi-Field'!$E$67=[1]Lists!BF46,'[1]Multi-Field'!$F$67="Drained"),BI46,IF(AND('[1]Multi-Field'!$E$67=[1]Lists!BF46,'[1]Multi-Field'!$F$67="undrained"),BH46,""))</f>
        <v/>
      </c>
      <c r="DX46" s="409" t="str">
        <f>IF(AND('[1]Multi-Field'!$E$68=[1]Lists!BF46,'[1]Multi-Field'!$F$68="Drained"),BI46,IF(AND('[1]Multi-Field'!$E$68=[1]Lists!BF46,'[1]Multi-Field'!$F$68="undrained"),BH46,""))</f>
        <v/>
      </c>
      <c r="DY46" s="409" t="str">
        <f>IF(AND('[1]Multi-Field'!$E$69=[1]Lists!BF46,'[1]Multi-Field'!$F$69="Drained"),BI46,IF(AND('[1]Multi-Field'!$E$69=[1]Lists!BF46,'[1]Multi-Field'!$F$69="undrained"),BH46,""))</f>
        <v/>
      </c>
      <c r="DZ46" s="409" t="str">
        <f>IF(AND('[1]Multi-Field'!$E$70=[1]Lists!BF46,'[1]Multi-Field'!$F$70="Drained"),BI46,IF(AND('[1]Multi-Field'!$E$70=[1]Lists!BF46,'[1]Multi-Field'!$F$70="undrained"),BH46,""))</f>
        <v/>
      </c>
      <c r="EA46" s="409" t="str">
        <f>IF(AND('[1]Multi-Field'!$E$71=[1]Lists!BF46,'[1]Multi-Field'!$F$71="Drained"),BI46,IF(AND('[1]Multi-Field'!$E$71=[1]Lists!BF46,'[1]Multi-Field'!$F$71="undrained"),BH46,""))</f>
        <v/>
      </c>
      <c r="EB46" s="409" t="str">
        <f>IF(AND('[1]Multi-Field'!$E$72=[1]Lists!BF46,'[1]Multi-Field'!$F$72="Drained"),BI46,IF(AND('[1]Multi-Field'!$E$72=[1]Lists!BF46,'[1]Multi-Field'!$F$72="undrained"),BH46,""))</f>
        <v/>
      </c>
      <c r="EC46" s="409" t="str">
        <f>IF(AND('[1]Multi-Field'!$E$73=[1]Lists!BF46,'[1]Multi-Field'!$F$73="Drained"),BI46,IF(AND('[1]Multi-Field'!$E$73=[1]Lists!BF46,'[1]Multi-Field'!$F$73="undrained"),BH46,""))</f>
        <v/>
      </c>
      <c r="ED46" s="409" t="str">
        <f>IF(AND('[1]Multi-Field'!$E$74=[1]Lists!BF46,'[1]Multi-Field'!$F$74="Drained"),BI46,IF(AND('[1]Multi-Field'!$E$74=[1]Lists!BF46,'[1]Multi-Field'!$F$74="undrained"),BH46,""))</f>
        <v/>
      </c>
      <c r="EE46" s="409" t="str">
        <f>IF(AND('[1]Multi-Field'!$E$75=[1]Lists!BF46,'[1]Multi-Field'!$F$75="Drained"),BI46,IF(AND('[1]Multi-Field'!$E$75=[1]Lists!BF46,'[1]Multi-Field'!$F$75="undrained"),BH46,""))</f>
        <v/>
      </c>
      <c r="EF46" s="409" t="str">
        <f>IF(AND('[1]Multi-Field'!$E$76=[1]Lists!BF46,'[1]Multi-Field'!$F$76="Drained"),BI46,IF(AND('[1]Multi-Field'!$E$76=[1]Lists!BF46,'[1]Multi-Field'!$F$6="undrained"),BH46,""))</f>
        <v/>
      </c>
      <c r="EG46" s="409" t="str">
        <f>IF(AND('[1]Multi-Field'!$E$77=[1]Lists!BF46,'[1]Multi-Field'!$F$77="Drained"),BI46,IF(AND('[1]Multi-Field'!$E$77=[1]Lists!BF46,'[1]Multi-Field'!$F$77="undrained"),BH46,""))</f>
        <v/>
      </c>
      <c r="EH46" s="409" t="str">
        <f>IF(AND('[1]Multi-Field'!$E$78=[1]Lists!BF46,'[1]Multi-Field'!$F$78="Drained"),BI46,IF(AND('[1]Multi-Field'!$E$78=[1]Lists!BF46,'[1]Multi-Field'!$F$78="undrained"),BH46,""))</f>
        <v/>
      </c>
      <c r="EI46" s="409" t="str">
        <f>IF(AND('[1]Multi-Field'!$E$79=[1]Lists!BF46,'[1]Multi-Field'!$F$79="Drained"),BI46,IF(AND('[1]Multi-Field'!$E$79=[1]Lists!BF46,'[1]Multi-Field'!$F$79="undrained"),BH46,""))</f>
        <v/>
      </c>
      <c r="EJ46" s="409" t="str">
        <f>IF(AND('[1]Multi-Field'!$E$80=[1]Lists!BF46,'[1]Multi-Field'!$F$80="Drained"),BI46,IF(AND('[1]Multi-Field'!$E$80=[1]Lists!BF46,'[1]Multi-Field'!$F$80="undrained"),BH46,""))</f>
        <v/>
      </c>
      <c r="EK46" s="409" t="str">
        <f>IF(AND('[1]Multi-Field'!$E$81=[1]Lists!BF46,'[1]Multi-Field'!$F$81="Drained"),BI46,IF(AND('[1]Multi-Field'!$E$81=[1]Lists!BF46,'[1]Multi-Field'!$F$81="undrained"),BH46,""))</f>
        <v/>
      </c>
      <c r="EL46" s="409" t="str">
        <f>IF(AND('[1]Multi-Field'!$E$82=[1]Lists!BF46,'[1]Multi-Field'!$F$82="Drained"),BI46,IF(AND('[1]Multi-Field'!$E$82=[1]Lists!BF46,'[1]Multi-Field'!$F$82="undrained"),BH46,""))</f>
        <v/>
      </c>
      <c r="EM46" s="409" t="str">
        <f>IF(AND('[1]Multi-Field'!$E$83=[1]Lists!BF46,'[1]Multi-Field'!$F$83="Drained"),BI46,IF(AND('[1]Multi-Field'!$E$83=[1]Lists!BF46,'[1]Multi-Field'!$F$83="undrained"),BH46,""))</f>
        <v/>
      </c>
      <c r="EN46" s="409" t="str">
        <f>IF(AND('[1]Multi-Field'!$E$84=[1]Lists!BF46,'[1]Multi-Field'!$F$84="Drained"),BI46,IF(AND('[1]Multi-Field'!$E$84=[1]Lists!BF46,'[1]Multi-Field'!$F$84="undrained"),BH46,""))</f>
        <v/>
      </c>
      <c r="EO46" s="409" t="str">
        <f>IF(AND('[1]Multi-Field'!$E$85=[1]Lists!BF46,'[1]Multi-Field'!$F$85="Drained"),BI46,IF(AND('[1]Multi-Field'!$E$85=[1]Lists!BF46,'[1]Multi-Field'!$F$85="undrained"),BH46,""))</f>
        <v/>
      </c>
      <c r="EP46" s="409" t="str">
        <f>IF(AND('[1]Multi-Field'!$E$86=[1]Lists!BF46,'[1]Multi-Field'!$F$86="Drained"),BI46,IF(AND('[1]Multi-Field'!$E$86=[1]Lists!BF46,'[1]Multi-Field'!$F$86="undrained"),BH46,""))</f>
        <v/>
      </c>
      <c r="EQ46" s="409" t="str">
        <f>IF(AND('[1]Multi-Field'!$E$87=[1]Lists!BF46,'[1]Multi-Field'!$F$87="Drained"),BI46,IF(AND('[1]Multi-Field'!$E$87=[1]Lists!BF46,'[1]Multi-Field'!$F$87="undrained"),BH46,""))</f>
        <v/>
      </c>
      <c r="ER46" s="409" t="str">
        <f>IF(AND('[1]Multi-Field'!$E$88=[1]Lists!BF46,'[1]Multi-Field'!$F$88="Drained"),BI46,IF(AND('[1]Multi-Field'!$E$88=[1]Lists!BF46,'[1]Multi-Field'!$F$88="undrained"),BH46,""))</f>
        <v/>
      </c>
      <c r="ES46" s="409" t="str">
        <f>IF(AND('[1]Multi-Field'!$E$89=[1]Lists!BF46,'[1]Multi-Field'!$F$89="Drained"),BI46,IF(AND('[1]Multi-Field'!$E$89=[1]Lists!BF46,'[1]Multi-Field'!$F$89="undrained"),BH46,""))</f>
        <v/>
      </c>
      <c r="ET46" s="409" t="str">
        <f>IF(AND('[1]Multi-Field'!$E$90=[1]Lists!BF46,'[1]Multi-Field'!$F$90="Drained"),BI46,IF(AND('[1]Multi-Field'!$E$90=[1]Lists!BF46,'[1]Multi-Field'!$F$90="undrained"),BH46,""))</f>
        <v/>
      </c>
      <c r="EU46" s="409" t="str">
        <f>IF(AND('[1]Multi-Field'!$E$91=[1]Lists!BF46,'[1]Multi-Field'!$F$91="Drained"),BI46,IF(AND('[1]Multi-Field'!$E$91=[1]Lists!BF46,'[1]Multi-Field'!$F$91="undrained"),BH46,""))</f>
        <v/>
      </c>
      <c r="EV46" s="409" t="str">
        <f>IF(AND('[1]Multi-Field'!$E$92=[1]Lists!BF46,'[1]Multi-Field'!$F$92="Drained"),BI46,IF(AND('[1]Multi-Field'!$E$92=[1]Lists!BF46,'[1]Multi-Field'!$F$92="undrained"),BH46,""))</f>
        <v/>
      </c>
      <c r="EW46" s="409" t="str">
        <f>IF(AND('[1]Multi-Field'!$E$93=[1]Lists!BF46,'[1]Multi-Field'!$F$93="Drained"),BI46,IF(AND('[1]Multi-Field'!$E$93=[1]Lists!BF46,'[1]Multi-Field'!$F$93="undrained"),BH46,""))</f>
        <v/>
      </c>
      <c r="EX46" s="409" t="str">
        <f>IF(AND('[1]Multi-Field'!$E$94=[1]Lists!BF46,'[1]Multi-Field'!$F$94="Drained"),BI46,IF(AND('[1]Multi-Field'!$E$94=[1]Lists!BF46,'[1]Multi-Field'!$F$94="undrained"),BH46,""))</f>
        <v/>
      </c>
      <c r="EY46" s="409" t="str">
        <f>IF(AND('[1]Multi-Field'!$E$95=[1]Lists!BF46,'[1]Multi-Field'!$F$95="Drained"),BI46,IF(AND('[1]Multi-Field'!$E$95=[1]Lists!BF46,'[1]Multi-Field'!$F$95="undrained"),BH46,""))</f>
        <v/>
      </c>
      <c r="EZ46" s="409" t="str">
        <f>IF(AND('[1]Multi-Field'!$E$96=[1]Lists!BF46,'[1]Multi-Field'!$F$96="Drained"),BI46,IF(AND('[1]Multi-Field'!$E$96=[1]Lists!BF46,'[1]Multi-Field'!$F$96="undrained"),BH46,""))</f>
        <v/>
      </c>
      <c r="FA46" s="409" t="str">
        <f>IF(AND('[1]Multi-Field'!$E$97=[1]Lists!BF46,'[1]Multi-Field'!$F$97="Drained"),BI46,IF(AND('[1]Multi-Field'!$E$97=[1]Lists!BF46,'[1]Multi-Field'!$F$97="undrained"),BH46,""))</f>
        <v/>
      </c>
      <c r="FB46" s="409" t="str">
        <f>IF(AND('[1]Multi-Field'!$E$98=[1]Lists!BF46,'[1]Multi-Field'!$F$98="Drained"),BI46,IF(AND('[1]Multi-Field'!$E$98=[1]Lists!BF46,'[1]Multi-Field'!$F$98="undrained"),BH46,""))</f>
        <v/>
      </c>
      <c r="FC46" s="409" t="str">
        <f>IF(AND('[1]Multi-Field'!$E$99=[1]Lists!BF46,'[1]Multi-Field'!$F$99="Drained"),BI46,IF(AND('[1]Multi-Field'!$E$99=[1]Lists!BF46,'[1]Multi-Field'!$F$99="undrained"),BH46,""))</f>
        <v/>
      </c>
      <c r="FD46" s="409" t="str">
        <f>IF(AND('[1]Multi-Field'!$E$100=[1]Lists!BF46,'[1]Multi-Field'!$F$100="Drained"),BI46,IF(AND('[1]Multi-Field'!$E$100=[1]Lists!BF46,'[1]Multi-Field'!$F$100="undrained"),BH46,""))</f>
        <v/>
      </c>
      <c r="FE46" s="409" t="str">
        <f>IF(AND('[1]Multi-Field'!$E$101=[1]Lists!BF46,'[1]Multi-Field'!$F$101="Drained"),BI46,IF(AND('[1]Multi-Field'!$E$101=[1]Lists!BF46,'[1]Multi-Field'!$F$101="undrained"),BH46,""))</f>
        <v/>
      </c>
      <c r="FF46" s="409" t="str">
        <f>IF(AND('[1]Multi-Field'!$E$102=[1]Lists!BF46,'[1]Multi-Field'!$F$102="Drained"),BI46,IF(AND('[1]Multi-Field'!$E$102=[1]Lists!BF46,'[1]Multi-Field'!$F$102="undrained"),BH46,""))</f>
        <v/>
      </c>
      <c r="FG46" s="409" t="str">
        <f>IF(AND('[1]Multi-Field'!$E$103=[1]Lists!BF46,'[1]Multi-Field'!$F$103="Drained"),BI46,IF(AND('[1]Multi-Field'!$E$103=[1]Lists!BF46,'[1]Multi-Field'!$F$103="undrained"),BH46,""))</f>
        <v/>
      </c>
      <c r="FH46" s="409" t="str">
        <f>IF(AND('[1]Multi-Field'!$E$104=[1]Lists!BF46,'[1]Multi-Field'!$F$104="Drained"),BI46,IF(AND('[1]Multi-Field'!$E$104=[1]Lists!BF46,'[1]Multi-Field'!$F$104="undrained"),BH46,""))</f>
        <v/>
      </c>
      <c r="FI46" s="409" t="str">
        <f>IF(AND('[1]Multi-Field'!$E$105=[1]Lists!BF46,'[1]Multi-Field'!$F$105="Drained"),BI46,IF(AND('[1]Multi-Field'!$E$105=[1]Lists!BF46,'[1]Multi-Field'!$F$105="undrained"),BH46,""))</f>
        <v/>
      </c>
      <c r="FJ46" s="409" t="str">
        <f>IF(AND('[1]Multi-Field'!$E$106=[1]Lists!BF46,'[1]Multi-Field'!$F$106="Drained"),BI46,IF(AND('[1]Multi-Field'!$E$106=[1]Lists!BF46,'[1]Multi-Field'!$F$106="undrained"),BH46,""))</f>
        <v/>
      </c>
      <c r="FK46" s="409" t="str">
        <f>IF(AND('[1]Multi-Field'!$E$107=[1]Lists!BF46,'[1]Multi-Field'!$F$107="Drained"),BI46,IF(AND('[1]Multi-Field'!$E$107=[1]Lists!BF46,'[1]Multi-Field'!$F$107="undrained"),BH46,""))</f>
        <v/>
      </c>
      <c r="FL46" s="409" t="str">
        <f>IF(AND('[1]Multi-Field'!$E$108=[1]Lists!BF46,'[1]Multi-Field'!$F$108="Drained"),BI46,IF(AND('[1]Multi-Field'!$E$108=[1]Lists!BF46,'[1]Multi-Field'!$F$108="undrained"),BH46,""))</f>
        <v/>
      </c>
      <c r="FM46" s="409" t="str">
        <f>IF(AND('[1]Multi-Field'!$E$109=[1]Lists!BF46,'[1]Multi-Field'!$F$109="Drained"),BI46,IF(AND('[1]Multi-Field'!$E$109=[1]Lists!BF46,'[1]Multi-Field'!$F$109="undrained"),BH46,""))</f>
        <v/>
      </c>
      <c r="FN46" s="409" t="str">
        <f>IF(AND('[1]Multi-Field'!$E$110=[1]Lists!BF46,'[1]Multi-Field'!$F$110="Drained"),BI46,IF(AND('[1]Multi-Field'!$E$110=[1]Lists!BF46,'[1]Multi-Field'!$F$110="undrained"),BH46,""))</f>
        <v/>
      </c>
      <c r="FO46" s="409" t="str">
        <f>IF(AND('[1]Multi-Field'!$E$111=[1]Lists!BF46,'[1]Multi-Field'!$F$111="Drained"),BI46,IF(AND('[1]Multi-Field'!$E$111=[1]Lists!BF46,'[1]Multi-Field'!$F$111="undrained"),BH46,""))</f>
        <v/>
      </c>
      <c r="FP46" s="409" t="str">
        <f>IF(AND('[1]Multi-Field'!$E$112=[1]Lists!BF46,'[1]Multi-Field'!$F$112="Drained"),BI46,IF(AND('[1]Multi-Field'!$E$112=[1]Lists!BF46,'[1]Multi-Field'!$F$112="undrained"),BH46,""))</f>
        <v/>
      </c>
      <c r="FQ46" s="409" t="str">
        <f>IF(AND('[1]Multi-Field'!$E$113=[1]Lists!BF46,'[1]Multi-Field'!$F$113="Drained"),BI46,IF(AND('[1]Multi-Field'!$E$113=[1]Lists!BF46,'[1]Multi-Field'!$F$113="undrained"),BH46,""))</f>
        <v/>
      </c>
      <c r="FR46" s="409" t="str">
        <f>IF(AND('[1]Multi-Field'!$E$114=[1]Lists!BF46,'[1]Multi-Field'!$F$114="Drained"),BI46,IF(AND('[1]Multi-Field'!$E$114=[1]Lists!BF46,'[1]Multi-Field'!$F$114="undrained"),BH46,""))</f>
        <v/>
      </c>
      <c r="FS46" s="409" t="str">
        <f>IF(AND('[1]Multi-Field'!$E$115=[1]Lists!BF46,'[1]Multi-Field'!$F$115="Drained"),BI46,IF(AND('[1]Multi-Field'!$E$115=[1]Lists!BF46,'[1]Multi-Field'!$F$115="undrained"),BH46,""))</f>
        <v/>
      </c>
      <c r="FT46" s="409" t="str">
        <f>IF(AND('[1]Multi-Field'!$E$116=[1]Lists!BF46,'[1]Multi-Field'!$F$116="Drained"),BI46,IF(AND('[1]Multi-Field'!$E$116=[1]Lists!BF46,'[1]Multi-Field'!$F$116="undrained"),BH46,""))</f>
        <v/>
      </c>
      <c r="FU46" s="409" t="str">
        <f>IF(AND('[1]Multi-Field'!$E$117=[1]Lists!BF46,'[1]Multi-Field'!$F$117="Drained"),BI46,IF(AND('[1]Multi-Field'!$E$117=[1]Lists!BF46,'[1]Multi-Field'!$F$117="undrained"),BH46,""))</f>
        <v/>
      </c>
      <c r="FV46" s="409" t="str">
        <f>IF(AND('[1]Multi-Field'!$E$118=[1]Lists!BF46,'[1]Multi-Field'!$F$118="Drained"),BI46,IF(AND('[1]Multi-Field'!$E$118=[1]Lists!BF46,'[1]Multi-Field'!$F$118="undrained"),BH46,""))</f>
        <v/>
      </c>
      <c r="FW46" s="409" t="str">
        <f>IF(AND('[1]Multi-Field'!$E$119=[1]Lists!BF46,'[1]Multi-Field'!$F$119="Drained"),BI46,IF(AND('[1]Multi-Field'!$E$119=[1]Lists!BF46,'[1]Multi-Field'!$F$119="undrained"),BH46,""))</f>
        <v/>
      </c>
      <c r="FX46" s="409" t="str">
        <f>IF(AND('[1]Multi-Field'!$E$120=[1]Lists!BF46,'[1]Multi-Field'!$F$120="Drained"),BI46,IF(AND('[1]Multi-Field'!$E$120=[1]Lists!BF46,'[1]Multi-Field'!$F$120="undrained"),BH46,""))</f>
        <v/>
      </c>
      <c r="FZ46" t="s">
        <v>830</v>
      </c>
      <c r="GC46" s="4">
        <f>'[1]Multi-Field'!B44</f>
        <v>0</v>
      </c>
      <c r="GD46" s="73">
        <f>IF(OR('[1]Multi-Field'!Q44=$FZ$43,'[1]Multi-Field'!Q44=$FZ$44),'[1]Multi-Field'!BS44,"")</f>
        <v>21.428571428571431</v>
      </c>
      <c r="GE46" s="4" t="str">
        <f>IF(AND(OR('[1]Multi-Field'!Q44=$FZ$86,'[1]Multi-Field'!Q44=$FZ$94,'[1]Multi-Field'!Q44=$FZ$87,'[1]Multi-Field'!Q44=[1]Lists!$FZ$93,'[1]Multi-Field'!Q44=$FZ$59),'[1]Multi-Field'!BS44&gt;50),'[1]Multi-Field'!BS44*0.8,IF(AND(OR('[1]Multi-Field'!Q44=$FZ$86,'[1]Multi-Field'!Q44=$FZ$94,'[1]Multi-Field'!Q44=$FZ$87,'[1]Multi-Field'!Q44=[1]Lists!$FZ$93,'[1]Multi-Field'!Q44=[1]Lists!$FZ$59),'[1]Multi-Field'!BS44&lt;50),'[1]Multi-Field'!BS44,""))</f>
        <v/>
      </c>
      <c r="GF46" s="4" t="str">
        <f>IF(OR('[1]Multi-Field'!Q44=[1]Lists!$FZ$7,'[1]Multi-Field'!Q44=[1]Lists!$FZ$5,'[1]Multi-Field'!Q44=[1]Lists!$FZ$24,'[1]Multi-Field'!Q44=[1]Lists!$FZ$10,'[1]Multi-Field'!Q44=[1]Lists!$FZ$8, '[1]Multi-Field'!Q44=[1]Lists!$FZ$25, '[1]Multi-Field'!Q44=[1]Lists!$FZ$23, '[1]Multi-Field'!Q44= [1]Lists!$FZ$47, '[1]Multi-Field'!Q44=[1]Lists!$FZ$49, '[1]Multi-Field'!Q44=[1]Lists!$FZ$48,'[1]Multi-Field'!Q44=[1]Lists!$FZ$3, '[1]Multi-Field'!Q44=[1]Lists!$FZ$14,'[1]Multi-Field'!Q44=[1]Lists!$FZ$36, '[1]Multi-Field'!Q44=[1]Lists!$FZ$41,'[1]Multi-Field'!Q44=[1]Lists!$FZ$42),0,"")</f>
        <v/>
      </c>
      <c r="GG46" s="4" t="str">
        <f>IF(OR('[1]Multi-Field'!Q44=[1]Lists!$FZ$6,'[1]Multi-Field'!Q44=[1]Lists!$FZ$4, '[1]Multi-Field'!Q73=[1]Lists!$FZ$11, '[1]Multi-Field'!Q44=[1]Lists!$FZ$1),100*IF('[1]Multi-Field'!U44=onepercent,0.75,IF('[1]Multi-Field'!U44=onetotwentyfivepercent,0.4,IF(OR('[1]Multi-Field'!U44=twentysixtofiftypercent,'[1]Multi-Field'!U44=greaterthanfiftypercent),0,""))),"")</f>
        <v/>
      </c>
      <c r="GH46" s="4" t="str">
        <f>IF(OR('[1]Multi-Field'!Q44=[1]Lists!$FZ$53,'[1]Multi-Field'!Q44=[1]Lists!$FZ$55), 50,IF('[1]Multi-Field'!Q44=[1]Lists!$FZ$54,225,IF('[1]Multi-Field'!Q44=[1]Lists!$FZ$56,75,"")))</f>
        <v/>
      </c>
      <c r="GI46" s="4" t="e">
        <f>#VALUE!</f>
        <v>#VALUE!</v>
      </c>
      <c r="GJ46" s="4" t="e">
        <f>#VALUE!</f>
        <v>#VALUE!</v>
      </c>
      <c r="GK46" s="4" t="str">
        <f>IF('[1]Multi-Field'!Q44=[1]Lists!$FZ$95,'[1]Multi-Field'!BS44*0.66,"")</f>
        <v/>
      </c>
      <c r="GM46" s="4" t="str">
        <f>IF(OR('[1]Multi-Field'!Q44=[1]Lists!$FZ$26,'[1]Multi-Field'!Q44=[1]Lists!$FZ$84),20,"")</f>
        <v/>
      </c>
      <c r="GN46" s="4" t="str">
        <f>IF(OR('[1]Multi-Field'!Q44=[1]Lists!$FZ$88,'[1]Multi-Field'!Q44=[1]Lists!$FZ$57),0,"")</f>
        <v/>
      </c>
      <c r="GO46" s="4" t="str">
        <f>IF(OR('[1]Multi-Field'!Q44=[1]Lists!$FZ$69,'[1]Multi-Field'!Q44=[1]Lists!$FZ$71,'[1]Multi-Field'!Q44=[1]Lists!$FZ$105),50,"")</f>
        <v/>
      </c>
      <c r="GP46" s="4" t="str">
        <f>IF(OR('[1]Multi-Field'!Q44=[1]Lists!$FZ$75,'[1]Multi-Field'!Q44=[1]Lists!$FZ$70),75,"")</f>
        <v/>
      </c>
      <c r="GQ46" s="4" t="str">
        <f>IF('[1]Multi-Field'!Q44=[1]Lists!$FZ$72,150,"")</f>
        <v/>
      </c>
      <c r="GR46" s="4" t="str">
        <f>IF(OR('[1]Multi-Field'!Q44=[1]Lists!$FZ$74,'[1]Multi-Field'!Q44=[1]Lists!$FZ$73),40,"")</f>
        <v/>
      </c>
      <c r="GS46" s="4" t="str">
        <f>IF('[1]Multi-Field'!Q44=[1]Lists!$FZ$99,80,"")</f>
        <v/>
      </c>
      <c r="GT46" s="4" t="str">
        <f>IF('[1]Multi-Field'!Q44=[1]Lists!$FZ$106,70,"")</f>
        <v/>
      </c>
      <c r="GU46" s="4" t="e">
        <f t="shared" si="4"/>
        <v>#VALUE!</v>
      </c>
    </row>
    <row r="47" spans="1:203" ht="13.5" customHeight="1">
      <c r="A47" s="7" t="s">
        <v>134</v>
      </c>
      <c r="B47" t="s">
        <v>771</v>
      </c>
      <c r="C47" s="7"/>
      <c r="D47" s="8">
        <v>50</v>
      </c>
      <c r="E47" s="8">
        <f t="shared" si="0"/>
        <v>53</v>
      </c>
      <c r="F47" s="8">
        <f t="shared" si="1"/>
        <v>57</v>
      </c>
      <c r="G47" s="8">
        <v>60</v>
      </c>
      <c r="H47" s="8">
        <v>70</v>
      </c>
      <c r="I47" s="8">
        <f t="shared" si="5"/>
        <v>72</v>
      </c>
      <c r="J47" s="8">
        <f t="shared" si="6"/>
        <v>73</v>
      </c>
      <c r="K47" s="8">
        <v>75</v>
      </c>
      <c r="L47" s="8">
        <v>60</v>
      </c>
      <c r="M47" s="8">
        <f t="shared" si="2"/>
        <v>70</v>
      </c>
      <c r="N47" s="8">
        <f t="shared" si="3"/>
        <v>80</v>
      </c>
      <c r="O47" s="8">
        <v>90</v>
      </c>
      <c r="P47" s="391">
        <v>22</v>
      </c>
      <c r="Q47" s="394"/>
      <c r="R47" s="395" t="b">
        <f>IF(OR('Multi-Field'!AA24=Lists!$AC$42,'Multi-Field'!AA24=Lists!$AC$43),IF('Multi-Field'!Z24="x",(IF('Multi-Field'!AC24=Lists!$Q$11,Lists!$R$11,IF('Multi-Field'!AC24=Lists!$Q$12,Lists!$R$12,IF('Multi-Field'!AC24=Lists!$Q$13,Lists!$R$13,IF('Multi-Field'!AC24=Lists!$Q$14,Lists!$R$14))))),IF('Multi-Field'!X24="x",(IF('Multi-Field'!AC24=Lists!$Q$11,Lists!$S$11,IF('Multi-Field'!AC24=Lists!$Q$12,Lists!$S$12,IF('Multi-Field'!AC24=Lists!$Q$13,Lists!$S$13,IF('Multi-Field'!AC24=Lists!$Q$14,Lists!$S$14))))),IF('Multi-Field'!V24="x",(IF('Multi-Field'!AC24=Lists!$Q$11,Lists!$T$11,IF('Multi-Field'!AC24=Lists!$Q$12,Lists!$T$12,IF('Multi-Field'!AC24=Lists!$Q$13,Lists!$T$13,IF('Multi-Field'!AC24=Lists!$Q$14,Lists!$T$14))))),0))))</f>
        <v>0</v>
      </c>
      <c r="S47" s="395" t="str">
        <f t="shared" si="11"/>
        <v/>
      </c>
      <c r="T47" s="395"/>
      <c r="U47" s="396"/>
      <c r="V47" s="383">
        <f>IF(OR('Multi-Field'!AI33=$U$4,'Multi-Field'!AI33=$U$5,'Multi-Field'!AI33=$U$6,'Multi-Field'!AI33=$U$7,'Multi-Field'!AI33=$U$8,'Multi-Field'!AI33=$U$9),(IF('Multi-Field'!AJ33=$V$2,100,IF('Multi-Field'!AJ33=$V$3,65,IF('Multi-Field'!AJ33=$V$4,53,IF('Multi-Field'!AJ33=$V$5,41,IF('Multi-Field'!AJ33=$V$6,23,IF('Multi-Field'!AJ33=$V$7,0,0))))))),0)</f>
        <v>0</v>
      </c>
      <c r="W47" s="383" t="str">
        <f>IF(AND(OR('Multi-Field'!AF33=$S$3,'Multi-Field'!AF33=S35,'Multi-Field'!AF33=$S$7),'Multi-Field'!AN33&lt;18,'Multi-Field'!AN33&gt;0),35,IF('Multi-Field'!AF33=$S$4,55,IF(AND('Multi-Field'!AF33=$S$6,'Multi-Field'!AN33&lt;18),30,IF(AND('Multi-Field'!AN33&gt;17,OR('Multi-Field'!AF33=$S$3,'Multi-Field'!AF33=$S$5,'Multi-Field'!AF33= $S$6,'Multi-Field'!AF33=$S$7)),25,"0"))))</f>
        <v>0</v>
      </c>
      <c r="X47" s="383">
        <f>IF(OR('Multi-Field'!BA33=$U$4,'Multi-Field'!BA33=$U$5,'Multi-Field'!BA33=$U$6,'Multi-Field'!BA33=U37,'Multi-Field'!BA33=$U$8,'Multi-Field'!BA33=$U$9),(IF('Multi-Field'!BB33=$V$2,100,IF('Multi-Field'!BB33=$V$3,65,IF('Multi-Field'!BB33=$V$4,53,IF('Multi-Field'!BB33=$V$5,41,IF('Multi-Field'!BB33=$V$6,23,IF('Multi-Field'!BB33=$V$7,0,0))))))),0)</f>
        <v>0</v>
      </c>
      <c r="Y47" s="383" t="str">
        <f>IF(AND(OR('Multi-Field'!AX33=$S$3,'Multi-Field'!AX33=$S$5,'Multi-Field'!AX33=$S$7),'Multi-Field'!BF33&lt;18),35,IF('Multi-Field'!AX33=$S$4,55,IF(AND('Multi-Field'!AX33=$S$6,'Multi-Field'!BF33&lt;18),30,IF(AND('Multi-Field'!BF33&gt;17,OR('Multi-Field'!AX33=$S$3,'Multi-Field'!AX33=$S$5,'Multi-Field'!AX33=$S$6,'Multi-Field'!AX33=$S$7)),25,"0"))))</f>
        <v>0</v>
      </c>
      <c r="Z47" s="383">
        <v>31</v>
      </c>
      <c r="AC47" t="s">
        <v>832</v>
      </c>
      <c r="AI47" s="384">
        <f>'[1]Multi-Field'!B43</f>
        <v>0</v>
      </c>
      <c r="AJ47" s="385" t="e">
        <f>#VALUE!</f>
        <v>#VALUE!</v>
      </c>
      <c r="AK47" s="385" t="e">
        <f>#VALUE!</f>
        <v>#VALUE!</v>
      </c>
      <c r="AL47" s="385" t="e">
        <f>IF(AK47="","",IF('[1]Multi-Field'!AU43=20,10,IF(AK47-30&lt;0,0,AK47-30)))</f>
        <v>#VALUE!</v>
      </c>
      <c r="AM47" s="385" t="e">
        <f>#VALUE!</f>
        <v>#VALUE!</v>
      </c>
      <c r="AN47" s="385" t="e">
        <f t="shared" si="7"/>
        <v>#VALUE!</v>
      </c>
      <c r="AO47" s="385" t="e">
        <f>#VALUE!</f>
        <v>#VALUE!</v>
      </c>
      <c r="AP47" s="385" t="e">
        <f>#VALUE!</f>
        <v>#VALUE!</v>
      </c>
      <c r="AQ47" s="385" t="e">
        <f>#VALUE!</f>
        <v>#VALUE!</v>
      </c>
      <c r="AR47" s="385" t="e">
        <f>#VALUE!</f>
        <v>#VALUE!</v>
      </c>
      <c r="AS47" s="385" t="e">
        <f>IF(AR47="","",IF('[1]Multi-Field'!AU43&gt;9,0,AR47-15))</f>
        <v>#VALUE!</v>
      </c>
      <c r="AT47" s="385" t="e">
        <f>#VALUE!</f>
        <v>#VALUE!</v>
      </c>
      <c r="AU47" s="385" t="e">
        <f>#VALUE!</f>
        <v>#VALUE!</v>
      </c>
      <c r="AV47" s="385" t="e">
        <f>IF(AU47="","",IF('[1]Multi-Field'!AU43=9&gt;9,0,AU47-35))</f>
        <v>#VALUE!</v>
      </c>
      <c r="AW47" s="385" t="e">
        <f>#VALUE!</f>
        <v>#VALUE!</v>
      </c>
      <c r="AX47" s="385" t="e">
        <f t="shared" si="8"/>
        <v>#VALUE!</v>
      </c>
      <c r="AY47" s="385" t="str">
        <f>IF('[1]Multi-Field'!AU43="","",IF('[1]Multi-Field'!AU43&lt;1,100,IF('[1]Multi-Field'!AU43=1,75,IF('[1]Multi-Field'!AU43=2,50,IF('[1]Multi-Field'!AU43=3,25,IF('[1]Multi-Field'!AU43&gt;3,0,""))))))</f>
        <v/>
      </c>
      <c r="AZ47" s="385" t="str">
        <f t="shared" si="9"/>
        <v/>
      </c>
      <c r="BA47" s="385" t="e">
        <f>#VALUE!</f>
        <v>#VALUE!</v>
      </c>
      <c r="BB47" s="385" t="e">
        <f>IF(BA47="","",IF(AND('[1]Multi-Field'!AU43&lt;40,'[1]Multi-Field'!AU43&gt;9),40,IF('[1]Multi-Field'!AU43&gt;39,0,BA47+5)))</f>
        <v>#VALUE!</v>
      </c>
      <c r="BC47" s="386" t="e">
        <f t="shared" si="10"/>
        <v>#VALUE!</v>
      </c>
      <c r="BD47" s="281">
        <v>0.34</v>
      </c>
      <c r="BE47" s="281">
        <v>0.78</v>
      </c>
      <c r="BF47" s="411" t="s">
        <v>1218</v>
      </c>
      <c r="BG47" s="412">
        <v>5</v>
      </c>
      <c r="BH47" s="412">
        <v>2</v>
      </c>
      <c r="BI47" s="412">
        <v>3.5</v>
      </c>
      <c r="BJ47" s="409" t="e">
        <f>IF(AND('[1]Single Field'!#REF!=[1]Lists!BF47,'[1]Single Field'!#REF!="Drained"),"x",IF(AND('[1]Single Field'!#REF!=[1]Lists!BF47,'[1]Single Field'!#REF!="Undrained"),O,""))</f>
        <v>#REF!</v>
      </c>
      <c r="BK47" s="409" t="str">
        <f>IF(AND('[1]Multi-Field'!$E$3=[1]Lists!BF47,'[1]Multi-Field'!$F$3="Drained"),BI47,IF(AND('[1]Multi-Field'!$E$3=BF47,'[1]Multi-Field'!$F$3="undrained"),BH47,""))</f>
        <v/>
      </c>
      <c r="BL47" s="409" t="str">
        <f>IF(AND('[1]Multi-Field'!$E$4=BF47,'[1]Multi-Field'!$F$4="Drained"),BI47,IF(AND('[1]Multi-Field'!$E$4=BF47,'[1]Multi-Field'!$F$4="undrained"),BH47,""))</f>
        <v/>
      </c>
      <c r="BM47" s="409" t="str">
        <f>IF(AND('[1]Multi-Field'!$E$5=BF47,'[1]Multi-Field'!$F$5="Drained"),BI47,IF(AND('[1]Multi-Field'!$E$5=BF47,'[1]Multi-Field'!$F$5="undrained"),BH47,""))</f>
        <v/>
      </c>
      <c r="BN47" s="409" t="str">
        <f>IF(AND('[1]Multi-Field'!$E$6=BF47,'[1]Multi-Field'!$F$6="Drained"),BI47,IF(AND('[1]Multi-Field'!$E$6=BF47,'[1]Multi-Field'!$F$6="undrained"),BH47,""))</f>
        <v/>
      </c>
      <c r="BO47" s="409" t="str">
        <f>IF(AND('[1]Multi-Field'!$E$7=BF47,'[1]Multi-Field'!$F$7="Drained"),BI47,IF(AND('[1]Multi-Field'!$E$7=BF47,'[1]Multi-Field'!$F$7="undrained"),BH47,""))</f>
        <v/>
      </c>
      <c r="BP47" s="409" t="str">
        <f>IF(AND('[1]Multi-Field'!$E$8=BF47,'[1]Multi-Field'!$F$8="Drained"),BI47,IF(AND('[1]Multi-Field'!$E$8=BF47,'[1]Multi-Field'!$F$8="undrained"),BH47,""))</f>
        <v/>
      </c>
      <c r="BQ47" s="409" t="str">
        <f>IF(AND('[1]Multi-Field'!$E$9=BF47,'[1]Multi-Field'!$F$9="Drained"),BI47,IF(AND('[1]Multi-Field'!$E$9=BF47,'[1]Multi-Field'!$F$9="undrained"),BH47,""))</f>
        <v/>
      </c>
      <c r="BR47" s="409" t="str">
        <f>IF(AND('[1]Multi-Field'!$E$10=BF47,'[1]Multi-Field'!$F$10="Drained"),BI47,IF(AND('[1]Multi-Field'!$E$10=BF47,'[1]Multi-Field'!$F$10="undrained"),BH47,""))</f>
        <v/>
      </c>
      <c r="BS47" s="409" t="str">
        <f>IF(AND('[1]Multi-Field'!$E$11=BF47,'[1]Multi-Field'!$F$11="Drained"),BI47,IF(AND('[1]Multi-Field'!$E$11=BF47,'[1]Multi-Field'!$F$11="undrained"),BH47,""))</f>
        <v/>
      </c>
      <c r="BT47" s="409" t="str">
        <f>IF(AND('[1]Multi-Field'!$E$12=BF47,'[1]Multi-Field'!$F$12="Drained"),BI47,IF(AND('[1]Multi-Field'!$E$12=BF47,'[1]Multi-Field'!$F$12="undrained"),BH47,""))</f>
        <v/>
      </c>
      <c r="BU47" s="409" t="str">
        <f>IF(AND('[1]Multi-Field'!$E$13=BF47,'[1]Multi-Field'!$F$13="Drained"),BI47,IF(AND('[1]Multi-Field'!$E$3=BF47,'[1]Multi-Field'!$F$13="undrained"),BH47,""))</f>
        <v/>
      </c>
      <c r="BV47" s="409" t="str">
        <f>IF(AND('[1]Multi-Field'!$E$14=BF47,'[1]Multi-Field'!$F$14="Drained"),BI47,IF(AND('[1]Multi-Field'!$E$14=BF47,'[1]Multi-Field'!$F$14="undrained"),BH47,""))</f>
        <v/>
      </c>
      <c r="BW47" s="409" t="str">
        <f>IF(AND('[1]Multi-Field'!$E$15=BF47,'[1]Multi-Field'!$F$15="Drained"),BI47,IF(AND('[1]Multi-Field'!$E$15=BF47,'[1]Multi-Field'!$F$15="undrained"),BH47,""))</f>
        <v/>
      </c>
      <c r="BX47" s="409" t="str">
        <f>IF(AND('[1]Multi-Field'!$E$16=[1]Lists!BF47,'[1]Multi-Field'!$F$16="Drained"),BI47,IF(AND('[1]Multi-Field'!$E$16=[1]Lists!BF47,'[1]Multi-Field'!$F$16="undrained"),BH47,""))</f>
        <v/>
      </c>
      <c r="BY47" s="409" t="str">
        <f>IF(AND('[1]Multi-Field'!$E$17=[1]Lists!BF47,'[1]Multi-Field'!$F$17="Drained"),BI47,IF(AND('[1]Multi-Field'!$E$17=[1]Lists!BF47,'[1]Multi-Field'!$F$17="undrained"),BH47,""))</f>
        <v/>
      </c>
      <c r="BZ47" s="409" t="str">
        <f>IF(AND('[1]Multi-Field'!$E$18=[1]Lists!BF47,'[1]Multi-Field'!$F$18="Drained"),BI47,IF(AND('[1]Multi-Field'!$E$18=[1]Lists!BF47,'[1]Multi-Field'!$F$18="undrained"),BH47,""))</f>
        <v/>
      </c>
      <c r="CA47" s="409" t="str">
        <f>IF(AND('[1]Multi-Field'!$E$19=[1]Lists!BF47,'[1]Multi-Field'!$F$19="Drained"),BI47,IF(AND('[1]Multi-Field'!$E$19=[1]Lists!BF47,'[1]Multi-Field'!$F$19="undrained"),BH47,""))</f>
        <v/>
      </c>
      <c r="CB47" s="409" t="str">
        <f>IF(AND('[1]Multi-Field'!$E$20=[1]Lists!BF47,'[1]Multi-Field'!$F$20="Drained"),BI47,IF(AND('[1]Multi-Field'!$E$20=[1]Lists!BF47,'[1]Multi-Field'!$F$20="undrained"),BH47,""))</f>
        <v/>
      </c>
      <c r="CC47" s="409" t="str">
        <f>IF(AND('[1]Multi-Field'!$E$21=[1]Lists!BF47,'[1]Multi-Field'!$F$21="Drained"),BI47,IF(AND('[1]Multi-Field'!$E$21=[1]Lists!BF47,'[1]Multi-Field'!$F$21="undrained"),BH47,""))</f>
        <v/>
      </c>
      <c r="CD47" s="409" t="str">
        <f>IF(AND('[1]Multi-Field'!$E$22=[1]Lists!BF47,'[1]Multi-Field'!$F$22="Drained"),BI47,IF(AND('[1]Multi-Field'!$E$22=[1]Lists!BF47,'[1]Multi-Field'!$F$22="undrained"),BH47,""))</f>
        <v/>
      </c>
      <c r="CE47" s="409" t="str">
        <f>IF(AND('[1]Multi-Field'!$E$23=[1]Lists!BF47,'[1]Multi-Field'!$F$23="Drained"),BI47,IF(AND('[1]Multi-Field'!$E$23=[1]Lists!BF47,'[1]Multi-Field'!$F$23="undrained"),BH47,""))</f>
        <v/>
      </c>
      <c r="CF47" s="409" t="str">
        <f>IF(AND('[1]Multi-Field'!$E$24=[1]Lists!BF47,'[1]Multi-Field'!$F$24="Drained"),BI47,IF(AND('[1]Multi-Field'!$E$24=[1]Lists!BF47,'[1]Multi-Field'!$F$24="undrained"),BH47,""))</f>
        <v/>
      </c>
      <c r="CG47" s="409" t="str">
        <f>IF(AND('[1]Multi-Field'!$E$25=[1]Lists!BF47,'[1]Multi-Field'!$F$25="Drained"),BI47,IF(AND('[1]Multi-Field'!$E$25=[1]Lists!BF47,'[1]Multi-Field'!$F$25="undrained"),BH47,""))</f>
        <v/>
      </c>
      <c r="CH47" s="409" t="str">
        <f>IF(AND('[1]Multi-Field'!$E$26=[1]Lists!BF47,'[1]Multi-Field'!$F$26="Drained"),BI47,IF(AND('[1]Multi-Field'!$E$26=[1]Lists!BF47,'[1]Multi-Field'!$F$26="undrained"),BH47,""))</f>
        <v/>
      </c>
      <c r="CI47" s="409" t="str">
        <f>IF(AND('[1]Multi-Field'!$E$27=[1]Lists!BF47,'[1]Multi-Field'!$F$27="Drained"),BI47,IF(AND('[1]Multi-Field'!$E$27=[1]Lists!BF47,'[1]Multi-Field'!$F$27="undrained"),BH47,""))</f>
        <v/>
      </c>
      <c r="CJ47" s="409" t="str">
        <f>IF(AND('[1]Multi-Field'!$E$28=[1]Lists!BF47,'[1]Multi-Field'!$F$28="Drained"),BI47,IF(AND('[1]Multi-Field'!$E$28=[1]Lists!BF47,'[1]Multi-Field'!$F$28="undrained"),BH47,""))</f>
        <v/>
      </c>
      <c r="CK47" s="409" t="str">
        <f>IF(AND('[1]Multi-Field'!$E$29=[1]Lists!BF47,'[1]Multi-Field'!$F$29="Drained"),BI47,IF(AND('[1]Multi-Field'!$E$29=[1]Lists!BF47,'[1]Multi-Field'!$F$29="undrained"),BH47,""))</f>
        <v/>
      </c>
      <c r="CL47" s="409" t="str">
        <f>IF(AND('[1]Multi-Field'!$E$30=[1]Lists!BF47,'[1]Multi-Field'!$F$30="Drained"),BI47,IF(AND('[1]Multi-Field'!$E$30=[1]Lists!BF47,'[1]Multi-Field'!$F$30="undrained"),BH47,""))</f>
        <v/>
      </c>
      <c r="CM47" s="409" t="str">
        <f>IF(AND('[1]Multi-Field'!$E$31=[1]Lists!BF47,'[1]Multi-Field'!$F$31="Drained"),BI47,IF(AND('[1]Multi-Field'!$E$31=[1]Lists!BF47,'[1]Multi-Field'!$F$31="undrained"),BH47,""))</f>
        <v/>
      </c>
      <c r="CN47" s="409" t="str">
        <f>IF(AND('[1]Multi-Field'!$E$32=[1]Lists!BF47,'[1]Multi-Field'!$F$32="Drained"),BI47,IF(AND('[1]Multi-Field'!$E$32=[1]Lists!BF47,'[1]Multi-Field'!$F$32="undrained"),BH47,""))</f>
        <v/>
      </c>
      <c r="CO47" s="409" t="str">
        <f>IF(AND('[1]Multi-Field'!$E$33=[1]Lists!BF47,'[1]Multi-Field'!$F$33="Drained"),BI47,IF(AND('[1]Multi-Field'!$E$33=[1]Lists!BF47,'[1]Multi-Field'!$F$33="undrained"),BH47,""))</f>
        <v/>
      </c>
      <c r="CP47" s="409" t="str">
        <f>IF(AND('[1]Multi-Field'!$E$34=[1]Lists!BF47,'[1]Multi-Field'!$F$34="Drained"),BI47,IF(AND('[1]Multi-Field'!$E$34=[1]Lists!BF47,'[1]Multi-Field'!$F$34="undrained"),BH47,""))</f>
        <v/>
      </c>
      <c r="CQ47" s="409" t="str">
        <f>IF(AND('[1]Multi-Field'!$E$35=[1]Lists!BF47,'[1]Multi-Field'!$F$35="Drained"),BI47,IF(AND('[1]Multi-Field'!$E$35=[1]Lists!BF47,'[1]Multi-Field'!$F$35="undrained"),BH47,""))</f>
        <v/>
      </c>
      <c r="CR47" s="409" t="str">
        <f>IF(AND('[1]Multi-Field'!$E$36=[1]Lists!BF47,'[1]Multi-Field'!$F$36="Drained"),BI47,IF(AND('[1]Multi-Field'!$E$36=[1]Lists!BF47,'[1]Multi-Field'!$F$36="undrained"),BH47,""))</f>
        <v/>
      </c>
      <c r="CS47" s="409" t="str">
        <f>IF(AND('[1]Multi-Field'!$E$37=[1]Lists!BF47,'[1]Multi-Field'!$F$37="Drained"),BI47,IF(AND('[1]Multi-Field'!$E$37=[1]Lists!BF47,'[1]Multi-Field'!$F$37="undrained"),BH47,""))</f>
        <v/>
      </c>
      <c r="CT47" s="409" t="str">
        <f>IF(AND('[1]Multi-Field'!$E$38=[1]Lists!BF47,'[1]Multi-Field'!$F$38="Drained"),BI47,IF(AND('[1]Multi-Field'!$E$38=[1]Lists!BF47,'[1]Multi-Field'!$F$38="undrained"),BH47,""))</f>
        <v/>
      </c>
      <c r="CU47" s="409" t="str">
        <f>IF(AND('[1]Multi-Field'!$E$39=[1]Lists!BF47,'[1]Multi-Field'!$F$39="Drained"),BI47,IF(AND('[1]Multi-Field'!$E$39=[1]Lists!BF47,'[1]Multi-Field'!$F$39="undrained"),BH47,""))</f>
        <v/>
      </c>
      <c r="CV47" s="409" t="str">
        <f>IF(AND('[1]Multi-Field'!$E$40=[1]Lists!BF47,'[1]Multi-Field'!$F$40="Drained"),BI47,IF(AND('[1]Multi-Field'!$E$40=[1]Lists!BF47,'[1]Multi-Field'!$F$40="undrained"),BH47,""))</f>
        <v/>
      </c>
      <c r="CW47" s="409" t="str">
        <f>IF(AND('[1]Multi-Field'!$E$41=[1]Lists!BF47,'[1]Multi-Field'!$F$40="Drained"),BI47,IF(AND('[1]Multi-Field'!$E$40=[1]Lists!BF47,'[1]Multi-Field'!$F$40="undrained"),BH47,""))</f>
        <v/>
      </c>
      <c r="CX47" s="409" t="str">
        <f>IF(AND('[1]Multi-Field'!$E$42=[1]Lists!BF47,'[1]Multi-Field'!$F$42="Drained"),BI47,IF(AND('[1]Multi-Field'!$E$42=[1]Lists!BF47,'[1]Multi-Field'!$F$42="undrained"),BH47,""))</f>
        <v/>
      </c>
      <c r="CY47" s="409" t="str">
        <f>IF(AND('[1]Multi-Field'!$E$43=[1]Lists!BF47,'[1]Multi-Field'!$F$43="Drained"),BI47,IF(AND('[1]Multi-Field'!$E$43=[1]Lists!BF47,'[1]Multi-Field'!$F$43="undrained"),BH47,""))</f>
        <v/>
      </c>
      <c r="CZ47" s="409" t="str">
        <f>IF(AND('[1]Multi-Field'!$E$44=[1]Lists!BF47,'[1]Multi-Field'!$F$44="Drained"),BI47,IF(AND('[1]Multi-Field'!$E$44=[1]Lists!BF47,'[1]Multi-Field'!$F$44="undrained"),BH47,""))</f>
        <v/>
      </c>
      <c r="DA47" s="409" t="str">
        <f>IF(AND('[1]Multi-Field'!$E$45=[1]Lists!BF47,'[1]Multi-Field'!$F$45="Drained"),BI47,IF(AND('[1]Multi-Field'!$E$45=[1]Lists!BF47,'[1]Multi-Field'!$F$45="undrained"),BH47,""))</f>
        <v/>
      </c>
      <c r="DB47" s="409" t="str">
        <f>IF(AND('[1]Multi-Field'!$E$46=[1]Lists!BF47,'[1]Multi-Field'!$F$46="Drained"),BI47,IF(AND('[1]Multi-Field'!$E$46=[1]Lists!BF47,'[1]Multi-Field'!$F$46="undrained"),BH47,""))</f>
        <v/>
      </c>
      <c r="DC47" s="409" t="str">
        <f>IF(AND('[1]Multi-Field'!$E$47=[1]Lists!BF47,'[1]Multi-Field'!$F$47="Drained"),BI47,IF(AND('[1]Multi-Field'!$E$47=[1]Lists!BF47,'[1]Multi-Field'!$F$47="undrained"),BH47,""))</f>
        <v/>
      </c>
      <c r="DD47" s="409">
        <f>IF(AND('[1]Multi-Field'!$E$48=[1]Lists!BF47,'[1]Multi-Field'!$F$48="Drained"),BI47,IF(AND('[1]Multi-Field'!$E$48=[1]Lists!BF47,'[1]Multi-Field'!$F$48="undrained"),BH47,""))</f>
        <v>2</v>
      </c>
      <c r="DE47" s="409" t="str">
        <f>IF(AND('[1]Multi-Field'!$E$49=[1]Lists!BF47,'[1]Multi-Field'!$F$49="Drained"),BI47,IF(AND('[1]Multi-Field'!$E$49=[1]Lists!BF47,'[1]Multi-Field'!$F$9="undrained"),BH47,""))</f>
        <v/>
      </c>
      <c r="DF47" s="409" t="str">
        <f>IF(AND('[1]Multi-Field'!$E$50=[1]Lists!BF47,'[1]Multi-Field'!$F$50="Drained"),BI47,IF(AND('[1]Multi-Field'!$E$50=[1]Lists!BF47,'[1]Multi-Field'!$F$50="undrained"),BH47,""))</f>
        <v/>
      </c>
      <c r="DG47" s="409" t="str">
        <f>IF(AND('[1]Multi-Field'!$E$51=[1]Lists!BF47,'[1]Multi-Field'!$F$51="Drained"),BI47,IF(AND('[1]Multi-Field'!$E$51=[1]Lists!BF47,'[1]Multi-Field'!$F$51="undrained"),BH47,""))</f>
        <v/>
      </c>
      <c r="DH47" s="409" t="str">
        <f>IF(AND('[1]Multi-Field'!$E$52=[1]Lists!BF47,'[1]Multi-Field'!$F$52="Drained"),BI47,IF(AND('[1]Multi-Field'!$E$52=[1]Lists!BF47,'[1]Multi-Field'!$F$52="undrained"),BH47,""))</f>
        <v/>
      </c>
      <c r="DI47" s="409" t="str">
        <f>IF(AND('[1]Multi-Field'!$E$53=[1]Lists!BF47,'[1]Multi-Field'!$F$53="Drained"),BI47,IF(AND('[1]Multi-Field'!$E$53=[1]Lists!BF47,'[1]Multi-Field'!$F$53="undrained"),BH47,""))</f>
        <v/>
      </c>
      <c r="DJ47" s="409" t="str">
        <f>IF(AND('[1]Multi-Field'!$E$54=[1]Lists!BF47,'[1]Multi-Field'!$F$54="Drained"),BI47,IF(AND('[1]Multi-Field'!$E$54=[1]Lists!BF47,'[1]Multi-Field'!$F$54="undrained"),BH47,""))</f>
        <v/>
      </c>
      <c r="DK47" s="409" t="str">
        <f>IF(AND('[1]Multi-Field'!$E$55=[1]Lists!BF47,'[1]Multi-Field'!$F$55="Drained"),BI47,IF(AND('[1]Multi-Field'!$E$55=[1]Lists!BF47,'[1]Multi-Field'!$F$55="undrained"),BH47,""))</f>
        <v/>
      </c>
      <c r="DL47" s="409" t="str">
        <f>IF(AND('[1]Multi-Field'!$E$56=[1]Lists!BF47,'[1]Multi-Field'!$F$56="Drained"),BI47,IF(AND('[1]Multi-Field'!$E$56=[1]Lists!BF47,'[1]Multi-Field'!$F$56="undrained"),BH47,""))</f>
        <v/>
      </c>
      <c r="DM47" s="409" t="str">
        <f>IF(AND('[1]Multi-Field'!$E$57=[1]Lists!BF47,'[1]Multi-Field'!$F$57="Drained"),BI47,IF(AND('[1]Multi-Field'!$E$57=[1]Lists!BF47,'[1]Multi-Field'!$F$57="undrained"),BH47,""))</f>
        <v/>
      </c>
      <c r="DN47" s="409" t="str">
        <f>IF(AND('[1]Multi-Field'!$E$58=[1]Lists!BF47,'[1]Multi-Field'!$F$58="Drained"),BI47,IF(AND('[1]Multi-Field'!$E$58=[1]Lists!BF47,'[1]Multi-Field'!$F$58="undrained"),BH47,""))</f>
        <v/>
      </c>
      <c r="DO47" s="409" t="str">
        <f>IF(AND('[1]Multi-Field'!$E$59=[1]Lists!BF47,'[1]Multi-Field'!$F$59="Drained"),BI47,IF(AND('[1]Multi-Field'!$E$59=[1]Lists!BF47,'[1]Multi-Field'!$F$59="undrained"),BH47,""))</f>
        <v/>
      </c>
      <c r="DP47" s="409" t="str">
        <f>IF(AND('[1]Multi-Field'!$E$60=[1]Lists!BF47,'[1]Multi-Field'!$F$60="Drained"),BI47,IF(AND('[1]Multi-Field'!$E$60=[1]Lists!BF47,'[1]Multi-Field'!$F$60="undrained"),BH47,""))</f>
        <v/>
      </c>
      <c r="DQ47" s="409" t="str">
        <f>IF(AND('[1]Multi-Field'!$E$61=[1]Lists!BF47,'[1]Multi-Field'!$F$61="Drained"),BI47,IF(AND('[1]Multi-Field'!$E$61=[1]Lists!BF47,'[1]Multi-Field'!$F$61="undrained"),BH47,""))</f>
        <v/>
      </c>
      <c r="DR47" s="409" t="str">
        <f>IF(AND('[1]Multi-Field'!$E$62=[1]Lists!BF47,'[1]Multi-Field'!$F$62="Drained"),BI47,IF(AND('[1]Multi-Field'!$E$62=[1]Lists!BF47,'[1]Multi-Field'!$F$62="undrained"),BH47,""))</f>
        <v/>
      </c>
      <c r="DS47" s="409" t="str">
        <f>IF(AND('[1]Multi-Field'!$E$63=[1]Lists!BF47,'[1]Multi-Field'!$F$63="Drained"),BI47,IF(AND('[1]Multi-Field'!$E$63=[1]Lists!BF47,'[1]Multi-Field'!$F$63="undrained"),BH47,""))</f>
        <v/>
      </c>
      <c r="DT47" s="409" t="str">
        <f>IF(AND('[1]Multi-Field'!$E$64=[1]Lists!BF47,'[1]Multi-Field'!$F$64="Drained"),BI47,IF(AND('[1]Multi-Field'!$E$64=[1]Lists!BF47,'[1]Multi-Field'!$F$64="undrained"),BH47,""))</f>
        <v/>
      </c>
      <c r="DU47" s="409" t="str">
        <f>IF(AND('[1]Multi-Field'!$E$65=[1]Lists!BF47,'[1]Multi-Field'!$F$65="Drained"),BI47,IF(AND('[1]Multi-Field'!$E$65=[1]Lists!BF47,'[1]Multi-Field'!$F$65="undrained"),BH47,""))</f>
        <v/>
      </c>
      <c r="DV47" s="409" t="str">
        <f>IF(AND('[1]Multi-Field'!$E$66=[1]Lists!BF47,'[1]Multi-Field'!$F$66="Drained"),BI47,IF(AND('[1]Multi-Field'!$E$66=[1]Lists!BF47,'[1]Multi-Field'!$F$66="undrained"),BH47,""))</f>
        <v/>
      </c>
      <c r="DW47" s="409" t="str">
        <f>IF(AND('[1]Multi-Field'!$E$67=[1]Lists!BF47,'[1]Multi-Field'!$F$67="Drained"),BI47,IF(AND('[1]Multi-Field'!$E$67=[1]Lists!BF47,'[1]Multi-Field'!$F$67="undrained"),BH47,""))</f>
        <v/>
      </c>
      <c r="DX47" s="409" t="str">
        <f>IF(AND('[1]Multi-Field'!$E$68=[1]Lists!BF47,'[1]Multi-Field'!$F$68="Drained"),BI47,IF(AND('[1]Multi-Field'!$E$68=[1]Lists!BF47,'[1]Multi-Field'!$F$68="undrained"),BH47,""))</f>
        <v/>
      </c>
      <c r="DY47" s="409" t="str">
        <f>IF(AND('[1]Multi-Field'!$E$69=[1]Lists!BF47,'[1]Multi-Field'!$F$69="Drained"),BI47,IF(AND('[1]Multi-Field'!$E$69=[1]Lists!BF47,'[1]Multi-Field'!$F$69="undrained"),BH47,""))</f>
        <v/>
      </c>
      <c r="DZ47" s="409" t="str">
        <f>IF(AND('[1]Multi-Field'!$E$70=[1]Lists!BF47,'[1]Multi-Field'!$F$70="Drained"),BI47,IF(AND('[1]Multi-Field'!$E$70=[1]Lists!BF47,'[1]Multi-Field'!$F$70="undrained"),BH47,""))</f>
        <v/>
      </c>
      <c r="EA47" s="409" t="str">
        <f>IF(AND('[1]Multi-Field'!$E$71=[1]Lists!BF47,'[1]Multi-Field'!$F$71="Drained"),BI47,IF(AND('[1]Multi-Field'!$E$71=[1]Lists!BF47,'[1]Multi-Field'!$F$71="undrained"),BH47,""))</f>
        <v/>
      </c>
      <c r="EB47" s="409" t="str">
        <f>IF(AND('[1]Multi-Field'!$E$72=[1]Lists!BF47,'[1]Multi-Field'!$F$72="Drained"),BI47,IF(AND('[1]Multi-Field'!$E$72=[1]Lists!BF47,'[1]Multi-Field'!$F$72="undrained"),BH47,""))</f>
        <v/>
      </c>
      <c r="EC47" s="409" t="str">
        <f>IF(AND('[1]Multi-Field'!$E$73=[1]Lists!BF47,'[1]Multi-Field'!$F$73="Drained"),BI47,IF(AND('[1]Multi-Field'!$E$73=[1]Lists!BF47,'[1]Multi-Field'!$F$73="undrained"),BH47,""))</f>
        <v/>
      </c>
      <c r="ED47" s="409" t="str">
        <f>IF(AND('[1]Multi-Field'!$E$74=[1]Lists!BF47,'[1]Multi-Field'!$F$74="Drained"),BI47,IF(AND('[1]Multi-Field'!$E$74=[1]Lists!BF47,'[1]Multi-Field'!$F$74="undrained"),BH47,""))</f>
        <v/>
      </c>
      <c r="EE47" s="409" t="str">
        <f>IF(AND('[1]Multi-Field'!$E$75=[1]Lists!BF47,'[1]Multi-Field'!$F$75="Drained"),BI47,IF(AND('[1]Multi-Field'!$E$75=[1]Lists!BF47,'[1]Multi-Field'!$F$75="undrained"),BH47,""))</f>
        <v/>
      </c>
      <c r="EF47" s="409" t="str">
        <f>IF(AND('[1]Multi-Field'!$E$76=[1]Lists!BF47,'[1]Multi-Field'!$F$76="Drained"),BI47,IF(AND('[1]Multi-Field'!$E$76=[1]Lists!BF47,'[1]Multi-Field'!$F$6="undrained"),BH47,""))</f>
        <v/>
      </c>
      <c r="EG47" s="409" t="str">
        <f>IF(AND('[1]Multi-Field'!$E$77=[1]Lists!BF47,'[1]Multi-Field'!$F$77="Drained"),BI47,IF(AND('[1]Multi-Field'!$E$77=[1]Lists!BF47,'[1]Multi-Field'!$F$77="undrained"),BH47,""))</f>
        <v/>
      </c>
      <c r="EH47" s="409" t="str">
        <f>IF(AND('[1]Multi-Field'!$E$78=[1]Lists!BF47,'[1]Multi-Field'!$F$78="Drained"),BI47,IF(AND('[1]Multi-Field'!$E$78=[1]Lists!BF47,'[1]Multi-Field'!$F$78="undrained"),BH47,""))</f>
        <v/>
      </c>
      <c r="EI47" s="409" t="str">
        <f>IF(AND('[1]Multi-Field'!$E$79=[1]Lists!BF47,'[1]Multi-Field'!$F$79="Drained"),BI47,IF(AND('[1]Multi-Field'!$E$79=[1]Lists!BF47,'[1]Multi-Field'!$F$79="undrained"),BH47,""))</f>
        <v/>
      </c>
      <c r="EJ47" s="409" t="str">
        <f>IF(AND('[1]Multi-Field'!$E$80=[1]Lists!BF47,'[1]Multi-Field'!$F$80="Drained"),BI47,IF(AND('[1]Multi-Field'!$E$80=[1]Lists!BF47,'[1]Multi-Field'!$F$80="undrained"),BH47,""))</f>
        <v/>
      </c>
      <c r="EK47" s="409" t="str">
        <f>IF(AND('[1]Multi-Field'!$E$81=[1]Lists!BF47,'[1]Multi-Field'!$F$81="Drained"),BI47,IF(AND('[1]Multi-Field'!$E$81=[1]Lists!BF47,'[1]Multi-Field'!$F$81="undrained"),BH47,""))</f>
        <v/>
      </c>
      <c r="EL47" s="409" t="str">
        <f>IF(AND('[1]Multi-Field'!$E$82=[1]Lists!BF47,'[1]Multi-Field'!$F$82="Drained"),BI47,IF(AND('[1]Multi-Field'!$E$82=[1]Lists!BF47,'[1]Multi-Field'!$F$82="undrained"),BH47,""))</f>
        <v/>
      </c>
      <c r="EM47" s="409" t="str">
        <f>IF(AND('[1]Multi-Field'!$E$83=[1]Lists!BF47,'[1]Multi-Field'!$F$83="Drained"),BI47,IF(AND('[1]Multi-Field'!$E$83=[1]Lists!BF47,'[1]Multi-Field'!$F$83="undrained"),BH47,""))</f>
        <v/>
      </c>
      <c r="EN47" s="409" t="str">
        <f>IF(AND('[1]Multi-Field'!$E$84=[1]Lists!BF47,'[1]Multi-Field'!$F$84="Drained"),BI47,IF(AND('[1]Multi-Field'!$E$84=[1]Lists!BF47,'[1]Multi-Field'!$F$84="undrained"),BH47,""))</f>
        <v/>
      </c>
      <c r="EO47" s="409" t="str">
        <f>IF(AND('[1]Multi-Field'!$E$85=[1]Lists!BF47,'[1]Multi-Field'!$F$85="Drained"),BI47,IF(AND('[1]Multi-Field'!$E$85=[1]Lists!BF47,'[1]Multi-Field'!$F$85="undrained"),BH47,""))</f>
        <v/>
      </c>
      <c r="EP47" s="409" t="str">
        <f>IF(AND('[1]Multi-Field'!$E$86=[1]Lists!BF47,'[1]Multi-Field'!$F$86="Drained"),BI47,IF(AND('[1]Multi-Field'!$E$86=[1]Lists!BF47,'[1]Multi-Field'!$F$86="undrained"),BH47,""))</f>
        <v/>
      </c>
      <c r="EQ47" s="409" t="str">
        <f>IF(AND('[1]Multi-Field'!$E$87=[1]Lists!BF47,'[1]Multi-Field'!$F$87="Drained"),BI47,IF(AND('[1]Multi-Field'!$E$87=[1]Lists!BF47,'[1]Multi-Field'!$F$87="undrained"),BH47,""))</f>
        <v/>
      </c>
      <c r="ER47" s="409" t="str">
        <f>IF(AND('[1]Multi-Field'!$E$88=[1]Lists!BF47,'[1]Multi-Field'!$F$88="Drained"),BI47,IF(AND('[1]Multi-Field'!$E$88=[1]Lists!BF47,'[1]Multi-Field'!$F$88="undrained"),BH47,""))</f>
        <v/>
      </c>
      <c r="ES47" s="409" t="str">
        <f>IF(AND('[1]Multi-Field'!$E$89=[1]Lists!BF47,'[1]Multi-Field'!$F$89="Drained"),BI47,IF(AND('[1]Multi-Field'!$E$89=[1]Lists!BF47,'[1]Multi-Field'!$F$89="undrained"),BH47,""))</f>
        <v/>
      </c>
      <c r="ET47" s="409" t="str">
        <f>IF(AND('[1]Multi-Field'!$E$90=[1]Lists!BF47,'[1]Multi-Field'!$F$90="Drained"),BI47,IF(AND('[1]Multi-Field'!$E$90=[1]Lists!BF47,'[1]Multi-Field'!$F$90="undrained"),BH47,""))</f>
        <v/>
      </c>
      <c r="EU47" s="409" t="str">
        <f>IF(AND('[1]Multi-Field'!$E$91=[1]Lists!BF47,'[1]Multi-Field'!$F$91="Drained"),BI47,IF(AND('[1]Multi-Field'!$E$91=[1]Lists!BF47,'[1]Multi-Field'!$F$91="undrained"),BH47,""))</f>
        <v/>
      </c>
      <c r="EV47" s="409" t="str">
        <f>IF(AND('[1]Multi-Field'!$E$92=[1]Lists!BF47,'[1]Multi-Field'!$F$92="Drained"),BI47,IF(AND('[1]Multi-Field'!$E$92=[1]Lists!BF47,'[1]Multi-Field'!$F$92="undrained"),BH47,""))</f>
        <v/>
      </c>
      <c r="EW47" s="409" t="str">
        <f>IF(AND('[1]Multi-Field'!$E$93=[1]Lists!BF47,'[1]Multi-Field'!$F$93="Drained"),BI47,IF(AND('[1]Multi-Field'!$E$93=[1]Lists!BF47,'[1]Multi-Field'!$F$93="undrained"),BH47,""))</f>
        <v/>
      </c>
      <c r="EX47" s="409" t="str">
        <f>IF(AND('[1]Multi-Field'!$E$94=[1]Lists!BF47,'[1]Multi-Field'!$F$94="Drained"),BI47,IF(AND('[1]Multi-Field'!$E$94=[1]Lists!BF47,'[1]Multi-Field'!$F$94="undrained"),BH47,""))</f>
        <v/>
      </c>
      <c r="EY47" s="409" t="str">
        <f>IF(AND('[1]Multi-Field'!$E$95=[1]Lists!BF47,'[1]Multi-Field'!$F$95="Drained"),BI47,IF(AND('[1]Multi-Field'!$E$95=[1]Lists!BF47,'[1]Multi-Field'!$F$95="undrained"),BH47,""))</f>
        <v/>
      </c>
      <c r="EZ47" s="409" t="str">
        <f>IF(AND('[1]Multi-Field'!$E$96=[1]Lists!BF47,'[1]Multi-Field'!$F$96="Drained"),BI47,IF(AND('[1]Multi-Field'!$E$96=[1]Lists!BF47,'[1]Multi-Field'!$F$96="undrained"),BH47,""))</f>
        <v/>
      </c>
      <c r="FA47" s="409" t="str">
        <f>IF(AND('[1]Multi-Field'!$E$97=[1]Lists!BF47,'[1]Multi-Field'!$F$97="Drained"),BI47,IF(AND('[1]Multi-Field'!$E$97=[1]Lists!BF47,'[1]Multi-Field'!$F$97="undrained"),BH47,""))</f>
        <v/>
      </c>
      <c r="FB47" s="409" t="str">
        <f>IF(AND('[1]Multi-Field'!$E$98=[1]Lists!BF47,'[1]Multi-Field'!$F$98="Drained"),BI47,IF(AND('[1]Multi-Field'!$E$98=[1]Lists!BF47,'[1]Multi-Field'!$F$98="undrained"),BH47,""))</f>
        <v/>
      </c>
      <c r="FC47" s="409" t="str">
        <f>IF(AND('[1]Multi-Field'!$E$99=[1]Lists!BF47,'[1]Multi-Field'!$F$99="Drained"),BI47,IF(AND('[1]Multi-Field'!$E$99=[1]Lists!BF47,'[1]Multi-Field'!$F$99="undrained"),BH47,""))</f>
        <v/>
      </c>
      <c r="FD47" s="409" t="str">
        <f>IF(AND('[1]Multi-Field'!$E$100=[1]Lists!BF47,'[1]Multi-Field'!$F$100="Drained"),BI47,IF(AND('[1]Multi-Field'!$E$100=[1]Lists!BF47,'[1]Multi-Field'!$F$100="undrained"),BH47,""))</f>
        <v/>
      </c>
      <c r="FE47" s="409" t="str">
        <f>IF(AND('[1]Multi-Field'!$E$101=[1]Lists!BF47,'[1]Multi-Field'!$F$101="Drained"),BI47,IF(AND('[1]Multi-Field'!$E$101=[1]Lists!BF47,'[1]Multi-Field'!$F$101="undrained"),BH47,""))</f>
        <v/>
      </c>
      <c r="FF47" s="409" t="str">
        <f>IF(AND('[1]Multi-Field'!$E$102=[1]Lists!BF47,'[1]Multi-Field'!$F$102="Drained"),BI47,IF(AND('[1]Multi-Field'!$E$102=[1]Lists!BF47,'[1]Multi-Field'!$F$102="undrained"),BH47,""))</f>
        <v/>
      </c>
      <c r="FG47" s="409" t="str">
        <f>IF(AND('[1]Multi-Field'!$E$103=[1]Lists!BF47,'[1]Multi-Field'!$F$103="Drained"),BI47,IF(AND('[1]Multi-Field'!$E$103=[1]Lists!BF47,'[1]Multi-Field'!$F$103="undrained"),BH47,""))</f>
        <v/>
      </c>
      <c r="FH47" s="409" t="str">
        <f>IF(AND('[1]Multi-Field'!$E$104=[1]Lists!BF47,'[1]Multi-Field'!$F$104="Drained"),BI47,IF(AND('[1]Multi-Field'!$E$104=[1]Lists!BF47,'[1]Multi-Field'!$F$104="undrained"),BH47,""))</f>
        <v/>
      </c>
      <c r="FI47" s="409" t="str">
        <f>IF(AND('[1]Multi-Field'!$E$105=[1]Lists!BF47,'[1]Multi-Field'!$F$105="Drained"),BI47,IF(AND('[1]Multi-Field'!$E$105=[1]Lists!BF47,'[1]Multi-Field'!$F$105="undrained"),BH47,""))</f>
        <v/>
      </c>
      <c r="FJ47" s="409" t="str">
        <f>IF(AND('[1]Multi-Field'!$E$106=[1]Lists!BF47,'[1]Multi-Field'!$F$106="Drained"),BI47,IF(AND('[1]Multi-Field'!$E$106=[1]Lists!BF47,'[1]Multi-Field'!$F$106="undrained"),BH47,""))</f>
        <v/>
      </c>
      <c r="FK47" s="409" t="str">
        <f>IF(AND('[1]Multi-Field'!$E$107=[1]Lists!BF47,'[1]Multi-Field'!$F$107="Drained"),BI47,IF(AND('[1]Multi-Field'!$E$107=[1]Lists!BF47,'[1]Multi-Field'!$F$107="undrained"),BH47,""))</f>
        <v/>
      </c>
      <c r="FL47" s="409" t="str">
        <f>IF(AND('[1]Multi-Field'!$E$108=[1]Lists!BF47,'[1]Multi-Field'!$F$108="Drained"),BI47,IF(AND('[1]Multi-Field'!$E$108=[1]Lists!BF47,'[1]Multi-Field'!$F$108="undrained"),BH47,""))</f>
        <v/>
      </c>
      <c r="FM47" s="409" t="str">
        <f>IF(AND('[1]Multi-Field'!$E$109=[1]Lists!BF47,'[1]Multi-Field'!$F$109="Drained"),BI47,IF(AND('[1]Multi-Field'!$E$109=[1]Lists!BF47,'[1]Multi-Field'!$F$109="undrained"),BH47,""))</f>
        <v/>
      </c>
      <c r="FN47" s="409" t="str">
        <f>IF(AND('[1]Multi-Field'!$E$110=[1]Lists!BF47,'[1]Multi-Field'!$F$110="Drained"),BI47,IF(AND('[1]Multi-Field'!$E$110=[1]Lists!BF47,'[1]Multi-Field'!$F$110="undrained"),BH47,""))</f>
        <v/>
      </c>
      <c r="FO47" s="409" t="str">
        <f>IF(AND('[1]Multi-Field'!$E$111=[1]Lists!BF47,'[1]Multi-Field'!$F$111="Drained"),BI47,IF(AND('[1]Multi-Field'!$E$111=[1]Lists!BF47,'[1]Multi-Field'!$F$111="undrained"),BH47,""))</f>
        <v/>
      </c>
      <c r="FP47" s="409" t="str">
        <f>IF(AND('[1]Multi-Field'!$E$112=[1]Lists!BF47,'[1]Multi-Field'!$F$112="Drained"),BI47,IF(AND('[1]Multi-Field'!$E$112=[1]Lists!BF47,'[1]Multi-Field'!$F$112="undrained"),BH47,""))</f>
        <v/>
      </c>
      <c r="FQ47" s="409" t="str">
        <f>IF(AND('[1]Multi-Field'!$E$113=[1]Lists!BF47,'[1]Multi-Field'!$F$113="Drained"),BI47,IF(AND('[1]Multi-Field'!$E$113=[1]Lists!BF47,'[1]Multi-Field'!$F$113="undrained"),BH47,""))</f>
        <v/>
      </c>
      <c r="FR47" s="409" t="str">
        <f>IF(AND('[1]Multi-Field'!$E$114=[1]Lists!BF47,'[1]Multi-Field'!$F$114="Drained"),BI47,IF(AND('[1]Multi-Field'!$E$114=[1]Lists!BF47,'[1]Multi-Field'!$F$114="undrained"),BH47,""))</f>
        <v/>
      </c>
      <c r="FS47" s="409" t="str">
        <f>IF(AND('[1]Multi-Field'!$E$115=[1]Lists!BF47,'[1]Multi-Field'!$F$115="Drained"),BI47,IF(AND('[1]Multi-Field'!$E$115=[1]Lists!BF47,'[1]Multi-Field'!$F$115="undrained"),BH47,""))</f>
        <v/>
      </c>
      <c r="FT47" s="409" t="str">
        <f>IF(AND('[1]Multi-Field'!$E$116=[1]Lists!BF47,'[1]Multi-Field'!$F$116="Drained"),BI47,IF(AND('[1]Multi-Field'!$E$116=[1]Lists!BF47,'[1]Multi-Field'!$F$116="undrained"),BH47,""))</f>
        <v/>
      </c>
      <c r="FU47" s="409" t="str">
        <f>IF(AND('[1]Multi-Field'!$E$117=[1]Lists!BF47,'[1]Multi-Field'!$F$117="Drained"),BI47,IF(AND('[1]Multi-Field'!$E$117=[1]Lists!BF47,'[1]Multi-Field'!$F$117="undrained"),BH47,""))</f>
        <v/>
      </c>
      <c r="FV47" s="409" t="str">
        <f>IF(AND('[1]Multi-Field'!$E$118=[1]Lists!BF47,'[1]Multi-Field'!$F$118="Drained"),BI47,IF(AND('[1]Multi-Field'!$E$118=[1]Lists!BF47,'[1]Multi-Field'!$F$118="undrained"),BH47,""))</f>
        <v/>
      </c>
      <c r="FW47" s="409" t="str">
        <f>IF(AND('[1]Multi-Field'!$E$119=[1]Lists!BF47,'[1]Multi-Field'!$F$119="Drained"),BI47,IF(AND('[1]Multi-Field'!$E$119=[1]Lists!BF47,'[1]Multi-Field'!$F$119="undrained"),BH47,""))</f>
        <v/>
      </c>
      <c r="FX47" s="409" t="str">
        <f>IF(AND('[1]Multi-Field'!$E$120=[1]Lists!BF47,'[1]Multi-Field'!$F$120="Drained"),BI47,IF(AND('[1]Multi-Field'!$E$120=[1]Lists!BF47,'[1]Multi-Field'!$F$120="undrained"),BH47,""))</f>
        <v/>
      </c>
      <c r="FZ47" t="s">
        <v>831</v>
      </c>
      <c r="GC47" s="4">
        <f>'[1]Multi-Field'!B45</f>
        <v>0</v>
      </c>
      <c r="GD47" s="73" t="str">
        <f>IF(OR('[1]Multi-Field'!Q45=$FZ$43,'[1]Multi-Field'!Q45=$FZ$44),'[1]Multi-Field'!BS45,"")</f>
        <v/>
      </c>
      <c r="GE47" s="4" t="str">
        <f>IF(AND(OR('[1]Multi-Field'!Q45=$FZ$86,'[1]Multi-Field'!Q45=$FZ$94,'[1]Multi-Field'!Q45=$FZ$87,'[1]Multi-Field'!Q45=[1]Lists!$FZ$93,'[1]Multi-Field'!Q45=$FZ$59),'[1]Multi-Field'!BS45&gt;50),'[1]Multi-Field'!BS45*0.8,IF(AND(OR('[1]Multi-Field'!Q45=$FZ$86,'[1]Multi-Field'!Q45=$FZ$94,'[1]Multi-Field'!Q45=$FZ$87,'[1]Multi-Field'!Q45=[1]Lists!$FZ$93,'[1]Multi-Field'!Q45=[1]Lists!$FZ$59),'[1]Multi-Field'!BS45&lt;50),'[1]Multi-Field'!BS45,""))</f>
        <v/>
      </c>
      <c r="GF47" s="4" t="str">
        <f>IF(OR('[1]Multi-Field'!Q45=[1]Lists!$FZ$7,'[1]Multi-Field'!Q45=[1]Lists!$FZ$5,'[1]Multi-Field'!Q45=[1]Lists!$FZ$24,'[1]Multi-Field'!Q45=[1]Lists!$FZ$10,'[1]Multi-Field'!Q45=[1]Lists!$FZ$8, '[1]Multi-Field'!Q45=[1]Lists!$FZ$25, '[1]Multi-Field'!Q45=[1]Lists!$FZ$23, '[1]Multi-Field'!Q45= [1]Lists!$FZ$47, '[1]Multi-Field'!Q45=[1]Lists!$FZ$49, '[1]Multi-Field'!Q45=[1]Lists!$FZ$48,'[1]Multi-Field'!Q45=[1]Lists!$FZ$3, '[1]Multi-Field'!Q45=[1]Lists!$FZ$14,'[1]Multi-Field'!Q45=[1]Lists!$FZ$36, '[1]Multi-Field'!Q45=[1]Lists!$FZ$41,'[1]Multi-Field'!Q45=[1]Lists!$FZ$42),0,"")</f>
        <v/>
      </c>
      <c r="GG47" s="4" t="str">
        <f>IF(OR('[1]Multi-Field'!Q45=[1]Lists!$FZ$6,'[1]Multi-Field'!Q45=[1]Lists!$FZ$4, '[1]Multi-Field'!Q74=[1]Lists!$FZ$11, '[1]Multi-Field'!Q45=[1]Lists!$FZ$1),100*IF('[1]Multi-Field'!U45=onepercent,0.75,IF('[1]Multi-Field'!U45=onetotwentyfivepercent,0.4,IF(OR('[1]Multi-Field'!U45=twentysixtofiftypercent,'[1]Multi-Field'!U45=greaterthanfiftypercent),0,""))),"")</f>
        <v/>
      </c>
      <c r="GH47" s="4" t="str">
        <f>IF(OR('[1]Multi-Field'!Q45=[1]Lists!$FZ$53,'[1]Multi-Field'!Q45=[1]Lists!$FZ$55), 50,IF('[1]Multi-Field'!Q45=[1]Lists!$FZ$54,225,IF('[1]Multi-Field'!Q45=[1]Lists!$FZ$56,75,"")))</f>
        <v/>
      </c>
      <c r="GI47" s="4" t="e">
        <f>#VALUE!</f>
        <v>#VALUE!</v>
      </c>
      <c r="GJ47" s="4" t="e">
        <f>#VALUE!</f>
        <v>#VALUE!</v>
      </c>
      <c r="GK47" s="4" t="str">
        <f>IF('[1]Multi-Field'!Q45=[1]Lists!$FZ$95,'[1]Multi-Field'!BS45*0.66,"")</f>
        <v/>
      </c>
      <c r="GM47" s="4" t="str">
        <f>IF(OR('[1]Multi-Field'!Q45=[1]Lists!$FZ$26,'[1]Multi-Field'!Q45=[1]Lists!$FZ$84),20,"")</f>
        <v/>
      </c>
      <c r="GN47" s="4" t="str">
        <f>IF(OR('[1]Multi-Field'!Q45=[1]Lists!$FZ$88,'[1]Multi-Field'!Q45=[1]Lists!$FZ$57),0,"")</f>
        <v/>
      </c>
      <c r="GO47" s="4" t="str">
        <f>IF(OR('[1]Multi-Field'!Q45=[1]Lists!$FZ$69,'[1]Multi-Field'!Q45=[1]Lists!$FZ$71,'[1]Multi-Field'!Q45=[1]Lists!$FZ$105),50,"")</f>
        <v/>
      </c>
      <c r="GP47" s="4" t="str">
        <f>IF(OR('[1]Multi-Field'!Q45=[1]Lists!$FZ$75,'[1]Multi-Field'!Q45=[1]Lists!$FZ$70),75,"")</f>
        <v/>
      </c>
      <c r="GQ47" s="4" t="str">
        <f>IF('[1]Multi-Field'!Q45=[1]Lists!$FZ$72,150,"")</f>
        <v/>
      </c>
      <c r="GR47" s="4" t="str">
        <f>IF(OR('[1]Multi-Field'!Q45=[1]Lists!$FZ$74,'[1]Multi-Field'!Q45=[1]Lists!$FZ$73),40,"")</f>
        <v/>
      </c>
      <c r="GS47" s="4" t="str">
        <f>IF('[1]Multi-Field'!Q45=[1]Lists!$FZ$99,80,"")</f>
        <v/>
      </c>
      <c r="GT47" s="4" t="str">
        <f>IF('[1]Multi-Field'!Q45=[1]Lists!$FZ$106,70,"")</f>
        <v/>
      </c>
      <c r="GU47" s="4" t="e">
        <f t="shared" si="4"/>
        <v>#VALUE!</v>
      </c>
    </row>
    <row r="48" spans="1:203" ht="13.5" customHeight="1">
      <c r="A48" s="7" t="s">
        <v>135</v>
      </c>
      <c r="B48" t="s">
        <v>772</v>
      </c>
      <c r="C48" s="7"/>
      <c r="D48" s="8">
        <v>50</v>
      </c>
      <c r="E48" s="8">
        <f t="shared" si="0"/>
        <v>55</v>
      </c>
      <c r="F48" s="8">
        <f t="shared" si="1"/>
        <v>60</v>
      </c>
      <c r="G48" s="8">
        <v>65</v>
      </c>
      <c r="H48" s="8">
        <v>90</v>
      </c>
      <c r="I48" s="8">
        <f t="shared" si="5"/>
        <v>103</v>
      </c>
      <c r="J48" s="8">
        <f t="shared" si="6"/>
        <v>117</v>
      </c>
      <c r="K48" s="8">
        <v>130</v>
      </c>
      <c r="L48" s="8">
        <v>60</v>
      </c>
      <c r="M48" s="8">
        <f t="shared" si="2"/>
        <v>83</v>
      </c>
      <c r="N48" s="8">
        <f t="shared" si="3"/>
        <v>107</v>
      </c>
      <c r="O48" s="8">
        <v>130</v>
      </c>
      <c r="P48" s="391">
        <v>23</v>
      </c>
      <c r="Q48" s="394"/>
      <c r="R48" s="395" t="b">
        <f>IF(OR('Multi-Field'!AA25=Lists!$AC$42,'Multi-Field'!AA25=Lists!$AC$43),IF('Multi-Field'!Z25="x",(IF('Multi-Field'!AC25=Lists!$Q$11,Lists!$R$11,IF('Multi-Field'!AC25=Lists!$Q$12,Lists!$R$12,IF('Multi-Field'!AC25=Lists!$Q$13,Lists!$R$13,IF('Multi-Field'!AC25=Lists!$Q$14,Lists!$R$14))))),IF('Multi-Field'!X25="x",(IF('Multi-Field'!AC25=Lists!$Q$11,Lists!$S$11,IF('Multi-Field'!AC25=Lists!$Q$12,Lists!$S$12,IF('Multi-Field'!AC25=Lists!$Q$13,Lists!$S$13,IF('Multi-Field'!AC25=Lists!$Q$14,Lists!$S$14))))),IF('Multi-Field'!V25="x",(IF('Multi-Field'!AC25=Lists!$Q$11,Lists!$T$11,IF('Multi-Field'!AC25=Lists!$Q$12,Lists!$T$12,IF('Multi-Field'!AC25=Lists!$Q$13,Lists!$T$13,IF('Multi-Field'!AC25=Lists!$Q$14,Lists!$T$14))))),0))))</f>
        <v>0</v>
      </c>
      <c r="S48" s="395" t="str">
        <f t="shared" si="11"/>
        <v/>
      </c>
      <c r="T48" s="395"/>
      <c r="U48" s="396"/>
      <c r="V48" s="383">
        <f>IF(OR('Multi-Field'!AI34=$U$4,'Multi-Field'!AI34=$U$5,'Multi-Field'!AI34=$U$6,'Multi-Field'!AI34=$U$7,'Multi-Field'!AI34=$U$8,'Multi-Field'!AI34=$U$9),(IF('Multi-Field'!AJ34=$V$2,100,IF('Multi-Field'!AJ34=$V$3,65,IF('Multi-Field'!AJ34=$V$4,53,IF('Multi-Field'!AJ34=$V$5,41,IF('Multi-Field'!AJ34=$V$6,23,IF('Multi-Field'!AJ34=$V$7,0,0))))))),0)</f>
        <v>0</v>
      </c>
      <c r="W48" s="383" t="str">
        <f>IF(AND(OR('Multi-Field'!AF34=$S$3,'Multi-Field'!AF34=S36,'Multi-Field'!AF34=$S$7),'Multi-Field'!AN34&lt;18,'Multi-Field'!AN34&gt;0),35,IF('Multi-Field'!AF34=$S$4,55,IF(AND('Multi-Field'!AF34=$S$6,'Multi-Field'!AN34&lt;18),30,IF(AND('Multi-Field'!AN34&gt;17,OR('Multi-Field'!AF34=$S$3,'Multi-Field'!AF34=$S$5,'Multi-Field'!AF34= $S$6,'Multi-Field'!AF34=$S$7)),25,"0"))))</f>
        <v>0</v>
      </c>
      <c r="X48" s="383">
        <f>IF(OR('Multi-Field'!BA34=$U$4,'Multi-Field'!BA34=$U$5,'Multi-Field'!BA34=$U$6,'Multi-Field'!BA34=U38,'Multi-Field'!BA34=$U$8,'Multi-Field'!BA34=$U$9),(IF('Multi-Field'!BB34=$V$2,100,IF('Multi-Field'!BB34=$V$3,65,IF('Multi-Field'!BB34=$V$4,53,IF('Multi-Field'!BB34=$V$5,41,IF('Multi-Field'!BB34=$V$6,23,IF('Multi-Field'!BB34=$V$7,0,0))))))),0)</f>
        <v>0</v>
      </c>
      <c r="Y48" s="383" t="str">
        <f>IF(AND(OR('Multi-Field'!AX34=$S$3,'Multi-Field'!AX34=$S$5,'Multi-Field'!AX34=$S$7),'Multi-Field'!BF34&lt;18),35,IF('Multi-Field'!AX34=$S$4,55,IF(AND('Multi-Field'!AX34=$S$6,'Multi-Field'!BF34&lt;18),30,IF(AND('Multi-Field'!BF34&gt;17,OR('Multi-Field'!AX34=$S$3,'Multi-Field'!AX34=$S$5,'Multi-Field'!AX34=$S$6,'Multi-Field'!AX34=$S$7)),25,"0"))))</f>
        <v>0</v>
      </c>
      <c r="Z48" s="383">
        <v>32</v>
      </c>
      <c r="AC48" t="s">
        <v>833</v>
      </c>
      <c r="AI48" s="384">
        <f>'[1]Multi-Field'!B44</f>
        <v>0</v>
      </c>
      <c r="AJ48" s="385" t="e">
        <f>#VALUE!</f>
        <v>#VALUE!</v>
      </c>
      <c r="AK48" s="385" t="e">
        <f>#VALUE!</f>
        <v>#VALUE!</v>
      </c>
      <c r="AL48" s="385" t="e">
        <f>IF(AK48="","",IF('[1]Multi-Field'!AU44=20,10,IF(AK48-30&lt;0,0,AK48-30)))</f>
        <v>#VALUE!</v>
      </c>
      <c r="AM48" s="385" t="e">
        <f>#VALUE!</f>
        <v>#VALUE!</v>
      </c>
      <c r="AN48" s="385" t="e">
        <f t="shared" si="7"/>
        <v>#VALUE!</v>
      </c>
      <c r="AO48" s="385" t="e">
        <f>#VALUE!</f>
        <v>#VALUE!</v>
      </c>
      <c r="AP48" s="385" t="e">
        <f>#VALUE!</f>
        <v>#VALUE!</v>
      </c>
      <c r="AQ48" s="385" t="e">
        <f>#VALUE!</f>
        <v>#VALUE!</v>
      </c>
      <c r="AR48" s="385" t="e">
        <f>#VALUE!</f>
        <v>#VALUE!</v>
      </c>
      <c r="AS48" s="385" t="e">
        <f>IF(AR48="","",IF('[1]Multi-Field'!AU44&gt;9,0,AR48-15))</f>
        <v>#VALUE!</v>
      </c>
      <c r="AT48" s="385" t="e">
        <f>#VALUE!</f>
        <v>#VALUE!</v>
      </c>
      <c r="AU48" s="385" t="e">
        <f>#VALUE!</f>
        <v>#VALUE!</v>
      </c>
      <c r="AV48" s="385" t="e">
        <f>IF(AU48="","",IF('[1]Multi-Field'!AU44=9&gt;9,0,AU48-35))</f>
        <v>#VALUE!</v>
      </c>
      <c r="AW48" s="385" t="e">
        <f>#VALUE!</f>
        <v>#VALUE!</v>
      </c>
      <c r="AX48" s="385" t="e">
        <f t="shared" si="8"/>
        <v>#VALUE!</v>
      </c>
      <c r="AY48" s="385" t="str">
        <f>IF('[1]Multi-Field'!AU44="","",IF('[1]Multi-Field'!AU44&lt;1,100,IF('[1]Multi-Field'!AU44=1,75,IF('[1]Multi-Field'!AU44=2,50,IF('[1]Multi-Field'!AU44=3,25,IF('[1]Multi-Field'!AU44&gt;3,0,""))))))</f>
        <v/>
      </c>
      <c r="AZ48" s="385" t="str">
        <f t="shared" si="9"/>
        <v/>
      </c>
      <c r="BA48" s="385" t="e">
        <f>#VALUE!</f>
        <v>#VALUE!</v>
      </c>
      <c r="BB48" s="385" t="e">
        <f>IF(BA48="","",IF(AND('[1]Multi-Field'!AU44&lt;40,'[1]Multi-Field'!AU44&gt;9),40,IF('[1]Multi-Field'!AU44&gt;39,0,BA48+5)))</f>
        <v>#VALUE!</v>
      </c>
      <c r="BC48" s="386" t="e">
        <f t="shared" si="10"/>
        <v>#VALUE!</v>
      </c>
      <c r="BD48" s="281">
        <v>0.34</v>
      </c>
      <c r="BE48" s="281">
        <v>0.78</v>
      </c>
      <c r="BF48" s="411" t="s">
        <v>1219</v>
      </c>
      <c r="BG48" s="412">
        <v>6</v>
      </c>
      <c r="BH48" s="412">
        <v>2.5</v>
      </c>
      <c r="BI48" s="412">
        <v>3.5</v>
      </c>
      <c r="BJ48" s="409" t="e">
        <f>IF(AND('[1]Single Field'!#REF!=[1]Lists!BF48,'[1]Single Field'!#REF!="Drained"),"x",IF(AND('[1]Single Field'!#REF!=[1]Lists!BF48,'[1]Single Field'!#REF!="Undrained"),O,""))</f>
        <v>#REF!</v>
      </c>
      <c r="BK48" s="409" t="str">
        <f>IF(AND('[1]Multi-Field'!$E$3=[1]Lists!BF48,'[1]Multi-Field'!$F$3="Drained"),BI48,IF(AND('[1]Multi-Field'!$E$3=BF48,'[1]Multi-Field'!$F$3="undrained"),BH48,""))</f>
        <v/>
      </c>
      <c r="BL48" s="409" t="str">
        <f>IF(AND('[1]Multi-Field'!$E$4=BF48,'[1]Multi-Field'!$F$4="Drained"),BI48,IF(AND('[1]Multi-Field'!$E$4=BF48,'[1]Multi-Field'!$F$4="undrained"),BH48,""))</f>
        <v/>
      </c>
      <c r="BM48" s="409" t="str">
        <f>IF(AND('[1]Multi-Field'!$E$5=BF48,'[1]Multi-Field'!$F$5="Drained"),BI48,IF(AND('[1]Multi-Field'!$E$5=BF48,'[1]Multi-Field'!$F$5="undrained"),BH48,""))</f>
        <v/>
      </c>
      <c r="BN48" s="409" t="str">
        <f>IF(AND('[1]Multi-Field'!$E$6=BF48,'[1]Multi-Field'!$F$6="Drained"),BI48,IF(AND('[1]Multi-Field'!$E$6=BF48,'[1]Multi-Field'!$F$6="undrained"),BH48,""))</f>
        <v/>
      </c>
      <c r="BO48" s="409" t="str">
        <f>IF(AND('[1]Multi-Field'!$E$7=BF48,'[1]Multi-Field'!$F$7="Drained"),BI48,IF(AND('[1]Multi-Field'!$E$7=BF48,'[1]Multi-Field'!$F$7="undrained"),BH48,""))</f>
        <v/>
      </c>
      <c r="BP48" s="409" t="str">
        <f>IF(AND('[1]Multi-Field'!$E$8=BF48,'[1]Multi-Field'!$F$8="Drained"),BI48,IF(AND('[1]Multi-Field'!$E$8=BF48,'[1]Multi-Field'!$F$8="undrained"),BH48,""))</f>
        <v/>
      </c>
      <c r="BQ48" s="409" t="str">
        <f>IF(AND('[1]Multi-Field'!$E$9=BF48,'[1]Multi-Field'!$F$9="Drained"),BI48,IF(AND('[1]Multi-Field'!$E$9=BF48,'[1]Multi-Field'!$F$9="undrained"),BH48,""))</f>
        <v/>
      </c>
      <c r="BR48" s="409" t="str">
        <f>IF(AND('[1]Multi-Field'!$E$10=BF48,'[1]Multi-Field'!$F$10="Drained"),BI48,IF(AND('[1]Multi-Field'!$E$10=BF48,'[1]Multi-Field'!$F$10="undrained"),BH48,""))</f>
        <v/>
      </c>
      <c r="BS48" s="409" t="str">
        <f>IF(AND('[1]Multi-Field'!$E$11=BF48,'[1]Multi-Field'!$F$11="Drained"),BI48,IF(AND('[1]Multi-Field'!$E$11=BF48,'[1]Multi-Field'!$F$11="undrained"),BH48,""))</f>
        <v/>
      </c>
      <c r="BT48" s="409" t="str">
        <f>IF(AND('[1]Multi-Field'!$E$12=BF48,'[1]Multi-Field'!$F$12="Drained"),BI48,IF(AND('[1]Multi-Field'!$E$12=BF48,'[1]Multi-Field'!$F$12="undrained"),BH48,""))</f>
        <v/>
      </c>
      <c r="BU48" s="409" t="str">
        <f>IF(AND('[1]Multi-Field'!$E$13=BF48,'[1]Multi-Field'!$F$13="Drained"),BI48,IF(AND('[1]Multi-Field'!$E$3=BF48,'[1]Multi-Field'!$F$13="undrained"),BH48,""))</f>
        <v/>
      </c>
      <c r="BV48" s="409" t="str">
        <f>IF(AND('[1]Multi-Field'!$E$14=BF48,'[1]Multi-Field'!$F$14="Drained"),BI48,IF(AND('[1]Multi-Field'!$E$14=BF48,'[1]Multi-Field'!$F$14="undrained"),BH48,""))</f>
        <v/>
      </c>
      <c r="BW48" s="409" t="str">
        <f>IF(AND('[1]Multi-Field'!$E$15=BF48,'[1]Multi-Field'!$F$15="Drained"),BI48,IF(AND('[1]Multi-Field'!$E$15=BF48,'[1]Multi-Field'!$F$15="undrained"),BH48,""))</f>
        <v/>
      </c>
      <c r="BX48" s="409" t="str">
        <f>IF(AND('[1]Multi-Field'!$E$16=[1]Lists!BF48,'[1]Multi-Field'!$F$16="Drained"),BI48,IF(AND('[1]Multi-Field'!$E$16=[1]Lists!BF48,'[1]Multi-Field'!$F$16="undrained"),BH48,""))</f>
        <v/>
      </c>
      <c r="BY48" s="409" t="str">
        <f>IF(AND('[1]Multi-Field'!$E$17=[1]Lists!BF48,'[1]Multi-Field'!$F$17="Drained"),BI48,IF(AND('[1]Multi-Field'!$E$17=[1]Lists!BF48,'[1]Multi-Field'!$F$17="undrained"),BH48,""))</f>
        <v/>
      </c>
      <c r="BZ48" s="409" t="str">
        <f>IF(AND('[1]Multi-Field'!$E$18=[1]Lists!BF48,'[1]Multi-Field'!$F$18="Drained"),BI48,IF(AND('[1]Multi-Field'!$E$18=[1]Lists!BF48,'[1]Multi-Field'!$F$18="undrained"),BH48,""))</f>
        <v/>
      </c>
      <c r="CA48" s="409" t="str">
        <f>IF(AND('[1]Multi-Field'!$E$19=[1]Lists!BF48,'[1]Multi-Field'!$F$19="Drained"),BI48,IF(AND('[1]Multi-Field'!$E$19=[1]Lists!BF48,'[1]Multi-Field'!$F$19="undrained"),BH48,""))</f>
        <v/>
      </c>
      <c r="CB48" s="409" t="str">
        <f>IF(AND('[1]Multi-Field'!$E$20=[1]Lists!BF48,'[1]Multi-Field'!$F$20="Drained"),BI48,IF(AND('[1]Multi-Field'!$E$20=[1]Lists!BF48,'[1]Multi-Field'!$F$20="undrained"),BH48,""))</f>
        <v/>
      </c>
      <c r="CC48" s="409" t="str">
        <f>IF(AND('[1]Multi-Field'!$E$21=[1]Lists!BF48,'[1]Multi-Field'!$F$21="Drained"),BI48,IF(AND('[1]Multi-Field'!$E$21=[1]Lists!BF48,'[1]Multi-Field'!$F$21="undrained"),BH48,""))</f>
        <v/>
      </c>
      <c r="CD48" s="409" t="str">
        <f>IF(AND('[1]Multi-Field'!$E$22=[1]Lists!BF48,'[1]Multi-Field'!$F$22="Drained"),BI48,IF(AND('[1]Multi-Field'!$E$22=[1]Lists!BF48,'[1]Multi-Field'!$F$22="undrained"),BH48,""))</f>
        <v/>
      </c>
      <c r="CE48" s="409" t="str">
        <f>IF(AND('[1]Multi-Field'!$E$23=[1]Lists!BF48,'[1]Multi-Field'!$F$23="Drained"),BI48,IF(AND('[1]Multi-Field'!$E$23=[1]Lists!BF48,'[1]Multi-Field'!$F$23="undrained"),BH48,""))</f>
        <v/>
      </c>
      <c r="CF48" s="409" t="str">
        <f>IF(AND('[1]Multi-Field'!$E$24=[1]Lists!BF48,'[1]Multi-Field'!$F$24="Drained"),BI48,IF(AND('[1]Multi-Field'!$E$24=[1]Lists!BF48,'[1]Multi-Field'!$F$24="undrained"),BH48,""))</f>
        <v/>
      </c>
      <c r="CG48" s="409" t="str">
        <f>IF(AND('[1]Multi-Field'!$E$25=[1]Lists!BF48,'[1]Multi-Field'!$F$25="Drained"),BI48,IF(AND('[1]Multi-Field'!$E$25=[1]Lists!BF48,'[1]Multi-Field'!$F$25="undrained"),BH48,""))</f>
        <v/>
      </c>
      <c r="CH48" s="409" t="str">
        <f>IF(AND('[1]Multi-Field'!$E$26=[1]Lists!BF48,'[1]Multi-Field'!$F$26="Drained"),BI48,IF(AND('[1]Multi-Field'!$E$26=[1]Lists!BF48,'[1]Multi-Field'!$F$26="undrained"),BH48,""))</f>
        <v/>
      </c>
      <c r="CI48" s="409" t="str">
        <f>IF(AND('[1]Multi-Field'!$E$27=[1]Lists!BF48,'[1]Multi-Field'!$F$27="Drained"),BI48,IF(AND('[1]Multi-Field'!$E$27=[1]Lists!BF48,'[1]Multi-Field'!$F$27="undrained"),BH48,""))</f>
        <v/>
      </c>
      <c r="CJ48" s="409" t="str">
        <f>IF(AND('[1]Multi-Field'!$E$28=[1]Lists!BF48,'[1]Multi-Field'!$F$28="Drained"),BI48,IF(AND('[1]Multi-Field'!$E$28=[1]Lists!BF48,'[1]Multi-Field'!$F$28="undrained"),BH48,""))</f>
        <v/>
      </c>
      <c r="CK48" s="409" t="str">
        <f>IF(AND('[1]Multi-Field'!$E$29=[1]Lists!BF48,'[1]Multi-Field'!$F$29="Drained"),BI48,IF(AND('[1]Multi-Field'!$E$29=[1]Lists!BF48,'[1]Multi-Field'!$F$29="undrained"),BH48,""))</f>
        <v/>
      </c>
      <c r="CL48" s="409" t="str">
        <f>IF(AND('[1]Multi-Field'!$E$30=[1]Lists!BF48,'[1]Multi-Field'!$F$30="Drained"),BI48,IF(AND('[1]Multi-Field'!$E$30=[1]Lists!BF48,'[1]Multi-Field'!$F$30="undrained"),BH48,""))</f>
        <v/>
      </c>
      <c r="CM48" s="409" t="str">
        <f>IF(AND('[1]Multi-Field'!$E$31=[1]Lists!BF48,'[1]Multi-Field'!$F$31="Drained"),BI48,IF(AND('[1]Multi-Field'!$E$31=[1]Lists!BF48,'[1]Multi-Field'!$F$31="undrained"),BH48,""))</f>
        <v/>
      </c>
      <c r="CN48" s="409" t="str">
        <f>IF(AND('[1]Multi-Field'!$E$32=[1]Lists!BF48,'[1]Multi-Field'!$F$32="Drained"),BI48,IF(AND('[1]Multi-Field'!$E$32=[1]Lists!BF48,'[1]Multi-Field'!$F$32="undrained"),BH48,""))</f>
        <v/>
      </c>
      <c r="CO48" s="409" t="str">
        <f>IF(AND('[1]Multi-Field'!$E$33=[1]Lists!BF48,'[1]Multi-Field'!$F$33="Drained"),BI48,IF(AND('[1]Multi-Field'!$E$33=[1]Lists!BF48,'[1]Multi-Field'!$F$33="undrained"),BH48,""))</f>
        <v/>
      </c>
      <c r="CP48" s="409" t="str">
        <f>IF(AND('[1]Multi-Field'!$E$34=[1]Lists!BF48,'[1]Multi-Field'!$F$34="Drained"),BI48,IF(AND('[1]Multi-Field'!$E$34=[1]Lists!BF48,'[1]Multi-Field'!$F$34="undrained"),BH48,""))</f>
        <v/>
      </c>
      <c r="CQ48" s="409" t="str">
        <f>IF(AND('[1]Multi-Field'!$E$35=[1]Lists!BF48,'[1]Multi-Field'!$F$35="Drained"),BI48,IF(AND('[1]Multi-Field'!$E$35=[1]Lists!BF48,'[1]Multi-Field'!$F$35="undrained"),BH48,""))</f>
        <v/>
      </c>
      <c r="CR48" s="409" t="str">
        <f>IF(AND('[1]Multi-Field'!$E$36=[1]Lists!BF48,'[1]Multi-Field'!$F$36="Drained"),BI48,IF(AND('[1]Multi-Field'!$E$36=[1]Lists!BF48,'[1]Multi-Field'!$F$36="undrained"),BH48,""))</f>
        <v/>
      </c>
      <c r="CS48" s="409" t="str">
        <f>IF(AND('[1]Multi-Field'!$E$37=[1]Lists!BF48,'[1]Multi-Field'!$F$37="Drained"),BI48,IF(AND('[1]Multi-Field'!$E$37=[1]Lists!BF48,'[1]Multi-Field'!$F$37="undrained"),BH48,""))</f>
        <v/>
      </c>
      <c r="CT48" s="409" t="str">
        <f>IF(AND('[1]Multi-Field'!$E$38=[1]Lists!BF48,'[1]Multi-Field'!$F$38="Drained"),BI48,IF(AND('[1]Multi-Field'!$E$38=[1]Lists!BF48,'[1]Multi-Field'!$F$38="undrained"),BH48,""))</f>
        <v/>
      </c>
      <c r="CU48" s="409" t="str">
        <f>IF(AND('[1]Multi-Field'!$E$39=[1]Lists!BF48,'[1]Multi-Field'!$F$39="Drained"),BI48,IF(AND('[1]Multi-Field'!$E$39=[1]Lists!BF48,'[1]Multi-Field'!$F$39="undrained"),BH48,""))</f>
        <v/>
      </c>
      <c r="CV48" s="409" t="str">
        <f>IF(AND('[1]Multi-Field'!$E$40=[1]Lists!BF48,'[1]Multi-Field'!$F$40="Drained"),BI48,IF(AND('[1]Multi-Field'!$E$40=[1]Lists!BF48,'[1]Multi-Field'!$F$40="undrained"),BH48,""))</f>
        <v/>
      </c>
      <c r="CW48" s="409" t="str">
        <f>IF(AND('[1]Multi-Field'!$E$41=[1]Lists!BF48,'[1]Multi-Field'!$F$40="Drained"),BI48,IF(AND('[1]Multi-Field'!$E$40=[1]Lists!BF48,'[1]Multi-Field'!$F$40="undrained"),BH48,""))</f>
        <v/>
      </c>
      <c r="CX48" s="409" t="str">
        <f>IF(AND('[1]Multi-Field'!$E$42=[1]Lists!BF48,'[1]Multi-Field'!$F$42="Drained"),BI48,IF(AND('[1]Multi-Field'!$E$42=[1]Lists!BF48,'[1]Multi-Field'!$F$42="undrained"),BH48,""))</f>
        <v/>
      </c>
      <c r="CY48" s="409" t="str">
        <f>IF(AND('[1]Multi-Field'!$E$43=[1]Lists!BF48,'[1]Multi-Field'!$F$43="Drained"),BI48,IF(AND('[1]Multi-Field'!$E$43=[1]Lists!BF48,'[1]Multi-Field'!$F$43="undrained"),BH48,""))</f>
        <v/>
      </c>
      <c r="CZ48" s="409" t="str">
        <f>IF(AND('[1]Multi-Field'!$E$44=[1]Lists!BF48,'[1]Multi-Field'!$F$44="Drained"),BI48,IF(AND('[1]Multi-Field'!$E$44=[1]Lists!BF48,'[1]Multi-Field'!$F$44="undrained"),BH48,""))</f>
        <v/>
      </c>
      <c r="DA48" s="409" t="str">
        <f>IF(AND('[1]Multi-Field'!$E$45=[1]Lists!BF48,'[1]Multi-Field'!$F$45="Drained"),BI48,IF(AND('[1]Multi-Field'!$E$45=[1]Lists!BF48,'[1]Multi-Field'!$F$45="undrained"),BH48,""))</f>
        <v/>
      </c>
      <c r="DB48" s="409" t="str">
        <f>IF(AND('[1]Multi-Field'!$E$46=[1]Lists!BF48,'[1]Multi-Field'!$F$46="Drained"),BI48,IF(AND('[1]Multi-Field'!$E$46=[1]Lists!BF48,'[1]Multi-Field'!$F$46="undrained"),BH48,""))</f>
        <v/>
      </c>
      <c r="DC48" s="409" t="str">
        <f>IF(AND('[1]Multi-Field'!$E$47=[1]Lists!BF48,'[1]Multi-Field'!$F$47="Drained"),BI48,IF(AND('[1]Multi-Field'!$E$47=[1]Lists!BF48,'[1]Multi-Field'!$F$47="undrained"),BH48,""))</f>
        <v/>
      </c>
      <c r="DD48" s="409" t="str">
        <f>IF(AND('[1]Multi-Field'!$E$48=[1]Lists!BF48,'[1]Multi-Field'!$F$48="Drained"),BI48,IF(AND('[1]Multi-Field'!$E$48=[1]Lists!BF48,'[1]Multi-Field'!$F$48="undrained"),BH48,""))</f>
        <v/>
      </c>
      <c r="DE48" s="409">
        <f>IF(AND('[1]Multi-Field'!$E$49=[1]Lists!BF48,'[1]Multi-Field'!$F$49="Drained"),BI48,IF(AND('[1]Multi-Field'!$E$49=[1]Lists!BF48,'[1]Multi-Field'!$F$9="undrained"),BH48,""))</f>
        <v>3.5</v>
      </c>
      <c r="DF48" s="409" t="str">
        <f>IF(AND('[1]Multi-Field'!$E$50=[1]Lists!BF48,'[1]Multi-Field'!$F$50="Drained"),BI48,IF(AND('[1]Multi-Field'!$E$50=[1]Lists!BF48,'[1]Multi-Field'!$F$50="undrained"),BH48,""))</f>
        <v/>
      </c>
      <c r="DG48" s="409" t="str">
        <f>IF(AND('[1]Multi-Field'!$E$51=[1]Lists!BF48,'[1]Multi-Field'!$F$51="Drained"),BI48,IF(AND('[1]Multi-Field'!$E$51=[1]Lists!BF48,'[1]Multi-Field'!$F$51="undrained"),BH48,""))</f>
        <v/>
      </c>
      <c r="DH48" s="409" t="str">
        <f>IF(AND('[1]Multi-Field'!$E$52=[1]Lists!BF48,'[1]Multi-Field'!$F$52="Drained"),BI48,IF(AND('[1]Multi-Field'!$E$52=[1]Lists!BF48,'[1]Multi-Field'!$F$52="undrained"),BH48,""))</f>
        <v/>
      </c>
      <c r="DI48" s="409" t="str">
        <f>IF(AND('[1]Multi-Field'!$E$53=[1]Lists!BF48,'[1]Multi-Field'!$F$53="Drained"),BI48,IF(AND('[1]Multi-Field'!$E$53=[1]Lists!BF48,'[1]Multi-Field'!$F$53="undrained"),BH48,""))</f>
        <v/>
      </c>
      <c r="DJ48" s="409" t="str">
        <f>IF(AND('[1]Multi-Field'!$E$54=[1]Lists!BF48,'[1]Multi-Field'!$F$54="Drained"),BI48,IF(AND('[1]Multi-Field'!$E$54=[1]Lists!BF48,'[1]Multi-Field'!$F$54="undrained"),BH48,""))</f>
        <v/>
      </c>
      <c r="DK48" s="409" t="str">
        <f>IF(AND('[1]Multi-Field'!$E$55=[1]Lists!BF48,'[1]Multi-Field'!$F$55="Drained"),BI48,IF(AND('[1]Multi-Field'!$E$55=[1]Lists!BF48,'[1]Multi-Field'!$F$55="undrained"),BH48,""))</f>
        <v/>
      </c>
      <c r="DL48" s="409" t="str">
        <f>IF(AND('[1]Multi-Field'!$E$56=[1]Lists!BF48,'[1]Multi-Field'!$F$56="Drained"),BI48,IF(AND('[1]Multi-Field'!$E$56=[1]Lists!BF48,'[1]Multi-Field'!$F$56="undrained"),BH48,""))</f>
        <v/>
      </c>
      <c r="DM48" s="409" t="str">
        <f>IF(AND('[1]Multi-Field'!$E$57=[1]Lists!BF48,'[1]Multi-Field'!$F$57="Drained"),BI48,IF(AND('[1]Multi-Field'!$E$57=[1]Lists!BF48,'[1]Multi-Field'!$F$57="undrained"),BH48,""))</f>
        <v/>
      </c>
      <c r="DN48" s="409" t="str">
        <f>IF(AND('[1]Multi-Field'!$E$58=[1]Lists!BF48,'[1]Multi-Field'!$F$58="Drained"),BI48,IF(AND('[1]Multi-Field'!$E$58=[1]Lists!BF48,'[1]Multi-Field'!$F$58="undrained"),BH48,""))</f>
        <v/>
      </c>
      <c r="DO48" s="409" t="str">
        <f>IF(AND('[1]Multi-Field'!$E$59=[1]Lists!BF48,'[1]Multi-Field'!$F$59="Drained"),BI48,IF(AND('[1]Multi-Field'!$E$59=[1]Lists!BF48,'[1]Multi-Field'!$F$59="undrained"),BH48,""))</f>
        <v/>
      </c>
      <c r="DP48" s="409" t="str">
        <f>IF(AND('[1]Multi-Field'!$E$60=[1]Lists!BF48,'[1]Multi-Field'!$F$60="Drained"),BI48,IF(AND('[1]Multi-Field'!$E$60=[1]Lists!BF48,'[1]Multi-Field'!$F$60="undrained"),BH48,""))</f>
        <v/>
      </c>
      <c r="DQ48" s="409" t="str">
        <f>IF(AND('[1]Multi-Field'!$E$61=[1]Lists!BF48,'[1]Multi-Field'!$F$61="Drained"),BI48,IF(AND('[1]Multi-Field'!$E$61=[1]Lists!BF48,'[1]Multi-Field'!$F$61="undrained"),BH48,""))</f>
        <v/>
      </c>
      <c r="DR48" s="409" t="str">
        <f>IF(AND('[1]Multi-Field'!$E$62=[1]Lists!BF48,'[1]Multi-Field'!$F$62="Drained"),BI48,IF(AND('[1]Multi-Field'!$E$62=[1]Lists!BF48,'[1]Multi-Field'!$F$62="undrained"),BH48,""))</f>
        <v/>
      </c>
      <c r="DS48" s="409" t="str">
        <f>IF(AND('[1]Multi-Field'!$E$63=[1]Lists!BF48,'[1]Multi-Field'!$F$63="Drained"),BI48,IF(AND('[1]Multi-Field'!$E$63=[1]Lists!BF48,'[1]Multi-Field'!$F$63="undrained"),BH48,""))</f>
        <v/>
      </c>
      <c r="DT48" s="409" t="str">
        <f>IF(AND('[1]Multi-Field'!$E$64=[1]Lists!BF48,'[1]Multi-Field'!$F$64="Drained"),BI48,IF(AND('[1]Multi-Field'!$E$64=[1]Lists!BF48,'[1]Multi-Field'!$F$64="undrained"),BH48,""))</f>
        <v/>
      </c>
      <c r="DU48" s="409" t="str">
        <f>IF(AND('[1]Multi-Field'!$E$65=[1]Lists!BF48,'[1]Multi-Field'!$F$65="Drained"),BI48,IF(AND('[1]Multi-Field'!$E$65=[1]Lists!BF48,'[1]Multi-Field'!$F$65="undrained"),BH48,""))</f>
        <v/>
      </c>
      <c r="DV48" s="409" t="str">
        <f>IF(AND('[1]Multi-Field'!$E$66=[1]Lists!BF48,'[1]Multi-Field'!$F$66="Drained"),BI48,IF(AND('[1]Multi-Field'!$E$66=[1]Lists!BF48,'[1]Multi-Field'!$F$66="undrained"),BH48,""))</f>
        <v/>
      </c>
      <c r="DW48" s="409" t="str">
        <f>IF(AND('[1]Multi-Field'!$E$67=[1]Lists!BF48,'[1]Multi-Field'!$F$67="Drained"),BI48,IF(AND('[1]Multi-Field'!$E$67=[1]Lists!BF48,'[1]Multi-Field'!$F$67="undrained"),BH48,""))</f>
        <v/>
      </c>
      <c r="DX48" s="409" t="str">
        <f>IF(AND('[1]Multi-Field'!$E$68=[1]Lists!BF48,'[1]Multi-Field'!$F$68="Drained"),BI48,IF(AND('[1]Multi-Field'!$E$68=[1]Lists!BF48,'[1]Multi-Field'!$F$68="undrained"),BH48,""))</f>
        <v/>
      </c>
      <c r="DY48" s="409" t="str">
        <f>IF(AND('[1]Multi-Field'!$E$69=[1]Lists!BF48,'[1]Multi-Field'!$F$69="Drained"),BI48,IF(AND('[1]Multi-Field'!$E$69=[1]Lists!BF48,'[1]Multi-Field'!$F$69="undrained"),BH48,""))</f>
        <v/>
      </c>
      <c r="DZ48" s="409" t="str">
        <f>IF(AND('[1]Multi-Field'!$E$70=[1]Lists!BF48,'[1]Multi-Field'!$F$70="Drained"),BI48,IF(AND('[1]Multi-Field'!$E$70=[1]Lists!BF48,'[1]Multi-Field'!$F$70="undrained"),BH48,""))</f>
        <v/>
      </c>
      <c r="EA48" s="409" t="str">
        <f>IF(AND('[1]Multi-Field'!$E$71=[1]Lists!BF48,'[1]Multi-Field'!$F$71="Drained"),BI48,IF(AND('[1]Multi-Field'!$E$71=[1]Lists!BF48,'[1]Multi-Field'!$F$71="undrained"),BH48,""))</f>
        <v/>
      </c>
      <c r="EB48" s="409" t="str">
        <f>IF(AND('[1]Multi-Field'!$E$72=[1]Lists!BF48,'[1]Multi-Field'!$F$72="Drained"),BI48,IF(AND('[1]Multi-Field'!$E$72=[1]Lists!BF48,'[1]Multi-Field'!$F$72="undrained"),BH48,""))</f>
        <v/>
      </c>
      <c r="EC48" s="409" t="str">
        <f>IF(AND('[1]Multi-Field'!$E$73=[1]Lists!BF48,'[1]Multi-Field'!$F$73="Drained"),BI48,IF(AND('[1]Multi-Field'!$E$73=[1]Lists!BF48,'[1]Multi-Field'!$F$73="undrained"),BH48,""))</f>
        <v/>
      </c>
      <c r="ED48" s="409" t="str">
        <f>IF(AND('[1]Multi-Field'!$E$74=[1]Lists!BF48,'[1]Multi-Field'!$F$74="Drained"),BI48,IF(AND('[1]Multi-Field'!$E$74=[1]Lists!BF48,'[1]Multi-Field'!$F$74="undrained"),BH48,""))</f>
        <v/>
      </c>
      <c r="EE48" s="409" t="str">
        <f>IF(AND('[1]Multi-Field'!$E$75=[1]Lists!BF48,'[1]Multi-Field'!$F$75="Drained"),BI48,IF(AND('[1]Multi-Field'!$E$75=[1]Lists!BF48,'[1]Multi-Field'!$F$75="undrained"),BH48,""))</f>
        <v/>
      </c>
      <c r="EF48" s="409" t="str">
        <f>IF(AND('[1]Multi-Field'!$E$76=[1]Lists!BF48,'[1]Multi-Field'!$F$76="Drained"),BI48,IF(AND('[1]Multi-Field'!$E$76=[1]Lists!BF48,'[1]Multi-Field'!$F$6="undrained"),BH48,""))</f>
        <v/>
      </c>
      <c r="EG48" s="409" t="str">
        <f>IF(AND('[1]Multi-Field'!$E$77=[1]Lists!BF48,'[1]Multi-Field'!$F$77="Drained"),BI48,IF(AND('[1]Multi-Field'!$E$77=[1]Lists!BF48,'[1]Multi-Field'!$F$77="undrained"),BH48,""))</f>
        <v/>
      </c>
      <c r="EH48" s="409" t="str">
        <f>IF(AND('[1]Multi-Field'!$E$78=[1]Lists!BF48,'[1]Multi-Field'!$F$78="Drained"),BI48,IF(AND('[1]Multi-Field'!$E$78=[1]Lists!BF48,'[1]Multi-Field'!$F$78="undrained"),BH48,""))</f>
        <v/>
      </c>
      <c r="EI48" s="409" t="str">
        <f>IF(AND('[1]Multi-Field'!$E$79=[1]Lists!BF48,'[1]Multi-Field'!$F$79="Drained"),BI48,IF(AND('[1]Multi-Field'!$E$79=[1]Lists!BF48,'[1]Multi-Field'!$F$79="undrained"),BH48,""))</f>
        <v/>
      </c>
      <c r="EJ48" s="409" t="str">
        <f>IF(AND('[1]Multi-Field'!$E$80=[1]Lists!BF48,'[1]Multi-Field'!$F$80="Drained"),BI48,IF(AND('[1]Multi-Field'!$E$80=[1]Lists!BF48,'[1]Multi-Field'!$F$80="undrained"),BH48,""))</f>
        <v/>
      </c>
      <c r="EK48" s="409" t="str">
        <f>IF(AND('[1]Multi-Field'!$E$81=[1]Lists!BF48,'[1]Multi-Field'!$F$81="Drained"),BI48,IF(AND('[1]Multi-Field'!$E$81=[1]Lists!BF48,'[1]Multi-Field'!$F$81="undrained"),BH48,""))</f>
        <v/>
      </c>
      <c r="EL48" s="409" t="str">
        <f>IF(AND('[1]Multi-Field'!$E$82=[1]Lists!BF48,'[1]Multi-Field'!$F$82="Drained"),BI48,IF(AND('[1]Multi-Field'!$E$82=[1]Lists!BF48,'[1]Multi-Field'!$F$82="undrained"),BH48,""))</f>
        <v/>
      </c>
      <c r="EM48" s="409" t="str">
        <f>IF(AND('[1]Multi-Field'!$E$83=[1]Lists!BF48,'[1]Multi-Field'!$F$83="Drained"),BI48,IF(AND('[1]Multi-Field'!$E$83=[1]Lists!BF48,'[1]Multi-Field'!$F$83="undrained"),BH48,""))</f>
        <v/>
      </c>
      <c r="EN48" s="409" t="str">
        <f>IF(AND('[1]Multi-Field'!$E$84=[1]Lists!BF48,'[1]Multi-Field'!$F$84="Drained"),BI48,IF(AND('[1]Multi-Field'!$E$84=[1]Lists!BF48,'[1]Multi-Field'!$F$84="undrained"),BH48,""))</f>
        <v/>
      </c>
      <c r="EO48" s="409" t="str">
        <f>IF(AND('[1]Multi-Field'!$E$85=[1]Lists!BF48,'[1]Multi-Field'!$F$85="Drained"),BI48,IF(AND('[1]Multi-Field'!$E$85=[1]Lists!BF48,'[1]Multi-Field'!$F$85="undrained"),BH48,""))</f>
        <v/>
      </c>
      <c r="EP48" s="409" t="str">
        <f>IF(AND('[1]Multi-Field'!$E$86=[1]Lists!BF48,'[1]Multi-Field'!$F$86="Drained"),BI48,IF(AND('[1]Multi-Field'!$E$86=[1]Lists!BF48,'[1]Multi-Field'!$F$86="undrained"),BH48,""))</f>
        <v/>
      </c>
      <c r="EQ48" s="409" t="str">
        <f>IF(AND('[1]Multi-Field'!$E$87=[1]Lists!BF48,'[1]Multi-Field'!$F$87="Drained"),BI48,IF(AND('[1]Multi-Field'!$E$87=[1]Lists!BF48,'[1]Multi-Field'!$F$87="undrained"),BH48,""))</f>
        <v/>
      </c>
      <c r="ER48" s="409" t="str">
        <f>IF(AND('[1]Multi-Field'!$E$88=[1]Lists!BF48,'[1]Multi-Field'!$F$88="Drained"),BI48,IF(AND('[1]Multi-Field'!$E$88=[1]Lists!BF48,'[1]Multi-Field'!$F$88="undrained"),BH48,""))</f>
        <v/>
      </c>
      <c r="ES48" s="409" t="str">
        <f>IF(AND('[1]Multi-Field'!$E$89=[1]Lists!BF48,'[1]Multi-Field'!$F$89="Drained"),BI48,IF(AND('[1]Multi-Field'!$E$89=[1]Lists!BF48,'[1]Multi-Field'!$F$89="undrained"),BH48,""))</f>
        <v/>
      </c>
      <c r="ET48" s="409" t="str">
        <f>IF(AND('[1]Multi-Field'!$E$90=[1]Lists!BF48,'[1]Multi-Field'!$F$90="Drained"),BI48,IF(AND('[1]Multi-Field'!$E$90=[1]Lists!BF48,'[1]Multi-Field'!$F$90="undrained"),BH48,""))</f>
        <v/>
      </c>
      <c r="EU48" s="409" t="str">
        <f>IF(AND('[1]Multi-Field'!$E$91=[1]Lists!BF48,'[1]Multi-Field'!$F$91="Drained"),BI48,IF(AND('[1]Multi-Field'!$E$91=[1]Lists!BF48,'[1]Multi-Field'!$F$91="undrained"),BH48,""))</f>
        <v/>
      </c>
      <c r="EV48" s="409" t="str">
        <f>IF(AND('[1]Multi-Field'!$E$92=[1]Lists!BF48,'[1]Multi-Field'!$F$92="Drained"),BI48,IF(AND('[1]Multi-Field'!$E$92=[1]Lists!BF48,'[1]Multi-Field'!$F$92="undrained"),BH48,""))</f>
        <v/>
      </c>
      <c r="EW48" s="409" t="str">
        <f>IF(AND('[1]Multi-Field'!$E$93=[1]Lists!BF48,'[1]Multi-Field'!$F$93="Drained"),BI48,IF(AND('[1]Multi-Field'!$E$93=[1]Lists!BF48,'[1]Multi-Field'!$F$93="undrained"),BH48,""))</f>
        <v/>
      </c>
      <c r="EX48" s="409" t="str">
        <f>IF(AND('[1]Multi-Field'!$E$94=[1]Lists!BF48,'[1]Multi-Field'!$F$94="Drained"),BI48,IF(AND('[1]Multi-Field'!$E$94=[1]Lists!BF48,'[1]Multi-Field'!$F$94="undrained"),BH48,""))</f>
        <v/>
      </c>
      <c r="EY48" s="409" t="str">
        <f>IF(AND('[1]Multi-Field'!$E$95=[1]Lists!BF48,'[1]Multi-Field'!$F$95="Drained"),BI48,IF(AND('[1]Multi-Field'!$E$95=[1]Lists!BF48,'[1]Multi-Field'!$F$95="undrained"),BH48,""))</f>
        <v/>
      </c>
      <c r="EZ48" s="409" t="str">
        <f>IF(AND('[1]Multi-Field'!$E$96=[1]Lists!BF48,'[1]Multi-Field'!$F$96="Drained"),BI48,IF(AND('[1]Multi-Field'!$E$96=[1]Lists!BF48,'[1]Multi-Field'!$F$96="undrained"),BH48,""))</f>
        <v/>
      </c>
      <c r="FA48" s="409" t="str">
        <f>IF(AND('[1]Multi-Field'!$E$97=[1]Lists!BF48,'[1]Multi-Field'!$F$97="Drained"),BI48,IF(AND('[1]Multi-Field'!$E$97=[1]Lists!BF48,'[1]Multi-Field'!$F$97="undrained"),BH48,""))</f>
        <v/>
      </c>
      <c r="FB48" s="409" t="str">
        <f>IF(AND('[1]Multi-Field'!$E$98=[1]Lists!BF48,'[1]Multi-Field'!$F$98="Drained"),BI48,IF(AND('[1]Multi-Field'!$E$98=[1]Lists!BF48,'[1]Multi-Field'!$F$98="undrained"),BH48,""))</f>
        <v/>
      </c>
      <c r="FC48" s="409" t="str">
        <f>IF(AND('[1]Multi-Field'!$E$99=[1]Lists!BF48,'[1]Multi-Field'!$F$99="Drained"),BI48,IF(AND('[1]Multi-Field'!$E$99=[1]Lists!BF48,'[1]Multi-Field'!$F$99="undrained"),BH48,""))</f>
        <v/>
      </c>
      <c r="FD48" s="409" t="str">
        <f>IF(AND('[1]Multi-Field'!$E$100=[1]Lists!BF48,'[1]Multi-Field'!$F$100="Drained"),BI48,IF(AND('[1]Multi-Field'!$E$100=[1]Lists!BF48,'[1]Multi-Field'!$F$100="undrained"),BH48,""))</f>
        <v/>
      </c>
      <c r="FE48" s="409" t="str">
        <f>IF(AND('[1]Multi-Field'!$E$101=[1]Lists!BF48,'[1]Multi-Field'!$F$101="Drained"),BI48,IF(AND('[1]Multi-Field'!$E$101=[1]Lists!BF48,'[1]Multi-Field'!$F$101="undrained"),BH48,""))</f>
        <v/>
      </c>
      <c r="FF48" s="409" t="str">
        <f>IF(AND('[1]Multi-Field'!$E$102=[1]Lists!BF48,'[1]Multi-Field'!$F$102="Drained"),BI48,IF(AND('[1]Multi-Field'!$E$102=[1]Lists!BF48,'[1]Multi-Field'!$F$102="undrained"),BH48,""))</f>
        <v/>
      </c>
      <c r="FG48" s="409" t="str">
        <f>IF(AND('[1]Multi-Field'!$E$103=[1]Lists!BF48,'[1]Multi-Field'!$F$103="Drained"),BI48,IF(AND('[1]Multi-Field'!$E$103=[1]Lists!BF48,'[1]Multi-Field'!$F$103="undrained"),BH48,""))</f>
        <v/>
      </c>
      <c r="FH48" s="409" t="str">
        <f>IF(AND('[1]Multi-Field'!$E$104=[1]Lists!BF48,'[1]Multi-Field'!$F$104="Drained"),BI48,IF(AND('[1]Multi-Field'!$E$104=[1]Lists!BF48,'[1]Multi-Field'!$F$104="undrained"),BH48,""))</f>
        <v/>
      </c>
      <c r="FI48" s="409" t="str">
        <f>IF(AND('[1]Multi-Field'!$E$105=[1]Lists!BF48,'[1]Multi-Field'!$F$105="Drained"),BI48,IF(AND('[1]Multi-Field'!$E$105=[1]Lists!BF48,'[1]Multi-Field'!$F$105="undrained"),BH48,""))</f>
        <v/>
      </c>
      <c r="FJ48" s="409" t="str">
        <f>IF(AND('[1]Multi-Field'!$E$106=[1]Lists!BF48,'[1]Multi-Field'!$F$106="Drained"),BI48,IF(AND('[1]Multi-Field'!$E$106=[1]Lists!BF48,'[1]Multi-Field'!$F$106="undrained"),BH48,""))</f>
        <v/>
      </c>
      <c r="FK48" s="409" t="str">
        <f>IF(AND('[1]Multi-Field'!$E$107=[1]Lists!BF48,'[1]Multi-Field'!$F$107="Drained"),BI48,IF(AND('[1]Multi-Field'!$E$107=[1]Lists!BF48,'[1]Multi-Field'!$F$107="undrained"),BH48,""))</f>
        <v/>
      </c>
      <c r="FL48" s="409" t="str">
        <f>IF(AND('[1]Multi-Field'!$E$108=[1]Lists!BF48,'[1]Multi-Field'!$F$108="Drained"),BI48,IF(AND('[1]Multi-Field'!$E$108=[1]Lists!BF48,'[1]Multi-Field'!$F$108="undrained"),BH48,""))</f>
        <v/>
      </c>
      <c r="FM48" s="409" t="str">
        <f>IF(AND('[1]Multi-Field'!$E$109=[1]Lists!BF48,'[1]Multi-Field'!$F$109="Drained"),BI48,IF(AND('[1]Multi-Field'!$E$109=[1]Lists!BF48,'[1]Multi-Field'!$F$109="undrained"),BH48,""))</f>
        <v/>
      </c>
      <c r="FN48" s="409" t="str">
        <f>IF(AND('[1]Multi-Field'!$E$110=[1]Lists!BF48,'[1]Multi-Field'!$F$110="Drained"),BI48,IF(AND('[1]Multi-Field'!$E$110=[1]Lists!BF48,'[1]Multi-Field'!$F$110="undrained"),BH48,""))</f>
        <v/>
      </c>
      <c r="FO48" s="409" t="str">
        <f>IF(AND('[1]Multi-Field'!$E$111=[1]Lists!BF48,'[1]Multi-Field'!$F$111="Drained"),BI48,IF(AND('[1]Multi-Field'!$E$111=[1]Lists!BF48,'[1]Multi-Field'!$F$111="undrained"),BH48,""))</f>
        <v/>
      </c>
      <c r="FP48" s="409" t="str">
        <f>IF(AND('[1]Multi-Field'!$E$112=[1]Lists!BF48,'[1]Multi-Field'!$F$112="Drained"),BI48,IF(AND('[1]Multi-Field'!$E$112=[1]Lists!BF48,'[1]Multi-Field'!$F$112="undrained"),BH48,""))</f>
        <v/>
      </c>
      <c r="FQ48" s="409" t="str">
        <f>IF(AND('[1]Multi-Field'!$E$113=[1]Lists!BF48,'[1]Multi-Field'!$F$113="Drained"),BI48,IF(AND('[1]Multi-Field'!$E$113=[1]Lists!BF48,'[1]Multi-Field'!$F$113="undrained"),BH48,""))</f>
        <v/>
      </c>
      <c r="FR48" s="409" t="str">
        <f>IF(AND('[1]Multi-Field'!$E$114=[1]Lists!BF48,'[1]Multi-Field'!$F$114="Drained"),BI48,IF(AND('[1]Multi-Field'!$E$114=[1]Lists!BF48,'[1]Multi-Field'!$F$114="undrained"),BH48,""))</f>
        <v/>
      </c>
      <c r="FS48" s="409" t="str">
        <f>IF(AND('[1]Multi-Field'!$E$115=[1]Lists!BF48,'[1]Multi-Field'!$F$115="Drained"),BI48,IF(AND('[1]Multi-Field'!$E$115=[1]Lists!BF48,'[1]Multi-Field'!$F$115="undrained"),BH48,""))</f>
        <v/>
      </c>
      <c r="FT48" s="409" t="str">
        <f>IF(AND('[1]Multi-Field'!$E$116=[1]Lists!BF48,'[1]Multi-Field'!$F$116="Drained"),BI48,IF(AND('[1]Multi-Field'!$E$116=[1]Lists!BF48,'[1]Multi-Field'!$F$116="undrained"),BH48,""))</f>
        <v/>
      </c>
      <c r="FU48" s="409" t="str">
        <f>IF(AND('[1]Multi-Field'!$E$117=[1]Lists!BF48,'[1]Multi-Field'!$F$117="Drained"),BI48,IF(AND('[1]Multi-Field'!$E$117=[1]Lists!BF48,'[1]Multi-Field'!$F$117="undrained"),BH48,""))</f>
        <v/>
      </c>
      <c r="FV48" s="409" t="str">
        <f>IF(AND('[1]Multi-Field'!$E$118=[1]Lists!BF48,'[1]Multi-Field'!$F$118="Drained"),BI48,IF(AND('[1]Multi-Field'!$E$118=[1]Lists!BF48,'[1]Multi-Field'!$F$118="undrained"),BH48,""))</f>
        <v/>
      </c>
      <c r="FW48" s="409" t="str">
        <f>IF(AND('[1]Multi-Field'!$E$119=[1]Lists!BF48,'[1]Multi-Field'!$F$119="Drained"),BI48,IF(AND('[1]Multi-Field'!$E$119=[1]Lists!BF48,'[1]Multi-Field'!$F$119="undrained"),BH48,""))</f>
        <v/>
      </c>
      <c r="FX48" s="409" t="str">
        <f>IF(AND('[1]Multi-Field'!$E$120=[1]Lists!BF48,'[1]Multi-Field'!$F$120="Drained"),BI48,IF(AND('[1]Multi-Field'!$E$120=[1]Lists!BF48,'[1]Multi-Field'!$F$120="undrained"),BH48,""))</f>
        <v/>
      </c>
      <c r="FZ48" t="s">
        <v>832</v>
      </c>
      <c r="GC48" s="4">
        <f>'[1]Multi-Field'!B46</f>
        <v>0</v>
      </c>
      <c r="GD48" s="73" t="str">
        <f>IF(OR('[1]Multi-Field'!Q46=$FZ$43,'[1]Multi-Field'!Q46=$FZ$44),'[1]Multi-Field'!BS46,"")</f>
        <v/>
      </c>
      <c r="GE48" s="4" t="str">
        <f>IF(AND(OR('[1]Multi-Field'!Q46=$FZ$86,'[1]Multi-Field'!Q46=$FZ$94,'[1]Multi-Field'!Q46=$FZ$87,'[1]Multi-Field'!Q46=[1]Lists!$FZ$93,'[1]Multi-Field'!Q46=$FZ$59),'[1]Multi-Field'!BS46&gt;50),'[1]Multi-Field'!BS46*0.8,IF(AND(OR('[1]Multi-Field'!Q46=$FZ$86,'[1]Multi-Field'!Q46=$FZ$94,'[1]Multi-Field'!Q46=$FZ$87,'[1]Multi-Field'!Q46=[1]Lists!$FZ$93,'[1]Multi-Field'!Q46=[1]Lists!$FZ$59),'[1]Multi-Field'!BS46&lt;50),'[1]Multi-Field'!BS46,""))</f>
        <v/>
      </c>
      <c r="GF48" s="4" t="str">
        <f>IF(OR('[1]Multi-Field'!Q46=[1]Lists!$FZ$7,'[1]Multi-Field'!Q46=[1]Lists!$FZ$5,'[1]Multi-Field'!Q46=[1]Lists!$FZ$24,'[1]Multi-Field'!Q46=[1]Lists!$FZ$10,'[1]Multi-Field'!Q46=[1]Lists!$FZ$8, '[1]Multi-Field'!Q46=[1]Lists!$FZ$25, '[1]Multi-Field'!Q46=[1]Lists!$FZ$23, '[1]Multi-Field'!Q46= [1]Lists!$FZ$47, '[1]Multi-Field'!Q46=[1]Lists!$FZ$49, '[1]Multi-Field'!Q46=[1]Lists!$FZ$48,'[1]Multi-Field'!Q46=[1]Lists!$FZ$3, '[1]Multi-Field'!Q46=[1]Lists!$FZ$14,'[1]Multi-Field'!Q46=[1]Lists!$FZ$36, '[1]Multi-Field'!Q46=[1]Lists!$FZ$41,'[1]Multi-Field'!Q46=[1]Lists!$FZ$42),0,"")</f>
        <v/>
      </c>
      <c r="GG48" s="4" t="str">
        <f>IF(OR('[1]Multi-Field'!Q46=[1]Lists!$FZ$6,'[1]Multi-Field'!Q46=[1]Lists!$FZ$4, '[1]Multi-Field'!Q75=[1]Lists!$FZ$11, '[1]Multi-Field'!Q46=[1]Lists!$FZ$1),100*IF('[1]Multi-Field'!U46=onepercent,0.75,IF('[1]Multi-Field'!U46=onetotwentyfivepercent,0.4,IF(OR('[1]Multi-Field'!U46=twentysixtofiftypercent,'[1]Multi-Field'!U46=greaterthanfiftypercent),0,""))),"")</f>
        <v/>
      </c>
      <c r="GH48" s="4" t="str">
        <f>IF(OR('[1]Multi-Field'!Q46=[1]Lists!$FZ$53,'[1]Multi-Field'!Q46=[1]Lists!$FZ$55), 50,IF('[1]Multi-Field'!Q46=[1]Lists!$FZ$54,225,IF('[1]Multi-Field'!Q46=[1]Lists!$FZ$56,75,"")))</f>
        <v/>
      </c>
      <c r="GI48" s="4" t="e">
        <f>#VALUE!</f>
        <v>#VALUE!</v>
      </c>
      <c r="GJ48" s="4" t="e">
        <f>#VALUE!</f>
        <v>#VALUE!</v>
      </c>
      <c r="GK48" s="4" t="str">
        <f>IF('[1]Multi-Field'!Q46=[1]Lists!$FZ$95,'[1]Multi-Field'!BS46*0.66,"")</f>
        <v/>
      </c>
      <c r="GM48" s="4" t="str">
        <f>IF(OR('[1]Multi-Field'!Q46=[1]Lists!$FZ$26,'[1]Multi-Field'!Q46=[1]Lists!$FZ$84),20,"")</f>
        <v/>
      </c>
      <c r="GN48" s="4" t="str">
        <f>IF(OR('[1]Multi-Field'!Q46=[1]Lists!$FZ$88,'[1]Multi-Field'!Q46=[1]Lists!$FZ$57),0,"")</f>
        <v/>
      </c>
      <c r="GO48" s="4" t="str">
        <f>IF(OR('[1]Multi-Field'!Q46=[1]Lists!$FZ$69,'[1]Multi-Field'!Q46=[1]Lists!$FZ$71,'[1]Multi-Field'!Q46=[1]Lists!$FZ$105),50,"")</f>
        <v/>
      </c>
      <c r="GP48" s="4" t="str">
        <f>IF(OR('[1]Multi-Field'!Q46=[1]Lists!$FZ$75,'[1]Multi-Field'!Q46=[1]Lists!$FZ$70),75,"")</f>
        <v/>
      </c>
      <c r="GQ48" s="4" t="str">
        <f>IF('[1]Multi-Field'!Q46=[1]Lists!$FZ$72,150,"")</f>
        <v/>
      </c>
      <c r="GR48" s="4" t="str">
        <f>IF(OR('[1]Multi-Field'!Q46=[1]Lists!$FZ$74,'[1]Multi-Field'!Q46=[1]Lists!$FZ$73),40,"")</f>
        <v/>
      </c>
      <c r="GS48" s="4" t="str">
        <f>IF('[1]Multi-Field'!Q46=[1]Lists!$FZ$99,80,"")</f>
        <v/>
      </c>
      <c r="GT48" s="4" t="str">
        <f>IF('[1]Multi-Field'!Q46=[1]Lists!$FZ$106,70,"")</f>
        <v/>
      </c>
      <c r="GU48" s="4" t="e">
        <f t="shared" si="4"/>
        <v>#VALUE!</v>
      </c>
    </row>
    <row r="49" spans="1:203" ht="13.5" customHeight="1">
      <c r="A49" s="7" t="s">
        <v>136</v>
      </c>
      <c r="B49" t="s">
        <v>773</v>
      </c>
      <c r="C49" s="7"/>
      <c r="D49" s="8">
        <v>75</v>
      </c>
      <c r="E49" s="8">
        <f t="shared" si="0"/>
        <v>75</v>
      </c>
      <c r="F49" s="8">
        <f t="shared" si="1"/>
        <v>75</v>
      </c>
      <c r="G49" s="8">
        <v>75</v>
      </c>
      <c r="H49" s="8">
        <v>65</v>
      </c>
      <c r="I49" s="8">
        <f t="shared" si="5"/>
        <v>65</v>
      </c>
      <c r="J49" s="8">
        <f t="shared" si="6"/>
        <v>65</v>
      </c>
      <c r="K49" s="8">
        <v>65</v>
      </c>
      <c r="L49" s="8">
        <v>130</v>
      </c>
      <c r="M49" s="8">
        <f t="shared" si="2"/>
        <v>130</v>
      </c>
      <c r="N49" s="8">
        <f t="shared" si="3"/>
        <v>130</v>
      </c>
      <c r="O49" s="8">
        <v>130</v>
      </c>
      <c r="P49" s="391">
        <v>24</v>
      </c>
      <c r="Q49" s="394"/>
      <c r="R49" s="395" t="b">
        <f>IF(OR('Multi-Field'!AA26=Lists!$AC$42,'Multi-Field'!AA26=Lists!$AC$43),IF('Multi-Field'!Z26="x",(IF('Multi-Field'!AC26=Lists!$Q$11,Lists!$R$11,IF('Multi-Field'!AC26=Lists!$Q$12,Lists!$R$12,IF('Multi-Field'!AC26=Lists!$Q$13,Lists!$R$13,IF('Multi-Field'!AC26=Lists!$Q$14,Lists!$R$14))))),IF('Multi-Field'!X26="x",(IF('Multi-Field'!AC26=Lists!$Q$11,Lists!$S$11,IF('Multi-Field'!AC26=Lists!$Q$12,Lists!$S$12,IF('Multi-Field'!AC26=Lists!$Q$13,Lists!$S$13,IF('Multi-Field'!AC26=Lists!$Q$14,Lists!$S$14))))),IF('Multi-Field'!V26="x",(IF('Multi-Field'!AC26=Lists!$Q$11,Lists!$T$11,IF('Multi-Field'!AC26=Lists!$Q$12,Lists!$T$12,IF('Multi-Field'!AC26=Lists!$Q$13,Lists!$T$13,IF('Multi-Field'!AC26=Lists!$Q$14,Lists!$T$14))))),0))))</f>
        <v>0</v>
      </c>
      <c r="S49" s="395" t="str">
        <f t="shared" si="11"/>
        <v/>
      </c>
      <c r="T49" s="395"/>
      <c r="U49" s="396"/>
      <c r="V49" s="383">
        <f>IF(OR('Multi-Field'!AI35=$U$4,'Multi-Field'!AI35=$U$5,'Multi-Field'!AI35=$U$6,'Multi-Field'!AI35=$U$7,'Multi-Field'!AI35=$U$8,'Multi-Field'!AI35=$U$9),(IF('Multi-Field'!AJ35=$V$2,100,IF('Multi-Field'!AJ35=$V$3,65,IF('Multi-Field'!AJ35=$V$4,53,IF('Multi-Field'!AJ35=$V$5,41,IF('Multi-Field'!AJ35=$V$6,23,IF('Multi-Field'!AJ35=$V$7,0,0))))))),0)</f>
        <v>0</v>
      </c>
      <c r="W49" s="383" t="str">
        <f>IF(AND(OR('Multi-Field'!AF35=$S$3,'Multi-Field'!AF35=S37,'Multi-Field'!AF35=$S$7),'Multi-Field'!AN35&lt;18,'Multi-Field'!AN35&gt;0),35,IF('Multi-Field'!AF35=$S$4,55,IF(AND('Multi-Field'!AF35=$S$6,'Multi-Field'!AN35&lt;18),30,IF(AND('Multi-Field'!AN35&gt;17,OR('Multi-Field'!AF35=$S$3,'Multi-Field'!AF35=$S$5,'Multi-Field'!AF35= $S$6,'Multi-Field'!AF35=$S$7)),25,"0"))))</f>
        <v>0</v>
      </c>
      <c r="X49" s="383">
        <f>IF(OR('Multi-Field'!BA35=$U$4,'Multi-Field'!BA35=$U$5,'Multi-Field'!BA35=$U$6,'Multi-Field'!BA35=U39,'Multi-Field'!BA35=$U$8,'Multi-Field'!BA35=$U$9),(IF('Multi-Field'!BB35=$V$2,100,IF('Multi-Field'!BB35=$V$3,65,IF('Multi-Field'!BB35=$V$4,53,IF('Multi-Field'!BB35=$V$5,41,IF('Multi-Field'!BB35=$V$6,23,IF('Multi-Field'!BB35=$V$7,0,0))))))),0)</f>
        <v>0</v>
      </c>
      <c r="Y49" s="383" t="str">
        <f>IF(AND(OR('Multi-Field'!AX35=$S$3,'Multi-Field'!AX35=$S$5,'Multi-Field'!AX35=$S$7),'Multi-Field'!BF35&lt;18),35,IF('Multi-Field'!AX35=$S$4,55,IF(AND('Multi-Field'!AX35=$S$6,'Multi-Field'!BF35&lt;18),30,IF(AND('Multi-Field'!BF35&gt;17,OR('Multi-Field'!AX35=$S$3,'Multi-Field'!AX35=$S$5,'Multi-Field'!AX35=$S$6,'Multi-Field'!AX35=$S$7)),25,"0"))))</f>
        <v>0</v>
      </c>
      <c r="Z49" s="383">
        <v>33</v>
      </c>
      <c r="AC49" t="s">
        <v>834</v>
      </c>
      <c r="AI49" s="384">
        <f>'[1]Multi-Field'!B45</f>
        <v>0</v>
      </c>
      <c r="AJ49" s="385" t="e">
        <f>#VALUE!</f>
        <v>#VALUE!</v>
      </c>
      <c r="AK49" s="385" t="e">
        <f>#VALUE!</f>
        <v>#VALUE!</v>
      </c>
      <c r="AL49" s="385" t="e">
        <f>IF(AK49="","",IF('[1]Multi-Field'!AU45=20,10,IF(AK49-30&lt;0,0,AK49-30)))</f>
        <v>#VALUE!</v>
      </c>
      <c r="AM49" s="385" t="e">
        <f>#VALUE!</f>
        <v>#VALUE!</v>
      </c>
      <c r="AN49" s="385" t="e">
        <f t="shared" si="7"/>
        <v>#VALUE!</v>
      </c>
      <c r="AO49" s="385" t="e">
        <f>#VALUE!</f>
        <v>#VALUE!</v>
      </c>
      <c r="AP49" s="385" t="e">
        <f>#VALUE!</f>
        <v>#VALUE!</v>
      </c>
      <c r="AQ49" s="385" t="e">
        <f>#VALUE!</f>
        <v>#VALUE!</v>
      </c>
      <c r="AR49" s="385" t="e">
        <f>#VALUE!</f>
        <v>#VALUE!</v>
      </c>
      <c r="AS49" s="385" t="e">
        <f>IF(AR49="","",IF('[1]Multi-Field'!AU45&gt;9,0,AR49-15))</f>
        <v>#VALUE!</v>
      </c>
      <c r="AT49" s="385" t="e">
        <f>#VALUE!</f>
        <v>#VALUE!</v>
      </c>
      <c r="AU49" s="385" t="e">
        <f>#VALUE!</f>
        <v>#VALUE!</v>
      </c>
      <c r="AV49" s="385" t="e">
        <f>IF(AU49="","",IF('[1]Multi-Field'!AU45=9&gt;9,0,AU49-35))</f>
        <v>#VALUE!</v>
      </c>
      <c r="AW49" s="385" t="e">
        <f>#VALUE!</f>
        <v>#VALUE!</v>
      </c>
      <c r="AX49" s="385" t="e">
        <f t="shared" si="8"/>
        <v>#VALUE!</v>
      </c>
      <c r="AY49" s="385" t="str">
        <f>IF('[1]Multi-Field'!AU45="","",IF('[1]Multi-Field'!AU45&lt;1,100,IF('[1]Multi-Field'!AU45=1,75,IF('[1]Multi-Field'!AU45=2,50,IF('[1]Multi-Field'!AU45=3,25,IF('[1]Multi-Field'!AU45&gt;3,0,""))))))</f>
        <v/>
      </c>
      <c r="AZ49" s="385" t="str">
        <f t="shared" si="9"/>
        <v/>
      </c>
      <c r="BA49" s="385" t="e">
        <f>#VALUE!</f>
        <v>#VALUE!</v>
      </c>
      <c r="BB49" s="385" t="e">
        <f>IF(BA49="","",IF(AND('[1]Multi-Field'!AU45&lt;40,'[1]Multi-Field'!AU45&gt;9),40,IF('[1]Multi-Field'!AU45&gt;39,0,BA49+5)))</f>
        <v>#VALUE!</v>
      </c>
      <c r="BC49" s="386">
        <f t="shared" si="10"/>
        <v>0</v>
      </c>
      <c r="BD49" s="281">
        <v>0.31</v>
      </c>
      <c r="BE49" s="281">
        <v>0.72</v>
      </c>
      <c r="BF49" s="411" t="s">
        <v>1220</v>
      </c>
      <c r="BG49" s="412">
        <v>5</v>
      </c>
      <c r="BH49" s="412">
        <v>5</v>
      </c>
      <c r="BI49" s="412">
        <v>5</v>
      </c>
      <c r="BJ49" s="409" t="e">
        <f>IF(AND('[1]Single Field'!#REF!=[1]Lists!BF49,'[1]Single Field'!#REF!="Drained"),"x",IF(AND('[1]Single Field'!#REF!=[1]Lists!BF49,'[1]Single Field'!#REF!="Undrained"),O,""))</f>
        <v>#REF!</v>
      </c>
      <c r="BK49" s="409" t="str">
        <f>IF(AND('[1]Multi-Field'!$E$3=[1]Lists!BF49,'[1]Multi-Field'!$F$3="Drained"),BI49,IF(AND('[1]Multi-Field'!$E$3=BF49,'[1]Multi-Field'!$F$3="undrained"),BH49,""))</f>
        <v/>
      </c>
      <c r="BL49" s="409" t="str">
        <f>IF(AND('[1]Multi-Field'!$E$4=BF49,'[1]Multi-Field'!$F$4="Drained"),BI49,IF(AND('[1]Multi-Field'!$E$4=BF49,'[1]Multi-Field'!$F$4="undrained"),BH49,""))</f>
        <v/>
      </c>
      <c r="BM49" s="409" t="str">
        <f>IF(AND('[1]Multi-Field'!$E$5=BF49,'[1]Multi-Field'!$F$5="Drained"),BI49,IF(AND('[1]Multi-Field'!$E$5=BF49,'[1]Multi-Field'!$F$5="undrained"),BH49,""))</f>
        <v/>
      </c>
      <c r="BN49" s="409" t="str">
        <f>IF(AND('[1]Multi-Field'!$E$6=BF49,'[1]Multi-Field'!$F$6="Drained"),BI49,IF(AND('[1]Multi-Field'!$E$6=BF49,'[1]Multi-Field'!$F$6="undrained"),BH49,""))</f>
        <v/>
      </c>
      <c r="BO49" s="409" t="str">
        <f>IF(AND('[1]Multi-Field'!$E$7=BF49,'[1]Multi-Field'!$F$7="Drained"),BI49,IF(AND('[1]Multi-Field'!$E$7=BF49,'[1]Multi-Field'!$F$7="undrained"),BH49,""))</f>
        <v/>
      </c>
      <c r="BP49" s="409" t="str">
        <f>IF(AND('[1]Multi-Field'!$E$8=BF49,'[1]Multi-Field'!$F$8="Drained"),BI49,IF(AND('[1]Multi-Field'!$E$8=BF49,'[1]Multi-Field'!$F$8="undrained"),BH49,""))</f>
        <v/>
      </c>
      <c r="BQ49" s="409" t="str">
        <f>IF(AND('[1]Multi-Field'!$E$9=BF49,'[1]Multi-Field'!$F$9="Drained"),BI49,IF(AND('[1]Multi-Field'!$E$9=BF49,'[1]Multi-Field'!$F$9="undrained"),BH49,""))</f>
        <v/>
      </c>
      <c r="BR49" s="409" t="str">
        <f>IF(AND('[1]Multi-Field'!$E$10=BF49,'[1]Multi-Field'!$F$10="Drained"),BI49,IF(AND('[1]Multi-Field'!$E$10=BF49,'[1]Multi-Field'!$F$10="undrained"),BH49,""))</f>
        <v/>
      </c>
      <c r="BS49" s="409" t="str">
        <f>IF(AND('[1]Multi-Field'!$E$11=BF49,'[1]Multi-Field'!$F$11="Drained"),BI49,IF(AND('[1]Multi-Field'!$E$11=BF49,'[1]Multi-Field'!$F$11="undrained"),BH49,""))</f>
        <v/>
      </c>
      <c r="BT49" s="409" t="str">
        <f>IF(AND('[1]Multi-Field'!$E$12=BF49,'[1]Multi-Field'!$F$12="Drained"),BI49,IF(AND('[1]Multi-Field'!$E$12=BF49,'[1]Multi-Field'!$F$12="undrained"),BH49,""))</f>
        <v/>
      </c>
      <c r="BU49" s="409" t="str">
        <f>IF(AND('[1]Multi-Field'!$E$13=BF49,'[1]Multi-Field'!$F$13="Drained"),BI49,IF(AND('[1]Multi-Field'!$E$3=BF49,'[1]Multi-Field'!$F$13="undrained"),BH49,""))</f>
        <v/>
      </c>
      <c r="BV49" s="409" t="str">
        <f>IF(AND('[1]Multi-Field'!$E$14=BF49,'[1]Multi-Field'!$F$14="Drained"),BI49,IF(AND('[1]Multi-Field'!$E$14=BF49,'[1]Multi-Field'!$F$14="undrained"),BH49,""))</f>
        <v/>
      </c>
      <c r="BW49" s="409" t="str">
        <f>IF(AND('[1]Multi-Field'!$E$15=BF49,'[1]Multi-Field'!$F$15="Drained"),BI49,IF(AND('[1]Multi-Field'!$E$15=BF49,'[1]Multi-Field'!$F$15="undrained"),BH49,""))</f>
        <v/>
      </c>
      <c r="BX49" s="409" t="str">
        <f>IF(AND('[1]Multi-Field'!$E$16=[1]Lists!BF49,'[1]Multi-Field'!$F$16="Drained"),BI49,IF(AND('[1]Multi-Field'!$E$16=[1]Lists!BF49,'[1]Multi-Field'!$F$16="undrained"),BH49,""))</f>
        <v/>
      </c>
      <c r="BY49" s="409" t="str">
        <f>IF(AND('[1]Multi-Field'!$E$17=[1]Lists!BF49,'[1]Multi-Field'!$F$17="Drained"),BI49,IF(AND('[1]Multi-Field'!$E$17=[1]Lists!BF49,'[1]Multi-Field'!$F$17="undrained"),BH49,""))</f>
        <v/>
      </c>
      <c r="BZ49" s="409" t="str">
        <f>IF(AND('[1]Multi-Field'!$E$18=[1]Lists!BF49,'[1]Multi-Field'!$F$18="Drained"),BI49,IF(AND('[1]Multi-Field'!$E$18=[1]Lists!BF49,'[1]Multi-Field'!$F$18="undrained"),BH49,""))</f>
        <v/>
      </c>
      <c r="CA49" s="409" t="str">
        <f>IF(AND('[1]Multi-Field'!$E$19=[1]Lists!BF49,'[1]Multi-Field'!$F$19="Drained"),BI49,IF(AND('[1]Multi-Field'!$E$19=[1]Lists!BF49,'[1]Multi-Field'!$F$19="undrained"),BH49,""))</f>
        <v/>
      </c>
      <c r="CB49" s="409" t="str">
        <f>IF(AND('[1]Multi-Field'!$E$20=[1]Lists!BF49,'[1]Multi-Field'!$F$20="Drained"),BI49,IF(AND('[1]Multi-Field'!$E$20=[1]Lists!BF49,'[1]Multi-Field'!$F$20="undrained"),BH49,""))</f>
        <v/>
      </c>
      <c r="CC49" s="409" t="str">
        <f>IF(AND('[1]Multi-Field'!$E$21=[1]Lists!BF49,'[1]Multi-Field'!$F$21="Drained"),BI49,IF(AND('[1]Multi-Field'!$E$21=[1]Lists!BF49,'[1]Multi-Field'!$F$21="undrained"),BH49,""))</f>
        <v/>
      </c>
      <c r="CD49" s="409" t="str">
        <f>IF(AND('[1]Multi-Field'!$E$22=[1]Lists!BF49,'[1]Multi-Field'!$F$22="Drained"),BI49,IF(AND('[1]Multi-Field'!$E$22=[1]Lists!BF49,'[1]Multi-Field'!$F$22="undrained"),BH49,""))</f>
        <v/>
      </c>
      <c r="CE49" s="409" t="str">
        <f>IF(AND('[1]Multi-Field'!$E$23=[1]Lists!BF49,'[1]Multi-Field'!$F$23="Drained"),BI49,IF(AND('[1]Multi-Field'!$E$23=[1]Lists!BF49,'[1]Multi-Field'!$F$23="undrained"),BH49,""))</f>
        <v/>
      </c>
      <c r="CF49" s="409" t="str">
        <f>IF(AND('[1]Multi-Field'!$E$24=[1]Lists!BF49,'[1]Multi-Field'!$F$24="Drained"),BI49,IF(AND('[1]Multi-Field'!$E$24=[1]Lists!BF49,'[1]Multi-Field'!$F$24="undrained"),BH49,""))</f>
        <v/>
      </c>
      <c r="CG49" s="409" t="str">
        <f>IF(AND('[1]Multi-Field'!$E$25=[1]Lists!BF49,'[1]Multi-Field'!$F$25="Drained"),BI49,IF(AND('[1]Multi-Field'!$E$25=[1]Lists!BF49,'[1]Multi-Field'!$F$25="undrained"),BH49,""))</f>
        <v/>
      </c>
      <c r="CH49" s="409" t="str">
        <f>IF(AND('[1]Multi-Field'!$E$26=[1]Lists!BF49,'[1]Multi-Field'!$F$26="Drained"),BI49,IF(AND('[1]Multi-Field'!$E$26=[1]Lists!BF49,'[1]Multi-Field'!$F$26="undrained"),BH49,""))</f>
        <v/>
      </c>
      <c r="CI49" s="409" t="str">
        <f>IF(AND('[1]Multi-Field'!$E$27=[1]Lists!BF49,'[1]Multi-Field'!$F$27="Drained"),BI49,IF(AND('[1]Multi-Field'!$E$27=[1]Lists!BF49,'[1]Multi-Field'!$F$27="undrained"),BH49,""))</f>
        <v/>
      </c>
      <c r="CJ49" s="409" t="str">
        <f>IF(AND('[1]Multi-Field'!$E$28=[1]Lists!BF49,'[1]Multi-Field'!$F$28="Drained"),BI49,IF(AND('[1]Multi-Field'!$E$28=[1]Lists!BF49,'[1]Multi-Field'!$F$28="undrained"),BH49,""))</f>
        <v/>
      </c>
      <c r="CK49" s="409" t="str">
        <f>IF(AND('[1]Multi-Field'!$E$29=[1]Lists!BF49,'[1]Multi-Field'!$F$29="Drained"),BI49,IF(AND('[1]Multi-Field'!$E$29=[1]Lists!BF49,'[1]Multi-Field'!$F$29="undrained"),BH49,""))</f>
        <v/>
      </c>
      <c r="CL49" s="409" t="str">
        <f>IF(AND('[1]Multi-Field'!$E$30=[1]Lists!BF49,'[1]Multi-Field'!$F$30="Drained"),BI49,IF(AND('[1]Multi-Field'!$E$30=[1]Lists!BF49,'[1]Multi-Field'!$F$30="undrained"),BH49,""))</f>
        <v/>
      </c>
      <c r="CM49" s="409" t="str">
        <f>IF(AND('[1]Multi-Field'!$E$31=[1]Lists!BF49,'[1]Multi-Field'!$F$31="Drained"),BI49,IF(AND('[1]Multi-Field'!$E$31=[1]Lists!BF49,'[1]Multi-Field'!$F$31="undrained"),BH49,""))</f>
        <v/>
      </c>
      <c r="CN49" s="409" t="str">
        <f>IF(AND('[1]Multi-Field'!$E$32=[1]Lists!BF49,'[1]Multi-Field'!$F$32="Drained"),BI49,IF(AND('[1]Multi-Field'!$E$32=[1]Lists!BF49,'[1]Multi-Field'!$F$32="undrained"),BH49,""))</f>
        <v/>
      </c>
      <c r="CO49" s="409" t="str">
        <f>IF(AND('[1]Multi-Field'!$E$33=[1]Lists!BF49,'[1]Multi-Field'!$F$33="Drained"),BI49,IF(AND('[1]Multi-Field'!$E$33=[1]Lists!BF49,'[1]Multi-Field'!$F$33="undrained"),BH49,""))</f>
        <v/>
      </c>
      <c r="CP49" s="409" t="str">
        <f>IF(AND('[1]Multi-Field'!$E$34=[1]Lists!BF49,'[1]Multi-Field'!$F$34="Drained"),BI49,IF(AND('[1]Multi-Field'!$E$34=[1]Lists!BF49,'[1]Multi-Field'!$F$34="undrained"),BH49,""))</f>
        <v/>
      </c>
      <c r="CQ49" s="409" t="str">
        <f>IF(AND('[1]Multi-Field'!$E$35=[1]Lists!BF49,'[1]Multi-Field'!$F$35="Drained"),BI49,IF(AND('[1]Multi-Field'!$E$35=[1]Lists!BF49,'[1]Multi-Field'!$F$35="undrained"),BH49,""))</f>
        <v/>
      </c>
      <c r="CR49" s="409" t="str">
        <f>IF(AND('[1]Multi-Field'!$E$36=[1]Lists!BF49,'[1]Multi-Field'!$F$36="Drained"),BI49,IF(AND('[1]Multi-Field'!$E$36=[1]Lists!BF49,'[1]Multi-Field'!$F$36="undrained"),BH49,""))</f>
        <v/>
      </c>
      <c r="CS49" s="409" t="str">
        <f>IF(AND('[1]Multi-Field'!$E$37=[1]Lists!BF49,'[1]Multi-Field'!$F$37="Drained"),BI49,IF(AND('[1]Multi-Field'!$E$37=[1]Lists!BF49,'[1]Multi-Field'!$F$37="undrained"),BH49,""))</f>
        <v/>
      </c>
      <c r="CT49" s="409" t="str">
        <f>IF(AND('[1]Multi-Field'!$E$38=[1]Lists!BF49,'[1]Multi-Field'!$F$38="Drained"),BI49,IF(AND('[1]Multi-Field'!$E$38=[1]Lists!BF49,'[1]Multi-Field'!$F$38="undrained"),BH49,""))</f>
        <v/>
      </c>
      <c r="CU49" s="409" t="str">
        <f>IF(AND('[1]Multi-Field'!$E$39=[1]Lists!BF49,'[1]Multi-Field'!$F$39="Drained"),BI49,IF(AND('[1]Multi-Field'!$E$39=[1]Lists!BF49,'[1]Multi-Field'!$F$39="undrained"),BH49,""))</f>
        <v/>
      </c>
      <c r="CV49" s="409" t="str">
        <f>IF(AND('[1]Multi-Field'!$E$40=[1]Lists!BF49,'[1]Multi-Field'!$F$40="Drained"),BI49,IF(AND('[1]Multi-Field'!$E$40=[1]Lists!BF49,'[1]Multi-Field'!$F$40="undrained"),BH49,""))</f>
        <v/>
      </c>
      <c r="CW49" s="409" t="str">
        <f>IF(AND('[1]Multi-Field'!$E$41=[1]Lists!BF49,'[1]Multi-Field'!$F$40="Drained"),BI49,IF(AND('[1]Multi-Field'!$E$40=[1]Lists!BF49,'[1]Multi-Field'!$F$40="undrained"),BH49,""))</f>
        <v/>
      </c>
      <c r="CX49" s="409" t="str">
        <f>IF(AND('[1]Multi-Field'!$E$42=[1]Lists!BF49,'[1]Multi-Field'!$F$42="Drained"),BI49,IF(AND('[1]Multi-Field'!$E$42=[1]Lists!BF49,'[1]Multi-Field'!$F$42="undrained"),BH49,""))</f>
        <v/>
      </c>
      <c r="CY49" s="409" t="str">
        <f>IF(AND('[1]Multi-Field'!$E$43=[1]Lists!BF49,'[1]Multi-Field'!$F$43="Drained"),BI49,IF(AND('[1]Multi-Field'!$E$43=[1]Lists!BF49,'[1]Multi-Field'!$F$43="undrained"),BH49,""))</f>
        <v/>
      </c>
      <c r="CZ49" s="409" t="str">
        <f>IF(AND('[1]Multi-Field'!$E$44=[1]Lists!BF49,'[1]Multi-Field'!$F$44="Drained"),BI49,IF(AND('[1]Multi-Field'!$E$44=[1]Lists!BF49,'[1]Multi-Field'!$F$44="undrained"),BH49,""))</f>
        <v/>
      </c>
      <c r="DA49" s="409" t="str">
        <f>IF(AND('[1]Multi-Field'!$E$45=[1]Lists!BF49,'[1]Multi-Field'!$F$45="Drained"),BI49,IF(AND('[1]Multi-Field'!$E$45=[1]Lists!BF49,'[1]Multi-Field'!$F$45="undrained"),BH49,""))</f>
        <v/>
      </c>
      <c r="DB49" s="409" t="str">
        <f>IF(AND('[1]Multi-Field'!$E$46=[1]Lists!BF49,'[1]Multi-Field'!$F$46="Drained"),BI49,IF(AND('[1]Multi-Field'!$E$46=[1]Lists!BF49,'[1]Multi-Field'!$F$46="undrained"),BH49,""))</f>
        <v/>
      </c>
      <c r="DC49" s="409" t="str">
        <f>IF(AND('[1]Multi-Field'!$E$47=[1]Lists!BF49,'[1]Multi-Field'!$F$47="Drained"),BI49,IF(AND('[1]Multi-Field'!$E$47=[1]Lists!BF49,'[1]Multi-Field'!$F$47="undrained"),BH49,""))</f>
        <v/>
      </c>
      <c r="DD49" s="409" t="str">
        <f>IF(AND('[1]Multi-Field'!$E$48=[1]Lists!BF49,'[1]Multi-Field'!$F$48="Drained"),BI49,IF(AND('[1]Multi-Field'!$E$48=[1]Lists!BF49,'[1]Multi-Field'!$F$48="undrained"),BH49,""))</f>
        <v/>
      </c>
      <c r="DE49" s="409" t="str">
        <f>IF(AND('[1]Multi-Field'!$E$49=[1]Lists!BF49,'[1]Multi-Field'!$F$49="Drained"),BI49,IF(AND('[1]Multi-Field'!$E$49=[1]Lists!BF49,'[1]Multi-Field'!$F$9="undrained"),BH49,""))</f>
        <v/>
      </c>
      <c r="DF49" s="409">
        <f>IF(AND('[1]Multi-Field'!$E$50=[1]Lists!BF49,'[1]Multi-Field'!$F$50="Drained"),BI49,IF(AND('[1]Multi-Field'!$E$50=[1]Lists!BF49,'[1]Multi-Field'!$F$50="undrained"),BH49,""))</f>
        <v>5</v>
      </c>
      <c r="DG49" s="409" t="str">
        <f>IF(AND('[1]Multi-Field'!$E$51=[1]Lists!BF49,'[1]Multi-Field'!$F$51="Drained"),BI49,IF(AND('[1]Multi-Field'!$E$51=[1]Lists!BF49,'[1]Multi-Field'!$F$51="undrained"),BH49,""))</f>
        <v/>
      </c>
      <c r="DH49" s="409" t="str">
        <f>IF(AND('[1]Multi-Field'!$E$52=[1]Lists!BF49,'[1]Multi-Field'!$F$52="Drained"),BI49,IF(AND('[1]Multi-Field'!$E$52=[1]Lists!BF49,'[1]Multi-Field'!$F$52="undrained"),BH49,""))</f>
        <v/>
      </c>
      <c r="DI49" s="409" t="str">
        <f>IF(AND('[1]Multi-Field'!$E$53=[1]Lists!BF49,'[1]Multi-Field'!$F$53="Drained"),BI49,IF(AND('[1]Multi-Field'!$E$53=[1]Lists!BF49,'[1]Multi-Field'!$F$53="undrained"),BH49,""))</f>
        <v/>
      </c>
      <c r="DJ49" s="409" t="str">
        <f>IF(AND('[1]Multi-Field'!$E$54=[1]Lists!BF49,'[1]Multi-Field'!$F$54="Drained"),BI49,IF(AND('[1]Multi-Field'!$E$54=[1]Lists!BF49,'[1]Multi-Field'!$F$54="undrained"),BH49,""))</f>
        <v/>
      </c>
      <c r="DK49" s="409" t="str">
        <f>IF(AND('[1]Multi-Field'!$E$55=[1]Lists!BF49,'[1]Multi-Field'!$F$55="Drained"),BI49,IF(AND('[1]Multi-Field'!$E$55=[1]Lists!BF49,'[1]Multi-Field'!$F$55="undrained"),BH49,""))</f>
        <v/>
      </c>
      <c r="DL49" s="409" t="str">
        <f>IF(AND('[1]Multi-Field'!$E$56=[1]Lists!BF49,'[1]Multi-Field'!$F$56="Drained"),BI49,IF(AND('[1]Multi-Field'!$E$56=[1]Lists!BF49,'[1]Multi-Field'!$F$56="undrained"),BH49,""))</f>
        <v/>
      </c>
      <c r="DM49" s="409" t="str">
        <f>IF(AND('[1]Multi-Field'!$E$57=[1]Lists!BF49,'[1]Multi-Field'!$F$57="Drained"),BI49,IF(AND('[1]Multi-Field'!$E$57=[1]Lists!BF49,'[1]Multi-Field'!$F$57="undrained"),BH49,""))</f>
        <v/>
      </c>
      <c r="DN49" s="409" t="str">
        <f>IF(AND('[1]Multi-Field'!$E$58=[1]Lists!BF49,'[1]Multi-Field'!$F$58="Drained"),BI49,IF(AND('[1]Multi-Field'!$E$58=[1]Lists!BF49,'[1]Multi-Field'!$F$58="undrained"),BH49,""))</f>
        <v/>
      </c>
      <c r="DO49" s="409" t="str">
        <f>IF(AND('[1]Multi-Field'!$E$59=[1]Lists!BF49,'[1]Multi-Field'!$F$59="Drained"),BI49,IF(AND('[1]Multi-Field'!$E$59=[1]Lists!BF49,'[1]Multi-Field'!$F$59="undrained"),BH49,""))</f>
        <v/>
      </c>
      <c r="DP49" s="409" t="str">
        <f>IF(AND('[1]Multi-Field'!$E$60=[1]Lists!BF49,'[1]Multi-Field'!$F$60="Drained"),BI49,IF(AND('[1]Multi-Field'!$E$60=[1]Lists!BF49,'[1]Multi-Field'!$F$60="undrained"),BH49,""))</f>
        <v/>
      </c>
      <c r="DQ49" s="409" t="str">
        <f>IF(AND('[1]Multi-Field'!$E$61=[1]Lists!BF49,'[1]Multi-Field'!$F$61="Drained"),BI49,IF(AND('[1]Multi-Field'!$E$61=[1]Lists!BF49,'[1]Multi-Field'!$F$61="undrained"),BH49,""))</f>
        <v/>
      </c>
      <c r="DR49" s="409" t="str">
        <f>IF(AND('[1]Multi-Field'!$E$62=[1]Lists!BF49,'[1]Multi-Field'!$F$62="Drained"),BI49,IF(AND('[1]Multi-Field'!$E$62=[1]Lists!BF49,'[1]Multi-Field'!$F$62="undrained"),BH49,""))</f>
        <v/>
      </c>
      <c r="DS49" s="409" t="str">
        <f>IF(AND('[1]Multi-Field'!$E$63=[1]Lists!BF49,'[1]Multi-Field'!$F$63="Drained"),BI49,IF(AND('[1]Multi-Field'!$E$63=[1]Lists!BF49,'[1]Multi-Field'!$F$63="undrained"),BH49,""))</f>
        <v/>
      </c>
      <c r="DT49" s="409" t="str">
        <f>IF(AND('[1]Multi-Field'!$E$64=[1]Lists!BF49,'[1]Multi-Field'!$F$64="Drained"),BI49,IF(AND('[1]Multi-Field'!$E$64=[1]Lists!BF49,'[1]Multi-Field'!$F$64="undrained"),BH49,""))</f>
        <v/>
      </c>
      <c r="DU49" s="409" t="str">
        <f>IF(AND('[1]Multi-Field'!$E$65=[1]Lists!BF49,'[1]Multi-Field'!$F$65="Drained"),BI49,IF(AND('[1]Multi-Field'!$E$65=[1]Lists!BF49,'[1]Multi-Field'!$F$65="undrained"),BH49,""))</f>
        <v/>
      </c>
      <c r="DV49" s="409" t="str">
        <f>IF(AND('[1]Multi-Field'!$E$66=[1]Lists!BF49,'[1]Multi-Field'!$F$66="Drained"),BI49,IF(AND('[1]Multi-Field'!$E$66=[1]Lists!BF49,'[1]Multi-Field'!$F$66="undrained"),BH49,""))</f>
        <v/>
      </c>
      <c r="DW49" s="409" t="str">
        <f>IF(AND('[1]Multi-Field'!$E$67=[1]Lists!BF49,'[1]Multi-Field'!$F$67="Drained"),BI49,IF(AND('[1]Multi-Field'!$E$67=[1]Lists!BF49,'[1]Multi-Field'!$F$67="undrained"),BH49,""))</f>
        <v/>
      </c>
      <c r="DX49" s="409" t="str">
        <f>IF(AND('[1]Multi-Field'!$E$68=[1]Lists!BF49,'[1]Multi-Field'!$F$68="Drained"),BI49,IF(AND('[1]Multi-Field'!$E$68=[1]Lists!BF49,'[1]Multi-Field'!$F$68="undrained"),BH49,""))</f>
        <v/>
      </c>
      <c r="DY49" s="409" t="str">
        <f>IF(AND('[1]Multi-Field'!$E$69=[1]Lists!BF49,'[1]Multi-Field'!$F$69="Drained"),BI49,IF(AND('[1]Multi-Field'!$E$69=[1]Lists!BF49,'[1]Multi-Field'!$F$69="undrained"),BH49,""))</f>
        <v/>
      </c>
      <c r="DZ49" s="409" t="str">
        <f>IF(AND('[1]Multi-Field'!$E$70=[1]Lists!BF49,'[1]Multi-Field'!$F$70="Drained"),BI49,IF(AND('[1]Multi-Field'!$E$70=[1]Lists!BF49,'[1]Multi-Field'!$F$70="undrained"),BH49,""))</f>
        <v/>
      </c>
      <c r="EA49" s="409" t="str">
        <f>IF(AND('[1]Multi-Field'!$E$71=[1]Lists!BF49,'[1]Multi-Field'!$F$71="Drained"),BI49,IF(AND('[1]Multi-Field'!$E$71=[1]Lists!BF49,'[1]Multi-Field'!$F$71="undrained"),BH49,""))</f>
        <v/>
      </c>
      <c r="EB49" s="409" t="str">
        <f>IF(AND('[1]Multi-Field'!$E$72=[1]Lists!BF49,'[1]Multi-Field'!$F$72="Drained"),BI49,IF(AND('[1]Multi-Field'!$E$72=[1]Lists!BF49,'[1]Multi-Field'!$F$72="undrained"),BH49,""))</f>
        <v/>
      </c>
      <c r="EC49" s="409" t="str">
        <f>IF(AND('[1]Multi-Field'!$E$73=[1]Lists!BF49,'[1]Multi-Field'!$F$73="Drained"),BI49,IF(AND('[1]Multi-Field'!$E$73=[1]Lists!BF49,'[1]Multi-Field'!$F$73="undrained"),BH49,""))</f>
        <v/>
      </c>
      <c r="ED49" s="409" t="str">
        <f>IF(AND('[1]Multi-Field'!$E$74=[1]Lists!BF49,'[1]Multi-Field'!$F$74="Drained"),BI49,IF(AND('[1]Multi-Field'!$E$74=[1]Lists!BF49,'[1]Multi-Field'!$F$74="undrained"),BH49,""))</f>
        <v/>
      </c>
      <c r="EE49" s="409" t="str">
        <f>IF(AND('[1]Multi-Field'!$E$75=[1]Lists!BF49,'[1]Multi-Field'!$F$75="Drained"),BI49,IF(AND('[1]Multi-Field'!$E$75=[1]Lists!BF49,'[1]Multi-Field'!$F$75="undrained"),BH49,""))</f>
        <v/>
      </c>
      <c r="EF49" s="409" t="str">
        <f>IF(AND('[1]Multi-Field'!$E$76=[1]Lists!BF49,'[1]Multi-Field'!$F$76="Drained"),BI49,IF(AND('[1]Multi-Field'!$E$76=[1]Lists!BF49,'[1]Multi-Field'!$F$6="undrained"),BH49,""))</f>
        <v/>
      </c>
      <c r="EG49" s="409" t="str">
        <f>IF(AND('[1]Multi-Field'!$E$77=[1]Lists!BF49,'[1]Multi-Field'!$F$77="Drained"),BI49,IF(AND('[1]Multi-Field'!$E$77=[1]Lists!BF49,'[1]Multi-Field'!$F$77="undrained"),BH49,""))</f>
        <v/>
      </c>
      <c r="EH49" s="409" t="str">
        <f>IF(AND('[1]Multi-Field'!$E$78=[1]Lists!BF49,'[1]Multi-Field'!$F$78="Drained"),BI49,IF(AND('[1]Multi-Field'!$E$78=[1]Lists!BF49,'[1]Multi-Field'!$F$78="undrained"),BH49,""))</f>
        <v/>
      </c>
      <c r="EI49" s="409" t="str">
        <f>IF(AND('[1]Multi-Field'!$E$79=[1]Lists!BF49,'[1]Multi-Field'!$F$79="Drained"),BI49,IF(AND('[1]Multi-Field'!$E$79=[1]Lists!BF49,'[1]Multi-Field'!$F$79="undrained"),BH49,""))</f>
        <v/>
      </c>
      <c r="EJ49" s="409" t="str">
        <f>IF(AND('[1]Multi-Field'!$E$80=[1]Lists!BF49,'[1]Multi-Field'!$F$80="Drained"),BI49,IF(AND('[1]Multi-Field'!$E$80=[1]Lists!BF49,'[1]Multi-Field'!$F$80="undrained"),BH49,""))</f>
        <v/>
      </c>
      <c r="EK49" s="409" t="str">
        <f>IF(AND('[1]Multi-Field'!$E$81=[1]Lists!BF49,'[1]Multi-Field'!$F$81="Drained"),BI49,IF(AND('[1]Multi-Field'!$E$81=[1]Lists!BF49,'[1]Multi-Field'!$F$81="undrained"),BH49,""))</f>
        <v/>
      </c>
      <c r="EL49" s="409" t="str">
        <f>IF(AND('[1]Multi-Field'!$E$82=[1]Lists!BF49,'[1]Multi-Field'!$F$82="Drained"),BI49,IF(AND('[1]Multi-Field'!$E$82=[1]Lists!BF49,'[1]Multi-Field'!$F$82="undrained"),BH49,""))</f>
        <v/>
      </c>
      <c r="EM49" s="409" t="str">
        <f>IF(AND('[1]Multi-Field'!$E$83=[1]Lists!BF49,'[1]Multi-Field'!$F$83="Drained"),BI49,IF(AND('[1]Multi-Field'!$E$83=[1]Lists!BF49,'[1]Multi-Field'!$F$83="undrained"),BH49,""))</f>
        <v/>
      </c>
      <c r="EN49" s="409" t="str">
        <f>IF(AND('[1]Multi-Field'!$E$84=[1]Lists!BF49,'[1]Multi-Field'!$F$84="Drained"),BI49,IF(AND('[1]Multi-Field'!$E$84=[1]Lists!BF49,'[1]Multi-Field'!$F$84="undrained"),BH49,""))</f>
        <v/>
      </c>
      <c r="EO49" s="409" t="str">
        <f>IF(AND('[1]Multi-Field'!$E$85=[1]Lists!BF49,'[1]Multi-Field'!$F$85="Drained"),BI49,IF(AND('[1]Multi-Field'!$E$85=[1]Lists!BF49,'[1]Multi-Field'!$F$85="undrained"),BH49,""))</f>
        <v/>
      </c>
      <c r="EP49" s="409" t="str">
        <f>IF(AND('[1]Multi-Field'!$E$86=[1]Lists!BF49,'[1]Multi-Field'!$F$86="Drained"),BI49,IF(AND('[1]Multi-Field'!$E$86=[1]Lists!BF49,'[1]Multi-Field'!$F$86="undrained"),BH49,""))</f>
        <v/>
      </c>
      <c r="EQ49" s="409" t="str">
        <f>IF(AND('[1]Multi-Field'!$E$87=[1]Lists!BF49,'[1]Multi-Field'!$F$87="Drained"),BI49,IF(AND('[1]Multi-Field'!$E$87=[1]Lists!BF49,'[1]Multi-Field'!$F$87="undrained"),BH49,""))</f>
        <v/>
      </c>
      <c r="ER49" s="409" t="str">
        <f>IF(AND('[1]Multi-Field'!$E$88=[1]Lists!BF49,'[1]Multi-Field'!$F$88="Drained"),BI49,IF(AND('[1]Multi-Field'!$E$88=[1]Lists!BF49,'[1]Multi-Field'!$F$88="undrained"),BH49,""))</f>
        <v/>
      </c>
      <c r="ES49" s="409" t="str">
        <f>IF(AND('[1]Multi-Field'!$E$89=[1]Lists!BF49,'[1]Multi-Field'!$F$89="Drained"),BI49,IF(AND('[1]Multi-Field'!$E$89=[1]Lists!BF49,'[1]Multi-Field'!$F$89="undrained"),BH49,""))</f>
        <v/>
      </c>
      <c r="ET49" s="409" t="str">
        <f>IF(AND('[1]Multi-Field'!$E$90=[1]Lists!BF49,'[1]Multi-Field'!$F$90="Drained"),BI49,IF(AND('[1]Multi-Field'!$E$90=[1]Lists!BF49,'[1]Multi-Field'!$F$90="undrained"),BH49,""))</f>
        <v/>
      </c>
      <c r="EU49" s="409" t="str">
        <f>IF(AND('[1]Multi-Field'!$E$91=[1]Lists!BF49,'[1]Multi-Field'!$F$91="Drained"),BI49,IF(AND('[1]Multi-Field'!$E$91=[1]Lists!BF49,'[1]Multi-Field'!$F$91="undrained"),BH49,""))</f>
        <v/>
      </c>
      <c r="EV49" s="409" t="str">
        <f>IF(AND('[1]Multi-Field'!$E$92=[1]Lists!BF49,'[1]Multi-Field'!$F$92="Drained"),BI49,IF(AND('[1]Multi-Field'!$E$92=[1]Lists!BF49,'[1]Multi-Field'!$F$92="undrained"),BH49,""))</f>
        <v/>
      </c>
      <c r="EW49" s="409" t="str">
        <f>IF(AND('[1]Multi-Field'!$E$93=[1]Lists!BF49,'[1]Multi-Field'!$F$93="Drained"),BI49,IF(AND('[1]Multi-Field'!$E$93=[1]Lists!BF49,'[1]Multi-Field'!$F$93="undrained"),BH49,""))</f>
        <v/>
      </c>
      <c r="EX49" s="409" t="str">
        <f>IF(AND('[1]Multi-Field'!$E$94=[1]Lists!BF49,'[1]Multi-Field'!$F$94="Drained"),BI49,IF(AND('[1]Multi-Field'!$E$94=[1]Lists!BF49,'[1]Multi-Field'!$F$94="undrained"),BH49,""))</f>
        <v/>
      </c>
      <c r="EY49" s="409" t="str">
        <f>IF(AND('[1]Multi-Field'!$E$95=[1]Lists!BF49,'[1]Multi-Field'!$F$95="Drained"),BI49,IF(AND('[1]Multi-Field'!$E$95=[1]Lists!BF49,'[1]Multi-Field'!$F$95="undrained"),BH49,""))</f>
        <v/>
      </c>
      <c r="EZ49" s="409" t="str">
        <f>IF(AND('[1]Multi-Field'!$E$96=[1]Lists!BF49,'[1]Multi-Field'!$F$96="Drained"),BI49,IF(AND('[1]Multi-Field'!$E$96=[1]Lists!BF49,'[1]Multi-Field'!$F$96="undrained"),BH49,""))</f>
        <v/>
      </c>
      <c r="FA49" s="409" t="str">
        <f>IF(AND('[1]Multi-Field'!$E$97=[1]Lists!BF49,'[1]Multi-Field'!$F$97="Drained"),BI49,IF(AND('[1]Multi-Field'!$E$97=[1]Lists!BF49,'[1]Multi-Field'!$F$97="undrained"),BH49,""))</f>
        <v/>
      </c>
      <c r="FB49" s="409" t="str">
        <f>IF(AND('[1]Multi-Field'!$E$98=[1]Lists!BF49,'[1]Multi-Field'!$F$98="Drained"),BI49,IF(AND('[1]Multi-Field'!$E$98=[1]Lists!BF49,'[1]Multi-Field'!$F$98="undrained"),BH49,""))</f>
        <v/>
      </c>
      <c r="FC49" s="409" t="str">
        <f>IF(AND('[1]Multi-Field'!$E$99=[1]Lists!BF49,'[1]Multi-Field'!$F$99="Drained"),BI49,IF(AND('[1]Multi-Field'!$E$99=[1]Lists!BF49,'[1]Multi-Field'!$F$99="undrained"),BH49,""))</f>
        <v/>
      </c>
      <c r="FD49" s="409" t="str">
        <f>IF(AND('[1]Multi-Field'!$E$100=[1]Lists!BF49,'[1]Multi-Field'!$F$100="Drained"),BI49,IF(AND('[1]Multi-Field'!$E$100=[1]Lists!BF49,'[1]Multi-Field'!$F$100="undrained"),BH49,""))</f>
        <v/>
      </c>
      <c r="FE49" s="409" t="str">
        <f>IF(AND('[1]Multi-Field'!$E$101=[1]Lists!BF49,'[1]Multi-Field'!$F$101="Drained"),BI49,IF(AND('[1]Multi-Field'!$E$101=[1]Lists!BF49,'[1]Multi-Field'!$F$101="undrained"),BH49,""))</f>
        <v/>
      </c>
      <c r="FF49" s="409" t="str">
        <f>IF(AND('[1]Multi-Field'!$E$102=[1]Lists!BF49,'[1]Multi-Field'!$F$102="Drained"),BI49,IF(AND('[1]Multi-Field'!$E$102=[1]Lists!BF49,'[1]Multi-Field'!$F$102="undrained"),BH49,""))</f>
        <v/>
      </c>
      <c r="FG49" s="409" t="str">
        <f>IF(AND('[1]Multi-Field'!$E$103=[1]Lists!BF49,'[1]Multi-Field'!$F$103="Drained"),BI49,IF(AND('[1]Multi-Field'!$E$103=[1]Lists!BF49,'[1]Multi-Field'!$F$103="undrained"),BH49,""))</f>
        <v/>
      </c>
      <c r="FH49" s="409" t="str">
        <f>IF(AND('[1]Multi-Field'!$E$104=[1]Lists!BF49,'[1]Multi-Field'!$F$104="Drained"),BI49,IF(AND('[1]Multi-Field'!$E$104=[1]Lists!BF49,'[1]Multi-Field'!$F$104="undrained"),BH49,""))</f>
        <v/>
      </c>
      <c r="FI49" s="409" t="str">
        <f>IF(AND('[1]Multi-Field'!$E$105=[1]Lists!BF49,'[1]Multi-Field'!$F$105="Drained"),BI49,IF(AND('[1]Multi-Field'!$E$105=[1]Lists!BF49,'[1]Multi-Field'!$F$105="undrained"),BH49,""))</f>
        <v/>
      </c>
      <c r="FJ49" s="409" t="str">
        <f>IF(AND('[1]Multi-Field'!$E$106=[1]Lists!BF49,'[1]Multi-Field'!$F$106="Drained"),BI49,IF(AND('[1]Multi-Field'!$E$106=[1]Lists!BF49,'[1]Multi-Field'!$F$106="undrained"),BH49,""))</f>
        <v/>
      </c>
      <c r="FK49" s="409" t="str">
        <f>IF(AND('[1]Multi-Field'!$E$107=[1]Lists!BF49,'[1]Multi-Field'!$F$107="Drained"),BI49,IF(AND('[1]Multi-Field'!$E$107=[1]Lists!BF49,'[1]Multi-Field'!$F$107="undrained"),BH49,""))</f>
        <v/>
      </c>
      <c r="FL49" s="409" t="str">
        <f>IF(AND('[1]Multi-Field'!$E$108=[1]Lists!BF49,'[1]Multi-Field'!$F$108="Drained"),BI49,IF(AND('[1]Multi-Field'!$E$108=[1]Lists!BF49,'[1]Multi-Field'!$F$108="undrained"),BH49,""))</f>
        <v/>
      </c>
      <c r="FM49" s="409" t="str">
        <f>IF(AND('[1]Multi-Field'!$E$109=[1]Lists!BF49,'[1]Multi-Field'!$F$109="Drained"),BI49,IF(AND('[1]Multi-Field'!$E$109=[1]Lists!BF49,'[1]Multi-Field'!$F$109="undrained"),BH49,""))</f>
        <v/>
      </c>
      <c r="FN49" s="409" t="str">
        <f>IF(AND('[1]Multi-Field'!$E$110=[1]Lists!BF49,'[1]Multi-Field'!$F$110="Drained"),BI49,IF(AND('[1]Multi-Field'!$E$110=[1]Lists!BF49,'[1]Multi-Field'!$F$110="undrained"),BH49,""))</f>
        <v/>
      </c>
      <c r="FO49" s="409" t="str">
        <f>IF(AND('[1]Multi-Field'!$E$111=[1]Lists!BF49,'[1]Multi-Field'!$F$111="Drained"),BI49,IF(AND('[1]Multi-Field'!$E$111=[1]Lists!BF49,'[1]Multi-Field'!$F$111="undrained"),BH49,""))</f>
        <v/>
      </c>
      <c r="FP49" s="409" t="str">
        <f>IF(AND('[1]Multi-Field'!$E$112=[1]Lists!BF49,'[1]Multi-Field'!$F$112="Drained"),BI49,IF(AND('[1]Multi-Field'!$E$112=[1]Lists!BF49,'[1]Multi-Field'!$F$112="undrained"),BH49,""))</f>
        <v/>
      </c>
      <c r="FQ49" s="409" t="str">
        <f>IF(AND('[1]Multi-Field'!$E$113=[1]Lists!BF49,'[1]Multi-Field'!$F$113="Drained"),BI49,IF(AND('[1]Multi-Field'!$E$113=[1]Lists!BF49,'[1]Multi-Field'!$F$113="undrained"),BH49,""))</f>
        <v/>
      </c>
      <c r="FR49" s="409" t="str">
        <f>IF(AND('[1]Multi-Field'!$E$114=[1]Lists!BF49,'[1]Multi-Field'!$F$114="Drained"),BI49,IF(AND('[1]Multi-Field'!$E$114=[1]Lists!BF49,'[1]Multi-Field'!$F$114="undrained"),BH49,""))</f>
        <v/>
      </c>
      <c r="FS49" s="409" t="str">
        <f>IF(AND('[1]Multi-Field'!$E$115=[1]Lists!BF49,'[1]Multi-Field'!$F$115="Drained"),BI49,IF(AND('[1]Multi-Field'!$E$115=[1]Lists!BF49,'[1]Multi-Field'!$F$115="undrained"),BH49,""))</f>
        <v/>
      </c>
      <c r="FT49" s="409" t="str">
        <f>IF(AND('[1]Multi-Field'!$E$116=[1]Lists!BF49,'[1]Multi-Field'!$F$116="Drained"),BI49,IF(AND('[1]Multi-Field'!$E$116=[1]Lists!BF49,'[1]Multi-Field'!$F$116="undrained"),BH49,""))</f>
        <v/>
      </c>
      <c r="FU49" s="409" t="str">
        <f>IF(AND('[1]Multi-Field'!$E$117=[1]Lists!BF49,'[1]Multi-Field'!$F$117="Drained"),BI49,IF(AND('[1]Multi-Field'!$E$117=[1]Lists!BF49,'[1]Multi-Field'!$F$117="undrained"),BH49,""))</f>
        <v/>
      </c>
      <c r="FV49" s="409" t="str">
        <f>IF(AND('[1]Multi-Field'!$E$118=[1]Lists!BF49,'[1]Multi-Field'!$F$118="Drained"),BI49,IF(AND('[1]Multi-Field'!$E$118=[1]Lists!BF49,'[1]Multi-Field'!$F$118="undrained"),BH49,""))</f>
        <v/>
      </c>
      <c r="FW49" s="409" t="str">
        <f>IF(AND('[1]Multi-Field'!$E$119=[1]Lists!BF49,'[1]Multi-Field'!$F$119="Drained"),BI49,IF(AND('[1]Multi-Field'!$E$119=[1]Lists!BF49,'[1]Multi-Field'!$F$119="undrained"),BH49,""))</f>
        <v/>
      </c>
      <c r="FX49" s="409" t="str">
        <f>IF(AND('[1]Multi-Field'!$E$120=[1]Lists!BF49,'[1]Multi-Field'!$F$120="Drained"),BI49,IF(AND('[1]Multi-Field'!$E$120=[1]Lists!BF49,'[1]Multi-Field'!$F$120="undrained"),BH49,""))</f>
        <v/>
      </c>
      <c r="FZ49" t="s">
        <v>833</v>
      </c>
      <c r="GC49" s="4">
        <f>'[1]Multi-Field'!B47</f>
        <v>0</v>
      </c>
      <c r="GD49" s="73" t="str">
        <f>IF(OR('[1]Multi-Field'!Q47=$FZ$43,'[1]Multi-Field'!Q47=$FZ$44),'[1]Multi-Field'!BS47,"")</f>
        <v/>
      </c>
      <c r="GE49" s="4" t="str">
        <f>IF(AND(OR('[1]Multi-Field'!Q47=$FZ$86,'[1]Multi-Field'!Q47=$FZ$94,'[1]Multi-Field'!Q47=$FZ$87,'[1]Multi-Field'!Q47=[1]Lists!$FZ$93,'[1]Multi-Field'!Q47=$FZ$59),'[1]Multi-Field'!BS47&gt;50),'[1]Multi-Field'!BS47*0.8,IF(AND(OR('[1]Multi-Field'!Q47=$FZ$86,'[1]Multi-Field'!Q47=$FZ$94,'[1]Multi-Field'!Q47=$FZ$87,'[1]Multi-Field'!Q47=[1]Lists!$FZ$93,'[1]Multi-Field'!Q47=[1]Lists!$FZ$59),'[1]Multi-Field'!BS47&lt;50),'[1]Multi-Field'!BS47,""))</f>
        <v/>
      </c>
      <c r="GF49" s="4">
        <f>IF(OR('[1]Multi-Field'!Q47=[1]Lists!$FZ$7,'[1]Multi-Field'!Q47=[1]Lists!$FZ$5,'[1]Multi-Field'!Q47=[1]Lists!$FZ$24,'[1]Multi-Field'!Q47=[1]Lists!$FZ$10,'[1]Multi-Field'!Q47=[1]Lists!$FZ$8, '[1]Multi-Field'!Q47=[1]Lists!$FZ$25, '[1]Multi-Field'!Q47=[1]Lists!$FZ$23, '[1]Multi-Field'!Q47= [1]Lists!$FZ$47, '[1]Multi-Field'!Q47=[1]Lists!$FZ$49, '[1]Multi-Field'!Q47=[1]Lists!$FZ$48,'[1]Multi-Field'!Q47=[1]Lists!$FZ$3, '[1]Multi-Field'!Q47=[1]Lists!$FZ$14,'[1]Multi-Field'!Q47=[1]Lists!$FZ$36, '[1]Multi-Field'!Q47=[1]Lists!$FZ$41,'[1]Multi-Field'!Q47=[1]Lists!$FZ$42),0,"")</f>
        <v>0</v>
      </c>
      <c r="GG49" s="4" t="str">
        <f>IF(OR('[1]Multi-Field'!Q47=[1]Lists!$FZ$6,'[1]Multi-Field'!Q47=[1]Lists!$FZ$4, '[1]Multi-Field'!Q76=[1]Lists!$FZ$11, '[1]Multi-Field'!Q47=[1]Lists!$FZ$1),100*IF('[1]Multi-Field'!U47=onepercent,0.75,IF('[1]Multi-Field'!U47=onetotwentyfivepercent,0.4,IF(OR('[1]Multi-Field'!U47=twentysixtofiftypercent,'[1]Multi-Field'!U47=greaterthanfiftypercent),0,""))),"")</f>
        <v/>
      </c>
      <c r="GH49" s="4" t="str">
        <f>IF(OR('[1]Multi-Field'!Q47=[1]Lists!$FZ$53,'[1]Multi-Field'!Q47=[1]Lists!$FZ$55), 50,IF('[1]Multi-Field'!Q47=[1]Lists!$FZ$54,225,IF('[1]Multi-Field'!Q47=[1]Lists!$FZ$56,75,"")))</f>
        <v/>
      </c>
      <c r="GI49" s="4" t="e">
        <f>#VALUE!</f>
        <v>#VALUE!</v>
      </c>
      <c r="GJ49" s="4" t="e">
        <f>#VALUE!</f>
        <v>#VALUE!</v>
      </c>
      <c r="GK49" s="4" t="str">
        <f>IF('[1]Multi-Field'!Q47=[1]Lists!$FZ$95,'[1]Multi-Field'!BS47*0.66,"")</f>
        <v/>
      </c>
      <c r="GM49" s="4" t="str">
        <f>IF(OR('[1]Multi-Field'!Q47=[1]Lists!$FZ$26,'[1]Multi-Field'!Q47=[1]Lists!$FZ$84),20,"")</f>
        <v/>
      </c>
      <c r="GN49" s="4" t="str">
        <f>IF(OR('[1]Multi-Field'!Q47=[1]Lists!$FZ$88,'[1]Multi-Field'!Q47=[1]Lists!$FZ$57),0,"")</f>
        <v/>
      </c>
      <c r="GO49" s="4" t="str">
        <f>IF(OR('[1]Multi-Field'!Q47=[1]Lists!$FZ$69,'[1]Multi-Field'!Q47=[1]Lists!$FZ$71,'[1]Multi-Field'!Q47=[1]Lists!$FZ$105),50,"")</f>
        <v/>
      </c>
      <c r="GP49" s="4" t="str">
        <f>IF(OR('[1]Multi-Field'!Q47=[1]Lists!$FZ$75,'[1]Multi-Field'!Q47=[1]Lists!$FZ$70),75,"")</f>
        <v/>
      </c>
      <c r="GQ49" s="4" t="str">
        <f>IF('[1]Multi-Field'!Q47=[1]Lists!$FZ$72,150,"")</f>
        <v/>
      </c>
      <c r="GR49" s="4" t="str">
        <f>IF(OR('[1]Multi-Field'!Q47=[1]Lists!$FZ$74,'[1]Multi-Field'!Q47=[1]Lists!$FZ$73),40,"")</f>
        <v/>
      </c>
      <c r="GS49" s="4" t="str">
        <f>IF('[1]Multi-Field'!Q47=[1]Lists!$FZ$99,80,"")</f>
        <v/>
      </c>
      <c r="GT49" s="4" t="str">
        <f>IF('[1]Multi-Field'!Q47=[1]Lists!$FZ$106,70,"")</f>
        <v/>
      </c>
      <c r="GU49" s="4" t="e">
        <f t="shared" si="4"/>
        <v>#VALUE!</v>
      </c>
    </row>
    <row r="50" spans="1:203" ht="13.5" customHeight="1">
      <c r="A50" s="7" t="s">
        <v>137</v>
      </c>
      <c r="B50" t="s">
        <v>774</v>
      </c>
      <c r="C50" s="7"/>
      <c r="D50" s="8">
        <v>50</v>
      </c>
      <c r="E50" s="8">
        <f t="shared" si="0"/>
        <v>53</v>
      </c>
      <c r="F50" s="8">
        <f t="shared" si="1"/>
        <v>57</v>
      </c>
      <c r="G50" s="8">
        <v>60</v>
      </c>
      <c r="H50" s="8">
        <v>70</v>
      </c>
      <c r="I50" s="8">
        <f t="shared" si="5"/>
        <v>72</v>
      </c>
      <c r="J50" s="8">
        <f t="shared" si="6"/>
        <v>73</v>
      </c>
      <c r="K50" s="8">
        <v>75</v>
      </c>
      <c r="L50" s="8">
        <v>65</v>
      </c>
      <c r="M50" s="8">
        <f t="shared" si="2"/>
        <v>75</v>
      </c>
      <c r="N50" s="8">
        <f t="shared" si="3"/>
        <v>85</v>
      </c>
      <c r="O50" s="8">
        <v>95</v>
      </c>
      <c r="P50" s="391">
        <v>25</v>
      </c>
      <c r="Q50" s="394"/>
      <c r="R50" s="395" t="b">
        <f>IF(OR('Multi-Field'!AA27=Lists!$AC$42,'Multi-Field'!AA27=Lists!$AC$43),IF('Multi-Field'!Z27="x",(IF('Multi-Field'!AC27=Lists!$Q$11,Lists!$R$11,IF('Multi-Field'!AC27=Lists!$Q$12,Lists!$R$12,IF('Multi-Field'!AC27=Lists!$Q$13,Lists!$R$13,IF('Multi-Field'!AC27=Lists!$Q$14,Lists!$R$14))))),IF('Multi-Field'!X27="x",(IF('Multi-Field'!AC27=Lists!$Q$11,Lists!$S$11,IF('Multi-Field'!AC27=Lists!$Q$12,Lists!$S$12,IF('Multi-Field'!AC27=Lists!$Q$13,Lists!$S$13,IF('Multi-Field'!AC27=Lists!$Q$14,Lists!$S$14))))),IF('Multi-Field'!V27="x",(IF('Multi-Field'!AC27=Lists!$Q$11,Lists!$T$11,IF('Multi-Field'!AC27=Lists!$Q$12,Lists!$T$12,IF('Multi-Field'!AC27=Lists!$Q$13,Lists!$T$13,IF('Multi-Field'!AC27=Lists!$Q$14,Lists!$T$14))))),0))))</f>
        <v>0</v>
      </c>
      <c r="S50" s="395" t="str">
        <f t="shared" si="11"/>
        <v/>
      </c>
      <c r="T50" s="395"/>
      <c r="U50" s="396"/>
      <c r="V50" s="383">
        <f>IF(OR('Multi-Field'!AI36=$U$4,'Multi-Field'!AI36=$U$5,'Multi-Field'!AI36=$U$6,'Multi-Field'!AI36=$U$7,'Multi-Field'!AI36=$U$8,'Multi-Field'!AI36=$U$9),(IF('Multi-Field'!AJ36=$V$2,100,IF('Multi-Field'!AJ36=$V$3,65,IF('Multi-Field'!AJ36=$V$4,53,IF('Multi-Field'!AJ36=$V$5,41,IF('Multi-Field'!AJ36=$V$6,23,IF('Multi-Field'!AJ36=$V$7,0,0))))))),0)</f>
        <v>0</v>
      </c>
      <c r="W50" s="383" t="str">
        <f>IF(AND(OR('Multi-Field'!AF36=$S$3,'Multi-Field'!AF36=S38,'Multi-Field'!AF36=$S$7),'Multi-Field'!AN36&lt;18,'Multi-Field'!AN36&gt;0),35,IF('Multi-Field'!AF36=$S$4,55,IF(AND('Multi-Field'!AF36=$S$6,'Multi-Field'!AN36&lt;18),30,IF(AND('Multi-Field'!AN36&gt;17,OR('Multi-Field'!AF36=$S$3,'Multi-Field'!AF36=$S$5,'Multi-Field'!AF36= $S$6,'Multi-Field'!AF36=$S$7)),25,"0"))))</f>
        <v>0</v>
      </c>
      <c r="X50" s="383">
        <f>IF(OR('Multi-Field'!BA36=$U$4,'Multi-Field'!BA36=$U$5,'Multi-Field'!BA36=$U$6,'Multi-Field'!BA36=U40,'Multi-Field'!BA36=$U$8,'Multi-Field'!BA36=$U$9),(IF('Multi-Field'!BB36=$V$2,100,IF('Multi-Field'!BB36=$V$3,65,IF('Multi-Field'!BB36=$V$4,53,IF('Multi-Field'!BB36=$V$5,41,IF('Multi-Field'!BB36=$V$6,23,IF('Multi-Field'!BB36=$V$7,0,0))))))),0)</f>
        <v>0</v>
      </c>
      <c r="Y50" s="383" t="str">
        <f>IF(AND(OR('Multi-Field'!AX36=$S$3,'Multi-Field'!AX36=$S$5,'Multi-Field'!AX36=$S$7),'Multi-Field'!BF36&lt;18),35,IF('Multi-Field'!AX36=$S$4,55,IF(AND('Multi-Field'!AX36=$S$6,'Multi-Field'!BF36&lt;18),30,IF(AND('Multi-Field'!BF36&gt;17,OR('Multi-Field'!AX36=$S$3,'Multi-Field'!AX36=$S$5,'Multi-Field'!AX36=$S$6,'Multi-Field'!AX36=$S$7)),25,"0"))))</f>
        <v>0</v>
      </c>
      <c r="Z50" s="383">
        <v>34</v>
      </c>
      <c r="AC50" t="s">
        <v>835</v>
      </c>
      <c r="AI50" s="384">
        <f>'[1]Multi-Field'!B46</f>
        <v>0</v>
      </c>
      <c r="AJ50" s="385" t="e">
        <f>#VALUE!</f>
        <v>#VALUE!</v>
      </c>
      <c r="AK50" s="385" t="e">
        <f>#VALUE!</f>
        <v>#VALUE!</v>
      </c>
      <c r="AL50" s="385" t="e">
        <f>IF(AK50="","",IF('[1]Multi-Field'!AU46=20,10,IF(AK50-30&lt;0,0,AK50-30)))</f>
        <v>#VALUE!</v>
      </c>
      <c r="AM50" s="385" t="e">
        <f>#VALUE!</f>
        <v>#VALUE!</v>
      </c>
      <c r="AN50" s="385" t="e">
        <f t="shared" si="7"/>
        <v>#VALUE!</v>
      </c>
      <c r="AO50" s="385" t="e">
        <f>#VALUE!</f>
        <v>#VALUE!</v>
      </c>
      <c r="AP50" s="385" t="e">
        <f>#VALUE!</f>
        <v>#VALUE!</v>
      </c>
      <c r="AQ50" s="385" t="e">
        <f>#VALUE!</f>
        <v>#VALUE!</v>
      </c>
      <c r="AR50" s="385" t="e">
        <f>#VALUE!</f>
        <v>#VALUE!</v>
      </c>
      <c r="AS50" s="385" t="e">
        <f>IF(AR50="","",IF('[1]Multi-Field'!AU46&gt;9,0,AR50-15))</f>
        <v>#VALUE!</v>
      </c>
      <c r="AT50" s="385" t="e">
        <f>#VALUE!</f>
        <v>#VALUE!</v>
      </c>
      <c r="AU50" s="385" t="e">
        <f>#VALUE!</f>
        <v>#VALUE!</v>
      </c>
      <c r="AV50" s="385" t="e">
        <f>IF(AU50="","",IF('[1]Multi-Field'!AU46=9&gt;9,0,AU50-35))</f>
        <v>#VALUE!</v>
      </c>
      <c r="AW50" s="385" t="e">
        <f>#VALUE!</f>
        <v>#VALUE!</v>
      </c>
      <c r="AX50" s="385" t="e">
        <f t="shared" si="8"/>
        <v>#VALUE!</v>
      </c>
      <c r="AY50" s="385" t="str">
        <f>IF('[1]Multi-Field'!AU46="","",IF('[1]Multi-Field'!AU46&lt;1,100,IF('[1]Multi-Field'!AU46=1,75,IF('[1]Multi-Field'!AU46=2,50,IF('[1]Multi-Field'!AU46=3,25,IF('[1]Multi-Field'!AU46&gt;3,0,""))))))</f>
        <v/>
      </c>
      <c r="AZ50" s="385" t="str">
        <f t="shared" si="9"/>
        <v/>
      </c>
      <c r="BA50" s="385" t="e">
        <f>#VALUE!</f>
        <v>#VALUE!</v>
      </c>
      <c r="BB50" s="385" t="e">
        <f>IF(BA50="","",IF(AND('[1]Multi-Field'!AU46&lt;40,'[1]Multi-Field'!AU46&gt;9),40,IF('[1]Multi-Field'!AU46&gt;39,0,BA50+5)))</f>
        <v>#VALUE!</v>
      </c>
      <c r="BC50" s="386" t="e">
        <f t="shared" si="10"/>
        <v>#VALUE!</v>
      </c>
      <c r="BD50" s="281">
        <v>0.45</v>
      </c>
      <c r="BE50" s="281">
        <v>1.03</v>
      </c>
      <c r="BF50" s="411" t="s">
        <v>1221</v>
      </c>
      <c r="BG50" s="412">
        <v>2</v>
      </c>
      <c r="BH50" s="412">
        <v>2</v>
      </c>
      <c r="BI50" s="412">
        <v>3.5</v>
      </c>
      <c r="BJ50" s="409" t="e">
        <f>IF(AND('[1]Single Field'!#REF!=[1]Lists!BF50,'[1]Single Field'!#REF!="Drained"),"x",IF(AND('[1]Single Field'!#REF!=[1]Lists!BF50,'[1]Single Field'!#REF!="Undrained"),O,""))</f>
        <v>#REF!</v>
      </c>
      <c r="BK50" s="409" t="str">
        <f>IF(AND('[1]Multi-Field'!$E$3=[1]Lists!BF50,'[1]Multi-Field'!$F$3="Drained"),BI50,IF(AND('[1]Multi-Field'!$E$3=BF50,'[1]Multi-Field'!$F$3="undrained"),BH50,""))</f>
        <v/>
      </c>
      <c r="BL50" s="409" t="str">
        <f>IF(AND('[1]Multi-Field'!$E$4=BF50,'[1]Multi-Field'!$F$4="Drained"),BI50,IF(AND('[1]Multi-Field'!$E$4=BF50,'[1]Multi-Field'!$F$4="undrained"),BH50,""))</f>
        <v/>
      </c>
      <c r="BM50" s="409" t="str">
        <f>IF(AND('[1]Multi-Field'!$E$5=BF50,'[1]Multi-Field'!$F$5="Drained"),BI50,IF(AND('[1]Multi-Field'!$E$5=BF50,'[1]Multi-Field'!$F$5="undrained"),BH50,""))</f>
        <v/>
      </c>
      <c r="BN50" s="409" t="str">
        <f>IF(AND('[1]Multi-Field'!$E$6=BF50,'[1]Multi-Field'!$F$6="Drained"),BI50,IF(AND('[1]Multi-Field'!$E$6=BF50,'[1]Multi-Field'!$F$6="undrained"),BH50,""))</f>
        <v/>
      </c>
      <c r="BO50" s="409" t="str">
        <f>IF(AND('[1]Multi-Field'!$E$7=BF50,'[1]Multi-Field'!$F$7="Drained"),BI50,IF(AND('[1]Multi-Field'!$E$7=BF50,'[1]Multi-Field'!$F$7="undrained"),BH50,""))</f>
        <v/>
      </c>
      <c r="BP50" s="409" t="str">
        <f>IF(AND('[1]Multi-Field'!$E$8=BF50,'[1]Multi-Field'!$F$8="Drained"),BI50,IF(AND('[1]Multi-Field'!$E$8=BF50,'[1]Multi-Field'!$F$8="undrained"),BH50,""))</f>
        <v/>
      </c>
      <c r="BQ50" s="409" t="str">
        <f>IF(AND('[1]Multi-Field'!$E$9=BF50,'[1]Multi-Field'!$F$9="Drained"),BI50,IF(AND('[1]Multi-Field'!$E$9=BF50,'[1]Multi-Field'!$F$9="undrained"),BH50,""))</f>
        <v/>
      </c>
      <c r="BR50" s="409" t="str">
        <f>IF(AND('[1]Multi-Field'!$E$10=BF50,'[1]Multi-Field'!$F$10="Drained"),BI50,IF(AND('[1]Multi-Field'!$E$10=BF50,'[1]Multi-Field'!$F$10="undrained"),BH50,""))</f>
        <v/>
      </c>
      <c r="BS50" s="409" t="str">
        <f>IF(AND('[1]Multi-Field'!$E$11=BF50,'[1]Multi-Field'!$F$11="Drained"),BI50,IF(AND('[1]Multi-Field'!$E$11=BF50,'[1]Multi-Field'!$F$11="undrained"),BH50,""))</f>
        <v/>
      </c>
      <c r="BT50" s="409" t="str">
        <f>IF(AND('[1]Multi-Field'!$E$12=BF50,'[1]Multi-Field'!$F$12="Drained"),BI50,IF(AND('[1]Multi-Field'!$E$12=BF50,'[1]Multi-Field'!$F$12="undrained"),BH50,""))</f>
        <v/>
      </c>
      <c r="BU50" s="409" t="str">
        <f>IF(AND('[1]Multi-Field'!$E$13=BF50,'[1]Multi-Field'!$F$13="Drained"),BI50,IF(AND('[1]Multi-Field'!$E$3=BF50,'[1]Multi-Field'!$F$13="undrained"),BH50,""))</f>
        <v/>
      </c>
      <c r="BV50" s="409" t="str">
        <f>IF(AND('[1]Multi-Field'!$E$14=BF50,'[1]Multi-Field'!$F$14="Drained"),BI50,IF(AND('[1]Multi-Field'!$E$14=BF50,'[1]Multi-Field'!$F$14="undrained"),BH50,""))</f>
        <v/>
      </c>
      <c r="BW50" s="409" t="str">
        <f>IF(AND('[1]Multi-Field'!$E$15=BF50,'[1]Multi-Field'!$F$15="Drained"),BI50,IF(AND('[1]Multi-Field'!$E$15=BF50,'[1]Multi-Field'!$F$15="undrained"),BH50,""))</f>
        <v/>
      </c>
      <c r="BX50" s="409" t="str">
        <f>IF(AND('[1]Multi-Field'!$E$16=[1]Lists!BF50,'[1]Multi-Field'!$F$16="Drained"),BI50,IF(AND('[1]Multi-Field'!$E$16=[1]Lists!BF50,'[1]Multi-Field'!$F$16="undrained"),BH50,""))</f>
        <v/>
      </c>
      <c r="BY50" s="409" t="str">
        <f>IF(AND('[1]Multi-Field'!$E$17=[1]Lists!BF50,'[1]Multi-Field'!$F$17="Drained"),BI50,IF(AND('[1]Multi-Field'!$E$17=[1]Lists!BF50,'[1]Multi-Field'!$F$17="undrained"),BH50,""))</f>
        <v/>
      </c>
      <c r="BZ50" s="409" t="str">
        <f>IF(AND('[1]Multi-Field'!$E$18=[1]Lists!BF50,'[1]Multi-Field'!$F$18="Drained"),BI50,IF(AND('[1]Multi-Field'!$E$18=[1]Lists!BF50,'[1]Multi-Field'!$F$18="undrained"),BH50,""))</f>
        <v/>
      </c>
      <c r="CA50" s="409" t="str">
        <f>IF(AND('[1]Multi-Field'!$E$19=[1]Lists!BF50,'[1]Multi-Field'!$F$19="Drained"),BI50,IF(AND('[1]Multi-Field'!$E$19=[1]Lists!BF50,'[1]Multi-Field'!$F$19="undrained"),BH50,""))</f>
        <v/>
      </c>
      <c r="CB50" s="409" t="str">
        <f>IF(AND('[1]Multi-Field'!$E$20=[1]Lists!BF50,'[1]Multi-Field'!$F$20="Drained"),BI50,IF(AND('[1]Multi-Field'!$E$20=[1]Lists!BF50,'[1]Multi-Field'!$F$20="undrained"),BH50,""))</f>
        <v/>
      </c>
      <c r="CC50" s="409" t="str">
        <f>IF(AND('[1]Multi-Field'!$E$21=[1]Lists!BF50,'[1]Multi-Field'!$F$21="Drained"),BI50,IF(AND('[1]Multi-Field'!$E$21=[1]Lists!BF50,'[1]Multi-Field'!$F$21="undrained"),BH50,""))</f>
        <v/>
      </c>
      <c r="CD50" s="409" t="str">
        <f>IF(AND('[1]Multi-Field'!$E$22=[1]Lists!BF50,'[1]Multi-Field'!$F$22="Drained"),BI50,IF(AND('[1]Multi-Field'!$E$22=[1]Lists!BF50,'[1]Multi-Field'!$F$22="undrained"),BH50,""))</f>
        <v/>
      </c>
      <c r="CE50" s="409" t="str">
        <f>IF(AND('[1]Multi-Field'!$E$23=[1]Lists!BF50,'[1]Multi-Field'!$F$23="Drained"),BI50,IF(AND('[1]Multi-Field'!$E$23=[1]Lists!BF50,'[1]Multi-Field'!$F$23="undrained"),BH50,""))</f>
        <v/>
      </c>
      <c r="CF50" s="409" t="str">
        <f>IF(AND('[1]Multi-Field'!$E$24=[1]Lists!BF50,'[1]Multi-Field'!$F$24="Drained"),BI50,IF(AND('[1]Multi-Field'!$E$24=[1]Lists!BF50,'[1]Multi-Field'!$F$24="undrained"),BH50,""))</f>
        <v/>
      </c>
      <c r="CG50" s="409" t="str">
        <f>IF(AND('[1]Multi-Field'!$E$25=[1]Lists!BF50,'[1]Multi-Field'!$F$25="Drained"),BI50,IF(AND('[1]Multi-Field'!$E$25=[1]Lists!BF50,'[1]Multi-Field'!$F$25="undrained"),BH50,""))</f>
        <v/>
      </c>
      <c r="CH50" s="409" t="str">
        <f>IF(AND('[1]Multi-Field'!$E$26=[1]Lists!BF50,'[1]Multi-Field'!$F$26="Drained"),BI50,IF(AND('[1]Multi-Field'!$E$26=[1]Lists!BF50,'[1]Multi-Field'!$F$26="undrained"),BH50,""))</f>
        <v/>
      </c>
      <c r="CI50" s="409" t="str">
        <f>IF(AND('[1]Multi-Field'!$E$27=[1]Lists!BF50,'[1]Multi-Field'!$F$27="Drained"),BI50,IF(AND('[1]Multi-Field'!$E$27=[1]Lists!BF50,'[1]Multi-Field'!$F$27="undrained"),BH50,""))</f>
        <v/>
      </c>
      <c r="CJ50" s="409" t="str">
        <f>IF(AND('[1]Multi-Field'!$E$28=[1]Lists!BF50,'[1]Multi-Field'!$F$28="Drained"),BI50,IF(AND('[1]Multi-Field'!$E$28=[1]Lists!BF50,'[1]Multi-Field'!$F$28="undrained"),BH50,""))</f>
        <v/>
      </c>
      <c r="CK50" s="409" t="str">
        <f>IF(AND('[1]Multi-Field'!$E$29=[1]Lists!BF50,'[1]Multi-Field'!$F$29="Drained"),BI50,IF(AND('[1]Multi-Field'!$E$29=[1]Lists!BF50,'[1]Multi-Field'!$F$29="undrained"),BH50,""))</f>
        <v/>
      </c>
      <c r="CL50" s="409" t="str">
        <f>IF(AND('[1]Multi-Field'!$E$30=[1]Lists!BF50,'[1]Multi-Field'!$F$30="Drained"),BI50,IF(AND('[1]Multi-Field'!$E$30=[1]Lists!BF50,'[1]Multi-Field'!$F$30="undrained"),BH50,""))</f>
        <v/>
      </c>
      <c r="CM50" s="409" t="str">
        <f>IF(AND('[1]Multi-Field'!$E$31=[1]Lists!BF50,'[1]Multi-Field'!$F$31="Drained"),BI50,IF(AND('[1]Multi-Field'!$E$31=[1]Lists!BF50,'[1]Multi-Field'!$F$31="undrained"),BH50,""))</f>
        <v/>
      </c>
      <c r="CN50" s="409" t="str">
        <f>IF(AND('[1]Multi-Field'!$E$32=[1]Lists!BF50,'[1]Multi-Field'!$F$32="Drained"),BI50,IF(AND('[1]Multi-Field'!$E$32=[1]Lists!BF50,'[1]Multi-Field'!$F$32="undrained"),BH50,""))</f>
        <v/>
      </c>
      <c r="CO50" s="409" t="str">
        <f>IF(AND('[1]Multi-Field'!$E$33=[1]Lists!BF50,'[1]Multi-Field'!$F$33="Drained"),BI50,IF(AND('[1]Multi-Field'!$E$33=[1]Lists!BF50,'[1]Multi-Field'!$F$33="undrained"),BH50,""))</f>
        <v/>
      </c>
      <c r="CP50" s="409" t="str">
        <f>IF(AND('[1]Multi-Field'!$E$34=[1]Lists!BF50,'[1]Multi-Field'!$F$34="Drained"),BI50,IF(AND('[1]Multi-Field'!$E$34=[1]Lists!BF50,'[1]Multi-Field'!$F$34="undrained"),BH50,""))</f>
        <v/>
      </c>
      <c r="CQ50" s="409" t="str">
        <f>IF(AND('[1]Multi-Field'!$E$35=[1]Lists!BF50,'[1]Multi-Field'!$F$35="Drained"),BI50,IF(AND('[1]Multi-Field'!$E$35=[1]Lists!BF50,'[1]Multi-Field'!$F$35="undrained"),BH50,""))</f>
        <v/>
      </c>
      <c r="CR50" s="409" t="str">
        <f>IF(AND('[1]Multi-Field'!$E$36=[1]Lists!BF50,'[1]Multi-Field'!$F$36="Drained"),BI50,IF(AND('[1]Multi-Field'!$E$36=[1]Lists!BF50,'[1]Multi-Field'!$F$36="undrained"),BH50,""))</f>
        <v/>
      </c>
      <c r="CS50" s="409" t="str">
        <f>IF(AND('[1]Multi-Field'!$E$37=[1]Lists!BF50,'[1]Multi-Field'!$F$37="Drained"),BI50,IF(AND('[1]Multi-Field'!$E$37=[1]Lists!BF50,'[1]Multi-Field'!$F$37="undrained"),BH50,""))</f>
        <v/>
      </c>
      <c r="CT50" s="409" t="str">
        <f>IF(AND('[1]Multi-Field'!$E$38=[1]Lists!BF50,'[1]Multi-Field'!$F$38="Drained"),BI50,IF(AND('[1]Multi-Field'!$E$38=[1]Lists!BF50,'[1]Multi-Field'!$F$38="undrained"),BH50,""))</f>
        <v/>
      </c>
      <c r="CU50" s="409" t="str">
        <f>IF(AND('[1]Multi-Field'!$E$39=[1]Lists!BF50,'[1]Multi-Field'!$F$39="Drained"),BI50,IF(AND('[1]Multi-Field'!$E$39=[1]Lists!BF50,'[1]Multi-Field'!$F$39="undrained"),BH50,""))</f>
        <v/>
      </c>
      <c r="CV50" s="409" t="str">
        <f>IF(AND('[1]Multi-Field'!$E$40=[1]Lists!BF50,'[1]Multi-Field'!$F$40="Drained"),BI50,IF(AND('[1]Multi-Field'!$E$40=[1]Lists!BF50,'[1]Multi-Field'!$F$40="undrained"),BH50,""))</f>
        <v/>
      </c>
      <c r="CW50" s="409" t="str">
        <f>IF(AND('[1]Multi-Field'!$E$41=[1]Lists!BF50,'[1]Multi-Field'!$F$40="Drained"),BI50,IF(AND('[1]Multi-Field'!$E$40=[1]Lists!BF50,'[1]Multi-Field'!$F$40="undrained"),BH50,""))</f>
        <v/>
      </c>
      <c r="CX50" s="409" t="str">
        <f>IF(AND('[1]Multi-Field'!$E$42=[1]Lists!BF50,'[1]Multi-Field'!$F$42="Drained"),BI50,IF(AND('[1]Multi-Field'!$E$42=[1]Lists!BF50,'[1]Multi-Field'!$F$42="undrained"),BH50,""))</f>
        <v/>
      </c>
      <c r="CY50" s="409" t="str">
        <f>IF(AND('[1]Multi-Field'!$E$43=[1]Lists!BF50,'[1]Multi-Field'!$F$43="Drained"),BI50,IF(AND('[1]Multi-Field'!$E$43=[1]Lists!BF50,'[1]Multi-Field'!$F$43="undrained"),BH50,""))</f>
        <v/>
      </c>
      <c r="CZ50" s="409" t="str">
        <f>IF(AND('[1]Multi-Field'!$E$44=[1]Lists!BF50,'[1]Multi-Field'!$F$44="Drained"),BI50,IF(AND('[1]Multi-Field'!$E$44=[1]Lists!BF50,'[1]Multi-Field'!$F$44="undrained"),BH50,""))</f>
        <v/>
      </c>
      <c r="DA50" s="409" t="str">
        <f>IF(AND('[1]Multi-Field'!$E$45=[1]Lists!BF50,'[1]Multi-Field'!$F$45="Drained"),BI50,IF(AND('[1]Multi-Field'!$E$45=[1]Lists!BF50,'[1]Multi-Field'!$F$45="undrained"),BH50,""))</f>
        <v/>
      </c>
      <c r="DB50" s="409" t="str">
        <f>IF(AND('[1]Multi-Field'!$E$46=[1]Lists!BF50,'[1]Multi-Field'!$F$46="Drained"),BI50,IF(AND('[1]Multi-Field'!$E$46=[1]Lists!BF50,'[1]Multi-Field'!$F$46="undrained"),BH50,""))</f>
        <v/>
      </c>
      <c r="DC50" s="409" t="str">
        <f>IF(AND('[1]Multi-Field'!$E$47=[1]Lists!BF50,'[1]Multi-Field'!$F$47="Drained"),BI50,IF(AND('[1]Multi-Field'!$E$47=[1]Lists!BF50,'[1]Multi-Field'!$F$47="undrained"),BH50,""))</f>
        <v/>
      </c>
      <c r="DD50" s="409" t="str">
        <f>IF(AND('[1]Multi-Field'!$E$48=[1]Lists!BF50,'[1]Multi-Field'!$F$48="Drained"),BI50,IF(AND('[1]Multi-Field'!$E$48=[1]Lists!BF50,'[1]Multi-Field'!$F$48="undrained"),BH50,""))</f>
        <v/>
      </c>
      <c r="DE50" s="409" t="str">
        <f>IF(AND('[1]Multi-Field'!$E$49=[1]Lists!BF50,'[1]Multi-Field'!$F$49="Drained"),BI50,IF(AND('[1]Multi-Field'!$E$49=[1]Lists!BF50,'[1]Multi-Field'!$F$9="undrained"),BH50,""))</f>
        <v/>
      </c>
      <c r="DF50" s="409" t="str">
        <f>IF(AND('[1]Multi-Field'!$E$50=[1]Lists!BF50,'[1]Multi-Field'!$F$50="Drained"),BI50,IF(AND('[1]Multi-Field'!$E$50=[1]Lists!BF50,'[1]Multi-Field'!$F$50="undrained"),BH50,""))</f>
        <v/>
      </c>
      <c r="DG50" s="409">
        <f>IF(AND('[1]Multi-Field'!$E$51=[1]Lists!BF50,'[1]Multi-Field'!$F$51="Drained"),BI50,IF(AND('[1]Multi-Field'!$E$51=[1]Lists!BF50,'[1]Multi-Field'!$F$51="undrained"),BH50,""))</f>
        <v>3.5</v>
      </c>
      <c r="DH50" s="409" t="str">
        <f>IF(AND('[1]Multi-Field'!$E$52=[1]Lists!BF50,'[1]Multi-Field'!$F$52="Drained"),BI50,IF(AND('[1]Multi-Field'!$E$52=[1]Lists!BF50,'[1]Multi-Field'!$F$52="undrained"),BH50,""))</f>
        <v/>
      </c>
      <c r="DI50" s="409" t="str">
        <f>IF(AND('[1]Multi-Field'!$E$53=[1]Lists!BF50,'[1]Multi-Field'!$F$53="Drained"),BI50,IF(AND('[1]Multi-Field'!$E$53=[1]Lists!BF50,'[1]Multi-Field'!$F$53="undrained"),BH50,""))</f>
        <v/>
      </c>
      <c r="DJ50" s="409" t="str">
        <f>IF(AND('[1]Multi-Field'!$E$54=[1]Lists!BF50,'[1]Multi-Field'!$F$54="Drained"),BI50,IF(AND('[1]Multi-Field'!$E$54=[1]Lists!BF50,'[1]Multi-Field'!$F$54="undrained"),BH50,""))</f>
        <v/>
      </c>
      <c r="DK50" s="409" t="str">
        <f>IF(AND('[1]Multi-Field'!$E$55=[1]Lists!BF50,'[1]Multi-Field'!$F$55="Drained"),BI50,IF(AND('[1]Multi-Field'!$E$55=[1]Lists!BF50,'[1]Multi-Field'!$F$55="undrained"),BH50,""))</f>
        <v/>
      </c>
      <c r="DL50" s="409" t="str">
        <f>IF(AND('[1]Multi-Field'!$E$56=[1]Lists!BF50,'[1]Multi-Field'!$F$56="Drained"),BI50,IF(AND('[1]Multi-Field'!$E$56=[1]Lists!BF50,'[1]Multi-Field'!$F$56="undrained"),BH50,""))</f>
        <v/>
      </c>
      <c r="DM50" s="409" t="str">
        <f>IF(AND('[1]Multi-Field'!$E$57=[1]Lists!BF50,'[1]Multi-Field'!$F$57="Drained"),BI50,IF(AND('[1]Multi-Field'!$E$57=[1]Lists!BF50,'[1]Multi-Field'!$F$57="undrained"),BH50,""))</f>
        <v/>
      </c>
      <c r="DN50" s="409" t="str">
        <f>IF(AND('[1]Multi-Field'!$E$58=[1]Lists!BF50,'[1]Multi-Field'!$F$58="Drained"),BI50,IF(AND('[1]Multi-Field'!$E$58=[1]Lists!BF50,'[1]Multi-Field'!$F$58="undrained"),BH50,""))</f>
        <v/>
      </c>
      <c r="DO50" s="409" t="str">
        <f>IF(AND('[1]Multi-Field'!$E$59=[1]Lists!BF50,'[1]Multi-Field'!$F$59="Drained"),BI50,IF(AND('[1]Multi-Field'!$E$59=[1]Lists!BF50,'[1]Multi-Field'!$F$59="undrained"),BH50,""))</f>
        <v/>
      </c>
      <c r="DP50" s="409" t="str">
        <f>IF(AND('[1]Multi-Field'!$E$60=[1]Lists!BF50,'[1]Multi-Field'!$F$60="Drained"),BI50,IF(AND('[1]Multi-Field'!$E$60=[1]Lists!BF50,'[1]Multi-Field'!$F$60="undrained"),BH50,""))</f>
        <v/>
      </c>
      <c r="DQ50" s="409" t="str">
        <f>IF(AND('[1]Multi-Field'!$E$61=[1]Lists!BF50,'[1]Multi-Field'!$F$61="Drained"),BI50,IF(AND('[1]Multi-Field'!$E$61=[1]Lists!BF50,'[1]Multi-Field'!$F$61="undrained"),BH50,""))</f>
        <v/>
      </c>
      <c r="DR50" s="409" t="str">
        <f>IF(AND('[1]Multi-Field'!$E$62=[1]Lists!BF50,'[1]Multi-Field'!$F$62="Drained"),BI50,IF(AND('[1]Multi-Field'!$E$62=[1]Lists!BF50,'[1]Multi-Field'!$F$62="undrained"),BH50,""))</f>
        <v/>
      </c>
      <c r="DS50" s="409" t="str">
        <f>IF(AND('[1]Multi-Field'!$E$63=[1]Lists!BF50,'[1]Multi-Field'!$F$63="Drained"),BI50,IF(AND('[1]Multi-Field'!$E$63=[1]Lists!BF50,'[1]Multi-Field'!$F$63="undrained"),BH50,""))</f>
        <v/>
      </c>
      <c r="DT50" s="409" t="str">
        <f>IF(AND('[1]Multi-Field'!$E$64=[1]Lists!BF50,'[1]Multi-Field'!$F$64="Drained"),BI50,IF(AND('[1]Multi-Field'!$E$64=[1]Lists!BF50,'[1]Multi-Field'!$F$64="undrained"),BH50,""))</f>
        <v/>
      </c>
      <c r="DU50" s="409" t="str">
        <f>IF(AND('[1]Multi-Field'!$E$65=[1]Lists!BF50,'[1]Multi-Field'!$F$65="Drained"),BI50,IF(AND('[1]Multi-Field'!$E$65=[1]Lists!BF50,'[1]Multi-Field'!$F$65="undrained"),BH50,""))</f>
        <v/>
      </c>
      <c r="DV50" s="409" t="str">
        <f>IF(AND('[1]Multi-Field'!$E$66=[1]Lists!BF50,'[1]Multi-Field'!$F$66="Drained"),BI50,IF(AND('[1]Multi-Field'!$E$66=[1]Lists!BF50,'[1]Multi-Field'!$F$66="undrained"),BH50,""))</f>
        <v/>
      </c>
      <c r="DW50" s="409" t="str">
        <f>IF(AND('[1]Multi-Field'!$E$67=[1]Lists!BF50,'[1]Multi-Field'!$F$67="Drained"),BI50,IF(AND('[1]Multi-Field'!$E$67=[1]Lists!BF50,'[1]Multi-Field'!$F$67="undrained"),BH50,""))</f>
        <v/>
      </c>
      <c r="DX50" s="409" t="str">
        <f>IF(AND('[1]Multi-Field'!$E$68=[1]Lists!BF50,'[1]Multi-Field'!$F$68="Drained"),BI50,IF(AND('[1]Multi-Field'!$E$68=[1]Lists!BF50,'[1]Multi-Field'!$F$68="undrained"),BH50,""))</f>
        <v/>
      </c>
      <c r="DY50" s="409" t="str">
        <f>IF(AND('[1]Multi-Field'!$E$69=[1]Lists!BF50,'[1]Multi-Field'!$F$69="Drained"),BI50,IF(AND('[1]Multi-Field'!$E$69=[1]Lists!BF50,'[1]Multi-Field'!$F$69="undrained"),BH50,""))</f>
        <v/>
      </c>
      <c r="DZ50" s="409" t="str">
        <f>IF(AND('[1]Multi-Field'!$E$70=[1]Lists!BF50,'[1]Multi-Field'!$F$70="Drained"),BI50,IF(AND('[1]Multi-Field'!$E$70=[1]Lists!BF50,'[1]Multi-Field'!$F$70="undrained"),BH50,""))</f>
        <v/>
      </c>
      <c r="EA50" s="409" t="str">
        <f>IF(AND('[1]Multi-Field'!$E$71=[1]Lists!BF50,'[1]Multi-Field'!$F$71="Drained"),BI50,IF(AND('[1]Multi-Field'!$E$71=[1]Lists!BF50,'[1]Multi-Field'!$F$71="undrained"),BH50,""))</f>
        <v/>
      </c>
      <c r="EB50" s="409" t="str">
        <f>IF(AND('[1]Multi-Field'!$E$72=[1]Lists!BF50,'[1]Multi-Field'!$F$72="Drained"),BI50,IF(AND('[1]Multi-Field'!$E$72=[1]Lists!BF50,'[1]Multi-Field'!$F$72="undrained"),BH50,""))</f>
        <v/>
      </c>
      <c r="EC50" s="409" t="str">
        <f>IF(AND('[1]Multi-Field'!$E$73=[1]Lists!BF50,'[1]Multi-Field'!$F$73="Drained"),BI50,IF(AND('[1]Multi-Field'!$E$73=[1]Lists!BF50,'[1]Multi-Field'!$F$73="undrained"),BH50,""))</f>
        <v/>
      </c>
      <c r="ED50" s="409" t="str">
        <f>IF(AND('[1]Multi-Field'!$E$74=[1]Lists!BF50,'[1]Multi-Field'!$F$74="Drained"),BI50,IF(AND('[1]Multi-Field'!$E$74=[1]Lists!BF50,'[1]Multi-Field'!$F$74="undrained"),BH50,""))</f>
        <v/>
      </c>
      <c r="EE50" s="409" t="str">
        <f>IF(AND('[1]Multi-Field'!$E$75=[1]Lists!BF50,'[1]Multi-Field'!$F$75="Drained"),BI50,IF(AND('[1]Multi-Field'!$E$75=[1]Lists!BF50,'[1]Multi-Field'!$F$75="undrained"),BH50,""))</f>
        <v/>
      </c>
      <c r="EF50" s="409" t="str">
        <f>IF(AND('[1]Multi-Field'!$E$76=[1]Lists!BF50,'[1]Multi-Field'!$F$76="Drained"),BI50,IF(AND('[1]Multi-Field'!$E$76=[1]Lists!BF50,'[1]Multi-Field'!$F$6="undrained"),BH50,""))</f>
        <v/>
      </c>
      <c r="EG50" s="409" t="str">
        <f>IF(AND('[1]Multi-Field'!$E$77=[1]Lists!BF50,'[1]Multi-Field'!$F$77="Drained"),BI50,IF(AND('[1]Multi-Field'!$E$77=[1]Lists!BF50,'[1]Multi-Field'!$F$77="undrained"),BH50,""))</f>
        <v/>
      </c>
      <c r="EH50" s="409" t="str">
        <f>IF(AND('[1]Multi-Field'!$E$78=[1]Lists!BF50,'[1]Multi-Field'!$F$78="Drained"),BI50,IF(AND('[1]Multi-Field'!$E$78=[1]Lists!BF50,'[1]Multi-Field'!$F$78="undrained"),BH50,""))</f>
        <v/>
      </c>
      <c r="EI50" s="409" t="str">
        <f>IF(AND('[1]Multi-Field'!$E$79=[1]Lists!BF50,'[1]Multi-Field'!$F$79="Drained"),BI50,IF(AND('[1]Multi-Field'!$E$79=[1]Lists!BF50,'[1]Multi-Field'!$F$79="undrained"),BH50,""))</f>
        <v/>
      </c>
      <c r="EJ50" s="409" t="str">
        <f>IF(AND('[1]Multi-Field'!$E$80=[1]Lists!BF50,'[1]Multi-Field'!$F$80="Drained"),BI50,IF(AND('[1]Multi-Field'!$E$80=[1]Lists!BF50,'[1]Multi-Field'!$F$80="undrained"),BH50,""))</f>
        <v/>
      </c>
      <c r="EK50" s="409" t="str">
        <f>IF(AND('[1]Multi-Field'!$E$81=[1]Lists!BF50,'[1]Multi-Field'!$F$81="Drained"),BI50,IF(AND('[1]Multi-Field'!$E$81=[1]Lists!BF50,'[1]Multi-Field'!$F$81="undrained"),BH50,""))</f>
        <v/>
      </c>
      <c r="EL50" s="409" t="str">
        <f>IF(AND('[1]Multi-Field'!$E$82=[1]Lists!BF50,'[1]Multi-Field'!$F$82="Drained"),BI50,IF(AND('[1]Multi-Field'!$E$82=[1]Lists!BF50,'[1]Multi-Field'!$F$82="undrained"),BH50,""))</f>
        <v/>
      </c>
      <c r="EM50" s="409" t="str">
        <f>IF(AND('[1]Multi-Field'!$E$83=[1]Lists!BF50,'[1]Multi-Field'!$F$83="Drained"),BI50,IF(AND('[1]Multi-Field'!$E$83=[1]Lists!BF50,'[1]Multi-Field'!$F$83="undrained"),BH50,""))</f>
        <v/>
      </c>
      <c r="EN50" s="409" t="str">
        <f>IF(AND('[1]Multi-Field'!$E$84=[1]Lists!BF50,'[1]Multi-Field'!$F$84="Drained"),BI50,IF(AND('[1]Multi-Field'!$E$84=[1]Lists!BF50,'[1]Multi-Field'!$F$84="undrained"),BH50,""))</f>
        <v/>
      </c>
      <c r="EO50" s="409" t="str">
        <f>IF(AND('[1]Multi-Field'!$E$85=[1]Lists!BF50,'[1]Multi-Field'!$F$85="Drained"),BI50,IF(AND('[1]Multi-Field'!$E$85=[1]Lists!BF50,'[1]Multi-Field'!$F$85="undrained"),BH50,""))</f>
        <v/>
      </c>
      <c r="EP50" s="409" t="str">
        <f>IF(AND('[1]Multi-Field'!$E$86=[1]Lists!BF50,'[1]Multi-Field'!$F$86="Drained"),BI50,IF(AND('[1]Multi-Field'!$E$86=[1]Lists!BF50,'[1]Multi-Field'!$F$86="undrained"),BH50,""))</f>
        <v/>
      </c>
      <c r="EQ50" s="409" t="str">
        <f>IF(AND('[1]Multi-Field'!$E$87=[1]Lists!BF50,'[1]Multi-Field'!$F$87="Drained"),BI50,IF(AND('[1]Multi-Field'!$E$87=[1]Lists!BF50,'[1]Multi-Field'!$F$87="undrained"),BH50,""))</f>
        <v/>
      </c>
      <c r="ER50" s="409" t="str">
        <f>IF(AND('[1]Multi-Field'!$E$88=[1]Lists!BF50,'[1]Multi-Field'!$F$88="Drained"),BI50,IF(AND('[1]Multi-Field'!$E$88=[1]Lists!BF50,'[1]Multi-Field'!$F$88="undrained"),BH50,""))</f>
        <v/>
      </c>
      <c r="ES50" s="409" t="str">
        <f>IF(AND('[1]Multi-Field'!$E$89=[1]Lists!BF50,'[1]Multi-Field'!$F$89="Drained"),BI50,IF(AND('[1]Multi-Field'!$E$89=[1]Lists!BF50,'[1]Multi-Field'!$F$89="undrained"),BH50,""))</f>
        <v/>
      </c>
      <c r="ET50" s="409" t="str">
        <f>IF(AND('[1]Multi-Field'!$E$90=[1]Lists!BF50,'[1]Multi-Field'!$F$90="Drained"),BI50,IF(AND('[1]Multi-Field'!$E$90=[1]Lists!BF50,'[1]Multi-Field'!$F$90="undrained"),BH50,""))</f>
        <v/>
      </c>
      <c r="EU50" s="409" t="str">
        <f>IF(AND('[1]Multi-Field'!$E$91=[1]Lists!BF50,'[1]Multi-Field'!$F$91="Drained"),BI50,IF(AND('[1]Multi-Field'!$E$91=[1]Lists!BF50,'[1]Multi-Field'!$F$91="undrained"),BH50,""))</f>
        <v/>
      </c>
      <c r="EV50" s="409" t="str">
        <f>IF(AND('[1]Multi-Field'!$E$92=[1]Lists!BF50,'[1]Multi-Field'!$F$92="Drained"),BI50,IF(AND('[1]Multi-Field'!$E$92=[1]Lists!BF50,'[1]Multi-Field'!$F$92="undrained"),BH50,""))</f>
        <v/>
      </c>
      <c r="EW50" s="409" t="str">
        <f>IF(AND('[1]Multi-Field'!$E$93=[1]Lists!BF50,'[1]Multi-Field'!$F$93="Drained"),BI50,IF(AND('[1]Multi-Field'!$E$93=[1]Lists!BF50,'[1]Multi-Field'!$F$93="undrained"),BH50,""))</f>
        <v/>
      </c>
      <c r="EX50" s="409" t="str">
        <f>IF(AND('[1]Multi-Field'!$E$94=[1]Lists!BF50,'[1]Multi-Field'!$F$94="Drained"),BI50,IF(AND('[1]Multi-Field'!$E$94=[1]Lists!BF50,'[1]Multi-Field'!$F$94="undrained"),BH50,""))</f>
        <v/>
      </c>
      <c r="EY50" s="409" t="str">
        <f>IF(AND('[1]Multi-Field'!$E$95=[1]Lists!BF50,'[1]Multi-Field'!$F$95="Drained"),BI50,IF(AND('[1]Multi-Field'!$E$95=[1]Lists!BF50,'[1]Multi-Field'!$F$95="undrained"),BH50,""))</f>
        <v/>
      </c>
      <c r="EZ50" s="409" t="str">
        <f>IF(AND('[1]Multi-Field'!$E$96=[1]Lists!BF50,'[1]Multi-Field'!$F$96="Drained"),BI50,IF(AND('[1]Multi-Field'!$E$96=[1]Lists!BF50,'[1]Multi-Field'!$F$96="undrained"),BH50,""))</f>
        <v/>
      </c>
      <c r="FA50" s="409" t="str">
        <f>IF(AND('[1]Multi-Field'!$E$97=[1]Lists!BF50,'[1]Multi-Field'!$F$97="Drained"),BI50,IF(AND('[1]Multi-Field'!$E$97=[1]Lists!BF50,'[1]Multi-Field'!$F$97="undrained"),BH50,""))</f>
        <v/>
      </c>
      <c r="FB50" s="409" t="str">
        <f>IF(AND('[1]Multi-Field'!$E$98=[1]Lists!BF50,'[1]Multi-Field'!$F$98="Drained"),BI50,IF(AND('[1]Multi-Field'!$E$98=[1]Lists!BF50,'[1]Multi-Field'!$F$98="undrained"),BH50,""))</f>
        <v/>
      </c>
      <c r="FC50" s="409" t="str">
        <f>IF(AND('[1]Multi-Field'!$E$99=[1]Lists!BF50,'[1]Multi-Field'!$F$99="Drained"),BI50,IF(AND('[1]Multi-Field'!$E$99=[1]Lists!BF50,'[1]Multi-Field'!$F$99="undrained"),BH50,""))</f>
        <v/>
      </c>
      <c r="FD50" s="409" t="str">
        <f>IF(AND('[1]Multi-Field'!$E$100=[1]Lists!BF50,'[1]Multi-Field'!$F$100="Drained"),BI50,IF(AND('[1]Multi-Field'!$E$100=[1]Lists!BF50,'[1]Multi-Field'!$F$100="undrained"),BH50,""))</f>
        <v/>
      </c>
      <c r="FE50" s="409" t="str">
        <f>IF(AND('[1]Multi-Field'!$E$101=[1]Lists!BF50,'[1]Multi-Field'!$F$101="Drained"),BI50,IF(AND('[1]Multi-Field'!$E$101=[1]Lists!BF50,'[1]Multi-Field'!$F$101="undrained"),BH50,""))</f>
        <v/>
      </c>
      <c r="FF50" s="409" t="str">
        <f>IF(AND('[1]Multi-Field'!$E$102=[1]Lists!BF50,'[1]Multi-Field'!$F$102="Drained"),BI50,IF(AND('[1]Multi-Field'!$E$102=[1]Lists!BF50,'[1]Multi-Field'!$F$102="undrained"),BH50,""))</f>
        <v/>
      </c>
      <c r="FG50" s="409" t="str">
        <f>IF(AND('[1]Multi-Field'!$E$103=[1]Lists!BF50,'[1]Multi-Field'!$F$103="Drained"),BI50,IF(AND('[1]Multi-Field'!$E$103=[1]Lists!BF50,'[1]Multi-Field'!$F$103="undrained"),BH50,""))</f>
        <v/>
      </c>
      <c r="FH50" s="409" t="str">
        <f>IF(AND('[1]Multi-Field'!$E$104=[1]Lists!BF50,'[1]Multi-Field'!$F$104="Drained"),BI50,IF(AND('[1]Multi-Field'!$E$104=[1]Lists!BF50,'[1]Multi-Field'!$F$104="undrained"),BH50,""))</f>
        <v/>
      </c>
      <c r="FI50" s="409" t="str">
        <f>IF(AND('[1]Multi-Field'!$E$105=[1]Lists!BF50,'[1]Multi-Field'!$F$105="Drained"),BI50,IF(AND('[1]Multi-Field'!$E$105=[1]Lists!BF50,'[1]Multi-Field'!$F$105="undrained"),BH50,""))</f>
        <v/>
      </c>
      <c r="FJ50" s="409" t="str">
        <f>IF(AND('[1]Multi-Field'!$E$106=[1]Lists!BF50,'[1]Multi-Field'!$F$106="Drained"),BI50,IF(AND('[1]Multi-Field'!$E$106=[1]Lists!BF50,'[1]Multi-Field'!$F$106="undrained"),BH50,""))</f>
        <v/>
      </c>
      <c r="FK50" s="409" t="str">
        <f>IF(AND('[1]Multi-Field'!$E$107=[1]Lists!BF50,'[1]Multi-Field'!$F$107="Drained"),BI50,IF(AND('[1]Multi-Field'!$E$107=[1]Lists!BF50,'[1]Multi-Field'!$F$107="undrained"),BH50,""))</f>
        <v/>
      </c>
      <c r="FL50" s="409" t="str">
        <f>IF(AND('[1]Multi-Field'!$E$108=[1]Lists!BF50,'[1]Multi-Field'!$F$108="Drained"),BI50,IF(AND('[1]Multi-Field'!$E$108=[1]Lists!BF50,'[1]Multi-Field'!$F$108="undrained"),BH50,""))</f>
        <v/>
      </c>
      <c r="FM50" s="409" t="str">
        <f>IF(AND('[1]Multi-Field'!$E$109=[1]Lists!BF50,'[1]Multi-Field'!$F$109="Drained"),BI50,IF(AND('[1]Multi-Field'!$E$109=[1]Lists!BF50,'[1]Multi-Field'!$F$109="undrained"),BH50,""))</f>
        <v/>
      </c>
      <c r="FN50" s="409" t="str">
        <f>IF(AND('[1]Multi-Field'!$E$110=[1]Lists!BF50,'[1]Multi-Field'!$F$110="Drained"),BI50,IF(AND('[1]Multi-Field'!$E$110=[1]Lists!BF50,'[1]Multi-Field'!$F$110="undrained"),BH50,""))</f>
        <v/>
      </c>
      <c r="FO50" s="409" t="str">
        <f>IF(AND('[1]Multi-Field'!$E$111=[1]Lists!BF50,'[1]Multi-Field'!$F$111="Drained"),BI50,IF(AND('[1]Multi-Field'!$E$111=[1]Lists!BF50,'[1]Multi-Field'!$F$111="undrained"),BH50,""))</f>
        <v/>
      </c>
      <c r="FP50" s="409" t="str">
        <f>IF(AND('[1]Multi-Field'!$E$112=[1]Lists!BF50,'[1]Multi-Field'!$F$112="Drained"),BI50,IF(AND('[1]Multi-Field'!$E$112=[1]Lists!BF50,'[1]Multi-Field'!$F$112="undrained"),BH50,""))</f>
        <v/>
      </c>
      <c r="FQ50" s="409" t="str">
        <f>IF(AND('[1]Multi-Field'!$E$113=[1]Lists!BF50,'[1]Multi-Field'!$F$113="Drained"),BI50,IF(AND('[1]Multi-Field'!$E$113=[1]Lists!BF50,'[1]Multi-Field'!$F$113="undrained"),BH50,""))</f>
        <v/>
      </c>
      <c r="FR50" s="409" t="str">
        <f>IF(AND('[1]Multi-Field'!$E$114=[1]Lists!BF50,'[1]Multi-Field'!$F$114="Drained"),BI50,IF(AND('[1]Multi-Field'!$E$114=[1]Lists!BF50,'[1]Multi-Field'!$F$114="undrained"),BH50,""))</f>
        <v/>
      </c>
      <c r="FS50" s="409" t="str">
        <f>IF(AND('[1]Multi-Field'!$E$115=[1]Lists!BF50,'[1]Multi-Field'!$F$115="Drained"),BI50,IF(AND('[1]Multi-Field'!$E$115=[1]Lists!BF50,'[1]Multi-Field'!$F$115="undrained"),BH50,""))</f>
        <v/>
      </c>
      <c r="FT50" s="409" t="str">
        <f>IF(AND('[1]Multi-Field'!$E$116=[1]Lists!BF50,'[1]Multi-Field'!$F$116="Drained"),BI50,IF(AND('[1]Multi-Field'!$E$116=[1]Lists!BF50,'[1]Multi-Field'!$F$116="undrained"),BH50,""))</f>
        <v/>
      </c>
      <c r="FU50" s="409" t="str">
        <f>IF(AND('[1]Multi-Field'!$E$117=[1]Lists!BF50,'[1]Multi-Field'!$F$117="Drained"),BI50,IF(AND('[1]Multi-Field'!$E$117=[1]Lists!BF50,'[1]Multi-Field'!$F$117="undrained"),BH50,""))</f>
        <v/>
      </c>
      <c r="FV50" s="409" t="str">
        <f>IF(AND('[1]Multi-Field'!$E$118=[1]Lists!BF50,'[1]Multi-Field'!$F$118="Drained"),BI50,IF(AND('[1]Multi-Field'!$E$118=[1]Lists!BF50,'[1]Multi-Field'!$F$118="undrained"),BH50,""))</f>
        <v/>
      </c>
      <c r="FW50" s="409" t="str">
        <f>IF(AND('[1]Multi-Field'!$E$119=[1]Lists!BF50,'[1]Multi-Field'!$F$119="Drained"),BI50,IF(AND('[1]Multi-Field'!$E$119=[1]Lists!BF50,'[1]Multi-Field'!$F$119="undrained"),BH50,""))</f>
        <v/>
      </c>
      <c r="FX50" s="409" t="str">
        <f>IF(AND('[1]Multi-Field'!$E$120=[1]Lists!BF50,'[1]Multi-Field'!$F$120="Drained"),BI50,IF(AND('[1]Multi-Field'!$E$120=[1]Lists!BF50,'[1]Multi-Field'!$F$120="undrained"),BH50,""))</f>
        <v/>
      </c>
      <c r="FZ50" t="s">
        <v>834</v>
      </c>
      <c r="GC50" s="4">
        <f>'[1]Multi-Field'!B48</f>
        <v>0</v>
      </c>
      <c r="GD50" s="73" t="str">
        <f>IF(OR('[1]Multi-Field'!Q48=$FZ$43,'[1]Multi-Field'!Q48=$FZ$44),'[1]Multi-Field'!BS48,"")</f>
        <v/>
      </c>
      <c r="GE50" s="4" t="str">
        <f>IF(AND(OR('[1]Multi-Field'!Q48=$FZ$86,'[1]Multi-Field'!Q48=$FZ$94,'[1]Multi-Field'!Q48=$FZ$87,'[1]Multi-Field'!Q48=[1]Lists!$FZ$93,'[1]Multi-Field'!Q48=$FZ$59),'[1]Multi-Field'!BS48&gt;50),'[1]Multi-Field'!BS48*0.8,IF(AND(OR('[1]Multi-Field'!Q48=$FZ$86,'[1]Multi-Field'!Q48=$FZ$94,'[1]Multi-Field'!Q48=$FZ$87,'[1]Multi-Field'!Q48=[1]Lists!$FZ$93,'[1]Multi-Field'!Q48=[1]Lists!$FZ$59),'[1]Multi-Field'!BS48&lt;50),'[1]Multi-Field'!BS48,""))</f>
        <v/>
      </c>
      <c r="GF50" s="4">
        <f>IF(OR('[1]Multi-Field'!Q48=[1]Lists!$FZ$7,'[1]Multi-Field'!Q48=[1]Lists!$FZ$5,'[1]Multi-Field'!Q48=[1]Lists!$FZ$24,'[1]Multi-Field'!Q48=[1]Lists!$FZ$10,'[1]Multi-Field'!Q48=[1]Lists!$FZ$8, '[1]Multi-Field'!Q48=[1]Lists!$FZ$25, '[1]Multi-Field'!Q48=[1]Lists!$FZ$23, '[1]Multi-Field'!Q48= [1]Lists!$FZ$47, '[1]Multi-Field'!Q48=[1]Lists!$FZ$49, '[1]Multi-Field'!Q48=[1]Lists!$FZ$48,'[1]Multi-Field'!Q48=[1]Lists!$FZ$3, '[1]Multi-Field'!Q48=[1]Lists!$FZ$14,'[1]Multi-Field'!Q48=[1]Lists!$FZ$36, '[1]Multi-Field'!Q48=[1]Lists!$FZ$41,'[1]Multi-Field'!Q48=[1]Lists!$FZ$42),0,"")</f>
        <v>0</v>
      </c>
      <c r="GG50" s="4" t="str">
        <f>IF(OR('[1]Multi-Field'!Q48=[1]Lists!$FZ$6,'[1]Multi-Field'!Q48=[1]Lists!$FZ$4, '[1]Multi-Field'!Q77=[1]Lists!$FZ$11, '[1]Multi-Field'!Q48=[1]Lists!$FZ$1),100*IF('[1]Multi-Field'!U48=onepercent,0.75,IF('[1]Multi-Field'!U48=onetotwentyfivepercent,0.4,IF(OR('[1]Multi-Field'!U48=twentysixtofiftypercent,'[1]Multi-Field'!U48=greaterthanfiftypercent),0,""))),"")</f>
        <v/>
      </c>
      <c r="GH50" s="4" t="str">
        <f>IF(OR('[1]Multi-Field'!Q48=[1]Lists!$FZ$53,'[1]Multi-Field'!Q48=[1]Lists!$FZ$55), 50,IF('[1]Multi-Field'!Q48=[1]Lists!$FZ$54,225,IF('[1]Multi-Field'!Q48=[1]Lists!$FZ$56,75,"")))</f>
        <v/>
      </c>
      <c r="GI50" s="4" t="e">
        <f>#VALUE!</f>
        <v>#VALUE!</v>
      </c>
      <c r="GJ50" s="4" t="e">
        <f>#VALUE!</f>
        <v>#VALUE!</v>
      </c>
      <c r="GK50" s="4" t="str">
        <f>IF('[1]Multi-Field'!Q48=[1]Lists!$FZ$95,'[1]Multi-Field'!BS48*0.66,"")</f>
        <v/>
      </c>
      <c r="GM50" s="4" t="str">
        <f>IF(OR('[1]Multi-Field'!Q48=[1]Lists!$FZ$26,'[1]Multi-Field'!Q48=[1]Lists!$FZ$84),20,"")</f>
        <v/>
      </c>
      <c r="GN50" s="4" t="str">
        <f>IF(OR('[1]Multi-Field'!Q48=[1]Lists!$FZ$88,'[1]Multi-Field'!Q48=[1]Lists!$FZ$57),0,"")</f>
        <v/>
      </c>
      <c r="GO50" s="4" t="str">
        <f>IF(OR('[1]Multi-Field'!Q48=[1]Lists!$FZ$69,'[1]Multi-Field'!Q48=[1]Lists!$FZ$71,'[1]Multi-Field'!Q48=[1]Lists!$FZ$105),50,"")</f>
        <v/>
      </c>
      <c r="GP50" s="4" t="str">
        <f>IF(OR('[1]Multi-Field'!Q48=[1]Lists!$FZ$75,'[1]Multi-Field'!Q48=[1]Lists!$FZ$70),75,"")</f>
        <v/>
      </c>
      <c r="GQ50" s="4" t="str">
        <f>IF('[1]Multi-Field'!Q48=[1]Lists!$FZ$72,150,"")</f>
        <v/>
      </c>
      <c r="GR50" s="4" t="str">
        <f>IF(OR('[1]Multi-Field'!Q48=[1]Lists!$FZ$74,'[1]Multi-Field'!Q48=[1]Lists!$FZ$73),40,"")</f>
        <v/>
      </c>
      <c r="GS50" s="4" t="str">
        <f>IF('[1]Multi-Field'!Q48=[1]Lists!$FZ$99,80,"")</f>
        <v/>
      </c>
      <c r="GT50" s="4" t="str">
        <f>IF('[1]Multi-Field'!Q48=[1]Lists!$FZ$106,70,"")</f>
        <v/>
      </c>
      <c r="GU50" s="4" t="e">
        <f t="shared" si="4"/>
        <v>#VALUE!</v>
      </c>
    </row>
    <row r="51" spans="1:203" ht="13.5" customHeight="1">
      <c r="A51" s="7" t="s">
        <v>138</v>
      </c>
      <c r="B51" t="s">
        <v>775</v>
      </c>
      <c r="C51" s="7"/>
      <c r="D51" s="8">
        <v>50</v>
      </c>
      <c r="E51" s="8">
        <f t="shared" si="0"/>
        <v>52</v>
      </c>
      <c r="F51" s="8">
        <f t="shared" si="1"/>
        <v>53</v>
      </c>
      <c r="G51" s="8">
        <v>55</v>
      </c>
      <c r="H51" s="8">
        <v>70</v>
      </c>
      <c r="I51" s="8">
        <f t="shared" si="5"/>
        <v>72</v>
      </c>
      <c r="J51" s="8">
        <f t="shared" si="6"/>
        <v>73</v>
      </c>
      <c r="K51" s="8">
        <v>75</v>
      </c>
      <c r="L51" s="8">
        <v>70</v>
      </c>
      <c r="M51" s="8">
        <f t="shared" si="2"/>
        <v>77</v>
      </c>
      <c r="N51" s="8">
        <f t="shared" si="3"/>
        <v>83</v>
      </c>
      <c r="O51" s="8">
        <v>90</v>
      </c>
      <c r="P51" s="391">
        <v>26</v>
      </c>
      <c r="Q51" s="394"/>
      <c r="R51" s="395" t="b">
        <f>IF(OR('Multi-Field'!AA28=Lists!$AC$42,'Multi-Field'!AA28=Lists!$AC$43),IF('Multi-Field'!Z28="x",(IF('Multi-Field'!AC28=Lists!$Q$11,Lists!$R$11,IF('Multi-Field'!AC28=Lists!$Q$12,Lists!$R$12,IF('Multi-Field'!AC28=Lists!$Q$13,Lists!$R$13,IF('Multi-Field'!AC28=Lists!$Q$14,Lists!$R$14))))),IF('Multi-Field'!X28="x",(IF('Multi-Field'!AC28=Lists!$Q$11,Lists!$S$11,IF('Multi-Field'!AC28=Lists!$Q$12,Lists!$S$12,IF('Multi-Field'!AC28=Lists!$Q$13,Lists!$S$13,IF('Multi-Field'!AC28=Lists!$Q$14,Lists!$S$14))))),IF('Multi-Field'!V28="x",(IF('Multi-Field'!AC28=Lists!$Q$11,Lists!$T$11,IF('Multi-Field'!AC28=Lists!$Q$12,Lists!$T$12,IF('Multi-Field'!AC28=Lists!$Q$13,Lists!$T$13,IF('Multi-Field'!AC28=Lists!$Q$14,Lists!$T$14))))),0))))</f>
        <v>0</v>
      </c>
      <c r="S51" s="395" t="str">
        <f t="shared" si="11"/>
        <v/>
      </c>
      <c r="T51" s="395"/>
      <c r="U51" s="396"/>
      <c r="V51" s="383">
        <f>IF(OR('Multi-Field'!AI37=$U$4,'Multi-Field'!AI37=$U$5,'Multi-Field'!AI37=$U$6,'Multi-Field'!AI37=$U$7,'Multi-Field'!AI37=$U$8,'Multi-Field'!AI37=$U$9),(IF('Multi-Field'!AJ37=$V$2,100,IF('Multi-Field'!AJ37=$V$3,65,IF('Multi-Field'!AJ37=$V$4,53,IF('Multi-Field'!AJ37=$V$5,41,IF('Multi-Field'!AJ37=$V$6,23,IF('Multi-Field'!AJ37=$V$7,0,0))))))),0)</f>
        <v>0</v>
      </c>
      <c r="W51" s="383" t="str">
        <f>IF(AND(OR('Multi-Field'!AF37=$S$3,'Multi-Field'!AF37=S39,'Multi-Field'!AF37=$S$7),'Multi-Field'!AN37&lt;18,'Multi-Field'!AN37&gt;0),35,IF('Multi-Field'!AF37=$S$4,55,IF(AND('Multi-Field'!AF37=$S$6,'Multi-Field'!AN37&lt;18),30,IF(AND('Multi-Field'!AN37&gt;17,OR('Multi-Field'!AF37=$S$3,'Multi-Field'!AF37=$S$5,'Multi-Field'!AF37= $S$6,'Multi-Field'!AF37=$S$7)),25,"0"))))</f>
        <v>0</v>
      </c>
      <c r="X51" s="383">
        <f>IF(OR('Multi-Field'!BA37=$U$4,'Multi-Field'!BA37=$U$5,'Multi-Field'!BA37=$U$6,'Multi-Field'!BA37=U41,'Multi-Field'!BA37=$U$8,'Multi-Field'!BA37=$U$9),(IF('Multi-Field'!BB37=$V$2,100,IF('Multi-Field'!BB37=$V$3,65,IF('Multi-Field'!BB37=$V$4,53,IF('Multi-Field'!BB37=$V$5,41,IF('Multi-Field'!BB37=$V$6,23,IF('Multi-Field'!BB37=$V$7,0,0))))))),0)</f>
        <v>0</v>
      </c>
      <c r="Y51" s="383" t="str">
        <f>IF(AND(OR('Multi-Field'!AX37=$S$3,'Multi-Field'!AX37=$S$5,'Multi-Field'!AX37=$S$7),'Multi-Field'!BF37&lt;18),35,IF('Multi-Field'!AX37=$S$4,55,IF(AND('Multi-Field'!AX37=$S$6,'Multi-Field'!BF37&lt;18),30,IF(AND('Multi-Field'!BF37&gt;17,OR('Multi-Field'!AX37=$S$3,'Multi-Field'!AX37=$S$5,'Multi-Field'!AX37=$S$6,'Multi-Field'!AX37=$S$7)),25,"0"))))</f>
        <v>0</v>
      </c>
      <c r="Z51" s="383">
        <v>35</v>
      </c>
      <c r="AC51" t="s">
        <v>836</v>
      </c>
      <c r="AI51" s="384">
        <f>'[1]Multi-Field'!B47</f>
        <v>0</v>
      </c>
      <c r="AJ51" s="385" t="e">
        <f>#VALUE!</f>
        <v>#VALUE!</v>
      </c>
      <c r="AK51" s="385" t="e">
        <f>#VALUE!</f>
        <v>#VALUE!</v>
      </c>
      <c r="AL51" s="385" t="e">
        <f>IF(AK51="","",IF('[1]Multi-Field'!AU47=20,10,IF(AK51-30&lt;0,0,AK51-30)))</f>
        <v>#VALUE!</v>
      </c>
      <c r="AM51" s="385" t="e">
        <f>#VALUE!</f>
        <v>#VALUE!</v>
      </c>
      <c r="AN51" s="385" t="e">
        <f t="shared" si="7"/>
        <v>#VALUE!</v>
      </c>
      <c r="AO51" s="385" t="e">
        <f>#VALUE!</f>
        <v>#VALUE!</v>
      </c>
      <c r="AP51" s="385" t="e">
        <f>#VALUE!</f>
        <v>#VALUE!</v>
      </c>
      <c r="AQ51" s="385" t="e">
        <f>#VALUE!</f>
        <v>#VALUE!</v>
      </c>
      <c r="AR51" s="385" t="e">
        <f>#VALUE!</f>
        <v>#VALUE!</v>
      </c>
      <c r="AS51" s="385" t="e">
        <f>IF(AR51="","",IF('[1]Multi-Field'!AU47&gt;9,0,AR51-15))</f>
        <v>#VALUE!</v>
      </c>
      <c r="AT51" s="385" t="e">
        <f>#VALUE!</f>
        <v>#VALUE!</v>
      </c>
      <c r="AU51" s="385" t="e">
        <f>#VALUE!</f>
        <v>#VALUE!</v>
      </c>
      <c r="AV51" s="385" t="e">
        <f>IF(AU51="","",IF('[1]Multi-Field'!AU47=9&gt;9,0,AU51-35))</f>
        <v>#VALUE!</v>
      </c>
      <c r="AW51" s="385" t="e">
        <f>#VALUE!</f>
        <v>#VALUE!</v>
      </c>
      <c r="AX51" s="385" t="e">
        <f t="shared" si="8"/>
        <v>#VALUE!</v>
      </c>
      <c r="AY51" s="385" t="str">
        <f>IF('[1]Multi-Field'!AU47="","",IF('[1]Multi-Field'!AU47&lt;1,100,IF('[1]Multi-Field'!AU47=1,75,IF('[1]Multi-Field'!AU47=2,50,IF('[1]Multi-Field'!AU47=3,25,IF('[1]Multi-Field'!AU47&gt;3,0,""))))))</f>
        <v/>
      </c>
      <c r="AZ51" s="385" t="str">
        <f t="shared" si="9"/>
        <v/>
      </c>
      <c r="BA51" s="385" t="e">
        <f>#VALUE!</f>
        <v>#VALUE!</v>
      </c>
      <c r="BB51" s="385" t="e">
        <f>IF(BA51="","",IF(AND('[1]Multi-Field'!AU47&lt;40,'[1]Multi-Field'!AU47&gt;9),40,IF('[1]Multi-Field'!AU47&gt;39,0,BA51+5)))</f>
        <v>#VALUE!</v>
      </c>
      <c r="BC51" s="386" t="e">
        <f t="shared" si="10"/>
        <v>#VALUE!</v>
      </c>
      <c r="BD51" s="281"/>
      <c r="BE51" s="281"/>
      <c r="BF51" s="411" t="s">
        <v>1222</v>
      </c>
      <c r="BG51" s="412">
        <v>3</v>
      </c>
      <c r="BH51" s="412">
        <v>2.5</v>
      </c>
      <c r="BI51" s="412">
        <v>3.5</v>
      </c>
      <c r="BJ51" s="409" t="e">
        <f>IF(AND('[1]Single Field'!#REF!=[1]Lists!BF51,'[1]Single Field'!#REF!="Drained"),"x",IF(AND('[1]Single Field'!#REF!=[1]Lists!BF51,'[1]Single Field'!#REF!="Undrained"),O,""))</f>
        <v>#REF!</v>
      </c>
      <c r="BK51" s="409" t="str">
        <f>IF(AND('[1]Multi-Field'!$E$3=[1]Lists!BF51,'[1]Multi-Field'!$F$3="Drained"),BI51,IF(AND('[1]Multi-Field'!$E$3=BF51,'[1]Multi-Field'!$F$3="undrained"),BH51,""))</f>
        <v/>
      </c>
      <c r="BL51" s="409" t="str">
        <f>IF(AND('[1]Multi-Field'!$E$4=BF51,'[1]Multi-Field'!$F$4="Drained"),BI51,IF(AND('[1]Multi-Field'!$E$4=BF51,'[1]Multi-Field'!$F$4="undrained"),BH51,""))</f>
        <v/>
      </c>
      <c r="BM51" s="409" t="str">
        <f>IF(AND('[1]Multi-Field'!$E$5=BF51,'[1]Multi-Field'!$F$5="Drained"),BI51,IF(AND('[1]Multi-Field'!$E$5=BF51,'[1]Multi-Field'!$F$5="undrained"),BH51,""))</f>
        <v/>
      </c>
      <c r="BN51" s="409" t="str">
        <f>IF(AND('[1]Multi-Field'!$E$6=BF51,'[1]Multi-Field'!$F$6="Drained"),BI51,IF(AND('[1]Multi-Field'!$E$6=BF51,'[1]Multi-Field'!$F$6="undrained"),BH51,""))</f>
        <v/>
      </c>
      <c r="BO51" s="409" t="str">
        <f>IF(AND('[1]Multi-Field'!$E$7=BF51,'[1]Multi-Field'!$F$7="Drained"),BI51,IF(AND('[1]Multi-Field'!$E$7=BF51,'[1]Multi-Field'!$F$7="undrained"),BH51,""))</f>
        <v/>
      </c>
      <c r="BP51" s="409" t="str">
        <f>IF(AND('[1]Multi-Field'!$E$8=BF51,'[1]Multi-Field'!$F$8="Drained"),BI51,IF(AND('[1]Multi-Field'!$E$8=BF51,'[1]Multi-Field'!$F$8="undrained"),BH51,""))</f>
        <v/>
      </c>
      <c r="BQ51" s="409" t="str">
        <f>IF(AND('[1]Multi-Field'!$E$9=BF51,'[1]Multi-Field'!$F$9="Drained"),BI51,IF(AND('[1]Multi-Field'!$E$9=BF51,'[1]Multi-Field'!$F$9="undrained"),BH51,""))</f>
        <v/>
      </c>
      <c r="BR51" s="409" t="str">
        <f>IF(AND('[1]Multi-Field'!$E$10=BF51,'[1]Multi-Field'!$F$10="Drained"),BI51,IF(AND('[1]Multi-Field'!$E$10=BF51,'[1]Multi-Field'!$F$10="undrained"),BH51,""))</f>
        <v/>
      </c>
      <c r="BS51" s="409" t="str">
        <f>IF(AND('[1]Multi-Field'!$E$11=BF51,'[1]Multi-Field'!$F$11="Drained"),BI51,IF(AND('[1]Multi-Field'!$E$11=BF51,'[1]Multi-Field'!$F$11="undrained"),BH51,""))</f>
        <v/>
      </c>
      <c r="BT51" s="409" t="str">
        <f>IF(AND('[1]Multi-Field'!$E$12=BF51,'[1]Multi-Field'!$F$12="Drained"),BI51,IF(AND('[1]Multi-Field'!$E$12=BF51,'[1]Multi-Field'!$F$12="undrained"),BH51,""))</f>
        <v/>
      </c>
      <c r="BU51" s="409" t="str">
        <f>IF(AND('[1]Multi-Field'!$E$13=BF51,'[1]Multi-Field'!$F$13="Drained"),BI51,IF(AND('[1]Multi-Field'!$E$3=BF51,'[1]Multi-Field'!$F$13="undrained"),BH51,""))</f>
        <v/>
      </c>
      <c r="BV51" s="409" t="str">
        <f>IF(AND('[1]Multi-Field'!$E$14=BF51,'[1]Multi-Field'!$F$14="Drained"),BI51,IF(AND('[1]Multi-Field'!$E$14=BF51,'[1]Multi-Field'!$F$14="undrained"),BH51,""))</f>
        <v/>
      </c>
      <c r="BW51" s="409" t="str">
        <f>IF(AND('[1]Multi-Field'!$E$15=BF51,'[1]Multi-Field'!$F$15="Drained"),BI51,IF(AND('[1]Multi-Field'!$E$15=BF51,'[1]Multi-Field'!$F$15="undrained"),BH51,""))</f>
        <v/>
      </c>
      <c r="BX51" s="409" t="str">
        <f>IF(AND('[1]Multi-Field'!$E$16=[1]Lists!BF51,'[1]Multi-Field'!$F$16="Drained"),BI51,IF(AND('[1]Multi-Field'!$E$16=[1]Lists!BF51,'[1]Multi-Field'!$F$16="undrained"),BH51,""))</f>
        <v/>
      </c>
      <c r="BY51" s="409" t="str">
        <f>IF(AND('[1]Multi-Field'!$E$17=[1]Lists!BF51,'[1]Multi-Field'!$F$17="Drained"),BI51,IF(AND('[1]Multi-Field'!$E$17=[1]Lists!BF51,'[1]Multi-Field'!$F$17="undrained"),BH51,""))</f>
        <v/>
      </c>
      <c r="BZ51" s="409" t="str">
        <f>IF(AND('[1]Multi-Field'!$E$18=[1]Lists!BF51,'[1]Multi-Field'!$F$18="Drained"),BI51,IF(AND('[1]Multi-Field'!$E$18=[1]Lists!BF51,'[1]Multi-Field'!$F$18="undrained"),BH51,""))</f>
        <v/>
      </c>
      <c r="CA51" s="409" t="str">
        <f>IF(AND('[1]Multi-Field'!$E$19=[1]Lists!BF51,'[1]Multi-Field'!$F$19="Drained"),BI51,IF(AND('[1]Multi-Field'!$E$19=[1]Lists!BF51,'[1]Multi-Field'!$F$19="undrained"),BH51,""))</f>
        <v/>
      </c>
      <c r="CB51" s="409" t="str">
        <f>IF(AND('[1]Multi-Field'!$E$20=[1]Lists!BF51,'[1]Multi-Field'!$F$20="Drained"),BI51,IF(AND('[1]Multi-Field'!$E$20=[1]Lists!BF51,'[1]Multi-Field'!$F$20="undrained"),BH51,""))</f>
        <v/>
      </c>
      <c r="CC51" s="409" t="str">
        <f>IF(AND('[1]Multi-Field'!$E$21=[1]Lists!BF51,'[1]Multi-Field'!$F$21="Drained"),BI51,IF(AND('[1]Multi-Field'!$E$21=[1]Lists!BF51,'[1]Multi-Field'!$F$21="undrained"),BH51,""))</f>
        <v/>
      </c>
      <c r="CD51" s="409" t="str">
        <f>IF(AND('[1]Multi-Field'!$E$22=[1]Lists!BF51,'[1]Multi-Field'!$F$22="Drained"),BI51,IF(AND('[1]Multi-Field'!$E$22=[1]Lists!BF51,'[1]Multi-Field'!$F$22="undrained"),BH51,""))</f>
        <v/>
      </c>
      <c r="CE51" s="409" t="str">
        <f>IF(AND('[1]Multi-Field'!$E$23=[1]Lists!BF51,'[1]Multi-Field'!$F$23="Drained"),BI51,IF(AND('[1]Multi-Field'!$E$23=[1]Lists!BF51,'[1]Multi-Field'!$F$23="undrained"),BH51,""))</f>
        <v/>
      </c>
      <c r="CF51" s="409" t="str">
        <f>IF(AND('[1]Multi-Field'!$E$24=[1]Lists!BF51,'[1]Multi-Field'!$F$24="Drained"),BI51,IF(AND('[1]Multi-Field'!$E$24=[1]Lists!BF51,'[1]Multi-Field'!$F$24="undrained"),BH51,""))</f>
        <v/>
      </c>
      <c r="CG51" s="409" t="str">
        <f>IF(AND('[1]Multi-Field'!$E$25=[1]Lists!BF51,'[1]Multi-Field'!$F$25="Drained"),BI51,IF(AND('[1]Multi-Field'!$E$25=[1]Lists!BF51,'[1]Multi-Field'!$F$25="undrained"),BH51,""))</f>
        <v/>
      </c>
      <c r="CH51" s="409" t="str">
        <f>IF(AND('[1]Multi-Field'!$E$26=[1]Lists!BF51,'[1]Multi-Field'!$F$26="Drained"),BI51,IF(AND('[1]Multi-Field'!$E$26=[1]Lists!BF51,'[1]Multi-Field'!$F$26="undrained"),BH51,""))</f>
        <v/>
      </c>
      <c r="CI51" s="409" t="str">
        <f>IF(AND('[1]Multi-Field'!$E$27=[1]Lists!BF51,'[1]Multi-Field'!$F$27="Drained"),BI51,IF(AND('[1]Multi-Field'!$E$27=[1]Lists!BF51,'[1]Multi-Field'!$F$27="undrained"),BH51,""))</f>
        <v/>
      </c>
      <c r="CJ51" s="409" t="str">
        <f>IF(AND('[1]Multi-Field'!$E$28=[1]Lists!BF51,'[1]Multi-Field'!$F$28="Drained"),BI51,IF(AND('[1]Multi-Field'!$E$28=[1]Lists!BF51,'[1]Multi-Field'!$F$28="undrained"),BH51,""))</f>
        <v/>
      </c>
      <c r="CK51" s="409" t="str">
        <f>IF(AND('[1]Multi-Field'!$E$29=[1]Lists!BF51,'[1]Multi-Field'!$F$29="Drained"),BI51,IF(AND('[1]Multi-Field'!$E$29=[1]Lists!BF51,'[1]Multi-Field'!$F$29="undrained"),BH51,""))</f>
        <v/>
      </c>
      <c r="CL51" s="409" t="str">
        <f>IF(AND('[1]Multi-Field'!$E$30=[1]Lists!BF51,'[1]Multi-Field'!$F$30="Drained"),BI51,IF(AND('[1]Multi-Field'!$E$30=[1]Lists!BF51,'[1]Multi-Field'!$F$30="undrained"),BH51,""))</f>
        <v/>
      </c>
      <c r="CM51" s="409" t="str">
        <f>IF(AND('[1]Multi-Field'!$E$31=[1]Lists!BF51,'[1]Multi-Field'!$F$31="Drained"),BI51,IF(AND('[1]Multi-Field'!$E$31=[1]Lists!BF51,'[1]Multi-Field'!$F$31="undrained"),BH51,""))</f>
        <v/>
      </c>
      <c r="CN51" s="409" t="str">
        <f>IF(AND('[1]Multi-Field'!$E$32=[1]Lists!BF51,'[1]Multi-Field'!$F$32="Drained"),BI51,IF(AND('[1]Multi-Field'!$E$32=[1]Lists!BF51,'[1]Multi-Field'!$F$32="undrained"),BH51,""))</f>
        <v/>
      </c>
      <c r="CO51" s="409" t="str">
        <f>IF(AND('[1]Multi-Field'!$E$33=[1]Lists!BF51,'[1]Multi-Field'!$F$33="Drained"),BI51,IF(AND('[1]Multi-Field'!$E$33=[1]Lists!BF51,'[1]Multi-Field'!$F$33="undrained"),BH51,""))</f>
        <v/>
      </c>
      <c r="CP51" s="409" t="str">
        <f>IF(AND('[1]Multi-Field'!$E$34=[1]Lists!BF51,'[1]Multi-Field'!$F$34="Drained"),BI51,IF(AND('[1]Multi-Field'!$E$34=[1]Lists!BF51,'[1]Multi-Field'!$F$34="undrained"),BH51,""))</f>
        <v/>
      </c>
      <c r="CQ51" s="409" t="str">
        <f>IF(AND('[1]Multi-Field'!$E$35=[1]Lists!BF51,'[1]Multi-Field'!$F$35="Drained"),BI51,IF(AND('[1]Multi-Field'!$E$35=[1]Lists!BF51,'[1]Multi-Field'!$F$35="undrained"),BH51,""))</f>
        <v/>
      </c>
      <c r="CR51" s="409" t="str">
        <f>IF(AND('[1]Multi-Field'!$E$36=[1]Lists!BF51,'[1]Multi-Field'!$F$36="Drained"),BI51,IF(AND('[1]Multi-Field'!$E$36=[1]Lists!BF51,'[1]Multi-Field'!$F$36="undrained"),BH51,""))</f>
        <v/>
      </c>
      <c r="CS51" s="409" t="str">
        <f>IF(AND('[1]Multi-Field'!$E$37=[1]Lists!BF51,'[1]Multi-Field'!$F$37="Drained"),BI51,IF(AND('[1]Multi-Field'!$E$37=[1]Lists!BF51,'[1]Multi-Field'!$F$37="undrained"),BH51,""))</f>
        <v/>
      </c>
      <c r="CT51" s="409" t="str">
        <f>IF(AND('[1]Multi-Field'!$E$38=[1]Lists!BF51,'[1]Multi-Field'!$F$38="Drained"),BI51,IF(AND('[1]Multi-Field'!$E$38=[1]Lists!BF51,'[1]Multi-Field'!$F$38="undrained"),BH51,""))</f>
        <v/>
      </c>
      <c r="CU51" s="409" t="str">
        <f>IF(AND('[1]Multi-Field'!$E$39=[1]Lists!BF51,'[1]Multi-Field'!$F$39="Drained"),BI51,IF(AND('[1]Multi-Field'!$E$39=[1]Lists!BF51,'[1]Multi-Field'!$F$39="undrained"),BH51,""))</f>
        <v/>
      </c>
      <c r="CV51" s="409" t="str">
        <f>IF(AND('[1]Multi-Field'!$E$40=[1]Lists!BF51,'[1]Multi-Field'!$F$40="Drained"),BI51,IF(AND('[1]Multi-Field'!$E$40=[1]Lists!BF51,'[1]Multi-Field'!$F$40="undrained"),BH51,""))</f>
        <v/>
      </c>
      <c r="CW51" s="409" t="str">
        <f>IF(AND('[1]Multi-Field'!$E$41=[1]Lists!BF51,'[1]Multi-Field'!$F$40="Drained"),BI51,IF(AND('[1]Multi-Field'!$E$40=[1]Lists!BF51,'[1]Multi-Field'!$F$40="undrained"),BH51,""))</f>
        <v/>
      </c>
      <c r="CX51" s="409" t="str">
        <f>IF(AND('[1]Multi-Field'!$E$42=[1]Lists!BF51,'[1]Multi-Field'!$F$42="Drained"),BI51,IF(AND('[1]Multi-Field'!$E$42=[1]Lists!BF51,'[1]Multi-Field'!$F$42="undrained"),BH51,""))</f>
        <v/>
      </c>
      <c r="CY51" s="409" t="str">
        <f>IF(AND('[1]Multi-Field'!$E$43=[1]Lists!BF51,'[1]Multi-Field'!$F$43="Drained"),BI51,IF(AND('[1]Multi-Field'!$E$43=[1]Lists!BF51,'[1]Multi-Field'!$F$43="undrained"),BH51,""))</f>
        <v/>
      </c>
      <c r="CZ51" s="409" t="str">
        <f>IF(AND('[1]Multi-Field'!$E$44=[1]Lists!BF51,'[1]Multi-Field'!$F$44="Drained"),BI51,IF(AND('[1]Multi-Field'!$E$44=[1]Lists!BF51,'[1]Multi-Field'!$F$44="undrained"),BH51,""))</f>
        <v/>
      </c>
      <c r="DA51" s="409" t="str">
        <f>IF(AND('[1]Multi-Field'!$E$45=[1]Lists!BF51,'[1]Multi-Field'!$F$45="Drained"),BI51,IF(AND('[1]Multi-Field'!$E$45=[1]Lists!BF51,'[1]Multi-Field'!$F$45="undrained"),BH51,""))</f>
        <v/>
      </c>
      <c r="DB51" s="409" t="str">
        <f>IF(AND('[1]Multi-Field'!$E$46=[1]Lists!BF51,'[1]Multi-Field'!$F$46="Drained"),BI51,IF(AND('[1]Multi-Field'!$E$46=[1]Lists!BF51,'[1]Multi-Field'!$F$46="undrained"),BH51,""))</f>
        <v/>
      </c>
      <c r="DC51" s="409" t="str">
        <f>IF(AND('[1]Multi-Field'!$E$47=[1]Lists!BF51,'[1]Multi-Field'!$F$47="Drained"),BI51,IF(AND('[1]Multi-Field'!$E$47=[1]Lists!BF51,'[1]Multi-Field'!$F$47="undrained"),BH51,""))</f>
        <v/>
      </c>
      <c r="DD51" s="409" t="str">
        <f>IF(AND('[1]Multi-Field'!$E$48=[1]Lists!BF51,'[1]Multi-Field'!$F$48="Drained"),BI51,IF(AND('[1]Multi-Field'!$E$48=[1]Lists!BF51,'[1]Multi-Field'!$F$48="undrained"),BH51,""))</f>
        <v/>
      </c>
      <c r="DE51" s="409" t="str">
        <f>IF(AND('[1]Multi-Field'!$E$49=[1]Lists!BF51,'[1]Multi-Field'!$F$49="Drained"),BI51,IF(AND('[1]Multi-Field'!$E$49=[1]Lists!BF51,'[1]Multi-Field'!$F$9="undrained"),BH51,""))</f>
        <v/>
      </c>
      <c r="DF51" s="409" t="str">
        <f>IF(AND('[1]Multi-Field'!$E$50=[1]Lists!BF51,'[1]Multi-Field'!$F$50="Drained"),BI51,IF(AND('[1]Multi-Field'!$E$50=[1]Lists!BF51,'[1]Multi-Field'!$F$50="undrained"),BH51,""))</f>
        <v/>
      </c>
      <c r="DG51" s="409" t="str">
        <f>IF(AND('[1]Multi-Field'!$E$51=[1]Lists!BF51,'[1]Multi-Field'!$F$51="Drained"),BI51,IF(AND('[1]Multi-Field'!$E$51=[1]Lists!BF51,'[1]Multi-Field'!$F$51="undrained"),BH51,""))</f>
        <v/>
      </c>
      <c r="DH51" s="409">
        <f>IF(AND('[1]Multi-Field'!$E$52=[1]Lists!BF51,'[1]Multi-Field'!$F$52="Drained"),BI51,IF(AND('[1]Multi-Field'!$E$52=[1]Lists!BF51,'[1]Multi-Field'!$F$52="undrained"),BH51,""))</f>
        <v>2.5</v>
      </c>
      <c r="DI51" s="409" t="str">
        <f>IF(AND('[1]Multi-Field'!$E$53=[1]Lists!BF51,'[1]Multi-Field'!$F$53="Drained"),BI51,IF(AND('[1]Multi-Field'!$E$53=[1]Lists!BF51,'[1]Multi-Field'!$F$53="undrained"),BH51,""))</f>
        <v/>
      </c>
      <c r="DJ51" s="409" t="str">
        <f>IF(AND('[1]Multi-Field'!$E$54=[1]Lists!BF51,'[1]Multi-Field'!$F$54="Drained"),BI51,IF(AND('[1]Multi-Field'!$E$54=[1]Lists!BF51,'[1]Multi-Field'!$F$54="undrained"),BH51,""))</f>
        <v/>
      </c>
      <c r="DK51" s="409" t="str">
        <f>IF(AND('[1]Multi-Field'!$E$55=[1]Lists!BF51,'[1]Multi-Field'!$F$55="Drained"),BI51,IF(AND('[1]Multi-Field'!$E$55=[1]Lists!BF51,'[1]Multi-Field'!$F$55="undrained"),BH51,""))</f>
        <v/>
      </c>
      <c r="DL51" s="409" t="str">
        <f>IF(AND('[1]Multi-Field'!$E$56=[1]Lists!BF51,'[1]Multi-Field'!$F$56="Drained"),BI51,IF(AND('[1]Multi-Field'!$E$56=[1]Lists!BF51,'[1]Multi-Field'!$F$56="undrained"),BH51,""))</f>
        <v/>
      </c>
      <c r="DM51" s="409" t="str">
        <f>IF(AND('[1]Multi-Field'!$E$57=[1]Lists!BF51,'[1]Multi-Field'!$F$57="Drained"),BI51,IF(AND('[1]Multi-Field'!$E$57=[1]Lists!BF51,'[1]Multi-Field'!$F$57="undrained"),BH51,""))</f>
        <v/>
      </c>
      <c r="DN51" s="409" t="str">
        <f>IF(AND('[1]Multi-Field'!$E$58=[1]Lists!BF51,'[1]Multi-Field'!$F$58="Drained"),BI51,IF(AND('[1]Multi-Field'!$E$58=[1]Lists!BF51,'[1]Multi-Field'!$F$58="undrained"),BH51,""))</f>
        <v/>
      </c>
      <c r="DO51" s="409" t="str">
        <f>IF(AND('[1]Multi-Field'!$E$59=[1]Lists!BF51,'[1]Multi-Field'!$F$59="Drained"),BI51,IF(AND('[1]Multi-Field'!$E$59=[1]Lists!BF51,'[1]Multi-Field'!$F$59="undrained"),BH51,""))</f>
        <v/>
      </c>
      <c r="DP51" s="409" t="str">
        <f>IF(AND('[1]Multi-Field'!$E$60=[1]Lists!BF51,'[1]Multi-Field'!$F$60="Drained"),BI51,IF(AND('[1]Multi-Field'!$E$60=[1]Lists!BF51,'[1]Multi-Field'!$F$60="undrained"),BH51,""))</f>
        <v/>
      </c>
      <c r="DQ51" s="409" t="str">
        <f>IF(AND('[1]Multi-Field'!$E$61=[1]Lists!BF51,'[1]Multi-Field'!$F$61="Drained"),BI51,IF(AND('[1]Multi-Field'!$E$61=[1]Lists!BF51,'[1]Multi-Field'!$F$61="undrained"),BH51,""))</f>
        <v/>
      </c>
      <c r="DR51" s="409" t="str">
        <f>IF(AND('[1]Multi-Field'!$E$62=[1]Lists!BF51,'[1]Multi-Field'!$F$62="Drained"),BI51,IF(AND('[1]Multi-Field'!$E$62=[1]Lists!BF51,'[1]Multi-Field'!$F$62="undrained"),BH51,""))</f>
        <v/>
      </c>
      <c r="DS51" s="409" t="str">
        <f>IF(AND('[1]Multi-Field'!$E$63=[1]Lists!BF51,'[1]Multi-Field'!$F$63="Drained"),BI51,IF(AND('[1]Multi-Field'!$E$63=[1]Lists!BF51,'[1]Multi-Field'!$F$63="undrained"),BH51,""))</f>
        <v/>
      </c>
      <c r="DT51" s="409" t="str">
        <f>IF(AND('[1]Multi-Field'!$E$64=[1]Lists!BF51,'[1]Multi-Field'!$F$64="Drained"),BI51,IF(AND('[1]Multi-Field'!$E$64=[1]Lists!BF51,'[1]Multi-Field'!$F$64="undrained"),BH51,""))</f>
        <v/>
      </c>
      <c r="DU51" s="409" t="str">
        <f>IF(AND('[1]Multi-Field'!$E$65=[1]Lists!BF51,'[1]Multi-Field'!$F$65="Drained"),BI51,IF(AND('[1]Multi-Field'!$E$65=[1]Lists!BF51,'[1]Multi-Field'!$F$65="undrained"),BH51,""))</f>
        <v/>
      </c>
      <c r="DV51" s="409" t="str">
        <f>IF(AND('[1]Multi-Field'!$E$66=[1]Lists!BF51,'[1]Multi-Field'!$F$66="Drained"),BI51,IF(AND('[1]Multi-Field'!$E$66=[1]Lists!BF51,'[1]Multi-Field'!$F$66="undrained"),BH51,""))</f>
        <v/>
      </c>
      <c r="DW51" s="409" t="str">
        <f>IF(AND('[1]Multi-Field'!$E$67=[1]Lists!BF51,'[1]Multi-Field'!$F$67="Drained"),BI51,IF(AND('[1]Multi-Field'!$E$67=[1]Lists!BF51,'[1]Multi-Field'!$F$67="undrained"),BH51,""))</f>
        <v/>
      </c>
      <c r="DX51" s="409" t="str">
        <f>IF(AND('[1]Multi-Field'!$E$68=[1]Lists!BF51,'[1]Multi-Field'!$F$68="Drained"),BI51,IF(AND('[1]Multi-Field'!$E$68=[1]Lists!BF51,'[1]Multi-Field'!$F$68="undrained"),BH51,""))</f>
        <v/>
      </c>
      <c r="DY51" s="409" t="str">
        <f>IF(AND('[1]Multi-Field'!$E$69=[1]Lists!BF51,'[1]Multi-Field'!$F$69="Drained"),BI51,IF(AND('[1]Multi-Field'!$E$69=[1]Lists!BF51,'[1]Multi-Field'!$F$69="undrained"),BH51,""))</f>
        <v/>
      </c>
      <c r="DZ51" s="409" t="str">
        <f>IF(AND('[1]Multi-Field'!$E$70=[1]Lists!BF51,'[1]Multi-Field'!$F$70="Drained"),BI51,IF(AND('[1]Multi-Field'!$E$70=[1]Lists!BF51,'[1]Multi-Field'!$F$70="undrained"),BH51,""))</f>
        <v/>
      </c>
      <c r="EA51" s="409" t="str">
        <f>IF(AND('[1]Multi-Field'!$E$71=[1]Lists!BF51,'[1]Multi-Field'!$F$71="Drained"),BI51,IF(AND('[1]Multi-Field'!$E$71=[1]Lists!BF51,'[1]Multi-Field'!$F$71="undrained"),BH51,""))</f>
        <v/>
      </c>
      <c r="EB51" s="409" t="str">
        <f>IF(AND('[1]Multi-Field'!$E$72=[1]Lists!BF51,'[1]Multi-Field'!$F$72="Drained"),BI51,IF(AND('[1]Multi-Field'!$E$72=[1]Lists!BF51,'[1]Multi-Field'!$F$72="undrained"),BH51,""))</f>
        <v/>
      </c>
      <c r="EC51" s="409" t="str">
        <f>IF(AND('[1]Multi-Field'!$E$73=[1]Lists!BF51,'[1]Multi-Field'!$F$73="Drained"),BI51,IF(AND('[1]Multi-Field'!$E$73=[1]Lists!BF51,'[1]Multi-Field'!$F$73="undrained"),BH51,""))</f>
        <v/>
      </c>
      <c r="ED51" s="409" t="str">
        <f>IF(AND('[1]Multi-Field'!$E$74=[1]Lists!BF51,'[1]Multi-Field'!$F$74="Drained"),BI51,IF(AND('[1]Multi-Field'!$E$74=[1]Lists!BF51,'[1]Multi-Field'!$F$74="undrained"),BH51,""))</f>
        <v/>
      </c>
      <c r="EE51" s="409" t="str">
        <f>IF(AND('[1]Multi-Field'!$E$75=[1]Lists!BF51,'[1]Multi-Field'!$F$75="Drained"),BI51,IF(AND('[1]Multi-Field'!$E$75=[1]Lists!BF51,'[1]Multi-Field'!$F$75="undrained"),BH51,""))</f>
        <v/>
      </c>
      <c r="EF51" s="409" t="str">
        <f>IF(AND('[1]Multi-Field'!$E$76=[1]Lists!BF51,'[1]Multi-Field'!$F$76="Drained"),BI51,IF(AND('[1]Multi-Field'!$E$76=[1]Lists!BF51,'[1]Multi-Field'!$F$6="undrained"),BH51,""))</f>
        <v/>
      </c>
      <c r="EG51" s="409" t="str">
        <f>IF(AND('[1]Multi-Field'!$E$77=[1]Lists!BF51,'[1]Multi-Field'!$F$77="Drained"),BI51,IF(AND('[1]Multi-Field'!$E$77=[1]Lists!BF51,'[1]Multi-Field'!$F$77="undrained"),BH51,""))</f>
        <v/>
      </c>
      <c r="EH51" s="409" t="str">
        <f>IF(AND('[1]Multi-Field'!$E$78=[1]Lists!BF51,'[1]Multi-Field'!$F$78="Drained"),BI51,IF(AND('[1]Multi-Field'!$E$78=[1]Lists!BF51,'[1]Multi-Field'!$F$78="undrained"),BH51,""))</f>
        <v/>
      </c>
      <c r="EI51" s="409" t="str">
        <f>IF(AND('[1]Multi-Field'!$E$79=[1]Lists!BF51,'[1]Multi-Field'!$F$79="Drained"),BI51,IF(AND('[1]Multi-Field'!$E$79=[1]Lists!BF51,'[1]Multi-Field'!$F$79="undrained"),BH51,""))</f>
        <v/>
      </c>
      <c r="EJ51" s="409" t="str">
        <f>IF(AND('[1]Multi-Field'!$E$80=[1]Lists!BF51,'[1]Multi-Field'!$F$80="Drained"),BI51,IF(AND('[1]Multi-Field'!$E$80=[1]Lists!BF51,'[1]Multi-Field'!$F$80="undrained"),BH51,""))</f>
        <v/>
      </c>
      <c r="EK51" s="409" t="str">
        <f>IF(AND('[1]Multi-Field'!$E$81=[1]Lists!BF51,'[1]Multi-Field'!$F$81="Drained"),BI51,IF(AND('[1]Multi-Field'!$E$81=[1]Lists!BF51,'[1]Multi-Field'!$F$81="undrained"),BH51,""))</f>
        <v/>
      </c>
      <c r="EL51" s="409" t="str">
        <f>IF(AND('[1]Multi-Field'!$E$82=[1]Lists!BF51,'[1]Multi-Field'!$F$82="Drained"),BI51,IF(AND('[1]Multi-Field'!$E$82=[1]Lists!BF51,'[1]Multi-Field'!$F$82="undrained"),BH51,""))</f>
        <v/>
      </c>
      <c r="EM51" s="409" t="str">
        <f>IF(AND('[1]Multi-Field'!$E$83=[1]Lists!BF51,'[1]Multi-Field'!$F$83="Drained"),BI51,IF(AND('[1]Multi-Field'!$E$83=[1]Lists!BF51,'[1]Multi-Field'!$F$83="undrained"),BH51,""))</f>
        <v/>
      </c>
      <c r="EN51" s="409" t="str">
        <f>IF(AND('[1]Multi-Field'!$E$84=[1]Lists!BF51,'[1]Multi-Field'!$F$84="Drained"),BI51,IF(AND('[1]Multi-Field'!$E$84=[1]Lists!BF51,'[1]Multi-Field'!$F$84="undrained"),BH51,""))</f>
        <v/>
      </c>
      <c r="EO51" s="409" t="str">
        <f>IF(AND('[1]Multi-Field'!$E$85=[1]Lists!BF51,'[1]Multi-Field'!$F$85="Drained"),BI51,IF(AND('[1]Multi-Field'!$E$85=[1]Lists!BF51,'[1]Multi-Field'!$F$85="undrained"),BH51,""))</f>
        <v/>
      </c>
      <c r="EP51" s="409" t="str">
        <f>IF(AND('[1]Multi-Field'!$E$86=[1]Lists!BF51,'[1]Multi-Field'!$F$86="Drained"),BI51,IF(AND('[1]Multi-Field'!$E$86=[1]Lists!BF51,'[1]Multi-Field'!$F$86="undrained"),BH51,""))</f>
        <v/>
      </c>
      <c r="EQ51" s="409" t="str">
        <f>IF(AND('[1]Multi-Field'!$E$87=[1]Lists!BF51,'[1]Multi-Field'!$F$87="Drained"),BI51,IF(AND('[1]Multi-Field'!$E$87=[1]Lists!BF51,'[1]Multi-Field'!$F$87="undrained"),BH51,""))</f>
        <v/>
      </c>
      <c r="ER51" s="409" t="str">
        <f>IF(AND('[1]Multi-Field'!$E$88=[1]Lists!BF51,'[1]Multi-Field'!$F$88="Drained"),BI51,IF(AND('[1]Multi-Field'!$E$88=[1]Lists!BF51,'[1]Multi-Field'!$F$88="undrained"),BH51,""))</f>
        <v/>
      </c>
      <c r="ES51" s="409" t="str">
        <f>IF(AND('[1]Multi-Field'!$E$89=[1]Lists!BF51,'[1]Multi-Field'!$F$89="Drained"),BI51,IF(AND('[1]Multi-Field'!$E$89=[1]Lists!BF51,'[1]Multi-Field'!$F$89="undrained"),BH51,""))</f>
        <v/>
      </c>
      <c r="ET51" s="409" t="str">
        <f>IF(AND('[1]Multi-Field'!$E$90=[1]Lists!BF51,'[1]Multi-Field'!$F$90="Drained"),BI51,IF(AND('[1]Multi-Field'!$E$90=[1]Lists!BF51,'[1]Multi-Field'!$F$90="undrained"),BH51,""))</f>
        <v/>
      </c>
      <c r="EU51" s="409" t="str">
        <f>IF(AND('[1]Multi-Field'!$E$91=[1]Lists!BF51,'[1]Multi-Field'!$F$91="Drained"),BI51,IF(AND('[1]Multi-Field'!$E$91=[1]Lists!BF51,'[1]Multi-Field'!$F$91="undrained"),BH51,""))</f>
        <v/>
      </c>
      <c r="EV51" s="409" t="str">
        <f>IF(AND('[1]Multi-Field'!$E$92=[1]Lists!BF51,'[1]Multi-Field'!$F$92="Drained"),BI51,IF(AND('[1]Multi-Field'!$E$92=[1]Lists!BF51,'[1]Multi-Field'!$F$92="undrained"),BH51,""))</f>
        <v/>
      </c>
      <c r="EW51" s="409" t="str">
        <f>IF(AND('[1]Multi-Field'!$E$93=[1]Lists!BF51,'[1]Multi-Field'!$F$93="Drained"),BI51,IF(AND('[1]Multi-Field'!$E$93=[1]Lists!BF51,'[1]Multi-Field'!$F$93="undrained"),BH51,""))</f>
        <v/>
      </c>
      <c r="EX51" s="409" t="str">
        <f>IF(AND('[1]Multi-Field'!$E$94=[1]Lists!BF51,'[1]Multi-Field'!$F$94="Drained"),BI51,IF(AND('[1]Multi-Field'!$E$94=[1]Lists!BF51,'[1]Multi-Field'!$F$94="undrained"),BH51,""))</f>
        <v/>
      </c>
      <c r="EY51" s="409" t="str">
        <f>IF(AND('[1]Multi-Field'!$E$95=[1]Lists!BF51,'[1]Multi-Field'!$F$95="Drained"),BI51,IF(AND('[1]Multi-Field'!$E$95=[1]Lists!BF51,'[1]Multi-Field'!$F$95="undrained"),BH51,""))</f>
        <v/>
      </c>
      <c r="EZ51" s="409" t="str">
        <f>IF(AND('[1]Multi-Field'!$E$96=[1]Lists!BF51,'[1]Multi-Field'!$F$96="Drained"),BI51,IF(AND('[1]Multi-Field'!$E$96=[1]Lists!BF51,'[1]Multi-Field'!$F$96="undrained"),BH51,""))</f>
        <v/>
      </c>
      <c r="FA51" s="409" t="str">
        <f>IF(AND('[1]Multi-Field'!$E$97=[1]Lists!BF51,'[1]Multi-Field'!$F$97="Drained"),BI51,IF(AND('[1]Multi-Field'!$E$97=[1]Lists!BF51,'[1]Multi-Field'!$F$97="undrained"),BH51,""))</f>
        <v/>
      </c>
      <c r="FB51" s="409" t="str">
        <f>IF(AND('[1]Multi-Field'!$E$98=[1]Lists!BF51,'[1]Multi-Field'!$F$98="Drained"),BI51,IF(AND('[1]Multi-Field'!$E$98=[1]Lists!BF51,'[1]Multi-Field'!$F$98="undrained"),BH51,""))</f>
        <v/>
      </c>
      <c r="FC51" s="409" t="str">
        <f>IF(AND('[1]Multi-Field'!$E$99=[1]Lists!BF51,'[1]Multi-Field'!$F$99="Drained"),BI51,IF(AND('[1]Multi-Field'!$E$99=[1]Lists!BF51,'[1]Multi-Field'!$F$99="undrained"),BH51,""))</f>
        <v/>
      </c>
      <c r="FD51" s="409" t="str">
        <f>IF(AND('[1]Multi-Field'!$E$100=[1]Lists!BF51,'[1]Multi-Field'!$F$100="Drained"),BI51,IF(AND('[1]Multi-Field'!$E$100=[1]Lists!BF51,'[1]Multi-Field'!$F$100="undrained"),BH51,""))</f>
        <v/>
      </c>
      <c r="FE51" s="409" t="str">
        <f>IF(AND('[1]Multi-Field'!$E$101=[1]Lists!BF51,'[1]Multi-Field'!$F$101="Drained"),BI51,IF(AND('[1]Multi-Field'!$E$101=[1]Lists!BF51,'[1]Multi-Field'!$F$101="undrained"),BH51,""))</f>
        <v/>
      </c>
      <c r="FF51" s="409" t="str">
        <f>IF(AND('[1]Multi-Field'!$E$102=[1]Lists!BF51,'[1]Multi-Field'!$F$102="Drained"),BI51,IF(AND('[1]Multi-Field'!$E$102=[1]Lists!BF51,'[1]Multi-Field'!$F$102="undrained"),BH51,""))</f>
        <v/>
      </c>
      <c r="FG51" s="409" t="str">
        <f>IF(AND('[1]Multi-Field'!$E$103=[1]Lists!BF51,'[1]Multi-Field'!$F$103="Drained"),BI51,IF(AND('[1]Multi-Field'!$E$103=[1]Lists!BF51,'[1]Multi-Field'!$F$103="undrained"),BH51,""))</f>
        <v/>
      </c>
      <c r="FH51" s="409" t="str">
        <f>IF(AND('[1]Multi-Field'!$E$104=[1]Lists!BF51,'[1]Multi-Field'!$F$104="Drained"),BI51,IF(AND('[1]Multi-Field'!$E$104=[1]Lists!BF51,'[1]Multi-Field'!$F$104="undrained"),BH51,""))</f>
        <v/>
      </c>
      <c r="FI51" s="409" t="str">
        <f>IF(AND('[1]Multi-Field'!$E$105=[1]Lists!BF51,'[1]Multi-Field'!$F$105="Drained"),BI51,IF(AND('[1]Multi-Field'!$E$105=[1]Lists!BF51,'[1]Multi-Field'!$F$105="undrained"),BH51,""))</f>
        <v/>
      </c>
      <c r="FJ51" s="409" t="str">
        <f>IF(AND('[1]Multi-Field'!$E$106=[1]Lists!BF51,'[1]Multi-Field'!$F$106="Drained"),BI51,IF(AND('[1]Multi-Field'!$E$106=[1]Lists!BF51,'[1]Multi-Field'!$F$106="undrained"),BH51,""))</f>
        <v/>
      </c>
      <c r="FK51" s="409" t="str">
        <f>IF(AND('[1]Multi-Field'!$E$107=[1]Lists!BF51,'[1]Multi-Field'!$F$107="Drained"),BI51,IF(AND('[1]Multi-Field'!$E$107=[1]Lists!BF51,'[1]Multi-Field'!$F$107="undrained"),BH51,""))</f>
        <v/>
      </c>
      <c r="FL51" s="409" t="str">
        <f>IF(AND('[1]Multi-Field'!$E$108=[1]Lists!BF51,'[1]Multi-Field'!$F$108="Drained"),BI51,IF(AND('[1]Multi-Field'!$E$108=[1]Lists!BF51,'[1]Multi-Field'!$F$108="undrained"),BH51,""))</f>
        <v/>
      </c>
      <c r="FM51" s="409" t="str">
        <f>IF(AND('[1]Multi-Field'!$E$109=[1]Lists!BF51,'[1]Multi-Field'!$F$109="Drained"),BI51,IF(AND('[1]Multi-Field'!$E$109=[1]Lists!BF51,'[1]Multi-Field'!$F$109="undrained"),BH51,""))</f>
        <v/>
      </c>
      <c r="FN51" s="409" t="str">
        <f>IF(AND('[1]Multi-Field'!$E$110=[1]Lists!BF51,'[1]Multi-Field'!$F$110="Drained"),BI51,IF(AND('[1]Multi-Field'!$E$110=[1]Lists!BF51,'[1]Multi-Field'!$F$110="undrained"),BH51,""))</f>
        <v/>
      </c>
      <c r="FO51" s="409" t="str">
        <f>IF(AND('[1]Multi-Field'!$E$111=[1]Lists!BF51,'[1]Multi-Field'!$F$111="Drained"),BI51,IF(AND('[1]Multi-Field'!$E$111=[1]Lists!BF51,'[1]Multi-Field'!$F$111="undrained"),BH51,""))</f>
        <v/>
      </c>
      <c r="FP51" s="409" t="str">
        <f>IF(AND('[1]Multi-Field'!$E$112=[1]Lists!BF51,'[1]Multi-Field'!$F$112="Drained"),BI51,IF(AND('[1]Multi-Field'!$E$112=[1]Lists!BF51,'[1]Multi-Field'!$F$112="undrained"),BH51,""))</f>
        <v/>
      </c>
      <c r="FQ51" s="409" t="str">
        <f>IF(AND('[1]Multi-Field'!$E$113=[1]Lists!BF51,'[1]Multi-Field'!$F$113="Drained"),BI51,IF(AND('[1]Multi-Field'!$E$113=[1]Lists!BF51,'[1]Multi-Field'!$F$113="undrained"),BH51,""))</f>
        <v/>
      </c>
      <c r="FR51" s="409" t="str">
        <f>IF(AND('[1]Multi-Field'!$E$114=[1]Lists!BF51,'[1]Multi-Field'!$F$114="Drained"),BI51,IF(AND('[1]Multi-Field'!$E$114=[1]Lists!BF51,'[1]Multi-Field'!$F$114="undrained"),BH51,""))</f>
        <v/>
      </c>
      <c r="FS51" s="409" t="str">
        <f>IF(AND('[1]Multi-Field'!$E$115=[1]Lists!BF51,'[1]Multi-Field'!$F$115="Drained"),BI51,IF(AND('[1]Multi-Field'!$E$115=[1]Lists!BF51,'[1]Multi-Field'!$F$115="undrained"),BH51,""))</f>
        <v/>
      </c>
      <c r="FT51" s="409" t="str">
        <f>IF(AND('[1]Multi-Field'!$E$116=[1]Lists!BF51,'[1]Multi-Field'!$F$116="Drained"),BI51,IF(AND('[1]Multi-Field'!$E$116=[1]Lists!BF51,'[1]Multi-Field'!$F$116="undrained"),BH51,""))</f>
        <v/>
      </c>
      <c r="FU51" s="409" t="str">
        <f>IF(AND('[1]Multi-Field'!$E$117=[1]Lists!BF51,'[1]Multi-Field'!$F$117="Drained"),BI51,IF(AND('[1]Multi-Field'!$E$117=[1]Lists!BF51,'[1]Multi-Field'!$F$117="undrained"),BH51,""))</f>
        <v/>
      </c>
      <c r="FV51" s="409" t="str">
        <f>IF(AND('[1]Multi-Field'!$E$118=[1]Lists!BF51,'[1]Multi-Field'!$F$118="Drained"),BI51,IF(AND('[1]Multi-Field'!$E$118=[1]Lists!BF51,'[1]Multi-Field'!$F$118="undrained"),BH51,""))</f>
        <v/>
      </c>
      <c r="FW51" s="409" t="str">
        <f>IF(AND('[1]Multi-Field'!$E$119=[1]Lists!BF51,'[1]Multi-Field'!$F$119="Drained"),BI51,IF(AND('[1]Multi-Field'!$E$119=[1]Lists!BF51,'[1]Multi-Field'!$F$119="undrained"),BH51,""))</f>
        <v/>
      </c>
      <c r="FX51" s="409" t="str">
        <f>IF(AND('[1]Multi-Field'!$E$120=[1]Lists!BF51,'[1]Multi-Field'!$F$120="Drained"),BI51,IF(AND('[1]Multi-Field'!$E$120=[1]Lists!BF51,'[1]Multi-Field'!$F$120="undrained"),BH51,""))</f>
        <v/>
      </c>
      <c r="FZ51" t="s">
        <v>835</v>
      </c>
      <c r="GC51" s="4">
        <f>'[1]Multi-Field'!B49</f>
        <v>0</v>
      </c>
      <c r="GD51" s="73" t="str">
        <f>IF(OR('[1]Multi-Field'!Q49=$FZ$43,'[1]Multi-Field'!Q49=$FZ$44),'[1]Multi-Field'!BS49,"")</f>
        <v/>
      </c>
      <c r="GE51" s="4" t="str">
        <f>IF(AND(OR('[1]Multi-Field'!Q49=$FZ$86,'[1]Multi-Field'!Q49=$FZ$94,'[1]Multi-Field'!Q49=$FZ$87,'[1]Multi-Field'!Q49=[1]Lists!$FZ$93,'[1]Multi-Field'!Q49=$FZ$59),'[1]Multi-Field'!BS49&gt;50),'[1]Multi-Field'!BS49*0.8,IF(AND(OR('[1]Multi-Field'!Q49=$FZ$86,'[1]Multi-Field'!Q49=$FZ$94,'[1]Multi-Field'!Q49=$FZ$87,'[1]Multi-Field'!Q49=[1]Lists!$FZ$93,'[1]Multi-Field'!Q49=[1]Lists!$FZ$59),'[1]Multi-Field'!BS49&lt;50),'[1]Multi-Field'!BS49,""))</f>
        <v/>
      </c>
      <c r="GF51" s="4">
        <f>IF(OR('[1]Multi-Field'!Q49=[1]Lists!$FZ$7,'[1]Multi-Field'!Q49=[1]Lists!$FZ$5,'[1]Multi-Field'!Q49=[1]Lists!$FZ$24,'[1]Multi-Field'!Q49=[1]Lists!$FZ$10,'[1]Multi-Field'!Q49=[1]Lists!$FZ$8, '[1]Multi-Field'!Q49=[1]Lists!$FZ$25, '[1]Multi-Field'!Q49=[1]Lists!$FZ$23, '[1]Multi-Field'!Q49= [1]Lists!$FZ$47, '[1]Multi-Field'!Q49=[1]Lists!$FZ$49, '[1]Multi-Field'!Q49=[1]Lists!$FZ$48,'[1]Multi-Field'!Q49=[1]Lists!$FZ$3, '[1]Multi-Field'!Q49=[1]Lists!$FZ$14,'[1]Multi-Field'!Q49=[1]Lists!$FZ$36, '[1]Multi-Field'!Q49=[1]Lists!$FZ$41,'[1]Multi-Field'!Q49=[1]Lists!$FZ$42),0,"")</f>
        <v>0</v>
      </c>
      <c r="GG51" s="4" t="str">
        <f>IF(OR('[1]Multi-Field'!Q49=[1]Lists!$FZ$6,'[1]Multi-Field'!Q49=[1]Lists!$FZ$4, '[1]Multi-Field'!Q78=[1]Lists!$FZ$11, '[1]Multi-Field'!Q49=[1]Lists!$FZ$1),100*IF('[1]Multi-Field'!U49=onepercent,0.75,IF('[1]Multi-Field'!U49=onetotwentyfivepercent,0.4,IF(OR('[1]Multi-Field'!U49=twentysixtofiftypercent,'[1]Multi-Field'!U49=greaterthanfiftypercent),0,""))),"")</f>
        <v/>
      </c>
      <c r="GH51" s="4" t="str">
        <f>IF(OR('[1]Multi-Field'!Q49=[1]Lists!$FZ$53,'[1]Multi-Field'!Q49=[1]Lists!$FZ$55), 50,IF('[1]Multi-Field'!Q49=[1]Lists!$FZ$54,225,IF('[1]Multi-Field'!Q49=[1]Lists!$FZ$56,75,"")))</f>
        <v/>
      </c>
      <c r="GI51" s="4" t="e">
        <f>#VALUE!</f>
        <v>#VALUE!</v>
      </c>
      <c r="GJ51" s="4" t="e">
        <f>#VALUE!</f>
        <v>#VALUE!</v>
      </c>
      <c r="GK51" s="4" t="str">
        <f>IF('[1]Multi-Field'!Q49=[1]Lists!$FZ$95,'[1]Multi-Field'!BS49*0.66,"")</f>
        <v/>
      </c>
      <c r="GM51" s="4" t="str">
        <f>IF(OR('[1]Multi-Field'!Q49=[1]Lists!$FZ$26,'[1]Multi-Field'!Q49=[1]Lists!$FZ$84),20,"")</f>
        <v/>
      </c>
      <c r="GN51" s="4" t="str">
        <f>IF(OR('[1]Multi-Field'!Q49=[1]Lists!$FZ$88,'[1]Multi-Field'!Q49=[1]Lists!$FZ$57),0,"")</f>
        <v/>
      </c>
      <c r="GO51" s="4" t="str">
        <f>IF(OR('[1]Multi-Field'!Q49=[1]Lists!$FZ$69,'[1]Multi-Field'!Q49=[1]Lists!$FZ$71,'[1]Multi-Field'!Q49=[1]Lists!$FZ$105),50,"")</f>
        <v/>
      </c>
      <c r="GP51" s="4" t="str">
        <f>IF(OR('[1]Multi-Field'!Q49=[1]Lists!$FZ$75,'[1]Multi-Field'!Q49=[1]Lists!$FZ$70),75,"")</f>
        <v/>
      </c>
      <c r="GQ51" s="4" t="str">
        <f>IF('[1]Multi-Field'!Q49=[1]Lists!$FZ$72,150,"")</f>
        <v/>
      </c>
      <c r="GR51" s="4" t="str">
        <f>IF(OR('[1]Multi-Field'!Q49=[1]Lists!$FZ$74,'[1]Multi-Field'!Q49=[1]Lists!$FZ$73),40,"")</f>
        <v/>
      </c>
      <c r="GS51" s="4" t="str">
        <f>IF('[1]Multi-Field'!Q49=[1]Lists!$FZ$99,80,"")</f>
        <v/>
      </c>
      <c r="GT51" s="4" t="str">
        <f>IF('[1]Multi-Field'!Q49=[1]Lists!$FZ$106,70,"")</f>
        <v/>
      </c>
      <c r="GU51" s="4" t="e">
        <f t="shared" si="4"/>
        <v>#VALUE!</v>
      </c>
    </row>
    <row r="52" spans="1:203" ht="13.5" customHeight="1">
      <c r="A52" s="7" t="s">
        <v>139</v>
      </c>
      <c r="B52" t="s">
        <v>776</v>
      </c>
      <c r="C52" s="7"/>
      <c r="D52" s="8">
        <v>75</v>
      </c>
      <c r="E52" s="8">
        <f t="shared" si="0"/>
        <v>75</v>
      </c>
      <c r="F52" s="8">
        <f t="shared" si="1"/>
        <v>75</v>
      </c>
      <c r="G52" s="8">
        <v>75</v>
      </c>
      <c r="H52" s="8">
        <v>70</v>
      </c>
      <c r="I52" s="8">
        <f t="shared" si="5"/>
        <v>70</v>
      </c>
      <c r="J52" s="8">
        <f t="shared" si="6"/>
        <v>70</v>
      </c>
      <c r="K52" s="8">
        <v>70</v>
      </c>
      <c r="L52" s="8">
        <v>125</v>
      </c>
      <c r="M52" s="8">
        <f t="shared" si="2"/>
        <v>125</v>
      </c>
      <c r="N52" s="8">
        <f t="shared" si="3"/>
        <v>125</v>
      </c>
      <c r="O52" s="8">
        <v>125</v>
      </c>
      <c r="P52" s="391">
        <v>27</v>
      </c>
      <c r="Q52" s="394"/>
      <c r="R52" s="395" t="b">
        <f>IF(OR('Multi-Field'!AA29=Lists!$AC$42,'Multi-Field'!AA29=Lists!$AC$43),IF('Multi-Field'!Z29="x",(IF('Multi-Field'!AC29=Lists!$Q$11,Lists!$R$11,IF('Multi-Field'!AC29=Lists!$Q$12,Lists!$R$12,IF('Multi-Field'!AC29=Lists!$Q$13,Lists!$R$13,IF('Multi-Field'!AC29=Lists!$Q$14,Lists!$R$14))))),IF('Multi-Field'!X29="x",(IF('Multi-Field'!AC29=Lists!$Q$11,Lists!$S$11,IF('Multi-Field'!AC29=Lists!$Q$12,Lists!$S$12,IF('Multi-Field'!AC29=Lists!$Q$13,Lists!$S$13,IF('Multi-Field'!AC29=Lists!$Q$14,Lists!$S$14))))),IF('Multi-Field'!V29="x",(IF('Multi-Field'!AC29=Lists!$Q$11,Lists!$T$11,IF('Multi-Field'!AC29=Lists!$Q$12,Lists!$T$12,IF('Multi-Field'!AC29=Lists!$Q$13,Lists!$T$13,IF('Multi-Field'!AC29=Lists!$Q$14,Lists!$T$14))))),0))))</f>
        <v>0</v>
      </c>
      <c r="S52" s="395" t="str">
        <f t="shared" si="11"/>
        <v/>
      </c>
      <c r="T52" s="395"/>
      <c r="U52" s="396"/>
      <c r="V52" s="383">
        <f>IF(OR('Multi-Field'!AI38=$U$4,'Multi-Field'!AI38=$U$5,'Multi-Field'!AI38=$U$6,'Multi-Field'!AI38=$U$7,'Multi-Field'!AI38=$U$8,'Multi-Field'!AI38=$U$9),(IF('Multi-Field'!AJ38=$V$2,100,IF('Multi-Field'!AJ38=$V$3,65,IF('Multi-Field'!AJ38=$V$4,53,IF('Multi-Field'!AJ38=$V$5,41,IF('Multi-Field'!AJ38=$V$6,23,IF('Multi-Field'!AJ38=$V$7,0,0))))))),0)</f>
        <v>0</v>
      </c>
      <c r="W52" s="383" t="str">
        <f>IF(AND(OR('Multi-Field'!AF38=$S$3,'Multi-Field'!AF38=S40,'Multi-Field'!AF38=$S$7),'Multi-Field'!AN38&lt;18,'Multi-Field'!AN38&gt;0),35,IF('Multi-Field'!AF38=$S$4,55,IF(AND('Multi-Field'!AF38=$S$6,'Multi-Field'!AN38&lt;18),30,IF(AND('Multi-Field'!AN38&gt;17,OR('Multi-Field'!AF38=$S$3,'Multi-Field'!AF38=$S$5,'Multi-Field'!AF38= $S$6,'Multi-Field'!AF38=$S$7)),25,"0"))))</f>
        <v>0</v>
      </c>
      <c r="X52" s="383">
        <f>IF(OR('Multi-Field'!BA38=$U$4,'Multi-Field'!BA38=$U$5,'Multi-Field'!BA38=$U$6,'Multi-Field'!BA38=U42,'Multi-Field'!BA38=$U$8,'Multi-Field'!BA38=$U$9),(IF('Multi-Field'!BB38=$V$2,100,IF('Multi-Field'!BB38=$V$3,65,IF('Multi-Field'!BB38=$V$4,53,IF('Multi-Field'!BB38=$V$5,41,IF('Multi-Field'!BB38=$V$6,23,IF('Multi-Field'!BB38=$V$7,0,0))))))),0)</f>
        <v>0</v>
      </c>
      <c r="Y52" s="383" t="str">
        <f>IF(AND(OR('Multi-Field'!AX38=$S$3,'Multi-Field'!AX38=$S$5,'Multi-Field'!AX38=$S$7),'Multi-Field'!BF38&lt;18),35,IF('Multi-Field'!AX38=$S$4,55,IF(AND('Multi-Field'!AX38=$S$6,'Multi-Field'!BF38&lt;18),30,IF(AND('Multi-Field'!BF38&gt;17,OR('Multi-Field'!AX38=$S$3,'Multi-Field'!AX38=$S$5,'Multi-Field'!AX38=$S$6,'Multi-Field'!AX38=$S$7)),25,"0"))))</f>
        <v>0</v>
      </c>
      <c r="Z52" s="383">
        <v>36</v>
      </c>
      <c r="AC52" t="s">
        <v>837</v>
      </c>
      <c r="AI52" s="384">
        <f>'[1]Multi-Field'!B48</f>
        <v>0</v>
      </c>
      <c r="AJ52" s="385" t="e">
        <f>#VALUE!</f>
        <v>#VALUE!</v>
      </c>
      <c r="AK52" s="385" t="e">
        <f>#VALUE!</f>
        <v>#VALUE!</v>
      </c>
      <c r="AL52" s="385" t="e">
        <f>IF(AK52="","",IF('[1]Multi-Field'!AU48=20,10,IF(AK52-30&lt;0,0,AK52-30)))</f>
        <v>#VALUE!</v>
      </c>
      <c r="AM52" s="385" t="e">
        <f>#VALUE!</f>
        <v>#VALUE!</v>
      </c>
      <c r="AN52" s="385" t="e">
        <f t="shared" si="7"/>
        <v>#VALUE!</v>
      </c>
      <c r="AO52" s="385" t="e">
        <f>#VALUE!</f>
        <v>#VALUE!</v>
      </c>
      <c r="AP52" s="385" t="e">
        <f>#VALUE!</f>
        <v>#VALUE!</v>
      </c>
      <c r="AQ52" s="385" t="e">
        <f>#VALUE!</f>
        <v>#VALUE!</v>
      </c>
      <c r="AR52" s="385" t="e">
        <f>#VALUE!</f>
        <v>#VALUE!</v>
      </c>
      <c r="AS52" s="385" t="e">
        <f>IF(AR52="","",IF('[1]Multi-Field'!AU48&gt;9,0,AR52-15))</f>
        <v>#VALUE!</v>
      </c>
      <c r="AT52" s="385" t="e">
        <f>#VALUE!</f>
        <v>#VALUE!</v>
      </c>
      <c r="AU52" s="385" t="e">
        <f>#VALUE!</f>
        <v>#VALUE!</v>
      </c>
      <c r="AV52" s="385" t="e">
        <f>IF(AU52="","",IF('[1]Multi-Field'!AU48=9&gt;9,0,AU52-35))</f>
        <v>#VALUE!</v>
      </c>
      <c r="AW52" s="385" t="e">
        <f>#VALUE!</f>
        <v>#VALUE!</v>
      </c>
      <c r="AX52" s="385" t="e">
        <f t="shared" si="8"/>
        <v>#VALUE!</v>
      </c>
      <c r="AY52" s="385" t="str">
        <f>IF('[1]Multi-Field'!AU48="","",IF('[1]Multi-Field'!AU48&lt;1,100,IF('[1]Multi-Field'!AU48=1,75,IF('[1]Multi-Field'!AU48=2,50,IF('[1]Multi-Field'!AU48=3,25,IF('[1]Multi-Field'!AU48&gt;3,0,""))))))</f>
        <v/>
      </c>
      <c r="AZ52" s="385" t="str">
        <f t="shared" si="9"/>
        <v/>
      </c>
      <c r="BA52" s="385" t="e">
        <f>#VALUE!</f>
        <v>#VALUE!</v>
      </c>
      <c r="BB52" s="385" t="e">
        <f>IF(BA52="","",IF(AND('[1]Multi-Field'!AU48&lt;40,'[1]Multi-Field'!AU48&gt;9),40,IF('[1]Multi-Field'!AU48&gt;39,0,BA52+5)))</f>
        <v>#VALUE!</v>
      </c>
      <c r="BC52" s="386" t="e">
        <f>SUMIF(AJ208:BB208,"X",AJ52:BB52)</f>
        <v>#VALUE!</v>
      </c>
      <c r="BD52" s="281">
        <v>0.34</v>
      </c>
      <c r="BE52" s="281">
        <v>0.78</v>
      </c>
      <c r="BF52" s="411" t="s">
        <v>1223</v>
      </c>
      <c r="BG52" s="412">
        <v>3</v>
      </c>
      <c r="BH52" s="412">
        <v>5.5</v>
      </c>
      <c r="BI52" s="412">
        <v>5.5</v>
      </c>
      <c r="BJ52" s="409" t="e">
        <f>IF(AND('[1]Single Field'!#REF!=[1]Lists!BF52,'[1]Single Field'!#REF!="Drained"),"x",IF(AND('[1]Single Field'!#REF!=[1]Lists!BF52,'[1]Single Field'!#REF!="Undrained"),O,""))</f>
        <v>#REF!</v>
      </c>
      <c r="BK52" s="409" t="str">
        <f>IF(AND('[1]Multi-Field'!$E$3=[1]Lists!BF52,'[1]Multi-Field'!$F$3="Drained"),BI52,IF(AND('[1]Multi-Field'!$E$3=BF52,'[1]Multi-Field'!$F$3="undrained"),BH52,""))</f>
        <v/>
      </c>
      <c r="BL52" s="409" t="str">
        <f>IF(AND('[1]Multi-Field'!$E$4=BF52,'[1]Multi-Field'!$F$4="Drained"),BI52,IF(AND('[1]Multi-Field'!$E$4=BF52,'[1]Multi-Field'!$F$4="undrained"),BH52,""))</f>
        <v/>
      </c>
      <c r="BM52" s="409" t="str">
        <f>IF(AND('[1]Multi-Field'!$E$5=BF52,'[1]Multi-Field'!$F$5="Drained"),BI52,IF(AND('[1]Multi-Field'!$E$5=BF52,'[1]Multi-Field'!$F$5="undrained"),BH52,""))</f>
        <v/>
      </c>
      <c r="BN52" s="409" t="str">
        <f>IF(AND('[1]Multi-Field'!$E$6=BF52,'[1]Multi-Field'!$F$6="Drained"),BI52,IF(AND('[1]Multi-Field'!$E$6=BF52,'[1]Multi-Field'!$F$6="undrained"),BH52,""))</f>
        <v/>
      </c>
      <c r="BO52" s="409" t="str">
        <f>IF(AND('[1]Multi-Field'!$E$7=BF52,'[1]Multi-Field'!$F$7="Drained"),BI52,IF(AND('[1]Multi-Field'!$E$7=BF52,'[1]Multi-Field'!$F$7="undrained"),BH52,""))</f>
        <v/>
      </c>
      <c r="BP52" s="409" t="str">
        <f>IF(AND('[1]Multi-Field'!$E$8=BF52,'[1]Multi-Field'!$F$8="Drained"),BI52,IF(AND('[1]Multi-Field'!$E$8=BF52,'[1]Multi-Field'!$F$8="undrained"),BH52,""))</f>
        <v/>
      </c>
      <c r="BQ52" s="409" t="str">
        <f>IF(AND('[1]Multi-Field'!$E$9=BF52,'[1]Multi-Field'!$F$9="Drained"),BI52,IF(AND('[1]Multi-Field'!$E$9=BF52,'[1]Multi-Field'!$F$9="undrained"),BH52,""))</f>
        <v/>
      </c>
      <c r="BR52" s="409" t="str">
        <f>IF(AND('[1]Multi-Field'!$E$10=BF52,'[1]Multi-Field'!$F$10="Drained"),BI52,IF(AND('[1]Multi-Field'!$E$10=BF52,'[1]Multi-Field'!$F$10="undrained"),BH52,""))</f>
        <v/>
      </c>
      <c r="BS52" s="409" t="str">
        <f>IF(AND('[1]Multi-Field'!$E$11=BF52,'[1]Multi-Field'!$F$11="Drained"),BI52,IF(AND('[1]Multi-Field'!$E$11=BF52,'[1]Multi-Field'!$F$11="undrained"),BH52,""))</f>
        <v/>
      </c>
      <c r="BT52" s="409" t="str">
        <f>IF(AND('[1]Multi-Field'!$E$12=BF52,'[1]Multi-Field'!$F$12="Drained"),BI52,IF(AND('[1]Multi-Field'!$E$12=BF52,'[1]Multi-Field'!$F$12="undrained"),BH52,""))</f>
        <v/>
      </c>
      <c r="BU52" s="409" t="str">
        <f>IF(AND('[1]Multi-Field'!$E$13=BF52,'[1]Multi-Field'!$F$13="Drained"),BI52,IF(AND('[1]Multi-Field'!$E$3=BF52,'[1]Multi-Field'!$F$13="undrained"),BH52,""))</f>
        <v/>
      </c>
      <c r="BV52" s="409" t="str">
        <f>IF(AND('[1]Multi-Field'!$E$14=BF52,'[1]Multi-Field'!$F$14="Drained"),BI52,IF(AND('[1]Multi-Field'!$E$14=BF52,'[1]Multi-Field'!$F$14="undrained"),BH52,""))</f>
        <v/>
      </c>
      <c r="BW52" s="409" t="str">
        <f>IF(AND('[1]Multi-Field'!$E$15=BF52,'[1]Multi-Field'!$F$15="Drained"),BI52,IF(AND('[1]Multi-Field'!$E$15=BF52,'[1]Multi-Field'!$F$15="undrained"),BH52,""))</f>
        <v/>
      </c>
      <c r="BX52" s="409" t="str">
        <f>IF(AND('[1]Multi-Field'!$E$16=[1]Lists!BF52,'[1]Multi-Field'!$F$16="Drained"),BI52,IF(AND('[1]Multi-Field'!$E$16=[1]Lists!BF52,'[1]Multi-Field'!$F$16="undrained"),BH52,""))</f>
        <v/>
      </c>
      <c r="BY52" s="409" t="str">
        <f>IF(AND('[1]Multi-Field'!$E$17=[1]Lists!BF52,'[1]Multi-Field'!$F$17="Drained"),BI52,IF(AND('[1]Multi-Field'!$E$17=[1]Lists!BF52,'[1]Multi-Field'!$F$17="undrained"),BH52,""))</f>
        <v/>
      </c>
      <c r="BZ52" s="409" t="str">
        <f>IF(AND('[1]Multi-Field'!$E$18=[1]Lists!BF52,'[1]Multi-Field'!$F$18="Drained"),BI52,IF(AND('[1]Multi-Field'!$E$18=[1]Lists!BF52,'[1]Multi-Field'!$F$18="undrained"),BH52,""))</f>
        <v/>
      </c>
      <c r="CA52" s="409" t="str">
        <f>IF(AND('[1]Multi-Field'!$E$19=[1]Lists!BF52,'[1]Multi-Field'!$F$19="Drained"),BI52,IF(AND('[1]Multi-Field'!$E$19=[1]Lists!BF52,'[1]Multi-Field'!$F$19="undrained"),BH52,""))</f>
        <v/>
      </c>
      <c r="CB52" s="409" t="str">
        <f>IF(AND('[1]Multi-Field'!$E$20=[1]Lists!BF52,'[1]Multi-Field'!$F$20="Drained"),BI52,IF(AND('[1]Multi-Field'!$E$20=[1]Lists!BF52,'[1]Multi-Field'!$F$20="undrained"),BH52,""))</f>
        <v/>
      </c>
      <c r="CC52" s="409" t="str">
        <f>IF(AND('[1]Multi-Field'!$E$21=[1]Lists!BF52,'[1]Multi-Field'!$F$21="Drained"),BI52,IF(AND('[1]Multi-Field'!$E$21=[1]Lists!BF52,'[1]Multi-Field'!$F$21="undrained"),BH52,""))</f>
        <v/>
      </c>
      <c r="CD52" s="409" t="str">
        <f>IF(AND('[1]Multi-Field'!$E$22=[1]Lists!BF52,'[1]Multi-Field'!$F$22="Drained"),BI52,IF(AND('[1]Multi-Field'!$E$22=[1]Lists!BF52,'[1]Multi-Field'!$F$22="undrained"),BH52,""))</f>
        <v/>
      </c>
      <c r="CE52" s="409" t="str">
        <f>IF(AND('[1]Multi-Field'!$E$23=[1]Lists!BF52,'[1]Multi-Field'!$F$23="Drained"),BI52,IF(AND('[1]Multi-Field'!$E$23=[1]Lists!BF52,'[1]Multi-Field'!$F$23="undrained"),BH52,""))</f>
        <v/>
      </c>
      <c r="CF52" s="409" t="str">
        <f>IF(AND('[1]Multi-Field'!$E$24=[1]Lists!BF52,'[1]Multi-Field'!$F$24="Drained"),BI52,IF(AND('[1]Multi-Field'!$E$24=[1]Lists!BF52,'[1]Multi-Field'!$F$24="undrained"),BH52,""))</f>
        <v/>
      </c>
      <c r="CG52" s="409" t="str">
        <f>IF(AND('[1]Multi-Field'!$E$25=[1]Lists!BF52,'[1]Multi-Field'!$F$25="Drained"),BI52,IF(AND('[1]Multi-Field'!$E$25=[1]Lists!BF52,'[1]Multi-Field'!$F$25="undrained"),BH52,""))</f>
        <v/>
      </c>
      <c r="CH52" s="409" t="str">
        <f>IF(AND('[1]Multi-Field'!$E$26=[1]Lists!BF52,'[1]Multi-Field'!$F$26="Drained"),BI52,IF(AND('[1]Multi-Field'!$E$26=[1]Lists!BF52,'[1]Multi-Field'!$F$26="undrained"),BH52,""))</f>
        <v/>
      </c>
      <c r="CI52" s="409" t="str">
        <f>IF(AND('[1]Multi-Field'!$E$27=[1]Lists!BF52,'[1]Multi-Field'!$F$27="Drained"),BI52,IF(AND('[1]Multi-Field'!$E$27=[1]Lists!BF52,'[1]Multi-Field'!$F$27="undrained"),BH52,""))</f>
        <v/>
      </c>
      <c r="CJ52" s="409" t="str">
        <f>IF(AND('[1]Multi-Field'!$E$28=[1]Lists!BF52,'[1]Multi-Field'!$F$28="Drained"),BI52,IF(AND('[1]Multi-Field'!$E$28=[1]Lists!BF52,'[1]Multi-Field'!$F$28="undrained"),BH52,""))</f>
        <v/>
      </c>
      <c r="CK52" s="409" t="str">
        <f>IF(AND('[1]Multi-Field'!$E$29=[1]Lists!BF52,'[1]Multi-Field'!$F$29="Drained"),BI52,IF(AND('[1]Multi-Field'!$E$29=[1]Lists!BF52,'[1]Multi-Field'!$F$29="undrained"),BH52,""))</f>
        <v/>
      </c>
      <c r="CL52" s="409" t="str">
        <f>IF(AND('[1]Multi-Field'!$E$30=[1]Lists!BF52,'[1]Multi-Field'!$F$30="Drained"),BI52,IF(AND('[1]Multi-Field'!$E$30=[1]Lists!BF52,'[1]Multi-Field'!$F$30="undrained"),BH52,""))</f>
        <v/>
      </c>
      <c r="CM52" s="409" t="str">
        <f>IF(AND('[1]Multi-Field'!$E$31=[1]Lists!BF52,'[1]Multi-Field'!$F$31="Drained"),BI52,IF(AND('[1]Multi-Field'!$E$31=[1]Lists!BF52,'[1]Multi-Field'!$F$31="undrained"),BH52,""))</f>
        <v/>
      </c>
      <c r="CN52" s="409" t="str">
        <f>IF(AND('[1]Multi-Field'!$E$32=[1]Lists!BF52,'[1]Multi-Field'!$F$32="Drained"),BI52,IF(AND('[1]Multi-Field'!$E$32=[1]Lists!BF52,'[1]Multi-Field'!$F$32="undrained"),BH52,""))</f>
        <v/>
      </c>
      <c r="CO52" s="409" t="str">
        <f>IF(AND('[1]Multi-Field'!$E$33=[1]Lists!BF52,'[1]Multi-Field'!$F$33="Drained"),BI52,IF(AND('[1]Multi-Field'!$E$33=[1]Lists!BF52,'[1]Multi-Field'!$F$33="undrained"),BH52,""))</f>
        <v/>
      </c>
      <c r="CP52" s="409" t="str">
        <f>IF(AND('[1]Multi-Field'!$E$34=[1]Lists!BF52,'[1]Multi-Field'!$F$34="Drained"),BI52,IF(AND('[1]Multi-Field'!$E$34=[1]Lists!BF52,'[1]Multi-Field'!$F$34="undrained"),BH52,""))</f>
        <v/>
      </c>
      <c r="CQ52" s="409" t="str">
        <f>IF(AND('[1]Multi-Field'!$E$35=[1]Lists!BF52,'[1]Multi-Field'!$F$35="Drained"),BI52,IF(AND('[1]Multi-Field'!$E$35=[1]Lists!BF52,'[1]Multi-Field'!$F$35="undrained"),BH52,""))</f>
        <v/>
      </c>
      <c r="CR52" s="409" t="str">
        <f>IF(AND('[1]Multi-Field'!$E$36=[1]Lists!BF52,'[1]Multi-Field'!$F$36="Drained"),BI52,IF(AND('[1]Multi-Field'!$E$36=[1]Lists!BF52,'[1]Multi-Field'!$F$36="undrained"),BH52,""))</f>
        <v/>
      </c>
      <c r="CS52" s="409" t="str">
        <f>IF(AND('[1]Multi-Field'!$E$37=[1]Lists!BF52,'[1]Multi-Field'!$F$37="Drained"),BI52,IF(AND('[1]Multi-Field'!$E$37=[1]Lists!BF52,'[1]Multi-Field'!$F$37="undrained"),BH52,""))</f>
        <v/>
      </c>
      <c r="CT52" s="409" t="str">
        <f>IF(AND('[1]Multi-Field'!$E$38=[1]Lists!BF52,'[1]Multi-Field'!$F$38="Drained"),BI52,IF(AND('[1]Multi-Field'!$E$38=[1]Lists!BF52,'[1]Multi-Field'!$F$38="undrained"),BH52,""))</f>
        <v/>
      </c>
      <c r="CU52" s="409" t="str">
        <f>IF(AND('[1]Multi-Field'!$E$39=[1]Lists!BF52,'[1]Multi-Field'!$F$39="Drained"),BI52,IF(AND('[1]Multi-Field'!$E$39=[1]Lists!BF52,'[1]Multi-Field'!$F$39="undrained"),BH52,""))</f>
        <v/>
      </c>
      <c r="CV52" s="409" t="str">
        <f>IF(AND('[1]Multi-Field'!$E$40=[1]Lists!BF52,'[1]Multi-Field'!$F$40="Drained"),BI52,IF(AND('[1]Multi-Field'!$E$40=[1]Lists!BF52,'[1]Multi-Field'!$F$40="undrained"),BH52,""))</f>
        <v/>
      </c>
      <c r="CW52" s="409" t="str">
        <f>IF(AND('[1]Multi-Field'!$E$41=[1]Lists!BF52,'[1]Multi-Field'!$F$40="Drained"),BI52,IF(AND('[1]Multi-Field'!$E$40=[1]Lists!BF52,'[1]Multi-Field'!$F$40="undrained"),BH52,""))</f>
        <v/>
      </c>
      <c r="CX52" s="409" t="str">
        <f>IF(AND('[1]Multi-Field'!$E$42=[1]Lists!BF52,'[1]Multi-Field'!$F$42="Drained"),BI52,IF(AND('[1]Multi-Field'!$E$42=[1]Lists!BF52,'[1]Multi-Field'!$F$42="undrained"),BH52,""))</f>
        <v/>
      </c>
      <c r="CY52" s="409" t="str">
        <f>IF(AND('[1]Multi-Field'!$E$43=[1]Lists!BF52,'[1]Multi-Field'!$F$43="Drained"),BI52,IF(AND('[1]Multi-Field'!$E$43=[1]Lists!BF52,'[1]Multi-Field'!$F$43="undrained"),BH52,""))</f>
        <v/>
      </c>
      <c r="CZ52" s="409" t="str">
        <f>IF(AND('[1]Multi-Field'!$E$44=[1]Lists!BF52,'[1]Multi-Field'!$F$44="Drained"),BI52,IF(AND('[1]Multi-Field'!$E$44=[1]Lists!BF52,'[1]Multi-Field'!$F$44="undrained"),BH52,""))</f>
        <v/>
      </c>
      <c r="DA52" s="409" t="str">
        <f>IF(AND('[1]Multi-Field'!$E$45=[1]Lists!BF52,'[1]Multi-Field'!$F$45="Drained"),BI52,IF(AND('[1]Multi-Field'!$E$45=[1]Lists!BF52,'[1]Multi-Field'!$F$45="undrained"),BH52,""))</f>
        <v/>
      </c>
      <c r="DB52" s="409" t="str">
        <f>IF(AND('[1]Multi-Field'!$E$46=[1]Lists!BF52,'[1]Multi-Field'!$F$46="Drained"),BI52,IF(AND('[1]Multi-Field'!$E$46=[1]Lists!BF52,'[1]Multi-Field'!$F$46="undrained"),BH52,""))</f>
        <v/>
      </c>
      <c r="DC52" s="409" t="str">
        <f>IF(AND('[1]Multi-Field'!$E$47=[1]Lists!BF52,'[1]Multi-Field'!$F$47="Drained"),BI52,IF(AND('[1]Multi-Field'!$E$47=[1]Lists!BF52,'[1]Multi-Field'!$F$47="undrained"),BH52,""))</f>
        <v/>
      </c>
      <c r="DD52" s="409" t="str">
        <f>IF(AND('[1]Multi-Field'!$E$48=[1]Lists!BF52,'[1]Multi-Field'!$F$48="Drained"),BI52,IF(AND('[1]Multi-Field'!$E$48=[1]Lists!BF52,'[1]Multi-Field'!$F$48="undrained"),BH52,""))</f>
        <v/>
      </c>
      <c r="DE52" s="409" t="str">
        <f>IF(AND('[1]Multi-Field'!$E$49=[1]Lists!BF52,'[1]Multi-Field'!$F$49="Drained"),BI52,IF(AND('[1]Multi-Field'!$E$49=[1]Lists!BF52,'[1]Multi-Field'!$F$9="undrained"),BH52,""))</f>
        <v/>
      </c>
      <c r="DF52" s="409" t="str">
        <f>IF(AND('[1]Multi-Field'!$E$50=[1]Lists!BF52,'[1]Multi-Field'!$F$50="Drained"),BI52,IF(AND('[1]Multi-Field'!$E$50=[1]Lists!BF52,'[1]Multi-Field'!$F$50="undrained"),BH52,""))</f>
        <v/>
      </c>
      <c r="DG52" s="409" t="str">
        <f>IF(AND('[1]Multi-Field'!$E$51=[1]Lists!BF52,'[1]Multi-Field'!$F$51="Drained"),BI52,IF(AND('[1]Multi-Field'!$E$51=[1]Lists!BF52,'[1]Multi-Field'!$F$51="undrained"),BH52,""))</f>
        <v/>
      </c>
      <c r="DH52" s="409" t="str">
        <f>IF(AND('[1]Multi-Field'!$E$52=[1]Lists!BF52,'[1]Multi-Field'!$F$52="Drained"),BI52,IF(AND('[1]Multi-Field'!$E$52=[1]Lists!BF52,'[1]Multi-Field'!$F$52="undrained"),BH52,""))</f>
        <v/>
      </c>
      <c r="DI52" s="409">
        <f>IF(AND('[1]Multi-Field'!$E$53=[1]Lists!BF52,'[1]Multi-Field'!$F$53="Drained"),BI52,IF(AND('[1]Multi-Field'!$E$53=[1]Lists!BF52,'[1]Multi-Field'!$F$53="undrained"),BH52,""))</f>
        <v>5.5</v>
      </c>
      <c r="DJ52" s="409" t="str">
        <f>IF(AND('[1]Multi-Field'!$E$54=[1]Lists!BF52,'[1]Multi-Field'!$F$54="Drained"),BI52,IF(AND('[1]Multi-Field'!$E$54=[1]Lists!BF52,'[1]Multi-Field'!$F$54="undrained"),BH52,""))</f>
        <v/>
      </c>
      <c r="DK52" s="409" t="str">
        <f>IF(AND('[1]Multi-Field'!$E$55=[1]Lists!BF52,'[1]Multi-Field'!$F$55="Drained"),BI52,IF(AND('[1]Multi-Field'!$E$55=[1]Lists!BF52,'[1]Multi-Field'!$F$55="undrained"),BH52,""))</f>
        <v/>
      </c>
      <c r="DL52" s="409" t="str">
        <f>IF(AND('[1]Multi-Field'!$E$56=[1]Lists!BF52,'[1]Multi-Field'!$F$56="Drained"),BI52,IF(AND('[1]Multi-Field'!$E$56=[1]Lists!BF52,'[1]Multi-Field'!$F$56="undrained"),BH52,""))</f>
        <v/>
      </c>
      <c r="DM52" s="409" t="str">
        <f>IF(AND('[1]Multi-Field'!$E$57=[1]Lists!BF52,'[1]Multi-Field'!$F$57="Drained"),BI52,IF(AND('[1]Multi-Field'!$E$57=[1]Lists!BF52,'[1]Multi-Field'!$F$57="undrained"),BH52,""))</f>
        <v/>
      </c>
      <c r="DN52" s="409" t="str">
        <f>IF(AND('[1]Multi-Field'!$E$58=[1]Lists!BF52,'[1]Multi-Field'!$F$58="Drained"),BI52,IF(AND('[1]Multi-Field'!$E$58=[1]Lists!BF52,'[1]Multi-Field'!$F$58="undrained"),BH52,""))</f>
        <v/>
      </c>
      <c r="DO52" s="409" t="str">
        <f>IF(AND('[1]Multi-Field'!$E$59=[1]Lists!BF52,'[1]Multi-Field'!$F$59="Drained"),BI52,IF(AND('[1]Multi-Field'!$E$59=[1]Lists!BF52,'[1]Multi-Field'!$F$59="undrained"),BH52,""))</f>
        <v/>
      </c>
      <c r="DP52" s="409" t="str">
        <f>IF(AND('[1]Multi-Field'!$E$60=[1]Lists!BF52,'[1]Multi-Field'!$F$60="Drained"),BI52,IF(AND('[1]Multi-Field'!$E$60=[1]Lists!BF52,'[1]Multi-Field'!$F$60="undrained"),BH52,""))</f>
        <v/>
      </c>
      <c r="DQ52" s="409" t="str">
        <f>IF(AND('[1]Multi-Field'!$E$61=[1]Lists!BF52,'[1]Multi-Field'!$F$61="Drained"),BI52,IF(AND('[1]Multi-Field'!$E$61=[1]Lists!BF52,'[1]Multi-Field'!$F$61="undrained"),BH52,""))</f>
        <v/>
      </c>
      <c r="DR52" s="409" t="str">
        <f>IF(AND('[1]Multi-Field'!$E$62=[1]Lists!BF52,'[1]Multi-Field'!$F$62="Drained"),BI52,IF(AND('[1]Multi-Field'!$E$62=[1]Lists!BF52,'[1]Multi-Field'!$F$62="undrained"),BH52,""))</f>
        <v/>
      </c>
      <c r="DS52" s="409" t="str">
        <f>IF(AND('[1]Multi-Field'!$E$63=[1]Lists!BF52,'[1]Multi-Field'!$F$63="Drained"),BI52,IF(AND('[1]Multi-Field'!$E$63=[1]Lists!BF52,'[1]Multi-Field'!$F$63="undrained"),BH52,""))</f>
        <v/>
      </c>
      <c r="DT52" s="409" t="str">
        <f>IF(AND('[1]Multi-Field'!$E$64=[1]Lists!BF52,'[1]Multi-Field'!$F$64="Drained"),BI52,IF(AND('[1]Multi-Field'!$E$64=[1]Lists!BF52,'[1]Multi-Field'!$F$64="undrained"),BH52,""))</f>
        <v/>
      </c>
      <c r="DU52" s="409" t="str">
        <f>IF(AND('[1]Multi-Field'!$E$65=[1]Lists!BF52,'[1]Multi-Field'!$F$65="Drained"),BI52,IF(AND('[1]Multi-Field'!$E$65=[1]Lists!BF52,'[1]Multi-Field'!$F$65="undrained"),BH52,""))</f>
        <v/>
      </c>
      <c r="DV52" s="409" t="str">
        <f>IF(AND('[1]Multi-Field'!$E$66=[1]Lists!BF52,'[1]Multi-Field'!$F$66="Drained"),BI52,IF(AND('[1]Multi-Field'!$E$66=[1]Lists!BF52,'[1]Multi-Field'!$F$66="undrained"),BH52,""))</f>
        <v/>
      </c>
      <c r="DW52" s="409" t="str">
        <f>IF(AND('[1]Multi-Field'!$E$67=[1]Lists!BF52,'[1]Multi-Field'!$F$67="Drained"),BI52,IF(AND('[1]Multi-Field'!$E$67=[1]Lists!BF52,'[1]Multi-Field'!$F$67="undrained"),BH52,""))</f>
        <v/>
      </c>
      <c r="DX52" s="409" t="str">
        <f>IF(AND('[1]Multi-Field'!$E$68=[1]Lists!BF52,'[1]Multi-Field'!$F$68="Drained"),BI52,IF(AND('[1]Multi-Field'!$E$68=[1]Lists!BF52,'[1]Multi-Field'!$F$68="undrained"),BH52,""))</f>
        <v/>
      </c>
      <c r="DY52" s="409" t="str">
        <f>IF(AND('[1]Multi-Field'!$E$69=[1]Lists!BF52,'[1]Multi-Field'!$F$69="Drained"),BI52,IF(AND('[1]Multi-Field'!$E$69=[1]Lists!BF52,'[1]Multi-Field'!$F$69="undrained"),BH52,""))</f>
        <v/>
      </c>
      <c r="DZ52" s="409" t="str">
        <f>IF(AND('[1]Multi-Field'!$E$70=[1]Lists!BF52,'[1]Multi-Field'!$F$70="Drained"),BI52,IF(AND('[1]Multi-Field'!$E$70=[1]Lists!BF52,'[1]Multi-Field'!$F$70="undrained"),BH52,""))</f>
        <v/>
      </c>
      <c r="EA52" s="409" t="str">
        <f>IF(AND('[1]Multi-Field'!$E$71=[1]Lists!BF52,'[1]Multi-Field'!$F$71="Drained"),BI52,IF(AND('[1]Multi-Field'!$E$71=[1]Lists!BF52,'[1]Multi-Field'!$F$71="undrained"),BH52,""))</f>
        <v/>
      </c>
      <c r="EB52" s="409" t="str">
        <f>IF(AND('[1]Multi-Field'!$E$72=[1]Lists!BF52,'[1]Multi-Field'!$F$72="Drained"),BI52,IF(AND('[1]Multi-Field'!$E$72=[1]Lists!BF52,'[1]Multi-Field'!$F$72="undrained"),BH52,""))</f>
        <v/>
      </c>
      <c r="EC52" s="409" t="str">
        <f>IF(AND('[1]Multi-Field'!$E$73=[1]Lists!BF52,'[1]Multi-Field'!$F$73="Drained"),BI52,IF(AND('[1]Multi-Field'!$E$73=[1]Lists!BF52,'[1]Multi-Field'!$F$73="undrained"),BH52,""))</f>
        <v/>
      </c>
      <c r="ED52" s="409" t="str">
        <f>IF(AND('[1]Multi-Field'!$E$74=[1]Lists!BF52,'[1]Multi-Field'!$F$74="Drained"),BI52,IF(AND('[1]Multi-Field'!$E$74=[1]Lists!BF52,'[1]Multi-Field'!$F$74="undrained"),BH52,""))</f>
        <v/>
      </c>
      <c r="EE52" s="409" t="str">
        <f>IF(AND('[1]Multi-Field'!$E$75=[1]Lists!BF52,'[1]Multi-Field'!$F$75="Drained"),BI52,IF(AND('[1]Multi-Field'!$E$75=[1]Lists!BF52,'[1]Multi-Field'!$F$75="undrained"),BH52,""))</f>
        <v/>
      </c>
      <c r="EF52" s="409" t="str">
        <f>IF(AND('[1]Multi-Field'!$E$76=[1]Lists!BF52,'[1]Multi-Field'!$F$76="Drained"),BI52,IF(AND('[1]Multi-Field'!$E$76=[1]Lists!BF52,'[1]Multi-Field'!$F$6="undrained"),BH52,""))</f>
        <v/>
      </c>
      <c r="EG52" s="409" t="str">
        <f>IF(AND('[1]Multi-Field'!$E$77=[1]Lists!BF52,'[1]Multi-Field'!$F$77="Drained"),BI52,IF(AND('[1]Multi-Field'!$E$77=[1]Lists!BF52,'[1]Multi-Field'!$F$77="undrained"),BH52,""))</f>
        <v/>
      </c>
      <c r="EH52" s="409" t="str">
        <f>IF(AND('[1]Multi-Field'!$E$78=[1]Lists!BF52,'[1]Multi-Field'!$F$78="Drained"),BI52,IF(AND('[1]Multi-Field'!$E$78=[1]Lists!BF52,'[1]Multi-Field'!$F$78="undrained"),BH52,""))</f>
        <v/>
      </c>
      <c r="EI52" s="409" t="str">
        <f>IF(AND('[1]Multi-Field'!$E$79=[1]Lists!BF52,'[1]Multi-Field'!$F$79="Drained"),BI52,IF(AND('[1]Multi-Field'!$E$79=[1]Lists!BF52,'[1]Multi-Field'!$F$79="undrained"),BH52,""))</f>
        <v/>
      </c>
      <c r="EJ52" s="409" t="str">
        <f>IF(AND('[1]Multi-Field'!$E$80=[1]Lists!BF52,'[1]Multi-Field'!$F$80="Drained"),BI52,IF(AND('[1]Multi-Field'!$E$80=[1]Lists!BF52,'[1]Multi-Field'!$F$80="undrained"),BH52,""))</f>
        <v/>
      </c>
      <c r="EK52" s="409" t="str">
        <f>IF(AND('[1]Multi-Field'!$E$81=[1]Lists!BF52,'[1]Multi-Field'!$F$81="Drained"),BI52,IF(AND('[1]Multi-Field'!$E$81=[1]Lists!BF52,'[1]Multi-Field'!$F$81="undrained"),BH52,""))</f>
        <v/>
      </c>
      <c r="EL52" s="409" t="str">
        <f>IF(AND('[1]Multi-Field'!$E$82=[1]Lists!BF52,'[1]Multi-Field'!$F$82="Drained"),BI52,IF(AND('[1]Multi-Field'!$E$82=[1]Lists!BF52,'[1]Multi-Field'!$F$82="undrained"),BH52,""))</f>
        <v/>
      </c>
      <c r="EM52" s="409" t="str">
        <f>IF(AND('[1]Multi-Field'!$E$83=[1]Lists!BF52,'[1]Multi-Field'!$F$83="Drained"),BI52,IF(AND('[1]Multi-Field'!$E$83=[1]Lists!BF52,'[1]Multi-Field'!$F$83="undrained"),BH52,""))</f>
        <v/>
      </c>
      <c r="EN52" s="409" t="str">
        <f>IF(AND('[1]Multi-Field'!$E$84=[1]Lists!BF52,'[1]Multi-Field'!$F$84="Drained"),BI52,IF(AND('[1]Multi-Field'!$E$84=[1]Lists!BF52,'[1]Multi-Field'!$F$84="undrained"),BH52,""))</f>
        <v/>
      </c>
      <c r="EO52" s="409" t="str">
        <f>IF(AND('[1]Multi-Field'!$E$85=[1]Lists!BF52,'[1]Multi-Field'!$F$85="Drained"),BI52,IF(AND('[1]Multi-Field'!$E$85=[1]Lists!BF52,'[1]Multi-Field'!$F$85="undrained"),BH52,""))</f>
        <v/>
      </c>
      <c r="EP52" s="409" t="str">
        <f>IF(AND('[1]Multi-Field'!$E$86=[1]Lists!BF52,'[1]Multi-Field'!$F$86="Drained"),BI52,IF(AND('[1]Multi-Field'!$E$86=[1]Lists!BF52,'[1]Multi-Field'!$F$86="undrained"),BH52,""))</f>
        <v/>
      </c>
      <c r="EQ52" s="409" t="str">
        <f>IF(AND('[1]Multi-Field'!$E$87=[1]Lists!BF52,'[1]Multi-Field'!$F$87="Drained"),BI52,IF(AND('[1]Multi-Field'!$E$87=[1]Lists!BF52,'[1]Multi-Field'!$F$87="undrained"),BH52,""))</f>
        <v/>
      </c>
      <c r="ER52" s="409" t="str">
        <f>IF(AND('[1]Multi-Field'!$E$88=[1]Lists!BF52,'[1]Multi-Field'!$F$88="Drained"),BI52,IF(AND('[1]Multi-Field'!$E$88=[1]Lists!BF52,'[1]Multi-Field'!$F$88="undrained"),BH52,""))</f>
        <v/>
      </c>
      <c r="ES52" s="409" t="str">
        <f>IF(AND('[1]Multi-Field'!$E$89=[1]Lists!BF52,'[1]Multi-Field'!$F$89="Drained"),BI52,IF(AND('[1]Multi-Field'!$E$89=[1]Lists!BF52,'[1]Multi-Field'!$F$89="undrained"),BH52,""))</f>
        <v/>
      </c>
      <c r="ET52" s="409" t="str">
        <f>IF(AND('[1]Multi-Field'!$E$90=[1]Lists!BF52,'[1]Multi-Field'!$F$90="Drained"),BI52,IF(AND('[1]Multi-Field'!$E$90=[1]Lists!BF52,'[1]Multi-Field'!$F$90="undrained"),BH52,""))</f>
        <v/>
      </c>
      <c r="EU52" s="409" t="str">
        <f>IF(AND('[1]Multi-Field'!$E$91=[1]Lists!BF52,'[1]Multi-Field'!$F$91="Drained"),BI52,IF(AND('[1]Multi-Field'!$E$91=[1]Lists!BF52,'[1]Multi-Field'!$F$91="undrained"),BH52,""))</f>
        <v/>
      </c>
      <c r="EV52" s="409" t="str">
        <f>IF(AND('[1]Multi-Field'!$E$92=[1]Lists!BF52,'[1]Multi-Field'!$F$92="Drained"),BI52,IF(AND('[1]Multi-Field'!$E$92=[1]Lists!BF52,'[1]Multi-Field'!$F$92="undrained"),BH52,""))</f>
        <v/>
      </c>
      <c r="EW52" s="409" t="str">
        <f>IF(AND('[1]Multi-Field'!$E$93=[1]Lists!BF52,'[1]Multi-Field'!$F$93="Drained"),BI52,IF(AND('[1]Multi-Field'!$E$93=[1]Lists!BF52,'[1]Multi-Field'!$F$93="undrained"),BH52,""))</f>
        <v/>
      </c>
      <c r="EX52" s="409" t="str">
        <f>IF(AND('[1]Multi-Field'!$E$94=[1]Lists!BF52,'[1]Multi-Field'!$F$94="Drained"),BI52,IF(AND('[1]Multi-Field'!$E$94=[1]Lists!BF52,'[1]Multi-Field'!$F$94="undrained"),BH52,""))</f>
        <v/>
      </c>
      <c r="EY52" s="409" t="str">
        <f>IF(AND('[1]Multi-Field'!$E$95=[1]Lists!BF52,'[1]Multi-Field'!$F$95="Drained"),BI52,IF(AND('[1]Multi-Field'!$E$95=[1]Lists!BF52,'[1]Multi-Field'!$F$95="undrained"),BH52,""))</f>
        <v/>
      </c>
      <c r="EZ52" s="409" t="str">
        <f>IF(AND('[1]Multi-Field'!$E$96=[1]Lists!BF52,'[1]Multi-Field'!$F$96="Drained"),BI52,IF(AND('[1]Multi-Field'!$E$96=[1]Lists!BF52,'[1]Multi-Field'!$F$96="undrained"),BH52,""))</f>
        <v/>
      </c>
      <c r="FA52" s="409" t="str">
        <f>IF(AND('[1]Multi-Field'!$E$97=[1]Lists!BF52,'[1]Multi-Field'!$F$97="Drained"),BI52,IF(AND('[1]Multi-Field'!$E$97=[1]Lists!BF52,'[1]Multi-Field'!$F$97="undrained"),BH52,""))</f>
        <v/>
      </c>
      <c r="FB52" s="409" t="str">
        <f>IF(AND('[1]Multi-Field'!$E$98=[1]Lists!BF52,'[1]Multi-Field'!$F$98="Drained"),BI52,IF(AND('[1]Multi-Field'!$E$98=[1]Lists!BF52,'[1]Multi-Field'!$F$98="undrained"),BH52,""))</f>
        <v/>
      </c>
      <c r="FC52" s="409" t="str">
        <f>IF(AND('[1]Multi-Field'!$E$99=[1]Lists!BF52,'[1]Multi-Field'!$F$99="Drained"),BI52,IF(AND('[1]Multi-Field'!$E$99=[1]Lists!BF52,'[1]Multi-Field'!$F$99="undrained"),BH52,""))</f>
        <v/>
      </c>
      <c r="FD52" s="409" t="str">
        <f>IF(AND('[1]Multi-Field'!$E$100=[1]Lists!BF52,'[1]Multi-Field'!$F$100="Drained"),BI52,IF(AND('[1]Multi-Field'!$E$100=[1]Lists!BF52,'[1]Multi-Field'!$F$100="undrained"),BH52,""))</f>
        <v/>
      </c>
      <c r="FE52" s="409" t="str">
        <f>IF(AND('[1]Multi-Field'!$E$101=[1]Lists!BF52,'[1]Multi-Field'!$F$101="Drained"),BI52,IF(AND('[1]Multi-Field'!$E$101=[1]Lists!BF52,'[1]Multi-Field'!$F$101="undrained"),BH52,""))</f>
        <v/>
      </c>
      <c r="FF52" s="409" t="str">
        <f>IF(AND('[1]Multi-Field'!$E$102=[1]Lists!BF52,'[1]Multi-Field'!$F$102="Drained"),BI52,IF(AND('[1]Multi-Field'!$E$102=[1]Lists!BF52,'[1]Multi-Field'!$F$102="undrained"),BH52,""))</f>
        <v/>
      </c>
      <c r="FG52" s="409" t="str">
        <f>IF(AND('[1]Multi-Field'!$E$103=[1]Lists!BF52,'[1]Multi-Field'!$F$103="Drained"),BI52,IF(AND('[1]Multi-Field'!$E$103=[1]Lists!BF52,'[1]Multi-Field'!$F$103="undrained"),BH52,""))</f>
        <v/>
      </c>
      <c r="FH52" s="409" t="str">
        <f>IF(AND('[1]Multi-Field'!$E$104=[1]Lists!BF52,'[1]Multi-Field'!$F$104="Drained"),BI52,IF(AND('[1]Multi-Field'!$E$104=[1]Lists!BF52,'[1]Multi-Field'!$F$104="undrained"),BH52,""))</f>
        <v/>
      </c>
      <c r="FI52" s="409" t="str">
        <f>IF(AND('[1]Multi-Field'!$E$105=[1]Lists!BF52,'[1]Multi-Field'!$F$105="Drained"),BI52,IF(AND('[1]Multi-Field'!$E$105=[1]Lists!BF52,'[1]Multi-Field'!$F$105="undrained"),BH52,""))</f>
        <v/>
      </c>
      <c r="FJ52" s="409" t="str">
        <f>IF(AND('[1]Multi-Field'!$E$106=[1]Lists!BF52,'[1]Multi-Field'!$F$106="Drained"),BI52,IF(AND('[1]Multi-Field'!$E$106=[1]Lists!BF52,'[1]Multi-Field'!$F$106="undrained"),BH52,""))</f>
        <v/>
      </c>
      <c r="FK52" s="409" t="str">
        <f>IF(AND('[1]Multi-Field'!$E$107=[1]Lists!BF52,'[1]Multi-Field'!$F$107="Drained"),BI52,IF(AND('[1]Multi-Field'!$E$107=[1]Lists!BF52,'[1]Multi-Field'!$F$107="undrained"),BH52,""))</f>
        <v/>
      </c>
      <c r="FL52" s="409" t="str">
        <f>IF(AND('[1]Multi-Field'!$E$108=[1]Lists!BF52,'[1]Multi-Field'!$F$108="Drained"),BI52,IF(AND('[1]Multi-Field'!$E$108=[1]Lists!BF52,'[1]Multi-Field'!$F$108="undrained"),BH52,""))</f>
        <v/>
      </c>
      <c r="FM52" s="409" t="str">
        <f>IF(AND('[1]Multi-Field'!$E$109=[1]Lists!BF52,'[1]Multi-Field'!$F$109="Drained"),BI52,IF(AND('[1]Multi-Field'!$E$109=[1]Lists!BF52,'[1]Multi-Field'!$F$109="undrained"),BH52,""))</f>
        <v/>
      </c>
      <c r="FN52" s="409" t="str">
        <f>IF(AND('[1]Multi-Field'!$E$110=[1]Lists!BF52,'[1]Multi-Field'!$F$110="Drained"),BI52,IF(AND('[1]Multi-Field'!$E$110=[1]Lists!BF52,'[1]Multi-Field'!$F$110="undrained"),BH52,""))</f>
        <v/>
      </c>
      <c r="FO52" s="409" t="str">
        <f>IF(AND('[1]Multi-Field'!$E$111=[1]Lists!BF52,'[1]Multi-Field'!$F$111="Drained"),BI52,IF(AND('[1]Multi-Field'!$E$111=[1]Lists!BF52,'[1]Multi-Field'!$F$111="undrained"),BH52,""))</f>
        <v/>
      </c>
      <c r="FP52" s="409" t="str">
        <f>IF(AND('[1]Multi-Field'!$E$112=[1]Lists!BF52,'[1]Multi-Field'!$F$112="Drained"),BI52,IF(AND('[1]Multi-Field'!$E$112=[1]Lists!BF52,'[1]Multi-Field'!$F$112="undrained"),BH52,""))</f>
        <v/>
      </c>
      <c r="FQ52" s="409" t="str">
        <f>IF(AND('[1]Multi-Field'!$E$113=[1]Lists!BF52,'[1]Multi-Field'!$F$113="Drained"),BI52,IF(AND('[1]Multi-Field'!$E$113=[1]Lists!BF52,'[1]Multi-Field'!$F$113="undrained"),BH52,""))</f>
        <v/>
      </c>
      <c r="FR52" s="409" t="str">
        <f>IF(AND('[1]Multi-Field'!$E$114=[1]Lists!BF52,'[1]Multi-Field'!$F$114="Drained"),BI52,IF(AND('[1]Multi-Field'!$E$114=[1]Lists!BF52,'[1]Multi-Field'!$F$114="undrained"),BH52,""))</f>
        <v/>
      </c>
      <c r="FS52" s="409" t="str">
        <f>IF(AND('[1]Multi-Field'!$E$115=[1]Lists!BF52,'[1]Multi-Field'!$F$115="Drained"),BI52,IF(AND('[1]Multi-Field'!$E$115=[1]Lists!BF52,'[1]Multi-Field'!$F$115="undrained"),BH52,""))</f>
        <v/>
      </c>
      <c r="FT52" s="409" t="str">
        <f>IF(AND('[1]Multi-Field'!$E$116=[1]Lists!BF52,'[1]Multi-Field'!$F$116="Drained"),BI52,IF(AND('[1]Multi-Field'!$E$116=[1]Lists!BF52,'[1]Multi-Field'!$F$116="undrained"),BH52,""))</f>
        <v/>
      </c>
      <c r="FU52" s="409" t="str">
        <f>IF(AND('[1]Multi-Field'!$E$117=[1]Lists!BF52,'[1]Multi-Field'!$F$117="Drained"),BI52,IF(AND('[1]Multi-Field'!$E$117=[1]Lists!BF52,'[1]Multi-Field'!$F$117="undrained"),BH52,""))</f>
        <v/>
      </c>
      <c r="FV52" s="409" t="str">
        <f>IF(AND('[1]Multi-Field'!$E$118=[1]Lists!BF52,'[1]Multi-Field'!$F$118="Drained"),BI52,IF(AND('[1]Multi-Field'!$E$118=[1]Lists!BF52,'[1]Multi-Field'!$F$118="undrained"),BH52,""))</f>
        <v/>
      </c>
      <c r="FW52" s="409" t="str">
        <f>IF(AND('[1]Multi-Field'!$E$119=[1]Lists!BF52,'[1]Multi-Field'!$F$119="Drained"),BI52,IF(AND('[1]Multi-Field'!$E$119=[1]Lists!BF52,'[1]Multi-Field'!$F$119="undrained"),BH52,""))</f>
        <v/>
      </c>
      <c r="FX52" s="409" t="str">
        <f>IF(AND('[1]Multi-Field'!$E$120=[1]Lists!BF52,'[1]Multi-Field'!$F$120="Drained"),BI52,IF(AND('[1]Multi-Field'!$E$120=[1]Lists!BF52,'[1]Multi-Field'!$F$120="undrained"),BH52,""))</f>
        <v/>
      </c>
      <c r="FZ52" t="s">
        <v>836</v>
      </c>
      <c r="GC52" s="4">
        <f>'[1]Multi-Field'!B50</f>
        <v>0</v>
      </c>
      <c r="GD52" s="73" t="str">
        <f>IF(OR('[1]Multi-Field'!Q50=$FZ$43,'[1]Multi-Field'!Q50=$FZ$44),'[1]Multi-Field'!BS50,"")</f>
        <v/>
      </c>
      <c r="GE52" s="4" t="str">
        <f>IF(AND(OR('[1]Multi-Field'!Q50=$FZ$86,'[1]Multi-Field'!Q50=$FZ$94,'[1]Multi-Field'!Q50=$FZ$87,'[1]Multi-Field'!Q50=[1]Lists!$FZ$93,'[1]Multi-Field'!Q50=$FZ$59),'[1]Multi-Field'!BS50&gt;50),'[1]Multi-Field'!BS50*0.8,IF(AND(OR('[1]Multi-Field'!Q50=$FZ$86,'[1]Multi-Field'!Q50=$FZ$94,'[1]Multi-Field'!Q50=$FZ$87,'[1]Multi-Field'!Q50=[1]Lists!$FZ$93,'[1]Multi-Field'!Q50=[1]Lists!$FZ$59),'[1]Multi-Field'!BS50&lt;50),'[1]Multi-Field'!BS50,""))</f>
        <v/>
      </c>
      <c r="GF52" s="4" t="str">
        <f>IF(OR('[1]Multi-Field'!Q50=[1]Lists!$FZ$7,'[1]Multi-Field'!Q50=[1]Lists!$FZ$5,'[1]Multi-Field'!Q50=[1]Lists!$FZ$24,'[1]Multi-Field'!Q50=[1]Lists!$FZ$10,'[1]Multi-Field'!Q50=[1]Lists!$FZ$8, '[1]Multi-Field'!Q50=[1]Lists!$FZ$25, '[1]Multi-Field'!Q50=[1]Lists!$FZ$23, '[1]Multi-Field'!Q50= [1]Lists!$FZ$47, '[1]Multi-Field'!Q50=[1]Lists!$FZ$49, '[1]Multi-Field'!Q50=[1]Lists!$FZ$48,'[1]Multi-Field'!Q50=[1]Lists!$FZ$3, '[1]Multi-Field'!Q50=[1]Lists!$FZ$14,'[1]Multi-Field'!Q50=[1]Lists!$FZ$36, '[1]Multi-Field'!Q50=[1]Lists!$FZ$41,'[1]Multi-Field'!Q50=[1]Lists!$FZ$42),0,"")</f>
        <v/>
      </c>
      <c r="GG52" s="4" t="str">
        <f>IF(OR('[1]Multi-Field'!Q50=[1]Lists!$FZ$6,'[1]Multi-Field'!Q50=[1]Lists!$FZ$4, '[1]Multi-Field'!Q79=[1]Lists!$FZ$11, '[1]Multi-Field'!Q50=[1]Lists!$FZ$1),100*IF('[1]Multi-Field'!U50=onepercent,0.75,IF('[1]Multi-Field'!U50=onetotwentyfivepercent,0.4,IF(OR('[1]Multi-Field'!U50=twentysixtofiftypercent,'[1]Multi-Field'!U50=greaterthanfiftypercent),0,""))),"")</f>
        <v/>
      </c>
      <c r="GH52" s="4" t="str">
        <f>IF(OR('[1]Multi-Field'!Q50=[1]Lists!$FZ$53,'[1]Multi-Field'!Q50=[1]Lists!$FZ$55), 50,IF('[1]Multi-Field'!Q50=[1]Lists!$FZ$54,225,IF('[1]Multi-Field'!Q50=[1]Lists!$FZ$56,75,"")))</f>
        <v/>
      </c>
      <c r="GI52" s="4" t="e">
        <f>#VALUE!</f>
        <v>#VALUE!</v>
      </c>
      <c r="GJ52" s="4" t="e">
        <f>#VALUE!</f>
        <v>#VALUE!</v>
      </c>
      <c r="GK52" s="4" t="str">
        <f>IF('[1]Multi-Field'!Q50=[1]Lists!$FZ$95,'[1]Multi-Field'!BS50*0.66,"")</f>
        <v/>
      </c>
      <c r="GM52" s="4" t="str">
        <f>IF(OR('[1]Multi-Field'!Q50=[1]Lists!$FZ$26,'[1]Multi-Field'!Q50=[1]Lists!$FZ$84),20,"")</f>
        <v/>
      </c>
      <c r="GN52" s="4" t="str">
        <f>IF(OR('[1]Multi-Field'!Q50=[1]Lists!$FZ$88,'[1]Multi-Field'!Q50=[1]Lists!$FZ$57),0,"")</f>
        <v/>
      </c>
      <c r="GO52" s="4" t="str">
        <f>IF(OR('[1]Multi-Field'!Q50=[1]Lists!$FZ$69,'[1]Multi-Field'!Q50=[1]Lists!$FZ$71,'[1]Multi-Field'!Q50=[1]Lists!$FZ$105),50,"")</f>
        <v/>
      </c>
      <c r="GP52" s="4" t="str">
        <f>IF(OR('[1]Multi-Field'!Q50=[1]Lists!$FZ$75,'[1]Multi-Field'!Q50=[1]Lists!$FZ$70),75,"")</f>
        <v/>
      </c>
      <c r="GQ52" s="4" t="str">
        <f>IF('[1]Multi-Field'!Q50=[1]Lists!$FZ$72,150,"")</f>
        <v/>
      </c>
      <c r="GR52" s="4" t="str">
        <f>IF(OR('[1]Multi-Field'!Q50=[1]Lists!$FZ$74,'[1]Multi-Field'!Q50=[1]Lists!$FZ$73),40,"")</f>
        <v/>
      </c>
      <c r="GS52" s="4" t="str">
        <f>IF('[1]Multi-Field'!Q50=[1]Lists!$FZ$99,80,"")</f>
        <v/>
      </c>
      <c r="GT52" s="4" t="str">
        <f>IF('[1]Multi-Field'!Q50=[1]Lists!$FZ$106,70,"")</f>
        <v/>
      </c>
      <c r="GU52" s="4" t="e">
        <f t="shared" si="4"/>
        <v>#VALUE!</v>
      </c>
    </row>
    <row r="53" spans="1:203" ht="13.5" customHeight="1">
      <c r="A53" s="7" t="s">
        <v>140</v>
      </c>
      <c r="B53" t="s">
        <v>777</v>
      </c>
      <c r="C53" s="7"/>
      <c r="D53" s="8">
        <v>70</v>
      </c>
      <c r="E53" s="8">
        <f t="shared" si="0"/>
        <v>70</v>
      </c>
      <c r="F53" s="8">
        <f t="shared" si="1"/>
        <v>70</v>
      </c>
      <c r="G53" s="8">
        <v>70</v>
      </c>
      <c r="H53" s="8">
        <v>65</v>
      </c>
      <c r="I53" s="8">
        <f t="shared" si="5"/>
        <v>65</v>
      </c>
      <c r="J53" s="8">
        <f t="shared" si="6"/>
        <v>65</v>
      </c>
      <c r="K53" s="8">
        <v>65</v>
      </c>
      <c r="L53" s="8">
        <v>135</v>
      </c>
      <c r="M53" s="8">
        <f t="shared" si="2"/>
        <v>135</v>
      </c>
      <c r="N53" s="8">
        <f t="shared" si="3"/>
        <v>135</v>
      </c>
      <c r="O53" s="8">
        <v>135</v>
      </c>
      <c r="P53" s="391">
        <v>28</v>
      </c>
      <c r="Q53" s="394"/>
      <c r="R53" s="395" t="b">
        <f>IF(OR('Multi-Field'!AA30=Lists!$AC$42,'Multi-Field'!AA30=Lists!$AC$43),IF('Multi-Field'!Z30="x",(IF('Multi-Field'!AC30=Lists!$Q$11,Lists!$R$11,IF('Multi-Field'!AC30=Lists!$Q$12,Lists!$R$12,IF('Multi-Field'!AC30=Lists!$Q$13,Lists!$R$13,IF('Multi-Field'!AC30=Lists!$Q$14,Lists!$R$14))))),IF('Multi-Field'!X30="x",(IF('Multi-Field'!AC30=Lists!$Q$11,Lists!$S$11,IF('Multi-Field'!AC30=Lists!$Q$12,Lists!$S$12,IF('Multi-Field'!AC30=Lists!$Q$13,Lists!$S$13,IF('Multi-Field'!AC30=Lists!$Q$14,Lists!$S$14))))),IF('Multi-Field'!V30="x",(IF('Multi-Field'!AC30=Lists!$Q$11,Lists!$T$11,IF('Multi-Field'!AC30=Lists!$Q$12,Lists!$T$12,IF('Multi-Field'!AC30=Lists!$Q$13,Lists!$T$13,IF('Multi-Field'!AC30=Lists!$Q$14,Lists!$T$14))))),0))))</f>
        <v>0</v>
      </c>
      <c r="S53" s="395" t="str">
        <f t="shared" si="11"/>
        <v/>
      </c>
      <c r="T53" s="395"/>
      <c r="U53" s="396"/>
      <c r="V53" s="383">
        <f>IF(OR('Multi-Field'!AI39=$U$4,'Multi-Field'!AI39=$U$5,'Multi-Field'!AI39=$U$6,'Multi-Field'!AI39=$U$7,'Multi-Field'!AI39=$U$8,'Multi-Field'!AI39=$U$9),(IF('Multi-Field'!AJ39=$V$2,100,IF('Multi-Field'!AJ39=$V$3,65,IF('Multi-Field'!AJ39=$V$4,53,IF('Multi-Field'!AJ39=$V$5,41,IF('Multi-Field'!AJ39=$V$6,23,IF('Multi-Field'!AJ39=$V$7,0,0))))))),0)</f>
        <v>0</v>
      </c>
      <c r="W53" s="383" t="str">
        <f>IF(AND(OR('Multi-Field'!AF39=$S$3,'Multi-Field'!AF39=S41,'Multi-Field'!AF39=$S$7),'Multi-Field'!AN39&lt;18,'Multi-Field'!AN39&gt;0),35,IF('Multi-Field'!AF39=$S$4,55,IF(AND('Multi-Field'!AF39=$S$6,'Multi-Field'!AN39&lt;18),30,IF(AND('Multi-Field'!AN39&gt;17,OR('Multi-Field'!AF39=$S$3,'Multi-Field'!AF39=$S$5,'Multi-Field'!AF39= $S$6,'Multi-Field'!AF39=$S$7)),25,"0"))))</f>
        <v>0</v>
      </c>
      <c r="X53" s="383">
        <f>IF(OR('Multi-Field'!BA39=$U$4,'Multi-Field'!BA39=$U$5,'Multi-Field'!BA39=$U$6,'Multi-Field'!BA39=U43,'Multi-Field'!BA39=$U$8,'Multi-Field'!BA39=$U$9),(IF('Multi-Field'!BB39=$V$2,100,IF('Multi-Field'!BB39=$V$3,65,IF('Multi-Field'!BB39=$V$4,53,IF('Multi-Field'!BB39=$V$5,41,IF('Multi-Field'!BB39=$V$6,23,IF('Multi-Field'!BB39=$V$7,0,0))))))),0)</f>
        <v>0</v>
      </c>
      <c r="Y53" s="383" t="str">
        <f>IF(AND(OR('Multi-Field'!AX39=$S$3,'Multi-Field'!AX39=$S$5,'Multi-Field'!AX39=$S$7),'Multi-Field'!BF39&lt;18),35,IF('Multi-Field'!AX39=$S$4,55,IF(AND('Multi-Field'!AX39=$S$6,'Multi-Field'!BF39&lt;18),30,IF(AND('Multi-Field'!BF39&gt;17,OR('Multi-Field'!AX39=$S$3,'Multi-Field'!AX39=$S$5,'Multi-Field'!AX39=$S$6,'Multi-Field'!AX39=$S$7)),25,"0"))))</f>
        <v>0</v>
      </c>
      <c r="Z53" s="383">
        <v>37</v>
      </c>
      <c r="AC53" t="s">
        <v>838</v>
      </c>
      <c r="AI53" s="384">
        <f>'[1]Multi-Field'!B49</f>
        <v>0</v>
      </c>
      <c r="AJ53" s="385" t="e">
        <f>#VALUE!</f>
        <v>#VALUE!</v>
      </c>
      <c r="AK53" s="385" t="e">
        <f>#VALUE!</f>
        <v>#VALUE!</v>
      </c>
      <c r="AL53" s="385" t="e">
        <f>IF(AK53="","",IF('[1]Multi-Field'!AU49=20,10,IF(AK53-30&lt;0,0,AK53-30)))</f>
        <v>#VALUE!</v>
      </c>
      <c r="AM53" s="385" t="e">
        <f>#VALUE!</f>
        <v>#VALUE!</v>
      </c>
      <c r="AN53" s="385" t="e">
        <f t="shared" si="7"/>
        <v>#VALUE!</v>
      </c>
      <c r="AO53" s="385" t="e">
        <f>#VALUE!</f>
        <v>#VALUE!</v>
      </c>
      <c r="AP53" s="385" t="e">
        <f>#VALUE!</f>
        <v>#VALUE!</v>
      </c>
      <c r="AQ53" s="385" t="e">
        <f>#VALUE!</f>
        <v>#VALUE!</v>
      </c>
      <c r="AR53" s="385" t="e">
        <f>#VALUE!</f>
        <v>#VALUE!</v>
      </c>
      <c r="AS53" s="385" t="e">
        <f>IF(AR53="","",IF('[1]Multi-Field'!AU49&gt;9,0,AR53-15))</f>
        <v>#VALUE!</v>
      </c>
      <c r="AT53" s="385" t="e">
        <f>#VALUE!</f>
        <v>#VALUE!</v>
      </c>
      <c r="AU53" s="385" t="e">
        <f>#VALUE!</f>
        <v>#VALUE!</v>
      </c>
      <c r="AV53" s="385" t="e">
        <f>IF(AU53="","",IF('[1]Multi-Field'!AU49=9&gt;9,0,AU53-35))</f>
        <v>#VALUE!</v>
      </c>
      <c r="AW53" s="385" t="e">
        <f>#VALUE!</f>
        <v>#VALUE!</v>
      </c>
      <c r="AX53" s="385" t="e">
        <f t="shared" si="8"/>
        <v>#VALUE!</v>
      </c>
      <c r="AY53" s="385" t="str">
        <f>IF('[1]Multi-Field'!AU49="","",IF('[1]Multi-Field'!AU49&lt;1,100,IF('[1]Multi-Field'!AU49=1,75,IF('[1]Multi-Field'!AU49=2,50,IF('[1]Multi-Field'!AU49=3,25,IF('[1]Multi-Field'!AU49&gt;3,0,""))))))</f>
        <v/>
      </c>
      <c r="AZ53" s="385" t="str">
        <f t="shared" si="9"/>
        <v/>
      </c>
      <c r="BA53" s="385" t="e">
        <f>#VALUE!</f>
        <v>#VALUE!</v>
      </c>
      <c r="BB53" s="385" t="e">
        <f>IF(BA53="","",IF(AND('[1]Multi-Field'!AU49&lt;40,'[1]Multi-Field'!AU49&gt;9),40,IF('[1]Multi-Field'!AU49&gt;39,0,BA53+5)))</f>
        <v>#VALUE!</v>
      </c>
      <c r="BC53" s="386" t="e">
        <f t="shared" si="10"/>
        <v>#VALUE!</v>
      </c>
      <c r="BD53" s="281">
        <v>0.34</v>
      </c>
      <c r="BE53" s="281">
        <v>0.78</v>
      </c>
      <c r="BF53" s="411" t="s">
        <v>1224</v>
      </c>
      <c r="BG53" s="412">
        <v>4</v>
      </c>
      <c r="BH53" s="412">
        <v>5</v>
      </c>
      <c r="BI53" s="412">
        <v>5.5</v>
      </c>
      <c r="BJ53" s="409" t="e">
        <f>IF(AND('[1]Single Field'!#REF!=[1]Lists!BF53,'[1]Single Field'!#REF!="Drained"),"x",IF(AND('[1]Single Field'!#REF!=[1]Lists!BF53,'[1]Single Field'!#REF!="Undrained"),O,""))</f>
        <v>#REF!</v>
      </c>
      <c r="BK53" s="409" t="str">
        <f>IF(AND('[1]Multi-Field'!$E$3=[1]Lists!BF53,'[1]Multi-Field'!$F$3="Drained"),BI53,IF(AND('[1]Multi-Field'!$E$3=BF53,'[1]Multi-Field'!$F$3="undrained"),BH53,""))</f>
        <v/>
      </c>
      <c r="BL53" s="409" t="str">
        <f>IF(AND('[1]Multi-Field'!$E$4=BF53,'[1]Multi-Field'!$F$4="Drained"),BI53,IF(AND('[1]Multi-Field'!$E$4=BF53,'[1]Multi-Field'!$F$4="undrained"),BH53,""))</f>
        <v/>
      </c>
      <c r="BM53" s="409" t="str">
        <f>IF(AND('[1]Multi-Field'!$E$5=BF53,'[1]Multi-Field'!$F$5="Drained"),BI53,IF(AND('[1]Multi-Field'!$E$5=BF53,'[1]Multi-Field'!$F$5="undrained"),BH53,""))</f>
        <v/>
      </c>
      <c r="BN53" s="409" t="str">
        <f>IF(AND('[1]Multi-Field'!$E$6=BF53,'[1]Multi-Field'!$F$6="Drained"),BI53,IF(AND('[1]Multi-Field'!$E$6=BF53,'[1]Multi-Field'!$F$6="undrained"),BH53,""))</f>
        <v/>
      </c>
      <c r="BO53" s="409" t="str">
        <f>IF(AND('[1]Multi-Field'!$E$7=BF53,'[1]Multi-Field'!$F$7="Drained"),BI53,IF(AND('[1]Multi-Field'!$E$7=BF53,'[1]Multi-Field'!$F$7="undrained"),BH53,""))</f>
        <v/>
      </c>
      <c r="BP53" s="409" t="str">
        <f>IF(AND('[1]Multi-Field'!$E$8=BF53,'[1]Multi-Field'!$F$8="Drained"),BI53,IF(AND('[1]Multi-Field'!$E$8=BF53,'[1]Multi-Field'!$F$8="undrained"),BH53,""))</f>
        <v/>
      </c>
      <c r="BQ53" s="409" t="str">
        <f>IF(AND('[1]Multi-Field'!$E$9=BF53,'[1]Multi-Field'!$F$9="Drained"),BI53,IF(AND('[1]Multi-Field'!$E$9=BF53,'[1]Multi-Field'!$F$9="undrained"),BH53,""))</f>
        <v/>
      </c>
      <c r="BR53" s="409" t="str">
        <f>IF(AND('[1]Multi-Field'!$E$10=BF53,'[1]Multi-Field'!$F$10="Drained"),BI53,IF(AND('[1]Multi-Field'!$E$10=BF53,'[1]Multi-Field'!$F$10="undrained"),BH53,""))</f>
        <v/>
      </c>
      <c r="BS53" s="409" t="str">
        <f>IF(AND('[1]Multi-Field'!$E$11=BF53,'[1]Multi-Field'!$F$11="Drained"),BI53,IF(AND('[1]Multi-Field'!$E$11=BF53,'[1]Multi-Field'!$F$11="undrained"),BH53,""))</f>
        <v/>
      </c>
      <c r="BT53" s="409" t="str">
        <f>IF(AND('[1]Multi-Field'!$E$12=BF53,'[1]Multi-Field'!$F$12="Drained"),BI53,IF(AND('[1]Multi-Field'!$E$12=BF53,'[1]Multi-Field'!$F$12="undrained"),BH53,""))</f>
        <v/>
      </c>
      <c r="BU53" s="409" t="str">
        <f>IF(AND('[1]Multi-Field'!$E$13=BF53,'[1]Multi-Field'!$F$13="Drained"),BI53,IF(AND('[1]Multi-Field'!$E$3=BF53,'[1]Multi-Field'!$F$13="undrained"),BH53,""))</f>
        <v/>
      </c>
      <c r="BV53" s="409" t="str">
        <f>IF(AND('[1]Multi-Field'!$E$14=BF53,'[1]Multi-Field'!$F$14="Drained"),BI53,IF(AND('[1]Multi-Field'!$E$14=BF53,'[1]Multi-Field'!$F$14="undrained"),BH53,""))</f>
        <v/>
      </c>
      <c r="BW53" s="409" t="str">
        <f>IF(AND('[1]Multi-Field'!$E$15=BF53,'[1]Multi-Field'!$F$15="Drained"),BI53,IF(AND('[1]Multi-Field'!$E$15=BF53,'[1]Multi-Field'!$F$15="undrained"),BH53,""))</f>
        <v/>
      </c>
      <c r="BX53" s="409" t="str">
        <f>IF(AND('[1]Multi-Field'!$E$16=[1]Lists!BF53,'[1]Multi-Field'!$F$16="Drained"),BI53,IF(AND('[1]Multi-Field'!$E$16=[1]Lists!BF53,'[1]Multi-Field'!$F$16="undrained"),BH53,""))</f>
        <v/>
      </c>
      <c r="BY53" s="409" t="str">
        <f>IF(AND('[1]Multi-Field'!$E$17=[1]Lists!BF53,'[1]Multi-Field'!$F$17="Drained"),BI53,IF(AND('[1]Multi-Field'!$E$17=[1]Lists!BF53,'[1]Multi-Field'!$F$17="undrained"),BH53,""))</f>
        <v/>
      </c>
      <c r="BZ53" s="409" t="str">
        <f>IF(AND('[1]Multi-Field'!$E$18=[1]Lists!BF53,'[1]Multi-Field'!$F$18="Drained"),BI53,IF(AND('[1]Multi-Field'!$E$18=[1]Lists!BF53,'[1]Multi-Field'!$F$18="undrained"),BH53,""))</f>
        <v/>
      </c>
      <c r="CA53" s="409" t="str">
        <f>IF(AND('[1]Multi-Field'!$E$19=[1]Lists!BF53,'[1]Multi-Field'!$F$19="Drained"),BI53,IF(AND('[1]Multi-Field'!$E$19=[1]Lists!BF53,'[1]Multi-Field'!$F$19="undrained"),BH53,""))</f>
        <v/>
      </c>
      <c r="CB53" s="409" t="str">
        <f>IF(AND('[1]Multi-Field'!$E$20=[1]Lists!BF53,'[1]Multi-Field'!$F$20="Drained"),BI53,IF(AND('[1]Multi-Field'!$E$20=[1]Lists!BF53,'[1]Multi-Field'!$F$20="undrained"),BH53,""))</f>
        <v/>
      </c>
      <c r="CC53" s="409" t="str">
        <f>IF(AND('[1]Multi-Field'!$E$21=[1]Lists!BF53,'[1]Multi-Field'!$F$21="Drained"),BI53,IF(AND('[1]Multi-Field'!$E$21=[1]Lists!BF53,'[1]Multi-Field'!$F$21="undrained"),BH53,""))</f>
        <v/>
      </c>
      <c r="CD53" s="409" t="str">
        <f>IF(AND('[1]Multi-Field'!$E$22=[1]Lists!BF53,'[1]Multi-Field'!$F$22="Drained"),BI53,IF(AND('[1]Multi-Field'!$E$22=[1]Lists!BF53,'[1]Multi-Field'!$F$22="undrained"),BH53,""))</f>
        <v/>
      </c>
      <c r="CE53" s="409" t="str">
        <f>IF(AND('[1]Multi-Field'!$E$23=[1]Lists!BF53,'[1]Multi-Field'!$F$23="Drained"),BI53,IF(AND('[1]Multi-Field'!$E$23=[1]Lists!BF53,'[1]Multi-Field'!$F$23="undrained"),BH53,""))</f>
        <v/>
      </c>
      <c r="CF53" s="409" t="str">
        <f>IF(AND('[1]Multi-Field'!$E$24=[1]Lists!BF53,'[1]Multi-Field'!$F$24="Drained"),BI53,IF(AND('[1]Multi-Field'!$E$24=[1]Lists!BF53,'[1]Multi-Field'!$F$24="undrained"),BH53,""))</f>
        <v/>
      </c>
      <c r="CG53" s="409" t="str">
        <f>IF(AND('[1]Multi-Field'!$E$25=[1]Lists!BF53,'[1]Multi-Field'!$F$25="Drained"),BI53,IF(AND('[1]Multi-Field'!$E$25=[1]Lists!BF53,'[1]Multi-Field'!$F$25="undrained"),BH53,""))</f>
        <v/>
      </c>
      <c r="CH53" s="409" t="str">
        <f>IF(AND('[1]Multi-Field'!$E$26=[1]Lists!BF53,'[1]Multi-Field'!$F$26="Drained"),BI53,IF(AND('[1]Multi-Field'!$E$26=[1]Lists!BF53,'[1]Multi-Field'!$F$26="undrained"),BH53,""))</f>
        <v/>
      </c>
      <c r="CI53" s="409" t="str">
        <f>IF(AND('[1]Multi-Field'!$E$27=[1]Lists!BF53,'[1]Multi-Field'!$F$27="Drained"),BI53,IF(AND('[1]Multi-Field'!$E$27=[1]Lists!BF53,'[1]Multi-Field'!$F$27="undrained"),BH53,""))</f>
        <v/>
      </c>
      <c r="CJ53" s="409" t="str">
        <f>IF(AND('[1]Multi-Field'!$E$28=[1]Lists!BF53,'[1]Multi-Field'!$F$28="Drained"),BI53,IF(AND('[1]Multi-Field'!$E$28=[1]Lists!BF53,'[1]Multi-Field'!$F$28="undrained"),BH53,""))</f>
        <v/>
      </c>
      <c r="CK53" s="409" t="str">
        <f>IF(AND('[1]Multi-Field'!$E$29=[1]Lists!BF53,'[1]Multi-Field'!$F$29="Drained"),BI53,IF(AND('[1]Multi-Field'!$E$29=[1]Lists!BF53,'[1]Multi-Field'!$F$29="undrained"),BH53,""))</f>
        <v/>
      </c>
      <c r="CL53" s="409" t="str">
        <f>IF(AND('[1]Multi-Field'!$E$30=[1]Lists!BF53,'[1]Multi-Field'!$F$30="Drained"),BI53,IF(AND('[1]Multi-Field'!$E$30=[1]Lists!BF53,'[1]Multi-Field'!$F$30="undrained"),BH53,""))</f>
        <v/>
      </c>
      <c r="CM53" s="409" t="str">
        <f>IF(AND('[1]Multi-Field'!$E$31=[1]Lists!BF53,'[1]Multi-Field'!$F$31="Drained"),BI53,IF(AND('[1]Multi-Field'!$E$31=[1]Lists!BF53,'[1]Multi-Field'!$F$31="undrained"),BH53,""))</f>
        <v/>
      </c>
      <c r="CN53" s="409" t="str">
        <f>IF(AND('[1]Multi-Field'!$E$32=[1]Lists!BF53,'[1]Multi-Field'!$F$32="Drained"),BI53,IF(AND('[1]Multi-Field'!$E$32=[1]Lists!BF53,'[1]Multi-Field'!$F$32="undrained"),BH53,""))</f>
        <v/>
      </c>
      <c r="CO53" s="409" t="str">
        <f>IF(AND('[1]Multi-Field'!$E$33=[1]Lists!BF53,'[1]Multi-Field'!$F$33="Drained"),BI53,IF(AND('[1]Multi-Field'!$E$33=[1]Lists!BF53,'[1]Multi-Field'!$F$33="undrained"),BH53,""))</f>
        <v/>
      </c>
      <c r="CP53" s="409" t="str">
        <f>IF(AND('[1]Multi-Field'!$E$34=[1]Lists!BF53,'[1]Multi-Field'!$F$34="Drained"),BI53,IF(AND('[1]Multi-Field'!$E$34=[1]Lists!BF53,'[1]Multi-Field'!$F$34="undrained"),BH53,""))</f>
        <v/>
      </c>
      <c r="CQ53" s="409" t="str">
        <f>IF(AND('[1]Multi-Field'!$E$35=[1]Lists!BF53,'[1]Multi-Field'!$F$35="Drained"),BI53,IF(AND('[1]Multi-Field'!$E$35=[1]Lists!BF53,'[1]Multi-Field'!$F$35="undrained"),BH53,""))</f>
        <v/>
      </c>
      <c r="CR53" s="409" t="str">
        <f>IF(AND('[1]Multi-Field'!$E$36=[1]Lists!BF53,'[1]Multi-Field'!$F$36="Drained"),BI53,IF(AND('[1]Multi-Field'!$E$36=[1]Lists!BF53,'[1]Multi-Field'!$F$36="undrained"),BH53,""))</f>
        <v/>
      </c>
      <c r="CS53" s="409" t="str">
        <f>IF(AND('[1]Multi-Field'!$E$37=[1]Lists!BF53,'[1]Multi-Field'!$F$37="Drained"),BI53,IF(AND('[1]Multi-Field'!$E$37=[1]Lists!BF53,'[1]Multi-Field'!$F$37="undrained"),BH53,""))</f>
        <v/>
      </c>
      <c r="CT53" s="409" t="str">
        <f>IF(AND('[1]Multi-Field'!$E$38=[1]Lists!BF53,'[1]Multi-Field'!$F$38="Drained"),BI53,IF(AND('[1]Multi-Field'!$E$38=[1]Lists!BF53,'[1]Multi-Field'!$F$38="undrained"),BH53,""))</f>
        <v/>
      </c>
      <c r="CU53" s="409" t="str">
        <f>IF(AND('[1]Multi-Field'!$E$39=[1]Lists!BF53,'[1]Multi-Field'!$F$39="Drained"),BI53,IF(AND('[1]Multi-Field'!$E$39=[1]Lists!BF53,'[1]Multi-Field'!$F$39="undrained"),BH53,""))</f>
        <v/>
      </c>
      <c r="CV53" s="409" t="str">
        <f>IF(AND('[1]Multi-Field'!$E$40=[1]Lists!BF53,'[1]Multi-Field'!$F$40="Drained"),BI53,IF(AND('[1]Multi-Field'!$E$40=[1]Lists!BF53,'[1]Multi-Field'!$F$40="undrained"),BH53,""))</f>
        <v/>
      </c>
      <c r="CW53" s="409" t="str">
        <f>IF(AND('[1]Multi-Field'!$E$41=[1]Lists!BF53,'[1]Multi-Field'!$F$40="Drained"),BI53,IF(AND('[1]Multi-Field'!$E$40=[1]Lists!BF53,'[1]Multi-Field'!$F$40="undrained"),BH53,""))</f>
        <v/>
      </c>
      <c r="CX53" s="409" t="str">
        <f>IF(AND('[1]Multi-Field'!$E$42=[1]Lists!BF53,'[1]Multi-Field'!$F$42="Drained"),BI53,IF(AND('[1]Multi-Field'!$E$42=[1]Lists!BF53,'[1]Multi-Field'!$F$42="undrained"),BH53,""))</f>
        <v/>
      </c>
      <c r="CY53" s="409" t="str">
        <f>IF(AND('[1]Multi-Field'!$E$43=[1]Lists!BF53,'[1]Multi-Field'!$F$43="Drained"),BI53,IF(AND('[1]Multi-Field'!$E$43=[1]Lists!BF53,'[1]Multi-Field'!$F$43="undrained"),BH53,""))</f>
        <v/>
      </c>
      <c r="CZ53" s="409" t="str">
        <f>IF(AND('[1]Multi-Field'!$E$44=[1]Lists!BF53,'[1]Multi-Field'!$F$44="Drained"),BI53,IF(AND('[1]Multi-Field'!$E$44=[1]Lists!BF53,'[1]Multi-Field'!$F$44="undrained"),BH53,""))</f>
        <v/>
      </c>
      <c r="DA53" s="409" t="str">
        <f>IF(AND('[1]Multi-Field'!$E$45=[1]Lists!BF53,'[1]Multi-Field'!$F$45="Drained"),BI53,IF(AND('[1]Multi-Field'!$E$45=[1]Lists!BF53,'[1]Multi-Field'!$F$45="undrained"),BH53,""))</f>
        <v/>
      </c>
      <c r="DB53" s="409" t="str">
        <f>IF(AND('[1]Multi-Field'!$E$46=[1]Lists!BF53,'[1]Multi-Field'!$F$46="Drained"),BI53,IF(AND('[1]Multi-Field'!$E$46=[1]Lists!BF53,'[1]Multi-Field'!$F$46="undrained"),BH53,""))</f>
        <v/>
      </c>
      <c r="DC53" s="409" t="str">
        <f>IF(AND('[1]Multi-Field'!$E$47=[1]Lists!BF53,'[1]Multi-Field'!$F$47="Drained"),BI53,IF(AND('[1]Multi-Field'!$E$47=[1]Lists!BF53,'[1]Multi-Field'!$F$47="undrained"),BH53,""))</f>
        <v/>
      </c>
      <c r="DD53" s="409" t="str">
        <f>IF(AND('[1]Multi-Field'!$E$48=[1]Lists!BF53,'[1]Multi-Field'!$F$48="Drained"),BI53,IF(AND('[1]Multi-Field'!$E$48=[1]Lists!BF53,'[1]Multi-Field'!$F$48="undrained"),BH53,""))</f>
        <v/>
      </c>
      <c r="DE53" s="409" t="str">
        <f>IF(AND('[1]Multi-Field'!$E$49=[1]Lists!BF53,'[1]Multi-Field'!$F$49="Drained"),BI53,IF(AND('[1]Multi-Field'!$E$49=[1]Lists!BF53,'[1]Multi-Field'!$F$9="undrained"),BH53,""))</f>
        <v/>
      </c>
      <c r="DF53" s="409" t="str">
        <f>IF(AND('[1]Multi-Field'!$E$50=[1]Lists!BF53,'[1]Multi-Field'!$F$50="Drained"),BI53,IF(AND('[1]Multi-Field'!$E$50=[1]Lists!BF53,'[1]Multi-Field'!$F$50="undrained"),BH53,""))</f>
        <v/>
      </c>
      <c r="DG53" s="409" t="str">
        <f>IF(AND('[1]Multi-Field'!$E$51=[1]Lists!BF53,'[1]Multi-Field'!$F$51="Drained"),BI53,IF(AND('[1]Multi-Field'!$E$51=[1]Lists!BF53,'[1]Multi-Field'!$F$51="undrained"),BH53,""))</f>
        <v/>
      </c>
      <c r="DH53" s="409" t="str">
        <f>IF(AND('[1]Multi-Field'!$E$52=[1]Lists!BF53,'[1]Multi-Field'!$F$52="Drained"),BI53,IF(AND('[1]Multi-Field'!$E$52=[1]Lists!BF53,'[1]Multi-Field'!$F$52="undrained"),BH53,""))</f>
        <v/>
      </c>
      <c r="DI53" s="409" t="str">
        <f>IF(AND('[1]Multi-Field'!$E$53=[1]Lists!BF53,'[1]Multi-Field'!$F$53="Drained"),BI53,IF(AND('[1]Multi-Field'!$E$53=[1]Lists!BF53,'[1]Multi-Field'!$F$53="undrained"),BH53,""))</f>
        <v/>
      </c>
      <c r="DJ53" s="409">
        <f>IF(AND('[1]Multi-Field'!$E$54=[1]Lists!BF53,'[1]Multi-Field'!$F$54="Drained"),BI53,IF(AND('[1]Multi-Field'!$E$54=[1]Lists!BF53,'[1]Multi-Field'!$F$54="undrained"),BH53,""))</f>
        <v>5</v>
      </c>
      <c r="DK53" s="409" t="str">
        <f>IF(AND('[1]Multi-Field'!$E$55=[1]Lists!BF53,'[1]Multi-Field'!$F$55="Drained"),BI53,IF(AND('[1]Multi-Field'!$E$55=[1]Lists!BF53,'[1]Multi-Field'!$F$55="undrained"),BH53,""))</f>
        <v/>
      </c>
      <c r="DL53" s="409" t="str">
        <f>IF(AND('[1]Multi-Field'!$E$56=[1]Lists!BF53,'[1]Multi-Field'!$F$56="Drained"),BI53,IF(AND('[1]Multi-Field'!$E$56=[1]Lists!BF53,'[1]Multi-Field'!$F$56="undrained"),BH53,""))</f>
        <v/>
      </c>
      <c r="DM53" s="409" t="str">
        <f>IF(AND('[1]Multi-Field'!$E$57=[1]Lists!BF53,'[1]Multi-Field'!$F$57="Drained"),BI53,IF(AND('[1]Multi-Field'!$E$57=[1]Lists!BF53,'[1]Multi-Field'!$F$57="undrained"),BH53,""))</f>
        <v/>
      </c>
      <c r="DN53" s="409" t="str">
        <f>IF(AND('[1]Multi-Field'!$E$58=[1]Lists!BF53,'[1]Multi-Field'!$F$58="Drained"),BI53,IF(AND('[1]Multi-Field'!$E$58=[1]Lists!BF53,'[1]Multi-Field'!$F$58="undrained"),BH53,""))</f>
        <v/>
      </c>
      <c r="DO53" s="409" t="str">
        <f>IF(AND('[1]Multi-Field'!$E$59=[1]Lists!BF53,'[1]Multi-Field'!$F$59="Drained"),BI53,IF(AND('[1]Multi-Field'!$E$59=[1]Lists!BF53,'[1]Multi-Field'!$F$59="undrained"),BH53,""))</f>
        <v/>
      </c>
      <c r="DP53" s="409" t="str">
        <f>IF(AND('[1]Multi-Field'!$E$60=[1]Lists!BF53,'[1]Multi-Field'!$F$60="Drained"),BI53,IF(AND('[1]Multi-Field'!$E$60=[1]Lists!BF53,'[1]Multi-Field'!$F$60="undrained"),BH53,""))</f>
        <v/>
      </c>
      <c r="DQ53" s="409" t="str">
        <f>IF(AND('[1]Multi-Field'!$E$61=[1]Lists!BF53,'[1]Multi-Field'!$F$61="Drained"),BI53,IF(AND('[1]Multi-Field'!$E$61=[1]Lists!BF53,'[1]Multi-Field'!$F$61="undrained"),BH53,""))</f>
        <v/>
      </c>
      <c r="DR53" s="409" t="str">
        <f>IF(AND('[1]Multi-Field'!$E$62=[1]Lists!BF53,'[1]Multi-Field'!$F$62="Drained"),BI53,IF(AND('[1]Multi-Field'!$E$62=[1]Lists!BF53,'[1]Multi-Field'!$F$62="undrained"),BH53,""))</f>
        <v/>
      </c>
      <c r="DS53" s="409" t="str">
        <f>IF(AND('[1]Multi-Field'!$E$63=[1]Lists!BF53,'[1]Multi-Field'!$F$63="Drained"),BI53,IF(AND('[1]Multi-Field'!$E$63=[1]Lists!BF53,'[1]Multi-Field'!$F$63="undrained"),BH53,""))</f>
        <v/>
      </c>
      <c r="DT53" s="409" t="str">
        <f>IF(AND('[1]Multi-Field'!$E$64=[1]Lists!BF53,'[1]Multi-Field'!$F$64="Drained"),BI53,IF(AND('[1]Multi-Field'!$E$64=[1]Lists!BF53,'[1]Multi-Field'!$F$64="undrained"),BH53,""))</f>
        <v/>
      </c>
      <c r="DU53" s="409" t="str">
        <f>IF(AND('[1]Multi-Field'!$E$65=[1]Lists!BF53,'[1]Multi-Field'!$F$65="Drained"),BI53,IF(AND('[1]Multi-Field'!$E$65=[1]Lists!BF53,'[1]Multi-Field'!$F$65="undrained"),BH53,""))</f>
        <v/>
      </c>
      <c r="DV53" s="409" t="str">
        <f>IF(AND('[1]Multi-Field'!$E$66=[1]Lists!BF53,'[1]Multi-Field'!$F$66="Drained"),BI53,IF(AND('[1]Multi-Field'!$E$66=[1]Lists!BF53,'[1]Multi-Field'!$F$66="undrained"),BH53,""))</f>
        <v/>
      </c>
      <c r="DW53" s="409" t="str">
        <f>IF(AND('[1]Multi-Field'!$E$67=[1]Lists!BF53,'[1]Multi-Field'!$F$67="Drained"),BI53,IF(AND('[1]Multi-Field'!$E$67=[1]Lists!BF53,'[1]Multi-Field'!$F$67="undrained"),BH53,""))</f>
        <v/>
      </c>
      <c r="DX53" s="409" t="str">
        <f>IF(AND('[1]Multi-Field'!$E$68=[1]Lists!BF53,'[1]Multi-Field'!$F$68="Drained"),BI53,IF(AND('[1]Multi-Field'!$E$68=[1]Lists!BF53,'[1]Multi-Field'!$F$68="undrained"),BH53,""))</f>
        <v/>
      </c>
      <c r="DY53" s="409" t="str">
        <f>IF(AND('[1]Multi-Field'!$E$69=[1]Lists!BF53,'[1]Multi-Field'!$F$69="Drained"),BI53,IF(AND('[1]Multi-Field'!$E$69=[1]Lists!BF53,'[1]Multi-Field'!$F$69="undrained"),BH53,""))</f>
        <v/>
      </c>
      <c r="DZ53" s="409" t="str">
        <f>IF(AND('[1]Multi-Field'!$E$70=[1]Lists!BF53,'[1]Multi-Field'!$F$70="Drained"),BI53,IF(AND('[1]Multi-Field'!$E$70=[1]Lists!BF53,'[1]Multi-Field'!$F$70="undrained"),BH53,""))</f>
        <v/>
      </c>
      <c r="EA53" s="409" t="str">
        <f>IF(AND('[1]Multi-Field'!$E$71=[1]Lists!BF53,'[1]Multi-Field'!$F$71="Drained"),BI53,IF(AND('[1]Multi-Field'!$E$71=[1]Lists!BF53,'[1]Multi-Field'!$F$71="undrained"),BH53,""))</f>
        <v/>
      </c>
      <c r="EB53" s="409" t="str">
        <f>IF(AND('[1]Multi-Field'!$E$72=[1]Lists!BF53,'[1]Multi-Field'!$F$72="Drained"),BI53,IF(AND('[1]Multi-Field'!$E$72=[1]Lists!BF53,'[1]Multi-Field'!$F$72="undrained"),BH53,""))</f>
        <v/>
      </c>
      <c r="EC53" s="409" t="str">
        <f>IF(AND('[1]Multi-Field'!$E$73=[1]Lists!BF53,'[1]Multi-Field'!$F$73="Drained"),BI53,IF(AND('[1]Multi-Field'!$E$73=[1]Lists!BF53,'[1]Multi-Field'!$F$73="undrained"),BH53,""))</f>
        <v/>
      </c>
      <c r="ED53" s="409" t="str">
        <f>IF(AND('[1]Multi-Field'!$E$74=[1]Lists!BF53,'[1]Multi-Field'!$F$74="Drained"),BI53,IF(AND('[1]Multi-Field'!$E$74=[1]Lists!BF53,'[1]Multi-Field'!$F$74="undrained"),BH53,""))</f>
        <v/>
      </c>
      <c r="EE53" s="409" t="str">
        <f>IF(AND('[1]Multi-Field'!$E$75=[1]Lists!BF53,'[1]Multi-Field'!$F$75="Drained"),BI53,IF(AND('[1]Multi-Field'!$E$75=[1]Lists!BF53,'[1]Multi-Field'!$F$75="undrained"),BH53,""))</f>
        <v/>
      </c>
      <c r="EF53" s="409" t="str">
        <f>IF(AND('[1]Multi-Field'!$E$76=[1]Lists!BF53,'[1]Multi-Field'!$F$76="Drained"),BI53,IF(AND('[1]Multi-Field'!$E$76=[1]Lists!BF53,'[1]Multi-Field'!$F$6="undrained"),BH53,""))</f>
        <v/>
      </c>
      <c r="EG53" s="409" t="str">
        <f>IF(AND('[1]Multi-Field'!$E$77=[1]Lists!BF53,'[1]Multi-Field'!$F$77="Drained"),BI53,IF(AND('[1]Multi-Field'!$E$77=[1]Lists!BF53,'[1]Multi-Field'!$F$77="undrained"),BH53,""))</f>
        <v/>
      </c>
      <c r="EH53" s="409" t="str">
        <f>IF(AND('[1]Multi-Field'!$E$78=[1]Lists!BF53,'[1]Multi-Field'!$F$78="Drained"),BI53,IF(AND('[1]Multi-Field'!$E$78=[1]Lists!BF53,'[1]Multi-Field'!$F$78="undrained"),BH53,""))</f>
        <v/>
      </c>
      <c r="EI53" s="409" t="str">
        <f>IF(AND('[1]Multi-Field'!$E$79=[1]Lists!BF53,'[1]Multi-Field'!$F$79="Drained"),BI53,IF(AND('[1]Multi-Field'!$E$79=[1]Lists!BF53,'[1]Multi-Field'!$F$79="undrained"),BH53,""))</f>
        <v/>
      </c>
      <c r="EJ53" s="409" t="str">
        <f>IF(AND('[1]Multi-Field'!$E$80=[1]Lists!BF53,'[1]Multi-Field'!$F$80="Drained"),BI53,IF(AND('[1]Multi-Field'!$E$80=[1]Lists!BF53,'[1]Multi-Field'!$F$80="undrained"),BH53,""))</f>
        <v/>
      </c>
      <c r="EK53" s="409" t="str">
        <f>IF(AND('[1]Multi-Field'!$E$81=[1]Lists!BF53,'[1]Multi-Field'!$F$81="Drained"),BI53,IF(AND('[1]Multi-Field'!$E$81=[1]Lists!BF53,'[1]Multi-Field'!$F$81="undrained"),BH53,""))</f>
        <v/>
      </c>
      <c r="EL53" s="409" t="str">
        <f>IF(AND('[1]Multi-Field'!$E$82=[1]Lists!BF53,'[1]Multi-Field'!$F$82="Drained"),BI53,IF(AND('[1]Multi-Field'!$E$82=[1]Lists!BF53,'[1]Multi-Field'!$F$82="undrained"),BH53,""))</f>
        <v/>
      </c>
      <c r="EM53" s="409" t="str">
        <f>IF(AND('[1]Multi-Field'!$E$83=[1]Lists!BF53,'[1]Multi-Field'!$F$83="Drained"),BI53,IF(AND('[1]Multi-Field'!$E$83=[1]Lists!BF53,'[1]Multi-Field'!$F$83="undrained"),BH53,""))</f>
        <v/>
      </c>
      <c r="EN53" s="409" t="str">
        <f>IF(AND('[1]Multi-Field'!$E$84=[1]Lists!BF53,'[1]Multi-Field'!$F$84="Drained"),BI53,IF(AND('[1]Multi-Field'!$E$84=[1]Lists!BF53,'[1]Multi-Field'!$F$84="undrained"),BH53,""))</f>
        <v/>
      </c>
      <c r="EO53" s="409" t="str">
        <f>IF(AND('[1]Multi-Field'!$E$85=[1]Lists!BF53,'[1]Multi-Field'!$F$85="Drained"),BI53,IF(AND('[1]Multi-Field'!$E$85=[1]Lists!BF53,'[1]Multi-Field'!$F$85="undrained"),BH53,""))</f>
        <v/>
      </c>
      <c r="EP53" s="409" t="str">
        <f>IF(AND('[1]Multi-Field'!$E$86=[1]Lists!BF53,'[1]Multi-Field'!$F$86="Drained"),BI53,IF(AND('[1]Multi-Field'!$E$86=[1]Lists!BF53,'[1]Multi-Field'!$F$86="undrained"),BH53,""))</f>
        <v/>
      </c>
      <c r="EQ53" s="409" t="str">
        <f>IF(AND('[1]Multi-Field'!$E$87=[1]Lists!BF53,'[1]Multi-Field'!$F$87="Drained"),BI53,IF(AND('[1]Multi-Field'!$E$87=[1]Lists!BF53,'[1]Multi-Field'!$F$87="undrained"),BH53,""))</f>
        <v/>
      </c>
      <c r="ER53" s="409" t="str">
        <f>IF(AND('[1]Multi-Field'!$E$88=[1]Lists!BF53,'[1]Multi-Field'!$F$88="Drained"),BI53,IF(AND('[1]Multi-Field'!$E$88=[1]Lists!BF53,'[1]Multi-Field'!$F$88="undrained"),BH53,""))</f>
        <v/>
      </c>
      <c r="ES53" s="409" t="str">
        <f>IF(AND('[1]Multi-Field'!$E$89=[1]Lists!BF53,'[1]Multi-Field'!$F$89="Drained"),BI53,IF(AND('[1]Multi-Field'!$E$89=[1]Lists!BF53,'[1]Multi-Field'!$F$89="undrained"),BH53,""))</f>
        <v/>
      </c>
      <c r="ET53" s="409" t="str">
        <f>IF(AND('[1]Multi-Field'!$E$90=[1]Lists!BF53,'[1]Multi-Field'!$F$90="Drained"),BI53,IF(AND('[1]Multi-Field'!$E$90=[1]Lists!BF53,'[1]Multi-Field'!$F$90="undrained"),BH53,""))</f>
        <v/>
      </c>
      <c r="EU53" s="409" t="str">
        <f>IF(AND('[1]Multi-Field'!$E$91=[1]Lists!BF53,'[1]Multi-Field'!$F$91="Drained"),BI53,IF(AND('[1]Multi-Field'!$E$91=[1]Lists!BF53,'[1]Multi-Field'!$F$91="undrained"),BH53,""))</f>
        <v/>
      </c>
      <c r="EV53" s="409" t="str">
        <f>IF(AND('[1]Multi-Field'!$E$92=[1]Lists!BF53,'[1]Multi-Field'!$F$92="Drained"),BI53,IF(AND('[1]Multi-Field'!$E$92=[1]Lists!BF53,'[1]Multi-Field'!$F$92="undrained"),BH53,""))</f>
        <v/>
      </c>
      <c r="EW53" s="409" t="str">
        <f>IF(AND('[1]Multi-Field'!$E$93=[1]Lists!BF53,'[1]Multi-Field'!$F$93="Drained"),BI53,IF(AND('[1]Multi-Field'!$E$93=[1]Lists!BF53,'[1]Multi-Field'!$F$93="undrained"),BH53,""))</f>
        <v/>
      </c>
      <c r="EX53" s="409" t="str">
        <f>IF(AND('[1]Multi-Field'!$E$94=[1]Lists!BF53,'[1]Multi-Field'!$F$94="Drained"),BI53,IF(AND('[1]Multi-Field'!$E$94=[1]Lists!BF53,'[1]Multi-Field'!$F$94="undrained"),BH53,""))</f>
        <v/>
      </c>
      <c r="EY53" s="409" t="str">
        <f>IF(AND('[1]Multi-Field'!$E$95=[1]Lists!BF53,'[1]Multi-Field'!$F$95="Drained"),BI53,IF(AND('[1]Multi-Field'!$E$95=[1]Lists!BF53,'[1]Multi-Field'!$F$95="undrained"),BH53,""))</f>
        <v/>
      </c>
      <c r="EZ53" s="409" t="str">
        <f>IF(AND('[1]Multi-Field'!$E$96=[1]Lists!BF53,'[1]Multi-Field'!$F$96="Drained"),BI53,IF(AND('[1]Multi-Field'!$E$96=[1]Lists!BF53,'[1]Multi-Field'!$F$96="undrained"),BH53,""))</f>
        <v/>
      </c>
      <c r="FA53" s="409" t="str">
        <f>IF(AND('[1]Multi-Field'!$E$97=[1]Lists!BF53,'[1]Multi-Field'!$F$97="Drained"),BI53,IF(AND('[1]Multi-Field'!$E$97=[1]Lists!BF53,'[1]Multi-Field'!$F$97="undrained"),BH53,""))</f>
        <v/>
      </c>
      <c r="FB53" s="409" t="str">
        <f>IF(AND('[1]Multi-Field'!$E$98=[1]Lists!BF53,'[1]Multi-Field'!$F$98="Drained"),BI53,IF(AND('[1]Multi-Field'!$E$98=[1]Lists!BF53,'[1]Multi-Field'!$F$98="undrained"),BH53,""))</f>
        <v/>
      </c>
      <c r="FC53" s="409" t="str">
        <f>IF(AND('[1]Multi-Field'!$E$99=[1]Lists!BF53,'[1]Multi-Field'!$F$99="Drained"),BI53,IF(AND('[1]Multi-Field'!$E$99=[1]Lists!BF53,'[1]Multi-Field'!$F$99="undrained"),BH53,""))</f>
        <v/>
      </c>
      <c r="FD53" s="409" t="str">
        <f>IF(AND('[1]Multi-Field'!$E$100=[1]Lists!BF53,'[1]Multi-Field'!$F$100="Drained"),BI53,IF(AND('[1]Multi-Field'!$E$100=[1]Lists!BF53,'[1]Multi-Field'!$F$100="undrained"),BH53,""))</f>
        <v/>
      </c>
      <c r="FE53" s="409" t="str">
        <f>IF(AND('[1]Multi-Field'!$E$101=[1]Lists!BF53,'[1]Multi-Field'!$F$101="Drained"),BI53,IF(AND('[1]Multi-Field'!$E$101=[1]Lists!BF53,'[1]Multi-Field'!$F$101="undrained"),BH53,""))</f>
        <v/>
      </c>
      <c r="FF53" s="409" t="str">
        <f>IF(AND('[1]Multi-Field'!$E$102=[1]Lists!BF53,'[1]Multi-Field'!$F$102="Drained"),BI53,IF(AND('[1]Multi-Field'!$E$102=[1]Lists!BF53,'[1]Multi-Field'!$F$102="undrained"),BH53,""))</f>
        <v/>
      </c>
      <c r="FG53" s="409" t="str">
        <f>IF(AND('[1]Multi-Field'!$E$103=[1]Lists!BF53,'[1]Multi-Field'!$F$103="Drained"),BI53,IF(AND('[1]Multi-Field'!$E$103=[1]Lists!BF53,'[1]Multi-Field'!$F$103="undrained"),BH53,""))</f>
        <v/>
      </c>
      <c r="FH53" s="409" t="str">
        <f>IF(AND('[1]Multi-Field'!$E$104=[1]Lists!BF53,'[1]Multi-Field'!$F$104="Drained"),BI53,IF(AND('[1]Multi-Field'!$E$104=[1]Lists!BF53,'[1]Multi-Field'!$F$104="undrained"),BH53,""))</f>
        <v/>
      </c>
      <c r="FI53" s="409" t="str">
        <f>IF(AND('[1]Multi-Field'!$E$105=[1]Lists!BF53,'[1]Multi-Field'!$F$105="Drained"),BI53,IF(AND('[1]Multi-Field'!$E$105=[1]Lists!BF53,'[1]Multi-Field'!$F$105="undrained"),BH53,""))</f>
        <v/>
      </c>
      <c r="FJ53" s="409" t="str">
        <f>IF(AND('[1]Multi-Field'!$E$106=[1]Lists!BF53,'[1]Multi-Field'!$F$106="Drained"),BI53,IF(AND('[1]Multi-Field'!$E$106=[1]Lists!BF53,'[1]Multi-Field'!$F$106="undrained"),BH53,""))</f>
        <v/>
      </c>
      <c r="FK53" s="409" t="str">
        <f>IF(AND('[1]Multi-Field'!$E$107=[1]Lists!BF53,'[1]Multi-Field'!$F$107="Drained"),BI53,IF(AND('[1]Multi-Field'!$E$107=[1]Lists!BF53,'[1]Multi-Field'!$F$107="undrained"),BH53,""))</f>
        <v/>
      </c>
      <c r="FL53" s="409" t="str">
        <f>IF(AND('[1]Multi-Field'!$E$108=[1]Lists!BF53,'[1]Multi-Field'!$F$108="Drained"),BI53,IF(AND('[1]Multi-Field'!$E$108=[1]Lists!BF53,'[1]Multi-Field'!$F$108="undrained"),BH53,""))</f>
        <v/>
      </c>
      <c r="FM53" s="409" t="str">
        <f>IF(AND('[1]Multi-Field'!$E$109=[1]Lists!BF53,'[1]Multi-Field'!$F$109="Drained"),BI53,IF(AND('[1]Multi-Field'!$E$109=[1]Lists!BF53,'[1]Multi-Field'!$F$109="undrained"),BH53,""))</f>
        <v/>
      </c>
      <c r="FN53" s="409" t="str">
        <f>IF(AND('[1]Multi-Field'!$E$110=[1]Lists!BF53,'[1]Multi-Field'!$F$110="Drained"),BI53,IF(AND('[1]Multi-Field'!$E$110=[1]Lists!BF53,'[1]Multi-Field'!$F$110="undrained"),BH53,""))</f>
        <v/>
      </c>
      <c r="FO53" s="409" t="str">
        <f>IF(AND('[1]Multi-Field'!$E$111=[1]Lists!BF53,'[1]Multi-Field'!$F$111="Drained"),BI53,IF(AND('[1]Multi-Field'!$E$111=[1]Lists!BF53,'[1]Multi-Field'!$F$111="undrained"),BH53,""))</f>
        <v/>
      </c>
      <c r="FP53" s="409" t="str">
        <f>IF(AND('[1]Multi-Field'!$E$112=[1]Lists!BF53,'[1]Multi-Field'!$F$112="Drained"),BI53,IF(AND('[1]Multi-Field'!$E$112=[1]Lists!BF53,'[1]Multi-Field'!$F$112="undrained"),BH53,""))</f>
        <v/>
      </c>
      <c r="FQ53" s="409" t="str">
        <f>IF(AND('[1]Multi-Field'!$E$113=[1]Lists!BF53,'[1]Multi-Field'!$F$113="Drained"),BI53,IF(AND('[1]Multi-Field'!$E$113=[1]Lists!BF53,'[1]Multi-Field'!$F$113="undrained"),BH53,""))</f>
        <v/>
      </c>
      <c r="FR53" s="409" t="str">
        <f>IF(AND('[1]Multi-Field'!$E$114=[1]Lists!BF53,'[1]Multi-Field'!$F$114="Drained"),BI53,IF(AND('[1]Multi-Field'!$E$114=[1]Lists!BF53,'[1]Multi-Field'!$F$114="undrained"),BH53,""))</f>
        <v/>
      </c>
      <c r="FS53" s="409" t="str">
        <f>IF(AND('[1]Multi-Field'!$E$115=[1]Lists!BF53,'[1]Multi-Field'!$F$115="Drained"),BI53,IF(AND('[1]Multi-Field'!$E$115=[1]Lists!BF53,'[1]Multi-Field'!$F$115="undrained"),BH53,""))</f>
        <v/>
      </c>
      <c r="FT53" s="409" t="str">
        <f>IF(AND('[1]Multi-Field'!$E$116=[1]Lists!BF53,'[1]Multi-Field'!$F$116="Drained"),BI53,IF(AND('[1]Multi-Field'!$E$116=[1]Lists!BF53,'[1]Multi-Field'!$F$116="undrained"),BH53,""))</f>
        <v/>
      </c>
      <c r="FU53" s="409" t="str">
        <f>IF(AND('[1]Multi-Field'!$E$117=[1]Lists!BF53,'[1]Multi-Field'!$F$117="Drained"),BI53,IF(AND('[1]Multi-Field'!$E$117=[1]Lists!BF53,'[1]Multi-Field'!$F$117="undrained"),BH53,""))</f>
        <v/>
      </c>
      <c r="FV53" s="409" t="str">
        <f>IF(AND('[1]Multi-Field'!$E$118=[1]Lists!BF53,'[1]Multi-Field'!$F$118="Drained"),BI53,IF(AND('[1]Multi-Field'!$E$118=[1]Lists!BF53,'[1]Multi-Field'!$F$118="undrained"),BH53,""))</f>
        <v/>
      </c>
      <c r="FW53" s="409" t="str">
        <f>IF(AND('[1]Multi-Field'!$E$119=[1]Lists!BF53,'[1]Multi-Field'!$F$119="Drained"),BI53,IF(AND('[1]Multi-Field'!$E$119=[1]Lists!BF53,'[1]Multi-Field'!$F$119="undrained"),BH53,""))</f>
        <v/>
      </c>
      <c r="FX53" s="409" t="str">
        <f>IF(AND('[1]Multi-Field'!$E$120=[1]Lists!BF53,'[1]Multi-Field'!$F$120="Drained"),BI53,IF(AND('[1]Multi-Field'!$E$120=[1]Lists!BF53,'[1]Multi-Field'!$F$120="undrained"),BH53,""))</f>
        <v/>
      </c>
      <c r="FZ53" t="s">
        <v>837</v>
      </c>
      <c r="GC53" s="4">
        <f>'[1]Multi-Field'!B51</f>
        <v>0</v>
      </c>
      <c r="GD53" s="73" t="str">
        <f>IF(OR('[1]Multi-Field'!Q51=$FZ$43,'[1]Multi-Field'!Q51=$FZ$44),'[1]Multi-Field'!BS51,"")</f>
        <v/>
      </c>
      <c r="GE53" s="4" t="str">
        <f>IF(AND(OR('[1]Multi-Field'!Q51=$FZ$86,'[1]Multi-Field'!Q51=$FZ$94,'[1]Multi-Field'!Q51=$FZ$87,'[1]Multi-Field'!Q51=[1]Lists!$FZ$93,'[1]Multi-Field'!Q51=$FZ$59),'[1]Multi-Field'!BS51&gt;50),'[1]Multi-Field'!BS51*0.8,IF(AND(OR('[1]Multi-Field'!Q51=$FZ$86,'[1]Multi-Field'!Q51=$FZ$94,'[1]Multi-Field'!Q51=$FZ$87,'[1]Multi-Field'!Q51=[1]Lists!$FZ$93,'[1]Multi-Field'!Q51=[1]Lists!$FZ$59),'[1]Multi-Field'!BS51&lt;50),'[1]Multi-Field'!BS51,""))</f>
        <v/>
      </c>
      <c r="GF53" s="4" t="str">
        <f>IF(OR('[1]Multi-Field'!Q51=[1]Lists!$FZ$7,'[1]Multi-Field'!Q51=[1]Lists!$FZ$5,'[1]Multi-Field'!Q51=[1]Lists!$FZ$24,'[1]Multi-Field'!Q51=[1]Lists!$FZ$10,'[1]Multi-Field'!Q51=[1]Lists!$FZ$8, '[1]Multi-Field'!Q51=[1]Lists!$FZ$25, '[1]Multi-Field'!Q51=[1]Lists!$FZ$23, '[1]Multi-Field'!Q51= [1]Lists!$FZ$47, '[1]Multi-Field'!Q51=[1]Lists!$FZ$49, '[1]Multi-Field'!Q51=[1]Lists!$FZ$48,'[1]Multi-Field'!Q51=[1]Lists!$FZ$3, '[1]Multi-Field'!Q51=[1]Lists!$FZ$14,'[1]Multi-Field'!Q51=[1]Lists!$FZ$36, '[1]Multi-Field'!Q51=[1]Lists!$FZ$41,'[1]Multi-Field'!Q51=[1]Lists!$FZ$42),0,"")</f>
        <v/>
      </c>
      <c r="GG53" s="4" t="str">
        <f>IF(OR('[1]Multi-Field'!Q51=[1]Lists!$FZ$6,'[1]Multi-Field'!Q51=[1]Lists!$FZ$4, '[1]Multi-Field'!Q80=[1]Lists!$FZ$11, '[1]Multi-Field'!Q51=[1]Lists!$FZ$1),100*IF('[1]Multi-Field'!U51=onepercent,0.75,IF('[1]Multi-Field'!U51=onetotwentyfivepercent,0.4,IF(OR('[1]Multi-Field'!U51=twentysixtofiftypercent,'[1]Multi-Field'!U51=greaterthanfiftypercent),0,""))),"")</f>
        <v/>
      </c>
      <c r="GH53" s="4" t="str">
        <f>IF(OR('[1]Multi-Field'!Q51=[1]Lists!$FZ$53,'[1]Multi-Field'!Q51=[1]Lists!$FZ$55), 50,IF('[1]Multi-Field'!Q51=[1]Lists!$FZ$54,225,IF('[1]Multi-Field'!Q51=[1]Lists!$FZ$56,75,"")))</f>
        <v/>
      </c>
      <c r="GI53" s="4" t="e">
        <f>#VALUE!</f>
        <v>#VALUE!</v>
      </c>
      <c r="GJ53" s="4" t="e">
        <f>#VALUE!</f>
        <v>#VALUE!</v>
      </c>
      <c r="GK53" s="4" t="str">
        <f>IF('[1]Multi-Field'!Q51=[1]Lists!$FZ$95,'[1]Multi-Field'!BS51*0.66,"")</f>
        <v/>
      </c>
      <c r="GM53" s="4" t="str">
        <f>IF(OR('[1]Multi-Field'!Q51=[1]Lists!$FZ$26,'[1]Multi-Field'!Q51=[1]Lists!$FZ$84),20,"")</f>
        <v/>
      </c>
      <c r="GN53" s="4" t="str">
        <f>IF(OR('[1]Multi-Field'!Q51=[1]Lists!$FZ$88,'[1]Multi-Field'!Q51=[1]Lists!$FZ$57),0,"")</f>
        <v/>
      </c>
      <c r="GO53" s="4" t="str">
        <f>IF(OR('[1]Multi-Field'!Q51=[1]Lists!$FZ$69,'[1]Multi-Field'!Q51=[1]Lists!$FZ$71,'[1]Multi-Field'!Q51=[1]Lists!$FZ$105),50,"")</f>
        <v/>
      </c>
      <c r="GP53" s="4" t="str">
        <f>IF(OR('[1]Multi-Field'!Q51=[1]Lists!$FZ$75,'[1]Multi-Field'!Q51=[1]Lists!$FZ$70),75,"")</f>
        <v/>
      </c>
      <c r="GQ53" s="4" t="str">
        <f>IF('[1]Multi-Field'!Q51=[1]Lists!$FZ$72,150,"")</f>
        <v/>
      </c>
      <c r="GR53" s="4" t="str">
        <f>IF(OR('[1]Multi-Field'!Q51=[1]Lists!$FZ$74,'[1]Multi-Field'!Q51=[1]Lists!$FZ$73),40,"")</f>
        <v/>
      </c>
      <c r="GS53" s="4" t="str">
        <f>IF('[1]Multi-Field'!Q51=[1]Lists!$FZ$99,80,"")</f>
        <v/>
      </c>
      <c r="GT53" s="4" t="str">
        <f>IF('[1]Multi-Field'!Q51=[1]Lists!$FZ$106,70,"")</f>
        <v/>
      </c>
      <c r="GU53" s="4" t="e">
        <f t="shared" si="4"/>
        <v>#VALUE!</v>
      </c>
    </row>
    <row r="54" spans="1:203" ht="13.5" customHeight="1">
      <c r="A54" s="7" t="s">
        <v>141</v>
      </c>
      <c r="B54" t="s">
        <v>778</v>
      </c>
      <c r="C54" s="7"/>
      <c r="D54" s="8">
        <v>70</v>
      </c>
      <c r="E54" s="8">
        <f t="shared" si="0"/>
        <v>70</v>
      </c>
      <c r="F54" s="8">
        <f t="shared" si="1"/>
        <v>70</v>
      </c>
      <c r="G54" s="8">
        <v>70</v>
      </c>
      <c r="H54" s="8">
        <v>50</v>
      </c>
      <c r="I54" s="8">
        <f t="shared" si="5"/>
        <v>50</v>
      </c>
      <c r="J54" s="8">
        <f t="shared" si="6"/>
        <v>50</v>
      </c>
      <c r="K54" s="8">
        <v>50</v>
      </c>
      <c r="L54" s="8">
        <v>100</v>
      </c>
      <c r="M54" s="8">
        <f t="shared" si="2"/>
        <v>100</v>
      </c>
      <c r="N54" s="8">
        <f t="shared" si="3"/>
        <v>100</v>
      </c>
      <c r="O54" s="8">
        <v>100</v>
      </c>
      <c r="P54" s="391">
        <v>29</v>
      </c>
      <c r="Q54" s="394"/>
      <c r="R54" s="395" t="b">
        <f>IF(OR('Multi-Field'!AA31=Lists!$AC$42,'Multi-Field'!AA31=Lists!$AC$43),IF('Multi-Field'!Z31="x",(IF('Multi-Field'!AC31=Lists!$Q$11,Lists!$R$11,IF('Multi-Field'!AC31=Lists!$Q$12,Lists!$R$12,IF('Multi-Field'!AC31=Lists!$Q$13,Lists!$R$13,IF('Multi-Field'!AC31=Lists!$Q$14,Lists!$R$14))))),IF('Multi-Field'!X31="x",(IF('Multi-Field'!AC31=Lists!$Q$11,Lists!$S$11,IF('Multi-Field'!AC31=Lists!$Q$12,Lists!$S$12,IF('Multi-Field'!AC31=Lists!$Q$13,Lists!$S$13,IF('Multi-Field'!AC31=Lists!$Q$14,Lists!$S$14))))),IF('Multi-Field'!V31="x",(IF('Multi-Field'!AC31=Lists!$Q$11,Lists!$T$11,IF('Multi-Field'!AC31=Lists!$Q$12,Lists!$T$12,IF('Multi-Field'!AC31=Lists!$Q$13,Lists!$T$13,IF('Multi-Field'!AC31=Lists!$Q$14,Lists!$T$14))))),0))))</f>
        <v>0</v>
      </c>
      <c r="S54" s="395" t="str">
        <f t="shared" si="11"/>
        <v/>
      </c>
      <c r="T54" s="395"/>
      <c r="U54" s="396"/>
      <c r="V54" s="383">
        <f>IF(OR('Multi-Field'!AI40=$U$4,'Multi-Field'!AI40=$U$5,'Multi-Field'!AI40=$U$6,'Multi-Field'!AI40=$U$7,'Multi-Field'!AI40=$U$8,'Multi-Field'!AI40=$U$9),(IF('Multi-Field'!AJ40=$V$2,100,IF('Multi-Field'!AJ40=$V$3,65,IF('Multi-Field'!AJ40=$V$4,53,IF('Multi-Field'!AJ40=$V$5,41,IF('Multi-Field'!AJ40=$V$6,23,IF('Multi-Field'!AJ40=$V$7,0,0))))))),0)</f>
        <v>0</v>
      </c>
      <c r="W54" s="383" t="str">
        <f>IF(AND(OR('Multi-Field'!AF40=$S$3,'Multi-Field'!AF40=S42,'Multi-Field'!AF40=$S$7),'Multi-Field'!AN40&lt;18,'Multi-Field'!AN40&gt;0),35,IF('Multi-Field'!AF40=$S$4,55,IF(AND('Multi-Field'!AF40=$S$6,'Multi-Field'!AN40&lt;18),30,IF(AND('Multi-Field'!AN40&gt;17,OR('Multi-Field'!AF40=$S$3,'Multi-Field'!AF40=$S$5,'Multi-Field'!AF40= $S$6,'Multi-Field'!AF40=$S$7)),25,"0"))))</f>
        <v>0</v>
      </c>
      <c r="X54" s="383">
        <f>IF(OR('Multi-Field'!BA40=$U$4,'Multi-Field'!BA40=$U$5,'Multi-Field'!BA40=$U$6,'Multi-Field'!BA40=U44,'Multi-Field'!BA40=$U$8,'Multi-Field'!BA40=$U$9),(IF('Multi-Field'!BB40=$V$2,100,IF('Multi-Field'!BB40=$V$3,65,IF('Multi-Field'!BB40=$V$4,53,IF('Multi-Field'!BB40=$V$5,41,IF('Multi-Field'!BB40=$V$6,23,IF('Multi-Field'!BB40=$V$7,0,0))))))),0)</f>
        <v>0</v>
      </c>
      <c r="Y54" s="383" t="str">
        <f>IF(AND(OR('Multi-Field'!AX40=$S$3,'Multi-Field'!AX40=$S$5,'Multi-Field'!AX40=$S$7),'Multi-Field'!BF40&lt;18),35,IF('Multi-Field'!AX40=$S$4,55,IF(AND('Multi-Field'!AX40=$S$6,'Multi-Field'!BF40&lt;18),30,IF(AND('Multi-Field'!BF40&gt;17,OR('Multi-Field'!AX40=$S$3,'Multi-Field'!AX40=$S$5,'Multi-Field'!AX40=$S$6,'Multi-Field'!AX40=$S$7)),25,"0"))))</f>
        <v>0</v>
      </c>
      <c r="Z54" s="383">
        <v>38</v>
      </c>
      <c r="AC54" t="s">
        <v>839</v>
      </c>
      <c r="AI54" s="384">
        <f>'[1]Multi-Field'!B50</f>
        <v>0</v>
      </c>
      <c r="AJ54" s="385" t="e">
        <f>#VALUE!</f>
        <v>#VALUE!</v>
      </c>
      <c r="AK54" s="385" t="e">
        <f>#VALUE!</f>
        <v>#VALUE!</v>
      </c>
      <c r="AL54" s="385" t="e">
        <f>IF(AK54="","",IF('[1]Multi-Field'!AU50=20,10,IF(AK54-30&lt;0,0,AK54-30)))</f>
        <v>#VALUE!</v>
      </c>
      <c r="AM54" s="385" t="e">
        <f>#VALUE!</f>
        <v>#VALUE!</v>
      </c>
      <c r="AN54" s="385" t="e">
        <f t="shared" si="7"/>
        <v>#VALUE!</v>
      </c>
      <c r="AO54" s="385" t="e">
        <f>#VALUE!</f>
        <v>#VALUE!</v>
      </c>
      <c r="AP54" s="385" t="e">
        <f>#VALUE!</f>
        <v>#VALUE!</v>
      </c>
      <c r="AQ54" s="385" t="e">
        <f>#VALUE!</f>
        <v>#VALUE!</v>
      </c>
      <c r="AR54" s="385" t="e">
        <f>#VALUE!</f>
        <v>#VALUE!</v>
      </c>
      <c r="AS54" s="385" t="e">
        <f>IF(AR54="","",IF('[1]Multi-Field'!AU50&gt;9,0,AR54-15))</f>
        <v>#VALUE!</v>
      </c>
      <c r="AT54" s="385" t="e">
        <f>#VALUE!</f>
        <v>#VALUE!</v>
      </c>
      <c r="AU54" s="385" t="e">
        <f>#VALUE!</f>
        <v>#VALUE!</v>
      </c>
      <c r="AV54" s="385" t="e">
        <f>IF(AU54="","",IF('[1]Multi-Field'!AU50=9&gt;9,0,AU54-35))</f>
        <v>#VALUE!</v>
      </c>
      <c r="AW54" s="385" t="e">
        <f>#VALUE!</f>
        <v>#VALUE!</v>
      </c>
      <c r="AX54" s="385" t="e">
        <f t="shared" si="8"/>
        <v>#VALUE!</v>
      </c>
      <c r="AY54" s="385" t="str">
        <f>IF('[1]Multi-Field'!AU50="","",IF('[1]Multi-Field'!AU50&lt;1,100,IF('[1]Multi-Field'!AU50=1,75,IF('[1]Multi-Field'!AU50=2,50,IF('[1]Multi-Field'!AU50=3,25,IF('[1]Multi-Field'!AU50&gt;3,0,""))))))</f>
        <v/>
      </c>
      <c r="AZ54" s="385" t="str">
        <f t="shared" si="9"/>
        <v/>
      </c>
      <c r="BA54" s="385" t="e">
        <f>#VALUE!</f>
        <v>#VALUE!</v>
      </c>
      <c r="BB54" s="385" t="e">
        <f>IF(BA54="","",IF(AND('[1]Multi-Field'!AU50&lt;40,'[1]Multi-Field'!AU50&gt;9),40,IF('[1]Multi-Field'!AU50&gt;39,0,BA54+5)))</f>
        <v>#VALUE!</v>
      </c>
      <c r="BC54" s="386">
        <f t="shared" si="10"/>
        <v>0</v>
      </c>
      <c r="BD54" s="281">
        <v>0.28000000000000003</v>
      </c>
      <c r="BE54" s="281">
        <v>0.64</v>
      </c>
      <c r="BF54" s="411" t="s">
        <v>1225</v>
      </c>
      <c r="BG54" s="412">
        <v>4</v>
      </c>
      <c r="BH54" s="412">
        <v>4.5</v>
      </c>
      <c r="BI54" s="412">
        <v>4.5</v>
      </c>
      <c r="BJ54" s="409" t="e">
        <f>IF(AND('[1]Single Field'!#REF!=[1]Lists!BF54,'[1]Single Field'!#REF!="Drained"),"x",IF(AND('[1]Single Field'!#REF!=[1]Lists!BF54,'[1]Single Field'!#REF!="Undrained"),O,""))</f>
        <v>#REF!</v>
      </c>
      <c r="BK54" s="409" t="str">
        <f>IF(AND('[1]Multi-Field'!$E$3=[1]Lists!BF54,'[1]Multi-Field'!$F$3="Drained"),BI54,IF(AND('[1]Multi-Field'!$E$3=BF54,'[1]Multi-Field'!$F$3="undrained"),BH54,""))</f>
        <v/>
      </c>
      <c r="BL54" s="409" t="str">
        <f>IF(AND('[1]Multi-Field'!$E$4=BF54,'[1]Multi-Field'!$F$4="Drained"),BI54,IF(AND('[1]Multi-Field'!$E$4=BF54,'[1]Multi-Field'!$F$4="undrained"),BH54,""))</f>
        <v/>
      </c>
      <c r="BM54" s="409" t="str">
        <f>IF(AND('[1]Multi-Field'!$E$5=BF54,'[1]Multi-Field'!$F$5="Drained"),BI54,IF(AND('[1]Multi-Field'!$E$5=BF54,'[1]Multi-Field'!$F$5="undrained"),BH54,""))</f>
        <v/>
      </c>
      <c r="BN54" s="409" t="str">
        <f>IF(AND('[1]Multi-Field'!$E$6=BF54,'[1]Multi-Field'!$F$6="Drained"),BI54,IF(AND('[1]Multi-Field'!$E$6=BF54,'[1]Multi-Field'!$F$6="undrained"),BH54,""))</f>
        <v/>
      </c>
      <c r="BO54" s="409" t="str">
        <f>IF(AND('[1]Multi-Field'!$E$7=BF54,'[1]Multi-Field'!$F$7="Drained"),BI54,IF(AND('[1]Multi-Field'!$E$7=BF54,'[1]Multi-Field'!$F$7="undrained"),BH54,""))</f>
        <v/>
      </c>
      <c r="BP54" s="409" t="str">
        <f>IF(AND('[1]Multi-Field'!$E$8=BF54,'[1]Multi-Field'!$F$8="Drained"),BI54,IF(AND('[1]Multi-Field'!$E$8=BF54,'[1]Multi-Field'!$F$8="undrained"),BH54,""))</f>
        <v/>
      </c>
      <c r="BQ54" s="409" t="str">
        <f>IF(AND('[1]Multi-Field'!$E$9=BF54,'[1]Multi-Field'!$F$9="Drained"),BI54,IF(AND('[1]Multi-Field'!$E$9=BF54,'[1]Multi-Field'!$F$9="undrained"),BH54,""))</f>
        <v/>
      </c>
      <c r="BR54" s="409" t="str">
        <f>IF(AND('[1]Multi-Field'!$E$10=BF54,'[1]Multi-Field'!$F$10="Drained"),BI54,IF(AND('[1]Multi-Field'!$E$10=BF54,'[1]Multi-Field'!$F$10="undrained"),BH54,""))</f>
        <v/>
      </c>
      <c r="BS54" s="409" t="str">
        <f>IF(AND('[1]Multi-Field'!$E$11=BF54,'[1]Multi-Field'!$F$11="Drained"),BI54,IF(AND('[1]Multi-Field'!$E$11=BF54,'[1]Multi-Field'!$F$11="undrained"),BH54,""))</f>
        <v/>
      </c>
      <c r="BT54" s="409" t="str">
        <f>IF(AND('[1]Multi-Field'!$E$12=BF54,'[1]Multi-Field'!$F$12="Drained"),BI54,IF(AND('[1]Multi-Field'!$E$12=BF54,'[1]Multi-Field'!$F$12="undrained"),BH54,""))</f>
        <v/>
      </c>
      <c r="BU54" s="409" t="str">
        <f>IF(AND('[1]Multi-Field'!$E$13=BF54,'[1]Multi-Field'!$F$13="Drained"),BI54,IF(AND('[1]Multi-Field'!$E$3=BF54,'[1]Multi-Field'!$F$13="undrained"),BH54,""))</f>
        <v/>
      </c>
      <c r="BV54" s="409" t="str">
        <f>IF(AND('[1]Multi-Field'!$E$14=BF54,'[1]Multi-Field'!$F$14="Drained"),BI54,IF(AND('[1]Multi-Field'!$E$14=BF54,'[1]Multi-Field'!$F$14="undrained"),BH54,""))</f>
        <v/>
      </c>
      <c r="BW54" s="409" t="str">
        <f>IF(AND('[1]Multi-Field'!$E$15=BF54,'[1]Multi-Field'!$F$15="Drained"),BI54,IF(AND('[1]Multi-Field'!$E$15=BF54,'[1]Multi-Field'!$F$15="undrained"),BH54,""))</f>
        <v/>
      </c>
      <c r="BX54" s="409" t="str">
        <f>IF(AND('[1]Multi-Field'!$E$16=[1]Lists!BF54,'[1]Multi-Field'!$F$16="Drained"),BI54,IF(AND('[1]Multi-Field'!$E$16=[1]Lists!BF54,'[1]Multi-Field'!$F$16="undrained"),BH54,""))</f>
        <v/>
      </c>
      <c r="BY54" s="409" t="str">
        <f>IF(AND('[1]Multi-Field'!$E$17=[1]Lists!BF54,'[1]Multi-Field'!$F$17="Drained"),BI54,IF(AND('[1]Multi-Field'!$E$17=[1]Lists!BF54,'[1]Multi-Field'!$F$17="undrained"),BH54,""))</f>
        <v/>
      </c>
      <c r="BZ54" s="409" t="str">
        <f>IF(AND('[1]Multi-Field'!$E$18=[1]Lists!BF54,'[1]Multi-Field'!$F$18="Drained"),BI54,IF(AND('[1]Multi-Field'!$E$18=[1]Lists!BF54,'[1]Multi-Field'!$F$18="undrained"),BH54,""))</f>
        <v/>
      </c>
      <c r="CA54" s="409" t="str">
        <f>IF(AND('[1]Multi-Field'!$E$19=[1]Lists!BF54,'[1]Multi-Field'!$F$19="Drained"),BI54,IF(AND('[1]Multi-Field'!$E$19=[1]Lists!BF54,'[1]Multi-Field'!$F$19="undrained"),BH54,""))</f>
        <v/>
      </c>
      <c r="CB54" s="409" t="str">
        <f>IF(AND('[1]Multi-Field'!$E$20=[1]Lists!BF54,'[1]Multi-Field'!$F$20="Drained"),BI54,IF(AND('[1]Multi-Field'!$E$20=[1]Lists!BF54,'[1]Multi-Field'!$F$20="undrained"),BH54,""))</f>
        <v/>
      </c>
      <c r="CC54" s="409" t="str">
        <f>IF(AND('[1]Multi-Field'!$E$21=[1]Lists!BF54,'[1]Multi-Field'!$F$21="Drained"),BI54,IF(AND('[1]Multi-Field'!$E$21=[1]Lists!BF54,'[1]Multi-Field'!$F$21="undrained"),BH54,""))</f>
        <v/>
      </c>
      <c r="CD54" s="409" t="str">
        <f>IF(AND('[1]Multi-Field'!$E$22=[1]Lists!BF54,'[1]Multi-Field'!$F$22="Drained"),BI54,IF(AND('[1]Multi-Field'!$E$22=[1]Lists!BF54,'[1]Multi-Field'!$F$22="undrained"),BH54,""))</f>
        <v/>
      </c>
      <c r="CE54" s="409" t="str">
        <f>IF(AND('[1]Multi-Field'!$E$23=[1]Lists!BF54,'[1]Multi-Field'!$F$23="Drained"),BI54,IF(AND('[1]Multi-Field'!$E$23=[1]Lists!BF54,'[1]Multi-Field'!$F$23="undrained"),BH54,""))</f>
        <v/>
      </c>
      <c r="CF54" s="409" t="str">
        <f>IF(AND('[1]Multi-Field'!$E$24=[1]Lists!BF54,'[1]Multi-Field'!$F$24="Drained"),BI54,IF(AND('[1]Multi-Field'!$E$24=[1]Lists!BF54,'[1]Multi-Field'!$F$24="undrained"),BH54,""))</f>
        <v/>
      </c>
      <c r="CG54" s="409" t="str">
        <f>IF(AND('[1]Multi-Field'!$E$25=[1]Lists!BF54,'[1]Multi-Field'!$F$25="Drained"),BI54,IF(AND('[1]Multi-Field'!$E$25=[1]Lists!BF54,'[1]Multi-Field'!$F$25="undrained"),BH54,""))</f>
        <v/>
      </c>
      <c r="CH54" s="409" t="str">
        <f>IF(AND('[1]Multi-Field'!$E$26=[1]Lists!BF54,'[1]Multi-Field'!$F$26="Drained"),BI54,IF(AND('[1]Multi-Field'!$E$26=[1]Lists!BF54,'[1]Multi-Field'!$F$26="undrained"),BH54,""))</f>
        <v/>
      </c>
      <c r="CI54" s="409" t="str">
        <f>IF(AND('[1]Multi-Field'!$E$27=[1]Lists!BF54,'[1]Multi-Field'!$F$27="Drained"),BI54,IF(AND('[1]Multi-Field'!$E$27=[1]Lists!BF54,'[1]Multi-Field'!$F$27="undrained"),BH54,""))</f>
        <v/>
      </c>
      <c r="CJ54" s="409" t="str">
        <f>IF(AND('[1]Multi-Field'!$E$28=[1]Lists!BF54,'[1]Multi-Field'!$F$28="Drained"),BI54,IF(AND('[1]Multi-Field'!$E$28=[1]Lists!BF54,'[1]Multi-Field'!$F$28="undrained"),BH54,""))</f>
        <v/>
      </c>
      <c r="CK54" s="409" t="str">
        <f>IF(AND('[1]Multi-Field'!$E$29=[1]Lists!BF54,'[1]Multi-Field'!$F$29="Drained"),BI54,IF(AND('[1]Multi-Field'!$E$29=[1]Lists!BF54,'[1]Multi-Field'!$F$29="undrained"),BH54,""))</f>
        <v/>
      </c>
      <c r="CL54" s="409" t="str">
        <f>IF(AND('[1]Multi-Field'!$E$30=[1]Lists!BF54,'[1]Multi-Field'!$F$30="Drained"),BI54,IF(AND('[1]Multi-Field'!$E$30=[1]Lists!BF54,'[1]Multi-Field'!$F$30="undrained"),BH54,""))</f>
        <v/>
      </c>
      <c r="CM54" s="409" t="str">
        <f>IF(AND('[1]Multi-Field'!$E$31=[1]Lists!BF54,'[1]Multi-Field'!$F$31="Drained"),BI54,IF(AND('[1]Multi-Field'!$E$31=[1]Lists!BF54,'[1]Multi-Field'!$F$31="undrained"),BH54,""))</f>
        <v/>
      </c>
      <c r="CN54" s="409" t="str">
        <f>IF(AND('[1]Multi-Field'!$E$32=[1]Lists!BF54,'[1]Multi-Field'!$F$32="Drained"),BI54,IF(AND('[1]Multi-Field'!$E$32=[1]Lists!BF54,'[1]Multi-Field'!$F$32="undrained"),BH54,""))</f>
        <v/>
      </c>
      <c r="CO54" s="409" t="str">
        <f>IF(AND('[1]Multi-Field'!$E$33=[1]Lists!BF54,'[1]Multi-Field'!$F$33="Drained"),BI54,IF(AND('[1]Multi-Field'!$E$33=[1]Lists!BF54,'[1]Multi-Field'!$F$33="undrained"),BH54,""))</f>
        <v/>
      </c>
      <c r="CP54" s="409" t="str">
        <f>IF(AND('[1]Multi-Field'!$E$34=[1]Lists!BF54,'[1]Multi-Field'!$F$34="Drained"),BI54,IF(AND('[1]Multi-Field'!$E$34=[1]Lists!BF54,'[1]Multi-Field'!$F$34="undrained"),BH54,""))</f>
        <v/>
      </c>
      <c r="CQ54" s="409" t="str">
        <f>IF(AND('[1]Multi-Field'!$E$35=[1]Lists!BF54,'[1]Multi-Field'!$F$35="Drained"),BI54,IF(AND('[1]Multi-Field'!$E$35=[1]Lists!BF54,'[1]Multi-Field'!$F$35="undrained"),BH54,""))</f>
        <v/>
      </c>
      <c r="CR54" s="409" t="str">
        <f>IF(AND('[1]Multi-Field'!$E$36=[1]Lists!BF54,'[1]Multi-Field'!$F$36="Drained"),BI54,IF(AND('[1]Multi-Field'!$E$36=[1]Lists!BF54,'[1]Multi-Field'!$F$36="undrained"),BH54,""))</f>
        <v/>
      </c>
      <c r="CS54" s="409" t="str">
        <f>IF(AND('[1]Multi-Field'!$E$37=[1]Lists!BF54,'[1]Multi-Field'!$F$37="Drained"),BI54,IF(AND('[1]Multi-Field'!$E$37=[1]Lists!BF54,'[1]Multi-Field'!$F$37="undrained"),BH54,""))</f>
        <v/>
      </c>
      <c r="CT54" s="409" t="str">
        <f>IF(AND('[1]Multi-Field'!$E$38=[1]Lists!BF54,'[1]Multi-Field'!$F$38="Drained"),BI54,IF(AND('[1]Multi-Field'!$E$38=[1]Lists!BF54,'[1]Multi-Field'!$F$38="undrained"),BH54,""))</f>
        <v/>
      </c>
      <c r="CU54" s="409" t="str">
        <f>IF(AND('[1]Multi-Field'!$E$39=[1]Lists!BF54,'[1]Multi-Field'!$F$39="Drained"),BI54,IF(AND('[1]Multi-Field'!$E$39=[1]Lists!BF54,'[1]Multi-Field'!$F$39="undrained"),BH54,""))</f>
        <v/>
      </c>
      <c r="CV54" s="409" t="str">
        <f>IF(AND('[1]Multi-Field'!$E$40=[1]Lists!BF54,'[1]Multi-Field'!$F$40="Drained"),BI54,IF(AND('[1]Multi-Field'!$E$40=[1]Lists!BF54,'[1]Multi-Field'!$F$40="undrained"),BH54,""))</f>
        <v/>
      </c>
      <c r="CW54" s="409" t="str">
        <f>IF(AND('[1]Multi-Field'!$E$41=[1]Lists!BF54,'[1]Multi-Field'!$F$40="Drained"),BI54,IF(AND('[1]Multi-Field'!$E$40=[1]Lists!BF54,'[1]Multi-Field'!$F$40="undrained"),BH54,""))</f>
        <v/>
      </c>
      <c r="CX54" s="409" t="str">
        <f>IF(AND('[1]Multi-Field'!$E$42=[1]Lists!BF54,'[1]Multi-Field'!$F$42="Drained"),BI54,IF(AND('[1]Multi-Field'!$E$42=[1]Lists!BF54,'[1]Multi-Field'!$F$42="undrained"),BH54,""))</f>
        <v/>
      </c>
      <c r="CY54" s="409" t="str">
        <f>IF(AND('[1]Multi-Field'!$E$43=[1]Lists!BF54,'[1]Multi-Field'!$F$43="Drained"),BI54,IF(AND('[1]Multi-Field'!$E$43=[1]Lists!BF54,'[1]Multi-Field'!$F$43="undrained"),BH54,""))</f>
        <v/>
      </c>
      <c r="CZ54" s="409" t="str">
        <f>IF(AND('[1]Multi-Field'!$E$44=[1]Lists!BF54,'[1]Multi-Field'!$F$44="Drained"),BI54,IF(AND('[1]Multi-Field'!$E$44=[1]Lists!BF54,'[1]Multi-Field'!$F$44="undrained"),BH54,""))</f>
        <v/>
      </c>
      <c r="DA54" s="409" t="str">
        <f>IF(AND('[1]Multi-Field'!$E$45=[1]Lists!BF54,'[1]Multi-Field'!$F$45="Drained"),BI54,IF(AND('[1]Multi-Field'!$E$45=[1]Lists!BF54,'[1]Multi-Field'!$F$45="undrained"),BH54,""))</f>
        <v/>
      </c>
      <c r="DB54" s="409" t="str">
        <f>IF(AND('[1]Multi-Field'!$E$46=[1]Lists!BF54,'[1]Multi-Field'!$F$46="Drained"),BI54,IF(AND('[1]Multi-Field'!$E$46=[1]Lists!BF54,'[1]Multi-Field'!$F$46="undrained"),BH54,""))</f>
        <v/>
      </c>
      <c r="DC54" s="409" t="str">
        <f>IF(AND('[1]Multi-Field'!$E$47=[1]Lists!BF54,'[1]Multi-Field'!$F$47="Drained"),BI54,IF(AND('[1]Multi-Field'!$E$47=[1]Lists!BF54,'[1]Multi-Field'!$F$47="undrained"),BH54,""))</f>
        <v/>
      </c>
      <c r="DD54" s="409" t="str">
        <f>IF(AND('[1]Multi-Field'!$E$48=[1]Lists!BF54,'[1]Multi-Field'!$F$48="Drained"),BI54,IF(AND('[1]Multi-Field'!$E$48=[1]Lists!BF54,'[1]Multi-Field'!$F$48="undrained"),BH54,""))</f>
        <v/>
      </c>
      <c r="DE54" s="409" t="str">
        <f>IF(AND('[1]Multi-Field'!$E$49=[1]Lists!BF54,'[1]Multi-Field'!$F$49="Drained"),BI54,IF(AND('[1]Multi-Field'!$E$49=[1]Lists!BF54,'[1]Multi-Field'!$F$9="undrained"),BH54,""))</f>
        <v/>
      </c>
      <c r="DF54" s="409" t="str">
        <f>IF(AND('[1]Multi-Field'!$E$50=[1]Lists!BF54,'[1]Multi-Field'!$F$50="Drained"),BI54,IF(AND('[1]Multi-Field'!$E$50=[1]Lists!BF54,'[1]Multi-Field'!$F$50="undrained"),BH54,""))</f>
        <v/>
      </c>
      <c r="DG54" s="409" t="str">
        <f>IF(AND('[1]Multi-Field'!$E$51=[1]Lists!BF54,'[1]Multi-Field'!$F$51="Drained"),BI54,IF(AND('[1]Multi-Field'!$E$51=[1]Lists!BF54,'[1]Multi-Field'!$F$51="undrained"),BH54,""))</f>
        <v/>
      </c>
      <c r="DH54" s="409" t="str">
        <f>IF(AND('[1]Multi-Field'!$E$52=[1]Lists!BF54,'[1]Multi-Field'!$F$52="Drained"),BI54,IF(AND('[1]Multi-Field'!$E$52=[1]Lists!BF54,'[1]Multi-Field'!$F$52="undrained"),BH54,""))</f>
        <v/>
      </c>
      <c r="DI54" s="409" t="str">
        <f>IF(AND('[1]Multi-Field'!$E$53=[1]Lists!BF54,'[1]Multi-Field'!$F$53="Drained"),BI54,IF(AND('[1]Multi-Field'!$E$53=[1]Lists!BF54,'[1]Multi-Field'!$F$53="undrained"),BH54,""))</f>
        <v/>
      </c>
      <c r="DJ54" s="409" t="str">
        <f>IF(AND('[1]Multi-Field'!$E$54=[1]Lists!BF54,'[1]Multi-Field'!$F$54="Drained"),BI54,IF(AND('[1]Multi-Field'!$E$54=[1]Lists!BF54,'[1]Multi-Field'!$F$54="undrained"),BH54,""))</f>
        <v/>
      </c>
      <c r="DK54" s="409">
        <f>IF(AND('[1]Multi-Field'!$E$55=[1]Lists!BF54,'[1]Multi-Field'!$F$55="Drained"),BI54,IF(AND('[1]Multi-Field'!$E$55=[1]Lists!BF54,'[1]Multi-Field'!$F$55="undrained"),BH54,""))</f>
        <v>4.5</v>
      </c>
      <c r="DL54" s="409" t="str">
        <f>IF(AND('[1]Multi-Field'!$E$56=[1]Lists!BF54,'[1]Multi-Field'!$F$56="Drained"),BI54,IF(AND('[1]Multi-Field'!$E$56=[1]Lists!BF54,'[1]Multi-Field'!$F$56="undrained"),BH54,""))</f>
        <v/>
      </c>
      <c r="DM54" s="409" t="str">
        <f>IF(AND('[1]Multi-Field'!$E$57=[1]Lists!BF54,'[1]Multi-Field'!$F$57="Drained"),BI54,IF(AND('[1]Multi-Field'!$E$57=[1]Lists!BF54,'[1]Multi-Field'!$F$57="undrained"),BH54,""))</f>
        <v/>
      </c>
      <c r="DN54" s="409" t="str">
        <f>IF(AND('[1]Multi-Field'!$E$58=[1]Lists!BF54,'[1]Multi-Field'!$F$58="Drained"),BI54,IF(AND('[1]Multi-Field'!$E$58=[1]Lists!BF54,'[1]Multi-Field'!$F$58="undrained"),BH54,""))</f>
        <v/>
      </c>
      <c r="DO54" s="409" t="str">
        <f>IF(AND('[1]Multi-Field'!$E$59=[1]Lists!BF54,'[1]Multi-Field'!$F$59="Drained"),BI54,IF(AND('[1]Multi-Field'!$E$59=[1]Lists!BF54,'[1]Multi-Field'!$F$59="undrained"),BH54,""))</f>
        <v/>
      </c>
      <c r="DP54" s="409" t="str">
        <f>IF(AND('[1]Multi-Field'!$E$60=[1]Lists!BF54,'[1]Multi-Field'!$F$60="Drained"),BI54,IF(AND('[1]Multi-Field'!$E$60=[1]Lists!BF54,'[1]Multi-Field'!$F$60="undrained"),BH54,""))</f>
        <v/>
      </c>
      <c r="DQ54" s="409" t="str">
        <f>IF(AND('[1]Multi-Field'!$E$61=[1]Lists!BF54,'[1]Multi-Field'!$F$61="Drained"),BI54,IF(AND('[1]Multi-Field'!$E$61=[1]Lists!BF54,'[1]Multi-Field'!$F$61="undrained"),BH54,""))</f>
        <v/>
      </c>
      <c r="DR54" s="409" t="str">
        <f>IF(AND('[1]Multi-Field'!$E$62=[1]Lists!BF54,'[1]Multi-Field'!$F$62="Drained"),BI54,IF(AND('[1]Multi-Field'!$E$62=[1]Lists!BF54,'[1]Multi-Field'!$F$62="undrained"),BH54,""))</f>
        <v/>
      </c>
      <c r="DS54" s="409" t="str">
        <f>IF(AND('[1]Multi-Field'!$E$63=[1]Lists!BF54,'[1]Multi-Field'!$F$63="Drained"),BI54,IF(AND('[1]Multi-Field'!$E$63=[1]Lists!BF54,'[1]Multi-Field'!$F$63="undrained"),BH54,""))</f>
        <v/>
      </c>
      <c r="DT54" s="409" t="str">
        <f>IF(AND('[1]Multi-Field'!$E$64=[1]Lists!BF54,'[1]Multi-Field'!$F$64="Drained"),BI54,IF(AND('[1]Multi-Field'!$E$64=[1]Lists!BF54,'[1]Multi-Field'!$F$64="undrained"),BH54,""))</f>
        <v/>
      </c>
      <c r="DU54" s="409" t="str">
        <f>IF(AND('[1]Multi-Field'!$E$65=[1]Lists!BF54,'[1]Multi-Field'!$F$65="Drained"),BI54,IF(AND('[1]Multi-Field'!$E$65=[1]Lists!BF54,'[1]Multi-Field'!$F$65="undrained"),BH54,""))</f>
        <v/>
      </c>
      <c r="DV54" s="409" t="str">
        <f>IF(AND('[1]Multi-Field'!$E$66=[1]Lists!BF54,'[1]Multi-Field'!$F$66="Drained"),BI54,IF(AND('[1]Multi-Field'!$E$66=[1]Lists!BF54,'[1]Multi-Field'!$F$66="undrained"),BH54,""))</f>
        <v/>
      </c>
      <c r="DW54" s="409" t="str">
        <f>IF(AND('[1]Multi-Field'!$E$67=[1]Lists!BF54,'[1]Multi-Field'!$F$67="Drained"),BI54,IF(AND('[1]Multi-Field'!$E$67=[1]Lists!BF54,'[1]Multi-Field'!$F$67="undrained"),BH54,""))</f>
        <v/>
      </c>
      <c r="DX54" s="409" t="str">
        <f>IF(AND('[1]Multi-Field'!$E$68=[1]Lists!BF54,'[1]Multi-Field'!$F$68="Drained"),BI54,IF(AND('[1]Multi-Field'!$E$68=[1]Lists!BF54,'[1]Multi-Field'!$F$68="undrained"),BH54,""))</f>
        <v/>
      </c>
      <c r="DY54" s="409" t="str">
        <f>IF(AND('[1]Multi-Field'!$E$69=[1]Lists!BF54,'[1]Multi-Field'!$F$69="Drained"),BI54,IF(AND('[1]Multi-Field'!$E$69=[1]Lists!BF54,'[1]Multi-Field'!$F$69="undrained"),BH54,""))</f>
        <v/>
      </c>
      <c r="DZ54" s="409" t="str">
        <f>IF(AND('[1]Multi-Field'!$E$70=[1]Lists!BF54,'[1]Multi-Field'!$F$70="Drained"),BI54,IF(AND('[1]Multi-Field'!$E$70=[1]Lists!BF54,'[1]Multi-Field'!$F$70="undrained"),BH54,""))</f>
        <v/>
      </c>
      <c r="EA54" s="409" t="str">
        <f>IF(AND('[1]Multi-Field'!$E$71=[1]Lists!BF54,'[1]Multi-Field'!$F$71="Drained"),BI54,IF(AND('[1]Multi-Field'!$E$71=[1]Lists!BF54,'[1]Multi-Field'!$F$71="undrained"),BH54,""))</f>
        <v/>
      </c>
      <c r="EB54" s="409" t="str">
        <f>IF(AND('[1]Multi-Field'!$E$72=[1]Lists!BF54,'[1]Multi-Field'!$F$72="Drained"),BI54,IF(AND('[1]Multi-Field'!$E$72=[1]Lists!BF54,'[1]Multi-Field'!$F$72="undrained"),BH54,""))</f>
        <v/>
      </c>
      <c r="EC54" s="409" t="str">
        <f>IF(AND('[1]Multi-Field'!$E$73=[1]Lists!BF54,'[1]Multi-Field'!$F$73="Drained"),BI54,IF(AND('[1]Multi-Field'!$E$73=[1]Lists!BF54,'[1]Multi-Field'!$F$73="undrained"),BH54,""))</f>
        <v/>
      </c>
      <c r="ED54" s="409" t="str">
        <f>IF(AND('[1]Multi-Field'!$E$74=[1]Lists!BF54,'[1]Multi-Field'!$F$74="Drained"),BI54,IF(AND('[1]Multi-Field'!$E$74=[1]Lists!BF54,'[1]Multi-Field'!$F$74="undrained"),BH54,""))</f>
        <v/>
      </c>
      <c r="EE54" s="409" t="str">
        <f>IF(AND('[1]Multi-Field'!$E$75=[1]Lists!BF54,'[1]Multi-Field'!$F$75="Drained"),BI54,IF(AND('[1]Multi-Field'!$E$75=[1]Lists!BF54,'[1]Multi-Field'!$F$75="undrained"),BH54,""))</f>
        <v/>
      </c>
      <c r="EF54" s="409" t="str">
        <f>IF(AND('[1]Multi-Field'!$E$76=[1]Lists!BF54,'[1]Multi-Field'!$F$76="Drained"),BI54,IF(AND('[1]Multi-Field'!$E$76=[1]Lists!BF54,'[1]Multi-Field'!$F$6="undrained"),BH54,""))</f>
        <v/>
      </c>
      <c r="EG54" s="409" t="str">
        <f>IF(AND('[1]Multi-Field'!$E$77=[1]Lists!BF54,'[1]Multi-Field'!$F$77="Drained"),BI54,IF(AND('[1]Multi-Field'!$E$77=[1]Lists!BF54,'[1]Multi-Field'!$F$77="undrained"),BH54,""))</f>
        <v/>
      </c>
      <c r="EH54" s="409" t="str">
        <f>IF(AND('[1]Multi-Field'!$E$78=[1]Lists!BF54,'[1]Multi-Field'!$F$78="Drained"),BI54,IF(AND('[1]Multi-Field'!$E$78=[1]Lists!BF54,'[1]Multi-Field'!$F$78="undrained"),BH54,""))</f>
        <v/>
      </c>
      <c r="EI54" s="409" t="str">
        <f>IF(AND('[1]Multi-Field'!$E$79=[1]Lists!BF54,'[1]Multi-Field'!$F$79="Drained"),BI54,IF(AND('[1]Multi-Field'!$E$79=[1]Lists!BF54,'[1]Multi-Field'!$F$79="undrained"),BH54,""))</f>
        <v/>
      </c>
      <c r="EJ54" s="409" t="str">
        <f>IF(AND('[1]Multi-Field'!$E$80=[1]Lists!BF54,'[1]Multi-Field'!$F$80="Drained"),BI54,IF(AND('[1]Multi-Field'!$E$80=[1]Lists!BF54,'[1]Multi-Field'!$F$80="undrained"),BH54,""))</f>
        <v/>
      </c>
      <c r="EK54" s="409" t="str">
        <f>IF(AND('[1]Multi-Field'!$E$81=[1]Lists!BF54,'[1]Multi-Field'!$F$81="Drained"),BI54,IF(AND('[1]Multi-Field'!$E$81=[1]Lists!BF54,'[1]Multi-Field'!$F$81="undrained"),BH54,""))</f>
        <v/>
      </c>
      <c r="EL54" s="409" t="str">
        <f>IF(AND('[1]Multi-Field'!$E$82=[1]Lists!BF54,'[1]Multi-Field'!$F$82="Drained"),BI54,IF(AND('[1]Multi-Field'!$E$82=[1]Lists!BF54,'[1]Multi-Field'!$F$82="undrained"),BH54,""))</f>
        <v/>
      </c>
      <c r="EM54" s="409" t="str">
        <f>IF(AND('[1]Multi-Field'!$E$83=[1]Lists!BF54,'[1]Multi-Field'!$F$83="Drained"),BI54,IF(AND('[1]Multi-Field'!$E$83=[1]Lists!BF54,'[1]Multi-Field'!$F$83="undrained"),BH54,""))</f>
        <v/>
      </c>
      <c r="EN54" s="409" t="str">
        <f>IF(AND('[1]Multi-Field'!$E$84=[1]Lists!BF54,'[1]Multi-Field'!$F$84="Drained"),BI54,IF(AND('[1]Multi-Field'!$E$84=[1]Lists!BF54,'[1]Multi-Field'!$F$84="undrained"),BH54,""))</f>
        <v/>
      </c>
      <c r="EO54" s="409" t="str">
        <f>IF(AND('[1]Multi-Field'!$E$85=[1]Lists!BF54,'[1]Multi-Field'!$F$85="Drained"),BI54,IF(AND('[1]Multi-Field'!$E$85=[1]Lists!BF54,'[1]Multi-Field'!$F$85="undrained"),BH54,""))</f>
        <v/>
      </c>
      <c r="EP54" s="409" t="str">
        <f>IF(AND('[1]Multi-Field'!$E$86=[1]Lists!BF54,'[1]Multi-Field'!$F$86="Drained"),BI54,IF(AND('[1]Multi-Field'!$E$86=[1]Lists!BF54,'[1]Multi-Field'!$F$86="undrained"),BH54,""))</f>
        <v/>
      </c>
      <c r="EQ54" s="409" t="str">
        <f>IF(AND('[1]Multi-Field'!$E$87=[1]Lists!BF54,'[1]Multi-Field'!$F$87="Drained"),BI54,IF(AND('[1]Multi-Field'!$E$87=[1]Lists!BF54,'[1]Multi-Field'!$F$87="undrained"),BH54,""))</f>
        <v/>
      </c>
      <c r="ER54" s="409" t="str">
        <f>IF(AND('[1]Multi-Field'!$E$88=[1]Lists!BF54,'[1]Multi-Field'!$F$88="Drained"),BI54,IF(AND('[1]Multi-Field'!$E$88=[1]Lists!BF54,'[1]Multi-Field'!$F$88="undrained"),BH54,""))</f>
        <v/>
      </c>
      <c r="ES54" s="409" t="str">
        <f>IF(AND('[1]Multi-Field'!$E$89=[1]Lists!BF54,'[1]Multi-Field'!$F$89="Drained"),BI54,IF(AND('[1]Multi-Field'!$E$89=[1]Lists!BF54,'[1]Multi-Field'!$F$89="undrained"),BH54,""))</f>
        <v/>
      </c>
      <c r="ET54" s="409" t="str">
        <f>IF(AND('[1]Multi-Field'!$E$90=[1]Lists!BF54,'[1]Multi-Field'!$F$90="Drained"),BI54,IF(AND('[1]Multi-Field'!$E$90=[1]Lists!BF54,'[1]Multi-Field'!$F$90="undrained"),BH54,""))</f>
        <v/>
      </c>
      <c r="EU54" s="409" t="str">
        <f>IF(AND('[1]Multi-Field'!$E$91=[1]Lists!BF54,'[1]Multi-Field'!$F$91="Drained"),BI54,IF(AND('[1]Multi-Field'!$E$91=[1]Lists!BF54,'[1]Multi-Field'!$F$91="undrained"),BH54,""))</f>
        <v/>
      </c>
      <c r="EV54" s="409" t="str">
        <f>IF(AND('[1]Multi-Field'!$E$92=[1]Lists!BF54,'[1]Multi-Field'!$F$92="Drained"),BI54,IF(AND('[1]Multi-Field'!$E$92=[1]Lists!BF54,'[1]Multi-Field'!$F$92="undrained"),BH54,""))</f>
        <v/>
      </c>
      <c r="EW54" s="409" t="str">
        <f>IF(AND('[1]Multi-Field'!$E$93=[1]Lists!BF54,'[1]Multi-Field'!$F$93="Drained"),BI54,IF(AND('[1]Multi-Field'!$E$93=[1]Lists!BF54,'[1]Multi-Field'!$F$93="undrained"),BH54,""))</f>
        <v/>
      </c>
      <c r="EX54" s="409" t="str">
        <f>IF(AND('[1]Multi-Field'!$E$94=[1]Lists!BF54,'[1]Multi-Field'!$F$94="Drained"),BI54,IF(AND('[1]Multi-Field'!$E$94=[1]Lists!BF54,'[1]Multi-Field'!$F$94="undrained"),BH54,""))</f>
        <v/>
      </c>
      <c r="EY54" s="409" t="str">
        <f>IF(AND('[1]Multi-Field'!$E$95=[1]Lists!BF54,'[1]Multi-Field'!$F$95="Drained"),BI54,IF(AND('[1]Multi-Field'!$E$95=[1]Lists!BF54,'[1]Multi-Field'!$F$95="undrained"),BH54,""))</f>
        <v/>
      </c>
      <c r="EZ54" s="409" t="str">
        <f>IF(AND('[1]Multi-Field'!$E$96=[1]Lists!BF54,'[1]Multi-Field'!$F$96="Drained"),BI54,IF(AND('[1]Multi-Field'!$E$96=[1]Lists!BF54,'[1]Multi-Field'!$F$96="undrained"),BH54,""))</f>
        <v/>
      </c>
      <c r="FA54" s="409" t="str">
        <f>IF(AND('[1]Multi-Field'!$E$97=[1]Lists!BF54,'[1]Multi-Field'!$F$97="Drained"),BI54,IF(AND('[1]Multi-Field'!$E$97=[1]Lists!BF54,'[1]Multi-Field'!$F$97="undrained"),BH54,""))</f>
        <v/>
      </c>
      <c r="FB54" s="409" t="str">
        <f>IF(AND('[1]Multi-Field'!$E$98=[1]Lists!BF54,'[1]Multi-Field'!$F$98="Drained"),BI54,IF(AND('[1]Multi-Field'!$E$98=[1]Lists!BF54,'[1]Multi-Field'!$F$98="undrained"),BH54,""))</f>
        <v/>
      </c>
      <c r="FC54" s="409" t="str">
        <f>IF(AND('[1]Multi-Field'!$E$99=[1]Lists!BF54,'[1]Multi-Field'!$F$99="Drained"),BI54,IF(AND('[1]Multi-Field'!$E$99=[1]Lists!BF54,'[1]Multi-Field'!$F$99="undrained"),BH54,""))</f>
        <v/>
      </c>
      <c r="FD54" s="409" t="str">
        <f>IF(AND('[1]Multi-Field'!$E$100=[1]Lists!BF54,'[1]Multi-Field'!$F$100="Drained"),BI54,IF(AND('[1]Multi-Field'!$E$100=[1]Lists!BF54,'[1]Multi-Field'!$F$100="undrained"),BH54,""))</f>
        <v/>
      </c>
      <c r="FE54" s="409" t="str">
        <f>IF(AND('[1]Multi-Field'!$E$101=[1]Lists!BF54,'[1]Multi-Field'!$F$101="Drained"),BI54,IF(AND('[1]Multi-Field'!$E$101=[1]Lists!BF54,'[1]Multi-Field'!$F$101="undrained"),BH54,""))</f>
        <v/>
      </c>
      <c r="FF54" s="409" t="str">
        <f>IF(AND('[1]Multi-Field'!$E$102=[1]Lists!BF54,'[1]Multi-Field'!$F$102="Drained"),BI54,IF(AND('[1]Multi-Field'!$E$102=[1]Lists!BF54,'[1]Multi-Field'!$F$102="undrained"),BH54,""))</f>
        <v/>
      </c>
      <c r="FG54" s="409" t="str">
        <f>IF(AND('[1]Multi-Field'!$E$103=[1]Lists!BF54,'[1]Multi-Field'!$F$103="Drained"),BI54,IF(AND('[1]Multi-Field'!$E$103=[1]Lists!BF54,'[1]Multi-Field'!$F$103="undrained"),BH54,""))</f>
        <v/>
      </c>
      <c r="FH54" s="409" t="str">
        <f>IF(AND('[1]Multi-Field'!$E$104=[1]Lists!BF54,'[1]Multi-Field'!$F$104="Drained"),BI54,IF(AND('[1]Multi-Field'!$E$104=[1]Lists!BF54,'[1]Multi-Field'!$F$104="undrained"),BH54,""))</f>
        <v/>
      </c>
      <c r="FI54" s="409" t="str">
        <f>IF(AND('[1]Multi-Field'!$E$105=[1]Lists!BF54,'[1]Multi-Field'!$F$105="Drained"),BI54,IF(AND('[1]Multi-Field'!$E$105=[1]Lists!BF54,'[1]Multi-Field'!$F$105="undrained"),BH54,""))</f>
        <v/>
      </c>
      <c r="FJ54" s="409" t="str">
        <f>IF(AND('[1]Multi-Field'!$E$106=[1]Lists!BF54,'[1]Multi-Field'!$F$106="Drained"),BI54,IF(AND('[1]Multi-Field'!$E$106=[1]Lists!BF54,'[1]Multi-Field'!$F$106="undrained"),BH54,""))</f>
        <v/>
      </c>
      <c r="FK54" s="409" t="str">
        <f>IF(AND('[1]Multi-Field'!$E$107=[1]Lists!BF54,'[1]Multi-Field'!$F$107="Drained"),BI54,IF(AND('[1]Multi-Field'!$E$107=[1]Lists!BF54,'[1]Multi-Field'!$F$107="undrained"),BH54,""))</f>
        <v/>
      </c>
      <c r="FL54" s="409" t="str">
        <f>IF(AND('[1]Multi-Field'!$E$108=[1]Lists!BF54,'[1]Multi-Field'!$F$108="Drained"),BI54,IF(AND('[1]Multi-Field'!$E$108=[1]Lists!BF54,'[1]Multi-Field'!$F$108="undrained"),BH54,""))</f>
        <v/>
      </c>
      <c r="FM54" s="409" t="str">
        <f>IF(AND('[1]Multi-Field'!$E$109=[1]Lists!BF54,'[1]Multi-Field'!$F$109="Drained"),BI54,IF(AND('[1]Multi-Field'!$E$109=[1]Lists!BF54,'[1]Multi-Field'!$F$109="undrained"),BH54,""))</f>
        <v/>
      </c>
      <c r="FN54" s="409" t="str">
        <f>IF(AND('[1]Multi-Field'!$E$110=[1]Lists!BF54,'[1]Multi-Field'!$F$110="Drained"),BI54,IF(AND('[1]Multi-Field'!$E$110=[1]Lists!BF54,'[1]Multi-Field'!$F$110="undrained"),BH54,""))</f>
        <v/>
      </c>
      <c r="FO54" s="409" t="str">
        <f>IF(AND('[1]Multi-Field'!$E$111=[1]Lists!BF54,'[1]Multi-Field'!$F$111="Drained"),BI54,IF(AND('[1]Multi-Field'!$E$111=[1]Lists!BF54,'[1]Multi-Field'!$F$111="undrained"),BH54,""))</f>
        <v/>
      </c>
      <c r="FP54" s="409" t="str">
        <f>IF(AND('[1]Multi-Field'!$E$112=[1]Lists!BF54,'[1]Multi-Field'!$F$112="Drained"),BI54,IF(AND('[1]Multi-Field'!$E$112=[1]Lists!BF54,'[1]Multi-Field'!$F$112="undrained"),BH54,""))</f>
        <v/>
      </c>
      <c r="FQ54" s="409" t="str">
        <f>IF(AND('[1]Multi-Field'!$E$113=[1]Lists!BF54,'[1]Multi-Field'!$F$113="Drained"),BI54,IF(AND('[1]Multi-Field'!$E$113=[1]Lists!BF54,'[1]Multi-Field'!$F$113="undrained"),BH54,""))</f>
        <v/>
      </c>
      <c r="FR54" s="409" t="str">
        <f>IF(AND('[1]Multi-Field'!$E$114=[1]Lists!BF54,'[1]Multi-Field'!$F$114="Drained"),BI54,IF(AND('[1]Multi-Field'!$E$114=[1]Lists!BF54,'[1]Multi-Field'!$F$114="undrained"),BH54,""))</f>
        <v/>
      </c>
      <c r="FS54" s="409" t="str">
        <f>IF(AND('[1]Multi-Field'!$E$115=[1]Lists!BF54,'[1]Multi-Field'!$F$115="Drained"),BI54,IF(AND('[1]Multi-Field'!$E$115=[1]Lists!BF54,'[1]Multi-Field'!$F$115="undrained"),BH54,""))</f>
        <v/>
      </c>
      <c r="FT54" s="409" t="str">
        <f>IF(AND('[1]Multi-Field'!$E$116=[1]Lists!BF54,'[1]Multi-Field'!$F$116="Drained"),BI54,IF(AND('[1]Multi-Field'!$E$116=[1]Lists!BF54,'[1]Multi-Field'!$F$116="undrained"),BH54,""))</f>
        <v/>
      </c>
      <c r="FU54" s="409" t="str">
        <f>IF(AND('[1]Multi-Field'!$E$117=[1]Lists!BF54,'[1]Multi-Field'!$F$117="Drained"),BI54,IF(AND('[1]Multi-Field'!$E$117=[1]Lists!BF54,'[1]Multi-Field'!$F$117="undrained"),BH54,""))</f>
        <v/>
      </c>
      <c r="FV54" s="409" t="str">
        <f>IF(AND('[1]Multi-Field'!$E$118=[1]Lists!BF54,'[1]Multi-Field'!$F$118="Drained"),BI54,IF(AND('[1]Multi-Field'!$E$118=[1]Lists!BF54,'[1]Multi-Field'!$F$118="undrained"),BH54,""))</f>
        <v/>
      </c>
      <c r="FW54" s="409" t="str">
        <f>IF(AND('[1]Multi-Field'!$E$119=[1]Lists!BF54,'[1]Multi-Field'!$F$119="Drained"),BI54,IF(AND('[1]Multi-Field'!$E$119=[1]Lists!BF54,'[1]Multi-Field'!$F$119="undrained"),BH54,""))</f>
        <v/>
      </c>
      <c r="FX54" s="409" t="str">
        <f>IF(AND('[1]Multi-Field'!$E$120=[1]Lists!BF54,'[1]Multi-Field'!$F$120="Drained"),BI54,IF(AND('[1]Multi-Field'!$E$120=[1]Lists!BF54,'[1]Multi-Field'!$F$120="undrained"),BH54,""))</f>
        <v/>
      </c>
      <c r="FZ54" t="s">
        <v>838</v>
      </c>
      <c r="GC54" s="4">
        <f>'[1]Multi-Field'!B52</f>
        <v>0</v>
      </c>
      <c r="GD54" s="73" t="str">
        <f>IF(OR('[1]Multi-Field'!Q52=$FZ$43,'[1]Multi-Field'!Q52=$FZ$44),'[1]Multi-Field'!BS52,"")</f>
        <v/>
      </c>
      <c r="GE54" s="4" t="str">
        <f>IF(AND(OR('[1]Multi-Field'!Q52=$FZ$86,'[1]Multi-Field'!Q52=$FZ$94,'[1]Multi-Field'!Q52=$FZ$87,'[1]Multi-Field'!Q52=[1]Lists!$FZ$93,'[1]Multi-Field'!Q52=$FZ$59),'[1]Multi-Field'!BS52&gt;50),'[1]Multi-Field'!BS52*0.8,IF(AND(OR('[1]Multi-Field'!Q52=$FZ$86,'[1]Multi-Field'!Q52=$FZ$94,'[1]Multi-Field'!Q52=$FZ$87,'[1]Multi-Field'!Q52=[1]Lists!$FZ$93,'[1]Multi-Field'!Q52=[1]Lists!$FZ$59),'[1]Multi-Field'!BS52&lt;50),'[1]Multi-Field'!BS52,""))</f>
        <v/>
      </c>
      <c r="GF54" s="4" t="str">
        <f>IF(OR('[1]Multi-Field'!Q52=[1]Lists!$FZ$7,'[1]Multi-Field'!Q52=[1]Lists!$FZ$5,'[1]Multi-Field'!Q52=[1]Lists!$FZ$24,'[1]Multi-Field'!Q52=[1]Lists!$FZ$10,'[1]Multi-Field'!Q52=[1]Lists!$FZ$8, '[1]Multi-Field'!Q52=[1]Lists!$FZ$25, '[1]Multi-Field'!Q52=[1]Lists!$FZ$23, '[1]Multi-Field'!Q52= [1]Lists!$FZ$47, '[1]Multi-Field'!Q52=[1]Lists!$FZ$49, '[1]Multi-Field'!Q52=[1]Lists!$FZ$48,'[1]Multi-Field'!Q52=[1]Lists!$FZ$3, '[1]Multi-Field'!Q52=[1]Lists!$FZ$14,'[1]Multi-Field'!Q52=[1]Lists!$FZ$36, '[1]Multi-Field'!Q52=[1]Lists!$FZ$41,'[1]Multi-Field'!Q52=[1]Lists!$FZ$42),0,"")</f>
        <v/>
      </c>
      <c r="GG54" s="4" t="str">
        <f>IF(OR('[1]Multi-Field'!Q52=[1]Lists!$FZ$6,'[1]Multi-Field'!Q52=[1]Lists!$FZ$4, '[1]Multi-Field'!Q81=[1]Lists!$FZ$11, '[1]Multi-Field'!Q52=[1]Lists!$FZ$1),100*IF('[1]Multi-Field'!U52=onepercent,0.75,IF('[1]Multi-Field'!U52=onetotwentyfivepercent,0.4,IF(OR('[1]Multi-Field'!U52=twentysixtofiftypercent,'[1]Multi-Field'!U52=greaterthanfiftypercent),0,""))),"")</f>
        <v/>
      </c>
      <c r="GH54" s="4" t="str">
        <f>IF(OR('[1]Multi-Field'!Q52=[1]Lists!$FZ$53,'[1]Multi-Field'!Q52=[1]Lists!$FZ$55), 50,IF('[1]Multi-Field'!Q52=[1]Lists!$FZ$54,225,IF('[1]Multi-Field'!Q52=[1]Lists!$FZ$56,75,"")))</f>
        <v/>
      </c>
      <c r="GI54" s="4" t="e">
        <f>#VALUE!</f>
        <v>#VALUE!</v>
      </c>
      <c r="GJ54" s="4" t="e">
        <f>#VALUE!</f>
        <v>#VALUE!</v>
      </c>
      <c r="GK54" s="4" t="str">
        <f>IF('[1]Multi-Field'!Q52=[1]Lists!$FZ$95,'[1]Multi-Field'!BS52*0.66,"")</f>
        <v/>
      </c>
      <c r="GM54" s="4" t="str">
        <f>IF(OR('[1]Multi-Field'!Q52=[1]Lists!$FZ$26,'[1]Multi-Field'!Q52=[1]Lists!$FZ$84),20,"")</f>
        <v/>
      </c>
      <c r="GN54" s="4" t="str">
        <f>IF(OR('[1]Multi-Field'!Q52=[1]Lists!$FZ$88,'[1]Multi-Field'!Q52=[1]Lists!$FZ$57),0,"")</f>
        <v/>
      </c>
      <c r="GO54" s="4" t="str">
        <f>IF(OR('[1]Multi-Field'!Q52=[1]Lists!$FZ$69,'[1]Multi-Field'!Q52=[1]Lists!$FZ$71,'[1]Multi-Field'!Q52=[1]Lists!$FZ$105),50,"")</f>
        <v/>
      </c>
      <c r="GP54" s="4" t="str">
        <f>IF(OR('[1]Multi-Field'!Q52=[1]Lists!$FZ$75,'[1]Multi-Field'!Q52=[1]Lists!$FZ$70),75,"")</f>
        <v/>
      </c>
      <c r="GQ54" s="4" t="str">
        <f>IF('[1]Multi-Field'!Q52=[1]Lists!$FZ$72,150,"")</f>
        <v/>
      </c>
      <c r="GR54" s="4" t="str">
        <f>IF(OR('[1]Multi-Field'!Q52=[1]Lists!$FZ$74,'[1]Multi-Field'!Q52=[1]Lists!$FZ$73),40,"")</f>
        <v/>
      </c>
      <c r="GS54" s="4" t="str">
        <f>IF('[1]Multi-Field'!Q52=[1]Lists!$FZ$99,80,"")</f>
        <v/>
      </c>
      <c r="GT54" s="4" t="str">
        <f>IF('[1]Multi-Field'!Q52=[1]Lists!$FZ$106,70,"")</f>
        <v/>
      </c>
      <c r="GU54" s="4" t="e">
        <f t="shared" si="4"/>
        <v>#VALUE!</v>
      </c>
    </row>
    <row r="55" spans="1:203" ht="13.5" customHeight="1">
      <c r="A55" s="7" t="s">
        <v>142</v>
      </c>
      <c r="B55" t="s">
        <v>779</v>
      </c>
      <c r="C55" s="7"/>
      <c r="D55" s="8">
        <v>50</v>
      </c>
      <c r="E55" s="8">
        <f t="shared" si="0"/>
        <v>53</v>
      </c>
      <c r="F55" s="8">
        <f t="shared" si="1"/>
        <v>57</v>
      </c>
      <c r="G55" s="8">
        <v>60</v>
      </c>
      <c r="H55" s="8">
        <v>70</v>
      </c>
      <c r="I55" s="8">
        <f t="shared" si="5"/>
        <v>73</v>
      </c>
      <c r="J55" s="8">
        <f t="shared" si="6"/>
        <v>77</v>
      </c>
      <c r="K55" s="8">
        <v>80</v>
      </c>
      <c r="L55" s="8">
        <v>60</v>
      </c>
      <c r="M55" s="8">
        <f t="shared" si="2"/>
        <v>73</v>
      </c>
      <c r="N55" s="8">
        <f t="shared" si="3"/>
        <v>87</v>
      </c>
      <c r="O55" s="8">
        <v>100</v>
      </c>
      <c r="P55" s="391">
        <v>30</v>
      </c>
      <c r="Q55" s="394"/>
      <c r="R55" s="395" t="b">
        <f>IF(OR('Multi-Field'!AA32=Lists!$AC$42,'Multi-Field'!AA32=Lists!$AC$43),IF('Multi-Field'!Z32="x",(IF('Multi-Field'!AC32=Lists!$Q$11,Lists!$R$11,IF('Multi-Field'!AC32=Lists!$Q$12,Lists!$R$12,IF('Multi-Field'!AC32=Lists!$Q$13,Lists!$R$13,IF('Multi-Field'!AC32=Lists!$Q$14,Lists!$R$14))))),IF('Multi-Field'!X32="x",(IF('Multi-Field'!AC32=Lists!$Q$11,Lists!$S$11,IF('Multi-Field'!AC32=Lists!$Q$12,Lists!$S$12,IF('Multi-Field'!AC32=Lists!$Q$13,Lists!$S$13,IF('Multi-Field'!AC32=Lists!$Q$14,Lists!$S$14))))),IF('Multi-Field'!V32="x",(IF('Multi-Field'!AC32=Lists!$Q$11,Lists!$T$11,IF('Multi-Field'!AC32=Lists!$Q$12,Lists!$T$12,IF('Multi-Field'!AC32=Lists!$Q$13,Lists!$T$13,IF('Multi-Field'!AC32=Lists!$Q$14,Lists!$T$14))))),0))))</f>
        <v>0</v>
      </c>
      <c r="S55" s="395" t="str">
        <f t="shared" si="11"/>
        <v/>
      </c>
      <c r="T55" s="395"/>
      <c r="U55" s="396"/>
      <c r="V55" s="383">
        <f>IF(OR('Multi-Field'!AI41=$U$4,'Multi-Field'!AI41=$U$5,'Multi-Field'!AI41=$U$6,'Multi-Field'!AI41=$U$7,'Multi-Field'!AI41=$U$8,'Multi-Field'!AI41=$U$9),(IF('Multi-Field'!AJ41=$V$2,100,IF('Multi-Field'!AJ41=$V$3,65,IF('Multi-Field'!AJ41=$V$4,53,IF('Multi-Field'!AJ41=$V$5,41,IF('Multi-Field'!AJ41=$V$6,23,IF('Multi-Field'!AJ41=$V$7,0,0))))))),0)</f>
        <v>0</v>
      </c>
      <c r="W55" s="383" t="str">
        <f>IF(AND(OR('Multi-Field'!AF41=$S$3,'Multi-Field'!AF41=S43,'Multi-Field'!AF41=$S$7),'Multi-Field'!AN41&lt;18,'Multi-Field'!AN41&gt;0),35,IF('Multi-Field'!AF41=$S$4,55,IF(AND('Multi-Field'!AF41=$S$6,'Multi-Field'!AN41&lt;18),30,IF(AND('Multi-Field'!AN41&gt;17,OR('Multi-Field'!AF41=$S$3,'Multi-Field'!AF41=$S$5,'Multi-Field'!AF41= $S$6,'Multi-Field'!AF41=$S$7)),25,"0"))))</f>
        <v>0</v>
      </c>
      <c r="X55" s="383">
        <f>IF(OR('Multi-Field'!BA41=$U$4,'Multi-Field'!BA41=$U$5,'Multi-Field'!BA41=$U$6,'Multi-Field'!BA41=U45,'Multi-Field'!BA41=$U$8,'Multi-Field'!BA41=$U$9),(IF('Multi-Field'!BB41=$V$2,100,IF('Multi-Field'!BB41=$V$3,65,IF('Multi-Field'!BB41=$V$4,53,IF('Multi-Field'!BB41=$V$5,41,IF('Multi-Field'!BB41=$V$6,23,IF('Multi-Field'!BB41=$V$7,0,0))))))),0)</f>
        <v>0</v>
      </c>
      <c r="Y55" s="383" t="str">
        <f>IF(AND(OR('Multi-Field'!AX41=$S$3,'Multi-Field'!AX41=$S$5,'Multi-Field'!AX41=$S$7),'Multi-Field'!BF41&lt;18),35,IF('Multi-Field'!AX41=$S$4,55,IF(AND('Multi-Field'!AX41=$S$6,'Multi-Field'!BF41&lt;18),30,IF(AND('Multi-Field'!BF41&gt;17,OR('Multi-Field'!AX41=$S$3,'Multi-Field'!AX41=$S$5,'Multi-Field'!AX41=$S$6,'Multi-Field'!AX41=$S$7)),25,"0"))))</f>
        <v>0</v>
      </c>
      <c r="Z55" s="383">
        <v>39</v>
      </c>
      <c r="AC55" t="s">
        <v>840</v>
      </c>
      <c r="AI55" s="384">
        <f>'[1]Multi-Field'!B51</f>
        <v>0</v>
      </c>
      <c r="AJ55" s="385" t="e">
        <f>#VALUE!</f>
        <v>#VALUE!</v>
      </c>
      <c r="AK55" s="385" t="e">
        <f>#VALUE!</f>
        <v>#VALUE!</v>
      </c>
      <c r="AL55" s="385" t="e">
        <f>IF(AK55="","",IF('[1]Multi-Field'!AU51=20,10,IF(AK55-30&lt;0,0,AK55-30)))</f>
        <v>#VALUE!</v>
      </c>
      <c r="AM55" s="385" t="e">
        <f>#VALUE!</f>
        <v>#VALUE!</v>
      </c>
      <c r="AN55" s="385" t="e">
        <f t="shared" si="7"/>
        <v>#VALUE!</v>
      </c>
      <c r="AO55" s="385" t="e">
        <f>#VALUE!</f>
        <v>#VALUE!</v>
      </c>
      <c r="AP55" s="385" t="e">
        <f>#VALUE!</f>
        <v>#VALUE!</v>
      </c>
      <c r="AQ55" s="385" t="e">
        <f>#VALUE!</f>
        <v>#VALUE!</v>
      </c>
      <c r="AR55" s="385" t="e">
        <f>#VALUE!</f>
        <v>#VALUE!</v>
      </c>
      <c r="AS55" s="385" t="e">
        <f>IF(AR55="","",IF('[1]Multi-Field'!AU51&gt;9,0,AR55-15))</f>
        <v>#VALUE!</v>
      </c>
      <c r="AT55" s="385" t="e">
        <f>#VALUE!</f>
        <v>#VALUE!</v>
      </c>
      <c r="AU55" s="385" t="e">
        <f>#VALUE!</f>
        <v>#VALUE!</v>
      </c>
      <c r="AV55" s="385" t="e">
        <f>IF(AU55="","",IF('[1]Multi-Field'!AU51=9&gt;9,0,AU55-35))</f>
        <v>#VALUE!</v>
      </c>
      <c r="AW55" s="385" t="e">
        <f>#VALUE!</f>
        <v>#VALUE!</v>
      </c>
      <c r="AX55" s="385" t="e">
        <f t="shared" si="8"/>
        <v>#VALUE!</v>
      </c>
      <c r="AY55" s="385" t="str">
        <f>IF('[1]Multi-Field'!AU51="","",IF('[1]Multi-Field'!AU51&lt;1,100,IF('[1]Multi-Field'!AU51=1,75,IF('[1]Multi-Field'!AU51=2,50,IF('[1]Multi-Field'!AU51=3,25,IF('[1]Multi-Field'!AU51&gt;3,0,""))))))</f>
        <v/>
      </c>
      <c r="AZ55" s="385" t="str">
        <f t="shared" si="9"/>
        <v/>
      </c>
      <c r="BA55" s="385" t="e">
        <f>#VALUE!</f>
        <v>#VALUE!</v>
      </c>
      <c r="BB55" s="385" t="e">
        <f>IF(BA55="","",IF(AND('[1]Multi-Field'!AU51&lt;40,'[1]Multi-Field'!AU51&gt;9),40,IF('[1]Multi-Field'!AU51&gt;39,0,BA55+5)))</f>
        <v>#VALUE!</v>
      </c>
      <c r="BC55" s="386">
        <f t="shared" si="10"/>
        <v>0</v>
      </c>
      <c r="BD55" s="281">
        <v>0.28000000000000003</v>
      </c>
      <c r="BE55" s="281">
        <v>0.64</v>
      </c>
      <c r="BF55" s="411" t="s">
        <v>1226</v>
      </c>
      <c r="BG55" s="412">
        <v>1</v>
      </c>
      <c r="BH55" s="412">
        <v>3</v>
      </c>
      <c r="BI55" s="412">
        <v>4</v>
      </c>
      <c r="BJ55" s="409" t="e">
        <f>IF(AND('[1]Single Field'!#REF!=[1]Lists!BF55,'[1]Single Field'!#REF!="Drained"),"x",IF(AND('[1]Single Field'!#REF!=[1]Lists!BF55,'[1]Single Field'!#REF!="Undrained"),O,""))</f>
        <v>#REF!</v>
      </c>
      <c r="BK55" s="409" t="str">
        <f>IF(AND('[1]Multi-Field'!$E$3=[1]Lists!BF55,'[1]Multi-Field'!$F$3="Drained"),BI55,IF(AND('[1]Multi-Field'!$E$3=BF55,'[1]Multi-Field'!$F$3="undrained"),BH55,""))</f>
        <v/>
      </c>
      <c r="BL55" s="409" t="str">
        <f>IF(AND('[1]Multi-Field'!$E$4=BF55,'[1]Multi-Field'!$F$4="Drained"),BI55,IF(AND('[1]Multi-Field'!$E$4=BF55,'[1]Multi-Field'!$F$4="undrained"),BH55,""))</f>
        <v/>
      </c>
      <c r="BM55" s="409" t="str">
        <f>IF(AND('[1]Multi-Field'!$E$5=BF55,'[1]Multi-Field'!$F$5="Drained"),BI55,IF(AND('[1]Multi-Field'!$E$5=BF55,'[1]Multi-Field'!$F$5="undrained"),BH55,""))</f>
        <v/>
      </c>
      <c r="BN55" s="409" t="str">
        <f>IF(AND('[1]Multi-Field'!$E$6=BF55,'[1]Multi-Field'!$F$6="Drained"),BI55,IF(AND('[1]Multi-Field'!$E$6=BF55,'[1]Multi-Field'!$F$6="undrained"),BH55,""))</f>
        <v/>
      </c>
      <c r="BO55" s="409" t="str">
        <f>IF(AND('[1]Multi-Field'!$E$7=BF55,'[1]Multi-Field'!$F$7="Drained"),BI55,IF(AND('[1]Multi-Field'!$E$7=BF55,'[1]Multi-Field'!$F$7="undrained"),BH55,""))</f>
        <v/>
      </c>
      <c r="BP55" s="409" t="str">
        <f>IF(AND('[1]Multi-Field'!$E$8=BF55,'[1]Multi-Field'!$F$8="Drained"),BI55,IF(AND('[1]Multi-Field'!$E$8=BF55,'[1]Multi-Field'!$F$8="undrained"),BH55,""))</f>
        <v/>
      </c>
      <c r="BQ55" s="409" t="str">
        <f>IF(AND('[1]Multi-Field'!$E$9=BF55,'[1]Multi-Field'!$F$9="Drained"),BI55,IF(AND('[1]Multi-Field'!$E$9=BF55,'[1]Multi-Field'!$F$9="undrained"),BH55,""))</f>
        <v/>
      </c>
      <c r="BR55" s="409" t="str">
        <f>IF(AND('[1]Multi-Field'!$E$10=BF55,'[1]Multi-Field'!$F$10="Drained"),BI55,IF(AND('[1]Multi-Field'!$E$10=BF55,'[1]Multi-Field'!$F$10="undrained"),BH55,""))</f>
        <v/>
      </c>
      <c r="BS55" s="409" t="str">
        <f>IF(AND('[1]Multi-Field'!$E$11=BF55,'[1]Multi-Field'!$F$11="Drained"),BI55,IF(AND('[1]Multi-Field'!$E$11=BF55,'[1]Multi-Field'!$F$11="undrained"),BH55,""))</f>
        <v/>
      </c>
      <c r="BT55" s="409" t="str">
        <f>IF(AND('[1]Multi-Field'!$E$12=BF55,'[1]Multi-Field'!$F$12="Drained"),BI55,IF(AND('[1]Multi-Field'!$E$12=BF55,'[1]Multi-Field'!$F$12="undrained"),BH55,""))</f>
        <v/>
      </c>
      <c r="BU55" s="409" t="str">
        <f>IF(AND('[1]Multi-Field'!$E$13=BF55,'[1]Multi-Field'!$F$13="Drained"),BI55,IF(AND('[1]Multi-Field'!$E$3=BF55,'[1]Multi-Field'!$F$13="undrained"),BH55,""))</f>
        <v/>
      </c>
      <c r="BV55" s="409" t="str">
        <f>IF(AND('[1]Multi-Field'!$E$14=BF55,'[1]Multi-Field'!$F$14="Drained"),BI55,IF(AND('[1]Multi-Field'!$E$14=BF55,'[1]Multi-Field'!$F$14="undrained"),BH55,""))</f>
        <v/>
      </c>
      <c r="BW55" s="409" t="str">
        <f>IF(AND('[1]Multi-Field'!$E$15=BF55,'[1]Multi-Field'!$F$15="Drained"),BI55,IF(AND('[1]Multi-Field'!$E$15=BF55,'[1]Multi-Field'!$F$15="undrained"),BH55,""))</f>
        <v/>
      </c>
      <c r="BX55" s="409" t="str">
        <f>IF(AND('[1]Multi-Field'!$E$16=[1]Lists!BF55,'[1]Multi-Field'!$F$16="Drained"),BI55,IF(AND('[1]Multi-Field'!$E$16=[1]Lists!BF55,'[1]Multi-Field'!$F$16="undrained"),BH55,""))</f>
        <v/>
      </c>
      <c r="BY55" s="409" t="str">
        <f>IF(AND('[1]Multi-Field'!$E$17=[1]Lists!BF55,'[1]Multi-Field'!$F$17="Drained"),BI55,IF(AND('[1]Multi-Field'!$E$17=[1]Lists!BF55,'[1]Multi-Field'!$F$17="undrained"),BH55,""))</f>
        <v/>
      </c>
      <c r="BZ55" s="409" t="str">
        <f>IF(AND('[1]Multi-Field'!$E$18=[1]Lists!BF55,'[1]Multi-Field'!$F$18="Drained"),BI55,IF(AND('[1]Multi-Field'!$E$18=[1]Lists!BF55,'[1]Multi-Field'!$F$18="undrained"),BH55,""))</f>
        <v/>
      </c>
      <c r="CA55" s="409" t="str">
        <f>IF(AND('[1]Multi-Field'!$E$19=[1]Lists!BF55,'[1]Multi-Field'!$F$19="Drained"),BI55,IF(AND('[1]Multi-Field'!$E$19=[1]Lists!BF55,'[1]Multi-Field'!$F$19="undrained"),BH55,""))</f>
        <v/>
      </c>
      <c r="CB55" s="409" t="str">
        <f>IF(AND('[1]Multi-Field'!$E$20=[1]Lists!BF55,'[1]Multi-Field'!$F$20="Drained"),BI55,IF(AND('[1]Multi-Field'!$E$20=[1]Lists!BF55,'[1]Multi-Field'!$F$20="undrained"),BH55,""))</f>
        <v/>
      </c>
      <c r="CC55" s="409" t="str">
        <f>IF(AND('[1]Multi-Field'!$E$21=[1]Lists!BF55,'[1]Multi-Field'!$F$21="Drained"),BI55,IF(AND('[1]Multi-Field'!$E$21=[1]Lists!BF55,'[1]Multi-Field'!$F$21="undrained"),BH55,""))</f>
        <v/>
      </c>
      <c r="CD55" s="409" t="str">
        <f>IF(AND('[1]Multi-Field'!$E$22=[1]Lists!BF55,'[1]Multi-Field'!$F$22="Drained"),BI55,IF(AND('[1]Multi-Field'!$E$22=[1]Lists!BF55,'[1]Multi-Field'!$F$22="undrained"),BH55,""))</f>
        <v/>
      </c>
      <c r="CE55" s="409" t="str">
        <f>IF(AND('[1]Multi-Field'!$E$23=[1]Lists!BF55,'[1]Multi-Field'!$F$23="Drained"),BI55,IF(AND('[1]Multi-Field'!$E$23=[1]Lists!BF55,'[1]Multi-Field'!$F$23="undrained"),BH55,""))</f>
        <v/>
      </c>
      <c r="CF55" s="409" t="str">
        <f>IF(AND('[1]Multi-Field'!$E$24=[1]Lists!BF55,'[1]Multi-Field'!$F$24="Drained"),BI55,IF(AND('[1]Multi-Field'!$E$24=[1]Lists!BF55,'[1]Multi-Field'!$F$24="undrained"),BH55,""))</f>
        <v/>
      </c>
      <c r="CG55" s="409" t="str">
        <f>IF(AND('[1]Multi-Field'!$E$25=[1]Lists!BF55,'[1]Multi-Field'!$F$25="Drained"),BI55,IF(AND('[1]Multi-Field'!$E$25=[1]Lists!BF55,'[1]Multi-Field'!$F$25="undrained"),BH55,""))</f>
        <v/>
      </c>
      <c r="CH55" s="409" t="str">
        <f>IF(AND('[1]Multi-Field'!$E$26=[1]Lists!BF55,'[1]Multi-Field'!$F$26="Drained"),BI55,IF(AND('[1]Multi-Field'!$E$26=[1]Lists!BF55,'[1]Multi-Field'!$F$26="undrained"),BH55,""))</f>
        <v/>
      </c>
      <c r="CI55" s="409" t="str">
        <f>IF(AND('[1]Multi-Field'!$E$27=[1]Lists!BF55,'[1]Multi-Field'!$F$27="Drained"),BI55,IF(AND('[1]Multi-Field'!$E$27=[1]Lists!BF55,'[1]Multi-Field'!$F$27="undrained"),BH55,""))</f>
        <v/>
      </c>
      <c r="CJ55" s="409" t="str">
        <f>IF(AND('[1]Multi-Field'!$E$28=[1]Lists!BF55,'[1]Multi-Field'!$F$28="Drained"),BI55,IF(AND('[1]Multi-Field'!$E$28=[1]Lists!BF55,'[1]Multi-Field'!$F$28="undrained"),BH55,""))</f>
        <v/>
      </c>
      <c r="CK55" s="409" t="str">
        <f>IF(AND('[1]Multi-Field'!$E$29=[1]Lists!BF55,'[1]Multi-Field'!$F$29="Drained"),BI55,IF(AND('[1]Multi-Field'!$E$29=[1]Lists!BF55,'[1]Multi-Field'!$F$29="undrained"),BH55,""))</f>
        <v/>
      </c>
      <c r="CL55" s="409" t="str">
        <f>IF(AND('[1]Multi-Field'!$E$30=[1]Lists!BF55,'[1]Multi-Field'!$F$30="Drained"),BI55,IF(AND('[1]Multi-Field'!$E$30=[1]Lists!BF55,'[1]Multi-Field'!$F$30="undrained"),BH55,""))</f>
        <v/>
      </c>
      <c r="CM55" s="409" t="str">
        <f>IF(AND('[1]Multi-Field'!$E$31=[1]Lists!BF55,'[1]Multi-Field'!$F$31="Drained"),BI55,IF(AND('[1]Multi-Field'!$E$31=[1]Lists!BF55,'[1]Multi-Field'!$F$31="undrained"),BH55,""))</f>
        <v/>
      </c>
      <c r="CN55" s="409" t="str">
        <f>IF(AND('[1]Multi-Field'!$E$32=[1]Lists!BF55,'[1]Multi-Field'!$F$32="Drained"),BI55,IF(AND('[1]Multi-Field'!$E$32=[1]Lists!BF55,'[1]Multi-Field'!$F$32="undrained"),BH55,""))</f>
        <v/>
      </c>
      <c r="CO55" s="409" t="str">
        <f>IF(AND('[1]Multi-Field'!$E$33=[1]Lists!BF55,'[1]Multi-Field'!$F$33="Drained"),BI55,IF(AND('[1]Multi-Field'!$E$33=[1]Lists!BF55,'[1]Multi-Field'!$F$33="undrained"),BH55,""))</f>
        <v/>
      </c>
      <c r="CP55" s="409" t="str">
        <f>IF(AND('[1]Multi-Field'!$E$34=[1]Lists!BF55,'[1]Multi-Field'!$F$34="Drained"),BI55,IF(AND('[1]Multi-Field'!$E$34=[1]Lists!BF55,'[1]Multi-Field'!$F$34="undrained"),BH55,""))</f>
        <v/>
      </c>
      <c r="CQ55" s="409" t="str">
        <f>IF(AND('[1]Multi-Field'!$E$35=[1]Lists!BF55,'[1]Multi-Field'!$F$35="Drained"),BI55,IF(AND('[1]Multi-Field'!$E$35=[1]Lists!BF55,'[1]Multi-Field'!$F$35="undrained"),BH55,""))</f>
        <v/>
      </c>
      <c r="CR55" s="409" t="str">
        <f>IF(AND('[1]Multi-Field'!$E$36=[1]Lists!BF55,'[1]Multi-Field'!$F$36="Drained"),BI55,IF(AND('[1]Multi-Field'!$E$36=[1]Lists!BF55,'[1]Multi-Field'!$F$36="undrained"),BH55,""))</f>
        <v/>
      </c>
      <c r="CS55" s="409" t="str">
        <f>IF(AND('[1]Multi-Field'!$E$37=[1]Lists!BF55,'[1]Multi-Field'!$F$37="Drained"),BI55,IF(AND('[1]Multi-Field'!$E$37=[1]Lists!BF55,'[1]Multi-Field'!$F$37="undrained"),BH55,""))</f>
        <v/>
      </c>
      <c r="CT55" s="409" t="str">
        <f>IF(AND('[1]Multi-Field'!$E$38=[1]Lists!BF55,'[1]Multi-Field'!$F$38="Drained"),BI55,IF(AND('[1]Multi-Field'!$E$38=[1]Lists!BF55,'[1]Multi-Field'!$F$38="undrained"),BH55,""))</f>
        <v/>
      </c>
      <c r="CU55" s="409" t="str">
        <f>IF(AND('[1]Multi-Field'!$E$39=[1]Lists!BF55,'[1]Multi-Field'!$F$39="Drained"),BI55,IF(AND('[1]Multi-Field'!$E$39=[1]Lists!BF55,'[1]Multi-Field'!$F$39="undrained"),BH55,""))</f>
        <v/>
      </c>
      <c r="CV55" s="409" t="str">
        <f>IF(AND('[1]Multi-Field'!$E$40=[1]Lists!BF55,'[1]Multi-Field'!$F$40="Drained"),BI55,IF(AND('[1]Multi-Field'!$E$40=[1]Lists!BF55,'[1]Multi-Field'!$F$40="undrained"),BH55,""))</f>
        <v/>
      </c>
      <c r="CW55" s="409" t="str">
        <f>IF(AND('[1]Multi-Field'!$E$41=[1]Lists!BF55,'[1]Multi-Field'!$F$40="Drained"),BI55,IF(AND('[1]Multi-Field'!$E$40=[1]Lists!BF55,'[1]Multi-Field'!$F$40="undrained"),BH55,""))</f>
        <v/>
      </c>
      <c r="CX55" s="409" t="str">
        <f>IF(AND('[1]Multi-Field'!$E$42=[1]Lists!BF55,'[1]Multi-Field'!$F$42="Drained"),BI55,IF(AND('[1]Multi-Field'!$E$42=[1]Lists!BF55,'[1]Multi-Field'!$F$42="undrained"),BH55,""))</f>
        <v/>
      </c>
      <c r="CY55" s="409" t="str">
        <f>IF(AND('[1]Multi-Field'!$E$43=[1]Lists!BF55,'[1]Multi-Field'!$F$43="Drained"),BI55,IF(AND('[1]Multi-Field'!$E$43=[1]Lists!BF55,'[1]Multi-Field'!$F$43="undrained"),BH55,""))</f>
        <v/>
      </c>
      <c r="CZ55" s="409" t="str">
        <f>IF(AND('[1]Multi-Field'!$E$44=[1]Lists!BF55,'[1]Multi-Field'!$F$44="Drained"),BI55,IF(AND('[1]Multi-Field'!$E$44=[1]Lists!BF55,'[1]Multi-Field'!$F$44="undrained"),BH55,""))</f>
        <v/>
      </c>
      <c r="DA55" s="409" t="str">
        <f>IF(AND('[1]Multi-Field'!$E$45=[1]Lists!BF55,'[1]Multi-Field'!$F$45="Drained"),BI55,IF(AND('[1]Multi-Field'!$E$45=[1]Lists!BF55,'[1]Multi-Field'!$F$45="undrained"),BH55,""))</f>
        <v/>
      </c>
      <c r="DB55" s="409" t="str">
        <f>IF(AND('[1]Multi-Field'!$E$46=[1]Lists!BF55,'[1]Multi-Field'!$F$46="Drained"),BI55,IF(AND('[1]Multi-Field'!$E$46=[1]Lists!BF55,'[1]Multi-Field'!$F$46="undrained"),BH55,""))</f>
        <v/>
      </c>
      <c r="DC55" s="409" t="str">
        <f>IF(AND('[1]Multi-Field'!$E$47=[1]Lists!BF55,'[1]Multi-Field'!$F$47="Drained"),BI55,IF(AND('[1]Multi-Field'!$E$47=[1]Lists!BF55,'[1]Multi-Field'!$F$47="undrained"),BH55,""))</f>
        <v/>
      </c>
      <c r="DD55" s="409" t="str">
        <f>IF(AND('[1]Multi-Field'!$E$48=[1]Lists!BF55,'[1]Multi-Field'!$F$48="Drained"),BI55,IF(AND('[1]Multi-Field'!$E$48=[1]Lists!BF55,'[1]Multi-Field'!$F$48="undrained"),BH55,""))</f>
        <v/>
      </c>
      <c r="DE55" s="409" t="str">
        <f>IF(AND('[1]Multi-Field'!$E$49=[1]Lists!BF55,'[1]Multi-Field'!$F$49="Drained"),BI55,IF(AND('[1]Multi-Field'!$E$49=[1]Lists!BF55,'[1]Multi-Field'!$F$9="undrained"),BH55,""))</f>
        <v/>
      </c>
      <c r="DF55" s="409" t="str">
        <f>IF(AND('[1]Multi-Field'!$E$50=[1]Lists!BF55,'[1]Multi-Field'!$F$50="Drained"),BI55,IF(AND('[1]Multi-Field'!$E$50=[1]Lists!BF55,'[1]Multi-Field'!$F$50="undrained"),BH55,""))</f>
        <v/>
      </c>
      <c r="DG55" s="409" t="str">
        <f>IF(AND('[1]Multi-Field'!$E$51=[1]Lists!BF55,'[1]Multi-Field'!$F$51="Drained"),BI55,IF(AND('[1]Multi-Field'!$E$51=[1]Lists!BF55,'[1]Multi-Field'!$F$51="undrained"),BH55,""))</f>
        <v/>
      </c>
      <c r="DH55" s="409" t="str">
        <f>IF(AND('[1]Multi-Field'!$E$52=[1]Lists!BF55,'[1]Multi-Field'!$F$52="Drained"),BI55,IF(AND('[1]Multi-Field'!$E$52=[1]Lists!BF55,'[1]Multi-Field'!$F$52="undrained"),BH55,""))</f>
        <v/>
      </c>
      <c r="DI55" s="409" t="str">
        <f>IF(AND('[1]Multi-Field'!$E$53=[1]Lists!BF55,'[1]Multi-Field'!$F$53="Drained"),BI55,IF(AND('[1]Multi-Field'!$E$53=[1]Lists!BF55,'[1]Multi-Field'!$F$53="undrained"),BH55,""))</f>
        <v/>
      </c>
      <c r="DJ55" s="409" t="str">
        <f>IF(AND('[1]Multi-Field'!$E$54=[1]Lists!BF55,'[1]Multi-Field'!$F$54="Drained"),BI55,IF(AND('[1]Multi-Field'!$E$54=[1]Lists!BF55,'[1]Multi-Field'!$F$54="undrained"),BH55,""))</f>
        <v/>
      </c>
      <c r="DK55" s="409" t="str">
        <f>IF(AND('[1]Multi-Field'!$E$55=[1]Lists!BF55,'[1]Multi-Field'!$F$55="Drained"),BI55,IF(AND('[1]Multi-Field'!$E$55=[1]Lists!BF55,'[1]Multi-Field'!$F$55="undrained"),BH55,""))</f>
        <v/>
      </c>
      <c r="DL55" s="409">
        <f>IF(AND('[1]Multi-Field'!$E$56=[1]Lists!BF55,'[1]Multi-Field'!$F$56="Drained"),BI55,IF(AND('[1]Multi-Field'!$E$56=[1]Lists!BF55,'[1]Multi-Field'!$F$56="undrained"),BH55,""))</f>
        <v>3</v>
      </c>
      <c r="DM55" s="409" t="str">
        <f>IF(AND('[1]Multi-Field'!$E$57=[1]Lists!BF55,'[1]Multi-Field'!$F$57="Drained"),BI55,IF(AND('[1]Multi-Field'!$E$57=[1]Lists!BF55,'[1]Multi-Field'!$F$57="undrained"),BH55,""))</f>
        <v/>
      </c>
      <c r="DN55" s="409" t="str">
        <f>IF(AND('[1]Multi-Field'!$E$58=[1]Lists!BF55,'[1]Multi-Field'!$F$58="Drained"),BI55,IF(AND('[1]Multi-Field'!$E$58=[1]Lists!BF55,'[1]Multi-Field'!$F$58="undrained"),BH55,""))</f>
        <v/>
      </c>
      <c r="DO55" s="409" t="str">
        <f>IF(AND('[1]Multi-Field'!$E$59=[1]Lists!BF55,'[1]Multi-Field'!$F$59="Drained"),BI55,IF(AND('[1]Multi-Field'!$E$59=[1]Lists!BF55,'[1]Multi-Field'!$F$59="undrained"),BH55,""))</f>
        <v/>
      </c>
      <c r="DP55" s="409" t="str">
        <f>IF(AND('[1]Multi-Field'!$E$60=[1]Lists!BF55,'[1]Multi-Field'!$F$60="Drained"),BI55,IF(AND('[1]Multi-Field'!$E$60=[1]Lists!BF55,'[1]Multi-Field'!$F$60="undrained"),BH55,""))</f>
        <v/>
      </c>
      <c r="DQ55" s="409" t="str">
        <f>IF(AND('[1]Multi-Field'!$E$61=[1]Lists!BF55,'[1]Multi-Field'!$F$61="Drained"),BI55,IF(AND('[1]Multi-Field'!$E$61=[1]Lists!BF55,'[1]Multi-Field'!$F$61="undrained"),BH55,""))</f>
        <v/>
      </c>
      <c r="DR55" s="409" t="str">
        <f>IF(AND('[1]Multi-Field'!$E$62=[1]Lists!BF55,'[1]Multi-Field'!$F$62="Drained"),BI55,IF(AND('[1]Multi-Field'!$E$62=[1]Lists!BF55,'[1]Multi-Field'!$F$62="undrained"),BH55,""))</f>
        <v/>
      </c>
      <c r="DS55" s="409" t="str">
        <f>IF(AND('[1]Multi-Field'!$E$63=[1]Lists!BF55,'[1]Multi-Field'!$F$63="Drained"),BI55,IF(AND('[1]Multi-Field'!$E$63=[1]Lists!BF55,'[1]Multi-Field'!$F$63="undrained"),BH55,""))</f>
        <v/>
      </c>
      <c r="DT55" s="409" t="str">
        <f>IF(AND('[1]Multi-Field'!$E$64=[1]Lists!BF55,'[1]Multi-Field'!$F$64="Drained"),BI55,IF(AND('[1]Multi-Field'!$E$64=[1]Lists!BF55,'[1]Multi-Field'!$F$64="undrained"),BH55,""))</f>
        <v/>
      </c>
      <c r="DU55" s="409" t="str">
        <f>IF(AND('[1]Multi-Field'!$E$65=[1]Lists!BF55,'[1]Multi-Field'!$F$65="Drained"),BI55,IF(AND('[1]Multi-Field'!$E$65=[1]Lists!BF55,'[1]Multi-Field'!$F$65="undrained"),BH55,""))</f>
        <v/>
      </c>
      <c r="DV55" s="409" t="str">
        <f>IF(AND('[1]Multi-Field'!$E$66=[1]Lists!BF55,'[1]Multi-Field'!$F$66="Drained"),BI55,IF(AND('[1]Multi-Field'!$E$66=[1]Lists!BF55,'[1]Multi-Field'!$F$66="undrained"),BH55,""))</f>
        <v/>
      </c>
      <c r="DW55" s="409" t="str">
        <f>IF(AND('[1]Multi-Field'!$E$67=[1]Lists!BF55,'[1]Multi-Field'!$F$67="Drained"),BI55,IF(AND('[1]Multi-Field'!$E$67=[1]Lists!BF55,'[1]Multi-Field'!$F$67="undrained"),BH55,""))</f>
        <v/>
      </c>
      <c r="DX55" s="409" t="str">
        <f>IF(AND('[1]Multi-Field'!$E$68=[1]Lists!BF55,'[1]Multi-Field'!$F$68="Drained"),BI55,IF(AND('[1]Multi-Field'!$E$68=[1]Lists!BF55,'[1]Multi-Field'!$F$68="undrained"),BH55,""))</f>
        <v/>
      </c>
      <c r="DY55" s="409" t="str">
        <f>IF(AND('[1]Multi-Field'!$E$69=[1]Lists!BF55,'[1]Multi-Field'!$F$69="Drained"),BI55,IF(AND('[1]Multi-Field'!$E$69=[1]Lists!BF55,'[1]Multi-Field'!$F$69="undrained"),BH55,""))</f>
        <v/>
      </c>
      <c r="DZ55" s="409" t="str">
        <f>IF(AND('[1]Multi-Field'!$E$70=[1]Lists!BF55,'[1]Multi-Field'!$F$70="Drained"),BI55,IF(AND('[1]Multi-Field'!$E$70=[1]Lists!BF55,'[1]Multi-Field'!$F$70="undrained"),BH55,""))</f>
        <v/>
      </c>
      <c r="EA55" s="409" t="str">
        <f>IF(AND('[1]Multi-Field'!$E$71=[1]Lists!BF55,'[1]Multi-Field'!$F$71="Drained"),BI55,IF(AND('[1]Multi-Field'!$E$71=[1]Lists!BF55,'[1]Multi-Field'!$F$71="undrained"),BH55,""))</f>
        <v/>
      </c>
      <c r="EB55" s="409" t="str">
        <f>IF(AND('[1]Multi-Field'!$E$72=[1]Lists!BF55,'[1]Multi-Field'!$F$72="Drained"),BI55,IF(AND('[1]Multi-Field'!$E$72=[1]Lists!BF55,'[1]Multi-Field'!$F$72="undrained"),BH55,""))</f>
        <v/>
      </c>
      <c r="EC55" s="409" t="str">
        <f>IF(AND('[1]Multi-Field'!$E$73=[1]Lists!BF55,'[1]Multi-Field'!$F$73="Drained"),BI55,IF(AND('[1]Multi-Field'!$E$73=[1]Lists!BF55,'[1]Multi-Field'!$F$73="undrained"),BH55,""))</f>
        <v/>
      </c>
      <c r="ED55" s="409" t="str">
        <f>IF(AND('[1]Multi-Field'!$E$74=[1]Lists!BF55,'[1]Multi-Field'!$F$74="Drained"),BI55,IF(AND('[1]Multi-Field'!$E$74=[1]Lists!BF55,'[1]Multi-Field'!$F$74="undrained"),BH55,""))</f>
        <v/>
      </c>
      <c r="EE55" s="409" t="str">
        <f>IF(AND('[1]Multi-Field'!$E$75=[1]Lists!BF55,'[1]Multi-Field'!$F$75="Drained"),BI55,IF(AND('[1]Multi-Field'!$E$75=[1]Lists!BF55,'[1]Multi-Field'!$F$75="undrained"),BH55,""))</f>
        <v/>
      </c>
      <c r="EF55" s="409" t="str">
        <f>IF(AND('[1]Multi-Field'!$E$76=[1]Lists!BF55,'[1]Multi-Field'!$F$76="Drained"),BI55,IF(AND('[1]Multi-Field'!$E$76=[1]Lists!BF55,'[1]Multi-Field'!$F$6="undrained"),BH55,""))</f>
        <v/>
      </c>
      <c r="EG55" s="409" t="str">
        <f>IF(AND('[1]Multi-Field'!$E$77=[1]Lists!BF55,'[1]Multi-Field'!$F$77="Drained"),BI55,IF(AND('[1]Multi-Field'!$E$77=[1]Lists!BF55,'[1]Multi-Field'!$F$77="undrained"),BH55,""))</f>
        <v/>
      </c>
      <c r="EH55" s="409" t="str">
        <f>IF(AND('[1]Multi-Field'!$E$78=[1]Lists!BF55,'[1]Multi-Field'!$F$78="Drained"),BI55,IF(AND('[1]Multi-Field'!$E$78=[1]Lists!BF55,'[1]Multi-Field'!$F$78="undrained"),BH55,""))</f>
        <v/>
      </c>
      <c r="EI55" s="409" t="str">
        <f>IF(AND('[1]Multi-Field'!$E$79=[1]Lists!BF55,'[1]Multi-Field'!$F$79="Drained"),BI55,IF(AND('[1]Multi-Field'!$E$79=[1]Lists!BF55,'[1]Multi-Field'!$F$79="undrained"),BH55,""))</f>
        <v/>
      </c>
      <c r="EJ55" s="409" t="str">
        <f>IF(AND('[1]Multi-Field'!$E$80=[1]Lists!BF55,'[1]Multi-Field'!$F$80="Drained"),BI55,IF(AND('[1]Multi-Field'!$E$80=[1]Lists!BF55,'[1]Multi-Field'!$F$80="undrained"),BH55,""))</f>
        <v/>
      </c>
      <c r="EK55" s="409" t="str">
        <f>IF(AND('[1]Multi-Field'!$E$81=[1]Lists!BF55,'[1]Multi-Field'!$F$81="Drained"),BI55,IF(AND('[1]Multi-Field'!$E$81=[1]Lists!BF55,'[1]Multi-Field'!$F$81="undrained"),BH55,""))</f>
        <v/>
      </c>
      <c r="EL55" s="409" t="str">
        <f>IF(AND('[1]Multi-Field'!$E$82=[1]Lists!BF55,'[1]Multi-Field'!$F$82="Drained"),BI55,IF(AND('[1]Multi-Field'!$E$82=[1]Lists!BF55,'[1]Multi-Field'!$F$82="undrained"),BH55,""))</f>
        <v/>
      </c>
      <c r="EM55" s="409" t="str">
        <f>IF(AND('[1]Multi-Field'!$E$83=[1]Lists!BF55,'[1]Multi-Field'!$F$83="Drained"),BI55,IF(AND('[1]Multi-Field'!$E$83=[1]Lists!BF55,'[1]Multi-Field'!$F$83="undrained"),BH55,""))</f>
        <v/>
      </c>
      <c r="EN55" s="409" t="str">
        <f>IF(AND('[1]Multi-Field'!$E$84=[1]Lists!BF55,'[1]Multi-Field'!$F$84="Drained"),BI55,IF(AND('[1]Multi-Field'!$E$84=[1]Lists!BF55,'[1]Multi-Field'!$F$84="undrained"),BH55,""))</f>
        <v/>
      </c>
      <c r="EO55" s="409" t="str">
        <f>IF(AND('[1]Multi-Field'!$E$85=[1]Lists!BF55,'[1]Multi-Field'!$F$85="Drained"),BI55,IF(AND('[1]Multi-Field'!$E$85=[1]Lists!BF55,'[1]Multi-Field'!$F$85="undrained"),BH55,""))</f>
        <v/>
      </c>
      <c r="EP55" s="409" t="str">
        <f>IF(AND('[1]Multi-Field'!$E$86=[1]Lists!BF55,'[1]Multi-Field'!$F$86="Drained"),BI55,IF(AND('[1]Multi-Field'!$E$86=[1]Lists!BF55,'[1]Multi-Field'!$F$86="undrained"),BH55,""))</f>
        <v/>
      </c>
      <c r="EQ55" s="409" t="str">
        <f>IF(AND('[1]Multi-Field'!$E$87=[1]Lists!BF55,'[1]Multi-Field'!$F$87="Drained"),BI55,IF(AND('[1]Multi-Field'!$E$87=[1]Lists!BF55,'[1]Multi-Field'!$F$87="undrained"),BH55,""))</f>
        <v/>
      </c>
      <c r="ER55" s="409" t="str">
        <f>IF(AND('[1]Multi-Field'!$E$88=[1]Lists!BF55,'[1]Multi-Field'!$F$88="Drained"),BI55,IF(AND('[1]Multi-Field'!$E$88=[1]Lists!BF55,'[1]Multi-Field'!$F$88="undrained"),BH55,""))</f>
        <v/>
      </c>
      <c r="ES55" s="409" t="str">
        <f>IF(AND('[1]Multi-Field'!$E$89=[1]Lists!BF55,'[1]Multi-Field'!$F$89="Drained"),BI55,IF(AND('[1]Multi-Field'!$E$89=[1]Lists!BF55,'[1]Multi-Field'!$F$89="undrained"),BH55,""))</f>
        <v/>
      </c>
      <c r="ET55" s="409" t="str">
        <f>IF(AND('[1]Multi-Field'!$E$90=[1]Lists!BF55,'[1]Multi-Field'!$F$90="Drained"),BI55,IF(AND('[1]Multi-Field'!$E$90=[1]Lists!BF55,'[1]Multi-Field'!$F$90="undrained"),BH55,""))</f>
        <v/>
      </c>
      <c r="EU55" s="409" t="str">
        <f>IF(AND('[1]Multi-Field'!$E$91=[1]Lists!BF55,'[1]Multi-Field'!$F$91="Drained"),BI55,IF(AND('[1]Multi-Field'!$E$91=[1]Lists!BF55,'[1]Multi-Field'!$F$91="undrained"),BH55,""))</f>
        <v/>
      </c>
      <c r="EV55" s="409" t="str">
        <f>IF(AND('[1]Multi-Field'!$E$92=[1]Lists!BF55,'[1]Multi-Field'!$F$92="Drained"),BI55,IF(AND('[1]Multi-Field'!$E$92=[1]Lists!BF55,'[1]Multi-Field'!$F$92="undrained"),BH55,""))</f>
        <v/>
      </c>
      <c r="EW55" s="409" t="str">
        <f>IF(AND('[1]Multi-Field'!$E$93=[1]Lists!BF55,'[1]Multi-Field'!$F$93="Drained"),BI55,IF(AND('[1]Multi-Field'!$E$93=[1]Lists!BF55,'[1]Multi-Field'!$F$93="undrained"),BH55,""))</f>
        <v/>
      </c>
      <c r="EX55" s="409" t="str">
        <f>IF(AND('[1]Multi-Field'!$E$94=[1]Lists!BF55,'[1]Multi-Field'!$F$94="Drained"),BI55,IF(AND('[1]Multi-Field'!$E$94=[1]Lists!BF55,'[1]Multi-Field'!$F$94="undrained"),BH55,""))</f>
        <v/>
      </c>
      <c r="EY55" s="409" t="str">
        <f>IF(AND('[1]Multi-Field'!$E$95=[1]Lists!BF55,'[1]Multi-Field'!$F$95="Drained"),BI55,IF(AND('[1]Multi-Field'!$E$95=[1]Lists!BF55,'[1]Multi-Field'!$F$95="undrained"),BH55,""))</f>
        <v/>
      </c>
      <c r="EZ55" s="409" t="str">
        <f>IF(AND('[1]Multi-Field'!$E$96=[1]Lists!BF55,'[1]Multi-Field'!$F$96="Drained"),BI55,IF(AND('[1]Multi-Field'!$E$96=[1]Lists!BF55,'[1]Multi-Field'!$F$96="undrained"),BH55,""))</f>
        <v/>
      </c>
      <c r="FA55" s="409" t="str">
        <f>IF(AND('[1]Multi-Field'!$E$97=[1]Lists!BF55,'[1]Multi-Field'!$F$97="Drained"),BI55,IF(AND('[1]Multi-Field'!$E$97=[1]Lists!BF55,'[1]Multi-Field'!$F$97="undrained"),BH55,""))</f>
        <v/>
      </c>
      <c r="FB55" s="409" t="str">
        <f>IF(AND('[1]Multi-Field'!$E$98=[1]Lists!BF55,'[1]Multi-Field'!$F$98="Drained"),BI55,IF(AND('[1]Multi-Field'!$E$98=[1]Lists!BF55,'[1]Multi-Field'!$F$98="undrained"),BH55,""))</f>
        <v/>
      </c>
      <c r="FC55" s="409" t="str">
        <f>IF(AND('[1]Multi-Field'!$E$99=[1]Lists!BF55,'[1]Multi-Field'!$F$99="Drained"),BI55,IF(AND('[1]Multi-Field'!$E$99=[1]Lists!BF55,'[1]Multi-Field'!$F$99="undrained"),BH55,""))</f>
        <v/>
      </c>
      <c r="FD55" s="409" t="str">
        <f>IF(AND('[1]Multi-Field'!$E$100=[1]Lists!BF55,'[1]Multi-Field'!$F$100="Drained"),BI55,IF(AND('[1]Multi-Field'!$E$100=[1]Lists!BF55,'[1]Multi-Field'!$F$100="undrained"),BH55,""))</f>
        <v/>
      </c>
      <c r="FE55" s="409" t="str">
        <f>IF(AND('[1]Multi-Field'!$E$101=[1]Lists!BF55,'[1]Multi-Field'!$F$101="Drained"),BI55,IF(AND('[1]Multi-Field'!$E$101=[1]Lists!BF55,'[1]Multi-Field'!$F$101="undrained"),BH55,""))</f>
        <v/>
      </c>
      <c r="FF55" s="409" t="str">
        <f>IF(AND('[1]Multi-Field'!$E$102=[1]Lists!BF55,'[1]Multi-Field'!$F$102="Drained"),BI55,IF(AND('[1]Multi-Field'!$E$102=[1]Lists!BF55,'[1]Multi-Field'!$F$102="undrained"),BH55,""))</f>
        <v/>
      </c>
      <c r="FG55" s="409" t="str">
        <f>IF(AND('[1]Multi-Field'!$E$103=[1]Lists!BF55,'[1]Multi-Field'!$F$103="Drained"),BI55,IF(AND('[1]Multi-Field'!$E$103=[1]Lists!BF55,'[1]Multi-Field'!$F$103="undrained"),BH55,""))</f>
        <v/>
      </c>
      <c r="FH55" s="409" t="str">
        <f>IF(AND('[1]Multi-Field'!$E$104=[1]Lists!BF55,'[1]Multi-Field'!$F$104="Drained"),BI55,IF(AND('[1]Multi-Field'!$E$104=[1]Lists!BF55,'[1]Multi-Field'!$F$104="undrained"),BH55,""))</f>
        <v/>
      </c>
      <c r="FI55" s="409" t="str">
        <f>IF(AND('[1]Multi-Field'!$E$105=[1]Lists!BF55,'[1]Multi-Field'!$F$105="Drained"),BI55,IF(AND('[1]Multi-Field'!$E$105=[1]Lists!BF55,'[1]Multi-Field'!$F$105="undrained"),BH55,""))</f>
        <v/>
      </c>
      <c r="FJ55" s="409" t="str">
        <f>IF(AND('[1]Multi-Field'!$E$106=[1]Lists!BF55,'[1]Multi-Field'!$F$106="Drained"),BI55,IF(AND('[1]Multi-Field'!$E$106=[1]Lists!BF55,'[1]Multi-Field'!$F$106="undrained"),BH55,""))</f>
        <v/>
      </c>
      <c r="FK55" s="409" t="str">
        <f>IF(AND('[1]Multi-Field'!$E$107=[1]Lists!BF55,'[1]Multi-Field'!$F$107="Drained"),BI55,IF(AND('[1]Multi-Field'!$E$107=[1]Lists!BF55,'[1]Multi-Field'!$F$107="undrained"),BH55,""))</f>
        <v/>
      </c>
      <c r="FL55" s="409" t="str">
        <f>IF(AND('[1]Multi-Field'!$E$108=[1]Lists!BF55,'[1]Multi-Field'!$F$108="Drained"),BI55,IF(AND('[1]Multi-Field'!$E$108=[1]Lists!BF55,'[1]Multi-Field'!$F$108="undrained"),BH55,""))</f>
        <v/>
      </c>
      <c r="FM55" s="409" t="str">
        <f>IF(AND('[1]Multi-Field'!$E$109=[1]Lists!BF55,'[1]Multi-Field'!$F$109="Drained"),BI55,IF(AND('[1]Multi-Field'!$E$109=[1]Lists!BF55,'[1]Multi-Field'!$F$109="undrained"),BH55,""))</f>
        <v/>
      </c>
      <c r="FN55" s="409" t="str">
        <f>IF(AND('[1]Multi-Field'!$E$110=[1]Lists!BF55,'[1]Multi-Field'!$F$110="Drained"),BI55,IF(AND('[1]Multi-Field'!$E$110=[1]Lists!BF55,'[1]Multi-Field'!$F$110="undrained"),BH55,""))</f>
        <v/>
      </c>
      <c r="FO55" s="409" t="str">
        <f>IF(AND('[1]Multi-Field'!$E$111=[1]Lists!BF55,'[1]Multi-Field'!$F$111="Drained"),BI55,IF(AND('[1]Multi-Field'!$E$111=[1]Lists!BF55,'[1]Multi-Field'!$F$111="undrained"),BH55,""))</f>
        <v/>
      </c>
      <c r="FP55" s="409" t="str">
        <f>IF(AND('[1]Multi-Field'!$E$112=[1]Lists!BF55,'[1]Multi-Field'!$F$112="Drained"),BI55,IF(AND('[1]Multi-Field'!$E$112=[1]Lists!BF55,'[1]Multi-Field'!$F$112="undrained"),BH55,""))</f>
        <v/>
      </c>
      <c r="FQ55" s="409" t="str">
        <f>IF(AND('[1]Multi-Field'!$E$113=[1]Lists!BF55,'[1]Multi-Field'!$F$113="Drained"),BI55,IF(AND('[1]Multi-Field'!$E$113=[1]Lists!BF55,'[1]Multi-Field'!$F$113="undrained"),BH55,""))</f>
        <v/>
      </c>
      <c r="FR55" s="409" t="str">
        <f>IF(AND('[1]Multi-Field'!$E$114=[1]Lists!BF55,'[1]Multi-Field'!$F$114="Drained"),BI55,IF(AND('[1]Multi-Field'!$E$114=[1]Lists!BF55,'[1]Multi-Field'!$F$114="undrained"),BH55,""))</f>
        <v/>
      </c>
      <c r="FS55" s="409" t="str">
        <f>IF(AND('[1]Multi-Field'!$E$115=[1]Lists!BF55,'[1]Multi-Field'!$F$115="Drained"),BI55,IF(AND('[1]Multi-Field'!$E$115=[1]Lists!BF55,'[1]Multi-Field'!$F$115="undrained"),BH55,""))</f>
        <v/>
      </c>
      <c r="FT55" s="409" t="str">
        <f>IF(AND('[1]Multi-Field'!$E$116=[1]Lists!BF55,'[1]Multi-Field'!$F$116="Drained"),BI55,IF(AND('[1]Multi-Field'!$E$116=[1]Lists!BF55,'[1]Multi-Field'!$F$116="undrained"),BH55,""))</f>
        <v/>
      </c>
      <c r="FU55" s="409" t="str">
        <f>IF(AND('[1]Multi-Field'!$E$117=[1]Lists!BF55,'[1]Multi-Field'!$F$117="Drained"),BI55,IF(AND('[1]Multi-Field'!$E$117=[1]Lists!BF55,'[1]Multi-Field'!$F$117="undrained"),BH55,""))</f>
        <v/>
      </c>
      <c r="FV55" s="409" t="str">
        <f>IF(AND('[1]Multi-Field'!$E$118=[1]Lists!BF55,'[1]Multi-Field'!$F$118="Drained"),BI55,IF(AND('[1]Multi-Field'!$E$118=[1]Lists!BF55,'[1]Multi-Field'!$F$118="undrained"),BH55,""))</f>
        <v/>
      </c>
      <c r="FW55" s="409" t="str">
        <f>IF(AND('[1]Multi-Field'!$E$119=[1]Lists!BF55,'[1]Multi-Field'!$F$119="Drained"),BI55,IF(AND('[1]Multi-Field'!$E$119=[1]Lists!BF55,'[1]Multi-Field'!$F$119="undrained"),BH55,""))</f>
        <v/>
      </c>
      <c r="FX55" s="409" t="str">
        <f>IF(AND('[1]Multi-Field'!$E$120=[1]Lists!BF55,'[1]Multi-Field'!$F$120="Drained"),BI55,IF(AND('[1]Multi-Field'!$E$120=[1]Lists!BF55,'[1]Multi-Field'!$F$120="undrained"),BH55,""))</f>
        <v/>
      </c>
      <c r="FZ55" t="s">
        <v>839</v>
      </c>
      <c r="GC55" s="4">
        <f>'[1]Multi-Field'!B53</f>
        <v>0</v>
      </c>
      <c r="GD55" s="73" t="str">
        <f>IF(OR('[1]Multi-Field'!Q53=$FZ$43,'[1]Multi-Field'!Q53=$FZ$44),'[1]Multi-Field'!BS53,"")</f>
        <v/>
      </c>
      <c r="GE55" s="4" t="str">
        <f>IF(AND(OR('[1]Multi-Field'!Q53=$FZ$86,'[1]Multi-Field'!Q53=$FZ$94,'[1]Multi-Field'!Q53=$FZ$87,'[1]Multi-Field'!Q53=[1]Lists!$FZ$93,'[1]Multi-Field'!Q53=$FZ$59),'[1]Multi-Field'!BS53&gt;50),'[1]Multi-Field'!BS53*0.8,IF(AND(OR('[1]Multi-Field'!Q53=$FZ$86,'[1]Multi-Field'!Q53=$FZ$94,'[1]Multi-Field'!Q53=$FZ$87,'[1]Multi-Field'!Q53=[1]Lists!$FZ$93,'[1]Multi-Field'!Q53=[1]Lists!$FZ$59),'[1]Multi-Field'!BS53&lt;50),'[1]Multi-Field'!BS53,""))</f>
        <v/>
      </c>
      <c r="GF55" s="4" t="str">
        <f>IF(OR('[1]Multi-Field'!Q53=[1]Lists!$FZ$7,'[1]Multi-Field'!Q53=[1]Lists!$FZ$5,'[1]Multi-Field'!Q53=[1]Lists!$FZ$24,'[1]Multi-Field'!Q53=[1]Lists!$FZ$10,'[1]Multi-Field'!Q53=[1]Lists!$FZ$8, '[1]Multi-Field'!Q53=[1]Lists!$FZ$25, '[1]Multi-Field'!Q53=[1]Lists!$FZ$23, '[1]Multi-Field'!Q53= [1]Lists!$FZ$47, '[1]Multi-Field'!Q53=[1]Lists!$FZ$49, '[1]Multi-Field'!Q53=[1]Lists!$FZ$48,'[1]Multi-Field'!Q53=[1]Lists!$FZ$3, '[1]Multi-Field'!Q53=[1]Lists!$FZ$14,'[1]Multi-Field'!Q53=[1]Lists!$FZ$36, '[1]Multi-Field'!Q53=[1]Lists!$FZ$41,'[1]Multi-Field'!Q53=[1]Lists!$FZ$42),0,"")</f>
        <v/>
      </c>
      <c r="GG55" s="4" t="str">
        <f>IF(OR('[1]Multi-Field'!Q53=[1]Lists!$FZ$6,'[1]Multi-Field'!Q53=[1]Lists!$FZ$4, '[1]Multi-Field'!Q82=[1]Lists!$FZ$11, '[1]Multi-Field'!Q53=[1]Lists!$FZ$1),100*IF('[1]Multi-Field'!U53=onepercent,0.75,IF('[1]Multi-Field'!U53=onetotwentyfivepercent,0.4,IF(OR('[1]Multi-Field'!U53=twentysixtofiftypercent,'[1]Multi-Field'!U53=greaterthanfiftypercent),0,""))),"")</f>
        <v/>
      </c>
      <c r="GH55" s="4">
        <f>IF(OR('[1]Multi-Field'!Q53=[1]Lists!$FZ$53,'[1]Multi-Field'!Q53=[1]Lists!$FZ$55), 50,IF('[1]Multi-Field'!Q53=[1]Lists!$FZ$54,225,IF('[1]Multi-Field'!Q53=[1]Lists!$FZ$56,75,"")))</f>
        <v>50</v>
      </c>
      <c r="GI55" s="4" t="e">
        <f>#VALUE!</f>
        <v>#VALUE!</v>
      </c>
      <c r="GJ55" s="4" t="e">
        <f>#VALUE!</f>
        <v>#VALUE!</v>
      </c>
      <c r="GK55" s="4" t="str">
        <f>IF('[1]Multi-Field'!Q53=[1]Lists!$FZ$95,'[1]Multi-Field'!BS53*0.66,"")</f>
        <v/>
      </c>
      <c r="GM55" s="4" t="str">
        <f>IF(OR('[1]Multi-Field'!Q53=[1]Lists!$FZ$26,'[1]Multi-Field'!Q53=[1]Lists!$FZ$84),20,"")</f>
        <v/>
      </c>
      <c r="GN55" s="4" t="str">
        <f>IF(OR('[1]Multi-Field'!Q53=[1]Lists!$FZ$88,'[1]Multi-Field'!Q53=[1]Lists!$FZ$57),0,"")</f>
        <v/>
      </c>
      <c r="GO55" s="4" t="str">
        <f>IF(OR('[1]Multi-Field'!Q53=[1]Lists!$FZ$69,'[1]Multi-Field'!Q53=[1]Lists!$FZ$71,'[1]Multi-Field'!Q53=[1]Lists!$FZ$105),50,"")</f>
        <v/>
      </c>
      <c r="GP55" s="4" t="str">
        <f>IF(OR('[1]Multi-Field'!Q53=[1]Lists!$FZ$75,'[1]Multi-Field'!Q53=[1]Lists!$FZ$70),75,"")</f>
        <v/>
      </c>
      <c r="GQ55" s="4" t="str">
        <f>IF('[1]Multi-Field'!Q53=[1]Lists!$FZ$72,150,"")</f>
        <v/>
      </c>
      <c r="GR55" s="4" t="str">
        <f>IF(OR('[1]Multi-Field'!Q53=[1]Lists!$FZ$74,'[1]Multi-Field'!Q53=[1]Lists!$FZ$73),40,"")</f>
        <v/>
      </c>
      <c r="GS55" s="4" t="str">
        <f>IF('[1]Multi-Field'!Q53=[1]Lists!$FZ$99,80,"")</f>
        <v/>
      </c>
      <c r="GT55" s="4" t="str">
        <f>IF('[1]Multi-Field'!Q53=[1]Lists!$FZ$106,70,"")</f>
        <v/>
      </c>
      <c r="GU55" s="4" t="e">
        <f t="shared" si="4"/>
        <v>#VALUE!</v>
      </c>
    </row>
    <row r="56" spans="1:203" ht="13.5" customHeight="1">
      <c r="A56" s="7" t="s">
        <v>143</v>
      </c>
      <c r="B56" t="s">
        <v>780</v>
      </c>
      <c r="C56" s="7"/>
      <c r="D56" s="8">
        <v>55</v>
      </c>
      <c r="E56" s="8">
        <f t="shared" si="0"/>
        <v>58</v>
      </c>
      <c r="F56" s="8">
        <f t="shared" si="1"/>
        <v>62</v>
      </c>
      <c r="G56" s="8">
        <v>65</v>
      </c>
      <c r="H56" s="8">
        <v>90</v>
      </c>
      <c r="I56" s="8">
        <f t="shared" si="5"/>
        <v>103</v>
      </c>
      <c r="J56" s="8">
        <f t="shared" si="6"/>
        <v>117</v>
      </c>
      <c r="K56" s="8">
        <v>130</v>
      </c>
      <c r="L56" s="8">
        <v>60</v>
      </c>
      <c r="M56" s="8">
        <f t="shared" si="2"/>
        <v>83</v>
      </c>
      <c r="N56" s="8">
        <f t="shared" si="3"/>
        <v>107</v>
      </c>
      <c r="O56" s="8">
        <v>130</v>
      </c>
      <c r="P56" s="391">
        <v>31</v>
      </c>
      <c r="Q56" s="394"/>
      <c r="R56" s="395" t="b">
        <f>IF(OR('Multi-Field'!AA33=Lists!$AC$42,'Multi-Field'!AA33=Lists!$AC$43),IF('Multi-Field'!Z33="x",(IF('Multi-Field'!AC33=Lists!$Q$11,Lists!$R$11,IF('Multi-Field'!AC33=Lists!$Q$12,Lists!$R$12,IF('Multi-Field'!AC33=Lists!$Q$13,Lists!$R$13,IF('Multi-Field'!AC33=Lists!$Q$14,Lists!$R$14))))),IF('Multi-Field'!X33="x",(IF('Multi-Field'!AC33=Lists!$Q$11,Lists!$S$11,IF('Multi-Field'!AC33=Lists!$Q$12,Lists!$S$12,IF('Multi-Field'!AC33=Lists!$Q$13,Lists!$S$13,IF('Multi-Field'!AC33=Lists!$Q$14,Lists!$S$14))))),IF('Multi-Field'!V33="x",(IF('Multi-Field'!AC33=Lists!$Q$11,Lists!$T$11,IF('Multi-Field'!AC33=Lists!$Q$12,Lists!$T$12,IF('Multi-Field'!AC33=Lists!$Q$13,Lists!$T$13,IF('Multi-Field'!AC33=Lists!$Q$14,Lists!$T$14))))),0))))</f>
        <v>0</v>
      </c>
      <c r="S56" s="395" t="str">
        <f t="shared" si="11"/>
        <v/>
      </c>
      <c r="T56" s="395"/>
      <c r="U56" s="396"/>
      <c r="V56" s="383">
        <f>IF(OR('Multi-Field'!AI42=$U$4,'Multi-Field'!AI42=$U$5,'Multi-Field'!AI42=$U$6,'Multi-Field'!AI42=$U$7,'Multi-Field'!AI42=$U$8,'Multi-Field'!AI42=$U$9),(IF('Multi-Field'!AJ42=$V$2,100,IF('Multi-Field'!AJ42=$V$3,65,IF('Multi-Field'!AJ42=$V$4,53,IF('Multi-Field'!AJ42=$V$5,41,IF('Multi-Field'!AJ42=$V$6,23,IF('Multi-Field'!AJ42=$V$7,0,0))))))),0)</f>
        <v>0</v>
      </c>
      <c r="W56" s="383" t="str">
        <f>IF(AND(OR('Multi-Field'!AF42=$S$3,'Multi-Field'!AF42=S44,'Multi-Field'!AF42=$S$7),'Multi-Field'!AN42&lt;18,'Multi-Field'!AN42&gt;0),35,IF('Multi-Field'!AF42=$S$4,55,IF(AND('Multi-Field'!AF42=$S$6,'Multi-Field'!AN42&lt;18),30,IF(AND('Multi-Field'!AN42&gt;17,OR('Multi-Field'!AF42=$S$3,'Multi-Field'!AF42=$S$5,'Multi-Field'!AF42= $S$6,'Multi-Field'!AF42=$S$7)),25,"0"))))</f>
        <v>0</v>
      </c>
      <c r="X56" s="383">
        <f>IF(OR('Multi-Field'!BA42=$U$4,'Multi-Field'!BA42=$U$5,'Multi-Field'!BA42=$U$6,'Multi-Field'!BA42=U46,'Multi-Field'!BA42=$U$8,'Multi-Field'!BA42=$U$9),(IF('Multi-Field'!BB42=$V$2,100,IF('Multi-Field'!BB42=$V$3,65,IF('Multi-Field'!BB42=$V$4,53,IF('Multi-Field'!BB42=$V$5,41,IF('Multi-Field'!BB42=$V$6,23,IF('Multi-Field'!BB42=$V$7,0,0))))))),0)</f>
        <v>0</v>
      </c>
      <c r="Y56" s="383" t="str">
        <f>IF(AND(OR('Multi-Field'!AX42=$S$3,'Multi-Field'!AX42=$S$5,'Multi-Field'!AX42=$S$7),'Multi-Field'!BF42&lt;18),35,IF('Multi-Field'!AX42=$S$4,55,IF(AND('Multi-Field'!AX42=$S$6,'Multi-Field'!BF42&lt;18),30,IF(AND('Multi-Field'!BF42&gt;17,OR('Multi-Field'!AX42=$S$3,'Multi-Field'!AX42=$S$5,'Multi-Field'!AX42=$S$6,'Multi-Field'!AX42=$S$7)),25,"0"))))</f>
        <v>0</v>
      </c>
      <c r="Z56" s="383">
        <v>40</v>
      </c>
      <c r="AC56" t="s">
        <v>841</v>
      </c>
      <c r="AI56" s="384">
        <f>'[1]Multi-Field'!B52</f>
        <v>0</v>
      </c>
      <c r="AJ56" s="385" t="e">
        <f>#VALUE!</f>
        <v>#VALUE!</v>
      </c>
      <c r="AK56" s="385" t="e">
        <f>#VALUE!</f>
        <v>#VALUE!</v>
      </c>
      <c r="AL56" s="385" t="e">
        <f>IF(AK56="","",IF('[1]Multi-Field'!AU52=20,10,IF(AK56-30&lt;0,0,AK56-30)))</f>
        <v>#VALUE!</v>
      </c>
      <c r="AM56" s="385" t="e">
        <f>#VALUE!</f>
        <v>#VALUE!</v>
      </c>
      <c r="AN56" s="385" t="e">
        <f t="shared" si="7"/>
        <v>#VALUE!</v>
      </c>
      <c r="AO56" s="385" t="e">
        <f>#VALUE!</f>
        <v>#VALUE!</v>
      </c>
      <c r="AP56" s="385" t="e">
        <f>#VALUE!</f>
        <v>#VALUE!</v>
      </c>
      <c r="AQ56" s="385" t="e">
        <f>#VALUE!</f>
        <v>#VALUE!</v>
      </c>
      <c r="AR56" s="385" t="e">
        <f>#VALUE!</f>
        <v>#VALUE!</v>
      </c>
      <c r="AS56" s="385" t="e">
        <f>IF(AR56="","",IF('[1]Multi-Field'!AU52&gt;9,0,AR56-15))</f>
        <v>#VALUE!</v>
      </c>
      <c r="AT56" s="385" t="e">
        <f>#VALUE!</f>
        <v>#VALUE!</v>
      </c>
      <c r="AU56" s="385" t="e">
        <f>#VALUE!</f>
        <v>#VALUE!</v>
      </c>
      <c r="AV56" s="385" t="e">
        <f>IF(AU56="","",IF('[1]Multi-Field'!AU52=9&gt;9,0,AU56-35))</f>
        <v>#VALUE!</v>
      </c>
      <c r="AW56" s="385" t="e">
        <f>#VALUE!</f>
        <v>#VALUE!</v>
      </c>
      <c r="AX56" s="385" t="e">
        <f t="shared" si="8"/>
        <v>#VALUE!</v>
      </c>
      <c r="AY56" s="385" t="str">
        <f>IF('[1]Multi-Field'!AU52="","",IF('[1]Multi-Field'!AU52&lt;1,100,IF('[1]Multi-Field'!AU52=1,75,IF('[1]Multi-Field'!AU52=2,50,IF('[1]Multi-Field'!AU52=3,25,IF('[1]Multi-Field'!AU52&gt;3,0,""))))))</f>
        <v/>
      </c>
      <c r="AZ56" s="385" t="str">
        <f t="shared" si="9"/>
        <v/>
      </c>
      <c r="BA56" s="385" t="e">
        <f>#VALUE!</f>
        <v>#VALUE!</v>
      </c>
      <c r="BB56" s="385" t="e">
        <f>IF(BA56="","",IF(AND('[1]Multi-Field'!AU52&lt;40,'[1]Multi-Field'!AU52&gt;9),40,IF('[1]Multi-Field'!AU52&gt;39,0,BA56+5)))</f>
        <v>#VALUE!</v>
      </c>
      <c r="BC56" s="386">
        <f t="shared" si="10"/>
        <v>0</v>
      </c>
      <c r="BD56" s="281"/>
      <c r="BE56" s="281"/>
      <c r="BF56" s="411" t="s">
        <v>1227</v>
      </c>
      <c r="BG56" s="412">
        <v>6</v>
      </c>
      <c r="BH56" s="412">
        <v>2.5</v>
      </c>
      <c r="BI56" s="412">
        <v>3.5</v>
      </c>
      <c r="BJ56" s="409" t="e">
        <f>IF(AND('[1]Single Field'!#REF!=[1]Lists!BF56,'[1]Single Field'!#REF!="Drained"),"x",IF(AND('[1]Single Field'!#REF!=[1]Lists!BF56,'[1]Single Field'!#REF!="Undrained"),O,""))</f>
        <v>#REF!</v>
      </c>
      <c r="BK56" s="409" t="str">
        <f>IF(AND('[1]Multi-Field'!$E$3=[1]Lists!BF56,'[1]Multi-Field'!$F$3="Drained"),BI56,IF(AND('[1]Multi-Field'!$E$3=BF56,'[1]Multi-Field'!$F$3="undrained"),BH56,""))</f>
        <v/>
      </c>
      <c r="BL56" s="409" t="str">
        <f>IF(AND('[1]Multi-Field'!$E$4=BF56,'[1]Multi-Field'!$F$4="Drained"),BI56,IF(AND('[1]Multi-Field'!$E$4=BF56,'[1]Multi-Field'!$F$4="undrained"),BH56,""))</f>
        <v/>
      </c>
      <c r="BM56" s="409" t="str">
        <f>IF(AND('[1]Multi-Field'!$E$5=BF56,'[1]Multi-Field'!$F$5="Drained"),BI56,IF(AND('[1]Multi-Field'!$E$5=BF56,'[1]Multi-Field'!$F$5="undrained"),BH56,""))</f>
        <v/>
      </c>
      <c r="BN56" s="409" t="str">
        <f>IF(AND('[1]Multi-Field'!$E$6=BF56,'[1]Multi-Field'!$F$6="Drained"),BI56,IF(AND('[1]Multi-Field'!$E$6=BF56,'[1]Multi-Field'!$F$6="undrained"),BH56,""))</f>
        <v/>
      </c>
      <c r="BO56" s="409" t="str">
        <f>IF(AND('[1]Multi-Field'!$E$7=BF56,'[1]Multi-Field'!$F$7="Drained"),BI56,IF(AND('[1]Multi-Field'!$E$7=BF56,'[1]Multi-Field'!$F$7="undrained"),BH56,""))</f>
        <v/>
      </c>
      <c r="BP56" s="409" t="str">
        <f>IF(AND('[1]Multi-Field'!$E$8=BF56,'[1]Multi-Field'!$F$8="Drained"),BI56,IF(AND('[1]Multi-Field'!$E$8=BF56,'[1]Multi-Field'!$F$8="undrained"),BH56,""))</f>
        <v/>
      </c>
      <c r="BQ56" s="409" t="str">
        <f>IF(AND('[1]Multi-Field'!$E$9=BF56,'[1]Multi-Field'!$F$9="Drained"),BI56,IF(AND('[1]Multi-Field'!$E$9=BF56,'[1]Multi-Field'!$F$9="undrained"),BH56,""))</f>
        <v/>
      </c>
      <c r="BR56" s="409" t="str">
        <f>IF(AND('[1]Multi-Field'!$E$10=BF56,'[1]Multi-Field'!$F$10="Drained"),BI56,IF(AND('[1]Multi-Field'!$E$10=BF56,'[1]Multi-Field'!$F$10="undrained"),BH56,""))</f>
        <v/>
      </c>
      <c r="BS56" s="409" t="str">
        <f>IF(AND('[1]Multi-Field'!$E$11=BF56,'[1]Multi-Field'!$F$11="Drained"),BI56,IF(AND('[1]Multi-Field'!$E$11=BF56,'[1]Multi-Field'!$F$11="undrained"),BH56,""))</f>
        <v/>
      </c>
      <c r="BT56" s="409" t="str">
        <f>IF(AND('[1]Multi-Field'!$E$12=BF56,'[1]Multi-Field'!$F$12="Drained"),BI56,IF(AND('[1]Multi-Field'!$E$12=BF56,'[1]Multi-Field'!$F$12="undrained"),BH56,""))</f>
        <v/>
      </c>
      <c r="BU56" s="409" t="str">
        <f>IF(AND('[1]Multi-Field'!$E$13=BF56,'[1]Multi-Field'!$F$13="Drained"),BI56,IF(AND('[1]Multi-Field'!$E$3=BF56,'[1]Multi-Field'!$F$13="undrained"),BH56,""))</f>
        <v/>
      </c>
      <c r="BV56" s="409" t="str">
        <f>IF(AND('[1]Multi-Field'!$E$14=BF56,'[1]Multi-Field'!$F$14="Drained"),BI56,IF(AND('[1]Multi-Field'!$E$14=BF56,'[1]Multi-Field'!$F$14="undrained"),BH56,""))</f>
        <v/>
      </c>
      <c r="BW56" s="409" t="str">
        <f>IF(AND('[1]Multi-Field'!$E$15=BF56,'[1]Multi-Field'!$F$15="Drained"),BI56,IF(AND('[1]Multi-Field'!$E$15=BF56,'[1]Multi-Field'!$F$15="undrained"),BH56,""))</f>
        <v/>
      </c>
      <c r="BX56" s="409" t="str">
        <f>IF(AND('[1]Multi-Field'!$E$16=[1]Lists!BF56,'[1]Multi-Field'!$F$16="Drained"),BI56,IF(AND('[1]Multi-Field'!$E$16=[1]Lists!BF56,'[1]Multi-Field'!$F$16="undrained"),BH56,""))</f>
        <v/>
      </c>
      <c r="BY56" s="409" t="str">
        <f>IF(AND('[1]Multi-Field'!$E$17=[1]Lists!BF56,'[1]Multi-Field'!$F$17="Drained"),BI56,IF(AND('[1]Multi-Field'!$E$17=[1]Lists!BF56,'[1]Multi-Field'!$F$17="undrained"),BH56,""))</f>
        <v/>
      </c>
      <c r="BZ56" s="409" t="str">
        <f>IF(AND('[1]Multi-Field'!$E$18=[1]Lists!BF56,'[1]Multi-Field'!$F$18="Drained"),BI56,IF(AND('[1]Multi-Field'!$E$18=[1]Lists!BF56,'[1]Multi-Field'!$F$18="undrained"),BH56,""))</f>
        <v/>
      </c>
      <c r="CA56" s="409" t="str">
        <f>IF(AND('[1]Multi-Field'!$E$19=[1]Lists!BF56,'[1]Multi-Field'!$F$19="Drained"),BI56,IF(AND('[1]Multi-Field'!$E$19=[1]Lists!BF56,'[1]Multi-Field'!$F$19="undrained"),BH56,""))</f>
        <v/>
      </c>
      <c r="CB56" s="409" t="str">
        <f>IF(AND('[1]Multi-Field'!$E$20=[1]Lists!BF56,'[1]Multi-Field'!$F$20="Drained"),BI56,IF(AND('[1]Multi-Field'!$E$20=[1]Lists!BF56,'[1]Multi-Field'!$F$20="undrained"),BH56,""))</f>
        <v/>
      </c>
      <c r="CC56" s="409" t="str">
        <f>IF(AND('[1]Multi-Field'!$E$21=[1]Lists!BF56,'[1]Multi-Field'!$F$21="Drained"),BI56,IF(AND('[1]Multi-Field'!$E$21=[1]Lists!BF56,'[1]Multi-Field'!$F$21="undrained"),BH56,""))</f>
        <v/>
      </c>
      <c r="CD56" s="409" t="str">
        <f>IF(AND('[1]Multi-Field'!$E$22=[1]Lists!BF56,'[1]Multi-Field'!$F$22="Drained"),BI56,IF(AND('[1]Multi-Field'!$E$22=[1]Lists!BF56,'[1]Multi-Field'!$F$22="undrained"),BH56,""))</f>
        <v/>
      </c>
      <c r="CE56" s="409" t="str">
        <f>IF(AND('[1]Multi-Field'!$E$23=[1]Lists!BF56,'[1]Multi-Field'!$F$23="Drained"),BI56,IF(AND('[1]Multi-Field'!$E$23=[1]Lists!BF56,'[1]Multi-Field'!$F$23="undrained"),BH56,""))</f>
        <v/>
      </c>
      <c r="CF56" s="409" t="str">
        <f>IF(AND('[1]Multi-Field'!$E$24=[1]Lists!BF56,'[1]Multi-Field'!$F$24="Drained"),BI56,IF(AND('[1]Multi-Field'!$E$24=[1]Lists!BF56,'[1]Multi-Field'!$F$24="undrained"),BH56,""))</f>
        <v/>
      </c>
      <c r="CG56" s="409" t="str">
        <f>IF(AND('[1]Multi-Field'!$E$25=[1]Lists!BF56,'[1]Multi-Field'!$F$25="Drained"),BI56,IF(AND('[1]Multi-Field'!$E$25=[1]Lists!BF56,'[1]Multi-Field'!$F$25="undrained"),BH56,""))</f>
        <v/>
      </c>
      <c r="CH56" s="409" t="str">
        <f>IF(AND('[1]Multi-Field'!$E$26=[1]Lists!BF56,'[1]Multi-Field'!$F$26="Drained"),BI56,IF(AND('[1]Multi-Field'!$E$26=[1]Lists!BF56,'[1]Multi-Field'!$F$26="undrained"),BH56,""))</f>
        <v/>
      </c>
      <c r="CI56" s="409" t="str">
        <f>IF(AND('[1]Multi-Field'!$E$27=[1]Lists!BF56,'[1]Multi-Field'!$F$27="Drained"),BI56,IF(AND('[1]Multi-Field'!$E$27=[1]Lists!BF56,'[1]Multi-Field'!$F$27="undrained"),BH56,""))</f>
        <v/>
      </c>
      <c r="CJ56" s="409" t="str">
        <f>IF(AND('[1]Multi-Field'!$E$28=[1]Lists!BF56,'[1]Multi-Field'!$F$28="Drained"),BI56,IF(AND('[1]Multi-Field'!$E$28=[1]Lists!BF56,'[1]Multi-Field'!$F$28="undrained"),BH56,""))</f>
        <v/>
      </c>
      <c r="CK56" s="409" t="str">
        <f>IF(AND('[1]Multi-Field'!$E$29=[1]Lists!BF56,'[1]Multi-Field'!$F$29="Drained"),BI56,IF(AND('[1]Multi-Field'!$E$29=[1]Lists!BF56,'[1]Multi-Field'!$F$29="undrained"),BH56,""))</f>
        <v/>
      </c>
      <c r="CL56" s="409" t="str">
        <f>IF(AND('[1]Multi-Field'!$E$30=[1]Lists!BF56,'[1]Multi-Field'!$F$30="Drained"),BI56,IF(AND('[1]Multi-Field'!$E$30=[1]Lists!BF56,'[1]Multi-Field'!$F$30="undrained"),BH56,""))</f>
        <v/>
      </c>
      <c r="CM56" s="409" t="str">
        <f>IF(AND('[1]Multi-Field'!$E$31=[1]Lists!BF56,'[1]Multi-Field'!$F$31="Drained"),BI56,IF(AND('[1]Multi-Field'!$E$31=[1]Lists!BF56,'[1]Multi-Field'!$F$31="undrained"),BH56,""))</f>
        <v/>
      </c>
      <c r="CN56" s="409" t="str">
        <f>IF(AND('[1]Multi-Field'!$E$32=[1]Lists!BF56,'[1]Multi-Field'!$F$32="Drained"),BI56,IF(AND('[1]Multi-Field'!$E$32=[1]Lists!BF56,'[1]Multi-Field'!$F$32="undrained"),BH56,""))</f>
        <v/>
      </c>
      <c r="CO56" s="409" t="str">
        <f>IF(AND('[1]Multi-Field'!$E$33=[1]Lists!BF56,'[1]Multi-Field'!$F$33="Drained"),BI56,IF(AND('[1]Multi-Field'!$E$33=[1]Lists!BF56,'[1]Multi-Field'!$F$33="undrained"),BH56,""))</f>
        <v/>
      </c>
      <c r="CP56" s="409" t="str">
        <f>IF(AND('[1]Multi-Field'!$E$34=[1]Lists!BF56,'[1]Multi-Field'!$F$34="Drained"),BI56,IF(AND('[1]Multi-Field'!$E$34=[1]Lists!BF56,'[1]Multi-Field'!$F$34="undrained"),BH56,""))</f>
        <v/>
      </c>
      <c r="CQ56" s="409" t="str">
        <f>IF(AND('[1]Multi-Field'!$E$35=[1]Lists!BF56,'[1]Multi-Field'!$F$35="Drained"),BI56,IF(AND('[1]Multi-Field'!$E$35=[1]Lists!BF56,'[1]Multi-Field'!$F$35="undrained"),BH56,""))</f>
        <v/>
      </c>
      <c r="CR56" s="409" t="str">
        <f>IF(AND('[1]Multi-Field'!$E$36=[1]Lists!BF56,'[1]Multi-Field'!$F$36="Drained"),BI56,IF(AND('[1]Multi-Field'!$E$36=[1]Lists!BF56,'[1]Multi-Field'!$F$36="undrained"),BH56,""))</f>
        <v/>
      </c>
      <c r="CS56" s="409" t="str">
        <f>IF(AND('[1]Multi-Field'!$E$37=[1]Lists!BF56,'[1]Multi-Field'!$F$37="Drained"),BI56,IF(AND('[1]Multi-Field'!$E$37=[1]Lists!BF56,'[1]Multi-Field'!$F$37="undrained"),BH56,""))</f>
        <v/>
      </c>
      <c r="CT56" s="409" t="str">
        <f>IF(AND('[1]Multi-Field'!$E$38=[1]Lists!BF56,'[1]Multi-Field'!$F$38="Drained"),BI56,IF(AND('[1]Multi-Field'!$E$38=[1]Lists!BF56,'[1]Multi-Field'!$F$38="undrained"),BH56,""))</f>
        <v/>
      </c>
      <c r="CU56" s="409" t="str">
        <f>IF(AND('[1]Multi-Field'!$E$39=[1]Lists!BF56,'[1]Multi-Field'!$F$39="Drained"),BI56,IF(AND('[1]Multi-Field'!$E$39=[1]Lists!BF56,'[1]Multi-Field'!$F$39="undrained"),BH56,""))</f>
        <v/>
      </c>
      <c r="CV56" s="409" t="str">
        <f>IF(AND('[1]Multi-Field'!$E$40=[1]Lists!BF56,'[1]Multi-Field'!$F$40="Drained"),BI56,IF(AND('[1]Multi-Field'!$E$40=[1]Lists!BF56,'[1]Multi-Field'!$F$40="undrained"),BH56,""))</f>
        <v/>
      </c>
      <c r="CW56" s="409" t="str">
        <f>IF(AND('[1]Multi-Field'!$E$41=[1]Lists!BF56,'[1]Multi-Field'!$F$40="Drained"),BI56,IF(AND('[1]Multi-Field'!$E$40=[1]Lists!BF56,'[1]Multi-Field'!$F$40="undrained"),BH56,""))</f>
        <v/>
      </c>
      <c r="CX56" s="409" t="str">
        <f>IF(AND('[1]Multi-Field'!$E$42=[1]Lists!BF56,'[1]Multi-Field'!$F$42="Drained"),BI56,IF(AND('[1]Multi-Field'!$E$42=[1]Lists!BF56,'[1]Multi-Field'!$F$42="undrained"),BH56,""))</f>
        <v/>
      </c>
      <c r="CY56" s="409" t="str">
        <f>IF(AND('[1]Multi-Field'!$E$43=[1]Lists!BF56,'[1]Multi-Field'!$F$43="Drained"),BI56,IF(AND('[1]Multi-Field'!$E$43=[1]Lists!BF56,'[1]Multi-Field'!$F$43="undrained"),BH56,""))</f>
        <v/>
      </c>
      <c r="CZ56" s="409" t="str">
        <f>IF(AND('[1]Multi-Field'!$E$44=[1]Lists!BF56,'[1]Multi-Field'!$F$44="Drained"),BI56,IF(AND('[1]Multi-Field'!$E$44=[1]Lists!BF56,'[1]Multi-Field'!$F$44="undrained"),BH56,""))</f>
        <v/>
      </c>
      <c r="DA56" s="409" t="str">
        <f>IF(AND('[1]Multi-Field'!$E$45=[1]Lists!BF56,'[1]Multi-Field'!$F$45="Drained"),BI56,IF(AND('[1]Multi-Field'!$E$45=[1]Lists!BF56,'[1]Multi-Field'!$F$45="undrained"),BH56,""))</f>
        <v/>
      </c>
      <c r="DB56" s="409" t="str">
        <f>IF(AND('[1]Multi-Field'!$E$46=[1]Lists!BF56,'[1]Multi-Field'!$F$46="Drained"),BI56,IF(AND('[1]Multi-Field'!$E$46=[1]Lists!BF56,'[1]Multi-Field'!$F$46="undrained"),BH56,""))</f>
        <v/>
      </c>
      <c r="DC56" s="409" t="str">
        <f>IF(AND('[1]Multi-Field'!$E$47=[1]Lists!BF56,'[1]Multi-Field'!$F$47="Drained"),BI56,IF(AND('[1]Multi-Field'!$E$47=[1]Lists!BF56,'[1]Multi-Field'!$F$47="undrained"),BH56,""))</f>
        <v/>
      </c>
      <c r="DD56" s="409" t="str">
        <f>IF(AND('[1]Multi-Field'!$E$48=[1]Lists!BF56,'[1]Multi-Field'!$F$48="Drained"),BI56,IF(AND('[1]Multi-Field'!$E$48=[1]Lists!BF56,'[1]Multi-Field'!$F$48="undrained"),BH56,""))</f>
        <v/>
      </c>
      <c r="DE56" s="409" t="str">
        <f>IF(AND('[1]Multi-Field'!$E$49=[1]Lists!BF56,'[1]Multi-Field'!$F$49="Drained"),BI56,IF(AND('[1]Multi-Field'!$E$49=[1]Lists!BF56,'[1]Multi-Field'!$F$9="undrained"),BH56,""))</f>
        <v/>
      </c>
      <c r="DF56" s="409" t="str">
        <f>IF(AND('[1]Multi-Field'!$E$50=[1]Lists!BF56,'[1]Multi-Field'!$F$50="Drained"),BI56,IF(AND('[1]Multi-Field'!$E$50=[1]Lists!BF56,'[1]Multi-Field'!$F$50="undrained"),BH56,""))</f>
        <v/>
      </c>
      <c r="DG56" s="409" t="str">
        <f>IF(AND('[1]Multi-Field'!$E$51=[1]Lists!BF56,'[1]Multi-Field'!$F$51="Drained"),BI56,IF(AND('[1]Multi-Field'!$E$51=[1]Lists!BF56,'[1]Multi-Field'!$F$51="undrained"),BH56,""))</f>
        <v/>
      </c>
      <c r="DH56" s="409" t="str">
        <f>IF(AND('[1]Multi-Field'!$E$52=[1]Lists!BF56,'[1]Multi-Field'!$F$52="Drained"),BI56,IF(AND('[1]Multi-Field'!$E$52=[1]Lists!BF56,'[1]Multi-Field'!$F$52="undrained"),BH56,""))</f>
        <v/>
      </c>
      <c r="DI56" s="409" t="str">
        <f>IF(AND('[1]Multi-Field'!$E$53=[1]Lists!BF56,'[1]Multi-Field'!$F$53="Drained"),BI56,IF(AND('[1]Multi-Field'!$E$53=[1]Lists!BF56,'[1]Multi-Field'!$F$53="undrained"),BH56,""))</f>
        <v/>
      </c>
      <c r="DJ56" s="409" t="str">
        <f>IF(AND('[1]Multi-Field'!$E$54=[1]Lists!BF56,'[1]Multi-Field'!$F$54="Drained"),BI56,IF(AND('[1]Multi-Field'!$E$54=[1]Lists!BF56,'[1]Multi-Field'!$F$54="undrained"),BH56,""))</f>
        <v/>
      </c>
      <c r="DK56" s="409" t="str">
        <f>IF(AND('[1]Multi-Field'!$E$55=[1]Lists!BF56,'[1]Multi-Field'!$F$55="Drained"),BI56,IF(AND('[1]Multi-Field'!$E$55=[1]Lists!BF56,'[1]Multi-Field'!$F$55="undrained"),BH56,""))</f>
        <v/>
      </c>
      <c r="DL56" s="409" t="str">
        <f>IF(AND('[1]Multi-Field'!$E$56=[1]Lists!BF56,'[1]Multi-Field'!$F$56="Drained"),BI56,IF(AND('[1]Multi-Field'!$E$56=[1]Lists!BF56,'[1]Multi-Field'!$F$56="undrained"),BH56,""))</f>
        <v/>
      </c>
      <c r="DM56" s="409">
        <f>IF(AND('[1]Multi-Field'!$E$57=[1]Lists!BF56,'[1]Multi-Field'!$F$57="Drained"),BI56,IF(AND('[1]Multi-Field'!$E$57=[1]Lists!BF56,'[1]Multi-Field'!$F$57="undrained"),BH56,""))</f>
        <v>3.5</v>
      </c>
      <c r="DN56" s="409" t="str">
        <f>IF(AND('[1]Multi-Field'!$E$58=[1]Lists!BF56,'[1]Multi-Field'!$F$58="Drained"),BI56,IF(AND('[1]Multi-Field'!$E$58=[1]Lists!BF56,'[1]Multi-Field'!$F$58="undrained"),BH56,""))</f>
        <v/>
      </c>
      <c r="DO56" s="409" t="str">
        <f>IF(AND('[1]Multi-Field'!$E$59=[1]Lists!BF56,'[1]Multi-Field'!$F$59="Drained"),BI56,IF(AND('[1]Multi-Field'!$E$59=[1]Lists!BF56,'[1]Multi-Field'!$F$59="undrained"),BH56,""))</f>
        <v/>
      </c>
      <c r="DP56" s="409" t="str">
        <f>IF(AND('[1]Multi-Field'!$E$60=[1]Lists!BF56,'[1]Multi-Field'!$F$60="Drained"),BI56,IF(AND('[1]Multi-Field'!$E$60=[1]Lists!BF56,'[1]Multi-Field'!$F$60="undrained"),BH56,""))</f>
        <v/>
      </c>
      <c r="DQ56" s="409" t="str">
        <f>IF(AND('[1]Multi-Field'!$E$61=[1]Lists!BF56,'[1]Multi-Field'!$F$61="Drained"),BI56,IF(AND('[1]Multi-Field'!$E$61=[1]Lists!BF56,'[1]Multi-Field'!$F$61="undrained"),BH56,""))</f>
        <v/>
      </c>
      <c r="DR56" s="409" t="str">
        <f>IF(AND('[1]Multi-Field'!$E$62=[1]Lists!BF56,'[1]Multi-Field'!$F$62="Drained"),BI56,IF(AND('[1]Multi-Field'!$E$62=[1]Lists!BF56,'[1]Multi-Field'!$F$62="undrained"),BH56,""))</f>
        <v/>
      </c>
      <c r="DS56" s="409" t="str">
        <f>IF(AND('[1]Multi-Field'!$E$63=[1]Lists!BF56,'[1]Multi-Field'!$F$63="Drained"),BI56,IF(AND('[1]Multi-Field'!$E$63=[1]Lists!BF56,'[1]Multi-Field'!$F$63="undrained"),BH56,""))</f>
        <v/>
      </c>
      <c r="DT56" s="409" t="str">
        <f>IF(AND('[1]Multi-Field'!$E$64=[1]Lists!BF56,'[1]Multi-Field'!$F$64="Drained"),BI56,IF(AND('[1]Multi-Field'!$E$64=[1]Lists!BF56,'[1]Multi-Field'!$F$64="undrained"),BH56,""))</f>
        <v/>
      </c>
      <c r="DU56" s="409" t="str">
        <f>IF(AND('[1]Multi-Field'!$E$65=[1]Lists!BF56,'[1]Multi-Field'!$F$65="Drained"),BI56,IF(AND('[1]Multi-Field'!$E$65=[1]Lists!BF56,'[1]Multi-Field'!$F$65="undrained"),BH56,""))</f>
        <v/>
      </c>
      <c r="DV56" s="409" t="str">
        <f>IF(AND('[1]Multi-Field'!$E$66=[1]Lists!BF56,'[1]Multi-Field'!$F$66="Drained"),BI56,IF(AND('[1]Multi-Field'!$E$66=[1]Lists!BF56,'[1]Multi-Field'!$F$66="undrained"),BH56,""))</f>
        <v/>
      </c>
      <c r="DW56" s="409" t="str">
        <f>IF(AND('[1]Multi-Field'!$E$67=[1]Lists!BF56,'[1]Multi-Field'!$F$67="Drained"),BI56,IF(AND('[1]Multi-Field'!$E$67=[1]Lists!BF56,'[1]Multi-Field'!$F$67="undrained"),BH56,""))</f>
        <v/>
      </c>
      <c r="DX56" s="409" t="str">
        <f>IF(AND('[1]Multi-Field'!$E$68=[1]Lists!BF56,'[1]Multi-Field'!$F$68="Drained"),BI56,IF(AND('[1]Multi-Field'!$E$68=[1]Lists!BF56,'[1]Multi-Field'!$F$68="undrained"),BH56,""))</f>
        <v/>
      </c>
      <c r="DY56" s="409" t="str">
        <f>IF(AND('[1]Multi-Field'!$E$69=[1]Lists!BF56,'[1]Multi-Field'!$F$69="Drained"),BI56,IF(AND('[1]Multi-Field'!$E$69=[1]Lists!BF56,'[1]Multi-Field'!$F$69="undrained"),BH56,""))</f>
        <v/>
      </c>
      <c r="DZ56" s="409" t="str">
        <f>IF(AND('[1]Multi-Field'!$E$70=[1]Lists!BF56,'[1]Multi-Field'!$F$70="Drained"),BI56,IF(AND('[1]Multi-Field'!$E$70=[1]Lists!BF56,'[1]Multi-Field'!$F$70="undrained"),BH56,""))</f>
        <v/>
      </c>
      <c r="EA56" s="409" t="str">
        <f>IF(AND('[1]Multi-Field'!$E$71=[1]Lists!BF56,'[1]Multi-Field'!$F$71="Drained"),BI56,IF(AND('[1]Multi-Field'!$E$71=[1]Lists!BF56,'[1]Multi-Field'!$F$71="undrained"),BH56,""))</f>
        <v/>
      </c>
      <c r="EB56" s="409" t="str">
        <f>IF(AND('[1]Multi-Field'!$E$72=[1]Lists!BF56,'[1]Multi-Field'!$F$72="Drained"),BI56,IF(AND('[1]Multi-Field'!$E$72=[1]Lists!BF56,'[1]Multi-Field'!$F$72="undrained"),BH56,""))</f>
        <v/>
      </c>
      <c r="EC56" s="409" t="str">
        <f>IF(AND('[1]Multi-Field'!$E$73=[1]Lists!BF56,'[1]Multi-Field'!$F$73="Drained"),BI56,IF(AND('[1]Multi-Field'!$E$73=[1]Lists!BF56,'[1]Multi-Field'!$F$73="undrained"),BH56,""))</f>
        <v/>
      </c>
      <c r="ED56" s="409" t="str">
        <f>IF(AND('[1]Multi-Field'!$E$74=[1]Lists!BF56,'[1]Multi-Field'!$F$74="Drained"),BI56,IF(AND('[1]Multi-Field'!$E$74=[1]Lists!BF56,'[1]Multi-Field'!$F$74="undrained"),BH56,""))</f>
        <v/>
      </c>
      <c r="EE56" s="409" t="str">
        <f>IF(AND('[1]Multi-Field'!$E$75=[1]Lists!BF56,'[1]Multi-Field'!$F$75="Drained"),BI56,IF(AND('[1]Multi-Field'!$E$75=[1]Lists!BF56,'[1]Multi-Field'!$F$75="undrained"),BH56,""))</f>
        <v/>
      </c>
      <c r="EF56" s="409" t="str">
        <f>IF(AND('[1]Multi-Field'!$E$76=[1]Lists!BF56,'[1]Multi-Field'!$F$76="Drained"),BI56,IF(AND('[1]Multi-Field'!$E$76=[1]Lists!BF56,'[1]Multi-Field'!$F$6="undrained"),BH56,""))</f>
        <v/>
      </c>
      <c r="EG56" s="409" t="str">
        <f>IF(AND('[1]Multi-Field'!$E$77=[1]Lists!BF56,'[1]Multi-Field'!$F$77="Drained"),BI56,IF(AND('[1]Multi-Field'!$E$77=[1]Lists!BF56,'[1]Multi-Field'!$F$77="undrained"),BH56,""))</f>
        <v/>
      </c>
      <c r="EH56" s="409" t="str">
        <f>IF(AND('[1]Multi-Field'!$E$78=[1]Lists!BF56,'[1]Multi-Field'!$F$78="Drained"),BI56,IF(AND('[1]Multi-Field'!$E$78=[1]Lists!BF56,'[1]Multi-Field'!$F$78="undrained"),BH56,""))</f>
        <v/>
      </c>
      <c r="EI56" s="409" t="str">
        <f>IF(AND('[1]Multi-Field'!$E$79=[1]Lists!BF56,'[1]Multi-Field'!$F$79="Drained"),BI56,IF(AND('[1]Multi-Field'!$E$79=[1]Lists!BF56,'[1]Multi-Field'!$F$79="undrained"),BH56,""))</f>
        <v/>
      </c>
      <c r="EJ56" s="409" t="str">
        <f>IF(AND('[1]Multi-Field'!$E$80=[1]Lists!BF56,'[1]Multi-Field'!$F$80="Drained"),BI56,IF(AND('[1]Multi-Field'!$E$80=[1]Lists!BF56,'[1]Multi-Field'!$F$80="undrained"),BH56,""))</f>
        <v/>
      </c>
      <c r="EK56" s="409" t="str">
        <f>IF(AND('[1]Multi-Field'!$E$81=[1]Lists!BF56,'[1]Multi-Field'!$F$81="Drained"),BI56,IF(AND('[1]Multi-Field'!$E$81=[1]Lists!BF56,'[1]Multi-Field'!$F$81="undrained"),BH56,""))</f>
        <v/>
      </c>
      <c r="EL56" s="409" t="str">
        <f>IF(AND('[1]Multi-Field'!$E$82=[1]Lists!BF56,'[1]Multi-Field'!$F$82="Drained"),BI56,IF(AND('[1]Multi-Field'!$E$82=[1]Lists!BF56,'[1]Multi-Field'!$F$82="undrained"),BH56,""))</f>
        <v/>
      </c>
      <c r="EM56" s="409" t="str">
        <f>IF(AND('[1]Multi-Field'!$E$83=[1]Lists!BF56,'[1]Multi-Field'!$F$83="Drained"),BI56,IF(AND('[1]Multi-Field'!$E$83=[1]Lists!BF56,'[1]Multi-Field'!$F$83="undrained"),BH56,""))</f>
        <v/>
      </c>
      <c r="EN56" s="409" t="str">
        <f>IF(AND('[1]Multi-Field'!$E$84=[1]Lists!BF56,'[1]Multi-Field'!$F$84="Drained"),BI56,IF(AND('[1]Multi-Field'!$E$84=[1]Lists!BF56,'[1]Multi-Field'!$F$84="undrained"),BH56,""))</f>
        <v/>
      </c>
      <c r="EO56" s="409" t="str">
        <f>IF(AND('[1]Multi-Field'!$E$85=[1]Lists!BF56,'[1]Multi-Field'!$F$85="Drained"),BI56,IF(AND('[1]Multi-Field'!$E$85=[1]Lists!BF56,'[1]Multi-Field'!$F$85="undrained"),BH56,""))</f>
        <v/>
      </c>
      <c r="EP56" s="409" t="str">
        <f>IF(AND('[1]Multi-Field'!$E$86=[1]Lists!BF56,'[1]Multi-Field'!$F$86="Drained"),BI56,IF(AND('[1]Multi-Field'!$E$86=[1]Lists!BF56,'[1]Multi-Field'!$F$86="undrained"),BH56,""))</f>
        <v/>
      </c>
      <c r="EQ56" s="409" t="str">
        <f>IF(AND('[1]Multi-Field'!$E$87=[1]Lists!BF56,'[1]Multi-Field'!$F$87="Drained"),BI56,IF(AND('[1]Multi-Field'!$E$87=[1]Lists!BF56,'[1]Multi-Field'!$F$87="undrained"),BH56,""))</f>
        <v/>
      </c>
      <c r="ER56" s="409" t="str">
        <f>IF(AND('[1]Multi-Field'!$E$88=[1]Lists!BF56,'[1]Multi-Field'!$F$88="Drained"),BI56,IF(AND('[1]Multi-Field'!$E$88=[1]Lists!BF56,'[1]Multi-Field'!$F$88="undrained"),BH56,""))</f>
        <v/>
      </c>
      <c r="ES56" s="409" t="str">
        <f>IF(AND('[1]Multi-Field'!$E$89=[1]Lists!BF56,'[1]Multi-Field'!$F$89="Drained"),BI56,IF(AND('[1]Multi-Field'!$E$89=[1]Lists!BF56,'[1]Multi-Field'!$F$89="undrained"),BH56,""))</f>
        <v/>
      </c>
      <c r="ET56" s="409" t="str">
        <f>IF(AND('[1]Multi-Field'!$E$90=[1]Lists!BF56,'[1]Multi-Field'!$F$90="Drained"),BI56,IF(AND('[1]Multi-Field'!$E$90=[1]Lists!BF56,'[1]Multi-Field'!$F$90="undrained"),BH56,""))</f>
        <v/>
      </c>
      <c r="EU56" s="409" t="str">
        <f>IF(AND('[1]Multi-Field'!$E$91=[1]Lists!BF56,'[1]Multi-Field'!$F$91="Drained"),BI56,IF(AND('[1]Multi-Field'!$E$91=[1]Lists!BF56,'[1]Multi-Field'!$F$91="undrained"),BH56,""))</f>
        <v/>
      </c>
      <c r="EV56" s="409" t="str">
        <f>IF(AND('[1]Multi-Field'!$E$92=[1]Lists!BF56,'[1]Multi-Field'!$F$92="Drained"),BI56,IF(AND('[1]Multi-Field'!$E$92=[1]Lists!BF56,'[1]Multi-Field'!$F$92="undrained"),BH56,""))</f>
        <v/>
      </c>
      <c r="EW56" s="409" t="str">
        <f>IF(AND('[1]Multi-Field'!$E$93=[1]Lists!BF56,'[1]Multi-Field'!$F$93="Drained"),BI56,IF(AND('[1]Multi-Field'!$E$93=[1]Lists!BF56,'[1]Multi-Field'!$F$93="undrained"),BH56,""))</f>
        <v/>
      </c>
      <c r="EX56" s="409" t="str">
        <f>IF(AND('[1]Multi-Field'!$E$94=[1]Lists!BF56,'[1]Multi-Field'!$F$94="Drained"),BI56,IF(AND('[1]Multi-Field'!$E$94=[1]Lists!BF56,'[1]Multi-Field'!$F$94="undrained"),BH56,""))</f>
        <v/>
      </c>
      <c r="EY56" s="409" t="str">
        <f>IF(AND('[1]Multi-Field'!$E$95=[1]Lists!BF56,'[1]Multi-Field'!$F$95="Drained"),BI56,IF(AND('[1]Multi-Field'!$E$95=[1]Lists!BF56,'[1]Multi-Field'!$F$95="undrained"),BH56,""))</f>
        <v/>
      </c>
      <c r="EZ56" s="409" t="str">
        <f>IF(AND('[1]Multi-Field'!$E$96=[1]Lists!BF56,'[1]Multi-Field'!$F$96="Drained"),BI56,IF(AND('[1]Multi-Field'!$E$96=[1]Lists!BF56,'[1]Multi-Field'!$F$96="undrained"),BH56,""))</f>
        <v/>
      </c>
      <c r="FA56" s="409" t="str">
        <f>IF(AND('[1]Multi-Field'!$E$97=[1]Lists!BF56,'[1]Multi-Field'!$F$97="Drained"),BI56,IF(AND('[1]Multi-Field'!$E$97=[1]Lists!BF56,'[1]Multi-Field'!$F$97="undrained"),BH56,""))</f>
        <v/>
      </c>
      <c r="FB56" s="409" t="str">
        <f>IF(AND('[1]Multi-Field'!$E$98=[1]Lists!BF56,'[1]Multi-Field'!$F$98="Drained"),BI56,IF(AND('[1]Multi-Field'!$E$98=[1]Lists!BF56,'[1]Multi-Field'!$F$98="undrained"),BH56,""))</f>
        <v/>
      </c>
      <c r="FC56" s="409" t="str">
        <f>IF(AND('[1]Multi-Field'!$E$99=[1]Lists!BF56,'[1]Multi-Field'!$F$99="Drained"),BI56,IF(AND('[1]Multi-Field'!$E$99=[1]Lists!BF56,'[1]Multi-Field'!$F$99="undrained"),BH56,""))</f>
        <v/>
      </c>
      <c r="FD56" s="409" t="str">
        <f>IF(AND('[1]Multi-Field'!$E$100=[1]Lists!BF56,'[1]Multi-Field'!$F$100="Drained"),BI56,IF(AND('[1]Multi-Field'!$E$100=[1]Lists!BF56,'[1]Multi-Field'!$F$100="undrained"),BH56,""))</f>
        <v/>
      </c>
      <c r="FE56" s="409" t="str">
        <f>IF(AND('[1]Multi-Field'!$E$101=[1]Lists!BF56,'[1]Multi-Field'!$F$101="Drained"),BI56,IF(AND('[1]Multi-Field'!$E$101=[1]Lists!BF56,'[1]Multi-Field'!$F$101="undrained"),BH56,""))</f>
        <v/>
      </c>
      <c r="FF56" s="409" t="str">
        <f>IF(AND('[1]Multi-Field'!$E$102=[1]Lists!BF56,'[1]Multi-Field'!$F$102="Drained"),BI56,IF(AND('[1]Multi-Field'!$E$102=[1]Lists!BF56,'[1]Multi-Field'!$F$102="undrained"),BH56,""))</f>
        <v/>
      </c>
      <c r="FG56" s="409" t="str">
        <f>IF(AND('[1]Multi-Field'!$E$103=[1]Lists!BF56,'[1]Multi-Field'!$F$103="Drained"),BI56,IF(AND('[1]Multi-Field'!$E$103=[1]Lists!BF56,'[1]Multi-Field'!$F$103="undrained"),BH56,""))</f>
        <v/>
      </c>
      <c r="FH56" s="409" t="str">
        <f>IF(AND('[1]Multi-Field'!$E$104=[1]Lists!BF56,'[1]Multi-Field'!$F$104="Drained"),BI56,IF(AND('[1]Multi-Field'!$E$104=[1]Lists!BF56,'[1]Multi-Field'!$F$104="undrained"),BH56,""))</f>
        <v/>
      </c>
      <c r="FI56" s="409" t="str">
        <f>IF(AND('[1]Multi-Field'!$E$105=[1]Lists!BF56,'[1]Multi-Field'!$F$105="Drained"),BI56,IF(AND('[1]Multi-Field'!$E$105=[1]Lists!BF56,'[1]Multi-Field'!$F$105="undrained"),BH56,""))</f>
        <v/>
      </c>
      <c r="FJ56" s="409" t="str">
        <f>IF(AND('[1]Multi-Field'!$E$106=[1]Lists!BF56,'[1]Multi-Field'!$F$106="Drained"),BI56,IF(AND('[1]Multi-Field'!$E$106=[1]Lists!BF56,'[1]Multi-Field'!$F$106="undrained"),BH56,""))</f>
        <v/>
      </c>
      <c r="FK56" s="409" t="str">
        <f>IF(AND('[1]Multi-Field'!$E$107=[1]Lists!BF56,'[1]Multi-Field'!$F$107="Drained"),BI56,IF(AND('[1]Multi-Field'!$E$107=[1]Lists!BF56,'[1]Multi-Field'!$F$107="undrained"),BH56,""))</f>
        <v/>
      </c>
      <c r="FL56" s="409" t="str">
        <f>IF(AND('[1]Multi-Field'!$E$108=[1]Lists!BF56,'[1]Multi-Field'!$F$108="Drained"),BI56,IF(AND('[1]Multi-Field'!$E$108=[1]Lists!BF56,'[1]Multi-Field'!$F$108="undrained"),BH56,""))</f>
        <v/>
      </c>
      <c r="FM56" s="409" t="str">
        <f>IF(AND('[1]Multi-Field'!$E$109=[1]Lists!BF56,'[1]Multi-Field'!$F$109="Drained"),BI56,IF(AND('[1]Multi-Field'!$E$109=[1]Lists!BF56,'[1]Multi-Field'!$F$109="undrained"),BH56,""))</f>
        <v/>
      </c>
      <c r="FN56" s="409" t="str">
        <f>IF(AND('[1]Multi-Field'!$E$110=[1]Lists!BF56,'[1]Multi-Field'!$F$110="Drained"),BI56,IF(AND('[1]Multi-Field'!$E$110=[1]Lists!BF56,'[1]Multi-Field'!$F$110="undrained"),BH56,""))</f>
        <v/>
      </c>
      <c r="FO56" s="409" t="str">
        <f>IF(AND('[1]Multi-Field'!$E$111=[1]Lists!BF56,'[1]Multi-Field'!$F$111="Drained"),BI56,IF(AND('[1]Multi-Field'!$E$111=[1]Lists!BF56,'[1]Multi-Field'!$F$111="undrained"),BH56,""))</f>
        <v/>
      </c>
      <c r="FP56" s="409" t="str">
        <f>IF(AND('[1]Multi-Field'!$E$112=[1]Lists!BF56,'[1]Multi-Field'!$F$112="Drained"),BI56,IF(AND('[1]Multi-Field'!$E$112=[1]Lists!BF56,'[1]Multi-Field'!$F$112="undrained"),BH56,""))</f>
        <v/>
      </c>
      <c r="FQ56" s="409" t="str">
        <f>IF(AND('[1]Multi-Field'!$E$113=[1]Lists!BF56,'[1]Multi-Field'!$F$113="Drained"),BI56,IF(AND('[1]Multi-Field'!$E$113=[1]Lists!BF56,'[1]Multi-Field'!$F$113="undrained"),BH56,""))</f>
        <v/>
      </c>
      <c r="FR56" s="409" t="str">
        <f>IF(AND('[1]Multi-Field'!$E$114=[1]Lists!BF56,'[1]Multi-Field'!$F$114="Drained"),BI56,IF(AND('[1]Multi-Field'!$E$114=[1]Lists!BF56,'[1]Multi-Field'!$F$114="undrained"),BH56,""))</f>
        <v/>
      </c>
      <c r="FS56" s="409" t="str">
        <f>IF(AND('[1]Multi-Field'!$E$115=[1]Lists!BF56,'[1]Multi-Field'!$F$115="Drained"),BI56,IF(AND('[1]Multi-Field'!$E$115=[1]Lists!BF56,'[1]Multi-Field'!$F$115="undrained"),BH56,""))</f>
        <v/>
      </c>
      <c r="FT56" s="409" t="str">
        <f>IF(AND('[1]Multi-Field'!$E$116=[1]Lists!BF56,'[1]Multi-Field'!$F$116="Drained"),BI56,IF(AND('[1]Multi-Field'!$E$116=[1]Lists!BF56,'[1]Multi-Field'!$F$116="undrained"),BH56,""))</f>
        <v/>
      </c>
      <c r="FU56" s="409" t="str">
        <f>IF(AND('[1]Multi-Field'!$E$117=[1]Lists!BF56,'[1]Multi-Field'!$F$117="Drained"),BI56,IF(AND('[1]Multi-Field'!$E$117=[1]Lists!BF56,'[1]Multi-Field'!$F$117="undrained"),BH56,""))</f>
        <v/>
      </c>
      <c r="FV56" s="409" t="str">
        <f>IF(AND('[1]Multi-Field'!$E$118=[1]Lists!BF56,'[1]Multi-Field'!$F$118="Drained"),BI56,IF(AND('[1]Multi-Field'!$E$118=[1]Lists!BF56,'[1]Multi-Field'!$F$118="undrained"),BH56,""))</f>
        <v/>
      </c>
      <c r="FW56" s="409" t="str">
        <f>IF(AND('[1]Multi-Field'!$E$119=[1]Lists!BF56,'[1]Multi-Field'!$F$119="Drained"),BI56,IF(AND('[1]Multi-Field'!$E$119=[1]Lists!BF56,'[1]Multi-Field'!$F$119="undrained"),BH56,""))</f>
        <v/>
      </c>
      <c r="FX56" s="409" t="str">
        <f>IF(AND('[1]Multi-Field'!$E$120=[1]Lists!BF56,'[1]Multi-Field'!$F$120="Drained"),BI56,IF(AND('[1]Multi-Field'!$E$120=[1]Lists!BF56,'[1]Multi-Field'!$F$120="undrained"),BH56,""))</f>
        <v/>
      </c>
      <c r="FZ56" t="s">
        <v>840</v>
      </c>
      <c r="GC56" s="4">
        <f>'[1]Multi-Field'!B54</f>
        <v>0</v>
      </c>
      <c r="GD56" s="73" t="str">
        <f>IF(OR('[1]Multi-Field'!Q54=$FZ$43,'[1]Multi-Field'!Q54=$FZ$44),'[1]Multi-Field'!BS54,"")</f>
        <v/>
      </c>
      <c r="GE56" s="4" t="str">
        <f>IF(AND(OR('[1]Multi-Field'!Q54=$FZ$86,'[1]Multi-Field'!Q54=$FZ$94,'[1]Multi-Field'!Q54=$FZ$87,'[1]Multi-Field'!Q54=[1]Lists!$FZ$93,'[1]Multi-Field'!Q54=$FZ$59),'[1]Multi-Field'!BS54&gt;50),'[1]Multi-Field'!BS54*0.8,IF(AND(OR('[1]Multi-Field'!Q54=$FZ$86,'[1]Multi-Field'!Q54=$FZ$94,'[1]Multi-Field'!Q54=$FZ$87,'[1]Multi-Field'!Q54=[1]Lists!$FZ$93,'[1]Multi-Field'!Q54=[1]Lists!$FZ$59),'[1]Multi-Field'!BS54&lt;50),'[1]Multi-Field'!BS54,""))</f>
        <v/>
      </c>
      <c r="GF56" s="4" t="str">
        <f>IF(OR('[1]Multi-Field'!Q54=[1]Lists!$FZ$7,'[1]Multi-Field'!Q54=[1]Lists!$FZ$5,'[1]Multi-Field'!Q54=[1]Lists!$FZ$24,'[1]Multi-Field'!Q54=[1]Lists!$FZ$10,'[1]Multi-Field'!Q54=[1]Lists!$FZ$8, '[1]Multi-Field'!Q54=[1]Lists!$FZ$25, '[1]Multi-Field'!Q54=[1]Lists!$FZ$23, '[1]Multi-Field'!Q54= [1]Lists!$FZ$47, '[1]Multi-Field'!Q54=[1]Lists!$FZ$49, '[1]Multi-Field'!Q54=[1]Lists!$FZ$48,'[1]Multi-Field'!Q54=[1]Lists!$FZ$3, '[1]Multi-Field'!Q54=[1]Lists!$FZ$14,'[1]Multi-Field'!Q54=[1]Lists!$FZ$36, '[1]Multi-Field'!Q54=[1]Lists!$FZ$41,'[1]Multi-Field'!Q54=[1]Lists!$FZ$42),0,"")</f>
        <v/>
      </c>
      <c r="GG56" s="4" t="str">
        <f>IF(OR('[1]Multi-Field'!Q54=[1]Lists!$FZ$6,'[1]Multi-Field'!Q54=[1]Lists!$FZ$4, '[1]Multi-Field'!Q83=[1]Lists!$FZ$11, '[1]Multi-Field'!Q54=[1]Lists!$FZ$1),100*IF('[1]Multi-Field'!U54=onepercent,0.75,IF('[1]Multi-Field'!U54=onetotwentyfivepercent,0.4,IF(OR('[1]Multi-Field'!U54=twentysixtofiftypercent,'[1]Multi-Field'!U54=greaterthanfiftypercent),0,""))),"")</f>
        <v/>
      </c>
      <c r="GH56" s="4">
        <f>IF(OR('[1]Multi-Field'!Q54=[1]Lists!$FZ$53,'[1]Multi-Field'!Q54=[1]Lists!$FZ$55), 50,IF('[1]Multi-Field'!Q54=[1]Lists!$FZ$54,225,IF('[1]Multi-Field'!Q54=[1]Lists!$FZ$56,75,"")))</f>
        <v>225</v>
      </c>
      <c r="GI56" s="4" t="e">
        <f>#VALUE!</f>
        <v>#VALUE!</v>
      </c>
      <c r="GJ56" s="4" t="e">
        <f>#VALUE!</f>
        <v>#VALUE!</v>
      </c>
      <c r="GK56" s="4" t="str">
        <f>IF('[1]Multi-Field'!Q54=[1]Lists!$FZ$95,'[1]Multi-Field'!BS54*0.66,"")</f>
        <v/>
      </c>
      <c r="GM56" s="4" t="str">
        <f>IF(OR('[1]Multi-Field'!Q54=[1]Lists!$FZ$26,'[1]Multi-Field'!Q54=[1]Lists!$FZ$84),20,"")</f>
        <v/>
      </c>
      <c r="GN56" s="4" t="str">
        <f>IF(OR('[1]Multi-Field'!Q54=[1]Lists!$FZ$88,'[1]Multi-Field'!Q54=[1]Lists!$FZ$57),0,"")</f>
        <v/>
      </c>
      <c r="GO56" s="4" t="str">
        <f>IF(OR('[1]Multi-Field'!Q54=[1]Lists!$FZ$69,'[1]Multi-Field'!Q54=[1]Lists!$FZ$71,'[1]Multi-Field'!Q54=[1]Lists!$FZ$105),50,"")</f>
        <v/>
      </c>
      <c r="GP56" s="4" t="str">
        <f>IF(OR('[1]Multi-Field'!Q54=[1]Lists!$FZ$75,'[1]Multi-Field'!Q54=[1]Lists!$FZ$70),75,"")</f>
        <v/>
      </c>
      <c r="GQ56" s="4" t="str">
        <f>IF('[1]Multi-Field'!Q54=[1]Lists!$FZ$72,150,"")</f>
        <v/>
      </c>
      <c r="GR56" s="4" t="str">
        <f>IF(OR('[1]Multi-Field'!Q54=[1]Lists!$FZ$74,'[1]Multi-Field'!Q54=[1]Lists!$FZ$73),40,"")</f>
        <v/>
      </c>
      <c r="GS56" s="4" t="str">
        <f>IF('[1]Multi-Field'!Q54=[1]Lists!$FZ$99,80,"")</f>
        <v/>
      </c>
      <c r="GT56" s="4" t="str">
        <f>IF('[1]Multi-Field'!Q54=[1]Lists!$FZ$106,70,"")</f>
        <v/>
      </c>
      <c r="GU56" s="4" t="e">
        <f t="shared" si="4"/>
        <v>#VALUE!</v>
      </c>
    </row>
    <row r="57" spans="1:203" ht="13.5" customHeight="1">
      <c r="A57" s="7" t="s">
        <v>144</v>
      </c>
      <c r="B57" t="s">
        <v>781</v>
      </c>
      <c r="C57" s="7"/>
      <c r="D57" s="8">
        <v>55</v>
      </c>
      <c r="E57" s="8">
        <f t="shared" si="0"/>
        <v>58</v>
      </c>
      <c r="F57" s="8">
        <f t="shared" si="1"/>
        <v>62</v>
      </c>
      <c r="G57" s="8">
        <v>65</v>
      </c>
      <c r="H57" s="8">
        <v>90</v>
      </c>
      <c r="I57" s="8">
        <f t="shared" si="5"/>
        <v>107</v>
      </c>
      <c r="J57" s="8">
        <f t="shared" si="6"/>
        <v>123</v>
      </c>
      <c r="K57" s="8">
        <v>140</v>
      </c>
      <c r="L57" s="8">
        <v>60</v>
      </c>
      <c r="M57" s="8">
        <f t="shared" si="2"/>
        <v>90</v>
      </c>
      <c r="N57" s="8">
        <f t="shared" si="3"/>
        <v>120</v>
      </c>
      <c r="O57" s="8">
        <v>150</v>
      </c>
      <c r="P57" s="391">
        <v>32</v>
      </c>
      <c r="Q57" s="394"/>
      <c r="R57" s="395" t="b">
        <f>IF(OR('Multi-Field'!AA34=Lists!$AC$42,'Multi-Field'!AA34=Lists!$AC$43),IF('Multi-Field'!Z34="x",(IF('Multi-Field'!AC34=Lists!$Q$11,Lists!$R$11,IF('Multi-Field'!AC34=Lists!$Q$12,Lists!$R$12,IF('Multi-Field'!AC34=Lists!$Q$13,Lists!$R$13,IF('Multi-Field'!AC34=Lists!$Q$14,Lists!$R$14))))),IF('Multi-Field'!X34="x",(IF('Multi-Field'!AC34=Lists!$Q$11,Lists!$S$11,IF('Multi-Field'!AC34=Lists!$Q$12,Lists!$S$12,IF('Multi-Field'!AC34=Lists!$Q$13,Lists!$S$13,IF('Multi-Field'!AC34=Lists!$Q$14,Lists!$S$14))))),IF('Multi-Field'!V34="x",(IF('Multi-Field'!AC34=Lists!$Q$11,Lists!$T$11,IF('Multi-Field'!AC34=Lists!$Q$12,Lists!$T$12,IF('Multi-Field'!AC34=Lists!$Q$13,Lists!$T$13,IF('Multi-Field'!AC34=Lists!$Q$14,Lists!$T$14))))),0))))</f>
        <v>0</v>
      </c>
      <c r="S57" s="395" t="str">
        <f t="shared" si="11"/>
        <v/>
      </c>
      <c r="T57" s="395"/>
      <c r="U57" s="396"/>
      <c r="V57" s="383">
        <f>IF(OR('Multi-Field'!AI43=$U$4,'Multi-Field'!AI43=$U$5,'Multi-Field'!AI43=$U$6,'Multi-Field'!AI43=$U$7,'Multi-Field'!AI43=$U$8,'Multi-Field'!AI43=$U$9),(IF('Multi-Field'!AJ43=$V$2,100,IF('Multi-Field'!AJ43=$V$3,65,IF('Multi-Field'!AJ43=$V$4,53,IF('Multi-Field'!AJ43=$V$5,41,IF('Multi-Field'!AJ43=$V$6,23,IF('Multi-Field'!AJ43=$V$7,0,0))))))),0)</f>
        <v>0</v>
      </c>
      <c r="W57" s="383" t="str">
        <f>IF(AND(OR('Multi-Field'!AF43=$S$3,'Multi-Field'!AF43=S45,'Multi-Field'!AF43=$S$7),'Multi-Field'!AN43&lt;18,'Multi-Field'!AN43&gt;0),35,IF('Multi-Field'!AF43=$S$4,55,IF(AND('Multi-Field'!AF43=$S$6,'Multi-Field'!AN43&lt;18),30,IF(AND('Multi-Field'!AN43&gt;17,OR('Multi-Field'!AF43=$S$3,'Multi-Field'!AF43=$S$5,'Multi-Field'!AF43= $S$6,'Multi-Field'!AF43=$S$7)),25,"0"))))</f>
        <v>0</v>
      </c>
      <c r="X57" s="383">
        <f>IF(OR('Multi-Field'!BA43=$U$4,'Multi-Field'!BA43=$U$5,'Multi-Field'!BA43=$U$6,'Multi-Field'!BA43=U47,'Multi-Field'!BA43=$U$8,'Multi-Field'!BA43=$U$9),(IF('Multi-Field'!BB43=$V$2,100,IF('Multi-Field'!BB43=$V$3,65,IF('Multi-Field'!BB43=$V$4,53,IF('Multi-Field'!BB43=$V$5,41,IF('Multi-Field'!BB43=$V$6,23,IF('Multi-Field'!BB43=$V$7,0,0))))))),0)</f>
        <v>0</v>
      </c>
      <c r="Y57" s="383" t="str">
        <f>IF(AND(OR('Multi-Field'!AX43=$S$3,'Multi-Field'!AX43=$S$5,'Multi-Field'!AX43=$S$7),'Multi-Field'!BF43&lt;18),35,IF('Multi-Field'!AX43=$S$4,55,IF(AND('Multi-Field'!AX43=$S$6,'Multi-Field'!BF43&lt;18),30,IF(AND('Multi-Field'!BF43&gt;17,OR('Multi-Field'!AX43=$S$3,'Multi-Field'!AX43=$S$5,'Multi-Field'!AX43=$S$6,'Multi-Field'!AX43=$S$7)),25,"0"))))</f>
        <v>0</v>
      </c>
      <c r="Z57" s="383">
        <v>41</v>
      </c>
      <c r="AC57" t="s">
        <v>842</v>
      </c>
      <c r="AI57" s="384">
        <f>'[1]Multi-Field'!B53</f>
        <v>0</v>
      </c>
      <c r="AJ57" s="385" t="e">
        <f>#VALUE!</f>
        <v>#VALUE!</v>
      </c>
      <c r="AK57" s="385" t="e">
        <f>#VALUE!</f>
        <v>#VALUE!</v>
      </c>
      <c r="AL57" s="385" t="e">
        <f>IF(AK57="","",IF('[1]Multi-Field'!AU53=20,10,IF(AK57-30&lt;0,0,AK57-30)))</f>
        <v>#VALUE!</v>
      </c>
      <c r="AM57" s="385" t="e">
        <f>#VALUE!</f>
        <v>#VALUE!</v>
      </c>
      <c r="AN57" s="385" t="e">
        <f t="shared" si="7"/>
        <v>#VALUE!</v>
      </c>
      <c r="AO57" s="385" t="e">
        <f>#VALUE!</f>
        <v>#VALUE!</v>
      </c>
      <c r="AP57" s="385" t="e">
        <f>#VALUE!</f>
        <v>#VALUE!</v>
      </c>
      <c r="AQ57" s="385" t="e">
        <f>#VALUE!</f>
        <v>#VALUE!</v>
      </c>
      <c r="AR57" s="385" t="e">
        <f>#VALUE!</f>
        <v>#VALUE!</v>
      </c>
      <c r="AS57" s="385" t="e">
        <f>IF(AR57="","",IF('[1]Multi-Field'!AU53&gt;9,0,AR57-15))</f>
        <v>#VALUE!</v>
      </c>
      <c r="AT57" s="385" t="e">
        <f>#VALUE!</f>
        <v>#VALUE!</v>
      </c>
      <c r="AU57" s="385" t="e">
        <f>#VALUE!</f>
        <v>#VALUE!</v>
      </c>
      <c r="AV57" s="385" t="e">
        <f>IF(AU57="","",IF('[1]Multi-Field'!AU53=9&gt;9,0,AU57-35))</f>
        <v>#VALUE!</v>
      </c>
      <c r="AW57" s="385" t="e">
        <f>#VALUE!</f>
        <v>#VALUE!</v>
      </c>
      <c r="AX57" s="385" t="e">
        <f t="shared" si="8"/>
        <v>#VALUE!</v>
      </c>
      <c r="AY57" s="385" t="str">
        <f>IF('[1]Multi-Field'!AU53="","",IF('[1]Multi-Field'!AU53&lt;1,100,IF('[1]Multi-Field'!AU53=1,75,IF('[1]Multi-Field'!AU53=2,50,IF('[1]Multi-Field'!AU53=3,25,IF('[1]Multi-Field'!AU53&gt;3,0,""))))))</f>
        <v/>
      </c>
      <c r="AZ57" s="385" t="str">
        <f t="shared" si="9"/>
        <v/>
      </c>
      <c r="BA57" s="385" t="e">
        <f>#VALUE!</f>
        <v>#VALUE!</v>
      </c>
      <c r="BB57" s="385" t="e">
        <f>IF(BA57="","",IF(AND('[1]Multi-Field'!AU53&lt;40,'[1]Multi-Field'!AU53&gt;9),40,IF('[1]Multi-Field'!AU53&gt;39,0,BA57+5)))</f>
        <v>#VALUE!</v>
      </c>
      <c r="BC57" s="386" t="e">
        <f t="shared" si="10"/>
        <v>#VALUE!</v>
      </c>
      <c r="BD57" s="283">
        <v>0.6</v>
      </c>
      <c r="BE57" s="283">
        <v>1.37</v>
      </c>
      <c r="BF57" s="411" t="s">
        <v>1228</v>
      </c>
      <c r="BG57" s="412">
        <v>6</v>
      </c>
      <c r="BH57" s="412">
        <v>2</v>
      </c>
      <c r="BI57" s="412">
        <v>3.5</v>
      </c>
      <c r="BJ57" s="409" t="e">
        <f>IF(AND('[1]Single Field'!#REF!=[1]Lists!BF57,'[1]Single Field'!#REF!="Drained"),"x",IF(AND('[1]Single Field'!#REF!=[1]Lists!BF57,'[1]Single Field'!#REF!="Undrained"),O,""))</f>
        <v>#REF!</v>
      </c>
      <c r="BK57" s="409" t="str">
        <f>IF(AND('[1]Multi-Field'!$E$3=[1]Lists!BF57,'[1]Multi-Field'!$F$3="Drained"),BI57,IF(AND('[1]Multi-Field'!$E$3=BF57,'[1]Multi-Field'!$F$3="undrained"),BH57,""))</f>
        <v/>
      </c>
      <c r="BL57" s="409" t="str">
        <f>IF(AND('[1]Multi-Field'!$E$4=BF57,'[1]Multi-Field'!$F$4="Drained"),BI57,IF(AND('[1]Multi-Field'!$E$4=BF57,'[1]Multi-Field'!$F$4="undrained"),BH57,""))</f>
        <v/>
      </c>
      <c r="BM57" s="409" t="str">
        <f>IF(AND('[1]Multi-Field'!$E$5=BF57,'[1]Multi-Field'!$F$5="Drained"),BI57,IF(AND('[1]Multi-Field'!$E$5=BF57,'[1]Multi-Field'!$F$5="undrained"),BH57,""))</f>
        <v/>
      </c>
      <c r="BN57" s="409" t="str">
        <f>IF(AND('[1]Multi-Field'!$E$6=BF57,'[1]Multi-Field'!$F$6="Drained"),BI57,IF(AND('[1]Multi-Field'!$E$6=BF57,'[1]Multi-Field'!$F$6="undrained"),BH57,""))</f>
        <v/>
      </c>
      <c r="BO57" s="409" t="str">
        <f>IF(AND('[1]Multi-Field'!$E$7=BF57,'[1]Multi-Field'!$F$7="Drained"),BI57,IF(AND('[1]Multi-Field'!$E$7=BF57,'[1]Multi-Field'!$F$7="undrained"),BH57,""))</f>
        <v/>
      </c>
      <c r="BP57" s="409" t="str">
        <f>IF(AND('[1]Multi-Field'!$E$8=BF57,'[1]Multi-Field'!$F$8="Drained"),BI57,IF(AND('[1]Multi-Field'!$E$8=BF57,'[1]Multi-Field'!$F$8="undrained"),BH57,""))</f>
        <v/>
      </c>
      <c r="BQ57" s="409" t="str">
        <f>IF(AND('[1]Multi-Field'!$E$9=BF57,'[1]Multi-Field'!$F$9="Drained"),BI57,IF(AND('[1]Multi-Field'!$E$9=BF57,'[1]Multi-Field'!$F$9="undrained"),BH57,""))</f>
        <v/>
      </c>
      <c r="BR57" s="409" t="str">
        <f>IF(AND('[1]Multi-Field'!$E$10=BF57,'[1]Multi-Field'!$F$10="Drained"),BI57,IF(AND('[1]Multi-Field'!$E$10=BF57,'[1]Multi-Field'!$F$10="undrained"),BH57,""))</f>
        <v/>
      </c>
      <c r="BS57" s="409" t="str">
        <f>IF(AND('[1]Multi-Field'!$E$11=BF57,'[1]Multi-Field'!$F$11="Drained"),BI57,IF(AND('[1]Multi-Field'!$E$11=BF57,'[1]Multi-Field'!$F$11="undrained"),BH57,""))</f>
        <v/>
      </c>
      <c r="BT57" s="409" t="str">
        <f>IF(AND('[1]Multi-Field'!$E$12=BF57,'[1]Multi-Field'!$F$12="Drained"),BI57,IF(AND('[1]Multi-Field'!$E$12=BF57,'[1]Multi-Field'!$F$12="undrained"),BH57,""))</f>
        <v/>
      </c>
      <c r="BU57" s="409" t="str">
        <f>IF(AND('[1]Multi-Field'!$E$13=BF57,'[1]Multi-Field'!$F$13="Drained"),BI57,IF(AND('[1]Multi-Field'!$E$3=BF57,'[1]Multi-Field'!$F$13="undrained"),BH57,""))</f>
        <v/>
      </c>
      <c r="BV57" s="409" t="str">
        <f>IF(AND('[1]Multi-Field'!$E$14=BF57,'[1]Multi-Field'!$F$14="Drained"),BI57,IF(AND('[1]Multi-Field'!$E$14=BF57,'[1]Multi-Field'!$F$14="undrained"),BH57,""))</f>
        <v/>
      </c>
      <c r="BW57" s="409" t="str">
        <f>IF(AND('[1]Multi-Field'!$E$15=BF57,'[1]Multi-Field'!$F$15="Drained"),BI57,IF(AND('[1]Multi-Field'!$E$15=BF57,'[1]Multi-Field'!$F$15="undrained"),BH57,""))</f>
        <v/>
      </c>
      <c r="BX57" s="409" t="str">
        <f>IF(AND('[1]Multi-Field'!$E$16=[1]Lists!BF57,'[1]Multi-Field'!$F$16="Drained"),BI57,IF(AND('[1]Multi-Field'!$E$16=[1]Lists!BF57,'[1]Multi-Field'!$F$16="undrained"),BH57,""))</f>
        <v/>
      </c>
      <c r="BY57" s="409" t="str">
        <f>IF(AND('[1]Multi-Field'!$E$17=[1]Lists!BF57,'[1]Multi-Field'!$F$17="Drained"),BI57,IF(AND('[1]Multi-Field'!$E$17=[1]Lists!BF57,'[1]Multi-Field'!$F$17="undrained"),BH57,""))</f>
        <v/>
      </c>
      <c r="BZ57" s="409" t="str">
        <f>IF(AND('[1]Multi-Field'!$E$18=[1]Lists!BF57,'[1]Multi-Field'!$F$18="Drained"),BI57,IF(AND('[1]Multi-Field'!$E$18=[1]Lists!BF57,'[1]Multi-Field'!$F$18="undrained"),BH57,""))</f>
        <v/>
      </c>
      <c r="CA57" s="409" t="str">
        <f>IF(AND('[1]Multi-Field'!$E$19=[1]Lists!BF57,'[1]Multi-Field'!$F$19="Drained"),BI57,IF(AND('[1]Multi-Field'!$E$19=[1]Lists!BF57,'[1]Multi-Field'!$F$19="undrained"),BH57,""))</f>
        <v/>
      </c>
      <c r="CB57" s="409" t="str">
        <f>IF(AND('[1]Multi-Field'!$E$20=[1]Lists!BF57,'[1]Multi-Field'!$F$20="Drained"),BI57,IF(AND('[1]Multi-Field'!$E$20=[1]Lists!BF57,'[1]Multi-Field'!$F$20="undrained"),BH57,""))</f>
        <v/>
      </c>
      <c r="CC57" s="409" t="str">
        <f>IF(AND('[1]Multi-Field'!$E$21=[1]Lists!BF57,'[1]Multi-Field'!$F$21="Drained"),BI57,IF(AND('[1]Multi-Field'!$E$21=[1]Lists!BF57,'[1]Multi-Field'!$F$21="undrained"),BH57,""))</f>
        <v/>
      </c>
      <c r="CD57" s="409" t="str">
        <f>IF(AND('[1]Multi-Field'!$E$22=[1]Lists!BF57,'[1]Multi-Field'!$F$22="Drained"),BI57,IF(AND('[1]Multi-Field'!$E$22=[1]Lists!BF57,'[1]Multi-Field'!$F$22="undrained"),BH57,""))</f>
        <v/>
      </c>
      <c r="CE57" s="409" t="str">
        <f>IF(AND('[1]Multi-Field'!$E$23=[1]Lists!BF57,'[1]Multi-Field'!$F$23="Drained"),BI57,IF(AND('[1]Multi-Field'!$E$23=[1]Lists!BF57,'[1]Multi-Field'!$F$23="undrained"),BH57,""))</f>
        <v/>
      </c>
      <c r="CF57" s="409" t="str">
        <f>IF(AND('[1]Multi-Field'!$E$24=[1]Lists!BF57,'[1]Multi-Field'!$F$24="Drained"),BI57,IF(AND('[1]Multi-Field'!$E$24=[1]Lists!BF57,'[1]Multi-Field'!$F$24="undrained"),BH57,""))</f>
        <v/>
      </c>
      <c r="CG57" s="409" t="str">
        <f>IF(AND('[1]Multi-Field'!$E$25=[1]Lists!BF57,'[1]Multi-Field'!$F$25="Drained"),BI57,IF(AND('[1]Multi-Field'!$E$25=[1]Lists!BF57,'[1]Multi-Field'!$F$25="undrained"),BH57,""))</f>
        <v/>
      </c>
      <c r="CH57" s="409" t="str">
        <f>IF(AND('[1]Multi-Field'!$E$26=[1]Lists!BF57,'[1]Multi-Field'!$F$26="Drained"),BI57,IF(AND('[1]Multi-Field'!$E$26=[1]Lists!BF57,'[1]Multi-Field'!$F$26="undrained"),BH57,""))</f>
        <v/>
      </c>
      <c r="CI57" s="409" t="str">
        <f>IF(AND('[1]Multi-Field'!$E$27=[1]Lists!BF57,'[1]Multi-Field'!$F$27="Drained"),BI57,IF(AND('[1]Multi-Field'!$E$27=[1]Lists!BF57,'[1]Multi-Field'!$F$27="undrained"),BH57,""))</f>
        <v/>
      </c>
      <c r="CJ57" s="409" t="str">
        <f>IF(AND('[1]Multi-Field'!$E$28=[1]Lists!BF57,'[1]Multi-Field'!$F$28="Drained"),BI57,IF(AND('[1]Multi-Field'!$E$28=[1]Lists!BF57,'[1]Multi-Field'!$F$28="undrained"),BH57,""))</f>
        <v/>
      </c>
      <c r="CK57" s="409" t="str">
        <f>IF(AND('[1]Multi-Field'!$E$29=[1]Lists!BF57,'[1]Multi-Field'!$F$29="Drained"),BI57,IF(AND('[1]Multi-Field'!$E$29=[1]Lists!BF57,'[1]Multi-Field'!$F$29="undrained"),BH57,""))</f>
        <v/>
      </c>
      <c r="CL57" s="409" t="str">
        <f>IF(AND('[1]Multi-Field'!$E$30=[1]Lists!BF57,'[1]Multi-Field'!$F$30="Drained"),BI57,IF(AND('[1]Multi-Field'!$E$30=[1]Lists!BF57,'[1]Multi-Field'!$F$30="undrained"),BH57,""))</f>
        <v/>
      </c>
      <c r="CM57" s="409" t="str">
        <f>IF(AND('[1]Multi-Field'!$E$31=[1]Lists!BF57,'[1]Multi-Field'!$F$31="Drained"),BI57,IF(AND('[1]Multi-Field'!$E$31=[1]Lists!BF57,'[1]Multi-Field'!$F$31="undrained"),BH57,""))</f>
        <v/>
      </c>
      <c r="CN57" s="409" t="str">
        <f>IF(AND('[1]Multi-Field'!$E$32=[1]Lists!BF57,'[1]Multi-Field'!$F$32="Drained"),BI57,IF(AND('[1]Multi-Field'!$E$32=[1]Lists!BF57,'[1]Multi-Field'!$F$32="undrained"),BH57,""))</f>
        <v/>
      </c>
      <c r="CO57" s="409" t="str">
        <f>IF(AND('[1]Multi-Field'!$E$33=[1]Lists!BF57,'[1]Multi-Field'!$F$33="Drained"),BI57,IF(AND('[1]Multi-Field'!$E$33=[1]Lists!BF57,'[1]Multi-Field'!$F$33="undrained"),BH57,""))</f>
        <v/>
      </c>
      <c r="CP57" s="409" t="str">
        <f>IF(AND('[1]Multi-Field'!$E$34=[1]Lists!BF57,'[1]Multi-Field'!$F$34="Drained"),BI57,IF(AND('[1]Multi-Field'!$E$34=[1]Lists!BF57,'[1]Multi-Field'!$F$34="undrained"),BH57,""))</f>
        <v/>
      </c>
      <c r="CQ57" s="409" t="str">
        <f>IF(AND('[1]Multi-Field'!$E$35=[1]Lists!BF57,'[1]Multi-Field'!$F$35="Drained"),BI57,IF(AND('[1]Multi-Field'!$E$35=[1]Lists!BF57,'[1]Multi-Field'!$F$35="undrained"),BH57,""))</f>
        <v/>
      </c>
      <c r="CR57" s="409" t="str">
        <f>IF(AND('[1]Multi-Field'!$E$36=[1]Lists!BF57,'[1]Multi-Field'!$F$36="Drained"),BI57,IF(AND('[1]Multi-Field'!$E$36=[1]Lists!BF57,'[1]Multi-Field'!$F$36="undrained"),BH57,""))</f>
        <v/>
      </c>
      <c r="CS57" s="409" t="str">
        <f>IF(AND('[1]Multi-Field'!$E$37=[1]Lists!BF57,'[1]Multi-Field'!$F$37="Drained"),BI57,IF(AND('[1]Multi-Field'!$E$37=[1]Lists!BF57,'[1]Multi-Field'!$F$37="undrained"),BH57,""))</f>
        <v/>
      </c>
      <c r="CT57" s="409" t="str">
        <f>IF(AND('[1]Multi-Field'!$E$38=[1]Lists!BF57,'[1]Multi-Field'!$F$38="Drained"),BI57,IF(AND('[1]Multi-Field'!$E$38=[1]Lists!BF57,'[1]Multi-Field'!$F$38="undrained"),BH57,""))</f>
        <v/>
      </c>
      <c r="CU57" s="409" t="str">
        <f>IF(AND('[1]Multi-Field'!$E$39=[1]Lists!BF57,'[1]Multi-Field'!$F$39="Drained"),BI57,IF(AND('[1]Multi-Field'!$E$39=[1]Lists!BF57,'[1]Multi-Field'!$F$39="undrained"),BH57,""))</f>
        <v/>
      </c>
      <c r="CV57" s="409" t="str">
        <f>IF(AND('[1]Multi-Field'!$E$40=[1]Lists!BF57,'[1]Multi-Field'!$F$40="Drained"),BI57,IF(AND('[1]Multi-Field'!$E$40=[1]Lists!BF57,'[1]Multi-Field'!$F$40="undrained"),BH57,""))</f>
        <v/>
      </c>
      <c r="CW57" s="409" t="str">
        <f>IF(AND('[1]Multi-Field'!$E$41=[1]Lists!BF57,'[1]Multi-Field'!$F$40="Drained"),BI57,IF(AND('[1]Multi-Field'!$E$40=[1]Lists!BF57,'[1]Multi-Field'!$F$40="undrained"),BH57,""))</f>
        <v/>
      </c>
      <c r="CX57" s="409" t="str">
        <f>IF(AND('[1]Multi-Field'!$E$42=[1]Lists!BF57,'[1]Multi-Field'!$F$42="Drained"),BI57,IF(AND('[1]Multi-Field'!$E$42=[1]Lists!BF57,'[1]Multi-Field'!$F$42="undrained"),BH57,""))</f>
        <v/>
      </c>
      <c r="CY57" s="409" t="str">
        <f>IF(AND('[1]Multi-Field'!$E$43=[1]Lists!BF57,'[1]Multi-Field'!$F$43="Drained"),BI57,IF(AND('[1]Multi-Field'!$E$43=[1]Lists!BF57,'[1]Multi-Field'!$F$43="undrained"),BH57,""))</f>
        <v/>
      </c>
      <c r="CZ57" s="409" t="str">
        <f>IF(AND('[1]Multi-Field'!$E$44=[1]Lists!BF57,'[1]Multi-Field'!$F$44="Drained"),BI57,IF(AND('[1]Multi-Field'!$E$44=[1]Lists!BF57,'[1]Multi-Field'!$F$44="undrained"),BH57,""))</f>
        <v/>
      </c>
      <c r="DA57" s="409" t="str">
        <f>IF(AND('[1]Multi-Field'!$E$45=[1]Lists!BF57,'[1]Multi-Field'!$F$45="Drained"),BI57,IF(AND('[1]Multi-Field'!$E$45=[1]Lists!BF57,'[1]Multi-Field'!$F$45="undrained"),BH57,""))</f>
        <v/>
      </c>
      <c r="DB57" s="409" t="str">
        <f>IF(AND('[1]Multi-Field'!$E$46=[1]Lists!BF57,'[1]Multi-Field'!$F$46="Drained"),BI57,IF(AND('[1]Multi-Field'!$E$46=[1]Lists!BF57,'[1]Multi-Field'!$F$46="undrained"),BH57,""))</f>
        <v/>
      </c>
      <c r="DC57" s="409" t="str">
        <f>IF(AND('[1]Multi-Field'!$E$47=[1]Lists!BF57,'[1]Multi-Field'!$F$47="Drained"),BI57,IF(AND('[1]Multi-Field'!$E$47=[1]Lists!BF57,'[1]Multi-Field'!$F$47="undrained"),BH57,""))</f>
        <v/>
      </c>
      <c r="DD57" s="409" t="str">
        <f>IF(AND('[1]Multi-Field'!$E$48=[1]Lists!BF57,'[1]Multi-Field'!$F$48="Drained"),BI57,IF(AND('[1]Multi-Field'!$E$48=[1]Lists!BF57,'[1]Multi-Field'!$F$48="undrained"),BH57,""))</f>
        <v/>
      </c>
      <c r="DE57" s="409" t="str">
        <f>IF(AND('[1]Multi-Field'!$E$49=[1]Lists!BF57,'[1]Multi-Field'!$F$49="Drained"),BI57,IF(AND('[1]Multi-Field'!$E$49=[1]Lists!BF57,'[1]Multi-Field'!$F$9="undrained"),BH57,""))</f>
        <v/>
      </c>
      <c r="DF57" s="409" t="str">
        <f>IF(AND('[1]Multi-Field'!$E$50=[1]Lists!BF57,'[1]Multi-Field'!$F$50="Drained"),BI57,IF(AND('[1]Multi-Field'!$E$50=[1]Lists!BF57,'[1]Multi-Field'!$F$50="undrained"),BH57,""))</f>
        <v/>
      </c>
      <c r="DG57" s="409" t="str">
        <f>IF(AND('[1]Multi-Field'!$E$51=[1]Lists!BF57,'[1]Multi-Field'!$F$51="Drained"),BI57,IF(AND('[1]Multi-Field'!$E$51=[1]Lists!BF57,'[1]Multi-Field'!$F$51="undrained"),BH57,""))</f>
        <v/>
      </c>
      <c r="DH57" s="409" t="str">
        <f>IF(AND('[1]Multi-Field'!$E$52=[1]Lists!BF57,'[1]Multi-Field'!$F$52="Drained"),BI57,IF(AND('[1]Multi-Field'!$E$52=[1]Lists!BF57,'[1]Multi-Field'!$F$52="undrained"),BH57,""))</f>
        <v/>
      </c>
      <c r="DI57" s="409" t="str">
        <f>IF(AND('[1]Multi-Field'!$E$53=[1]Lists!BF57,'[1]Multi-Field'!$F$53="Drained"),BI57,IF(AND('[1]Multi-Field'!$E$53=[1]Lists!BF57,'[1]Multi-Field'!$F$53="undrained"),BH57,""))</f>
        <v/>
      </c>
      <c r="DJ57" s="409" t="str">
        <f>IF(AND('[1]Multi-Field'!$E$54=[1]Lists!BF57,'[1]Multi-Field'!$F$54="Drained"),BI57,IF(AND('[1]Multi-Field'!$E$54=[1]Lists!BF57,'[1]Multi-Field'!$F$54="undrained"),BH57,""))</f>
        <v/>
      </c>
      <c r="DK57" s="409" t="str">
        <f>IF(AND('[1]Multi-Field'!$E$55=[1]Lists!BF57,'[1]Multi-Field'!$F$55="Drained"),BI57,IF(AND('[1]Multi-Field'!$E$55=[1]Lists!BF57,'[1]Multi-Field'!$F$55="undrained"),BH57,""))</f>
        <v/>
      </c>
      <c r="DL57" s="409" t="str">
        <f>IF(AND('[1]Multi-Field'!$E$56=[1]Lists!BF57,'[1]Multi-Field'!$F$56="Drained"),BI57,IF(AND('[1]Multi-Field'!$E$56=[1]Lists!BF57,'[1]Multi-Field'!$F$56="undrained"),BH57,""))</f>
        <v/>
      </c>
      <c r="DM57" s="409" t="str">
        <f>IF(AND('[1]Multi-Field'!$E$57=[1]Lists!BF57,'[1]Multi-Field'!$F$57="Drained"),BI57,IF(AND('[1]Multi-Field'!$E$57=[1]Lists!BF57,'[1]Multi-Field'!$F$57="undrained"),BH57,""))</f>
        <v/>
      </c>
      <c r="DN57" s="409">
        <f>IF(AND('[1]Multi-Field'!$E$58=[1]Lists!BF57,'[1]Multi-Field'!$F$58="Drained"),BI57,IF(AND('[1]Multi-Field'!$E$58=[1]Lists!BF57,'[1]Multi-Field'!$F$58="undrained"),BH57,""))</f>
        <v>2</v>
      </c>
      <c r="DO57" s="409" t="str">
        <f>IF(AND('[1]Multi-Field'!$E$59=[1]Lists!BF57,'[1]Multi-Field'!$F$59="Drained"),BI57,IF(AND('[1]Multi-Field'!$E$59=[1]Lists!BF57,'[1]Multi-Field'!$F$59="undrained"),BH57,""))</f>
        <v/>
      </c>
      <c r="DP57" s="409" t="str">
        <f>IF(AND('[1]Multi-Field'!$E$60=[1]Lists!BF57,'[1]Multi-Field'!$F$60="Drained"),BI57,IF(AND('[1]Multi-Field'!$E$60=[1]Lists!BF57,'[1]Multi-Field'!$F$60="undrained"),BH57,""))</f>
        <v/>
      </c>
      <c r="DQ57" s="409" t="str">
        <f>IF(AND('[1]Multi-Field'!$E$61=[1]Lists!BF57,'[1]Multi-Field'!$F$61="Drained"),BI57,IF(AND('[1]Multi-Field'!$E$61=[1]Lists!BF57,'[1]Multi-Field'!$F$61="undrained"),BH57,""))</f>
        <v/>
      </c>
      <c r="DR57" s="409" t="str">
        <f>IF(AND('[1]Multi-Field'!$E$62=[1]Lists!BF57,'[1]Multi-Field'!$F$62="Drained"),BI57,IF(AND('[1]Multi-Field'!$E$62=[1]Lists!BF57,'[1]Multi-Field'!$F$62="undrained"),BH57,""))</f>
        <v/>
      </c>
      <c r="DS57" s="409" t="str">
        <f>IF(AND('[1]Multi-Field'!$E$63=[1]Lists!BF57,'[1]Multi-Field'!$F$63="Drained"),BI57,IF(AND('[1]Multi-Field'!$E$63=[1]Lists!BF57,'[1]Multi-Field'!$F$63="undrained"),BH57,""))</f>
        <v/>
      </c>
      <c r="DT57" s="409" t="str">
        <f>IF(AND('[1]Multi-Field'!$E$64=[1]Lists!BF57,'[1]Multi-Field'!$F$64="Drained"),BI57,IF(AND('[1]Multi-Field'!$E$64=[1]Lists!BF57,'[1]Multi-Field'!$F$64="undrained"),BH57,""))</f>
        <v/>
      </c>
      <c r="DU57" s="409" t="str">
        <f>IF(AND('[1]Multi-Field'!$E$65=[1]Lists!BF57,'[1]Multi-Field'!$F$65="Drained"),BI57,IF(AND('[1]Multi-Field'!$E$65=[1]Lists!BF57,'[1]Multi-Field'!$F$65="undrained"),BH57,""))</f>
        <v/>
      </c>
      <c r="DV57" s="409" t="str">
        <f>IF(AND('[1]Multi-Field'!$E$66=[1]Lists!BF57,'[1]Multi-Field'!$F$66="Drained"),BI57,IF(AND('[1]Multi-Field'!$E$66=[1]Lists!BF57,'[1]Multi-Field'!$F$66="undrained"),BH57,""))</f>
        <v/>
      </c>
      <c r="DW57" s="409" t="str">
        <f>IF(AND('[1]Multi-Field'!$E$67=[1]Lists!BF57,'[1]Multi-Field'!$F$67="Drained"),BI57,IF(AND('[1]Multi-Field'!$E$67=[1]Lists!BF57,'[1]Multi-Field'!$F$67="undrained"),BH57,""))</f>
        <v/>
      </c>
      <c r="DX57" s="409" t="str">
        <f>IF(AND('[1]Multi-Field'!$E$68=[1]Lists!BF57,'[1]Multi-Field'!$F$68="Drained"),BI57,IF(AND('[1]Multi-Field'!$E$68=[1]Lists!BF57,'[1]Multi-Field'!$F$68="undrained"),BH57,""))</f>
        <v/>
      </c>
      <c r="DY57" s="409" t="str">
        <f>IF(AND('[1]Multi-Field'!$E$69=[1]Lists!BF57,'[1]Multi-Field'!$F$69="Drained"),BI57,IF(AND('[1]Multi-Field'!$E$69=[1]Lists!BF57,'[1]Multi-Field'!$F$69="undrained"),BH57,""))</f>
        <v/>
      </c>
      <c r="DZ57" s="409" t="str">
        <f>IF(AND('[1]Multi-Field'!$E$70=[1]Lists!BF57,'[1]Multi-Field'!$F$70="Drained"),BI57,IF(AND('[1]Multi-Field'!$E$70=[1]Lists!BF57,'[1]Multi-Field'!$F$70="undrained"),BH57,""))</f>
        <v/>
      </c>
      <c r="EA57" s="409" t="str">
        <f>IF(AND('[1]Multi-Field'!$E$71=[1]Lists!BF57,'[1]Multi-Field'!$F$71="Drained"),BI57,IF(AND('[1]Multi-Field'!$E$71=[1]Lists!BF57,'[1]Multi-Field'!$F$71="undrained"),BH57,""))</f>
        <v/>
      </c>
      <c r="EB57" s="409" t="str">
        <f>IF(AND('[1]Multi-Field'!$E$72=[1]Lists!BF57,'[1]Multi-Field'!$F$72="Drained"),BI57,IF(AND('[1]Multi-Field'!$E$72=[1]Lists!BF57,'[1]Multi-Field'!$F$72="undrained"),BH57,""))</f>
        <v/>
      </c>
      <c r="EC57" s="409" t="str">
        <f>IF(AND('[1]Multi-Field'!$E$73=[1]Lists!BF57,'[1]Multi-Field'!$F$73="Drained"),BI57,IF(AND('[1]Multi-Field'!$E$73=[1]Lists!BF57,'[1]Multi-Field'!$F$73="undrained"),BH57,""))</f>
        <v/>
      </c>
      <c r="ED57" s="409" t="str">
        <f>IF(AND('[1]Multi-Field'!$E$74=[1]Lists!BF57,'[1]Multi-Field'!$F$74="Drained"),BI57,IF(AND('[1]Multi-Field'!$E$74=[1]Lists!BF57,'[1]Multi-Field'!$F$74="undrained"),BH57,""))</f>
        <v/>
      </c>
      <c r="EE57" s="409" t="str">
        <f>IF(AND('[1]Multi-Field'!$E$75=[1]Lists!BF57,'[1]Multi-Field'!$F$75="Drained"),BI57,IF(AND('[1]Multi-Field'!$E$75=[1]Lists!BF57,'[1]Multi-Field'!$F$75="undrained"),BH57,""))</f>
        <v/>
      </c>
      <c r="EF57" s="409" t="str">
        <f>IF(AND('[1]Multi-Field'!$E$76=[1]Lists!BF57,'[1]Multi-Field'!$F$76="Drained"),BI57,IF(AND('[1]Multi-Field'!$E$76=[1]Lists!BF57,'[1]Multi-Field'!$F$6="undrained"),BH57,""))</f>
        <v/>
      </c>
      <c r="EG57" s="409" t="str">
        <f>IF(AND('[1]Multi-Field'!$E$77=[1]Lists!BF57,'[1]Multi-Field'!$F$77="Drained"),BI57,IF(AND('[1]Multi-Field'!$E$77=[1]Lists!BF57,'[1]Multi-Field'!$F$77="undrained"),BH57,""))</f>
        <v/>
      </c>
      <c r="EH57" s="409" t="str">
        <f>IF(AND('[1]Multi-Field'!$E$78=[1]Lists!BF57,'[1]Multi-Field'!$F$78="Drained"),BI57,IF(AND('[1]Multi-Field'!$E$78=[1]Lists!BF57,'[1]Multi-Field'!$F$78="undrained"),BH57,""))</f>
        <v/>
      </c>
      <c r="EI57" s="409" t="str">
        <f>IF(AND('[1]Multi-Field'!$E$79=[1]Lists!BF57,'[1]Multi-Field'!$F$79="Drained"),BI57,IF(AND('[1]Multi-Field'!$E$79=[1]Lists!BF57,'[1]Multi-Field'!$F$79="undrained"),BH57,""))</f>
        <v/>
      </c>
      <c r="EJ57" s="409" t="str">
        <f>IF(AND('[1]Multi-Field'!$E$80=[1]Lists!BF57,'[1]Multi-Field'!$F$80="Drained"),BI57,IF(AND('[1]Multi-Field'!$E$80=[1]Lists!BF57,'[1]Multi-Field'!$F$80="undrained"),BH57,""))</f>
        <v/>
      </c>
      <c r="EK57" s="409" t="str">
        <f>IF(AND('[1]Multi-Field'!$E$81=[1]Lists!BF57,'[1]Multi-Field'!$F$81="Drained"),BI57,IF(AND('[1]Multi-Field'!$E$81=[1]Lists!BF57,'[1]Multi-Field'!$F$81="undrained"),BH57,""))</f>
        <v/>
      </c>
      <c r="EL57" s="409" t="str">
        <f>IF(AND('[1]Multi-Field'!$E$82=[1]Lists!BF57,'[1]Multi-Field'!$F$82="Drained"),BI57,IF(AND('[1]Multi-Field'!$E$82=[1]Lists!BF57,'[1]Multi-Field'!$F$82="undrained"),BH57,""))</f>
        <v/>
      </c>
      <c r="EM57" s="409" t="str">
        <f>IF(AND('[1]Multi-Field'!$E$83=[1]Lists!BF57,'[1]Multi-Field'!$F$83="Drained"),BI57,IF(AND('[1]Multi-Field'!$E$83=[1]Lists!BF57,'[1]Multi-Field'!$F$83="undrained"),BH57,""))</f>
        <v/>
      </c>
      <c r="EN57" s="409" t="str">
        <f>IF(AND('[1]Multi-Field'!$E$84=[1]Lists!BF57,'[1]Multi-Field'!$F$84="Drained"),BI57,IF(AND('[1]Multi-Field'!$E$84=[1]Lists!BF57,'[1]Multi-Field'!$F$84="undrained"),BH57,""))</f>
        <v/>
      </c>
      <c r="EO57" s="409" t="str">
        <f>IF(AND('[1]Multi-Field'!$E$85=[1]Lists!BF57,'[1]Multi-Field'!$F$85="Drained"),BI57,IF(AND('[1]Multi-Field'!$E$85=[1]Lists!BF57,'[1]Multi-Field'!$F$85="undrained"),BH57,""))</f>
        <v/>
      </c>
      <c r="EP57" s="409" t="str">
        <f>IF(AND('[1]Multi-Field'!$E$86=[1]Lists!BF57,'[1]Multi-Field'!$F$86="Drained"),BI57,IF(AND('[1]Multi-Field'!$E$86=[1]Lists!BF57,'[1]Multi-Field'!$F$86="undrained"),BH57,""))</f>
        <v/>
      </c>
      <c r="EQ57" s="409" t="str">
        <f>IF(AND('[1]Multi-Field'!$E$87=[1]Lists!BF57,'[1]Multi-Field'!$F$87="Drained"),BI57,IF(AND('[1]Multi-Field'!$E$87=[1]Lists!BF57,'[1]Multi-Field'!$F$87="undrained"),BH57,""))</f>
        <v/>
      </c>
      <c r="ER57" s="409" t="str">
        <f>IF(AND('[1]Multi-Field'!$E$88=[1]Lists!BF57,'[1]Multi-Field'!$F$88="Drained"),BI57,IF(AND('[1]Multi-Field'!$E$88=[1]Lists!BF57,'[1]Multi-Field'!$F$88="undrained"),BH57,""))</f>
        <v/>
      </c>
      <c r="ES57" s="409" t="str">
        <f>IF(AND('[1]Multi-Field'!$E$89=[1]Lists!BF57,'[1]Multi-Field'!$F$89="Drained"),BI57,IF(AND('[1]Multi-Field'!$E$89=[1]Lists!BF57,'[1]Multi-Field'!$F$89="undrained"),BH57,""))</f>
        <v/>
      </c>
      <c r="ET57" s="409" t="str">
        <f>IF(AND('[1]Multi-Field'!$E$90=[1]Lists!BF57,'[1]Multi-Field'!$F$90="Drained"),BI57,IF(AND('[1]Multi-Field'!$E$90=[1]Lists!BF57,'[1]Multi-Field'!$F$90="undrained"),BH57,""))</f>
        <v/>
      </c>
      <c r="EU57" s="409" t="str">
        <f>IF(AND('[1]Multi-Field'!$E$91=[1]Lists!BF57,'[1]Multi-Field'!$F$91="Drained"),BI57,IF(AND('[1]Multi-Field'!$E$91=[1]Lists!BF57,'[1]Multi-Field'!$F$91="undrained"),BH57,""))</f>
        <v/>
      </c>
      <c r="EV57" s="409" t="str">
        <f>IF(AND('[1]Multi-Field'!$E$92=[1]Lists!BF57,'[1]Multi-Field'!$F$92="Drained"),BI57,IF(AND('[1]Multi-Field'!$E$92=[1]Lists!BF57,'[1]Multi-Field'!$F$92="undrained"),BH57,""))</f>
        <v/>
      </c>
      <c r="EW57" s="409" t="str">
        <f>IF(AND('[1]Multi-Field'!$E$93=[1]Lists!BF57,'[1]Multi-Field'!$F$93="Drained"),BI57,IF(AND('[1]Multi-Field'!$E$93=[1]Lists!BF57,'[1]Multi-Field'!$F$93="undrained"),BH57,""))</f>
        <v/>
      </c>
      <c r="EX57" s="409" t="str">
        <f>IF(AND('[1]Multi-Field'!$E$94=[1]Lists!BF57,'[1]Multi-Field'!$F$94="Drained"),BI57,IF(AND('[1]Multi-Field'!$E$94=[1]Lists!BF57,'[1]Multi-Field'!$F$94="undrained"),BH57,""))</f>
        <v/>
      </c>
      <c r="EY57" s="409" t="str">
        <f>IF(AND('[1]Multi-Field'!$E$95=[1]Lists!BF57,'[1]Multi-Field'!$F$95="Drained"),BI57,IF(AND('[1]Multi-Field'!$E$95=[1]Lists!BF57,'[1]Multi-Field'!$F$95="undrained"),BH57,""))</f>
        <v/>
      </c>
      <c r="EZ57" s="409" t="str">
        <f>IF(AND('[1]Multi-Field'!$E$96=[1]Lists!BF57,'[1]Multi-Field'!$F$96="Drained"),BI57,IF(AND('[1]Multi-Field'!$E$96=[1]Lists!BF57,'[1]Multi-Field'!$F$96="undrained"),BH57,""))</f>
        <v/>
      </c>
      <c r="FA57" s="409" t="str">
        <f>IF(AND('[1]Multi-Field'!$E$97=[1]Lists!BF57,'[1]Multi-Field'!$F$97="Drained"),BI57,IF(AND('[1]Multi-Field'!$E$97=[1]Lists!BF57,'[1]Multi-Field'!$F$97="undrained"),BH57,""))</f>
        <v/>
      </c>
      <c r="FB57" s="409" t="str">
        <f>IF(AND('[1]Multi-Field'!$E$98=[1]Lists!BF57,'[1]Multi-Field'!$F$98="Drained"),BI57,IF(AND('[1]Multi-Field'!$E$98=[1]Lists!BF57,'[1]Multi-Field'!$F$98="undrained"),BH57,""))</f>
        <v/>
      </c>
      <c r="FC57" s="409" t="str">
        <f>IF(AND('[1]Multi-Field'!$E$99=[1]Lists!BF57,'[1]Multi-Field'!$F$99="Drained"),BI57,IF(AND('[1]Multi-Field'!$E$99=[1]Lists!BF57,'[1]Multi-Field'!$F$99="undrained"),BH57,""))</f>
        <v/>
      </c>
      <c r="FD57" s="409" t="str">
        <f>IF(AND('[1]Multi-Field'!$E$100=[1]Lists!BF57,'[1]Multi-Field'!$F$100="Drained"),BI57,IF(AND('[1]Multi-Field'!$E$100=[1]Lists!BF57,'[1]Multi-Field'!$F$100="undrained"),BH57,""))</f>
        <v/>
      </c>
      <c r="FE57" s="409" t="str">
        <f>IF(AND('[1]Multi-Field'!$E$101=[1]Lists!BF57,'[1]Multi-Field'!$F$101="Drained"),BI57,IF(AND('[1]Multi-Field'!$E$101=[1]Lists!BF57,'[1]Multi-Field'!$F$101="undrained"),BH57,""))</f>
        <v/>
      </c>
      <c r="FF57" s="409" t="str">
        <f>IF(AND('[1]Multi-Field'!$E$102=[1]Lists!BF57,'[1]Multi-Field'!$F$102="Drained"),BI57,IF(AND('[1]Multi-Field'!$E$102=[1]Lists!BF57,'[1]Multi-Field'!$F$102="undrained"),BH57,""))</f>
        <v/>
      </c>
      <c r="FG57" s="409" t="str">
        <f>IF(AND('[1]Multi-Field'!$E$103=[1]Lists!BF57,'[1]Multi-Field'!$F$103="Drained"),BI57,IF(AND('[1]Multi-Field'!$E$103=[1]Lists!BF57,'[1]Multi-Field'!$F$103="undrained"),BH57,""))</f>
        <v/>
      </c>
      <c r="FH57" s="409" t="str">
        <f>IF(AND('[1]Multi-Field'!$E$104=[1]Lists!BF57,'[1]Multi-Field'!$F$104="Drained"),BI57,IF(AND('[1]Multi-Field'!$E$104=[1]Lists!BF57,'[1]Multi-Field'!$F$104="undrained"),BH57,""))</f>
        <v/>
      </c>
      <c r="FI57" s="409" t="str">
        <f>IF(AND('[1]Multi-Field'!$E$105=[1]Lists!BF57,'[1]Multi-Field'!$F$105="Drained"),BI57,IF(AND('[1]Multi-Field'!$E$105=[1]Lists!BF57,'[1]Multi-Field'!$F$105="undrained"),BH57,""))</f>
        <v/>
      </c>
      <c r="FJ57" s="409" t="str">
        <f>IF(AND('[1]Multi-Field'!$E$106=[1]Lists!BF57,'[1]Multi-Field'!$F$106="Drained"),BI57,IF(AND('[1]Multi-Field'!$E$106=[1]Lists!BF57,'[1]Multi-Field'!$F$106="undrained"),BH57,""))</f>
        <v/>
      </c>
      <c r="FK57" s="409" t="str">
        <f>IF(AND('[1]Multi-Field'!$E$107=[1]Lists!BF57,'[1]Multi-Field'!$F$107="Drained"),BI57,IF(AND('[1]Multi-Field'!$E$107=[1]Lists!BF57,'[1]Multi-Field'!$F$107="undrained"),BH57,""))</f>
        <v/>
      </c>
      <c r="FL57" s="409" t="str">
        <f>IF(AND('[1]Multi-Field'!$E$108=[1]Lists!BF57,'[1]Multi-Field'!$F$108="Drained"),BI57,IF(AND('[1]Multi-Field'!$E$108=[1]Lists!BF57,'[1]Multi-Field'!$F$108="undrained"),BH57,""))</f>
        <v/>
      </c>
      <c r="FM57" s="409" t="str">
        <f>IF(AND('[1]Multi-Field'!$E$109=[1]Lists!BF57,'[1]Multi-Field'!$F$109="Drained"),BI57,IF(AND('[1]Multi-Field'!$E$109=[1]Lists!BF57,'[1]Multi-Field'!$F$109="undrained"),BH57,""))</f>
        <v/>
      </c>
      <c r="FN57" s="409" t="str">
        <f>IF(AND('[1]Multi-Field'!$E$110=[1]Lists!BF57,'[1]Multi-Field'!$F$110="Drained"),BI57,IF(AND('[1]Multi-Field'!$E$110=[1]Lists!BF57,'[1]Multi-Field'!$F$110="undrained"),BH57,""))</f>
        <v/>
      </c>
      <c r="FO57" s="409" t="str">
        <f>IF(AND('[1]Multi-Field'!$E$111=[1]Lists!BF57,'[1]Multi-Field'!$F$111="Drained"),BI57,IF(AND('[1]Multi-Field'!$E$111=[1]Lists!BF57,'[1]Multi-Field'!$F$111="undrained"),BH57,""))</f>
        <v/>
      </c>
      <c r="FP57" s="409" t="str">
        <f>IF(AND('[1]Multi-Field'!$E$112=[1]Lists!BF57,'[1]Multi-Field'!$F$112="Drained"),BI57,IF(AND('[1]Multi-Field'!$E$112=[1]Lists!BF57,'[1]Multi-Field'!$F$112="undrained"),BH57,""))</f>
        <v/>
      </c>
      <c r="FQ57" s="409" t="str">
        <f>IF(AND('[1]Multi-Field'!$E$113=[1]Lists!BF57,'[1]Multi-Field'!$F$113="Drained"),BI57,IF(AND('[1]Multi-Field'!$E$113=[1]Lists!BF57,'[1]Multi-Field'!$F$113="undrained"),BH57,""))</f>
        <v/>
      </c>
      <c r="FR57" s="409" t="str">
        <f>IF(AND('[1]Multi-Field'!$E$114=[1]Lists!BF57,'[1]Multi-Field'!$F$114="Drained"),BI57,IF(AND('[1]Multi-Field'!$E$114=[1]Lists!BF57,'[1]Multi-Field'!$F$114="undrained"),BH57,""))</f>
        <v/>
      </c>
      <c r="FS57" s="409" t="str">
        <f>IF(AND('[1]Multi-Field'!$E$115=[1]Lists!BF57,'[1]Multi-Field'!$F$115="Drained"),BI57,IF(AND('[1]Multi-Field'!$E$115=[1]Lists!BF57,'[1]Multi-Field'!$F$115="undrained"),BH57,""))</f>
        <v/>
      </c>
      <c r="FT57" s="409" t="str">
        <f>IF(AND('[1]Multi-Field'!$E$116=[1]Lists!BF57,'[1]Multi-Field'!$F$116="Drained"),BI57,IF(AND('[1]Multi-Field'!$E$116=[1]Lists!BF57,'[1]Multi-Field'!$F$116="undrained"),BH57,""))</f>
        <v/>
      </c>
      <c r="FU57" s="409" t="str">
        <f>IF(AND('[1]Multi-Field'!$E$117=[1]Lists!BF57,'[1]Multi-Field'!$F$117="Drained"),BI57,IF(AND('[1]Multi-Field'!$E$117=[1]Lists!BF57,'[1]Multi-Field'!$F$117="undrained"),BH57,""))</f>
        <v/>
      </c>
      <c r="FV57" s="409" t="str">
        <f>IF(AND('[1]Multi-Field'!$E$118=[1]Lists!BF57,'[1]Multi-Field'!$F$118="Drained"),BI57,IF(AND('[1]Multi-Field'!$E$118=[1]Lists!BF57,'[1]Multi-Field'!$F$118="undrained"),BH57,""))</f>
        <v/>
      </c>
      <c r="FW57" s="409" t="str">
        <f>IF(AND('[1]Multi-Field'!$E$119=[1]Lists!BF57,'[1]Multi-Field'!$F$119="Drained"),BI57,IF(AND('[1]Multi-Field'!$E$119=[1]Lists!BF57,'[1]Multi-Field'!$F$119="undrained"),BH57,""))</f>
        <v/>
      </c>
      <c r="FX57" s="409" t="str">
        <f>IF(AND('[1]Multi-Field'!$E$120=[1]Lists!BF57,'[1]Multi-Field'!$F$120="Drained"),BI57,IF(AND('[1]Multi-Field'!$E$120=[1]Lists!BF57,'[1]Multi-Field'!$F$120="undrained"),BH57,""))</f>
        <v/>
      </c>
      <c r="FZ57" t="s">
        <v>841</v>
      </c>
      <c r="GC57" s="4">
        <f>'[1]Multi-Field'!B55</f>
        <v>0</v>
      </c>
      <c r="GD57" s="73" t="str">
        <f>IF(OR('[1]Multi-Field'!Q55=$FZ$43,'[1]Multi-Field'!Q55=$FZ$44),'[1]Multi-Field'!BS55,"")</f>
        <v/>
      </c>
      <c r="GE57" s="4" t="str">
        <f>IF(AND(OR('[1]Multi-Field'!Q55=$FZ$86,'[1]Multi-Field'!Q55=$FZ$94,'[1]Multi-Field'!Q55=$FZ$87,'[1]Multi-Field'!Q55=[1]Lists!$FZ$93,'[1]Multi-Field'!Q55=$FZ$59),'[1]Multi-Field'!BS55&gt;50),'[1]Multi-Field'!BS55*0.8,IF(AND(OR('[1]Multi-Field'!Q55=$FZ$86,'[1]Multi-Field'!Q55=$FZ$94,'[1]Multi-Field'!Q55=$FZ$87,'[1]Multi-Field'!Q55=[1]Lists!$FZ$93,'[1]Multi-Field'!Q55=[1]Lists!$FZ$59),'[1]Multi-Field'!BS55&lt;50),'[1]Multi-Field'!BS55,""))</f>
        <v/>
      </c>
      <c r="GF57" s="4" t="str">
        <f>IF(OR('[1]Multi-Field'!Q55=[1]Lists!$FZ$7,'[1]Multi-Field'!Q55=[1]Lists!$FZ$5,'[1]Multi-Field'!Q55=[1]Lists!$FZ$24,'[1]Multi-Field'!Q55=[1]Lists!$FZ$10,'[1]Multi-Field'!Q55=[1]Lists!$FZ$8, '[1]Multi-Field'!Q55=[1]Lists!$FZ$25, '[1]Multi-Field'!Q55=[1]Lists!$FZ$23, '[1]Multi-Field'!Q55= [1]Lists!$FZ$47, '[1]Multi-Field'!Q55=[1]Lists!$FZ$49, '[1]Multi-Field'!Q55=[1]Lists!$FZ$48,'[1]Multi-Field'!Q55=[1]Lists!$FZ$3, '[1]Multi-Field'!Q55=[1]Lists!$FZ$14,'[1]Multi-Field'!Q55=[1]Lists!$FZ$36, '[1]Multi-Field'!Q55=[1]Lists!$FZ$41,'[1]Multi-Field'!Q55=[1]Lists!$FZ$42),0,"")</f>
        <v/>
      </c>
      <c r="GG57" s="4" t="str">
        <f>IF(OR('[1]Multi-Field'!Q55=[1]Lists!$FZ$6,'[1]Multi-Field'!Q55=[1]Lists!$FZ$4, '[1]Multi-Field'!Q84=[1]Lists!$FZ$11, '[1]Multi-Field'!Q55=[1]Lists!$FZ$1),100*IF('[1]Multi-Field'!U55=onepercent,0.75,IF('[1]Multi-Field'!U55=onetotwentyfivepercent,0.4,IF(OR('[1]Multi-Field'!U55=twentysixtofiftypercent,'[1]Multi-Field'!U55=greaterthanfiftypercent),0,""))),"")</f>
        <v/>
      </c>
      <c r="GH57" s="4">
        <f>IF(OR('[1]Multi-Field'!Q55=[1]Lists!$FZ$53,'[1]Multi-Field'!Q55=[1]Lists!$FZ$55), 50,IF('[1]Multi-Field'!Q55=[1]Lists!$FZ$54,225,IF('[1]Multi-Field'!Q55=[1]Lists!$FZ$56,75,"")))</f>
        <v>50</v>
      </c>
      <c r="GI57" s="4" t="e">
        <f>#VALUE!</f>
        <v>#VALUE!</v>
      </c>
      <c r="GJ57" s="4" t="e">
        <f>#VALUE!</f>
        <v>#VALUE!</v>
      </c>
      <c r="GK57" s="4" t="str">
        <f>IF('[1]Multi-Field'!Q55=[1]Lists!$FZ$95,'[1]Multi-Field'!BS55*0.66,"")</f>
        <v/>
      </c>
      <c r="GM57" s="4" t="str">
        <f>IF(OR('[1]Multi-Field'!Q55=[1]Lists!$FZ$26,'[1]Multi-Field'!Q55=[1]Lists!$FZ$84),20,"")</f>
        <v/>
      </c>
      <c r="GN57" s="4" t="str">
        <f>IF(OR('[1]Multi-Field'!Q55=[1]Lists!$FZ$88,'[1]Multi-Field'!Q55=[1]Lists!$FZ$57),0,"")</f>
        <v/>
      </c>
      <c r="GO57" s="4" t="str">
        <f>IF(OR('[1]Multi-Field'!Q55=[1]Lists!$FZ$69,'[1]Multi-Field'!Q55=[1]Lists!$FZ$71,'[1]Multi-Field'!Q55=[1]Lists!$FZ$105),50,"")</f>
        <v/>
      </c>
      <c r="GP57" s="4" t="str">
        <f>IF(OR('[1]Multi-Field'!Q55=[1]Lists!$FZ$75,'[1]Multi-Field'!Q55=[1]Lists!$FZ$70),75,"")</f>
        <v/>
      </c>
      <c r="GQ57" s="4" t="str">
        <f>IF('[1]Multi-Field'!Q55=[1]Lists!$FZ$72,150,"")</f>
        <v/>
      </c>
      <c r="GR57" s="4" t="str">
        <f>IF(OR('[1]Multi-Field'!Q55=[1]Lists!$FZ$74,'[1]Multi-Field'!Q55=[1]Lists!$FZ$73),40,"")</f>
        <v/>
      </c>
      <c r="GS57" s="4" t="str">
        <f>IF('[1]Multi-Field'!Q55=[1]Lists!$FZ$99,80,"")</f>
        <v/>
      </c>
      <c r="GT57" s="4" t="str">
        <f>IF('[1]Multi-Field'!Q55=[1]Lists!$FZ$106,70,"")</f>
        <v/>
      </c>
      <c r="GU57" s="4" t="e">
        <f t="shared" si="4"/>
        <v>#VALUE!</v>
      </c>
    </row>
    <row r="58" spans="1:203" ht="13.5" customHeight="1">
      <c r="A58" s="7" t="s">
        <v>145</v>
      </c>
      <c r="B58" t="s">
        <v>782</v>
      </c>
      <c r="C58" s="7"/>
      <c r="D58" s="8">
        <v>55</v>
      </c>
      <c r="E58" s="8">
        <f t="shared" si="0"/>
        <v>58</v>
      </c>
      <c r="F58" s="8">
        <f t="shared" si="1"/>
        <v>62</v>
      </c>
      <c r="G58" s="8">
        <v>65</v>
      </c>
      <c r="H58" s="8">
        <v>70</v>
      </c>
      <c r="I58" s="8">
        <f t="shared" si="5"/>
        <v>72</v>
      </c>
      <c r="J58" s="8">
        <f t="shared" si="6"/>
        <v>73</v>
      </c>
      <c r="K58" s="8">
        <v>75</v>
      </c>
      <c r="L58" s="8">
        <v>80</v>
      </c>
      <c r="M58" s="8">
        <f t="shared" si="2"/>
        <v>87</v>
      </c>
      <c r="N58" s="8">
        <f t="shared" si="3"/>
        <v>93</v>
      </c>
      <c r="O58" s="8">
        <v>100</v>
      </c>
      <c r="P58" s="391">
        <v>33</v>
      </c>
      <c r="Q58" s="394"/>
      <c r="R58" s="395" t="b">
        <f>IF(OR('Multi-Field'!AA35=Lists!$AC$42,'Multi-Field'!AA35=Lists!$AC$43),IF('Multi-Field'!Z35="x",(IF('Multi-Field'!AC35=Lists!$Q$11,Lists!$R$11,IF('Multi-Field'!AC35=Lists!$Q$12,Lists!$R$12,IF('Multi-Field'!AC35=Lists!$Q$13,Lists!$R$13,IF('Multi-Field'!AC35=Lists!$Q$14,Lists!$R$14))))),IF('Multi-Field'!X35="x",(IF('Multi-Field'!AC35=Lists!$Q$11,Lists!$S$11,IF('Multi-Field'!AC35=Lists!$Q$12,Lists!$S$12,IF('Multi-Field'!AC35=Lists!$Q$13,Lists!$S$13,IF('Multi-Field'!AC35=Lists!$Q$14,Lists!$S$14))))),IF('Multi-Field'!V35="x",(IF('Multi-Field'!AC35=Lists!$Q$11,Lists!$T$11,IF('Multi-Field'!AC35=Lists!$Q$12,Lists!$T$12,IF('Multi-Field'!AC35=Lists!$Q$13,Lists!$T$13,IF('Multi-Field'!AC35=Lists!$Q$14,Lists!$T$14))))),0))))</f>
        <v>0</v>
      </c>
      <c r="S58" s="395" t="str">
        <f t="shared" si="11"/>
        <v/>
      </c>
      <c r="T58" s="395"/>
      <c r="U58" s="396"/>
      <c r="V58" s="383">
        <f>IF(OR('Multi-Field'!AI44=$U$4,'Multi-Field'!AI44=$U$5,'Multi-Field'!AI44=$U$6,'Multi-Field'!AI44=$U$7,'Multi-Field'!AI44=$U$8,'Multi-Field'!AI44=$U$9),(IF('Multi-Field'!AJ44=$V$2,100,IF('Multi-Field'!AJ44=$V$3,65,IF('Multi-Field'!AJ44=$V$4,53,IF('Multi-Field'!AJ44=$V$5,41,IF('Multi-Field'!AJ44=$V$6,23,IF('Multi-Field'!AJ44=$V$7,0,0))))))),0)</f>
        <v>0</v>
      </c>
      <c r="W58" s="383" t="str">
        <f>IF(AND(OR('Multi-Field'!AF44=$S$3,'Multi-Field'!AF44=S46,'Multi-Field'!AF44=$S$7),'Multi-Field'!AN44&lt;18,'Multi-Field'!AN44&gt;0),35,IF('Multi-Field'!AF44=$S$4,55,IF(AND('Multi-Field'!AF44=$S$6,'Multi-Field'!AN44&lt;18),30,IF(AND('Multi-Field'!AN44&gt;17,OR('Multi-Field'!AF44=$S$3,'Multi-Field'!AF44=$S$5,'Multi-Field'!AF44= $S$6,'Multi-Field'!AF44=$S$7)),25,"0"))))</f>
        <v>0</v>
      </c>
      <c r="X58" s="383">
        <f>IF(OR('Multi-Field'!BA44=$U$4,'Multi-Field'!BA44=$U$5,'Multi-Field'!BA44=$U$6,'Multi-Field'!BA44=U48,'Multi-Field'!BA44=$U$8,'Multi-Field'!BA44=$U$9),(IF('Multi-Field'!BB44=$V$2,100,IF('Multi-Field'!BB44=$V$3,65,IF('Multi-Field'!BB44=$V$4,53,IF('Multi-Field'!BB44=$V$5,41,IF('Multi-Field'!BB44=$V$6,23,IF('Multi-Field'!BB44=$V$7,0,0))))))),0)</f>
        <v>0</v>
      </c>
      <c r="Y58" s="383" t="str">
        <f>IF(AND(OR('Multi-Field'!AX44=$S$3,'Multi-Field'!AX44=$S$5,'Multi-Field'!AX44=$S$7),'Multi-Field'!BF44&lt;18),35,IF('Multi-Field'!AX44=$S$4,55,IF(AND('Multi-Field'!AX44=$S$6,'Multi-Field'!BF44&lt;18),30,IF(AND('Multi-Field'!BF44&gt;17,OR('Multi-Field'!AX44=$S$3,'Multi-Field'!AX44=$S$5,'Multi-Field'!AX44=$S$6,'Multi-Field'!AX44=$S$7)),25,"0"))))</f>
        <v>0</v>
      </c>
      <c r="Z58" s="383">
        <v>42</v>
      </c>
      <c r="AC58" t="s">
        <v>843</v>
      </c>
      <c r="AI58" s="384">
        <f>'[1]Multi-Field'!B54</f>
        <v>0</v>
      </c>
      <c r="AJ58" s="385" t="e">
        <f>#VALUE!</f>
        <v>#VALUE!</v>
      </c>
      <c r="AK58" s="385" t="e">
        <f>#VALUE!</f>
        <v>#VALUE!</v>
      </c>
      <c r="AL58" s="385" t="e">
        <f>IF(AK58="","",IF('[1]Multi-Field'!AU54=20,10,IF(AK58-30&lt;0,0,AK58-30)))</f>
        <v>#VALUE!</v>
      </c>
      <c r="AM58" s="385" t="e">
        <f>#VALUE!</f>
        <v>#VALUE!</v>
      </c>
      <c r="AN58" s="385" t="e">
        <f t="shared" si="7"/>
        <v>#VALUE!</v>
      </c>
      <c r="AO58" s="385" t="e">
        <f>#VALUE!</f>
        <v>#VALUE!</v>
      </c>
      <c r="AP58" s="385" t="e">
        <f>#VALUE!</f>
        <v>#VALUE!</v>
      </c>
      <c r="AQ58" s="385" t="e">
        <f>#VALUE!</f>
        <v>#VALUE!</v>
      </c>
      <c r="AR58" s="385" t="e">
        <f>#VALUE!</f>
        <v>#VALUE!</v>
      </c>
      <c r="AS58" s="385" t="e">
        <f>IF(AR58="","",IF('[1]Multi-Field'!AU54&gt;9,0,AR58-15))</f>
        <v>#VALUE!</v>
      </c>
      <c r="AT58" s="385" t="e">
        <f>#VALUE!</f>
        <v>#VALUE!</v>
      </c>
      <c r="AU58" s="385" t="e">
        <f>#VALUE!</f>
        <v>#VALUE!</v>
      </c>
      <c r="AV58" s="385" t="e">
        <f>IF(AU58="","",IF('[1]Multi-Field'!AU54=9&gt;9,0,AU58-35))</f>
        <v>#VALUE!</v>
      </c>
      <c r="AW58" s="385" t="e">
        <f>#VALUE!</f>
        <v>#VALUE!</v>
      </c>
      <c r="AX58" s="385" t="e">
        <f t="shared" si="8"/>
        <v>#VALUE!</v>
      </c>
      <c r="AY58" s="385" t="str">
        <f>IF('[1]Multi-Field'!AU54="","",IF('[1]Multi-Field'!AU54&lt;1,100,IF('[1]Multi-Field'!AU54=1,75,IF('[1]Multi-Field'!AU54=2,50,IF('[1]Multi-Field'!AU54=3,25,IF('[1]Multi-Field'!AU54&gt;3,0,""))))))</f>
        <v/>
      </c>
      <c r="AZ58" s="385" t="str">
        <f t="shared" si="9"/>
        <v/>
      </c>
      <c r="BA58" s="385" t="e">
        <f>#VALUE!</f>
        <v>#VALUE!</v>
      </c>
      <c r="BB58" s="385" t="e">
        <f>IF(BA58="","",IF(AND('[1]Multi-Field'!AU54&lt;40,'[1]Multi-Field'!AU54&gt;9),40,IF('[1]Multi-Field'!AU54&gt;39,0,BA58+5)))</f>
        <v>#VALUE!</v>
      </c>
      <c r="BC58" s="386" t="e">
        <f t="shared" si="10"/>
        <v>#VALUE!</v>
      </c>
      <c r="BD58" s="283">
        <v>0.34</v>
      </c>
      <c r="BE58" s="283">
        <v>0.78</v>
      </c>
      <c r="BF58" s="411" t="s">
        <v>1229</v>
      </c>
      <c r="BG58" s="412">
        <v>3</v>
      </c>
      <c r="BH58" s="412">
        <v>2.5</v>
      </c>
      <c r="BI58" s="412">
        <v>4</v>
      </c>
      <c r="BJ58" s="409" t="e">
        <f>IF(AND('[1]Single Field'!#REF!=[1]Lists!BF58,'[1]Single Field'!#REF!="Drained"),"x",IF(AND('[1]Single Field'!#REF!=[1]Lists!BF58,'[1]Single Field'!#REF!="Undrained"),O,""))</f>
        <v>#REF!</v>
      </c>
      <c r="BK58" s="409" t="str">
        <f>IF(AND('[1]Multi-Field'!$E$3=[1]Lists!BF58,'[1]Multi-Field'!$F$3="Drained"),BI58,IF(AND('[1]Multi-Field'!$E$3=BF58,'[1]Multi-Field'!$F$3="undrained"),BH58,""))</f>
        <v/>
      </c>
      <c r="BL58" s="409" t="str">
        <f>IF(AND('[1]Multi-Field'!$E$4=BF58,'[1]Multi-Field'!$F$4="Drained"),BI58,IF(AND('[1]Multi-Field'!$E$4=BF58,'[1]Multi-Field'!$F$4="undrained"),BH58,""))</f>
        <v/>
      </c>
      <c r="BM58" s="409" t="str">
        <f>IF(AND('[1]Multi-Field'!$E$5=BF58,'[1]Multi-Field'!$F$5="Drained"),BI58,IF(AND('[1]Multi-Field'!$E$5=BF58,'[1]Multi-Field'!$F$5="undrained"),BH58,""))</f>
        <v/>
      </c>
      <c r="BN58" s="409" t="str">
        <f>IF(AND('[1]Multi-Field'!$E$6=BF58,'[1]Multi-Field'!$F$6="Drained"),BI58,IF(AND('[1]Multi-Field'!$E$6=BF58,'[1]Multi-Field'!$F$6="undrained"),BH58,""))</f>
        <v/>
      </c>
      <c r="BO58" s="409" t="str">
        <f>IF(AND('[1]Multi-Field'!$E$7=BF58,'[1]Multi-Field'!$F$7="Drained"),BI58,IF(AND('[1]Multi-Field'!$E$7=BF58,'[1]Multi-Field'!$F$7="undrained"),BH58,""))</f>
        <v/>
      </c>
      <c r="BP58" s="409" t="str">
        <f>IF(AND('[1]Multi-Field'!$E$8=BF58,'[1]Multi-Field'!$F$8="Drained"),BI58,IF(AND('[1]Multi-Field'!$E$8=BF58,'[1]Multi-Field'!$F$8="undrained"),BH58,""))</f>
        <v/>
      </c>
      <c r="BQ58" s="409" t="str">
        <f>IF(AND('[1]Multi-Field'!$E$9=BF58,'[1]Multi-Field'!$F$9="Drained"),BI58,IF(AND('[1]Multi-Field'!$E$9=BF58,'[1]Multi-Field'!$F$9="undrained"),BH58,""))</f>
        <v/>
      </c>
      <c r="BR58" s="409" t="str">
        <f>IF(AND('[1]Multi-Field'!$E$10=BF58,'[1]Multi-Field'!$F$10="Drained"),BI58,IF(AND('[1]Multi-Field'!$E$10=BF58,'[1]Multi-Field'!$F$10="undrained"),BH58,""))</f>
        <v/>
      </c>
      <c r="BS58" s="409" t="str">
        <f>IF(AND('[1]Multi-Field'!$E$11=BF58,'[1]Multi-Field'!$F$11="Drained"),BI58,IF(AND('[1]Multi-Field'!$E$11=BF58,'[1]Multi-Field'!$F$11="undrained"),BH58,""))</f>
        <v/>
      </c>
      <c r="BT58" s="409" t="str">
        <f>IF(AND('[1]Multi-Field'!$E$12=BF58,'[1]Multi-Field'!$F$12="Drained"),BI58,IF(AND('[1]Multi-Field'!$E$12=BF58,'[1]Multi-Field'!$F$12="undrained"),BH58,""))</f>
        <v/>
      </c>
      <c r="BU58" s="409" t="str">
        <f>IF(AND('[1]Multi-Field'!$E$13=BF58,'[1]Multi-Field'!$F$13="Drained"),BI58,IF(AND('[1]Multi-Field'!$E$3=BF58,'[1]Multi-Field'!$F$13="undrained"),BH58,""))</f>
        <v/>
      </c>
      <c r="BV58" s="409" t="str">
        <f>IF(AND('[1]Multi-Field'!$E$14=BF58,'[1]Multi-Field'!$F$14="Drained"),BI58,IF(AND('[1]Multi-Field'!$E$14=BF58,'[1]Multi-Field'!$F$14="undrained"),BH58,""))</f>
        <v/>
      </c>
      <c r="BW58" s="409" t="str">
        <f>IF(AND('[1]Multi-Field'!$E$15=BF58,'[1]Multi-Field'!$F$15="Drained"),BI58,IF(AND('[1]Multi-Field'!$E$15=BF58,'[1]Multi-Field'!$F$15="undrained"),BH58,""))</f>
        <v/>
      </c>
      <c r="BX58" s="409" t="str">
        <f>IF(AND('[1]Multi-Field'!$E$16=[1]Lists!BF58,'[1]Multi-Field'!$F$16="Drained"),BI58,IF(AND('[1]Multi-Field'!$E$16=[1]Lists!BF58,'[1]Multi-Field'!$F$16="undrained"),BH58,""))</f>
        <v/>
      </c>
      <c r="BY58" s="409" t="str">
        <f>IF(AND('[1]Multi-Field'!$E$17=[1]Lists!BF58,'[1]Multi-Field'!$F$17="Drained"),BI58,IF(AND('[1]Multi-Field'!$E$17=[1]Lists!BF58,'[1]Multi-Field'!$F$17="undrained"),BH58,""))</f>
        <v/>
      </c>
      <c r="BZ58" s="409" t="str">
        <f>IF(AND('[1]Multi-Field'!$E$18=[1]Lists!BF58,'[1]Multi-Field'!$F$18="Drained"),BI58,IF(AND('[1]Multi-Field'!$E$18=[1]Lists!BF58,'[1]Multi-Field'!$F$18="undrained"),BH58,""))</f>
        <v/>
      </c>
      <c r="CA58" s="409" t="str">
        <f>IF(AND('[1]Multi-Field'!$E$19=[1]Lists!BF58,'[1]Multi-Field'!$F$19="Drained"),BI58,IF(AND('[1]Multi-Field'!$E$19=[1]Lists!BF58,'[1]Multi-Field'!$F$19="undrained"),BH58,""))</f>
        <v/>
      </c>
      <c r="CB58" s="409" t="str">
        <f>IF(AND('[1]Multi-Field'!$E$20=[1]Lists!BF58,'[1]Multi-Field'!$F$20="Drained"),BI58,IF(AND('[1]Multi-Field'!$E$20=[1]Lists!BF58,'[1]Multi-Field'!$F$20="undrained"),BH58,""))</f>
        <v/>
      </c>
      <c r="CC58" s="409" t="str">
        <f>IF(AND('[1]Multi-Field'!$E$21=[1]Lists!BF58,'[1]Multi-Field'!$F$21="Drained"),BI58,IF(AND('[1]Multi-Field'!$E$21=[1]Lists!BF58,'[1]Multi-Field'!$F$21="undrained"),BH58,""))</f>
        <v/>
      </c>
      <c r="CD58" s="409" t="str">
        <f>IF(AND('[1]Multi-Field'!$E$22=[1]Lists!BF58,'[1]Multi-Field'!$F$22="Drained"),BI58,IF(AND('[1]Multi-Field'!$E$22=[1]Lists!BF58,'[1]Multi-Field'!$F$22="undrained"),BH58,""))</f>
        <v/>
      </c>
      <c r="CE58" s="409" t="str">
        <f>IF(AND('[1]Multi-Field'!$E$23=[1]Lists!BF58,'[1]Multi-Field'!$F$23="Drained"),BI58,IF(AND('[1]Multi-Field'!$E$23=[1]Lists!BF58,'[1]Multi-Field'!$F$23="undrained"),BH58,""))</f>
        <v/>
      </c>
      <c r="CF58" s="409" t="str">
        <f>IF(AND('[1]Multi-Field'!$E$24=[1]Lists!BF58,'[1]Multi-Field'!$F$24="Drained"),BI58,IF(AND('[1]Multi-Field'!$E$24=[1]Lists!BF58,'[1]Multi-Field'!$F$24="undrained"),BH58,""))</f>
        <v/>
      </c>
      <c r="CG58" s="409" t="str">
        <f>IF(AND('[1]Multi-Field'!$E$25=[1]Lists!BF58,'[1]Multi-Field'!$F$25="Drained"),BI58,IF(AND('[1]Multi-Field'!$E$25=[1]Lists!BF58,'[1]Multi-Field'!$F$25="undrained"),BH58,""))</f>
        <v/>
      </c>
      <c r="CH58" s="409" t="str">
        <f>IF(AND('[1]Multi-Field'!$E$26=[1]Lists!BF58,'[1]Multi-Field'!$F$26="Drained"),BI58,IF(AND('[1]Multi-Field'!$E$26=[1]Lists!BF58,'[1]Multi-Field'!$F$26="undrained"),BH58,""))</f>
        <v/>
      </c>
      <c r="CI58" s="409" t="str">
        <f>IF(AND('[1]Multi-Field'!$E$27=[1]Lists!BF58,'[1]Multi-Field'!$F$27="Drained"),BI58,IF(AND('[1]Multi-Field'!$E$27=[1]Lists!BF58,'[1]Multi-Field'!$F$27="undrained"),BH58,""))</f>
        <v/>
      </c>
      <c r="CJ58" s="409" t="str">
        <f>IF(AND('[1]Multi-Field'!$E$28=[1]Lists!BF58,'[1]Multi-Field'!$F$28="Drained"),BI58,IF(AND('[1]Multi-Field'!$E$28=[1]Lists!BF58,'[1]Multi-Field'!$F$28="undrained"),BH58,""))</f>
        <v/>
      </c>
      <c r="CK58" s="409" t="str">
        <f>IF(AND('[1]Multi-Field'!$E$29=[1]Lists!BF58,'[1]Multi-Field'!$F$29="Drained"),BI58,IF(AND('[1]Multi-Field'!$E$29=[1]Lists!BF58,'[1]Multi-Field'!$F$29="undrained"),BH58,""))</f>
        <v/>
      </c>
      <c r="CL58" s="409" t="str">
        <f>IF(AND('[1]Multi-Field'!$E$30=[1]Lists!BF58,'[1]Multi-Field'!$F$30="Drained"),BI58,IF(AND('[1]Multi-Field'!$E$30=[1]Lists!BF58,'[1]Multi-Field'!$F$30="undrained"),BH58,""))</f>
        <v/>
      </c>
      <c r="CM58" s="409" t="str">
        <f>IF(AND('[1]Multi-Field'!$E$31=[1]Lists!BF58,'[1]Multi-Field'!$F$31="Drained"),BI58,IF(AND('[1]Multi-Field'!$E$31=[1]Lists!BF58,'[1]Multi-Field'!$F$31="undrained"),BH58,""))</f>
        <v/>
      </c>
      <c r="CN58" s="409" t="str">
        <f>IF(AND('[1]Multi-Field'!$E$32=[1]Lists!BF58,'[1]Multi-Field'!$F$32="Drained"),BI58,IF(AND('[1]Multi-Field'!$E$32=[1]Lists!BF58,'[1]Multi-Field'!$F$32="undrained"),BH58,""))</f>
        <v/>
      </c>
      <c r="CO58" s="409" t="str">
        <f>IF(AND('[1]Multi-Field'!$E$33=[1]Lists!BF58,'[1]Multi-Field'!$F$33="Drained"),BI58,IF(AND('[1]Multi-Field'!$E$33=[1]Lists!BF58,'[1]Multi-Field'!$F$33="undrained"),BH58,""))</f>
        <v/>
      </c>
      <c r="CP58" s="409" t="str">
        <f>IF(AND('[1]Multi-Field'!$E$34=[1]Lists!BF58,'[1]Multi-Field'!$F$34="Drained"),BI58,IF(AND('[1]Multi-Field'!$E$34=[1]Lists!BF58,'[1]Multi-Field'!$F$34="undrained"),BH58,""))</f>
        <v/>
      </c>
      <c r="CQ58" s="409" t="str">
        <f>IF(AND('[1]Multi-Field'!$E$35=[1]Lists!BF58,'[1]Multi-Field'!$F$35="Drained"),BI58,IF(AND('[1]Multi-Field'!$E$35=[1]Lists!BF58,'[1]Multi-Field'!$F$35="undrained"),BH58,""))</f>
        <v/>
      </c>
      <c r="CR58" s="409" t="str">
        <f>IF(AND('[1]Multi-Field'!$E$36=[1]Lists!BF58,'[1]Multi-Field'!$F$36="Drained"),BI58,IF(AND('[1]Multi-Field'!$E$36=[1]Lists!BF58,'[1]Multi-Field'!$F$36="undrained"),BH58,""))</f>
        <v/>
      </c>
      <c r="CS58" s="409" t="str">
        <f>IF(AND('[1]Multi-Field'!$E$37=[1]Lists!BF58,'[1]Multi-Field'!$F$37="Drained"),BI58,IF(AND('[1]Multi-Field'!$E$37=[1]Lists!BF58,'[1]Multi-Field'!$F$37="undrained"),BH58,""))</f>
        <v/>
      </c>
      <c r="CT58" s="409" t="str">
        <f>IF(AND('[1]Multi-Field'!$E$38=[1]Lists!BF58,'[1]Multi-Field'!$F$38="Drained"),BI58,IF(AND('[1]Multi-Field'!$E$38=[1]Lists!BF58,'[1]Multi-Field'!$F$38="undrained"),BH58,""))</f>
        <v/>
      </c>
      <c r="CU58" s="409" t="str">
        <f>IF(AND('[1]Multi-Field'!$E$39=[1]Lists!BF58,'[1]Multi-Field'!$F$39="Drained"),BI58,IF(AND('[1]Multi-Field'!$E$39=[1]Lists!BF58,'[1]Multi-Field'!$F$39="undrained"),BH58,""))</f>
        <v/>
      </c>
      <c r="CV58" s="409" t="str">
        <f>IF(AND('[1]Multi-Field'!$E$40=[1]Lists!BF58,'[1]Multi-Field'!$F$40="Drained"),BI58,IF(AND('[1]Multi-Field'!$E$40=[1]Lists!BF58,'[1]Multi-Field'!$F$40="undrained"),BH58,""))</f>
        <v/>
      </c>
      <c r="CW58" s="409" t="str">
        <f>IF(AND('[1]Multi-Field'!$E$41=[1]Lists!BF58,'[1]Multi-Field'!$F$40="Drained"),BI58,IF(AND('[1]Multi-Field'!$E$40=[1]Lists!BF58,'[1]Multi-Field'!$F$40="undrained"),BH58,""))</f>
        <v/>
      </c>
      <c r="CX58" s="409" t="str">
        <f>IF(AND('[1]Multi-Field'!$E$42=[1]Lists!BF58,'[1]Multi-Field'!$F$42="Drained"),BI58,IF(AND('[1]Multi-Field'!$E$42=[1]Lists!BF58,'[1]Multi-Field'!$F$42="undrained"),BH58,""))</f>
        <v/>
      </c>
      <c r="CY58" s="409" t="str">
        <f>IF(AND('[1]Multi-Field'!$E$43=[1]Lists!BF58,'[1]Multi-Field'!$F$43="Drained"),BI58,IF(AND('[1]Multi-Field'!$E$43=[1]Lists!BF58,'[1]Multi-Field'!$F$43="undrained"),BH58,""))</f>
        <v/>
      </c>
      <c r="CZ58" s="409" t="str">
        <f>IF(AND('[1]Multi-Field'!$E$44=[1]Lists!BF58,'[1]Multi-Field'!$F$44="Drained"),BI58,IF(AND('[1]Multi-Field'!$E$44=[1]Lists!BF58,'[1]Multi-Field'!$F$44="undrained"),BH58,""))</f>
        <v/>
      </c>
      <c r="DA58" s="409" t="str">
        <f>IF(AND('[1]Multi-Field'!$E$45=[1]Lists!BF58,'[1]Multi-Field'!$F$45="Drained"),BI58,IF(AND('[1]Multi-Field'!$E$45=[1]Lists!BF58,'[1]Multi-Field'!$F$45="undrained"),BH58,""))</f>
        <v/>
      </c>
      <c r="DB58" s="409" t="str">
        <f>IF(AND('[1]Multi-Field'!$E$46=[1]Lists!BF58,'[1]Multi-Field'!$F$46="Drained"),BI58,IF(AND('[1]Multi-Field'!$E$46=[1]Lists!BF58,'[1]Multi-Field'!$F$46="undrained"),BH58,""))</f>
        <v/>
      </c>
      <c r="DC58" s="409" t="str">
        <f>IF(AND('[1]Multi-Field'!$E$47=[1]Lists!BF58,'[1]Multi-Field'!$F$47="Drained"),BI58,IF(AND('[1]Multi-Field'!$E$47=[1]Lists!BF58,'[1]Multi-Field'!$F$47="undrained"),BH58,""))</f>
        <v/>
      </c>
      <c r="DD58" s="409" t="str">
        <f>IF(AND('[1]Multi-Field'!$E$48=[1]Lists!BF58,'[1]Multi-Field'!$F$48="Drained"),BI58,IF(AND('[1]Multi-Field'!$E$48=[1]Lists!BF58,'[1]Multi-Field'!$F$48="undrained"),BH58,""))</f>
        <v/>
      </c>
      <c r="DE58" s="409" t="str">
        <f>IF(AND('[1]Multi-Field'!$E$49=[1]Lists!BF58,'[1]Multi-Field'!$F$49="Drained"),BI58,IF(AND('[1]Multi-Field'!$E$49=[1]Lists!BF58,'[1]Multi-Field'!$F$9="undrained"),BH58,""))</f>
        <v/>
      </c>
      <c r="DF58" s="409" t="str">
        <f>IF(AND('[1]Multi-Field'!$E$50=[1]Lists!BF58,'[1]Multi-Field'!$F$50="Drained"),BI58,IF(AND('[1]Multi-Field'!$E$50=[1]Lists!BF58,'[1]Multi-Field'!$F$50="undrained"),BH58,""))</f>
        <v/>
      </c>
      <c r="DG58" s="409" t="str">
        <f>IF(AND('[1]Multi-Field'!$E$51=[1]Lists!BF58,'[1]Multi-Field'!$F$51="Drained"),BI58,IF(AND('[1]Multi-Field'!$E$51=[1]Lists!BF58,'[1]Multi-Field'!$F$51="undrained"),BH58,""))</f>
        <v/>
      </c>
      <c r="DH58" s="409" t="str">
        <f>IF(AND('[1]Multi-Field'!$E$52=[1]Lists!BF58,'[1]Multi-Field'!$F$52="Drained"),BI58,IF(AND('[1]Multi-Field'!$E$52=[1]Lists!BF58,'[1]Multi-Field'!$F$52="undrained"),BH58,""))</f>
        <v/>
      </c>
      <c r="DI58" s="409" t="str">
        <f>IF(AND('[1]Multi-Field'!$E$53=[1]Lists!BF58,'[1]Multi-Field'!$F$53="Drained"),BI58,IF(AND('[1]Multi-Field'!$E$53=[1]Lists!BF58,'[1]Multi-Field'!$F$53="undrained"),BH58,""))</f>
        <v/>
      </c>
      <c r="DJ58" s="409" t="str">
        <f>IF(AND('[1]Multi-Field'!$E$54=[1]Lists!BF58,'[1]Multi-Field'!$F$54="Drained"),BI58,IF(AND('[1]Multi-Field'!$E$54=[1]Lists!BF58,'[1]Multi-Field'!$F$54="undrained"),BH58,""))</f>
        <v/>
      </c>
      <c r="DK58" s="409" t="str">
        <f>IF(AND('[1]Multi-Field'!$E$55=[1]Lists!BF58,'[1]Multi-Field'!$F$55="Drained"),BI58,IF(AND('[1]Multi-Field'!$E$55=[1]Lists!BF58,'[1]Multi-Field'!$F$55="undrained"),BH58,""))</f>
        <v/>
      </c>
      <c r="DL58" s="409" t="str">
        <f>IF(AND('[1]Multi-Field'!$E$56=[1]Lists!BF58,'[1]Multi-Field'!$F$56="Drained"),BI58,IF(AND('[1]Multi-Field'!$E$56=[1]Lists!BF58,'[1]Multi-Field'!$F$56="undrained"),BH58,""))</f>
        <v/>
      </c>
      <c r="DM58" s="409" t="str">
        <f>IF(AND('[1]Multi-Field'!$E$57=[1]Lists!BF58,'[1]Multi-Field'!$F$57="Drained"),BI58,IF(AND('[1]Multi-Field'!$E$57=[1]Lists!BF58,'[1]Multi-Field'!$F$57="undrained"),BH58,""))</f>
        <v/>
      </c>
      <c r="DN58" s="409" t="str">
        <f>IF(AND('[1]Multi-Field'!$E$58=[1]Lists!BF58,'[1]Multi-Field'!$F$58="Drained"),BI58,IF(AND('[1]Multi-Field'!$E$58=[1]Lists!BF58,'[1]Multi-Field'!$F$58="undrained"),BH58,""))</f>
        <v/>
      </c>
      <c r="DO58" s="409">
        <f>IF(AND('[1]Multi-Field'!$E$59=[1]Lists!BF58,'[1]Multi-Field'!$F$59="Drained"),BI58,IF(AND('[1]Multi-Field'!$E$59=[1]Lists!BF58,'[1]Multi-Field'!$F$59="undrained"),BH58,""))</f>
        <v>4</v>
      </c>
      <c r="DP58" s="409" t="str">
        <f>IF(AND('[1]Multi-Field'!$E$60=[1]Lists!BF58,'[1]Multi-Field'!$F$60="Drained"),BI58,IF(AND('[1]Multi-Field'!$E$60=[1]Lists!BF58,'[1]Multi-Field'!$F$60="undrained"),BH58,""))</f>
        <v/>
      </c>
      <c r="DQ58" s="409" t="str">
        <f>IF(AND('[1]Multi-Field'!$E$61=[1]Lists!BF58,'[1]Multi-Field'!$F$61="Drained"),BI58,IF(AND('[1]Multi-Field'!$E$61=[1]Lists!BF58,'[1]Multi-Field'!$F$61="undrained"),BH58,""))</f>
        <v/>
      </c>
      <c r="DR58" s="409" t="str">
        <f>IF(AND('[1]Multi-Field'!$E$62=[1]Lists!BF58,'[1]Multi-Field'!$F$62="Drained"),BI58,IF(AND('[1]Multi-Field'!$E$62=[1]Lists!BF58,'[1]Multi-Field'!$F$62="undrained"),BH58,""))</f>
        <v/>
      </c>
      <c r="DS58" s="409" t="str">
        <f>IF(AND('[1]Multi-Field'!$E$63=[1]Lists!BF58,'[1]Multi-Field'!$F$63="Drained"),BI58,IF(AND('[1]Multi-Field'!$E$63=[1]Lists!BF58,'[1]Multi-Field'!$F$63="undrained"),BH58,""))</f>
        <v/>
      </c>
      <c r="DT58" s="409" t="str">
        <f>IF(AND('[1]Multi-Field'!$E$64=[1]Lists!BF58,'[1]Multi-Field'!$F$64="Drained"),BI58,IF(AND('[1]Multi-Field'!$E$64=[1]Lists!BF58,'[1]Multi-Field'!$F$64="undrained"),BH58,""))</f>
        <v/>
      </c>
      <c r="DU58" s="409" t="str">
        <f>IF(AND('[1]Multi-Field'!$E$65=[1]Lists!BF58,'[1]Multi-Field'!$F$65="Drained"),BI58,IF(AND('[1]Multi-Field'!$E$65=[1]Lists!BF58,'[1]Multi-Field'!$F$65="undrained"),BH58,""))</f>
        <v/>
      </c>
      <c r="DV58" s="409" t="str">
        <f>IF(AND('[1]Multi-Field'!$E$66=[1]Lists!BF58,'[1]Multi-Field'!$F$66="Drained"),BI58,IF(AND('[1]Multi-Field'!$E$66=[1]Lists!BF58,'[1]Multi-Field'!$F$66="undrained"),BH58,""))</f>
        <v/>
      </c>
      <c r="DW58" s="409" t="str">
        <f>IF(AND('[1]Multi-Field'!$E$67=[1]Lists!BF58,'[1]Multi-Field'!$F$67="Drained"),BI58,IF(AND('[1]Multi-Field'!$E$67=[1]Lists!BF58,'[1]Multi-Field'!$F$67="undrained"),BH58,""))</f>
        <v/>
      </c>
      <c r="DX58" s="409" t="str">
        <f>IF(AND('[1]Multi-Field'!$E$68=[1]Lists!BF58,'[1]Multi-Field'!$F$68="Drained"),BI58,IF(AND('[1]Multi-Field'!$E$68=[1]Lists!BF58,'[1]Multi-Field'!$F$68="undrained"),BH58,""))</f>
        <v/>
      </c>
      <c r="DY58" s="409" t="str">
        <f>IF(AND('[1]Multi-Field'!$E$69=[1]Lists!BF58,'[1]Multi-Field'!$F$69="Drained"),BI58,IF(AND('[1]Multi-Field'!$E$69=[1]Lists!BF58,'[1]Multi-Field'!$F$69="undrained"),BH58,""))</f>
        <v/>
      </c>
      <c r="DZ58" s="409" t="str">
        <f>IF(AND('[1]Multi-Field'!$E$70=[1]Lists!BF58,'[1]Multi-Field'!$F$70="Drained"),BI58,IF(AND('[1]Multi-Field'!$E$70=[1]Lists!BF58,'[1]Multi-Field'!$F$70="undrained"),BH58,""))</f>
        <v/>
      </c>
      <c r="EA58" s="409" t="str">
        <f>IF(AND('[1]Multi-Field'!$E$71=[1]Lists!BF58,'[1]Multi-Field'!$F$71="Drained"),BI58,IF(AND('[1]Multi-Field'!$E$71=[1]Lists!BF58,'[1]Multi-Field'!$F$71="undrained"),BH58,""))</f>
        <v/>
      </c>
      <c r="EB58" s="409" t="str">
        <f>IF(AND('[1]Multi-Field'!$E$72=[1]Lists!BF58,'[1]Multi-Field'!$F$72="Drained"),BI58,IF(AND('[1]Multi-Field'!$E$72=[1]Lists!BF58,'[1]Multi-Field'!$F$72="undrained"),BH58,""))</f>
        <v/>
      </c>
      <c r="EC58" s="409" t="str">
        <f>IF(AND('[1]Multi-Field'!$E$73=[1]Lists!BF58,'[1]Multi-Field'!$F$73="Drained"),BI58,IF(AND('[1]Multi-Field'!$E$73=[1]Lists!BF58,'[1]Multi-Field'!$F$73="undrained"),BH58,""))</f>
        <v/>
      </c>
      <c r="ED58" s="409" t="str">
        <f>IF(AND('[1]Multi-Field'!$E$74=[1]Lists!BF58,'[1]Multi-Field'!$F$74="Drained"),BI58,IF(AND('[1]Multi-Field'!$E$74=[1]Lists!BF58,'[1]Multi-Field'!$F$74="undrained"),BH58,""))</f>
        <v/>
      </c>
      <c r="EE58" s="409" t="str">
        <f>IF(AND('[1]Multi-Field'!$E$75=[1]Lists!BF58,'[1]Multi-Field'!$F$75="Drained"),BI58,IF(AND('[1]Multi-Field'!$E$75=[1]Lists!BF58,'[1]Multi-Field'!$F$75="undrained"),BH58,""))</f>
        <v/>
      </c>
      <c r="EF58" s="409" t="str">
        <f>IF(AND('[1]Multi-Field'!$E$76=[1]Lists!BF58,'[1]Multi-Field'!$F$76="Drained"),BI58,IF(AND('[1]Multi-Field'!$E$76=[1]Lists!BF58,'[1]Multi-Field'!$F$6="undrained"),BH58,""))</f>
        <v/>
      </c>
      <c r="EG58" s="409" t="str">
        <f>IF(AND('[1]Multi-Field'!$E$77=[1]Lists!BF58,'[1]Multi-Field'!$F$77="Drained"),BI58,IF(AND('[1]Multi-Field'!$E$77=[1]Lists!BF58,'[1]Multi-Field'!$F$77="undrained"),BH58,""))</f>
        <v/>
      </c>
      <c r="EH58" s="409" t="str">
        <f>IF(AND('[1]Multi-Field'!$E$78=[1]Lists!BF58,'[1]Multi-Field'!$F$78="Drained"),BI58,IF(AND('[1]Multi-Field'!$E$78=[1]Lists!BF58,'[1]Multi-Field'!$F$78="undrained"),BH58,""))</f>
        <v/>
      </c>
      <c r="EI58" s="409" t="str">
        <f>IF(AND('[1]Multi-Field'!$E$79=[1]Lists!BF58,'[1]Multi-Field'!$F$79="Drained"),BI58,IF(AND('[1]Multi-Field'!$E$79=[1]Lists!BF58,'[1]Multi-Field'!$F$79="undrained"),BH58,""))</f>
        <v/>
      </c>
      <c r="EJ58" s="409" t="str">
        <f>IF(AND('[1]Multi-Field'!$E$80=[1]Lists!BF58,'[1]Multi-Field'!$F$80="Drained"),BI58,IF(AND('[1]Multi-Field'!$E$80=[1]Lists!BF58,'[1]Multi-Field'!$F$80="undrained"),BH58,""))</f>
        <v/>
      </c>
      <c r="EK58" s="409" t="str">
        <f>IF(AND('[1]Multi-Field'!$E$81=[1]Lists!BF58,'[1]Multi-Field'!$F$81="Drained"),BI58,IF(AND('[1]Multi-Field'!$E$81=[1]Lists!BF58,'[1]Multi-Field'!$F$81="undrained"),BH58,""))</f>
        <v/>
      </c>
      <c r="EL58" s="409" t="str">
        <f>IF(AND('[1]Multi-Field'!$E$82=[1]Lists!BF58,'[1]Multi-Field'!$F$82="Drained"),BI58,IF(AND('[1]Multi-Field'!$E$82=[1]Lists!BF58,'[1]Multi-Field'!$F$82="undrained"),BH58,""))</f>
        <v/>
      </c>
      <c r="EM58" s="409" t="str">
        <f>IF(AND('[1]Multi-Field'!$E$83=[1]Lists!BF58,'[1]Multi-Field'!$F$83="Drained"),BI58,IF(AND('[1]Multi-Field'!$E$83=[1]Lists!BF58,'[1]Multi-Field'!$F$83="undrained"),BH58,""))</f>
        <v/>
      </c>
      <c r="EN58" s="409" t="str">
        <f>IF(AND('[1]Multi-Field'!$E$84=[1]Lists!BF58,'[1]Multi-Field'!$F$84="Drained"),BI58,IF(AND('[1]Multi-Field'!$E$84=[1]Lists!BF58,'[1]Multi-Field'!$F$84="undrained"),BH58,""))</f>
        <v/>
      </c>
      <c r="EO58" s="409" t="str">
        <f>IF(AND('[1]Multi-Field'!$E$85=[1]Lists!BF58,'[1]Multi-Field'!$F$85="Drained"),BI58,IF(AND('[1]Multi-Field'!$E$85=[1]Lists!BF58,'[1]Multi-Field'!$F$85="undrained"),BH58,""))</f>
        <v/>
      </c>
      <c r="EP58" s="409" t="str">
        <f>IF(AND('[1]Multi-Field'!$E$86=[1]Lists!BF58,'[1]Multi-Field'!$F$86="Drained"),BI58,IF(AND('[1]Multi-Field'!$E$86=[1]Lists!BF58,'[1]Multi-Field'!$F$86="undrained"),BH58,""))</f>
        <v/>
      </c>
      <c r="EQ58" s="409" t="str">
        <f>IF(AND('[1]Multi-Field'!$E$87=[1]Lists!BF58,'[1]Multi-Field'!$F$87="Drained"),BI58,IF(AND('[1]Multi-Field'!$E$87=[1]Lists!BF58,'[1]Multi-Field'!$F$87="undrained"),BH58,""))</f>
        <v/>
      </c>
      <c r="ER58" s="409" t="str">
        <f>IF(AND('[1]Multi-Field'!$E$88=[1]Lists!BF58,'[1]Multi-Field'!$F$88="Drained"),BI58,IF(AND('[1]Multi-Field'!$E$88=[1]Lists!BF58,'[1]Multi-Field'!$F$88="undrained"),BH58,""))</f>
        <v/>
      </c>
      <c r="ES58" s="409" t="str">
        <f>IF(AND('[1]Multi-Field'!$E$89=[1]Lists!BF58,'[1]Multi-Field'!$F$89="Drained"),BI58,IF(AND('[1]Multi-Field'!$E$89=[1]Lists!BF58,'[1]Multi-Field'!$F$89="undrained"),BH58,""))</f>
        <v/>
      </c>
      <c r="ET58" s="409" t="str">
        <f>IF(AND('[1]Multi-Field'!$E$90=[1]Lists!BF58,'[1]Multi-Field'!$F$90="Drained"),BI58,IF(AND('[1]Multi-Field'!$E$90=[1]Lists!BF58,'[1]Multi-Field'!$F$90="undrained"),BH58,""))</f>
        <v/>
      </c>
      <c r="EU58" s="409" t="str">
        <f>IF(AND('[1]Multi-Field'!$E$91=[1]Lists!BF58,'[1]Multi-Field'!$F$91="Drained"),BI58,IF(AND('[1]Multi-Field'!$E$91=[1]Lists!BF58,'[1]Multi-Field'!$F$91="undrained"),BH58,""))</f>
        <v/>
      </c>
      <c r="EV58" s="409" t="str">
        <f>IF(AND('[1]Multi-Field'!$E$92=[1]Lists!BF58,'[1]Multi-Field'!$F$92="Drained"),BI58,IF(AND('[1]Multi-Field'!$E$92=[1]Lists!BF58,'[1]Multi-Field'!$F$92="undrained"),BH58,""))</f>
        <v/>
      </c>
      <c r="EW58" s="409" t="str">
        <f>IF(AND('[1]Multi-Field'!$E$93=[1]Lists!BF58,'[1]Multi-Field'!$F$93="Drained"),BI58,IF(AND('[1]Multi-Field'!$E$93=[1]Lists!BF58,'[1]Multi-Field'!$F$93="undrained"),BH58,""))</f>
        <v/>
      </c>
      <c r="EX58" s="409" t="str">
        <f>IF(AND('[1]Multi-Field'!$E$94=[1]Lists!BF58,'[1]Multi-Field'!$F$94="Drained"),BI58,IF(AND('[1]Multi-Field'!$E$94=[1]Lists!BF58,'[1]Multi-Field'!$F$94="undrained"),BH58,""))</f>
        <v/>
      </c>
      <c r="EY58" s="409" t="str">
        <f>IF(AND('[1]Multi-Field'!$E$95=[1]Lists!BF58,'[1]Multi-Field'!$F$95="Drained"),BI58,IF(AND('[1]Multi-Field'!$E$95=[1]Lists!BF58,'[1]Multi-Field'!$F$95="undrained"),BH58,""))</f>
        <v/>
      </c>
      <c r="EZ58" s="409" t="str">
        <f>IF(AND('[1]Multi-Field'!$E$96=[1]Lists!BF58,'[1]Multi-Field'!$F$96="Drained"),BI58,IF(AND('[1]Multi-Field'!$E$96=[1]Lists!BF58,'[1]Multi-Field'!$F$96="undrained"),BH58,""))</f>
        <v/>
      </c>
      <c r="FA58" s="409" t="str">
        <f>IF(AND('[1]Multi-Field'!$E$97=[1]Lists!BF58,'[1]Multi-Field'!$F$97="Drained"),BI58,IF(AND('[1]Multi-Field'!$E$97=[1]Lists!BF58,'[1]Multi-Field'!$F$97="undrained"),BH58,""))</f>
        <v/>
      </c>
      <c r="FB58" s="409" t="str">
        <f>IF(AND('[1]Multi-Field'!$E$98=[1]Lists!BF58,'[1]Multi-Field'!$F$98="Drained"),BI58,IF(AND('[1]Multi-Field'!$E$98=[1]Lists!BF58,'[1]Multi-Field'!$F$98="undrained"),BH58,""))</f>
        <v/>
      </c>
      <c r="FC58" s="409" t="str">
        <f>IF(AND('[1]Multi-Field'!$E$99=[1]Lists!BF58,'[1]Multi-Field'!$F$99="Drained"),BI58,IF(AND('[1]Multi-Field'!$E$99=[1]Lists!BF58,'[1]Multi-Field'!$F$99="undrained"),BH58,""))</f>
        <v/>
      </c>
      <c r="FD58" s="409" t="str">
        <f>IF(AND('[1]Multi-Field'!$E$100=[1]Lists!BF58,'[1]Multi-Field'!$F$100="Drained"),BI58,IF(AND('[1]Multi-Field'!$E$100=[1]Lists!BF58,'[1]Multi-Field'!$F$100="undrained"),BH58,""))</f>
        <v/>
      </c>
      <c r="FE58" s="409" t="str">
        <f>IF(AND('[1]Multi-Field'!$E$101=[1]Lists!BF58,'[1]Multi-Field'!$F$101="Drained"),BI58,IF(AND('[1]Multi-Field'!$E$101=[1]Lists!BF58,'[1]Multi-Field'!$F$101="undrained"),BH58,""))</f>
        <v/>
      </c>
      <c r="FF58" s="409" t="str">
        <f>IF(AND('[1]Multi-Field'!$E$102=[1]Lists!BF58,'[1]Multi-Field'!$F$102="Drained"),BI58,IF(AND('[1]Multi-Field'!$E$102=[1]Lists!BF58,'[1]Multi-Field'!$F$102="undrained"),BH58,""))</f>
        <v/>
      </c>
      <c r="FG58" s="409" t="str">
        <f>IF(AND('[1]Multi-Field'!$E$103=[1]Lists!BF58,'[1]Multi-Field'!$F$103="Drained"),BI58,IF(AND('[1]Multi-Field'!$E$103=[1]Lists!BF58,'[1]Multi-Field'!$F$103="undrained"),BH58,""))</f>
        <v/>
      </c>
      <c r="FH58" s="409" t="str">
        <f>IF(AND('[1]Multi-Field'!$E$104=[1]Lists!BF58,'[1]Multi-Field'!$F$104="Drained"),BI58,IF(AND('[1]Multi-Field'!$E$104=[1]Lists!BF58,'[1]Multi-Field'!$F$104="undrained"),BH58,""))</f>
        <v/>
      </c>
      <c r="FI58" s="409" t="str">
        <f>IF(AND('[1]Multi-Field'!$E$105=[1]Lists!BF58,'[1]Multi-Field'!$F$105="Drained"),BI58,IF(AND('[1]Multi-Field'!$E$105=[1]Lists!BF58,'[1]Multi-Field'!$F$105="undrained"),BH58,""))</f>
        <v/>
      </c>
      <c r="FJ58" s="409" t="str">
        <f>IF(AND('[1]Multi-Field'!$E$106=[1]Lists!BF58,'[1]Multi-Field'!$F$106="Drained"),BI58,IF(AND('[1]Multi-Field'!$E$106=[1]Lists!BF58,'[1]Multi-Field'!$F$106="undrained"),BH58,""))</f>
        <v/>
      </c>
      <c r="FK58" s="409" t="str">
        <f>IF(AND('[1]Multi-Field'!$E$107=[1]Lists!BF58,'[1]Multi-Field'!$F$107="Drained"),BI58,IF(AND('[1]Multi-Field'!$E$107=[1]Lists!BF58,'[1]Multi-Field'!$F$107="undrained"),BH58,""))</f>
        <v/>
      </c>
      <c r="FL58" s="409" t="str">
        <f>IF(AND('[1]Multi-Field'!$E$108=[1]Lists!BF58,'[1]Multi-Field'!$F$108="Drained"),BI58,IF(AND('[1]Multi-Field'!$E$108=[1]Lists!BF58,'[1]Multi-Field'!$F$108="undrained"),BH58,""))</f>
        <v/>
      </c>
      <c r="FM58" s="409" t="str">
        <f>IF(AND('[1]Multi-Field'!$E$109=[1]Lists!BF58,'[1]Multi-Field'!$F$109="Drained"),BI58,IF(AND('[1]Multi-Field'!$E$109=[1]Lists!BF58,'[1]Multi-Field'!$F$109="undrained"),BH58,""))</f>
        <v/>
      </c>
      <c r="FN58" s="409" t="str">
        <f>IF(AND('[1]Multi-Field'!$E$110=[1]Lists!BF58,'[1]Multi-Field'!$F$110="Drained"),BI58,IF(AND('[1]Multi-Field'!$E$110=[1]Lists!BF58,'[1]Multi-Field'!$F$110="undrained"),BH58,""))</f>
        <v/>
      </c>
      <c r="FO58" s="409" t="str">
        <f>IF(AND('[1]Multi-Field'!$E$111=[1]Lists!BF58,'[1]Multi-Field'!$F$111="Drained"),BI58,IF(AND('[1]Multi-Field'!$E$111=[1]Lists!BF58,'[1]Multi-Field'!$F$111="undrained"),BH58,""))</f>
        <v/>
      </c>
      <c r="FP58" s="409" t="str">
        <f>IF(AND('[1]Multi-Field'!$E$112=[1]Lists!BF58,'[1]Multi-Field'!$F$112="Drained"),BI58,IF(AND('[1]Multi-Field'!$E$112=[1]Lists!BF58,'[1]Multi-Field'!$F$112="undrained"),BH58,""))</f>
        <v/>
      </c>
      <c r="FQ58" s="409" t="str">
        <f>IF(AND('[1]Multi-Field'!$E$113=[1]Lists!BF58,'[1]Multi-Field'!$F$113="Drained"),BI58,IF(AND('[1]Multi-Field'!$E$113=[1]Lists!BF58,'[1]Multi-Field'!$F$113="undrained"),BH58,""))</f>
        <v/>
      </c>
      <c r="FR58" s="409" t="str">
        <f>IF(AND('[1]Multi-Field'!$E$114=[1]Lists!BF58,'[1]Multi-Field'!$F$114="Drained"),BI58,IF(AND('[1]Multi-Field'!$E$114=[1]Lists!BF58,'[1]Multi-Field'!$F$114="undrained"),BH58,""))</f>
        <v/>
      </c>
      <c r="FS58" s="409" t="str">
        <f>IF(AND('[1]Multi-Field'!$E$115=[1]Lists!BF58,'[1]Multi-Field'!$F$115="Drained"),BI58,IF(AND('[1]Multi-Field'!$E$115=[1]Lists!BF58,'[1]Multi-Field'!$F$115="undrained"),BH58,""))</f>
        <v/>
      </c>
      <c r="FT58" s="409" t="str">
        <f>IF(AND('[1]Multi-Field'!$E$116=[1]Lists!BF58,'[1]Multi-Field'!$F$116="Drained"),BI58,IF(AND('[1]Multi-Field'!$E$116=[1]Lists!BF58,'[1]Multi-Field'!$F$116="undrained"),BH58,""))</f>
        <v/>
      </c>
      <c r="FU58" s="409" t="str">
        <f>IF(AND('[1]Multi-Field'!$E$117=[1]Lists!BF58,'[1]Multi-Field'!$F$117="Drained"),BI58,IF(AND('[1]Multi-Field'!$E$117=[1]Lists!BF58,'[1]Multi-Field'!$F$117="undrained"),BH58,""))</f>
        <v/>
      </c>
      <c r="FV58" s="409" t="str">
        <f>IF(AND('[1]Multi-Field'!$E$118=[1]Lists!BF58,'[1]Multi-Field'!$F$118="Drained"),BI58,IF(AND('[1]Multi-Field'!$E$118=[1]Lists!BF58,'[1]Multi-Field'!$F$118="undrained"),BH58,""))</f>
        <v/>
      </c>
      <c r="FW58" s="409" t="str">
        <f>IF(AND('[1]Multi-Field'!$E$119=[1]Lists!BF58,'[1]Multi-Field'!$F$119="Drained"),BI58,IF(AND('[1]Multi-Field'!$E$119=[1]Lists!BF58,'[1]Multi-Field'!$F$119="undrained"),BH58,""))</f>
        <v/>
      </c>
      <c r="FX58" s="409" t="str">
        <f>IF(AND('[1]Multi-Field'!$E$120=[1]Lists!BF58,'[1]Multi-Field'!$F$120="Drained"),BI58,IF(AND('[1]Multi-Field'!$E$120=[1]Lists!BF58,'[1]Multi-Field'!$F$120="undrained"),BH58,""))</f>
        <v/>
      </c>
      <c r="FZ58" t="s">
        <v>842</v>
      </c>
      <c r="GC58" s="4">
        <f>'[1]Multi-Field'!B56</f>
        <v>0</v>
      </c>
      <c r="GD58" s="73" t="str">
        <f>IF(OR('[1]Multi-Field'!Q56=$FZ$43,'[1]Multi-Field'!Q56=$FZ$44),'[1]Multi-Field'!BS56,"")</f>
        <v/>
      </c>
      <c r="GE58" s="4" t="str">
        <f>IF(AND(OR('[1]Multi-Field'!Q56=$FZ$86,'[1]Multi-Field'!Q56=$FZ$94,'[1]Multi-Field'!Q56=$FZ$87,'[1]Multi-Field'!Q56=[1]Lists!$FZ$93,'[1]Multi-Field'!Q56=$FZ$59),'[1]Multi-Field'!BS56&gt;50),'[1]Multi-Field'!BS56*0.8,IF(AND(OR('[1]Multi-Field'!Q56=$FZ$86,'[1]Multi-Field'!Q56=$FZ$94,'[1]Multi-Field'!Q56=$FZ$87,'[1]Multi-Field'!Q56=[1]Lists!$FZ$93,'[1]Multi-Field'!Q56=[1]Lists!$FZ$59),'[1]Multi-Field'!BS56&lt;50),'[1]Multi-Field'!BS56,""))</f>
        <v/>
      </c>
      <c r="GF58" s="4" t="str">
        <f>IF(OR('[1]Multi-Field'!Q56=[1]Lists!$FZ$7,'[1]Multi-Field'!Q56=[1]Lists!$FZ$5,'[1]Multi-Field'!Q56=[1]Lists!$FZ$24,'[1]Multi-Field'!Q56=[1]Lists!$FZ$10,'[1]Multi-Field'!Q56=[1]Lists!$FZ$8, '[1]Multi-Field'!Q56=[1]Lists!$FZ$25, '[1]Multi-Field'!Q56=[1]Lists!$FZ$23, '[1]Multi-Field'!Q56= [1]Lists!$FZ$47, '[1]Multi-Field'!Q56=[1]Lists!$FZ$49, '[1]Multi-Field'!Q56=[1]Lists!$FZ$48,'[1]Multi-Field'!Q56=[1]Lists!$FZ$3, '[1]Multi-Field'!Q56=[1]Lists!$FZ$14,'[1]Multi-Field'!Q56=[1]Lists!$FZ$36, '[1]Multi-Field'!Q56=[1]Lists!$FZ$41,'[1]Multi-Field'!Q56=[1]Lists!$FZ$42),0,"")</f>
        <v/>
      </c>
      <c r="GG58" s="4" t="str">
        <f>IF(OR('[1]Multi-Field'!Q56=[1]Lists!$FZ$6,'[1]Multi-Field'!Q56=[1]Lists!$FZ$4, '[1]Multi-Field'!Q85=[1]Lists!$FZ$11, '[1]Multi-Field'!Q56=[1]Lists!$FZ$1),100*IF('[1]Multi-Field'!U56=onepercent,0.75,IF('[1]Multi-Field'!U56=onetotwentyfivepercent,0.4,IF(OR('[1]Multi-Field'!U56=twentysixtofiftypercent,'[1]Multi-Field'!U56=greaterthanfiftypercent),0,""))),"")</f>
        <v/>
      </c>
      <c r="GH58" s="4">
        <f>IF(OR('[1]Multi-Field'!Q56=[1]Lists!$FZ$53,'[1]Multi-Field'!Q56=[1]Lists!$FZ$55), 50,IF('[1]Multi-Field'!Q56=[1]Lists!$FZ$54,225,IF('[1]Multi-Field'!Q56=[1]Lists!$FZ$56,75,"")))</f>
        <v>75</v>
      </c>
      <c r="GI58" s="4" t="e">
        <f>#VALUE!</f>
        <v>#VALUE!</v>
      </c>
      <c r="GJ58" s="4" t="e">
        <f>#VALUE!</f>
        <v>#VALUE!</v>
      </c>
      <c r="GK58" s="4" t="str">
        <f>IF('[1]Multi-Field'!Q56=[1]Lists!$FZ$95,'[1]Multi-Field'!BS56*0.66,"")</f>
        <v/>
      </c>
      <c r="GM58" s="4" t="str">
        <f>IF(OR('[1]Multi-Field'!Q56=[1]Lists!$FZ$26,'[1]Multi-Field'!Q56=[1]Lists!$FZ$84),20,"")</f>
        <v/>
      </c>
      <c r="GN58" s="4" t="str">
        <f>IF(OR('[1]Multi-Field'!Q56=[1]Lists!$FZ$88,'[1]Multi-Field'!Q56=[1]Lists!$FZ$57),0,"")</f>
        <v/>
      </c>
      <c r="GO58" s="4" t="str">
        <f>IF(OR('[1]Multi-Field'!Q56=[1]Lists!$FZ$69,'[1]Multi-Field'!Q56=[1]Lists!$FZ$71,'[1]Multi-Field'!Q56=[1]Lists!$FZ$105),50,"")</f>
        <v/>
      </c>
      <c r="GP58" s="4" t="str">
        <f>IF(OR('[1]Multi-Field'!Q56=[1]Lists!$FZ$75,'[1]Multi-Field'!Q56=[1]Lists!$FZ$70),75,"")</f>
        <v/>
      </c>
      <c r="GQ58" s="4" t="str">
        <f>IF('[1]Multi-Field'!Q56=[1]Lists!$FZ$72,150,"")</f>
        <v/>
      </c>
      <c r="GR58" s="4" t="str">
        <f>IF(OR('[1]Multi-Field'!Q56=[1]Lists!$FZ$74,'[1]Multi-Field'!Q56=[1]Lists!$FZ$73),40,"")</f>
        <v/>
      </c>
      <c r="GS58" s="4" t="str">
        <f>IF('[1]Multi-Field'!Q56=[1]Lists!$FZ$99,80,"")</f>
        <v/>
      </c>
      <c r="GT58" s="4" t="str">
        <f>IF('[1]Multi-Field'!Q56=[1]Lists!$FZ$106,70,"")</f>
        <v/>
      </c>
      <c r="GU58" s="4" t="e">
        <f t="shared" si="4"/>
        <v>#VALUE!</v>
      </c>
    </row>
    <row r="59" spans="1:203" ht="13.5" customHeight="1">
      <c r="A59" s="7" t="s">
        <v>146</v>
      </c>
      <c r="B59" t="s">
        <v>783</v>
      </c>
      <c r="C59" s="7"/>
      <c r="D59" s="8">
        <v>70</v>
      </c>
      <c r="E59" s="8">
        <f t="shared" si="0"/>
        <v>70</v>
      </c>
      <c r="F59" s="8">
        <f t="shared" si="1"/>
        <v>70</v>
      </c>
      <c r="G59" s="8">
        <v>70</v>
      </c>
      <c r="H59" s="8">
        <v>75</v>
      </c>
      <c r="I59" s="8">
        <f t="shared" si="5"/>
        <v>75</v>
      </c>
      <c r="J59" s="8">
        <f t="shared" si="6"/>
        <v>75</v>
      </c>
      <c r="K59" s="8">
        <v>75</v>
      </c>
      <c r="L59" s="8">
        <v>115</v>
      </c>
      <c r="M59" s="8">
        <f t="shared" si="2"/>
        <v>117</v>
      </c>
      <c r="N59" s="8">
        <f t="shared" si="3"/>
        <v>118</v>
      </c>
      <c r="O59" s="8">
        <v>120</v>
      </c>
      <c r="P59" s="391">
        <v>34</v>
      </c>
      <c r="Q59" s="394"/>
      <c r="R59" s="395" t="b">
        <f>IF(OR('Multi-Field'!AA36=Lists!$AC$42,'Multi-Field'!AA36=Lists!$AC$43),IF('Multi-Field'!Z36="x",(IF('Multi-Field'!AC36=Lists!$Q$11,Lists!$R$11,IF('Multi-Field'!AC36=Lists!$Q$12,Lists!$R$12,IF('Multi-Field'!AC36=Lists!$Q$13,Lists!$R$13,IF('Multi-Field'!AC36=Lists!$Q$14,Lists!$R$14))))),IF('Multi-Field'!X36="x",(IF('Multi-Field'!AC36=Lists!$Q$11,Lists!$S$11,IF('Multi-Field'!AC36=Lists!$Q$12,Lists!$S$12,IF('Multi-Field'!AC36=Lists!$Q$13,Lists!$S$13,IF('Multi-Field'!AC36=Lists!$Q$14,Lists!$S$14))))),IF('Multi-Field'!V36="x",(IF('Multi-Field'!AC36=Lists!$Q$11,Lists!$T$11,IF('Multi-Field'!AC36=Lists!$Q$12,Lists!$T$12,IF('Multi-Field'!AC36=Lists!$Q$13,Lists!$T$13,IF('Multi-Field'!AC36=Lists!$Q$14,Lists!$T$14))))),0))))</f>
        <v>0</v>
      </c>
      <c r="S59" s="395" t="str">
        <f t="shared" si="11"/>
        <v/>
      </c>
      <c r="T59" s="395"/>
      <c r="U59" s="396"/>
      <c r="V59" s="383">
        <f>IF(OR('Multi-Field'!AI45=$U$4,'Multi-Field'!AI45=$U$5,'Multi-Field'!AI45=$U$6,'Multi-Field'!AI45=$U$7,'Multi-Field'!AI45=$U$8,'Multi-Field'!AI45=$U$9),(IF('Multi-Field'!AJ45=$V$2,100,IF('Multi-Field'!AJ45=$V$3,65,IF('Multi-Field'!AJ45=$V$4,53,IF('Multi-Field'!AJ45=$V$5,41,IF('Multi-Field'!AJ45=$V$6,23,IF('Multi-Field'!AJ45=$V$7,0,0))))))),0)</f>
        <v>0</v>
      </c>
      <c r="W59" s="383" t="str">
        <f>IF(AND(OR('Multi-Field'!AF45=$S$3,'Multi-Field'!AF45=S47,'Multi-Field'!AF45=$S$7),'Multi-Field'!AN45&lt;18,'Multi-Field'!AN45&gt;0),35,IF('Multi-Field'!AF45=$S$4,55,IF(AND('Multi-Field'!AF45=$S$6,'Multi-Field'!AN45&lt;18),30,IF(AND('Multi-Field'!AN45&gt;17,OR('Multi-Field'!AF45=$S$3,'Multi-Field'!AF45=$S$5,'Multi-Field'!AF45= $S$6,'Multi-Field'!AF45=$S$7)),25,"0"))))</f>
        <v>0</v>
      </c>
      <c r="X59" s="383">
        <f>IF(OR('Multi-Field'!BA45=$U$4,'Multi-Field'!BA45=$U$5,'Multi-Field'!BA45=$U$6,'Multi-Field'!BA45=U49,'Multi-Field'!BA45=$U$8,'Multi-Field'!BA45=$U$9),(IF('Multi-Field'!BB45=$V$2,100,IF('Multi-Field'!BB45=$V$3,65,IF('Multi-Field'!BB45=$V$4,53,IF('Multi-Field'!BB45=$V$5,41,IF('Multi-Field'!BB45=$V$6,23,IF('Multi-Field'!BB45=$V$7,0,0))))))),0)</f>
        <v>0</v>
      </c>
      <c r="Y59" s="383" t="str">
        <f>IF(AND(OR('Multi-Field'!AX45=$S$3,'Multi-Field'!AX45=$S$5,'Multi-Field'!AX45=$S$7),'Multi-Field'!BF45&lt;18),35,IF('Multi-Field'!AX45=$S$4,55,IF(AND('Multi-Field'!AX45=$S$6,'Multi-Field'!BF45&lt;18),30,IF(AND('Multi-Field'!BF45&gt;17,OR('Multi-Field'!AX45=$S$3,'Multi-Field'!AX45=$S$5,'Multi-Field'!AX45=$S$6,'Multi-Field'!AX45=$S$7)),25,"0"))))</f>
        <v>0</v>
      </c>
      <c r="Z59" s="383">
        <v>43</v>
      </c>
      <c r="AC59" t="s">
        <v>844</v>
      </c>
      <c r="AI59" s="384">
        <f>'[1]Multi-Field'!B55</f>
        <v>0</v>
      </c>
      <c r="AJ59" s="385" t="e">
        <f>#VALUE!</f>
        <v>#VALUE!</v>
      </c>
      <c r="AK59" s="385" t="e">
        <f>#VALUE!</f>
        <v>#VALUE!</v>
      </c>
      <c r="AL59" s="385" t="e">
        <f>IF(AK59="","",IF('[1]Multi-Field'!AU55=20,10,IF(AK59-30&lt;0,0,AK59-30)))</f>
        <v>#VALUE!</v>
      </c>
      <c r="AM59" s="385" t="e">
        <f>#VALUE!</f>
        <v>#VALUE!</v>
      </c>
      <c r="AN59" s="385" t="e">
        <f t="shared" si="7"/>
        <v>#VALUE!</v>
      </c>
      <c r="AO59" s="385" t="e">
        <f>#VALUE!</f>
        <v>#VALUE!</v>
      </c>
      <c r="AP59" s="385" t="e">
        <f>#VALUE!</f>
        <v>#VALUE!</v>
      </c>
      <c r="AQ59" s="385" t="e">
        <f>#VALUE!</f>
        <v>#VALUE!</v>
      </c>
      <c r="AR59" s="385" t="e">
        <f>#VALUE!</f>
        <v>#VALUE!</v>
      </c>
      <c r="AS59" s="385" t="e">
        <f>IF(AR59="","",IF('[1]Multi-Field'!AU55&gt;9,0,AR59-15))</f>
        <v>#VALUE!</v>
      </c>
      <c r="AT59" s="385" t="e">
        <f>#VALUE!</f>
        <v>#VALUE!</v>
      </c>
      <c r="AU59" s="385" t="e">
        <f>#VALUE!</f>
        <v>#VALUE!</v>
      </c>
      <c r="AV59" s="385" t="e">
        <f>IF(AU59="","",IF('[1]Multi-Field'!AU55=9&gt;9,0,AU59-35))</f>
        <v>#VALUE!</v>
      </c>
      <c r="AW59" s="385" t="e">
        <f>#VALUE!</f>
        <v>#VALUE!</v>
      </c>
      <c r="AX59" s="385" t="e">
        <f t="shared" si="8"/>
        <v>#VALUE!</v>
      </c>
      <c r="AY59" s="385" t="str">
        <f>IF('[1]Multi-Field'!AU55="","",IF('[1]Multi-Field'!AU55&lt;1,100,IF('[1]Multi-Field'!AU55=1,75,IF('[1]Multi-Field'!AU55=2,50,IF('[1]Multi-Field'!AU55=3,25,IF('[1]Multi-Field'!AU55&gt;3,0,""))))))</f>
        <v/>
      </c>
      <c r="AZ59" s="385" t="str">
        <f t="shared" si="9"/>
        <v/>
      </c>
      <c r="BA59" s="385" t="e">
        <f>#VALUE!</f>
        <v>#VALUE!</v>
      </c>
      <c r="BB59" s="385" t="e">
        <f>IF(BA59="","",IF(AND('[1]Multi-Field'!AU55&lt;40,'[1]Multi-Field'!AU55&gt;9),40,IF('[1]Multi-Field'!AU55&gt;39,0,BA59+5)))</f>
        <v>#VALUE!</v>
      </c>
      <c r="BC59" s="386" t="e">
        <f t="shared" si="10"/>
        <v>#VALUE!</v>
      </c>
      <c r="BD59" s="281"/>
      <c r="BE59" s="281"/>
      <c r="BF59" s="411" t="s">
        <v>1230</v>
      </c>
      <c r="BG59" s="412">
        <v>4</v>
      </c>
      <c r="BH59" s="412">
        <v>4</v>
      </c>
      <c r="BI59" s="412">
        <v>5</v>
      </c>
      <c r="BJ59" s="409" t="e">
        <f>IF(AND('[1]Single Field'!#REF!=[1]Lists!BF59,'[1]Single Field'!#REF!="Drained"),"x",IF(AND('[1]Single Field'!#REF!=[1]Lists!BF59,'[1]Single Field'!#REF!="Undrained"),O,""))</f>
        <v>#REF!</v>
      </c>
      <c r="BK59" s="409" t="str">
        <f>IF(AND('[1]Multi-Field'!$E$3=[1]Lists!BF59,'[1]Multi-Field'!$F$3="Drained"),BI59,IF(AND('[1]Multi-Field'!$E$3=BF59,'[1]Multi-Field'!$F$3="undrained"),BH59,""))</f>
        <v/>
      </c>
      <c r="BL59" s="409" t="str">
        <f>IF(AND('[1]Multi-Field'!$E$4=BF59,'[1]Multi-Field'!$F$4="Drained"),BI59,IF(AND('[1]Multi-Field'!$E$4=BF59,'[1]Multi-Field'!$F$4="undrained"),BH59,""))</f>
        <v/>
      </c>
      <c r="BM59" s="409" t="str">
        <f>IF(AND('[1]Multi-Field'!$E$5=BF59,'[1]Multi-Field'!$F$5="Drained"),BI59,IF(AND('[1]Multi-Field'!$E$5=BF59,'[1]Multi-Field'!$F$5="undrained"),BH59,""))</f>
        <v/>
      </c>
      <c r="BN59" s="409" t="str">
        <f>IF(AND('[1]Multi-Field'!$E$6=BF59,'[1]Multi-Field'!$F$6="Drained"),BI59,IF(AND('[1]Multi-Field'!$E$6=BF59,'[1]Multi-Field'!$F$6="undrained"),BH59,""))</f>
        <v/>
      </c>
      <c r="BO59" s="409" t="str">
        <f>IF(AND('[1]Multi-Field'!$E$7=BF59,'[1]Multi-Field'!$F$7="Drained"),BI59,IF(AND('[1]Multi-Field'!$E$7=BF59,'[1]Multi-Field'!$F$7="undrained"),BH59,""))</f>
        <v/>
      </c>
      <c r="BP59" s="409" t="str">
        <f>IF(AND('[1]Multi-Field'!$E$8=BF59,'[1]Multi-Field'!$F$8="Drained"),BI59,IF(AND('[1]Multi-Field'!$E$8=BF59,'[1]Multi-Field'!$F$8="undrained"),BH59,""))</f>
        <v/>
      </c>
      <c r="BQ59" s="409" t="str">
        <f>IF(AND('[1]Multi-Field'!$E$9=BF59,'[1]Multi-Field'!$F$9="Drained"),BI59,IF(AND('[1]Multi-Field'!$E$9=BF59,'[1]Multi-Field'!$F$9="undrained"),BH59,""))</f>
        <v/>
      </c>
      <c r="BR59" s="409" t="str">
        <f>IF(AND('[1]Multi-Field'!$E$10=BF59,'[1]Multi-Field'!$F$10="Drained"),BI59,IF(AND('[1]Multi-Field'!$E$10=BF59,'[1]Multi-Field'!$F$10="undrained"),BH59,""))</f>
        <v/>
      </c>
      <c r="BS59" s="409" t="str">
        <f>IF(AND('[1]Multi-Field'!$E$11=BF59,'[1]Multi-Field'!$F$11="Drained"),BI59,IF(AND('[1]Multi-Field'!$E$11=BF59,'[1]Multi-Field'!$F$11="undrained"),BH59,""))</f>
        <v/>
      </c>
      <c r="BT59" s="409" t="str">
        <f>IF(AND('[1]Multi-Field'!$E$12=BF59,'[1]Multi-Field'!$F$12="Drained"),BI59,IF(AND('[1]Multi-Field'!$E$12=BF59,'[1]Multi-Field'!$F$12="undrained"),BH59,""))</f>
        <v/>
      </c>
      <c r="BU59" s="409" t="str">
        <f>IF(AND('[1]Multi-Field'!$E$13=BF59,'[1]Multi-Field'!$F$13="Drained"),BI59,IF(AND('[1]Multi-Field'!$E$3=BF59,'[1]Multi-Field'!$F$13="undrained"),BH59,""))</f>
        <v/>
      </c>
      <c r="BV59" s="409" t="str">
        <f>IF(AND('[1]Multi-Field'!$E$14=BF59,'[1]Multi-Field'!$F$14="Drained"),BI59,IF(AND('[1]Multi-Field'!$E$14=BF59,'[1]Multi-Field'!$F$14="undrained"),BH59,""))</f>
        <v/>
      </c>
      <c r="BW59" s="409" t="str">
        <f>IF(AND('[1]Multi-Field'!$E$15=BF59,'[1]Multi-Field'!$F$15="Drained"),BI59,IF(AND('[1]Multi-Field'!$E$15=BF59,'[1]Multi-Field'!$F$15="undrained"),BH59,""))</f>
        <v/>
      </c>
      <c r="BX59" s="409" t="str">
        <f>IF(AND('[1]Multi-Field'!$E$16=[1]Lists!BF59,'[1]Multi-Field'!$F$16="Drained"),BI59,IF(AND('[1]Multi-Field'!$E$16=[1]Lists!BF59,'[1]Multi-Field'!$F$16="undrained"),BH59,""))</f>
        <v/>
      </c>
      <c r="BY59" s="409" t="str">
        <f>IF(AND('[1]Multi-Field'!$E$17=[1]Lists!BF59,'[1]Multi-Field'!$F$17="Drained"),BI59,IF(AND('[1]Multi-Field'!$E$17=[1]Lists!BF59,'[1]Multi-Field'!$F$17="undrained"),BH59,""))</f>
        <v/>
      </c>
      <c r="BZ59" s="409" t="str">
        <f>IF(AND('[1]Multi-Field'!$E$18=[1]Lists!BF59,'[1]Multi-Field'!$F$18="Drained"),BI59,IF(AND('[1]Multi-Field'!$E$18=[1]Lists!BF59,'[1]Multi-Field'!$F$18="undrained"),BH59,""))</f>
        <v/>
      </c>
      <c r="CA59" s="409" t="str">
        <f>IF(AND('[1]Multi-Field'!$E$19=[1]Lists!BF59,'[1]Multi-Field'!$F$19="Drained"),BI59,IF(AND('[1]Multi-Field'!$E$19=[1]Lists!BF59,'[1]Multi-Field'!$F$19="undrained"),BH59,""))</f>
        <v/>
      </c>
      <c r="CB59" s="409" t="str">
        <f>IF(AND('[1]Multi-Field'!$E$20=[1]Lists!BF59,'[1]Multi-Field'!$F$20="Drained"),BI59,IF(AND('[1]Multi-Field'!$E$20=[1]Lists!BF59,'[1]Multi-Field'!$F$20="undrained"),BH59,""))</f>
        <v/>
      </c>
      <c r="CC59" s="409" t="str">
        <f>IF(AND('[1]Multi-Field'!$E$21=[1]Lists!BF59,'[1]Multi-Field'!$F$21="Drained"),BI59,IF(AND('[1]Multi-Field'!$E$21=[1]Lists!BF59,'[1]Multi-Field'!$F$21="undrained"),BH59,""))</f>
        <v/>
      </c>
      <c r="CD59" s="409" t="str">
        <f>IF(AND('[1]Multi-Field'!$E$22=[1]Lists!BF59,'[1]Multi-Field'!$F$22="Drained"),BI59,IF(AND('[1]Multi-Field'!$E$22=[1]Lists!BF59,'[1]Multi-Field'!$F$22="undrained"),BH59,""))</f>
        <v/>
      </c>
      <c r="CE59" s="409" t="str">
        <f>IF(AND('[1]Multi-Field'!$E$23=[1]Lists!BF59,'[1]Multi-Field'!$F$23="Drained"),BI59,IF(AND('[1]Multi-Field'!$E$23=[1]Lists!BF59,'[1]Multi-Field'!$F$23="undrained"),BH59,""))</f>
        <v/>
      </c>
      <c r="CF59" s="409" t="str">
        <f>IF(AND('[1]Multi-Field'!$E$24=[1]Lists!BF59,'[1]Multi-Field'!$F$24="Drained"),BI59,IF(AND('[1]Multi-Field'!$E$24=[1]Lists!BF59,'[1]Multi-Field'!$F$24="undrained"),BH59,""))</f>
        <v/>
      </c>
      <c r="CG59" s="409" t="str">
        <f>IF(AND('[1]Multi-Field'!$E$25=[1]Lists!BF59,'[1]Multi-Field'!$F$25="Drained"),BI59,IF(AND('[1]Multi-Field'!$E$25=[1]Lists!BF59,'[1]Multi-Field'!$F$25="undrained"),BH59,""))</f>
        <v/>
      </c>
      <c r="CH59" s="409" t="str">
        <f>IF(AND('[1]Multi-Field'!$E$26=[1]Lists!BF59,'[1]Multi-Field'!$F$26="Drained"),BI59,IF(AND('[1]Multi-Field'!$E$26=[1]Lists!BF59,'[1]Multi-Field'!$F$26="undrained"),BH59,""))</f>
        <v/>
      </c>
      <c r="CI59" s="409" t="str">
        <f>IF(AND('[1]Multi-Field'!$E$27=[1]Lists!BF59,'[1]Multi-Field'!$F$27="Drained"),BI59,IF(AND('[1]Multi-Field'!$E$27=[1]Lists!BF59,'[1]Multi-Field'!$F$27="undrained"),BH59,""))</f>
        <v/>
      </c>
      <c r="CJ59" s="409" t="str">
        <f>IF(AND('[1]Multi-Field'!$E$28=[1]Lists!BF59,'[1]Multi-Field'!$F$28="Drained"),BI59,IF(AND('[1]Multi-Field'!$E$28=[1]Lists!BF59,'[1]Multi-Field'!$F$28="undrained"),BH59,""))</f>
        <v/>
      </c>
      <c r="CK59" s="409" t="str">
        <f>IF(AND('[1]Multi-Field'!$E$29=[1]Lists!BF59,'[1]Multi-Field'!$F$29="Drained"),BI59,IF(AND('[1]Multi-Field'!$E$29=[1]Lists!BF59,'[1]Multi-Field'!$F$29="undrained"),BH59,""))</f>
        <v/>
      </c>
      <c r="CL59" s="409" t="str">
        <f>IF(AND('[1]Multi-Field'!$E$30=[1]Lists!BF59,'[1]Multi-Field'!$F$30="Drained"),BI59,IF(AND('[1]Multi-Field'!$E$30=[1]Lists!BF59,'[1]Multi-Field'!$F$30="undrained"),BH59,""))</f>
        <v/>
      </c>
      <c r="CM59" s="409" t="str">
        <f>IF(AND('[1]Multi-Field'!$E$31=[1]Lists!BF59,'[1]Multi-Field'!$F$31="Drained"),BI59,IF(AND('[1]Multi-Field'!$E$31=[1]Lists!BF59,'[1]Multi-Field'!$F$31="undrained"),BH59,""))</f>
        <v/>
      </c>
      <c r="CN59" s="409" t="str">
        <f>IF(AND('[1]Multi-Field'!$E$32=[1]Lists!BF59,'[1]Multi-Field'!$F$32="Drained"),BI59,IF(AND('[1]Multi-Field'!$E$32=[1]Lists!BF59,'[1]Multi-Field'!$F$32="undrained"),BH59,""))</f>
        <v/>
      </c>
      <c r="CO59" s="409" t="str">
        <f>IF(AND('[1]Multi-Field'!$E$33=[1]Lists!BF59,'[1]Multi-Field'!$F$33="Drained"),BI59,IF(AND('[1]Multi-Field'!$E$33=[1]Lists!BF59,'[1]Multi-Field'!$F$33="undrained"),BH59,""))</f>
        <v/>
      </c>
      <c r="CP59" s="409" t="str">
        <f>IF(AND('[1]Multi-Field'!$E$34=[1]Lists!BF59,'[1]Multi-Field'!$F$34="Drained"),BI59,IF(AND('[1]Multi-Field'!$E$34=[1]Lists!BF59,'[1]Multi-Field'!$F$34="undrained"),BH59,""))</f>
        <v/>
      </c>
      <c r="CQ59" s="409" t="str">
        <f>IF(AND('[1]Multi-Field'!$E$35=[1]Lists!BF59,'[1]Multi-Field'!$F$35="Drained"),BI59,IF(AND('[1]Multi-Field'!$E$35=[1]Lists!BF59,'[1]Multi-Field'!$F$35="undrained"),BH59,""))</f>
        <v/>
      </c>
      <c r="CR59" s="409" t="str">
        <f>IF(AND('[1]Multi-Field'!$E$36=[1]Lists!BF59,'[1]Multi-Field'!$F$36="Drained"),BI59,IF(AND('[1]Multi-Field'!$E$36=[1]Lists!BF59,'[1]Multi-Field'!$F$36="undrained"),BH59,""))</f>
        <v/>
      </c>
      <c r="CS59" s="409" t="str">
        <f>IF(AND('[1]Multi-Field'!$E$37=[1]Lists!BF59,'[1]Multi-Field'!$F$37="Drained"),BI59,IF(AND('[1]Multi-Field'!$E$37=[1]Lists!BF59,'[1]Multi-Field'!$F$37="undrained"),BH59,""))</f>
        <v/>
      </c>
      <c r="CT59" s="409" t="str">
        <f>IF(AND('[1]Multi-Field'!$E$38=[1]Lists!BF59,'[1]Multi-Field'!$F$38="Drained"),BI59,IF(AND('[1]Multi-Field'!$E$38=[1]Lists!BF59,'[1]Multi-Field'!$F$38="undrained"),BH59,""))</f>
        <v/>
      </c>
      <c r="CU59" s="409" t="str">
        <f>IF(AND('[1]Multi-Field'!$E$39=[1]Lists!BF59,'[1]Multi-Field'!$F$39="Drained"),BI59,IF(AND('[1]Multi-Field'!$E$39=[1]Lists!BF59,'[1]Multi-Field'!$F$39="undrained"),BH59,""))</f>
        <v/>
      </c>
      <c r="CV59" s="409" t="str">
        <f>IF(AND('[1]Multi-Field'!$E$40=[1]Lists!BF59,'[1]Multi-Field'!$F$40="Drained"),BI59,IF(AND('[1]Multi-Field'!$E$40=[1]Lists!BF59,'[1]Multi-Field'!$F$40="undrained"),BH59,""))</f>
        <v/>
      </c>
      <c r="CW59" s="409" t="str">
        <f>IF(AND('[1]Multi-Field'!$E$41=[1]Lists!BF59,'[1]Multi-Field'!$F$40="Drained"),BI59,IF(AND('[1]Multi-Field'!$E$40=[1]Lists!BF59,'[1]Multi-Field'!$F$40="undrained"),BH59,""))</f>
        <v/>
      </c>
      <c r="CX59" s="409" t="str">
        <f>IF(AND('[1]Multi-Field'!$E$42=[1]Lists!BF59,'[1]Multi-Field'!$F$42="Drained"),BI59,IF(AND('[1]Multi-Field'!$E$42=[1]Lists!BF59,'[1]Multi-Field'!$F$42="undrained"),BH59,""))</f>
        <v/>
      </c>
      <c r="CY59" s="409" t="str">
        <f>IF(AND('[1]Multi-Field'!$E$43=[1]Lists!BF59,'[1]Multi-Field'!$F$43="Drained"),BI59,IF(AND('[1]Multi-Field'!$E$43=[1]Lists!BF59,'[1]Multi-Field'!$F$43="undrained"),BH59,""))</f>
        <v/>
      </c>
      <c r="CZ59" s="409" t="str">
        <f>IF(AND('[1]Multi-Field'!$E$44=[1]Lists!BF59,'[1]Multi-Field'!$F$44="Drained"),BI59,IF(AND('[1]Multi-Field'!$E$44=[1]Lists!BF59,'[1]Multi-Field'!$F$44="undrained"),BH59,""))</f>
        <v/>
      </c>
      <c r="DA59" s="409" t="str">
        <f>IF(AND('[1]Multi-Field'!$E$45=[1]Lists!BF59,'[1]Multi-Field'!$F$45="Drained"),BI59,IF(AND('[1]Multi-Field'!$E$45=[1]Lists!BF59,'[1]Multi-Field'!$F$45="undrained"),BH59,""))</f>
        <v/>
      </c>
      <c r="DB59" s="409" t="str">
        <f>IF(AND('[1]Multi-Field'!$E$46=[1]Lists!BF59,'[1]Multi-Field'!$F$46="Drained"),BI59,IF(AND('[1]Multi-Field'!$E$46=[1]Lists!BF59,'[1]Multi-Field'!$F$46="undrained"),BH59,""))</f>
        <v/>
      </c>
      <c r="DC59" s="409" t="str">
        <f>IF(AND('[1]Multi-Field'!$E$47=[1]Lists!BF59,'[1]Multi-Field'!$F$47="Drained"),BI59,IF(AND('[1]Multi-Field'!$E$47=[1]Lists!BF59,'[1]Multi-Field'!$F$47="undrained"),BH59,""))</f>
        <v/>
      </c>
      <c r="DD59" s="409" t="str">
        <f>IF(AND('[1]Multi-Field'!$E$48=[1]Lists!BF59,'[1]Multi-Field'!$F$48="Drained"),BI59,IF(AND('[1]Multi-Field'!$E$48=[1]Lists!BF59,'[1]Multi-Field'!$F$48="undrained"),BH59,""))</f>
        <v/>
      </c>
      <c r="DE59" s="409" t="str">
        <f>IF(AND('[1]Multi-Field'!$E$49=[1]Lists!BF59,'[1]Multi-Field'!$F$49="Drained"),BI59,IF(AND('[1]Multi-Field'!$E$49=[1]Lists!BF59,'[1]Multi-Field'!$F$9="undrained"),BH59,""))</f>
        <v/>
      </c>
      <c r="DF59" s="409" t="str">
        <f>IF(AND('[1]Multi-Field'!$E$50=[1]Lists!BF59,'[1]Multi-Field'!$F$50="Drained"),BI59,IF(AND('[1]Multi-Field'!$E$50=[1]Lists!BF59,'[1]Multi-Field'!$F$50="undrained"),BH59,""))</f>
        <v/>
      </c>
      <c r="DG59" s="409" t="str">
        <f>IF(AND('[1]Multi-Field'!$E$51=[1]Lists!BF59,'[1]Multi-Field'!$F$51="Drained"),BI59,IF(AND('[1]Multi-Field'!$E$51=[1]Lists!BF59,'[1]Multi-Field'!$F$51="undrained"),BH59,""))</f>
        <v/>
      </c>
      <c r="DH59" s="409" t="str">
        <f>IF(AND('[1]Multi-Field'!$E$52=[1]Lists!BF59,'[1]Multi-Field'!$F$52="Drained"),BI59,IF(AND('[1]Multi-Field'!$E$52=[1]Lists!BF59,'[1]Multi-Field'!$F$52="undrained"),BH59,""))</f>
        <v/>
      </c>
      <c r="DI59" s="409" t="str">
        <f>IF(AND('[1]Multi-Field'!$E$53=[1]Lists!BF59,'[1]Multi-Field'!$F$53="Drained"),BI59,IF(AND('[1]Multi-Field'!$E$53=[1]Lists!BF59,'[1]Multi-Field'!$F$53="undrained"),BH59,""))</f>
        <v/>
      </c>
      <c r="DJ59" s="409" t="str">
        <f>IF(AND('[1]Multi-Field'!$E$54=[1]Lists!BF59,'[1]Multi-Field'!$F$54="Drained"),BI59,IF(AND('[1]Multi-Field'!$E$54=[1]Lists!BF59,'[1]Multi-Field'!$F$54="undrained"),BH59,""))</f>
        <v/>
      </c>
      <c r="DK59" s="409" t="str">
        <f>IF(AND('[1]Multi-Field'!$E$55=[1]Lists!BF59,'[1]Multi-Field'!$F$55="Drained"),BI59,IF(AND('[1]Multi-Field'!$E$55=[1]Lists!BF59,'[1]Multi-Field'!$F$55="undrained"),BH59,""))</f>
        <v/>
      </c>
      <c r="DL59" s="409" t="str">
        <f>IF(AND('[1]Multi-Field'!$E$56=[1]Lists!BF59,'[1]Multi-Field'!$F$56="Drained"),BI59,IF(AND('[1]Multi-Field'!$E$56=[1]Lists!BF59,'[1]Multi-Field'!$F$56="undrained"),BH59,""))</f>
        <v/>
      </c>
      <c r="DM59" s="409" t="str">
        <f>IF(AND('[1]Multi-Field'!$E$57=[1]Lists!BF59,'[1]Multi-Field'!$F$57="Drained"),BI59,IF(AND('[1]Multi-Field'!$E$57=[1]Lists!BF59,'[1]Multi-Field'!$F$57="undrained"),BH59,""))</f>
        <v/>
      </c>
      <c r="DN59" s="409" t="str">
        <f>IF(AND('[1]Multi-Field'!$E$58=[1]Lists!BF59,'[1]Multi-Field'!$F$58="Drained"),BI59,IF(AND('[1]Multi-Field'!$E$58=[1]Lists!BF59,'[1]Multi-Field'!$F$58="undrained"),BH59,""))</f>
        <v/>
      </c>
      <c r="DO59" s="409" t="str">
        <f>IF(AND('[1]Multi-Field'!$E$59=[1]Lists!BF59,'[1]Multi-Field'!$F$59="Drained"),BI59,IF(AND('[1]Multi-Field'!$E$59=[1]Lists!BF59,'[1]Multi-Field'!$F$59="undrained"),BH59,""))</f>
        <v/>
      </c>
      <c r="DP59" s="409">
        <f>IF(AND('[1]Multi-Field'!$E$60=[1]Lists!BF59,'[1]Multi-Field'!$F$60="Drained"),BI59,IF(AND('[1]Multi-Field'!$E$60=[1]Lists!BF59,'[1]Multi-Field'!$F$60="undrained"),BH59,""))</f>
        <v>4</v>
      </c>
      <c r="DQ59" s="409" t="str">
        <f>IF(AND('[1]Multi-Field'!$E$61=[1]Lists!BF59,'[1]Multi-Field'!$F$61="Drained"),BI59,IF(AND('[1]Multi-Field'!$E$61=[1]Lists!BF59,'[1]Multi-Field'!$F$61="undrained"),BH59,""))</f>
        <v/>
      </c>
      <c r="DR59" s="409" t="str">
        <f>IF(AND('[1]Multi-Field'!$E$62=[1]Lists!BF59,'[1]Multi-Field'!$F$62="Drained"),BI59,IF(AND('[1]Multi-Field'!$E$62=[1]Lists!BF59,'[1]Multi-Field'!$F$62="undrained"),BH59,""))</f>
        <v/>
      </c>
      <c r="DS59" s="409" t="str">
        <f>IF(AND('[1]Multi-Field'!$E$63=[1]Lists!BF59,'[1]Multi-Field'!$F$63="Drained"),BI59,IF(AND('[1]Multi-Field'!$E$63=[1]Lists!BF59,'[1]Multi-Field'!$F$63="undrained"),BH59,""))</f>
        <v/>
      </c>
      <c r="DT59" s="409" t="str">
        <f>IF(AND('[1]Multi-Field'!$E$64=[1]Lists!BF59,'[1]Multi-Field'!$F$64="Drained"),BI59,IF(AND('[1]Multi-Field'!$E$64=[1]Lists!BF59,'[1]Multi-Field'!$F$64="undrained"),BH59,""))</f>
        <v/>
      </c>
      <c r="DU59" s="409" t="str">
        <f>IF(AND('[1]Multi-Field'!$E$65=[1]Lists!BF59,'[1]Multi-Field'!$F$65="Drained"),BI59,IF(AND('[1]Multi-Field'!$E$65=[1]Lists!BF59,'[1]Multi-Field'!$F$65="undrained"),BH59,""))</f>
        <v/>
      </c>
      <c r="DV59" s="409" t="str">
        <f>IF(AND('[1]Multi-Field'!$E$66=[1]Lists!BF59,'[1]Multi-Field'!$F$66="Drained"),BI59,IF(AND('[1]Multi-Field'!$E$66=[1]Lists!BF59,'[1]Multi-Field'!$F$66="undrained"),BH59,""))</f>
        <v/>
      </c>
      <c r="DW59" s="409" t="str">
        <f>IF(AND('[1]Multi-Field'!$E$67=[1]Lists!BF59,'[1]Multi-Field'!$F$67="Drained"),BI59,IF(AND('[1]Multi-Field'!$E$67=[1]Lists!BF59,'[1]Multi-Field'!$F$67="undrained"),BH59,""))</f>
        <v/>
      </c>
      <c r="DX59" s="409" t="str">
        <f>IF(AND('[1]Multi-Field'!$E$68=[1]Lists!BF59,'[1]Multi-Field'!$F$68="Drained"),BI59,IF(AND('[1]Multi-Field'!$E$68=[1]Lists!BF59,'[1]Multi-Field'!$F$68="undrained"),BH59,""))</f>
        <v/>
      </c>
      <c r="DY59" s="409" t="str">
        <f>IF(AND('[1]Multi-Field'!$E$69=[1]Lists!BF59,'[1]Multi-Field'!$F$69="Drained"),BI59,IF(AND('[1]Multi-Field'!$E$69=[1]Lists!BF59,'[1]Multi-Field'!$F$69="undrained"),BH59,""))</f>
        <v/>
      </c>
      <c r="DZ59" s="409" t="str">
        <f>IF(AND('[1]Multi-Field'!$E$70=[1]Lists!BF59,'[1]Multi-Field'!$F$70="Drained"),BI59,IF(AND('[1]Multi-Field'!$E$70=[1]Lists!BF59,'[1]Multi-Field'!$F$70="undrained"),BH59,""))</f>
        <v/>
      </c>
      <c r="EA59" s="409" t="str">
        <f>IF(AND('[1]Multi-Field'!$E$71=[1]Lists!BF59,'[1]Multi-Field'!$F$71="Drained"),BI59,IF(AND('[1]Multi-Field'!$E$71=[1]Lists!BF59,'[1]Multi-Field'!$F$71="undrained"),BH59,""))</f>
        <v/>
      </c>
      <c r="EB59" s="409" t="str">
        <f>IF(AND('[1]Multi-Field'!$E$72=[1]Lists!BF59,'[1]Multi-Field'!$F$72="Drained"),BI59,IF(AND('[1]Multi-Field'!$E$72=[1]Lists!BF59,'[1]Multi-Field'!$F$72="undrained"),BH59,""))</f>
        <v/>
      </c>
      <c r="EC59" s="409" t="str">
        <f>IF(AND('[1]Multi-Field'!$E$73=[1]Lists!BF59,'[1]Multi-Field'!$F$73="Drained"),BI59,IF(AND('[1]Multi-Field'!$E$73=[1]Lists!BF59,'[1]Multi-Field'!$F$73="undrained"),BH59,""))</f>
        <v/>
      </c>
      <c r="ED59" s="409" t="str">
        <f>IF(AND('[1]Multi-Field'!$E$74=[1]Lists!BF59,'[1]Multi-Field'!$F$74="Drained"),BI59,IF(AND('[1]Multi-Field'!$E$74=[1]Lists!BF59,'[1]Multi-Field'!$F$74="undrained"),BH59,""))</f>
        <v/>
      </c>
      <c r="EE59" s="409" t="str">
        <f>IF(AND('[1]Multi-Field'!$E$75=[1]Lists!BF59,'[1]Multi-Field'!$F$75="Drained"),BI59,IF(AND('[1]Multi-Field'!$E$75=[1]Lists!BF59,'[1]Multi-Field'!$F$75="undrained"),BH59,""))</f>
        <v/>
      </c>
      <c r="EF59" s="409" t="str">
        <f>IF(AND('[1]Multi-Field'!$E$76=[1]Lists!BF59,'[1]Multi-Field'!$F$76="Drained"),BI59,IF(AND('[1]Multi-Field'!$E$76=[1]Lists!BF59,'[1]Multi-Field'!$F$6="undrained"),BH59,""))</f>
        <v/>
      </c>
      <c r="EG59" s="409" t="str">
        <f>IF(AND('[1]Multi-Field'!$E$77=[1]Lists!BF59,'[1]Multi-Field'!$F$77="Drained"),BI59,IF(AND('[1]Multi-Field'!$E$77=[1]Lists!BF59,'[1]Multi-Field'!$F$77="undrained"),BH59,""))</f>
        <v/>
      </c>
      <c r="EH59" s="409" t="str">
        <f>IF(AND('[1]Multi-Field'!$E$78=[1]Lists!BF59,'[1]Multi-Field'!$F$78="Drained"),BI59,IF(AND('[1]Multi-Field'!$E$78=[1]Lists!BF59,'[1]Multi-Field'!$F$78="undrained"),BH59,""))</f>
        <v/>
      </c>
      <c r="EI59" s="409" t="str">
        <f>IF(AND('[1]Multi-Field'!$E$79=[1]Lists!BF59,'[1]Multi-Field'!$F$79="Drained"),BI59,IF(AND('[1]Multi-Field'!$E$79=[1]Lists!BF59,'[1]Multi-Field'!$F$79="undrained"),BH59,""))</f>
        <v/>
      </c>
      <c r="EJ59" s="409" t="str">
        <f>IF(AND('[1]Multi-Field'!$E$80=[1]Lists!BF59,'[1]Multi-Field'!$F$80="Drained"),BI59,IF(AND('[1]Multi-Field'!$E$80=[1]Lists!BF59,'[1]Multi-Field'!$F$80="undrained"),BH59,""))</f>
        <v/>
      </c>
      <c r="EK59" s="409" t="str">
        <f>IF(AND('[1]Multi-Field'!$E$81=[1]Lists!BF59,'[1]Multi-Field'!$F$81="Drained"),BI59,IF(AND('[1]Multi-Field'!$E$81=[1]Lists!BF59,'[1]Multi-Field'!$F$81="undrained"),BH59,""))</f>
        <v/>
      </c>
      <c r="EL59" s="409" t="str">
        <f>IF(AND('[1]Multi-Field'!$E$82=[1]Lists!BF59,'[1]Multi-Field'!$F$82="Drained"),BI59,IF(AND('[1]Multi-Field'!$E$82=[1]Lists!BF59,'[1]Multi-Field'!$F$82="undrained"),BH59,""))</f>
        <v/>
      </c>
      <c r="EM59" s="409" t="str">
        <f>IF(AND('[1]Multi-Field'!$E$83=[1]Lists!BF59,'[1]Multi-Field'!$F$83="Drained"),BI59,IF(AND('[1]Multi-Field'!$E$83=[1]Lists!BF59,'[1]Multi-Field'!$F$83="undrained"),BH59,""))</f>
        <v/>
      </c>
      <c r="EN59" s="409" t="str">
        <f>IF(AND('[1]Multi-Field'!$E$84=[1]Lists!BF59,'[1]Multi-Field'!$F$84="Drained"),BI59,IF(AND('[1]Multi-Field'!$E$84=[1]Lists!BF59,'[1]Multi-Field'!$F$84="undrained"),BH59,""))</f>
        <v/>
      </c>
      <c r="EO59" s="409" t="str">
        <f>IF(AND('[1]Multi-Field'!$E$85=[1]Lists!BF59,'[1]Multi-Field'!$F$85="Drained"),BI59,IF(AND('[1]Multi-Field'!$E$85=[1]Lists!BF59,'[1]Multi-Field'!$F$85="undrained"),BH59,""))</f>
        <v/>
      </c>
      <c r="EP59" s="409" t="str">
        <f>IF(AND('[1]Multi-Field'!$E$86=[1]Lists!BF59,'[1]Multi-Field'!$F$86="Drained"),BI59,IF(AND('[1]Multi-Field'!$E$86=[1]Lists!BF59,'[1]Multi-Field'!$F$86="undrained"),BH59,""))</f>
        <v/>
      </c>
      <c r="EQ59" s="409" t="str">
        <f>IF(AND('[1]Multi-Field'!$E$87=[1]Lists!BF59,'[1]Multi-Field'!$F$87="Drained"),BI59,IF(AND('[1]Multi-Field'!$E$87=[1]Lists!BF59,'[1]Multi-Field'!$F$87="undrained"),BH59,""))</f>
        <v/>
      </c>
      <c r="ER59" s="409" t="str">
        <f>IF(AND('[1]Multi-Field'!$E$88=[1]Lists!BF59,'[1]Multi-Field'!$F$88="Drained"),BI59,IF(AND('[1]Multi-Field'!$E$88=[1]Lists!BF59,'[1]Multi-Field'!$F$88="undrained"),BH59,""))</f>
        <v/>
      </c>
      <c r="ES59" s="409" t="str">
        <f>IF(AND('[1]Multi-Field'!$E$89=[1]Lists!BF59,'[1]Multi-Field'!$F$89="Drained"),BI59,IF(AND('[1]Multi-Field'!$E$89=[1]Lists!BF59,'[1]Multi-Field'!$F$89="undrained"),BH59,""))</f>
        <v/>
      </c>
      <c r="ET59" s="409" t="str">
        <f>IF(AND('[1]Multi-Field'!$E$90=[1]Lists!BF59,'[1]Multi-Field'!$F$90="Drained"),BI59,IF(AND('[1]Multi-Field'!$E$90=[1]Lists!BF59,'[1]Multi-Field'!$F$90="undrained"),BH59,""))</f>
        <v/>
      </c>
      <c r="EU59" s="409" t="str">
        <f>IF(AND('[1]Multi-Field'!$E$91=[1]Lists!BF59,'[1]Multi-Field'!$F$91="Drained"),BI59,IF(AND('[1]Multi-Field'!$E$91=[1]Lists!BF59,'[1]Multi-Field'!$F$91="undrained"),BH59,""))</f>
        <v/>
      </c>
      <c r="EV59" s="409" t="str">
        <f>IF(AND('[1]Multi-Field'!$E$92=[1]Lists!BF59,'[1]Multi-Field'!$F$92="Drained"),BI59,IF(AND('[1]Multi-Field'!$E$92=[1]Lists!BF59,'[1]Multi-Field'!$F$92="undrained"),BH59,""))</f>
        <v/>
      </c>
      <c r="EW59" s="409" t="str">
        <f>IF(AND('[1]Multi-Field'!$E$93=[1]Lists!BF59,'[1]Multi-Field'!$F$93="Drained"),BI59,IF(AND('[1]Multi-Field'!$E$93=[1]Lists!BF59,'[1]Multi-Field'!$F$93="undrained"),BH59,""))</f>
        <v/>
      </c>
      <c r="EX59" s="409" t="str">
        <f>IF(AND('[1]Multi-Field'!$E$94=[1]Lists!BF59,'[1]Multi-Field'!$F$94="Drained"),BI59,IF(AND('[1]Multi-Field'!$E$94=[1]Lists!BF59,'[1]Multi-Field'!$F$94="undrained"),BH59,""))</f>
        <v/>
      </c>
      <c r="EY59" s="409" t="str">
        <f>IF(AND('[1]Multi-Field'!$E$95=[1]Lists!BF59,'[1]Multi-Field'!$F$95="Drained"),BI59,IF(AND('[1]Multi-Field'!$E$95=[1]Lists!BF59,'[1]Multi-Field'!$F$95="undrained"),BH59,""))</f>
        <v/>
      </c>
      <c r="EZ59" s="409" t="str">
        <f>IF(AND('[1]Multi-Field'!$E$96=[1]Lists!BF59,'[1]Multi-Field'!$F$96="Drained"),BI59,IF(AND('[1]Multi-Field'!$E$96=[1]Lists!BF59,'[1]Multi-Field'!$F$96="undrained"),BH59,""))</f>
        <v/>
      </c>
      <c r="FA59" s="409" t="str">
        <f>IF(AND('[1]Multi-Field'!$E$97=[1]Lists!BF59,'[1]Multi-Field'!$F$97="Drained"),BI59,IF(AND('[1]Multi-Field'!$E$97=[1]Lists!BF59,'[1]Multi-Field'!$F$97="undrained"),BH59,""))</f>
        <v/>
      </c>
      <c r="FB59" s="409" t="str">
        <f>IF(AND('[1]Multi-Field'!$E$98=[1]Lists!BF59,'[1]Multi-Field'!$F$98="Drained"),BI59,IF(AND('[1]Multi-Field'!$E$98=[1]Lists!BF59,'[1]Multi-Field'!$F$98="undrained"),BH59,""))</f>
        <v/>
      </c>
      <c r="FC59" s="409" t="str">
        <f>IF(AND('[1]Multi-Field'!$E$99=[1]Lists!BF59,'[1]Multi-Field'!$F$99="Drained"),BI59,IF(AND('[1]Multi-Field'!$E$99=[1]Lists!BF59,'[1]Multi-Field'!$F$99="undrained"),BH59,""))</f>
        <v/>
      </c>
      <c r="FD59" s="409" t="str">
        <f>IF(AND('[1]Multi-Field'!$E$100=[1]Lists!BF59,'[1]Multi-Field'!$F$100="Drained"),BI59,IF(AND('[1]Multi-Field'!$E$100=[1]Lists!BF59,'[1]Multi-Field'!$F$100="undrained"),BH59,""))</f>
        <v/>
      </c>
      <c r="FE59" s="409" t="str">
        <f>IF(AND('[1]Multi-Field'!$E$101=[1]Lists!BF59,'[1]Multi-Field'!$F$101="Drained"),BI59,IF(AND('[1]Multi-Field'!$E$101=[1]Lists!BF59,'[1]Multi-Field'!$F$101="undrained"),BH59,""))</f>
        <v/>
      </c>
      <c r="FF59" s="409" t="str">
        <f>IF(AND('[1]Multi-Field'!$E$102=[1]Lists!BF59,'[1]Multi-Field'!$F$102="Drained"),BI59,IF(AND('[1]Multi-Field'!$E$102=[1]Lists!BF59,'[1]Multi-Field'!$F$102="undrained"),BH59,""))</f>
        <v/>
      </c>
      <c r="FG59" s="409" t="str">
        <f>IF(AND('[1]Multi-Field'!$E$103=[1]Lists!BF59,'[1]Multi-Field'!$F$103="Drained"),BI59,IF(AND('[1]Multi-Field'!$E$103=[1]Lists!BF59,'[1]Multi-Field'!$F$103="undrained"),BH59,""))</f>
        <v/>
      </c>
      <c r="FH59" s="409" t="str">
        <f>IF(AND('[1]Multi-Field'!$E$104=[1]Lists!BF59,'[1]Multi-Field'!$F$104="Drained"),BI59,IF(AND('[1]Multi-Field'!$E$104=[1]Lists!BF59,'[1]Multi-Field'!$F$104="undrained"),BH59,""))</f>
        <v/>
      </c>
      <c r="FI59" s="409" t="str">
        <f>IF(AND('[1]Multi-Field'!$E$105=[1]Lists!BF59,'[1]Multi-Field'!$F$105="Drained"),BI59,IF(AND('[1]Multi-Field'!$E$105=[1]Lists!BF59,'[1]Multi-Field'!$F$105="undrained"),BH59,""))</f>
        <v/>
      </c>
      <c r="FJ59" s="409" t="str">
        <f>IF(AND('[1]Multi-Field'!$E$106=[1]Lists!BF59,'[1]Multi-Field'!$F$106="Drained"),BI59,IF(AND('[1]Multi-Field'!$E$106=[1]Lists!BF59,'[1]Multi-Field'!$F$106="undrained"),BH59,""))</f>
        <v/>
      </c>
      <c r="FK59" s="409" t="str">
        <f>IF(AND('[1]Multi-Field'!$E$107=[1]Lists!BF59,'[1]Multi-Field'!$F$107="Drained"),BI59,IF(AND('[1]Multi-Field'!$E$107=[1]Lists!BF59,'[1]Multi-Field'!$F$107="undrained"),BH59,""))</f>
        <v/>
      </c>
      <c r="FL59" s="409" t="str">
        <f>IF(AND('[1]Multi-Field'!$E$108=[1]Lists!BF59,'[1]Multi-Field'!$F$108="Drained"),BI59,IF(AND('[1]Multi-Field'!$E$108=[1]Lists!BF59,'[1]Multi-Field'!$F$108="undrained"),BH59,""))</f>
        <v/>
      </c>
      <c r="FM59" s="409" t="str">
        <f>IF(AND('[1]Multi-Field'!$E$109=[1]Lists!BF59,'[1]Multi-Field'!$F$109="Drained"),BI59,IF(AND('[1]Multi-Field'!$E$109=[1]Lists!BF59,'[1]Multi-Field'!$F$109="undrained"),BH59,""))</f>
        <v/>
      </c>
      <c r="FN59" s="409" t="str">
        <f>IF(AND('[1]Multi-Field'!$E$110=[1]Lists!BF59,'[1]Multi-Field'!$F$110="Drained"),BI59,IF(AND('[1]Multi-Field'!$E$110=[1]Lists!BF59,'[1]Multi-Field'!$F$110="undrained"),BH59,""))</f>
        <v/>
      </c>
      <c r="FO59" s="409" t="str">
        <f>IF(AND('[1]Multi-Field'!$E$111=[1]Lists!BF59,'[1]Multi-Field'!$F$111="Drained"),BI59,IF(AND('[1]Multi-Field'!$E$111=[1]Lists!BF59,'[1]Multi-Field'!$F$111="undrained"),BH59,""))</f>
        <v/>
      </c>
      <c r="FP59" s="409" t="str">
        <f>IF(AND('[1]Multi-Field'!$E$112=[1]Lists!BF59,'[1]Multi-Field'!$F$112="Drained"),BI59,IF(AND('[1]Multi-Field'!$E$112=[1]Lists!BF59,'[1]Multi-Field'!$F$112="undrained"),BH59,""))</f>
        <v/>
      </c>
      <c r="FQ59" s="409" t="str">
        <f>IF(AND('[1]Multi-Field'!$E$113=[1]Lists!BF59,'[1]Multi-Field'!$F$113="Drained"),BI59,IF(AND('[1]Multi-Field'!$E$113=[1]Lists!BF59,'[1]Multi-Field'!$F$113="undrained"),BH59,""))</f>
        <v/>
      </c>
      <c r="FR59" s="409" t="str">
        <f>IF(AND('[1]Multi-Field'!$E$114=[1]Lists!BF59,'[1]Multi-Field'!$F$114="Drained"),BI59,IF(AND('[1]Multi-Field'!$E$114=[1]Lists!BF59,'[1]Multi-Field'!$F$114="undrained"),BH59,""))</f>
        <v/>
      </c>
      <c r="FS59" s="409" t="str">
        <f>IF(AND('[1]Multi-Field'!$E$115=[1]Lists!BF59,'[1]Multi-Field'!$F$115="Drained"),BI59,IF(AND('[1]Multi-Field'!$E$115=[1]Lists!BF59,'[1]Multi-Field'!$F$115="undrained"),BH59,""))</f>
        <v/>
      </c>
      <c r="FT59" s="409" t="str">
        <f>IF(AND('[1]Multi-Field'!$E$116=[1]Lists!BF59,'[1]Multi-Field'!$F$116="Drained"),BI59,IF(AND('[1]Multi-Field'!$E$116=[1]Lists!BF59,'[1]Multi-Field'!$F$116="undrained"),BH59,""))</f>
        <v/>
      </c>
      <c r="FU59" s="409" t="str">
        <f>IF(AND('[1]Multi-Field'!$E$117=[1]Lists!BF59,'[1]Multi-Field'!$F$117="Drained"),BI59,IF(AND('[1]Multi-Field'!$E$117=[1]Lists!BF59,'[1]Multi-Field'!$F$117="undrained"),BH59,""))</f>
        <v/>
      </c>
      <c r="FV59" s="409" t="str">
        <f>IF(AND('[1]Multi-Field'!$E$118=[1]Lists!BF59,'[1]Multi-Field'!$F$118="Drained"),BI59,IF(AND('[1]Multi-Field'!$E$118=[1]Lists!BF59,'[1]Multi-Field'!$F$118="undrained"),BH59,""))</f>
        <v/>
      </c>
      <c r="FW59" s="409" t="str">
        <f>IF(AND('[1]Multi-Field'!$E$119=[1]Lists!BF59,'[1]Multi-Field'!$F$119="Drained"),BI59,IF(AND('[1]Multi-Field'!$E$119=[1]Lists!BF59,'[1]Multi-Field'!$F$119="undrained"),BH59,""))</f>
        <v/>
      </c>
      <c r="FX59" s="409" t="str">
        <f>IF(AND('[1]Multi-Field'!$E$120=[1]Lists!BF59,'[1]Multi-Field'!$F$120="Drained"),BI59,IF(AND('[1]Multi-Field'!$E$120=[1]Lists!BF59,'[1]Multi-Field'!$F$120="undrained"),BH59,""))</f>
        <v/>
      </c>
      <c r="FZ59" t="s">
        <v>843</v>
      </c>
      <c r="GC59" s="4">
        <f>'[1]Multi-Field'!B57</f>
        <v>0</v>
      </c>
      <c r="GD59" s="73" t="str">
        <f>IF(OR('[1]Multi-Field'!Q57=$FZ$43,'[1]Multi-Field'!Q57=$FZ$44),'[1]Multi-Field'!BS57,"")</f>
        <v/>
      </c>
      <c r="GE59" s="4" t="str">
        <f>IF(AND(OR('[1]Multi-Field'!Q57=$FZ$86,'[1]Multi-Field'!Q57=$FZ$94,'[1]Multi-Field'!Q57=$FZ$87,'[1]Multi-Field'!Q57=[1]Lists!$FZ$93,'[1]Multi-Field'!Q57=$FZ$59),'[1]Multi-Field'!BS57&gt;50),'[1]Multi-Field'!BS57*0.8,IF(AND(OR('[1]Multi-Field'!Q57=$FZ$86,'[1]Multi-Field'!Q57=$FZ$94,'[1]Multi-Field'!Q57=$FZ$87,'[1]Multi-Field'!Q57=[1]Lists!$FZ$93,'[1]Multi-Field'!Q57=[1]Lists!$FZ$59),'[1]Multi-Field'!BS57&lt;50),'[1]Multi-Field'!BS57,""))</f>
        <v/>
      </c>
      <c r="GF59" s="4" t="str">
        <f>IF(OR('[1]Multi-Field'!Q57=[1]Lists!$FZ$7,'[1]Multi-Field'!Q57=[1]Lists!$FZ$5,'[1]Multi-Field'!Q57=[1]Lists!$FZ$24,'[1]Multi-Field'!Q57=[1]Lists!$FZ$10,'[1]Multi-Field'!Q57=[1]Lists!$FZ$8, '[1]Multi-Field'!Q57=[1]Lists!$FZ$25, '[1]Multi-Field'!Q57=[1]Lists!$FZ$23, '[1]Multi-Field'!Q57= [1]Lists!$FZ$47, '[1]Multi-Field'!Q57=[1]Lists!$FZ$49, '[1]Multi-Field'!Q57=[1]Lists!$FZ$48,'[1]Multi-Field'!Q57=[1]Lists!$FZ$3, '[1]Multi-Field'!Q57=[1]Lists!$FZ$14,'[1]Multi-Field'!Q57=[1]Lists!$FZ$36, '[1]Multi-Field'!Q57=[1]Lists!$FZ$41,'[1]Multi-Field'!Q57=[1]Lists!$FZ$42),0,"")</f>
        <v/>
      </c>
      <c r="GG59" s="4" t="str">
        <f>IF(OR('[1]Multi-Field'!Q57=[1]Lists!$FZ$6,'[1]Multi-Field'!Q57=[1]Lists!$FZ$4, '[1]Multi-Field'!Q86=[1]Lists!$FZ$11, '[1]Multi-Field'!Q57=[1]Lists!$FZ$1),100*IF('[1]Multi-Field'!U57=onepercent,0.75,IF('[1]Multi-Field'!U57=onetotwentyfivepercent,0.4,IF(OR('[1]Multi-Field'!U57=twentysixtofiftypercent,'[1]Multi-Field'!U57=greaterthanfiftypercent),0,""))),"")</f>
        <v/>
      </c>
      <c r="GH59" s="4" t="str">
        <f>IF(OR('[1]Multi-Field'!Q57=[1]Lists!$FZ$53,'[1]Multi-Field'!Q57=[1]Lists!$FZ$55), 50,IF('[1]Multi-Field'!Q57=[1]Lists!$FZ$54,225,IF('[1]Multi-Field'!Q57=[1]Lists!$FZ$56,75,"")))</f>
        <v/>
      </c>
      <c r="GI59" s="4" t="e">
        <f>#VALUE!</f>
        <v>#VALUE!</v>
      </c>
      <c r="GJ59" s="4" t="e">
        <f>#VALUE!</f>
        <v>#VALUE!</v>
      </c>
      <c r="GK59" s="4" t="str">
        <f>IF('[1]Multi-Field'!Q57=[1]Lists!$FZ$95,'[1]Multi-Field'!BS57*0.66,"")</f>
        <v/>
      </c>
      <c r="GM59" s="4" t="str">
        <f>IF(OR('[1]Multi-Field'!Q57=[1]Lists!$FZ$26,'[1]Multi-Field'!Q57=[1]Lists!$FZ$84),20,"")</f>
        <v/>
      </c>
      <c r="GN59" s="4">
        <f>IF(OR('[1]Multi-Field'!Q57=[1]Lists!$FZ$88,'[1]Multi-Field'!Q57=[1]Lists!$FZ$57),0,"")</f>
        <v>0</v>
      </c>
      <c r="GO59" s="4" t="str">
        <f>IF(OR('[1]Multi-Field'!Q57=[1]Lists!$FZ$69,'[1]Multi-Field'!Q57=[1]Lists!$FZ$71,'[1]Multi-Field'!Q57=[1]Lists!$FZ$105),50,"")</f>
        <v/>
      </c>
      <c r="GP59" s="4" t="str">
        <f>IF(OR('[1]Multi-Field'!Q57=[1]Lists!$FZ$75,'[1]Multi-Field'!Q57=[1]Lists!$FZ$70),75,"")</f>
        <v/>
      </c>
      <c r="GQ59" s="4" t="str">
        <f>IF('[1]Multi-Field'!Q57=[1]Lists!$FZ$72,150,"")</f>
        <v/>
      </c>
      <c r="GR59" s="4" t="str">
        <f>IF(OR('[1]Multi-Field'!Q57=[1]Lists!$FZ$74,'[1]Multi-Field'!Q57=[1]Lists!$FZ$73),40,"")</f>
        <v/>
      </c>
      <c r="GS59" s="4" t="str">
        <f>IF('[1]Multi-Field'!Q57=[1]Lists!$FZ$99,80,"")</f>
        <v/>
      </c>
      <c r="GT59" s="4" t="str">
        <f>IF('[1]Multi-Field'!Q57=[1]Lists!$FZ$106,70,"")</f>
        <v/>
      </c>
      <c r="GU59" s="4" t="e">
        <f t="shared" si="4"/>
        <v>#VALUE!</v>
      </c>
    </row>
    <row r="60" spans="1:203" ht="13.5" customHeight="1">
      <c r="A60" s="7" t="s">
        <v>147</v>
      </c>
      <c r="B60" t="s">
        <v>784</v>
      </c>
      <c r="C60" s="7"/>
      <c r="D60" s="8">
        <v>60</v>
      </c>
      <c r="E60" s="8">
        <f t="shared" si="0"/>
        <v>62</v>
      </c>
      <c r="F60" s="8">
        <f t="shared" si="1"/>
        <v>63</v>
      </c>
      <c r="G60" s="8">
        <v>65</v>
      </c>
      <c r="H60" s="8">
        <v>70</v>
      </c>
      <c r="I60" s="8">
        <f t="shared" si="5"/>
        <v>70</v>
      </c>
      <c r="J60" s="8">
        <f t="shared" si="6"/>
        <v>70</v>
      </c>
      <c r="K60" s="8">
        <v>70</v>
      </c>
      <c r="L60" s="8">
        <v>90</v>
      </c>
      <c r="M60" s="8">
        <f t="shared" si="2"/>
        <v>95</v>
      </c>
      <c r="N60" s="8">
        <f t="shared" si="3"/>
        <v>100</v>
      </c>
      <c r="O60" s="8">
        <v>105</v>
      </c>
      <c r="P60" s="391">
        <v>35</v>
      </c>
      <c r="Q60" s="394"/>
      <c r="R60" s="395" t="b">
        <f>IF(OR('Multi-Field'!AA37=Lists!$AC$42,'Multi-Field'!AA37=Lists!$AC$43),IF('Multi-Field'!Z37="x",(IF('Multi-Field'!AC37=Lists!$Q$11,Lists!$R$11,IF('Multi-Field'!AC37=Lists!$Q$12,Lists!$R$12,IF('Multi-Field'!AC37=Lists!$Q$13,Lists!$R$13,IF('Multi-Field'!AC37=Lists!$Q$14,Lists!$R$14))))),IF('Multi-Field'!X37="x",(IF('Multi-Field'!AC37=Lists!$Q$11,Lists!$S$11,IF('Multi-Field'!AC37=Lists!$Q$12,Lists!$S$12,IF('Multi-Field'!AC37=Lists!$Q$13,Lists!$S$13,IF('Multi-Field'!AC37=Lists!$Q$14,Lists!$S$14))))),IF('Multi-Field'!V37="x",(IF('Multi-Field'!AC37=Lists!$Q$11,Lists!$T$11,IF('Multi-Field'!AC37=Lists!$Q$12,Lists!$T$12,IF('Multi-Field'!AC37=Lists!$Q$13,Lists!$T$13,IF('Multi-Field'!AC37=Lists!$Q$14,Lists!$T$14))))),0))))</f>
        <v>0</v>
      </c>
      <c r="S60" s="395" t="str">
        <f t="shared" si="11"/>
        <v/>
      </c>
      <c r="T60" s="395"/>
      <c r="U60" s="396"/>
      <c r="V60" s="383">
        <f>IF(OR('Multi-Field'!AI46=$U$4,'Multi-Field'!AI46=$U$5,'Multi-Field'!AI46=$U$6,'Multi-Field'!AI46=$U$7,'Multi-Field'!AI46=$U$8,'Multi-Field'!AI46=$U$9),(IF('Multi-Field'!AJ46=$V$2,100,IF('Multi-Field'!AJ46=$V$3,65,IF('Multi-Field'!AJ46=$V$4,53,IF('Multi-Field'!AJ46=$V$5,41,IF('Multi-Field'!AJ46=$V$6,23,IF('Multi-Field'!AJ46=$V$7,0,0))))))),0)</f>
        <v>0</v>
      </c>
      <c r="W60" s="383" t="str">
        <f>IF(AND(OR('Multi-Field'!AF46=$S$3,'Multi-Field'!AF46=S48,'Multi-Field'!AF46=$S$7),'Multi-Field'!AN46&lt;18,'Multi-Field'!AN46&gt;0),35,IF('Multi-Field'!AF46=$S$4,55,IF(AND('Multi-Field'!AF46=$S$6,'Multi-Field'!AN46&lt;18),30,IF(AND('Multi-Field'!AN46&gt;17,OR('Multi-Field'!AF46=$S$3,'Multi-Field'!AF46=$S$5,'Multi-Field'!AF46= $S$6,'Multi-Field'!AF46=$S$7)),25,"0"))))</f>
        <v>0</v>
      </c>
      <c r="X60" s="383">
        <f>IF(OR('Multi-Field'!BA46=$U$4,'Multi-Field'!BA46=$U$5,'Multi-Field'!BA46=$U$6,'Multi-Field'!BA46=U50,'Multi-Field'!BA46=$U$8,'Multi-Field'!BA46=$U$9),(IF('Multi-Field'!BB46=$V$2,100,IF('Multi-Field'!BB46=$V$3,65,IF('Multi-Field'!BB46=$V$4,53,IF('Multi-Field'!BB46=$V$5,41,IF('Multi-Field'!BB46=$V$6,23,IF('Multi-Field'!BB46=$V$7,0,0))))))),0)</f>
        <v>0</v>
      </c>
      <c r="Y60" s="383" t="str">
        <f>IF(AND(OR('Multi-Field'!AX46=$S$3,'Multi-Field'!AX46=$S$5,'Multi-Field'!AX46=$S$7),'Multi-Field'!BF46&lt;18),35,IF('Multi-Field'!AX46=$S$4,55,IF(AND('Multi-Field'!AX46=$S$6,'Multi-Field'!BF46&lt;18),30,IF(AND('Multi-Field'!BF46&gt;17,OR('Multi-Field'!AX46=$S$3,'Multi-Field'!AX46=$S$5,'Multi-Field'!AX46=$S$6,'Multi-Field'!AX46=$S$7)),25,"0"))))</f>
        <v>0</v>
      </c>
      <c r="Z60" s="383">
        <v>44</v>
      </c>
      <c r="AC60" t="s">
        <v>845</v>
      </c>
      <c r="AI60" s="384">
        <f>'[1]Multi-Field'!B56</f>
        <v>0</v>
      </c>
      <c r="AJ60" s="385" t="e">
        <f>#VALUE!</f>
        <v>#VALUE!</v>
      </c>
      <c r="AK60" s="385" t="e">
        <f>#VALUE!</f>
        <v>#VALUE!</v>
      </c>
      <c r="AL60" s="385" t="e">
        <f>IF(AK60="","",IF('[1]Multi-Field'!AU56=20,10,IF(AK60-30&lt;0,0,AK60-30)))</f>
        <v>#VALUE!</v>
      </c>
      <c r="AM60" s="385" t="e">
        <f>#VALUE!</f>
        <v>#VALUE!</v>
      </c>
      <c r="AN60" s="385" t="e">
        <f t="shared" si="7"/>
        <v>#VALUE!</v>
      </c>
      <c r="AO60" s="385" t="e">
        <f>#VALUE!</f>
        <v>#VALUE!</v>
      </c>
      <c r="AP60" s="385" t="e">
        <f>#VALUE!</f>
        <v>#VALUE!</v>
      </c>
      <c r="AQ60" s="385" t="e">
        <f>#VALUE!</f>
        <v>#VALUE!</v>
      </c>
      <c r="AR60" s="385" t="e">
        <f>#VALUE!</f>
        <v>#VALUE!</v>
      </c>
      <c r="AS60" s="385" t="e">
        <f>IF(AR60="","",IF('[1]Multi-Field'!AU56&gt;9,0,AR60-15))</f>
        <v>#VALUE!</v>
      </c>
      <c r="AT60" s="385" t="e">
        <f>#VALUE!</f>
        <v>#VALUE!</v>
      </c>
      <c r="AU60" s="385" t="e">
        <f>#VALUE!</f>
        <v>#VALUE!</v>
      </c>
      <c r="AV60" s="385" t="e">
        <f>IF(AU60="","",IF('[1]Multi-Field'!AU56=9&gt;9,0,AU60-35))</f>
        <v>#VALUE!</v>
      </c>
      <c r="AW60" s="385" t="e">
        <f>#VALUE!</f>
        <v>#VALUE!</v>
      </c>
      <c r="AX60" s="385" t="e">
        <f t="shared" si="8"/>
        <v>#VALUE!</v>
      </c>
      <c r="AY60" s="385" t="str">
        <f>IF('[1]Multi-Field'!AU56="","",IF('[1]Multi-Field'!AU56&lt;1,100,IF('[1]Multi-Field'!AU56=1,75,IF('[1]Multi-Field'!AU56=2,50,IF('[1]Multi-Field'!AU56=3,25,IF('[1]Multi-Field'!AU56&gt;3,0,""))))))</f>
        <v/>
      </c>
      <c r="AZ60" s="385" t="str">
        <f t="shared" si="9"/>
        <v/>
      </c>
      <c r="BA60" s="385" t="e">
        <f>#VALUE!</f>
        <v>#VALUE!</v>
      </c>
      <c r="BB60" s="385" t="e">
        <f>IF(BA60="","",IF(AND('[1]Multi-Field'!AU56&lt;40,'[1]Multi-Field'!AU56&gt;9),40,IF('[1]Multi-Field'!AU56&gt;39,0,BA60+5)))</f>
        <v>#VALUE!</v>
      </c>
      <c r="BC60" s="386" t="e">
        <f t="shared" si="10"/>
        <v>#VALUE!</v>
      </c>
      <c r="BD60" s="283">
        <v>0.22</v>
      </c>
      <c r="BE60" s="283">
        <v>0.5</v>
      </c>
      <c r="BF60" s="411" t="s">
        <v>1231</v>
      </c>
      <c r="BG60" s="412">
        <v>4</v>
      </c>
      <c r="BH60" s="412">
        <v>3</v>
      </c>
      <c r="BI60" s="412">
        <v>4.5</v>
      </c>
      <c r="BJ60" s="409" t="e">
        <f>IF(AND('[1]Single Field'!#REF!=[1]Lists!BF60,'[1]Single Field'!#REF!="Drained"),"x",IF(AND('[1]Single Field'!#REF!=[1]Lists!BF60,'[1]Single Field'!#REF!="Undrained"),O,""))</f>
        <v>#REF!</v>
      </c>
      <c r="BK60" s="409" t="str">
        <f>IF(AND('[1]Multi-Field'!$E$3=[1]Lists!BF60,'[1]Multi-Field'!$F$3="Drained"),BI60,IF(AND('[1]Multi-Field'!$E$3=BF60,'[1]Multi-Field'!$F$3="undrained"),BH60,""))</f>
        <v/>
      </c>
      <c r="BL60" s="409" t="str">
        <f>IF(AND('[1]Multi-Field'!$E$4=BF60,'[1]Multi-Field'!$F$4="Drained"),BI60,IF(AND('[1]Multi-Field'!$E$4=BF60,'[1]Multi-Field'!$F$4="undrained"),BH60,""))</f>
        <v/>
      </c>
      <c r="BM60" s="409" t="str">
        <f>IF(AND('[1]Multi-Field'!$E$5=BF60,'[1]Multi-Field'!$F$5="Drained"),BI60,IF(AND('[1]Multi-Field'!$E$5=BF60,'[1]Multi-Field'!$F$5="undrained"),BH60,""))</f>
        <v/>
      </c>
      <c r="BN60" s="409" t="str">
        <f>IF(AND('[1]Multi-Field'!$E$6=BF60,'[1]Multi-Field'!$F$6="Drained"),BI60,IF(AND('[1]Multi-Field'!$E$6=BF60,'[1]Multi-Field'!$F$6="undrained"),BH60,""))</f>
        <v/>
      </c>
      <c r="BO60" s="409" t="str">
        <f>IF(AND('[1]Multi-Field'!$E$7=BF60,'[1]Multi-Field'!$F$7="Drained"),BI60,IF(AND('[1]Multi-Field'!$E$7=BF60,'[1]Multi-Field'!$F$7="undrained"),BH60,""))</f>
        <v/>
      </c>
      <c r="BP60" s="409" t="str">
        <f>IF(AND('[1]Multi-Field'!$E$8=BF60,'[1]Multi-Field'!$F$8="Drained"),BI60,IF(AND('[1]Multi-Field'!$E$8=BF60,'[1]Multi-Field'!$F$8="undrained"),BH60,""))</f>
        <v/>
      </c>
      <c r="BQ60" s="409" t="str">
        <f>IF(AND('[1]Multi-Field'!$E$9=BF60,'[1]Multi-Field'!$F$9="Drained"),BI60,IF(AND('[1]Multi-Field'!$E$9=BF60,'[1]Multi-Field'!$F$9="undrained"),BH60,""))</f>
        <v/>
      </c>
      <c r="BR60" s="409" t="str">
        <f>IF(AND('[1]Multi-Field'!$E$10=BF60,'[1]Multi-Field'!$F$10="Drained"),BI60,IF(AND('[1]Multi-Field'!$E$10=BF60,'[1]Multi-Field'!$F$10="undrained"),BH60,""))</f>
        <v/>
      </c>
      <c r="BS60" s="409" t="str">
        <f>IF(AND('[1]Multi-Field'!$E$11=BF60,'[1]Multi-Field'!$F$11="Drained"),BI60,IF(AND('[1]Multi-Field'!$E$11=BF60,'[1]Multi-Field'!$F$11="undrained"),BH60,""))</f>
        <v/>
      </c>
      <c r="BT60" s="409" t="str">
        <f>IF(AND('[1]Multi-Field'!$E$12=BF60,'[1]Multi-Field'!$F$12="Drained"),BI60,IF(AND('[1]Multi-Field'!$E$12=BF60,'[1]Multi-Field'!$F$12="undrained"),BH60,""))</f>
        <v/>
      </c>
      <c r="BU60" s="409" t="str">
        <f>IF(AND('[1]Multi-Field'!$E$13=BF60,'[1]Multi-Field'!$F$13="Drained"),BI60,IF(AND('[1]Multi-Field'!$E$3=BF60,'[1]Multi-Field'!$F$13="undrained"),BH60,""))</f>
        <v/>
      </c>
      <c r="BV60" s="409" t="str">
        <f>IF(AND('[1]Multi-Field'!$E$14=BF60,'[1]Multi-Field'!$F$14="Drained"),BI60,IF(AND('[1]Multi-Field'!$E$14=BF60,'[1]Multi-Field'!$F$14="undrained"),BH60,""))</f>
        <v/>
      </c>
      <c r="BW60" s="409" t="str">
        <f>IF(AND('[1]Multi-Field'!$E$15=BF60,'[1]Multi-Field'!$F$15="Drained"),BI60,IF(AND('[1]Multi-Field'!$E$15=BF60,'[1]Multi-Field'!$F$15="undrained"),BH60,""))</f>
        <v/>
      </c>
      <c r="BX60" s="409" t="str">
        <f>IF(AND('[1]Multi-Field'!$E$16=[1]Lists!BF60,'[1]Multi-Field'!$F$16="Drained"),BI60,IF(AND('[1]Multi-Field'!$E$16=[1]Lists!BF60,'[1]Multi-Field'!$F$16="undrained"),BH60,""))</f>
        <v/>
      </c>
      <c r="BY60" s="409" t="str">
        <f>IF(AND('[1]Multi-Field'!$E$17=[1]Lists!BF60,'[1]Multi-Field'!$F$17="Drained"),BI60,IF(AND('[1]Multi-Field'!$E$17=[1]Lists!BF60,'[1]Multi-Field'!$F$17="undrained"),BH60,""))</f>
        <v/>
      </c>
      <c r="BZ60" s="409" t="str">
        <f>IF(AND('[1]Multi-Field'!$E$18=[1]Lists!BF60,'[1]Multi-Field'!$F$18="Drained"),BI60,IF(AND('[1]Multi-Field'!$E$18=[1]Lists!BF60,'[1]Multi-Field'!$F$18="undrained"),BH60,""))</f>
        <v/>
      </c>
      <c r="CA60" s="409" t="str">
        <f>IF(AND('[1]Multi-Field'!$E$19=[1]Lists!BF60,'[1]Multi-Field'!$F$19="Drained"),BI60,IF(AND('[1]Multi-Field'!$E$19=[1]Lists!BF60,'[1]Multi-Field'!$F$19="undrained"),BH60,""))</f>
        <v/>
      </c>
      <c r="CB60" s="409" t="str">
        <f>IF(AND('[1]Multi-Field'!$E$20=[1]Lists!BF60,'[1]Multi-Field'!$F$20="Drained"),BI60,IF(AND('[1]Multi-Field'!$E$20=[1]Lists!BF60,'[1]Multi-Field'!$F$20="undrained"),BH60,""))</f>
        <v/>
      </c>
      <c r="CC60" s="409" t="str">
        <f>IF(AND('[1]Multi-Field'!$E$21=[1]Lists!BF60,'[1]Multi-Field'!$F$21="Drained"),BI60,IF(AND('[1]Multi-Field'!$E$21=[1]Lists!BF60,'[1]Multi-Field'!$F$21="undrained"),BH60,""))</f>
        <v/>
      </c>
      <c r="CD60" s="409" t="str">
        <f>IF(AND('[1]Multi-Field'!$E$22=[1]Lists!BF60,'[1]Multi-Field'!$F$22="Drained"),BI60,IF(AND('[1]Multi-Field'!$E$22=[1]Lists!BF60,'[1]Multi-Field'!$F$22="undrained"),BH60,""))</f>
        <v/>
      </c>
      <c r="CE60" s="409" t="str">
        <f>IF(AND('[1]Multi-Field'!$E$23=[1]Lists!BF60,'[1]Multi-Field'!$F$23="Drained"),BI60,IF(AND('[1]Multi-Field'!$E$23=[1]Lists!BF60,'[1]Multi-Field'!$F$23="undrained"),BH60,""))</f>
        <v/>
      </c>
      <c r="CF60" s="409" t="str">
        <f>IF(AND('[1]Multi-Field'!$E$24=[1]Lists!BF60,'[1]Multi-Field'!$F$24="Drained"),BI60,IF(AND('[1]Multi-Field'!$E$24=[1]Lists!BF60,'[1]Multi-Field'!$F$24="undrained"),BH60,""))</f>
        <v/>
      </c>
      <c r="CG60" s="409" t="str">
        <f>IF(AND('[1]Multi-Field'!$E$25=[1]Lists!BF60,'[1]Multi-Field'!$F$25="Drained"),BI60,IF(AND('[1]Multi-Field'!$E$25=[1]Lists!BF60,'[1]Multi-Field'!$F$25="undrained"),BH60,""))</f>
        <v/>
      </c>
      <c r="CH60" s="409" t="str">
        <f>IF(AND('[1]Multi-Field'!$E$26=[1]Lists!BF60,'[1]Multi-Field'!$F$26="Drained"),BI60,IF(AND('[1]Multi-Field'!$E$26=[1]Lists!BF60,'[1]Multi-Field'!$F$26="undrained"),BH60,""))</f>
        <v/>
      </c>
      <c r="CI60" s="409" t="str">
        <f>IF(AND('[1]Multi-Field'!$E$27=[1]Lists!BF60,'[1]Multi-Field'!$F$27="Drained"),BI60,IF(AND('[1]Multi-Field'!$E$27=[1]Lists!BF60,'[1]Multi-Field'!$F$27="undrained"),BH60,""))</f>
        <v/>
      </c>
      <c r="CJ60" s="409" t="str">
        <f>IF(AND('[1]Multi-Field'!$E$28=[1]Lists!BF60,'[1]Multi-Field'!$F$28="Drained"),BI60,IF(AND('[1]Multi-Field'!$E$28=[1]Lists!BF60,'[1]Multi-Field'!$F$28="undrained"),BH60,""))</f>
        <v/>
      </c>
      <c r="CK60" s="409" t="str">
        <f>IF(AND('[1]Multi-Field'!$E$29=[1]Lists!BF60,'[1]Multi-Field'!$F$29="Drained"),BI60,IF(AND('[1]Multi-Field'!$E$29=[1]Lists!BF60,'[1]Multi-Field'!$F$29="undrained"),BH60,""))</f>
        <v/>
      </c>
      <c r="CL60" s="409" t="str">
        <f>IF(AND('[1]Multi-Field'!$E$30=[1]Lists!BF60,'[1]Multi-Field'!$F$30="Drained"),BI60,IF(AND('[1]Multi-Field'!$E$30=[1]Lists!BF60,'[1]Multi-Field'!$F$30="undrained"),BH60,""))</f>
        <v/>
      </c>
      <c r="CM60" s="409" t="str">
        <f>IF(AND('[1]Multi-Field'!$E$31=[1]Lists!BF60,'[1]Multi-Field'!$F$31="Drained"),BI60,IF(AND('[1]Multi-Field'!$E$31=[1]Lists!BF60,'[1]Multi-Field'!$F$31="undrained"),BH60,""))</f>
        <v/>
      </c>
      <c r="CN60" s="409" t="str">
        <f>IF(AND('[1]Multi-Field'!$E$32=[1]Lists!BF60,'[1]Multi-Field'!$F$32="Drained"),BI60,IF(AND('[1]Multi-Field'!$E$32=[1]Lists!BF60,'[1]Multi-Field'!$F$32="undrained"),BH60,""))</f>
        <v/>
      </c>
      <c r="CO60" s="409" t="str">
        <f>IF(AND('[1]Multi-Field'!$E$33=[1]Lists!BF60,'[1]Multi-Field'!$F$33="Drained"),BI60,IF(AND('[1]Multi-Field'!$E$33=[1]Lists!BF60,'[1]Multi-Field'!$F$33="undrained"),BH60,""))</f>
        <v/>
      </c>
      <c r="CP60" s="409" t="str">
        <f>IF(AND('[1]Multi-Field'!$E$34=[1]Lists!BF60,'[1]Multi-Field'!$F$34="Drained"),BI60,IF(AND('[1]Multi-Field'!$E$34=[1]Lists!BF60,'[1]Multi-Field'!$F$34="undrained"),BH60,""))</f>
        <v/>
      </c>
      <c r="CQ60" s="409" t="str">
        <f>IF(AND('[1]Multi-Field'!$E$35=[1]Lists!BF60,'[1]Multi-Field'!$F$35="Drained"),BI60,IF(AND('[1]Multi-Field'!$E$35=[1]Lists!BF60,'[1]Multi-Field'!$F$35="undrained"),BH60,""))</f>
        <v/>
      </c>
      <c r="CR60" s="409" t="str">
        <f>IF(AND('[1]Multi-Field'!$E$36=[1]Lists!BF60,'[1]Multi-Field'!$F$36="Drained"),BI60,IF(AND('[1]Multi-Field'!$E$36=[1]Lists!BF60,'[1]Multi-Field'!$F$36="undrained"),BH60,""))</f>
        <v/>
      </c>
      <c r="CS60" s="409" t="str">
        <f>IF(AND('[1]Multi-Field'!$E$37=[1]Lists!BF60,'[1]Multi-Field'!$F$37="Drained"),BI60,IF(AND('[1]Multi-Field'!$E$37=[1]Lists!BF60,'[1]Multi-Field'!$F$37="undrained"),BH60,""))</f>
        <v/>
      </c>
      <c r="CT60" s="409" t="str">
        <f>IF(AND('[1]Multi-Field'!$E$38=[1]Lists!BF60,'[1]Multi-Field'!$F$38="Drained"),BI60,IF(AND('[1]Multi-Field'!$E$38=[1]Lists!BF60,'[1]Multi-Field'!$F$38="undrained"),BH60,""))</f>
        <v/>
      </c>
      <c r="CU60" s="409" t="str">
        <f>IF(AND('[1]Multi-Field'!$E$39=[1]Lists!BF60,'[1]Multi-Field'!$F$39="Drained"),BI60,IF(AND('[1]Multi-Field'!$E$39=[1]Lists!BF60,'[1]Multi-Field'!$F$39="undrained"),BH60,""))</f>
        <v/>
      </c>
      <c r="CV60" s="409" t="str">
        <f>IF(AND('[1]Multi-Field'!$E$40=[1]Lists!BF60,'[1]Multi-Field'!$F$40="Drained"),BI60,IF(AND('[1]Multi-Field'!$E$40=[1]Lists!BF60,'[1]Multi-Field'!$F$40="undrained"),BH60,""))</f>
        <v/>
      </c>
      <c r="CW60" s="409" t="str">
        <f>IF(AND('[1]Multi-Field'!$E$41=[1]Lists!BF60,'[1]Multi-Field'!$F$40="Drained"),BI60,IF(AND('[1]Multi-Field'!$E$40=[1]Lists!BF60,'[1]Multi-Field'!$F$40="undrained"),BH60,""))</f>
        <v/>
      </c>
      <c r="CX60" s="409" t="str">
        <f>IF(AND('[1]Multi-Field'!$E$42=[1]Lists!BF60,'[1]Multi-Field'!$F$42="Drained"),BI60,IF(AND('[1]Multi-Field'!$E$42=[1]Lists!BF60,'[1]Multi-Field'!$F$42="undrained"),BH60,""))</f>
        <v/>
      </c>
      <c r="CY60" s="409" t="str">
        <f>IF(AND('[1]Multi-Field'!$E$43=[1]Lists!BF60,'[1]Multi-Field'!$F$43="Drained"),BI60,IF(AND('[1]Multi-Field'!$E$43=[1]Lists!BF60,'[1]Multi-Field'!$F$43="undrained"),BH60,""))</f>
        <v/>
      </c>
      <c r="CZ60" s="409" t="str">
        <f>IF(AND('[1]Multi-Field'!$E$44=[1]Lists!BF60,'[1]Multi-Field'!$F$44="Drained"),BI60,IF(AND('[1]Multi-Field'!$E$44=[1]Lists!BF60,'[1]Multi-Field'!$F$44="undrained"),BH60,""))</f>
        <v/>
      </c>
      <c r="DA60" s="409" t="str">
        <f>IF(AND('[1]Multi-Field'!$E$45=[1]Lists!BF60,'[1]Multi-Field'!$F$45="Drained"),BI60,IF(AND('[1]Multi-Field'!$E$45=[1]Lists!BF60,'[1]Multi-Field'!$F$45="undrained"),BH60,""))</f>
        <v/>
      </c>
      <c r="DB60" s="409" t="str">
        <f>IF(AND('[1]Multi-Field'!$E$46=[1]Lists!BF60,'[1]Multi-Field'!$F$46="Drained"),BI60,IF(AND('[1]Multi-Field'!$E$46=[1]Lists!BF60,'[1]Multi-Field'!$F$46="undrained"),BH60,""))</f>
        <v/>
      </c>
      <c r="DC60" s="409" t="str">
        <f>IF(AND('[1]Multi-Field'!$E$47=[1]Lists!BF60,'[1]Multi-Field'!$F$47="Drained"),BI60,IF(AND('[1]Multi-Field'!$E$47=[1]Lists!BF60,'[1]Multi-Field'!$F$47="undrained"),BH60,""))</f>
        <v/>
      </c>
      <c r="DD60" s="409" t="str">
        <f>IF(AND('[1]Multi-Field'!$E$48=[1]Lists!BF60,'[1]Multi-Field'!$F$48="Drained"),BI60,IF(AND('[1]Multi-Field'!$E$48=[1]Lists!BF60,'[1]Multi-Field'!$F$48="undrained"),BH60,""))</f>
        <v/>
      </c>
      <c r="DE60" s="409" t="str">
        <f>IF(AND('[1]Multi-Field'!$E$49=[1]Lists!BF60,'[1]Multi-Field'!$F$49="Drained"),BI60,IF(AND('[1]Multi-Field'!$E$49=[1]Lists!BF60,'[1]Multi-Field'!$F$9="undrained"),BH60,""))</f>
        <v/>
      </c>
      <c r="DF60" s="409" t="str">
        <f>IF(AND('[1]Multi-Field'!$E$50=[1]Lists!BF60,'[1]Multi-Field'!$F$50="Drained"),BI60,IF(AND('[1]Multi-Field'!$E$50=[1]Lists!BF60,'[1]Multi-Field'!$F$50="undrained"),BH60,""))</f>
        <v/>
      </c>
      <c r="DG60" s="409" t="str">
        <f>IF(AND('[1]Multi-Field'!$E$51=[1]Lists!BF60,'[1]Multi-Field'!$F$51="Drained"),BI60,IF(AND('[1]Multi-Field'!$E$51=[1]Lists!BF60,'[1]Multi-Field'!$F$51="undrained"),BH60,""))</f>
        <v/>
      </c>
      <c r="DH60" s="409" t="str">
        <f>IF(AND('[1]Multi-Field'!$E$52=[1]Lists!BF60,'[1]Multi-Field'!$F$52="Drained"),BI60,IF(AND('[1]Multi-Field'!$E$52=[1]Lists!BF60,'[1]Multi-Field'!$F$52="undrained"),BH60,""))</f>
        <v/>
      </c>
      <c r="DI60" s="409" t="str">
        <f>IF(AND('[1]Multi-Field'!$E$53=[1]Lists!BF60,'[1]Multi-Field'!$F$53="Drained"),BI60,IF(AND('[1]Multi-Field'!$E$53=[1]Lists!BF60,'[1]Multi-Field'!$F$53="undrained"),BH60,""))</f>
        <v/>
      </c>
      <c r="DJ60" s="409" t="str">
        <f>IF(AND('[1]Multi-Field'!$E$54=[1]Lists!BF60,'[1]Multi-Field'!$F$54="Drained"),BI60,IF(AND('[1]Multi-Field'!$E$54=[1]Lists!BF60,'[1]Multi-Field'!$F$54="undrained"),BH60,""))</f>
        <v/>
      </c>
      <c r="DK60" s="409" t="str">
        <f>IF(AND('[1]Multi-Field'!$E$55=[1]Lists!BF60,'[1]Multi-Field'!$F$55="Drained"),BI60,IF(AND('[1]Multi-Field'!$E$55=[1]Lists!BF60,'[1]Multi-Field'!$F$55="undrained"),BH60,""))</f>
        <v/>
      </c>
      <c r="DL60" s="409" t="str">
        <f>IF(AND('[1]Multi-Field'!$E$56=[1]Lists!BF60,'[1]Multi-Field'!$F$56="Drained"),BI60,IF(AND('[1]Multi-Field'!$E$56=[1]Lists!BF60,'[1]Multi-Field'!$F$56="undrained"),BH60,""))</f>
        <v/>
      </c>
      <c r="DM60" s="409" t="str">
        <f>IF(AND('[1]Multi-Field'!$E$57=[1]Lists!BF60,'[1]Multi-Field'!$F$57="Drained"),BI60,IF(AND('[1]Multi-Field'!$E$57=[1]Lists!BF60,'[1]Multi-Field'!$F$57="undrained"),BH60,""))</f>
        <v/>
      </c>
      <c r="DN60" s="409" t="str">
        <f>IF(AND('[1]Multi-Field'!$E$58=[1]Lists!BF60,'[1]Multi-Field'!$F$58="Drained"),BI60,IF(AND('[1]Multi-Field'!$E$58=[1]Lists!BF60,'[1]Multi-Field'!$F$58="undrained"),BH60,""))</f>
        <v/>
      </c>
      <c r="DO60" s="409" t="str">
        <f>IF(AND('[1]Multi-Field'!$E$59=[1]Lists!BF60,'[1]Multi-Field'!$F$59="Drained"),BI60,IF(AND('[1]Multi-Field'!$E$59=[1]Lists!BF60,'[1]Multi-Field'!$F$59="undrained"),BH60,""))</f>
        <v/>
      </c>
      <c r="DP60" s="409" t="str">
        <f>IF(AND('[1]Multi-Field'!$E$60=[1]Lists!BF60,'[1]Multi-Field'!$F$60="Drained"),BI60,IF(AND('[1]Multi-Field'!$E$60=[1]Lists!BF60,'[1]Multi-Field'!$F$60="undrained"),BH60,""))</f>
        <v/>
      </c>
      <c r="DQ60" s="409">
        <f>IF(AND('[1]Multi-Field'!$E$61=[1]Lists!BF60,'[1]Multi-Field'!$F$61="Drained"),BI60,IF(AND('[1]Multi-Field'!$E$61=[1]Lists!BF60,'[1]Multi-Field'!$F$61="undrained"),BH60,""))</f>
        <v>4.5</v>
      </c>
      <c r="DR60" s="409" t="str">
        <f>IF(AND('[1]Multi-Field'!$E$62=[1]Lists!BF60,'[1]Multi-Field'!$F$62="Drained"),BI60,IF(AND('[1]Multi-Field'!$E$62=[1]Lists!BF60,'[1]Multi-Field'!$F$62="undrained"),BH60,""))</f>
        <v/>
      </c>
      <c r="DS60" s="409" t="str">
        <f>IF(AND('[1]Multi-Field'!$E$63=[1]Lists!BF60,'[1]Multi-Field'!$F$63="Drained"),BI60,IF(AND('[1]Multi-Field'!$E$63=[1]Lists!BF60,'[1]Multi-Field'!$F$63="undrained"),BH60,""))</f>
        <v/>
      </c>
      <c r="DT60" s="409" t="str">
        <f>IF(AND('[1]Multi-Field'!$E$64=[1]Lists!BF60,'[1]Multi-Field'!$F$64="Drained"),BI60,IF(AND('[1]Multi-Field'!$E$64=[1]Lists!BF60,'[1]Multi-Field'!$F$64="undrained"),BH60,""))</f>
        <v/>
      </c>
      <c r="DU60" s="409" t="str">
        <f>IF(AND('[1]Multi-Field'!$E$65=[1]Lists!BF60,'[1]Multi-Field'!$F$65="Drained"),BI60,IF(AND('[1]Multi-Field'!$E$65=[1]Lists!BF60,'[1]Multi-Field'!$F$65="undrained"),BH60,""))</f>
        <v/>
      </c>
      <c r="DV60" s="409" t="str">
        <f>IF(AND('[1]Multi-Field'!$E$66=[1]Lists!BF60,'[1]Multi-Field'!$F$66="Drained"),BI60,IF(AND('[1]Multi-Field'!$E$66=[1]Lists!BF60,'[1]Multi-Field'!$F$66="undrained"),BH60,""))</f>
        <v/>
      </c>
      <c r="DW60" s="409" t="str">
        <f>IF(AND('[1]Multi-Field'!$E$67=[1]Lists!BF60,'[1]Multi-Field'!$F$67="Drained"),BI60,IF(AND('[1]Multi-Field'!$E$67=[1]Lists!BF60,'[1]Multi-Field'!$F$67="undrained"),BH60,""))</f>
        <v/>
      </c>
      <c r="DX60" s="409" t="str">
        <f>IF(AND('[1]Multi-Field'!$E$68=[1]Lists!BF60,'[1]Multi-Field'!$F$68="Drained"),BI60,IF(AND('[1]Multi-Field'!$E$68=[1]Lists!BF60,'[1]Multi-Field'!$F$68="undrained"),BH60,""))</f>
        <v/>
      </c>
      <c r="DY60" s="409" t="str">
        <f>IF(AND('[1]Multi-Field'!$E$69=[1]Lists!BF60,'[1]Multi-Field'!$F$69="Drained"),BI60,IF(AND('[1]Multi-Field'!$E$69=[1]Lists!BF60,'[1]Multi-Field'!$F$69="undrained"),BH60,""))</f>
        <v/>
      </c>
      <c r="DZ60" s="409" t="str">
        <f>IF(AND('[1]Multi-Field'!$E$70=[1]Lists!BF60,'[1]Multi-Field'!$F$70="Drained"),BI60,IF(AND('[1]Multi-Field'!$E$70=[1]Lists!BF60,'[1]Multi-Field'!$F$70="undrained"),BH60,""))</f>
        <v/>
      </c>
      <c r="EA60" s="409" t="str">
        <f>IF(AND('[1]Multi-Field'!$E$71=[1]Lists!BF60,'[1]Multi-Field'!$F$71="Drained"),BI60,IF(AND('[1]Multi-Field'!$E$71=[1]Lists!BF60,'[1]Multi-Field'!$F$71="undrained"),BH60,""))</f>
        <v/>
      </c>
      <c r="EB60" s="409" t="str">
        <f>IF(AND('[1]Multi-Field'!$E$72=[1]Lists!BF60,'[1]Multi-Field'!$F$72="Drained"),BI60,IF(AND('[1]Multi-Field'!$E$72=[1]Lists!BF60,'[1]Multi-Field'!$F$72="undrained"),BH60,""))</f>
        <v/>
      </c>
      <c r="EC60" s="409" t="str">
        <f>IF(AND('[1]Multi-Field'!$E$73=[1]Lists!BF60,'[1]Multi-Field'!$F$73="Drained"),BI60,IF(AND('[1]Multi-Field'!$E$73=[1]Lists!BF60,'[1]Multi-Field'!$F$73="undrained"),BH60,""))</f>
        <v/>
      </c>
      <c r="ED60" s="409" t="str">
        <f>IF(AND('[1]Multi-Field'!$E$74=[1]Lists!BF60,'[1]Multi-Field'!$F$74="Drained"),BI60,IF(AND('[1]Multi-Field'!$E$74=[1]Lists!BF60,'[1]Multi-Field'!$F$74="undrained"),BH60,""))</f>
        <v/>
      </c>
      <c r="EE60" s="409" t="str">
        <f>IF(AND('[1]Multi-Field'!$E$75=[1]Lists!BF60,'[1]Multi-Field'!$F$75="Drained"),BI60,IF(AND('[1]Multi-Field'!$E$75=[1]Lists!BF60,'[1]Multi-Field'!$F$75="undrained"),BH60,""))</f>
        <v/>
      </c>
      <c r="EF60" s="409" t="str">
        <f>IF(AND('[1]Multi-Field'!$E$76=[1]Lists!BF60,'[1]Multi-Field'!$F$76="Drained"),BI60,IF(AND('[1]Multi-Field'!$E$76=[1]Lists!BF60,'[1]Multi-Field'!$F$6="undrained"),BH60,""))</f>
        <v/>
      </c>
      <c r="EG60" s="409" t="str">
        <f>IF(AND('[1]Multi-Field'!$E$77=[1]Lists!BF60,'[1]Multi-Field'!$F$77="Drained"),BI60,IF(AND('[1]Multi-Field'!$E$77=[1]Lists!BF60,'[1]Multi-Field'!$F$77="undrained"),BH60,""))</f>
        <v/>
      </c>
      <c r="EH60" s="409" t="str">
        <f>IF(AND('[1]Multi-Field'!$E$78=[1]Lists!BF60,'[1]Multi-Field'!$F$78="Drained"),BI60,IF(AND('[1]Multi-Field'!$E$78=[1]Lists!BF60,'[1]Multi-Field'!$F$78="undrained"),BH60,""))</f>
        <v/>
      </c>
      <c r="EI60" s="409" t="str">
        <f>IF(AND('[1]Multi-Field'!$E$79=[1]Lists!BF60,'[1]Multi-Field'!$F$79="Drained"),BI60,IF(AND('[1]Multi-Field'!$E$79=[1]Lists!BF60,'[1]Multi-Field'!$F$79="undrained"),BH60,""))</f>
        <v/>
      </c>
      <c r="EJ60" s="409" t="str">
        <f>IF(AND('[1]Multi-Field'!$E$80=[1]Lists!BF60,'[1]Multi-Field'!$F$80="Drained"),BI60,IF(AND('[1]Multi-Field'!$E$80=[1]Lists!BF60,'[1]Multi-Field'!$F$80="undrained"),BH60,""))</f>
        <v/>
      </c>
      <c r="EK60" s="409" t="str">
        <f>IF(AND('[1]Multi-Field'!$E$81=[1]Lists!BF60,'[1]Multi-Field'!$F$81="Drained"),BI60,IF(AND('[1]Multi-Field'!$E$81=[1]Lists!BF60,'[1]Multi-Field'!$F$81="undrained"),BH60,""))</f>
        <v/>
      </c>
      <c r="EL60" s="409" t="str">
        <f>IF(AND('[1]Multi-Field'!$E$82=[1]Lists!BF60,'[1]Multi-Field'!$F$82="Drained"),BI60,IF(AND('[1]Multi-Field'!$E$82=[1]Lists!BF60,'[1]Multi-Field'!$F$82="undrained"),BH60,""))</f>
        <v/>
      </c>
      <c r="EM60" s="409" t="str">
        <f>IF(AND('[1]Multi-Field'!$E$83=[1]Lists!BF60,'[1]Multi-Field'!$F$83="Drained"),BI60,IF(AND('[1]Multi-Field'!$E$83=[1]Lists!BF60,'[1]Multi-Field'!$F$83="undrained"),BH60,""))</f>
        <v/>
      </c>
      <c r="EN60" s="409" t="str">
        <f>IF(AND('[1]Multi-Field'!$E$84=[1]Lists!BF60,'[1]Multi-Field'!$F$84="Drained"),BI60,IF(AND('[1]Multi-Field'!$E$84=[1]Lists!BF60,'[1]Multi-Field'!$F$84="undrained"),BH60,""))</f>
        <v/>
      </c>
      <c r="EO60" s="409" t="str">
        <f>IF(AND('[1]Multi-Field'!$E$85=[1]Lists!BF60,'[1]Multi-Field'!$F$85="Drained"),BI60,IF(AND('[1]Multi-Field'!$E$85=[1]Lists!BF60,'[1]Multi-Field'!$F$85="undrained"),BH60,""))</f>
        <v/>
      </c>
      <c r="EP60" s="409" t="str">
        <f>IF(AND('[1]Multi-Field'!$E$86=[1]Lists!BF60,'[1]Multi-Field'!$F$86="Drained"),BI60,IF(AND('[1]Multi-Field'!$E$86=[1]Lists!BF60,'[1]Multi-Field'!$F$86="undrained"),BH60,""))</f>
        <v/>
      </c>
      <c r="EQ60" s="409" t="str">
        <f>IF(AND('[1]Multi-Field'!$E$87=[1]Lists!BF60,'[1]Multi-Field'!$F$87="Drained"),BI60,IF(AND('[1]Multi-Field'!$E$87=[1]Lists!BF60,'[1]Multi-Field'!$F$87="undrained"),BH60,""))</f>
        <v/>
      </c>
      <c r="ER60" s="409" t="str">
        <f>IF(AND('[1]Multi-Field'!$E$88=[1]Lists!BF60,'[1]Multi-Field'!$F$88="Drained"),BI60,IF(AND('[1]Multi-Field'!$E$88=[1]Lists!BF60,'[1]Multi-Field'!$F$88="undrained"),BH60,""))</f>
        <v/>
      </c>
      <c r="ES60" s="409" t="str">
        <f>IF(AND('[1]Multi-Field'!$E$89=[1]Lists!BF60,'[1]Multi-Field'!$F$89="Drained"),BI60,IF(AND('[1]Multi-Field'!$E$89=[1]Lists!BF60,'[1]Multi-Field'!$F$89="undrained"),BH60,""))</f>
        <v/>
      </c>
      <c r="ET60" s="409" t="str">
        <f>IF(AND('[1]Multi-Field'!$E$90=[1]Lists!BF60,'[1]Multi-Field'!$F$90="Drained"),BI60,IF(AND('[1]Multi-Field'!$E$90=[1]Lists!BF60,'[1]Multi-Field'!$F$90="undrained"),BH60,""))</f>
        <v/>
      </c>
      <c r="EU60" s="409" t="str">
        <f>IF(AND('[1]Multi-Field'!$E$91=[1]Lists!BF60,'[1]Multi-Field'!$F$91="Drained"),BI60,IF(AND('[1]Multi-Field'!$E$91=[1]Lists!BF60,'[1]Multi-Field'!$F$91="undrained"),BH60,""))</f>
        <v/>
      </c>
      <c r="EV60" s="409" t="str">
        <f>IF(AND('[1]Multi-Field'!$E$92=[1]Lists!BF60,'[1]Multi-Field'!$F$92="Drained"),BI60,IF(AND('[1]Multi-Field'!$E$92=[1]Lists!BF60,'[1]Multi-Field'!$F$92="undrained"),BH60,""))</f>
        <v/>
      </c>
      <c r="EW60" s="409" t="str">
        <f>IF(AND('[1]Multi-Field'!$E$93=[1]Lists!BF60,'[1]Multi-Field'!$F$93="Drained"),BI60,IF(AND('[1]Multi-Field'!$E$93=[1]Lists!BF60,'[1]Multi-Field'!$F$93="undrained"),BH60,""))</f>
        <v/>
      </c>
      <c r="EX60" s="409" t="str">
        <f>IF(AND('[1]Multi-Field'!$E$94=[1]Lists!BF60,'[1]Multi-Field'!$F$94="Drained"),BI60,IF(AND('[1]Multi-Field'!$E$94=[1]Lists!BF60,'[1]Multi-Field'!$F$94="undrained"),BH60,""))</f>
        <v/>
      </c>
      <c r="EY60" s="409" t="str">
        <f>IF(AND('[1]Multi-Field'!$E$95=[1]Lists!BF60,'[1]Multi-Field'!$F$95="Drained"),BI60,IF(AND('[1]Multi-Field'!$E$95=[1]Lists!BF60,'[1]Multi-Field'!$F$95="undrained"),BH60,""))</f>
        <v/>
      </c>
      <c r="EZ60" s="409" t="str">
        <f>IF(AND('[1]Multi-Field'!$E$96=[1]Lists!BF60,'[1]Multi-Field'!$F$96="Drained"),BI60,IF(AND('[1]Multi-Field'!$E$96=[1]Lists!BF60,'[1]Multi-Field'!$F$96="undrained"),BH60,""))</f>
        <v/>
      </c>
      <c r="FA60" s="409" t="str">
        <f>IF(AND('[1]Multi-Field'!$E$97=[1]Lists!BF60,'[1]Multi-Field'!$F$97="Drained"),BI60,IF(AND('[1]Multi-Field'!$E$97=[1]Lists!BF60,'[1]Multi-Field'!$F$97="undrained"),BH60,""))</f>
        <v/>
      </c>
      <c r="FB60" s="409" t="str">
        <f>IF(AND('[1]Multi-Field'!$E$98=[1]Lists!BF60,'[1]Multi-Field'!$F$98="Drained"),BI60,IF(AND('[1]Multi-Field'!$E$98=[1]Lists!BF60,'[1]Multi-Field'!$F$98="undrained"),BH60,""))</f>
        <v/>
      </c>
      <c r="FC60" s="409" t="str">
        <f>IF(AND('[1]Multi-Field'!$E$99=[1]Lists!BF60,'[1]Multi-Field'!$F$99="Drained"),BI60,IF(AND('[1]Multi-Field'!$E$99=[1]Lists!BF60,'[1]Multi-Field'!$F$99="undrained"),BH60,""))</f>
        <v/>
      </c>
      <c r="FD60" s="409" t="str">
        <f>IF(AND('[1]Multi-Field'!$E$100=[1]Lists!BF60,'[1]Multi-Field'!$F$100="Drained"),BI60,IF(AND('[1]Multi-Field'!$E$100=[1]Lists!BF60,'[1]Multi-Field'!$F$100="undrained"),BH60,""))</f>
        <v/>
      </c>
      <c r="FE60" s="409" t="str">
        <f>IF(AND('[1]Multi-Field'!$E$101=[1]Lists!BF60,'[1]Multi-Field'!$F$101="Drained"),BI60,IF(AND('[1]Multi-Field'!$E$101=[1]Lists!BF60,'[1]Multi-Field'!$F$101="undrained"),BH60,""))</f>
        <v/>
      </c>
      <c r="FF60" s="409" t="str">
        <f>IF(AND('[1]Multi-Field'!$E$102=[1]Lists!BF60,'[1]Multi-Field'!$F$102="Drained"),BI60,IF(AND('[1]Multi-Field'!$E$102=[1]Lists!BF60,'[1]Multi-Field'!$F$102="undrained"),BH60,""))</f>
        <v/>
      </c>
      <c r="FG60" s="409" t="str">
        <f>IF(AND('[1]Multi-Field'!$E$103=[1]Lists!BF60,'[1]Multi-Field'!$F$103="Drained"),BI60,IF(AND('[1]Multi-Field'!$E$103=[1]Lists!BF60,'[1]Multi-Field'!$F$103="undrained"),BH60,""))</f>
        <v/>
      </c>
      <c r="FH60" s="409" t="str">
        <f>IF(AND('[1]Multi-Field'!$E$104=[1]Lists!BF60,'[1]Multi-Field'!$F$104="Drained"),BI60,IF(AND('[1]Multi-Field'!$E$104=[1]Lists!BF60,'[1]Multi-Field'!$F$104="undrained"),BH60,""))</f>
        <v/>
      </c>
      <c r="FI60" s="409" t="str">
        <f>IF(AND('[1]Multi-Field'!$E$105=[1]Lists!BF60,'[1]Multi-Field'!$F$105="Drained"),BI60,IF(AND('[1]Multi-Field'!$E$105=[1]Lists!BF60,'[1]Multi-Field'!$F$105="undrained"),BH60,""))</f>
        <v/>
      </c>
      <c r="FJ60" s="409" t="str">
        <f>IF(AND('[1]Multi-Field'!$E$106=[1]Lists!BF60,'[1]Multi-Field'!$F$106="Drained"),BI60,IF(AND('[1]Multi-Field'!$E$106=[1]Lists!BF60,'[1]Multi-Field'!$F$106="undrained"),BH60,""))</f>
        <v/>
      </c>
      <c r="FK60" s="409" t="str">
        <f>IF(AND('[1]Multi-Field'!$E$107=[1]Lists!BF60,'[1]Multi-Field'!$F$107="Drained"),BI60,IF(AND('[1]Multi-Field'!$E$107=[1]Lists!BF60,'[1]Multi-Field'!$F$107="undrained"),BH60,""))</f>
        <v/>
      </c>
      <c r="FL60" s="409" t="str">
        <f>IF(AND('[1]Multi-Field'!$E$108=[1]Lists!BF60,'[1]Multi-Field'!$F$108="Drained"),BI60,IF(AND('[1]Multi-Field'!$E$108=[1]Lists!BF60,'[1]Multi-Field'!$F$108="undrained"),BH60,""))</f>
        <v/>
      </c>
      <c r="FM60" s="409" t="str">
        <f>IF(AND('[1]Multi-Field'!$E$109=[1]Lists!BF60,'[1]Multi-Field'!$F$109="Drained"),BI60,IF(AND('[1]Multi-Field'!$E$109=[1]Lists!BF60,'[1]Multi-Field'!$F$109="undrained"),BH60,""))</f>
        <v/>
      </c>
      <c r="FN60" s="409" t="str">
        <f>IF(AND('[1]Multi-Field'!$E$110=[1]Lists!BF60,'[1]Multi-Field'!$F$110="Drained"),BI60,IF(AND('[1]Multi-Field'!$E$110=[1]Lists!BF60,'[1]Multi-Field'!$F$110="undrained"),BH60,""))</f>
        <v/>
      </c>
      <c r="FO60" s="409" t="str">
        <f>IF(AND('[1]Multi-Field'!$E$111=[1]Lists!BF60,'[1]Multi-Field'!$F$111="Drained"),BI60,IF(AND('[1]Multi-Field'!$E$111=[1]Lists!BF60,'[1]Multi-Field'!$F$111="undrained"),BH60,""))</f>
        <v/>
      </c>
      <c r="FP60" s="409" t="str">
        <f>IF(AND('[1]Multi-Field'!$E$112=[1]Lists!BF60,'[1]Multi-Field'!$F$112="Drained"),BI60,IF(AND('[1]Multi-Field'!$E$112=[1]Lists!BF60,'[1]Multi-Field'!$F$112="undrained"),BH60,""))</f>
        <v/>
      </c>
      <c r="FQ60" s="409" t="str">
        <f>IF(AND('[1]Multi-Field'!$E$113=[1]Lists!BF60,'[1]Multi-Field'!$F$113="Drained"),BI60,IF(AND('[1]Multi-Field'!$E$113=[1]Lists!BF60,'[1]Multi-Field'!$F$113="undrained"),BH60,""))</f>
        <v/>
      </c>
      <c r="FR60" s="409" t="str">
        <f>IF(AND('[1]Multi-Field'!$E$114=[1]Lists!BF60,'[1]Multi-Field'!$F$114="Drained"),BI60,IF(AND('[1]Multi-Field'!$E$114=[1]Lists!BF60,'[1]Multi-Field'!$F$114="undrained"),BH60,""))</f>
        <v/>
      </c>
      <c r="FS60" s="409" t="str">
        <f>IF(AND('[1]Multi-Field'!$E$115=[1]Lists!BF60,'[1]Multi-Field'!$F$115="Drained"),BI60,IF(AND('[1]Multi-Field'!$E$115=[1]Lists!BF60,'[1]Multi-Field'!$F$115="undrained"),BH60,""))</f>
        <v/>
      </c>
      <c r="FT60" s="409" t="str">
        <f>IF(AND('[1]Multi-Field'!$E$116=[1]Lists!BF60,'[1]Multi-Field'!$F$116="Drained"),BI60,IF(AND('[1]Multi-Field'!$E$116=[1]Lists!BF60,'[1]Multi-Field'!$F$116="undrained"),BH60,""))</f>
        <v/>
      </c>
      <c r="FU60" s="409" t="str">
        <f>IF(AND('[1]Multi-Field'!$E$117=[1]Lists!BF60,'[1]Multi-Field'!$F$117="Drained"),BI60,IF(AND('[1]Multi-Field'!$E$117=[1]Lists!BF60,'[1]Multi-Field'!$F$117="undrained"),BH60,""))</f>
        <v/>
      </c>
      <c r="FV60" s="409" t="str">
        <f>IF(AND('[1]Multi-Field'!$E$118=[1]Lists!BF60,'[1]Multi-Field'!$F$118="Drained"),BI60,IF(AND('[1]Multi-Field'!$E$118=[1]Lists!BF60,'[1]Multi-Field'!$F$118="undrained"),BH60,""))</f>
        <v/>
      </c>
      <c r="FW60" s="409" t="str">
        <f>IF(AND('[1]Multi-Field'!$E$119=[1]Lists!BF60,'[1]Multi-Field'!$F$119="Drained"),BI60,IF(AND('[1]Multi-Field'!$E$119=[1]Lists!BF60,'[1]Multi-Field'!$F$119="undrained"),BH60,""))</f>
        <v/>
      </c>
      <c r="FX60" s="409" t="str">
        <f>IF(AND('[1]Multi-Field'!$E$120=[1]Lists!BF60,'[1]Multi-Field'!$F$120="Drained"),BI60,IF(AND('[1]Multi-Field'!$E$120=[1]Lists!BF60,'[1]Multi-Field'!$F$120="undrained"),BH60,""))</f>
        <v/>
      </c>
      <c r="FZ60" t="s">
        <v>844</v>
      </c>
      <c r="GC60" s="4">
        <f>'[1]Multi-Field'!B58</f>
        <v>0</v>
      </c>
      <c r="GD60" s="73" t="str">
        <f>IF(OR('[1]Multi-Field'!Q58=$FZ$43,'[1]Multi-Field'!Q58=$FZ$44),'[1]Multi-Field'!BS58,"")</f>
        <v/>
      </c>
      <c r="GE60" s="4" t="str">
        <f>IF(AND(OR('[1]Multi-Field'!Q58=$FZ$86,'[1]Multi-Field'!Q58=$FZ$94,'[1]Multi-Field'!Q58=$FZ$87,'[1]Multi-Field'!Q58=[1]Lists!$FZ$93,'[1]Multi-Field'!Q58=$FZ$59),'[1]Multi-Field'!BS58&gt;50),'[1]Multi-Field'!BS58*0.8,IF(AND(OR('[1]Multi-Field'!Q58=$FZ$86,'[1]Multi-Field'!Q58=$FZ$94,'[1]Multi-Field'!Q58=$FZ$87,'[1]Multi-Field'!Q58=[1]Lists!$FZ$93,'[1]Multi-Field'!Q58=[1]Lists!$FZ$59),'[1]Multi-Field'!BS58&lt;50),'[1]Multi-Field'!BS58,""))</f>
        <v/>
      </c>
      <c r="GF60" s="4" t="str">
        <f>IF(OR('[1]Multi-Field'!Q58=[1]Lists!$FZ$7,'[1]Multi-Field'!Q58=[1]Lists!$FZ$5,'[1]Multi-Field'!Q58=[1]Lists!$FZ$24,'[1]Multi-Field'!Q58=[1]Lists!$FZ$10,'[1]Multi-Field'!Q58=[1]Lists!$FZ$8, '[1]Multi-Field'!Q58=[1]Lists!$FZ$25, '[1]Multi-Field'!Q58=[1]Lists!$FZ$23, '[1]Multi-Field'!Q58= [1]Lists!$FZ$47, '[1]Multi-Field'!Q58=[1]Lists!$FZ$49, '[1]Multi-Field'!Q58=[1]Lists!$FZ$48,'[1]Multi-Field'!Q58=[1]Lists!$FZ$3, '[1]Multi-Field'!Q58=[1]Lists!$FZ$14,'[1]Multi-Field'!Q58=[1]Lists!$FZ$36, '[1]Multi-Field'!Q58=[1]Lists!$FZ$41,'[1]Multi-Field'!Q58=[1]Lists!$FZ$42),0,"")</f>
        <v/>
      </c>
      <c r="GG60" s="4" t="str">
        <f>IF(OR('[1]Multi-Field'!Q58=[1]Lists!$FZ$6,'[1]Multi-Field'!Q58=[1]Lists!$FZ$4, '[1]Multi-Field'!Q87=[1]Lists!$FZ$11, '[1]Multi-Field'!Q58=[1]Lists!$FZ$1),100*IF('[1]Multi-Field'!U58=onepercent,0.75,IF('[1]Multi-Field'!U58=onetotwentyfivepercent,0.4,IF(OR('[1]Multi-Field'!U58=twentysixtofiftypercent,'[1]Multi-Field'!U58=greaterthanfiftypercent),0,""))),"")</f>
        <v/>
      </c>
      <c r="GH60" s="4" t="str">
        <f>IF(OR('[1]Multi-Field'!Q58=[1]Lists!$FZ$53,'[1]Multi-Field'!Q58=[1]Lists!$FZ$55), 50,IF('[1]Multi-Field'!Q58=[1]Lists!$FZ$54,225,IF('[1]Multi-Field'!Q58=[1]Lists!$FZ$56,75,"")))</f>
        <v/>
      </c>
      <c r="GI60" s="4" t="e">
        <f>#VALUE!</f>
        <v>#VALUE!</v>
      </c>
      <c r="GJ60" s="4" t="e">
        <f>#VALUE!</f>
        <v>#VALUE!</v>
      </c>
      <c r="GK60" s="4" t="str">
        <f>IF('[1]Multi-Field'!Q58=[1]Lists!$FZ$95,'[1]Multi-Field'!BS58*0.66,"")</f>
        <v/>
      </c>
      <c r="GM60" s="4" t="str">
        <f>IF(OR('[1]Multi-Field'!Q58=[1]Lists!$FZ$26,'[1]Multi-Field'!Q58=[1]Lists!$FZ$84),20,"")</f>
        <v/>
      </c>
      <c r="GN60" s="4" t="str">
        <f>IF(OR('[1]Multi-Field'!Q58=[1]Lists!$FZ$88,'[1]Multi-Field'!Q58=[1]Lists!$FZ$57),0,"")</f>
        <v/>
      </c>
      <c r="GO60" s="4" t="str">
        <f>IF(OR('[1]Multi-Field'!Q58=[1]Lists!$FZ$69,'[1]Multi-Field'!Q58=[1]Lists!$FZ$71,'[1]Multi-Field'!Q58=[1]Lists!$FZ$105),50,"")</f>
        <v/>
      </c>
      <c r="GP60" s="4" t="str">
        <f>IF(OR('[1]Multi-Field'!Q58=[1]Lists!$FZ$75,'[1]Multi-Field'!Q58=[1]Lists!$FZ$70),75,"")</f>
        <v/>
      </c>
      <c r="GQ60" s="4" t="str">
        <f>IF('[1]Multi-Field'!Q58=[1]Lists!$FZ$72,150,"")</f>
        <v/>
      </c>
      <c r="GR60" s="4" t="str">
        <f>IF(OR('[1]Multi-Field'!Q58=[1]Lists!$FZ$74,'[1]Multi-Field'!Q58=[1]Lists!$FZ$73),40,"")</f>
        <v/>
      </c>
      <c r="GS60" s="4" t="str">
        <f>IF('[1]Multi-Field'!Q58=[1]Lists!$FZ$99,80,"")</f>
        <v/>
      </c>
      <c r="GT60" s="4" t="str">
        <f>IF('[1]Multi-Field'!Q58=[1]Lists!$FZ$106,70,"")</f>
        <v/>
      </c>
      <c r="GU60" s="4" t="e">
        <f t="shared" si="4"/>
        <v>#VALUE!</v>
      </c>
    </row>
    <row r="61" spans="1:203" ht="13.5" customHeight="1">
      <c r="A61" s="7" t="s">
        <v>148</v>
      </c>
      <c r="B61" t="s">
        <v>785</v>
      </c>
      <c r="C61" s="7"/>
      <c r="D61" s="8">
        <v>70</v>
      </c>
      <c r="E61" s="8">
        <f t="shared" si="0"/>
        <v>70</v>
      </c>
      <c r="F61" s="8">
        <f t="shared" si="1"/>
        <v>70</v>
      </c>
      <c r="G61" s="8">
        <v>70</v>
      </c>
      <c r="H61" s="8">
        <v>70</v>
      </c>
      <c r="I61" s="8">
        <f t="shared" si="5"/>
        <v>70</v>
      </c>
      <c r="J61" s="8">
        <f t="shared" si="6"/>
        <v>70</v>
      </c>
      <c r="K61" s="8">
        <v>70</v>
      </c>
      <c r="L61" s="8">
        <v>150</v>
      </c>
      <c r="M61" s="8">
        <f t="shared" si="2"/>
        <v>150</v>
      </c>
      <c r="N61" s="8">
        <f t="shared" si="3"/>
        <v>150</v>
      </c>
      <c r="O61" s="8">
        <v>150</v>
      </c>
      <c r="P61" s="391">
        <v>36</v>
      </c>
      <c r="Q61" s="394"/>
      <c r="R61" s="395" t="b">
        <f>IF(OR('Multi-Field'!AA38=Lists!$AC$42,'Multi-Field'!AA38=Lists!$AC$43),IF('Multi-Field'!Z38="x",(IF('Multi-Field'!AC38=Lists!$Q$11,Lists!$R$11,IF('Multi-Field'!AC38=Lists!$Q$12,Lists!$R$12,IF('Multi-Field'!AC38=Lists!$Q$13,Lists!$R$13,IF('Multi-Field'!AC38=Lists!$Q$14,Lists!$R$14))))),IF('Multi-Field'!X38="x",(IF('Multi-Field'!AC38=Lists!$Q$11,Lists!$S$11,IF('Multi-Field'!AC38=Lists!$Q$12,Lists!$S$12,IF('Multi-Field'!AC38=Lists!$Q$13,Lists!$S$13,IF('Multi-Field'!AC38=Lists!$Q$14,Lists!$S$14))))),IF('Multi-Field'!V38="x",(IF('Multi-Field'!AC38=Lists!$Q$11,Lists!$T$11,IF('Multi-Field'!AC38=Lists!$Q$12,Lists!$T$12,IF('Multi-Field'!AC38=Lists!$Q$13,Lists!$T$13,IF('Multi-Field'!AC38=Lists!$Q$14,Lists!$T$14))))),0))))</f>
        <v>0</v>
      </c>
      <c r="S61" s="395" t="str">
        <f t="shared" si="11"/>
        <v/>
      </c>
      <c r="T61" s="395"/>
      <c r="U61" s="396"/>
      <c r="V61" s="383">
        <f>IF(OR('Multi-Field'!AI47=$U$4,'Multi-Field'!AI47=$U$5,'Multi-Field'!AI47=$U$6,'Multi-Field'!AI47=$U$7,'Multi-Field'!AI47=$U$8,'Multi-Field'!AI47=$U$9),(IF('Multi-Field'!AJ47=$V$2,100,IF('Multi-Field'!AJ47=$V$3,65,IF('Multi-Field'!AJ47=$V$4,53,IF('Multi-Field'!AJ47=$V$5,41,IF('Multi-Field'!AJ47=$V$6,23,IF('Multi-Field'!AJ47=$V$7,0,0))))))),0)</f>
        <v>0</v>
      </c>
      <c r="W61" s="383" t="str">
        <f>IF(AND(OR('Multi-Field'!AF47=$S$3,'Multi-Field'!AF47=S49,'Multi-Field'!AF47=$S$7),'Multi-Field'!AN47&lt;18,'Multi-Field'!AN47&gt;0),35,IF('Multi-Field'!AF47=$S$4,55,IF(AND('Multi-Field'!AF47=$S$6,'Multi-Field'!AN47&lt;18),30,IF(AND('Multi-Field'!AN47&gt;17,OR('Multi-Field'!AF47=$S$3,'Multi-Field'!AF47=$S$5,'Multi-Field'!AF47= $S$6,'Multi-Field'!AF47=$S$7)),25,"0"))))</f>
        <v>0</v>
      </c>
      <c r="X61" s="383">
        <f>IF(OR('Multi-Field'!BA47=$U$4,'Multi-Field'!BA47=$U$5,'Multi-Field'!BA47=$U$6,'Multi-Field'!BA47=U51,'Multi-Field'!BA47=$U$8,'Multi-Field'!BA47=$U$9),(IF('Multi-Field'!BB47=$V$2,100,IF('Multi-Field'!BB47=$V$3,65,IF('Multi-Field'!BB47=$V$4,53,IF('Multi-Field'!BB47=$V$5,41,IF('Multi-Field'!BB47=$V$6,23,IF('Multi-Field'!BB47=$V$7,0,0))))))),0)</f>
        <v>0</v>
      </c>
      <c r="Y61" s="383" t="str">
        <f>IF(AND(OR('Multi-Field'!AX47=$S$3,'Multi-Field'!AX47=$S$5,'Multi-Field'!AX47=$S$7),'Multi-Field'!BF47&lt;18),35,IF('Multi-Field'!AX47=$S$4,55,IF(AND('Multi-Field'!AX47=$S$6,'Multi-Field'!BF47&lt;18),30,IF(AND('Multi-Field'!BF47&gt;17,OR('Multi-Field'!AX47=$S$3,'Multi-Field'!AX47=$S$5,'Multi-Field'!AX47=$S$6,'Multi-Field'!AX47=$S$7)),25,"0"))))</f>
        <v>0</v>
      </c>
      <c r="Z61" s="383">
        <v>45</v>
      </c>
      <c r="AC61" t="s">
        <v>846</v>
      </c>
      <c r="AI61" s="384">
        <f>'[1]Multi-Field'!B57</f>
        <v>0</v>
      </c>
      <c r="AJ61" s="385" t="e">
        <f>#VALUE!</f>
        <v>#VALUE!</v>
      </c>
      <c r="AK61" s="385" t="e">
        <f>#VALUE!</f>
        <v>#VALUE!</v>
      </c>
      <c r="AL61" s="385" t="e">
        <f>IF(AK61="","",IF('[1]Multi-Field'!AU57=20,10,IF(AK61-30&lt;0,0,AK61-30)))</f>
        <v>#VALUE!</v>
      </c>
      <c r="AM61" s="385" t="e">
        <f>#VALUE!</f>
        <v>#VALUE!</v>
      </c>
      <c r="AN61" s="385" t="e">
        <f t="shared" si="7"/>
        <v>#VALUE!</v>
      </c>
      <c r="AO61" s="385" t="e">
        <f>#VALUE!</f>
        <v>#VALUE!</v>
      </c>
      <c r="AP61" s="385" t="e">
        <f>#VALUE!</f>
        <v>#VALUE!</v>
      </c>
      <c r="AQ61" s="385" t="e">
        <f>#VALUE!</f>
        <v>#VALUE!</v>
      </c>
      <c r="AR61" s="385" t="e">
        <f>#VALUE!</f>
        <v>#VALUE!</v>
      </c>
      <c r="AS61" s="385" t="e">
        <f>IF(AR61="","",IF('[1]Multi-Field'!AU57&gt;9,0,AR61-15))</f>
        <v>#VALUE!</v>
      </c>
      <c r="AT61" s="385" t="e">
        <f>#VALUE!</f>
        <v>#VALUE!</v>
      </c>
      <c r="AU61" s="385" t="e">
        <f>#VALUE!</f>
        <v>#VALUE!</v>
      </c>
      <c r="AV61" s="385" t="e">
        <f>IF(AU61="","",IF('[1]Multi-Field'!AU57=9&gt;9,0,AU61-35))</f>
        <v>#VALUE!</v>
      </c>
      <c r="AW61" s="385" t="e">
        <f>#VALUE!</f>
        <v>#VALUE!</v>
      </c>
      <c r="AX61" s="385" t="e">
        <f t="shared" si="8"/>
        <v>#VALUE!</v>
      </c>
      <c r="AY61" s="385" t="str">
        <f>IF('[1]Multi-Field'!AU57="","",IF('[1]Multi-Field'!AU57&lt;1,100,IF('[1]Multi-Field'!AU57=1,75,IF('[1]Multi-Field'!AU57=2,50,IF('[1]Multi-Field'!AU57=3,25,IF('[1]Multi-Field'!AU57&gt;3,0,""))))))</f>
        <v/>
      </c>
      <c r="AZ61" s="385" t="str">
        <f t="shared" si="9"/>
        <v/>
      </c>
      <c r="BA61" s="385" t="e">
        <f>#VALUE!</f>
        <v>#VALUE!</v>
      </c>
      <c r="BB61" s="385" t="e">
        <f>IF(BA61="","",IF(AND('[1]Multi-Field'!AU57&lt;40,'[1]Multi-Field'!AU57&gt;9),40,IF('[1]Multi-Field'!AU57&gt;39,0,BA61+5)))</f>
        <v>#VALUE!</v>
      </c>
      <c r="BC61" s="386">
        <f t="shared" si="10"/>
        <v>0</v>
      </c>
      <c r="BD61" s="281"/>
      <c r="BE61" s="281"/>
      <c r="BF61" s="411" t="s">
        <v>1232</v>
      </c>
      <c r="BG61" s="412">
        <v>3</v>
      </c>
      <c r="BH61" s="412">
        <v>6</v>
      </c>
      <c r="BI61" s="412">
        <v>6</v>
      </c>
      <c r="BJ61" s="409" t="e">
        <f>IF(AND('[1]Single Field'!#REF!=[1]Lists!BF61,'[1]Single Field'!#REF!="Drained"),"x",IF(AND('[1]Single Field'!#REF!=[1]Lists!BF61,'[1]Single Field'!#REF!="Undrained"),O,""))</f>
        <v>#REF!</v>
      </c>
      <c r="BK61" s="409" t="str">
        <f>IF(AND('[1]Multi-Field'!$E$3=[1]Lists!BF61,'[1]Multi-Field'!$F$3="Drained"),BI61,IF(AND('[1]Multi-Field'!$E$3=BF61,'[1]Multi-Field'!$F$3="undrained"),BH61,""))</f>
        <v/>
      </c>
      <c r="BL61" s="409" t="str">
        <f>IF(AND('[1]Multi-Field'!$E$4=BF61,'[1]Multi-Field'!$F$4="Drained"),BI61,IF(AND('[1]Multi-Field'!$E$4=BF61,'[1]Multi-Field'!$F$4="undrained"),BH61,""))</f>
        <v/>
      </c>
      <c r="BM61" s="409" t="str">
        <f>IF(AND('[1]Multi-Field'!$E$5=BF61,'[1]Multi-Field'!$F$5="Drained"),BI61,IF(AND('[1]Multi-Field'!$E$5=BF61,'[1]Multi-Field'!$F$5="undrained"),BH61,""))</f>
        <v/>
      </c>
      <c r="BN61" s="409" t="str">
        <f>IF(AND('[1]Multi-Field'!$E$6=BF61,'[1]Multi-Field'!$F$6="Drained"),BI61,IF(AND('[1]Multi-Field'!$E$6=BF61,'[1]Multi-Field'!$F$6="undrained"),BH61,""))</f>
        <v/>
      </c>
      <c r="BO61" s="409" t="str">
        <f>IF(AND('[1]Multi-Field'!$E$7=BF61,'[1]Multi-Field'!$F$7="Drained"),BI61,IF(AND('[1]Multi-Field'!$E$7=BF61,'[1]Multi-Field'!$F$7="undrained"),BH61,""))</f>
        <v/>
      </c>
      <c r="BP61" s="409" t="str">
        <f>IF(AND('[1]Multi-Field'!$E$8=BF61,'[1]Multi-Field'!$F$8="Drained"),BI61,IF(AND('[1]Multi-Field'!$E$8=BF61,'[1]Multi-Field'!$F$8="undrained"),BH61,""))</f>
        <v/>
      </c>
      <c r="BQ61" s="409" t="str">
        <f>IF(AND('[1]Multi-Field'!$E$9=BF61,'[1]Multi-Field'!$F$9="Drained"),BI61,IF(AND('[1]Multi-Field'!$E$9=BF61,'[1]Multi-Field'!$F$9="undrained"),BH61,""))</f>
        <v/>
      </c>
      <c r="BR61" s="409" t="str">
        <f>IF(AND('[1]Multi-Field'!$E$10=BF61,'[1]Multi-Field'!$F$10="Drained"),BI61,IF(AND('[1]Multi-Field'!$E$10=BF61,'[1]Multi-Field'!$F$10="undrained"),BH61,""))</f>
        <v/>
      </c>
      <c r="BS61" s="409" t="str">
        <f>IF(AND('[1]Multi-Field'!$E$11=BF61,'[1]Multi-Field'!$F$11="Drained"),BI61,IF(AND('[1]Multi-Field'!$E$11=BF61,'[1]Multi-Field'!$F$11="undrained"),BH61,""))</f>
        <v/>
      </c>
      <c r="BT61" s="409" t="str">
        <f>IF(AND('[1]Multi-Field'!$E$12=BF61,'[1]Multi-Field'!$F$12="Drained"),BI61,IF(AND('[1]Multi-Field'!$E$12=BF61,'[1]Multi-Field'!$F$12="undrained"),BH61,""))</f>
        <v/>
      </c>
      <c r="BU61" s="409" t="str">
        <f>IF(AND('[1]Multi-Field'!$E$13=BF61,'[1]Multi-Field'!$F$13="Drained"),BI61,IF(AND('[1]Multi-Field'!$E$3=BF61,'[1]Multi-Field'!$F$13="undrained"),BH61,""))</f>
        <v/>
      </c>
      <c r="BV61" s="409" t="str">
        <f>IF(AND('[1]Multi-Field'!$E$14=BF61,'[1]Multi-Field'!$F$14="Drained"),BI61,IF(AND('[1]Multi-Field'!$E$14=BF61,'[1]Multi-Field'!$F$14="undrained"),BH61,""))</f>
        <v/>
      </c>
      <c r="BW61" s="409" t="str">
        <f>IF(AND('[1]Multi-Field'!$E$15=BF61,'[1]Multi-Field'!$F$15="Drained"),BI61,IF(AND('[1]Multi-Field'!$E$15=BF61,'[1]Multi-Field'!$F$15="undrained"),BH61,""))</f>
        <v/>
      </c>
      <c r="BX61" s="409" t="str">
        <f>IF(AND('[1]Multi-Field'!$E$16=[1]Lists!BF61,'[1]Multi-Field'!$F$16="Drained"),BI61,IF(AND('[1]Multi-Field'!$E$16=[1]Lists!BF61,'[1]Multi-Field'!$F$16="undrained"),BH61,""))</f>
        <v/>
      </c>
      <c r="BY61" s="409" t="str">
        <f>IF(AND('[1]Multi-Field'!$E$17=[1]Lists!BF61,'[1]Multi-Field'!$F$17="Drained"),BI61,IF(AND('[1]Multi-Field'!$E$17=[1]Lists!BF61,'[1]Multi-Field'!$F$17="undrained"),BH61,""))</f>
        <v/>
      </c>
      <c r="BZ61" s="409" t="str">
        <f>IF(AND('[1]Multi-Field'!$E$18=[1]Lists!BF61,'[1]Multi-Field'!$F$18="Drained"),BI61,IF(AND('[1]Multi-Field'!$E$18=[1]Lists!BF61,'[1]Multi-Field'!$F$18="undrained"),BH61,""))</f>
        <v/>
      </c>
      <c r="CA61" s="409" t="str">
        <f>IF(AND('[1]Multi-Field'!$E$19=[1]Lists!BF61,'[1]Multi-Field'!$F$19="Drained"),BI61,IF(AND('[1]Multi-Field'!$E$19=[1]Lists!BF61,'[1]Multi-Field'!$F$19="undrained"),BH61,""))</f>
        <v/>
      </c>
      <c r="CB61" s="409" t="str">
        <f>IF(AND('[1]Multi-Field'!$E$20=[1]Lists!BF61,'[1]Multi-Field'!$F$20="Drained"),BI61,IF(AND('[1]Multi-Field'!$E$20=[1]Lists!BF61,'[1]Multi-Field'!$F$20="undrained"),BH61,""))</f>
        <v/>
      </c>
      <c r="CC61" s="409" t="str">
        <f>IF(AND('[1]Multi-Field'!$E$21=[1]Lists!BF61,'[1]Multi-Field'!$F$21="Drained"),BI61,IF(AND('[1]Multi-Field'!$E$21=[1]Lists!BF61,'[1]Multi-Field'!$F$21="undrained"),BH61,""))</f>
        <v/>
      </c>
      <c r="CD61" s="409" t="str">
        <f>IF(AND('[1]Multi-Field'!$E$22=[1]Lists!BF61,'[1]Multi-Field'!$F$22="Drained"),BI61,IF(AND('[1]Multi-Field'!$E$22=[1]Lists!BF61,'[1]Multi-Field'!$F$22="undrained"),BH61,""))</f>
        <v/>
      </c>
      <c r="CE61" s="409" t="str">
        <f>IF(AND('[1]Multi-Field'!$E$23=[1]Lists!BF61,'[1]Multi-Field'!$F$23="Drained"),BI61,IF(AND('[1]Multi-Field'!$E$23=[1]Lists!BF61,'[1]Multi-Field'!$F$23="undrained"),BH61,""))</f>
        <v/>
      </c>
      <c r="CF61" s="409" t="str">
        <f>IF(AND('[1]Multi-Field'!$E$24=[1]Lists!BF61,'[1]Multi-Field'!$F$24="Drained"),BI61,IF(AND('[1]Multi-Field'!$E$24=[1]Lists!BF61,'[1]Multi-Field'!$F$24="undrained"),BH61,""))</f>
        <v/>
      </c>
      <c r="CG61" s="409" t="str">
        <f>IF(AND('[1]Multi-Field'!$E$25=[1]Lists!BF61,'[1]Multi-Field'!$F$25="Drained"),BI61,IF(AND('[1]Multi-Field'!$E$25=[1]Lists!BF61,'[1]Multi-Field'!$F$25="undrained"),BH61,""))</f>
        <v/>
      </c>
      <c r="CH61" s="409" t="str">
        <f>IF(AND('[1]Multi-Field'!$E$26=[1]Lists!BF61,'[1]Multi-Field'!$F$26="Drained"),BI61,IF(AND('[1]Multi-Field'!$E$26=[1]Lists!BF61,'[1]Multi-Field'!$F$26="undrained"),BH61,""))</f>
        <v/>
      </c>
      <c r="CI61" s="409" t="str">
        <f>IF(AND('[1]Multi-Field'!$E$27=[1]Lists!BF61,'[1]Multi-Field'!$F$27="Drained"),BI61,IF(AND('[1]Multi-Field'!$E$27=[1]Lists!BF61,'[1]Multi-Field'!$F$27="undrained"),BH61,""))</f>
        <v/>
      </c>
      <c r="CJ61" s="409" t="str">
        <f>IF(AND('[1]Multi-Field'!$E$28=[1]Lists!BF61,'[1]Multi-Field'!$F$28="Drained"),BI61,IF(AND('[1]Multi-Field'!$E$28=[1]Lists!BF61,'[1]Multi-Field'!$F$28="undrained"),BH61,""))</f>
        <v/>
      </c>
      <c r="CK61" s="409" t="str">
        <f>IF(AND('[1]Multi-Field'!$E$29=[1]Lists!BF61,'[1]Multi-Field'!$F$29="Drained"),BI61,IF(AND('[1]Multi-Field'!$E$29=[1]Lists!BF61,'[1]Multi-Field'!$F$29="undrained"),BH61,""))</f>
        <v/>
      </c>
      <c r="CL61" s="409" t="str">
        <f>IF(AND('[1]Multi-Field'!$E$30=[1]Lists!BF61,'[1]Multi-Field'!$F$30="Drained"),BI61,IF(AND('[1]Multi-Field'!$E$30=[1]Lists!BF61,'[1]Multi-Field'!$F$30="undrained"),BH61,""))</f>
        <v/>
      </c>
      <c r="CM61" s="409" t="str">
        <f>IF(AND('[1]Multi-Field'!$E$31=[1]Lists!BF61,'[1]Multi-Field'!$F$31="Drained"),BI61,IF(AND('[1]Multi-Field'!$E$31=[1]Lists!BF61,'[1]Multi-Field'!$F$31="undrained"),BH61,""))</f>
        <v/>
      </c>
      <c r="CN61" s="409" t="str">
        <f>IF(AND('[1]Multi-Field'!$E$32=[1]Lists!BF61,'[1]Multi-Field'!$F$32="Drained"),BI61,IF(AND('[1]Multi-Field'!$E$32=[1]Lists!BF61,'[1]Multi-Field'!$F$32="undrained"),BH61,""))</f>
        <v/>
      </c>
      <c r="CO61" s="409" t="str">
        <f>IF(AND('[1]Multi-Field'!$E$33=[1]Lists!BF61,'[1]Multi-Field'!$F$33="Drained"),BI61,IF(AND('[1]Multi-Field'!$E$33=[1]Lists!BF61,'[1]Multi-Field'!$F$33="undrained"),BH61,""))</f>
        <v/>
      </c>
      <c r="CP61" s="409" t="str">
        <f>IF(AND('[1]Multi-Field'!$E$34=[1]Lists!BF61,'[1]Multi-Field'!$F$34="Drained"),BI61,IF(AND('[1]Multi-Field'!$E$34=[1]Lists!BF61,'[1]Multi-Field'!$F$34="undrained"),BH61,""))</f>
        <v/>
      </c>
      <c r="CQ61" s="409" t="str">
        <f>IF(AND('[1]Multi-Field'!$E$35=[1]Lists!BF61,'[1]Multi-Field'!$F$35="Drained"),BI61,IF(AND('[1]Multi-Field'!$E$35=[1]Lists!BF61,'[1]Multi-Field'!$F$35="undrained"),BH61,""))</f>
        <v/>
      </c>
      <c r="CR61" s="409" t="str">
        <f>IF(AND('[1]Multi-Field'!$E$36=[1]Lists!BF61,'[1]Multi-Field'!$F$36="Drained"),BI61,IF(AND('[1]Multi-Field'!$E$36=[1]Lists!BF61,'[1]Multi-Field'!$F$36="undrained"),BH61,""))</f>
        <v/>
      </c>
      <c r="CS61" s="409" t="str">
        <f>IF(AND('[1]Multi-Field'!$E$37=[1]Lists!BF61,'[1]Multi-Field'!$F$37="Drained"),BI61,IF(AND('[1]Multi-Field'!$E$37=[1]Lists!BF61,'[1]Multi-Field'!$F$37="undrained"),BH61,""))</f>
        <v/>
      </c>
      <c r="CT61" s="409" t="str">
        <f>IF(AND('[1]Multi-Field'!$E$38=[1]Lists!BF61,'[1]Multi-Field'!$F$38="Drained"),BI61,IF(AND('[1]Multi-Field'!$E$38=[1]Lists!BF61,'[1]Multi-Field'!$F$38="undrained"),BH61,""))</f>
        <v/>
      </c>
      <c r="CU61" s="409" t="str">
        <f>IF(AND('[1]Multi-Field'!$E$39=[1]Lists!BF61,'[1]Multi-Field'!$F$39="Drained"),BI61,IF(AND('[1]Multi-Field'!$E$39=[1]Lists!BF61,'[1]Multi-Field'!$F$39="undrained"),BH61,""))</f>
        <v/>
      </c>
      <c r="CV61" s="409" t="str">
        <f>IF(AND('[1]Multi-Field'!$E$40=[1]Lists!BF61,'[1]Multi-Field'!$F$40="Drained"),BI61,IF(AND('[1]Multi-Field'!$E$40=[1]Lists!BF61,'[1]Multi-Field'!$F$40="undrained"),BH61,""))</f>
        <v/>
      </c>
      <c r="CW61" s="409" t="str">
        <f>IF(AND('[1]Multi-Field'!$E$41=[1]Lists!BF61,'[1]Multi-Field'!$F$40="Drained"),BI61,IF(AND('[1]Multi-Field'!$E$40=[1]Lists!BF61,'[1]Multi-Field'!$F$40="undrained"),BH61,""))</f>
        <v/>
      </c>
      <c r="CX61" s="409" t="str">
        <f>IF(AND('[1]Multi-Field'!$E$42=[1]Lists!BF61,'[1]Multi-Field'!$F$42="Drained"),BI61,IF(AND('[1]Multi-Field'!$E$42=[1]Lists!BF61,'[1]Multi-Field'!$F$42="undrained"),BH61,""))</f>
        <v/>
      </c>
      <c r="CY61" s="409" t="str">
        <f>IF(AND('[1]Multi-Field'!$E$43=[1]Lists!BF61,'[1]Multi-Field'!$F$43="Drained"),BI61,IF(AND('[1]Multi-Field'!$E$43=[1]Lists!BF61,'[1]Multi-Field'!$F$43="undrained"),BH61,""))</f>
        <v/>
      </c>
      <c r="CZ61" s="409" t="str">
        <f>IF(AND('[1]Multi-Field'!$E$44=[1]Lists!BF61,'[1]Multi-Field'!$F$44="Drained"),BI61,IF(AND('[1]Multi-Field'!$E$44=[1]Lists!BF61,'[1]Multi-Field'!$F$44="undrained"),BH61,""))</f>
        <v/>
      </c>
      <c r="DA61" s="409" t="str">
        <f>IF(AND('[1]Multi-Field'!$E$45=[1]Lists!BF61,'[1]Multi-Field'!$F$45="Drained"),BI61,IF(AND('[1]Multi-Field'!$E$45=[1]Lists!BF61,'[1]Multi-Field'!$F$45="undrained"),BH61,""))</f>
        <v/>
      </c>
      <c r="DB61" s="409" t="str">
        <f>IF(AND('[1]Multi-Field'!$E$46=[1]Lists!BF61,'[1]Multi-Field'!$F$46="Drained"),BI61,IF(AND('[1]Multi-Field'!$E$46=[1]Lists!BF61,'[1]Multi-Field'!$F$46="undrained"),BH61,""))</f>
        <v/>
      </c>
      <c r="DC61" s="409" t="str">
        <f>IF(AND('[1]Multi-Field'!$E$47=[1]Lists!BF61,'[1]Multi-Field'!$F$47="Drained"),BI61,IF(AND('[1]Multi-Field'!$E$47=[1]Lists!BF61,'[1]Multi-Field'!$F$47="undrained"),BH61,""))</f>
        <v/>
      </c>
      <c r="DD61" s="409" t="str">
        <f>IF(AND('[1]Multi-Field'!$E$48=[1]Lists!BF61,'[1]Multi-Field'!$F$48="Drained"),BI61,IF(AND('[1]Multi-Field'!$E$48=[1]Lists!BF61,'[1]Multi-Field'!$F$48="undrained"),BH61,""))</f>
        <v/>
      </c>
      <c r="DE61" s="409" t="str">
        <f>IF(AND('[1]Multi-Field'!$E$49=[1]Lists!BF61,'[1]Multi-Field'!$F$49="Drained"),BI61,IF(AND('[1]Multi-Field'!$E$49=[1]Lists!BF61,'[1]Multi-Field'!$F$9="undrained"),BH61,""))</f>
        <v/>
      </c>
      <c r="DF61" s="409" t="str">
        <f>IF(AND('[1]Multi-Field'!$E$50=[1]Lists!BF61,'[1]Multi-Field'!$F$50="Drained"),BI61,IF(AND('[1]Multi-Field'!$E$50=[1]Lists!BF61,'[1]Multi-Field'!$F$50="undrained"),BH61,""))</f>
        <v/>
      </c>
      <c r="DG61" s="409" t="str">
        <f>IF(AND('[1]Multi-Field'!$E$51=[1]Lists!BF61,'[1]Multi-Field'!$F$51="Drained"),BI61,IF(AND('[1]Multi-Field'!$E$51=[1]Lists!BF61,'[1]Multi-Field'!$F$51="undrained"),BH61,""))</f>
        <v/>
      </c>
      <c r="DH61" s="409" t="str">
        <f>IF(AND('[1]Multi-Field'!$E$52=[1]Lists!BF61,'[1]Multi-Field'!$F$52="Drained"),BI61,IF(AND('[1]Multi-Field'!$E$52=[1]Lists!BF61,'[1]Multi-Field'!$F$52="undrained"),BH61,""))</f>
        <v/>
      </c>
      <c r="DI61" s="409" t="str">
        <f>IF(AND('[1]Multi-Field'!$E$53=[1]Lists!BF61,'[1]Multi-Field'!$F$53="Drained"),BI61,IF(AND('[1]Multi-Field'!$E$53=[1]Lists!BF61,'[1]Multi-Field'!$F$53="undrained"),BH61,""))</f>
        <v/>
      </c>
      <c r="DJ61" s="409" t="str">
        <f>IF(AND('[1]Multi-Field'!$E$54=[1]Lists!BF61,'[1]Multi-Field'!$F$54="Drained"),BI61,IF(AND('[1]Multi-Field'!$E$54=[1]Lists!BF61,'[1]Multi-Field'!$F$54="undrained"),BH61,""))</f>
        <v/>
      </c>
      <c r="DK61" s="409" t="str">
        <f>IF(AND('[1]Multi-Field'!$E$55=[1]Lists!BF61,'[1]Multi-Field'!$F$55="Drained"),BI61,IF(AND('[1]Multi-Field'!$E$55=[1]Lists!BF61,'[1]Multi-Field'!$F$55="undrained"),BH61,""))</f>
        <v/>
      </c>
      <c r="DL61" s="409" t="str">
        <f>IF(AND('[1]Multi-Field'!$E$56=[1]Lists!BF61,'[1]Multi-Field'!$F$56="Drained"),BI61,IF(AND('[1]Multi-Field'!$E$56=[1]Lists!BF61,'[1]Multi-Field'!$F$56="undrained"),BH61,""))</f>
        <v/>
      </c>
      <c r="DM61" s="409" t="str">
        <f>IF(AND('[1]Multi-Field'!$E$57=[1]Lists!BF61,'[1]Multi-Field'!$F$57="Drained"),BI61,IF(AND('[1]Multi-Field'!$E$57=[1]Lists!BF61,'[1]Multi-Field'!$F$57="undrained"),BH61,""))</f>
        <v/>
      </c>
      <c r="DN61" s="409" t="str">
        <f>IF(AND('[1]Multi-Field'!$E$58=[1]Lists!BF61,'[1]Multi-Field'!$F$58="Drained"),BI61,IF(AND('[1]Multi-Field'!$E$58=[1]Lists!BF61,'[1]Multi-Field'!$F$58="undrained"),BH61,""))</f>
        <v/>
      </c>
      <c r="DO61" s="409" t="str">
        <f>IF(AND('[1]Multi-Field'!$E$59=[1]Lists!BF61,'[1]Multi-Field'!$F$59="Drained"),BI61,IF(AND('[1]Multi-Field'!$E$59=[1]Lists!BF61,'[1]Multi-Field'!$F$59="undrained"),BH61,""))</f>
        <v/>
      </c>
      <c r="DP61" s="409" t="str">
        <f>IF(AND('[1]Multi-Field'!$E$60=[1]Lists!BF61,'[1]Multi-Field'!$F$60="Drained"),BI61,IF(AND('[1]Multi-Field'!$E$60=[1]Lists!BF61,'[1]Multi-Field'!$F$60="undrained"),BH61,""))</f>
        <v/>
      </c>
      <c r="DQ61" s="409" t="str">
        <f>IF(AND('[1]Multi-Field'!$E$61=[1]Lists!BF61,'[1]Multi-Field'!$F$61="Drained"),BI61,IF(AND('[1]Multi-Field'!$E$61=[1]Lists!BF61,'[1]Multi-Field'!$F$61="undrained"),BH61,""))</f>
        <v/>
      </c>
      <c r="DR61" s="409">
        <f>IF(AND('[1]Multi-Field'!$E$62=[1]Lists!BF61,'[1]Multi-Field'!$F$62="Drained"),BI61,IF(AND('[1]Multi-Field'!$E$62=[1]Lists!BF61,'[1]Multi-Field'!$F$62="undrained"),BH61,""))</f>
        <v>6</v>
      </c>
      <c r="DS61" s="409" t="str">
        <f>IF(AND('[1]Multi-Field'!$E$63=[1]Lists!BF61,'[1]Multi-Field'!$F$63="Drained"),BI61,IF(AND('[1]Multi-Field'!$E$63=[1]Lists!BF61,'[1]Multi-Field'!$F$63="undrained"),BH61,""))</f>
        <v/>
      </c>
      <c r="DT61" s="409" t="str">
        <f>IF(AND('[1]Multi-Field'!$E$64=[1]Lists!BF61,'[1]Multi-Field'!$F$64="Drained"),BI61,IF(AND('[1]Multi-Field'!$E$64=[1]Lists!BF61,'[1]Multi-Field'!$F$64="undrained"),BH61,""))</f>
        <v/>
      </c>
      <c r="DU61" s="409" t="str">
        <f>IF(AND('[1]Multi-Field'!$E$65=[1]Lists!BF61,'[1]Multi-Field'!$F$65="Drained"),BI61,IF(AND('[1]Multi-Field'!$E$65=[1]Lists!BF61,'[1]Multi-Field'!$F$65="undrained"),BH61,""))</f>
        <v/>
      </c>
      <c r="DV61" s="409" t="str">
        <f>IF(AND('[1]Multi-Field'!$E$66=[1]Lists!BF61,'[1]Multi-Field'!$F$66="Drained"),BI61,IF(AND('[1]Multi-Field'!$E$66=[1]Lists!BF61,'[1]Multi-Field'!$F$66="undrained"),BH61,""))</f>
        <v/>
      </c>
      <c r="DW61" s="409" t="str">
        <f>IF(AND('[1]Multi-Field'!$E$67=[1]Lists!BF61,'[1]Multi-Field'!$F$67="Drained"),BI61,IF(AND('[1]Multi-Field'!$E$67=[1]Lists!BF61,'[1]Multi-Field'!$F$67="undrained"),BH61,""))</f>
        <v/>
      </c>
      <c r="DX61" s="409" t="str">
        <f>IF(AND('[1]Multi-Field'!$E$68=[1]Lists!BF61,'[1]Multi-Field'!$F$68="Drained"),BI61,IF(AND('[1]Multi-Field'!$E$68=[1]Lists!BF61,'[1]Multi-Field'!$F$68="undrained"),BH61,""))</f>
        <v/>
      </c>
      <c r="DY61" s="409" t="str">
        <f>IF(AND('[1]Multi-Field'!$E$69=[1]Lists!BF61,'[1]Multi-Field'!$F$69="Drained"),BI61,IF(AND('[1]Multi-Field'!$E$69=[1]Lists!BF61,'[1]Multi-Field'!$F$69="undrained"),BH61,""))</f>
        <v/>
      </c>
      <c r="DZ61" s="409" t="str">
        <f>IF(AND('[1]Multi-Field'!$E$70=[1]Lists!BF61,'[1]Multi-Field'!$F$70="Drained"),BI61,IF(AND('[1]Multi-Field'!$E$70=[1]Lists!BF61,'[1]Multi-Field'!$F$70="undrained"),BH61,""))</f>
        <v/>
      </c>
      <c r="EA61" s="409" t="str">
        <f>IF(AND('[1]Multi-Field'!$E$71=[1]Lists!BF61,'[1]Multi-Field'!$F$71="Drained"),BI61,IF(AND('[1]Multi-Field'!$E$71=[1]Lists!BF61,'[1]Multi-Field'!$F$71="undrained"),BH61,""))</f>
        <v/>
      </c>
      <c r="EB61" s="409" t="str">
        <f>IF(AND('[1]Multi-Field'!$E$72=[1]Lists!BF61,'[1]Multi-Field'!$F$72="Drained"),BI61,IF(AND('[1]Multi-Field'!$E$72=[1]Lists!BF61,'[1]Multi-Field'!$F$72="undrained"),BH61,""))</f>
        <v/>
      </c>
      <c r="EC61" s="409" t="str">
        <f>IF(AND('[1]Multi-Field'!$E$73=[1]Lists!BF61,'[1]Multi-Field'!$F$73="Drained"),BI61,IF(AND('[1]Multi-Field'!$E$73=[1]Lists!BF61,'[1]Multi-Field'!$F$73="undrained"),BH61,""))</f>
        <v/>
      </c>
      <c r="ED61" s="409" t="str">
        <f>IF(AND('[1]Multi-Field'!$E$74=[1]Lists!BF61,'[1]Multi-Field'!$F$74="Drained"),BI61,IF(AND('[1]Multi-Field'!$E$74=[1]Lists!BF61,'[1]Multi-Field'!$F$74="undrained"),BH61,""))</f>
        <v/>
      </c>
      <c r="EE61" s="409" t="str">
        <f>IF(AND('[1]Multi-Field'!$E$75=[1]Lists!BF61,'[1]Multi-Field'!$F$75="Drained"),BI61,IF(AND('[1]Multi-Field'!$E$75=[1]Lists!BF61,'[1]Multi-Field'!$F$75="undrained"),BH61,""))</f>
        <v/>
      </c>
      <c r="EF61" s="409" t="str">
        <f>IF(AND('[1]Multi-Field'!$E$76=[1]Lists!BF61,'[1]Multi-Field'!$F$76="Drained"),BI61,IF(AND('[1]Multi-Field'!$E$76=[1]Lists!BF61,'[1]Multi-Field'!$F$6="undrained"),BH61,""))</f>
        <v/>
      </c>
      <c r="EG61" s="409" t="str">
        <f>IF(AND('[1]Multi-Field'!$E$77=[1]Lists!BF61,'[1]Multi-Field'!$F$77="Drained"),BI61,IF(AND('[1]Multi-Field'!$E$77=[1]Lists!BF61,'[1]Multi-Field'!$F$77="undrained"),BH61,""))</f>
        <v/>
      </c>
      <c r="EH61" s="409" t="str">
        <f>IF(AND('[1]Multi-Field'!$E$78=[1]Lists!BF61,'[1]Multi-Field'!$F$78="Drained"),BI61,IF(AND('[1]Multi-Field'!$E$78=[1]Lists!BF61,'[1]Multi-Field'!$F$78="undrained"),BH61,""))</f>
        <v/>
      </c>
      <c r="EI61" s="409" t="str">
        <f>IF(AND('[1]Multi-Field'!$E$79=[1]Lists!BF61,'[1]Multi-Field'!$F$79="Drained"),BI61,IF(AND('[1]Multi-Field'!$E$79=[1]Lists!BF61,'[1]Multi-Field'!$F$79="undrained"),BH61,""))</f>
        <v/>
      </c>
      <c r="EJ61" s="409" t="str">
        <f>IF(AND('[1]Multi-Field'!$E$80=[1]Lists!BF61,'[1]Multi-Field'!$F$80="Drained"),BI61,IF(AND('[1]Multi-Field'!$E$80=[1]Lists!BF61,'[1]Multi-Field'!$F$80="undrained"),BH61,""))</f>
        <v/>
      </c>
      <c r="EK61" s="409" t="str">
        <f>IF(AND('[1]Multi-Field'!$E$81=[1]Lists!BF61,'[1]Multi-Field'!$F$81="Drained"),BI61,IF(AND('[1]Multi-Field'!$E$81=[1]Lists!BF61,'[1]Multi-Field'!$F$81="undrained"),BH61,""))</f>
        <v/>
      </c>
      <c r="EL61" s="409" t="str">
        <f>IF(AND('[1]Multi-Field'!$E$82=[1]Lists!BF61,'[1]Multi-Field'!$F$82="Drained"),BI61,IF(AND('[1]Multi-Field'!$E$82=[1]Lists!BF61,'[1]Multi-Field'!$F$82="undrained"),BH61,""))</f>
        <v/>
      </c>
      <c r="EM61" s="409" t="str">
        <f>IF(AND('[1]Multi-Field'!$E$83=[1]Lists!BF61,'[1]Multi-Field'!$F$83="Drained"),BI61,IF(AND('[1]Multi-Field'!$E$83=[1]Lists!BF61,'[1]Multi-Field'!$F$83="undrained"),BH61,""))</f>
        <v/>
      </c>
      <c r="EN61" s="409" t="str">
        <f>IF(AND('[1]Multi-Field'!$E$84=[1]Lists!BF61,'[1]Multi-Field'!$F$84="Drained"),BI61,IF(AND('[1]Multi-Field'!$E$84=[1]Lists!BF61,'[1]Multi-Field'!$F$84="undrained"),BH61,""))</f>
        <v/>
      </c>
      <c r="EO61" s="409" t="str">
        <f>IF(AND('[1]Multi-Field'!$E$85=[1]Lists!BF61,'[1]Multi-Field'!$F$85="Drained"),BI61,IF(AND('[1]Multi-Field'!$E$85=[1]Lists!BF61,'[1]Multi-Field'!$F$85="undrained"),BH61,""))</f>
        <v/>
      </c>
      <c r="EP61" s="409" t="str">
        <f>IF(AND('[1]Multi-Field'!$E$86=[1]Lists!BF61,'[1]Multi-Field'!$F$86="Drained"),BI61,IF(AND('[1]Multi-Field'!$E$86=[1]Lists!BF61,'[1]Multi-Field'!$F$86="undrained"),BH61,""))</f>
        <v/>
      </c>
      <c r="EQ61" s="409" t="str">
        <f>IF(AND('[1]Multi-Field'!$E$87=[1]Lists!BF61,'[1]Multi-Field'!$F$87="Drained"),BI61,IF(AND('[1]Multi-Field'!$E$87=[1]Lists!BF61,'[1]Multi-Field'!$F$87="undrained"),BH61,""))</f>
        <v/>
      </c>
      <c r="ER61" s="409" t="str">
        <f>IF(AND('[1]Multi-Field'!$E$88=[1]Lists!BF61,'[1]Multi-Field'!$F$88="Drained"),BI61,IF(AND('[1]Multi-Field'!$E$88=[1]Lists!BF61,'[1]Multi-Field'!$F$88="undrained"),BH61,""))</f>
        <v/>
      </c>
      <c r="ES61" s="409" t="str">
        <f>IF(AND('[1]Multi-Field'!$E$89=[1]Lists!BF61,'[1]Multi-Field'!$F$89="Drained"),BI61,IF(AND('[1]Multi-Field'!$E$89=[1]Lists!BF61,'[1]Multi-Field'!$F$89="undrained"),BH61,""))</f>
        <v/>
      </c>
      <c r="ET61" s="409" t="str">
        <f>IF(AND('[1]Multi-Field'!$E$90=[1]Lists!BF61,'[1]Multi-Field'!$F$90="Drained"),BI61,IF(AND('[1]Multi-Field'!$E$90=[1]Lists!BF61,'[1]Multi-Field'!$F$90="undrained"),BH61,""))</f>
        <v/>
      </c>
      <c r="EU61" s="409" t="str">
        <f>IF(AND('[1]Multi-Field'!$E$91=[1]Lists!BF61,'[1]Multi-Field'!$F$91="Drained"),BI61,IF(AND('[1]Multi-Field'!$E$91=[1]Lists!BF61,'[1]Multi-Field'!$F$91="undrained"),BH61,""))</f>
        <v/>
      </c>
      <c r="EV61" s="409" t="str">
        <f>IF(AND('[1]Multi-Field'!$E$92=[1]Lists!BF61,'[1]Multi-Field'!$F$92="Drained"),BI61,IF(AND('[1]Multi-Field'!$E$92=[1]Lists!BF61,'[1]Multi-Field'!$F$92="undrained"),BH61,""))</f>
        <v/>
      </c>
      <c r="EW61" s="409" t="str">
        <f>IF(AND('[1]Multi-Field'!$E$93=[1]Lists!BF61,'[1]Multi-Field'!$F$93="Drained"),BI61,IF(AND('[1]Multi-Field'!$E$93=[1]Lists!BF61,'[1]Multi-Field'!$F$93="undrained"),BH61,""))</f>
        <v/>
      </c>
      <c r="EX61" s="409" t="str">
        <f>IF(AND('[1]Multi-Field'!$E$94=[1]Lists!BF61,'[1]Multi-Field'!$F$94="Drained"),BI61,IF(AND('[1]Multi-Field'!$E$94=[1]Lists!BF61,'[1]Multi-Field'!$F$94="undrained"),BH61,""))</f>
        <v/>
      </c>
      <c r="EY61" s="409" t="str">
        <f>IF(AND('[1]Multi-Field'!$E$95=[1]Lists!BF61,'[1]Multi-Field'!$F$95="Drained"),BI61,IF(AND('[1]Multi-Field'!$E$95=[1]Lists!BF61,'[1]Multi-Field'!$F$95="undrained"),BH61,""))</f>
        <v/>
      </c>
      <c r="EZ61" s="409" t="str">
        <f>IF(AND('[1]Multi-Field'!$E$96=[1]Lists!BF61,'[1]Multi-Field'!$F$96="Drained"),BI61,IF(AND('[1]Multi-Field'!$E$96=[1]Lists!BF61,'[1]Multi-Field'!$F$96="undrained"),BH61,""))</f>
        <v/>
      </c>
      <c r="FA61" s="409" t="str">
        <f>IF(AND('[1]Multi-Field'!$E$97=[1]Lists!BF61,'[1]Multi-Field'!$F$97="Drained"),BI61,IF(AND('[1]Multi-Field'!$E$97=[1]Lists!BF61,'[1]Multi-Field'!$F$97="undrained"),BH61,""))</f>
        <v/>
      </c>
      <c r="FB61" s="409" t="str">
        <f>IF(AND('[1]Multi-Field'!$E$98=[1]Lists!BF61,'[1]Multi-Field'!$F$98="Drained"),BI61,IF(AND('[1]Multi-Field'!$E$98=[1]Lists!BF61,'[1]Multi-Field'!$F$98="undrained"),BH61,""))</f>
        <v/>
      </c>
      <c r="FC61" s="409" t="str">
        <f>IF(AND('[1]Multi-Field'!$E$99=[1]Lists!BF61,'[1]Multi-Field'!$F$99="Drained"),BI61,IF(AND('[1]Multi-Field'!$E$99=[1]Lists!BF61,'[1]Multi-Field'!$F$99="undrained"),BH61,""))</f>
        <v/>
      </c>
      <c r="FD61" s="409" t="str">
        <f>IF(AND('[1]Multi-Field'!$E$100=[1]Lists!BF61,'[1]Multi-Field'!$F$100="Drained"),BI61,IF(AND('[1]Multi-Field'!$E$100=[1]Lists!BF61,'[1]Multi-Field'!$F$100="undrained"),BH61,""))</f>
        <v/>
      </c>
      <c r="FE61" s="409" t="str">
        <f>IF(AND('[1]Multi-Field'!$E$101=[1]Lists!BF61,'[1]Multi-Field'!$F$101="Drained"),BI61,IF(AND('[1]Multi-Field'!$E$101=[1]Lists!BF61,'[1]Multi-Field'!$F$101="undrained"),BH61,""))</f>
        <v/>
      </c>
      <c r="FF61" s="409" t="str">
        <f>IF(AND('[1]Multi-Field'!$E$102=[1]Lists!BF61,'[1]Multi-Field'!$F$102="Drained"),BI61,IF(AND('[1]Multi-Field'!$E$102=[1]Lists!BF61,'[1]Multi-Field'!$F$102="undrained"),BH61,""))</f>
        <v/>
      </c>
      <c r="FG61" s="409" t="str">
        <f>IF(AND('[1]Multi-Field'!$E$103=[1]Lists!BF61,'[1]Multi-Field'!$F$103="Drained"),BI61,IF(AND('[1]Multi-Field'!$E$103=[1]Lists!BF61,'[1]Multi-Field'!$F$103="undrained"),BH61,""))</f>
        <v/>
      </c>
      <c r="FH61" s="409" t="str">
        <f>IF(AND('[1]Multi-Field'!$E$104=[1]Lists!BF61,'[1]Multi-Field'!$F$104="Drained"),BI61,IF(AND('[1]Multi-Field'!$E$104=[1]Lists!BF61,'[1]Multi-Field'!$F$104="undrained"),BH61,""))</f>
        <v/>
      </c>
      <c r="FI61" s="409" t="str">
        <f>IF(AND('[1]Multi-Field'!$E$105=[1]Lists!BF61,'[1]Multi-Field'!$F$105="Drained"),BI61,IF(AND('[1]Multi-Field'!$E$105=[1]Lists!BF61,'[1]Multi-Field'!$F$105="undrained"),BH61,""))</f>
        <v/>
      </c>
      <c r="FJ61" s="409" t="str">
        <f>IF(AND('[1]Multi-Field'!$E$106=[1]Lists!BF61,'[1]Multi-Field'!$F$106="Drained"),BI61,IF(AND('[1]Multi-Field'!$E$106=[1]Lists!BF61,'[1]Multi-Field'!$F$106="undrained"),BH61,""))</f>
        <v/>
      </c>
      <c r="FK61" s="409" t="str">
        <f>IF(AND('[1]Multi-Field'!$E$107=[1]Lists!BF61,'[1]Multi-Field'!$F$107="Drained"),BI61,IF(AND('[1]Multi-Field'!$E$107=[1]Lists!BF61,'[1]Multi-Field'!$F$107="undrained"),BH61,""))</f>
        <v/>
      </c>
      <c r="FL61" s="409" t="str">
        <f>IF(AND('[1]Multi-Field'!$E$108=[1]Lists!BF61,'[1]Multi-Field'!$F$108="Drained"),BI61,IF(AND('[1]Multi-Field'!$E$108=[1]Lists!BF61,'[1]Multi-Field'!$F$108="undrained"),BH61,""))</f>
        <v/>
      </c>
      <c r="FM61" s="409" t="str">
        <f>IF(AND('[1]Multi-Field'!$E$109=[1]Lists!BF61,'[1]Multi-Field'!$F$109="Drained"),BI61,IF(AND('[1]Multi-Field'!$E$109=[1]Lists!BF61,'[1]Multi-Field'!$F$109="undrained"),BH61,""))</f>
        <v/>
      </c>
      <c r="FN61" s="409" t="str">
        <f>IF(AND('[1]Multi-Field'!$E$110=[1]Lists!BF61,'[1]Multi-Field'!$F$110="Drained"),BI61,IF(AND('[1]Multi-Field'!$E$110=[1]Lists!BF61,'[1]Multi-Field'!$F$110="undrained"),BH61,""))</f>
        <v/>
      </c>
      <c r="FO61" s="409" t="str">
        <f>IF(AND('[1]Multi-Field'!$E$111=[1]Lists!BF61,'[1]Multi-Field'!$F$111="Drained"),BI61,IF(AND('[1]Multi-Field'!$E$111=[1]Lists!BF61,'[1]Multi-Field'!$F$111="undrained"),BH61,""))</f>
        <v/>
      </c>
      <c r="FP61" s="409" t="str">
        <f>IF(AND('[1]Multi-Field'!$E$112=[1]Lists!BF61,'[1]Multi-Field'!$F$112="Drained"),BI61,IF(AND('[1]Multi-Field'!$E$112=[1]Lists!BF61,'[1]Multi-Field'!$F$112="undrained"),BH61,""))</f>
        <v/>
      </c>
      <c r="FQ61" s="409" t="str">
        <f>IF(AND('[1]Multi-Field'!$E$113=[1]Lists!BF61,'[1]Multi-Field'!$F$113="Drained"),BI61,IF(AND('[1]Multi-Field'!$E$113=[1]Lists!BF61,'[1]Multi-Field'!$F$113="undrained"),BH61,""))</f>
        <v/>
      </c>
      <c r="FR61" s="409" t="str">
        <f>IF(AND('[1]Multi-Field'!$E$114=[1]Lists!BF61,'[1]Multi-Field'!$F$114="Drained"),BI61,IF(AND('[1]Multi-Field'!$E$114=[1]Lists!BF61,'[1]Multi-Field'!$F$114="undrained"),BH61,""))</f>
        <v/>
      </c>
      <c r="FS61" s="409" t="str">
        <f>IF(AND('[1]Multi-Field'!$E$115=[1]Lists!BF61,'[1]Multi-Field'!$F$115="Drained"),BI61,IF(AND('[1]Multi-Field'!$E$115=[1]Lists!BF61,'[1]Multi-Field'!$F$115="undrained"),BH61,""))</f>
        <v/>
      </c>
      <c r="FT61" s="409" t="str">
        <f>IF(AND('[1]Multi-Field'!$E$116=[1]Lists!BF61,'[1]Multi-Field'!$F$116="Drained"),BI61,IF(AND('[1]Multi-Field'!$E$116=[1]Lists!BF61,'[1]Multi-Field'!$F$116="undrained"),BH61,""))</f>
        <v/>
      </c>
      <c r="FU61" s="409" t="str">
        <f>IF(AND('[1]Multi-Field'!$E$117=[1]Lists!BF61,'[1]Multi-Field'!$F$117="Drained"),BI61,IF(AND('[1]Multi-Field'!$E$117=[1]Lists!BF61,'[1]Multi-Field'!$F$117="undrained"),BH61,""))</f>
        <v/>
      </c>
      <c r="FV61" s="409" t="str">
        <f>IF(AND('[1]Multi-Field'!$E$118=[1]Lists!BF61,'[1]Multi-Field'!$F$118="Drained"),BI61,IF(AND('[1]Multi-Field'!$E$118=[1]Lists!BF61,'[1]Multi-Field'!$F$118="undrained"),BH61,""))</f>
        <v/>
      </c>
      <c r="FW61" s="409" t="str">
        <f>IF(AND('[1]Multi-Field'!$E$119=[1]Lists!BF61,'[1]Multi-Field'!$F$119="Drained"),BI61,IF(AND('[1]Multi-Field'!$E$119=[1]Lists!BF61,'[1]Multi-Field'!$F$119="undrained"),BH61,""))</f>
        <v/>
      </c>
      <c r="FX61" s="409" t="str">
        <f>IF(AND('[1]Multi-Field'!$E$120=[1]Lists!BF61,'[1]Multi-Field'!$F$120="Drained"),BI61,IF(AND('[1]Multi-Field'!$E$120=[1]Lists!BF61,'[1]Multi-Field'!$F$120="undrained"),BH61,""))</f>
        <v/>
      </c>
      <c r="FZ61" t="s">
        <v>845</v>
      </c>
      <c r="GC61" s="4">
        <f>'[1]Multi-Field'!B59</f>
        <v>0</v>
      </c>
      <c r="GD61" s="73" t="str">
        <f>IF(OR('[1]Multi-Field'!Q59=$FZ$43,'[1]Multi-Field'!Q59=$FZ$44),'[1]Multi-Field'!BS59,"")</f>
        <v/>
      </c>
      <c r="GE61" s="4">
        <f>IF(AND(OR('[1]Multi-Field'!Q59=$FZ$86,'[1]Multi-Field'!Q59=$FZ$94,'[1]Multi-Field'!Q59=$FZ$87,'[1]Multi-Field'!Q59=[1]Lists!$FZ$93,'[1]Multi-Field'!Q59=$FZ$59),'[1]Multi-Field'!BS59&gt;50),'[1]Multi-Field'!BS59*0.8,IF(AND(OR('[1]Multi-Field'!Q59=$FZ$86,'[1]Multi-Field'!Q59=$FZ$94,'[1]Multi-Field'!Q59=$FZ$87,'[1]Multi-Field'!Q59=[1]Lists!$FZ$93,'[1]Multi-Field'!Q59=[1]Lists!$FZ$59),'[1]Multi-Field'!BS59&lt;50),'[1]Multi-Field'!BS59,""))</f>
        <v>38.461538461538453</v>
      </c>
      <c r="GF61" s="4" t="str">
        <f>IF(OR('[1]Multi-Field'!Q59=[1]Lists!$FZ$7,'[1]Multi-Field'!Q59=[1]Lists!$FZ$5,'[1]Multi-Field'!Q59=[1]Lists!$FZ$24,'[1]Multi-Field'!Q59=[1]Lists!$FZ$10,'[1]Multi-Field'!Q59=[1]Lists!$FZ$8, '[1]Multi-Field'!Q59=[1]Lists!$FZ$25, '[1]Multi-Field'!Q59=[1]Lists!$FZ$23, '[1]Multi-Field'!Q59= [1]Lists!$FZ$47, '[1]Multi-Field'!Q59=[1]Lists!$FZ$49, '[1]Multi-Field'!Q59=[1]Lists!$FZ$48,'[1]Multi-Field'!Q59=[1]Lists!$FZ$3, '[1]Multi-Field'!Q59=[1]Lists!$FZ$14,'[1]Multi-Field'!Q59=[1]Lists!$FZ$36, '[1]Multi-Field'!Q59=[1]Lists!$FZ$41,'[1]Multi-Field'!Q59=[1]Lists!$FZ$42),0,"")</f>
        <v/>
      </c>
      <c r="GG61" s="4" t="str">
        <f>IF(OR('[1]Multi-Field'!Q59=[1]Lists!$FZ$6,'[1]Multi-Field'!Q59=[1]Lists!$FZ$4, '[1]Multi-Field'!Q88=[1]Lists!$FZ$11, '[1]Multi-Field'!Q59=[1]Lists!$FZ$1),100*IF('[1]Multi-Field'!U59=onepercent,0.75,IF('[1]Multi-Field'!U59=onetotwentyfivepercent,0.4,IF(OR('[1]Multi-Field'!U59=twentysixtofiftypercent,'[1]Multi-Field'!U59=greaterthanfiftypercent),0,""))),"")</f>
        <v/>
      </c>
      <c r="GH61" s="4" t="str">
        <f>IF(OR('[1]Multi-Field'!Q59=[1]Lists!$FZ$53,'[1]Multi-Field'!Q59=[1]Lists!$FZ$55), 50,IF('[1]Multi-Field'!Q59=[1]Lists!$FZ$54,225,IF('[1]Multi-Field'!Q59=[1]Lists!$FZ$56,75,"")))</f>
        <v/>
      </c>
      <c r="GI61" s="4" t="e">
        <f>#VALUE!</f>
        <v>#VALUE!</v>
      </c>
      <c r="GJ61" s="4" t="e">
        <f>#VALUE!</f>
        <v>#VALUE!</v>
      </c>
      <c r="GK61" s="4" t="str">
        <f>IF('[1]Multi-Field'!Q59=[1]Lists!$FZ$95,'[1]Multi-Field'!BS59*0.66,"")</f>
        <v/>
      </c>
      <c r="GM61" s="4" t="str">
        <f>IF(OR('[1]Multi-Field'!Q59=[1]Lists!$FZ$26,'[1]Multi-Field'!Q59=[1]Lists!$FZ$84),20,"")</f>
        <v/>
      </c>
      <c r="GN61" s="4" t="str">
        <f>IF(OR('[1]Multi-Field'!Q59=[1]Lists!$FZ$88,'[1]Multi-Field'!Q59=[1]Lists!$FZ$57),0,"")</f>
        <v/>
      </c>
      <c r="GO61" s="4" t="str">
        <f>IF(OR('[1]Multi-Field'!Q59=[1]Lists!$FZ$69,'[1]Multi-Field'!Q59=[1]Lists!$FZ$71,'[1]Multi-Field'!Q59=[1]Lists!$FZ$105),50,"")</f>
        <v/>
      </c>
      <c r="GP61" s="4" t="str">
        <f>IF(OR('[1]Multi-Field'!Q59=[1]Lists!$FZ$75,'[1]Multi-Field'!Q59=[1]Lists!$FZ$70),75,"")</f>
        <v/>
      </c>
      <c r="GQ61" s="4" t="str">
        <f>IF('[1]Multi-Field'!Q59=[1]Lists!$FZ$72,150,"")</f>
        <v/>
      </c>
      <c r="GR61" s="4" t="str">
        <f>IF(OR('[1]Multi-Field'!Q59=[1]Lists!$FZ$74,'[1]Multi-Field'!Q59=[1]Lists!$FZ$73),40,"")</f>
        <v/>
      </c>
      <c r="GS61" s="4" t="str">
        <f>IF('[1]Multi-Field'!Q59=[1]Lists!$FZ$99,80,"")</f>
        <v/>
      </c>
      <c r="GT61" s="4" t="str">
        <f>IF('[1]Multi-Field'!Q59=[1]Lists!$FZ$106,70,"")</f>
        <v/>
      </c>
      <c r="GU61" s="4" t="e">
        <f t="shared" si="4"/>
        <v>#VALUE!</v>
      </c>
    </row>
    <row r="62" spans="1:203" ht="13.5" customHeight="1">
      <c r="A62" s="7" t="s">
        <v>149</v>
      </c>
      <c r="B62" t="s">
        <v>786</v>
      </c>
      <c r="C62" s="7"/>
      <c r="D62" s="8">
        <v>60</v>
      </c>
      <c r="E62" s="8">
        <f t="shared" si="0"/>
        <v>62</v>
      </c>
      <c r="F62" s="8">
        <f t="shared" si="1"/>
        <v>63</v>
      </c>
      <c r="G62" s="8">
        <v>65</v>
      </c>
      <c r="H62" s="8">
        <v>65</v>
      </c>
      <c r="I62" s="8">
        <f t="shared" si="5"/>
        <v>68</v>
      </c>
      <c r="J62" s="8">
        <f t="shared" si="6"/>
        <v>72</v>
      </c>
      <c r="K62" s="8">
        <v>75</v>
      </c>
      <c r="L62" s="8">
        <v>105</v>
      </c>
      <c r="M62" s="8">
        <f t="shared" si="2"/>
        <v>110</v>
      </c>
      <c r="N62" s="8">
        <f t="shared" si="3"/>
        <v>115</v>
      </c>
      <c r="O62" s="8">
        <v>120</v>
      </c>
      <c r="P62" s="391">
        <v>37</v>
      </c>
      <c r="Q62" s="394"/>
      <c r="R62" s="395" t="b">
        <f>IF(OR('Multi-Field'!AA39=Lists!$AC$42,'Multi-Field'!AA39=Lists!$AC$43),IF('Multi-Field'!Z39="x",(IF('Multi-Field'!AC39=Lists!$Q$11,Lists!$R$11,IF('Multi-Field'!AC39=Lists!$Q$12,Lists!$R$12,IF('Multi-Field'!AC39=Lists!$Q$13,Lists!$R$13,IF('Multi-Field'!AC39=Lists!$Q$14,Lists!$R$14))))),IF('Multi-Field'!X39="x",(IF('Multi-Field'!AC39=Lists!$Q$11,Lists!$S$11,IF('Multi-Field'!AC39=Lists!$Q$12,Lists!$S$12,IF('Multi-Field'!AC39=Lists!$Q$13,Lists!$S$13,IF('Multi-Field'!AC39=Lists!$Q$14,Lists!$S$14))))),IF('Multi-Field'!V39="x",(IF('Multi-Field'!AC39=Lists!$Q$11,Lists!$T$11,IF('Multi-Field'!AC39=Lists!$Q$12,Lists!$T$12,IF('Multi-Field'!AC39=Lists!$Q$13,Lists!$T$13,IF('Multi-Field'!AC39=Lists!$Q$14,Lists!$T$14))))),0))))</f>
        <v>0</v>
      </c>
      <c r="S62" s="395" t="str">
        <f t="shared" si="11"/>
        <v/>
      </c>
      <c r="T62" s="395"/>
      <c r="U62" s="396"/>
      <c r="V62" s="383">
        <f>IF(OR('Multi-Field'!AI48=$U$4,'Multi-Field'!AI48=$U$5,'Multi-Field'!AI48=$U$6,'Multi-Field'!AI48=$U$7,'Multi-Field'!AI48=$U$8,'Multi-Field'!AI48=$U$9),(IF('Multi-Field'!AJ48=$V$2,100,IF('Multi-Field'!AJ48=$V$3,65,IF('Multi-Field'!AJ48=$V$4,53,IF('Multi-Field'!AJ48=$V$5,41,IF('Multi-Field'!AJ48=$V$6,23,IF('Multi-Field'!AJ48=$V$7,0,0))))))),0)</f>
        <v>0</v>
      </c>
      <c r="W62" s="383" t="str">
        <f>IF(AND(OR('Multi-Field'!AF48=$S$3,'Multi-Field'!AF48=S50,'Multi-Field'!AF48=$S$7),'Multi-Field'!AN48&lt;18,'Multi-Field'!AN48&gt;0),35,IF('Multi-Field'!AF48=$S$4,55,IF(AND('Multi-Field'!AF48=$S$6,'Multi-Field'!AN48&lt;18),30,IF(AND('Multi-Field'!AN48&gt;17,OR('Multi-Field'!AF48=$S$3,'Multi-Field'!AF48=$S$5,'Multi-Field'!AF48= $S$6,'Multi-Field'!AF48=$S$7)),25,"0"))))</f>
        <v>0</v>
      </c>
      <c r="X62" s="383">
        <f>IF(OR('Multi-Field'!BA48=$U$4,'Multi-Field'!BA48=$U$5,'Multi-Field'!BA48=$U$6,'Multi-Field'!BA48=U52,'Multi-Field'!BA48=$U$8,'Multi-Field'!BA48=$U$9),(IF('Multi-Field'!BB48=$V$2,100,IF('Multi-Field'!BB48=$V$3,65,IF('Multi-Field'!BB48=$V$4,53,IF('Multi-Field'!BB48=$V$5,41,IF('Multi-Field'!BB48=$V$6,23,IF('Multi-Field'!BB48=$V$7,0,0))))))),0)</f>
        <v>0</v>
      </c>
      <c r="Y62" s="383" t="str">
        <f>IF(AND(OR('Multi-Field'!AX48=$S$3,'Multi-Field'!AX48=$S$5,'Multi-Field'!AX48=$S$7),'Multi-Field'!BF48&lt;18),35,IF('Multi-Field'!AX48=$S$4,55,IF(AND('Multi-Field'!AX48=$S$6,'Multi-Field'!BF48&lt;18),30,IF(AND('Multi-Field'!BF48&gt;17,OR('Multi-Field'!AX48=$S$3,'Multi-Field'!AX48=$S$5,'Multi-Field'!AX48=$S$6,'Multi-Field'!AX48=$S$7)),25,"0"))))</f>
        <v>0</v>
      </c>
      <c r="Z62" s="383">
        <v>46</v>
      </c>
      <c r="AC62" t="s">
        <v>847</v>
      </c>
      <c r="AI62" s="384">
        <f>'[1]Multi-Field'!B58</f>
        <v>0</v>
      </c>
      <c r="AJ62" s="385" t="e">
        <f>#VALUE!</f>
        <v>#VALUE!</v>
      </c>
      <c r="AK62" s="385" t="e">
        <f>#VALUE!</f>
        <v>#VALUE!</v>
      </c>
      <c r="AL62" s="385" t="e">
        <f>IF(AK62="","",IF('[1]Multi-Field'!AU58=20,10,IF(AK62-30&lt;0,0,AK62-30)))</f>
        <v>#VALUE!</v>
      </c>
      <c r="AM62" s="385" t="e">
        <f>#VALUE!</f>
        <v>#VALUE!</v>
      </c>
      <c r="AN62" s="385" t="e">
        <f t="shared" si="7"/>
        <v>#VALUE!</v>
      </c>
      <c r="AO62" s="385" t="e">
        <f>#VALUE!</f>
        <v>#VALUE!</v>
      </c>
      <c r="AP62" s="385" t="e">
        <f>#VALUE!</f>
        <v>#VALUE!</v>
      </c>
      <c r="AQ62" s="385" t="e">
        <f>#VALUE!</f>
        <v>#VALUE!</v>
      </c>
      <c r="AR62" s="385" t="e">
        <f>#VALUE!</f>
        <v>#VALUE!</v>
      </c>
      <c r="AS62" s="385" t="e">
        <f>IF(AR62="","",IF('[1]Multi-Field'!AU58&gt;9,0,AR62-15))</f>
        <v>#VALUE!</v>
      </c>
      <c r="AT62" s="385" t="e">
        <f>#VALUE!</f>
        <v>#VALUE!</v>
      </c>
      <c r="AU62" s="385" t="e">
        <f>#VALUE!</f>
        <v>#VALUE!</v>
      </c>
      <c r="AV62" s="385" t="e">
        <f>IF(AU62="","",IF('[1]Multi-Field'!AU58=9&gt;9,0,AU62-35))</f>
        <v>#VALUE!</v>
      </c>
      <c r="AW62" s="385" t="e">
        <f>#VALUE!</f>
        <v>#VALUE!</v>
      </c>
      <c r="AX62" s="385" t="e">
        <f t="shared" si="8"/>
        <v>#VALUE!</v>
      </c>
      <c r="AY62" s="385" t="str">
        <f>IF('[1]Multi-Field'!AU58="","",IF('[1]Multi-Field'!AU58&lt;1,100,IF('[1]Multi-Field'!AU58=1,75,IF('[1]Multi-Field'!AU58=2,50,IF('[1]Multi-Field'!AU58=3,25,IF('[1]Multi-Field'!AU58&gt;3,0,""))))))</f>
        <v/>
      </c>
      <c r="AZ62" s="385" t="str">
        <f t="shared" si="9"/>
        <v/>
      </c>
      <c r="BA62" s="385" t="e">
        <f>#VALUE!</f>
        <v>#VALUE!</v>
      </c>
      <c r="BB62" s="385" t="e">
        <f>IF(BA62="","",IF(AND('[1]Multi-Field'!AU58&lt;40,'[1]Multi-Field'!AU58&gt;9),40,IF('[1]Multi-Field'!AU58&gt;39,0,BA62+5)))</f>
        <v>#VALUE!</v>
      </c>
      <c r="BC62" s="386">
        <f t="shared" si="10"/>
        <v>0</v>
      </c>
      <c r="BD62" s="283">
        <v>0.3</v>
      </c>
      <c r="BE62" s="283">
        <v>0.69</v>
      </c>
      <c r="BF62" s="411" t="s">
        <v>1233</v>
      </c>
      <c r="BG62" s="412">
        <v>2</v>
      </c>
      <c r="BH62" s="412">
        <v>3.5</v>
      </c>
      <c r="BI62" s="412">
        <v>4.5</v>
      </c>
      <c r="BJ62" s="409" t="e">
        <f>IF(AND('[1]Single Field'!#REF!=[1]Lists!BF62,'[1]Single Field'!#REF!="Drained"),"x",IF(AND('[1]Single Field'!#REF!=[1]Lists!BF62,'[1]Single Field'!#REF!="Undrained"),O,""))</f>
        <v>#REF!</v>
      </c>
      <c r="BK62" s="409" t="str">
        <f>IF(AND('[1]Multi-Field'!$E$3=[1]Lists!BF62,'[1]Multi-Field'!$F$3="Drained"),BI62,IF(AND('[1]Multi-Field'!$E$3=BF62,'[1]Multi-Field'!$F$3="undrained"),BH62,""))</f>
        <v/>
      </c>
      <c r="BL62" s="409" t="str">
        <f>IF(AND('[1]Multi-Field'!$E$4=BF62,'[1]Multi-Field'!$F$4="Drained"),BI62,IF(AND('[1]Multi-Field'!$E$4=BF62,'[1]Multi-Field'!$F$4="undrained"),BH62,""))</f>
        <v/>
      </c>
      <c r="BM62" s="409" t="str">
        <f>IF(AND('[1]Multi-Field'!$E$5=BF62,'[1]Multi-Field'!$F$5="Drained"),BI62,IF(AND('[1]Multi-Field'!$E$5=BF62,'[1]Multi-Field'!$F$5="undrained"),BH62,""))</f>
        <v/>
      </c>
      <c r="BN62" s="409" t="str">
        <f>IF(AND('[1]Multi-Field'!$E$6=BF62,'[1]Multi-Field'!$F$6="Drained"),BI62,IF(AND('[1]Multi-Field'!$E$6=BF62,'[1]Multi-Field'!$F$6="undrained"),BH62,""))</f>
        <v/>
      </c>
      <c r="BO62" s="409" t="str">
        <f>IF(AND('[1]Multi-Field'!$E$7=BF62,'[1]Multi-Field'!$F$7="Drained"),BI62,IF(AND('[1]Multi-Field'!$E$7=BF62,'[1]Multi-Field'!$F$7="undrained"),BH62,""))</f>
        <v/>
      </c>
      <c r="BP62" s="409" t="str">
        <f>IF(AND('[1]Multi-Field'!$E$8=BF62,'[1]Multi-Field'!$F$8="Drained"),BI62,IF(AND('[1]Multi-Field'!$E$8=BF62,'[1]Multi-Field'!$F$8="undrained"),BH62,""))</f>
        <v/>
      </c>
      <c r="BQ62" s="409" t="str">
        <f>IF(AND('[1]Multi-Field'!$E$9=BF62,'[1]Multi-Field'!$F$9="Drained"),BI62,IF(AND('[1]Multi-Field'!$E$9=BF62,'[1]Multi-Field'!$F$9="undrained"),BH62,""))</f>
        <v/>
      </c>
      <c r="BR62" s="409" t="str">
        <f>IF(AND('[1]Multi-Field'!$E$10=BF62,'[1]Multi-Field'!$F$10="Drained"),BI62,IF(AND('[1]Multi-Field'!$E$10=BF62,'[1]Multi-Field'!$F$10="undrained"),BH62,""))</f>
        <v/>
      </c>
      <c r="BS62" s="409" t="str">
        <f>IF(AND('[1]Multi-Field'!$E$11=BF62,'[1]Multi-Field'!$F$11="Drained"),BI62,IF(AND('[1]Multi-Field'!$E$11=BF62,'[1]Multi-Field'!$F$11="undrained"),BH62,""))</f>
        <v/>
      </c>
      <c r="BT62" s="409" t="str">
        <f>IF(AND('[1]Multi-Field'!$E$12=BF62,'[1]Multi-Field'!$F$12="Drained"),BI62,IF(AND('[1]Multi-Field'!$E$12=BF62,'[1]Multi-Field'!$F$12="undrained"),BH62,""))</f>
        <v/>
      </c>
      <c r="BU62" s="409" t="str">
        <f>IF(AND('[1]Multi-Field'!$E$13=BF62,'[1]Multi-Field'!$F$13="Drained"),BI62,IF(AND('[1]Multi-Field'!$E$3=BF62,'[1]Multi-Field'!$F$13="undrained"),BH62,""))</f>
        <v/>
      </c>
      <c r="BV62" s="409" t="str">
        <f>IF(AND('[1]Multi-Field'!$E$14=BF62,'[1]Multi-Field'!$F$14="Drained"),BI62,IF(AND('[1]Multi-Field'!$E$14=BF62,'[1]Multi-Field'!$F$14="undrained"),BH62,""))</f>
        <v/>
      </c>
      <c r="BW62" s="409" t="str">
        <f>IF(AND('[1]Multi-Field'!$E$15=BF62,'[1]Multi-Field'!$F$15="Drained"),BI62,IF(AND('[1]Multi-Field'!$E$15=BF62,'[1]Multi-Field'!$F$15="undrained"),BH62,""))</f>
        <v/>
      </c>
      <c r="BX62" s="409" t="str">
        <f>IF(AND('[1]Multi-Field'!$E$16=[1]Lists!BF62,'[1]Multi-Field'!$F$16="Drained"),BI62,IF(AND('[1]Multi-Field'!$E$16=[1]Lists!BF62,'[1]Multi-Field'!$F$16="undrained"),BH62,""))</f>
        <v/>
      </c>
      <c r="BY62" s="409" t="str">
        <f>IF(AND('[1]Multi-Field'!$E$17=[1]Lists!BF62,'[1]Multi-Field'!$F$17="Drained"),BI62,IF(AND('[1]Multi-Field'!$E$17=[1]Lists!BF62,'[1]Multi-Field'!$F$17="undrained"),BH62,""))</f>
        <v/>
      </c>
      <c r="BZ62" s="409" t="str">
        <f>IF(AND('[1]Multi-Field'!$E$18=[1]Lists!BF62,'[1]Multi-Field'!$F$18="Drained"),BI62,IF(AND('[1]Multi-Field'!$E$18=[1]Lists!BF62,'[1]Multi-Field'!$F$18="undrained"),BH62,""))</f>
        <v/>
      </c>
      <c r="CA62" s="409" t="str">
        <f>IF(AND('[1]Multi-Field'!$E$19=[1]Lists!BF62,'[1]Multi-Field'!$F$19="Drained"),BI62,IF(AND('[1]Multi-Field'!$E$19=[1]Lists!BF62,'[1]Multi-Field'!$F$19="undrained"),BH62,""))</f>
        <v/>
      </c>
      <c r="CB62" s="409" t="str">
        <f>IF(AND('[1]Multi-Field'!$E$20=[1]Lists!BF62,'[1]Multi-Field'!$F$20="Drained"),BI62,IF(AND('[1]Multi-Field'!$E$20=[1]Lists!BF62,'[1]Multi-Field'!$F$20="undrained"),BH62,""))</f>
        <v/>
      </c>
      <c r="CC62" s="409" t="str">
        <f>IF(AND('[1]Multi-Field'!$E$21=[1]Lists!BF62,'[1]Multi-Field'!$F$21="Drained"),BI62,IF(AND('[1]Multi-Field'!$E$21=[1]Lists!BF62,'[1]Multi-Field'!$F$21="undrained"),BH62,""))</f>
        <v/>
      </c>
      <c r="CD62" s="409" t="str">
        <f>IF(AND('[1]Multi-Field'!$E$22=[1]Lists!BF62,'[1]Multi-Field'!$F$22="Drained"),BI62,IF(AND('[1]Multi-Field'!$E$22=[1]Lists!BF62,'[1]Multi-Field'!$F$22="undrained"),BH62,""))</f>
        <v/>
      </c>
      <c r="CE62" s="409" t="str">
        <f>IF(AND('[1]Multi-Field'!$E$23=[1]Lists!BF62,'[1]Multi-Field'!$F$23="Drained"),BI62,IF(AND('[1]Multi-Field'!$E$23=[1]Lists!BF62,'[1]Multi-Field'!$F$23="undrained"),BH62,""))</f>
        <v/>
      </c>
      <c r="CF62" s="409" t="str">
        <f>IF(AND('[1]Multi-Field'!$E$24=[1]Lists!BF62,'[1]Multi-Field'!$F$24="Drained"),BI62,IF(AND('[1]Multi-Field'!$E$24=[1]Lists!BF62,'[1]Multi-Field'!$F$24="undrained"),BH62,""))</f>
        <v/>
      </c>
      <c r="CG62" s="409" t="str">
        <f>IF(AND('[1]Multi-Field'!$E$25=[1]Lists!BF62,'[1]Multi-Field'!$F$25="Drained"),BI62,IF(AND('[1]Multi-Field'!$E$25=[1]Lists!BF62,'[1]Multi-Field'!$F$25="undrained"),BH62,""))</f>
        <v/>
      </c>
      <c r="CH62" s="409" t="str">
        <f>IF(AND('[1]Multi-Field'!$E$26=[1]Lists!BF62,'[1]Multi-Field'!$F$26="Drained"),BI62,IF(AND('[1]Multi-Field'!$E$26=[1]Lists!BF62,'[1]Multi-Field'!$F$26="undrained"),BH62,""))</f>
        <v/>
      </c>
      <c r="CI62" s="409" t="str">
        <f>IF(AND('[1]Multi-Field'!$E$27=[1]Lists!BF62,'[1]Multi-Field'!$F$27="Drained"),BI62,IF(AND('[1]Multi-Field'!$E$27=[1]Lists!BF62,'[1]Multi-Field'!$F$27="undrained"),BH62,""))</f>
        <v/>
      </c>
      <c r="CJ62" s="409" t="str">
        <f>IF(AND('[1]Multi-Field'!$E$28=[1]Lists!BF62,'[1]Multi-Field'!$F$28="Drained"),BI62,IF(AND('[1]Multi-Field'!$E$28=[1]Lists!BF62,'[1]Multi-Field'!$F$28="undrained"),BH62,""))</f>
        <v/>
      </c>
      <c r="CK62" s="409" t="str">
        <f>IF(AND('[1]Multi-Field'!$E$29=[1]Lists!BF62,'[1]Multi-Field'!$F$29="Drained"),BI62,IF(AND('[1]Multi-Field'!$E$29=[1]Lists!BF62,'[1]Multi-Field'!$F$29="undrained"),BH62,""))</f>
        <v/>
      </c>
      <c r="CL62" s="409" t="str">
        <f>IF(AND('[1]Multi-Field'!$E$30=[1]Lists!BF62,'[1]Multi-Field'!$F$30="Drained"),BI62,IF(AND('[1]Multi-Field'!$E$30=[1]Lists!BF62,'[1]Multi-Field'!$F$30="undrained"),BH62,""))</f>
        <v/>
      </c>
      <c r="CM62" s="409" t="str">
        <f>IF(AND('[1]Multi-Field'!$E$31=[1]Lists!BF62,'[1]Multi-Field'!$F$31="Drained"),BI62,IF(AND('[1]Multi-Field'!$E$31=[1]Lists!BF62,'[1]Multi-Field'!$F$31="undrained"),BH62,""))</f>
        <v/>
      </c>
      <c r="CN62" s="409" t="str">
        <f>IF(AND('[1]Multi-Field'!$E$32=[1]Lists!BF62,'[1]Multi-Field'!$F$32="Drained"),BI62,IF(AND('[1]Multi-Field'!$E$32=[1]Lists!BF62,'[1]Multi-Field'!$F$32="undrained"),BH62,""))</f>
        <v/>
      </c>
      <c r="CO62" s="409" t="str">
        <f>IF(AND('[1]Multi-Field'!$E$33=[1]Lists!BF62,'[1]Multi-Field'!$F$33="Drained"),BI62,IF(AND('[1]Multi-Field'!$E$33=[1]Lists!BF62,'[1]Multi-Field'!$F$33="undrained"),BH62,""))</f>
        <v/>
      </c>
      <c r="CP62" s="409" t="str">
        <f>IF(AND('[1]Multi-Field'!$E$34=[1]Lists!BF62,'[1]Multi-Field'!$F$34="Drained"),BI62,IF(AND('[1]Multi-Field'!$E$34=[1]Lists!BF62,'[1]Multi-Field'!$F$34="undrained"),BH62,""))</f>
        <v/>
      </c>
      <c r="CQ62" s="409" t="str">
        <f>IF(AND('[1]Multi-Field'!$E$35=[1]Lists!BF62,'[1]Multi-Field'!$F$35="Drained"),BI62,IF(AND('[1]Multi-Field'!$E$35=[1]Lists!BF62,'[1]Multi-Field'!$F$35="undrained"),BH62,""))</f>
        <v/>
      </c>
      <c r="CR62" s="409" t="str">
        <f>IF(AND('[1]Multi-Field'!$E$36=[1]Lists!BF62,'[1]Multi-Field'!$F$36="Drained"),BI62,IF(AND('[1]Multi-Field'!$E$36=[1]Lists!BF62,'[1]Multi-Field'!$F$36="undrained"),BH62,""))</f>
        <v/>
      </c>
      <c r="CS62" s="409" t="str">
        <f>IF(AND('[1]Multi-Field'!$E$37=[1]Lists!BF62,'[1]Multi-Field'!$F$37="Drained"),BI62,IF(AND('[1]Multi-Field'!$E$37=[1]Lists!BF62,'[1]Multi-Field'!$F$37="undrained"),BH62,""))</f>
        <v/>
      </c>
      <c r="CT62" s="409" t="str">
        <f>IF(AND('[1]Multi-Field'!$E$38=[1]Lists!BF62,'[1]Multi-Field'!$F$38="Drained"),BI62,IF(AND('[1]Multi-Field'!$E$38=[1]Lists!BF62,'[1]Multi-Field'!$F$38="undrained"),BH62,""))</f>
        <v/>
      </c>
      <c r="CU62" s="409" t="str">
        <f>IF(AND('[1]Multi-Field'!$E$39=[1]Lists!BF62,'[1]Multi-Field'!$F$39="Drained"),BI62,IF(AND('[1]Multi-Field'!$E$39=[1]Lists!BF62,'[1]Multi-Field'!$F$39="undrained"),BH62,""))</f>
        <v/>
      </c>
      <c r="CV62" s="409" t="str">
        <f>IF(AND('[1]Multi-Field'!$E$40=[1]Lists!BF62,'[1]Multi-Field'!$F$40="Drained"),BI62,IF(AND('[1]Multi-Field'!$E$40=[1]Lists!BF62,'[1]Multi-Field'!$F$40="undrained"),BH62,""))</f>
        <v/>
      </c>
      <c r="CW62" s="409" t="str">
        <f>IF(AND('[1]Multi-Field'!$E$41=[1]Lists!BF62,'[1]Multi-Field'!$F$40="Drained"),BI62,IF(AND('[1]Multi-Field'!$E$40=[1]Lists!BF62,'[1]Multi-Field'!$F$40="undrained"),BH62,""))</f>
        <v/>
      </c>
      <c r="CX62" s="409" t="str">
        <f>IF(AND('[1]Multi-Field'!$E$42=[1]Lists!BF62,'[1]Multi-Field'!$F$42="Drained"),BI62,IF(AND('[1]Multi-Field'!$E$42=[1]Lists!BF62,'[1]Multi-Field'!$F$42="undrained"),BH62,""))</f>
        <v/>
      </c>
      <c r="CY62" s="409" t="str">
        <f>IF(AND('[1]Multi-Field'!$E$43=[1]Lists!BF62,'[1]Multi-Field'!$F$43="Drained"),BI62,IF(AND('[1]Multi-Field'!$E$43=[1]Lists!BF62,'[1]Multi-Field'!$F$43="undrained"),BH62,""))</f>
        <v/>
      </c>
      <c r="CZ62" s="409" t="str">
        <f>IF(AND('[1]Multi-Field'!$E$44=[1]Lists!BF62,'[1]Multi-Field'!$F$44="Drained"),BI62,IF(AND('[1]Multi-Field'!$E$44=[1]Lists!BF62,'[1]Multi-Field'!$F$44="undrained"),BH62,""))</f>
        <v/>
      </c>
      <c r="DA62" s="409" t="str">
        <f>IF(AND('[1]Multi-Field'!$E$45=[1]Lists!BF62,'[1]Multi-Field'!$F$45="Drained"),BI62,IF(AND('[1]Multi-Field'!$E$45=[1]Lists!BF62,'[1]Multi-Field'!$F$45="undrained"),BH62,""))</f>
        <v/>
      </c>
      <c r="DB62" s="409" t="str">
        <f>IF(AND('[1]Multi-Field'!$E$46=[1]Lists!BF62,'[1]Multi-Field'!$F$46="Drained"),BI62,IF(AND('[1]Multi-Field'!$E$46=[1]Lists!BF62,'[1]Multi-Field'!$F$46="undrained"),BH62,""))</f>
        <v/>
      </c>
      <c r="DC62" s="409" t="str">
        <f>IF(AND('[1]Multi-Field'!$E$47=[1]Lists!BF62,'[1]Multi-Field'!$F$47="Drained"),BI62,IF(AND('[1]Multi-Field'!$E$47=[1]Lists!BF62,'[1]Multi-Field'!$F$47="undrained"),BH62,""))</f>
        <v/>
      </c>
      <c r="DD62" s="409" t="str">
        <f>IF(AND('[1]Multi-Field'!$E$48=[1]Lists!BF62,'[1]Multi-Field'!$F$48="Drained"),BI62,IF(AND('[1]Multi-Field'!$E$48=[1]Lists!BF62,'[1]Multi-Field'!$F$48="undrained"),BH62,""))</f>
        <v/>
      </c>
      <c r="DE62" s="409" t="str">
        <f>IF(AND('[1]Multi-Field'!$E$49=[1]Lists!BF62,'[1]Multi-Field'!$F$49="Drained"),BI62,IF(AND('[1]Multi-Field'!$E$49=[1]Lists!BF62,'[1]Multi-Field'!$F$9="undrained"),BH62,""))</f>
        <v/>
      </c>
      <c r="DF62" s="409" t="str">
        <f>IF(AND('[1]Multi-Field'!$E$50=[1]Lists!BF62,'[1]Multi-Field'!$F$50="Drained"),BI62,IF(AND('[1]Multi-Field'!$E$50=[1]Lists!BF62,'[1]Multi-Field'!$F$50="undrained"),BH62,""))</f>
        <v/>
      </c>
      <c r="DG62" s="409" t="str">
        <f>IF(AND('[1]Multi-Field'!$E$51=[1]Lists!BF62,'[1]Multi-Field'!$F$51="Drained"),BI62,IF(AND('[1]Multi-Field'!$E$51=[1]Lists!BF62,'[1]Multi-Field'!$F$51="undrained"),BH62,""))</f>
        <v/>
      </c>
      <c r="DH62" s="409" t="str">
        <f>IF(AND('[1]Multi-Field'!$E$52=[1]Lists!BF62,'[1]Multi-Field'!$F$52="Drained"),BI62,IF(AND('[1]Multi-Field'!$E$52=[1]Lists!BF62,'[1]Multi-Field'!$F$52="undrained"),BH62,""))</f>
        <v/>
      </c>
      <c r="DI62" s="409" t="str">
        <f>IF(AND('[1]Multi-Field'!$E$53=[1]Lists!BF62,'[1]Multi-Field'!$F$53="Drained"),BI62,IF(AND('[1]Multi-Field'!$E$53=[1]Lists!BF62,'[1]Multi-Field'!$F$53="undrained"),BH62,""))</f>
        <v/>
      </c>
      <c r="DJ62" s="409" t="str">
        <f>IF(AND('[1]Multi-Field'!$E$54=[1]Lists!BF62,'[1]Multi-Field'!$F$54="Drained"),BI62,IF(AND('[1]Multi-Field'!$E$54=[1]Lists!BF62,'[1]Multi-Field'!$F$54="undrained"),BH62,""))</f>
        <v/>
      </c>
      <c r="DK62" s="409" t="str">
        <f>IF(AND('[1]Multi-Field'!$E$55=[1]Lists!BF62,'[1]Multi-Field'!$F$55="Drained"),BI62,IF(AND('[1]Multi-Field'!$E$55=[1]Lists!BF62,'[1]Multi-Field'!$F$55="undrained"),BH62,""))</f>
        <v/>
      </c>
      <c r="DL62" s="409" t="str">
        <f>IF(AND('[1]Multi-Field'!$E$56=[1]Lists!BF62,'[1]Multi-Field'!$F$56="Drained"),BI62,IF(AND('[1]Multi-Field'!$E$56=[1]Lists!BF62,'[1]Multi-Field'!$F$56="undrained"),BH62,""))</f>
        <v/>
      </c>
      <c r="DM62" s="409" t="str">
        <f>IF(AND('[1]Multi-Field'!$E$57=[1]Lists!BF62,'[1]Multi-Field'!$F$57="Drained"),BI62,IF(AND('[1]Multi-Field'!$E$57=[1]Lists!BF62,'[1]Multi-Field'!$F$57="undrained"),BH62,""))</f>
        <v/>
      </c>
      <c r="DN62" s="409" t="str">
        <f>IF(AND('[1]Multi-Field'!$E$58=[1]Lists!BF62,'[1]Multi-Field'!$F$58="Drained"),BI62,IF(AND('[1]Multi-Field'!$E$58=[1]Lists!BF62,'[1]Multi-Field'!$F$58="undrained"),BH62,""))</f>
        <v/>
      </c>
      <c r="DO62" s="409" t="str">
        <f>IF(AND('[1]Multi-Field'!$E$59=[1]Lists!BF62,'[1]Multi-Field'!$F$59="Drained"),BI62,IF(AND('[1]Multi-Field'!$E$59=[1]Lists!BF62,'[1]Multi-Field'!$F$59="undrained"),BH62,""))</f>
        <v/>
      </c>
      <c r="DP62" s="409" t="str">
        <f>IF(AND('[1]Multi-Field'!$E$60=[1]Lists!BF62,'[1]Multi-Field'!$F$60="Drained"),BI62,IF(AND('[1]Multi-Field'!$E$60=[1]Lists!BF62,'[1]Multi-Field'!$F$60="undrained"),BH62,""))</f>
        <v/>
      </c>
      <c r="DQ62" s="409" t="str">
        <f>IF(AND('[1]Multi-Field'!$E$61=[1]Lists!BF62,'[1]Multi-Field'!$F$61="Drained"),BI62,IF(AND('[1]Multi-Field'!$E$61=[1]Lists!BF62,'[1]Multi-Field'!$F$61="undrained"),BH62,""))</f>
        <v/>
      </c>
      <c r="DR62" s="409" t="str">
        <f>IF(AND('[1]Multi-Field'!$E$62=[1]Lists!BF62,'[1]Multi-Field'!$F$62="Drained"),BI62,IF(AND('[1]Multi-Field'!$E$62=[1]Lists!BF62,'[1]Multi-Field'!$F$62="undrained"),BH62,""))</f>
        <v/>
      </c>
      <c r="DS62" s="409">
        <f>IF(AND('[1]Multi-Field'!$E$63=[1]Lists!BF62,'[1]Multi-Field'!$F$63="Drained"),BI62,IF(AND('[1]Multi-Field'!$E$63=[1]Lists!BF62,'[1]Multi-Field'!$F$63="undrained"),BH62,""))</f>
        <v>4.5</v>
      </c>
      <c r="DT62" s="409" t="str">
        <f>IF(AND('[1]Multi-Field'!$E$64=[1]Lists!BF62,'[1]Multi-Field'!$F$64="Drained"),BI62,IF(AND('[1]Multi-Field'!$E$64=[1]Lists!BF62,'[1]Multi-Field'!$F$64="undrained"),BH62,""))</f>
        <v/>
      </c>
      <c r="DU62" s="409" t="str">
        <f>IF(AND('[1]Multi-Field'!$E$65=[1]Lists!BF62,'[1]Multi-Field'!$F$65="Drained"),BI62,IF(AND('[1]Multi-Field'!$E$65=[1]Lists!BF62,'[1]Multi-Field'!$F$65="undrained"),BH62,""))</f>
        <v/>
      </c>
      <c r="DV62" s="409" t="str">
        <f>IF(AND('[1]Multi-Field'!$E$66=[1]Lists!BF62,'[1]Multi-Field'!$F$66="Drained"),BI62,IF(AND('[1]Multi-Field'!$E$66=[1]Lists!BF62,'[1]Multi-Field'!$F$66="undrained"),BH62,""))</f>
        <v/>
      </c>
      <c r="DW62" s="409" t="str">
        <f>IF(AND('[1]Multi-Field'!$E$67=[1]Lists!BF62,'[1]Multi-Field'!$F$67="Drained"),BI62,IF(AND('[1]Multi-Field'!$E$67=[1]Lists!BF62,'[1]Multi-Field'!$F$67="undrained"),BH62,""))</f>
        <v/>
      </c>
      <c r="DX62" s="409" t="str">
        <f>IF(AND('[1]Multi-Field'!$E$68=[1]Lists!BF62,'[1]Multi-Field'!$F$68="Drained"),BI62,IF(AND('[1]Multi-Field'!$E$68=[1]Lists!BF62,'[1]Multi-Field'!$F$68="undrained"),BH62,""))</f>
        <v/>
      </c>
      <c r="DY62" s="409" t="str">
        <f>IF(AND('[1]Multi-Field'!$E$69=[1]Lists!BF62,'[1]Multi-Field'!$F$69="Drained"),BI62,IF(AND('[1]Multi-Field'!$E$69=[1]Lists!BF62,'[1]Multi-Field'!$F$69="undrained"),BH62,""))</f>
        <v/>
      </c>
      <c r="DZ62" s="409" t="str">
        <f>IF(AND('[1]Multi-Field'!$E$70=[1]Lists!BF62,'[1]Multi-Field'!$F$70="Drained"),BI62,IF(AND('[1]Multi-Field'!$E$70=[1]Lists!BF62,'[1]Multi-Field'!$F$70="undrained"),BH62,""))</f>
        <v/>
      </c>
      <c r="EA62" s="409" t="str">
        <f>IF(AND('[1]Multi-Field'!$E$71=[1]Lists!BF62,'[1]Multi-Field'!$F$71="Drained"),BI62,IF(AND('[1]Multi-Field'!$E$71=[1]Lists!BF62,'[1]Multi-Field'!$F$71="undrained"),BH62,""))</f>
        <v/>
      </c>
      <c r="EB62" s="409" t="str">
        <f>IF(AND('[1]Multi-Field'!$E$72=[1]Lists!BF62,'[1]Multi-Field'!$F$72="Drained"),BI62,IF(AND('[1]Multi-Field'!$E$72=[1]Lists!BF62,'[1]Multi-Field'!$F$72="undrained"),BH62,""))</f>
        <v/>
      </c>
      <c r="EC62" s="409" t="str">
        <f>IF(AND('[1]Multi-Field'!$E$73=[1]Lists!BF62,'[1]Multi-Field'!$F$73="Drained"),BI62,IF(AND('[1]Multi-Field'!$E$73=[1]Lists!BF62,'[1]Multi-Field'!$F$73="undrained"),BH62,""))</f>
        <v/>
      </c>
      <c r="ED62" s="409" t="str">
        <f>IF(AND('[1]Multi-Field'!$E$74=[1]Lists!BF62,'[1]Multi-Field'!$F$74="Drained"),BI62,IF(AND('[1]Multi-Field'!$E$74=[1]Lists!BF62,'[1]Multi-Field'!$F$74="undrained"),BH62,""))</f>
        <v/>
      </c>
      <c r="EE62" s="409" t="str">
        <f>IF(AND('[1]Multi-Field'!$E$75=[1]Lists!BF62,'[1]Multi-Field'!$F$75="Drained"),BI62,IF(AND('[1]Multi-Field'!$E$75=[1]Lists!BF62,'[1]Multi-Field'!$F$75="undrained"),BH62,""))</f>
        <v/>
      </c>
      <c r="EF62" s="409" t="str">
        <f>IF(AND('[1]Multi-Field'!$E$76=[1]Lists!BF62,'[1]Multi-Field'!$F$76="Drained"),BI62,IF(AND('[1]Multi-Field'!$E$76=[1]Lists!BF62,'[1]Multi-Field'!$F$6="undrained"),BH62,""))</f>
        <v/>
      </c>
      <c r="EG62" s="409" t="str">
        <f>IF(AND('[1]Multi-Field'!$E$77=[1]Lists!BF62,'[1]Multi-Field'!$F$77="Drained"),BI62,IF(AND('[1]Multi-Field'!$E$77=[1]Lists!BF62,'[1]Multi-Field'!$F$77="undrained"),BH62,""))</f>
        <v/>
      </c>
      <c r="EH62" s="409" t="str">
        <f>IF(AND('[1]Multi-Field'!$E$78=[1]Lists!BF62,'[1]Multi-Field'!$F$78="Drained"),BI62,IF(AND('[1]Multi-Field'!$E$78=[1]Lists!BF62,'[1]Multi-Field'!$F$78="undrained"),BH62,""))</f>
        <v/>
      </c>
      <c r="EI62" s="409" t="str">
        <f>IF(AND('[1]Multi-Field'!$E$79=[1]Lists!BF62,'[1]Multi-Field'!$F$79="Drained"),BI62,IF(AND('[1]Multi-Field'!$E$79=[1]Lists!BF62,'[1]Multi-Field'!$F$79="undrained"),BH62,""))</f>
        <v/>
      </c>
      <c r="EJ62" s="409" t="str">
        <f>IF(AND('[1]Multi-Field'!$E$80=[1]Lists!BF62,'[1]Multi-Field'!$F$80="Drained"),BI62,IF(AND('[1]Multi-Field'!$E$80=[1]Lists!BF62,'[1]Multi-Field'!$F$80="undrained"),BH62,""))</f>
        <v/>
      </c>
      <c r="EK62" s="409" t="str">
        <f>IF(AND('[1]Multi-Field'!$E$81=[1]Lists!BF62,'[1]Multi-Field'!$F$81="Drained"),BI62,IF(AND('[1]Multi-Field'!$E$81=[1]Lists!BF62,'[1]Multi-Field'!$F$81="undrained"),BH62,""))</f>
        <v/>
      </c>
      <c r="EL62" s="409" t="str">
        <f>IF(AND('[1]Multi-Field'!$E$82=[1]Lists!BF62,'[1]Multi-Field'!$F$82="Drained"),BI62,IF(AND('[1]Multi-Field'!$E$82=[1]Lists!BF62,'[1]Multi-Field'!$F$82="undrained"),BH62,""))</f>
        <v/>
      </c>
      <c r="EM62" s="409" t="str">
        <f>IF(AND('[1]Multi-Field'!$E$83=[1]Lists!BF62,'[1]Multi-Field'!$F$83="Drained"),BI62,IF(AND('[1]Multi-Field'!$E$83=[1]Lists!BF62,'[1]Multi-Field'!$F$83="undrained"),BH62,""))</f>
        <v/>
      </c>
      <c r="EN62" s="409" t="str">
        <f>IF(AND('[1]Multi-Field'!$E$84=[1]Lists!BF62,'[1]Multi-Field'!$F$84="Drained"),BI62,IF(AND('[1]Multi-Field'!$E$84=[1]Lists!BF62,'[1]Multi-Field'!$F$84="undrained"),BH62,""))</f>
        <v/>
      </c>
      <c r="EO62" s="409" t="str">
        <f>IF(AND('[1]Multi-Field'!$E$85=[1]Lists!BF62,'[1]Multi-Field'!$F$85="Drained"),BI62,IF(AND('[1]Multi-Field'!$E$85=[1]Lists!BF62,'[1]Multi-Field'!$F$85="undrained"),BH62,""))</f>
        <v/>
      </c>
      <c r="EP62" s="409" t="str">
        <f>IF(AND('[1]Multi-Field'!$E$86=[1]Lists!BF62,'[1]Multi-Field'!$F$86="Drained"),BI62,IF(AND('[1]Multi-Field'!$E$86=[1]Lists!BF62,'[1]Multi-Field'!$F$86="undrained"),BH62,""))</f>
        <v/>
      </c>
      <c r="EQ62" s="409" t="str">
        <f>IF(AND('[1]Multi-Field'!$E$87=[1]Lists!BF62,'[1]Multi-Field'!$F$87="Drained"),BI62,IF(AND('[1]Multi-Field'!$E$87=[1]Lists!BF62,'[1]Multi-Field'!$F$87="undrained"),BH62,""))</f>
        <v/>
      </c>
      <c r="ER62" s="409" t="str">
        <f>IF(AND('[1]Multi-Field'!$E$88=[1]Lists!BF62,'[1]Multi-Field'!$F$88="Drained"),BI62,IF(AND('[1]Multi-Field'!$E$88=[1]Lists!BF62,'[1]Multi-Field'!$F$88="undrained"),BH62,""))</f>
        <v/>
      </c>
      <c r="ES62" s="409" t="str">
        <f>IF(AND('[1]Multi-Field'!$E$89=[1]Lists!BF62,'[1]Multi-Field'!$F$89="Drained"),BI62,IF(AND('[1]Multi-Field'!$E$89=[1]Lists!BF62,'[1]Multi-Field'!$F$89="undrained"),BH62,""))</f>
        <v/>
      </c>
      <c r="ET62" s="409" t="str">
        <f>IF(AND('[1]Multi-Field'!$E$90=[1]Lists!BF62,'[1]Multi-Field'!$F$90="Drained"),BI62,IF(AND('[1]Multi-Field'!$E$90=[1]Lists!BF62,'[1]Multi-Field'!$F$90="undrained"),BH62,""))</f>
        <v/>
      </c>
      <c r="EU62" s="409" t="str">
        <f>IF(AND('[1]Multi-Field'!$E$91=[1]Lists!BF62,'[1]Multi-Field'!$F$91="Drained"),BI62,IF(AND('[1]Multi-Field'!$E$91=[1]Lists!BF62,'[1]Multi-Field'!$F$91="undrained"),BH62,""))</f>
        <v/>
      </c>
      <c r="EV62" s="409" t="str">
        <f>IF(AND('[1]Multi-Field'!$E$92=[1]Lists!BF62,'[1]Multi-Field'!$F$92="Drained"),BI62,IF(AND('[1]Multi-Field'!$E$92=[1]Lists!BF62,'[1]Multi-Field'!$F$92="undrained"),BH62,""))</f>
        <v/>
      </c>
      <c r="EW62" s="409" t="str">
        <f>IF(AND('[1]Multi-Field'!$E$93=[1]Lists!BF62,'[1]Multi-Field'!$F$93="Drained"),BI62,IF(AND('[1]Multi-Field'!$E$93=[1]Lists!BF62,'[1]Multi-Field'!$F$93="undrained"),BH62,""))</f>
        <v/>
      </c>
      <c r="EX62" s="409" t="str">
        <f>IF(AND('[1]Multi-Field'!$E$94=[1]Lists!BF62,'[1]Multi-Field'!$F$94="Drained"),BI62,IF(AND('[1]Multi-Field'!$E$94=[1]Lists!BF62,'[1]Multi-Field'!$F$94="undrained"),BH62,""))</f>
        <v/>
      </c>
      <c r="EY62" s="409" t="str">
        <f>IF(AND('[1]Multi-Field'!$E$95=[1]Lists!BF62,'[1]Multi-Field'!$F$95="Drained"),BI62,IF(AND('[1]Multi-Field'!$E$95=[1]Lists!BF62,'[1]Multi-Field'!$F$95="undrained"),BH62,""))</f>
        <v/>
      </c>
      <c r="EZ62" s="409" t="str">
        <f>IF(AND('[1]Multi-Field'!$E$96=[1]Lists!BF62,'[1]Multi-Field'!$F$96="Drained"),BI62,IF(AND('[1]Multi-Field'!$E$96=[1]Lists!BF62,'[1]Multi-Field'!$F$96="undrained"),BH62,""))</f>
        <v/>
      </c>
      <c r="FA62" s="409" t="str">
        <f>IF(AND('[1]Multi-Field'!$E$97=[1]Lists!BF62,'[1]Multi-Field'!$F$97="Drained"),BI62,IF(AND('[1]Multi-Field'!$E$97=[1]Lists!BF62,'[1]Multi-Field'!$F$97="undrained"),BH62,""))</f>
        <v/>
      </c>
      <c r="FB62" s="409" t="str">
        <f>IF(AND('[1]Multi-Field'!$E$98=[1]Lists!BF62,'[1]Multi-Field'!$F$98="Drained"),BI62,IF(AND('[1]Multi-Field'!$E$98=[1]Lists!BF62,'[1]Multi-Field'!$F$98="undrained"),BH62,""))</f>
        <v/>
      </c>
      <c r="FC62" s="409" t="str">
        <f>IF(AND('[1]Multi-Field'!$E$99=[1]Lists!BF62,'[1]Multi-Field'!$F$99="Drained"),BI62,IF(AND('[1]Multi-Field'!$E$99=[1]Lists!BF62,'[1]Multi-Field'!$F$99="undrained"),BH62,""))</f>
        <v/>
      </c>
      <c r="FD62" s="409" t="str">
        <f>IF(AND('[1]Multi-Field'!$E$100=[1]Lists!BF62,'[1]Multi-Field'!$F$100="Drained"),BI62,IF(AND('[1]Multi-Field'!$E$100=[1]Lists!BF62,'[1]Multi-Field'!$F$100="undrained"),BH62,""))</f>
        <v/>
      </c>
      <c r="FE62" s="409" t="str">
        <f>IF(AND('[1]Multi-Field'!$E$101=[1]Lists!BF62,'[1]Multi-Field'!$F$101="Drained"),BI62,IF(AND('[1]Multi-Field'!$E$101=[1]Lists!BF62,'[1]Multi-Field'!$F$101="undrained"),BH62,""))</f>
        <v/>
      </c>
      <c r="FF62" s="409" t="str">
        <f>IF(AND('[1]Multi-Field'!$E$102=[1]Lists!BF62,'[1]Multi-Field'!$F$102="Drained"),BI62,IF(AND('[1]Multi-Field'!$E$102=[1]Lists!BF62,'[1]Multi-Field'!$F$102="undrained"),BH62,""))</f>
        <v/>
      </c>
      <c r="FG62" s="409" t="str">
        <f>IF(AND('[1]Multi-Field'!$E$103=[1]Lists!BF62,'[1]Multi-Field'!$F$103="Drained"),BI62,IF(AND('[1]Multi-Field'!$E$103=[1]Lists!BF62,'[1]Multi-Field'!$F$103="undrained"),BH62,""))</f>
        <v/>
      </c>
      <c r="FH62" s="409" t="str">
        <f>IF(AND('[1]Multi-Field'!$E$104=[1]Lists!BF62,'[1]Multi-Field'!$F$104="Drained"),BI62,IF(AND('[1]Multi-Field'!$E$104=[1]Lists!BF62,'[1]Multi-Field'!$F$104="undrained"),BH62,""))</f>
        <v/>
      </c>
      <c r="FI62" s="409" t="str">
        <f>IF(AND('[1]Multi-Field'!$E$105=[1]Lists!BF62,'[1]Multi-Field'!$F$105="Drained"),BI62,IF(AND('[1]Multi-Field'!$E$105=[1]Lists!BF62,'[1]Multi-Field'!$F$105="undrained"),BH62,""))</f>
        <v/>
      </c>
      <c r="FJ62" s="409" t="str">
        <f>IF(AND('[1]Multi-Field'!$E$106=[1]Lists!BF62,'[1]Multi-Field'!$F$106="Drained"),BI62,IF(AND('[1]Multi-Field'!$E$106=[1]Lists!BF62,'[1]Multi-Field'!$F$106="undrained"),BH62,""))</f>
        <v/>
      </c>
      <c r="FK62" s="409" t="str">
        <f>IF(AND('[1]Multi-Field'!$E$107=[1]Lists!BF62,'[1]Multi-Field'!$F$107="Drained"),BI62,IF(AND('[1]Multi-Field'!$E$107=[1]Lists!BF62,'[1]Multi-Field'!$F$107="undrained"),BH62,""))</f>
        <v/>
      </c>
      <c r="FL62" s="409" t="str">
        <f>IF(AND('[1]Multi-Field'!$E$108=[1]Lists!BF62,'[1]Multi-Field'!$F$108="Drained"),BI62,IF(AND('[1]Multi-Field'!$E$108=[1]Lists!BF62,'[1]Multi-Field'!$F$108="undrained"),BH62,""))</f>
        <v/>
      </c>
      <c r="FM62" s="409" t="str">
        <f>IF(AND('[1]Multi-Field'!$E$109=[1]Lists!BF62,'[1]Multi-Field'!$F$109="Drained"),BI62,IF(AND('[1]Multi-Field'!$E$109=[1]Lists!BF62,'[1]Multi-Field'!$F$109="undrained"),BH62,""))</f>
        <v/>
      </c>
      <c r="FN62" s="409" t="str">
        <f>IF(AND('[1]Multi-Field'!$E$110=[1]Lists!BF62,'[1]Multi-Field'!$F$110="Drained"),BI62,IF(AND('[1]Multi-Field'!$E$110=[1]Lists!BF62,'[1]Multi-Field'!$F$110="undrained"),BH62,""))</f>
        <v/>
      </c>
      <c r="FO62" s="409" t="str">
        <f>IF(AND('[1]Multi-Field'!$E$111=[1]Lists!BF62,'[1]Multi-Field'!$F$111="Drained"),BI62,IF(AND('[1]Multi-Field'!$E$111=[1]Lists!BF62,'[1]Multi-Field'!$F$111="undrained"),BH62,""))</f>
        <v/>
      </c>
      <c r="FP62" s="409" t="str">
        <f>IF(AND('[1]Multi-Field'!$E$112=[1]Lists!BF62,'[1]Multi-Field'!$F$112="Drained"),BI62,IF(AND('[1]Multi-Field'!$E$112=[1]Lists!BF62,'[1]Multi-Field'!$F$112="undrained"),BH62,""))</f>
        <v/>
      </c>
      <c r="FQ62" s="409" t="str">
        <f>IF(AND('[1]Multi-Field'!$E$113=[1]Lists!BF62,'[1]Multi-Field'!$F$113="Drained"),BI62,IF(AND('[1]Multi-Field'!$E$113=[1]Lists!BF62,'[1]Multi-Field'!$F$113="undrained"),BH62,""))</f>
        <v/>
      </c>
      <c r="FR62" s="409" t="str">
        <f>IF(AND('[1]Multi-Field'!$E$114=[1]Lists!BF62,'[1]Multi-Field'!$F$114="Drained"),BI62,IF(AND('[1]Multi-Field'!$E$114=[1]Lists!BF62,'[1]Multi-Field'!$F$114="undrained"),BH62,""))</f>
        <v/>
      </c>
      <c r="FS62" s="409" t="str">
        <f>IF(AND('[1]Multi-Field'!$E$115=[1]Lists!BF62,'[1]Multi-Field'!$F$115="Drained"),BI62,IF(AND('[1]Multi-Field'!$E$115=[1]Lists!BF62,'[1]Multi-Field'!$F$115="undrained"),BH62,""))</f>
        <v/>
      </c>
      <c r="FT62" s="409" t="str">
        <f>IF(AND('[1]Multi-Field'!$E$116=[1]Lists!BF62,'[1]Multi-Field'!$F$116="Drained"),BI62,IF(AND('[1]Multi-Field'!$E$116=[1]Lists!BF62,'[1]Multi-Field'!$F$116="undrained"),BH62,""))</f>
        <v/>
      </c>
      <c r="FU62" s="409" t="str">
        <f>IF(AND('[1]Multi-Field'!$E$117=[1]Lists!BF62,'[1]Multi-Field'!$F$117="Drained"),BI62,IF(AND('[1]Multi-Field'!$E$117=[1]Lists!BF62,'[1]Multi-Field'!$F$117="undrained"),BH62,""))</f>
        <v/>
      </c>
      <c r="FV62" s="409" t="str">
        <f>IF(AND('[1]Multi-Field'!$E$118=[1]Lists!BF62,'[1]Multi-Field'!$F$118="Drained"),BI62,IF(AND('[1]Multi-Field'!$E$118=[1]Lists!BF62,'[1]Multi-Field'!$F$118="undrained"),BH62,""))</f>
        <v/>
      </c>
      <c r="FW62" s="409" t="str">
        <f>IF(AND('[1]Multi-Field'!$E$119=[1]Lists!BF62,'[1]Multi-Field'!$F$119="Drained"),BI62,IF(AND('[1]Multi-Field'!$E$119=[1]Lists!BF62,'[1]Multi-Field'!$F$119="undrained"),BH62,""))</f>
        <v/>
      </c>
      <c r="FX62" s="409" t="str">
        <f>IF(AND('[1]Multi-Field'!$E$120=[1]Lists!BF62,'[1]Multi-Field'!$F$120="Drained"),BI62,IF(AND('[1]Multi-Field'!$E$120=[1]Lists!BF62,'[1]Multi-Field'!$F$120="undrained"),BH62,""))</f>
        <v/>
      </c>
      <c r="FZ62" t="s">
        <v>846</v>
      </c>
      <c r="GC62" s="4">
        <f>'[1]Multi-Field'!B60</f>
        <v>0</v>
      </c>
      <c r="GD62" s="73" t="str">
        <f>IF(OR('[1]Multi-Field'!Q60=$FZ$43,'[1]Multi-Field'!Q60=$FZ$44),'[1]Multi-Field'!BS60,"")</f>
        <v/>
      </c>
      <c r="GE62" s="4" t="str">
        <f>IF(AND(OR('[1]Multi-Field'!Q60=$FZ$86,'[1]Multi-Field'!Q60=$FZ$94,'[1]Multi-Field'!Q60=$FZ$87,'[1]Multi-Field'!Q60=[1]Lists!$FZ$93,'[1]Multi-Field'!Q60=$FZ$59),'[1]Multi-Field'!BS60&gt;50),'[1]Multi-Field'!BS60*0.8,IF(AND(OR('[1]Multi-Field'!Q60=$FZ$86,'[1]Multi-Field'!Q60=$FZ$94,'[1]Multi-Field'!Q60=$FZ$87,'[1]Multi-Field'!Q60=[1]Lists!$FZ$93,'[1]Multi-Field'!Q60=[1]Lists!$FZ$59),'[1]Multi-Field'!BS60&lt;50),'[1]Multi-Field'!BS60,""))</f>
        <v/>
      </c>
      <c r="GF62" s="4" t="str">
        <f>IF(OR('[1]Multi-Field'!Q60=[1]Lists!$FZ$7,'[1]Multi-Field'!Q60=[1]Lists!$FZ$5,'[1]Multi-Field'!Q60=[1]Lists!$FZ$24,'[1]Multi-Field'!Q60=[1]Lists!$FZ$10,'[1]Multi-Field'!Q60=[1]Lists!$FZ$8, '[1]Multi-Field'!Q60=[1]Lists!$FZ$25, '[1]Multi-Field'!Q60=[1]Lists!$FZ$23, '[1]Multi-Field'!Q60= [1]Lists!$FZ$47, '[1]Multi-Field'!Q60=[1]Lists!$FZ$49, '[1]Multi-Field'!Q60=[1]Lists!$FZ$48,'[1]Multi-Field'!Q60=[1]Lists!$FZ$3, '[1]Multi-Field'!Q60=[1]Lists!$FZ$14,'[1]Multi-Field'!Q60=[1]Lists!$FZ$36, '[1]Multi-Field'!Q60=[1]Lists!$FZ$41,'[1]Multi-Field'!Q60=[1]Lists!$FZ$42),0,"")</f>
        <v/>
      </c>
      <c r="GG62" s="4" t="str">
        <f>IF(OR('[1]Multi-Field'!Q60=[1]Lists!$FZ$6,'[1]Multi-Field'!Q60=[1]Lists!$FZ$4, '[1]Multi-Field'!Q89=[1]Lists!$FZ$11, '[1]Multi-Field'!Q60=[1]Lists!$FZ$1),100*IF('[1]Multi-Field'!U60=onepercent,0.75,IF('[1]Multi-Field'!U60=onetotwentyfivepercent,0.4,IF(OR('[1]Multi-Field'!U60=twentysixtofiftypercent,'[1]Multi-Field'!U60=greaterthanfiftypercent),0,""))),"")</f>
        <v/>
      </c>
      <c r="GH62" s="4" t="str">
        <f>IF(OR('[1]Multi-Field'!Q60=[1]Lists!$FZ$53,'[1]Multi-Field'!Q60=[1]Lists!$FZ$55), 50,IF('[1]Multi-Field'!Q60=[1]Lists!$FZ$54,225,IF('[1]Multi-Field'!Q60=[1]Lists!$FZ$56,75,"")))</f>
        <v/>
      </c>
      <c r="GI62" s="4" t="e">
        <f>#VALUE!</f>
        <v>#VALUE!</v>
      </c>
      <c r="GJ62" s="4" t="e">
        <f>#VALUE!</f>
        <v>#VALUE!</v>
      </c>
      <c r="GK62" s="4" t="str">
        <f>IF('[1]Multi-Field'!Q60=[1]Lists!$FZ$95,'[1]Multi-Field'!BS60*0.66,"")</f>
        <v/>
      </c>
      <c r="GM62" s="4" t="str">
        <f>IF(OR('[1]Multi-Field'!Q60=[1]Lists!$FZ$26,'[1]Multi-Field'!Q60=[1]Lists!$FZ$84),20,"")</f>
        <v/>
      </c>
      <c r="GN62" s="4" t="str">
        <f>IF(OR('[1]Multi-Field'!Q60=[1]Lists!$FZ$88,'[1]Multi-Field'!Q60=[1]Lists!$FZ$57),0,"")</f>
        <v/>
      </c>
      <c r="GO62" s="4" t="str">
        <f>IF(OR('[1]Multi-Field'!Q60=[1]Lists!$FZ$69,'[1]Multi-Field'!Q60=[1]Lists!$FZ$71,'[1]Multi-Field'!Q60=[1]Lists!$FZ$105),50,"")</f>
        <v/>
      </c>
      <c r="GP62" s="4" t="str">
        <f>IF(OR('[1]Multi-Field'!Q60=[1]Lists!$FZ$75,'[1]Multi-Field'!Q60=[1]Lists!$FZ$70),75,"")</f>
        <v/>
      </c>
      <c r="GQ62" s="4" t="str">
        <f>IF('[1]Multi-Field'!Q60=[1]Lists!$FZ$72,150,"")</f>
        <v/>
      </c>
      <c r="GR62" s="4" t="str">
        <f>IF(OR('[1]Multi-Field'!Q60=[1]Lists!$FZ$74,'[1]Multi-Field'!Q60=[1]Lists!$FZ$73),40,"")</f>
        <v/>
      </c>
      <c r="GS62" s="4" t="str">
        <f>IF('[1]Multi-Field'!Q60=[1]Lists!$FZ$99,80,"")</f>
        <v/>
      </c>
      <c r="GT62" s="4" t="str">
        <f>IF('[1]Multi-Field'!Q60=[1]Lists!$FZ$106,70,"")</f>
        <v/>
      </c>
      <c r="GU62" s="4" t="e">
        <f t="shared" si="4"/>
        <v>#VALUE!</v>
      </c>
    </row>
    <row r="63" spans="1:203" ht="13.5" customHeight="1">
      <c r="A63" s="7" t="s">
        <v>150</v>
      </c>
      <c r="B63" t="s">
        <v>787</v>
      </c>
      <c r="C63" s="7"/>
      <c r="D63" s="8">
        <v>75</v>
      </c>
      <c r="E63" s="8">
        <f t="shared" si="0"/>
        <v>75</v>
      </c>
      <c r="F63" s="8">
        <f t="shared" si="1"/>
        <v>75</v>
      </c>
      <c r="G63" s="8">
        <v>75</v>
      </c>
      <c r="H63" s="8">
        <v>60</v>
      </c>
      <c r="I63" s="8">
        <f t="shared" si="5"/>
        <v>60</v>
      </c>
      <c r="J63" s="8">
        <f t="shared" si="6"/>
        <v>60</v>
      </c>
      <c r="K63" s="8">
        <v>60</v>
      </c>
      <c r="L63" s="8">
        <v>100</v>
      </c>
      <c r="M63" s="8">
        <f t="shared" si="2"/>
        <v>100</v>
      </c>
      <c r="N63" s="8">
        <f t="shared" si="3"/>
        <v>100</v>
      </c>
      <c r="O63" s="8">
        <v>100</v>
      </c>
      <c r="P63" s="391">
        <v>38</v>
      </c>
      <c r="Q63" s="394"/>
      <c r="R63" s="395" t="b">
        <f>IF(OR('Multi-Field'!AA40=Lists!$AC$42,'Multi-Field'!AA40=Lists!$AC$43),IF('Multi-Field'!Z40="x",(IF('Multi-Field'!AC40=Lists!$Q$11,Lists!$R$11,IF('Multi-Field'!AC40=Lists!$Q$12,Lists!$R$12,IF('Multi-Field'!AC40=Lists!$Q$13,Lists!$R$13,IF('Multi-Field'!AC40=Lists!$Q$14,Lists!$R$14))))),IF('Multi-Field'!X40="x",(IF('Multi-Field'!AC40=Lists!$Q$11,Lists!$S$11,IF('Multi-Field'!AC40=Lists!$Q$12,Lists!$S$12,IF('Multi-Field'!AC40=Lists!$Q$13,Lists!$S$13,IF('Multi-Field'!AC40=Lists!$Q$14,Lists!$S$14))))),IF('Multi-Field'!V40="x",(IF('Multi-Field'!AC40=Lists!$Q$11,Lists!$T$11,IF('Multi-Field'!AC40=Lists!$Q$12,Lists!$T$12,IF('Multi-Field'!AC40=Lists!$Q$13,Lists!$T$13,IF('Multi-Field'!AC40=Lists!$Q$14,Lists!$T$14))))),0))))</f>
        <v>0</v>
      </c>
      <c r="S63" s="395" t="str">
        <f t="shared" si="11"/>
        <v/>
      </c>
      <c r="T63" s="395"/>
      <c r="U63" s="396"/>
      <c r="V63" s="383">
        <f>IF(OR('Multi-Field'!AI49=$U$4,'Multi-Field'!AI49=$U$5,'Multi-Field'!AI49=$U$6,'Multi-Field'!AI49=$U$7,'Multi-Field'!AI49=$U$8,'Multi-Field'!AI49=$U$9),(IF('Multi-Field'!AJ49=$V$2,100,IF('Multi-Field'!AJ49=$V$3,65,IF('Multi-Field'!AJ49=$V$4,53,IF('Multi-Field'!AJ49=$V$5,41,IF('Multi-Field'!AJ49=$V$6,23,IF('Multi-Field'!AJ49=$V$7,0,0))))))),0)</f>
        <v>0</v>
      </c>
      <c r="W63" s="383" t="str">
        <f>IF(AND(OR('Multi-Field'!AF49=$S$3,'Multi-Field'!AF49=S51,'Multi-Field'!AF49=$S$7),'Multi-Field'!AN49&lt;18,'Multi-Field'!AN49&gt;0),35,IF('Multi-Field'!AF49=$S$4,55,IF(AND('Multi-Field'!AF49=$S$6,'Multi-Field'!AN49&lt;18),30,IF(AND('Multi-Field'!AN49&gt;17,OR('Multi-Field'!AF49=$S$3,'Multi-Field'!AF49=$S$5,'Multi-Field'!AF49= $S$6,'Multi-Field'!AF49=$S$7)),25,"0"))))</f>
        <v>0</v>
      </c>
      <c r="X63" s="383">
        <f>IF(OR('Multi-Field'!BA49=$U$4,'Multi-Field'!BA49=$U$5,'Multi-Field'!BA49=$U$6,'Multi-Field'!BA49=U53,'Multi-Field'!BA49=$U$8,'Multi-Field'!BA49=$U$9),(IF('Multi-Field'!BB49=$V$2,100,IF('Multi-Field'!BB49=$V$3,65,IF('Multi-Field'!BB49=$V$4,53,IF('Multi-Field'!BB49=$V$5,41,IF('Multi-Field'!BB49=$V$6,23,IF('Multi-Field'!BB49=$V$7,0,0))))))),0)</f>
        <v>0</v>
      </c>
      <c r="Y63" s="383" t="str">
        <f>IF(AND(OR('Multi-Field'!AX49=$S$3,'Multi-Field'!AX49=$S$5,'Multi-Field'!AX49=$S$7),'Multi-Field'!BF49&lt;18),35,IF('Multi-Field'!AX49=$S$4,55,IF(AND('Multi-Field'!AX49=$S$6,'Multi-Field'!BF49&lt;18),30,IF(AND('Multi-Field'!BF49&gt;17,OR('Multi-Field'!AX49=$S$3,'Multi-Field'!AX49=$S$5,'Multi-Field'!AX49=$S$6,'Multi-Field'!AX49=$S$7)),25,"0"))))</f>
        <v>0</v>
      </c>
      <c r="Z63" s="383">
        <v>47</v>
      </c>
      <c r="AC63" t="s">
        <v>848</v>
      </c>
      <c r="AI63" s="384">
        <f>'[1]Multi-Field'!B59</f>
        <v>0</v>
      </c>
      <c r="AJ63" s="385" t="e">
        <f>#VALUE!</f>
        <v>#VALUE!</v>
      </c>
      <c r="AK63" s="385" t="e">
        <f>#VALUE!</f>
        <v>#VALUE!</v>
      </c>
      <c r="AL63" s="385" t="e">
        <f>IF(AK63="","",IF('[1]Multi-Field'!AU59=20,10,IF(AK63-30&lt;0,0,AK63-30)))</f>
        <v>#VALUE!</v>
      </c>
      <c r="AM63" s="385" t="e">
        <f>#VALUE!</f>
        <v>#VALUE!</v>
      </c>
      <c r="AN63" s="385" t="e">
        <f t="shared" si="7"/>
        <v>#VALUE!</v>
      </c>
      <c r="AO63" s="385" t="e">
        <f>#VALUE!</f>
        <v>#VALUE!</v>
      </c>
      <c r="AP63" s="385" t="e">
        <f>#VALUE!</f>
        <v>#VALUE!</v>
      </c>
      <c r="AQ63" s="385" t="e">
        <f>#VALUE!</f>
        <v>#VALUE!</v>
      </c>
      <c r="AR63" s="385" t="e">
        <f>#VALUE!</f>
        <v>#VALUE!</v>
      </c>
      <c r="AS63" s="385" t="e">
        <f>IF(AR63="","",IF('[1]Multi-Field'!AU59&gt;9,0,AR63-15))</f>
        <v>#VALUE!</v>
      </c>
      <c r="AT63" s="385" t="e">
        <f>#VALUE!</f>
        <v>#VALUE!</v>
      </c>
      <c r="AU63" s="385" t="e">
        <f>#VALUE!</f>
        <v>#VALUE!</v>
      </c>
      <c r="AV63" s="385" t="e">
        <f>IF(AU63="","",IF('[1]Multi-Field'!AU59=9&gt;9,0,AU63-35))</f>
        <v>#VALUE!</v>
      </c>
      <c r="AW63" s="385" t="e">
        <f>#VALUE!</f>
        <v>#VALUE!</v>
      </c>
      <c r="AX63" s="385" t="e">
        <f t="shared" si="8"/>
        <v>#VALUE!</v>
      </c>
      <c r="AY63" s="385" t="str">
        <f>IF('[1]Multi-Field'!AU59="","",IF('[1]Multi-Field'!AU59&lt;1,100,IF('[1]Multi-Field'!AU59=1,75,IF('[1]Multi-Field'!AU59=2,50,IF('[1]Multi-Field'!AU59=3,25,IF('[1]Multi-Field'!AU59&gt;3,0,""))))))</f>
        <v/>
      </c>
      <c r="AZ63" s="385" t="str">
        <f t="shared" si="9"/>
        <v/>
      </c>
      <c r="BA63" s="385" t="e">
        <f>#VALUE!</f>
        <v>#VALUE!</v>
      </c>
      <c r="BB63" s="385" t="e">
        <f>IF(BA63="","",IF(AND('[1]Multi-Field'!AU59&lt;40,'[1]Multi-Field'!AU59&gt;9),40,IF('[1]Multi-Field'!AU59&gt;39,0,BA63+5)))</f>
        <v>#VALUE!</v>
      </c>
      <c r="BC63" s="386" t="e">
        <f t="shared" si="10"/>
        <v>#VALUE!</v>
      </c>
      <c r="BD63" s="283">
        <v>0.31</v>
      </c>
      <c r="BE63" s="283">
        <v>0.71</v>
      </c>
      <c r="BF63" s="411" t="s">
        <v>1234</v>
      </c>
      <c r="BG63" s="412">
        <v>4</v>
      </c>
      <c r="BH63" s="412">
        <v>5</v>
      </c>
      <c r="BI63" s="412">
        <v>5</v>
      </c>
      <c r="BJ63" s="409" t="e">
        <f>IF(AND('[1]Single Field'!#REF!=[1]Lists!BF63,'[1]Single Field'!#REF!="Drained"),"x",IF(AND('[1]Single Field'!#REF!=[1]Lists!BF63,'[1]Single Field'!#REF!="Undrained"),O,""))</f>
        <v>#REF!</v>
      </c>
      <c r="BK63" s="409" t="str">
        <f>IF(AND('[1]Multi-Field'!$E$3=[1]Lists!BF63,'[1]Multi-Field'!$F$3="Drained"),BI63,IF(AND('[1]Multi-Field'!$E$3=BF63,'[1]Multi-Field'!$F$3="undrained"),BH63,""))</f>
        <v/>
      </c>
      <c r="BL63" s="409" t="str">
        <f>IF(AND('[1]Multi-Field'!$E$4=BF63,'[1]Multi-Field'!$F$4="Drained"),BI63,IF(AND('[1]Multi-Field'!$E$4=BF63,'[1]Multi-Field'!$F$4="undrained"),BH63,""))</f>
        <v/>
      </c>
      <c r="BM63" s="409" t="str">
        <f>IF(AND('[1]Multi-Field'!$E$5=BF63,'[1]Multi-Field'!$F$5="Drained"),BI63,IF(AND('[1]Multi-Field'!$E$5=BF63,'[1]Multi-Field'!$F$5="undrained"),BH63,""))</f>
        <v/>
      </c>
      <c r="BN63" s="409" t="str">
        <f>IF(AND('[1]Multi-Field'!$E$6=BF63,'[1]Multi-Field'!$F$6="Drained"),BI63,IF(AND('[1]Multi-Field'!$E$6=BF63,'[1]Multi-Field'!$F$6="undrained"),BH63,""))</f>
        <v/>
      </c>
      <c r="BO63" s="409" t="str">
        <f>IF(AND('[1]Multi-Field'!$E$7=BF63,'[1]Multi-Field'!$F$7="Drained"),BI63,IF(AND('[1]Multi-Field'!$E$7=BF63,'[1]Multi-Field'!$F$7="undrained"),BH63,""))</f>
        <v/>
      </c>
      <c r="BP63" s="409" t="str">
        <f>IF(AND('[1]Multi-Field'!$E$8=BF63,'[1]Multi-Field'!$F$8="Drained"),BI63,IF(AND('[1]Multi-Field'!$E$8=BF63,'[1]Multi-Field'!$F$8="undrained"),BH63,""))</f>
        <v/>
      </c>
      <c r="BQ63" s="409" t="str">
        <f>IF(AND('[1]Multi-Field'!$E$9=BF63,'[1]Multi-Field'!$F$9="Drained"),BI63,IF(AND('[1]Multi-Field'!$E$9=BF63,'[1]Multi-Field'!$F$9="undrained"),BH63,""))</f>
        <v/>
      </c>
      <c r="BR63" s="409" t="str">
        <f>IF(AND('[1]Multi-Field'!$E$10=BF63,'[1]Multi-Field'!$F$10="Drained"),BI63,IF(AND('[1]Multi-Field'!$E$10=BF63,'[1]Multi-Field'!$F$10="undrained"),BH63,""))</f>
        <v/>
      </c>
      <c r="BS63" s="409" t="str">
        <f>IF(AND('[1]Multi-Field'!$E$11=BF63,'[1]Multi-Field'!$F$11="Drained"),BI63,IF(AND('[1]Multi-Field'!$E$11=BF63,'[1]Multi-Field'!$F$11="undrained"),BH63,""))</f>
        <v/>
      </c>
      <c r="BT63" s="409" t="str">
        <f>IF(AND('[1]Multi-Field'!$E$12=BF63,'[1]Multi-Field'!$F$12="Drained"),BI63,IF(AND('[1]Multi-Field'!$E$12=BF63,'[1]Multi-Field'!$F$12="undrained"),BH63,""))</f>
        <v/>
      </c>
      <c r="BU63" s="409" t="str">
        <f>IF(AND('[1]Multi-Field'!$E$13=BF63,'[1]Multi-Field'!$F$13="Drained"),BI63,IF(AND('[1]Multi-Field'!$E$3=BF63,'[1]Multi-Field'!$F$13="undrained"),BH63,""))</f>
        <v/>
      </c>
      <c r="BV63" s="409" t="str">
        <f>IF(AND('[1]Multi-Field'!$E$14=BF63,'[1]Multi-Field'!$F$14="Drained"),BI63,IF(AND('[1]Multi-Field'!$E$14=BF63,'[1]Multi-Field'!$F$14="undrained"),BH63,""))</f>
        <v/>
      </c>
      <c r="BW63" s="409" t="str">
        <f>IF(AND('[1]Multi-Field'!$E$15=BF63,'[1]Multi-Field'!$F$15="Drained"),BI63,IF(AND('[1]Multi-Field'!$E$15=BF63,'[1]Multi-Field'!$F$15="undrained"),BH63,""))</f>
        <v/>
      </c>
      <c r="BX63" s="409" t="str">
        <f>IF(AND('[1]Multi-Field'!$E$16=[1]Lists!BF63,'[1]Multi-Field'!$F$16="Drained"),BI63,IF(AND('[1]Multi-Field'!$E$16=[1]Lists!BF63,'[1]Multi-Field'!$F$16="undrained"),BH63,""))</f>
        <v/>
      </c>
      <c r="BY63" s="409" t="str">
        <f>IF(AND('[1]Multi-Field'!$E$17=[1]Lists!BF63,'[1]Multi-Field'!$F$17="Drained"),BI63,IF(AND('[1]Multi-Field'!$E$17=[1]Lists!BF63,'[1]Multi-Field'!$F$17="undrained"),BH63,""))</f>
        <v/>
      </c>
      <c r="BZ63" s="409" t="str">
        <f>IF(AND('[1]Multi-Field'!$E$18=[1]Lists!BF63,'[1]Multi-Field'!$F$18="Drained"),BI63,IF(AND('[1]Multi-Field'!$E$18=[1]Lists!BF63,'[1]Multi-Field'!$F$18="undrained"),BH63,""))</f>
        <v/>
      </c>
      <c r="CA63" s="409" t="str">
        <f>IF(AND('[1]Multi-Field'!$E$19=[1]Lists!BF63,'[1]Multi-Field'!$F$19="Drained"),BI63,IF(AND('[1]Multi-Field'!$E$19=[1]Lists!BF63,'[1]Multi-Field'!$F$19="undrained"),BH63,""))</f>
        <v/>
      </c>
      <c r="CB63" s="409" t="str">
        <f>IF(AND('[1]Multi-Field'!$E$20=[1]Lists!BF63,'[1]Multi-Field'!$F$20="Drained"),BI63,IF(AND('[1]Multi-Field'!$E$20=[1]Lists!BF63,'[1]Multi-Field'!$F$20="undrained"),BH63,""))</f>
        <v/>
      </c>
      <c r="CC63" s="409" t="str">
        <f>IF(AND('[1]Multi-Field'!$E$21=[1]Lists!BF63,'[1]Multi-Field'!$F$21="Drained"),BI63,IF(AND('[1]Multi-Field'!$E$21=[1]Lists!BF63,'[1]Multi-Field'!$F$21="undrained"),BH63,""))</f>
        <v/>
      </c>
      <c r="CD63" s="409" t="str">
        <f>IF(AND('[1]Multi-Field'!$E$22=[1]Lists!BF63,'[1]Multi-Field'!$F$22="Drained"),BI63,IF(AND('[1]Multi-Field'!$E$22=[1]Lists!BF63,'[1]Multi-Field'!$F$22="undrained"),BH63,""))</f>
        <v/>
      </c>
      <c r="CE63" s="409" t="str">
        <f>IF(AND('[1]Multi-Field'!$E$23=[1]Lists!BF63,'[1]Multi-Field'!$F$23="Drained"),BI63,IF(AND('[1]Multi-Field'!$E$23=[1]Lists!BF63,'[1]Multi-Field'!$F$23="undrained"),BH63,""))</f>
        <v/>
      </c>
      <c r="CF63" s="409" t="str">
        <f>IF(AND('[1]Multi-Field'!$E$24=[1]Lists!BF63,'[1]Multi-Field'!$F$24="Drained"),BI63,IF(AND('[1]Multi-Field'!$E$24=[1]Lists!BF63,'[1]Multi-Field'!$F$24="undrained"),BH63,""))</f>
        <v/>
      </c>
      <c r="CG63" s="409" t="str">
        <f>IF(AND('[1]Multi-Field'!$E$25=[1]Lists!BF63,'[1]Multi-Field'!$F$25="Drained"),BI63,IF(AND('[1]Multi-Field'!$E$25=[1]Lists!BF63,'[1]Multi-Field'!$F$25="undrained"),BH63,""))</f>
        <v/>
      </c>
      <c r="CH63" s="409" t="str">
        <f>IF(AND('[1]Multi-Field'!$E$26=[1]Lists!BF63,'[1]Multi-Field'!$F$26="Drained"),BI63,IF(AND('[1]Multi-Field'!$E$26=[1]Lists!BF63,'[1]Multi-Field'!$F$26="undrained"),BH63,""))</f>
        <v/>
      </c>
      <c r="CI63" s="409" t="str">
        <f>IF(AND('[1]Multi-Field'!$E$27=[1]Lists!BF63,'[1]Multi-Field'!$F$27="Drained"),BI63,IF(AND('[1]Multi-Field'!$E$27=[1]Lists!BF63,'[1]Multi-Field'!$F$27="undrained"),BH63,""))</f>
        <v/>
      </c>
      <c r="CJ63" s="409" t="str">
        <f>IF(AND('[1]Multi-Field'!$E$28=[1]Lists!BF63,'[1]Multi-Field'!$F$28="Drained"),BI63,IF(AND('[1]Multi-Field'!$E$28=[1]Lists!BF63,'[1]Multi-Field'!$F$28="undrained"),BH63,""))</f>
        <v/>
      </c>
      <c r="CK63" s="409" t="str">
        <f>IF(AND('[1]Multi-Field'!$E$29=[1]Lists!BF63,'[1]Multi-Field'!$F$29="Drained"),BI63,IF(AND('[1]Multi-Field'!$E$29=[1]Lists!BF63,'[1]Multi-Field'!$F$29="undrained"),BH63,""))</f>
        <v/>
      </c>
      <c r="CL63" s="409" t="str">
        <f>IF(AND('[1]Multi-Field'!$E$30=[1]Lists!BF63,'[1]Multi-Field'!$F$30="Drained"),BI63,IF(AND('[1]Multi-Field'!$E$30=[1]Lists!BF63,'[1]Multi-Field'!$F$30="undrained"),BH63,""))</f>
        <v/>
      </c>
      <c r="CM63" s="409" t="str">
        <f>IF(AND('[1]Multi-Field'!$E$31=[1]Lists!BF63,'[1]Multi-Field'!$F$31="Drained"),BI63,IF(AND('[1]Multi-Field'!$E$31=[1]Lists!BF63,'[1]Multi-Field'!$F$31="undrained"),BH63,""))</f>
        <v/>
      </c>
      <c r="CN63" s="409" t="str">
        <f>IF(AND('[1]Multi-Field'!$E$32=[1]Lists!BF63,'[1]Multi-Field'!$F$32="Drained"),BI63,IF(AND('[1]Multi-Field'!$E$32=[1]Lists!BF63,'[1]Multi-Field'!$F$32="undrained"),BH63,""))</f>
        <v/>
      </c>
      <c r="CO63" s="409" t="str">
        <f>IF(AND('[1]Multi-Field'!$E$33=[1]Lists!BF63,'[1]Multi-Field'!$F$33="Drained"),BI63,IF(AND('[1]Multi-Field'!$E$33=[1]Lists!BF63,'[1]Multi-Field'!$F$33="undrained"),BH63,""))</f>
        <v/>
      </c>
      <c r="CP63" s="409" t="str">
        <f>IF(AND('[1]Multi-Field'!$E$34=[1]Lists!BF63,'[1]Multi-Field'!$F$34="Drained"),BI63,IF(AND('[1]Multi-Field'!$E$34=[1]Lists!BF63,'[1]Multi-Field'!$F$34="undrained"),BH63,""))</f>
        <v/>
      </c>
      <c r="CQ63" s="409" t="str">
        <f>IF(AND('[1]Multi-Field'!$E$35=[1]Lists!BF63,'[1]Multi-Field'!$F$35="Drained"),BI63,IF(AND('[1]Multi-Field'!$E$35=[1]Lists!BF63,'[1]Multi-Field'!$F$35="undrained"),BH63,""))</f>
        <v/>
      </c>
      <c r="CR63" s="409" t="str">
        <f>IF(AND('[1]Multi-Field'!$E$36=[1]Lists!BF63,'[1]Multi-Field'!$F$36="Drained"),BI63,IF(AND('[1]Multi-Field'!$E$36=[1]Lists!BF63,'[1]Multi-Field'!$F$36="undrained"),BH63,""))</f>
        <v/>
      </c>
      <c r="CS63" s="409" t="str">
        <f>IF(AND('[1]Multi-Field'!$E$37=[1]Lists!BF63,'[1]Multi-Field'!$F$37="Drained"),BI63,IF(AND('[1]Multi-Field'!$E$37=[1]Lists!BF63,'[1]Multi-Field'!$F$37="undrained"),BH63,""))</f>
        <v/>
      </c>
      <c r="CT63" s="409" t="str">
        <f>IF(AND('[1]Multi-Field'!$E$38=[1]Lists!BF63,'[1]Multi-Field'!$F$38="Drained"),BI63,IF(AND('[1]Multi-Field'!$E$38=[1]Lists!BF63,'[1]Multi-Field'!$F$38="undrained"),BH63,""))</f>
        <v/>
      </c>
      <c r="CU63" s="409" t="str">
        <f>IF(AND('[1]Multi-Field'!$E$39=[1]Lists!BF63,'[1]Multi-Field'!$F$39="Drained"),BI63,IF(AND('[1]Multi-Field'!$E$39=[1]Lists!BF63,'[1]Multi-Field'!$F$39="undrained"),BH63,""))</f>
        <v/>
      </c>
      <c r="CV63" s="409" t="str">
        <f>IF(AND('[1]Multi-Field'!$E$40=[1]Lists!BF63,'[1]Multi-Field'!$F$40="Drained"),BI63,IF(AND('[1]Multi-Field'!$E$40=[1]Lists!BF63,'[1]Multi-Field'!$F$40="undrained"),BH63,""))</f>
        <v/>
      </c>
      <c r="CW63" s="409" t="str">
        <f>IF(AND('[1]Multi-Field'!$E$41=[1]Lists!BF63,'[1]Multi-Field'!$F$40="Drained"),BI63,IF(AND('[1]Multi-Field'!$E$40=[1]Lists!BF63,'[1]Multi-Field'!$F$40="undrained"),BH63,""))</f>
        <v/>
      </c>
      <c r="CX63" s="409" t="str">
        <f>IF(AND('[1]Multi-Field'!$E$42=[1]Lists!BF63,'[1]Multi-Field'!$F$42="Drained"),BI63,IF(AND('[1]Multi-Field'!$E$42=[1]Lists!BF63,'[1]Multi-Field'!$F$42="undrained"),BH63,""))</f>
        <v/>
      </c>
      <c r="CY63" s="409" t="str">
        <f>IF(AND('[1]Multi-Field'!$E$43=[1]Lists!BF63,'[1]Multi-Field'!$F$43="Drained"),BI63,IF(AND('[1]Multi-Field'!$E$43=[1]Lists!BF63,'[1]Multi-Field'!$F$43="undrained"),BH63,""))</f>
        <v/>
      </c>
      <c r="CZ63" s="409" t="str">
        <f>IF(AND('[1]Multi-Field'!$E$44=[1]Lists!BF63,'[1]Multi-Field'!$F$44="Drained"),BI63,IF(AND('[1]Multi-Field'!$E$44=[1]Lists!BF63,'[1]Multi-Field'!$F$44="undrained"),BH63,""))</f>
        <v/>
      </c>
      <c r="DA63" s="409" t="str">
        <f>IF(AND('[1]Multi-Field'!$E$45=[1]Lists!BF63,'[1]Multi-Field'!$F$45="Drained"),BI63,IF(AND('[1]Multi-Field'!$E$45=[1]Lists!BF63,'[1]Multi-Field'!$F$45="undrained"),BH63,""))</f>
        <v/>
      </c>
      <c r="DB63" s="409" t="str">
        <f>IF(AND('[1]Multi-Field'!$E$46=[1]Lists!BF63,'[1]Multi-Field'!$F$46="Drained"),BI63,IF(AND('[1]Multi-Field'!$E$46=[1]Lists!BF63,'[1]Multi-Field'!$F$46="undrained"),BH63,""))</f>
        <v/>
      </c>
      <c r="DC63" s="409" t="str">
        <f>IF(AND('[1]Multi-Field'!$E$47=[1]Lists!BF63,'[1]Multi-Field'!$F$47="Drained"),BI63,IF(AND('[1]Multi-Field'!$E$47=[1]Lists!BF63,'[1]Multi-Field'!$F$47="undrained"),BH63,""))</f>
        <v/>
      </c>
      <c r="DD63" s="409" t="str">
        <f>IF(AND('[1]Multi-Field'!$E$48=[1]Lists!BF63,'[1]Multi-Field'!$F$48="Drained"),BI63,IF(AND('[1]Multi-Field'!$E$48=[1]Lists!BF63,'[1]Multi-Field'!$F$48="undrained"),BH63,""))</f>
        <v/>
      </c>
      <c r="DE63" s="409" t="str">
        <f>IF(AND('[1]Multi-Field'!$E$49=[1]Lists!BF63,'[1]Multi-Field'!$F$49="Drained"),BI63,IF(AND('[1]Multi-Field'!$E$49=[1]Lists!BF63,'[1]Multi-Field'!$F$9="undrained"),BH63,""))</f>
        <v/>
      </c>
      <c r="DF63" s="409" t="str">
        <f>IF(AND('[1]Multi-Field'!$E$50=[1]Lists!BF63,'[1]Multi-Field'!$F$50="Drained"),BI63,IF(AND('[1]Multi-Field'!$E$50=[1]Lists!BF63,'[1]Multi-Field'!$F$50="undrained"),BH63,""))</f>
        <v/>
      </c>
      <c r="DG63" s="409" t="str">
        <f>IF(AND('[1]Multi-Field'!$E$51=[1]Lists!BF63,'[1]Multi-Field'!$F$51="Drained"),BI63,IF(AND('[1]Multi-Field'!$E$51=[1]Lists!BF63,'[1]Multi-Field'!$F$51="undrained"),BH63,""))</f>
        <v/>
      </c>
      <c r="DH63" s="409" t="str">
        <f>IF(AND('[1]Multi-Field'!$E$52=[1]Lists!BF63,'[1]Multi-Field'!$F$52="Drained"),BI63,IF(AND('[1]Multi-Field'!$E$52=[1]Lists!BF63,'[1]Multi-Field'!$F$52="undrained"),BH63,""))</f>
        <v/>
      </c>
      <c r="DI63" s="409" t="str">
        <f>IF(AND('[1]Multi-Field'!$E$53=[1]Lists!BF63,'[1]Multi-Field'!$F$53="Drained"),BI63,IF(AND('[1]Multi-Field'!$E$53=[1]Lists!BF63,'[1]Multi-Field'!$F$53="undrained"),BH63,""))</f>
        <v/>
      </c>
      <c r="DJ63" s="409" t="str">
        <f>IF(AND('[1]Multi-Field'!$E$54=[1]Lists!BF63,'[1]Multi-Field'!$F$54="Drained"),BI63,IF(AND('[1]Multi-Field'!$E$54=[1]Lists!BF63,'[1]Multi-Field'!$F$54="undrained"),BH63,""))</f>
        <v/>
      </c>
      <c r="DK63" s="409" t="str">
        <f>IF(AND('[1]Multi-Field'!$E$55=[1]Lists!BF63,'[1]Multi-Field'!$F$55="Drained"),BI63,IF(AND('[1]Multi-Field'!$E$55=[1]Lists!BF63,'[1]Multi-Field'!$F$55="undrained"),BH63,""))</f>
        <v/>
      </c>
      <c r="DL63" s="409" t="str">
        <f>IF(AND('[1]Multi-Field'!$E$56=[1]Lists!BF63,'[1]Multi-Field'!$F$56="Drained"),BI63,IF(AND('[1]Multi-Field'!$E$56=[1]Lists!BF63,'[1]Multi-Field'!$F$56="undrained"),BH63,""))</f>
        <v/>
      </c>
      <c r="DM63" s="409" t="str">
        <f>IF(AND('[1]Multi-Field'!$E$57=[1]Lists!BF63,'[1]Multi-Field'!$F$57="Drained"),BI63,IF(AND('[1]Multi-Field'!$E$57=[1]Lists!BF63,'[1]Multi-Field'!$F$57="undrained"),BH63,""))</f>
        <v/>
      </c>
      <c r="DN63" s="409" t="str">
        <f>IF(AND('[1]Multi-Field'!$E$58=[1]Lists!BF63,'[1]Multi-Field'!$F$58="Drained"),BI63,IF(AND('[1]Multi-Field'!$E$58=[1]Lists!BF63,'[1]Multi-Field'!$F$58="undrained"),BH63,""))</f>
        <v/>
      </c>
      <c r="DO63" s="409" t="str">
        <f>IF(AND('[1]Multi-Field'!$E$59=[1]Lists!BF63,'[1]Multi-Field'!$F$59="Drained"),BI63,IF(AND('[1]Multi-Field'!$E$59=[1]Lists!BF63,'[1]Multi-Field'!$F$59="undrained"),BH63,""))</f>
        <v/>
      </c>
      <c r="DP63" s="409" t="str">
        <f>IF(AND('[1]Multi-Field'!$E$60=[1]Lists!BF63,'[1]Multi-Field'!$F$60="Drained"),BI63,IF(AND('[1]Multi-Field'!$E$60=[1]Lists!BF63,'[1]Multi-Field'!$F$60="undrained"),BH63,""))</f>
        <v/>
      </c>
      <c r="DQ63" s="409" t="str">
        <f>IF(AND('[1]Multi-Field'!$E$61=[1]Lists!BF63,'[1]Multi-Field'!$F$61="Drained"),BI63,IF(AND('[1]Multi-Field'!$E$61=[1]Lists!BF63,'[1]Multi-Field'!$F$61="undrained"),BH63,""))</f>
        <v/>
      </c>
      <c r="DR63" s="409" t="str">
        <f>IF(AND('[1]Multi-Field'!$E$62=[1]Lists!BF63,'[1]Multi-Field'!$F$62="Drained"),BI63,IF(AND('[1]Multi-Field'!$E$62=[1]Lists!BF63,'[1]Multi-Field'!$F$62="undrained"),BH63,""))</f>
        <v/>
      </c>
      <c r="DS63" s="409" t="str">
        <f>IF(AND('[1]Multi-Field'!$E$63=[1]Lists!BF63,'[1]Multi-Field'!$F$63="Drained"),BI63,IF(AND('[1]Multi-Field'!$E$63=[1]Lists!BF63,'[1]Multi-Field'!$F$63="undrained"),BH63,""))</f>
        <v/>
      </c>
      <c r="DT63" s="409">
        <f>IF(AND('[1]Multi-Field'!$E$64=[1]Lists!BF63,'[1]Multi-Field'!$F$64="Drained"),BI63,IF(AND('[1]Multi-Field'!$E$64=[1]Lists!BF63,'[1]Multi-Field'!$F$64="undrained"),BH63,""))</f>
        <v>5</v>
      </c>
      <c r="DU63" s="409" t="str">
        <f>IF(AND('[1]Multi-Field'!$E$65=[1]Lists!BF63,'[1]Multi-Field'!$F$65="Drained"),BI63,IF(AND('[1]Multi-Field'!$E$65=[1]Lists!BF63,'[1]Multi-Field'!$F$65="undrained"),BH63,""))</f>
        <v/>
      </c>
      <c r="DV63" s="409" t="str">
        <f>IF(AND('[1]Multi-Field'!$E$66=[1]Lists!BF63,'[1]Multi-Field'!$F$66="Drained"),BI63,IF(AND('[1]Multi-Field'!$E$66=[1]Lists!BF63,'[1]Multi-Field'!$F$66="undrained"),BH63,""))</f>
        <v/>
      </c>
      <c r="DW63" s="409" t="str">
        <f>IF(AND('[1]Multi-Field'!$E$67=[1]Lists!BF63,'[1]Multi-Field'!$F$67="Drained"),BI63,IF(AND('[1]Multi-Field'!$E$67=[1]Lists!BF63,'[1]Multi-Field'!$F$67="undrained"),BH63,""))</f>
        <v/>
      </c>
      <c r="DX63" s="409" t="str">
        <f>IF(AND('[1]Multi-Field'!$E$68=[1]Lists!BF63,'[1]Multi-Field'!$F$68="Drained"),BI63,IF(AND('[1]Multi-Field'!$E$68=[1]Lists!BF63,'[1]Multi-Field'!$F$68="undrained"),BH63,""))</f>
        <v/>
      </c>
      <c r="DY63" s="409" t="str">
        <f>IF(AND('[1]Multi-Field'!$E$69=[1]Lists!BF63,'[1]Multi-Field'!$F$69="Drained"),BI63,IF(AND('[1]Multi-Field'!$E$69=[1]Lists!BF63,'[1]Multi-Field'!$F$69="undrained"),BH63,""))</f>
        <v/>
      </c>
      <c r="DZ63" s="409" t="str">
        <f>IF(AND('[1]Multi-Field'!$E$70=[1]Lists!BF63,'[1]Multi-Field'!$F$70="Drained"),BI63,IF(AND('[1]Multi-Field'!$E$70=[1]Lists!BF63,'[1]Multi-Field'!$F$70="undrained"),BH63,""))</f>
        <v/>
      </c>
      <c r="EA63" s="409" t="str">
        <f>IF(AND('[1]Multi-Field'!$E$71=[1]Lists!BF63,'[1]Multi-Field'!$F$71="Drained"),BI63,IF(AND('[1]Multi-Field'!$E$71=[1]Lists!BF63,'[1]Multi-Field'!$F$71="undrained"),BH63,""))</f>
        <v/>
      </c>
      <c r="EB63" s="409" t="str">
        <f>IF(AND('[1]Multi-Field'!$E$72=[1]Lists!BF63,'[1]Multi-Field'!$F$72="Drained"),BI63,IF(AND('[1]Multi-Field'!$E$72=[1]Lists!BF63,'[1]Multi-Field'!$F$72="undrained"),BH63,""))</f>
        <v/>
      </c>
      <c r="EC63" s="409" t="str">
        <f>IF(AND('[1]Multi-Field'!$E$73=[1]Lists!BF63,'[1]Multi-Field'!$F$73="Drained"),BI63,IF(AND('[1]Multi-Field'!$E$73=[1]Lists!BF63,'[1]Multi-Field'!$F$73="undrained"),BH63,""))</f>
        <v/>
      </c>
      <c r="ED63" s="409" t="str">
        <f>IF(AND('[1]Multi-Field'!$E$74=[1]Lists!BF63,'[1]Multi-Field'!$F$74="Drained"),BI63,IF(AND('[1]Multi-Field'!$E$74=[1]Lists!BF63,'[1]Multi-Field'!$F$74="undrained"),BH63,""))</f>
        <v/>
      </c>
      <c r="EE63" s="409" t="str">
        <f>IF(AND('[1]Multi-Field'!$E$75=[1]Lists!BF63,'[1]Multi-Field'!$F$75="Drained"),BI63,IF(AND('[1]Multi-Field'!$E$75=[1]Lists!BF63,'[1]Multi-Field'!$F$75="undrained"),BH63,""))</f>
        <v/>
      </c>
      <c r="EF63" s="409" t="str">
        <f>IF(AND('[1]Multi-Field'!$E$76=[1]Lists!BF63,'[1]Multi-Field'!$F$76="Drained"),BI63,IF(AND('[1]Multi-Field'!$E$76=[1]Lists!BF63,'[1]Multi-Field'!$F$6="undrained"),BH63,""))</f>
        <v/>
      </c>
      <c r="EG63" s="409" t="str">
        <f>IF(AND('[1]Multi-Field'!$E$77=[1]Lists!BF63,'[1]Multi-Field'!$F$77="Drained"),BI63,IF(AND('[1]Multi-Field'!$E$77=[1]Lists!BF63,'[1]Multi-Field'!$F$77="undrained"),BH63,""))</f>
        <v/>
      </c>
      <c r="EH63" s="409" t="str">
        <f>IF(AND('[1]Multi-Field'!$E$78=[1]Lists!BF63,'[1]Multi-Field'!$F$78="Drained"),BI63,IF(AND('[1]Multi-Field'!$E$78=[1]Lists!BF63,'[1]Multi-Field'!$F$78="undrained"),BH63,""))</f>
        <v/>
      </c>
      <c r="EI63" s="409" t="str">
        <f>IF(AND('[1]Multi-Field'!$E$79=[1]Lists!BF63,'[1]Multi-Field'!$F$79="Drained"),BI63,IF(AND('[1]Multi-Field'!$E$79=[1]Lists!BF63,'[1]Multi-Field'!$F$79="undrained"),BH63,""))</f>
        <v/>
      </c>
      <c r="EJ63" s="409" t="str">
        <f>IF(AND('[1]Multi-Field'!$E$80=[1]Lists!BF63,'[1]Multi-Field'!$F$80="Drained"),BI63,IF(AND('[1]Multi-Field'!$E$80=[1]Lists!BF63,'[1]Multi-Field'!$F$80="undrained"),BH63,""))</f>
        <v/>
      </c>
      <c r="EK63" s="409" t="str">
        <f>IF(AND('[1]Multi-Field'!$E$81=[1]Lists!BF63,'[1]Multi-Field'!$F$81="Drained"),BI63,IF(AND('[1]Multi-Field'!$E$81=[1]Lists!BF63,'[1]Multi-Field'!$F$81="undrained"),BH63,""))</f>
        <v/>
      </c>
      <c r="EL63" s="409" t="str">
        <f>IF(AND('[1]Multi-Field'!$E$82=[1]Lists!BF63,'[1]Multi-Field'!$F$82="Drained"),BI63,IF(AND('[1]Multi-Field'!$E$82=[1]Lists!BF63,'[1]Multi-Field'!$F$82="undrained"),BH63,""))</f>
        <v/>
      </c>
      <c r="EM63" s="409" t="str">
        <f>IF(AND('[1]Multi-Field'!$E$83=[1]Lists!BF63,'[1]Multi-Field'!$F$83="Drained"),BI63,IF(AND('[1]Multi-Field'!$E$83=[1]Lists!BF63,'[1]Multi-Field'!$F$83="undrained"),BH63,""))</f>
        <v/>
      </c>
      <c r="EN63" s="409" t="str">
        <f>IF(AND('[1]Multi-Field'!$E$84=[1]Lists!BF63,'[1]Multi-Field'!$F$84="Drained"),BI63,IF(AND('[1]Multi-Field'!$E$84=[1]Lists!BF63,'[1]Multi-Field'!$F$84="undrained"),BH63,""))</f>
        <v/>
      </c>
      <c r="EO63" s="409" t="str">
        <f>IF(AND('[1]Multi-Field'!$E$85=[1]Lists!BF63,'[1]Multi-Field'!$F$85="Drained"),BI63,IF(AND('[1]Multi-Field'!$E$85=[1]Lists!BF63,'[1]Multi-Field'!$F$85="undrained"),BH63,""))</f>
        <v/>
      </c>
      <c r="EP63" s="409" t="str">
        <f>IF(AND('[1]Multi-Field'!$E$86=[1]Lists!BF63,'[1]Multi-Field'!$F$86="Drained"),BI63,IF(AND('[1]Multi-Field'!$E$86=[1]Lists!BF63,'[1]Multi-Field'!$F$86="undrained"),BH63,""))</f>
        <v/>
      </c>
      <c r="EQ63" s="409" t="str">
        <f>IF(AND('[1]Multi-Field'!$E$87=[1]Lists!BF63,'[1]Multi-Field'!$F$87="Drained"),BI63,IF(AND('[1]Multi-Field'!$E$87=[1]Lists!BF63,'[1]Multi-Field'!$F$87="undrained"),BH63,""))</f>
        <v/>
      </c>
      <c r="ER63" s="409" t="str">
        <f>IF(AND('[1]Multi-Field'!$E$88=[1]Lists!BF63,'[1]Multi-Field'!$F$88="Drained"),BI63,IF(AND('[1]Multi-Field'!$E$88=[1]Lists!BF63,'[1]Multi-Field'!$F$88="undrained"),BH63,""))</f>
        <v/>
      </c>
      <c r="ES63" s="409" t="str">
        <f>IF(AND('[1]Multi-Field'!$E$89=[1]Lists!BF63,'[1]Multi-Field'!$F$89="Drained"),BI63,IF(AND('[1]Multi-Field'!$E$89=[1]Lists!BF63,'[1]Multi-Field'!$F$89="undrained"),BH63,""))</f>
        <v/>
      </c>
      <c r="ET63" s="409" t="str">
        <f>IF(AND('[1]Multi-Field'!$E$90=[1]Lists!BF63,'[1]Multi-Field'!$F$90="Drained"),BI63,IF(AND('[1]Multi-Field'!$E$90=[1]Lists!BF63,'[1]Multi-Field'!$F$90="undrained"),BH63,""))</f>
        <v/>
      </c>
      <c r="EU63" s="409" t="str">
        <f>IF(AND('[1]Multi-Field'!$E$91=[1]Lists!BF63,'[1]Multi-Field'!$F$91="Drained"),BI63,IF(AND('[1]Multi-Field'!$E$91=[1]Lists!BF63,'[1]Multi-Field'!$F$91="undrained"),BH63,""))</f>
        <v/>
      </c>
      <c r="EV63" s="409" t="str">
        <f>IF(AND('[1]Multi-Field'!$E$92=[1]Lists!BF63,'[1]Multi-Field'!$F$92="Drained"),BI63,IF(AND('[1]Multi-Field'!$E$92=[1]Lists!BF63,'[1]Multi-Field'!$F$92="undrained"),BH63,""))</f>
        <v/>
      </c>
      <c r="EW63" s="409" t="str">
        <f>IF(AND('[1]Multi-Field'!$E$93=[1]Lists!BF63,'[1]Multi-Field'!$F$93="Drained"),BI63,IF(AND('[1]Multi-Field'!$E$93=[1]Lists!BF63,'[1]Multi-Field'!$F$93="undrained"),BH63,""))</f>
        <v/>
      </c>
      <c r="EX63" s="409" t="str">
        <f>IF(AND('[1]Multi-Field'!$E$94=[1]Lists!BF63,'[1]Multi-Field'!$F$94="Drained"),BI63,IF(AND('[1]Multi-Field'!$E$94=[1]Lists!BF63,'[1]Multi-Field'!$F$94="undrained"),BH63,""))</f>
        <v/>
      </c>
      <c r="EY63" s="409" t="str">
        <f>IF(AND('[1]Multi-Field'!$E$95=[1]Lists!BF63,'[1]Multi-Field'!$F$95="Drained"),BI63,IF(AND('[1]Multi-Field'!$E$95=[1]Lists!BF63,'[1]Multi-Field'!$F$95="undrained"),BH63,""))</f>
        <v/>
      </c>
      <c r="EZ63" s="409" t="str">
        <f>IF(AND('[1]Multi-Field'!$E$96=[1]Lists!BF63,'[1]Multi-Field'!$F$96="Drained"),BI63,IF(AND('[1]Multi-Field'!$E$96=[1]Lists!BF63,'[1]Multi-Field'!$F$96="undrained"),BH63,""))</f>
        <v/>
      </c>
      <c r="FA63" s="409" t="str">
        <f>IF(AND('[1]Multi-Field'!$E$97=[1]Lists!BF63,'[1]Multi-Field'!$F$97="Drained"),BI63,IF(AND('[1]Multi-Field'!$E$97=[1]Lists!BF63,'[1]Multi-Field'!$F$97="undrained"),BH63,""))</f>
        <v/>
      </c>
      <c r="FB63" s="409" t="str">
        <f>IF(AND('[1]Multi-Field'!$E$98=[1]Lists!BF63,'[1]Multi-Field'!$F$98="Drained"),BI63,IF(AND('[1]Multi-Field'!$E$98=[1]Lists!BF63,'[1]Multi-Field'!$F$98="undrained"),BH63,""))</f>
        <v/>
      </c>
      <c r="FC63" s="409" t="str">
        <f>IF(AND('[1]Multi-Field'!$E$99=[1]Lists!BF63,'[1]Multi-Field'!$F$99="Drained"),BI63,IF(AND('[1]Multi-Field'!$E$99=[1]Lists!BF63,'[1]Multi-Field'!$F$99="undrained"),BH63,""))</f>
        <v/>
      </c>
      <c r="FD63" s="409" t="str">
        <f>IF(AND('[1]Multi-Field'!$E$100=[1]Lists!BF63,'[1]Multi-Field'!$F$100="Drained"),BI63,IF(AND('[1]Multi-Field'!$E$100=[1]Lists!BF63,'[1]Multi-Field'!$F$100="undrained"),BH63,""))</f>
        <v/>
      </c>
      <c r="FE63" s="409" t="str">
        <f>IF(AND('[1]Multi-Field'!$E$101=[1]Lists!BF63,'[1]Multi-Field'!$F$101="Drained"),BI63,IF(AND('[1]Multi-Field'!$E$101=[1]Lists!BF63,'[1]Multi-Field'!$F$101="undrained"),BH63,""))</f>
        <v/>
      </c>
      <c r="FF63" s="409" t="str">
        <f>IF(AND('[1]Multi-Field'!$E$102=[1]Lists!BF63,'[1]Multi-Field'!$F$102="Drained"),BI63,IF(AND('[1]Multi-Field'!$E$102=[1]Lists!BF63,'[1]Multi-Field'!$F$102="undrained"),BH63,""))</f>
        <v/>
      </c>
      <c r="FG63" s="409" t="str">
        <f>IF(AND('[1]Multi-Field'!$E$103=[1]Lists!BF63,'[1]Multi-Field'!$F$103="Drained"),BI63,IF(AND('[1]Multi-Field'!$E$103=[1]Lists!BF63,'[1]Multi-Field'!$F$103="undrained"),BH63,""))</f>
        <v/>
      </c>
      <c r="FH63" s="409" t="str">
        <f>IF(AND('[1]Multi-Field'!$E$104=[1]Lists!BF63,'[1]Multi-Field'!$F$104="Drained"),BI63,IF(AND('[1]Multi-Field'!$E$104=[1]Lists!BF63,'[1]Multi-Field'!$F$104="undrained"),BH63,""))</f>
        <v/>
      </c>
      <c r="FI63" s="409" t="str">
        <f>IF(AND('[1]Multi-Field'!$E$105=[1]Lists!BF63,'[1]Multi-Field'!$F$105="Drained"),BI63,IF(AND('[1]Multi-Field'!$E$105=[1]Lists!BF63,'[1]Multi-Field'!$F$105="undrained"),BH63,""))</f>
        <v/>
      </c>
      <c r="FJ63" s="409" t="str">
        <f>IF(AND('[1]Multi-Field'!$E$106=[1]Lists!BF63,'[1]Multi-Field'!$F$106="Drained"),BI63,IF(AND('[1]Multi-Field'!$E$106=[1]Lists!BF63,'[1]Multi-Field'!$F$106="undrained"),BH63,""))</f>
        <v/>
      </c>
      <c r="FK63" s="409" t="str">
        <f>IF(AND('[1]Multi-Field'!$E$107=[1]Lists!BF63,'[1]Multi-Field'!$F$107="Drained"),BI63,IF(AND('[1]Multi-Field'!$E$107=[1]Lists!BF63,'[1]Multi-Field'!$F$107="undrained"),BH63,""))</f>
        <v/>
      </c>
      <c r="FL63" s="409" t="str">
        <f>IF(AND('[1]Multi-Field'!$E$108=[1]Lists!BF63,'[1]Multi-Field'!$F$108="Drained"),BI63,IF(AND('[1]Multi-Field'!$E$108=[1]Lists!BF63,'[1]Multi-Field'!$F$108="undrained"),BH63,""))</f>
        <v/>
      </c>
      <c r="FM63" s="409" t="str">
        <f>IF(AND('[1]Multi-Field'!$E$109=[1]Lists!BF63,'[1]Multi-Field'!$F$109="Drained"),BI63,IF(AND('[1]Multi-Field'!$E$109=[1]Lists!BF63,'[1]Multi-Field'!$F$109="undrained"),BH63,""))</f>
        <v/>
      </c>
      <c r="FN63" s="409" t="str">
        <f>IF(AND('[1]Multi-Field'!$E$110=[1]Lists!BF63,'[1]Multi-Field'!$F$110="Drained"),BI63,IF(AND('[1]Multi-Field'!$E$110=[1]Lists!BF63,'[1]Multi-Field'!$F$110="undrained"),BH63,""))</f>
        <v/>
      </c>
      <c r="FO63" s="409" t="str">
        <f>IF(AND('[1]Multi-Field'!$E$111=[1]Lists!BF63,'[1]Multi-Field'!$F$111="Drained"),BI63,IF(AND('[1]Multi-Field'!$E$111=[1]Lists!BF63,'[1]Multi-Field'!$F$111="undrained"),BH63,""))</f>
        <v/>
      </c>
      <c r="FP63" s="409" t="str">
        <f>IF(AND('[1]Multi-Field'!$E$112=[1]Lists!BF63,'[1]Multi-Field'!$F$112="Drained"),BI63,IF(AND('[1]Multi-Field'!$E$112=[1]Lists!BF63,'[1]Multi-Field'!$F$112="undrained"),BH63,""))</f>
        <v/>
      </c>
      <c r="FQ63" s="409" t="str">
        <f>IF(AND('[1]Multi-Field'!$E$113=[1]Lists!BF63,'[1]Multi-Field'!$F$113="Drained"),BI63,IF(AND('[1]Multi-Field'!$E$113=[1]Lists!BF63,'[1]Multi-Field'!$F$113="undrained"),BH63,""))</f>
        <v/>
      </c>
      <c r="FR63" s="409" t="str">
        <f>IF(AND('[1]Multi-Field'!$E$114=[1]Lists!BF63,'[1]Multi-Field'!$F$114="Drained"),BI63,IF(AND('[1]Multi-Field'!$E$114=[1]Lists!BF63,'[1]Multi-Field'!$F$114="undrained"),BH63,""))</f>
        <v/>
      </c>
      <c r="FS63" s="409" t="str">
        <f>IF(AND('[1]Multi-Field'!$E$115=[1]Lists!BF63,'[1]Multi-Field'!$F$115="Drained"),BI63,IF(AND('[1]Multi-Field'!$E$115=[1]Lists!BF63,'[1]Multi-Field'!$F$115="undrained"),BH63,""))</f>
        <v/>
      </c>
      <c r="FT63" s="409" t="str">
        <f>IF(AND('[1]Multi-Field'!$E$116=[1]Lists!BF63,'[1]Multi-Field'!$F$116="Drained"),BI63,IF(AND('[1]Multi-Field'!$E$116=[1]Lists!BF63,'[1]Multi-Field'!$F$116="undrained"),BH63,""))</f>
        <v/>
      </c>
      <c r="FU63" s="409" t="str">
        <f>IF(AND('[1]Multi-Field'!$E$117=[1]Lists!BF63,'[1]Multi-Field'!$F$117="Drained"),BI63,IF(AND('[1]Multi-Field'!$E$117=[1]Lists!BF63,'[1]Multi-Field'!$F$117="undrained"),BH63,""))</f>
        <v/>
      </c>
      <c r="FV63" s="409" t="str">
        <f>IF(AND('[1]Multi-Field'!$E$118=[1]Lists!BF63,'[1]Multi-Field'!$F$118="Drained"),BI63,IF(AND('[1]Multi-Field'!$E$118=[1]Lists!BF63,'[1]Multi-Field'!$F$118="undrained"),BH63,""))</f>
        <v/>
      </c>
      <c r="FW63" s="409" t="str">
        <f>IF(AND('[1]Multi-Field'!$E$119=[1]Lists!BF63,'[1]Multi-Field'!$F$119="Drained"),BI63,IF(AND('[1]Multi-Field'!$E$119=[1]Lists!BF63,'[1]Multi-Field'!$F$119="undrained"),BH63,""))</f>
        <v/>
      </c>
      <c r="FX63" s="409" t="str">
        <f>IF(AND('[1]Multi-Field'!$E$120=[1]Lists!BF63,'[1]Multi-Field'!$F$120="Drained"),BI63,IF(AND('[1]Multi-Field'!$E$120=[1]Lists!BF63,'[1]Multi-Field'!$F$120="undrained"),BH63,""))</f>
        <v/>
      </c>
      <c r="FZ63" t="s">
        <v>847</v>
      </c>
      <c r="GC63" s="4">
        <f>'[1]Multi-Field'!B61</f>
        <v>0</v>
      </c>
      <c r="GD63" s="73" t="str">
        <f>IF(OR('[1]Multi-Field'!Q61=$FZ$43,'[1]Multi-Field'!Q61=$FZ$44),'[1]Multi-Field'!BS61,"")</f>
        <v/>
      </c>
      <c r="GE63" s="4" t="str">
        <f>IF(AND(OR('[1]Multi-Field'!Q61=$FZ$86,'[1]Multi-Field'!Q61=$FZ$94,'[1]Multi-Field'!Q61=$FZ$87,'[1]Multi-Field'!Q61=[1]Lists!$FZ$93,'[1]Multi-Field'!Q61=$FZ$59),'[1]Multi-Field'!BS61&gt;50),'[1]Multi-Field'!BS61*0.8,IF(AND(OR('[1]Multi-Field'!Q61=$FZ$86,'[1]Multi-Field'!Q61=$FZ$94,'[1]Multi-Field'!Q61=$FZ$87,'[1]Multi-Field'!Q61=[1]Lists!$FZ$93,'[1]Multi-Field'!Q61=[1]Lists!$FZ$59),'[1]Multi-Field'!BS61&lt;50),'[1]Multi-Field'!BS61,""))</f>
        <v/>
      </c>
      <c r="GF63" s="4" t="str">
        <f>IF(OR('[1]Multi-Field'!Q61=[1]Lists!$FZ$7,'[1]Multi-Field'!Q61=[1]Lists!$FZ$5,'[1]Multi-Field'!Q61=[1]Lists!$FZ$24,'[1]Multi-Field'!Q61=[1]Lists!$FZ$10,'[1]Multi-Field'!Q61=[1]Lists!$FZ$8, '[1]Multi-Field'!Q61=[1]Lists!$FZ$25, '[1]Multi-Field'!Q61=[1]Lists!$FZ$23, '[1]Multi-Field'!Q61= [1]Lists!$FZ$47, '[1]Multi-Field'!Q61=[1]Lists!$FZ$49, '[1]Multi-Field'!Q61=[1]Lists!$FZ$48,'[1]Multi-Field'!Q61=[1]Lists!$FZ$3, '[1]Multi-Field'!Q61=[1]Lists!$FZ$14,'[1]Multi-Field'!Q61=[1]Lists!$FZ$36, '[1]Multi-Field'!Q61=[1]Lists!$FZ$41,'[1]Multi-Field'!Q61=[1]Lists!$FZ$42),0,"")</f>
        <v/>
      </c>
      <c r="GG63" s="4" t="str">
        <f>IF(OR('[1]Multi-Field'!Q61=[1]Lists!$FZ$6,'[1]Multi-Field'!Q61=[1]Lists!$FZ$4, '[1]Multi-Field'!Q90=[1]Lists!$FZ$11, '[1]Multi-Field'!Q61=[1]Lists!$FZ$1),100*IF('[1]Multi-Field'!U61=onepercent,0.75,IF('[1]Multi-Field'!U61=onetotwentyfivepercent,0.4,IF(OR('[1]Multi-Field'!U61=twentysixtofiftypercent,'[1]Multi-Field'!U61=greaterthanfiftypercent),0,""))),"")</f>
        <v/>
      </c>
      <c r="GH63" s="4" t="str">
        <f>IF(OR('[1]Multi-Field'!Q61=[1]Lists!$FZ$53,'[1]Multi-Field'!Q61=[1]Lists!$FZ$55), 50,IF('[1]Multi-Field'!Q61=[1]Lists!$FZ$54,225,IF('[1]Multi-Field'!Q61=[1]Lists!$FZ$56,75,"")))</f>
        <v/>
      </c>
      <c r="GI63" s="4" t="e">
        <f>#VALUE!</f>
        <v>#VALUE!</v>
      </c>
      <c r="GJ63" s="4" t="e">
        <f>#VALUE!</f>
        <v>#VALUE!</v>
      </c>
      <c r="GK63" s="4" t="str">
        <f>IF('[1]Multi-Field'!Q61=[1]Lists!$FZ$95,'[1]Multi-Field'!BS61*0.66,"")</f>
        <v/>
      </c>
      <c r="GM63" s="4" t="str">
        <f>IF(OR('[1]Multi-Field'!Q61=[1]Lists!$FZ$26,'[1]Multi-Field'!Q61=[1]Lists!$FZ$84),20,"")</f>
        <v/>
      </c>
      <c r="GN63" s="4" t="str">
        <f>IF(OR('[1]Multi-Field'!Q61=[1]Lists!$FZ$88,'[1]Multi-Field'!Q61=[1]Lists!$FZ$57),0,"")</f>
        <v/>
      </c>
      <c r="GO63" s="4" t="str">
        <f>IF(OR('[1]Multi-Field'!Q61=[1]Lists!$FZ$69,'[1]Multi-Field'!Q61=[1]Lists!$FZ$71,'[1]Multi-Field'!Q61=[1]Lists!$FZ$105),50,"")</f>
        <v/>
      </c>
      <c r="GP63" s="4" t="str">
        <f>IF(OR('[1]Multi-Field'!Q61=[1]Lists!$FZ$75,'[1]Multi-Field'!Q61=[1]Lists!$FZ$70),75,"")</f>
        <v/>
      </c>
      <c r="GQ63" s="4" t="str">
        <f>IF('[1]Multi-Field'!Q61=[1]Lists!$FZ$72,150,"")</f>
        <v/>
      </c>
      <c r="GR63" s="4" t="str">
        <f>IF(OR('[1]Multi-Field'!Q61=[1]Lists!$FZ$74,'[1]Multi-Field'!Q61=[1]Lists!$FZ$73),40,"")</f>
        <v/>
      </c>
      <c r="GS63" s="4" t="str">
        <f>IF('[1]Multi-Field'!Q61=[1]Lists!$FZ$99,80,"")</f>
        <v/>
      </c>
      <c r="GT63" s="4" t="str">
        <f>IF('[1]Multi-Field'!Q61=[1]Lists!$FZ$106,70,"")</f>
        <v/>
      </c>
      <c r="GU63" s="4" t="e">
        <f t="shared" si="4"/>
        <v>#VALUE!</v>
      </c>
    </row>
    <row r="64" spans="1:203" ht="13.5" customHeight="1">
      <c r="A64" s="7" t="s">
        <v>151</v>
      </c>
      <c r="B64" s="7"/>
      <c r="C64" s="7"/>
      <c r="D64" s="8">
        <v>55</v>
      </c>
      <c r="E64" s="8">
        <f t="shared" si="0"/>
        <v>58</v>
      </c>
      <c r="F64" s="8">
        <f t="shared" si="1"/>
        <v>62</v>
      </c>
      <c r="G64" s="8">
        <v>65</v>
      </c>
      <c r="H64" s="8">
        <v>70</v>
      </c>
      <c r="I64" s="8">
        <f t="shared" si="5"/>
        <v>73</v>
      </c>
      <c r="J64" s="8">
        <f t="shared" si="6"/>
        <v>77</v>
      </c>
      <c r="K64" s="8">
        <v>80</v>
      </c>
      <c r="L64" s="8">
        <v>80</v>
      </c>
      <c r="M64" s="8">
        <f t="shared" si="2"/>
        <v>87</v>
      </c>
      <c r="N64" s="8">
        <f t="shared" si="3"/>
        <v>93</v>
      </c>
      <c r="O64" s="8">
        <v>100</v>
      </c>
      <c r="P64" s="391">
        <v>39</v>
      </c>
      <c r="Q64" s="394"/>
      <c r="R64" s="395" t="b">
        <f>IF(OR('Multi-Field'!AA41=Lists!$AC$42,'Multi-Field'!AA41=Lists!$AC$43),IF('Multi-Field'!Z41="x",(IF('Multi-Field'!AC41=Lists!$Q$11,Lists!$R$11,IF('Multi-Field'!AC41=Lists!$Q$12,Lists!$R$12,IF('Multi-Field'!AC41=Lists!$Q$13,Lists!$R$13,IF('Multi-Field'!AC41=Lists!$Q$14,Lists!$R$14))))),IF('Multi-Field'!X41="x",(IF('Multi-Field'!AC41=Lists!$Q$11,Lists!$S$11,IF('Multi-Field'!AC41=Lists!$Q$12,Lists!$S$12,IF('Multi-Field'!AC41=Lists!$Q$13,Lists!$S$13,IF('Multi-Field'!AC41=Lists!$Q$14,Lists!$S$14))))),IF('Multi-Field'!V41="x",(IF('Multi-Field'!AC41=Lists!$Q$11,Lists!$T$11,IF('Multi-Field'!AC41=Lists!$Q$12,Lists!$T$12,IF('Multi-Field'!AC41=Lists!$Q$13,Lists!$T$13,IF('Multi-Field'!AC41=Lists!$Q$14,Lists!$T$14))))),0))))</f>
        <v>0</v>
      </c>
      <c r="S64" s="395" t="str">
        <f t="shared" si="11"/>
        <v/>
      </c>
      <c r="T64" s="395"/>
      <c r="U64" s="396"/>
      <c r="V64" s="383">
        <f>IF(OR('Multi-Field'!AI50=$U$4,'Multi-Field'!AI50=$U$5,'Multi-Field'!AI50=$U$6,'Multi-Field'!AI50=$U$7,'Multi-Field'!AI50=$U$8,'Multi-Field'!AI50=$U$9),(IF('Multi-Field'!AJ50=$V$2,100,IF('Multi-Field'!AJ50=$V$3,65,IF('Multi-Field'!AJ50=$V$4,53,IF('Multi-Field'!AJ50=$V$5,41,IF('Multi-Field'!AJ50=$V$6,23,IF('Multi-Field'!AJ50=$V$7,0,0))))))),0)</f>
        <v>0</v>
      </c>
      <c r="W64" s="383" t="str">
        <f>IF(AND(OR('Multi-Field'!AF50=$S$3,'Multi-Field'!AF50=S52,'Multi-Field'!AF50=$S$7),'Multi-Field'!AN50&lt;18,'Multi-Field'!AN50&gt;0),35,IF('Multi-Field'!AF50=$S$4,55,IF(AND('Multi-Field'!AF50=$S$6,'Multi-Field'!AN50&lt;18),30,IF(AND('Multi-Field'!AN50&gt;17,OR('Multi-Field'!AF50=$S$3,'Multi-Field'!AF50=$S$5,'Multi-Field'!AF50= $S$6,'Multi-Field'!AF50=$S$7)),25,"0"))))</f>
        <v>0</v>
      </c>
      <c r="X64" s="383">
        <f>IF(OR('Multi-Field'!BA50=$U$4,'Multi-Field'!BA50=$U$5,'Multi-Field'!BA50=$U$6,'Multi-Field'!BA50=U54,'Multi-Field'!BA50=$U$8,'Multi-Field'!BA50=$U$9),(IF('Multi-Field'!BB50=$V$2,100,IF('Multi-Field'!BB50=$V$3,65,IF('Multi-Field'!BB50=$V$4,53,IF('Multi-Field'!BB50=$V$5,41,IF('Multi-Field'!BB50=$V$6,23,IF('Multi-Field'!BB50=$V$7,0,0))))))),0)</f>
        <v>0</v>
      </c>
      <c r="Y64" s="383" t="str">
        <f>IF(AND(OR('Multi-Field'!AX50=$S$3,'Multi-Field'!AX50=$S$5,'Multi-Field'!AX50=$S$7),'Multi-Field'!BF50&lt;18),35,IF('Multi-Field'!AX50=$S$4,55,IF(AND('Multi-Field'!AX50=$S$6,'Multi-Field'!BF50&lt;18),30,IF(AND('Multi-Field'!BF50&gt;17,OR('Multi-Field'!AX50=$S$3,'Multi-Field'!AX50=$S$5,'Multi-Field'!AX50=$S$6,'Multi-Field'!AX50=$S$7)),25,"0"))))</f>
        <v>0</v>
      </c>
      <c r="Z64" s="383">
        <v>48</v>
      </c>
      <c r="AC64" t="s">
        <v>849</v>
      </c>
      <c r="AI64" s="384">
        <f>'[1]Multi-Field'!B60</f>
        <v>0</v>
      </c>
      <c r="AJ64" s="385" t="e">
        <f>#VALUE!</f>
        <v>#VALUE!</v>
      </c>
      <c r="AK64" s="385" t="e">
        <f>#VALUE!</f>
        <v>#VALUE!</v>
      </c>
      <c r="AL64" s="385" t="e">
        <f>IF(AK64="","",IF('[1]Multi-Field'!AU60=20,10,IF(AK64-30&lt;0,0,AK64-30)))</f>
        <v>#VALUE!</v>
      </c>
      <c r="AM64" s="385" t="e">
        <f>#VALUE!</f>
        <v>#VALUE!</v>
      </c>
      <c r="AN64" s="385" t="e">
        <f t="shared" si="7"/>
        <v>#VALUE!</v>
      </c>
      <c r="AO64" s="385" t="e">
        <f>#VALUE!</f>
        <v>#VALUE!</v>
      </c>
      <c r="AP64" s="385" t="e">
        <f>#VALUE!</f>
        <v>#VALUE!</v>
      </c>
      <c r="AQ64" s="385" t="e">
        <f>#VALUE!</f>
        <v>#VALUE!</v>
      </c>
      <c r="AR64" s="385" t="e">
        <f>#VALUE!</f>
        <v>#VALUE!</v>
      </c>
      <c r="AS64" s="385" t="e">
        <f>IF(AR64="","",IF('[1]Multi-Field'!AU60&gt;9,0,AR64-15))</f>
        <v>#VALUE!</v>
      </c>
      <c r="AT64" s="385" t="e">
        <f>#VALUE!</f>
        <v>#VALUE!</v>
      </c>
      <c r="AU64" s="385" t="e">
        <f>#VALUE!</f>
        <v>#VALUE!</v>
      </c>
      <c r="AV64" s="385" t="e">
        <f>IF(AU64="","",IF('[1]Multi-Field'!AU60=9&gt;9,0,AU64-35))</f>
        <v>#VALUE!</v>
      </c>
      <c r="AW64" s="385" t="e">
        <f>#VALUE!</f>
        <v>#VALUE!</v>
      </c>
      <c r="AX64" s="385" t="e">
        <f t="shared" si="8"/>
        <v>#VALUE!</v>
      </c>
      <c r="AY64" s="385" t="str">
        <f>IF('[1]Multi-Field'!AU60="","",IF('[1]Multi-Field'!AU60&lt;1,100,IF('[1]Multi-Field'!AU60=1,75,IF('[1]Multi-Field'!AU60=2,50,IF('[1]Multi-Field'!AU60=3,25,IF('[1]Multi-Field'!AU60&gt;3,0,""))))))</f>
        <v/>
      </c>
      <c r="AZ64" s="385" t="str">
        <f t="shared" si="9"/>
        <v/>
      </c>
      <c r="BA64" s="385" t="e">
        <f>#VALUE!</f>
        <v>#VALUE!</v>
      </c>
      <c r="BB64" s="385" t="e">
        <f>IF(BA64="","",IF(AND('[1]Multi-Field'!AU60&lt;40,'[1]Multi-Field'!AU60&gt;9),40,IF('[1]Multi-Field'!AU60&gt;39,0,BA64+5)))</f>
        <v>#VALUE!</v>
      </c>
      <c r="BC64" s="386">
        <f t="shared" si="10"/>
        <v>0</v>
      </c>
      <c r="BD64" s="281">
        <v>0.3</v>
      </c>
      <c r="BE64" s="281">
        <v>0.69</v>
      </c>
      <c r="BF64" s="411" t="s">
        <v>1235</v>
      </c>
      <c r="BG64" s="412">
        <v>2</v>
      </c>
      <c r="BH64" s="412">
        <v>2.5</v>
      </c>
      <c r="BI64" s="412">
        <v>4</v>
      </c>
      <c r="BJ64" s="409" t="e">
        <f>IF(AND('[1]Single Field'!#REF!=[1]Lists!BF64,'[1]Single Field'!#REF!="Drained"),"x",IF(AND('[1]Single Field'!#REF!=[1]Lists!BF64,'[1]Single Field'!#REF!="Undrained"),O,""))</f>
        <v>#REF!</v>
      </c>
      <c r="BK64" s="409" t="str">
        <f>IF(AND('[1]Multi-Field'!$E$3=[1]Lists!BF64,'[1]Multi-Field'!$F$3="Drained"),BI64,IF(AND('[1]Multi-Field'!$E$3=BF64,'[1]Multi-Field'!$F$3="undrained"),BH64,""))</f>
        <v/>
      </c>
      <c r="BL64" s="409" t="str">
        <f>IF(AND('[1]Multi-Field'!$E$4=BF64,'[1]Multi-Field'!$F$4="Drained"),BI64,IF(AND('[1]Multi-Field'!$E$4=BF64,'[1]Multi-Field'!$F$4="undrained"),BH64,""))</f>
        <v/>
      </c>
      <c r="BM64" s="409" t="str">
        <f>IF(AND('[1]Multi-Field'!$E$5=BF64,'[1]Multi-Field'!$F$5="Drained"),BI64,IF(AND('[1]Multi-Field'!$E$5=BF64,'[1]Multi-Field'!$F$5="undrained"),BH64,""))</f>
        <v/>
      </c>
      <c r="BN64" s="409" t="str">
        <f>IF(AND('[1]Multi-Field'!$E$6=BF64,'[1]Multi-Field'!$F$6="Drained"),BI64,IF(AND('[1]Multi-Field'!$E$6=BF64,'[1]Multi-Field'!$F$6="undrained"),BH64,""))</f>
        <v/>
      </c>
      <c r="BO64" s="409" t="str">
        <f>IF(AND('[1]Multi-Field'!$E$7=BF64,'[1]Multi-Field'!$F$7="Drained"),BI64,IF(AND('[1]Multi-Field'!$E$7=BF64,'[1]Multi-Field'!$F$7="undrained"),BH64,""))</f>
        <v/>
      </c>
      <c r="BP64" s="409" t="str">
        <f>IF(AND('[1]Multi-Field'!$E$8=BF64,'[1]Multi-Field'!$F$8="Drained"),BI64,IF(AND('[1]Multi-Field'!$E$8=BF64,'[1]Multi-Field'!$F$8="undrained"),BH64,""))</f>
        <v/>
      </c>
      <c r="BQ64" s="409" t="str">
        <f>IF(AND('[1]Multi-Field'!$E$9=BF64,'[1]Multi-Field'!$F$9="Drained"),BI64,IF(AND('[1]Multi-Field'!$E$9=BF64,'[1]Multi-Field'!$F$9="undrained"),BH64,""))</f>
        <v/>
      </c>
      <c r="BR64" s="409" t="str">
        <f>IF(AND('[1]Multi-Field'!$E$10=BF64,'[1]Multi-Field'!$F$10="Drained"),BI64,IF(AND('[1]Multi-Field'!$E$10=BF64,'[1]Multi-Field'!$F$10="undrained"),BH64,""))</f>
        <v/>
      </c>
      <c r="BS64" s="409" t="str">
        <f>IF(AND('[1]Multi-Field'!$E$11=BF64,'[1]Multi-Field'!$F$11="Drained"),BI64,IF(AND('[1]Multi-Field'!$E$11=BF64,'[1]Multi-Field'!$F$11="undrained"),BH64,""))</f>
        <v/>
      </c>
      <c r="BT64" s="409" t="str">
        <f>IF(AND('[1]Multi-Field'!$E$12=BF64,'[1]Multi-Field'!$F$12="Drained"),BI64,IF(AND('[1]Multi-Field'!$E$12=BF64,'[1]Multi-Field'!$F$12="undrained"),BH64,""))</f>
        <v/>
      </c>
      <c r="BU64" s="409" t="str">
        <f>IF(AND('[1]Multi-Field'!$E$13=BF64,'[1]Multi-Field'!$F$13="Drained"),BI64,IF(AND('[1]Multi-Field'!$E$3=BF64,'[1]Multi-Field'!$F$13="undrained"),BH64,""))</f>
        <v/>
      </c>
      <c r="BV64" s="409" t="str">
        <f>IF(AND('[1]Multi-Field'!$E$14=BF64,'[1]Multi-Field'!$F$14="Drained"),BI64,IF(AND('[1]Multi-Field'!$E$14=BF64,'[1]Multi-Field'!$F$14="undrained"),BH64,""))</f>
        <v/>
      </c>
      <c r="BW64" s="409" t="str">
        <f>IF(AND('[1]Multi-Field'!$E$15=BF64,'[1]Multi-Field'!$F$15="Drained"),BI64,IF(AND('[1]Multi-Field'!$E$15=BF64,'[1]Multi-Field'!$F$15="undrained"),BH64,""))</f>
        <v/>
      </c>
      <c r="BX64" s="409" t="str">
        <f>IF(AND('[1]Multi-Field'!$E$16=[1]Lists!BF64,'[1]Multi-Field'!$F$16="Drained"),BI64,IF(AND('[1]Multi-Field'!$E$16=[1]Lists!BF64,'[1]Multi-Field'!$F$16="undrained"),BH64,""))</f>
        <v/>
      </c>
      <c r="BY64" s="409" t="str">
        <f>IF(AND('[1]Multi-Field'!$E$17=[1]Lists!BF64,'[1]Multi-Field'!$F$17="Drained"),BI64,IF(AND('[1]Multi-Field'!$E$17=[1]Lists!BF64,'[1]Multi-Field'!$F$17="undrained"),BH64,""))</f>
        <v/>
      </c>
      <c r="BZ64" s="409" t="str">
        <f>IF(AND('[1]Multi-Field'!$E$18=[1]Lists!BF64,'[1]Multi-Field'!$F$18="Drained"),BI64,IF(AND('[1]Multi-Field'!$E$18=[1]Lists!BF64,'[1]Multi-Field'!$F$18="undrained"),BH64,""))</f>
        <v/>
      </c>
      <c r="CA64" s="409" t="str">
        <f>IF(AND('[1]Multi-Field'!$E$19=[1]Lists!BF64,'[1]Multi-Field'!$F$19="Drained"),BI64,IF(AND('[1]Multi-Field'!$E$19=[1]Lists!BF64,'[1]Multi-Field'!$F$19="undrained"),BH64,""))</f>
        <v/>
      </c>
      <c r="CB64" s="409" t="str">
        <f>IF(AND('[1]Multi-Field'!$E$20=[1]Lists!BF64,'[1]Multi-Field'!$F$20="Drained"),BI64,IF(AND('[1]Multi-Field'!$E$20=[1]Lists!BF64,'[1]Multi-Field'!$F$20="undrained"),BH64,""))</f>
        <v/>
      </c>
      <c r="CC64" s="409" t="str">
        <f>IF(AND('[1]Multi-Field'!$E$21=[1]Lists!BF64,'[1]Multi-Field'!$F$21="Drained"),BI64,IF(AND('[1]Multi-Field'!$E$21=[1]Lists!BF64,'[1]Multi-Field'!$F$21="undrained"),BH64,""))</f>
        <v/>
      </c>
      <c r="CD64" s="409" t="str">
        <f>IF(AND('[1]Multi-Field'!$E$22=[1]Lists!BF64,'[1]Multi-Field'!$F$22="Drained"),BI64,IF(AND('[1]Multi-Field'!$E$22=[1]Lists!BF64,'[1]Multi-Field'!$F$22="undrained"),BH64,""))</f>
        <v/>
      </c>
      <c r="CE64" s="409" t="str">
        <f>IF(AND('[1]Multi-Field'!$E$23=[1]Lists!BF64,'[1]Multi-Field'!$F$23="Drained"),BI64,IF(AND('[1]Multi-Field'!$E$23=[1]Lists!BF64,'[1]Multi-Field'!$F$23="undrained"),BH64,""))</f>
        <v/>
      </c>
      <c r="CF64" s="409" t="str">
        <f>IF(AND('[1]Multi-Field'!$E$24=[1]Lists!BF64,'[1]Multi-Field'!$F$24="Drained"),BI64,IF(AND('[1]Multi-Field'!$E$24=[1]Lists!BF64,'[1]Multi-Field'!$F$24="undrained"),BH64,""))</f>
        <v/>
      </c>
      <c r="CG64" s="409" t="str">
        <f>IF(AND('[1]Multi-Field'!$E$25=[1]Lists!BF64,'[1]Multi-Field'!$F$25="Drained"),BI64,IF(AND('[1]Multi-Field'!$E$25=[1]Lists!BF64,'[1]Multi-Field'!$F$25="undrained"),BH64,""))</f>
        <v/>
      </c>
      <c r="CH64" s="409" t="str">
        <f>IF(AND('[1]Multi-Field'!$E$26=[1]Lists!BF64,'[1]Multi-Field'!$F$26="Drained"),BI64,IF(AND('[1]Multi-Field'!$E$26=[1]Lists!BF64,'[1]Multi-Field'!$F$26="undrained"),BH64,""))</f>
        <v/>
      </c>
      <c r="CI64" s="409" t="str">
        <f>IF(AND('[1]Multi-Field'!$E$27=[1]Lists!BF64,'[1]Multi-Field'!$F$27="Drained"),BI64,IF(AND('[1]Multi-Field'!$E$27=[1]Lists!BF64,'[1]Multi-Field'!$F$27="undrained"),BH64,""))</f>
        <v/>
      </c>
      <c r="CJ64" s="409" t="str">
        <f>IF(AND('[1]Multi-Field'!$E$28=[1]Lists!BF64,'[1]Multi-Field'!$F$28="Drained"),BI64,IF(AND('[1]Multi-Field'!$E$28=[1]Lists!BF64,'[1]Multi-Field'!$F$28="undrained"),BH64,""))</f>
        <v/>
      </c>
      <c r="CK64" s="409" t="str">
        <f>IF(AND('[1]Multi-Field'!$E$29=[1]Lists!BF64,'[1]Multi-Field'!$F$29="Drained"),BI64,IF(AND('[1]Multi-Field'!$E$29=[1]Lists!BF64,'[1]Multi-Field'!$F$29="undrained"),BH64,""))</f>
        <v/>
      </c>
      <c r="CL64" s="409" t="str">
        <f>IF(AND('[1]Multi-Field'!$E$30=[1]Lists!BF64,'[1]Multi-Field'!$F$30="Drained"),BI64,IF(AND('[1]Multi-Field'!$E$30=[1]Lists!BF64,'[1]Multi-Field'!$F$30="undrained"),BH64,""))</f>
        <v/>
      </c>
      <c r="CM64" s="409" t="str">
        <f>IF(AND('[1]Multi-Field'!$E$31=[1]Lists!BF64,'[1]Multi-Field'!$F$31="Drained"),BI64,IF(AND('[1]Multi-Field'!$E$31=[1]Lists!BF64,'[1]Multi-Field'!$F$31="undrained"),BH64,""))</f>
        <v/>
      </c>
      <c r="CN64" s="409" t="str">
        <f>IF(AND('[1]Multi-Field'!$E$32=[1]Lists!BF64,'[1]Multi-Field'!$F$32="Drained"),BI64,IF(AND('[1]Multi-Field'!$E$32=[1]Lists!BF64,'[1]Multi-Field'!$F$32="undrained"),BH64,""))</f>
        <v/>
      </c>
      <c r="CO64" s="409" t="str">
        <f>IF(AND('[1]Multi-Field'!$E$33=[1]Lists!BF64,'[1]Multi-Field'!$F$33="Drained"),BI64,IF(AND('[1]Multi-Field'!$E$33=[1]Lists!BF64,'[1]Multi-Field'!$F$33="undrained"),BH64,""))</f>
        <v/>
      </c>
      <c r="CP64" s="409" t="str">
        <f>IF(AND('[1]Multi-Field'!$E$34=[1]Lists!BF64,'[1]Multi-Field'!$F$34="Drained"),BI64,IF(AND('[1]Multi-Field'!$E$34=[1]Lists!BF64,'[1]Multi-Field'!$F$34="undrained"),BH64,""))</f>
        <v/>
      </c>
      <c r="CQ64" s="409" t="str">
        <f>IF(AND('[1]Multi-Field'!$E$35=[1]Lists!BF64,'[1]Multi-Field'!$F$35="Drained"),BI64,IF(AND('[1]Multi-Field'!$E$35=[1]Lists!BF64,'[1]Multi-Field'!$F$35="undrained"),BH64,""))</f>
        <v/>
      </c>
      <c r="CR64" s="409" t="str">
        <f>IF(AND('[1]Multi-Field'!$E$36=[1]Lists!BF64,'[1]Multi-Field'!$F$36="Drained"),BI64,IF(AND('[1]Multi-Field'!$E$36=[1]Lists!BF64,'[1]Multi-Field'!$F$36="undrained"),BH64,""))</f>
        <v/>
      </c>
      <c r="CS64" s="409" t="str">
        <f>IF(AND('[1]Multi-Field'!$E$37=[1]Lists!BF64,'[1]Multi-Field'!$F$37="Drained"),BI64,IF(AND('[1]Multi-Field'!$E$37=[1]Lists!BF64,'[1]Multi-Field'!$F$37="undrained"),BH64,""))</f>
        <v/>
      </c>
      <c r="CT64" s="409" t="str">
        <f>IF(AND('[1]Multi-Field'!$E$38=[1]Lists!BF64,'[1]Multi-Field'!$F$38="Drained"),BI64,IF(AND('[1]Multi-Field'!$E$38=[1]Lists!BF64,'[1]Multi-Field'!$F$38="undrained"),BH64,""))</f>
        <v/>
      </c>
      <c r="CU64" s="409" t="str">
        <f>IF(AND('[1]Multi-Field'!$E$39=[1]Lists!BF64,'[1]Multi-Field'!$F$39="Drained"),BI64,IF(AND('[1]Multi-Field'!$E$39=[1]Lists!BF64,'[1]Multi-Field'!$F$39="undrained"),BH64,""))</f>
        <v/>
      </c>
      <c r="CV64" s="409" t="str">
        <f>IF(AND('[1]Multi-Field'!$E$40=[1]Lists!BF64,'[1]Multi-Field'!$F$40="Drained"),BI64,IF(AND('[1]Multi-Field'!$E$40=[1]Lists!BF64,'[1]Multi-Field'!$F$40="undrained"),BH64,""))</f>
        <v/>
      </c>
      <c r="CW64" s="409" t="str">
        <f>IF(AND('[1]Multi-Field'!$E$41=[1]Lists!BF64,'[1]Multi-Field'!$F$40="Drained"),BI64,IF(AND('[1]Multi-Field'!$E$40=[1]Lists!BF64,'[1]Multi-Field'!$F$40="undrained"),BH64,""))</f>
        <v/>
      </c>
      <c r="CX64" s="409" t="str">
        <f>IF(AND('[1]Multi-Field'!$E$42=[1]Lists!BF64,'[1]Multi-Field'!$F$42="Drained"),BI64,IF(AND('[1]Multi-Field'!$E$42=[1]Lists!BF64,'[1]Multi-Field'!$F$42="undrained"),BH64,""))</f>
        <v/>
      </c>
      <c r="CY64" s="409" t="str">
        <f>IF(AND('[1]Multi-Field'!$E$43=[1]Lists!BF64,'[1]Multi-Field'!$F$43="Drained"),BI64,IF(AND('[1]Multi-Field'!$E$43=[1]Lists!BF64,'[1]Multi-Field'!$F$43="undrained"),BH64,""))</f>
        <v/>
      </c>
      <c r="CZ64" s="409" t="str">
        <f>IF(AND('[1]Multi-Field'!$E$44=[1]Lists!BF64,'[1]Multi-Field'!$F$44="Drained"),BI64,IF(AND('[1]Multi-Field'!$E$44=[1]Lists!BF64,'[1]Multi-Field'!$F$44="undrained"),BH64,""))</f>
        <v/>
      </c>
      <c r="DA64" s="409" t="str">
        <f>IF(AND('[1]Multi-Field'!$E$45=[1]Lists!BF64,'[1]Multi-Field'!$F$45="Drained"),BI64,IF(AND('[1]Multi-Field'!$E$45=[1]Lists!BF64,'[1]Multi-Field'!$F$45="undrained"),BH64,""))</f>
        <v/>
      </c>
      <c r="DB64" s="409" t="str">
        <f>IF(AND('[1]Multi-Field'!$E$46=[1]Lists!BF64,'[1]Multi-Field'!$F$46="Drained"),BI64,IF(AND('[1]Multi-Field'!$E$46=[1]Lists!BF64,'[1]Multi-Field'!$F$46="undrained"),BH64,""))</f>
        <v/>
      </c>
      <c r="DC64" s="409" t="str">
        <f>IF(AND('[1]Multi-Field'!$E$47=[1]Lists!BF64,'[1]Multi-Field'!$F$47="Drained"),BI64,IF(AND('[1]Multi-Field'!$E$47=[1]Lists!BF64,'[1]Multi-Field'!$F$47="undrained"),BH64,""))</f>
        <v/>
      </c>
      <c r="DD64" s="409" t="str">
        <f>IF(AND('[1]Multi-Field'!$E$48=[1]Lists!BF64,'[1]Multi-Field'!$F$48="Drained"),BI64,IF(AND('[1]Multi-Field'!$E$48=[1]Lists!BF64,'[1]Multi-Field'!$F$48="undrained"),BH64,""))</f>
        <v/>
      </c>
      <c r="DE64" s="409" t="str">
        <f>IF(AND('[1]Multi-Field'!$E$49=[1]Lists!BF64,'[1]Multi-Field'!$F$49="Drained"),BI64,IF(AND('[1]Multi-Field'!$E$49=[1]Lists!BF64,'[1]Multi-Field'!$F$9="undrained"),BH64,""))</f>
        <v/>
      </c>
      <c r="DF64" s="409" t="str">
        <f>IF(AND('[1]Multi-Field'!$E$50=[1]Lists!BF64,'[1]Multi-Field'!$F$50="Drained"),BI64,IF(AND('[1]Multi-Field'!$E$50=[1]Lists!BF64,'[1]Multi-Field'!$F$50="undrained"),BH64,""))</f>
        <v/>
      </c>
      <c r="DG64" s="409" t="str">
        <f>IF(AND('[1]Multi-Field'!$E$51=[1]Lists!BF64,'[1]Multi-Field'!$F$51="Drained"),BI64,IF(AND('[1]Multi-Field'!$E$51=[1]Lists!BF64,'[1]Multi-Field'!$F$51="undrained"),BH64,""))</f>
        <v/>
      </c>
      <c r="DH64" s="409" t="str">
        <f>IF(AND('[1]Multi-Field'!$E$52=[1]Lists!BF64,'[1]Multi-Field'!$F$52="Drained"),BI64,IF(AND('[1]Multi-Field'!$E$52=[1]Lists!BF64,'[1]Multi-Field'!$F$52="undrained"),BH64,""))</f>
        <v/>
      </c>
      <c r="DI64" s="409" t="str">
        <f>IF(AND('[1]Multi-Field'!$E$53=[1]Lists!BF64,'[1]Multi-Field'!$F$53="Drained"),BI64,IF(AND('[1]Multi-Field'!$E$53=[1]Lists!BF64,'[1]Multi-Field'!$F$53="undrained"),BH64,""))</f>
        <v/>
      </c>
      <c r="DJ64" s="409" t="str">
        <f>IF(AND('[1]Multi-Field'!$E$54=[1]Lists!BF64,'[1]Multi-Field'!$F$54="Drained"),BI64,IF(AND('[1]Multi-Field'!$E$54=[1]Lists!BF64,'[1]Multi-Field'!$F$54="undrained"),BH64,""))</f>
        <v/>
      </c>
      <c r="DK64" s="409" t="str">
        <f>IF(AND('[1]Multi-Field'!$E$55=[1]Lists!BF64,'[1]Multi-Field'!$F$55="Drained"),BI64,IF(AND('[1]Multi-Field'!$E$55=[1]Lists!BF64,'[1]Multi-Field'!$F$55="undrained"),BH64,""))</f>
        <v/>
      </c>
      <c r="DL64" s="409" t="str">
        <f>IF(AND('[1]Multi-Field'!$E$56=[1]Lists!BF64,'[1]Multi-Field'!$F$56="Drained"),BI64,IF(AND('[1]Multi-Field'!$E$56=[1]Lists!BF64,'[1]Multi-Field'!$F$56="undrained"),BH64,""))</f>
        <v/>
      </c>
      <c r="DM64" s="409" t="str">
        <f>IF(AND('[1]Multi-Field'!$E$57=[1]Lists!BF64,'[1]Multi-Field'!$F$57="Drained"),BI64,IF(AND('[1]Multi-Field'!$E$57=[1]Lists!BF64,'[1]Multi-Field'!$F$57="undrained"),BH64,""))</f>
        <v/>
      </c>
      <c r="DN64" s="409" t="str">
        <f>IF(AND('[1]Multi-Field'!$E$58=[1]Lists!BF64,'[1]Multi-Field'!$F$58="Drained"),BI64,IF(AND('[1]Multi-Field'!$E$58=[1]Lists!BF64,'[1]Multi-Field'!$F$58="undrained"),BH64,""))</f>
        <v/>
      </c>
      <c r="DO64" s="409" t="str">
        <f>IF(AND('[1]Multi-Field'!$E$59=[1]Lists!BF64,'[1]Multi-Field'!$F$59="Drained"),BI64,IF(AND('[1]Multi-Field'!$E$59=[1]Lists!BF64,'[1]Multi-Field'!$F$59="undrained"),BH64,""))</f>
        <v/>
      </c>
      <c r="DP64" s="409" t="str">
        <f>IF(AND('[1]Multi-Field'!$E$60=[1]Lists!BF64,'[1]Multi-Field'!$F$60="Drained"),BI64,IF(AND('[1]Multi-Field'!$E$60=[1]Lists!BF64,'[1]Multi-Field'!$F$60="undrained"),BH64,""))</f>
        <v/>
      </c>
      <c r="DQ64" s="409" t="str">
        <f>IF(AND('[1]Multi-Field'!$E$61=[1]Lists!BF64,'[1]Multi-Field'!$F$61="Drained"),BI64,IF(AND('[1]Multi-Field'!$E$61=[1]Lists!BF64,'[1]Multi-Field'!$F$61="undrained"),BH64,""))</f>
        <v/>
      </c>
      <c r="DR64" s="409" t="str">
        <f>IF(AND('[1]Multi-Field'!$E$62=[1]Lists!BF64,'[1]Multi-Field'!$F$62="Drained"),BI64,IF(AND('[1]Multi-Field'!$E$62=[1]Lists!BF64,'[1]Multi-Field'!$F$62="undrained"),BH64,""))</f>
        <v/>
      </c>
      <c r="DS64" s="409" t="str">
        <f>IF(AND('[1]Multi-Field'!$E$63=[1]Lists!BF64,'[1]Multi-Field'!$F$63="Drained"),BI64,IF(AND('[1]Multi-Field'!$E$63=[1]Lists!BF64,'[1]Multi-Field'!$F$63="undrained"),BH64,""))</f>
        <v/>
      </c>
      <c r="DT64" s="409" t="str">
        <f>IF(AND('[1]Multi-Field'!$E$64=[1]Lists!BF64,'[1]Multi-Field'!$F$64="Drained"),BI64,IF(AND('[1]Multi-Field'!$E$64=[1]Lists!BF64,'[1]Multi-Field'!$F$64="undrained"),BH64,""))</f>
        <v/>
      </c>
      <c r="DU64" s="409">
        <f>IF(AND('[1]Multi-Field'!$E$65=[1]Lists!BF64,'[1]Multi-Field'!$F$65="Drained"),BI64,IF(AND('[1]Multi-Field'!$E$65=[1]Lists!BF64,'[1]Multi-Field'!$F$65="undrained"),BH64,""))</f>
        <v>4</v>
      </c>
      <c r="DV64" s="409" t="str">
        <f>IF(AND('[1]Multi-Field'!$E$66=[1]Lists!BF64,'[1]Multi-Field'!$F$66="Drained"),BI64,IF(AND('[1]Multi-Field'!$E$66=[1]Lists!BF64,'[1]Multi-Field'!$F$66="undrained"),BH64,""))</f>
        <v/>
      </c>
      <c r="DW64" s="409" t="str">
        <f>IF(AND('[1]Multi-Field'!$E$67=[1]Lists!BF64,'[1]Multi-Field'!$F$67="Drained"),BI64,IF(AND('[1]Multi-Field'!$E$67=[1]Lists!BF64,'[1]Multi-Field'!$F$67="undrained"),BH64,""))</f>
        <v/>
      </c>
      <c r="DX64" s="409" t="str">
        <f>IF(AND('[1]Multi-Field'!$E$68=[1]Lists!BF64,'[1]Multi-Field'!$F$68="Drained"),BI64,IF(AND('[1]Multi-Field'!$E$68=[1]Lists!BF64,'[1]Multi-Field'!$F$68="undrained"),BH64,""))</f>
        <v/>
      </c>
      <c r="DY64" s="409" t="str">
        <f>IF(AND('[1]Multi-Field'!$E$69=[1]Lists!BF64,'[1]Multi-Field'!$F$69="Drained"),BI64,IF(AND('[1]Multi-Field'!$E$69=[1]Lists!BF64,'[1]Multi-Field'!$F$69="undrained"),BH64,""))</f>
        <v/>
      </c>
      <c r="DZ64" s="409" t="str">
        <f>IF(AND('[1]Multi-Field'!$E$70=[1]Lists!BF64,'[1]Multi-Field'!$F$70="Drained"),BI64,IF(AND('[1]Multi-Field'!$E$70=[1]Lists!BF64,'[1]Multi-Field'!$F$70="undrained"),BH64,""))</f>
        <v/>
      </c>
      <c r="EA64" s="409" t="str">
        <f>IF(AND('[1]Multi-Field'!$E$71=[1]Lists!BF64,'[1]Multi-Field'!$F$71="Drained"),BI64,IF(AND('[1]Multi-Field'!$E$71=[1]Lists!BF64,'[1]Multi-Field'!$F$71="undrained"),BH64,""))</f>
        <v/>
      </c>
      <c r="EB64" s="409" t="str">
        <f>IF(AND('[1]Multi-Field'!$E$72=[1]Lists!BF64,'[1]Multi-Field'!$F$72="Drained"),BI64,IF(AND('[1]Multi-Field'!$E$72=[1]Lists!BF64,'[1]Multi-Field'!$F$72="undrained"),BH64,""))</f>
        <v/>
      </c>
      <c r="EC64" s="409" t="str">
        <f>IF(AND('[1]Multi-Field'!$E$73=[1]Lists!BF64,'[1]Multi-Field'!$F$73="Drained"),BI64,IF(AND('[1]Multi-Field'!$E$73=[1]Lists!BF64,'[1]Multi-Field'!$F$73="undrained"),BH64,""))</f>
        <v/>
      </c>
      <c r="ED64" s="409" t="str">
        <f>IF(AND('[1]Multi-Field'!$E$74=[1]Lists!BF64,'[1]Multi-Field'!$F$74="Drained"),BI64,IF(AND('[1]Multi-Field'!$E$74=[1]Lists!BF64,'[1]Multi-Field'!$F$74="undrained"),BH64,""))</f>
        <v/>
      </c>
      <c r="EE64" s="409" t="str">
        <f>IF(AND('[1]Multi-Field'!$E$75=[1]Lists!BF64,'[1]Multi-Field'!$F$75="Drained"),BI64,IF(AND('[1]Multi-Field'!$E$75=[1]Lists!BF64,'[1]Multi-Field'!$F$75="undrained"),BH64,""))</f>
        <v/>
      </c>
      <c r="EF64" s="409" t="str">
        <f>IF(AND('[1]Multi-Field'!$E$76=[1]Lists!BF64,'[1]Multi-Field'!$F$76="Drained"),BI64,IF(AND('[1]Multi-Field'!$E$76=[1]Lists!BF64,'[1]Multi-Field'!$F$6="undrained"),BH64,""))</f>
        <v/>
      </c>
      <c r="EG64" s="409" t="str">
        <f>IF(AND('[1]Multi-Field'!$E$77=[1]Lists!BF64,'[1]Multi-Field'!$F$77="Drained"),BI64,IF(AND('[1]Multi-Field'!$E$77=[1]Lists!BF64,'[1]Multi-Field'!$F$77="undrained"),BH64,""))</f>
        <v/>
      </c>
      <c r="EH64" s="409" t="str">
        <f>IF(AND('[1]Multi-Field'!$E$78=[1]Lists!BF64,'[1]Multi-Field'!$F$78="Drained"),BI64,IF(AND('[1]Multi-Field'!$E$78=[1]Lists!BF64,'[1]Multi-Field'!$F$78="undrained"),BH64,""))</f>
        <v/>
      </c>
      <c r="EI64" s="409" t="str">
        <f>IF(AND('[1]Multi-Field'!$E$79=[1]Lists!BF64,'[1]Multi-Field'!$F$79="Drained"),BI64,IF(AND('[1]Multi-Field'!$E$79=[1]Lists!BF64,'[1]Multi-Field'!$F$79="undrained"),BH64,""))</f>
        <v/>
      </c>
      <c r="EJ64" s="409" t="str">
        <f>IF(AND('[1]Multi-Field'!$E$80=[1]Lists!BF64,'[1]Multi-Field'!$F$80="Drained"),BI64,IF(AND('[1]Multi-Field'!$E$80=[1]Lists!BF64,'[1]Multi-Field'!$F$80="undrained"),BH64,""))</f>
        <v/>
      </c>
      <c r="EK64" s="409" t="str">
        <f>IF(AND('[1]Multi-Field'!$E$81=[1]Lists!BF64,'[1]Multi-Field'!$F$81="Drained"),BI64,IF(AND('[1]Multi-Field'!$E$81=[1]Lists!BF64,'[1]Multi-Field'!$F$81="undrained"),BH64,""))</f>
        <v/>
      </c>
      <c r="EL64" s="409" t="str">
        <f>IF(AND('[1]Multi-Field'!$E$82=[1]Lists!BF64,'[1]Multi-Field'!$F$82="Drained"),BI64,IF(AND('[1]Multi-Field'!$E$82=[1]Lists!BF64,'[1]Multi-Field'!$F$82="undrained"),BH64,""))</f>
        <v/>
      </c>
      <c r="EM64" s="409" t="str">
        <f>IF(AND('[1]Multi-Field'!$E$83=[1]Lists!BF64,'[1]Multi-Field'!$F$83="Drained"),BI64,IF(AND('[1]Multi-Field'!$E$83=[1]Lists!BF64,'[1]Multi-Field'!$F$83="undrained"),BH64,""))</f>
        <v/>
      </c>
      <c r="EN64" s="409" t="str">
        <f>IF(AND('[1]Multi-Field'!$E$84=[1]Lists!BF64,'[1]Multi-Field'!$F$84="Drained"),BI64,IF(AND('[1]Multi-Field'!$E$84=[1]Lists!BF64,'[1]Multi-Field'!$F$84="undrained"),BH64,""))</f>
        <v/>
      </c>
      <c r="EO64" s="409" t="str">
        <f>IF(AND('[1]Multi-Field'!$E$85=[1]Lists!BF64,'[1]Multi-Field'!$F$85="Drained"),BI64,IF(AND('[1]Multi-Field'!$E$85=[1]Lists!BF64,'[1]Multi-Field'!$F$85="undrained"),BH64,""))</f>
        <v/>
      </c>
      <c r="EP64" s="409" t="str">
        <f>IF(AND('[1]Multi-Field'!$E$86=[1]Lists!BF64,'[1]Multi-Field'!$F$86="Drained"),BI64,IF(AND('[1]Multi-Field'!$E$86=[1]Lists!BF64,'[1]Multi-Field'!$F$86="undrained"),BH64,""))</f>
        <v/>
      </c>
      <c r="EQ64" s="409" t="str">
        <f>IF(AND('[1]Multi-Field'!$E$87=[1]Lists!BF64,'[1]Multi-Field'!$F$87="Drained"),BI64,IF(AND('[1]Multi-Field'!$E$87=[1]Lists!BF64,'[1]Multi-Field'!$F$87="undrained"),BH64,""))</f>
        <v/>
      </c>
      <c r="ER64" s="409" t="str">
        <f>IF(AND('[1]Multi-Field'!$E$88=[1]Lists!BF64,'[1]Multi-Field'!$F$88="Drained"),BI64,IF(AND('[1]Multi-Field'!$E$88=[1]Lists!BF64,'[1]Multi-Field'!$F$88="undrained"),BH64,""))</f>
        <v/>
      </c>
      <c r="ES64" s="409" t="str">
        <f>IF(AND('[1]Multi-Field'!$E$89=[1]Lists!BF64,'[1]Multi-Field'!$F$89="Drained"),BI64,IF(AND('[1]Multi-Field'!$E$89=[1]Lists!BF64,'[1]Multi-Field'!$F$89="undrained"),BH64,""))</f>
        <v/>
      </c>
      <c r="ET64" s="409" t="str">
        <f>IF(AND('[1]Multi-Field'!$E$90=[1]Lists!BF64,'[1]Multi-Field'!$F$90="Drained"),BI64,IF(AND('[1]Multi-Field'!$E$90=[1]Lists!BF64,'[1]Multi-Field'!$F$90="undrained"),BH64,""))</f>
        <v/>
      </c>
      <c r="EU64" s="409" t="str">
        <f>IF(AND('[1]Multi-Field'!$E$91=[1]Lists!BF64,'[1]Multi-Field'!$F$91="Drained"),BI64,IF(AND('[1]Multi-Field'!$E$91=[1]Lists!BF64,'[1]Multi-Field'!$F$91="undrained"),BH64,""))</f>
        <v/>
      </c>
      <c r="EV64" s="409" t="str">
        <f>IF(AND('[1]Multi-Field'!$E$92=[1]Lists!BF64,'[1]Multi-Field'!$F$92="Drained"),BI64,IF(AND('[1]Multi-Field'!$E$92=[1]Lists!BF64,'[1]Multi-Field'!$F$92="undrained"),BH64,""))</f>
        <v/>
      </c>
      <c r="EW64" s="409" t="str">
        <f>IF(AND('[1]Multi-Field'!$E$93=[1]Lists!BF64,'[1]Multi-Field'!$F$93="Drained"),BI64,IF(AND('[1]Multi-Field'!$E$93=[1]Lists!BF64,'[1]Multi-Field'!$F$93="undrained"),BH64,""))</f>
        <v/>
      </c>
      <c r="EX64" s="409" t="str">
        <f>IF(AND('[1]Multi-Field'!$E$94=[1]Lists!BF64,'[1]Multi-Field'!$F$94="Drained"),BI64,IF(AND('[1]Multi-Field'!$E$94=[1]Lists!BF64,'[1]Multi-Field'!$F$94="undrained"),BH64,""))</f>
        <v/>
      </c>
      <c r="EY64" s="409" t="str">
        <f>IF(AND('[1]Multi-Field'!$E$95=[1]Lists!BF64,'[1]Multi-Field'!$F$95="Drained"),BI64,IF(AND('[1]Multi-Field'!$E$95=[1]Lists!BF64,'[1]Multi-Field'!$F$95="undrained"),BH64,""))</f>
        <v/>
      </c>
      <c r="EZ64" s="409" t="str">
        <f>IF(AND('[1]Multi-Field'!$E$96=[1]Lists!BF64,'[1]Multi-Field'!$F$96="Drained"),BI64,IF(AND('[1]Multi-Field'!$E$96=[1]Lists!BF64,'[1]Multi-Field'!$F$96="undrained"),BH64,""))</f>
        <v/>
      </c>
      <c r="FA64" s="409" t="str">
        <f>IF(AND('[1]Multi-Field'!$E$97=[1]Lists!BF64,'[1]Multi-Field'!$F$97="Drained"),BI64,IF(AND('[1]Multi-Field'!$E$97=[1]Lists!BF64,'[1]Multi-Field'!$F$97="undrained"),BH64,""))</f>
        <v/>
      </c>
      <c r="FB64" s="409" t="str">
        <f>IF(AND('[1]Multi-Field'!$E$98=[1]Lists!BF64,'[1]Multi-Field'!$F$98="Drained"),BI64,IF(AND('[1]Multi-Field'!$E$98=[1]Lists!BF64,'[1]Multi-Field'!$F$98="undrained"),BH64,""))</f>
        <v/>
      </c>
      <c r="FC64" s="409" t="str">
        <f>IF(AND('[1]Multi-Field'!$E$99=[1]Lists!BF64,'[1]Multi-Field'!$F$99="Drained"),BI64,IF(AND('[1]Multi-Field'!$E$99=[1]Lists!BF64,'[1]Multi-Field'!$F$99="undrained"),BH64,""))</f>
        <v/>
      </c>
      <c r="FD64" s="409" t="str">
        <f>IF(AND('[1]Multi-Field'!$E$100=[1]Lists!BF64,'[1]Multi-Field'!$F$100="Drained"),BI64,IF(AND('[1]Multi-Field'!$E$100=[1]Lists!BF64,'[1]Multi-Field'!$F$100="undrained"),BH64,""))</f>
        <v/>
      </c>
      <c r="FE64" s="409" t="str">
        <f>IF(AND('[1]Multi-Field'!$E$101=[1]Lists!BF64,'[1]Multi-Field'!$F$101="Drained"),BI64,IF(AND('[1]Multi-Field'!$E$101=[1]Lists!BF64,'[1]Multi-Field'!$F$101="undrained"),BH64,""))</f>
        <v/>
      </c>
      <c r="FF64" s="409" t="str">
        <f>IF(AND('[1]Multi-Field'!$E$102=[1]Lists!BF64,'[1]Multi-Field'!$F$102="Drained"),BI64,IF(AND('[1]Multi-Field'!$E$102=[1]Lists!BF64,'[1]Multi-Field'!$F$102="undrained"),BH64,""))</f>
        <v/>
      </c>
      <c r="FG64" s="409" t="str">
        <f>IF(AND('[1]Multi-Field'!$E$103=[1]Lists!BF64,'[1]Multi-Field'!$F$103="Drained"),BI64,IF(AND('[1]Multi-Field'!$E$103=[1]Lists!BF64,'[1]Multi-Field'!$F$103="undrained"),BH64,""))</f>
        <v/>
      </c>
      <c r="FH64" s="409" t="str">
        <f>IF(AND('[1]Multi-Field'!$E$104=[1]Lists!BF64,'[1]Multi-Field'!$F$104="Drained"),BI64,IF(AND('[1]Multi-Field'!$E$104=[1]Lists!BF64,'[1]Multi-Field'!$F$104="undrained"),BH64,""))</f>
        <v/>
      </c>
      <c r="FI64" s="409" t="str">
        <f>IF(AND('[1]Multi-Field'!$E$105=[1]Lists!BF64,'[1]Multi-Field'!$F$105="Drained"),BI64,IF(AND('[1]Multi-Field'!$E$105=[1]Lists!BF64,'[1]Multi-Field'!$F$105="undrained"),BH64,""))</f>
        <v/>
      </c>
      <c r="FJ64" s="409" t="str">
        <f>IF(AND('[1]Multi-Field'!$E$106=[1]Lists!BF64,'[1]Multi-Field'!$F$106="Drained"),BI64,IF(AND('[1]Multi-Field'!$E$106=[1]Lists!BF64,'[1]Multi-Field'!$F$106="undrained"),BH64,""))</f>
        <v/>
      </c>
      <c r="FK64" s="409" t="str">
        <f>IF(AND('[1]Multi-Field'!$E$107=[1]Lists!BF64,'[1]Multi-Field'!$F$107="Drained"),BI64,IF(AND('[1]Multi-Field'!$E$107=[1]Lists!BF64,'[1]Multi-Field'!$F$107="undrained"),BH64,""))</f>
        <v/>
      </c>
      <c r="FL64" s="409" t="str">
        <f>IF(AND('[1]Multi-Field'!$E$108=[1]Lists!BF64,'[1]Multi-Field'!$F$108="Drained"),BI64,IF(AND('[1]Multi-Field'!$E$108=[1]Lists!BF64,'[1]Multi-Field'!$F$108="undrained"),BH64,""))</f>
        <v/>
      </c>
      <c r="FM64" s="409" t="str">
        <f>IF(AND('[1]Multi-Field'!$E$109=[1]Lists!BF64,'[1]Multi-Field'!$F$109="Drained"),BI64,IF(AND('[1]Multi-Field'!$E$109=[1]Lists!BF64,'[1]Multi-Field'!$F$109="undrained"),BH64,""))</f>
        <v/>
      </c>
      <c r="FN64" s="409" t="str">
        <f>IF(AND('[1]Multi-Field'!$E$110=[1]Lists!BF64,'[1]Multi-Field'!$F$110="Drained"),BI64,IF(AND('[1]Multi-Field'!$E$110=[1]Lists!BF64,'[1]Multi-Field'!$F$110="undrained"),BH64,""))</f>
        <v/>
      </c>
      <c r="FO64" s="409" t="str">
        <f>IF(AND('[1]Multi-Field'!$E$111=[1]Lists!BF64,'[1]Multi-Field'!$F$111="Drained"),BI64,IF(AND('[1]Multi-Field'!$E$111=[1]Lists!BF64,'[1]Multi-Field'!$F$111="undrained"),BH64,""))</f>
        <v/>
      </c>
      <c r="FP64" s="409" t="str">
        <f>IF(AND('[1]Multi-Field'!$E$112=[1]Lists!BF64,'[1]Multi-Field'!$F$112="Drained"),BI64,IF(AND('[1]Multi-Field'!$E$112=[1]Lists!BF64,'[1]Multi-Field'!$F$112="undrained"),BH64,""))</f>
        <v/>
      </c>
      <c r="FQ64" s="409" t="str">
        <f>IF(AND('[1]Multi-Field'!$E$113=[1]Lists!BF64,'[1]Multi-Field'!$F$113="Drained"),BI64,IF(AND('[1]Multi-Field'!$E$113=[1]Lists!BF64,'[1]Multi-Field'!$F$113="undrained"),BH64,""))</f>
        <v/>
      </c>
      <c r="FR64" s="409" t="str">
        <f>IF(AND('[1]Multi-Field'!$E$114=[1]Lists!BF64,'[1]Multi-Field'!$F$114="Drained"),BI64,IF(AND('[1]Multi-Field'!$E$114=[1]Lists!BF64,'[1]Multi-Field'!$F$114="undrained"),BH64,""))</f>
        <v/>
      </c>
      <c r="FS64" s="409" t="str">
        <f>IF(AND('[1]Multi-Field'!$E$115=[1]Lists!BF64,'[1]Multi-Field'!$F$115="Drained"),BI64,IF(AND('[1]Multi-Field'!$E$115=[1]Lists!BF64,'[1]Multi-Field'!$F$115="undrained"),BH64,""))</f>
        <v/>
      </c>
      <c r="FT64" s="409" t="str">
        <f>IF(AND('[1]Multi-Field'!$E$116=[1]Lists!BF64,'[1]Multi-Field'!$F$116="Drained"),BI64,IF(AND('[1]Multi-Field'!$E$116=[1]Lists!BF64,'[1]Multi-Field'!$F$116="undrained"),BH64,""))</f>
        <v/>
      </c>
      <c r="FU64" s="409" t="str">
        <f>IF(AND('[1]Multi-Field'!$E$117=[1]Lists!BF64,'[1]Multi-Field'!$F$117="Drained"),BI64,IF(AND('[1]Multi-Field'!$E$117=[1]Lists!BF64,'[1]Multi-Field'!$F$117="undrained"),BH64,""))</f>
        <v/>
      </c>
      <c r="FV64" s="409" t="str">
        <f>IF(AND('[1]Multi-Field'!$E$118=[1]Lists!BF64,'[1]Multi-Field'!$F$118="Drained"),BI64,IF(AND('[1]Multi-Field'!$E$118=[1]Lists!BF64,'[1]Multi-Field'!$F$118="undrained"),BH64,""))</f>
        <v/>
      </c>
      <c r="FW64" s="409" t="str">
        <f>IF(AND('[1]Multi-Field'!$E$119=[1]Lists!BF64,'[1]Multi-Field'!$F$119="Drained"),BI64,IF(AND('[1]Multi-Field'!$E$119=[1]Lists!BF64,'[1]Multi-Field'!$F$119="undrained"),BH64,""))</f>
        <v/>
      </c>
      <c r="FX64" s="409" t="str">
        <f>IF(AND('[1]Multi-Field'!$E$120=[1]Lists!BF64,'[1]Multi-Field'!$F$120="Drained"),BI64,IF(AND('[1]Multi-Field'!$E$120=[1]Lists!BF64,'[1]Multi-Field'!$F$120="undrained"),BH64,""))</f>
        <v/>
      </c>
      <c r="FZ64" t="s">
        <v>848</v>
      </c>
      <c r="GC64" s="4">
        <f>'[1]Multi-Field'!B62</f>
        <v>0</v>
      </c>
      <c r="GD64" s="73" t="str">
        <f>IF(OR('[1]Multi-Field'!Q62=$FZ$43,'[1]Multi-Field'!Q62=$FZ$44),'[1]Multi-Field'!BS62,"")</f>
        <v/>
      </c>
      <c r="GE64" s="4" t="str">
        <f>IF(AND(OR('[1]Multi-Field'!Q62=$FZ$86,'[1]Multi-Field'!Q62=$FZ$94,'[1]Multi-Field'!Q62=$FZ$87,'[1]Multi-Field'!Q62=[1]Lists!$FZ$93,'[1]Multi-Field'!Q62=$FZ$59),'[1]Multi-Field'!BS62&gt;50),'[1]Multi-Field'!BS62*0.8,IF(AND(OR('[1]Multi-Field'!Q62=$FZ$86,'[1]Multi-Field'!Q62=$FZ$94,'[1]Multi-Field'!Q62=$FZ$87,'[1]Multi-Field'!Q62=[1]Lists!$FZ$93,'[1]Multi-Field'!Q62=[1]Lists!$FZ$59),'[1]Multi-Field'!BS62&lt;50),'[1]Multi-Field'!BS62,""))</f>
        <v/>
      </c>
      <c r="GF64" s="4" t="str">
        <f>IF(OR('[1]Multi-Field'!Q62=[1]Lists!$FZ$7,'[1]Multi-Field'!Q62=[1]Lists!$FZ$5,'[1]Multi-Field'!Q62=[1]Lists!$FZ$24,'[1]Multi-Field'!Q62=[1]Lists!$FZ$10,'[1]Multi-Field'!Q62=[1]Lists!$FZ$8, '[1]Multi-Field'!Q62=[1]Lists!$FZ$25, '[1]Multi-Field'!Q62=[1]Lists!$FZ$23, '[1]Multi-Field'!Q62= [1]Lists!$FZ$47, '[1]Multi-Field'!Q62=[1]Lists!$FZ$49, '[1]Multi-Field'!Q62=[1]Lists!$FZ$48,'[1]Multi-Field'!Q62=[1]Lists!$FZ$3, '[1]Multi-Field'!Q62=[1]Lists!$FZ$14,'[1]Multi-Field'!Q62=[1]Lists!$FZ$36, '[1]Multi-Field'!Q62=[1]Lists!$FZ$41,'[1]Multi-Field'!Q62=[1]Lists!$FZ$42),0,"")</f>
        <v/>
      </c>
      <c r="GG64" s="4" t="str">
        <f>IF(OR('[1]Multi-Field'!Q62=[1]Lists!$FZ$6,'[1]Multi-Field'!Q62=[1]Lists!$FZ$4, '[1]Multi-Field'!Q91=[1]Lists!$FZ$11, '[1]Multi-Field'!Q62=[1]Lists!$FZ$1),100*IF('[1]Multi-Field'!U62=onepercent,0.75,IF('[1]Multi-Field'!U62=onetotwentyfivepercent,0.4,IF(OR('[1]Multi-Field'!U62=twentysixtofiftypercent,'[1]Multi-Field'!U62=greaterthanfiftypercent),0,""))),"")</f>
        <v/>
      </c>
      <c r="GH64" s="4" t="str">
        <f>IF(OR('[1]Multi-Field'!Q62=[1]Lists!$FZ$53,'[1]Multi-Field'!Q62=[1]Lists!$FZ$55), 50,IF('[1]Multi-Field'!Q62=[1]Lists!$FZ$54,225,IF('[1]Multi-Field'!Q62=[1]Lists!$FZ$56,75,"")))</f>
        <v/>
      </c>
      <c r="GI64" s="4" t="e">
        <f>#VALUE!</f>
        <v>#VALUE!</v>
      </c>
      <c r="GJ64" s="4" t="e">
        <f>#VALUE!</f>
        <v>#VALUE!</v>
      </c>
      <c r="GK64" s="4" t="str">
        <f>IF('[1]Multi-Field'!Q62=[1]Lists!$FZ$95,'[1]Multi-Field'!BS62*0.66,"")</f>
        <v/>
      </c>
      <c r="GM64" s="4" t="str">
        <f>IF(OR('[1]Multi-Field'!Q62=[1]Lists!$FZ$26,'[1]Multi-Field'!Q62=[1]Lists!$FZ$84),20,"")</f>
        <v/>
      </c>
      <c r="GN64" s="4" t="str">
        <f>IF(OR('[1]Multi-Field'!Q62=[1]Lists!$FZ$88,'[1]Multi-Field'!Q62=[1]Lists!$FZ$57),0,"")</f>
        <v/>
      </c>
      <c r="GO64" s="4" t="str">
        <f>IF(OR('[1]Multi-Field'!Q62=[1]Lists!$FZ$69,'[1]Multi-Field'!Q62=[1]Lists!$FZ$71,'[1]Multi-Field'!Q62=[1]Lists!$FZ$105),50,"")</f>
        <v/>
      </c>
      <c r="GP64" s="4" t="str">
        <f>IF(OR('[1]Multi-Field'!Q62=[1]Lists!$FZ$75,'[1]Multi-Field'!Q62=[1]Lists!$FZ$70),75,"")</f>
        <v/>
      </c>
      <c r="GQ64" s="4" t="str">
        <f>IF('[1]Multi-Field'!Q62=[1]Lists!$FZ$72,150,"")</f>
        <v/>
      </c>
      <c r="GR64" s="4" t="str">
        <f>IF(OR('[1]Multi-Field'!Q62=[1]Lists!$FZ$74,'[1]Multi-Field'!Q62=[1]Lists!$FZ$73),40,"")</f>
        <v/>
      </c>
      <c r="GS64" s="4" t="str">
        <f>IF('[1]Multi-Field'!Q62=[1]Lists!$FZ$99,80,"")</f>
        <v/>
      </c>
      <c r="GT64" s="4" t="str">
        <f>IF('[1]Multi-Field'!Q62=[1]Lists!$FZ$106,70,"")</f>
        <v/>
      </c>
      <c r="GU64" s="4" t="e">
        <f t="shared" si="4"/>
        <v>#VALUE!</v>
      </c>
    </row>
    <row r="65" spans="1:203" ht="13.5" customHeight="1">
      <c r="A65" s="7" t="s">
        <v>152</v>
      </c>
      <c r="B65" s="7"/>
      <c r="C65" s="7"/>
      <c r="D65" s="8">
        <v>75</v>
      </c>
      <c r="E65" s="8">
        <f t="shared" si="0"/>
        <v>75</v>
      </c>
      <c r="F65" s="8">
        <f t="shared" si="1"/>
        <v>75</v>
      </c>
      <c r="G65" s="8">
        <v>75</v>
      </c>
      <c r="H65" s="8">
        <v>65</v>
      </c>
      <c r="I65" s="8">
        <f t="shared" si="5"/>
        <v>65</v>
      </c>
      <c r="J65" s="8">
        <f t="shared" si="6"/>
        <v>65</v>
      </c>
      <c r="K65" s="8">
        <v>65</v>
      </c>
      <c r="L65" s="8">
        <v>130</v>
      </c>
      <c r="M65" s="8">
        <f t="shared" si="2"/>
        <v>130</v>
      </c>
      <c r="N65" s="8">
        <f t="shared" si="3"/>
        <v>130</v>
      </c>
      <c r="O65" s="8">
        <v>130</v>
      </c>
      <c r="P65" s="391">
        <v>40</v>
      </c>
      <c r="Q65" s="394"/>
      <c r="R65" s="395" t="b">
        <f>IF(OR('Multi-Field'!AA42=Lists!$AC$42,'Multi-Field'!AA42=Lists!$AC$43),IF('Multi-Field'!Z42="x",(IF('Multi-Field'!AC42=Lists!$Q$11,Lists!$R$11,IF('Multi-Field'!AC42=Lists!$Q$12,Lists!$R$12,IF('Multi-Field'!AC42=Lists!$Q$13,Lists!$R$13,IF('Multi-Field'!AC42=Lists!$Q$14,Lists!$R$14))))),IF('Multi-Field'!X42="x",(IF('Multi-Field'!AC42=Lists!$Q$11,Lists!$S$11,IF('Multi-Field'!AC42=Lists!$Q$12,Lists!$S$12,IF('Multi-Field'!AC42=Lists!$Q$13,Lists!$S$13,IF('Multi-Field'!AC42=Lists!$Q$14,Lists!$S$14))))),IF('Multi-Field'!V42="x",(IF('Multi-Field'!AC42=Lists!$Q$11,Lists!$T$11,IF('Multi-Field'!AC42=Lists!$Q$12,Lists!$T$12,IF('Multi-Field'!AC42=Lists!$Q$13,Lists!$T$13,IF('Multi-Field'!AC42=Lists!$Q$14,Lists!$T$14))))),0))))</f>
        <v>0</v>
      </c>
      <c r="S65" s="395" t="str">
        <f t="shared" si="11"/>
        <v/>
      </c>
      <c r="T65" s="395"/>
      <c r="U65" s="396"/>
      <c r="V65" s="383">
        <f>IF(OR('Multi-Field'!AI51=$U$4,'Multi-Field'!AI51=$U$5,'Multi-Field'!AI51=$U$6,'Multi-Field'!AI51=$U$7,'Multi-Field'!AI51=$U$8,'Multi-Field'!AI51=$U$9),(IF('Multi-Field'!AJ51=$V$2,100,IF('Multi-Field'!AJ51=$V$3,65,IF('Multi-Field'!AJ51=$V$4,53,IF('Multi-Field'!AJ51=$V$5,41,IF('Multi-Field'!AJ51=$V$6,23,IF('Multi-Field'!AJ51=$V$7,0,0))))))),0)</f>
        <v>0</v>
      </c>
      <c r="W65" s="383" t="str">
        <f>IF(AND(OR('Multi-Field'!AF51=$S$3,'Multi-Field'!AF51=S53,'Multi-Field'!AF51=$S$7),'Multi-Field'!AN51&lt;18,'Multi-Field'!AN51&gt;0),35,IF('Multi-Field'!AF51=$S$4,55,IF(AND('Multi-Field'!AF51=$S$6,'Multi-Field'!AN51&lt;18),30,IF(AND('Multi-Field'!AN51&gt;17,OR('Multi-Field'!AF51=$S$3,'Multi-Field'!AF51=$S$5,'Multi-Field'!AF51= $S$6,'Multi-Field'!AF51=$S$7)),25,"0"))))</f>
        <v>0</v>
      </c>
      <c r="X65" s="383">
        <f>IF(OR('Multi-Field'!BA51=$U$4,'Multi-Field'!BA51=$U$5,'Multi-Field'!BA51=$U$6,'Multi-Field'!BA51=U55,'Multi-Field'!BA51=$U$8,'Multi-Field'!BA51=$U$9),(IF('Multi-Field'!BB51=$V$2,100,IF('Multi-Field'!BB51=$V$3,65,IF('Multi-Field'!BB51=$V$4,53,IF('Multi-Field'!BB51=$V$5,41,IF('Multi-Field'!BB51=$V$6,23,IF('Multi-Field'!BB51=$V$7,0,0))))))),0)</f>
        <v>0</v>
      </c>
      <c r="Y65" s="383" t="str">
        <f>IF(AND(OR('Multi-Field'!AX51=$S$3,'Multi-Field'!AX51=$S$5,'Multi-Field'!AX51=$S$7),'Multi-Field'!BF51&lt;18),35,IF('Multi-Field'!AX51=$S$4,55,IF(AND('Multi-Field'!AX51=$S$6,'Multi-Field'!BF51&lt;18),30,IF(AND('Multi-Field'!BF51&gt;17,OR('Multi-Field'!AX51=$S$3,'Multi-Field'!AX51=$S$5,'Multi-Field'!AX51=$S$6,'Multi-Field'!AX51=$S$7)),25,"0"))))</f>
        <v>0</v>
      </c>
      <c r="Z65" s="383">
        <v>49</v>
      </c>
      <c r="AC65" t="s">
        <v>850</v>
      </c>
      <c r="AI65" s="384">
        <f>'[1]Multi-Field'!B61</f>
        <v>0</v>
      </c>
      <c r="AJ65" s="385" t="e">
        <f>#VALUE!</f>
        <v>#VALUE!</v>
      </c>
      <c r="AK65" s="385" t="e">
        <f>#VALUE!</f>
        <v>#VALUE!</v>
      </c>
      <c r="AL65" s="385" t="e">
        <f>IF(AK65="","",IF('[1]Multi-Field'!AU61=20,10,IF(AK65-30&lt;0,0,AK65-30)))</f>
        <v>#VALUE!</v>
      </c>
      <c r="AM65" s="385" t="e">
        <f>#VALUE!</f>
        <v>#VALUE!</v>
      </c>
      <c r="AN65" s="385" t="e">
        <f t="shared" si="7"/>
        <v>#VALUE!</v>
      </c>
      <c r="AO65" s="385" t="e">
        <f>#VALUE!</f>
        <v>#VALUE!</v>
      </c>
      <c r="AP65" s="385" t="e">
        <f>#VALUE!</f>
        <v>#VALUE!</v>
      </c>
      <c r="AQ65" s="385" t="e">
        <f>#VALUE!</f>
        <v>#VALUE!</v>
      </c>
      <c r="AR65" s="385" t="e">
        <f>#VALUE!</f>
        <v>#VALUE!</v>
      </c>
      <c r="AS65" s="385" t="e">
        <f>IF(AR65="","",IF('[1]Multi-Field'!AU61&gt;9,0,AR65-15))</f>
        <v>#VALUE!</v>
      </c>
      <c r="AT65" s="385" t="e">
        <f>#VALUE!</f>
        <v>#VALUE!</v>
      </c>
      <c r="AU65" s="385" t="e">
        <f>#VALUE!</f>
        <v>#VALUE!</v>
      </c>
      <c r="AV65" s="385" t="e">
        <f>IF(AU65="","",IF('[1]Multi-Field'!AU61=9&gt;9,0,AU65-35))</f>
        <v>#VALUE!</v>
      </c>
      <c r="AW65" s="385" t="e">
        <f>#VALUE!</f>
        <v>#VALUE!</v>
      </c>
      <c r="AX65" s="385" t="e">
        <f t="shared" si="8"/>
        <v>#VALUE!</v>
      </c>
      <c r="AY65" s="385" t="str">
        <f>IF('[1]Multi-Field'!AU61="","",IF('[1]Multi-Field'!AU61&lt;1,100,IF('[1]Multi-Field'!AU61=1,75,IF('[1]Multi-Field'!AU61=2,50,IF('[1]Multi-Field'!AU61=3,25,IF('[1]Multi-Field'!AU61&gt;3,0,""))))))</f>
        <v/>
      </c>
      <c r="AZ65" s="385" t="str">
        <f t="shared" si="9"/>
        <v/>
      </c>
      <c r="BA65" s="385" t="e">
        <f>#VALUE!</f>
        <v>#VALUE!</v>
      </c>
      <c r="BB65" s="385" t="e">
        <f>IF(BA65="","",IF(AND('[1]Multi-Field'!AU61&lt;40,'[1]Multi-Field'!AU61&gt;9),40,IF('[1]Multi-Field'!AU61&gt;39,0,BA65+5)))</f>
        <v>#VALUE!</v>
      </c>
      <c r="BC65" s="386">
        <f t="shared" si="10"/>
        <v>0</v>
      </c>
      <c r="BD65" s="281">
        <v>0.3</v>
      </c>
      <c r="BE65" s="281">
        <v>0.69</v>
      </c>
      <c r="BF65" s="411" t="s">
        <v>1236</v>
      </c>
      <c r="BG65" s="412">
        <v>4</v>
      </c>
      <c r="BH65" s="412">
        <v>5.5</v>
      </c>
      <c r="BI65" s="412">
        <v>5.5</v>
      </c>
      <c r="BJ65" s="409" t="e">
        <f>IF(AND('[1]Single Field'!#REF!=[1]Lists!BF65,'[1]Single Field'!#REF!="Drained"),"x",IF(AND('[1]Single Field'!#REF!=[1]Lists!BF65,'[1]Single Field'!#REF!="Undrained"),O,""))</f>
        <v>#REF!</v>
      </c>
      <c r="BK65" s="409" t="str">
        <f>IF(AND('[1]Multi-Field'!$E$3=[1]Lists!BF65,'[1]Multi-Field'!$F$3="Drained"),BI65,IF(AND('[1]Multi-Field'!$E$3=BF65,'[1]Multi-Field'!$F$3="undrained"),BH65,""))</f>
        <v/>
      </c>
      <c r="BL65" s="409" t="str">
        <f>IF(AND('[1]Multi-Field'!$E$4=BF65,'[1]Multi-Field'!$F$4="Drained"),BI65,IF(AND('[1]Multi-Field'!$E$4=BF65,'[1]Multi-Field'!$F$4="undrained"),BH65,""))</f>
        <v/>
      </c>
      <c r="BM65" s="409" t="str">
        <f>IF(AND('[1]Multi-Field'!$E$5=BF65,'[1]Multi-Field'!$F$5="Drained"),BI65,IF(AND('[1]Multi-Field'!$E$5=BF65,'[1]Multi-Field'!$F$5="undrained"),BH65,""))</f>
        <v/>
      </c>
      <c r="BN65" s="409" t="str">
        <f>IF(AND('[1]Multi-Field'!$E$6=BF65,'[1]Multi-Field'!$F$6="Drained"),BI65,IF(AND('[1]Multi-Field'!$E$6=BF65,'[1]Multi-Field'!$F$6="undrained"),BH65,""))</f>
        <v/>
      </c>
      <c r="BO65" s="409" t="str">
        <f>IF(AND('[1]Multi-Field'!$E$7=BF65,'[1]Multi-Field'!$F$7="Drained"),BI65,IF(AND('[1]Multi-Field'!$E$7=BF65,'[1]Multi-Field'!$F$7="undrained"),BH65,""))</f>
        <v/>
      </c>
      <c r="BP65" s="409" t="str">
        <f>IF(AND('[1]Multi-Field'!$E$8=BF65,'[1]Multi-Field'!$F$8="Drained"),BI65,IF(AND('[1]Multi-Field'!$E$8=BF65,'[1]Multi-Field'!$F$8="undrained"),BH65,""))</f>
        <v/>
      </c>
      <c r="BQ65" s="409" t="str">
        <f>IF(AND('[1]Multi-Field'!$E$9=BF65,'[1]Multi-Field'!$F$9="Drained"),BI65,IF(AND('[1]Multi-Field'!$E$9=BF65,'[1]Multi-Field'!$F$9="undrained"),BH65,""))</f>
        <v/>
      </c>
      <c r="BR65" s="409" t="str">
        <f>IF(AND('[1]Multi-Field'!$E$10=BF65,'[1]Multi-Field'!$F$10="Drained"),BI65,IF(AND('[1]Multi-Field'!$E$10=BF65,'[1]Multi-Field'!$F$10="undrained"),BH65,""))</f>
        <v/>
      </c>
      <c r="BS65" s="409" t="str">
        <f>IF(AND('[1]Multi-Field'!$E$11=BF65,'[1]Multi-Field'!$F$11="Drained"),BI65,IF(AND('[1]Multi-Field'!$E$11=BF65,'[1]Multi-Field'!$F$11="undrained"),BH65,""))</f>
        <v/>
      </c>
      <c r="BT65" s="409" t="str">
        <f>IF(AND('[1]Multi-Field'!$E$12=BF65,'[1]Multi-Field'!$F$12="Drained"),BI65,IF(AND('[1]Multi-Field'!$E$12=BF65,'[1]Multi-Field'!$F$12="undrained"),BH65,""))</f>
        <v/>
      </c>
      <c r="BU65" s="409" t="str">
        <f>IF(AND('[1]Multi-Field'!$E$13=BF65,'[1]Multi-Field'!$F$13="Drained"),BI65,IF(AND('[1]Multi-Field'!$E$3=BF65,'[1]Multi-Field'!$F$13="undrained"),BH65,""))</f>
        <v/>
      </c>
      <c r="BV65" s="409" t="str">
        <f>IF(AND('[1]Multi-Field'!$E$14=BF65,'[1]Multi-Field'!$F$14="Drained"),BI65,IF(AND('[1]Multi-Field'!$E$14=BF65,'[1]Multi-Field'!$F$14="undrained"),BH65,""))</f>
        <v/>
      </c>
      <c r="BW65" s="409" t="str">
        <f>IF(AND('[1]Multi-Field'!$E$15=BF65,'[1]Multi-Field'!$F$15="Drained"),BI65,IF(AND('[1]Multi-Field'!$E$15=BF65,'[1]Multi-Field'!$F$15="undrained"),BH65,""))</f>
        <v/>
      </c>
      <c r="BX65" s="409" t="str">
        <f>IF(AND('[1]Multi-Field'!$E$16=[1]Lists!BF65,'[1]Multi-Field'!$F$16="Drained"),BI65,IF(AND('[1]Multi-Field'!$E$16=[1]Lists!BF65,'[1]Multi-Field'!$F$16="undrained"),BH65,""))</f>
        <v/>
      </c>
      <c r="BY65" s="409" t="str">
        <f>IF(AND('[1]Multi-Field'!$E$17=[1]Lists!BF65,'[1]Multi-Field'!$F$17="Drained"),BI65,IF(AND('[1]Multi-Field'!$E$17=[1]Lists!BF65,'[1]Multi-Field'!$F$17="undrained"),BH65,""))</f>
        <v/>
      </c>
      <c r="BZ65" s="409" t="str">
        <f>IF(AND('[1]Multi-Field'!$E$18=[1]Lists!BF65,'[1]Multi-Field'!$F$18="Drained"),BI65,IF(AND('[1]Multi-Field'!$E$18=[1]Lists!BF65,'[1]Multi-Field'!$F$18="undrained"),BH65,""))</f>
        <v/>
      </c>
      <c r="CA65" s="409" t="str">
        <f>IF(AND('[1]Multi-Field'!$E$19=[1]Lists!BF65,'[1]Multi-Field'!$F$19="Drained"),BI65,IF(AND('[1]Multi-Field'!$E$19=[1]Lists!BF65,'[1]Multi-Field'!$F$19="undrained"),BH65,""))</f>
        <v/>
      </c>
      <c r="CB65" s="409" t="str">
        <f>IF(AND('[1]Multi-Field'!$E$20=[1]Lists!BF65,'[1]Multi-Field'!$F$20="Drained"),BI65,IF(AND('[1]Multi-Field'!$E$20=[1]Lists!BF65,'[1]Multi-Field'!$F$20="undrained"),BH65,""))</f>
        <v/>
      </c>
      <c r="CC65" s="409" t="str">
        <f>IF(AND('[1]Multi-Field'!$E$21=[1]Lists!BF65,'[1]Multi-Field'!$F$21="Drained"),BI65,IF(AND('[1]Multi-Field'!$E$21=[1]Lists!BF65,'[1]Multi-Field'!$F$21="undrained"),BH65,""))</f>
        <v/>
      </c>
      <c r="CD65" s="409" t="str">
        <f>IF(AND('[1]Multi-Field'!$E$22=[1]Lists!BF65,'[1]Multi-Field'!$F$22="Drained"),BI65,IF(AND('[1]Multi-Field'!$E$22=[1]Lists!BF65,'[1]Multi-Field'!$F$22="undrained"),BH65,""))</f>
        <v/>
      </c>
      <c r="CE65" s="409" t="str">
        <f>IF(AND('[1]Multi-Field'!$E$23=[1]Lists!BF65,'[1]Multi-Field'!$F$23="Drained"),BI65,IF(AND('[1]Multi-Field'!$E$23=[1]Lists!BF65,'[1]Multi-Field'!$F$23="undrained"),BH65,""))</f>
        <v/>
      </c>
      <c r="CF65" s="409" t="str">
        <f>IF(AND('[1]Multi-Field'!$E$24=[1]Lists!BF65,'[1]Multi-Field'!$F$24="Drained"),BI65,IF(AND('[1]Multi-Field'!$E$24=[1]Lists!BF65,'[1]Multi-Field'!$F$24="undrained"),BH65,""))</f>
        <v/>
      </c>
      <c r="CG65" s="409" t="str">
        <f>IF(AND('[1]Multi-Field'!$E$25=[1]Lists!BF65,'[1]Multi-Field'!$F$25="Drained"),BI65,IF(AND('[1]Multi-Field'!$E$25=[1]Lists!BF65,'[1]Multi-Field'!$F$25="undrained"),BH65,""))</f>
        <v/>
      </c>
      <c r="CH65" s="409" t="str">
        <f>IF(AND('[1]Multi-Field'!$E$26=[1]Lists!BF65,'[1]Multi-Field'!$F$26="Drained"),BI65,IF(AND('[1]Multi-Field'!$E$26=[1]Lists!BF65,'[1]Multi-Field'!$F$26="undrained"),BH65,""))</f>
        <v/>
      </c>
      <c r="CI65" s="409" t="str">
        <f>IF(AND('[1]Multi-Field'!$E$27=[1]Lists!BF65,'[1]Multi-Field'!$F$27="Drained"),BI65,IF(AND('[1]Multi-Field'!$E$27=[1]Lists!BF65,'[1]Multi-Field'!$F$27="undrained"),BH65,""))</f>
        <v/>
      </c>
      <c r="CJ65" s="409" t="str">
        <f>IF(AND('[1]Multi-Field'!$E$28=[1]Lists!BF65,'[1]Multi-Field'!$F$28="Drained"),BI65,IF(AND('[1]Multi-Field'!$E$28=[1]Lists!BF65,'[1]Multi-Field'!$F$28="undrained"),BH65,""))</f>
        <v/>
      </c>
      <c r="CK65" s="409" t="str">
        <f>IF(AND('[1]Multi-Field'!$E$29=[1]Lists!BF65,'[1]Multi-Field'!$F$29="Drained"),BI65,IF(AND('[1]Multi-Field'!$E$29=[1]Lists!BF65,'[1]Multi-Field'!$F$29="undrained"),BH65,""))</f>
        <v/>
      </c>
      <c r="CL65" s="409" t="str">
        <f>IF(AND('[1]Multi-Field'!$E$30=[1]Lists!BF65,'[1]Multi-Field'!$F$30="Drained"),BI65,IF(AND('[1]Multi-Field'!$E$30=[1]Lists!BF65,'[1]Multi-Field'!$F$30="undrained"),BH65,""))</f>
        <v/>
      </c>
      <c r="CM65" s="409" t="str">
        <f>IF(AND('[1]Multi-Field'!$E$31=[1]Lists!BF65,'[1]Multi-Field'!$F$31="Drained"),BI65,IF(AND('[1]Multi-Field'!$E$31=[1]Lists!BF65,'[1]Multi-Field'!$F$31="undrained"),BH65,""))</f>
        <v/>
      </c>
      <c r="CN65" s="409" t="str">
        <f>IF(AND('[1]Multi-Field'!$E$32=[1]Lists!BF65,'[1]Multi-Field'!$F$32="Drained"),BI65,IF(AND('[1]Multi-Field'!$E$32=[1]Lists!BF65,'[1]Multi-Field'!$F$32="undrained"),BH65,""))</f>
        <v/>
      </c>
      <c r="CO65" s="409" t="str">
        <f>IF(AND('[1]Multi-Field'!$E$33=[1]Lists!BF65,'[1]Multi-Field'!$F$33="Drained"),BI65,IF(AND('[1]Multi-Field'!$E$33=[1]Lists!BF65,'[1]Multi-Field'!$F$33="undrained"),BH65,""))</f>
        <v/>
      </c>
      <c r="CP65" s="409" t="str">
        <f>IF(AND('[1]Multi-Field'!$E$34=[1]Lists!BF65,'[1]Multi-Field'!$F$34="Drained"),BI65,IF(AND('[1]Multi-Field'!$E$34=[1]Lists!BF65,'[1]Multi-Field'!$F$34="undrained"),BH65,""))</f>
        <v/>
      </c>
      <c r="CQ65" s="409" t="str">
        <f>IF(AND('[1]Multi-Field'!$E$35=[1]Lists!BF65,'[1]Multi-Field'!$F$35="Drained"),BI65,IF(AND('[1]Multi-Field'!$E$35=[1]Lists!BF65,'[1]Multi-Field'!$F$35="undrained"),BH65,""))</f>
        <v/>
      </c>
      <c r="CR65" s="409" t="str">
        <f>IF(AND('[1]Multi-Field'!$E$36=[1]Lists!BF65,'[1]Multi-Field'!$F$36="Drained"),BI65,IF(AND('[1]Multi-Field'!$E$36=[1]Lists!BF65,'[1]Multi-Field'!$F$36="undrained"),BH65,""))</f>
        <v/>
      </c>
      <c r="CS65" s="409" t="str">
        <f>IF(AND('[1]Multi-Field'!$E$37=[1]Lists!BF65,'[1]Multi-Field'!$F$37="Drained"),BI65,IF(AND('[1]Multi-Field'!$E$37=[1]Lists!BF65,'[1]Multi-Field'!$F$37="undrained"),BH65,""))</f>
        <v/>
      </c>
      <c r="CT65" s="409" t="str">
        <f>IF(AND('[1]Multi-Field'!$E$38=[1]Lists!BF65,'[1]Multi-Field'!$F$38="Drained"),BI65,IF(AND('[1]Multi-Field'!$E$38=[1]Lists!BF65,'[1]Multi-Field'!$F$38="undrained"),BH65,""))</f>
        <v/>
      </c>
      <c r="CU65" s="409" t="str">
        <f>IF(AND('[1]Multi-Field'!$E$39=[1]Lists!BF65,'[1]Multi-Field'!$F$39="Drained"),BI65,IF(AND('[1]Multi-Field'!$E$39=[1]Lists!BF65,'[1]Multi-Field'!$F$39="undrained"),BH65,""))</f>
        <v/>
      </c>
      <c r="CV65" s="409" t="str">
        <f>IF(AND('[1]Multi-Field'!$E$40=[1]Lists!BF65,'[1]Multi-Field'!$F$40="Drained"),BI65,IF(AND('[1]Multi-Field'!$E$40=[1]Lists!BF65,'[1]Multi-Field'!$F$40="undrained"),BH65,""))</f>
        <v/>
      </c>
      <c r="CW65" s="409" t="str">
        <f>IF(AND('[1]Multi-Field'!$E$41=[1]Lists!BF65,'[1]Multi-Field'!$F$40="Drained"),BI65,IF(AND('[1]Multi-Field'!$E$40=[1]Lists!BF65,'[1]Multi-Field'!$F$40="undrained"),BH65,""))</f>
        <v/>
      </c>
      <c r="CX65" s="409" t="str">
        <f>IF(AND('[1]Multi-Field'!$E$42=[1]Lists!BF65,'[1]Multi-Field'!$F$42="Drained"),BI65,IF(AND('[1]Multi-Field'!$E$42=[1]Lists!BF65,'[1]Multi-Field'!$F$42="undrained"),BH65,""))</f>
        <v/>
      </c>
      <c r="CY65" s="409" t="str">
        <f>IF(AND('[1]Multi-Field'!$E$43=[1]Lists!BF65,'[1]Multi-Field'!$F$43="Drained"),BI65,IF(AND('[1]Multi-Field'!$E$43=[1]Lists!BF65,'[1]Multi-Field'!$F$43="undrained"),BH65,""))</f>
        <v/>
      </c>
      <c r="CZ65" s="409" t="str">
        <f>IF(AND('[1]Multi-Field'!$E$44=[1]Lists!BF65,'[1]Multi-Field'!$F$44="Drained"),BI65,IF(AND('[1]Multi-Field'!$E$44=[1]Lists!BF65,'[1]Multi-Field'!$F$44="undrained"),BH65,""))</f>
        <v/>
      </c>
      <c r="DA65" s="409" t="str">
        <f>IF(AND('[1]Multi-Field'!$E$45=[1]Lists!BF65,'[1]Multi-Field'!$F$45="Drained"),BI65,IF(AND('[1]Multi-Field'!$E$45=[1]Lists!BF65,'[1]Multi-Field'!$F$45="undrained"),BH65,""))</f>
        <v/>
      </c>
      <c r="DB65" s="409" t="str">
        <f>IF(AND('[1]Multi-Field'!$E$46=[1]Lists!BF65,'[1]Multi-Field'!$F$46="Drained"),BI65,IF(AND('[1]Multi-Field'!$E$46=[1]Lists!BF65,'[1]Multi-Field'!$F$46="undrained"),BH65,""))</f>
        <v/>
      </c>
      <c r="DC65" s="409" t="str">
        <f>IF(AND('[1]Multi-Field'!$E$47=[1]Lists!BF65,'[1]Multi-Field'!$F$47="Drained"),BI65,IF(AND('[1]Multi-Field'!$E$47=[1]Lists!BF65,'[1]Multi-Field'!$F$47="undrained"),BH65,""))</f>
        <v/>
      </c>
      <c r="DD65" s="409" t="str">
        <f>IF(AND('[1]Multi-Field'!$E$48=[1]Lists!BF65,'[1]Multi-Field'!$F$48="Drained"),BI65,IF(AND('[1]Multi-Field'!$E$48=[1]Lists!BF65,'[1]Multi-Field'!$F$48="undrained"),BH65,""))</f>
        <v/>
      </c>
      <c r="DE65" s="409" t="str">
        <f>IF(AND('[1]Multi-Field'!$E$49=[1]Lists!BF65,'[1]Multi-Field'!$F$49="Drained"),BI65,IF(AND('[1]Multi-Field'!$E$49=[1]Lists!BF65,'[1]Multi-Field'!$F$9="undrained"),BH65,""))</f>
        <v/>
      </c>
      <c r="DF65" s="409" t="str">
        <f>IF(AND('[1]Multi-Field'!$E$50=[1]Lists!BF65,'[1]Multi-Field'!$F$50="Drained"),BI65,IF(AND('[1]Multi-Field'!$E$50=[1]Lists!BF65,'[1]Multi-Field'!$F$50="undrained"),BH65,""))</f>
        <v/>
      </c>
      <c r="DG65" s="409" t="str">
        <f>IF(AND('[1]Multi-Field'!$E$51=[1]Lists!BF65,'[1]Multi-Field'!$F$51="Drained"),BI65,IF(AND('[1]Multi-Field'!$E$51=[1]Lists!BF65,'[1]Multi-Field'!$F$51="undrained"),BH65,""))</f>
        <v/>
      </c>
      <c r="DH65" s="409" t="str">
        <f>IF(AND('[1]Multi-Field'!$E$52=[1]Lists!BF65,'[1]Multi-Field'!$F$52="Drained"),BI65,IF(AND('[1]Multi-Field'!$E$52=[1]Lists!BF65,'[1]Multi-Field'!$F$52="undrained"),BH65,""))</f>
        <v/>
      </c>
      <c r="DI65" s="409" t="str">
        <f>IF(AND('[1]Multi-Field'!$E$53=[1]Lists!BF65,'[1]Multi-Field'!$F$53="Drained"),BI65,IF(AND('[1]Multi-Field'!$E$53=[1]Lists!BF65,'[1]Multi-Field'!$F$53="undrained"),BH65,""))</f>
        <v/>
      </c>
      <c r="DJ65" s="409" t="str">
        <f>IF(AND('[1]Multi-Field'!$E$54=[1]Lists!BF65,'[1]Multi-Field'!$F$54="Drained"),BI65,IF(AND('[1]Multi-Field'!$E$54=[1]Lists!BF65,'[1]Multi-Field'!$F$54="undrained"),BH65,""))</f>
        <v/>
      </c>
      <c r="DK65" s="409" t="str">
        <f>IF(AND('[1]Multi-Field'!$E$55=[1]Lists!BF65,'[1]Multi-Field'!$F$55="Drained"),BI65,IF(AND('[1]Multi-Field'!$E$55=[1]Lists!BF65,'[1]Multi-Field'!$F$55="undrained"),BH65,""))</f>
        <v/>
      </c>
      <c r="DL65" s="409" t="str">
        <f>IF(AND('[1]Multi-Field'!$E$56=[1]Lists!BF65,'[1]Multi-Field'!$F$56="Drained"),BI65,IF(AND('[1]Multi-Field'!$E$56=[1]Lists!BF65,'[1]Multi-Field'!$F$56="undrained"),BH65,""))</f>
        <v/>
      </c>
      <c r="DM65" s="409" t="str">
        <f>IF(AND('[1]Multi-Field'!$E$57=[1]Lists!BF65,'[1]Multi-Field'!$F$57="Drained"),BI65,IF(AND('[1]Multi-Field'!$E$57=[1]Lists!BF65,'[1]Multi-Field'!$F$57="undrained"),BH65,""))</f>
        <v/>
      </c>
      <c r="DN65" s="409" t="str">
        <f>IF(AND('[1]Multi-Field'!$E$58=[1]Lists!BF65,'[1]Multi-Field'!$F$58="Drained"),BI65,IF(AND('[1]Multi-Field'!$E$58=[1]Lists!BF65,'[1]Multi-Field'!$F$58="undrained"),BH65,""))</f>
        <v/>
      </c>
      <c r="DO65" s="409" t="str">
        <f>IF(AND('[1]Multi-Field'!$E$59=[1]Lists!BF65,'[1]Multi-Field'!$F$59="Drained"),BI65,IF(AND('[1]Multi-Field'!$E$59=[1]Lists!BF65,'[1]Multi-Field'!$F$59="undrained"),BH65,""))</f>
        <v/>
      </c>
      <c r="DP65" s="409" t="str">
        <f>IF(AND('[1]Multi-Field'!$E$60=[1]Lists!BF65,'[1]Multi-Field'!$F$60="Drained"),BI65,IF(AND('[1]Multi-Field'!$E$60=[1]Lists!BF65,'[1]Multi-Field'!$F$60="undrained"),BH65,""))</f>
        <v/>
      </c>
      <c r="DQ65" s="409" t="str">
        <f>IF(AND('[1]Multi-Field'!$E$61=[1]Lists!BF65,'[1]Multi-Field'!$F$61="Drained"),BI65,IF(AND('[1]Multi-Field'!$E$61=[1]Lists!BF65,'[1]Multi-Field'!$F$61="undrained"),BH65,""))</f>
        <v/>
      </c>
      <c r="DR65" s="409" t="str">
        <f>IF(AND('[1]Multi-Field'!$E$62=[1]Lists!BF65,'[1]Multi-Field'!$F$62="Drained"),BI65,IF(AND('[1]Multi-Field'!$E$62=[1]Lists!BF65,'[1]Multi-Field'!$F$62="undrained"),BH65,""))</f>
        <v/>
      </c>
      <c r="DS65" s="409" t="str">
        <f>IF(AND('[1]Multi-Field'!$E$63=[1]Lists!BF65,'[1]Multi-Field'!$F$63="Drained"),BI65,IF(AND('[1]Multi-Field'!$E$63=[1]Lists!BF65,'[1]Multi-Field'!$F$63="undrained"),BH65,""))</f>
        <v/>
      </c>
      <c r="DT65" s="409" t="str">
        <f>IF(AND('[1]Multi-Field'!$E$64=[1]Lists!BF65,'[1]Multi-Field'!$F$64="Drained"),BI65,IF(AND('[1]Multi-Field'!$E$64=[1]Lists!BF65,'[1]Multi-Field'!$F$64="undrained"),BH65,""))</f>
        <v/>
      </c>
      <c r="DU65" s="409" t="str">
        <f>IF(AND('[1]Multi-Field'!$E$65=[1]Lists!BF65,'[1]Multi-Field'!$F$65="Drained"),BI65,IF(AND('[1]Multi-Field'!$E$65=[1]Lists!BF65,'[1]Multi-Field'!$F$65="undrained"),BH65,""))</f>
        <v/>
      </c>
      <c r="DV65" s="409">
        <f>IF(AND('[1]Multi-Field'!$E$66=[1]Lists!BF65,'[1]Multi-Field'!$F$66="Drained"),BI65,IF(AND('[1]Multi-Field'!$E$66=[1]Lists!BF65,'[1]Multi-Field'!$F$66="undrained"),BH65,""))</f>
        <v>5.5</v>
      </c>
      <c r="DW65" s="409" t="str">
        <f>IF(AND('[1]Multi-Field'!$E$67=[1]Lists!BF65,'[1]Multi-Field'!$F$67="Drained"),BI65,IF(AND('[1]Multi-Field'!$E$67=[1]Lists!BF65,'[1]Multi-Field'!$F$67="undrained"),BH65,""))</f>
        <v/>
      </c>
      <c r="DX65" s="409" t="str">
        <f>IF(AND('[1]Multi-Field'!$E$68=[1]Lists!BF65,'[1]Multi-Field'!$F$68="Drained"),BI65,IF(AND('[1]Multi-Field'!$E$68=[1]Lists!BF65,'[1]Multi-Field'!$F$68="undrained"),BH65,""))</f>
        <v/>
      </c>
      <c r="DY65" s="409" t="str">
        <f>IF(AND('[1]Multi-Field'!$E$69=[1]Lists!BF65,'[1]Multi-Field'!$F$69="Drained"),BI65,IF(AND('[1]Multi-Field'!$E$69=[1]Lists!BF65,'[1]Multi-Field'!$F$69="undrained"),BH65,""))</f>
        <v/>
      </c>
      <c r="DZ65" s="409" t="str">
        <f>IF(AND('[1]Multi-Field'!$E$70=[1]Lists!BF65,'[1]Multi-Field'!$F$70="Drained"),BI65,IF(AND('[1]Multi-Field'!$E$70=[1]Lists!BF65,'[1]Multi-Field'!$F$70="undrained"),BH65,""))</f>
        <v/>
      </c>
      <c r="EA65" s="409" t="str">
        <f>IF(AND('[1]Multi-Field'!$E$71=[1]Lists!BF65,'[1]Multi-Field'!$F$71="Drained"),BI65,IF(AND('[1]Multi-Field'!$E$71=[1]Lists!BF65,'[1]Multi-Field'!$F$71="undrained"),BH65,""))</f>
        <v/>
      </c>
      <c r="EB65" s="409" t="str">
        <f>IF(AND('[1]Multi-Field'!$E$72=[1]Lists!BF65,'[1]Multi-Field'!$F$72="Drained"),BI65,IF(AND('[1]Multi-Field'!$E$72=[1]Lists!BF65,'[1]Multi-Field'!$F$72="undrained"),BH65,""))</f>
        <v/>
      </c>
      <c r="EC65" s="409" t="str">
        <f>IF(AND('[1]Multi-Field'!$E$73=[1]Lists!BF65,'[1]Multi-Field'!$F$73="Drained"),BI65,IF(AND('[1]Multi-Field'!$E$73=[1]Lists!BF65,'[1]Multi-Field'!$F$73="undrained"),BH65,""))</f>
        <v/>
      </c>
      <c r="ED65" s="409" t="str">
        <f>IF(AND('[1]Multi-Field'!$E$74=[1]Lists!BF65,'[1]Multi-Field'!$F$74="Drained"),BI65,IF(AND('[1]Multi-Field'!$E$74=[1]Lists!BF65,'[1]Multi-Field'!$F$74="undrained"),BH65,""))</f>
        <v/>
      </c>
      <c r="EE65" s="409" t="str">
        <f>IF(AND('[1]Multi-Field'!$E$75=[1]Lists!BF65,'[1]Multi-Field'!$F$75="Drained"),BI65,IF(AND('[1]Multi-Field'!$E$75=[1]Lists!BF65,'[1]Multi-Field'!$F$75="undrained"),BH65,""))</f>
        <v/>
      </c>
      <c r="EF65" s="409" t="str">
        <f>IF(AND('[1]Multi-Field'!$E$76=[1]Lists!BF65,'[1]Multi-Field'!$F$76="Drained"),BI65,IF(AND('[1]Multi-Field'!$E$76=[1]Lists!BF65,'[1]Multi-Field'!$F$6="undrained"),BH65,""))</f>
        <v/>
      </c>
      <c r="EG65" s="409" t="str">
        <f>IF(AND('[1]Multi-Field'!$E$77=[1]Lists!BF65,'[1]Multi-Field'!$F$77="Drained"),BI65,IF(AND('[1]Multi-Field'!$E$77=[1]Lists!BF65,'[1]Multi-Field'!$F$77="undrained"),BH65,""))</f>
        <v/>
      </c>
      <c r="EH65" s="409" t="str">
        <f>IF(AND('[1]Multi-Field'!$E$78=[1]Lists!BF65,'[1]Multi-Field'!$F$78="Drained"),BI65,IF(AND('[1]Multi-Field'!$E$78=[1]Lists!BF65,'[1]Multi-Field'!$F$78="undrained"),BH65,""))</f>
        <v/>
      </c>
      <c r="EI65" s="409" t="str">
        <f>IF(AND('[1]Multi-Field'!$E$79=[1]Lists!BF65,'[1]Multi-Field'!$F$79="Drained"),BI65,IF(AND('[1]Multi-Field'!$E$79=[1]Lists!BF65,'[1]Multi-Field'!$F$79="undrained"),BH65,""))</f>
        <v/>
      </c>
      <c r="EJ65" s="409" t="str">
        <f>IF(AND('[1]Multi-Field'!$E$80=[1]Lists!BF65,'[1]Multi-Field'!$F$80="Drained"),BI65,IF(AND('[1]Multi-Field'!$E$80=[1]Lists!BF65,'[1]Multi-Field'!$F$80="undrained"),BH65,""))</f>
        <v/>
      </c>
      <c r="EK65" s="409" t="str">
        <f>IF(AND('[1]Multi-Field'!$E$81=[1]Lists!BF65,'[1]Multi-Field'!$F$81="Drained"),BI65,IF(AND('[1]Multi-Field'!$E$81=[1]Lists!BF65,'[1]Multi-Field'!$F$81="undrained"),BH65,""))</f>
        <v/>
      </c>
      <c r="EL65" s="409" t="str">
        <f>IF(AND('[1]Multi-Field'!$E$82=[1]Lists!BF65,'[1]Multi-Field'!$F$82="Drained"),BI65,IF(AND('[1]Multi-Field'!$E$82=[1]Lists!BF65,'[1]Multi-Field'!$F$82="undrained"),BH65,""))</f>
        <v/>
      </c>
      <c r="EM65" s="409" t="str">
        <f>IF(AND('[1]Multi-Field'!$E$83=[1]Lists!BF65,'[1]Multi-Field'!$F$83="Drained"),BI65,IF(AND('[1]Multi-Field'!$E$83=[1]Lists!BF65,'[1]Multi-Field'!$F$83="undrained"),BH65,""))</f>
        <v/>
      </c>
      <c r="EN65" s="409" t="str">
        <f>IF(AND('[1]Multi-Field'!$E$84=[1]Lists!BF65,'[1]Multi-Field'!$F$84="Drained"),BI65,IF(AND('[1]Multi-Field'!$E$84=[1]Lists!BF65,'[1]Multi-Field'!$F$84="undrained"),BH65,""))</f>
        <v/>
      </c>
      <c r="EO65" s="409" t="str">
        <f>IF(AND('[1]Multi-Field'!$E$85=[1]Lists!BF65,'[1]Multi-Field'!$F$85="Drained"),BI65,IF(AND('[1]Multi-Field'!$E$85=[1]Lists!BF65,'[1]Multi-Field'!$F$85="undrained"),BH65,""))</f>
        <v/>
      </c>
      <c r="EP65" s="409" t="str">
        <f>IF(AND('[1]Multi-Field'!$E$86=[1]Lists!BF65,'[1]Multi-Field'!$F$86="Drained"),BI65,IF(AND('[1]Multi-Field'!$E$86=[1]Lists!BF65,'[1]Multi-Field'!$F$86="undrained"),BH65,""))</f>
        <v/>
      </c>
      <c r="EQ65" s="409" t="str">
        <f>IF(AND('[1]Multi-Field'!$E$87=[1]Lists!BF65,'[1]Multi-Field'!$F$87="Drained"),BI65,IF(AND('[1]Multi-Field'!$E$87=[1]Lists!BF65,'[1]Multi-Field'!$F$87="undrained"),BH65,""))</f>
        <v/>
      </c>
      <c r="ER65" s="409" t="str">
        <f>IF(AND('[1]Multi-Field'!$E$88=[1]Lists!BF65,'[1]Multi-Field'!$F$88="Drained"),BI65,IF(AND('[1]Multi-Field'!$E$88=[1]Lists!BF65,'[1]Multi-Field'!$F$88="undrained"),BH65,""))</f>
        <v/>
      </c>
      <c r="ES65" s="409" t="str">
        <f>IF(AND('[1]Multi-Field'!$E$89=[1]Lists!BF65,'[1]Multi-Field'!$F$89="Drained"),BI65,IF(AND('[1]Multi-Field'!$E$89=[1]Lists!BF65,'[1]Multi-Field'!$F$89="undrained"),BH65,""))</f>
        <v/>
      </c>
      <c r="ET65" s="409" t="str">
        <f>IF(AND('[1]Multi-Field'!$E$90=[1]Lists!BF65,'[1]Multi-Field'!$F$90="Drained"),BI65,IF(AND('[1]Multi-Field'!$E$90=[1]Lists!BF65,'[1]Multi-Field'!$F$90="undrained"),BH65,""))</f>
        <v/>
      </c>
      <c r="EU65" s="409" t="str">
        <f>IF(AND('[1]Multi-Field'!$E$91=[1]Lists!BF65,'[1]Multi-Field'!$F$91="Drained"),BI65,IF(AND('[1]Multi-Field'!$E$91=[1]Lists!BF65,'[1]Multi-Field'!$F$91="undrained"),BH65,""))</f>
        <v/>
      </c>
      <c r="EV65" s="409" t="str">
        <f>IF(AND('[1]Multi-Field'!$E$92=[1]Lists!BF65,'[1]Multi-Field'!$F$92="Drained"),BI65,IF(AND('[1]Multi-Field'!$E$92=[1]Lists!BF65,'[1]Multi-Field'!$F$92="undrained"),BH65,""))</f>
        <v/>
      </c>
      <c r="EW65" s="409" t="str">
        <f>IF(AND('[1]Multi-Field'!$E$93=[1]Lists!BF65,'[1]Multi-Field'!$F$93="Drained"),BI65,IF(AND('[1]Multi-Field'!$E$93=[1]Lists!BF65,'[1]Multi-Field'!$F$93="undrained"),BH65,""))</f>
        <v/>
      </c>
      <c r="EX65" s="409" t="str">
        <f>IF(AND('[1]Multi-Field'!$E$94=[1]Lists!BF65,'[1]Multi-Field'!$F$94="Drained"),BI65,IF(AND('[1]Multi-Field'!$E$94=[1]Lists!BF65,'[1]Multi-Field'!$F$94="undrained"),BH65,""))</f>
        <v/>
      </c>
      <c r="EY65" s="409" t="str">
        <f>IF(AND('[1]Multi-Field'!$E$95=[1]Lists!BF65,'[1]Multi-Field'!$F$95="Drained"),BI65,IF(AND('[1]Multi-Field'!$E$95=[1]Lists!BF65,'[1]Multi-Field'!$F$95="undrained"),BH65,""))</f>
        <v/>
      </c>
      <c r="EZ65" s="409" t="str">
        <f>IF(AND('[1]Multi-Field'!$E$96=[1]Lists!BF65,'[1]Multi-Field'!$F$96="Drained"),BI65,IF(AND('[1]Multi-Field'!$E$96=[1]Lists!BF65,'[1]Multi-Field'!$F$96="undrained"),BH65,""))</f>
        <v/>
      </c>
      <c r="FA65" s="409" t="str">
        <f>IF(AND('[1]Multi-Field'!$E$97=[1]Lists!BF65,'[1]Multi-Field'!$F$97="Drained"),BI65,IF(AND('[1]Multi-Field'!$E$97=[1]Lists!BF65,'[1]Multi-Field'!$F$97="undrained"),BH65,""))</f>
        <v/>
      </c>
      <c r="FB65" s="409" t="str">
        <f>IF(AND('[1]Multi-Field'!$E$98=[1]Lists!BF65,'[1]Multi-Field'!$F$98="Drained"),BI65,IF(AND('[1]Multi-Field'!$E$98=[1]Lists!BF65,'[1]Multi-Field'!$F$98="undrained"),BH65,""))</f>
        <v/>
      </c>
      <c r="FC65" s="409" t="str">
        <f>IF(AND('[1]Multi-Field'!$E$99=[1]Lists!BF65,'[1]Multi-Field'!$F$99="Drained"),BI65,IF(AND('[1]Multi-Field'!$E$99=[1]Lists!BF65,'[1]Multi-Field'!$F$99="undrained"),BH65,""))</f>
        <v/>
      </c>
      <c r="FD65" s="409" t="str">
        <f>IF(AND('[1]Multi-Field'!$E$100=[1]Lists!BF65,'[1]Multi-Field'!$F$100="Drained"),BI65,IF(AND('[1]Multi-Field'!$E$100=[1]Lists!BF65,'[1]Multi-Field'!$F$100="undrained"),BH65,""))</f>
        <v/>
      </c>
      <c r="FE65" s="409" t="str">
        <f>IF(AND('[1]Multi-Field'!$E$101=[1]Lists!BF65,'[1]Multi-Field'!$F$101="Drained"),BI65,IF(AND('[1]Multi-Field'!$E$101=[1]Lists!BF65,'[1]Multi-Field'!$F$101="undrained"),BH65,""))</f>
        <v/>
      </c>
      <c r="FF65" s="409" t="str">
        <f>IF(AND('[1]Multi-Field'!$E$102=[1]Lists!BF65,'[1]Multi-Field'!$F$102="Drained"),BI65,IF(AND('[1]Multi-Field'!$E$102=[1]Lists!BF65,'[1]Multi-Field'!$F$102="undrained"),BH65,""))</f>
        <v/>
      </c>
      <c r="FG65" s="409" t="str">
        <f>IF(AND('[1]Multi-Field'!$E$103=[1]Lists!BF65,'[1]Multi-Field'!$F$103="Drained"),BI65,IF(AND('[1]Multi-Field'!$E$103=[1]Lists!BF65,'[1]Multi-Field'!$F$103="undrained"),BH65,""))</f>
        <v/>
      </c>
      <c r="FH65" s="409" t="str">
        <f>IF(AND('[1]Multi-Field'!$E$104=[1]Lists!BF65,'[1]Multi-Field'!$F$104="Drained"),BI65,IF(AND('[1]Multi-Field'!$E$104=[1]Lists!BF65,'[1]Multi-Field'!$F$104="undrained"),BH65,""))</f>
        <v/>
      </c>
      <c r="FI65" s="409" t="str">
        <f>IF(AND('[1]Multi-Field'!$E$105=[1]Lists!BF65,'[1]Multi-Field'!$F$105="Drained"),BI65,IF(AND('[1]Multi-Field'!$E$105=[1]Lists!BF65,'[1]Multi-Field'!$F$105="undrained"),BH65,""))</f>
        <v/>
      </c>
      <c r="FJ65" s="409" t="str">
        <f>IF(AND('[1]Multi-Field'!$E$106=[1]Lists!BF65,'[1]Multi-Field'!$F$106="Drained"),BI65,IF(AND('[1]Multi-Field'!$E$106=[1]Lists!BF65,'[1]Multi-Field'!$F$106="undrained"),BH65,""))</f>
        <v/>
      </c>
      <c r="FK65" s="409" t="str">
        <f>IF(AND('[1]Multi-Field'!$E$107=[1]Lists!BF65,'[1]Multi-Field'!$F$107="Drained"),BI65,IF(AND('[1]Multi-Field'!$E$107=[1]Lists!BF65,'[1]Multi-Field'!$F$107="undrained"),BH65,""))</f>
        <v/>
      </c>
      <c r="FL65" s="409" t="str">
        <f>IF(AND('[1]Multi-Field'!$E$108=[1]Lists!BF65,'[1]Multi-Field'!$F$108="Drained"),BI65,IF(AND('[1]Multi-Field'!$E$108=[1]Lists!BF65,'[1]Multi-Field'!$F$108="undrained"),BH65,""))</f>
        <v/>
      </c>
      <c r="FM65" s="409" t="str">
        <f>IF(AND('[1]Multi-Field'!$E$109=[1]Lists!BF65,'[1]Multi-Field'!$F$109="Drained"),BI65,IF(AND('[1]Multi-Field'!$E$109=[1]Lists!BF65,'[1]Multi-Field'!$F$109="undrained"),BH65,""))</f>
        <v/>
      </c>
      <c r="FN65" s="409" t="str">
        <f>IF(AND('[1]Multi-Field'!$E$110=[1]Lists!BF65,'[1]Multi-Field'!$F$110="Drained"),BI65,IF(AND('[1]Multi-Field'!$E$110=[1]Lists!BF65,'[1]Multi-Field'!$F$110="undrained"),BH65,""))</f>
        <v/>
      </c>
      <c r="FO65" s="409" t="str">
        <f>IF(AND('[1]Multi-Field'!$E$111=[1]Lists!BF65,'[1]Multi-Field'!$F$111="Drained"),BI65,IF(AND('[1]Multi-Field'!$E$111=[1]Lists!BF65,'[1]Multi-Field'!$F$111="undrained"),BH65,""))</f>
        <v/>
      </c>
      <c r="FP65" s="409" t="str">
        <f>IF(AND('[1]Multi-Field'!$E$112=[1]Lists!BF65,'[1]Multi-Field'!$F$112="Drained"),BI65,IF(AND('[1]Multi-Field'!$E$112=[1]Lists!BF65,'[1]Multi-Field'!$F$112="undrained"),BH65,""))</f>
        <v/>
      </c>
      <c r="FQ65" s="409" t="str">
        <f>IF(AND('[1]Multi-Field'!$E$113=[1]Lists!BF65,'[1]Multi-Field'!$F$113="Drained"),BI65,IF(AND('[1]Multi-Field'!$E$113=[1]Lists!BF65,'[1]Multi-Field'!$F$113="undrained"),BH65,""))</f>
        <v/>
      </c>
      <c r="FR65" s="409" t="str">
        <f>IF(AND('[1]Multi-Field'!$E$114=[1]Lists!BF65,'[1]Multi-Field'!$F$114="Drained"),BI65,IF(AND('[1]Multi-Field'!$E$114=[1]Lists!BF65,'[1]Multi-Field'!$F$114="undrained"),BH65,""))</f>
        <v/>
      </c>
      <c r="FS65" s="409" t="str">
        <f>IF(AND('[1]Multi-Field'!$E$115=[1]Lists!BF65,'[1]Multi-Field'!$F$115="Drained"),BI65,IF(AND('[1]Multi-Field'!$E$115=[1]Lists!BF65,'[1]Multi-Field'!$F$115="undrained"),BH65,""))</f>
        <v/>
      </c>
      <c r="FT65" s="409" t="str">
        <f>IF(AND('[1]Multi-Field'!$E$116=[1]Lists!BF65,'[1]Multi-Field'!$F$116="Drained"),BI65,IF(AND('[1]Multi-Field'!$E$116=[1]Lists!BF65,'[1]Multi-Field'!$F$116="undrained"),BH65,""))</f>
        <v/>
      </c>
      <c r="FU65" s="409" t="str">
        <f>IF(AND('[1]Multi-Field'!$E$117=[1]Lists!BF65,'[1]Multi-Field'!$F$117="Drained"),BI65,IF(AND('[1]Multi-Field'!$E$117=[1]Lists!BF65,'[1]Multi-Field'!$F$117="undrained"),BH65,""))</f>
        <v/>
      </c>
      <c r="FV65" s="409" t="str">
        <f>IF(AND('[1]Multi-Field'!$E$118=[1]Lists!BF65,'[1]Multi-Field'!$F$118="Drained"),BI65,IF(AND('[1]Multi-Field'!$E$118=[1]Lists!BF65,'[1]Multi-Field'!$F$118="undrained"),BH65,""))</f>
        <v/>
      </c>
      <c r="FW65" s="409" t="str">
        <f>IF(AND('[1]Multi-Field'!$E$119=[1]Lists!BF65,'[1]Multi-Field'!$F$119="Drained"),BI65,IF(AND('[1]Multi-Field'!$E$119=[1]Lists!BF65,'[1]Multi-Field'!$F$119="undrained"),BH65,""))</f>
        <v/>
      </c>
      <c r="FX65" s="409" t="str">
        <f>IF(AND('[1]Multi-Field'!$E$120=[1]Lists!BF65,'[1]Multi-Field'!$F$120="Drained"),BI65,IF(AND('[1]Multi-Field'!$E$120=[1]Lists!BF65,'[1]Multi-Field'!$F$120="undrained"),BH65,""))</f>
        <v/>
      </c>
      <c r="FZ65" t="s">
        <v>849</v>
      </c>
      <c r="GC65" s="4">
        <f>'[1]Multi-Field'!B63</f>
        <v>0</v>
      </c>
      <c r="GD65" s="73" t="str">
        <f>IF(OR('[1]Multi-Field'!Q63=$FZ$43,'[1]Multi-Field'!Q63=$FZ$44),'[1]Multi-Field'!BS63,"")</f>
        <v/>
      </c>
      <c r="GE65" s="4" t="str">
        <f>IF(AND(OR('[1]Multi-Field'!Q63=$FZ$86,'[1]Multi-Field'!Q63=$FZ$94,'[1]Multi-Field'!Q63=$FZ$87,'[1]Multi-Field'!Q63=[1]Lists!$FZ$93,'[1]Multi-Field'!Q63=$FZ$59),'[1]Multi-Field'!BS63&gt;50),'[1]Multi-Field'!BS63*0.8,IF(AND(OR('[1]Multi-Field'!Q63=$FZ$86,'[1]Multi-Field'!Q63=$FZ$94,'[1]Multi-Field'!Q63=$FZ$87,'[1]Multi-Field'!Q63=[1]Lists!$FZ$93,'[1]Multi-Field'!Q63=[1]Lists!$FZ$59),'[1]Multi-Field'!BS63&lt;50),'[1]Multi-Field'!BS63,""))</f>
        <v/>
      </c>
      <c r="GF65" s="4" t="str">
        <f>IF(OR('[1]Multi-Field'!Q63=[1]Lists!$FZ$7,'[1]Multi-Field'!Q63=[1]Lists!$FZ$5,'[1]Multi-Field'!Q63=[1]Lists!$FZ$24,'[1]Multi-Field'!Q63=[1]Lists!$FZ$10,'[1]Multi-Field'!Q63=[1]Lists!$FZ$8, '[1]Multi-Field'!Q63=[1]Lists!$FZ$25, '[1]Multi-Field'!Q63=[1]Lists!$FZ$23, '[1]Multi-Field'!Q63= [1]Lists!$FZ$47, '[1]Multi-Field'!Q63=[1]Lists!$FZ$49, '[1]Multi-Field'!Q63=[1]Lists!$FZ$48,'[1]Multi-Field'!Q63=[1]Lists!$FZ$3, '[1]Multi-Field'!Q63=[1]Lists!$FZ$14,'[1]Multi-Field'!Q63=[1]Lists!$FZ$36, '[1]Multi-Field'!Q63=[1]Lists!$FZ$41,'[1]Multi-Field'!Q63=[1]Lists!$FZ$42),0,"")</f>
        <v/>
      </c>
      <c r="GG65" s="4" t="str">
        <f>IF(OR('[1]Multi-Field'!Q63=[1]Lists!$FZ$6,'[1]Multi-Field'!Q63=[1]Lists!$FZ$4, '[1]Multi-Field'!Q92=[1]Lists!$FZ$11, '[1]Multi-Field'!Q63=[1]Lists!$FZ$1),100*IF('[1]Multi-Field'!U63=onepercent,0.75,IF('[1]Multi-Field'!U63=onetotwentyfivepercent,0.4,IF(OR('[1]Multi-Field'!U63=twentysixtofiftypercent,'[1]Multi-Field'!U63=greaterthanfiftypercent),0,""))),"")</f>
        <v/>
      </c>
      <c r="GH65" s="4" t="str">
        <f>IF(OR('[1]Multi-Field'!Q63=[1]Lists!$FZ$53,'[1]Multi-Field'!Q63=[1]Lists!$FZ$55), 50,IF('[1]Multi-Field'!Q63=[1]Lists!$FZ$54,225,IF('[1]Multi-Field'!Q63=[1]Lists!$FZ$56,75,"")))</f>
        <v/>
      </c>
      <c r="GI65" s="4" t="e">
        <f>#VALUE!</f>
        <v>#VALUE!</v>
      </c>
      <c r="GJ65" s="4" t="e">
        <f>#VALUE!</f>
        <v>#VALUE!</v>
      </c>
      <c r="GK65" s="4" t="str">
        <f>IF('[1]Multi-Field'!Q63=[1]Lists!$FZ$95,'[1]Multi-Field'!BS63*0.66,"")</f>
        <v/>
      </c>
      <c r="GM65" s="4" t="str">
        <f>IF(OR('[1]Multi-Field'!Q63=[1]Lists!$FZ$26,'[1]Multi-Field'!Q63=[1]Lists!$FZ$84),20,"")</f>
        <v/>
      </c>
      <c r="GN65" s="4" t="str">
        <f>IF(OR('[1]Multi-Field'!Q63=[1]Lists!$FZ$88,'[1]Multi-Field'!Q63=[1]Lists!$FZ$57),0,"")</f>
        <v/>
      </c>
      <c r="GO65" s="4" t="str">
        <f>IF(OR('[1]Multi-Field'!Q63=[1]Lists!$FZ$69,'[1]Multi-Field'!Q63=[1]Lists!$FZ$71,'[1]Multi-Field'!Q63=[1]Lists!$FZ$105),50,"")</f>
        <v/>
      </c>
      <c r="GP65" s="4" t="str">
        <f>IF(OR('[1]Multi-Field'!Q63=[1]Lists!$FZ$75,'[1]Multi-Field'!Q63=[1]Lists!$FZ$70),75,"")</f>
        <v/>
      </c>
      <c r="GQ65" s="4" t="str">
        <f>IF('[1]Multi-Field'!Q63=[1]Lists!$FZ$72,150,"")</f>
        <v/>
      </c>
      <c r="GR65" s="4" t="str">
        <f>IF(OR('[1]Multi-Field'!Q63=[1]Lists!$FZ$74,'[1]Multi-Field'!Q63=[1]Lists!$FZ$73),40,"")</f>
        <v/>
      </c>
      <c r="GS65" s="4" t="str">
        <f>IF('[1]Multi-Field'!Q63=[1]Lists!$FZ$99,80,"")</f>
        <v/>
      </c>
      <c r="GT65" s="4" t="str">
        <f>IF('[1]Multi-Field'!Q63=[1]Lists!$FZ$106,70,"")</f>
        <v/>
      </c>
      <c r="GU65" s="4" t="e">
        <f t="shared" si="4"/>
        <v>#VALUE!</v>
      </c>
    </row>
    <row r="66" spans="1:203" ht="13.5" customHeight="1">
      <c r="A66" s="7" t="s">
        <v>153</v>
      </c>
      <c r="B66" s="7"/>
      <c r="C66" s="7"/>
      <c r="D66" s="8">
        <v>60</v>
      </c>
      <c r="E66" s="8">
        <f t="shared" si="0"/>
        <v>62</v>
      </c>
      <c r="F66" s="8">
        <f t="shared" si="1"/>
        <v>63</v>
      </c>
      <c r="G66" s="8">
        <v>65</v>
      </c>
      <c r="H66" s="8">
        <v>70</v>
      </c>
      <c r="I66" s="8">
        <f t="shared" si="5"/>
        <v>73</v>
      </c>
      <c r="J66" s="8">
        <f t="shared" si="6"/>
        <v>77</v>
      </c>
      <c r="K66" s="8">
        <v>80</v>
      </c>
      <c r="L66" s="8">
        <v>95</v>
      </c>
      <c r="M66" s="8">
        <f t="shared" si="2"/>
        <v>103</v>
      </c>
      <c r="N66" s="8">
        <f t="shared" si="3"/>
        <v>112</v>
      </c>
      <c r="O66" s="8">
        <v>120</v>
      </c>
      <c r="P66" s="391">
        <v>41</v>
      </c>
      <c r="Q66" s="394"/>
      <c r="R66" s="395" t="b">
        <f>IF(OR('Multi-Field'!AA43=Lists!$AC$42,'Multi-Field'!AA43=Lists!$AC$43),IF('Multi-Field'!Z43="x",(IF('Multi-Field'!AC43=Lists!$Q$11,Lists!$R$11,IF('Multi-Field'!AC43=Lists!$Q$12,Lists!$R$12,IF('Multi-Field'!AC43=Lists!$Q$13,Lists!$R$13,IF('Multi-Field'!AC43=Lists!$Q$14,Lists!$R$14))))),IF('Multi-Field'!X43="x",(IF('Multi-Field'!AC43=Lists!$Q$11,Lists!$S$11,IF('Multi-Field'!AC43=Lists!$Q$12,Lists!$S$12,IF('Multi-Field'!AC43=Lists!$Q$13,Lists!$S$13,IF('Multi-Field'!AC43=Lists!$Q$14,Lists!$S$14))))),IF('Multi-Field'!V43="x",(IF('Multi-Field'!AC43=Lists!$Q$11,Lists!$T$11,IF('Multi-Field'!AC43=Lists!$Q$12,Lists!$T$12,IF('Multi-Field'!AC43=Lists!$Q$13,Lists!$T$13,IF('Multi-Field'!AC43=Lists!$Q$14,Lists!$T$14))))),0))))</f>
        <v>0</v>
      </c>
      <c r="S66" s="395" t="str">
        <f t="shared" si="11"/>
        <v/>
      </c>
      <c r="T66" s="395"/>
      <c r="U66" s="396"/>
      <c r="V66" s="383">
        <f>IF(OR('Multi-Field'!AI52=$U$4,'Multi-Field'!AI52=$U$5,'Multi-Field'!AI52=$U$6,'Multi-Field'!AI52=$U$7,'Multi-Field'!AI52=$U$8,'Multi-Field'!AI52=$U$9),(IF('Multi-Field'!AJ52=$V$2,100,IF('Multi-Field'!AJ52=$V$3,65,IF('Multi-Field'!AJ52=$V$4,53,IF('Multi-Field'!AJ52=$V$5,41,IF('Multi-Field'!AJ52=$V$6,23,IF('Multi-Field'!AJ52=$V$7,0,0))))))),0)</f>
        <v>0</v>
      </c>
      <c r="W66" s="383" t="str">
        <f>IF(AND(OR('Multi-Field'!AF52=$S$3,'Multi-Field'!AF52=S54,'Multi-Field'!AF52=$S$7),'Multi-Field'!AN52&lt;18,'Multi-Field'!AN52&gt;0),35,IF('Multi-Field'!AF52=$S$4,55,IF(AND('Multi-Field'!AF52=$S$6,'Multi-Field'!AN52&lt;18),30,IF(AND('Multi-Field'!AN52&gt;17,OR('Multi-Field'!AF52=$S$3,'Multi-Field'!AF52=$S$5,'Multi-Field'!AF52= $S$6,'Multi-Field'!AF52=$S$7)),25,"0"))))</f>
        <v>0</v>
      </c>
      <c r="X66" s="383">
        <f>IF(OR('Multi-Field'!BA52=$U$4,'Multi-Field'!BA52=$U$5,'Multi-Field'!BA52=$U$6,'Multi-Field'!BA52=U56,'Multi-Field'!BA52=$U$8,'Multi-Field'!BA52=$U$9),(IF('Multi-Field'!BB52=$V$2,100,IF('Multi-Field'!BB52=$V$3,65,IF('Multi-Field'!BB52=$V$4,53,IF('Multi-Field'!BB52=$V$5,41,IF('Multi-Field'!BB52=$V$6,23,IF('Multi-Field'!BB52=$V$7,0,0))))))),0)</f>
        <v>0</v>
      </c>
      <c r="Y66" s="383" t="str">
        <f>IF(AND(OR('Multi-Field'!AX52=$S$3,'Multi-Field'!AX52=$S$5,'Multi-Field'!AX52=$S$7),'Multi-Field'!BF52&lt;18),35,IF('Multi-Field'!AX52=$S$4,55,IF(AND('Multi-Field'!AX52=$S$6,'Multi-Field'!BF52&lt;18),30,IF(AND('Multi-Field'!BF52&gt;17,OR('Multi-Field'!AX52=$S$3,'Multi-Field'!AX52=$S$5,'Multi-Field'!AX52=$S$6,'Multi-Field'!AX52=$S$7)),25,"0"))))</f>
        <v>0</v>
      </c>
      <c r="Z66" s="383">
        <v>50</v>
      </c>
      <c r="AC66" t="s">
        <v>851</v>
      </c>
      <c r="AI66" s="384">
        <f>'[1]Multi-Field'!B62</f>
        <v>0</v>
      </c>
      <c r="AJ66" s="385" t="e">
        <f>#VALUE!</f>
        <v>#VALUE!</v>
      </c>
      <c r="AK66" s="385" t="e">
        <f>#VALUE!</f>
        <v>#VALUE!</v>
      </c>
      <c r="AL66" s="385" t="e">
        <f>IF(AK66="","",IF('[1]Multi-Field'!AU62=20,10,IF(AK66-30&lt;0,0,AK66-30)))</f>
        <v>#VALUE!</v>
      </c>
      <c r="AM66" s="385" t="e">
        <f>#VALUE!</f>
        <v>#VALUE!</v>
      </c>
      <c r="AN66" s="385" t="e">
        <f t="shared" si="7"/>
        <v>#VALUE!</v>
      </c>
      <c r="AO66" s="385" t="e">
        <f>#VALUE!</f>
        <v>#VALUE!</v>
      </c>
      <c r="AP66" s="385" t="e">
        <f>#VALUE!</f>
        <v>#VALUE!</v>
      </c>
      <c r="AQ66" s="385" t="e">
        <f>#VALUE!</f>
        <v>#VALUE!</v>
      </c>
      <c r="AR66" s="385" t="e">
        <f>#VALUE!</f>
        <v>#VALUE!</v>
      </c>
      <c r="AS66" s="385" t="e">
        <f>IF(AR66="","",IF('[1]Multi-Field'!AU62&gt;9,0,AR66-15))</f>
        <v>#VALUE!</v>
      </c>
      <c r="AT66" s="385" t="e">
        <f>#VALUE!</f>
        <v>#VALUE!</v>
      </c>
      <c r="AU66" s="385" t="e">
        <f>#VALUE!</f>
        <v>#VALUE!</v>
      </c>
      <c r="AV66" s="385" t="e">
        <f>IF(AU66="","",IF('[1]Multi-Field'!AU62=9&gt;9,0,AU66-35))</f>
        <v>#VALUE!</v>
      </c>
      <c r="AW66" s="385" t="e">
        <f>#VALUE!</f>
        <v>#VALUE!</v>
      </c>
      <c r="AX66" s="385" t="e">
        <f t="shared" si="8"/>
        <v>#VALUE!</v>
      </c>
      <c r="AY66" s="385" t="str">
        <f>IF('[1]Multi-Field'!AU62="","",IF('[1]Multi-Field'!AU62&lt;1,100,IF('[1]Multi-Field'!AU62=1,75,IF('[1]Multi-Field'!AU62=2,50,IF('[1]Multi-Field'!AU62=3,25,IF('[1]Multi-Field'!AU62&gt;3,0,""))))))</f>
        <v/>
      </c>
      <c r="AZ66" s="385" t="str">
        <f t="shared" si="9"/>
        <v/>
      </c>
      <c r="BA66" s="385" t="e">
        <f>#VALUE!</f>
        <v>#VALUE!</v>
      </c>
      <c r="BB66" s="385" t="e">
        <f>IF(BA66="","",IF(AND('[1]Multi-Field'!AU62&lt;40,'[1]Multi-Field'!AU62&gt;9),40,IF('[1]Multi-Field'!AU62&gt;39,0,BA66+5)))</f>
        <v>#VALUE!</v>
      </c>
      <c r="BC66" s="386">
        <f t="shared" si="10"/>
        <v>0</v>
      </c>
      <c r="BD66" s="283">
        <v>0.49</v>
      </c>
      <c r="BE66" s="283">
        <v>1.1299999999999999</v>
      </c>
      <c r="BF66" s="411" t="s">
        <v>1237</v>
      </c>
      <c r="BG66" s="412">
        <v>1</v>
      </c>
      <c r="BH66" s="412">
        <v>4</v>
      </c>
      <c r="BI66" s="412">
        <v>4.5</v>
      </c>
      <c r="BJ66" s="409" t="e">
        <f>IF(AND('[1]Single Field'!#REF!=[1]Lists!BF66,'[1]Single Field'!#REF!="Drained"),"x",IF(AND('[1]Single Field'!#REF!=[1]Lists!BF66,'[1]Single Field'!#REF!="Undrained"),O,""))</f>
        <v>#REF!</v>
      </c>
      <c r="BK66" s="409" t="str">
        <f>IF(AND('[1]Multi-Field'!$E$3=[1]Lists!BF66,'[1]Multi-Field'!$F$3="Drained"),BI66,IF(AND('[1]Multi-Field'!$E$3=BF66,'[1]Multi-Field'!$F$3="undrained"),BH66,""))</f>
        <v/>
      </c>
      <c r="BL66" s="409" t="str">
        <f>IF(AND('[1]Multi-Field'!$E$4=BF66,'[1]Multi-Field'!$F$4="Drained"),BI66,IF(AND('[1]Multi-Field'!$E$4=BF66,'[1]Multi-Field'!$F$4="undrained"),BH66,""))</f>
        <v/>
      </c>
      <c r="BM66" s="409" t="str">
        <f>IF(AND('[1]Multi-Field'!$E$5=BF66,'[1]Multi-Field'!$F$5="Drained"),BI66,IF(AND('[1]Multi-Field'!$E$5=BF66,'[1]Multi-Field'!$F$5="undrained"),BH66,""))</f>
        <v/>
      </c>
      <c r="BN66" s="409" t="str">
        <f>IF(AND('[1]Multi-Field'!$E$6=BF66,'[1]Multi-Field'!$F$6="Drained"),BI66,IF(AND('[1]Multi-Field'!$E$6=BF66,'[1]Multi-Field'!$F$6="undrained"),BH66,""))</f>
        <v/>
      </c>
      <c r="BO66" s="409" t="str">
        <f>IF(AND('[1]Multi-Field'!$E$7=BF66,'[1]Multi-Field'!$F$7="Drained"),BI66,IF(AND('[1]Multi-Field'!$E$7=BF66,'[1]Multi-Field'!$F$7="undrained"),BH66,""))</f>
        <v/>
      </c>
      <c r="BP66" s="409" t="str">
        <f>IF(AND('[1]Multi-Field'!$E$8=BF66,'[1]Multi-Field'!$F$8="Drained"),BI66,IF(AND('[1]Multi-Field'!$E$8=BF66,'[1]Multi-Field'!$F$8="undrained"),BH66,""))</f>
        <v/>
      </c>
      <c r="BQ66" s="409" t="str">
        <f>IF(AND('[1]Multi-Field'!$E$9=BF66,'[1]Multi-Field'!$F$9="Drained"),BI66,IF(AND('[1]Multi-Field'!$E$9=BF66,'[1]Multi-Field'!$F$9="undrained"),BH66,""))</f>
        <v/>
      </c>
      <c r="BR66" s="409" t="str">
        <f>IF(AND('[1]Multi-Field'!$E$10=BF66,'[1]Multi-Field'!$F$10="Drained"),BI66,IF(AND('[1]Multi-Field'!$E$10=BF66,'[1]Multi-Field'!$F$10="undrained"),BH66,""))</f>
        <v/>
      </c>
      <c r="BS66" s="409" t="str">
        <f>IF(AND('[1]Multi-Field'!$E$11=BF66,'[1]Multi-Field'!$F$11="Drained"),BI66,IF(AND('[1]Multi-Field'!$E$11=BF66,'[1]Multi-Field'!$F$11="undrained"),BH66,""))</f>
        <v/>
      </c>
      <c r="BT66" s="409" t="str">
        <f>IF(AND('[1]Multi-Field'!$E$12=BF66,'[1]Multi-Field'!$F$12="Drained"),BI66,IF(AND('[1]Multi-Field'!$E$12=BF66,'[1]Multi-Field'!$F$12="undrained"),BH66,""))</f>
        <v/>
      </c>
      <c r="BU66" s="409" t="str">
        <f>IF(AND('[1]Multi-Field'!$E$13=BF66,'[1]Multi-Field'!$F$13="Drained"),BI66,IF(AND('[1]Multi-Field'!$E$3=BF66,'[1]Multi-Field'!$F$13="undrained"),BH66,""))</f>
        <v/>
      </c>
      <c r="BV66" s="409" t="str">
        <f>IF(AND('[1]Multi-Field'!$E$14=BF66,'[1]Multi-Field'!$F$14="Drained"),BI66,IF(AND('[1]Multi-Field'!$E$14=BF66,'[1]Multi-Field'!$F$14="undrained"),BH66,""))</f>
        <v/>
      </c>
      <c r="BW66" s="409" t="str">
        <f>IF(AND('[1]Multi-Field'!$E$15=BF66,'[1]Multi-Field'!$F$15="Drained"),BI66,IF(AND('[1]Multi-Field'!$E$15=BF66,'[1]Multi-Field'!$F$15="undrained"),BH66,""))</f>
        <v/>
      </c>
      <c r="BX66" s="409" t="str">
        <f>IF(AND('[1]Multi-Field'!$E$16=[1]Lists!BF66,'[1]Multi-Field'!$F$16="Drained"),BI66,IF(AND('[1]Multi-Field'!$E$16=[1]Lists!BF66,'[1]Multi-Field'!$F$16="undrained"),BH66,""))</f>
        <v/>
      </c>
      <c r="BY66" s="409" t="str">
        <f>IF(AND('[1]Multi-Field'!$E$17=[1]Lists!BF66,'[1]Multi-Field'!$F$17="Drained"),BI66,IF(AND('[1]Multi-Field'!$E$17=[1]Lists!BF66,'[1]Multi-Field'!$F$17="undrained"),BH66,""))</f>
        <v/>
      </c>
      <c r="BZ66" s="409" t="str">
        <f>IF(AND('[1]Multi-Field'!$E$18=[1]Lists!BF66,'[1]Multi-Field'!$F$18="Drained"),BI66,IF(AND('[1]Multi-Field'!$E$18=[1]Lists!BF66,'[1]Multi-Field'!$F$18="undrained"),BH66,""))</f>
        <v/>
      </c>
      <c r="CA66" s="409" t="str">
        <f>IF(AND('[1]Multi-Field'!$E$19=[1]Lists!BF66,'[1]Multi-Field'!$F$19="Drained"),BI66,IF(AND('[1]Multi-Field'!$E$19=[1]Lists!BF66,'[1]Multi-Field'!$F$19="undrained"),BH66,""))</f>
        <v/>
      </c>
      <c r="CB66" s="409" t="str">
        <f>IF(AND('[1]Multi-Field'!$E$20=[1]Lists!BF66,'[1]Multi-Field'!$F$20="Drained"),BI66,IF(AND('[1]Multi-Field'!$E$20=[1]Lists!BF66,'[1]Multi-Field'!$F$20="undrained"),BH66,""))</f>
        <v/>
      </c>
      <c r="CC66" s="409" t="str">
        <f>IF(AND('[1]Multi-Field'!$E$21=[1]Lists!BF66,'[1]Multi-Field'!$F$21="Drained"),BI66,IF(AND('[1]Multi-Field'!$E$21=[1]Lists!BF66,'[1]Multi-Field'!$F$21="undrained"),BH66,""))</f>
        <v/>
      </c>
      <c r="CD66" s="409" t="str">
        <f>IF(AND('[1]Multi-Field'!$E$22=[1]Lists!BF66,'[1]Multi-Field'!$F$22="Drained"),BI66,IF(AND('[1]Multi-Field'!$E$22=[1]Lists!BF66,'[1]Multi-Field'!$F$22="undrained"),BH66,""))</f>
        <v/>
      </c>
      <c r="CE66" s="409" t="str">
        <f>IF(AND('[1]Multi-Field'!$E$23=[1]Lists!BF66,'[1]Multi-Field'!$F$23="Drained"),BI66,IF(AND('[1]Multi-Field'!$E$23=[1]Lists!BF66,'[1]Multi-Field'!$F$23="undrained"),BH66,""))</f>
        <v/>
      </c>
      <c r="CF66" s="409" t="str">
        <f>IF(AND('[1]Multi-Field'!$E$24=[1]Lists!BF66,'[1]Multi-Field'!$F$24="Drained"),BI66,IF(AND('[1]Multi-Field'!$E$24=[1]Lists!BF66,'[1]Multi-Field'!$F$24="undrained"),BH66,""))</f>
        <v/>
      </c>
      <c r="CG66" s="409" t="str">
        <f>IF(AND('[1]Multi-Field'!$E$25=[1]Lists!BF66,'[1]Multi-Field'!$F$25="Drained"),BI66,IF(AND('[1]Multi-Field'!$E$25=[1]Lists!BF66,'[1]Multi-Field'!$F$25="undrained"),BH66,""))</f>
        <v/>
      </c>
      <c r="CH66" s="409" t="str">
        <f>IF(AND('[1]Multi-Field'!$E$26=[1]Lists!BF66,'[1]Multi-Field'!$F$26="Drained"),BI66,IF(AND('[1]Multi-Field'!$E$26=[1]Lists!BF66,'[1]Multi-Field'!$F$26="undrained"),BH66,""))</f>
        <v/>
      </c>
      <c r="CI66" s="409" t="str">
        <f>IF(AND('[1]Multi-Field'!$E$27=[1]Lists!BF66,'[1]Multi-Field'!$F$27="Drained"),BI66,IF(AND('[1]Multi-Field'!$E$27=[1]Lists!BF66,'[1]Multi-Field'!$F$27="undrained"),BH66,""))</f>
        <v/>
      </c>
      <c r="CJ66" s="409" t="str">
        <f>IF(AND('[1]Multi-Field'!$E$28=[1]Lists!BF66,'[1]Multi-Field'!$F$28="Drained"),BI66,IF(AND('[1]Multi-Field'!$E$28=[1]Lists!BF66,'[1]Multi-Field'!$F$28="undrained"),BH66,""))</f>
        <v/>
      </c>
      <c r="CK66" s="409" t="str">
        <f>IF(AND('[1]Multi-Field'!$E$29=[1]Lists!BF66,'[1]Multi-Field'!$F$29="Drained"),BI66,IF(AND('[1]Multi-Field'!$E$29=[1]Lists!BF66,'[1]Multi-Field'!$F$29="undrained"),BH66,""))</f>
        <v/>
      </c>
      <c r="CL66" s="409" t="str">
        <f>IF(AND('[1]Multi-Field'!$E$30=[1]Lists!BF66,'[1]Multi-Field'!$F$30="Drained"),BI66,IF(AND('[1]Multi-Field'!$E$30=[1]Lists!BF66,'[1]Multi-Field'!$F$30="undrained"),BH66,""))</f>
        <v/>
      </c>
      <c r="CM66" s="409" t="str">
        <f>IF(AND('[1]Multi-Field'!$E$31=[1]Lists!BF66,'[1]Multi-Field'!$F$31="Drained"),BI66,IF(AND('[1]Multi-Field'!$E$31=[1]Lists!BF66,'[1]Multi-Field'!$F$31="undrained"),BH66,""))</f>
        <v/>
      </c>
      <c r="CN66" s="409" t="str">
        <f>IF(AND('[1]Multi-Field'!$E$32=[1]Lists!BF66,'[1]Multi-Field'!$F$32="Drained"),BI66,IF(AND('[1]Multi-Field'!$E$32=[1]Lists!BF66,'[1]Multi-Field'!$F$32="undrained"),BH66,""))</f>
        <v/>
      </c>
      <c r="CO66" s="409" t="str">
        <f>IF(AND('[1]Multi-Field'!$E$33=[1]Lists!BF66,'[1]Multi-Field'!$F$33="Drained"),BI66,IF(AND('[1]Multi-Field'!$E$33=[1]Lists!BF66,'[1]Multi-Field'!$F$33="undrained"),BH66,""))</f>
        <v/>
      </c>
      <c r="CP66" s="409" t="str">
        <f>IF(AND('[1]Multi-Field'!$E$34=[1]Lists!BF66,'[1]Multi-Field'!$F$34="Drained"),BI66,IF(AND('[1]Multi-Field'!$E$34=[1]Lists!BF66,'[1]Multi-Field'!$F$34="undrained"),BH66,""))</f>
        <v/>
      </c>
      <c r="CQ66" s="409" t="str">
        <f>IF(AND('[1]Multi-Field'!$E$35=[1]Lists!BF66,'[1]Multi-Field'!$F$35="Drained"),BI66,IF(AND('[1]Multi-Field'!$E$35=[1]Lists!BF66,'[1]Multi-Field'!$F$35="undrained"),BH66,""))</f>
        <v/>
      </c>
      <c r="CR66" s="409" t="str">
        <f>IF(AND('[1]Multi-Field'!$E$36=[1]Lists!BF66,'[1]Multi-Field'!$F$36="Drained"),BI66,IF(AND('[1]Multi-Field'!$E$36=[1]Lists!BF66,'[1]Multi-Field'!$F$36="undrained"),BH66,""))</f>
        <v/>
      </c>
      <c r="CS66" s="409" t="str">
        <f>IF(AND('[1]Multi-Field'!$E$37=[1]Lists!BF66,'[1]Multi-Field'!$F$37="Drained"),BI66,IF(AND('[1]Multi-Field'!$E$37=[1]Lists!BF66,'[1]Multi-Field'!$F$37="undrained"),BH66,""))</f>
        <v/>
      </c>
      <c r="CT66" s="409" t="str">
        <f>IF(AND('[1]Multi-Field'!$E$38=[1]Lists!BF66,'[1]Multi-Field'!$F$38="Drained"),BI66,IF(AND('[1]Multi-Field'!$E$38=[1]Lists!BF66,'[1]Multi-Field'!$F$38="undrained"),BH66,""))</f>
        <v/>
      </c>
      <c r="CU66" s="409" t="str">
        <f>IF(AND('[1]Multi-Field'!$E$39=[1]Lists!BF66,'[1]Multi-Field'!$F$39="Drained"),BI66,IF(AND('[1]Multi-Field'!$E$39=[1]Lists!BF66,'[1]Multi-Field'!$F$39="undrained"),BH66,""))</f>
        <v/>
      </c>
      <c r="CV66" s="409" t="str">
        <f>IF(AND('[1]Multi-Field'!$E$40=[1]Lists!BF66,'[1]Multi-Field'!$F$40="Drained"),BI66,IF(AND('[1]Multi-Field'!$E$40=[1]Lists!BF66,'[1]Multi-Field'!$F$40="undrained"),BH66,""))</f>
        <v/>
      </c>
      <c r="CW66" s="409" t="str">
        <f>IF(AND('[1]Multi-Field'!$E$41=[1]Lists!BF66,'[1]Multi-Field'!$F$40="Drained"),BI66,IF(AND('[1]Multi-Field'!$E$40=[1]Lists!BF66,'[1]Multi-Field'!$F$40="undrained"),BH66,""))</f>
        <v/>
      </c>
      <c r="CX66" s="409" t="str">
        <f>IF(AND('[1]Multi-Field'!$E$42=[1]Lists!BF66,'[1]Multi-Field'!$F$42="Drained"),BI66,IF(AND('[1]Multi-Field'!$E$42=[1]Lists!BF66,'[1]Multi-Field'!$F$42="undrained"),BH66,""))</f>
        <v/>
      </c>
      <c r="CY66" s="409" t="str">
        <f>IF(AND('[1]Multi-Field'!$E$43=[1]Lists!BF66,'[1]Multi-Field'!$F$43="Drained"),BI66,IF(AND('[1]Multi-Field'!$E$43=[1]Lists!BF66,'[1]Multi-Field'!$F$43="undrained"),BH66,""))</f>
        <v/>
      </c>
      <c r="CZ66" s="409" t="str">
        <f>IF(AND('[1]Multi-Field'!$E$44=[1]Lists!BF66,'[1]Multi-Field'!$F$44="Drained"),BI66,IF(AND('[1]Multi-Field'!$E$44=[1]Lists!BF66,'[1]Multi-Field'!$F$44="undrained"),BH66,""))</f>
        <v/>
      </c>
      <c r="DA66" s="409" t="str">
        <f>IF(AND('[1]Multi-Field'!$E$45=[1]Lists!BF66,'[1]Multi-Field'!$F$45="Drained"),BI66,IF(AND('[1]Multi-Field'!$E$45=[1]Lists!BF66,'[1]Multi-Field'!$F$45="undrained"),BH66,""))</f>
        <v/>
      </c>
      <c r="DB66" s="409" t="str">
        <f>IF(AND('[1]Multi-Field'!$E$46=[1]Lists!BF66,'[1]Multi-Field'!$F$46="Drained"),BI66,IF(AND('[1]Multi-Field'!$E$46=[1]Lists!BF66,'[1]Multi-Field'!$F$46="undrained"),BH66,""))</f>
        <v/>
      </c>
      <c r="DC66" s="409" t="str">
        <f>IF(AND('[1]Multi-Field'!$E$47=[1]Lists!BF66,'[1]Multi-Field'!$F$47="Drained"),BI66,IF(AND('[1]Multi-Field'!$E$47=[1]Lists!BF66,'[1]Multi-Field'!$F$47="undrained"),BH66,""))</f>
        <v/>
      </c>
      <c r="DD66" s="409" t="str">
        <f>IF(AND('[1]Multi-Field'!$E$48=[1]Lists!BF66,'[1]Multi-Field'!$F$48="Drained"),BI66,IF(AND('[1]Multi-Field'!$E$48=[1]Lists!BF66,'[1]Multi-Field'!$F$48="undrained"),BH66,""))</f>
        <v/>
      </c>
      <c r="DE66" s="409" t="str">
        <f>IF(AND('[1]Multi-Field'!$E$49=[1]Lists!BF66,'[1]Multi-Field'!$F$49="Drained"),BI66,IF(AND('[1]Multi-Field'!$E$49=[1]Lists!BF66,'[1]Multi-Field'!$F$9="undrained"),BH66,""))</f>
        <v/>
      </c>
      <c r="DF66" s="409" t="str">
        <f>IF(AND('[1]Multi-Field'!$E$50=[1]Lists!BF66,'[1]Multi-Field'!$F$50="Drained"),BI66,IF(AND('[1]Multi-Field'!$E$50=[1]Lists!BF66,'[1]Multi-Field'!$F$50="undrained"),BH66,""))</f>
        <v/>
      </c>
      <c r="DG66" s="409" t="str">
        <f>IF(AND('[1]Multi-Field'!$E$51=[1]Lists!BF66,'[1]Multi-Field'!$F$51="Drained"),BI66,IF(AND('[1]Multi-Field'!$E$51=[1]Lists!BF66,'[1]Multi-Field'!$F$51="undrained"),BH66,""))</f>
        <v/>
      </c>
      <c r="DH66" s="409" t="str">
        <f>IF(AND('[1]Multi-Field'!$E$52=[1]Lists!BF66,'[1]Multi-Field'!$F$52="Drained"),BI66,IF(AND('[1]Multi-Field'!$E$52=[1]Lists!BF66,'[1]Multi-Field'!$F$52="undrained"),BH66,""))</f>
        <v/>
      </c>
      <c r="DI66" s="409" t="str">
        <f>IF(AND('[1]Multi-Field'!$E$53=[1]Lists!BF66,'[1]Multi-Field'!$F$53="Drained"),BI66,IF(AND('[1]Multi-Field'!$E$53=[1]Lists!BF66,'[1]Multi-Field'!$F$53="undrained"),BH66,""))</f>
        <v/>
      </c>
      <c r="DJ66" s="409" t="str">
        <f>IF(AND('[1]Multi-Field'!$E$54=[1]Lists!BF66,'[1]Multi-Field'!$F$54="Drained"),BI66,IF(AND('[1]Multi-Field'!$E$54=[1]Lists!BF66,'[1]Multi-Field'!$F$54="undrained"),BH66,""))</f>
        <v/>
      </c>
      <c r="DK66" s="409" t="str">
        <f>IF(AND('[1]Multi-Field'!$E$55=[1]Lists!BF66,'[1]Multi-Field'!$F$55="Drained"),BI66,IF(AND('[1]Multi-Field'!$E$55=[1]Lists!BF66,'[1]Multi-Field'!$F$55="undrained"),BH66,""))</f>
        <v/>
      </c>
      <c r="DL66" s="409" t="str">
        <f>IF(AND('[1]Multi-Field'!$E$56=[1]Lists!BF66,'[1]Multi-Field'!$F$56="Drained"),BI66,IF(AND('[1]Multi-Field'!$E$56=[1]Lists!BF66,'[1]Multi-Field'!$F$56="undrained"),BH66,""))</f>
        <v/>
      </c>
      <c r="DM66" s="409" t="str">
        <f>IF(AND('[1]Multi-Field'!$E$57=[1]Lists!BF66,'[1]Multi-Field'!$F$57="Drained"),BI66,IF(AND('[1]Multi-Field'!$E$57=[1]Lists!BF66,'[1]Multi-Field'!$F$57="undrained"),BH66,""))</f>
        <v/>
      </c>
      <c r="DN66" s="409" t="str">
        <f>IF(AND('[1]Multi-Field'!$E$58=[1]Lists!BF66,'[1]Multi-Field'!$F$58="Drained"),BI66,IF(AND('[1]Multi-Field'!$E$58=[1]Lists!BF66,'[1]Multi-Field'!$F$58="undrained"),BH66,""))</f>
        <v/>
      </c>
      <c r="DO66" s="409" t="str">
        <f>IF(AND('[1]Multi-Field'!$E$59=[1]Lists!BF66,'[1]Multi-Field'!$F$59="Drained"),BI66,IF(AND('[1]Multi-Field'!$E$59=[1]Lists!BF66,'[1]Multi-Field'!$F$59="undrained"),BH66,""))</f>
        <v/>
      </c>
      <c r="DP66" s="409" t="str">
        <f>IF(AND('[1]Multi-Field'!$E$60=[1]Lists!BF66,'[1]Multi-Field'!$F$60="Drained"),BI66,IF(AND('[1]Multi-Field'!$E$60=[1]Lists!BF66,'[1]Multi-Field'!$F$60="undrained"),BH66,""))</f>
        <v/>
      </c>
      <c r="DQ66" s="409" t="str">
        <f>IF(AND('[1]Multi-Field'!$E$61=[1]Lists!BF66,'[1]Multi-Field'!$F$61="Drained"),BI66,IF(AND('[1]Multi-Field'!$E$61=[1]Lists!BF66,'[1]Multi-Field'!$F$61="undrained"),BH66,""))</f>
        <v/>
      </c>
      <c r="DR66" s="409" t="str">
        <f>IF(AND('[1]Multi-Field'!$E$62=[1]Lists!BF66,'[1]Multi-Field'!$F$62="Drained"),BI66,IF(AND('[1]Multi-Field'!$E$62=[1]Lists!BF66,'[1]Multi-Field'!$F$62="undrained"),BH66,""))</f>
        <v/>
      </c>
      <c r="DS66" s="409" t="str">
        <f>IF(AND('[1]Multi-Field'!$E$63=[1]Lists!BF66,'[1]Multi-Field'!$F$63="Drained"),BI66,IF(AND('[1]Multi-Field'!$E$63=[1]Lists!BF66,'[1]Multi-Field'!$F$63="undrained"),BH66,""))</f>
        <v/>
      </c>
      <c r="DT66" s="409" t="str">
        <f>IF(AND('[1]Multi-Field'!$E$64=[1]Lists!BF66,'[1]Multi-Field'!$F$64="Drained"),BI66,IF(AND('[1]Multi-Field'!$E$64=[1]Lists!BF66,'[1]Multi-Field'!$F$64="undrained"),BH66,""))</f>
        <v/>
      </c>
      <c r="DU66" s="409" t="str">
        <f>IF(AND('[1]Multi-Field'!$E$65=[1]Lists!BF66,'[1]Multi-Field'!$F$65="Drained"),BI66,IF(AND('[1]Multi-Field'!$E$65=[1]Lists!BF66,'[1]Multi-Field'!$F$65="undrained"),BH66,""))</f>
        <v/>
      </c>
      <c r="DV66" s="409" t="str">
        <f>IF(AND('[1]Multi-Field'!$E$66=[1]Lists!BF66,'[1]Multi-Field'!$F$66="Drained"),BI66,IF(AND('[1]Multi-Field'!$E$66=[1]Lists!BF66,'[1]Multi-Field'!$F$66="undrained"),BH66,""))</f>
        <v/>
      </c>
      <c r="DW66" s="409">
        <f>IF(AND('[1]Multi-Field'!$E$67=[1]Lists!BF66,'[1]Multi-Field'!$F$67="Drained"),BI66,IF(AND('[1]Multi-Field'!$E$67=[1]Lists!BF66,'[1]Multi-Field'!$F$67="undrained"),BH66,""))</f>
        <v>4.5</v>
      </c>
      <c r="DX66" s="409" t="str">
        <f>IF(AND('[1]Multi-Field'!$E$68=[1]Lists!BF66,'[1]Multi-Field'!$F$68="Drained"),BI66,IF(AND('[1]Multi-Field'!$E$68=[1]Lists!BF66,'[1]Multi-Field'!$F$68="undrained"),BH66,""))</f>
        <v/>
      </c>
      <c r="DY66" s="409" t="str">
        <f>IF(AND('[1]Multi-Field'!$E$69=[1]Lists!BF66,'[1]Multi-Field'!$F$69="Drained"),BI66,IF(AND('[1]Multi-Field'!$E$69=[1]Lists!BF66,'[1]Multi-Field'!$F$69="undrained"),BH66,""))</f>
        <v/>
      </c>
      <c r="DZ66" s="409" t="str">
        <f>IF(AND('[1]Multi-Field'!$E$70=[1]Lists!BF66,'[1]Multi-Field'!$F$70="Drained"),BI66,IF(AND('[1]Multi-Field'!$E$70=[1]Lists!BF66,'[1]Multi-Field'!$F$70="undrained"),BH66,""))</f>
        <v/>
      </c>
      <c r="EA66" s="409" t="str">
        <f>IF(AND('[1]Multi-Field'!$E$71=[1]Lists!BF66,'[1]Multi-Field'!$F$71="Drained"),BI66,IF(AND('[1]Multi-Field'!$E$71=[1]Lists!BF66,'[1]Multi-Field'!$F$71="undrained"),BH66,""))</f>
        <v/>
      </c>
      <c r="EB66" s="409" t="str">
        <f>IF(AND('[1]Multi-Field'!$E$72=[1]Lists!BF66,'[1]Multi-Field'!$F$72="Drained"),BI66,IF(AND('[1]Multi-Field'!$E$72=[1]Lists!BF66,'[1]Multi-Field'!$F$72="undrained"),BH66,""))</f>
        <v/>
      </c>
      <c r="EC66" s="409" t="str">
        <f>IF(AND('[1]Multi-Field'!$E$73=[1]Lists!BF66,'[1]Multi-Field'!$F$73="Drained"),BI66,IF(AND('[1]Multi-Field'!$E$73=[1]Lists!BF66,'[1]Multi-Field'!$F$73="undrained"),BH66,""))</f>
        <v/>
      </c>
      <c r="ED66" s="409" t="str">
        <f>IF(AND('[1]Multi-Field'!$E$74=[1]Lists!BF66,'[1]Multi-Field'!$F$74="Drained"),BI66,IF(AND('[1]Multi-Field'!$E$74=[1]Lists!BF66,'[1]Multi-Field'!$F$74="undrained"),BH66,""))</f>
        <v/>
      </c>
      <c r="EE66" s="409" t="str">
        <f>IF(AND('[1]Multi-Field'!$E$75=[1]Lists!BF66,'[1]Multi-Field'!$F$75="Drained"),BI66,IF(AND('[1]Multi-Field'!$E$75=[1]Lists!BF66,'[1]Multi-Field'!$F$75="undrained"),BH66,""))</f>
        <v/>
      </c>
      <c r="EF66" s="409" t="str">
        <f>IF(AND('[1]Multi-Field'!$E$76=[1]Lists!BF66,'[1]Multi-Field'!$F$76="Drained"),BI66,IF(AND('[1]Multi-Field'!$E$76=[1]Lists!BF66,'[1]Multi-Field'!$F$6="undrained"),BH66,""))</f>
        <v/>
      </c>
      <c r="EG66" s="409" t="str">
        <f>IF(AND('[1]Multi-Field'!$E$77=[1]Lists!BF66,'[1]Multi-Field'!$F$77="Drained"),BI66,IF(AND('[1]Multi-Field'!$E$77=[1]Lists!BF66,'[1]Multi-Field'!$F$77="undrained"),BH66,""))</f>
        <v/>
      </c>
      <c r="EH66" s="409" t="str">
        <f>IF(AND('[1]Multi-Field'!$E$78=[1]Lists!BF66,'[1]Multi-Field'!$F$78="Drained"),BI66,IF(AND('[1]Multi-Field'!$E$78=[1]Lists!BF66,'[1]Multi-Field'!$F$78="undrained"),BH66,""))</f>
        <v/>
      </c>
      <c r="EI66" s="409" t="str">
        <f>IF(AND('[1]Multi-Field'!$E$79=[1]Lists!BF66,'[1]Multi-Field'!$F$79="Drained"),BI66,IF(AND('[1]Multi-Field'!$E$79=[1]Lists!BF66,'[1]Multi-Field'!$F$79="undrained"),BH66,""))</f>
        <v/>
      </c>
      <c r="EJ66" s="409" t="str">
        <f>IF(AND('[1]Multi-Field'!$E$80=[1]Lists!BF66,'[1]Multi-Field'!$F$80="Drained"),BI66,IF(AND('[1]Multi-Field'!$E$80=[1]Lists!BF66,'[1]Multi-Field'!$F$80="undrained"),BH66,""))</f>
        <v/>
      </c>
      <c r="EK66" s="409" t="str">
        <f>IF(AND('[1]Multi-Field'!$E$81=[1]Lists!BF66,'[1]Multi-Field'!$F$81="Drained"),BI66,IF(AND('[1]Multi-Field'!$E$81=[1]Lists!BF66,'[1]Multi-Field'!$F$81="undrained"),BH66,""))</f>
        <v/>
      </c>
      <c r="EL66" s="409" t="str">
        <f>IF(AND('[1]Multi-Field'!$E$82=[1]Lists!BF66,'[1]Multi-Field'!$F$82="Drained"),BI66,IF(AND('[1]Multi-Field'!$E$82=[1]Lists!BF66,'[1]Multi-Field'!$F$82="undrained"),BH66,""))</f>
        <v/>
      </c>
      <c r="EM66" s="409" t="str">
        <f>IF(AND('[1]Multi-Field'!$E$83=[1]Lists!BF66,'[1]Multi-Field'!$F$83="Drained"),BI66,IF(AND('[1]Multi-Field'!$E$83=[1]Lists!BF66,'[1]Multi-Field'!$F$83="undrained"),BH66,""))</f>
        <v/>
      </c>
      <c r="EN66" s="409" t="str">
        <f>IF(AND('[1]Multi-Field'!$E$84=[1]Lists!BF66,'[1]Multi-Field'!$F$84="Drained"),BI66,IF(AND('[1]Multi-Field'!$E$84=[1]Lists!BF66,'[1]Multi-Field'!$F$84="undrained"),BH66,""))</f>
        <v/>
      </c>
      <c r="EO66" s="409" t="str">
        <f>IF(AND('[1]Multi-Field'!$E$85=[1]Lists!BF66,'[1]Multi-Field'!$F$85="Drained"),BI66,IF(AND('[1]Multi-Field'!$E$85=[1]Lists!BF66,'[1]Multi-Field'!$F$85="undrained"),BH66,""))</f>
        <v/>
      </c>
      <c r="EP66" s="409" t="str">
        <f>IF(AND('[1]Multi-Field'!$E$86=[1]Lists!BF66,'[1]Multi-Field'!$F$86="Drained"),BI66,IF(AND('[1]Multi-Field'!$E$86=[1]Lists!BF66,'[1]Multi-Field'!$F$86="undrained"),BH66,""))</f>
        <v/>
      </c>
      <c r="EQ66" s="409" t="str">
        <f>IF(AND('[1]Multi-Field'!$E$87=[1]Lists!BF66,'[1]Multi-Field'!$F$87="Drained"),BI66,IF(AND('[1]Multi-Field'!$E$87=[1]Lists!BF66,'[1]Multi-Field'!$F$87="undrained"),BH66,""))</f>
        <v/>
      </c>
      <c r="ER66" s="409" t="str">
        <f>IF(AND('[1]Multi-Field'!$E$88=[1]Lists!BF66,'[1]Multi-Field'!$F$88="Drained"),BI66,IF(AND('[1]Multi-Field'!$E$88=[1]Lists!BF66,'[1]Multi-Field'!$F$88="undrained"),BH66,""))</f>
        <v/>
      </c>
      <c r="ES66" s="409" t="str">
        <f>IF(AND('[1]Multi-Field'!$E$89=[1]Lists!BF66,'[1]Multi-Field'!$F$89="Drained"),BI66,IF(AND('[1]Multi-Field'!$E$89=[1]Lists!BF66,'[1]Multi-Field'!$F$89="undrained"),BH66,""))</f>
        <v/>
      </c>
      <c r="ET66" s="409" t="str">
        <f>IF(AND('[1]Multi-Field'!$E$90=[1]Lists!BF66,'[1]Multi-Field'!$F$90="Drained"),BI66,IF(AND('[1]Multi-Field'!$E$90=[1]Lists!BF66,'[1]Multi-Field'!$F$90="undrained"),BH66,""))</f>
        <v/>
      </c>
      <c r="EU66" s="409" t="str">
        <f>IF(AND('[1]Multi-Field'!$E$91=[1]Lists!BF66,'[1]Multi-Field'!$F$91="Drained"),BI66,IF(AND('[1]Multi-Field'!$E$91=[1]Lists!BF66,'[1]Multi-Field'!$F$91="undrained"),BH66,""))</f>
        <v/>
      </c>
      <c r="EV66" s="409" t="str">
        <f>IF(AND('[1]Multi-Field'!$E$92=[1]Lists!BF66,'[1]Multi-Field'!$F$92="Drained"),BI66,IF(AND('[1]Multi-Field'!$E$92=[1]Lists!BF66,'[1]Multi-Field'!$F$92="undrained"),BH66,""))</f>
        <v/>
      </c>
      <c r="EW66" s="409" t="str">
        <f>IF(AND('[1]Multi-Field'!$E$93=[1]Lists!BF66,'[1]Multi-Field'!$F$93="Drained"),BI66,IF(AND('[1]Multi-Field'!$E$93=[1]Lists!BF66,'[1]Multi-Field'!$F$93="undrained"),BH66,""))</f>
        <v/>
      </c>
      <c r="EX66" s="409" t="str">
        <f>IF(AND('[1]Multi-Field'!$E$94=[1]Lists!BF66,'[1]Multi-Field'!$F$94="Drained"),BI66,IF(AND('[1]Multi-Field'!$E$94=[1]Lists!BF66,'[1]Multi-Field'!$F$94="undrained"),BH66,""))</f>
        <v/>
      </c>
      <c r="EY66" s="409" t="str">
        <f>IF(AND('[1]Multi-Field'!$E$95=[1]Lists!BF66,'[1]Multi-Field'!$F$95="Drained"),BI66,IF(AND('[1]Multi-Field'!$E$95=[1]Lists!BF66,'[1]Multi-Field'!$F$95="undrained"),BH66,""))</f>
        <v/>
      </c>
      <c r="EZ66" s="409" t="str">
        <f>IF(AND('[1]Multi-Field'!$E$96=[1]Lists!BF66,'[1]Multi-Field'!$F$96="Drained"),BI66,IF(AND('[1]Multi-Field'!$E$96=[1]Lists!BF66,'[1]Multi-Field'!$F$96="undrained"),BH66,""))</f>
        <v/>
      </c>
      <c r="FA66" s="409" t="str">
        <f>IF(AND('[1]Multi-Field'!$E$97=[1]Lists!BF66,'[1]Multi-Field'!$F$97="Drained"),BI66,IF(AND('[1]Multi-Field'!$E$97=[1]Lists!BF66,'[1]Multi-Field'!$F$97="undrained"),BH66,""))</f>
        <v/>
      </c>
      <c r="FB66" s="409" t="str">
        <f>IF(AND('[1]Multi-Field'!$E$98=[1]Lists!BF66,'[1]Multi-Field'!$F$98="Drained"),BI66,IF(AND('[1]Multi-Field'!$E$98=[1]Lists!BF66,'[1]Multi-Field'!$F$98="undrained"),BH66,""))</f>
        <v/>
      </c>
      <c r="FC66" s="409" t="str">
        <f>IF(AND('[1]Multi-Field'!$E$99=[1]Lists!BF66,'[1]Multi-Field'!$F$99="Drained"),BI66,IF(AND('[1]Multi-Field'!$E$99=[1]Lists!BF66,'[1]Multi-Field'!$F$99="undrained"),BH66,""))</f>
        <v/>
      </c>
      <c r="FD66" s="409" t="str">
        <f>IF(AND('[1]Multi-Field'!$E$100=[1]Lists!BF66,'[1]Multi-Field'!$F$100="Drained"),BI66,IF(AND('[1]Multi-Field'!$E$100=[1]Lists!BF66,'[1]Multi-Field'!$F$100="undrained"),BH66,""))</f>
        <v/>
      </c>
      <c r="FE66" s="409" t="str">
        <f>IF(AND('[1]Multi-Field'!$E$101=[1]Lists!BF66,'[1]Multi-Field'!$F$101="Drained"),BI66,IF(AND('[1]Multi-Field'!$E$101=[1]Lists!BF66,'[1]Multi-Field'!$F$101="undrained"),BH66,""))</f>
        <v/>
      </c>
      <c r="FF66" s="409" t="str">
        <f>IF(AND('[1]Multi-Field'!$E$102=[1]Lists!BF66,'[1]Multi-Field'!$F$102="Drained"),BI66,IF(AND('[1]Multi-Field'!$E$102=[1]Lists!BF66,'[1]Multi-Field'!$F$102="undrained"),BH66,""))</f>
        <v/>
      </c>
      <c r="FG66" s="409" t="str">
        <f>IF(AND('[1]Multi-Field'!$E$103=[1]Lists!BF66,'[1]Multi-Field'!$F$103="Drained"),BI66,IF(AND('[1]Multi-Field'!$E$103=[1]Lists!BF66,'[1]Multi-Field'!$F$103="undrained"),BH66,""))</f>
        <v/>
      </c>
      <c r="FH66" s="409" t="str">
        <f>IF(AND('[1]Multi-Field'!$E$104=[1]Lists!BF66,'[1]Multi-Field'!$F$104="Drained"),BI66,IF(AND('[1]Multi-Field'!$E$104=[1]Lists!BF66,'[1]Multi-Field'!$F$104="undrained"),BH66,""))</f>
        <v/>
      </c>
      <c r="FI66" s="409" t="str">
        <f>IF(AND('[1]Multi-Field'!$E$105=[1]Lists!BF66,'[1]Multi-Field'!$F$105="Drained"),BI66,IF(AND('[1]Multi-Field'!$E$105=[1]Lists!BF66,'[1]Multi-Field'!$F$105="undrained"),BH66,""))</f>
        <v/>
      </c>
      <c r="FJ66" s="409" t="str">
        <f>IF(AND('[1]Multi-Field'!$E$106=[1]Lists!BF66,'[1]Multi-Field'!$F$106="Drained"),BI66,IF(AND('[1]Multi-Field'!$E$106=[1]Lists!BF66,'[1]Multi-Field'!$F$106="undrained"),BH66,""))</f>
        <v/>
      </c>
      <c r="FK66" s="409" t="str">
        <f>IF(AND('[1]Multi-Field'!$E$107=[1]Lists!BF66,'[1]Multi-Field'!$F$107="Drained"),BI66,IF(AND('[1]Multi-Field'!$E$107=[1]Lists!BF66,'[1]Multi-Field'!$F$107="undrained"),BH66,""))</f>
        <v/>
      </c>
      <c r="FL66" s="409" t="str">
        <f>IF(AND('[1]Multi-Field'!$E$108=[1]Lists!BF66,'[1]Multi-Field'!$F$108="Drained"),BI66,IF(AND('[1]Multi-Field'!$E$108=[1]Lists!BF66,'[1]Multi-Field'!$F$108="undrained"),BH66,""))</f>
        <v/>
      </c>
      <c r="FM66" s="409" t="str">
        <f>IF(AND('[1]Multi-Field'!$E$109=[1]Lists!BF66,'[1]Multi-Field'!$F$109="Drained"),BI66,IF(AND('[1]Multi-Field'!$E$109=[1]Lists!BF66,'[1]Multi-Field'!$F$109="undrained"),BH66,""))</f>
        <v/>
      </c>
      <c r="FN66" s="409" t="str">
        <f>IF(AND('[1]Multi-Field'!$E$110=[1]Lists!BF66,'[1]Multi-Field'!$F$110="Drained"),BI66,IF(AND('[1]Multi-Field'!$E$110=[1]Lists!BF66,'[1]Multi-Field'!$F$110="undrained"),BH66,""))</f>
        <v/>
      </c>
      <c r="FO66" s="409" t="str">
        <f>IF(AND('[1]Multi-Field'!$E$111=[1]Lists!BF66,'[1]Multi-Field'!$F$111="Drained"),BI66,IF(AND('[1]Multi-Field'!$E$111=[1]Lists!BF66,'[1]Multi-Field'!$F$111="undrained"),BH66,""))</f>
        <v/>
      </c>
      <c r="FP66" s="409" t="str">
        <f>IF(AND('[1]Multi-Field'!$E$112=[1]Lists!BF66,'[1]Multi-Field'!$F$112="Drained"),BI66,IF(AND('[1]Multi-Field'!$E$112=[1]Lists!BF66,'[1]Multi-Field'!$F$112="undrained"),BH66,""))</f>
        <v/>
      </c>
      <c r="FQ66" s="409" t="str">
        <f>IF(AND('[1]Multi-Field'!$E$113=[1]Lists!BF66,'[1]Multi-Field'!$F$113="Drained"),BI66,IF(AND('[1]Multi-Field'!$E$113=[1]Lists!BF66,'[1]Multi-Field'!$F$113="undrained"),BH66,""))</f>
        <v/>
      </c>
      <c r="FR66" s="409" t="str">
        <f>IF(AND('[1]Multi-Field'!$E$114=[1]Lists!BF66,'[1]Multi-Field'!$F$114="Drained"),BI66,IF(AND('[1]Multi-Field'!$E$114=[1]Lists!BF66,'[1]Multi-Field'!$F$114="undrained"),BH66,""))</f>
        <v/>
      </c>
      <c r="FS66" s="409" t="str">
        <f>IF(AND('[1]Multi-Field'!$E$115=[1]Lists!BF66,'[1]Multi-Field'!$F$115="Drained"),BI66,IF(AND('[1]Multi-Field'!$E$115=[1]Lists!BF66,'[1]Multi-Field'!$F$115="undrained"),BH66,""))</f>
        <v/>
      </c>
      <c r="FT66" s="409" t="str">
        <f>IF(AND('[1]Multi-Field'!$E$116=[1]Lists!BF66,'[1]Multi-Field'!$F$116="Drained"),BI66,IF(AND('[1]Multi-Field'!$E$116=[1]Lists!BF66,'[1]Multi-Field'!$F$116="undrained"),BH66,""))</f>
        <v/>
      </c>
      <c r="FU66" s="409" t="str">
        <f>IF(AND('[1]Multi-Field'!$E$117=[1]Lists!BF66,'[1]Multi-Field'!$F$117="Drained"),BI66,IF(AND('[1]Multi-Field'!$E$117=[1]Lists!BF66,'[1]Multi-Field'!$F$117="undrained"),BH66,""))</f>
        <v/>
      </c>
      <c r="FV66" s="409" t="str">
        <f>IF(AND('[1]Multi-Field'!$E$118=[1]Lists!BF66,'[1]Multi-Field'!$F$118="Drained"),BI66,IF(AND('[1]Multi-Field'!$E$118=[1]Lists!BF66,'[1]Multi-Field'!$F$118="undrained"),BH66,""))</f>
        <v/>
      </c>
      <c r="FW66" s="409" t="str">
        <f>IF(AND('[1]Multi-Field'!$E$119=[1]Lists!BF66,'[1]Multi-Field'!$F$119="Drained"),BI66,IF(AND('[1]Multi-Field'!$E$119=[1]Lists!BF66,'[1]Multi-Field'!$F$119="undrained"),BH66,""))</f>
        <v/>
      </c>
      <c r="FX66" s="409" t="str">
        <f>IF(AND('[1]Multi-Field'!$E$120=[1]Lists!BF66,'[1]Multi-Field'!$F$120="Drained"),BI66,IF(AND('[1]Multi-Field'!$E$120=[1]Lists!BF66,'[1]Multi-Field'!$F$120="undrained"),BH66,""))</f>
        <v/>
      </c>
      <c r="FZ66" t="s">
        <v>850</v>
      </c>
      <c r="GC66" s="4">
        <f>'[1]Multi-Field'!B64</f>
        <v>0</v>
      </c>
      <c r="GD66" s="73" t="str">
        <f>IF(OR('[1]Multi-Field'!Q64=$FZ$43,'[1]Multi-Field'!Q64=$FZ$44),'[1]Multi-Field'!BS64,"")</f>
        <v/>
      </c>
      <c r="GE66" s="4" t="str">
        <f>IF(AND(OR('[1]Multi-Field'!Q64=$FZ$86,'[1]Multi-Field'!Q64=$FZ$94,'[1]Multi-Field'!Q64=$FZ$87,'[1]Multi-Field'!Q64=[1]Lists!$FZ$93,'[1]Multi-Field'!Q64=$FZ$59),'[1]Multi-Field'!BS64&gt;50),'[1]Multi-Field'!BS64*0.8,IF(AND(OR('[1]Multi-Field'!Q64=$FZ$86,'[1]Multi-Field'!Q64=$FZ$94,'[1]Multi-Field'!Q64=$FZ$87,'[1]Multi-Field'!Q64=[1]Lists!$FZ$93,'[1]Multi-Field'!Q64=[1]Lists!$FZ$59),'[1]Multi-Field'!BS64&lt;50),'[1]Multi-Field'!BS64,""))</f>
        <v/>
      </c>
      <c r="GF66" s="4" t="str">
        <f>IF(OR('[1]Multi-Field'!Q64=[1]Lists!$FZ$7,'[1]Multi-Field'!Q64=[1]Lists!$FZ$5,'[1]Multi-Field'!Q64=[1]Lists!$FZ$24,'[1]Multi-Field'!Q64=[1]Lists!$FZ$10,'[1]Multi-Field'!Q64=[1]Lists!$FZ$8, '[1]Multi-Field'!Q64=[1]Lists!$FZ$25, '[1]Multi-Field'!Q64=[1]Lists!$FZ$23, '[1]Multi-Field'!Q64= [1]Lists!$FZ$47, '[1]Multi-Field'!Q64=[1]Lists!$FZ$49, '[1]Multi-Field'!Q64=[1]Lists!$FZ$48,'[1]Multi-Field'!Q64=[1]Lists!$FZ$3, '[1]Multi-Field'!Q64=[1]Lists!$FZ$14,'[1]Multi-Field'!Q64=[1]Lists!$FZ$36, '[1]Multi-Field'!Q64=[1]Lists!$FZ$41,'[1]Multi-Field'!Q64=[1]Lists!$FZ$42),0,"")</f>
        <v/>
      </c>
      <c r="GG66" s="4" t="str">
        <f>IF(OR('[1]Multi-Field'!Q64=[1]Lists!$FZ$6,'[1]Multi-Field'!Q64=[1]Lists!$FZ$4, '[1]Multi-Field'!Q93=[1]Lists!$FZ$11, '[1]Multi-Field'!Q64=[1]Lists!$FZ$1),100*IF('[1]Multi-Field'!U64=onepercent,0.75,IF('[1]Multi-Field'!U64=onetotwentyfivepercent,0.4,IF(OR('[1]Multi-Field'!U64=twentysixtofiftypercent,'[1]Multi-Field'!U64=greaterthanfiftypercent),0,""))),"")</f>
        <v/>
      </c>
      <c r="GH66" s="4" t="str">
        <f>IF(OR('[1]Multi-Field'!Q64=[1]Lists!$FZ$53,'[1]Multi-Field'!Q64=[1]Lists!$FZ$55), 50,IF('[1]Multi-Field'!Q64=[1]Lists!$FZ$54,225,IF('[1]Multi-Field'!Q64=[1]Lists!$FZ$56,75,"")))</f>
        <v/>
      </c>
      <c r="GI66" s="4" t="e">
        <f>#VALUE!</f>
        <v>#VALUE!</v>
      </c>
      <c r="GJ66" s="4" t="e">
        <f>#VALUE!</f>
        <v>#VALUE!</v>
      </c>
      <c r="GK66" s="4" t="str">
        <f>IF('[1]Multi-Field'!Q64=[1]Lists!$FZ$95,'[1]Multi-Field'!BS64*0.66,"")</f>
        <v/>
      </c>
      <c r="GM66" s="4" t="str">
        <f>IF(OR('[1]Multi-Field'!Q64=[1]Lists!$FZ$26,'[1]Multi-Field'!Q64=[1]Lists!$FZ$84),20,"")</f>
        <v/>
      </c>
      <c r="GN66" s="4" t="str">
        <f>IF(OR('[1]Multi-Field'!Q64=[1]Lists!$FZ$88,'[1]Multi-Field'!Q64=[1]Lists!$FZ$57),0,"")</f>
        <v/>
      </c>
      <c r="GO66" s="4" t="str">
        <f>IF(OR('[1]Multi-Field'!Q64=[1]Lists!$FZ$69,'[1]Multi-Field'!Q64=[1]Lists!$FZ$71,'[1]Multi-Field'!Q64=[1]Lists!$FZ$105),50,"")</f>
        <v/>
      </c>
      <c r="GP66" s="4" t="str">
        <f>IF(OR('[1]Multi-Field'!Q64=[1]Lists!$FZ$75,'[1]Multi-Field'!Q64=[1]Lists!$FZ$70),75,"")</f>
        <v/>
      </c>
      <c r="GQ66" s="4" t="str">
        <f>IF('[1]Multi-Field'!Q64=[1]Lists!$FZ$72,150,"")</f>
        <v/>
      </c>
      <c r="GR66" s="4" t="str">
        <f>IF(OR('[1]Multi-Field'!Q64=[1]Lists!$FZ$74,'[1]Multi-Field'!Q64=[1]Lists!$FZ$73),40,"")</f>
        <v/>
      </c>
      <c r="GS66" s="4" t="str">
        <f>IF('[1]Multi-Field'!Q64=[1]Lists!$FZ$99,80,"")</f>
        <v/>
      </c>
      <c r="GT66" s="4" t="str">
        <f>IF('[1]Multi-Field'!Q64=[1]Lists!$FZ$106,70,"")</f>
        <v/>
      </c>
      <c r="GU66" s="4" t="e">
        <f t="shared" si="4"/>
        <v>#VALUE!</v>
      </c>
    </row>
    <row r="67" spans="1:203" ht="13.5" customHeight="1">
      <c r="A67" s="7" t="s">
        <v>154</v>
      </c>
      <c r="B67" s="7"/>
      <c r="C67" s="7"/>
      <c r="D67" s="8">
        <v>75</v>
      </c>
      <c r="E67" s="8">
        <f t="shared" ref="E67:E130" si="12">ROUND((D67+(G67-D67)*1/3),0)</f>
        <v>75</v>
      </c>
      <c r="F67" s="8">
        <f t="shared" ref="F67:F130" si="13">ROUND((D67+(G67-D67)*2/3),0)</f>
        <v>75</v>
      </c>
      <c r="G67" s="8">
        <v>75</v>
      </c>
      <c r="H67" s="8">
        <v>75</v>
      </c>
      <c r="I67" s="8">
        <f t="shared" si="5"/>
        <v>75</v>
      </c>
      <c r="J67" s="8">
        <f t="shared" si="6"/>
        <v>75</v>
      </c>
      <c r="K67" s="8">
        <v>75</v>
      </c>
      <c r="L67" s="8">
        <v>130</v>
      </c>
      <c r="M67" s="8">
        <f t="shared" ref="M67:M130" si="14">ROUND((L67+(O67-L67)*1/3),0)</f>
        <v>130</v>
      </c>
      <c r="N67" s="8">
        <f t="shared" ref="N67:N130" si="15">ROUND((L67+(O67-L67)*2/3),0)</f>
        <v>130</v>
      </c>
      <c r="O67" s="8">
        <v>130</v>
      </c>
      <c r="P67" s="391">
        <v>42</v>
      </c>
      <c r="Q67" s="394"/>
      <c r="R67" s="395" t="b">
        <f>IF(OR('Multi-Field'!AA44=Lists!$AC$42,'Multi-Field'!AA44=Lists!$AC$43),IF('Multi-Field'!Z44="x",(IF('Multi-Field'!AC44=Lists!$Q$11,Lists!$R$11,IF('Multi-Field'!AC44=Lists!$Q$12,Lists!$R$12,IF('Multi-Field'!AC44=Lists!$Q$13,Lists!$R$13,IF('Multi-Field'!AC44=Lists!$Q$14,Lists!$R$14))))),IF('Multi-Field'!X44="x",(IF('Multi-Field'!AC44=Lists!$Q$11,Lists!$S$11,IF('Multi-Field'!AC44=Lists!$Q$12,Lists!$S$12,IF('Multi-Field'!AC44=Lists!$Q$13,Lists!$S$13,IF('Multi-Field'!AC44=Lists!$Q$14,Lists!$S$14))))),IF('Multi-Field'!V44="x",(IF('Multi-Field'!AC44=Lists!$Q$11,Lists!$T$11,IF('Multi-Field'!AC44=Lists!$Q$12,Lists!$T$12,IF('Multi-Field'!AC44=Lists!$Q$13,Lists!$T$13,IF('Multi-Field'!AC44=Lists!$Q$14,Lists!$T$14))))),0))))</f>
        <v>0</v>
      </c>
      <c r="S67" s="395" t="str">
        <f t="shared" si="11"/>
        <v/>
      </c>
      <c r="T67" s="395"/>
      <c r="U67" s="396"/>
      <c r="V67" s="383">
        <f>IF(OR('Multi-Field'!AI53=$U$4,'Multi-Field'!AI53=$U$5,'Multi-Field'!AI53=$U$6,'Multi-Field'!AI53=$U$7,'Multi-Field'!AI53=$U$8,'Multi-Field'!AI53=$U$9),(IF('Multi-Field'!AJ53=$V$2,100,IF('Multi-Field'!AJ53=$V$3,65,IF('Multi-Field'!AJ53=$V$4,53,IF('Multi-Field'!AJ53=$V$5,41,IF('Multi-Field'!AJ53=$V$6,23,IF('Multi-Field'!AJ53=$V$7,0,0))))))),0)</f>
        <v>0</v>
      </c>
      <c r="W67" s="383" t="str">
        <f>IF(AND(OR('Multi-Field'!AF53=$S$3,'Multi-Field'!AF53=S55,'Multi-Field'!AF53=$S$7),'Multi-Field'!AN53&lt;18,'Multi-Field'!AN53&gt;0),35,IF('Multi-Field'!AF53=$S$4,55,IF(AND('Multi-Field'!AF53=$S$6,'Multi-Field'!AN53&lt;18),30,IF(AND('Multi-Field'!AN53&gt;17,OR('Multi-Field'!AF53=$S$3,'Multi-Field'!AF53=$S$5,'Multi-Field'!AF53= $S$6,'Multi-Field'!AF53=$S$7)),25,"0"))))</f>
        <v>0</v>
      </c>
      <c r="X67" s="383">
        <f>IF(OR('Multi-Field'!BA53=$U$4,'Multi-Field'!BA53=$U$5,'Multi-Field'!BA53=$U$6,'Multi-Field'!BA53=U57,'Multi-Field'!BA53=$U$8,'Multi-Field'!BA53=$U$9),(IF('Multi-Field'!BB53=$V$2,100,IF('Multi-Field'!BB53=$V$3,65,IF('Multi-Field'!BB53=$V$4,53,IF('Multi-Field'!BB53=$V$5,41,IF('Multi-Field'!BB53=$V$6,23,IF('Multi-Field'!BB53=$V$7,0,0))))))),0)</f>
        <v>0</v>
      </c>
      <c r="Y67" s="383" t="str">
        <f>IF(AND(OR('Multi-Field'!AX53=$S$3,'Multi-Field'!AX53=$S$5,'Multi-Field'!AX53=$S$7),'Multi-Field'!BF53&lt;18),35,IF('Multi-Field'!AX53=$S$4,55,IF(AND('Multi-Field'!AX53=$S$6,'Multi-Field'!BF53&lt;18),30,IF(AND('Multi-Field'!BF53&gt;17,OR('Multi-Field'!AX53=$S$3,'Multi-Field'!AX53=$S$5,'Multi-Field'!AX53=$S$6,'Multi-Field'!AX53=$S$7)),25,"0"))))</f>
        <v>0</v>
      </c>
      <c r="Z67" s="383">
        <v>51</v>
      </c>
      <c r="AC67" t="s">
        <v>852</v>
      </c>
      <c r="AI67" s="384">
        <f>'[1]Multi-Field'!B63</f>
        <v>0</v>
      </c>
      <c r="AJ67" s="385" t="e">
        <f>#VALUE!</f>
        <v>#VALUE!</v>
      </c>
      <c r="AK67" s="385" t="e">
        <f>#VALUE!</f>
        <v>#VALUE!</v>
      </c>
      <c r="AL67" s="385" t="e">
        <f>IF(AK67="","",IF('[1]Multi-Field'!AU63=20,10,IF(AK67-30&lt;0,0,AK67-30)))</f>
        <v>#VALUE!</v>
      </c>
      <c r="AM67" s="385" t="e">
        <f>#VALUE!</f>
        <v>#VALUE!</v>
      </c>
      <c r="AN67" s="385" t="e">
        <f t="shared" si="7"/>
        <v>#VALUE!</v>
      </c>
      <c r="AO67" s="385" t="e">
        <f>#VALUE!</f>
        <v>#VALUE!</v>
      </c>
      <c r="AP67" s="385" t="e">
        <f>#VALUE!</f>
        <v>#VALUE!</v>
      </c>
      <c r="AQ67" s="385" t="e">
        <f>#VALUE!</f>
        <v>#VALUE!</v>
      </c>
      <c r="AR67" s="385" t="e">
        <f>#VALUE!</f>
        <v>#VALUE!</v>
      </c>
      <c r="AS67" s="385" t="e">
        <f>IF(AR67="","",IF('[1]Multi-Field'!AU63&gt;9,0,AR67-15))</f>
        <v>#VALUE!</v>
      </c>
      <c r="AT67" s="385" t="e">
        <f>#VALUE!</f>
        <v>#VALUE!</v>
      </c>
      <c r="AU67" s="385" t="e">
        <f>#VALUE!</f>
        <v>#VALUE!</v>
      </c>
      <c r="AV67" s="385" t="e">
        <f>IF(AU67="","",IF('[1]Multi-Field'!AU63=9&gt;9,0,AU67-35))</f>
        <v>#VALUE!</v>
      </c>
      <c r="AW67" s="385" t="e">
        <f>#VALUE!</f>
        <v>#VALUE!</v>
      </c>
      <c r="AX67" s="385" t="e">
        <f t="shared" si="8"/>
        <v>#VALUE!</v>
      </c>
      <c r="AY67" s="385" t="str">
        <f>IF('[1]Multi-Field'!AU63="","",IF('[1]Multi-Field'!AU63&lt;1,100,IF('[1]Multi-Field'!AU63=1,75,IF('[1]Multi-Field'!AU63=2,50,IF('[1]Multi-Field'!AU63=3,25,IF('[1]Multi-Field'!AU63&gt;3,0,""))))))</f>
        <v/>
      </c>
      <c r="AZ67" s="385" t="str">
        <f t="shared" si="9"/>
        <v/>
      </c>
      <c r="BA67" s="385" t="e">
        <f>#VALUE!</f>
        <v>#VALUE!</v>
      </c>
      <c r="BB67" s="385" t="e">
        <f>IF(BA67="","",IF(AND('[1]Multi-Field'!AU63&lt;40,'[1]Multi-Field'!AU63&gt;9),40,IF('[1]Multi-Field'!AU63&gt;39,0,BA67+5)))</f>
        <v>#VALUE!</v>
      </c>
      <c r="BC67" s="386" t="e">
        <f t="shared" si="10"/>
        <v>#VALUE!</v>
      </c>
      <c r="BD67" s="283">
        <v>0.34</v>
      </c>
      <c r="BE67" s="283">
        <v>0.77</v>
      </c>
      <c r="BF67" s="411" t="s">
        <v>1238</v>
      </c>
      <c r="BG67" s="412">
        <v>3</v>
      </c>
      <c r="BH67" s="412">
        <v>5</v>
      </c>
      <c r="BI67" s="412">
        <v>5</v>
      </c>
      <c r="BJ67" s="409" t="e">
        <f>IF(AND('[1]Single Field'!#REF!=[1]Lists!BF67,'[1]Single Field'!#REF!="Drained"),"x",IF(AND('[1]Single Field'!#REF!=[1]Lists!BF67,'[1]Single Field'!#REF!="Undrained"),O,""))</f>
        <v>#REF!</v>
      </c>
      <c r="BK67" s="409" t="str">
        <f>IF(AND('[1]Multi-Field'!$E$3=[1]Lists!BF67,'[1]Multi-Field'!$F$3="Drained"),BI67,IF(AND('[1]Multi-Field'!$E$3=BF67,'[1]Multi-Field'!$F$3="undrained"),BH67,""))</f>
        <v/>
      </c>
      <c r="BL67" s="409" t="str">
        <f>IF(AND('[1]Multi-Field'!$E$4=BF67,'[1]Multi-Field'!$F$4="Drained"),BI67,IF(AND('[1]Multi-Field'!$E$4=BF67,'[1]Multi-Field'!$F$4="undrained"),BH67,""))</f>
        <v/>
      </c>
      <c r="BM67" s="409" t="str">
        <f>IF(AND('[1]Multi-Field'!$E$5=BF67,'[1]Multi-Field'!$F$5="Drained"),BI67,IF(AND('[1]Multi-Field'!$E$5=BF67,'[1]Multi-Field'!$F$5="undrained"),BH67,""))</f>
        <v/>
      </c>
      <c r="BN67" s="409" t="str">
        <f>IF(AND('[1]Multi-Field'!$E$6=BF67,'[1]Multi-Field'!$F$6="Drained"),BI67,IF(AND('[1]Multi-Field'!$E$6=BF67,'[1]Multi-Field'!$F$6="undrained"),BH67,""))</f>
        <v/>
      </c>
      <c r="BO67" s="409" t="str">
        <f>IF(AND('[1]Multi-Field'!$E$7=BF67,'[1]Multi-Field'!$F$7="Drained"),BI67,IF(AND('[1]Multi-Field'!$E$7=BF67,'[1]Multi-Field'!$F$7="undrained"),BH67,""))</f>
        <v/>
      </c>
      <c r="BP67" s="409" t="str">
        <f>IF(AND('[1]Multi-Field'!$E$8=BF67,'[1]Multi-Field'!$F$8="Drained"),BI67,IF(AND('[1]Multi-Field'!$E$8=BF67,'[1]Multi-Field'!$F$8="undrained"),BH67,""))</f>
        <v/>
      </c>
      <c r="BQ67" s="409" t="str">
        <f>IF(AND('[1]Multi-Field'!$E$9=BF67,'[1]Multi-Field'!$F$9="Drained"),BI67,IF(AND('[1]Multi-Field'!$E$9=BF67,'[1]Multi-Field'!$F$9="undrained"),BH67,""))</f>
        <v/>
      </c>
      <c r="BR67" s="409" t="str">
        <f>IF(AND('[1]Multi-Field'!$E$10=BF67,'[1]Multi-Field'!$F$10="Drained"),BI67,IF(AND('[1]Multi-Field'!$E$10=BF67,'[1]Multi-Field'!$F$10="undrained"),BH67,""))</f>
        <v/>
      </c>
      <c r="BS67" s="409" t="str">
        <f>IF(AND('[1]Multi-Field'!$E$11=BF67,'[1]Multi-Field'!$F$11="Drained"),BI67,IF(AND('[1]Multi-Field'!$E$11=BF67,'[1]Multi-Field'!$F$11="undrained"),BH67,""))</f>
        <v/>
      </c>
      <c r="BT67" s="409" t="str">
        <f>IF(AND('[1]Multi-Field'!$E$12=BF67,'[1]Multi-Field'!$F$12="Drained"),BI67,IF(AND('[1]Multi-Field'!$E$12=BF67,'[1]Multi-Field'!$F$12="undrained"),BH67,""))</f>
        <v/>
      </c>
      <c r="BU67" s="409" t="str">
        <f>IF(AND('[1]Multi-Field'!$E$13=BF67,'[1]Multi-Field'!$F$13="Drained"),BI67,IF(AND('[1]Multi-Field'!$E$3=BF67,'[1]Multi-Field'!$F$13="undrained"),BH67,""))</f>
        <v/>
      </c>
      <c r="BV67" s="409" t="str">
        <f>IF(AND('[1]Multi-Field'!$E$14=BF67,'[1]Multi-Field'!$F$14="Drained"),BI67,IF(AND('[1]Multi-Field'!$E$14=BF67,'[1]Multi-Field'!$F$14="undrained"),BH67,""))</f>
        <v/>
      </c>
      <c r="BW67" s="409" t="str">
        <f>IF(AND('[1]Multi-Field'!$E$15=BF67,'[1]Multi-Field'!$F$15="Drained"),BI67,IF(AND('[1]Multi-Field'!$E$15=BF67,'[1]Multi-Field'!$F$15="undrained"),BH67,""))</f>
        <v/>
      </c>
      <c r="BX67" s="409" t="str">
        <f>IF(AND('[1]Multi-Field'!$E$16=[1]Lists!BF67,'[1]Multi-Field'!$F$16="Drained"),BI67,IF(AND('[1]Multi-Field'!$E$16=[1]Lists!BF67,'[1]Multi-Field'!$F$16="undrained"),BH67,""))</f>
        <v/>
      </c>
      <c r="BY67" s="409" t="str">
        <f>IF(AND('[1]Multi-Field'!$E$17=[1]Lists!BF67,'[1]Multi-Field'!$F$17="Drained"),BI67,IF(AND('[1]Multi-Field'!$E$17=[1]Lists!BF67,'[1]Multi-Field'!$F$17="undrained"),BH67,""))</f>
        <v/>
      </c>
      <c r="BZ67" s="409" t="str">
        <f>IF(AND('[1]Multi-Field'!$E$18=[1]Lists!BF67,'[1]Multi-Field'!$F$18="Drained"),BI67,IF(AND('[1]Multi-Field'!$E$18=[1]Lists!BF67,'[1]Multi-Field'!$F$18="undrained"),BH67,""))</f>
        <v/>
      </c>
      <c r="CA67" s="409" t="str">
        <f>IF(AND('[1]Multi-Field'!$E$19=[1]Lists!BF67,'[1]Multi-Field'!$F$19="Drained"),BI67,IF(AND('[1]Multi-Field'!$E$19=[1]Lists!BF67,'[1]Multi-Field'!$F$19="undrained"),BH67,""))</f>
        <v/>
      </c>
      <c r="CB67" s="409" t="str">
        <f>IF(AND('[1]Multi-Field'!$E$20=[1]Lists!BF67,'[1]Multi-Field'!$F$20="Drained"),BI67,IF(AND('[1]Multi-Field'!$E$20=[1]Lists!BF67,'[1]Multi-Field'!$F$20="undrained"),BH67,""))</f>
        <v/>
      </c>
      <c r="CC67" s="409" t="str">
        <f>IF(AND('[1]Multi-Field'!$E$21=[1]Lists!BF67,'[1]Multi-Field'!$F$21="Drained"),BI67,IF(AND('[1]Multi-Field'!$E$21=[1]Lists!BF67,'[1]Multi-Field'!$F$21="undrained"),BH67,""))</f>
        <v/>
      </c>
      <c r="CD67" s="409" t="str">
        <f>IF(AND('[1]Multi-Field'!$E$22=[1]Lists!BF67,'[1]Multi-Field'!$F$22="Drained"),BI67,IF(AND('[1]Multi-Field'!$E$22=[1]Lists!BF67,'[1]Multi-Field'!$F$22="undrained"),BH67,""))</f>
        <v/>
      </c>
      <c r="CE67" s="409" t="str">
        <f>IF(AND('[1]Multi-Field'!$E$23=[1]Lists!BF67,'[1]Multi-Field'!$F$23="Drained"),BI67,IF(AND('[1]Multi-Field'!$E$23=[1]Lists!BF67,'[1]Multi-Field'!$F$23="undrained"),BH67,""))</f>
        <v/>
      </c>
      <c r="CF67" s="409" t="str">
        <f>IF(AND('[1]Multi-Field'!$E$24=[1]Lists!BF67,'[1]Multi-Field'!$F$24="Drained"),BI67,IF(AND('[1]Multi-Field'!$E$24=[1]Lists!BF67,'[1]Multi-Field'!$F$24="undrained"),BH67,""))</f>
        <v/>
      </c>
      <c r="CG67" s="409" t="str">
        <f>IF(AND('[1]Multi-Field'!$E$25=[1]Lists!BF67,'[1]Multi-Field'!$F$25="Drained"),BI67,IF(AND('[1]Multi-Field'!$E$25=[1]Lists!BF67,'[1]Multi-Field'!$F$25="undrained"),BH67,""))</f>
        <v/>
      </c>
      <c r="CH67" s="409" t="str">
        <f>IF(AND('[1]Multi-Field'!$E$26=[1]Lists!BF67,'[1]Multi-Field'!$F$26="Drained"),BI67,IF(AND('[1]Multi-Field'!$E$26=[1]Lists!BF67,'[1]Multi-Field'!$F$26="undrained"),BH67,""))</f>
        <v/>
      </c>
      <c r="CI67" s="409" t="str">
        <f>IF(AND('[1]Multi-Field'!$E$27=[1]Lists!BF67,'[1]Multi-Field'!$F$27="Drained"),BI67,IF(AND('[1]Multi-Field'!$E$27=[1]Lists!BF67,'[1]Multi-Field'!$F$27="undrained"),BH67,""))</f>
        <v/>
      </c>
      <c r="CJ67" s="409" t="str">
        <f>IF(AND('[1]Multi-Field'!$E$28=[1]Lists!BF67,'[1]Multi-Field'!$F$28="Drained"),BI67,IF(AND('[1]Multi-Field'!$E$28=[1]Lists!BF67,'[1]Multi-Field'!$F$28="undrained"),BH67,""))</f>
        <v/>
      </c>
      <c r="CK67" s="409" t="str">
        <f>IF(AND('[1]Multi-Field'!$E$29=[1]Lists!BF67,'[1]Multi-Field'!$F$29="Drained"),BI67,IF(AND('[1]Multi-Field'!$E$29=[1]Lists!BF67,'[1]Multi-Field'!$F$29="undrained"),BH67,""))</f>
        <v/>
      </c>
      <c r="CL67" s="409" t="str">
        <f>IF(AND('[1]Multi-Field'!$E$30=[1]Lists!BF67,'[1]Multi-Field'!$F$30="Drained"),BI67,IF(AND('[1]Multi-Field'!$E$30=[1]Lists!BF67,'[1]Multi-Field'!$F$30="undrained"),BH67,""))</f>
        <v/>
      </c>
      <c r="CM67" s="409" t="str">
        <f>IF(AND('[1]Multi-Field'!$E$31=[1]Lists!BF67,'[1]Multi-Field'!$F$31="Drained"),BI67,IF(AND('[1]Multi-Field'!$E$31=[1]Lists!BF67,'[1]Multi-Field'!$F$31="undrained"),BH67,""))</f>
        <v/>
      </c>
      <c r="CN67" s="409" t="str">
        <f>IF(AND('[1]Multi-Field'!$E$32=[1]Lists!BF67,'[1]Multi-Field'!$F$32="Drained"),BI67,IF(AND('[1]Multi-Field'!$E$32=[1]Lists!BF67,'[1]Multi-Field'!$F$32="undrained"),BH67,""))</f>
        <v/>
      </c>
      <c r="CO67" s="409" t="str">
        <f>IF(AND('[1]Multi-Field'!$E$33=[1]Lists!BF67,'[1]Multi-Field'!$F$33="Drained"),BI67,IF(AND('[1]Multi-Field'!$E$33=[1]Lists!BF67,'[1]Multi-Field'!$F$33="undrained"),BH67,""))</f>
        <v/>
      </c>
      <c r="CP67" s="409" t="str">
        <f>IF(AND('[1]Multi-Field'!$E$34=[1]Lists!BF67,'[1]Multi-Field'!$F$34="Drained"),BI67,IF(AND('[1]Multi-Field'!$E$34=[1]Lists!BF67,'[1]Multi-Field'!$F$34="undrained"),BH67,""))</f>
        <v/>
      </c>
      <c r="CQ67" s="409" t="str">
        <f>IF(AND('[1]Multi-Field'!$E$35=[1]Lists!BF67,'[1]Multi-Field'!$F$35="Drained"),BI67,IF(AND('[1]Multi-Field'!$E$35=[1]Lists!BF67,'[1]Multi-Field'!$F$35="undrained"),BH67,""))</f>
        <v/>
      </c>
      <c r="CR67" s="409" t="str">
        <f>IF(AND('[1]Multi-Field'!$E$36=[1]Lists!BF67,'[1]Multi-Field'!$F$36="Drained"),BI67,IF(AND('[1]Multi-Field'!$E$36=[1]Lists!BF67,'[1]Multi-Field'!$F$36="undrained"),BH67,""))</f>
        <v/>
      </c>
      <c r="CS67" s="409" t="str">
        <f>IF(AND('[1]Multi-Field'!$E$37=[1]Lists!BF67,'[1]Multi-Field'!$F$37="Drained"),BI67,IF(AND('[1]Multi-Field'!$E$37=[1]Lists!BF67,'[1]Multi-Field'!$F$37="undrained"),BH67,""))</f>
        <v/>
      </c>
      <c r="CT67" s="409" t="str">
        <f>IF(AND('[1]Multi-Field'!$E$38=[1]Lists!BF67,'[1]Multi-Field'!$F$38="Drained"),BI67,IF(AND('[1]Multi-Field'!$E$38=[1]Lists!BF67,'[1]Multi-Field'!$F$38="undrained"),BH67,""))</f>
        <v/>
      </c>
      <c r="CU67" s="409" t="str">
        <f>IF(AND('[1]Multi-Field'!$E$39=[1]Lists!BF67,'[1]Multi-Field'!$F$39="Drained"),BI67,IF(AND('[1]Multi-Field'!$E$39=[1]Lists!BF67,'[1]Multi-Field'!$F$39="undrained"),BH67,""))</f>
        <v/>
      </c>
      <c r="CV67" s="409" t="str">
        <f>IF(AND('[1]Multi-Field'!$E$40=[1]Lists!BF67,'[1]Multi-Field'!$F$40="Drained"),BI67,IF(AND('[1]Multi-Field'!$E$40=[1]Lists!BF67,'[1]Multi-Field'!$F$40="undrained"),BH67,""))</f>
        <v/>
      </c>
      <c r="CW67" s="409" t="str">
        <f>IF(AND('[1]Multi-Field'!$E$41=[1]Lists!BF67,'[1]Multi-Field'!$F$40="Drained"),BI67,IF(AND('[1]Multi-Field'!$E$40=[1]Lists!BF67,'[1]Multi-Field'!$F$40="undrained"),BH67,""))</f>
        <v/>
      </c>
      <c r="CX67" s="409" t="str">
        <f>IF(AND('[1]Multi-Field'!$E$42=[1]Lists!BF67,'[1]Multi-Field'!$F$42="Drained"),BI67,IF(AND('[1]Multi-Field'!$E$42=[1]Lists!BF67,'[1]Multi-Field'!$F$42="undrained"),BH67,""))</f>
        <v/>
      </c>
      <c r="CY67" s="409" t="str">
        <f>IF(AND('[1]Multi-Field'!$E$43=[1]Lists!BF67,'[1]Multi-Field'!$F$43="Drained"),BI67,IF(AND('[1]Multi-Field'!$E$43=[1]Lists!BF67,'[1]Multi-Field'!$F$43="undrained"),BH67,""))</f>
        <v/>
      </c>
      <c r="CZ67" s="409" t="str">
        <f>IF(AND('[1]Multi-Field'!$E$44=[1]Lists!BF67,'[1]Multi-Field'!$F$44="Drained"),BI67,IF(AND('[1]Multi-Field'!$E$44=[1]Lists!BF67,'[1]Multi-Field'!$F$44="undrained"),BH67,""))</f>
        <v/>
      </c>
      <c r="DA67" s="409" t="str">
        <f>IF(AND('[1]Multi-Field'!$E$45=[1]Lists!BF67,'[1]Multi-Field'!$F$45="Drained"),BI67,IF(AND('[1]Multi-Field'!$E$45=[1]Lists!BF67,'[1]Multi-Field'!$F$45="undrained"),BH67,""))</f>
        <v/>
      </c>
      <c r="DB67" s="409" t="str">
        <f>IF(AND('[1]Multi-Field'!$E$46=[1]Lists!BF67,'[1]Multi-Field'!$F$46="Drained"),BI67,IF(AND('[1]Multi-Field'!$E$46=[1]Lists!BF67,'[1]Multi-Field'!$F$46="undrained"),BH67,""))</f>
        <v/>
      </c>
      <c r="DC67" s="409" t="str">
        <f>IF(AND('[1]Multi-Field'!$E$47=[1]Lists!BF67,'[1]Multi-Field'!$F$47="Drained"),BI67,IF(AND('[1]Multi-Field'!$E$47=[1]Lists!BF67,'[1]Multi-Field'!$F$47="undrained"),BH67,""))</f>
        <v/>
      </c>
      <c r="DD67" s="409" t="str">
        <f>IF(AND('[1]Multi-Field'!$E$48=[1]Lists!BF67,'[1]Multi-Field'!$F$48="Drained"),BI67,IF(AND('[1]Multi-Field'!$E$48=[1]Lists!BF67,'[1]Multi-Field'!$F$48="undrained"),BH67,""))</f>
        <v/>
      </c>
      <c r="DE67" s="409" t="str">
        <f>IF(AND('[1]Multi-Field'!$E$49=[1]Lists!BF67,'[1]Multi-Field'!$F$49="Drained"),BI67,IF(AND('[1]Multi-Field'!$E$49=[1]Lists!BF67,'[1]Multi-Field'!$F$9="undrained"),BH67,""))</f>
        <v/>
      </c>
      <c r="DF67" s="409" t="str">
        <f>IF(AND('[1]Multi-Field'!$E$50=[1]Lists!BF67,'[1]Multi-Field'!$F$50="Drained"),BI67,IF(AND('[1]Multi-Field'!$E$50=[1]Lists!BF67,'[1]Multi-Field'!$F$50="undrained"),BH67,""))</f>
        <v/>
      </c>
      <c r="DG67" s="409" t="str">
        <f>IF(AND('[1]Multi-Field'!$E$51=[1]Lists!BF67,'[1]Multi-Field'!$F$51="Drained"),BI67,IF(AND('[1]Multi-Field'!$E$51=[1]Lists!BF67,'[1]Multi-Field'!$F$51="undrained"),BH67,""))</f>
        <v/>
      </c>
      <c r="DH67" s="409" t="str">
        <f>IF(AND('[1]Multi-Field'!$E$52=[1]Lists!BF67,'[1]Multi-Field'!$F$52="Drained"),BI67,IF(AND('[1]Multi-Field'!$E$52=[1]Lists!BF67,'[1]Multi-Field'!$F$52="undrained"),BH67,""))</f>
        <v/>
      </c>
      <c r="DI67" s="409" t="str">
        <f>IF(AND('[1]Multi-Field'!$E$53=[1]Lists!BF67,'[1]Multi-Field'!$F$53="Drained"),BI67,IF(AND('[1]Multi-Field'!$E$53=[1]Lists!BF67,'[1]Multi-Field'!$F$53="undrained"),BH67,""))</f>
        <v/>
      </c>
      <c r="DJ67" s="409" t="str">
        <f>IF(AND('[1]Multi-Field'!$E$54=[1]Lists!BF67,'[1]Multi-Field'!$F$54="Drained"),BI67,IF(AND('[1]Multi-Field'!$E$54=[1]Lists!BF67,'[1]Multi-Field'!$F$54="undrained"),BH67,""))</f>
        <v/>
      </c>
      <c r="DK67" s="409" t="str">
        <f>IF(AND('[1]Multi-Field'!$E$55=[1]Lists!BF67,'[1]Multi-Field'!$F$55="Drained"),BI67,IF(AND('[1]Multi-Field'!$E$55=[1]Lists!BF67,'[1]Multi-Field'!$F$55="undrained"),BH67,""))</f>
        <v/>
      </c>
      <c r="DL67" s="409" t="str">
        <f>IF(AND('[1]Multi-Field'!$E$56=[1]Lists!BF67,'[1]Multi-Field'!$F$56="Drained"),BI67,IF(AND('[1]Multi-Field'!$E$56=[1]Lists!BF67,'[1]Multi-Field'!$F$56="undrained"),BH67,""))</f>
        <v/>
      </c>
      <c r="DM67" s="409" t="str">
        <f>IF(AND('[1]Multi-Field'!$E$57=[1]Lists!BF67,'[1]Multi-Field'!$F$57="Drained"),BI67,IF(AND('[1]Multi-Field'!$E$57=[1]Lists!BF67,'[1]Multi-Field'!$F$57="undrained"),BH67,""))</f>
        <v/>
      </c>
      <c r="DN67" s="409" t="str">
        <f>IF(AND('[1]Multi-Field'!$E$58=[1]Lists!BF67,'[1]Multi-Field'!$F$58="Drained"),BI67,IF(AND('[1]Multi-Field'!$E$58=[1]Lists!BF67,'[1]Multi-Field'!$F$58="undrained"),BH67,""))</f>
        <v/>
      </c>
      <c r="DO67" s="409" t="str">
        <f>IF(AND('[1]Multi-Field'!$E$59=[1]Lists!BF67,'[1]Multi-Field'!$F$59="Drained"),BI67,IF(AND('[1]Multi-Field'!$E$59=[1]Lists!BF67,'[1]Multi-Field'!$F$59="undrained"),BH67,""))</f>
        <v/>
      </c>
      <c r="DP67" s="409" t="str">
        <f>IF(AND('[1]Multi-Field'!$E$60=[1]Lists!BF67,'[1]Multi-Field'!$F$60="Drained"),BI67,IF(AND('[1]Multi-Field'!$E$60=[1]Lists!BF67,'[1]Multi-Field'!$F$60="undrained"),BH67,""))</f>
        <v/>
      </c>
      <c r="DQ67" s="409" t="str">
        <f>IF(AND('[1]Multi-Field'!$E$61=[1]Lists!BF67,'[1]Multi-Field'!$F$61="Drained"),BI67,IF(AND('[1]Multi-Field'!$E$61=[1]Lists!BF67,'[1]Multi-Field'!$F$61="undrained"),BH67,""))</f>
        <v/>
      </c>
      <c r="DR67" s="409" t="str">
        <f>IF(AND('[1]Multi-Field'!$E$62=[1]Lists!BF67,'[1]Multi-Field'!$F$62="Drained"),BI67,IF(AND('[1]Multi-Field'!$E$62=[1]Lists!BF67,'[1]Multi-Field'!$F$62="undrained"),BH67,""))</f>
        <v/>
      </c>
      <c r="DS67" s="409" t="str">
        <f>IF(AND('[1]Multi-Field'!$E$63=[1]Lists!BF67,'[1]Multi-Field'!$F$63="Drained"),BI67,IF(AND('[1]Multi-Field'!$E$63=[1]Lists!BF67,'[1]Multi-Field'!$F$63="undrained"),BH67,""))</f>
        <v/>
      </c>
      <c r="DT67" s="409" t="str">
        <f>IF(AND('[1]Multi-Field'!$E$64=[1]Lists!BF67,'[1]Multi-Field'!$F$64="Drained"),BI67,IF(AND('[1]Multi-Field'!$E$64=[1]Lists!BF67,'[1]Multi-Field'!$F$64="undrained"),BH67,""))</f>
        <v/>
      </c>
      <c r="DU67" s="409" t="str">
        <f>IF(AND('[1]Multi-Field'!$E$65=[1]Lists!BF67,'[1]Multi-Field'!$F$65="Drained"),BI67,IF(AND('[1]Multi-Field'!$E$65=[1]Lists!BF67,'[1]Multi-Field'!$F$65="undrained"),BH67,""))</f>
        <v/>
      </c>
      <c r="DV67" s="409" t="str">
        <f>IF(AND('[1]Multi-Field'!$E$66=[1]Lists!BF67,'[1]Multi-Field'!$F$66="Drained"),BI67,IF(AND('[1]Multi-Field'!$E$66=[1]Lists!BF67,'[1]Multi-Field'!$F$66="undrained"),BH67,""))</f>
        <v/>
      </c>
      <c r="DW67" s="409" t="str">
        <f>IF(AND('[1]Multi-Field'!$E$67=[1]Lists!BF67,'[1]Multi-Field'!$F$67="Drained"),BI67,IF(AND('[1]Multi-Field'!$E$67=[1]Lists!BF67,'[1]Multi-Field'!$F$67="undrained"),BH67,""))</f>
        <v/>
      </c>
      <c r="DX67" s="409">
        <f>IF(AND('[1]Multi-Field'!$E$68=[1]Lists!BF67,'[1]Multi-Field'!$F$68="Drained"),BI67,IF(AND('[1]Multi-Field'!$E$68=[1]Lists!BF67,'[1]Multi-Field'!$F$68="undrained"),BH67,""))</f>
        <v>5</v>
      </c>
      <c r="DY67" s="409" t="str">
        <f>IF(AND('[1]Multi-Field'!$E$69=[1]Lists!BF67,'[1]Multi-Field'!$F$69="Drained"),BI67,IF(AND('[1]Multi-Field'!$E$69=[1]Lists!BF67,'[1]Multi-Field'!$F$69="undrained"),BH67,""))</f>
        <v/>
      </c>
      <c r="DZ67" s="409" t="str">
        <f>IF(AND('[1]Multi-Field'!$E$70=[1]Lists!BF67,'[1]Multi-Field'!$F$70="Drained"),BI67,IF(AND('[1]Multi-Field'!$E$70=[1]Lists!BF67,'[1]Multi-Field'!$F$70="undrained"),BH67,""))</f>
        <v/>
      </c>
      <c r="EA67" s="409" t="str">
        <f>IF(AND('[1]Multi-Field'!$E$71=[1]Lists!BF67,'[1]Multi-Field'!$F$71="Drained"),BI67,IF(AND('[1]Multi-Field'!$E$71=[1]Lists!BF67,'[1]Multi-Field'!$F$71="undrained"),BH67,""))</f>
        <v/>
      </c>
      <c r="EB67" s="409" t="str">
        <f>IF(AND('[1]Multi-Field'!$E$72=[1]Lists!BF67,'[1]Multi-Field'!$F$72="Drained"),BI67,IF(AND('[1]Multi-Field'!$E$72=[1]Lists!BF67,'[1]Multi-Field'!$F$72="undrained"),BH67,""))</f>
        <v/>
      </c>
      <c r="EC67" s="409" t="str">
        <f>IF(AND('[1]Multi-Field'!$E$73=[1]Lists!BF67,'[1]Multi-Field'!$F$73="Drained"),BI67,IF(AND('[1]Multi-Field'!$E$73=[1]Lists!BF67,'[1]Multi-Field'!$F$73="undrained"),BH67,""))</f>
        <v/>
      </c>
      <c r="ED67" s="409" t="str">
        <f>IF(AND('[1]Multi-Field'!$E$74=[1]Lists!BF67,'[1]Multi-Field'!$F$74="Drained"),BI67,IF(AND('[1]Multi-Field'!$E$74=[1]Lists!BF67,'[1]Multi-Field'!$F$74="undrained"),BH67,""))</f>
        <v/>
      </c>
      <c r="EE67" s="409" t="str">
        <f>IF(AND('[1]Multi-Field'!$E$75=[1]Lists!BF67,'[1]Multi-Field'!$F$75="Drained"),BI67,IF(AND('[1]Multi-Field'!$E$75=[1]Lists!BF67,'[1]Multi-Field'!$F$75="undrained"),BH67,""))</f>
        <v/>
      </c>
      <c r="EF67" s="409" t="str">
        <f>IF(AND('[1]Multi-Field'!$E$76=[1]Lists!BF67,'[1]Multi-Field'!$F$76="Drained"),BI67,IF(AND('[1]Multi-Field'!$E$76=[1]Lists!BF67,'[1]Multi-Field'!$F$6="undrained"),BH67,""))</f>
        <v/>
      </c>
      <c r="EG67" s="409" t="str">
        <f>IF(AND('[1]Multi-Field'!$E$77=[1]Lists!BF67,'[1]Multi-Field'!$F$77="Drained"),BI67,IF(AND('[1]Multi-Field'!$E$77=[1]Lists!BF67,'[1]Multi-Field'!$F$77="undrained"),BH67,""))</f>
        <v/>
      </c>
      <c r="EH67" s="409" t="str">
        <f>IF(AND('[1]Multi-Field'!$E$78=[1]Lists!BF67,'[1]Multi-Field'!$F$78="Drained"),BI67,IF(AND('[1]Multi-Field'!$E$78=[1]Lists!BF67,'[1]Multi-Field'!$F$78="undrained"),BH67,""))</f>
        <v/>
      </c>
      <c r="EI67" s="409" t="str">
        <f>IF(AND('[1]Multi-Field'!$E$79=[1]Lists!BF67,'[1]Multi-Field'!$F$79="Drained"),BI67,IF(AND('[1]Multi-Field'!$E$79=[1]Lists!BF67,'[1]Multi-Field'!$F$79="undrained"),BH67,""))</f>
        <v/>
      </c>
      <c r="EJ67" s="409" t="str">
        <f>IF(AND('[1]Multi-Field'!$E$80=[1]Lists!BF67,'[1]Multi-Field'!$F$80="Drained"),BI67,IF(AND('[1]Multi-Field'!$E$80=[1]Lists!BF67,'[1]Multi-Field'!$F$80="undrained"),BH67,""))</f>
        <v/>
      </c>
      <c r="EK67" s="409" t="str">
        <f>IF(AND('[1]Multi-Field'!$E$81=[1]Lists!BF67,'[1]Multi-Field'!$F$81="Drained"),BI67,IF(AND('[1]Multi-Field'!$E$81=[1]Lists!BF67,'[1]Multi-Field'!$F$81="undrained"),BH67,""))</f>
        <v/>
      </c>
      <c r="EL67" s="409" t="str">
        <f>IF(AND('[1]Multi-Field'!$E$82=[1]Lists!BF67,'[1]Multi-Field'!$F$82="Drained"),BI67,IF(AND('[1]Multi-Field'!$E$82=[1]Lists!BF67,'[1]Multi-Field'!$F$82="undrained"),BH67,""))</f>
        <v/>
      </c>
      <c r="EM67" s="409" t="str">
        <f>IF(AND('[1]Multi-Field'!$E$83=[1]Lists!BF67,'[1]Multi-Field'!$F$83="Drained"),BI67,IF(AND('[1]Multi-Field'!$E$83=[1]Lists!BF67,'[1]Multi-Field'!$F$83="undrained"),BH67,""))</f>
        <v/>
      </c>
      <c r="EN67" s="409" t="str">
        <f>IF(AND('[1]Multi-Field'!$E$84=[1]Lists!BF67,'[1]Multi-Field'!$F$84="Drained"),BI67,IF(AND('[1]Multi-Field'!$E$84=[1]Lists!BF67,'[1]Multi-Field'!$F$84="undrained"),BH67,""))</f>
        <v/>
      </c>
      <c r="EO67" s="409" t="str">
        <f>IF(AND('[1]Multi-Field'!$E$85=[1]Lists!BF67,'[1]Multi-Field'!$F$85="Drained"),BI67,IF(AND('[1]Multi-Field'!$E$85=[1]Lists!BF67,'[1]Multi-Field'!$F$85="undrained"),BH67,""))</f>
        <v/>
      </c>
      <c r="EP67" s="409" t="str">
        <f>IF(AND('[1]Multi-Field'!$E$86=[1]Lists!BF67,'[1]Multi-Field'!$F$86="Drained"),BI67,IF(AND('[1]Multi-Field'!$E$86=[1]Lists!BF67,'[1]Multi-Field'!$F$86="undrained"),BH67,""))</f>
        <v/>
      </c>
      <c r="EQ67" s="409" t="str">
        <f>IF(AND('[1]Multi-Field'!$E$87=[1]Lists!BF67,'[1]Multi-Field'!$F$87="Drained"),BI67,IF(AND('[1]Multi-Field'!$E$87=[1]Lists!BF67,'[1]Multi-Field'!$F$87="undrained"),BH67,""))</f>
        <v/>
      </c>
      <c r="ER67" s="409" t="str">
        <f>IF(AND('[1]Multi-Field'!$E$88=[1]Lists!BF67,'[1]Multi-Field'!$F$88="Drained"),BI67,IF(AND('[1]Multi-Field'!$E$88=[1]Lists!BF67,'[1]Multi-Field'!$F$88="undrained"),BH67,""))</f>
        <v/>
      </c>
      <c r="ES67" s="409" t="str">
        <f>IF(AND('[1]Multi-Field'!$E$89=[1]Lists!BF67,'[1]Multi-Field'!$F$89="Drained"),BI67,IF(AND('[1]Multi-Field'!$E$89=[1]Lists!BF67,'[1]Multi-Field'!$F$89="undrained"),BH67,""))</f>
        <v/>
      </c>
      <c r="ET67" s="409" t="str">
        <f>IF(AND('[1]Multi-Field'!$E$90=[1]Lists!BF67,'[1]Multi-Field'!$F$90="Drained"),BI67,IF(AND('[1]Multi-Field'!$E$90=[1]Lists!BF67,'[1]Multi-Field'!$F$90="undrained"),BH67,""))</f>
        <v/>
      </c>
      <c r="EU67" s="409" t="str">
        <f>IF(AND('[1]Multi-Field'!$E$91=[1]Lists!BF67,'[1]Multi-Field'!$F$91="Drained"),BI67,IF(AND('[1]Multi-Field'!$E$91=[1]Lists!BF67,'[1]Multi-Field'!$F$91="undrained"),BH67,""))</f>
        <v/>
      </c>
      <c r="EV67" s="409" t="str">
        <f>IF(AND('[1]Multi-Field'!$E$92=[1]Lists!BF67,'[1]Multi-Field'!$F$92="Drained"),BI67,IF(AND('[1]Multi-Field'!$E$92=[1]Lists!BF67,'[1]Multi-Field'!$F$92="undrained"),BH67,""))</f>
        <v/>
      </c>
      <c r="EW67" s="409" t="str">
        <f>IF(AND('[1]Multi-Field'!$E$93=[1]Lists!BF67,'[1]Multi-Field'!$F$93="Drained"),BI67,IF(AND('[1]Multi-Field'!$E$93=[1]Lists!BF67,'[1]Multi-Field'!$F$93="undrained"),BH67,""))</f>
        <v/>
      </c>
      <c r="EX67" s="409" t="str">
        <f>IF(AND('[1]Multi-Field'!$E$94=[1]Lists!BF67,'[1]Multi-Field'!$F$94="Drained"),BI67,IF(AND('[1]Multi-Field'!$E$94=[1]Lists!BF67,'[1]Multi-Field'!$F$94="undrained"),BH67,""))</f>
        <v/>
      </c>
      <c r="EY67" s="409" t="str">
        <f>IF(AND('[1]Multi-Field'!$E$95=[1]Lists!BF67,'[1]Multi-Field'!$F$95="Drained"),BI67,IF(AND('[1]Multi-Field'!$E$95=[1]Lists!BF67,'[1]Multi-Field'!$F$95="undrained"),BH67,""))</f>
        <v/>
      </c>
      <c r="EZ67" s="409" t="str">
        <f>IF(AND('[1]Multi-Field'!$E$96=[1]Lists!BF67,'[1]Multi-Field'!$F$96="Drained"),BI67,IF(AND('[1]Multi-Field'!$E$96=[1]Lists!BF67,'[1]Multi-Field'!$F$96="undrained"),BH67,""))</f>
        <v/>
      </c>
      <c r="FA67" s="409" t="str">
        <f>IF(AND('[1]Multi-Field'!$E$97=[1]Lists!BF67,'[1]Multi-Field'!$F$97="Drained"),BI67,IF(AND('[1]Multi-Field'!$E$97=[1]Lists!BF67,'[1]Multi-Field'!$F$97="undrained"),BH67,""))</f>
        <v/>
      </c>
      <c r="FB67" s="409" t="str">
        <f>IF(AND('[1]Multi-Field'!$E$98=[1]Lists!BF67,'[1]Multi-Field'!$F$98="Drained"),BI67,IF(AND('[1]Multi-Field'!$E$98=[1]Lists!BF67,'[1]Multi-Field'!$F$98="undrained"),BH67,""))</f>
        <v/>
      </c>
      <c r="FC67" s="409" t="str">
        <f>IF(AND('[1]Multi-Field'!$E$99=[1]Lists!BF67,'[1]Multi-Field'!$F$99="Drained"),BI67,IF(AND('[1]Multi-Field'!$E$99=[1]Lists!BF67,'[1]Multi-Field'!$F$99="undrained"),BH67,""))</f>
        <v/>
      </c>
      <c r="FD67" s="409" t="str">
        <f>IF(AND('[1]Multi-Field'!$E$100=[1]Lists!BF67,'[1]Multi-Field'!$F$100="Drained"),BI67,IF(AND('[1]Multi-Field'!$E$100=[1]Lists!BF67,'[1]Multi-Field'!$F$100="undrained"),BH67,""))</f>
        <v/>
      </c>
      <c r="FE67" s="409" t="str">
        <f>IF(AND('[1]Multi-Field'!$E$101=[1]Lists!BF67,'[1]Multi-Field'!$F$101="Drained"),BI67,IF(AND('[1]Multi-Field'!$E$101=[1]Lists!BF67,'[1]Multi-Field'!$F$101="undrained"),BH67,""))</f>
        <v/>
      </c>
      <c r="FF67" s="409" t="str">
        <f>IF(AND('[1]Multi-Field'!$E$102=[1]Lists!BF67,'[1]Multi-Field'!$F$102="Drained"),BI67,IF(AND('[1]Multi-Field'!$E$102=[1]Lists!BF67,'[1]Multi-Field'!$F$102="undrained"),BH67,""))</f>
        <v/>
      </c>
      <c r="FG67" s="409" t="str">
        <f>IF(AND('[1]Multi-Field'!$E$103=[1]Lists!BF67,'[1]Multi-Field'!$F$103="Drained"),BI67,IF(AND('[1]Multi-Field'!$E$103=[1]Lists!BF67,'[1]Multi-Field'!$F$103="undrained"),BH67,""))</f>
        <v/>
      </c>
      <c r="FH67" s="409" t="str">
        <f>IF(AND('[1]Multi-Field'!$E$104=[1]Lists!BF67,'[1]Multi-Field'!$F$104="Drained"),BI67,IF(AND('[1]Multi-Field'!$E$104=[1]Lists!BF67,'[1]Multi-Field'!$F$104="undrained"),BH67,""))</f>
        <v/>
      </c>
      <c r="FI67" s="409" t="str">
        <f>IF(AND('[1]Multi-Field'!$E$105=[1]Lists!BF67,'[1]Multi-Field'!$F$105="Drained"),BI67,IF(AND('[1]Multi-Field'!$E$105=[1]Lists!BF67,'[1]Multi-Field'!$F$105="undrained"),BH67,""))</f>
        <v/>
      </c>
      <c r="FJ67" s="409" t="str">
        <f>IF(AND('[1]Multi-Field'!$E$106=[1]Lists!BF67,'[1]Multi-Field'!$F$106="Drained"),BI67,IF(AND('[1]Multi-Field'!$E$106=[1]Lists!BF67,'[1]Multi-Field'!$F$106="undrained"),BH67,""))</f>
        <v/>
      </c>
      <c r="FK67" s="409" t="str">
        <f>IF(AND('[1]Multi-Field'!$E$107=[1]Lists!BF67,'[1]Multi-Field'!$F$107="Drained"),BI67,IF(AND('[1]Multi-Field'!$E$107=[1]Lists!BF67,'[1]Multi-Field'!$F$107="undrained"),BH67,""))</f>
        <v/>
      </c>
      <c r="FL67" s="409" t="str">
        <f>IF(AND('[1]Multi-Field'!$E$108=[1]Lists!BF67,'[1]Multi-Field'!$F$108="Drained"),BI67,IF(AND('[1]Multi-Field'!$E$108=[1]Lists!BF67,'[1]Multi-Field'!$F$108="undrained"),BH67,""))</f>
        <v/>
      </c>
      <c r="FM67" s="409" t="str">
        <f>IF(AND('[1]Multi-Field'!$E$109=[1]Lists!BF67,'[1]Multi-Field'!$F$109="Drained"),BI67,IF(AND('[1]Multi-Field'!$E$109=[1]Lists!BF67,'[1]Multi-Field'!$F$109="undrained"),BH67,""))</f>
        <v/>
      </c>
      <c r="FN67" s="409" t="str">
        <f>IF(AND('[1]Multi-Field'!$E$110=[1]Lists!BF67,'[1]Multi-Field'!$F$110="Drained"),BI67,IF(AND('[1]Multi-Field'!$E$110=[1]Lists!BF67,'[1]Multi-Field'!$F$110="undrained"),BH67,""))</f>
        <v/>
      </c>
      <c r="FO67" s="409" t="str">
        <f>IF(AND('[1]Multi-Field'!$E$111=[1]Lists!BF67,'[1]Multi-Field'!$F$111="Drained"),BI67,IF(AND('[1]Multi-Field'!$E$111=[1]Lists!BF67,'[1]Multi-Field'!$F$111="undrained"),BH67,""))</f>
        <v/>
      </c>
      <c r="FP67" s="409" t="str">
        <f>IF(AND('[1]Multi-Field'!$E$112=[1]Lists!BF67,'[1]Multi-Field'!$F$112="Drained"),BI67,IF(AND('[1]Multi-Field'!$E$112=[1]Lists!BF67,'[1]Multi-Field'!$F$112="undrained"),BH67,""))</f>
        <v/>
      </c>
      <c r="FQ67" s="409" t="str">
        <f>IF(AND('[1]Multi-Field'!$E$113=[1]Lists!BF67,'[1]Multi-Field'!$F$113="Drained"),BI67,IF(AND('[1]Multi-Field'!$E$113=[1]Lists!BF67,'[1]Multi-Field'!$F$113="undrained"),BH67,""))</f>
        <v/>
      </c>
      <c r="FR67" s="409" t="str">
        <f>IF(AND('[1]Multi-Field'!$E$114=[1]Lists!BF67,'[1]Multi-Field'!$F$114="Drained"),BI67,IF(AND('[1]Multi-Field'!$E$114=[1]Lists!BF67,'[1]Multi-Field'!$F$114="undrained"),BH67,""))</f>
        <v/>
      </c>
      <c r="FS67" s="409" t="str">
        <f>IF(AND('[1]Multi-Field'!$E$115=[1]Lists!BF67,'[1]Multi-Field'!$F$115="Drained"),BI67,IF(AND('[1]Multi-Field'!$E$115=[1]Lists!BF67,'[1]Multi-Field'!$F$115="undrained"),BH67,""))</f>
        <v/>
      </c>
      <c r="FT67" s="409" t="str">
        <f>IF(AND('[1]Multi-Field'!$E$116=[1]Lists!BF67,'[1]Multi-Field'!$F$116="Drained"),BI67,IF(AND('[1]Multi-Field'!$E$116=[1]Lists!BF67,'[1]Multi-Field'!$F$116="undrained"),BH67,""))</f>
        <v/>
      </c>
      <c r="FU67" s="409" t="str">
        <f>IF(AND('[1]Multi-Field'!$E$117=[1]Lists!BF67,'[1]Multi-Field'!$F$117="Drained"),BI67,IF(AND('[1]Multi-Field'!$E$117=[1]Lists!BF67,'[1]Multi-Field'!$F$117="undrained"),BH67,""))</f>
        <v/>
      </c>
      <c r="FV67" s="409" t="str">
        <f>IF(AND('[1]Multi-Field'!$E$118=[1]Lists!BF67,'[1]Multi-Field'!$F$118="Drained"),BI67,IF(AND('[1]Multi-Field'!$E$118=[1]Lists!BF67,'[1]Multi-Field'!$F$118="undrained"),BH67,""))</f>
        <v/>
      </c>
      <c r="FW67" s="409" t="str">
        <f>IF(AND('[1]Multi-Field'!$E$119=[1]Lists!BF67,'[1]Multi-Field'!$F$119="Drained"),BI67,IF(AND('[1]Multi-Field'!$E$119=[1]Lists!BF67,'[1]Multi-Field'!$F$119="undrained"),BH67,""))</f>
        <v/>
      </c>
      <c r="FX67" s="409" t="str">
        <f>IF(AND('[1]Multi-Field'!$E$120=[1]Lists!BF67,'[1]Multi-Field'!$F$120="Drained"),BI67,IF(AND('[1]Multi-Field'!$E$120=[1]Lists!BF67,'[1]Multi-Field'!$F$120="undrained"),BH67,""))</f>
        <v/>
      </c>
      <c r="FZ67" t="s">
        <v>851</v>
      </c>
      <c r="GC67" s="4">
        <f>'[1]Multi-Field'!B65</f>
        <v>0</v>
      </c>
      <c r="GD67" s="73" t="str">
        <f>IF(OR('[1]Multi-Field'!Q65=$FZ$43,'[1]Multi-Field'!Q65=$FZ$44),'[1]Multi-Field'!BS65,"")</f>
        <v/>
      </c>
      <c r="GE67" s="4" t="str">
        <f>IF(AND(OR('[1]Multi-Field'!Q65=$FZ$86,'[1]Multi-Field'!Q65=$FZ$94,'[1]Multi-Field'!Q65=$FZ$87,'[1]Multi-Field'!Q65=[1]Lists!$FZ$93,'[1]Multi-Field'!Q65=$FZ$59),'[1]Multi-Field'!BS65&gt;50),'[1]Multi-Field'!BS65*0.8,IF(AND(OR('[1]Multi-Field'!Q65=$FZ$86,'[1]Multi-Field'!Q65=$FZ$94,'[1]Multi-Field'!Q65=$FZ$87,'[1]Multi-Field'!Q65=[1]Lists!$FZ$93,'[1]Multi-Field'!Q65=[1]Lists!$FZ$59),'[1]Multi-Field'!BS65&lt;50),'[1]Multi-Field'!BS65,""))</f>
        <v/>
      </c>
      <c r="GF67" s="4" t="str">
        <f>IF(OR('[1]Multi-Field'!Q65=[1]Lists!$FZ$7,'[1]Multi-Field'!Q65=[1]Lists!$FZ$5,'[1]Multi-Field'!Q65=[1]Lists!$FZ$24,'[1]Multi-Field'!Q65=[1]Lists!$FZ$10,'[1]Multi-Field'!Q65=[1]Lists!$FZ$8, '[1]Multi-Field'!Q65=[1]Lists!$FZ$25, '[1]Multi-Field'!Q65=[1]Lists!$FZ$23, '[1]Multi-Field'!Q65= [1]Lists!$FZ$47, '[1]Multi-Field'!Q65=[1]Lists!$FZ$49, '[1]Multi-Field'!Q65=[1]Lists!$FZ$48,'[1]Multi-Field'!Q65=[1]Lists!$FZ$3, '[1]Multi-Field'!Q65=[1]Lists!$FZ$14,'[1]Multi-Field'!Q65=[1]Lists!$FZ$36, '[1]Multi-Field'!Q65=[1]Lists!$FZ$41,'[1]Multi-Field'!Q65=[1]Lists!$FZ$42),0,"")</f>
        <v/>
      </c>
      <c r="GG67" s="4" t="str">
        <f>IF(OR('[1]Multi-Field'!Q65=[1]Lists!$FZ$6,'[1]Multi-Field'!Q65=[1]Lists!$FZ$4, '[1]Multi-Field'!Q94=[1]Lists!$FZ$11, '[1]Multi-Field'!Q65=[1]Lists!$FZ$1),100*IF('[1]Multi-Field'!U65=onepercent,0.75,IF('[1]Multi-Field'!U65=onetotwentyfivepercent,0.4,IF(OR('[1]Multi-Field'!U65=twentysixtofiftypercent,'[1]Multi-Field'!U65=greaterthanfiftypercent),0,""))),"")</f>
        <v/>
      </c>
      <c r="GH67" s="4" t="str">
        <f>IF(OR('[1]Multi-Field'!Q65=[1]Lists!$FZ$53,'[1]Multi-Field'!Q65=[1]Lists!$FZ$55), 50,IF('[1]Multi-Field'!Q65=[1]Lists!$FZ$54,225,IF('[1]Multi-Field'!Q65=[1]Lists!$FZ$56,75,"")))</f>
        <v/>
      </c>
      <c r="GI67" s="4" t="e">
        <f>#VALUE!</f>
        <v>#VALUE!</v>
      </c>
      <c r="GJ67" s="4" t="e">
        <f>#VALUE!</f>
        <v>#VALUE!</v>
      </c>
      <c r="GK67" s="4" t="str">
        <f>IF('[1]Multi-Field'!Q65=[1]Lists!$FZ$95,'[1]Multi-Field'!BS65*0.66,"")</f>
        <v/>
      </c>
      <c r="GM67" s="4" t="str">
        <f>IF(OR('[1]Multi-Field'!Q65=[1]Lists!$FZ$26,'[1]Multi-Field'!Q65=[1]Lists!$FZ$84),20,"")</f>
        <v/>
      </c>
      <c r="GN67" s="4" t="str">
        <f>IF(OR('[1]Multi-Field'!Q65=[1]Lists!$FZ$88,'[1]Multi-Field'!Q65=[1]Lists!$FZ$57),0,"")</f>
        <v/>
      </c>
      <c r="GO67" s="4" t="str">
        <f>IF(OR('[1]Multi-Field'!Q65=[1]Lists!$FZ$69,'[1]Multi-Field'!Q65=[1]Lists!$FZ$71,'[1]Multi-Field'!Q65=[1]Lists!$FZ$105),50,"")</f>
        <v/>
      </c>
      <c r="GP67" s="4" t="str">
        <f>IF(OR('[1]Multi-Field'!Q65=[1]Lists!$FZ$75,'[1]Multi-Field'!Q65=[1]Lists!$FZ$70),75,"")</f>
        <v/>
      </c>
      <c r="GQ67" s="4" t="str">
        <f>IF('[1]Multi-Field'!Q65=[1]Lists!$FZ$72,150,"")</f>
        <v/>
      </c>
      <c r="GR67" s="4" t="str">
        <f>IF(OR('[1]Multi-Field'!Q65=[1]Lists!$FZ$74,'[1]Multi-Field'!Q65=[1]Lists!$FZ$73),40,"")</f>
        <v/>
      </c>
      <c r="GS67" s="4" t="str">
        <f>IF('[1]Multi-Field'!Q65=[1]Lists!$FZ$99,80,"")</f>
        <v/>
      </c>
      <c r="GT67" s="4" t="str">
        <f>IF('[1]Multi-Field'!Q65=[1]Lists!$FZ$106,70,"")</f>
        <v/>
      </c>
      <c r="GU67" s="4" t="e">
        <f t="shared" si="4"/>
        <v>#VALUE!</v>
      </c>
    </row>
    <row r="68" spans="1:203" ht="13.5" customHeight="1">
      <c r="A68" s="7" t="s">
        <v>155</v>
      </c>
      <c r="B68" s="7"/>
      <c r="C68" s="7"/>
      <c r="D68" s="8">
        <v>70</v>
      </c>
      <c r="E68" s="8">
        <f t="shared" si="12"/>
        <v>70</v>
      </c>
      <c r="F68" s="8">
        <f t="shared" si="13"/>
        <v>70</v>
      </c>
      <c r="G68" s="8">
        <v>70</v>
      </c>
      <c r="H68" s="8">
        <v>70</v>
      </c>
      <c r="I68" s="8">
        <f t="shared" si="5"/>
        <v>70</v>
      </c>
      <c r="J68" s="8">
        <f t="shared" si="6"/>
        <v>70</v>
      </c>
      <c r="K68" s="8">
        <v>70</v>
      </c>
      <c r="L68" s="8">
        <v>90</v>
      </c>
      <c r="M68" s="8">
        <f t="shared" si="14"/>
        <v>90</v>
      </c>
      <c r="N68" s="8">
        <f t="shared" si="15"/>
        <v>90</v>
      </c>
      <c r="O68" s="8">
        <v>90</v>
      </c>
      <c r="P68" s="391">
        <v>43</v>
      </c>
      <c r="Q68" s="394"/>
      <c r="R68" s="395" t="b">
        <f>IF(OR('Multi-Field'!AA45=Lists!$AC$42,'Multi-Field'!AA45=Lists!$AC$43),IF('Multi-Field'!Z45="x",(IF('Multi-Field'!AC45=Lists!$Q$11,Lists!$R$11,IF('Multi-Field'!AC45=Lists!$Q$12,Lists!$R$12,IF('Multi-Field'!AC45=Lists!$Q$13,Lists!$R$13,IF('Multi-Field'!AC45=Lists!$Q$14,Lists!$R$14))))),IF('Multi-Field'!X45="x",(IF('Multi-Field'!AC45=Lists!$Q$11,Lists!$S$11,IF('Multi-Field'!AC45=Lists!$Q$12,Lists!$S$12,IF('Multi-Field'!AC45=Lists!$Q$13,Lists!$S$13,IF('Multi-Field'!AC45=Lists!$Q$14,Lists!$S$14))))),IF('Multi-Field'!V45="x",(IF('Multi-Field'!AC45=Lists!$Q$11,Lists!$T$11,IF('Multi-Field'!AC45=Lists!$Q$12,Lists!$T$12,IF('Multi-Field'!AC45=Lists!$Q$13,Lists!$T$13,IF('Multi-Field'!AC45=Lists!$Q$14,Lists!$T$14))))),0))))</f>
        <v>0</v>
      </c>
      <c r="S68" s="395" t="str">
        <f t="shared" si="11"/>
        <v/>
      </c>
      <c r="T68" s="395"/>
      <c r="U68" s="396"/>
      <c r="V68" s="383">
        <f>IF(OR('Multi-Field'!AI54=$U$4,'Multi-Field'!AI54=$U$5,'Multi-Field'!AI54=$U$6,'Multi-Field'!AI54=$U$7,'Multi-Field'!AI54=$U$8,'Multi-Field'!AI54=$U$9),(IF('Multi-Field'!AJ54=$V$2,100,IF('Multi-Field'!AJ54=$V$3,65,IF('Multi-Field'!AJ54=$V$4,53,IF('Multi-Field'!AJ54=$V$5,41,IF('Multi-Field'!AJ54=$V$6,23,IF('Multi-Field'!AJ54=$V$7,0,0))))))),0)</f>
        <v>0</v>
      </c>
      <c r="W68" s="383" t="str">
        <f>IF(AND(OR('Multi-Field'!AF54=$S$3,'Multi-Field'!AF54=S56,'Multi-Field'!AF54=$S$7),'Multi-Field'!AN54&lt;18,'Multi-Field'!AN54&gt;0),35,IF('Multi-Field'!AF54=$S$4,55,IF(AND('Multi-Field'!AF54=$S$6,'Multi-Field'!AN54&lt;18),30,IF(AND('Multi-Field'!AN54&gt;17,OR('Multi-Field'!AF54=$S$3,'Multi-Field'!AF54=$S$5,'Multi-Field'!AF54= $S$6,'Multi-Field'!AF54=$S$7)),25,"0"))))</f>
        <v>0</v>
      </c>
      <c r="X68" s="383">
        <f>IF(OR('Multi-Field'!BA54=$U$4,'Multi-Field'!BA54=$U$5,'Multi-Field'!BA54=$U$6,'Multi-Field'!BA54=U58,'Multi-Field'!BA54=$U$8,'Multi-Field'!BA54=$U$9),(IF('Multi-Field'!BB54=$V$2,100,IF('Multi-Field'!BB54=$V$3,65,IF('Multi-Field'!BB54=$V$4,53,IF('Multi-Field'!BB54=$V$5,41,IF('Multi-Field'!BB54=$V$6,23,IF('Multi-Field'!BB54=$V$7,0,0))))))),0)</f>
        <v>0</v>
      </c>
      <c r="Y68" s="383" t="str">
        <f>IF(AND(OR('Multi-Field'!AX54=$S$3,'Multi-Field'!AX54=$S$5,'Multi-Field'!AX54=$S$7),'Multi-Field'!BF54&lt;18),35,IF('Multi-Field'!AX54=$S$4,55,IF(AND('Multi-Field'!AX54=$S$6,'Multi-Field'!BF54&lt;18),30,IF(AND('Multi-Field'!BF54&gt;17,OR('Multi-Field'!AX54=$S$3,'Multi-Field'!AX54=$S$5,'Multi-Field'!AX54=$S$6,'Multi-Field'!AX54=$S$7)),25,"0"))))</f>
        <v>0</v>
      </c>
      <c r="Z68" s="383">
        <v>52</v>
      </c>
      <c r="AC68" t="s">
        <v>853</v>
      </c>
      <c r="AI68" s="384">
        <f>'[1]Multi-Field'!B64</f>
        <v>0</v>
      </c>
      <c r="AJ68" s="385" t="e">
        <f>#VALUE!</f>
        <v>#VALUE!</v>
      </c>
      <c r="AK68" s="385" t="e">
        <f>#VALUE!</f>
        <v>#VALUE!</v>
      </c>
      <c r="AL68" s="385" t="e">
        <f>IF(AK68="","",IF('[1]Multi-Field'!AU64=20,10,IF(AK68-30&lt;0,0,AK68-30)))</f>
        <v>#VALUE!</v>
      </c>
      <c r="AM68" s="385" t="e">
        <f>#VALUE!</f>
        <v>#VALUE!</v>
      </c>
      <c r="AN68" s="385" t="e">
        <f t="shared" si="7"/>
        <v>#VALUE!</v>
      </c>
      <c r="AO68" s="385" t="e">
        <f>#VALUE!</f>
        <v>#VALUE!</v>
      </c>
      <c r="AP68" s="385" t="e">
        <f>#VALUE!</f>
        <v>#VALUE!</v>
      </c>
      <c r="AQ68" s="385" t="e">
        <f>#VALUE!</f>
        <v>#VALUE!</v>
      </c>
      <c r="AR68" s="385" t="e">
        <f>#VALUE!</f>
        <v>#VALUE!</v>
      </c>
      <c r="AS68" s="385" t="e">
        <f>IF(AR68="","",IF('[1]Multi-Field'!AU64&gt;9,0,AR68-15))</f>
        <v>#VALUE!</v>
      </c>
      <c r="AT68" s="385" t="e">
        <f>#VALUE!</f>
        <v>#VALUE!</v>
      </c>
      <c r="AU68" s="385" t="e">
        <f>#VALUE!</f>
        <v>#VALUE!</v>
      </c>
      <c r="AV68" s="385" t="e">
        <f>IF(AU68="","",IF('[1]Multi-Field'!AU64=9&gt;9,0,AU68-35))</f>
        <v>#VALUE!</v>
      </c>
      <c r="AW68" s="385" t="e">
        <f>#VALUE!</f>
        <v>#VALUE!</v>
      </c>
      <c r="AX68" s="385" t="e">
        <f t="shared" si="8"/>
        <v>#VALUE!</v>
      </c>
      <c r="AY68" s="385" t="str">
        <f>IF('[1]Multi-Field'!AU64="","",IF('[1]Multi-Field'!AU64&lt;1,100,IF('[1]Multi-Field'!AU64=1,75,IF('[1]Multi-Field'!AU64=2,50,IF('[1]Multi-Field'!AU64=3,25,IF('[1]Multi-Field'!AU64&gt;3,0,""))))))</f>
        <v/>
      </c>
      <c r="AZ68" s="385" t="str">
        <f t="shared" si="9"/>
        <v/>
      </c>
      <c r="BA68" s="385" t="e">
        <f>#VALUE!</f>
        <v>#VALUE!</v>
      </c>
      <c r="BB68" s="385" t="e">
        <f>IF(BA68="","",IF(AND('[1]Multi-Field'!AU64&lt;40,'[1]Multi-Field'!AU64&gt;9),40,IF('[1]Multi-Field'!AU64&gt;39,0,BA68+5)))</f>
        <v>#VALUE!</v>
      </c>
      <c r="BC68" s="386" t="e">
        <f t="shared" si="10"/>
        <v>#VALUE!</v>
      </c>
      <c r="BD68" s="281">
        <v>0.34</v>
      </c>
      <c r="BE68" s="281">
        <v>0.78</v>
      </c>
      <c r="BF68" s="411" t="s">
        <v>1239</v>
      </c>
      <c r="BG68" s="412">
        <v>3</v>
      </c>
      <c r="BH68" s="412">
        <v>0</v>
      </c>
      <c r="BI68" s="412">
        <v>4</v>
      </c>
      <c r="BJ68" s="409" t="e">
        <f>IF(AND('[1]Single Field'!#REF!=[1]Lists!BF68,'[1]Single Field'!#REF!="Drained"),"x",IF(AND('[1]Single Field'!#REF!=[1]Lists!BF68,'[1]Single Field'!#REF!="Undrained"),O,""))</f>
        <v>#REF!</v>
      </c>
      <c r="BK68" s="409" t="str">
        <f>IF(AND('[1]Multi-Field'!$E$3=[1]Lists!BF68,'[1]Multi-Field'!$F$3="Drained"),BI68,IF(AND('[1]Multi-Field'!$E$3=BF68,'[1]Multi-Field'!$F$3="undrained"),BH68,""))</f>
        <v/>
      </c>
      <c r="BL68" s="409" t="str">
        <f>IF(AND('[1]Multi-Field'!$E$4=BF68,'[1]Multi-Field'!$F$4="Drained"),BI68,IF(AND('[1]Multi-Field'!$E$4=BF68,'[1]Multi-Field'!$F$4="undrained"),BH68,""))</f>
        <v/>
      </c>
      <c r="BM68" s="409" t="str">
        <f>IF(AND('[1]Multi-Field'!$E$5=BF68,'[1]Multi-Field'!$F$5="Drained"),BI68,IF(AND('[1]Multi-Field'!$E$5=BF68,'[1]Multi-Field'!$F$5="undrained"),BH68,""))</f>
        <v/>
      </c>
      <c r="BN68" s="409" t="str">
        <f>IF(AND('[1]Multi-Field'!$E$6=BF68,'[1]Multi-Field'!$F$6="Drained"),BI68,IF(AND('[1]Multi-Field'!$E$6=BF68,'[1]Multi-Field'!$F$6="undrained"),BH68,""))</f>
        <v/>
      </c>
      <c r="BO68" s="409" t="str">
        <f>IF(AND('[1]Multi-Field'!$E$7=BF68,'[1]Multi-Field'!$F$7="Drained"),BI68,IF(AND('[1]Multi-Field'!$E$7=BF68,'[1]Multi-Field'!$F$7="undrained"),BH68,""))</f>
        <v/>
      </c>
      <c r="BP68" s="409" t="str">
        <f>IF(AND('[1]Multi-Field'!$E$8=BF68,'[1]Multi-Field'!$F$8="Drained"),BI68,IF(AND('[1]Multi-Field'!$E$8=BF68,'[1]Multi-Field'!$F$8="undrained"),BH68,""))</f>
        <v/>
      </c>
      <c r="BQ68" s="409" t="str">
        <f>IF(AND('[1]Multi-Field'!$E$9=BF68,'[1]Multi-Field'!$F$9="Drained"),BI68,IF(AND('[1]Multi-Field'!$E$9=BF68,'[1]Multi-Field'!$F$9="undrained"),BH68,""))</f>
        <v/>
      </c>
      <c r="BR68" s="409" t="str">
        <f>IF(AND('[1]Multi-Field'!$E$10=BF68,'[1]Multi-Field'!$F$10="Drained"),BI68,IF(AND('[1]Multi-Field'!$E$10=BF68,'[1]Multi-Field'!$F$10="undrained"),BH68,""))</f>
        <v/>
      </c>
      <c r="BS68" s="409" t="str">
        <f>IF(AND('[1]Multi-Field'!$E$11=BF68,'[1]Multi-Field'!$F$11="Drained"),BI68,IF(AND('[1]Multi-Field'!$E$11=BF68,'[1]Multi-Field'!$F$11="undrained"),BH68,""))</f>
        <v/>
      </c>
      <c r="BT68" s="409" t="str">
        <f>IF(AND('[1]Multi-Field'!$E$12=BF68,'[1]Multi-Field'!$F$12="Drained"),BI68,IF(AND('[1]Multi-Field'!$E$12=BF68,'[1]Multi-Field'!$F$12="undrained"),BH68,""))</f>
        <v/>
      </c>
      <c r="BU68" s="409" t="str">
        <f>IF(AND('[1]Multi-Field'!$E$13=BF68,'[1]Multi-Field'!$F$13="Drained"),BI68,IF(AND('[1]Multi-Field'!$E$3=BF68,'[1]Multi-Field'!$F$13="undrained"),BH68,""))</f>
        <v/>
      </c>
      <c r="BV68" s="409" t="str">
        <f>IF(AND('[1]Multi-Field'!$E$14=BF68,'[1]Multi-Field'!$F$14="Drained"),BI68,IF(AND('[1]Multi-Field'!$E$14=BF68,'[1]Multi-Field'!$F$14="undrained"),BH68,""))</f>
        <v/>
      </c>
      <c r="BW68" s="409" t="str">
        <f>IF(AND('[1]Multi-Field'!$E$15=BF68,'[1]Multi-Field'!$F$15="Drained"),BI68,IF(AND('[1]Multi-Field'!$E$15=BF68,'[1]Multi-Field'!$F$15="undrained"),BH68,""))</f>
        <v/>
      </c>
      <c r="BX68" s="409" t="str">
        <f>IF(AND('[1]Multi-Field'!$E$16=[1]Lists!BF68,'[1]Multi-Field'!$F$16="Drained"),BI68,IF(AND('[1]Multi-Field'!$E$16=[1]Lists!BF68,'[1]Multi-Field'!$F$16="undrained"),BH68,""))</f>
        <v/>
      </c>
      <c r="BY68" s="409" t="str">
        <f>IF(AND('[1]Multi-Field'!$E$17=[1]Lists!BF68,'[1]Multi-Field'!$F$17="Drained"),BI68,IF(AND('[1]Multi-Field'!$E$17=[1]Lists!BF68,'[1]Multi-Field'!$F$17="undrained"),BH68,""))</f>
        <v/>
      </c>
      <c r="BZ68" s="409" t="str">
        <f>IF(AND('[1]Multi-Field'!$E$18=[1]Lists!BF68,'[1]Multi-Field'!$F$18="Drained"),BI68,IF(AND('[1]Multi-Field'!$E$18=[1]Lists!BF68,'[1]Multi-Field'!$F$18="undrained"),BH68,""))</f>
        <v/>
      </c>
      <c r="CA68" s="409" t="str">
        <f>IF(AND('[1]Multi-Field'!$E$19=[1]Lists!BF68,'[1]Multi-Field'!$F$19="Drained"),BI68,IF(AND('[1]Multi-Field'!$E$19=[1]Lists!BF68,'[1]Multi-Field'!$F$19="undrained"),BH68,""))</f>
        <v/>
      </c>
      <c r="CB68" s="409" t="str">
        <f>IF(AND('[1]Multi-Field'!$E$20=[1]Lists!BF68,'[1]Multi-Field'!$F$20="Drained"),BI68,IF(AND('[1]Multi-Field'!$E$20=[1]Lists!BF68,'[1]Multi-Field'!$F$20="undrained"),BH68,""))</f>
        <v/>
      </c>
      <c r="CC68" s="409" t="str">
        <f>IF(AND('[1]Multi-Field'!$E$21=[1]Lists!BF68,'[1]Multi-Field'!$F$21="Drained"),BI68,IF(AND('[1]Multi-Field'!$E$21=[1]Lists!BF68,'[1]Multi-Field'!$F$21="undrained"),BH68,""))</f>
        <v/>
      </c>
      <c r="CD68" s="409" t="str">
        <f>IF(AND('[1]Multi-Field'!$E$22=[1]Lists!BF68,'[1]Multi-Field'!$F$22="Drained"),BI68,IF(AND('[1]Multi-Field'!$E$22=[1]Lists!BF68,'[1]Multi-Field'!$F$22="undrained"),BH68,""))</f>
        <v/>
      </c>
      <c r="CE68" s="409" t="str">
        <f>IF(AND('[1]Multi-Field'!$E$23=[1]Lists!BF68,'[1]Multi-Field'!$F$23="Drained"),BI68,IF(AND('[1]Multi-Field'!$E$23=[1]Lists!BF68,'[1]Multi-Field'!$F$23="undrained"),BH68,""))</f>
        <v/>
      </c>
      <c r="CF68" s="409" t="str">
        <f>IF(AND('[1]Multi-Field'!$E$24=[1]Lists!BF68,'[1]Multi-Field'!$F$24="Drained"),BI68,IF(AND('[1]Multi-Field'!$E$24=[1]Lists!BF68,'[1]Multi-Field'!$F$24="undrained"),BH68,""))</f>
        <v/>
      </c>
      <c r="CG68" s="409" t="str">
        <f>IF(AND('[1]Multi-Field'!$E$25=[1]Lists!BF68,'[1]Multi-Field'!$F$25="Drained"),BI68,IF(AND('[1]Multi-Field'!$E$25=[1]Lists!BF68,'[1]Multi-Field'!$F$25="undrained"),BH68,""))</f>
        <v/>
      </c>
      <c r="CH68" s="409" t="str">
        <f>IF(AND('[1]Multi-Field'!$E$26=[1]Lists!BF68,'[1]Multi-Field'!$F$26="Drained"),BI68,IF(AND('[1]Multi-Field'!$E$26=[1]Lists!BF68,'[1]Multi-Field'!$F$26="undrained"),BH68,""))</f>
        <v/>
      </c>
      <c r="CI68" s="409" t="str">
        <f>IF(AND('[1]Multi-Field'!$E$27=[1]Lists!BF68,'[1]Multi-Field'!$F$27="Drained"),BI68,IF(AND('[1]Multi-Field'!$E$27=[1]Lists!BF68,'[1]Multi-Field'!$F$27="undrained"),BH68,""))</f>
        <v/>
      </c>
      <c r="CJ68" s="409" t="str">
        <f>IF(AND('[1]Multi-Field'!$E$28=[1]Lists!BF68,'[1]Multi-Field'!$F$28="Drained"),BI68,IF(AND('[1]Multi-Field'!$E$28=[1]Lists!BF68,'[1]Multi-Field'!$F$28="undrained"),BH68,""))</f>
        <v/>
      </c>
      <c r="CK68" s="409" t="str">
        <f>IF(AND('[1]Multi-Field'!$E$29=[1]Lists!BF68,'[1]Multi-Field'!$F$29="Drained"),BI68,IF(AND('[1]Multi-Field'!$E$29=[1]Lists!BF68,'[1]Multi-Field'!$F$29="undrained"),BH68,""))</f>
        <v/>
      </c>
      <c r="CL68" s="409" t="str">
        <f>IF(AND('[1]Multi-Field'!$E$30=[1]Lists!BF68,'[1]Multi-Field'!$F$30="Drained"),BI68,IF(AND('[1]Multi-Field'!$E$30=[1]Lists!BF68,'[1]Multi-Field'!$F$30="undrained"),BH68,""))</f>
        <v/>
      </c>
      <c r="CM68" s="409" t="str">
        <f>IF(AND('[1]Multi-Field'!$E$31=[1]Lists!BF68,'[1]Multi-Field'!$F$31="Drained"),BI68,IF(AND('[1]Multi-Field'!$E$31=[1]Lists!BF68,'[1]Multi-Field'!$F$31="undrained"),BH68,""))</f>
        <v/>
      </c>
      <c r="CN68" s="409" t="str">
        <f>IF(AND('[1]Multi-Field'!$E$32=[1]Lists!BF68,'[1]Multi-Field'!$F$32="Drained"),BI68,IF(AND('[1]Multi-Field'!$E$32=[1]Lists!BF68,'[1]Multi-Field'!$F$32="undrained"),BH68,""))</f>
        <v/>
      </c>
      <c r="CO68" s="409" t="str">
        <f>IF(AND('[1]Multi-Field'!$E$33=[1]Lists!BF68,'[1]Multi-Field'!$F$33="Drained"),BI68,IF(AND('[1]Multi-Field'!$E$33=[1]Lists!BF68,'[1]Multi-Field'!$F$33="undrained"),BH68,""))</f>
        <v/>
      </c>
      <c r="CP68" s="409" t="str">
        <f>IF(AND('[1]Multi-Field'!$E$34=[1]Lists!BF68,'[1]Multi-Field'!$F$34="Drained"),BI68,IF(AND('[1]Multi-Field'!$E$34=[1]Lists!BF68,'[1]Multi-Field'!$F$34="undrained"),BH68,""))</f>
        <v/>
      </c>
      <c r="CQ68" s="409" t="str">
        <f>IF(AND('[1]Multi-Field'!$E$35=[1]Lists!BF68,'[1]Multi-Field'!$F$35="Drained"),BI68,IF(AND('[1]Multi-Field'!$E$35=[1]Lists!BF68,'[1]Multi-Field'!$F$35="undrained"),BH68,""))</f>
        <v/>
      </c>
      <c r="CR68" s="409" t="str">
        <f>IF(AND('[1]Multi-Field'!$E$36=[1]Lists!BF68,'[1]Multi-Field'!$F$36="Drained"),BI68,IF(AND('[1]Multi-Field'!$E$36=[1]Lists!BF68,'[1]Multi-Field'!$F$36="undrained"),BH68,""))</f>
        <v/>
      </c>
      <c r="CS68" s="409" t="str">
        <f>IF(AND('[1]Multi-Field'!$E$37=[1]Lists!BF68,'[1]Multi-Field'!$F$37="Drained"),BI68,IF(AND('[1]Multi-Field'!$E$37=[1]Lists!BF68,'[1]Multi-Field'!$F$37="undrained"),BH68,""))</f>
        <v/>
      </c>
      <c r="CT68" s="409" t="str">
        <f>IF(AND('[1]Multi-Field'!$E$38=[1]Lists!BF68,'[1]Multi-Field'!$F$38="Drained"),BI68,IF(AND('[1]Multi-Field'!$E$38=[1]Lists!BF68,'[1]Multi-Field'!$F$38="undrained"),BH68,""))</f>
        <v/>
      </c>
      <c r="CU68" s="409" t="str">
        <f>IF(AND('[1]Multi-Field'!$E$39=[1]Lists!BF68,'[1]Multi-Field'!$F$39="Drained"),BI68,IF(AND('[1]Multi-Field'!$E$39=[1]Lists!BF68,'[1]Multi-Field'!$F$39="undrained"),BH68,""))</f>
        <v/>
      </c>
      <c r="CV68" s="409" t="str">
        <f>IF(AND('[1]Multi-Field'!$E$40=[1]Lists!BF68,'[1]Multi-Field'!$F$40="Drained"),BI68,IF(AND('[1]Multi-Field'!$E$40=[1]Lists!BF68,'[1]Multi-Field'!$F$40="undrained"),BH68,""))</f>
        <v/>
      </c>
      <c r="CW68" s="409" t="str">
        <f>IF(AND('[1]Multi-Field'!$E$41=[1]Lists!BF68,'[1]Multi-Field'!$F$40="Drained"),BI68,IF(AND('[1]Multi-Field'!$E$40=[1]Lists!BF68,'[1]Multi-Field'!$F$40="undrained"),BH68,""))</f>
        <v/>
      </c>
      <c r="CX68" s="409" t="str">
        <f>IF(AND('[1]Multi-Field'!$E$42=[1]Lists!BF68,'[1]Multi-Field'!$F$42="Drained"),BI68,IF(AND('[1]Multi-Field'!$E$42=[1]Lists!BF68,'[1]Multi-Field'!$F$42="undrained"),BH68,""))</f>
        <v/>
      </c>
      <c r="CY68" s="409" t="str">
        <f>IF(AND('[1]Multi-Field'!$E$43=[1]Lists!BF68,'[1]Multi-Field'!$F$43="Drained"),BI68,IF(AND('[1]Multi-Field'!$E$43=[1]Lists!BF68,'[1]Multi-Field'!$F$43="undrained"),BH68,""))</f>
        <v/>
      </c>
      <c r="CZ68" s="409" t="str">
        <f>IF(AND('[1]Multi-Field'!$E$44=[1]Lists!BF68,'[1]Multi-Field'!$F$44="Drained"),BI68,IF(AND('[1]Multi-Field'!$E$44=[1]Lists!BF68,'[1]Multi-Field'!$F$44="undrained"),BH68,""))</f>
        <v/>
      </c>
      <c r="DA68" s="409" t="str">
        <f>IF(AND('[1]Multi-Field'!$E$45=[1]Lists!BF68,'[1]Multi-Field'!$F$45="Drained"),BI68,IF(AND('[1]Multi-Field'!$E$45=[1]Lists!BF68,'[1]Multi-Field'!$F$45="undrained"),BH68,""))</f>
        <v/>
      </c>
      <c r="DB68" s="409" t="str">
        <f>IF(AND('[1]Multi-Field'!$E$46=[1]Lists!BF68,'[1]Multi-Field'!$F$46="Drained"),BI68,IF(AND('[1]Multi-Field'!$E$46=[1]Lists!BF68,'[1]Multi-Field'!$F$46="undrained"),BH68,""))</f>
        <v/>
      </c>
      <c r="DC68" s="409" t="str">
        <f>IF(AND('[1]Multi-Field'!$E$47=[1]Lists!BF68,'[1]Multi-Field'!$F$47="Drained"),BI68,IF(AND('[1]Multi-Field'!$E$47=[1]Lists!BF68,'[1]Multi-Field'!$F$47="undrained"),BH68,""))</f>
        <v/>
      </c>
      <c r="DD68" s="409" t="str">
        <f>IF(AND('[1]Multi-Field'!$E$48=[1]Lists!BF68,'[1]Multi-Field'!$F$48="Drained"),BI68,IF(AND('[1]Multi-Field'!$E$48=[1]Lists!BF68,'[1]Multi-Field'!$F$48="undrained"),BH68,""))</f>
        <v/>
      </c>
      <c r="DE68" s="409" t="str">
        <f>IF(AND('[1]Multi-Field'!$E$49=[1]Lists!BF68,'[1]Multi-Field'!$F$49="Drained"),BI68,IF(AND('[1]Multi-Field'!$E$49=[1]Lists!BF68,'[1]Multi-Field'!$F$9="undrained"),BH68,""))</f>
        <v/>
      </c>
      <c r="DF68" s="409" t="str">
        <f>IF(AND('[1]Multi-Field'!$E$50=[1]Lists!BF68,'[1]Multi-Field'!$F$50="Drained"),BI68,IF(AND('[1]Multi-Field'!$E$50=[1]Lists!BF68,'[1]Multi-Field'!$F$50="undrained"),BH68,""))</f>
        <v/>
      </c>
      <c r="DG68" s="409" t="str">
        <f>IF(AND('[1]Multi-Field'!$E$51=[1]Lists!BF68,'[1]Multi-Field'!$F$51="Drained"),BI68,IF(AND('[1]Multi-Field'!$E$51=[1]Lists!BF68,'[1]Multi-Field'!$F$51="undrained"),BH68,""))</f>
        <v/>
      </c>
      <c r="DH68" s="409" t="str">
        <f>IF(AND('[1]Multi-Field'!$E$52=[1]Lists!BF68,'[1]Multi-Field'!$F$52="Drained"),BI68,IF(AND('[1]Multi-Field'!$E$52=[1]Lists!BF68,'[1]Multi-Field'!$F$52="undrained"),BH68,""))</f>
        <v/>
      </c>
      <c r="DI68" s="409" t="str">
        <f>IF(AND('[1]Multi-Field'!$E$53=[1]Lists!BF68,'[1]Multi-Field'!$F$53="Drained"),BI68,IF(AND('[1]Multi-Field'!$E$53=[1]Lists!BF68,'[1]Multi-Field'!$F$53="undrained"),BH68,""))</f>
        <v/>
      </c>
      <c r="DJ68" s="409" t="str">
        <f>IF(AND('[1]Multi-Field'!$E$54=[1]Lists!BF68,'[1]Multi-Field'!$F$54="Drained"),BI68,IF(AND('[1]Multi-Field'!$E$54=[1]Lists!BF68,'[1]Multi-Field'!$F$54="undrained"),BH68,""))</f>
        <v/>
      </c>
      <c r="DK68" s="409" t="str">
        <f>IF(AND('[1]Multi-Field'!$E$55=[1]Lists!BF68,'[1]Multi-Field'!$F$55="Drained"),BI68,IF(AND('[1]Multi-Field'!$E$55=[1]Lists!BF68,'[1]Multi-Field'!$F$55="undrained"),BH68,""))</f>
        <v/>
      </c>
      <c r="DL68" s="409" t="str">
        <f>IF(AND('[1]Multi-Field'!$E$56=[1]Lists!BF68,'[1]Multi-Field'!$F$56="Drained"),BI68,IF(AND('[1]Multi-Field'!$E$56=[1]Lists!BF68,'[1]Multi-Field'!$F$56="undrained"),BH68,""))</f>
        <v/>
      </c>
      <c r="DM68" s="409" t="str">
        <f>IF(AND('[1]Multi-Field'!$E$57=[1]Lists!BF68,'[1]Multi-Field'!$F$57="Drained"),BI68,IF(AND('[1]Multi-Field'!$E$57=[1]Lists!BF68,'[1]Multi-Field'!$F$57="undrained"),BH68,""))</f>
        <v/>
      </c>
      <c r="DN68" s="409" t="str">
        <f>IF(AND('[1]Multi-Field'!$E$58=[1]Lists!BF68,'[1]Multi-Field'!$F$58="Drained"),BI68,IF(AND('[1]Multi-Field'!$E$58=[1]Lists!BF68,'[1]Multi-Field'!$F$58="undrained"),BH68,""))</f>
        <v/>
      </c>
      <c r="DO68" s="409" t="str">
        <f>IF(AND('[1]Multi-Field'!$E$59=[1]Lists!BF68,'[1]Multi-Field'!$F$59="Drained"),BI68,IF(AND('[1]Multi-Field'!$E$59=[1]Lists!BF68,'[1]Multi-Field'!$F$59="undrained"),BH68,""))</f>
        <v/>
      </c>
      <c r="DP68" s="409" t="str">
        <f>IF(AND('[1]Multi-Field'!$E$60=[1]Lists!BF68,'[1]Multi-Field'!$F$60="Drained"),BI68,IF(AND('[1]Multi-Field'!$E$60=[1]Lists!BF68,'[1]Multi-Field'!$F$60="undrained"),BH68,""))</f>
        <v/>
      </c>
      <c r="DQ68" s="409" t="str">
        <f>IF(AND('[1]Multi-Field'!$E$61=[1]Lists!BF68,'[1]Multi-Field'!$F$61="Drained"),BI68,IF(AND('[1]Multi-Field'!$E$61=[1]Lists!BF68,'[1]Multi-Field'!$F$61="undrained"),BH68,""))</f>
        <v/>
      </c>
      <c r="DR68" s="409" t="str">
        <f>IF(AND('[1]Multi-Field'!$E$62=[1]Lists!BF68,'[1]Multi-Field'!$F$62="Drained"),BI68,IF(AND('[1]Multi-Field'!$E$62=[1]Lists!BF68,'[1]Multi-Field'!$F$62="undrained"),BH68,""))</f>
        <v/>
      </c>
      <c r="DS68" s="409" t="str">
        <f>IF(AND('[1]Multi-Field'!$E$63=[1]Lists!BF68,'[1]Multi-Field'!$F$63="Drained"),BI68,IF(AND('[1]Multi-Field'!$E$63=[1]Lists!BF68,'[1]Multi-Field'!$F$63="undrained"),BH68,""))</f>
        <v/>
      </c>
      <c r="DT68" s="409" t="str">
        <f>IF(AND('[1]Multi-Field'!$E$64=[1]Lists!BF68,'[1]Multi-Field'!$F$64="Drained"),BI68,IF(AND('[1]Multi-Field'!$E$64=[1]Lists!BF68,'[1]Multi-Field'!$F$64="undrained"),BH68,""))</f>
        <v/>
      </c>
      <c r="DU68" s="409" t="str">
        <f>IF(AND('[1]Multi-Field'!$E$65=[1]Lists!BF68,'[1]Multi-Field'!$F$65="Drained"),BI68,IF(AND('[1]Multi-Field'!$E$65=[1]Lists!BF68,'[1]Multi-Field'!$F$65="undrained"),BH68,""))</f>
        <v/>
      </c>
      <c r="DV68" s="409" t="str">
        <f>IF(AND('[1]Multi-Field'!$E$66=[1]Lists!BF68,'[1]Multi-Field'!$F$66="Drained"),BI68,IF(AND('[1]Multi-Field'!$E$66=[1]Lists!BF68,'[1]Multi-Field'!$F$66="undrained"),BH68,""))</f>
        <v/>
      </c>
      <c r="DW68" s="409" t="str">
        <f>IF(AND('[1]Multi-Field'!$E$67=[1]Lists!BF68,'[1]Multi-Field'!$F$67="Drained"),BI68,IF(AND('[1]Multi-Field'!$E$67=[1]Lists!BF68,'[1]Multi-Field'!$F$67="undrained"),BH68,""))</f>
        <v/>
      </c>
      <c r="DX68" s="409" t="str">
        <f>IF(AND('[1]Multi-Field'!$E$68=[1]Lists!BF68,'[1]Multi-Field'!$F$68="Drained"),BI68,IF(AND('[1]Multi-Field'!$E$68=[1]Lists!BF68,'[1]Multi-Field'!$F$68="undrained"),BH68,""))</f>
        <v/>
      </c>
      <c r="DY68" s="409">
        <f>IF(AND('[1]Multi-Field'!$E$69=[1]Lists!BF68,'[1]Multi-Field'!$F$69="Drained"),BI68,IF(AND('[1]Multi-Field'!$E$69=[1]Lists!BF68,'[1]Multi-Field'!$F$69="undrained"),BH68,""))</f>
        <v>4</v>
      </c>
      <c r="DZ68" s="409" t="str">
        <f>IF(AND('[1]Multi-Field'!$E$70=[1]Lists!BF68,'[1]Multi-Field'!$F$70="Drained"),BI68,IF(AND('[1]Multi-Field'!$E$70=[1]Lists!BF68,'[1]Multi-Field'!$F$70="undrained"),BH68,""))</f>
        <v/>
      </c>
      <c r="EA68" s="409" t="str">
        <f>IF(AND('[1]Multi-Field'!$E$71=[1]Lists!BF68,'[1]Multi-Field'!$F$71="Drained"),BI68,IF(AND('[1]Multi-Field'!$E$71=[1]Lists!BF68,'[1]Multi-Field'!$F$71="undrained"),BH68,""))</f>
        <v/>
      </c>
      <c r="EB68" s="409" t="str">
        <f>IF(AND('[1]Multi-Field'!$E$72=[1]Lists!BF68,'[1]Multi-Field'!$F$72="Drained"),BI68,IF(AND('[1]Multi-Field'!$E$72=[1]Lists!BF68,'[1]Multi-Field'!$F$72="undrained"),BH68,""))</f>
        <v/>
      </c>
      <c r="EC68" s="409" t="str">
        <f>IF(AND('[1]Multi-Field'!$E$73=[1]Lists!BF68,'[1]Multi-Field'!$F$73="Drained"),BI68,IF(AND('[1]Multi-Field'!$E$73=[1]Lists!BF68,'[1]Multi-Field'!$F$73="undrained"),BH68,""))</f>
        <v/>
      </c>
      <c r="ED68" s="409" t="str">
        <f>IF(AND('[1]Multi-Field'!$E$74=[1]Lists!BF68,'[1]Multi-Field'!$F$74="Drained"),BI68,IF(AND('[1]Multi-Field'!$E$74=[1]Lists!BF68,'[1]Multi-Field'!$F$74="undrained"),BH68,""))</f>
        <v/>
      </c>
      <c r="EE68" s="409" t="str">
        <f>IF(AND('[1]Multi-Field'!$E$75=[1]Lists!BF68,'[1]Multi-Field'!$F$75="Drained"),BI68,IF(AND('[1]Multi-Field'!$E$75=[1]Lists!BF68,'[1]Multi-Field'!$F$75="undrained"),BH68,""))</f>
        <v/>
      </c>
      <c r="EF68" s="409" t="str">
        <f>IF(AND('[1]Multi-Field'!$E$76=[1]Lists!BF68,'[1]Multi-Field'!$F$76="Drained"),BI68,IF(AND('[1]Multi-Field'!$E$76=[1]Lists!BF68,'[1]Multi-Field'!$F$6="undrained"),BH68,""))</f>
        <v/>
      </c>
      <c r="EG68" s="409" t="str">
        <f>IF(AND('[1]Multi-Field'!$E$77=[1]Lists!BF68,'[1]Multi-Field'!$F$77="Drained"),BI68,IF(AND('[1]Multi-Field'!$E$77=[1]Lists!BF68,'[1]Multi-Field'!$F$77="undrained"),BH68,""))</f>
        <v/>
      </c>
      <c r="EH68" s="409" t="str">
        <f>IF(AND('[1]Multi-Field'!$E$78=[1]Lists!BF68,'[1]Multi-Field'!$F$78="Drained"),BI68,IF(AND('[1]Multi-Field'!$E$78=[1]Lists!BF68,'[1]Multi-Field'!$F$78="undrained"),BH68,""))</f>
        <v/>
      </c>
      <c r="EI68" s="409" t="str">
        <f>IF(AND('[1]Multi-Field'!$E$79=[1]Lists!BF68,'[1]Multi-Field'!$F$79="Drained"),BI68,IF(AND('[1]Multi-Field'!$E$79=[1]Lists!BF68,'[1]Multi-Field'!$F$79="undrained"),BH68,""))</f>
        <v/>
      </c>
      <c r="EJ68" s="409" t="str">
        <f>IF(AND('[1]Multi-Field'!$E$80=[1]Lists!BF68,'[1]Multi-Field'!$F$80="Drained"),BI68,IF(AND('[1]Multi-Field'!$E$80=[1]Lists!BF68,'[1]Multi-Field'!$F$80="undrained"),BH68,""))</f>
        <v/>
      </c>
      <c r="EK68" s="409" t="str">
        <f>IF(AND('[1]Multi-Field'!$E$81=[1]Lists!BF68,'[1]Multi-Field'!$F$81="Drained"),BI68,IF(AND('[1]Multi-Field'!$E$81=[1]Lists!BF68,'[1]Multi-Field'!$F$81="undrained"),BH68,""))</f>
        <v/>
      </c>
      <c r="EL68" s="409" t="str">
        <f>IF(AND('[1]Multi-Field'!$E$82=[1]Lists!BF68,'[1]Multi-Field'!$F$82="Drained"),BI68,IF(AND('[1]Multi-Field'!$E$82=[1]Lists!BF68,'[1]Multi-Field'!$F$82="undrained"),BH68,""))</f>
        <v/>
      </c>
      <c r="EM68" s="409" t="str">
        <f>IF(AND('[1]Multi-Field'!$E$83=[1]Lists!BF68,'[1]Multi-Field'!$F$83="Drained"),BI68,IF(AND('[1]Multi-Field'!$E$83=[1]Lists!BF68,'[1]Multi-Field'!$F$83="undrained"),BH68,""))</f>
        <v/>
      </c>
      <c r="EN68" s="409" t="str">
        <f>IF(AND('[1]Multi-Field'!$E$84=[1]Lists!BF68,'[1]Multi-Field'!$F$84="Drained"),BI68,IF(AND('[1]Multi-Field'!$E$84=[1]Lists!BF68,'[1]Multi-Field'!$F$84="undrained"),BH68,""))</f>
        <v/>
      </c>
      <c r="EO68" s="409" t="str">
        <f>IF(AND('[1]Multi-Field'!$E$85=[1]Lists!BF68,'[1]Multi-Field'!$F$85="Drained"),BI68,IF(AND('[1]Multi-Field'!$E$85=[1]Lists!BF68,'[1]Multi-Field'!$F$85="undrained"),BH68,""))</f>
        <v/>
      </c>
      <c r="EP68" s="409" t="str">
        <f>IF(AND('[1]Multi-Field'!$E$86=[1]Lists!BF68,'[1]Multi-Field'!$F$86="Drained"),BI68,IF(AND('[1]Multi-Field'!$E$86=[1]Lists!BF68,'[1]Multi-Field'!$F$86="undrained"),BH68,""))</f>
        <v/>
      </c>
      <c r="EQ68" s="409" t="str">
        <f>IF(AND('[1]Multi-Field'!$E$87=[1]Lists!BF68,'[1]Multi-Field'!$F$87="Drained"),BI68,IF(AND('[1]Multi-Field'!$E$87=[1]Lists!BF68,'[1]Multi-Field'!$F$87="undrained"),BH68,""))</f>
        <v/>
      </c>
      <c r="ER68" s="409" t="str">
        <f>IF(AND('[1]Multi-Field'!$E$88=[1]Lists!BF68,'[1]Multi-Field'!$F$88="Drained"),BI68,IF(AND('[1]Multi-Field'!$E$88=[1]Lists!BF68,'[1]Multi-Field'!$F$88="undrained"),BH68,""))</f>
        <v/>
      </c>
      <c r="ES68" s="409" t="str">
        <f>IF(AND('[1]Multi-Field'!$E$89=[1]Lists!BF68,'[1]Multi-Field'!$F$89="Drained"),BI68,IF(AND('[1]Multi-Field'!$E$89=[1]Lists!BF68,'[1]Multi-Field'!$F$89="undrained"),BH68,""))</f>
        <v/>
      </c>
      <c r="ET68" s="409" t="str">
        <f>IF(AND('[1]Multi-Field'!$E$90=[1]Lists!BF68,'[1]Multi-Field'!$F$90="Drained"),BI68,IF(AND('[1]Multi-Field'!$E$90=[1]Lists!BF68,'[1]Multi-Field'!$F$90="undrained"),BH68,""))</f>
        <v/>
      </c>
      <c r="EU68" s="409" t="str">
        <f>IF(AND('[1]Multi-Field'!$E$91=[1]Lists!BF68,'[1]Multi-Field'!$F$91="Drained"),BI68,IF(AND('[1]Multi-Field'!$E$91=[1]Lists!BF68,'[1]Multi-Field'!$F$91="undrained"),BH68,""))</f>
        <v/>
      </c>
      <c r="EV68" s="409" t="str">
        <f>IF(AND('[1]Multi-Field'!$E$92=[1]Lists!BF68,'[1]Multi-Field'!$F$92="Drained"),BI68,IF(AND('[1]Multi-Field'!$E$92=[1]Lists!BF68,'[1]Multi-Field'!$F$92="undrained"),BH68,""))</f>
        <v/>
      </c>
      <c r="EW68" s="409" t="str">
        <f>IF(AND('[1]Multi-Field'!$E$93=[1]Lists!BF68,'[1]Multi-Field'!$F$93="Drained"),BI68,IF(AND('[1]Multi-Field'!$E$93=[1]Lists!BF68,'[1]Multi-Field'!$F$93="undrained"),BH68,""))</f>
        <v/>
      </c>
      <c r="EX68" s="409" t="str">
        <f>IF(AND('[1]Multi-Field'!$E$94=[1]Lists!BF68,'[1]Multi-Field'!$F$94="Drained"),BI68,IF(AND('[1]Multi-Field'!$E$94=[1]Lists!BF68,'[1]Multi-Field'!$F$94="undrained"),BH68,""))</f>
        <v/>
      </c>
      <c r="EY68" s="409" t="str">
        <f>IF(AND('[1]Multi-Field'!$E$95=[1]Lists!BF68,'[1]Multi-Field'!$F$95="Drained"),BI68,IF(AND('[1]Multi-Field'!$E$95=[1]Lists!BF68,'[1]Multi-Field'!$F$95="undrained"),BH68,""))</f>
        <v/>
      </c>
      <c r="EZ68" s="409" t="str">
        <f>IF(AND('[1]Multi-Field'!$E$96=[1]Lists!BF68,'[1]Multi-Field'!$F$96="Drained"),BI68,IF(AND('[1]Multi-Field'!$E$96=[1]Lists!BF68,'[1]Multi-Field'!$F$96="undrained"),BH68,""))</f>
        <v/>
      </c>
      <c r="FA68" s="409" t="str">
        <f>IF(AND('[1]Multi-Field'!$E$97=[1]Lists!BF68,'[1]Multi-Field'!$F$97="Drained"),BI68,IF(AND('[1]Multi-Field'!$E$97=[1]Lists!BF68,'[1]Multi-Field'!$F$97="undrained"),BH68,""))</f>
        <v/>
      </c>
      <c r="FB68" s="409" t="str">
        <f>IF(AND('[1]Multi-Field'!$E$98=[1]Lists!BF68,'[1]Multi-Field'!$F$98="Drained"),BI68,IF(AND('[1]Multi-Field'!$E$98=[1]Lists!BF68,'[1]Multi-Field'!$F$98="undrained"),BH68,""))</f>
        <v/>
      </c>
      <c r="FC68" s="409" t="str">
        <f>IF(AND('[1]Multi-Field'!$E$99=[1]Lists!BF68,'[1]Multi-Field'!$F$99="Drained"),BI68,IF(AND('[1]Multi-Field'!$E$99=[1]Lists!BF68,'[1]Multi-Field'!$F$99="undrained"),BH68,""))</f>
        <v/>
      </c>
      <c r="FD68" s="409" t="str">
        <f>IF(AND('[1]Multi-Field'!$E$100=[1]Lists!BF68,'[1]Multi-Field'!$F$100="Drained"),BI68,IF(AND('[1]Multi-Field'!$E$100=[1]Lists!BF68,'[1]Multi-Field'!$F$100="undrained"),BH68,""))</f>
        <v/>
      </c>
      <c r="FE68" s="409" t="str">
        <f>IF(AND('[1]Multi-Field'!$E$101=[1]Lists!BF68,'[1]Multi-Field'!$F$101="Drained"),BI68,IF(AND('[1]Multi-Field'!$E$101=[1]Lists!BF68,'[1]Multi-Field'!$F$101="undrained"),BH68,""))</f>
        <v/>
      </c>
      <c r="FF68" s="409" t="str">
        <f>IF(AND('[1]Multi-Field'!$E$102=[1]Lists!BF68,'[1]Multi-Field'!$F$102="Drained"),BI68,IF(AND('[1]Multi-Field'!$E$102=[1]Lists!BF68,'[1]Multi-Field'!$F$102="undrained"),BH68,""))</f>
        <v/>
      </c>
      <c r="FG68" s="409" t="str">
        <f>IF(AND('[1]Multi-Field'!$E$103=[1]Lists!BF68,'[1]Multi-Field'!$F$103="Drained"),BI68,IF(AND('[1]Multi-Field'!$E$103=[1]Lists!BF68,'[1]Multi-Field'!$F$103="undrained"),BH68,""))</f>
        <v/>
      </c>
      <c r="FH68" s="409" t="str">
        <f>IF(AND('[1]Multi-Field'!$E$104=[1]Lists!BF68,'[1]Multi-Field'!$F$104="Drained"),BI68,IF(AND('[1]Multi-Field'!$E$104=[1]Lists!BF68,'[1]Multi-Field'!$F$104="undrained"),BH68,""))</f>
        <v/>
      </c>
      <c r="FI68" s="409" t="str">
        <f>IF(AND('[1]Multi-Field'!$E$105=[1]Lists!BF68,'[1]Multi-Field'!$F$105="Drained"),BI68,IF(AND('[1]Multi-Field'!$E$105=[1]Lists!BF68,'[1]Multi-Field'!$F$105="undrained"),BH68,""))</f>
        <v/>
      </c>
      <c r="FJ68" s="409" t="str">
        <f>IF(AND('[1]Multi-Field'!$E$106=[1]Lists!BF68,'[1]Multi-Field'!$F$106="Drained"),BI68,IF(AND('[1]Multi-Field'!$E$106=[1]Lists!BF68,'[1]Multi-Field'!$F$106="undrained"),BH68,""))</f>
        <v/>
      </c>
      <c r="FK68" s="409" t="str">
        <f>IF(AND('[1]Multi-Field'!$E$107=[1]Lists!BF68,'[1]Multi-Field'!$F$107="Drained"),BI68,IF(AND('[1]Multi-Field'!$E$107=[1]Lists!BF68,'[1]Multi-Field'!$F$107="undrained"),BH68,""))</f>
        <v/>
      </c>
      <c r="FL68" s="409" t="str">
        <f>IF(AND('[1]Multi-Field'!$E$108=[1]Lists!BF68,'[1]Multi-Field'!$F$108="Drained"),BI68,IF(AND('[1]Multi-Field'!$E$108=[1]Lists!BF68,'[1]Multi-Field'!$F$108="undrained"),BH68,""))</f>
        <v/>
      </c>
      <c r="FM68" s="409" t="str">
        <f>IF(AND('[1]Multi-Field'!$E$109=[1]Lists!BF68,'[1]Multi-Field'!$F$109="Drained"),BI68,IF(AND('[1]Multi-Field'!$E$109=[1]Lists!BF68,'[1]Multi-Field'!$F$109="undrained"),BH68,""))</f>
        <v/>
      </c>
      <c r="FN68" s="409" t="str">
        <f>IF(AND('[1]Multi-Field'!$E$110=[1]Lists!BF68,'[1]Multi-Field'!$F$110="Drained"),BI68,IF(AND('[1]Multi-Field'!$E$110=[1]Lists!BF68,'[1]Multi-Field'!$F$110="undrained"),BH68,""))</f>
        <v/>
      </c>
      <c r="FO68" s="409" t="str">
        <f>IF(AND('[1]Multi-Field'!$E$111=[1]Lists!BF68,'[1]Multi-Field'!$F$111="Drained"),BI68,IF(AND('[1]Multi-Field'!$E$111=[1]Lists!BF68,'[1]Multi-Field'!$F$111="undrained"),BH68,""))</f>
        <v/>
      </c>
      <c r="FP68" s="409" t="str">
        <f>IF(AND('[1]Multi-Field'!$E$112=[1]Lists!BF68,'[1]Multi-Field'!$F$112="Drained"),BI68,IF(AND('[1]Multi-Field'!$E$112=[1]Lists!BF68,'[1]Multi-Field'!$F$112="undrained"),BH68,""))</f>
        <v/>
      </c>
      <c r="FQ68" s="409" t="str">
        <f>IF(AND('[1]Multi-Field'!$E$113=[1]Lists!BF68,'[1]Multi-Field'!$F$113="Drained"),BI68,IF(AND('[1]Multi-Field'!$E$113=[1]Lists!BF68,'[1]Multi-Field'!$F$113="undrained"),BH68,""))</f>
        <v/>
      </c>
      <c r="FR68" s="409" t="str">
        <f>IF(AND('[1]Multi-Field'!$E$114=[1]Lists!BF68,'[1]Multi-Field'!$F$114="Drained"),BI68,IF(AND('[1]Multi-Field'!$E$114=[1]Lists!BF68,'[1]Multi-Field'!$F$114="undrained"),BH68,""))</f>
        <v/>
      </c>
      <c r="FS68" s="409" t="str">
        <f>IF(AND('[1]Multi-Field'!$E$115=[1]Lists!BF68,'[1]Multi-Field'!$F$115="Drained"),BI68,IF(AND('[1]Multi-Field'!$E$115=[1]Lists!BF68,'[1]Multi-Field'!$F$115="undrained"),BH68,""))</f>
        <v/>
      </c>
      <c r="FT68" s="409" t="str">
        <f>IF(AND('[1]Multi-Field'!$E$116=[1]Lists!BF68,'[1]Multi-Field'!$F$116="Drained"),BI68,IF(AND('[1]Multi-Field'!$E$116=[1]Lists!BF68,'[1]Multi-Field'!$F$116="undrained"),BH68,""))</f>
        <v/>
      </c>
      <c r="FU68" s="409" t="str">
        <f>IF(AND('[1]Multi-Field'!$E$117=[1]Lists!BF68,'[1]Multi-Field'!$F$117="Drained"),BI68,IF(AND('[1]Multi-Field'!$E$117=[1]Lists!BF68,'[1]Multi-Field'!$F$117="undrained"),BH68,""))</f>
        <v/>
      </c>
      <c r="FV68" s="409" t="str">
        <f>IF(AND('[1]Multi-Field'!$E$118=[1]Lists!BF68,'[1]Multi-Field'!$F$118="Drained"),BI68,IF(AND('[1]Multi-Field'!$E$118=[1]Lists!BF68,'[1]Multi-Field'!$F$118="undrained"),BH68,""))</f>
        <v/>
      </c>
      <c r="FW68" s="409" t="str">
        <f>IF(AND('[1]Multi-Field'!$E$119=[1]Lists!BF68,'[1]Multi-Field'!$F$119="Drained"),BI68,IF(AND('[1]Multi-Field'!$E$119=[1]Lists!BF68,'[1]Multi-Field'!$F$119="undrained"),BH68,""))</f>
        <v/>
      </c>
      <c r="FX68" s="409" t="str">
        <f>IF(AND('[1]Multi-Field'!$E$120=[1]Lists!BF68,'[1]Multi-Field'!$F$120="Drained"),BI68,IF(AND('[1]Multi-Field'!$E$120=[1]Lists!BF68,'[1]Multi-Field'!$F$120="undrained"),BH68,""))</f>
        <v/>
      </c>
      <c r="FZ68" t="s">
        <v>852</v>
      </c>
      <c r="GC68" s="4">
        <f>'[1]Multi-Field'!B66</f>
        <v>0</v>
      </c>
      <c r="GD68" s="73" t="str">
        <f>IF(OR('[1]Multi-Field'!Q66=$FZ$43,'[1]Multi-Field'!Q66=$FZ$44),'[1]Multi-Field'!BS66,"")</f>
        <v/>
      </c>
      <c r="GE68" s="4" t="str">
        <f>IF(AND(OR('[1]Multi-Field'!Q66=$FZ$86,'[1]Multi-Field'!Q66=$FZ$94,'[1]Multi-Field'!Q66=$FZ$87,'[1]Multi-Field'!Q66=[1]Lists!$FZ$93,'[1]Multi-Field'!Q66=$FZ$59),'[1]Multi-Field'!BS66&gt;50),'[1]Multi-Field'!BS66*0.8,IF(AND(OR('[1]Multi-Field'!Q66=$FZ$86,'[1]Multi-Field'!Q66=$FZ$94,'[1]Multi-Field'!Q66=$FZ$87,'[1]Multi-Field'!Q66=[1]Lists!$FZ$93,'[1]Multi-Field'!Q66=[1]Lists!$FZ$59),'[1]Multi-Field'!BS66&lt;50),'[1]Multi-Field'!BS66,""))</f>
        <v/>
      </c>
      <c r="GF68" s="4" t="str">
        <f>IF(OR('[1]Multi-Field'!Q66=[1]Lists!$FZ$7,'[1]Multi-Field'!Q66=[1]Lists!$FZ$5,'[1]Multi-Field'!Q66=[1]Lists!$FZ$24,'[1]Multi-Field'!Q66=[1]Lists!$FZ$10,'[1]Multi-Field'!Q66=[1]Lists!$FZ$8, '[1]Multi-Field'!Q66=[1]Lists!$FZ$25, '[1]Multi-Field'!Q66=[1]Lists!$FZ$23, '[1]Multi-Field'!Q66= [1]Lists!$FZ$47, '[1]Multi-Field'!Q66=[1]Lists!$FZ$49, '[1]Multi-Field'!Q66=[1]Lists!$FZ$48,'[1]Multi-Field'!Q66=[1]Lists!$FZ$3, '[1]Multi-Field'!Q66=[1]Lists!$FZ$14,'[1]Multi-Field'!Q66=[1]Lists!$FZ$36, '[1]Multi-Field'!Q66=[1]Lists!$FZ$41,'[1]Multi-Field'!Q66=[1]Lists!$FZ$42),0,"")</f>
        <v/>
      </c>
      <c r="GG68" s="4" t="str">
        <f>IF(OR('[1]Multi-Field'!Q66=[1]Lists!$FZ$6,'[1]Multi-Field'!Q66=[1]Lists!$FZ$4, '[1]Multi-Field'!Q95=[1]Lists!$FZ$11, '[1]Multi-Field'!Q66=[1]Lists!$FZ$1),100*IF('[1]Multi-Field'!U66=onepercent,0.75,IF('[1]Multi-Field'!U66=onetotwentyfivepercent,0.4,IF(OR('[1]Multi-Field'!U66=twentysixtofiftypercent,'[1]Multi-Field'!U66=greaterthanfiftypercent),0,""))),"")</f>
        <v/>
      </c>
      <c r="GH68" s="4" t="str">
        <f>IF(OR('[1]Multi-Field'!Q66=[1]Lists!$FZ$53,'[1]Multi-Field'!Q66=[1]Lists!$FZ$55), 50,IF('[1]Multi-Field'!Q66=[1]Lists!$FZ$54,225,IF('[1]Multi-Field'!Q66=[1]Lists!$FZ$56,75,"")))</f>
        <v/>
      </c>
      <c r="GI68" s="4" t="e">
        <f>#VALUE!</f>
        <v>#VALUE!</v>
      </c>
      <c r="GJ68" s="4" t="e">
        <f>#VALUE!</f>
        <v>#VALUE!</v>
      </c>
      <c r="GK68" s="4" t="str">
        <f>IF('[1]Multi-Field'!Q66=[1]Lists!$FZ$95,'[1]Multi-Field'!BS66*0.66,"")</f>
        <v/>
      </c>
      <c r="GM68" s="4" t="str">
        <f>IF(OR('[1]Multi-Field'!Q66=[1]Lists!$FZ$26,'[1]Multi-Field'!Q66=[1]Lists!$FZ$84),20,"")</f>
        <v/>
      </c>
      <c r="GN68" s="4" t="str">
        <f>IF(OR('[1]Multi-Field'!Q66=[1]Lists!$FZ$88,'[1]Multi-Field'!Q66=[1]Lists!$FZ$57),0,"")</f>
        <v/>
      </c>
      <c r="GO68" s="4" t="str">
        <f>IF(OR('[1]Multi-Field'!Q66=[1]Lists!$FZ$69,'[1]Multi-Field'!Q66=[1]Lists!$FZ$71,'[1]Multi-Field'!Q66=[1]Lists!$FZ$105),50,"")</f>
        <v/>
      </c>
      <c r="GP68" s="4" t="str">
        <f>IF(OR('[1]Multi-Field'!Q66=[1]Lists!$FZ$75,'[1]Multi-Field'!Q66=[1]Lists!$FZ$70),75,"")</f>
        <v/>
      </c>
      <c r="GQ68" s="4" t="str">
        <f>IF('[1]Multi-Field'!Q66=[1]Lists!$FZ$72,150,"")</f>
        <v/>
      </c>
      <c r="GR68" s="4" t="str">
        <f>IF(OR('[1]Multi-Field'!Q66=[1]Lists!$FZ$74,'[1]Multi-Field'!Q66=[1]Lists!$FZ$73),40,"")</f>
        <v/>
      </c>
      <c r="GS68" s="4" t="str">
        <f>IF('[1]Multi-Field'!Q66=[1]Lists!$FZ$99,80,"")</f>
        <v/>
      </c>
      <c r="GT68" s="4" t="str">
        <f>IF('[1]Multi-Field'!Q66=[1]Lists!$FZ$106,70,"")</f>
        <v/>
      </c>
      <c r="GU68" s="4" t="e">
        <f t="shared" si="4"/>
        <v>#VALUE!</v>
      </c>
    </row>
    <row r="69" spans="1:203" ht="13.5" customHeight="1" thickBot="1">
      <c r="A69" s="7" t="s">
        <v>156</v>
      </c>
      <c r="B69" s="7"/>
      <c r="C69" s="7"/>
      <c r="D69" s="8">
        <v>55</v>
      </c>
      <c r="E69" s="8">
        <f t="shared" si="12"/>
        <v>58</v>
      </c>
      <c r="F69" s="8">
        <f t="shared" si="13"/>
        <v>62</v>
      </c>
      <c r="G69" s="8">
        <v>65</v>
      </c>
      <c r="H69" s="8">
        <v>90</v>
      </c>
      <c r="I69" s="8">
        <f t="shared" si="5"/>
        <v>107</v>
      </c>
      <c r="J69" s="8">
        <f t="shared" si="6"/>
        <v>123</v>
      </c>
      <c r="K69" s="8">
        <v>140</v>
      </c>
      <c r="L69" s="8">
        <v>60</v>
      </c>
      <c r="M69" s="8">
        <f t="shared" si="14"/>
        <v>90</v>
      </c>
      <c r="N69" s="8">
        <f t="shared" si="15"/>
        <v>120</v>
      </c>
      <c r="O69" s="8">
        <v>150</v>
      </c>
      <c r="P69" s="391">
        <v>44</v>
      </c>
      <c r="Q69" s="394"/>
      <c r="R69" s="395" t="b">
        <f>IF(OR('Multi-Field'!AA46=Lists!$AC$42,'Multi-Field'!AA46=Lists!$AC$43),IF('Multi-Field'!Z46="x",(IF('Multi-Field'!AC46=Lists!$Q$11,Lists!$R$11,IF('Multi-Field'!AC46=Lists!$Q$12,Lists!$R$12,IF('Multi-Field'!AC46=Lists!$Q$13,Lists!$R$13,IF('Multi-Field'!AC46=Lists!$Q$14,Lists!$R$14))))),IF('Multi-Field'!X46="x",(IF('Multi-Field'!AC46=Lists!$Q$11,Lists!$S$11,IF('Multi-Field'!AC46=Lists!$Q$12,Lists!$S$12,IF('Multi-Field'!AC46=Lists!$Q$13,Lists!$S$13,IF('Multi-Field'!AC46=Lists!$Q$14,Lists!$S$14))))),IF('Multi-Field'!V46="x",(IF('Multi-Field'!AC46=Lists!$Q$11,Lists!$T$11,IF('Multi-Field'!AC46=Lists!$Q$12,Lists!$T$12,IF('Multi-Field'!AC46=Lists!$Q$13,Lists!$T$13,IF('Multi-Field'!AC46=Lists!$Q$14,Lists!$T$14))))),0))))</f>
        <v>0</v>
      </c>
      <c r="S69" s="395" t="str">
        <f t="shared" si="11"/>
        <v/>
      </c>
      <c r="T69" s="395"/>
      <c r="U69" s="396"/>
      <c r="V69" s="383">
        <f>IF(OR('Multi-Field'!AI55=$U$4,'Multi-Field'!AI55=$U$5,'Multi-Field'!AI55=$U$6,'Multi-Field'!AI55=$U$7,'Multi-Field'!AI55=$U$8,'Multi-Field'!AI55=$U$9),(IF('Multi-Field'!AJ55=$V$2,100,IF('Multi-Field'!AJ55=$V$3,65,IF('Multi-Field'!AJ55=$V$4,53,IF('Multi-Field'!AJ55=$V$5,41,IF('Multi-Field'!AJ55=$V$6,23,IF('Multi-Field'!AJ55=$V$7,0,0))))))),0)</f>
        <v>0</v>
      </c>
      <c r="W69" s="383" t="str">
        <f>IF(AND(OR('Multi-Field'!AF55=$S$3,'Multi-Field'!AF55=S57,'Multi-Field'!AF55=$S$7),'Multi-Field'!AN55&lt;18,'Multi-Field'!AN55&gt;0),35,IF('Multi-Field'!AF55=$S$4,55,IF(AND('Multi-Field'!AF55=$S$6,'Multi-Field'!AN55&lt;18),30,IF(AND('Multi-Field'!AN55&gt;17,OR('Multi-Field'!AF55=$S$3,'Multi-Field'!AF55=$S$5,'Multi-Field'!AF55= $S$6,'Multi-Field'!AF55=$S$7)),25,"0"))))</f>
        <v>0</v>
      </c>
      <c r="X69" s="383">
        <f>IF(OR('Multi-Field'!BA55=$U$4,'Multi-Field'!BA55=$U$5,'Multi-Field'!BA55=$U$6,'Multi-Field'!BA55=U59,'Multi-Field'!BA55=$U$8,'Multi-Field'!BA55=$U$9),(IF('Multi-Field'!BB55=$V$2,100,IF('Multi-Field'!BB55=$V$3,65,IF('Multi-Field'!BB55=$V$4,53,IF('Multi-Field'!BB55=$V$5,41,IF('Multi-Field'!BB55=$V$6,23,IF('Multi-Field'!BB55=$V$7,0,0))))))),0)</f>
        <v>0</v>
      </c>
      <c r="Y69" s="383" t="str">
        <f>IF(AND(OR('Multi-Field'!AX55=$S$3,'Multi-Field'!AX55=$S$5,'Multi-Field'!AX55=$S$7),'Multi-Field'!BF55&lt;18),35,IF('Multi-Field'!AX55=$S$4,55,IF(AND('Multi-Field'!AX55=$S$6,'Multi-Field'!BF55&lt;18),30,IF(AND('Multi-Field'!BF55&gt;17,OR('Multi-Field'!AX55=$S$3,'Multi-Field'!AX55=$S$5,'Multi-Field'!AX55=$S$6,'Multi-Field'!AX55=$S$7)),25,"0"))))</f>
        <v>0</v>
      </c>
      <c r="Z69" s="383">
        <v>53</v>
      </c>
      <c r="AC69" t="s">
        <v>854</v>
      </c>
      <c r="AI69" s="384">
        <f>'[1]Multi-Field'!B65</f>
        <v>0</v>
      </c>
      <c r="AJ69" s="385" t="e">
        <f>#VALUE!</f>
        <v>#VALUE!</v>
      </c>
      <c r="AK69" s="385" t="e">
        <f>#VALUE!</f>
        <v>#VALUE!</v>
      </c>
      <c r="AL69" s="385" t="e">
        <f>IF(AK69="","",IF('[1]Multi-Field'!AU65=20,10,IF(AK69-30&lt;0,0,AK69-30)))</f>
        <v>#VALUE!</v>
      </c>
      <c r="AM69" s="385" t="e">
        <f>#VALUE!</f>
        <v>#VALUE!</v>
      </c>
      <c r="AN69" s="385" t="e">
        <f t="shared" si="7"/>
        <v>#VALUE!</v>
      </c>
      <c r="AO69" s="385" t="e">
        <f>#VALUE!</f>
        <v>#VALUE!</v>
      </c>
      <c r="AP69" s="385" t="e">
        <f>#VALUE!</f>
        <v>#VALUE!</v>
      </c>
      <c r="AQ69" s="385" t="e">
        <f>#VALUE!</f>
        <v>#VALUE!</v>
      </c>
      <c r="AR69" s="385" t="e">
        <f>#VALUE!</f>
        <v>#VALUE!</v>
      </c>
      <c r="AS69" s="385" t="e">
        <f>IF(AR69="","",IF('[1]Multi-Field'!AU65&gt;9,0,AR69-15))</f>
        <v>#VALUE!</v>
      </c>
      <c r="AT69" s="385" t="e">
        <f>#VALUE!</f>
        <v>#VALUE!</v>
      </c>
      <c r="AU69" s="385" t="e">
        <f>#VALUE!</f>
        <v>#VALUE!</v>
      </c>
      <c r="AV69" s="385" t="e">
        <f>IF(AU69="","",IF('[1]Multi-Field'!AU65=9&gt;9,0,AU69-35))</f>
        <v>#VALUE!</v>
      </c>
      <c r="AW69" s="385" t="e">
        <f>#VALUE!</f>
        <v>#VALUE!</v>
      </c>
      <c r="AX69" s="385" t="e">
        <f t="shared" si="8"/>
        <v>#VALUE!</v>
      </c>
      <c r="AY69" s="385" t="str">
        <f>IF('[1]Multi-Field'!AU65="","",IF('[1]Multi-Field'!AU65&lt;1,100,IF('[1]Multi-Field'!AU65=1,75,IF('[1]Multi-Field'!AU65=2,50,IF('[1]Multi-Field'!AU65=3,25,IF('[1]Multi-Field'!AU65&gt;3,0,""))))))</f>
        <v/>
      </c>
      <c r="AZ69" s="385" t="str">
        <f t="shared" si="9"/>
        <v/>
      </c>
      <c r="BA69" s="385" t="e">
        <f>#VALUE!</f>
        <v>#VALUE!</v>
      </c>
      <c r="BB69" s="385" t="e">
        <f>IF(BA69="","",IF(AND('[1]Multi-Field'!AU65&lt;40,'[1]Multi-Field'!AU65&gt;9),40,IF('[1]Multi-Field'!AU65&gt;39,0,BA69+5)))</f>
        <v>#VALUE!</v>
      </c>
      <c r="BC69" s="386">
        <f t="shared" si="10"/>
        <v>0</v>
      </c>
      <c r="BD69" s="281">
        <v>0.34</v>
      </c>
      <c r="BE69" s="281">
        <v>0.78</v>
      </c>
      <c r="BF69" s="414" t="s">
        <v>1240</v>
      </c>
      <c r="BG69" s="415">
        <v>6</v>
      </c>
      <c r="BH69" s="415">
        <v>2</v>
      </c>
      <c r="BI69" s="415">
        <v>3.5</v>
      </c>
      <c r="BJ69" s="409" t="e">
        <f>IF(AND('[1]Single Field'!#REF!=[1]Lists!BF69,'[1]Single Field'!#REF!="Drained"),"x",IF(AND('[1]Single Field'!#REF!=[1]Lists!BF69,'[1]Single Field'!#REF!="Undrained"),O,""))</f>
        <v>#REF!</v>
      </c>
      <c r="BK69" s="409" t="str">
        <f>IF(AND('[1]Multi-Field'!$E$3=[1]Lists!BF69,'[1]Multi-Field'!$F$3="Drained"),BI69,IF(AND('[1]Multi-Field'!$E$3=BF69,'[1]Multi-Field'!$F$3="undrained"),BH69,""))</f>
        <v/>
      </c>
      <c r="BL69" s="409" t="str">
        <f>IF(AND('[1]Multi-Field'!$E$4=BF69,'[1]Multi-Field'!$F$4="Drained"),BI69,IF(AND('[1]Multi-Field'!$E$4=BF69,'[1]Multi-Field'!$F$4="undrained"),BH69,""))</f>
        <v/>
      </c>
      <c r="BM69" s="409" t="str">
        <f>IF(AND('[1]Multi-Field'!$E$5=BF69,'[1]Multi-Field'!$F$5="Drained"),BI69,IF(AND('[1]Multi-Field'!$E$5=BF69,'[1]Multi-Field'!$F$5="undrained"),BH69,""))</f>
        <v/>
      </c>
      <c r="BN69" s="409" t="str">
        <f>IF(AND('[1]Multi-Field'!$E$6=BF69,'[1]Multi-Field'!$F$6="Drained"),BI69,IF(AND('[1]Multi-Field'!$E$6=BF69,'[1]Multi-Field'!$F$6="undrained"),BH69,""))</f>
        <v/>
      </c>
      <c r="BO69" s="409" t="str">
        <f>IF(AND('[1]Multi-Field'!$E$7=BF69,'[1]Multi-Field'!$F$7="Drained"),BI69,IF(AND('[1]Multi-Field'!$E$7=BF69,'[1]Multi-Field'!$F$7="undrained"),BH69,""))</f>
        <v/>
      </c>
      <c r="BP69" s="409" t="str">
        <f>IF(AND('[1]Multi-Field'!$E$8=BF69,'[1]Multi-Field'!$F$8="Drained"),BI69,IF(AND('[1]Multi-Field'!$E$8=BF69,'[1]Multi-Field'!$F$8="undrained"),BH69,""))</f>
        <v/>
      </c>
      <c r="BQ69" s="409" t="str">
        <f>IF(AND('[1]Multi-Field'!$E$9=BF69,'[1]Multi-Field'!$F$9="Drained"),BI69,IF(AND('[1]Multi-Field'!$E$9=BF69,'[1]Multi-Field'!$F$9="undrained"),BH69,""))</f>
        <v/>
      </c>
      <c r="BR69" s="409" t="str">
        <f>IF(AND('[1]Multi-Field'!$E$10=BF69,'[1]Multi-Field'!$F$10="Drained"),BI69,IF(AND('[1]Multi-Field'!$E$10=BF69,'[1]Multi-Field'!$F$10="undrained"),BH69,""))</f>
        <v/>
      </c>
      <c r="BS69" s="409" t="str">
        <f>IF(AND('[1]Multi-Field'!$E$11=BF69,'[1]Multi-Field'!$F$11="Drained"),BI69,IF(AND('[1]Multi-Field'!$E$11=BF69,'[1]Multi-Field'!$F$11="undrained"),BH69,""))</f>
        <v/>
      </c>
      <c r="BT69" s="409" t="str">
        <f>IF(AND('[1]Multi-Field'!$E$12=BF69,'[1]Multi-Field'!$F$12="Drained"),BI69,IF(AND('[1]Multi-Field'!$E$12=BF69,'[1]Multi-Field'!$F$12="undrained"),BH69,""))</f>
        <v/>
      </c>
      <c r="BU69" s="409" t="str">
        <f>IF(AND('[1]Multi-Field'!$E$13=BF69,'[1]Multi-Field'!$F$13="Drained"),BI69,IF(AND('[1]Multi-Field'!$E$3=BF69,'[1]Multi-Field'!$F$13="undrained"),BH69,""))</f>
        <v/>
      </c>
      <c r="BV69" s="409" t="str">
        <f>IF(AND('[1]Multi-Field'!$E$14=BF69,'[1]Multi-Field'!$F$14="Drained"),BI69,IF(AND('[1]Multi-Field'!$E$14=BF69,'[1]Multi-Field'!$F$14="undrained"),BH69,""))</f>
        <v/>
      </c>
      <c r="BW69" s="409" t="str">
        <f>IF(AND('[1]Multi-Field'!$E$15=BF69,'[1]Multi-Field'!$F$15="Drained"),BI69,IF(AND('[1]Multi-Field'!$E$15=BF69,'[1]Multi-Field'!$F$15="undrained"),BH69,""))</f>
        <v/>
      </c>
      <c r="BX69" s="409" t="str">
        <f>IF(AND('[1]Multi-Field'!$E$16=[1]Lists!BF69,'[1]Multi-Field'!$F$16="Drained"),BI69,IF(AND('[1]Multi-Field'!$E$16=[1]Lists!BF69,'[1]Multi-Field'!$F$16="undrained"),BH69,""))</f>
        <v/>
      </c>
      <c r="BY69" s="409" t="str">
        <f>IF(AND('[1]Multi-Field'!$E$17=[1]Lists!BF69,'[1]Multi-Field'!$F$17="Drained"),BI69,IF(AND('[1]Multi-Field'!$E$17=[1]Lists!BF69,'[1]Multi-Field'!$F$17="undrained"),BH69,""))</f>
        <v/>
      </c>
      <c r="BZ69" s="409" t="str">
        <f>IF(AND('[1]Multi-Field'!$E$18=[1]Lists!BF69,'[1]Multi-Field'!$F$18="Drained"),BI69,IF(AND('[1]Multi-Field'!$E$18=[1]Lists!BF69,'[1]Multi-Field'!$F$18="undrained"),BH69,""))</f>
        <v/>
      </c>
      <c r="CA69" s="409" t="str">
        <f>IF(AND('[1]Multi-Field'!$E$19=[1]Lists!BF69,'[1]Multi-Field'!$F$19="Drained"),BI69,IF(AND('[1]Multi-Field'!$E$19=[1]Lists!BF69,'[1]Multi-Field'!$F$19="undrained"),BH69,""))</f>
        <v/>
      </c>
      <c r="CB69" s="409" t="str">
        <f>IF(AND('[1]Multi-Field'!$E$20=[1]Lists!BF69,'[1]Multi-Field'!$F$20="Drained"),BI69,IF(AND('[1]Multi-Field'!$E$20=[1]Lists!BF69,'[1]Multi-Field'!$F$20="undrained"),BH69,""))</f>
        <v/>
      </c>
      <c r="CC69" s="409" t="str">
        <f>IF(AND('[1]Multi-Field'!$E$21=[1]Lists!BF69,'[1]Multi-Field'!$F$21="Drained"),BI69,IF(AND('[1]Multi-Field'!$E$21=[1]Lists!BF69,'[1]Multi-Field'!$F$21="undrained"),BH69,""))</f>
        <v/>
      </c>
      <c r="CD69" s="409" t="str">
        <f>IF(AND('[1]Multi-Field'!$E$22=[1]Lists!BF69,'[1]Multi-Field'!$F$22="Drained"),BI69,IF(AND('[1]Multi-Field'!$E$22=[1]Lists!BF69,'[1]Multi-Field'!$F$22="undrained"),BH69,""))</f>
        <v/>
      </c>
      <c r="CE69" s="409" t="str">
        <f>IF(AND('[1]Multi-Field'!$E$23=[1]Lists!BF69,'[1]Multi-Field'!$F$23="Drained"),BI69,IF(AND('[1]Multi-Field'!$E$23=[1]Lists!BF69,'[1]Multi-Field'!$F$23="undrained"),BH69,""))</f>
        <v/>
      </c>
      <c r="CF69" s="409" t="str">
        <f>IF(AND('[1]Multi-Field'!$E$24=[1]Lists!BF69,'[1]Multi-Field'!$F$24="Drained"),BI69,IF(AND('[1]Multi-Field'!$E$24=[1]Lists!BF69,'[1]Multi-Field'!$F$24="undrained"),BH69,""))</f>
        <v/>
      </c>
      <c r="CG69" s="409" t="str">
        <f>IF(AND('[1]Multi-Field'!$E$25=[1]Lists!BF69,'[1]Multi-Field'!$F$25="Drained"),BI69,IF(AND('[1]Multi-Field'!$E$25=[1]Lists!BF69,'[1]Multi-Field'!$F$25="undrained"),BH69,""))</f>
        <v/>
      </c>
      <c r="CH69" s="409" t="str">
        <f>IF(AND('[1]Multi-Field'!$E$26=[1]Lists!BF69,'[1]Multi-Field'!$F$26="Drained"),BI69,IF(AND('[1]Multi-Field'!$E$26=[1]Lists!BF69,'[1]Multi-Field'!$F$26="undrained"),BH69,""))</f>
        <v/>
      </c>
      <c r="CI69" s="409" t="str">
        <f>IF(AND('[1]Multi-Field'!$E$27=[1]Lists!BF69,'[1]Multi-Field'!$F$27="Drained"),BI69,IF(AND('[1]Multi-Field'!$E$27=[1]Lists!BF69,'[1]Multi-Field'!$F$27="undrained"),BH69,""))</f>
        <v/>
      </c>
      <c r="CJ69" s="409" t="str">
        <f>IF(AND('[1]Multi-Field'!$E$28=[1]Lists!BF69,'[1]Multi-Field'!$F$28="Drained"),BI69,IF(AND('[1]Multi-Field'!$E$28=[1]Lists!BF69,'[1]Multi-Field'!$F$28="undrained"),BH69,""))</f>
        <v/>
      </c>
      <c r="CK69" s="409" t="str">
        <f>IF(AND('[1]Multi-Field'!$E$29=[1]Lists!BF69,'[1]Multi-Field'!$F$29="Drained"),BI69,IF(AND('[1]Multi-Field'!$E$29=[1]Lists!BF69,'[1]Multi-Field'!$F$29="undrained"),BH69,""))</f>
        <v/>
      </c>
      <c r="CL69" s="409" t="str">
        <f>IF(AND('[1]Multi-Field'!$E$30=[1]Lists!BF69,'[1]Multi-Field'!$F$30="Drained"),BI69,IF(AND('[1]Multi-Field'!$E$30=[1]Lists!BF69,'[1]Multi-Field'!$F$30="undrained"),BH69,""))</f>
        <v/>
      </c>
      <c r="CM69" s="409" t="str">
        <f>IF(AND('[1]Multi-Field'!$E$31=[1]Lists!BF69,'[1]Multi-Field'!$F$31="Drained"),BI69,IF(AND('[1]Multi-Field'!$E$31=[1]Lists!BF69,'[1]Multi-Field'!$F$31="undrained"),BH69,""))</f>
        <v/>
      </c>
      <c r="CN69" s="409" t="str">
        <f>IF(AND('[1]Multi-Field'!$E$32=[1]Lists!BF69,'[1]Multi-Field'!$F$32="Drained"),BI69,IF(AND('[1]Multi-Field'!$E$32=[1]Lists!BF69,'[1]Multi-Field'!$F$32="undrained"),BH69,""))</f>
        <v/>
      </c>
      <c r="CO69" s="409" t="str">
        <f>IF(AND('[1]Multi-Field'!$E$33=[1]Lists!BF69,'[1]Multi-Field'!$F$33="Drained"),BI69,IF(AND('[1]Multi-Field'!$E$33=[1]Lists!BF69,'[1]Multi-Field'!$F$33="undrained"),BH69,""))</f>
        <v/>
      </c>
      <c r="CP69" s="409" t="str">
        <f>IF(AND('[1]Multi-Field'!$E$34=[1]Lists!BF69,'[1]Multi-Field'!$F$34="Drained"),BI69,IF(AND('[1]Multi-Field'!$E$34=[1]Lists!BF69,'[1]Multi-Field'!$F$34="undrained"),BH69,""))</f>
        <v/>
      </c>
      <c r="CQ69" s="409" t="str">
        <f>IF(AND('[1]Multi-Field'!$E$35=[1]Lists!BF69,'[1]Multi-Field'!$F$35="Drained"),BI69,IF(AND('[1]Multi-Field'!$E$35=[1]Lists!BF69,'[1]Multi-Field'!$F$35="undrained"),BH69,""))</f>
        <v/>
      </c>
      <c r="CR69" s="409" t="str">
        <f>IF(AND('[1]Multi-Field'!$E$36=[1]Lists!BF69,'[1]Multi-Field'!$F$36="Drained"),BI69,IF(AND('[1]Multi-Field'!$E$36=[1]Lists!BF69,'[1]Multi-Field'!$F$36="undrained"),BH69,""))</f>
        <v/>
      </c>
      <c r="CS69" s="409" t="str">
        <f>IF(AND('[1]Multi-Field'!$E$37=[1]Lists!BF69,'[1]Multi-Field'!$F$37="Drained"),BI69,IF(AND('[1]Multi-Field'!$E$37=[1]Lists!BF69,'[1]Multi-Field'!$F$37="undrained"),BH69,""))</f>
        <v/>
      </c>
      <c r="CT69" s="409" t="str">
        <f>IF(AND('[1]Multi-Field'!$E$38=[1]Lists!BF69,'[1]Multi-Field'!$F$38="Drained"),BI69,IF(AND('[1]Multi-Field'!$E$38=[1]Lists!BF69,'[1]Multi-Field'!$F$38="undrained"),BH69,""))</f>
        <v/>
      </c>
      <c r="CU69" s="409" t="str">
        <f>IF(AND('[1]Multi-Field'!$E$39=[1]Lists!BF69,'[1]Multi-Field'!$F$39="Drained"),BI69,IF(AND('[1]Multi-Field'!$E$39=[1]Lists!BF69,'[1]Multi-Field'!$F$39="undrained"),BH69,""))</f>
        <v/>
      </c>
      <c r="CV69" s="409" t="str">
        <f>IF(AND('[1]Multi-Field'!$E$40=[1]Lists!BF69,'[1]Multi-Field'!$F$40="Drained"),BI69,IF(AND('[1]Multi-Field'!$E$40=[1]Lists!BF69,'[1]Multi-Field'!$F$40="undrained"),BH69,""))</f>
        <v/>
      </c>
      <c r="CW69" s="409" t="str">
        <f>IF(AND('[1]Multi-Field'!$E$41=[1]Lists!BF69,'[1]Multi-Field'!$F$40="Drained"),BI69,IF(AND('[1]Multi-Field'!$E$40=[1]Lists!BF69,'[1]Multi-Field'!$F$40="undrained"),BH69,""))</f>
        <v/>
      </c>
      <c r="CX69" s="409" t="str">
        <f>IF(AND('[1]Multi-Field'!$E$42=[1]Lists!BF69,'[1]Multi-Field'!$F$42="Drained"),BI69,IF(AND('[1]Multi-Field'!$E$42=[1]Lists!BF69,'[1]Multi-Field'!$F$42="undrained"),BH69,""))</f>
        <v/>
      </c>
      <c r="CY69" s="409" t="str">
        <f>IF(AND('[1]Multi-Field'!$E$43=[1]Lists!BF69,'[1]Multi-Field'!$F$43="Drained"),BI69,IF(AND('[1]Multi-Field'!$E$43=[1]Lists!BF69,'[1]Multi-Field'!$F$43="undrained"),BH69,""))</f>
        <v/>
      </c>
      <c r="CZ69" s="409" t="str">
        <f>IF(AND('[1]Multi-Field'!$E$44=[1]Lists!BF69,'[1]Multi-Field'!$F$44="Drained"),BI69,IF(AND('[1]Multi-Field'!$E$44=[1]Lists!BF69,'[1]Multi-Field'!$F$44="undrained"),BH69,""))</f>
        <v/>
      </c>
      <c r="DA69" s="409" t="str">
        <f>IF(AND('[1]Multi-Field'!$E$45=[1]Lists!BF69,'[1]Multi-Field'!$F$45="Drained"),BI69,IF(AND('[1]Multi-Field'!$E$45=[1]Lists!BF69,'[1]Multi-Field'!$F$45="undrained"),BH69,""))</f>
        <v/>
      </c>
      <c r="DB69" s="409" t="str">
        <f>IF(AND('[1]Multi-Field'!$E$46=[1]Lists!BF69,'[1]Multi-Field'!$F$46="Drained"),BI69,IF(AND('[1]Multi-Field'!$E$46=[1]Lists!BF69,'[1]Multi-Field'!$F$46="undrained"),BH69,""))</f>
        <v/>
      </c>
      <c r="DC69" s="409" t="str">
        <f>IF(AND('[1]Multi-Field'!$E$47=[1]Lists!BF69,'[1]Multi-Field'!$F$47="Drained"),BI69,IF(AND('[1]Multi-Field'!$E$47=[1]Lists!BF69,'[1]Multi-Field'!$F$47="undrained"),BH69,""))</f>
        <v/>
      </c>
      <c r="DD69" s="409" t="str">
        <f>IF(AND('[1]Multi-Field'!$E$48=[1]Lists!BF69,'[1]Multi-Field'!$F$48="Drained"),BI69,IF(AND('[1]Multi-Field'!$E$48=[1]Lists!BF69,'[1]Multi-Field'!$F$48="undrained"),BH69,""))</f>
        <v/>
      </c>
      <c r="DE69" s="409" t="str">
        <f>IF(AND('[1]Multi-Field'!$E$49=[1]Lists!BF69,'[1]Multi-Field'!$F$49="Drained"),BI69,IF(AND('[1]Multi-Field'!$E$49=[1]Lists!BF69,'[1]Multi-Field'!$F$9="undrained"),BH69,""))</f>
        <v/>
      </c>
      <c r="DF69" s="409" t="str">
        <f>IF(AND('[1]Multi-Field'!$E$50=[1]Lists!BF69,'[1]Multi-Field'!$F$50="Drained"),BI69,IF(AND('[1]Multi-Field'!$E$50=[1]Lists!BF69,'[1]Multi-Field'!$F$50="undrained"),BH69,""))</f>
        <v/>
      </c>
      <c r="DG69" s="409" t="str">
        <f>IF(AND('[1]Multi-Field'!$E$51=[1]Lists!BF69,'[1]Multi-Field'!$F$51="Drained"),BI69,IF(AND('[1]Multi-Field'!$E$51=[1]Lists!BF69,'[1]Multi-Field'!$F$51="undrained"),BH69,""))</f>
        <v/>
      </c>
      <c r="DH69" s="409" t="str">
        <f>IF(AND('[1]Multi-Field'!$E$52=[1]Lists!BF69,'[1]Multi-Field'!$F$52="Drained"),BI69,IF(AND('[1]Multi-Field'!$E$52=[1]Lists!BF69,'[1]Multi-Field'!$F$52="undrained"),BH69,""))</f>
        <v/>
      </c>
      <c r="DI69" s="409" t="str">
        <f>IF(AND('[1]Multi-Field'!$E$53=[1]Lists!BF69,'[1]Multi-Field'!$F$53="Drained"),BI69,IF(AND('[1]Multi-Field'!$E$53=[1]Lists!BF69,'[1]Multi-Field'!$F$53="undrained"),BH69,""))</f>
        <v/>
      </c>
      <c r="DJ69" s="409" t="str">
        <f>IF(AND('[1]Multi-Field'!$E$54=[1]Lists!BF69,'[1]Multi-Field'!$F$54="Drained"),BI69,IF(AND('[1]Multi-Field'!$E$54=[1]Lists!BF69,'[1]Multi-Field'!$F$54="undrained"),BH69,""))</f>
        <v/>
      </c>
      <c r="DK69" s="409" t="str">
        <f>IF(AND('[1]Multi-Field'!$E$55=[1]Lists!BF69,'[1]Multi-Field'!$F$55="Drained"),BI69,IF(AND('[1]Multi-Field'!$E$55=[1]Lists!BF69,'[1]Multi-Field'!$F$55="undrained"),BH69,""))</f>
        <v/>
      </c>
      <c r="DL69" s="409" t="str">
        <f>IF(AND('[1]Multi-Field'!$E$56=[1]Lists!BF69,'[1]Multi-Field'!$F$56="Drained"),BI69,IF(AND('[1]Multi-Field'!$E$56=[1]Lists!BF69,'[1]Multi-Field'!$F$56="undrained"),BH69,""))</f>
        <v/>
      </c>
      <c r="DM69" s="409" t="str">
        <f>IF(AND('[1]Multi-Field'!$E$57=[1]Lists!BF69,'[1]Multi-Field'!$F$57="Drained"),BI69,IF(AND('[1]Multi-Field'!$E$57=[1]Lists!BF69,'[1]Multi-Field'!$F$57="undrained"),BH69,""))</f>
        <v/>
      </c>
      <c r="DN69" s="409" t="str">
        <f>IF(AND('[1]Multi-Field'!$E$58=[1]Lists!BF69,'[1]Multi-Field'!$F$58="Drained"),BI69,IF(AND('[1]Multi-Field'!$E$58=[1]Lists!BF69,'[1]Multi-Field'!$F$58="undrained"),BH69,""))</f>
        <v/>
      </c>
      <c r="DO69" s="409" t="str">
        <f>IF(AND('[1]Multi-Field'!$E$59=[1]Lists!BF69,'[1]Multi-Field'!$F$59="Drained"),BI69,IF(AND('[1]Multi-Field'!$E$59=[1]Lists!BF69,'[1]Multi-Field'!$F$59="undrained"),BH69,""))</f>
        <v/>
      </c>
      <c r="DP69" s="409" t="str">
        <f>IF(AND('[1]Multi-Field'!$E$60=[1]Lists!BF69,'[1]Multi-Field'!$F$60="Drained"),BI69,IF(AND('[1]Multi-Field'!$E$60=[1]Lists!BF69,'[1]Multi-Field'!$F$60="undrained"),BH69,""))</f>
        <v/>
      </c>
      <c r="DQ69" s="409" t="str">
        <f>IF(AND('[1]Multi-Field'!$E$61=[1]Lists!BF69,'[1]Multi-Field'!$F$61="Drained"),BI69,IF(AND('[1]Multi-Field'!$E$61=[1]Lists!BF69,'[1]Multi-Field'!$F$61="undrained"),BH69,""))</f>
        <v/>
      </c>
      <c r="DR69" s="409" t="str">
        <f>IF(AND('[1]Multi-Field'!$E$62=[1]Lists!BF69,'[1]Multi-Field'!$F$62="Drained"),BI69,IF(AND('[1]Multi-Field'!$E$62=[1]Lists!BF69,'[1]Multi-Field'!$F$62="undrained"),BH69,""))</f>
        <v/>
      </c>
      <c r="DS69" s="409" t="str">
        <f>IF(AND('[1]Multi-Field'!$E$63=[1]Lists!BF69,'[1]Multi-Field'!$F$63="Drained"),BI69,IF(AND('[1]Multi-Field'!$E$63=[1]Lists!BF69,'[1]Multi-Field'!$F$63="undrained"),BH69,""))</f>
        <v/>
      </c>
      <c r="DT69" s="409" t="str">
        <f>IF(AND('[1]Multi-Field'!$E$64=[1]Lists!BF69,'[1]Multi-Field'!$F$64="Drained"),BI69,IF(AND('[1]Multi-Field'!$E$64=[1]Lists!BF69,'[1]Multi-Field'!$F$64="undrained"),BH69,""))</f>
        <v/>
      </c>
      <c r="DU69" s="409" t="str">
        <f>IF(AND('[1]Multi-Field'!$E$65=[1]Lists!BF69,'[1]Multi-Field'!$F$65="Drained"),BI69,IF(AND('[1]Multi-Field'!$E$65=[1]Lists!BF69,'[1]Multi-Field'!$F$65="undrained"),BH69,""))</f>
        <v/>
      </c>
      <c r="DV69" s="409" t="str">
        <f>IF(AND('[1]Multi-Field'!$E$66=[1]Lists!BF69,'[1]Multi-Field'!$F$66="Drained"),BI69,IF(AND('[1]Multi-Field'!$E$66=[1]Lists!BF69,'[1]Multi-Field'!$F$66="undrained"),BH69,""))</f>
        <v/>
      </c>
      <c r="DW69" s="409" t="str">
        <f>IF(AND('[1]Multi-Field'!$E$67=[1]Lists!BF69,'[1]Multi-Field'!$F$67="Drained"),BI69,IF(AND('[1]Multi-Field'!$E$67=[1]Lists!BF69,'[1]Multi-Field'!$F$67="undrained"),BH69,""))</f>
        <v/>
      </c>
      <c r="DX69" s="409" t="str">
        <f>IF(AND('[1]Multi-Field'!$E$68=[1]Lists!BF69,'[1]Multi-Field'!$F$68="Drained"),BI69,IF(AND('[1]Multi-Field'!$E$68=[1]Lists!BF69,'[1]Multi-Field'!$F$68="undrained"),BH69,""))</f>
        <v/>
      </c>
      <c r="DY69" s="409" t="str">
        <f>IF(AND('[1]Multi-Field'!$E$69=[1]Lists!BF69,'[1]Multi-Field'!$F$69="Drained"),BI69,IF(AND('[1]Multi-Field'!$E$69=[1]Lists!BF69,'[1]Multi-Field'!$F$69="undrained"),BH69,""))</f>
        <v/>
      </c>
      <c r="DZ69" s="409">
        <f>IF(AND('[1]Multi-Field'!$E$70=[1]Lists!BF69,'[1]Multi-Field'!$F$70="Drained"),BI69,IF(AND('[1]Multi-Field'!$E$70=[1]Lists!BF69,'[1]Multi-Field'!$F$70="undrained"),BH69,""))</f>
        <v>2</v>
      </c>
      <c r="EA69" s="409" t="str">
        <f>IF(AND('[1]Multi-Field'!$E$71=[1]Lists!BF69,'[1]Multi-Field'!$F$71="Drained"),BI69,IF(AND('[1]Multi-Field'!$E$71=[1]Lists!BF69,'[1]Multi-Field'!$F$71="undrained"),BH69,""))</f>
        <v/>
      </c>
      <c r="EB69" s="409" t="str">
        <f>IF(AND('[1]Multi-Field'!$E$72=[1]Lists!BF69,'[1]Multi-Field'!$F$72="Drained"),BI69,IF(AND('[1]Multi-Field'!$E$72=[1]Lists!BF69,'[1]Multi-Field'!$F$72="undrained"),BH69,""))</f>
        <v/>
      </c>
      <c r="EC69" s="409" t="str">
        <f>IF(AND('[1]Multi-Field'!$E$73=[1]Lists!BF69,'[1]Multi-Field'!$F$73="Drained"),BI69,IF(AND('[1]Multi-Field'!$E$73=[1]Lists!BF69,'[1]Multi-Field'!$F$73="undrained"),BH69,""))</f>
        <v/>
      </c>
      <c r="ED69" s="409" t="str">
        <f>IF(AND('[1]Multi-Field'!$E$74=[1]Lists!BF69,'[1]Multi-Field'!$F$74="Drained"),BI69,IF(AND('[1]Multi-Field'!$E$74=[1]Lists!BF69,'[1]Multi-Field'!$F$74="undrained"),BH69,""))</f>
        <v/>
      </c>
      <c r="EE69" s="409" t="str">
        <f>IF(AND('[1]Multi-Field'!$E$75=[1]Lists!BF69,'[1]Multi-Field'!$F$75="Drained"),BI69,IF(AND('[1]Multi-Field'!$E$75=[1]Lists!BF69,'[1]Multi-Field'!$F$75="undrained"),BH69,""))</f>
        <v/>
      </c>
      <c r="EF69" s="409" t="str">
        <f>IF(AND('[1]Multi-Field'!$E$76=[1]Lists!BF69,'[1]Multi-Field'!$F$76="Drained"),BI69,IF(AND('[1]Multi-Field'!$E$76=[1]Lists!BF69,'[1]Multi-Field'!$F$6="undrained"),BH69,""))</f>
        <v/>
      </c>
      <c r="EG69" s="409" t="str">
        <f>IF(AND('[1]Multi-Field'!$E$77=[1]Lists!BF69,'[1]Multi-Field'!$F$77="Drained"),BI69,IF(AND('[1]Multi-Field'!$E$77=[1]Lists!BF69,'[1]Multi-Field'!$F$77="undrained"),BH69,""))</f>
        <v/>
      </c>
      <c r="EH69" s="409" t="str">
        <f>IF(AND('[1]Multi-Field'!$E$78=[1]Lists!BF69,'[1]Multi-Field'!$F$78="Drained"),BI69,IF(AND('[1]Multi-Field'!$E$78=[1]Lists!BF69,'[1]Multi-Field'!$F$78="undrained"),BH69,""))</f>
        <v/>
      </c>
      <c r="EI69" s="409" t="str">
        <f>IF(AND('[1]Multi-Field'!$E$79=[1]Lists!BF69,'[1]Multi-Field'!$F$79="Drained"),BI69,IF(AND('[1]Multi-Field'!$E$79=[1]Lists!BF69,'[1]Multi-Field'!$F$79="undrained"),BH69,""))</f>
        <v/>
      </c>
      <c r="EJ69" s="409" t="str">
        <f>IF(AND('[1]Multi-Field'!$E$80=[1]Lists!BF69,'[1]Multi-Field'!$F$80="Drained"),BI69,IF(AND('[1]Multi-Field'!$E$80=[1]Lists!BF69,'[1]Multi-Field'!$F$80="undrained"),BH69,""))</f>
        <v/>
      </c>
      <c r="EK69" s="409" t="str">
        <f>IF(AND('[1]Multi-Field'!$E$81=[1]Lists!BF69,'[1]Multi-Field'!$F$81="Drained"),BI69,IF(AND('[1]Multi-Field'!$E$81=[1]Lists!BF69,'[1]Multi-Field'!$F$81="undrained"),BH69,""))</f>
        <v/>
      </c>
      <c r="EL69" s="409" t="str">
        <f>IF(AND('[1]Multi-Field'!$E$82=[1]Lists!BF69,'[1]Multi-Field'!$F$82="Drained"),BI69,IF(AND('[1]Multi-Field'!$E$82=[1]Lists!BF69,'[1]Multi-Field'!$F$82="undrained"),BH69,""))</f>
        <v/>
      </c>
      <c r="EM69" s="409" t="str">
        <f>IF(AND('[1]Multi-Field'!$E$83=[1]Lists!BF69,'[1]Multi-Field'!$F$83="Drained"),BI69,IF(AND('[1]Multi-Field'!$E$83=[1]Lists!BF69,'[1]Multi-Field'!$F$83="undrained"),BH69,""))</f>
        <v/>
      </c>
      <c r="EN69" s="409" t="str">
        <f>IF(AND('[1]Multi-Field'!$E$84=[1]Lists!BF69,'[1]Multi-Field'!$F$84="Drained"),BI69,IF(AND('[1]Multi-Field'!$E$84=[1]Lists!BF69,'[1]Multi-Field'!$F$84="undrained"),BH69,""))</f>
        <v/>
      </c>
      <c r="EO69" s="409" t="str">
        <f>IF(AND('[1]Multi-Field'!$E$85=[1]Lists!BF69,'[1]Multi-Field'!$F$85="Drained"),BI69,IF(AND('[1]Multi-Field'!$E$85=[1]Lists!BF69,'[1]Multi-Field'!$F$85="undrained"),BH69,""))</f>
        <v/>
      </c>
      <c r="EP69" s="409" t="str">
        <f>IF(AND('[1]Multi-Field'!$E$86=[1]Lists!BF69,'[1]Multi-Field'!$F$86="Drained"),BI69,IF(AND('[1]Multi-Field'!$E$86=[1]Lists!BF69,'[1]Multi-Field'!$F$86="undrained"),BH69,""))</f>
        <v/>
      </c>
      <c r="EQ69" s="409" t="str">
        <f>IF(AND('[1]Multi-Field'!$E$87=[1]Lists!BF69,'[1]Multi-Field'!$F$87="Drained"),BI69,IF(AND('[1]Multi-Field'!$E$87=[1]Lists!BF69,'[1]Multi-Field'!$F$87="undrained"),BH69,""))</f>
        <v/>
      </c>
      <c r="ER69" s="409" t="str">
        <f>IF(AND('[1]Multi-Field'!$E$88=[1]Lists!BF69,'[1]Multi-Field'!$F$88="Drained"),BI69,IF(AND('[1]Multi-Field'!$E$88=[1]Lists!BF69,'[1]Multi-Field'!$F$88="undrained"),BH69,""))</f>
        <v/>
      </c>
      <c r="ES69" s="409" t="str">
        <f>IF(AND('[1]Multi-Field'!$E$89=[1]Lists!BF69,'[1]Multi-Field'!$F$89="Drained"),BI69,IF(AND('[1]Multi-Field'!$E$89=[1]Lists!BF69,'[1]Multi-Field'!$F$89="undrained"),BH69,""))</f>
        <v/>
      </c>
      <c r="ET69" s="409" t="str">
        <f>IF(AND('[1]Multi-Field'!$E$90=[1]Lists!BF69,'[1]Multi-Field'!$F$90="Drained"),BI69,IF(AND('[1]Multi-Field'!$E$90=[1]Lists!BF69,'[1]Multi-Field'!$F$90="undrained"),BH69,""))</f>
        <v/>
      </c>
      <c r="EU69" s="409" t="str">
        <f>IF(AND('[1]Multi-Field'!$E$91=[1]Lists!BF69,'[1]Multi-Field'!$F$91="Drained"),BI69,IF(AND('[1]Multi-Field'!$E$91=[1]Lists!BF69,'[1]Multi-Field'!$F$91="undrained"),BH69,""))</f>
        <v/>
      </c>
      <c r="EV69" s="409" t="str">
        <f>IF(AND('[1]Multi-Field'!$E$92=[1]Lists!BF69,'[1]Multi-Field'!$F$92="Drained"),BI69,IF(AND('[1]Multi-Field'!$E$92=[1]Lists!BF69,'[1]Multi-Field'!$F$92="undrained"),BH69,""))</f>
        <v/>
      </c>
      <c r="EW69" s="409" t="str">
        <f>IF(AND('[1]Multi-Field'!$E$93=[1]Lists!BF69,'[1]Multi-Field'!$F$93="Drained"),BI69,IF(AND('[1]Multi-Field'!$E$93=[1]Lists!BF69,'[1]Multi-Field'!$F$93="undrained"),BH69,""))</f>
        <v/>
      </c>
      <c r="EX69" s="409" t="str">
        <f>IF(AND('[1]Multi-Field'!$E$94=[1]Lists!BF69,'[1]Multi-Field'!$F$94="Drained"),BI69,IF(AND('[1]Multi-Field'!$E$94=[1]Lists!BF69,'[1]Multi-Field'!$F$94="undrained"),BH69,""))</f>
        <v/>
      </c>
      <c r="EY69" s="409" t="str">
        <f>IF(AND('[1]Multi-Field'!$E$95=[1]Lists!BF69,'[1]Multi-Field'!$F$95="Drained"),BI69,IF(AND('[1]Multi-Field'!$E$95=[1]Lists!BF69,'[1]Multi-Field'!$F$95="undrained"),BH69,""))</f>
        <v/>
      </c>
      <c r="EZ69" s="409" t="str">
        <f>IF(AND('[1]Multi-Field'!$E$96=[1]Lists!BF69,'[1]Multi-Field'!$F$96="Drained"),BI69,IF(AND('[1]Multi-Field'!$E$96=[1]Lists!BF69,'[1]Multi-Field'!$F$96="undrained"),BH69,""))</f>
        <v/>
      </c>
      <c r="FA69" s="409" t="str">
        <f>IF(AND('[1]Multi-Field'!$E$97=[1]Lists!BF69,'[1]Multi-Field'!$F$97="Drained"),BI69,IF(AND('[1]Multi-Field'!$E$97=[1]Lists!BF69,'[1]Multi-Field'!$F$97="undrained"),BH69,""))</f>
        <v/>
      </c>
      <c r="FB69" s="409" t="str">
        <f>IF(AND('[1]Multi-Field'!$E$98=[1]Lists!BF69,'[1]Multi-Field'!$F$98="Drained"),BI69,IF(AND('[1]Multi-Field'!$E$98=[1]Lists!BF69,'[1]Multi-Field'!$F$98="undrained"),BH69,""))</f>
        <v/>
      </c>
      <c r="FC69" s="409" t="str">
        <f>IF(AND('[1]Multi-Field'!$E$99=[1]Lists!BF69,'[1]Multi-Field'!$F$99="Drained"),BI69,IF(AND('[1]Multi-Field'!$E$99=[1]Lists!BF69,'[1]Multi-Field'!$F$99="undrained"),BH69,""))</f>
        <v/>
      </c>
      <c r="FD69" s="409" t="str">
        <f>IF(AND('[1]Multi-Field'!$E$100=[1]Lists!BF69,'[1]Multi-Field'!$F$100="Drained"),BI69,IF(AND('[1]Multi-Field'!$E$100=[1]Lists!BF69,'[1]Multi-Field'!$F$100="undrained"),BH69,""))</f>
        <v/>
      </c>
      <c r="FE69" s="409" t="str">
        <f>IF(AND('[1]Multi-Field'!$E$101=[1]Lists!BF69,'[1]Multi-Field'!$F$101="Drained"),BI69,IF(AND('[1]Multi-Field'!$E$101=[1]Lists!BF69,'[1]Multi-Field'!$F$101="undrained"),BH69,""))</f>
        <v/>
      </c>
      <c r="FF69" s="409" t="str">
        <f>IF(AND('[1]Multi-Field'!$E$102=[1]Lists!BF69,'[1]Multi-Field'!$F$102="Drained"),BI69,IF(AND('[1]Multi-Field'!$E$102=[1]Lists!BF69,'[1]Multi-Field'!$F$102="undrained"),BH69,""))</f>
        <v/>
      </c>
      <c r="FG69" s="409" t="str">
        <f>IF(AND('[1]Multi-Field'!$E$103=[1]Lists!BF69,'[1]Multi-Field'!$F$103="Drained"),BI69,IF(AND('[1]Multi-Field'!$E$103=[1]Lists!BF69,'[1]Multi-Field'!$F$103="undrained"),BH69,""))</f>
        <v/>
      </c>
      <c r="FH69" s="409" t="str">
        <f>IF(AND('[1]Multi-Field'!$E$104=[1]Lists!BF69,'[1]Multi-Field'!$F$104="Drained"),BI69,IF(AND('[1]Multi-Field'!$E$104=[1]Lists!BF69,'[1]Multi-Field'!$F$104="undrained"),BH69,""))</f>
        <v/>
      </c>
      <c r="FI69" s="409" t="str">
        <f>IF(AND('[1]Multi-Field'!$E$105=[1]Lists!BF69,'[1]Multi-Field'!$F$105="Drained"),BI69,IF(AND('[1]Multi-Field'!$E$105=[1]Lists!BF69,'[1]Multi-Field'!$F$105="undrained"),BH69,""))</f>
        <v/>
      </c>
      <c r="FJ69" s="409" t="str">
        <f>IF(AND('[1]Multi-Field'!$E$106=[1]Lists!BF69,'[1]Multi-Field'!$F$106="Drained"),BI69,IF(AND('[1]Multi-Field'!$E$106=[1]Lists!BF69,'[1]Multi-Field'!$F$106="undrained"),BH69,""))</f>
        <v/>
      </c>
      <c r="FK69" s="409" t="str">
        <f>IF(AND('[1]Multi-Field'!$E$107=[1]Lists!BF69,'[1]Multi-Field'!$F$107="Drained"),BI69,IF(AND('[1]Multi-Field'!$E$107=[1]Lists!BF69,'[1]Multi-Field'!$F$107="undrained"),BH69,""))</f>
        <v/>
      </c>
      <c r="FL69" s="409" t="str">
        <f>IF(AND('[1]Multi-Field'!$E$108=[1]Lists!BF69,'[1]Multi-Field'!$F$108="Drained"),BI69,IF(AND('[1]Multi-Field'!$E$108=[1]Lists!BF69,'[1]Multi-Field'!$F$108="undrained"),BH69,""))</f>
        <v/>
      </c>
      <c r="FM69" s="409" t="str">
        <f>IF(AND('[1]Multi-Field'!$E$109=[1]Lists!BF69,'[1]Multi-Field'!$F$109="Drained"),BI69,IF(AND('[1]Multi-Field'!$E$109=[1]Lists!BF69,'[1]Multi-Field'!$F$109="undrained"),BH69,""))</f>
        <v/>
      </c>
      <c r="FN69" s="409" t="str">
        <f>IF(AND('[1]Multi-Field'!$E$110=[1]Lists!BF69,'[1]Multi-Field'!$F$110="Drained"),BI69,IF(AND('[1]Multi-Field'!$E$110=[1]Lists!BF69,'[1]Multi-Field'!$F$110="undrained"),BH69,""))</f>
        <v/>
      </c>
      <c r="FO69" s="409" t="str">
        <f>IF(AND('[1]Multi-Field'!$E$111=[1]Lists!BF69,'[1]Multi-Field'!$F$111="Drained"),BI69,IF(AND('[1]Multi-Field'!$E$111=[1]Lists!BF69,'[1]Multi-Field'!$F$111="undrained"),BH69,""))</f>
        <v/>
      </c>
      <c r="FP69" s="409" t="str">
        <f>IF(AND('[1]Multi-Field'!$E$112=[1]Lists!BF69,'[1]Multi-Field'!$F$112="Drained"),BI69,IF(AND('[1]Multi-Field'!$E$112=[1]Lists!BF69,'[1]Multi-Field'!$F$112="undrained"),BH69,""))</f>
        <v/>
      </c>
      <c r="FQ69" s="409" t="str">
        <f>IF(AND('[1]Multi-Field'!$E$113=[1]Lists!BF69,'[1]Multi-Field'!$F$113="Drained"),BI69,IF(AND('[1]Multi-Field'!$E$113=[1]Lists!BF69,'[1]Multi-Field'!$F$113="undrained"),BH69,""))</f>
        <v/>
      </c>
      <c r="FR69" s="409" t="str">
        <f>IF(AND('[1]Multi-Field'!$E$114=[1]Lists!BF69,'[1]Multi-Field'!$F$114="Drained"),BI69,IF(AND('[1]Multi-Field'!$E$114=[1]Lists!BF69,'[1]Multi-Field'!$F$114="undrained"),BH69,""))</f>
        <v/>
      </c>
      <c r="FS69" s="409" t="str">
        <f>IF(AND('[1]Multi-Field'!$E$115=[1]Lists!BF69,'[1]Multi-Field'!$F$115="Drained"),BI69,IF(AND('[1]Multi-Field'!$E$115=[1]Lists!BF69,'[1]Multi-Field'!$F$115="undrained"),BH69,""))</f>
        <v/>
      </c>
      <c r="FT69" s="409" t="str">
        <f>IF(AND('[1]Multi-Field'!$E$116=[1]Lists!BF69,'[1]Multi-Field'!$F$116="Drained"),BI69,IF(AND('[1]Multi-Field'!$E$116=[1]Lists!BF69,'[1]Multi-Field'!$F$116="undrained"),BH69,""))</f>
        <v/>
      </c>
      <c r="FU69" s="409" t="str">
        <f>IF(AND('[1]Multi-Field'!$E$117=[1]Lists!BF69,'[1]Multi-Field'!$F$117="Drained"),BI69,IF(AND('[1]Multi-Field'!$E$117=[1]Lists!BF69,'[1]Multi-Field'!$F$117="undrained"),BH69,""))</f>
        <v/>
      </c>
      <c r="FV69" s="409" t="str">
        <f>IF(AND('[1]Multi-Field'!$E$118=[1]Lists!BF69,'[1]Multi-Field'!$F$118="Drained"),BI69,IF(AND('[1]Multi-Field'!$E$118=[1]Lists!BF69,'[1]Multi-Field'!$F$118="undrained"),BH69,""))</f>
        <v/>
      </c>
      <c r="FW69" s="409" t="str">
        <f>IF(AND('[1]Multi-Field'!$E$119=[1]Lists!BF69,'[1]Multi-Field'!$F$119="Drained"),BI69,IF(AND('[1]Multi-Field'!$E$119=[1]Lists!BF69,'[1]Multi-Field'!$F$119="undrained"),BH69,""))</f>
        <v/>
      </c>
      <c r="FX69" s="409" t="str">
        <f>IF(AND('[1]Multi-Field'!$E$120=[1]Lists!BF69,'[1]Multi-Field'!$F$120="Drained"),BI69,IF(AND('[1]Multi-Field'!$E$120=[1]Lists!BF69,'[1]Multi-Field'!$F$120="undrained"),BH69,""))</f>
        <v/>
      </c>
      <c r="FZ69" t="s">
        <v>853</v>
      </c>
      <c r="GC69" s="4">
        <f>'[1]Multi-Field'!B67</f>
        <v>0</v>
      </c>
      <c r="GD69" s="73" t="str">
        <f>IF(OR('[1]Multi-Field'!Q67=$FZ$43,'[1]Multi-Field'!Q67=$FZ$44),'[1]Multi-Field'!BS67,"")</f>
        <v/>
      </c>
      <c r="GE69" s="4" t="str">
        <f>IF(AND(OR('[1]Multi-Field'!Q67=$FZ$86,'[1]Multi-Field'!Q67=$FZ$94,'[1]Multi-Field'!Q67=$FZ$87,'[1]Multi-Field'!Q67=[1]Lists!$FZ$93,'[1]Multi-Field'!Q67=$FZ$59),'[1]Multi-Field'!BS67&gt;50),'[1]Multi-Field'!BS67*0.8,IF(AND(OR('[1]Multi-Field'!Q67=$FZ$86,'[1]Multi-Field'!Q67=$FZ$94,'[1]Multi-Field'!Q67=$FZ$87,'[1]Multi-Field'!Q67=[1]Lists!$FZ$93,'[1]Multi-Field'!Q67=[1]Lists!$FZ$59),'[1]Multi-Field'!BS67&lt;50),'[1]Multi-Field'!BS67,""))</f>
        <v/>
      </c>
      <c r="GF69" s="4" t="str">
        <f>IF(OR('[1]Multi-Field'!Q67=[1]Lists!$FZ$7,'[1]Multi-Field'!Q67=[1]Lists!$FZ$5,'[1]Multi-Field'!Q67=[1]Lists!$FZ$24,'[1]Multi-Field'!Q67=[1]Lists!$FZ$10,'[1]Multi-Field'!Q67=[1]Lists!$FZ$8, '[1]Multi-Field'!Q67=[1]Lists!$FZ$25, '[1]Multi-Field'!Q67=[1]Lists!$FZ$23, '[1]Multi-Field'!Q67= [1]Lists!$FZ$47, '[1]Multi-Field'!Q67=[1]Lists!$FZ$49, '[1]Multi-Field'!Q67=[1]Lists!$FZ$48,'[1]Multi-Field'!Q67=[1]Lists!$FZ$3, '[1]Multi-Field'!Q67=[1]Lists!$FZ$14,'[1]Multi-Field'!Q67=[1]Lists!$FZ$36, '[1]Multi-Field'!Q67=[1]Lists!$FZ$41,'[1]Multi-Field'!Q67=[1]Lists!$FZ$42),0,"")</f>
        <v/>
      </c>
      <c r="GG69" s="4" t="str">
        <f>IF(OR('[1]Multi-Field'!Q67=[1]Lists!$FZ$6,'[1]Multi-Field'!Q67=[1]Lists!$FZ$4, '[1]Multi-Field'!Q96=[1]Lists!$FZ$11, '[1]Multi-Field'!Q67=[1]Lists!$FZ$1),100*IF('[1]Multi-Field'!U67=onepercent,0.75,IF('[1]Multi-Field'!U67=onetotwentyfivepercent,0.4,IF(OR('[1]Multi-Field'!U67=twentysixtofiftypercent,'[1]Multi-Field'!U67=greaterthanfiftypercent),0,""))),"")</f>
        <v/>
      </c>
      <c r="GH69" s="4" t="str">
        <f>IF(OR('[1]Multi-Field'!Q67=[1]Lists!$FZ$53,'[1]Multi-Field'!Q67=[1]Lists!$FZ$55), 50,IF('[1]Multi-Field'!Q67=[1]Lists!$FZ$54,225,IF('[1]Multi-Field'!Q67=[1]Lists!$FZ$56,75,"")))</f>
        <v/>
      </c>
      <c r="GI69" s="4" t="e">
        <f>#VALUE!</f>
        <v>#VALUE!</v>
      </c>
      <c r="GJ69" s="4" t="e">
        <f>#VALUE!</f>
        <v>#VALUE!</v>
      </c>
      <c r="GK69" s="4" t="str">
        <f>IF('[1]Multi-Field'!Q67=[1]Lists!$FZ$95,'[1]Multi-Field'!BS67*0.66,"")</f>
        <v/>
      </c>
      <c r="GM69" s="4" t="str">
        <f>IF(OR('[1]Multi-Field'!Q67=[1]Lists!$FZ$26,'[1]Multi-Field'!Q67=[1]Lists!$FZ$84),20,"")</f>
        <v/>
      </c>
      <c r="GN69" s="4" t="str">
        <f>IF(OR('[1]Multi-Field'!Q67=[1]Lists!$FZ$88,'[1]Multi-Field'!Q67=[1]Lists!$FZ$57),0,"")</f>
        <v/>
      </c>
      <c r="GO69" s="4" t="str">
        <f>IF(OR('[1]Multi-Field'!Q67=[1]Lists!$FZ$69,'[1]Multi-Field'!Q67=[1]Lists!$FZ$71,'[1]Multi-Field'!Q67=[1]Lists!$FZ$105),50,"")</f>
        <v/>
      </c>
      <c r="GP69" s="4" t="str">
        <f>IF(OR('[1]Multi-Field'!Q67=[1]Lists!$FZ$75,'[1]Multi-Field'!Q67=[1]Lists!$FZ$70),75,"")</f>
        <v/>
      </c>
      <c r="GQ69" s="4" t="str">
        <f>IF('[1]Multi-Field'!Q67=[1]Lists!$FZ$72,150,"")</f>
        <v/>
      </c>
      <c r="GR69" s="4" t="str">
        <f>IF(OR('[1]Multi-Field'!Q67=[1]Lists!$FZ$74,'[1]Multi-Field'!Q67=[1]Lists!$FZ$73),40,"")</f>
        <v/>
      </c>
      <c r="GS69" s="4" t="str">
        <f>IF('[1]Multi-Field'!Q67=[1]Lists!$FZ$99,80,"")</f>
        <v/>
      </c>
      <c r="GT69" s="4" t="str">
        <f>IF('[1]Multi-Field'!Q67=[1]Lists!$FZ$106,70,"")</f>
        <v/>
      </c>
      <c r="GU69" s="4" t="e">
        <f t="shared" ref="GU69:GU132" si="16">SUM(GD69:GT69)</f>
        <v>#VALUE!</v>
      </c>
    </row>
    <row r="70" spans="1:203" ht="13.5" customHeight="1">
      <c r="A70" s="7" t="s">
        <v>157</v>
      </c>
      <c r="B70" s="7"/>
      <c r="C70" s="7"/>
      <c r="D70" s="8">
        <v>75</v>
      </c>
      <c r="E70" s="8">
        <f t="shared" si="12"/>
        <v>75</v>
      </c>
      <c r="F70" s="8">
        <f t="shared" si="13"/>
        <v>75</v>
      </c>
      <c r="G70" s="8">
        <v>75</v>
      </c>
      <c r="H70" s="8">
        <v>40</v>
      </c>
      <c r="I70" s="8">
        <f t="shared" ref="I70:I133" si="17">ROUND((H70+(K70-H70)*1/3),0)</f>
        <v>40</v>
      </c>
      <c r="J70" s="8">
        <f t="shared" ref="J70:J133" si="18">ROUND((H70+(K70-H70)*2/3),0)</f>
        <v>40</v>
      </c>
      <c r="K70" s="8">
        <v>40</v>
      </c>
      <c r="L70" s="8">
        <v>105</v>
      </c>
      <c r="M70" s="8">
        <f t="shared" si="14"/>
        <v>105</v>
      </c>
      <c r="N70" s="8">
        <f t="shared" si="15"/>
        <v>105</v>
      </c>
      <c r="O70" s="8">
        <v>105</v>
      </c>
      <c r="P70" s="391">
        <v>45</v>
      </c>
      <c r="Q70" s="394"/>
      <c r="R70" s="395" t="b">
        <f>IF(OR('Multi-Field'!AA47=Lists!$AC$42,'Multi-Field'!AA47=Lists!$AC$43),IF('Multi-Field'!Z47="x",(IF('Multi-Field'!AC47=Lists!$Q$11,Lists!$R$11,IF('Multi-Field'!AC47=Lists!$Q$12,Lists!$R$12,IF('Multi-Field'!AC47=Lists!$Q$13,Lists!$R$13,IF('Multi-Field'!AC47=Lists!$Q$14,Lists!$R$14))))),IF('Multi-Field'!X47="x",(IF('Multi-Field'!AC47=Lists!$Q$11,Lists!$S$11,IF('Multi-Field'!AC47=Lists!$Q$12,Lists!$S$12,IF('Multi-Field'!AC47=Lists!$Q$13,Lists!$S$13,IF('Multi-Field'!AC47=Lists!$Q$14,Lists!$S$14))))),IF('Multi-Field'!V47="x",(IF('Multi-Field'!AC47=Lists!$Q$11,Lists!$T$11,IF('Multi-Field'!AC47=Lists!$Q$12,Lists!$T$12,IF('Multi-Field'!AC47=Lists!$Q$13,Lists!$T$13,IF('Multi-Field'!AC47=Lists!$Q$14,Lists!$T$14))))),0))))</f>
        <v>0</v>
      </c>
      <c r="S70" s="395" t="str">
        <f t="shared" si="11"/>
        <v/>
      </c>
      <c r="T70" s="395"/>
      <c r="U70" s="396"/>
      <c r="V70" s="383">
        <f>IF(OR('Multi-Field'!AI56=$U$4,'Multi-Field'!AI56=$U$5,'Multi-Field'!AI56=$U$6,'Multi-Field'!AI56=$U$7,'Multi-Field'!AI56=$U$8,'Multi-Field'!AI56=$U$9),(IF('Multi-Field'!AJ56=$V$2,100,IF('Multi-Field'!AJ56=$V$3,65,IF('Multi-Field'!AJ56=$V$4,53,IF('Multi-Field'!AJ56=$V$5,41,IF('Multi-Field'!AJ56=$V$6,23,IF('Multi-Field'!AJ56=$V$7,0,0))))))),0)</f>
        <v>0</v>
      </c>
      <c r="W70" s="383" t="str">
        <f>IF(AND(OR('Multi-Field'!AF56=$S$3,'Multi-Field'!AF56=S58,'Multi-Field'!AF56=$S$7),'Multi-Field'!AN56&lt;18,'Multi-Field'!AN56&gt;0),35,IF('Multi-Field'!AF56=$S$4,55,IF(AND('Multi-Field'!AF56=$S$6,'Multi-Field'!AN56&lt;18),30,IF(AND('Multi-Field'!AN56&gt;17,OR('Multi-Field'!AF56=$S$3,'Multi-Field'!AF56=$S$5,'Multi-Field'!AF56= $S$6,'Multi-Field'!AF56=$S$7)),25,"0"))))</f>
        <v>0</v>
      </c>
      <c r="X70" s="383">
        <f>IF(OR('Multi-Field'!BA56=$U$4,'Multi-Field'!BA56=$U$5,'Multi-Field'!BA56=$U$6,'Multi-Field'!BA56=U60,'Multi-Field'!BA56=$U$8,'Multi-Field'!BA56=$U$9),(IF('Multi-Field'!BB56=$V$2,100,IF('Multi-Field'!BB56=$V$3,65,IF('Multi-Field'!BB56=$V$4,53,IF('Multi-Field'!BB56=$V$5,41,IF('Multi-Field'!BB56=$V$6,23,IF('Multi-Field'!BB56=$V$7,0,0))))))),0)</f>
        <v>0</v>
      </c>
      <c r="Y70" s="383" t="str">
        <f>IF(AND(OR('Multi-Field'!AX56=$S$3,'Multi-Field'!AX56=$S$5,'Multi-Field'!AX56=$S$7),'Multi-Field'!BF56&lt;18),35,IF('Multi-Field'!AX56=$S$4,55,IF(AND('Multi-Field'!AX56=$S$6,'Multi-Field'!BF56&lt;18),30,IF(AND('Multi-Field'!BF56&gt;17,OR('Multi-Field'!AX56=$S$3,'Multi-Field'!AX56=$S$5,'Multi-Field'!AX56=$S$6,'Multi-Field'!AX56=$S$7)),25,"0"))))</f>
        <v>0</v>
      </c>
      <c r="Z70" s="383">
        <v>54</v>
      </c>
      <c r="AC70" t="s">
        <v>855</v>
      </c>
      <c r="AI70" s="384">
        <f>'[1]Multi-Field'!B66</f>
        <v>0</v>
      </c>
      <c r="AJ70" s="385" t="e">
        <f>#VALUE!</f>
        <v>#VALUE!</v>
      </c>
      <c r="AK70" s="385" t="e">
        <f>#VALUE!</f>
        <v>#VALUE!</v>
      </c>
      <c r="AL70" s="385" t="e">
        <f>IF(AK70="","",IF('[1]Multi-Field'!AU66=20,10,IF(AK70-30&lt;0,0,AK70-30)))</f>
        <v>#VALUE!</v>
      </c>
      <c r="AM70" s="385" t="e">
        <f>#VALUE!</f>
        <v>#VALUE!</v>
      </c>
      <c r="AN70" s="385" t="e">
        <f t="shared" si="7"/>
        <v>#VALUE!</v>
      </c>
      <c r="AO70" s="385" t="e">
        <f>#VALUE!</f>
        <v>#VALUE!</v>
      </c>
      <c r="AP70" s="385" t="e">
        <f>#VALUE!</f>
        <v>#VALUE!</v>
      </c>
      <c r="AQ70" s="385" t="e">
        <f>#VALUE!</f>
        <v>#VALUE!</v>
      </c>
      <c r="AR70" s="385" t="e">
        <f>#VALUE!</f>
        <v>#VALUE!</v>
      </c>
      <c r="AS70" s="385" t="e">
        <f>IF(AR70="","",IF('[1]Multi-Field'!AU66&gt;9,0,AR70-15))</f>
        <v>#VALUE!</v>
      </c>
      <c r="AT70" s="385" t="e">
        <f>#VALUE!</f>
        <v>#VALUE!</v>
      </c>
      <c r="AU70" s="385" t="e">
        <f>#VALUE!</f>
        <v>#VALUE!</v>
      </c>
      <c r="AV70" s="385" t="e">
        <f>IF(AU70="","",IF('[1]Multi-Field'!AU66=9&gt;9,0,AU70-35))</f>
        <v>#VALUE!</v>
      </c>
      <c r="AW70" s="385" t="e">
        <f>#VALUE!</f>
        <v>#VALUE!</v>
      </c>
      <c r="AX70" s="385" t="e">
        <f t="shared" si="8"/>
        <v>#VALUE!</v>
      </c>
      <c r="AY70" s="385" t="str">
        <f>IF('[1]Multi-Field'!AU66="","",IF('[1]Multi-Field'!AU66&lt;1,100,IF('[1]Multi-Field'!AU66=1,75,IF('[1]Multi-Field'!AU66=2,50,IF('[1]Multi-Field'!AU66=3,25,IF('[1]Multi-Field'!AU66&gt;3,0,""))))))</f>
        <v/>
      </c>
      <c r="AZ70" s="385" t="str">
        <f t="shared" si="9"/>
        <v/>
      </c>
      <c r="BA70" s="385" t="e">
        <f>#VALUE!</f>
        <v>#VALUE!</v>
      </c>
      <c r="BB70" s="385" t="e">
        <f>IF(BA70="","",IF(AND('[1]Multi-Field'!AU66&lt;40,'[1]Multi-Field'!AU66&gt;9),40,IF('[1]Multi-Field'!AU66&gt;39,0,BA70+5)))</f>
        <v>#VALUE!</v>
      </c>
      <c r="BC70" s="386">
        <f t="shared" si="10"/>
        <v>0</v>
      </c>
      <c r="BD70" s="281"/>
      <c r="BE70" s="281"/>
      <c r="BF70" s="407" t="s">
        <v>1241</v>
      </c>
      <c r="BG70" s="408">
        <v>4</v>
      </c>
      <c r="BH70" s="408">
        <v>5.5</v>
      </c>
      <c r="BI70" s="408">
        <v>5.5</v>
      </c>
      <c r="BJ70" s="409" t="e">
        <f>IF(AND('[1]Single Field'!#REF!=[1]Lists!BF70,'[1]Single Field'!#REF!="Drained"),"x",IF(AND('[1]Single Field'!#REF!=[1]Lists!BF70,'[1]Single Field'!#REF!="Undrained"),O,""))</f>
        <v>#REF!</v>
      </c>
      <c r="BK70" s="409" t="str">
        <f>IF(AND('[1]Multi-Field'!$E$3=[1]Lists!BF70,'[1]Multi-Field'!$F$3="Drained"),BI70,IF(AND('[1]Multi-Field'!$E$3=BF70,'[1]Multi-Field'!$F$3="undrained"),BH70,""))</f>
        <v/>
      </c>
      <c r="BL70" s="409" t="str">
        <f>IF(AND('[1]Multi-Field'!$E$4=BF70,'[1]Multi-Field'!$F$4="Drained"),BI70,IF(AND('[1]Multi-Field'!$E$4=BF70,'[1]Multi-Field'!$F$4="undrained"),BH70,""))</f>
        <v/>
      </c>
      <c r="BM70" s="409" t="str">
        <f>IF(AND('[1]Multi-Field'!$E$5=BF70,'[1]Multi-Field'!$F$5="Drained"),BI70,IF(AND('[1]Multi-Field'!$E$5=BF70,'[1]Multi-Field'!$F$5="undrained"),BH70,""))</f>
        <v/>
      </c>
      <c r="BN70" s="409" t="str">
        <f>IF(AND('[1]Multi-Field'!$E$6=BF70,'[1]Multi-Field'!$F$6="Drained"),BI70,IF(AND('[1]Multi-Field'!$E$6=BF70,'[1]Multi-Field'!$F$6="undrained"),BH70,""))</f>
        <v/>
      </c>
      <c r="BO70" s="409" t="str">
        <f>IF(AND('[1]Multi-Field'!$E$7=BF70,'[1]Multi-Field'!$F$7="Drained"),BI70,IF(AND('[1]Multi-Field'!$E$7=BF70,'[1]Multi-Field'!$F$7="undrained"),BH70,""))</f>
        <v/>
      </c>
      <c r="BP70" s="409" t="str">
        <f>IF(AND('[1]Multi-Field'!$E$8=BF70,'[1]Multi-Field'!$F$8="Drained"),BI70,IF(AND('[1]Multi-Field'!$E$8=BF70,'[1]Multi-Field'!$F$8="undrained"),BH70,""))</f>
        <v/>
      </c>
      <c r="BQ70" s="409" t="str">
        <f>IF(AND('[1]Multi-Field'!$E$9=BF70,'[1]Multi-Field'!$F$9="Drained"),BI70,IF(AND('[1]Multi-Field'!$E$9=BF70,'[1]Multi-Field'!$F$9="undrained"),BH70,""))</f>
        <v/>
      </c>
      <c r="BR70" s="409" t="str">
        <f>IF(AND('[1]Multi-Field'!$E$10=BF70,'[1]Multi-Field'!$F$10="Drained"),BI70,IF(AND('[1]Multi-Field'!$E$10=BF70,'[1]Multi-Field'!$F$10="undrained"),BH70,""))</f>
        <v/>
      </c>
      <c r="BS70" s="409" t="str">
        <f>IF(AND('[1]Multi-Field'!$E$11=BF70,'[1]Multi-Field'!$F$11="Drained"),BI70,IF(AND('[1]Multi-Field'!$E$11=BF70,'[1]Multi-Field'!$F$11="undrained"),BH70,""))</f>
        <v/>
      </c>
      <c r="BT70" s="409" t="str">
        <f>IF(AND('[1]Multi-Field'!$E$12=BF70,'[1]Multi-Field'!$F$12="Drained"),BI70,IF(AND('[1]Multi-Field'!$E$12=BF70,'[1]Multi-Field'!$F$12="undrained"),BH70,""))</f>
        <v/>
      </c>
      <c r="BU70" s="409" t="str">
        <f>IF(AND('[1]Multi-Field'!$E$13=BF70,'[1]Multi-Field'!$F$13="Drained"),BI70,IF(AND('[1]Multi-Field'!$E$3=BF70,'[1]Multi-Field'!$F$13="undrained"),BH70,""))</f>
        <v/>
      </c>
      <c r="BV70" s="409" t="str">
        <f>IF(AND('[1]Multi-Field'!$E$14=BF70,'[1]Multi-Field'!$F$14="Drained"),BI70,IF(AND('[1]Multi-Field'!$E$14=BF70,'[1]Multi-Field'!$F$14="undrained"),BH70,""))</f>
        <v/>
      </c>
      <c r="BW70" s="409" t="str">
        <f>IF(AND('[1]Multi-Field'!$E$15=BF70,'[1]Multi-Field'!$F$15="Drained"),BI70,IF(AND('[1]Multi-Field'!$E$15=BF70,'[1]Multi-Field'!$F$15="undrained"),BH70,""))</f>
        <v/>
      </c>
      <c r="BX70" s="409" t="str">
        <f>IF(AND('[1]Multi-Field'!$E$16=[1]Lists!BF70,'[1]Multi-Field'!$F$16="Drained"),BI70,IF(AND('[1]Multi-Field'!$E$16=[1]Lists!BF70,'[1]Multi-Field'!$F$16="undrained"),BH70,""))</f>
        <v/>
      </c>
      <c r="BY70" s="409" t="str">
        <f>IF(AND('[1]Multi-Field'!$E$17=[1]Lists!BF70,'[1]Multi-Field'!$F$17="Drained"),BI70,IF(AND('[1]Multi-Field'!$E$17=[1]Lists!BF70,'[1]Multi-Field'!$F$17="undrained"),BH70,""))</f>
        <v/>
      </c>
      <c r="BZ70" s="409" t="str">
        <f>IF(AND('[1]Multi-Field'!$E$18=[1]Lists!BF70,'[1]Multi-Field'!$F$18="Drained"),BI70,IF(AND('[1]Multi-Field'!$E$18=[1]Lists!BF70,'[1]Multi-Field'!$F$18="undrained"),BH70,""))</f>
        <v/>
      </c>
      <c r="CA70" s="409" t="str">
        <f>IF(AND('[1]Multi-Field'!$E$19=[1]Lists!BF70,'[1]Multi-Field'!$F$19="Drained"),BI70,IF(AND('[1]Multi-Field'!$E$19=[1]Lists!BF70,'[1]Multi-Field'!$F$19="undrained"),BH70,""))</f>
        <v/>
      </c>
      <c r="CB70" s="409" t="str">
        <f>IF(AND('[1]Multi-Field'!$E$20=[1]Lists!BF70,'[1]Multi-Field'!$F$20="Drained"),BI70,IF(AND('[1]Multi-Field'!$E$20=[1]Lists!BF70,'[1]Multi-Field'!$F$20="undrained"),BH70,""))</f>
        <v/>
      </c>
      <c r="CC70" s="409" t="str">
        <f>IF(AND('[1]Multi-Field'!$E$21=[1]Lists!BF70,'[1]Multi-Field'!$F$21="Drained"),BI70,IF(AND('[1]Multi-Field'!$E$21=[1]Lists!BF70,'[1]Multi-Field'!$F$21="undrained"),BH70,""))</f>
        <v/>
      </c>
      <c r="CD70" s="409" t="str">
        <f>IF(AND('[1]Multi-Field'!$E$22=[1]Lists!BF70,'[1]Multi-Field'!$F$22="Drained"),BI70,IF(AND('[1]Multi-Field'!$E$22=[1]Lists!BF70,'[1]Multi-Field'!$F$22="undrained"),BH70,""))</f>
        <v/>
      </c>
      <c r="CE70" s="409" t="str">
        <f>IF(AND('[1]Multi-Field'!$E$23=[1]Lists!BF70,'[1]Multi-Field'!$F$23="Drained"),BI70,IF(AND('[1]Multi-Field'!$E$23=[1]Lists!BF70,'[1]Multi-Field'!$F$23="undrained"),BH70,""))</f>
        <v/>
      </c>
      <c r="CF70" s="409" t="str">
        <f>IF(AND('[1]Multi-Field'!$E$24=[1]Lists!BF70,'[1]Multi-Field'!$F$24="Drained"),BI70,IF(AND('[1]Multi-Field'!$E$24=[1]Lists!BF70,'[1]Multi-Field'!$F$24="undrained"),BH70,""))</f>
        <v/>
      </c>
      <c r="CG70" s="409" t="str">
        <f>IF(AND('[1]Multi-Field'!$E$25=[1]Lists!BF70,'[1]Multi-Field'!$F$25="Drained"),BI70,IF(AND('[1]Multi-Field'!$E$25=[1]Lists!BF70,'[1]Multi-Field'!$F$25="undrained"),BH70,""))</f>
        <v/>
      </c>
      <c r="CH70" s="409" t="str">
        <f>IF(AND('[1]Multi-Field'!$E$26=[1]Lists!BF70,'[1]Multi-Field'!$F$26="Drained"),BI70,IF(AND('[1]Multi-Field'!$E$26=[1]Lists!BF70,'[1]Multi-Field'!$F$26="undrained"),BH70,""))</f>
        <v/>
      </c>
      <c r="CI70" s="409" t="str">
        <f>IF(AND('[1]Multi-Field'!$E$27=[1]Lists!BF70,'[1]Multi-Field'!$F$27="Drained"),BI70,IF(AND('[1]Multi-Field'!$E$27=[1]Lists!BF70,'[1]Multi-Field'!$F$27="undrained"),BH70,""))</f>
        <v/>
      </c>
      <c r="CJ70" s="409" t="str">
        <f>IF(AND('[1]Multi-Field'!$E$28=[1]Lists!BF70,'[1]Multi-Field'!$F$28="Drained"),BI70,IF(AND('[1]Multi-Field'!$E$28=[1]Lists!BF70,'[1]Multi-Field'!$F$28="undrained"),BH70,""))</f>
        <v/>
      </c>
      <c r="CK70" s="409" t="str">
        <f>IF(AND('[1]Multi-Field'!$E$29=[1]Lists!BF70,'[1]Multi-Field'!$F$29="Drained"),BI70,IF(AND('[1]Multi-Field'!$E$29=[1]Lists!BF70,'[1]Multi-Field'!$F$29="undrained"),BH70,""))</f>
        <v/>
      </c>
      <c r="CL70" s="409" t="str">
        <f>IF(AND('[1]Multi-Field'!$E$30=[1]Lists!BF70,'[1]Multi-Field'!$F$30="Drained"),BI70,IF(AND('[1]Multi-Field'!$E$30=[1]Lists!BF70,'[1]Multi-Field'!$F$30="undrained"),BH70,""))</f>
        <v/>
      </c>
      <c r="CM70" s="409" t="str">
        <f>IF(AND('[1]Multi-Field'!$E$31=[1]Lists!BF70,'[1]Multi-Field'!$F$31="Drained"),BI70,IF(AND('[1]Multi-Field'!$E$31=[1]Lists!BF70,'[1]Multi-Field'!$F$31="undrained"),BH70,""))</f>
        <v/>
      </c>
      <c r="CN70" s="409" t="str">
        <f>IF(AND('[1]Multi-Field'!$E$32=[1]Lists!BF70,'[1]Multi-Field'!$F$32="Drained"),BI70,IF(AND('[1]Multi-Field'!$E$32=[1]Lists!BF70,'[1]Multi-Field'!$F$32="undrained"),BH70,""))</f>
        <v/>
      </c>
      <c r="CO70" s="409" t="str">
        <f>IF(AND('[1]Multi-Field'!$E$33=[1]Lists!BF70,'[1]Multi-Field'!$F$33="Drained"),BI70,IF(AND('[1]Multi-Field'!$E$33=[1]Lists!BF70,'[1]Multi-Field'!$F$33="undrained"),BH70,""))</f>
        <v/>
      </c>
      <c r="CP70" s="409" t="str">
        <f>IF(AND('[1]Multi-Field'!$E$34=[1]Lists!BF70,'[1]Multi-Field'!$F$34="Drained"),BI70,IF(AND('[1]Multi-Field'!$E$34=[1]Lists!BF70,'[1]Multi-Field'!$F$34="undrained"),BH70,""))</f>
        <v/>
      </c>
      <c r="CQ70" s="409" t="str">
        <f>IF(AND('[1]Multi-Field'!$E$35=[1]Lists!BF70,'[1]Multi-Field'!$F$35="Drained"),BI70,IF(AND('[1]Multi-Field'!$E$35=[1]Lists!BF70,'[1]Multi-Field'!$F$35="undrained"),BH70,""))</f>
        <v/>
      </c>
      <c r="CR70" s="409" t="str">
        <f>IF(AND('[1]Multi-Field'!$E$36=[1]Lists!BF70,'[1]Multi-Field'!$F$36="Drained"),BI70,IF(AND('[1]Multi-Field'!$E$36=[1]Lists!BF70,'[1]Multi-Field'!$F$36="undrained"),BH70,""))</f>
        <v/>
      </c>
      <c r="CS70" s="409" t="str">
        <f>IF(AND('[1]Multi-Field'!$E$37=[1]Lists!BF70,'[1]Multi-Field'!$F$37="Drained"),BI70,IF(AND('[1]Multi-Field'!$E$37=[1]Lists!BF70,'[1]Multi-Field'!$F$37="undrained"),BH70,""))</f>
        <v/>
      </c>
      <c r="CT70" s="409" t="str">
        <f>IF(AND('[1]Multi-Field'!$E$38=[1]Lists!BF70,'[1]Multi-Field'!$F$38="Drained"),BI70,IF(AND('[1]Multi-Field'!$E$38=[1]Lists!BF70,'[1]Multi-Field'!$F$38="undrained"),BH70,""))</f>
        <v/>
      </c>
      <c r="CU70" s="409" t="str">
        <f>IF(AND('[1]Multi-Field'!$E$39=[1]Lists!BF70,'[1]Multi-Field'!$F$39="Drained"),BI70,IF(AND('[1]Multi-Field'!$E$39=[1]Lists!BF70,'[1]Multi-Field'!$F$39="undrained"),BH70,""))</f>
        <v/>
      </c>
      <c r="CV70" s="409" t="str">
        <f>IF(AND('[1]Multi-Field'!$E$40=[1]Lists!BF70,'[1]Multi-Field'!$F$40="Drained"),BI70,IF(AND('[1]Multi-Field'!$E$40=[1]Lists!BF70,'[1]Multi-Field'!$F$40="undrained"),BH70,""))</f>
        <v/>
      </c>
      <c r="CW70" s="409" t="str">
        <f>IF(AND('[1]Multi-Field'!$E$41=[1]Lists!BF70,'[1]Multi-Field'!$F$40="Drained"),BI70,IF(AND('[1]Multi-Field'!$E$40=[1]Lists!BF70,'[1]Multi-Field'!$F$40="undrained"),BH70,""))</f>
        <v/>
      </c>
      <c r="CX70" s="409" t="str">
        <f>IF(AND('[1]Multi-Field'!$E$42=[1]Lists!BF70,'[1]Multi-Field'!$F$42="Drained"),BI70,IF(AND('[1]Multi-Field'!$E$42=[1]Lists!BF70,'[1]Multi-Field'!$F$42="undrained"),BH70,""))</f>
        <v/>
      </c>
      <c r="CY70" s="409" t="str">
        <f>IF(AND('[1]Multi-Field'!$E$43=[1]Lists!BF70,'[1]Multi-Field'!$F$43="Drained"),BI70,IF(AND('[1]Multi-Field'!$E$43=[1]Lists!BF70,'[1]Multi-Field'!$F$43="undrained"),BH70,""))</f>
        <v/>
      </c>
      <c r="CZ70" s="409" t="str">
        <f>IF(AND('[1]Multi-Field'!$E$44=[1]Lists!BF70,'[1]Multi-Field'!$F$44="Drained"),BI70,IF(AND('[1]Multi-Field'!$E$44=[1]Lists!BF70,'[1]Multi-Field'!$F$44="undrained"),BH70,""))</f>
        <v/>
      </c>
      <c r="DA70" s="409" t="str">
        <f>IF(AND('[1]Multi-Field'!$E$45=[1]Lists!BF70,'[1]Multi-Field'!$F$45="Drained"),BI70,IF(AND('[1]Multi-Field'!$E$45=[1]Lists!BF70,'[1]Multi-Field'!$F$45="undrained"),BH70,""))</f>
        <v/>
      </c>
      <c r="DB70" s="409" t="str">
        <f>IF(AND('[1]Multi-Field'!$E$46=[1]Lists!BF70,'[1]Multi-Field'!$F$46="Drained"),BI70,IF(AND('[1]Multi-Field'!$E$46=[1]Lists!BF70,'[1]Multi-Field'!$F$46="undrained"),BH70,""))</f>
        <v/>
      </c>
      <c r="DC70" s="409" t="str">
        <f>IF(AND('[1]Multi-Field'!$E$47=[1]Lists!BF70,'[1]Multi-Field'!$F$47="Drained"),BI70,IF(AND('[1]Multi-Field'!$E$47=[1]Lists!BF70,'[1]Multi-Field'!$F$47="undrained"),BH70,""))</f>
        <v/>
      </c>
      <c r="DD70" s="409" t="str">
        <f>IF(AND('[1]Multi-Field'!$E$48=[1]Lists!BF70,'[1]Multi-Field'!$F$48="Drained"),BI70,IF(AND('[1]Multi-Field'!$E$48=[1]Lists!BF70,'[1]Multi-Field'!$F$48="undrained"),BH70,""))</f>
        <v/>
      </c>
      <c r="DE70" s="409" t="str">
        <f>IF(AND('[1]Multi-Field'!$E$49=[1]Lists!BF70,'[1]Multi-Field'!$F$49="Drained"),BI70,IF(AND('[1]Multi-Field'!$E$49=[1]Lists!BF70,'[1]Multi-Field'!$F$9="undrained"),BH70,""))</f>
        <v/>
      </c>
      <c r="DF70" s="409" t="str">
        <f>IF(AND('[1]Multi-Field'!$E$50=[1]Lists!BF70,'[1]Multi-Field'!$F$50="Drained"),BI70,IF(AND('[1]Multi-Field'!$E$50=[1]Lists!BF70,'[1]Multi-Field'!$F$50="undrained"),BH70,""))</f>
        <v/>
      </c>
      <c r="DG70" s="409" t="str">
        <f>IF(AND('[1]Multi-Field'!$E$51=[1]Lists!BF70,'[1]Multi-Field'!$F$51="Drained"),BI70,IF(AND('[1]Multi-Field'!$E$51=[1]Lists!BF70,'[1]Multi-Field'!$F$51="undrained"),BH70,""))</f>
        <v/>
      </c>
      <c r="DH70" s="409" t="str">
        <f>IF(AND('[1]Multi-Field'!$E$52=[1]Lists!BF70,'[1]Multi-Field'!$F$52="Drained"),BI70,IF(AND('[1]Multi-Field'!$E$52=[1]Lists!BF70,'[1]Multi-Field'!$F$52="undrained"),BH70,""))</f>
        <v/>
      </c>
      <c r="DI70" s="409" t="str">
        <f>IF(AND('[1]Multi-Field'!$E$53=[1]Lists!BF70,'[1]Multi-Field'!$F$53="Drained"),BI70,IF(AND('[1]Multi-Field'!$E$53=[1]Lists!BF70,'[1]Multi-Field'!$F$53="undrained"),BH70,""))</f>
        <v/>
      </c>
      <c r="DJ70" s="409" t="str">
        <f>IF(AND('[1]Multi-Field'!$E$54=[1]Lists!BF70,'[1]Multi-Field'!$F$54="Drained"),BI70,IF(AND('[1]Multi-Field'!$E$54=[1]Lists!BF70,'[1]Multi-Field'!$F$54="undrained"),BH70,""))</f>
        <v/>
      </c>
      <c r="DK70" s="409" t="str">
        <f>IF(AND('[1]Multi-Field'!$E$55=[1]Lists!BF70,'[1]Multi-Field'!$F$55="Drained"),BI70,IF(AND('[1]Multi-Field'!$E$55=[1]Lists!BF70,'[1]Multi-Field'!$F$55="undrained"),BH70,""))</f>
        <v/>
      </c>
      <c r="DL70" s="409" t="str">
        <f>IF(AND('[1]Multi-Field'!$E$56=[1]Lists!BF70,'[1]Multi-Field'!$F$56="Drained"),BI70,IF(AND('[1]Multi-Field'!$E$56=[1]Lists!BF70,'[1]Multi-Field'!$F$56="undrained"),BH70,""))</f>
        <v/>
      </c>
      <c r="DM70" s="409" t="str">
        <f>IF(AND('[1]Multi-Field'!$E$57=[1]Lists!BF70,'[1]Multi-Field'!$F$57="Drained"),BI70,IF(AND('[1]Multi-Field'!$E$57=[1]Lists!BF70,'[1]Multi-Field'!$F$57="undrained"),BH70,""))</f>
        <v/>
      </c>
      <c r="DN70" s="409" t="str">
        <f>IF(AND('[1]Multi-Field'!$E$58=[1]Lists!BF70,'[1]Multi-Field'!$F$58="Drained"),BI70,IF(AND('[1]Multi-Field'!$E$58=[1]Lists!BF70,'[1]Multi-Field'!$F$58="undrained"),BH70,""))</f>
        <v/>
      </c>
      <c r="DO70" s="409" t="str">
        <f>IF(AND('[1]Multi-Field'!$E$59=[1]Lists!BF70,'[1]Multi-Field'!$F$59="Drained"),BI70,IF(AND('[1]Multi-Field'!$E$59=[1]Lists!BF70,'[1]Multi-Field'!$F$59="undrained"),BH70,""))</f>
        <v/>
      </c>
      <c r="DP70" s="409" t="str">
        <f>IF(AND('[1]Multi-Field'!$E$60=[1]Lists!BF70,'[1]Multi-Field'!$F$60="Drained"),BI70,IF(AND('[1]Multi-Field'!$E$60=[1]Lists!BF70,'[1]Multi-Field'!$F$60="undrained"),BH70,""))</f>
        <v/>
      </c>
      <c r="DQ70" s="409" t="str">
        <f>IF(AND('[1]Multi-Field'!$E$61=[1]Lists!BF70,'[1]Multi-Field'!$F$61="Drained"),BI70,IF(AND('[1]Multi-Field'!$E$61=[1]Lists!BF70,'[1]Multi-Field'!$F$61="undrained"),BH70,""))</f>
        <v/>
      </c>
      <c r="DR70" s="409" t="str">
        <f>IF(AND('[1]Multi-Field'!$E$62=[1]Lists!BF70,'[1]Multi-Field'!$F$62="Drained"),BI70,IF(AND('[1]Multi-Field'!$E$62=[1]Lists!BF70,'[1]Multi-Field'!$F$62="undrained"),BH70,""))</f>
        <v/>
      </c>
      <c r="DS70" s="409" t="str">
        <f>IF(AND('[1]Multi-Field'!$E$63=[1]Lists!BF70,'[1]Multi-Field'!$F$63="Drained"),BI70,IF(AND('[1]Multi-Field'!$E$63=[1]Lists!BF70,'[1]Multi-Field'!$F$63="undrained"),BH70,""))</f>
        <v/>
      </c>
      <c r="DT70" s="409" t="str">
        <f>IF(AND('[1]Multi-Field'!$E$64=[1]Lists!BF70,'[1]Multi-Field'!$F$64="Drained"),BI70,IF(AND('[1]Multi-Field'!$E$64=[1]Lists!BF70,'[1]Multi-Field'!$F$64="undrained"),BH70,""))</f>
        <v/>
      </c>
      <c r="DU70" s="409" t="str">
        <f>IF(AND('[1]Multi-Field'!$E$65=[1]Lists!BF70,'[1]Multi-Field'!$F$65="Drained"),BI70,IF(AND('[1]Multi-Field'!$E$65=[1]Lists!BF70,'[1]Multi-Field'!$F$65="undrained"),BH70,""))</f>
        <v/>
      </c>
      <c r="DV70" s="409" t="str">
        <f>IF(AND('[1]Multi-Field'!$E$66=[1]Lists!BF70,'[1]Multi-Field'!$F$66="Drained"),BI70,IF(AND('[1]Multi-Field'!$E$66=[1]Lists!BF70,'[1]Multi-Field'!$F$66="undrained"),BH70,""))</f>
        <v/>
      </c>
      <c r="DW70" s="409" t="str">
        <f>IF(AND('[1]Multi-Field'!$E$67=[1]Lists!BF70,'[1]Multi-Field'!$F$67="Drained"),BI70,IF(AND('[1]Multi-Field'!$E$67=[1]Lists!BF70,'[1]Multi-Field'!$F$67="undrained"),BH70,""))</f>
        <v/>
      </c>
      <c r="DX70" s="409" t="str">
        <f>IF(AND('[1]Multi-Field'!$E$68=[1]Lists!BF70,'[1]Multi-Field'!$F$68="Drained"),BI70,IF(AND('[1]Multi-Field'!$E$68=[1]Lists!BF70,'[1]Multi-Field'!$F$68="undrained"),BH70,""))</f>
        <v/>
      </c>
      <c r="DY70" s="409" t="str">
        <f>IF(AND('[1]Multi-Field'!$E$69=[1]Lists!BF70,'[1]Multi-Field'!$F$69="Drained"),BI70,IF(AND('[1]Multi-Field'!$E$69=[1]Lists!BF70,'[1]Multi-Field'!$F$69="undrained"),BH70,""))</f>
        <v/>
      </c>
      <c r="DZ70" s="409" t="str">
        <f>IF(AND('[1]Multi-Field'!$E$70=[1]Lists!BF70,'[1]Multi-Field'!$F$70="Drained"),BI70,IF(AND('[1]Multi-Field'!$E$70=[1]Lists!BF70,'[1]Multi-Field'!$F$70="undrained"),BH70,""))</f>
        <v/>
      </c>
      <c r="EA70" s="409">
        <f>IF(AND('[1]Multi-Field'!$E$71=[1]Lists!BF70,'[1]Multi-Field'!$F$71="Drained"),BI70,IF(AND('[1]Multi-Field'!$E$71=[1]Lists!BF70,'[1]Multi-Field'!$F$71="undrained"),BH70,""))</f>
        <v>5.5</v>
      </c>
      <c r="EB70" s="409" t="str">
        <f>IF(AND('[1]Multi-Field'!$E$72=[1]Lists!BF70,'[1]Multi-Field'!$F$72="Drained"),BI70,IF(AND('[1]Multi-Field'!$E$72=[1]Lists!BF70,'[1]Multi-Field'!$F$72="undrained"),BH70,""))</f>
        <v/>
      </c>
      <c r="EC70" s="409" t="str">
        <f>IF(AND('[1]Multi-Field'!$E$73=[1]Lists!BF70,'[1]Multi-Field'!$F$73="Drained"),BI70,IF(AND('[1]Multi-Field'!$E$73=[1]Lists!BF70,'[1]Multi-Field'!$F$73="undrained"),BH70,""))</f>
        <v/>
      </c>
      <c r="ED70" s="409" t="str">
        <f>IF(AND('[1]Multi-Field'!$E$74=[1]Lists!BF70,'[1]Multi-Field'!$F$74="Drained"),BI70,IF(AND('[1]Multi-Field'!$E$74=[1]Lists!BF70,'[1]Multi-Field'!$F$74="undrained"),BH70,""))</f>
        <v/>
      </c>
      <c r="EE70" s="409" t="str">
        <f>IF(AND('[1]Multi-Field'!$E$75=[1]Lists!BF70,'[1]Multi-Field'!$F$75="Drained"),BI70,IF(AND('[1]Multi-Field'!$E$75=[1]Lists!BF70,'[1]Multi-Field'!$F$75="undrained"),BH70,""))</f>
        <v/>
      </c>
      <c r="EF70" s="409" t="str">
        <f>IF(AND('[1]Multi-Field'!$E$76=[1]Lists!BF70,'[1]Multi-Field'!$F$76="Drained"),BI70,IF(AND('[1]Multi-Field'!$E$76=[1]Lists!BF70,'[1]Multi-Field'!$F$6="undrained"),BH70,""))</f>
        <v/>
      </c>
      <c r="EG70" s="409" t="str">
        <f>IF(AND('[1]Multi-Field'!$E$77=[1]Lists!BF70,'[1]Multi-Field'!$F$77="Drained"),BI70,IF(AND('[1]Multi-Field'!$E$77=[1]Lists!BF70,'[1]Multi-Field'!$F$77="undrained"),BH70,""))</f>
        <v/>
      </c>
      <c r="EH70" s="409" t="str">
        <f>IF(AND('[1]Multi-Field'!$E$78=[1]Lists!BF70,'[1]Multi-Field'!$F$78="Drained"),BI70,IF(AND('[1]Multi-Field'!$E$78=[1]Lists!BF70,'[1]Multi-Field'!$F$78="undrained"),BH70,""))</f>
        <v/>
      </c>
      <c r="EI70" s="409" t="str">
        <f>IF(AND('[1]Multi-Field'!$E$79=[1]Lists!BF70,'[1]Multi-Field'!$F$79="Drained"),BI70,IF(AND('[1]Multi-Field'!$E$79=[1]Lists!BF70,'[1]Multi-Field'!$F$79="undrained"),BH70,""))</f>
        <v/>
      </c>
      <c r="EJ70" s="409" t="str">
        <f>IF(AND('[1]Multi-Field'!$E$80=[1]Lists!BF70,'[1]Multi-Field'!$F$80="Drained"),BI70,IF(AND('[1]Multi-Field'!$E$80=[1]Lists!BF70,'[1]Multi-Field'!$F$80="undrained"),BH70,""))</f>
        <v/>
      </c>
      <c r="EK70" s="409" t="str">
        <f>IF(AND('[1]Multi-Field'!$E$81=[1]Lists!BF70,'[1]Multi-Field'!$F$81="Drained"),BI70,IF(AND('[1]Multi-Field'!$E$81=[1]Lists!BF70,'[1]Multi-Field'!$F$81="undrained"),BH70,""))</f>
        <v/>
      </c>
      <c r="EL70" s="409" t="str">
        <f>IF(AND('[1]Multi-Field'!$E$82=[1]Lists!BF70,'[1]Multi-Field'!$F$82="Drained"),BI70,IF(AND('[1]Multi-Field'!$E$82=[1]Lists!BF70,'[1]Multi-Field'!$F$82="undrained"),BH70,""))</f>
        <v/>
      </c>
      <c r="EM70" s="409" t="str">
        <f>IF(AND('[1]Multi-Field'!$E$83=[1]Lists!BF70,'[1]Multi-Field'!$F$83="Drained"),BI70,IF(AND('[1]Multi-Field'!$E$83=[1]Lists!BF70,'[1]Multi-Field'!$F$83="undrained"),BH70,""))</f>
        <v/>
      </c>
      <c r="EN70" s="409" t="str">
        <f>IF(AND('[1]Multi-Field'!$E$84=[1]Lists!BF70,'[1]Multi-Field'!$F$84="Drained"),BI70,IF(AND('[1]Multi-Field'!$E$84=[1]Lists!BF70,'[1]Multi-Field'!$F$84="undrained"),BH70,""))</f>
        <v/>
      </c>
      <c r="EO70" s="409" t="str">
        <f>IF(AND('[1]Multi-Field'!$E$85=[1]Lists!BF70,'[1]Multi-Field'!$F$85="Drained"),BI70,IF(AND('[1]Multi-Field'!$E$85=[1]Lists!BF70,'[1]Multi-Field'!$F$85="undrained"),BH70,""))</f>
        <v/>
      </c>
      <c r="EP70" s="409" t="str">
        <f>IF(AND('[1]Multi-Field'!$E$86=[1]Lists!BF70,'[1]Multi-Field'!$F$86="Drained"),BI70,IF(AND('[1]Multi-Field'!$E$86=[1]Lists!BF70,'[1]Multi-Field'!$F$86="undrained"),BH70,""))</f>
        <v/>
      </c>
      <c r="EQ70" s="409" t="str">
        <f>IF(AND('[1]Multi-Field'!$E$87=[1]Lists!BF70,'[1]Multi-Field'!$F$87="Drained"),BI70,IF(AND('[1]Multi-Field'!$E$87=[1]Lists!BF70,'[1]Multi-Field'!$F$87="undrained"),BH70,""))</f>
        <v/>
      </c>
      <c r="ER70" s="409" t="str">
        <f>IF(AND('[1]Multi-Field'!$E$88=[1]Lists!BF70,'[1]Multi-Field'!$F$88="Drained"),BI70,IF(AND('[1]Multi-Field'!$E$88=[1]Lists!BF70,'[1]Multi-Field'!$F$88="undrained"),BH70,""))</f>
        <v/>
      </c>
      <c r="ES70" s="409" t="str">
        <f>IF(AND('[1]Multi-Field'!$E$89=[1]Lists!BF70,'[1]Multi-Field'!$F$89="Drained"),BI70,IF(AND('[1]Multi-Field'!$E$89=[1]Lists!BF70,'[1]Multi-Field'!$F$89="undrained"),BH70,""))</f>
        <v/>
      </c>
      <c r="ET70" s="409" t="str">
        <f>IF(AND('[1]Multi-Field'!$E$90=[1]Lists!BF70,'[1]Multi-Field'!$F$90="Drained"),BI70,IF(AND('[1]Multi-Field'!$E$90=[1]Lists!BF70,'[1]Multi-Field'!$F$90="undrained"),BH70,""))</f>
        <v/>
      </c>
      <c r="EU70" s="409" t="str">
        <f>IF(AND('[1]Multi-Field'!$E$91=[1]Lists!BF70,'[1]Multi-Field'!$F$91="Drained"),BI70,IF(AND('[1]Multi-Field'!$E$91=[1]Lists!BF70,'[1]Multi-Field'!$F$91="undrained"),BH70,""))</f>
        <v/>
      </c>
      <c r="EV70" s="409" t="str">
        <f>IF(AND('[1]Multi-Field'!$E$92=[1]Lists!BF70,'[1]Multi-Field'!$F$92="Drained"),BI70,IF(AND('[1]Multi-Field'!$E$92=[1]Lists!BF70,'[1]Multi-Field'!$F$92="undrained"),BH70,""))</f>
        <v/>
      </c>
      <c r="EW70" s="409" t="str">
        <f>IF(AND('[1]Multi-Field'!$E$93=[1]Lists!BF70,'[1]Multi-Field'!$F$93="Drained"),BI70,IF(AND('[1]Multi-Field'!$E$93=[1]Lists!BF70,'[1]Multi-Field'!$F$93="undrained"),BH70,""))</f>
        <v/>
      </c>
      <c r="EX70" s="409" t="str">
        <f>IF(AND('[1]Multi-Field'!$E$94=[1]Lists!BF70,'[1]Multi-Field'!$F$94="Drained"),BI70,IF(AND('[1]Multi-Field'!$E$94=[1]Lists!BF70,'[1]Multi-Field'!$F$94="undrained"),BH70,""))</f>
        <v/>
      </c>
      <c r="EY70" s="409" t="str">
        <f>IF(AND('[1]Multi-Field'!$E$95=[1]Lists!BF70,'[1]Multi-Field'!$F$95="Drained"),BI70,IF(AND('[1]Multi-Field'!$E$95=[1]Lists!BF70,'[1]Multi-Field'!$F$95="undrained"),BH70,""))</f>
        <v/>
      </c>
      <c r="EZ70" s="409" t="str">
        <f>IF(AND('[1]Multi-Field'!$E$96=[1]Lists!BF70,'[1]Multi-Field'!$F$96="Drained"),BI70,IF(AND('[1]Multi-Field'!$E$96=[1]Lists!BF70,'[1]Multi-Field'!$F$96="undrained"),BH70,""))</f>
        <v/>
      </c>
      <c r="FA70" s="409" t="str">
        <f>IF(AND('[1]Multi-Field'!$E$97=[1]Lists!BF70,'[1]Multi-Field'!$F$97="Drained"),BI70,IF(AND('[1]Multi-Field'!$E$97=[1]Lists!BF70,'[1]Multi-Field'!$F$97="undrained"),BH70,""))</f>
        <v/>
      </c>
      <c r="FB70" s="409" t="str">
        <f>IF(AND('[1]Multi-Field'!$E$98=[1]Lists!BF70,'[1]Multi-Field'!$F$98="Drained"),BI70,IF(AND('[1]Multi-Field'!$E$98=[1]Lists!BF70,'[1]Multi-Field'!$F$98="undrained"),BH70,""))</f>
        <v/>
      </c>
      <c r="FC70" s="409" t="str">
        <f>IF(AND('[1]Multi-Field'!$E$99=[1]Lists!BF70,'[1]Multi-Field'!$F$99="Drained"),BI70,IF(AND('[1]Multi-Field'!$E$99=[1]Lists!BF70,'[1]Multi-Field'!$F$99="undrained"),BH70,""))</f>
        <v/>
      </c>
      <c r="FD70" s="409" t="str">
        <f>IF(AND('[1]Multi-Field'!$E$100=[1]Lists!BF70,'[1]Multi-Field'!$F$100="Drained"),BI70,IF(AND('[1]Multi-Field'!$E$100=[1]Lists!BF70,'[1]Multi-Field'!$F$100="undrained"),BH70,""))</f>
        <v/>
      </c>
      <c r="FE70" s="409" t="str">
        <f>IF(AND('[1]Multi-Field'!$E$101=[1]Lists!BF70,'[1]Multi-Field'!$F$101="Drained"),BI70,IF(AND('[1]Multi-Field'!$E$101=[1]Lists!BF70,'[1]Multi-Field'!$F$101="undrained"),BH70,""))</f>
        <v/>
      </c>
      <c r="FF70" s="409" t="str">
        <f>IF(AND('[1]Multi-Field'!$E$102=[1]Lists!BF70,'[1]Multi-Field'!$F$102="Drained"),BI70,IF(AND('[1]Multi-Field'!$E$102=[1]Lists!BF70,'[1]Multi-Field'!$F$102="undrained"),BH70,""))</f>
        <v/>
      </c>
      <c r="FG70" s="409" t="str">
        <f>IF(AND('[1]Multi-Field'!$E$103=[1]Lists!BF70,'[1]Multi-Field'!$F$103="Drained"),BI70,IF(AND('[1]Multi-Field'!$E$103=[1]Lists!BF70,'[1]Multi-Field'!$F$103="undrained"),BH70,""))</f>
        <v/>
      </c>
      <c r="FH70" s="409" t="str">
        <f>IF(AND('[1]Multi-Field'!$E$104=[1]Lists!BF70,'[1]Multi-Field'!$F$104="Drained"),BI70,IF(AND('[1]Multi-Field'!$E$104=[1]Lists!BF70,'[1]Multi-Field'!$F$104="undrained"),BH70,""))</f>
        <v/>
      </c>
      <c r="FI70" s="409" t="str">
        <f>IF(AND('[1]Multi-Field'!$E$105=[1]Lists!BF70,'[1]Multi-Field'!$F$105="Drained"),BI70,IF(AND('[1]Multi-Field'!$E$105=[1]Lists!BF70,'[1]Multi-Field'!$F$105="undrained"),BH70,""))</f>
        <v/>
      </c>
      <c r="FJ70" s="409" t="str">
        <f>IF(AND('[1]Multi-Field'!$E$106=[1]Lists!BF70,'[1]Multi-Field'!$F$106="Drained"),BI70,IF(AND('[1]Multi-Field'!$E$106=[1]Lists!BF70,'[1]Multi-Field'!$F$106="undrained"),BH70,""))</f>
        <v/>
      </c>
      <c r="FK70" s="409" t="str">
        <f>IF(AND('[1]Multi-Field'!$E$107=[1]Lists!BF70,'[1]Multi-Field'!$F$107="Drained"),BI70,IF(AND('[1]Multi-Field'!$E$107=[1]Lists!BF70,'[1]Multi-Field'!$F$107="undrained"),BH70,""))</f>
        <v/>
      </c>
      <c r="FL70" s="409" t="str">
        <f>IF(AND('[1]Multi-Field'!$E$108=[1]Lists!BF70,'[1]Multi-Field'!$F$108="Drained"),BI70,IF(AND('[1]Multi-Field'!$E$108=[1]Lists!BF70,'[1]Multi-Field'!$F$108="undrained"),BH70,""))</f>
        <v/>
      </c>
      <c r="FM70" s="409" t="str">
        <f>IF(AND('[1]Multi-Field'!$E$109=[1]Lists!BF70,'[1]Multi-Field'!$F$109="Drained"),BI70,IF(AND('[1]Multi-Field'!$E$109=[1]Lists!BF70,'[1]Multi-Field'!$F$109="undrained"),BH70,""))</f>
        <v/>
      </c>
      <c r="FN70" s="409" t="str">
        <f>IF(AND('[1]Multi-Field'!$E$110=[1]Lists!BF70,'[1]Multi-Field'!$F$110="Drained"),BI70,IF(AND('[1]Multi-Field'!$E$110=[1]Lists!BF70,'[1]Multi-Field'!$F$110="undrained"),BH70,""))</f>
        <v/>
      </c>
      <c r="FO70" s="409" t="str">
        <f>IF(AND('[1]Multi-Field'!$E$111=[1]Lists!BF70,'[1]Multi-Field'!$F$111="Drained"),BI70,IF(AND('[1]Multi-Field'!$E$111=[1]Lists!BF70,'[1]Multi-Field'!$F$111="undrained"),BH70,""))</f>
        <v/>
      </c>
      <c r="FP70" s="409" t="str">
        <f>IF(AND('[1]Multi-Field'!$E$112=[1]Lists!BF70,'[1]Multi-Field'!$F$112="Drained"),BI70,IF(AND('[1]Multi-Field'!$E$112=[1]Lists!BF70,'[1]Multi-Field'!$F$112="undrained"),BH70,""))</f>
        <v/>
      </c>
      <c r="FQ70" s="409" t="str">
        <f>IF(AND('[1]Multi-Field'!$E$113=[1]Lists!BF70,'[1]Multi-Field'!$F$113="Drained"),BI70,IF(AND('[1]Multi-Field'!$E$113=[1]Lists!BF70,'[1]Multi-Field'!$F$113="undrained"),BH70,""))</f>
        <v/>
      </c>
      <c r="FR70" s="409" t="str">
        <f>IF(AND('[1]Multi-Field'!$E$114=[1]Lists!BF70,'[1]Multi-Field'!$F$114="Drained"),BI70,IF(AND('[1]Multi-Field'!$E$114=[1]Lists!BF70,'[1]Multi-Field'!$F$114="undrained"),BH70,""))</f>
        <v/>
      </c>
      <c r="FS70" s="409" t="str">
        <f>IF(AND('[1]Multi-Field'!$E$115=[1]Lists!BF70,'[1]Multi-Field'!$F$115="Drained"),BI70,IF(AND('[1]Multi-Field'!$E$115=[1]Lists!BF70,'[1]Multi-Field'!$F$115="undrained"),BH70,""))</f>
        <v/>
      </c>
      <c r="FT70" s="409" t="str">
        <f>IF(AND('[1]Multi-Field'!$E$116=[1]Lists!BF70,'[1]Multi-Field'!$F$116="Drained"),BI70,IF(AND('[1]Multi-Field'!$E$116=[1]Lists!BF70,'[1]Multi-Field'!$F$116="undrained"),BH70,""))</f>
        <v/>
      </c>
      <c r="FU70" s="409" t="str">
        <f>IF(AND('[1]Multi-Field'!$E$117=[1]Lists!BF70,'[1]Multi-Field'!$F$117="Drained"),BI70,IF(AND('[1]Multi-Field'!$E$117=[1]Lists!BF70,'[1]Multi-Field'!$F$117="undrained"),BH70,""))</f>
        <v/>
      </c>
      <c r="FV70" s="409" t="str">
        <f>IF(AND('[1]Multi-Field'!$E$118=[1]Lists!BF70,'[1]Multi-Field'!$F$118="Drained"),BI70,IF(AND('[1]Multi-Field'!$E$118=[1]Lists!BF70,'[1]Multi-Field'!$F$118="undrained"),BH70,""))</f>
        <v/>
      </c>
      <c r="FW70" s="409" t="str">
        <f>IF(AND('[1]Multi-Field'!$E$119=[1]Lists!BF70,'[1]Multi-Field'!$F$119="Drained"),BI70,IF(AND('[1]Multi-Field'!$E$119=[1]Lists!BF70,'[1]Multi-Field'!$F$119="undrained"),BH70,""))</f>
        <v/>
      </c>
      <c r="FX70" s="409" t="str">
        <f>IF(AND('[1]Multi-Field'!$E$120=[1]Lists!BF70,'[1]Multi-Field'!$F$120="Drained"),BI70,IF(AND('[1]Multi-Field'!$E$120=[1]Lists!BF70,'[1]Multi-Field'!$F$120="undrained"),BH70,""))</f>
        <v/>
      </c>
      <c r="FZ70" t="s">
        <v>854</v>
      </c>
      <c r="GC70" s="4">
        <f>'[1]Multi-Field'!B68</f>
        <v>0</v>
      </c>
      <c r="GD70" s="73" t="str">
        <f>IF(OR('[1]Multi-Field'!Q68=$FZ$43,'[1]Multi-Field'!Q68=$FZ$44),'[1]Multi-Field'!BS68,"")</f>
        <v/>
      </c>
      <c r="GE70" s="4" t="str">
        <f>IF(AND(OR('[1]Multi-Field'!Q68=$FZ$86,'[1]Multi-Field'!Q68=$FZ$94,'[1]Multi-Field'!Q68=$FZ$87,'[1]Multi-Field'!Q68=[1]Lists!$FZ$93,'[1]Multi-Field'!Q68=$FZ$59),'[1]Multi-Field'!BS68&gt;50),'[1]Multi-Field'!BS68*0.8,IF(AND(OR('[1]Multi-Field'!Q68=$FZ$86,'[1]Multi-Field'!Q68=$FZ$94,'[1]Multi-Field'!Q68=$FZ$87,'[1]Multi-Field'!Q68=[1]Lists!$FZ$93,'[1]Multi-Field'!Q68=[1]Lists!$FZ$59),'[1]Multi-Field'!BS68&lt;50),'[1]Multi-Field'!BS68,""))</f>
        <v/>
      </c>
      <c r="GF70" s="4" t="str">
        <f>IF(OR('[1]Multi-Field'!Q68=[1]Lists!$FZ$7,'[1]Multi-Field'!Q68=[1]Lists!$FZ$5,'[1]Multi-Field'!Q68=[1]Lists!$FZ$24,'[1]Multi-Field'!Q68=[1]Lists!$FZ$10,'[1]Multi-Field'!Q68=[1]Lists!$FZ$8, '[1]Multi-Field'!Q68=[1]Lists!$FZ$25, '[1]Multi-Field'!Q68=[1]Lists!$FZ$23, '[1]Multi-Field'!Q68= [1]Lists!$FZ$47, '[1]Multi-Field'!Q68=[1]Lists!$FZ$49, '[1]Multi-Field'!Q68=[1]Lists!$FZ$48,'[1]Multi-Field'!Q68=[1]Lists!$FZ$3, '[1]Multi-Field'!Q68=[1]Lists!$FZ$14,'[1]Multi-Field'!Q68=[1]Lists!$FZ$36, '[1]Multi-Field'!Q68=[1]Lists!$FZ$41,'[1]Multi-Field'!Q68=[1]Lists!$FZ$42),0,"")</f>
        <v/>
      </c>
      <c r="GG70" s="4" t="str">
        <f>IF(OR('[1]Multi-Field'!Q68=[1]Lists!$FZ$6,'[1]Multi-Field'!Q68=[1]Lists!$FZ$4, '[1]Multi-Field'!Q97=[1]Lists!$FZ$11, '[1]Multi-Field'!Q68=[1]Lists!$FZ$1),100*IF('[1]Multi-Field'!U68=onepercent,0.75,IF('[1]Multi-Field'!U68=onetotwentyfivepercent,0.4,IF(OR('[1]Multi-Field'!U68=twentysixtofiftypercent,'[1]Multi-Field'!U68=greaterthanfiftypercent),0,""))),"")</f>
        <v/>
      </c>
      <c r="GH70" s="4" t="str">
        <f>IF(OR('[1]Multi-Field'!Q68=[1]Lists!$FZ$53,'[1]Multi-Field'!Q68=[1]Lists!$FZ$55), 50,IF('[1]Multi-Field'!Q68=[1]Lists!$FZ$54,225,IF('[1]Multi-Field'!Q68=[1]Lists!$FZ$56,75,"")))</f>
        <v/>
      </c>
      <c r="GI70" s="4" t="e">
        <f>#VALUE!</f>
        <v>#VALUE!</v>
      </c>
      <c r="GJ70" s="4" t="e">
        <f>#VALUE!</f>
        <v>#VALUE!</v>
      </c>
      <c r="GK70" s="4" t="str">
        <f>IF('[1]Multi-Field'!Q68=[1]Lists!$FZ$95,'[1]Multi-Field'!BS68*0.66,"")</f>
        <v/>
      </c>
      <c r="GM70" s="4" t="str">
        <f>IF(OR('[1]Multi-Field'!Q68=[1]Lists!$FZ$26,'[1]Multi-Field'!Q68=[1]Lists!$FZ$84),20,"")</f>
        <v/>
      </c>
      <c r="GN70" s="4" t="str">
        <f>IF(OR('[1]Multi-Field'!Q68=[1]Lists!$FZ$88,'[1]Multi-Field'!Q68=[1]Lists!$FZ$57),0,"")</f>
        <v/>
      </c>
      <c r="GO70" s="4" t="str">
        <f>IF(OR('[1]Multi-Field'!Q68=[1]Lists!$FZ$69,'[1]Multi-Field'!Q68=[1]Lists!$FZ$71,'[1]Multi-Field'!Q68=[1]Lists!$FZ$105),50,"")</f>
        <v/>
      </c>
      <c r="GP70" s="4" t="str">
        <f>IF(OR('[1]Multi-Field'!Q68=[1]Lists!$FZ$75,'[1]Multi-Field'!Q68=[1]Lists!$FZ$70),75,"")</f>
        <v/>
      </c>
      <c r="GQ70" s="4" t="str">
        <f>IF('[1]Multi-Field'!Q68=[1]Lists!$FZ$72,150,"")</f>
        <v/>
      </c>
      <c r="GR70" s="4" t="str">
        <f>IF(OR('[1]Multi-Field'!Q68=[1]Lists!$FZ$74,'[1]Multi-Field'!Q68=[1]Lists!$FZ$73),40,"")</f>
        <v/>
      </c>
      <c r="GS70" s="4" t="str">
        <f>IF('[1]Multi-Field'!Q68=[1]Lists!$FZ$99,80,"")</f>
        <v/>
      </c>
      <c r="GT70" s="4" t="str">
        <f>IF('[1]Multi-Field'!Q68=[1]Lists!$FZ$106,70,"")</f>
        <v/>
      </c>
      <c r="GU70" s="4" t="e">
        <f t="shared" si="16"/>
        <v>#VALUE!</v>
      </c>
    </row>
    <row r="71" spans="1:203" ht="13.5" customHeight="1">
      <c r="A71" s="7" t="s">
        <v>158</v>
      </c>
      <c r="B71" s="7"/>
      <c r="C71" s="7"/>
      <c r="D71" s="8">
        <v>60</v>
      </c>
      <c r="E71" s="8">
        <f t="shared" si="12"/>
        <v>62</v>
      </c>
      <c r="F71" s="8">
        <f t="shared" si="13"/>
        <v>63</v>
      </c>
      <c r="G71" s="8">
        <v>65</v>
      </c>
      <c r="H71" s="8">
        <v>70</v>
      </c>
      <c r="I71" s="8">
        <f t="shared" si="17"/>
        <v>73</v>
      </c>
      <c r="J71" s="8">
        <f t="shared" si="18"/>
        <v>77</v>
      </c>
      <c r="K71" s="8">
        <v>80</v>
      </c>
      <c r="L71" s="8">
        <v>100</v>
      </c>
      <c r="M71" s="8">
        <f t="shared" si="14"/>
        <v>107</v>
      </c>
      <c r="N71" s="8">
        <f t="shared" si="15"/>
        <v>113</v>
      </c>
      <c r="O71" s="8">
        <v>120</v>
      </c>
      <c r="P71" s="391">
        <v>46</v>
      </c>
      <c r="Q71" s="394"/>
      <c r="R71" s="395" t="b">
        <f>IF(OR('Multi-Field'!AA48=Lists!$AC$42,'Multi-Field'!AA48=Lists!$AC$43),IF('Multi-Field'!Z48="x",(IF('Multi-Field'!AC48=Lists!$Q$11,Lists!$R$11,IF('Multi-Field'!AC48=Lists!$Q$12,Lists!$R$12,IF('Multi-Field'!AC48=Lists!$Q$13,Lists!$R$13,IF('Multi-Field'!AC48=Lists!$Q$14,Lists!$R$14))))),IF('Multi-Field'!X48="x",(IF('Multi-Field'!AC48=Lists!$Q$11,Lists!$S$11,IF('Multi-Field'!AC48=Lists!$Q$12,Lists!$S$12,IF('Multi-Field'!AC48=Lists!$Q$13,Lists!$S$13,IF('Multi-Field'!AC48=Lists!$Q$14,Lists!$S$14))))),IF('Multi-Field'!V48="x",(IF('Multi-Field'!AC48=Lists!$Q$11,Lists!$T$11,IF('Multi-Field'!AC48=Lists!$Q$12,Lists!$T$12,IF('Multi-Field'!AC48=Lists!$Q$13,Lists!$T$13,IF('Multi-Field'!AC48=Lists!$Q$14,Lists!$T$14))))),0))))</f>
        <v>0</v>
      </c>
      <c r="S71" s="395" t="str">
        <f t="shared" si="11"/>
        <v/>
      </c>
      <c r="T71" s="395"/>
      <c r="U71" s="396"/>
      <c r="V71" s="383">
        <f>IF(OR('Multi-Field'!AI57=$U$4,'Multi-Field'!AI57=$U$5,'Multi-Field'!AI57=$U$6,'Multi-Field'!AI57=$U$7,'Multi-Field'!AI57=$U$8,'Multi-Field'!AI57=$U$9),(IF('Multi-Field'!AJ57=$V$2,100,IF('Multi-Field'!AJ57=$V$3,65,IF('Multi-Field'!AJ57=$V$4,53,IF('Multi-Field'!AJ57=$V$5,41,IF('Multi-Field'!AJ57=$V$6,23,IF('Multi-Field'!AJ57=$V$7,0,0))))))),0)</f>
        <v>0</v>
      </c>
      <c r="W71" s="383" t="str">
        <f>IF(AND(OR('Multi-Field'!AF57=$S$3,'Multi-Field'!AF57=S59,'Multi-Field'!AF57=$S$7),'Multi-Field'!AN57&lt;18,'Multi-Field'!AN57&gt;0),35,IF('Multi-Field'!AF57=$S$4,55,IF(AND('Multi-Field'!AF57=$S$6,'Multi-Field'!AN57&lt;18),30,IF(AND('Multi-Field'!AN57&gt;17,OR('Multi-Field'!AF57=$S$3,'Multi-Field'!AF57=$S$5,'Multi-Field'!AF57= $S$6,'Multi-Field'!AF57=$S$7)),25,"0"))))</f>
        <v>0</v>
      </c>
      <c r="X71" s="383">
        <f>IF(OR('Multi-Field'!BA57=$U$4,'Multi-Field'!BA57=$U$5,'Multi-Field'!BA57=$U$6,'Multi-Field'!BA57=U61,'Multi-Field'!BA57=$U$8,'Multi-Field'!BA57=$U$9),(IF('Multi-Field'!BB57=$V$2,100,IF('Multi-Field'!BB57=$V$3,65,IF('Multi-Field'!BB57=$V$4,53,IF('Multi-Field'!BB57=$V$5,41,IF('Multi-Field'!BB57=$V$6,23,IF('Multi-Field'!BB57=$V$7,0,0))))))),0)</f>
        <v>0</v>
      </c>
      <c r="Y71" s="383" t="str">
        <f>IF(AND(OR('Multi-Field'!AX57=$S$3,'Multi-Field'!AX57=$S$5,'Multi-Field'!AX57=$S$7),'Multi-Field'!BF57&lt;18),35,IF('Multi-Field'!AX57=$S$4,55,IF(AND('Multi-Field'!AX57=$S$6,'Multi-Field'!BF57&lt;18),30,IF(AND('Multi-Field'!BF57&gt;17,OR('Multi-Field'!AX57=$S$3,'Multi-Field'!AX57=$S$5,'Multi-Field'!AX57=$S$6,'Multi-Field'!AX57=$S$7)),25,"0"))))</f>
        <v>0</v>
      </c>
      <c r="Z71" s="383">
        <v>55</v>
      </c>
      <c r="AC71" t="s">
        <v>856</v>
      </c>
      <c r="AI71" s="384">
        <f>'[1]Multi-Field'!B67</f>
        <v>0</v>
      </c>
      <c r="AJ71" s="385" t="e">
        <f>#VALUE!</f>
        <v>#VALUE!</v>
      </c>
      <c r="AK71" s="385" t="e">
        <f>#VALUE!</f>
        <v>#VALUE!</v>
      </c>
      <c r="AL71" s="385" t="e">
        <f>IF(AK71="","",IF('[1]Multi-Field'!AU67=20,10,IF(AK71-30&lt;0,0,AK71-30)))</f>
        <v>#VALUE!</v>
      </c>
      <c r="AM71" s="385" t="e">
        <f>#VALUE!</f>
        <v>#VALUE!</v>
      </c>
      <c r="AN71" s="385" t="e">
        <f t="shared" si="7"/>
        <v>#VALUE!</v>
      </c>
      <c r="AO71" s="385" t="e">
        <f>#VALUE!</f>
        <v>#VALUE!</v>
      </c>
      <c r="AP71" s="385" t="e">
        <f>#VALUE!</f>
        <v>#VALUE!</v>
      </c>
      <c r="AQ71" s="385" t="e">
        <f>#VALUE!</f>
        <v>#VALUE!</v>
      </c>
      <c r="AR71" s="385" t="e">
        <f>#VALUE!</f>
        <v>#VALUE!</v>
      </c>
      <c r="AS71" s="385" t="e">
        <f>IF(AR71="","",IF('[1]Multi-Field'!AU67&gt;9,0,AR71-15))</f>
        <v>#VALUE!</v>
      </c>
      <c r="AT71" s="385" t="e">
        <f>#VALUE!</f>
        <v>#VALUE!</v>
      </c>
      <c r="AU71" s="385" t="e">
        <f>#VALUE!</f>
        <v>#VALUE!</v>
      </c>
      <c r="AV71" s="385" t="e">
        <f>IF(AU71="","",IF('[1]Multi-Field'!AU67=9&gt;9,0,AU71-35))</f>
        <v>#VALUE!</v>
      </c>
      <c r="AW71" s="385" t="e">
        <f>#VALUE!</f>
        <v>#VALUE!</v>
      </c>
      <c r="AX71" s="385" t="e">
        <f t="shared" si="8"/>
        <v>#VALUE!</v>
      </c>
      <c r="AY71" s="385" t="str">
        <f>IF('[1]Multi-Field'!AU67="","",IF('[1]Multi-Field'!AU67&lt;1,100,IF('[1]Multi-Field'!AU67=1,75,IF('[1]Multi-Field'!AU67=2,50,IF('[1]Multi-Field'!AU67=3,25,IF('[1]Multi-Field'!AU67&gt;3,0,""))))))</f>
        <v/>
      </c>
      <c r="AZ71" s="385" t="str">
        <f t="shared" si="9"/>
        <v/>
      </c>
      <c r="BA71" s="385" t="e">
        <f>#VALUE!</f>
        <v>#VALUE!</v>
      </c>
      <c r="BB71" s="385" t="e">
        <f>IF(BA71="","",IF(AND('[1]Multi-Field'!AU67&lt;40,'[1]Multi-Field'!AU67&gt;9),40,IF('[1]Multi-Field'!AU67&gt;39,0,BA71+5)))</f>
        <v>#VALUE!</v>
      </c>
      <c r="BC71" s="386">
        <f t="shared" si="10"/>
        <v>0</v>
      </c>
      <c r="BD71" s="281"/>
      <c r="BE71" s="281"/>
      <c r="BF71" s="411" t="s">
        <v>1242</v>
      </c>
      <c r="BG71" s="412">
        <v>2</v>
      </c>
      <c r="BH71" s="412">
        <v>4</v>
      </c>
      <c r="BI71" s="412">
        <v>4.5</v>
      </c>
      <c r="BJ71" s="409" t="e">
        <f>IF(AND('[1]Single Field'!#REF!=[1]Lists!BF71,'[1]Single Field'!#REF!="Drained"),"x",IF(AND('[1]Single Field'!#REF!=[1]Lists!BF71,'[1]Single Field'!#REF!="Undrained"),O,""))</f>
        <v>#REF!</v>
      </c>
      <c r="BK71" s="409" t="str">
        <f>IF(AND('[1]Multi-Field'!$E$3=[1]Lists!BF71,'[1]Multi-Field'!$F$3="Drained"),BI71,IF(AND('[1]Multi-Field'!$E$3=BF71,'[1]Multi-Field'!$F$3="undrained"),BH71,""))</f>
        <v/>
      </c>
      <c r="BL71" s="409" t="str">
        <f>IF(AND('[1]Multi-Field'!$E$4=BF71,'[1]Multi-Field'!$F$4="Drained"),BI71,IF(AND('[1]Multi-Field'!$E$4=BF71,'[1]Multi-Field'!$F$4="undrained"),BH71,""))</f>
        <v/>
      </c>
      <c r="BM71" s="409" t="str">
        <f>IF(AND('[1]Multi-Field'!$E$5=BF71,'[1]Multi-Field'!$F$5="Drained"),BI71,IF(AND('[1]Multi-Field'!$E$5=BF71,'[1]Multi-Field'!$F$5="undrained"),BH71,""))</f>
        <v/>
      </c>
      <c r="BN71" s="409" t="str">
        <f>IF(AND('[1]Multi-Field'!$E$6=BF71,'[1]Multi-Field'!$F$6="Drained"),BI71,IF(AND('[1]Multi-Field'!$E$6=BF71,'[1]Multi-Field'!$F$6="undrained"),BH71,""))</f>
        <v/>
      </c>
      <c r="BO71" s="409" t="str">
        <f>IF(AND('[1]Multi-Field'!$E$7=BF71,'[1]Multi-Field'!$F$7="Drained"),BI71,IF(AND('[1]Multi-Field'!$E$7=BF71,'[1]Multi-Field'!$F$7="undrained"),BH71,""))</f>
        <v/>
      </c>
      <c r="BP71" s="409" t="str">
        <f>IF(AND('[1]Multi-Field'!$E$8=BF71,'[1]Multi-Field'!$F$8="Drained"),BI71,IF(AND('[1]Multi-Field'!$E$8=BF71,'[1]Multi-Field'!$F$8="undrained"),BH71,""))</f>
        <v/>
      </c>
      <c r="BQ71" s="409" t="str">
        <f>IF(AND('[1]Multi-Field'!$E$9=BF71,'[1]Multi-Field'!$F$9="Drained"),BI71,IF(AND('[1]Multi-Field'!$E$9=BF71,'[1]Multi-Field'!$F$9="undrained"),BH71,""))</f>
        <v/>
      </c>
      <c r="BR71" s="409" t="str">
        <f>IF(AND('[1]Multi-Field'!$E$10=BF71,'[1]Multi-Field'!$F$10="Drained"),BI71,IF(AND('[1]Multi-Field'!$E$10=BF71,'[1]Multi-Field'!$F$10="undrained"),BH71,""))</f>
        <v/>
      </c>
      <c r="BS71" s="409" t="str">
        <f>IF(AND('[1]Multi-Field'!$E$11=BF71,'[1]Multi-Field'!$F$11="Drained"),BI71,IF(AND('[1]Multi-Field'!$E$11=BF71,'[1]Multi-Field'!$F$11="undrained"),BH71,""))</f>
        <v/>
      </c>
      <c r="BT71" s="409" t="str">
        <f>IF(AND('[1]Multi-Field'!$E$12=BF71,'[1]Multi-Field'!$F$12="Drained"),BI71,IF(AND('[1]Multi-Field'!$E$12=BF71,'[1]Multi-Field'!$F$12="undrained"),BH71,""))</f>
        <v/>
      </c>
      <c r="BU71" s="409" t="str">
        <f>IF(AND('[1]Multi-Field'!$E$13=BF71,'[1]Multi-Field'!$F$13="Drained"),BI71,IF(AND('[1]Multi-Field'!$E$3=BF71,'[1]Multi-Field'!$F$13="undrained"),BH71,""))</f>
        <v/>
      </c>
      <c r="BV71" s="409" t="str">
        <f>IF(AND('[1]Multi-Field'!$E$14=BF71,'[1]Multi-Field'!$F$14="Drained"),BI71,IF(AND('[1]Multi-Field'!$E$14=BF71,'[1]Multi-Field'!$F$14="undrained"),BH71,""))</f>
        <v/>
      </c>
      <c r="BW71" s="409" t="str">
        <f>IF(AND('[1]Multi-Field'!$E$15=BF71,'[1]Multi-Field'!$F$15="Drained"),BI71,IF(AND('[1]Multi-Field'!$E$15=BF71,'[1]Multi-Field'!$F$15="undrained"),BH71,""))</f>
        <v/>
      </c>
      <c r="BX71" s="409" t="str">
        <f>IF(AND('[1]Multi-Field'!$E$16=[1]Lists!BF71,'[1]Multi-Field'!$F$16="Drained"),BI71,IF(AND('[1]Multi-Field'!$E$16=[1]Lists!BF71,'[1]Multi-Field'!$F$16="undrained"),BH71,""))</f>
        <v/>
      </c>
      <c r="BY71" s="409" t="str">
        <f>IF(AND('[1]Multi-Field'!$E$17=[1]Lists!BF71,'[1]Multi-Field'!$F$17="Drained"),BI71,IF(AND('[1]Multi-Field'!$E$17=[1]Lists!BF71,'[1]Multi-Field'!$F$17="undrained"),BH71,""))</f>
        <v/>
      </c>
      <c r="BZ71" s="409" t="str">
        <f>IF(AND('[1]Multi-Field'!$E$18=[1]Lists!BF71,'[1]Multi-Field'!$F$18="Drained"),BI71,IF(AND('[1]Multi-Field'!$E$18=[1]Lists!BF71,'[1]Multi-Field'!$F$18="undrained"),BH71,""))</f>
        <v/>
      </c>
      <c r="CA71" s="409" t="str">
        <f>IF(AND('[1]Multi-Field'!$E$19=[1]Lists!BF71,'[1]Multi-Field'!$F$19="Drained"),BI71,IF(AND('[1]Multi-Field'!$E$19=[1]Lists!BF71,'[1]Multi-Field'!$F$19="undrained"),BH71,""))</f>
        <v/>
      </c>
      <c r="CB71" s="409" t="str">
        <f>IF(AND('[1]Multi-Field'!$E$20=[1]Lists!BF71,'[1]Multi-Field'!$F$20="Drained"),BI71,IF(AND('[1]Multi-Field'!$E$20=[1]Lists!BF71,'[1]Multi-Field'!$F$20="undrained"),BH71,""))</f>
        <v/>
      </c>
      <c r="CC71" s="409" t="str">
        <f>IF(AND('[1]Multi-Field'!$E$21=[1]Lists!BF71,'[1]Multi-Field'!$F$21="Drained"),BI71,IF(AND('[1]Multi-Field'!$E$21=[1]Lists!BF71,'[1]Multi-Field'!$F$21="undrained"),BH71,""))</f>
        <v/>
      </c>
      <c r="CD71" s="409" t="str">
        <f>IF(AND('[1]Multi-Field'!$E$22=[1]Lists!BF71,'[1]Multi-Field'!$F$22="Drained"),BI71,IF(AND('[1]Multi-Field'!$E$22=[1]Lists!BF71,'[1]Multi-Field'!$F$22="undrained"),BH71,""))</f>
        <v/>
      </c>
      <c r="CE71" s="409" t="str">
        <f>IF(AND('[1]Multi-Field'!$E$23=[1]Lists!BF71,'[1]Multi-Field'!$F$23="Drained"),BI71,IF(AND('[1]Multi-Field'!$E$23=[1]Lists!BF71,'[1]Multi-Field'!$F$23="undrained"),BH71,""))</f>
        <v/>
      </c>
      <c r="CF71" s="409" t="str">
        <f>IF(AND('[1]Multi-Field'!$E$24=[1]Lists!BF71,'[1]Multi-Field'!$F$24="Drained"),BI71,IF(AND('[1]Multi-Field'!$E$24=[1]Lists!BF71,'[1]Multi-Field'!$F$24="undrained"),BH71,""))</f>
        <v/>
      </c>
      <c r="CG71" s="409" t="str">
        <f>IF(AND('[1]Multi-Field'!$E$25=[1]Lists!BF71,'[1]Multi-Field'!$F$25="Drained"),BI71,IF(AND('[1]Multi-Field'!$E$25=[1]Lists!BF71,'[1]Multi-Field'!$F$25="undrained"),BH71,""))</f>
        <v/>
      </c>
      <c r="CH71" s="409" t="str">
        <f>IF(AND('[1]Multi-Field'!$E$26=[1]Lists!BF71,'[1]Multi-Field'!$F$26="Drained"),BI71,IF(AND('[1]Multi-Field'!$E$26=[1]Lists!BF71,'[1]Multi-Field'!$F$26="undrained"),BH71,""))</f>
        <v/>
      </c>
      <c r="CI71" s="409" t="str">
        <f>IF(AND('[1]Multi-Field'!$E$27=[1]Lists!BF71,'[1]Multi-Field'!$F$27="Drained"),BI71,IF(AND('[1]Multi-Field'!$E$27=[1]Lists!BF71,'[1]Multi-Field'!$F$27="undrained"),BH71,""))</f>
        <v/>
      </c>
      <c r="CJ71" s="409" t="str">
        <f>IF(AND('[1]Multi-Field'!$E$28=[1]Lists!BF71,'[1]Multi-Field'!$F$28="Drained"),BI71,IF(AND('[1]Multi-Field'!$E$28=[1]Lists!BF71,'[1]Multi-Field'!$F$28="undrained"),BH71,""))</f>
        <v/>
      </c>
      <c r="CK71" s="409" t="str">
        <f>IF(AND('[1]Multi-Field'!$E$29=[1]Lists!BF71,'[1]Multi-Field'!$F$29="Drained"),BI71,IF(AND('[1]Multi-Field'!$E$29=[1]Lists!BF71,'[1]Multi-Field'!$F$29="undrained"),BH71,""))</f>
        <v/>
      </c>
      <c r="CL71" s="409" t="str">
        <f>IF(AND('[1]Multi-Field'!$E$30=[1]Lists!BF71,'[1]Multi-Field'!$F$30="Drained"),BI71,IF(AND('[1]Multi-Field'!$E$30=[1]Lists!BF71,'[1]Multi-Field'!$F$30="undrained"),BH71,""))</f>
        <v/>
      </c>
      <c r="CM71" s="409" t="str">
        <f>IF(AND('[1]Multi-Field'!$E$31=[1]Lists!BF71,'[1]Multi-Field'!$F$31="Drained"),BI71,IF(AND('[1]Multi-Field'!$E$31=[1]Lists!BF71,'[1]Multi-Field'!$F$31="undrained"),BH71,""))</f>
        <v/>
      </c>
      <c r="CN71" s="409" t="str">
        <f>IF(AND('[1]Multi-Field'!$E$32=[1]Lists!BF71,'[1]Multi-Field'!$F$32="Drained"),BI71,IF(AND('[1]Multi-Field'!$E$32=[1]Lists!BF71,'[1]Multi-Field'!$F$32="undrained"),BH71,""))</f>
        <v/>
      </c>
      <c r="CO71" s="409" t="str">
        <f>IF(AND('[1]Multi-Field'!$E$33=[1]Lists!BF71,'[1]Multi-Field'!$F$33="Drained"),BI71,IF(AND('[1]Multi-Field'!$E$33=[1]Lists!BF71,'[1]Multi-Field'!$F$33="undrained"),BH71,""))</f>
        <v/>
      </c>
      <c r="CP71" s="409" t="str">
        <f>IF(AND('[1]Multi-Field'!$E$34=[1]Lists!BF71,'[1]Multi-Field'!$F$34="Drained"),BI71,IF(AND('[1]Multi-Field'!$E$34=[1]Lists!BF71,'[1]Multi-Field'!$F$34="undrained"),BH71,""))</f>
        <v/>
      </c>
      <c r="CQ71" s="409" t="str">
        <f>IF(AND('[1]Multi-Field'!$E$35=[1]Lists!BF71,'[1]Multi-Field'!$F$35="Drained"),BI71,IF(AND('[1]Multi-Field'!$E$35=[1]Lists!BF71,'[1]Multi-Field'!$F$35="undrained"),BH71,""))</f>
        <v/>
      </c>
      <c r="CR71" s="409" t="str">
        <f>IF(AND('[1]Multi-Field'!$E$36=[1]Lists!BF71,'[1]Multi-Field'!$F$36="Drained"),BI71,IF(AND('[1]Multi-Field'!$E$36=[1]Lists!BF71,'[1]Multi-Field'!$F$36="undrained"),BH71,""))</f>
        <v/>
      </c>
      <c r="CS71" s="409" t="str">
        <f>IF(AND('[1]Multi-Field'!$E$37=[1]Lists!BF71,'[1]Multi-Field'!$F$37="Drained"),BI71,IF(AND('[1]Multi-Field'!$E$37=[1]Lists!BF71,'[1]Multi-Field'!$F$37="undrained"),BH71,""))</f>
        <v/>
      </c>
      <c r="CT71" s="409" t="str">
        <f>IF(AND('[1]Multi-Field'!$E$38=[1]Lists!BF71,'[1]Multi-Field'!$F$38="Drained"),BI71,IF(AND('[1]Multi-Field'!$E$38=[1]Lists!BF71,'[1]Multi-Field'!$F$38="undrained"),BH71,""))</f>
        <v/>
      </c>
      <c r="CU71" s="409" t="str">
        <f>IF(AND('[1]Multi-Field'!$E$39=[1]Lists!BF71,'[1]Multi-Field'!$F$39="Drained"),BI71,IF(AND('[1]Multi-Field'!$E$39=[1]Lists!BF71,'[1]Multi-Field'!$F$39="undrained"),BH71,""))</f>
        <v/>
      </c>
      <c r="CV71" s="409" t="str">
        <f>IF(AND('[1]Multi-Field'!$E$40=[1]Lists!BF71,'[1]Multi-Field'!$F$40="Drained"),BI71,IF(AND('[1]Multi-Field'!$E$40=[1]Lists!BF71,'[1]Multi-Field'!$F$40="undrained"),BH71,""))</f>
        <v/>
      </c>
      <c r="CW71" s="409" t="str">
        <f>IF(AND('[1]Multi-Field'!$E$41=[1]Lists!BF71,'[1]Multi-Field'!$F$40="Drained"),BI71,IF(AND('[1]Multi-Field'!$E$40=[1]Lists!BF71,'[1]Multi-Field'!$F$40="undrained"),BH71,""))</f>
        <v/>
      </c>
      <c r="CX71" s="409" t="str">
        <f>IF(AND('[1]Multi-Field'!$E$42=[1]Lists!BF71,'[1]Multi-Field'!$F$42="Drained"),BI71,IF(AND('[1]Multi-Field'!$E$42=[1]Lists!BF71,'[1]Multi-Field'!$F$42="undrained"),BH71,""))</f>
        <v/>
      </c>
      <c r="CY71" s="409" t="str">
        <f>IF(AND('[1]Multi-Field'!$E$43=[1]Lists!BF71,'[1]Multi-Field'!$F$43="Drained"),BI71,IF(AND('[1]Multi-Field'!$E$43=[1]Lists!BF71,'[1]Multi-Field'!$F$43="undrained"),BH71,""))</f>
        <v/>
      </c>
      <c r="CZ71" s="409" t="str">
        <f>IF(AND('[1]Multi-Field'!$E$44=[1]Lists!BF71,'[1]Multi-Field'!$F$44="Drained"),BI71,IF(AND('[1]Multi-Field'!$E$44=[1]Lists!BF71,'[1]Multi-Field'!$F$44="undrained"),BH71,""))</f>
        <v/>
      </c>
      <c r="DA71" s="409" t="str">
        <f>IF(AND('[1]Multi-Field'!$E$45=[1]Lists!BF71,'[1]Multi-Field'!$F$45="Drained"),BI71,IF(AND('[1]Multi-Field'!$E$45=[1]Lists!BF71,'[1]Multi-Field'!$F$45="undrained"),BH71,""))</f>
        <v/>
      </c>
      <c r="DB71" s="409" t="str">
        <f>IF(AND('[1]Multi-Field'!$E$46=[1]Lists!BF71,'[1]Multi-Field'!$F$46="Drained"),BI71,IF(AND('[1]Multi-Field'!$E$46=[1]Lists!BF71,'[1]Multi-Field'!$F$46="undrained"),BH71,""))</f>
        <v/>
      </c>
      <c r="DC71" s="409" t="str">
        <f>IF(AND('[1]Multi-Field'!$E$47=[1]Lists!BF71,'[1]Multi-Field'!$F$47="Drained"),BI71,IF(AND('[1]Multi-Field'!$E$47=[1]Lists!BF71,'[1]Multi-Field'!$F$47="undrained"),BH71,""))</f>
        <v/>
      </c>
      <c r="DD71" s="409" t="str">
        <f>IF(AND('[1]Multi-Field'!$E$48=[1]Lists!BF71,'[1]Multi-Field'!$F$48="Drained"),BI71,IF(AND('[1]Multi-Field'!$E$48=[1]Lists!BF71,'[1]Multi-Field'!$F$48="undrained"),BH71,""))</f>
        <v/>
      </c>
      <c r="DE71" s="409" t="str">
        <f>IF(AND('[1]Multi-Field'!$E$49=[1]Lists!BF71,'[1]Multi-Field'!$F$49="Drained"),BI71,IF(AND('[1]Multi-Field'!$E$49=[1]Lists!BF71,'[1]Multi-Field'!$F$9="undrained"),BH71,""))</f>
        <v/>
      </c>
      <c r="DF71" s="409" t="str">
        <f>IF(AND('[1]Multi-Field'!$E$50=[1]Lists!BF71,'[1]Multi-Field'!$F$50="Drained"),BI71,IF(AND('[1]Multi-Field'!$E$50=[1]Lists!BF71,'[1]Multi-Field'!$F$50="undrained"),BH71,""))</f>
        <v/>
      </c>
      <c r="DG71" s="409" t="str">
        <f>IF(AND('[1]Multi-Field'!$E$51=[1]Lists!BF71,'[1]Multi-Field'!$F$51="Drained"),BI71,IF(AND('[1]Multi-Field'!$E$51=[1]Lists!BF71,'[1]Multi-Field'!$F$51="undrained"),BH71,""))</f>
        <v/>
      </c>
      <c r="DH71" s="409" t="str">
        <f>IF(AND('[1]Multi-Field'!$E$52=[1]Lists!BF71,'[1]Multi-Field'!$F$52="Drained"),BI71,IF(AND('[1]Multi-Field'!$E$52=[1]Lists!BF71,'[1]Multi-Field'!$F$52="undrained"),BH71,""))</f>
        <v/>
      </c>
      <c r="DI71" s="409" t="str">
        <f>IF(AND('[1]Multi-Field'!$E$53=[1]Lists!BF71,'[1]Multi-Field'!$F$53="Drained"),BI71,IF(AND('[1]Multi-Field'!$E$53=[1]Lists!BF71,'[1]Multi-Field'!$F$53="undrained"),BH71,""))</f>
        <v/>
      </c>
      <c r="DJ71" s="409" t="str">
        <f>IF(AND('[1]Multi-Field'!$E$54=[1]Lists!BF71,'[1]Multi-Field'!$F$54="Drained"),BI71,IF(AND('[1]Multi-Field'!$E$54=[1]Lists!BF71,'[1]Multi-Field'!$F$54="undrained"),BH71,""))</f>
        <v/>
      </c>
      <c r="DK71" s="409" t="str">
        <f>IF(AND('[1]Multi-Field'!$E$55=[1]Lists!BF71,'[1]Multi-Field'!$F$55="Drained"),BI71,IF(AND('[1]Multi-Field'!$E$55=[1]Lists!BF71,'[1]Multi-Field'!$F$55="undrained"),BH71,""))</f>
        <v/>
      </c>
      <c r="DL71" s="409" t="str">
        <f>IF(AND('[1]Multi-Field'!$E$56=[1]Lists!BF71,'[1]Multi-Field'!$F$56="Drained"),BI71,IF(AND('[1]Multi-Field'!$E$56=[1]Lists!BF71,'[1]Multi-Field'!$F$56="undrained"),BH71,""))</f>
        <v/>
      </c>
      <c r="DM71" s="409" t="str">
        <f>IF(AND('[1]Multi-Field'!$E$57=[1]Lists!BF71,'[1]Multi-Field'!$F$57="Drained"),BI71,IF(AND('[1]Multi-Field'!$E$57=[1]Lists!BF71,'[1]Multi-Field'!$F$57="undrained"),BH71,""))</f>
        <v/>
      </c>
      <c r="DN71" s="409" t="str">
        <f>IF(AND('[1]Multi-Field'!$E$58=[1]Lists!BF71,'[1]Multi-Field'!$F$58="Drained"),BI71,IF(AND('[1]Multi-Field'!$E$58=[1]Lists!BF71,'[1]Multi-Field'!$F$58="undrained"),BH71,""))</f>
        <v/>
      </c>
      <c r="DO71" s="409" t="str">
        <f>IF(AND('[1]Multi-Field'!$E$59=[1]Lists!BF71,'[1]Multi-Field'!$F$59="Drained"),BI71,IF(AND('[1]Multi-Field'!$E$59=[1]Lists!BF71,'[1]Multi-Field'!$F$59="undrained"),BH71,""))</f>
        <v/>
      </c>
      <c r="DP71" s="409" t="str">
        <f>IF(AND('[1]Multi-Field'!$E$60=[1]Lists!BF71,'[1]Multi-Field'!$F$60="Drained"),BI71,IF(AND('[1]Multi-Field'!$E$60=[1]Lists!BF71,'[1]Multi-Field'!$F$60="undrained"),BH71,""))</f>
        <v/>
      </c>
      <c r="DQ71" s="409" t="str">
        <f>IF(AND('[1]Multi-Field'!$E$61=[1]Lists!BF71,'[1]Multi-Field'!$F$61="Drained"),BI71,IF(AND('[1]Multi-Field'!$E$61=[1]Lists!BF71,'[1]Multi-Field'!$F$61="undrained"),BH71,""))</f>
        <v/>
      </c>
      <c r="DR71" s="409" t="str">
        <f>IF(AND('[1]Multi-Field'!$E$62=[1]Lists!BF71,'[1]Multi-Field'!$F$62="Drained"),BI71,IF(AND('[1]Multi-Field'!$E$62=[1]Lists!BF71,'[1]Multi-Field'!$F$62="undrained"),BH71,""))</f>
        <v/>
      </c>
      <c r="DS71" s="409" t="str">
        <f>IF(AND('[1]Multi-Field'!$E$63=[1]Lists!BF71,'[1]Multi-Field'!$F$63="Drained"),BI71,IF(AND('[1]Multi-Field'!$E$63=[1]Lists!BF71,'[1]Multi-Field'!$F$63="undrained"),BH71,""))</f>
        <v/>
      </c>
      <c r="DT71" s="409" t="str">
        <f>IF(AND('[1]Multi-Field'!$E$64=[1]Lists!BF71,'[1]Multi-Field'!$F$64="Drained"),BI71,IF(AND('[1]Multi-Field'!$E$64=[1]Lists!BF71,'[1]Multi-Field'!$F$64="undrained"),BH71,""))</f>
        <v/>
      </c>
      <c r="DU71" s="409" t="str">
        <f>IF(AND('[1]Multi-Field'!$E$65=[1]Lists!BF71,'[1]Multi-Field'!$F$65="Drained"),BI71,IF(AND('[1]Multi-Field'!$E$65=[1]Lists!BF71,'[1]Multi-Field'!$F$65="undrained"),BH71,""))</f>
        <v/>
      </c>
      <c r="DV71" s="409" t="str">
        <f>IF(AND('[1]Multi-Field'!$E$66=[1]Lists!BF71,'[1]Multi-Field'!$F$66="Drained"),BI71,IF(AND('[1]Multi-Field'!$E$66=[1]Lists!BF71,'[1]Multi-Field'!$F$66="undrained"),BH71,""))</f>
        <v/>
      </c>
      <c r="DW71" s="409" t="str">
        <f>IF(AND('[1]Multi-Field'!$E$67=[1]Lists!BF71,'[1]Multi-Field'!$F$67="Drained"),BI71,IF(AND('[1]Multi-Field'!$E$67=[1]Lists!BF71,'[1]Multi-Field'!$F$67="undrained"),BH71,""))</f>
        <v/>
      </c>
      <c r="DX71" s="409" t="str">
        <f>IF(AND('[1]Multi-Field'!$E$68=[1]Lists!BF71,'[1]Multi-Field'!$F$68="Drained"),BI71,IF(AND('[1]Multi-Field'!$E$68=[1]Lists!BF71,'[1]Multi-Field'!$F$68="undrained"),BH71,""))</f>
        <v/>
      </c>
      <c r="DY71" s="409" t="str">
        <f>IF(AND('[1]Multi-Field'!$E$69=[1]Lists!BF71,'[1]Multi-Field'!$F$69="Drained"),BI71,IF(AND('[1]Multi-Field'!$E$69=[1]Lists!BF71,'[1]Multi-Field'!$F$69="undrained"),BH71,""))</f>
        <v/>
      </c>
      <c r="DZ71" s="409" t="str">
        <f>IF(AND('[1]Multi-Field'!$E$70=[1]Lists!BF71,'[1]Multi-Field'!$F$70="Drained"),BI71,IF(AND('[1]Multi-Field'!$E$70=[1]Lists!BF71,'[1]Multi-Field'!$F$70="undrained"),BH71,""))</f>
        <v/>
      </c>
      <c r="EA71" s="409" t="str">
        <f>IF(AND('[1]Multi-Field'!$E$71=[1]Lists!BF71,'[1]Multi-Field'!$F$71="Drained"),BI71,IF(AND('[1]Multi-Field'!$E$71=[1]Lists!BF71,'[1]Multi-Field'!$F$71="undrained"),BH71,""))</f>
        <v/>
      </c>
      <c r="EB71" s="409">
        <f>IF(AND('[1]Multi-Field'!$E$72=[1]Lists!BF71,'[1]Multi-Field'!$F$72="Drained"),BI71,IF(AND('[1]Multi-Field'!$E$72=[1]Lists!BF71,'[1]Multi-Field'!$F$72="undrained"),BH71,""))</f>
        <v>4</v>
      </c>
      <c r="EC71" s="409" t="str">
        <f>IF(AND('[1]Multi-Field'!$E$73=[1]Lists!BF71,'[1]Multi-Field'!$F$73="Drained"),BI71,IF(AND('[1]Multi-Field'!$E$73=[1]Lists!BF71,'[1]Multi-Field'!$F$73="undrained"),BH71,""))</f>
        <v/>
      </c>
      <c r="ED71" s="409" t="str">
        <f>IF(AND('[1]Multi-Field'!$E$74=[1]Lists!BF71,'[1]Multi-Field'!$F$74="Drained"),BI71,IF(AND('[1]Multi-Field'!$E$74=[1]Lists!BF71,'[1]Multi-Field'!$F$74="undrained"),BH71,""))</f>
        <v/>
      </c>
      <c r="EE71" s="409" t="str">
        <f>IF(AND('[1]Multi-Field'!$E$75=[1]Lists!BF71,'[1]Multi-Field'!$F$75="Drained"),BI71,IF(AND('[1]Multi-Field'!$E$75=[1]Lists!BF71,'[1]Multi-Field'!$F$75="undrained"),BH71,""))</f>
        <v/>
      </c>
      <c r="EF71" s="409" t="str">
        <f>IF(AND('[1]Multi-Field'!$E$76=[1]Lists!BF71,'[1]Multi-Field'!$F$76="Drained"),BI71,IF(AND('[1]Multi-Field'!$E$76=[1]Lists!BF71,'[1]Multi-Field'!$F$6="undrained"),BH71,""))</f>
        <v/>
      </c>
      <c r="EG71" s="409" t="str">
        <f>IF(AND('[1]Multi-Field'!$E$77=[1]Lists!BF71,'[1]Multi-Field'!$F$77="Drained"),BI71,IF(AND('[1]Multi-Field'!$E$77=[1]Lists!BF71,'[1]Multi-Field'!$F$77="undrained"),BH71,""))</f>
        <v/>
      </c>
      <c r="EH71" s="409" t="str">
        <f>IF(AND('[1]Multi-Field'!$E$78=[1]Lists!BF71,'[1]Multi-Field'!$F$78="Drained"),BI71,IF(AND('[1]Multi-Field'!$E$78=[1]Lists!BF71,'[1]Multi-Field'!$F$78="undrained"),BH71,""))</f>
        <v/>
      </c>
      <c r="EI71" s="409" t="str">
        <f>IF(AND('[1]Multi-Field'!$E$79=[1]Lists!BF71,'[1]Multi-Field'!$F$79="Drained"),BI71,IF(AND('[1]Multi-Field'!$E$79=[1]Lists!BF71,'[1]Multi-Field'!$F$79="undrained"),BH71,""))</f>
        <v/>
      </c>
      <c r="EJ71" s="409" t="str">
        <f>IF(AND('[1]Multi-Field'!$E$80=[1]Lists!BF71,'[1]Multi-Field'!$F$80="Drained"),BI71,IF(AND('[1]Multi-Field'!$E$80=[1]Lists!BF71,'[1]Multi-Field'!$F$80="undrained"),BH71,""))</f>
        <v/>
      </c>
      <c r="EK71" s="409" t="str">
        <f>IF(AND('[1]Multi-Field'!$E$81=[1]Lists!BF71,'[1]Multi-Field'!$F$81="Drained"),BI71,IF(AND('[1]Multi-Field'!$E$81=[1]Lists!BF71,'[1]Multi-Field'!$F$81="undrained"),BH71,""))</f>
        <v/>
      </c>
      <c r="EL71" s="409" t="str">
        <f>IF(AND('[1]Multi-Field'!$E$82=[1]Lists!BF71,'[1]Multi-Field'!$F$82="Drained"),BI71,IF(AND('[1]Multi-Field'!$E$82=[1]Lists!BF71,'[1]Multi-Field'!$F$82="undrained"),BH71,""))</f>
        <v/>
      </c>
      <c r="EM71" s="409" t="str">
        <f>IF(AND('[1]Multi-Field'!$E$83=[1]Lists!BF71,'[1]Multi-Field'!$F$83="Drained"),BI71,IF(AND('[1]Multi-Field'!$E$83=[1]Lists!BF71,'[1]Multi-Field'!$F$83="undrained"),BH71,""))</f>
        <v/>
      </c>
      <c r="EN71" s="409" t="str">
        <f>IF(AND('[1]Multi-Field'!$E$84=[1]Lists!BF71,'[1]Multi-Field'!$F$84="Drained"),BI71,IF(AND('[1]Multi-Field'!$E$84=[1]Lists!BF71,'[1]Multi-Field'!$F$84="undrained"),BH71,""))</f>
        <v/>
      </c>
      <c r="EO71" s="409" t="str">
        <f>IF(AND('[1]Multi-Field'!$E$85=[1]Lists!BF71,'[1]Multi-Field'!$F$85="Drained"),BI71,IF(AND('[1]Multi-Field'!$E$85=[1]Lists!BF71,'[1]Multi-Field'!$F$85="undrained"),BH71,""))</f>
        <v/>
      </c>
      <c r="EP71" s="409" t="str">
        <f>IF(AND('[1]Multi-Field'!$E$86=[1]Lists!BF71,'[1]Multi-Field'!$F$86="Drained"),BI71,IF(AND('[1]Multi-Field'!$E$86=[1]Lists!BF71,'[1]Multi-Field'!$F$86="undrained"),BH71,""))</f>
        <v/>
      </c>
      <c r="EQ71" s="409" t="str">
        <f>IF(AND('[1]Multi-Field'!$E$87=[1]Lists!BF71,'[1]Multi-Field'!$F$87="Drained"),BI71,IF(AND('[1]Multi-Field'!$E$87=[1]Lists!BF71,'[1]Multi-Field'!$F$87="undrained"),BH71,""))</f>
        <v/>
      </c>
      <c r="ER71" s="409" t="str">
        <f>IF(AND('[1]Multi-Field'!$E$88=[1]Lists!BF71,'[1]Multi-Field'!$F$88="Drained"),BI71,IF(AND('[1]Multi-Field'!$E$88=[1]Lists!BF71,'[1]Multi-Field'!$F$88="undrained"),BH71,""))</f>
        <v/>
      </c>
      <c r="ES71" s="409" t="str">
        <f>IF(AND('[1]Multi-Field'!$E$89=[1]Lists!BF71,'[1]Multi-Field'!$F$89="Drained"),BI71,IF(AND('[1]Multi-Field'!$E$89=[1]Lists!BF71,'[1]Multi-Field'!$F$89="undrained"),BH71,""))</f>
        <v/>
      </c>
      <c r="ET71" s="409" t="str">
        <f>IF(AND('[1]Multi-Field'!$E$90=[1]Lists!BF71,'[1]Multi-Field'!$F$90="Drained"),BI71,IF(AND('[1]Multi-Field'!$E$90=[1]Lists!BF71,'[1]Multi-Field'!$F$90="undrained"),BH71,""))</f>
        <v/>
      </c>
      <c r="EU71" s="409" t="str">
        <f>IF(AND('[1]Multi-Field'!$E$91=[1]Lists!BF71,'[1]Multi-Field'!$F$91="Drained"),BI71,IF(AND('[1]Multi-Field'!$E$91=[1]Lists!BF71,'[1]Multi-Field'!$F$91="undrained"),BH71,""))</f>
        <v/>
      </c>
      <c r="EV71" s="409" t="str">
        <f>IF(AND('[1]Multi-Field'!$E$92=[1]Lists!BF71,'[1]Multi-Field'!$F$92="Drained"),BI71,IF(AND('[1]Multi-Field'!$E$92=[1]Lists!BF71,'[1]Multi-Field'!$F$92="undrained"),BH71,""))</f>
        <v/>
      </c>
      <c r="EW71" s="409" t="str">
        <f>IF(AND('[1]Multi-Field'!$E$93=[1]Lists!BF71,'[1]Multi-Field'!$F$93="Drained"),BI71,IF(AND('[1]Multi-Field'!$E$93=[1]Lists!BF71,'[1]Multi-Field'!$F$93="undrained"),BH71,""))</f>
        <v/>
      </c>
      <c r="EX71" s="409" t="str">
        <f>IF(AND('[1]Multi-Field'!$E$94=[1]Lists!BF71,'[1]Multi-Field'!$F$94="Drained"),BI71,IF(AND('[1]Multi-Field'!$E$94=[1]Lists!BF71,'[1]Multi-Field'!$F$94="undrained"),BH71,""))</f>
        <v/>
      </c>
      <c r="EY71" s="409" t="str">
        <f>IF(AND('[1]Multi-Field'!$E$95=[1]Lists!BF71,'[1]Multi-Field'!$F$95="Drained"),BI71,IF(AND('[1]Multi-Field'!$E$95=[1]Lists!BF71,'[1]Multi-Field'!$F$95="undrained"),BH71,""))</f>
        <v/>
      </c>
      <c r="EZ71" s="409" t="str">
        <f>IF(AND('[1]Multi-Field'!$E$96=[1]Lists!BF71,'[1]Multi-Field'!$F$96="Drained"),BI71,IF(AND('[1]Multi-Field'!$E$96=[1]Lists!BF71,'[1]Multi-Field'!$F$96="undrained"),BH71,""))</f>
        <v/>
      </c>
      <c r="FA71" s="409" t="str">
        <f>IF(AND('[1]Multi-Field'!$E$97=[1]Lists!BF71,'[1]Multi-Field'!$F$97="Drained"),BI71,IF(AND('[1]Multi-Field'!$E$97=[1]Lists!BF71,'[1]Multi-Field'!$F$97="undrained"),BH71,""))</f>
        <v/>
      </c>
      <c r="FB71" s="409" t="str">
        <f>IF(AND('[1]Multi-Field'!$E$98=[1]Lists!BF71,'[1]Multi-Field'!$F$98="Drained"),BI71,IF(AND('[1]Multi-Field'!$E$98=[1]Lists!BF71,'[1]Multi-Field'!$F$98="undrained"),BH71,""))</f>
        <v/>
      </c>
      <c r="FC71" s="409" t="str">
        <f>IF(AND('[1]Multi-Field'!$E$99=[1]Lists!BF71,'[1]Multi-Field'!$F$99="Drained"),BI71,IF(AND('[1]Multi-Field'!$E$99=[1]Lists!BF71,'[1]Multi-Field'!$F$99="undrained"),BH71,""))</f>
        <v/>
      </c>
      <c r="FD71" s="409" t="str">
        <f>IF(AND('[1]Multi-Field'!$E$100=[1]Lists!BF71,'[1]Multi-Field'!$F$100="Drained"),BI71,IF(AND('[1]Multi-Field'!$E$100=[1]Lists!BF71,'[1]Multi-Field'!$F$100="undrained"),BH71,""))</f>
        <v/>
      </c>
      <c r="FE71" s="409" t="str">
        <f>IF(AND('[1]Multi-Field'!$E$101=[1]Lists!BF71,'[1]Multi-Field'!$F$101="Drained"),BI71,IF(AND('[1]Multi-Field'!$E$101=[1]Lists!BF71,'[1]Multi-Field'!$F$101="undrained"),BH71,""))</f>
        <v/>
      </c>
      <c r="FF71" s="409" t="str">
        <f>IF(AND('[1]Multi-Field'!$E$102=[1]Lists!BF71,'[1]Multi-Field'!$F$102="Drained"),BI71,IF(AND('[1]Multi-Field'!$E$102=[1]Lists!BF71,'[1]Multi-Field'!$F$102="undrained"),BH71,""))</f>
        <v/>
      </c>
      <c r="FG71" s="409" t="str">
        <f>IF(AND('[1]Multi-Field'!$E$103=[1]Lists!BF71,'[1]Multi-Field'!$F$103="Drained"),BI71,IF(AND('[1]Multi-Field'!$E$103=[1]Lists!BF71,'[1]Multi-Field'!$F$103="undrained"),BH71,""))</f>
        <v/>
      </c>
      <c r="FH71" s="409" t="str">
        <f>IF(AND('[1]Multi-Field'!$E$104=[1]Lists!BF71,'[1]Multi-Field'!$F$104="Drained"),BI71,IF(AND('[1]Multi-Field'!$E$104=[1]Lists!BF71,'[1]Multi-Field'!$F$104="undrained"),BH71,""))</f>
        <v/>
      </c>
      <c r="FI71" s="409" t="str">
        <f>IF(AND('[1]Multi-Field'!$E$105=[1]Lists!BF71,'[1]Multi-Field'!$F$105="Drained"),BI71,IF(AND('[1]Multi-Field'!$E$105=[1]Lists!BF71,'[1]Multi-Field'!$F$105="undrained"),BH71,""))</f>
        <v/>
      </c>
      <c r="FJ71" s="409" t="str">
        <f>IF(AND('[1]Multi-Field'!$E$106=[1]Lists!BF71,'[1]Multi-Field'!$F$106="Drained"),BI71,IF(AND('[1]Multi-Field'!$E$106=[1]Lists!BF71,'[1]Multi-Field'!$F$106="undrained"),BH71,""))</f>
        <v/>
      </c>
      <c r="FK71" s="409" t="str">
        <f>IF(AND('[1]Multi-Field'!$E$107=[1]Lists!BF71,'[1]Multi-Field'!$F$107="Drained"),BI71,IF(AND('[1]Multi-Field'!$E$107=[1]Lists!BF71,'[1]Multi-Field'!$F$107="undrained"),BH71,""))</f>
        <v/>
      </c>
      <c r="FL71" s="409" t="str">
        <f>IF(AND('[1]Multi-Field'!$E$108=[1]Lists!BF71,'[1]Multi-Field'!$F$108="Drained"),BI71,IF(AND('[1]Multi-Field'!$E$108=[1]Lists!BF71,'[1]Multi-Field'!$F$108="undrained"),BH71,""))</f>
        <v/>
      </c>
      <c r="FM71" s="409" t="str">
        <f>IF(AND('[1]Multi-Field'!$E$109=[1]Lists!BF71,'[1]Multi-Field'!$F$109="Drained"),BI71,IF(AND('[1]Multi-Field'!$E$109=[1]Lists!BF71,'[1]Multi-Field'!$F$109="undrained"),BH71,""))</f>
        <v/>
      </c>
      <c r="FN71" s="409" t="str">
        <f>IF(AND('[1]Multi-Field'!$E$110=[1]Lists!BF71,'[1]Multi-Field'!$F$110="Drained"),BI71,IF(AND('[1]Multi-Field'!$E$110=[1]Lists!BF71,'[1]Multi-Field'!$F$110="undrained"),BH71,""))</f>
        <v/>
      </c>
      <c r="FO71" s="409" t="str">
        <f>IF(AND('[1]Multi-Field'!$E$111=[1]Lists!BF71,'[1]Multi-Field'!$F$111="Drained"),BI71,IF(AND('[1]Multi-Field'!$E$111=[1]Lists!BF71,'[1]Multi-Field'!$F$111="undrained"),BH71,""))</f>
        <v/>
      </c>
      <c r="FP71" s="409" t="str">
        <f>IF(AND('[1]Multi-Field'!$E$112=[1]Lists!BF71,'[1]Multi-Field'!$F$112="Drained"),BI71,IF(AND('[1]Multi-Field'!$E$112=[1]Lists!BF71,'[1]Multi-Field'!$F$112="undrained"),BH71,""))</f>
        <v/>
      </c>
      <c r="FQ71" s="409" t="str">
        <f>IF(AND('[1]Multi-Field'!$E$113=[1]Lists!BF71,'[1]Multi-Field'!$F$113="Drained"),BI71,IF(AND('[1]Multi-Field'!$E$113=[1]Lists!BF71,'[1]Multi-Field'!$F$113="undrained"),BH71,""))</f>
        <v/>
      </c>
      <c r="FR71" s="409" t="str">
        <f>IF(AND('[1]Multi-Field'!$E$114=[1]Lists!BF71,'[1]Multi-Field'!$F$114="Drained"),BI71,IF(AND('[1]Multi-Field'!$E$114=[1]Lists!BF71,'[1]Multi-Field'!$F$114="undrained"),BH71,""))</f>
        <v/>
      </c>
      <c r="FS71" s="409" t="str">
        <f>IF(AND('[1]Multi-Field'!$E$115=[1]Lists!BF71,'[1]Multi-Field'!$F$115="Drained"),BI71,IF(AND('[1]Multi-Field'!$E$115=[1]Lists!BF71,'[1]Multi-Field'!$F$115="undrained"),BH71,""))</f>
        <v/>
      </c>
      <c r="FT71" s="409" t="str">
        <f>IF(AND('[1]Multi-Field'!$E$116=[1]Lists!BF71,'[1]Multi-Field'!$F$116="Drained"),BI71,IF(AND('[1]Multi-Field'!$E$116=[1]Lists!BF71,'[1]Multi-Field'!$F$116="undrained"),BH71,""))</f>
        <v/>
      </c>
      <c r="FU71" s="409" t="str">
        <f>IF(AND('[1]Multi-Field'!$E$117=[1]Lists!BF71,'[1]Multi-Field'!$F$117="Drained"),BI71,IF(AND('[1]Multi-Field'!$E$117=[1]Lists!BF71,'[1]Multi-Field'!$F$117="undrained"),BH71,""))</f>
        <v/>
      </c>
      <c r="FV71" s="409" t="str">
        <f>IF(AND('[1]Multi-Field'!$E$118=[1]Lists!BF71,'[1]Multi-Field'!$F$118="Drained"),BI71,IF(AND('[1]Multi-Field'!$E$118=[1]Lists!BF71,'[1]Multi-Field'!$F$118="undrained"),BH71,""))</f>
        <v/>
      </c>
      <c r="FW71" s="409" t="str">
        <f>IF(AND('[1]Multi-Field'!$E$119=[1]Lists!BF71,'[1]Multi-Field'!$F$119="Drained"),BI71,IF(AND('[1]Multi-Field'!$E$119=[1]Lists!BF71,'[1]Multi-Field'!$F$119="undrained"),BH71,""))</f>
        <v/>
      </c>
      <c r="FX71" s="409" t="str">
        <f>IF(AND('[1]Multi-Field'!$E$120=[1]Lists!BF71,'[1]Multi-Field'!$F$120="Drained"),BI71,IF(AND('[1]Multi-Field'!$E$120=[1]Lists!BF71,'[1]Multi-Field'!$F$120="undrained"),BH71,""))</f>
        <v/>
      </c>
      <c r="FZ71" t="s">
        <v>855</v>
      </c>
      <c r="GC71" s="4">
        <f>'[1]Multi-Field'!B69</f>
        <v>0</v>
      </c>
      <c r="GD71" s="73" t="str">
        <f>IF(OR('[1]Multi-Field'!Q69=$FZ$43,'[1]Multi-Field'!Q69=$FZ$44),'[1]Multi-Field'!BS69,"")</f>
        <v/>
      </c>
      <c r="GE71" s="4" t="str">
        <f>IF(AND(OR('[1]Multi-Field'!Q69=$FZ$86,'[1]Multi-Field'!Q69=$FZ$94,'[1]Multi-Field'!Q69=$FZ$87,'[1]Multi-Field'!Q69=[1]Lists!$FZ$93,'[1]Multi-Field'!Q69=$FZ$59),'[1]Multi-Field'!BS69&gt;50),'[1]Multi-Field'!BS69*0.8,IF(AND(OR('[1]Multi-Field'!Q69=$FZ$86,'[1]Multi-Field'!Q69=$FZ$94,'[1]Multi-Field'!Q69=$FZ$87,'[1]Multi-Field'!Q69=[1]Lists!$FZ$93,'[1]Multi-Field'!Q69=[1]Lists!$FZ$59),'[1]Multi-Field'!BS69&lt;50),'[1]Multi-Field'!BS69,""))</f>
        <v/>
      </c>
      <c r="GF71" s="4" t="str">
        <f>IF(OR('[1]Multi-Field'!Q69=[1]Lists!$FZ$7,'[1]Multi-Field'!Q69=[1]Lists!$FZ$5,'[1]Multi-Field'!Q69=[1]Lists!$FZ$24,'[1]Multi-Field'!Q69=[1]Lists!$FZ$10,'[1]Multi-Field'!Q69=[1]Lists!$FZ$8, '[1]Multi-Field'!Q69=[1]Lists!$FZ$25, '[1]Multi-Field'!Q69=[1]Lists!$FZ$23, '[1]Multi-Field'!Q69= [1]Lists!$FZ$47, '[1]Multi-Field'!Q69=[1]Lists!$FZ$49, '[1]Multi-Field'!Q69=[1]Lists!$FZ$48,'[1]Multi-Field'!Q69=[1]Lists!$FZ$3, '[1]Multi-Field'!Q69=[1]Lists!$FZ$14,'[1]Multi-Field'!Q69=[1]Lists!$FZ$36, '[1]Multi-Field'!Q69=[1]Lists!$FZ$41,'[1]Multi-Field'!Q69=[1]Lists!$FZ$42),0,"")</f>
        <v/>
      </c>
      <c r="GG71" s="4" t="str">
        <f>IF(OR('[1]Multi-Field'!Q69=[1]Lists!$FZ$6,'[1]Multi-Field'!Q69=[1]Lists!$FZ$4, '[1]Multi-Field'!Q98=[1]Lists!$FZ$11, '[1]Multi-Field'!Q69=[1]Lists!$FZ$1),100*IF('[1]Multi-Field'!U69=onepercent,0.75,IF('[1]Multi-Field'!U69=onetotwentyfivepercent,0.4,IF(OR('[1]Multi-Field'!U69=twentysixtofiftypercent,'[1]Multi-Field'!U69=greaterthanfiftypercent),0,""))),"")</f>
        <v/>
      </c>
      <c r="GH71" s="4" t="str">
        <f>IF(OR('[1]Multi-Field'!Q69=[1]Lists!$FZ$53,'[1]Multi-Field'!Q69=[1]Lists!$FZ$55), 50,IF('[1]Multi-Field'!Q69=[1]Lists!$FZ$54,225,IF('[1]Multi-Field'!Q69=[1]Lists!$FZ$56,75,"")))</f>
        <v/>
      </c>
      <c r="GI71" s="4" t="e">
        <f>#VALUE!</f>
        <v>#VALUE!</v>
      </c>
      <c r="GJ71" s="4" t="e">
        <f>#VALUE!</f>
        <v>#VALUE!</v>
      </c>
      <c r="GK71" s="4" t="str">
        <f>IF('[1]Multi-Field'!Q69=[1]Lists!$FZ$95,'[1]Multi-Field'!BS69*0.66,"")</f>
        <v/>
      </c>
      <c r="GM71" s="4" t="str">
        <f>IF(OR('[1]Multi-Field'!Q69=[1]Lists!$FZ$26,'[1]Multi-Field'!Q69=[1]Lists!$FZ$84),20,"")</f>
        <v/>
      </c>
      <c r="GN71" s="4" t="str">
        <f>IF(OR('[1]Multi-Field'!Q69=[1]Lists!$FZ$88,'[1]Multi-Field'!Q69=[1]Lists!$FZ$57),0,"")</f>
        <v/>
      </c>
      <c r="GO71" s="4">
        <f>IF(OR('[1]Multi-Field'!Q69=[1]Lists!$FZ$69,'[1]Multi-Field'!Q69=[1]Lists!$FZ$71,'[1]Multi-Field'!Q69=[1]Lists!$FZ$105),50,"")</f>
        <v>50</v>
      </c>
      <c r="GP71" s="4" t="str">
        <f>IF(OR('[1]Multi-Field'!Q69=[1]Lists!$FZ$75,'[1]Multi-Field'!Q69=[1]Lists!$FZ$70),75,"")</f>
        <v/>
      </c>
      <c r="GQ71" s="4" t="str">
        <f>IF('[1]Multi-Field'!Q69=[1]Lists!$FZ$72,150,"")</f>
        <v/>
      </c>
      <c r="GR71" s="4" t="str">
        <f>IF(OR('[1]Multi-Field'!Q69=[1]Lists!$FZ$74,'[1]Multi-Field'!Q69=[1]Lists!$FZ$73),40,"")</f>
        <v/>
      </c>
      <c r="GS71" s="4" t="str">
        <f>IF('[1]Multi-Field'!Q69=[1]Lists!$FZ$99,80,"")</f>
        <v/>
      </c>
      <c r="GT71" s="4" t="str">
        <f>IF('[1]Multi-Field'!Q69=[1]Lists!$FZ$106,70,"")</f>
        <v/>
      </c>
      <c r="GU71" s="4" t="e">
        <f t="shared" si="16"/>
        <v>#VALUE!</v>
      </c>
    </row>
    <row r="72" spans="1:203" ht="13.5" customHeight="1">
      <c r="A72" s="7" t="s">
        <v>159</v>
      </c>
      <c r="B72" s="7"/>
      <c r="C72" s="7"/>
      <c r="D72" s="8">
        <v>60</v>
      </c>
      <c r="E72" s="8">
        <f t="shared" si="12"/>
        <v>62</v>
      </c>
      <c r="F72" s="8">
        <f t="shared" si="13"/>
        <v>63</v>
      </c>
      <c r="G72" s="8">
        <v>65</v>
      </c>
      <c r="H72" s="8">
        <v>70</v>
      </c>
      <c r="I72" s="8">
        <f t="shared" si="17"/>
        <v>73</v>
      </c>
      <c r="J72" s="8">
        <f t="shared" si="18"/>
        <v>77</v>
      </c>
      <c r="K72" s="8">
        <v>80</v>
      </c>
      <c r="L72" s="8">
        <v>70</v>
      </c>
      <c r="M72" s="8">
        <f t="shared" si="14"/>
        <v>78</v>
      </c>
      <c r="N72" s="8">
        <f t="shared" si="15"/>
        <v>87</v>
      </c>
      <c r="O72" s="8">
        <v>95</v>
      </c>
      <c r="P72" s="391">
        <v>47</v>
      </c>
      <c r="Q72" s="394"/>
      <c r="R72" s="395" t="b">
        <f>IF(OR('Multi-Field'!AA49=Lists!$AC$42,'Multi-Field'!AA49=Lists!$AC$43),IF('Multi-Field'!Z49="x",(IF('Multi-Field'!AC49=Lists!$Q$11,Lists!$R$11,IF('Multi-Field'!AC49=Lists!$Q$12,Lists!$R$12,IF('Multi-Field'!AC49=Lists!$Q$13,Lists!$R$13,IF('Multi-Field'!AC49=Lists!$Q$14,Lists!$R$14))))),IF('Multi-Field'!X49="x",(IF('Multi-Field'!AC49=Lists!$Q$11,Lists!$S$11,IF('Multi-Field'!AC49=Lists!$Q$12,Lists!$S$12,IF('Multi-Field'!AC49=Lists!$Q$13,Lists!$S$13,IF('Multi-Field'!AC49=Lists!$Q$14,Lists!$S$14))))),IF('Multi-Field'!V49="x",(IF('Multi-Field'!AC49=Lists!$Q$11,Lists!$T$11,IF('Multi-Field'!AC49=Lists!$Q$12,Lists!$T$12,IF('Multi-Field'!AC49=Lists!$Q$13,Lists!$T$13,IF('Multi-Field'!AC49=Lists!$Q$14,Lists!$T$14))))),0))))</f>
        <v>0</v>
      </c>
      <c r="S72" s="395" t="str">
        <f t="shared" si="11"/>
        <v/>
      </c>
      <c r="T72" s="395"/>
      <c r="U72" s="396"/>
      <c r="V72" s="383">
        <f>IF(OR('Multi-Field'!AI58=$U$4,'Multi-Field'!AI58=$U$5,'Multi-Field'!AI58=$U$6,'Multi-Field'!AI58=$U$7,'Multi-Field'!AI58=$U$8,'Multi-Field'!AI58=$U$9),(IF('Multi-Field'!AJ58=$V$2,100,IF('Multi-Field'!AJ58=$V$3,65,IF('Multi-Field'!AJ58=$V$4,53,IF('Multi-Field'!AJ58=$V$5,41,IF('Multi-Field'!AJ58=$V$6,23,IF('Multi-Field'!AJ58=$V$7,0,0))))))),0)</f>
        <v>0</v>
      </c>
      <c r="W72" s="383" t="str">
        <f>IF(AND(OR('Multi-Field'!AF58=$S$3,'Multi-Field'!AF58=S60,'Multi-Field'!AF58=$S$7),'Multi-Field'!AN58&lt;18,'Multi-Field'!AN58&gt;0),35,IF('Multi-Field'!AF58=$S$4,55,IF(AND('Multi-Field'!AF58=$S$6,'Multi-Field'!AN58&lt;18),30,IF(AND('Multi-Field'!AN58&gt;17,OR('Multi-Field'!AF58=$S$3,'Multi-Field'!AF58=$S$5,'Multi-Field'!AF58= $S$6,'Multi-Field'!AF58=$S$7)),25,"0"))))</f>
        <v>0</v>
      </c>
      <c r="X72" s="383">
        <f>IF(OR('Multi-Field'!BA58=$U$4,'Multi-Field'!BA58=$U$5,'Multi-Field'!BA58=$U$6,'Multi-Field'!BA58=U62,'Multi-Field'!BA58=$U$8,'Multi-Field'!BA58=$U$9),(IF('Multi-Field'!BB58=$V$2,100,IF('Multi-Field'!BB58=$V$3,65,IF('Multi-Field'!BB58=$V$4,53,IF('Multi-Field'!BB58=$V$5,41,IF('Multi-Field'!BB58=$V$6,23,IF('Multi-Field'!BB58=$V$7,0,0))))))),0)</f>
        <v>0</v>
      </c>
      <c r="Y72" s="383" t="str">
        <f>IF(AND(OR('Multi-Field'!AX58=$S$3,'Multi-Field'!AX58=$S$5,'Multi-Field'!AX58=$S$7),'Multi-Field'!BF58&lt;18),35,IF('Multi-Field'!AX58=$S$4,55,IF(AND('Multi-Field'!AX58=$S$6,'Multi-Field'!BF58&lt;18),30,IF(AND('Multi-Field'!BF58&gt;17,OR('Multi-Field'!AX58=$S$3,'Multi-Field'!AX58=$S$5,'Multi-Field'!AX58=$S$6,'Multi-Field'!AX58=$S$7)),25,"0"))))</f>
        <v>0</v>
      </c>
      <c r="Z72" s="383">
        <v>56</v>
      </c>
      <c r="AC72" t="s">
        <v>857</v>
      </c>
      <c r="AI72" s="384">
        <f>'[1]Multi-Field'!B68</f>
        <v>0</v>
      </c>
      <c r="AJ72" s="385" t="e">
        <f>#VALUE!</f>
        <v>#VALUE!</v>
      </c>
      <c r="AK72" s="385" t="e">
        <f>#VALUE!</f>
        <v>#VALUE!</v>
      </c>
      <c r="AL72" s="385" t="e">
        <f>IF(AK72="","",IF('[1]Multi-Field'!AU68=20,10,IF(AK72-30&lt;0,0,AK72-30)))</f>
        <v>#VALUE!</v>
      </c>
      <c r="AM72" s="385" t="e">
        <f>#VALUE!</f>
        <v>#VALUE!</v>
      </c>
      <c r="AN72" s="385" t="e">
        <f t="shared" ref="AN72:AN77" si="19">IF(AM72="","",IF(AM72-35&lt;1,0,AM72-35))</f>
        <v>#VALUE!</v>
      </c>
      <c r="AO72" s="385" t="e">
        <f>#VALUE!</f>
        <v>#VALUE!</v>
      </c>
      <c r="AP72" s="385" t="e">
        <f>#VALUE!</f>
        <v>#VALUE!</v>
      </c>
      <c r="AQ72" s="385" t="e">
        <f>#VALUE!</f>
        <v>#VALUE!</v>
      </c>
      <c r="AR72" s="385" t="e">
        <f>#VALUE!</f>
        <v>#VALUE!</v>
      </c>
      <c r="AS72" s="385" t="e">
        <f>IF(AR72="","",IF('[1]Multi-Field'!AU68&gt;9,0,AR72-15))</f>
        <v>#VALUE!</v>
      </c>
      <c r="AT72" s="385" t="e">
        <f>#VALUE!</f>
        <v>#VALUE!</v>
      </c>
      <c r="AU72" s="385" t="e">
        <f>#VALUE!</f>
        <v>#VALUE!</v>
      </c>
      <c r="AV72" s="385" t="e">
        <f>IF(AU72="","",IF('[1]Multi-Field'!AU68=9&gt;9,0,AU72-35))</f>
        <v>#VALUE!</v>
      </c>
      <c r="AW72" s="385" t="e">
        <f>#VALUE!</f>
        <v>#VALUE!</v>
      </c>
      <c r="AX72" s="385" t="e">
        <f t="shared" ref="AX72:AX77" si="20">IF(AW72="","",IF(AW72=0,40,AW72+35))</f>
        <v>#VALUE!</v>
      </c>
      <c r="AY72" s="385" t="str">
        <f>IF('[1]Multi-Field'!AU68="","",IF('[1]Multi-Field'!AU68&lt;1,100,IF('[1]Multi-Field'!AU68=1,75,IF('[1]Multi-Field'!AU68=2,50,IF('[1]Multi-Field'!AU68=3,25,IF('[1]Multi-Field'!AU68&gt;3,0,""))))))</f>
        <v/>
      </c>
      <c r="AZ72" s="385" t="str">
        <f t="shared" ref="AZ72:AZ77" si="21">IF(AY72="","",IF(AY72=0,0,AY72-25))</f>
        <v/>
      </c>
      <c r="BA72" s="385" t="e">
        <f>#VALUE!</f>
        <v>#VALUE!</v>
      </c>
      <c r="BB72" s="385" t="e">
        <f>IF(BA72="","",IF(AND('[1]Multi-Field'!AU68&lt;40,'[1]Multi-Field'!AU68&gt;9),40,IF('[1]Multi-Field'!AU68&gt;39,0,BA72+5)))</f>
        <v>#VALUE!</v>
      </c>
      <c r="BC72" s="386">
        <f t="shared" ref="BC72:BC135" si="22">SUMIF(AJ228:BB228,"X",AJ72:BB72)</f>
        <v>0</v>
      </c>
      <c r="BD72" s="281">
        <v>0.24</v>
      </c>
      <c r="BE72" s="281">
        <v>0.55000000000000004</v>
      </c>
      <c r="BF72" s="411" t="s">
        <v>1243</v>
      </c>
      <c r="BG72" s="412">
        <v>3</v>
      </c>
      <c r="BH72" s="412">
        <v>2</v>
      </c>
      <c r="BI72" s="412">
        <v>3.5</v>
      </c>
      <c r="BJ72" s="409" t="e">
        <f>IF(AND('[1]Single Field'!#REF!=[1]Lists!BF72,'[1]Single Field'!#REF!="Drained"),"x",IF(AND('[1]Single Field'!#REF!=[1]Lists!BF72,'[1]Single Field'!#REF!="Undrained"),O,""))</f>
        <v>#REF!</v>
      </c>
      <c r="BK72" s="409" t="str">
        <f>IF(AND('[1]Multi-Field'!$E$3=[1]Lists!BF72,'[1]Multi-Field'!$F$3="Drained"),BI72,IF(AND('[1]Multi-Field'!$E$3=BF72,'[1]Multi-Field'!$F$3="undrained"),BH72,""))</f>
        <v/>
      </c>
      <c r="BL72" s="409" t="str">
        <f>IF(AND('[1]Multi-Field'!$E$4=BF72,'[1]Multi-Field'!$F$4="Drained"),BI72,IF(AND('[1]Multi-Field'!$E$4=BF72,'[1]Multi-Field'!$F$4="undrained"),BH72,""))</f>
        <v/>
      </c>
      <c r="BM72" s="409" t="str">
        <f>IF(AND('[1]Multi-Field'!$E$5=BF72,'[1]Multi-Field'!$F$5="Drained"),BI72,IF(AND('[1]Multi-Field'!$E$5=BF72,'[1]Multi-Field'!$F$5="undrained"),BH72,""))</f>
        <v/>
      </c>
      <c r="BN72" s="409" t="str">
        <f>IF(AND('[1]Multi-Field'!$E$6=BF72,'[1]Multi-Field'!$F$6="Drained"),BI72,IF(AND('[1]Multi-Field'!$E$6=BF72,'[1]Multi-Field'!$F$6="undrained"),BH72,""))</f>
        <v/>
      </c>
      <c r="BO72" s="409" t="str">
        <f>IF(AND('[1]Multi-Field'!$E$7=BF72,'[1]Multi-Field'!$F$7="Drained"),BI72,IF(AND('[1]Multi-Field'!$E$7=BF72,'[1]Multi-Field'!$F$7="undrained"),BH72,""))</f>
        <v/>
      </c>
      <c r="BP72" s="409" t="str">
        <f>IF(AND('[1]Multi-Field'!$E$8=BF72,'[1]Multi-Field'!$F$8="Drained"),BI72,IF(AND('[1]Multi-Field'!$E$8=BF72,'[1]Multi-Field'!$F$8="undrained"),BH72,""))</f>
        <v/>
      </c>
      <c r="BQ72" s="409" t="str">
        <f>IF(AND('[1]Multi-Field'!$E$9=BF72,'[1]Multi-Field'!$F$9="Drained"),BI72,IF(AND('[1]Multi-Field'!$E$9=BF72,'[1]Multi-Field'!$F$9="undrained"),BH72,""))</f>
        <v/>
      </c>
      <c r="BR72" s="409" t="str">
        <f>IF(AND('[1]Multi-Field'!$E$10=BF72,'[1]Multi-Field'!$F$10="Drained"),BI72,IF(AND('[1]Multi-Field'!$E$10=BF72,'[1]Multi-Field'!$F$10="undrained"),BH72,""))</f>
        <v/>
      </c>
      <c r="BS72" s="409" t="str">
        <f>IF(AND('[1]Multi-Field'!$E$11=BF72,'[1]Multi-Field'!$F$11="Drained"),BI72,IF(AND('[1]Multi-Field'!$E$11=BF72,'[1]Multi-Field'!$F$11="undrained"),BH72,""))</f>
        <v/>
      </c>
      <c r="BT72" s="409" t="str">
        <f>IF(AND('[1]Multi-Field'!$E$12=BF72,'[1]Multi-Field'!$F$12="Drained"),BI72,IF(AND('[1]Multi-Field'!$E$12=BF72,'[1]Multi-Field'!$F$12="undrained"),BH72,""))</f>
        <v/>
      </c>
      <c r="BU72" s="409" t="str">
        <f>IF(AND('[1]Multi-Field'!$E$13=BF72,'[1]Multi-Field'!$F$13="Drained"),BI72,IF(AND('[1]Multi-Field'!$E$3=BF72,'[1]Multi-Field'!$F$13="undrained"),BH72,""))</f>
        <v/>
      </c>
      <c r="BV72" s="409" t="str">
        <f>IF(AND('[1]Multi-Field'!$E$14=BF72,'[1]Multi-Field'!$F$14="Drained"),BI72,IF(AND('[1]Multi-Field'!$E$14=BF72,'[1]Multi-Field'!$F$14="undrained"),BH72,""))</f>
        <v/>
      </c>
      <c r="BW72" s="409" t="str">
        <f>IF(AND('[1]Multi-Field'!$E$15=BF72,'[1]Multi-Field'!$F$15="Drained"),BI72,IF(AND('[1]Multi-Field'!$E$15=BF72,'[1]Multi-Field'!$F$15="undrained"),BH72,""))</f>
        <v/>
      </c>
      <c r="BX72" s="409" t="str">
        <f>IF(AND('[1]Multi-Field'!$E$16=[1]Lists!BF72,'[1]Multi-Field'!$F$16="Drained"),BI72,IF(AND('[1]Multi-Field'!$E$16=[1]Lists!BF72,'[1]Multi-Field'!$F$16="undrained"),BH72,""))</f>
        <v/>
      </c>
      <c r="BY72" s="409" t="str">
        <f>IF(AND('[1]Multi-Field'!$E$17=[1]Lists!BF72,'[1]Multi-Field'!$F$17="Drained"),BI72,IF(AND('[1]Multi-Field'!$E$17=[1]Lists!BF72,'[1]Multi-Field'!$F$17="undrained"),BH72,""))</f>
        <v/>
      </c>
      <c r="BZ72" s="409" t="str">
        <f>IF(AND('[1]Multi-Field'!$E$18=[1]Lists!BF72,'[1]Multi-Field'!$F$18="Drained"),BI72,IF(AND('[1]Multi-Field'!$E$18=[1]Lists!BF72,'[1]Multi-Field'!$F$18="undrained"),BH72,""))</f>
        <v/>
      </c>
      <c r="CA72" s="409" t="str">
        <f>IF(AND('[1]Multi-Field'!$E$19=[1]Lists!BF72,'[1]Multi-Field'!$F$19="Drained"),BI72,IF(AND('[1]Multi-Field'!$E$19=[1]Lists!BF72,'[1]Multi-Field'!$F$19="undrained"),BH72,""))</f>
        <v/>
      </c>
      <c r="CB72" s="409" t="str">
        <f>IF(AND('[1]Multi-Field'!$E$20=[1]Lists!BF72,'[1]Multi-Field'!$F$20="Drained"),BI72,IF(AND('[1]Multi-Field'!$E$20=[1]Lists!BF72,'[1]Multi-Field'!$F$20="undrained"),BH72,""))</f>
        <v/>
      </c>
      <c r="CC72" s="409" t="str">
        <f>IF(AND('[1]Multi-Field'!$E$21=[1]Lists!BF72,'[1]Multi-Field'!$F$21="Drained"),BI72,IF(AND('[1]Multi-Field'!$E$21=[1]Lists!BF72,'[1]Multi-Field'!$F$21="undrained"),BH72,""))</f>
        <v/>
      </c>
      <c r="CD72" s="409" t="str">
        <f>IF(AND('[1]Multi-Field'!$E$22=[1]Lists!BF72,'[1]Multi-Field'!$F$22="Drained"),BI72,IF(AND('[1]Multi-Field'!$E$22=[1]Lists!BF72,'[1]Multi-Field'!$F$22="undrained"),BH72,""))</f>
        <v/>
      </c>
      <c r="CE72" s="409" t="str">
        <f>IF(AND('[1]Multi-Field'!$E$23=[1]Lists!BF72,'[1]Multi-Field'!$F$23="Drained"),BI72,IF(AND('[1]Multi-Field'!$E$23=[1]Lists!BF72,'[1]Multi-Field'!$F$23="undrained"),BH72,""))</f>
        <v/>
      </c>
      <c r="CF72" s="409" t="str">
        <f>IF(AND('[1]Multi-Field'!$E$24=[1]Lists!BF72,'[1]Multi-Field'!$F$24="Drained"),BI72,IF(AND('[1]Multi-Field'!$E$24=[1]Lists!BF72,'[1]Multi-Field'!$F$24="undrained"),BH72,""))</f>
        <v/>
      </c>
      <c r="CG72" s="409" t="str">
        <f>IF(AND('[1]Multi-Field'!$E$25=[1]Lists!BF72,'[1]Multi-Field'!$F$25="Drained"),BI72,IF(AND('[1]Multi-Field'!$E$25=[1]Lists!BF72,'[1]Multi-Field'!$F$25="undrained"),BH72,""))</f>
        <v/>
      </c>
      <c r="CH72" s="409" t="str">
        <f>IF(AND('[1]Multi-Field'!$E$26=[1]Lists!BF72,'[1]Multi-Field'!$F$26="Drained"),BI72,IF(AND('[1]Multi-Field'!$E$26=[1]Lists!BF72,'[1]Multi-Field'!$F$26="undrained"),BH72,""))</f>
        <v/>
      </c>
      <c r="CI72" s="409" t="str">
        <f>IF(AND('[1]Multi-Field'!$E$27=[1]Lists!BF72,'[1]Multi-Field'!$F$27="Drained"),BI72,IF(AND('[1]Multi-Field'!$E$27=[1]Lists!BF72,'[1]Multi-Field'!$F$27="undrained"),BH72,""))</f>
        <v/>
      </c>
      <c r="CJ72" s="409" t="str">
        <f>IF(AND('[1]Multi-Field'!$E$28=[1]Lists!BF72,'[1]Multi-Field'!$F$28="Drained"),BI72,IF(AND('[1]Multi-Field'!$E$28=[1]Lists!BF72,'[1]Multi-Field'!$F$28="undrained"),BH72,""))</f>
        <v/>
      </c>
      <c r="CK72" s="409" t="str">
        <f>IF(AND('[1]Multi-Field'!$E$29=[1]Lists!BF72,'[1]Multi-Field'!$F$29="Drained"),BI72,IF(AND('[1]Multi-Field'!$E$29=[1]Lists!BF72,'[1]Multi-Field'!$F$29="undrained"),BH72,""))</f>
        <v/>
      </c>
      <c r="CL72" s="409" t="str">
        <f>IF(AND('[1]Multi-Field'!$E$30=[1]Lists!BF72,'[1]Multi-Field'!$F$30="Drained"),BI72,IF(AND('[1]Multi-Field'!$E$30=[1]Lists!BF72,'[1]Multi-Field'!$F$30="undrained"),BH72,""))</f>
        <v/>
      </c>
      <c r="CM72" s="409" t="str">
        <f>IF(AND('[1]Multi-Field'!$E$31=[1]Lists!BF72,'[1]Multi-Field'!$F$31="Drained"),BI72,IF(AND('[1]Multi-Field'!$E$31=[1]Lists!BF72,'[1]Multi-Field'!$F$31="undrained"),BH72,""))</f>
        <v/>
      </c>
      <c r="CN72" s="409" t="str">
        <f>IF(AND('[1]Multi-Field'!$E$32=[1]Lists!BF72,'[1]Multi-Field'!$F$32="Drained"),BI72,IF(AND('[1]Multi-Field'!$E$32=[1]Lists!BF72,'[1]Multi-Field'!$F$32="undrained"),BH72,""))</f>
        <v/>
      </c>
      <c r="CO72" s="409" t="str">
        <f>IF(AND('[1]Multi-Field'!$E$33=[1]Lists!BF72,'[1]Multi-Field'!$F$33="Drained"),BI72,IF(AND('[1]Multi-Field'!$E$33=[1]Lists!BF72,'[1]Multi-Field'!$F$33="undrained"),BH72,""))</f>
        <v/>
      </c>
      <c r="CP72" s="409" t="str">
        <f>IF(AND('[1]Multi-Field'!$E$34=[1]Lists!BF72,'[1]Multi-Field'!$F$34="Drained"),BI72,IF(AND('[1]Multi-Field'!$E$34=[1]Lists!BF72,'[1]Multi-Field'!$F$34="undrained"),BH72,""))</f>
        <v/>
      </c>
      <c r="CQ72" s="409" t="str">
        <f>IF(AND('[1]Multi-Field'!$E$35=[1]Lists!BF72,'[1]Multi-Field'!$F$35="Drained"),BI72,IF(AND('[1]Multi-Field'!$E$35=[1]Lists!BF72,'[1]Multi-Field'!$F$35="undrained"),BH72,""))</f>
        <v/>
      </c>
      <c r="CR72" s="409" t="str">
        <f>IF(AND('[1]Multi-Field'!$E$36=[1]Lists!BF72,'[1]Multi-Field'!$F$36="Drained"),BI72,IF(AND('[1]Multi-Field'!$E$36=[1]Lists!BF72,'[1]Multi-Field'!$F$36="undrained"),BH72,""))</f>
        <v/>
      </c>
      <c r="CS72" s="409" t="str">
        <f>IF(AND('[1]Multi-Field'!$E$37=[1]Lists!BF72,'[1]Multi-Field'!$F$37="Drained"),BI72,IF(AND('[1]Multi-Field'!$E$37=[1]Lists!BF72,'[1]Multi-Field'!$F$37="undrained"),BH72,""))</f>
        <v/>
      </c>
      <c r="CT72" s="409" t="str">
        <f>IF(AND('[1]Multi-Field'!$E$38=[1]Lists!BF72,'[1]Multi-Field'!$F$38="Drained"),BI72,IF(AND('[1]Multi-Field'!$E$38=[1]Lists!BF72,'[1]Multi-Field'!$F$38="undrained"),BH72,""))</f>
        <v/>
      </c>
      <c r="CU72" s="409" t="str">
        <f>IF(AND('[1]Multi-Field'!$E$39=[1]Lists!BF72,'[1]Multi-Field'!$F$39="Drained"),BI72,IF(AND('[1]Multi-Field'!$E$39=[1]Lists!BF72,'[1]Multi-Field'!$F$39="undrained"),BH72,""))</f>
        <v/>
      </c>
      <c r="CV72" s="409" t="str">
        <f>IF(AND('[1]Multi-Field'!$E$40=[1]Lists!BF72,'[1]Multi-Field'!$F$40="Drained"),BI72,IF(AND('[1]Multi-Field'!$E$40=[1]Lists!BF72,'[1]Multi-Field'!$F$40="undrained"),BH72,""))</f>
        <v/>
      </c>
      <c r="CW72" s="409" t="str">
        <f>IF(AND('[1]Multi-Field'!$E$41=[1]Lists!BF72,'[1]Multi-Field'!$F$40="Drained"),BI72,IF(AND('[1]Multi-Field'!$E$40=[1]Lists!BF72,'[1]Multi-Field'!$F$40="undrained"),BH72,""))</f>
        <v/>
      </c>
      <c r="CX72" s="409" t="str">
        <f>IF(AND('[1]Multi-Field'!$E$42=[1]Lists!BF72,'[1]Multi-Field'!$F$42="Drained"),BI72,IF(AND('[1]Multi-Field'!$E$42=[1]Lists!BF72,'[1]Multi-Field'!$F$42="undrained"),BH72,""))</f>
        <v/>
      </c>
      <c r="CY72" s="409" t="str">
        <f>IF(AND('[1]Multi-Field'!$E$43=[1]Lists!BF72,'[1]Multi-Field'!$F$43="Drained"),BI72,IF(AND('[1]Multi-Field'!$E$43=[1]Lists!BF72,'[1]Multi-Field'!$F$43="undrained"),BH72,""))</f>
        <v/>
      </c>
      <c r="CZ72" s="409" t="str">
        <f>IF(AND('[1]Multi-Field'!$E$44=[1]Lists!BF72,'[1]Multi-Field'!$F$44="Drained"),BI72,IF(AND('[1]Multi-Field'!$E$44=[1]Lists!BF72,'[1]Multi-Field'!$F$44="undrained"),BH72,""))</f>
        <v/>
      </c>
      <c r="DA72" s="409" t="str">
        <f>IF(AND('[1]Multi-Field'!$E$45=[1]Lists!BF72,'[1]Multi-Field'!$F$45="Drained"),BI72,IF(AND('[1]Multi-Field'!$E$45=[1]Lists!BF72,'[1]Multi-Field'!$F$45="undrained"),BH72,""))</f>
        <v/>
      </c>
      <c r="DB72" s="409" t="str">
        <f>IF(AND('[1]Multi-Field'!$E$46=[1]Lists!BF72,'[1]Multi-Field'!$F$46="Drained"),BI72,IF(AND('[1]Multi-Field'!$E$46=[1]Lists!BF72,'[1]Multi-Field'!$F$46="undrained"),BH72,""))</f>
        <v/>
      </c>
      <c r="DC72" s="409" t="str">
        <f>IF(AND('[1]Multi-Field'!$E$47=[1]Lists!BF72,'[1]Multi-Field'!$F$47="Drained"),BI72,IF(AND('[1]Multi-Field'!$E$47=[1]Lists!BF72,'[1]Multi-Field'!$F$47="undrained"),BH72,""))</f>
        <v/>
      </c>
      <c r="DD72" s="409" t="str">
        <f>IF(AND('[1]Multi-Field'!$E$48=[1]Lists!BF72,'[1]Multi-Field'!$F$48="Drained"),BI72,IF(AND('[1]Multi-Field'!$E$48=[1]Lists!BF72,'[1]Multi-Field'!$F$48="undrained"),BH72,""))</f>
        <v/>
      </c>
      <c r="DE72" s="409" t="str">
        <f>IF(AND('[1]Multi-Field'!$E$49=[1]Lists!BF72,'[1]Multi-Field'!$F$49="Drained"),BI72,IF(AND('[1]Multi-Field'!$E$49=[1]Lists!BF72,'[1]Multi-Field'!$F$9="undrained"),BH72,""))</f>
        <v/>
      </c>
      <c r="DF72" s="409" t="str">
        <f>IF(AND('[1]Multi-Field'!$E$50=[1]Lists!BF72,'[1]Multi-Field'!$F$50="Drained"),BI72,IF(AND('[1]Multi-Field'!$E$50=[1]Lists!BF72,'[1]Multi-Field'!$F$50="undrained"),BH72,""))</f>
        <v/>
      </c>
      <c r="DG72" s="409" t="str">
        <f>IF(AND('[1]Multi-Field'!$E$51=[1]Lists!BF72,'[1]Multi-Field'!$F$51="Drained"),BI72,IF(AND('[1]Multi-Field'!$E$51=[1]Lists!BF72,'[1]Multi-Field'!$F$51="undrained"),BH72,""))</f>
        <v/>
      </c>
      <c r="DH72" s="409" t="str">
        <f>IF(AND('[1]Multi-Field'!$E$52=[1]Lists!BF72,'[1]Multi-Field'!$F$52="Drained"),BI72,IF(AND('[1]Multi-Field'!$E$52=[1]Lists!BF72,'[1]Multi-Field'!$F$52="undrained"),BH72,""))</f>
        <v/>
      </c>
      <c r="DI72" s="409" t="str">
        <f>IF(AND('[1]Multi-Field'!$E$53=[1]Lists!BF72,'[1]Multi-Field'!$F$53="Drained"),BI72,IF(AND('[1]Multi-Field'!$E$53=[1]Lists!BF72,'[1]Multi-Field'!$F$53="undrained"),BH72,""))</f>
        <v/>
      </c>
      <c r="DJ72" s="409" t="str">
        <f>IF(AND('[1]Multi-Field'!$E$54=[1]Lists!BF72,'[1]Multi-Field'!$F$54="Drained"),BI72,IF(AND('[1]Multi-Field'!$E$54=[1]Lists!BF72,'[1]Multi-Field'!$F$54="undrained"),BH72,""))</f>
        <v/>
      </c>
      <c r="DK72" s="409" t="str">
        <f>IF(AND('[1]Multi-Field'!$E$55=[1]Lists!BF72,'[1]Multi-Field'!$F$55="Drained"),BI72,IF(AND('[1]Multi-Field'!$E$55=[1]Lists!BF72,'[1]Multi-Field'!$F$55="undrained"),BH72,""))</f>
        <v/>
      </c>
      <c r="DL72" s="409" t="str">
        <f>IF(AND('[1]Multi-Field'!$E$56=[1]Lists!BF72,'[1]Multi-Field'!$F$56="Drained"),BI72,IF(AND('[1]Multi-Field'!$E$56=[1]Lists!BF72,'[1]Multi-Field'!$F$56="undrained"),BH72,""))</f>
        <v/>
      </c>
      <c r="DM72" s="409" t="str">
        <f>IF(AND('[1]Multi-Field'!$E$57=[1]Lists!BF72,'[1]Multi-Field'!$F$57="Drained"),BI72,IF(AND('[1]Multi-Field'!$E$57=[1]Lists!BF72,'[1]Multi-Field'!$F$57="undrained"),BH72,""))</f>
        <v/>
      </c>
      <c r="DN72" s="409" t="str">
        <f>IF(AND('[1]Multi-Field'!$E$58=[1]Lists!BF72,'[1]Multi-Field'!$F$58="Drained"),BI72,IF(AND('[1]Multi-Field'!$E$58=[1]Lists!BF72,'[1]Multi-Field'!$F$58="undrained"),BH72,""))</f>
        <v/>
      </c>
      <c r="DO72" s="409" t="str">
        <f>IF(AND('[1]Multi-Field'!$E$59=[1]Lists!BF72,'[1]Multi-Field'!$F$59="Drained"),BI72,IF(AND('[1]Multi-Field'!$E$59=[1]Lists!BF72,'[1]Multi-Field'!$F$59="undrained"),BH72,""))</f>
        <v/>
      </c>
      <c r="DP72" s="409" t="str">
        <f>IF(AND('[1]Multi-Field'!$E$60=[1]Lists!BF72,'[1]Multi-Field'!$F$60="Drained"),BI72,IF(AND('[1]Multi-Field'!$E$60=[1]Lists!BF72,'[1]Multi-Field'!$F$60="undrained"),BH72,""))</f>
        <v/>
      </c>
      <c r="DQ72" s="409" t="str">
        <f>IF(AND('[1]Multi-Field'!$E$61=[1]Lists!BF72,'[1]Multi-Field'!$F$61="Drained"),BI72,IF(AND('[1]Multi-Field'!$E$61=[1]Lists!BF72,'[1]Multi-Field'!$F$61="undrained"),BH72,""))</f>
        <v/>
      </c>
      <c r="DR72" s="409" t="str">
        <f>IF(AND('[1]Multi-Field'!$E$62=[1]Lists!BF72,'[1]Multi-Field'!$F$62="Drained"),BI72,IF(AND('[1]Multi-Field'!$E$62=[1]Lists!BF72,'[1]Multi-Field'!$F$62="undrained"),BH72,""))</f>
        <v/>
      </c>
      <c r="DS72" s="409" t="str">
        <f>IF(AND('[1]Multi-Field'!$E$63=[1]Lists!BF72,'[1]Multi-Field'!$F$63="Drained"),BI72,IF(AND('[1]Multi-Field'!$E$63=[1]Lists!BF72,'[1]Multi-Field'!$F$63="undrained"),BH72,""))</f>
        <v/>
      </c>
      <c r="DT72" s="409" t="str">
        <f>IF(AND('[1]Multi-Field'!$E$64=[1]Lists!BF72,'[1]Multi-Field'!$F$64="Drained"),BI72,IF(AND('[1]Multi-Field'!$E$64=[1]Lists!BF72,'[1]Multi-Field'!$F$64="undrained"),BH72,""))</f>
        <v/>
      </c>
      <c r="DU72" s="409" t="str">
        <f>IF(AND('[1]Multi-Field'!$E$65=[1]Lists!BF72,'[1]Multi-Field'!$F$65="Drained"),BI72,IF(AND('[1]Multi-Field'!$E$65=[1]Lists!BF72,'[1]Multi-Field'!$F$65="undrained"),BH72,""))</f>
        <v/>
      </c>
      <c r="DV72" s="409" t="str">
        <f>IF(AND('[1]Multi-Field'!$E$66=[1]Lists!BF72,'[1]Multi-Field'!$F$66="Drained"),BI72,IF(AND('[1]Multi-Field'!$E$66=[1]Lists!BF72,'[1]Multi-Field'!$F$66="undrained"),BH72,""))</f>
        <v/>
      </c>
      <c r="DW72" s="409" t="str">
        <f>IF(AND('[1]Multi-Field'!$E$67=[1]Lists!BF72,'[1]Multi-Field'!$F$67="Drained"),BI72,IF(AND('[1]Multi-Field'!$E$67=[1]Lists!BF72,'[1]Multi-Field'!$F$67="undrained"),BH72,""))</f>
        <v/>
      </c>
      <c r="DX72" s="409" t="str">
        <f>IF(AND('[1]Multi-Field'!$E$68=[1]Lists!BF72,'[1]Multi-Field'!$F$68="Drained"),BI72,IF(AND('[1]Multi-Field'!$E$68=[1]Lists!BF72,'[1]Multi-Field'!$F$68="undrained"),BH72,""))</f>
        <v/>
      </c>
      <c r="DY72" s="409" t="str">
        <f>IF(AND('[1]Multi-Field'!$E$69=[1]Lists!BF72,'[1]Multi-Field'!$F$69="Drained"),BI72,IF(AND('[1]Multi-Field'!$E$69=[1]Lists!BF72,'[1]Multi-Field'!$F$69="undrained"),BH72,""))</f>
        <v/>
      </c>
      <c r="DZ72" s="409" t="str">
        <f>IF(AND('[1]Multi-Field'!$E$70=[1]Lists!BF72,'[1]Multi-Field'!$F$70="Drained"),BI72,IF(AND('[1]Multi-Field'!$E$70=[1]Lists!BF72,'[1]Multi-Field'!$F$70="undrained"),BH72,""))</f>
        <v/>
      </c>
      <c r="EA72" s="409" t="str">
        <f>IF(AND('[1]Multi-Field'!$E$71=[1]Lists!BF72,'[1]Multi-Field'!$F$71="Drained"),BI72,IF(AND('[1]Multi-Field'!$E$71=[1]Lists!BF72,'[1]Multi-Field'!$F$71="undrained"),BH72,""))</f>
        <v/>
      </c>
      <c r="EB72" s="409" t="str">
        <f>IF(AND('[1]Multi-Field'!$E$72=[1]Lists!BF72,'[1]Multi-Field'!$F$72="Drained"),BI72,IF(AND('[1]Multi-Field'!$E$72=[1]Lists!BF72,'[1]Multi-Field'!$F$72="undrained"),BH72,""))</f>
        <v/>
      </c>
      <c r="EC72" s="409">
        <f>IF(AND('[1]Multi-Field'!$E$73=[1]Lists!BF72,'[1]Multi-Field'!$F$73="Drained"),BI72,IF(AND('[1]Multi-Field'!$E$73=[1]Lists!BF72,'[1]Multi-Field'!$F$73="undrained"),BH72,""))</f>
        <v>3.5</v>
      </c>
      <c r="ED72" s="409" t="str">
        <f>IF(AND('[1]Multi-Field'!$E$74=[1]Lists!BF72,'[1]Multi-Field'!$F$74="Drained"),BI72,IF(AND('[1]Multi-Field'!$E$74=[1]Lists!BF72,'[1]Multi-Field'!$F$74="undrained"),BH72,""))</f>
        <v/>
      </c>
      <c r="EE72" s="409" t="str">
        <f>IF(AND('[1]Multi-Field'!$E$75=[1]Lists!BF72,'[1]Multi-Field'!$F$75="Drained"),BI72,IF(AND('[1]Multi-Field'!$E$75=[1]Lists!BF72,'[1]Multi-Field'!$F$75="undrained"),BH72,""))</f>
        <v/>
      </c>
      <c r="EF72" s="409" t="str">
        <f>IF(AND('[1]Multi-Field'!$E$76=[1]Lists!BF72,'[1]Multi-Field'!$F$76="Drained"),BI72,IF(AND('[1]Multi-Field'!$E$76=[1]Lists!BF72,'[1]Multi-Field'!$F$6="undrained"),BH72,""))</f>
        <v/>
      </c>
      <c r="EG72" s="409" t="str">
        <f>IF(AND('[1]Multi-Field'!$E$77=[1]Lists!BF72,'[1]Multi-Field'!$F$77="Drained"),BI72,IF(AND('[1]Multi-Field'!$E$77=[1]Lists!BF72,'[1]Multi-Field'!$F$77="undrained"),BH72,""))</f>
        <v/>
      </c>
      <c r="EH72" s="409" t="str">
        <f>IF(AND('[1]Multi-Field'!$E$78=[1]Lists!BF72,'[1]Multi-Field'!$F$78="Drained"),BI72,IF(AND('[1]Multi-Field'!$E$78=[1]Lists!BF72,'[1]Multi-Field'!$F$78="undrained"),BH72,""))</f>
        <v/>
      </c>
      <c r="EI72" s="409" t="str">
        <f>IF(AND('[1]Multi-Field'!$E$79=[1]Lists!BF72,'[1]Multi-Field'!$F$79="Drained"),BI72,IF(AND('[1]Multi-Field'!$E$79=[1]Lists!BF72,'[1]Multi-Field'!$F$79="undrained"),BH72,""))</f>
        <v/>
      </c>
      <c r="EJ72" s="409" t="str">
        <f>IF(AND('[1]Multi-Field'!$E$80=[1]Lists!BF72,'[1]Multi-Field'!$F$80="Drained"),BI72,IF(AND('[1]Multi-Field'!$E$80=[1]Lists!BF72,'[1]Multi-Field'!$F$80="undrained"),BH72,""))</f>
        <v/>
      </c>
      <c r="EK72" s="409" t="str">
        <f>IF(AND('[1]Multi-Field'!$E$81=[1]Lists!BF72,'[1]Multi-Field'!$F$81="Drained"),BI72,IF(AND('[1]Multi-Field'!$E$81=[1]Lists!BF72,'[1]Multi-Field'!$F$81="undrained"),BH72,""))</f>
        <v/>
      </c>
      <c r="EL72" s="409" t="str">
        <f>IF(AND('[1]Multi-Field'!$E$82=[1]Lists!BF72,'[1]Multi-Field'!$F$82="Drained"),BI72,IF(AND('[1]Multi-Field'!$E$82=[1]Lists!BF72,'[1]Multi-Field'!$F$82="undrained"),BH72,""))</f>
        <v/>
      </c>
      <c r="EM72" s="409" t="str">
        <f>IF(AND('[1]Multi-Field'!$E$83=[1]Lists!BF72,'[1]Multi-Field'!$F$83="Drained"),BI72,IF(AND('[1]Multi-Field'!$E$83=[1]Lists!BF72,'[1]Multi-Field'!$F$83="undrained"),BH72,""))</f>
        <v/>
      </c>
      <c r="EN72" s="409" t="str">
        <f>IF(AND('[1]Multi-Field'!$E$84=[1]Lists!BF72,'[1]Multi-Field'!$F$84="Drained"),BI72,IF(AND('[1]Multi-Field'!$E$84=[1]Lists!BF72,'[1]Multi-Field'!$F$84="undrained"),BH72,""))</f>
        <v/>
      </c>
      <c r="EO72" s="409" t="str">
        <f>IF(AND('[1]Multi-Field'!$E$85=[1]Lists!BF72,'[1]Multi-Field'!$F$85="Drained"),BI72,IF(AND('[1]Multi-Field'!$E$85=[1]Lists!BF72,'[1]Multi-Field'!$F$85="undrained"),BH72,""))</f>
        <v/>
      </c>
      <c r="EP72" s="409" t="str">
        <f>IF(AND('[1]Multi-Field'!$E$86=[1]Lists!BF72,'[1]Multi-Field'!$F$86="Drained"),BI72,IF(AND('[1]Multi-Field'!$E$86=[1]Lists!BF72,'[1]Multi-Field'!$F$86="undrained"),BH72,""))</f>
        <v/>
      </c>
      <c r="EQ72" s="409" t="str">
        <f>IF(AND('[1]Multi-Field'!$E$87=[1]Lists!BF72,'[1]Multi-Field'!$F$87="Drained"),BI72,IF(AND('[1]Multi-Field'!$E$87=[1]Lists!BF72,'[1]Multi-Field'!$F$87="undrained"),BH72,""))</f>
        <v/>
      </c>
      <c r="ER72" s="409" t="str">
        <f>IF(AND('[1]Multi-Field'!$E$88=[1]Lists!BF72,'[1]Multi-Field'!$F$88="Drained"),BI72,IF(AND('[1]Multi-Field'!$E$88=[1]Lists!BF72,'[1]Multi-Field'!$F$88="undrained"),BH72,""))</f>
        <v/>
      </c>
      <c r="ES72" s="409" t="str">
        <f>IF(AND('[1]Multi-Field'!$E$89=[1]Lists!BF72,'[1]Multi-Field'!$F$89="Drained"),BI72,IF(AND('[1]Multi-Field'!$E$89=[1]Lists!BF72,'[1]Multi-Field'!$F$89="undrained"),BH72,""))</f>
        <v/>
      </c>
      <c r="ET72" s="409" t="str">
        <f>IF(AND('[1]Multi-Field'!$E$90=[1]Lists!BF72,'[1]Multi-Field'!$F$90="Drained"),BI72,IF(AND('[1]Multi-Field'!$E$90=[1]Lists!BF72,'[1]Multi-Field'!$F$90="undrained"),BH72,""))</f>
        <v/>
      </c>
      <c r="EU72" s="409" t="str">
        <f>IF(AND('[1]Multi-Field'!$E$91=[1]Lists!BF72,'[1]Multi-Field'!$F$91="Drained"),BI72,IF(AND('[1]Multi-Field'!$E$91=[1]Lists!BF72,'[1]Multi-Field'!$F$91="undrained"),BH72,""))</f>
        <v/>
      </c>
      <c r="EV72" s="409" t="str">
        <f>IF(AND('[1]Multi-Field'!$E$92=[1]Lists!BF72,'[1]Multi-Field'!$F$92="Drained"),BI72,IF(AND('[1]Multi-Field'!$E$92=[1]Lists!BF72,'[1]Multi-Field'!$F$92="undrained"),BH72,""))</f>
        <v/>
      </c>
      <c r="EW72" s="409" t="str">
        <f>IF(AND('[1]Multi-Field'!$E$93=[1]Lists!BF72,'[1]Multi-Field'!$F$93="Drained"),BI72,IF(AND('[1]Multi-Field'!$E$93=[1]Lists!BF72,'[1]Multi-Field'!$F$93="undrained"),BH72,""))</f>
        <v/>
      </c>
      <c r="EX72" s="409" t="str">
        <f>IF(AND('[1]Multi-Field'!$E$94=[1]Lists!BF72,'[1]Multi-Field'!$F$94="Drained"),BI72,IF(AND('[1]Multi-Field'!$E$94=[1]Lists!BF72,'[1]Multi-Field'!$F$94="undrained"),BH72,""))</f>
        <v/>
      </c>
      <c r="EY72" s="409" t="str">
        <f>IF(AND('[1]Multi-Field'!$E$95=[1]Lists!BF72,'[1]Multi-Field'!$F$95="Drained"),BI72,IF(AND('[1]Multi-Field'!$E$95=[1]Lists!BF72,'[1]Multi-Field'!$F$95="undrained"),BH72,""))</f>
        <v/>
      </c>
      <c r="EZ72" s="409" t="str">
        <f>IF(AND('[1]Multi-Field'!$E$96=[1]Lists!BF72,'[1]Multi-Field'!$F$96="Drained"),BI72,IF(AND('[1]Multi-Field'!$E$96=[1]Lists!BF72,'[1]Multi-Field'!$F$96="undrained"),BH72,""))</f>
        <v/>
      </c>
      <c r="FA72" s="409" t="str">
        <f>IF(AND('[1]Multi-Field'!$E$97=[1]Lists!BF72,'[1]Multi-Field'!$F$97="Drained"),BI72,IF(AND('[1]Multi-Field'!$E$97=[1]Lists!BF72,'[1]Multi-Field'!$F$97="undrained"),BH72,""))</f>
        <v/>
      </c>
      <c r="FB72" s="409" t="str">
        <f>IF(AND('[1]Multi-Field'!$E$98=[1]Lists!BF72,'[1]Multi-Field'!$F$98="Drained"),BI72,IF(AND('[1]Multi-Field'!$E$98=[1]Lists!BF72,'[1]Multi-Field'!$F$98="undrained"),BH72,""))</f>
        <v/>
      </c>
      <c r="FC72" s="409" t="str">
        <f>IF(AND('[1]Multi-Field'!$E$99=[1]Lists!BF72,'[1]Multi-Field'!$F$99="Drained"),BI72,IF(AND('[1]Multi-Field'!$E$99=[1]Lists!BF72,'[1]Multi-Field'!$F$99="undrained"),BH72,""))</f>
        <v/>
      </c>
      <c r="FD72" s="409" t="str">
        <f>IF(AND('[1]Multi-Field'!$E$100=[1]Lists!BF72,'[1]Multi-Field'!$F$100="Drained"),BI72,IF(AND('[1]Multi-Field'!$E$100=[1]Lists!BF72,'[1]Multi-Field'!$F$100="undrained"),BH72,""))</f>
        <v/>
      </c>
      <c r="FE72" s="409" t="str">
        <f>IF(AND('[1]Multi-Field'!$E$101=[1]Lists!BF72,'[1]Multi-Field'!$F$101="Drained"),BI72,IF(AND('[1]Multi-Field'!$E$101=[1]Lists!BF72,'[1]Multi-Field'!$F$101="undrained"),BH72,""))</f>
        <v/>
      </c>
      <c r="FF72" s="409" t="str">
        <f>IF(AND('[1]Multi-Field'!$E$102=[1]Lists!BF72,'[1]Multi-Field'!$F$102="Drained"),BI72,IF(AND('[1]Multi-Field'!$E$102=[1]Lists!BF72,'[1]Multi-Field'!$F$102="undrained"),BH72,""))</f>
        <v/>
      </c>
      <c r="FG72" s="409" t="str">
        <f>IF(AND('[1]Multi-Field'!$E$103=[1]Lists!BF72,'[1]Multi-Field'!$F$103="Drained"),BI72,IF(AND('[1]Multi-Field'!$E$103=[1]Lists!BF72,'[1]Multi-Field'!$F$103="undrained"),BH72,""))</f>
        <v/>
      </c>
      <c r="FH72" s="409" t="str">
        <f>IF(AND('[1]Multi-Field'!$E$104=[1]Lists!BF72,'[1]Multi-Field'!$F$104="Drained"),BI72,IF(AND('[1]Multi-Field'!$E$104=[1]Lists!BF72,'[1]Multi-Field'!$F$104="undrained"),BH72,""))</f>
        <v/>
      </c>
      <c r="FI72" s="409" t="str">
        <f>IF(AND('[1]Multi-Field'!$E$105=[1]Lists!BF72,'[1]Multi-Field'!$F$105="Drained"),BI72,IF(AND('[1]Multi-Field'!$E$105=[1]Lists!BF72,'[1]Multi-Field'!$F$105="undrained"),BH72,""))</f>
        <v/>
      </c>
      <c r="FJ72" s="409" t="str">
        <f>IF(AND('[1]Multi-Field'!$E$106=[1]Lists!BF72,'[1]Multi-Field'!$F$106="Drained"),BI72,IF(AND('[1]Multi-Field'!$E$106=[1]Lists!BF72,'[1]Multi-Field'!$F$106="undrained"),BH72,""))</f>
        <v/>
      </c>
      <c r="FK72" s="409" t="str">
        <f>IF(AND('[1]Multi-Field'!$E$107=[1]Lists!BF72,'[1]Multi-Field'!$F$107="Drained"),BI72,IF(AND('[1]Multi-Field'!$E$107=[1]Lists!BF72,'[1]Multi-Field'!$F$107="undrained"),BH72,""))</f>
        <v/>
      </c>
      <c r="FL72" s="409" t="str">
        <f>IF(AND('[1]Multi-Field'!$E$108=[1]Lists!BF72,'[1]Multi-Field'!$F$108="Drained"),BI72,IF(AND('[1]Multi-Field'!$E$108=[1]Lists!BF72,'[1]Multi-Field'!$F$108="undrained"),BH72,""))</f>
        <v/>
      </c>
      <c r="FM72" s="409" t="str">
        <f>IF(AND('[1]Multi-Field'!$E$109=[1]Lists!BF72,'[1]Multi-Field'!$F$109="Drained"),BI72,IF(AND('[1]Multi-Field'!$E$109=[1]Lists!BF72,'[1]Multi-Field'!$F$109="undrained"),BH72,""))</f>
        <v/>
      </c>
      <c r="FN72" s="409" t="str">
        <f>IF(AND('[1]Multi-Field'!$E$110=[1]Lists!BF72,'[1]Multi-Field'!$F$110="Drained"),BI72,IF(AND('[1]Multi-Field'!$E$110=[1]Lists!BF72,'[1]Multi-Field'!$F$110="undrained"),BH72,""))</f>
        <v/>
      </c>
      <c r="FO72" s="409" t="str">
        <f>IF(AND('[1]Multi-Field'!$E$111=[1]Lists!BF72,'[1]Multi-Field'!$F$111="Drained"),BI72,IF(AND('[1]Multi-Field'!$E$111=[1]Lists!BF72,'[1]Multi-Field'!$F$111="undrained"),BH72,""))</f>
        <v/>
      </c>
      <c r="FP72" s="409" t="str">
        <f>IF(AND('[1]Multi-Field'!$E$112=[1]Lists!BF72,'[1]Multi-Field'!$F$112="Drained"),BI72,IF(AND('[1]Multi-Field'!$E$112=[1]Lists!BF72,'[1]Multi-Field'!$F$112="undrained"),BH72,""))</f>
        <v/>
      </c>
      <c r="FQ72" s="409" t="str">
        <f>IF(AND('[1]Multi-Field'!$E$113=[1]Lists!BF72,'[1]Multi-Field'!$F$113="Drained"),BI72,IF(AND('[1]Multi-Field'!$E$113=[1]Lists!BF72,'[1]Multi-Field'!$F$113="undrained"),BH72,""))</f>
        <v/>
      </c>
      <c r="FR72" s="409" t="str">
        <f>IF(AND('[1]Multi-Field'!$E$114=[1]Lists!BF72,'[1]Multi-Field'!$F$114="Drained"),BI72,IF(AND('[1]Multi-Field'!$E$114=[1]Lists!BF72,'[1]Multi-Field'!$F$114="undrained"),BH72,""))</f>
        <v/>
      </c>
      <c r="FS72" s="409" t="str">
        <f>IF(AND('[1]Multi-Field'!$E$115=[1]Lists!BF72,'[1]Multi-Field'!$F$115="Drained"),BI72,IF(AND('[1]Multi-Field'!$E$115=[1]Lists!BF72,'[1]Multi-Field'!$F$115="undrained"),BH72,""))</f>
        <v/>
      </c>
      <c r="FT72" s="409" t="str">
        <f>IF(AND('[1]Multi-Field'!$E$116=[1]Lists!BF72,'[1]Multi-Field'!$F$116="Drained"),BI72,IF(AND('[1]Multi-Field'!$E$116=[1]Lists!BF72,'[1]Multi-Field'!$F$116="undrained"),BH72,""))</f>
        <v/>
      </c>
      <c r="FU72" s="409" t="str">
        <f>IF(AND('[1]Multi-Field'!$E$117=[1]Lists!BF72,'[1]Multi-Field'!$F$117="Drained"),BI72,IF(AND('[1]Multi-Field'!$E$117=[1]Lists!BF72,'[1]Multi-Field'!$F$117="undrained"),BH72,""))</f>
        <v/>
      </c>
      <c r="FV72" s="409" t="str">
        <f>IF(AND('[1]Multi-Field'!$E$118=[1]Lists!BF72,'[1]Multi-Field'!$F$118="Drained"),BI72,IF(AND('[1]Multi-Field'!$E$118=[1]Lists!BF72,'[1]Multi-Field'!$F$118="undrained"),BH72,""))</f>
        <v/>
      </c>
      <c r="FW72" s="409" t="str">
        <f>IF(AND('[1]Multi-Field'!$E$119=[1]Lists!BF72,'[1]Multi-Field'!$F$119="Drained"),BI72,IF(AND('[1]Multi-Field'!$E$119=[1]Lists!BF72,'[1]Multi-Field'!$F$119="undrained"),BH72,""))</f>
        <v/>
      </c>
      <c r="FX72" s="409" t="str">
        <f>IF(AND('[1]Multi-Field'!$E$120=[1]Lists!BF72,'[1]Multi-Field'!$F$120="Drained"),BI72,IF(AND('[1]Multi-Field'!$E$120=[1]Lists!BF72,'[1]Multi-Field'!$F$120="undrained"),BH72,""))</f>
        <v/>
      </c>
      <c r="FZ72" t="s">
        <v>856</v>
      </c>
      <c r="GC72" s="4">
        <f>'[1]Multi-Field'!B70</f>
        <v>0</v>
      </c>
      <c r="GD72" s="73" t="str">
        <f>IF(OR('[1]Multi-Field'!Q70=$FZ$43,'[1]Multi-Field'!Q70=$FZ$44),'[1]Multi-Field'!BS70,"")</f>
        <v/>
      </c>
      <c r="GE72" s="4" t="str">
        <f>IF(AND(OR('[1]Multi-Field'!Q70=$FZ$86,'[1]Multi-Field'!Q70=$FZ$94,'[1]Multi-Field'!Q70=$FZ$87,'[1]Multi-Field'!Q70=[1]Lists!$FZ$93,'[1]Multi-Field'!Q70=$FZ$59),'[1]Multi-Field'!BS70&gt;50),'[1]Multi-Field'!BS70*0.8,IF(AND(OR('[1]Multi-Field'!Q70=$FZ$86,'[1]Multi-Field'!Q70=$FZ$94,'[1]Multi-Field'!Q70=$FZ$87,'[1]Multi-Field'!Q70=[1]Lists!$FZ$93,'[1]Multi-Field'!Q70=[1]Lists!$FZ$59),'[1]Multi-Field'!BS70&lt;50),'[1]Multi-Field'!BS70,""))</f>
        <v/>
      </c>
      <c r="GF72" s="4" t="str">
        <f>IF(OR('[1]Multi-Field'!Q70=[1]Lists!$FZ$7,'[1]Multi-Field'!Q70=[1]Lists!$FZ$5,'[1]Multi-Field'!Q70=[1]Lists!$FZ$24,'[1]Multi-Field'!Q70=[1]Lists!$FZ$10,'[1]Multi-Field'!Q70=[1]Lists!$FZ$8, '[1]Multi-Field'!Q70=[1]Lists!$FZ$25, '[1]Multi-Field'!Q70=[1]Lists!$FZ$23, '[1]Multi-Field'!Q70= [1]Lists!$FZ$47, '[1]Multi-Field'!Q70=[1]Lists!$FZ$49, '[1]Multi-Field'!Q70=[1]Lists!$FZ$48,'[1]Multi-Field'!Q70=[1]Lists!$FZ$3, '[1]Multi-Field'!Q70=[1]Lists!$FZ$14,'[1]Multi-Field'!Q70=[1]Lists!$FZ$36, '[1]Multi-Field'!Q70=[1]Lists!$FZ$41,'[1]Multi-Field'!Q70=[1]Lists!$FZ$42),0,"")</f>
        <v/>
      </c>
      <c r="GG72" s="4" t="str">
        <f>IF(OR('[1]Multi-Field'!Q70=[1]Lists!$FZ$6,'[1]Multi-Field'!Q70=[1]Lists!$FZ$4, '[1]Multi-Field'!Q99=[1]Lists!$FZ$11, '[1]Multi-Field'!Q70=[1]Lists!$FZ$1),100*IF('[1]Multi-Field'!U70=onepercent,0.75,IF('[1]Multi-Field'!U70=onetotwentyfivepercent,0.4,IF(OR('[1]Multi-Field'!U70=twentysixtofiftypercent,'[1]Multi-Field'!U70=greaterthanfiftypercent),0,""))),"")</f>
        <v/>
      </c>
      <c r="GH72" s="4" t="str">
        <f>IF(OR('[1]Multi-Field'!Q70=[1]Lists!$FZ$53,'[1]Multi-Field'!Q70=[1]Lists!$FZ$55), 50,IF('[1]Multi-Field'!Q70=[1]Lists!$FZ$54,225,IF('[1]Multi-Field'!Q70=[1]Lists!$FZ$56,75,"")))</f>
        <v/>
      </c>
      <c r="GI72" s="4" t="e">
        <f>#VALUE!</f>
        <v>#VALUE!</v>
      </c>
      <c r="GJ72" s="4" t="e">
        <f>#VALUE!</f>
        <v>#VALUE!</v>
      </c>
      <c r="GK72" s="4" t="str">
        <f>IF('[1]Multi-Field'!Q70=[1]Lists!$FZ$95,'[1]Multi-Field'!BS70*0.66,"")</f>
        <v/>
      </c>
      <c r="GM72" s="4" t="str">
        <f>IF(OR('[1]Multi-Field'!Q70=[1]Lists!$FZ$26,'[1]Multi-Field'!Q70=[1]Lists!$FZ$84),20,"")</f>
        <v/>
      </c>
      <c r="GN72" s="4" t="str">
        <f>IF(OR('[1]Multi-Field'!Q70=[1]Lists!$FZ$88,'[1]Multi-Field'!Q70=[1]Lists!$FZ$57),0,"")</f>
        <v/>
      </c>
      <c r="GO72" s="4" t="str">
        <f>IF(OR('[1]Multi-Field'!Q70=[1]Lists!$FZ$69,'[1]Multi-Field'!Q70=[1]Lists!$FZ$71,'[1]Multi-Field'!Q70=[1]Lists!$FZ$105),50,"")</f>
        <v/>
      </c>
      <c r="GP72" s="4">
        <f>IF(OR('[1]Multi-Field'!Q70=[1]Lists!$FZ$75,'[1]Multi-Field'!Q70=[1]Lists!$FZ$70),75,"")</f>
        <v>75</v>
      </c>
      <c r="GQ72" s="4" t="str">
        <f>IF('[1]Multi-Field'!Q70=[1]Lists!$FZ$72,150,"")</f>
        <v/>
      </c>
      <c r="GR72" s="4" t="str">
        <f>IF(OR('[1]Multi-Field'!Q70=[1]Lists!$FZ$74,'[1]Multi-Field'!Q70=[1]Lists!$FZ$73),40,"")</f>
        <v/>
      </c>
      <c r="GS72" s="4" t="str">
        <f>IF('[1]Multi-Field'!Q70=[1]Lists!$FZ$99,80,"")</f>
        <v/>
      </c>
      <c r="GT72" s="4" t="str">
        <f>IF('[1]Multi-Field'!Q70=[1]Lists!$FZ$106,70,"")</f>
        <v/>
      </c>
      <c r="GU72" s="4" t="e">
        <f t="shared" si="16"/>
        <v>#VALUE!</v>
      </c>
    </row>
    <row r="73" spans="1:203" ht="13.5" customHeight="1">
      <c r="A73" s="7" t="s">
        <v>160</v>
      </c>
      <c r="B73" s="7"/>
      <c r="C73" s="7"/>
      <c r="D73" s="8">
        <v>60</v>
      </c>
      <c r="E73" s="8">
        <f t="shared" si="12"/>
        <v>62</v>
      </c>
      <c r="F73" s="8">
        <f t="shared" si="13"/>
        <v>63</v>
      </c>
      <c r="G73" s="8">
        <v>65</v>
      </c>
      <c r="H73" s="8">
        <v>60</v>
      </c>
      <c r="I73" s="8">
        <f t="shared" si="17"/>
        <v>63</v>
      </c>
      <c r="J73" s="8">
        <f t="shared" si="18"/>
        <v>67</v>
      </c>
      <c r="K73" s="8">
        <v>70</v>
      </c>
      <c r="L73" s="8">
        <v>100</v>
      </c>
      <c r="M73" s="8">
        <f t="shared" si="14"/>
        <v>107</v>
      </c>
      <c r="N73" s="8">
        <f t="shared" si="15"/>
        <v>113</v>
      </c>
      <c r="O73" s="8">
        <v>120</v>
      </c>
      <c r="P73" s="391">
        <v>48</v>
      </c>
      <c r="Q73" s="394"/>
      <c r="R73" s="395" t="b">
        <f>IF(OR('Multi-Field'!AA50=Lists!$AC$42,'Multi-Field'!AA50=Lists!$AC$43),IF('Multi-Field'!Z50="x",(IF('Multi-Field'!AC50=Lists!$Q$11,Lists!$R$11,IF('Multi-Field'!AC50=Lists!$Q$12,Lists!$R$12,IF('Multi-Field'!AC50=Lists!$Q$13,Lists!$R$13,IF('Multi-Field'!AC50=Lists!$Q$14,Lists!$R$14))))),IF('Multi-Field'!X50="x",(IF('Multi-Field'!AC50=Lists!$Q$11,Lists!$S$11,IF('Multi-Field'!AC50=Lists!$Q$12,Lists!$S$12,IF('Multi-Field'!AC50=Lists!$Q$13,Lists!$S$13,IF('Multi-Field'!AC50=Lists!$Q$14,Lists!$S$14))))),IF('Multi-Field'!V50="x",(IF('Multi-Field'!AC50=Lists!$Q$11,Lists!$T$11,IF('Multi-Field'!AC50=Lists!$Q$12,Lists!$T$12,IF('Multi-Field'!AC50=Lists!$Q$13,Lists!$T$13,IF('Multi-Field'!AC50=Lists!$Q$14,Lists!$T$14))))),0))))</f>
        <v>0</v>
      </c>
      <c r="S73" s="395" t="str">
        <f t="shared" si="11"/>
        <v/>
      </c>
      <c r="T73" s="395"/>
      <c r="U73" s="396"/>
      <c r="V73" s="383">
        <f>IF(OR('Multi-Field'!AI59=$U$4,'Multi-Field'!AI59=$U$5,'Multi-Field'!AI59=$U$6,'Multi-Field'!AI59=$U$7,'Multi-Field'!AI59=$U$8,'Multi-Field'!AI59=$U$9),(IF('Multi-Field'!AJ59=$V$2,100,IF('Multi-Field'!AJ59=$V$3,65,IF('Multi-Field'!AJ59=$V$4,53,IF('Multi-Field'!AJ59=$V$5,41,IF('Multi-Field'!AJ59=$V$6,23,IF('Multi-Field'!AJ59=$V$7,0,0))))))),0)</f>
        <v>0</v>
      </c>
      <c r="W73" s="383" t="str">
        <f>IF(AND(OR('Multi-Field'!AF59=$S$3,'Multi-Field'!AF59=S61,'Multi-Field'!AF59=$S$7),'Multi-Field'!AN59&lt;18,'Multi-Field'!AN59&gt;0),35,IF('Multi-Field'!AF59=$S$4,55,IF(AND('Multi-Field'!AF59=$S$6,'Multi-Field'!AN59&lt;18),30,IF(AND('Multi-Field'!AN59&gt;17,OR('Multi-Field'!AF59=$S$3,'Multi-Field'!AF59=$S$5,'Multi-Field'!AF59= $S$6,'Multi-Field'!AF59=$S$7)),25,"0"))))</f>
        <v>0</v>
      </c>
      <c r="X73" s="383">
        <f>IF(OR('Multi-Field'!BA59=$U$4,'Multi-Field'!BA59=$U$5,'Multi-Field'!BA59=$U$6,'Multi-Field'!BA59=U63,'Multi-Field'!BA59=$U$8,'Multi-Field'!BA59=$U$9),(IF('Multi-Field'!BB59=$V$2,100,IF('Multi-Field'!BB59=$V$3,65,IF('Multi-Field'!BB59=$V$4,53,IF('Multi-Field'!BB59=$V$5,41,IF('Multi-Field'!BB59=$V$6,23,IF('Multi-Field'!BB59=$V$7,0,0))))))),0)</f>
        <v>0</v>
      </c>
      <c r="Y73" s="383" t="str">
        <f>IF(AND(OR('Multi-Field'!AX59=$S$3,'Multi-Field'!AX59=$S$5,'Multi-Field'!AX59=$S$7),'Multi-Field'!BF59&lt;18),35,IF('Multi-Field'!AX59=$S$4,55,IF(AND('Multi-Field'!AX59=$S$6,'Multi-Field'!BF59&lt;18),30,IF(AND('Multi-Field'!BF59&gt;17,OR('Multi-Field'!AX59=$S$3,'Multi-Field'!AX59=$S$5,'Multi-Field'!AX59=$S$6,'Multi-Field'!AX59=$S$7)),25,"0"))))</f>
        <v>0</v>
      </c>
      <c r="Z73" s="383">
        <v>57</v>
      </c>
      <c r="AC73" t="s">
        <v>858</v>
      </c>
      <c r="AI73" s="384">
        <f>'[1]Multi-Field'!B69</f>
        <v>0</v>
      </c>
      <c r="AJ73" s="385" t="e">
        <f>#VALUE!</f>
        <v>#VALUE!</v>
      </c>
      <c r="AK73" s="385" t="e">
        <f>#VALUE!</f>
        <v>#VALUE!</v>
      </c>
      <c r="AL73" s="385" t="e">
        <f>IF(AK73="","",IF('[1]Multi-Field'!AU69=20,10,IF(AK73-30&lt;0,0,AK73-30)))</f>
        <v>#VALUE!</v>
      </c>
      <c r="AM73" s="385" t="e">
        <f>#VALUE!</f>
        <v>#VALUE!</v>
      </c>
      <c r="AN73" s="385" t="e">
        <f>IF(AM73="","",IF(AM73-35&lt;1,0,AM73-35))</f>
        <v>#VALUE!</v>
      </c>
      <c r="AO73" s="385" t="e">
        <f>#VALUE!</f>
        <v>#VALUE!</v>
      </c>
      <c r="AP73" s="385" t="e">
        <f>#VALUE!</f>
        <v>#VALUE!</v>
      </c>
      <c r="AQ73" s="385" t="e">
        <f>#VALUE!</f>
        <v>#VALUE!</v>
      </c>
      <c r="AR73" s="385" t="e">
        <f>#VALUE!</f>
        <v>#VALUE!</v>
      </c>
      <c r="AS73" s="385" t="e">
        <f>IF(AR73="","",IF('[1]Multi-Field'!AU69&gt;9,0,AR73-15))</f>
        <v>#VALUE!</v>
      </c>
      <c r="AT73" s="385" t="e">
        <f>#VALUE!</f>
        <v>#VALUE!</v>
      </c>
      <c r="AU73" s="385" t="e">
        <f>#VALUE!</f>
        <v>#VALUE!</v>
      </c>
      <c r="AV73" s="385" t="e">
        <f>IF(AU73="","",IF('[1]Multi-Field'!AU69=9&gt;9,0,AU73-35))</f>
        <v>#VALUE!</v>
      </c>
      <c r="AW73" s="385" t="e">
        <f>#VALUE!</f>
        <v>#VALUE!</v>
      </c>
      <c r="AX73" s="385" t="e">
        <f t="shared" si="20"/>
        <v>#VALUE!</v>
      </c>
      <c r="AY73" s="385" t="str">
        <f>IF('[1]Multi-Field'!AU69="","",IF('[1]Multi-Field'!AU69&lt;1,100,IF('[1]Multi-Field'!AU69=1,75,IF('[1]Multi-Field'!AU69=2,50,IF('[1]Multi-Field'!AU69=3,25,IF('[1]Multi-Field'!AU69&gt;3,0,""))))))</f>
        <v/>
      </c>
      <c r="AZ73" s="385" t="str">
        <f t="shared" si="21"/>
        <v/>
      </c>
      <c r="BA73" s="385" t="e">
        <f>#VALUE!</f>
        <v>#VALUE!</v>
      </c>
      <c r="BB73" s="385" t="e">
        <f>IF(BA73="","",IF(AND('[1]Multi-Field'!AU69&lt;40,'[1]Multi-Field'!AU69&gt;9),40,IF('[1]Multi-Field'!AU69&gt;39,0,BA73+5)))</f>
        <v>#VALUE!</v>
      </c>
      <c r="BC73" s="386" t="e">
        <f t="shared" si="22"/>
        <v>#VALUE!</v>
      </c>
      <c r="BD73" s="282">
        <v>0.24</v>
      </c>
      <c r="BE73" s="282">
        <v>0.55000000000000004</v>
      </c>
      <c r="BF73" s="411" t="s">
        <v>1244</v>
      </c>
      <c r="BG73" s="412">
        <v>3</v>
      </c>
      <c r="BH73" s="412">
        <v>3.5</v>
      </c>
      <c r="BI73" s="412">
        <v>4</v>
      </c>
      <c r="BJ73" s="409" t="e">
        <f>IF(AND('[1]Single Field'!#REF!=[1]Lists!BF73,'[1]Single Field'!#REF!="Drained"),"x",IF(AND('[1]Single Field'!#REF!=[1]Lists!BF73,'[1]Single Field'!#REF!="Undrained"),O,""))</f>
        <v>#REF!</v>
      </c>
      <c r="BK73" s="409" t="str">
        <f>IF(AND('[1]Multi-Field'!$E$3=[1]Lists!BF73,'[1]Multi-Field'!$F$3="Drained"),BI73,IF(AND('[1]Multi-Field'!$E$3=BF73,'[1]Multi-Field'!$F$3="undrained"),BH73,""))</f>
        <v/>
      </c>
      <c r="BL73" s="409" t="str">
        <f>IF(AND('[1]Multi-Field'!$E$4=BF73,'[1]Multi-Field'!$F$4="Drained"),BI73,IF(AND('[1]Multi-Field'!$E$4=BF73,'[1]Multi-Field'!$F$4="undrained"),BH73,""))</f>
        <v/>
      </c>
      <c r="BM73" s="409" t="str">
        <f>IF(AND('[1]Multi-Field'!$E$5=BF73,'[1]Multi-Field'!$F$5="Drained"),BI73,IF(AND('[1]Multi-Field'!$E$5=BF73,'[1]Multi-Field'!$F$5="undrained"),BH73,""))</f>
        <v/>
      </c>
      <c r="BN73" s="409" t="str">
        <f>IF(AND('[1]Multi-Field'!$E$6=BF73,'[1]Multi-Field'!$F$6="Drained"),BI73,IF(AND('[1]Multi-Field'!$E$6=BF73,'[1]Multi-Field'!$F$6="undrained"),BH73,""))</f>
        <v/>
      </c>
      <c r="BO73" s="409" t="str">
        <f>IF(AND('[1]Multi-Field'!$E$7=BF73,'[1]Multi-Field'!$F$7="Drained"),BI73,IF(AND('[1]Multi-Field'!$E$7=BF73,'[1]Multi-Field'!$F$7="undrained"),BH73,""))</f>
        <v/>
      </c>
      <c r="BP73" s="409" t="str">
        <f>IF(AND('[1]Multi-Field'!$E$8=BF73,'[1]Multi-Field'!$F$8="Drained"),BI73,IF(AND('[1]Multi-Field'!$E$8=BF73,'[1]Multi-Field'!$F$8="undrained"),BH73,""))</f>
        <v/>
      </c>
      <c r="BQ73" s="409" t="str">
        <f>IF(AND('[1]Multi-Field'!$E$9=BF73,'[1]Multi-Field'!$F$9="Drained"),BI73,IF(AND('[1]Multi-Field'!$E$9=BF73,'[1]Multi-Field'!$F$9="undrained"),BH73,""))</f>
        <v/>
      </c>
      <c r="BR73" s="409" t="str">
        <f>IF(AND('[1]Multi-Field'!$E$10=BF73,'[1]Multi-Field'!$F$10="Drained"),BI73,IF(AND('[1]Multi-Field'!$E$10=BF73,'[1]Multi-Field'!$F$10="undrained"),BH73,""))</f>
        <v/>
      </c>
      <c r="BS73" s="409" t="str">
        <f>IF(AND('[1]Multi-Field'!$E$11=BF73,'[1]Multi-Field'!$F$11="Drained"),BI73,IF(AND('[1]Multi-Field'!$E$11=BF73,'[1]Multi-Field'!$F$11="undrained"),BH73,""))</f>
        <v/>
      </c>
      <c r="BT73" s="409" t="str">
        <f>IF(AND('[1]Multi-Field'!$E$12=BF73,'[1]Multi-Field'!$F$12="Drained"),BI73,IF(AND('[1]Multi-Field'!$E$12=BF73,'[1]Multi-Field'!$F$12="undrained"),BH73,""))</f>
        <v/>
      </c>
      <c r="BU73" s="409" t="str">
        <f>IF(AND('[1]Multi-Field'!$E$13=BF73,'[1]Multi-Field'!$F$13="Drained"),BI73,IF(AND('[1]Multi-Field'!$E$3=BF73,'[1]Multi-Field'!$F$13="undrained"),BH73,""))</f>
        <v/>
      </c>
      <c r="BV73" s="409" t="str">
        <f>IF(AND('[1]Multi-Field'!$E$14=BF73,'[1]Multi-Field'!$F$14="Drained"),BI73,IF(AND('[1]Multi-Field'!$E$14=BF73,'[1]Multi-Field'!$F$14="undrained"),BH73,""))</f>
        <v/>
      </c>
      <c r="BW73" s="409" t="str">
        <f>IF(AND('[1]Multi-Field'!$E$15=BF73,'[1]Multi-Field'!$F$15="Drained"),BI73,IF(AND('[1]Multi-Field'!$E$15=BF73,'[1]Multi-Field'!$F$15="undrained"),BH73,""))</f>
        <v/>
      </c>
      <c r="BX73" s="409" t="str">
        <f>IF(AND('[1]Multi-Field'!$E$16=[1]Lists!BF73,'[1]Multi-Field'!$F$16="Drained"),BI73,IF(AND('[1]Multi-Field'!$E$16=[1]Lists!BF73,'[1]Multi-Field'!$F$16="undrained"),BH73,""))</f>
        <v/>
      </c>
      <c r="BY73" s="409" t="str">
        <f>IF(AND('[1]Multi-Field'!$E$17=[1]Lists!BF73,'[1]Multi-Field'!$F$17="Drained"),BI73,IF(AND('[1]Multi-Field'!$E$17=[1]Lists!BF73,'[1]Multi-Field'!$F$17="undrained"),BH73,""))</f>
        <v/>
      </c>
      <c r="BZ73" s="409" t="str">
        <f>IF(AND('[1]Multi-Field'!$E$18=[1]Lists!BF73,'[1]Multi-Field'!$F$18="Drained"),BI73,IF(AND('[1]Multi-Field'!$E$18=[1]Lists!BF73,'[1]Multi-Field'!$F$18="undrained"),BH73,""))</f>
        <v/>
      </c>
      <c r="CA73" s="409" t="str">
        <f>IF(AND('[1]Multi-Field'!$E$19=[1]Lists!BF73,'[1]Multi-Field'!$F$19="Drained"),BI73,IF(AND('[1]Multi-Field'!$E$19=[1]Lists!BF73,'[1]Multi-Field'!$F$19="undrained"),BH73,""))</f>
        <v/>
      </c>
      <c r="CB73" s="409" t="str">
        <f>IF(AND('[1]Multi-Field'!$E$20=[1]Lists!BF73,'[1]Multi-Field'!$F$20="Drained"),BI73,IF(AND('[1]Multi-Field'!$E$20=[1]Lists!BF73,'[1]Multi-Field'!$F$20="undrained"),BH73,""))</f>
        <v/>
      </c>
      <c r="CC73" s="409" t="str">
        <f>IF(AND('[1]Multi-Field'!$E$21=[1]Lists!BF73,'[1]Multi-Field'!$F$21="Drained"),BI73,IF(AND('[1]Multi-Field'!$E$21=[1]Lists!BF73,'[1]Multi-Field'!$F$21="undrained"),BH73,""))</f>
        <v/>
      </c>
      <c r="CD73" s="409" t="str">
        <f>IF(AND('[1]Multi-Field'!$E$22=[1]Lists!BF73,'[1]Multi-Field'!$F$22="Drained"),BI73,IF(AND('[1]Multi-Field'!$E$22=[1]Lists!BF73,'[1]Multi-Field'!$F$22="undrained"),BH73,""))</f>
        <v/>
      </c>
      <c r="CE73" s="409" t="str">
        <f>IF(AND('[1]Multi-Field'!$E$23=[1]Lists!BF73,'[1]Multi-Field'!$F$23="Drained"),BI73,IF(AND('[1]Multi-Field'!$E$23=[1]Lists!BF73,'[1]Multi-Field'!$F$23="undrained"),BH73,""))</f>
        <v/>
      </c>
      <c r="CF73" s="409" t="str">
        <f>IF(AND('[1]Multi-Field'!$E$24=[1]Lists!BF73,'[1]Multi-Field'!$F$24="Drained"),BI73,IF(AND('[1]Multi-Field'!$E$24=[1]Lists!BF73,'[1]Multi-Field'!$F$24="undrained"),BH73,""))</f>
        <v/>
      </c>
      <c r="CG73" s="409" t="str">
        <f>IF(AND('[1]Multi-Field'!$E$25=[1]Lists!BF73,'[1]Multi-Field'!$F$25="Drained"),BI73,IF(AND('[1]Multi-Field'!$E$25=[1]Lists!BF73,'[1]Multi-Field'!$F$25="undrained"),BH73,""))</f>
        <v/>
      </c>
      <c r="CH73" s="409" t="str">
        <f>IF(AND('[1]Multi-Field'!$E$26=[1]Lists!BF73,'[1]Multi-Field'!$F$26="Drained"),BI73,IF(AND('[1]Multi-Field'!$E$26=[1]Lists!BF73,'[1]Multi-Field'!$F$26="undrained"),BH73,""))</f>
        <v/>
      </c>
      <c r="CI73" s="409" t="str">
        <f>IF(AND('[1]Multi-Field'!$E$27=[1]Lists!BF73,'[1]Multi-Field'!$F$27="Drained"),BI73,IF(AND('[1]Multi-Field'!$E$27=[1]Lists!BF73,'[1]Multi-Field'!$F$27="undrained"),BH73,""))</f>
        <v/>
      </c>
      <c r="CJ73" s="409" t="str">
        <f>IF(AND('[1]Multi-Field'!$E$28=[1]Lists!BF73,'[1]Multi-Field'!$F$28="Drained"),BI73,IF(AND('[1]Multi-Field'!$E$28=[1]Lists!BF73,'[1]Multi-Field'!$F$28="undrained"),BH73,""))</f>
        <v/>
      </c>
      <c r="CK73" s="409" t="str">
        <f>IF(AND('[1]Multi-Field'!$E$29=[1]Lists!BF73,'[1]Multi-Field'!$F$29="Drained"),BI73,IF(AND('[1]Multi-Field'!$E$29=[1]Lists!BF73,'[1]Multi-Field'!$F$29="undrained"),BH73,""))</f>
        <v/>
      </c>
      <c r="CL73" s="409" t="str">
        <f>IF(AND('[1]Multi-Field'!$E$30=[1]Lists!BF73,'[1]Multi-Field'!$F$30="Drained"),BI73,IF(AND('[1]Multi-Field'!$E$30=[1]Lists!BF73,'[1]Multi-Field'!$F$30="undrained"),BH73,""))</f>
        <v/>
      </c>
      <c r="CM73" s="409" t="str">
        <f>IF(AND('[1]Multi-Field'!$E$31=[1]Lists!BF73,'[1]Multi-Field'!$F$31="Drained"),BI73,IF(AND('[1]Multi-Field'!$E$31=[1]Lists!BF73,'[1]Multi-Field'!$F$31="undrained"),BH73,""))</f>
        <v/>
      </c>
      <c r="CN73" s="409" t="str">
        <f>IF(AND('[1]Multi-Field'!$E$32=[1]Lists!BF73,'[1]Multi-Field'!$F$32="Drained"),BI73,IF(AND('[1]Multi-Field'!$E$32=[1]Lists!BF73,'[1]Multi-Field'!$F$32="undrained"),BH73,""))</f>
        <v/>
      </c>
      <c r="CO73" s="409" t="str">
        <f>IF(AND('[1]Multi-Field'!$E$33=[1]Lists!BF73,'[1]Multi-Field'!$F$33="Drained"),BI73,IF(AND('[1]Multi-Field'!$E$33=[1]Lists!BF73,'[1]Multi-Field'!$F$33="undrained"),BH73,""))</f>
        <v/>
      </c>
      <c r="CP73" s="409" t="str">
        <f>IF(AND('[1]Multi-Field'!$E$34=[1]Lists!BF73,'[1]Multi-Field'!$F$34="Drained"),BI73,IF(AND('[1]Multi-Field'!$E$34=[1]Lists!BF73,'[1]Multi-Field'!$F$34="undrained"),BH73,""))</f>
        <v/>
      </c>
      <c r="CQ73" s="409" t="str">
        <f>IF(AND('[1]Multi-Field'!$E$35=[1]Lists!BF73,'[1]Multi-Field'!$F$35="Drained"),BI73,IF(AND('[1]Multi-Field'!$E$35=[1]Lists!BF73,'[1]Multi-Field'!$F$35="undrained"),BH73,""))</f>
        <v/>
      </c>
      <c r="CR73" s="409" t="str">
        <f>IF(AND('[1]Multi-Field'!$E$36=[1]Lists!BF73,'[1]Multi-Field'!$F$36="Drained"),BI73,IF(AND('[1]Multi-Field'!$E$36=[1]Lists!BF73,'[1]Multi-Field'!$F$36="undrained"),BH73,""))</f>
        <v/>
      </c>
      <c r="CS73" s="409" t="str">
        <f>IF(AND('[1]Multi-Field'!$E$37=[1]Lists!BF73,'[1]Multi-Field'!$F$37="Drained"),BI73,IF(AND('[1]Multi-Field'!$E$37=[1]Lists!BF73,'[1]Multi-Field'!$F$37="undrained"),BH73,""))</f>
        <v/>
      </c>
      <c r="CT73" s="409" t="str">
        <f>IF(AND('[1]Multi-Field'!$E$38=[1]Lists!BF73,'[1]Multi-Field'!$F$38="Drained"),BI73,IF(AND('[1]Multi-Field'!$E$38=[1]Lists!BF73,'[1]Multi-Field'!$F$38="undrained"),BH73,""))</f>
        <v/>
      </c>
      <c r="CU73" s="409" t="str">
        <f>IF(AND('[1]Multi-Field'!$E$39=[1]Lists!BF73,'[1]Multi-Field'!$F$39="Drained"),BI73,IF(AND('[1]Multi-Field'!$E$39=[1]Lists!BF73,'[1]Multi-Field'!$F$39="undrained"),BH73,""))</f>
        <v/>
      </c>
      <c r="CV73" s="409" t="str">
        <f>IF(AND('[1]Multi-Field'!$E$40=[1]Lists!BF73,'[1]Multi-Field'!$F$40="Drained"),BI73,IF(AND('[1]Multi-Field'!$E$40=[1]Lists!BF73,'[1]Multi-Field'!$F$40="undrained"),BH73,""))</f>
        <v/>
      </c>
      <c r="CW73" s="409" t="str">
        <f>IF(AND('[1]Multi-Field'!$E$41=[1]Lists!BF73,'[1]Multi-Field'!$F$40="Drained"),BI73,IF(AND('[1]Multi-Field'!$E$40=[1]Lists!BF73,'[1]Multi-Field'!$F$40="undrained"),BH73,""))</f>
        <v/>
      </c>
      <c r="CX73" s="409" t="str">
        <f>IF(AND('[1]Multi-Field'!$E$42=[1]Lists!BF73,'[1]Multi-Field'!$F$42="Drained"),BI73,IF(AND('[1]Multi-Field'!$E$42=[1]Lists!BF73,'[1]Multi-Field'!$F$42="undrained"),BH73,""))</f>
        <v/>
      </c>
      <c r="CY73" s="409" t="str">
        <f>IF(AND('[1]Multi-Field'!$E$43=[1]Lists!BF73,'[1]Multi-Field'!$F$43="Drained"),BI73,IF(AND('[1]Multi-Field'!$E$43=[1]Lists!BF73,'[1]Multi-Field'!$F$43="undrained"),BH73,""))</f>
        <v/>
      </c>
      <c r="CZ73" s="409" t="str">
        <f>IF(AND('[1]Multi-Field'!$E$44=[1]Lists!BF73,'[1]Multi-Field'!$F$44="Drained"),BI73,IF(AND('[1]Multi-Field'!$E$44=[1]Lists!BF73,'[1]Multi-Field'!$F$44="undrained"),BH73,""))</f>
        <v/>
      </c>
      <c r="DA73" s="409" t="str">
        <f>IF(AND('[1]Multi-Field'!$E$45=[1]Lists!BF73,'[1]Multi-Field'!$F$45="Drained"),BI73,IF(AND('[1]Multi-Field'!$E$45=[1]Lists!BF73,'[1]Multi-Field'!$F$45="undrained"),BH73,""))</f>
        <v/>
      </c>
      <c r="DB73" s="409" t="str">
        <f>IF(AND('[1]Multi-Field'!$E$46=[1]Lists!BF73,'[1]Multi-Field'!$F$46="Drained"),BI73,IF(AND('[1]Multi-Field'!$E$46=[1]Lists!BF73,'[1]Multi-Field'!$F$46="undrained"),BH73,""))</f>
        <v/>
      </c>
      <c r="DC73" s="409" t="str">
        <f>IF(AND('[1]Multi-Field'!$E$47=[1]Lists!BF73,'[1]Multi-Field'!$F$47="Drained"),BI73,IF(AND('[1]Multi-Field'!$E$47=[1]Lists!BF73,'[1]Multi-Field'!$F$47="undrained"),BH73,""))</f>
        <v/>
      </c>
      <c r="DD73" s="409" t="str">
        <f>IF(AND('[1]Multi-Field'!$E$48=[1]Lists!BF73,'[1]Multi-Field'!$F$48="Drained"),BI73,IF(AND('[1]Multi-Field'!$E$48=[1]Lists!BF73,'[1]Multi-Field'!$F$48="undrained"),BH73,""))</f>
        <v/>
      </c>
      <c r="DE73" s="409" t="str">
        <f>IF(AND('[1]Multi-Field'!$E$49=[1]Lists!BF73,'[1]Multi-Field'!$F$49="Drained"),BI73,IF(AND('[1]Multi-Field'!$E$49=[1]Lists!BF73,'[1]Multi-Field'!$F$9="undrained"),BH73,""))</f>
        <v/>
      </c>
      <c r="DF73" s="409" t="str">
        <f>IF(AND('[1]Multi-Field'!$E$50=[1]Lists!BF73,'[1]Multi-Field'!$F$50="Drained"),BI73,IF(AND('[1]Multi-Field'!$E$50=[1]Lists!BF73,'[1]Multi-Field'!$F$50="undrained"),BH73,""))</f>
        <v/>
      </c>
      <c r="DG73" s="409" t="str">
        <f>IF(AND('[1]Multi-Field'!$E$51=[1]Lists!BF73,'[1]Multi-Field'!$F$51="Drained"),BI73,IF(AND('[1]Multi-Field'!$E$51=[1]Lists!BF73,'[1]Multi-Field'!$F$51="undrained"),BH73,""))</f>
        <v/>
      </c>
      <c r="DH73" s="409" t="str">
        <f>IF(AND('[1]Multi-Field'!$E$52=[1]Lists!BF73,'[1]Multi-Field'!$F$52="Drained"),BI73,IF(AND('[1]Multi-Field'!$E$52=[1]Lists!BF73,'[1]Multi-Field'!$F$52="undrained"),BH73,""))</f>
        <v/>
      </c>
      <c r="DI73" s="409" t="str">
        <f>IF(AND('[1]Multi-Field'!$E$53=[1]Lists!BF73,'[1]Multi-Field'!$F$53="Drained"),BI73,IF(AND('[1]Multi-Field'!$E$53=[1]Lists!BF73,'[1]Multi-Field'!$F$53="undrained"),BH73,""))</f>
        <v/>
      </c>
      <c r="DJ73" s="409" t="str">
        <f>IF(AND('[1]Multi-Field'!$E$54=[1]Lists!BF73,'[1]Multi-Field'!$F$54="Drained"),BI73,IF(AND('[1]Multi-Field'!$E$54=[1]Lists!BF73,'[1]Multi-Field'!$F$54="undrained"),BH73,""))</f>
        <v/>
      </c>
      <c r="DK73" s="409" t="str">
        <f>IF(AND('[1]Multi-Field'!$E$55=[1]Lists!BF73,'[1]Multi-Field'!$F$55="Drained"),BI73,IF(AND('[1]Multi-Field'!$E$55=[1]Lists!BF73,'[1]Multi-Field'!$F$55="undrained"),BH73,""))</f>
        <v/>
      </c>
      <c r="DL73" s="409" t="str">
        <f>IF(AND('[1]Multi-Field'!$E$56=[1]Lists!BF73,'[1]Multi-Field'!$F$56="Drained"),BI73,IF(AND('[1]Multi-Field'!$E$56=[1]Lists!BF73,'[1]Multi-Field'!$F$56="undrained"),BH73,""))</f>
        <v/>
      </c>
      <c r="DM73" s="409" t="str">
        <f>IF(AND('[1]Multi-Field'!$E$57=[1]Lists!BF73,'[1]Multi-Field'!$F$57="Drained"),BI73,IF(AND('[1]Multi-Field'!$E$57=[1]Lists!BF73,'[1]Multi-Field'!$F$57="undrained"),BH73,""))</f>
        <v/>
      </c>
      <c r="DN73" s="409" t="str">
        <f>IF(AND('[1]Multi-Field'!$E$58=[1]Lists!BF73,'[1]Multi-Field'!$F$58="Drained"),BI73,IF(AND('[1]Multi-Field'!$E$58=[1]Lists!BF73,'[1]Multi-Field'!$F$58="undrained"),BH73,""))</f>
        <v/>
      </c>
      <c r="DO73" s="409" t="str">
        <f>IF(AND('[1]Multi-Field'!$E$59=[1]Lists!BF73,'[1]Multi-Field'!$F$59="Drained"),BI73,IF(AND('[1]Multi-Field'!$E$59=[1]Lists!BF73,'[1]Multi-Field'!$F$59="undrained"),BH73,""))</f>
        <v/>
      </c>
      <c r="DP73" s="409" t="str">
        <f>IF(AND('[1]Multi-Field'!$E$60=[1]Lists!BF73,'[1]Multi-Field'!$F$60="Drained"),BI73,IF(AND('[1]Multi-Field'!$E$60=[1]Lists!BF73,'[1]Multi-Field'!$F$60="undrained"),BH73,""))</f>
        <v/>
      </c>
      <c r="DQ73" s="409" t="str">
        <f>IF(AND('[1]Multi-Field'!$E$61=[1]Lists!BF73,'[1]Multi-Field'!$F$61="Drained"),BI73,IF(AND('[1]Multi-Field'!$E$61=[1]Lists!BF73,'[1]Multi-Field'!$F$61="undrained"),BH73,""))</f>
        <v/>
      </c>
      <c r="DR73" s="409" t="str">
        <f>IF(AND('[1]Multi-Field'!$E$62=[1]Lists!BF73,'[1]Multi-Field'!$F$62="Drained"),BI73,IF(AND('[1]Multi-Field'!$E$62=[1]Lists!BF73,'[1]Multi-Field'!$F$62="undrained"),BH73,""))</f>
        <v/>
      </c>
      <c r="DS73" s="409" t="str">
        <f>IF(AND('[1]Multi-Field'!$E$63=[1]Lists!BF73,'[1]Multi-Field'!$F$63="Drained"),BI73,IF(AND('[1]Multi-Field'!$E$63=[1]Lists!BF73,'[1]Multi-Field'!$F$63="undrained"),BH73,""))</f>
        <v/>
      </c>
      <c r="DT73" s="409" t="str">
        <f>IF(AND('[1]Multi-Field'!$E$64=[1]Lists!BF73,'[1]Multi-Field'!$F$64="Drained"),BI73,IF(AND('[1]Multi-Field'!$E$64=[1]Lists!BF73,'[1]Multi-Field'!$F$64="undrained"),BH73,""))</f>
        <v/>
      </c>
      <c r="DU73" s="409" t="str">
        <f>IF(AND('[1]Multi-Field'!$E$65=[1]Lists!BF73,'[1]Multi-Field'!$F$65="Drained"),BI73,IF(AND('[1]Multi-Field'!$E$65=[1]Lists!BF73,'[1]Multi-Field'!$F$65="undrained"),BH73,""))</f>
        <v/>
      </c>
      <c r="DV73" s="409" t="str">
        <f>IF(AND('[1]Multi-Field'!$E$66=[1]Lists!BF73,'[1]Multi-Field'!$F$66="Drained"),BI73,IF(AND('[1]Multi-Field'!$E$66=[1]Lists!BF73,'[1]Multi-Field'!$F$66="undrained"),BH73,""))</f>
        <v/>
      </c>
      <c r="DW73" s="409" t="str">
        <f>IF(AND('[1]Multi-Field'!$E$67=[1]Lists!BF73,'[1]Multi-Field'!$F$67="Drained"),BI73,IF(AND('[1]Multi-Field'!$E$67=[1]Lists!BF73,'[1]Multi-Field'!$F$67="undrained"),BH73,""))</f>
        <v/>
      </c>
      <c r="DX73" s="409" t="str">
        <f>IF(AND('[1]Multi-Field'!$E$68=[1]Lists!BF73,'[1]Multi-Field'!$F$68="Drained"),BI73,IF(AND('[1]Multi-Field'!$E$68=[1]Lists!BF73,'[1]Multi-Field'!$F$68="undrained"),BH73,""))</f>
        <v/>
      </c>
      <c r="DY73" s="409" t="str">
        <f>IF(AND('[1]Multi-Field'!$E$69=[1]Lists!BF73,'[1]Multi-Field'!$F$69="Drained"),BI73,IF(AND('[1]Multi-Field'!$E$69=[1]Lists!BF73,'[1]Multi-Field'!$F$69="undrained"),BH73,""))</f>
        <v/>
      </c>
      <c r="DZ73" s="409" t="str">
        <f>IF(AND('[1]Multi-Field'!$E$70=[1]Lists!BF73,'[1]Multi-Field'!$F$70="Drained"),BI73,IF(AND('[1]Multi-Field'!$E$70=[1]Lists!BF73,'[1]Multi-Field'!$F$70="undrained"),BH73,""))</f>
        <v/>
      </c>
      <c r="EA73" s="409" t="str">
        <f>IF(AND('[1]Multi-Field'!$E$71=[1]Lists!BF73,'[1]Multi-Field'!$F$71="Drained"),BI73,IF(AND('[1]Multi-Field'!$E$71=[1]Lists!BF73,'[1]Multi-Field'!$F$71="undrained"),BH73,""))</f>
        <v/>
      </c>
      <c r="EB73" s="409" t="str">
        <f>IF(AND('[1]Multi-Field'!$E$72=[1]Lists!BF73,'[1]Multi-Field'!$F$72="Drained"),BI73,IF(AND('[1]Multi-Field'!$E$72=[1]Lists!BF73,'[1]Multi-Field'!$F$72="undrained"),BH73,""))</f>
        <v/>
      </c>
      <c r="EC73" s="409" t="str">
        <f>IF(AND('[1]Multi-Field'!$E$73=[1]Lists!BF73,'[1]Multi-Field'!$F$73="Drained"),BI73,IF(AND('[1]Multi-Field'!$E$73=[1]Lists!BF73,'[1]Multi-Field'!$F$73="undrained"),BH73,""))</f>
        <v/>
      </c>
      <c r="ED73" s="409">
        <f>IF(AND('[1]Multi-Field'!$E$74=[1]Lists!BF73,'[1]Multi-Field'!$F$74="Drained"),BI73,IF(AND('[1]Multi-Field'!$E$74=[1]Lists!BF73,'[1]Multi-Field'!$F$74="undrained"),BH73,""))</f>
        <v>3.5</v>
      </c>
      <c r="EE73" s="409" t="str">
        <f>IF(AND('[1]Multi-Field'!$E$75=[1]Lists!BF73,'[1]Multi-Field'!$F$75="Drained"),BI73,IF(AND('[1]Multi-Field'!$E$75=[1]Lists!BF73,'[1]Multi-Field'!$F$75="undrained"),BH73,""))</f>
        <v/>
      </c>
      <c r="EF73" s="409" t="str">
        <f>IF(AND('[1]Multi-Field'!$E$76=[1]Lists!BF73,'[1]Multi-Field'!$F$76="Drained"),BI73,IF(AND('[1]Multi-Field'!$E$76=[1]Lists!BF73,'[1]Multi-Field'!$F$6="undrained"),BH73,""))</f>
        <v/>
      </c>
      <c r="EG73" s="409" t="str">
        <f>IF(AND('[1]Multi-Field'!$E$77=[1]Lists!BF73,'[1]Multi-Field'!$F$77="Drained"),BI73,IF(AND('[1]Multi-Field'!$E$77=[1]Lists!BF73,'[1]Multi-Field'!$F$77="undrained"),BH73,""))</f>
        <v/>
      </c>
      <c r="EH73" s="409" t="str">
        <f>IF(AND('[1]Multi-Field'!$E$78=[1]Lists!BF73,'[1]Multi-Field'!$F$78="Drained"),BI73,IF(AND('[1]Multi-Field'!$E$78=[1]Lists!BF73,'[1]Multi-Field'!$F$78="undrained"),BH73,""))</f>
        <v/>
      </c>
      <c r="EI73" s="409" t="str">
        <f>IF(AND('[1]Multi-Field'!$E$79=[1]Lists!BF73,'[1]Multi-Field'!$F$79="Drained"),BI73,IF(AND('[1]Multi-Field'!$E$79=[1]Lists!BF73,'[1]Multi-Field'!$F$79="undrained"),BH73,""))</f>
        <v/>
      </c>
      <c r="EJ73" s="409" t="str">
        <f>IF(AND('[1]Multi-Field'!$E$80=[1]Lists!BF73,'[1]Multi-Field'!$F$80="Drained"),BI73,IF(AND('[1]Multi-Field'!$E$80=[1]Lists!BF73,'[1]Multi-Field'!$F$80="undrained"),BH73,""))</f>
        <v/>
      </c>
      <c r="EK73" s="409" t="str">
        <f>IF(AND('[1]Multi-Field'!$E$81=[1]Lists!BF73,'[1]Multi-Field'!$F$81="Drained"),BI73,IF(AND('[1]Multi-Field'!$E$81=[1]Lists!BF73,'[1]Multi-Field'!$F$81="undrained"),BH73,""))</f>
        <v/>
      </c>
      <c r="EL73" s="409" t="str">
        <f>IF(AND('[1]Multi-Field'!$E$82=[1]Lists!BF73,'[1]Multi-Field'!$F$82="Drained"),BI73,IF(AND('[1]Multi-Field'!$E$82=[1]Lists!BF73,'[1]Multi-Field'!$F$82="undrained"),BH73,""))</f>
        <v/>
      </c>
      <c r="EM73" s="409" t="str">
        <f>IF(AND('[1]Multi-Field'!$E$83=[1]Lists!BF73,'[1]Multi-Field'!$F$83="Drained"),BI73,IF(AND('[1]Multi-Field'!$E$83=[1]Lists!BF73,'[1]Multi-Field'!$F$83="undrained"),BH73,""))</f>
        <v/>
      </c>
      <c r="EN73" s="409" t="str">
        <f>IF(AND('[1]Multi-Field'!$E$84=[1]Lists!BF73,'[1]Multi-Field'!$F$84="Drained"),BI73,IF(AND('[1]Multi-Field'!$E$84=[1]Lists!BF73,'[1]Multi-Field'!$F$84="undrained"),BH73,""))</f>
        <v/>
      </c>
      <c r="EO73" s="409" t="str">
        <f>IF(AND('[1]Multi-Field'!$E$85=[1]Lists!BF73,'[1]Multi-Field'!$F$85="Drained"),BI73,IF(AND('[1]Multi-Field'!$E$85=[1]Lists!BF73,'[1]Multi-Field'!$F$85="undrained"),BH73,""))</f>
        <v/>
      </c>
      <c r="EP73" s="409" t="str">
        <f>IF(AND('[1]Multi-Field'!$E$86=[1]Lists!BF73,'[1]Multi-Field'!$F$86="Drained"),BI73,IF(AND('[1]Multi-Field'!$E$86=[1]Lists!BF73,'[1]Multi-Field'!$F$86="undrained"),BH73,""))</f>
        <v/>
      </c>
      <c r="EQ73" s="409" t="str">
        <f>IF(AND('[1]Multi-Field'!$E$87=[1]Lists!BF73,'[1]Multi-Field'!$F$87="Drained"),BI73,IF(AND('[1]Multi-Field'!$E$87=[1]Lists!BF73,'[1]Multi-Field'!$F$87="undrained"),BH73,""))</f>
        <v/>
      </c>
      <c r="ER73" s="409" t="str">
        <f>IF(AND('[1]Multi-Field'!$E$88=[1]Lists!BF73,'[1]Multi-Field'!$F$88="Drained"),BI73,IF(AND('[1]Multi-Field'!$E$88=[1]Lists!BF73,'[1]Multi-Field'!$F$88="undrained"),BH73,""))</f>
        <v/>
      </c>
      <c r="ES73" s="409" t="str">
        <f>IF(AND('[1]Multi-Field'!$E$89=[1]Lists!BF73,'[1]Multi-Field'!$F$89="Drained"),BI73,IF(AND('[1]Multi-Field'!$E$89=[1]Lists!BF73,'[1]Multi-Field'!$F$89="undrained"),BH73,""))</f>
        <v/>
      </c>
      <c r="ET73" s="409" t="str">
        <f>IF(AND('[1]Multi-Field'!$E$90=[1]Lists!BF73,'[1]Multi-Field'!$F$90="Drained"),BI73,IF(AND('[1]Multi-Field'!$E$90=[1]Lists!BF73,'[1]Multi-Field'!$F$90="undrained"),BH73,""))</f>
        <v/>
      </c>
      <c r="EU73" s="409" t="str">
        <f>IF(AND('[1]Multi-Field'!$E$91=[1]Lists!BF73,'[1]Multi-Field'!$F$91="Drained"),BI73,IF(AND('[1]Multi-Field'!$E$91=[1]Lists!BF73,'[1]Multi-Field'!$F$91="undrained"),BH73,""))</f>
        <v/>
      </c>
      <c r="EV73" s="409" t="str">
        <f>IF(AND('[1]Multi-Field'!$E$92=[1]Lists!BF73,'[1]Multi-Field'!$F$92="Drained"),BI73,IF(AND('[1]Multi-Field'!$E$92=[1]Lists!BF73,'[1]Multi-Field'!$F$92="undrained"),BH73,""))</f>
        <v/>
      </c>
      <c r="EW73" s="409" t="str">
        <f>IF(AND('[1]Multi-Field'!$E$93=[1]Lists!BF73,'[1]Multi-Field'!$F$93="Drained"),BI73,IF(AND('[1]Multi-Field'!$E$93=[1]Lists!BF73,'[1]Multi-Field'!$F$93="undrained"),BH73,""))</f>
        <v/>
      </c>
      <c r="EX73" s="409" t="str">
        <f>IF(AND('[1]Multi-Field'!$E$94=[1]Lists!BF73,'[1]Multi-Field'!$F$94="Drained"),BI73,IF(AND('[1]Multi-Field'!$E$94=[1]Lists!BF73,'[1]Multi-Field'!$F$94="undrained"),BH73,""))</f>
        <v/>
      </c>
      <c r="EY73" s="409" t="str">
        <f>IF(AND('[1]Multi-Field'!$E$95=[1]Lists!BF73,'[1]Multi-Field'!$F$95="Drained"),BI73,IF(AND('[1]Multi-Field'!$E$95=[1]Lists!BF73,'[1]Multi-Field'!$F$95="undrained"),BH73,""))</f>
        <v/>
      </c>
      <c r="EZ73" s="409" t="str">
        <f>IF(AND('[1]Multi-Field'!$E$96=[1]Lists!BF73,'[1]Multi-Field'!$F$96="Drained"),BI73,IF(AND('[1]Multi-Field'!$E$96=[1]Lists!BF73,'[1]Multi-Field'!$F$96="undrained"),BH73,""))</f>
        <v/>
      </c>
      <c r="FA73" s="409" t="str">
        <f>IF(AND('[1]Multi-Field'!$E$97=[1]Lists!BF73,'[1]Multi-Field'!$F$97="Drained"),BI73,IF(AND('[1]Multi-Field'!$E$97=[1]Lists!BF73,'[1]Multi-Field'!$F$97="undrained"),BH73,""))</f>
        <v/>
      </c>
      <c r="FB73" s="409" t="str">
        <f>IF(AND('[1]Multi-Field'!$E$98=[1]Lists!BF73,'[1]Multi-Field'!$F$98="Drained"),BI73,IF(AND('[1]Multi-Field'!$E$98=[1]Lists!BF73,'[1]Multi-Field'!$F$98="undrained"),BH73,""))</f>
        <v/>
      </c>
      <c r="FC73" s="409" t="str">
        <f>IF(AND('[1]Multi-Field'!$E$99=[1]Lists!BF73,'[1]Multi-Field'!$F$99="Drained"),BI73,IF(AND('[1]Multi-Field'!$E$99=[1]Lists!BF73,'[1]Multi-Field'!$F$99="undrained"),BH73,""))</f>
        <v/>
      </c>
      <c r="FD73" s="409" t="str">
        <f>IF(AND('[1]Multi-Field'!$E$100=[1]Lists!BF73,'[1]Multi-Field'!$F$100="Drained"),BI73,IF(AND('[1]Multi-Field'!$E$100=[1]Lists!BF73,'[1]Multi-Field'!$F$100="undrained"),BH73,""))</f>
        <v/>
      </c>
      <c r="FE73" s="409" t="str">
        <f>IF(AND('[1]Multi-Field'!$E$101=[1]Lists!BF73,'[1]Multi-Field'!$F$101="Drained"),BI73,IF(AND('[1]Multi-Field'!$E$101=[1]Lists!BF73,'[1]Multi-Field'!$F$101="undrained"),BH73,""))</f>
        <v/>
      </c>
      <c r="FF73" s="409" t="str">
        <f>IF(AND('[1]Multi-Field'!$E$102=[1]Lists!BF73,'[1]Multi-Field'!$F$102="Drained"),BI73,IF(AND('[1]Multi-Field'!$E$102=[1]Lists!BF73,'[1]Multi-Field'!$F$102="undrained"),BH73,""))</f>
        <v/>
      </c>
      <c r="FG73" s="409" t="str">
        <f>IF(AND('[1]Multi-Field'!$E$103=[1]Lists!BF73,'[1]Multi-Field'!$F$103="Drained"),BI73,IF(AND('[1]Multi-Field'!$E$103=[1]Lists!BF73,'[1]Multi-Field'!$F$103="undrained"),BH73,""))</f>
        <v/>
      </c>
      <c r="FH73" s="409" t="str">
        <f>IF(AND('[1]Multi-Field'!$E$104=[1]Lists!BF73,'[1]Multi-Field'!$F$104="Drained"),BI73,IF(AND('[1]Multi-Field'!$E$104=[1]Lists!BF73,'[1]Multi-Field'!$F$104="undrained"),BH73,""))</f>
        <v/>
      </c>
      <c r="FI73" s="409" t="str">
        <f>IF(AND('[1]Multi-Field'!$E$105=[1]Lists!BF73,'[1]Multi-Field'!$F$105="Drained"),BI73,IF(AND('[1]Multi-Field'!$E$105=[1]Lists!BF73,'[1]Multi-Field'!$F$105="undrained"),BH73,""))</f>
        <v/>
      </c>
      <c r="FJ73" s="409" t="str">
        <f>IF(AND('[1]Multi-Field'!$E$106=[1]Lists!BF73,'[1]Multi-Field'!$F$106="Drained"),BI73,IF(AND('[1]Multi-Field'!$E$106=[1]Lists!BF73,'[1]Multi-Field'!$F$106="undrained"),BH73,""))</f>
        <v/>
      </c>
      <c r="FK73" s="409" t="str">
        <f>IF(AND('[1]Multi-Field'!$E$107=[1]Lists!BF73,'[1]Multi-Field'!$F$107="Drained"),BI73,IF(AND('[1]Multi-Field'!$E$107=[1]Lists!BF73,'[1]Multi-Field'!$F$107="undrained"),BH73,""))</f>
        <v/>
      </c>
      <c r="FL73" s="409" t="str">
        <f>IF(AND('[1]Multi-Field'!$E$108=[1]Lists!BF73,'[1]Multi-Field'!$F$108="Drained"),BI73,IF(AND('[1]Multi-Field'!$E$108=[1]Lists!BF73,'[1]Multi-Field'!$F$108="undrained"),BH73,""))</f>
        <v/>
      </c>
      <c r="FM73" s="409" t="str">
        <f>IF(AND('[1]Multi-Field'!$E$109=[1]Lists!BF73,'[1]Multi-Field'!$F$109="Drained"),BI73,IF(AND('[1]Multi-Field'!$E$109=[1]Lists!BF73,'[1]Multi-Field'!$F$109="undrained"),BH73,""))</f>
        <v/>
      </c>
      <c r="FN73" s="409" t="str">
        <f>IF(AND('[1]Multi-Field'!$E$110=[1]Lists!BF73,'[1]Multi-Field'!$F$110="Drained"),BI73,IF(AND('[1]Multi-Field'!$E$110=[1]Lists!BF73,'[1]Multi-Field'!$F$110="undrained"),BH73,""))</f>
        <v/>
      </c>
      <c r="FO73" s="409" t="str">
        <f>IF(AND('[1]Multi-Field'!$E$111=[1]Lists!BF73,'[1]Multi-Field'!$F$111="Drained"),BI73,IF(AND('[1]Multi-Field'!$E$111=[1]Lists!BF73,'[1]Multi-Field'!$F$111="undrained"),BH73,""))</f>
        <v/>
      </c>
      <c r="FP73" s="409" t="str">
        <f>IF(AND('[1]Multi-Field'!$E$112=[1]Lists!BF73,'[1]Multi-Field'!$F$112="Drained"),BI73,IF(AND('[1]Multi-Field'!$E$112=[1]Lists!BF73,'[1]Multi-Field'!$F$112="undrained"),BH73,""))</f>
        <v/>
      </c>
      <c r="FQ73" s="409" t="str">
        <f>IF(AND('[1]Multi-Field'!$E$113=[1]Lists!BF73,'[1]Multi-Field'!$F$113="Drained"),BI73,IF(AND('[1]Multi-Field'!$E$113=[1]Lists!BF73,'[1]Multi-Field'!$F$113="undrained"),BH73,""))</f>
        <v/>
      </c>
      <c r="FR73" s="409" t="str">
        <f>IF(AND('[1]Multi-Field'!$E$114=[1]Lists!BF73,'[1]Multi-Field'!$F$114="Drained"),BI73,IF(AND('[1]Multi-Field'!$E$114=[1]Lists!BF73,'[1]Multi-Field'!$F$114="undrained"),BH73,""))</f>
        <v/>
      </c>
      <c r="FS73" s="409" t="str">
        <f>IF(AND('[1]Multi-Field'!$E$115=[1]Lists!BF73,'[1]Multi-Field'!$F$115="Drained"),BI73,IF(AND('[1]Multi-Field'!$E$115=[1]Lists!BF73,'[1]Multi-Field'!$F$115="undrained"),BH73,""))</f>
        <v/>
      </c>
      <c r="FT73" s="409" t="str">
        <f>IF(AND('[1]Multi-Field'!$E$116=[1]Lists!BF73,'[1]Multi-Field'!$F$116="Drained"),BI73,IF(AND('[1]Multi-Field'!$E$116=[1]Lists!BF73,'[1]Multi-Field'!$F$116="undrained"),BH73,""))</f>
        <v/>
      </c>
      <c r="FU73" s="409" t="str">
        <f>IF(AND('[1]Multi-Field'!$E$117=[1]Lists!BF73,'[1]Multi-Field'!$F$117="Drained"),BI73,IF(AND('[1]Multi-Field'!$E$117=[1]Lists!BF73,'[1]Multi-Field'!$F$117="undrained"),BH73,""))</f>
        <v/>
      </c>
      <c r="FV73" s="409" t="str">
        <f>IF(AND('[1]Multi-Field'!$E$118=[1]Lists!BF73,'[1]Multi-Field'!$F$118="Drained"),BI73,IF(AND('[1]Multi-Field'!$E$118=[1]Lists!BF73,'[1]Multi-Field'!$F$118="undrained"),BH73,""))</f>
        <v/>
      </c>
      <c r="FW73" s="409" t="str">
        <f>IF(AND('[1]Multi-Field'!$E$119=[1]Lists!BF73,'[1]Multi-Field'!$F$119="Drained"),BI73,IF(AND('[1]Multi-Field'!$E$119=[1]Lists!BF73,'[1]Multi-Field'!$F$119="undrained"),BH73,""))</f>
        <v/>
      </c>
      <c r="FX73" s="409" t="str">
        <f>IF(AND('[1]Multi-Field'!$E$120=[1]Lists!BF73,'[1]Multi-Field'!$F$120="Drained"),BI73,IF(AND('[1]Multi-Field'!$E$120=[1]Lists!BF73,'[1]Multi-Field'!$F$120="undrained"),BH73,""))</f>
        <v/>
      </c>
      <c r="FZ73" t="s">
        <v>857</v>
      </c>
      <c r="GC73" s="4">
        <f>'[1]Multi-Field'!B71</f>
        <v>0</v>
      </c>
      <c r="GD73" s="73" t="str">
        <f>IF(OR('[1]Multi-Field'!Q71=$FZ$43,'[1]Multi-Field'!Q71=$FZ$44),'[1]Multi-Field'!BS71,"")</f>
        <v/>
      </c>
      <c r="GE73" s="4" t="str">
        <f>IF(AND(OR('[1]Multi-Field'!Q71=$FZ$86,'[1]Multi-Field'!Q71=$FZ$94,'[1]Multi-Field'!Q71=$FZ$87,'[1]Multi-Field'!Q71=[1]Lists!$FZ$93,'[1]Multi-Field'!Q71=$FZ$59),'[1]Multi-Field'!BS71&gt;50),'[1]Multi-Field'!BS71*0.8,IF(AND(OR('[1]Multi-Field'!Q71=$FZ$86,'[1]Multi-Field'!Q71=$FZ$94,'[1]Multi-Field'!Q71=$FZ$87,'[1]Multi-Field'!Q71=[1]Lists!$FZ$93,'[1]Multi-Field'!Q71=[1]Lists!$FZ$59),'[1]Multi-Field'!BS71&lt;50),'[1]Multi-Field'!BS71,""))</f>
        <v/>
      </c>
      <c r="GF73" s="4" t="str">
        <f>IF(OR('[1]Multi-Field'!Q71=[1]Lists!$FZ$7,'[1]Multi-Field'!Q71=[1]Lists!$FZ$5,'[1]Multi-Field'!Q71=[1]Lists!$FZ$24,'[1]Multi-Field'!Q71=[1]Lists!$FZ$10,'[1]Multi-Field'!Q71=[1]Lists!$FZ$8, '[1]Multi-Field'!Q71=[1]Lists!$FZ$25, '[1]Multi-Field'!Q71=[1]Lists!$FZ$23, '[1]Multi-Field'!Q71= [1]Lists!$FZ$47, '[1]Multi-Field'!Q71=[1]Lists!$FZ$49, '[1]Multi-Field'!Q71=[1]Lists!$FZ$48,'[1]Multi-Field'!Q71=[1]Lists!$FZ$3, '[1]Multi-Field'!Q71=[1]Lists!$FZ$14,'[1]Multi-Field'!Q71=[1]Lists!$FZ$36, '[1]Multi-Field'!Q71=[1]Lists!$FZ$41,'[1]Multi-Field'!Q71=[1]Lists!$FZ$42),0,"")</f>
        <v/>
      </c>
      <c r="GG73" s="4" t="str">
        <f>IF(OR('[1]Multi-Field'!Q71=[1]Lists!$FZ$6,'[1]Multi-Field'!Q71=[1]Lists!$FZ$4, '[1]Multi-Field'!Q100=[1]Lists!$FZ$11, '[1]Multi-Field'!Q71=[1]Lists!$FZ$1),100*IF('[1]Multi-Field'!U71=onepercent,0.75,IF('[1]Multi-Field'!U71=onetotwentyfivepercent,0.4,IF(OR('[1]Multi-Field'!U71=twentysixtofiftypercent,'[1]Multi-Field'!U71=greaterthanfiftypercent),0,""))),"")</f>
        <v/>
      </c>
      <c r="GH73" s="4" t="str">
        <f>IF(OR('[1]Multi-Field'!Q71=[1]Lists!$FZ$53,'[1]Multi-Field'!Q71=[1]Lists!$FZ$55), 50,IF('[1]Multi-Field'!Q71=[1]Lists!$FZ$54,225,IF('[1]Multi-Field'!Q71=[1]Lists!$FZ$56,75,"")))</f>
        <v/>
      </c>
      <c r="GI73" s="4" t="e">
        <f>#VALUE!</f>
        <v>#VALUE!</v>
      </c>
      <c r="GJ73" s="4" t="e">
        <f>#VALUE!</f>
        <v>#VALUE!</v>
      </c>
      <c r="GK73" s="4" t="str">
        <f>IF('[1]Multi-Field'!Q71=[1]Lists!$FZ$95,'[1]Multi-Field'!BS71*0.66,"")</f>
        <v/>
      </c>
      <c r="GM73" s="4" t="str">
        <f>IF(OR('[1]Multi-Field'!Q71=[1]Lists!$FZ$26,'[1]Multi-Field'!Q71=[1]Lists!$FZ$84),20,"")</f>
        <v/>
      </c>
      <c r="GN73" s="4" t="str">
        <f>IF(OR('[1]Multi-Field'!Q71=[1]Lists!$FZ$88,'[1]Multi-Field'!Q71=[1]Lists!$FZ$57),0,"")</f>
        <v/>
      </c>
      <c r="GO73" s="4">
        <f>IF(OR('[1]Multi-Field'!Q71=[1]Lists!$FZ$69,'[1]Multi-Field'!Q71=[1]Lists!$FZ$71,'[1]Multi-Field'!Q71=[1]Lists!$FZ$105),50,"")</f>
        <v>50</v>
      </c>
      <c r="GP73" s="4" t="str">
        <f>IF(OR('[1]Multi-Field'!Q71=[1]Lists!$FZ$75,'[1]Multi-Field'!Q71=[1]Lists!$FZ$70),75,"")</f>
        <v/>
      </c>
      <c r="GQ73" s="4" t="str">
        <f>IF('[1]Multi-Field'!Q71=[1]Lists!$FZ$72,150,"")</f>
        <v/>
      </c>
      <c r="GR73" s="4" t="str">
        <f>IF(OR('[1]Multi-Field'!Q71=[1]Lists!$FZ$74,'[1]Multi-Field'!Q71=[1]Lists!$FZ$73),40,"")</f>
        <v/>
      </c>
      <c r="GS73" s="4" t="str">
        <f>IF('[1]Multi-Field'!Q71=[1]Lists!$FZ$99,80,"")</f>
        <v/>
      </c>
      <c r="GT73" s="4" t="str">
        <f>IF('[1]Multi-Field'!Q71=[1]Lists!$FZ$106,70,"")</f>
        <v/>
      </c>
      <c r="GU73" s="4" t="e">
        <f t="shared" si="16"/>
        <v>#VALUE!</v>
      </c>
    </row>
    <row r="74" spans="1:203" ht="13.5" customHeight="1">
      <c r="A74" s="7" t="s">
        <v>161</v>
      </c>
      <c r="B74" s="7"/>
      <c r="C74" s="7"/>
      <c r="D74" s="8">
        <v>70</v>
      </c>
      <c r="E74" s="8">
        <f t="shared" si="12"/>
        <v>70</v>
      </c>
      <c r="F74" s="8">
        <f t="shared" si="13"/>
        <v>70</v>
      </c>
      <c r="G74" s="8">
        <v>70</v>
      </c>
      <c r="H74" s="8">
        <v>70</v>
      </c>
      <c r="I74" s="8">
        <f t="shared" si="17"/>
        <v>70</v>
      </c>
      <c r="J74" s="8">
        <f t="shared" si="18"/>
        <v>70</v>
      </c>
      <c r="K74" s="8">
        <v>70</v>
      </c>
      <c r="L74" s="8">
        <v>120</v>
      </c>
      <c r="M74" s="8">
        <f t="shared" si="14"/>
        <v>120</v>
      </c>
      <c r="N74" s="8">
        <f t="shared" si="15"/>
        <v>120</v>
      </c>
      <c r="O74" s="8">
        <v>120</v>
      </c>
      <c r="P74" s="391">
        <v>49</v>
      </c>
      <c r="Q74" s="394"/>
      <c r="R74" s="395" t="b">
        <f>IF(OR('Multi-Field'!AA51=Lists!$AC$42,'Multi-Field'!AA51=Lists!$AC$43),IF('Multi-Field'!Z51="x",(IF('Multi-Field'!AC51=Lists!$Q$11,Lists!$R$11,IF('Multi-Field'!AC51=Lists!$Q$12,Lists!$R$12,IF('Multi-Field'!AC51=Lists!$Q$13,Lists!$R$13,IF('Multi-Field'!AC51=Lists!$Q$14,Lists!$R$14))))),IF('Multi-Field'!X51="x",(IF('Multi-Field'!AC51=Lists!$Q$11,Lists!$S$11,IF('Multi-Field'!AC51=Lists!$Q$12,Lists!$S$12,IF('Multi-Field'!AC51=Lists!$Q$13,Lists!$S$13,IF('Multi-Field'!AC51=Lists!$Q$14,Lists!$S$14))))),IF('Multi-Field'!V51="x",(IF('Multi-Field'!AC51=Lists!$Q$11,Lists!$T$11,IF('Multi-Field'!AC51=Lists!$Q$12,Lists!$T$12,IF('Multi-Field'!AC51=Lists!$Q$13,Lists!$T$13,IF('Multi-Field'!AC51=Lists!$Q$14,Lists!$T$14))))),0))))</f>
        <v>0</v>
      </c>
      <c r="S74" s="395" t="str">
        <f t="shared" si="11"/>
        <v/>
      </c>
      <c r="T74" s="395"/>
      <c r="U74" s="396"/>
      <c r="V74" s="383">
        <f>IF(OR('Multi-Field'!AI60=$U$4,'Multi-Field'!AI60=$U$5,'Multi-Field'!AI60=$U$6,'Multi-Field'!AI60=$U$7,'Multi-Field'!AI60=$U$8,'Multi-Field'!AI60=$U$9),(IF('Multi-Field'!AJ60=$V$2,100,IF('Multi-Field'!AJ60=$V$3,65,IF('Multi-Field'!AJ60=$V$4,53,IF('Multi-Field'!AJ60=$V$5,41,IF('Multi-Field'!AJ60=$V$6,23,IF('Multi-Field'!AJ60=$V$7,0,0))))))),0)</f>
        <v>0</v>
      </c>
      <c r="W74" s="383" t="str">
        <f>IF(AND(OR('Multi-Field'!AF60=$S$3,'Multi-Field'!AF60=S62,'Multi-Field'!AF60=$S$7),'Multi-Field'!AN60&lt;18,'Multi-Field'!AN60&gt;0),35,IF('Multi-Field'!AF60=$S$4,55,IF(AND('Multi-Field'!AF60=$S$6,'Multi-Field'!AN60&lt;18),30,IF(AND('Multi-Field'!AN60&gt;17,OR('Multi-Field'!AF60=$S$3,'Multi-Field'!AF60=$S$5,'Multi-Field'!AF60= $S$6,'Multi-Field'!AF60=$S$7)),25,"0"))))</f>
        <v>0</v>
      </c>
      <c r="X74" s="383">
        <f>IF(OR('Multi-Field'!BA60=$U$4,'Multi-Field'!BA60=$U$5,'Multi-Field'!BA60=$U$6,'Multi-Field'!BA60=U64,'Multi-Field'!BA60=$U$8,'Multi-Field'!BA60=$U$9),(IF('Multi-Field'!BB60=$V$2,100,IF('Multi-Field'!BB60=$V$3,65,IF('Multi-Field'!BB60=$V$4,53,IF('Multi-Field'!BB60=$V$5,41,IF('Multi-Field'!BB60=$V$6,23,IF('Multi-Field'!BB60=$V$7,0,0))))))),0)</f>
        <v>0</v>
      </c>
      <c r="Y74" s="383" t="str">
        <f>IF(AND(OR('Multi-Field'!AX60=$S$3,'Multi-Field'!AX60=$S$5,'Multi-Field'!AX60=$S$7),'Multi-Field'!BF60&lt;18),35,IF('Multi-Field'!AX60=$S$4,55,IF(AND('Multi-Field'!AX60=$S$6,'Multi-Field'!BF60&lt;18),30,IF(AND('Multi-Field'!BF60&gt;17,OR('Multi-Field'!AX60=$S$3,'Multi-Field'!AX60=$S$5,'Multi-Field'!AX60=$S$6,'Multi-Field'!AX60=$S$7)),25,"0"))))</f>
        <v>0</v>
      </c>
      <c r="Z74" s="383">
        <v>58</v>
      </c>
      <c r="AC74" t="s">
        <v>859</v>
      </c>
      <c r="AI74" s="384">
        <f>'[1]Multi-Field'!B70</f>
        <v>0</v>
      </c>
      <c r="AJ74" s="385" t="e">
        <f>#VALUE!</f>
        <v>#VALUE!</v>
      </c>
      <c r="AK74" s="385" t="e">
        <f>#VALUE!</f>
        <v>#VALUE!</v>
      </c>
      <c r="AL74" s="385" t="e">
        <f>IF(AK74="","",IF('[1]Multi-Field'!AU70=20,10,IF(AK74-30&lt;0,0,AK74-30)))</f>
        <v>#VALUE!</v>
      </c>
      <c r="AM74" s="385" t="e">
        <f>#VALUE!</f>
        <v>#VALUE!</v>
      </c>
      <c r="AN74" s="385" t="e">
        <f t="shared" si="19"/>
        <v>#VALUE!</v>
      </c>
      <c r="AO74" s="385" t="e">
        <f>#VALUE!</f>
        <v>#VALUE!</v>
      </c>
      <c r="AP74" s="385" t="e">
        <f>#VALUE!</f>
        <v>#VALUE!</v>
      </c>
      <c r="AQ74" s="385" t="e">
        <f>#VALUE!</f>
        <v>#VALUE!</v>
      </c>
      <c r="AR74" s="385" t="e">
        <f>#VALUE!</f>
        <v>#VALUE!</v>
      </c>
      <c r="AS74" s="385" t="e">
        <f>IF(AR74="","",IF('[1]Multi-Field'!AU70&gt;9,0,AR74-15))</f>
        <v>#VALUE!</v>
      </c>
      <c r="AT74" s="385" t="e">
        <f>#VALUE!</f>
        <v>#VALUE!</v>
      </c>
      <c r="AU74" s="385" t="e">
        <f>#VALUE!</f>
        <v>#VALUE!</v>
      </c>
      <c r="AV74" s="385" t="e">
        <f>IF(AU74="","",IF('[1]Multi-Field'!AU70=9&gt;9,0,AU74-35))</f>
        <v>#VALUE!</v>
      </c>
      <c r="AW74" s="385" t="e">
        <f>#VALUE!</f>
        <v>#VALUE!</v>
      </c>
      <c r="AX74" s="385" t="e">
        <f t="shared" si="20"/>
        <v>#VALUE!</v>
      </c>
      <c r="AY74" s="385" t="str">
        <f>IF('[1]Multi-Field'!AU70="","",IF('[1]Multi-Field'!AU70&lt;1,100,IF('[1]Multi-Field'!AU70=1,75,IF('[1]Multi-Field'!AU70=2,50,IF('[1]Multi-Field'!AU70=3,25,IF('[1]Multi-Field'!AU70&gt;3,0,""))))))</f>
        <v/>
      </c>
      <c r="AZ74" s="385" t="str">
        <f t="shared" si="21"/>
        <v/>
      </c>
      <c r="BA74" s="385" t="e">
        <f>#VALUE!</f>
        <v>#VALUE!</v>
      </c>
      <c r="BB74" s="385" t="e">
        <f>IF(BA74="","",IF(AND('[1]Multi-Field'!AU70&lt;40,'[1]Multi-Field'!AU70&gt;9),40,IF('[1]Multi-Field'!AU70&gt;39,0,BA74+5)))</f>
        <v>#VALUE!</v>
      </c>
      <c r="BC74" s="386" t="e">
        <f t="shared" si="22"/>
        <v>#VALUE!</v>
      </c>
      <c r="BD74" s="282">
        <v>0.34</v>
      </c>
      <c r="BE74" s="282">
        <v>0.78</v>
      </c>
      <c r="BF74" s="411" t="s">
        <v>1245</v>
      </c>
      <c r="BG74" s="412">
        <v>2</v>
      </c>
      <c r="BH74" s="412">
        <v>5</v>
      </c>
      <c r="BI74" s="412">
        <v>5.5</v>
      </c>
      <c r="BJ74" s="409" t="e">
        <f>IF(AND('[1]Single Field'!#REF!=[1]Lists!BF74,'[1]Single Field'!#REF!="Drained"),"x",IF(AND('[1]Single Field'!#REF!=[1]Lists!BF74,'[1]Single Field'!#REF!="Undrained"),O,""))</f>
        <v>#REF!</v>
      </c>
      <c r="BK74" s="409" t="str">
        <f>IF(AND('[1]Multi-Field'!$E$3=[1]Lists!BF74,'[1]Multi-Field'!$F$3="Drained"),BI74,IF(AND('[1]Multi-Field'!$E$3=BF74,'[1]Multi-Field'!$F$3="undrained"),BH74,""))</f>
        <v/>
      </c>
      <c r="BL74" s="409" t="str">
        <f>IF(AND('[1]Multi-Field'!$E$4=BF74,'[1]Multi-Field'!$F$4="Drained"),BI74,IF(AND('[1]Multi-Field'!$E$4=BF74,'[1]Multi-Field'!$F$4="undrained"),BH74,""))</f>
        <v/>
      </c>
      <c r="BM74" s="409" t="str">
        <f>IF(AND('[1]Multi-Field'!$E$5=BF74,'[1]Multi-Field'!$F$5="Drained"),BI74,IF(AND('[1]Multi-Field'!$E$5=BF74,'[1]Multi-Field'!$F$5="undrained"),BH74,""))</f>
        <v/>
      </c>
      <c r="BN74" s="409" t="str">
        <f>IF(AND('[1]Multi-Field'!$E$6=BF74,'[1]Multi-Field'!$F$6="Drained"),BI74,IF(AND('[1]Multi-Field'!$E$6=BF74,'[1]Multi-Field'!$F$6="undrained"),BH74,""))</f>
        <v/>
      </c>
      <c r="BO74" s="409" t="str">
        <f>IF(AND('[1]Multi-Field'!$E$7=BF74,'[1]Multi-Field'!$F$7="Drained"),BI74,IF(AND('[1]Multi-Field'!$E$7=BF74,'[1]Multi-Field'!$F$7="undrained"),BH74,""))</f>
        <v/>
      </c>
      <c r="BP74" s="409" t="str">
        <f>IF(AND('[1]Multi-Field'!$E$8=BF74,'[1]Multi-Field'!$F$8="Drained"),BI74,IF(AND('[1]Multi-Field'!$E$8=BF74,'[1]Multi-Field'!$F$8="undrained"),BH74,""))</f>
        <v/>
      </c>
      <c r="BQ74" s="409" t="str">
        <f>IF(AND('[1]Multi-Field'!$E$9=BF74,'[1]Multi-Field'!$F$9="Drained"),BI74,IF(AND('[1]Multi-Field'!$E$9=BF74,'[1]Multi-Field'!$F$9="undrained"),BH74,""))</f>
        <v/>
      </c>
      <c r="BR74" s="409" t="str">
        <f>IF(AND('[1]Multi-Field'!$E$10=BF74,'[1]Multi-Field'!$F$10="Drained"),BI74,IF(AND('[1]Multi-Field'!$E$10=BF74,'[1]Multi-Field'!$F$10="undrained"),BH74,""))</f>
        <v/>
      </c>
      <c r="BS74" s="409" t="str">
        <f>IF(AND('[1]Multi-Field'!$E$11=BF74,'[1]Multi-Field'!$F$11="Drained"),BI74,IF(AND('[1]Multi-Field'!$E$11=BF74,'[1]Multi-Field'!$F$11="undrained"),BH74,""))</f>
        <v/>
      </c>
      <c r="BT74" s="409" t="str">
        <f>IF(AND('[1]Multi-Field'!$E$12=BF74,'[1]Multi-Field'!$F$12="Drained"),BI74,IF(AND('[1]Multi-Field'!$E$12=BF74,'[1]Multi-Field'!$F$12="undrained"),BH74,""))</f>
        <v/>
      </c>
      <c r="BU74" s="409" t="str">
        <f>IF(AND('[1]Multi-Field'!$E$13=BF74,'[1]Multi-Field'!$F$13="Drained"),BI74,IF(AND('[1]Multi-Field'!$E$3=BF74,'[1]Multi-Field'!$F$13="undrained"),BH74,""))</f>
        <v/>
      </c>
      <c r="BV74" s="409" t="str">
        <f>IF(AND('[1]Multi-Field'!$E$14=BF74,'[1]Multi-Field'!$F$14="Drained"),BI74,IF(AND('[1]Multi-Field'!$E$14=BF74,'[1]Multi-Field'!$F$14="undrained"),BH74,""))</f>
        <v/>
      </c>
      <c r="BW74" s="409" t="str">
        <f>IF(AND('[1]Multi-Field'!$E$15=BF74,'[1]Multi-Field'!$F$15="Drained"),BI74,IF(AND('[1]Multi-Field'!$E$15=BF74,'[1]Multi-Field'!$F$15="undrained"),BH74,""))</f>
        <v/>
      </c>
      <c r="BX74" s="409" t="str">
        <f>IF(AND('[1]Multi-Field'!$E$16=[1]Lists!BF74,'[1]Multi-Field'!$F$16="Drained"),BI74,IF(AND('[1]Multi-Field'!$E$16=[1]Lists!BF74,'[1]Multi-Field'!$F$16="undrained"),BH74,""))</f>
        <v/>
      </c>
      <c r="BY74" s="409" t="str">
        <f>IF(AND('[1]Multi-Field'!$E$17=[1]Lists!BF74,'[1]Multi-Field'!$F$17="Drained"),BI74,IF(AND('[1]Multi-Field'!$E$17=[1]Lists!BF74,'[1]Multi-Field'!$F$17="undrained"),BH74,""))</f>
        <v/>
      </c>
      <c r="BZ74" s="409" t="str">
        <f>IF(AND('[1]Multi-Field'!$E$18=[1]Lists!BF74,'[1]Multi-Field'!$F$18="Drained"),BI74,IF(AND('[1]Multi-Field'!$E$18=[1]Lists!BF74,'[1]Multi-Field'!$F$18="undrained"),BH74,""))</f>
        <v/>
      </c>
      <c r="CA74" s="409" t="str">
        <f>IF(AND('[1]Multi-Field'!$E$19=[1]Lists!BF74,'[1]Multi-Field'!$F$19="Drained"),BI74,IF(AND('[1]Multi-Field'!$E$19=[1]Lists!BF74,'[1]Multi-Field'!$F$19="undrained"),BH74,""))</f>
        <v/>
      </c>
      <c r="CB74" s="409" t="str">
        <f>IF(AND('[1]Multi-Field'!$E$20=[1]Lists!BF74,'[1]Multi-Field'!$F$20="Drained"),BI74,IF(AND('[1]Multi-Field'!$E$20=[1]Lists!BF74,'[1]Multi-Field'!$F$20="undrained"),BH74,""))</f>
        <v/>
      </c>
      <c r="CC74" s="409" t="str">
        <f>IF(AND('[1]Multi-Field'!$E$21=[1]Lists!BF74,'[1]Multi-Field'!$F$21="Drained"),BI74,IF(AND('[1]Multi-Field'!$E$21=[1]Lists!BF74,'[1]Multi-Field'!$F$21="undrained"),BH74,""))</f>
        <v/>
      </c>
      <c r="CD74" s="409" t="str">
        <f>IF(AND('[1]Multi-Field'!$E$22=[1]Lists!BF74,'[1]Multi-Field'!$F$22="Drained"),BI74,IF(AND('[1]Multi-Field'!$E$22=[1]Lists!BF74,'[1]Multi-Field'!$F$22="undrained"),BH74,""))</f>
        <v/>
      </c>
      <c r="CE74" s="409" t="str">
        <f>IF(AND('[1]Multi-Field'!$E$23=[1]Lists!BF74,'[1]Multi-Field'!$F$23="Drained"),BI74,IF(AND('[1]Multi-Field'!$E$23=[1]Lists!BF74,'[1]Multi-Field'!$F$23="undrained"),BH74,""))</f>
        <v/>
      </c>
      <c r="CF74" s="409" t="str">
        <f>IF(AND('[1]Multi-Field'!$E$24=[1]Lists!BF74,'[1]Multi-Field'!$F$24="Drained"),BI74,IF(AND('[1]Multi-Field'!$E$24=[1]Lists!BF74,'[1]Multi-Field'!$F$24="undrained"),BH74,""))</f>
        <v/>
      </c>
      <c r="CG74" s="409" t="str">
        <f>IF(AND('[1]Multi-Field'!$E$25=[1]Lists!BF74,'[1]Multi-Field'!$F$25="Drained"),BI74,IF(AND('[1]Multi-Field'!$E$25=[1]Lists!BF74,'[1]Multi-Field'!$F$25="undrained"),BH74,""))</f>
        <v/>
      </c>
      <c r="CH74" s="409" t="str">
        <f>IF(AND('[1]Multi-Field'!$E$26=[1]Lists!BF74,'[1]Multi-Field'!$F$26="Drained"),BI74,IF(AND('[1]Multi-Field'!$E$26=[1]Lists!BF74,'[1]Multi-Field'!$F$26="undrained"),BH74,""))</f>
        <v/>
      </c>
      <c r="CI74" s="409" t="str">
        <f>IF(AND('[1]Multi-Field'!$E$27=[1]Lists!BF74,'[1]Multi-Field'!$F$27="Drained"),BI74,IF(AND('[1]Multi-Field'!$E$27=[1]Lists!BF74,'[1]Multi-Field'!$F$27="undrained"),BH74,""))</f>
        <v/>
      </c>
      <c r="CJ74" s="409" t="str">
        <f>IF(AND('[1]Multi-Field'!$E$28=[1]Lists!BF74,'[1]Multi-Field'!$F$28="Drained"),BI74,IF(AND('[1]Multi-Field'!$E$28=[1]Lists!BF74,'[1]Multi-Field'!$F$28="undrained"),BH74,""))</f>
        <v/>
      </c>
      <c r="CK74" s="409" t="str">
        <f>IF(AND('[1]Multi-Field'!$E$29=[1]Lists!BF74,'[1]Multi-Field'!$F$29="Drained"),BI74,IF(AND('[1]Multi-Field'!$E$29=[1]Lists!BF74,'[1]Multi-Field'!$F$29="undrained"),BH74,""))</f>
        <v/>
      </c>
      <c r="CL74" s="409" t="str">
        <f>IF(AND('[1]Multi-Field'!$E$30=[1]Lists!BF74,'[1]Multi-Field'!$F$30="Drained"),BI74,IF(AND('[1]Multi-Field'!$E$30=[1]Lists!BF74,'[1]Multi-Field'!$F$30="undrained"),BH74,""))</f>
        <v/>
      </c>
      <c r="CM74" s="409" t="str">
        <f>IF(AND('[1]Multi-Field'!$E$31=[1]Lists!BF74,'[1]Multi-Field'!$F$31="Drained"),BI74,IF(AND('[1]Multi-Field'!$E$31=[1]Lists!BF74,'[1]Multi-Field'!$F$31="undrained"),BH74,""))</f>
        <v/>
      </c>
      <c r="CN74" s="409" t="str">
        <f>IF(AND('[1]Multi-Field'!$E$32=[1]Lists!BF74,'[1]Multi-Field'!$F$32="Drained"),BI74,IF(AND('[1]Multi-Field'!$E$32=[1]Lists!BF74,'[1]Multi-Field'!$F$32="undrained"),BH74,""))</f>
        <v/>
      </c>
      <c r="CO74" s="409" t="str">
        <f>IF(AND('[1]Multi-Field'!$E$33=[1]Lists!BF74,'[1]Multi-Field'!$F$33="Drained"),BI74,IF(AND('[1]Multi-Field'!$E$33=[1]Lists!BF74,'[1]Multi-Field'!$F$33="undrained"),BH74,""))</f>
        <v/>
      </c>
      <c r="CP74" s="409" t="str">
        <f>IF(AND('[1]Multi-Field'!$E$34=[1]Lists!BF74,'[1]Multi-Field'!$F$34="Drained"),BI74,IF(AND('[1]Multi-Field'!$E$34=[1]Lists!BF74,'[1]Multi-Field'!$F$34="undrained"),BH74,""))</f>
        <v/>
      </c>
      <c r="CQ74" s="409" t="str">
        <f>IF(AND('[1]Multi-Field'!$E$35=[1]Lists!BF74,'[1]Multi-Field'!$F$35="Drained"),BI74,IF(AND('[1]Multi-Field'!$E$35=[1]Lists!BF74,'[1]Multi-Field'!$F$35="undrained"),BH74,""))</f>
        <v/>
      </c>
      <c r="CR74" s="409" t="str">
        <f>IF(AND('[1]Multi-Field'!$E$36=[1]Lists!BF74,'[1]Multi-Field'!$F$36="Drained"),BI74,IF(AND('[1]Multi-Field'!$E$36=[1]Lists!BF74,'[1]Multi-Field'!$F$36="undrained"),BH74,""))</f>
        <v/>
      </c>
      <c r="CS74" s="409" t="str">
        <f>IF(AND('[1]Multi-Field'!$E$37=[1]Lists!BF74,'[1]Multi-Field'!$F$37="Drained"),BI74,IF(AND('[1]Multi-Field'!$E$37=[1]Lists!BF74,'[1]Multi-Field'!$F$37="undrained"),BH74,""))</f>
        <v/>
      </c>
      <c r="CT74" s="409" t="str">
        <f>IF(AND('[1]Multi-Field'!$E$38=[1]Lists!BF74,'[1]Multi-Field'!$F$38="Drained"),BI74,IF(AND('[1]Multi-Field'!$E$38=[1]Lists!BF74,'[1]Multi-Field'!$F$38="undrained"),BH74,""))</f>
        <v/>
      </c>
      <c r="CU74" s="409" t="str">
        <f>IF(AND('[1]Multi-Field'!$E$39=[1]Lists!BF74,'[1]Multi-Field'!$F$39="Drained"),BI74,IF(AND('[1]Multi-Field'!$E$39=[1]Lists!BF74,'[1]Multi-Field'!$F$39="undrained"),BH74,""))</f>
        <v/>
      </c>
      <c r="CV74" s="409" t="str">
        <f>IF(AND('[1]Multi-Field'!$E$40=[1]Lists!BF74,'[1]Multi-Field'!$F$40="Drained"),BI74,IF(AND('[1]Multi-Field'!$E$40=[1]Lists!BF74,'[1]Multi-Field'!$F$40="undrained"),BH74,""))</f>
        <v/>
      </c>
      <c r="CW74" s="409" t="str">
        <f>IF(AND('[1]Multi-Field'!$E$41=[1]Lists!BF74,'[1]Multi-Field'!$F$40="Drained"),BI74,IF(AND('[1]Multi-Field'!$E$40=[1]Lists!BF74,'[1]Multi-Field'!$F$40="undrained"),BH74,""))</f>
        <v/>
      </c>
      <c r="CX74" s="409" t="str">
        <f>IF(AND('[1]Multi-Field'!$E$42=[1]Lists!BF74,'[1]Multi-Field'!$F$42="Drained"),BI74,IF(AND('[1]Multi-Field'!$E$42=[1]Lists!BF74,'[1]Multi-Field'!$F$42="undrained"),BH74,""))</f>
        <v/>
      </c>
      <c r="CY74" s="409" t="str">
        <f>IF(AND('[1]Multi-Field'!$E$43=[1]Lists!BF74,'[1]Multi-Field'!$F$43="Drained"),BI74,IF(AND('[1]Multi-Field'!$E$43=[1]Lists!BF74,'[1]Multi-Field'!$F$43="undrained"),BH74,""))</f>
        <v/>
      </c>
      <c r="CZ74" s="409" t="str">
        <f>IF(AND('[1]Multi-Field'!$E$44=[1]Lists!BF74,'[1]Multi-Field'!$F$44="Drained"),BI74,IF(AND('[1]Multi-Field'!$E$44=[1]Lists!BF74,'[1]Multi-Field'!$F$44="undrained"),BH74,""))</f>
        <v/>
      </c>
      <c r="DA74" s="409" t="str">
        <f>IF(AND('[1]Multi-Field'!$E$45=[1]Lists!BF74,'[1]Multi-Field'!$F$45="Drained"),BI74,IF(AND('[1]Multi-Field'!$E$45=[1]Lists!BF74,'[1]Multi-Field'!$F$45="undrained"),BH74,""))</f>
        <v/>
      </c>
      <c r="DB74" s="409" t="str">
        <f>IF(AND('[1]Multi-Field'!$E$46=[1]Lists!BF74,'[1]Multi-Field'!$F$46="Drained"),BI74,IF(AND('[1]Multi-Field'!$E$46=[1]Lists!BF74,'[1]Multi-Field'!$F$46="undrained"),BH74,""))</f>
        <v/>
      </c>
      <c r="DC74" s="409" t="str">
        <f>IF(AND('[1]Multi-Field'!$E$47=[1]Lists!BF74,'[1]Multi-Field'!$F$47="Drained"),BI74,IF(AND('[1]Multi-Field'!$E$47=[1]Lists!BF74,'[1]Multi-Field'!$F$47="undrained"),BH74,""))</f>
        <v/>
      </c>
      <c r="DD74" s="409" t="str">
        <f>IF(AND('[1]Multi-Field'!$E$48=[1]Lists!BF74,'[1]Multi-Field'!$F$48="Drained"),BI74,IF(AND('[1]Multi-Field'!$E$48=[1]Lists!BF74,'[1]Multi-Field'!$F$48="undrained"),BH74,""))</f>
        <v/>
      </c>
      <c r="DE74" s="409" t="str">
        <f>IF(AND('[1]Multi-Field'!$E$49=[1]Lists!BF74,'[1]Multi-Field'!$F$49="Drained"),BI74,IF(AND('[1]Multi-Field'!$E$49=[1]Lists!BF74,'[1]Multi-Field'!$F$9="undrained"),BH74,""))</f>
        <v/>
      </c>
      <c r="DF74" s="409" t="str">
        <f>IF(AND('[1]Multi-Field'!$E$50=[1]Lists!BF74,'[1]Multi-Field'!$F$50="Drained"),BI74,IF(AND('[1]Multi-Field'!$E$50=[1]Lists!BF74,'[1]Multi-Field'!$F$50="undrained"),BH74,""))</f>
        <v/>
      </c>
      <c r="DG74" s="409" t="str">
        <f>IF(AND('[1]Multi-Field'!$E$51=[1]Lists!BF74,'[1]Multi-Field'!$F$51="Drained"),BI74,IF(AND('[1]Multi-Field'!$E$51=[1]Lists!BF74,'[1]Multi-Field'!$F$51="undrained"),BH74,""))</f>
        <v/>
      </c>
      <c r="DH74" s="409" t="str">
        <f>IF(AND('[1]Multi-Field'!$E$52=[1]Lists!BF74,'[1]Multi-Field'!$F$52="Drained"),BI74,IF(AND('[1]Multi-Field'!$E$52=[1]Lists!BF74,'[1]Multi-Field'!$F$52="undrained"),BH74,""))</f>
        <v/>
      </c>
      <c r="DI74" s="409" t="str">
        <f>IF(AND('[1]Multi-Field'!$E$53=[1]Lists!BF74,'[1]Multi-Field'!$F$53="Drained"),BI74,IF(AND('[1]Multi-Field'!$E$53=[1]Lists!BF74,'[1]Multi-Field'!$F$53="undrained"),BH74,""))</f>
        <v/>
      </c>
      <c r="DJ74" s="409" t="str">
        <f>IF(AND('[1]Multi-Field'!$E$54=[1]Lists!BF74,'[1]Multi-Field'!$F$54="Drained"),BI74,IF(AND('[1]Multi-Field'!$E$54=[1]Lists!BF74,'[1]Multi-Field'!$F$54="undrained"),BH74,""))</f>
        <v/>
      </c>
      <c r="DK74" s="409" t="str">
        <f>IF(AND('[1]Multi-Field'!$E$55=[1]Lists!BF74,'[1]Multi-Field'!$F$55="Drained"),BI74,IF(AND('[1]Multi-Field'!$E$55=[1]Lists!BF74,'[1]Multi-Field'!$F$55="undrained"),BH74,""))</f>
        <v/>
      </c>
      <c r="DL74" s="409" t="str">
        <f>IF(AND('[1]Multi-Field'!$E$56=[1]Lists!BF74,'[1]Multi-Field'!$F$56="Drained"),BI74,IF(AND('[1]Multi-Field'!$E$56=[1]Lists!BF74,'[1]Multi-Field'!$F$56="undrained"),BH74,""))</f>
        <v/>
      </c>
      <c r="DM74" s="409" t="str">
        <f>IF(AND('[1]Multi-Field'!$E$57=[1]Lists!BF74,'[1]Multi-Field'!$F$57="Drained"),BI74,IF(AND('[1]Multi-Field'!$E$57=[1]Lists!BF74,'[1]Multi-Field'!$F$57="undrained"),BH74,""))</f>
        <v/>
      </c>
      <c r="DN74" s="409" t="str">
        <f>IF(AND('[1]Multi-Field'!$E$58=[1]Lists!BF74,'[1]Multi-Field'!$F$58="Drained"),BI74,IF(AND('[1]Multi-Field'!$E$58=[1]Lists!BF74,'[1]Multi-Field'!$F$58="undrained"),BH74,""))</f>
        <v/>
      </c>
      <c r="DO74" s="409" t="str">
        <f>IF(AND('[1]Multi-Field'!$E$59=[1]Lists!BF74,'[1]Multi-Field'!$F$59="Drained"),BI74,IF(AND('[1]Multi-Field'!$E$59=[1]Lists!BF74,'[1]Multi-Field'!$F$59="undrained"),BH74,""))</f>
        <v/>
      </c>
      <c r="DP74" s="409" t="str">
        <f>IF(AND('[1]Multi-Field'!$E$60=[1]Lists!BF74,'[1]Multi-Field'!$F$60="Drained"),BI74,IF(AND('[1]Multi-Field'!$E$60=[1]Lists!BF74,'[1]Multi-Field'!$F$60="undrained"),BH74,""))</f>
        <v/>
      </c>
      <c r="DQ74" s="409" t="str">
        <f>IF(AND('[1]Multi-Field'!$E$61=[1]Lists!BF74,'[1]Multi-Field'!$F$61="Drained"),BI74,IF(AND('[1]Multi-Field'!$E$61=[1]Lists!BF74,'[1]Multi-Field'!$F$61="undrained"),BH74,""))</f>
        <v/>
      </c>
      <c r="DR74" s="409" t="str">
        <f>IF(AND('[1]Multi-Field'!$E$62=[1]Lists!BF74,'[1]Multi-Field'!$F$62="Drained"),BI74,IF(AND('[1]Multi-Field'!$E$62=[1]Lists!BF74,'[1]Multi-Field'!$F$62="undrained"),BH74,""))</f>
        <v/>
      </c>
      <c r="DS74" s="409" t="str">
        <f>IF(AND('[1]Multi-Field'!$E$63=[1]Lists!BF74,'[1]Multi-Field'!$F$63="Drained"),BI74,IF(AND('[1]Multi-Field'!$E$63=[1]Lists!BF74,'[1]Multi-Field'!$F$63="undrained"),BH74,""))</f>
        <v/>
      </c>
      <c r="DT74" s="409" t="str">
        <f>IF(AND('[1]Multi-Field'!$E$64=[1]Lists!BF74,'[1]Multi-Field'!$F$64="Drained"),BI74,IF(AND('[1]Multi-Field'!$E$64=[1]Lists!BF74,'[1]Multi-Field'!$F$64="undrained"),BH74,""))</f>
        <v/>
      </c>
      <c r="DU74" s="409" t="str">
        <f>IF(AND('[1]Multi-Field'!$E$65=[1]Lists!BF74,'[1]Multi-Field'!$F$65="Drained"),BI74,IF(AND('[1]Multi-Field'!$E$65=[1]Lists!BF74,'[1]Multi-Field'!$F$65="undrained"),BH74,""))</f>
        <v/>
      </c>
      <c r="DV74" s="409" t="str">
        <f>IF(AND('[1]Multi-Field'!$E$66=[1]Lists!BF74,'[1]Multi-Field'!$F$66="Drained"),BI74,IF(AND('[1]Multi-Field'!$E$66=[1]Lists!BF74,'[1]Multi-Field'!$F$66="undrained"),BH74,""))</f>
        <v/>
      </c>
      <c r="DW74" s="409" t="str">
        <f>IF(AND('[1]Multi-Field'!$E$67=[1]Lists!BF74,'[1]Multi-Field'!$F$67="Drained"),BI74,IF(AND('[1]Multi-Field'!$E$67=[1]Lists!BF74,'[1]Multi-Field'!$F$67="undrained"),BH74,""))</f>
        <v/>
      </c>
      <c r="DX74" s="409" t="str">
        <f>IF(AND('[1]Multi-Field'!$E$68=[1]Lists!BF74,'[1]Multi-Field'!$F$68="Drained"),BI74,IF(AND('[1]Multi-Field'!$E$68=[1]Lists!BF74,'[1]Multi-Field'!$F$68="undrained"),BH74,""))</f>
        <v/>
      </c>
      <c r="DY74" s="409" t="str">
        <f>IF(AND('[1]Multi-Field'!$E$69=[1]Lists!BF74,'[1]Multi-Field'!$F$69="Drained"),BI74,IF(AND('[1]Multi-Field'!$E$69=[1]Lists!BF74,'[1]Multi-Field'!$F$69="undrained"),BH74,""))</f>
        <v/>
      </c>
      <c r="DZ74" s="409" t="str">
        <f>IF(AND('[1]Multi-Field'!$E$70=[1]Lists!BF74,'[1]Multi-Field'!$F$70="Drained"),BI74,IF(AND('[1]Multi-Field'!$E$70=[1]Lists!BF74,'[1]Multi-Field'!$F$70="undrained"),BH74,""))</f>
        <v/>
      </c>
      <c r="EA74" s="409" t="str">
        <f>IF(AND('[1]Multi-Field'!$E$71=[1]Lists!BF74,'[1]Multi-Field'!$F$71="Drained"),BI74,IF(AND('[1]Multi-Field'!$E$71=[1]Lists!BF74,'[1]Multi-Field'!$F$71="undrained"),BH74,""))</f>
        <v/>
      </c>
      <c r="EB74" s="409" t="str">
        <f>IF(AND('[1]Multi-Field'!$E$72=[1]Lists!BF74,'[1]Multi-Field'!$F$72="Drained"),BI74,IF(AND('[1]Multi-Field'!$E$72=[1]Lists!BF74,'[1]Multi-Field'!$F$72="undrained"),BH74,""))</f>
        <v/>
      </c>
      <c r="EC74" s="409" t="str">
        <f>IF(AND('[1]Multi-Field'!$E$73=[1]Lists!BF74,'[1]Multi-Field'!$F$73="Drained"),BI74,IF(AND('[1]Multi-Field'!$E$73=[1]Lists!BF74,'[1]Multi-Field'!$F$73="undrained"),BH74,""))</f>
        <v/>
      </c>
      <c r="ED74" s="409" t="str">
        <f>IF(AND('[1]Multi-Field'!$E$74=[1]Lists!BF74,'[1]Multi-Field'!$F$74="Drained"),BI74,IF(AND('[1]Multi-Field'!$E$74=[1]Lists!BF74,'[1]Multi-Field'!$F$74="undrained"),BH74,""))</f>
        <v/>
      </c>
      <c r="EE74" s="409">
        <f>IF(AND('[1]Multi-Field'!$E$75=[1]Lists!BF74,'[1]Multi-Field'!$F$75="Drained"),BI74,IF(AND('[1]Multi-Field'!$E$75=[1]Lists!BF74,'[1]Multi-Field'!$F$75="undrained"),BH74,""))</f>
        <v>5.5</v>
      </c>
      <c r="EF74" s="409" t="str">
        <f>IF(AND('[1]Multi-Field'!$E$76=[1]Lists!BF74,'[1]Multi-Field'!$F$76="Drained"),BI74,IF(AND('[1]Multi-Field'!$E$76=[1]Lists!BF74,'[1]Multi-Field'!$F$6="undrained"),BH74,""))</f>
        <v/>
      </c>
      <c r="EG74" s="409" t="str">
        <f>IF(AND('[1]Multi-Field'!$E$77=[1]Lists!BF74,'[1]Multi-Field'!$F$77="Drained"),BI74,IF(AND('[1]Multi-Field'!$E$77=[1]Lists!BF74,'[1]Multi-Field'!$F$77="undrained"),BH74,""))</f>
        <v/>
      </c>
      <c r="EH74" s="409" t="str">
        <f>IF(AND('[1]Multi-Field'!$E$78=[1]Lists!BF74,'[1]Multi-Field'!$F$78="Drained"),BI74,IF(AND('[1]Multi-Field'!$E$78=[1]Lists!BF74,'[1]Multi-Field'!$F$78="undrained"),BH74,""))</f>
        <v/>
      </c>
      <c r="EI74" s="409" t="str">
        <f>IF(AND('[1]Multi-Field'!$E$79=[1]Lists!BF74,'[1]Multi-Field'!$F$79="Drained"),BI74,IF(AND('[1]Multi-Field'!$E$79=[1]Lists!BF74,'[1]Multi-Field'!$F$79="undrained"),BH74,""))</f>
        <v/>
      </c>
      <c r="EJ74" s="409" t="str">
        <f>IF(AND('[1]Multi-Field'!$E$80=[1]Lists!BF74,'[1]Multi-Field'!$F$80="Drained"),BI74,IF(AND('[1]Multi-Field'!$E$80=[1]Lists!BF74,'[1]Multi-Field'!$F$80="undrained"),BH74,""))</f>
        <v/>
      </c>
      <c r="EK74" s="409" t="str">
        <f>IF(AND('[1]Multi-Field'!$E$81=[1]Lists!BF74,'[1]Multi-Field'!$F$81="Drained"),BI74,IF(AND('[1]Multi-Field'!$E$81=[1]Lists!BF74,'[1]Multi-Field'!$F$81="undrained"),BH74,""))</f>
        <v/>
      </c>
      <c r="EL74" s="409" t="str">
        <f>IF(AND('[1]Multi-Field'!$E$82=[1]Lists!BF74,'[1]Multi-Field'!$F$82="Drained"),BI74,IF(AND('[1]Multi-Field'!$E$82=[1]Lists!BF74,'[1]Multi-Field'!$F$82="undrained"),BH74,""))</f>
        <v/>
      </c>
      <c r="EM74" s="409" t="str">
        <f>IF(AND('[1]Multi-Field'!$E$83=[1]Lists!BF74,'[1]Multi-Field'!$F$83="Drained"),BI74,IF(AND('[1]Multi-Field'!$E$83=[1]Lists!BF74,'[1]Multi-Field'!$F$83="undrained"),BH74,""))</f>
        <v/>
      </c>
      <c r="EN74" s="409" t="str">
        <f>IF(AND('[1]Multi-Field'!$E$84=[1]Lists!BF74,'[1]Multi-Field'!$F$84="Drained"),BI74,IF(AND('[1]Multi-Field'!$E$84=[1]Lists!BF74,'[1]Multi-Field'!$F$84="undrained"),BH74,""))</f>
        <v/>
      </c>
      <c r="EO74" s="409" t="str">
        <f>IF(AND('[1]Multi-Field'!$E$85=[1]Lists!BF74,'[1]Multi-Field'!$F$85="Drained"),BI74,IF(AND('[1]Multi-Field'!$E$85=[1]Lists!BF74,'[1]Multi-Field'!$F$85="undrained"),BH74,""))</f>
        <v/>
      </c>
      <c r="EP74" s="409" t="str">
        <f>IF(AND('[1]Multi-Field'!$E$86=[1]Lists!BF74,'[1]Multi-Field'!$F$86="Drained"),BI74,IF(AND('[1]Multi-Field'!$E$86=[1]Lists!BF74,'[1]Multi-Field'!$F$86="undrained"),BH74,""))</f>
        <v/>
      </c>
      <c r="EQ74" s="409" t="str">
        <f>IF(AND('[1]Multi-Field'!$E$87=[1]Lists!BF74,'[1]Multi-Field'!$F$87="Drained"),BI74,IF(AND('[1]Multi-Field'!$E$87=[1]Lists!BF74,'[1]Multi-Field'!$F$87="undrained"),BH74,""))</f>
        <v/>
      </c>
      <c r="ER74" s="409" t="str">
        <f>IF(AND('[1]Multi-Field'!$E$88=[1]Lists!BF74,'[1]Multi-Field'!$F$88="Drained"),BI74,IF(AND('[1]Multi-Field'!$E$88=[1]Lists!BF74,'[1]Multi-Field'!$F$88="undrained"),BH74,""))</f>
        <v/>
      </c>
      <c r="ES74" s="409" t="str">
        <f>IF(AND('[1]Multi-Field'!$E$89=[1]Lists!BF74,'[1]Multi-Field'!$F$89="Drained"),BI74,IF(AND('[1]Multi-Field'!$E$89=[1]Lists!BF74,'[1]Multi-Field'!$F$89="undrained"),BH74,""))</f>
        <v/>
      </c>
      <c r="ET74" s="409" t="str">
        <f>IF(AND('[1]Multi-Field'!$E$90=[1]Lists!BF74,'[1]Multi-Field'!$F$90="Drained"),BI74,IF(AND('[1]Multi-Field'!$E$90=[1]Lists!BF74,'[1]Multi-Field'!$F$90="undrained"),BH74,""))</f>
        <v/>
      </c>
      <c r="EU74" s="409" t="str">
        <f>IF(AND('[1]Multi-Field'!$E$91=[1]Lists!BF74,'[1]Multi-Field'!$F$91="Drained"),BI74,IF(AND('[1]Multi-Field'!$E$91=[1]Lists!BF74,'[1]Multi-Field'!$F$91="undrained"),BH74,""))</f>
        <v/>
      </c>
      <c r="EV74" s="409" t="str">
        <f>IF(AND('[1]Multi-Field'!$E$92=[1]Lists!BF74,'[1]Multi-Field'!$F$92="Drained"),BI74,IF(AND('[1]Multi-Field'!$E$92=[1]Lists!BF74,'[1]Multi-Field'!$F$92="undrained"),BH74,""))</f>
        <v/>
      </c>
      <c r="EW74" s="409" t="str">
        <f>IF(AND('[1]Multi-Field'!$E$93=[1]Lists!BF74,'[1]Multi-Field'!$F$93="Drained"),BI74,IF(AND('[1]Multi-Field'!$E$93=[1]Lists!BF74,'[1]Multi-Field'!$F$93="undrained"),BH74,""))</f>
        <v/>
      </c>
      <c r="EX74" s="409" t="str">
        <f>IF(AND('[1]Multi-Field'!$E$94=[1]Lists!BF74,'[1]Multi-Field'!$F$94="Drained"),BI74,IF(AND('[1]Multi-Field'!$E$94=[1]Lists!BF74,'[1]Multi-Field'!$F$94="undrained"),BH74,""))</f>
        <v/>
      </c>
      <c r="EY74" s="409" t="str">
        <f>IF(AND('[1]Multi-Field'!$E$95=[1]Lists!BF74,'[1]Multi-Field'!$F$95="Drained"),BI74,IF(AND('[1]Multi-Field'!$E$95=[1]Lists!BF74,'[1]Multi-Field'!$F$95="undrained"),BH74,""))</f>
        <v/>
      </c>
      <c r="EZ74" s="409" t="str">
        <f>IF(AND('[1]Multi-Field'!$E$96=[1]Lists!BF74,'[1]Multi-Field'!$F$96="Drained"),BI74,IF(AND('[1]Multi-Field'!$E$96=[1]Lists!BF74,'[1]Multi-Field'!$F$96="undrained"),BH74,""))</f>
        <v/>
      </c>
      <c r="FA74" s="409" t="str">
        <f>IF(AND('[1]Multi-Field'!$E$97=[1]Lists!BF74,'[1]Multi-Field'!$F$97="Drained"),BI74,IF(AND('[1]Multi-Field'!$E$97=[1]Lists!BF74,'[1]Multi-Field'!$F$97="undrained"),BH74,""))</f>
        <v/>
      </c>
      <c r="FB74" s="409" t="str">
        <f>IF(AND('[1]Multi-Field'!$E$98=[1]Lists!BF74,'[1]Multi-Field'!$F$98="Drained"),BI74,IF(AND('[1]Multi-Field'!$E$98=[1]Lists!BF74,'[1]Multi-Field'!$F$98="undrained"),BH74,""))</f>
        <v/>
      </c>
      <c r="FC74" s="409" t="str">
        <f>IF(AND('[1]Multi-Field'!$E$99=[1]Lists!BF74,'[1]Multi-Field'!$F$99="Drained"),BI74,IF(AND('[1]Multi-Field'!$E$99=[1]Lists!BF74,'[1]Multi-Field'!$F$99="undrained"),BH74,""))</f>
        <v/>
      </c>
      <c r="FD74" s="409" t="str">
        <f>IF(AND('[1]Multi-Field'!$E$100=[1]Lists!BF74,'[1]Multi-Field'!$F$100="Drained"),BI74,IF(AND('[1]Multi-Field'!$E$100=[1]Lists!BF74,'[1]Multi-Field'!$F$100="undrained"),BH74,""))</f>
        <v/>
      </c>
      <c r="FE74" s="409" t="str">
        <f>IF(AND('[1]Multi-Field'!$E$101=[1]Lists!BF74,'[1]Multi-Field'!$F$101="Drained"),BI74,IF(AND('[1]Multi-Field'!$E$101=[1]Lists!BF74,'[1]Multi-Field'!$F$101="undrained"),BH74,""))</f>
        <v/>
      </c>
      <c r="FF74" s="409" t="str">
        <f>IF(AND('[1]Multi-Field'!$E$102=[1]Lists!BF74,'[1]Multi-Field'!$F$102="Drained"),BI74,IF(AND('[1]Multi-Field'!$E$102=[1]Lists!BF74,'[1]Multi-Field'!$F$102="undrained"),BH74,""))</f>
        <v/>
      </c>
      <c r="FG74" s="409" t="str">
        <f>IF(AND('[1]Multi-Field'!$E$103=[1]Lists!BF74,'[1]Multi-Field'!$F$103="Drained"),BI74,IF(AND('[1]Multi-Field'!$E$103=[1]Lists!BF74,'[1]Multi-Field'!$F$103="undrained"),BH74,""))</f>
        <v/>
      </c>
      <c r="FH74" s="409" t="str">
        <f>IF(AND('[1]Multi-Field'!$E$104=[1]Lists!BF74,'[1]Multi-Field'!$F$104="Drained"),BI74,IF(AND('[1]Multi-Field'!$E$104=[1]Lists!BF74,'[1]Multi-Field'!$F$104="undrained"),BH74,""))</f>
        <v/>
      </c>
      <c r="FI74" s="409" t="str">
        <f>IF(AND('[1]Multi-Field'!$E$105=[1]Lists!BF74,'[1]Multi-Field'!$F$105="Drained"),BI74,IF(AND('[1]Multi-Field'!$E$105=[1]Lists!BF74,'[1]Multi-Field'!$F$105="undrained"),BH74,""))</f>
        <v/>
      </c>
      <c r="FJ74" s="409" t="str">
        <f>IF(AND('[1]Multi-Field'!$E$106=[1]Lists!BF74,'[1]Multi-Field'!$F$106="Drained"),BI74,IF(AND('[1]Multi-Field'!$E$106=[1]Lists!BF74,'[1]Multi-Field'!$F$106="undrained"),BH74,""))</f>
        <v/>
      </c>
      <c r="FK74" s="409" t="str">
        <f>IF(AND('[1]Multi-Field'!$E$107=[1]Lists!BF74,'[1]Multi-Field'!$F$107="Drained"),BI74,IF(AND('[1]Multi-Field'!$E$107=[1]Lists!BF74,'[1]Multi-Field'!$F$107="undrained"),BH74,""))</f>
        <v/>
      </c>
      <c r="FL74" s="409" t="str">
        <f>IF(AND('[1]Multi-Field'!$E$108=[1]Lists!BF74,'[1]Multi-Field'!$F$108="Drained"),BI74,IF(AND('[1]Multi-Field'!$E$108=[1]Lists!BF74,'[1]Multi-Field'!$F$108="undrained"),BH74,""))</f>
        <v/>
      </c>
      <c r="FM74" s="409" t="str">
        <f>IF(AND('[1]Multi-Field'!$E$109=[1]Lists!BF74,'[1]Multi-Field'!$F$109="Drained"),BI74,IF(AND('[1]Multi-Field'!$E$109=[1]Lists!BF74,'[1]Multi-Field'!$F$109="undrained"),BH74,""))</f>
        <v/>
      </c>
      <c r="FN74" s="409" t="str">
        <f>IF(AND('[1]Multi-Field'!$E$110=[1]Lists!BF74,'[1]Multi-Field'!$F$110="Drained"),BI74,IF(AND('[1]Multi-Field'!$E$110=[1]Lists!BF74,'[1]Multi-Field'!$F$110="undrained"),BH74,""))</f>
        <v/>
      </c>
      <c r="FO74" s="409" t="str">
        <f>IF(AND('[1]Multi-Field'!$E$111=[1]Lists!BF74,'[1]Multi-Field'!$F$111="Drained"),BI74,IF(AND('[1]Multi-Field'!$E$111=[1]Lists!BF74,'[1]Multi-Field'!$F$111="undrained"),BH74,""))</f>
        <v/>
      </c>
      <c r="FP74" s="409" t="str">
        <f>IF(AND('[1]Multi-Field'!$E$112=[1]Lists!BF74,'[1]Multi-Field'!$F$112="Drained"),BI74,IF(AND('[1]Multi-Field'!$E$112=[1]Lists!BF74,'[1]Multi-Field'!$F$112="undrained"),BH74,""))</f>
        <v/>
      </c>
      <c r="FQ74" s="409" t="str">
        <f>IF(AND('[1]Multi-Field'!$E$113=[1]Lists!BF74,'[1]Multi-Field'!$F$113="Drained"),BI74,IF(AND('[1]Multi-Field'!$E$113=[1]Lists!BF74,'[1]Multi-Field'!$F$113="undrained"),BH74,""))</f>
        <v/>
      </c>
      <c r="FR74" s="409" t="str">
        <f>IF(AND('[1]Multi-Field'!$E$114=[1]Lists!BF74,'[1]Multi-Field'!$F$114="Drained"),BI74,IF(AND('[1]Multi-Field'!$E$114=[1]Lists!BF74,'[1]Multi-Field'!$F$114="undrained"),BH74,""))</f>
        <v/>
      </c>
      <c r="FS74" s="409" t="str">
        <f>IF(AND('[1]Multi-Field'!$E$115=[1]Lists!BF74,'[1]Multi-Field'!$F$115="Drained"),BI74,IF(AND('[1]Multi-Field'!$E$115=[1]Lists!BF74,'[1]Multi-Field'!$F$115="undrained"),BH74,""))</f>
        <v/>
      </c>
      <c r="FT74" s="409" t="str">
        <f>IF(AND('[1]Multi-Field'!$E$116=[1]Lists!BF74,'[1]Multi-Field'!$F$116="Drained"),BI74,IF(AND('[1]Multi-Field'!$E$116=[1]Lists!BF74,'[1]Multi-Field'!$F$116="undrained"),BH74,""))</f>
        <v/>
      </c>
      <c r="FU74" s="409" t="str">
        <f>IF(AND('[1]Multi-Field'!$E$117=[1]Lists!BF74,'[1]Multi-Field'!$F$117="Drained"),BI74,IF(AND('[1]Multi-Field'!$E$117=[1]Lists!BF74,'[1]Multi-Field'!$F$117="undrained"),BH74,""))</f>
        <v/>
      </c>
      <c r="FV74" s="409" t="str">
        <f>IF(AND('[1]Multi-Field'!$E$118=[1]Lists!BF74,'[1]Multi-Field'!$F$118="Drained"),BI74,IF(AND('[1]Multi-Field'!$E$118=[1]Lists!BF74,'[1]Multi-Field'!$F$118="undrained"),BH74,""))</f>
        <v/>
      </c>
      <c r="FW74" s="409" t="str">
        <f>IF(AND('[1]Multi-Field'!$E$119=[1]Lists!BF74,'[1]Multi-Field'!$F$119="Drained"),BI74,IF(AND('[1]Multi-Field'!$E$119=[1]Lists!BF74,'[1]Multi-Field'!$F$119="undrained"),BH74,""))</f>
        <v/>
      </c>
      <c r="FX74" s="409" t="str">
        <f>IF(AND('[1]Multi-Field'!$E$120=[1]Lists!BF74,'[1]Multi-Field'!$F$120="Drained"),BI74,IF(AND('[1]Multi-Field'!$E$120=[1]Lists!BF74,'[1]Multi-Field'!$F$120="undrained"),BH74,""))</f>
        <v/>
      </c>
      <c r="FZ74" t="s">
        <v>858</v>
      </c>
      <c r="GC74" s="4">
        <f>'[1]Multi-Field'!B72</f>
        <v>0</v>
      </c>
      <c r="GD74" s="73" t="str">
        <f>IF(OR('[1]Multi-Field'!Q72=$FZ$43,'[1]Multi-Field'!Q72=$FZ$44),'[1]Multi-Field'!BS72,"")</f>
        <v/>
      </c>
      <c r="GE74" s="4" t="str">
        <f>IF(AND(OR('[1]Multi-Field'!Q72=$FZ$86,'[1]Multi-Field'!Q72=$FZ$94,'[1]Multi-Field'!Q72=$FZ$87,'[1]Multi-Field'!Q72=[1]Lists!$FZ$93,'[1]Multi-Field'!Q72=$FZ$59),'[1]Multi-Field'!BS72&gt;50),'[1]Multi-Field'!BS72*0.8,IF(AND(OR('[1]Multi-Field'!Q72=$FZ$86,'[1]Multi-Field'!Q72=$FZ$94,'[1]Multi-Field'!Q72=$FZ$87,'[1]Multi-Field'!Q72=[1]Lists!$FZ$93,'[1]Multi-Field'!Q72=[1]Lists!$FZ$59),'[1]Multi-Field'!BS72&lt;50),'[1]Multi-Field'!BS72,""))</f>
        <v/>
      </c>
      <c r="GF74" s="4" t="str">
        <f>IF(OR('[1]Multi-Field'!Q72=[1]Lists!$FZ$7,'[1]Multi-Field'!Q72=[1]Lists!$FZ$5,'[1]Multi-Field'!Q72=[1]Lists!$FZ$24,'[1]Multi-Field'!Q72=[1]Lists!$FZ$10,'[1]Multi-Field'!Q72=[1]Lists!$FZ$8, '[1]Multi-Field'!Q72=[1]Lists!$FZ$25, '[1]Multi-Field'!Q72=[1]Lists!$FZ$23, '[1]Multi-Field'!Q72= [1]Lists!$FZ$47, '[1]Multi-Field'!Q72=[1]Lists!$FZ$49, '[1]Multi-Field'!Q72=[1]Lists!$FZ$48,'[1]Multi-Field'!Q72=[1]Lists!$FZ$3, '[1]Multi-Field'!Q72=[1]Lists!$FZ$14,'[1]Multi-Field'!Q72=[1]Lists!$FZ$36, '[1]Multi-Field'!Q72=[1]Lists!$FZ$41,'[1]Multi-Field'!Q72=[1]Lists!$FZ$42),0,"")</f>
        <v/>
      </c>
      <c r="GG74" s="4" t="str">
        <f>IF(OR('[1]Multi-Field'!Q72=[1]Lists!$FZ$6,'[1]Multi-Field'!Q72=[1]Lists!$FZ$4, '[1]Multi-Field'!Q101=[1]Lists!$FZ$11, '[1]Multi-Field'!Q72=[1]Lists!$FZ$1),100*IF('[1]Multi-Field'!U72=onepercent,0.75,IF('[1]Multi-Field'!U72=onetotwentyfivepercent,0.4,IF(OR('[1]Multi-Field'!U72=twentysixtofiftypercent,'[1]Multi-Field'!U72=greaterthanfiftypercent),0,""))),"")</f>
        <v/>
      </c>
      <c r="GH74" s="4" t="str">
        <f>IF(OR('[1]Multi-Field'!Q72=[1]Lists!$FZ$53,'[1]Multi-Field'!Q72=[1]Lists!$FZ$55), 50,IF('[1]Multi-Field'!Q72=[1]Lists!$FZ$54,225,IF('[1]Multi-Field'!Q72=[1]Lists!$FZ$56,75,"")))</f>
        <v/>
      </c>
      <c r="GI74" s="4" t="e">
        <f>#VALUE!</f>
        <v>#VALUE!</v>
      </c>
      <c r="GJ74" s="4" t="e">
        <f>#VALUE!</f>
        <v>#VALUE!</v>
      </c>
      <c r="GK74" s="4" t="str">
        <f>IF('[1]Multi-Field'!Q72=[1]Lists!$FZ$95,'[1]Multi-Field'!BS72*0.66,"")</f>
        <v/>
      </c>
      <c r="GM74" s="4" t="str">
        <f>IF(OR('[1]Multi-Field'!Q72=[1]Lists!$FZ$26,'[1]Multi-Field'!Q72=[1]Lists!$FZ$84),20,"")</f>
        <v/>
      </c>
      <c r="GN74" s="4" t="str">
        <f>IF(OR('[1]Multi-Field'!Q72=[1]Lists!$FZ$88,'[1]Multi-Field'!Q72=[1]Lists!$FZ$57),0,"")</f>
        <v/>
      </c>
      <c r="GO74" s="4" t="str">
        <f>IF(OR('[1]Multi-Field'!Q72=[1]Lists!$FZ$69,'[1]Multi-Field'!Q72=[1]Lists!$FZ$71,'[1]Multi-Field'!Q72=[1]Lists!$FZ$105),50,"")</f>
        <v/>
      </c>
      <c r="GP74" s="4" t="str">
        <f>IF(OR('[1]Multi-Field'!Q72=[1]Lists!$FZ$75,'[1]Multi-Field'!Q72=[1]Lists!$FZ$70),75,"")</f>
        <v/>
      </c>
      <c r="GQ74" s="4">
        <f>IF('[1]Multi-Field'!Q72=[1]Lists!$FZ$72,150,"")</f>
        <v>150</v>
      </c>
      <c r="GR74" s="4" t="str">
        <f>IF(OR('[1]Multi-Field'!Q72=[1]Lists!$FZ$74,'[1]Multi-Field'!Q72=[1]Lists!$FZ$73),40,"")</f>
        <v/>
      </c>
      <c r="GS74" s="4" t="str">
        <f>IF('[1]Multi-Field'!Q72=[1]Lists!$FZ$99,80,"")</f>
        <v/>
      </c>
      <c r="GT74" s="4" t="str">
        <f>IF('[1]Multi-Field'!Q72=[1]Lists!$FZ$106,70,"")</f>
        <v/>
      </c>
      <c r="GU74" s="4" t="e">
        <f t="shared" si="16"/>
        <v>#VALUE!</v>
      </c>
    </row>
    <row r="75" spans="1:203" ht="13.5" customHeight="1">
      <c r="A75" s="7" t="s">
        <v>162</v>
      </c>
      <c r="B75" s="7"/>
      <c r="C75" s="7"/>
      <c r="D75" s="8">
        <v>55</v>
      </c>
      <c r="E75" s="8">
        <f t="shared" si="12"/>
        <v>57</v>
      </c>
      <c r="F75" s="8">
        <f t="shared" si="13"/>
        <v>58</v>
      </c>
      <c r="G75" s="8">
        <v>60</v>
      </c>
      <c r="H75" s="8">
        <v>65</v>
      </c>
      <c r="I75" s="8">
        <f t="shared" si="17"/>
        <v>68</v>
      </c>
      <c r="J75" s="8">
        <f t="shared" si="18"/>
        <v>72</v>
      </c>
      <c r="K75" s="8">
        <v>75</v>
      </c>
      <c r="L75" s="8">
        <v>80</v>
      </c>
      <c r="M75" s="8">
        <f t="shared" si="14"/>
        <v>88</v>
      </c>
      <c r="N75" s="8">
        <f t="shared" si="15"/>
        <v>97</v>
      </c>
      <c r="O75" s="8">
        <v>105</v>
      </c>
      <c r="P75" s="391">
        <v>50</v>
      </c>
      <c r="Q75" s="394"/>
      <c r="R75" s="395" t="b">
        <f>IF(OR('Multi-Field'!AA52=Lists!$AC$42,'Multi-Field'!AA52=Lists!$AC$43),IF('Multi-Field'!Z52="x",(IF('Multi-Field'!AC52=Lists!$Q$11,Lists!$R$11,IF('Multi-Field'!AC52=Lists!$Q$12,Lists!$R$12,IF('Multi-Field'!AC52=Lists!$Q$13,Lists!$R$13,IF('Multi-Field'!AC52=Lists!$Q$14,Lists!$R$14))))),IF('Multi-Field'!X52="x",(IF('Multi-Field'!AC52=Lists!$Q$11,Lists!$S$11,IF('Multi-Field'!AC52=Lists!$Q$12,Lists!$S$12,IF('Multi-Field'!AC52=Lists!$Q$13,Lists!$S$13,IF('Multi-Field'!AC52=Lists!$Q$14,Lists!$S$14))))),IF('Multi-Field'!V52="x",(IF('Multi-Field'!AC52=Lists!$Q$11,Lists!$T$11,IF('Multi-Field'!AC52=Lists!$Q$12,Lists!$T$12,IF('Multi-Field'!AC52=Lists!$Q$13,Lists!$T$13,IF('Multi-Field'!AC52=Lists!$Q$14,Lists!$T$14))))),0))))</f>
        <v>0</v>
      </c>
      <c r="S75" s="395" t="str">
        <f t="shared" si="11"/>
        <v/>
      </c>
      <c r="T75" s="395"/>
      <c r="U75" s="396"/>
      <c r="V75" s="383">
        <f>IF(OR('Multi-Field'!AI61=$U$4,'Multi-Field'!AI61=$U$5,'Multi-Field'!AI61=$U$6,'Multi-Field'!AI61=$U$7,'Multi-Field'!AI61=$U$8,'Multi-Field'!AI61=$U$9),(IF('Multi-Field'!AJ61=$V$2,100,IF('Multi-Field'!AJ61=$V$3,65,IF('Multi-Field'!AJ61=$V$4,53,IF('Multi-Field'!AJ61=$V$5,41,IF('Multi-Field'!AJ61=$V$6,23,IF('Multi-Field'!AJ61=$V$7,0,0))))))),0)</f>
        <v>0</v>
      </c>
      <c r="W75" s="383" t="str">
        <f>IF(AND(OR('Multi-Field'!AF61=$S$3,'Multi-Field'!AF61=S63,'Multi-Field'!AF61=$S$7),'Multi-Field'!AN61&lt;18,'Multi-Field'!AN61&gt;0),35,IF('Multi-Field'!AF61=$S$4,55,IF(AND('Multi-Field'!AF61=$S$6,'Multi-Field'!AN61&lt;18),30,IF(AND('Multi-Field'!AN61&gt;17,OR('Multi-Field'!AF61=$S$3,'Multi-Field'!AF61=$S$5,'Multi-Field'!AF61= $S$6,'Multi-Field'!AF61=$S$7)),25,"0"))))</f>
        <v>0</v>
      </c>
      <c r="X75" s="383">
        <f>IF(OR('Multi-Field'!BA61=$U$4,'Multi-Field'!BA61=$U$5,'Multi-Field'!BA61=$U$6,'Multi-Field'!BA61=U65,'Multi-Field'!BA61=$U$8,'Multi-Field'!BA61=$U$9),(IF('Multi-Field'!BB61=$V$2,100,IF('Multi-Field'!BB61=$V$3,65,IF('Multi-Field'!BB61=$V$4,53,IF('Multi-Field'!BB61=$V$5,41,IF('Multi-Field'!BB61=$V$6,23,IF('Multi-Field'!BB61=$V$7,0,0))))))),0)</f>
        <v>0</v>
      </c>
      <c r="Y75" s="383" t="str">
        <f>IF(AND(OR('Multi-Field'!AX61=$S$3,'Multi-Field'!AX61=$S$5,'Multi-Field'!AX61=$S$7),'Multi-Field'!BF61&lt;18),35,IF('Multi-Field'!AX61=$S$4,55,IF(AND('Multi-Field'!AX61=$S$6,'Multi-Field'!BF61&lt;18),30,IF(AND('Multi-Field'!BF61&gt;17,OR('Multi-Field'!AX61=$S$3,'Multi-Field'!AX61=$S$5,'Multi-Field'!AX61=$S$6,'Multi-Field'!AX61=$S$7)),25,"0"))))</f>
        <v>0</v>
      </c>
      <c r="Z75" s="383">
        <v>59</v>
      </c>
      <c r="AC75" t="s">
        <v>860</v>
      </c>
      <c r="AI75" s="384">
        <f>'[1]Multi-Field'!B71</f>
        <v>0</v>
      </c>
      <c r="AJ75" s="385" t="e">
        <f>#VALUE!</f>
        <v>#VALUE!</v>
      </c>
      <c r="AK75" s="385" t="e">
        <f>#VALUE!</f>
        <v>#VALUE!</v>
      </c>
      <c r="AL75" s="385" t="e">
        <f>IF(AK75="","",IF('[1]Multi-Field'!AU71=20,10,IF(AK75-30&lt;0,0,AK75-30)))</f>
        <v>#VALUE!</v>
      </c>
      <c r="AM75" s="385" t="e">
        <f>#VALUE!</f>
        <v>#VALUE!</v>
      </c>
      <c r="AN75" s="385" t="e">
        <f t="shared" si="19"/>
        <v>#VALUE!</v>
      </c>
      <c r="AO75" s="385" t="e">
        <f>#VALUE!</f>
        <v>#VALUE!</v>
      </c>
      <c r="AP75" s="385" t="e">
        <f>#VALUE!</f>
        <v>#VALUE!</v>
      </c>
      <c r="AQ75" s="385" t="e">
        <f>#VALUE!</f>
        <v>#VALUE!</v>
      </c>
      <c r="AR75" s="385" t="e">
        <f>#VALUE!</f>
        <v>#VALUE!</v>
      </c>
      <c r="AS75" s="385" t="e">
        <f>IF(AR75="","",IF('[1]Multi-Field'!AU71&gt;9,0,AR75-15))</f>
        <v>#VALUE!</v>
      </c>
      <c r="AT75" s="385" t="e">
        <f>#VALUE!</f>
        <v>#VALUE!</v>
      </c>
      <c r="AU75" s="385" t="e">
        <f>#VALUE!</f>
        <v>#VALUE!</v>
      </c>
      <c r="AV75" s="385" t="e">
        <f>IF(AU75="","",IF('[1]Multi-Field'!AU71=9&gt;9,0,AU75-35))</f>
        <v>#VALUE!</v>
      </c>
      <c r="AW75" s="385" t="e">
        <f>#VALUE!</f>
        <v>#VALUE!</v>
      </c>
      <c r="AX75" s="385" t="e">
        <f t="shared" si="20"/>
        <v>#VALUE!</v>
      </c>
      <c r="AY75" s="385" t="str">
        <f>IF('[1]Multi-Field'!AU71="","",IF('[1]Multi-Field'!AU71&lt;1,100,IF('[1]Multi-Field'!AU71=1,75,IF('[1]Multi-Field'!AU71=2,50,IF('[1]Multi-Field'!AU71=3,25,IF('[1]Multi-Field'!AU71&gt;3,0,""))))))</f>
        <v/>
      </c>
      <c r="AZ75" s="385" t="str">
        <f t="shared" si="21"/>
        <v/>
      </c>
      <c r="BA75" s="385" t="e">
        <f>#VALUE!</f>
        <v>#VALUE!</v>
      </c>
      <c r="BB75" s="385" t="e">
        <f>IF(BA75="","",IF(AND('[1]Multi-Field'!AU71&lt;40,'[1]Multi-Field'!AU71&gt;9),40,IF('[1]Multi-Field'!AU71&gt;39,0,BA75+5)))</f>
        <v>#VALUE!</v>
      </c>
      <c r="BC75" s="386" t="e">
        <f t="shared" si="22"/>
        <v>#VALUE!</v>
      </c>
      <c r="BD75" s="281"/>
      <c r="BE75" s="281"/>
      <c r="BF75" s="411" t="s">
        <v>1246</v>
      </c>
      <c r="BG75" s="412">
        <v>2</v>
      </c>
      <c r="BH75" s="412">
        <v>2.5</v>
      </c>
      <c r="BI75" s="412">
        <v>3.5</v>
      </c>
      <c r="BJ75" s="409" t="e">
        <f>IF(AND('[1]Single Field'!#REF!=[1]Lists!BF75,'[1]Single Field'!#REF!="Drained"),"x",IF(AND('[1]Single Field'!#REF!=[1]Lists!BF75,'[1]Single Field'!#REF!="Undrained"),O,""))</f>
        <v>#REF!</v>
      </c>
      <c r="BK75" s="409" t="str">
        <f>IF(AND('[1]Multi-Field'!$E$3=[1]Lists!BF75,'[1]Multi-Field'!$F$3="Drained"),BI75,IF(AND('[1]Multi-Field'!$E$3=BF75,'[1]Multi-Field'!$F$3="undrained"),BH75,""))</f>
        <v/>
      </c>
      <c r="BL75" s="409" t="str">
        <f>IF(AND('[1]Multi-Field'!$E$4=BF75,'[1]Multi-Field'!$F$4="Drained"),BI75,IF(AND('[1]Multi-Field'!$E$4=BF75,'[1]Multi-Field'!$F$4="undrained"),BH75,""))</f>
        <v/>
      </c>
      <c r="BM75" s="409" t="str">
        <f>IF(AND('[1]Multi-Field'!$E$5=BF75,'[1]Multi-Field'!$F$5="Drained"),BI75,IF(AND('[1]Multi-Field'!$E$5=BF75,'[1]Multi-Field'!$F$5="undrained"),BH75,""))</f>
        <v/>
      </c>
      <c r="BN75" s="409" t="str">
        <f>IF(AND('[1]Multi-Field'!$E$6=BF75,'[1]Multi-Field'!$F$6="Drained"),BI75,IF(AND('[1]Multi-Field'!$E$6=BF75,'[1]Multi-Field'!$F$6="undrained"),BH75,""))</f>
        <v/>
      </c>
      <c r="BO75" s="409" t="str">
        <f>IF(AND('[1]Multi-Field'!$E$7=BF75,'[1]Multi-Field'!$F$7="Drained"),BI75,IF(AND('[1]Multi-Field'!$E$7=BF75,'[1]Multi-Field'!$F$7="undrained"),BH75,""))</f>
        <v/>
      </c>
      <c r="BP75" s="409" t="str">
        <f>IF(AND('[1]Multi-Field'!$E$8=BF75,'[1]Multi-Field'!$F$8="Drained"),BI75,IF(AND('[1]Multi-Field'!$E$8=BF75,'[1]Multi-Field'!$F$8="undrained"),BH75,""))</f>
        <v/>
      </c>
      <c r="BQ75" s="409" t="str">
        <f>IF(AND('[1]Multi-Field'!$E$9=BF75,'[1]Multi-Field'!$F$9="Drained"),BI75,IF(AND('[1]Multi-Field'!$E$9=BF75,'[1]Multi-Field'!$F$9="undrained"),BH75,""))</f>
        <v/>
      </c>
      <c r="BR75" s="409" t="str">
        <f>IF(AND('[1]Multi-Field'!$E$10=BF75,'[1]Multi-Field'!$F$10="Drained"),BI75,IF(AND('[1]Multi-Field'!$E$10=BF75,'[1]Multi-Field'!$F$10="undrained"),BH75,""))</f>
        <v/>
      </c>
      <c r="BS75" s="409" t="str">
        <f>IF(AND('[1]Multi-Field'!$E$11=BF75,'[1]Multi-Field'!$F$11="Drained"),BI75,IF(AND('[1]Multi-Field'!$E$11=BF75,'[1]Multi-Field'!$F$11="undrained"),BH75,""))</f>
        <v/>
      </c>
      <c r="BT75" s="409" t="str">
        <f>IF(AND('[1]Multi-Field'!$E$12=BF75,'[1]Multi-Field'!$F$12="Drained"),BI75,IF(AND('[1]Multi-Field'!$E$12=BF75,'[1]Multi-Field'!$F$12="undrained"),BH75,""))</f>
        <v/>
      </c>
      <c r="BU75" s="409" t="str">
        <f>IF(AND('[1]Multi-Field'!$E$13=BF75,'[1]Multi-Field'!$F$13="Drained"),BI75,IF(AND('[1]Multi-Field'!$E$3=BF75,'[1]Multi-Field'!$F$13="undrained"),BH75,""))</f>
        <v/>
      </c>
      <c r="BV75" s="409" t="str">
        <f>IF(AND('[1]Multi-Field'!$E$14=BF75,'[1]Multi-Field'!$F$14="Drained"),BI75,IF(AND('[1]Multi-Field'!$E$14=BF75,'[1]Multi-Field'!$F$14="undrained"),BH75,""))</f>
        <v/>
      </c>
      <c r="BW75" s="409" t="str">
        <f>IF(AND('[1]Multi-Field'!$E$15=BF75,'[1]Multi-Field'!$F$15="Drained"),BI75,IF(AND('[1]Multi-Field'!$E$15=BF75,'[1]Multi-Field'!$F$15="undrained"),BH75,""))</f>
        <v/>
      </c>
      <c r="BX75" s="409" t="str">
        <f>IF(AND('[1]Multi-Field'!$E$16=[1]Lists!BF75,'[1]Multi-Field'!$F$16="Drained"),BI75,IF(AND('[1]Multi-Field'!$E$16=[1]Lists!BF75,'[1]Multi-Field'!$F$16="undrained"),BH75,""))</f>
        <v/>
      </c>
      <c r="BY75" s="409" t="str">
        <f>IF(AND('[1]Multi-Field'!$E$17=[1]Lists!BF75,'[1]Multi-Field'!$F$17="Drained"),BI75,IF(AND('[1]Multi-Field'!$E$17=[1]Lists!BF75,'[1]Multi-Field'!$F$17="undrained"),BH75,""))</f>
        <v/>
      </c>
      <c r="BZ75" s="409" t="str">
        <f>IF(AND('[1]Multi-Field'!$E$18=[1]Lists!BF75,'[1]Multi-Field'!$F$18="Drained"),BI75,IF(AND('[1]Multi-Field'!$E$18=[1]Lists!BF75,'[1]Multi-Field'!$F$18="undrained"),BH75,""))</f>
        <v/>
      </c>
      <c r="CA75" s="409" t="str">
        <f>IF(AND('[1]Multi-Field'!$E$19=[1]Lists!BF75,'[1]Multi-Field'!$F$19="Drained"),BI75,IF(AND('[1]Multi-Field'!$E$19=[1]Lists!BF75,'[1]Multi-Field'!$F$19="undrained"),BH75,""))</f>
        <v/>
      </c>
      <c r="CB75" s="409" t="str">
        <f>IF(AND('[1]Multi-Field'!$E$20=[1]Lists!BF75,'[1]Multi-Field'!$F$20="Drained"),BI75,IF(AND('[1]Multi-Field'!$E$20=[1]Lists!BF75,'[1]Multi-Field'!$F$20="undrained"),BH75,""))</f>
        <v/>
      </c>
      <c r="CC75" s="409" t="str">
        <f>IF(AND('[1]Multi-Field'!$E$21=[1]Lists!BF75,'[1]Multi-Field'!$F$21="Drained"),BI75,IF(AND('[1]Multi-Field'!$E$21=[1]Lists!BF75,'[1]Multi-Field'!$F$21="undrained"),BH75,""))</f>
        <v/>
      </c>
      <c r="CD75" s="409" t="str">
        <f>IF(AND('[1]Multi-Field'!$E$22=[1]Lists!BF75,'[1]Multi-Field'!$F$22="Drained"),BI75,IF(AND('[1]Multi-Field'!$E$22=[1]Lists!BF75,'[1]Multi-Field'!$F$22="undrained"),BH75,""))</f>
        <v/>
      </c>
      <c r="CE75" s="409" t="str">
        <f>IF(AND('[1]Multi-Field'!$E$23=[1]Lists!BF75,'[1]Multi-Field'!$F$23="Drained"),BI75,IF(AND('[1]Multi-Field'!$E$23=[1]Lists!BF75,'[1]Multi-Field'!$F$23="undrained"),BH75,""))</f>
        <v/>
      </c>
      <c r="CF75" s="409" t="str">
        <f>IF(AND('[1]Multi-Field'!$E$24=[1]Lists!BF75,'[1]Multi-Field'!$F$24="Drained"),BI75,IF(AND('[1]Multi-Field'!$E$24=[1]Lists!BF75,'[1]Multi-Field'!$F$24="undrained"),BH75,""))</f>
        <v/>
      </c>
      <c r="CG75" s="409" t="str">
        <f>IF(AND('[1]Multi-Field'!$E$25=[1]Lists!BF75,'[1]Multi-Field'!$F$25="Drained"),BI75,IF(AND('[1]Multi-Field'!$E$25=[1]Lists!BF75,'[1]Multi-Field'!$F$25="undrained"),BH75,""))</f>
        <v/>
      </c>
      <c r="CH75" s="409" t="str">
        <f>IF(AND('[1]Multi-Field'!$E$26=[1]Lists!BF75,'[1]Multi-Field'!$F$26="Drained"),BI75,IF(AND('[1]Multi-Field'!$E$26=[1]Lists!BF75,'[1]Multi-Field'!$F$26="undrained"),BH75,""))</f>
        <v/>
      </c>
      <c r="CI75" s="409" t="str">
        <f>IF(AND('[1]Multi-Field'!$E$27=[1]Lists!BF75,'[1]Multi-Field'!$F$27="Drained"),BI75,IF(AND('[1]Multi-Field'!$E$27=[1]Lists!BF75,'[1]Multi-Field'!$F$27="undrained"),BH75,""))</f>
        <v/>
      </c>
      <c r="CJ75" s="409" t="str">
        <f>IF(AND('[1]Multi-Field'!$E$28=[1]Lists!BF75,'[1]Multi-Field'!$F$28="Drained"),BI75,IF(AND('[1]Multi-Field'!$E$28=[1]Lists!BF75,'[1]Multi-Field'!$F$28="undrained"),BH75,""))</f>
        <v/>
      </c>
      <c r="CK75" s="409" t="str">
        <f>IF(AND('[1]Multi-Field'!$E$29=[1]Lists!BF75,'[1]Multi-Field'!$F$29="Drained"),BI75,IF(AND('[1]Multi-Field'!$E$29=[1]Lists!BF75,'[1]Multi-Field'!$F$29="undrained"),BH75,""))</f>
        <v/>
      </c>
      <c r="CL75" s="409" t="str">
        <f>IF(AND('[1]Multi-Field'!$E$30=[1]Lists!BF75,'[1]Multi-Field'!$F$30="Drained"),BI75,IF(AND('[1]Multi-Field'!$E$30=[1]Lists!BF75,'[1]Multi-Field'!$F$30="undrained"),BH75,""))</f>
        <v/>
      </c>
      <c r="CM75" s="409" t="str">
        <f>IF(AND('[1]Multi-Field'!$E$31=[1]Lists!BF75,'[1]Multi-Field'!$F$31="Drained"),BI75,IF(AND('[1]Multi-Field'!$E$31=[1]Lists!BF75,'[1]Multi-Field'!$F$31="undrained"),BH75,""))</f>
        <v/>
      </c>
      <c r="CN75" s="409" t="str">
        <f>IF(AND('[1]Multi-Field'!$E$32=[1]Lists!BF75,'[1]Multi-Field'!$F$32="Drained"),BI75,IF(AND('[1]Multi-Field'!$E$32=[1]Lists!BF75,'[1]Multi-Field'!$F$32="undrained"),BH75,""))</f>
        <v/>
      </c>
      <c r="CO75" s="409" t="str">
        <f>IF(AND('[1]Multi-Field'!$E$33=[1]Lists!BF75,'[1]Multi-Field'!$F$33="Drained"),BI75,IF(AND('[1]Multi-Field'!$E$33=[1]Lists!BF75,'[1]Multi-Field'!$F$33="undrained"),BH75,""))</f>
        <v/>
      </c>
      <c r="CP75" s="409" t="str">
        <f>IF(AND('[1]Multi-Field'!$E$34=[1]Lists!BF75,'[1]Multi-Field'!$F$34="Drained"),BI75,IF(AND('[1]Multi-Field'!$E$34=[1]Lists!BF75,'[1]Multi-Field'!$F$34="undrained"),BH75,""))</f>
        <v/>
      </c>
      <c r="CQ75" s="409" t="str">
        <f>IF(AND('[1]Multi-Field'!$E$35=[1]Lists!BF75,'[1]Multi-Field'!$F$35="Drained"),BI75,IF(AND('[1]Multi-Field'!$E$35=[1]Lists!BF75,'[1]Multi-Field'!$F$35="undrained"),BH75,""))</f>
        <v/>
      </c>
      <c r="CR75" s="409" t="str">
        <f>IF(AND('[1]Multi-Field'!$E$36=[1]Lists!BF75,'[1]Multi-Field'!$F$36="Drained"),BI75,IF(AND('[1]Multi-Field'!$E$36=[1]Lists!BF75,'[1]Multi-Field'!$F$36="undrained"),BH75,""))</f>
        <v/>
      </c>
      <c r="CS75" s="409" t="str">
        <f>IF(AND('[1]Multi-Field'!$E$37=[1]Lists!BF75,'[1]Multi-Field'!$F$37="Drained"),BI75,IF(AND('[1]Multi-Field'!$E$37=[1]Lists!BF75,'[1]Multi-Field'!$F$37="undrained"),BH75,""))</f>
        <v/>
      </c>
      <c r="CT75" s="409" t="str">
        <f>IF(AND('[1]Multi-Field'!$E$38=[1]Lists!BF75,'[1]Multi-Field'!$F$38="Drained"),BI75,IF(AND('[1]Multi-Field'!$E$38=[1]Lists!BF75,'[1]Multi-Field'!$F$38="undrained"),BH75,""))</f>
        <v/>
      </c>
      <c r="CU75" s="409" t="str">
        <f>IF(AND('[1]Multi-Field'!$E$39=[1]Lists!BF75,'[1]Multi-Field'!$F$39="Drained"),BI75,IF(AND('[1]Multi-Field'!$E$39=[1]Lists!BF75,'[1]Multi-Field'!$F$39="undrained"),BH75,""))</f>
        <v/>
      </c>
      <c r="CV75" s="409" t="str">
        <f>IF(AND('[1]Multi-Field'!$E$40=[1]Lists!BF75,'[1]Multi-Field'!$F$40="Drained"),BI75,IF(AND('[1]Multi-Field'!$E$40=[1]Lists!BF75,'[1]Multi-Field'!$F$40="undrained"),BH75,""))</f>
        <v/>
      </c>
      <c r="CW75" s="409" t="str">
        <f>IF(AND('[1]Multi-Field'!$E$41=[1]Lists!BF75,'[1]Multi-Field'!$F$40="Drained"),BI75,IF(AND('[1]Multi-Field'!$E$40=[1]Lists!BF75,'[1]Multi-Field'!$F$40="undrained"),BH75,""))</f>
        <v/>
      </c>
      <c r="CX75" s="409" t="str">
        <f>IF(AND('[1]Multi-Field'!$E$42=[1]Lists!BF75,'[1]Multi-Field'!$F$42="Drained"),BI75,IF(AND('[1]Multi-Field'!$E$42=[1]Lists!BF75,'[1]Multi-Field'!$F$42="undrained"),BH75,""))</f>
        <v/>
      </c>
      <c r="CY75" s="409" t="str">
        <f>IF(AND('[1]Multi-Field'!$E$43=[1]Lists!BF75,'[1]Multi-Field'!$F$43="Drained"),BI75,IF(AND('[1]Multi-Field'!$E$43=[1]Lists!BF75,'[1]Multi-Field'!$F$43="undrained"),BH75,""))</f>
        <v/>
      </c>
      <c r="CZ75" s="409" t="str">
        <f>IF(AND('[1]Multi-Field'!$E$44=[1]Lists!BF75,'[1]Multi-Field'!$F$44="Drained"),BI75,IF(AND('[1]Multi-Field'!$E$44=[1]Lists!BF75,'[1]Multi-Field'!$F$44="undrained"),BH75,""))</f>
        <v/>
      </c>
      <c r="DA75" s="409" t="str">
        <f>IF(AND('[1]Multi-Field'!$E$45=[1]Lists!BF75,'[1]Multi-Field'!$F$45="Drained"),BI75,IF(AND('[1]Multi-Field'!$E$45=[1]Lists!BF75,'[1]Multi-Field'!$F$45="undrained"),BH75,""))</f>
        <v/>
      </c>
      <c r="DB75" s="409" t="str">
        <f>IF(AND('[1]Multi-Field'!$E$46=[1]Lists!BF75,'[1]Multi-Field'!$F$46="Drained"),BI75,IF(AND('[1]Multi-Field'!$E$46=[1]Lists!BF75,'[1]Multi-Field'!$F$46="undrained"),BH75,""))</f>
        <v/>
      </c>
      <c r="DC75" s="409" t="str">
        <f>IF(AND('[1]Multi-Field'!$E$47=[1]Lists!BF75,'[1]Multi-Field'!$F$47="Drained"),BI75,IF(AND('[1]Multi-Field'!$E$47=[1]Lists!BF75,'[1]Multi-Field'!$F$47="undrained"),BH75,""))</f>
        <v/>
      </c>
      <c r="DD75" s="409" t="str">
        <f>IF(AND('[1]Multi-Field'!$E$48=[1]Lists!BF75,'[1]Multi-Field'!$F$48="Drained"),BI75,IF(AND('[1]Multi-Field'!$E$48=[1]Lists!BF75,'[1]Multi-Field'!$F$48="undrained"),BH75,""))</f>
        <v/>
      </c>
      <c r="DE75" s="409" t="str">
        <f>IF(AND('[1]Multi-Field'!$E$49=[1]Lists!BF75,'[1]Multi-Field'!$F$49="Drained"),BI75,IF(AND('[1]Multi-Field'!$E$49=[1]Lists!BF75,'[1]Multi-Field'!$F$9="undrained"),BH75,""))</f>
        <v/>
      </c>
      <c r="DF75" s="409" t="str">
        <f>IF(AND('[1]Multi-Field'!$E$50=[1]Lists!BF75,'[1]Multi-Field'!$F$50="Drained"),BI75,IF(AND('[1]Multi-Field'!$E$50=[1]Lists!BF75,'[1]Multi-Field'!$F$50="undrained"),BH75,""))</f>
        <v/>
      </c>
      <c r="DG75" s="409" t="str">
        <f>IF(AND('[1]Multi-Field'!$E$51=[1]Lists!BF75,'[1]Multi-Field'!$F$51="Drained"),BI75,IF(AND('[1]Multi-Field'!$E$51=[1]Lists!BF75,'[1]Multi-Field'!$F$51="undrained"),BH75,""))</f>
        <v/>
      </c>
      <c r="DH75" s="409" t="str">
        <f>IF(AND('[1]Multi-Field'!$E$52=[1]Lists!BF75,'[1]Multi-Field'!$F$52="Drained"),BI75,IF(AND('[1]Multi-Field'!$E$52=[1]Lists!BF75,'[1]Multi-Field'!$F$52="undrained"),BH75,""))</f>
        <v/>
      </c>
      <c r="DI75" s="409" t="str">
        <f>IF(AND('[1]Multi-Field'!$E$53=[1]Lists!BF75,'[1]Multi-Field'!$F$53="Drained"),BI75,IF(AND('[1]Multi-Field'!$E$53=[1]Lists!BF75,'[1]Multi-Field'!$F$53="undrained"),BH75,""))</f>
        <v/>
      </c>
      <c r="DJ75" s="409" t="str">
        <f>IF(AND('[1]Multi-Field'!$E$54=[1]Lists!BF75,'[1]Multi-Field'!$F$54="Drained"),BI75,IF(AND('[1]Multi-Field'!$E$54=[1]Lists!BF75,'[1]Multi-Field'!$F$54="undrained"),BH75,""))</f>
        <v/>
      </c>
      <c r="DK75" s="409" t="str">
        <f>IF(AND('[1]Multi-Field'!$E$55=[1]Lists!BF75,'[1]Multi-Field'!$F$55="Drained"),BI75,IF(AND('[1]Multi-Field'!$E$55=[1]Lists!BF75,'[1]Multi-Field'!$F$55="undrained"),BH75,""))</f>
        <v/>
      </c>
      <c r="DL75" s="409" t="str">
        <f>IF(AND('[1]Multi-Field'!$E$56=[1]Lists!BF75,'[1]Multi-Field'!$F$56="Drained"),BI75,IF(AND('[1]Multi-Field'!$E$56=[1]Lists!BF75,'[1]Multi-Field'!$F$56="undrained"),BH75,""))</f>
        <v/>
      </c>
      <c r="DM75" s="409" t="str">
        <f>IF(AND('[1]Multi-Field'!$E$57=[1]Lists!BF75,'[1]Multi-Field'!$F$57="Drained"),BI75,IF(AND('[1]Multi-Field'!$E$57=[1]Lists!BF75,'[1]Multi-Field'!$F$57="undrained"),BH75,""))</f>
        <v/>
      </c>
      <c r="DN75" s="409" t="str">
        <f>IF(AND('[1]Multi-Field'!$E$58=[1]Lists!BF75,'[1]Multi-Field'!$F$58="Drained"),BI75,IF(AND('[1]Multi-Field'!$E$58=[1]Lists!BF75,'[1]Multi-Field'!$F$58="undrained"),BH75,""))</f>
        <v/>
      </c>
      <c r="DO75" s="409" t="str">
        <f>IF(AND('[1]Multi-Field'!$E$59=[1]Lists!BF75,'[1]Multi-Field'!$F$59="Drained"),BI75,IF(AND('[1]Multi-Field'!$E$59=[1]Lists!BF75,'[1]Multi-Field'!$F$59="undrained"),BH75,""))</f>
        <v/>
      </c>
      <c r="DP75" s="409" t="str">
        <f>IF(AND('[1]Multi-Field'!$E$60=[1]Lists!BF75,'[1]Multi-Field'!$F$60="Drained"),BI75,IF(AND('[1]Multi-Field'!$E$60=[1]Lists!BF75,'[1]Multi-Field'!$F$60="undrained"),BH75,""))</f>
        <v/>
      </c>
      <c r="DQ75" s="409" t="str">
        <f>IF(AND('[1]Multi-Field'!$E$61=[1]Lists!BF75,'[1]Multi-Field'!$F$61="Drained"),BI75,IF(AND('[1]Multi-Field'!$E$61=[1]Lists!BF75,'[1]Multi-Field'!$F$61="undrained"),BH75,""))</f>
        <v/>
      </c>
      <c r="DR75" s="409" t="str">
        <f>IF(AND('[1]Multi-Field'!$E$62=[1]Lists!BF75,'[1]Multi-Field'!$F$62="Drained"),BI75,IF(AND('[1]Multi-Field'!$E$62=[1]Lists!BF75,'[1]Multi-Field'!$F$62="undrained"),BH75,""))</f>
        <v/>
      </c>
      <c r="DS75" s="409" t="str">
        <f>IF(AND('[1]Multi-Field'!$E$63=[1]Lists!BF75,'[1]Multi-Field'!$F$63="Drained"),BI75,IF(AND('[1]Multi-Field'!$E$63=[1]Lists!BF75,'[1]Multi-Field'!$F$63="undrained"),BH75,""))</f>
        <v/>
      </c>
      <c r="DT75" s="409" t="str">
        <f>IF(AND('[1]Multi-Field'!$E$64=[1]Lists!BF75,'[1]Multi-Field'!$F$64="Drained"),BI75,IF(AND('[1]Multi-Field'!$E$64=[1]Lists!BF75,'[1]Multi-Field'!$F$64="undrained"),BH75,""))</f>
        <v/>
      </c>
      <c r="DU75" s="409" t="str">
        <f>IF(AND('[1]Multi-Field'!$E$65=[1]Lists!BF75,'[1]Multi-Field'!$F$65="Drained"),BI75,IF(AND('[1]Multi-Field'!$E$65=[1]Lists!BF75,'[1]Multi-Field'!$F$65="undrained"),BH75,""))</f>
        <v/>
      </c>
      <c r="DV75" s="409" t="str">
        <f>IF(AND('[1]Multi-Field'!$E$66=[1]Lists!BF75,'[1]Multi-Field'!$F$66="Drained"),BI75,IF(AND('[1]Multi-Field'!$E$66=[1]Lists!BF75,'[1]Multi-Field'!$F$66="undrained"),BH75,""))</f>
        <v/>
      </c>
      <c r="DW75" s="409" t="str">
        <f>IF(AND('[1]Multi-Field'!$E$67=[1]Lists!BF75,'[1]Multi-Field'!$F$67="Drained"),BI75,IF(AND('[1]Multi-Field'!$E$67=[1]Lists!BF75,'[1]Multi-Field'!$F$67="undrained"),BH75,""))</f>
        <v/>
      </c>
      <c r="DX75" s="409" t="str">
        <f>IF(AND('[1]Multi-Field'!$E$68=[1]Lists!BF75,'[1]Multi-Field'!$F$68="Drained"),BI75,IF(AND('[1]Multi-Field'!$E$68=[1]Lists!BF75,'[1]Multi-Field'!$F$68="undrained"),BH75,""))</f>
        <v/>
      </c>
      <c r="DY75" s="409" t="str">
        <f>IF(AND('[1]Multi-Field'!$E$69=[1]Lists!BF75,'[1]Multi-Field'!$F$69="Drained"),BI75,IF(AND('[1]Multi-Field'!$E$69=[1]Lists!BF75,'[1]Multi-Field'!$F$69="undrained"),BH75,""))</f>
        <v/>
      </c>
      <c r="DZ75" s="409" t="str">
        <f>IF(AND('[1]Multi-Field'!$E$70=[1]Lists!BF75,'[1]Multi-Field'!$F$70="Drained"),BI75,IF(AND('[1]Multi-Field'!$E$70=[1]Lists!BF75,'[1]Multi-Field'!$F$70="undrained"),BH75,""))</f>
        <v/>
      </c>
      <c r="EA75" s="409" t="str">
        <f>IF(AND('[1]Multi-Field'!$E$71=[1]Lists!BF75,'[1]Multi-Field'!$F$71="Drained"),BI75,IF(AND('[1]Multi-Field'!$E$71=[1]Lists!BF75,'[1]Multi-Field'!$F$71="undrained"),BH75,""))</f>
        <v/>
      </c>
      <c r="EB75" s="409" t="str">
        <f>IF(AND('[1]Multi-Field'!$E$72=[1]Lists!BF75,'[1]Multi-Field'!$F$72="Drained"),BI75,IF(AND('[1]Multi-Field'!$E$72=[1]Lists!BF75,'[1]Multi-Field'!$F$72="undrained"),BH75,""))</f>
        <v/>
      </c>
      <c r="EC75" s="409" t="str">
        <f>IF(AND('[1]Multi-Field'!$E$73=[1]Lists!BF75,'[1]Multi-Field'!$F$73="Drained"),BI75,IF(AND('[1]Multi-Field'!$E$73=[1]Lists!BF75,'[1]Multi-Field'!$F$73="undrained"),BH75,""))</f>
        <v/>
      </c>
      <c r="ED75" s="409" t="str">
        <f>IF(AND('[1]Multi-Field'!$E$74=[1]Lists!BF75,'[1]Multi-Field'!$F$74="Drained"),BI75,IF(AND('[1]Multi-Field'!$E$74=[1]Lists!BF75,'[1]Multi-Field'!$F$74="undrained"),BH75,""))</f>
        <v/>
      </c>
      <c r="EE75" s="409" t="str">
        <f>IF(AND('[1]Multi-Field'!$E$75=[1]Lists!BF75,'[1]Multi-Field'!$F$75="Drained"),BI75,IF(AND('[1]Multi-Field'!$E$75=[1]Lists!BF75,'[1]Multi-Field'!$F$75="undrained"),BH75,""))</f>
        <v/>
      </c>
      <c r="EF75" s="409">
        <f>IF(AND('[1]Multi-Field'!$E$76=[1]Lists!BF75,'[1]Multi-Field'!$F$76="Drained"),BI75,IF(AND('[1]Multi-Field'!$E$76=[1]Lists!BF75,'[1]Multi-Field'!$F$6="undrained"),BH75,""))</f>
        <v>2.5</v>
      </c>
      <c r="EG75" s="409" t="str">
        <f>IF(AND('[1]Multi-Field'!$E$77=[1]Lists!BF75,'[1]Multi-Field'!$F$77="Drained"),BI75,IF(AND('[1]Multi-Field'!$E$77=[1]Lists!BF75,'[1]Multi-Field'!$F$77="undrained"),BH75,""))</f>
        <v/>
      </c>
      <c r="EH75" s="409" t="str">
        <f>IF(AND('[1]Multi-Field'!$E$78=[1]Lists!BF75,'[1]Multi-Field'!$F$78="Drained"),BI75,IF(AND('[1]Multi-Field'!$E$78=[1]Lists!BF75,'[1]Multi-Field'!$F$78="undrained"),BH75,""))</f>
        <v/>
      </c>
      <c r="EI75" s="409" t="str">
        <f>IF(AND('[1]Multi-Field'!$E$79=[1]Lists!BF75,'[1]Multi-Field'!$F$79="Drained"),BI75,IF(AND('[1]Multi-Field'!$E$79=[1]Lists!BF75,'[1]Multi-Field'!$F$79="undrained"),BH75,""))</f>
        <v/>
      </c>
      <c r="EJ75" s="409" t="str">
        <f>IF(AND('[1]Multi-Field'!$E$80=[1]Lists!BF75,'[1]Multi-Field'!$F$80="Drained"),BI75,IF(AND('[1]Multi-Field'!$E$80=[1]Lists!BF75,'[1]Multi-Field'!$F$80="undrained"),BH75,""))</f>
        <v/>
      </c>
      <c r="EK75" s="409" t="str">
        <f>IF(AND('[1]Multi-Field'!$E$81=[1]Lists!BF75,'[1]Multi-Field'!$F$81="Drained"),BI75,IF(AND('[1]Multi-Field'!$E$81=[1]Lists!BF75,'[1]Multi-Field'!$F$81="undrained"),BH75,""))</f>
        <v/>
      </c>
      <c r="EL75" s="409" t="str">
        <f>IF(AND('[1]Multi-Field'!$E$82=[1]Lists!BF75,'[1]Multi-Field'!$F$82="Drained"),BI75,IF(AND('[1]Multi-Field'!$E$82=[1]Lists!BF75,'[1]Multi-Field'!$F$82="undrained"),BH75,""))</f>
        <v/>
      </c>
      <c r="EM75" s="409" t="str">
        <f>IF(AND('[1]Multi-Field'!$E$83=[1]Lists!BF75,'[1]Multi-Field'!$F$83="Drained"),BI75,IF(AND('[1]Multi-Field'!$E$83=[1]Lists!BF75,'[1]Multi-Field'!$F$83="undrained"),BH75,""))</f>
        <v/>
      </c>
      <c r="EN75" s="409" t="str">
        <f>IF(AND('[1]Multi-Field'!$E$84=[1]Lists!BF75,'[1]Multi-Field'!$F$84="Drained"),BI75,IF(AND('[1]Multi-Field'!$E$84=[1]Lists!BF75,'[1]Multi-Field'!$F$84="undrained"),BH75,""))</f>
        <v/>
      </c>
      <c r="EO75" s="409" t="str">
        <f>IF(AND('[1]Multi-Field'!$E$85=[1]Lists!BF75,'[1]Multi-Field'!$F$85="Drained"),BI75,IF(AND('[1]Multi-Field'!$E$85=[1]Lists!BF75,'[1]Multi-Field'!$F$85="undrained"),BH75,""))</f>
        <v/>
      </c>
      <c r="EP75" s="409" t="str">
        <f>IF(AND('[1]Multi-Field'!$E$86=[1]Lists!BF75,'[1]Multi-Field'!$F$86="Drained"),BI75,IF(AND('[1]Multi-Field'!$E$86=[1]Lists!BF75,'[1]Multi-Field'!$F$86="undrained"),BH75,""))</f>
        <v/>
      </c>
      <c r="EQ75" s="409" t="str">
        <f>IF(AND('[1]Multi-Field'!$E$87=[1]Lists!BF75,'[1]Multi-Field'!$F$87="Drained"),BI75,IF(AND('[1]Multi-Field'!$E$87=[1]Lists!BF75,'[1]Multi-Field'!$F$87="undrained"),BH75,""))</f>
        <v/>
      </c>
      <c r="ER75" s="409" t="str">
        <f>IF(AND('[1]Multi-Field'!$E$88=[1]Lists!BF75,'[1]Multi-Field'!$F$88="Drained"),BI75,IF(AND('[1]Multi-Field'!$E$88=[1]Lists!BF75,'[1]Multi-Field'!$F$88="undrained"),BH75,""))</f>
        <v/>
      </c>
      <c r="ES75" s="409" t="str">
        <f>IF(AND('[1]Multi-Field'!$E$89=[1]Lists!BF75,'[1]Multi-Field'!$F$89="Drained"),BI75,IF(AND('[1]Multi-Field'!$E$89=[1]Lists!BF75,'[1]Multi-Field'!$F$89="undrained"),BH75,""))</f>
        <v/>
      </c>
      <c r="ET75" s="409" t="str">
        <f>IF(AND('[1]Multi-Field'!$E$90=[1]Lists!BF75,'[1]Multi-Field'!$F$90="Drained"),BI75,IF(AND('[1]Multi-Field'!$E$90=[1]Lists!BF75,'[1]Multi-Field'!$F$90="undrained"),BH75,""))</f>
        <v/>
      </c>
      <c r="EU75" s="409" t="str">
        <f>IF(AND('[1]Multi-Field'!$E$91=[1]Lists!BF75,'[1]Multi-Field'!$F$91="Drained"),BI75,IF(AND('[1]Multi-Field'!$E$91=[1]Lists!BF75,'[1]Multi-Field'!$F$91="undrained"),BH75,""))</f>
        <v/>
      </c>
      <c r="EV75" s="409" t="str">
        <f>IF(AND('[1]Multi-Field'!$E$92=[1]Lists!BF75,'[1]Multi-Field'!$F$92="Drained"),BI75,IF(AND('[1]Multi-Field'!$E$92=[1]Lists!BF75,'[1]Multi-Field'!$F$92="undrained"),BH75,""))</f>
        <v/>
      </c>
      <c r="EW75" s="409" t="str">
        <f>IF(AND('[1]Multi-Field'!$E$93=[1]Lists!BF75,'[1]Multi-Field'!$F$93="Drained"),BI75,IF(AND('[1]Multi-Field'!$E$93=[1]Lists!BF75,'[1]Multi-Field'!$F$93="undrained"),BH75,""))</f>
        <v/>
      </c>
      <c r="EX75" s="409" t="str">
        <f>IF(AND('[1]Multi-Field'!$E$94=[1]Lists!BF75,'[1]Multi-Field'!$F$94="Drained"),BI75,IF(AND('[1]Multi-Field'!$E$94=[1]Lists!BF75,'[1]Multi-Field'!$F$94="undrained"),BH75,""))</f>
        <v/>
      </c>
      <c r="EY75" s="409" t="str">
        <f>IF(AND('[1]Multi-Field'!$E$95=[1]Lists!BF75,'[1]Multi-Field'!$F$95="Drained"),BI75,IF(AND('[1]Multi-Field'!$E$95=[1]Lists!BF75,'[1]Multi-Field'!$F$95="undrained"),BH75,""))</f>
        <v/>
      </c>
      <c r="EZ75" s="409" t="str">
        <f>IF(AND('[1]Multi-Field'!$E$96=[1]Lists!BF75,'[1]Multi-Field'!$F$96="Drained"),BI75,IF(AND('[1]Multi-Field'!$E$96=[1]Lists!BF75,'[1]Multi-Field'!$F$96="undrained"),BH75,""))</f>
        <v/>
      </c>
      <c r="FA75" s="409" t="str">
        <f>IF(AND('[1]Multi-Field'!$E$97=[1]Lists!BF75,'[1]Multi-Field'!$F$97="Drained"),BI75,IF(AND('[1]Multi-Field'!$E$97=[1]Lists!BF75,'[1]Multi-Field'!$F$97="undrained"),BH75,""))</f>
        <v/>
      </c>
      <c r="FB75" s="409" t="str">
        <f>IF(AND('[1]Multi-Field'!$E$98=[1]Lists!BF75,'[1]Multi-Field'!$F$98="Drained"),BI75,IF(AND('[1]Multi-Field'!$E$98=[1]Lists!BF75,'[1]Multi-Field'!$F$98="undrained"),BH75,""))</f>
        <v/>
      </c>
      <c r="FC75" s="409" t="str">
        <f>IF(AND('[1]Multi-Field'!$E$99=[1]Lists!BF75,'[1]Multi-Field'!$F$99="Drained"),BI75,IF(AND('[1]Multi-Field'!$E$99=[1]Lists!BF75,'[1]Multi-Field'!$F$99="undrained"),BH75,""))</f>
        <v/>
      </c>
      <c r="FD75" s="409" t="str">
        <f>IF(AND('[1]Multi-Field'!$E$100=[1]Lists!BF75,'[1]Multi-Field'!$F$100="Drained"),BI75,IF(AND('[1]Multi-Field'!$E$100=[1]Lists!BF75,'[1]Multi-Field'!$F$100="undrained"),BH75,""))</f>
        <v/>
      </c>
      <c r="FE75" s="409" t="str">
        <f>IF(AND('[1]Multi-Field'!$E$101=[1]Lists!BF75,'[1]Multi-Field'!$F$101="Drained"),BI75,IF(AND('[1]Multi-Field'!$E$101=[1]Lists!BF75,'[1]Multi-Field'!$F$101="undrained"),BH75,""))</f>
        <v/>
      </c>
      <c r="FF75" s="409" t="str">
        <f>IF(AND('[1]Multi-Field'!$E$102=[1]Lists!BF75,'[1]Multi-Field'!$F$102="Drained"),BI75,IF(AND('[1]Multi-Field'!$E$102=[1]Lists!BF75,'[1]Multi-Field'!$F$102="undrained"),BH75,""))</f>
        <v/>
      </c>
      <c r="FG75" s="409" t="str">
        <f>IF(AND('[1]Multi-Field'!$E$103=[1]Lists!BF75,'[1]Multi-Field'!$F$103="Drained"),BI75,IF(AND('[1]Multi-Field'!$E$103=[1]Lists!BF75,'[1]Multi-Field'!$F$103="undrained"),BH75,""))</f>
        <v/>
      </c>
      <c r="FH75" s="409" t="str">
        <f>IF(AND('[1]Multi-Field'!$E$104=[1]Lists!BF75,'[1]Multi-Field'!$F$104="Drained"),BI75,IF(AND('[1]Multi-Field'!$E$104=[1]Lists!BF75,'[1]Multi-Field'!$F$104="undrained"),BH75,""))</f>
        <v/>
      </c>
      <c r="FI75" s="409" t="str">
        <f>IF(AND('[1]Multi-Field'!$E$105=[1]Lists!BF75,'[1]Multi-Field'!$F$105="Drained"),BI75,IF(AND('[1]Multi-Field'!$E$105=[1]Lists!BF75,'[1]Multi-Field'!$F$105="undrained"),BH75,""))</f>
        <v/>
      </c>
      <c r="FJ75" s="409" t="str">
        <f>IF(AND('[1]Multi-Field'!$E$106=[1]Lists!BF75,'[1]Multi-Field'!$F$106="Drained"),BI75,IF(AND('[1]Multi-Field'!$E$106=[1]Lists!BF75,'[1]Multi-Field'!$F$106="undrained"),BH75,""))</f>
        <v/>
      </c>
      <c r="FK75" s="409" t="str">
        <f>IF(AND('[1]Multi-Field'!$E$107=[1]Lists!BF75,'[1]Multi-Field'!$F$107="Drained"),BI75,IF(AND('[1]Multi-Field'!$E$107=[1]Lists!BF75,'[1]Multi-Field'!$F$107="undrained"),BH75,""))</f>
        <v/>
      </c>
      <c r="FL75" s="409" t="str">
        <f>IF(AND('[1]Multi-Field'!$E$108=[1]Lists!BF75,'[1]Multi-Field'!$F$108="Drained"),BI75,IF(AND('[1]Multi-Field'!$E$108=[1]Lists!BF75,'[1]Multi-Field'!$F$108="undrained"),BH75,""))</f>
        <v/>
      </c>
      <c r="FM75" s="409" t="str">
        <f>IF(AND('[1]Multi-Field'!$E$109=[1]Lists!BF75,'[1]Multi-Field'!$F$109="Drained"),BI75,IF(AND('[1]Multi-Field'!$E$109=[1]Lists!BF75,'[1]Multi-Field'!$F$109="undrained"),BH75,""))</f>
        <v/>
      </c>
      <c r="FN75" s="409" t="str">
        <f>IF(AND('[1]Multi-Field'!$E$110=[1]Lists!BF75,'[1]Multi-Field'!$F$110="Drained"),BI75,IF(AND('[1]Multi-Field'!$E$110=[1]Lists!BF75,'[1]Multi-Field'!$F$110="undrained"),BH75,""))</f>
        <v/>
      </c>
      <c r="FO75" s="409" t="str">
        <f>IF(AND('[1]Multi-Field'!$E$111=[1]Lists!BF75,'[1]Multi-Field'!$F$111="Drained"),BI75,IF(AND('[1]Multi-Field'!$E$111=[1]Lists!BF75,'[1]Multi-Field'!$F$111="undrained"),BH75,""))</f>
        <v/>
      </c>
      <c r="FP75" s="409" t="str">
        <f>IF(AND('[1]Multi-Field'!$E$112=[1]Lists!BF75,'[1]Multi-Field'!$F$112="Drained"),BI75,IF(AND('[1]Multi-Field'!$E$112=[1]Lists!BF75,'[1]Multi-Field'!$F$112="undrained"),BH75,""))</f>
        <v/>
      </c>
      <c r="FQ75" s="409" t="str">
        <f>IF(AND('[1]Multi-Field'!$E$113=[1]Lists!BF75,'[1]Multi-Field'!$F$113="Drained"),BI75,IF(AND('[1]Multi-Field'!$E$113=[1]Lists!BF75,'[1]Multi-Field'!$F$113="undrained"),BH75,""))</f>
        <v/>
      </c>
      <c r="FR75" s="409" t="str">
        <f>IF(AND('[1]Multi-Field'!$E$114=[1]Lists!BF75,'[1]Multi-Field'!$F$114="Drained"),BI75,IF(AND('[1]Multi-Field'!$E$114=[1]Lists!BF75,'[1]Multi-Field'!$F$114="undrained"),BH75,""))</f>
        <v/>
      </c>
      <c r="FS75" s="409" t="str">
        <f>IF(AND('[1]Multi-Field'!$E$115=[1]Lists!BF75,'[1]Multi-Field'!$F$115="Drained"),BI75,IF(AND('[1]Multi-Field'!$E$115=[1]Lists!BF75,'[1]Multi-Field'!$F$115="undrained"),BH75,""))</f>
        <v/>
      </c>
      <c r="FT75" s="409" t="str">
        <f>IF(AND('[1]Multi-Field'!$E$116=[1]Lists!BF75,'[1]Multi-Field'!$F$116="Drained"),BI75,IF(AND('[1]Multi-Field'!$E$116=[1]Lists!BF75,'[1]Multi-Field'!$F$116="undrained"),BH75,""))</f>
        <v/>
      </c>
      <c r="FU75" s="409" t="str">
        <f>IF(AND('[1]Multi-Field'!$E$117=[1]Lists!BF75,'[1]Multi-Field'!$F$117="Drained"),BI75,IF(AND('[1]Multi-Field'!$E$117=[1]Lists!BF75,'[1]Multi-Field'!$F$117="undrained"),BH75,""))</f>
        <v/>
      </c>
      <c r="FV75" s="409" t="str">
        <f>IF(AND('[1]Multi-Field'!$E$118=[1]Lists!BF75,'[1]Multi-Field'!$F$118="Drained"),BI75,IF(AND('[1]Multi-Field'!$E$118=[1]Lists!BF75,'[1]Multi-Field'!$F$118="undrained"),BH75,""))</f>
        <v/>
      </c>
      <c r="FW75" s="409" t="str">
        <f>IF(AND('[1]Multi-Field'!$E$119=[1]Lists!BF75,'[1]Multi-Field'!$F$119="Drained"),BI75,IF(AND('[1]Multi-Field'!$E$119=[1]Lists!BF75,'[1]Multi-Field'!$F$119="undrained"),BH75,""))</f>
        <v/>
      </c>
      <c r="FX75" s="409" t="str">
        <f>IF(AND('[1]Multi-Field'!$E$120=[1]Lists!BF75,'[1]Multi-Field'!$F$120="Drained"),BI75,IF(AND('[1]Multi-Field'!$E$120=[1]Lists!BF75,'[1]Multi-Field'!$F$120="undrained"),BH75,""))</f>
        <v/>
      </c>
      <c r="FZ75" t="s">
        <v>859</v>
      </c>
      <c r="GC75" s="4">
        <f>'[1]Multi-Field'!B73</f>
        <v>0</v>
      </c>
      <c r="GD75" s="73" t="str">
        <f>IF(OR('[1]Multi-Field'!Q73=$FZ$43,'[1]Multi-Field'!Q73=$FZ$44),'[1]Multi-Field'!BS73,"")</f>
        <v/>
      </c>
      <c r="GE75" s="4" t="str">
        <f>IF(AND(OR('[1]Multi-Field'!Q73=$FZ$86,'[1]Multi-Field'!Q73=$FZ$94,'[1]Multi-Field'!Q73=$FZ$87,'[1]Multi-Field'!Q73=[1]Lists!$FZ$93,'[1]Multi-Field'!Q73=$FZ$59),'[1]Multi-Field'!BS73&gt;50),'[1]Multi-Field'!BS73*0.8,IF(AND(OR('[1]Multi-Field'!Q73=$FZ$86,'[1]Multi-Field'!Q73=$FZ$94,'[1]Multi-Field'!Q73=$FZ$87,'[1]Multi-Field'!Q73=[1]Lists!$FZ$93,'[1]Multi-Field'!Q73=[1]Lists!$FZ$59),'[1]Multi-Field'!BS73&lt;50),'[1]Multi-Field'!BS73,""))</f>
        <v/>
      </c>
      <c r="GF75" s="4" t="str">
        <f>IF(OR('[1]Multi-Field'!Q73=[1]Lists!$FZ$7,'[1]Multi-Field'!Q73=[1]Lists!$FZ$5,'[1]Multi-Field'!Q73=[1]Lists!$FZ$24,'[1]Multi-Field'!Q73=[1]Lists!$FZ$10,'[1]Multi-Field'!Q73=[1]Lists!$FZ$8, '[1]Multi-Field'!Q73=[1]Lists!$FZ$25, '[1]Multi-Field'!Q73=[1]Lists!$FZ$23, '[1]Multi-Field'!Q73= [1]Lists!$FZ$47, '[1]Multi-Field'!Q73=[1]Lists!$FZ$49, '[1]Multi-Field'!Q73=[1]Lists!$FZ$48,'[1]Multi-Field'!Q73=[1]Lists!$FZ$3, '[1]Multi-Field'!Q73=[1]Lists!$FZ$14,'[1]Multi-Field'!Q73=[1]Lists!$FZ$36, '[1]Multi-Field'!Q73=[1]Lists!$FZ$41,'[1]Multi-Field'!Q73=[1]Lists!$FZ$42),0,"")</f>
        <v/>
      </c>
      <c r="GG75" s="4" t="str">
        <f>IF(OR('[1]Multi-Field'!Q73=[1]Lists!$FZ$6,'[1]Multi-Field'!Q73=[1]Lists!$FZ$4, '[1]Multi-Field'!Q102=[1]Lists!$FZ$11, '[1]Multi-Field'!Q73=[1]Lists!$FZ$1),100*IF('[1]Multi-Field'!U73=onepercent,0.75,IF('[1]Multi-Field'!U73=onetotwentyfivepercent,0.4,IF(OR('[1]Multi-Field'!U73=twentysixtofiftypercent,'[1]Multi-Field'!U73=greaterthanfiftypercent),0,""))),"")</f>
        <v/>
      </c>
      <c r="GH75" s="4" t="str">
        <f>IF(OR('[1]Multi-Field'!Q73=[1]Lists!$FZ$53,'[1]Multi-Field'!Q73=[1]Lists!$FZ$55), 50,IF('[1]Multi-Field'!Q73=[1]Lists!$FZ$54,225,IF('[1]Multi-Field'!Q73=[1]Lists!$FZ$56,75,"")))</f>
        <v/>
      </c>
      <c r="GI75" s="4" t="e">
        <f>#VALUE!</f>
        <v>#VALUE!</v>
      </c>
      <c r="GJ75" s="4" t="e">
        <f>#VALUE!</f>
        <v>#VALUE!</v>
      </c>
      <c r="GK75" s="4" t="str">
        <f>IF('[1]Multi-Field'!Q73=[1]Lists!$FZ$95,'[1]Multi-Field'!BS73*0.66,"")</f>
        <v/>
      </c>
      <c r="GM75" s="4" t="str">
        <f>IF(OR('[1]Multi-Field'!Q73=[1]Lists!$FZ$26,'[1]Multi-Field'!Q73=[1]Lists!$FZ$84),20,"")</f>
        <v/>
      </c>
      <c r="GN75" s="4" t="str">
        <f>IF(OR('[1]Multi-Field'!Q73=[1]Lists!$FZ$88,'[1]Multi-Field'!Q73=[1]Lists!$FZ$57),0,"")</f>
        <v/>
      </c>
      <c r="GO75" s="4" t="str">
        <f>IF(OR('[1]Multi-Field'!Q73=[1]Lists!$FZ$69,'[1]Multi-Field'!Q73=[1]Lists!$FZ$71,'[1]Multi-Field'!Q73=[1]Lists!$FZ$105),50,"")</f>
        <v/>
      </c>
      <c r="GP75" s="4" t="str">
        <f>IF(OR('[1]Multi-Field'!Q73=[1]Lists!$FZ$75,'[1]Multi-Field'!Q73=[1]Lists!$FZ$70),75,"")</f>
        <v/>
      </c>
      <c r="GQ75" s="4">
        <f>IF('[1]Multi-Field'!Q73=[1]Lists!$FZ$72,150,"")</f>
        <v>150</v>
      </c>
      <c r="GR75" s="4" t="str">
        <f>IF(OR('[1]Multi-Field'!Q73=[1]Lists!$FZ$74,'[1]Multi-Field'!Q73=[1]Lists!$FZ$73),40,"")</f>
        <v/>
      </c>
      <c r="GS75" s="4" t="str">
        <f>IF('[1]Multi-Field'!Q73=[1]Lists!$FZ$99,80,"")</f>
        <v/>
      </c>
      <c r="GT75" s="4" t="str">
        <f>IF('[1]Multi-Field'!Q73=[1]Lists!$FZ$106,70,"")</f>
        <v/>
      </c>
      <c r="GU75" s="4" t="e">
        <f t="shared" si="16"/>
        <v>#VALUE!</v>
      </c>
    </row>
    <row r="76" spans="1:203" ht="13.5" customHeight="1">
      <c r="A76" s="7" t="s">
        <v>163</v>
      </c>
      <c r="B76" s="7"/>
      <c r="C76" s="7"/>
      <c r="D76" s="8">
        <v>70</v>
      </c>
      <c r="E76" s="8">
        <f t="shared" si="12"/>
        <v>70</v>
      </c>
      <c r="F76" s="8">
        <f t="shared" si="13"/>
        <v>70</v>
      </c>
      <c r="G76" s="8">
        <v>70</v>
      </c>
      <c r="H76" s="8">
        <v>70</v>
      </c>
      <c r="I76" s="8">
        <f t="shared" si="17"/>
        <v>70</v>
      </c>
      <c r="J76" s="8">
        <f t="shared" si="18"/>
        <v>70</v>
      </c>
      <c r="K76" s="8">
        <v>70</v>
      </c>
      <c r="L76" s="8">
        <v>120</v>
      </c>
      <c r="M76" s="8">
        <f t="shared" si="14"/>
        <v>122</v>
      </c>
      <c r="N76" s="8">
        <f t="shared" si="15"/>
        <v>123</v>
      </c>
      <c r="O76" s="8">
        <v>125</v>
      </c>
      <c r="P76" s="391">
        <v>51</v>
      </c>
      <c r="Q76" s="394"/>
      <c r="R76" s="395" t="b">
        <f>IF(OR('Multi-Field'!AA53=Lists!$AC$42,'Multi-Field'!AA53=Lists!$AC$43),IF('Multi-Field'!Z53="x",(IF('Multi-Field'!AC53=Lists!$Q$11,Lists!$R$11,IF('Multi-Field'!AC53=Lists!$Q$12,Lists!$R$12,IF('Multi-Field'!AC53=Lists!$Q$13,Lists!$R$13,IF('Multi-Field'!AC53=Lists!$Q$14,Lists!$R$14))))),IF('Multi-Field'!X53="x",(IF('Multi-Field'!AC53=Lists!$Q$11,Lists!$S$11,IF('Multi-Field'!AC53=Lists!$Q$12,Lists!$S$12,IF('Multi-Field'!AC53=Lists!$Q$13,Lists!$S$13,IF('Multi-Field'!AC53=Lists!$Q$14,Lists!$S$14))))),IF('Multi-Field'!V53="x",(IF('Multi-Field'!AC53=Lists!$Q$11,Lists!$T$11,IF('Multi-Field'!AC53=Lists!$Q$12,Lists!$T$12,IF('Multi-Field'!AC53=Lists!$Q$13,Lists!$T$13,IF('Multi-Field'!AC53=Lists!$Q$14,Lists!$T$14))))),0))))</f>
        <v>0</v>
      </c>
      <c r="S76" s="395" t="str">
        <f t="shared" si="11"/>
        <v/>
      </c>
      <c r="T76" s="395"/>
      <c r="U76" s="396"/>
      <c r="V76" s="383">
        <f>IF(OR('Multi-Field'!AI62=$U$4,'Multi-Field'!AI62=$U$5,'Multi-Field'!AI62=$U$6,'Multi-Field'!AI62=$U$7,'Multi-Field'!AI62=$U$8,'Multi-Field'!AI62=$U$9),(IF('Multi-Field'!AJ62=$V$2,100,IF('Multi-Field'!AJ62=$V$3,65,IF('Multi-Field'!AJ62=$V$4,53,IF('Multi-Field'!AJ62=$V$5,41,IF('Multi-Field'!AJ62=$V$6,23,IF('Multi-Field'!AJ62=$V$7,0,0))))))),0)</f>
        <v>0</v>
      </c>
      <c r="W76" s="383" t="str">
        <f>IF(AND(OR('Multi-Field'!AF62=$S$3,'Multi-Field'!AF62=S64,'Multi-Field'!AF62=$S$7),'Multi-Field'!AN62&lt;18,'Multi-Field'!AN62&gt;0),35,IF('Multi-Field'!AF62=$S$4,55,IF(AND('Multi-Field'!AF62=$S$6,'Multi-Field'!AN62&lt;18),30,IF(AND('Multi-Field'!AN62&gt;17,OR('Multi-Field'!AF62=$S$3,'Multi-Field'!AF62=$S$5,'Multi-Field'!AF62= $S$6,'Multi-Field'!AF62=$S$7)),25,"0"))))</f>
        <v>0</v>
      </c>
      <c r="X76" s="383">
        <f>IF(OR('Multi-Field'!BA62=$U$4,'Multi-Field'!BA62=$U$5,'Multi-Field'!BA62=$U$6,'Multi-Field'!BA62=U66,'Multi-Field'!BA62=$U$8,'Multi-Field'!BA62=$U$9),(IF('Multi-Field'!BB62=$V$2,100,IF('Multi-Field'!BB62=$V$3,65,IF('Multi-Field'!BB62=$V$4,53,IF('Multi-Field'!BB62=$V$5,41,IF('Multi-Field'!BB62=$V$6,23,IF('Multi-Field'!BB62=$V$7,0,0))))))),0)</f>
        <v>0</v>
      </c>
      <c r="Y76" s="383" t="str">
        <f>IF(AND(OR('Multi-Field'!AX62=$S$3,'Multi-Field'!AX62=$S$5,'Multi-Field'!AX62=$S$7),'Multi-Field'!BF62&lt;18),35,IF('Multi-Field'!AX62=$S$4,55,IF(AND('Multi-Field'!AX62=$S$6,'Multi-Field'!BF62&lt;18),30,IF(AND('Multi-Field'!BF62&gt;17,OR('Multi-Field'!AX62=$S$3,'Multi-Field'!AX62=$S$5,'Multi-Field'!AX62=$S$6,'Multi-Field'!AX62=$S$7)),25,"0"))))</f>
        <v>0</v>
      </c>
      <c r="Z76" s="383">
        <v>60</v>
      </c>
      <c r="AC76" t="s">
        <v>861</v>
      </c>
      <c r="AI76" s="384">
        <f>'[1]Multi-Field'!B72</f>
        <v>0</v>
      </c>
      <c r="AJ76" s="385" t="e">
        <f>#VALUE!</f>
        <v>#VALUE!</v>
      </c>
      <c r="AK76" s="385" t="e">
        <f>#VALUE!</f>
        <v>#VALUE!</v>
      </c>
      <c r="AL76" s="385" t="e">
        <f>IF(AK76="","",IF('[1]Multi-Field'!AU72=20,10,IF(AK76-30&lt;0,0,AK76-30)))</f>
        <v>#VALUE!</v>
      </c>
      <c r="AM76" s="385" t="e">
        <f>#VALUE!</f>
        <v>#VALUE!</v>
      </c>
      <c r="AN76" s="385" t="e">
        <f t="shared" si="19"/>
        <v>#VALUE!</v>
      </c>
      <c r="AO76" s="385" t="e">
        <f>#VALUE!</f>
        <v>#VALUE!</v>
      </c>
      <c r="AP76" s="385" t="e">
        <f>#VALUE!</f>
        <v>#VALUE!</v>
      </c>
      <c r="AQ76" s="385" t="e">
        <f>#VALUE!</f>
        <v>#VALUE!</v>
      </c>
      <c r="AR76" s="385" t="e">
        <f>#VALUE!</f>
        <v>#VALUE!</v>
      </c>
      <c r="AS76" s="385" t="e">
        <f>IF(AR76="","",IF('[1]Multi-Field'!AU72&gt;9,0,AR76-15))</f>
        <v>#VALUE!</v>
      </c>
      <c r="AT76" s="385" t="e">
        <f>#VALUE!</f>
        <v>#VALUE!</v>
      </c>
      <c r="AU76" s="385" t="e">
        <f>#VALUE!</f>
        <v>#VALUE!</v>
      </c>
      <c r="AV76" s="385" t="e">
        <f>IF(AU76="","",IF('[1]Multi-Field'!AU72=9&gt;9,0,AU76-35))</f>
        <v>#VALUE!</v>
      </c>
      <c r="AW76" s="385" t="e">
        <f>#VALUE!</f>
        <v>#VALUE!</v>
      </c>
      <c r="AX76" s="385" t="e">
        <f t="shared" si="20"/>
        <v>#VALUE!</v>
      </c>
      <c r="AY76" s="385" t="str">
        <f>IF('[1]Multi-Field'!AU72="","",IF('[1]Multi-Field'!AU72&lt;1,100,IF('[1]Multi-Field'!AU72=1,75,IF('[1]Multi-Field'!AU72=2,50,IF('[1]Multi-Field'!AU72=3,25,IF('[1]Multi-Field'!AU72&gt;3,0,""))))))</f>
        <v/>
      </c>
      <c r="AZ76" s="385" t="str">
        <f t="shared" si="21"/>
        <v/>
      </c>
      <c r="BA76" s="385" t="e">
        <f>#VALUE!</f>
        <v>#VALUE!</v>
      </c>
      <c r="BB76" s="385" t="e">
        <f>IF(BA76="","",IF(AND('[1]Multi-Field'!AU72&lt;40,'[1]Multi-Field'!AU72&gt;9),40,IF('[1]Multi-Field'!AU72&gt;39,0,BA76+5)))</f>
        <v>#VALUE!</v>
      </c>
      <c r="BC76" s="386" t="e">
        <f t="shared" si="22"/>
        <v>#VALUE!</v>
      </c>
      <c r="BD76" s="283">
        <v>0.24</v>
      </c>
      <c r="BE76" s="283">
        <v>0.55000000000000004</v>
      </c>
      <c r="BF76" s="411" t="s">
        <v>1247</v>
      </c>
      <c r="BG76" s="412">
        <v>3</v>
      </c>
      <c r="BH76" s="412">
        <v>5</v>
      </c>
      <c r="BI76" s="412">
        <v>5.5</v>
      </c>
      <c r="BJ76" s="409" t="e">
        <f>IF(AND('[1]Single Field'!#REF!=[1]Lists!BF76,'[1]Single Field'!#REF!="Drained"),"x",IF(AND('[1]Single Field'!#REF!=[1]Lists!BF76,'[1]Single Field'!#REF!="Undrained"),O,""))</f>
        <v>#REF!</v>
      </c>
      <c r="BK76" s="409" t="str">
        <f>IF(AND('[1]Multi-Field'!$E$3=[1]Lists!BF76,'[1]Multi-Field'!$F$3="Drained"),BI76,IF(AND('[1]Multi-Field'!$E$3=BF76,'[1]Multi-Field'!$F$3="undrained"),BH76,""))</f>
        <v/>
      </c>
      <c r="BL76" s="409" t="str">
        <f>IF(AND('[1]Multi-Field'!$E$4=BF76,'[1]Multi-Field'!$F$4="Drained"),BI76,IF(AND('[1]Multi-Field'!$E$4=BF76,'[1]Multi-Field'!$F$4="undrained"),BH76,""))</f>
        <v/>
      </c>
      <c r="BM76" s="409" t="str">
        <f>IF(AND('[1]Multi-Field'!$E$5=BF76,'[1]Multi-Field'!$F$5="Drained"),BI76,IF(AND('[1]Multi-Field'!$E$5=BF76,'[1]Multi-Field'!$F$5="undrained"),BH76,""))</f>
        <v/>
      </c>
      <c r="BN76" s="409" t="str">
        <f>IF(AND('[1]Multi-Field'!$E$6=BF76,'[1]Multi-Field'!$F$6="Drained"),BI76,IF(AND('[1]Multi-Field'!$E$6=BF76,'[1]Multi-Field'!$F$6="undrained"),BH76,""))</f>
        <v/>
      </c>
      <c r="BO76" s="409" t="str">
        <f>IF(AND('[1]Multi-Field'!$E$7=BF76,'[1]Multi-Field'!$F$7="Drained"),BI76,IF(AND('[1]Multi-Field'!$E$7=BF76,'[1]Multi-Field'!$F$7="undrained"),BH76,""))</f>
        <v/>
      </c>
      <c r="BP76" s="409" t="str">
        <f>IF(AND('[1]Multi-Field'!$E$8=BF76,'[1]Multi-Field'!$F$8="Drained"),BI76,IF(AND('[1]Multi-Field'!$E$8=BF76,'[1]Multi-Field'!$F$8="undrained"),BH76,""))</f>
        <v/>
      </c>
      <c r="BQ76" s="409" t="str">
        <f>IF(AND('[1]Multi-Field'!$E$9=BF76,'[1]Multi-Field'!$F$9="Drained"),BI76,IF(AND('[1]Multi-Field'!$E$9=BF76,'[1]Multi-Field'!$F$9="undrained"),BH76,""))</f>
        <v/>
      </c>
      <c r="BR76" s="409" t="str">
        <f>IF(AND('[1]Multi-Field'!$E$10=BF76,'[1]Multi-Field'!$F$10="Drained"),BI76,IF(AND('[1]Multi-Field'!$E$10=BF76,'[1]Multi-Field'!$F$10="undrained"),BH76,""))</f>
        <v/>
      </c>
      <c r="BS76" s="409" t="str">
        <f>IF(AND('[1]Multi-Field'!$E$11=BF76,'[1]Multi-Field'!$F$11="Drained"),BI76,IF(AND('[1]Multi-Field'!$E$11=BF76,'[1]Multi-Field'!$F$11="undrained"),BH76,""))</f>
        <v/>
      </c>
      <c r="BT76" s="409" t="str">
        <f>IF(AND('[1]Multi-Field'!$E$12=BF76,'[1]Multi-Field'!$F$12="Drained"),BI76,IF(AND('[1]Multi-Field'!$E$12=BF76,'[1]Multi-Field'!$F$12="undrained"),BH76,""))</f>
        <v/>
      </c>
      <c r="BU76" s="409" t="str">
        <f>IF(AND('[1]Multi-Field'!$E$13=BF76,'[1]Multi-Field'!$F$13="Drained"),BI76,IF(AND('[1]Multi-Field'!$E$3=BF76,'[1]Multi-Field'!$F$13="undrained"),BH76,""))</f>
        <v/>
      </c>
      <c r="BV76" s="409" t="str">
        <f>IF(AND('[1]Multi-Field'!$E$14=BF76,'[1]Multi-Field'!$F$14="Drained"),BI76,IF(AND('[1]Multi-Field'!$E$14=BF76,'[1]Multi-Field'!$F$14="undrained"),BH76,""))</f>
        <v/>
      </c>
      <c r="BW76" s="409" t="str">
        <f>IF(AND('[1]Multi-Field'!$E$15=BF76,'[1]Multi-Field'!$F$15="Drained"),BI76,IF(AND('[1]Multi-Field'!$E$15=BF76,'[1]Multi-Field'!$F$15="undrained"),BH76,""))</f>
        <v/>
      </c>
      <c r="BX76" s="409" t="str">
        <f>IF(AND('[1]Multi-Field'!$E$16=[1]Lists!BF76,'[1]Multi-Field'!$F$16="Drained"),BI76,IF(AND('[1]Multi-Field'!$E$16=[1]Lists!BF76,'[1]Multi-Field'!$F$16="undrained"),BH76,""))</f>
        <v/>
      </c>
      <c r="BY76" s="409" t="str">
        <f>IF(AND('[1]Multi-Field'!$E$17=[1]Lists!BF76,'[1]Multi-Field'!$F$17="Drained"),BI76,IF(AND('[1]Multi-Field'!$E$17=[1]Lists!BF76,'[1]Multi-Field'!$F$17="undrained"),BH76,""))</f>
        <v/>
      </c>
      <c r="BZ76" s="409" t="str">
        <f>IF(AND('[1]Multi-Field'!$E$18=[1]Lists!BF76,'[1]Multi-Field'!$F$18="Drained"),BI76,IF(AND('[1]Multi-Field'!$E$18=[1]Lists!BF76,'[1]Multi-Field'!$F$18="undrained"),BH76,""))</f>
        <v/>
      </c>
      <c r="CA76" s="409" t="str">
        <f>IF(AND('[1]Multi-Field'!$E$19=[1]Lists!BF76,'[1]Multi-Field'!$F$19="Drained"),BI76,IF(AND('[1]Multi-Field'!$E$19=[1]Lists!BF76,'[1]Multi-Field'!$F$19="undrained"),BH76,""))</f>
        <v/>
      </c>
      <c r="CB76" s="409" t="str">
        <f>IF(AND('[1]Multi-Field'!$E$20=[1]Lists!BF76,'[1]Multi-Field'!$F$20="Drained"),BI76,IF(AND('[1]Multi-Field'!$E$20=[1]Lists!BF76,'[1]Multi-Field'!$F$20="undrained"),BH76,""))</f>
        <v/>
      </c>
      <c r="CC76" s="409" t="str">
        <f>IF(AND('[1]Multi-Field'!$E$21=[1]Lists!BF76,'[1]Multi-Field'!$F$21="Drained"),BI76,IF(AND('[1]Multi-Field'!$E$21=[1]Lists!BF76,'[1]Multi-Field'!$F$21="undrained"),BH76,""))</f>
        <v/>
      </c>
      <c r="CD76" s="409" t="str">
        <f>IF(AND('[1]Multi-Field'!$E$22=[1]Lists!BF76,'[1]Multi-Field'!$F$22="Drained"),BI76,IF(AND('[1]Multi-Field'!$E$22=[1]Lists!BF76,'[1]Multi-Field'!$F$22="undrained"),BH76,""))</f>
        <v/>
      </c>
      <c r="CE76" s="409" t="str">
        <f>IF(AND('[1]Multi-Field'!$E$23=[1]Lists!BF76,'[1]Multi-Field'!$F$23="Drained"),BI76,IF(AND('[1]Multi-Field'!$E$23=[1]Lists!BF76,'[1]Multi-Field'!$F$23="undrained"),BH76,""))</f>
        <v/>
      </c>
      <c r="CF76" s="409" t="str">
        <f>IF(AND('[1]Multi-Field'!$E$24=[1]Lists!BF76,'[1]Multi-Field'!$F$24="Drained"),BI76,IF(AND('[1]Multi-Field'!$E$24=[1]Lists!BF76,'[1]Multi-Field'!$F$24="undrained"),BH76,""))</f>
        <v/>
      </c>
      <c r="CG76" s="409" t="str">
        <f>IF(AND('[1]Multi-Field'!$E$25=[1]Lists!BF76,'[1]Multi-Field'!$F$25="Drained"),BI76,IF(AND('[1]Multi-Field'!$E$25=[1]Lists!BF76,'[1]Multi-Field'!$F$25="undrained"),BH76,""))</f>
        <v/>
      </c>
      <c r="CH76" s="409" t="str">
        <f>IF(AND('[1]Multi-Field'!$E$26=[1]Lists!BF76,'[1]Multi-Field'!$F$26="Drained"),BI76,IF(AND('[1]Multi-Field'!$E$26=[1]Lists!BF76,'[1]Multi-Field'!$F$26="undrained"),BH76,""))</f>
        <v/>
      </c>
      <c r="CI76" s="409" t="str">
        <f>IF(AND('[1]Multi-Field'!$E$27=[1]Lists!BF76,'[1]Multi-Field'!$F$27="Drained"),BI76,IF(AND('[1]Multi-Field'!$E$27=[1]Lists!BF76,'[1]Multi-Field'!$F$27="undrained"),BH76,""))</f>
        <v/>
      </c>
      <c r="CJ76" s="409" t="str">
        <f>IF(AND('[1]Multi-Field'!$E$28=[1]Lists!BF76,'[1]Multi-Field'!$F$28="Drained"),BI76,IF(AND('[1]Multi-Field'!$E$28=[1]Lists!BF76,'[1]Multi-Field'!$F$28="undrained"),BH76,""))</f>
        <v/>
      </c>
      <c r="CK76" s="409" t="str">
        <f>IF(AND('[1]Multi-Field'!$E$29=[1]Lists!BF76,'[1]Multi-Field'!$F$29="Drained"),BI76,IF(AND('[1]Multi-Field'!$E$29=[1]Lists!BF76,'[1]Multi-Field'!$F$29="undrained"),BH76,""))</f>
        <v/>
      </c>
      <c r="CL76" s="409" t="str">
        <f>IF(AND('[1]Multi-Field'!$E$30=[1]Lists!BF76,'[1]Multi-Field'!$F$30="Drained"),BI76,IF(AND('[1]Multi-Field'!$E$30=[1]Lists!BF76,'[1]Multi-Field'!$F$30="undrained"),BH76,""))</f>
        <v/>
      </c>
      <c r="CM76" s="409" t="str">
        <f>IF(AND('[1]Multi-Field'!$E$31=[1]Lists!BF76,'[1]Multi-Field'!$F$31="Drained"),BI76,IF(AND('[1]Multi-Field'!$E$31=[1]Lists!BF76,'[1]Multi-Field'!$F$31="undrained"),BH76,""))</f>
        <v/>
      </c>
      <c r="CN76" s="409" t="str">
        <f>IF(AND('[1]Multi-Field'!$E$32=[1]Lists!BF76,'[1]Multi-Field'!$F$32="Drained"),BI76,IF(AND('[1]Multi-Field'!$E$32=[1]Lists!BF76,'[1]Multi-Field'!$F$32="undrained"),BH76,""))</f>
        <v/>
      </c>
      <c r="CO76" s="409" t="str">
        <f>IF(AND('[1]Multi-Field'!$E$33=[1]Lists!BF76,'[1]Multi-Field'!$F$33="Drained"),BI76,IF(AND('[1]Multi-Field'!$E$33=[1]Lists!BF76,'[1]Multi-Field'!$F$33="undrained"),BH76,""))</f>
        <v/>
      </c>
      <c r="CP76" s="409" t="str">
        <f>IF(AND('[1]Multi-Field'!$E$34=[1]Lists!BF76,'[1]Multi-Field'!$F$34="Drained"),BI76,IF(AND('[1]Multi-Field'!$E$34=[1]Lists!BF76,'[1]Multi-Field'!$F$34="undrained"),BH76,""))</f>
        <v/>
      </c>
      <c r="CQ76" s="409" t="str">
        <f>IF(AND('[1]Multi-Field'!$E$35=[1]Lists!BF76,'[1]Multi-Field'!$F$35="Drained"),BI76,IF(AND('[1]Multi-Field'!$E$35=[1]Lists!BF76,'[1]Multi-Field'!$F$35="undrained"),BH76,""))</f>
        <v/>
      </c>
      <c r="CR76" s="409" t="str">
        <f>IF(AND('[1]Multi-Field'!$E$36=[1]Lists!BF76,'[1]Multi-Field'!$F$36="Drained"),BI76,IF(AND('[1]Multi-Field'!$E$36=[1]Lists!BF76,'[1]Multi-Field'!$F$36="undrained"),BH76,""))</f>
        <v/>
      </c>
      <c r="CS76" s="409" t="str">
        <f>IF(AND('[1]Multi-Field'!$E$37=[1]Lists!BF76,'[1]Multi-Field'!$F$37="Drained"),BI76,IF(AND('[1]Multi-Field'!$E$37=[1]Lists!BF76,'[1]Multi-Field'!$F$37="undrained"),BH76,""))</f>
        <v/>
      </c>
      <c r="CT76" s="409" t="str">
        <f>IF(AND('[1]Multi-Field'!$E$38=[1]Lists!BF76,'[1]Multi-Field'!$F$38="Drained"),BI76,IF(AND('[1]Multi-Field'!$E$38=[1]Lists!BF76,'[1]Multi-Field'!$F$38="undrained"),BH76,""))</f>
        <v/>
      </c>
      <c r="CU76" s="409" t="str">
        <f>IF(AND('[1]Multi-Field'!$E$39=[1]Lists!BF76,'[1]Multi-Field'!$F$39="Drained"),BI76,IF(AND('[1]Multi-Field'!$E$39=[1]Lists!BF76,'[1]Multi-Field'!$F$39="undrained"),BH76,""))</f>
        <v/>
      </c>
      <c r="CV76" s="409" t="str">
        <f>IF(AND('[1]Multi-Field'!$E$40=[1]Lists!BF76,'[1]Multi-Field'!$F$40="Drained"),BI76,IF(AND('[1]Multi-Field'!$E$40=[1]Lists!BF76,'[1]Multi-Field'!$F$40="undrained"),BH76,""))</f>
        <v/>
      </c>
      <c r="CW76" s="409" t="str">
        <f>IF(AND('[1]Multi-Field'!$E$41=[1]Lists!BF76,'[1]Multi-Field'!$F$40="Drained"),BI76,IF(AND('[1]Multi-Field'!$E$40=[1]Lists!BF76,'[1]Multi-Field'!$F$40="undrained"),BH76,""))</f>
        <v/>
      </c>
      <c r="CX76" s="409" t="str">
        <f>IF(AND('[1]Multi-Field'!$E$42=[1]Lists!BF76,'[1]Multi-Field'!$F$42="Drained"),BI76,IF(AND('[1]Multi-Field'!$E$42=[1]Lists!BF76,'[1]Multi-Field'!$F$42="undrained"),BH76,""))</f>
        <v/>
      </c>
      <c r="CY76" s="409" t="str">
        <f>IF(AND('[1]Multi-Field'!$E$43=[1]Lists!BF76,'[1]Multi-Field'!$F$43="Drained"),BI76,IF(AND('[1]Multi-Field'!$E$43=[1]Lists!BF76,'[1]Multi-Field'!$F$43="undrained"),BH76,""))</f>
        <v/>
      </c>
      <c r="CZ76" s="409" t="str">
        <f>IF(AND('[1]Multi-Field'!$E$44=[1]Lists!BF76,'[1]Multi-Field'!$F$44="Drained"),BI76,IF(AND('[1]Multi-Field'!$E$44=[1]Lists!BF76,'[1]Multi-Field'!$F$44="undrained"),BH76,""))</f>
        <v/>
      </c>
      <c r="DA76" s="409" t="str">
        <f>IF(AND('[1]Multi-Field'!$E$45=[1]Lists!BF76,'[1]Multi-Field'!$F$45="Drained"),BI76,IF(AND('[1]Multi-Field'!$E$45=[1]Lists!BF76,'[1]Multi-Field'!$F$45="undrained"),BH76,""))</f>
        <v/>
      </c>
      <c r="DB76" s="409" t="str">
        <f>IF(AND('[1]Multi-Field'!$E$46=[1]Lists!BF76,'[1]Multi-Field'!$F$46="Drained"),BI76,IF(AND('[1]Multi-Field'!$E$46=[1]Lists!BF76,'[1]Multi-Field'!$F$46="undrained"),BH76,""))</f>
        <v/>
      </c>
      <c r="DC76" s="409" t="str">
        <f>IF(AND('[1]Multi-Field'!$E$47=[1]Lists!BF76,'[1]Multi-Field'!$F$47="Drained"),BI76,IF(AND('[1]Multi-Field'!$E$47=[1]Lists!BF76,'[1]Multi-Field'!$F$47="undrained"),BH76,""))</f>
        <v/>
      </c>
      <c r="DD76" s="409" t="str">
        <f>IF(AND('[1]Multi-Field'!$E$48=[1]Lists!BF76,'[1]Multi-Field'!$F$48="Drained"),BI76,IF(AND('[1]Multi-Field'!$E$48=[1]Lists!BF76,'[1]Multi-Field'!$F$48="undrained"),BH76,""))</f>
        <v/>
      </c>
      <c r="DE76" s="409" t="str">
        <f>IF(AND('[1]Multi-Field'!$E$49=[1]Lists!BF76,'[1]Multi-Field'!$F$49="Drained"),BI76,IF(AND('[1]Multi-Field'!$E$49=[1]Lists!BF76,'[1]Multi-Field'!$F$9="undrained"),BH76,""))</f>
        <v/>
      </c>
      <c r="DF76" s="409" t="str">
        <f>IF(AND('[1]Multi-Field'!$E$50=[1]Lists!BF76,'[1]Multi-Field'!$F$50="Drained"),BI76,IF(AND('[1]Multi-Field'!$E$50=[1]Lists!BF76,'[1]Multi-Field'!$F$50="undrained"),BH76,""))</f>
        <v/>
      </c>
      <c r="DG76" s="409" t="str">
        <f>IF(AND('[1]Multi-Field'!$E$51=[1]Lists!BF76,'[1]Multi-Field'!$F$51="Drained"),BI76,IF(AND('[1]Multi-Field'!$E$51=[1]Lists!BF76,'[1]Multi-Field'!$F$51="undrained"),BH76,""))</f>
        <v/>
      </c>
      <c r="DH76" s="409" t="str">
        <f>IF(AND('[1]Multi-Field'!$E$52=[1]Lists!BF76,'[1]Multi-Field'!$F$52="Drained"),BI76,IF(AND('[1]Multi-Field'!$E$52=[1]Lists!BF76,'[1]Multi-Field'!$F$52="undrained"),BH76,""))</f>
        <v/>
      </c>
      <c r="DI76" s="409" t="str">
        <f>IF(AND('[1]Multi-Field'!$E$53=[1]Lists!BF76,'[1]Multi-Field'!$F$53="Drained"),BI76,IF(AND('[1]Multi-Field'!$E$53=[1]Lists!BF76,'[1]Multi-Field'!$F$53="undrained"),BH76,""))</f>
        <v/>
      </c>
      <c r="DJ76" s="409" t="str">
        <f>IF(AND('[1]Multi-Field'!$E$54=[1]Lists!BF76,'[1]Multi-Field'!$F$54="Drained"),BI76,IF(AND('[1]Multi-Field'!$E$54=[1]Lists!BF76,'[1]Multi-Field'!$F$54="undrained"),BH76,""))</f>
        <v/>
      </c>
      <c r="DK76" s="409" t="str">
        <f>IF(AND('[1]Multi-Field'!$E$55=[1]Lists!BF76,'[1]Multi-Field'!$F$55="Drained"),BI76,IF(AND('[1]Multi-Field'!$E$55=[1]Lists!BF76,'[1]Multi-Field'!$F$55="undrained"),BH76,""))</f>
        <v/>
      </c>
      <c r="DL76" s="409" t="str">
        <f>IF(AND('[1]Multi-Field'!$E$56=[1]Lists!BF76,'[1]Multi-Field'!$F$56="Drained"),BI76,IF(AND('[1]Multi-Field'!$E$56=[1]Lists!BF76,'[1]Multi-Field'!$F$56="undrained"),BH76,""))</f>
        <v/>
      </c>
      <c r="DM76" s="409" t="str">
        <f>IF(AND('[1]Multi-Field'!$E$57=[1]Lists!BF76,'[1]Multi-Field'!$F$57="Drained"),BI76,IF(AND('[1]Multi-Field'!$E$57=[1]Lists!BF76,'[1]Multi-Field'!$F$57="undrained"),BH76,""))</f>
        <v/>
      </c>
      <c r="DN76" s="409" t="str">
        <f>IF(AND('[1]Multi-Field'!$E$58=[1]Lists!BF76,'[1]Multi-Field'!$F$58="Drained"),BI76,IF(AND('[1]Multi-Field'!$E$58=[1]Lists!BF76,'[1]Multi-Field'!$F$58="undrained"),BH76,""))</f>
        <v/>
      </c>
      <c r="DO76" s="409" t="str">
        <f>IF(AND('[1]Multi-Field'!$E$59=[1]Lists!BF76,'[1]Multi-Field'!$F$59="Drained"),BI76,IF(AND('[1]Multi-Field'!$E$59=[1]Lists!BF76,'[1]Multi-Field'!$F$59="undrained"),BH76,""))</f>
        <v/>
      </c>
      <c r="DP76" s="409" t="str">
        <f>IF(AND('[1]Multi-Field'!$E$60=[1]Lists!BF76,'[1]Multi-Field'!$F$60="Drained"),BI76,IF(AND('[1]Multi-Field'!$E$60=[1]Lists!BF76,'[1]Multi-Field'!$F$60="undrained"),BH76,""))</f>
        <v/>
      </c>
      <c r="DQ76" s="409" t="str">
        <f>IF(AND('[1]Multi-Field'!$E$61=[1]Lists!BF76,'[1]Multi-Field'!$F$61="Drained"),BI76,IF(AND('[1]Multi-Field'!$E$61=[1]Lists!BF76,'[1]Multi-Field'!$F$61="undrained"),BH76,""))</f>
        <v/>
      </c>
      <c r="DR76" s="409" t="str">
        <f>IF(AND('[1]Multi-Field'!$E$62=[1]Lists!BF76,'[1]Multi-Field'!$F$62="Drained"),BI76,IF(AND('[1]Multi-Field'!$E$62=[1]Lists!BF76,'[1]Multi-Field'!$F$62="undrained"),BH76,""))</f>
        <v/>
      </c>
      <c r="DS76" s="409" t="str">
        <f>IF(AND('[1]Multi-Field'!$E$63=[1]Lists!BF76,'[1]Multi-Field'!$F$63="Drained"),BI76,IF(AND('[1]Multi-Field'!$E$63=[1]Lists!BF76,'[1]Multi-Field'!$F$63="undrained"),BH76,""))</f>
        <v/>
      </c>
      <c r="DT76" s="409" t="str">
        <f>IF(AND('[1]Multi-Field'!$E$64=[1]Lists!BF76,'[1]Multi-Field'!$F$64="Drained"),BI76,IF(AND('[1]Multi-Field'!$E$64=[1]Lists!BF76,'[1]Multi-Field'!$F$64="undrained"),BH76,""))</f>
        <v/>
      </c>
      <c r="DU76" s="409" t="str">
        <f>IF(AND('[1]Multi-Field'!$E$65=[1]Lists!BF76,'[1]Multi-Field'!$F$65="Drained"),BI76,IF(AND('[1]Multi-Field'!$E$65=[1]Lists!BF76,'[1]Multi-Field'!$F$65="undrained"),BH76,""))</f>
        <v/>
      </c>
      <c r="DV76" s="409" t="str">
        <f>IF(AND('[1]Multi-Field'!$E$66=[1]Lists!BF76,'[1]Multi-Field'!$F$66="Drained"),BI76,IF(AND('[1]Multi-Field'!$E$66=[1]Lists!BF76,'[1]Multi-Field'!$F$66="undrained"),BH76,""))</f>
        <v/>
      </c>
      <c r="DW76" s="409" t="str">
        <f>IF(AND('[1]Multi-Field'!$E$67=[1]Lists!BF76,'[1]Multi-Field'!$F$67="Drained"),BI76,IF(AND('[1]Multi-Field'!$E$67=[1]Lists!BF76,'[1]Multi-Field'!$F$67="undrained"),BH76,""))</f>
        <v/>
      </c>
      <c r="DX76" s="409" t="str">
        <f>IF(AND('[1]Multi-Field'!$E$68=[1]Lists!BF76,'[1]Multi-Field'!$F$68="Drained"),BI76,IF(AND('[1]Multi-Field'!$E$68=[1]Lists!BF76,'[1]Multi-Field'!$F$68="undrained"),BH76,""))</f>
        <v/>
      </c>
      <c r="DY76" s="409" t="str">
        <f>IF(AND('[1]Multi-Field'!$E$69=[1]Lists!BF76,'[1]Multi-Field'!$F$69="Drained"),BI76,IF(AND('[1]Multi-Field'!$E$69=[1]Lists!BF76,'[1]Multi-Field'!$F$69="undrained"),BH76,""))</f>
        <v/>
      </c>
      <c r="DZ76" s="409" t="str">
        <f>IF(AND('[1]Multi-Field'!$E$70=[1]Lists!BF76,'[1]Multi-Field'!$F$70="Drained"),BI76,IF(AND('[1]Multi-Field'!$E$70=[1]Lists!BF76,'[1]Multi-Field'!$F$70="undrained"),BH76,""))</f>
        <v/>
      </c>
      <c r="EA76" s="409" t="str">
        <f>IF(AND('[1]Multi-Field'!$E$71=[1]Lists!BF76,'[1]Multi-Field'!$F$71="Drained"),BI76,IF(AND('[1]Multi-Field'!$E$71=[1]Lists!BF76,'[1]Multi-Field'!$F$71="undrained"),BH76,""))</f>
        <v/>
      </c>
      <c r="EB76" s="409" t="str">
        <f>IF(AND('[1]Multi-Field'!$E$72=[1]Lists!BF76,'[1]Multi-Field'!$F$72="Drained"),BI76,IF(AND('[1]Multi-Field'!$E$72=[1]Lists!BF76,'[1]Multi-Field'!$F$72="undrained"),BH76,""))</f>
        <v/>
      </c>
      <c r="EC76" s="409" t="str">
        <f>IF(AND('[1]Multi-Field'!$E$73=[1]Lists!BF76,'[1]Multi-Field'!$F$73="Drained"),BI76,IF(AND('[1]Multi-Field'!$E$73=[1]Lists!BF76,'[1]Multi-Field'!$F$73="undrained"),BH76,""))</f>
        <v/>
      </c>
      <c r="ED76" s="409" t="str">
        <f>IF(AND('[1]Multi-Field'!$E$74=[1]Lists!BF76,'[1]Multi-Field'!$F$74="Drained"),BI76,IF(AND('[1]Multi-Field'!$E$74=[1]Lists!BF76,'[1]Multi-Field'!$F$74="undrained"),BH76,""))</f>
        <v/>
      </c>
      <c r="EE76" s="409" t="str">
        <f>IF(AND('[1]Multi-Field'!$E$75=[1]Lists!BF76,'[1]Multi-Field'!$F$75="Drained"),BI76,IF(AND('[1]Multi-Field'!$E$75=[1]Lists!BF76,'[1]Multi-Field'!$F$75="undrained"),BH76,""))</f>
        <v/>
      </c>
      <c r="EF76" s="409" t="str">
        <f>IF(AND('[1]Multi-Field'!$E$76=[1]Lists!BF76,'[1]Multi-Field'!$F$76="Drained"),BI76,IF(AND('[1]Multi-Field'!$E$76=[1]Lists!BF76,'[1]Multi-Field'!$F$6="undrained"),BH76,""))</f>
        <v/>
      </c>
      <c r="EG76" s="409">
        <f>IF(AND('[1]Multi-Field'!$E$77=[1]Lists!BF76,'[1]Multi-Field'!$F$77="Drained"),BI76,IF(AND('[1]Multi-Field'!$E$77=[1]Lists!BF76,'[1]Multi-Field'!$F$77="undrained"),BH76,""))</f>
        <v>5.5</v>
      </c>
      <c r="EH76" s="409" t="str">
        <f>IF(AND('[1]Multi-Field'!$E$78=[1]Lists!BF76,'[1]Multi-Field'!$F$78="Drained"),BI76,IF(AND('[1]Multi-Field'!$E$78=[1]Lists!BF76,'[1]Multi-Field'!$F$78="undrained"),BH76,""))</f>
        <v/>
      </c>
      <c r="EI76" s="409" t="str">
        <f>IF(AND('[1]Multi-Field'!$E$79=[1]Lists!BF76,'[1]Multi-Field'!$F$79="Drained"),BI76,IF(AND('[1]Multi-Field'!$E$79=[1]Lists!BF76,'[1]Multi-Field'!$F$79="undrained"),BH76,""))</f>
        <v/>
      </c>
      <c r="EJ76" s="409" t="str">
        <f>IF(AND('[1]Multi-Field'!$E$80=[1]Lists!BF76,'[1]Multi-Field'!$F$80="Drained"),BI76,IF(AND('[1]Multi-Field'!$E$80=[1]Lists!BF76,'[1]Multi-Field'!$F$80="undrained"),BH76,""))</f>
        <v/>
      </c>
      <c r="EK76" s="409" t="str">
        <f>IF(AND('[1]Multi-Field'!$E$81=[1]Lists!BF76,'[1]Multi-Field'!$F$81="Drained"),BI76,IF(AND('[1]Multi-Field'!$E$81=[1]Lists!BF76,'[1]Multi-Field'!$F$81="undrained"),BH76,""))</f>
        <v/>
      </c>
      <c r="EL76" s="409" t="str">
        <f>IF(AND('[1]Multi-Field'!$E$82=[1]Lists!BF76,'[1]Multi-Field'!$F$82="Drained"),BI76,IF(AND('[1]Multi-Field'!$E$82=[1]Lists!BF76,'[1]Multi-Field'!$F$82="undrained"),BH76,""))</f>
        <v/>
      </c>
      <c r="EM76" s="409" t="str">
        <f>IF(AND('[1]Multi-Field'!$E$83=[1]Lists!BF76,'[1]Multi-Field'!$F$83="Drained"),BI76,IF(AND('[1]Multi-Field'!$E$83=[1]Lists!BF76,'[1]Multi-Field'!$F$83="undrained"),BH76,""))</f>
        <v/>
      </c>
      <c r="EN76" s="409" t="str">
        <f>IF(AND('[1]Multi-Field'!$E$84=[1]Lists!BF76,'[1]Multi-Field'!$F$84="Drained"),BI76,IF(AND('[1]Multi-Field'!$E$84=[1]Lists!BF76,'[1]Multi-Field'!$F$84="undrained"),BH76,""))</f>
        <v/>
      </c>
      <c r="EO76" s="409" t="str">
        <f>IF(AND('[1]Multi-Field'!$E$85=[1]Lists!BF76,'[1]Multi-Field'!$F$85="Drained"),BI76,IF(AND('[1]Multi-Field'!$E$85=[1]Lists!BF76,'[1]Multi-Field'!$F$85="undrained"),BH76,""))</f>
        <v/>
      </c>
      <c r="EP76" s="409" t="str">
        <f>IF(AND('[1]Multi-Field'!$E$86=[1]Lists!BF76,'[1]Multi-Field'!$F$86="Drained"),BI76,IF(AND('[1]Multi-Field'!$E$86=[1]Lists!BF76,'[1]Multi-Field'!$F$86="undrained"),BH76,""))</f>
        <v/>
      </c>
      <c r="EQ76" s="409" t="str">
        <f>IF(AND('[1]Multi-Field'!$E$87=[1]Lists!BF76,'[1]Multi-Field'!$F$87="Drained"),BI76,IF(AND('[1]Multi-Field'!$E$87=[1]Lists!BF76,'[1]Multi-Field'!$F$87="undrained"),BH76,""))</f>
        <v/>
      </c>
      <c r="ER76" s="409" t="str">
        <f>IF(AND('[1]Multi-Field'!$E$88=[1]Lists!BF76,'[1]Multi-Field'!$F$88="Drained"),BI76,IF(AND('[1]Multi-Field'!$E$88=[1]Lists!BF76,'[1]Multi-Field'!$F$88="undrained"),BH76,""))</f>
        <v/>
      </c>
      <c r="ES76" s="409" t="str">
        <f>IF(AND('[1]Multi-Field'!$E$89=[1]Lists!BF76,'[1]Multi-Field'!$F$89="Drained"),BI76,IF(AND('[1]Multi-Field'!$E$89=[1]Lists!BF76,'[1]Multi-Field'!$F$89="undrained"),BH76,""))</f>
        <v/>
      </c>
      <c r="ET76" s="409" t="str">
        <f>IF(AND('[1]Multi-Field'!$E$90=[1]Lists!BF76,'[1]Multi-Field'!$F$90="Drained"),BI76,IF(AND('[1]Multi-Field'!$E$90=[1]Lists!BF76,'[1]Multi-Field'!$F$90="undrained"),BH76,""))</f>
        <v/>
      </c>
      <c r="EU76" s="409" t="str">
        <f>IF(AND('[1]Multi-Field'!$E$91=[1]Lists!BF76,'[1]Multi-Field'!$F$91="Drained"),BI76,IF(AND('[1]Multi-Field'!$E$91=[1]Lists!BF76,'[1]Multi-Field'!$F$91="undrained"),BH76,""))</f>
        <v/>
      </c>
      <c r="EV76" s="409" t="str">
        <f>IF(AND('[1]Multi-Field'!$E$92=[1]Lists!BF76,'[1]Multi-Field'!$F$92="Drained"),BI76,IF(AND('[1]Multi-Field'!$E$92=[1]Lists!BF76,'[1]Multi-Field'!$F$92="undrained"),BH76,""))</f>
        <v/>
      </c>
      <c r="EW76" s="409" t="str">
        <f>IF(AND('[1]Multi-Field'!$E$93=[1]Lists!BF76,'[1]Multi-Field'!$F$93="Drained"),BI76,IF(AND('[1]Multi-Field'!$E$93=[1]Lists!BF76,'[1]Multi-Field'!$F$93="undrained"),BH76,""))</f>
        <v/>
      </c>
      <c r="EX76" s="409" t="str">
        <f>IF(AND('[1]Multi-Field'!$E$94=[1]Lists!BF76,'[1]Multi-Field'!$F$94="Drained"),BI76,IF(AND('[1]Multi-Field'!$E$94=[1]Lists!BF76,'[1]Multi-Field'!$F$94="undrained"),BH76,""))</f>
        <v/>
      </c>
      <c r="EY76" s="409" t="str">
        <f>IF(AND('[1]Multi-Field'!$E$95=[1]Lists!BF76,'[1]Multi-Field'!$F$95="Drained"),BI76,IF(AND('[1]Multi-Field'!$E$95=[1]Lists!BF76,'[1]Multi-Field'!$F$95="undrained"),BH76,""))</f>
        <v/>
      </c>
      <c r="EZ76" s="409" t="str">
        <f>IF(AND('[1]Multi-Field'!$E$96=[1]Lists!BF76,'[1]Multi-Field'!$F$96="Drained"),BI76,IF(AND('[1]Multi-Field'!$E$96=[1]Lists!BF76,'[1]Multi-Field'!$F$96="undrained"),BH76,""))</f>
        <v/>
      </c>
      <c r="FA76" s="409" t="str">
        <f>IF(AND('[1]Multi-Field'!$E$97=[1]Lists!BF76,'[1]Multi-Field'!$F$97="Drained"),BI76,IF(AND('[1]Multi-Field'!$E$97=[1]Lists!BF76,'[1]Multi-Field'!$F$97="undrained"),BH76,""))</f>
        <v/>
      </c>
      <c r="FB76" s="409" t="str">
        <f>IF(AND('[1]Multi-Field'!$E$98=[1]Lists!BF76,'[1]Multi-Field'!$F$98="Drained"),BI76,IF(AND('[1]Multi-Field'!$E$98=[1]Lists!BF76,'[1]Multi-Field'!$F$98="undrained"),BH76,""))</f>
        <v/>
      </c>
      <c r="FC76" s="409" t="str">
        <f>IF(AND('[1]Multi-Field'!$E$99=[1]Lists!BF76,'[1]Multi-Field'!$F$99="Drained"),BI76,IF(AND('[1]Multi-Field'!$E$99=[1]Lists!BF76,'[1]Multi-Field'!$F$99="undrained"),BH76,""))</f>
        <v/>
      </c>
      <c r="FD76" s="409" t="str">
        <f>IF(AND('[1]Multi-Field'!$E$100=[1]Lists!BF76,'[1]Multi-Field'!$F$100="Drained"),BI76,IF(AND('[1]Multi-Field'!$E$100=[1]Lists!BF76,'[1]Multi-Field'!$F$100="undrained"),BH76,""))</f>
        <v/>
      </c>
      <c r="FE76" s="409" t="str">
        <f>IF(AND('[1]Multi-Field'!$E$101=[1]Lists!BF76,'[1]Multi-Field'!$F$101="Drained"),BI76,IF(AND('[1]Multi-Field'!$E$101=[1]Lists!BF76,'[1]Multi-Field'!$F$101="undrained"),BH76,""))</f>
        <v/>
      </c>
      <c r="FF76" s="409" t="str">
        <f>IF(AND('[1]Multi-Field'!$E$102=[1]Lists!BF76,'[1]Multi-Field'!$F$102="Drained"),BI76,IF(AND('[1]Multi-Field'!$E$102=[1]Lists!BF76,'[1]Multi-Field'!$F$102="undrained"),BH76,""))</f>
        <v/>
      </c>
      <c r="FG76" s="409" t="str">
        <f>IF(AND('[1]Multi-Field'!$E$103=[1]Lists!BF76,'[1]Multi-Field'!$F$103="Drained"),BI76,IF(AND('[1]Multi-Field'!$E$103=[1]Lists!BF76,'[1]Multi-Field'!$F$103="undrained"),BH76,""))</f>
        <v/>
      </c>
      <c r="FH76" s="409" t="str">
        <f>IF(AND('[1]Multi-Field'!$E$104=[1]Lists!BF76,'[1]Multi-Field'!$F$104="Drained"),BI76,IF(AND('[1]Multi-Field'!$E$104=[1]Lists!BF76,'[1]Multi-Field'!$F$104="undrained"),BH76,""))</f>
        <v/>
      </c>
      <c r="FI76" s="409" t="str">
        <f>IF(AND('[1]Multi-Field'!$E$105=[1]Lists!BF76,'[1]Multi-Field'!$F$105="Drained"),BI76,IF(AND('[1]Multi-Field'!$E$105=[1]Lists!BF76,'[1]Multi-Field'!$F$105="undrained"),BH76,""))</f>
        <v/>
      </c>
      <c r="FJ76" s="409" t="str">
        <f>IF(AND('[1]Multi-Field'!$E$106=[1]Lists!BF76,'[1]Multi-Field'!$F$106="Drained"),BI76,IF(AND('[1]Multi-Field'!$E$106=[1]Lists!BF76,'[1]Multi-Field'!$F$106="undrained"),BH76,""))</f>
        <v/>
      </c>
      <c r="FK76" s="409" t="str">
        <f>IF(AND('[1]Multi-Field'!$E$107=[1]Lists!BF76,'[1]Multi-Field'!$F$107="Drained"),BI76,IF(AND('[1]Multi-Field'!$E$107=[1]Lists!BF76,'[1]Multi-Field'!$F$107="undrained"),BH76,""))</f>
        <v/>
      </c>
      <c r="FL76" s="409" t="str">
        <f>IF(AND('[1]Multi-Field'!$E$108=[1]Lists!BF76,'[1]Multi-Field'!$F$108="Drained"),BI76,IF(AND('[1]Multi-Field'!$E$108=[1]Lists!BF76,'[1]Multi-Field'!$F$108="undrained"),BH76,""))</f>
        <v/>
      </c>
      <c r="FM76" s="409" t="str">
        <f>IF(AND('[1]Multi-Field'!$E$109=[1]Lists!BF76,'[1]Multi-Field'!$F$109="Drained"),BI76,IF(AND('[1]Multi-Field'!$E$109=[1]Lists!BF76,'[1]Multi-Field'!$F$109="undrained"),BH76,""))</f>
        <v/>
      </c>
      <c r="FN76" s="409" t="str">
        <f>IF(AND('[1]Multi-Field'!$E$110=[1]Lists!BF76,'[1]Multi-Field'!$F$110="Drained"),BI76,IF(AND('[1]Multi-Field'!$E$110=[1]Lists!BF76,'[1]Multi-Field'!$F$110="undrained"),BH76,""))</f>
        <v/>
      </c>
      <c r="FO76" s="409" t="str">
        <f>IF(AND('[1]Multi-Field'!$E$111=[1]Lists!BF76,'[1]Multi-Field'!$F$111="Drained"),BI76,IF(AND('[1]Multi-Field'!$E$111=[1]Lists!BF76,'[1]Multi-Field'!$F$111="undrained"),BH76,""))</f>
        <v/>
      </c>
      <c r="FP76" s="409" t="str">
        <f>IF(AND('[1]Multi-Field'!$E$112=[1]Lists!BF76,'[1]Multi-Field'!$F$112="Drained"),BI76,IF(AND('[1]Multi-Field'!$E$112=[1]Lists!BF76,'[1]Multi-Field'!$F$112="undrained"),BH76,""))</f>
        <v/>
      </c>
      <c r="FQ76" s="409" t="str">
        <f>IF(AND('[1]Multi-Field'!$E$113=[1]Lists!BF76,'[1]Multi-Field'!$F$113="Drained"),BI76,IF(AND('[1]Multi-Field'!$E$113=[1]Lists!BF76,'[1]Multi-Field'!$F$113="undrained"),BH76,""))</f>
        <v/>
      </c>
      <c r="FR76" s="409" t="str">
        <f>IF(AND('[1]Multi-Field'!$E$114=[1]Lists!BF76,'[1]Multi-Field'!$F$114="Drained"),BI76,IF(AND('[1]Multi-Field'!$E$114=[1]Lists!BF76,'[1]Multi-Field'!$F$114="undrained"),BH76,""))</f>
        <v/>
      </c>
      <c r="FS76" s="409" t="str">
        <f>IF(AND('[1]Multi-Field'!$E$115=[1]Lists!BF76,'[1]Multi-Field'!$F$115="Drained"),BI76,IF(AND('[1]Multi-Field'!$E$115=[1]Lists!BF76,'[1]Multi-Field'!$F$115="undrained"),BH76,""))</f>
        <v/>
      </c>
      <c r="FT76" s="409" t="str">
        <f>IF(AND('[1]Multi-Field'!$E$116=[1]Lists!BF76,'[1]Multi-Field'!$F$116="Drained"),BI76,IF(AND('[1]Multi-Field'!$E$116=[1]Lists!BF76,'[1]Multi-Field'!$F$116="undrained"),BH76,""))</f>
        <v/>
      </c>
      <c r="FU76" s="409" t="str">
        <f>IF(AND('[1]Multi-Field'!$E$117=[1]Lists!BF76,'[1]Multi-Field'!$F$117="Drained"),BI76,IF(AND('[1]Multi-Field'!$E$117=[1]Lists!BF76,'[1]Multi-Field'!$F$117="undrained"),BH76,""))</f>
        <v/>
      </c>
      <c r="FV76" s="409" t="str">
        <f>IF(AND('[1]Multi-Field'!$E$118=[1]Lists!BF76,'[1]Multi-Field'!$F$118="Drained"),BI76,IF(AND('[1]Multi-Field'!$E$118=[1]Lists!BF76,'[1]Multi-Field'!$F$118="undrained"),BH76,""))</f>
        <v/>
      </c>
      <c r="FW76" s="409" t="str">
        <f>IF(AND('[1]Multi-Field'!$E$119=[1]Lists!BF76,'[1]Multi-Field'!$F$119="Drained"),BI76,IF(AND('[1]Multi-Field'!$E$119=[1]Lists!BF76,'[1]Multi-Field'!$F$119="undrained"),BH76,""))</f>
        <v/>
      </c>
      <c r="FX76" s="409" t="str">
        <f>IF(AND('[1]Multi-Field'!$E$120=[1]Lists!BF76,'[1]Multi-Field'!$F$120="Drained"),BI76,IF(AND('[1]Multi-Field'!$E$120=[1]Lists!BF76,'[1]Multi-Field'!$F$120="undrained"),BH76,""))</f>
        <v/>
      </c>
      <c r="FZ76" t="s">
        <v>860</v>
      </c>
      <c r="GC76" s="4">
        <f>'[1]Multi-Field'!B74</f>
        <v>0</v>
      </c>
      <c r="GD76" s="73" t="str">
        <f>IF(OR('[1]Multi-Field'!Q74=$FZ$43,'[1]Multi-Field'!Q74=$FZ$44),'[1]Multi-Field'!BS74,"")</f>
        <v/>
      </c>
      <c r="GE76" s="4" t="str">
        <f>IF(AND(OR('[1]Multi-Field'!Q74=$FZ$86,'[1]Multi-Field'!Q74=$FZ$94,'[1]Multi-Field'!Q74=$FZ$87,'[1]Multi-Field'!Q74=[1]Lists!$FZ$93,'[1]Multi-Field'!Q74=$FZ$59),'[1]Multi-Field'!BS74&gt;50),'[1]Multi-Field'!BS74*0.8,IF(AND(OR('[1]Multi-Field'!Q74=$FZ$86,'[1]Multi-Field'!Q74=$FZ$94,'[1]Multi-Field'!Q74=$FZ$87,'[1]Multi-Field'!Q74=[1]Lists!$FZ$93,'[1]Multi-Field'!Q74=[1]Lists!$FZ$59),'[1]Multi-Field'!BS74&lt;50),'[1]Multi-Field'!BS74,""))</f>
        <v/>
      </c>
      <c r="GF76" s="4" t="str">
        <f>IF(OR('[1]Multi-Field'!Q74=[1]Lists!$FZ$7,'[1]Multi-Field'!Q74=[1]Lists!$FZ$5,'[1]Multi-Field'!Q74=[1]Lists!$FZ$24,'[1]Multi-Field'!Q74=[1]Lists!$FZ$10,'[1]Multi-Field'!Q74=[1]Lists!$FZ$8, '[1]Multi-Field'!Q74=[1]Lists!$FZ$25, '[1]Multi-Field'!Q74=[1]Lists!$FZ$23, '[1]Multi-Field'!Q74= [1]Lists!$FZ$47, '[1]Multi-Field'!Q74=[1]Lists!$FZ$49, '[1]Multi-Field'!Q74=[1]Lists!$FZ$48,'[1]Multi-Field'!Q74=[1]Lists!$FZ$3, '[1]Multi-Field'!Q74=[1]Lists!$FZ$14,'[1]Multi-Field'!Q74=[1]Lists!$FZ$36, '[1]Multi-Field'!Q74=[1]Lists!$FZ$41,'[1]Multi-Field'!Q74=[1]Lists!$FZ$42),0,"")</f>
        <v/>
      </c>
      <c r="GG76" s="4" t="str">
        <f>IF(OR('[1]Multi-Field'!Q74=[1]Lists!$FZ$6,'[1]Multi-Field'!Q74=[1]Lists!$FZ$4, '[1]Multi-Field'!Q103=[1]Lists!$FZ$11, '[1]Multi-Field'!Q74=[1]Lists!$FZ$1),100*IF('[1]Multi-Field'!U74=onepercent,0.75,IF('[1]Multi-Field'!U74=onetotwentyfivepercent,0.4,IF(OR('[1]Multi-Field'!U74=twentysixtofiftypercent,'[1]Multi-Field'!U74=greaterthanfiftypercent),0,""))),"")</f>
        <v/>
      </c>
      <c r="GH76" s="4" t="str">
        <f>IF(OR('[1]Multi-Field'!Q74=[1]Lists!$FZ$53,'[1]Multi-Field'!Q74=[1]Lists!$FZ$55), 50,IF('[1]Multi-Field'!Q74=[1]Lists!$FZ$54,225,IF('[1]Multi-Field'!Q74=[1]Lists!$FZ$56,75,"")))</f>
        <v/>
      </c>
      <c r="GI76" s="4" t="e">
        <f>#VALUE!</f>
        <v>#VALUE!</v>
      </c>
      <c r="GJ76" s="4" t="e">
        <f>#VALUE!</f>
        <v>#VALUE!</v>
      </c>
      <c r="GK76" s="4" t="str">
        <f>IF('[1]Multi-Field'!Q74=[1]Lists!$FZ$95,'[1]Multi-Field'!BS74*0.66,"")</f>
        <v/>
      </c>
      <c r="GM76" s="4" t="str">
        <f>IF(OR('[1]Multi-Field'!Q74=[1]Lists!$FZ$26,'[1]Multi-Field'!Q74=[1]Lists!$FZ$84),20,"")</f>
        <v/>
      </c>
      <c r="GN76" s="4" t="str">
        <f>IF(OR('[1]Multi-Field'!Q74=[1]Lists!$FZ$88,'[1]Multi-Field'!Q74=[1]Lists!$FZ$57),0,"")</f>
        <v/>
      </c>
      <c r="GO76" s="4" t="str">
        <f>IF(OR('[1]Multi-Field'!Q74=[1]Lists!$FZ$69,'[1]Multi-Field'!Q74=[1]Lists!$FZ$71,'[1]Multi-Field'!Q74=[1]Lists!$FZ$105),50,"")</f>
        <v/>
      </c>
      <c r="GP76" s="4" t="str">
        <f>IF(OR('[1]Multi-Field'!Q74=[1]Lists!$FZ$75,'[1]Multi-Field'!Q74=[1]Lists!$FZ$70),75,"")</f>
        <v/>
      </c>
      <c r="GQ76" s="4">
        <f>IF('[1]Multi-Field'!Q74=[1]Lists!$FZ$72,150,"")</f>
        <v>150</v>
      </c>
      <c r="GR76" s="4" t="str">
        <f>IF(OR('[1]Multi-Field'!Q74=[1]Lists!$FZ$74,'[1]Multi-Field'!Q74=[1]Lists!$FZ$73),40,"")</f>
        <v/>
      </c>
      <c r="GS76" s="4" t="str">
        <f>IF('[1]Multi-Field'!Q74=[1]Lists!$FZ$99,80,"")</f>
        <v/>
      </c>
      <c r="GT76" s="4" t="str">
        <f>IF('[1]Multi-Field'!Q74=[1]Lists!$FZ$106,70,"")</f>
        <v/>
      </c>
      <c r="GU76" s="4" t="e">
        <f t="shared" si="16"/>
        <v>#VALUE!</v>
      </c>
    </row>
    <row r="77" spans="1:203" ht="13.5" customHeight="1">
      <c r="A77" s="7" t="s">
        <v>164</v>
      </c>
      <c r="B77" s="7"/>
      <c r="C77" s="7"/>
      <c r="D77" s="8">
        <v>70</v>
      </c>
      <c r="E77" s="8">
        <f t="shared" si="12"/>
        <v>70</v>
      </c>
      <c r="F77" s="8">
        <f t="shared" si="13"/>
        <v>70</v>
      </c>
      <c r="G77" s="8">
        <v>70</v>
      </c>
      <c r="H77" s="8">
        <v>75</v>
      </c>
      <c r="I77" s="8">
        <f t="shared" si="17"/>
        <v>75</v>
      </c>
      <c r="J77" s="8">
        <f t="shared" si="18"/>
        <v>75</v>
      </c>
      <c r="K77" s="8">
        <v>75</v>
      </c>
      <c r="L77" s="8">
        <v>120</v>
      </c>
      <c r="M77" s="8">
        <f t="shared" si="14"/>
        <v>122</v>
      </c>
      <c r="N77" s="8">
        <f t="shared" si="15"/>
        <v>123</v>
      </c>
      <c r="O77" s="8">
        <v>125</v>
      </c>
      <c r="P77" s="391">
        <v>52</v>
      </c>
      <c r="Q77" s="394"/>
      <c r="R77" s="395" t="b">
        <f>IF(OR('Multi-Field'!AA54=Lists!$AC$42,'Multi-Field'!AA54=Lists!$AC$43),IF('Multi-Field'!Z54="x",(IF('Multi-Field'!AC54=Lists!$Q$11,Lists!$R$11,IF('Multi-Field'!AC54=Lists!$Q$12,Lists!$R$12,IF('Multi-Field'!AC54=Lists!$Q$13,Lists!$R$13,IF('Multi-Field'!AC54=Lists!$Q$14,Lists!$R$14))))),IF('Multi-Field'!X54="x",(IF('Multi-Field'!AC54=Lists!$Q$11,Lists!$S$11,IF('Multi-Field'!AC54=Lists!$Q$12,Lists!$S$12,IF('Multi-Field'!AC54=Lists!$Q$13,Lists!$S$13,IF('Multi-Field'!AC54=Lists!$Q$14,Lists!$S$14))))),IF('Multi-Field'!V54="x",(IF('Multi-Field'!AC54=Lists!$Q$11,Lists!$T$11,IF('Multi-Field'!AC54=Lists!$Q$12,Lists!$T$12,IF('Multi-Field'!AC54=Lists!$Q$13,Lists!$T$13,IF('Multi-Field'!AC54=Lists!$Q$14,Lists!$T$14))))),0))))</f>
        <v>0</v>
      </c>
      <c r="S77" s="395" t="str">
        <f t="shared" si="11"/>
        <v/>
      </c>
      <c r="T77" s="395"/>
      <c r="U77" s="396"/>
      <c r="V77" s="383">
        <f>IF(OR('Multi-Field'!AI63=$U$4,'Multi-Field'!AI63=$U$5,'Multi-Field'!AI63=$U$6,'Multi-Field'!AI63=$U$7,'Multi-Field'!AI63=$U$8,'Multi-Field'!AI63=$U$9),(IF('Multi-Field'!AJ63=$V$2,100,IF('Multi-Field'!AJ63=$V$3,65,IF('Multi-Field'!AJ63=$V$4,53,IF('Multi-Field'!AJ63=$V$5,41,IF('Multi-Field'!AJ63=$V$6,23,IF('Multi-Field'!AJ63=$V$7,0,0))))))),0)</f>
        <v>0</v>
      </c>
      <c r="W77" s="383" t="str">
        <f>IF(AND(OR('Multi-Field'!AF63=$S$3,'Multi-Field'!AF63=S65,'Multi-Field'!AF63=$S$7),'Multi-Field'!AN63&lt;18,'Multi-Field'!AN63&gt;0),35,IF('Multi-Field'!AF63=$S$4,55,IF(AND('Multi-Field'!AF63=$S$6,'Multi-Field'!AN63&lt;18),30,IF(AND('Multi-Field'!AN63&gt;17,OR('Multi-Field'!AF63=$S$3,'Multi-Field'!AF63=$S$5,'Multi-Field'!AF63= $S$6,'Multi-Field'!AF63=$S$7)),25,"0"))))</f>
        <v>0</v>
      </c>
      <c r="X77" s="383">
        <f>IF(OR('Multi-Field'!BA63=$U$4,'Multi-Field'!BA63=$U$5,'Multi-Field'!BA63=$U$6,'Multi-Field'!BA63=U67,'Multi-Field'!BA63=$U$8,'Multi-Field'!BA63=$U$9),(IF('Multi-Field'!BB63=$V$2,100,IF('Multi-Field'!BB63=$V$3,65,IF('Multi-Field'!BB63=$V$4,53,IF('Multi-Field'!BB63=$V$5,41,IF('Multi-Field'!BB63=$V$6,23,IF('Multi-Field'!BB63=$V$7,0,0))))))),0)</f>
        <v>0</v>
      </c>
      <c r="Y77" s="383" t="str">
        <f>IF(AND(OR('Multi-Field'!AX63=$S$3,'Multi-Field'!AX63=$S$5,'Multi-Field'!AX63=$S$7),'Multi-Field'!BF63&lt;18),35,IF('Multi-Field'!AX63=$S$4,55,IF(AND('Multi-Field'!AX63=$S$6,'Multi-Field'!BF63&lt;18),30,IF(AND('Multi-Field'!BF63&gt;17,OR('Multi-Field'!AX63=$S$3,'Multi-Field'!AX63=$S$5,'Multi-Field'!AX63=$S$6,'Multi-Field'!AX63=$S$7)),25,"0"))))</f>
        <v>0</v>
      </c>
      <c r="Z77" s="383">
        <v>61</v>
      </c>
      <c r="AC77" t="s">
        <v>862</v>
      </c>
      <c r="AI77" s="384">
        <f>'[1]Multi-Field'!B73</f>
        <v>0</v>
      </c>
      <c r="AJ77" s="385" t="e">
        <f>#VALUE!</f>
        <v>#VALUE!</v>
      </c>
      <c r="AK77" s="385" t="e">
        <f>#VALUE!</f>
        <v>#VALUE!</v>
      </c>
      <c r="AL77" s="385" t="e">
        <f>IF(AK77="","",IF('[1]Multi-Field'!AU73=20,10,IF(AK77-30&lt;0,0,AK77-30)))</f>
        <v>#VALUE!</v>
      </c>
      <c r="AM77" s="385" t="e">
        <f>#VALUE!</f>
        <v>#VALUE!</v>
      </c>
      <c r="AN77" s="385" t="e">
        <f t="shared" si="19"/>
        <v>#VALUE!</v>
      </c>
      <c r="AO77" s="385" t="e">
        <f>#VALUE!</f>
        <v>#VALUE!</v>
      </c>
      <c r="AP77" s="385" t="e">
        <f>#VALUE!</f>
        <v>#VALUE!</v>
      </c>
      <c r="AQ77" s="385" t="e">
        <f>#VALUE!</f>
        <v>#VALUE!</v>
      </c>
      <c r="AR77" s="385" t="e">
        <f>#VALUE!</f>
        <v>#VALUE!</v>
      </c>
      <c r="AS77" s="385" t="e">
        <f>IF(AR77="","",IF('[1]Multi-Field'!AU73&gt;9,0,AR77-15))</f>
        <v>#VALUE!</v>
      </c>
      <c r="AT77" s="385" t="e">
        <f>#VALUE!</f>
        <v>#VALUE!</v>
      </c>
      <c r="AU77" s="385" t="e">
        <f>#VALUE!</f>
        <v>#VALUE!</v>
      </c>
      <c r="AV77" s="385" t="e">
        <f>IF(AU77="","",IF('[1]Multi-Field'!AU73=9&gt;9,0,AU77-35))</f>
        <v>#VALUE!</v>
      </c>
      <c r="AW77" s="385" t="e">
        <f>#VALUE!</f>
        <v>#VALUE!</v>
      </c>
      <c r="AX77" s="385" t="e">
        <f t="shared" si="20"/>
        <v>#VALUE!</v>
      </c>
      <c r="AY77" s="385" t="str">
        <f>IF('[1]Multi-Field'!AU73="","",IF('[1]Multi-Field'!AU73&lt;1,100,IF('[1]Multi-Field'!AU73=1,75,IF('[1]Multi-Field'!AU73=2,50,IF('[1]Multi-Field'!AU73=3,25,IF('[1]Multi-Field'!AU73&gt;3,0,""))))))</f>
        <v/>
      </c>
      <c r="AZ77" s="385" t="str">
        <f t="shared" si="21"/>
        <v/>
      </c>
      <c r="BA77" s="385" t="e">
        <f>#VALUE!</f>
        <v>#VALUE!</v>
      </c>
      <c r="BB77" s="385" t="e">
        <f>IF(BA77="","",IF(AND('[1]Multi-Field'!AU73&lt;40,'[1]Multi-Field'!AU73&gt;9),40,IF('[1]Multi-Field'!AU73&gt;39,0,BA77+5)))</f>
        <v>#VALUE!</v>
      </c>
      <c r="BC77" s="386" t="e">
        <f t="shared" si="22"/>
        <v>#VALUE!</v>
      </c>
      <c r="BD77" s="281"/>
      <c r="BE77" s="281"/>
      <c r="BF77" s="411" t="s">
        <v>1248</v>
      </c>
      <c r="BG77" s="412">
        <v>3</v>
      </c>
      <c r="BH77" s="412">
        <v>5</v>
      </c>
      <c r="BI77" s="412">
        <v>5</v>
      </c>
      <c r="BJ77" s="409" t="e">
        <f>IF(AND('[1]Single Field'!#REF!=[1]Lists!BF77,'[1]Single Field'!#REF!="Drained"),"x",IF(AND('[1]Single Field'!#REF!=[1]Lists!BF77,'[1]Single Field'!#REF!="Undrained"),O,""))</f>
        <v>#REF!</v>
      </c>
      <c r="BK77" s="409" t="str">
        <f>IF(AND('[1]Multi-Field'!$E$3=[1]Lists!BF77,'[1]Multi-Field'!$F$3="Drained"),BI77,IF(AND('[1]Multi-Field'!$E$3=BF77,'[1]Multi-Field'!$F$3="undrained"),BH77,""))</f>
        <v/>
      </c>
      <c r="BL77" s="409" t="str">
        <f>IF(AND('[1]Multi-Field'!$E$4=BF77,'[1]Multi-Field'!$F$4="Drained"),BI77,IF(AND('[1]Multi-Field'!$E$4=BF77,'[1]Multi-Field'!$F$4="undrained"),BH77,""))</f>
        <v/>
      </c>
      <c r="BM77" s="409" t="str">
        <f>IF(AND('[1]Multi-Field'!$E$5=BF77,'[1]Multi-Field'!$F$5="Drained"),BI77,IF(AND('[1]Multi-Field'!$E$5=BF77,'[1]Multi-Field'!$F$5="undrained"),BH77,""))</f>
        <v/>
      </c>
      <c r="BN77" s="409" t="str">
        <f>IF(AND('[1]Multi-Field'!$E$6=BF77,'[1]Multi-Field'!$F$6="Drained"),BI77,IF(AND('[1]Multi-Field'!$E$6=BF77,'[1]Multi-Field'!$F$6="undrained"),BH77,""))</f>
        <v/>
      </c>
      <c r="BO77" s="409" t="str">
        <f>IF(AND('[1]Multi-Field'!$E$7=BF77,'[1]Multi-Field'!$F$7="Drained"),BI77,IF(AND('[1]Multi-Field'!$E$7=BF77,'[1]Multi-Field'!$F$7="undrained"),BH77,""))</f>
        <v/>
      </c>
      <c r="BP77" s="409" t="str">
        <f>IF(AND('[1]Multi-Field'!$E$8=BF77,'[1]Multi-Field'!$F$8="Drained"),BI77,IF(AND('[1]Multi-Field'!$E$8=BF77,'[1]Multi-Field'!$F$8="undrained"),BH77,""))</f>
        <v/>
      </c>
      <c r="BQ77" s="409" t="str">
        <f>IF(AND('[1]Multi-Field'!$E$9=BF77,'[1]Multi-Field'!$F$9="Drained"),BI77,IF(AND('[1]Multi-Field'!$E$9=BF77,'[1]Multi-Field'!$F$9="undrained"),BH77,""))</f>
        <v/>
      </c>
      <c r="BR77" s="409" t="str">
        <f>IF(AND('[1]Multi-Field'!$E$10=BF77,'[1]Multi-Field'!$F$10="Drained"),BI77,IF(AND('[1]Multi-Field'!$E$10=BF77,'[1]Multi-Field'!$F$10="undrained"),BH77,""))</f>
        <v/>
      </c>
      <c r="BS77" s="409" t="str">
        <f>IF(AND('[1]Multi-Field'!$E$11=BF77,'[1]Multi-Field'!$F$11="Drained"),BI77,IF(AND('[1]Multi-Field'!$E$11=BF77,'[1]Multi-Field'!$F$11="undrained"),BH77,""))</f>
        <v/>
      </c>
      <c r="BT77" s="409" t="str">
        <f>IF(AND('[1]Multi-Field'!$E$12=BF77,'[1]Multi-Field'!$F$12="Drained"),BI77,IF(AND('[1]Multi-Field'!$E$12=BF77,'[1]Multi-Field'!$F$12="undrained"),BH77,""))</f>
        <v/>
      </c>
      <c r="BU77" s="409" t="str">
        <f>IF(AND('[1]Multi-Field'!$E$13=BF77,'[1]Multi-Field'!$F$13="Drained"),BI77,IF(AND('[1]Multi-Field'!$E$3=BF77,'[1]Multi-Field'!$F$13="undrained"),BH77,""))</f>
        <v/>
      </c>
      <c r="BV77" s="409" t="str">
        <f>IF(AND('[1]Multi-Field'!$E$14=BF77,'[1]Multi-Field'!$F$14="Drained"),BI77,IF(AND('[1]Multi-Field'!$E$14=BF77,'[1]Multi-Field'!$F$14="undrained"),BH77,""))</f>
        <v/>
      </c>
      <c r="BW77" s="409" t="str">
        <f>IF(AND('[1]Multi-Field'!$E$15=BF77,'[1]Multi-Field'!$F$15="Drained"),BI77,IF(AND('[1]Multi-Field'!$E$15=BF77,'[1]Multi-Field'!$F$15="undrained"),BH77,""))</f>
        <v/>
      </c>
      <c r="BX77" s="409" t="str">
        <f>IF(AND('[1]Multi-Field'!$E$16=[1]Lists!BF77,'[1]Multi-Field'!$F$16="Drained"),BI77,IF(AND('[1]Multi-Field'!$E$16=[1]Lists!BF77,'[1]Multi-Field'!$F$16="undrained"),BH77,""))</f>
        <v/>
      </c>
      <c r="BY77" s="409" t="str">
        <f>IF(AND('[1]Multi-Field'!$E$17=[1]Lists!BF77,'[1]Multi-Field'!$F$17="Drained"),BI77,IF(AND('[1]Multi-Field'!$E$17=[1]Lists!BF77,'[1]Multi-Field'!$F$17="undrained"),BH77,""))</f>
        <v/>
      </c>
      <c r="BZ77" s="409" t="str">
        <f>IF(AND('[1]Multi-Field'!$E$18=[1]Lists!BF77,'[1]Multi-Field'!$F$18="Drained"),BI77,IF(AND('[1]Multi-Field'!$E$18=[1]Lists!BF77,'[1]Multi-Field'!$F$18="undrained"),BH77,""))</f>
        <v/>
      </c>
      <c r="CA77" s="409" t="str">
        <f>IF(AND('[1]Multi-Field'!$E$19=[1]Lists!BF77,'[1]Multi-Field'!$F$19="Drained"),BI77,IF(AND('[1]Multi-Field'!$E$19=[1]Lists!BF77,'[1]Multi-Field'!$F$19="undrained"),BH77,""))</f>
        <v/>
      </c>
      <c r="CB77" s="409" t="str">
        <f>IF(AND('[1]Multi-Field'!$E$20=[1]Lists!BF77,'[1]Multi-Field'!$F$20="Drained"),BI77,IF(AND('[1]Multi-Field'!$E$20=[1]Lists!BF77,'[1]Multi-Field'!$F$20="undrained"),BH77,""))</f>
        <v/>
      </c>
      <c r="CC77" s="409" t="str">
        <f>IF(AND('[1]Multi-Field'!$E$21=[1]Lists!BF77,'[1]Multi-Field'!$F$21="Drained"),BI77,IF(AND('[1]Multi-Field'!$E$21=[1]Lists!BF77,'[1]Multi-Field'!$F$21="undrained"),BH77,""))</f>
        <v/>
      </c>
      <c r="CD77" s="409" t="str">
        <f>IF(AND('[1]Multi-Field'!$E$22=[1]Lists!BF77,'[1]Multi-Field'!$F$22="Drained"),BI77,IF(AND('[1]Multi-Field'!$E$22=[1]Lists!BF77,'[1]Multi-Field'!$F$22="undrained"),BH77,""))</f>
        <v/>
      </c>
      <c r="CE77" s="409" t="str">
        <f>IF(AND('[1]Multi-Field'!$E$23=[1]Lists!BF77,'[1]Multi-Field'!$F$23="Drained"),BI77,IF(AND('[1]Multi-Field'!$E$23=[1]Lists!BF77,'[1]Multi-Field'!$F$23="undrained"),BH77,""))</f>
        <v/>
      </c>
      <c r="CF77" s="409" t="str">
        <f>IF(AND('[1]Multi-Field'!$E$24=[1]Lists!BF77,'[1]Multi-Field'!$F$24="Drained"),BI77,IF(AND('[1]Multi-Field'!$E$24=[1]Lists!BF77,'[1]Multi-Field'!$F$24="undrained"),BH77,""))</f>
        <v/>
      </c>
      <c r="CG77" s="409" t="str">
        <f>IF(AND('[1]Multi-Field'!$E$25=[1]Lists!BF77,'[1]Multi-Field'!$F$25="Drained"),BI77,IF(AND('[1]Multi-Field'!$E$25=[1]Lists!BF77,'[1]Multi-Field'!$F$25="undrained"),BH77,""))</f>
        <v/>
      </c>
      <c r="CH77" s="409" t="str">
        <f>IF(AND('[1]Multi-Field'!$E$26=[1]Lists!BF77,'[1]Multi-Field'!$F$26="Drained"),BI77,IF(AND('[1]Multi-Field'!$E$26=[1]Lists!BF77,'[1]Multi-Field'!$F$26="undrained"),BH77,""))</f>
        <v/>
      </c>
      <c r="CI77" s="409" t="str">
        <f>IF(AND('[1]Multi-Field'!$E$27=[1]Lists!BF77,'[1]Multi-Field'!$F$27="Drained"),BI77,IF(AND('[1]Multi-Field'!$E$27=[1]Lists!BF77,'[1]Multi-Field'!$F$27="undrained"),BH77,""))</f>
        <v/>
      </c>
      <c r="CJ77" s="409" t="str">
        <f>IF(AND('[1]Multi-Field'!$E$28=[1]Lists!BF77,'[1]Multi-Field'!$F$28="Drained"),BI77,IF(AND('[1]Multi-Field'!$E$28=[1]Lists!BF77,'[1]Multi-Field'!$F$28="undrained"),BH77,""))</f>
        <v/>
      </c>
      <c r="CK77" s="409" t="str">
        <f>IF(AND('[1]Multi-Field'!$E$29=[1]Lists!BF77,'[1]Multi-Field'!$F$29="Drained"),BI77,IF(AND('[1]Multi-Field'!$E$29=[1]Lists!BF77,'[1]Multi-Field'!$F$29="undrained"),BH77,""))</f>
        <v/>
      </c>
      <c r="CL77" s="409" t="str">
        <f>IF(AND('[1]Multi-Field'!$E$30=[1]Lists!BF77,'[1]Multi-Field'!$F$30="Drained"),BI77,IF(AND('[1]Multi-Field'!$E$30=[1]Lists!BF77,'[1]Multi-Field'!$F$30="undrained"),BH77,""))</f>
        <v/>
      </c>
      <c r="CM77" s="409" t="str">
        <f>IF(AND('[1]Multi-Field'!$E$31=[1]Lists!BF77,'[1]Multi-Field'!$F$31="Drained"),BI77,IF(AND('[1]Multi-Field'!$E$31=[1]Lists!BF77,'[1]Multi-Field'!$F$31="undrained"),BH77,""))</f>
        <v/>
      </c>
      <c r="CN77" s="409" t="str">
        <f>IF(AND('[1]Multi-Field'!$E$32=[1]Lists!BF77,'[1]Multi-Field'!$F$32="Drained"),BI77,IF(AND('[1]Multi-Field'!$E$32=[1]Lists!BF77,'[1]Multi-Field'!$F$32="undrained"),BH77,""))</f>
        <v/>
      </c>
      <c r="CO77" s="409" t="str">
        <f>IF(AND('[1]Multi-Field'!$E$33=[1]Lists!BF77,'[1]Multi-Field'!$F$33="Drained"),BI77,IF(AND('[1]Multi-Field'!$E$33=[1]Lists!BF77,'[1]Multi-Field'!$F$33="undrained"),BH77,""))</f>
        <v/>
      </c>
      <c r="CP77" s="409" t="str">
        <f>IF(AND('[1]Multi-Field'!$E$34=[1]Lists!BF77,'[1]Multi-Field'!$F$34="Drained"),BI77,IF(AND('[1]Multi-Field'!$E$34=[1]Lists!BF77,'[1]Multi-Field'!$F$34="undrained"),BH77,""))</f>
        <v/>
      </c>
      <c r="CQ77" s="409" t="str">
        <f>IF(AND('[1]Multi-Field'!$E$35=[1]Lists!BF77,'[1]Multi-Field'!$F$35="Drained"),BI77,IF(AND('[1]Multi-Field'!$E$35=[1]Lists!BF77,'[1]Multi-Field'!$F$35="undrained"),BH77,""))</f>
        <v/>
      </c>
      <c r="CR77" s="409" t="str">
        <f>IF(AND('[1]Multi-Field'!$E$36=[1]Lists!BF77,'[1]Multi-Field'!$F$36="Drained"),BI77,IF(AND('[1]Multi-Field'!$E$36=[1]Lists!BF77,'[1]Multi-Field'!$F$36="undrained"),BH77,""))</f>
        <v/>
      </c>
      <c r="CS77" s="409" t="str">
        <f>IF(AND('[1]Multi-Field'!$E$37=[1]Lists!BF77,'[1]Multi-Field'!$F$37="Drained"),BI77,IF(AND('[1]Multi-Field'!$E$37=[1]Lists!BF77,'[1]Multi-Field'!$F$37="undrained"),BH77,""))</f>
        <v/>
      </c>
      <c r="CT77" s="409" t="str">
        <f>IF(AND('[1]Multi-Field'!$E$38=[1]Lists!BF77,'[1]Multi-Field'!$F$38="Drained"),BI77,IF(AND('[1]Multi-Field'!$E$38=[1]Lists!BF77,'[1]Multi-Field'!$F$38="undrained"),BH77,""))</f>
        <v/>
      </c>
      <c r="CU77" s="409" t="str">
        <f>IF(AND('[1]Multi-Field'!$E$39=[1]Lists!BF77,'[1]Multi-Field'!$F$39="Drained"),BI77,IF(AND('[1]Multi-Field'!$E$39=[1]Lists!BF77,'[1]Multi-Field'!$F$39="undrained"),BH77,""))</f>
        <v/>
      </c>
      <c r="CV77" s="409" t="str">
        <f>IF(AND('[1]Multi-Field'!$E$40=[1]Lists!BF77,'[1]Multi-Field'!$F$40="Drained"),BI77,IF(AND('[1]Multi-Field'!$E$40=[1]Lists!BF77,'[1]Multi-Field'!$F$40="undrained"),BH77,""))</f>
        <v/>
      </c>
      <c r="CW77" s="409" t="str">
        <f>IF(AND('[1]Multi-Field'!$E$41=[1]Lists!BF77,'[1]Multi-Field'!$F$40="Drained"),BI77,IF(AND('[1]Multi-Field'!$E$40=[1]Lists!BF77,'[1]Multi-Field'!$F$40="undrained"),BH77,""))</f>
        <v/>
      </c>
      <c r="CX77" s="409" t="str">
        <f>IF(AND('[1]Multi-Field'!$E$42=[1]Lists!BF77,'[1]Multi-Field'!$F$42="Drained"),BI77,IF(AND('[1]Multi-Field'!$E$42=[1]Lists!BF77,'[1]Multi-Field'!$F$42="undrained"),BH77,""))</f>
        <v/>
      </c>
      <c r="CY77" s="409" t="str">
        <f>IF(AND('[1]Multi-Field'!$E$43=[1]Lists!BF77,'[1]Multi-Field'!$F$43="Drained"),BI77,IF(AND('[1]Multi-Field'!$E$43=[1]Lists!BF77,'[1]Multi-Field'!$F$43="undrained"),BH77,""))</f>
        <v/>
      </c>
      <c r="CZ77" s="409" t="str">
        <f>IF(AND('[1]Multi-Field'!$E$44=[1]Lists!BF77,'[1]Multi-Field'!$F$44="Drained"),BI77,IF(AND('[1]Multi-Field'!$E$44=[1]Lists!BF77,'[1]Multi-Field'!$F$44="undrained"),BH77,""))</f>
        <v/>
      </c>
      <c r="DA77" s="409" t="str">
        <f>IF(AND('[1]Multi-Field'!$E$45=[1]Lists!BF77,'[1]Multi-Field'!$F$45="Drained"),BI77,IF(AND('[1]Multi-Field'!$E$45=[1]Lists!BF77,'[1]Multi-Field'!$F$45="undrained"),BH77,""))</f>
        <v/>
      </c>
      <c r="DB77" s="409" t="str">
        <f>IF(AND('[1]Multi-Field'!$E$46=[1]Lists!BF77,'[1]Multi-Field'!$F$46="Drained"),BI77,IF(AND('[1]Multi-Field'!$E$46=[1]Lists!BF77,'[1]Multi-Field'!$F$46="undrained"),BH77,""))</f>
        <v/>
      </c>
      <c r="DC77" s="409" t="str">
        <f>IF(AND('[1]Multi-Field'!$E$47=[1]Lists!BF77,'[1]Multi-Field'!$F$47="Drained"),BI77,IF(AND('[1]Multi-Field'!$E$47=[1]Lists!BF77,'[1]Multi-Field'!$F$47="undrained"),BH77,""))</f>
        <v/>
      </c>
      <c r="DD77" s="409" t="str">
        <f>IF(AND('[1]Multi-Field'!$E$48=[1]Lists!BF77,'[1]Multi-Field'!$F$48="Drained"),BI77,IF(AND('[1]Multi-Field'!$E$48=[1]Lists!BF77,'[1]Multi-Field'!$F$48="undrained"),BH77,""))</f>
        <v/>
      </c>
      <c r="DE77" s="409" t="str">
        <f>IF(AND('[1]Multi-Field'!$E$49=[1]Lists!BF77,'[1]Multi-Field'!$F$49="Drained"),BI77,IF(AND('[1]Multi-Field'!$E$49=[1]Lists!BF77,'[1]Multi-Field'!$F$9="undrained"),BH77,""))</f>
        <v/>
      </c>
      <c r="DF77" s="409" t="str">
        <f>IF(AND('[1]Multi-Field'!$E$50=[1]Lists!BF77,'[1]Multi-Field'!$F$50="Drained"),BI77,IF(AND('[1]Multi-Field'!$E$50=[1]Lists!BF77,'[1]Multi-Field'!$F$50="undrained"),BH77,""))</f>
        <v/>
      </c>
      <c r="DG77" s="409" t="str">
        <f>IF(AND('[1]Multi-Field'!$E$51=[1]Lists!BF77,'[1]Multi-Field'!$F$51="Drained"),BI77,IF(AND('[1]Multi-Field'!$E$51=[1]Lists!BF77,'[1]Multi-Field'!$F$51="undrained"),BH77,""))</f>
        <v/>
      </c>
      <c r="DH77" s="409" t="str">
        <f>IF(AND('[1]Multi-Field'!$E$52=[1]Lists!BF77,'[1]Multi-Field'!$F$52="Drained"),BI77,IF(AND('[1]Multi-Field'!$E$52=[1]Lists!BF77,'[1]Multi-Field'!$F$52="undrained"),BH77,""))</f>
        <v/>
      </c>
      <c r="DI77" s="409" t="str">
        <f>IF(AND('[1]Multi-Field'!$E$53=[1]Lists!BF77,'[1]Multi-Field'!$F$53="Drained"),BI77,IF(AND('[1]Multi-Field'!$E$53=[1]Lists!BF77,'[1]Multi-Field'!$F$53="undrained"),BH77,""))</f>
        <v/>
      </c>
      <c r="DJ77" s="409" t="str">
        <f>IF(AND('[1]Multi-Field'!$E$54=[1]Lists!BF77,'[1]Multi-Field'!$F$54="Drained"),BI77,IF(AND('[1]Multi-Field'!$E$54=[1]Lists!BF77,'[1]Multi-Field'!$F$54="undrained"),BH77,""))</f>
        <v/>
      </c>
      <c r="DK77" s="409" t="str">
        <f>IF(AND('[1]Multi-Field'!$E$55=[1]Lists!BF77,'[1]Multi-Field'!$F$55="Drained"),BI77,IF(AND('[1]Multi-Field'!$E$55=[1]Lists!BF77,'[1]Multi-Field'!$F$55="undrained"),BH77,""))</f>
        <v/>
      </c>
      <c r="DL77" s="409" t="str">
        <f>IF(AND('[1]Multi-Field'!$E$56=[1]Lists!BF77,'[1]Multi-Field'!$F$56="Drained"),BI77,IF(AND('[1]Multi-Field'!$E$56=[1]Lists!BF77,'[1]Multi-Field'!$F$56="undrained"),BH77,""))</f>
        <v/>
      </c>
      <c r="DM77" s="409" t="str">
        <f>IF(AND('[1]Multi-Field'!$E$57=[1]Lists!BF77,'[1]Multi-Field'!$F$57="Drained"),BI77,IF(AND('[1]Multi-Field'!$E$57=[1]Lists!BF77,'[1]Multi-Field'!$F$57="undrained"),BH77,""))</f>
        <v/>
      </c>
      <c r="DN77" s="409" t="str">
        <f>IF(AND('[1]Multi-Field'!$E$58=[1]Lists!BF77,'[1]Multi-Field'!$F$58="Drained"),BI77,IF(AND('[1]Multi-Field'!$E$58=[1]Lists!BF77,'[1]Multi-Field'!$F$58="undrained"),BH77,""))</f>
        <v/>
      </c>
      <c r="DO77" s="409" t="str">
        <f>IF(AND('[1]Multi-Field'!$E$59=[1]Lists!BF77,'[1]Multi-Field'!$F$59="Drained"),BI77,IF(AND('[1]Multi-Field'!$E$59=[1]Lists!BF77,'[1]Multi-Field'!$F$59="undrained"),BH77,""))</f>
        <v/>
      </c>
      <c r="DP77" s="409" t="str">
        <f>IF(AND('[1]Multi-Field'!$E$60=[1]Lists!BF77,'[1]Multi-Field'!$F$60="Drained"),BI77,IF(AND('[1]Multi-Field'!$E$60=[1]Lists!BF77,'[1]Multi-Field'!$F$60="undrained"),BH77,""))</f>
        <v/>
      </c>
      <c r="DQ77" s="409" t="str">
        <f>IF(AND('[1]Multi-Field'!$E$61=[1]Lists!BF77,'[1]Multi-Field'!$F$61="Drained"),BI77,IF(AND('[1]Multi-Field'!$E$61=[1]Lists!BF77,'[1]Multi-Field'!$F$61="undrained"),BH77,""))</f>
        <v/>
      </c>
      <c r="DR77" s="409" t="str">
        <f>IF(AND('[1]Multi-Field'!$E$62=[1]Lists!BF77,'[1]Multi-Field'!$F$62="Drained"),BI77,IF(AND('[1]Multi-Field'!$E$62=[1]Lists!BF77,'[1]Multi-Field'!$F$62="undrained"),BH77,""))</f>
        <v/>
      </c>
      <c r="DS77" s="409" t="str">
        <f>IF(AND('[1]Multi-Field'!$E$63=[1]Lists!BF77,'[1]Multi-Field'!$F$63="Drained"),BI77,IF(AND('[1]Multi-Field'!$E$63=[1]Lists!BF77,'[1]Multi-Field'!$F$63="undrained"),BH77,""))</f>
        <v/>
      </c>
      <c r="DT77" s="409" t="str">
        <f>IF(AND('[1]Multi-Field'!$E$64=[1]Lists!BF77,'[1]Multi-Field'!$F$64="Drained"),BI77,IF(AND('[1]Multi-Field'!$E$64=[1]Lists!BF77,'[1]Multi-Field'!$F$64="undrained"),BH77,""))</f>
        <v/>
      </c>
      <c r="DU77" s="409" t="str">
        <f>IF(AND('[1]Multi-Field'!$E$65=[1]Lists!BF77,'[1]Multi-Field'!$F$65="Drained"),BI77,IF(AND('[1]Multi-Field'!$E$65=[1]Lists!BF77,'[1]Multi-Field'!$F$65="undrained"),BH77,""))</f>
        <v/>
      </c>
      <c r="DV77" s="409" t="str">
        <f>IF(AND('[1]Multi-Field'!$E$66=[1]Lists!BF77,'[1]Multi-Field'!$F$66="Drained"),BI77,IF(AND('[1]Multi-Field'!$E$66=[1]Lists!BF77,'[1]Multi-Field'!$F$66="undrained"),BH77,""))</f>
        <v/>
      </c>
      <c r="DW77" s="409" t="str">
        <f>IF(AND('[1]Multi-Field'!$E$67=[1]Lists!BF77,'[1]Multi-Field'!$F$67="Drained"),BI77,IF(AND('[1]Multi-Field'!$E$67=[1]Lists!BF77,'[1]Multi-Field'!$F$67="undrained"),BH77,""))</f>
        <v/>
      </c>
      <c r="DX77" s="409" t="str">
        <f>IF(AND('[1]Multi-Field'!$E$68=[1]Lists!BF77,'[1]Multi-Field'!$F$68="Drained"),BI77,IF(AND('[1]Multi-Field'!$E$68=[1]Lists!BF77,'[1]Multi-Field'!$F$68="undrained"),BH77,""))</f>
        <v/>
      </c>
      <c r="DY77" s="409" t="str">
        <f>IF(AND('[1]Multi-Field'!$E$69=[1]Lists!BF77,'[1]Multi-Field'!$F$69="Drained"),BI77,IF(AND('[1]Multi-Field'!$E$69=[1]Lists!BF77,'[1]Multi-Field'!$F$69="undrained"),BH77,""))</f>
        <v/>
      </c>
      <c r="DZ77" s="409" t="str">
        <f>IF(AND('[1]Multi-Field'!$E$70=[1]Lists!BF77,'[1]Multi-Field'!$F$70="Drained"),BI77,IF(AND('[1]Multi-Field'!$E$70=[1]Lists!BF77,'[1]Multi-Field'!$F$70="undrained"),BH77,""))</f>
        <v/>
      </c>
      <c r="EA77" s="409" t="str">
        <f>IF(AND('[1]Multi-Field'!$E$71=[1]Lists!BF77,'[1]Multi-Field'!$F$71="Drained"),BI77,IF(AND('[1]Multi-Field'!$E$71=[1]Lists!BF77,'[1]Multi-Field'!$F$71="undrained"),BH77,""))</f>
        <v/>
      </c>
      <c r="EB77" s="409" t="str">
        <f>IF(AND('[1]Multi-Field'!$E$72=[1]Lists!BF77,'[1]Multi-Field'!$F$72="Drained"),BI77,IF(AND('[1]Multi-Field'!$E$72=[1]Lists!BF77,'[1]Multi-Field'!$F$72="undrained"),BH77,""))</f>
        <v/>
      </c>
      <c r="EC77" s="409" t="str">
        <f>IF(AND('[1]Multi-Field'!$E$73=[1]Lists!BF77,'[1]Multi-Field'!$F$73="Drained"),BI77,IF(AND('[1]Multi-Field'!$E$73=[1]Lists!BF77,'[1]Multi-Field'!$F$73="undrained"),BH77,""))</f>
        <v/>
      </c>
      <c r="ED77" s="409" t="str">
        <f>IF(AND('[1]Multi-Field'!$E$74=[1]Lists!BF77,'[1]Multi-Field'!$F$74="Drained"),BI77,IF(AND('[1]Multi-Field'!$E$74=[1]Lists!BF77,'[1]Multi-Field'!$F$74="undrained"),BH77,""))</f>
        <v/>
      </c>
      <c r="EE77" s="409" t="str">
        <f>IF(AND('[1]Multi-Field'!$E$75=[1]Lists!BF77,'[1]Multi-Field'!$F$75="Drained"),BI77,IF(AND('[1]Multi-Field'!$E$75=[1]Lists!BF77,'[1]Multi-Field'!$F$75="undrained"),BH77,""))</f>
        <v/>
      </c>
      <c r="EF77" s="409" t="str">
        <f>IF(AND('[1]Multi-Field'!$E$76=[1]Lists!BF77,'[1]Multi-Field'!$F$76="Drained"),BI77,IF(AND('[1]Multi-Field'!$E$76=[1]Lists!BF77,'[1]Multi-Field'!$F$6="undrained"),BH77,""))</f>
        <v/>
      </c>
      <c r="EG77" s="409" t="str">
        <f>IF(AND('[1]Multi-Field'!$E$77=[1]Lists!BF77,'[1]Multi-Field'!$F$77="Drained"),BI77,IF(AND('[1]Multi-Field'!$E$77=[1]Lists!BF77,'[1]Multi-Field'!$F$77="undrained"),BH77,""))</f>
        <v/>
      </c>
      <c r="EH77" s="409">
        <f>IF(AND('[1]Multi-Field'!$E$78=[1]Lists!BF77,'[1]Multi-Field'!$F$78="Drained"),BI77,IF(AND('[1]Multi-Field'!$E$78=[1]Lists!BF77,'[1]Multi-Field'!$F$78="undrained"),BH77,""))</f>
        <v>5</v>
      </c>
      <c r="EI77" s="409" t="str">
        <f>IF(AND('[1]Multi-Field'!$E$79=[1]Lists!BF77,'[1]Multi-Field'!$F$79="Drained"),BI77,IF(AND('[1]Multi-Field'!$E$79=[1]Lists!BF77,'[1]Multi-Field'!$F$79="undrained"),BH77,""))</f>
        <v/>
      </c>
      <c r="EJ77" s="409" t="str">
        <f>IF(AND('[1]Multi-Field'!$E$80=[1]Lists!BF77,'[1]Multi-Field'!$F$80="Drained"),BI77,IF(AND('[1]Multi-Field'!$E$80=[1]Lists!BF77,'[1]Multi-Field'!$F$80="undrained"),BH77,""))</f>
        <v/>
      </c>
      <c r="EK77" s="409" t="str">
        <f>IF(AND('[1]Multi-Field'!$E$81=[1]Lists!BF77,'[1]Multi-Field'!$F$81="Drained"),BI77,IF(AND('[1]Multi-Field'!$E$81=[1]Lists!BF77,'[1]Multi-Field'!$F$81="undrained"),BH77,""))</f>
        <v/>
      </c>
      <c r="EL77" s="409" t="str">
        <f>IF(AND('[1]Multi-Field'!$E$82=[1]Lists!BF77,'[1]Multi-Field'!$F$82="Drained"),BI77,IF(AND('[1]Multi-Field'!$E$82=[1]Lists!BF77,'[1]Multi-Field'!$F$82="undrained"),BH77,""))</f>
        <v/>
      </c>
      <c r="EM77" s="409" t="str">
        <f>IF(AND('[1]Multi-Field'!$E$83=[1]Lists!BF77,'[1]Multi-Field'!$F$83="Drained"),BI77,IF(AND('[1]Multi-Field'!$E$83=[1]Lists!BF77,'[1]Multi-Field'!$F$83="undrained"),BH77,""))</f>
        <v/>
      </c>
      <c r="EN77" s="409" t="str">
        <f>IF(AND('[1]Multi-Field'!$E$84=[1]Lists!BF77,'[1]Multi-Field'!$F$84="Drained"),BI77,IF(AND('[1]Multi-Field'!$E$84=[1]Lists!BF77,'[1]Multi-Field'!$F$84="undrained"),BH77,""))</f>
        <v/>
      </c>
      <c r="EO77" s="409" t="str">
        <f>IF(AND('[1]Multi-Field'!$E$85=[1]Lists!BF77,'[1]Multi-Field'!$F$85="Drained"),BI77,IF(AND('[1]Multi-Field'!$E$85=[1]Lists!BF77,'[1]Multi-Field'!$F$85="undrained"),BH77,""))</f>
        <v/>
      </c>
      <c r="EP77" s="409" t="str">
        <f>IF(AND('[1]Multi-Field'!$E$86=[1]Lists!BF77,'[1]Multi-Field'!$F$86="Drained"),BI77,IF(AND('[1]Multi-Field'!$E$86=[1]Lists!BF77,'[1]Multi-Field'!$F$86="undrained"),BH77,""))</f>
        <v/>
      </c>
      <c r="EQ77" s="409" t="str">
        <f>IF(AND('[1]Multi-Field'!$E$87=[1]Lists!BF77,'[1]Multi-Field'!$F$87="Drained"),BI77,IF(AND('[1]Multi-Field'!$E$87=[1]Lists!BF77,'[1]Multi-Field'!$F$87="undrained"),BH77,""))</f>
        <v/>
      </c>
      <c r="ER77" s="409" t="str">
        <f>IF(AND('[1]Multi-Field'!$E$88=[1]Lists!BF77,'[1]Multi-Field'!$F$88="Drained"),BI77,IF(AND('[1]Multi-Field'!$E$88=[1]Lists!BF77,'[1]Multi-Field'!$F$88="undrained"),BH77,""))</f>
        <v/>
      </c>
      <c r="ES77" s="409" t="str">
        <f>IF(AND('[1]Multi-Field'!$E$89=[1]Lists!BF77,'[1]Multi-Field'!$F$89="Drained"),BI77,IF(AND('[1]Multi-Field'!$E$89=[1]Lists!BF77,'[1]Multi-Field'!$F$89="undrained"),BH77,""))</f>
        <v/>
      </c>
      <c r="ET77" s="409" t="str">
        <f>IF(AND('[1]Multi-Field'!$E$90=[1]Lists!BF77,'[1]Multi-Field'!$F$90="Drained"),BI77,IF(AND('[1]Multi-Field'!$E$90=[1]Lists!BF77,'[1]Multi-Field'!$F$90="undrained"),BH77,""))</f>
        <v/>
      </c>
      <c r="EU77" s="409" t="str">
        <f>IF(AND('[1]Multi-Field'!$E$91=[1]Lists!BF77,'[1]Multi-Field'!$F$91="Drained"),BI77,IF(AND('[1]Multi-Field'!$E$91=[1]Lists!BF77,'[1]Multi-Field'!$F$91="undrained"),BH77,""))</f>
        <v/>
      </c>
      <c r="EV77" s="409" t="str">
        <f>IF(AND('[1]Multi-Field'!$E$92=[1]Lists!BF77,'[1]Multi-Field'!$F$92="Drained"),BI77,IF(AND('[1]Multi-Field'!$E$92=[1]Lists!BF77,'[1]Multi-Field'!$F$92="undrained"),BH77,""))</f>
        <v/>
      </c>
      <c r="EW77" s="409" t="str">
        <f>IF(AND('[1]Multi-Field'!$E$93=[1]Lists!BF77,'[1]Multi-Field'!$F$93="Drained"),BI77,IF(AND('[1]Multi-Field'!$E$93=[1]Lists!BF77,'[1]Multi-Field'!$F$93="undrained"),BH77,""))</f>
        <v/>
      </c>
      <c r="EX77" s="409" t="str">
        <f>IF(AND('[1]Multi-Field'!$E$94=[1]Lists!BF77,'[1]Multi-Field'!$F$94="Drained"),BI77,IF(AND('[1]Multi-Field'!$E$94=[1]Lists!BF77,'[1]Multi-Field'!$F$94="undrained"),BH77,""))</f>
        <v/>
      </c>
      <c r="EY77" s="409" t="str">
        <f>IF(AND('[1]Multi-Field'!$E$95=[1]Lists!BF77,'[1]Multi-Field'!$F$95="Drained"),BI77,IF(AND('[1]Multi-Field'!$E$95=[1]Lists!BF77,'[1]Multi-Field'!$F$95="undrained"),BH77,""))</f>
        <v/>
      </c>
      <c r="EZ77" s="409" t="str">
        <f>IF(AND('[1]Multi-Field'!$E$96=[1]Lists!BF77,'[1]Multi-Field'!$F$96="Drained"),BI77,IF(AND('[1]Multi-Field'!$E$96=[1]Lists!BF77,'[1]Multi-Field'!$F$96="undrained"),BH77,""))</f>
        <v/>
      </c>
      <c r="FA77" s="409" t="str">
        <f>IF(AND('[1]Multi-Field'!$E$97=[1]Lists!BF77,'[1]Multi-Field'!$F$97="Drained"),BI77,IF(AND('[1]Multi-Field'!$E$97=[1]Lists!BF77,'[1]Multi-Field'!$F$97="undrained"),BH77,""))</f>
        <v/>
      </c>
      <c r="FB77" s="409" t="str">
        <f>IF(AND('[1]Multi-Field'!$E$98=[1]Lists!BF77,'[1]Multi-Field'!$F$98="Drained"),BI77,IF(AND('[1]Multi-Field'!$E$98=[1]Lists!BF77,'[1]Multi-Field'!$F$98="undrained"),BH77,""))</f>
        <v/>
      </c>
      <c r="FC77" s="409" t="str">
        <f>IF(AND('[1]Multi-Field'!$E$99=[1]Lists!BF77,'[1]Multi-Field'!$F$99="Drained"),BI77,IF(AND('[1]Multi-Field'!$E$99=[1]Lists!BF77,'[1]Multi-Field'!$F$99="undrained"),BH77,""))</f>
        <v/>
      </c>
      <c r="FD77" s="409" t="str">
        <f>IF(AND('[1]Multi-Field'!$E$100=[1]Lists!BF77,'[1]Multi-Field'!$F$100="Drained"),BI77,IF(AND('[1]Multi-Field'!$E$100=[1]Lists!BF77,'[1]Multi-Field'!$F$100="undrained"),BH77,""))</f>
        <v/>
      </c>
      <c r="FE77" s="409" t="str">
        <f>IF(AND('[1]Multi-Field'!$E$101=[1]Lists!BF77,'[1]Multi-Field'!$F$101="Drained"),BI77,IF(AND('[1]Multi-Field'!$E$101=[1]Lists!BF77,'[1]Multi-Field'!$F$101="undrained"),BH77,""))</f>
        <v/>
      </c>
      <c r="FF77" s="409" t="str">
        <f>IF(AND('[1]Multi-Field'!$E$102=[1]Lists!BF77,'[1]Multi-Field'!$F$102="Drained"),BI77,IF(AND('[1]Multi-Field'!$E$102=[1]Lists!BF77,'[1]Multi-Field'!$F$102="undrained"),BH77,""))</f>
        <v/>
      </c>
      <c r="FG77" s="409" t="str">
        <f>IF(AND('[1]Multi-Field'!$E$103=[1]Lists!BF77,'[1]Multi-Field'!$F$103="Drained"),BI77,IF(AND('[1]Multi-Field'!$E$103=[1]Lists!BF77,'[1]Multi-Field'!$F$103="undrained"),BH77,""))</f>
        <v/>
      </c>
      <c r="FH77" s="409" t="str">
        <f>IF(AND('[1]Multi-Field'!$E$104=[1]Lists!BF77,'[1]Multi-Field'!$F$104="Drained"),BI77,IF(AND('[1]Multi-Field'!$E$104=[1]Lists!BF77,'[1]Multi-Field'!$F$104="undrained"),BH77,""))</f>
        <v/>
      </c>
      <c r="FI77" s="409" t="str">
        <f>IF(AND('[1]Multi-Field'!$E$105=[1]Lists!BF77,'[1]Multi-Field'!$F$105="Drained"),BI77,IF(AND('[1]Multi-Field'!$E$105=[1]Lists!BF77,'[1]Multi-Field'!$F$105="undrained"),BH77,""))</f>
        <v/>
      </c>
      <c r="FJ77" s="409" t="str">
        <f>IF(AND('[1]Multi-Field'!$E$106=[1]Lists!BF77,'[1]Multi-Field'!$F$106="Drained"),BI77,IF(AND('[1]Multi-Field'!$E$106=[1]Lists!BF77,'[1]Multi-Field'!$F$106="undrained"),BH77,""))</f>
        <v/>
      </c>
      <c r="FK77" s="409" t="str">
        <f>IF(AND('[1]Multi-Field'!$E$107=[1]Lists!BF77,'[1]Multi-Field'!$F$107="Drained"),BI77,IF(AND('[1]Multi-Field'!$E$107=[1]Lists!BF77,'[1]Multi-Field'!$F$107="undrained"),BH77,""))</f>
        <v/>
      </c>
      <c r="FL77" s="409" t="str">
        <f>IF(AND('[1]Multi-Field'!$E$108=[1]Lists!BF77,'[1]Multi-Field'!$F$108="Drained"),BI77,IF(AND('[1]Multi-Field'!$E$108=[1]Lists!BF77,'[1]Multi-Field'!$F$108="undrained"),BH77,""))</f>
        <v/>
      </c>
      <c r="FM77" s="409" t="str">
        <f>IF(AND('[1]Multi-Field'!$E$109=[1]Lists!BF77,'[1]Multi-Field'!$F$109="Drained"),BI77,IF(AND('[1]Multi-Field'!$E$109=[1]Lists!BF77,'[1]Multi-Field'!$F$109="undrained"),BH77,""))</f>
        <v/>
      </c>
      <c r="FN77" s="409" t="str">
        <f>IF(AND('[1]Multi-Field'!$E$110=[1]Lists!BF77,'[1]Multi-Field'!$F$110="Drained"),BI77,IF(AND('[1]Multi-Field'!$E$110=[1]Lists!BF77,'[1]Multi-Field'!$F$110="undrained"),BH77,""))</f>
        <v/>
      </c>
      <c r="FO77" s="409" t="str">
        <f>IF(AND('[1]Multi-Field'!$E$111=[1]Lists!BF77,'[1]Multi-Field'!$F$111="Drained"),BI77,IF(AND('[1]Multi-Field'!$E$111=[1]Lists!BF77,'[1]Multi-Field'!$F$111="undrained"),BH77,""))</f>
        <v/>
      </c>
      <c r="FP77" s="409" t="str">
        <f>IF(AND('[1]Multi-Field'!$E$112=[1]Lists!BF77,'[1]Multi-Field'!$F$112="Drained"),BI77,IF(AND('[1]Multi-Field'!$E$112=[1]Lists!BF77,'[1]Multi-Field'!$F$112="undrained"),BH77,""))</f>
        <v/>
      </c>
      <c r="FQ77" s="409" t="str">
        <f>IF(AND('[1]Multi-Field'!$E$113=[1]Lists!BF77,'[1]Multi-Field'!$F$113="Drained"),BI77,IF(AND('[1]Multi-Field'!$E$113=[1]Lists!BF77,'[1]Multi-Field'!$F$113="undrained"),BH77,""))</f>
        <v/>
      </c>
      <c r="FR77" s="409" t="str">
        <f>IF(AND('[1]Multi-Field'!$E$114=[1]Lists!BF77,'[1]Multi-Field'!$F$114="Drained"),BI77,IF(AND('[1]Multi-Field'!$E$114=[1]Lists!BF77,'[1]Multi-Field'!$F$114="undrained"),BH77,""))</f>
        <v/>
      </c>
      <c r="FS77" s="409" t="str">
        <f>IF(AND('[1]Multi-Field'!$E$115=[1]Lists!BF77,'[1]Multi-Field'!$F$115="Drained"),BI77,IF(AND('[1]Multi-Field'!$E$115=[1]Lists!BF77,'[1]Multi-Field'!$F$115="undrained"),BH77,""))</f>
        <v/>
      </c>
      <c r="FT77" s="409" t="str">
        <f>IF(AND('[1]Multi-Field'!$E$116=[1]Lists!BF77,'[1]Multi-Field'!$F$116="Drained"),BI77,IF(AND('[1]Multi-Field'!$E$116=[1]Lists!BF77,'[1]Multi-Field'!$F$116="undrained"),BH77,""))</f>
        <v/>
      </c>
      <c r="FU77" s="409" t="str">
        <f>IF(AND('[1]Multi-Field'!$E$117=[1]Lists!BF77,'[1]Multi-Field'!$F$117="Drained"),BI77,IF(AND('[1]Multi-Field'!$E$117=[1]Lists!BF77,'[1]Multi-Field'!$F$117="undrained"),BH77,""))</f>
        <v/>
      </c>
      <c r="FV77" s="409" t="str">
        <f>IF(AND('[1]Multi-Field'!$E$118=[1]Lists!BF77,'[1]Multi-Field'!$F$118="Drained"),BI77,IF(AND('[1]Multi-Field'!$E$118=[1]Lists!BF77,'[1]Multi-Field'!$F$118="undrained"),BH77,""))</f>
        <v/>
      </c>
      <c r="FW77" s="409" t="str">
        <f>IF(AND('[1]Multi-Field'!$E$119=[1]Lists!BF77,'[1]Multi-Field'!$F$119="Drained"),BI77,IF(AND('[1]Multi-Field'!$E$119=[1]Lists!BF77,'[1]Multi-Field'!$F$119="undrained"),BH77,""))</f>
        <v/>
      </c>
      <c r="FX77" s="409" t="str">
        <f>IF(AND('[1]Multi-Field'!$E$120=[1]Lists!BF77,'[1]Multi-Field'!$F$120="Drained"),BI77,IF(AND('[1]Multi-Field'!$E$120=[1]Lists!BF77,'[1]Multi-Field'!$F$120="undrained"),BH77,""))</f>
        <v/>
      </c>
      <c r="FZ77" t="s">
        <v>861</v>
      </c>
      <c r="GC77" s="4">
        <f>'[1]Multi-Field'!B75</f>
        <v>0</v>
      </c>
      <c r="GD77" s="73" t="str">
        <f>IF(OR('[1]Multi-Field'!Q75=$FZ$43,'[1]Multi-Field'!Q75=$FZ$44),'[1]Multi-Field'!BS75,"")</f>
        <v/>
      </c>
      <c r="GE77" s="4" t="str">
        <f>IF(AND(OR('[1]Multi-Field'!Q75=$FZ$86,'[1]Multi-Field'!Q75=$FZ$94,'[1]Multi-Field'!Q75=$FZ$87,'[1]Multi-Field'!Q75=[1]Lists!$FZ$93,'[1]Multi-Field'!Q75=$FZ$59),'[1]Multi-Field'!BS75&gt;50),'[1]Multi-Field'!BS75*0.8,IF(AND(OR('[1]Multi-Field'!Q75=$FZ$86,'[1]Multi-Field'!Q75=$FZ$94,'[1]Multi-Field'!Q75=$FZ$87,'[1]Multi-Field'!Q75=[1]Lists!$FZ$93,'[1]Multi-Field'!Q75=[1]Lists!$FZ$59),'[1]Multi-Field'!BS75&lt;50),'[1]Multi-Field'!BS75,""))</f>
        <v/>
      </c>
      <c r="GF77" s="4" t="str">
        <f>IF(OR('[1]Multi-Field'!Q75=[1]Lists!$FZ$7,'[1]Multi-Field'!Q75=[1]Lists!$FZ$5,'[1]Multi-Field'!Q75=[1]Lists!$FZ$24,'[1]Multi-Field'!Q75=[1]Lists!$FZ$10,'[1]Multi-Field'!Q75=[1]Lists!$FZ$8, '[1]Multi-Field'!Q75=[1]Lists!$FZ$25, '[1]Multi-Field'!Q75=[1]Lists!$FZ$23, '[1]Multi-Field'!Q75= [1]Lists!$FZ$47, '[1]Multi-Field'!Q75=[1]Lists!$FZ$49, '[1]Multi-Field'!Q75=[1]Lists!$FZ$48,'[1]Multi-Field'!Q75=[1]Lists!$FZ$3, '[1]Multi-Field'!Q75=[1]Lists!$FZ$14,'[1]Multi-Field'!Q75=[1]Lists!$FZ$36, '[1]Multi-Field'!Q75=[1]Lists!$FZ$41,'[1]Multi-Field'!Q75=[1]Lists!$FZ$42),0,"")</f>
        <v/>
      </c>
      <c r="GG77" s="4" t="str">
        <f>IF(OR('[1]Multi-Field'!Q75=[1]Lists!$FZ$6,'[1]Multi-Field'!Q75=[1]Lists!$FZ$4, '[1]Multi-Field'!Q104=[1]Lists!$FZ$11, '[1]Multi-Field'!Q75=[1]Lists!$FZ$1),100*IF('[1]Multi-Field'!U75=onepercent,0.75,IF('[1]Multi-Field'!U75=onetotwentyfivepercent,0.4,IF(OR('[1]Multi-Field'!U75=twentysixtofiftypercent,'[1]Multi-Field'!U75=greaterthanfiftypercent),0,""))),"")</f>
        <v/>
      </c>
      <c r="GH77" s="4" t="str">
        <f>IF(OR('[1]Multi-Field'!Q75=[1]Lists!$FZ$53,'[1]Multi-Field'!Q75=[1]Lists!$FZ$55), 50,IF('[1]Multi-Field'!Q75=[1]Lists!$FZ$54,225,IF('[1]Multi-Field'!Q75=[1]Lists!$FZ$56,75,"")))</f>
        <v/>
      </c>
      <c r="GI77" s="4" t="e">
        <f>#VALUE!</f>
        <v>#VALUE!</v>
      </c>
      <c r="GJ77" s="4" t="e">
        <f>#VALUE!</f>
        <v>#VALUE!</v>
      </c>
      <c r="GK77" s="4" t="str">
        <f>IF('[1]Multi-Field'!Q75=[1]Lists!$FZ$95,'[1]Multi-Field'!BS75*0.66,"")</f>
        <v/>
      </c>
      <c r="GM77" s="4" t="str">
        <f>IF(OR('[1]Multi-Field'!Q75=[1]Lists!$FZ$26,'[1]Multi-Field'!Q75=[1]Lists!$FZ$84),20,"")</f>
        <v/>
      </c>
      <c r="GN77" s="4" t="str">
        <f>IF(OR('[1]Multi-Field'!Q75=[1]Lists!$FZ$88,'[1]Multi-Field'!Q75=[1]Lists!$FZ$57),0,"")</f>
        <v/>
      </c>
      <c r="GO77" s="4" t="str">
        <f>IF(OR('[1]Multi-Field'!Q75=[1]Lists!$FZ$69,'[1]Multi-Field'!Q75=[1]Lists!$FZ$71,'[1]Multi-Field'!Q75=[1]Lists!$FZ$105),50,"")</f>
        <v/>
      </c>
      <c r="GP77" s="4" t="str">
        <f>IF(OR('[1]Multi-Field'!Q75=[1]Lists!$FZ$75,'[1]Multi-Field'!Q75=[1]Lists!$FZ$70),75,"")</f>
        <v/>
      </c>
      <c r="GQ77" s="4">
        <f>IF('[1]Multi-Field'!Q75=[1]Lists!$FZ$72,150,"")</f>
        <v>150</v>
      </c>
      <c r="GR77" s="4" t="str">
        <f>IF(OR('[1]Multi-Field'!Q75=[1]Lists!$FZ$74,'[1]Multi-Field'!Q75=[1]Lists!$FZ$73),40,"")</f>
        <v/>
      </c>
      <c r="GS77" s="4" t="str">
        <f>IF('[1]Multi-Field'!Q75=[1]Lists!$FZ$99,80,"")</f>
        <v/>
      </c>
      <c r="GT77" s="4" t="str">
        <f>IF('[1]Multi-Field'!Q75=[1]Lists!$FZ$106,70,"")</f>
        <v/>
      </c>
      <c r="GU77" s="4" t="e">
        <f t="shared" si="16"/>
        <v>#VALUE!</v>
      </c>
    </row>
    <row r="78" spans="1:203" ht="13.5" customHeight="1">
      <c r="A78" s="7" t="s">
        <v>165</v>
      </c>
      <c r="B78" s="7"/>
      <c r="C78" s="7"/>
      <c r="D78" s="8">
        <v>60</v>
      </c>
      <c r="E78" s="8">
        <f t="shared" si="12"/>
        <v>62</v>
      </c>
      <c r="F78" s="8">
        <f t="shared" si="13"/>
        <v>63</v>
      </c>
      <c r="G78" s="8">
        <v>65</v>
      </c>
      <c r="H78" s="8">
        <v>70</v>
      </c>
      <c r="I78" s="8">
        <f t="shared" si="17"/>
        <v>72</v>
      </c>
      <c r="J78" s="8">
        <f t="shared" si="18"/>
        <v>73</v>
      </c>
      <c r="K78" s="8">
        <v>75</v>
      </c>
      <c r="L78" s="8">
        <v>100</v>
      </c>
      <c r="M78" s="8">
        <f t="shared" si="14"/>
        <v>103</v>
      </c>
      <c r="N78" s="8">
        <f t="shared" si="15"/>
        <v>107</v>
      </c>
      <c r="O78" s="8">
        <v>110</v>
      </c>
      <c r="P78" s="391">
        <v>53</v>
      </c>
      <c r="Q78" s="394"/>
      <c r="R78" s="395" t="b">
        <f>IF(OR('Multi-Field'!AA55=Lists!$AC$42,'Multi-Field'!AA55=Lists!$AC$43),IF('Multi-Field'!Z55="x",(IF('Multi-Field'!AC55=Lists!$Q$11,Lists!$R$11,IF('Multi-Field'!AC55=Lists!$Q$12,Lists!$R$12,IF('Multi-Field'!AC55=Lists!$Q$13,Lists!$R$13,IF('Multi-Field'!AC55=Lists!$Q$14,Lists!$R$14))))),IF('Multi-Field'!X55="x",(IF('Multi-Field'!AC55=Lists!$Q$11,Lists!$S$11,IF('Multi-Field'!AC55=Lists!$Q$12,Lists!$S$12,IF('Multi-Field'!AC55=Lists!$Q$13,Lists!$S$13,IF('Multi-Field'!AC55=Lists!$Q$14,Lists!$S$14))))),IF('Multi-Field'!V55="x",(IF('Multi-Field'!AC55=Lists!$Q$11,Lists!$T$11,IF('Multi-Field'!AC55=Lists!$Q$12,Lists!$T$12,IF('Multi-Field'!AC55=Lists!$Q$13,Lists!$T$13,IF('Multi-Field'!AC55=Lists!$Q$14,Lists!$T$14))))),0))))</f>
        <v>0</v>
      </c>
      <c r="S78" s="395" t="str">
        <f t="shared" si="11"/>
        <v/>
      </c>
      <c r="T78" s="395"/>
      <c r="U78" s="396"/>
      <c r="V78" s="383">
        <f>IF(OR('Multi-Field'!AI64=$U$4,'Multi-Field'!AI64=$U$5,'Multi-Field'!AI64=$U$6,'Multi-Field'!AI64=$U$7,'Multi-Field'!AI64=$U$8,'Multi-Field'!AI64=$U$9),(IF('Multi-Field'!AJ64=$V$2,100,IF('Multi-Field'!AJ64=$V$3,65,IF('Multi-Field'!AJ64=$V$4,53,IF('Multi-Field'!AJ64=$V$5,41,IF('Multi-Field'!AJ64=$V$6,23,IF('Multi-Field'!AJ64=$V$7,0,0))))))),0)</f>
        <v>0</v>
      </c>
      <c r="W78" s="383" t="str">
        <f>IF(AND(OR('Multi-Field'!AF64=$S$3,'Multi-Field'!AF64=S66,'Multi-Field'!AF64=$S$7),'Multi-Field'!AN64&lt;18,'Multi-Field'!AN64&gt;0),35,IF('Multi-Field'!AF64=$S$4,55,IF(AND('Multi-Field'!AF64=$S$6,'Multi-Field'!AN64&lt;18),30,IF(AND('Multi-Field'!AN64&gt;17,OR('Multi-Field'!AF64=$S$3,'Multi-Field'!AF64=$S$5,'Multi-Field'!AF64= $S$6,'Multi-Field'!AF64=$S$7)),25,"0"))))</f>
        <v>0</v>
      </c>
      <c r="X78" s="383">
        <f>IF(OR('Multi-Field'!BA64=$U$4,'Multi-Field'!BA64=$U$5,'Multi-Field'!BA64=$U$6,'Multi-Field'!BA64=U68,'Multi-Field'!BA64=$U$8,'Multi-Field'!BA64=$U$9),(IF('Multi-Field'!BB64=$V$2,100,IF('Multi-Field'!BB64=$V$3,65,IF('Multi-Field'!BB64=$V$4,53,IF('Multi-Field'!BB64=$V$5,41,IF('Multi-Field'!BB64=$V$6,23,IF('Multi-Field'!BB64=$V$7,0,0))))))),0)</f>
        <v>0</v>
      </c>
      <c r="Y78" s="383" t="str">
        <f>IF(AND(OR('Multi-Field'!AX64=$S$3,'Multi-Field'!AX64=$S$5,'Multi-Field'!AX64=$S$7),'Multi-Field'!BF64&lt;18),35,IF('Multi-Field'!AX64=$S$4,55,IF(AND('Multi-Field'!AX64=$S$6,'Multi-Field'!BF64&lt;18),30,IF(AND('Multi-Field'!BF64&gt;17,OR('Multi-Field'!AX64=$S$3,'Multi-Field'!AX64=$S$5,'Multi-Field'!AX64=$S$6,'Multi-Field'!AX64=$S$7)),25,"0"))))</f>
        <v>0</v>
      </c>
      <c r="Z78" s="383">
        <v>62</v>
      </c>
      <c r="AC78" t="s">
        <v>863</v>
      </c>
      <c r="AI78" s="384">
        <f>'[1]Multi-Field'!B74</f>
        <v>0</v>
      </c>
      <c r="AJ78" s="385" t="e">
        <f>#VALUE!</f>
        <v>#VALUE!</v>
      </c>
      <c r="AK78" s="385" t="e">
        <f>#VALUE!</f>
        <v>#VALUE!</v>
      </c>
      <c r="AL78" s="385" t="e">
        <f>IF(AK78="","",IF('[1]Multi-Field'!AU74=20,10,IF(AK78-30&lt;0,0,AK78-30)))</f>
        <v>#VALUE!</v>
      </c>
      <c r="AM78" s="385" t="e">
        <f>#VALUE!</f>
        <v>#VALUE!</v>
      </c>
      <c r="AN78" s="385" t="e">
        <f>IF(AM78="","",IF(AM78-35&lt;1,0,AM78-35))</f>
        <v>#VALUE!</v>
      </c>
      <c r="AO78" s="385" t="e">
        <f>#VALUE!</f>
        <v>#VALUE!</v>
      </c>
      <c r="AP78" s="385" t="e">
        <f>#VALUE!</f>
        <v>#VALUE!</v>
      </c>
      <c r="AQ78" s="385" t="e">
        <f>#VALUE!</f>
        <v>#VALUE!</v>
      </c>
      <c r="AR78" s="385" t="e">
        <f>#VALUE!</f>
        <v>#VALUE!</v>
      </c>
      <c r="AS78" s="385" t="e">
        <f>IF(AR78="","",IF('[1]Multi-Field'!AU74&gt;9,0,AR78-15))</f>
        <v>#VALUE!</v>
      </c>
      <c r="AT78" s="385" t="e">
        <f>#VALUE!</f>
        <v>#VALUE!</v>
      </c>
      <c r="AU78" s="385" t="e">
        <f>#VALUE!</f>
        <v>#VALUE!</v>
      </c>
      <c r="AV78" s="385" t="e">
        <f>IF(AU78="","",IF('[1]Multi-Field'!AU74=9&gt;9,0,AU78-35))</f>
        <v>#VALUE!</v>
      </c>
      <c r="AW78" s="385" t="e">
        <f>#VALUE!</f>
        <v>#VALUE!</v>
      </c>
      <c r="AX78" s="385" t="e">
        <f>IF(AW78="","",IF(AW78=0,40,AW78+35))</f>
        <v>#VALUE!</v>
      </c>
      <c r="AY78" s="385" t="str">
        <f>IF('[1]Multi-Field'!AU74="","",IF('[1]Multi-Field'!AU74&lt;1,100,IF('[1]Multi-Field'!AU74=1,75,IF('[1]Multi-Field'!AU74=2,50,IF('[1]Multi-Field'!AU74=3,25,IF('[1]Multi-Field'!AU74&gt;3,0,""))))))</f>
        <v/>
      </c>
      <c r="AZ78" s="385" t="str">
        <f>IF(AY78="","",IF(AY78=0,0,AY78-25))</f>
        <v/>
      </c>
      <c r="BA78" s="385" t="e">
        <f>#VALUE!</f>
        <v>#VALUE!</v>
      </c>
      <c r="BB78" s="385" t="e">
        <f>IF(BA78="","",IF(AND('[1]Multi-Field'!AU74&lt;40,'[1]Multi-Field'!AU74&gt;9),40,IF('[1]Multi-Field'!AU74&gt;39,0,BA78+5)))</f>
        <v>#VALUE!</v>
      </c>
      <c r="BC78" s="386" t="e">
        <f t="shared" si="22"/>
        <v>#VALUE!</v>
      </c>
      <c r="BD78" s="283">
        <v>0.36</v>
      </c>
      <c r="BE78" s="283">
        <v>0.83</v>
      </c>
      <c r="BF78" s="411" t="s">
        <v>1249</v>
      </c>
      <c r="BG78" s="412">
        <v>3</v>
      </c>
      <c r="BH78" s="412">
        <v>4</v>
      </c>
      <c r="BI78" s="412">
        <v>4.5</v>
      </c>
      <c r="BJ78" s="409" t="e">
        <f>IF(AND('[1]Single Field'!#REF!=[1]Lists!BF78,'[1]Single Field'!#REF!="Drained"),"x",IF(AND('[1]Single Field'!#REF!=[1]Lists!BF78,'[1]Single Field'!#REF!="Undrained"),O,""))</f>
        <v>#REF!</v>
      </c>
      <c r="BK78" s="409" t="str">
        <f>IF(AND('[1]Multi-Field'!$E$3=[1]Lists!BF78,'[1]Multi-Field'!$F$3="Drained"),BI78,IF(AND('[1]Multi-Field'!$E$3=BF78,'[1]Multi-Field'!$F$3="undrained"),BH78,""))</f>
        <v/>
      </c>
      <c r="BL78" s="409" t="str">
        <f>IF(AND('[1]Multi-Field'!$E$4=BF78,'[1]Multi-Field'!$F$4="Drained"),BI78,IF(AND('[1]Multi-Field'!$E$4=BF78,'[1]Multi-Field'!$F$4="undrained"),BH78,""))</f>
        <v/>
      </c>
      <c r="BM78" s="409" t="str">
        <f>IF(AND('[1]Multi-Field'!$E$5=BF78,'[1]Multi-Field'!$F$5="Drained"),BI78,IF(AND('[1]Multi-Field'!$E$5=BF78,'[1]Multi-Field'!$F$5="undrained"),BH78,""))</f>
        <v/>
      </c>
      <c r="BN78" s="409" t="str">
        <f>IF(AND('[1]Multi-Field'!$E$6=BF78,'[1]Multi-Field'!$F$6="Drained"),BI78,IF(AND('[1]Multi-Field'!$E$6=BF78,'[1]Multi-Field'!$F$6="undrained"),BH78,""))</f>
        <v/>
      </c>
      <c r="BO78" s="409" t="str">
        <f>IF(AND('[1]Multi-Field'!$E$7=BF78,'[1]Multi-Field'!$F$7="Drained"),BI78,IF(AND('[1]Multi-Field'!$E$7=BF78,'[1]Multi-Field'!$F$7="undrained"),BH78,""))</f>
        <v/>
      </c>
      <c r="BP78" s="409" t="str">
        <f>IF(AND('[1]Multi-Field'!$E$8=BF78,'[1]Multi-Field'!$F$8="Drained"),BI78,IF(AND('[1]Multi-Field'!$E$8=BF78,'[1]Multi-Field'!$F$8="undrained"),BH78,""))</f>
        <v/>
      </c>
      <c r="BQ78" s="409" t="str">
        <f>IF(AND('[1]Multi-Field'!$E$9=BF78,'[1]Multi-Field'!$F$9="Drained"),BI78,IF(AND('[1]Multi-Field'!$E$9=BF78,'[1]Multi-Field'!$F$9="undrained"),BH78,""))</f>
        <v/>
      </c>
      <c r="BR78" s="409" t="str">
        <f>IF(AND('[1]Multi-Field'!$E$10=BF78,'[1]Multi-Field'!$F$10="Drained"),BI78,IF(AND('[1]Multi-Field'!$E$10=BF78,'[1]Multi-Field'!$F$10="undrained"),BH78,""))</f>
        <v/>
      </c>
      <c r="BS78" s="409" t="str">
        <f>IF(AND('[1]Multi-Field'!$E$11=BF78,'[1]Multi-Field'!$F$11="Drained"),BI78,IF(AND('[1]Multi-Field'!$E$11=BF78,'[1]Multi-Field'!$F$11="undrained"),BH78,""))</f>
        <v/>
      </c>
      <c r="BT78" s="409" t="str">
        <f>IF(AND('[1]Multi-Field'!$E$12=BF78,'[1]Multi-Field'!$F$12="Drained"),BI78,IF(AND('[1]Multi-Field'!$E$12=BF78,'[1]Multi-Field'!$F$12="undrained"),BH78,""))</f>
        <v/>
      </c>
      <c r="BU78" s="409" t="str">
        <f>IF(AND('[1]Multi-Field'!$E$13=BF78,'[1]Multi-Field'!$F$13="Drained"),BI78,IF(AND('[1]Multi-Field'!$E$3=BF78,'[1]Multi-Field'!$F$13="undrained"),BH78,""))</f>
        <v/>
      </c>
      <c r="BV78" s="409" t="str">
        <f>IF(AND('[1]Multi-Field'!$E$14=BF78,'[1]Multi-Field'!$F$14="Drained"),BI78,IF(AND('[1]Multi-Field'!$E$14=BF78,'[1]Multi-Field'!$F$14="undrained"),BH78,""))</f>
        <v/>
      </c>
      <c r="BW78" s="409" t="str">
        <f>IF(AND('[1]Multi-Field'!$E$15=BF78,'[1]Multi-Field'!$F$15="Drained"),BI78,IF(AND('[1]Multi-Field'!$E$15=BF78,'[1]Multi-Field'!$F$15="undrained"),BH78,""))</f>
        <v/>
      </c>
      <c r="BX78" s="409" t="str">
        <f>IF(AND('[1]Multi-Field'!$E$16=[1]Lists!BF78,'[1]Multi-Field'!$F$16="Drained"),BI78,IF(AND('[1]Multi-Field'!$E$16=[1]Lists!BF78,'[1]Multi-Field'!$F$16="undrained"),BH78,""))</f>
        <v/>
      </c>
      <c r="BY78" s="409" t="str">
        <f>IF(AND('[1]Multi-Field'!$E$17=[1]Lists!BF78,'[1]Multi-Field'!$F$17="Drained"),BI78,IF(AND('[1]Multi-Field'!$E$17=[1]Lists!BF78,'[1]Multi-Field'!$F$17="undrained"),BH78,""))</f>
        <v/>
      </c>
      <c r="BZ78" s="409" t="str">
        <f>IF(AND('[1]Multi-Field'!$E$18=[1]Lists!BF78,'[1]Multi-Field'!$F$18="Drained"),BI78,IF(AND('[1]Multi-Field'!$E$18=[1]Lists!BF78,'[1]Multi-Field'!$F$18="undrained"),BH78,""))</f>
        <v/>
      </c>
      <c r="CA78" s="409" t="str">
        <f>IF(AND('[1]Multi-Field'!$E$19=[1]Lists!BF78,'[1]Multi-Field'!$F$19="Drained"),BI78,IF(AND('[1]Multi-Field'!$E$19=[1]Lists!BF78,'[1]Multi-Field'!$F$19="undrained"),BH78,""))</f>
        <v/>
      </c>
      <c r="CB78" s="409" t="str">
        <f>IF(AND('[1]Multi-Field'!$E$20=[1]Lists!BF78,'[1]Multi-Field'!$F$20="Drained"),BI78,IF(AND('[1]Multi-Field'!$E$20=[1]Lists!BF78,'[1]Multi-Field'!$F$20="undrained"),BH78,""))</f>
        <v/>
      </c>
      <c r="CC78" s="409" t="str">
        <f>IF(AND('[1]Multi-Field'!$E$21=[1]Lists!BF78,'[1]Multi-Field'!$F$21="Drained"),BI78,IF(AND('[1]Multi-Field'!$E$21=[1]Lists!BF78,'[1]Multi-Field'!$F$21="undrained"),BH78,""))</f>
        <v/>
      </c>
      <c r="CD78" s="409" t="str">
        <f>IF(AND('[1]Multi-Field'!$E$22=[1]Lists!BF78,'[1]Multi-Field'!$F$22="Drained"),BI78,IF(AND('[1]Multi-Field'!$E$22=[1]Lists!BF78,'[1]Multi-Field'!$F$22="undrained"),BH78,""))</f>
        <v/>
      </c>
      <c r="CE78" s="409" t="str">
        <f>IF(AND('[1]Multi-Field'!$E$23=[1]Lists!BF78,'[1]Multi-Field'!$F$23="Drained"),BI78,IF(AND('[1]Multi-Field'!$E$23=[1]Lists!BF78,'[1]Multi-Field'!$F$23="undrained"),BH78,""))</f>
        <v/>
      </c>
      <c r="CF78" s="409" t="str">
        <f>IF(AND('[1]Multi-Field'!$E$24=[1]Lists!BF78,'[1]Multi-Field'!$F$24="Drained"),BI78,IF(AND('[1]Multi-Field'!$E$24=[1]Lists!BF78,'[1]Multi-Field'!$F$24="undrained"),BH78,""))</f>
        <v/>
      </c>
      <c r="CG78" s="409" t="str">
        <f>IF(AND('[1]Multi-Field'!$E$25=[1]Lists!BF78,'[1]Multi-Field'!$F$25="Drained"),BI78,IF(AND('[1]Multi-Field'!$E$25=[1]Lists!BF78,'[1]Multi-Field'!$F$25="undrained"),BH78,""))</f>
        <v/>
      </c>
      <c r="CH78" s="409" t="str">
        <f>IF(AND('[1]Multi-Field'!$E$26=[1]Lists!BF78,'[1]Multi-Field'!$F$26="Drained"),BI78,IF(AND('[1]Multi-Field'!$E$26=[1]Lists!BF78,'[1]Multi-Field'!$F$26="undrained"),BH78,""))</f>
        <v/>
      </c>
      <c r="CI78" s="409" t="str">
        <f>IF(AND('[1]Multi-Field'!$E$27=[1]Lists!BF78,'[1]Multi-Field'!$F$27="Drained"),BI78,IF(AND('[1]Multi-Field'!$E$27=[1]Lists!BF78,'[1]Multi-Field'!$F$27="undrained"),BH78,""))</f>
        <v/>
      </c>
      <c r="CJ78" s="409" t="str">
        <f>IF(AND('[1]Multi-Field'!$E$28=[1]Lists!BF78,'[1]Multi-Field'!$F$28="Drained"),BI78,IF(AND('[1]Multi-Field'!$E$28=[1]Lists!BF78,'[1]Multi-Field'!$F$28="undrained"),BH78,""))</f>
        <v/>
      </c>
      <c r="CK78" s="409" t="str">
        <f>IF(AND('[1]Multi-Field'!$E$29=[1]Lists!BF78,'[1]Multi-Field'!$F$29="Drained"),BI78,IF(AND('[1]Multi-Field'!$E$29=[1]Lists!BF78,'[1]Multi-Field'!$F$29="undrained"),BH78,""))</f>
        <v/>
      </c>
      <c r="CL78" s="409" t="str">
        <f>IF(AND('[1]Multi-Field'!$E$30=[1]Lists!BF78,'[1]Multi-Field'!$F$30="Drained"),BI78,IF(AND('[1]Multi-Field'!$E$30=[1]Lists!BF78,'[1]Multi-Field'!$F$30="undrained"),BH78,""))</f>
        <v/>
      </c>
      <c r="CM78" s="409" t="str">
        <f>IF(AND('[1]Multi-Field'!$E$31=[1]Lists!BF78,'[1]Multi-Field'!$F$31="Drained"),BI78,IF(AND('[1]Multi-Field'!$E$31=[1]Lists!BF78,'[1]Multi-Field'!$F$31="undrained"),BH78,""))</f>
        <v/>
      </c>
      <c r="CN78" s="409" t="str">
        <f>IF(AND('[1]Multi-Field'!$E$32=[1]Lists!BF78,'[1]Multi-Field'!$F$32="Drained"),BI78,IF(AND('[1]Multi-Field'!$E$32=[1]Lists!BF78,'[1]Multi-Field'!$F$32="undrained"),BH78,""))</f>
        <v/>
      </c>
      <c r="CO78" s="409" t="str">
        <f>IF(AND('[1]Multi-Field'!$E$33=[1]Lists!BF78,'[1]Multi-Field'!$F$33="Drained"),BI78,IF(AND('[1]Multi-Field'!$E$33=[1]Lists!BF78,'[1]Multi-Field'!$F$33="undrained"),BH78,""))</f>
        <v/>
      </c>
      <c r="CP78" s="409" t="str">
        <f>IF(AND('[1]Multi-Field'!$E$34=[1]Lists!BF78,'[1]Multi-Field'!$F$34="Drained"),BI78,IF(AND('[1]Multi-Field'!$E$34=[1]Lists!BF78,'[1]Multi-Field'!$F$34="undrained"),BH78,""))</f>
        <v/>
      </c>
      <c r="CQ78" s="409" t="str">
        <f>IF(AND('[1]Multi-Field'!$E$35=[1]Lists!BF78,'[1]Multi-Field'!$F$35="Drained"),BI78,IF(AND('[1]Multi-Field'!$E$35=[1]Lists!BF78,'[1]Multi-Field'!$F$35="undrained"),BH78,""))</f>
        <v/>
      </c>
      <c r="CR78" s="409" t="str">
        <f>IF(AND('[1]Multi-Field'!$E$36=[1]Lists!BF78,'[1]Multi-Field'!$F$36="Drained"),BI78,IF(AND('[1]Multi-Field'!$E$36=[1]Lists!BF78,'[1]Multi-Field'!$F$36="undrained"),BH78,""))</f>
        <v/>
      </c>
      <c r="CS78" s="409" t="str">
        <f>IF(AND('[1]Multi-Field'!$E$37=[1]Lists!BF78,'[1]Multi-Field'!$F$37="Drained"),BI78,IF(AND('[1]Multi-Field'!$E$37=[1]Lists!BF78,'[1]Multi-Field'!$F$37="undrained"),BH78,""))</f>
        <v/>
      </c>
      <c r="CT78" s="409" t="str">
        <f>IF(AND('[1]Multi-Field'!$E$38=[1]Lists!BF78,'[1]Multi-Field'!$F$38="Drained"),BI78,IF(AND('[1]Multi-Field'!$E$38=[1]Lists!BF78,'[1]Multi-Field'!$F$38="undrained"),BH78,""))</f>
        <v/>
      </c>
      <c r="CU78" s="409" t="str">
        <f>IF(AND('[1]Multi-Field'!$E$39=[1]Lists!BF78,'[1]Multi-Field'!$F$39="Drained"),BI78,IF(AND('[1]Multi-Field'!$E$39=[1]Lists!BF78,'[1]Multi-Field'!$F$39="undrained"),BH78,""))</f>
        <v/>
      </c>
      <c r="CV78" s="409" t="str">
        <f>IF(AND('[1]Multi-Field'!$E$40=[1]Lists!BF78,'[1]Multi-Field'!$F$40="Drained"),BI78,IF(AND('[1]Multi-Field'!$E$40=[1]Lists!BF78,'[1]Multi-Field'!$F$40="undrained"),BH78,""))</f>
        <v/>
      </c>
      <c r="CW78" s="409" t="str">
        <f>IF(AND('[1]Multi-Field'!$E$41=[1]Lists!BF78,'[1]Multi-Field'!$F$40="Drained"),BI78,IF(AND('[1]Multi-Field'!$E$40=[1]Lists!BF78,'[1]Multi-Field'!$F$40="undrained"),BH78,""))</f>
        <v/>
      </c>
      <c r="CX78" s="409" t="str">
        <f>IF(AND('[1]Multi-Field'!$E$42=[1]Lists!BF78,'[1]Multi-Field'!$F$42="Drained"),BI78,IF(AND('[1]Multi-Field'!$E$42=[1]Lists!BF78,'[1]Multi-Field'!$F$42="undrained"),BH78,""))</f>
        <v/>
      </c>
      <c r="CY78" s="409" t="str">
        <f>IF(AND('[1]Multi-Field'!$E$43=[1]Lists!BF78,'[1]Multi-Field'!$F$43="Drained"),BI78,IF(AND('[1]Multi-Field'!$E$43=[1]Lists!BF78,'[1]Multi-Field'!$F$43="undrained"),BH78,""))</f>
        <v/>
      </c>
      <c r="CZ78" s="409" t="str">
        <f>IF(AND('[1]Multi-Field'!$E$44=[1]Lists!BF78,'[1]Multi-Field'!$F$44="Drained"),BI78,IF(AND('[1]Multi-Field'!$E$44=[1]Lists!BF78,'[1]Multi-Field'!$F$44="undrained"),BH78,""))</f>
        <v/>
      </c>
      <c r="DA78" s="409" t="str">
        <f>IF(AND('[1]Multi-Field'!$E$45=[1]Lists!BF78,'[1]Multi-Field'!$F$45="Drained"),BI78,IF(AND('[1]Multi-Field'!$E$45=[1]Lists!BF78,'[1]Multi-Field'!$F$45="undrained"),BH78,""))</f>
        <v/>
      </c>
      <c r="DB78" s="409" t="str">
        <f>IF(AND('[1]Multi-Field'!$E$46=[1]Lists!BF78,'[1]Multi-Field'!$F$46="Drained"),BI78,IF(AND('[1]Multi-Field'!$E$46=[1]Lists!BF78,'[1]Multi-Field'!$F$46="undrained"),BH78,""))</f>
        <v/>
      </c>
      <c r="DC78" s="409" t="str">
        <f>IF(AND('[1]Multi-Field'!$E$47=[1]Lists!BF78,'[1]Multi-Field'!$F$47="Drained"),BI78,IF(AND('[1]Multi-Field'!$E$47=[1]Lists!BF78,'[1]Multi-Field'!$F$47="undrained"),BH78,""))</f>
        <v/>
      </c>
      <c r="DD78" s="409" t="str">
        <f>IF(AND('[1]Multi-Field'!$E$48=[1]Lists!BF78,'[1]Multi-Field'!$F$48="Drained"),BI78,IF(AND('[1]Multi-Field'!$E$48=[1]Lists!BF78,'[1]Multi-Field'!$F$48="undrained"),BH78,""))</f>
        <v/>
      </c>
      <c r="DE78" s="409" t="str">
        <f>IF(AND('[1]Multi-Field'!$E$49=[1]Lists!BF78,'[1]Multi-Field'!$F$49="Drained"),BI78,IF(AND('[1]Multi-Field'!$E$49=[1]Lists!BF78,'[1]Multi-Field'!$F$9="undrained"),BH78,""))</f>
        <v/>
      </c>
      <c r="DF78" s="409" t="str">
        <f>IF(AND('[1]Multi-Field'!$E$50=[1]Lists!BF78,'[1]Multi-Field'!$F$50="Drained"),BI78,IF(AND('[1]Multi-Field'!$E$50=[1]Lists!BF78,'[1]Multi-Field'!$F$50="undrained"),BH78,""))</f>
        <v/>
      </c>
      <c r="DG78" s="409" t="str">
        <f>IF(AND('[1]Multi-Field'!$E$51=[1]Lists!BF78,'[1]Multi-Field'!$F$51="Drained"),BI78,IF(AND('[1]Multi-Field'!$E$51=[1]Lists!BF78,'[1]Multi-Field'!$F$51="undrained"),BH78,""))</f>
        <v/>
      </c>
      <c r="DH78" s="409" t="str">
        <f>IF(AND('[1]Multi-Field'!$E$52=[1]Lists!BF78,'[1]Multi-Field'!$F$52="Drained"),BI78,IF(AND('[1]Multi-Field'!$E$52=[1]Lists!BF78,'[1]Multi-Field'!$F$52="undrained"),BH78,""))</f>
        <v/>
      </c>
      <c r="DI78" s="409" t="str">
        <f>IF(AND('[1]Multi-Field'!$E$53=[1]Lists!BF78,'[1]Multi-Field'!$F$53="Drained"),BI78,IF(AND('[1]Multi-Field'!$E$53=[1]Lists!BF78,'[1]Multi-Field'!$F$53="undrained"),BH78,""))</f>
        <v/>
      </c>
      <c r="DJ78" s="409" t="str">
        <f>IF(AND('[1]Multi-Field'!$E$54=[1]Lists!BF78,'[1]Multi-Field'!$F$54="Drained"),BI78,IF(AND('[1]Multi-Field'!$E$54=[1]Lists!BF78,'[1]Multi-Field'!$F$54="undrained"),BH78,""))</f>
        <v/>
      </c>
      <c r="DK78" s="409" t="str">
        <f>IF(AND('[1]Multi-Field'!$E$55=[1]Lists!BF78,'[1]Multi-Field'!$F$55="Drained"),BI78,IF(AND('[1]Multi-Field'!$E$55=[1]Lists!BF78,'[1]Multi-Field'!$F$55="undrained"),BH78,""))</f>
        <v/>
      </c>
      <c r="DL78" s="409" t="str">
        <f>IF(AND('[1]Multi-Field'!$E$56=[1]Lists!BF78,'[1]Multi-Field'!$F$56="Drained"),BI78,IF(AND('[1]Multi-Field'!$E$56=[1]Lists!BF78,'[1]Multi-Field'!$F$56="undrained"),BH78,""))</f>
        <v/>
      </c>
      <c r="DM78" s="409" t="str">
        <f>IF(AND('[1]Multi-Field'!$E$57=[1]Lists!BF78,'[1]Multi-Field'!$F$57="Drained"),BI78,IF(AND('[1]Multi-Field'!$E$57=[1]Lists!BF78,'[1]Multi-Field'!$F$57="undrained"),BH78,""))</f>
        <v/>
      </c>
      <c r="DN78" s="409" t="str">
        <f>IF(AND('[1]Multi-Field'!$E$58=[1]Lists!BF78,'[1]Multi-Field'!$F$58="Drained"),BI78,IF(AND('[1]Multi-Field'!$E$58=[1]Lists!BF78,'[1]Multi-Field'!$F$58="undrained"),BH78,""))</f>
        <v/>
      </c>
      <c r="DO78" s="409" t="str">
        <f>IF(AND('[1]Multi-Field'!$E$59=[1]Lists!BF78,'[1]Multi-Field'!$F$59="Drained"),BI78,IF(AND('[1]Multi-Field'!$E$59=[1]Lists!BF78,'[1]Multi-Field'!$F$59="undrained"),BH78,""))</f>
        <v/>
      </c>
      <c r="DP78" s="409" t="str">
        <f>IF(AND('[1]Multi-Field'!$E$60=[1]Lists!BF78,'[1]Multi-Field'!$F$60="Drained"),BI78,IF(AND('[1]Multi-Field'!$E$60=[1]Lists!BF78,'[1]Multi-Field'!$F$60="undrained"),BH78,""))</f>
        <v/>
      </c>
      <c r="DQ78" s="409" t="str">
        <f>IF(AND('[1]Multi-Field'!$E$61=[1]Lists!BF78,'[1]Multi-Field'!$F$61="Drained"),BI78,IF(AND('[1]Multi-Field'!$E$61=[1]Lists!BF78,'[1]Multi-Field'!$F$61="undrained"),BH78,""))</f>
        <v/>
      </c>
      <c r="DR78" s="409" t="str">
        <f>IF(AND('[1]Multi-Field'!$E$62=[1]Lists!BF78,'[1]Multi-Field'!$F$62="Drained"),BI78,IF(AND('[1]Multi-Field'!$E$62=[1]Lists!BF78,'[1]Multi-Field'!$F$62="undrained"),BH78,""))</f>
        <v/>
      </c>
      <c r="DS78" s="409" t="str">
        <f>IF(AND('[1]Multi-Field'!$E$63=[1]Lists!BF78,'[1]Multi-Field'!$F$63="Drained"),BI78,IF(AND('[1]Multi-Field'!$E$63=[1]Lists!BF78,'[1]Multi-Field'!$F$63="undrained"),BH78,""))</f>
        <v/>
      </c>
      <c r="DT78" s="409" t="str">
        <f>IF(AND('[1]Multi-Field'!$E$64=[1]Lists!BF78,'[1]Multi-Field'!$F$64="Drained"),BI78,IF(AND('[1]Multi-Field'!$E$64=[1]Lists!BF78,'[1]Multi-Field'!$F$64="undrained"),BH78,""))</f>
        <v/>
      </c>
      <c r="DU78" s="409" t="str">
        <f>IF(AND('[1]Multi-Field'!$E$65=[1]Lists!BF78,'[1]Multi-Field'!$F$65="Drained"),BI78,IF(AND('[1]Multi-Field'!$E$65=[1]Lists!BF78,'[1]Multi-Field'!$F$65="undrained"),BH78,""))</f>
        <v/>
      </c>
      <c r="DV78" s="409" t="str">
        <f>IF(AND('[1]Multi-Field'!$E$66=[1]Lists!BF78,'[1]Multi-Field'!$F$66="Drained"),BI78,IF(AND('[1]Multi-Field'!$E$66=[1]Lists!BF78,'[1]Multi-Field'!$F$66="undrained"),BH78,""))</f>
        <v/>
      </c>
      <c r="DW78" s="409" t="str">
        <f>IF(AND('[1]Multi-Field'!$E$67=[1]Lists!BF78,'[1]Multi-Field'!$F$67="Drained"),BI78,IF(AND('[1]Multi-Field'!$E$67=[1]Lists!BF78,'[1]Multi-Field'!$F$67="undrained"),BH78,""))</f>
        <v/>
      </c>
      <c r="DX78" s="409" t="str">
        <f>IF(AND('[1]Multi-Field'!$E$68=[1]Lists!BF78,'[1]Multi-Field'!$F$68="Drained"),BI78,IF(AND('[1]Multi-Field'!$E$68=[1]Lists!BF78,'[1]Multi-Field'!$F$68="undrained"),BH78,""))</f>
        <v/>
      </c>
      <c r="DY78" s="409" t="str">
        <f>IF(AND('[1]Multi-Field'!$E$69=[1]Lists!BF78,'[1]Multi-Field'!$F$69="Drained"),BI78,IF(AND('[1]Multi-Field'!$E$69=[1]Lists!BF78,'[1]Multi-Field'!$F$69="undrained"),BH78,""))</f>
        <v/>
      </c>
      <c r="DZ78" s="409" t="str">
        <f>IF(AND('[1]Multi-Field'!$E$70=[1]Lists!BF78,'[1]Multi-Field'!$F$70="Drained"),BI78,IF(AND('[1]Multi-Field'!$E$70=[1]Lists!BF78,'[1]Multi-Field'!$F$70="undrained"),BH78,""))</f>
        <v/>
      </c>
      <c r="EA78" s="409" t="str">
        <f>IF(AND('[1]Multi-Field'!$E$71=[1]Lists!BF78,'[1]Multi-Field'!$F$71="Drained"),BI78,IF(AND('[1]Multi-Field'!$E$71=[1]Lists!BF78,'[1]Multi-Field'!$F$71="undrained"),BH78,""))</f>
        <v/>
      </c>
      <c r="EB78" s="409" t="str">
        <f>IF(AND('[1]Multi-Field'!$E$72=[1]Lists!BF78,'[1]Multi-Field'!$F$72="Drained"),BI78,IF(AND('[1]Multi-Field'!$E$72=[1]Lists!BF78,'[1]Multi-Field'!$F$72="undrained"),BH78,""))</f>
        <v/>
      </c>
      <c r="EC78" s="409" t="str">
        <f>IF(AND('[1]Multi-Field'!$E$73=[1]Lists!BF78,'[1]Multi-Field'!$F$73="Drained"),BI78,IF(AND('[1]Multi-Field'!$E$73=[1]Lists!BF78,'[1]Multi-Field'!$F$73="undrained"),BH78,""))</f>
        <v/>
      </c>
      <c r="ED78" s="409" t="str">
        <f>IF(AND('[1]Multi-Field'!$E$74=[1]Lists!BF78,'[1]Multi-Field'!$F$74="Drained"),BI78,IF(AND('[1]Multi-Field'!$E$74=[1]Lists!BF78,'[1]Multi-Field'!$F$74="undrained"),BH78,""))</f>
        <v/>
      </c>
      <c r="EE78" s="409" t="str">
        <f>IF(AND('[1]Multi-Field'!$E$75=[1]Lists!BF78,'[1]Multi-Field'!$F$75="Drained"),BI78,IF(AND('[1]Multi-Field'!$E$75=[1]Lists!BF78,'[1]Multi-Field'!$F$75="undrained"),BH78,""))</f>
        <v/>
      </c>
      <c r="EF78" s="409" t="str">
        <f>IF(AND('[1]Multi-Field'!$E$76=[1]Lists!BF78,'[1]Multi-Field'!$F$76="Drained"),BI78,IF(AND('[1]Multi-Field'!$E$76=[1]Lists!BF78,'[1]Multi-Field'!$F$6="undrained"),BH78,""))</f>
        <v/>
      </c>
      <c r="EG78" s="409" t="str">
        <f>IF(AND('[1]Multi-Field'!$E$77=[1]Lists!BF78,'[1]Multi-Field'!$F$77="Drained"),BI78,IF(AND('[1]Multi-Field'!$E$77=[1]Lists!BF78,'[1]Multi-Field'!$F$77="undrained"),BH78,""))</f>
        <v/>
      </c>
      <c r="EH78" s="409" t="str">
        <f>IF(AND('[1]Multi-Field'!$E$78=[1]Lists!BF78,'[1]Multi-Field'!$F$78="Drained"),BI78,IF(AND('[1]Multi-Field'!$E$78=[1]Lists!BF78,'[1]Multi-Field'!$F$78="undrained"),BH78,""))</f>
        <v/>
      </c>
      <c r="EI78" s="409">
        <f>IF(AND('[1]Multi-Field'!$E$79=[1]Lists!BF78,'[1]Multi-Field'!$F$79="Drained"),BI78,IF(AND('[1]Multi-Field'!$E$79=[1]Lists!BF78,'[1]Multi-Field'!$F$79="undrained"),BH78,""))</f>
        <v>4.5</v>
      </c>
      <c r="EJ78" s="409" t="str">
        <f>IF(AND('[1]Multi-Field'!$E$80=[1]Lists!BF78,'[1]Multi-Field'!$F$80="Drained"),BI78,IF(AND('[1]Multi-Field'!$E$80=[1]Lists!BF78,'[1]Multi-Field'!$F$80="undrained"),BH78,""))</f>
        <v/>
      </c>
      <c r="EK78" s="409" t="str">
        <f>IF(AND('[1]Multi-Field'!$E$81=[1]Lists!BF78,'[1]Multi-Field'!$F$81="Drained"),BI78,IF(AND('[1]Multi-Field'!$E$81=[1]Lists!BF78,'[1]Multi-Field'!$F$81="undrained"),BH78,""))</f>
        <v/>
      </c>
      <c r="EL78" s="409" t="str">
        <f>IF(AND('[1]Multi-Field'!$E$82=[1]Lists!BF78,'[1]Multi-Field'!$F$82="Drained"),BI78,IF(AND('[1]Multi-Field'!$E$82=[1]Lists!BF78,'[1]Multi-Field'!$F$82="undrained"),BH78,""))</f>
        <v/>
      </c>
      <c r="EM78" s="409" t="str">
        <f>IF(AND('[1]Multi-Field'!$E$83=[1]Lists!BF78,'[1]Multi-Field'!$F$83="Drained"),BI78,IF(AND('[1]Multi-Field'!$E$83=[1]Lists!BF78,'[1]Multi-Field'!$F$83="undrained"),BH78,""))</f>
        <v/>
      </c>
      <c r="EN78" s="409" t="str">
        <f>IF(AND('[1]Multi-Field'!$E$84=[1]Lists!BF78,'[1]Multi-Field'!$F$84="Drained"),BI78,IF(AND('[1]Multi-Field'!$E$84=[1]Lists!BF78,'[1]Multi-Field'!$F$84="undrained"),BH78,""))</f>
        <v/>
      </c>
      <c r="EO78" s="409" t="str">
        <f>IF(AND('[1]Multi-Field'!$E$85=[1]Lists!BF78,'[1]Multi-Field'!$F$85="Drained"),BI78,IF(AND('[1]Multi-Field'!$E$85=[1]Lists!BF78,'[1]Multi-Field'!$F$85="undrained"),BH78,""))</f>
        <v/>
      </c>
      <c r="EP78" s="409" t="str">
        <f>IF(AND('[1]Multi-Field'!$E$86=[1]Lists!BF78,'[1]Multi-Field'!$F$86="Drained"),BI78,IF(AND('[1]Multi-Field'!$E$86=[1]Lists!BF78,'[1]Multi-Field'!$F$86="undrained"),BH78,""))</f>
        <v/>
      </c>
      <c r="EQ78" s="409" t="str">
        <f>IF(AND('[1]Multi-Field'!$E$87=[1]Lists!BF78,'[1]Multi-Field'!$F$87="Drained"),BI78,IF(AND('[1]Multi-Field'!$E$87=[1]Lists!BF78,'[1]Multi-Field'!$F$87="undrained"),BH78,""))</f>
        <v/>
      </c>
      <c r="ER78" s="409" t="str">
        <f>IF(AND('[1]Multi-Field'!$E$88=[1]Lists!BF78,'[1]Multi-Field'!$F$88="Drained"),BI78,IF(AND('[1]Multi-Field'!$E$88=[1]Lists!BF78,'[1]Multi-Field'!$F$88="undrained"),BH78,""))</f>
        <v/>
      </c>
      <c r="ES78" s="409" t="str">
        <f>IF(AND('[1]Multi-Field'!$E$89=[1]Lists!BF78,'[1]Multi-Field'!$F$89="Drained"),BI78,IF(AND('[1]Multi-Field'!$E$89=[1]Lists!BF78,'[1]Multi-Field'!$F$89="undrained"),BH78,""))</f>
        <v/>
      </c>
      <c r="ET78" s="409" t="str">
        <f>IF(AND('[1]Multi-Field'!$E$90=[1]Lists!BF78,'[1]Multi-Field'!$F$90="Drained"),BI78,IF(AND('[1]Multi-Field'!$E$90=[1]Lists!BF78,'[1]Multi-Field'!$F$90="undrained"),BH78,""))</f>
        <v/>
      </c>
      <c r="EU78" s="409" t="str">
        <f>IF(AND('[1]Multi-Field'!$E$91=[1]Lists!BF78,'[1]Multi-Field'!$F$91="Drained"),BI78,IF(AND('[1]Multi-Field'!$E$91=[1]Lists!BF78,'[1]Multi-Field'!$F$91="undrained"),BH78,""))</f>
        <v/>
      </c>
      <c r="EV78" s="409" t="str">
        <f>IF(AND('[1]Multi-Field'!$E$92=[1]Lists!BF78,'[1]Multi-Field'!$F$92="Drained"),BI78,IF(AND('[1]Multi-Field'!$E$92=[1]Lists!BF78,'[1]Multi-Field'!$F$92="undrained"),BH78,""))</f>
        <v/>
      </c>
      <c r="EW78" s="409" t="str">
        <f>IF(AND('[1]Multi-Field'!$E$93=[1]Lists!BF78,'[1]Multi-Field'!$F$93="Drained"),BI78,IF(AND('[1]Multi-Field'!$E$93=[1]Lists!BF78,'[1]Multi-Field'!$F$93="undrained"),BH78,""))</f>
        <v/>
      </c>
      <c r="EX78" s="409" t="str">
        <f>IF(AND('[1]Multi-Field'!$E$94=[1]Lists!BF78,'[1]Multi-Field'!$F$94="Drained"),BI78,IF(AND('[1]Multi-Field'!$E$94=[1]Lists!BF78,'[1]Multi-Field'!$F$94="undrained"),BH78,""))</f>
        <v/>
      </c>
      <c r="EY78" s="409" t="str">
        <f>IF(AND('[1]Multi-Field'!$E$95=[1]Lists!BF78,'[1]Multi-Field'!$F$95="Drained"),BI78,IF(AND('[1]Multi-Field'!$E$95=[1]Lists!BF78,'[1]Multi-Field'!$F$95="undrained"),BH78,""))</f>
        <v/>
      </c>
      <c r="EZ78" s="409" t="str">
        <f>IF(AND('[1]Multi-Field'!$E$96=[1]Lists!BF78,'[1]Multi-Field'!$F$96="Drained"),BI78,IF(AND('[1]Multi-Field'!$E$96=[1]Lists!BF78,'[1]Multi-Field'!$F$96="undrained"),BH78,""))</f>
        <v/>
      </c>
      <c r="FA78" s="409" t="str">
        <f>IF(AND('[1]Multi-Field'!$E$97=[1]Lists!BF78,'[1]Multi-Field'!$F$97="Drained"),BI78,IF(AND('[1]Multi-Field'!$E$97=[1]Lists!BF78,'[1]Multi-Field'!$F$97="undrained"),BH78,""))</f>
        <v/>
      </c>
      <c r="FB78" s="409" t="str">
        <f>IF(AND('[1]Multi-Field'!$E$98=[1]Lists!BF78,'[1]Multi-Field'!$F$98="Drained"),BI78,IF(AND('[1]Multi-Field'!$E$98=[1]Lists!BF78,'[1]Multi-Field'!$F$98="undrained"),BH78,""))</f>
        <v/>
      </c>
      <c r="FC78" s="409" t="str">
        <f>IF(AND('[1]Multi-Field'!$E$99=[1]Lists!BF78,'[1]Multi-Field'!$F$99="Drained"),BI78,IF(AND('[1]Multi-Field'!$E$99=[1]Lists!BF78,'[1]Multi-Field'!$F$99="undrained"),BH78,""))</f>
        <v/>
      </c>
      <c r="FD78" s="409" t="str">
        <f>IF(AND('[1]Multi-Field'!$E$100=[1]Lists!BF78,'[1]Multi-Field'!$F$100="Drained"),BI78,IF(AND('[1]Multi-Field'!$E$100=[1]Lists!BF78,'[1]Multi-Field'!$F$100="undrained"),BH78,""))</f>
        <v/>
      </c>
      <c r="FE78" s="409" t="str">
        <f>IF(AND('[1]Multi-Field'!$E$101=[1]Lists!BF78,'[1]Multi-Field'!$F$101="Drained"),BI78,IF(AND('[1]Multi-Field'!$E$101=[1]Lists!BF78,'[1]Multi-Field'!$F$101="undrained"),BH78,""))</f>
        <v/>
      </c>
      <c r="FF78" s="409" t="str">
        <f>IF(AND('[1]Multi-Field'!$E$102=[1]Lists!BF78,'[1]Multi-Field'!$F$102="Drained"),BI78,IF(AND('[1]Multi-Field'!$E$102=[1]Lists!BF78,'[1]Multi-Field'!$F$102="undrained"),BH78,""))</f>
        <v/>
      </c>
      <c r="FG78" s="409" t="str">
        <f>IF(AND('[1]Multi-Field'!$E$103=[1]Lists!BF78,'[1]Multi-Field'!$F$103="Drained"),BI78,IF(AND('[1]Multi-Field'!$E$103=[1]Lists!BF78,'[1]Multi-Field'!$F$103="undrained"),BH78,""))</f>
        <v/>
      </c>
      <c r="FH78" s="409" t="str">
        <f>IF(AND('[1]Multi-Field'!$E$104=[1]Lists!BF78,'[1]Multi-Field'!$F$104="Drained"),BI78,IF(AND('[1]Multi-Field'!$E$104=[1]Lists!BF78,'[1]Multi-Field'!$F$104="undrained"),BH78,""))</f>
        <v/>
      </c>
      <c r="FI78" s="409" t="str">
        <f>IF(AND('[1]Multi-Field'!$E$105=[1]Lists!BF78,'[1]Multi-Field'!$F$105="Drained"),BI78,IF(AND('[1]Multi-Field'!$E$105=[1]Lists!BF78,'[1]Multi-Field'!$F$105="undrained"),BH78,""))</f>
        <v/>
      </c>
      <c r="FJ78" s="409" t="str">
        <f>IF(AND('[1]Multi-Field'!$E$106=[1]Lists!BF78,'[1]Multi-Field'!$F$106="Drained"),BI78,IF(AND('[1]Multi-Field'!$E$106=[1]Lists!BF78,'[1]Multi-Field'!$F$106="undrained"),BH78,""))</f>
        <v/>
      </c>
      <c r="FK78" s="409" t="str">
        <f>IF(AND('[1]Multi-Field'!$E$107=[1]Lists!BF78,'[1]Multi-Field'!$F$107="Drained"),BI78,IF(AND('[1]Multi-Field'!$E$107=[1]Lists!BF78,'[1]Multi-Field'!$F$107="undrained"),BH78,""))</f>
        <v/>
      </c>
      <c r="FL78" s="409" t="str">
        <f>IF(AND('[1]Multi-Field'!$E$108=[1]Lists!BF78,'[1]Multi-Field'!$F$108="Drained"),BI78,IF(AND('[1]Multi-Field'!$E$108=[1]Lists!BF78,'[1]Multi-Field'!$F$108="undrained"),BH78,""))</f>
        <v/>
      </c>
      <c r="FM78" s="409" t="str">
        <f>IF(AND('[1]Multi-Field'!$E$109=[1]Lists!BF78,'[1]Multi-Field'!$F$109="Drained"),BI78,IF(AND('[1]Multi-Field'!$E$109=[1]Lists!BF78,'[1]Multi-Field'!$F$109="undrained"),BH78,""))</f>
        <v/>
      </c>
      <c r="FN78" s="409" t="str">
        <f>IF(AND('[1]Multi-Field'!$E$110=[1]Lists!BF78,'[1]Multi-Field'!$F$110="Drained"),BI78,IF(AND('[1]Multi-Field'!$E$110=[1]Lists!BF78,'[1]Multi-Field'!$F$110="undrained"),BH78,""))</f>
        <v/>
      </c>
      <c r="FO78" s="409" t="str">
        <f>IF(AND('[1]Multi-Field'!$E$111=[1]Lists!BF78,'[1]Multi-Field'!$F$111="Drained"),BI78,IF(AND('[1]Multi-Field'!$E$111=[1]Lists!BF78,'[1]Multi-Field'!$F$111="undrained"),BH78,""))</f>
        <v/>
      </c>
      <c r="FP78" s="409" t="str">
        <f>IF(AND('[1]Multi-Field'!$E$112=[1]Lists!BF78,'[1]Multi-Field'!$F$112="Drained"),BI78,IF(AND('[1]Multi-Field'!$E$112=[1]Lists!BF78,'[1]Multi-Field'!$F$112="undrained"),BH78,""))</f>
        <v/>
      </c>
      <c r="FQ78" s="409" t="str">
        <f>IF(AND('[1]Multi-Field'!$E$113=[1]Lists!BF78,'[1]Multi-Field'!$F$113="Drained"),BI78,IF(AND('[1]Multi-Field'!$E$113=[1]Lists!BF78,'[1]Multi-Field'!$F$113="undrained"),BH78,""))</f>
        <v/>
      </c>
      <c r="FR78" s="409" t="str">
        <f>IF(AND('[1]Multi-Field'!$E$114=[1]Lists!BF78,'[1]Multi-Field'!$F$114="Drained"),BI78,IF(AND('[1]Multi-Field'!$E$114=[1]Lists!BF78,'[1]Multi-Field'!$F$114="undrained"),BH78,""))</f>
        <v/>
      </c>
      <c r="FS78" s="409" t="str">
        <f>IF(AND('[1]Multi-Field'!$E$115=[1]Lists!BF78,'[1]Multi-Field'!$F$115="Drained"),BI78,IF(AND('[1]Multi-Field'!$E$115=[1]Lists!BF78,'[1]Multi-Field'!$F$115="undrained"),BH78,""))</f>
        <v/>
      </c>
      <c r="FT78" s="409" t="str">
        <f>IF(AND('[1]Multi-Field'!$E$116=[1]Lists!BF78,'[1]Multi-Field'!$F$116="Drained"),BI78,IF(AND('[1]Multi-Field'!$E$116=[1]Lists!BF78,'[1]Multi-Field'!$F$116="undrained"),BH78,""))</f>
        <v/>
      </c>
      <c r="FU78" s="409" t="str">
        <f>IF(AND('[1]Multi-Field'!$E$117=[1]Lists!BF78,'[1]Multi-Field'!$F$117="Drained"),BI78,IF(AND('[1]Multi-Field'!$E$117=[1]Lists!BF78,'[1]Multi-Field'!$F$117="undrained"),BH78,""))</f>
        <v/>
      </c>
      <c r="FV78" s="409" t="str">
        <f>IF(AND('[1]Multi-Field'!$E$118=[1]Lists!BF78,'[1]Multi-Field'!$F$118="Drained"),BI78,IF(AND('[1]Multi-Field'!$E$118=[1]Lists!BF78,'[1]Multi-Field'!$F$118="undrained"),BH78,""))</f>
        <v/>
      </c>
      <c r="FW78" s="409" t="str">
        <f>IF(AND('[1]Multi-Field'!$E$119=[1]Lists!BF78,'[1]Multi-Field'!$F$119="Drained"),BI78,IF(AND('[1]Multi-Field'!$E$119=[1]Lists!BF78,'[1]Multi-Field'!$F$119="undrained"),BH78,""))</f>
        <v/>
      </c>
      <c r="FX78" s="409" t="str">
        <f>IF(AND('[1]Multi-Field'!$E$120=[1]Lists!BF78,'[1]Multi-Field'!$F$120="Drained"),BI78,IF(AND('[1]Multi-Field'!$E$120=[1]Lists!BF78,'[1]Multi-Field'!$F$120="undrained"),BH78,""))</f>
        <v/>
      </c>
      <c r="FZ78" t="s">
        <v>862</v>
      </c>
      <c r="GC78" s="4">
        <f>'[1]Multi-Field'!B76</f>
        <v>0</v>
      </c>
      <c r="GD78" s="73" t="str">
        <f>IF(OR('[1]Multi-Field'!Q76=$FZ$43,'[1]Multi-Field'!Q76=$FZ$44),'[1]Multi-Field'!BS76,"")</f>
        <v/>
      </c>
      <c r="GE78" s="4" t="str">
        <f>IF(AND(OR('[1]Multi-Field'!Q76=$FZ$86,'[1]Multi-Field'!Q76=$FZ$94,'[1]Multi-Field'!Q76=$FZ$87,'[1]Multi-Field'!Q76=[1]Lists!$FZ$93,'[1]Multi-Field'!Q76=$FZ$59),'[1]Multi-Field'!BS76&gt;50),'[1]Multi-Field'!BS76*0.8,IF(AND(OR('[1]Multi-Field'!Q76=$FZ$86,'[1]Multi-Field'!Q76=$FZ$94,'[1]Multi-Field'!Q76=$FZ$87,'[1]Multi-Field'!Q76=[1]Lists!$FZ$93,'[1]Multi-Field'!Q76=[1]Lists!$FZ$59),'[1]Multi-Field'!BS76&lt;50),'[1]Multi-Field'!BS76,""))</f>
        <v/>
      </c>
      <c r="GF78" s="4" t="str">
        <f>IF(OR('[1]Multi-Field'!Q76=[1]Lists!$FZ$7,'[1]Multi-Field'!Q76=[1]Lists!$FZ$5,'[1]Multi-Field'!Q76=[1]Lists!$FZ$24,'[1]Multi-Field'!Q76=[1]Lists!$FZ$10,'[1]Multi-Field'!Q76=[1]Lists!$FZ$8, '[1]Multi-Field'!Q76=[1]Lists!$FZ$25, '[1]Multi-Field'!Q76=[1]Lists!$FZ$23, '[1]Multi-Field'!Q76= [1]Lists!$FZ$47, '[1]Multi-Field'!Q76=[1]Lists!$FZ$49, '[1]Multi-Field'!Q76=[1]Lists!$FZ$48,'[1]Multi-Field'!Q76=[1]Lists!$FZ$3, '[1]Multi-Field'!Q76=[1]Lists!$FZ$14,'[1]Multi-Field'!Q76=[1]Lists!$FZ$36, '[1]Multi-Field'!Q76=[1]Lists!$FZ$41,'[1]Multi-Field'!Q76=[1]Lists!$FZ$42),0,"")</f>
        <v/>
      </c>
      <c r="GG78" s="4" t="str">
        <f>IF(OR('[1]Multi-Field'!Q76=[1]Lists!$FZ$6,'[1]Multi-Field'!Q76=[1]Lists!$FZ$4, '[1]Multi-Field'!Q105=[1]Lists!$FZ$11, '[1]Multi-Field'!Q76=[1]Lists!$FZ$1),100*IF('[1]Multi-Field'!U76=onepercent,0.75,IF('[1]Multi-Field'!U76=onetotwentyfivepercent,0.4,IF(OR('[1]Multi-Field'!U76=twentysixtofiftypercent,'[1]Multi-Field'!U76=greaterthanfiftypercent),0,""))),"")</f>
        <v/>
      </c>
      <c r="GH78" s="4" t="str">
        <f>IF(OR('[1]Multi-Field'!Q76=[1]Lists!$FZ$53,'[1]Multi-Field'!Q76=[1]Lists!$FZ$55), 50,IF('[1]Multi-Field'!Q76=[1]Lists!$FZ$54,225,IF('[1]Multi-Field'!Q76=[1]Lists!$FZ$56,75,"")))</f>
        <v/>
      </c>
      <c r="GI78" s="4" t="e">
        <f>#VALUE!</f>
        <v>#VALUE!</v>
      </c>
      <c r="GJ78" s="4" t="e">
        <f>#VALUE!</f>
        <v>#VALUE!</v>
      </c>
      <c r="GK78" s="4" t="str">
        <f>IF('[1]Multi-Field'!Q76=[1]Lists!$FZ$95,'[1]Multi-Field'!BS76*0.66,"")</f>
        <v/>
      </c>
      <c r="GM78" s="4" t="str">
        <f>IF(OR('[1]Multi-Field'!Q76=[1]Lists!$FZ$26,'[1]Multi-Field'!Q76=[1]Lists!$FZ$84),20,"")</f>
        <v/>
      </c>
      <c r="GN78" s="4" t="str">
        <f>IF(OR('[1]Multi-Field'!Q76=[1]Lists!$FZ$88,'[1]Multi-Field'!Q76=[1]Lists!$FZ$57),0,"")</f>
        <v/>
      </c>
      <c r="GO78" s="4" t="str">
        <f>IF(OR('[1]Multi-Field'!Q76=[1]Lists!$FZ$69,'[1]Multi-Field'!Q76=[1]Lists!$FZ$71,'[1]Multi-Field'!Q76=[1]Lists!$FZ$105),50,"")</f>
        <v/>
      </c>
      <c r="GP78" s="4" t="str">
        <f>IF(OR('[1]Multi-Field'!Q76=[1]Lists!$FZ$75,'[1]Multi-Field'!Q76=[1]Lists!$FZ$70),75,"")</f>
        <v/>
      </c>
      <c r="GQ78" s="4">
        <f>IF('[1]Multi-Field'!Q76=[1]Lists!$FZ$72,150,"")</f>
        <v>150</v>
      </c>
      <c r="GR78" s="4" t="str">
        <f>IF(OR('[1]Multi-Field'!Q76=[1]Lists!$FZ$74,'[1]Multi-Field'!Q76=[1]Lists!$FZ$73),40,"")</f>
        <v/>
      </c>
      <c r="GS78" s="4" t="str">
        <f>IF('[1]Multi-Field'!Q76=[1]Lists!$FZ$99,80,"")</f>
        <v/>
      </c>
      <c r="GT78" s="4" t="str">
        <f>IF('[1]Multi-Field'!Q76=[1]Lists!$FZ$106,70,"")</f>
        <v/>
      </c>
      <c r="GU78" s="4" t="e">
        <f t="shared" si="16"/>
        <v>#VALUE!</v>
      </c>
    </row>
    <row r="79" spans="1:203" ht="13.5" customHeight="1">
      <c r="A79" s="7" t="s">
        <v>166</v>
      </c>
      <c r="B79" s="7"/>
      <c r="C79" s="7"/>
      <c r="D79" s="8">
        <v>70</v>
      </c>
      <c r="E79" s="8">
        <f t="shared" si="12"/>
        <v>70</v>
      </c>
      <c r="F79" s="8">
        <f t="shared" si="13"/>
        <v>70</v>
      </c>
      <c r="G79" s="8">
        <v>70</v>
      </c>
      <c r="H79" s="8">
        <v>65</v>
      </c>
      <c r="I79" s="8">
        <f t="shared" si="17"/>
        <v>65</v>
      </c>
      <c r="J79" s="8">
        <f t="shared" si="18"/>
        <v>65</v>
      </c>
      <c r="K79" s="8">
        <v>65</v>
      </c>
      <c r="L79" s="8">
        <v>75</v>
      </c>
      <c r="M79" s="8">
        <f t="shared" si="14"/>
        <v>75</v>
      </c>
      <c r="N79" s="8">
        <f t="shared" si="15"/>
        <v>75</v>
      </c>
      <c r="O79" s="8">
        <v>75</v>
      </c>
      <c r="P79" s="391">
        <v>54</v>
      </c>
      <c r="Q79" s="394"/>
      <c r="R79" s="395" t="b">
        <f>IF(OR('Multi-Field'!AA56=Lists!$AC$42,'Multi-Field'!AA56=Lists!$AC$43),IF('Multi-Field'!Z56="x",(IF('Multi-Field'!AC56=Lists!$Q$11,Lists!$R$11,IF('Multi-Field'!AC56=Lists!$Q$12,Lists!$R$12,IF('Multi-Field'!AC56=Lists!$Q$13,Lists!$R$13,IF('Multi-Field'!AC56=Lists!$Q$14,Lists!$R$14))))),IF('Multi-Field'!X56="x",(IF('Multi-Field'!AC56=Lists!$Q$11,Lists!$S$11,IF('Multi-Field'!AC56=Lists!$Q$12,Lists!$S$12,IF('Multi-Field'!AC56=Lists!$Q$13,Lists!$S$13,IF('Multi-Field'!AC56=Lists!$Q$14,Lists!$S$14))))),IF('Multi-Field'!V56="x",(IF('Multi-Field'!AC56=Lists!$Q$11,Lists!$T$11,IF('Multi-Field'!AC56=Lists!$Q$12,Lists!$T$12,IF('Multi-Field'!AC56=Lists!$Q$13,Lists!$T$13,IF('Multi-Field'!AC56=Lists!$Q$14,Lists!$T$14))))),0))))</f>
        <v>0</v>
      </c>
      <c r="S79" s="395" t="str">
        <f t="shared" si="11"/>
        <v/>
      </c>
      <c r="T79" s="395"/>
      <c r="U79" s="396"/>
      <c r="V79" s="383">
        <f>IF(OR('Multi-Field'!AI65=$U$4,'Multi-Field'!AI65=$U$5,'Multi-Field'!AI65=$U$6,'Multi-Field'!AI65=$U$7,'Multi-Field'!AI65=$U$8,'Multi-Field'!AI65=$U$9),(IF('Multi-Field'!AJ65=$V$2,100,IF('Multi-Field'!AJ65=$V$3,65,IF('Multi-Field'!AJ65=$V$4,53,IF('Multi-Field'!AJ65=$V$5,41,IF('Multi-Field'!AJ65=$V$6,23,IF('Multi-Field'!AJ65=$V$7,0,0))))))),0)</f>
        <v>0</v>
      </c>
      <c r="W79" s="383" t="str">
        <f>IF(AND(OR('Multi-Field'!AF65=$S$3,'Multi-Field'!AF65=S67,'Multi-Field'!AF65=$S$7),'Multi-Field'!AN65&lt;18,'Multi-Field'!AN65&gt;0),35,IF('Multi-Field'!AF65=$S$4,55,IF(AND('Multi-Field'!AF65=$S$6,'Multi-Field'!AN65&lt;18),30,IF(AND('Multi-Field'!AN65&gt;17,OR('Multi-Field'!AF65=$S$3,'Multi-Field'!AF65=$S$5,'Multi-Field'!AF65= $S$6,'Multi-Field'!AF65=$S$7)),25,"0"))))</f>
        <v>0</v>
      </c>
      <c r="X79" s="383">
        <f>IF(OR('Multi-Field'!BA65=$U$4,'Multi-Field'!BA65=$U$5,'Multi-Field'!BA65=$U$6,'Multi-Field'!BA65=U69,'Multi-Field'!BA65=$U$8,'Multi-Field'!BA65=$U$9),(IF('Multi-Field'!BB65=$V$2,100,IF('Multi-Field'!BB65=$V$3,65,IF('Multi-Field'!BB65=$V$4,53,IF('Multi-Field'!BB65=$V$5,41,IF('Multi-Field'!BB65=$V$6,23,IF('Multi-Field'!BB65=$V$7,0,0))))))),0)</f>
        <v>0</v>
      </c>
      <c r="Y79" s="383" t="str">
        <f>IF(AND(OR('Multi-Field'!AX65=$S$3,'Multi-Field'!AX65=$S$5,'Multi-Field'!AX65=$S$7),'Multi-Field'!BF65&lt;18),35,IF('Multi-Field'!AX65=$S$4,55,IF(AND('Multi-Field'!AX65=$S$6,'Multi-Field'!BF65&lt;18),30,IF(AND('Multi-Field'!BF65&gt;17,OR('Multi-Field'!AX65=$S$3,'Multi-Field'!AX65=$S$5,'Multi-Field'!AX65=$S$6,'Multi-Field'!AX65=$S$7)),25,"0"))))</f>
        <v>0</v>
      </c>
      <c r="Z79" s="383">
        <v>63</v>
      </c>
      <c r="AC79" t="s">
        <v>864</v>
      </c>
      <c r="AI79" s="384">
        <f>'[1]Multi-Field'!B75</f>
        <v>0</v>
      </c>
      <c r="AJ79" s="385" t="e">
        <f>#VALUE!</f>
        <v>#VALUE!</v>
      </c>
      <c r="AK79" s="385" t="e">
        <f>#VALUE!</f>
        <v>#VALUE!</v>
      </c>
      <c r="AL79" s="385" t="e">
        <f>IF(AK79="","",IF('[1]Multi-Field'!AU75=20,10,IF(AK79-30&lt;0,0,AK79-30)))</f>
        <v>#VALUE!</v>
      </c>
      <c r="AM79" s="385" t="e">
        <f>#VALUE!</f>
        <v>#VALUE!</v>
      </c>
      <c r="AN79" s="385" t="e">
        <f t="shared" ref="AN79:AN142" si="23">IF(AM79="","",IF(AM79-35&lt;1,0,AM79-35))</f>
        <v>#VALUE!</v>
      </c>
      <c r="AO79" s="385" t="e">
        <f>#VALUE!</f>
        <v>#VALUE!</v>
      </c>
      <c r="AP79" s="385" t="e">
        <f>#VALUE!</f>
        <v>#VALUE!</v>
      </c>
      <c r="AQ79" s="385" t="e">
        <f>#VALUE!</f>
        <v>#VALUE!</v>
      </c>
      <c r="AR79" s="385" t="e">
        <f>#VALUE!</f>
        <v>#VALUE!</v>
      </c>
      <c r="AS79" s="385" t="e">
        <f>IF(AR79="","",IF('[1]Multi-Field'!AU75&gt;9,0,AR79-15))</f>
        <v>#VALUE!</v>
      </c>
      <c r="AT79" s="385" t="e">
        <f>#VALUE!</f>
        <v>#VALUE!</v>
      </c>
      <c r="AU79" s="385" t="e">
        <f>#VALUE!</f>
        <v>#VALUE!</v>
      </c>
      <c r="AV79" s="385" t="e">
        <f>IF(AU79="","",IF('[1]Multi-Field'!AU75=9&gt;9,0,AU79-35))</f>
        <v>#VALUE!</v>
      </c>
      <c r="AW79" s="385" t="e">
        <f>#VALUE!</f>
        <v>#VALUE!</v>
      </c>
      <c r="AX79" s="385" t="e">
        <f t="shared" ref="AX79:AX142" si="24">IF(AW79="","",IF(AW79=0,40,AW79+35))</f>
        <v>#VALUE!</v>
      </c>
      <c r="AY79" s="385" t="str">
        <f>IF('[1]Multi-Field'!AU75="","",IF('[1]Multi-Field'!AU75&lt;1,100,IF('[1]Multi-Field'!AU75=1,75,IF('[1]Multi-Field'!AU75=2,50,IF('[1]Multi-Field'!AU75=3,25,IF('[1]Multi-Field'!AU75&gt;3,0,""))))))</f>
        <v/>
      </c>
      <c r="AZ79" s="385" t="str">
        <f t="shared" ref="AZ79:AZ142" si="25">IF(AY79="","",IF(AY79=0,0,AY79-25))</f>
        <v/>
      </c>
      <c r="BA79" s="385" t="e">
        <f>#VALUE!</f>
        <v>#VALUE!</v>
      </c>
      <c r="BB79" s="385" t="e">
        <f>IF(BA79="","",IF(AND('[1]Multi-Field'!AU75&lt;40,'[1]Multi-Field'!AU75&gt;9),40,IF('[1]Multi-Field'!AU75&gt;39,0,BA79+5)))</f>
        <v>#VALUE!</v>
      </c>
      <c r="BC79" s="386" t="e">
        <f t="shared" si="22"/>
        <v>#VALUE!</v>
      </c>
      <c r="BD79" s="283">
        <v>0.39</v>
      </c>
      <c r="BE79" s="283">
        <v>0.9</v>
      </c>
      <c r="BF79" s="411" t="s">
        <v>1250</v>
      </c>
      <c r="BG79" s="412">
        <v>4</v>
      </c>
      <c r="BH79" s="412">
        <v>4.5</v>
      </c>
      <c r="BI79" s="412">
        <v>4.5</v>
      </c>
      <c r="BJ79" s="409" t="e">
        <f>IF(AND('[1]Single Field'!#REF!=[1]Lists!BF79,'[1]Single Field'!#REF!="Drained"),"x",IF(AND('[1]Single Field'!#REF!=[1]Lists!BF79,'[1]Single Field'!#REF!="Undrained"),O,""))</f>
        <v>#REF!</v>
      </c>
      <c r="BK79" s="409" t="str">
        <f>IF(AND('[1]Multi-Field'!$E$3=[1]Lists!BF79,'[1]Multi-Field'!$F$3="Drained"),BI79,IF(AND('[1]Multi-Field'!$E$3=BF79,'[1]Multi-Field'!$F$3="undrained"),BH79,""))</f>
        <v/>
      </c>
      <c r="BL79" s="409" t="str">
        <f>IF(AND('[1]Multi-Field'!$E$4=BF79,'[1]Multi-Field'!$F$4="Drained"),BI79,IF(AND('[1]Multi-Field'!$E$4=BF79,'[1]Multi-Field'!$F$4="undrained"),BH79,""))</f>
        <v/>
      </c>
      <c r="BM79" s="409" t="str">
        <f>IF(AND('[1]Multi-Field'!$E$5=BF79,'[1]Multi-Field'!$F$5="Drained"),BI79,IF(AND('[1]Multi-Field'!$E$5=BF79,'[1]Multi-Field'!$F$5="undrained"),BH79,""))</f>
        <v/>
      </c>
      <c r="BN79" s="409" t="str">
        <f>IF(AND('[1]Multi-Field'!$E$6=BF79,'[1]Multi-Field'!$F$6="Drained"),BI79,IF(AND('[1]Multi-Field'!$E$6=BF79,'[1]Multi-Field'!$F$6="undrained"),BH79,""))</f>
        <v/>
      </c>
      <c r="BO79" s="409" t="str">
        <f>IF(AND('[1]Multi-Field'!$E$7=BF79,'[1]Multi-Field'!$F$7="Drained"),BI79,IF(AND('[1]Multi-Field'!$E$7=BF79,'[1]Multi-Field'!$F$7="undrained"),BH79,""))</f>
        <v/>
      </c>
      <c r="BP79" s="409" t="str">
        <f>IF(AND('[1]Multi-Field'!$E$8=BF79,'[1]Multi-Field'!$F$8="Drained"),BI79,IF(AND('[1]Multi-Field'!$E$8=BF79,'[1]Multi-Field'!$F$8="undrained"),BH79,""))</f>
        <v/>
      </c>
      <c r="BQ79" s="409" t="str">
        <f>IF(AND('[1]Multi-Field'!$E$9=BF79,'[1]Multi-Field'!$F$9="Drained"),BI79,IF(AND('[1]Multi-Field'!$E$9=BF79,'[1]Multi-Field'!$F$9="undrained"),BH79,""))</f>
        <v/>
      </c>
      <c r="BR79" s="409" t="str">
        <f>IF(AND('[1]Multi-Field'!$E$10=BF79,'[1]Multi-Field'!$F$10="Drained"),BI79,IF(AND('[1]Multi-Field'!$E$10=BF79,'[1]Multi-Field'!$F$10="undrained"),BH79,""))</f>
        <v/>
      </c>
      <c r="BS79" s="409" t="str">
        <f>IF(AND('[1]Multi-Field'!$E$11=BF79,'[1]Multi-Field'!$F$11="Drained"),BI79,IF(AND('[1]Multi-Field'!$E$11=BF79,'[1]Multi-Field'!$F$11="undrained"),BH79,""))</f>
        <v/>
      </c>
      <c r="BT79" s="409" t="str">
        <f>IF(AND('[1]Multi-Field'!$E$12=BF79,'[1]Multi-Field'!$F$12="Drained"),BI79,IF(AND('[1]Multi-Field'!$E$12=BF79,'[1]Multi-Field'!$F$12="undrained"),BH79,""))</f>
        <v/>
      </c>
      <c r="BU79" s="409" t="str">
        <f>IF(AND('[1]Multi-Field'!$E$13=BF79,'[1]Multi-Field'!$F$13="Drained"),BI79,IF(AND('[1]Multi-Field'!$E$3=BF79,'[1]Multi-Field'!$F$13="undrained"),BH79,""))</f>
        <v/>
      </c>
      <c r="BV79" s="409" t="str">
        <f>IF(AND('[1]Multi-Field'!$E$14=BF79,'[1]Multi-Field'!$F$14="Drained"),BI79,IF(AND('[1]Multi-Field'!$E$14=BF79,'[1]Multi-Field'!$F$14="undrained"),BH79,""))</f>
        <v/>
      </c>
      <c r="BW79" s="409" t="str">
        <f>IF(AND('[1]Multi-Field'!$E$15=BF79,'[1]Multi-Field'!$F$15="Drained"),BI79,IF(AND('[1]Multi-Field'!$E$15=BF79,'[1]Multi-Field'!$F$15="undrained"),BH79,""))</f>
        <v/>
      </c>
      <c r="BX79" s="409" t="str">
        <f>IF(AND('[1]Multi-Field'!$E$16=[1]Lists!BF79,'[1]Multi-Field'!$F$16="Drained"),BI79,IF(AND('[1]Multi-Field'!$E$16=[1]Lists!BF79,'[1]Multi-Field'!$F$16="undrained"),BH79,""))</f>
        <v/>
      </c>
      <c r="BY79" s="409" t="str">
        <f>IF(AND('[1]Multi-Field'!$E$17=[1]Lists!BF79,'[1]Multi-Field'!$F$17="Drained"),BI79,IF(AND('[1]Multi-Field'!$E$17=[1]Lists!BF79,'[1]Multi-Field'!$F$17="undrained"),BH79,""))</f>
        <v/>
      </c>
      <c r="BZ79" s="409" t="str">
        <f>IF(AND('[1]Multi-Field'!$E$18=[1]Lists!BF79,'[1]Multi-Field'!$F$18="Drained"),BI79,IF(AND('[1]Multi-Field'!$E$18=[1]Lists!BF79,'[1]Multi-Field'!$F$18="undrained"),BH79,""))</f>
        <v/>
      </c>
      <c r="CA79" s="409" t="str">
        <f>IF(AND('[1]Multi-Field'!$E$19=[1]Lists!BF79,'[1]Multi-Field'!$F$19="Drained"),BI79,IF(AND('[1]Multi-Field'!$E$19=[1]Lists!BF79,'[1]Multi-Field'!$F$19="undrained"),BH79,""))</f>
        <v/>
      </c>
      <c r="CB79" s="409" t="str">
        <f>IF(AND('[1]Multi-Field'!$E$20=[1]Lists!BF79,'[1]Multi-Field'!$F$20="Drained"),BI79,IF(AND('[1]Multi-Field'!$E$20=[1]Lists!BF79,'[1]Multi-Field'!$F$20="undrained"),BH79,""))</f>
        <v/>
      </c>
      <c r="CC79" s="409" t="str">
        <f>IF(AND('[1]Multi-Field'!$E$21=[1]Lists!BF79,'[1]Multi-Field'!$F$21="Drained"),BI79,IF(AND('[1]Multi-Field'!$E$21=[1]Lists!BF79,'[1]Multi-Field'!$F$21="undrained"),BH79,""))</f>
        <v/>
      </c>
      <c r="CD79" s="409" t="str">
        <f>IF(AND('[1]Multi-Field'!$E$22=[1]Lists!BF79,'[1]Multi-Field'!$F$22="Drained"),BI79,IF(AND('[1]Multi-Field'!$E$22=[1]Lists!BF79,'[1]Multi-Field'!$F$22="undrained"),BH79,""))</f>
        <v/>
      </c>
      <c r="CE79" s="409" t="str">
        <f>IF(AND('[1]Multi-Field'!$E$23=[1]Lists!BF79,'[1]Multi-Field'!$F$23="Drained"),BI79,IF(AND('[1]Multi-Field'!$E$23=[1]Lists!BF79,'[1]Multi-Field'!$F$23="undrained"),BH79,""))</f>
        <v/>
      </c>
      <c r="CF79" s="409" t="str">
        <f>IF(AND('[1]Multi-Field'!$E$24=[1]Lists!BF79,'[1]Multi-Field'!$F$24="Drained"),BI79,IF(AND('[1]Multi-Field'!$E$24=[1]Lists!BF79,'[1]Multi-Field'!$F$24="undrained"),BH79,""))</f>
        <v/>
      </c>
      <c r="CG79" s="409" t="str">
        <f>IF(AND('[1]Multi-Field'!$E$25=[1]Lists!BF79,'[1]Multi-Field'!$F$25="Drained"),BI79,IF(AND('[1]Multi-Field'!$E$25=[1]Lists!BF79,'[1]Multi-Field'!$F$25="undrained"),BH79,""))</f>
        <v/>
      </c>
      <c r="CH79" s="409" t="str">
        <f>IF(AND('[1]Multi-Field'!$E$26=[1]Lists!BF79,'[1]Multi-Field'!$F$26="Drained"),BI79,IF(AND('[1]Multi-Field'!$E$26=[1]Lists!BF79,'[1]Multi-Field'!$F$26="undrained"),BH79,""))</f>
        <v/>
      </c>
      <c r="CI79" s="409" t="str">
        <f>IF(AND('[1]Multi-Field'!$E$27=[1]Lists!BF79,'[1]Multi-Field'!$F$27="Drained"),BI79,IF(AND('[1]Multi-Field'!$E$27=[1]Lists!BF79,'[1]Multi-Field'!$F$27="undrained"),BH79,""))</f>
        <v/>
      </c>
      <c r="CJ79" s="409" t="str">
        <f>IF(AND('[1]Multi-Field'!$E$28=[1]Lists!BF79,'[1]Multi-Field'!$F$28="Drained"),BI79,IF(AND('[1]Multi-Field'!$E$28=[1]Lists!BF79,'[1]Multi-Field'!$F$28="undrained"),BH79,""))</f>
        <v/>
      </c>
      <c r="CK79" s="409" t="str">
        <f>IF(AND('[1]Multi-Field'!$E$29=[1]Lists!BF79,'[1]Multi-Field'!$F$29="Drained"),BI79,IF(AND('[1]Multi-Field'!$E$29=[1]Lists!BF79,'[1]Multi-Field'!$F$29="undrained"),BH79,""))</f>
        <v/>
      </c>
      <c r="CL79" s="409" t="str">
        <f>IF(AND('[1]Multi-Field'!$E$30=[1]Lists!BF79,'[1]Multi-Field'!$F$30="Drained"),BI79,IF(AND('[1]Multi-Field'!$E$30=[1]Lists!BF79,'[1]Multi-Field'!$F$30="undrained"),BH79,""))</f>
        <v/>
      </c>
      <c r="CM79" s="409" t="str">
        <f>IF(AND('[1]Multi-Field'!$E$31=[1]Lists!BF79,'[1]Multi-Field'!$F$31="Drained"),BI79,IF(AND('[1]Multi-Field'!$E$31=[1]Lists!BF79,'[1]Multi-Field'!$F$31="undrained"),BH79,""))</f>
        <v/>
      </c>
      <c r="CN79" s="409" t="str">
        <f>IF(AND('[1]Multi-Field'!$E$32=[1]Lists!BF79,'[1]Multi-Field'!$F$32="Drained"),BI79,IF(AND('[1]Multi-Field'!$E$32=[1]Lists!BF79,'[1]Multi-Field'!$F$32="undrained"),BH79,""))</f>
        <v/>
      </c>
      <c r="CO79" s="409" t="str">
        <f>IF(AND('[1]Multi-Field'!$E$33=[1]Lists!BF79,'[1]Multi-Field'!$F$33="Drained"),BI79,IF(AND('[1]Multi-Field'!$E$33=[1]Lists!BF79,'[1]Multi-Field'!$F$33="undrained"),BH79,""))</f>
        <v/>
      </c>
      <c r="CP79" s="409" t="str">
        <f>IF(AND('[1]Multi-Field'!$E$34=[1]Lists!BF79,'[1]Multi-Field'!$F$34="Drained"),BI79,IF(AND('[1]Multi-Field'!$E$34=[1]Lists!BF79,'[1]Multi-Field'!$F$34="undrained"),BH79,""))</f>
        <v/>
      </c>
      <c r="CQ79" s="409" t="str">
        <f>IF(AND('[1]Multi-Field'!$E$35=[1]Lists!BF79,'[1]Multi-Field'!$F$35="Drained"),BI79,IF(AND('[1]Multi-Field'!$E$35=[1]Lists!BF79,'[1]Multi-Field'!$F$35="undrained"),BH79,""))</f>
        <v/>
      </c>
      <c r="CR79" s="409" t="str">
        <f>IF(AND('[1]Multi-Field'!$E$36=[1]Lists!BF79,'[1]Multi-Field'!$F$36="Drained"),BI79,IF(AND('[1]Multi-Field'!$E$36=[1]Lists!BF79,'[1]Multi-Field'!$F$36="undrained"),BH79,""))</f>
        <v/>
      </c>
      <c r="CS79" s="409" t="str">
        <f>IF(AND('[1]Multi-Field'!$E$37=[1]Lists!BF79,'[1]Multi-Field'!$F$37="Drained"),BI79,IF(AND('[1]Multi-Field'!$E$37=[1]Lists!BF79,'[1]Multi-Field'!$F$37="undrained"),BH79,""))</f>
        <v/>
      </c>
      <c r="CT79" s="409" t="str">
        <f>IF(AND('[1]Multi-Field'!$E$38=[1]Lists!BF79,'[1]Multi-Field'!$F$38="Drained"),BI79,IF(AND('[1]Multi-Field'!$E$38=[1]Lists!BF79,'[1]Multi-Field'!$F$38="undrained"),BH79,""))</f>
        <v/>
      </c>
      <c r="CU79" s="409" t="str">
        <f>IF(AND('[1]Multi-Field'!$E$39=[1]Lists!BF79,'[1]Multi-Field'!$F$39="Drained"),BI79,IF(AND('[1]Multi-Field'!$E$39=[1]Lists!BF79,'[1]Multi-Field'!$F$39="undrained"),BH79,""))</f>
        <v/>
      </c>
      <c r="CV79" s="409" t="str">
        <f>IF(AND('[1]Multi-Field'!$E$40=[1]Lists!BF79,'[1]Multi-Field'!$F$40="Drained"),BI79,IF(AND('[1]Multi-Field'!$E$40=[1]Lists!BF79,'[1]Multi-Field'!$F$40="undrained"),BH79,""))</f>
        <v/>
      </c>
      <c r="CW79" s="409" t="str">
        <f>IF(AND('[1]Multi-Field'!$E$41=[1]Lists!BF79,'[1]Multi-Field'!$F$40="Drained"),BI79,IF(AND('[1]Multi-Field'!$E$40=[1]Lists!BF79,'[1]Multi-Field'!$F$40="undrained"),BH79,""))</f>
        <v/>
      </c>
      <c r="CX79" s="409" t="str">
        <f>IF(AND('[1]Multi-Field'!$E$42=[1]Lists!BF79,'[1]Multi-Field'!$F$42="Drained"),BI79,IF(AND('[1]Multi-Field'!$E$42=[1]Lists!BF79,'[1]Multi-Field'!$F$42="undrained"),BH79,""))</f>
        <v/>
      </c>
      <c r="CY79" s="409" t="str">
        <f>IF(AND('[1]Multi-Field'!$E$43=[1]Lists!BF79,'[1]Multi-Field'!$F$43="Drained"),BI79,IF(AND('[1]Multi-Field'!$E$43=[1]Lists!BF79,'[1]Multi-Field'!$F$43="undrained"),BH79,""))</f>
        <v/>
      </c>
      <c r="CZ79" s="409" t="str">
        <f>IF(AND('[1]Multi-Field'!$E$44=[1]Lists!BF79,'[1]Multi-Field'!$F$44="Drained"),BI79,IF(AND('[1]Multi-Field'!$E$44=[1]Lists!BF79,'[1]Multi-Field'!$F$44="undrained"),BH79,""))</f>
        <v/>
      </c>
      <c r="DA79" s="409" t="str">
        <f>IF(AND('[1]Multi-Field'!$E$45=[1]Lists!BF79,'[1]Multi-Field'!$F$45="Drained"),BI79,IF(AND('[1]Multi-Field'!$E$45=[1]Lists!BF79,'[1]Multi-Field'!$F$45="undrained"),BH79,""))</f>
        <v/>
      </c>
      <c r="DB79" s="409" t="str">
        <f>IF(AND('[1]Multi-Field'!$E$46=[1]Lists!BF79,'[1]Multi-Field'!$F$46="Drained"),BI79,IF(AND('[1]Multi-Field'!$E$46=[1]Lists!BF79,'[1]Multi-Field'!$F$46="undrained"),BH79,""))</f>
        <v/>
      </c>
      <c r="DC79" s="409" t="str">
        <f>IF(AND('[1]Multi-Field'!$E$47=[1]Lists!BF79,'[1]Multi-Field'!$F$47="Drained"),BI79,IF(AND('[1]Multi-Field'!$E$47=[1]Lists!BF79,'[1]Multi-Field'!$F$47="undrained"),BH79,""))</f>
        <v/>
      </c>
      <c r="DD79" s="409" t="str">
        <f>IF(AND('[1]Multi-Field'!$E$48=[1]Lists!BF79,'[1]Multi-Field'!$F$48="Drained"),BI79,IF(AND('[1]Multi-Field'!$E$48=[1]Lists!BF79,'[1]Multi-Field'!$F$48="undrained"),BH79,""))</f>
        <v/>
      </c>
      <c r="DE79" s="409" t="str">
        <f>IF(AND('[1]Multi-Field'!$E$49=[1]Lists!BF79,'[1]Multi-Field'!$F$49="Drained"),BI79,IF(AND('[1]Multi-Field'!$E$49=[1]Lists!BF79,'[1]Multi-Field'!$F$9="undrained"),BH79,""))</f>
        <v/>
      </c>
      <c r="DF79" s="409" t="str">
        <f>IF(AND('[1]Multi-Field'!$E$50=[1]Lists!BF79,'[1]Multi-Field'!$F$50="Drained"),BI79,IF(AND('[1]Multi-Field'!$E$50=[1]Lists!BF79,'[1]Multi-Field'!$F$50="undrained"),BH79,""))</f>
        <v/>
      </c>
      <c r="DG79" s="409" t="str">
        <f>IF(AND('[1]Multi-Field'!$E$51=[1]Lists!BF79,'[1]Multi-Field'!$F$51="Drained"),BI79,IF(AND('[1]Multi-Field'!$E$51=[1]Lists!BF79,'[1]Multi-Field'!$F$51="undrained"),BH79,""))</f>
        <v/>
      </c>
      <c r="DH79" s="409" t="str">
        <f>IF(AND('[1]Multi-Field'!$E$52=[1]Lists!BF79,'[1]Multi-Field'!$F$52="Drained"),BI79,IF(AND('[1]Multi-Field'!$E$52=[1]Lists!BF79,'[1]Multi-Field'!$F$52="undrained"),BH79,""))</f>
        <v/>
      </c>
      <c r="DI79" s="409" t="str">
        <f>IF(AND('[1]Multi-Field'!$E$53=[1]Lists!BF79,'[1]Multi-Field'!$F$53="Drained"),BI79,IF(AND('[1]Multi-Field'!$E$53=[1]Lists!BF79,'[1]Multi-Field'!$F$53="undrained"),BH79,""))</f>
        <v/>
      </c>
      <c r="DJ79" s="409" t="str">
        <f>IF(AND('[1]Multi-Field'!$E$54=[1]Lists!BF79,'[1]Multi-Field'!$F$54="Drained"),BI79,IF(AND('[1]Multi-Field'!$E$54=[1]Lists!BF79,'[1]Multi-Field'!$F$54="undrained"),BH79,""))</f>
        <v/>
      </c>
      <c r="DK79" s="409" t="str">
        <f>IF(AND('[1]Multi-Field'!$E$55=[1]Lists!BF79,'[1]Multi-Field'!$F$55="Drained"),BI79,IF(AND('[1]Multi-Field'!$E$55=[1]Lists!BF79,'[1]Multi-Field'!$F$55="undrained"),BH79,""))</f>
        <v/>
      </c>
      <c r="DL79" s="409" t="str">
        <f>IF(AND('[1]Multi-Field'!$E$56=[1]Lists!BF79,'[1]Multi-Field'!$F$56="Drained"),BI79,IF(AND('[1]Multi-Field'!$E$56=[1]Lists!BF79,'[1]Multi-Field'!$F$56="undrained"),BH79,""))</f>
        <v/>
      </c>
      <c r="DM79" s="409" t="str">
        <f>IF(AND('[1]Multi-Field'!$E$57=[1]Lists!BF79,'[1]Multi-Field'!$F$57="Drained"),BI79,IF(AND('[1]Multi-Field'!$E$57=[1]Lists!BF79,'[1]Multi-Field'!$F$57="undrained"),BH79,""))</f>
        <v/>
      </c>
      <c r="DN79" s="409" t="str">
        <f>IF(AND('[1]Multi-Field'!$E$58=[1]Lists!BF79,'[1]Multi-Field'!$F$58="Drained"),BI79,IF(AND('[1]Multi-Field'!$E$58=[1]Lists!BF79,'[1]Multi-Field'!$F$58="undrained"),BH79,""))</f>
        <v/>
      </c>
      <c r="DO79" s="409" t="str">
        <f>IF(AND('[1]Multi-Field'!$E$59=[1]Lists!BF79,'[1]Multi-Field'!$F$59="Drained"),BI79,IF(AND('[1]Multi-Field'!$E$59=[1]Lists!BF79,'[1]Multi-Field'!$F$59="undrained"),BH79,""))</f>
        <v/>
      </c>
      <c r="DP79" s="409" t="str">
        <f>IF(AND('[1]Multi-Field'!$E$60=[1]Lists!BF79,'[1]Multi-Field'!$F$60="Drained"),BI79,IF(AND('[1]Multi-Field'!$E$60=[1]Lists!BF79,'[1]Multi-Field'!$F$60="undrained"),BH79,""))</f>
        <v/>
      </c>
      <c r="DQ79" s="409" t="str">
        <f>IF(AND('[1]Multi-Field'!$E$61=[1]Lists!BF79,'[1]Multi-Field'!$F$61="Drained"),BI79,IF(AND('[1]Multi-Field'!$E$61=[1]Lists!BF79,'[1]Multi-Field'!$F$61="undrained"),BH79,""))</f>
        <v/>
      </c>
      <c r="DR79" s="409" t="str">
        <f>IF(AND('[1]Multi-Field'!$E$62=[1]Lists!BF79,'[1]Multi-Field'!$F$62="Drained"),BI79,IF(AND('[1]Multi-Field'!$E$62=[1]Lists!BF79,'[1]Multi-Field'!$F$62="undrained"),BH79,""))</f>
        <v/>
      </c>
      <c r="DS79" s="409" t="str">
        <f>IF(AND('[1]Multi-Field'!$E$63=[1]Lists!BF79,'[1]Multi-Field'!$F$63="Drained"),BI79,IF(AND('[1]Multi-Field'!$E$63=[1]Lists!BF79,'[1]Multi-Field'!$F$63="undrained"),BH79,""))</f>
        <v/>
      </c>
      <c r="DT79" s="409" t="str">
        <f>IF(AND('[1]Multi-Field'!$E$64=[1]Lists!BF79,'[1]Multi-Field'!$F$64="Drained"),BI79,IF(AND('[1]Multi-Field'!$E$64=[1]Lists!BF79,'[1]Multi-Field'!$F$64="undrained"),BH79,""))</f>
        <v/>
      </c>
      <c r="DU79" s="409" t="str">
        <f>IF(AND('[1]Multi-Field'!$E$65=[1]Lists!BF79,'[1]Multi-Field'!$F$65="Drained"),BI79,IF(AND('[1]Multi-Field'!$E$65=[1]Lists!BF79,'[1]Multi-Field'!$F$65="undrained"),BH79,""))</f>
        <v/>
      </c>
      <c r="DV79" s="409" t="str">
        <f>IF(AND('[1]Multi-Field'!$E$66=[1]Lists!BF79,'[1]Multi-Field'!$F$66="Drained"),BI79,IF(AND('[1]Multi-Field'!$E$66=[1]Lists!BF79,'[1]Multi-Field'!$F$66="undrained"),BH79,""))</f>
        <v/>
      </c>
      <c r="DW79" s="409" t="str">
        <f>IF(AND('[1]Multi-Field'!$E$67=[1]Lists!BF79,'[1]Multi-Field'!$F$67="Drained"),BI79,IF(AND('[1]Multi-Field'!$E$67=[1]Lists!BF79,'[1]Multi-Field'!$F$67="undrained"),BH79,""))</f>
        <v/>
      </c>
      <c r="DX79" s="409" t="str">
        <f>IF(AND('[1]Multi-Field'!$E$68=[1]Lists!BF79,'[1]Multi-Field'!$F$68="Drained"),BI79,IF(AND('[1]Multi-Field'!$E$68=[1]Lists!BF79,'[1]Multi-Field'!$F$68="undrained"),BH79,""))</f>
        <v/>
      </c>
      <c r="DY79" s="409" t="str">
        <f>IF(AND('[1]Multi-Field'!$E$69=[1]Lists!BF79,'[1]Multi-Field'!$F$69="Drained"),BI79,IF(AND('[1]Multi-Field'!$E$69=[1]Lists!BF79,'[1]Multi-Field'!$F$69="undrained"),BH79,""))</f>
        <v/>
      </c>
      <c r="DZ79" s="409" t="str">
        <f>IF(AND('[1]Multi-Field'!$E$70=[1]Lists!BF79,'[1]Multi-Field'!$F$70="Drained"),BI79,IF(AND('[1]Multi-Field'!$E$70=[1]Lists!BF79,'[1]Multi-Field'!$F$70="undrained"),BH79,""))</f>
        <v/>
      </c>
      <c r="EA79" s="409" t="str">
        <f>IF(AND('[1]Multi-Field'!$E$71=[1]Lists!BF79,'[1]Multi-Field'!$F$71="Drained"),BI79,IF(AND('[1]Multi-Field'!$E$71=[1]Lists!BF79,'[1]Multi-Field'!$F$71="undrained"),BH79,""))</f>
        <v/>
      </c>
      <c r="EB79" s="409" t="str">
        <f>IF(AND('[1]Multi-Field'!$E$72=[1]Lists!BF79,'[1]Multi-Field'!$F$72="Drained"),BI79,IF(AND('[1]Multi-Field'!$E$72=[1]Lists!BF79,'[1]Multi-Field'!$F$72="undrained"),BH79,""))</f>
        <v/>
      </c>
      <c r="EC79" s="409" t="str">
        <f>IF(AND('[1]Multi-Field'!$E$73=[1]Lists!BF79,'[1]Multi-Field'!$F$73="Drained"),BI79,IF(AND('[1]Multi-Field'!$E$73=[1]Lists!BF79,'[1]Multi-Field'!$F$73="undrained"),BH79,""))</f>
        <v/>
      </c>
      <c r="ED79" s="409" t="str">
        <f>IF(AND('[1]Multi-Field'!$E$74=[1]Lists!BF79,'[1]Multi-Field'!$F$74="Drained"),BI79,IF(AND('[1]Multi-Field'!$E$74=[1]Lists!BF79,'[1]Multi-Field'!$F$74="undrained"),BH79,""))</f>
        <v/>
      </c>
      <c r="EE79" s="409" t="str">
        <f>IF(AND('[1]Multi-Field'!$E$75=[1]Lists!BF79,'[1]Multi-Field'!$F$75="Drained"),BI79,IF(AND('[1]Multi-Field'!$E$75=[1]Lists!BF79,'[1]Multi-Field'!$F$75="undrained"),BH79,""))</f>
        <v/>
      </c>
      <c r="EF79" s="409" t="str">
        <f>IF(AND('[1]Multi-Field'!$E$76=[1]Lists!BF79,'[1]Multi-Field'!$F$76="Drained"),BI79,IF(AND('[1]Multi-Field'!$E$76=[1]Lists!BF79,'[1]Multi-Field'!$F$6="undrained"),BH79,""))</f>
        <v/>
      </c>
      <c r="EG79" s="409" t="str">
        <f>IF(AND('[1]Multi-Field'!$E$77=[1]Lists!BF79,'[1]Multi-Field'!$F$77="Drained"),BI79,IF(AND('[1]Multi-Field'!$E$77=[1]Lists!BF79,'[1]Multi-Field'!$F$77="undrained"),BH79,""))</f>
        <v/>
      </c>
      <c r="EH79" s="409" t="str">
        <f>IF(AND('[1]Multi-Field'!$E$78=[1]Lists!BF79,'[1]Multi-Field'!$F$78="Drained"),BI79,IF(AND('[1]Multi-Field'!$E$78=[1]Lists!BF79,'[1]Multi-Field'!$F$78="undrained"),BH79,""))</f>
        <v/>
      </c>
      <c r="EI79" s="409" t="str">
        <f>IF(AND('[1]Multi-Field'!$E$79=[1]Lists!BF79,'[1]Multi-Field'!$F$79="Drained"),BI79,IF(AND('[1]Multi-Field'!$E$79=[1]Lists!BF79,'[1]Multi-Field'!$F$79="undrained"),BH79,""))</f>
        <v/>
      </c>
      <c r="EJ79" s="409">
        <f>IF(AND('[1]Multi-Field'!$E$80=[1]Lists!BF79,'[1]Multi-Field'!$F$80="Drained"),BI79,IF(AND('[1]Multi-Field'!$E$80=[1]Lists!BF79,'[1]Multi-Field'!$F$80="undrained"),BH79,""))</f>
        <v>4.5</v>
      </c>
      <c r="EK79" s="409" t="str">
        <f>IF(AND('[1]Multi-Field'!$E$81=[1]Lists!BF79,'[1]Multi-Field'!$F$81="Drained"),BI79,IF(AND('[1]Multi-Field'!$E$81=[1]Lists!BF79,'[1]Multi-Field'!$F$81="undrained"),BH79,""))</f>
        <v/>
      </c>
      <c r="EL79" s="409" t="str">
        <f>IF(AND('[1]Multi-Field'!$E$82=[1]Lists!BF79,'[1]Multi-Field'!$F$82="Drained"),BI79,IF(AND('[1]Multi-Field'!$E$82=[1]Lists!BF79,'[1]Multi-Field'!$F$82="undrained"),BH79,""))</f>
        <v/>
      </c>
      <c r="EM79" s="409" t="str">
        <f>IF(AND('[1]Multi-Field'!$E$83=[1]Lists!BF79,'[1]Multi-Field'!$F$83="Drained"),BI79,IF(AND('[1]Multi-Field'!$E$83=[1]Lists!BF79,'[1]Multi-Field'!$F$83="undrained"),BH79,""))</f>
        <v/>
      </c>
      <c r="EN79" s="409" t="str">
        <f>IF(AND('[1]Multi-Field'!$E$84=[1]Lists!BF79,'[1]Multi-Field'!$F$84="Drained"),BI79,IF(AND('[1]Multi-Field'!$E$84=[1]Lists!BF79,'[1]Multi-Field'!$F$84="undrained"),BH79,""))</f>
        <v/>
      </c>
      <c r="EO79" s="409" t="str">
        <f>IF(AND('[1]Multi-Field'!$E$85=[1]Lists!BF79,'[1]Multi-Field'!$F$85="Drained"),BI79,IF(AND('[1]Multi-Field'!$E$85=[1]Lists!BF79,'[1]Multi-Field'!$F$85="undrained"),BH79,""))</f>
        <v/>
      </c>
      <c r="EP79" s="409" t="str">
        <f>IF(AND('[1]Multi-Field'!$E$86=[1]Lists!BF79,'[1]Multi-Field'!$F$86="Drained"),BI79,IF(AND('[1]Multi-Field'!$E$86=[1]Lists!BF79,'[1]Multi-Field'!$F$86="undrained"),BH79,""))</f>
        <v/>
      </c>
      <c r="EQ79" s="409" t="str">
        <f>IF(AND('[1]Multi-Field'!$E$87=[1]Lists!BF79,'[1]Multi-Field'!$F$87="Drained"),BI79,IF(AND('[1]Multi-Field'!$E$87=[1]Lists!BF79,'[1]Multi-Field'!$F$87="undrained"),BH79,""))</f>
        <v/>
      </c>
      <c r="ER79" s="409" t="str">
        <f>IF(AND('[1]Multi-Field'!$E$88=[1]Lists!BF79,'[1]Multi-Field'!$F$88="Drained"),BI79,IF(AND('[1]Multi-Field'!$E$88=[1]Lists!BF79,'[1]Multi-Field'!$F$88="undrained"),BH79,""))</f>
        <v/>
      </c>
      <c r="ES79" s="409" t="str">
        <f>IF(AND('[1]Multi-Field'!$E$89=[1]Lists!BF79,'[1]Multi-Field'!$F$89="Drained"),BI79,IF(AND('[1]Multi-Field'!$E$89=[1]Lists!BF79,'[1]Multi-Field'!$F$89="undrained"),BH79,""))</f>
        <v/>
      </c>
      <c r="ET79" s="409" t="str">
        <f>IF(AND('[1]Multi-Field'!$E$90=[1]Lists!BF79,'[1]Multi-Field'!$F$90="Drained"),BI79,IF(AND('[1]Multi-Field'!$E$90=[1]Lists!BF79,'[1]Multi-Field'!$F$90="undrained"),BH79,""))</f>
        <v/>
      </c>
      <c r="EU79" s="409" t="str">
        <f>IF(AND('[1]Multi-Field'!$E$91=[1]Lists!BF79,'[1]Multi-Field'!$F$91="Drained"),BI79,IF(AND('[1]Multi-Field'!$E$91=[1]Lists!BF79,'[1]Multi-Field'!$F$91="undrained"),BH79,""))</f>
        <v/>
      </c>
      <c r="EV79" s="409" t="str">
        <f>IF(AND('[1]Multi-Field'!$E$92=[1]Lists!BF79,'[1]Multi-Field'!$F$92="Drained"),BI79,IF(AND('[1]Multi-Field'!$E$92=[1]Lists!BF79,'[1]Multi-Field'!$F$92="undrained"),BH79,""))</f>
        <v/>
      </c>
      <c r="EW79" s="409" t="str">
        <f>IF(AND('[1]Multi-Field'!$E$93=[1]Lists!BF79,'[1]Multi-Field'!$F$93="Drained"),BI79,IF(AND('[1]Multi-Field'!$E$93=[1]Lists!BF79,'[1]Multi-Field'!$F$93="undrained"),BH79,""))</f>
        <v/>
      </c>
      <c r="EX79" s="409" t="str">
        <f>IF(AND('[1]Multi-Field'!$E$94=[1]Lists!BF79,'[1]Multi-Field'!$F$94="Drained"),BI79,IF(AND('[1]Multi-Field'!$E$94=[1]Lists!BF79,'[1]Multi-Field'!$F$94="undrained"),BH79,""))</f>
        <v/>
      </c>
      <c r="EY79" s="409" t="str">
        <f>IF(AND('[1]Multi-Field'!$E$95=[1]Lists!BF79,'[1]Multi-Field'!$F$95="Drained"),BI79,IF(AND('[1]Multi-Field'!$E$95=[1]Lists!BF79,'[1]Multi-Field'!$F$95="undrained"),BH79,""))</f>
        <v/>
      </c>
      <c r="EZ79" s="409" t="str">
        <f>IF(AND('[1]Multi-Field'!$E$96=[1]Lists!BF79,'[1]Multi-Field'!$F$96="Drained"),BI79,IF(AND('[1]Multi-Field'!$E$96=[1]Lists!BF79,'[1]Multi-Field'!$F$96="undrained"),BH79,""))</f>
        <v/>
      </c>
      <c r="FA79" s="409" t="str">
        <f>IF(AND('[1]Multi-Field'!$E$97=[1]Lists!BF79,'[1]Multi-Field'!$F$97="Drained"),BI79,IF(AND('[1]Multi-Field'!$E$97=[1]Lists!BF79,'[1]Multi-Field'!$F$97="undrained"),BH79,""))</f>
        <v/>
      </c>
      <c r="FB79" s="409" t="str">
        <f>IF(AND('[1]Multi-Field'!$E$98=[1]Lists!BF79,'[1]Multi-Field'!$F$98="Drained"),BI79,IF(AND('[1]Multi-Field'!$E$98=[1]Lists!BF79,'[1]Multi-Field'!$F$98="undrained"),BH79,""))</f>
        <v/>
      </c>
      <c r="FC79" s="409" t="str">
        <f>IF(AND('[1]Multi-Field'!$E$99=[1]Lists!BF79,'[1]Multi-Field'!$F$99="Drained"),BI79,IF(AND('[1]Multi-Field'!$E$99=[1]Lists!BF79,'[1]Multi-Field'!$F$99="undrained"),BH79,""))</f>
        <v/>
      </c>
      <c r="FD79" s="409" t="str">
        <f>IF(AND('[1]Multi-Field'!$E$100=[1]Lists!BF79,'[1]Multi-Field'!$F$100="Drained"),BI79,IF(AND('[1]Multi-Field'!$E$100=[1]Lists!BF79,'[1]Multi-Field'!$F$100="undrained"),BH79,""))</f>
        <v/>
      </c>
      <c r="FE79" s="409" t="str">
        <f>IF(AND('[1]Multi-Field'!$E$101=[1]Lists!BF79,'[1]Multi-Field'!$F$101="Drained"),BI79,IF(AND('[1]Multi-Field'!$E$101=[1]Lists!BF79,'[1]Multi-Field'!$F$101="undrained"),BH79,""))</f>
        <v/>
      </c>
      <c r="FF79" s="409" t="str">
        <f>IF(AND('[1]Multi-Field'!$E$102=[1]Lists!BF79,'[1]Multi-Field'!$F$102="Drained"),BI79,IF(AND('[1]Multi-Field'!$E$102=[1]Lists!BF79,'[1]Multi-Field'!$F$102="undrained"),BH79,""))</f>
        <v/>
      </c>
      <c r="FG79" s="409" t="str">
        <f>IF(AND('[1]Multi-Field'!$E$103=[1]Lists!BF79,'[1]Multi-Field'!$F$103="Drained"),BI79,IF(AND('[1]Multi-Field'!$E$103=[1]Lists!BF79,'[1]Multi-Field'!$F$103="undrained"),BH79,""))</f>
        <v/>
      </c>
      <c r="FH79" s="409" t="str">
        <f>IF(AND('[1]Multi-Field'!$E$104=[1]Lists!BF79,'[1]Multi-Field'!$F$104="Drained"),BI79,IF(AND('[1]Multi-Field'!$E$104=[1]Lists!BF79,'[1]Multi-Field'!$F$104="undrained"),BH79,""))</f>
        <v/>
      </c>
      <c r="FI79" s="409" t="str">
        <f>IF(AND('[1]Multi-Field'!$E$105=[1]Lists!BF79,'[1]Multi-Field'!$F$105="Drained"),BI79,IF(AND('[1]Multi-Field'!$E$105=[1]Lists!BF79,'[1]Multi-Field'!$F$105="undrained"),BH79,""))</f>
        <v/>
      </c>
      <c r="FJ79" s="409" t="str">
        <f>IF(AND('[1]Multi-Field'!$E$106=[1]Lists!BF79,'[1]Multi-Field'!$F$106="Drained"),BI79,IF(AND('[1]Multi-Field'!$E$106=[1]Lists!BF79,'[1]Multi-Field'!$F$106="undrained"),BH79,""))</f>
        <v/>
      </c>
      <c r="FK79" s="409" t="str">
        <f>IF(AND('[1]Multi-Field'!$E$107=[1]Lists!BF79,'[1]Multi-Field'!$F$107="Drained"),BI79,IF(AND('[1]Multi-Field'!$E$107=[1]Lists!BF79,'[1]Multi-Field'!$F$107="undrained"),BH79,""))</f>
        <v/>
      </c>
      <c r="FL79" s="409" t="str">
        <f>IF(AND('[1]Multi-Field'!$E$108=[1]Lists!BF79,'[1]Multi-Field'!$F$108="Drained"),BI79,IF(AND('[1]Multi-Field'!$E$108=[1]Lists!BF79,'[1]Multi-Field'!$F$108="undrained"),BH79,""))</f>
        <v/>
      </c>
      <c r="FM79" s="409" t="str">
        <f>IF(AND('[1]Multi-Field'!$E$109=[1]Lists!BF79,'[1]Multi-Field'!$F$109="Drained"),BI79,IF(AND('[1]Multi-Field'!$E$109=[1]Lists!BF79,'[1]Multi-Field'!$F$109="undrained"),BH79,""))</f>
        <v/>
      </c>
      <c r="FN79" s="409" t="str">
        <f>IF(AND('[1]Multi-Field'!$E$110=[1]Lists!BF79,'[1]Multi-Field'!$F$110="Drained"),BI79,IF(AND('[1]Multi-Field'!$E$110=[1]Lists!BF79,'[1]Multi-Field'!$F$110="undrained"),BH79,""))</f>
        <v/>
      </c>
      <c r="FO79" s="409" t="str">
        <f>IF(AND('[1]Multi-Field'!$E$111=[1]Lists!BF79,'[1]Multi-Field'!$F$111="Drained"),BI79,IF(AND('[1]Multi-Field'!$E$111=[1]Lists!BF79,'[1]Multi-Field'!$F$111="undrained"),BH79,""))</f>
        <v/>
      </c>
      <c r="FP79" s="409" t="str">
        <f>IF(AND('[1]Multi-Field'!$E$112=[1]Lists!BF79,'[1]Multi-Field'!$F$112="Drained"),BI79,IF(AND('[1]Multi-Field'!$E$112=[1]Lists!BF79,'[1]Multi-Field'!$F$112="undrained"),BH79,""))</f>
        <v/>
      </c>
      <c r="FQ79" s="409" t="str">
        <f>IF(AND('[1]Multi-Field'!$E$113=[1]Lists!BF79,'[1]Multi-Field'!$F$113="Drained"),BI79,IF(AND('[1]Multi-Field'!$E$113=[1]Lists!BF79,'[1]Multi-Field'!$F$113="undrained"),BH79,""))</f>
        <v/>
      </c>
      <c r="FR79" s="409" t="str">
        <f>IF(AND('[1]Multi-Field'!$E$114=[1]Lists!BF79,'[1]Multi-Field'!$F$114="Drained"),BI79,IF(AND('[1]Multi-Field'!$E$114=[1]Lists!BF79,'[1]Multi-Field'!$F$114="undrained"),BH79,""))</f>
        <v/>
      </c>
      <c r="FS79" s="409" t="str">
        <f>IF(AND('[1]Multi-Field'!$E$115=[1]Lists!BF79,'[1]Multi-Field'!$F$115="Drained"),BI79,IF(AND('[1]Multi-Field'!$E$115=[1]Lists!BF79,'[1]Multi-Field'!$F$115="undrained"),BH79,""))</f>
        <v/>
      </c>
      <c r="FT79" s="409" t="str">
        <f>IF(AND('[1]Multi-Field'!$E$116=[1]Lists!BF79,'[1]Multi-Field'!$F$116="Drained"),BI79,IF(AND('[1]Multi-Field'!$E$116=[1]Lists!BF79,'[1]Multi-Field'!$F$116="undrained"),BH79,""))</f>
        <v/>
      </c>
      <c r="FU79" s="409" t="str">
        <f>IF(AND('[1]Multi-Field'!$E$117=[1]Lists!BF79,'[1]Multi-Field'!$F$117="Drained"),BI79,IF(AND('[1]Multi-Field'!$E$117=[1]Lists!BF79,'[1]Multi-Field'!$F$117="undrained"),BH79,""))</f>
        <v/>
      </c>
      <c r="FV79" s="409" t="str">
        <f>IF(AND('[1]Multi-Field'!$E$118=[1]Lists!BF79,'[1]Multi-Field'!$F$118="Drained"),BI79,IF(AND('[1]Multi-Field'!$E$118=[1]Lists!BF79,'[1]Multi-Field'!$F$118="undrained"),BH79,""))</f>
        <v/>
      </c>
      <c r="FW79" s="409" t="str">
        <f>IF(AND('[1]Multi-Field'!$E$119=[1]Lists!BF79,'[1]Multi-Field'!$F$119="Drained"),BI79,IF(AND('[1]Multi-Field'!$E$119=[1]Lists!BF79,'[1]Multi-Field'!$F$119="undrained"),BH79,""))</f>
        <v/>
      </c>
      <c r="FX79" s="409" t="str">
        <f>IF(AND('[1]Multi-Field'!$E$120=[1]Lists!BF79,'[1]Multi-Field'!$F$120="Drained"),BI79,IF(AND('[1]Multi-Field'!$E$120=[1]Lists!BF79,'[1]Multi-Field'!$F$120="undrained"),BH79,""))</f>
        <v/>
      </c>
      <c r="FZ79" t="s">
        <v>863</v>
      </c>
      <c r="GC79" s="4">
        <f>'[1]Multi-Field'!B77</f>
        <v>0</v>
      </c>
      <c r="GD79" s="73" t="str">
        <f>IF(OR('[1]Multi-Field'!Q77=$FZ$43,'[1]Multi-Field'!Q77=$FZ$44),'[1]Multi-Field'!BS77,"")</f>
        <v/>
      </c>
      <c r="GE79" s="4" t="str">
        <f>IF(AND(OR('[1]Multi-Field'!Q77=$FZ$86,'[1]Multi-Field'!Q77=$FZ$94,'[1]Multi-Field'!Q77=$FZ$87,'[1]Multi-Field'!Q77=[1]Lists!$FZ$93,'[1]Multi-Field'!Q77=$FZ$59),'[1]Multi-Field'!BS77&gt;50),'[1]Multi-Field'!BS77*0.8,IF(AND(OR('[1]Multi-Field'!Q77=$FZ$86,'[1]Multi-Field'!Q77=$FZ$94,'[1]Multi-Field'!Q77=$FZ$87,'[1]Multi-Field'!Q77=[1]Lists!$FZ$93,'[1]Multi-Field'!Q77=[1]Lists!$FZ$59),'[1]Multi-Field'!BS77&lt;50),'[1]Multi-Field'!BS77,""))</f>
        <v/>
      </c>
      <c r="GF79" s="4" t="str">
        <f>IF(OR('[1]Multi-Field'!Q77=[1]Lists!$FZ$7,'[1]Multi-Field'!Q77=[1]Lists!$FZ$5,'[1]Multi-Field'!Q77=[1]Lists!$FZ$24,'[1]Multi-Field'!Q77=[1]Lists!$FZ$10,'[1]Multi-Field'!Q77=[1]Lists!$FZ$8, '[1]Multi-Field'!Q77=[1]Lists!$FZ$25, '[1]Multi-Field'!Q77=[1]Lists!$FZ$23, '[1]Multi-Field'!Q77= [1]Lists!$FZ$47, '[1]Multi-Field'!Q77=[1]Lists!$FZ$49, '[1]Multi-Field'!Q77=[1]Lists!$FZ$48,'[1]Multi-Field'!Q77=[1]Lists!$FZ$3, '[1]Multi-Field'!Q77=[1]Lists!$FZ$14,'[1]Multi-Field'!Q77=[1]Lists!$FZ$36, '[1]Multi-Field'!Q77=[1]Lists!$FZ$41,'[1]Multi-Field'!Q77=[1]Lists!$FZ$42),0,"")</f>
        <v/>
      </c>
      <c r="GG79" s="4" t="str">
        <f>IF(OR('[1]Multi-Field'!Q77=[1]Lists!$FZ$6,'[1]Multi-Field'!Q77=[1]Lists!$FZ$4, '[1]Multi-Field'!Q106=[1]Lists!$FZ$11, '[1]Multi-Field'!Q77=[1]Lists!$FZ$1),100*IF('[1]Multi-Field'!U77=onepercent,0.75,IF('[1]Multi-Field'!U77=onetotwentyfivepercent,0.4,IF(OR('[1]Multi-Field'!U77=twentysixtofiftypercent,'[1]Multi-Field'!U77=greaterthanfiftypercent),0,""))),"")</f>
        <v/>
      </c>
      <c r="GH79" s="4" t="str">
        <f>IF(OR('[1]Multi-Field'!Q77=[1]Lists!$FZ$53,'[1]Multi-Field'!Q77=[1]Lists!$FZ$55), 50,IF('[1]Multi-Field'!Q77=[1]Lists!$FZ$54,225,IF('[1]Multi-Field'!Q77=[1]Lists!$FZ$56,75,"")))</f>
        <v/>
      </c>
      <c r="GI79" s="4" t="e">
        <f>#VALUE!</f>
        <v>#VALUE!</v>
      </c>
      <c r="GJ79" s="4" t="e">
        <f>#VALUE!</f>
        <v>#VALUE!</v>
      </c>
      <c r="GK79" s="4" t="str">
        <f>IF('[1]Multi-Field'!Q77=[1]Lists!$FZ$95,'[1]Multi-Field'!BS77*0.66,"")</f>
        <v/>
      </c>
      <c r="GM79" s="4" t="str">
        <f>IF(OR('[1]Multi-Field'!Q77=[1]Lists!$FZ$26,'[1]Multi-Field'!Q77=[1]Lists!$FZ$84),20,"")</f>
        <v/>
      </c>
      <c r="GN79" s="4" t="str">
        <f>IF(OR('[1]Multi-Field'!Q77=[1]Lists!$FZ$88,'[1]Multi-Field'!Q77=[1]Lists!$FZ$57),0,"")</f>
        <v/>
      </c>
      <c r="GO79" s="4" t="str">
        <f>IF(OR('[1]Multi-Field'!Q77=[1]Lists!$FZ$69,'[1]Multi-Field'!Q77=[1]Lists!$FZ$71,'[1]Multi-Field'!Q77=[1]Lists!$FZ$105),50,"")</f>
        <v/>
      </c>
      <c r="GP79" s="4" t="str">
        <f>IF(OR('[1]Multi-Field'!Q77=[1]Lists!$FZ$75,'[1]Multi-Field'!Q77=[1]Lists!$FZ$70),75,"")</f>
        <v/>
      </c>
      <c r="GQ79" s="4">
        <f>IF('[1]Multi-Field'!Q77=[1]Lists!$FZ$72,150,"")</f>
        <v>150</v>
      </c>
      <c r="GR79" s="4" t="str">
        <f>IF(OR('[1]Multi-Field'!Q77=[1]Lists!$FZ$74,'[1]Multi-Field'!Q77=[1]Lists!$FZ$73),40,"")</f>
        <v/>
      </c>
      <c r="GS79" s="4" t="str">
        <f>IF('[1]Multi-Field'!Q77=[1]Lists!$FZ$99,80,"")</f>
        <v/>
      </c>
      <c r="GT79" s="4" t="str">
        <f>IF('[1]Multi-Field'!Q77=[1]Lists!$FZ$106,70,"")</f>
        <v/>
      </c>
      <c r="GU79" s="4" t="e">
        <f t="shared" si="16"/>
        <v>#VALUE!</v>
      </c>
    </row>
    <row r="80" spans="1:203" ht="13.5" customHeight="1">
      <c r="A80" s="7" t="s">
        <v>167</v>
      </c>
      <c r="B80" s="7"/>
      <c r="C80" s="7"/>
      <c r="D80" s="8">
        <v>70</v>
      </c>
      <c r="E80" s="8">
        <f t="shared" si="12"/>
        <v>70</v>
      </c>
      <c r="F80" s="8">
        <f t="shared" si="13"/>
        <v>70</v>
      </c>
      <c r="G80" s="8">
        <v>70</v>
      </c>
      <c r="H80" s="8">
        <v>65</v>
      </c>
      <c r="I80" s="8">
        <f t="shared" si="17"/>
        <v>65</v>
      </c>
      <c r="J80" s="8">
        <f t="shared" si="18"/>
        <v>65</v>
      </c>
      <c r="K80" s="8">
        <v>65</v>
      </c>
      <c r="L80" s="8">
        <v>75</v>
      </c>
      <c r="M80" s="8">
        <f t="shared" si="14"/>
        <v>75</v>
      </c>
      <c r="N80" s="8">
        <f t="shared" si="15"/>
        <v>75</v>
      </c>
      <c r="O80" s="8">
        <v>75</v>
      </c>
      <c r="P80" s="391">
        <v>55</v>
      </c>
      <c r="Q80" s="394"/>
      <c r="R80" s="395" t="b">
        <f>IF(OR('Multi-Field'!AA57=Lists!$AC$42,'Multi-Field'!AA57=Lists!$AC$43),IF('Multi-Field'!Z57="x",(IF('Multi-Field'!AC57=Lists!$Q$11,Lists!$R$11,IF('Multi-Field'!AC57=Lists!$Q$12,Lists!$R$12,IF('Multi-Field'!AC57=Lists!$Q$13,Lists!$R$13,IF('Multi-Field'!AC57=Lists!$Q$14,Lists!$R$14))))),IF('Multi-Field'!X57="x",(IF('Multi-Field'!AC57=Lists!$Q$11,Lists!$S$11,IF('Multi-Field'!AC57=Lists!$Q$12,Lists!$S$12,IF('Multi-Field'!AC57=Lists!$Q$13,Lists!$S$13,IF('Multi-Field'!AC57=Lists!$Q$14,Lists!$S$14))))),IF('Multi-Field'!V57="x",(IF('Multi-Field'!AC57=Lists!$Q$11,Lists!$T$11,IF('Multi-Field'!AC57=Lists!$Q$12,Lists!$T$12,IF('Multi-Field'!AC57=Lists!$Q$13,Lists!$T$13,IF('Multi-Field'!AC57=Lists!$Q$14,Lists!$T$14))))),0))))</f>
        <v>0</v>
      </c>
      <c r="S80" s="395" t="str">
        <f t="shared" si="11"/>
        <v/>
      </c>
      <c r="T80" s="395"/>
      <c r="U80" s="396"/>
      <c r="V80" s="383">
        <f>IF(OR('Multi-Field'!AI66=$U$4,'Multi-Field'!AI66=$U$5,'Multi-Field'!AI66=$U$6,'Multi-Field'!AI66=$U$7,'Multi-Field'!AI66=$U$8,'Multi-Field'!AI66=$U$9),(IF('Multi-Field'!AJ66=$V$2,100,IF('Multi-Field'!AJ66=$V$3,65,IF('Multi-Field'!AJ66=$V$4,53,IF('Multi-Field'!AJ66=$V$5,41,IF('Multi-Field'!AJ66=$V$6,23,IF('Multi-Field'!AJ66=$V$7,0,0))))))),0)</f>
        <v>0</v>
      </c>
      <c r="W80" s="383" t="str">
        <f>IF(AND(OR('Multi-Field'!AF66=$S$3,'Multi-Field'!AF66=S68,'Multi-Field'!AF66=$S$7),'Multi-Field'!AN66&lt;18,'Multi-Field'!AN66&gt;0),35,IF('Multi-Field'!AF66=$S$4,55,IF(AND('Multi-Field'!AF66=$S$6,'Multi-Field'!AN66&lt;18),30,IF(AND('Multi-Field'!AN66&gt;17,OR('Multi-Field'!AF66=$S$3,'Multi-Field'!AF66=$S$5,'Multi-Field'!AF66= $S$6,'Multi-Field'!AF66=$S$7)),25,"0"))))</f>
        <v>0</v>
      </c>
      <c r="X80" s="383">
        <f>IF(OR('Multi-Field'!BA66=$U$4,'Multi-Field'!BA66=$U$5,'Multi-Field'!BA66=$U$6,'Multi-Field'!BA66=U70,'Multi-Field'!BA66=$U$8,'Multi-Field'!BA66=$U$9),(IF('Multi-Field'!BB66=$V$2,100,IF('Multi-Field'!BB66=$V$3,65,IF('Multi-Field'!BB66=$V$4,53,IF('Multi-Field'!BB66=$V$5,41,IF('Multi-Field'!BB66=$V$6,23,IF('Multi-Field'!BB66=$V$7,0,0))))))),0)</f>
        <v>0</v>
      </c>
      <c r="Y80" s="383" t="str">
        <f>IF(AND(OR('Multi-Field'!AX66=$S$3,'Multi-Field'!AX66=$S$5,'Multi-Field'!AX66=$S$7),'Multi-Field'!BF66&lt;18),35,IF('Multi-Field'!AX66=$S$4,55,IF(AND('Multi-Field'!AX66=$S$6,'Multi-Field'!BF66&lt;18),30,IF(AND('Multi-Field'!BF66&gt;17,OR('Multi-Field'!AX66=$S$3,'Multi-Field'!AX66=$S$5,'Multi-Field'!AX66=$S$6,'Multi-Field'!AX66=$S$7)),25,"0"))))</f>
        <v>0</v>
      </c>
      <c r="Z80" s="383">
        <v>64</v>
      </c>
      <c r="AC80" t="s">
        <v>865</v>
      </c>
      <c r="AI80" s="384">
        <f>'[1]Multi-Field'!B76</f>
        <v>0</v>
      </c>
      <c r="AJ80" s="385" t="e">
        <f>#VALUE!</f>
        <v>#VALUE!</v>
      </c>
      <c r="AK80" s="385" t="e">
        <f>#VALUE!</f>
        <v>#VALUE!</v>
      </c>
      <c r="AL80" s="385" t="e">
        <f>IF(AK80="","",IF('[1]Multi-Field'!AU76=20,10,IF(AK80-30&lt;0,0,AK80-30)))</f>
        <v>#VALUE!</v>
      </c>
      <c r="AM80" s="385" t="e">
        <f>#VALUE!</f>
        <v>#VALUE!</v>
      </c>
      <c r="AN80" s="385" t="e">
        <f t="shared" si="23"/>
        <v>#VALUE!</v>
      </c>
      <c r="AO80" s="385" t="e">
        <f>#VALUE!</f>
        <v>#VALUE!</v>
      </c>
      <c r="AP80" s="385" t="e">
        <f>#VALUE!</f>
        <v>#VALUE!</v>
      </c>
      <c r="AQ80" s="385" t="e">
        <f>#VALUE!</f>
        <v>#VALUE!</v>
      </c>
      <c r="AR80" s="385" t="e">
        <f>#VALUE!</f>
        <v>#VALUE!</v>
      </c>
      <c r="AS80" s="385" t="e">
        <f>IF(AR80="","",IF('[1]Multi-Field'!AU76&gt;9,0,AR80-15))</f>
        <v>#VALUE!</v>
      </c>
      <c r="AT80" s="385" t="e">
        <f>#VALUE!</f>
        <v>#VALUE!</v>
      </c>
      <c r="AU80" s="385" t="e">
        <f>#VALUE!</f>
        <v>#VALUE!</v>
      </c>
      <c r="AV80" s="385" t="e">
        <f>IF(AU80="","",IF('[1]Multi-Field'!AU76=9&gt;9,0,AU80-35))</f>
        <v>#VALUE!</v>
      </c>
      <c r="AW80" s="385" t="e">
        <f>#VALUE!</f>
        <v>#VALUE!</v>
      </c>
      <c r="AX80" s="385" t="e">
        <f t="shared" si="24"/>
        <v>#VALUE!</v>
      </c>
      <c r="AY80" s="385" t="str">
        <f>IF('[1]Multi-Field'!AU76="","",IF('[1]Multi-Field'!AU76&lt;1,100,IF('[1]Multi-Field'!AU76=1,75,IF('[1]Multi-Field'!AU76=2,50,IF('[1]Multi-Field'!AU76=3,25,IF('[1]Multi-Field'!AU76&gt;3,0,""))))))</f>
        <v/>
      </c>
      <c r="AZ80" s="385" t="str">
        <f t="shared" si="25"/>
        <v/>
      </c>
      <c r="BA80" s="385" t="e">
        <f>#VALUE!</f>
        <v>#VALUE!</v>
      </c>
      <c r="BB80" s="385" t="e">
        <f>IF(BA80="","",IF(AND('[1]Multi-Field'!AU76&lt;40,'[1]Multi-Field'!AU76&gt;9),40,IF('[1]Multi-Field'!AU76&gt;39,0,BA80+5)))</f>
        <v>#VALUE!</v>
      </c>
      <c r="BC80" s="386" t="e">
        <f t="shared" si="22"/>
        <v>#VALUE!</v>
      </c>
      <c r="BD80" s="283">
        <v>0.44</v>
      </c>
      <c r="BE80" s="283">
        <v>1.01</v>
      </c>
      <c r="BF80" s="411" t="s">
        <v>1251</v>
      </c>
      <c r="BG80" s="412">
        <v>4</v>
      </c>
      <c r="BH80" s="412">
        <v>4.5</v>
      </c>
      <c r="BI80" s="412">
        <v>4.5</v>
      </c>
      <c r="BJ80" s="409" t="e">
        <f>IF(AND('[1]Single Field'!#REF!=[1]Lists!BF80,'[1]Single Field'!#REF!="Drained"),"x",IF(AND('[1]Single Field'!#REF!=[1]Lists!BF80,'[1]Single Field'!#REF!="Undrained"),O,""))</f>
        <v>#REF!</v>
      </c>
      <c r="BK80" s="409" t="str">
        <f>IF(AND('[1]Multi-Field'!$E$3=[1]Lists!BF80,'[1]Multi-Field'!$F$3="Drained"),BI80,IF(AND('[1]Multi-Field'!$E$3=BF80,'[1]Multi-Field'!$F$3="undrained"),BH80,""))</f>
        <v/>
      </c>
      <c r="BL80" s="409" t="str">
        <f>IF(AND('[1]Multi-Field'!$E$4=BF80,'[1]Multi-Field'!$F$4="Drained"),BI80,IF(AND('[1]Multi-Field'!$E$4=BF80,'[1]Multi-Field'!$F$4="undrained"),BH80,""))</f>
        <v/>
      </c>
      <c r="BM80" s="409" t="str">
        <f>IF(AND('[1]Multi-Field'!$E$5=BF80,'[1]Multi-Field'!$F$5="Drained"),BI80,IF(AND('[1]Multi-Field'!$E$5=BF80,'[1]Multi-Field'!$F$5="undrained"),BH80,""))</f>
        <v/>
      </c>
      <c r="BN80" s="409" t="str">
        <f>IF(AND('[1]Multi-Field'!$E$6=BF80,'[1]Multi-Field'!$F$6="Drained"),BI80,IF(AND('[1]Multi-Field'!$E$6=BF80,'[1]Multi-Field'!$F$6="undrained"),BH80,""))</f>
        <v/>
      </c>
      <c r="BO80" s="409" t="str">
        <f>IF(AND('[1]Multi-Field'!$E$7=BF80,'[1]Multi-Field'!$F$7="Drained"),BI80,IF(AND('[1]Multi-Field'!$E$7=BF80,'[1]Multi-Field'!$F$7="undrained"),BH80,""))</f>
        <v/>
      </c>
      <c r="BP80" s="409" t="str">
        <f>IF(AND('[1]Multi-Field'!$E$8=BF80,'[1]Multi-Field'!$F$8="Drained"),BI80,IF(AND('[1]Multi-Field'!$E$8=BF80,'[1]Multi-Field'!$F$8="undrained"),BH80,""))</f>
        <v/>
      </c>
      <c r="BQ80" s="409" t="str">
        <f>IF(AND('[1]Multi-Field'!$E$9=BF80,'[1]Multi-Field'!$F$9="Drained"),BI80,IF(AND('[1]Multi-Field'!$E$9=BF80,'[1]Multi-Field'!$F$9="undrained"),BH80,""))</f>
        <v/>
      </c>
      <c r="BR80" s="409" t="str">
        <f>IF(AND('[1]Multi-Field'!$E$10=BF80,'[1]Multi-Field'!$F$10="Drained"),BI80,IF(AND('[1]Multi-Field'!$E$10=BF80,'[1]Multi-Field'!$F$10="undrained"),BH80,""))</f>
        <v/>
      </c>
      <c r="BS80" s="409" t="str">
        <f>IF(AND('[1]Multi-Field'!$E$11=BF80,'[1]Multi-Field'!$F$11="Drained"),BI80,IF(AND('[1]Multi-Field'!$E$11=BF80,'[1]Multi-Field'!$F$11="undrained"),BH80,""))</f>
        <v/>
      </c>
      <c r="BT80" s="409" t="str">
        <f>IF(AND('[1]Multi-Field'!$E$12=BF80,'[1]Multi-Field'!$F$12="Drained"),BI80,IF(AND('[1]Multi-Field'!$E$12=BF80,'[1]Multi-Field'!$F$12="undrained"),BH80,""))</f>
        <v/>
      </c>
      <c r="BU80" s="409" t="str">
        <f>IF(AND('[1]Multi-Field'!$E$13=BF80,'[1]Multi-Field'!$F$13="Drained"),BI80,IF(AND('[1]Multi-Field'!$E$3=BF80,'[1]Multi-Field'!$F$13="undrained"),BH80,""))</f>
        <v/>
      </c>
      <c r="BV80" s="409" t="str">
        <f>IF(AND('[1]Multi-Field'!$E$14=BF80,'[1]Multi-Field'!$F$14="Drained"),BI80,IF(AND('[1]Multi-Field'!$E$14=BF80,'[1]Multi-Field'!$F$14="undrained"),BH80,""))</f>
        <v/>
      </c>
      <c r="BW80" s="409" t="str">
        <f>IF(AND('[1]Multi-Field'!$E$15=BF80,'[1]Multi-Field'!$F$15="Drained"),BI80,IF(AND('[1]Multi-Field'!$E$15=BF80,'[1]Multi-Field'!$F$15="undrained"),BH80,""))</f>
        <v/>
      </c>
      <c r="BX80" s="409" t="str">
        <f>IF(AND('[1]Multi-Field'!$E$16=[1]Lists!BF80,'[1]Multi-Field'!$F$16="Drained"),BI80,IF(AND('[1]Multi-Field'!$E$16=[1]Lists!BF80,'[1]Multi-Field'!$F$16="undrained"),BH80,""))</f>
        <v/>
      </c>
      <c r="BY80" s="409" t="str">
        <f>IF(AND('[1]Multi-Field'!$E$17=[1]Lists!BF80,'[1]Multi-Field'!$F$17="Drained"),BI80,IF(AND('[1]Multi-Field'!$E$17=[1]Lists!BF80,'[1]Multi-Field'!$F$17="undrained"),BH80,""))</f>
        <v/>
      </c>
      <c r="BZ80" s="409" t="str">
        <f>IF(AND('[1]Multi-Field'!$E$18=[1]Lists!BF80,'[1]Multi-Field'!$F$18="Drained"),BI80,IF(AND('[1]Multi-Field'!$E$18=[1]Lists!BF80,'[1]Multi-Field'!$F$18="undrained"),BH80,""))</f>
        <v/>
      </c>
      <c r="CA80" s="409" t="str">
        <f>IF(AND('[1]Multi-Field'!$E$19=[1]Lists!BF80,'[1]Multi-Field'!$F$19="Drained"),BI80,IF(AND('[1]Multi-Field'!$E$19=[1]Lists!BF80,'[1]Multi-Field'!$F$19="undrained"),BH80,""))</f>
        <v/>
      </c>
      <c r="CB80" s="409" t="str">
        <f>IF(AND('[1]Multi-Field'!$E$20=[1]Lists!BF80,'[1]Multi-Field'!$F$20="Drained"),BI80,IF(AND('[1]Multi-Field'!$E$20=[1]Lists!BF80,'[1]Multi-Field'!$F$20="undrained"),BH80,""))</f>
        <v/>
      </c>
      <c r="CC80" s="409" t="str">
        <f>IF(AND('[1]Multi-Field'!$E$21=[1]Lists!BF80,'[1]Multi-Field'!$F$21="Drained"),BI80,IF(AND('[1]Multi-Field'!$E$21=[1]Lists!BF80,'[1]Multi-Field'!$F$21="undrained"),BH80,""))</f>
        <v/>
      </c>
      <c r="CD80" s="409" t="str">
        <f>IF(AND('[1]Multi-Field'!$E$22=[1]Lists!BF80,'[1]Multi-Field'!$F$22="Drained"),BI80,IF(AND('[1]Multi-Field'!$E$22=[1]Lists!BF80,'[1]Multi-Field'!$F$22="undrained"),BH80,""))</f>
        <v/>
      </c>
      <c r="CE80" s="409" t="str">
        <f>IF(AND('[1]Multi-Field'!$E$23=[1]Lists!BF80,'[1]Multi-Field'!$F$23="Drained"),BI80,IF(AND('[1]Multi-Field'!$E$23=[1]Lists!BF80,'[1]Multi-Field'!$F$23="undrained"),BH80,""))</f>
        <v/>
      </c>
      <c r="CF80" s="409" t="str">
        <f>IF(AND('[1]Multi-Field'!$E$24=[1]Lists!BF80,'[1]Multi-Field'!$F$24="Drained"),BI80,IF(AND('[1]Multi-Field'!$E$24=[1]Lists!BF80,'[1]Multi-Field'!$F$24="undrained"),BH80,""))</f>
        <v/>
      </c>
      <c r="CG80" s="409" t="str">
        <f>IF(AND('[1]Multi-Field'!$E$25=[1]Lists!BF80,'[1]Multi-Field'!$F$25="Drained"),BI80,IF(AND('[1]Multi-Field'!$E$25=[1]Lists!BF80,'[1]Multi-Field'!$F$25="undrained"),BH80,""))</f>
        <v/>
      </c>
      <c r="CH80" s="409" t="str">
        <f>IF(AND('[1]Multi-Field'!$E$26=[1]Lists!BF80,'[1]Multi-Field'!$F$26="Drained"),BI80,IF(AND('[1]Multi-Field'!$E$26=[1]Lists!BF80,'[1]Multi-Field'!$F$26="undrained"),BH80,""))</f>
        <v/>
      </c>
      <c r="CI80" s="409" t="str">
        <f>IF(AND('[1]Multi-Field'!$E$27=[1]Lists!BF80,'[1]Multi-Field'!$F$27="Drained"),BI80,IF(AND('[1]Multi-Field'!$E$27=[1]Lists!BF80,'[1]Multi-Field'!$F$27="undrained"),BH80,""))</f>
        <v/>
      </c>
      <c r="CJ80" s="409" t="str">
        <f>IF(AND('[1]Multi-Field'!$E$28=[1]Lists!BF80,'[1]Multi-Field'!$F$28="Drained"),BI80,IF(AND('[1]Multi-Field'!$E$28=[1]Lists!BF80,'[1]Multi-Field'!$F$28="undrained"),BH80,""))</f>
        <v/>
      </c>
      <c r="CK80" s="409" t="str">
        <f>IF(AND('[1]Multi-Field'!$E$29=[1]Lists!BF80,'[1]Multi-Field'!$F$29="Drained"),BI80,IF(AND('[1]Multi-Field'!$E$29=[1]Lists!BF80,'[1]Multi-Field'!$F$29="undrained"),BH80,""))</f>
        <v/>
      </c>
      <c r="CL80" s="409" t="str">
        <f>IF(AND('[1]Multi-Field'!$E$30=[1]Lists!BF80,'[1]Multi-Field'!$F$30="Drained"),BI80,IF(AND('[1]Multi-Field'!$E$30=[1]Lists!BF80,'[1]Multi-Field'!$F$30="undrained"),BH80,""))</f>
        <v/>
      </c>
      <c r="CM80" s="409" t="str">
        <f>IF(AND('[1]Multi-Field'!$E$31=[1]Lists!BF80,'[1]Multi-Field'!$F$31="Drained"),BI80,IF(AND('[1]Multi-Field'!$E$31=[1]Lists!BF80,'[1]Multi-Field'!$F$31="undrained"),BH80,""))</f>
        <v/>
      </c>
      <c r="CN80" s="409" t="str">
        <f>IF(AND('[1]Multi-Field'!$E$32=[1]Lists!BF80,'[1]Multi-Field'!$F$32="Drained"),BI80,IF(AND('[1]Multi-Field'!$E$32=[1]Lists!BF80,'[1]Multi-Field'!$F$32="undrained"),BH80,""))</f>
        <v/>
      </c>
      <c r="CO80" s="409" t="str">
        <f>IF(AND('[1]Multi-Field'!$E$33=[1]Lists!BF80,'[1]Multi-Field'!$F$33="Drained"),BI80,IF(AND('[1]Multi-Field'!$E$33=[1]Lists!BF80,'[1]Multi-Field'!$F$33="undrained"),BH80,""))</f>
        <v/>
      </c>
      <c r="CP80" s="409" t="str">
        <f>IF(AND('[1]Multi-Field'!$E$34=[1]Lists!BF80,'[1]Multi-Field'!$F$34="Drained"),BI80,IF(AND('[1]Multi-Field'!$E$34=[1]Lists!BF80,'[1]Multi-Field'!$F$34="undrained"),BH80,""))</f>
        <v/>
      </c>
      <c r="CQ80" s="409" t="str">
        <f>IF(AND('[1]Multi-Field'!$E$35=[1]Lists!BF80,'[1]Multi-Field'!$F$35="Drained"),BI80,IF(AND('[1]Multi-Field'!$E$35=[1]Lists!BF80,'[1]Multi-Field'!$F$35="undrained"),BH80,""))</f>
        <v/>
      </c>
      <c r="CR80" s="409" t="str">
        <f>IF(AND('[1]Multi-Field'!$E$36=[1]Lists!BF80,'[1]Multi-Field'!$F$36="Drained"),BI80,IF(AND('[1]Multi-Field'!$E$36=[1]Lists!BF80,'[1]Multi-Field'!$F$36="undrained"),BH80,""))</f>
        <v/>
      </c>
      <c r="CS80" s="409" t="str">
        <f>IF(AND('[1]Multi-Field'!$E$37=[1]Lists!BF80,'[1]Multi-Field'!$F$37="Drained"),BI80,IF(AND('[1]Multi-Field'!$E$37=[1]Lists!BF80,'[1]Multi-Field'!$F$37="undrained"),BH80,""))</f>
        <v/>
      </c>
      <c r="CT80" s="409" t="str">
        <f>IF(AND('[1]Multi-Field'!$E$38=[1]Lists!BF80,'[1]Multi-Field'!$F$38="Drained"),BI80,IF(AND('[1]Multi-Field'!$E$38=[1]Lists!BF80,'[1]Multi-Field'!$F$38="undrained"),BH80,""))</f>
        <v/>
      </c>
      <c r="CU80" s="409" t="str">
        <f>IF(AND('[1]Multi-Field'!$E$39=[1]Lists!BF80,'[1]Multi-Field'!$F$39="Drained"),BI80,IF(AND('[1]Multi-Field'!$E$39=[1]Lists!BF80,'[1]Multi-Field'!$F$39="undrained"),BH80,""))</f>
        <v/>
      </c>
      <c r="CV80" s="409" t="str">
        <f>IF(AND('[1]Multi-Field'!$E$40=[1]Lists!BF80,'[1]Multi-Field'!$F$40="Drained"),BI80,IF(AND('[1]Multi-Field'!$E$40=[1]Lists!BF80,'[1]Multi-Field'!$F$40="undrained"),BH80,""))</f>
        <v/>
      </c>
      <c r="CW80" s="409" t="str">
        <f>IF(AND('[1]Multi-Field'!$E$41=[1]Lists!BF80,'[1]Multi-Field'!$F$40="Drained"),BI80,IF(AND('[1]Multi-Field'!$E$40=[1]Lists!BF80,'[1]Multi-Field'!$F$40="undrained"),BH80,""))</f>
        <v/>
      </c>
      <c r="CX80" s="409" t="str">
        <f>IF(AND('[1]Multi-Field'!$E$42=[1]Lists!BF80,'[1]Multi-Field'!$F$42="Drained"),BI80,IF(AND('[1]Multi-Field'!$E$42=[1]Lists!BF80,'[1]Multi-Field'!$F$42="undrained"),BH80,""))</f>
        <v/>
      </c>
      <c r="CY80" s="409" t="str">
        <f>IF(AND('[1]Multi-Field'!$E$43=[1]Lists!BF80,'[1]Multi-Field'!$F$43="Drained"),BI80,IF(AND('[1]Multi-Field'!$E$43=[1]Lists!BF80,'[1]Multi-Field'!$F$43="undrained"),BH80,""))</f>
        <v/>
      </c>
      <c r="CZ80" s="409" t="str">
        <f>IF(AND('[1]Multi-Field'!$E$44=[1]Lists!BF80,'[1]Multi-Field'!$F$44="Drained"),BI80,IF(AND('[1]Multi-Field'!$E$44=[1]Lists!BF80,'[1]Multi-Field'!$F$44="undrained"),BH80,""))</f>
        <v/>
      </c>
      <c r="DA80" s="409" t="str">
        <f>IF(AND('[1]Multi-Field'!$E$45=[1]Lists!BF80,'[1]Multi-Field'!$F$45="Drained"),BI80,IF(AND('[1]Multi-Field'!$E$45=[1]Lists!BF80,'[1]Multi-Field'!$F$45="undrained"),BH80,""))</f>
        <v/>
      </c>
      <c r="DB80" s="409" t="str">
        <f>IF(AND('[1]Multi-Field'!$E$46=[1]Lists!BF80,'[1]Multi-Field'!$F$46="Drained"),BI80,IF(AND('[1]Multi-Field'!$E$46=[1]Lists!BF80,'[1]Multi-Field'!$F$46="undrained"),BH80,""))</f>
        <v/>
      </c>
      <c r="DC80" s="409" t="str">
        <f>IF(AND('[1]Multi-Field'!$E$47=[1]Lists!BF80,'[1]Multi-Field'!$F$47="Drained"),BI80,IF(AND('[1]Multi-Field'!$E$47=[1]Lists!BF80,'[1]Multi-Field'!$F$47="undrained"),BH80,""))</f>
        <v/>
      </c>
      <c r="DD80" s="409" t="str">
        <f>IF(AND('[1]Multi-Field'!$E$48=[1]Lists!BF80,'[1]Multi-Field'!$F$48="Drained"),BI80,IF(AND('[1]Multi-Field'!$E$48=[1]Lists!BF80,'[1]Multi-Field'!$F$48="undrained"),BH80,""))</f>
        <v/>
      </c>
      <c r="DE80" s="409" t="str">
        <f>IF(AND('[1]Multi-Field'!$E$49=[1]Lists!BF80,'[1]Multi-Field'!$F$49="Drained"),BI80,IF(AND('[1]Multi-Field'!$E$49=[1]Lists!BF80,'[1]Multi-Field'!$F$9="undrained"),BH80,""))</f>
        <v/>
      </c>
      <c r="DF80" s="409" t="str">
        <f>IF(AND('[1]Multi-Field'!$E$50=[1]Lists!BF80,'[1]Multi-Field'!$F$50="Drained"),BI80,IF(AND('[1]Multi-Field'!$E$50=[1]Lists!BF80,'[1]Multi-Field'!$F$50="undrained"),BH80,""))</f>
        <v/>
      </c>
      <c r="DG80" s="409" t="str">
        <f>IF(AND('[1]Multi-Field'!$E$51=[1]Lists!BF80,'[1]Multi-Field'!$F$51="Drained"),BI80,IF(AND('[1]Multi-Field'!$E$51=[1]Lists!BF80,'[1]Multi-Field'!$F$51="undrained"),BH80,""))</f>
        <v/>
      </c>
      <c r="DH80" s="409" t="str">
        <f>IF(AND('[1]Multi-Field'!$E$52=[1]Lists!BF80,'[1]Multi-Field'!$F$52="Drained"),BI80,IF(AND('[1]Multi-Field'!$E$52=[1]Lists!BF80,'[1]Multi-Field'!$F$52="undrained"),BH80,""))</f>
        <v/>
      </c>
      <c r="DI80" s="409" t="str">
        <f>IF(AND('[1]Multi-Field'!$E$53=[1]Lists!BF80,'[1]Multi-Field'!$F$53="Drained"),BI80,IF(AND('[1]Multi-Field'!$E$53=[1]Lists!BF80,'[1]Multi-Field'!$F$53="undrained"),BH80,""))</f>
        <v/>
      </c>
      <c r="DJ80" s="409" t="str">
        <f>IF(AND('[1]Multi-Field'!$E$54=[1]Lists!BF80,'[1]Multi-Field'!$F$54="Drained"),BI80,IF(AND('[1]Multi-Field'!$E$54=[1]Lists!BF80,'[1]Multi-Field'!$F$54="undrained"),BH80,""))</f>
        <v/>
      </c>
      <c r="DK80" s="409" t="str">
        <f>IF(AND('[1]Multi-Field'!$E$55=[1]Lists!BF80,'[1]Multi-Field'!$F$55="Drained"),BI80,IF(AND('[1]Multi-Field'!$E$55=[1]Lists!BF80,'[1]Multi-Field'!$F$55="undrained"),BH80,""))</f>
        <v/>
      </c>
      <c r="DL80" s="409" t="str">
        <f>IF(AND('[1]Multi-Field'!$E$56=[1]Lists!BF80,'[1]Multi-Field'!$F$56="Drained"),BI80,IF(AND('[1]Multi-Field'!$E$56=[1]Lists!BF80,'[1]Multi-Field'!$F$56="undrained"),BH80,""))</f>
        <v/>
      </c>
      <c r="DM80" s="409" t="str">
        <f>IF(AND('[1]Multi-Field'!$E$57=[1]Lists!BF80,'[1]Multi-Field'!$F$57="Drained"),BI80,IF(AND('[1]Multi-Field'!$E$57=[1]Lists!BF80,'[1]Multi-Field'!$F$57="undrained"),BH80,""))</f>
        <v/>
      </c>
      <c r="DN80" s="409" t="str">
        <f>IF(AND('[1]Multi-Field'!$E$58=[1]Lists!BF80,'[1]Multi-Field'!$F$58="Drained"),BI80,IF(AND('[1]Multi-Field'!$E$58=[1]Lists!BF80,'[1]Multi-Field'!$F$58="undrained"),BH80,""))</f>
        <v/>
      </c>
      <c r="DO80" s="409" t="str">
        <f>IF(AND('[1]Multi-Field'!$E$59=[1]Lists!BF80,'[1]Multi-Field'!$F$59="Drained"),BI80,IF(AND('[1]Multi-Field'!$E$59=[1]Lists!BF80,'[1]Multi-Field'!$F$59="undrained"),BH80,""))</f>
        <v/>
      </c>
      <c r="DP80" s="409" t="str">
        <f>IF(AND('[1]Multi-Field'!$E$60=[1]Lists!BF80,'[1]Multi-Field'!$F$60="Drained"),BI80,IF(AND('[1]Multi-Field'!$E$60=[1]Lists!BF80,'[1]Multi-Field'!$F$60="undrained"),BH80,""))</f>
        <v/>
      </c>
      <c r="DQ80" s="409" t="str">
        <f>IF(AND('[1]Multi-Field'!$E$61=[1]Lists!BF80,'[1]Multi-Field'!$F$61="Drained"),BI80,IF(AND('[1]Multi-Field'!$E$61=[1]Lists!BF80,'[1]Multi-Field'!$F$61="undrained"),BH80,""))</f>
        <v/>
      </c>
      <c r="DR80" s="409" t="str">
        <f>IF(AND('[1]Multi-Field'!$E$62=[1]Lists!BF80,'[1]Multi-Field'!$F$62="Drained"),BI80,IF(AND('[1]Multi-Field'!$E$62=[1]Lists!BF80,'[1]Multi-Field'!$F$62="undrained"),BH80,""))</f>
        <v/>
      </c>
      <c r="DS80" s="409" t="str">
        <f>IF(AND('[1]Multi-Field'!$E$63=[1]Lists!BF80,'[1]Multi-Field'!$F$63="Drained"),BI80,IF(AND('[1]Multi-Field'!$E$63=[1]Lists!BF80,'[1]Multi-Field'!$F$63="undrained"),BH80,""))</f>
        <v/>
      </c>
      <c r="DT80" s="409" t="str">
        <f>IF(AND('[1]Multi-Field'!$E$64=[1]Lists!BF80,'[1]Multi-Field'!$F$64="Drained"),BI80,IF(AND('[1]Multi-Field'!$E$64=[1]Lists!BF80,'[1]Multi-Field'!$F$64="undrained"),BH80,""))</f>
        <v/>
      </c>
      <c r="DU80" s="409" t="str">
        <f>IF(AND('[1]Multi-Field'!$E$65=[1]Lists!BF80,'[1]Multi-Field'!$F$65="Drained"),BI80,IF(AND('[1]Multi-Field'!$E$65=[1]Lists!BF80,'[1]Multi-Field'!$F$65="undrained"),BH80,""))</f>
        <v/>
      </c>
      <c r="DV80" s="409" t="str">
        <f>IF(AND('[1]Multi-Field'!$E$66=[1]Lists!BF80,'[1]Multi-Field'!$F$66="Drained"),BI80,IF(AND('[1]Multi-Field'!$E$66=[1]Lists!BF80,'[1]Multi-Field'!$F$66="undrained"),BH80,""))</f>
        <v/>
      </c>
      <c r="DW80" s="409" t="str">
        <f>IF(AND('[1]Multi-Field'!$E$67=[1]Lists!BF80,'[1]Multi-Field'!$F$67="Drained"),BI80,IF(AND('[1]Multi-Field'!$E$67=[1]Lists!BF80,'[1]Multi-Field'!$F$67="undrained"),BH80,""))</f>
        <v/>
      </c>
      <c r="DX80" s="409" t="str">
        <f>IF(AND('[1]Multi-Field'!$E$68=[1]Lists!BF80,'[1]Multi-Field'!$F$68="Drained"),BI80,IF(AND('[1]Multi-Field'!$E$68=[1]Lists!BF80,'[1]Multi-Field'!$F$68="undrained"),BH80,""))</f>
        <v/>
      </c>
      <c r="DY80" s="409" t="str">
        <f>IF(AND('[1]Multi-Field'!$E$69=[1]Lists!BF80,'[1]Multi-Field'!$F$69="Drained"),BI80,IF(AND('[1]Multi-Field'!$E$69=[1]Lists!BF80,'[1]Multi-Field'!$F$69="undrained"),BH80,""))</f>
        <v/>
      </c>
      <c r="DZ80" s="409" t="str">
        <f>IF(AND('[1]Multi-Field'!$E$70=[1]Lists!BF80,'[1]Multi-Field'!$F$70="Drained"),BI80,IF(AND('[1]Multi-Field'!$E$70=[1]Lists!BF80,'[1]Multi-Field'!$F$70="undrained"),BH80,""))</f>
        <v/>
      </c>
      <c r="EA80" s="409" t="str">
        <f>IF(AND('[1]Multi-Field'!$E$71=[1]Lists!BF80,'[1]Multi-Field'!$F$71="Drained"),BI80,IF(AND('[1]Multi-Field'!$E$71=[1]Lists!BF80,'[1]Multi-Field'!$F$71="undrained"),BH80,""))</f>
        <v/>
      </c>
      <c r="EB80" s="409" t="str">
        <f>IF(AND('[1]Multi-Field'!$E$72=[1]Lists!BF80,'[1]Multi-Field'!$F$72="Drained"),BI80,IF(AND('[1]Multi-Field'!$E$72=[1]Lists!BF80,'[1]Multi-Field'!$F$72="undrained"),BH80,""))</f>
        <v/>
      </c>
      <c r="EC80" s="409" t="str">
        <f>IF(AND('[1]Multi-Field'!$E$73=[1]Lists!BF80,'[1]Multi-Field'!$F$73="Drained"),BI80,IF(AND('[1]Multi-Field'!$E$73=[1]Lists!BF80,'[1]Multi-Field'!$F$73="undrained"),BH80,""))</f>
        <v/>
      </c>
      <c r="ED80" s="409" t="str">
        <f>IF(AND('[1]Multi-Field'!$E$74=[1]Lists!BF80,'[1]Multi-Field'!$F$74="Drained"),BI80,IF(AND('[1]Multi-Field'!$E$74=[1]Lists!BF80,'[1]Multi-Field'!$F$74="undrained"),BH80,""))</f>
        <v/>
      </c>
      <c r="EE80" s="409" t="str">
        <f>IF(AND('[1]Multi-Field'!$E$75=[1]Lists!BF80,'[1]Multi-Field'!$F$75="Drained"),BI80,IF(AND('[1]Multi-Field'!$E$75=[1]Lists!BF80,'[1]Multi-Field'!$F$75="undrained"),BH80,""))</f>
        <v/>
      </c>
      <c r="EF80" s="409" t="str">
        <f>IF(AND('[1]Multi-Field'!$E$76=[1]Lists!BF80,'[1]Multi-Field'!$F$76="Drained"),BI80,IF(AND('[1]Multi-Field'!$E$76=[1]Lists!BF80,'[1]Multi-Field'!$F$6="undrained"),BH80,""))</f>
        <v/>
      </c>
      <c r="EG80" s="409" t="str">
        <f>IF(AND('[1]Multi-Field'!$E$77=[1]Lists!BF80,'[1]Multi-Field'!$F$77="Drained"),BI80,IF(AND('[1]Multi-Field'!$E$77=[1]Lists!BF80,'[1]Multi-Field'!$F$77="undrained"),BH80,""))</f>
        <v/>
      </c>
      <c r="EH80" s="409" t="str">
        <f>IF(AND('[1]Multi-Field'!$E$78=[1]Lists!BF80,'[1]Multi-Field'!$F$78="Drained"),BI80,IF(AND('[1]Multi-Field'!$E$78=[1]Lists!BF80,'[1]Multi-Field'!$F$78="undrained"),BH80,""))</f>
        <v/>
      </c>
      <c r="EI80" s="409" t="str">
        <f>IF(AND('[1]Multi-Field'!$E$79=[1]Lists!BF80,'[1]Multi-Field'!$F$79="Drained"),BI80,IF(AND('[1]Multi-Field'!$E$79=[1]Lists!BF80,'[1]Multi-Field'!$F$79="undrained"),BH80,""))</f>
        <v/>
      </c>
      <c r="EJ80" s="409" t="str">
        <f>IF(AND('[1]Multi-Field'!$E$80=[1]Lists!BF80,'[1]Multi-Field'!$F$80="Drained"),BI80,IF(AND('[1]Multi-Field'!$E$80=[1]Lists!BF80,'[1]Multi-Field'!$F$80="undrained"),BH80,""))</f>
        <v/>
      </c>
      <c r="EK80" s="409">
        <f>IF(AND('[1]Multi-Field'!$E$81=[1]Lists!BF80,'[1]Multi-Field'!$F$81="Drained"),BI80,IF(AND('[1]Multi-Field'!$E$81=[1]Lists!BF80,'[1]Multi-Field'!$F$81="undrained"),BH80,""))</f>
        <v>4.5</v>
      </c>
      <c r="EL80" s="409" t="str">
        <f>IF(AND('[1]Multi-Field'!$E$82=[1]Lists!BF80,'[1]Multi-Field'!$F$82="Drained"),BI80,IF(AND('[1]Multi-Field'!$E$82=[1]Lists!BF80,'[1]Multi-Field'!$F$82="undrained"),BH80,""))</f>
        <v/>
      </c>
      <c r="EM80" s="409" t="str">
        <f>IF(AND('[1]Multi-Field'!$E$83=[1]Lists!BF80,'[1]Multi-Field'!$F$83="Drained"),BI80,IF(AND('[1]Multi-Field'!$E$83=[1]Lists!BF80,'[1]Multi-Field'!$F$83="undrained"),BH80,""))</f>
        <v/>
      </c>
      <c r="EN80" s="409" t="str">
        <f>IF(AND('[1]Multi-Field'!$E$84=[1]Lists!BF80,'[1]Multi-Field'!$F$84="Drained"),BI80,IF(AND('[1]Multi-Field'!$E$84=[1]Lists!BF80,'[1]Multi-Field'!$F$84="undrained"),BH80,""))</f>
        <v/>
      </c>
      <c r="EO80" s="409" t="str">
        <f>IF(AND('[1]Multi-Field'!$E$85=[1]Lists!BF80,'[1]Multi-Field'!$F$85="Drained"),BI80,IF(AND('[1]Multi-Field'!$E$85=[1]Lists!BF80,'[1]Multi-Field'!$F$85="undrained"),BH80,""))</f>
        <v/>
      </c>
      <c r="EP80" s="409" t="str">
        <f>IF(AND('[1]Multi-Field'!$E$86=[1]Lists!BF80,'[1]Multi-Field'!$F$86="Drained"),BI80,IF(AND('[1]Multi-Field'!$E$86=[1]Lists!BF80,'[1]Multi-Field'!$F$86="undrained"),BH80,""))</f>
        <v/>
      </c>
      <c r="EQ80" s="409" t="str">
        <f>IF(AND('[1]Multi-Field'!$E$87=[1]Lists!BF80,'[1]Multi-Field'!$F$87="Drained"),BI80,IF(AND('[1]Multi-Field'!$E$87=[1]Lists!BF80,'[1]Multi-Field'!$F$87="undrained"),BH80,""))</f>
        <v/>
      </c>
      <c r="ER80" s="409" t="str">
        <f>IF(AND('[1]Multi-Field'!$E$88=[1]Lists!BF80,'[1]Multi-Field'!$F$88="Drained"),BI80,IF(AND('[1]Multi-Field'!$E$88=[1]Lists!BF80,'[1]Multi-Field'!$F$88="undrained"),BH80,""))</f>
        <v/>
      </c>
      <c r="ES80" s="409" t="str">
        <f>IF(AND('[1]Multi-Field'!$E$89=[1]Lists!BF80,'[1]Multi-Field'!$F$89="Drained"),BI80,IF(AND('[1]Multi-Field'!$E$89=[1]Lists!BF80,'[1]Multi-Field'!$F$89="undrained"),BH80,""))</f>
        <v/>
      </c>
      <c r="ET80" s="409" t="str">
        <f>IF(AND('[1]Multi-Field'!$E$90=[1]Lists!BF80,'[1]Multi-Field'!$F$90="Drained"),BI80,IF(AND('[1]Multi-Field'!$E$90=[1]Lists!BF80,'[1]Multi-Field'!$F$90="undrained"),BH80,""))</f>
        <v/>
      </c>
      <c r="EU80" s="409" t="str">
        <f>IF(AND('[1]Multi-Field'!$E$91=[1]Lists!BF80,'[1]Multi-Field'!$F$91="Drained"),BI80,IF(AND('[1]Multi-Field'!$E$91=[1]Lists!BF80,'[1]Multi-Field'!$F$91="undrained"),BH80,""))</f>
        <v/>
      </c>
      <c r="EV80" s="409" t="str">
        <f>IF(AND('[1]Multi-Field'!$E$92=[1]Lists!BF80,'[1]Multi-Field'!$F$92="Drained"),BI80,IF(AND('[1]Multi-Field'!$E$92=[1]Lists!BF80,'[1]Multi-Field'!$F$92="undrained"),BH80,""))</f>
        <v/>
      </c>
      <c r="EW80" s="409" t="str">
        <f>IF(AND('[1]Multi-Field'!$E$93=[1]Lists!BF80,'[1]Multi-Field'!$F$93="Drained"),BI80,IF(AND('[1]Multi-Field'!$E$93=[1]Lists!BF80,'[1]Multi-Field'!$F$93="undrained"),BH80,""))</f>
        <v/>
      </c>
      <c r="EX80" s="409" t="str">
        <f>IF(AND('[1]Multi-Field'!$E$94=[1]Lists!BF80,'[1]Multi-Field'!$F$94="Drained"),BI80,IF(AND('[1]Multi-Field'!$E$94=[1]Lists!BF80,'[1]Multi-Field'!$F$94="undrained"),BH80,""))</f>
        <v/>
      </c>
      <c r="EY80" s="409" t="str">
        <f>IF(AND('[1]Multi-Field'!$E$95=[1]Lists!BF80,'[1]Multi-Field'!$F$95="Drained"),BI80,IF(AND('[1]Multi-Field'!$E$95=[1]Lists!BF80,'[1]Multi-Field'!$F$95="undrained"),BH80,""))</f>
        <v/>
      </c>
      <c r="EZ80" s="409" t="str">
        <f>IF(AND('[1]Multi-Field'!$E$96=[1]Lists!BF80,'[1]Multi-Field'!$F$96="Drained"),BI80,IF(AND('[1]Multi-Field'!$E$96=[1]Lists!BF80,'[1]Multi-Field'!$F$96="undrained"),BH80,""))</f>
        <v/>
      </c>
      <c r="FA80" s="409" t="str">
        <f>IF(AND('[1]Multi-Field'!$E$97=[1]Lists!BF80,'[1]Multi-Field'!$F$97="Drained"),BI80,IF(AND('[1]Multi-Field'!$E$97=[1]Lists!BF80,'[1]Multi-Field'!$F$97="undrained"),BH80,""))</f>
        <v/>
      </c>
      <c r="FB80" s="409" t="str">
        <f>IF(AND('[1]Multi-Field'!$E$98=[1]Lists!BF80,'[1]Multi-Field'!$F$98="Drained"),BI80,IF(AND('[1]Multi-Field'!$E$98=[1]Lists!BF80,'[1]Multi-Field'!$F$98="undrained"),BH80,""))</f>
        <v/>
      </c>
      <c r="FC80" s="409" t="str">
        <f>IF(AND('[1]Multi-Field'!$E$99=[1]Lists!BF80,'[1]Multi-Field'!$F$99="Drained"),BI80,IF(AND('[1]Multi-Field'!$E$99=[1]Lists!BF80,'[1]Multi-Field'!$F$99="undrained"),BH80,""))</f>
        <v/>
      </c>
      <c r="FD80" s="409" t="str">
        <f>IF(AND('[1]Multi-Field'!$E$100=[1]Lists!BF80,'[1]Multi-Field'!$F$100="Drained"),BI80,IF(AND('[1]Multi-Field'!$E$100=[1]Lists!BF80,'[1]Multi-Field'!$F$100="undrained"),BH80,""))</f>
        <v/>
      </c>
      <c r="FE80" s="409" t="str">
        <f>IF(AND('[1]Multi-Field'!$E$101=[1]Lists!BF80,'[1]Multi-Field'!$F$101="Drained"),BI80,IF(AND('[1]Multi-Field'!$E$101=[1]Lists!BF80,'[1]Multi-Field'!$F$101="undrained"),BH80,""))</f>
        <v/>
      </c>
      <c r="FF80" s="409" t="str">
        <f>IF(AND('[1]Multi-Field'!$E$102=[1]Lists!BF80,'[1]Multi-Field'!$F$102="Drained"),BI80,IF(AND('[1]Multi-Field'!$E$102=[1]Lists!BF80,'[1]Multi-Field'!$F$102="undrained"),BH80,""))</f>
        <v/>
      </c>
      <c r="FG80" s="409" t="str">
        <f>IF(AND('[1]Multi-Field'!$E$103=[1]Lists!BF80,'[1]Multi-Field'!$F$103="Drained"),BI80,IF(AND('[1]Multi-Field'!$E$103=[1]Lists!BF80,'[1]Multi-Field'!$F$103="undrained"),BH80,""))</f>
        <v/>
      </c>
      <c r="FH80" s="409" t="str">
        <f>IF(AND('[1]Multi-Field'!$E$104=[1]Lists!BF80,'[1]Multi-Field'!$F$104="Drained"),BI80,IF(AND('[1]Multi-Field'!$E$104=[1]Lists!BF80,'[1]Multi-Field'!$F$104="undrained"),BH80,""))</f>
        <v/>
      </c>
      <c r="FI80" s="409" t="str">
        <f>IF(AND('[1]Multi-Field'!$E$105=[1]Lists!BF80,'[1]Multi-Field'!$F$105="Drained"),BI80,IF(AND('[1]Multi-Field'!$E$105=[1]Lists!BF80,'[1]Multi-Field'!$F$105="undrained"),BH80,""))</f>
        <v/>
      </c>
      <c r="FJ80" s="409" t="str">
        <f>IF(AND('[1]Multi-Field'!$E$106=[1]Lists!BF80,'[1]Multi-Field'!$F$106="Drained"),BI80,IF(AND('[1]Multi-Field'!$E$106=[1]Lists!BF80,'[1]Multi-Field'!$F$106="undrained"),BH80,""))</f>
        <v/>
      </c>
      <c r="FK80" s="409" t="str">
        <f>IF(AND('[1]Multi-Field'!$E$107=[1]Lists!BF80,'[1]Multi-Field'!$F$107="Drained"),BI80,IF(AND('[1]Multi-Field'!$E$107=[1]Lists!BF80,'[1]Multi-Field'!$F$107="undrained"),BH80,""))</f>
        <v/>
      </c>
      <c r="FL80" s="409" t="str">
        <f>IF(AND('[1]Multi-Field'!$E$108=[1]Lists!BF80,'[1]Multi-Field'!$F$108="Drained"),BI80,IF(AND('[1]Multi-Field'!$E$108=[1]Lists!BF80,'[1]Multi-Field'!$F$108="undrained"),BH80,""))</f>
        <v/>
      </c>
      <c r="FM80" s="409" t="str">
        <f>IF(AND('[1]Multi-Field'!$E$109=[1]Lists!BF80,'[1]Multi-Field'!$F$109="Drained"),BI80,IF(AND('[1]Multi-Field'!$E$109=[1]Lists!BF80,'[1]Multi-Field'!$F$109="undrained"),BH80,""))</f>
        <v/>
      </c>
      <c r="FN80" s="409" t="str">
        <f>IF(AND('[1]Multi-Field'!$E$110=[1]Lists!BF80,'[1]Multi-Field'!$F$110="Drained"),BI80,IF(AND('[1]Multi-Field'!$E$110=[1]Lists!BF80,'[1]Multi-Field'!$F$110="undrained"),BH80,""))</f>
        <v/>
      </c>
      <c r="FO80" s="409" t="str">
        <f>IF(AND('[1]Multi-Field'!$E$111=[1]Lists!BF80,'[1]Multi-Field'!$F$111="Drained"),BI80,IF(AND('[1]Multi-Field'!$E$111=[1]Lists!BF80,'[1]Multi-Field'!$F$111="undrained"),BH80,""))</f>
        <v/>
      </c>
      <c r="FP80" s="409" t="str">
        <f>IF(AND('[1]Multi-Field'!$E$112=[1]Lists!BF80,'[1]Multi-Field'!$F$112="Drained"),BI80,IF(AND('[1]Multi-Field'!$E$112=[1]Lists!BF80,'[1]Multi-Field'!$F$112="undrained"),BH80,""))</f>
        <v/>
      </c>
      <c r="FQ80" s="409" t="str">
        <f>IF(AND('[1]Multi-Field'!$E$113=[1]Lists!BF80,'[1]Multi-Field'!$F$113="Drained"),BI80,IF(AND('[1]Multi-Field'!$E$113=[1]Lists!BF80,'[1]Multi-Field'!$F$113="undrained"),BH80,""))</f>
        <v/>
      </c>
      <c r="FR80" s="409" t="str">
        <f>IF(AND('[1]Multi-Field'!$E$114=[1]Lists!BF80,'[1]Multi-Field'!$F$114="Drained"),BI80,IF(AND('[1]Multi-Field'!$E$114=[1]Lists!BF80,'[1]Multi-Field'!$F$114="undrained"),BH80,""))</f>
        <v/>
      </c>
      <c r="FS80" s="409" t="str">
        <f>IF(AND('[1]Multi-Field'!$E$115=[1]Lists!BF80,'[1]Multi-Field'!$F$115="Drained"),BI80,IF(AND('[1]Multi-Field'!$E$115=[1]Lists!BF80,'[1]Multi-Field'!$F$115="undrained"),BH80,""))</f>
        <v/>
      </c>
      <c r="FT80" s="409" t="str">
        <f>IF(AND('[1]Multi-Field'!$E$116=[1]Lists!BF80,'[1]Multi-Field'!$F$116="Drained"),BI80,IF(AND('[1]Multi-Field'!$E$116=[1]Lists!BF80,'[1]Multi-Field'!$F$116="undrained"),BH80,""))</f>
        <v/>
      </c>
      <c r="FU80" s="409" t="str">
        <f>IF(AND('[1]Multi-Field'!$E$117=[1]Lists!BF80,'[1]Multi-Field'!$F$117="Drained"),BI80,IF(AND('[1]Multi-Field'!$E$117=[1]Lists!BF80,'[1]Multi-Field'!$F$117="undrained"),BH80,""))</f>
        <v/>
      </c>
      <c r="FV80" s="409" t="str">
        <f>IF(AND('[1]Multi-Field'!$E$118=[1]Lists!BF80,'[1]Multi-Field'!$F$118="Drained"),BI80,IF(AND('[1]Multi-Field'!$E$118=[1]Lists!BF80,'[1]Multi-Field'!$F$118="undrained"),BH80,""))</f>
        <v/>
      </c>
      <c r="FW80" s="409" t="str">
        <f>IF(AND('[1]Multi-Field'!$E$119=[1]Lists!BF80,'[1]Multi-Field'!$F$119="Drained"),BI80,IF(AND('[1]Multi-Field'!$E$119=[1]Lists!BF80,'[1]Multi-Field'!$F$119="undrained"),BH80,""))</f>
        <v/>
      </c>
      <c r="FX80" s="409" t="str">
        <f>IF(AND('[1]Multi-Field'!$E$120=[1]Lists!BF80,'[1]Multi-Field'!$F$120="Drained"),BI80,IF(AND('[1]Multi-Field'!$E$120=[1]Lists!BF80,'[1]Multi-Field'!$F$120="undrained"),BH80,""))</f>
        <v/>
      </c>
      <c r="FZ80" t="s">
        <v>864</v>
      </c>
      <c r="GC80" s="4">
        <f>'[1]Multi-Field'!B78</f>
        <v>0</v>
      </c>
      <c r="GD80" s="73" t="str">
        <f>IF(OR('[1]Multi-Field'!Q78=$FZ$43,'[1]Multi-Field'!Q78=$FZ$44),'[1]Multi-Field'!BS78,"")</f>
        <v/>
      </c>
      <c r="GE80" s="4" t="str">
        <f>IF(AND(OR('[1]Multi-Field'!Q78=$FZ$86,'[1]Multi-Field'!Q78=$FZ$94,'[1]Multi-Field'!Q78=$FZ$87,'[1]Multi-Field'!Q78=[1]Lists!$FZ$93,'[1]Multi-Field'!Q78=$FZ$59),'[1]Multi-Field'!BS78&gt;50),'[1]Multi-Field'!BS78*0.8,IF(AND(OR('[1]Multi-Field'!Q78=$FZ$86,'[1]Multi-Field'!Q78=$FZ$94,'[1]Multi-Field'!Q78=$FZ$87,'[1]Multi-Field'!Q78=[1]Lists!$FZ$93,'[1]Multi-Field'!Q78=[1]Lists!$FZ$59),'[1]Multi-Field'!BS78&lt;50),'[1]Multi-Field'!BS78,""))</f>
        <v/>
      </c>
      <c r="GF80" s="4" t="str">
        <f>IF(OR('[1]Multi-Field'!Q78=[1]Lists!$FZ$7,'[1]Multi-Field'!Q78=[1]Lists!$FZ$5,'[1]Multi-Field'!Q78=[1]Lists!$FZ$24,'[1]Multi-Field'!Q78=[1]Lists!$FZ$10,'[1]Multi-Field'!Q78=[1]Lists!$FZ$8, '[1]Multi-Field'!Q78=[1]Lists!$FZ$25, '[1]Multi-Field'!Q78=[1]Lists!$FZ$23, '[1]Multi-Field'!Q78= [1]Lists!$FZ$47, '[1]Multi-Field'!Q78=[1]Lists!$FZ$49, '[1]Multi-Field'!Q78=[1]Lists!$FZ$48,'[1]Multi-Field'!Q78=[1]Lists!$FZ$3, '[1]Multi-Field'!Q78=[1]Lists!$FZ$14,'[1]Multi-Field'!Q78=[1]Lists!$FZ$36, '[1]Multi-Field'!Q78=[1]Lists!$FZ$41,'[1]Multi-Field'!Q78=[1]Lists!$FZ$42),0,"")</f>
        <v/>
      </c>
      <c r="GG80" s="4" t="str">
        <f>IF(OR('[1]Multi-Field'!Q78=[1]Lists!$FZ$6,'[1]Multi-Field'!Q78=[1]Lists!$FZ$4, '[1]Multi-Field'!Q107=[1]Lists!$FZ$11, '[1]Multi-Field'!Q78=[1]Lists!$FZ$1),100*IF('[1]Multi-Field'!U78=onepercent,0.75,IF('[1]Multi-Field'!U78=onetotwentyfivepercent,0.4,IF(OR('[1]Multi-Field'!U78=twentysixtofiftypercent,'[1]Multi-Field'!U78=greaterthanfiftypercent),0,""))),"")</f>
        <v/>
      </c>
      <c r="GH80" s="4" t="str">
        <f>IF(OR('[1]Multi-Field'!Q78=[1]Lists!$FZ$53,'[1]Multi-Field'!Q78=[1]Lists!$FZ$55), 50,IF('[1]Multi-Field'!Q78=[1]Lists!$FZ$54,225,IF('[1]Multi-Field'!Q78=[1]Lists!$FZ$56,75,"")))</f>
        <v/>
      </c>
      <c r="GI80" s="4" t="e">
        <f>#VALUE!</f>
        <v>#VALUE!</v>
      </c>
      <c r="GJ80" s="4" t="e">
        <f>#VALUE!</f>
        <v>#VALUE!</v>
      </c>
      <c r="GK80" s="4" t="str">
        <f>IF('[1]Multi-Field'!Q78=[1]Lists!$FZ$95,'[1]Multi-Field'!BS78*0.66,"")</f>
        <v/>
      </c>
      <c r="GM80" s="4" t="str">
        <f>IF(OR('[1]Multi-Field'!Q78=[1]Lists!$FZ$26,'[1]Multi-Field'!Q78=[1]Lists!$FZ$84),20,"")</f>
        <v/>
      </c>
      <c r="GN80" s="4" t="str">
        <f>IF(OR('[1]Multi-Field'!Q78=[1]Lists!$FZ$88,'[1]Multi-Field'!Q78=[1]Lists!$FZ$57),0,"")</f>
        <v/>
      </c>
      <c r="GO80" s="4" t="str">
        <f>IF(OR('[1]Multi-Field'!Q78=[1]Lists!$FZ$69,'[1]Multi-Field'!Q78=[1]Lists!$FZ$71,'[1]Multi-Field'!Q78=[1]Lists!$FZ$105),50,"")</f>
        <v/>
      </c>
      <c r="GP80" s="4" t="str">
        <f>IF(OR('[1]Multi-Field'!Q78=[1]Lists!$FZ$75,'[1]Multi-Field'!Q78=[1]Lists!$FZ$70),75,"")</f>
        <v/>
      </c>
      <c r="GQ80" s="4">
        <f>IF('[1]Multi-Field'!Q78=[1]Lists!$FZ$72,150,"")</f>
        <v>150</v>
      </c>
      <c r="GR80" s="4" t="str">
        <f>IF(OR('[1]Multi-Field'!Q78=[1]Lists!$FZ$74,'[1]Multi-Field'!Q78=[1]Lists!$FZ$73),40,"")</f>
        <v/>
      </c>
      <c r="GS80" s="4" t="str">
        <f>IF('[1]Multi-Field'!Q78=[1]Lists!$FZ$99,80,"")</f>
        <v/>
      </c>
      <c r="GT80" s="4" t="str">
        <f>IF('[1]Multi-Field'!Q78=[1]Lists!$FZ$106,70,"")</f>
        <v/>
      </c>
      <c r="GU80" s="4" t="e">
        <f t="shared" si="16"/>
        <v>#VALUE!</v>
      </c>
    </row>
    <row r="81" spans="1:203" ht="13.5" customHeight="1">
      <c r="A81" s="7" t="s">
        <v>168</v>
      </c>
      <c r="B81" s="7"/>
      <c r="C81" s="7"/>
      <c r="D81" s="8">
        <v>55</v>
      </c>
      <c r="E81" s="8">
        <f t="shared" si="12"/>
        <v>58</v>
      </c>
      <c r="F81" s="8">
        <f t="shared" si="13"/>
        <v>62</v>
      </c>
      <c r="G81" s="8">
        <v>65</v>
      </c>
      <c r="H81" s="8">
        <v>60</v>
      </c>
      <c r="I81" s="8">
        <f t="shared" si="17"/>
        <v>63</v>
      </c>
      <c r="J81" s="8">
        <f t="shared" si="18"/>
        <v>67</v>
      </c>
      <c r="K81" s="8">
        <v>70</v>
      </c>
      <c r="L81" s="8">
        <v>80</v>
      </c>
      <c r="M81" s="8">
        <f t="shared" si="14"/>
        <v>90</v>
      </c>
      <c r="N81" s="8">
        <f t="shared" si="15"/>
        <v>100</v>
      </c>
      <c r="O81" s="8">
        <v>110</v>
      </c>
      <c r="P81" s="391">
        <v>56</v>
      </c>
      <c r="Q81" s="394"/>
      <c r="R81" s="395" t="b">
        <f>IF(OR('Multi-Field'!AA58=Lists!$AC$42,'Multi-Field'!AA58=Lists!$AC$43),IF('Multi-Field'!Z58="x",(IF('Multi-Field'!AC58=Lists!$Q$11,Lists!$R$11,IF('Multi-Field'!AC58=Lists!$Q$12,Lists!$R$12,IF('Multi-Field'!AC58=Lists!$Q$13,Lists!$R$13,IF('Multi-Field'!AC58=Lists!$Q$14,Lists!$R$14))))),IF('Multi-Field'!X58="x",(IF('Multi-Field'!AC58=Lists!$Q$11,Lists!$S$11,IF('Multi-Field'!AC58=Lists!$Q$12,Lists!$S$12,IF('Multi-Field'!AC58=Lists!$Q$13,Lists!$S$13,IF('Multi-Field'!AC58=Lists!$Q$14,Lists!$S$14))))),IF('Multi-Field'!V58="x",(IF('Multi-Field'!AC58=Lists!$Q$11,Lists!$T$11,IF('Multi-Field'!AC58=Lists!$Q$12,Lists!$T$12,IF('Multi-Field'!AC58=Lists!$Q$13,Lists!$T$13,IF('Multi-Field'!AC58=Lists!$Q$14,Lists!$T$14))))),0))))</f>
        <v>0</v>
      </c>
      <c r="S81" s="395" t="str">
        <f t="shared" si="11"/>
        <v/>
      </c>
      <c r="T81" s="395"/>
      <c r="U81" s="396"/>
      <c r="V81" s="383">
        <f>IF(OR('Multi-Field'!AI67=$U$4,'Multi-Field'!AI67=$U$5,'Multi-Field'!AI67=$U$6,'Multi-Field'!AI67=$U$7,'Multi-Field'!AI67=$U$8,'Multi-Field'!AI67=$U$9),(IF('Multi-Field'!AJ67=$V$2,100,IF('Multi-Field'!AJ67=$V$3,65,IF('Multi-Field'!AJ67=$V$4,53,IF('Multi-Field'!AJ67=$V$5,41,IF('Multi-Field'!AJ67=$V$6,23,IF('Multi-Field'!AJ67=$V$7,0,0))))))),0)</f>
        <v>0</v>
      </c>
      <c r="W81" s="383" t="str">
        <f>IF(AND(OR('Multi-Field'!AF67=$S$3,'Multi-Field'!AF67=S69,'Multi-Field'!AF67=$S$7),'Multi-Field'!AN67&lt;18,'Multi-Field'!AN67&gt;0),35,IF('Multi-Field'!AF67=$S$4,55,IF(AND('Multi-Field'!AF67=$S$6,'Multi-Field'!AN67&lt;18),30,IF(AND('Multi-Field'!AN67&gt;17,OR('Multi-Field'!AF67=$S$3,'Multi-Field'!AF67=$S$5,'Multi-Field'!AF67= $S$6,'Multi-Field'!AF67=$S$7)),25,"0"))))</f>
        <v>0</v>
      </c>
      <c r="X81" s="383">
        <f>IF(OR('Multi-Field'!BA67=$U$4,'Multi-Field'!BA67=$U$5,'Multi-Field'!BA67=$U$6,'Multi-Field'!BA67=U71,'Multi-Field'!BA67=$U$8,'Multi-Field'!BA67=$U$9),(IF('Multi-Field'!BB67=$V$2,100,IF('Multi-Field'!BB67=$V$3,65,IF('Multi-Field'!BB67=$V$4,53,IF('Multi-Field'!BB67=$V$5,41,IF('Multi-Field'!BB67=$V$6,23,IF('Multi-Field'!BB67=$V$7,0,0))))))),0)</f>
        <v>0</v>
      </c>
      <c r="Y81" s="383" t="str">
        <f>IF(AND(OR('Multi-Field'!AX67=$S$3,'Multi-Field'!AX67=$S$5,'Multi-Field'!AX67=$S$7),'Multi-Field'!BF67&lt;18),35,IF('Multi-Field'!AX67=$S$4,55,IF(AND('Multi-Field'!AX67=$S$6,'Multi-Field'!BF67&lt;18),30,IF(AND('Multi-Field'!BF67&gt;17,OR('Multi-Field'!AX67=$S$3,'Multi-Field'!AX67=$S$5,'Multi-Field'!AX67=$S$6,'Multi-Field'!AX67=$S$7)),25,"0"))))</f>
        <v>0</v>
      </c>
      <c r="Z81" s="383">
        <v>65</v>
      </c>
      <c r="AC81" t="s">
        <v>866</v>
      </c>
      <c r="AI81" s="384">
        <f>'[1]Multi-Field'!B77</f>
        <v>0</v>
      </c>
      <c r="AJ81" s="385" t="e">
        <f>#VALUE!</f>
        <v>#VALUE!</v>
      </c>
      <c r="AK81" s="385" t="e">
        <f>#VALUE!</f>
        <v>#VALUE!</v>
      </c>
      <c r="AL81" s="385" t="e">
        <f>IF(AK81="","",IF('[1]Multi-Field'!AU77=20,10,IF(AK81-30&lt;0,0,AK81-30)))</f>
        <v>#VALUE!</v>
      </c>
      <c r="AM81" s="385" t="e">
        <f>#VALUE!</f>
        <v>#VALUE!</v>
      </c>
      <c r="AN81" s="385" t="e">
        <f t="shared" si="23"/>
        <v>#VALUE!</v>
      </c>
      <c r="AO81" s="385" t="e">
        <f>#VALUE!</f>
        <v>#VALUE!</v>
      </c>
      <c r="AP81" s="385" t="e">
        <f>#VALUE!</f>
        <v>#VALUE!</v>
      </c>
      <c r="AQ81" s="385" t="e">
        <f>#VALUE!</f>
        <v>#VALUE!</v>
      </c>
      <c r="AR81" s="385" t="e">
        <f>#VALUE!</f>
        <v>#VALUE!</v>
      </c>
      <c r="AS81" s="385" t="e">
        <f>IF(AR81="","",IF('[1]Multi-Field'!AU77&gt;9,0,AR81-15))</f>
        <v>#VALUE!</v>
      </c>
      <c r="AT81" s="385" t="e">
        <f>#VALUE!</f>
        <v>#VALUE!</v>
      </c>
      <c r="AU81" s="385" t="e">
        <f>#VALUE!</f>
        <v>#VALUE!</v>
      </c>
      <c r="AV81" s="385" t="e">
        <f>IF(AU81="","",IF('[1]Multi-Field'!AU77=9&gt;9,0,AU81-35))</f>
        <v>#VALUE!</v>
      </c>
      <c r="AW81" s="385" t="e">
        <f>#VALUE!</f>
        <v>#VALUE!</v>
      </c>
      <c r="AX81" s="385" t="e">
        <f t="shared" si="24"/>
        <v>#VALUE!</v>
      </c>
      <c r="AY81" s="385" t="str">
        <f>IF('[1]Multi-Field'!AU77="","",IF('[1]Multi-Field'!AU77&lt;1,100,IF('[1]Multi-Field'!AU77=1,75,IF('[1]Multi-Field'!AU77=2,50,IF('[1]Multi-Field'!AU77=3,25,IF('[1]Multi-Field'!AU77&gt;3,0,""))))))</f>
        <v/>
      </c>
      <c r="AZ81" s="385" t="str">
        <f t="shared" si="25"/>
        <v/>
      </c>
      <c r="BA81" s="385" t="e">
        <f>#VALUE!</f>
        <v>#VALUE!</v>
      </c>
      <c r="BB81" s="385" t="e">
        <f>IF(BA81="","",IF(AND('[1]Multi-Field'!AU77&lt;40,'[1]Multi-Field'!AU77&gt;9),40,IF('[1]Multi-Field'!AU77&gt;39,0,BA81+5)))</f>
        <v>#VALUE!</v>
      </c>
      <c r="BC81" s="386" t="e">
        <f t="shared" si="22"/>
        <v>#VALUE!</v>
      </c>
      <c r="BD81" s="281">
        <v>0.23</v>
      </c>
      <c r="BE81" s="281">
        <v>0.54</v>
      </c>
      <c r="BF81" s="411" t="s">
        <v>1252</v>
      </c>
      <c r="BG81" s="412">
        <v>2</v>
      </c>
      <c r="BH81" s="412">
        <v>3</v>
      </c>
      <c r="BI81" s="412">
        <v>4</v>
      </c>
      <c r="BJ81" s="409" t="e">
        <f>IF(AND('[1]Single Field'!#REF!=[1]Lists!BF81,'[1]Single Field'!#REF!="Drained"),"x",IF(AND('[1]Single Field'!#REF!=[1]Lists!BF81,'[1]Single Field'!#REF!="Undrained"),O,""))</f>
        <v>#REF!</v>
      </c>
      <c r="BK81" s="409" t="str">
        <f>IF(AND('[1]Multi-Field'!$E$3=[1]Lists!BF81,'[1]Multi-Field'!$F$3="Drained"),BI81,IF(AND('[1]Multi-Field'!$E$3=BF81,'[1]Multi-Field'!$F$3="undrained"),BH81,""))</f>
        <v/>
      </c>
      <c r="BL81" s="409" t="str">
        <f>IF(AND('[1]Multi-Field'!$E$4=BF81,'[1]Multi-Field'!$F$4="Drained"),BI81,IF(AND('[1]Multi-Field'!$E$4=BF81,'[1]Multi-Field'!$F$4="undrained"),BH81,""))</f>
        <v/>
      </c>
      <c r="BM81" s="409" t="str">
        <f>IF(AND('[1]Multi-Field'!$E$5=BF81,'[1]Multi-Field'!$F$5="Drained"),BI81,IF(AND('[1]Multi-Field'!$E$5=BF81,'[1]Multi-Field'!$F$5="undrained"),BH81,""))</f>
        <v/>
      </c>
      <c r="BN81" s="409" t="str">
        <f>IF(AND('[1]Multi-Field'!$E$6=BF81,'[1]Multi-Field'!$F$6="Drained"),BI81,IF(AND('[1]Multi-Field'!$E$6=BF81,'[1]Multi-Field'!$F$6="undrained"),BH81,""))</f>
        <v/>
      </c>
      <c r="BO81" s="409" t="str">
        <f>IF(AND('[1]Multi-Field'!$E$7=BF81,'[1]Multi-Field'!$F$7="Drained"),BI81,IF(AND('[1]Multi-Field'!$E$7=BF81,'[1]Multi-Field'!$F$7="undrained"),BH81,""))</f>
        <v/>
      </c>
      <c r="BP81" s="409" t="str">
        <f>IF(AND('[1]Multi-Field'!$E$8=BF81,'[1]Multi-Field'!$F$8="Drained"),BI81,IF(AND('[1]Multi-Field'!$E$8=BF81,'[1]Multi-Field'!$F$8="undrained"),BH81,""))</f>
        <v/>
      </c>
      <c r="BQ81" s="409" t="str">
        <f>IF(AND('[1]Multi-Field'!$E$9=BF81,'[1]Multi-Field'!$F$9="Drained"),BI81,IF(AND('[1]Multi-Field'!$E$9=BF81,'[1]Multi-Field'!$F$9="undrained"),BH81,""))</f>
        <v/>
      </c>
      <c r="BR81" s="409" t="str">
        <f>IF(AND('[1]Multi-Field'!$E$10=BF81,'[1]Multi-Field'!$F$10="Drained"),BI81,IF(AND('[1]Multi-Field'!$E$10=BF81,'[1]Multi-Field'!$F$10="undrained"),BH81,""))</f>
        <v/>
      </c>
      <c r="BS81" s="409" t="str">
        <f>IF(AND('[1]Multi-Field'!$E$11=BF81,'[1]Multi-Field'!$F$11="Drained"),BI81,IF(AND('[1]Multi-Field'!$E$11=BF81,'[1]Multi-Field'!$F$11="undrained"),BH81,""))</f>
        <v/>
      </c>
      <c r="BT81" s="409" t="str">
        <f>IF(AND('[1]Multi-Field'!$E$12=BF81,'[1]Multi-Field'!$F$12="Drained"),BI81,IF(AND('[1]Multi-Field'!$E$12=BF81,'[1]Multi-Field'!$F$12="undrained"),BH81,""))</f>
        <v/>
      </c>
      <c r="BU81" s="409" t="str">
        <f>IF(AND('[1]Multi-Field'!$E$13=BF81,'[1]Multi-Field'!$F$13="Drained"),BI81,IF(AND('[1]Multi-Field'!$E$3=BF81,'[1]Multi-Field'!$F$13="undrained"),BH81,""))</f>
        <v/>
      </c>
      <c r="BV81" s="409" t="str">
        <f>IF(AND('[1]Multi-Field'!$E$14=BF81,'[1]Multi-Field'!$F$14="Drained"),BI81,IF(AND('[1]Multi-Field'!$E$14=BF81,'[1]Multi-Field'!$F$14="undrained"),BH81,""))</f>
        <v/>
      </c>
      <c r="BW81" s="409" t="str">
        <f>IF(AND('[1]Multi-Field'!$E$15=BF81,'[1]Multi-Field'!$F$15="Drained"),BI81,IF(AND('[1]Multi-Field'!$E$15=BF81,'[1]Multi-Field'!$F$15="undrained"),BH81,""))</f>
        <v/>
      </c>
      <c r="BX81" s="409" t="str">
        <f>IF(AND('[1]Multi-Field'!$E$16=[1]Lists!BF81,'[1]Multi-Field'!$F$16="Drained"),BI81,IF(AND('[1]Multi-Field'!$E$16=[1]Lists!BF81,'[1]Multi-Field'!$F$16="undrained"),BH81,""))</f>
        <v/>
      </c>
      <c r="BY81" s="409" t="str">
        <f>IF(AND('[1]Multi-Field'!$E$17=[1]Lists!BF81,'[1]Multi-Field'!$F$17="Drained"),BI81,IF(AND('[1]Multi-Field'!$E$17=[1]Lists!BF81,'[1]Multi-Field'!$F$17="undrained"),BH81,""))</f>
        <v/>
      </c>
      <c r="BZ81" s="409" t="str">
        <f>IF(AND('[1]Multi-Field'!$E$18=[1]Lists!BF81,'[1]Multi-Field'!$F$18="Drained"),BI81,IF(AND('[1]Multi-Field'!$E$18=[1]Lists!BF81,'[1]Multi-Field'!$F$18="undrained"),BH81,""))</f>
        <v/>
      </c>
      <c r="CA81" s="409" t="str">
        <f>IF(AND('[1]Multi-Field'!$E$19=[1]Lists!BF81,'[1]Multi-Field'!$F$19="Drained"),BI81,IF(AND('[1]Multi-Field'!$E$19=[1]Lists!BF81,'[1]Multi-Field'!$F$19="undrained"),BH81,""))</f>
        <v/>
      </c>
      <c r="CB81" s="409" t="str">
        <f>IF(AND('[1]Multi-Field'!$E$20=[1]Lists!BF81,'[1]Multi-Field'!$F$20="Drained"),BI81,IF(AND('[1]Multi-Field'!$E$20=[1]Lists!BF81,'[1]Multi-Field'!$F$20="undrained"),BH81,""))</f>
        <v/>
      </c>
      <c r="CC81" s="409" t="str">
        <f>IF(AND('[1]Multi-Field'!$E$21=[1]Lists!BF81,'[1]Multi-Field'!$F$21="Drained"),BI81,IF(AND('[1]Multi-Field'!$E$21=[1]Lists!BF81,'[1]Multi-Field'!$F$21="undrained"),BH81,""))</f>
        <v/>
      </c>
      <c r="CD81" s="409" t="str">
        <f>IF(AND('[1]Multi-Field'!$E$22=[1]Lists!BF81,'[1]Multi-Field'!$F$22="Drained"),BI81,IF(AND('[1]Multi-Field'!$E$22=[1]Lists!BF81,'[1]Multi-Field'!$F$22="undrained"),BH81,""))</f>
        <v/>
      </c>
      <c r="CE81" s="409" t="str">
        <f>IF(AND('[1]Multi-Field'!$E$23=[1]Lists!BF81,'[1]Multi-Field'!$F$23="Drained"),BI81,IF(AND('[1]Multi-Field'!$E$23=[1]Lists!BF81,'[1]Multi-Field'!$F$23="undrained"),BH81,""))</f>
        <v/>
      </c>
      <c r="CF81" s="409" t="str">
        <f>IF(AND('[1]Multi-Field'!$E$24=[1]Lists!BF81,'[1]Multi-Field'!$F$24="Drained"),BI81,IF(AND('[1]Multi-Field'!$E$24=[1]Lists!BF81,'[1]Multi-Field'!$F$24="undrained"),BH81,""))</f>
        <v/>
      </c>
      <c r="CG81" s="409" t="str">
        <f>IF(AND('[1]Multi-Field'!$E$25=[1]Lists!BF81,'[1]Multi-Field'!$F$25="Drained"),BI81,IF(AND('[1]Multi-Field'!$E$25=[1]Lists!BF81,'[1]Multi-Field'!$F$25="undrained"),BH81,""))</f>
        <v/>
      </c>
      <c r="CH81" s="409" t="str">
        <f>IF(AND('[1]Multi-Field'!$E$26=[1]Lists!BF81,'[1]Multi-Field'!$F$26="Drained"),BI81,IF(AND('[1]Multi-Field'!$E$26=[1]Lists!BF81,'[1]Multi-Field'!$F$26="undrained"),BH81,""))</f>
        <v/>
      </c>
      <c r="CI81" s="409" t="str">
        <f>IF(AND('[1]Multi-Field'!$E$27=[1]Lists!BF81,'[1]Multi-Field'!$F$27="Drained"),BI81,IF(AND('[1]Multi-Field'!$E$27=[1]Lists!BF81,'[1]Multi-Field'!$F$27="undrained"),BH81,""))</f>
        <v/>
      </c>
      <c r="CJ81" s="409" t="str">
        <f>IF(AND('[1]Multi-Field'!$E$28=[1]Lists!BF81,'[1]Multi-Field'!$F$28="Drained"),BI81,IF(AND('[1]Multi-Field'!$E$28=[1]Lists!BF81,'[1]Multi-Field'!$F$28="undrained"),BH81,""))</f>
        <v/>
      </c>
      <c r="CK81" s="409" t="str">
        <f>IF(AND('[1]Multi-Field'!$E$29=[1]Lists!BF81,'[1]Multi-Field'!$F$29="Drained"),BI81,IF(AND('[1]Multi-Field'!$E$29=[1]Lists!BF81,'[1]Multi-Field'!$F$29="undrained"),BH81,""))</f>
        <v/>
      </c>
      <c r="CL81" s="409" t="str">
        <f>IF(AND('[1]Multi-Field'!$E$30=[1]Lists!BF81,'[1]Multi-Field'!$F$30="Drained"),BI81,IF(AND('[1]Multi-Field'!$E$30=[1]Lists!BF81,'[1]Multi-Field'!$F$30="undrained"),BH81,""))</f>
        <v/>
      </c>
      <c r="CM81" s="409" t="str">
        <f>IF(AND('[1]Multi-Field'!$E$31=[1]Lists!BF81,'[1]Multi-Field'!$F$31="Drained"),BI81,IF(AND('[1]Multi-Field'!$E$31=[1]Lists!BF81,'[1]Multi-Field'!$F$31="undrained"),BH81,""))</f>
        <v/>
      </c>
      <c r="CN81" s="409" t="str">
        <f>IF(AND('[1]Multi-Field'!$E$32=[1]Lists!BF81,'[1]Multi-Field'!$F$32="Drained"),BI81,IF(AND('[1]Multi-Field'!$E$32=[1]Lists!BF81,'[1]Multi-Field'!$F$32="undrained"),BH81,""))</f>
        <v/>
      </c>
      <c r="CO81" s="409" t="str">
        <f>IF(AND('[1]Multi-Field'!$E$33=[1]Lists!BF81,'[1]Multi-Field'!$F$33="Drained"),BI81,IF(AND('[1]Multi-Field'!$E$33=[1]Lists!BF81,'[1]Multi-Field'!$F$33="undrained"),BH81,""))</f>
        <v/>
      </c>
      <c r="CP81" s="409" t="str">
        <f>IF(AND('[1]Multi-Field'!$E$34=[1]Lists!BF81,'[1]Multi-Field'!$F$34="Drained"),BI81,IF(AND('[1]Multi-Field'!$E$34=[1]Lists!BF81,'[1]Multi-Field'!$F$34="undrained"),BH81,""))</f>
        <v/>
      </c>
      <c r="CQ81" s="409" t="str">
        <f>IF(AND('[1]Multi-Field'!$E$35=[1]Lists!BF81,'[1]Multi-Field'!$F$35="Drained"),BI81,IF(AND('[1]Multi-Field'!$E$35=[1]Lists!BF81,'[1]Multi-Field'!$F$35="undrained"),BH81,""))</f>
        <v/>
      </c>
      <c r="CR81" s="409" t="str">
        <f>IF(AND('[1]Multi-Field'!$E$36=[1]Lists!BF81,'[1]Multi-Field'!$F$36="Drained"),BI81,IF(AND('[1]Multi-Field'!$E$36=[1]Lists!BF81,'[1]Multi-Field'!$F$36="undrained"),BH81,""))</f>
        <v/>
      </c>
      <c r="CS81" s="409" t="str">
        <f>IF(AND('[1]Multi-Field'!$E$37=[1]Lists!BF81,'[1]Multi-Field'!$F$37="Drained"),BI81,IF(AND('[1]Multi-Field'!$E$37=[1]Lists!BF81,'[1]Multi-Field'!$F$37="undrained"),BH81,""))</f>
        <v/>
      </c>
      <c r="CT81" s="409" t="str">
        <f>IF(AND('[1]Multi-Field'!$E$38=[1]Lists!BF81,'[1]Multi-Field'!$F$38="Drained"),BI81,IF(AND('[1]Multi-Field'!$E$38=[1]Lists!BF81,'[1]Multi-Field'!$F$38="undrained"),BH81,""))</f>
        <v/>
      </c>
      <c r="CU81" s="409" t="str">
        <f>IF(AND('[1]Multi-Field'!$E$39=[1]Lists!BF81,'[1]Multi-Field'!$F$39="Drained"),BI81,IF(AND('[1]Multi-Field'!$E$39=[1]Lists!BF81,'[1]Multi-Field'!$F$39="undrained"),BH81,""))</f>
        <v/>
      </c>
      <c r="CV81" s="409" t="str">
        <f>IF(AND('[1]Multi-Field'!$E$40=[1]Lists!BF81,'[1]Multi-Field'!$F$40="Drained"),BI81,IF(AND('[1]Multi-Field'!$E$40=[1]Lists!BF81,'[1]Multi-Field'!$F$40="undrained"),BH81,""))</f>
        <v/>
      </c>
      <c r="CW81" s="409" t="str">
        <f>IF(AND('[1]Multi-Field'!$E$41=[1]Lists!BF81,'[1]Multi-Field'!$F$40="Drained"),BI81,IF(AND('[1]Multi-Field'!$E$40=[1]Lists!BF81,'[1]Multi-Field'!$F$40="undrained"),BH81,""))</f>
        <v/>
      </c>
      <c r="CX81" s="409" t="str">
        <f>IF(AND('[1]Multi-Field'!$E$42=[1]Lists!BF81,'[1]Multi-Field'!$F$42="Drained"),BI81,IF(AND('[1]Multi-Field'!$E$42=[1]Lists!BF81,'[1]Multi-Field'!$F$42="undrained"),BH81,""))</f>
        <v/>
      </c>
      <c r="CY81" s="409" t="str">
        <f>IF(AND('[1]Multi-Field'!$E$43=[1]Lists!BF81,'[1]Multi-Field'!$F$43="Drained"),BI81,IF(AND('[1]Multi-Field'!$E$43=[1]Lists!BF81,'[1]Multi-Field'!$F$43="undrained"),BH81,""))</f>
        <v/>
      </c>
      <c r="CZ81" s="409" t="str">
        <f>IF(AND('[1]Multi-Field'!$E$44=[1]Lists!BF81,'[1]Multi-Field'!$F$44="Drained"),BI81,IF(AND('[1]Multi-Field'!$E$44=[1]Lists!BF81,'[1]Multi-Field'!$F$44="undrained"),BH81,""))</f>
        <v/>
      </c>
      <c r="DA81" s="409" t="str">
        <f>IF(AND('[1]Multi-Field'!$E$45=[1]Lists!BF81,'[1]Multi-Field'!$F$45="Drained"),BI81,IF(AND('[1]Multi-Field'!$E$45=[1]Lists!BF81,'[1]Multi-Field'!$F$45="undrained"),BH81,""))</f>
        <v/>
      </c>
      <c r="DB81" s="409" t="str">
        <f>IF(AND('[1]Multi-Field'!$E$46=[1]Lists!BF81,'[1]Multi-Field'!$F$46="Drained"),BI81,IF(AND('[1]Multi-Field'!$E$46=[1]Lists!BF81,'[1]Multi-Field'!$F$46="undrained"),BH81,""))</f>
        <v/>
      </c>
      <c r="DC81" s="409" t="str">
        <f>IF(AND('[1]Multi-Field'!$E$47=[1]Lists!BF81,'[1]Multi-Field'!$F$47="Drained"),BI81,IF(AND('[1]Multi-Field'!$E$47=[1]Lists!BF81,'[1]Multi-Field'!$F$47="undrained"),BH81,""))</f>
        <v/>
      </c>
      <c r="DD81" s="409" t="str">
        <f>IF(AND('[1]Multi-Field'!$E$48=[1]Lists!BF81,'[1]Multi-Field'!$F$48="Drained"),BI81,IF(AND('[1]Multi-Field'!$E$48=[1]Lists!BF81,'[1]Multi-Field'!$F$48="undrained"),BH81,""))</f>
        <v/>
      </c>
      <c r="DE81" s="409" t="str">
        <f>IF(AND('[1]Multi-Field'!$E$49=[1]Lists!BF81,'[1]Multi-Field'!$F$49="Drained"),BI81,IF(AND('[1]Multi-Field'!$E$49=[1]Lists!BF81,'[1]Multi-Field'!$F$9="undrained"),BH81,""))</f>
        <v/>
      </c>
      <c r="DF81" s="409" t="str">
        <f>IF(AND('[1]Multi-Field'!$E$50=[1]Lists!BF81,'[1]Multi-Field'!$F$50="Drained"),BI81,IF(AND('[1]Multi-Field'!$E$50=[1]Lists!BF81,'[1]Multi-Field'!$F$50="undrained"),BH81,""))</f>
        <v/>
      </c>
      <c r="DG81" s="409" t="str">
        <f>IF(AND('[1]Multi-Field'!$E$51=[1]Lists!BF81,'[1]Multi-Field'!$F$51="Drained"),BI81,IF(AND('[1]Multi-Field'!$E$51=[1]Lists!BF81,'[1]Multi-Field'!$F$51="undrained"),BH81,""))</f>
        <v/>
      </c>
      <c r="DH81" s="409" t="str">
        <f>IF(AND('[1]Multi-Field'!$E$52=[1]Lists!BF81,'[1]Multi-Field'!$F$52="Drained"),BI81,IF(AND('[1]Multi-Field'!$E$52=[1]Lists!BF81,'[1]Multi-Field'!$F$52="undrained"),BH81,""))</f>
        <v/>
      </c>
      <c r="DI81" s="409" t="str">
        <f>IF(AND('[1]Multi-Field'!$E$53=[1]Lists!BF81,'[1]Multi-Field'!$F$53="Drained"),BI81,IF(AND('[1]Multi-Field'!$E$53=[1]Lists!BF81,'[1]Multi-Field'!$F$53="undrained"),BH81,""))</f>
        <v/>
      </c>
      <c r="DJ81" s="409" t="str">
        <f>IF(AND('[1]Multi-Field'!$E$54=[1]Lists!BF81,'[1]Multi-Field'!$F$54="Drained"),BI81,IF(AND('[1]Multi-Field'!$E$54=[1]Lists!BF81,'[1]Multi-Field'!$F$54="undrained"),BH81,""))</f>
        <v/>
      </c>
      <c r="DK81" s="409" t="str">
        <f>IF(AND('[1]Multi-Field'!$E$55=[1]Lists!BF81,'[1]Multi-Field'!$F$55="Drained"),BI81,IF(AND('[1]Multi-Field'!$E$55=[1]Lists!BF81,'[1]Multi-Field'!$F$55="undrained"),BH81,""))</f>
        <v/>
      </c>
      <c r="DL81" s="409" t="str">
        <f>IF(AND('[1]Multi-Field'!$E$56=[1]Lists!BF81,'[1]Multi-Field'!$F$56="Drained"),BI81,IF(AND('[1]Multi-Field'!$E$56=[1]Lists!BF81,'[1]Multi-Field'!$F$56="undrained"),BH81,""))</f>
        <v/>
      </c>
      <c r="DM81" s="409" t="str">
        <f>IF(AND('[1]Multi-Field'!$E$57=[1]Lists!BF81,'[1]Multi-Field'!$F$57="Drained"),BI81,IF(AND('[1]Multi-Field'!$E$57=[1]Lists!BF81,'[1]Multi-Field'!$F$57="undrained"),BH81,""))</f>
        <v/>
      </c>
      <c r="DN81" s="409" t="str">
        <f>IF(AND('[1]Multi-Field'!$E$58=[1]Lists!BF81,'[1]Multi-Field'!$F$58="Drained"),BI81,IF(AND('[1]Multi-Field'!$E$58=[1]Lists!BF81,'[1]Multi-Field'!$F$58="undrained"),BH81,""))</f>
        <v/>
      </c>
      <c r="DO81" s="409" t="str">
        <f>IF(AND('[1]Multi-Field'!$E$59=[1]Lists!BF81,'[1]Multi-Field'!$F$59="Drained"),BI81,IF(AND('[1]Multi-Field'!$E$59=[1]Lists!BF81,'[1]Multi-Field'!$F$59="undrained"),BH81,""))</f>
        <v/>
      </c>
      <c r="DP81" s="409" t="str">
        <f>IF(AND('[1]Multi-Field'!$E$60=[1]Lists!BF81,'[1]Multi-Field'!$F$60="Drained"),BI81,IF(AND('[1]Multi-Field'!$E$60=[1]Lists!BF81,'[1]Multi-Field'!$F$60="undrained"),BH81,""))</f>
        <v/>
      </c>
      <c r="DQ81" s="409" t="str">
        <f>IF(AND('[1]Multi-Field'!$E$61=[1]Lists!BF81,'[1]Multi-Field'!$F$61="Drained"),BI81,IF(AND('[1]Multi-Field'!$E$61=[1]Lists!BF81,'[1]Multi-Field'!$F$61="undrained"),BH81,""))</f>
        <v/>
      </c>
      <c r="DR81" s="409" t="str">
        <f>IF(AND('[1]Multi-Field'!$E$62=[1]Lists!BF81,'[1]Multi-Field'!$F$62="Drained"),BI81,IF(AND('[1]Multi-Field'!$E$62=[1]Lists!BF81,'[1]Multi-Field'!$F$62="undrained"),BH81,""))</f>
        <v/>
      </c>
      <c r="DS81" s="409" t="str">
        <f>IF(AND('[1]Multi-Field'!$E$63=[1]Lists!BF81,'[1]Multi-Field'!$F$63="Drained"),BI81,IF(AND('[1]Multi-Field'!$E$63=[1]Lists!BF81,'[1]Multi-Field'!$F$63="undrained"),BH81,""))</f>
        <v/>
      </c>
      <c r="DT81" s="409" t="str">
        <f>IF(AND('[1]Multi-Field'!$E$64=[1]Lists!BF81,'[1]Multi-Field'!$F$64="Drained"),BI81,IF(AND('[1]Multi-Field'!$E$64=[1]Lists!BF81,'[1]Multi-Field'!$F$64="undrained"),BH81,""))</f>
        <v/>
      </c>
      <c r="DU81" s="409" t="str">
        <f>IF(AND('[1]Multi-Field'!$E$65=[1]Lists!BF81,'[1]Multi-Field'!$F$65="Drained"),BI81,IF(AND('[1]Multi-Field'!$E$65=[1]Lists!BF81,'[1]Multi-Field'!$F$65="undrained"),BH81,""))</f>
        <v/>
      </c>
      <c r="DV81" s="409" t="str">
        <f>IF(AND('[1]Multi-Field'!$E$66=[1]Lists!BF81,'[1]Multi-Field'!$F$66="Drained"),BI81,IF(AND('[1]Multi-Field'!$E$66=[1]Lists!BF81,'[1]Multi-Field'!$F$66="undrained"),BH81,""))</f>
        <v/>
      </c>
      <c r="DW81" s="409" t="str">
        <f>IF(AND('[1]Multi-Field'!$E$67=[1]Lists!BF81,'[1]Multi-Field'!$F$67="Drained"),BI81,IF(AND('[1]Multi-Field'!$E$67=[1]Lists!BF81,'[1]Multi-Field'!$F$67="undrained"),BH81,""))</f>
        <v/>
      </c>
      <c r="DX81" s="409" t="str">
        <f>IF(AND('[1]Multi-Field'!$E$68=[1]Lists!BF81,'[1]Multi-Field'!$F$68="Drained"),BI81,IF(AND('[1]Multi-Field'!$E$68=[1]Lists!BF81,'[1]Multi-Field'!$F$68="undrained"),BH81,""))</f>
        <v/>
      </c>
      <c r="DY81" s="409" t="str">
        <f>IF(AND('[1]Multi-Field'!$E$69=[1]Lists!BF81,'[1]Multi-Field'!$F$69="Drained"),BI81,IF(AND('[1]Multi-Field'!$E$69=[1]Lists!BF81,'[1]Multi-Field'!$F$69="undrained"),BH81,""))</f>
        <v/>
      </c>
      <c r="DZ81" s="409" t="str">
        <f>IF(AND('[1]Multi-Field'!$E$70=[1]Lists!BF81,'[1]Multi-Field'!$F$70="Drained"),BI81,IF(AND('[1]Multi-Field'!$E$70=[1]Lists!BF81,'[1]Multi-Field'!$F$70="undrained"),BH81,""))</f>
        <v/>
      </c>
      <c r="EA81" s="409" t="str">
        <f>IF(AND('[1]Multi-Field'!$E$71=[1]Lists!BF81,'[1]Multi-Field'!$F$71="Drained"),BI81,IF(AND('[1]Multi-Field'!$E$71=[1]Lists!BF81,'[1]Multi-Field'!$F$71="undrained"),BH81,""))</f>
        <v/>
      </c>
      <c r="EB81" s="409" t="str">
        <f>IF(AND('[1]Multi-Field'!$E$72=[1]Lists!BF81,'[1]Multi-Field'!$F$72="Drained"),BI81,IF(AND('[1]Multi-Field'!$E$72=[1]Lists!BF81,'[1]Multi-Field'!$F$72="undrained"),BH81,""))</f>
        <v/>
      </c>
      <c r="EC81" s="409" t="str">
        <f>IF(AND('[1]Multi-Field'!$E$73=[1]Lists!BF81,'[1]Multi-Field'!$F$73="Drained"),BI81,IF(AND('[1]Multi-Field'!$E$73=[1]Lists!BF81,'[1]Multi-Field'!$F$73="undrained"),BH81,""))</f>
        <v/>
      </c>
      <c r="ED81" s="409" t="str">
        <f>IF(AND('[1]Multi-Field'!$E$74=[1]Lists!BF81,'[1]Multi-Field'!$F$74="Drained"),BI81,IF(AND('[1]Multi-Field'!$E$74=[1]Lists!BF81,'[1]Multi-Field'!$F$74="undrained"),BH81,""))</f>
        <v/>
      </c>
      <c r="EE81" s="409" t="str">
        <f>IF(AND('[1]Multi-Field'!$E$75=[1]Lists!BF81,'[1]Multi-Field'!$F$75="Drained"),BI81,IF(AND('[1]Multi-Field'!$E$75=[1]Lists!BF81,'[1]Multi-Field'!$F$75="undrained"),BH81,""))</f>
        <v/>
      </c>
      <c r="EF81" s="409" t="str">
        <f>IF(AND('[1]Multi-Field'!$E$76=[1]Lists!BF81,'[1]Multi-Field'!$F$76="Drained"),BI81,IF(AND('[1]Multi-Field'!$E$76=[1]Lists!BF81,'[1]Multi-Field'!$F$6="undrained"),BH81,""))</f>
        <v/>
      </c>
      <c r="EG81" s="409" t="str">
        <f>IF(AND('[1]Multi-Field'!$E$77=[1]Lists!BF81,'[1]Multi-Field'!$F$77="Drained"),BI81,IF(AND('[1]Multi-Field'!$E$77=[1]Lists!BF81,'[1]Multi-Field'!$F$77="undrained"),BH81,""))</f>
        <v/>
      </c>
      <c r="EH81" s="409" t="str">
        <f>IF(AND('[1]Multi-Field'!$E$78=[1]Lists!BF81,'[1]Multi-Field'!$F$78="Drained"),BI81,IF(AND('[1]Multi-Field'!$E$78=[1]Lists!BF81,'[1]Multi-Field'!$F$78="undrained"),BH81,""))</f>
        <v/>
      </c>
      <c r="EI81" s="409" t="str">
        <f>IF(AND('[1]Multi-Field'!$E$79=[1]Lists!BF81,'[1]Multi-Field'!$F$79="Drained"),BI81,IF(AND('[1]Multi-Field'!$E$79=[1]Lists!BF81,'[1]Multi-Field'!$F$79="undrained"),BH81,""))</f>
        <v/>
      </c>
      <c r="EJ81" s="409" t="str">
        <f>IF(AND('[1]Multi-Field'!$E$80=[1]Lists!BF81,'[1]Multi-Field'!$F$80="Drained"),BI81,IF(AND('[1]Multi-Field'!$E$80=[1]Lists!BF81,'[1]Multi-Field'!$F$80="undrained"),BH81,""))</f>
        <v/>
      </c>
      <c r="EK81" s="409" t="str">
        <f>IF(AND('[1]Multi-Field'!$E$81=[1]Lists!BF81,'[1]Multi-Field'!$F$81="Drained"),BI81,IF(AND('[1]Multi-Field'!$E$81=[1]Lists!BF81,'[1]Multi-Field'!$F$81="undrained"),BH81,""))</f>
        <v/>
      </c>
      <c r="EL81" s="409">
        <f>IF(AND('[1]Multi-Field'!$E$82=[1]Lists!BF81,'[1]Multi-Field'!$F$82="Drained"),BI81,IF(AND('[1]Multi-Field'!$E$82=[1]Lists!BF81,'[1]Multi-Field'!$F$82="undrained"),BH81,""))</f>
        <v>3</v>
      </c>
      <c r="EM81" s="409" t="str">
        <f>IF(AND('[1]Multi-Field'!$E$83=[1]Lists!BF81,'[1]Multi-Field'!$F$83="Drained"),BI81,IF(AND('[1]Multi-Field'!$E$83=[1]Lists!BF81,'[1]Multi-Field'!$F$83="undrained"),BH81,""))</f>
        <v/>
      </c>
      <c r="EN81" s="409" t="str">
        <f>IF(AND('[1]Multi-Field'!$E$84=[1]Lists!BF81,'[1]Multi-Field'!$F$84="Drained"),BI81,IF(AND('[1]Multi-Field'!$E$84=[1]Lists!BF81,'[1]Multi-Field'!$F$84="undrained"),BH81,""))</f>
        <v/>
      </c>
      <c r="EO81" s="409" t="str">
        <f>IF(AND('[1]Multi-Field'!$E$85=[1]Lists!BF81,'[1]Multi-Field'!$F$85="Drained"),BI81,IF(AND('[1]Multi-Field'!$E$85=[1]Lists!BF81,'[1]Multi-Field'!$F$85="undrained"),BH81,""))</f>
        <v/>
      </c>
      <c r="EP81" s="409" t="str">
        <f>IF(AND('[1]Multi-Field'!$E$86=[1]Lists!BF81,'[1]Multi-Field'!$F$86="Drained"),BI81,IF(AND('[1]Multi-Field'!$E$86=[1]Lists!BF81,'[1]Multi-Field'!$F$86="undrained"),BH81,""))</f>
        <v/>
      </c>
      <c r="EQ81" s="409" t="str">
        <f>IF(AND('[1]Multi-Field'!$E$87=[1]Lists!BF81,'[1]Multi-Field'!$F$87="Drained"),BI81,IF(AND('[1]Multi-Field'!$E$87=[1]Lists!BF81,'[1]Multi-Field'!$F$87="undrained"),BH81,""))</f>
        <v/>
      </c>
      <c r="ER81" s="409" t="str">
        <f>IF(AND('[1]Multi-Field'!$E$88=[1]Lists!BF81,'[1]Multi-Field'!$F$88="Drained"),BI81,IF(AND('[1]Multi-Field'!$E$88=[1]Lists!BF81,'[1]Multi-Field'!$F$88="undrained"),BH81,""))</f>
        <v/>
      </c>
      <c r="ES81" s="409" t="str">
        <f>IF(AND('[1]Multi-Field'!$E$89=[1]Lists!BF81,'[1]Multi-Field'!$F$89="Drained"),BI81,IF(AND('[1]Multi-Field'!$E$89=[1]Lists!BF81,'[1]Multi-Field'!$F$89="undrained"),BH81,""))</f>
        <v/>
      </c>
      <c r="ET81" s="409" t="str">
        <f>IF(AND('[1]Multi-Field'!$E$90=[1]Lists!BF81,'[1]Multi-Field'!$F$90="Drained"),BI81,IF(AND('[1]Multi-Field'!$E$90=[1]Lists!BF81,'[1]Multi-Field'!$F$90="undrained"),BH81,""))</f>
        <v/>
      </c>
      <c r="EU81" s="409" t="str">
        <f>IF(AND('[1]Multi-Field'!$E$91=[1]Lists!BF81,'[1]Multi-Field'!$F$91="Drained"),BI81,IF(AND('[1]Multi-Field'!$E$91=[1]Lists!BF81,'[1]Multi-Field'!$F$91="undrained"),BH81,""))</f>
        <v/>
      </c>
      <c r="EV81" s="409" t="str">
        <f>IF(AND('[1]Multi-Field'!$E$92=[1]Lists!BF81,'[1]Multi-Field'!$F$92="Drained"),BI81,IF(AND('[1]Multi-Field'!$E$92=[1]Lists!BF81,'[1]Multi-Field'!$F$92="undrained"),BH81,""))</f>
        <v/>
      </c>
      <c r="EW81" s="409" t="str">
        <f>IF(AND('[1]Multi-Field'!$E$93=[1]Lists!BF81,'[1]Multi-Field'!$F$93="Drained"),BI81,IF(AND('[1]Multi-Field'!$E$93=[1]Lists!BF81,'[1]Multi-Field'!$F$93="undrained"),BH81,""))</f>
        <v/>
      </c>
      <c r="EX81" s="409" t="str">
        <f>IF(AND('[1]Multi-Field'!$E$94=[1]Lists!BF81,'[1]Multi-Field'!$F$94="Drained"),BI81,IF(AND('[1]Multi-Field'!$E$94=[1]Lists!BF81,'[1]Multi-Field'!$F$94="undrained"),BH81,""))</f>
        <v/>
      </c>
      <c r="EY81" s="409" t="str">
        <f>IF(AND('[1]Multi-Field'!$E$95=[1]Lists!BF81,'[1]Multi-Field'!$F$95="Drained"),BI81,IF(AND('[1]Multi-Field'!$E$95=[1]Lists!BF81,'[1]Multi-Field'!$F$95="undrained"),BH81,""))</f>
        <v/>
      </c>
      <c r="EZ81" s="409" t="str">
        <f>IF(AND('[1]Multi-Field'!$E$96=[1]Lists!BF81,'[1]Multi-Field'!$F$96="Drained"),BI81,IF(AND('[1]Multi-Field'!$E$96=[1]Lists!BF81,'[1]Multi-Field'!$F$96="undrained"),BH81,""))</f>
        <v/>
      </c>
      <c r="FA81" s="409" t="str">
        <f>IF(AND('[1]Multi-Field'!$E$97=[1]Lists!BF81,'[1]Multi-Field'!$F$97="Drained"),BI81,IF(AND('[1]Multi-Field'!$E$97=[1]Lists!BF81,'[1]Multi-Field'!$F$97="undrained"),BH81,""))</f>
        <v/>
      </c>
      <c r="FB81" s="409" t="str">
        <f>IF(AND('[1]Multi-Field'!$E$98=[1]Lists!BF81,'[1]Multi-Field'!$F$98="Drained"),BI81,IF(AND('[1]Multi-Field'!$E$98=[1]Lists!BF81,'[1]Multi-Field'!$F$98="undrained"),BH81,""))</f>
        <v/>
      </c>
      <c r="FC81" s="409" t="str">
        <f>IF(AND('[1]Multi-Field'!$E$99=[1]Lists!BF81,'[1]Multi-Field'!$F$99="Drained"),BI81,IF(AND('[1]Multi-Field'!$E$99=[1]Lists!BF81,'[1]Multi-Field'!$F$99="undrained"),BH81,""))</f>
        <v/>
      </c>
      <c r="FD81" s="409" t="str">
        <f>IF(AND('[1]Multi-Field'!$E$100=[1]Lists!BF81,'[1]Multi-Field'!$F$100="Drained"),BI81,IF(AND('[1]Multi-Field'!$E$100=[1]Lists!BF81,'[1]Multi-Field'!$F$100="undrained"),BH81,""))</f>
        <v/>
      </c>
      <c r="FE81" s="409" t="str">
        <f>IF(AND('[1]Multi-Field'!$E$101=[1]Lists!BF81,'[1]Multi-Field'!$F$101="Drained"),BI81,IF(AND('[1]Multi-Field'!$E$101=[1]Lists!BF81,'[1]Multi-Field'!$F$101="undrained"),BH81,""))</f>
        <v/>
      </c>
      <c r="FF81" s="409" t="str">
        <f>IF(AND('[1]Multi-Field'!$E$102=[1]Lists!BF81,'[1]Multi-Field'!$F$102="Drained"),BI81,IF(AND('[1]Multi-Field'!$E$102=[1]Lists!BF81,'[1]Multi-Field'!$F$102="undrained"),BH81,""))</f>
        <v/>
      </c>
      <c r="FG81" s="409" t="str">
        <f>IF(AND('[1]Multi-Field'!$E$103=[1]Lists!BF81,'[1]Multi-Field'!$F$103="Drained"),BI81,IF(AND('[1]Multi-Field'!$E$103=[1]Lists!BF81,'[1]Multi-Field'!$F$103="undrained"),BH81,""))</f>
        <v/>
      </c>
      <c r="FH81" s="409" t="str">
        <f>IF(AND('[1]Multi-Field'!$E$104=[1]Lists!BF81,'[1]Multi-Field'!$F$104="Drained"),BI81,IF(AND('[1]Multi-Field'!$E$104=[1]Lists!BF81,'[1]Multi-Field'!$F$104="undrained"),BH81,""))</f>
        <v/>
      </c>
      <c r="FI81" s="409" t="str">
        <f>IF(AND('[1]Multi-Field'!$E$105=[1]Lists!BF81,'[1]Multi-Field'!$F$105="Drained"),BI81,IF(AND('[1]Multi-Field'!$E$105=[1]Lists!BF81,'[1]Multi-Field'!$F$105="undrained"),BH81,""))</f>
        <v/>
      </c>
      <c r="FJ81" s="409" t="str">
        <f>IF(AND('[1]Multi-Field'!$E$106=[1]Lists!BF81,'[1]Multi-Field'!$F$106="Drained"),BI81,IF(AND('[1]Multi-Field'!$E$106=[1]Lists!BF81,'[1]Multi-Field'!$F$106="undrained"),BH81,""))</f>
        <v/>
      </c>
      <c r="FK81" s="409" t="str">
        <f>IF(AND('[1]Multi-Field'!$E$107=[1]Lists!BF81,'[1]Multi-Field'!$F$107="Drained"),BI81,IF(AND('[1]Multi-Field'!$E$107=[1]Lists!BF81,'[1]Multi-Field'!$F$107="undrained"),BH81,""))</f>
        <v/>
      </c>
      <c r="FL81" s="409" t="str">
        <f>IF(AND('[1]Multi-Field'!$E$108=[1]Lists!BF81,'[1]Multi-Field'!$F$108="Drained"),BI81,IF(AND('[1]Multi-Field'!$E$108=[1]Lists!BF81,'[1]Multi-Field'!$F$108="undrained"),BH81,""))</f>
        <v/>
      </c>
      <c r="FM81" s="409" t="str">
        <f>IF(AND('[1]Multi-Field'!$E$109=[1]Lists!BF81,'[1]Multi-Field'!$F$109="Drained"),BI81,IF(AND('[1]Multi-Field'!$E$109=[1]Lists!BF81,'[1]Multi-Field'!$F$109="undrained"),BH81,""))</f>
        <v/>
      </c>
      <c r="FN81" s="409" t="str">
        <f>IF(AND('[1]Multi-Field'!$E$110=[1]Lists!BF81,'[1]Multi-Field'!$F$110="Drained"),BI81,IF(AND('[1]Multi-Field'!$E$110=[1]Lists!BF81,'[1]Multi-Field'!$F$110="undrained"),BH81,""))</f>
        <v/>
      </c>
      <c r="FO81" s="409" t="str">
        <f>IF(AND('[1]Multi-Field'!$E$111=[1]Lists!BF81,'[1]Multi-Field'!$F$111="Drained"),BI81,IF(AND('[1]Multi-Field'!$E$111=[1]Lists!BF81,'[1]Multi-Field'!$F$111="undrained"),BH81,""))</f>
        <v/>
      </c>
      <c r="FP81" s="409" t="str">
        <f>IF(AND('[1]Multi-Field'!$E$112=[1]Lists!BF81,'[1]Multi-Field'!$F$112="Drained"),BI81,IF(AND('[1]Multi-Field'!$E$112=[1]Lists!BF81,'[1]Multi-Field'!$F$112="undrained"),BH81,""))</f>
        <v/>
      </c>
      <c r="FQ81" s="409" t="str">
        <f>IF(AND('[1]Multi-Field'!$E$113=[1]Lists!BF81,'[1]Multi-Field'!$F$113="Drained"),BI81,IF(AND('[1]Multi-Field'!$E$113=[1]Lists!BF81,'[1]Multi-Field'!$F$113="undrained"),BH81,""))</f>
        <v/>
      </c>
      <c r="FR81" s="409" t="str">
        <f>IF(AND('[1]Multi-Field'!$E$114=[1]Lists!BF81,'[1]Multi-Field'!$F$114="Drained"),BI81,IF(AND('[1]Multi-Field'!$E$114=[1]Lists!BF81,'[1]Multi-Field'!$F$114="undrained"),BH81,""))</f>
        <v/>
      </c>
      <c r="FS81" s="409" t="str">
        <f>IF(AND('[1]Multi-Field'!$E$115=[1]Lists!BF81,'[1]Multi-Field'!$F$115="Drained"),BI81,IF(AND('[1]Multi-Field'!$E$115=[1]Lists!BF81,'[1]Multi-Field'!$F$115="undrained"),BH81,""))</f>
        <v/>
      </c>
      <c r="FT81" s="409" t="str">
        <f>IF(AND('[1]Multi-Field'!$E$116=[1]Lists!BF81,'[1]Multi-Field'!$F$116="Drained"),BI81,IF(AND('[1]Multi-Field'!$E$116=[1]Lists!BF81,'[1]Multi-Field'!$F$116="undrained"),BH81,""))</f>
        <v/>
      </c>
      <c r="FU81" s="409" t="str">
        <f>IF(AND('[1]Multi-Field'!$E$117=[1]Lists!BF81,'[1]Multi-Field'!$F$117="Drained"),BI81,IF(AND('[1]Multi-Field'!$E$117=[1]Lists!BF81,'[1]Multi-Field'!$F$117="undrained"),BH81,""))</f>
        <v/>
      </c>
      <c r="FV81" s="409" t="str">
        <f>IF(AND('[1]Multi-Field'!$E$118=[1]Lists!BF81,'[1]Multi-Field'!$F$118="Drained"),BI81,IF(AND('[1]Multi-Field'!$E$118=[1]Lists!BF81,'[1]Multi-Field'!$F$118="undrained"),BH81,""))</f>
        <v/>
      </c>
      <c r="FW81" s="409" t="str">
        <f>IF(AND('[1]Multi-Field'!$E$119=[1]Lists!BF81,'[1]Multi-Field'!$F$119="Drained"),BI81,IF(AND('[1]Multi-Field'!$E$119=[1]Lists!BF81,'[1]Multi-Field'!$F$119="undrained"),BH81,""))</f>
        <v/>
      </c>
      <c r="FX81" s="409" t="str">
        <f>IF(AND('[1]Multi-Field'!$E$120=[1]Lists!BF81,'[1]Multi-Field'!$F$120="Drained"),BI81,IF(AND('[1]Multi-Field'!$E$120=[1]Lists!BF81,'[1]Multi-Field'!$F$120="undrained"),BH81,""))</f>
        <v/>
      </c>
      <c r="FZ81" t="s">
        <v>865</v>
      </c>
      <c r="GC81" s="4">
        <f>'[1]Multi-Field'!B79</f>
        <v>0</v>
      </c>
      <c r="GD81" s="73" t="str">
        <f>IF(OR('[1]Multi-Field'!Q79=$FZ$43,'[1]Multi-Field'!Q79=$FZ$44),'[1]Multi-Field'!BS79,"")</f>
        <v/>
      </c>
      <c r="GE81" s="4" t="str">
        <f>IF(AND(OR('[1]Multi-Field'!Q79=$FZ$86,'[1]Multi-Field'!Q79=$FZ$94,'[1]Multi-Field'!Q79=$FZ$87,'[1]Multi-Field'!Q79=[1]Lists!$FZ$93,'[1]Multi-Field'!Q79=$FZ$59),'[1]Multi-Field'!BS79&gt;50),'[1]Multi-Field'!BS79*0.8,IF(AND(OR('[1]Multi-Field'!Q79=$FZ$86,'[1]Multi-Field'!Q79=$FZ$94,'[1]Multi-Field'!Q79=$FZ$87,'[1]Multi-Field'!Q79=[1]Lists!$FZ$93,'[1]Multi-Field'!Q79=[1]Lists!$FZ$59),'[1]Multi-Field'!BS79&lt;50),'[1]Multi-Field'!BS79,""))</f>
        <v/>
      </c>
      <c r="GF81" s="4" t="str">
        <f>IF(OR('[1]Multi-Field'!Q79=[1]Lists!$FZ$7,'[1]Multi-Field'!Q79=[1]Lists!$FZ$5,'[1]Multi-Field'!Q79=[1]Lists!$FZ$24,'[1]Multi-Field'!Q79=[1]Lists!$FZ$10,'[1]Multi-Field'!Q79=[1]Lists!$FZ$8, '[1]Multi-Field'!Q79=[1]Lists!$FZ$25, '[1]Multi-Field'!Q79=[1]Lists!$FZ$23, '[1]Multi-Field'!Q79= [1]Lists!$FZ$47, '[1]Multi-Field'!Q79=[1]Lists!$FZ$49, '[1]Multi-Field'!Q79=[1]Lists!$FZ$48,'[1]Multi-Field'!Q79=[1]Lists!$FZ$3, '[1]Multi-Field'!Q79=[1]Lists!$FZ$14,'[1]Multi-Field'!Q79=[1]Lists!$FZ$36, '[1]Multi-Field'!Q79=[1]Lists!$FZ$41,'[1]Multi-Field'!Q79=[1]Lists!$FZ$42),0,"")</f>
        <v/>
      </c>
      <c r="GG81" s="4" t="str">
        <f>IF(OR('[1]Multi-Field'!Q79=[1]Lists!$FZ$6,'[1]Multi-Field'!Q79=[1]Lists!$FZ$4, '[1]Multi-Field'!Q108=[1]Lists!$FZ$11, '[1]Multi-Field'!Q79=[1]Lists!$FZ$1),100*IF('[1]Multi-Field'!U79=onepercent,0.75,IF('[1]Multi-Field'!U79=onetotwentyfivepercent,0.4,IF(OR('[1]Multi-Field'!U79=twentysixtofiftypercent,'[1]Multi-Field'!U79=greaterthanfiftypercent),0,""))),"")</f>
        <v/>
      </c>
      <c r="GH81" s="4" t="str">
        <f>IF(OR('[1]Multi-Field'!Q79=[1]Lists!$FZ$53,'[1]Multi-Field'!Q79=[1]Lists!$FZ$55), 50,IF('[1]Multi-Field'!Q79=[1]Lists!$FZ$54,225,IF('[1]Multi-Field'!Q79=[1]Lists!$FZ$56,75,"")))</f>
        <v/>
      </c>
      <c r="GI81" s="4" t="e">
        <f>#VALUE!</f>
        <v>#VALUE!</v>
      </c>
      <c r="GJ81" s="4" t="e">
        <f>#VALUE!</f>
        <v>#VALUE!</v>
      </c>
      <c r="GK81" s="4" t="str">
        <f>IF('[1]Multi-Field'!Q79=[1]Lists!$FZ$95,'[1]Multi-Field'!BS79*0.66,"")</f>
        <v/>
      </c>
      <c r="GM81" s="4" t="str">
        <f>IF(OR('[1]Multi-Field'!Q79=[1]Lists!$FZ$26,'[1]Multi-Field'!Q79=[1]Lists!$FZ$84),20,"")</f>
        <v/>
      </c>
      <c r="GN81" s="4" t="str">
        <f>IF(OR('[1]Multi-Field'!Q79=[1]Lists!$FZ$88,'[1]Multi-Field'!Q79=[1]Lists!$FZ$57),0,"")</f>
        <v/>
      </c>
      <c r="GO81" s="4" t="str">
        <f>IF(OR('[1]Multi-Field'!Q79=[1]Lists!$FZ$69,'[1]Multi-Field'!Q79=[1]Lists!$FZ$71,'[1]Multi-Field'!Q79=[1]Lists!$FZ$105),50,"")</f>
        <v/>
      </c>
      <c r="GP81" s="4" t="str">
        <f>IF(OR('[1]Multi-Field'!Q79=[1]Lists!$FZ$75,'[1]Multi-Field'!Q79=[1]Lists!$FZ$70),75,"")</f>
        <v/>
      </c>
      <c r="GQ81" s="4">
        <f>IF('[1]Multi-Field'!Q79=[1]Lists!$FZ$72,150,"")</f>
        <v>150</v>
      </c>
      <c r="GR81" s="4" t="str">
        <f>IF(OR('[1]Multi-Field'!Q79=[1]Lists!$FZ$74,'[1]Multi-Field'!Q79=[1]Lists!$FZ$73),40,"")</f>
        <v/>
      </c>
      <c r="GS81" s="4" t="str">
        <f>IF('[1]Multi-Field'!Q79=[1]Lists!$FZ$99,80,"")</f>
        <v/>
      </c>
      <c r="GT81" s="4" t="str">
        <f>IF('[1]Multi-Field'!Q79=[1]Lists!$FZ$106,70,"")</f>
        <v/>
      </c>
      <c r="GU81" s="4" t="e">
        <f t="shared" si="16"/>
        <v>#VALUE!</v>
      </c>
    </row>
    <row r="82" spans="1:203" ht="13.5" customHeight="1">
      <c r="A82" s="7" t="s">
        <v>169</v>
      </c>
      <c r="B82" s="7"/>
      <c r="C82" s="7"/>
      <c r="D82" s="8">
        <v>55</v>
      </c>
      <c r="E82" s="8">
        <f t="shared" si="12"/>
        <v>58</v>
      </c>
      <c r="F82" s="8">
        <f t="shared" si="13"/>
        <v>62</v>
      </c>
      <c r="G82" s="8">
        <v>65</v>
      </c>
      <c r="H82" s="8">
        <v>70</v>
      </c>
      <c r="I82" s="8">
        <f t="shared" si="17"/>
        <v>73</v>
      </c>
      <c r="J82" s="8">
        <f t="shared" si="18"/>
        <v>77</v>
      </c>
      <c r="K82" s="8">
        <v>80</v>
      </c>
      <c r="L82" s="8">
        <v>90</v>
      </c>
      <c r="M82" s="8">
        <f t="shared" si="14"/>
        <v>97</v>
      </c>
      <c r="N82" s="8">
        <f t="shared" si="15"/>
        <v>103</v>
      </c>
      <c r="O82" s="8">
        <v>110</v>
      </c>
      <c r="P82" s="391">
        <v>57</v>
      </c>
      <c r="Q82" s="394"/>
      <c r="R82" s="395" t="b">
        <f>IF(OR('Multi-Field'!AA59=Lists!$AC$42,'Multi-Field'!AA59=Lists!$AC$43),IF('Multi-Field'!Z59="x",(IF('Multi-Field'!AC59=Lists!$Q$11,Lists!$R$11,IF('Multi-Field'!AC59=Lists!$Q$12,Lists!$R$12,IF('Multi-Field'!AC59=Lists!$Q$13,Lists!$R$13,IF('Multi-Field'!AC59=Lists!$Q$14,Lists!$R$14))))),IF('Multi-Field'!X59="x",(IF('Multi-Field'!AC59=Lists!$Q$11,Lists!$S$11,IF('Multi-Field'!AC59=Lists!$Q$12,Lists!$S$12,IF('Multi-Field'!AC59=Lists!$Q$13,Lists!$S$13,IF('Multi-Field'!AC59=Lists!$Q$14,Lists!$S$14))))),IF('Multi-Field'!V59="x",(IF('Multi-Field'!AC59=Lists!$Q$11,Lists!$T$11,IF('Multi-Field'!AC59=Lists!$Q$12,Lists!$T$12,IF('Multi-Field'!AC59=Lists!$Q$13,Lists!$T$13,IF('Multi-Field'!AC59=Lists!$Q$14,Lists!$T$14))))),0))))</f>
        <v>0</v>
      </c>
      <c r="S82" s="395" t="str">
        <f t="shared" si="11"/>
        <v/>
      </c>
      <c r="T82" s="395"/>
      <c r="U82" s="396"/>
      <c r="V82" s="383">
        <f>IF(OR('Multi-Field'!AI68=$U$4,'Multi-Field'!AI68=$U$5,'Multi-Field'!AI68=$U$6,'Multi-Field'!AI68=$U$7,'Multi-Field'!AI68=$U$8,'Multi-Field'!AI68=$U$9),(IF('Multi-Field'!AJ68=$V$2,100,IF('Multi-Field'!AJ68=$V$3,65,IF('Multi-Field'!AJ68=$V$4,53,IF('Multi-Field'!AJ68=$V$5,41,IF('Multi-Field'!AJ68=$V$6,23,IF('Multi-Field'!AJ68=$V$7,0,0))))))),0)</f>
        <v>0</v>
      </c>
      <c r="W82" s="383" t="str">
        <f>IF(AND(OR('Multi-Field'!AF68=$S$3,'Multi-Field'!AF68=S70,'Multi-Field'!AF68=$S$7),'Multi-Field'!AN68&lt;18,'Multi-Field'!AN68&gt;0),35,IF('Multi-Field'!AF68=$S$4,55,IF(AND('Multi-Field'!AF68=$S$6,'Multi-Field'!AN68&lt;18),30,IF(AND('Multi-Field'!AN68&gt;17,OR('Multi-Field'!AF68=$S$3,'Multi-Field'!AF68=$S$5,'Multi-Field'!AF68= $S$6,'Multi-Field'!AF68=$S$7)),25,"0"))))</f>
        <v>0</v>
      </c>
      <c r="X82" s="383">
        <f>IF(OR('Multi-Field'!BA68=$U$4,'Multi-Field'!BA68=$U$5,'Multi-Field'!BA68=$U$6,'Multi-Field'!BA68=U72,'Multi-Field'!BA68=$U$8,'Multi-Field'!BA68=$U$9),(IF('Multi-Field'!BB68=$V$2,100,IF('Multi-Field'!BB68=$V$3,65,IF('Multi-Field'!BB68=$V$4,53,IF('Multi-Field'!BB68=$V$5,41,IF('Multi-Field'!BB68=$V$6,23,IF('Multi-Field'!BB68=$V$7,0,0))))))),0)</f>
        <v>0</v>
      </c>
      <c r="Y82" s="383" t="str">
        <f>IF(AND(OR('Multi-Field'!AX68=$S$3,'Multi-Field'!AX68=$S$5,'Multi-Field'!AX68=$S$7),'Multi-Field'!BF68&lt;18),35,IF('Multi-Field'!AX68=$S$4,55,IF(AND('Multi-Field'!AX68=$S$6,'Multi-Field'!BF68&lt;18),30,IF(AND('Multi-Field'!BF68&gt;17,OR('Multi-Field'!AX68=$S$3,'Multi-Field'!AX68=$S$5,'Multi-Field'!AX68=$S$6,'Multi-Field'!AX68=$S$7)),25,"0"))))</f>
        <v>0</v>
      </c>
      <c r="Z82" s="383">
        <v>66</v>
      </c>
      <c r="AC82" t="s">
        <v>867</v>
      </c>
      <c r="AI82" s="384">
        <f>'[1]Multi-Field'!B78</f>
        <v>0</v>
      </c>
      <c r="AJ82" s="385" t="e">
        <f>#VALUE!</f>
        <v>#VALUE!</v>
      </c>
      <c r="AK82" s="385" t="e">
        <f>#VALUE!</f>
        <v>#VALUE!</v>
      </c>
      <c r="AL82" s="385" t="e">
        <f>IF(AK82="","",IF('[1]Multi-Field'!AU78=20,10,IF(AK82-30&lt;0,0,AK82-30)))</f>
        <v>#VALUE!</v>
      </c>
      <c r="AM82" s="385" t="e">
        <f>#VALUE!</f>
        <v>#VALUE!</v>
      </c>
      <c r="AN82" s="385" t="e">
        <f t="shared" si="23"/>
        <v>#VALUE!</v>
      </c>
      <c r="AO82" s="385" t="e">
        <f>#VALUE!</f>
        <v>#VALUE!</v>
      </c>
      <c r="AP82" s="385" t="e">
        <f>#VALUE!</f>
        <v>#VALUE!</v>
      </c>
      <c r="AQ82" s="385" t="e">
        <f>#VALUE!</f>
        <v>#VALUE!</v>
      </c>
      <c r="AR82" s="385" t="e">
        <f>#VALUE!</f>
        <v>#VALUE!</v>
      </c>
      <c r="AS82" s="385" t="e">
        <f>IF(AR82="","",IF('[1]Multi-Field'!AU78&gt;9,0,AR82-15))</f>
        <v>#VALUE!</v>
      </c>
      <c r="AT82" s="385" t="e">
        <f>#VALUE!</f>
        <v>#VALUE!</v>
      </c>
      <c r="AU82" s="385" t="e">
        <f>#VALUE!</f>
        <v>#VALUE!</v>
      </c>
      <c r="AV82" s="385" t="e">
        <f>IF(AU82="","",IF('[1]Multi-Field'!AU78=9&gt;9,0,AU82-35))</f>
        <v>#VALUE!</v>
      </c>
      <c r="AW82" s="385" t="e">
        <f>#VALUE!</f>
        <v>#VALUE!</v>
      </c>
      <c r="AX82" s="385" t="e">
        <f t="shared" si="24"/>
        <v>#VALUE!</v>
      </c>
      <c r="AY82" s="385" t="str">
        <f>IF('[1]Multi-Field'!AU78="","",IF('[1]Multi-Field'!AU78&lt;1,100,IF('[1]Multi-Field'!AU78=1,75,IF('[1]Multi-Field'!AU78=2,50,IF('[1]Multi-Field'!AU78=3,25,IF('[1]Multi-Field'!AU78&gt;3,0,""))))))</f>
        <v/>
      </c>
      <c r="AZ82" s="385" t="str">
        <f t="shared" si="25"/>
        <v/>
      </c>
      <c r="BA82" s="385" t="e">
        <f>#VALUE!</f>
        <v>#VALUE!</v>
      </c>
      <c r="BB82" s="385" t="e">
        <f>IF(BA82="","",IF(AND('[1]Multi-Field'!AU78&lt;40,'[1]Multi-Field'!AU78&gt;9),40,IF('[1]Multi-Field'!AU78&gt;39,0,BA82+5)))</f>
        <v>#VALUE!</v>
      </c>
      <c r="BC82" s="386" t="e">
        <f t="shared" si="22"/>
        <v>#VALUE!</v>
      </c>
      <c r="BD82" s="281">
        <v>0.41</v>
      </c>
      <c r="BE82" s="281">
        <v>0.94</v>
      </c>
      <c r="BF82" s="411" t="s">
        <v>1253</v>
      </c>
      <c r="BG82" s="412">
        <v>3</v>
      </c>
      <c r="BH82" s="412">
        <v>2.5</v>
      </c>
      <c r="BI82" s="412">
        <v>4</v>
      </c>
      <c r="BJ82" s="409" t="e">
        <f>IF(AND('[1]Single Field'!#REF!=[1]Lists!BF82,'[1]Single Field'!#REF!="Drained"),"x",IF(AND('[1]Single Field'!#REF!=[1]Lists!BF82,'[1]Single Field'!#REF!="Undrained"),O,""))</f>
        <v>#REF!</v>
      </c>
      <c r="BK82" s="409" t="str">
        <f>IF(AND('[1]Multi-Field'!$E$3=[1]Lists!BF82,'[1]Multi-Field'!$F$3="Drained"),BI82,IF(AND('[1]Multi-Field'!$E$3=BF82,'[1]Multi-Field'!$F$3="undrained"),BH82,""))</f>
        <v/>
      </c>
      <c r="BL82" s="409" t="str">
        <f>IF(AND('[1]Multi-Field'!$E$4=BF82,'[1]Multi-Field'!$F$4="Drained"),BI82,IF(AND('[1]Multi-Field'!$E$4=BF82,'[1]Multi-Field'!$F$4="undrained"),BH82,""))</f>
        <v/>
      </c>
      <c r="BM82" s="409" t="str">
        <f>IF(AND('[1]Multi-Field'!$E$5=BF82,'[1]Multi-Field'!$F$5="Drained"),BI82,IF(AND('[1]Multi-Field'!$E$5=BF82,'[1]Multi-Field'!$F$5="undrained"),BH82,""))</f>
        <v/>
      </c>
      <c r="BN82" s="409" t="str">
        <f>IF(AND('[1]Multi-Field'!$E$6=BF82,'[1]Multi-Field'!$F$6="Drained"),BI82,IF(AND('[1]Multi-Field'!$E$6=BF82,'[1]Multi-Field'!$F$6="undrained"),BH82,""))</f>
        <v/>
      </c>
      <c r="BO82" s="409" t="str">
        <f>IF(AND('[1]Multi-Field'!$E$7=BF82,'[1]Multi-Field'!$F$7="Drained"),BI82,IF(AND('[1]Multi-Field'!$E$7=BF82,'[1]Multi-Field'!$F$7="undrained"),BH82,""))</f>
        <v/>
      </c>
      <c r="BP82" s="409" t="str">
        <f>IF(AND('[1]Multi-Field'!$E$8=BF82,'[1]Multi-Field'!$F$8="Drained"),BI82,IF(AND('[1]Multi-Field'!$E$8=BF82,'[1]Multi-Field'!$F$8="undrained"),BH82,""))</f>
        <v/>
      </c>
      <c r="BQ82" s="409" t="str">
        <f>IF(AND('[1]Multi-Field'!$E$9=BF82,'[1]Multi-Field'!$F$9="Drained"),BI82,IF(AND('[1]Multi-Field'!$E$9=BF82,'[1]Multi-Field'!$F$9="undrained"),BH82,""))</f>
        <v/>
      </c>
      <c r="BR82" s="409" t="str">
        <f>IF(AND('[1]Multi-Field'!$E$10=BF82,'[1]Multi-Field'!$F$10="Drained"),BI82,IF(AND('[1]Multi-Field'!$E$10=BF82,'[1]Multi-Field'!$F$10="undrained"),BH82,""))</f>
        <v/>
      </c>
      <c r="BS82" s="409" t="str">
        <f>IF(AND('[1]Multi-Field'!$E$11=BF82,'[1]Multi-Field'!$F$11="Drained"),BI82,IF(AND('[1]Multi-Field'!$E$11=BF82,'[1]Multi-Field'!$F$11="undrained"),BH82,""))</f>
        <v/>
      </c>
      <c r="BT82" s="409" t="str">
        <f>IF(AND('[1]Multi-Field'!$E$12=BF82,'[1]Multi-Field'!$F$12="Drained"),BI82,IF(AND('[1]Multi-Field'!$E$12=BF82,'[1]Multi-Field'!$F$12="undrained"),BH82,""))</f>
        <v/>
      </c>
      <c r="BU82" s="409" t="str">
        <f>IF(AND('[1]Multi-Field'!$E$13=BF82,'[1]Multi-Field'!$F$13="Drained"),BI82,IF(AND('[1]Multi-Field'!$E$3=BF82,'[1]Multi-Field'!$F$13="undrained"),BH82,""))</f>
        <v/>
      </c>
      <c r="BV82" s="409" t="str">
        <f>IF(AND('[1]Multi-Field'!$E$14=BF82,'[1]Multi-Field'!$F$14="Drained"),BI82,IF(AND('[1]Multi-Field'!$E$14=BF82,'[1]Multi-Field'!$F$14="undrained"),BH82,""))</f>
        <v/>
      </c>
      <c r="BW82" s="409" t="str">
        <f>IF(AND('[1]Multi-Field'!$E$15=BF82,'[1]Multi-Field'!$F$15="Drained"),BI82,IF(AND('[1]Multi-Field'!$E$15=BF82,'[1]Multi-Field'!$F$15="undrained"),BH82,""))</f>
        <v/>
      </c>
      <c r="BX82" s="409" t="str">
        <f>IF(AND('[1]Multi-Field'!$E$16=[1]Lists!BF82,'[1]Multi-Field'!$F$16="Drained"),BI82,IF(AND('[1]Multi-Field'!$E$16=[1]Lists!BF82,'[1]Multi-Field'!$F$16="undrained"),BH82,""))</f>
        <v/>
      </c>
      <c r="BY82" s="409" t="str">
        <f>IF(AND('[1]Multi-Field'!$E$17=[1]Lists!BF82,'[1]Multi-Field'!$F$17="Drained"),BI82,IF(AND('[1]Multi-Field'!$E$17=[1]Lists!BF82,'[1]Multi-Field'!$F$17="undrained"),BH82,""))</f>
        <v/>
      </c>
      <c r="BZ82" s="409" t="str">
        <f>IF(AND('[1]Multi-Field'!$E$18=[1]Lists!BF82,'[1]Multi-Field'!$F$18="Drained"),BI82,IF(AND('[1]Multi-Field'!$E$18=[1]Lists!BF82,'[1]Multi-Field'!$F$18="undrained"),BH82,""))</f>
        <v/>
      </c>
      <c r="CA82" s="409" t="str">
        <f>IF(AND('[1]Multi-Field'!$E$19=[1]Lists!BF82,'[1]Multi-Field'!$F$19="Drained"),BI82,IF(AND('[1]Multi-Field'!$E$19=[1]Lists!BF82,'[1]Multi-Field'!$F$19="undrained"),BH82,""))</f>
        <v/>
      </c>
      <c r="CB82" s="409" t="str">
        <f>IF(AND('[1]Multi-Field'!$E$20=[1]Lists!BF82,'[1]Multi-Field'!$F$20="Drained"),BI82,IF(AND('[1]Multi-Field'!$E$20=[1]Lists!BF82,'[1]Multi-Field'!$F$20="undrained"),BH82,""))</f>
        <v/>
      </c>
      <c r="CC82" s="409" t="str">
        <f>IF(AND('[1]Multi-Field'!$E$21=[1]Lists!BF82,'[1]Multi-Field'!$F$21="Drained"),BI82,IF(AND('[1]Multi-Field'!$E$21=[1]Lists!BF82,'[1]Multi-Field'!$F$21="undrained"),BH82,""))</f>
        <v/>
      </c>
      <c r="CD82" s="409" t="str">
        <f>IF(AND('[1]Multi-Field'!$E$22=[1]Lists!BF82,'[1]Multi-Field'!$F$22="Drained"),BI82,IF(AND('[1]Multi-Field'!$E$22=[1]Lists!BF82,'[1]Multi-Field'!$F$22="undrained"),BH82,""))</f>
        <v/>
      </c>
      <c r="CE82" s="409" t="str">
        <f>IF(AND('[1]Multi-Field'!$E$23=[1]Lists!BF82,'[1]Multi-Field'!$F$23="Drained"),BI82,IF(AND('[1]Multi-Field'!$E$23=[1]Lists!BF82,'[1]Multi-Field'!$F$23="undrained"),BH82,""))</f>
        <v/>
      </c>
      <c r="CF82" s="409" t="str">
        <f>IF(AND('[1]Multi-Field'!$E$24=[1]Lists!BF82,'[1]Multi-Field'!$F$24="Drained"),BI82,IF(AND('[1]Multi-Field'!$E$24=[1]Lists!BF82,'[1]Multi-Field'!$F$24="undrained"),BH82,""))</f>
        <v/>
      </c>
      <c r="CG82" s="409" t="str">
        <f>IF(AND('[1]Multi-Field'!$E$25=[1]Lists!BF82,'[1]Multi-Field'!$F$25="Drained"),BI82,IF(AND('[1]Multi-Field'!$E$25=[1]Lists!BF82,'[1]Multi-Field'!$F$25="undrained"),BH82,""))</f>
        <v/>
      </c>
      <c r="CH82" s="409" t="str">
        <f>IF(AND('[1]Multi-Field'!$E$26=[1]Lists!BF82,'[1]Multi-Field'!$F$26="Drained"),BI82,IF(AND('[1]Multi-Field'!$E$26=[1]Lists!BF82,'[1]Multi-Field'!$F$26="undrained"),BH82,""))</f>
        <v/>
      </c>
      <c r="CI82" s="409" t="str">
        <f>IF(AND('[1]Multi-Field'!$E$27=[1]Lists!BF82,'[1]Multi-Field'!$F$27="Drained"),BI82,IF(AND('[1]Multi-Field'!$E$27=[1]Lists!BF82,'[1]Multi-Field'!$F$27="undrained"),BH82,""))</f>
        <v/>
      </c>
      <c r="CJ82" s="409" t="str">
        <f>IF(AND('[1]Multi-Field'!$E$28=[1]Lists!BF82,'[1]Multi-Field'!$F$28="Drained"),BI82,IF(AND('[1]Multi-Field'!$E$28=[1]Lists!BF82,'[1]Multi-Field'!$F$28="undrained"),BH82,""))</f>
        <v/>
      </c>
      <c r="CK82" s="409" t="str">
        <f>IF(AND('[1]Multi-Field'!$E$29=[1]Lists!BF82,'[1]Multi-Field'!$F$29="Drained"),BI82,IF(AND('[1]Multi-Field'!$E$29=[1]Lists!BF82,'[1]Multi-Field'!$F$29="undrained"),BH82,""))</f>
        <v/>
      </c>
      <c r="CL82" s="409" t="str">
        <f>IF(AND('[1]Multi-Field'!$E$30=[1]Lists!BF82,'[1]Multi-Field'!$F$30="Drained"),BI82,IF(AND('[1]Multi-Field'!$E$30=[1]Lists!BF82,'[1]Multi-Field'!$F$30="undrained"),BH82,""))</f>
        <v/>
      </c>
      <c r="CM82" s="409" t="str">
        <f>IF(AND('[1]Multi-Field'!$E$31=[1]Lists!BF82,'[1]Multi-Field'!$F$31="Drained"),BI82,IF(AND('[1]Multi-Field'!$E$31=[1]Lists!BF82,'[1]Multi-Field'!$F$31="undrained"),BH82,""))</f>
        <v/>
      </c>
      <c r="CN82" s="409" t="str">
        <f>IF(AND('[1]Multi-Field'!$E$32=[1]Lists!BF82,'[1]Multi-Field'!$F$32="Drained"),BI82,IF(AND('[1]Multi-Field'!$E$32=[1]Lists!BF82,'[1]Multi-Field'!$F$32="undrained"),BH82,""))</f>
        <v/>
      </c>
      <c r="CO82" s="409" t="str">
        <f>IF(AND('[1]Multi-Field'!$E$33=[1]Lists!BF82,'[1]Multi-Field'!$F$33="Drained"),BI82,IF(AND('[1]Multi-Field'!$E$33=[1]Lists!BF82,'[1]Multi-Field'!$F$33="undrained"),BH82,""))</f>
        <v/>
      </c>
      <c r="CP82" s="409" t="str">
        <f>IF(AND('[1]Multi-Field'!$E$34=[1]Lists!BF82,'[1]Multi-Field'!$F$34="Drained"),BI82,IF(AND('[1]Multi-Field'!$E$34=[1]Lists!BF82,'[1]Multi-Field'!$F$34="undrained"),BH82,""))</f>
        <v/>
      </c>
      <c r="CQ82" s="409" t="str">
        <f>IF(AND('[1]Multi-Field'!$E$35=[1]Lists!BF82,'[1]Multi-Field'!$F$35="Drained"),BI82,IF(AND('[1]Multi-Field'!$E$35=[1]Lists!BF82,'[1]Multi-Field'!$F$35="undrained"),BH82,""))</f>
        <v/>
      </c>
      <c r="CR82" s="409" t="str">
        <f>IF(AND('[1]Multi-Field'!$E$36=[1]Lists!BF82,'[1]Multi-Field'!$F$36="Drained"),BI82,IF(AND('[1]Multi-Field'!$E$36=[1]Lists!BF82,'[1]Multi-Field'!$F$36="undrained"),BH82,""))</f>
        <v/>
      </c>
      <c r="CS82" s="409" t="str">
        <f>IF(AND('[1]Multi-Field'!$E$37=[1]Lists!BF82,'[1]Multi-Field'!$F$37="Drained"),BI82,IF(AND('[1]Multi-Field'!$E$37=[1]Lists!BF82,'[1]Multi-Field'!$F$37="undrained"),BH82,""))</f>
        <v/>
      </c>
      <c r="CT82" s="409" t="str">
        <f>IF(AND('[1]Multi-Field'!$E$38=[1]Lists!BF82,'[1]Multi-Field'!$F$38="Drained"),BI82,IF(AND('[1]Multi-Field'!$E$38=[1]Lists!BF82,'[1]Multi-Field'!$F$38="undrained"),BH82,""))</f>
        <v/>
      </c>
      <c r="CU82" s="409" t="str">
        <f>IF(AND('[1]Multi-Field'!$E$39=[1]Lists!BF82,'[1]Multi-Field'!$F$39="Drained"),BI82,IF(AND('[1]Multi-Field'!$E$39=[1]Lists!BF82,'[1]Multi-Field'!$F$39="undrained"),BH82,""))</f>
        <v/>
      </c>
      <c r="CV82" s="409" t="str">
        <f>IF(AND('[1]Multi-Field'!$E$40=[1]Lists!BF82,'[1]Multi-Field'!$F$40="Drained"),BI82,IF(AND('[1]Multi-Field'!$E$40=[1]Lists!BF82,'[1]Multi-Field'!$F$40="undrained"),BH82,""))</f>
        <v/>
      </c>
      <c r="CW82" s="409" t="str">
        <f>IF(AND('[1]Multi-Field'!$E$41=[1]Lists!BF82,'[1]Multi-Field'!$F$40="Drained"),BI82,IF(AND('[1]Multi-Field'!$E$40=[1]Lists!BF82,'[1]Multi-Field'!$F$40="undrained"),BH82,""))</f>
        <v/>
      </c>
      <c r="CX82" s="409" t="str">
        <f>IF(AND('[1]Multi-Field'!$E$42=[1]Lists!BF82,'[1]Multi-Field'!$F$42="Drained"),BI82,IF(AND('[1]Multi-Field'!$E$42=[1]Lists!BF82,'[1]Multi-Field'!$F$42="undrained"),BH82,""))</f>
        <v/>
      </c>
      <c r="CY82" s="409" t="str">
        <f>IF(AND('[1]Multi-Field'!$E$43=[1]Lists!BF82,'[1]Multi-Field'!$F$43="Drained"),BI82,IF(AND('[1]Multi-Field'!$E$43=[1]Lists!BF82,'[1]Multi-Field'!$F$43="undrained"),BH82,""))</f>
        <v/>
      </c>
      <c r="CZ82" s="409" t="str">
        <f>IF(AND('[1]Multi-Field'!$E$44=[1]Lists!BF82,'[1]Multi-Field'!$F$44="Drained"),BI82,IF(AND('[1]Multi-Field'!$E$44=[1]Lists!BF82,'[1]Multi-Field'!$F$44="undrained"),BH82,""))</f>
        <v/>
      </c>
      <c r="DA82" s="409" t="str">
        <f>IF(AND('[1]Multi-Field'!$E$45=[1]Lists!BF82,'[1]Multi-Field'!$F$45="Drained"),BI82,IF(AND('[1]Multi-Field'!$E$45=[1]Lists!BF82,'[1]Multi-Field'!$F$45="undrained"),BH82,""))</f>
        <v/>
      </c>
      <c r="DB82" s="409" t="str">
        <f>IF(AND('[1]Multi-Field'!$E$46=[1]Lists!BF82,'[1]Multi-Field'!$F$46="Drained"),BI82,IF(AND('[1]Multi-Field'!$E$46=[1]Lists!BF82,'[1]Multi-Field'!$F$46="undrained"),BH82,""))</f>
        <v/>
      </c>
      <c r="DC82" s="409" t="str">
        <f>IF(AND('[1]Multi-Field'!$E$47=[1]Lists!BF82,'[1]Multi-Field'!$F$47="Drained"),BI82,IF(AND('[1]Multi-Field'!$E$47=[1]Lists!BF82,'[1]Multi-Field'!$F$47="undrained"),BH82,""))</f>
        <v/>
      </c>
      <c r="DD82" s="409" t="str">
        <f>IF(AND('[1]Multi-Field'!$E$48=[1]Lists!BF82,'[1]Multi-Field'!$F$48="Drained"),BI82,IF(AND('[1]Multi-Field'!$E$48=[1]Lists!BF82,'[1]Multi-Field'!$F$48="undrained"),BH82,""))</f>
        <v/>
      </c>
      <c r="DE82" s="409" t="str">
        <f>IF(AND('[1]Multi-Field'!$E$49=[1]Lists!BF82,'[1]Multi-Field'!$F$49="Drained"),BI82,IF(AND('[1]Multi-Field'!$E$49=[1]Lists!BF82,'[1]Multi-Field'!$F$9="undrained"),BH82,""))</f>
        <v/>
      </c>
      <c r="DF82" s="409" t="str">
        <f>IF(AND('[1]Multi-Field'!$E$50=[1]Lists!BF82,'[1]Multi-Field'!$F$50="Drained"),BI82,IF(AND('[1]Multi-Field'!$E$50=[1]Lists!BF82,'[1]Multi-Field'!$F$50="undrained"),BH82,""))</f>
        <v/>
      </c>
      <c r="DG82" s="409" t="str">
        <f>IF(AND('[1]Multi-Field'!$E$51=[1]Lists!BF82,'[1]Multi-Field'!$F$51="Drained"),BI82,IF(AND('[1]Multi-Field'!$E$51=[1]Lists!BF82,'[1]Multi-Field'!$F$51="undrained"),BH82,""))</f>
        <v/>
      </c>
      <c r="DH82" s="409" t="str">
        <f>IF(AND('[1]Multi-Field'!$E$52=[1]Lists!BF82,'[1]Multi-Field'!$F$52="Drained"),BI82,IF(AND('[1]Multi-Field'!$E$52=[1]Lists!BF82,'[1]Multi-Field'!$F$52="undrained"),BH82,""))</f>
        <v/>
      </c>
      <c r="DI82" s="409" t="str">
        <f>IF(AND('[1]Multi-Field'!$E$53=[1]Lists!BF82,'[1]Multi-Field'!$F$53="Drained"),BI82,IF(AND('[1]Multi-Field'!$E$53=[1]Lists!BF82,'[1]Multi-Field'!$F$53="undrained"),BH82,""))</f>
        <v/>
      </c>
      <c r="DJ82" s="409" t="str">
        <f>IF(AND('[1]Multi-Field'!$E$54=[1]Lists!BF82,'[1]Multi-Field'!$F$54="Drained"),BI82,IF(AND('[1]Multi-Field'!$E$54=[1]Lists!BF82,'[1]Multi-Field'!$F$54="undrained"),BH82,""))</f>
        <v/>
      </c>
      <c r="DK82" s="409" t="str">
        <f>IF(AND('[1]Multi-Field'!$E$55=[1]Lists!BF82,'[1]Multi-Field'!$F$55="Drained"),BI82,IF(AND('[1]Multi-Field'!$E$55=[1]Lists!BF82,'[1]Multi-Field'!$F$55="undrained"),BH82,""))</f>
        <v/>
      </c>
      <c r="DL82" s="409" t="str">
        <f>IF(AND('[1]Multi-Field'!$E$56=[1]Lists!BF82,'[1]Multi-Field'!$F$56="Drained"),BI82,IF(AND('[1]Multi-Field'!$E$56=[1]Lists!BF82,'[1]Multi-Field'!$F$56="undrained"),BH82,""))</f>
        <v/>
      </c>
      <c r="DM82" s="409" t="str">
        <f>IF(AND('[1]Multi-Field'!$E$57=[1]Lists!BF82,'[1]Multi-Field'!$F$57="Drained"),BI82,IF(AND('[1]Multi-Field'!$E$57=[1]Lists!BF82,'[1]Multi-Field'!$F$57="undrained"),BH82,""))</f>
        <v/>
      </c>
      <c r="DN82" s="409" t="str">
        <f>IF(AND('[1]Multi-Field'!$E$58=[1]Lists!BF82,'[1]Multi-Field'!$F$58="Drained"),BI82,IF(AND('[1]Multi-Field'!$E$58=[1]Lists!BF82,'[1]Multi-Field'!$F$58="undrained"),BH82,""))</f>
        <v/>
      </c>
      <c r="DO82" s="409" t="str">
        <f>IF(AND('[1]Multi-Field'!$E$59=[1]Lists!BF82,'[1]Multi-Field'!$F$59="Drained"),BI82,IF(AND('[1]Multi-Field'!$E$59=[1]Lists!BF82,'[1]Multi-Field'!$F$59="undrained"),BH82,""))</f>
        <v/>
      </c>
      <c r="DP82" s="409" t="str">
        <f>IF(AND('[1]Multi-Field'!$E$60=[1]Lists!BF82,'[1]Multi-Field'!$F$60="Drained"),BI82,IF(AND('[1]Multi-Field'!$E$60=[1]Lists!BF82,'[1]Multi-Field'!$F$60="undrained"),BH82,""))</f>
        <v/>
      </c>
      <c r="DQ82" s="409" t="str">
        <f>IF(AND('[1]Multi-Field'!$E$61=[1]Lists!BF82,'[1]Multi-Field'!$F$61="Drained"),BI82,IF(AND('[1]Multi-Field'!$E$61=[1]Lists!BF82,'[1]Multi-Field'!$F$61="undrained"),BH82,""))</f>
        <v/>
      </c>
      <c r="DR82" s="409" t="str">
        <f>IF(AND('[1]Multi-Field'!$E$62=[1]Lists!BF82,'[1]Multi-Field'!$F$62="Drained"),BI82,IF(AND('[1]Multi-Field'!$E$62=[1]Lists!BF82,'[1]Multi-Field'!$F$62="undrained"),BH82,""))</f>
        <v/>
      </c>
      <c r="DS82" s="409" t="str">
        <f>IF(AND('[1]Multi-Field'!$E$63=[1]Lists!BF82,'[1]Multi-Field'!$F$63="Drained"),BI82,IF(AND('[1]Multi-Field'!$E$63=[1]Lists!BF82,'[1]Multi-Field'!$F$63="undrained"),BH82,""))</f>
        <v/>
      </c>
      <c r="DT82" s="409" t="str">
        <f>IF(AND('[1]Multi-Field'!$E$64=[1]Lists!BF82,'[1]Multi-Field'!$F$64="Drained"),BI82,IF(AND('[1]Multi-Field'!$E$64=[1]Lists!BF82,'[1]Multi-Field'!$F$64="undrained"),BH82,""))</f>
        <v/>
      </c>
      <c r="DU82" s="409" t="str">
        <f>IF(AND('[1]Multi-Field'!$E$65=[1]Lists!BF82,'[1]Multi-Field'!$F$65="Drained"),BI82,IF(AND('[1]Multi-Field'!$E$65=[1]Lists!BF82,'[1]Multi-Field'!$F$65="undrained"),BH82,""))</f>
        <v/>
      </c>
      <c r="DV82" s="409" t="str">
        <f>IF(AND('[1]Multi-Field'!$E$66=[1]Lists!BF82,'[1]Multi-Field'!$F$66="Drained"),BI82,IF(AND('[1]Multi-Field'!$E$66=[1]Lists!BF82,'[1]Multi-Field'!$F$66="undrained"),BH82,""))</f>
        <v/>
      </c>
      <c r="DW82" s="409" t="str">
        <f>IF(AND('[1]Multi-Field'!$E$67=[1]Lists!BF82,'[1]Multi-Field'!$F$67="Drained"),BI82,IF(AND('[1]Multi-Field'!$E$67=[1]Lists!BF82,'[1]Multi-Field'!$F$67="undrained"),BH82,""))</f>
        <v/>
      </c>
      <c r="DX82" s="409" t="str">
        <f>IF(AND('[1]Multi-Field'!$E$68=[1]Lists!BF82,'[1]Multi-Field'!$F$68="Drained"),BI82,IF(AND('[1]Multi-Field'!$E$68=[1]Lists!BF82,'[1]Multi-Field'!$F$68="undrained"),BH82,""))</f>
        <v/>
      </c>
      <c r="DY82" s="409" t="str">
        <f>IF(AND('[1]Multi-Field'!$E$69=[1]Lists!BF82,'[1]Multi-Field'!$F$69="Drained"),BI82,IF(AND('[1]Multi-Field'!$E$69=[1]Lists!BF82,'[1]Multi-Field'!$F$69="undrained"),BH82,""))</f>
        <v/>
      </c>
      <c r="DZ82" s="409" t="str">
        <f>IF(AND('[1]Multi-Field'!$E$70=[1]Lists!BF82,'[1]Multi-Field'!$F$70="Drained"),BI82,IF(AND('[1]Multi-Field'!$E$70=[1]Lists!BF82,'[1]Multi-Field'!$F$70="undrained"),BH82,""))</f>
        <v/>
      </c>
      <c r="EA82" s="409" t="str">
        <f>IF(AND('[1]Multi-Field'!$E$71=[1]Lists!BF82,'[1]Multi-Field'!$F$71="Drained"),BI82,IF(AND('[1]Multi-Field'!$E$71=[1]Lists!BF82,'[1]Multi-Field'!$F$71="undrained"),BH82,""))</f>
        <v/>
      </c>
      <c r="EB82" s="409" t="str">
        <f>IF(AND('[1]Multi-Field'!$E$72=[1]Lists!BF82,'[1]Multi-Field'!$F$72="Drained"),BI82,IF(AND('[1]Multi-Field'!$E$72=[1]Lists!BF82,'[1]Multi-Field'!$F$72="undrained"),BH82,""))</f>
        <v/>
      </c>
      <c r="EC82" s="409" t="str">
        <f>IF(AND('[1]Multi-Field'!$E$73=[1]Lists!BF82,'[1]Multi-Field'!$F$73="Drained"),BI82,IF(AND('[1]Multi-Field'!$E$73=[1]Lists!BF82,'[1]Multi-Field'!$F$73="undrained"),BH82,""))</f>
        <v/>
      </c>
      <c r="ED82" s="409" t="str">
        <f>IF(AND('[1]Multi-Field'!$E$74=[1]Lists!BF82,'[1]Multi-Field'!$F$74="Drained"),BI82,IF(AND('[1]Multi-Field'!$E$74=[1]Lists!BF82,'[1]Multi-Field'!$F$74="undrained"),BH82,""))</f>
        <v/>
      </c>
      <c r="EE82" s="409" t="str">
        <f>IF(AND('[1]Multi-Field'!$E$75=[1]Lists!BF82,'[1]Multi-Field'!$F$75="Drained"),BI82,IF(AND('[1]Multi-Field'!$E$75=[1]Lists!BF82,'[1]Multi-Field'!$F$75="undrained"),BH82,""))</f>
        <v/>
      </c>
      <c r="EF82" s="409" t="str">
        <f>IF(AND('[1]Multi-Field'!$E$76=[1]Lists!BF82,'[1]Multi-Field'!$F$76="Drained"),BI82,IF(AND('[1]Multi-Field'!$E$76=[1]Lists!BF82,'[1]Multi-Field'!$F$6="undrained"),BH82,""))</f>
        <v/>
      </c>
      <c r="EG82" s="409" t="str">
        <f>IF(AND('[1]Multi-Field'!$E$77=[1]Lists!BF82,'[1]Multi-Field'!$F$77="Drained"),BI82,IF(AND('[1]Multi-Field'!$E$77=[1]Lists!BF82,'[1]Multi-Field'!$F$77="undrained"),BH82,""))</f>
        <v/>
      </c>
      <c r="EH82" s="409" t="str">
        <f>IF(AND('[1]Multi-Field'!$E$78=[1]Lists!BF82,'[1]Multi-Field'!$F$78="Drained"),BI82,IF(AND('[1]Multi-Field'!$E$78=[1]Lists!BF82,'[1]Multi-Field'!$F$78="undrained"),BH82,""))</f>
        <v/>
      </c>
      <c r="EI82" s="409" t="str">
        <f>IF(AND('[1]Multi-Field'!$E$79=[1]Lists!BF82,'[1]Multi-Field'!$F$79="Drained"),BI82,IF(AND('[1]Multi-Field'!$E$79=[1]Lists!BF82,'[1]Multi-Field'!$F$79="undrained"),BH82,""))</f>
        <v/>
      </c>
      <c r="EJ82" s="409" t="str">
        <f>IF(AND('[1]Multi-Field'!$E$80=[1]Lists!BF82,'[1]Multi-Field'!$F$80="Drained"),BI82,IF(AND('[1]Multi-Field'!$E$80=[1]Lists!BF82,'[1]Multi-Field'!$F$80="undrained"),BH82,""))</f>
        <v/>
      </c>
      <c r="EK82" s="409" t="str">
        <f>IF(AND('[1]Multi-Field'!$E$81=[1]Lists!BF82,'[1]Multi-Field'!$F$81="Drained"),BI82,IF(AND('[1]Multi-Field'!$E$81=[1]Lists!BF82,'[1]Multi-Field'!$F$81="undrained"),BH82,""))</f>
        <v/>
      </c>
      <c r="EL82" s="409" t="str">
        <f>IF(AND('[1]Multi-Field'!$E$82=[1]Lists!BF82,'[1]Multi-Field'!$F$82="Drained"),BI82,IF(AND('[1]Multi-Field'!$E$82=[1]Lists!BF82,'[1]Multi-Field'!$F$82="undrained"),BH82,""))</f>
        <v/>
      </c>
      <c r="EM82" s="409">
        <f>IF(AND('[1]Multi-Field'!$E$83=[1]Lists!BF82,'[1]Multi-Field'!$F$83="Drained"),BI82,IF(AND('[1]Multi-Field'!$E$83=[1]Lists!BF82,'[1]Multi-Field'!$F$83="undrained"),BH82,""))</f>
        <v>4</v>
      </c>
      <c r="EN82" s="409" t="str">
        <f>IF(AND('[1]Multi-Field'!$E$84=[1]Lists!BF82,'[1]Multi-Field'!$F$84="Drained"),BI82,IF(AND('[1]Multi-Field'!$E$84=[1]Lists!BF82,'[1]Multi-Field'!$F$84="undrained"),BH82,""))</f>
        <v/>
      </c>
      <c r="EO82" s="409" t="str">
        <f>IF(AND('[1]Multi-Field'!$E$85=[1]Lists!BF82,'[1]Multi-Field'!$F$85="Drained"),BI82,IF(AND('[1]Multi-Field'!$E$85=[1]Lists!BF82,'[1]Multi-Field'!$F$85="undrained"),BH82,""))</f>
        <v/>
      </c>
      <c r="EP82" s="409" t="str">
        <f>IF(AND('[1]Multi-Field'!$E$86=[1]Lists!BF82,'[1]Multi-Field'!$F$86="Drained"),BI82,IF(AND('[1]Multi-Field'!$E$86=[1]Lists!BF82,'[1]Multi-Field'!$F$86="undrained"),BH82,""))</f>
        <v/>
      </c>
      <c r="EQ82" s="409" t="str">
        <f>IF(AND('[1]Multi-Field'!$E$87=[1]Lists!BF82,'[1]Multi-Field'!$F$87="Drained"),BI82,IF(AND('[1]Multi-Field'!$E$87=[1]Lists!BF82,'[1]Multi-Field'!$F$87="undrained"),BH82,""))</f>
        <v/>
      </c>
      <c r="ER82" s="409" t="str">
        <f>IF(AND('[1]Multi-Field'!$E$88=[1]Lists!BF82,'[1]Multi-Field'!$F$88="Drained"),BI82,IF(AND('[1]Multi-Field'!$E$88=[1]Lists!BF82,'[1]Multi-Field'!$F$88="undrained"),BH82,""))</f>
        <v/>
      </c>
      <c r="ES82" s="409" t="str">
        <f>IF(AND('[1]Multi-Field'!$E$89=[1]Lists!BF82,'[1]Multi-Field'!$F$89="Drained"),BI82,IF(AND('[1]Multi-Field'!$E$89=[1]Lists!BF82,'[1]Multi-Field'!$F$89="undrained"),BH82,""))</f>
        <v/>
      </c>
      <c r="ET82" s="409" t="str">
        <f>IF(AND('[1]Multi-Field'!$E$90=[1]Lists!BF82,'[1]Multi-Field'!$F$90="Drained"),BI82,IF(AND('[1]Multi-Field'!$E$90=[1]Lists!BF82,'[1]Multi-Field'!$F$90="undrained"),BH82,""))</f>
        <v/>
      </c>
      <c r="EU82" s="409" t="str">
        <f>IF(AND('[1]Multi-Field'!$E$91=[1]Lists!BF82,'[1]Multi-Field'!$F$91="Drained"),BI82,IF(AND('[1]Multi-Field'!$E$91=[1]Lists!BF82,'[1]Multi-Field'!$F$91="undrained"),BH82,""))</f>
        <v/>
      </c>
      <c r="EV82" s="409" t="str">
        <f>IF(AND('[1]Multi-Field'!$E$92=[1]Lists!BF82,'[1]Multi-Field'!$F$92="Drained"),BI82,IF(AND('[1]Multi-Field'!$E$92=[1]Lists!BF82,'[1]Multi-Field'!$F$92="undrained"),BH82,""))</f>
        <v/>
      </c>
      <c r="EW82" s="409" t="str">
        <f>IF(AND('[1]Multi-Field'!$E$93=[1]Lists!BF82,'[1]Multi-Field'!$F$93="Drained"),BI82,IF(AND('[1]Multi-Field'!$E$93=[1]Lists!BF82,'[1]Multi-Field'!$F$93="undrained"),BH82,""))</f>
        <v/>
      </c>
      <c r="EX82" s="409" t="str">
        <f>IF(AND('[1]Multi-Field'!$E$94=[1]Lists!BF82,'[1]Multi-Field'!$F$94="Drained"),BI82,IF(AND('[1]Multi-Field'!$E$94=[1]Lists!BF82,'[1]Multi-Field'!$F$94="undrained"),BH82,""))</f>
        <v/>
      </c>
      <c r="EY82" s="409" t="str">
        <f>IF(AND('[1]Multi-Field'!$E$95=[1]Lists!BF82,'[1]Multi-Field'!$F$95="Drained"),BI82,IF(AND('[1]Multi-Field'!$E$95=[1]Lists!BF82,'[1]Multi-Field'!$F$95="undrained"),BH82,""))</f>
        <v/>
      </c>
      <c r="EZ82" s="409" t="str">
        <f>IF(AND('[1]Multi-Field'!$E$96=[1]Lists!BF82,'[1]Multi-Field'!$F$96="Drained"),BI82,IF(AND('[1]Multi-Field'!$E$96=[1]Lists!BF82,'[1]Multi-Field'!$F$96="undrained"),BH82,""))</f>
        <v/>
      </c>
      <c r="FA82" s="409" t="str">
        <f>IF(AND('[1]Multi-Field'!$E$97=[1]Lists!BF82,'[1]Multi-Field'!$F$97="Drained"),BI82,IF(AND('[1]Multi-Field'!$E$97=[1]Lists!BF82,'[1]Multi-Field'!$F$97="undrained"),BH82,""))</f>
        <v/>
      </c>
      <c r="FB82" s="409" t="str">
        <f>IF(AND('[1]Multi-Field'!$E$98=[1]Lists!BF82,'[1]Multi-Field'!$F$98="Drained"),BI82,IF(AND('[1]Multi-Field'!$E$98=[1]Lists!BF82,'[1]Multi-Field'!$F$98="undrained"),BH82,""))</f>
        <v/>
      </c>
      <c r="FC82" s="409" t="str">
        <f>IF(AND('[1]Multi-Field'!$E$99=[1]Lists!BF82,'[1]Multi-Field'!$F$99="Drained"),BI82,IF(AND('[1]Multi-Field'!$E$99=[1]Lists!BF82,'[1]Multi-Field'!$F$99="undrained"),BH82,""))</f>
        <v/>
      </c>
      <c r="FD82" s="409" t="str">
        <f>IF(AND('[1]Multi-Field'!$E$100=[1]Lists!BF82,'[1]Multi-Field'!$F$100="Drained"),BI82,IF(AND('[1]Multi-Field'!$E$100=[1]Lists!BF82,'[1]Multi-Field'!$F$100="undrained"),BH82,""))</f>
        <v/>
      </c>
      <c r="FE82" s="409" t="str">
        <f>IF(AND('[1]Multi-Field'!$E$101=[1]Lists!BF82,'[1]Multi-Field'!$F$101="Drained"),BI82,IF(AND('[1]Multi-Field'!$E$101=[1]Lists!BF82,'[1]Multi-Field'!$F$101="undrained"),BH82,""))</f>
        <v/>
      </c>
      <c r="FF82" s="409" t="str">
        <f>IF(AND('[1]Multi-Field'!$E$102=[1]Lists!BF82,'[1]Multi-Field'!$F$102="Drained"),BI82,IF(AND('[1]Multi-Field'!$E$102=[1]Lists!BF82,'[1]Multi-Field'!$F$102="undrained"),BH82,""))</f>
        <v/>
      </c>
      <c r="FG82" s="409" t="str">
        <f>IF(AND('[1]Multi-Field'!$E$103=[1]Lists!BF82,'[1]Multi-Field'!$F$103="Drained"),BI82,IF(AND('[1]Multi-Field'!$E$103=[1]Lists!BF82,'[1]Multi-Field'!$F$103="undrained"),BH82,""))</f>
        <v/>
      </c>
      <c r="FH82" s="409" t="str">
        <f>IF(AND('[1]Multi-Field'!$E$104=[1]Lists!BF82,'[1]Multi-Field'!$F$104="Drained"),BI82,IF(AND('[1]Multi-Field'!$E$104=[1]Lists!BF82,'[1]Multi-Field'!$F$104="undrained"),BH82,""))</f>
        <v/>
      </c>
      <c r="FI82" s="409" t="str">
        <f>IF(AND('[1]Multi-Field'!$E$105=[1]Lists!BF82,'[1]Multi-Field'!$F$105="Drained"),BI82,IF(AND('[1]Multi-Field'!$E$105=[1]Lists!BF82,'[1]Multi-Field'!$F$105="undrained"),BH82,""))</f>
        <v/>
      </c>
      <c r="FJ82" s="409" t="str">
        <f>IF(AND('[1]Multi-Field'!$E$106=[1]Lists!BF82,'[1]Multi-Field'!$F$106="Drained"),BI82,IF(AND('[1]Multi-Field'!$E$106=[1]Lists!BF82,'[1]Multi-Field'!$F$106="undrained"),BH82,""))</f>
        <v/>
      </c>
      <c r="FK82" s="409" t="str">
        <f>IF(AND('[1]Multi-Field'!$E$107=[1]Lists!BF82,'[1]Multi-Field'!$F$107="Drained"),BI82,IF(AND('[1]Multi-Field'!$E$107=[1]Lists!BF82,'[1]Multi-Field'!$F$107="undrained"),BH82,""))</f>
        <v/>
      </c>
      <c r="FL82" s="409" t="str">
        <f>IF(AND('[1]Multi-Field'!$E$108=[1]Lists!BF82,'[1]Multi-Field'!$F$108="Drained"),BI82,IF(AND('[1]Multi-Field'!$E$108=[1]Lists!BF82,'[1]Multi-Field'!$F$108="undrained"),BH82,""))</f>
        <v/>
      </c>
      <c r="FM82" s="409" t="str">
        <f>IF(AND('[1]Multi-Field'!$E$109=[1]Lists!BF82,'[1]Multi-Field'!$F$109="Drained"),BI82,IF(AND('[1]Multi-Field'!$E$109=[1]Lists!BF82,'[1]Multi-Field'!$F$109="undrained"),BH82,""))</f>
        <v/>
      </c>
      <c r="FN82" s="409" t="str">
        <f>IF(AND('[1]Multi-Field'!$E$110=[1]Lists!BF82,'[1]Multi-Field'!$F$110="Drained"),BI82,IF(AND('[1]Multi-Field'!$E$110=[1]Lists!BF82,'[1]Multi-Field'!$F$110="undrained"),BH82,""))</f>
        <v/>
      </c>
      <c r="FO82" s="409" t="str">
        <f>IF(AND('[1]Multi-Field'!$E$111=[1]Lists!BF82,'[1]Multi-Field'!$F$111="Drained"),BI82,IF(AND('[1]Multi-Field'!$E$111=[1]Lists!BF82,'[1]Multi-Field'!$F$111="undrained"),BH82,""))</f>
        <v/>
      </c>
      <c r="FP82" s="409" t="str">
        <f>IF(AND('[1]Multi-Field'!$E$112=[1]Lists!BF82,'[1]Multi-Field'!$F$112="Drained"),BI82,IF(AND('[1]Multi-Field'!$E$112=[1]Lists!BF82,'[1]Multi-Field'!$F$112="undrained"),BH82,""))</f>
        <v/>
      </c>
      <c r="FQ82" s="409" t="str">
        <f>IF(AND('[1]Multi-Field'!$E$113=[1]Lists!BF82,'[1]Multi-Field'!$F$113="Drained"),BI82,IF(AND('[1]Multi-Field'!$E$113=[1]Lists!BF82,'[1]Multi-Field'!$F$113="undrained"),BH82,""))</f>
        <v/>
      </c>
      <c r="FR82" s="409" t="str">
        <f>IF(AND('[1]Multi-Field'!$E$114=[1]Lists!BF82,'[1]Multi-Field'!$F$114="Drained"),BI82,IF(AND('[1]Multi-Field'!$E$114=[1]Lists!BF82,'[1]Multi-Field'!$F$114="undrained"),BH82,""))</f>
        <v/>
      </c>
      <c r="FS82" s="409" t="str">
        <f>IF(AND('[1]Multi-Field'!$E$115=[1]Lists!BF82,'[1]Multi-Field'!$F$115="Drained"),BI82,IF(AND('[1]Multi-Field'!$E$115=[1]Lists!BF82,'[1]Multi-Field'!$F$115="undrained"),BH82,""))</f>
        <v/>
      </c>
      <c r="FT82" s="409" t="str">
        <f>IF(AND('[1]Multi-Field'!$E$116=[1]Lists!BF82,'[1]Multi-Field'!$F$116="Drained"),BI82,IF(AND('[1]Multi-Field'!$E$116=[1]Lists!BF82,'[1]Multi-Field'!$F$116="undrained"),BH82,""))</f>
        <v/>
      </c>
      <c r="FU82" s="409" t="str">
        <f>IF(AND('[1]Multi-Field'!$E$117=[1]Lists!BF82,'[1]Multi-Field'!$F$117="Drained"),BI82,IF(AND('[1]Multi-Field'!$E$117=[1]Lists!BF82,'[1]Multi-Field'!$F$117="undrained"),BH82,""))</f>
        <v/>
      </c>
      <c r="FV82" s="409" t="str">
        <f>IF(AND('[1]Multi-Field'!$E$118=[1]Lists!BF82,'[1]Multi-Field'!$F$118="Drained"),BI82,IF(AND('[1]Multi-Field'!$E$118=[1]Lists!BF82,'[1]Multi-Field'!$F$118="undrained"),BH82,""))</f>
        <v/>
      </c>
      <c r="FW82" s="409" t="str">
        <f>IF(AND('[1]Multi-Field'!$E$119=[1]Lists!BF82,'[1]Multi-Field'!$F$119="Drained"),BI82,IF(AND('[1]Multi-Field'!$E$119=[1]Lists!BF82,'[1]Multi-Field'!$F$119="undrained"),BH82,""))</f>
        <v/>
      </c>
      <c r="FX82" s="409" t="str">
        <f>IF(AND('[1]Multi-Field'!$E$120=[1]Lists!BF82,'[1]Multi-Field'!$F$120="Drained"),BI82,IF(AND('[1]Multi-Field'!$E$120=[1]Lists!BF82,'[1]Multi-Field'!$F$120="undrained"),BH82,""))</f>
        <v/>
      </c>
      <c r="FZ82" t="s">
        <v>866</v>
      </c>
      <c r="GC82" s="4">
        <f>'[1]Multi-Field'!B80</f>
        <v>0</v>
      </c>
      <c r="GD82" s="73" t="str">
        <f>IF(OR('[1]Multi-Field'!Q80=$FZ$43,'[1]Multi-Field'!Q80=$FZ$44),'[1]Multi-Field'!BS80,"")</f>
        <v/>
      </c>
      <c r="GE82" s="4" t="str">
        <f>IF(AND(OR('[1]Multi-Field'!Q80=$FZ$86,'[1]Multi-Field'!Q80=$FZ$94,'[1]Multi-Field'!Q80=$FZ$87,'[1]Multi-Field'!Q80=[1]Lists!$FZ$93,'[1]Multi-Field'!Q80=$FZ$59),'[1]Multi-Field'!BS80&gt;50),'[1]Multi-Field'!BS80*0.8,IF(AND(OR('[1]Multi-Field'!Q80=$FZ$86,'[1]Multi-Field'!Q80=$FZ$94,'[1]Multi-Field'!Q80=$FZ$87,'[1]Multi-Field'!Q80=[1]Lists!$FZ$93,'[1]Multi-Field'!Q80=[1]Lists!$FZ$59),'[1]Multi-Field'!BS80&lt;50),'[1]Multi-Field'!BS80,""))</f>
        <v/>
      </c>
      <c r="GF82" s="4" t="str">
        <f>IF(OR('[1]Multi-Field'!Q80=[1]Lists!$FZ$7,'[1]Multi-Field'!Q80=[1]Lists!$FZ$5,'[1]Multi-Field'!Q80=[1]Lists!$FZ$24,'[1]Multi-Field'!Q80=[1]Lists!$FZ$10,'[1]Multi-Field'!Q80=[1]Lists!$FZ$8, '[1]Multi-Field'!Q80=[1]Lists!$FZ$25, '[1]Multi-Field'!Q80=[1]Lists!$FZ$23, '[1]Multi-Field'!Q80= [1]Lists!$FZ$47, '[1]Multi-Field'!Q80=[1]Lists!$FZ$49, '[1]Multi-Field'!Q80=[1]Lists!$FZ$48,'[1]Multi-Field'!Q80=[1]Lists!$FZ$3, '[1]Multi-Field'!Q80=[1]Lists!$FZ$14,'[1]Multi-Field'!Q80=[1]Lists!$FZ$36, '[1]Multi-Field'!Q80=[1]Lists!$FZ$41,'[1]Multi-Field'!Q80=[1]Lists!$FZ$42),0,"")</f>
        <v/>
      </c>
      <c r="GG82" s="4" t="str">
        <f>IF(OR('[1]Multi-Field'!Q80=[1]Lists!$FZ$6,'[1]Multi-Field'!Q80=[1]Lists!$FZ$4, '[1]Multi-Field'!Q109=[1]Lists!$FZ$11, '[1]Multi-Field'!Q80=[1]Lists!$FZ$1),100*IF('[1]Multi-Field'!U80=onepercent,0.75,IF('[1]Multi-Field'!U80=onetotwentyfivepercent,0.4,IF(OR('[1]Multi-Field'!U80=twentysixtofiftypercent,'[1]Multi-Field'!U80=greaterthanfiftypercent),0,""))),"")</f>
        <v/>
      </c>
      <c r="GH82" s="4" t="str">
        <f>IF(OR('[1]Multi-Field'!Q80=[1]Lists!$FZ$53,'[1]Multi-Field'!Q80=[1]Lists!$FZ$55), 50,IF('[1]Multi-Field'!Q80=[1]Lists!$FZ$54,225,IF('[1]Multi-Field'!Q80=[1]Lists!$FZ$56,75,"")))</f>
        <v/>
      </c>
      <c r="GI82" s="4" t="e">
        <f>#VALUE!</f>
        <v>#VALUE!</v>
      </c>
      <c r="GJ82" s="4" t="e">
        <f>#VALUE!</f>
        <v>#VALUE!</v>
      </c>
      <c r="GK82" s="4" t="str">
        <f>IF('[1]Multi-Field'!Q80=[1]Lists!$FZ$95,'[1]Multi-Field'!BS80*0.66,"")</f>
        <v/>
      </c>
      <c r="GM82" s="4" t="str">
        <f>IF(OR('[1]Multi-Field'!Q80=[1]Lists!$FZ$26,'[1]Multi-Field'!Q80=[1]Lists!$FZ$84),20,"")</f>
        <v/>
      </c>
      <c r="GN82" s="4" t="str">
        <f>IF(OR('[1]Multi-Field'!Q80=[1]Lists!$FZ$88,'[1]Multi-Field'!Q80=[1]Lists!$FZ$57),0,"")</f>
        <v/>
      </c>
      <c r="GO82" s="4" t="str">
        <f>IF(OR('[1]Multi-Field'!Q80=[1]Lists!$FZ$69,'[1]Multi-Field'!Q80=[1]Lists!$FZ$71,'[1]Multi-Field'!Q80=[1]Lists!$FZ$105),50,"")</f>
        <v/>
      </c>
      <c r="GP82" s="4" t="str">
        <f>IF(OR('[1]Multi-Field'!Q80=[1]Lists!$FZ$75,'[1]Multi-Field'!Q80=[1]Lists!$FZ$70),75,"")</f>
        <v/>
      </c>
      <c r="GQ82" s="4">
        <f>IF('[1]Multi-Field'!Q80=[1]Lists!$FZ$72,150,"")</f>
        <v>150</v>
      </c>
      <c r="GR82" s="4" t="str">
        <f>IF(OR('[1]Multi-Field'!Q80=[1]Lists!$FZ$74,'[1]Multi-Field'!Q80=[1]Lists!$FZ$73),40,"")</f>
        <v/>
      </c>
      <c r="GS82" s="4" t="str">
        <f>IF('[1]Multi-Field'!Q80=[1]Lists!$FZ$99,80,"")</f>
        <v/>
      </c>
      <c r="GT82" s="4" t="str">
        <f>IF('[1]Multi-Field'!Q80=[1]Lists!$FZ$106,70,"")</f>
        <v/>
      </c>
      <c r="GU82" s="4" t="e">
        <f t="shared" si="16"/>
        <v>#VALUE!</v>
      </c>
    </row>
    <row r="83" spans="1:203" ht="13.5" customHeight="1">
      <c r="A83" s="7" t="s">
        <v>170</v>
      </c>
      <c r="B83" s="7"/>
      <c r="C83" s="7"/>
      <c r="D83" s="8">
        <v>70</v>
      </c>
      <c r="E83" s="8">
        <f t="shared" si="12"/>
        <v>70</v>
      </c>
      <c r="F83" s="8">
        <f t="shared" si="13"/>
        <v>70</v>
      </c>
      <c r="G83" s="8">
        <v>70</v>
      </c>
      <c r="H83" s="8">
        <v>80</v>
      </c>
      <c r="I83" s="8">
        <f t="shared" si="17"/>
        <v>80</v>
      </c>
      <c r="J83" s="8">
        <f t="shared" si="18"/>
        <v>80</v>
      </c>
      <c r="K83" s="8">
        <v>80</v>
      </c>
      <c r="L83" s="8">
        <v>125</v>
      </c>
      <c r="M83" s="8">
        <f t="shared" si="14"/>
        <v>125</v>
      </c>
      <c r="N83" s="8">
        <f t="shared" si="15"/>
        <v>125</v>
      </c>
      <c r="O83" s="8">
        <v>125</v>
      </c>
      <c r="P83" s="391">
        <v>58</v>
      </c>
      <c r="Q83" s="394"/>
      <c r="R83" s="395" t="b">
        <f>IF(OR('Multi-Field'!AA60=Lists!$AC$42,'Multi-Field'!AA60=Lists!$AC$43),IF('Multi-Field'!Z60="x",(IF('Multi-Field'!AC60=Lists!$Q$11,Lists!$R$11,IF('Multi-Field'!AC60=Lists!$Q$12,Lists!$R$12,IF('Multi-Field'!AC60=Lists!$Q$13,Lists!$R$13,IF('Multi-Field'!AC60=Lists!$Q$14,Lists!$R$14))))),IF('Multi-Field'!X60="x",(IF('Multi-Field'!AC60=Lists!$Q$11,Lists!$S$11,IF('Multi-Field'!AC60=Lists!$Q$12,Lists!$S$12,IF('Multi-Field'!AC60=Lists!$Q$13,Lists!$S$13,IF('Multi-Field'!AC60=Lists!$Q$14,Lists!$S$14))))),IF('Multi-Field'!V60="x",(IF('Multi-Field'!AC60=Lists!$Q$11,Lists!$T$11,IF('Multi-Field'!AC60=Lists!$Q$12,Lists!$T$12,IF('Multi-Field'!AC60=Lists!$Q$13,Lists!$T$13,IF('Multi-Field'!AC60=Lists!$Q$14,Lists!$T$14))))),0))))</f>
        <v>0</v>
      </c>
      <c r="S83" s="395" t="str">
        <f t="shared" si="11"/>
        <v/>
      </c>
      <c r="T83" s="395"/>
      <c r="U83" s="396"/>
      <c r="V83" s="383">
        <f>IF(OR('Multi-Field'!AI69=$U$4,'Multi-Field'!AI69=$U$5,'Multi-Field'!AI69=$U$6,'Multi-Field'!AI69=$U$7,'Multi-Field'!AI69=$U$8,'Multi-Field'!AI69=$U$9),(IF('Multi-Field'!AJ69=$V$2,100,IF('Multi-Field'!AJ69=$V$3,65,IF('Multi-Field'!AJ69=$V$4,53,IF('Multi-Field'!AJ69=$V$5,41,IF('Multi-Field'!AJ69=$V$6,23,IF('Multi-Field'!AJ69=$V$7,0,0))))))),0)</f>
        <v>0</v>
      </c>
      <c r="W83" s="383" t="str">
        <f>IF(AND(OR('Multi-Field'!AF69=$S$3,'Multi-Field'!AF69=S71,'Multi-Field'!AF69=$S$7),'Multi-Field'!AN69&lt;18,'Multi-Field'!AN69&gt;0),35,IF('Multi-Field'!AF69=$S$4,55,IF(AND('Multi-Field'!AF69=$S$6,'Multi-Field'!AN69&lt;18),30,IF(AND('Multi-Field'!AN69&gt;17,OR('Multi-Field'!AF69=$S$3,'Multi-Field'!AF69=$S$5,'Multi-Field'!AF69= $S$6,'Multi-Field'!AF69=$S$7)),25,"0"))))</f>
        <v>0</v>
      </c>
      <c r="X83" s="383">
        <f>IF(OR('Multi-Field'!BA69=$U$4,'Multi-Field'!BA69=$U$5,'Multi-Field'!BA69=$U$6,'Multi-Field'!BA69=U73,'Multi-Field'!BA69=$U$8,'Multi-Field'!BA69=$U$9),(IF('Multi-Field'!BB69=$V$2,100,IF('Multi-Field'!BB69=$V$3,65,IF('Multi-Field'!BB69=$V$4,53,IF('Multi-Field'!BB69=$V$5,41,IF('Multi-Field'!BB69=$V$6,23,IF('Multi-Field'!BB69=$V$7,0,0))))))),0)</f>
        <v>0</v>
      </c>
      <c r="Y83" s="383" t="str">
        <f>IF(AND(OR('Multi-Field'!AX69=$S$3,'Multi-Field'!AX69=$S$5,'Multi-Field'!AX69=$S$7),'Multi-Field'!BF69&lt;18),35,IF('Multi-Field'!AX69=$S$4,55,IF(AND('Multi-Field'!AX69=$S$6,'Multi-Field'!BF69&lt;18),30,IF(AND('Multi-Field'!BF69&gt;17,OR('Multi-Field'!AX69=$S$3,'Multi-Field'!AX69=$S$5,'Multi-Field'!AX69=$S$6,'Multi-Field'!AX69=$S$7)),25,"0"))))</f>
        <v>0</v>
      </c>
      <c r="Z83" s="383">
        <v>67</v>
      </c>
      <c r="AC83" t="s">
        <v>868</v>
      </c>
      <c r="AI83" s="384">
        <f>'[1]Multi-Field'!B79</f>
        <v>0</v>
      </c>
      <c r="AJ83" s="385" t="e">
        <f>#VALUE!</f>
        <v>#VALUE!</v>
      </c>
      <c r="AK83" s="385" t="e">
        <f>#VALUE!</f>
        <v>#VALUE!</v>
      </c>
      <c r="AL83" s="385" t="e">
        <f>IF(AK83="","",IF('[1]Multi-Field'!AU79=20,10,IF(AK83-30&lt;0,0,AK83-30)))</f>
        <v>#VALUE!</v>
      </c>
      <c r="AM83" s="385" t="e">
        <f>#VALUE!</f>
        <v>#VALUE!</v>
      </c>
      <c r="AN83" s="385" t="e">
        <f t="shared" si="23"/>
        <v>#VALUE!</v>
      </c>
      <c r="AO83" s="385" t="e">
        <f>#VALUE!</f>
        <v>#VALUE!</v>
      </c>
      <c r="AP83" s="385" t="e">
        <f>#VALUE!</f>
        <v>#VALUE!</v>
      </c>
      <c r="AQ83" s="385" t="e">
        <f>#VALUE!</f>
        <v>#VALUE!</v>
      </c>
      <c r="AR83" s="385" t="e">
        <f>#VALUE!</f>
        <v>#VALUE!</v>
      </c>
      <c r="AS83" s="385" t="e">
        <f>IF(AR83="","",IF('[1]Multi-Field'!AU79&gt;9,0,AR83-15))</f>
        <v>#VALUE!</v>
      </c>
      <c r="AT83" s="385" t="e">
        <f>#VALUE!</f>
        <v>#VALUE!</v>
      </c>
      <c r="AU83" s="385" t="e">
        <f>#VALUE!</f>
        <v>#VALUE!</v>
      </c>
      <c r="AV83" s="385" t="e">
        <f>IF(AU83="","",IF('[1]Multi-Field'!AU79=9&gt;9,0,AU83-35))</f>
        <v>#VALUE!</v>
      </c>
      <c r="AW83" s="385" t="e">
        <f>#VALUE!</f>
        <v>#VALUE!</v>
      </c>
      <c r="AX83" s="385" t="e">
        <f t="shared" si="24"/>
        <v>#VALUE!</v>
      </c>
      <c r="AY83" s="385" t="str">
        <f>IF('[1]Multi-Field'!AU79="","",IF('[1]Multi-Field'!AU79&lt;1,100,IF('[1]Multi-Field'!AU79=1,75,IF('[1]Multi-Field'!AU79=2,50,IF('[1]Multi-Field'!AU79=3,25,IF('[1]Multi-Field'!AU79&gt;3,0,""))))))</f>
        <v/>
      </c>
      <c r="AZ83" s="385" t="str">
        <f t="shared" si="25"/>
        <v/>
      </c>
      <c r="BA83" s="385" t="e">
        <f>#VALUE!</f>
        <v>#VALUE!</v>
      </c>
      <c r="BB83" s="385" t="e">
        <f>IF(BA83="","",IF(AND('[1]Multi-Field'!AU79&lt;40,'[1]Multi-Field'!AU79&gt;9),40,IF('[1]Multi-Field'!AU79&gt;39,0,BA83+5)))</f>
        <v>#VALUE!</v>
      </c>
      <c r="BC83" s="386" t="e">
        <f t="shared" si="22"/>
        <v>#VALUE!</v>
      </c>
      <c r="BD83" s="283">
        <v>0.36</v>
      </c>
      <c r="BE83" s="283">
        <v>0.82</v>
      </c>
      <c r="BF83" s="411" t="s">
        <v>1254</v>
      </c>
      <c r="BG83" s="412">
        <v>3</v>
      </c>
      <c r="BH83" s="412">
        <v>5</v>
      </c>
      <c r="BI83" s="412">
        <v>5.5</v>
      </c>
      <c r="BJ83" s="409" t="e">
        <f>IF(AND('[1]Single Field'!#REF!=[1]Lists!BF83,'[1]Single Field'!#REF!="Drained"),"x",IF(AND('[1]Single Field'!#REF!=[1]Lists!BF83,'[1]Single Field'!#REF!="Undrained"),O,""))</f>
        <v>#REF!</v>
      </c>
      <c r="BK83" s="409" t="str">
        <f>IF(AND('[1]Multi-Field'!$E$3=[1]Lists!BF83,'[1]Multi-Field'!$F$3="Drained"),BI83,IF(AND('[1]Multi-Field'!$E$3=BF83,'[1]Multi-Field'!$F$3="undrained"),BH83,""))</f>
        <v/>
      </c>
      <c r="BL83" s="409" t="str">
        <f>IF(AND('[1]Multi-Field'!$E$4=BF83,'[1]Multi-Field'!$F$4="Drained"),BI83,IF(AND('[1]Multi-Field'!$E$4=BF83,'[1]Multi-Field'!$F$4="undrained"),BH83,""))</f>
        <v/>
      </c>
      <c r="BM83" s="409" t="str">
        <f>IF(AND('[1]Multi-Field'!$E$5=BF83,'[1]Multi-Field'!$F$5="Drained"),BI83,IF(AND('[1]Multi-Field'!$E$5=BF83,'[1]Multi-Field'!$F$5="undrained"),BH83,""))</f>
        <v/>
      </c>
      <c r="BN83" s="409" t="str">
        <f>IF(AND('[1]Multi-Field'!$E$6=BF83,'[1]Multi-Field'!$F$6="Drained"),BI83,IF(AND('[1]Multi-Field'!$E$6=BF83,'[1]Multi-Field'!$F$6="undrained"),BH83,""))</f>
        <v/>
      </c>
      <c r="BO83" s="409" t="str">
        <f>IF(AND('[1]Multi-Field'!$E$7=BF83,'[1]Multi-Field'!$F$7="Drained"),BI83,IF(AND('[1]Multi-Field'!$E$7=BF83,'[1]Multi-Field'!$F$7="undrained"),BH83,""))</f>
        <v/>
      </c>
      <c r="BP83" s="409" t="str">
        <f>IF(AND('[1]Multi-Field'!$E$8=BF83,'[1]Multi-Field'!$F$8="Drained"),BI83,IF(AND('[1]Multi-Field'!$E$8=BF83,'[1]Multi-Field'!$F$8="undrained"),BH83,""))</f>
        <v/>
      </c>
      <c r="BQ83" s="409" t="str">
        <f>IF(AND('[1]Multi-Field'!$E$9=BF83,'[1]Multi-Field'!$F$9="Drained"),BI83,IF(AND('[1]Multi-Field'!$E$9=BF83,'[1]Multi-Field'!$F$9="undrained"),BH83,""))</f>
        <v/>
      </c>
      <c r="BR83" s="409" t="str">
        <f>IF(AND('[1]Multi-Field'!$E$10=BF83,'[1]Multi-Field'!$F$10="Drained"),BI83,IF(AND('[1]Multi-Field'!$E$10=BF83,'[1]Multi-Field'!$F$10="undrained"),BH83,""))</f>
        <v/>
      </c>
      <c r="BS83" s="409" t="str">
        <f>IF(AND('[1]Multi-Field'!$E$11=BF83,'[1]Multi-Field'!$F$11="Drained"),BI83,IF(AND('[1]Multi-Field'!$E$11=BF83,'[1]Multi-Field'!$F$11="undrained"),BH83,""))</f>
        <v/>
      </c>
      <c r="BT83" s="409" t="str">
        <f>IF(AND('[1]Multi-Field'!$E$12=BF83,'[1]Multi-Field'!$F$12="Drained"),BI83,IF(AND('[1]Multi-Field'!$E$12=BF83,'[1]Multi-Field'!$F$12="undrained"),BH83,""))</f>
        <v/>
      </c>
      <c r="BU83" s="409" t="str">
        <f>IF(AND('[1]Multi-Field'!$E$13=BF83,'[1]Multi-Field'!$F$13="Drained"),BI83,IF(AND('[1]Multi-Field'!$E$3=BF83,'[1]Multi-Field'!$F$13="undrained"),BH83,""))</f>
        <v/>
      </c>
      <c r="BV83" s="409" t="str">
        <f>IF(AND('[1]Multi-Field'!$E$14=BF83,'[1]Multi-Field'!$F$14="Drained"),BI83,IF(AND('[1]Multi-Field'!$E$14=BF83,'[1]Multi-Field'!$F$14="undrained"),BH83,""))</f>
        <v/>
      </c>
      <c r="BW83" s="409" t="str">
        <f>IF(AND('[1]Multi-Field'!$E$15=BF83,'[1]Multi-Field'!$F$15="Drained"),BI83,IF(AND('[1]Multi-Field'!$E$15=BF83,'[1]Multi-Field'!$F$15="undrained"),BH83,""))</f>
        <v/>
      </c>
      <c r="BX83" s="409" t="str">
        <f>IF(AND('[1]Multi-Field'!$E$16=[1]Lists!BF83,'[1]Multi-Field'!$F$16="Drained"),BI83,IF(AND('[1]Multi-Field'!$E$16=[1]Lists!BF83,'[1]Multi-Field'!$F$16="undrained"),BH83,""))</f>
        <v/>
      </c>
      <c r="BY83" s="409" t="str">
        <f>IF(AND('[1]Multi-Field'!$E$17=[1]Lists!BF83,'[1]Multi-Field'!$F$17="Drained"),BI83,IF(AND('[1]Multi-Field'!$E$17=[1]Lists!BF83,'[1]Multi-Field'!$F$17="undrained"),BH83,""))</f>
        <v/>
      </c>
      <c r="BZ83" s="409" t="str">
        <f>IF(AND('[1]Multi-Field'!$E$18=[1]Lists!BF83,'[1]Multi-Field'!$F$18="Drained"),BI83,IF(AND('[1]Multi-Field'!$E$18=[1]Lists!BF83,'[1]Multi-Field'!$F$18="undrained"),BH83,""))</f>
        <v/>
      </c>
      <c r="CA83" s="409" t="str">
        <f>IF(AND('[1]Multi-Field'!$E$19=[1]Lists!BF83,'[1]Multi-Field'!$F$19="Drained"),BI83,IF(AND('[1]Multi-Field'!$E$19=[1]Lists!BF83,'[1]Multi-Field'!$F$19="undrained"),BH83,""))</f>
        <v/>
      </c>
      <c r="CB83" s="409" t="str">
        <f>IF(AND('[1]Multi-Field'!$E$20=[1]Lists!BF83,'[1]Multi-Field'!$F$20="Drained"),BI83,IF(AND('[1]Multi-Field'!$E$20=[1]Lists!BF83,'[1]Multi-Field'!$F$20="undrained"),BH83,""))</f>
        <v/>
      </c>
      <c r="CC83" s="409" t="str">
        <f>IF(AND('[1]Multi-Field'!$E$21=[1]Lists!BF83,'[1]Multi-Field'!$F$21="Drained"),BI83,IF(AND('[1]Multi-Field'!$E$21=[1]Lists!BF83,'[1]Multi-Field'!$F$21="undrained"),BH83,""))</f>
        <v/>
      </c>
      <c r="CD83" s="409" t="str">
        <f>IF(AND('[1]Multi-Field'!$E$22=[1]Lists!BF83,'[1]Multi-Field'!$F$22="Drained"),BI83,IF(AND('[1]Multi-Field'!$E$22=[1]Lists!BF83,'[1]Multi-Field'!$F$22="undrained"),BH83,""))</f>
        <v/>
      </c>
      <c r="CE83" s="409" t="str">
        <f>IF(AND('[1]Multi-Field'!$E$23=[1]Lists!BF83,'[1]Multi-Field'!$F$23="Drained"),BI83,IF(AND('[1]Multi-Field'!$E$23=[1]Lists!BF83,'[1]Multi-Field'!$F$23="undrained"),BH83,""))</f>
        <v/>
      </c>
      <c r="CF83" s="409" t="str">
        <f>IF(AND('[1]Multi-Field'!$E$24=[1]Lists!BF83,'[1]Multi-Field'!$F$24="Drained"),BI83,IF(AND('[1]Multi-Field'!$E$24=[1]Lists!BF83,'[1]Multi-Field'!$F$24="undrained"),BH83,""))</f>
        <v/>
      </c>
      <c r="CG83" s="409" t="str">
        <f>IF(AND('[1]Multi-Field'!$E$25=[1]Lists!BF83,'[1]Multi-Field'!$F$25="Drained"),BI83,IF(AND('[1]Multi-Field'!$E$25=[1]Lists!BF83,'[1]Multi-Field'!$F$25="undrained"),BH83,""))</f>
        <v/>
      </c>
      <c r="CH83" s="409" t="str">
        <f>IF(AND('[1]Multi-Field'!$E$26=[1]Lists!BF83,'[1]Multi-Field'!$F$26="Drained"),BI83,IF(AND('[1]Multi-Field'!$E$26=[1]Lists!BF83,'[1]Multi-Field'!$F$26="undrained"),BH83,""))</f>
        <v/>
      </c>
      <c r="CI83" s="409" t="str">
        <f>IF(AND('[1]Multi-Field'!$E$27=[1]Lists!BF83,'[1]Multi-Field'!$F$27="Drained"),BI83,IF(AND('[1]Multi-Field'!$E$27=[1]Lists!BF83,'[1]Multi-Field'!$F$27="undrained"),BH83,""))</f>
        <v/>
      </c>
      <c r="CJ83" s="409" t="str">
        <f>IF(AND('[1]Multi-Field'!$E$28=[1]Lists!BF83,'[1]Multi-Field'!$F$28="Drained"),BI83,IF(AND('[1]Multi-Field'!$E$28=[1]Lists!BF83,'[1]Multi-Field'!$F$28="undrained"),BH83,""))</f>
        <v/>
      </c>
      <c r="CK83" s="409" t="str">
        <f>IF(AND('[1]Multi-Field'!$E$29=[1]Lists!BF83,'[1]Multi-Field'!$F$29="Drained"),BI83,IF(AND('[1]Multi-Field'!$E$29=[1]Lists!BF83,'[1]Multi-Field'!$F$29="undrained"),BH83,""))</f>
        <v/>
      </c>
      <c r="CL83" s="409" t="str">
        <f>IF(AND('[1]Multi-Field'!$E$30=[1]Lists!BF83,'[1]Multi-Field'!$F$30="Drained"),BI83,IF(AND('[1]Multi-Field'!$E$30=[1]Lists!BF83,'[1]Multi-Field'!$F$30="undrained"),BH83,""))</f>
        <v/>
      </c>
      <c r="CM83" s="409" t="str">
        <f>IF(AND('[1]Multi-Field'!$E$31=[1]Lists!BF83,'[1]Multi-Field'!$F$31="Drained"),BI83,IF(AND('[1]Multi-Field'!$E$31=[1]Lists!BF83,'[1]Multi-Field'!$F$31="undrained"),BH83,""))</f>
        <v/>
      </c>
      <c r="CN83" s="409" t="str">
        <f>IF(AND('[1]Multi-Field'!$E$32=[1]Lists!BF83,'[1]Multi-Field'!$F$32="Drained"),BI83,IF(AND('[1]Multi-Field'!$E$32=[1]Lists!BF83,'[1]Multi-Field'!$F$32="undrained"),BH83,""))</f>
        <v/>
      </c>
      <c r="CO83" s="409" t="str">
        <f>IF(AND('[1]Multi-Field'!$E$33=[1]Lists!BF83,'[1]Multi-Field'!$F$33="Drained"),BI83,IF(AND('[1]Multi-Field'!$E$33=[1]Lists!BF83,'[1]Multi-Field'!$F$33="undrained"),BH83,""))</f>
        <v/>
      </c>
      <c r="CP83" s="409" t="str">
        <f>IF(AND('[1]Multi-Field'!$E$34=[1]Lists!BF83,'[1]Multi-Field'!$F$34="Drained"),BI83,IF(AND('[1]Multi-Field'!$E$34=[1]Lists!BF83,'[1]Multi-Field'!$F$34="undrained"),BH83,""))</f>
        <v/>
      </c>
      <c r="CQ83" s="409" t="str">
        <f>IF(AND('[1]Multi-Field'!$E$35=[1]Lists!BF83,'[1]Multi-Field'!$F$35="Drained"),BI83,IF(AND('[1]Multi-Field'!$E$35=[1]Lists!BF83,'[1]Multi-Field'!$F$35="undrained"),BH83,""))</f>
        <v/>
      </c>
      <c r="CR83" s="409" t="str">
        <f>IF(AND('[1]Multi-Field'!$E$36=[1]Lists!BF83,'[1]Multi-Field'!$F$36="Drained"),BI83,IF(AND('[1]Multi-Field'!$E$36=[1]Lists!BF83,'[1]Multi-Field'!$F$36="undrained"),BH83,""))</f>
        <v/>
      </c>
      <c r="CS83" s="409" t="str">
        <f>IF(AND('[1]Multi-Field'!$E$37=[1]Lists!BF83,'[1]Multi-Field'!$F$37="Drained"),BI83,IF(AND('[1]Multi-Field'!$E$37=[1]Lists!BF83,'[1]Multi-Field'!$F$37="undrained"),BH83,""))</f>
        <v/>
      </c>
      <c r="CT83" s="409" t="str">
        <f>IF(AND('[1]Multi-Field'!$E$38=[1]Lists!BF83,'[1]Multi-Field'!$F$38="Drained"),BI83,IF(AND('[1]Multi-Field'!$E$38=[1]Lists!BF83,'[1]Multi-Field'!$F$38="undrained"),BH83,""))</f>
        <v/>
      </c>
      <c r="CU83" s="409" t="str">
        <f>IF(AND('[1]Multi-Field'!$E$39=[1]Lists!BF83,'[1]Multi-Field'!$F$39="Drained"),BI83,IF(AND('[1]Multi-Field'!$E$39=[1]Lists!BF83,'[1]Multi-Field'!$F$39="undrained"),BH83,""))</f>
        <v/>
      </c>
      <c r="CV83" s="409" t="str">
        <f>IF(AND('[1]Multi-Field'!$E$40=[1]Lists!BF83,'[1]Multi-Field'!$F$40="Drained"),BI83,IF(AND('[1]Multi-Field'!$E$40=[1]Lists!BF83,'[1]Multi-Field'!$F$40="undrained"),BH83,""))</f>
        <v/>
      </c>
      <c r="CW83" s="409" t="str">
        <f>IF(AND('[1]Multi-Field'!$E$41=[1]Lists!BF83,'[1]Multi-Field'!$F$40="Drained"),BI83,IF(AND('[1]Multi-Field'!$E$40=[1]Lists!BF83,'[1]Multi-Field'!$F$40="undrained"),BH83,""))</f>
        <v/>
      </c>
      <c r="CX83" s="409" t="str">
        <f>IF(AND('[1]Multi-Field'!$E$42=[1]Lists!BF83,'[1]Multi-Field'!$F$42="Drained"),BI83,IF(AND('[1]Multi-Field'!$E$42=[1]Lists!BF83,'[1]Multi-Field'!$F$42="undrained"),BH83,""))</f>
        <v/>
      </c>
      <c r="CY83" s="409" t="str">
        <f>IF(AND('[1]Multi-Field'!$E$43=[1]Lists!BF83,'[1]Multi-Field'!$F$43="Drained"),BI83,IF(AND('[1]Multi-Field'!$E$43=[1]Lists!BF83,'[1]Multi-Field'!$F$43="undrained"),BH83,""))</f>
        <v/>
      </c>
      <c r="CZ83" s="409" t="str">
        <f>IF(AND('[1]Multi-Field'!$E$44=[1]Lists!BF83,'[1]Multi-Field'!$F$44="Drained"),BI83,IF(AND('[1]Multi-Field'!$E$44=[1]Lists!BF83,'[1]Multi-Field'!$F$44="undrained"),BH83,""))</f>
        <v/>
      </c>
      <c r="DA83" s="409" t="str">
        <f>IF(AND('[1]Multi-Field'!$E$45=[1]Lists!BF83,'[1]Multi-Field'!$F$45="Drained"),BI83,IF(AND('[1]Multi-Field'!$E$45=[1]Lists!BF83,'[1]Multi-Field'!$F$45="undrained"),BH83,""))</f>
        <v/>
      </c>
      <c r="DB83" s="409" t="str">
        <f>IF(AND('[1]Multi-Field'!$E$46=[1]Lists!BF83,'[1]Multi-Field'!$F$46="Drained"),BI83,IF(AND('[1]Multi-Field'!$E$46=[1]Lists!BF83,'[1]Multi-Field'!$F$46="undrained"),BH83,""))</f>
        <v/>
      </c>
      <c r="DC83" s="409" t="str">
        <f>IF(AND('[1]Multi-Field'!$E$47=[1]Lists!BF83,'[1]Multi-Field'!$F$47="Drained"),BI83,IF(AND('[1]Multi-Field'!$E$47=[1]Lists!BF83,'[1]Multi-Field'!$F$47="undrained"),BH83,""))</f>
        <v/>
      </c>
      <c r="DD83" s="409" t="str">
        <f>IF(AND('[1]Multi-Field'!$E$48=[1]Lists!BF83,'[1]Multi-Field'!$F$48="Drained"),BI83,IF(AND('[1]Multi-Field'!$E$48=[1]Lists!BF83,'[1]Multi-Field'!$F$48="undrained"),BH83,""))</f>
        <v/>
      </c>
      <c r="DE83" s="409" t="str">
        <f>IF(AND('[1]Multi-Field'!$E$49=[1]Lists!BF83,'[1]Multi-Field'!$F$49="Drained"),BI83,IF(AND('[1]Multi-Field'!$E$49=[1]Lists!BF83,'[1]Multi-Field'!$F$9="undrained"),BH83,""))</f>
        <v/>
      </c>
      <c r="DF83" s="409" t="str">
        <f>IF(AND('[1]Multi-Field'!$E$50=[1]Lists!BF83,'[1]Multi-Field'!$F$50="Drained"),BI83,IF(AND('[1]Multi-Field'!$E$50=[1]Lists!BF83,'[1]Multi-Field'!$F$50="undrained"),BH83,""))</f>
        <v/>
      </c>
      <c r="DG83" s="409" t="str">
        <f>IF(AND('[1]Multi-Field'!$E$51=[1]Lists!BF83,'[1]Multi-Field'!$F$51="Drained"),BI83,IF(AND('[1]Multi-Field'!$E$51=[1]Lists!BF83,'[1]Multi-Field'!$F$51="undrained"),BH83,""))</f>
        <v/>
      </c>
      <c r="DH83" s="409" t="str">
        <f>IF(AND('[1]Multi-Field'!$E$52=[1]Lists!BF83,'[1]Multi-Field'!$F$52="Drained"),BI83,IF(AND('[1]Multi-Field'!$E$52=[1]Lists!BF83,'[1]Multi-Field'!$F$52="undrained"),BH83,""))</f>
        <v/>
      </c>
      <c r="DI83" s="409" t="str">
        <f>IF(AND('[1]Multi-Field'!$E$53=[1]Lists!BF83,'[1]Multi-Field'!$F$53="Drained"),BI83,IF(AND('[1]Multi-Field'!$E$53=[1]Lists!BF83,'[1]Multi-Field'!$F$53="undrained"),BH83,""))</f>
        <v/>
      </c>
      <c r="DJ83" s="409" t="str">
        <f>IF(AND('[1]Multi-Field'!$E$54=[1]Lists!BF83,'[1]Multi-Field'!$F$54="Drained"),BI83,IF(AND('[1]Multi-Field'!$E$54=[1]Lists!BF83,'[1]Multi-Field'!$F$54="undrained"),BH83,""))</f>
        <v/>
      </c>
      <c r="DK83" s="409" t="str">
        <f>IF(AND('[1]Multi-Field'!$E$55=[1]Lists!BF83,'[1]Multi-Field'!$F$55="Drained"),BI83,IF(AND('[1]Multi-Field'!$E$55=[1]Lists!BF83,'[1]Multi-Field'!$F$55="undrained"),BH83,""))</f>
        <v/>
      </c>
      <c r="DL83" s="409" t="str">
        <f>IF(AND('[1]Multi-Field'!$E$56=[1]Lists!BF83,'[1]Multi-Field'!$F$56="Drained"),BI83,IF(AND('[1]Multi-Field'!$E$56=[1]Lists!BF83,'[1]Multi-Field'!$F$56="undrained"),BH83,""))</f>
        <v/>
      </c>
      <c r="DM83" s="409" t="str">
        <f>IF(AND('[1]Multi-Field'!$E$57=[1]Lists!BF83,'[1]Multi-Field'!$F$57="Drained"),BI83,IF(AND('[1]Multi-Field'!$E$57=[1]Lists!BF83,'[1]Multi-Field'!$F$57="undrained"),BH83,""))</f>
        <v/>
      </c>
      <c r="DN83" s="409" t="str">
        <f>IF(AND('[1]Multi-Field'!$E$58=[1]Lists!BF83,'[1]Multi-Field'!$F$58="Drained"),BI83,IF(AND('[1]Multi-Field'!$E$58=[1]Lists!BF83,'[1]Multi-Field'!$F$58="undrained"),BH83,""))</f>
        <v/>
      </c>
      <c r="DO83" s="409" t="str">
        <f>IF(AND('[1]Multi-Field'!$E$59=[1]Lists!BF83,'[1]Multi-Field'!$F$59="Drained"),BI83,IF(AND('[1]Multi-Field'!$E$59=[1]Lists!BF83,'[1]Multi-Field'!$F$59="undrained"),BH83,""))</f>
        <v/>
      </c>
      <c r="DP83" s="409" t="str">
        <f>IF(AND('[1]Multi-Field'!$E$60=[1]Lists!BF83,'[1]Multi-Field'!$F$60="Drained"),BI83,IF(AND('[1]Multi-Field'!$E$60=[1]Lists!BF83,'[1]Multi-Field'!$F$60="undrained"),BH83,""))</f>
        <v/>
      </c>
      <c r="DQ83" s="409" t="str">
        <f>IF(AND('[1]Multi-Field'!$E$61=[1]Lists!BF83,'[1]Multi-Field'!$F$61="Drained"),BI83,IF(AND('[1]Multi-Field'!$E$61=[1]Lists!BF83,'[1]Multi-Field'!$F$61="undrained"),BH83,""))</f>
        <v/>
      </c>
      <c r="DR83" s="409" t="str">
        <f>IF(AND('[1]Multi-Field'!$E$62=[1]Lists!BF83,'[1]Multi-Field'!$F$62="Drained"),BI83,IF(AND('[1]Multi-Field'!$E$62=[1]Lists!BF83,'[1]Multi-Field'!$F$62="undrained"),BH83,""))</f>
        <v/>
      </c>
      <c r="DS83" s="409" t="str">
        <f>IF(AND('[1]Multi-Field'!$E$63=[1]Lists!BF83,'[1]Multi-Field'!$F$63="Drained"),BI83,IF(AND('[1]Multi-Field'!$E$63=[1]Lists!BF83,'[1]Multi-Field'!$F$63="undrained"),BH83,""))</f>
        <v/>
      </c>
      <c r="DT83" s="409" t="str">
        <f>IF(AND('[1]Multi-Field'!$E$64=[1]Lists!BF83,'[1]Multi-Field'!$F$64="Drained"),BI83,IF(AND('[1]Multi-Field'!$E$64=[1]Lists!BF83,'[1]Multi-Field'!$F$64="undrained"),BH83,""))</f>
        <v/>
      </c>
      <c r="DU83" s="409" t="str">
        <f>IF(AND('[1]Multi-Field'!$E$65=[1]Lists!BF83,'[1]Multi-Field'!$F$65="Drained"),BI83,IF(AND('[1]Multi-Field'!$E$65=[1]Lists!BF83,'[1]Multi-Field'!$F$65="undrained"),BH83,""))</f>
        <v/>
      </c>
      <c r="DV83" s="409" t="str">
        <f>IF(AND('[1]Multi-Field'!$E$66=[1]Lists!BF83,'[1]Multi-Field'!$F$66="Drained"),BI83,IF(AND('[1]Multi-Field'!$E$66=[1]Lists!BF83,'[1]Multi-Field'!$F$66="undrained"),BH83,""))</f>
        <v/>
      </c>
      <c r="DW83" s="409" t="str">
        <f>IF(AND('[1]Multi-Field'!$E$67=[1]Lists!BF83,'[1]Multi-Field'!$F$67="Drained"),BI83,IF(AND('[1]Multi-Field'!$E$67=[1]Lists!BF83,'[1]Multi-Field'!$F$67="undrained"),BH83,""))</f>
        <v/>
      </c>
      <c r="DX83" s="409" t="str">
        <f>IF(AND('[1]Multi-Field'!$E$68=[1]Lists!BF83,'[1]Multi-Field'!$F$68="Drained"),BI83,IF(AND('[1]Multi-Field'!$E$68=[1]Lists!BF83,'[1]Multi-Field'!$F$68="undrained"),BH83,""))</f>
        <v/>
      </c>
      <c r="DY83" s="409" t="str">
        <f>IF(AND('[1]Multi-Field'!$E$69=[1]Lists!BF83,'[1]Multi-Field'!$F$69="Drained"),BI83,IF(AND('[1]Multi-Field'!$E$69=[1]Lists!BF83,'[1]Multi-Field'!$F$69="undrained"),BH83,""))</f>
        <v/>
      </c>
      <c r="DZ83" s="409" t="str">
        <f>IF(AND('[1]Multi-Field'!$E$70=[1]Lists!BF83,'[1]Multi-Field'!$F$70="Drained"),BI83,IF(AND('[1]Multi-Field'!$E$70=[1]Lists!BF83,'[1]Multi-Field'!$F$70="undrained"),BH83,""))</f>
        <v/>
      </c>
      <c r="EA83" s="409" t="str">
        <f>IF(AND('[1]Multi-Field'!$E$71=[1]Lists!BF83,'[1]Multi-Field'!$F$71="Drained"),BI83,IF(AND('[1]Multi-Field'!$E$71=[1]Lists!BF83,'[1]Multi-Field'!$F$71="undrained"),BH83,""))</f>
        <v/>
      </c>
      <c r="EB83" s="409" t="str">
        <f>IF(AND('[1]Multi-Field'!$E$72=[1]Lists!BF83,'[1]Multi-Field'!$F$72="Drained"),BI83,IF(AND('[1]Multi-Field'!$E$72=[1]Lists!BF83,'[1]Multi-Field'!$F$72="undrained"),BH83,""))</f>
        <v/>
      </c>
      <c r="EC83" s="409" t="str">
        <f>IF(AND('[1]Multi-Field'!$E$73=[1]Lists!BF83,'[1]Multi-Field'!$F$73="Drained"),BI83,IF(AND('[1]Multi-Field'!$E$73=[1]Lists!BF83,'[1]Multi-Field'!$F$73="undrained"),BH83,""))</f>
        <v/>
      </c>
      <c r="ED83" s="409" t="str">
        <f>IF(AND('[1]Multi-Field'!$E$74=[1]Lists!BF83,'[1]Multi-Field'!$F$74="Drained"),BI83,IF(AND('[1]Multi-Field'!$E$74=[1]Lists!BF83,'[1]Multi-Field'!$F$74="undrained"),BH83,""))</f>
        <v/>
      </c>
      <c r="EE83" s="409" t="str">
        <f>IF(AND('[1]Multi-Field'!$E$75=[1]Lists!BF83,'[1]Multi-Field'!$F$75="Drained"),BI83,IF(AND('[1]Multi-Field'!$E$75=[1]Lists!BF83,'[1]Multi-Field'!$F$75="undrained"),BH83,""))</f>
        <v/>
      </c>
      <c r="EF83" s="409" t="str">
        <f>IF(AND('[1]Multi-Field'!$E$76=[1]Lists!BF83,'[1]Multi-Field'!$F$76="Drained"),BI83,IF(AND('[1]Multi-Field'!$E$76=[1]Lists!BF83,'[1]Multi-Field'!$F$6="undrained"),BH83,""))</f>
        <v/>
      </c>
      <c r="EG83" s="409" t="str">
        <f>IF(AND('[1]Multi-Field'!$E$77=[1]Lists!BF83,'[1]Multi-Field'!$F$77="Drained"),BI83,IF(AND('[1]Multi-Field'!$E$77=[1]Lists!BF83,'[1]Multi-Field'!$F$77="undrained"),BH83,""))</f>
        <v/>
      </c>
      <c r="EH83" s="409" t="str">
        <f>IF(AND('[1]Multi-Field'!$E$78=[1]Lists!BF83,'[1]Multi-Field'!$F$78="Drained"),BI83,IF(AND('[1]Multi-Field'!$E$78=[1]Lists!BF83,'[1]Multi-Field'!$F$78="undrained"),BH83,""))</f>
        <v/>
      </c>
      <c r="EI83" s="409" t="str">
        <f>IF(AND('[1]Multi-Field'!$E$79=[1]Lists!BF83,'[1]Multi-Field'!$F$79="Drained"),BI83,IF(AND('[1]Multi-Field'!$E$79=[1]Lists!BF83,'[1]Multi-Field'!$F$79="undrained"),BH83,""))</f>
        <v/>
      </c>
      <c r="EJ83" s="409" t="str">
        <f>IF(AND('[1]Multi-Field'!$E$80=[1]Lists!BF83,'[1]Multi-Field'!$F$80="Drained"),BI83,IF(AND('[1]Multi-Field'!$E$80=[1]Lists!BF83,'[1]Multi-Field'!$F$80="undrained"),BH83,""))</f>
        <v/>
      </c>
      <c r="EK83" s="409" t="str">
        <f>IF(AND('[1]Multi-Field'!$E$81=[1]Lists!BF83,'[1]Multi-Field'!$F$81="Drained"),BI83,IF(AND('[1]Multi-Field'!$E$81=[1]Lists!BF83,'[1]Multi-Field'!$F$81="undrained"),BH83,""))</f>
        <v/>
      </c>
      <c r="EL83" s="409" t="str">
        <f>IF(AND('[1]Multi-Field'!$E$82=[1]Lists!BF83,'[1]Multi-Field'!$F$82="Drained"),BI83,IF(AND('[1]Multi-Field'!$E$82=[1]Lists!BF83,'[1]Multi-Field'!$F$82="undrained"),BH83,""))</f>
        <v/>
      </c>
      <c r="EM83" s="409" t="str">
        <f>IF(AND('[1]Multi-Field'!$E$83=[1]Lists!BF83,'[1]Multi-Field'!$F$83="Drained"),BI83,IF(AND('[1]Multi-Field'!$E$83=[1]Lists!BF83,'[1]Multi-Field'!$F$83="undrained"),BH83,""))</f>
        <v/>
      </c>
      <c r="EN83" s="409">
        <f>IF(AND('[1]Multi-Field'!$E$84=[1]Lists!BF83,'[1]Multi-Field'!$F$84="Drained"),BI83,IF(AND('[1]Multi-Field'!$E$84=[1]Lists!BF83,'[1]Multi-Field'!$F$84="undrained"),BH83,""))</f>
        <v>5</v>
      </c>
      <c r="EO83" s="409" t="str">
        <f>IF(AND('[1]Multi-Field'!$E$85=[1]Lists!BF83,'[1]Multi-Field'!$F$85="Drained"),BI83,IF(AND('[1]Multi-Field'!$E$85=[1]Lists!BF83,'[1]Multi-Field'!$F$85="undrained"),BH83,""))</f>
        <v/>
      </c>
      <c r="EP83" s="409" t="str">
        <f>IF(AND('[1]Multi-Field'!$E$86=[1]Lists!BF83,'[1]Multi-Field'!$F$86="Drained"),BI83,IF(AND('[1]Multi-Field'!$E$86=[1]Lists!BF83,'[1]Multi-Field'!$F$86="undrained"),BH83,""))</f>
        <v/>
      </c>
      <c r="EQ83" s="409" t="str">
        <f>IF(AND('[1]Multi-Field'!$E$87=[1]Lists!BF83,'[1]Multi-Field'!$F$87="Drained"),BI83,IF(AND('[1]Multi-Field'!$E$87=[1]Lists!BF83,'[1]Multi-Field'!$F$87="undrained"),BH83,""))</f>
        <v/>
      </c>
      <c r="ER83" s="409" t="str">
        <f>IF(AND('[1]Multi-Field'!$E$88=[1]Lists!BF83,'[1]Multi-Field'!$F$88="Drained"),BI83,IF(AND('[1]Multi-Field'!$E$88=[1]Lists!BF83,'[1]Multi-Field'!$F$88="undrained"),BH83,""))</f>
        <v/>
      </c>
      <c r="ES83" s="409" t="str">
        <f>IF(AND('[1]Multi-Field'!$E$89=[1]Lists!BF83,'[1]Multi-Field'!$F$89="Drained"),BI83,IF(AND('[1]Multi-Field'!$E$89=[1]Lists!BF83,'[1]Multi-Field'!$F$89="undrained"),BH83,""))</f>
        <v/>
      </c>
      <c r="ET83" s="409" t="str">
        <f>IF(AND('[1]Multi-Field'!$E$90=[1]Lists!BF83,'[1]Multi-Field'!$F$90="Drained"),BI83,IF(AND('[1]Multi-Field'!$E$90=[1]Lists!BF83,'[1]Multi-Field'!$F$90="undrained"),BH83,""))</f>
        <v/>
      </c>
      <c r="EU83" s="409" t="str">
        <f>IF(AND('[1]Multi-Field'!$E$91=[1]Lists!BF83,'[1]Multi-Field'!$F$91="Drained"),BI83,IF(AND('[1]Multi-Field'!$E$91=[1]Lists!BF83,'[1]Multi-Field'!$F$91="undrained"),BH83,""))</f>
        <v/>
      </c>
      <c r="EV83" s="409" t="str">
        <f>IF(AND('[1]Multi-Field'!$E$92=[1]Lists!BF83,'[1]Multi-Field'!$F$92="Drained"),BI83,IF(AND('[1]Multi-Field'!$E$92=[1]Lists!BF83,'[1]Multi-Field'!$F$92="undrained"),BH83,""))</f>
        <v/>
      </c>
      <c r="EW83" s="409" t="str">
        <f>IF(AND('[1]Multi-Field'!$E$93=[1]Lists!BF83,'[1]Multi-Field'!$F$93="Drained"),BI83,IF(AND('[1]Multi-Field'!$E$93=[1]Lists!BF83,'[1]Multi-Field'!$F$93="undrained"),BH83,""))</f>
        <v/>
      </c>
      <c r="EX83" s="409" t="str">
        <f>IF(AND('[1]Multi-Field'!$E$94=[1]Lists!BF83,'[1]Multi-Field'!$F$94="Drained"),BI83,IF(AND('[1]Multi-Field'!$E$94=[1]Lists!BF83,'[1]Multi-Field'!$F$94="undrained"),BH83,""))</f>
        <v/>
      </c>
      <c r="EY83" s="409" t="str">
        <f>IF(AND('[1]Multi-Field'!$E$95=[1]Lists!BF83,'[1]Multi-Field'!$F$95="Drained"),BI83,IF(AND('[1]Multi-Field'!$E$95=[1]Lists!BF83,'[1]Multi-Field'!$F$95="undrained"),BH83,""))</f>
        <v/>
      </c>
      <c r="EZ83" s="409" t="str">
        <f>IF(AND('[1]Multi-Field'!$E$96=[1]Lists!BF83,'[1]Multi-Field'!$F$96="Drained"),BI83,IF(AND('[1]Multi-Field'!$E$96=[1]Lists!BF83,'[1]Multi-Field'!$F$96="undrained"),BH83,""))</f>
        <v/>
      </c>
      <c r="FA83" s="409" t="str">
        <f>IF(AND('[1]Multi-Field'!$E$97=[1]Lists!BF83,'[1]Multi-Field'!$F$97="Drained"),BI83,IF(AND('[1]Multi-Field'!$E$97=[1]Lists!BF83,'[1]Multi-Field'!$F$97="undrained"),BH83,""))</f>
        <v/>
      </c>
      <c r="FB83" s="409" t="str">
        <f>IF(AND('[1]Multi-Field'!$E$98=[1]Lists!BF83,'[1]Multi-Field'!$F$98="Drained"),BI83,IF(AND('[1]Multi-Field'!$E$98=[1]Lists!BF83,'[1]Multi-Field'!$F$98="undrained"),BH83,""))</f>
        <v/>
      </c>
      <c r="FC83" s="409" t="str">
        <f>IF(AND('[1]Multi-Field'!$E$99=[1]Lists!BF83,'[1]Multi-Field'!$F$99="Drained"),BI83,IF(AND('[1]Multi-Field'!$E$99=[1]Lists!BF83,'[1]Multi-Field'!$F$99="undrained"),BH83,""))</f>
        <v/>
      </c>
      <c r="FD83" s="409" t="str">
        <f>IF(AND('[1]Multi-Field'!$E$100=[1]Lists!BF83,'[1]Multi-Field'!$F$100="Drained"),BI83,IF(AND('[1]Multi-Field'!$E$100=[1]Lists!BF83,'[1]Multi-Field'!$F$100="undrained"),BH83,""))</f>
        <v/>
      </c>
      <c r="FE83" s="409" t="str">
        <f>IF(AND('[1]Multi-Field'!$E$101=[1]Lists!BF83,'[1]Multi-Field'!$F$101="Drained"),BI83,IF(AND('[1]Multi-Field'!$E$101=[1]Lists!BF83,'[1]Multi-Field'!$F$101="undrained"),BH83,""))</f>
        <v/>
      </c>
      <c r="FF83" s="409" t="str">
        <f>IF(AND('[1]Multi-Field'!$E$102=[1]Lists!BF83,'[1]Multi-Field'!$F$102="Drained"),BI83,IF(AND('[1]Multi-Field'!$E$102=[1]Lists!BF83,'[1]Multi-Field'!$F$102="undrained"),BH83,""))</f>
        <v/>
      </c>
      <c r="FG83" s="409" t="str">
        <f>IF(AND('[1]Multi-Field'!$E$103=[1]Lists!BF83,'[1]Multi-Field'!$F$103="Drained"),BI83,IF(AND('[1]Multi-Field'!$E$103=[1]Lists!BF83,'[1]Multi-Field'!$F$103="undrained"),BH83,""))</f>
        <v/>
      </c>
      <c r="FH83" s="409" t="str">
        <f>IF(AND('[1]Multi-Field'!$E$104=[1]Lists!BF83,'[1]Multi-Field'!$F$104="Drained"),BI83,IF(AND('[1]Multi-Field'!$E$104=[1]Lists!BF83,'[1]Multi-Field'!$F$104="undrained"),BH83,""))</f>
        <v/>
      </c>
      <c r="FI83" s="409" t="str">
        <f>IF(AND('[1]Multi-Field'!$E$105=[1]Lists!BF83,'[1]Multi-Field'!$F$105="Drained"),BI83,IF(AND('[1]Multi-Field'!$E$105=[1]Lists!BF83,'[1]Multi-Field'!$F$105="undrained"),BH83,""))</f>
        <v/>
      </c>
      <c r="FJ83" s="409" t="str">
        <f>IF(AND('[1]Multi-Field'!$E$106=[1]Lists!BF83,'[1]Multi-Field'!$F$106="Drained"),BI83,IF(AND('[1]Multi-Field'!$E$106=[1]Lists!BF83,'[1]Multi-Field'!$F$106="undrained"),BH83,""))</f>
        <v/>
      </c>
      <c r="FK83" s="409" t="str">
        <f>IF(AND('[1]Multi-Field'!$E$107=[1]Lists!BF83,'[1]Multi-Field'!$F$107="Drained"),BI83,IF(AND('[1]Multi-Field'!$E$107=[1]Lists!BF83,'[1]Multi-Field'!$F$107="undrained"),BH83,""))</f>
        <v/>
      </c>
      <c r="FL83" s="409" t="str">
        <f>IF(AND('[1]Multi-Field'!$E$108=[1]Lists!BF83,'[1]Multi-Field'!$F$108="Drained"),BI83,IF(AND('[1]Multi-Field'!$E$108=[1]Lists!BF83,'[1]Multi-Field'!$F$108="undrained"),BH83,""))</f>
        <v/>
      </c>
      <c r="FM83" s="409" t="str">
        <f>IF(AND('[1]Multi-Field'!$E$109=[1]Lists!BF83,'[1]Multi-Field'!$F$109="Drained"),BI83,IF(AND('[1]Multi-Field'!$E$109=[1]Lists!BF83,'[1]Multi-Field'!$F$109="undrained"),BH83,""))</f>
        <v/>
      </c>
      <c r="FN83" s="409" t="str">
        <f>IF(AND('[1]Multi-Field'!$E$110=[1]Lists!BF83,'[1]Multi-Field'!$F$110="Drained"),BI83,IF(AND('[1]Multi-Field'!$E$110=[1]Lists!BF83,'[1]Multi-Field'!$F$110="undrained"),BH83,""))</f>
        <v/>
      </c>
      <c r="FO83" s="409" t="str">
        <f>IF(AND('[1]Multi-Field'!$E$111=[1]Lists!BF83,'[1]Multi-Field'!$F$111="Drained"),BI83,IF(AND('[1]Multi-Field'!$E$111=[1]Lists!BF83,'[1]Multi-Field'!$F$111="undrained"),BH83,""))</f>
        <v/>
      </c>
      <c r="FP83" s="409" t="str">
        <f>IF(AND('[1]Multi-Field'!$E$112=[1]Lists!BF83,'[1]Multi-Field'!$F$112="Drained"),BI83,IF(AND('[1]Multi-Field'!$E$112=[1]Lists!BF83,'[1]Multi-Field'!$F$112="undrained"),BH83,""))</f>
        <v/>
      </c>
      <c r="FQ83" s="409" t="str">
        <f>IF(AND('[1]Multi-Field'!$E$113=[1]Lists!BF83,'[1]Multi-Field'!$F$113="Drained"),BI83,IF(AND('[1]Multi-Field'!$E$113=[1]Lists!BF83,'[1]Multi-Field'!$F$113="undrained"),BH83,""))</f>
        <v/>
      </c>
      <c r="FR83" s="409" t="str">
        <f>IF(AND('[1]Multi-Field'!$E$114=[1]Lists!BF83,'[1]Multi-Field'!$F$114="Drained"),BI83,IF(AND('[1]Multi-Field'!$E$114=[1]Lists!BF83,'[1]Multi-Field'!$F$114="undrained"),BH83,""))</f>
        <v/>
      </c>
      <c r="FS83" s="409" t="str">
        <f>IF(AND('[1]Multi-Field'!$E$115=[1]Lists!BF83,'[1]Multi-Field'!$F$115="Drained"),BI83,IF(AND('[1]Multi-Field'!$E$115=[1]Lists!BF83,'[1]Multi-Field'!$F$115="undrained"),BH83,""))</f>
        <v/>
      </c>
      <c r="FT83" s="409" t="str">
        <f>IF(AND('[1]Multi-Field'!$E$116=[1]Lists!BF83,'[1]Multi-Field'!$F$116="Drained"),BI83,IF(AND('[1]Multi-Field'!$E$116=[1]Lists!BF83,'[1]Multi-Field'!$F$116="undrained"),BH83,""))</f>
        <v/>
      </c>
      <c r="FU83" s="409" t="str">
        <f>IF(AND('[1]Multi-Field'!$E$117=[1]Lists!BF83,'[1]Multi-Field'!$F$117="Drained"),BI83,IF(AND('[1]Multi-Field'!$E$117=[1]Lists!BF83,'[1]Multi-Field'!$F$117="undrained"),BH83,""))</f>
        <v/>
      </c>
      <c r="FV83" s="409" t="str">
        <f>IF(AND('[1]Multi-Field'!$E$118=[1]Lists!BF83,'[1]Multi-Field'!$F$118="Drained"),BI83,IF(AND('[1]Multi-Field'!$E$118=[1]Lists!BF83,'[1]Multi-Field'!$F$118="undrained"),BH83,""))</f>
        <v/>
      </c>
      <c r="FW83" s="409" t="str">
        <f>IF(AND('[1]Multi-Field'!$E$119=[1]Lists!BF83,'[1]Multi-Field'!$F$119="Drained"),BI83,IF(AND('[1]Multi-Field'!$E$119=[1]Lists!BF83,'[1]Multi-Field'!$F$119="undrained"),BH83,""))</f>
        <v/>
      </c>
      <c r="FX83" s="409" t="str">
        <f>IF(AND('[1]Multi-Field'!$E$120=[1]Lists!BF83,'[1]Multi-Field'!$F$120="Drained"),BI83,IF(AND('[1]Multi-Field'!$E$120=[1]Lists!BF83,'[1]Multi-Field'!$F$120="undrained"),BH83,""))</f>
        <v/>
      </c>
      <c r="FZ83" t="s">
        <v>867</v>
      </c>
      <c r="GC83" s="4">
        <f>'[1]Multi-Field'!B81</f>
        <v>0</v>
      </c>
      <c r="GD83" s="73" t="str">
        <f>IF(OR('[1]Multi-Field'!Q81=$FZ$43,'[1]Multi-Field'!Q81=$FZ$44),'[1]Multi-Field'!BS81,"")</f>
        <v/>
      </c>
      <c r="GE83" s="4" t="str">
        <f>IF(AND(OR('[1]Multi-Field'!Q81=$FZ$86,'[1]Multi-Field'!Q81=$FZ$94,'[1]Multi-Field'!Q81=$FZ$87,'[1]Multi-Field'!Q81=[1]Lists!$FZ$93,'[1]Multi-Field'!Q81=$FZ$59),'[1]Multi-Field'!BS81&gt;50),'[1]Multi-Field'!BS81*0.8,IF(AND(OR('[1]Multi-Field'!Q81=$FZ$86,'[1]Multi-Field'!Q81=$FZ$94,'[1]Multi-Field'!Q81=$FZ$87,'[1]Multi-Field'!Q81=[1]Lists!$FZ$93,'[1]Multi-Field'!Q81=[1]Lists!$FZ$59),'[1]Multi-Field'!BS81&lt;50),'[1]Multi-Field'!BS81,""))</f>
        <v/>
      </c>
      <c r="GF83" s="4" t="str">
        <f>IF(OR('[1]Multi-Field'!Q81=[1]Lists!$FZ$7,'[1]Multi-Field'!Q81=[1]Lists!$FZ$5,'[1]Multi-Field'!Q81=[1]Lists!$FZ$24,'[1]Multi-Field'!Q81=[1]Lists!$FZ$10,'[1]Multi-Field'!Q81=[1]Lists!$FZ$8, '[1]Multi-Field'!Q81=[1]Lists!$FZ$25, '[1]Multi-Field'!Q81=[1]Lists!$FZ$23, '[1]Multi-Field'!Q81= [1]Lists!$FZ$47, '[1]Multi-Field'!Q81=[1]Lists!$FZ$49, '[1]Multi-Field'!Q81=[1]Lists!$FZ$48,'[1]Multi-Field'!Q81=[1]Lists!$FZ$3, '[1]Multi-Field'!Q81=[1]Lists!$FZ$14,'[1]Multi-Field'!Q81=[1]Lists!$FZ$36, '[1]Multi-Field'!Q81=[1]Lists!$FZ$41,'[1]Multi-Field'!Q81=[1]Lists!$FZ$42),0,"")</f>
        <v/>
      </c>
      <c r="GG83" s="4" t="str">
        <f>IF(OR('[1]Multi-Field'!Q81=[1]Lists!$FZ$6,'[1]Multi-Field'!Q81=[1]Lists!$FZ$4, '[1]Multi-Field'!Q110=[1]Lists!$FZ$11, '[1]Multi-Field'!Q81=[1]Lists!$FZ$1),100*IF('[1]Multi-Field'!U81=onepercent,0.75,IF('[1]Multi-Field'!U81=onetotwentyfivepercent,0.4,IF(OR('[1]Multi-Field'!U81=twentysixtofiftypercent,'[1]Multi-Field'!U81=greaterthanfiftypercent),0,""))),"")</f>
        <v/>
      </c>
      <c r="GH83" s="4" t="str">
        <f>IF(OR('[1]Multi-Field'!Q81=[1]Lists!$FZ$53,'[1]Multi-Field'!Q81=[1]Lists!$FZ$55), 50,IF('[1]Multi-Field'!Q81=[1]Lists!$FZ$54,225,IF('[1]Multi-Field'!Q81=[1]Lists!$FZ$56,75,"")))</f>
        <v/>
      </c>
      <c r="GI83" s="4" t="e">
        <f>#VALUE!</f>
        <v>#VALUE!</v>
      </c>
      <c r="GJ83" s="4" t="e">
        <f>#VALUE!</f>
        <v>#VALUE!</v>
      </c>
      <c r="GK83" s="4" t="str">
        <f>IF('[1]Multi-Field'!Q81=[1]Lists!$FZ$95,'[1]Multi-Field'!BS81*0.66,"")</f>
        <v/>
      </c>
      <c r="GM83" s="4" t="str">
        <f>IF(OR('[1]Multi-Field'!Q81=[1]Lists!$FZ$26,'[1]Multi-Field'!Q81=[1]Lists!$FZ$84),20,"")</f>
        <v/>
      </c>
      <c r="GN83" s="4" t="str">
        <f>IF(OR('[1]Multi-Field'!Q81=[1]Lists!$FZ$88,'[1]Multi-Field'!Q81=[1]Lists!$FZ$57),0,"")</f>
        <v/>
      </c>
      <c r="GO83" s="4" t="str">
        <f>IF(OR('[1]Multi-Field'!Q81=[1]Lists!$FZ$69,'[1]Multi-Field'!Q81=[1]Lists!$FZ$71,'[1]Multi-Field'!Q81=[1]Lists!$FZ$105),50,"")</f>
        <v/>
      </c>
      <c r="GP83" s="4" t="str">
        <f>IF(OR('[1]Multi-Field'!Q81=[1]Lists!$FZ$75,'[1]Multi-Field'!Q81=[1]Lists!$FZ$70),75,"")</f>
        <v/>
      </c>
      <c r="GQ83" s="4">
        <f>IF('[1]Multi-Field'!Q81=[1]Lists!$FZ$72,150,"")</f>
        <v>150</v>
      </c>
      <c r="GR83" s="4" t="str">
        <f>IF(OR('[1]Multi-Field'!Q81=[1]Lists!$FZ$74,'[1]Multi-Field'!Q81=[1]Lists!$FZ$73),40,"")</f>
        <v/>
      </c>
      <c r="GS83" s="4" t="str">
        <f>IF('[1]Multi-Field'!Q81=[1]Lists!$FZ$99,80,"")</f>
        <v/>
      </c>
      <c r="GT83" s="4" t="str">
        <f>IF('[1]Multi-Field'!Q81=[1]Lists!$FZ$106,70,"")</f>
        <v/>
      </c>
      <c r="GU83" s="4" t="e">
        <f t="shared" si="16"/>
        <v>#VALUE!</v>
      </c>
    </row>
    <row r="84" spans="1:203" ht="13.5" customHeight="1">
      <c r="A84" s="7" t="s">
        <v>171</v>
      </c>
      <c r="B84" s="7"/>
      <c r="C84" s="7"/>
      <c r="D84" s="8">
        <v>70</v>
      </c>
      <c r="E84" s="8">
        <f t="shared" si="12"/>
        <v>70</v>
      </c>
      <c r="F84" s="8">
        <f t="shared" si="13"/>
        <v>70</v>
      </c>
      <c r="G84" s="8">
        <v>70</v>
      </c>
      <c r="H84" s="8">
        <v>75</v>
      </c>
      <c r="I84" s="8">
        <f t="shared" si="17"/>
        <v>75</v>
      </c>
      <c r="J84" s="8">
        <f t="shared" si="18"/>
        <v>75</v>
      </c>
      <c r="K84" s="8">
        <v>75</v>
      </c>
      <c r="L84" s="8">
        <v>120</v>
      </c>
      <c r="M84" s="8">
        <f t="shared" si="14"/>
        <v>122</v>
      </c>
      <c r="N84" s="8">
        <f t="shared" si="15"/>
        <v>123</v>
      </c>
      <c r="O84" s="8">
        <v>125</v>
      </c>
      <c r="P84" s="391">
        <v>59</v>
      </c>
      <c r="Q84" s="394"/>
      <c r="R84" s="395" t="b">
        <f>IF(OR('Multi-Field'!AA61=Lists!$AC$42,'Multi-Field'!AA61=Lists!$AC$43),IF('Multi-Field'!Z61="x",(IF('Multi-Field'!AC61=Lists!$Q$11,Lists!$R$11,IF('Multi-Field'!AC61=Lists!$Q$12,Lists!$R$12,IF('Multi-Field'!AC61=Lists!$Q$13,Lists!$R$13,IF('Multi-Field'!AC61=Lists!$Q$14,Lists!$R$14))))),IF('Multi-Field'!X61="x",(IF('Multi-Field'!AC61=Lists!$Q$11,Lists!$S$11,IF('Multi-Field'!AC61=Lists!$Q$12,Lists!$S$12,IF('Multi-Field'!AC61=Lists!$Q$13,Lists!$S$13,IF('Multi-Field'!AC61=Lists!$Q$14,Lists!$S$14))))),IF('Multi-Field'!V61="x",(IF('Multi-Field'!AC61=Lists!$Q$11,Lists!$T$11,IF('Multi-Field'!AC61=Lists!$Q$12,Lists!$T$12,IF('Multi-Field'!AC61=Lists!$Q$13,Lists!$T$13,IF('Multi-Field'!AC61=Lists!$Q$14,Lists!$T$14))))),0))))</f>
        <v>0</v>
      </c>
      <c r="S84" s="395" t="str">
        <f t="shared" si="11"/>
        <v/>
      </c>
      <c r="T84" s="395"/>
      <c r="U84" s="396"/>
      <c r="V84" s="383">
        <f>IF(OR('Multi-Field'!AI70=$U$4,'Multi-Field'!AI70=$U$5,'Multi-Field'!AI70=$U$6,'Multi-Field'!AI70=$U$7,'Multi-Field'!AI70=$U$8,'Multi-Field'!AI70=$U$9),(IF('Multi-Field'!AJ70=$V$2,100,IF('Multi-Field'!AJ70=$V$3,65,IF('Multi-Field'!AJ70=$V$4,53,IF('Multi-Field'!AJ70=$V$5,41,IF('Multi-Field'!AJ70=$V$6,23,IF('Multi-Field'!AJ70=$V$7,0,0))))))),0)</f>
        <v>0</v>
      </c>
      <c r="W84" s="383" t="str">
        <f>IF(AND(OR('Multi-Field'!AF70=$S$3,'Multi-Field'!AF70=S72,'Multi-Field'!AF70=$S$7),'Multi-Field'!AN70&lt;18,'Multi-Field'!AN70&gt;0),35,IF('Multi-Field'!AF70=$S$4,55,IF(AND('Multi-Field'!AF70=$S$6,'Multi-Field'!AN70&lt;18),30,IF(AND('Multi-Field'!AN70&gt;17,OR('Multi-Field'!AF70=$S$3,'Multi-Field'!AF70=$S$5,'Multi-Field'!AF70= $S$6,'Multi-Field'!AF70=$S$7)),25,"0"))))</f>
        <v>0</v>
      </c>
      <c r="X84" s="383">
        <f>IF(OR('Multi-Field'!BA70=$U$4,'Multi-Field'!BA70=$U$5,'Multi-Field'!BA70=$U$6,'Multi-Field'!BA70=U74,'Multi-Field'!BA70=$U$8,'Multi-Field'!BA70=$U$9),(IF('Multi-Field'!BB70=$V$2,100,IF('Multi-Field'!BB70=$V$3,65,IF('Multi-Field'!BB70=$V$4,53,IF('Multi-Field'!BB70=$V$5,41,IF('Multi-Field'!BB70=$V$6,23,IF('Multi-Field'!BB70=$V$7,0,0))))))),0)</f>
        <v>0</v>
      </c>
      <c r="Y84" s="383" t="str">
        <f>IF(AND(OR('Multi-Field'!AX70=$S$3,'Multi-Field'!AX70=$S$5,'Multi-Field'!AX70=$S$7),'Multi-Field'!BF70&lt;18),35,IF('Multi-Field'!AX70=$S$4,55,IF(AND('Multi-Field'!AX70=$S$6,'Multi-Field'!BF70&lt;18),30,IF(AND('Multi-Field'!BF70&gt;17,OR('Multi-Field'!AX70=$S$3,'Multi-Field'!AX70=$S$5,'Multi-Field'!AX70=$S$6,'Multi-Field'!AX70=$S$7)),25,"0"))))</f>
        <v>0</v>
      </c>
      <c r="Z84" s="383">
        <v>68</v>
      </c>
      <c r="AC84" t="s">
        <v>869</v>
      </c>
      <c r="AI84" s="384">
        <f>'[1]Multi-Field'!B80</f>
        <v>0</v>
      </c>
      <c r="AJ84" s="385" t="e">
        <f>#VALUE!</f>
        <v>#VALUE!</v>
      </c>
      <c r="AK84" s="385" t="e">
        <f>#VALUE!</f>
        <v>#VALUE!</v>
      </c>
      <c r="AL84" s="385" t="e">
        <f>IF(AK84="","",IF('[1]Multi-Field'!AU80=20,10,IF(AK84-30&lt;0,0,AK84-30)))</f>
        <v>#VALUE!</v>
      </c>
      <c r="AM84" s="385" t="e">
        <f>#VALUE!</f>
        <v>#VALUE!</v>
      </c>
      <c r="AN84" s="385" t="e">
        <f t="shared" si="23"/>
        <v>#VALUE!</v>
      </c>
      <c r="AO84" s="385" t="e">
        <f>#VALUE!</f>
        <v>#VALUE!</v>
      </c>
      <c r="AP84" s="385" t="e">
        <f>#VALUE!</f>
        <v>#VALUE!</v>
      </c>
      <c r="AQ84" s="385" t="e">
        <f>#VALUE!</f>
        <v>#VALUE!</v>
      </c>
      <c r="AR84" s="385" t="e">
        <f>#VALUE!</f>
        <v>#VALUE!</v>
      </c>
      <c r="AS84" s="385" t="e">
        <f>IF(AR84="","",IF('[1]Multi-Field'!AU80&gt;9,0,AR84-15))</f>
        <v>#VALUE!</v>
      </c>
      <c r="AT84" s="385" t="e">
        <f>#VALUE!</f>
        <v>#VALUE!</v>
      </c>
      <c r="AU84" s="385" t="e">
        <f>#VALUE!</f>
        <v>#VALUE!</v>
      </c>
      <c r="AV84" s="385" t="e">
        <f>IF(AU84="","",IF('[1]Multi-Field'!AU80=9&gt;9,0,AU84-35))</f>
        <v>#VALUE!</v>
      </c>
      <c r="AW84" s="385" t="e">
        <f>#VALUE!</f>
        <v>#VALUE!</v>
      </c>
      <c r="AX84" s="385" t="e">
        <f t="shared" si="24"/>
        <v>#VALUE!</v>
      </c>
      <c r="AY84" s="385" t="str">
        <f>IF('[1]Multi-Field'!AU80="","",IF('[1]Multi-Field'!AU80&lt;1,100,IF('[1]Multi-Field'!AU80=1,75,IF('[1]Multi-Field'!AU80=2,50,IF('[1]Multi-Field'!AU80=3,25,IF('[1]Multi-Field'!AU80&gt;3,0,""))))))</f>
        <v/>
      </c>
      <c r="AZ84" s="385" t="str">
        <f t="shared" si="25"/>
        <v/>
      </c>
      <c r="BA84" s="385" t="e">
        <f>#VALUE!</f>
        <v>#VALUE!</v>
      </c>
      <c r="BB84" s="385" t="e">
        <f>IF(BA84="","",IF(AND('[1]Multi-Field'!AU80&lt;40,'[1]Multi-Field'!AU80&gt;9),40,IF('[1]Multi-Field'!AU80&gt;39,0,BA84+5)))</f>
        <v>#VALUE!</v>
      </c>
      <c r="BC84" s="386" t="e">
        <f t="shared" si="22"/>
        <v>#VALUE!</v>
      </c>
      <c r="BD84" s="283">
        <v>0.36</v>
      </c>
      <c r="BE84" s="283">
        <v>0.82</v>
      </c>
      <c r="BF84" s="411" t="s">
        <v>1255</v>
      </c>
      <c r="BG84" s="412">
        <v>2</v>
      </c>
      <c r="BH84" s="412">
        <v>4.5</v>
      </c>
      <c r="BI84" s="412">
        <v>5</v>
      </c>
      <c r="BJ84" s="409" t="e">
        <f>IF(AND('[1]Single Field'!#REF!=[1]Lists!BF84,'[1]Single Field'!#REF!="Drained"),"x",IF(AND('[1]Single Field'!#REF!=[1]Lists!BF84,'[1]Single Field'!#REF!="Undrained"),O,""))</f>
        <v>#REF!</v>
      </c>
      <c r="BK84" s="409" t="str">
        <f>IF(AND('[1]Multi-Field'!$E$3=[1]Lists!BF84,'[1]Multi-Field'!$F$3="Drained"),BI84,IF(AND('[1]Multi-Field'!$E$3=BF84,'[1]Multi-Field'!$F$3="undrained"),BH84,""))</f>
        <v/>
      </c>
      <c r="BL84" s="409" t="str">
        <f>IF(AND('[1]Multi-Field'!$E$4=BF84,'[1]Multi-Field'!$F$4="Drained"),BI84,IF(AND('[1]Multi-Field'!$E$4=BF84,'[1]Multi-Field'!$F$4="undrained"),BH84,""))</f>
        <v/>
      </c>
      <c r="BM84" s="409" t="str">
        <f>IF(AND('[1]Multi-Field'!$E$5=BF84,'[1]Multi-Field'!$F$5="Drained"),BI84,IF(AND('[1]Multi-Field'!$E$5=BF84,'[1]Multi-Field'!$F$5="undrained"),BH84,""))</f>
        <v/>
      </c>
      <c r="BN84" s="409" t="str">
        <f>IF(AND('[1]Multi-Field'!$E$6=BF84,'[1]Multi-Field'!$F$6="Drained"),BI84,IF(AND('[1]Multi-Field'!$E$6=BF84,'[1]Multi-Field'!$F$6="undrained"),BH84,""))</f>
        <v/>
      </c>
      <c r="BO84" s="409" t="str">
        <f>IF(AND('[1]Multi-Field'!$E$7=BF84,'[1]Multi-Field'!$F$7="Drained"),BI84,IF(AND('[1]Multi-Field'!$E$7=BF84,'[1]Multi-Field'!$F$7="undrained"),BH84,""))</f>
        <v/>
      </c>
      <c r="BP84" s="409" t="str">
        <f>IF(AND('[1]Multi-Field'!$E$8=BF84,'[1]Multi-Field'!$F$8="Drained"),BI84,IF(AND('[1]Multi-Field'!$E$8=BF84,'[1]Multi-Field'!$F$8="undrained"),BH84,""))</f>
        <v/>
      </c>
      <c r="BQ84" s="409" t="str">
        <f>IF(AND('[1]Multi-Field'!$E$9=BF84,'[1]Multi-Field'!$F$9="Drained"),BI84,IF(AND('[1]Multi-Field'!$E$9=BF84,'[1]Multi-Field'!$F$9="undrained"),BH84,""))</f>
        <v/>
      </c>
      <c r="BR84" s="409" t="str">
        <f>IF(AND('[1]Multi-Field'!$E$10=BF84,'[1]Multi-Field'!$F$10="Drained"),BI84,IF(AND('[1]Multi-Field'!$E$10=BF84,'[1]Multi-Field'!$F$10="undrained"),BH84,""))</f>
        <v/>
      </c>
      <c r="BS84" s="409" t="str">
        <f>IF(AND('[1]Multi-Field'!$E$11=BF84,'[1]Multi-Field'!$F$11="Drained"),BI84,IF(AND('[1]Multi-Field'!$E$11=BF84,'[1]Multi-Field'!$F$11="undrained"),BH84,""))</f>
        <v/>
      </c>
      <c r="BT84" s="409" t="str">
        <f>IF(AND('[1]Multi-Field'!$E$12=BF84,'[1]Multi-Field'!$F$12="Drained"),BI84,IF(AND('[1]Multi-Field'!$E$12=BF84,'[1]Multi-Field'!$F$12="undrained"),BH84,""))</f>
        <v/>
      </c>
      <c r="BU84" s="409" t="str">
        <f>IF(AND('[1]Multi-Field'!$E$13=BF84,'[1]Multi-Field'!$F$13="Drained"),BI84,IF(AND('[1]Multi-Field'!$E$3=BF84,'[1]Multi-Field'!$F$13="undrained"),BH84,""))</f>
        <v/>
      </c>
      <c r="BV84" s="409" t="str">
        <f>IF(AND('[1]Multi-Field'!$E$14=BF84,'[1]Multi-Field'!$F$14="Drained"),BI84,IF(AND('[1]Multi-Field'!$E$14=BF84,'[1]Multi-Field'!$F$14="undrained"),BH84,""))</f>
        <v/>
      </c>
      <c r="BW84" s="409" t="str">
        <f>IF(AND('[1]Multi-Field'!$E$15=BF84,'[1]Multi-Field'!$F$15="Drained"),BI84,IF(AND('[1]Multi-Field'!$E$15=BF84,'[1]Multi-Field'!$F$15="undrained"),BH84,""))</f>
        <v/>
      </c>
      <c r="BX84" s="409" t="str">
        <f>IF(AND('[1]Multi-Field'!$E$16=[1]Lists!BF84,'[1]Multi-Field'!$F$16="Drained"),BI84,IF(AND('[1]Multi-Field'!$E$16=[1]Lists!BF84,'[1]Multi-Field'!$F$16="undrained"),BH84,""))</f>
        <v/>
      </c>
      <c r="BY84" s="409" t="str">
        <f>IF(AND('[1]Multi-Field'!$E$17=[1]Lists!BF84,'[1]Multi-Field'!$F$17="Drained"),BI84,IF(AND('[1]Multi-Field'!$E$17=[1]Lists!BF84,'[1]Multi-Field'!$F$17="undrained"),BH84,""))</f>
        <v/>
      </c>
      <c r="BZ84" s="409" t="str">
        <f>IF(AND('[1]Multi-Field'!$E$18=[1]Lists!BF84,'[1]Multi-Field'!$F$18="Drained"),BI84,IF(AND('[1]Multi-Field'!$E$18=[1]Lists!BF84,'[1]Multi-Field'!$F$18="undrained"),BH84,""))</f>
        <v/>
      </c>
      <c r="CA84" s="409" t="str">
        <f>IF(AND('[1]Multi-Field'!$E$19=[1]Lists!BF84,'[1]Multi-Field'!$F$19="Drained"),BI84,IF(AND('[1]Multi-Field'!$E$19=[1]Lists!BF84,'[1]Multi-Field'!$F$19="undrained"),BH84,""))</f>
        <v/>
      </c>
      <c r="CB84" s="409" t="str">
        <f>IF(AND('[1]Multi-Field'!$E$20=[1]Lists!BF84,'[1]Multi-Field'!$F$20="Drained"),BI84,IF(AND('[1]Multi-Field'!$E$20=[1]Lists!BF84,'[1]Multi-Field'!$F$20="undrained"),BH84,""))</f>
        <v/>
      </c>
      <c r="CC84" s="409" t="str">
        <f>IF(AND('[1]Multi-Field'!$E$21=[1]Lists!BF84,'[1]Multi-Field'!$F$21="Drained"),BI84,IF(AND('[1]Multi-Field'!$E$21=[1]Lists!BF84,'[1]Multi-Field'!$F$21="undrained"),BH84,""))</f>
        <v/>
      </c>
      <c r="CD84" s="409" t="str">
        <f>IF(AND('[1]Multi-Field'!$E$22=[1]Lists!BF84,'[1]Multi-Field'!$F$22="Drained"),BI84,IF(AND('[1]Multi-Field'!$E$22=[1]Lists!BF84,'[1]Multi-Field'!$F$22="undrained"),BH84,""))</f>
        <v/>
      </c>
      <c r="CE84" s="409" t="str">
        <f>IF(AND('[1]Multi-Field'!$E$23=[1]Lists!BF84,'[1]Multi-Field'!$F$23="Drained"),BI84,IF(AND('[1]Multi-Field'!$E$23=[1]Lists!BF84,'[1]Multi-Field'!$F$23="undrained"),BH84,""))</f>
        <v/>
      </c>
      <c r="CF84" s="409" t="str">
        <f>IF(AND('[1]Multi-Field'!$E$24=[1]Lists!BF84,'[1]Multi-Field'!$F$24="Drained"),BI84,IF(AND('[1]Multi-Field'!$E$24=[1]Lists!BF84,'[1]Multi-Field'!$F$24="undrained"),BH84,""))</f>
        <v/>
      </c>
      <c r="CG84" s="409" t="str">
        <f>IF(AND('[1]Multi-Field'!$E$25=[1]Lists!BF84,'[1]Multi-Field'!$F$25="Drained"),BI84,IF(AND('[1]Multi-Field'!$E$25=[1]Lists!BF84,'[1]Multi-Field'!$F$25="undrained"),BH84,""))</f>
        <v/>
      </c>
      <c r="CH84" s="409" t="str">
        <f>IF(AND('[1]Multi-Field'!$E$26=[1]Lists!BF84,'[1]Multi-Field'!$F$26="Drained"),BI84,IF(AND('[1]Multi-Field'!$E$26=[1]Lists!BF84,'[1]Multi-Field'!$F$26="undrained"),BH84,""))</f>
        <v/>
      </c>
      <c r="CI84" s="409" t="str">
        <f>IF(AND('[1]Multi-Field'!$E$27=[1]Lists!BF84,'[1]Multi-Field'!$F$27="Drained"),BI84,IF(AND('[1]Multi-Field'!$E$27=[1]Lists!BF84,'[1]Multi-Field'!$F$27="undrained"),BH84,""))</f>
        <v/>
      </c>
      <c r="CJ84" s="409" t="str">
        <f>IF(AND('[1]Multi-Field'!$E$28=[1]Lists!BF84,'[1]Multi-Field'!$F$28="Drained"),BI84,IF(AND('[1]Multi-Field'!$E$28=[1]Lists!BF84,'[1]Multi-Field'!$F$28="undrained"),BH84,""))</f>
        <v/>
      </c>
      <c r="CK84" s="409" t="str">
        <f>IF(AND('[1]Multi-Field'!$E$29=[1]Lists!BF84,'[1]Multi-Field'!$F$29="Drained"),BI84,IF(AND('[1]Multi-Field'!$E$29=[1]Lists!BF84,'[1]Multi-Field'!$F$29="undrained"),BH84,""))</f>
        <v/>
      </c>
      <c r="CL84" s="409" t="str">
        <f>IF(AND('[1]Multi-Field'!$E$30=[1]Lists!BF84,'[1]Multi-Field'!$F$30="Drained"),BI84,IF(AND('[1]Multi-Field'!$E$30=[1]Lists!BF84,'[1]Multi-Field'!$F$30="undrained"),BH84,""))</f>
        <v/>
      </c>
      <c r="CM84" s="409" t="str">
        <f>IF(AND('[1]Multi-Field'!$E$31=[1]Lists!BF84,'[1]Multi-Field'!$F$31="Drained"),BI84,IF(AND('[1]Multi-Field'!$E$31=[1]Lists!BF84,'[1]Multi-Field'!$F$31="undrained"),BH84,""))</f>
        <v/>
      </c>
      <c r="CN84" s="409" t="str">
        <f>IF(AND('[1]Multi-Field'!$E$32=[1]Lists!BF84,'[1]Multi-Field'!$F$32="Drained"),BI84,IF(AND('[1]Multi-Field'!$E$32=[1]Lists!BF84,'[1]Multi-Field'!$F$32="undrained"),BH84,""))</f>
        <v/>
      </c>
      <c r="CO84" s="409" t="str">
        <f>IF(AND('[1]Multi-Field'!$E$33=[1]Lists!BF84,'[1]Multi-Field'!$F$33="Drained"),BI84,IF(AND('[1]Multi-Field'!$E$33=[1]Lists!BF84,'[1]Multi-Field'!$F$33="undrained"),BH84,""))</f>
        <v/>
      </c>
      <c r="CP84" s="409" t="str">
        <f>IF(AND('[1]Multi-Field'!$E$34=[1]Lists!BF84,'[1]Multi-Field'!$F$34="Drained"),BI84,IF(AND('[1]Multi-Field'!$E$34=[1]Lists!BF84,'[1]Multi-Field'!$F$34="undrained"),BH84,""))</f>
        <v/>
      </c>
      <c r="CQ84" s="409" t="str">
        <f>IF(AND('[1]Multi-Field'!$E$35=[1]Lists!BF84,'[1]Multi-Field'!$F$35="Drained"),BI84,IF(AND('[1]Multi-Field'!$E$35=[1]Lists!BF84,'[1]Multi-Field'!$F$35="undrained"),BH84,""))</f>
        <v/>
      </c>
      <c r="CR84" s="409" t="str">
        <f>IF(AND('[1]Multi-Field'!$E$36=[1]Lists!BF84,'[1]Multi-Field'!$F$36="Drained"),BI84,IF(AND('[1]Multi-Field'!$E$36=[1]Lists!BF84,'[1]Multi-Field'!$F$36="undrained"),BH84,""))</f>
        <v/>
      </c>
      <c r="CS84" s="409" t="str">
        <f>IF(AND('[1]Multi-Field'!$E$37=[1]Lists!BF84,'[1]Multi-Field'!$F$37="Drained"),BI84,IF(AND('[1]Multi-Field'!$E$37=[1]Lists!BF84,'[1]Multi-Field'!$F$37="undrained"),BH84,""))</f>
        <v/>
      </c>
      <c r="CT84" s="409" t="str">
        <f>IF(AND('[1]Multi-Field'!$E$38=[1]Lists!BF84,'[1]Multi-Field'!$F$38="Drained"),BI84,IF(AND('[1]Multi-Field'!$E$38=[1]Lists!BF84,'[1]Multi-Field'!$F$38="undrained"),BH84,""))</f>
        <v/>
      </c>
      <c r="CU84" s="409" t="str">
        <f>IF(AND('[1]Multi-Field'!$E$39=[1]Lists!BF84,'[1]Multi-Field'!$F$39="Drained"),BI84,IF(AND('[1]Multi-Field'!$E$39=[1]Lists!BF84,'[1]Multi-Field'!$F$39="undrained"),BH84,""))</f>
        <v/>
      </c>
      <c r="CV84" s="409" t="str">
        <f>IF(AND('[1]Multi-Field'!$E$40=[1]Lists!BF84,'[1]Multi-Field'!$F$40="Drained"),BI84,IF(AND('[1]Multi-Field'!$E$40=[1]Lists!BF84,'[1]Multi-Field'!$F$40="undrained"),BH84,""))</f>
        <v/>
      </c>
      <c r="CW84" s="409" t="str">
        <f>IF(AND('[1]Multi-Field'!$E$41=[1]Lists!BF84,'[1]Multi-Field'!$F$40="Drained"),BI84,IF(AND('[1]Multi-Field'!$E$40=[1]Lists!BF84,'[1]Multi-Field'!$F$40="undrained"),BH84,""))</f>
        <v/>
      </c>
      <c r="CX84" s="409" t="str">
        <f>IF(AND('[1]Multi-Field'!$E$42=[1]Lists!BF84,'[1]Multi-Field'!$F$42="Drained"),BI84,IF(AND('[1]Multi-Field'!$E$42=[1]Lists!BF84,'[1]Multi-Field'!$F$42="undrained"),BH84,""))</f>
        <v/>
      </c>
      <c r="CY84" s="409" t="str">
        <f>IF(AND('[1]Multi-Field'!$E$43=[1]Lists!BF84,'[1]Multi-Field'!$F$43="Drained"),BI84,IF(AND('[1]Multi-Field'!$E$43=[1]Lists!BF84,'[1]Multi-Field'!$F$43="undrained"),BH84,""))</f>
        <v/>
      </c>
      <c r="CZ84" s="409" t="str">
        <f>IF(AND('[1]Multi-Field'!$E$44=[1]Lists!BF84,'[1]Multi-Field'!$F$44="Drained"),BI84,IF(AND('[1]Multi-Field'!$E$44=[1]Lists!BF84,'[1]Multi-Field'!$F$44="undrained"),BH84,""))</f>
        <v/>
      </c>
      <c r="DA84" s="409" t="str">
        <f>IF(AND('[1]Multi-Field'!$E$45=[1]Lists!BF84,'[1]Multi-Field'!$F$45="Drained"),BI84,IF(AND('[1]Multi-Field'!$E$45=[1]Lists!BF84,'[1]Multi-Field'!$F$45="undrained"),BH84,""))</f>
        <v/>
      </c>
      <c r="DB84" s="409" t="str">
        <f>IF(AND('[1]Multi-Field'!$E$46=[1]Lists!BF84,'[1]Multi-Field'!$F$46="Drained"),BI84,IF(AND('[1]Multi-Field'!$E$46=[1]Lists!BF84,'[1]Multi-Field'!$F$46="undrained"),BH84,""))</f>
        <v/>
      </c>
      <c r="DC84" s="409" t="str">
        <f>IF(AND('[1]Multi-Field'!$E$47=[1]Lists!BF84,'[1]Multi-Field'!$F$47="Drained"),BI84,IF(AND('[1]Multi-Field'!$E$47=[1]Lists!BF84,'[1]Multi-Field'!$F$47="undrained"),BH84,""))</f>
        <v/>
      </c>
      <c r="DD84" s="409" t="str">
        <f>IF(AND('[1]Multi-Field'!$E$48=[1]Lists!BF84,'[1]Multi-Field'!$F$48="Drained"),BI84,IF(AND('[1]Multi-Field'!$E$48=[1]Lists!BF84,'[1]Multi-Field'!$F$48="undrained"),BH84,""))</f>
        <v/>
      </c>
      <c r="DE84" s="409" t="str">
        <f>IF(AND('[1]Multi-Field'!$E$49=[1]Lists!BF84,'[1]Multi-Field'!$F$49="Drained"),BI84,IF(AND('[1]Multi-Field'!$E$49=[1]Lists!BF84,'[1]Multi-Field'!$F$9="undrained"),BH84,""))</f>
        <v/>
      </c>
      <c r="DF84" s="409" t="str">
        <f>IF(AND('[1]Multi-Field'!$E$50=[1]Lists!BF84,'[1]Multi-Field'!$F$50="Drained"),BI84,IF(AND('[1]Multi-Field'!$E$50=[1]Lists!BF84,'[1]Multi-Field'!$F$50="undrained"),BH84,""))</f>
        <v/>
      </c>
      <c r="DG84" s="409" t="str">
        <f>IF(AND('[1]Multi-Field'!$E$51=[1]Lists!BF84,'[1]Multi-Field'!$F$51="Drained"),BI84,IF(AND('[1]Multi-Field'!$E$51=[1]Lists!BF84,'[1]Multi-Field'!$F$51="undrained"),BH84,""))</f>
        <v/>
      </c>
      <c r="DH84" s="409" t="str">
        <f>IF(AND('[1]Multi-Field'!$E$52=[1]Lists!BF84,'[1]Multi-Field'!$F$52="Drained"),BI84,IF(AND('[1]Multi-Field'!$E$52=[1]Lists!BF84,'[1]Multi-Field'!$F$52="undrained"),BH84,""))</f>
        <v/>
      </c>
      <c r="DI84" s="409" t="str">
        <f>IF(AND('[1]Multi-Field'!$E$53=[1]Lists!BF84,'[1]Multi-Field'!$F$53="Drained"),BI84,IF(AND('[1]Multi-Field'!$E$53=[1]Lists!BF84,'[1]Multi-Field'!$F$53="undrained"),BH84,""))</f>
        <v/>
      </c>
      <c r="DJ84" s="409" t="str">
        <f>IF(AND('[1]Multi-Field'!$E$54=[1]Lists!BF84,'[1]Multi-Field'!$F$54="Drained"),BI84,IF(AND('[1]Multi-Field'!$E$54=[1]Lists!BF84,'[1]Multi-Field'!$F$54="undrained"),BH84,""))</f>
        <v/>
      </c>
      <c r="DK84" s="409" t="str">
        <f>IF(AND('[1]Multi-Field'!$E$55=[1]Lists!BF84,'[1]Multi-Field'!$F$55="Drained"),BI84,IF(AND('[1]Multi-Field'!$E$55=[1]Lists!BF84,'[1]Multi-Field'!$F$55="undrained"),BH84,""))</f>
        <v/>
      </c>
      <c r="DL84" s="409" t="str">
        <f>IF(AND('[1]Multi-Field'!$E$56=[1]Lists!BF84,'[1]Multi-Field'!$F$56="Drained"),BI84,IF(AND('[1]Multi-Field'!$E$56=[1]Lists!BF84,'[1]Multi-Field'!$F$56="undrained"),BH84,""))</f>
        <v/>
      </c>
      <c r="DM84" s="409" t="str">
        <f>IF(AND('[1]Multi-Field'!$E$57=[1]Lists!BF84,'[1]Multi-Field'!$F$57="Drained"),BI84,IF(AND('[1]Multi-Field'!$E$57=[1]Lists!BF84,'[1]Multi-Field'!$F$57="undrained"),BH84,""))</f>
        <v/>
      </c>
      <c r="DN84" s="409" t="str">
        <f>IF(AND('[1]Multi-Field'!$E$58=[1]Lists!BF84,'[1]Multi-Field'!$F$58="Drained"),BI84,IF(AND('[1]Multi-Field'!$E$58=[1]Lists!BF84,'[1]Multi-Field'!$F$58="undrained"),BH84,""))</f>
        <v/>
      </c>
      <c r="DO84" s="409" t="str">
        <f>IF(AND('[1]Multi-Field'!$E$59=[1]Lists!BF84,'[1]Multi-Field'!$F$59="Drained"),BI84,IF(AND('[1]Multi-Field'!$E$59=[1]Lists!BF84,'[1]Multi-Field'!$F$59="undrained"),BH84,""))</f>
        <v/>
      </c>
      <c r="DP84" s="409" t="str">
        <f>IF(AND('[1]Multi-Field'!$E$60=[1]Lists!BF84,'[1]Multi-Field'!$F$60="Drained"),BI84,IF(AND('[1]Multi-Field'!$E$60=[1]Lists!BF84,'[1]Multi-Field'!$F$60="undrained"),BH84,""))</f>
        <v/>
      </c>
      <c r="DQ84" s="409" t="str">
        <f>IF(AND('[1]Multi-Field'!$E$61=[1]Lists!BF84,'[1]Multi-Field'!$F$61="Drained"),BI84,IF(AND('[1]Multi-Field'!$E$61=[1]Lists!BF84,'[1]Multi-Field'!$F$61="undrained"),BH84,""))</f>
        <v/>
      </c>
      <c r="DR84" s="409" t="str">
        <f>IF(AND('[1]Multi-Field'!$E$62=[1]Lists!BF84,'[1]Multi-Field'!$F$62="Drained"),BI84,IF(AND('[1]Multi-Field'!$E$62=[1]Lists!BF84,'[1]Multi-Field'!$F$62="undrained"),BH84,""))</f>
        <v/>
      </c>
      <c r="DS84" s="409" t="str">
        <f>IF(AND('[1]Multi-Field'!$E$63=[1]Lists!BF84,'[1]Multi-Field'!$F$63="Drained"),BI84,IF(AND('[1]Multi-Field'!$E$63=[1]Lists!BF84,'[1]Multi-Field'!$F$63="undrained"),BH84,""))</f>
        <v/>
      </c>
      <c r="DT84" s="409" t="str">
        <f>IF(AND('[1]Multi-Field'!$E$64=[1]Lists!BF84,'[1]Multi-Field'!$F$64="Drained"),BI84,IF(AND('[1]Multi-Field'!$E$64=[1]Lists!BF84,'[1]Multi-Field'!$F$64="undrained"),BH84,""))</f>
        <v/>
      </c>
      <c r="DU84" s="409" t="str">
        <f>IF(AND('[1]Multi-Field'!$E$65=[1]Lists!BF84,'[1]Multi-Field'!$F$65="Drained"),BI84,IF(AND('[1]Multi-Field'!$E$65=[1]Lists!BF84,'[1]Multi-Field'!$F$65="undrained"),BH84,""))</f>
        <v/>
      </c>
      <c r="DV84" s="409" t="str">
        <f>IF(AND('[1]Multi-Field'!$E$66=[1]Lists!BF84,'[1]Multi-Field'!$F$66="Drained"),BI84,IF(AND('[1]Multi-Field'!$E$66=[1]Lists!BF84,'[1]Multi-Field'!$F$66="undrained"),BH84,""))</f>
        <v/>
      </c>
      <c r="DW84" s="409" t="str">
        <f>IF(AND('[1]Multi-Field'!$E$67=[1]Lists!BF84,'[1]Multi-Field'!$F$67="Drained"),BI84,IF(AND('[1]Multi-Field'!$E$67=[1]Lists!BF84,'[1]Multi-Field'!$F$67="undrained"),BH84,""))</f>
        <v/>
      </c>
      <c r="DX84" s="409" t="str">
        <f>IF(AND('[1]Multi-Field'!$E$68=[1]Lists!BF84,'[1]Multi-Field'!$F$68="Drained"),BI84,IF(AND('[1]Multi-Field'!$E$68=[1]Lists!BF84,'[1]Multi-Field'!$F$68="undrained"),BH84,""))</f>
        <v/>
      </c>
      <c r="DY84" s="409" t="str">
        <f>IF(AND('[1]Multi-Field'!$E$69=[1]Lists!BF84,'[1]Multi-Field'!$F$69="Drained"),BI84,IF(AND('[1]Multi-Field'!$E$69=[1]Lists!BF84,'[1]Multi-Field'!$F$69="undrained"),BH84,""))</f>
        <v/>
      </c>
      <c r="DZ84" s="409" t="str">
        <f>IF(AND('[1]Multi-Field'!$E$70=[1]Lists!BF84,'[1]Multi-Field'!$F$70="Drained"),BI84,IF(AND('[1]Multi-Field'!$E$70=[1]Lists!BF84,'[1]Multi-Field'!$F$70="undrained"),BH84,""))</f>
        <v/>
      </c>
      <c r="EA84" s="409" t="str">
        <f>IF(AND('[1]Multi-Field'!$E$71=[1]Lists!BF84,'[1]Multi-Field'!$F$71="Drained"),BI84,IF(AND('[1]Multi-Field'!$E$71=[1]Lists!BF84,'[1]Multi-Field'!$F$71="undrained"),BH84,""))</f>
        <v/>
      </c>
      <c r="EB84" s="409" t="str">
        <f>IF(AND('[1]Multi-Field'!$E$72=[1]Lists!BF84,'[1]Multi-Field'!$F$72="Drained"),BI84,IF(AND('[1]Multi-Field'!$E$72=[1]Lists!BF84,'[1]Multi-Field'!$F$72="undrained"),BH84,""))</f>
        <v/>
      </c>
      <c r="EC84" s="409" t="str">
        <f>IF(AND('[1]Multi-Field'!$E$73=[1]Lists!BF84,'[1]Multi-Field'!$F$73="Drained"),BI84,IF(AND('[1]Multi-Field'!$E$73=[1]Lists!BF84,'[1]Multi-Field'!$F$73="undrained"),BH84,""))</f>
        <v/>
      </c>
      <c r="ED84" s="409" t="str">
        <f>IF(AND('[1]Multi-Field'!$E$74=[1]Lists!BF84,'[1]Multi-Field'!$F$74="Drained"),BI84,IF(AND('[1]Multi-Field'!$E$74=[1]Lists!BF84,'[1]Multi-Field'!$F$74="undrained"),BH84,""))</f>
        <v/>
      </c>
      <c r="EE84" s="409" t="str">
        <f>IF(AND('[1]Multi-Field'!$E$75=[1]Lists!BF84,'[1]Multi-Field'!$F$75="Drained"),BI84,IF(AND('[1]Multi-Field'!$E$75=[1]Lists!BF84,'[1]Multi-Field'!$F$75="undrained"),BH84,""))</f>
        <v/>
      </c>
      <c r="EF84" s="409" t="str">
        <f>IF(AND('[1]Multi-Field'!$E$76=[1]Lists!BF84,'[1]Multi-Field'!$F$76="Drained"),BI84,IF(AND('[1]Multi-Field'!$E$76=[1]Lists!BF84,'[1]Multi-Field'!$F$6="undrained"),BH84,""))</f>
        <v/>
      </c>
      <c r="EG84" s="409" t="str">
        <f>IF(AND('[1]Multi-Field'!$E$77=[1]Lists!BF84,'[1]Multi-Field'!$F$77="Drained"),BI84,IF(AND('[1]Multi-Field'!$E$77=[1]Lists!BF84,'[1]Multi-Field'!$F$77="undrained"),BH84,""))</f>
        <v/>
      </c>
      <c r="EH84" s="409" t="str">
        <f>IF(AND('[1]Multi-Field'!$E$78=[1]Lists!BF84,'[1]Multi-Field'!$F$78="Drained"),BI84,IF(AND('[1]Multi-Field'!$E$78=[1]Lists!BF84,'[1]Multi-Field'!$F$78="undrained"),BH84,""))</f>
        <v/>
      </c>
      <c r="EI84" s="409" t="str">
        <f>IF(AND('[1]Multi-Field'!$E$79=[1]Lists!BF84,'[1]Multi-Field'!$F$79="Drained"),BI84,IF(AND('[1]Multi-Field'!$E$79=[1]Lists!BF84,'[1]Multi-Field'!$F$79="undrained"),BH84,""))</f>
        <v/>
      </c>
      <c r="EJ84" s="409" t="str">
        <f>IF(AND('[1]Multi-Field'!$E$80=[1]Lists!BF84,'[1]Multi-Field'!$F$80="Drained"),BI84,IF(AND('[1]Multi-Field'!$E$80=[1]Lists!BF84,'[1]Multi-Field'!$F$80="undrained"),BH84,""))</f>
        <v/>
      </c>
      <c r="EK84" s="409" t="str">
        <f>IF(AND('[1]Multi-Field'!$E$81=[1]Lists!BF84,'[1]Multi-Field'!$F$81="Drained"),BI84,IF(AND('[1]Multi-Field'!$E$81=[1]Lists!BF84,'[1]Multi-Field'!$F$81="undrained"),BH84,""))</f>
        <v/>
      </c>
      <c r="EL84" s="409" t="str">
        <f>IF(AND('[1]Multi-Field'!$E$82=[1]Lists!BF84,'[1]Multi-Field'!$F$82="Drained"),BI84,IF(AND('[1]Multi-Field'!$E$82=[1]Lists!BF84,'[1]Multi-Field'!$F$82="undrained"),BH84,""))</f>
        <v/>
      </c>
      <c r="EM84" s="409" t="str">
        <f>IF(AND('[1]Multi-Field'!$E$83=[1]Lists!BF84,'[1]Multi-Field'!$F$83="Drained"),BI84,IF(AND('[1]Multi-Field'!$E$83=[1]Lists!BF84,'[1]Multi-Field'!$F$83="undrained"),BH84,""))</f>
        <v/>
      </c>
      <c r="EN84" s="409" t="str">
        <f>IF(AND('[1]Multi-Field'!$E$84=[1]Lists!BF84,'[1]Multi-Field'!$F$84="Drained"),BI84,IF(AND('[1]Multi-Field'!$E$84=[1]Lists!BF84,'[1]Multi-Field'!$F$84="undrained"),BH84,""))</f>
        <v/>
      </c>
      <c r="EO84" s="409">
        <f>IF(AND('[1]Multi-Field'!$E$85=[1]Lists!BF84,'[1]Multi-Field'!$F$85="Drained"),BI84,IF(AND('[1]Multi-Field'!$E$85=[1]Lists!BF84,'[1]Multi-Field'!$F$85="undrained"),BH84,""))</f>
        <v>5</v>
      </c>
      <c r="EP84" s="409" t="str">
        <f>IF(AND('[1]Multi-Field'!$E$86=[1]Lists!BF84,'[1]Multi-Field'!$F$86="Drained"),BI84,IF(AND('[1]Multi-Field'!$E$86=[1]Lists!BF84,'[1]Multi-Field'!$F$86="undrained"),BH84,""))</f>
        <v/>
      </c>
      <c r="EQ84" s="409" t="str">
        <f>IF(AND('[1]Multi-Field'!$E$87=[1]Lists!BF84,'[1]Multi-Field'!$F$87="Drained"),BI84,IF(AND('[1]Multi-Field'!$E$87=[1]Lists!BF84,'[1]Multi-Field'!$F$87="undrained"),BH84,""))</f>
        <v/>
      </c>
      <c r="ER84" s="409" t="str">
        <f>IF(AND('[1]Multi-Field'!$E$88=[1]Lists!BF84,'[1]Multi-Field'!$F$88="Drained"),BI84,IF(AND('[1]Multi-Field'!$E$88=[1]Lists!BF84,'[1]Multi-Field'!$F$88="undrained"),BH84,""))</f>
        <v/>
      </c>
      <c r="ES84" s="409" t="str">
        <f>IF(AND('[1]Multi-Field'!$E$89=[1]Lists!BF84,'[1]Multi-Field'!$F$89="Drained"),BI84,IF(AND('[1]Multi-Field'!$E$89=[1]Lists!BF84,'[1]Multi-Field'!$F$89="undrained"),BH84,""))</f>
        <v/>
      </c>
      <c r="ET84" s="409" t="str">
        <f>IF(AND('[1]Multi-Field'!$E$90=[1]Lists!BF84,'[1]Multi-Field'!$F$90="Drained"),BI84,IF(AND('[1]Multi-Field'!$E$90=[1]Lists!BF84,'[1]Multi-Field'!$F$90="undrained"),BH84,""))</f>
        <v/>
      </c>
      <c r="EU84" s="409" t="str">
        <f>IF(AND('[1]Multi-Field'!$E$91=[1]Lists!BF84,'[1]Multi-Field'!$F$91="Drained"),BI84,IF(AND('[1]Multi-Field'!$E$91=[1]Lists!BF84,'[1]Multi-Field'!$F$91="undrained"),BH84,""))</f>
        <v/>
      </c>
      <c r="EV84" s="409" t="str">
        <f>IF(AND('[1]Multi-Field'!$E$92=[1]Lists!BF84,'[1]Multi-Field'!$F$92="Drained"),BI84,IF(AND('[1]Multi-Field'!$E$92=[1]Lists!BF84,'[1]Multi-Field'!$F$92="undrained"),BH84,""))</f>
        <v/>
      </c>
      <c r="EW84" s="409" t="str">
        <f>IF(AND('[1]Multi-Field'!$E$93=[1]Lists!BF84,'[1]Multi-Field'!$F$93="Drained"),BI84,IF(AND('[1]Multi-Field'!$E$93=[1]Lists!BF84,'[1]Multi-Field'!$F$93="undrained"),BH84,""))</f>
        <v/>
      </c>
      <c r="EX84" s="409" t="str">
        <f>IF(AND('[1]Multi-Field'!$E$94=[1]Lists!BF84,'[1]Multi-Field'!$F$94="Drained"),BI84,IF(AND('[1]Multi-Field'!$E$94=[1]Lists!BF84,'[1]Multi-Field'!$F$94="undrained"),BH84,""))</f>
        <v/>
      </c>
      <c r="EY84" s="409" t="str">
        <f>IF(AND('[1]Multi-Field'!$E$95=[1]Lists!BF84,'[1]Multi-Field'!$F$95="Drained"),BI84,IF(AND('[1]Multi-Field'!$E$95=[1]Lists!BF84,'[1]Multi-Field'!$F$95="undrained"),BH84,""))</f>
        <v/>
      </c>
      <c r="EZ84" s="409" t="str">
        <f>IF(AND('[1]Multi-Field'!$E$96=[1]Lists!BF84,'[1]Multi-Field'!$F$96="Drained"),BI84,IF(AND('[1]Multi-Field'!$E$96=[1]Lists!BF84,'[1]Multi-Field'!$F$96="undrained"),BH84,""))</f>
        <v/>
      </c>
      <c r="FA84" s="409" t="str">
        <f>IF(AND('[1]Multi-Field'!$E$97=[1]Lists!BF84,'[1]Multi-Field'!$F$97="Drained"),BI84,IF(AND('[1]Multi-Field'!$E$97=[1]Lists!BF84,'[1]Multi-Field'!$F$97="undrained"),BH84,""))</f>
        <v/>
      </c>
      <c r="FB84" s="409" t="str">
        <f>IF(AND('[1]Multi-Field'!$E$98=[1]Lists!BF84,'[1]Multi-Field'!$F$98="Drained"),BI84,IF(AND('[1]Multi-Field'!$E$98=[1]Lists!BF84,'[1]Multi-Field'!$F$98="undrained"),BH84,""))</f>
        <v/>
      </c>
      <c r="FC84" s="409" t="str">
        <f>IF(AND('[1]Multi-Field'!$E$99=[1]Lists!BF84,'[1]Multi-Field'!$F$99="Drained"),BI84,IF(AND('[1]Multi-Field'!$E$99=[1]Lists!BF84,'[1]Multi-Field'!$F$99="undrained"),BH84,""))</f>
        <v/>
      </c>
      <c r="FD84" s="409" t="str">
        <f>IF(AND('[1]Multi-Field'!$E$100=[1]Lists!BF84,'[1]Multi-Field'!$F$100="Drained"),BI84,IF(AND('[1]Multi-Field'!$E$100=[1]Lists!BF84,'[1]Multi-Field'!$F$100="undrained"),BH84,""))</f>
        <v/>
      </c>
      <c r="FE84" s="409" t="str">
        <f>IF(AND('[1]Multi-Field'!$E$101=[1]Lists!BF84,'[1]Multi-Field'!$F$101="Drained"),BI84,IF(AND('[1]Multi-Field'!$E$101=[1]Lists!BF84,'[1]Multi-Field'!$F$101="undrained"),BH84,""))</f>
        <v/>
      </c>
      <c r="FF84" s="409" t="str">
        <f>IF(AND('[1]Multi-Field'!$E$102=[1]Lists!BF84,'[1]Multi-Field'!$F$102="Drained"),BI84,IF(AND('[1]Multi-Field'!$E$102=[1]Lists!BF84,'[1]Multi-Field'!$F$102="undrained"),BH84,""))</f>
        <v/>
      </c>
      <c r="FG84" s="409" t="str">
        <f>IF(AND('[1]Multi-Field'!$E$103=[1]Lists!BF84,'[1]Multi-Field'!$F$103="Drained"),BI84,IF(AND('[1]Multi-Field'!$E$103=[1]Lists!BF84,'[1]Multi-Field'!$F$103="undrained"),BH84,""))</f>
        <v/>
      </c>
      <c r="FH84" s="409" t="str">
        <f>IF(AND('[1]Multi-Field'!$E$104=[1]Lists!BF84,'[1]Multi-Field'!$F$104="Drained"),BI84,IF(AND('[1]Multi-Field'!$E$104=[1]Lists!BF84,'[1]Multi-Field'!$F$104="undrained"),BH84,""))</f>
        <v/>
      </c>
      <c r="FI84" s="409" t="str">
        <f>IF(AND('[1]Multi-Field'!$E$105=[1]Lists!BF84,'[1]Multi-Field'!$F$105="Drained"),BI84,IF(AND('[1]Multi-Field'!$E$105=[1]Lists!BF84,'[1]Multi-Field'!$F$105="undrained"),BH84,""))</f>
        <v/>
      </c>
      <c r="FJ84" s="409" t="str">
        <f>IF(AND('[1]Multi-Field'!$E$106=[1]Lists!BF84,'[1]Multi-Field'!$F$106="Drained"),BI84,IF(AND('[1]Multi-Field'!$E$106=[1]Lists!BF84,'[1]Multi-Field'!$F$106="undrained"),BH84,""))</f>
        <v/>
      </c>
      <c r="FK84" s="409" t="str">
        <f>IF(AND('[1]Multi-Field'!$E$107=[1]Lists!BF84,'[1]Multi-Field'!$F$107="Drained"),BI84,IF(AND('[1]Multi-Field'!$E$107=[1]Lists!BF84,'[1]Multi-Field'!$F$107="undrained"),BH84,""))</f>
        <v/>
      </c>
      <c r="FL84" s="409" t="str">
        <f>IF(AND('[1]Multi-Field'!$E$108=[1]Lists!BF84,'[1]Multi-Field'!$F$108="Drained"),BI84,IF(AND('[1]Multi-Field'!$E$108=[1]Lists!BF84,'[1]Multi-Field'!$F$108="undrained"),BH84,""))</f>
        <v/>
      </c>
      <c r="FM84" s="409" t="str">
        <f>IF(AND('[1]Multi-Field'!$E$109=[1]Lists!BF84,'[1]Multi-Field'!$F$109="Drained"),BI84,IF(AND('[1]Multi-Field'!$E$109=[1]Lists!BF84,'[1]Multi-Field'!$F$109="undrained"),BH84,""))</f>
        <v/>
      </c>
      <c r="FN84" s="409" t="str">
        <f>IF(AND('[1]Multi-Field'!$E$110=[1]Lists!BF84,'[1]Multi-Field'!$F$110="Drained"),BI84,IF(AND('[1]Multi-Field'!$E$110=[1]Lists!BF84,'[1]Multi-Field'!$F$110="undrained"),BH84,""))</f>
        <v/>
      </c>
      <c r="FO84" s="409" t="str">
        <f>IF(AND('[1]Multi-Field'!$E$111=[1]Lists!BF84,'[1]Multi-Field'!$F$111="Drained"),BI84,IF(AND('[1]Multi-Field'!$E$111=[1]Lists!BF84,'[1]Multi-Field'!$F$111="undrained"),BH84,""))</f>
        <v/>
      </c>
      <c r="FP84" s="409" t="str">
        <f>IF(AND('[1]Multi-Field'!$E$112=[1]Lists!BF84,'[1]Multi-Field'!$F$112="Drained"),BI84,IF(AND('[1]Multi-Field'!$E$112=[1]Lists!BF84,'[1]Multi-Field'!$F$112="undrained"),BH84,""))</f>
        <v/>
      </c>
      <c r="FQ84" s="409" t="str">
        <f>IF(AND('[1]Multi-Field'!$E$113=[1]Lists!BF84,'[1]Multi-Field'!$F$113="Drained"),BI84,IF(AND('[1]Multi-Field'!$E$113=[1]Lists!BF84,'[1]Multi-Field'!$F$113="undrained"),BH84,""))</f>
        <v/>
      </c>
      <c r="FR84" s="409" t="str">
        <f>IF(AND('[1]Multi-Field'!$E$114=[1]Lists!BF84,'[1]Multi-Field'!$F$114="Drained"),BI84,IF(AND('[1]Multi-Field'!$E$114=[1]Lists!BF84,'[1]Multi-Field'!$F$114="undrained"),BH84,""))</f>
        <v/>
      </c>
      <c r="FS84" s="409" t="str">
        <f>IF(AND('[1]Multi-Field'!$E$115=[1]Lists!BF84,'[1]Multi-Field'!$F$115="Drained"),BI84,IF(AND('[1]Multi-Field'!$E$115=[1]Lists!BF84,'[1]Multi-Field'!$F$115="undrained"),BH84,""))</f>
        <v/>
      </c>
      <c r="FT84" s="409" t="str">
        <f>IF(AND('[1]Multi-Field'!$E$116=[1]Lists!BF84,'[1]Multi-Field'!$F$116="Drained"),BI84,IF(AND('[1]Multi-Field'!$E$116=[1]Lists!BF84,'[1]Multi-Field'!$F$116="undrained"),BH84,""))</f>
        <v/>
      </c>
      <c r="FU84" s="409" t="str">
        <f>IF(AND('[1]Multi-Field'!$E$117=[1]Lists!BF84,'[1]Multi-Field'!$F$117="Drained"),BI84,IF(AND('[1]Multi-Field'!$E$117=[1]Lists!BF84,'[1]Multi-Field'!$F$117="undrained"),BH84,""))</f>
        <v/>
      </c>
      <c r="FV84" s="409" t="str">
        <f>IF(AND('[1]Multi-Field'!$E$118=[1]Lists!BF84,'[1]Multi-Field'!$F$118="Drained"),BI84,IF(AND('[1]Multi-Field'!$E$118=[1]Lists!BF84,'[1]Multi-Field'!$F$118="undrained"),BH84,""))</f>
        <v/>
      </c>
      <c r="FW84" s="409" t="str">
        <f>IF(AND('[1]Multi-Field'!$E$119=[1]Lists!BF84,'[1]Multi-Field'!$F$119="Drained"),BI84,IF(AND('[1]Multi-Field'!$E$119=[1]Lists!BF84,'[1]Multi-Field'!$F$119="undrained"),BH84,""))</f>
        <v/>
      </c>
      <c r="FX84" s="409" t="str">
        <f>IF(AND('[1]Multi-Field'!$E$120=[1]Lists!BF84,'[1]Multi-Field'!$F$120="Drained"),BI84,IF(AND('[1]Multi-Field'!$E$120=[1]Lists!BF84,'[1]Multi-Field'!$F$120="undrained"),BH84,""))</f>
        <v/>
      </c>
      <c r="FZ84" t="s">
        <v>868</v>
      </c>
      <c r="GC84" s="4">
        <f>'[1]Multi-Field'!B82</f>
        <v>0</v>
      </c>
      <c r="GD84" s="73" t="str">
        <f>IF(OR('[1]Multi-Field'!Q82=$FZ$43,'[1]Multi-Field'!Q82=$FZ$44),'[1]Multi-Field'!BS82,"")</f>
        <v/>
      </c>
      <c r="GE84" s="4" t="str">
        <f>IF(AND(OR('[1]Multi-Field'!Q82=$FZ$86,'[1]Multi-Field'!Q82=$FZ$94,'[1]Multi-Field'!Q82=$FZ$87,'[1]Multi-Field'!Q82=[1]Lists!$FZ$93,'[1]Multi-Field'!Q82=$FZ$59),'[1]Multi-Field'!BS82&gt;50),'[1]Multi-Field'!BS82*0.8,IF(AND(OR('[1]Multi-Field'!Q82=$FZ$86,'[1]Multi-Field'!Q82=$FZ$94,'[1]Multi-Field'!Q82=$FZ$87,'[1]Multi-Field'!Q82=[1]Lists!$FZ$93,'[1]Multi-Field'!Q82=[1]Lists!$FZ$59),'[1]Multi-Field'!BS82&lt;50),'[1]Multi-Field'!BS82,""))</f>
        <v/>
      </c>
      <c r="GF84" s="4" t="str">
        <f>IF(OR('[1]Multi-Field'!Q82=[1]Lists!$FZ$7,'[1]Multi-Field'!Q82=[1]Lists!$FZ$5,'[1]Multi-Field'!Q82=[1]Lists!$FZ$24,'[1]Multi-Field'!Q82=[1]Lists!$FZ$10,'[1]Multi-Field'!Q82=[1]Lists!$FZ$8, '[1]Multi-Field'!Q82=[1]Lists!$FZ$25, '[1]Multi-Field'!Q82=[1]Lists!$FZ$23, '[1]Multi-Field'!Q82= [1]Lists!$FZ$47, '[1]Multi-Field'!Q82=[1]Lists!$FZ$49, '[1]Multi-Field'!Q82=[1]Lists!$FZ$48,'[1]Multi-Field'!Q82=[1]Lists!$FZ$3, '[1]Multi-Field'!Q82=[1]Lists!$FZ$14,'[1]Multi-Field'!Q82=[1]Lists!$FZ$36, '[1]Multi-Field'!Q82=[1]Lists!$FZ$41,'[1]Multi-Field'!Q82=[1]Lists!$FZ$42),0,"")</f>
        <v/>
      </c>
      <c r="GG84" s="4" t="str">
        <f>IF(OR('[1]Multi-Field'!Q82=[1]Lists!$FZ$6,'[1]Multi-Field'!Q82=[1]Lists!$FZ$4, '[1]Multi-Field'!Q111=[1]Lists!$FZ$11, '[1]Multi-Field'!Q82=[1]Lists!$FZ$1),100*IF('[1]Multi-Field'!U82=onepercent,0.75,IF('[1]Multi-Field'!U82=onetotwentyfivepercent,0.4,IF(OR('[1]Multi-Field'!U82=twentysixtofiftypercent,'[1]Multi-Field'!U82=greaterthanfiftypercent),0,""))),"")</f>
        <v/>
      </c>
      <c r="GH84" s="4" t="str">
        <f>IF(OR('[1]Multi-Field'!Q82=[1]Lists!$FZ$53,'[1]Multi-Field'!Q82=[1]Lists!$FZ$55), 50,IF('[1]Multi-Field'!Q82=[1]Lists!$FZ$54,225,IF('[1]Multi-Field'!Q82=[1]Lists!$FZ$56,75,"")))</f>
        <v/>
      </c>
      <c r="GI84" s="4" t="e">
        <f>#VALUE!</f>
        <v>#VALUE!</v>
      </c>
      <c r="GJ84" s="4" t="e">
        <f>#VALUE!</f>
        <v>#VALUE!</v>
      </c>
      <c r="GK84" s="4" t="str">
        <f>IF('[1]Multi-Field'!Q82=[1]Lists!$FZ$95,'[1]Multi-Field'!BS82*0.66,"")</f>
        <v/>
      </c>
      <c r="GM84" s="4" t="str">
        <f>IF(OR('[1]Multi-Field'!Q82=[1]Lists!$FZ$26,'[1]Multi-Field'!Q82=[1]Lists!$FZ$84),20,"")</f>
        <v/>
      </c>
      <c r="GN84" s="4" t="str">
        <f>IF(OR('[1]Multi-Field'!Q82=[1]Lists!$FZ$88,'[1]Multi-Field'!Q82=[1]Lists!$FZ$57),0,"")</f>
        <v/>
      </c>
      <c r="GO84" s="4" t="str">
        <f>IF(OR('[1]Multi-Field'!Q82=[1]Lists!$FZ$69,'[1]Multi-Field'!Q82=[1]Lists!$FZ$71,'[1]Multi-Field'!Q82=[1]Lists!$FZ$105),50,"")</f>
        <v/>
      </c>
      <c r="GP84" s="4" t="str">
        <f>IF(OR('[1]Multi-Field'!Q82=[1]Lists!$FZ$75,'[1]Multi-Field'!Q82=[1]Lists!$FZ$70),75,"")</f>
        <v/>
      </c>
      <c r="GQ84" s="4">
        <f>IF('[1]Multi-Field'!Q82=[1]Lists!$FZ$72,150,"")</f>
        <v>150</v>
      </c>
      <c r="GR84" s="4" t="str">
        <f>IF(OR('[1]Multi-Field'!Q82=[1]Lists!$FZ$74,'[1]Multi-Field'!Q82=[1]Lists!$FZ$73),40,"")</f>
        <v/>
      </c>
      <c r="GS84" s="4" t="str">
        <f>IF('[1]Multi-Field'!Q82=[1]Lists!$FZ$99,80,"")</f>
        <v/>
      </c>
      <c r="GT84" s="4" t="str">
        <f>IF('[1]Multi-Field'!Q82=[1]Lists!$FZ$106,70,"")</f>
        <v/>
      </c>
      <c r="GU84" s="4" t="e">
        <f t="shared" si="16"/>
        <v>#VALUE!</v>
      </c>
    </row>
    <row r="85" spans="1:203" ht="13.5" customHeight="1">
      <c r="A85" s="7" t="s">
        <v>172</v>
      </c>
      <c r="B85" s="7"/>
      <c r="C85" s="7"/>
      <c r="D85" s="8">
        <v>60</v>
      </c>
      <c r="E85" s="8">
        <f t="shared" si="12"/>
        <v>62</v>
      </c>
      <c r="F85" s="8">
        <f t="shared" si="13"/>
        <v>63</v>
      </c>
      <c r="G85" s="8">
        <v>65</v>
      </c>
      <c r="H85" s="8">
        <v>65</v>
      </c>
      <c r="I85" s="8">
        <f t="shared" si="17"/>
        <v>68</v>
      </c>
      <c r="J85" s="8">
        <f t="shared" si="18"/>
        <v>72</v>
      </c>
      <c r="K85" s="8">
        <v>75</v>
      </c>
      <c r="L85" s="8">
        <v>105</v>
      </c>
      <c r="M85" s="8">
        <f t="shared" si="14"/>
        <v>110</v>
      </c>
      <c r="N85" s="8">
        <f t="shared" si="15"/>
        <v>115</v>
      </c>
      <c r="O85" s="8">
        <v>120</v>
      </c>
      <c r="P85" s="391">
        <v>60</v>
      </c>
      <c r="Q85" s="394"/>
      <c r="R85" s="395" t="b">
        <f>IF(OR('Multi-Field'!AA62=Lists!$AC$42,'Multi-Field'!AA62=Lists!$AC$43),IF('Multi-Field'!Z62="x",(IF('Multi-Field'!AC62=Lists!$Q$11,Lists!$R$11,IF('Multi-Field'!AC62=Lists!$Q$12,Lists!$R$12,IF('Multi-Field'!AC62=Lists!$Q$13,Lists!$R$13,IF('Multi-Field'!AC62=Lists!$Q$14,Lists!$R$14))))),IF('Multi-Field'!X62="x",(IF('Multi-Field'!AC62=Lists!$Q$11,Lists!$S$11,IF('Multi-Field'!AC62=Lists!$Q$12,Lists!$S$12,IF('Multi-Field'!AC62=Lists!$Q$13,Lists!$S$13,IF('Multi-Field'!AC62=Lists!$Q$14,Lists!$S$14))))),IF('Multi-Field'!V62="x",(IF('Multi-Field'!AC62=Lists!$Q$11,Lists!$T$11,IF('Multi-Field'!AC62=Lists!$Q$12,Lists!$T$12,IF('Multi-Field'!AC62=Lists!$Q$13,Lists!$T$13,IF('Multi-Field'!AC62=Lists!$Q$14,Lists!$T$14))))),0))))</f>
        <v>0</v>
      </c>
      <c r="S85" s="395" t="str">
        <f t="shared" si="11"/>
        <v/>
      </c>
      <c r="T85" s="395"/>
      <c r="U85" s="396"/>
      <c r="V85" s="383">
        <f>IF(OR('Multi-Field'!AI71=$U$4,'Multi-Field'!AI71=$U$5,'Multi-Field'!AI71=$U$6,'Multi-Field'!AI71=$U$7,'Multi-Field'!AI71=$U$8,'Multi-Field'!AI71=$U$9),(IF('Multi-Field'!AJ71=$V$2,100,IF('Multi-Field'!AJ71=$V$3,65,IF('Multi-Field'!AJ71=$V$4,53,IF('Multi-Field'!AJ71=$V$5,41,IF('Multi-Field'!AJ71=$V$6,23,IF('Multi-Field'!AJ71=$V$7,0,0))))))),0)</f>
        <v>0</v>
      </c>
      <c r="W85" s="383" t="str">
        <f>IF(AND(OR('Multi-Field'!AF71=$S$3,'Multi-Field'!AF71=S73,'Multi-Field'!AF71=$S$7),'Multi-Field'!AN71&lt;18,'Multi-Field'!AN71&gt;0),35,IF('Multi-Field'!AF71=$S$4,55,IF(AND('Multi-Field'!AF71=$S$6,'Multi-Field'!AN71&lt;18),30,IF(AND('Multi-Field'!AN71&gt;17,OR('Multi-Field'!AF71=$S$3,'Multi-Field'!AF71=$S$5,'Multi-Field'!AF71= $S$6,'Multi-Field'!AF71=$S$7)),25,"0"))))</f>
        <v>0</v>
      </c>
      <c r="X85" s="383">
        <f>IF(OR('Multi-Field'!BA71=$U$4,'Multi-Field'!BA71=$U$5,'Multi-Field'!BA71=$U$6,'Multi-Field'!BA71=U75,'Multi-Field'!BA71=$U$8,'Multi-Field'!BA71=$U$9),(IF('Multi-Field'!BB71=$V$2,100,IF('Multi-Field'!BB71=$V$3,65,IF('Multi-Field'!BB71=$V$4,53,IF('Multi-Field'!BB71=$V$5,41,IF('Multi-Field'!BB71=$V$6,23,IF('Multi-Field'!BB71=$V$7,0,0))))))),0)</f>
        <v>0</v>
      </c>
      <c r="Y85" s="383" t="str">
        <f>IF(AND(OR('Multi-Field'!AX71=$S$3,'Multi-Field'!AX71=$S$5,'Multi-Field'!AX71=$S$7),'Multi-Field'!BF71&lt;18),35,IF('Multi-Field'!AX71=$S$4,55,IF(AND('Multi-Field'!AX71=$S$6,'Multi-Field'!BF71&lt;18),30,IF(AND('Multi-Field'!BF71&gt;17,OR('Multi-Field'!AX71=$S$3,'Multi-Field'!AX71=$S$5,'Multi-Field'!AX71=$S$6,'Multi-Field'!AX71=$S$7)),25,"0"))))</f>
        <v>0</v>
      </c>
      <c r="Z85" s="383">
        <v>69</v>
      </c>
      <c r="AC85" t="s">
        <v>870</v>
      </c>
      <c r="AI85" s="384">
        <f>'[1]Multi-Field'!B81</f>
        <v>0</v>
      </c>
      <c r="AJ85" s="385" t="e">
        <f>#VALUE!</f>
        <v>#VALUE!</v>
      </c>
      <c r="AK85" s="385" t="e">
        <f>#VALUE!</f>
        <v>#VALUE!</v>
      </c>
      <c r="AL85" s="385" t="e">
        <f>IF(AK85="","",IF('[1]Multi-Field'!AU81=20,10,IF(AK85-30&lt;0,0,AK85-30)))</f>
        <v>#VALUE!</v>
      </c>
      <c r="AM85" s="385" t="e">
        <f>#VALUE!</f>
        <v>#VALUE!</v>
      </c>
      <c r="AN85" s="385" t="e">
        <f t="shared" si="23"/>
        <v>#VALUE!</v>
      </c>
      <c r="AO85" s="385" t="e">
        <f>#VALUE!</f>
        <v>#VALUE!</v>
      </c>
      <c r="AP85" s="385" t="e">
        <f>#VALUE!</f>
        <v>#VALUE!</v>
      </c>
      <c r="AQ85" s="385" t="e">
        <f>#VALUE!</f>
        <v>#VALUE!</v>
      </c>
      <c r="AR85" s="385" t="e">
        <f>#VALUE!</f>
        <v>#VALUE!</v>
      </c>
      <c r="AS85" s="385" t="e">
        <f>IF(AR85="","",IF('[1]Multi-Field'!AU81&gt;9,0,AR85-15))</f>
        <v>#VALUE!</v>
      </c>
      <c r="AT85" s="385" t="e">
        <f>#VALUE!</f>
        <v>#VALUE!</v>
      </c>
      <c r="AU85" s="385" t="e">
        <f>#VALUE!</f>
        <v>#VALUE!</v>
      </c>
      <c r="AV85" s="385" t="e">
        <f>IF(AU85="","",IF('[1]Multi-Field'!AU81=9&gt;9,0,AU85-35))</f>
        <v>#VALUE!</v>
      </c>
      <c r="AW85" s="385" t="e">
        <f>#VALUE!</f>
        <v>#VALUE!</v>
      </c>
      <c r="AX85" s="385" t="e">
        <f t="shared" si="24"/>
        <v>#VALUE!</v>
      </c>
      <c r="AY85" s="385" t="str">
        <f>IF('[1]Multi-Field'!AU81="","",IF('[1]Multi-Field'!AU81&lt;1,100,IF('[1]Multi-Field'!AU81=1,75,IF('[1]Multi-Field'!AU81=2,50,IF('[1]Multi-Field'!AU81=3,25,IF('[1]Multi-Field'!AU81&gt;3,0,""))))))</f>
        <v/>
      </c>
      <c r="AZ85" s="385" t="str">
        <f t="shared" si="25"/>
        <v/>
      </c>
      <c r="BA85" s="385" t="e">
        <f>#VALUE!</f>
        <v>#VALUE!</v>
      </c>
      <c r="BB85" s="385" t="e">
        <f>IF(BA85="","",IF(AND('[1]Multi-Field'!AU81&lt;40,'[1]Multi-Field'!AU81&gt;9),40,IF('[1]Multi-Field'!AU81&gt;39,0,BA85+5)))</f>
        <v>#VALUE!</v>
      </c>
      <c r="BC85" s="386" t="e">
        <f t="shared" si="22"/>
        <v>#VALUE!</v>
      </c>
      <c r="BD85" s="281">
        <v>0.22</v>
      </c>
      <c r="BE85" s="281">
        <v>0.5</v>
      </c>
      <c r="BF85" s="411" t="s">
        <v>1256</v>
      </c>
      <c r="BG85" s="412">
        <v>2</v>
      </c>
      <c r="BH85" s="412">
        <v>4</v>
      </c>
      <c r="BI85" s="412">
        <v>4.5</v>
      </c>
      <c r="BJ85" s="409" t="e">
        <f>IF(AND('[1]Single Field'!#REF!=[1]Lists!BF85,'[1]Single Field'!#REF!="Drained"),"x",IF(AND('[1]Single Field'!#REF!=[1]Lists!BF85,'[1]Single Field'!#REF!="Undrained"),O,""))</f>
        <v>#REF!</v>
      </c>
      <c r="BK85" s="409" t="str">
        <f>IF(AND('[1]Multi-Field'!$E$3=[1]Lists!BF85,'[1]Multi-Field'!$F$3="Drained"),BI85,IF(AND('[1]Multi-Field'!$E$3=BF85,'[1]Multi-Field'!$F$3="undrained"),BH85,""))</f>
        <v/>
      </c>
      <c r="BL85" s="409" t="str">
        <f>IF(AND('[1]Multi-Field'!$E$4=BF85,'[1]Multi-Field'!$F$4="Drained"),BI85,IF(AND('[1]Multi-Field'!$E$4=BF85,'[1]Multi-Field'!$F$4="undrained"),BH85,""))</f>
        <v/>
      </c>
      <c r="BM85" s="409" t="str">
        <f>IF(AND('[1]Multi-Field'!$E$5=BF85,'[1]Multi-Field'!$F$5="Drained"),BI85,IF(AND('[1]Multi-Field'!$E$5=BF85,'[1]Multi-Field'!$F$5="undrained"),BH85,""))</f>
        <v/>
      </c>
      <c r="BN85" s="409" t="str">
        <f>IF(AND('[1]Multi-Field'!$E$6=BF85,'[1]Multi-Field'!$F$6="Drained"),BI85,IF(AND('[1]Multi-Field'!$E$6=BF85,'[1]Multi-Field'!$F$6="undrained"),BH85,""))</f>
        <v/>
      </c>
      <c r="BO85" s="409" t="str">
        <f>IF(AND('[1]Multi-Field'!$E$7=BF85,'[1]Multi-Field'!$F$7="Drained"),BI85,IF(AND('[1]Multi-Field'!$E$7=BF85,'[1]Multi-Field'!$F$7="undrained"),BH85,""))</f>
        <v/>
      </c>
      <c r="BP85" s="409" t="str">
        <f>IF(AND('[1]Multi-Field'!$E$8=BF85,'[1]Multi-Field'!$F$8="Drained"),BI85,IF(AND('[1]Multi-Field'!$E$8=BF85,'[1]Multi-Field'!$F$8="undrained"),BH85,""))</f>
        <v/>
      </c>
      <c r="BQ85" s="409" t="str">
        <f>IF(AND('[1]Multi-Field'!$E$9=BF85,'[1]Multi-Field'!$F$9="Drained"),BI85,IF(AND('[1]Multi-Field'!$E$9=BF85,'[1]Multi-Field'!$F$9="undrained"),BH85,""))</f>
        <v/>
      </c>
      <c r="BR85" s="409" t="str">
        <f>IF(AND('[1]Multi-Field'!$E$10=BF85,'[1]Multi-Field'!$F$10="Drained"),BI85,IF(AND('[1]Multi-Field'!$E$10=BF85,'[1]Multi-Field'!$F$10="undrained"),BH85,""))</f>
        <v/>
      </c>
      <c r="BS85" s="409" t="str">
        <f>IF(AND('[1]Multi-Field'!$E$11=BF85,'[1]Multi-Field'!$F$11="Drained"),BI85,IF(AND('[1]Multi-Field'!$E$11=BF85,'[1]Multi-Field'!$F$11="undrained"),BH85,""))</f>
        <v/>
      </c>
      <c r="BT85" s="409" t="str">
        <f>IF(AND('[1]Multi-Field'!$E$12=BF85,'[1]Multi-Field'!$F$12="Drained"),BI85,IF(AND('[1]Multi-Field'!$E$12=BF85,'[1]Multi-Field'!$F$12="undrained"),BH85,""))</f>
        <v/>
      </c>
      <c r="BU85" s="409" t="str">
        <f>IF(AND('[1]Multi-Field'!$E$13=BF85,'[1]Multi-Field'!$F$13="Drained"),BI85,IF(AND('[1]Multi-Field'!$E$3=BF85,'[1]Multi-Field'!$F$13="undrained"),BH85,""))</f>
        <v/>
      </c>
      <c r="BV85" s="409" t="str">
        <f>IF(AND('[1]Multi-Field'!$E$14=BF85,'[1]Multi-Field'!$F$14="Drained"),BI85,IF(AND('[1]Multi-Field'!$E$14=BF85,'[1]Multi-Field'!$F$14="undrained"),BH85,""))</f>
        <v/>
      </c>
      <c r="BW85" s="409" t="str">
        <f>IF(AND('[1]Multi-Field'!$E$15=BF85,'[1]Multi-Field'!$F$15="Drained"),BI85,IF(AND('[1]Multi-Field'!$E$15=BF85,'[1]Multi-Field'!$F$15="undrained"),BH85,""))</f>
        <v/>
      </c>
      <c r="BX85" s="409" t="str">
        <f>IF(AND('[1]Multi-Field'!$E$16=[1]Lists!BF85,'[1]Multi-Field'!$F$16="Drained"),BI85,IF(AND('[1]Multi-Field'!$E$16=[1]Lists!BF85,'[1]Multi-Field'!$F$16="undrained"),BH85,""))</f>
        <v/>
      </c>
      <c r="BY85" s="409" t="str">
        <f>IF(AND('[1]Multi-Field'!$E$17=[1]Lists!BF85,'[1]Multi-Field'!$F$17="Drained"),BI85,IF(AND('[1]Multi-Field'!$E$17=[1]Lists!BF85,'[1]Multi-Field'!$F$17="undrained"),BH85,""))</f>
        <v/>
      </c>
      <c r="BZ85" s="409" t="str">
        <f>IF(AND('[1]Multi-Field'!$E$18=[1]Lists!BF85,'[1]Multi-Field'!$F$18="Drained"),BI85,IF(AND('[1]Multi-Field'!$E$18=[1]Lists!BF85,'[1]Multi-Field'!$F$18="undrained"),BH85,""))</f>
        <v/>
      </c>
      <c r="CA85" s="409" t="str">
        <f>IF(AND('[1]Multi-Field'!$E$19=[1]Lists!BF85,'[1]Multi-Field'!$F$19="Drained"),BI85,IF(AND('[1]Multi-Field'!$E$19=[1]Lists!BF85,'[1]Multi-Field'!$F$19="undrained"),BH85,""))</f>
        <v/>
      </c>
      <c r="CB85" s="409" t="str">
        <f>IF(AND('[1]Multi-Field'!$E$20=[1]Lists!BF85,'[1]Multi-Field'!$F$20="Drained"),BI85,IF(AND('[1]Multi-Field'!$E$20=[1]Lists!BF85,'[1]Multi-Field'!$F$20="undrained"),BH85,""))</f>
        <v/>
      </c>
      <c r="CC85" s="409" t="str">
        <f>IF(AND('[1]Multi-Field'!$E$21=[1]Lists!BF85,'[1]Multi-Field'!$F$21="Drained"),BI85,IF(AND('[1]Multi-Field'!$E$21=[1]Lists!BF85,'[1]Multi-Field'!$F$21="undrained"),BH85,""))</f>
        <v/>
      </c>
      <c r="CD85" s="409" t="str">
        <f>IF(AND('[1]Multi-Field'!$E$22=[1]Lists!BF85,'[1]Multi-Field'!$F$22="Drained"),BI85,IF(AND('[1]Multi-Field'!$E$22=[1]Lists!BF85,'[1]Multi-Field'!$F$22="undrained"),BH85,""))</f>
        <v/>
      </c>
      <c r="CE85" s="409" t="str">
        <f>IF(AND('[1]Multi-Field'!$E$23=[1]Lists!BF85,'[1]Multi-Field'!$F$23="Drained"),BI85,IF(AND('[1]Multi-Field'!$E$23=[1]Lists!BF85,'[1]Multi-Field'!$F$23="undrained"),BH85,""))</f>
        <v/>
      </c>
      <c r="CF85" s="409" t="str">
        <f>IF(AND('[1]Multi-Field'!$E$24=[1]Lists!BF85,'[1]Multi-Field'!$F$24="Drained"),BI85,IF(AND('[1]Multi-Field'!$E$24=[1]Lists!BF85,'[1]Multi-Field'!$F$24="undrained"),BH85,""))</f>
        <v/>
      </c>
      <c r="CG85" s="409" t="str">
        <f>IF(AND('[1]Multi-Field'!$E$25=[1]Lists!BF85,'[1]Multi-Field'!$F$25="Drained"),BI85,IF(AND('[1]Multi-Field'!$E$25=[1]Lists!BF85,'[1]Multi-Field'!$F$25="undrained"),BH85,""))</f>
        <v/>
      </c>
      <c r="CH85" s="409" t="str">
        <f>IF(AND('[1]Multi-Field'!$E$26=[1]Lists!BF85,'[1]Multi-Field'!$F$26="Drained"),BI85,IF(AND('[1]Multi-Field'!$E$26=[1]Lists!BF85,'[1]Multi-Field'!$F$26="undrained"),BH85,""))</f>
        <v/>
      </c>
      <c r="CI85" s="409" t="str">
        <f>IF(AND('[1]Multi-Field'!$E$27=[1]Lists!BF85,'[1]Multi-Field'!$F$27="Drained"),BI85,IF(AND('[1]Multi-Field'!$E$27=[1]Lists!BF85,'[1]Multi-Field'!$F$27="undrained"),BH85,""))</f>
        <v/>
      </c>
      <c r="CJ85" s="409" t="str">
        <f>IF(AND('[1]Multi-Field'!$E$28=[1]Lists!BF85,'[1]Multi-Field'!$F$28="Drained"),BI85,IF(AND('[1]Multi-Field'!$E$28=[1]Lists!BF85,'[1]Multi-Field'!$F$28="undrained"),BH85,""))</f>
        <v/>
      </c>
      <c r="CK85" s="409" t="str">
        <f>IF(AND('[1]Multi-Field'!$E$29=[1]Lists!BF85,'[1]Multi-Field'!$F$29="Drained"),BI85,IF(AND('[1]Multi-Field'!$E$29=[1]Lists!BF85,'[1]Multi-Field'!$F$29="undrained"),BH85,""))</f>
        <v/>
      </c>
      <c r="CL85" s="409" t="str">
        <f>IF(AND('[1]Multi-Field'!$E$30=[1]Lists!BF85,'[1]Multi-Field'!$F$30="Drained"),BI85,IF(AND('[1]Multi-Field'!$E$30=[1]Lists!BF85,'[1]Multi-Field'!$F$30="undrained"),BH85,""))</f>
        <v/>
      </c>
      <c r="CM85" s="409" t="str">
        <f>IF(AND('[1]Multi-Field'!$E$31=[1]Lists!BF85,'[1]Multi-Field'!$F$31="Drained"),BI85,IF(AND('[1]Multi-Field'!$E$31=[1]Lists!BF85,'[1]Multi-Field'!$F$31="undrained"),BH85,""))</f>
        <v/>
      </c>
      <c r="CN85" s="409" t="str">
        <f>IF(AND('[1]Multi-Field'!$E$32=[1]Lists!BF85,'[1]Multi-Field'!$F$32="Drained"),BI85,IF(AND('[1]Multi-Field'!$E$32=[1]Lists!BF85,'[1]Multi-Field'!$F$32="undrained"),BH85,""))</f>
        <v/>
      </c>
      <c r="CO85" s="409" t="str">
        <f>IF(AND('[1]Multi-Field'!$E$33=[1]Lists!BF85,'[1]Multi-Field'!$F$33="Drained"),BI85,IF(AND('[1]Multi-Field'!$E$33=[1]Lists!BF85,'[1]Multi-Field'!$F$33="undrained"),BH85,""))</f>
        <v/>
      </c>
      <c r="CP85" s="409" t="str">
        <f>IF(AND('[1]Multi-Field'!$E$34=[1]Lists!BF85,'[1]Multi-Field'!$F$34="Drained"),BI85,IF(AND('[1]Multi-Field'!$E$34=[1]Lists!BF85,'[1]Multi-Field'!$F$34="undrained"),BH85,""))</f>
        <v/>
      </c>
      <c r="CQ85" s="409" t="str">
        <f>IF(AND('[1]Multi-Field'!$E$35=[1]Lists!BF85,'[1]Multi-Field'!$F$35="Drained"),BI85,IF(AND('[1]Multi-Field'!$E$35=[1]Lists!BF85,'[1]Multi-Field'!$F$35="undrained"),BH85,""))</f>
        <v/>
      </c>
      <c r="CR85" s="409" t="str">
        <f>IF(AND('[1]Multi-Field'!$E$36=[1]Lists!BF85,'[1]Multi-Field'!$F$36="Drained"),BI85,IF(AND('[1]Multi-Field'!$E$36=[1]Lists!BF85,'[1]Multi-Field'!$F$36="undrained"),BH85,""))</f>
        <v/>
      </c>
      <c r="CS85" s="409" t="str">
        <f>IF(AND('[1]Multi-Field'!$E$37=[1]Lists!BF85,'[1]Multi-Field'!$F$37="Drained"),BI85,IF(AND('[1]Multi-Field'!$E$37=[1]Lists!BF85,'[1]Multi-Field'!$F$37="undrained"),BH85,""))</f>
        <v/>
      </c>
      <c r="CT85" s="409" t="str">
        <f>IF(AND('[1]Multi-Field'!$E$38=[1]Lists!BF85,'[1]Multi-Field'!$F$38="Drained"),BI85,IF(AND('[1]Multi-Field'!$E$38=[1]Lists!BF85,'[1]Multi-Field'!$F$38="undrained"),BH85,""))</f>
        <v/>
      </c>
      <c r="CU85" s="409" t="str">
        <f>IF(AND('[1]Multi-Field'!$E$39=[1]Lists!BF85,'[1]Multi-Field'!$F$39="Drained"),BI85,IF(AND('[1]Multi-Field'!$E$39=[1]Lists!BF85,'[1]Multi-Field'!$F$39="undrained"),BH85,""))</f>
        <v/>
      </c>
      <c r="CV85" s="409" t="str">
        <f>IF(AND('[1]Multi-Field'!$E$40=[1]Lists!BF85,'[1]Multi-Field'!$F$40="Drained"),BI85,IF(AND('[1]Multi-Field'!$E$40=[1]Lists!BF85,'[1]Multi-Field'!$F$40="undrained"),BH85,""))</f>
        <v/>
      </c>
      <c r="CW85" s="409" t="str">
        <f>IF(AND('[1]Multi-Field'!$E$41=[1]Lists!BF85,'[1]Multi-Field'!$F$40="Drained"),BI85,IF(AND('[1]Multi-Field'!$E$40=[1]Lists!BF85,'[1]Multi-Field'!$F$40="undrained"),BH85,""))</f>
        <v/>
      </c>
      <c r="CX85" s="409" t="str">
        <f>IF(AND('[1]Multi-Field'!$E$42=[1]Lists!BF85,'[1]Multi-Field'!$F$42="Drained"),BI85,IF(AND('[1]Multi-Field'!$E$42=[1]Lists!BF85,'[1]Multi-Field'!$F$42="undrained"),BH85,""))</f>
        <v/>
      </c>
      <c r="CY85" s="409" t="str">
        <f>IF(AND('[1]Multi-Field'!$E$43=[1]Lists!BF85,'[1]Multi-Field'!$F$43="Drained"),BI85,IF(AND('[1]Multi-Field'!$E$43=[1]Lists!BF85,'[1]Multi-Field'!$F$43="undrained"),BH85,""))</f>
        <v/>
      </c>
      <c r="CZ85" s="409" t="str">
        <f>IF(AND('[1]Multi-Field'!$E$44=[1]Lists!BF85,'[1]Multi-Field'!$F$44="Drained"),BI85,IF(AND('[1]Multi-Field'!$E$44=[1]Lists!BF85,'[1]Multi-Field'!$F$44="undrained"),BH85,""))</f>
        <v/>
      </c>
      <c r="DA85" s="409" t="str">
        <f>IF(AND('[1]Multi-Field'!$E$45=[1]Lists!BF85,'[1]Multi-Field'!$F$45="Drained"),BI85,IF(AND('[1]Multi-Field'!$E$45=[1]Lists!BF85,'[1]Multi-Field'!$F$45="undrained"),BH85,""))</f>
        <v/>
      </c>
      <c r="DB85" s="409" t="str">
        <f>IF(AND('[1]Multi-Field'!$E$46=[1]Lists!BF85,'[1]Multi-Field'!$F$46="Drained"),BI85,IF(AND('[1]Multi-Field'!$E$46=[1]Lists!BF85,'[1]Multi-Field'!$F$46="undrained"),BH85,""))</f>
        <v/>
      </c>
      <c r="DC85" s="409" t="str">
        <f>IF(AND('[1]Multi-Field'!$E$47=[1]Lists!BF85,'[1]Multi-Field'!$F$47="Drained"),BI85,IF(AND('[1]Multi-Field'!$E$47=[1]Lists!BF85,'[1]Multi-Field'!$F$47="undrained"),BH85,""))</f>
        <v/>
      </c>
      <c r="DD85" s="409" t="str">
        <f>IF(AND('[1]Multi-Field'!$E$48=[1]Lists!BF85,'[1]Multi-Field'!$F$48="Drained"),BI85,IF(AND('[1]Multi-Field'!$E$48=[1]Lists!BF85,'[1]Multi-Field'!$F$48="undrained"),BH85,""))</f>
        <v/>
      </c>
      <c r="DE85" s="409" t="str">
        <f>IF(AND('[1]Multi-Field'!$E$49=[1]Lists!BF85,'[1]Multi-Field'!$F$49="Drained"),BI85,IF(AND('[1]Multi-Field'!$E$49=[1]Lists!BF85,'[1]Multi-Field'!$F$9="undrained"),BH85,""))</f>
        <v/>
      </c>
      <c r="DF85" s="409" t="str">
        <f>IF(AND('[1]Multi-Field'!$E$50=[1]Lists!BF85,'[1]Multi-Field'!$F$50="Drained"),BI85,IF(AND('[1]Multi-Field'!$E$50=[1]Lists!BF85,'[1]Multi-Field'!$F$50="undrained"),BH85,""))</f>
        <v/>
      </c>
      <c r="DG85" s="409" t="str">
        <f>IF(AND('[1]Multi-Field'!$E$51=[1]Lists!BF85,'[1]Multi-Field'!$F$51="Drained"),BI85,IF(AND('[1]Multi-Field'!$E$51=[1]Lists!BF85,'[1]Multi-Field'!$F$51="undrained"),BH85,""))</f>
        <v/>
      </c>
      <c r="DH85" s="409" t="str">
        <f>IF(AND('[1]Multi-Field'!$E$52=[1]Lists!BF85,'[1]Multi-Field'!$F$52="Drained"),BI85,IF(AND('[1]Multi-Field'!$E$52=[1]Lists!BF85,'[1]Multi-Field'!$F$52="undrained"),BH85,""))</f>
        <v/>
      </c>
      <c r="DI85" s="409" t="str">
        <f>IF(AND('[1]Multi-Field'!$E$53=[1]Lists!BF85,'[1]Multi-Field'!$F$53="Drained"),BI85,IF(AND('[1]Multi-Field'!$E$53=[1]Lists!BF85,'[1]Multi-Field'!$F$53="undrained"),BH85,""))</f>
        <v/>
      </c>
      <c r="DJ85" s="409" t="str">
        <f>IF(AND('[1]Multi-Field'!$E$54=[1]Lists!BF85,'[1]Multi-Field'!$F$54="Drained"),BI85,IF(AND('[1]Multi-Field'!$E$54=[1]Lists!BF85,'[1]Multi-Field'!$F$54="undrained"),BH85,""))</f>
        <v/>
      </c>
      <c r="DK85" s="409" t="str">
        <f>IF(AND('[1]Multi-Field'!$E$55=[1]Lists!BF85,'[1]Multi-Field'!$F$55="Drained"),BI85,IF(AND('[1]Multi-Field'!$E$55=[1]Lists!BF85,'[1]Multi-Field'!$F$55="undrained"),BH85,""))</f>
        <v/>
      </c>
      <c r="DL85" s="409" t="str">
        <f>IF(AND('[1]Multi-Field'!$E$56=[1]Lists!BF85,'[1]Multi-Field'!$F$56="Drained"),BI85,IF(AND('[1]Multi-Field'!$E$56=[1]Lists!BF85,'[1]Multi-Field'!$F$56="undrained"),BH85,""))</f>
        <v/>
      </c>
      <c r="DM85" s="409" t="str">
        <f>IF(AND('[1]Multi-Field'!$E$57=[1]Lists!BF85,'[1]Multi-Field'!$F$57="Drained"),BI85,IF(AND('[1]Multi-Field'!$E$57=[1]Lists!BF85,'[1]Multi-Field'!$F$57="undrained"),BH85,""))</f>
        <v/>
      </c>
      <c r="DN85" s="409" t="str">
        <f>IF(AND('[1]Multi-Field'!$E$58=[1]Lists!BF85,'[1]Multi-Field'!$F$58="Drained"),BI85,IF(AND('[1]Multi-Field'!$E$58=[1]Lists!BF85,'[1]Multi-Field'!$F$58="undrained"),BH85,""))</f>
        <v/>
      </c>
      <c r="DO85" s="409" t="str">
        <f>IF(AND('[1]Multi-Field'!$E$59=[1]Lists!BF85,'[1]Multi-Field'!$F$59="Drained"),BI85,IF(AND('[1]Multi-Field'!$E$59=[1]Lists!BF85,'[1]Multi-Field'!$F$59="undrained"),BH85,""))</f>
        <v/>
      </c>
      <c r="DP85" s="409" t="str">
        <f>IF(AND('[1]Multi-Field'!$E$60=[1]Lists!BF85,'[1]Multi-Field'!$F$60="Drained"),BI85,IF(AND('[1]Multi-Field'!$E$60=[1]Lists!BF85,'[1]Multi-Field'!$F$60="undrained"),BH85,""))</f>
        <v/>
      </c>
      <c r="DQ85" s="409" t="str">
        <f>IF(AND('[1]Multi-Field'!$E$61=[1]Lists!BF85,'[1]Multi-Field'!$F$61="Drained"),BI85,IF(AND('[1]Multi-Field'!$E$61=[1]Lists!BF85,'[1]Multi-Field'!$F$61="undrained"),BH85,""))</f>
        <v/>
      </c>
      <c r="DR85" s="409" t="str">
        <f>IF(AND('[1]Multi-Field'!$E$62=[1]Lists!BF85,'[1]Multi-Field'!$F$62="Drained"),BI85,IF(AND('[1]Multi-Field'!$E$62=[1]Lists!BF85,'[1]Multi-Field'!$F$62="undrained"),BH85,""))</f>
        <v/>
      </c>
      <c r="DS85" s="409" t="str">
        <f>IF(AND('[1]Multi-Field'!$E$63=[1]Lists!BF85,'[1]Multi-Field'!$F$63="Drained"),BI85,IF(AND('[1]Multi-Field'!$E$63=[1]Lists!BF85,'[1]Multi-Field'!$F$63="undrained"),BH85,""))</f>
        <v/>
      </c>
      <c r="DT85" s="409" t="str">
        <f>IF(AND('[1]Multi-Field'!$E$64=[1]Lists!BF85,'[1]Multi-Field'!$F$64="Drained"),BI85,IF(AND('[1]Multi-Field'!$E$64=[1]Lists!BF85,'[1]Multi-Field'!$F$64="undrained"),BH85,""))</f>
        <v/>
      </c>
      <c r="DU85" s="409" t="str">
        <f>IF(AND('[1]Multi-Field'!$E$65=[1]Lists!BF85,'[1]Multi-Field'!$F$65="Drained"),BI85,IF(AND('[1]Multi-Field'!$E$65=[1]Lists!BF85,'[1]Multi-Field'!$F$65="undrained"),BH85,""))</f>
        <v/>
      </c>
      <c r="DV85" s="409" t="str">
        <f>IF(AND('[1]Multi-Field'!$E$66=[1]Lists!BF85,'[1]Multi-Field'!$F$66="Drained"),BI85,IF(AND('[1]Multi-Field'!$E$66=[1]Lists!BF85,'[1]Multi-Field'!$F$66="undrained"),BH85,""))</f>
        <v/>
      </c>
      <c r="DW85" s="409" t="str">
        <f>IF(AND('[1]Multi-Field'!$E$67=[1]Lists!BF85,'[1]Multi-Field'!$F$67="Drained"),BI85,IF(AND('[1]Multi-Field'!$E$67=[1]Lists!BF85,'[1]Multi-Field'!$F$67="undrained"),BH85,""))</f>
        <v/>
      </c>
      <c r="DX85" s="409" t="str">
        <f>IF(AND('[1]Multi-Field'!$E$68=[1]Lists!BF85,'[1]Multi-Field'!$F$68="Drained"),BI85,IF(AND('[1]Multi-Field'!$E$68=[1]Lists!BF85,'[1]Multi-Field'!$F$68="undrained"),BH85,""))</f>
        <v/>
      </c>
      <c r="DY85" s="409" t="str">
        <f>IF(AND('[1]Multi-Field'!$E$69=[1]Lists!BF85,'[1]Multi-Field'!$F$69="Drained"),BI85,IF(AND('[1]Multi-Field'!$E$69=[1]Lists!BF85,'[1]Multi-Field'!$F$69="undrained"),BH85,""))</f>
        <v/>
      </c>
      <c r="DZ85" s="409" t="str">
        <f>IF(AND('[1]Multi-Field'!$E$70=[1]Lists!BF85,'[1]Multi-Field'!$F$70="Drained"),BI85,IF(AND('[1]Multi-Field'!$E$70=[1]Lists!BF85,'[1]Multi-Field'!$F$70="undrained"),BH85,""))</f>
        <v/>
      </c>
      <c r="EA85" s="409" t="str">
        <f>IF(AND('[1]Multi-Field'!$E$71=[1]Lists!BF85,'[1]Multi-Field'!$F$71="Drained"),BI85,IF(AND('[1]Multi-Field'!$E$71=[1]Lists!BF85,'[1]Multi-Field'!$F$71="undrained"),BH85,""))</f>
        <v/>
      </c>
      <c r="EB85" s="409" t="str">
        <f>IF(AND('[1]Multi-Field'!$E$72=[1]Lists!BF85,'[1]Multi-Field'!$F$72="Drained"),BI85,IF(AND('[1]Multi-Field'!$E$72=[1]Lists!BF85,'[1]Multi-Field'!$F$72="undrained"),BH85,""))</f>
        <v/>
      </c>
      <c r="EC85" s="409" t="str">
        <f>IF(AND('[1]Multi-Field'!$E$73=[1]Lists!BF85,'[1]Multi-Field'!$F$73="Drained"),BI85,IF(AND('[1]Multi-Field'!$E$73=[1]Lists!BF85,'[1]Multi-Field'!$F$73="undrained"),BH85,""))</f>
        <v/>
      </c>
      <c r="ED85" s="409" t="str">
        <f>IF(AND('[1]Multi-Field'!$E$74=[1]Lists!BF85,'[1]Multi-Field'!$F$74="Drained"),BI85,IF(AND('[1]Multi-Field'!$E$74=[1]Lists!BF85,'[1]Multi-Field'!$F$74="undrained"),BH85,""))</f>
        <v/>
      </c>
      <c r="EE85" s="409" t="str">
        <f>IF(AND('[1]Multi-Field'!$E$75=[1]Lists!BF85,'[1]Multi-Field'!$F$75="Drained"),BI85,IF(AND('[1]Multi-Field'!$E$75=[1]Lists!BF85,'[1]Multi-Field'!$F$75="undrained"),BH85,""))</f>
        <v/>
      </c>
      <c r="EF85" s="409" t="str">
        <f>IF(AND('[1]Multi-Field'!$E$76=[1]Lists!BF85,'[1]Multi-Field'!$F$76="Drained"),BI85,IF(AND('[1]Multi-Field'!$E$76=[1]Lists!BF85,'[1]Multi-Field'!$F$6="undrained"),BH85,""))</f>
        <v/>
      </c>
      <c r="EG85" s="409" t="str">
        <f>IF(AND('[1]Multi-Field'!$E$77=[1]Lists!BF85,'[1]Multi-Field'!$F$77="Drained"),BI85,IF(AND('[1]Multi-Field'!$E$77=[1]Lists!BF85,'[1]Multi-Field'!$F$77="undrained"),BH85,""))</f>
        <v/>
      </c>
      <c r="EH85" s="409" t="str">
        <f>IF(AND('[1]Multi-Field'!$E$78=[1]Lists!BF85,'[1]Multi-Field'!$F$78="Drained"),BI85,IF(AND('[1]Multi-Field'!$E$78=[1]Lists!BF85,'[1]Multi-Field'!$F$78="undrained"),BH85,""))</f>
        <v/>
      </c>
      <c r="EI85" s="409" t="str">
        <f>IF(AND('[1]Multi-Field'!$E$79=[1]Lists!BF85,'[1]Multi-Field'!$F$79="Drained"),BI85,IF(AND('[1]Multi-Field'!$E$79=[1]Lists!BF85,'[1]Multi-Field'!$F$79="undrained"),BH85,""))</f>
        <v/>
      </c>
      <c r="EJ85" s="409" t="str">
        <f>IF(AND('[1]Multi-Field'!$E$80=[1]Lists!BF85,'[1]Multi-Field'!$F$80="Drained"),BI85,IF(AND('[1]Multi-Field'!$E$80=[1]Lists!BF85,'[1]Multi-Field'!$F$80="undrained"),BH85,""))</f>
        <v/>
      </c>
      <c r="EK85" s="409" t="str">
        <f>IF(AND('[1]Multi-Field'!$E$81=[1]Lists!BF85,'[1]Multi-Field'!$F$81="Drained"),BI85,IF(AND('[1]Multi-Field'!$E$81=[1]Lists!BF85,'[1]Multi-Field'!$F$81="undrained"),BH85,""))</f>
        <v/>
      </c>
      <c r="EL85" s="409" t="str">
        <f>IF(AND('[1]Multi-Field'!$E$82=[1]Lists!BF85,'[1]Multi-Field'!$F$82="Drained"),BI85,IF(AND('[1]Multi-Field'!$E$82=[1]Lists!BF85,'[1]Multi-Field'!$F$82="undrained"),BH85,""))</f>
        <v/>
      </c>
      <c r="EM85" s="409" t="str">
        <f>IF(AND('[1]Multi-Field'!$E$83=[1]Lists!BF85,'[1]Multi-Field'!$F$83="Drained"),BI85,IF(AND('[1]Multi-Field'!$E$83=[1]Lists!BF85,'[1]Multi-Field'!$F$83="undrained"),BH85,""))</f>
        <v/>
      </c>
      <c r="EN85" s="409" t="str">
        <f>IF(AND('[1]Multi-Field'!$E$84=[1]Lists!BF85,'[1]Multi-Field'!$F$84="Drained"),BI85,IF(AND('[1]Multi-Field'!$E$84=[1]Lists!BF85,'[1]Multi-Field'!$F$84="undrained"),BH85,""))</f>
        <v/>
      </c>
      <c r="EO85" s="409" t="str">
        <f>IF(AND('[1]Multi-Field'!$E$85=[1]Lists!BF85,'[1]Multi-Field'!$F$85="Drained"),BI85,IF(AND('[1]Multi-Field'!$E$85=[1]Lists!BF85,'[1]Multi-Field'!$F$85="undrained"),BH85,""))</f>
        <v/>
      </c>
      <c r="EP85" s="409">
        <f>IF(AND('[1]Multi-Field'!$E$86=[1]Lists!BF85,'[1]Multi-Field'!$F$86="Drained"),BI85,IF(AND('[1]Multi-Field'!$E$86=[1]Lists!BF85,'[1]Multi-Field'!$F$86="undrained"),BH85,""))</f>
        <v>4</v>
      </c>
      <c r="EQ85" s="409" t="str">
        <f>IF(AND('[1]Multi-Field'!$E$87=[1]Lists!BF85,'[1]Multi-Field'!$F$87="Drained"),BI85,IF(AND('[1]Multi-Field'!$E$87=[1]Lists!BF85,'[1]Multi-Field'!$F$87="undrained"),BH85,""))</f>
        <v/>
      </c>
      <c r="ER85" s="409" t="str">
        <f>IF(AND('[1]Multi-Field'!$E$88=[1]Lists!BF85,'[1]Multi-Field'!$F$88="Drained"),BI85,IF(AND('[1]Multi-Field'!$E$88=[1]Lists!BF85,'[1]Multi-Field'!$F$88="undrained"),BH85,""))</f>
        <v/>
      </c>
      <c r="ES85" s="409" t="str">
        <f>IF(AND('[1]Multi-Field'!$E$89=[1]Lists!BF85,'[1]Multi-Field'!$F$89="Drained"),BI85,IF(AND('[1]Multi-Field'!$E$89=[1]Lists!BF85,'[1]Multi-Field'!$F$89="undrained"),BH85,""))</f>
        <v/>
      </c>
      <c r="ET85" s="409" t="str">
        <f>IF(AND('[1]Multi-Field'!$E$90=[1]Lists!BF85,'[1]Multi-Field'!$F$90="Drained"),BI85,IF(AND('[1]Multi-Field'!$E$90=[1]Lists!BF85,'[1]Multi-Field'!$F$90="undrained"),BH85,""))</f>
        <v/>
      </c>
      <c r="EU85" s="409" t="str">
        <f>IF(AND('[1]Multi-Field'!$E$91=[1]Lists!BF85,'[1]Multi-Field'!$F$91="Drained"),BI85,IF(AND('[1]Multi-Field'!$E$91=[1]Lists!BF85,'[1]Multi-Field'!$F$91="undrained"),BH85,""))</f>
        <v/>
      </c>
      <c r="EV85" s="409" t="str">
        <f>IF(AND('[1]Multi-Field'!$E$92=[1]Lists!BF85,'[1]Multi-Field'!$F$92="Drained"),BI85,IF(AND('[1]Multi-Field'!$E$92=[1]Lists!BF85,'[1]Multi-Field'!$F$92="undrained"),BH85,""))</f>
        <v/>
      </c>
      <c r="EW85" s="409" t="str">
        <f>IF(AND('[1]Multi-Field'!$E$93=[1]Lists!BF85,'[1]Multi-Field'!$F$93="Drained"),BI85,IF(AND('[1]Multi-Field'!$E$93=[1]Lists!BF85,'[1]Multi-Field'!$F$93="undrained"),BH85,""))</f>
        <v/>
      </c>
      <c r="EX85" s="409" t="str">
        <f>IF(AND('[1]Multi-Field'!$E$94=[1]Lists!BF85,'[1]Multi-Field'!$F$94="Drained"),BI85,IF(AND('[1]Multi-Field'!$E$94=[1]Lists!BF85,'[1]Multi-Field'!$F$94="undrained"),BH85,""))</f>
        <v/>
      </c>
      <c r="EY85" s="409" t="str">
        <f>IF(AND('[1]Multi-Field'!$E$95=[1]Lists!BF85,'[1]Multi-Field'!$F$95="Drained"),BI85,IF(AND('[1]Multi-Field'!$E$95=[1]Lists!BF85,'[1]Multi-Field'!$F$95="undrained"),BH85,""))</f>
        <v/>
      </c>
      <c r="EZ85" s="409" t="str">
        <f>IF(AND('[1]Multi-Field'!$E$96=[1]Lists!BF85,'[1]Multi-Field'!$F$96="Drained"),BI85,IF(AND('[1]Multi-Field'!$E$96=[1]Lists!BF85,'[1]Multi-Field'!$F$96="undrained"),BH85,""))</f>
        <v/>
      </c>
      <c r="FA85" s="409" t="str">
        <f>IF(AND('[1]Multi-Field'!$E$97=[1]Lists!BF85,'[1]Multi-Field'!$F$97="Drained"),BI85,IF(AND('[1]Multi-Field'!$E$97=[1]Lists!BF85,'[1]Multi-Field'!$F$97="undrained"),BH85,""))</f>
        <v/>
      </c>
      <c r="FB85" s="409" t="str">
        <f>IF(AND('[1]Multi-Field'!$E$98=[1]Lists!BF85,'[1]Multi-Field'!$F$98="Drained"),BI85,IF(AND('[1]Multi-Field'!$E$98=[1]Lists!BF85,'[1]Multi-Field'!$F$98="undrained"),BH85,""))</f>
        <v/>
      </c>
      <c r="FC85" s="409" t="str">
        <f>IF(AND('[1]Multi-Field'!$E$99=[1]Lists!BF85,'[1]Multi-Field'!$F$99="Drained"),BI85,IF(AND('[1]Multi-Field'!$E$99=[1]Lists!BF85,'[1]Multi-Field'!$F$99="undrained"),BH85,""))</f>
        <v/>
      </c>
      <c r="FD85" s="409" t="str">
        <f>IF(AND('[1]Multi-Field'!$E$100=[1]Lists!BF85,'[1]Multi-Field'!$F$100="Drained"),BI85,IF(AND('[1]Multi-Field'!$E$100=[1]Lists!BF85,'[1]Multi-Field'!$F$100="undrained"),BH85,""))</f>
        <v/>
      </c>
      <c r="FE85" s="409" t="str">
        <f>IF(AND('[1]Multi-Field'!$E$101=[1]Lists!BF85,'[1]Multi-Field'!$F$101="Drained"),BI85,IF(AND('[1]Multi-Field'!$E$101=[1]Lists!BF85,'[1]Multi-Field'!$F$101="undrained"),BH85,""))</f>
        <v/>
      </c>
      <c r="FF85" s="409" t="str">
        <f>IF(AND('[1]Multi-Field'!$E$102=[1]Lists!BF85,'[1]Multi-Field'!$F$102="Drained"),BI85,IF(AND('[1]Multi-Field'!$E$102=[1]Lists!BF85,'[1]Multi-Field'!$F$102="undrained"),BH85,""))</f>
        <v/>
      </c>
      <c r="FG85" s="409" t="str">
        <f>IF(AND('[1]Multi-Field'!$E$103=[1]Lists!BF85,'[1]Multi-Field'!$F$103="Drained"),BI85,IF(AND('[1]Multi-Field'!$E$103=[1]Lists!BF85,'[1]Multi-Field'!$F$103="undrained"),BH85,""))</f>
        <v/>
      </c>
      <c r="FH85" s="409" t="str">
        <f>IF(AND('[1]Multi-Field'!$E$104=[1]Lists!BF85,'[1]Multi-Field'!$F$104="Drained"),BI85,IF(AND('[1]Multi-Field'!$E$104=[1]Lists!BF85,'[1]Multi-Field'!$F$104="undrained"),BH85,""))</f>
        <v/>
      </c>
      <c r="FI85" s="409" t="str">
        <f>IF(AND('[1]Multi-Field'!$E$105=[1]Lists!BF85,'[1]Multi-Field'!$F$105="Drained"),BI85,IF(AND('[1]Multi-Field'!$E$105=[1]Lists!BF85,'[1]Multi-Field'!$F$105="undrained"),BH85,""))</f>
        <v/>
      </c>
      <c r="FJ85" s="409" t="str">
        <f>IF(AND('[1]Multi-Field'!$E$106=[1]Lists!BF85,'[1]Multi-Field'!$F$106="Drained"),BI85,IF(AND('[1]Multi-Field'!$E$106=[1]Lists!BF85,'[1]Multi-Field'!$F$106="undrained"),BH85,""))</f>
        <v/>
      </c>
      <c r="FK85" s="409" t="str">
        <f>IF(AND('[1]Multi-Field'!$E$107=[1]Lists!BF85,'[1]Multi-Field'!$F$107="Drained"),BI85,IF(AND('[1]Multi-Field'!$E$107=[1]Lists!BF85,'[1]Multi-Field'!$F$107="undrained"),BH85,""))</f>
        <v/>
      </c>
      <c r="FL85" s="409" t="str">
        <f>IF(AND('[1]Multi-Field'!$E$108=[1]Lists!BF85,'[1]Multi-Field'!$F$108="Drained"),BI85,IF(AND('[1]Multi-Field'!$E$108=[1]Lists!BF85,'[1]Multi-Field'!$F$108="undrained"),BH85,""))</f>
        <v/>
      </c>
      <c r="FM85" s="409" t="str">
        <f>IF(AND('[1]Multi-Field'!$E$109=[1]Lists!BF85,'[1]Multi-Field'!$F$109="Drained"),BI85,IF(AND('[1]Multi-Field'!$E$109=[1]Lists!BF85,'[1]Multi-Field'!$F$109="undrained"),BH85,""))</f>
        <v/>
      </c>
      <c r="FN85" s="409" t="str">
        <f>IF(AND('[1]Multi-Field'!$E$110=[1]Lists!BF85,'[1]Multi-Field'!$F$110="Drained"),BI85,IF(AND('[1]Multi-Field'!$E$110=[1]Lists!BF85,'[1]Multi-Field'!$F$110="undrained"),BH85,""))</f>
        <v/>
      </c>
      <c r="FO85" s="409" t="str">
        <f>IF(AND('[1]Multi-Field'!$E$111=[1]Lists!BF85,'[1]Multi-Field'!$F$111="Drained"),BI85,IF(AND('[1]Multi-Field'!$E$111=[1]Lists!BF85,'[1]Multi-Field'!$F$111="undrained"),BH85,""))</f>
        <v/>
      </c>
      <c r="FP85" s="409" t="str">
        <f>IF(AND('[1]Multi-Field'!$E$112=[1]Lists!BF85,'[1]Multi-Field'!$F$112="Drained"),BI85,IF(AND('[1]Multi-Field'!$E$112=[1]Lists!BF85,'[1]Multi-Field'!$F$112="undrained"),BH85,""))</f>
        <v/>
      </c>
      <c r="FQ85" s="409" t="str">
        <f>IF(AND('[1]Multi-Field'!$E$113=[1]Lists!BF85,'[1]Multi-Field'!$F$113="Drained"),BI85,IF(AND('[1]Multi-Field'!$E$113=[1]Lists!BF85,'[1]Multi-Field'!$F$113="undrained"),BH85,""))</f>
        <v/>
      </c>
      <c r="FR85" s="409" t="str">
        <f>IF(AND('[1]Multi-Field'!$E$114=[1]Lists!BF85,'[1]Multi-Field'!$F$114="Drained"),BI85,IF(AND('[1]Multi-Field'!$E$114=[1]Lists!BF85,'[1]Multi-Field'!$F$114="undrained"),BH85,""))</f>
        <v/>
      </c>
      <c r="FS85" s="409" t="str">
        <f>IF(AND('[1]Multi-Field'!$E$115=[1]Lists!BF85,'[1]Multi-Field'!$F$115="Drained"),BI85,IF(AND('[1]Multi-Field'!$E$115=[1]Lists!BF85,'[1]Multi-Field'!$F$115="undrained"),BH85,""))</f>
        <v/>
      </c>
      <c r="FT85" s="409" t="str">
        <f>IF(AND('[1]Multi-Field'!$E$116=[1]Lists!BF85,'[1]Multi-Field'!$F$116="Drained"),BI85,IF(AND('[1]Multi-Field'!$E$116=[1]Lists!BF85,'[1]Multi-Field'!$F$116="undrained"),BH85,""))</f>
        <v/>
      </c>
      <c r="FU85" s="409" t="str">
        <f>IF(AND('[1]Multi-Field'!$E$117=[1]Lists!BF85,'[1]Multi-Field'!$F$117="Drained"),BI85,IF(AND('[1]Multi-Field'!$E$117=[1]Lists!BF85,'[1]Multi-Field'!$F$117="undrained"),BH85,""))</f>
        <v/>
      </c>
      <c r="FV85" s="409" t="str">
        <f>IF(AND('[1]Multi-Field'!$E$118=[1]Lists!BF85,'[1]Multi-Field'!$F$118="Drained"),BI85,IF(AND('[1]Multi-Field'!$E$118=[1]Lists!BF85,'[1]Multi-Field'!$F$118="undrained"),BH85,""))</f>
        <v/>
      </c>
      <c r="FW85" s="409" t="str">
        <f>IF(AND('[1]Multi-Field'!$E$119=[1]Lists!BF85,'[1]Multi-Field'!$F$119="Drained"),BI85,IF(AND('[1]Multi-Field'!$E$119=[1]Lists!BF85,'[1]Multi-Field'!$F$119="undrained"),BH85,""))</f>
        <v/>
      </c>
      <c r="FX85" s="409" t="str">
        <f>IF(AND('[1]Multi-Field'!$E$120=[1]Lists!BF85,'[1]Multi-Field'!$F$120="Drained"),BI85,IF(AND('[1]Multi-Field'!$E$120=[1]Lists!BF85,'[1]Multi-Field'!$F$120="undrained"),BH85,""))</f>
        <v/>
      </c>
      <c r="FZ85" t="s">
        <v>869</v>
      </c>
      <c r="GC85" s="4">
        <f>'[1]Multi-Field'!B83</f>
        <v>0</v>
      </c>
      <c r="GD85" s="73" t="str">
        <f>IF(OR('[1]Multi-Field'!Q83=$FZ$43,'[1]Multi-Field'!Q83=$FZ$44),'[1]Multi-Field'!BS83,"")</f>
        <v/>
      </c>
      <c r="GE85" s="4" t="str">
        <f>IF(AND(OR('[1]Multi-Field'!Q83=$FZ$86,'[1]Multi-Field'!Q83=$FZ$94,'[1]Multi-Field'!Q83=$FZ$87,'[1]Multi-Field'!Q83=[1]Lists!$FZ$93,'[1]Multi-Field'!Q83=$FZ$59),'[1]Multi-Field'!BS83&gt;50),'[1]Multi-Field'!BS83*0.8,IF(AND(OR('[1]Multi-Field'!Q83=$FZ$86,'[1]Multi-Field'!Q83=$FZ$94,'[1]Multi-Field'!Q83=$FZ$87,'[1]Multi-Field'!Q83=[1]Lists!$FZ$93,'[1]Multi-Field'!Q83=[1]Lists!$FZ$59),'[1]Multi-Field'!BS83&lt;50),'[1]Multi-Field'!BS83,""))</f>
        <v/>
      </c>
      <c r="GF85" s="4" t="str">
        <f>IF(OR('[1]Multi-Field'!Q83=[1]Lists!$FZ$7,'[1]Multi-Field'!Q83=[1]Lists!$FZ$5,'[1]Multi-Field'!Q83=[1]Lists!$FZ$24,'[1]Multi-Field'!Q83=[1]Lists!$FZ$10,'[1]Multi-Field'!Q83=[1]Lists!$FZ$8, '[1]Multi-Field'!Q83=[1]Lists!$FZ$25, '[1]Multi-Field'!Q83=[1]Lists!$FZ$23, '[1]Multi-Field'!Q83= [1]Lists!$FZ$47, '[1]Multi-Field'!Q83=[1]Lists!$FZ$49, '[1]Multi-Field'!Q83=[1]Lists!$FZ$48,'[1]Multi-Field'!Q83=[1]Lists!$FZ$3, '[1]Multi-Field'!Q83=[1]Lists!$FZ$14,'[1]Multi-Field'!Q83=[1]Lists!$FZ$36, '[1]Multi-Field'!Q83=[1]Lists!$FZ$41,'[1]Multi-Field'!Q83=[1]Lists!$FZ$42),0,"")</f>
        <v/>
      </c>
      <c r="GG85" s="4" t="str">
        <f>IF(OR('[1]Multi-Field'!Q83=[1]Lists!$FZ$6,'[1]Multi-Field'!Q83=[1]Lists!$FZ$4, '[1]Multi-Field'!Q112=[1]Lists!$FZ$11, '[1]Multi-Field'!Q83=[1]Lists!$FZ$1),100*IF('[1]Multi-Field'!U83=onepercent,0.75,IF('[1]Multi-Field'!U83=onetotwentyfivepercent,0.4,IF(OR('[1]Multi-Field'!U83=twentysixtofiftypercent,'[1]Multi-Field'!U83=greaterthanfiftypercent),0,""))),"")</f>
        <v/>
      </c>
      <c r="GH85" s="4" t="str">
        <f>IF(OR('[1]Multi-Field'!Q83=[1]Lists!$FZ$53,'[1]Multi-Field'!Q83=[1]Lists!$FZ$55), 50,IF('[1]Multi-Field'!Q83=[1]Lists!$FZ$54,225,IF('[1]Multi-Field'!Q83=[1]Lists!$FZ$56,75,"")))</f>
        <v/>
      </c>
      <c r="GI85" s="4" t="e">
        <f>#VALUE!</f>
        <v>#VALUE!</v>
      </c>
      <c r="GJ85" s="4" t="e">
        <f>#VALUE!</f>
        <v>#VALUE!</v>
      </c>
      <c r="GK85" s="4" t="str">
        <f>IF('[1]Multi-Field'!Q83=[1]Lists!$FZ$95,'[1]Multi-Field'!BS83*0.66,"")</f>
        <v/>
      </c>
      <c r="GM85" s="4" t="str">
        <f>IF(OR('[1]Multi-Field'!Q83=[1]Lists!$FZ$26,'[1]Multi-Field'!Q83=[1]Lists!$FZ$84),20,"")</f>
        <v/>
      </c>
      <c r="GN85" s="4" t="str">
        <f>IF(OR('[1]Multi-Field'!Q83=[1]Lists!$FZ$88,'[1]Multi-Field'!Q83=[1]Lists!$FZ$57),0,"")</f>
        <v/>
      </c>
      <c r="GO85" s="4" t="str">
        <f>IF(OR('[1]Multi-Field'!Q83=[1]Lists!$FZ$69,'[1]Multi-Field'!Q83=[1]Lists!$FZ$71,'[1]Multi-Field'!Q83=[1]Lists!$FZ$105),50,"")</f>
        <v/>
      </c>
      <c r="GP85" s="4" t="str">
        <f>IF(OR('[1]Multi-Field'!Q83=[1]Lists!$FZ$75,'[1]Multi-Field'!Q83=[1]Lists!$FZ$70),75,"")</f>
        <v/>
      </c>
      <c r="GQ85" s="4">
        <f>IF('[1]Multi-Field'!Q83=[1]Lists!$FZ$72,150,"")</f>
        <v>150</v>
      </c>
      <c r="GR85" s="4" t="str">
        <f>IF(OR('[1]Multi-Field'!Q83=[1]Lists!$FZ$74,'[1]Multi-Field'!Q83=[1]Lists!$FZ$73),40,"")</f>
        <v/>
      </c>
      <c r="GS85" s="4" t="str">
        <f>IF('[1]Multi-Field'!Q83=[1]Lists!$FZ$99,80,"")</f>
        <v/>
      </c>
      <c r="GT85" s="4" t="str">
        <f>IF('[1]Multi-Field'!Q83=[1]Lists!$FZ$106,70,"")</f>
        <v/>
      </c>
      <c r="GU85" s="4" t="e">
        <f t="shared" si="16"/>
        <v>#VALUE!</v>
      </c>
    </row>
    <row r="86" spans="1:203" ht="13.5" customHeight="1">
      <c r="A86" s="7" t="s">
        <v>173</v>
      </c>
      <c r="B86" s="7"/>
      <c r="C86" s="7"/>
      <c r="D86" s="8">
        <v>70</v>
      </c>
      <c r="E86" s="8">
        <f t="shared" si="12"/>
        <v>70</v>
      </c>
      <c r="F86" s="8">
        <f t="shared" si="13"/>
        <v>70</v>
      </c>
      <c r="G86" s="8">
        <v>70</v>
      </c>
      <c r="H86" s="8">
        <v>75</v>
      </c>
      <c r="I86" s="8">
        <f t="shared" si="17"/>
        <v>75</v>
      </c>
      <c r="J86" s="8">
        <f t="shared" si="18"/>
        <v>75</v>
      </c>
      <c r="K86" s="8">
        <v>75</v>
      </c>
      <c r="L86" s="8">
        <v>115</v>
      </c>
      <c r="M86" s="8">
        <f t="shared" si="14"/>
        <v>117</v>
      </c>
      <c r="N86" s="8">
        <f t="shared" si="15"/>
        <v>118</v>
      </c>
      <c r="O86" s="8">
        <v>120</v>
      </c>
      <c r="P86" s="391">
        <v>61</v>
      </c>
      <c r="Q86" s="394"/>
      <c r="R86" s="395" t="b">
        <f>IF(OR('Multi-Field'!AA63=Lists!$AC$42,'Multi-Field'!AA63=Lists!$AC$43),IF('Multi-Field'!Z63="x",(IF('Multi-Field'!AC63=Lists!$Q$11,Lists!$R$11,IF('Multi-Field'!AC63=Lists!$Q$12,Lists!$R$12,IF('Multi-Field'!AC63=Lists!$Q$13,Lists!$R$13,IF('Multi-Field'!AC63=Lists!$Q$14,Lists!$R$14))))),IF('Multi-Field'!X63="x",(IF('Multi-Field'!AC63=Lists!$Q$11,Lists!$S$11,IF('Multi-Field'!AC63=Lists!$Q$12,Lists!$S$12,IF('Multi-Field'!AC63=Lists!$Q$13,Lists!$S$13,IF('Multi-Field'!AC63=Lists!$Q$14,Lists!$S$14))))),IF('Multi-Field'!V63="x",(IF('Multi-Field'!AC63=Lists!$Q$11,Lists!$T$11,IF('Multi-Field'!AC63=Lists!$Q$12,Lists!$T$12,IF('Multi-Field'!AC63=Lists!$Q$13,Lists!$T$13,IF('Multi-Field'!AC63=Lists!$Q$14,Lists!$T$14))))),0))))</f>
        <v>0</v>
      </c>
      <c r="S86" s="395" t="str">
        <f t="shared" si="11"/>
        <v/>
      </c>
      <c r="T86" s="395"/>
      <c r="U86" s="396"/>
      <c r="V86" s="383">
        <f>IF(OR('Multi-Field'!AI72=$U$4,'Multi-Field'!AI72=$U$5,'Multi-Field'!AI72=$U$6,'Multi-Field'!AI72=$U$7,'Multi-Field'!AI72=$U$8,'Multi-Field'!AI72=$U$9),(IF('Multi-Field'!AJ72=$V$2,100,IF('Multi-Field'!AJ72=$V$3,65,IF('Multi-Field'!AJ72=$V$4,53,IF('Multi-Field'!AJ72=$V$5,41,IF('Multi-Field'!AJ72=$V$6,23,IF('Multi-Field'!AJ72=$V$7,0,0))))))),0)</f>
        <v>0</v>
      </c>
      <c r="W86" s="383" t="str">
        <f>IF(AND(OR('Multi-Field'!AF72=$S$3,'Multi-Field'!AF72=S74,'Multi-Field'!AF72=$S$7),'Multi-Field'!AN72&lt;18,'Multi-Field'!AN72&gt;0),35,IF('Multi-Field'!AF72=$S$4,55,IF(AND('Multi-Field'!AF72=$S$6,'Multi-Field'!AN72&lt;18),30,IF(AND('Multi-Field'!AN72&gt;17,OR('Multi-Field'!AF72=$S$3,'Multi-Field'!AF72=$S$5,'Multi-Field'!AF72= $S$6,'Multi-Field'!AF72=$S$7)),25,"0"))))</f>
        <v>0</v>
      </c>
      <c r="X86" s="383">
        <f>IF(OR('Multi-Field'!BA72=$U$4,'Multi-Field'!BA72=$U$5,'Multi-Field'!BA72=$U$6,'Multi-Field'!BA72=U76,'Multi-Field'!BA72=$U$8,'Multi-Field'!BA72=$U$9),(IF('Multi-Field'!BB72=$V$2,100,IF('Multi-Field'!BB72=$V$3,65,IF('Multi-Field'!BB72=$V$4,53,IF('Multi-Field'!BB72=$V$5,41,IF('Multi-Field'!BB72=$V$6,23,IF('Multi-Field'!BB72=$V$7,0,0))))))),0)</f>
        <v>0</v>
      </c>
      <c r="Y86" s="383" t="str">
        <f>IF(AND(OR('Multi-Field'!AX72=$S$3,'Multi-Field'!AX72=$S$5,'Multi-Field'!AX72=$S$7),'Multi-Field'!BF72&lt;18),35,IF('Multi-Field'!AX72=$S$4,55,IF(AND('Multi-Field'!AX72=$S$6,'Multi-Field'!BF72&lt;18),30,IF(AND('Multi-Field'!BF72&gt;17,OR('Multi-Field'!AX72=$S$3,'Multi-Field'!AX72=$S$5,'Multi-Field'!AX72=$S$6,'Multi-Field'!AX72=$S$7)),25,"0"))))</f>
        <v>0</v>
      </c>
      <c r="Z86" s="383">
        <v>70</v>
      </c>
      <c r="AC86" t="s">
        <v>871</v>
      </c>
      <c r="AI86" s="384">
        <f>'[1]Multi-Field'!B82</f>
        <v>0</v>
      </c>
      <c r="AJ86" s="385" t="e">
        <f>#VALUE!</f>
        <v>#VALUE!</v>
      </c>
      <c r="AK86" s="385" t="e">
        <f>#VALUE!</f>
        <v>#VALUE!</v>
      </c>
      <c r="AL86" s="385" t="e">
        <f>IF(AK86="","",IF('[1]Multi-Field'!AU82=20,10,IF(AK86-30&lt;0,0,AK86-30)))</f>
        <v>#VALUE!</v>
      </c>
      <c r="AM86" s="385" t="e">
        <f>#VALUE!</f>
        <v>#VALUE!</v>
      </c>
      <c r="AN86" s="385" t="e">
        <f t="shared" si="23"/>
        <v>#VALUE!</v>
      </c>
      <c r="AO86" s="385" t="e">
        <f>#VALUE!</f>
        <v>#VALUE!</v>
      </c>
      <c r="AP86" s="385" t="e">
        <f>#VALUE!</f>
        <v>#VALUE!</v>
      </c>
      <c r="AQ86" s="385" t="e">
        <f>#VALUE!</f>
        <v>#VALUE!</v>
      </c>
      <c r="AR86" s="385" t="e">
        <f>#VALUE!</f>
        <v>#VALUE!</v>
      </c>
      <c r="AS86" s="385" t="e">
        <f>IF(AR86="","",IF('[1]Multi-Field'!AU82&gt;9,0,AR86-15))</f>
        <v>#VALUE!</v>
      </c>
      <c r="AT86" s="385" t="e">
        <f>#VALUE!</f>
        <v>#VALUE!</v>
      </c>
      <c r="AU86" s="385" t="e">
        <f>#VALUE!</f>
        <v>#VALUE!</v>
      </c>
      <c r="AV86" s="385" t="e">
        <f>IF(AU86="","",IF('[1]Multi-Field'!AU82=9&gt;9,0,AU86-35))</f>
        <v>#VALUE!</v>
      </c>
      <c r="AW86" s="385" t="e">
        <f>#VALUE!</f>
        <v>#VALUE!</v>
      </c>
      <c r="AX86" s="385" t="e">
        <f t="shared" si="24"/>
        <v>#VALUE!</v>
      </c>
      <c r="AY86" s="385" t="str">
        <f>IF('[1]Multi-Field'!AU82="","",IF('[1]Multi-Field'!AU82&lt;1,100,IF('[1]Multi-Field'!AU82=1,75,IF('[1]Multi-Field'!AU82=2,50,IF('[1]Multi-Field'!AU82=3,25,IF('[1]Multi-Field'!AU82&gt;3,0,""))))))</f>
        <v/>
      </c>
      <c r="AZ86" s="385" t="str">
        <f t="shared" si="25"/>
        <v/>
      </c>
      <c r="BA86" s="385" t="e">
        <f>#VALUE!</f>
        <v>#VALUE!</v>
      </c>
      <c r="BB86" s="385" t="e">
        <f>IF(BA86="","",IF(AND('[1]Multi-Field'!AU82&lt;40,'[1]Multi-Field'!AU82&gt;9),40,IF('[1]Multi-Field'!AU82&gt;39,0,BA86+5)))</f>
        <v>#VALUE!</v>
      </c>
      <c r="BC86" s="386" t="e">
        <f t="shared" si="22"/>
        <v>#VALUE!</v>
      </c>
      <c r="BD86" s="281">
        <v>0.22</v>
      </c>
      <c r="BE86" s="281">
        <v>0.5</v>
      </c>
      <c r="BF86" s="411" t="s">
        <v>1257</v>
      </c>
      <c r="BG86" s="412">
        <v>3</v>
      </c>
      <c r="BH86" s="412">
        <v>4.5</v>
      </c>
      <c r="BI86" s="412">
        <v>5</v>
      </c>
      <c r="BJ86" s="409" t="e">
        <f>IF(AND('[1]Single Field'!#REF!=[1]Lists!BF86,'[1]Single Field'!#REF!="Drained"),"x",IF(AND('[1]Single Field'!#REF!=[1]Lists!BF86,'[1]Single Field'!#REF!="Undrained"),O,""))</f>
        <v>#REF!</v>
      </c>
      <c r="BK86" s="409" t="str">
        <f>IF(AND('[1]Multi-Field'!$E$3=[1]Lists!BF86,'[1]Multi-Field'!$F$3="Drained"),BI86,IF(AND('[1]Multi-Field'!$E$3=BF86,'[1]Multi-Field'!$F$3="undrained"),BH86,""))</f>
        <v/>
      </c>
      <c r="BL86" s="409" t="str">
        <f>IF(AND('[1]Multi-Field'!$E$4=BF86,'[1]Multi-Field'!$F$4="Drained"),BI86,IF(AND('[1]Multi-Field'!$E$4=BF86,'[1]Multi-Field'!$F$4="undrained"),BH86,""))</f>
        <v/>
      </c>
      <c r="BM86" s="409" t="str">
        <f>IF(AND('[1]Multi-Field'!$E$5=BF86,'[1]Multi-Field'!$F$5="Drained"),BI86,IF(AND('[1]Multi-Field'!$E$5=BF86,'[1]Multi-Field'!$F$5="undrained"),BH86,""))</f>
        <v/>
      </c>
      <c r="BN86" s="409" t="str">
        <f>IF(AND('[1]Multi-Field'!$E$6=BF86,'[1]Multi-Field'!$F$6="Drained"),BI86,IF(AND('[1]Multi-Field'!$E$6=BF86,'[1]Multi-Field'!$F$6="undrained"),BH86,""))</f>
        <v/>
      </c>
      <c r="BO86" s="409" t="str">
        <f>IF(AND('[1]Multi-Field'!$E$7=BF86,'[1]Multi-Field'!$F$7="Drained"),BI86,IF(AND('[1]Multi-Field'!$E$7=BF86,'[1]Multi-Field'!$F$7="undrained"),BH86,""))</f>
        <v/>
      </c>
      <c r="BP86" s="409" t="str">
        <f>IF(AND('[1]Multi-Field'!$E$8=BF86,'[1]Multi-Field'!$F$8="Drained"),BI86,IF(AND('[1]Multi-Field'!$E$8=BF86,'[1]Multi-Field'!$F$8="undrained"),BH86,""))</f>
        <v/>
      </c>
      <c r="BQ86" s="409" t="str">
        <f>IF(AND('[1]Multi-Field'!$E$9=BF86,'[1]Multi-Field'!$F$9="Drained"),BI86,IF(AND('[1]Multi-Field'!$E$9=BF86,'[1]Multi-Field'!$F$9="undrained"),BH86,""))</f>
        <v/>
      </c>
      <c r="BR86" s="409" t="str">
        <f>IF(AND('[1]Multi-Field'!$E$10=BF86,'[1]Multi-Field'!$F$10="Drained"),BI86,IF(AND('[1]Multi-Field'!$E$10=BF86,'[1]Multi-Field'!$F$10="undrained"),BH86,""))</f>
        <v/>
      </c>
      <c r="BS86" s="409" t="str">
        <f>IF(AND('[1]Multi-Field'!$E$11=BF86,'[1]Multi-Field'!$F$11="Drained"),BI86,IF(AND('[1]Multi-Field'!$E$11=BF86,'[1]Multi-Field'!$F$11="undrained"),BH86,""))</f>
        <v/>
      </c>
      <c r="BT86" s="409" t="str">
        <f>IF(AND('[1]Multi-Field'!$E$12=BF86,'[1]Multi-Field'!$F$12="Drained"),BI86,IF(AND('[1]Multi-Field'!$E$12=BF86,'[1]Multi-Field'!$F$12="undrained"),BH86,""))</f>
        <v/>
      </c>
      <c r="BU86" s="409" t="str">
        <f>IF(AND('[1]Multi-Field'!$E$13=BF86,'[1]Multi-Field'!$F$13="Drained"),BI86,IF(AND('[1]Multi-Field'!$E$3=BF86,'[1]Multi-Field'!$F$13="undrained"),BH86,""))</f>
        <v/>
      </c>
      <c r="BV86" s="409" t="str">
        <f>IF(AND('[1]Multi-Field'!$E$14=BF86,'[1]Multi-Field'!$F$14="Drained"),BI86,IF(AND('[1]Multi-Field'!$E$14=BF86,'[1]Multi-Field'!$F$14="undrained"),BH86,""))</f>
        <v/>
      </c>
      <c r="BW86" s="409" t="str">
        <f>IF(AND('[1]Multi-Field'!$E$15=BF86,'[1]Multi-Field'!$F$15="Drained"),BI86,IF(AND('[1]Multi-Field'!$E$15=BF86,'[1]Multi-Field'!$F$15="undrained"),BH86,""))</f>
        <v/>
      </c>
      <c r="BX86" s="409" t="str">
        <f>IF(AND('[1]Multi-Field'!$E$16=[1]Lists!BF86,'[1]Multi-Field'!$F$16="Drained"),BI86,IF(AND('[1]Multi-Field'!$E$16=[1]Lists!BF86,'[1]Multi-Field'!$F$16="undrained"),BH86,""))</f>
        <v/>
      </c>
      <c r="BY86" s="409" t="str">
        <f>IF(AND('[1]Multi-Field'!$E$17=[1]Lists!BF86,'[1]Multi-Field'!$F$17="Drained"),BI86,IF(AND('[1]Multi-Field'!$E$17=[1]Lists!BF86,'[1]Multi-Field'!$F$17="undrained"),BH86,""))</f>
        <v/>
      </c>
      <c r="BZ86" s="409" t="str">
        <f>IF(AND('[1]Multi-Field'!$E$18=[1]Lists!BF86,'[1]Multi-Field'!$F$18="Drained"),BI86,IF(AND('[1]Multi-Field'!$E$18=[1]Lists!BF86,'[1]Multi-Field'!$F$18="undrained"),BH86,""))</f>
        <v/>
      </c>
      <c r="CA86" s="409" t="str">
        <f>IF(AND('[1]Multi-Field'!$E$19=[1]Lists!BF86,'[1]Multi-Field'!$F$19="Drained"),BI86,IF(AND('[1]Multi-Field'!$E$19=[1]Lists!BF86,'[1]Multi-Field'!$F$19="undrained"),BH86,""))</f>
        <v/>
      </c>
      <c r="CB86" s="409" t="str">
        <f>IF(AND('[1]Multi-Field'!$E$20=[1]Lists!BF86,'[1]Multi-Field'!$F$20="Drained"),BI86,IF(AND('[1]Multi-Field'!$E$20=[1]Lists!BF86,'[1]Multi-Field'!$F$20="undrained"),BH86,""))</f>
        <v/>
      </c>
      <c r="CC86" s="409" t="str">
        <f>IF(AND('[1]Multi-Field'!$E$21=[1]Lists!BF86,'[1]Multi-Field'!$F$21="Drained"),BI86,IF(AND('[1]Multi-Field'!$E$21=[1]Lists!BF86,'[1]Multi-Field'!$F$21="undrained"),BH86,""))</f>
        <v/>
      </c>
      <c r="CD86" s="409" t="str">
        <f>IF(AND('[1]Multi-Field'!$E$22=[1]Lists!BF86,'[1]Multi-Field'!$F$22="Drained"),BI86,IF(AND('[1]Multi-Field'!$E$22=[1]Lists!BF86,'[1]Multi-Field'!$F$22="undrained"),BH86,""))</f>
        <v/>
      </c>
      <c r="CE86" s="409" t="str">
        <f>IF(AND('[1]Multi-Field'!$E$23=[1]Lists!BF86,'[1]Multi-Field'!$F$23="Drained"),BI86,IF(AND('[1]Multi-Field'!$E$23=[1]Lists!BF86,'[1]Multi-Field'!$F$23="undrained"),BH86,""))</f>
        <v/>
      </c>
      <c r="CF86" s="409" t="str">
        <f>IF(AND('[1]Multi-Field'!$E$24=[1]Lists!BF86,'[1]Multi-Field'!$F$24="Drained"),BI86,IF(AND('[1]Multi-Field'!$E$24=[1]Lists!BF86,'[1]Multi-Field'!$F$24="undrained"),BH86,""))</f>
        <v/>
      </c>
      <c r="CG86" s="409" t="str">
        <f>IF(AND('[1]Multi-Field'!$E$25=[1]Lists!BF86,'[1]Multi-Field'!$F$25="Drained"),BI86,IF(AND('[1]Multi-Field'!$E$25=[1]Lists!BF86,'[1]Multi-Field'!$F$25="undrained"),BH86,""))</f>
        <v/>
      </c>
      <c r="CH86" s="409" t="str">
        <f>IF(AND('[1]Multi-Field'!$E$26=[1]Lists!BF86,'[1]Multi-Field'!$F$26="Drained"),BI86,IF(AND('[1]Multi-Field'!$E$26=[1]Lists!BF86,'[1]Multi-Field'!$F$26="undrained"),BH86,""))</f>
        <v/>
      </c>
      <c r="CI86" s="409" t="str">
        <f>IF(AND('[1]Multi-Field'!$E$27=[1]Lists!BF86,'[1]Multi-Field'!$F$27="Drained"),BI86,IF(AND('[1]Multi-Field'!$E$27=[1]Lists!BF86,'[1]Multi-Field'!$F$27="undrained"),BH86,""))</f>
        <v/>
      </c>
      <c r="CJ86" s="409" t="str">
        <f>IF(AND('[1]Multi-Field'!$E$28=[1]Lists!BF86,'[1]Multi-Field'!$F$28="Drained"),BI86,IF(AND('[1]Multi-Field'!$E$28=[1]Lists!BF86,'[1]Multi-Field'!$F$28="undrained"),BH86,""))</f>
        <v/>
      </c>
      <c r="CK86" s="409" t="str">
        <f>IF(AND('[1]Multi-Field'!$E$29=[1]Lists!BF86,'[1]Multi-Field'!$F$29="Drained"),BI86,IF(AND('[1]Multi-Field'!$E$29=[1]Lists!BF86,'[1]Multi-Field'!$F$29="undrained"),BH86,""))</f>
        <v/>
      </c>
      <c r="CL86" s="409" t="str">
        <f>IF(AND('[1]Multi-Field'!$E$30=[1]Lists!BF86,'[1]Multi-Field'!$F$30="Drained"),BI86,IF(AND('[1]Multi-Field'!$E$30=[1]Lists!BF86,'[1]Multi-Field'!$F$30="undrained"),BH86,""))</f>
        <v/>
      </c>
      <c r="CM86" s="409" t="str">
        <f>IF(AND('[1]Multi-Field'!$E$31=[1]Lists!BF86,'[1]Multi-Field'!$F$31="Drained"),BI86,IF(AND('[1]Multi-Field'!$E$31=[1]Lists!BF86,'[1]Multi-Field'!$F$31="undrained"),BH86,""))</f>
        <v/>
      </c>
      <c r="CN86" s="409" t="str">
        <f>IF(AND('[1]Multi-Field'!$E$32=[1]Lists!BF86,'[1]Multi-Field'!$F$32="Drained"),BI86,IF(AND('[1]Multi-Field'!$E$32=[1]Lists!BF86,'[1]Multi-Field'!$F$32="undrained"),BH86,""))</f>
        <v/>
      </c>
      <c r="CO86" s="409" t="str">
        <f>IF(AND('[1]Multi-Field'!$E$33=[1]Lists!BF86,'[1]Multi-Field'!$F$33="Drained"),BI86,IF(AND('[1]Multi-Field'!$E$33=[1]Lists!BF86,'[1]Multi-Field'!$F$33="undrained"),BH86,""))</f>
        <v/>
      </c>
      <c r="CP86" s="409" t="str">
        <f>IF(AND('[1]Multi-Field'!$E$34=[1]Lists!BF86,'[1]Multi-Field'!$F$34="Drained"),BI86,IF(AND('[1]Multi-Field'!$E$34=[1]Lists!BF86,'[1]Multi-Field'!$F$34="undrained"),BH86,""))</f>
        <v/>
      </c>
      <c r="CQ86" s="409" t="str">
        <f>IF(AND('[1]Multi-Field'!$E$35=[1]Lists!BF86,'[1]Multi-Field'!$F$35="Drained"),BI86,IF(AND('[1]Multi-Field'!$E$35=[1]Lists!BF86,'[1]Multi-Field'!$F$35="undrained"),BH86,""))</f>
        <v/>
      </c>
      <c r="CR86" s="409" t="str">
        <f>IF(AND('[1]Multi-Field'!$E$36=[1]Lists!BF86,'[1]Multi-Field'!$F$36="Drained"),BI86,IF(AND('[1]Multi-Field'!$E$36=[1]Lists!BF86,'[1]Multi-Field'!$F$36="undrained"),BH86,""))</f>
        <v/>
      </c>
      <c r="CS86" s="409" t="str">
        <f>IF(AND('[1]Multi-Field'!$E$37=[1]Lists!BF86,'[1]Multi-Field'!$F$37="Drained"),BI86,IF(AND('[1]Multi-Field'!$E$37=[1]Lists!BF86,'[1]Multi-Field'!$F$37="undrained"),BH86,""))</f>
        <v/>
      </c>
      <c r="CT86" s="409" t="str">
        <f>IF(AND('[1]Multi-Field'!$E$38=[1]Lists!BF86,'[1]Multi-Field'!$F$38="Drained"),BI86,IF(AND('[1]Multi-Field'!$E$38=[1]Lists!BF86,'[1]Multi-Field'!$F$38="undrained"),BH86,""))</f>
        <v/>
      </c>
      <c r="CU86" s="409" t="str">
        <f>IF(AND('[1]Multi-Field'!$E$39=[1]Lists!BF86,'[1]Multi-Field'!$F$39="Drained"),BI86,IF(AND('[1]Multi-Field'!$E$39=[1]Lists!BF86,'[1]Multi-Field'!$F$39="undrained"),BH86,""))</f>
        <v/>
      </c>
      <c r="CV86" s="409" t="str">
        <f>IF(AND('[1]Multi-Field'!$E$40=[1]Lists!BF86,'[1]Multi-Field'!$F$40="Drained"),BI86,IF(AND('[1]Multi-Field'!$E$40=[1]Lists!BF86,'[1]Multi-Field'!$F$40="undrained"),BH86,""))</f>
        <v/>
      </c>
      <c r="CW86" s="409" t="str">
        <f>IF(AND('[1]Multi-Field'!$E$41=[1]Lists!BF86,'[1]Multi-Field'!$F$40="Drained"),BI86,IF(AND('[1]Multi-Field'!$E$40=[1]Lists!BF86,'[1]Multi-Field'!$F$40="undrained"),BH86,""))</f>
        <v/>
      </c>
      <c r="CX86" s="409" t="str">
        <f>IF(AND('[1]Multi-Field'!$E$42=[1]Lists!BF86,'[1]Multi-Field'!$F$42="Drained"),BI86,IF(AND('[1]Multi-Field'!$E$42=[1]Lists!BF86,'[1]Multi-Field'!$F$42="undrained"),BH86,""))</f>
        <v/>
      </c>
      <c r="CY86" s="409" t="str">
        <f>IF(AND('[1]Multi-Field'!$E$43=[1]Lists!BF86,'[1]Multi-Field'!$F$43="Drained"),BI86,IF(AND('[1]Multi-Field'!$E$43=[1]Lists!BF86,'[1]Multi-Field'!$F$43="undrained"),BH86,""))</f>
        <v/>
      </c>
      <c r="CZ86" s="409" t="str">
        <f>IF(AND('[1]Multi-Field'!$E$44=[1]Lists!BF86,'[1]Multi-Field'!$F$44="Drained"),BI86,IF(AND('[1]Multi-Field'!$E$44=[1]Lists!BF86,'[1]Multi-Field'!$F$44="undrained"),BH86,""))</f>
        <v/>
      </c>
      <c r="DA86" s="409" t="str">
        <f>IF(AND('[1]Multi-Field'!$E$45=[1]Lists!BF86,'[1]Multi-Field'!$F$45="Drained"),BI86,IF(AND('[1]Multi-Field'!$E$45=[1]Lists!BF86,'[1]Multi-Field'!$F$45="undrained"),BH86,""))</f>
        <v/>
      </c>
      <c r="DB86" s="409" t="str">
        <f>IF(AND('[1]Multi-Field'!$E$46=[1]Lists!BF86,'[1]Multi-Field'!$F$46="Drained"),BI86,IF(AND('[1]Multi-Field'!$E$46=[1]Lists!BF86,'[1]Multi-Field'!$F$46="undrained"),BH86,""))</f>
        <v/>
      </c>
      <c r="DC86" s="409" t="str">
        <f>IF(AND('[1]Multi-Field'!$E$47=[1]Lists!BF86,'[1]Multi-Field'!$F$47="Drained"),BI86,IF(AND('[1]Multi-Field'!$E$47=[1]Lists!BF86,'[1]Multi-Field'!$F$47="undrained"),BH86,""))</f>
        <v/>
      </c>
      <c r="DD86" s="409" t="str">
        <f>IF(AND('[1]Multi-Field'!$E$48=[1]Lists!BF86,'[1]Multi-Field'!$F$48="Drained"),BI86,IF(AND('[1]Multi-Field'!$E$48=[1]Lists!BF86,'[1]Multi-Field'!$F$48="undrained"),BH86,""))</f>
        <v/>
      </c>
      <c r="DE86" s="409" t="str">
        <f>IF(AND('[1]Multi-Field'!$E$49=[1]Lists!BF86,'[1]Multi-Field'!$F$49="Drained"),BI86,IF(AND('[1]Multi-Field'!$E$49=[1]Lists!BF86,'[1]Multi-Field'!$F$9="undrained"),BH86,""))</f>
        <v/>
      </c>
      <c r="DF86" s="409" t="str">
        <f>IF(AND('[1]Multi-Field'!$E$50=[1]Lists!BF86,'[1]Multi-Field'!$F$50="Drained"),BI86,IF(AND('[1]Multi-Field'!$E$50=[1]Lists!BF86,'[1]Multi-Field'!$F$50="undrained"),BH86,""))</f>
        <v/>
      </c>
      <c r="DG86" s="409" t="str">
        <f>IF(AND('[1]Multi-Field'!$E$51=[1]Lists!BF86,'[1]Multi-Field'!$F$51="Drained"),BI86,IF(AND('[1]Multi-Field'!$E$51=[1]Lists!BF86,'[1]Multi-Field'!$F$51="undrained"),BH86,""))</f>
        <v/>
      </c>
      <c r="DH86" s="409" t="str">
        <f>IF(AND('[1]Multi-Field'!$E$52=[1]Lists!BF86,'[1]Multi-Field'!$F$52="Drained"),BI86,IF(AND('[1]Multi-Field'!$E$52=[1]Lists!BF86,'[1]Multi-Field'!$F$52="undrained"),BH86,""))</f>
        <v/>
      </c>
      <c r="DI86" s="409" t="str">
        <f>IF(AND('[1]Multi-Field'!$E$53=[1]Lists!BF86,'[1]Multi-Field'!$F$53="Drained"),BI86,IF(AND('[1]Multi-Field'!$E$53=[1]Lists!BF86,'[1]Multi-Field'!$F$53="undrained"),BH86,""))</f>
        <v/>
      </c>
      <c r="DJ86" s="409" t="str">
        <f>IF(AND('[1]Multi-Field'!$E$54=[1]Lists!BF86,'[1]Multi-Field'!$F$54="Drained"),BI86,IF(AND('[1]Multi-Field'!$E$54=[1]Lists!BF86,'[1]Multi-Field'!$F$54="undrained"),BH86,""))</f>
        <v/>
      </c>
      <c r="DK86" s="409" t="str">
        <f>IF(AND('[1]Multi-Field'!$E$55=[1]Lists!BF86,'[1]Multi-Field'!$F$55="Drained"),BI86,IF(AND('[1]Multi-Field'!$E$55=[1]Lists!BF86,'[1]Multi-Field'!$F$55="undrained"),BH86,""))</f>
        <v/>
      </c>
      <c r="DL86" s="409" t="str">
        <f>IF(AND('[1]Multi-Field'!$E$56=[1]Lists!BF86,'[1]Multi-Field'!$F$56="Drained"),BI86,IF(AND('[1]Multi-Field'!$E$56=[1]Lists!BF86,'[1]Multi-Field'!$F$56="undrained"),BH86,""))</f>
        <v/>
      </c>
      <c r="DM86" s="409" t="str">
        <f>IF(AND('[1]Multi-Field'!$E$57=[1]Lists!BF86,'[1]Multi-Field'!$F$57="Drained"),BI86,IF(AND('[1]Multi-Field'!$E$57=[1]Lists!BF86,'[1]Multi-Field'!$F$57="undrained"),BH86,""))</f>
        <v/>
      </c>
      <c r="DN86" s="409" t="str">
        <f>IF(AND('[1]Multi-Field'!$E$58=[1]Lists!BF86,'[1]Multi-Field'!$F$58="Drained"),BI86,IF(AND('[1]Multi-Field'!$E$58=[1]Lists!BF86,'[1]Multi-Field'!$F$58="undrained"),BH86,""))</f>
        <v/>
      </c>
      <c r="DO86" s="409" t="str">
        <f>IF(AND('[1]Multi-Field'!$E$59=[1]Lists!BF86,'[1]Multi-Field'!$F$59="Drained"),BI86,IF(AND('[1]Multi-Field'!$E$59=[1]Lists!BF86,'[1]Multi-Field'!$F$59="undrained"),BH86,""))</f>
        <v/>
      </c>
      <c r="DP86" s="409" t="str">
        <f>IF(AND('[1]Multi-Field'!$E$60=[1]Lists!BF86,'[1]Multi-Field'!$F$60="Drained"),BI86,IF(AND('[1]Multi-Field'!$E$60=[1]Lists!BF86,'[1]Multi-Field'!$F$60="undrained"),BH86,""))</f>
        <v/>
      </c>
      <c r="DQ86" s="409" t="str">
        <f>IF(AND('[1]Multi-Field'!$E$61=[1]Lists!BF86,'[1]Multi-Field'!$F$61="Drained"),BI86,IF(AND('[1]Multi-Field'!$E$61=[1]Lists!BF86,'[1]Multi-Field'!$F$61="undrained"),BH86,""))</f>
        <v/>
      </c>
      <c r="DR86" s="409" t="str">
        <f>IF(AND('[1]Multi-Field'!$E$62=[1]Lists!BF86,'[1]Multi-Field'!$F$62="Drained"),BI86,IF(AND('[1]Multi-Field'!$E$62=[1]Lists!BF86,'[1]Multi-Field'!$F$62="undrained"),BH86,""))</f>
        <v/>
      </c>
      <c r="DS86" s="409" t="str">
        <f>IF(AND('[1]Multi-Field'!$E$63=[1]Lists!BF86,'[1]Multi-Field'!$F$63="Drained"),BI86,IF(AND('[1]Multi-Field'!$E$63=[1]Lists!BF86,'[1]Multi-Field'!$F$63="undrained"),BH86,""))</f>
        <v/>
      </c>
      <c r="DT86" s="409" t="str">
        <f>IF(AND('[1]Multi-Field'!$E$64=[1]Lists!BF86,'[1]Multi-Field'!$F$64="Drained"),BI86,IF(AND('[1]Multi-Field'!$E$64=[1]Lists!BF86,'[1]Multi-Field'!$F$64="undrained"),BH86,""))</f>
        <v/>
      </c>
      <c r="DU86" s="409" t="str">
        <f>IF(AND('[1]Multi-Field'!$E$65=[1]Lists!BF86,'[1]Multi-Field'!$F$65="Drained"),BI86,IF(AND('[1]Multi-Field'!$E$65=[1]Lists!BF86,'[1]Multi-Field'!$F$65="undrained"),BH86,""))</f>
        <v/>
      </c>
      <c r="DV86" s="409" t="str">
        <f>IF(AND('[1]Multi-Field'!$E$66=[1]Lists!BF86,'[1]Multi-Field'!$F$66="Drained"),BI86,IF(AND('[1]Multi-Field'!$E$66=[1]Lists!BF86,'[1]Multi-Field'!$F$66="undrained"),BH86,""))</f>
        <v/>
      </c>
      <c r="DW86" s="409" t="str">
        <f>IF(AND('[1]Multi-Field'!$E$67=[1]Lists!BF86,'[1]Multi-Field'!$F$67="Drained"),BI86,IF(AND('[1]Multi-Field'!$E$67=[1]Lists!BF86,'[1]Multi-Field'!$F$67="undrained"),BH86,""))</f>
        <v/>
      </c>
      <c r="DX86" s="409" t="str">
        <f>IF(AND('[1]Multi-Field'!$E$68=[1]Lists!BF86,'[1]Multi-Field'!$F$68="Drained"),BI86,IF(AND('[1]Multi-Field'!$E$68=[1]Lists!BF86,'[1]Multi-Field'!$F$68="undrained"),BH86,""))</f>
        <v/>
      </c>
      <c r="DY86" s="409" t="str">
        <f>IF(AND('[1]Multi-Field'!$E$69=[1]Lists!BF86,'[1]Multi-Field'!$F$69="Drained"),BI86,IF(AND('[1]Multi-Field'!$E$69=[1]Lists!BF86,'[1]Multi-Field'!$F$69="undrained"),BH86,""))</f>
        <v/>
      </c>
      <c r="DZ86" s="409" t="str">
        <f>IF(AND('[1]Multi-Field'!$E$70=[1]Lists!BF86,'[1]Multi-Field'!$F$70="Drained"),BI86,IF(AND('[1]Multi-Field'!$E$70=[1]Lists!BF86,'[1]Multi-Field'!$F$70="undrained"),BH86,""))</f>
        <v/>
      </c>
      <c r="EA86" s="409" t="str">
        <f>IF(AND('[1]Multi-Field'!$E$71=[1]Lists!BF86,'[1]Multi-Field'!$F$71="Drained"),BI86,IF(AND('[1]Multi-Field'!$E$71=[1]Lists!BF86,'[1]Multi-Field'!$F$71="undrained"),BH86,""))</f>
        <v/>
      </c>
      <c r="EB86" s="409" t="str">
        <f>IF(AND('[1]Multi-Field'!$E$72=[1]Lists!BF86,'[1]Multi-Field'!$F$72="Drained"),BI86,IF(AND('[1]Multi-Field'!$E$72=[1]Lists!BF86,'[1]Multi-Field'!$F$72="undrained"),BH86,""))</f>
        <v/>
      </c>
      <c r="EC86" s="409" t="str">
        <f>IF(AND('[1]Multi-Field'!$E$73=[1]Lists!BF86,'[1]Multi-Field'!$F$73="Drained"),BI86,IF(AND('[1]Multi-Field'!$E$73=[1]Lists!BF86,'[1]Multi-Field'!$F$73="undrained"),BH86,""))</f>
        <v/>
      </c>
      <c r="ED86" s="409" t="str">
        <f>IF(AND('[1]Multi-Field'!$E$74=[1]Lists!BF86,'[1]Multi-Field'!$F$74="Drained"),BI86,IF(AND('[1]Multi-Field'!$E$74=[1]Lists!BF86,'[1]Multi-Field'!$F$74="undrained"),BH86,""))</f>
        <v/>
      </c>
      <c r="EE86" s="409" t="str">
        <f>IF(AND('[1]Multi-Field'!$E$75=[1]Lists!BF86,'[1]Multi-Field'!$F$75="Drained"),BI86,IF(AND('[1]Multi-Field'!$E$75=[1]Lists!BF86,'[1]Multi-Field'!$F$75="undrained"),BH86,""))</f>
        <v/>
      </c>
      <c r="EF86" s="409" t="str">
        <f>IF(AND('[1]Multi-Field'!$E$76=[1]Lists!BF86,'[1]Multi-Field'!$F$76="Drained"),BI86,IF(AND('[1]Multi-Field'!$E$76=[1]Lists!BF86,'[1]Multi-Field'!$F$6="undrained"),BH86,""))</f>
        <v/>
      </c>
      <c r="EG86" s="409" t="str">
        <f>IF(AND('[1]Multi-Field'!$E$77=[1]Lists!BF86,'[1]Multi-Field'!$F$77="Drained"),BI86,IF(AND('[1]Multi-Field'!$E$77=[1]Lists!BF86,'[1]Multi-Field'!$F$77="undrained"),BH86,""))</f>
        <v/>
      </c>
      <c r="EH86" s="409" t="str">
        <f>IF(AND('[1]Multi-Field'!$E$78=[1]Lists!BF86,'[1]Multi-Field'!$F$78="Drained"),BI86,IF(AND('[1]Multi-Field'!$E$78=[1]Lists!BF86,'[1]Multi-Field'!$F$78="undrained"),BH86,""))</f>
        <v/>
      </c>
      <c r="EI86" s="409" t="str">
        <f>IF(AND('[1]Multi-Field'!$E$79=[1]Lists!BF86,'[1]Multi-Field'!$F$79="Drained"),BI86,IF(AND('[1]Multi-Field'!$E$79=[1]Lists!BF86,'[1]Multi-Field'!$F$79="undrained"),BH86,""))</f>
        <v/>
      </c>
      <c r="EJ86" s="409" t="str">
        <f>IF(AND('[1]Multi-Field'!$E$80=[1]Lists!BF86,'[1]Multi-Field'!$F$80="Drained"),BI86,IF(AND('[1]Multi-Field'!$E$80=[1]Lists!BF86,'[1]Multi-Field'!$F$80="undrained"),BH86,""))</f>
        <v/>
      </c>
      <c r="EK86" s="409" t="str">
        <f>IF(AND('[1]Multi-Field'!$E$81=[1]Lists!BF86,'[1]Multi-Field'!$F$81="Drained"),BI86,IF(AND('[1]Multi-Field'!$E$81=[1]Lists!BF86,'[1]Multi-Field'!$F$81="undrained"),BH86,""))</f>
        <v/>
      </c>
      <c r="EL86" s="409" t="str">
        <f>IF(AND('[1]Multi-Field'!$E$82=[1]Lists!BF86,'[1]Multi-Field'!$F$82="Drained"),BI86,IF(AND('[1]Multi-Field'!$E$82=[1]Lists!BF86,'[1]Multi-Field'!$F$82="undrained"),BH86,""))</f>
        <v/>
      </c>
      <c r="EM86" s="409" t="str">
        <f>IF(AND('[1]Multi-Field'!$E$83=[1]Lists!BF86,'[1]Multi-Field'!$F$83="Drained"),BI86,IF(AND('[1]Multi-Field'!$E$83=[1]Lists!BF86,'[1]Multi-Field'!$F$83="undrained"),BH86,""))</f>
        <v/>
      </c>
      <c r="EN86" s="409" t="str">
        <f>IF(AND('[1]Multi-Field'!$E$84=[1]Lists!BF86,'[1]Multi-Field'!$F$84="Drained"),BI86,IF(AND('[1]Multi-Field'!$E$84=[1]Lists!BF86,'[1]Multi-Field'!$F$84="undrained"),BH86,""))</f>
        <v/>
      </c>
      <c r="EO86" s="409" t="str">
        <f>IF(AND('[1]Multi-Field'!$E$85=[1]Lists!BF86,'[1]Multi-Field'!$F$85="Drained"),BI86,IF(AND('[1]Multi-Field'!$E$85=[1]Lists!BF86,'[1]Multi-Field'!$F$85="undrained"),BH86,""))</f>
        <v/>
      </c>
      <c r="EP86" s="409" t="str">
        <f>IF(AND('[1]Multi-Field'!$E$86=[1]Lists!BF86,'[1]Multi-Field'!$F$86="Drained"),BI86,IF(AND('[1]Multi-Field'!$E$86=[1]Lists!BF86,'[1]Multi-Field'!$F$86="undrained"),BH86,""))</f>
        <v/>
      </c>
      <c r="EQ86" s="409">
        <f>IF(AND('[1]Multi-Field'!$E$87=[1]Lists!BF86,'[1]Multi-Field'!$F$87="Drained"),BI86,IF(AND('[1]Multi-Field'!$E$87=[1]Lists!BF86,'[1]Multi-Field'!$F$87="undrained"),BH86,""))</f>
        <v>5</v>
      </c>
      <c r="ER86" s="409" t="str">
        <f>IF(AND('[1]Multi-Field'!$E$88=[1]Lists!BF86,'[1]Multi-Field'!$F$88="Drained"),BI86,IF(AND('[1]Multi-Field'!$E$88=[1]Lists!BF86,'[1]Multi-Field'!$F$88="undrained"),BH86,""))</f>
        <v/>
      </c>
      <c r="ES86" s="409" t="str">
        <f>IF(AND('[1]Multi-Field'!$E$89=[1]Lists!BF86,'[1]Multi-Field'!$F$89="Drained"),BI86,IF(AND('[1]Multi-Field'!$E$89=[1]Lists!BF86,'[1]Multi-Field'!$F$89="undrained"),BH86,""))</f>
        <v/>
      </c>
      <c r="ET86" s="409" t="str">
        <f>IF(AND('[1]Multi-Field'!$E$90=[1]Lists!BF86,'[1]Multi-Field'!$F$90="Drained"),BI86,IF(AND('[1]Multi-Field'!$E$90=[1]Lists!BF86,'[1]Multi-Field'!$F$90="undrained"),BH86,""))</f>
        <v/>
      </c>
      <c r="EU86" s="409" t="str">
        <f>IF(AND('[1]Multi-Field'!$E$91=[1]Lists!BF86,'[1]Multi-Field'!$F$91="Drained"),BI86,IF(AND('[1]Multi-Field'!$E$91=[1]Lists!BF86,'[1]Multi-Field'!$F$91="undrained"),BH86,""))</f>
        <v/>
      </c>
      <c r="EV86" s="409" t="str">
        <f>IF(AND('[1]Multi-Field'!$E$92=[1]Lists!BF86,'[1]Multi-Field'!$F$92="Drained"),BI86,IF(AND('[1]Multi-Field'!$E$92=[1]Lists!BF86,'[1]Multi-Field'!$F$92="undrained"),BH86,""))</f>
        <v/>
      </c>
      <c r="EW86" s="409" t="str">
        <f>IF(AND('[1]Multi-Field'!$E$93=[1]Lists!BF86,'[1]Multi-Field'!$F$93="Drained"),BI86,IF(AND('[1]Multi-Field'!$E$93=[1]Lists!BF86,'[1]Multi-Field'!$F$93="undrained"),BH86,""))</f>
        <v/>
      </c>
      <c r="EX86" s="409" t="str">
        <f>IF(AND('[1]Multi-Field'!$E$94=[1]Lists!BF86,'[1]Multi-Field'!$F$94="Drained"),BI86,IF(AND('[1]Multi-Field'!$E$94=[1]Lists!BF86,'[1]Multi-Field'!$F$94="undrained"),BH86,""))</f>
        <v/>
      </c>
      <c r="EY86" s="409" t="str">
        <f>IF(AND('[1]Multi-Field'!$E$95=[1]Lists!BF86,'[1]Multi-Field'!$F$95="Drained"),BI86,IF(AND('[1]Multi-Field'!$E$95=[1]Lists!BF86,'[1]Multi-Field'!$F$95="undrained"),BH86,""))</f>
        <v/>
      </c>
      <c r="EZ86" s="409" t="str">
        <f>IF(AND('[1]Multi-Field'!$E$96=[1]Lists!BF86,'[1]Multi-Field'!$F$96="Drained"),BI86,IF(AND('[1]Multi-Field'!$E$96=[1]Lists!BF86,'[1]Multi-Field'!$F$96="undrained"),BH86,""))</f>
        <v/>
      </c>
      <c r="FA86" s="409" t="str">
        <f>IF(AND('[1]Multi-Field'!$E$97=[1]Lists!BF86,'[1]Multi-Field'!$F$97="Drained"),BI86,IF(AND('[1]Multi-Field'!$E$97=[1]Lists!BF86,'[1]Multi-Field'!$F$97="undrained"),BH86,""))</f>
        <v/>
      </c>
      <c r="FB86" s="409" t="str">
        <f>IF(AND('[1]Multi-Field'!$E$98=[1]Lists!BF86,'[1]Multi-Field'!$F$98="Drained"),BI86,IF(AND('[1]Multi-Field'!$E$98=[1]Lists!BF86,'[1]Multi-Field'!$F$98="undrained"),BH86,""))</f>
        <v/>
      </c>
      <c r="FC86" s="409" t="str">
        <f>IF(AND('[1]Multi-Field'!$E$99=[1]Lists!BF86,'[1]Multi-Field'!$F$99="Drained"),BI86,IF(AND('[1]Multi-Field'!$E$99=[1]Lists!BF86,'[1]Multi-Field'!$F$99="undrained"),BH86,""))</f>
        <v/>
      </c>
      <c r="FD86" s="409" t="str">
        <f>IF(AND('[1]Multi-Field'!$E$100=[1]Lists!BF86,'[1]Multi-Field'!$F$100="Drained"),BI86,IF(AND('[1]Multi-Field'!$E$100=[1]Lists!BF86,'[1]Multi-Field'!$F$100="undrained"),BH86,""))</f>
        <v/>
      </c>
      <c r="FE86" s="409" t="str">
        <f>IF(AND('[1]Multi-Field'!$E$101=[1]Lists!BF86,'[1]Multi-Field'!$F$101="Drained"),BI86,IF(AND('[1]Multi-Field'!$E$101=[1]Lists!BF86,'[1]Multi-Field'!$F$101="undrained"),BH86,""))</f>
        <v/>
      </c>
      <c r="FF86" s="409" t="str">
        <f>IF(AND('[1]Multi-Field'!$E$102=[1]Lists!BF86,'[1]Multi-Field'!$F$102="Drained"),BI86,IF(AND('[1]Multi-Field'!$E$102=[1]Lists!BF86,'[1]Multi-Field'!$F$102="undrained"),BH86,""))</f>
        <v/>
      </c>
      <c r="FG86" s="409" t="str">
        <f>IF(AND('[1]Multi-Field'!$E$103=[1]Lists!BF86,'[1]Multi-Field'!$F$103="Drained"),BI86,IF(AND('[1]Multi-Field'!$E$103=[1]Lists!BF86,'[1]Multi-Field'!$F$103="undrained"),BH86,""))</f>
        <v/>
      </c>
      <c r="FH86" s="409" t="str">
        <f>IF(AND('[1]Multi-Field'!$E$104=[1]Lists!BF86,'[1]Multi-Field'!$F$104="Drained"),BI86,IF(AND('[1]Multi-Field'!$E$104=[1]Lists!BF86,'[1]Multi-Field'!$F$104="undrained"),BH86,""))</f>
        <v/>
      </c>
      <c r="FI86" s="409" t="str">
        <f>IF(AND('[1]Multi-Field'!$E$105=[1]Lists!BF86,'[1]Multi-Field'!$F$105="Drained"),BI86,IF(AND('[1]Multi-Field'!$E$105=[1]Lists!BF86,'[1]Multi-Field'!$F$105="undrained"),BH86,""))</f>
        <v/>
      </c>
      <c r="FJ86" s="409" t="str">
        <f>IF(AND('[1]Multi-Field'!$E$106=[1]Lists!BF86,'[1]Multi-Field'!$F$106="Drained"),BI86,IF(AND('[1]Multi-Field'!$E$106=[1]Lists!BF86,'[1]Multi-Field'!$F$106="undrained"),BH86,""))</f>
        <v/>
      </c>
      <c r="FK86" s="409" t="str">
        <f>IF(AND('[1]Multi-Field'!$E$107=[1]Lists!BF86,'[1]Multi-Field'!$F$107="Drained"),BI86,IF(AND('[1]Multi-Field'!$E$107=[1]Lists!BF86,'[1]Multi-Field'!$F$107="undrained"),BH86,""))</f>
        <v/>
      </c>
      <c r="FL86" s="409" t="str">
        <f>IF(AND('[1]Multi-Field'!$E$108=[1]Lists!BF86,'[1]Multi-Field'!$F$108="Drained"),BI86,IF(AND('[1]Multi-Field'!$E$108=[1]Lists!BF86,'[1]Multi-Field'!$F$108="undrained"),BH86,""))</f>
        <v/>
      </c>
      <c r="FM86" s="409" t="str">
        <f>IF(AND('[1]Multi-Field'!$E$109=[1]Lists!BF86,'[1]Multi-Field'!$F$109="Drained"),BI86,IF(AND('[1]Multi-Field'!$E$109=[1]Lists!BF86,'[1]Multi-Field'!$F$109="undrained"),BH86,""))</f>
        <v/>
      </c>
      <c r="FN86" s="409" t="str">
        <f>IF(AND('[1]Multi-Field'!$E$110=[1]Lists!BF86,'[1]Multi-Field'!$F$110="Drained"),BI86,IF(AND('[1]Multi-Field'!$E$110=[1]Lists!BF86,'[1]Multi-Field'!$F$110="undrained"),BH86,""))</f>
        <v/>
      </c>
      <c r="FO86" s="409" t="str">
        <f>IF(AND('[1]Multi-Field'!$E$111=[1]Lists!BF86,'[1]Multi-Field'!$F$111="Drained"),BI86,IF(AND('[1]Multi-Field'!$E$111=[1]Lists!BF86,'[1]Multi-Field'!$F$111="undrained"),BH86,""))</f>
        <v/>
      </c>
      <c r="FP86" s="409" t="str">
        <f>IF(AND('[1]Multi-Field'!$E$112=[1]Lists!BF86,'[1]Multi-Field'!$F$112="Drained"),BI86,IF(AND('[1]Multi-Field'!$E$112=[1]Lists!BF86,'[1]Multi-Field'!$F$112="undrained"),BH86,""))</f>
        <v/>
      </c>
      <c r="FQ86" s="409" t="str">
        <f>IF(AND('[1]Multi-Field'!$E$113=[1]Lists!BF86,'[1]Multi-Field'!$F$113="Drained"),BI86,IF(AND('[1]Multi-Field'!$E$113=[1]Lists!BF86,'[1]Multi-Field'!$F$113="undrained"),BH86,""))</f>
        <v/>
      </c>
      <c r="FR86" s="409" t="str">
        <f>IF(AND('[1]Multi-Field'!$E$114=[1]Lists!BF86,'[1]Multi-Field'!$F$114="Drained"),BI86,IF(AND('[1]Multi-Field'!$E$114=[1]Lists!BF86,'[1]Multi-Field'!$F$114="undrained"),BH86,""))</f>
        <v/>
      </c>
      <c r="FS86" s="409" t="str">
        <f>IF(AND('[1]Multi-Field'!$E$115=[1]Lists!BF86,'[1]Multi-Field'!$F$115="Drained"),BI86,IF(AND('[1]Multi-Field'!$E$115=[1]Lists!BF86,'[1]Multi-Field'!$F$115="undrained"),BH86,""))</f>
        <v/>
      </c>
      <c r="FT86" s="409" t="str">
        <f>IF(AND('[1]Multi-Field'!$E$116=[1]Lists!BF86,'[1]Multi-Field'!$F$116="Drained"),BI86,IF(AND('[1]Multi-Field'!$E$116=[1]Lists!BF86,'[1]Multi-Field'!$F$116="undrained"),BH86,""))</f>
        <v/>
      </c>
      <c r="FU86" s="409" t="str">
        <f>IF(AND('[1]Multi-Field'!$E$117=[1]Lists!BF86,'[1]Multi-Field'!$F$117="Drained"),BI86,IF(AND('[1]Multi-Field'!$E$117=[1]Lists!BF86,'[1]Multi-Field'!$F$117="undrained"),BH86,""))</f>
        <v/>
      </c>
      <c r="FV86" s="409" t="str">
        <f>IF(AND('[1]Multi-Field'!$E$118=[1]Lists!BF86,'[1]Multi-Field'!$F$118="Drained"),BI86,IF(AND('[1]Multi-Field'!$E$118=[1]Lists!BF86,'[1]Multi-Field'!$F$118="undrained"),BH86,""))</f>
        <v/>
      </c>
      <c r="FW86" s="409" t="str">
        <f>IF(AND('[1]Multi-Field'!$E$119=[1]Lists!BF86,'[1]Multi-Field'!$F$119="Drained"),BI86,IF(AND('[1]Multi-Field'!$E$119=[1]Lists!BF86,'[1]Multi-Field'!$F$119="undrained"),BH86,""))</f>
        <v/>
      </c>
      <c r="FX86" s="409" t="str">
        <f>IF(AND('[1]Multi-Field'!$E$120=[1]Lists!BF86,'[1]Multi-Field'!$F$120="Drained"),BI86,IF(AND('[1]Multi-Field'!$E$120=[1]Lists!BF86,'[1]Multi-Field'!$F$120="undrained"),BH86,""))</f>
        <v/>
      </c>
      <c r="FZ86" t="s">
        <v>870</v>
      </c>
      <c r="GC86" s="4">
        <f>'[1]Multi-Field'!B84</f>
        <v>0</v>
      </c>
      <c r="GD86" s="73" t="str">
        <f>IF(OR('[1]Multi-Field'!Q84=$FZ$43,'[1]Multi-Field'!Q84=$FZ$44),'[1]Multi-Field'!BS84,"")</f>
        <v/>
      </c>
      <c r="GE86" s="4" t="str">
        <f>IF(AND(OR('[1]Multi-Field'!Q84=$FZ$86,'[1]Multi-Field'!Q84=$FZ$94,'[1]Multi-Field'!Q84=$FZ$87,'[1]Multi-Field'!Q84=[1]Lists!$FZ$93,'[1]Multi-Field'!Q84=$FZ$59),'[1]Multi-Field'!BS84&gt;50),'[1]Multi-Field'!BS84*0.8,IF(AND(OR('[1]Multi-Field'!Q84=$FZ$86,'[1]Multi-Field'!Q84=$FZ$94,'[1]Multi-Field'!Q84=$FZ$87,'[1]Multi-Field'!Q84=[1]Lists!$FZ$93,'[1]Multi-Field'!Q84=[1]Lists!$FZ$59),'[1]Multi-Field'!BS84&lt;50),'[1]Multi-Field'!BS84,""))</f>
        <v/>
      </c>
      <c r="GF86" s="4" t="str">
        <f>IF(OR('[1]Multi-Field'!Q84=[1]Lists!$FZ$7,'[1]Multi-Field'!Q84=[1]Lists!$FZ$5,'[1]Multi-Field'!Q84=[1]Lists!$FZ$24,'[1]Multi-Field'!Q84=[1]Lists!$FZ$10,'[1]Multi-Field'!Q84=[1]Lists!$FZ$8, '[1]Multi-Field'!Q84=[1]Lists!$FZ$25, '[1]Multi-Field'!Q84=[1]Lists!$FZ$23, '[1]Multi-Field'!Q84= [1]Lists!$FZ$47, '[1]Multi-Field'!Q84=[1]Lists!$FZ$49, '[1]Multi-Field'!Q84=[1]Lists!$FZ$48,'[1]Multi-Field'!Q84=[1]Lists!$FZ$3, '[1]Multi-Field'!Q84=[1]Lists!$FZ$14,'[1]Multi-Field'!Q84=[1]Lists!$FZ$36, '[1]Multi-Field'!Q84=[1]Lists!$FZ$41,'[1]Multi-Field'!Q84=[1]Lists!$FZ$42),0,"")</f>
        <v/>
      </c>
      <c r="GG86" s="4" t="str">
        <f>IF(OR('[1]Multi-Field'!Q84=[1]Lists!$FZ$6,'[1]Multi-Field'!Q84=[1]Lists!$FZ$4, '[1]Multi-Field'!Q113=[1]Lists!$FZ$11, '[1]Multi-Field'!Q84=[1]Lists!$FZ$1),100*IF('[1]Multi-Field'!U84=onepercent,0.75,IF('[1]Multi-Field'!U84=onetotwentyfivepercent,0.4,IF(OR('[1]Multi-Field'!U84=twentysixtofiftypercent,'[1]Multi-Field'!U84=greaterthanfiftypercent),0,""))),"")</f>
        <v/>
      </c>
      <c r="GH86" s="4" t="str">
        <f>IF(OR('[1]Multi-Field'!Q84=[1]Lists!$FZ$53,'[1]Multi-Field'!Q84=[1]Lists!$FZ$55), 50,IF('[1]Multi-Field'!Q84=[1]Lists!$FZ$54,225,IF('[1]Multi-Field'!Q84=[1]Lists!$FZ$56,75,"")))</f>
        <v/>
      </c>
      <c r="GI86" s="4" t="e">
        <f>#VALUE!</f>
        <v>#VALUE!</v>
      </c>
      <c r="GJ86" s="4" t="e">
        <f>#VALUE!</f>
        <v>#VALUE!</v>
      </c>
      <c r="GK86" s="4" t="str">
        <f>IF('[1]Multi-Field'!Q84=[1]Lists!$FZ$95,'[1]Multi-Field'!BS84*0.66,"")</f>
        <v/>
      </c>
      <c r="GM86" s="4" t="str">
        <f>IF(OR('[1]Multi-Field'!Q84=[1]Lists!$FZ$26,'[1]Multi-Field'!Q84=[1]Lists!$FZ$84),20,"")</f>
        <v/>
      </c>
      <c r="GN86" s="4" t="str">
        <f>IF(OR('[1]Multi-Field'!Q84=[1]Lists!$FZ$88,'[1]Multi-Field'!Q84=[1]Lists!$FZ$57),0,"")</f>
        <v/>
      </c>
      <c r="GO86" s="4" t="str">
        <f>IF(OR('[1]Multi-Field'!Q84=[1]Lists!$FZ$69,'[1]Multi-Field'!Q84=[1]Lists!$FZ$71,'[1]Multi-Field'!Q84=[1]Lists!$FZ$105),50,"")</f>
        <v/>
      </c>
      <c r="GP86" s="4" t="str">
        <f>IF(OR('[1]Multi-Field'!Q84=[1]Lists!$FZ$75,'[1]Multi-Field'!Q84=[1]Lists!$FZ$70),75,"")</f>
        <v/>
      </c>
      <c r="GQ86" s="4">
        <f>IF('[1]Multi-Field'!Q84=[1]Lists!$FZ$72,150,"")</f>
        <v>150</v>
      </c>
      <c r="GR86" s="4" t="str">
        <f>IF(OR('[1]Multi-Field'!Q84=[1]Lists!$FZ$74,'[1]Multi-Field'!Q84=[1]Lists!$FZ$73),40,"")</f>
        <v/>
      </c>
      <c r="GS86" s="4" t="str">
        <f>IF('[1]Multi-Field'!Q84=[1]Lists!$FZ$99,80,"")</f>
        <v/>
      </c>
      <c r="GT86" s="4" t="str">
        <f>IF('[1]Multi-Field'!Q84=[1]Lists!$FZ$106,70,"")</f>
        <v/>
      </c>
      <c r="GU86" s="4" t="e">
        <f t="shared" si="16"/>
        <v>#VALUE!</v>
      </c>
    </row>
    <row r="87" spans="1:203" ht="13.5" customHeight="1">
      <c r="A87" s="7" t="s">
        <v>174</v>
      </c>
      <c r="B87" s="7"/>
      <c r="C87" s="7"/>
      <c r="D87" s="8">
        <v>75</v>
      </c>
      <c r="E87" s="8">
        <f t="shared" si="12"/>
        <v>75</v>
      </c>
      <c r="F87" s="8">
        <f t="shared" si="13"/>
        <v>75</v>
      </c>
      <c r="G87" s="8">
        <v>75</v>
      </c>
      <c r="H87" s="8">
        <v>60</v>
      </c>
      <c r="I87" s="8">
        <f t="shared" si="17"/>
        <v>60</v>
      </c>
      <c r="J87" s="8">
        <f t="shared" si="18"/>
        <v>60</v>
      </c>
      <c r="K87" s="8">
        <v>60</v>
      </c>
      <c r="L87" s="8">
        <v>130</v>
      </c>
      <c r="M87" s="8">
        <f t="shared" si="14"/>
        <v>130</v>
      </c>
      <c r="N87" s="8">
        <f t="shared" si="15"/>
        <v>130</v>
      </c>
      <c r="O87" s="8">
        <v>130</v>
      </c>
      <c r="P87" s="391">
        <v>62</v>
      </c>
      <c r="Q87" s="394"/>
      <c r="R87" s="395" t="b">
        <f>IF(OR('Multi-Field'!AA64=Lists!$AC$42,'Multi-Field'!AA64=Lists!$AC$43),IF('Multi-Field'!Z64="x",(IF('Multi-Field'!AC64=Lists!$Q$11,Lists!$R$11,IF('Multi-Field'!AC64=Lists!$Q$12,Lists!$R$12,IF('Multi-Field'!AC64=Lists!$Q$13,Lists!$R$13,IF('Multi-Field'!AC64=Lists!$Q$14,Lists!$R$14))))),IF('Multi-Field'!X64="x",(IF('Multi-Field'!AC64=Lists!$Q$11,Lists!$S$11,IF('Multi-Field'!AC64=Lists!$Q$12,Lists!$S$12,IF('Multi-Field'!AC64=Lists!$Q$13,Lists!$S$13,IF('Multi-Field'!AC64=Lists!$Q$14,Lists!$S$14))))),IF('Multi-Field'!V64="x",(IF('Multi-Field'!AC64=Lists!$Q$11,Lists!$T$11,IF('Multi-Field'!AC64=Lists!$Q$12,Lists!$T$12,IF('Multi-Field'!AC64=Lists!$Q$13,Lists!$T$13,IF('Multi-Field'!AC64=Lists!$Q$14,Lists!$T$14))))),0))))</f>
        <v>0</v>
      </c>
      <c r="S87" s="395" t="str">
        <f t="shared" si="11"/>
        <v/>
      </c>
      <c r="T87" s="395"/>
      <c r="U87" s="396"/>
      <c r="V87" s="383">
        <f>IF(OR('Multi-Field'!AI73=$U$4,'Multi-Field'!AI73=$U$5,'Multi-Field'!AI73=$U$6,'Multi-Field'!AI73=$U$7,'Multi-Field'!AI73=$U$8,'Multi-Field'!AI73=$U$9),(IF('Multi-Field'!AJ73=$V$2,100,IF('Multi-Field'!AJ73=$V$3,65,IF('Multi-Field'!AJ73=$V$4,53,IF('Multi-Field'!AJ73=$V$5,41,IF('Multi-Field'!AJ73=$V$6,23,IF('Multi-Field'!AJ73=$V$7,0,0))))))),0)</f>
        <v>0</v>
      </c>
      <c r="W87" s="383" t="str">
        <f>IF(AND(OR('Multi-Field'!AF73=$S$3,'Multi-Field'!AF73=S75,'Multi-Field'!AF73=$S$7),'Multi-Field'!AN73&lt;18,'Multi-Field'!AN73&gt;0),35,IF('Multi-Field'!AF73=$S$4,55,IF(AND('Multi-Field'!AF73=$S$6,'Multi-Field'!AN73&lt;18),30,IF(AND('Multi-Field'!AN73&gt;17,OR('Multi-Field'!AF73=$S$3,'Multi-Field'!AF73=$S$5,'Multi-Field'!AF73= $S$6,'Multi-Field'!AF73=$S$7)),25,"0"))))</f>
        <v>0</v>
      </c>
      <c r="X87" s="383">
        <f>IF(OR('Multi-Field'!BA73=$U$4,'Multi-Field'!BA73=$U$5,'Multi-Field'!BA73=$U$6,'Multi-Field'!BA73=U77,'Multi-Field'!BA73=$U$8,'Multi-Field'!BA73=$U$9),(IF('Multi-Field'!BB73=$V$2,100,IF('Multi-Field'!BB73=$V$3,65,IF('Multi-Field'!BB73=$V$4,53,IF('Multi-Field'!BB73=$V$5,41,IF('Multi-Field'!BB73=$V$6,23,IF('Multi-Field'!BB73=$V$7,0,0))))))),0)</f>
        <v>0</v>
      </c>
      <c r="Y87" s="383" t="str">
        <f>IF(AND(OR('Multi-Field'!AX73=$S$3,'Multi-Field'!AX73=$S$5,'Multi-Field'!AX73=$S$7),'Multi-Field'!BF73&lt;18),35,IF('Multi-Field'!AX73=$S$4,55,IF(AND('Multi-Field'!AX73=$S$6,'Multi-Field'!BF73&lt;18),30,IF(AND('Multi-Field'!BF73&gt;17,OR('Multi-Field'!AX73=$S$3,'Multi-Field'!AX73=$S$5,'Multi-Field'!AX73=$S$6,'Multi-Field'!AX73=$S$7)),25,"0"))))</f>
        <v>0</v>
      </c>
      <c r="Z87" s="383">
        <v>71</v>
      </c>
      <c r="AC87" t="s">
        <v>872</v>
      </c>
      <c r="AI87" s="384">
        <f>'[1]Multi-Field'!B83</f>
        <v>0</v>
      </c>
      <c r="AJ87" s="385" t="e">
        <f>#VALUE!</f>
        <v>#VALUE!</v>
      </c>
      <c r="AK87" s="385" t="e">
        <f>#VALUE!</f>
        <v>#VALUE!</v>
      </c>
      <c r="AL87" s="385" t="e">
        <f>IF(AK87="","",IF('[1]Multi-Field'!AU83=20,10,IF(AK87-30&lt;0,0,AK87-30)))</f>
        <v>#VALUE!</v>
      </c>
      <c r="AM87" s="385" t="e">
        <f>#VALUE!</f>
        <v>#VALUE!</v>
      </c>
      <c r="AN87" s="385" t="e">
        <f t="shared" si="23"/>
        <v>#VALUE!</v>
      </c>
      <c r="AO87" s="385" t="e">
        <f>#VALUE!</f>
        <v>#VALUE!</v>
      </c>
      <c r="AP87" s="385" t="e">
        <f>#VALUE!</f>
        <v>#VALUE!</v>
      </c>
      <c r="AQ87" s="385" t="e">
        <f>#VALUE!</f>
        <v>#VALUE!</v>
      </c>
      <c r="AR87" s="385" t="e">
        <f>#VALUE!</f>
        <v>#VALUE!</v>
      </c>
      <c r="AS87" s="385" t="e">
        <f>IF(AR87="","",IF('[1]Multi-Field'!AU83&gt;9,0,AR87-15))</f>
        <v>#VALUE!</v>
      </c>
      <c r="AT87" s="385" t="e">
        <f>#VALUE!</f>
        <v>#VALUE!</v>
      </c>
      <c r="AU87" s="385" t="e">
        <f>#VALUE!</f>
        <v>#VALUE!</v>
      </c>
      <c r="AV87" s="385" t="e">
        <f>IF(AU87="","",IF('[1]Multi-Field'!AU83=9&gt;9,0,AU87-35))</f>
        <v>#VALUE!</v>
      </c>
      <c r="AW87" s="385" t="e">
        <f>#VALUE!</f>
        <v>#VALUE!</v>
      </c>
      <c r="AX87" s="385" t="e">
        <f t="shared" si="24"/>
        <v>#VALUE!</v>
      </c>
      <c r="AY87" s="385" t="str">
        <f>IF('[1]Multi-Field'!AU83="","",IF('[1]Multi-Field'!AU83&lt;1,100,IF('[1]Multi-Field'!AU83=1,75,IF('[1]Multi-Field'!AU83=2,50,IF('[1]Multi-Field'!AU83=3,25,IF('[1]Multi-Field'!AU83&gt;3,0,""))))))</f>
        <v/>
      </c>
      <c r="AZ87" s="385" t="str">
        <f t="shared" si="25"/>
        <v/>
      </c>
      <c r="BA87" s="385" t="e">
        <f>#VALUE!</f>
        <v>#VALUE!</v>
      </c>
      <c r="BB87" s="385" t="e">
        <f>IF(BA87="","",IF(AND('[1]Multi-Field'!AU83&lt;40,'[1]Multi-Field'!AU83&gt;9),40,IF('[1]Multi-Field'!AU83&gt;39,0,BA87+5)))</f>
        <v>#VALUE!</v>
      </c>
      <c r="BC87" s="386" t="e">
        <f t="shared" si="22"/>
        <v>#VALUE!</v>
      </c>
      <c r="BD87" s="283">
        <v>0.65</v>
      </c>
      <c r="BE87" s="283">
        <v>1.49</v>
      </c>
      <c r="BF87" s="411" t="s">
        <v>1258</v>
      </c>
      <c r="BG87" s="412">
        <v>4</v>
      </c>
      <c r="BH87" s="412">
        <v>5.5</v>
      </c>
      <c r="BI87" s="412">
        <v>5.5</v>
      </c>
      <c r="BJ87" s="409" t="e">
        <f>IF(AND('[1]Single Field'!#REF!=[1]Lists!BF87,'[1]Single Field'!#REF!="Drained"),"x",IF(AND('[1]Single Field'!#REF!=[1]Lists!BF87,'[1]Single Field'!#REF!="Undrained"),O,""))</f>
        <v>#REF!</v>
      </c>
      <c r="BK87" s="409" t="str">
        <f>IF(AND('[1]Multi-Field'!$E$3=[1]Lists!BF87,'[1]Multi-Field'!$F$3="Drained"),BI87,IF(AND('[1]Multi-Field'!$E$3=BF87,'[1]Multi-Field'!$F$3="undrained"),BH87,""))</f>
        <v/>
      </c>
      <c r="BL87" s="409" t="str">
        <f>IF(AND('[1]Multi-Field'!$E$4=BF87,'[1]Multi-Field'!$F$4="Drained"),BI87,IF(AND('[1]Multi-Field'!$E$4=BF87,'[1]Multi-Field'!$F$4="undrained"),BH87,""))</f>
        <v/>
      </c>
      <c r="BM87" s="409" t="str">
        <f>IF(AND('[1]Multi-Field'!$E$5=BF87,'[1]Multi-Field'!$F$5="Drained"),BI87,IF(AND('[1]Multi-Field'!$E$5=BF87,'[1]Multi-Field'!$F$5="undrained"),BH87,""))</f>
        <v/>
      </c>
      <c r="BN87" s="409" t="str">
        <f>IF(AND('[1]Multi-Field'!$E$6=BF87,'[1]Multi-Field'!$F$6="Drained"),BI87,IF(AND('[1]Multi-Field'!$E$6=BF87,'[1]Multi-Field'!$F$6="undrained"),BH87,""))</f>
        <v/>
      </c>
      <c r="BO87" s="409" t="str">
        <f>IF(AND('[1]Multi-Field'!$E$7=BF87,'[1]Multi-Field'!$F$7="Drained"),BI87,IF(AND('[1]Multi-Field'!$E$7=BF87,'[1]Multi-Field'!$F$7="undrained"),BH87,""))</f>
        <v/>
      </c>
      <c r="BP87" s="409" t="str">
        <f>IF(AND('[1]Multi-Field'!$E$8=BF87,'[1]Multi-Field'!$F$8="Drained"),BI87,IF(AND('[1]Multi-Field'!$E$8=BF87,'[1]Multi-Field'!$F$8="undrained"),BH87,""))</f>
        <v/>
      </c>
      <c r="BQ87" s="409" t="str">
        <f>IF(AND('[1]Multi-Field'!$E$9=BF87,'[1]Multi-Field'!$F$9="Drained"),BI87,IF(AND('[1]Multi-Field'!$E$9=BF87,'[1]Multi-Field'!$F$9="undrained"),BH87,""))</f>
        <v/>
      </c>
      <c r="BR87" s="409" t="str">
        <f>IF(AND('[1]Multi-Field'!$E$10=BF87,'[1]Multi-Field'!$F$10="Drained"),BI87,IF(AND('[1]Multi-Field'!$E$10=BF87,'[1]Multi-Field'!$F$10="undrained"),BH87,""))</f>
        <v/>
      </c>
      <c r="BS87" s="409" t="str">
        <f>IF(AND('[1]Multi-Field'!$E$11=BF87,'[1]Multi-Field'!$F$11="Drained"),BI87,IF(AND('[1]Multi-Field'!$E$11=BF87,'[1]Multi-Field'!$F$11="undrained"),BH87,""))</f>
        <v/>
      </c>
      <c r="BT87" s="409" t="str">
        <f>IF(AND('[1]Multi-Field'!$E$12=BF87,'[1]Multi-Field'!$F$12="Drained"),BI87,IF(AND('[1]Multi-Field'!$E$12=BF87,'[1]Multi-Field'!$F$12="undrained"),BH87,""))</f>
        <v/>
      </c>
      <c r="BU87" s="409" t="str">
        <f>IF(AND('[1]Multi-Field'!$E$13=BF87,'[1]Multi-Field'!$F$13="Drained"),BI87,IF(AND('[1]Multi-Field'!$E$3=BF87,'[1]Multi-Field'!$F$13="undrained"),BH87,""))</f>
        <v/>
      </c>
      <c r="BV87" s="409" t="str">
        <f>IF(AND('[1]Multi-Field'!$E$14=BF87,'[1]Multi-Field'!$F$14="Drained"),BI87,IF(AND('[1]Multi-Field'!$E$14=BF87,'[1]Multi-Field'!$F$14="undrained"),BH87,""))</f>
        <v/>
      </c>
      <c r="BW87" s="409" t="str">
        <f>IF(AND('[1]Multi-Field'!$E$15=BF87,'[1]Multi-Field'!$F$15="Drained"),BI87,IF(AND('[1]Multi-Field'!$E$15=BF87,'[1]Multi-Field'!$F$15="undrained"),BH87,""))</f>
        <v/>
      </c>
      <c r="BX87" s="409" t="str">
        <f>IF(AND('[1]Multi-Field'!$E$16=[1]Lists!BF87,'[1]Multi-Field'!$F$16="Drained"),BI87,IF(AND('[1]Multi-Field'!$E$16=[1]Lists!BF87,'[1]Multi-Field'!$F$16="undrained"),BH87,""))</f>
        <v/>
      </c>
      <c r="BY87" s="409" t="str">
        <f>IF(AND('[1]Multi-Field'!$E$17=[1]Lists!BF87,'[1]Multi-Field'!$F$17="Drained"),BI87,IF(AND('[1]Multi-Field'!$E$17=[1]Lists!BF87,'[1]Multi-Field'!$F$17="undrained"),BH87,""))</f>
        <v/>
      </c>
      <c r="BZ87" s="409" t="str">
        <f>IF(AND('[1]Multi-Field'!$E$18=[1]Lists!BF87,'[1]Multi-Field'!$F$18="Drained"),BI87,IF(AND('[1]Multi-Field'!$E$18=[1]Lists!BF87,'[1]Multi-Field'!$F$18="undrained"),BH87,""))</f>
        <v/>
      </c>
      <c r="CA87" s="409" t="str">
        <f>IF(AND('[1]Multi-Field'!$E$19=[1]Lists!BF87,'[1]Multi-Field'!$F$19="Drained"),BI87,IF(AND('[1]Multi-Field'!$E$19=[1]Lists!BF87,'[1]Multi-Field'!$F$19="undrained"),BH87,""))</f>
        <v/>
      </c>
      <c r="CB87" s="409" t="str">
        <f>IF(AND('[1]Multi-Field'!$E$20=[1]Lists!BF87,'[1]Multi-Field'!$F$20="Drained"),BI87,IF(AND('[1]Multi-Field'!$E$20=[1]Lists!BF87,'[1]Multi-Field'!$F$20="undrained"),BH87,""))</f>
        <v/>
      </c>
      <c r="CC87" s="409" t="str">
        <f>IF(AND('[1]Multi-Field'!$E$21=[1]Lists!BF87,'[1]Multi-Field'!$F$21="Drained"),BI87,IF(AND('[1]Multi-Field'!$E$21=[1]Lists!BF87,'[1]Multi-Field'!$F$21="undrained"),BH87,""))</f>
        <v/>
      </c>
      <c r="CD87" s="409" t="str">
        <f>IF(AND('[1]Multi-Field'!$E$22=[1]Lists!BF87,'[1]Multi-Field'!$F$22="Drained"),BI87,IF(AND('[1]Multi-Field'!$E$22=[1]Lists!BF87,'[1]Multi-Field'!$F$22="undrained"),BH87,""))</f>
        <v/>
      </c>
      <c r="CE87" s="409" t="str">
        <f>IF(AND('[1]Multi-Field'!$E$23=[1]Lists!BF87,'[1]Multi-Field'!$F$23="Drained"),BI87,IF(AND('[1]Multi-Field'!$E$23=[1]Lists!BF87,'[1]Multi-Field'!$F$23="undrained"),BH87,""))</f>
        <v/>
      </c>
      <c r="CF87" s="409" t="str">
        <f>IF(AND('[1]Multi-Field'!$E$24=[1]Lists!BF87,'[1]Multi-Field'!$F$24="Drained"),BI87,IF(AND('[1]Multi-Field'!$E$24=[1]Lists!BF87,'[1]Multi-Field'!$F$24="undrained"),BH87,""))</f>
        <v/>
      </c>
      <c r="CG87" s="409" t="str">
        <f>IF(AND('[1]Multi-Field'!$E$25=[1]Lists!BF87,'[1]Multi-Field'!$F$25="Drained"),BI87,IF(AND('[1]Multi-Field'!$E$25=[1]Lists!BF87,'[1]Multi-Field'!$F$25="undrained"),BH87,""))</f>
        <v/>
      </c>
      <c r="CH87" s="409" t="str">
        <f>IF(AND('[1]Multi-Field'!$E$26=[1]Lists!BF87,'[1]Multi-Field'!$F$26="Drained"),BI87,IF(AND('[1]Multi-Field'!$E$26=[1]Lists!BF87,'[1]Multi-Field'!$F$26="undrained"),BH87,""))</f>
        <v/>
      </c>
      <c r="CI87" s="409" t="str">
        <f>IF(AND('[1]Multi-Field'!$E$27=[1]Lists!BF87,'[1]Multi-Field'!$F$27="Drained"),BI87,IF(AND('[1]Multi-Field'!$E$27=[1]Lists!BF87,'[1]Multi-Field'!$F$27="undrained"),BH87,""))</f>
        <v/>
      </c>
      <c r="CJ87" s="409" t="str">
        <f>IF(AND('[1]Multi-Field'!$E$28=[1]Lists!BF87,'[1]Multi-Field'!$F$28="Drained"),BI87,IF(AND('[1]Multi-Field'!$E$28=[1]Lists!BF87,'[1]Multi-Field'!$F$28="undrained"),BH87,""))</f>
        <v/>
      </c>
      <c r="CK87" s="409" t="str">
        <f>IF(AND('[1]Multi-Field'!$E$29=[1]Lists!BF87,'[1]Multi-Field'!$F$29="Drained"),BI87,IF(AND('[1]Multi-Field'!$E$29=[1]Lists!BF87,'[1]Multi-Field'!$F$29="undrained"),BH87,""))</f>
        <v/>
      </c>
      <c r="CL87" s="409" t="str">
        <f>IF(AND('[1]Multi-Field'!$E$30=[1]Lists!BF87,'[1]Multi-Field'!$F$30="Drained"),BI87,IF(AND('[1]Multi-Field'!$E$30=[1]Lists!BF87,'[1]Multi-Field'!$F$30="undrained"),BH87,""))</f>
        <v/>
      </c>
      <c r="CM87" s="409" t="str">
        <f>IF(AND('[1]Multi-Field'!$E$31=[1]Lists!BF87,'[1]Multi-Field'!$F$31="Drained"),BI87,IF(AND('[1]Multi-Field'!$E$31=[1]Lists!BF87,'[1]Multi-Field'!$F$31="undrained"),BH87,""))</f>
        <v/>
      </c>
      <c r="CN87" s="409" t="str">
        <f>IF(AND('[1]Multi-Field'!$E$32=[1]Lists!BF87,'[1]Multi-Field'!$F$32="Drained"),BI87,IF(AND('[1]Multi-Field'!$E$32=[1]Lists!BF87,'[1]Multi-Field'!$F$32="undrained"),BH87,""))</f>
        <v/>
      </c>
      <c r="CO87" s="409" t="str">
        <f>IF(AND('[1]Multi-Field'!$E$33=[1]Lists!BF87,'[1]Multi-Field'!$F$33="Drained"),BI87,IF(AND('[1]Multi-Field'!$E$33=[1]Lists!BF87,'[1]Multi-Field'!$F$33="undrained"),BH87,""))</f>
        <v/>
      </c>
      <c r="CP87" s="409" t="str">
        <f>IF(AND('[1]Multi-Field'!$E$34=[1]Lists!BF87,'[1]Multi-Field'!$F$34="Drained"),BI87,IF(AND('[1]Multi-Field'!$E$34=[1]Lists!BF87,'[1]Multi-Field'!$F$34="undrained"),BH87,""))</f>
        <v/>
      </c>
      <c r="CQ87" s="409" t="str">
        <f>IF(AND('[1]Multi-Field'!$E$35=[1]Lists!BF87,'[1]Multi-Field'!$F$35="Drained"),BI87,IF(AND('[1]Multi-Field'!$E$35=[1]Lists!BF87,'[1]Multi-Field'!$F$35="undrained"),BH87,""))</f>
        <v/>
      </c>
      <c r="CR87" s="409" t="str">
        <f>IF(AND('[1]Multi-Field'!$E$36=[1]Lists!BF87,'[1]Multi-Field'!$F$36="Drained"),BI87,IF(AND('[1]Multi-Field'!$E$36=[1]Lists!BF87,'[1]Multi-Field'!$F$36="undrained"),BH87,""))</f>
        <v/>
      </c>
      <c r="CS87" s="409" t="str">
        <f>IF(AND('[1]Multi-Field'!$E$37=[1]Lists!BF87,'[1]Multi-Field'!$F$37="Drained"),BI87,IF(AND('[1]Multi-Field'!$E$37=[1]Lists!BF87,'[1]Multi-Field'!$F$37="undrained"),BH87,""))</f>
        <v/>
      </c>
      <c r="CT87" s="409" t="str">
        <f>IF(AND('[1]Multi-Field'!$E$38=[1]Lists!BF87,'[1]Multi-Field'!$F$38="Drained"),BI87,IF(AND('[1]Multi-Field'!$E$38=[1]Lists!BF87,'[1]Multi-Field'!$F$38="undrained"),BH87,""))</f>
        <v/>
      </c>
      <c r="CU87" s="409" t="str">
        <f>IF(AND('[1]Multi-Field'!$E$39=[1]Lists!BF87,'[1]Multi-Field'!$F$39="Drained"),BI87,IF(AND('[1]Multi-Field'!$E$39=[1]Lists!BF87,'[1]Multi-Field'!$F$39="undrained"),BH87,""))</f>
        <v/>
      </c>
      <c r="CV87" s="409" t="str">
        <f>IF(AND('[1]Multi-Field'!$E$40=[1]Lists!BF87,'[1]Multi-Field'!$F$40="Drained"),BI87,IF(AND('[1]Multi-Field'!$E$40=[1]Lists!BF87,'[1]Multi-Field'!$F$40="undrained"),BH87,""))</f>
        <v/>
      </c>
      <c r="CW87" s="409" t="str">
        <f>IF(AND('[1]Multi-Field'!$E$41=[1]Lists!BF87,'[1]Multi-Field'!$F$40="Drained"),BI87,IF(AND('[1]Multi-Field'!$E$40=[1]Lists!BF87,'[1]Multi-Field'!$F$40="undrained"),BH87,""))</f>
        <v/>
      </c>
      <c r="CX87" s="409" t="str">
        <f>IF(AND('[1]Multi-Field'!$E$42=[1]Lists!BF87,'[1]Multi-Field'!$F$42="Drained"),BI87,IF(AND('[1]Multi-Field'!$E$42=[1]Lists!BF87,'[1]Multi-Field'!$F$42="undrained"),BH87,""))</f>
        <v/>
      </c>
      <c r="CY87" s="409" t="str">
        <f>IF(AND('[1]Multi-Field'!$E$43=[1]Lists!BF87,'[1]Multi-Field'!$F$43="Drained"),BI87,IF(AND('[1]Multi-Field'!$E$43=[1]Lists!BF87,'[1]Multi-Field'!$F$43="undrained"),BH87,""))</f>
        <v/>
      </c>
      <c r="CZ87" s="409" t="str">
        <f>IF(AND('[1]Multi-Field'!$E$44=[1]Lists!BF87,'[1]Multi-Field'!$F$44="Drained"),BI87,IF(AND('[1]Multi-Field'!$E$44=[1]Lists!BF87,'[1]Multi-Field'!$F$44="undrained"),BH87,""))</f>
        <v/>
      </c>
      <c r="DA87" s="409" t="str">
        <f>IF(AND('[1]Multi-Field'!$E$45=[1]Lists!BF87,'[1]Multi-Field'!$F$45="Drained"),BI87,IF(AND('[1]Multi-Field'!$E$45=[1]Lists!BF87,'[1]Multi-Field'!$F$45="undrained"),BH87,""))</f>
        <v/>
      </c>
      <c r="DB87" s="409" t="str">
        <f>IF(AND('[1]Multi-Field'!$E$46=[1]Lists!BF87,'[1]Multi-Field'!$F$46="Drained"),BI87,IF(AND('[1]Multi-Field'!$E$46=[1]Lists!BF87,'[1]Multi-Field'!$F$46="undrained"),BH87,""))</f>
        <v/>
      </c>
      <c r="DC87" s="409" t="str">
        <f>IF(AND('[1]Multi-Field'!$E$47=[1]Lists!BF87,'[1]Multi-Field'!$F$47="Drained"),BI87,IF(AND('[1]Multi-Field'!$E$47=[1]Lists!BF87,'[1]Multi-Field'!$F$47="undrained"),BH87,""))</f>
        <v/>
      </c>
      <c r="DD87" s="409" t="str">
        <f>IF(AND('[1]Multi-Field'!$E$48=[1]Lists!BF87,'[1]Multi-Field'!$F$48="Drained"),BI87,IF(AND('[1]Multi-Field'!$E$48=[1]Lists!BF87,'[1]Multi-Field'!$F$48="undrained"),BH87,""))</f>
        <v/>
      </c>
      <c r="DE87" s="409" t="str">
        <f>IF(AND('[1]Multi-Field'!$E$49=[1]Lists!BF87,'[1]Multi-Field'!$F$49="Drained"),BI87,IF(AND('[1]Multi-Field'!$E$49=[1]Lists!BF87,'[1]Multi-Field'!$F$9="undrained"),BH87,""))</f>
        <v/>
      </c>
      <c r="DF87" s="409" t="str">
        <f>IF(AND('[1]Multi-Field'!$E$50=[1]Lists!BF87,'[1]Multi-Field'!$F$50="Drained"),BI87,IF(AND('[1]Multi-Field'!$E$50=[1]Lists!BF87,'[1]Multi-Field'!$F$50="undrained"),BH87,""))</f>
        <v/>
      </c>
      <c r="DG87" s="409" t="str">
        <f>IF(AND('[1]Multi-Field'!$E$51=[1]Lists!BF87,'[1]Multi-Field'!$F$51="Drained"),BI87,IF(AND('[1]Multi-Field'!$E$51=[1]Lists!BF87,'[1]Multi-Field'!$F$51="undrained"),BH87,""))</f>
        <v/>
      </c>
      <c r="DH87" s="409" t="str">
        <f>IF(AND('[1]Multi-Field'!$E$52=[1]Lists!BF87,'[1]Multi-Field'!$F$52="Drained"),BI87,IF(AND('[1]Multi-Field'!$E$52=[1]Lists!BF87,'[1]Multi-Field'!$F$52="undrained"),BH87,""))</f>
        <v/>
      </c>
      <c r="DI87" s="409" t="str">
        <f>IF(AND('[1]Multi-Field'!$E$53=[1]Lists!BF87,'[1]Multi-Field'!$F$53="Drained"),BI87,IF(AND('[1]Multi-Field'!$E$53=[1]Lists!BF87,'[1]Multi-Field'!$F$53="undrained"),BH87,""))</f>
        <v/>
      </c>
      <c r="DJ87" s="409" t="str">
        <f>IF(AND('[1]Multi-Field'!$E$54=[1]Lists!BF87,'[1]Multi-Field'!$F$54="Drained"),BI87,IF(AND('[1]Multi-Field'!$E$54=[1]Lists!BF87,'[1]Multi-Field'!$F$54="undrained"),BH87,""))</f>
        <v/>
      </c>
      <c r="DK87" s="409" t="str">
        <f>IF(AND('[1]Multi-Field'!$E$55=[1]Lists!BF87,'[1]Multi-Field'!$F$55="Drained"),BI87,IF(AND('[1]Multi-Field'!$E$55=[1]Lists!BF87,'[1]Multi-Field'!$F$55="undrained"),BH87,""))</f>
        <v/>
      </c>
      <c r="DL87" s="409" t="str">
        <f>IF(AND('[1]Multi-Field'!$E$56=[1]Lists!BF87,'[1]Multi-Field'!$F$56="Drained"),BI87,IF(AND('[1]Multi-Field'!$E$56=[1]Lists!BF87,'[1]Multi-Field'!$F$56="undrained"),BH87,""))</f>
        <v/>
      </c>
      <c r="DM87" s="409" t="str">
        <f>IF(AND('[1]Multi-Field'!$E$57=[1]Lists!BF87,'[1]Multi-Field'!$F$57="Drained"),BI87,IF(AND('[1]Multi-Field'!$E$57=[1]Lists!BF87,'[1]Multi-Field'!$F$57="undrained"),BH87,""))</f>
        <v/>
      </c>
      <c r="DN87" s="409" t="str">
        <f>IF(AND('[1]Multi-Field'!$E$58=[1]Lists!BF87,'[1]Multi-Field'!$F$58="Drained"),BI87,IF(AND('[1]Multi-Field'!$E$58=[1]Lists!BF87,'[1]Multi-Field'!$F$58="undrained"),BH87,""))</f>
        <v/>
      </c>
      <c r="DO87" s="409" t="str">
        <f>IF(AND('[1]Multi-Field'!$E$59=[1]Lists!BF87,'[1]Multi-Field'!$F$59="Drained"),BI87,IF(AND('[1]Multi-Field'!$E$59=[1]Lists!BF87,'[1]Multi-Field'!$F$59="undrained"),BH87,""))</f>
        <v/>
      </c>
      <c r="DP87" s="409" t="str">
        <f>IF(AND('[1]Multi-Field'!$E$60=[1]Lists!BF87,'[1]Multi-Field'!$F$60="Drained"),BI87,IF(AND('[1]Multi-Field'!$E$60=[1]Lists!BF87,'[1]Multi-Field'!$F$60="undrained"),BH87,""))</f>
        <v/>
      </c>
      <c r="DQ87" s="409" t="str">
        <f>IF(AND('[1]Multi-Field'!$E$61=[1]Lists!BF87,'[1]Multi-Field'!$F$61="Drained"),BI87,IF(AND('[1]Multi-Field'!$E$61=[1]Lists!BF87,'[1]Multi-Field'!$F$61="undrained"),BH87,""))</f>
        <v/>
      </c>
      <c r="DR87" s="409" t="str">
        <f>IF(AND('[1]Multi-Field'!$E$62=[1]Lists!BF87,'[1]Multi-Field'!$F$62="Drained"),BI87,IF(AND('[1]Multi-Field'!$E$62=[1]Lists!BF87,'[1]Multi-Field'!$F$62="undrained"),BH87,""))</f>
        <v/>
      </c>
      <c r="DS87" s="409" t="str">
        <f>IF(AND('[1]Multi-Field'!$E$63=[1]Lists!BF87,'[1]Multi-Field'!$F$63="Drained"),BI87,IF(AND('[1]Multi-Field'!$E$63=[1]Lists!BF87,'[1]Multi-Field'!$F$63="undrained"),BH87,""))</f>
        <v/>
      </c>
      <c r="DT87" s="409" t="str">
        <f>IF(AND('[1]Multi-Field'!$E$64=[1]Lists!BF87,'[1]Multi-Field'!$F$64="Drained"),BI87,IF(AND('[1]Multi-Field'!$E$64=[1]Lists!BF87,'[1]Multi-Field'!$F$64="undrained"),BH87,""))</f>
        <v/>
      </c>
      <c r="DU87" s="409" t="str">
        <f>IF(AND('[1]Multi-Field'!$E$65=[1]Lists!BF87,'[1]Multi-Field'!$F$65="Drained"),BI87,IF(AND('[1]Multi-Field'!$E$65=[1]Lists!BF87,'[1]Multi-Field'!$F$65="undrained"),BH87,""))</f>
        <v/>
      </c>
      <c r="DV87" s="409" t="str">
        <f>IF(AND('[1]Multi-Field'!$E$66=[1]Lists!BF87,'[1]Multi-Field'!$F$66="Drained"),BI87,IF(AND('[1]Multi-Field'!$E$66=[1]Lists!BF87,'[1]Multi-Field'!$F$66="undrained"),BH87,""))</f>
        <v/>
      </c>
      <c r="DW87" s="409" t="str">
        <f>IF(AND('[1]Multi-Field'!$E$67=[1]Lists!BF87,'[1]Multi-Field'!$F$67="Drained"),BI87,IF(AND('[1]Multi-Field'!$E$67=[1]Lists!BF87,'[1]Multi-Field'!$F$67="undrained"),BH87,""))</f>
        <v/>
      </c>
      <c r="DX87" s="409" t="str">
        <f>IF(AND('[1]Multi-Field'!$E$68=[1]Lists!BF87,'[1]Multi-Field'!$F$68="Drained"),BI87,IF(AND('[1]Multi-Field'!$E$68=[1]Lists!BF87,'[1]Multi-Field'!$F$68="undrained"),BH87,""))</f>
        <v/>
      </c>
      <c r="DY87" s="409" t="str">
        <f>IF(AND('[1]Multi-Field'!$E$69=[1]Lists!BF87,'[1]Multi-Field'!$F$69="Drained"),BI87,IF(AND('[1]Multi-Field'!$E$69=[1]Lists!BF87,'[1]Multi-Field'!$F$69="undrained"),BH87,""))</f>
        <v/>
      </c>
      <c r="DZ87" s="409" t="str">
        <f>IF(AND('[1]Multi-Field'!$E$70=[1]Lists!BF87,'[1]Multi-Field'!$F$70="Drained"),BI87,IF(AND('[1]Multi-Field'!$E$70=[1]Lists!BF87,'[1]Multi-Field'!$F$70="undrained"),BH87,""))</f>
        <v/>
      </c>
      <c r="EA87" s="409" t="str">
        <f>IF(AND('[1]Multi-Field'!$E$71=[1]Lists!BF87,'[1]Multi-Field'!$F$71="Drained"),BI87,IF(AND('[1]Multi-Field'!$E$71=[1]Lists!BF87,'[1]Multi-Field'!$F$71="undrained"),BH87,""))</f>
        <v/>
      </c>
      <c r="EB87" s="409" t="str">
        <f>IF(AND('[1]Multi-Field'!$E$72=[1]Lists!BF87,'[1]Multi-Field'!$F$72="Drained"),BI87,IF(AND('[1]Multi-Field'!$E$72=[1]Lists!BF87,'[1]Multi-Field'!$F$72="undrained"),BH87,""))</f>
        <v/>
      </c>
      <c r="EC87" s="409" t="str">
        <f>IF(AND('[1]Multi-Field'!$E$73=[1]Lists!BF87,'[1]Multi-Field'!$F$73="Drained"),BI87,IF(AND('[1]Multi-Field'!$E$73=[1]Lists!BF87,'[1]Multi-Field'!$F$73="undrained"),BH87,""))</f>
        <v/>
      </c>
      <c r="ED87" s="409" t="str">
        <f>IF(AND('[1]Multi-Field'!$E$74=[1]Lists!BF87,'[1]Multi-Field'!$F$74="Drained"),BI87,IF(AND('[1]Multi-Field'!$E$74=[1]Lists!BF87,'[1]Multi-Field'!$F$74="undrained"),BH87,""))</f>
        <v/>
      </c>
      <c r="EE87" s="409" t="str">
        <f>IF(AND('[1]Multi-Field'!$E$75=[1]Lists!BF87,'[1]Multi-Field'!$F$75="Drained"),BI87,IF(AND('[1]Multi-Field'!$E$75=[1]Lists!BF87,'[1]Multi-Field'!$F$75="undrained"),BH87,""))</f>
        <v/>
      </c>
      <c r="EF87" s="409" t="str">
        <f>IF(AND('[1]Multi-Field'!$E$76=[1]Lists!BF87,'[1]Multi-Field'!$F$76="Drained"),BI87,IF(AND('[1]Multi-Field'!$E$76=[1]Lists!BF87,'[1]Multi-Field'!$F$6="undrained"),BH87,""))</f>
        <v/>
      </c>
      <c r="EG87" s="409" t="str">
        <f>IF(AND('[1]Multi-Field'!$E$77=[1]Lists!BF87,'[1]Multi-Field'!$F$77="Drained"),BI87,IF(AND('[1]Multi-Field'!$E$77=[1]Lists!BF87,'[1]Multi-Field'!$F$77="undrained"),BH87,""))</f>
        <v/>
      </c>
      <c r="EH87" s="409" t="str">
        <f>IF(AND('[1]Multi-Field'!$E$78=[1]Lists!BF87,'[1]Multi-Field'!$F$78="Drained"),BI87,IF(AND('[1]Multi-Field'!$E$78=[1]Lists!BF87,'[1]Multi-Field'!$F$78="undrained"),BH87,""))</f>
        <v/>
      </c>
      <c r="EI87" s="409" t="str">
        <f>IF(AND('[1]Multi-Field'!$E$79=[1]Lists!BF87,'[1]Multi-Field'!$F$79="Drained"),BI87,IF(AND('[1]Multi-Field'!$E$79=[1]Lists!BF87,'[1]Multi-Field'!$F$79="undrained"),BH87,""))</f>
        <v/>
      </c>
      <c r="EJ87" s="409" t="str">
        <f>IF(AND('[1]Multi-Field'!$E$80=[1]Lists!BF87,'[1]Multi-Field'!$F$80="Drained"),BI87,IF(AND('[1]Multi-Field'!$E$80=[1]Lists!BF87,'[1]Multi-Field'!$F$80="undrained"),BH87,""))</f>
        <v/>
      </c>
      <c r="EK87" s="409" t="str">
        <f>IF(AND('[1]Multi-Field'!$E$81=[1]Lists!BF87,'[1]Multi-Field'!$F$81="Drained"),BI87,IF(AND('[1]Multi-Field'!$E$81=[1]Lists!BF87,'[1]Multi-Field'!$F$81="undrained"),BH87,""))</f>
        <v/>
      </c>
      <c r="EL87" s="409" t="str">
        <f>IF(AND('[1]Multi-Field'!$E$82=[1]Lists!BF87,'[1]Multi-Field'!$F$82="Drained"),BI87,IF(AND('[1]Multi-Field'!$E$82=[1]Lists!BF87,'[1]Multi-Field'!$F$82="undrained"),BH87,""))</f>
        <v/>
      </c>
      <c r="EM87" s="409" t="str">
        <f>IF(AND('[1]Multi-Field'!$E$83=[1]Lists!BF87,'[1]Multi-Field'!$F$83="Drained"),BI87,IF(AND('[1]Multi-Field'!$E$83=[1]Lists!BF87,'[1]Multi-Field'!$F$83="undrained"),BH87,""))</f>
        <v/>
      </c>
      <c r="EN87" s="409" t="str">
        <f>IF(AND('[1]Multi-Field'!$E$84=[1]Lists!BF87,'[1]Multi-Field'!$F$84="Drained"),BI87,IF(AND('[1]Multi-Field'!$E$84=[1]Lists!BF87,'[1]Multi-Field'!$F$84="undrained"),BH87,""))</f>
        <v/>
      </c>
      <c r="EO87" s="409" t="str">
        <f>IF(AND('[1]Multi-Field'!$E$85=[1]Lists!BF87,'[1]Multi-Field'!$F$85="Drained"),BI87,IF(AND('[1]Multi-Field'!$E$85=[1]Lists!BF87,'[1]Multi-Field'!$F$85="undrained"),BH87,""))</f>
        <v/>
      </c>
      <c r="EP87" s="409" t="str">
        <f>IF(AND('[1]Multi-Field'!$E$86=[1]Lists!BF87,'[1]Multi-Field'!$F$86="Drained"),BI87,IF(AND('[1]Multi-Field'!$E$86=[1]Lists!BF87,'[1]Multi-Field'!$F$86="undrained"),BH87,""))</f>
        <v/>
      </c>
      <c r="EQ87" s="409" t="str">
        <f>IF(AND('[1]Multi-Field'!$E$87=[1]Lists!BF87,'[1]Multi-Field'!$F$87="Drained"),BI87,IF(AND('[1]Multi-Field'!$E$87=[1]Lists!BF87,'[1]Multi-Field'!$F$87="undrained"),BH87,""))</f>
        <v/>
      </c>
      <c r="ER87" s="409">
        <f>IF(AND('[1]Multi-Field'!$E$88=[1]Lists!BF87,'[1]Multi-Field'!$F$88="Drained"),BI87,IF(AND('[1]Multi-Field'!$E$88=[1]Lists!BF87,'[1]Multi-Field'!$F$88="undrained"),BH87,""))</f>
        <v>5.5</v>
      </c>
      <c r="ES87" s="409" t="str">
        <f>IF(AND('[1]Multi-Field'!$E$89=[1]Lists!BF87,'[1]Multi-Field'!$F$89="Drained"),BI87,IF(AND('[1]Multi-Field'!$E$89=[1]Lists!BF87,'[1]Multi-Field'!$F$89="undrained"),BH87,""))</f>
        <v/>
      </c>
      <c r="ET87" s="409" t="str">
        <f>IF(AND('[1]Multi-Field'!$E$90=[1]Lists!BF87,'[1]Multi-Field'!$F$90="Drained"),BI87,IF(AND('[1]Multi-Field'!$E$90=[1]Lists!BF87,'[1]Multi-Field'!$F$90="undrained"),BH87,""))</f>
        <v/>
      </c>
      <c r="EU87" s="409" t="str">
        <f>IF(AND('[1]Multi-Field'!$E$91=[1]Lists!BF87,'[1]Multi-Field'!$F$91="Drained"),BI87,IF(AND('[1]Multi-Field'!$E$91=[1]Lists!BF87,'[1]Multi-Field'!$F$91="undrained"),BH87,""))</f>
        <v/>
      </c>
      <c r="EV87" s="409" t="str">
        <f>IF(AND('[1]Multi-Field'!$E$92=[1]Lists!BF87,'[1]Multi-Field'!$F$92="Drained"),BI87,IF(AND('[1]Multi-Field'!$E$92=[1]Lists!BF87,'[1]Multi-Field'!$F$92="undrained"),BH87,""))</f>
        <v/>
      </c>
      <c r="EW87" s="409" t="str">
        <f>IF(AND('[1]Multi-Field'!$E$93=[1]Lists!BF87,'[1]Multi-Field'!$F$93="Drained"),BI87,IF(AND('[1]Multi-Field'!$E$93=[1]Lists!BF87,'[1]Multi-Field'!$F$93="undrained"),BH87,""))</f>
        <v/>
      </c>
      <c r="EX87" s="409" t="str">
        <f>IF(AND('[1]Multi-Field'!$E$94=[1]Lists!BF87,'[1]Multi-Field'!$F$94="Drained"),BI87,IF(AND('[1]Multi-Field'!$E$94=[1]Lists!BF87,'[1]Multi-Field'!$F$94="undrained"),BH87,""))</f>
        <v/>
      </c>
      <c r="EY87" s="409" t="str">
        <f>IF(AND('[1]Multi-Field'!$E$95=[1]Lists!BF87,'[1]Multi-Field'!$F$95="Drained"),BI87,IF(AND('[1]Multi-Field'!$E$95=[1]Lists!BF87,'[1]Multi-Field'!$F$95="undrained"),BH87,""))</f>
        <v/>
      </c>
      <c r="EZ87" s="409" t="str">
        <f>IF(AND('[1]Multi-Field'!$E$96=[1]Lists!BF87,'[1]Multi-Field'!$F$96="Drained"),BI87,IF(AND('[1]Multi-Field'!$E$96=[1]Lists!BF87,'[1]Multi-Field'!$F$96="undrained"),BH87,""))</f>
        <v/>
      </c>
      <c r="FA87" s="409" t="str">
        <f>IF(AND('[1]Multi-Field'!$E$97=[1]Lists!BF87,'[1]Multi-Field'!$F$97="Drained"),BI87,IF(AND('[1]Multi-Field'!$E$97=[1]Lists!BF87,'[1]Multi-Field'!$F$97="undrained"),BH87,""))</f>
        <v/>
      </c>
      <c r="FB87" s="409" t="str">
        <f>IF(AND('[1]Multi-Field'!$E$98=[1]Lists!BF87,'[1]Multi-Field'!$F$98="Drained"),BI87,IF(AND('[1]Multi-Field'!$E$98=[1]Lists!BF87,'[1]Multi-Field'!$F$98="undrained"),BH87,""))</f>
        <v/>
      </c>
      <c r="FC87" s="409" t="str">
        <f>IF(AND('[1]Multi-Field'!$E$99=[1]Lists!BF87,'[1]Multi-Field'!$F$99="Drained"),BI87,IF(AND('[1]Multi-Field'!$E$99=[1]Lists!BF87,'[1]Multi-Field'!$F$99="undrained"),BH87,""))</f>
        <v/>
      </c>
      <c r="FD87" s="409" t="str">
        <f>IF(AND('[1]Multi-Field'!$E$100=[1]Lists!BF87,'[1]Multi-Field'!$F$100="Drained"),BI87,IF(AND('[1]Multi-Field'!$E$100=[1]Lists!BF87,'[1]Multi-Field'!$F$100="undrained"),BH87,""))</f>
        <v/>
      </c>
      <c r="FE87" s="409" t="str">
        <f>IF(AND('[1]Multi-Field'!$E$101=[1]Lists!BF87,'[1]Multi-Field'!$F$101="Drained"),BI87,IF(AND('[1]Multi-Field'!$E$101=[1]Lists!BF87,'[1]Multi-Field'!$F$101="undrained"),BH87,""))</f>
        <v/>
      </c>
      <c r="FF87" s="409" t="str">
        <f>IF(AND('[1]Multi-Field'!$E$102=[1]Lists!BF87,'[1]Multi-Field'!$F$102="Drained"),BI87,IF(AND('[1]Multi-Field'!$E$102=[1]Lists!BF87,'[1]Multi-Field'!$F$102="undrained"),BH87,""))</f>
        <v/>
      </c>
      <c r="FG87" s="409" t="str">
        <f>IF(AND('[1]Multi-Field'!$E$103=[1]Lists!BF87,'[1]Multi-Field'!$F$103="Drained"),BI87,IF(AND('[1]Multi-Field'!$E$103=[1]Lists!BF87,'[1]Multi-Field'!$F$103="undrained"),BH87,""))</f>
        <v/>
      </c>
      <c r="FH87" s="409" t="str">
        <f>IF(AND('[1]Multi-Field'!$E$104=[1]Lists!BF87,'[1]Multi-Field'!$F$104="Drained"),BI87,IF(AND('[1]Multi-Field'!$E$104=[1]Lists!BF87,'[1]Multi-Field'!$F$104="undrained"),BH87,""))</f>
        <v/>
      </c>
      <c r="FI87" s="409" t="str">
        <f>IF(AND('[1]Multi-Field'!$E$105=[1]Lists!BF87,'[1]Multi-Field'!$F$105="Drained"),BI87,IF(AND('[1]Multi-Field'!$E$105=[1]Lists!BF87,'[1]Multi-Field'!$F$105="undrained"),BH87,""))</f>
        <v/>
      </c>
      <c r="FJ87" s="409" t="str">
        <f>IF(AND('[1]Multi-Field'!$E$106=[1]Lists!BF87,'[1]Multi-Field'!$F$106="Drained"),BI87,IF(AND('[1]Multi-Field'!$E$106=[1]Lists!BF87,'[1]Multi-Field'!$F$106="undrained"),BH87,""))</f>
        <v/>
      </c>
      <c r="FK87" s="409" t="str">
        <f>IF(AND('[1]Multi-Field'!$E$107=[1]Lists!BF87,'[1]Multi-Field'!$F$107="Drained"),BI87,IF(AND('[1]Multi-Field'!$E$107=[1]Lists!BF87,'[1]Multi-Field'!$F$107="undrained"),BH87,""))</f>
        <v/>
      </c>
      <c r="FL87" s="409" t="str">
        <f>IF(AND('[1]Multi-Field'!$E$108=[1]Lists!BF87,'[1]Multi-Field'!$F$108="Drained"),BI87,IF(AND('[1]Multi-Field'!$E$108=[1]Lists!BF87,'[1]Multi-Field'!$F$108="undrained"),BH87,""))</f>
        <v/>
      </c>
      <c r="FM87" s="409" t="str">
        <f>IF(AND('[1]Multi-Field'!$E$109=[1]Lists!BF87,'[1]Multi-Field'!$F$109="Drained"),BI87,IF(AND('[1]Multi-Field'!$E$109=[1]Lists!BF87,'[1]Multi-Field'!$F$109="undrained"),BH87,""))</f>
        <v/>
      </c>
      <c r="FN87" s="409" t="str">
        <f>IF(AND('[1]Multi-Field'!$E$110=[1]Lists!BF87,'[1]Multi-Field'!$F$110="Drained"),BI87,IF(AND('[1]Multi-Field'!$E$110=[1]Lists!BF87,'[1]Multi-Field'!$F$110="undrained"),BH87,""))</f>
        <v/>
      </c>
      <c r="FO87" s="409" t="str">
        <f>IF(AND('[1]Multi-Field'!$E$111=[1]Lists!BF87,'[1]Multi-Field'!$F$111="Drained"),BI87,IF(AND('[1]Multi-Field'!$E$111=[1]Lists!BF87,'[1]Multi-Field'!$F$111="undrained"),BH87,""))</f>
        <v/>
      </c>
      <c r="FP87" s="409" t="str">
        <f>IF(AND('[1]Multi-Field'!$E$112=[1]Lists!BF87,'[1]Multi-Field'!$F$112="Drained"),BI87,IF(AND('[1]Multi-Field'!$E$112=[1]Lists!BF87,'[1]Multi-Field'!$F$112="undrained"),BH87,""))</f>
        <v/>
      </c>
      <c r="FQ87" s="409" t="str">
        <f>IF(AND('[1]Multi-Field'!$E$113=[1]Lists!BF87,'[1]Multi-Field'!$F$113="Drained"),BI87,IF(AND('[1]Multi-Field'!$E$113=[1]Lists!BF87,'[1]Multi-Field'!$F$113="undrained"),BH87,""))</f>
        <v/>
      </c>
      <c r="FR87" s="409" t="str">
        <f>IF(AND('[1]Multi-Field'!$E$114=[1]Lists!BF87,'[1]Multi-Field'!$F$114="Drained"),BI87,IF(AND('[1]Multi-Field'!$E$114=[1]Lists!BF87,'[1]Multi-Field'!$F$114="undrained"),BH87,""))</f>
        <v/>
      </c>
      <c r="FS87" s="409" t="str">
        <f>IF(AND('[1]Multi-Field'!$E$115=[1]Lists!BF87,'[1]Multi-Field'!$F$115="Drained"),BI87,IF(AND('[1]Multi-Field'!$E$115=[1]Lists!BF87,'[1]Multi-Field'!$F$115="undrained"),BH87,""))</f>
        <v/>
      </c>
      <c r="FT87" s="409" t="str">
        <f>IF(AND('[1]Multi-Field'!$E$116=[1]Lists!BF87,'[1]Multi-Field'!$F$116="Drained"),BI87,IF(AND('[1]Multi-Field'!$E$116=[1]Lists!BF87,'[1]Multi-Field'!$F$116="undrained"),BH87,""))</f>
        <v/>
      </c>
      <c r="FU87" s="409" t="str">
        <f>IF(AND('[1]Multi-Field'!$E$117=[1]Lists!BF87,'[1]Multi-Field'!$F$117="Drained"),BI87,IF(AND('[1]Multi-Field'!$E$117=[1]Lists!BF87,'[1]Multi-Field'!$F$117="undrained"),BH87,""))</f>
        <v/>
      </c>
      <c r="FV87" s="409" t="str">
        <f>IF(AND('[1]Multi-Field'!$E$118=[1]Lists!BF87,'[1]Multi-Field'!$F$118="Drained"),BI87,IF(AND('[1]Multi-Field'!$E$118=[1]Lists!BF87,'[1]Multi-Field'!$F$118="undrained"),BH87,""))</f>
        <v/>
      </c>
      <c r="FW87" s="409" t="str">
        <f>IF(AND('[1]Multi-Field'!$E$119=[1]Lists!BF87,'[1]Multi-Field'!$F$119="Drained"),BI87,IF(AND('[1]Multi-Field'!$E$119=[1]Lists!BF87,'[1]Multi-Field'!$F$119="undrained"),BH87,""))</f>
        <v/>
      </c>
      <c r="FX87" s="409" t="str">
        <f>IF(AND('[1]Multi-Field'!$E$120=[1]Lists!BF87,'[1]Multi-Field'!$F$120="Drained"),BI87,IF(AND('[1]Multi-Field'!$E$120=[1]Lists!BF87,'[1]Multi-Field'!$F$120="undrained"),BH87,""))</f>
        <v/>
      </c>
      <c r="FZ87" t="s">
        <v>871</v>
      </c>
      <c r="GC87" s="4">
        <f>'[1]Multi-Field'!B85</f>
        <v>0</v>
      </c>
      <c r="GD87" s="73" t="str">
        <f>IF(OR('[1]Multi-Field'!Q85=$FZ$43,'[1]Multi-Field'!Q85=$FZ$44),'[1]Multi-Field'!BS85,"")</f>
        <v/>
      </c>
      <c r="GE87" s="4" t="str">
        <f>IF(AND(OR('[1]Multi-Field'!Q85=$FZ$86,'[1]Multi-Field'!Q85=$FZ$94,'[1]Multi-Field'!Q85=$FZ$87,'[1]Multi-Field'!Q85=[1]Lists!$FZ$93,'[1]Multi-Field'!Q85=$FZ$59),'[1]Multi-Field'!BS85&gt;50),'[1]Multi-Field'!BS85*0.8,IF(AND(OR('[1]Multi-Field'!Q85=$FZ$86,'[1]Multi-Field'!Q85=$FZ$94,'[1]Multi-Field'!Q85=$FZ$87,'[1]Multi-Field'!Q85=[1]Lists!$FZ$93,'[1]Multi-Field'!Q85=[1]Lists!$FZ$59),'[1]Multi-Field'!BS85&lt;50),'[1]Multi-Field'!BS85,""))</f>
        <v/>
      </c>
      <c r="GF87" s="4" t="str">
        <f>IF(OR('[1]Multi-Field'!Q85=[1]Lists!$FZ$7,'[1]Multi-Field'!Q85=[1]Lists!$FZ$5,'[1]Multi-Field'!Q85=[1]Lists!$FZ$24,'[1]Multi-Field'!Q85=[1]Lists!$FZ$10,'[1]Multi-Field'!Q85=[1]Lists!$FZ$8, '[1]Multi-Field'!Q85=[1]Lists!$FZ$25, '[1]Multi-Field'!Q85=[1]Lists!$FZ$23, '[1]Multi-Field'!Q85= [1]Lists!$FZ$47, '[1]Multi-Field'!Q85=[1]Lists!$FZ$49, '[1]Multi-Field'!Q85=[1]Lists!$FZ$48,'[1]Multi-Field'!Q85=[1]Lists!$FZ$3, '[1]Multi-Field'!Q85=[1]Lists!$FZ$14,'[1]Multi-Field'!Q85=[1]Lists!$FZ$36, '[1]Multi-Field'!Q85=[1]Lists!$FZ$41,'[1]Multi-Field'!Q85=[1]Lists!$FZ$42),0,"")</f>
        <v/>
      </c>
      <c r="GG87" s="4" t="str">
        <f>IF(OR('[1]Multi-Field'!Q85=[1]Lists!$FZ$6,'[1]Multi-Field'!Q85=[1]Lists!$FZ$4, '[1]Multi-Field'!Q114=[1]Lists!$FZ$11, '[1]Multi-Field'!Q85=[1]Lists!$FZ$1),100*IF('[1]Multi-Field'!U85=onepercent,0.75,IF('[1]Multi-Field'!U85=onetotwentyfivepercent,0.4,IF(OR('[1]Multi-Field'!U85=twentysixtofiftypercent,'[1]Multi-Field'!U85=greaterthanfiftypercent),0,""))),"")</f>
        <v/>
      </c>
      <c r="GH87" s="4" t="str">
        <f>IF(OR('[1]Multi-Field'!Q85=[1]Lists!$FZ$53,'[1]Multi-Field'!Q85=[1]Lists!$FZ$55), 50,IF('[1]Multi-Field'!Q85=[1]Lists!$FZ$54,225,IF('[1]Multi-Field'!Q85=[1]Lists!$FZ$56,75,"")))</f>
        <v/>
      </c>
      <c r="GI87" s="4" t="e">
        <f>#VALUE!</f>
        <v>#VALUE!</v>
      </c>
      <c r="GJ87" s="4" t="e">
        <f>#VALUE!</f>
        <v>#VALUE!</v>
      </c>
      <c r="GK87" s="4" t="str">
        <f>IF('[1]Multi-Field'!Q85=[1]Lists!$FZ$95,'[1]Multi-Field'!BS85*0.66,"")</f>
        <v/>
      </c>
      <c r="GM87" s="4" t="str">
        <f>IF(OR('[1]Multi-Field'!Q85=[1]Lists!$FZ$26,'[1]Multi-Field'!Q85=[1]Lists!$FZ$84),20,"")</f>
        <v/>
      </c>
      <c r="GN87" s="4" t="str">
        <f>IF(OR('[1]Multi-Field'!Q85=[1]Lists!$FZ$88,'[1]Multi-Field'!Q85=[1]Lists!$FZ$57),0,"")</f>
        <v/>
      </c>
      <c r="GO87" s="4" t="str">
        <f>IF(OR('[1]Multi-Field'!Q85=[1]Lists!$FZ$69,'[1]Multi-Field'!Q85=[1]Lists!$FZ$71,'[1]Multi-Field'!Q85=[1]Lists!$FZ$105),50,"")</f>
        <v/>
      </c>
      <c r="GP87" s="4" t="str">
        <f>IF(OR('[1]Multi-Field'!Q85=[1]Lists!$FZ$75,'[1]Multi-Field'!Q85=[1]Lists!$FZ$70),75,"")</f>
        <v/>
      </c>
      <c r="GQ87" s="4">
        <f>IF('[1]Multi-Field'!Q85=[1]Lists!$FZ$72,150,"")</f>
        <v>150</v>
      </c>
      <c r="GR87" s="4" t="str">
        <f>IF(OR('[1]Multi-Field'!Q85=[1]Lists!$FZ$74,'[1]Multi-Field'!Q85=[1]Lists!$FZ$73),40,"")</f>
        <v/>
      </c>
      <c r="GS87" s="4" t="str">
        <f>IF('[1]Multi-Field'!Q85=[1]Lists!$FZ$99,80,"")</f>
        <v/>
      </c>
      <c r="GT87" s="4" t="str">
        <f>IF('[1]Multi-Field'!Q85=[1]Lists!$FZ$106,70,"")</f>
        <v/>
      </c>
      <c r="GU87" s="4" t="e">
        <f t="shared" si="16"/>
        <v>#VALUE!</v>
      </c>
    </row>
    <row r="88" spans="1:203" ht="13.5" customHeight="1">
      <c r="A88" s="7" t="s">
        <v>175</v>
      </c>
      <c r="B88" s="7"/>
      <c r="C88" s="7"/>
      <c r="D88" s="8">
        <v>55</v>
      </c>
      <c r="E88" s="8">
        <f t="shared" si="12"/>
        <v>58</v>
      </c>
      <c r="F88" s="8">
        <f t="shared" si="13"/>
        <v>62</v>
      </c>
      <c r="G88" s="8">
        <v>65</v>
      </c>
      <c r="H88" s="8">
        <v>90</v>
      </c>
      <c r="I88" s="8">
        <f t="shared" si="17"/>
        <v>103</v>
      </c>
      <c r="J88" s="8">
        <f t="shared" si="18"/>
        <v>117</v>
      </c>
      <c r="K88" s="8">
        <v>130</v>
      </c>
      <c r="L88" s="8">
        <v>60</v>
      </c>
      <c r="M88" s="8">
        <f t="shared" si="14"/>
        <v>83</v>
      </c>
      <c r="N88" s="8">
        <f t="shared" si="15"/>
        <v>107</v>
      </c>
      <c r="O88" s="8">
        <v>130</v>
      </c>
      <c r="P88" s="391">
        <v>63</v>
      </c>
      <c r="Q88" s="394"/>
      <c r="R88" s="395" t="b">
        <f>IF(OR('Multi-Field'!AA65=Lists!$AC$42,'Multi-Field'!AA65=Lists!$AC$43),IF('Multi-Field'!Z65="x",(IF('Multi-Field'!AC65=Lists!$Q$11,Lists!$R$11,IF('Multi-Field'!AC65=Lists!$Q$12,Lists!$R$12,IF('Multi-Field'!AC65=Lists!$Q$13,Lists!$R$13,IF('Multi-Field'!AC65=Lists!$Q$14,Lists!$R$14))))),IF('Multi-Field'!X65="x",(IF('Multi-Field'!AC65=Lists!$Q$11,Lists!$S$11,IF('Multi-Field'!AC65=Lists!$Q$12,Lists!$S$12,IF('Multi-Field'!AC65=Lists!$Q$13,Lists!$S$13,IF('Multi-Field'!AC65=Lists!$Q$14,Lists!$S$14))))),IF('Multi-Field'!V65="x",(IF('Multi-Field'!AC65=Lists!$Q$11,Lists!$T$11,IF('Multi-Field'!AC65=Lists!$Q$12,Lists!$T$12,IF('Multi-Field'!AC65=Lists!$Q$13,Lists!$T$13,IF('Multi-Field'!AC65=Lists!$Q$14,Lists!$T$14))))),0))))</f>
        <v>0</v>
      </c>
      <c r="S88" s="395" t="str">
        <f t="shared" si="11"/>
        <v/>
      </c>
      <c r="T88" s="395"/>
      <c r="U88" s="396"/>
      <c r="V88" s="383">
        <f>IF(OR('Multi-Field'!AI74=$U$4,'Multi-Field'!AI74=$U$5,'Multi-Field'!AI74=$U$6,'Multi-Field'!AI74=$U$7,'Multi-Field'!AI74=$U$8,'Multi-Field'!AI74=$U$9),(IF('Multi-Field'!AJ74=$V$2,100,IF('Multi-Field'!AJ74=$V$3,65,IF('Multi-Field'!AJ74=$V$4,53,IF('Multi-Field'!AJ74=$V$5,41,IF('Multi-Field'!AJ74=$V$6,23,IF('Multi-Field'!AJ74=$V$7,0,0))))))),0)</f>
        <v>0</v>
      </c>
      <c r="W88" s="383" t="str">
        <f>IF(AND(OR('Multi-Field'!AF74=$S$3,'Multi-Field'!AF74=S76,'Multi-Field'!AF74=$S$7),'Multi-Field'!AN74&lt;18,'Multi-Field'!AN74&gt;0),35,IF('Multi-Field'!AF74=$S$4,55,IF(AND('Multi-Field'!AF74=$S$6,'Multi-Field'!AN74&lt;18),30,IF(AND('Multi-Field'!AN74&gt;17,OR('Multi-Field'!AF74=$S$3,'Multi-Field'!AF74=$S$5,'Multi-Field'!AF74= $S$6,'Multi-Field'!AF74=$S$7)),25,"0"))))</f>
        <v>0</v>
      </c>
      <c r="X88" s="383">
        <f>IF(OR('Multi-Field'!BA74=$U$4,'Multi-Field'!BA74=$U$5,'Multi-Field'!BA74=$U$6,'Multi-Field'!BA74=U78,'Multi-Field'!BA74=$U$8,'Multi-Field'!BA74=$U$9),(IF('Multi-Field'!BB74=$V$2,100,IF('Multi-Field'!BB74=$V$3,65,IF('Multi-Field'!BB74=$V$4,53,IF('Multi-Field'!BB74=$V$5,41,IF('Multi-Field'!BB74=$V$6,23,IF('Multi-Field'!BB74=$V$7,0,0))))))),0)</f>
        <v>0</v>
      </c>
      <c r="Y88" s="383" t="str">
        <f>IF(AND(OR('Multi-Field'!AX74=$S$3,'Multi-Field'!AX74=$S$5,'Multi-Field'!AX74=$S$7),'Multi-Field'!BF74&lt;18),35,IF('Multi-Field'!AX74=$S$4,55,IF(AND('Multi-Field'!AX74=$S$6,'Multi-Field'!BF74&lt;18),30,IF(AND('Multi-Field'!BF74&gt;17,OR('Multi-Field'!AX74=$S$3,'Multi-Field'!AX74=$S$5,'Multi-Field'!AX74=$S$6,'Multi-Field'!AX74=$S$7)),25,"0"))))</f>
        <v>0</v>
      </c>
      <c r="Z88" s="383">
        <v>72</v>
      </c>
      <c r="AC88" t="s">
        <v>873</v>
      </c>
      <c r="AI88" s="384">
        <f>'[1]Multi-Field'!B84</f>
        <v>0</v>
      </c>
      <c r="AJ88" s="385" t="e">
        <f>#VALUE!</f>
        <v>#VALUE!</v>
      </c>
      <c r="AK88" s="385" t="e">
        <f>#VALUE!</f>
        <v>#VALUE!</v>
      </c>
      <c r="AL88" s="385" t="e">
        <f>IF(AK88="","",IF('[1]Multi-Field'!AU84=20,10,IF(AK88-30&lt;0,0,AK88-30)))</f>
        <v>#VALUE!</v>
      </c>
      <c r="AM88" s="385" t="e">
        <f>#VALUE!</f>
        <v>#VALUE!</v>
      </c>
      <c r="AN88" s="385" t="e">
        <f t="shared" si="23"/>
        <v>#VALUE!</v>
      </c>
      <c r="AO88" s="385" t="e">
        <f>#VALUE!</f>
        <v>#VALUE!</v>
      </c>
      <c r="AP88" s="385" t="e">
        <f>#VALUE!</f>
        <v>#VALUE!</v>
      </c>
      <c r="AQ88" s="385" t="e">
        <f>#VALUE!</f>
        <v>#VALUE!</v>
      </c>
      <c r="AR88" s="385" t="e">
        <f>#VALUE!</f>
        <v>#VALUE!</v>
      </c>
      <c r="AS88" s="385" t="e">
        <f>IF(AR88="","",IF('[1]Multi-Field'!AU84&gt;9,0,AR88-15))</f>
        <v>#VALUE!</v>
      </c>
      <c r="AT88" s="385" t="e">
        <f>#VALUE!</f>
        <v>#VALUE!</v>
      </c>
      <c r="AU88" s="385" t="e">
        <f>#VALUE!</f>
        <v>#VALUE!</v>
      </c>
      <c r="AV88" s="385" t="e">
        <f>IF(AU88="","",IF('[1]Multi-Field'!AU84=9&gt;9,0,AU88-35))</f>
        <v>#VALUE!</v>
      </c>
      <c r="AW88" s="385" t="e">
        <f>#VALUE!</f>
        <v>#VALUE!</v>
      </c>
      <c r="AX88" s="385" t="e">
        <f t="shared" si="24"/>
        <v>#VALUE!</v>
      </c>
      <c r="AY88" s="385" t="str">
        <f>IF('[1]Multi-Field'!AU84="","",IF('[1]Multi-Field'!AU84&lt;1,100,IF('[1]Multi-Field'!AU84=1,75,IF('[1]Multi-Field'!AU84=2,50,IF('[1]Multi-Field'!AU84=3,25,IF('[1]Multi-Field'!AU84&gt;3,0,""))))))</f>
        <v/>
      </c>
      <c r="AZ88" s="385" t="str">
        <f t="shared" si="25"/>
        <v/>
      </c>
      <c r="BA88" s="385" t="e">
        <f>#VALUE!</f>
        <v>#VALUE!</v>
      </c>
      <c r="BB88" s="385" t="e">
        <f>IF(BA88="","",IF(AND('[1]Multi-Field'!AU84&lt;40,'[1]Multi-Field'!AU84&gt;9),40,IF('[1]Multi-Field'!AU84&gt;39,0,BA88+5)))</f>
        <v>#VALUE!</v>
      </c>
      <c r="BC88" s="386" t="e">
        <f t="shared" si="22"/>
        <v>#VALUE!</v>
      </c>
      <c r="BD88" s="281">
        <v>0.54</v>
      </c>
      <c r="BE88" s="281">
        <v>1.24</v>
      </c>
      <c r="BF88" s="411" t="s">
        <v>1259</v>
      </c>
      <c r="BG88" s="412">
        <v>6</v>
      </c>
      <c r="BH88" s="412">
        <v>2</v>
      </c>
      <c r="BI88" s="412">
        <v>3.5</v>
      </c>
      <c r="BJ88" s="409" t="e">
        <f>IF(AND('[1]Single Field'!#REF!=[1]Lists!BF88,'[1]Single Field'!#REF!="Drained"),"x",IF(AND('[1]Single Field'!#REF!=[1]Lists!BF88,'[1]Single Field'!#REF!="Undrained"),O,""))</f>
        <v>#REF!</v>
      </c>
      <c r="BK88" s="409" t="str">
        <f>IF(AND('[1]Multi-Field'!$E$3=[1]Lists!BF88,'[1]Multi-Field'!$F$3="Drained"),BI88,IF(AND('[1]Multi-Field'!$E$3=BF88,'[1]Multi-Field'!$F$3="undrained"),BH88,""))</f>
        <v/>
      </c>
      <c r="BL88" s="409" t="str">
        <f>IF(AND('[1]Multi-Field'!$E$4=BF88,'[1]Multi-Field'!$F$4="Drained"),BI88,IF(AND('[1]Multi-Field'!$E$4=BF88,'[1]Multi-Field'!$F$4="undrained"),BH88,""))</f>
        <v/>
      </c>
      <c r="BM88" s="409" t="str">
        <f>IF(AND('[1]Multi-Field'!$E$5=BF88,'[1]Multi-Field'!$F$5="Drained"),BI88,IF(AND('[1]Multi-Field'!$E$5=BF88,'[1]Multi-Field'!$F$5="undrained"),BH88,""))</f>
        <v/>
      </c>
      <c r="BN88" s="409" t="str">
        <f>IF(AND('[1]Multi-Field'!$E$6=BF88,'[1]Multi-Field'!$F$6="Drained"),BI88,IF(AND('[1]Multi-Field'!$E$6=BF88,'[1]Multi-Field'!$F$6="undrained"),BH88,""))</f>
        <v/>
      </c>
      <c r="BO88" s="409" t="str">
        <f>IF(AND('[1]Multi-Field'!$E$7=BF88,'[1]Multi-Field'!$F$7="Drained"),BI88,IF(AND('[1]Multi-Field'!$E$7=BF88,'[1]Multi-Field'!$F$7="undrained"),BH88,""))</f>
        <v/>
      </c>
      <c r="BP88" s="409" t="str">
        <f>IF(AND('[1]Multi-Field'!$E$8=BF88,'[1]Multi-Field'!$F$8="Drained"),BI88,IF(AND('[1]Multi-Field'!$E$8=BF88,'[1]Multi-Field'!$F$8="undrained"),BH88,""))</f>
        <v/>
      </c>
      <c r="BQ88" s="409" t="str">
        <f>IF(AND('[1]Multi-Field'!$E$9=BF88,'[1]Multi-Field'!$F$9="Drained"),BI88,IF(AND('[1]Multi-Field'!$E$9=BF88,'[1]Multi-Field'!$F$9="undrained"),BH88,""))</f>
        <v/>
      </c>
      <c r="BR88" s="409" t="str">
        <f>IF(AND('[1]Multi-Field'!$E$10=BF88,'[1]Multi-Field'!$F$10="Drained"),BI88,IF(AND('[1]Multi-Field'!$E$10=BF88,'[1]Multi-Field'!$F$10="undrained"),BH88,""))</f>
        <v/>
      </c>
      <c r="BS88" s="409" t="str">
        <f>IF(AND('[1]Multi-Field'!$E$11=BF88,'[1]Multi-Field'!$F$11="Drained"),BI88,IF(AND('[1]Multi-Field'!$E$11=BF88,'[1]Multi-Field'!$F$11="undrained"),BH88,""))</f>
        <v/>
      </c>
      <c r="BT88" s="409" t="str">
        <f>IF(AND('[1]Multi-Field'!$E$12=BF88,'[1]Multi-Field'!$F$12="Drained"),BI88,IF(AND('[1]Multi-Field'!$E$12=BF88,'[1]Multi-Field'!$F$12="undrained"),BH88,""))</f>
        <v/>
      </c>
      <c r="BU88" s="409" t="str">
        <f>IF(AND('[1]Multi-Field'!$E$13=BF88,'[1]Multi-Field'!$F$13="Drained"),BI88,IF(AND('[1]Multi-Field'!$E$3=BF88,'[1]Multi-Field'!$F$13="undrained"),BH88,""))</f>
        <v/>
      </c>
      <c r="BV88" s="409" t="str">
        <f>IF(AND('[1]Multi-Field'!$E$14=BF88,'[1]Multi-Field'!$F$14="Drained"),BI88,IF(AND('[1]Multi-Field'!$E$14=BF88,'[1]Multi-Field'!$F$14="undrained"),BH88,""))</f>
        <v/>
      </c>
      <c r="BW88" s="409" t="str">
        <f>IF(AND('[1]Multi-Field'!$E$15=BF88,'[1]Multi-Field'!$F$15="Drained"),BI88,IF(AND('[1]Multi-Field'!$E$15=BF88,'[1]Multi-Field'!$F$15="undrained"),BH88,""))</f>
        <v/>
      </c>
      <c r="BX88" s="409" t="str">
        <f>IF(AND('[1]Multi-Field'!$E$16=[1]Lists!BF88,'[1]Multi-Field'!$F$16="Drained"),BI88,IF(AND('[1]Multi-Field'!$E$16=[1]Lists!BF88,'[1]Multi-Field'!$F$16="undrained"),BH88,""))</f>
        <v/>
      </c>
      <c r="BY88" s="409" t="str">
        <f>IF(AND('[1]Multi-Field'!$E$17=[1]Lists!BF88,'[1]Multi-Field'!$F$17="Drained"),BI88,IF(AND('[1]Multi-Field'!$E$17=[1]Lists!BF88,'[1]Multi-Field'!$F$17="undrained"),BH88,""))</f>
        <v/>
      </c>
      <c r="BZ88" s="409" t="str">
        <f>IF(AND('[1]Multi-Field'!$E$18=[1]Lists!BF88,'[1]Multi-Field'!$F$18="Drained"),BI88,IF(AND('[1]Multi-Field'!$E$18=[1]Lists!BF88,'[1]Multi-Field'!$F$18="undrained"),BH88,""))</f>
        <v/>
      </c>
      <c r="CA88" s="409" t="str">
        <f>IF(AND('[1]Multi-Field'!$E$19=[1]Lists!BF88,'[1]Multi-Field'!$F$19="Drained"),BI88,IF(AND('[1]Multi-Field'!$E$19=[1]Lists!BF88,'[1]Multi-Field'!$F$19="undrained"),BH88,""))</f>
        <v/>
      </c>
      <c r="CB88" s="409" t="str">
        <f>IF(AND('[1]Multi-Field'!$E$20=[1]Lists!BF88,'[1]Multi-Field'!$F$20="Drained"),BI88,IF(AND('[1]Multi-Field'!$E$20=[1]Lists!BF88,'[1]Multi-Field'!$F$20="undrained"),BH88,""))</f>
        <v/>
      </c>
      <c r="CC88" s="409" t="str">
        <f>IF(AND('[1]Multi-Field'!$E$21=[1]Lists!BF88,'[1]Multi-Field'!$F$21="Drained"),BI88,IF(AND('[1]Multi-Field'!$E$21=[1]Lists!BF88,'[1]Multi-Field'!$F$21="undrained"),BH88,""))</f>
        <v/>
      </c>
      <c r="CD88" s="409" t="str">
        <f>IF(AND('[1]Multi-Field'!$E$22=[1]Lists!BF88,'[1]Multi-Field'!$F$22="Drained"),BI88,IF(AND('[1]Multi-Field'!$E$22=[1]Lists!BF88,'[1]Multi-Field'!$F$22="undrained"),BH88,""))</f>
        <v/>
      </c>
      <c r="CE88" s="409" t="str">
        <f>IF(AND('[1]Multi-Field'!$E$23=[1]Lists!BF88,'[1]Multi-Field'!$F$23="Drained"),BI88,IF(AND('[1]Multi-Field'!$E$23=[1]Lists!BF88,'[1]Multi-Field'!$F$23="undrained"),BH88,""))</f>
        <v/>
      </c>
      <c r="CF88" s="409" t="str">
        <f>IF(AND('[1]Multi-Field'!$E$24=[1]Lists!BF88,'[1]Multi-Field'!$F$24="Drained"),BI88,IF(AND('[1]Multi-Field'!$E$24=[1]Lists!BF88,'[1]Multi-Field'!$F$24="undrained"),BH88,""))</f>
        <v/>
      </c>
      <c r="CG88" s="409" t="str">
        <f>IF(AND('[1]Multi-Field'!$E$25=[1]Lists!BF88,'[1]Multi-Field'!$F$25="Drained"),BI88,IF(AND('[1]Multi-Field'!$E$25=[1]Lists!BF88,'[1]Multi-Field'!$F$25="undrained"),BH88,""))</f>
        <v/>
      </c>
      <c r="CH88" s="409" t="str">
        <f>IF(AND('[1]Multi-Field'!$E$26=[1]Lists!BF88,'[1]Multi-Field'!$F$26="Drained"),BI88,IF(AND('[1]Multi-Field'!$E$26=[1]Lists!BF88,'[1]Multi-Field'!$F$26="undrained"),BH88,""))</f>
        <v/>
      </c>
      <c r="CI88" s="409" t="str">
        <f>IF(AND('[1]Multi-Field'!$E$27=[1]Lists!BF88,'[1]Multi-Field'!$F$27="Drained"),BI88,IF(AND('[1]Multi-Field'!$E$27=[1]Lists!BF88,'[1]Multi-Field'!$F$27="undrained"),BH88,""))</f>
        <v/>
      </c>
      <c r="CJ88" s="409" t="str">
        <f>IF(AND('[1]Multi-Field'!$E$28=[1]Lists!BF88,'[1]Multi-Field'!$F$28="Drained"),BI88,IF(AND('[1]Multi-Field'!$E$28=[1]Lists!BF88,'[1]Multi-Field'!$F$28="undrained"),BH88,""))</f>
        <v/>
      </c>
      <c r="CK88" s="409" t="str">
        <f>IF(AND('[1]Multi-Field'!$E$29=[1]Lists!BF88,'[1]Multi-Field'!$F$29="Drained"),BI88,IF(AND('[1]Multi-Field'!$E$29=[1]Lists!BF88,'[1]Multi-Field'!$F$29="undrained"),BH88,""))</f>
        <v/>
      </c>
      <c r="CL88" s="409" t="str">
        <f>IF(AND('[1]Multi-Field'!$E$30=[1]Lists!BF88,'[1]Multi-Field'!$F$30="Drained"),BI88,IF(AND('[1]Multi-Field'!$E$30=[1]Lists!BF88,'[1]Multi-Field'!$F$30="undrained"),BH88,""))</f>
        <v/>
      </c>
      <c r="CM88" s="409" t="str">
        <f>IF(AND('[1]Multi-Field'!$E$31=[1]Lists!BF88,'[1]Multi-Field'!$F$31="Drained"),BI88,IF(AND('[1]Multi-Field'!$E$31=[1]Lists!BF88,'[1]Multi-Field'!$F$31="undrained"),BH88,""))</f>
        <v/>
      </c>
      <c r="CN88" s="409" t="str">
        <f>IF(AND('[1]Multi-Field'!$E$32=[1]Lists!BF88,'[1]Multi-Field'!$F$32="Drained"),BI88,IF(AND('[1]Multi-Field'!$E$32=[1]Lists!BF88,'[1]Multi-Field'!$F$32="undrained"),BH88,""))</f>
        <v/>
      </c>
      <c r="CO88" s="409" t="str">
        <f>IF(AND('[1]Multi-Field'!$E$33=[1]Lists!BF88,'[1]Multi-Field'!$F$33="Drained"),BI88,IF(AND('[1]Multi-Field'!$E$33=[1]Lists!BF88,'[1]Multi-Field'!$F$33="undrained"),BH88,""))</f>
        <v/>
      </c>
      <c r="CP88" s="409" t="str">
        <f>IF(AND('[1]Multi-Field'!$E$34=[1]Lists!BF88,'[1]Multi-Field'!$F$34="Drained"),BI88,IF(AND('[1]Multi-Field'!$E$34=[1]Lists!BF88,'[1]Multi-Field'!$F$34="undrained"),BH88,""))</f>
        <v/>
      </c>
      <c r="CQ88" s="409" t="str">
        <f>IF(AND('[1]Multi-Field'!$E$35=[1]Lists!BF88,'[1]Multi-Field'!$F$35="Drained"),BI88,IF(AND('[1]Multi-Field'!$E$35=[1]Lists!BF88,'[1]Multi-Field'!$F$35="undrained"),BH88,""))</f>
        <v/>
      </c>
      <c r="CR88" s="409" t="str">
        <f>IF(AND('[1]Multi-Field'!$E$36=[1]Lists!BF88,'[1]Multi-Field'!$F$36="Drained"),BI88,IF(AND('[1]Multi-Field'!$E$36=[1]Lists!BF88,'[1]Multi-Field'!$F$36="undrained"),BH88,""))</f>
        <v/>
      </c>
      <c r="CS88" s="409" t="str">
        <f>IF(AND('[1]Multi-Field'!$E$37=[1]Lists!BF88,'[1]Multi-Field'!$F$37="Drained"),BI88,IF(AND('[1]Multi-Field'!$E$37=[1]Lists!BF88,'[1]Multi-Field'!$F$37="undrained"),BH88,""))</f>
        <v/>
      </c>
      <c r="CT88" s="409" t="str">
        <f>IF(AND('[1]Multi-Field'!$E$38=[1]Lists!BF88,'[1]Multi-Field'!$F$38="Drained"),BI88,IF(AND('[1]Multi-Field'!$E$38=[1]Lists!BF88,'[1]Multi-Field'!$F$38="undrained"),BH88,""))</f>
        <v/>
      </c>
      <c r="CU88" s="409" t="str">
        <f>IF(AND('[1]Multi-Field'!$E$39=[1]Lists!BF88,'[1]Multi-Field'!$F$39="Drained"),BI88,IF(AND('[1]Multi-Field'!$E$39=[1]Lists!BF88,'[1]Multi-Field'!$F$39="undrained"),BH88,""))</f>
        <v/>
      </c>
      <c r="CV88" s="409" t="str">
        <f>IF(AND('[1]Multi-Field'!$E$40=[1]Lists!BF88,'[1]Multi-Field'!$F$40="Drained"),BI88,IF(AND('[1]Multi-Field'!$E$40=[1]Lists!BF88,'[1]Multi-Field'!$F$40="undrained"),BH88,""))</f>
        <v/>
      </c>
      <c r="CW88" s="409" t="str">
        <f>IF(AND('[1]Multi-Field'!$E$41=[1]Lists!BF88,'[1]Multi-Field'!$F$40="Drained"),BI88,IF(AND('[1]Multi-Field'!$E$40=[1]Lists!BF88,'[1]Multi-Field'!$F$40="undrained"),BH88,""))</f>
        <v/>
      </c>
      <c r="CX88" s="409" t="str">
        <f>IF(AND('[1]Multi-Field'!$E$42=[1]Lists!BF88,'[1]Multi-Field'!$F$42="Drained"),BI88,IF(AND('[1]Multi-Field'!$E$42=[1]Lists!BF88,'[1]Multi-Field'!$F$42="undrained"),BH88,""))</f>
        <v/>
      </c>
      <c r="CY88" s="409" t="str">
        <f>IF(AND('[1]Multi-Field'!$E$43=[1]Lists!BF88,'[1]Multi-Field'!$F$43="Drained"),BI88,IF(AND('[1]Multi-Field'!$E$43=[1]Lists!BF88,'[1]Multi-Field'!$F$43="undrained"),BH88,""))</f>
        <v/>
      </c>
      <c r="CZ88" s="409" t="str">
        <f>IF(AND('[1]Multi-Field'!$E$44=[1]Lists!BF88,'[1]Multi-Field'!$F$44="Drained"),BI88,IF(AND('[1]Multi-Field'!$E$44=[1]Lists!BF88,'[1]Multi-Field'!$F$44="undrained"),BH88,""))</f>
        <v/>
      </c>
      <c r="DA88" s="409" t="str">
        <f>IF(AND('[1]Multi-Field'!$E$45=[1]Lists!BF88,'[1]Multi-Field'!$F$45="Drained"),BI88,IF(AND('[1]Multi-Field'!$E$45=[1]Lists!BF88,'[1]Multi-Field'!$F$45="undrained"),BH88,""))</f>
        <v/>
      </c>
      <c r="DB88" s="409" t="str">
        <f>IF(AND('[1]Multi-Field'!$E$46=[1]Lists!BF88,'[1]Multi-Field'!$F$46="Drained"),BI88,IF(AND('[1]Multi-Field'!$E$46=[1]Lists!BF88,'[1]Multi-Field'!$F$46="undrained"),BH88,""))</f>
        <v/>
      </c>
      <c r="DC88" s="409" t="str">
        <f>IF(AND('[1]Multi-Field'!$E$47=[1]Lists!BF88,'[1]Multi-Field'!$F$47="Drained"),BI88,IF(AND('[1]Multi-Field'!$E$47=[1]Lists!BF88,'[1]Multi-Field'!$F$47="undrained"),BH88,""))</f>
        <v/>
      </c>
      <c r="DD88" s="409" t="str">
        <f>IF(AND('[1]Multi-Field'!$E$48=[1]Lists!BF88,'[1]Multi-Field'!$F$48="Drained"),BI88,IF(AND('[1]Multi-Field'!$E$48=[1]Lists!BF88,'[1]Multi-Field'!$F$48="undrained"),BH88,""))</f>
        <v/>
      </c>
      <c r="DE88" s="409" t="str">
        <f>IF(AND('[1]Multi-Field'!$E$49=[1]Lists!BF88,'[1]Multi-Field'!$F$49="Drained"),BI88,IF(AND('[1]Multi-Field'!$E$49=[1]Lists!BF88,'[1]Multi-Field'!$F$9="undrained"),BH88,""))</f>
        <v/>
      </c>
      <c r="DF88" s="409" t="str">
        <f>IF(AND('[1]Multi-Field'!$E$50=[1]Lists!BF88,'[1]Multi-Field'!$F$50="Drained"),BI88,IF(AND('[1]Multi-Field'!$E$50=[1]Lists!BF88,'[1]Multi-Field'!$F$50="undrained"),BH88,""))</f>
        <v/>
      </c>
      <c r="DG88" s="409" t="str">
        <f>IF(AND('[1]Multi-Field'!$E$51=[1]Lists!BF88,'[1]Multi-Field'!$F$51="Drained"),BI88,IF(AND('[1]Multi-Field'!$E$51=[1]Lists!BF88,'[1]Multi-Field'!$F$51="undrained"),BH88,""))</f>
        <v/>
      </c>
      <c r="DH88" s="409" t="str">
        <f>IF(AND('[1]Multi-Field'!$E$52=[1]Lists!BF88,'[1]Multi-Field'!$F$52="Drained"),BI88,IF(AND('[1]Multi-Field'!$E$52=[1]Lists!BF88,'[1]Multi-Field'!$F$52="undrained"),BH88,""))</f>
        <v/>
      </c>
      <c r="DI88" s="409" t="str">
        <f>IF(AND('[1]Multi-Field'!$E$53=[1]Lists!BF88,'[1]Multi-Field'!$F$53="Drained"),BI88,IF(AND('[1]Multi-Field'!$E$53=[1]Lists!BF88,'[1]Multi-Field'!$F$53="undrained"),BH88,""))</f>
        <v/>
      </c>
      <c r="DJ88" s="409" t="str">
        <f>IF(AND('[1]Multi-Field'!$E$54=[1]Lists!BF88,'[1]Multi-Field'!$F$54="Drained"),BI88,IF(AND('[1]Multi-Field'!$E$54=[1]Lists!BF88,'[1]Multi-Field'!$F$54="undrained"),BH88,""))</f>
        <v/>
      </c>
      <c r="DK88" s="409" t="str">
        <f>IF(AND('[1]Multi-Field'!$E$55=[1]Lists!BF88,'[1]Multi-Field'!$F$55="Drained"),BI88,IF(AND('[1]Multi-Field'!$E$55=[1]Lists!BF88,'[1]Multi-Field'!$F$55="undrained"),BH88,""))</f>
        <v/>
      </c>
      <c r="DL88" s="409" t="str">
        <f>IF(AND('[1]Multi-Field'!$E$56=[1]Lists!BF88,'[1]Multi-Field'!$F$56="Drained"),BI88,IF(AND('[1]Multi-Field'!$E$56=[1]Lists!BF88,'[1]Multi-Field'!$F$56="undrained"),BH88,""))</f>
        <v/>
      </c>
      <c r="DM88" s="409" t="str">
        <f>IF(AND('[1]Multi-Field'!$E$57=[1]Lists!BF88,'[1]Multi-Field'!$F$57="Drained"),BI88,IF(AND('[1]Multi-Field'!$E$57=[1]Lists!BF88,'[1]Multi-Field'!$F$57="undrained"),BH88,""))</f>
        <v/>
      </c>
      <c r="DN88" s="409" t="str">
        <f>IF(AND('[1]Multi-Field'!$E$58=[1]Lists!BF88,'[1]Multi-Field'!$F$58="Drained"),BI88,IF(AND('[1]Multi-Field'!$E$58=[1]Lists!BF88,'[1]Multi-Field'!$F$58="undrained"),BH88,""))</f>
        <v/>
      </c>
      <c r="DO88" s="409" t="str">
        <f>IF(AND('[1]Multi-Field'!$E$59=[1]Lists!BF88,'[1]Multi-Field'!$F$59="Drained"),BI88,IF(AND('[1]Multi-Field'!$E$59=[1]Lists!BF88,'[1]Multi-Field'!$F$59="undrained"),BH88,""))</f>
        <v/>
      </c>
      <c r="DP88" s="409" t="str">
        <f>IF(AND('[1]Multi-Field'!$E$60=[1]Lists!BF88,'[1]Multi-Field'!$F$60="Drained"),BI88,IF(AND('[1]Multi-Field'!$E$60=[1]Lists!BF88,'[1]Multi-Field'!$F$60="undrained"),BH88,""))</f>
        <v/>
      </c>
      <c r="DQ88" s="409" t="str">
        <f>IF(AND('[1]Multi-Field'!$E$61=[1]Lists!BF88,'[1]Multi-Field'!$F$61="Drained"),BI88,IF(AND('[1]Multi-Field'!$E$61=[1]Lists!BF88,'[1]Multi-Field'!$F$61="undrained"),BH88,""))</f>
        <v/>
      </c>
      <c r="DR88" s="409" t="str">
        <f>IF(AND('[1]Multi-Field'!$E$62=[1]Lists!BF88,'[1]Multi-Field'!$F$62="Drained"),BI88,IF(AND('[1]Multi-Field'!$E$62=[1]Lists!BF88,'[1]Multi-Field'!$F$62="undrained"),BH88,""))</f>
        <v/>
      </c>
      <c r="DS88" s="409" t="str">
        <f>IF(AND('[1]Multi-Field'!$E$63=[1]Lists!BF88,'[1]Multi-Field'!$F$63="Drained"),BI88,IF(AND('[1]Multi-Field'!$E$63=[1]Lists!BF88,'[1]Multi-Field'!$F$63="undrained"),BH88,""))</f>
        <v/>
      </c>
      <c r="DT88" s="409" t="str">
        <f>IF(AND('[1]Multi-Field'!$E$64=[1]Lists!BF88,'[1]Multi-Field'!$F$64="Drained"),BI88,IF(AND('[1]Multi-Field'!$E$64=[1]Lists!BF88,'[1]Multi-Field'!$F$64="undrained"),BH88,""))</f>
        <v/>
      </c>
      <c r="DU88" s="409" t="str">
        <f>IF(AND('[1]Multi-Field'!$E$65=[1]Lists!BF88,'[1]Multi-Field'!$F$65="Drained"),BI88,IF(AND('[1]Multi-Field'!$E$65=[1]Lists!BF88,'[1]Multi-Field'!$F$65="undrained"),BH88,""))</f>
        <v/>
      </c>
      <c r="DV88" s="409" t="str">
        <f>IF(AND('[1]Multi-Field'!$E$66=[1]Lists!BF88,'[1]Multi-Field'!$F$66="Drained"),BI88,IF(AND('[1]Multi-Field'!$E$66=[1]Lists!BF88,'[1]Multi-Field'!$F$66="undrained"),BH88,""))</f>
        <v/>
      </c>
      <c r="DW88" s="409" t="str">
        <f>IF(AND('[1]Multi-Field'!$E$67=[1]Lists!BF88,'[1]Multi-Field'!$F$67="Drained"),BI88,IF(AND('[1]Multi-Field'!$E$67=[1]Lists!BF88,'[1]Multi-Field'!$F$67="undrained"),BH88,""))</f>
        <v/>
      </c>
      <c r="DX88" s="409" t="str">
        <f>IF(AND('[1]Multi-Field'!$E$68=[1]Lists!BF88,'[1]Multi-Field'!$F$68="Drained"),BI88,IF(AND('[1]Multi-Field'!$E$68=[1]Lists!BF88,'[1]Multi-Field'!$F$68="undrained"),BH88,""))</f>
        <v/>
      </c>
      <c r="DY88" s="409" t="str">
        <f>IF(AND('[1]Multi-Field'!$E$69=[1]Lists!BF88,'[1]Multi-Field'!$F$69="Drained"),BI88,IF(AND('[1]Multi-Field'!$E$69=[1]Lists!BF88,'[1]Multi-Field'!$F$69="undrained"),BH88,""))</f>
        <v/>
      </c>
      <c r="DZ88" s="409" t="str">
        <f>IF(AND('[1]Multi-Field'!$E$70=[1]Lists!BF88,'[1]Multi-Field'!$F$70="Drained"),BI88,IF(AND('[1]Multi-Field'!$E$70=[1]Lists!BF88,'[1]Multi-Field'!$F$70="undrained"),BH88,""))</f>
        <v/>
      </c>
      <c r="EA88" s="409" t="str">
        <f>IF(AND('[1]Multi-Field'!$E$71=[1]Lists!BF88,'[1]Multi-Field'!$F$71="Drained"),BI88,IF(AND('[1]Multi-Field'!$E$71=[1]Lists!BF88,'[1]Multi-Field'!$F$71="undrained"),BH88,""))</f>
        <v/>
      </c>
      <c r="EB88" s="409" t="str">
        <f>IF(AND('[1]Multi-Field'!$E$72=[1]Lists!BF88,'[1]Multi-Field'!$F$72="Drained"),BI88,IF(AND('[1]Multi-Field'!$E$72=[1]Lists!BF88,'[1]Multi-Field'!$F$72="undrained"),BH88,""))</f>
        <v/>
      </c>
      <c r="EC88" s="409" t="str">
        <f>IF(AND('[1]Multi-Field'!$E$73=[1]Lists!BF88,'[1]Multi-Field'!$F$73="Drained"),BI88,IF(AND('[1]Multi-Field'!$E$73=[1]Lists!BF88,'[1]Multi-Field'!$F$73="undrained"),BH88,""))</f>
        <v/>
      </c>
      <c r="ED88" s="409" t="str">
        <f>IF(AND('[1]Multi-Field'!$E$74=[1]Lists!BF88,'[1]Multi-Field'!$F$74="Drained"),BI88,IF(AND('[1]Multi-Field'!$E$74=[1]Lists!BF88,'[1]Multi-Field'!$F$74="undrained"),BH88,""))</f>
        <v/>
      </c>
      <c r="EE88" s="409" t="str">
        <f>IF(AND('[1]Multi-Field'!$E$75=[1]Lists!BF88,'[1]Multi-Field'!$F$75="Drained"),BI88,IF(AND('[1]Multi-Field'!$E$75=[1]Lists!BF88,'[1]Multi-Field'!$F$75="undrained"),BH88,""))</f>
        <v/>
      </c>
      <c r="EF88" s="409" t="str">
        <f>IF(AND('[1]Multi-Field'!$E$76=[1]Lists!BF88,'[1]Multi-Field'!$F$76="Drained"),BI88,IF(AND('[1]Multi-Field'!$E$76=[1]Lists!BF88,'[1]Multi-Field'!$F$6="undrained"),BH88,""))</f>
        <v/>
      </c>
      <c r="EG88" s="409" t="str">
        <f>IF(AND('[1]Multi-Field'!$E$77=[1]Lists!BF88,'[1]Multi-Field'!$F$77="Drained"),BI88,IF(AND('[1]Multi-Field'!$E$77=[1]Lists!BF88,'[1]Multi-Field'!$F$77="undrained"),BH88,""))</f>
        <v/>
      </c>
      <c r="EH88" s="409" t="str">
        <f>IF(AND('[1]Multi-Field'!$E$78=[1]Lists!BF88,'[1]Multi-Field'!$F$78="Drained"),BI88,IF(AND('[1]Multi-Field'!$E$78=[1]Lists!BF88,'[1]Multi-Field'!$F$78="undrained"),BH88,""))</f>
        <v/>
      </c>
      <c r="EI88" s="409" t="str">
        <f>IF(AND('[1]Multi-Field'!$E$79=[1]Lists!BF88,'[1]Multi-Field'!$F$79="Drained"),BI88,IF(AND('[1]Multi-Field'!$E$79=[1]Lists!BF88,'[1]Multi-Field'!$F$79="undrained"),BH88,""))</f>
        <v/>
      </c>
      <c r="EJ88" s="409" t="str">
        <f>IF(AND('[1]Multi-Field'!$E$80=[1]Lists!BF88,'[1]Multi-Field'!$F$80="Drained"),BI88,IF(AND('[1]Multi-Field'!$E$80=[1]Lists!BF88,'[1]Multi-Field'!$F$80="undrained"),BH88,""))</f>
        <v/>
      </c>
      <c r="EK88" s="409" t="str">
        <f>IF(AND('[1]Multi-Field'!$E$81=[1]Lists!BF88,'[1]Multi-Field'!$F$81="Drained"),BI88,IF(AND('[1]Multi-Field'!$E$81=[1]Lists!BF88,'[1]Multi-Field'!$F$81="undrained"),BH88,""))</f>
        <v/>
      </c>
      <c r="EL88" s="409" t="str">
        <f>IF(AND('[1]Multi-Field'!$E$82=[1]Lists!BF88,'[1]Multi-Field'!$F$82="Drained"),BI88,IF(AND('[1]Multi-Field'!$E$82=[1]Lists!BF88,'[1]Multi-Field'!$F$82="undrained"),BH88,""))</f>
        <v/>
      </c>
      <c r="EM88" s="409" t="str">
        <f>IF(AND('[1]Multi-Field'!$E$83=[1]Lists!BF88,'[1]Multi-Field'!$F$83="Drained"),BI88,IF(AND('[1]Multi-Field'!$E$83=[1]Lists!BF88,'[1]Multi-Field'!$F$83="undrained"),BH88,""))</f>
        <v/>
      </c>
      <c r="EN88" s="409" t="str">
        <f>IF(AND('[1]Multi-Field'!$E$84=[1]Lists!BF88,'[1]Multi-Field'!$F$84="Drained"),BI88,IF(AND('[1]Multi-Field'!$E$84=[1]Lists!BF88,'[1]Multi-Field'!$F$84="undrained"),BH88,""))</f>
        <v/>
      </c>
      <c r="EO88" s="409" t="str">
        <f>IF(AND('[1]Multi-Field'!$E$85=[1]Lists!BF88,'[1]Multi-Field'!$F$85="Drained"),BI88,IF(AND('[1]Multi-Field'!$E$85=[1]Lists!BF88,'[1]Multi-Field'!$F$85="undrained"),BH88,""))</f>
        <v/>
      </c>
      <c r="EP88" s="409" t="str">
        <f>IF(AND('[1]Multi-Field'!$E$86=[1]Lists!BF88,'[1]Multi-Field'!$F$86="Drained"),BI88,IF(AND('[1]Multi-Field'!$E$86=[1]Lists!BF88,'[1]Multi-Field'!$F$86="undrained"),BH88,""))</f>
        <v/>
      </c>
      <c r="EQ88" s="409" t="str">
        <f>IF(AND('[1]Multi-Field'!$E$87=[1]Lists!BF88,'[1]Multi-Field'!$F$87="Drained"),BI88,IF(AND('[1]Multi-Field'!$E$87=[1]Lists!BF88,'[1]Multi-Field'!$F$87="undrained"),BH88,""))</f>
        <v/>
      </c>
      <c r="ER88" s="409" t="str">
        <f>IF(AND('[1]Multi-Field'!$E$88=[1]Lists!BF88,'[1]Multi-Field'!$F$88="Drained"),BI88,IF(AND('[1]Multi-Field'!$E$88=[1]Lists!BF88,'[1]Multi-Field'!$F$88="undrained"),BH88,""))</f>
        <v/>
      </c>
      <c r="ES88" s="409">
        <f>IF(AND('[1]Multi-Field'!$E$89=[1]Lists!BF88,'[1]Multi-Field'!$F$89="Drained"),BI88,IF(AND('[1]Multi-Field'!$E$89=[1]Lists!BF88,'[1]Multi-Field'!$F$89="undrained"),BH88,""))</f>
        <v>3.5</v>
      </c>
      <c r="ET88" s="409" t="str">
        <f>IF(AND('[1]Multi-Field'!$E$90=[1]Lists!BF88,'[1]Multi-Field'!$F$90="Drained"),BI88,IF(AND('[1]Multi-Field'!$E$90=[1]Lists!BF88,'[1]Multi-Field'!$F$90="undrained"),BH88,""))</f>
        <v/>
      </c>
      <c r="EU88" s="409" t="str">
        <f>IF(AND('[1]Multi-Field'!$E$91=[1]Lists!BF88,'[1]Multi-Field'!$F$91="Drained"),BI88,IF(AND('[1]Multi-Field'!$E$91=[1]Lists!BF88,'[1]Multi-Field'!$F$91="undrained"),BH88,""))</f>
        <v/>
      </c>
      <c r="EV88" s="409" t="str">
        <f>IF(AND('[1]Multi-Field'!$E$92=[1]Lists!BF88,'[1]Multi-Field'!$F$92="Drained"),BI88,IF(AND('[1]Multi-Field'!$E$92=[1]Lists!BF88,'[1]Multi-Field'!$F$92="undrained"),BH88,""))</f>
        <v/>
      </c>
      <c r="EW88" s="409" t="str">
        <f>IF(AND('[1]Multi-Field'!$E$93=[1]Lists!BF88,'[1]Multi-Field'!$F$93="Drained"),BI88,IF(AND('[1]Multi-Field'!$E$93=[1]Lists!BF88,'[1]Multi-Field'!$F$93="undrained"),BH88,""))</f>
        <v/>
      </c>
      <c r="EX88" s="409" t="str">
        <f>IF(AND('[1]Multi-Field'!$E$94=[1]Lists!BF88,'[1]Multi-Field'!$F$94="Drained"),BI88,IF(AND('[1]Multi-Field'!$E$94=[1]Lists!BF88,'[1]Multi-Field'!$F$94="undrained"),BH88,""))</f>
        <v/>
      </c>
      <c r="EY88" s="409" t="str">
        <f>IF(AND('[1]Multi-Field'!$E$95=[1]Lists!BF88,'[1]Multi-Field'!$F$95="Drained"),BI88,IF(AND('[1]Multi-Field'!$E$95=[1]Lists!BF88,'[1]Multi-Field'!$F$95="undrained"),BH88,""))</f>
        <v/>
      </c>
      <c r="EZ88" s="409" t="str">
        <f>IF(AND('[1]Multi-Field'!$E$96=[1]Lists!BF88,'[1]Multi-Field'!$F$96="Drained"),BI88,IF(AND('[1]Multi-Field'!$E$96=[1]Lists!BF88,'[1]Multi-Field'!$F$96="undrained"),BH88,""))</f>
        <v/>
      </c>
      <c r="FA88" s="409" t="str">
        <f>IF(AND('[1]Multi-Field'!$E$97=[1]Lists!BF88,'[1]Multi-Field'!$F$97="Drained"),BI88,IF(AND('[1]Multi-Field'!$E$97=[1]Lists!BF88,'[1]Multi-Field'!$F$97="undrained"),BH88,""))</f>
        <v/>
      </c>
      <c r="FB88" s="409" t="str">
        <f>IF(AND('[1]Multi-Field'!$E$98=[1]Lists!BF88,'[1]Multi-Field'!$F$98="Drained"),BI88,IF(AND('[1]Multi-Field'!$E$98=[1]Lists!BF88,'[1]Multi-Field'!$F$98="undrained"),BH88,""))</f>
        <v/>
      </c>
      <c r="FC88" s="409" t="str">
        <f>IF(AND('[1]Multi-Field'!$E$99=[1]Lists!BF88,'[1]Multi-Field'!$F$99="Drained"),BI88,IF(AND('[1]Multi-Field'!$E$99=[1]Lists!BF88,'[1]Multi-Field'!$F$99="undrained"),BH88,""))</f>
        <v/>
      </c>
      <c r="FD88" s="409" t="str">
        <f>IF(AND('[1]Multi-Field'!$E$100=[1]Lists!BF88,'[1]Multi-Field'!$F$100="Drained"),BI88,IF(AND('[1]Multi-Field'!$E$100=[1]Lists!BF88,'[1]Multi-Field'!$F$100="undrained"),BH88,""))</f>
        <v/>
      </c>
      <c r="FE88" s="409" t="str">
        <f>IF(AND('[1]Multi-Field'!$E$101=[1]Lists!BF88,'[1]Multi-Field'!$F$101="Drained"),BI88,IF(AND('[1]Multi-Field'!$E$101=[1]Lists!BF88,'[1]Multi-Field'!$F$101="undrained"),BH88,""))</f>
        <v/>
      </c>
      <c r="FF88" s="409" t="str">
        <f>IF(AND('[1]Multi-Field'!$E$102=[1]Lists!BF88,'[1]Multi-Field'!$F$102="Drained"),BI88,IF(AND('[1]Multi-Field'!$E$102=[1]Lists!BF88,'[1]Multi-Field'!$F$102="undrained"),BH88,""))</f>
        <v/>
      </c>
      <c r="FG88" s="409" t="str">
        <f>IF(AND('[1]Multi-Field'!$E$103=[1]Lists!BF88,'[1]Multi-Field'!$F$103="Drained"),BI88,IF(AND('[1]Multi-Field'!$E$103=[1]Lists!BF88,'[1]Multi-Field'!$F$103="undrained"),BH88,""))</f>
        <v/>
      </c>
      <c r="FH88" s="409" t="str">
        <f>IF(AND('[1]Multi-Field'!$E$104=[1]Lists!BF88,'[1]Multi-Field'!$F$104="Drained"),BI88,IF(AND('[1]Multi-Field'!$E$104=[1]Lists!BF88,'[1]Multi-Field'!$F$104="undrained"),BH88,""))</f>
        <v/>
      </c>
      <c r="FI88" s="409" t="str">
        <f>IF(AND('[1]Multi-Field'!$E$105=[1]Lists!BF88,'[1]Multi-Field'!$F$105="Drained"),BI88,IF(AND('[1]Multi-Field'!$E$105=[1]Lists!BF88,'[1]Multi-Field'!$F$105="undrained"),BH88,""))</f>
        <v/>
      </c>
      <c r="FJ88" s="409" t="str">
        <f>IF(AND('[1]Multi-Field'!$E$106=[1]Lists!BF88,'[1]Multi-Field'!$F$106="Drained"),BI88,IF(AND('[1]Multi-Field'!$E$106=[1]Lists!BF88,'[1]Multi-Field'!$F$106="undrained"),BH88,""))</f>
        <v/>
      </c>
      <c r="FK88" s="409" t="str">
        <f>IF(AND('[1]Multi-Field'!$E$107=[1]Lists!BF88,'[1]Multi-Field'!$F$107="Drained"),BI88,IF(AND('[1]Multi-Field'!$E$107=[1]Lists!BF88,'[1]Multi-Field'!$F$107="undrained"),BH88,""))</f>
        <v/>
      </c>
      <c r="FL88" s="409" t="str">
        <f>IF(AND('[1]Multi-Field'!$E$108=[1]Lists!BF88,'[1]Multi-Field'!$F$108="Drained"),BI88,IF(AND('[1]Multi-Field'!$E$108=[1]Lists!BF88,'[1]Multi-Field'!$F$108="undrained"),BH88,""))</f>
        <v/>
      </c>
      <c r="FM88" s="409" t="str">
        <f>IF(AND('[1]Multi-Field'!$E$109=[1]Lists!BF88,'[1]Multi-Field'!$F$109="Drained"),BI88,IF(AND('[1]Multi-Field'!$E$109=[1]Lists!BF88,'[1]Multi-Field'!$F$109="undrained"),BH88,""))</f>
        <v/>
      </c>
      <c r="FN88" s="409" t="str">
        <f>IF(AND('[1]Multi-Field'!$E$110=[1]Lists!BF88,'[1]Multi-Field'!$F$110="Drained"),BI88,IF(AND('[1]Multi-Field'!$E$110=[1]Lists!BF88,'[1]Multi-Field'!$F$110="undrained"),BH88,""))</f>
        <v/>
      </c>
      <c r="FO88" s="409" t="str">
        <f>IF(AND('[1]Multi-Field'!$E$111=[1]Lists!BF88,'[1]Multi-Field'!$F$111="Drained"),BI88,IF(AND('[1]Multi-Field'!$E$111=[1]Lists!BF88,'[1]Multi-Field'!$F$111="undrained"),BH88,""))</f>
        <v/>
      </c>
      <c r="FP88" s="409" t="str">
        <f>IF(AND('[1]Multi-Field'!$E$112=[1]Lists!BF88,'[1]Multi-Field'!$F$112="Drained"),BI88,IF(AND('[1]Multi-Field'!$E$112=[1]Lists!BF88,'[1]Multi-Field'!$F$112="undrained"),BH88,""))</f>
        <v/>
      </c>
      <c r="FQ88" s="409" t="str">
        <f>IF(AND('[1]Multi-Field'!$E$113=[1]Lists!BF88,'[1]Multi-Field'!$F$113="Drained"),BI88,IF(AND('[1]Multi-Field'!$E$113=[1]Lists!BF88,'[1]Multi-Field'!$F$113="undrained"),BH88,""))</f>
        <v/>
      </c>
      <c r="FR88" s="409" t="str">
        <f>IF(AND('[1]Multi-Field'!$E$114=[1]Lists!BF88,'[1]Multi-Field'!$F$114="Drained"),BI88,IF(AND('[1]Multi-Field'!$E$114=[1]Lists!BF88,'[1]Multi-Field'!$F$114="undrained"),BH88,""))</f>
        <v/>
      </c>
      <c r="FS88" s="409" t="str">
        <f>IF(AND('[1]Multi-Field'!$E$115=[1]Lists!BF88,'[1]Multi-Field'!$F$115="Drained"),BI88,IF(AND('[1]Multi-Field'!$E$115=[1]Lists!BF88,'[1]Multi-Field'!$F$115="undrained"),BH88,""))</f>
        <v/>
      </c>
      <c r="FT88" s="409" t="str">
        <f>IF(AND('[1]Multi-Field'!$E$116=[1]Lists!BF88,'[1]Multi-Field'!$F$116="Drained"),BI88,IF(AND('[1]Multi-Field'!$E$116=[1]Lists!BF88,'[1]Multi-Field'!$F$116="undrained"),BH88,""))</f>
        <v/>
      </c>
      <c r="FU88" s="409" t="str">
        <f>IF(AND('[1]Multi-Field'!$E$117=[1]Lists!BF88,'[1]Multi-Field'!$F$117="Drained"),BI88,IF(AND('[1]Multi-Field'!$E$117=[1]Lists!BF88,'[1]Multi-Field'!$F$117="undrained"),BH88,""))</f>
        <v/>
      </c>
      <c r="FV88" s="409" t="str">
        <f>IF(AND('[1]Multi-Field'!$E$118=[1]Lists!BF88,'[1]Multi-Field'!$F$118="Drained"),BI88,IF(AND('[1]Multi-Field'!$E$118=[1]Lists!BF88,'[1]Multi-Field'!$F$118="undrained"),BH88,""))</f>
        <v/>
      </c>
      <c r="FW88" s="409" t="str">
        <f>IF(AND('[1]Multi-Field'!$E$119=[1]Lists!BF88,'[1]Multi-Field'!$F$119="Drained"),BI88,IF(AND('[1]Multi-Field'!$E$119=[1]Lists!BF88,'[1]Multi-Field'!$F$119="undrained"),BH88,""))</f>
        <v/>
      </c>
      <c r="FX88" s="409" t="str">
        <f>IF(AND('[1]Multi-Field'!$E$120=[1]Lists!BF88,'[1]Multi-Field'!$F$120="Drained"),BI88,IF(AND('[1]Multi-Field'!$E$120=[1]Lists!BF88,'[1]Multi-Field'!$F$120="undrained"),BH88,""))</f>
        <v/>
      </c>
      <c r="FZ88" t="s">
        <v>872</v>
      </c>
      <c r="GC88" s="4">
        <f>'[1]Multi-Field'!B86</f>
        <v>0</v>
      </c>
      <c r="GD88" s="73" t="str">
        <f>IF(OR('[1]Multi-Field'!Q86=$FZ$43,'[1]Multi-Field'!Q86=$FZ$44),'[1]Multi-Field'!BS86,"")</f>
        <v/>
      </c>
      <c r="GE88" s="4" t="str">
        <f>IF(AND(OR('[1]Multi-Field'!Q86=$FZ$86,'[1]Multi-Field'!Q86=$FZ$94,'[1]Multi-Field'!Q86=$FZ$87,'[1]Multi-Field'!Q86=[1]Lists!$FZ$93,'[1]Multi-Field'!Q86=$FZ$59),'[1]Multi-Field'!BS86&gt;50),'[1]Multi-Field'!BS86*0.8,IF(AND(OR('[1]Multi-Field'!Q86=$FZ$86,'[1]Multi-Field'!Q86=$FZ$94,'[1]Multi-Field'!Q86=$FZ$87,'[1]Multi-Field'!Q86=[1]Lists!$FZ$93,'[1]Multi-Field'!Q86=[1]Lists!$FZ$59),'[1]Multi-Field'!BS86&lt;50),'[1]Multi-Field'!BS86,""))</f>
        <v/>
      </c>
      <c r="GF88" s="4" t="str">
        <f>IF(OR('[1]Multi-Field'!Q86=[1]Lists!$FZ$7,'[1]Multi-Field'!Q86=[1]Lists!$FZ$5,'[1]Multi-Field'!Q86=[1]Lists!$FZ$24,'[1]Multi-Field'!Q86=[1]Lists!$FZ$10,'[1]Multi-Field'!Q86=[1]Lists!$FZ$8, '[1]Multi-Field'!Q86=[1]Lists!$FZ$25, '[1]Multi-Field'!Q86=[1]Lists!$FZ$23, '[1]Multi-Field'!Q86= [1]Lists!$FZ$47, '[1]Multi-Field'!Q86=[1]Lists!$FZ$49, '[1]Multi-Field'!Q86=[1]Lists!$FZ$48,'[1]Multi-Field'!Q86=[1]Lists!$FZ$3, '[1]Multi-Field'!Q86=[1]Lists!$FZ$14,'[1]Multi-Field'!Q86=[1]Lists!$FZ$36, '[1]Multi-Field'!Q86=[1]Lists!$FZ$41,'[1]Multi-Field'!Q86=[1]Lists!$FZ$42),0,"")</f>
        <v/>
      </c>
      <c r="GG88" s="4" t="str">
        <f>IF(OR('[1]Multi-Field'!Q86=[1]Lists!$FZ$6,'[1]Multi-Field'!Q86=[1]Lists!$FZ$4, '[1]Multi-Field'!Q115=[1]Lists!$FZ$11, '[1]Multi-Field'!Q86=[1]Lists!$FZ$1),100*IF('[1]Multi-Field'!U86=onepercent,0.75,IF('[1]Multi-Field'!U86=onetotwentyfivepercent,0.4,IF(OR('[1]Multi-Field'!U86=twentysixtofiftypercent,'[1]Multi-Field'!U86=greaterthanfiftypercent),0,""))),"")</f>
        <v/>
      </c>
      <c r="GH88" s="4" t="str">
        <f>IF(OR('[1]Multi-Field'!Q86=[1]Lists!$FZ$53,'[1]Multi-Field'!Q86=[1]Lists!$FZ$55), 50,IF('[1]Multi-Field'!Q86=[1]Lists!$FZ$54,225,IF('[1]Multi-Field'!Q86=[1]Lists!$FZ$56,75,"")))</f>
        <v/>
      </c>
      <c r="GI88" s="4" t="e">
        <f>#VALUE!</f>
        <v>#VALUE!</v>
      </c>
      <c r="GJ88" s="4" t="e">
        <f>#VALUE!</f>
        <v>#VALUE!</v>
      </c>
      <c r="GK88" s="4" t="str">
        <f>IF('[1]Multi-Field'!Q86=[1]Lists!$FZ$95,'[1]Multi-Field'!BS86*0.66,"")</f>
        <v/>
      </c>
      <c r="GM88" s="4" t="str">
        <f>IF(OR('[1]Multi-Field'!Q86=[1]Lists!$FZ$26,'[1]Multi-Field'!Q86=[1]Lists!$FZ$84),20,"")</f>
        <v/>
      </c>
      <c r="GN88" s="4" t="str">
        <f>IF(OR('[1]Multi-Field'!Q86=[1]Lists!$FZ$88,'[1]Multi-Field'!Q86=[1]Lists!$FZ$57),0,"")</f>
        <v/>
      </c>
      <c r="GO88" s="4" t="str">
        <f>IF(OR('[1]Multi-Field'!Q86=[1]Lists!$FZ$69,'[1]Multi-Field'!Q86=[1]Lists!$FZ$71,'[1]Multi-Field'!Q86=[1]Lists!$FZ$105),50,"")</f>
        <v/>
      </c>
      <c r="GP88" s="4" t="str">
        <f>IF(OR('[1]Multi-Field'!Q86=[1]Lists!$FZ$75,'[1]Multi-Field'!Q86=[1]Lists!$FZ$70),75,"")</f>
        <v/>
      </c>
      <c r="GQ88" s="4">
        <f>IF('[1]Multi-Field'!Q86=[1]Lists!$FZ$72,150,"")</f>
        <v>150</v>
      </c>
      <c r="GR88" s="4" t="str">
        <f>IF(OR('[1]Multi-Field'!Q86=[1]Lists!$FZ$74,'[1]Multi-Field'!Q86=[1]Lists!$FZ$73),40,"")</f>
        <v/>
      </c>
      <c r="GS88" s="4" t="str">
        <f>IF('[1]Multi-Field'!Q86=[1]Lists!$FZ$99,80,"")</f>
        <v/>
      </c>
      <c r="GT88" s="4" t="str">
        <f>IF('[1]Multi-Field'!Q86=[1]Lists!$FZ$106,70,"")</f>
        <v/>
      </c>
      <c r="GU88" s="4" t="e">
        <f t="shared" si="16"/>
        <v>#VALUE!</v>
      </c>
    </row>
    <row r="89" spans="1:203" ht="13.5" customHeight="1">
      <c r="A89" s="7" t="s">
        <v>176</v>
      </c>
      <c r="B89" s="7"/>
      <c r="C89" s="7"/>
      <c r="D89" s="8">
        <v>55</v>
      </c>
      <c r="E89" s="8">
        <f t="shared" si="12"/>
        <v>58</v>
      </c>
      <c r="F89" s="8">
        <f t="shared" si="13"/>
        <v>62</v>
      </c>
      <c r="G89" s="8">
        <v>65</v>
      </c>
      <c r="H89" s="8">
        <v>90</v>
      </c>
      <c r="I89" s="8">
        <f t="shared" si="17"/>
        <v>103</v>
      </c>
      <c r="J89" s="8">
        <f t="shared" si="18"/>
        <v>117</v>
      </c>
      <c r="K89" s="8">
        <v>130</v>
      </c>
      <c r="L89" s="8">
        <v>60</v>
      </c>
      <c r="M89" s="8">
        <f t="shared" si="14"/>
        <v>83</v>
      </c>
      <c r="N89" s="8">
        <f t="shared" si="15"/>
        <v>107</v>
      </c>
      <c r="O89" s="8">
        <v>130</v>
      </c>
      <c r="P89" s="391">
        <v>64</v>
      </c>
      <c r="Q89" s="394"/>
      <c r="R89" s="395" t="b">
        <f>IF(OR('Multi-Field'!AA66=Lists!$AC$42,'Multi-Field'!AA66=Lists!$AC$43),IF('Multi-Field'!Z66="x",(IF('Multi-Field'!AC66=Lists!$Q$11,Lists!$R$11,IF('Multi-Field'!AC66=Lists!$Q$12,Lists!$R$12,IF('Multi-Field'!AC66=Lists!$Q$13,Lists!$R$13,IF('Multi-Field'!AC66=Lists!$Q$14,Lists!$R$14))))),IF('Multi-Field'!X66="x",(IF('Multi-Field'!AC66=Lists!$Q$11,Lists!$S$11,IF('Multi-Field'!AC66=Lists!$Q$12,Lists!$S$12,IF('Multi-Field'!AC66=Lists!$Q$13,Lists!$S$13,IF('Multi-Field'!AC66=Lists!$Q$14,Lists!$S$14))))),IF('Multi-Field'!V66="x",(IF('Multi-Field'!AC66=Lists!$Q$11,Lists!$T$11,IF('Multi-Field'!AC66=Lists!$Q$12,Lists!$T$12,IF('Multi-Field'!AC66=Lists!$Q$13,Lists!$T$13,IF('Multi-Field'!AC66=Lists!$Q$14,Lists!$T$14))))),0))))</f>
        <v>0</v>
      </c>
      <c r="S89" s="395" t="str">
        <f t="shared" si="11"/>
        <v/>
      </c>
      <c r="T89" s="395"/>
      <c r="U89" s="396"/>
      <c r="V89" s="383">
        <f>IF(OR('Multi-Field'!AI75=$U$4,'Multi-Field'!AI75=$U$5,'Multi-Field'!AI75=$U$6,'Multi-Field'!AI75=$U$7,'Multi-Field'!AI75=$U$8,'Multi-Field'!AI75=$U$9),(IF('Multi-Field'!AJ75=$V$2,100,IF('Multi-Field'!AJ75=$V$3,65,IF('Multi-Field'!AJ75=$V$4,53,IF('Multi-Field'!AJ75=$V$5,41,IF('Multi-Field'!AJ75=$V$6,23,IF('Multi-Field'!AJ75=$V$7,0,0))))))),0)</f>
        <v>0</v>
      </c>
      <c r="W89" s="383" t="str">
        <f>IF(AND(OR('Multi-Field'!AF75=$S$3,'Multi-Field'!AF75=S77,'Multi-Field'!AF75=$S$7),'Multi-Field'!AN75&lt;18,'Multi-Field'!AN75&gt;0),35,IF('Multi-Field'!AF75=$S$4,55,IF(AND('Multi-Field'!AF75=$S$6,'Multi-Field'!AN75&lt;18),30,IF(AND('Multi-Field'!AN75&gt;17,OR('Multi-Field'!AF75=$S$3,'Multi-Field'!AF75=$S$5,'Multi-Field'!AF75= $S$6,'Multi-Field'!AF75=$S$7)),25,"0"))))</f>
        <v>0</v>
      </c>
      <c r="X89" s="383">
        <f>IF(OR('Multi-Field'!BA75=$U$4,'Multi-Field'!BA75=$U$5,'Multi-Field'!BA75=$U$6,'Multi-Field'!BA75=U79,'Multi-Field'!BA75=$U$8,'Multi-Field'!BA75=$U$9),(IF('Multi-Field'!BB75=$V$2,100,IF('Multi-Field'!BB75=$V$3,65,IF('Multi-Field'!BB75=$V$4,53,IF('Multi-Field'!BB75=$V$5,41,IF('Multi-Field'!BB75=$V$6,23,IF('Multi-Field'!BB75=$V$7,0,0))))))),0)</f>
        <v>0</v>
      </c>
      <c r="Y89" s="383" t="str">
        <f>IF(AND(OR('Multi-Field'!AX75=$S$3,'Multi-Field'!AX75=$S$5,'Multi-Field'!AX75=$S$7),'Multi-Field'!BF75&lt;18),35,IF('Multi-Field'!AX75=$S$4,55,IF(AND('Multi-Field'!AX75=$S$6,'Multi-Field'!BF75&lt;18),30,IF(AND('Multi-Field'!BF75&gt;17,OR('Multi-Field'!AX75=$S$3,'Multi-Field'!AX75=$S$5,'Multi-Field'!AX75=$S$6,'Multi-Field'!AX75=$S$7)),25,"0"))))</f>
        <v>0</v>
      </c>
      <c r="Z89" s="383">
        <v>73</v>
      </c>
      <c r="AC89" t="s">
        <v>874</v>
      </c>
      <c r="AI89" s="384">
        <f>'[1]Multi-Field'!B85</f>
        <v>0</v>
      </c>
      <c r="AJ89" s="385" t="e">
        <f>#VALUE!</f>
        <v>#VALUE!</v>
      </c>
      <c r="AK89" s="385" t="e">
        <f>#VALUE!</f>
        <v>#VALUE!</v>
      </c>
      <c r="AL89" s="385" t="e">
        <f>IF(AK89="","",IF('[1]Multi-Field'!AU85=20,10,IF(AK89-30&lt;0,0,AK89-30)))</f>
        <v>#VALUE!</v>
      </c>
      <c r="AM89" s="385" t="e">
        <f>#VALUE!</f>
        <v>#VALUE!</v>
      </c>
      <c r="AN89" s="385" t="e">
        <f t="shared" si="23"/>
        <v>#VALUE!</v>
      </c>
      <c r="AO89" s="385" t="e">
        <f>#VALUE!</f>
        <v>#VALUE!</v>
      </c>
      <c r="AP89" s="385" t="e">
        <f>#VALUE!</f>
        <v>#VALUE!</v>
      </c>
      <c r="AQ89" s="385" t="e">
        <f>#VALUE!</f>
        <v>#VALUE!</v>
      </c>
      <c r="AR89" s="385" t="e">
        <f>#VALUE!</f>
        <v>#VALUE!</v>
      </c>
      <c r="AS89" s="385" t="e">
        <f>IF(AR89="","",IF('[1]Multi-Field'!AU85&gt;9,0,AR89-15))</f>
        <v>#VALUE!</v>
      </c>
      <c r="AT89" s="385" t="e">
        <f>#VALUE!</f>
        <v>#VALUE!</v>
      </c>
      <c r="AU89" s="385" t="e">
        <f>#VALUE!</f>
        <v>#VALUE!</v>
      </c>
      <c r="AV89" s="385" t="e">
        <f>IF(AU89="","",IF('[1]Multi-Field'!AU85=9&gt;9,0,AU89-35))</f>
        <v>#VALUE!</v>
      </c>
      <c r="AW89" s="385" t="e">
        <f>#VALUE!</f>
        <v>#VALUE!</v>
      </c>
      <c r="AX89" s="385" t="e">
        <f t="shared" si="24"/>
        <v>#VALUE!</v>
      </c>
      <c r="AY89" s="385" t="str">
        <f>IF('[1]Multi-Field'!AU85="","",IF('[1]Multi-Field'!AU85&lt;1,100,IF('[1]Multi-Field'!AU85=1,75,IF('[1]Multi-Field'!AU85=2,50,IF('[1]Multi-Field'!AU85=3,25,IF('[1]Multi-Field'!AU85&gt;3,0,""))))))</f>
        <v/>
      </c>
      <c r="AZ89" s="385" t="str">
        <f t="shared" si="25"/>
        <v/>
      </c>
      <c r="BA89" s="385" t="e">
        <f>#VALUE!</f>
        <v>#VALUE!</v>
      </c>
      <c r="BB89" s="385" t="e">
        <f>IF(BA89="","",IF(AND('[1]Multi-Field'!AU85&lt;40,'[1]Multi-Field'!AU85&gt;9),40,IF('[1]Multi-Field'!AU85&gt;39,0,BA89+5)))</f>
        <v>#VALUE!</v>
      </c>
      <c r="BC89" s="386" t="e">
        <f t="shared" si="22"/>
        <v>#VALUE!</v>
      </c>
      <c r="BD89" s="281">
        <v>0.54</v>
      </c>
      <c r="BE89" s="281">
        <v>1.24</v>
      </c>
      <c r="BF89" s="411" t="s">
        <v>1260</v>
      </c>
      <c r="BG89" s="412">
        <v>6</v>
      </c>
      <c r="BH89" s="412">
        <v>2</v>
      </c>
      <c r="BI89" s="412">
        <v>3.5</v>
      </c>
      <c r="BJ89" s="409" t="e">
        <f>IF(AND('[1]Single Field'!#REF!=[1]Lists!BF89,'[1]Single Field'!#REF!="Drained"),"x",IF(AND('[1]Single Field'!#REF!=[1]Lists!BF89,'[1]Single Field'!#REF!="Undrained"),O,""))</f>
        <v>#REF!</v>
      </c>
      <c r="BK89" s="409" t="str">
        <f>IF(AND('[1]Multi-Field'!$E$3=[1]Lists!BF89,'[1]Multi-Field'!$F$3="Drained"),BI89,IF(AND('[1]Multi-Field'!$E$3=BF89,'[1]Multi-Field'!$F$3="undrained"),BH89,""))</f>
        <v/>
      </c>
      <c r="BL89" s="409" t="str">
        <f>IF(AND('[1]Multi-Field'!$E$4=BF89,'[1]Multi-Field'!$F$4="Drained"),BI89,IF(AND('[1]Multi-Field'!$E$4=BF89,'[1]Multi-Field'!$F$4="undrained"),BH89,""))</f>
        <v/>
      </c>
      <c r="BM89" s="409" t="str">
        <f>IF(AND('[1]Multi-Field'!$E$5=BF89,'[1]Multi-Field'!$F$5="Drained"),BI89,IF(AND('[1]Multi-Field'!$E$5=BF89,'[1]Multi-Field'!$F$5="undrained"),BH89,""))</f>
        <v/>
      </c>
      <c r="BN89" s="409" t="str">
        <f>IF(AND('[1]Multi-Field'!$E$6=BF89,'[1]Multi-Field'!$F$6="Drained"),BI89,IF(AND('[1]Multi-Field'!$E$6=BF89,'[1]Multi-Field'!$F$6="undrained"),BH89,""))</f>
        <v/>
      </c>
      <c r="BO89" s="409" t="str">
        <f>IF(AND('[1]Multi-Field'!$E$7=BF89,'[1]Multi-Field'!$F$7="Drained"),BI89,IF(AND('[1]Multi-Field'!$E$7=BF89,'[1]Multi-Field'!$F$7="undrained"),BH89,""))</f>
        <v/>
      </c>
      <c r="BP89" s="409" t="str">
        <f>IF(AND('[1]Multi-Field'!$E$8=BF89,'[1]Multi-Field'!$F$8="Drained"),BI89,IF(AND('[1]Multi-Field'!$E$8=BF89,'[1]Multi-Field'!$F$8="undrained"),BH89,""))</f>
        <v/>
      </c>
      <c r="BQ89" s="409" t="str">
        <f>IF(AND('[1]Multi-Field'!$E$9=BF89,'[1]Multi-Field'!$F$9="Drained"),BI89,IF(AND('[1]Multi-Field'!$E$9=BF89,'[1]Multi-Field'!$F$9="undrained"),BH89,""))</f>
        <v/>
      </c>
      <c r="BR89" s="409" t="str">
        <f>IF(AND('[1]Multi-Field'!$E$10=BF89,'[1]Multi-Field'!$F$10="Drained"),BI89,IF(AND('[1]Multi-Field'!$E$10=BF89,'[1]Multi-Field'!$F$10="undrained"),BH89,""))</f>
        <v/>
      </c>
      <c r="BS89" s="409" t="str">
        <f>IF(AND('[1]Multi-Field'!$E$11=BF89,'[1]Multi-Field'!$F$11="Drained"),BI89,IF(AND('[1]Multi-Field'!$E$11=BF89,'[1]Multi-Field'!$F$11="undrained"),BH89,""))</f>
        <v/>
      </c>
      <c r="BT89" s="409" t="str">
        <f>IF(AND('[1]Multi-Field'!$E$12=BF89,'[1]Multi-Field'!$F$12="Drained"),BI89,IF(AND('[1]Multi-Field'!$E$12=BF89,'[1]Multi-Field'!$F$12="undrained"),BH89,""))</f>
        <v/>
      </c>
      <c r="BU89" s="409" t="str">
        <f>IF(AND('[1]Multi-Field'!$E$13=BF89,'[1]Multi-Field'!$F$13="Drained"),BI89,IF(AND('[1]Multi-Field'!$E$3=BF89,'[1]Multi-Field'!$F$13="undrained"),BH89,""))</f>
        <v/>
      </c>
      <c r="BV89" s="409" t="str">
        <f>IF(AND('[1]Multi-Field'!$E$14=BF89,'[1]Multi-Field'!$F$14="Drained"),BI89,IF(AND('[1]Multi-Field'!$E$14=BF89,'[1]Multi-Field'!$F$14="undrained"),BH89,""))</f>
        <v/>
      </c>
      <c r="BW89" s="409" t="str">
        <f>IF(AND('[1]Multi-Field'!$E$15=BF89,'[1]Multi-Field'!$F$15="Drained"),BI89,IF(AND('[1]Multi-Field'!$E$15=BF89,'[1]Multi-Field'!$F$15="undrained"),BH89,""))</f>
        <v/>
      </c>
      <c r="BX89" s="409" t="str">
        <f>IF(AND('[1]Multi-Field'!$E$16=[1]Lists!BF89,'[1]Multi-Field'!$F$16="Drained"),BI89,IF(AND('[1]Multi-Field'!$E$16=[1]Lists!BF89,'[1]Multi-Field'!$F$16="undrained"),BH89,""))</f>
        <v/>
      </c>
      <c r="BY89" s="409" t="str">
        <f>IF(AND('[1]Multi-Field'!$E$17=[1]Lists!BF89,'[1]Multi-Field'!$F$17="Drained"),BI89,IF(AND('[1]Multi-Field'!$E$17=[1]Lists!BF89,'[1]Multi-Field'!$F$17="undrained"),BH89,""))</f>
        <v/>
      </c>
      <c r="BZ89" s="409" t="str">
        <f>IF(AND('[1]Multi-Field'!$E$18=[1]Lists!BF89,'[1]Multi-Field'!$F$18="Drained"),BI89,IF(AND('[1]Multi-Field'!$E$18=[1]Lists!BF89,'[1]Multi-Field'!$F$18="undrained"),BH89,""))</f>
        <v/>
      </c>
      <c r="CA89" s="409" t="str">
        <f>IF(AND('[1]Multi-Field'!$E$19=[1]Lists!BF89,'[1]Multi-Field'!$F$19="Drained"),BI89,IF(AND('[1]Multi-Field'!$E$19=[1]Lists!BF89,'[1]Multi-Field'!$F$19="undrained"),BH89,""))</f>
        <v/>
      </c>
      <c r="CB89" s="409" t="str">
        <f>IF(AND('[1]Multi-Field'!$E$20=[1]Lists!BF89,'[1]Multi-Field'!$F$20="Drained"),BI89,IF(AND('[1]Multi-Field'!$E$20=[1]Lists!BF89,'[1]Multi-Field'!$F$20="undrained"),BH89,""))</f>
        <v/>
      </c>
      <c r="CC89" s="409" t="str">
        <f>IF(AND('[1]Multi-Field'!$E$21=[1]Lists!BF89,'[1]Multi-Field'!$F$21="Drained"),BI89,IF(AND('[1]Multi-Field'!$E$21=[1]Lists!BF89,'[1]Multi-Field'!$F$21="undrained"),BH89,""))</f>
        <v/>
      </c>
      <c r="CD89" s="409" t="str">
        <f>IF(AND('[1]Multi-Field'!$E$22=[1]Lists!BF89,'[1]Multi-Field'!$F$22="Drained"),BI89,IF(AND('[1]Multi-Field'!$E$22=[1]Lists!BF89,'[1]Multi-Field'!$F$22="undrained"),BH89,""))</f>
        <v/>
      </c>
      <c r="CE89" s="409" t="str">
        <f>IF(AND('[1]Multi-Field'!$E$23=[1]Lists!BF89,'[1]Multi-Field'!$F$23="Drained"),BI89,IF(AND('[1]Multi-Field'!$E$23=[1]Lists!BF89,'[1]Multi-Field'!$F$23="undrained"),BH89,""))</f>
        <v/>
      </c>
      <c r="CF89" s="409" t="str">
        <f>IF(AND('[1]Multi-Field'!$E$24=[1]Lists!BF89,'[1]Multi-Field'!$F$24="Drained"),BI89,IF(AND('[1]Multi-Field'!$E$24=[1]Lists!BF89,'[1]Multi-Field'!$F$24="undrained"),BH89,""))</f>
        <v/>
      </c>
      <c r="CG89" s="409" t="str">
        <f>IF(AND('[1]Multi-Field'!$E$25=[1]Lists!BF89,'[1]Multi-Field'!$F$25="Drained"),BI89,IF(AND('[1]Multi-Field'!$E$25=[1]Lists!BF89,'[1]Multi-Field'!$F$25="undrained"),BH89,""))</f>
        <v/>
      </c>
      <c r="CH89" s="409" t="str">
        <f>IF(AND('[1]Multi-Field'!$E$26=[1]Lists!BF89,'[1]Multi-Field'!$F$26="Drained"),BI89,IF(AND('[1]Multi-Field'!$E$26=[1]Lists!BF89,'[1]Multi-Field'!$F$26="undrained"),BH89,""))</f>
        <v/>
      </c>
      <c r="CI89" s="409" t="str">
        <f>IF(AND('[1]Multi-Field'!$E$27=[1]Lists!BF89,'[1]Multi-Field'!$F$27="Drained"),BI89,IF(AND('[1]Multi-Field'!$E$27=[1]Lists!BF89,'[1]Multi-Field'!$F$27="undrained"),BH89,""))</f>
        <v/>
      </c>
      <c r="CJ89" s="409" t="str">
        <f>IF(AND('[1]Multi-Field'!$E$28=[1]Lists!BF89,'[1]Multi-Field'!$F$28="Drained"),BI89,IF(AND('[1]Multi-Field'!$E$28=[1]Lists!BF89,'[1]Multi-Field'!$F$28="undrained"),BH89,""))</f>
        <v/>
      </c>
      <c r="CK89" s="409" t="str">
        <f>IF(AND('[1]Multi-Field'!$E$29=[1]Lists!BF89,'[1]Multi-Field'!$F$29="Drained"),BI89,IF(AND('[1]Multi-Field'!$E$29=[1]Lists!BF89,'[1]Multi-Field'!$F$29="undrained"),BH89,""))</f>
        <v/>
      </c>
      <c r="CL89" s="409" t="str">
        <f>IF(AND('[1]Multi-Field'!$E$30=[1]Lists!BF89,'[1]Multi-Field'!$F$30="Drained"),BI89,IF(AND('[1]Multi-Field'!$E$30=[1]Lists!BF89,'[1]Multi-Field'!$F$30="undrained"),BH89,""))</f>
        <v/>
      </c>
      <c r="CM89" s="409" t="str">
        <f>IF(AND('[1]Multi-Field'!$E$31=[1]Lists!BF89,'[1]Multi-Field'!$F$31="Drained"),BI89,IF(AND('[1]Multi-Field'!$E$31=[1]Lists!BF89,'[1]Multi-Field'!$F$31="undrained"),BH89,""))</f>
        <v/>
      </c>
      <c r="CN89" s="409" t="str">
        <f>IF(AND('[1]Multi-Field'!$E$32=[1]Lists!BF89,'[1]Multi-Field'!$F$32="Drained"),BI89,IF(AND('[1]Multi-Field'!$E$32=[1]Lists!BF89,'[1]Multi-Field'!$F$32="undrained"),BH89,""))</f>
        <v/>
      </c>
      <c r="CO89" s="409" t="str">
        <f>IF(AND('[1]Multi-Field'!$E$33=[1]Lists!BF89,'[1]Multi-Field'!$F$33="Drained"),BI89,IF(AND('[1]Multi-Field'!$E$33=[1]Lists!BF89,'[1]Multi-Field'!$F$33="undrained"),BH89,""))</f>
        <v/>
      </c>
      <c r="CP89" s="409" t="str">
        <f>IF(AND('[1]Multi-Field'!$E$34=[1]Lists!BF89,'[1]Multi-Field'!$F$34="Drained"),BI89,IF(AND('[1]Multi-Field'!$E$34=[1]Lists!BF89,'[1]Multi-Field'!$F$34="undrained"),BH89,""))</f>
        <v/>
      </c>
      <c r="CQ89" s="409" t="str">
        <f>IF(AND('[1]Multi-Field'!$E$35=[1]Lists!BF89,'[1]Multi-Field'!$F$35="Drained"),BI89,IF(AND('[1]Multi-Field'!$E$35=[1]Lists!BF89,'[1]Multi-Field'!$F$35="undrained"),BH89,""))</f>
        <v/>
      </c>
      <c r="CR89" s="409" t="str">
        <f>IF(AND('[1]Multi-Field'!$E$36=[1]Lists!BF89,'[1]Multi-Field'!$F$36="Drained"),BI89,IF(AND('[1]Multi-Field'!$E$36=[1]Lists!BF89,'[1]Multi-Field'!$F$36="undrained"),BH89,""))</f>
        <v/>
      </c>
      <c r="CS89" s="409" t="str">
        <f>IF(AND('[1]Multi-Field'!$E$37=[1]Lists!BF89,'[1]Multi-Field'!$F$37="Drained"),BI89,IF(AND('[1]Multi-Field'!$E$37=[1]Lists!BF89,'[1]Multi-Field'!$F$37="undrained"),BH89,""))</f>
        <v/>
      </c>
      <c r="CT89" s="409" t="str">
        <f>IF(AND('[1]Multi-Field'!$E$38=[1]Lists!BF89,'[1]Multi-Field'!$F$38="Drained"),BI89,IF(AND('[1]Multi-Field'!$E$38=[1]Lists!BF89,'[1]Multi-Field'!$F$38="undrained"),BH89,""))</f>
        <v/>
      </c>
      <c r="CU89" s="409" t="str">
        <f>IF(AND('[1]Multi-Field'!$E$39=[1]Lists!BF89,'[1]Multi-Field'!$F$39="Drained"),BI89,IF(AND('[1]Multi-Field'!$E$39=[1]Lists!BF89,'[1]Multi-Field'!$F$39="undrained"),BH89,""))</f>
        <v/>
      </c>
      <c r="CV89" s="409" t="str">
        <f>IF(AND('[1]Multi-Field'!$E$40=[1]Lists!BF89,'[1]Multi-Field'!$F$40="Drained"),BI89,IF(AND('[1]Multi-Field'!$E$40=[1]Lists!BF89,'[1]Multi-Field'!$F$40="undrained"),BH89,""))</f>
        <v/>
      </c>
      <c r="CW89" s="409" t="str">
        <f>IF(AND('[1]Multi-Field'!$E$41=[1]Lists!BF89,'[1]Multi-Field'!$F$40="Drained"),BI89,IF(AND('[1]Multi-Field'!$E$40=[1]Lists!BF89,'[1]Multi-Field'!$F$40="undrained"),BH89,""))</f>
        <v/>
      </c>
      <c r="CX89" s="409" t="str">
        <f>IF(AND('[1]Multi-Field'!$E$42=[1]Lists!BF89,'[1]Multi-Field'!$F$42="Drained"),BI89,IF(AND('[1]Multi-Field'!$E$42=[1]Lists!BF89,'[1]Multi-Field'!$F$42="undrained"),BH89,""))</f>
        <v/>
      </c>
      <c r="CY89" s="409" t="str">
        <f>IF(AND('[1]Multi-Field'!$E$43=[1]Lists!BF89,'[1]Multi-Field'!$F$43="Drained"),BI89,IF(AND('[1]Multi-Field'!$E$43=[1]Lists!BF89,'[1]Multi-Field'!$F$43="undrained"),BH89,""))</f>
        <v/>
      </c>
      <c r="CZ89" s="409" t="str">
        <f>IF(AND('[1]Multi-Field'!$E$44=[1]Lists!BF89,'[1]Multi-Field'!$F$44="Drained"),BI89,IF(AND('[1]Multi-Field'!$E$44=[1]Lists!BF89,'[1]Multi-Field'!$F$44="undrained"),BH89,""))</f>
        <v/>
      </c>
      <c r="DA89" s="409" t="str">
        <f>IF(AND('[1]Multi-Field'!$E$45=[1]Lists!BF89,'[1]Multi-Field'!$F$45="Drained"),BI89,IF(AND('[1]Multi-Field'!$E$45=[1]Lists!BF89,'[1]Multi-Field'!$F$45="undrained"),BH89,""))</f>
        <v/>
      </c>
      <c r="DB89" s="409" t="str">
        <f>IF(AND('[1]Multi-Field'!$E$46=[1]Lists!BF89,'[1]Multi-Field'!$F$46="Drained"),BI89,IF(AND('[1]Multi-Field'!$E$46=[1]Lists!BF89,'[1]Multi-Field'!$F$46="undrained"),BH89,""))</f>
        <v/>
      </c>
      <c r="DC89" s="409" t="str">
        <f>IF(AND('[1]Multi-Field'!$E$47=[1]Lists!BF89,'[1]Multi-Field'!$F$47="Drained"),BI89,IF(AND('[1]Multi-Field'!$E$47=[1]Lists!BF89,'[1]Multi-Field'!$F$47="undrained"),BH89,""))</f>
        <v/>
      </c>
      <c r="DD89" s="409" t="str">
        <f>IF(AND('[1]Multi-Field'!$E$48=[1]Lists!BF89,'[1]Multi-Field'!$F$48="Drained"),BI89,IF(AND('[1]Multi-Field'!$E$48=[1]Lists!BF89,'[1]Multi-Field'!$F$48="undrained"),BH89,""))</f>
        <v/>
      </c>
      <c r="DE89" s="409" t="str">
        <f>IF(AND('[1]Multi-Field'!$E$49=[1]Lists!BF89,'[1]Multi-Field'!$F$49="Drained"),BI89,IF(AND('[1]Multi-Field'!$E$49=[1]Lists!BF89,'[1]Multi-Field'!$F$9="undrained"),BH89,""))</f>
        <v/>
      </c>
      <c r="DF89" s="409" t="str">
        <f>IF(AND('[1]Multi-Field'!$E$50=[1]Lists!BF89,'[1]Multi-Field'!$F$50="Drained"),BI89,IF(AND('[1]Multi-Field'!$E$50=[1]Lists!BF89,'[1]Multi-Field'!$F$50="undrained"),BH89,""))</f>
        <v/>
      </c>
      <c r="DG89" s="409" t="str">
        <f>IF(AND('[1]Multi-Field'!$E$51=[1]Lists!BF89,'[1]Multi-Field'!$F$51="Drained"),BI89,IF(AND('[1]Multi-Field'!$E$51=[1]Lists!BF89,'[1]Multi-Field'!$F$51="undrained"),BH89,""))</f>
        <v/>
      </c>
      <c r="DH89" s="409" t="str">
        <f>IF(AND('[1]Multi-Field'!$E$52=[1]Lists!BF89,'[1]Multi-Field'!$F$52="Drained"),BI89,IF(AND('[1]Multi-Field'!$E$52=[1]Lists!BF89,'[1]Multi-Field'!$F$52="undrained"),BH89,""))</f>
        <v/>
      </c>
      <c r="DI89" s="409" t="str">
        <f>IF(AND('[1]Multi-Field'!$E$53=[1]Lists!BF89,'[1]Multi-Field'!$F$53="Drained"),BI89,IF(AND('[1]Multi-Field'!$E$53=[1]Lists!BF89,'[1]Multi-Field'!$F$53="undrained"),BH89,""))</f>
        <v/>
      </c>
      <c r="DJ89" s="409" t="str">
        <f>IF(AND('[1]Multi-Field'!$E$54=[1]Lists!BF89,'[1]Multi-Field'!$F$54="Drained"),BI89,IF(AND('[1]Multi-Field'!$E$54=[1]Lists!BF89,'[1]Multi-Field'!$F$54="undrained"),BH89,""))</f>
        <v/>
      </c>
      <c r="DK89" s="409" t="str">
        <f>IF(AND('[1]Multi-Field'!$E$55=[1]Lists!BF89,'[1]Multi-Field'!$F$55="Drained"),BI89,IF(AND('[1]Multi-Field'!$E$55=[1]Lists!BF89,'[1]Multi-Field'!$F$55="undrained"),BH89,""))</f>
        <v/>
      </c>
      <c r="DL89" s="409" t="str">
        <f>IF(AND('[1]Multi-Field'!$E$56=[1]Lists!BF89,'[1]Multi-Field'!$F$56="Drained"),BI89,IF(AND('[1]Multi-Field'!$E$56=[1]Lists!BF89,'[1]Multi-Field'!$F$56="undrained"),BH89,""))</f>
        <v/>
      </c>
      <c r="DM89" s="409" t="str">
        <f>IF(AND('[1]Multi-Field'!$E$57=[1]Lists!BF89,'[1]Multi-Field'!$F$57="Drained"),BI89,IF(AND('[1]Multi-Field'!$E$57=[1]Lists!BF89,'[1]Multi-Field'!$F$57="undrained"),BH89,""))</f>
        <v/>
      </c>
      <c r="DN89" s="409" t="str">
        <f>IF(AND('[1]Multi-Field'!$E$58=[1]Lists!BF89,'[1]Multi-Field'!$F$58="Drained"),BI89,IF(AND('[1]Multi-Field'!$E$58=[1]Lists!BF89,'[1]Multi-Field'!$F$58="undrained"),BH89,""))</f>
        <v/>
      </c>
      <c r="DO89" s="409" t="str">
        <f>IF(AND('[1]Multi-Field'!$E$59=[1]Lists!BF89,'[1]Multi-Field'!$F$59="Drained"),BI89,IF(AND('[1]Multi-Field'!$E$59=[1]Lists!BF89,'[1]Multi-Field'!$F$59="undrained"),BH89,""))</f>
        <v/>
      </c>
      <c r="DP89" s="409" t="str">
        <f>IF(AND('[1]Multi-Field'!$E$60=[1]Lists!BF89,'[1]Multi-Field'!$F$60="Drained"),BI89,IF(AND('[1]Multi-Field'!$E$60=[1]Lists!BF89,'[1]Multi-Field'!$F$60="undrained"),BH89,""))</f>
        <v/>
      </c>
      <c r="DQ89" s="409" t="str">
        <f>IF(AND('[1]Multi-Field'!$E$61=[1]Lists!BF89,'[1]Multi-Field'!$F$61="Drained"),BI89,IF(AND('[1]Multi-Field'!$E$61=[1]Lists!BF89,'[1]Multi-Field'!$F$61="undrained"),BH89,""))</f>
        <v/>
      </c>
      <c r="DR89" s="409" t="str">
        <f>IF(AND('[1]Multi-Field'!$E$62=[1]Lists!BF89,'[1]Multi-Field'!$F$62="Drained"),BI89,IF(AND('[1]Multi-Field'!$E$62=[1]Lists!BF89,'[1]Multi-Field'!$F$62="undrained"),BH89,""))</f>
        <v/>
      </c>
      <c r="DS89" s="409" t="str">
        <f>IF(AND('[1]Multi-Field'!$E$63=[1]Lists!BF89,'[1]Multi-Field'!$F$63="Drained"),BI89,IF(AND('[1]Multi-Field'!$E$63=[1]Lists!BF89,'[1]Multi-Field'!$F$63="undrained"),BH89,""))</f>
        <v/>
      </c>
      <c r="DT89" s="409" t="str">
        <f>IF(AND('[1]Multi-Field'!$E$64=[1]Lists!BF89,'[1]Multi-Field'!$F$64="Drained"),BI89,IF(AND('[1]Multi-Field'!$E$64=[1]Lists!BF89,'[1]Multi-Field'!$F$64="undrained"),BH89,""))</f>
        <v/>
      </c>
      <c r="DU89" s="409" t="str">
        <f>IF(AND('[1]Multi-Field'!$E$65=[1]Lists!BF89,'[1]Multi-Field'!$F$65="Drained"),BI89,IF(AND('[1]Multi-Field'!$E$65=[1]Lists!BF89,'[1]Multi-Field'!$F$65="undrained"),BH89,""))</f>
        <v/>
      </c>
      <c r="DV89" s="409" t="str">
        <f>IF(AND('[1]Multi-Field'!$E$66=[1]Lists!BF89,'[1]Multi-Field'!$F$66="Drained"),BI89,IF(AND('[1]Multi-Field'!$E$66=[1]Lists!BF89,'[1]Multi-Field'!$F$66="undrained"),BH89,""))</f>
        <v/>
      </c>
      <c r="DW89" s="409" t="str">
        <f>IF(AND('[1]Multi-Field'!$E$67=[1]Lists!BF89,'[1]Multi-Field'!$F$67="Drained"),BI89,IF(AND('[1]Multi-Field'!$E$67=[1]Lists!BF89,'[1]Multi-Field'!$F$67="undrained"),BH89,""))</f>
        <v/>
      </c>
      <c r="DX89" s="409" t="str">
        <f>IF(AND('[1]Multi-Field'!$E$68=[1]Lists!BF89,'[1]Multi-Field'!$F$68="Drained"),BI89,IF(AND('[1]Multi-Field'!$E$68=[1]Lists!BF89,'[1]Multi-Field'!$F$68="undrained"),BH89,""))</f>
        <v/>
      </c>
      <c r="DY89" s="409" t="str">
        <f>IF(AND('[1]Multi-Field'!$E$69=[1]Lists!BF89,'[1]Multi-Field'!$F$69="Drained"),BI89,IF(AND('[1]Multi-Field'!$E$69=[1]Lists!BF89,'[1]Multi-Field'!$F$69="undrained"),BH89,""))</f>
        <v/>
      </c>
      <c r="DZ89" s="409" t="str">
        <f>IF(AND('[1]Multi-Field'!$E$70=[1]Lists!BF89,'[1]Multi-Field'!$F$70="Drained"),BI89,IF(AND('[1]Multi-Field'!$E$70=[1]Lists!BF89,'[1]Multi-Field'!$F$70="undrained"),BH89,""))</f>
        <v/>
      </c>
      <c r="EA89" s="409" t="str">
        <f>IF(AND('[1]Multi-Field'!$E$71=[1]Lists!BF89,'[1]Multi-Field'!$F$71="Drained"),BI89,IF(AND('[1]Multi-Field'!$E$71=[1]Lists!BF89,'[1]Multi-Field'!$F$71="undrained"),BH89,""))</f>
        <v/>
      </c>
      <c r="EB89" s="409" t="str">
        <f>IF(AND('[1]Multi-Field'!$E$72=[1]Lists!BF89,'[1]Multi-Field'!$F$72="Drained"),BI89,IF(AND('[1]Multi-Field'!$E$72=[1]Lists!BF89,'[1]Multi-Field'!$F$72="undrained"),BH89,""))</f>
        <v/>
      </c>
      <c r="EC89" s="409" t="str">
        <f>IF(AND('[1]Multi-Field'!$E$73=[1]Lists!BF89,'[1]Multi-Field'!$F$73="Drained"),BI89,IF(AND('[1]Multi-Field'!$E$73=[1]Lists!BF89,'[1]Multi-Field'!$F$73="undrained"),BH89,""))</f>
        <v/>
      </c>
      <c r="ED89" s="409" t="str">
        <f>IF(AND('[1]Multi-Field'!$E$74=[1]Lists!BF89,'[1]Multi-Field'!$F$74="Drained"),BI89,IF(AND('[1]Multi-Field'!$E$74=[1]Lists!BF89,'[1]Multi-Field'!$F$74="undrained"),BH89,""))</f>
        <v/>
      </c>
      <c r="EE89" s="409" t="str">
        <f>IF(AND('[1]Multi-Field'!$E$75=[1]Lists!BF89,'[1]Multi-Field'!$F$75="Drained"),BI89,IF(AND('[1]Multi-Field'!$E$75=[1]Lists!BF89,'[1]Multi-Field'!$F$75="undrained"),BH89,""))</f>
        <v/>
      </c>
      <c r="EF89" s="409" t="str">
        <f>IF(AND('[1]Multi-Field'!$E$76=[1]Lists!BF89,'[1]Multi-Field'!$F$76="Drained"),BI89,IF(AND('[1]Multi-Field'!$E$76=[1]Lists!BF89,'[1]Multi-Field'!$F$6="undrained"),BH89,""))</f>
        <v/>
      </c>
      <c r="EG89" s="409" t="str">
        <f>IF(AND('[1]Multi-Field'!$E$77=[1]Lists!BF89,'[1]Multi-Field'!$F$77="Drained"),BI89,IF(AND('[1]Multi-Field'!$E$77=[1]Lists!BF89,'[1]Multi-Field'!$F$77="undrained"),BH89,""))</f>
        <v/>
      </c>
      <c r="EH89" s="409" t="str">
        <f>IF(AND('[1]Multi-Field'!$E$78=[1]Lists!BF89,'[1]Multi-Field'!$F$78="Drained"),BI89,IF(AND('[1]Multi-Field'!$E$78=[1]Lists!BF89,'[1]Multi-Field'!$F$78="undrained"),BH89,""))</f>
        <v/>
      </c>
      <c r="EI89" s="409" t="str">
        <f>IF(AND('[1]Multi-Field'!$E$79=[1]Lists!BF89,'[1]Multi-Field'!$F$79="Drained"),BI89,IF(AND('[1]Multi-Field'!$E$79=[1]Lists!BF89,'[1]Multi-Field'!$F$79="undrained"),BH89,""))</f>
        <v/>
      </c>
      <c r="EJ89" s="409" t="str">
        <f>IF(AND('[1]Multi-Field'!$E$80=[1]Lists!BF89,'[1]Multi-Field'!$F$80="Drained"),BI89,IF(AND('[1]Multi-Field'!$E$80=[1]Lists!BF89,'[1]Multi-Field'!$F$80="undrained"),BH89,""))</f>
        <v/>
      </c>
      <c r="EK89" s="409" t="str">
        <f>IF(AND('[1]Multi-Field'!$E$81=[1]Lists!BF89,'[1]Multi-Field'!$F$81="Drained"),BI89,IF(AND('[1]Multi-Field'!$E$81=[1]Lists!BF89,'[1]Multi-Field'!$F$81="undrained"),BH89,""))</f>
        <v/>
      </c>
      <c r="EL89" s="409" t="str">
        <f>IF(AND('[1]Multi-Field'!$E$82=[1]Lists!BF89,'[1]Multi-Field'!$F$82="Drained"),BI89,IF(AND('[1]Multi-Field'!$E$82=[1]Lists!BF89,'[1]Multi-Field'!$F$82="undrained"),BH89,""))</f>
        <v/>
      </c>
      <c r="EM89" s="409" t="str">
        <f>IF(AND('[1]Multi-Field'!$E$83=[1]Lists!BF89,'[1]Multi-Field'!$F$83="Drained"),BI89,IF(AND('[1]Multi-Field'!$E$83=[1]Lists!BF89,'[1]Multi-Field'!$F$83="undrained"),BH89,""))</f>
        <v/>
      </c>
      <c r="EN89" s="409" t="str">
        <f>IF(AND('[1]Multi-Field'!$E$84=[1]Lists!BF89,'[1]Multi-Field'!$F$84="Drained"),BI89,IF(AND('[1]Multi-Field'!$E$84=[1]Lists!BF89,'[1]Multi-Field'!$F$84="undrained"),BH89,""))</f>
        <v/>
      </c>
      <c r="EO89" s="409" t="str">
        <f>IF(AND('[1]Multi-Field'!$E$85=[1]Lists!BF89,'[1]Multi-Field'!$F$85="Drained"),BI89,IF(AND('[1]Multi-Field'!$E$85=[1]Lists!BF89,'[1]Multi-Field'!$F$85="undrained"),BH89,""))</f>
        <v/>
      </c>
      <c r="EP89" s="409" t="str">
        <f>IF(AND('[1]Multi-Field'!$E$86=[1]Lists!BF89,'[1]Multi-Field'!$F$86="Drained"),BI89,IF(AND('[1]Multi-Field'!$E$86=[1]Lists!BF89,'[1]Multi-Field'!$F$86="undrained"),BH89,""))</f>
        <v/>
      </c>
      <c r="EQ89" s="409" t="str">
        <f>IF(AND('[1]Multi-Field'!$E$87=[1]Lists!BF89,'[1]Multi-Field'!$F$87="Drained"),BI89,IF(AND('[1]Multi-Field'!$E$87=[1]Lists!BF89,'[1]Multi-Field'!$F$87="undrained"),BH89,""))</f>
        <v/>
      </c>
      <c r="ER89" s="409" t="str">
        <f>IF(AND('[1]Multi-Field'!$E$88=[1]Lists!BF89,'[1]Multi-Field'!$F$88="Drained"),BI89,IF(AND('[1]Multi-Field'!$E$88=[1]Lists!BF89,'[1]Multi-Field'!$F$88="undrained"),BH89,""))</f>
        <v/>
      </c>
      <c r="ES89" s="409" t="str">
        <f>IF(AND('[1]Multi-Field'!$E$89=[1]Lists!BF89,'[1]Multi-Field'!$F$89="Drained"),BI89,IF(AND('[1]Multi-Field'!$E$89=[1]Lists!BF89,'[1]Multi-Field'!$F$89="undrained"),BH89,""))</f>
        <v/>
      </c>
      <c r="ET89" s="409">
        <f>IF(AND('[1]Multi-Field'!$E$90=[1]Lists!BF89,'[1]Multi-Field'!$F$90="Drained"),BI89,IF(AND('[1]Multi-Field'!$E$90=[1]Lists!BF89,'[1]Multi-Field'!$F$90="undrained"),BH89,""))</f>
        <v>2</v>
      </c>
      <c r="EU89" s="409" t="str">
        <f>IF(AND('[1]Multi-Field'!$E$91=[1]Lists!BF89,'[1]Multi-Field'!$F$91="Drained"),BI89,IF(AND('[1]Multi-Field'!$E$91=[1]Lists!BF89,'[1]Multi-Field'!$F$91="undrained"),BH89,""))</f>
        <v/>
      </c>
      <c r="EV89" s="409" t="str">
        <f>IF(AND('[1]Multi-Field'!$E$92=[1]Lists!BF89,'[1]Multi-Field'!$F$92="Drained"),BI89,IF(AND('[1]Multi-Field'!$E$92=[1]Lists!BF89,'[1]Multi-Field'!$F$92="undrained"),BH89,""))</f>
        <v/>
      </c>
      <c r="EW89" s="409" t="str">
        <f>IF(AND('[1]Multi-Field'!$E$93=[1]Lists!BF89,'[1]Multi-Field'!$F$93="Drained"),BI89,IF(AND('[1]Multi-Field'!$E$93=[1]Lists!BF89,'[1]Multi-Field'!$F$93="undrained"),BH89,""))</f>
        <v/>
      </c>
      <c r="EX89" s="409" t="str">
        <f>IF(AND('[1]Multi-Field'!$E$94=[1]Lists!BF89,'[1]Multi-Field'!$F$94="Drained"),BI89,IF(AND('[1]Multi-Field'!$E$94=[1]Lists!BF89,'[1]Multi-Field'!$F$94="undrained"),BH89,""))</f>
        <v/>
      </c>
      <c r="EY89" s="409" t="str">
        <f>IF(AND('[1]Multi-Field'!$E$95=[1]Lists!BF89,'[1]Multi-Field'!$F$95="Drained"),BI89,IF(AND('[1]Multi-Field'!$E$95=[1]Lists!BF89,'[1]Multi-Field'!$F$95="undrained"),BH89,""))</f>
        <v/>
      </c>
      <c r="EZ89" s="409" t="str">
        <f>IF(AND('[1]Multi-Field'!$E$96=[1]Lists!BF89,'[1]Multi-Field'!$F$96="Drained"),BI89,IF(AND('[1]Multi-Field'!$E$96=[1]Lists!BF89,'[1]Multi-Field'!$F$96="undrained"),BH89,""))</f>
        <v/>
      </c>
      <c r="FA89" s="409" t="str">
        <f>IF(AND('[1]Multi-Field'!$E$97=[1]Lists!BF89,'[1]Multi-Field'!$F$97="Drained"),BI89,IF(AND('[1]Multi-Field'!$E$97=[1]Lists!BF89,'[1]Multi-Field'!$F$97="undrained"),BH89,""))</f>
        <v/>
      </c>
      <c r="FB89" s="409" t="str">
        <f>IF(AND('[1]Multi-Field'!$E$98=[1]Lists!BF89,'[1]Multi-Field'!$F$98="Drained"),BI89,IF(AND('[1]Multi-Field'!$E$98=[1]Lists!BF89,'[1]Multi-Field'!$F$98="undrained"),BH89,""))</f>
        <v/>
      </c>
      <c r="FC89" s="409" t="str">
        <f>IF(AND('[1]Multi-Field'!$E$99=[1]Lists!BF89,'[1]Multi-Field'!$F$99="Drained"),BI89,IF(AND('[1]Multi-Field'!$E$99=[1]Lists!BF89,'[1]Multi-Field'!$F$99="undrained"),BH89,""))</f>
        <v/>
      </c>
      <c r="FD89" s="409" t="str">
        <f>IF(AND('[1]Multi-Field'!$E$100=[1]Lists!BF89,'[1]Multi-Field'!$F$100="Drained"),BI89,IF(AND('[1]Multi-Field'!$E$100=[1]Lists!BF89,'[1]Multi-Field'!$F$100="undrained"),BH89,""))</f>
        <v/>
      </c>
      <c r="FE89" s="409" t="str">
        <f>IF(AND('[1]Multi-Field'!$E$101=[1]Lists!BF89,'[1]Multi-Field'!$F$101="Drained"),BI89,IF(AND('[1]Multi-Field'!$E$101=[1]Lists!BF89,'[1]Multi-Field'!$F$101="undrained"),BH89,""))</f>
        <v/>
      </c>
      <c r="FF89" s="409" t="str">
        <f>IF(AND('[1]Multi-Field'!$E$102=[1]Lists!BF89,'[1]Multi-Field'!$F$102="Drained"),BI89,IF(AND('[1]Multi-Field'!$E$102=[1]Lists!BF89,'[1]Multi-Field'!$F$102="undrained"),BH89,""))</f>
        <v/>
      </c>
      <c r="FG89" s="409" t="str">
        <f>IF(AND('[1]Multi-Field'!$E$103=[1]Lists!BF89,'[1]Multi-Field'!$F$103="Drained"),BI89,IF(AND('[1]Multi-Field'!$E$103=[1]Lists!BF89,'[1]Multi-Field'!$F$103="undrained"),BH89,""))</f>
        <v/>
      </c>
      <c r="FH89" s="409" t="str">
        <f>IF(AND('[1]Multi-Field'!$E$104=[1]Lists!BF89,'[1]Multi-Field'!$F$104="Drained"),BI89,IF(AND('[1]Multi-Field'!$E$104=[1]Lists!BF89,'[1]Multi-Field'!$F$104="undrained"),BH89,""))</f>
        <v/>
      </c>
      <c r="FI89" s="409" t="str">
        <f>IF(AND('[1]Multi-Field'!$E$105=[1]Lists!BF89,'[1]Multi-Field'!$F$105="Drained"),BI89,IF(AND('[1]Multi-Field'!$E$105=[1]Lists!BF89,'[1]Multi-Field'!$F$105="undrained"),BH89,""))</f>
        <v/>
      </c>
      <c r="FJ89" s="409" t="str">
        <f>IF(AND('[1]Multi-Field'!$E$106=[1]Lists!BF89,'[1]Multi-Field'!$F$106="Drained"),BI89,IF(AND('[1]Multi-Field'!$E$106=[1]Lists!BF89,'[1]Multi-Field'!$F$106="undrained"),BH89,""))</f>
        <v/>
      </c>
      <c r="FK89" s="409" t="str">
        <f>IF(AND('[1]Multi-Field'!$E$107=[1]Lists!BF89,'[1]Multi-Field'!$F$107="Drained"),BI89,IF(AND('[1]Multi-Field'!$E$107=[1]Lists!BF89,'[1]Multi-Field'!$F$107="undrained"),BH89,""))</f>
        <v/>
      </c>
      <c r="FL89" s="409" t="str">
        <f>IF(AND('[1]Multi-Field'!$E$108=[1]Lists!BF89,'[1]Multi-Field'!$F$108="Drained"),BI89,IF(AND('[1]Multi-Field'!$E$108=[1]Lists!BF89,'[1]Multi-Field'!$F$108="undrained"),BH89,""))</f>
        <v/>
      </c>
      <c r="FM89" s="409" t="str">
        <f>IF(AND('[1]Multi-Field'!$E$109=[1]Lists!BF89,'[1]Multi-Field'!$F$109="Drained"),BI89,IF(AND('[1]Multi-Field'!$E$109=[1]Lists!BF89,'[1]Multi-Field'!$F$109="undrained"),BH89,""))</f>
        <v/>
      </c>
      <c r="FN89" s="409" t="str">
        <f>IF(AND('[1]Multi-Field'!$E$110=[1]Lists!BF89,'[1]Multi-Field'!$F$110="Drained"),BI89,IF(AND('[1]Multi-Field'!$E$110=[1]Lists!BF89,'[1]Multi-Field'!$F$110="undrained"),BH89,""))</f>
        <v/>
      </c>
      <c r="FO89" s="409" t="str">
        <f>IF(AND('[1]Multi-Field'!$E$111=[1]Lists!BF89,'[1]Multi-Field'!$F$111="Drained"),BI89,IF(AND('[1]Multi-Field'!$E$111=[1]Lists!BF89,'[1]Multi-Field'!$F$111="undrained"),BH89,""))</f>
        <v/>
      </c>
      <c r="FP89" s="409" t="str">
        <f>IF(AND('[1]Multi-Field'!$E$112=[1]Lists!BF89,'[1]Multi-Field'!$F$112="Drained"),BI89,IF(AND('[1]Multi-Field'!$E$112=[1]Lists!BF89,'[1]Multi-Field'!$F$112="undrained"),BH89,""))</f>
        <v/>
      </c>
      <c r="FQ89" s="409" t="str">
        <f>IF(AND('[1]Multi-Field'!$E$113=[1]Lists!BF89,'[1]Multi-Field'!$F$113="Drained"),BI89,IF(AND('[1]Multi-Field'!$E$113=[1]Lists!BF89,'[1]Multi-Field'!$F$113="undrained"),BH89,""))</f>
        <v/>
      </c>
      <c r="FR89" s="409" t="str">
        <f>IF(AND('[1]Multi-Field'!$E$114=[1]Lists!BF89,'[1]Multi-Field'!$F$114="Drained"),BI89,IF(AND('[1]Multi-Field'!$E$114=[1]Lists!BF89,'[1]Multi-Field'!$F$114="undrained"),BH89,""))</f>
        <v/>
      </c>
      <c r="FS89" s="409" t="str">
        <f>IF(AND('[1]Multi-Field'!$E$115=[1]Lists!BF89,'[1]Multi-Field'!$F$115="Drained"),BI89,IF(AND('[1]Multi-Field'!$E$115=[1]Lists!BF89,'[1]Multi-Field'!$F$115="undrained"),BH89,""))</f>
        <v/>
      </c>
      <c r="FT89" s="409" t="str">
        <f>IF(AND('[1]Multi-Field'!$E$116=[1]Lists!BF89,'[1]Multi-Field'!$F$116="Drained"),BI89,IF(AND('[1]Multi-Field'!$E$116=[1]Lists!BF89,'[1]Multi-Field'!$F$116="undrained"),BH89,""))</f>
        <v/>
      </c>
      <c r="FU89" s="409" t="str">
        <f>IF(AND('[1]Multi-Field'!$E$117=[1]Lists!BF89,'[1]Multi-Field'!$F$117="Drained"),BI89,IF(AND('[1]Multi-Field'!$E$117=[1]Lists!BF89,'[1]Multi-Field'!$F$117="undrained"),BH89,""))</f>
        <v/>
      </c>
      <c r="FV89" s="409" t="str">
        <f>IF(AND('[1]Multi-Field'!$E$118=[1]Lists!BF89,'[1]Multi-Field'!$F$118="Drained"),BI89,IF(AND('[1]Multi-Field'!$E$118=[1]Lists!BF89,'[1]Multi-Field'!$F$118="undrained"),BH89,""))</f>
        <v/>
      </c>
      <c r="FW89" s="409" t="str">
        <f>IF(AND('[1]Multi-Field'!$E$119=[1]Lists!BF89,'[1]Multi-Field'!$F$119="Drained"),BI89,IF(AND('[1]Multi-Field'!$E$119=[1]Lists!BF89,'[1]Multi-Field'!$F$119="undrained"),BH89,""))</f>
        <v/>
      </c>
      <c r="FX89" s="409" t="str">
        <f>IF(AND('[1]Multi-Field'!$E$120=[1]Lists!BF89,'[1]Multi-Field'!$F$120="Drained"),BI89,IF(AND('[1]Multi-Field'!$E$120=[1]Lists!BF89,'[1]Multi-Field'!$F$120="undrained"),BH89,""))</f>
        <v/>
      </c>
      <c r="FZ89" t="s">
        <v>873</v>
      </c>
      <c r="GC89" s="4">
        <f>'[1]Multi-Field'!B87</f>
        <v>0</v>
      </c>
      <c r="GD89" s="73" t="str">
        <f>IF(OR('[1]Multi-Field'!Q87=$FZ$43,'[1]Multi-Field'!Q87=$FZ$44),'[1]Multi-Field'!BS87,"")</f>
        <v/>
      </c>
      <c r="GE89" s="4" t="str">
        <f>IF(AND(OR('[1]Multi-Field'!Q87=$FZ$86,'[1]Multi-Field'!Q87=$FZ$94,'[1]Multi-Field'!Q87=$FZ$87,'[1]Multi-Field'!Q87=[1]Lists!$FZ$93,'[1]Multi-Field'!Q87=$FZ$59),'[1]Multi-Field'!BS87&gt;50),'[1]Multi-Field'!BS87*0.8,IF(AND(OR('[1]Multi-Field'!Q87=$FZ$86,'[1]Multi-Field'!Q87=$FZ$94,'[1]Multi-Field'!Q87=$FZ$87,'[1]Multi-Field'!Q87=[1]Lists!$FZ$93,'[1]Multi-Field'!Q87=[1]Lists!$FZ$59),'[1]Multi-Field'!BS87&lt;50),'[1]Multi-Field'!BS87,""))</f>
        <v/>
      </c>
      <c r="GF89" s="4" t="str">
        <f>IF(OR('[1]Multi-Field'!Q87=[1]Lists!$FZ$7,'[1]Multi-Field'!Q87=[1]Lists!$FZ$5,'[1]Multi-Field'!Q87=[1]Lists!$FZ$24,'[1]Multi-Field'!Q87=[1]Lists!$FZ$10,'[1]Multi-Field'!Q87=[1]Lists!$FZ$8, '[1]Multi-Field'!Q87=[1]Lists!$FZ$25, '[1]Multi-Field'!Q87=[1]Lists!$FZ$23, '[1]Multi-Field'!Q87= [1]Lists!$FZ$47, '[1]Multi-Field'!Q87=[1]Lists!$FZ$49, '[1]Multi-Field'!Q87=[1]Lists!$FZ$48,'[1]Multi-Field'!Q87=[1]Lists!$FZ$3, '[1]Multi-Field'!Q87=[1]Lists!$FZ$14,'[1]Multi-Field'!Q87=[1]Lists!$FZ$36, '[1]Multi-Field'!Q87=[1]Lists!$FZ$41,'[1]Multi-Field'!Q87=[1]Lists!$FZ$42),0,"")</f>
        <v/>
      </c>
      <c r="GG89" s="4" t="str">
        <f>IF(OR('[1]Multi-Field'!Q87=[1]Lists!$FZ$6,'[1]Multi-Field'!Q87=[1]Lists!$FZ$4, '[1]Multi-Field'!Q116=[1]Lists!$FZ$11, '[1]Multi-Field'!Q87=[1]Lists!$FZ$1),100*IF('[1]Multi-Field'!U87=onepercent,0.75,IF('[1]Multi-Field'!U87=onetotwentyfivepercent,0.4,IF(OR('[1]Multi-Field'!U87=twentysixtofiftypercent,'[1]Multi-Field'!U87=greaterthanfiftypercent),0,""))),"")</f>
        <v/>
      </c>
      <c r="GH89" s="4" t="str">
        <f>IF(OR('[1]Multi-Field'!Q87=[1]Lists!$FZ$53,'[1]Multi-Field'!Q87=[1]Lists!$FZ$55), 50,IF('[1]Multi-Field'!Q87=[1]Lists!$FZ$54,225,IF('[1]Multi-Field'!Q87=[1]Lists!$FZ$56,75,"")))</f>
        <v/>
      </c>
      <c r="GI89" s="4" t="e">
        <f>#VALUE!</f>
        <v>#VALUE!</v>
      </c>
      <c r="GJ89" s="4" t="e">
        <f>#VALUE!</f>
        <v>#VALUE!</v>
      </c>
      <c r="GK89" s="4" t="str">
        <f>IF('[1]Multi-Field'!Q87=[1]Lists!$FZ$95,'[1]Multi-Field'!BS87*0.66,"")</f>
        <v/>
      </c>
      <c r="GM89" s="4" t="str">
        <f>IF(OR('[1]Multi-Field'!Q87=[1]Lists!$FZ$26,'[1]Multi-Field'!Q87=[1]Lists!$FZ$84),20,"")</f>
        <v/>
      </c>
      <c r="GN89" s="4" t="str">
        <f>IF(OR('[1]Multi-Field'!Q87=[1]Lists!$FZ$88,'[1]Multi-Field'!Q87=[1]Lists!$FZ$57),0,"")</f>
        <v/>
      </c>
      <c r="GO89" s="4" t="str">
        <f>IF(OR('[1]Multi-Field'!Q87=[1]Lists!$FZ$69,'[1]Multi-Field'!Q87=[1]Lists!$FZ$71,'[1]Multi-Field'!Q87=[1]Lists!$FZ$105),50,"")</f>
        <v/>
      </c>
      <c r="GP89" s="4" t="str">
        <f>IF(OR('[1]Multi-Field'!Q87=[1]Lists!$FZ$75,'[1]Multi-Field'!Q87=[1]Lists!$FZ$70),75,"")</f>
        <v/>
      </c>
      <c r="GQ89" s="4">
        <f>IF('[1]Multi-Field'!Q87=[1]Lists!$FZ$72,150,"")</f>
        <v>150</v>
      </c>
      <c r="GR89" s="4" t="str">
        <f>IF(OR('[1]Multi-Field'!Q87=[1]Lists!$FZ$74,'[1]Multi-Field'!Q87=[1]Lists!$FZ$73),40,"")</f>
        <v/>
      </c>
      <c r="GS89" s="4" t="str">
        <f>IF('[1]Multi-Field'!Q87=[1]Lists!$FZ$99,80,"")</f>
        <v/>
      </c>
      <c r="GT89" s="4" t="str">
        <f>IF('[1]Multi-Field'!Q87=[1]Lists!$FZ$106,70,"")</f>
        <v/>
      </c>
      <c r="GU89" s="4" t="e">
        <f t="shared" si="16"/>
        <v>#VALUE!</v>
      </c>
    </row>
    <row r="90" spans="1:203" ht="13.5" customHeight="1">
      <c r="A90" s="7" t="s">
        <v>177</v>
      </c>
      <c r="B90" s="7"/>
      <c r="C90" s="7"/>
      <c r="D90" s="8">
        <v>75</v>
      </c>
      <c r="E90" s="8">
        <f t="shared" si="12"/>
        <v>75</v>
      </c>
      <c r="F90" s="8">
        <f t="shared" si="13"/>
        <v>75</v>
      </c>
      <c r="G90" s="8">
        <v>75</v>
      </c>
      <c r="H90" s="8">
        <v>75</v>
      </c>
      <c r="I90" s="8">
        <f t="shared" si="17"/>
        <v>75</v>
      </c>
      <c r="J90" s="8">
        <f t="shared" si="18"/>
        <v>75</v>
      </c>
      <c r="K90" s="8">
        <v>75</v>
      </c>
      <c r="L90" s="8">
        <v>105</v>
      </c>
      <c r="M90" s="8">
        <f t="shared" si="14"/>
        <v>105</v>
      </c>
      <c r="N90" s="8">
        <f t="shared" si="15"/>
        <v>105</v>
      </c>
      <c r="O90" s="8">
        <v>105</v>
      </c>
      <c r="P90" s="391">
        <v>65</v>
      </c>
      <c r="Q90" s="394"/>
      <c r="R90" s="395" t="b">
        <f>IF(OR('Multi-Field'!AA67=Lists!$AC$42,'Multi-Field'!AA67=Lists!$AC$43),IF('Multi-Field'!Z67="x",(IF('Multi-Field'!AC67=Lists!$Q$11,Lists!$R$11,IF('Multi-Field'!AC67=Lists!$Q$12,Lists!$R$12,IF('Multi-Field'!AC67=Lists!$Q$13,Lists!$R$13,IF('Multi-Field'!AC67=Lists!$Q$14,Lists!$R$14))))),IF('Multi-Field'!X67="x",(IF('Multi-Field'!AC67=Lists!$Q$11,Lists!$S$11,IF('Multi-Field'!AC67=Lists!$Q$12,Lists!$S$12,IF('Multi-Field'!AC67=Lists!$Q$13,Lists!$S$13,IF('Multi-Field'!AC67=Lists!$Q$14,Lists!$S$14))))),IF('Multi-Field'!V67="x",(IF('Multi-Field'!AC67=Lists!$Q$11,Lists!$T$11,IF('Multi-Field'!AC67=Lists!$Q$12,Lists!$T$12,IF('Multi-Field'!AC67=Lists!$Q$13,Lists!$T$13,IF('Multi-Field'!AC67=Lists!$Q$14,Lists!$T$14))))),0))))</f>
        <v>0</v>
      </c>
      <c r="S90" s="395" t="str">
        <f t="shared" si="11"/>
        <v/>
      </c>
      <c r="T90" s="395"/>
      <c r="U90" s="396"/>
      <c r="V90" s="383">
        <f>IF(OR('Multi-Field'!AI76=$U$4,'Multi-Field'!AI76=$U$5,'Multi-Field'!AI76=$U$6,'Multi-Field'!AI76=$U$7,'Multi-Field'!AI76=$U$8,'Multi-Field'!AI76=$U$9),(IF('Multi-Field'!AJ76=$V$2,100,IF('Multi-Field'!AJ76=$V$3,65,IF('Multi-Field'!AJ76=$V$4,53,IF('Multi-Field'!AJ76=$V$5,41,IF('Multi-Field'!AJ76=$V$6,23,IF('Multi-Field'!AJ76=$V$7,0,0))))))),0)</f>
        <v>0</v>
      </c>
      <c r="W90" s="383" t="str">
        <f>IF(AND(OR('Multi-Field'!AF76=$S$3,'Multi-Field'!AF76=S78,'Multi-Field'!AF76=$S$7),'Multi-Field'!AN76&lt;18,'Multi-Field'!AN76&gt;0),35,IF('Multi-Field'!AF76=$S$4,55,IF(AND('Multi-Field'!AF76=$S$6,'Multi-Field'!AN76&lt;18),30,IF(AND('Multi-Field'!AN76&gt;17,OR('Multi-Field'!AF76=$S$3,'Multi-Field'!AF76=$S$5,'Multi-Field'!AF76= $S$6,'Multi-Field'!AF76=$S$7)),25,"0"))))</f>
        <v>0</v>
      </c>
      <c r="X90" s="383">
        <f>IF(OR('Multi-Field'!BA76=$U$4,'Multi-Field'!BA76=$U$5,'Multi-Field'!BA76=$U$6,'Multi-Field'!BA76=U80,'Multi-Field'!BA76=$U$8,'Multi-Field'!BA76=$U$9),(IF('Multi-Field'!BB76=$V$2,100,IF('Multi-Field'!BB76=$V$3,65,IF('Multi-Field'!BB76=$V$4,53,IF('Multi-Field'!BB76=$V$5,41,IF('Multi-Field'!BB76=$V$6,23,IF('Multi-Field'!BB76=$V$7,0,0))))))),0)</f>
        <v>0</v>
      </c>
      <c r="Y90" s="383" t="str">
        <f>IF(AND(OR('Multi-Field'!AX76=$S$3,'Multi-Field'!AX76=$S$5,'Multi-Field'!AX76=$S$7),'Multi-Field'!BF76&lt;18),35,IF('Multi-Field'!AX76=$S$4,55,IF(AND('Multi-Field'!AX76=$S$6,'Multi-Field'!BF76&lt;18),30,IF(AND('Multi-Field'!BF76&gt;17,OR('Multi-Field'!AX76=$S$3,'Multi-Field'!AX76=$S$5,'Multi-Field'!AX76=$S$6,'Multi-Field'!AX76=$S$7)),25,"0"))))</f>
        <v>0</v>
      </c>
      <c r="Z90" s="383">
        <v>74</v>
      </c>
      <c r="AC90" t="s">
        <v>875</v>
      </c>
      <c r="AI90" s="384">
        <f>'[1]Multi-Field'!B86</f>
        <v>0</v>
      </c>
      <c r="AJ90" s="385" t="e">
        <f>#VALUE!</f>
        <v>#VALUE!</v>
      </c>
      <c r="AK90" s="385" t="e">
        <f>#VALUE!</f>
        <v>#VALUE!</v>
      </c>
      <c r="AL90" s="385" t="e">
        <f>IF(AK90="","",IF('[1]Multi-Field'!AU86=20,10,IF(AK90-30&lt;0,0,AK90-30)))</f>
        <v>#VALUE!</v>
      </c>
      <c r="AM90" s="385" t="e">
        <f>#VALUE!</f>
        <v>#VALUE!</v>
      </c>
      <c r="AN90" s="385" t="e">
        <f t="shared" si="23"/>
        <v>#VALUE!</v>
      </c>
      <c r="AO90" s="385" t="e">
        <f>#VALUE!</f>
        <v>#VALUE!</v>
      </c>
      <c r="AP90" s="385" t="e">
        <f>#VALUE!</f>
        <v>#VALUE!</v>
      </c>
      <c r="AQ90" s="385" t="e">
        <f>#VALUE!</f>
        <v>#VALUE!</v>
      </c>
      <c r="AR90" s="385" t="e">
        <f>#VALUE!</f>
        <v>#VALUE!</v>
      </c>
      <c r="AS90" s="385" t="e">
        <f>IF(AR90="","",IF('[1]Multi-Field'!AU86&gt;9,0,AR90-15))</f>
        <v>#VALUE!</v>
      </c>
      <c r="AT90" s="385" t="e">
        <f>#VALUE!</f>
        <v>#VALUE!</v>
      </c>
      <c r="AU90" s="385" t="e">
        <f>#VALUE!</f>
        <v>#VALUE!</v>
      </c>
      <c r="AV90" s="385" t="e">
        <f>IF(AU90="","",IF('[1]Multi-Field'!AU86=9&gt;9,0,AU90-35))</f>
        <v>#VALUE!</v>
      </c>
      <c r="AW90" s="385" t="e">
        <f>#VALUE!</f>
        <v>#VALUE!</v>
      </c>
      <c r="AX90" s="385" t="e">
        <f t="shared" si="24"/>
        <v>#VALUE!</v>
      </c>
      <c r="AY90" s="385" t="str">
        <f>IF('[1]Multi-Field'!AU86="","",IF('[1]Multi-Field'!AU86&lt;1,100,IF('[1]Multi-Field'!AU86=1,75,IF('[1]Multi-Field'!AU86=2,50,IF('[1]Multi-Field'!AU86=3,25,IF('[1]Multi-Field'!AU86&gt;3,0,""))))))</f>
        <v/>
      </c>
      <c r="AZ90" s="385" t="str">
        <f t="shared" si="25"/>
        <v/>
      </c>
      <c r="BA90" s="385" t="e">
        <f>#VALUE!</f>
        <v>#VALUE!</v>
      </c>
      <c r="BB90" s="385" t="e">
        <f>IF(BA90="","",IF(AND('[1]Multi-Field'!AU86&lt;40,'[1]Multi-Field'!AU86&gt;9),40,IF('[1]Multi-Field'!AU86&gt;39,0,BA90+5)))</f>
        <v>#VALUE!</v>
      </c>
      <c r="BC90" s="386" t="e">
        <f t="shared" si="22"/>
        <v>#VALUE!</v>
      </c>
      <c r="BD90" s="281">
        <v>0.49</v>
      </c>
      <c r="BE90" s="281">
        <v>1.1200000000000001</v>
      </c>
      <c r="BF90" s="411" t="s">
        <v>1261</v>
      </c>
      <c r="BG90" s="412">
        <v>3</v>
      </c>
      <c r="BH90" s="412">
        <v>3.5</v>
      </c>
      <c r="BI90" s="412">
        <v>3.5</v>
      </c>
      <c r="BJ90" s="409" t="e">
        <f>IF(AND('[1]Single Field'!#REF!=[1]Lists!BF90,'[1]Single Field'!#REF!="Drained"),"x",IF(AND('[1]Single Field'!#REF!=[1]Lists!BF90,'[1]Single Field'!#REF!="Undrained"),O,""))</f>
        <v>#REF!</v>
      </c>
      <c r="BK90" s="409" t="str">
        <f>IF(AND('[1]Multi-Field'!$E$3=[1]Lists!BF90,'[1]Multi-Field'!$F$3="Drained"),BI90,IF(AND('[1]Multi-Field'!$E$3=BF90,'[1]Multi-Field'!$F$3="undrained"),BH90,""))</f>
        <v/>
      </c>
      <c r="BL90" s="409" t="str">
        <f>IF(AND('[1]Multi-Field'!$E$4=BF90,'[1]Multi-Field'!$F$4="Drained"),BI90,IF(AND('[1]Multi-Field'!$E$4=BF90,'[1]Multi-Field'!$F$4="undrained"),BH90,""))</f>
        <v/>
      </c>
      <c r="BM90" s="409" t="str">
        <f>IF(AND('[1]Multi-Field'!$E$5=BF90,'[1]Multi-Field'!$F$5="Drained"),BI90,IF(AND('[1]Multi-Field'!$E$5=BF90,'[1]Multi-Field'!$F$5="undrained"),BH90,""))</f>
        <v/>
      </c>
      <c r="BN90" s="409" t="str">
        <f>IF(AND('[1]Multi-Field'!$E$6=BF90,'[1]Multi-Field'!$F$6="Drained"),BI90,IF(AND('[1]Multi-Field'!$E$6=BF90,'[1]Multi-Field'!$F$6="undrained"),BH90,""))</f>
        <v/>
      </c>
      <c r="BO90" s="409" t="str">
        <f>IF(AND('[1]Multi-Field'!$E$7=BF90,'[1]Multi-Field'!$F$7="Drained"),BI90,IF(AND('[1]Multi-Field'!$E$7=BF90,'[1]Multi-Field'!$F$7="undrained"),BH90,""))</f>
        <v/>
      </c>
      <c r="BP90" s="409" t="str">
        <f>IF(AND('[1]Multi-Field'!$E$8=BF90,'[1]Multi-Field'!$F$8="Drained"),BI90,IF(AND('[1]Multi-Field'!$E$8=BF90,'[1]Multi-Field'!$F$8="undrained"),BH90,""))</f>
        <v/>
      </c>
      <c r="BQ90" s="409" t="str">
        <f>IF(AND('[1]Multi-Field'!$E$9=BF90,'[1]Multi-Field'!$F$9="Drained"),BI90,IF(AND('[1]Multi-Field'!$E$9=BF90,'[1]Multi-Field'!$F$9="undrained"),BH90,""))</f>
        <v/>
      </c>
      <c r="BR90" s="409" t="str">
        <f>IF(AND('[1]Multi-Field'!$E$10=BF90,'[1]Multi-Field'!$F$10="Drained"),BI90,IF(AND('[1]Multi-Field'!$E$10=BF90,'[1]Multi-Field'!$F$10="undrained"),BH90,""))</f>
        <v/>
      </c>
      <c r="BS90" s="409" t="str">
        <f>IF(AND('[1]Multi-Field'!$E$11=BF90,'[1]Multi-Field'!$F$11="Drained"),BI90,IF(AND('[1]Multi-Field'!$E$11=BF90,'[1]Multi-Field'!$F$11="undrained"),BH90,""))</f>
        <v/>
      </c>
      <c r="BT90" s="409" t="str">
        <f>IF(AND('[1]Multi-Field'!$E$12=BF90,'[1]Multi-Field'!$F$12="Drained"),BI90,IF(AND('[1]Multi-Field'!$E$12=BF90,'[1]Multi-Field'!$F$12="undrained"),BH90,""))</f>
        <v/>
      </c>
      <c r="BU90" s="409" t="str">
        <f>IF(AND('[1]Multi-Field'!$E$13=BF90,'[1]Multi-Field'!$F$13="Drained"),BI90,IF(AND('[1]Multi-Field'!$E$3=BF90,'[1]Multi-Field'!$F$13="undrained"),BH90,""))</f>
        <v/>
      </c>
      <c r="BV90" s="409" t="str">
        <f>IF(AND('[1]Multi-Field'!$E$14=BF90,'[1]Multi-Field'!$F$14="Drained"),BI90,IF(AND('[1]Multi-Field'!$E$14=BF90,'[1]Multi-Field'!$F$14="undrained"),BH90,""))</f>
        <v/>
      </c>
      <c r="BW90" s="409" t="str">
        <f>IF(AND('[1]Multi-Field'!$E$15=BF90,'[1]Multi-Field'!$F$15="Drained"),BI90,IF(AND('[1]Multi-Field'!$E$15=BF90,'[1]Multi-Field'!$F$15="undrained"),BH90,""))</f>
        <v/>
      </c>
      <c r="BX90" s="409" t="str">
        <f>IF(AND('[1]Multi-Field'!$E$16=[1]Lists!BF90,'[1]Multi-Field'!$F$16="Drained"),BI90,IF(AND('[1]Multi-Field'!$E$16=[1]Lists!BF90,'[1]Multi-Field'!$F$16="undrained"),BH90,""))</f>
        <v/>
      </c>
      <c r="BY90" s="409" t="str">
        <f>IF(AND('[1]Multi-Field'!$E$17=[1]Lists!BF90,'[1]Multi-Field'!$F$17="Drained"),BI90,IF(AND('[1]Multi-Field'!$E$17=[1]Lists!BF90,'[1]Multi-Field'!$F$17="undrained"),BH90,""))</f>
        <v/>
      </c>
      <c r="BZ90" s="409" t="str">
        <f>IF(AND('[1]Multi-Field'!$E$18=[1]Lists!BF90,'[1]Multi-Field'!$F$18="Drained"),BI90,IF(AND('[1]Multi-Field'!$E$18=[1]Lists!BF90,'[1]Multi-Field'!$F$18="undrained"),BH90,""))</f>
        <v/>
      </c>
      <c r="CA90" s="409" t="str">
        <f>IF(AND('[1]Multi-Field'!$E$19=[1]Lists!BF90,'[1]Multi-Field'!$F$19="Drained"),BI90,IF(AND('[1]Multi-Field'!$E$19=[1]Lists!BF90,'[1]Multi-Field'!$F$19="undrained"),BH90,""))</f>
        <v/>
      </c>
      <c r="CB90" s="409" t="str">
        <f>IF(AND('[1]Multi-Field'!$E$20=[1]Lists!BF90,'[1]Multi-Field'!$F$20="Drained"),BI90,IF(AND('[1]Multi-Field'!$E$20=[1]Lists!BF90,'[1]Multi-Field'!$F$20="undrained"),BH90,""))</f>
        <v/>
      </c>
      <c r="CC90" s="409" t="str">
        <f>IF(AND('[1]Multi-Field'!$E$21=[1]Lists!BF90,'[1]Multi-Field'!$F$21="Drained"),BI90,IF(AND('[1]Multi-Field'!$E$21=[1]Lists!BF90,'[1]Multi-Field'!$F$21="undrained"),BH90,""))</f>
        <v/>
      </c>
      <c r="CD90" s="409" t="str">
        <f>IF(AND('[1]Multi-Field'!$E$22=[1]Lists!BF90,'[1]Multi-Field'!$F$22="Drained"),BI90,IF(AND('[1]Multi-Field'!$E$22=[1]Lists!BF90,'[1]Multi-Field'!$F$22="undrained"),BH90,""))</f>
        <v/>
      </c>
      <c r="CE90" s="409" t="str">
        <f>IF(AND('[1]Multi-Field'!$E$23=[1]Lists!BF90,'[1]Multi-Field'!$F$23="Drained"),BI90,IF(AND('[1]Multi-Field'!$E$23=[1]Lists!BF90,'[1]Multi-Field'!$F$23="undrained"),BH90,""))</f>
        <v/>
      </c>
      <c r="CF90" s="409" t="str">
        <f>IF(AND('[1]Multi-Field'!$E$24=[1]Lists!BF90,'[1]Multi-Field'!$F$24="Drained"),BI90,IF(AND('[1]Multi-Field'!$E$24=[1]Lists!BF90,'[1]Multi-Field'!$F$24="undrained"),BH90,""))</f>
        <v/>
      </c>
      <c r="CG90" s="409" t="str">
        <f>IF(AND('[1]Multi-Field'!$E$25=[1]Lists!BF90,'[1]Multi-Field'!$F$25="Drained"),BI90,IF(AND('[1]Multi-Field'!$E$25=[1]Lists!BF90,'[1]Multi-Field'!$F$25="undrained"),BH90,""))</f>
        <v/>
      </c>
      <c r="CH90" s="409" t="str">
        <f>IF(AND('[1]Multi-Field'!$E$26=[1]Lists!BF90,'[1]Multi-Field'!$F$26="Drained"),BI90,IF(AND('[1]Multi-Field'!$E$26=[1]Lists!BF90,'[1]Multi-Field'!$F$26="undrained"),BH90,""))</f>
        <v/>
      </c>
      <c r="CI90" s="409" t="str">
        <f>IF(AND('[1]Multi-Field'!$E$27=[1]Lists!BF90,'[1]Multi-Field'!$F$27="Drained"),BI90,IF(AND('[1]Multi-Field'!$E$27=[1]Lists!BF90,'[1]Multi-Field'!$F$27="undrained"),BH90,""))</f>
        <v/>
      </c>
      <c r="CJ90" s="409" t="str">
        <f>IF(AND('[1]Multi-Field'!$E$28=[1]Lists!BF90,'[1]Multi-Field'!$F$28="Drained"),BI90,IF(AND('[1]Multi-Field'!$E$28=[1]Lists!BF90,'[1]Multi-Field'!$F$28="undrained"),BH90,""))</f>
        <v/>
      </c>
      <c r="CK90" s="409" t="str">
        <f>IF(AND('[1]Multi-Field'!$E$29=[1]Lists!BF90,'[1]Multi-Field'!$F$29="Drained"),BI90,IF(AND('[1]Multi-Field'!$E$29=[1]Lists!BF90,'[1]Multi-Field'!$F$29="undrained"),BH90,""))</f>
        <v/>
      </c>
      <c r="CL90" s="409" t="str">
        <f>IF(AND('[1]Multi-Field'!$E$30=[1]Lists!BF90,'[1]Multi-Field'!$F$30="Drained"),BI90,IF(AND('[1]Multi-Field'!$E$30=[1]Lists!BF90,'[1]Multi-Field'!$F$30="undrained"),BH90,""))</f>
        <v/>
      </c>
      <c r="CM90" s="409" t="str">
        <f>IF(AND('[1]Multi-Field'!$E$31=[1]Lists!BF90,'[1]Multi-Field'!$F$31="Drained"),BI90,IF(AND('[1]Multi-Field'!$E$31=[1]Lists!BF90,'[1]Multi-Field'!$F$31="undrained"),BH90,""))</f>
        <v/>
      </c>
      <c r="CN90" s="409" t="str">
        <f>IF(AND('[1]Multi-Field'!$E$32=[1]Lists!BF90,'[1]Multi-Field'!$F$32="Drained"),BI90,IF(AND('[1]Multi-Field'!$E$32=[1]Lists!BF90,'[1]Multi-Field'!$F$32="undrained"),BH90,""))</f>
        <v/>
      </c>
      <c r="CO90" s="409" t="str">
        <f>IF(AND('[1]Multi-Field'!$E$33=[1]Lists!BF90,'[1]Multi-Field'!$F$33="Drained"),BI90,IF(AND('[1]Multi-Field'!$E$33=[1]Lists!BF90,'[1]Multi-Field'!$F$33="undrained"),BH90,""))</f>
        <v/>
      </c>
      <c r="CP90" s="409" t="str">
        <f>IF(AND('[1]Multi-Field'!$E$34=[1]Lists!BF90,'[1]Multi-Field'!$F$34="Drained"),BI90,IF(AND('[1]Multi-Field'!$E$34=[1]Lists!BF90,'[1]Multi-Field'!$F$34="undrained"),BH90,""))</f>
        <v/>
      </c>
      <c r="CQ90" s="409" t="str">
        <f>IF(AND('[1]Multi-Field'!$E$35=[1]Lists!BF90,'[1]Multi-Field'!$F$35="Drained"),BI90,IF(AND('[1]Multi-Field'!$E$35=[1]Lists!BF90,'[1]Multi-Field'!$F$35="undrained"),BH90,""))</f>
        <v/>
      </c>
      <c r="CR90" s="409" t="str">
        <f>IF(AND('[1]Multi-Field'!$E$36=[1]Lists!BF90,'[1]Multi-Field'!$F$36="Drained"),BI90,IF(AND('[1]Multi-Field'!$E$36=[1]Lists!BF90,'[1]Multi-Field'!$F$36="undrained"),BH90,""))</f>
        <v/>
      </c>
      <c r="CS90" s="409" t="str">
        <f>IF(AND('[1]Multi-Field'!$E$37=[1]Lists!BF90,'[1]Multi-Field'!$F$37="Drained"),BI90,IF(AND('[1]Multi-Field'!$E$37=[1]Lists!BF90,'[1]Multi-Field'!$F$37="undrained"),BH90,""))</f>
        <v/>
      </c>
      <c r="CT90" s="409" t="str">
        <f>IF(AND('[1]Multi-Field'!$E$38=[1]Lists!BF90,'[1]Multi-Field'!$F$38="Drained"),BI90,IF(AND('[1]Multi-Field'!$E$38=[1]Lists!BF90,'[1]Multi-Field'!$F$38="undrained"),BH90,""))</f>
        <v/>
      </c>
      <c r="CU90" s="409" t="str">
        <f>IF(AND('[1]Multi-Field'!$E$39=[1]Lists!BF90,'[1]Multi-Field'!$F$39="Drained"),BI90,IF(AND('[1]Multi-Field'!$E$39=[1]Lists!BF90,'[1]Multi-Field'!$F$39="undrained"),BH90,""))</f>
        <v/>
      </c>
      <c r="CV90" s="409" t="str">
        <f>IF(AND('[1]Multi-Field'!$E$40=[1]Lists!BF90,'[1]Multi-Field'!$F$40="Drained"),BI90,IF(AND('[1]Multi-Field'!$E$40=[1]Lists!BF90,'[1]Multi-Field'!$F$40="undrained"),BH90,""))</f>
        <v/>
      </c>
      <c r="CW90" s="409" t="str">
        <f>IF(AND('[1]Multi-Field'!$E$41=[1]Lists!BF90,'[1]Multi-Field'!$F$40="Drained"),BI90,IF(AND('[1]Multi-Field'!$E$40=[1]Lists!BF90,'[1]Multi-Field'!$F$40="undrained"),BH90,""))</f>
        <v/>
      </c>
      <c r="CX90" s="409" t="str">
        <f>IF(AND('[1]Multi-Field'!$E$42=[1]Lists!BF90,'[1]Multi-Field'!$F$42="Drained"),BI90,IF(AND('[1]Multi-Field'!$E$42=[1]Lists!BF90,'[1]Multi-Field'!$F$42="undrained"),BH90,""))</f>
        <v/>
      </c>
      <c r="CY90" s="409" t="str">
        <f>IF(AND('[1]Multi-Field'!$E$43=[1]Lists!BF90,'[1]Multi-Field'!$F$43="Drained"),BI90,IF(AND('[1]Multi-Field'!$E$43=[1]Lists!BF90,'[1]Multi-Field'!$F$43="undrained"),BH90,""))</f>
        <v/>
      </c>
      <c r="CZ90" s="409" t="str">
        <f>IF(AND('[1]Multi-Field'!$E$44=[1]Lists!BF90,'[1]Multi-Field'!$F$44="Drained"),BI90,IF(AND('[1]Multi-Field'!$E$44=[1]Lists!BF90,'[1]Multi-Field'!$F$44="undrained"),BH90,""))</f>
        <v/>
      </c>
      <c r="DA90" s="409" t="str">
        <f>IF(AND('[1]Multi-Field'!$E$45=[1]Lists!BF90,'[1]Multi-Field'!$F$45="Drained"),BI90,IF(AND('[1]Multi-Field'!$E$45=[1]Lists!BF90,'[1]Multi-Field'!$F$45="undrained"),BH90,""))</f>
        <v/>
      </c>
      <c r="DB90" s="409" t="str">
        <f>IF(AND('[1]Multi-Field'!$E$46=[1]Lists!BF90,'[1]Multi-Field'!$F$46="Drained"),BI90,IF(AND('[1]Multi-Field'!$E$46=[1]Lists!BF90,'[1]Multi-Field'!$F$46="undrained"),BH90,""))</f>
        <v/>
      </c>
      <c r="DC90" s="409" t="str">
        <f>IF(AND('[1]Multi-Field'!$E$47=[1]Lists!BF90,'[1]Multi-Field'!$F$47="Drained"),BI90,IF(AND('[1]Multi-Field'!$E$47=[1]Lists!BF90,'[1]Multi-Field'!$F$47="undrained"),BH90,""))</f>
        <v/>
      </c>
      <c r="DD90" s="409" t="str">
        <f>IF(AND('[1]Multi-Field'!$E$48=[1]Lists!BF90,'[1]Multi-Field'!$F$48="Drained"),BI90,IF(AND('[1]Multi-Field'!$E$48=[1]Lists!BF90,'[1]Multi-Field'!$F$48="undrained"),BH90,""))</f>
        <v/>
      </c>
      <c r="DE90" s="409" t="str">
        <f>IF(AND('[1]Multi-Field'!$E$49=[1]Lists!BF90,'[1]Multi-Field'!$F$49="Drained"),BI90,IF(AND('[1]Multi-Field'!$E$49=[1]Lists!BF90,'[1]Multi-Field'!$F$9="undrained"),BH90,""))</f>
        <v/>
      </c>
      <c r="DF90" s="409" t="str">
        <f>IF(AND('[1]Multi-Field'!$E$50=[1]Lists!BF90,'[1]Multi-Field'!$F$50="Drained"),BI90,IF(AND('[1]Multi-Field'!$E$50=[1]Lists!BF90,'[1]Multi-Field'!$F$50="undrained"),BH90,""))</f>
        <v/>
      </c>
      <c r="DG90" s="409" t="str">
        <f>IF(AND('[1]Multi-Field'!$E$51=[1]Lists!BF90,'[1]Multi-Field'!$F$51="Drained"),BI90,IF(AND('[1]Multi-Field'!$E$51=[1]Lists!BF90,'[1]Multi-Field'!$F$51="undrained"),BH90,""))</f>
        <v/>
      </c>
      <c r="DH90" s="409" t="str">
        <f>IF(AND('[1]Multi-Field'!$E$52=[1]Lists!BF90,'[1]Multi-Field'!$F$52="Drained"),BI90,IF(AND('[1]Multi-Field'!$E$52=[1]Lists!BF90,'[1]Multi-Field'!$F$52="undrained"),BH90,""))</f>
        <v/>
      </c>
      <c r="DI90" s="409" t="str">
        <f>IF(AND('[1]Multi-Field'!$E$53=[1]Lists!BF90,'[1]Multi-Field'!$F$53="Drained"),BI90,IF(AND('[1]Multi-Field'!$E$53=[1]Lists!BF90,'[1]Multi-Field'!$F$53="undrained"),BH90,""))</f>
        <v/>
      </c>
      <c r="DJ90" s="409" t="str">
        <f>IF(AND('[1]Multi-Field'!$E$54=[1]Lists!BF90,'[1]Multi-Field'!$F$54="Drained"),BI90,IF(AND('[1]Multi-Field'!$E$54=[1]Lists!BF90,'[1]Multi-Field'!$F$54="undrained"),BH90,""))</f>
        <v/>
      </c>
      <c r="DK90" s="409" t="str">
        <f>IF(AND('[1]Multi-Field'!$E$55=[1]Lists!BF90,'[1]Multi-Field'!$F$55="Drained"),BI90,IF(AND('[1]Multi-Field'!$E$55=[1]Lists!BF90,'[1]Multi-Field'!$F$55="undrained"),BH90,""))</f>
        <v/>
      </c>
      <c r="DL90" s="409" t="str">
        <f>IF(AND('[1]Multi-Field'!$E$56=[1]Lists!BF90,'[1]Multi-Field'!$F$56="Drained"),BI90,IF(AND('[1]Multi-Field'!$E$56=[1]Lists!BF90,'[1]Multi-Field'!$F$56="undrained"),BH90,""))</f>
        <v/>
      </c>
      <c r="DM90" s="409" t="str">
        <f>IF(AND('[1]Multi-Field'!$E$57=[1]Lists!BF90,'[1]Multi-Field'!$F$57="Drained"),BI90,IF(AND('[1]Multi-Field'!$E$57=[1]Lists!BF90,'[1]Multi-Field'!$F$57="undrained"),BH90,""))</f>
        <v/>
      </c>
      <c r="DN90" s="409" t="str">
        <f>IF(AND('[1]Multi-Field'!$E$58=[1]Lists!BF90,'[1]Multi-Field'!$F$58="Drained"),BI90,IF(AND('[1]Multi-Field'!$E$58=[1]Lists!BF90,'[1]Multi-Field'!$F$58="undrained"),BH90,""))</f>
        <v/>
      </c>
      <c r="DO90" s="409" t="str">
        <f>IF(AND('[1]Multi-Field'!$E$59=[1]Lists!BF90,'[1]Multi-Field'!$F$59="Drained"),BI90,IF(AND('[1]Multi-Field'!$E$59=[1]Lists!BF90,'[1]Multi-Field'!$F$59="undrained"),BH90,""))</f>
        <v/>
      </c>
      <c r="DP90" s="409" t="str">
        <f>IF(AND('[1]Multi-Field'!$E$60=[1]Lists!BF90,'[1]Multi-Field'!$F$60="Drained"),BI90,IF(AND('[1]Multi-Field'!$E$60=[1]Lists!BF90,'[1]Multi-Field'!$F$60="undrained"),BH90,""))</f>
        <v/>
      </c>
      <c r="DQ90" s="409" t="str">
        <f>IF(AND('[1]Multi-Field'!$E$61=[1]Lists!BF90,'[1]Multi-Field'!$F$61="Drained"),BI90,IF(AND('[1]Multi-Field'!$E$61=[1]Lists!BF90,'[1]Multi-Field'!$F$61="undrained"),BH90,""))</f>
        <v/>
      </c>
      <c r="DR90" s="409" t="str">
        <f>IF(AND('[1]Multi-Field'!$E$62=[1]Lists!BF90,'[1]Multi-Field'!$F$62="Drained"),BI90,IF(AND('[1]Multi-Field'!$E$62=[1]Lists!BF90,'[1]Multi-Field'!$F$62="undrained"),BH90,""))</f>
        <v/>
      </c>
      <c r="DS90" s="409" t="str">
        <f>IF(AND('[1]Multi-Field'!$E$63=[1]Lists!BF90,'[1]Multi-Field'!$F$63="Drained"),BI90,IF(AND('[1]Multi-Field'!$E$63=[1]Lists!BF90,'[1]Multi-Field'!$F$63="undrained"),BH90,""))</f>
        <v/>
      </c>
      <c r="DT90" s="409" t="str">
        <f>IF(AND('[1]Multi-Field'!$E$64=[1]Lists!BF90,'[1]Multi-Field'!$F$64="Drained"),BI90,IF(AND('[1]Multi-Field'!$E$64=[1]Lists!BF90,'[1]Multi-Field'!$F$64="undrained"),BH90,""))</f>
        <v/>
      </c>
      <c r="DU90" s="409" t="str">
        <f>IF(AND('[1]Multi-Field'!$E$65=[1]Lists!BF90,'[1]Multi-Field'!$F$65="Drained"),BI90,IF(AND('[1]Multi-Field'!$E$65=[1]Lists!BF90,'[1]Multi-Field'!$F$65="undrained"),BH90,""))</f>
        <v/>
      </c>
      <c r="DV90" s="409" t="str">
        <f>IF(AND('[1]Multi-Field'!$E$66=[1]Lists!BF90,'[1]Multi-Field'!$F$66="Drained"),BI90,IF(AND('[1]Multi-Field'!$E$66=[1]Lists!BF90,'[1]Multi-Field'!$F$66="undrained"),BH90,""))</f>
        <v/>
      </c>
      <c r="DW90" s="409" t="str">
        <f>IF(AND('[1]Multi-Field'!$E$67=[1]Lists!BF90,'[1]Multi-Field'!$F$67="Drained"),BI90,IF(AND('[1]Multi-Field'!$E$67=[1]Lists!BF90,'[1]Multi-Field'!$F$67="undrained"),BH90,""))</f>
        <v/>
      </c>
      <c r="DX90" s="409" t="str">
        <f>IF(AND('[1]Multi-Field'!$E$68=[1]Lists!BF90,'[1]Multi-Field'!$F$68="Drained"),BI90,IF(AND('[1]Multi-Field'!$E$68=[1]Lists!BF90,'[1]Multi-Field'!$F$68="undrained"),BH90,""))</f>
        <v/>
      </c>
      <c r="DY90" s="409" t="str">
        <f>IF(AND('[1]Multi-Field'!$E$69=[1]Lists!BF90,'[1]Multi-Field'!$F$69="Drained"),BI90,IF(AND('[1]Multi-Field'!$E$69=[1]Lists!BF90,'[1]Multi-Field'!$F$69="undrained"),BH90,""))</f>
        <v/>
      </c>
      <c r="DZ90" s="409" t="str">
        <f>IF(AND('[1]Multi-Field'!$E$70=[1]Lists!BF90,'[1]Multi-Field'!$F$70="Drained"),BI90,IF(AND('[1]Multi-Field'!$E$70=[1]Lists!BF90,'[1]Multi-Field'!$F$70="undrained"),BH90,""))</f>
        <v/>
      </c>
      <c r="EA90" s="409" t="str">
        <f>IF(AND('[1]Multi-Field'!$E$71=[1]Lists!BF90,'[1]Multi-Field'!$F$71="Drained"),BI90,IF(AND('[1]Multi-Field'!$E$71=[1]Lists!BF90,'[1]Multi-Field'!$F$71="undrained"),BH90,""))</f>
        <v/>
      </c>
      <c r="EB90" s="409" t="str">
        <f>IF(AND('[1]Multi-Field'!$E$72=[1]Lists!BF90,'[1]Multi-Field'!$F$72="Drained"),BI90,IF(AND('[1]Multi-Field'!$E$72=[1]Lists!BF90,'[1]Multi-Field'!$F$72="undrained"),BH90,""))</f>
        <v/>
      </c>
      <c r="EC90" s="409" t="str">
        <f>IF(AND('[1]Multi-Field'!$E$73=[1]Lists!BF90,'[1]Multi-Field'!$F$73="Drained"),BI90,IF(AND('[1]Multi-Field'!$E$73=[1]Lists!BF90,'[1]Multi-Field'!$F$73="undrained"),BH90,""))</f>
        <v/>
      </c>
      <c r="ED90" s="409" t="str">
        <f>IF(AND('[1]Multi-Field'!$E$74=[1]Lists!BF90,'[1]Multi-Field'!$F$74="Drained"),BI90,IF(AND('[1]Multi-Field'!$E$74=[1]Lists!BF90,'[1]Multi-Field'!$F$74="undrained"),BH90,""))</f>
        <v/>
      </c>
      <c r="EE90" s="409" t="str">
        <f>IF(AND('[1]Multi-Field'!$E$75=[1]Lists!BF90,'[1]Multi-Field'!$F$75="Drained"),BI90,IF(AND('[1]Multi-Field'!$E$75=[1]Lists!BF90,'[1]Multi-Field'!$F$75="undrained"),BH90,""))</f>
        <v/>
      </c>
      <c r="EF90" s="409" t="str">
        <f>IF(AND('[1]Multi-Field'!$E$76=[1]Lists!BF90,'[1]Multi-Field'!$F$76="Drained"),BI90,IF(AND('[1]Multi-Field'!$E$76=[1]Lists!BF90,'[1]Multi-Field'!$F$6="undrained"),BH90,""))</f>
        <v/>
      </c>
      <c r="EG90" s="409" t="str">
        <f>IF(AND('[1]Multi-Field'!$E$77=[1]Lists!BF90,'[1]Multi-Field'!$F$77="Drained"),BI90,IF(AND('[1]Multi-Field'!$E$77=[1]Lists!BF90,'[1]Multi-Field'!$F$77="undrained"),BH90,""))</f>
        <v/>
      </c>
      <c r="EH90" s="409" t="str">
        <f>IF(AND('[1]Multi-Field'!$E$78=[1]Lists!BF90,'[1]Multi-Field'!$F$78="Drained"),BI90,IF(AND('[1]Multi-Field'!$E$78=[1]Lists!BF90,'[1]Multi-Field'!$F$78="undrained"),BH90,""))</f>
        <v/>
      </c>
      <c r="EI90" s="409" t="str">
        <f>IF(AND('[1]Multi-Field'!$E$79=[1]Lists!BF90,'[1]Multi-Field'!$F$79="Drained"),BI90,IF(AND('[1]Multi-Field'!$E$79=[1]Lists!BF90,'[1]Multi-Field'!$F$79="undrained"),BH90,""))</f>
        <v/>
      </c>
      <c r="EJ90" s="409" t="str">
        <f>IF(AND('[1]Multi-Field'!$E$80=[1]Lists!BF90,'[1]Multi-Field'!$F$80="Drained"),BI90,IF(AND('[1]Multi-Field'!$E$80=[1]Lists!BF90,'[1]Multi-Field'!$F$80="undrained"),BH90,""))</f>
        <v/>
      </c>
      <c r="EK90" s="409" t="str">
        <f>IF(AND('[1]Multi-Field'!$E$81=[1]Lists!BF90,'[1]Multi-Field'!$F$81="Drained"),BI90,IF(AND('[1]Multi-Field'!$E$81=[1]Lists!BF90,'[1]Multi-Field'!$F$81="undrained"),BH90,""))</f>
        <v/>
      </c>
      <c r="EL90" s="409" t="str">
        <f>IF(AND('[1]Multi-Field'!$E$82=[1]Lists!BF90,'[1]Multi-Field'!$F$82="Drained"),BI90,IF(AND('[1]Multi-Field'!$E$82=[1]Lists!BF90,'[1]Multi-Field'!$F$82="undrained"),BH90,""))</f>
        <v/>
      </c>
      <c r="EM90" s="409" t="str">
        <f>IF(AND('[1]Multi-Field'!$E$83=[1]Lists!BF90,'[1]Multi-Field'!$F$83="Drained"),BI90,IF(AND('[1]Multi-Field'!$E$83=[1]Lists!BF90,'[1]Multi-Field'!$F$83="undrained"),BH90,""))</f>
        <v/>
      </c>
      <c r="EN90" s="409" t="str">
        <f>IF(AND('[1]Multi-Field'!$E$84=[1]Lists!BF90,'[1]Multi-Field'!$F$84="Drained"),BI90,IF(AND('[1]Multi-Field'!$E$84=[1]Lists!BF90,'[1]Multi-Field'!$F$84="undrained"),BH90,""))</f>
        <v/>
      </c>
      <c r="EO90" s="409" t="str">
        <f>IF(AND('[1]Multi-Field'!$E$85=[1]Lists!BF90,'[1]Multi-Field'!$F$85="Drained"),BI90,IF(AND('[1]Multi-Field'!$E$85=[1]Lists!BF90,'[1]Multi-Field'!$F$85="undrained"),BH90,""))</f>
        <v/>
      </c>
      <c r="EP90" s="409" t="str">
        <f>IF(AND('[1]Multi-Field'!$E$86=[1]Lists!BF90,'[1]Multi-Field'!$F$86="Drained"),BI90,IF(AND('[1]Multi-Field'!$E$86=[1]Lists!BF90,'[1]Multi-Field'!$F$86="undrained"),BH90,""))</f>
        <v/>
      </c>
      <c r="EQ90" s="409" t="str">
        <f>IF(AND('[1]Multi-Field'!$E$87=[1]Lists!BF90,'[1]Multi-Field'!$F$87="Drained"),BI90,IF(AND('[1]Multi-Field'!$E$87=[1]Lists!BF90,'[1]Multi-Field'!$F$87="undrained"),BH90,""))</f>
        <v/>
      </c>
      <c r="ER90" s="409" t="str">
        <f>IF(AND('[1]Multi-Field'!$E$88=[1]Lists!BF90,'[1]Multi-Field'!$F$88="Drained"),BI90,IF(AND('[1]Multi-Field'!$E$88=[1]Lists!BF90,'[1]Multi-Field'!$F$88="undrained"),BH90,""))</f>
        <v/>
      </c>
      <c r="ES90" s="409" t="str">
        <f>IF(AND('[1]Multi-Field'!$E$89=[1]Lists!BF90,'[1]Multi-Field'!$F$89="Drained"),BI90,IF(AND('[1]Multi-Field'!$E$89=[1]Lists!BF90,'[1]Multi-Field'!$F$89="undrained"),BH90,""))</f>
        <v/>
      </c>
      <c r="ET90" s="409" t="str">
        <f>IF(AND('[1]Multi-Field'!$E$90=[1]Lists!BF90,'[1]Multi-Field'!$F$90="Drained"),BI90,IF(AND('[1]Multi-Field'!$E$90=[1]Lists!BF90,'[1]Multi-Field'!$F$90="undrained"),BH90,""))</f>
        <v/>
      </c>
      <c r="EU90" s="409">
        <f>IF(AND('[1]Multi-Field'!$E$91=[1]Lists!BF90,'[1]Multi-Field'!$F$91="Drained"),BI90,IF(AND('[1]Multi-Field'!$E$91=[1]Lists!BF90,'[1]Multi-Field'!$F$91="undrained"),BH90,""))</f>
        <v>3.5</v>
      </c>
      <c r="EV90" s="409" t="str">
        <f>IF(AND('[1]Multi-Field'!$E$92=[1]Lists!BF90,'[1]Multi-Field'!$F$92="Drained"),BI90,IF(AND('[1]Multi-Field'!$E$92=[1]Lists!BF90,'[1]Multi-Field'!$F$92="undrained"),BH90,""))</f>
        <v/>
      </c>
      <c r="EW90" s="409" t="str">
        <f>IF(AND('[1]Multi-Field'!$E$93=[1]Lists!BF90,'[1]Multi-Field'!$F$93="Drained"),BI90,IF(AND('[1]Multi-Field'!$E$93=[1]Lists!BF90,'[1]Multi-Field'!$F$93="undrained"),BH90,""))</f>
        <v/>
      </c>
      <c r="EX90" s="409" t="str">
        <f>IF(AND('[1]Multi-Field'!$E$94=[1]Lists!BF90,'[1]Multi-Field'!$F$94="Drained"),BI90,IF(AND('[1]Multi-Field'!$E$94=[1]Lists!BF90,'[1]Multi-Field'!$F$94="undrained"),BH90,""))</f>
        <v/>
      </c>
      <c r="EY90" s="409" t="str">
        <f>IF(AND('[1]Multi-Field'!$E$95=[1]Lists!BF90,'[1]Multi-Field'!$F$95="Drained"),BI90,IF(AND('[1]Multi-Field'!$E$95=[1]Lists!BF90,'[1]Multi-Field'!$F$95="undrained"),BH90,""))</f>
        <v/>
      </c>
      <c r="EZ90" s="409" t="str">
        <f>IF(AND('[1]Multi-Field'!$E$96=[1]Lists!BF90,'[1]Multi-Field'!$F$96="Drained"),BI90,IF(AND('[1]Multi-Field'!$E$96=[1]Lists!BF90,'[1]Multi-Field'!$F$96="undrained"),BH90,""))</f>
        <v/>
      </c>
      <c r="FA90" s="409" t="str">
        <f>IF(AND('[1]Multi-Field'!$E$97=[1]Lists!BF90,'[1]Multi-Field'!$F$97="Drained"),BI90,IF(AND('[1]Multi-Field'!$E$97=[1]Lists!BF90,'[1]Multi-Field'!$F$97="undrained"),BH90,""))</f>
        <v/>
      </c>
      <c r="FB90" s="409" t="str">
        <f>IF(AND('[1]Multi-Field'!$E$98=[1]Lists!BF90,'[1]Multi-Field'!$F$98="Drained"),BI90,IF(AND('[1]Multi-Field'!$E$98=[1]Lists!BF90,'[1]Multi-Field'!$F$98="undrained"),BH90,""))</f>
        <v/>
      </c>
      <c r="FC90" s="409" t="str">
        <f>IF(AND('[1]Multi-Field'!$E$99=[1]Lists!BF90,'[1]Multi-Field'!$F$99="Drained"),BI90,IF(AND('[1]Multi-Field'!$E$99=[1]Lists!BF90,'[1]Multi-Field'!$F$99="undrained"),BH90,""))</f>
        <v/>
      </c>
      <c r="FD90" s="409" t="str">
        <f>IF(AND('[1]Multi-Field'!$E$100=[1]Lists!BF90,'[1]Multi-Field'!$F$100="Drained"),BI90,IF(AND('[1]Multi-Field'!$E$100=[1]Lists!BF90,'[1]Multi-Field'!$F$100="undrained"),BH90,""))</f>
        <v/>
      </c>
      <c r="FE90" s="409" t="str">
        <f>IF(AND('[1]Multi-Field'!$E$101=[1]Lists!BF90,'[1]Multi-Field'!$F$101="Drained"),BI90,IF(AND('[1]Multi-Field'!$E$101=[1]Lists!BF90,'[1]Multi-Field'!$F$101="undrained"),BH90,""))</f>
        <v/>
      </c>
      <c r="FF90" s="409" t="str">
        <f>IF(AND('[1]Multi-Field'!$E$102=[1]Lists!BF90,'[1]Multi-Field'!$F$102="Drained"),BI90,IF(AND('[1]Multi-Field'!$E$102=[1]Lists!BF90,'[1]Multi-Field'!$F$102="undrained"),BH90,""))</f>
        <v/>
      </c>
      <c r="FG90" s="409" t="str">
        <f>IF(AND('[1]Multi-Field'!$E$103=[1]Lists!BF90,'[1]Multi-Field'!$F$103="Drained"),BI90,IF(AND('[1]Multi-Field'!$E$103=[1]Lists!BF90,'[1]Multi-Field'!$F$103="undrained"),BH90,""))</f>
        <v/>
      </c>
      <c r="FH90" s="409" t="str">
        <f>IF(AND('[1]Multi-Field'!$E$104=[1]Lists!BF90,'[1]Multi-Field'!$F$104="Drained"),BI90,IF(AND('[1]Multi-Field'!$E$104=[1]Lists!BF90,'[1]Multi-Field'!$F$104="undrained"),BH90,""))</f>
        <v/>
      </c>
      <c r="FI90" s="409" t="str">
        <f>IF(AND('[1]Multi-Field'!$E$105=[1]Lists!BF90,'[1]Multi-Field'!$F$105="Drained"),BI90,IF(AND('[1]Multi-Field'!$E$105=[1]Lists!BF90,'[1]Multi-Field'!$F$105="undrained"),BH90,""))</f>
        <v/>
      </c>
      <c r="FJ90" s="409" t="str">
        <f>IF(AND('[1]Multi-Field'!$E$106=[1]Lists!BF90,'[1]Multi-Field'!$F$106="Drained"),BI90,IF(AND('[1]Multi-Field'!$E$106=[1]Lists!BF90,'[1]Multi-Field'!$F$106="undrained"),BH90,""))</f>
        <v/>
      </c>
      <c r="FK90" s="409" t="str">
        <f>IF(AND('[1]Multi-Field'!$E$107=[1]Lists!BF90,'[1]Multi-Field'!$F$107="Drained"),BI90,IF(AND('[1]Multi-Field'!$E$107=[1]Lists!BF90,'[1]Multi-Field'!$F$107="undrained"),BH90,""))</f>
        <v/>
      </c>
      <c r="FL90" s="409" t="str">
        <f>IF(AND('[1]Multi-Field'!$E$108=[1]Lists!BF90,'[1]Multi-Field'!$F$108="Drained"),BI90,IF(AND('[1]Multi-Field'!$E$108=[1]Lists!BF90,'[1]Multi-Field'!$F$108="undrained"),BH90,""))</f>
        <v/>
      </c>
      <c r="FM90" s="409" t="str">
        <f>IF(AND('[1]Multi-Field'!$E$109=[1]Lists!BF90,'[1]Multi-Field'!$F$109="Drained"),BI90,IF(AND('[1]Multi-Field'!$E$109=[1]Lists!BF90,'[1]Multi-Field'!$F$109="undrained"),BH90,""))</f>
        <v/>
      </c>
      <c r="FN90" s="409" t="str">
        <f>IF(AND('[1]Multi-Field'!$E$110=[1]Lists!BF90,'[1]Multi-Field'!$F$110="Drained"),BI90,IF(AND('[1]Multi-Field'!$E$110=[1]Lists!BF90,'[1]Multi-Field'!$F$110="undrained"),BH90,""))</f>
        <v/>
      </c>
      <c r="FO90" s="409" t="str">
        <f>IF(AND('[1]Multi-Field'!$E$111=[1]Lists!BF90,'[1]Multi-Field'!$F$111="Drained"),BI90,IF(AND('[1]Multi-Field'!$E$111=[1]Lists!BF90,'[1]Multi-Field'!$F$111="undrained"),BH90,""))</f>
        <v/>
      </c>
      <c r="FP90" s="409" t="str">
        <f>IF(AND('[1]Multi-Field'!$E$112=[1]Lists!BF90,'[1]Multi-Field'!$F$112="Drained"),BI90,IF(AND('[1]Multi-Field'!$E$112=[1]Lists!BF90,'[1]Multi-Field'!$F$112="undrained"),BH90,""))</f>
        <v/>
      </c>
      <c r="FQ90" s="409" t="str">
        <f>IF(AND('[1]Multi-Field'!$E$113=[1]Lists!BF90,'[1]Multi-Field'!$F$113="Drained"),BI90,IF(AND('[1]Multi-Field'!$E$113=[1]Lists!BF90,'[1]Multi-Field'!$F$113="undrained"),BH90,""))</f>
        <v/>
      </c>
      <c r="FR90" s="409" t="str">
        <f>IF(AND('[1]Multi-Field'!$E$114=[1]Lists!BF90,'[1]Multi-Field'!$F$114="Drained"),BI90,IF(AND('[1]Multi-Field'!$E$114=[1]Lists!BF90,'[1]Multi-Field'!$F$114="undrained"),BH90,""))</f>
        <v/>
      </c>
      <c r="FS90" s="409" t="str">
        <f>IF(AND('[1]Multi-Field'!$E$115=[1]Lists!BF90,'[1]Multi-Field'!$F$115="Drained"),BI90,IF(AND('[1]Multi-Field'!$E$115=[1]Lists!BF90,'[1]Multi-Field'!$F$115="undrained"),BH90,""))</f>
        <v/>
      </c>
      <c r="FT90" s="409" t="str">
        <f>IF(AND('[1]Multi-Field'!$E$116=[1]Lists!BF90,'[1]Multi-Field'!$F$116="Drained"),BI90,IF(AND('[1]Multi-Field'!$E$116=[1]Lists!BF90,'[1]Multi-Field'!$F$116="undrained"),BH90,""))</f>
        <v/>
      </c>
      <c r="FU90" s="409" t="str">
        <f>IF(AND('[1]Multi-Field'!$E$117=[1]Lists!BF90,'[1]Multi-Field'!$F$117="Drained"),BI90,IF(AND('[1]Multi-Field'!$E$117=[1]Lists!BF90,'[1]Multi-Field'!$F$117="undrained"),BH90,""))</f>
        <v/>
      </c>
      <c r="FV90" s="409" t="str">
        <f>IF(AND('[1]Multi-Field'!$E$118=[1]Lists!BF90,'[1]Multi-Field'!$F$118="Drained"),BI90,IF(AND('[1]Multi-Field'!$E$118=[1]Lists!BF90,'[1]Multi-Field'!$F$118="undrained"),BH90,""))</f>
        <v/>
      </c>
      <c r="FW90" s="409" t="str">
        <f>IF(AND('[1]Multi-Field'!$E$119=[1]Lists!BF90,'[1]Multi-Field'!$F$119="Drained"),BI90,IF(AND('[1]Multi-Field'!$E$119=[1]Lists!BF90,'[1]Multi-Field'!$F$119="undrained"),BH90,""))</f>
        <v/>
      </c>
      <c r="FX90" s="409" t="str">
        <f>IF(AND('[1]Multi-Field'!$E$120=[1]Lists!BF90,'[1]Multi-Field'!$F$120="Drained"),BI90,IF(AND('[1]Multi-Field'!$E$120=[1]Lists!BF90,'[1]Multi-Field'!$F$120="undrained"),BH90,""))</f>
        <v/>
      </c>
      <c r="FZ90" t="s">
        <v>874</v>
      </c>
      <c r="GC90" s="4">
        <f>'[1]Multi-Field'!B88</f>
        <v>0</v>
      </c>
      <c r="GD90" s="73" t="str">
        <f>IF(OR('[1]Multi-Field'!Q88=$FZ$43,'[1]Multi-Field'!Q88=$FZ$44),'[1]Multi-Field'!BS88,"")</f>
        <v/>
      </c>
      <c r="GE90" s="4" t="str">
        <f>IF(AND(OR('[1]Multi-Field'!Q88=$FZ$86,'[1]Multi-Field'!Q88=$FZ$94,'[1]Multi-Field'!Q88=$FZ$87,'[1]Multi-Field'!Q88=[1]Lists!$FZ$93,'[1]Multi-Field'!Q88=$FZ$59),'[1]Multi-Field'!BS88&gt;50),'[1]Multi-Field'!BS88*0.8,IF(AND(OR('[1]Multi-Field'!Q88=$FZ$86,'[1]Multi-Field'!Q88=$FZ$94,'[1]Multi-Field'!Q88=$FZ$87,'[1]Multi-Field'!Q88=[1]Lists!$FZ$93,'[1]Multi-Field'!Q88=[1]Lists!$FZ$59),'[1]Multi-Field'!BS88&lt;50),'[1]Multi-Field'!BS88,""))</f>
        <v/>
      </c>
      <c r="GF90" s="4" t="str">
        <f>IF(OR('[1]Multi-Field'!Q88=[1]Lists!$FZ$7,'[1]Multi-Field'!Q88=[1]Lists!$FZ$5,'[1]Multi-Field'!Q88=[1]Lists!$FZ$24,'[1]Multi-Field'!Q88=[1]Lists!$FZ$10,'[1]Multi-Field'!Q88=[1]Lists!$FZ$8, '[1]Multi-Field'!Q88=[1]Lists!$FZ$25, '[1]Multi-Field'!Q88=[1]Lists!$FZ$23, '[1]Multi-Field'!Q88= [1]Lists!$FZ$47, '[1]Multi-Field'!Q88=[1]Lists!$FZ$49, '[1]Multi-Field'!Q88=[1]Lists!$FZ$48,'[1]Multi-Field'!Q88=[1]Lists!$FZ$3, '[1]Multi-Field'!Q88=[1]Lists!$FZ$14,'[1]Multi-Field'!Q88=[1]Lists!$FZ$36, '[1]Multi-Field'!Q88=[1]Lists!$FZ$41,'[1]Multi-Field'!Q88=[1]Lists!$FZ$42),0,"")</f>
        <v/>
      </c>
      <c r="GG90" s="4" t="str">
        <f>IF(OR('[1]Multi-Field'!Q88=[1]Lists!$FZ$6,'[1]Multi-Field'!Q88=[1]Lists!$FZ$4, '[1]Multi-Field'!Q117=[1]Lists!$FZ$11, '[1]Multi-Field'!Q88=[1]Lists!$FZ$1),100*IF('[1]Multi-Field'!U88=onepercent,0.75,IF('[1]Multi-Field'!U88=onetotwentyfivepercent,0.4,IF(OR('[1]Multi-Field'!U88=twentysixtofiftypercent,'[1]Multi-Field'!U88=greaterthanfiftypercent),0,""))),"")</f>
        <v/>
      </c>
      <c r="GH90" s="4" t="str">
        <f>IF(OR('[1]Multi-Field'!Q88=[1]Lists!$FZ$53,'[1]Multi-Field'!Q88=[1]Lists!$FZ$55), 50,IF('[1]Multi-Field'!Q88=[1]Lists!$FZ$54,225,IF('[1]Multi-Field'!Q88=[1]Lists!$FZ$56,75,"")))</f>
        <v/>
      </c>
      <c r="GI90" s="4" t="e">
        <f>#VALUE!</f>
        <v>#VALUE!</v>
      </c>
      <c r="GJ90" s="4" t="e">
        <f>#VALUE!</f>
        <v>#VALUE!</v>
      </c>
      <c r="GK90" s="4" t="str">
        <f>IF('[1]Multi-Field'!Q88=[1]Lists!$FZ$95,'[1]Multi-Field'!BS88*0.66,"")</f>
        <v/>
      </c>
      <c r="GM90" s="4" t="str">
        <f>IF(OR('[1]Multi-Field'!Q88=[1]Lists!$FZ$26,'[1]Multi-Field'!Q88=[1]Lists!$FZ$84),20,"")</f>
        <v/>
      </c>
      <c r="GN90" s="4" t="str">
        <f>IF(OR('[1]Multi-Field'!Q88=[1]Lists!$FZ$88,'[1]Multi-Field'!Q88=[1]Lists!$FZ$57),0,"")</f>
        <v/>
      </c>
      <c r="GO90" s="4" t="str">
        <f>IF(OR('[1]Multi-Field'!Q88=[1]Lists!$FZ$69,'[1]Multi-Field'!Q88=[1]Lists!$FZ$71,'[1]Multi-Field'!Q88=[1]Lists!$FZ$105),50,"")</f>
        <v/>
      </c>
      <c r="GP90" s="4" t="str">
        <f>IF(OR('[1]Multi-Field'!Q88=[1]Lists!$FZ$75,'[1]Multi-Field'!Q88=[1]Lists!$FZ$70),75,"")</f>
        <v/>
      </c>
      <c r="GQ90" s="4">
        <f>IF('[1]Multi-Field'!Q88=[1]Lists!$FZ$72,150,"")</f>
        <v>150</v>
      </c>
      <c r="GR90" s="4" t="str">
        <f>IF(OR('[1]Multi-Field'!Q88=[1]Lists!$FZ$74,'[1]Multi-Field'!Q88=[1]Lists!$FZ$73),40,"")</f>
        <v/>
      </c>
      <c r="GS90" s="4" t="str">
        <f>IF('[1]Multi-Field'!Q88=[1]Lists!$FZ$99,80,"")</f>
        <v/>
      </c>
      <c r="GT90" s="4" t="str">
        <f>IF('[1]Multi-Field'!Q88=[1]Lists!$FZ$106,70,"")</f>
        <v/>
      </c>
      <c r="GU90" s="4" t="e">
        <f t="shared" si="16"/>
        <v>#VALUE!</v>
      </c>
    </row>
    <row r="91" spans="1:203" ht="13.5" customHeight="1">
      <c r="A91" s="7" t="s">
        <v>178</v>
      </c>
      <c r="B91" s="7"/>
      <c r="C91" s="7"/>
      <c r="D91" s="8">
        <v>70</v>
      </c>
      <c r="E91" s="8">
        <f t="shared" si="12"/>
        <v>70</v>
      </c>
      <c r="F91" s="8">
        <f t="shared" si="13"/>
        <v>70</v>
      </c>
      <c r="G91" s="8">
        <v>70</v>
      </c>
      <c r="H91" s="8">
        <v>40</v>
      </c>
      <c r="I91" s="8">
        <f t="shared" si="17"/>
        <v>40</v>
      </c>
      <c r="J91" s="8">
        <f t="shared" si="18"/>
        <v>40</v>
      </c>
      <c r="K91" s="8">
        <v>40</v>
      </c>
      <c r="L91" s="8">
        <v>75</v>
      </c>
      <c r="M91" s="8">
        <f t="shared" si="14"/>
        <v>75</v>
      </c>
      <c r="N91" s="8">
        <f t="shared" si="15"/>
        <v>75</v>
      </c>
      <c r="O91" s="8">
        <v>75</v>
      </c>
      <c r="P91" s="391">
        <v>66</v>
      </c>
      <c r="Q91" s="394"/>
      <c r="R91" s="395" t="b">
        <f>IF(OR('Multi-Field'!AA68=Lists!$AC$42,'Multi-Field'!AA68=Lists!$AC$43),IF('Multi-Field'!Z68="x",(IF('Multi-Field'!AC68=Lists!$Q$11,Lists!$R$11,IF('Multi-Field'!AC68=Lists!$Q$12,Lists!$R$12,IF('Multi-Field'!AC68=Lists!$Q$13,Lists!$R$13,IF('Multi-Field'!AC68=Lists!$Q$14,Lists!$R$14))))),IF('Multi-Field'!X68="x",(IF('Multi-Field'!AC68=Lists!$Q$11,Lists!$S$11,IF('Multi-Field'!AC68=Lists!$Q$12,Lists!$S$12,IF('Multi-Field'!AC68=Lists!$Q$13,Lists!$S$13,IF('Multi-Field'!AC68=Lists!$Q$14,Lists!$S$14))))),IF('Multi-Field'!V68="x",(IF('Multi-Field'!AC68=Lists!$Q$11,Lists!$T$11,IF('Multi-Field'!AC68=Lists!$Q$12,Lists!$T$12,IF('Multi-Field'!AC68=Lists!$Q$13,Lists!$T$13,IF('Multi-Field'!AC68=Lists!$Q$14,Lists!$T$14))))),0))))</f>
        <v>0</v>
      </c>
      <c r="S91" s="395" t="str">
        <f t="shared" ref="S91:S154" si="26">IF(R91=FALSE,"",R91)</f>
        <v/>
      </c>
      <c r="T91" s="395"/>
      <c r="U91" s="396"/>
      <c r="V91" s="383">
        <f>IF(OR('Multi-Field'!AI77=$U$4,'Multi-Field'!AI77=$U$5,'Multi-Field'!AI77=$U$6,'Multi-Field'!AI77=$U$7,'Multi-Field'!AI77=$U$8,'Multi-Field'!AI77=$U$9),(IF('Multi-Field'!AJ77=$V$2,100,IF('Multi-Field'!AJ77=$V$3,65,IF('Multi-Field'!AJ77=$V$4,53,IF('Multi-Field'!AJ77=$V$5,41,IF('Multi-Field'!AJ77=$V$6,23,IF('Multi-Field'!AJ77=$V$7,0,0))))))),0)</f>
        <v>0</v>
      </c>
      <c r="W91" s="383" t="str">
        <f>IF(AND(OR('Multi-Field'!AF77=$S$3,'Multi-Field'!AF77=S79,'Multi-Field'!AF77=$S$7),'Multi-Field'!AN77&lt;18,'Multi-Field'!AN77&gt;0),35,IF('Multi-Field'!AF77=$S$4,55,IF(AND('Multi-Field'!AF77=$S$6,'Multi-Field'!AN77&lt;18),30,IF(AND('Multi-Field'!AN77&gt;17,OR('Multi-Field'!AF77=$S$3,'Multi-Field'!AF77=$S$5,'Multi-Field'!AF77= $S$6,'Multi-Field'!AF77=$S$7)),25,"0"))))</f>
        <v>0</v>
      </c>
      <c r="X91" s="383">
        <f>IF(OR('Multi-Field'!BA77=$U$4,'Multi-Field'!BA77=$U$5,'Multi-Field'!BA77=$U$6,'Multi-Field'!BA77=U81,'Multi-Field'!BA77=$U$8,'Multi-Field'!BA77=$U$9),(IF('Multi-Field'!BB77=$V$2,100,IF('Multi-Field'!BB77=$V$3,65,IF('Multi-Field'!BB77=$V$4,53,IF('Multi-Field'!BB77=$V$5,41,IF('Multi-Field'!BB77=$V$6,23,IF('Multi-Field'!BB77=$V$7,0,0))))))),0)</f>
        <v>0</v>
      </c>
      <c r="Y91" s="383" t="str">
        <f>IF(AND(OR('Multi-Field'!AX77=$S$3,'Multi-Field'!AX77=$S$5,'Multi-Field'!AX77=$S$7),'Multi-Field'!BF77&lt;18),35,IF('Multi-Field'!AX77=$S$4,55,IF(AND('Multi-Field'!AX77=$S$6,'Multi-Field'!BF77&lt;18),30,IF(AND('Multi-Field'!BF77&gt;17,OR('Multi-Field'!AX77=$S$3,'Multi-Field'!AX77=$S$5,'Multi-Field'!AX77=$S$6,'Multi-Field'!AX77=$S$7)),25,"0"))))</f>
        <v>0</v>
      </c>
      <c r="Z91" s="383">
        <v>75</v>
      </c>
      <c r="AC91" t="s">
        <v>876</v>
      </c>
      <c r="AI91" s="384">
        <f>'[1]Multi-Field'!B87</f>
        <v>0</v>
      </c>
      <c r="AJ91" s="385" t="e">
        <f>#VALUE!</f>
        <v>#VALUE!</v>
      </c>
      <c r="AK91" s="385" t="e">
        <f>#VALUE!</f>
        <v>#VALUE!</v>
      </c>
      <c r="AL91" s="385" t="e">
        <f>IF(AK91="","",IF('[1]Multi-Field'!AU87=20,10,IF(AK91-30&lt;0,0,AK91-30)))</f>
        <v>#VALUE!</v>
      </c>
      <c r="AM91" s="385" t="e">
        <f>#VALUE!</f>
        <v>#VALUE!</v>
      </c>
      <c r="AN91" s="385" t="e">
        <f t="shared" si="23"/>
        <v>#VALUE!</v>
      </c>
      <c r="AO91" s="385" t="e">
        <f>#VALUE!</f>
        <v>#VALUE!</v>
      </c>
      <c r="AP91" s="385" t="e">
        <f>#VALUE!</f>
        <v>#VALUE!</v>
      </c>
      <c r="AQ91" s="385" t="e">
        <f>#VALUE!</f>
        <v>#VALUE!</v>
      </c>
      <c r="AR91" s="385" t="e">
        <f>#VALUE!</f>
        <v>#VALUE!</v>
      </c>
      <c r="AS91" s="385" t="e">
        <f>IF(AR91="","",IF('[1]Multi-Field'!AU87&gt;9,0,AR91-15))</f>
        <v>#VALUE!</v>
      </c>
      <c r="AT91" s="385" t="e">
        <f>#VALUE!</f>
        <v>#VALUE!</v>
      </c>
      <c r="AU91" s="385" t="e">
        <f>#VALUE!</f>
        <v>#VALUE!</v>
      </c>
      <c r="AV91" s="385" t="e">
        <f>IF(AU91="","",IF('[1]Multi-Field'!AU87=9&gt;9,0,AU91-35))</f>
        <v>#VALUE!</v>
      </c>
      <c r="AW91" s="385" t="e">
        <f>#VALUE!</f>
        <v>#VALUE!</v>
      </c>
      <c r="AX91" s="385" t="e">
        <f t="shared" si="24"/>
        <v>#VALUE!</v>
      </c>
      <c r="AY91" s="385" t="str">
        <f>IF('[1]Multi-Field'!AU87="","",IF('[1]Multi-Field'!AU87&lt;1,100,IF('[1]Multi-Field'!AU87=1,75,IF('[1]Multi-Field'!AU87=2,50,IF('[1]Multi-Field'!AU87=3,25,IF('[1]Multi-Field'!AU87&gt;3,0,""))))))</f>
        <v/>
      </c>
      <c r="AZ91" s="385" t="str">
        <f t="shared" si="25"/>
        <v/>
      </c>
      <c r="BA91" s="385" t="e">
        <f>#VALUE!</f>
        <v>#VALUE!</v>
      </c>
      <c r="BB91" s="385" t="e">
        <f>IF(BA91="","",IF(AND('[1]Multi-Field'!AU87&lt;40,'[1]Multi-Field'!AU87&gt;9),40,IF('[1]Multi-Field'!AU87&gt;39,0,BA91+5)))</f>
        <v>#VALUE!</v>
      </c>
      <c r="BC91" s="386" t="e">
        <f t="shared" si="22"/>
        <v>#VALUE!</v>
      </c>
      <c r="BD91" s="282">
        <v>0.27</v>
      </c>
      <c r="BE91" s="282">
        <v>0.62</v>
      </c>
      <c r="BF91" s="411" t="s">
        <v>1262</v>
      </c>
      <c r="BG91" s="412">
        <v>5</v>
      </c>
      <c r="BH91" s="412">
        <v>4</v>
      </c>
      <c r="BI91" s="412">
        <v>4</v>
      </c>
      <c r="BJ91" s="409" t="e">
        <f>IF(AND('[1]Single Field'!#REF!=[1]Lists!BF91,'[1]Single Field'!#REF!="Drained"),"x",IF(AND('[1]Single Field'!#REF!=[1]Lists!BF91,'[1]Single Field'!#REF!="Undrained"),O,""))</f>
        <v>#REF!</v>
      </c>
      <c r="BK91" s="409" t="str">
        <f>IF(AND('[1]Multi-Field'!$E$3=[1]Lists!BF91,'[1]Multi-Field'!$F$3="Drained"),BI91,IF(AND('[1]Multi-Field'!$E$3=BF91,'[1]Multi-Field'!$F$3="undrained"),BH91,""))</f>
        <v/>
      </c>
      <c r="BL91" s="409" t="str">
        <f>IF(AND('[1]Multi-Field'!$E$4=BF91,'[1]Multi-Field'!$F$4="Drained"),BI91,IF(AND('[1]Multi-Field'!$E$4=BF91,'[1]Multi-Field'!$F$4="undrained"),BH91,""))</f>
        <v/>
      </c>
      <c r="BM91" s="409" t="str">
        <f>IF(AND('[1]Multi-Field'!$E$5=BF91,'[1]Multi-Field'!$F$5="Drained"),BI91,IF(AND('[1]Multi-Field'!$E$5=BF91,'[1]Multi-Field'!$F$5="undrained"),BH91,""))</f>
        <v/>
      </c>
      <c r="BN91" s="409" t="str">
        <f>IF(AND('[1]Multi-Field'!$E$6=BF91,'[1]Multi-Field'!$F$6="Drained"),BI91,IF(AND('[1]Multi-Field'!$E$6=BF91,'[1]Multi-Field'!$F$6="undrained"),BH91,""))</f>
        <v/>
      </c>
      <c r="BO91" s="409" t="str">
        <f>IF(AND('[1]Multi-Field'!$E$7=BF91,'[1]Multi-Field'!$F$7="Drained"),BI91,IF(AND('[1]Multi-Field'!$E$7=BF91,'[1]Multi-Field'!$F$7="undrained"),BH91,""))</f>
        <v/>
      </c>
      <c r="BP91" s="409" t="str">
        <f>IF(AND('[1]Multi-Field'!$E$8=BF91,'[1]Multi-Field'!$F$8="Drained"),BI91,IF(AND('[1]Multi-Field'!$E$8=BF91,'[1]Multi-Field'!$F$8="undrained"),BH91,""))</f>
        <v/>
      </c>
      <c r="BQ91" s="409" t="str">
        <f>IF(AND('[1]Multi-Field'!$E$9=BF91,'[1]Multi-Field'!$F$9="Drained"),BI91,IF(AND('[1]Multi-Field'!$E$9=BF91,'[1]Multi-Field'!$F$9="undrained"),BH91,""))</f>
        <v/>
      </c>
      <c r="BR91" s="409" t="str">
        <f>IF(AND('[1]Multi-Field'!$E$10=BF91,'[1]Multi-Field'!$F$10="Drained"),BI91,IF(AND('[1]Multi-Field'!$E$10=BF91,'[1]Multi-Field'!$F$10="undrained"),BH91,""))</f>
        <v/>
      </c>
      <c r="BS91" s="409" t="str">
        <f>IF(AND('[1]Multi-Field'!$E$11=BF91,'[1]Multi-Field'!$F$11="Drained"),BI91,IF(AND('[1]Multi-Field'!$E$11=BF91,'[1]Multi-Field'!$F$11="undrained"),BH91,""))</f>
        <v/>
      </c>
      <c r="BT91" s="409" t="str">
        <f>IF(AND('[1]Multi-Field'!$E$12=BF91,'[1]Multi-Field'!$F$12="Drained"),BI91,IF(AND('[1]Multi-Field'!$E$12=BF91,'[1]Multi-Field'!$F$12="undrained"),BH91,""))</f>
        <v/>
      </c>
      <c r="BU91" s="409" t="str">
        <f>IF(AND('[1]Multi-Field'!$E$13=BF91,'[1]Multi-Field'!$F$13="Drained"),BI91,IF(AND('[1]Multi-Field'!$E$3=BF91,'[1]Multi-Field'!$F$13="undrained"),BH91,""))</f>
        <v/>
      </c>
      <c r="BV91" s="409" t="str">
        <f>IF(AND('[1]Multi-Field'!$E$14=BF91,'[1]Multi-Field'!$F$14="Drained"),BI91,IF(AND('[1]Multi-Field'!$E$14=BF91,'[1]Multi-Field'!$F$14="undrained"),BH91,""))</f>
        <v/>
      </c>
      <c r="BW91" s="409" t="str">
        <f>IF(AND('[1]Multi-Field'!$E$15=BF91,'[1]Multi-Field'!$F$15="Drained"),BI91,IF(AND('[1]Multi-Field'!$E$15=BF91,'[1]Multi-Field'!$F$15="undrained"),BH91,""))</f>
        <v/>
      </c>
      <c r="BX91" s="409" t="str">
        <f>IF(AND('[1]Multi-Field'!$E$16=[1]Lists!BF91,'[1]Multi-Field'!$F$16="Drained"),BI91,IF(AND('[1]Multi-Field'!$E$16=[1]Lists!BF91,'[1]Multi-Field'!$F$16="undrained"),BH91,""))</f>
        <v/>
      </c>
      <c r="BY91" s="409" t="str">
        <f>IF(AND('[1]Multi-Field'!$E$17=[1]Lists!BF91,'[1]Multi-Field'!$F$17="Drained"),BI91,IF(AND('[1]Multi-Field'!$E$17=[1]Lists!BF91,'[1]Multi-Field'!$F$17="undrained"),BH91,""))</f>
        <v/>
      </c>
      <c r="BZ91" s="409" t="str">
        <f>IF(AND('[1]Multi-Field'!$E$18=[1]Lists!BF91,'[1]Multi-Field'!$F$18="Drained"),BI91,IF(AND('[1]Multi-Field'!$E$18=[1]Lists!BF91,'[1]Multi-Field'!$F$18="undrained"),BH91,""))</f>
        <v/>
      </c>
      <c r="CA91" s="409" t="str">
        <f>IF(AND('[1]Multi-Field'!$E$19=[1]Lists!BF91,'[1]Multi-Field'!$F$19="Drained"),BI91,IF(AND('[1]Multi-Field'!$E$19=[1]Lists!BF91,'[1]Multi-Field'!$F$19="undrained"),BH91,""))</f>
        <v/>
      </c>
      <c r="CB91" s="409" t="str">
        <f>IF(AND('[1]Multi-Field'!$E$20=[1]Lists!BF91,'[1]Multi-Field'!$F$20="Drained"),BI91,IF(AND('[1]Multi-Field'!$E$20=[1]Lists!BF91,'[1]Multi-Field'!$F$20="undrained"),BH91,""))</f>
        <v/>
      </c>
      <c r="CC91" s="409" t="str">
        <f>IF(AND('[1]Multi-Field'!$E$21=[1]Lists!BF91,'[1]Multi-Field'!$F$21="Drained"),BI91,IF(AND('[1]Multi-Field'!$E$21=[1]Lists!BF91,'[1]Multi-Field'!$F$21="undrained"),BH91,""))</f>
        <v/>
      </c>
      <c r="CD91" s="409" t="str">
        <f>IF(AND('[1]Multi-Field'!$E$22=[1]Lists!BF91,'[1]Multi-Field'!$F$22="Drained"),BI91,IF(AND('[1]Multi-Field'!$E$22=[1]Lists!BF91,'[1]Multi-Field'!$F$22="undrained"),BH91,""))</f>
        <v/>
      </c>
      <c r="CE91" s="409" t="str">
        <f>IF(AND('[1]Multi-Field'!$E$23=[1]Lists!BF91,'[1]Multi-Field'!$F$23="Drained"),BI91,IF(AND('[1]Multi-Field'!$E$23=[1]Lists!BF91,'[1]Multi-Field'!$F$23="undrained"),BH91,""))</f>
        <v/>
      </c>
      <c r="CF91" s="409" t="str">
        <f>IF(AND('[1]Multi-Field'!$E$24=[1]Lists!BF91,'[1]Multi-Field'!$F$24="Drained"),BI91,IF(AND('[1]Multi-Field'!$E$24=[1]Lists!BF91,'[1]Multi-Field'!$F$24="undrained"),BH91,""))</f>
        <v/>
      </c>
      <c r="CG91" s="409" t="str">
        <f>IF(AND('[1]Multi-Field'!$E$25=[1]Lists!BF91,'[1]Multi-Field'!$F$25="Drained"),BI91,IF(AND('[1]Multi-Field'!$E$25=[1]Lists!BF91,'[1]Multi-Field'!$F$25="undrained"),BH91,""))</f>
        <v/>
      </c>
      <c r="CH91" s="409" t="str">
        <f>IF(AND('[1]Multi-Field'!$E$26=[1]Lists!BF91,'[1]Multi-Field'!$F$26="Drained"),BI91,IF(AND('[1]Multi-Field'!$E$26=[1]Lists!BF91,'[1]Multi-Field'!$F$26="undrained"),BH91,""))</f>
        <v/>
      </c>
      <c r="CI91" s="409" t="str">
        <f>IF(AND('[1]Multi-Field'!$E$27=[1]Lists!BF91,'[1]Multi-Field'!$F$27="Drained"),BI91,IF(AND('[1]Multi-Field'!$E$27=[1]Lists!BF91,'[1]Multi-Field'!$F$27="undrained"),BH91,""))</f>
        <v/>
      </c>
      <c r="CJ91" s="409" t="str">
        <f>IF(AND('[1]Multi-Field'!$E$28=[1]Lists!BF91,'[1]Multi-Field'!$F$28="Drained"),BI91,IF(AND('[1]Multi-Field'!$E$28=[1]Lists!BF91,'[1]Multi-Field'!$F$28="undrained"),BH91,""))</f>
        <v/>
      </c>
      <c r="CK91" s="409" t="str">
        <f>IF(AND('[1]Multi-Field'!$E$29=[1]Lists!BF91,'[1]Multi-Field'!$F$29="Drained"),BI91,IF(AND('[1]Multi-Field'!$E$29=[1]Lists!BF91,'[1]Multi-Field'!$F$29="undrained"),BH91,""))</f>
        <v/>
      </c>
      <c r="CL91" s="409" t="str">
        <f>IF(AND('[1]Multi-Field'!$E$30=[1]Lists!BF91,'[1]Multi-Field'!$F$30="Drained"),BI91,IF(AND('[1]Multi-Field'!$E$30=[1]Lists!BF91,'[1]Multi-Field'!$F$30="undrained"),BH91,""))</f>
        <v/>
      </c>
      <c r="CM91" s="409" t="str">
        <f>IF(AND('[1]Multi-Field'!$E$31=[1]Lists!BF91,'[1]Multi-Field'!$F$31="Drained"),BI91,IF(AND('[1]Multi-Field'!$E$31=[1]Lists!BF91,'[1]Multi-Field'!$F$31="undrained"),BH91,""))</f>
        <v/>
      </c>
      <c r="CN91" s="409" t="str">
        <f>IF(AND('[1]Multi-Field'!$E$32=[1]Lists!BF91,'[1]Multi-Field'!$F$32="Drained"),BI91,IF(AND('[1]Multi-Field'!$E$32=[1]Lists!BF91,'[1]Multi-Field'!$F$32="undrained"),BH91,""))</f>
        <v/>
      </c>
      <c r="CO91" s="409" t="str">
        <f>IF(AND('[1]Multi-Field'!$E$33=[1]Lists!BF91,'[1]Multi-Field'!$F$33="Drained"),BI91,IF(AND('[1]Multi-Field'!$E$33=[1]Lists!BF91,'[1]Multi-Field'!$F$33="undrained"),BH91,""))</f>
        <v/>
      </c>
      <c r="CP91" s="409" t="str">
        <f>IF(AND('[1]Multi-Field'!$E$34=[1]Lists!BF91,'[1]Multi-Field'!$F$34="Drained"),BI91,IF(AND('[1]Multi-Field'!$E$34=[1]Lists!BF91,'[1]Multi-Field'!$F$34="undrained"),BH91,""))</f>
        <v/>
      </c>
      <c r="CQ91" s="409" t="str">
        <f>IF(AND('[1]Multi-Field'!$E$35=[1]Lists!BF91,'[1]Multi-Field'!$F$35="Drained"),BI91,IF(AND('[1]Multi-Field'!$E$35=[1]Lists!BF91,'[1]Multi-Field'!$F$35="undrained"),BH91,""))</f>
        <v/>
      </c>
      <c r="CR91" s="409" t="str">
        <f>IF(AND('[1]Multi-Field'!$E$36=[1]Lists!BF91,'[1]Multi-Field'!$F$36="Drained"),BI91,IF(AND('[1]Multi-Field'!$E$36=[1]Lists!BF91,'[1]Multi-Field'!$F$36="undrained"),BH91,""))</f>
        <v/>
      </c>
      <c r="CS91" s="409" t="str">
        <f>IF(AND('[1]Multi-Field'!$E$37=[1]Lists!BF91,'[1]Multi-Field'!$F$37="Drained"),BI91,IF(AND('[1]Multi-Field'!$E$37=[1]Lists!BF91,'[1]Multi-Field'!$F$37="undrained"),BH91,""))</f>
        <v/>
      </c>
      <c r="CT91" s="409" t="str">
        <f>IF(AND('[1]Multi-Field'!$E$38=[1]Lists!BF91,'[1]Multi-Field'!$F$38="Drained"),BI91,IF(AND('[1]Multi-Field'!$E$38=[1]Lists!BF91,'[1]Multi-Field'!$F$38="undrained"),BH91,""))</f>
        <v/>
      </c>
      <c r="CU91" s="409" t="str">
        <f>IF(AND('[1]Multi-Field'!$E$39=[1]Lists!BF91,'[1]Multi-Field'!$F$39="Drained"),BI91,IF(AND('[1]Multi-Field'!$E$39=[1]Lists!BF91,'[1]Multi-Field'!$F$39="undrained"),BH91,""))</f>
        <v/>
      </c>
      <c r="CV91" s="409" t="str">
        <f>IF(AND('[1]Multi-Field'!$E$40=[1]Lists!BF91,'[1]Multi-Field'!$F$40="Drained"),BI91,IF(AND('[1]Multi-Field'!$E$40=[1]Lists!BF91,'[1]Multi-Field'!$F$40="undrained"),BH91,""))</f>
        <v/>
      </c>
      <c r="CW91" s="409" t="str">
        <f>IF(AND('[1]Multi-Field'!$E$41=[1]Lists!BF91,'[1]Multi-Field'!$F$40="Drained"),BI91,IF(AND('[1]Multi-Field'!$E$40=[1]Lists!BF91,'[1]Multi-Field'!$F$40="undrained"),BH91,""))</f>
        <v/>
      </c>
      <c r="CX91" s="409" t="str">
        <f>IF(AND('[1]Multi-Field'!$E$42=[1]Lists!BF91,'[1]Multi-Field'!$F$42="Drained"),BI91,IF(AND('[1]Multi-Field'!$E$42=[1]Lists!BF91,'[1]Multi-Field'!$F$42="undrained"),BH91,""))</f>
        <v/>
      </c>
      <c r="CY91" s="409" t="str">
        <f>IF(AND('[1]Multi-Field'!$E$43=[1]Lists!BF91,'[1]Multi-Field'!$F$43="Drained"),BI91,IF(AND('[1]Multi-Field'!$E$43=[1]Lists!BF91,'[1]Multi-Field'!$F$43="undrained"),BH91,""))</f>
        <v/>
      </c>
      <c r="CZ91" s="409" t="str">
        <f>IF(AND('[1]Multi-Field'!$E$44=[1]Lists!BF91,'[1]Multi-Field'!$F$44="Drained"),BI91,IF(AND('[1]Multi-Field'!$E$44=[1]Lists!BF91,'[1]Multi-Field'!$F$44="undrained"),BH91,""))</f>
        <v/>
      </c>
      <c r="DA91" s="409" t="str">
        <f>IF(AND('[1]Multi-Field'!$E$45=[1]Lists!BF91,'[1]Multi-Field'!$F$45="Drained"),BI91,IF(AND('[1]Multi-Field'!$E$45=[1]Lists!BF91,'[1]Multi-Field'!$F$45="undrained"),BH91,""))</f>
        <v/>
      </c>
      <c r="DB91" s="409" t="str">
        <f>IF(AND('[1]Multi-Field'!$E$46=[1]Lists!BF91,'[1]Multi-Field'!$F$46="Drained"),BI91,IF(AND('[1]Multi-Field'!$E$46=[1]Lists!BF91,'[1]Multi-Field'!$F$46="undrained"),BH91,""))</f>
        <v/>
      </c>
      <c r="DC91" s="409" t="str">
        <f>IF(AND('[1]Multi-Field'!$E$47=[1]Lists!BF91,'[1]Multi-Field'!$F$47="Drained"),BI91,IF(AND('[1]Multi-Field'!$E$47=[1]Lists!BF91,'[1]Multi-Field'!$F$47="undrained"),BH91,""))</f>
        <v/>
      </c>
      <c r="DD91" s="409" t="str">
        <f>IF(AND('[1]Multi-Field'!$E$48=[1]Lists!BF91,'[1]Multi-Field'!$F$48="Drained"),BI91,IF(AND('[1]Multi-Field'!$E$48=[1]Lists!BF91,'[1]Multi-Field'!$F$48="undrained"),BH91,""))</f>
        <v/>
      </c>
      <c r="DE91" s="409" t="str">
        <f>IF(AND('[1]Multi-Field'!$E$49=[1]Lists!BF91,'[1]Multi-Field'!$F$49="Drained"),BI91,IF(AND('[1]Multi-Field'!$E$49=[1]Lists!BF91,'[1]Multi-Field'!$F$9="undrained"),BH91,""))</f>
        <v/>
      </c>
      <c r="DF91" s="409" t="str">
        <f>IF(AND('[1]Multi-Field'!$E$50=[1]Lists!BF91,'[1]Multi-Field'!$F$50="Drained"),BI91,IF(AND('[1]Multi-Field'!$E$50=[1]Lists!BF91,'[1]Multi-Field'!$F$50="undrained"),BH91,""))</f>
        <v/>
      </c>
      <c r="DG91" s="409" t="str">
        <f>IF(AND('[1]Multi-Field'!$E$51=[1]Lists!BF91,'[1]Multi-Field'!$F$51="Drained"),BI91,IF(AND('[1]Multi-Field'!$E$51=[1]Lists!BF91,'[1]Multi-Field'!$F$51="undrained"),BH91,""))</f>
        <v/>
      </c>
      <c r="DH91" s="409" t="str">
        <f>IF(AND('[1]Multi-Field'!$E$52=[1]Lists!BF91,'[1]Multi-Field'!$F$52="Drained"),BI91,IF(AND('[1]Multi-Field'!$E$52=[1]Lists!BF91,'[1]Multi-Field'!$F$52="undrained"),BH91,""))</f>
        <v/>
      </c>
      <c r="DI91" s="409" t="str">
        <f>IF(AND('[1]Multi-Field'!$E$53=[1]Lists!BF91,'[1]Multi-Field'!$F$53="Drained"),BI91,IF(AND('[1]Multi-Field'!$E$53=[1]Lists!BF91,'[1]Multi-Field'!$F$53="undrained"),BH91,""))</f>
        <v/>
      </c>
      <c r="DJ91" s="409" t="str">
        <f>IF(AND('[1]Multi-Field'!$E$54=[1]Lists!BF91,'[1]Multi-Field'!$F$54="Drained"),BI91,IF(AND('[1]Multi-Field'!$E$54=[1]Lists!BF91,'[1]Multi-Field'!$F$54="undrained"),BH91,""))</f>
        <v/>
      </c>
      <c r="DK91" s="409" t="str">
        <f>IF(AND('[1]Multi-Field'!$E$55=[1]Lists!BF91,'[1]Multi-Field'!$F$55="Drained"),BI91,IF(AND('[1]Multi-Field'!$E$55=[1]Lists!BF91,'[1]Multi-Field'!$F$55="undrained"),BH91,""))</f>
        <v/>
      </c>
      <c r="DL91" s="409" t="str">
        <f>IF(AND('[1]Multi-Field'!$E$56=[1]Lists!BF91,'[1]Multi-Field'!$F$56="Drained"),BI91,IF(AND('[1]Multi-Field'!$E$56=[1]Lists!BF91,'[1]Multi-Field'!$F$56="undrained"),BH91,""))</f>
        <v/>
      </c>
      <c r="DM91" s="409" t="str">
        <f>IF(AND('[1]Multi-Field'!$E$57=[1]Lists!BF91,'[1]Multi-Field'!$F$57="Drained"),BI91,IF(AND('[1]Multi-Field'!$E$57=[1]Lists!BF91,'[1]Multi-Field'!$F$57="undrained"),BH91,""))</f>
        <v/>
      </c>
      <c r="DN91" s="409" t="str">
        <f>IF(AND('[1]Multi-Field'!$E$58=[1]Lists!BF91,'[1]Multi-Field'!$F$58="Drained"),BI91,IF(AND('[1]Multi-Field'!$E$58=[1]Lists!BF91,'[1]Multi-Field'!$F$58="undrained"),BH91,""))</f>
        <v/>
      </c>
      <c r="DO91" s="409" t="str">
        <f>IF(AND('[1]Multi-Field'!$E$59=[1]Lists!BF91,'[1]Multi-Field'!$F$59="Drained"),BI91,IF(AND('[1]Multi-Field'!$E$59=[1]Lists!BF91,'[1]Multi-Field'!$F$59="undrained"),BH91,""))</f>
        <v/>
      </c>
      <c r="DP91" s="409" t="str">
        <f>IF(AND('[1]Multi-Field'!$E$60=[1]Lists!BF91,'[1]Multi-Field'!$F$60="Drained"),BI91,IF(AND('[1]Multi-Field'!$E$60=[1]Lists!BF91,'[1]Multi-Field'!$F$60="undrained"),BH91,""))</f>
        <v/>
      </c>
      <c r="DQ91" s="409" t="str">
        <f>IF(AND('[1]Multi-Field'!$E$61=[1]Lists!BF91,'[1]Multi-Field'!$F$61="Drained"),BI91,IF(AND('[1]Multi-Field'!$E$61=[1]Lists!BF91,'[1]Multi-Field'!$F$61="undrained"),BH91,""))</f>
        <v/>
      </c>
      <c r="DR91" s="409" t="str">
        <f>IF(AND('[1]Multi-Field'!$E$62=[1]Lists!BF91,'[1]Multi-Field'!$F$62="Drained"),BI91,IF(AND('[1]Multi-Field'!$E$62=[1]Lists!BF91,'[1]Multi-Field'!$F$62="undrained"),BH91,""))</f>
        <v/>
      </c>
      <c r="DS91" s="409" t="str">
        <f>IF(AND('[1]Multi-Field'!$E$63=[1]Lists!BF91,'[1]Multi-Field'!$F$63="Drained"),BI91,IF(AND('[1]Multi-Field'!$E$63=[1]Lists!BF91,'[1]Multi-Field'!$F$63="undrained"),BH91,""))</f>
        <v/>
      </c>
      <c r="DT91" s="409" t="str">
        <f>IF(AND('[1]Multi-Field'!$E$64=[1]Lists!BF91,'[1]Multi-Field'!$F$64="Drained"),BI91,IF(AND('[1]Multi-Field'!$E$64=[1]Lists!BF91,'[1]Multi-Field'!$F$64="undrained"),BH91,""))</f>
        <v/>
      </c>
      <c r="DU91" s="409" t="str">
        <f>IF(AND('[1]Multi-Field'!$E$65=[1]Lists!BF91,'[1]Multi-Field'!$F$65="Drained"),BI91,IF(AND('[1]Multi-Field'!$E$65=[1]Lists!BF91,'[1]Multi-Field'!$F$65="undrained"),BH91,""))</f>
        <v/>
      </c>
      <c r="DV91" s="409" t="str">
        <f>IF(AND('[1]Multi-Field'!$E$66=[1]Lists!BF91,'[1]Multi-Field'!$F$66="Drained"),BI91,IF(AND('[1]Multi-Field'!$E$66=[1]Lists!BF91,'[1]Multi-Field'!$F$66="undrained"),BH91,""))</f>
        <v/>
      </c>
      <c r="DW91" s="409" t="str">
        <f>IF(AND('[1]Multi-Field'!$E$67=[1]Lists!BF91,'[1]Multi-Field'!$F$67="Drained"),BI91,IF(AND('[1]Multi-Field'!$E$67=[1]Lists!BF91,'[1]Multi-Field'!$F$67="undrained"),BH91,""))</f>
        <v/>
      </c>
      <c r="DX91" s="409" t="str">
        <f>IF(AND('[1]Multi-Field'!$E$68=[1]Lists!BF91,'[1]Multi-Field'!$F$68="Drained"),BI91,IF(AND('[1]Multi-Field'!$E$68=[1]Lists!BF91,'[1]Multi-Field'!$F$68="undrained"),BH91,""))</f>
        <v/>
      </c>
      <c r="DY91" s="409" t="str">
        <f>IF(AND('[1]Multi-Field'!$E$69=[1]Lists!BF91,'[1]Multi-Field'!$F$69="Drained"),BI91,IF(AND('[1]Multi-Field'!$E$69=[1]Lists!BF91,'[1]Multi-Field'!$F$69="undrained"),BH91,""))</f>
        <v/>
      </c>
      <c r="DZ91" s="409" t="str">
        <f>IF(AND('[1]Multi-Field'!$E$70=[1]Lists!BF91,'[1]Multi-Field'!$F$70="Drained"),BI91,IF(AND('[1]Multi-Field'!$E$70=[1]Lists!BF91,'[1]Multi-Field'!$F$70="undrained"),BH91,""))</f>
        <v/>
      </c>
      <c r="EA91" s="409" t="str">
        <f>IF(AND('[1]Multi-Field'!$E$71=[1]Lists!BF91,'[1]Multi-Field'!$F$71="Drained"),BI91,IF(AND('[1]Multi-Field'!$E$71=[1]Lists!BF91,'[1]Multi-Field'!$F$71="undrained"),BH91,""))</f>
        <v/>
      </c>
      <c r="EB91" s="409" t="str">
        <f>IF(AND('[1]Multi-Field'!$E$72=[1]Lists!BF91,'[1]Multi-Field'!$F$72="Drained"),BI91,IF(AND('[1]Multi-Field'!$E$72=[1]Lists!BF91,'[1]Multi-Field'!$F$72="undrained"),BH91,""))</f>
        <v/>
      </c>
      <c r="EC91" s="409" t="str">
        <f>IF(AND('[1]Multi-Field'!$E$73=[1]Lists!BF91,'[1]Multi-Field'!$F$73="Drained"),BI91,IF(AND('[1]Multi-Field'!$E$73=[1]Lists!BF91,'[1]Multi-Field'!$F$73="undrained"),BH91,""))</f>
        <v/>
      </c>
      <c r="ED91" s="409" t="str">
        <f>IF(AND('[1]Multi-Field'!$E$74=[1]Lists!BF91,'[1]Multi-Field'!$F$74="Drained"),BI91,IF(AND('[1]Multi-Field'!$E$74=[1]Lists!BF91,'[1]Multi-Field'!$F$74="undrained"),BH91,""))</f>
        <v/>
      </c>
      <c r="EE91" s="409" t="str">
        <f>IF(AND('[1]Multi-Field'!$E$75=[1]Lists!BF91,'[1]Multi-Field'!$F$75="Drained"),BI91,IF(AND('[1]Multi-Field'!$E$75=[1]Lists!BF91,'[1]Multi-Field'!$F$75="undrained"),BH91,""))</f>
        <v/>
      </c>
      <c r="EF91" s="409" t="str">
        <f>IF(AND('[1]Multi-Field'!$E$76=[1]Lists!BF91,'[1]Multi-Field'!$F$76="Drained"),BI91,IF(AND('[1]Multi-Field'!$E$76=[1]Lists!BF91,'[1]Multi-Field'!$F$6="undrained"),BH91,""))</f>
        <v/>
      </c>
      <c r="EG91" s="409" t="str">
        <f>IF(AND('[1]Multi-Field'!$E$77=[1]Lists!BF91,'[1]Multi-Field'!$F$77="Drained"),BI91,IF(AND('[1]Multi-Field'!$E$77=[1]Lists!BF91,'[1]Multi-Field'!$F$77="undrained"),BH91,""))</f>
        <v/>
      </c>
      <c r="EH91" s="409" t="str">
        <f>IF(AND('[1]Multi-Field'!$E$78=[1]Lists!BF91,'[1]Multi-Field'!$F$78="Drained"),BI91,IF(AND('[1]Multi-Field'!$E$78=[1]Lists!BF91,'[1]Multi-Field'!$F$78="undrained"),BH91,""))</f>
        <v/>
      </c>
      <c r="EI91" s="409" t="str">
        <f>IF(AND('[1]Multi-Field'!$E$79=[1]Lists!BF91,'[1]Multi-Field'!$F$79="Drained"),BI91,IF(AND('[1]Multi-Field'!$E$79=[1]Lists!BF91,'[1]Multi-Field'!$F$79="undrained"),BH91,""))</f>
        <v/>
      </c>
      <c r="EJ91" s="409" t="str">
        <f>IF(AND('[1]Multi-Field'!$E$80=[1]Lists!BF91,'[1]Multi-Field'!$F$80="Drained"),BI91,IF(AND('[1]Multi-Field'!$E$80=[1]Lists!BF91,'[1]Multi-Field'!$F$80="undrained"),BH91,""))</f>
        <v/>
      </c>
      <c r="EK91" s="409" t="str">
        <f>IF(AND('[1]Multi-Field'!$E$81=[1]Lists!BF91,'[1]Multi-Field'!$F$81="Drained"),BI91,IF(AND('[1]Multi-Field'!$E$81=[1]Lists!BF91,'[1]Multi-Field'!$F$81="undrained"),BH91,""))</f>
        <v/>
      </c>
      <c r="EL91" s="409" t="str">
        <f>IF(AND('[1]Multi-Field'!$E$82=[1]Lists!BF91,'[1]Multi-Field'!$F$82="Drained"),BI91,IF(AND('[1]Multi-Field'!$E$82=[1]Lists!BF91,'[1]Multi-Field'!$F$82="undrained"),BH91,""))</f>
        <v/>
      </c>
      <c r="EM91" s="409" t="str">
        <f>IF(AND('[1]Multi-Field'!$E$83=[1]Lists!BF91,'[1]Multi-Field'!$F$83="Drained"),BI91,IF(AND('[1]Multi-Field'!$E$83=[1]Lists!BF91,'[1]Multi-Field'!$F$83="undrained"),BH91,""))</f>
        <v/>
      </c>
      <c r="EN91" s="409" t="str">
        <f>IF(AND('[1]Multi-Field'!$E$84=[1]Lists!BF91,'[1]Multi-Field'!$F$84="Drained"),BI91,IF(AND('[1]Multi-Field'!$E$84=[1]Lists!BF91,'[1]Multi-Field'!$F$84="undrained"),BH91,""))</f>
        <v/>
      </c>
      <c r="EO91" s="409" t="str">
        <f>IF(AND('[1]Multi-Field'!$E$85=[1]Lists!BF91,'[1]Multi-Field'!$F$85="Drained"),BI91,IF(AND('[1]Multi-Field'!$E$85=[1]Lists!BF91,'[1]Multi-Field'!$F$85="undrained"),BH91,""))</f>
        <v/>
      </c>
      <c r="EP91" s="409" t="str">
        <f>IF(AND('[1]Multi-Field'!$E$86=[1]Lists!BF91,'[1]Multi-Field'!$F$86="Drained"),BI91,IF(AND('[1]Multi-Field'!$E$86=[1]Lists!BF91,'[1]Multi-Field'!$F$86="undrained"),BH91,""))</f>
        <v/>
      </c>
      <c r="EQ91" s="409" t="str">
        <f>IF(AND('[1]Multi-Field'!$E$87=[1]Lists!BF91,'[1]Multi-Field'!$F$87="Drained"),BI91,IF(AND('[1]Multi-Field'!$E$87=[1]Lists!BF91,'[1]Multi-Field'!$F$87="undrained"),BH91,""))</f>
        <v/>
      </c>
      <c r="ER91" s="409" t="str">
        <f>IF(AND('[1]Multi-Field'!$E$88=[1]Lists!BF91,'[1]Multi-Field'!$F$88="Drained"),BI91,IF(AND('[1]Multi-Field'!$E$88=[1]Lists!BF91,'[1]Multi-Field'!$F$88="undrained"),BH91,""))</f>
        <v/>
      </c>
      <c r="ES91" s="409" t="str">
        <f>IF(AND('[1]Multi-Field'!$E$89=[1]Lists!BF91,'[1]Multi-Field'!$F$89="Drained"),BI91,IF(AND('[1]Multi-Field'!$E$89=[1]Lists!BF91,'[1]Multi-Field'!$F$89="undrained"),BH91,""))</f>
        <v/>
      </c>
      <c r="ET91" s="409" t="str">
        <f>IF(AND('[1]Multi-Field'!$E$90=[1]Lists!BF91,'[1]Multi-Field'!$F$90="Drained"),BI91,IF(AND('[1]Multi-Field'!$E$90=[1]Lists!BF91,'[1]Multi-Field'!$F$90="undrained"),BH91,""))</f>
        <v/>
      </c>
      <c r="EU91" s="409" t="str">
        <f>IF(AND('[1]Multi-Field'!$E$91=[1]Lists!BF91,'[1]Multi-Field'!$F$91="Drained"),BI91,IF(AND('[1]Multi-Field'!$E$91=[1]Lists!BF91,'[1]Multi-Field'!$F$91="undrained"),BH91,""))</f>
        <v/>
      </c>
      <c r="EV91" s="409">
        <f>IF(AND('[1]Multi-Field'!$E$92=[1]Lists!BF91,'[1]Multi-Field'!$F$92="Drained"),BI91,IF(AND('[1]Multi-Field'!$E$92=[1]Lists!BF91,'[1]Multi-Field'!$F$92="undrained"),BH91,""))</f>
        <v>4</v>
      </c>
      <c r="EW91" s="409" t="str">
        <f>IF(AND('[1]Multi-Field'!$E$93=[1]Lists!BF91,'[1]Multi-Field'!$F$93="Drained"),BI91,IF(AND('[1]Multi-Field'!$E$93=[1]Lists!BF91,'[1]Multi-Field'!$F$93="undrained"),BH91,""))</f>
        <v/>
      </c>
      <c r="EX91" s="409" t="str">
        <f>IF(AND('[1]Multi-Field'!$E$94=[1]Lists!BF91,'[1]Multi-Field'!$F$94="Drained"),BI91,IF(AND('[1]Multi-Field'!$E$94=[1]Lists!BF91,'[1]Multi-Field'!$F$94="undrained"),BH91,""))</f>
        <v/>
      </c>
      <c r="EY91" s="409" t="str">
        <f>IF(AND('[1]Multi-Field'!$E$95=[1]Lists!BF91,'[1]Multi-Field'!$F$95="Drained"),BI91,IF(AND('[1]Multi-Field'!$E$95=[1]Lists!BF91,'[1]Multi-Field'!$F$95="undrained"),BH91,""))</f>
        <v/>
      </c>
      <c r="EZ91" s="409" t="str">
        <f>IF(AND('[1]Multi-Field'!$E$96=[1]Lists!BF91,'[1]Multi-Field'!$F$96="Drained"),BI91,IF(AND('[1]Multi-Field'!$E$96=[1]Lists!BF91,'[1]Multi-Field'!$F$96="undrained"),BH91,""))</f>
        <v/>
      </c>
      <c r="FA91" s="409" t="str">
        <f>IF(AND('[1]Multi-Field'!$E$97=[1]Lists!BF91,'[1]Multi-Field'!$F$97="Drained"),BI91,IF(AND('[1]Multi-Field'!$E$97=[1]Lists!BF91,'[1]Multi-Field'!$F$97="undrained"),BH91,""))</f>
        <v/>
      </c>
      <c r="FB91" s="409" t="str">
        <f>IF(AND('[1]Multi-Field'!$E$98=[1]Lists!BF91,'[1]Multi-Field'!$F$98="Drained"),BI91,IF(AND('[1]Multi-Field'!$E$98=[1]Lists!BF91,'[1]Multi-Field'!$F$98="undrained"),BH91,""))</f>
        <v/>
      </c>
      <c r="FC91" s="409" t="str">
        <f>IF(AND('[1]Multi-Field'!$E$99=[1]Lists!BF91,'[1]Multi-Field'!$F$99="Drained"),BI91,IF(AND('[1]Multi-Field'!$E$99=[1]Lists!BF91,'[1]Multi-Field'!$F$99="undrained"),BH91,""))</f>
        <v/>
      </c>
      <c r="FD91" s="409" t="str">
        <f>IF(AND('[1]Multi-Field'!$E$100=[1]Lists!BF91,'[1]Multi-Field'!$F$100="Drained"),BI91,IF(AND('[1]Multi-Field'!$E$100=[1]Lists!BF91,'[1]Multi-Field'!$F$100="undrained"),BH91,""))</f>
        <v/>
      </c>
      <c r="FE91" s="409" t="str">
        <f>IF(AND('[1]Multi-Field'!$E$101=[1]Lists!BF91,'[1]Multi-Field'!$F$101="Drained"),BI91,IF(AND('[1]Multi-Field'!$E$101=[1]Lists!BF91,'[1]Multi-Field'!$F$101="undrained"),BH91,""))</f>
        <v/>
      </c>
      <c r="FF91" s="409" t="str">
        <f>IF(AND('[1]Multi-Field'!$E$102=[1]Lists!BF91,'[1]Multi-Field'!$F$102="Drained"),BI91,IF(AND('[1]Multi-Field'!$E$102=[1]Lists!BF91,'[1]Multi-Field'!$F$102="undrained"),BH91,""))</f>
        <v/>
      </c>
      <c r="FG91" s="409" t="str">
        <f>IF(AND('[1]Multi-Field'!$E$103=[1]Lists!BF91,'[1]Multi-Field'!$F$103="Drained"),BI91,IF(AND('[1]Multi-Field'!$E$103=[1]Lists!BF91,'[1]Multi-Field'!$F$103="undrained"),BH91,""))</f>
        <v/>
      </c>
      <c r="FH91" s="409" t="str">
        <f>IF(AND('[1]Multi-Field'!$E$104=[1]Lists!BF91,'[1]Multi-Field'!$F$104="Drained"),BI91,IF(AND('[1]Multi-Field'!$E$104=[1]Lists!BF91,'[1]Multi-Field'!$F$104="undrained"),BH91,""))</f>
        <v/>
      </c>
      <c r="FI91" s="409" t="str">
        <f>IF(AND('[1]Multi-Field'!$E$105=[1]Lists!BF91,'[1]Multi-Field'!$F$105="Drained"),BI91,IF(AND('[1]Multi-Field'!$E$105=[1]Lists!BF91,'[1]Multi-Field'!$F$105="undrained"),BH91,""))</f>
        <v/>
      </c>
      <c r="FJ91" s="409" t="str">
        <f>IF(AND('[1]Multi-Field'!$E$106=[1]Lists!BF91,'[1]Multi-Field'!$F$106="Drained"),BI91,IF(AND('[1]Multi-Field'!$E$106=[1]Lists!BF91,'[1]Multi-Field'!$F$106="undrained"),BH91,""))</f>
        <v/>
      </c>
      <c r="FK91" s="409" t="str">
        <f>IF(AND('[1]Multi-Field'!$E$107=[1]Lists!BF91,'[1]Multi-Field'!$F$107="Drained"),BI91,IF(AND('[1]Multi-Field'!$E$107=[1]Lists!BF91,'[1]Multi-Field'!$F$107="undrained"),BH91,""))</f>
        <v/>
      </c>
      <c r="FL91" s="409" t="str">
        <f>IF(AND('[1]Multi-Field'!$E$108=[1]Lists!BF91,'[1]Multi-Field'!$F$108="Drained"),BI91,IF(AND('[1]Multi-Field'!$E$108=[1]Lists!BF91,'[1]Multi-Field'!$F$108="undrained"),BH91,""))</f>
        <v/>
      </c>
      <c r="FM91" s="409" t="str">
        <f>IF(AND('[1]Multi-Field'!$E$109=[1]Lists!BF91,'[1]Multi-Field'!$F$109="Drained"),BI91,IF(AND('[1]Multi-Field'!$E$109=[1]Lists!BF91,'[1]Multi-Field'!$F$109="undrained"),BH91,""))</f>
        <v/>
      </c>
      <c r="FN91" s="409" t="str">
        <f>IF(AND('[1]Multi-Field'!$E$110=[1]Lists!BF91,'[1]Multi-Field'!$F$110="Drained"),BI91,IF(AND('[1]Multi-Field'!$E$110=[1]Lists!BF91,'[1]Multi-Field'!$F$110="undrained"),BH91,""))</f>
        <v/>
      </c>
      <c r="FO91" s="409" t="str">
        <f>IF(AND('[1]Multi-Field'!$E$111=[1]Lists!BF91,'[1]Multi-Field'!$F$111="Drained"),BI91,IF(AND('[1]Multi-Field'!$E$111=[1]Lists!BF91,'[1]Multi-Field'!$F$111="undrained"),BH91,""))</f>
        <v/>
      </c>
      <c r="FP91" s="409" t="str">
        <f>IF(AND('[1]Multi-Field'!$E$112=[1]Lists!BF91,'[1]Multi-Field'!$F$112="Drained"),BI91,IF(AND('[1]Multi-Field'!$E$112=[1]Lists!BF91,'[1]Multi-Field'!$F$112="undrained"),BH91,""))</f>
        <v/>
      </c>
      <c r="FQ91" s="409" t="str">
        <f>IF(AND('[1]Multi-Field'!$E$113=[1]Lists!BF91,'[1]Multi-Field'!$F$113="Drained"),BI91,IF(AND('[1]Multi-Field'!$E$113=[1]Lists!BF91,'[1]Multi-Field'!$F$113="undrained"),BH91,""))</f>
        <v/>
      </c>
      <c r="FR91" s="409" t="str">
        <f>IF(AND('[1]Multi-Field'!$E$114=[1]Lists!BF91,'[1]Multi-Field'!$F$114="Drained"),BI91,IF(AND('[1]Multi-Field'!$E$114=[1]Lists!BF91,'[1]Multi-Field'!$F$114="undrained"),BH91,""))</f>
        <v/>
      </c>
      <c r="FS91" s="409" t="str">
        <f>IF(AND('[1]Multi-Field'!$E$115=[1]Lists!BF91,'[1]Multi-Field'!$F$115="Drained"),BI91,IF(AND('[1]Multi-Field'!$E$115=[1]Lists!BF91,'[1]Multi-Field'!$F$115="undrained"),BH91,""))</f>
        <v/>
      </c>
      <c r="FT91" s="409" t="str">
        <f>IF(AND('[1]Multi-Field'!$E$116=[1]Lists!BF91,'[1]Multi-Field'!$F$116="Drained"),BI91,IF(AND('[1]Multi-Field'!$E$116=[1]Lists!BF91,'[1]Multi-Field'!$F$116="undrained"),BH91,""))</f>
        <v/>
      </c>
      <c r="FU91" s="409" t="str">
        <f>IF(AND('[1]Multi-Field'!$E$117=[1]Lists!BF91,'[1]Multi-Field'!$F$117="Drained"),BI91,IF(AND('[1]Multi-Field'!$E$117=[1]Lists!BF91,'[1]Multi-Field'!$F$117="undrained"),BH91,""))</f>
        <v/>
      </c>
      <c r="FV91" s="409" t="str">
        <f>IF(AND('[1]Multi-Field'!$E$118=[1]Lists!BF91,'[1]Multi-Field'!$F$118="Drained"),BI91,IF(AND('[1]Multi-Field'!$E$118=[1]Lists!BF91,'[1]Multi-Field'!$F$118="undrained"),BH91,""))</f>
        <v/>
      </c>
      <c r="FW91" s="409" t="str">
        <f>IF(AND('[1]Multi-Field'!$E$119=[1]Lists!BF91,'[1]Multi-Field'!$F$119="Drained"),BI91,IF(AND('[1]Multi-Field'!$E$119=[1]Lists!BF91,'[1]Multi-Field'!$F$119="undrained"),BH91,""))</f>
        <v/>
      </c>
      <c r="FX91" s="409" t="str">
        <f>IF(AND('[1]Multi-Field'!$E$120=[1]Lists!BF91,'[1]Multi-Field'!$F$120="Drained"),BI91,IF(AND('[1]Multi-Field'!$E$120=[1]Lists!BF91,'[1]Multi-Field'!$F$120="undrained"),BH91,""))</f>
        <v/>
      </c>
      <c r="FZ91" t="s">
        <v>875</v>
      </c>
      <c r="GC91" s="4">
        <f>'[1]Multi-Field'!B89</f>
        <v>0</v>
      </c>
      <c r="GD91" s="73" t="str">
        <f>IF(OR('[1]Multi-Field'!Q89=$FZ$43,'[1]Multi-Field'!Q89=$FZ$44),'[1]Multi-Field'!BS89,"")</f>
        <v/>
      </c>
      <c r="GE91" s="4" t="str">
        <f>IF(AND(OR('[1]Multi-Field'!Q89=$FZ$86,'[1]Multi-Field'!Q89=$FZ$94,'[1]Multi-Field'!Q89=$FZ$87,'[1]Multi-Field'!Q89=[1]Lists!$FZ$93,'[1]Multi-Field'!Q89=$FZ$59),'[1]Multi-Field'!BS89&gt;50),'[1]Multi-Field'!BS89*0.8,IF(AND(OR('[1]Multi-Field'!Q89=$FZ$86,'[1]Multi-Field'!Q89=$FZ$94,'[1]Multi-Field'!Q89=$FZ$87,'[1]Multi-Field'!Q89=[1]Lists!$FZ$93,'[1]Multi-Field'!Q89=[1]Lists!$FZ$59),'[1]Multi-Field'!BS89&lt;50),'[1]Multi-Field'!BS89,""))</f>
        <v/>
      </c>
      <c r="GF91" s="4" t="str">
        <f>IF(OR('[1]Multi-Field'!Q89=[1]Lists!$FZ$7,'[1]Multi-Field'!Q89=[1]Lists!$FZ$5,'[1]Multi-Field'!Q89=[1]Lists!$FZ$24,'[1]Multi-Field'!Q89=[1]Lists!$FZ$10,'[1]Multi-Field'!Q89=[1]Lists!$FZ$8, '[1]Multi-Field'!Q89=[1]Lists!$FZ$25, '[1]Multi-Field'!Q89=[1]Lists!$FZ$23, '[1]Multi-Field'!Q89= [1]Lists!$FZ$47, '[1]Multi-Field'!Q89=[1]Lists!$FZ$49, '[1]Multi-Field'!Q89=[1]Lists!$FZ$48,'[1]Multi-Field'!Q89=[1]Lists!$FZ$3, '[1]Multi-Field'!Q89=[1]Lists!$FZ$14,'[1]Multi-Field'!Q89=[1]Lists!$FZ$36, '[1]Multi-Field'!Q89=[1]Lists!$FZ$41,'[1]Multi-Field'!Q89=[1]Lists!$FZ$42),0,"")</f>
        <v/>
      </c>
      <c r="GG91" s="4" t="str">
        <f>IF(OR('[1]Multi-Field'!Q89=[1]Lists!$FZ$6,'[1]Multi-Field'!Q89=[1]Lists!$FZ$4, '[1]Multi-Field'!Q118=[1]Lists!$FZ$11, '[1]Multi-Field'!Q89=[1]Lists!$FZ$1),100*IF('[1]Multi-Field'!U89=onepercent,0.75,IF('[1]Multi-Field'!U89=onetotwentyfivepercent,0.4,IF(OR('[1]Multi-Field'!U89=twentysixtofiftypercent,'[1]Multi-Field'!U89=greaterthanfiftypercent),0,""))),"")</f>
        <v/>
      </c>
      <c r="GH91" s="4" t="str">
        <f>IF(OR('[1]Multi-Field'!Q89=[1]Lists!$FZ$53,'[1]Multi-Field'!Q89=[1]Lists!$FZ$55), 50,IF('[1]Multi-Field'!Q89=[1]Lists!$FZ$54,225,IF('[1]Multi-Field'!Q89=[1]Lists!$FZ$56,75,"")))</f>
        <v/>
      </c>
      <c r="GI91" s="4" t="e">
        <f>#VALUE!</f>
        <v>#VALUE!</v>
      </c>
      <c r="GJ91" s="4" t="e">
        <f>#VALUE!</f>
        <v>#VALUE!</v>
      </c>
      <c r="GK91" s="4" t="str">
        <f>IF('[1]Multi-Field'!Q89=[1]Lists!$FZ$95,'[1]Multi-Field'!BS89*0.66,"")</f>
        <v/>
      </c>
      <c r="GM91" s="4" t="str">
        <f>IF(OR('[1]Multi-Field'!Q89=[1]Lists!$FZ$26,'[1]Multi-Field'!Q89=[1]Lists!$FZ$84),20,"")</f>
        <v/>
      </c>
      <c r="GN91" s="4" t="str">
        <f>IF(OR('[1]Multi-Field'!Q89=[1]Lists!$FZ$88,'[1]Multi-Field'!Q89=[1]Lists!$FZ$57),0,"")</f>
        <v/>
      </c>
      <c r="GO91" s="4" t="str">
        <f>IF(OR('[1]Multi-Field'!Q89=[1]Lists!$FZ$69,'[1]Multi-Field'!Q89=[1]Lists!$FZ$71,'[1]Multi-Field'!Q89=[1]Lists!$FZ$105),50,"")</f>
        <v/>
      </c>
      <c r="GP91" s="4" t="str">
        <f>IF(OR('[1]Multi-Field'!Q89=[1]Lists!$FZ$75,'[1]Multi-Field'!Q89=[1]Lists!$FZ$70),75,"")</f>
        <v/>
      </c>
      <c r="GQ91" s="4">
        <f>IF('[1]Multi-Field'!Q89=[1]Lists!$FZ$72,150,"")</f>
        <v>150</v>
      </c>
      <c r="GR91" s="4" t="str">
        <f>IF(OR('[1]Multi-Field'!Q89=[1]Lists!$FZ$74,'[1]Multi-Field'!Q89=[1]Lists!$FZ$73),40,"")</f>
        <v/>
      </c>
      <c r="GS91" s="4" t="str">
        <f>IF('[1]Multi-Field'!Q89=[1]Lists!$FZ$99,80,"")</f>
        <v/>
      </c>
      <c r="GT91" s="4" t="str">
        <f>IF('[1]Multi-Field'!Q89=[1]Lists!$FZ$106,70,"")</f>
        <v/>
      </c>
      <c r="GU91" s="4" t="e">
        <f t="shared" si="16"/>
        <v>#VALUE!</v>
      </c>
    </row>
    <row r="92" spans="1:203" ht="13.5" customHeight="1">
      <c r="A92" s="7" t="s">
        <v>179</v>
      </c>
      <c r="B92" s="7"/>
      <c r="C92" s="7"/>
      <c r="D92" s="8">
        <v>70</v>
      </c>
      <c r="E92" s="8">
        <f t="shared" si="12"/>
        <v>70</v>
      </c>
      <c r="F92" s="8">
        <f t="shared" si="13"/>
        <v>70</v>
      </c>
      <c r="G92" s="8">
        <v>70</v>
      </c>
      <c r="H92" s="8">
        <v>40</v>
      </c>
      <c r="I92" s="8">
        <f t="shared" si="17"/>
        <v>40</v>
      </c>
      <c r="J92" s="8">
        <f t="shared" si="18"/>
        <v>40</v>
      </c>
      <c r="K92" s="8">
        <v>40</v>
      </c>
      <c r="L92" s="8">
        <v>75</v>
      </c>
      <c r="M92" s="8">
        <f t="shared" si="14"/>
        <v>75</v>
      </c>
      <c r="N92" s="8">
        <f t="shared" si="15"/>
        <v>75</v>
      </c>
      <c r="O92" s="8">
        <v>75</v>
      </c>
      <c r="P92" s="391">
        <v>67</v>
      </c>
      <c r="Q92" s="394"/>
      <c r="R92" s="395" t="b">
        <f>IF(OR('Multi-Field'!AA69=Lists!$AC$42,'Multi-Field'!AA69=Lists!$AC$43),IF('Multi-Field'!Z69="x",(IF('Multi-Field'!AC69=Lists!$Q$11,Lists!$R$11,IF('Multi-Field'!AC69=Lists!$Q$12,Lists!$R$12,IF('Multi-Field'!AC69=Lists!$Q$13,Lists!$R$13,IF('Multi-Field'!AC69=Lists!$Q$14,Lists!$R$14))))),IF('Multi-Field'!X69="x",(IF('Multi-Field'!AC69=Lists!$Q$11,Lists!$S$11,IF('Multi-Field'!AC69=Lists!$Q$12,Lists!$S$12,IF('Multi-Field'!AC69=Lists!$Q$13,Lists!$S$13,IF('Multi-Field'!AC69=Lists!$Q$14,Lists!$S$14))))),IF('Multi-Field'!V69="x",(IF('Multi-Field'!AC69=Lists!$Q$11,Lists!$T$11,IF('Multi-Field'!AC69=Lists!$Q$12,Lists!$T$12,IF('Multi-Field'!AC69=Lists!$Q$13,Lists!$T$13,IF('Multi-Field'!AC69=Lists!$Q$14,Lists!$T$14))))),0))))</f>
        <v>0</v>
      </c>
      <c r="S92" s="395" t="str">
        <f t="shared" si="26"/>
        <v/>
      </c>
      <c r="T92" s="395"/>
      <c r="U92" s="396"/>
      <c r="V92" s="383">
        <f>IF(OR('Multi-Field'!AI78=$U$4,'Multi-Field'!AI78=$U$5,'Multi-Field'!AI78=$U$6,'Multi-Field'!AI78=$U$7,'Multi-Field'!AI78=$U$8,'Multi-Field'!AI78=$U$9),(IF('Multi-Field'!AJ78=$V$2,100,IF('Multi-Field'!AJ78=$V$3,65,IF('Multi-Field'!AJ78=$V$4,53,IF('Multi-Field'!AJ78=$V$5,41,IF('Multi-Field'!AJ78=$V$6,23,IF('Multi-Field'!AJ78=$V$7,0,0))))))),0)</f>
        <v>0</v>
      </c>
      <c r="W92" s="383" t="str">
        <f>IF(AND(OR('Multi-Field'!AF78=$S$3,'Multi-Field'!AF78=S80,'Multi-Field'!AF78=$S$7),'Multi-Field'!AN78&lt;18,'Multi-Field'!AN78&gt;0),35,IF('Multi-Field'!AF78=$S$4,55,IF(AND('Multi-Field'!AF78=$S$6,'Multi-Field'!AN78&lt;18),30,IF(AND('Multi-Field'!AN78&gt;17,OR('Multi-Field'!AF78=$S$3,'Multi-Field'!AF78=$S$5,'Multi-Field'!AF78= $S$6,'Multi-Field'!AF78=$S$7)),25,"0"))))</f>
        <v>0</v>
      </c>
      <c r="X92" s="383">
        <f>IF(OR('Multi-Field'!BA78=$U$4,'Multi-Field'!BA78=$U$5,'Multi-Field'!BA78=$U$6,'Multi-Field'!BA78=U82,'Multi-Field'!BA78=$U$8,'Multi-Field'!BA78=$U$9),(IF('Multi-Field'!BB78=$V$2,100,IF('Multi-Field'!BB78=$V$3,65,IF('Multi-Field'!BB78=$V$4,53,IF('Multi-Field'!BB78=$V$5,41,IF('Multi-Field'!BB78=$V$6,23,IF('Multi-Field'!BB78=$V$7,0,0))))))),0)</f>
        <v>0</v>
      </c>
      <c r="Y92" s="383" t="str">
        <f>IF(AND(OR('Multi-Field'!AX78=$S$3,'Multi-Field'!AX78=$S$5,'Multi-Field'!AX78=$S$7),'Multi-Field'!BF78&lt;18),35,IF('Multi-Field'!AX78=$S$4,55,IF(AND('Multi-Field'!AX78=$S$6,'Multi-Field'!BF78&lt;18),30,IF(AND('Multi-Field'!BF78&gt;17,OR('Multi-Field'!AX78=$S$3,'Multi-Field'!AX78=$S$5,'Multi-Field'!AX78=$S$6,'Multi-Field'!AX78=$S$7)),25,"0"))))</f>
        <v>0</v>
      </c>
      <c r="Z92" s="383">
        <v>76</v>
      </c>
      <c r="AC92" t="s">
        <v>877</v>
      </c>
      <c r="AI92" s="384">
        <f>'[1]Multi-Field'!B88</f>
        <v>0</v>
      </c>
      <c r="AJ92" s="385" t="e">
        <f>#VALUE!</f>
        <v>#VALUE!</v>
      </c>
      <c r="AK92" s="385" t="e">
        <f>#VALUE!</f>
        <v>#VALUE!</v>
      </c>
      <c r="AL92" s="385" t="e">
        <f>IF(AK92="","",IF('[1]Multi-Field'!AU88=20,10,IF(AK92-30&lt;0,0,AK92-30)))</f>
        <v>#VALUE!</v>
      </c>
      <c r="AM92" s="385" t="e">
        <f>#VALUE!</f>
        <v>#VALUE!</v>
      </c>
      <c r="AN92" s="385" t="e">
        <f t="shared" si="23"/>
        <v>#VALUE!</v>
      </c>
      <c r="AO92" s="385" t="e">
        <f>#VALUE!</f>
        <v>#VALUE!</v>
      </c>
      <c r="AP92" s="385" t="e">
        <f>#VALUE!</f>
        <v>#VALUE!</v>
      </c>
      <c r="AQ92" s="385" t="e">
        <f>#VALUE!</f>
        <v>#VALUE!</v>
      </c>
      <c r="AR92" s="385" t="e">
        <f>#VALUE!</f>
        <v>#VALUE!</v>
      </c>
      <c r="AS92" s="385" t="e">
        <f>IF(AR92="","",IF('[1]Multi-Field'!AU88&gt;9,0,AR92-15))</f>
        <v>#VALUE!</v>
      </c>
      <c r="AT92" s="385" t="e">
        <f>#VALUE!</f>
        <v>#VALUE!</v>
      </c>
      <c r="AU92" s="385" t="e">
        <f>#VALUE!</f>
        <v>#VALUE!</v>
      </c>
      <c r="AV92" s="385" t="e">
        <f>IF(AU92="","",IF('[1]Multi-Field'!AU88=9&gt;9,0,AU92-35))</f>
        <v>#VALUE!</v>
      </c>
      <c r="AW92" s="385" t="e">
        <f>#VALUE!</f>
        <v>#VALUE!</v>
      </c>
      <c r="AX92" s="385" t="e">
        <f t="shared" si="24"/>
        <v>#VALUE!</v>
      </c>
      <c r="AY92" s="385" t="str">
        <f>IF('[1]Multi-Field'!AU88="","",IF('[1]Multi-Field'!AU88&lt;1,100,IF('[1]Multi-Field'!AU88=1,75,IF('[1]Multi-Field'!AU88=2,50,IF('[1]Multi-Field'!AU88=3,25,IF('[1]Multi-Field'!AU88&gt;3,0,""))))))</f>
        <v/>
      </c>
      <c r="AZ92" s="385" t="str">
        <f t="shared" si="25"/>
        <v/>
      </c>
      <c r="BA92" s="385" t="e">
        <f>#VALUE!</f>
        <v>#VALUE!</v>
      </c>
      <c r="BB92" s="385" t="e">
        <f>IF(BA92="","",IF(AND('[1]Multi-Field'!AU88&lt;40,'[1]Multi-Field'!AU88&gt;9),40,IF('[1]Multi-Field'!AU88&gt;39,0,BA92+5)))</f>
        <v>#VALUE!</v>
      </c>
      <c r="BC92" s="386" t="e">
        <f t="shared" si="22"/>
        <v>#VALUE!</v>
      </c>
      <c r="BD92" s="281">
        <v>0.5</v>
      </c>
      <c r="BE92" s="281">
        <v>1.1499999999999999</v>
      </c>
      <c r="BF92" s="411" t="s">
        <v>1263</v>
      </c>
      <c r="BG92" s="412">
        <v>5</v>
      </c>
      <c r="BH92" s="412">
        <v>4</v>
      </c>
      <c r="BI92" s="412">
        <v>4</v>
      </c>
      <c r="BJ92" s="409" t="e">
        <f>IF(AND('[1]Single Field'!#REF!=[1]Lists!BF92,'[1]Single Field'!#REF!="Drained"),"x",IF(AND('[1]Single Field'!#REF!=[1]Lists!BF92,'[1]Single Field'!#REF!="Undrained"),O,""))</f>
        <v>#REF!</v>
      </c>
      <c r="BK92" s="409" t="str">
        <f>IF(AND('[1]Multi-Field'!$E$3=[1]Lists!BF92,'[1]Multi-Field'!$F$3="Drained"),BI92,IF(AND('[1]Multi-Field'!$E$3=BF92,'[1]Multi-Field'!$F$3="undrained"),BH92,""))</f>
        <v/>
      </c>
      <c r="BL92" s="409" t="str">
        <f>IF(AND('[1]Multi-Field'!$E$4=BF92,'[1]Multi-Field'!$F$4="Drained"),BI92,IF(AND('[1]Multi-Field'!$E$4=BF92,'[1]Multi-Field'!$F$4="undrained"),BH92,""))</f>
        <v/>
      </c>
      <c r="BM92" s="409" t="str">
        <f>IF(AND('[1]Multi-Field'!$E$5=BF92,'[1]Multi-Field'!$F$5="Drained"),BI92,IF(AND('[1]Multi-Field'!$E$5=BF92,'[1]Multi-Field'!$F$5="undrained"),BH92,""))</f>
        <v/>
      </c>
      <c r="BN92" s="409" t="str">
        <f>IF(AND('[1]Multi-Field'!$E$6=BF92,'[1]Multi-Field'!$F$6="Drained"),BI92,IF(AND('[1]Multi-Field'!$E$6=BF92,'[1]Multi-Field'!$F$6="undrained"),BH92,""))</f>
        <v/>
      </c>
      <c r="BO92" s="409" t="str">
        <f>IF(AND('[1]Multi-Field'!$E$7=BF92,'[1]Multi-Field'!$F$7="Drained"),BI92,IF(AND('[1]Multi-Field'!$E$7=BF92,'[1]Multi-Field'!$F$7="undrained"),BH92,""))</f>
        <v/>
      </c>
      <c r="BP92" s="409" t="str">
        <f>IF(AND('[1]Multi-Field'!$E$8=BF92,'[1]Multi-Field'!$F$8="Drained"),BI92,IF(AND('[1]Multi-Field'!$E$8=BF92,'[1]Multi-Field'!$F$8="undrained"),BH92,""))</f>
        <v/>
      </c>
      <c r="BQ92" s="409" t="str">
        <f>IF(AND('[1]Multi-Field'!$E$9=BF92,'[1]Multi-Field'!$F$9="Drained"),BI92,IF(AND('[1]Multi-Field'!$E$9=BF92,'[1]Multi-Field'!$F$9="undrained"),BH92,""))</f>
        <v/>
      </c>
      <c r="BR92" s="409" t="str">
        <f>IF(AND('[1]Multi-Field'!$E$10=BF92,'[1]Multi-Field'!$F$10="Drained"),BI92,IF(AND('[1]Multi-Field'!$E$10=BF92,'[1]Multi-Field'!$F$10="undrained"),BH92,""))</f>
        <v/>
      </c>
      <c r="BS92" s="409" t="str">
        <f>IF(AND('[1]Multi-Field'!$E$11=BF92,'[1]Multi-Field'!$F$11="Drained"),BI92,IF(AND('[1]Multi-Field'!$E$11=BF92,'[1]Multi-Field'!$F$11="undrained"),BH92,""))</f>
        <v/>
      </c>
      <c r="BT92" s="409" t="str">
        <f>IF(AND('[1]Multi-Field'!$E$12=BF92,'[1]Multi-Field'!$F$12="Drained"),BI92,IF(AND('[1]Multi-Field'!$E$12=BF92,'[1]Multi-Field'!$F$12="undrained"),BH92,""))</f>
        <v/>
      </c>
      <c r="BU92" s="409" t="str">
        <f>IF(AND('[1]Multi-Field'!$E$13=BF92,'[1]Multi-Field'!$F$13="Drained"),BI92,IF(AND('[1]Multi-Field'!$E$3=BF92,'[1]Multi-Field'!$F$13="undrained"),BH92,""))</f>
        <v/>
      </c>
      <c r="BV92" s="409" t="str">
        <f>IF(AND('[1]Multi-Field'!$E$14=BF92,'[1]Multi-Field'!$F$14="Drained"),BI92,IF(AND('[1]Multi-Field'!$E$14=BF92,'[1]Multi-Field'!$F$14="undrained"),BH92,""))</f>
        <v/>
      </c>
      <c r="BW92" s="409" t="str">
        <f>IF(AND('[1]Multi-Field'!$E$15=BF92,'[1]Multi-Field'!$F$15="Drained"),BI92,IF(AND('[1]Multi-Field'!$E$15=BF92,'[1]Multi-Field'!$F$15="undrained"),BH92,""))</f>
        <v/>
      </c>
      <c r="BX92" s="409" t="str">
        <f>IF(AND('[1]Multi-Field'!$E$16=[1]Lists!BF92,'[1]Multi-Field'!$F$16="Drained"),BI92,IF(AND('[1]Multi-Field'!$E$16=[1]Lists!BF92,'[1]Multi-Field'!$F$16="undrained"),BH92,""))</f>
        <v/>
      </c>
      <c r="BY92" s="409" t="str">
        <f>IF(AND('[1]Multi-Field'!$E$17=[1]Lists!BF92,'[1]Multi-Field'!$F$17="Drained"),BI92,IF(AND('[1]Multi-Field'!$E$17=[1]Lists!BF92,'[1]Multi-Field'!$F$17="undrained"),BH92,""))</f>
        <v/>
      </c>
      <c r="BZ92" s="409" t="str">
        <f>IF(AND('[1]Multi-Field'!$E$18=[1]Lists!BF92,'[1]Multi-Field'!$F$18="Drained"),BI92,IF(AND('[1]Multi-Field'!$E$18=[1]Lists!BF92,'[1]Multi-Field'!$F$18="undrained"),BH92,""))</f>
        <v/>
      </c>
      <c r="CA92" s="409" t="str">
        <f>IF(AND('[1]Multi-Field'!$E$19=[1]Lists!BF92,'[1]Multi-Field'!$F$19="Drained"),BI92,IF(AND('[1]Multi-Field'!$E$19=[1]Lists!BF92,'[1]Multi-Field'!$F$19="undrained"),BH92,""))</f>
        <v/>
      </c>
      <c r="CB92" s="409" t="str">
        <f>IF(AND('[1]Multi-Field'!$E$20=[1]Lists!BF92,'[1]Multi-Field'!$F$20="Drained"),BI92,IF(AND('[1]Multi-Field'!$E$20=[1]Lists!BF92,'[1]Multi-Field'!$F$20="undrained"),BH92,""))</f>
        <v/>
      </c>
      <c r="CC92" s="409" t="str">
        <f>IF(AND('[1]Multi-Field'!$E$21=[1]Lists!BF92,'[1]Multi-Field'!$F$21="Drained"),BI92,IF(AND('[1]Multi-Field'!$E$21=[1]Lists!BF92,'[1]Multi-Field'!$F$21="undrained"),BH92,""))</f>
        <v/>
      </c>
      <c r="CD92" s="409" t="str">
        <f>IF(AND('[1]Multi-Field'!$E$22=[1]Lists!BF92,'[1]Multi-Field'!$F$22="Drained"),BI92,IF(AND('[1]Multi-Field'!$E$22=[1]Lists!BF92,'[1]Multi-Field'!$F$22="undrained"),BH92,""))</f>
        <v/>
      </c>
      <c r="CE92" s="409" t="str">
        <f>IF(AND('[1]Multi-Field'!$E$23=[1]Lists!BF92,'[1]Multi-Field'!$F$23="Drained"),BI92,IF(AND('[1]Multi-Field'!$E$23=[1]Lists!BF92,'[1]Multi-Field'!$F$23="undrained"),BH92,""))</f>
        <v/>
      </c>
      <c r="CF92" s="409" t="str">
        <f>IF(AND('[1]Multi-Field'!$E$24=[1]Lists!BF92,'[1]Multi-Field'!$F$24="Drained"),BI92,IF(AND('[1]Multi-Field'!$E$24=[1]Lists!BF92,'[1]Multi-Field'!$F$24="undrained"),BH92,""))</f>
        <v/>
      </c>
      <c r="CG92" s="409" t="str">
        <f>IF(AND('[1]Multi-Field'!$E$25=[1]Lists!BF92,'[1]Multi-Field'!$F$25="Drained"),BI92,IF(AND('[1]Multi-Field'!$E$25=[1]Lists!BF92,'[1]Multi-Field'!$F$25="undrained"),BH92,""))</f>
        <v/>
      </c>
      <c r="CH92" s="409" t="str">
        <f>IF(AND('[1]Multi-Field'!$E$26=[1]Lists!BF92,'[1]Multi-Field'!$F$26="Drained"),BI92,IF(AND('[1]Multi-Field'!$E$26=[1]Lists!BF92,'[1]Multi-Field'!$F$26="undrained"),BH92,""))</f>
        <v/>
      </c>
      <c r="CI92" s="409" t="str">
        <f>IF(AND('[1]Multi-Field'!$E$27=[1]Lists!BF92,'[1]Multi-Field'!$F$27="Drained"),BI92,IF(AND('[1]Multi-Field'!$E$27=[1]Lists!BF92,'[1]Multi-Field'!$F$27="undrained"),BH92,""))</f>
        <v/>
      </c>
      <c r="CJ92" s="409" t="str">
        <f>IF(AND('[1]Multi-Field'!$E$28=[1]Lists!BF92,'[1]Multi-Field'!$F$28="Drained"),BI92,IF(AND('[1]Multi-Field'!$E$28=[1]Lists!BF92,'[1]Multi-Field'!$F$28="undrained"),BH92,""))</f>
        <v/>
      </c>
      <c r="CK92" s="409" t="str">
        <f>IF(AND('[1]Multi-Field'!$E$29=[1]Lists!BF92,'[1]Multi-Field'!$F$29="Drained"),BI92,IF(AND('[1]Multi-Field'!$E$29=[1]Lists!BF92,'[1]Multi-Field'!$F$29="undrained"),BH92,""))</f>
        <v/>
      </c>
      <c r="CL92" s="409" t="str">
        <f>IF(AND('[1]Multi-Field'!$E$30=[1]Lists!BF92,'[1]Multi-Field'!$F$30="Drained"),BI92,IF(AND('[1]Multi-Field'!$E$30=[1]Lists!BF92,'[1]Multi-Field'!$F$30="undrained"),BH92,""))</f>
        <v/>
      </c>
      <c r="CM92" s="409" t="str">
        <f>IF(AND('[1]Multi-Field'!$E$31=[1]Lists!BF92,'[1]Multi-Field'!$F$31="Drained"),BI92,IF(AND('[1]Multi-Field'!$E$31=[1]Lists!BF92,'[1]Multi-Field'!$F$31="undrained"),BH92,""))</f>
        <v/>
      </c>
      <c r="CN92" s="409" t="str">
        <f>IF(AND('[1]Multi-Field'!$E$32=[1]Lists!BF92,'[1]Multi-Field'!$F$32="Drained"),BI92,IF(AND('[1]Multi-Field'!$E$32=[1]Lists!BF92,'[1]Multi-Field'!$F$32="undrained"),BH92,""))</f>
        <v/>
      </c>
      <c r="CO92" s="409" t="str">
        <f>IF(AND('[1]Multi-Field'!$E$33=[1]Lists!BF92,'[1]Multi-Field'!$F$33="Drained"),BI92,IF(AND('[1]Multi-Field'!$E$33=[1]Lists!BF92,'[1]Multi-Field'!$F$33="undrained"),BH92,""))</f>
        <v/>
      </c>
      <c r="CP92" s="409" t="str">
        <f>IF(AND('[1]Multi-Field'!$E$34=[1]Lists!BF92,'[1]Multi-Field'!$F$34="Drained"),BI92,IF(AND('[1]Multi-Field'!$E$34=[1]Lists!BF92,'[1]Multi-Field'!$F$34="undrained"),BH92,""))</f>
        <v/>
      </c>
      <c r="CQ92" s="409" t="str">
        <f>IF(AND('[1]Multi-Field'!$E$35=[1]Lists!BF92,'[1]Multi-Field'!$F$35="Drained"),BI92,IF(AND('[1]Multi-Field'!$E$35=[1]Lists!BF92,'[1]Multi-Field'!$F$35="undrained"),BH92,""))</f>
        <v/>
      </c>
      <c r="CR92" s="409" t="str">
        <f>IF(AND('[1]Multi-Field'!$E$36=[1]Lists!BF92,'[1]Multi-Field'!$F$36="Drained"),BI92,IF(AND('[1]Multi-Field'!$E$36=[1]Lists!BF92,'[1]Multi-Field'!$F$36="undrained"),BH92,""))</f>
        <v/>
      </c>
      <c r="CS92" s="409" t="str">
        <f>IF(AND('[1]Multi-Field'!$E$37=[1]Lists!BF92,'[1]Multi-Field'!$F$37="Drained"),BI92,IF(AND('[1]Multi-Field'!$E$37=[1]Lists!BF92,'[1]Multi-Field'!$F$37="undrained"),BH92,""))</f>
        <v/>
      </c>
      <c r="CT92" s="409" t="str">
        <f>IF(AND('[1]Multi-Field'!$E$38=[1]Lists!BF92,'[1]Multi-Field'!$F$38="Drained"),BI92,IF(AND('[1]Multi-Field'!$E$38=[1]Lists!BF92,'[1]Multi-Field'!$F$38="undrained"),BH92,""))</f>
        <v/>
      </c>
      <c r="CU92" s="409" t="str">
        <f>IF(AND('[1]Multi-Field'!$E$39=[1]Lists!BF92,'[1]Multi-Field'!$F$39="Drained"),BI92,IF(AND('[1]Multi-Field'!$E$39=[1]Lists!BF92,'[1]Multi-Field'!$F$39="undrained"),BH92,""))</f>
        <v/>
      </c>
      <c r="CV92" s="409" t="str">
        <f>IF(AND('[1]Multi-Field'!$E$40=[1]Lists!BF92,'[1]Multi-Field'!$F$40="Drained"),BI92,IF(AND('[1]Multi-Field'!$E$40=[1]Lists!BF92,'[1]Multi-Field'!$F$40="undrained"),BH92,""))</f>
        <v/>
      </c>
      <c r="CW92" s="409" t="str">
        <f>IF(AND('[1]Multi-Field'!$E$41=[1]Lists!BF92,'[1]Multi-Field'!$F$40="Drained"),BI92,IF(AND('[1]Multi-Field'!$E$40=[1]Lists!BF92,'[1]Multi-Field'!$F$40="undrained"),BH92,""))</f>
        <v/>
      </c>
      <c r="CX92" s="409" t="str">
        <f>IF(AND('[1]Multi-Field'!$E$42=[1]Lists!BF92,'[1]Multi-Field'!$F$42="Drained"),BI92,IF(AND('[1]Multi-Field'!$E$42=[1]Lists!BF92,'[1]Multi-Field'!$F$42="undrained"),BH92,""))</f>
        <v/>
      </c>
      <c r="CY92" s="409" t="str">
        <f>IF(AND('[1]Multi-Field'!$E$43=[1]Lists!BF92,'[1]Multi-Field'!$F$43="Drained"),BI92,IF(AND('[1]Multi-Field'!$E$43=[1]Lists!BF92,'[1]Multi-Field'!$F$43="undrained"),BH92,""))</f>
        <v/>
      </c>
      <c r="CZ92" s="409" t="str">
        <f>IF(AND('[1]Multi-Field'!$E$44=[1]Lists!BF92,'[1]Multi-Field'!$F$44="Drained"),BI92,IF(AND('[1]Multi-Field'!$E$44=[1]Lists!BF92,'[1]Multi-Field'!$F$44="undrained"),BH92,""))</f>
        <v/>
      </c>
      <c r="DA92" s="409" t="str">
        <f>IF(AND('[1]Multi-Field'!$E$45=[1]Lists!BF92,'[1]Multi-Field'!$F$45="Drained"),BI92,IF(AND('[1]Multi-Field'!$E$45=[1]Lists!BF92,'[1]Multi-Field'!$F$45="undrained"),BH92,""))</f>
        <v/>
      </c>
      <c r="DB92" s="409" t="str">
        <f>IF(AND('[1]Multi-Field'!$E$46=[1]Lists!BF92,'[1]Multi-Field'!$F$46="Drained"),BI92,IF(AND('[1]Multi-Field'!$E$46=[1]Lists!BF92,'[1]Multi-Field'!$F$46="undrained"),BH92,""))</f>
        <v/>
      </c>
      <c r="DC92" s="409" t="str">
        <f>IF(AND('[1]Multi-Field'!$E$47=[1]Lists!BF92,'[1]Multi-Field'!$F$47="Drained"),BI92,IF(AND('[1]Multi-Field'!$E$47=[1]Lists!BF92,'[1]Multi-Field'!$F$47="undrained"),BH92,""))</f>
        <v/>
      </c>
      <c r="DD92" s="409" t="str">
        <f>IF(AND('[1]Multi-Field'!$E$48=[1]Lists!BF92,'[1]Multi-Field'!$F$48="Drained"),BI92,IF(AND('[1]Multi-Field'!$E$48=[1]Lists!BF92,'[1]Multi-Field'!$F$48="undrained"),BH92,""))</f>
        <v/>
      </c>
      <c r="DE92" s="409" t="str">
        <f>IF(AND('[1]Multi-Field'!$E$49=[1]Lists!BF92,'[1]Multi-Field'!$F$49="Drained"),BI92,IF(AND('[1]Multi-Field'!$E$49=[1]Lists!BF92,'[1]Multi-Field'!$F$9="undrained"),BH92,""))</f>
        <v/>
      </c>
      <c r="DF92" s="409" t="str">
        <f>IF(AND('[1]Multi-Field'!$E$50=[1]Lists!BF92,'[1]Multi-Field'!$F$50="Drained"),BI92,IF(AND('[1]Multi-Field'!$E$50=[1]Lists!BF92,'[1]Multi-Field'!$F$50="undrained"),BH92,""))</f>
        <v/>
      </c>
      <c r="DG92" s="409" t="str">
        <f>IF(AND('[1]Multi-Field'!$E$51=[1]Lists!BF92,'[1]Multi-Field'!$F$51="Drained"),BI92,IF(AND('[1]Multi-Field'!$E$51=[1]Lists!BF92,'[1]Multi-Field'!$F$51="undrained"),BH92,""))</f>
        <v/>
      </c>
      <c r="DH92" s="409" t="str">
        <f>IF(AND('[1]Multi-Field'!$E$52=[1]Lists!BF92,'[1]Multi-Field'!$F$52="Drained"),BI92,IF(AND('[1]Multi-Field'!$E$52=[1]Lists!BF92,'[1]Multi-Field'!$F$52="undrained"),BH92,""))</f>
        <v/>
      </c>
      <c r="DI92" s="409" t="str">
        <f>IF(AND('[1]Multi-Field'!$E$53=[1]Lists!BF92,'[1]Multi-Field'!$F$53="Drained"),BI92,IF(AND('[1]Multi-Field'!$E$53=[1]Lists!BF92,'[1]Multi-Field'!$F$53="undrained"),BH92,""))</f>
        <v/>
      </c>
      <c r="DJ92" s="409" t="str">
        <f>IF(AND('[1]Multi-Field'!$E$54=[1]Lists!BF92,'[1]Multi-Field'!$F$54="Drained"),BI92,IF(AND('[1]Multi-Field'!$E$54=[1]Lists!BF92,'[1]Multi-Field'!$F$54="undrained"),BH92,""))</f>
        <v/>
      </c>
      <c r="DK92" s="409" t="str">
        <f>IF(AND('[1]Multi-Field'!$E$55=[1]Lists!BF92,'[1]Multi-Field'!$F$55="Drained"),BI92,IF(AND('[1]Multi-Field'!$E$55=[1]Lists!BF92,'[1]Multi-Field'!$F$55="undrained"),BH92,""))</f>
        <v/>
      </c>
      <c r="DL92" s="409" t="str">
        <f>IF(AND('[1]Multi-Field'!$E$56=[1]Lists!BF92,'[1]Multi-Field'!$F$56="Drained"),BI92,IF(AND('[1]Multi-Field'!$E$56=[1]Lists!BF92,'[1]Multi-Field'!$F$56="undrained"),BH92,""))</f>
        <v/>
      </c>
      <c r="DM92" s="409" t="str">
        <f>IF(AND('[1]Multi-Field'!$E$57=[1]Lists!BF92,'[1]Multi-Field'!$F$57="Drained"),BI92,IF(AND('[1]Multi-Field'!$E$57=[1]Lists!BF92,'[1]Multi-Field'!$F$57="undrained"),BH92,""))</f>
        <v/>
      </c>
      <c r="DN92" s="409" t="str">
        <f>IF(AND('[1]Multi-Field'!$E$58=[1]Lists!BF92,'[1]Multi-Field'!$F$58="Drained"),BI92,IF(AND('[1]Multi-Field'!$E$58=[1]Lists!BF92,'[1]Multi-Field'!$F$58="undrained"),BH92,""))</f>
        <v/>
      </c>
      <c r="DO92" s="409" t="str">
        <f>IF(AND('[1]Multi-Field'!$E$59=[1]Lists!BF92,'[1]Multi-Field'!$F$59="Drained"),BI92,IF(AND('[1]Multi-Field'!$E$59=[1]Lists!BF92,'[1]Multi-Field'!$F$59="undrained"),BH92,""))</f>
        <v/>
      </c>
      <c r="DP92" s="409" t="str">
        <f>IF(AND('[1]Multi-Field'!$E$60=[1]Lists!BF92,'[1]Multi-Field'!$F$60="Drained"),BI92,IF(AND('[1]Multi-Field'!$E$60=[1]Lists!BF92,'[1]Multi-Field'!$F$60="undrained"),BH92,""))</f>
        <v/>
      </c>
      <c r="DQ92" s="409" t="str">
        <f>IF(AND('[1]Multi-Field'!$E$61=[1]Lists!BF92,'[1]Multi-Field'!$F$61="Drained"),BI92,IF(AND('[1]Multi-Field'!$E$61=[1]Lists!BF92,'[1]Multi-Field'!$F$61="undrained"),BH92,""))</f>
        <v/>
      </c>
      <c r="DR92" s="409" t="str">
        <f>IF(AND('[1]Multi-Field'!$E$62=[1]Lists!BF92,'[1]Multi-Field'!$F$62="Drained"),BI92,IF(AND('[1]Multi-Field'!$E$62=[1]Lists!BF92,'[1]Multi-Field'!$F$62="undrained"),BH92,""))</f>
        <v/>
      </c>
      <c r="DS92" s="409" t="str">
        <f>IF(AND('[1]Multi-Field'!$E$63=[1]Lists!BF92,'[1]Multi-Field'!$F$63="Drained"),BI92,IF(AND('[1]Multi-Field'!$E$63=[1]Lists!BF92,'[1]Multi-Field'!$F$63="undrained"),BH92,""))</f>
        <v/>
      </c>
      <c r="DT92" s="409" t="str">
        <f>IF(AND('[1]Multi-Field'!$E$64=[1]Lists!BF92,'[1]Multi-Field'!$F$64="Drained"),BI92,IF(AND('[1]Multi-Field'!$E$64=[1]Lists!BF92,'[1]Multi-Field'!$F$64="undrained"),BH92,""))</f>
        <v/>
      </c>
      <c r="DU92" s="409" t="str">
        <f>IF(AND('[1]Multi-Field'!$E$65=[1]Lists!BF92,'[1]Multi-Field'!$F$65="Drained"),BI92,IF(AND('[1]Multi-Field'!$E$65=[1]Lists!BF92,'[1]Multi-Field'!$F$65="undrained"),BH92,""))</f>
        <v/>
      </c>
      <c r="DV92" s="409" t="str">
        <f>IF(AND('[1]Multi-Field'!$E$66=[1]Lists!BF92,'[1]Multi-Field'!$F$66="Drained"),BI92,IF(AND('[1]Multi-Field'!$E$66=[1]Lists!BF92,'[1]Multi-Field'!$F$66="undrained"),BH92,""))</f>
        <v/>
      </c>
      <c r="DW92" s="409" t="str">
        <f>IF(AND('[1]Multi-Field'!$E$67=[1]Lists!BF92,'[1]Multi-Field'!$F$67="Drained"),BI92,IF(AND('[1]Multi-Field'!$E$67=[1]Lists!BF92,'[1]Multi-Field'!$F$67="undrained"),BH92,""))</f>
        <v/>
      </c>
      <c r="DX92" s="409" t="str">
        <f>IF(AND('[1]Multi-Field'!$E$68=[1]Lists!BF92,'[1]Multi-Field'!$F$68="Drained"),BI92,IF(AND('[1]Multi-Field'!$E$68=[1]Lists!BF92,'[1]Multi-Field'!$F$68="undrained"),BH92,""))</f>
        <v/>
      </c>
      <c r="DY92" s="409" t="str">
        <f>IF(AND('[1]Multi-Field'!$E$69=[1]Lists!BF92,'[1]Multi-Field'!$F$69="Drained"),BI92,IF(AND('[1]Multi-Field'!$E$69=[1]Lists!BF92,'[1]Multi-Field'!$F$69="undrained"),BH92,""))</f>
        <v/>
      </c>
      <c r="DZ92" s="409" t="str">
        <f>IF(AND('[1]Multi-Field'!$E$70=[1]Lists!BF92,'[1]Multi-Field'!$F$70="Drained"),BI92,IF(AND('[1]Multi-Field'!$E$70=[1]Lists!BF92,'[1]Multi-Field'!$F$70="undrained"),BH92,""))</f>
        <v/>
      </c>
      <c r="EA92" s="409" t="str">
        <f>IF(AND('[1]Multi-Field'!$E$71=[1]Lists!BF92,'[1]Multi-Field'!$F$71="Drained"),BI92,IF(AND('[1]Multi-Field'!$E$71=[1]Lists!BF92,'[1]Multi-Field'!$F$71="undrained"),BH92,""))</f>
        <v/>
      </c>
      <c r="EB92" s="409" t="str">
        <f>IF(AND('[1]Multi-Field'!$E$72=[1]Lists!BF92,'[1]Multi-Field'!$F$72="Drained"),BI92,IF(AND('[1]Multi-Field'!$E$72=[1]Lists!BF92,'[1]Multi-Field'!$F$72="undrained"),BH92,""))</f>
        <v/>
      </c>
      <c r="EC92" s="409" t="str">
        <f>IF(AND('[1]Multi-Field'!$E$73=[1]Lists!BF92,'[1]Multi-Field'!$F$73="Drained"),BI92,IF(AND('[1]Multi-Field'!$E$73=[1]Lists!BF92,'[1]Multi-Field'!$F$73="undrained"),BH92,""))</f>
        <v/>
      </c>
      <c r="ED92" s="409" t="str">
        <f>IF(AND('[1]Multi-Field'!$E$74=[1]Lists!BF92,'[1]Multi-Field'!$F$74="Drained"),BI92,IF(AND('[1]Multi-Field'!$E$74=[1]Lists!BF92,'[1]Multi-Field'!$F$74="undrained"),BH92,""))</f>
        <v/>
      </c>
      <c r="EE92" s="409" t="str">
        <f>IF(AND('[1]Multi-Field'!$E$75=[1]Lists!BF92,'[1]Multi-Field'!$F$75="Drained"),BI92,IF(AND('[1]Multi-Field'!$E$75=[1]Lists!BF92,'[1]Multi-Field'!$F$75="undrained"),BH92,""))</f>
        <v/>
      </c>
      <c r="EF92" s="409" t="str">
        <f>IF(AND('[1]Multi-Field'!$E$76=[1]Lists!BF92,'[1]Multi-Field'!$F$76="Drained"),BI92,IF(AND('[1]Multi-Field'!$E$76=[1]Lists!BF92,'[1]Multi-Field'!$F$6="undrained"),BH92,""))</f>
        <v/>
      </c>
      <c r="EG92" s="409" t="str">
        <f>IF(AND('[1]Multi-Field'!$E$77=[1]Lists!BF92,'[1]Multi-Field'!$F$77="Drained"),BI92,IF(AND('[1]Multi-Field'!$E$77=[1]Lists!BF92,'[1]Multi-Field'!$F$77="undrained"),BH92,""))</f>
        <v/>
      </c>
      <c r="EH92" s="409" t="str">
        <f>IF(AND('[1]Multi-Field'!$E$78=[1]Lists!BF92,'[1]Multi-Field'!$F$78="Drained"),BI92,IF(AND('[1]Multi-Field'!$E$78=[1]Lists!BF92,'[1]Multi-Field'!$F$78="undrained"),BH92,""))</f>
        <v/>
      </c>
      <c r="EI92" s="409" t="str">
        <f>IF(AND('[1]Multi-Field'!$E$79=[1]Lists!BF92,'[1]Multi-Field'!$F$79="Drained"),BI92,IF(AND('[1]Multi-Field'!$E$79=[1]Lists!BF92,'[1]Multi-Field'!$F$79="undrained"),BH92,""))</f>
        <v/>
      </c>
      <c r="EJ92" s="409" t="str">
        <f>IF(AND('[1]Multi-Field'!$E$80=[1]Lists!BF92,'[1]Multi-Field'!$F$80="Drained"),BI92,IF(AND('[1]Multi-Field'!$E$80=[1]Lists!BF92,'[1]Multi-Field'!$F$80="undrained"),BH92,""))</f>
        <v/>
      </c>
      <c r="EK92" s="409" t="str">
        <f>IF(AND('[1]Multi-Field'!$E$81=[1]Lists!BF92,'[1]Multi-Field'!$F$81="Drained"),BI92,IF(AND('[1]Multi-Field'!$E$81=[1]Lists!BF92,'[1]Multi-Field'!$F$81="undrained"),BH92,""))</f>
        <v/>
      </c>
      <c r="EL92" s="409" t="str">
        <f>IF(AND('[1]Multi-Field'!$E$82=[1]Lists!BF92,'[1]Multi-Field'!$F$82="Drained"),BI92,IF(AND('[1]Multi-Field'!$E$82=[1]Lists!BF92,'[1]Multi-Field'!$F$82="undrained"),BH92,""))</f>
        <v/>
      </c>
      <c r="EM92" s="409" t="str">
        <f>IF(AND('[1]Multi-Field'!$E$83=[1]Lists!BF92,'[1]Multi-Field'!$F$83="Drained"),BI92,IF(AND('[1]Multi-Field'!$E$83=[1]Lists!BF92,'[1]Multi-Field'!$F$83="undrained"),BH92,""))</f>
        <v/>
      </c>
      <c r="EN92" s="409" t="str">
        <f>IF(AND('[1]Multi-Field'!$E$84=[1]Lists!BF92,'[1]Multi-Field'!$F$84="Drained"),BI92,IF(AND('[1]Multi-Field'!$E$84=[1]Lists!BF92,'[1]Multi-Field'!$F$84="undrained"),BH92,""))</f>
        <v/>
      </c>
      <c r="EO92" s="409" t="str">
        <f>IF(AND('[1]Multi-Field'!$E$85=[1]Lists!BF92,'[1]Multi-Field'!$F$85="Drained"),BI92,IF(AND('[1]Multi-Field'!$E$85=[1]Lists!BF92,'[1]Multi-Field'!$F$85="undrained"),BH92,""))</f>
        <v/>
      </c>
      <c r="EP92" s="409" t="str">
        <f>IF(AND('[1]Multi-Field'!$E$86=[1]Lists!BF92,'[1]Multi-Field'!$F$86="Drained"),BI92,IF(AND('[1]Multi-Field'!$E$86=[1]Lists!BF92,'[1]Multi-Field'!$F$86="undrained"),BH92,""))</f>
        <v/>
      </c>
      <c r="EQ92" s="409" t="str">
        <f>IF(AND('[1]Multi-Field'!$E$87=[1]Lists!BF92,'[1]Multi-Field'!$F$87="Drained"),BI92,IF(AND('[1]Multi-Field'!$E$87=[1]Lists!BF92,'[1]Multi-Field'!$F$87="undrained"),BH92,""))</f>
        <v/>
      </c>
      <c r="ER92" s="409" t="str">
        <f>IF(AND('[1]Multi-Field'!$E$88=[1]Lists!BF92,'[1]Multi-Field'!$F$88="Drained"),BI92,IF(AND('[1]Multi-Field'!$E$88=[1]Lists!BF92,'[1]Multi-Field'!$F$88="undrained"),BH92,""))</f>
        <v/>
      </c>
      <c r="ES92" s="409" t="str">
        <f>IF(AND('[1]Multi-Field'!$E$89=[1]Lists!BF92,'[1]Multi-Field'!$F$89="Drained"),BI92,IF(AND('[1]Multi-Field'!$E$89=[1]Lists!BF92,'[1]Multi-Field'!$F$89="undrained"),BH92,""))</f>
        <v/>
      </c>
      <c r="ET92" s="409" t="str">
        <f>IF(AND('[1]Multi-Field'!$E$90=[1]Lists!BF92,'[1]Multi-Field'!$F$90="Drained"),BI92,IF(AND('[1]Multi-Field'!$E$90=[1]Lists!BF92,'[1]Multi-Field'!$F$90="undrained"),BH92,""))</f>
        <v/>
      </c>
      <c r="EU92" s="409" t="str">
        <f>IF(AND('[1]Multi-Field'!$E$91=[1]Lists!BF92,'[1]Multi-Field'!$F$91="Drained"),BI92,IF(AND('[1]Multi-Field'!$E$91=[1]Lists!BF92,'[1]Multi-Field'!$F$91="undrained"),BH92,""))</f>
        <v/>
      </c>
      <c r="EV92" s="409" t="str">
        <f>IF(AND('[1]Multi-Field'!$E$92=[1]Lists!BF92,'[1]Multi-Field'!$F$92="Drained"),BI92,IF(AND('[1]Multi-Field'!$E$92=[1]Lists!BF92,'[1]Multi-Field'!$F$92="undrained"),BH92,""))</f>
        <v/>
      </c>
      <c r="EW92" s="409">
        <f>IF(AND('[1]Multi-Field'!$E$93=[1]Lists!BF92,'[1]Multi-Field'!$F$93="Drained"),BI92,IF(AND('[1]Multi-Field'!$E$93=[1]Lists!BF92,'[1]Multi-Field'!$F$93="undrained"),BH92,""))</f>
        <v>4</v>
      </c>
      <c r="EX92" s="409" t="str">
        <f>IF(AND('[1]Multi-Field'!$E$94=[1]Lists!BF92,'[1]Multi-Field'!$F$94="Drained"),BI92,IF(AND('[1]Multi-Field'!$E$94=[1]Lists!BF92,'[1]Multi-Field'!$F$94="undrained"),BH92,""))</f>
        <v/>
      </c>
      <c r="EY92" s="409" t="str">
        <f>IF(AND('[1]Multi-Field'!$E$95=[1]Lists!BF92,'[1]Multi-Field'!$F$95="Drained"),BI92,IF(AND('[1]Multi-Field'!$E$95=[1]Lists!BF92,'[1]Multi-Field'!$F$95="undrained"),BH92,""))</f>
        <v/>
      </c>
      <c r="EZ92" s="409" t="str">
        <f>IF(AND('[1]Multi-Field'!$E$96=[1]Lists!BF92,'[1]Multi-Field'!$F$96="Drained"),BI92,IF(AND('[1]Multi-Field'!$E$96=[1]Lists!BF92,'[1]Multi-Field'!$F$96="undrained"),BH92,""))</f>
        <v/>
      </c>
      <c r="FA92" s="409" t="str">
        <f>IF(AND('[1]Multi-Field'!$E$97=[1]Lists!BF92,'[1]Multi-Field'!$F$97="Drained"),BI92,IF(AND('[1]Multi-Field'!$E$97=[1]Lists!BF92,'[1]Multi-Field'!$F$97="undrained"),BH92,""))</f>
        <v/>
      </c>
      <c r="FB92" s="409" t="str">
        <f>IF(AND('[1]Multi-Field'!$E$98=[1]Lists!BF92,'[1]Multi-Field'!$F$98="Drained"),BI92,IF(AND('[1]Multi-Field'!$E$98=[1]Lists!BF92,'[1]Multi-Field'!$F$98="undrained"),BH92,""))</f>
        <v/>
      </c>
      <c r="FC92" s="409" t="str">
        <f>IF(AND('[1]Multi-Field'!$E$99=[1]Lists!BF92,'[1]Multi-Field'!$F$99="Drained"),BI92,IF(AND('[1]Multi-Field'!$E$99=[1]Lists!BF92,'[1]Multi-Field'!$F$99="undrained"),BH92,""))</f>
        <v/>
      </c>
      <c r="FD92" s="409" t="str">
        <f>IF(AND('[1]Multi-Field'!$E$100=[1]Lists!BF92,'[1]Multi-Field'!$F$100="Drained"),BI92,IF(AND('[1]Multi-Field'!$E$100=[1]Lists!BF92,'[1]Multi-Field'!$F$100="undrained"),BH92,""))</f>
        <v/>
      </c>
      <c r="FE92" s="409" t="str">
        <f>IF(AND('[1]Multi-Field'!$E$101=[1]Lists!BF92,'[1]Multi-Field'!$F$101="Drained"),BI92,IF(AND('[1]Multi-Field'!$E$101=[1]Lists!BF92,'[1]Multi-Field'!$F$101="undrained"),BH92,""))</f>
        <v/>
      </c>
      <c r="FF92" s="409" t="str">
        <f>IF(AND('[1]Multi-Field'!$E$102=[1]Lists!BF92,'[1]Multi-Field'!$F$102="Drained"),BI92,IF(AND('[1]Multi-Field'!$E$102=[1]Lists!BF92,'[1]Multi-Field'!$F$102="undrained"),BH92,""))</f>
        <v/>
      </c>
      <c r="FG92" s="409" t="str">
        <f>IF(AND('[1]Multi-Field'!$E$103=[1]Lists!BF92,'[1]Multi-Field'!$F$103="Drained"),BI92,IF(AND('[1]Multi-Field'!$E$103=[1]Lists!BF92,'[1]Multi-Field'!$F$103="undrained"),BH92,""))</f>
        <v/>
      </c>
      <c r="FH92" s="409" t="str">
        <f>IF(AND('[1]Multi-Field'!$E$104=[1]Lists!BF92,'[1]Multi-Field'!$F$104="Drained"),BI92,IF(AND('[1]Multi-Field'!$E$104=[1]Lists!BF92,'[1]Multi-Field'!$F$104="undrained"),BH92,""))</f>
        <v/>
      </c>
      <c r="FI92" s="409" t="str">
        <f>IF(AND('[1]Multi-Field'!$E$105=[1]Lists!BF92,'[1]Multi-Field'!$F$105="Drained"),BI92,IF(AND('[1]Multi-Field'!$E$105=[1]Lists!BF92,'[1]Multi-Field'!$F$105="undrained"),BH92,""))</f>
        <v/>
      </c>
      <c r="FJ92" s="409" t="str">
        <f>IF(AND('[1]Multi-Field'!$E$106=[1]Lists!BF92,'[1]Multi-Field'!$F$106="Drained"),BI92,IF(AND('[1]Multi-Field'!$E$106=[1]Lists!BF92,'[1]Multi-Field'!$F$106="undrained"),BH92,""))</f>
        <v/>
      </c>
      <c r="FK92" s="409" t="str">
        <f>IF(AND('[1]Multi-Field'!$E$107=[1]Lists!BF92,'[1]Multi-Field'!$F$107="Drained"),BI92,IF(AND('[1]Multi-Field'!$E$107=[1]Lists!BF92,'[1]Multi-Field'!$F$107="undrained"),BH92,""))</f>
        <v/>
      </c>
      <c r="FL92" s="409" t="str">
        <f>IF(AND('[1]Multi-Field'!$E$108=[1]Lists!BF92,'[1]Multi-Field'!$F$108="Drained"),BI92,IF(AND('[1]Multi-Field'!$E$108=[1]Lists!BF92,'[1]Multi-Field'!$F$108="undrained"),BH92,""))</f>
        <v/>
      </c>
      <c r="FM92" s="409" t="str">
        <f>IF(AND('[1]Multi-Field'!$E$109=[1]Lists!BF92,'[1]Multi-Field'!$F$109="Drained"),BI92,IF(AND('[1]Multi-Field'!$E$109=[1]Lists!BF92,'[1]Multi-Field'!$F$109="undrained"),BH92,""))</f>
        <v/>
      </c>
      <c r="FN92" s="409" t="str">
        <f>IF(AND('[1]Multi-Field'!$E$110=[1]Lists!BF92,'[1]Multi-Field'!$F$110="Drained"),BI92,IF(AND('[1]Multi-Field'!$E$110=[1]Lists!BF92,'[1]Multi-Field'!$F$110="undrained"),BH92,""))</f>
        <v/>
      </c>
      <c r="FO92" s="409" t="str">
        <f>IF(AND('[1]Multi-Field'!$E$111=[1]Lists!BF92,'[1]Multi-Field'!$F$111="Drained"),BI92,IF(AND('[1]Multi-Field'!$E$111=[1]Lists!BF92,'[1]Multi-Field'!$F$111="undrained"),BH92,""))</f>
        <v/>
      </c>
      <c r="FP92" s="409" t="str">
        <f>IF(AND('[1]Multi-Field'!$E$112=[1]Lists!BF92,'[1]Multi-Field'!$F$112="Drained"),BI92,IF(AND('[1]Multi-Field'!$E$112=[1]Lists!BF92,'[1]Multi-Field'!$F$112="undrained"),BH92,""))</f>
        <v/>
      </c>
      <c r="FQ92" s="409" t="str">
        <f>IF(AND('[1]Multi-Field'!$E$113=[1]Lists!BF92,'[1]Multi-Field'!$F$113="Drained"),BI92,IF(AND('[1]Multi-Field'!$E$113=[1]Lists!BF92,'[1]Multi-Field'!$F$113="undrained"),BH92,""))</f>
        <v/>
      </c>
      <c r="FR92" s="409" t="str">
        <f>IF(AND('[1]Multi-Field'!$E$114=[1]Lists!BF92,'[1]Multi-Field'!$F$114="Drained"),BI92,IF(AND('[1]Multi-Field'!$E$114=[1]Lists!BF92,'[1]Multi-Field'!$F$114="undrained"),BH92,""))</f>
        <v/>
      </c>
      <c r="FS92" s="409" t="str">
        <f>IF(AND('[1]Multi-Field'!$E$115=[1]Lists!BF92,'[1]Multi-Field'!$F$115="Drained"),BI92,IF(AND('[1]Multi-Field'!$E$115=[1]Lists!BF92,'[1]Multi-Field'!$F$115="undrained"),BH92,""))</f>
        <v/>
      </c>
      <c r="FT92" s="409" t="str">
        <f>IF(AND('[1]Multi-Field'!$E$116=[1]Lists!BF92,'[1]Multi-Field'!$F$116="Drained"),BI92,IF(AND('[1]Multi-Field'!$E$116=[1]Lists!BF92,'[1]Multi-Field'!$F$116="undrained"),BH92,""))</f>
        <v/>
      </c>
      <c r="FU92" s="409" t="str">
        <f>IF(AND('[1]Multi-Field'!$E$117=[1]Lists!BF92,'[1]Multi-Field'!$F$117="Drained"),BI92,IF(AND('[1]Multi-Field'!$E$117=[1]Lists!BF92,'[1]Multi-Field'!$F$117="undrained"),BH92,""))</f>
        <v/>
      </c>
      <c r="FV92" s="409" t="str">
        <f>IF(AND('[1]Multi-Field'!$E$118=[1]Lists!BF92,'[1]Multi-Field'!$F$118="Drained"),BI92,IF(AND('[1]Multi-Field'!$E$118=[1]Lists!BF92,'[1]Multi-Field'!$F$118="undrained"),BH92,""))</f>
        <v/>
      </c>
      <c r="FW92" s="409" t="str">
        <f>IF(AND('[1]Multi-Field'!$E$119=[1]Lists!BF92,'[1]Multi-Field'!$F$119="Drained"),BI92,IF(AND('[1]Multi-Field'!$E$119=[1]Lists!BF92,'[1]Multi-Field'!$F$119="undrained"),BH92,""))</f>
        <v/>
      </c>
      <c r="FX92" s="409" t="str">
        <f>IF(AND('[1]Multi-Field'!$E$120=[1]Lists!BF92,'[1]Multi-Field'!$F$120="Drained"),BI92,IF(AND('[1]Multi-Field'!$E$120=[1]Lists!BF92,'[1]Multi-Field'!$F$120="undrained"),BH92,""))</f>
        <v/>
      </c>
      <c r="FZ92" t="s">
        <v>876</v>
      </c>
      <c r="GC92" s="4">
        <f>'[1]Multi-Field'!B90</f>
        <v>0</v>
      </c>
      <c r="GD92" s="73" t="str">
        <f>IF(OR('[1]Multi-Field'!Q90=$FZ$43,'[1]Multi-Field'!Q90=$FZ$44),'[1]Multi-Field'!BS90,"")</f>
        <v/>
      </c>
      <c r="GE92" s="4" t="str">
        <f>IF(AND(OR('[1]Multi-Field'!Q90=$FZ$86,'[1]Multi-Field'!Q90=$FZ$94,'[1]Multi-Field'!Q90=$FZ$87,'[1]Multi-Field'!Q90=[1]Lists!$FZ$93,'[1]Multi-Field'!Q90=$FZ$59),'[1]Multi-Field'!BS90&gt;50),'[1]Multi-Field'!BS90*0.8,IF(AND(OR('[1]Multi-Field'!Q90=$FZ$86,'[1]Multi-Field'!Q90=$FZ$94,'[1]Multi-Field'!Q90=$FZ$87,'[1]Multi-Field'!Q90=[1]Lists!$FZ$93,'[1]Multi-Field'!Q90=[1]Lists!$FZ$59),'[1]Multi-Field'!BS90&lt;50),'[1]Multi-Field'!BS90,""))</f>
        <v/>
      </c>
      <c r="GF92" s="4" t="str">
        <f>IF(OR('[1]Multi-Field'!Q90=[1]Lists!$FZ$7,'[1]Multi-Field'!Q90=[1]Lists!$FZ$5,'[1]Multi-Field'!Q90=[1]Lists!$FZ$24,'[1]Multi-Field'!Q90=[1]Lists!$FZ$10,'[1]Multi-Field'!Q90=[1]Lists!$FZ$8, '[1]Multi-Field'!Q90=[1]Lists!$FZ$25, '[1]Multi-Field'!Q90=[1]Lists!$FZ$23, '[1]Multi-Field'!Q90= [1]Lists!$FZ$47, '[1]Multi-Field'!Q90=[1]Lists!$FZ$49, '[1]Multi-Field'!Q90=[1]Lists!$FZ$48,'[1]Multi-Field'!Q90=[1]Lists!$FZ$3, '[1]Multi-Field'!Q90=[1]Lists!$FZ$14,'[1]Multi-Field'!Q90=[1]Lists!$FZ$36, '[1]Multi-Field'!Q90=[1]Lists!$FZ$41,'[1]Multi-Field'!Q90=[1]Lists!$FZ$42),0,"")</f>
        <v/>
      </c>
      <c r="GG92" s="4" t="str">
        <f>IF(OR('[1]Multi-Field'!Q90=[1]Lists!$FZ$6,'[1]Multi-Field'!Q90=[1]Lists!$FZ$4, '[1]Multi-Field'!Q119=[1]Lists!$FZ$11, '[1]Multi-Field'!Q90=[1]Lists!$FZ$1),100*IF('[1]Multi-Field'!U90=onepercent,0.75,IF('[1]Multi-Field'!U90=onetotwentyfivepercent,0.4,IF(OR('[1]Multi-Field'!U90=twentysixtofiftypercent,'[1]Multi-Field'!U90=greaterthanfiftypercent),0,""))),"")</f>
        <v/>
      </c>
      <c r="GH92" s="4" t="str">
        <f>IF(OR('[1]Multi-Field'!Q90=[1]Lists!$FZ$53,'[1]Multi-Field'!Q90=[1]Lists!$FZ$55), 50,IF('[1]Multi-Field'!Q90=[1]Lists!$FZ$54,225,IF('[1]Multi-Field'!Q90=[1]Lists!$FZ$56,75,"")))</f>
        <v/>
      </c>
      <c r="GI92" s="4" t="e">
        <f>#VALUE!</f>
        <v>#VALUE!</v>
      </c>
      <c r="GJ92" s="4" t="e">
        <f>#VALUE!</f>
        <v>#VALUE!</v>
      </c>
      <c r="GK92" s="4" t="str">
        <f>IF('[1]Multi-Field'!Q90=[1]Lists!$FZ$95,'[1]Multi-Field'!BS90*0.66,"")</f>
        <v/>
      </c>
      <c r="GM92" s="4" t="str">
        <f>IF(OR('[1]Multi-Field'!Q90=[1]Lists!$FZ$26,'[1]Multi-Field'!Q90=[1]Lists!$FZ$84),20,"")</f>
        <v/>
      </c>
      <c r="GN92" s="4" t="str">
        <f>IF(OR('[1]Multi-Field'!Q90=[1]Lists!$FZ$88,'[1]Multi-Field'!Q90=[1]Lists!$FZ$57),0,"")</f>
        <v/>
      </c>
      <c r="GO92" s="4" t="str">
        <f>IF(OR('[1]Multi-Field'!Q90=[1]Lists!$FZ$69,'[1]Multi-Field'!Q90=[1]Lists!$FZ$71,'[1]Multi-Field'!Q90=[1]Lists!$FZ$105),50,"")</f>
        <v/>
      </c>
      <c r="GP92" s="4" t="str">
        <f>IF(OR('[1]Multi-Field'!Q90=[1]Lists!$FZ$75,'[1]Multi-Field'!Q90=[1]Lists!$FZ$70),75,"")</f>
        <v/>
      </c>
      <c r="GQ92" s="4">
        <f>IF('[1]Multi-Field'!Q90=[1]Lists!$FZ$72,150,"")</f>
        <v>150</v>
      </c>
      <c r="GR92" s="4" t="str">
        <f>IF(OR('[1]Multi-Field'!Q90=[1]Lists!$FZ$74,'[1]Multi-Field'!Q90=[1]Lists!$FZ$73),40,"")</f>
        <v/>
      </c>
      <c r="GS92" s="4" t="str">
        <f>IF('[1]Multi-Field'!Q90=[1]Lists!$FZ$99,80,"")</f>
        <v/>
      </c>
      <c r="GT92" s="4" t="str">
        <f>IF('[1]Multi-Field'!Q90=[1]Lists!$FZ$106,70,"")</f>
        <v/>
      </c>
      <c r="GU92" s="4" t="e">
        <f t="shared" si="16"/>
        <v>#VALUE!</v>
      </c>
    </row>
    <row r="93" spans="1:203" ht="13.5" customHeight="1">
      <c r="A93" s="7" t="s">
        <v>180</v>
      </c>
      <c r="B93" s="7"/>
      <c r="C93" s="7"/>
      <c r="D93" s="8">
        <v>75</v>
      </c>
      <c r="E93" s="8">
        <f t="shared" si="12"/>
        <v>75</v>
      </c>
      <c r="F93" s="8">
        <f t="shared" si="13"/>
        <v>75</v>
      </c>
      <c r="G93" s="8">
        <v>75</v>
      </c>
      <c r="H93" s="8">
        <v>75</v>
      </c>
      <c r="I93" s="8">
        <f t="shared" si="17"/>
        <v>75</v>
      </c>
      <c r="J93" s="8">
        <f t="shared" si="18"/>
        <v>75</v>
      </c>
      <c r="K93" s="8">
        <v>75</v>
      </c>
      <c r="L93" s="8">
        <v>135</v>
      </c>
      <c r="M93" s="8">
        <f t="shared" si="14"/>
        <v>135</v>
      </c>
      <c r="N93" s="8">
        <f t="shared" si="15"/>
        <v>135</v>
      </c>
      <c r="O93" s="8">
        <v>135</v>
      </c>
      <c r="P93" s="391">
        <v>68</v>
      </c>
      <c r="Q93" s="394"/>
      <c r="R93" s="395" t="b">
        <f>IF(OR('Multi-Field'!AA70=Lists!$AC$42,'Multi-Field'!AA70=Lists!$AC$43),IF('Multi-Field'!Z70="x",(IF('Multi-Field'!AC70=Lists!$Q$11,Lists!$R$11,IF('Multi-Field'!AC70=Lists!$Q$12,Lists!$R$12,IF('Multi-Field'!AC70=Lists!$Q$13,Lists!$R$13,IF('Multi-Field'!AC70=Lists!$Q$14,Lists!$R$14))))),IF('Multi-Field'!X70="x",(IF('Multi-Field'!AC70=Lists!$Q$11,Lists!$S$11,IF('Multi-Field'!AC70=Lists!$Q$12,Lists!$S$12,IF('Multi-Field'!AC70=Lists!$Q$13,Lists!$S$13,IF('Multi-Field'!AC70=Lists!$Q$14,Lists!$S$14))))),IF('Multi-Field'!V70="x",(IF('Multi-Field'!AC70=Lists!$Q$11,Lists!$T$11,IF('Multi-Field'!AC70=Lists!$Q$12,Lists!$T$12,IF('Multi-Field'!AC70=Lists!$Q$13,Lists!$T$13,IF('Multi-Field'!AC70=Lists!$Q$14,Lists!$T$14))))),0))))</f>
        <v>0</v>
      </c>
      <c r="S93" s="395" t="str">
        <f t="shared" si="26"/>
        <v/>
      </c>
      <c r="T93" s="395"/>
      <c r="U93" s="396"/>
      <c r="V93" s="383">
        <f>IF(OR('Multi-Field'!AI79=$U$4,'Multi-Field'!AI79=$U$5,'Multi-Field'!AI79=$U$6,'Multi-Field'!AI79=$U$7,'Multi-Field'!AI79=$U$8,'Multi-Field'!AI79=$U$9),(IF('Multi-Field'!AJ79=$V$2,100,IF('Multi-Field'!AJ79=$V$3,65,IF('Multi-Field'!AJ79=$V$4,53,IF('Multi-Field'!AJ79=$V$5,41,IF('Multi-Field'!AJ79=$V$6,23,IF('Multi-Field'!AJ79=$V$7,0,0))))))),0)</f>
        <v>0</v>
      </c>
      <c r="W93" s="383" t="str">
        <f>IF(AND(OR('Multi-Field'!AF79=$S$3,'Multi-Field'!AF79=S81,'Multi-Field'!AF79=$S$7),'Multi-Field'!AN79&lt;18,'Multi-Field'!AN79&gt;0),35,IF('Multi-Field'!AF79=$S$4,55,IF(AND('Multi-Field'!AF79=$S$6,'Multi-Field'!AN79&lt;18),30,IF(AND('Multi-Field'!AN79&gt;17,OR('Multi-Field'!AF79=$S$3,'Multi-Field'!AF79=$S$5,'Multi-Field'!AF79= $S$6,'Multi-Field'!AF79=$S$7)),25,"0"))))</f>
        <v>0</v>
      </c>
      <c r="X93" s="383">
        <f>IF(OR('Multi-Field'!BA79=$U$4,'Multi-Field'!BA79=$U$5,'Multi-Field'!BA79=$U$6,'Multi-Field'!BA79=U83,'Multi-Field'!BA79=$U$8,'Multi-Field'!BA79=$U$9),(IF('Multi-Field'!BB79=$V$2,100,IF('Multi-Field'!BB79=$V$3,65,IF('Multi-Field'!BB79=$V$4,53,IF('Multi-Field'!BB79=$V$5,41,IF('Multi-Field'!BB79=$V$6,23,IF('Multi-Field'!BB79=$V$7,0,0))))))),0)</f>
        <v>0</v>
      </c>
      <c r="Y93" s="383" t="str">
        <f>IF(AND(OR('Multi-Field'!AX79=$S$3,'Multi-Field'!AX79=$S$5,'Multi-Field'!AX79=$S$7),'Multi-Field'!BF79&lt;18),35,IF('Multi-Field'!AX79=$S$4,55,IF(AND('Multi-Field'!AX79=$S$6,'Multi-Field'!BF79&lt;18),30,IF(AND('Multi-Field'!BF79&gt;17,OR('Multi-Field'!AX79=$S$3,'Multi-Field'!AX79=$S$5,'Multi-Field'!AX79=$S$6,'Multi-Field'!AX79=$S$7)),25,"0"))))</f>
        <v>0</v>
      </c>
      <c r="Z93" s="383">
        <v>77</v>
      </c>
      <c r="AC93" t="s">
        <v>878</v>
      </c>
      <c r="AI93" s="384">
        <f>'[1]Multi-Field'!B89</f>
        <v>0</v>
      </c>
      <c r="AJ93" s="385" t="e">
        <f>#VALUE!</f>
        <v>#VALUE!</v>
      </c>
      <c r="AK93" s="385" t="e">
        <f>#VALUE!</f>
        <v>#VALUE!</v>
      </c>
      <c r="AL93" s="385" t="e">
        <f>IF(AK93="","",IF('[1]Multi-Field'!AU89=20,10,IF(AK93-30&lt;0,0,AK93-30)))</f>
        <v>#VALUE!</v>
      </c>
      <c r="AM93" s="385" t="e">
        <f>#VALUE!</f>
        <v>#VALUE!</v>
      </c>
      <c r="AN93" s="385" t="e">
        <f t="shared" si="23"/>
        <v>#VALUE!</v>
      </c>
      <c r="AO93" s="385" t="e">
        <f>#VALUE!</f>
        <v>#VALUE!</v>
      </c>
      <c r="AP93" s="385" t="e">
        <f>#VALUE!</f>
        <v>#VALUE!</v>
      </c>
      <c r="AQ93" s="385" t="e">
        <f>#VALUE!</f>
        <v>#VALUE!</v>
      </c>
      <c r="AR93" s="385" t="e">
        <f>#VALUE!</f>
        <v>#VALUE!</v>
      </c>
      <c r="AS93" s="385" t="e">
        <f>IF(AR93="","",IF('[1]Multi-Field'!AU89&gt;9,0,AR93-15))</f>
        <v>#VALUE!</v>
      </c>
      <c r="AT93" s="385" t="e">
        <f>#VALUE!</f>
        <v>#VALUE!</v>
      </c>
      <c r="AU93" s="385" t="e">
        <f>#VALUE!</f>
        <v>#VALUE!</v>
      </c>
      <c r="AV93" s="385" t="e">
        <f>IF(AU93="","",IF('[1]Multi-Field'!AU89=9&gt;9,0,AU93-35))</f>
        <v>#VALUE!</v>
      </c>
      <c r="AW93" s="385" t="e">
        <f>#VALUE!</f>
        <v>#VALUE!</v>
      </c>
      <c r="AX93" s="385" t="e">
        <f t="shared" si="24"/>
        <v>#VALUE!</v>
      </c>
      <c r="AY93" s="385" t="str">
        <f>IF('[1]Multi-Field'!AU89="","",IF('[1]Multi-Field'!AU89&lt;1,100,IF('[1]Multi-Field'!AU89=1,75,IF('[1]Multi-Field'!AU89=2,50,IF('[1]Multi-Field'!AU89=3,25,IF('[1]Multi-Field'!AU89&gt;3,0,""))))))</f>
        <v/>
      </c>
      <c r="AZ93" s="385" t="str">
        <f t="shared" si="25"/>
        <v/>
      </c>
      <c r="BA93" s="385" t="e">
        <f>#VALUE!</f>
        <v>#VALUE!</v>
      </c>
      <c r="BB93" s="385" t="e">
        <f>IF(BA93="","",IF(AND('[1]Multi-Field'!AU89&lt;40,'[1]Multi-Field'!AU89&gt;9),40,IF('[1]Multi-Field'!AU89&gt;39,0,BA93+5)))</f>
        <v>#VALUE!</v>
      </c>
      <c r="BC93" s="386" t="e">
        <f t="shared" si="22"/>
        <v>#VALUE!</v>
      </c>
      <c r="BD93" s="281">
        <v>0.5</v>
      </c>
      <c r="BE93" s="281">
        <v>1.1499999999999999</v>
      </c>
      <c r="BF93" s="411" t="s">
        <v>1264</v>
      </c>
      <c r="BG93" s="412">
        <v>4</v>
      </c>
      <c r="BH93" s="412">
        <v>5.5</v>
      </c>
      <c r="BI93" s="412">
        <v>5.5</v>
      </c>
      <c r="BJ93" s="409" t="e">
        <f>IF(AND('[1]Single Field'!#REF!=[1]Lists!BF93,'[1]Single Field'!#REF!="Drained"),"x",IF(AND('[1]Single Field'!#REF!=[1]Lists!BF93,'[1]Single Field'!#REF!="Undrained"),O,""))</f>
        <v>#REF!</v>
      </c>
      <c r="BK93" s="409" t="str">
        <f>IF(AND('[1]Multi-Field'!$E$3=[1]Lists!BF93,'[1]Multi-Field'!$F$3="Drained"),BI93,IF(AND('[1]Multi-Field'!$E$3=BF93,'[1]Multi-Field'!$F$3="undrained"),BH93,""))</f>
        <v/>
      </c>
      <c r="BL93" s="409" t="str">
        <f>IF(AND('[1]Multi-Field'!$E$4=BF93,'[1]Multi-Field'!$F$4="Drained"),BI93,IF(AND('[1]Multi-Field'!$E$4=BF93,'[1]Multi-Field'!$F$4="undrained"),BH93,""))</f>
        <v/>
      </c>
      <c r="BM93" s="409" t="str">
        <f>IF(AND('[1]Multi-Field'!$E$5=BF93,'[1]Multi-Field'!$F$5="Drained"),BI93,IF(AND('[1]Multi-Field'!$E$5=BF93,'[1]Multi-Field'!$F$5="undrained"),BH93,""))</f>
        <v/>
      </c>
      <c r="BN93" s="409" t="str">
        <f>IF(AND('[1]Multi-Field'!$E$6=BF93,'[1]Multi-Field'!$F$6="Drained"),BI93,IF(AND('[1]Multi-Field'!$E$6=BF93,'[1]Multi-Field'!$F$6="undrained"),BH93,""))</f>
        <v/>
      </c>
      <c r="BO93" s="409" t="str">
        <f>IF(AND('[1]Multi-Field'!$E$7=BF93,'[1]Multi-Field'!$F$7="Drained"),BI93,IF(AND('[1]Multi-Field'!$E$7=BF93,'[1]Multi-Field'!$F$7="undrained"),BH93,""))</f>
        <v/>
      </c>
      <c r="BP93" s="409" t="str">
        <f>IF(AND('[1]Multi-Field'!$E$8=BF93,'[1]Multi-Field'!$F$8="Drained"),BI93,IF(AND('[1]Multi-Field'!$E$8=BF93,'[1]Multi-Field'!$F$8="undrained"),BH93,""))</f>
        <v/>
      </c>
      <c r="BQ93" s="409" t="str">
        <f>IF(AND('[1]Multi-Field'!$E$9=BF93,'[1]Multi-Field'!$F$9="Drained"),BI93,IF(AND('[1]Multi-Field'!$E$9=BF93,'[1]Multi-Field'!$F$9="undrained"),BH93,""))</f>
        <v/>
      </c>
      <c r="BR93" s="409" t="str">
        <f>IF(AND('[1]Multi-Field'!$E$10=BF93,'[1]Multi-Field'!$F$10="Drained"),BI93,IF(AND('[1]Multi-Field'!$E$10=BF93,'[1]Multi-Field'!$F$10="undrained"),BH93,""))</f>
        <v/>
      </c>
      <c r="BS93" s="409" t="str">
        <f>IF(AND('[1]Multi-Field'!$E$11=BF93,'[1]Multi-Field'!$F$11="Drained"),BI93,IF(AND('[1]Multi-Field'!$E$11=BF93,'[1]Multi-Field'!$F$11="undrained"),BH93,""))</f>
        <v/>
      </c>
      <c r="BT93" s="409" t="str">
        <f>IF(AND('[1]Multi-Field'!$E$12=BF93,'[1]Multi-Field'!$F$12="Drained"),BI93,IF(AND('[1]Multi-Field'!$E$12=BF93,'[1]Multi-Field'!$F$12="undrained"),BH93,""))</f>
        <v/>
      </c>
      <c r="BU93" s="409" t="str">
        <f>IF(AND('[1]Multi-Field'!$E$13=BF93,'[1]Multi-Field'!$F$13="Drained"),BI93,IF(AND('[1]Multi-Field'!$E$3=BF93,'[1]Multi-Field'!$F$13="undrained"),BH93,""))</f>
        <v/>
      </c>
      <c r="BV93" s="409" t="str">
        <f>IF(AND('[1]Multi-Field'!$E$14=BF93,'[1]Multi-Field'!$F$14="Drained"),BI93,IF(AND('[1]Multi-Field'!$E$14=BF93,'[1]Multi-Field'!$F$14="undrained"),BH93,""))</f>
        <v/>
      </c>
      <c r="BW93" s="409" t="str">
        <f>IF(AND('[1]Multi-Field'!$E$15=BF93,'[1]Multi-Field'!$F$15="Drained"),BI93,IF(AND('[1]Multi-Field'!$E$15=BF93,'[1]Multi-Field'!$F$15="undrained"),BH93,""))</f>
        <v/>
      </c>
      <c r="BX93" s="409" t="str">
        <f>IF(AND('[1]Multi-Field'!$E$16=[1]Lists!BF93,'[1]Multi-Field'!$F$16="Drained"),BI93,IF(AND('[1]Multi-Field'!$E$16=[1]Lists!BF93,'[1]Multi-Field'!$F$16="undrained"),BH93,""))</f>
        <v/>
      </c>
      <c r="BY93" s="409" t="str">
        <f>IF(AND('[1]Multi-Field'!$E$17=[1]Lists!BF93,'[1]Multi-Field'!$F$17="Drained"),BI93,IF(AND('[1]Multi-Field'!$E$17=[1]Lists!BF93,'[1]Multi-Field'!$F$17="undrained"),BH93,""))</f>
        <v/>
      </c>
      <c r="BZ93" s="409" t="str">
        <f>IF(AND('[1]Multi-Field'!$E$18=[1]Lists!BF93,'[1]Multi-Field'!$F$18="Drained"),BI93,IF(AND('[1]Multi-Field'!$E$18=[1]Lists!BF93,'[1]Multi-Field'!$F$18="undrained"),BH93,""))</f>
        <v/>
      </c>
      <c r="CA93" s="409" t="str">
        <f>IF(AND('[1]Multi-Field'!$E$19=[1]Lists!BF93,'[1]Multi-Field'!$F$19="Drained"),BI93,IF(AND('[1]Multi-Field'!$E$19=[1]Lists!BF93,'[1]Multi-Field'!$F$19="undrained"),BH93,""))</f>
        <v/>
      </c>
      <c r="CB93" s="409" t="str">
        <f>IF(AND('[1]Multi-Field'!$E$20=[1]Lists!BF93,'[1]Multi-Field'!$F$20="Drained"),BI93,IF(AND('[1]Multi-Field'!$E$20=[1]Lists!BF93,'[1]Multi-Field'!$F$20="undrained"),BH93,""))</f>
        <v/>
      </c>
      <c r="CC93" s="409" t="str">
        <f>IF(AND('[1]Multi-Field'!$E$21=[1]Lists!BF93,'[1]Multi-Field'!$F$21="Drained"),BI93,IF(AND('[1]Multi-Field'!$E$21=[1]Lists!BF93,'[1]Multi-Field'!$F$21="undrained"),BH93,""))</f>
        <v/>
      </c>
      <c r="CD93" s="409" t="str">
        <f>IF(AND('[1]Multi-Field'!$E$22=[1]Lists!BF93,'[1]Multi-Field'!$F$22="Drained"),BI93,IF(AND('[1]Multi-Field'!$E$22=[1]Lists!BF93,'[1]Multi-Field'!$F$22="undrained"),BH93,""))</f>
        <v/>
      </c>
      <c r="CE93" s="409" t="str">
        <f>IF(AND('[1]Multi-Field'!$E$23=[1]Lists!BF93,'[1]Multi-Field'!$F$23="Drained"),BI93,IF(AND('[1]Multi-Field'!$E$23=[1]Lists!BF93,'[1]Multi-Field'!$F$23="undrained"),BH93,""))</f>
        <v/>
      </c>
      <c r="CF93" s="409" t="str">
        <f>IF(AND('[1]Multi-Field'!$E$24=[1]Lists!BF93,'[1]Multi-Field'!$F$24="Drained"),BI93,IF(AND('[1]Multi-Field'!$E$24=[1]Lists!BF93,'[1]Multi-Field'!$F$24="undrained"),BH93,""))</f>
        <v/>
      </c>
      <c r="CG93" s="409" t="str">
        <f>IF(AND('[1]Multi-Field'!$E$25=[1]Lists!BF93,'[1]Multi-Field'!$F$25="Drained"),BI93,IF(AND('[1]Multi-Field'!$E$25=[1]Lists!BF93,'[1]Multi-Field'!$F$25="undrained"),BH93,""))</f>
        <v/>
      </c>
      <c r="CH93" s="409" t="str">
        <f>IF(AND('[1]Multi-Field'!$E$26=[1]Lists!BF93,'[1]Multi-Field'!$F$26="Drained"),BI93,IF(AND('[1]Multi-Field'!$E$26=[1]Lists!BF93,'[1]Multi-Field'!$F$26="undrained"),BH93,""))</f>
        <v/>
      </c>
      <c r="CI93" s="409" t="str">
        <f>IF(AND('[1]Multi-Field'!$E$27=[1]Lists!BF93,'[1]Multi-Field'!$F$27="Drained"),BI93,IF(AND('[1]Multi-Field'!$E$27=[1]Lists!BF93,'[1]Multi-Field'!$F$27="undrained"),BH93,""))</f>
        <v/>
      </c>
      <c r="CJ93" s="409" t="str">
        <f>IF(AND('[1]Multi-Field'!$E$28=[1]Lists!BF93,'[1]Multi-Field'!$F$28="Drained"),BI93,IF(AND('[1]Multi-Field'!$E$28=[1]Lists!BF93,'[1]Multi-Field'!$F$28="undrained"),BH93,""))</f>
        <v/>
      </c>
      <c r="CK93" s="409" t="str">
        <f>IF(AND('[1]Multi-Field'!$E$29=[1]Lists!BF93,'[1]Multi-Field'!$F$29="Drained"),BI93,IF(AND('[1]Multi-Field'!$E$29=[1]Lists!BF93,'[1]Multi-Field'!$F$29="undrained"),BH93,""))</f>
        <v/>
      </c>
      <c r="CL93" s="409" t="str">
        <f>IF(AND('[1]Multi-Field'!$E$30=[1]Lists!BF93,'[1]Multi-Field'!$F$30="Drained"),BI93,IF(AND('[1]Multi-Field'!$E$30=[1]Lists!BF93,'[1]Multi-Field'!$F$30="undrained"),BH93,""))</f>
        <v/>
      </c>
      <c r="CM93" s="409" t="str">
        <f>IF(AND('[1]Multi-Field'!$E$31=[1]Lists!BF93,'[1]Multi-Field'!$F$31="Drained"),BI93,IF(AND('[1]Multi-Field'!$E$31=[1]Lists!BF93,'[1]Multi-Field'!$F$31="undrained"),BH93,""))</f>
        <v/>
      </c>
      <c r="CN93" s="409" t="str">
        <f>IF(AND('[1]Multi-Field'!$E$32=[1]Lists!BF93,'[1]Multi-Field'!$F$32="Drained"),BI93,IF(AND('[1]Multi-Field'!$E$32=[1]Lists!BF93,'[1]Multi-Field'!$F$32="undrained"),BH93,""))</f>
        <v/>
      </c>
      <c r="CO93" s="409" t="str">
        <f>IF(AND('[1]Multi-Field'!$E$33=[1]Lists!BF93,'[1]Multi-Field'!$F$33="Drained"),BI93,IF(AND('[1]Multi-Field'!$E$33=[1]Lists!BF93,'[1]Multi-Field'!$F$33="undrained"),BH93,""))</f>
        <v/>
      </c>
      <c r="CP93" s="409" t="str">
        <f>IF(AND('[1]Multi-Field'!$E$34=[1]Lists!BF93,'[1]Multi-Field'!$F$34="Drained"),BI93,IF(AND('[1]Multi-Field'!$E$34=[1]Lists!BF93,'[1]Multi-Field'!$F$34="undrained"),BH93,""))</f>
        <v/>
      </c>
      <c r="CQ93" s="409" t="str">
        <f>IF(AND('[1]Multi-Field'!$E$35=[1]Lists!BF93,'[1]Multi-Field'!$F$35="Drained"),BI93,IF(AND('[1]Multi-Field'!$E$35=[1]Lists!BF93,'[1]Multi-Field'!$F$35="undrained"),BH93,""))</f>
        <v/>
      </c>
      <c r="CR93" s="409" t="str">
        <f>IF(AND('[1]Multi-Field'!$E$36=[1]Lists!BF93,'[1]Multi-Field'!$F$36="Drained"),BI93,IF(AND('[1]Multi-Field'!$E$36=[1]Lists!BF93,'[1]Multi-Field'!$F$36="undrained"),BH93,""))</f>
        <v/>
      </c>
      <c r="CS93" s="409" t="str">
        <f>IF(AND('[1]Multi-Field'!$E$37=[1]Lists!BF93,'[1]Multi-Field'!$F$37="Drained"),BI93,IF(AND('[1]Multi-Field'!$E$37=[1]Lists!BF93,'[1]Multi-Field'!$F$37="undrained"),BH93,""))</f>
        <v/>
      </c>
      <c r="CT93" s="409" t="str">
        <f>IF(AND('[1]Multi-Field'!$E$38=[1]Lists!BF93,'[1]Multi-Field'!$F$38="Drained"),BI93,IF(AND('[1]Multi-Field'!$E$38=[1]Lists!BF93,'[1]Multi-Field'!$F$38="undrained"),BH93,""))</f>
        <v/>
      </c>
      <c r="CU93" s="409" t="str">
        <f>IF(AND('[1]Multi-Field'!$E$39=[1]Lists!BF93,'[1]Multi-Field'!$F$39="Drained"),BI93,IF(AND('[1]Multi-Field'!$E$39=[1]Lists!BF93,'[1]Multi-Field'!$F$39="undrained"),BH93,""))</f>
        <v/>
      </c>
      <c r="CV93" s="409" t="str">
        <f>IF(AND('[1]Multi-Field'!$E$40=[1]Lists!BF93,'[1]Multi-Field'!$F$40="Drained"),BI93,IF(AND('[1]Multi-Field'!$E$40=[1]Lists!BF93,'[1]Multi-Field'!$F$40="undrained"),BH93,""))</f>
        <v/>
      </c>
      <c r="CW93" s="409" t="str">
        <f>IF(AND('[1]Multi-Field'!$E$41=[1]Lists!BF93,'[1]Multi-Field'!$F$40="Drained"),BI93,IF(AND('[1]Multi-Field'!$E$40=[1]Lists!BF93,'[1]Multi-Field'!$F$40="undrained"),BH93,""))</f>
        <v/>
      </c>
      <c r="CX93" s="409" t="str">
        <f>IF(AND('[1]Multi-Field'!$E$42=[1]Lists!BF93,'[1]Multi-Field'!$F$42="Drained"),BI93,IF(AND('[1]Multi-Field'!$E$42=[1]Lists!BF93,'[1]Multi-Field'!$F$42="undrained"),BH93,""))</f>
        <v/>
      </c>
      <c r="CY93" s="409" t="str">
        <f>IF(AND('[1]Multi-Field'!$E$43=[1]Lists!BF93,'[1]Multi-Field'!$F$43="Drained"),BI93,IF(AND('[1]Multi-Field'!$E$43=[1]Lists!BF93,'[1]Multi-Field'!$F$43="undrained"),BH93,""))</f>
        <v/>
      </c>
      <c r="CZ93" s="409" t="str">
        <f>IF(AND('[1]Multi-Field'!$E$44=[1]Lists!BF93,'[1]Multi-Field'!$F$44="Drained"),BI93,IF(AND('[1]Multi-Field'!$E$44=[1]Lists!BF93,'[1]Multi-Field'!$F$44="undrained"),BH93,""))</f>
        <v/>
      </c>
      <c r="DA93" s="409" t="str">
        <f>IF(AND('[1]Multi-Field'!$E$45=[1]Lists!BF93,'[1]Multi-Field'!$F$45="Drained"),BI93,IF(AND('[1]Multi-Field'!$E$45=[1]Lists!BF93,'[1]Multi-Field'!$F$45="undrained"),BH93,""))</f>
        <v/>
      </c>
      <c r="DB93" s="409" t="str">
        <f>IF(AND('[1]Multi-Field'!$E$46=[1]Lists!BF93,'[1]Multi-Field'!$F$46="Drained"),BI93,IF(AND('[1]Multi-Field'!$E$46=[1]Lists!BF93,'[1]Multi-Field'!$F$46="undrained"),BH93,""))</f>
        <v/>
      </c>
      <c r="DC93" s="409" t="str">
        <f>IF(AND('[1]Multi-Field'!$E$47=[1]Lists!BF93,'[1]Multi-Field'!$F$47="Drained"),BI93,IF(AND('[1]Multi-Field'!$E$47=[1]Lists!BF93,'[1]Multi-Field'!$F$47="undrained"),BH93,""))</f>
        <v/>
      </c>
      <c r="DD93" s="409" t="str">
        <f>IF(AND('[1]Multi-Field'!$E$48=[1]Lists!BF93,'[1]Multi-Field'!$F$48="Drained"),BI93,IF(AND('[1]Multi-Field'!$E$48=[1]Lists!BF93,'[1]Multi-Field'!$F$48="undrained"),BH93,""))</f>
        <v/>
      </c>
      <c r="DE93" s="409" t="str">
        <f>IF(AND('[1]Multi-Field'!$E$49=[1]Lists!BF93,'[1]Multi-Field'!$F$49="Drained"),BI93,IF(AND('[1]Multi-Field'!$E$49=[1]Lists!BF93,'[1]Multi-Field'!$F$9="undrained"),BH93,""))</f>
        <v/>
      </c>
      <c r="DF93" s="409" t="str">
        <f>IF(AND('[1]Multi-Field'!$E$50=[1]Lists!BF93,'[1]Multi-Field'!$F$50="Drained"),BI93,IF(AND('[1]Multi-Field'!$E$50=[1]Lists!BF93,'[1]Multi-Field'!$F$50="undrained"),BH93,""))</f>
        <v/>
      </c>
      <c r="DG93" s="409" t="str">
        <f>IF(AND('[1]Multi-Field'!$E$51=[1]Lists!BF93,'[1]Multi-Field'!$F$51="Drained"),BI93,IF(AND('[1]Multi-Field'!$E$51=[1]Lists!BF93,'[1]Multi-Field'!$F$51="undrained"),BH93,""))</f>
        <v/>
      </c>
      <c r="DH93" s="409" t="str">
        <f>IF(AND('[1]Multi-Field'!$E$52=[1]Lists!BF93,'[1]Multi-Field'!$F$52="Drained"),BI93,IF(AND('[1]Multi-Field'!$E$52=[1]Lists!BF93,'[1]Multi-Field'!$F$52="undrained"),BH93,""))</f>
        <v/>
      </c>
      <c r="DI93" s="409" t="str">
        <f>IF(AND('[1]Multi-Field'!$E$53=[1]Lists!BF93,'[1]Multi-Field'!$F$53="Drained"),BI93,IF(AND('[1]Multi-Field'!$E$53=[1]Lists!BF93,'[1]Multi-Field'!$F$53="undrained"),BH93,""))</f>
        <v/>
      </c>
      <c r="DJ93" s="409" t="str">
        <f>IF(AND('[1]Multi-Field'!$E$54=[1]Lists!BF93,'[1]Multi-Field'!$F$54="Drained"),BI93,IF(AND('[1]Multi-Field'!$E$54=[1]Lists!BF93,'[1]Multi-Field'!$F$54="undrained"),BH93,""))</f>
        <v/>
      </c>
      <c r="DK93" s="409" t="str">
        <f>IF(AND('[1]Multi-Field'!$E$55=[1]Lists!BF93,'[1]Multi-Field'!$F$55="Drained"),BI93,IF(AND('[1]Multi-Field'!$E$55=[1]Lists!BF93,'[1]Multi-Field'!$F$55="undrained"),BH93,""))</f>
        <v/>
      </c>
      <c r="DL93" s="409" t="str">
        <f>IF(AND('[1]Multi-Field'!$E$56=[1]Lists!BF93,'[1]Multi-Field'!$F$56="Drained"),BI93,IF(AND('[1]Multi-Field'!$E$56=[1]Lists!BF93,'[1]Multi-Field'!$F$56="undrained"),BH93,""))</f>
        <v/>
      </c>
      <c r="DM93" s="409" t="str">
        <f>IF(AND('[1]Multi-Field'!$E$57=[1]Lists!BF93,'[1]Multi-Field'!$F$57="Drained"),BI93,IF(AND('[1]Multi-Field'!$E$57=[1]Lists!BF93,'[1]Multi-Field'!$F$57="undrained"),BH93,""))</f>
        <v/>
      </c>
      <c r="DN93" s="409" t="str">
        <f>IF(AND('[1]Multi-Field'!$E$58=[1]Lists!BF93,'[1]Multi-Field'!$F$58="Drained"),BI93,IF(AND('[1]Multi-Field'!$E$58=[1]Lists!BF93,'[1]Multi-Field'!$F$58="undrained"),BH93,""))</f>
        <v/>
      </c>
      <c r="DO93" s="409" t="str">
        <f>IF(AND('[1]Multi-Field'!$E$59=[1]Lists!BF93,'[1]Multi-Field'!$F$59="Drained"),BI93,IF(AND('[1]Multi-Field'!$E$59=[1]Lists!BF93,'[1]Multi-Field'!$F$59="undrained"),BH93,""))</f>
        <v/>
      </c>
      <c r="DP93" s="409" t="str">
        <f>IF(AND('[1]Multi-Field'!$E$60=[1]Lists!BF93,'[1]Multi-Field'!$F$60="Drained"),BI93,IF(AND('[1]Multi-Field'!$E$60=[1]Lists!BF93,'[1]Multi-Field'!$F$60="undrained"),BH93,""))</f>
        <v/>
      </c>
      <c r="DQ93" s="409" t="str">
        <f>IF(AND('[1]Multi-Field'!$E$61=[1]Lists!BF93,'[1]Multi-Field'!$F$61="Drained"),BI93,IF(AND('[1]Multi-Field'!$E$61=[1]Lists!BF93,'[1]Multi-Field'!$F$61="undrained"),BH93,""))</f>
        <v/>
      </c>
      <c r="DR93" s="409" t="str">
        <f>IF(AND('[1]Multi-Field'!$E$62=[1]Lists!BF93,'[1]Multi-Field'!$F$62="Drained"),BI93,IF(AND('[1]Multi-Field'!$E$62=[1]Lists!BF93,'[1]Multi-Field'!$F$62="undrained"),BH93,""))</f>
        <v/>
      </c>
      <c r="DS93" s="409" t="str">
        <f>IF(AND('[1]Multi-Field'!$E$63=[1]Lists!BF93,'[1]Multi-Field'!$F$63="Drained"),BI93,IF(AND('[1]Multi-Field'!$E$63=[1]Lists!BF93,'[1]Multi-Field'!$F$63="undrained"),BH93,""))</f>
        <v/>
      </c>
      <c r="DT93" s="409" t="str">
        <f>IF(AND('[1]Multi-Field'!$E$64=[1]Lists!BF93,'[1]Multi-Field'!$F$64="Drained"),BI93,IF(AND('[1]Multi-Field'!$E$64=[1]Lists!BF93,'[1]Multi-Field'!$F$64="undrained"),BH93,""))</f>
        <v/>
      </c>
      <c r="DU93" s="409" t="str">
        <f>IF(AND('[1]Multi-Field'!$E$65=[1]Lists!BF93,'[1]Multi-Field'!$F$65="Drained"),BI93,IF(AND('[1]Multi-Field'!$E$65=[1]Lists!BF93,'[1]Multi-Field'!$F$65="undrained"),BH93,""))</f>
        <v/>
      </c>
      <c r="DV93" s="409" t="str">
        <f>IF(AND('[1]Multi-Field'!$E$66=[1]Lists!BF93,'[1]Multi-Field'!$F$66="Drained"),BI93,IF(AND('[1]Multi-Field'!$E$66=[1]Lists!BF93,'[1]Multi-Field'!$F$66="undrained"),BH93,""))</f>
        <v/>
      </c>
      <c r="DW93" s="409" t="str">
        <f>IF(AND('[1]Multi-Field'!$E$67=[1]Lists!BF93,'[1]Multi-Field'!$F$67="Drained"),BI93,IF(AND('[1]Multi-Field'!$E$67=[1]Lists!BF93,'[1]Multi-Field'!$F$67="undrained"),BH93,""))</f>
        <v/>
      </c>
      <c r="DX93" s="409" t="str">
        <f>IF(AND('[1]Multi-Field'!$E$68=[1]Lists!BF93,'[1]Multi-Field'!$F$68="Drained"),BI93,IF(AND('[1]Multi-Field'!$E$68=[1]Lists!BF93,'[1]Multi-Field'!$F$68="undrained"),BH93,""))</f>
        <v/>
      </c>
      <c r="DY93" s="409" t="str">
        <f>IF(AND('[1]Multi-Field'!$E$69=[1]Lists!BF93,'[1]Multi-Field'!$F$69="Drained"),BI93,IF(AND('[1]Multi-Field'!$E$69=[1]Lists!BF93,'[1]Multi-Field'!$F$69="undrained"),BH93,""))</f>
        <v/>
      </c>
      <c r="DZ93" s="409" t="str">
        <f>IF(AND('[1]Multi-Field'!$E$70=[1]Lists!BF93,'[1]Multi-Field'!$F$70="Drained"),BI93,IF(AND('[1]Multi-Field'!$E$70=[1]Lists!BF93,'[1]Multi-Field'!$F$70="undrained"),BH93,""))</f>
        <v/>
      </c>
      <c r="EA93" s="409" t="str">
        <f>IF(AND('[1]Multi-Field'!$E$71=[1]Lists!BF93,'[1]Multi-Field'!$F$71="Drained"),BI93,IF(AND('[1]Multi-Field'!$E$71=[1]Lists!BF93,'[1]Multi-Field'!$F$71="undrained"),BH93,""))</f>
        <v/>
      </c>
      <c r="EB93" s="409" t="str">
        <f>IF(AND('[1]Multi-Field'!$E$72=[1]Lists!BF93,'[1]Multi-Field'!$F$72="Drained"),BI93,IF(AND('[1]Multi-Field'!$E$72=[1]Lists!BF93,'[1]Multi-Field'!$F$72="undrained"),BH93,""))</f>
        <v/>
      </c>
      <c r="EC93" s="409" t="str">
        <f>IF(AND('[1]Multi-Field'!$E$73=[1]Lists!BF93,'[1]Multi-Field'!$F$73="Drained"),BI93,IF(AND('[1]Multi-Field'!$E$73=[1]Lists!BF93,'[1]Multi-Field'!$F$73="undrained"),BH93,""))</f>
        <v/>
      </c>
      <c r="ED93" s="409" t="str">
        <f>IF(AND('[1]Multi-Field'!$E$74=[1]Lists!BF93,'[1]Multi-Field'!$F$74="Drained"),BI93,IF(AND('[1]Multi-Field'!$E$74=[1]Lists!BF93,'[1]Multi-Field'!$F$74="undrained"),BH93,""))</f>
        <v/>
      </c>
      <c r="EE93" s="409" t="str">
        <f>IF(AND('[1]Multi-Field'!$E$75=[1]Lists!BF93,'[1]Multi-Field'!$F$75="Drained"),BI93,IF(AND('[1]Multi-Field'!$E$75=[1]Lists!BF93,'[1]Multi-Field'!$F$75="undrained"),BH93,""))</f>
        <v/>
      </c>
      <c r="EF93" s="409" t="str">
        <f>IF(AND('[1]Multi-Field'!$E$76=[1]Lists!BF93,'[1]Multi-Field'!$F$76="Drained"),BI93,IF(AND('[1]Multi-Field'!$E$76=[1]Lists!BF93,'[1]Multi-Field'!$F$6="undrained"),BH93,""))</f>
        <v/>
      </c>
      <c r="EG93" s="409" t="str">
        <f>IF(AND('[1]Multi-Field'!$E$77=[1]Lists!BF93,'[1]Multi-Field'!$F$77="Drained"),BI93,IF(AND('[1]Multi-Field'!$E$77=[1]Lists!BF93,'[1]Multi-Field'!$F$77="undrained"),BH93,""))</f>
        <v/>
      </c>
      <c r="EH93" s="409" t="str">
        <f>IF(AND('[1]Multi-Field'!$E$78=[1]Lists!BF93,'[1]Multi-Field'!$F$78="Drained"),BI93,IF(AND('[1]Multi-Field'!$E$78=[1]Lists!BF93,'[1]Multi-Field'!$F$78="undrained"),BH93,""))</f>
        <v/>
      </c>
      <c r="EI93" s="409" t="str">
        <f>IF(AND('[1]Multi-Field'!$E$79=[1]Lists!BF93,'[1]Multi-Field'!$F$79="Drained"),BI93,IF(AND('[1]Multi-Field'!$E$79=[1]Lists!BF93,'[1]Multi-Field'!$F$79="undrained"),BH93,""))</f>
        <v/>
      </c>
      <c r="EJ93" s="409" t="str">
        <f>IF(AND('[1]Multi-Field'!$E$80=[1]Lists!BF93,'[1]Multi-Field'!$F$80="Drained"),BI93,IF(AND('[1]Multi-Field'!$E$80=[1]Lists!BF93,'[1]Multi-Field'!$F$80="undrained"),BH93,""))</f>
        <v/>
      </c>
      <c r="EK93" s="409" t="str">
        <f>IF(AND('[1]Multi-Field'!$E$81=[1]Lists!BF93,'[1]Multi-Field'!$F$81="Drained"),BI93,IF(AND('[1]Multi-Field'!$E$81=[1]Lists!BF93,'[1]Multi-Field'!$F$81="undrained"),BH93,""))</f>
        <v/>
      </c>
      <c r="EL93" s="409" t="str">
        <f>IF(AND('[1]Multi-Field'!$E$82=[1]Lists!BF93,'[1]Multi-Field'!$F$82="Drained"),BI93,IF(AND('[1]Multi-Field'!$E$82=[1]Lists!BF93,'[1]Multi-Field'!$F$82="undrained"),BH93,""))</f>
        <v/>
      </c>
      <c r="EM93" s="409" t="str">
        <f>IF(AND('[1]Multi-Field'!$E$83=[1]Lists!BF93,'[1]Multi-Field'!$F$83="Drained"),BI93,IF(AND('[1]Multi-Field'!$E$83=[1]Lists!BF93,'[1]Multi-Field'!$F$83="undrained"),BH93,""))</f>
        <v/>
      </c>
      <c r="EN93" s="409" t="str">
        <f>IF(AND('[1]Multi-Field'!$E$84=[1]Lists!BF93,'[1]Multi-Field'!$F$84="Drained"),BI93,IF(AND('[1]Multi-Field'!$E$84=[1]Lists!BF93,'[1]Multi-Field'!$F$84="undrained"),BH93,""))</f>
        <v/>
      </c>
      <c r="EO93" s="409" t="str">
        <f>IF(AND('[1]Multi-Field'!$E$85=[1]Lists!BF93,'[1]Multi-Field'!$F$85="Drained"),BI93,IF(AND('[1]Multi-Field'!$E$85=[1]Lists!BF93,'[1]Multi-Field'!$F$85="undrained"),BH93,""))</f>
        <v/>
      </c>
      <c r="EP93" s="409" t="str">
        <f>IF(AND('[1]Multi-Field'!$E$86=[1]Lists!BF93,'[1]Multi-Field'!$F$86="Drained"),BI93,IF(AND('[1]Multi-Field'!$E$86=[1]Lists!BF93,'[1]Multi-Field'!$F$86="undrained"),BH93,""))</f>
        <v/>
      </c>
      <c r="EQ93" s="409" t="str">
        <f>IF(AND('[1]Multi-Field'!$E$87=[1]Lists!BF93,'[1]Multi-Field'!$F$87="Drained"),BI93,IF(AND('[1]Multi-Field'!$E$87=[1]Lists!BF93,'[1]Multi-Field'!$F$87="undrained"),BH93,""))</f>
        <v/>
      </c>
      <c r="ER93" s="409" t="str">
        <f>IF(AND('[1]Multi-Field'!$E$88=[1]Lists!BF93,'[1]Multi-Field'!$F$88="Drained"),BI93,IF(AND('[1]Multi-Field'!$E$88=[1]Lists!BF93,'[1]Multi-Field'!$F$88="undrained"),BH93,""))</f>
        <v/>
      </c>
      <c r="ES93" s="409" t="str">
        <f>IF(AND('[1]Multi-Field'!$E$89=[1]Lists!BF93,'[1]Multi-Field'!$F$89="Drained"),BI93,IF(AND('[1]Multi-Field'!$E$89=[1]Lists!BF93,'[1]Multi-Field'!$F$89="undrained"),BH93,""))</f>
        <v/>
      </c>
      <c r="ET93" s="409" t="str">
        <f>IF(AND('[1]Multi-Field'!$E$90=[1]Lists!BF93,'[1]Multi-Field'!$F$90="Drained"),BI93,IF(AND('[1]Multi-Field'!$E$90=[1]Lists!BF93,'[1]Multi-Field'!$F$90="undrained"),BH93,""))</f>
        <v/>
      </c>
      <c r="EU93" s="409" t="str">
        <f>IF(AND('[1]Multi-Field'!$E$91=[1]Lists!BF93,'[1]Multi-Field'!$F$91="Drained"),BI93,IF(AND('[1]Multi-Field'!$E$91=[1]Lists!BF93,'[1]Multi-Field'!$F$91="undrained"),BH93,""))</f>
        <v/>
      </c>
      <c r="EV93" s="409" t="str">
        <f>IF(AND('[1]Multi-Field'!$E$92=[1]Lists!BF93,'[1]Multi-Field'!$F$92="Drained"),BI93,IF(AND('[1]Multi-Field'!$E$92=[1]Lists!BF93,'[1]Multi-Field'!$F$92="undrained"),BH93,""))</f>
        <v/>
      </c>
      <c r="EW93" s="409" t="str">
        <f>IF(AND('[1]Multi-Field'!$E$93=[1]Lists!BF93,'[1]Multi-Field'!$F$93="Drained"),BI93,IF(AND('[1]Multi-Field'!$E$93=[1]Lists!BF93,'[1]Multi-Field'!$F$93="undrained"),BH93,""))</f>
        <v/>
      </c>
      <c r="EX93" s="409">
        <f>IF(AND('[1]Multi-Field'!$E$94=[1]Lists!BF93,'[1]Multi-Field'!$F$94="Drained"),BI93,IF(AND('[1]Multi-Field'!$E$94=[1]Lists!BF93,'[1]Multi-Field'!$F$94="undrained"),BH93,""))</f>
        <v>5.5</v>
      </c>
      <c r="EY93" s="409" t="str">
        <f>IF(AND('[1]Multi-Field'!$E$95=[1]Lists!BF93,'[1]Multi-Field'!$F$95="Drained"),BI93,IF(AND('[1]Multi-Field'!$E$95=[1]Lists!BF93,'[1]Multi-Field'!$F$95="undrained"),BH93,""))</f>
        <v/>
      </c>
      <c r="EZ93" s="409" t="str">
        <f>IF(AND('[1]Multi-Field'!$E$96=[1]Lists!BF93,'[1]Multi-Field'!$F$96="Drained"),BI93,IF(AND('[1]Multi-Field'!$E$96=[1]Lists!BF93,'[1]Multi-Field'!$F$96="undrained"),BH93,""))</f>
        <v/>
      </c>
      <c r="FA93" s="409" t="str">
        <f>IF(AND('[1]Multi-Field'!$E$97=[1]Lists!BF93,'[1]Multi-Field'!$F$97="Drained"),BI93,IF(AND('[1]Multi-Field'!$E$97=[1]Lists!BF93,'[1]Multi-Field'!$F$97="undrained"),BH93,""))</f>
        <v/>
      </c>
      <c r="FB93" s="409" t="str">
        <f>IF(AND('[1]Multi-Field'!$E$98=[1]Lists!BF93,'[1]Multi-Field'!$F$98="Drained"),BI93,IF(AND('[1]Multi-Field'!$E$98=[1]Lists!BF93,'[1]Multi-Field'!$F$98="undrained"),BH93,""))</f>
        <v/>
      </c>
      <c r="FC93" s="409" t="str">
        <f>IF(AND('[1]Multi-Field'!$E$99=[1]Lists!BF93,'[1]Multi-Field'!$F$99="Drained"),BI93,IF(AND('[1]Multi-Field'!$E$99=[1]Lists!BF93,'[1]Multi-Field'!$F$99="undrained"),BH93,""))</f>
        <v/>
      </c>
      <c r="FD93" s="409" t="str">
        <f>IF(AND('[1]Multi-Field'!$E$100=[1]Lists!BF93,'[1]Multi-Field'!$F$100="Drained"),BI93,IF(AND('[1]Multi-Field'!$E$100=[1]Lists!BF93,'[1]Multi-Field'!$F$100="undrained"),BH93,""))</f>
        <v/>
      </c>
      <c r="FE93" s="409" t="str">
        <f>IF(AND('[1]Multi-Field'!$E$101=[1]Lists!BF93,'[1]Multi-Field'!$F$101="Drained"),BI93,IF(AND('[1]Multi-Field'!$E$101=[1]Lists!BF93,'[1]Multi-Field'!$F$101="undrained"),BH93,""))</f>
        <v/>
      </c>
      <c r="FF93" s="409" t="str">
        <f>IF(AND('[1]Multi-Field'!$E$102=[1]Lists!BF93,'[1]Multi-Field'!$F$102="Drained"),BI93,IF(AND('[1]Multi-Field'!$E$102=[1]Lists!BF93,'[1]Multi-Field'!$F$102="undrained"),BH93,""))</f>
        <v/>
      </c>
      <c r="FG93" s="409" t="str">
        <f>IF(AND('[1]Multi-Field'!$E$103=[1]Lists!BF93,'[1]Multi-Field'!$F$103="Drained"),BI93,IF(AND('[1]Multi-Field'!$E$103=[1]Lists!BF93,'[1]Multi-Field'!$F$103="undrained"),BH93,""))</f>
        <v/>
      </c>
      <c r="FH93" s="409" t="str">
        <f>IF(AND('[1]Multi-Field'!$E$104=[1]Lists!BF93,'[1]Multi-Field'!$F$104="Drained"),BI93,IF(AND('[1]Multi-Field'!$E$104=[1]Lists!BF93,'[1]Multi-Field'!$F$104="undrained"),BH93,""))</f>
        <v/>
      </c>
      <c r="FI93" s="409" t="str">
        <f>IF(AND('[1]Multi-Field'!$E$105=[1]Lists!BF93,'[1]Multi-Field'!$F$105="Drained"),BI93,IF(AND('[1]Multi-Field'!$E$105=[1]Lists!BF93,'[1]Multi-Field'!$F$105="undrained"),BH93,""))</f>
        <v/>
      </c>
      <c r="FJ93" s="409" t="str">
        <f>IF(AND('[1]Multi-Field'!$E$106=[1]Lists!BF93,'[1]Multi-Field'!$F$106="Drained"),BI93,IF(AND('[1]Multi-Field'!$E$106=[1]Lists!BF93,'[1]Multi-Field'!$F$106="undrained"),BH93,""))</f>
        <v/>
      </c>
      <c r="FK93" s="409" t="str">
        <f>IF(AND('[1]Multi-Field'!$E$107=[1]Lists!BF93,'[1]Multi-Field'!$F$107="Drained"),BI93,IF(AND('[1]Multi-Field'!$E$107=[1]Lists!BF93,'[1]Multi-Field'!$F$107="undrained"),BH93,""))</f>
        <v/>
      </c>
      <c r="FL93" s="409" t="str">
        <f>IF(AND('[1]Multi-Field'!$E$108=[1]Lists!BF93,'[1]Multi-Field'!$F$108="Drained"),BI93,IF(AND('[1]Multi-Field'!$E$108=[1]Lists!BF93,'[1]Multi-Field'!$F$108="undrained"),BH93,""))</f>
        <v/>
      </c>
      <c r="FM93" s="409" t="str">
        <f>IF(AND('[1]Multi-Field'!$E$109=[1]Lists!BF93,'[1]Multi-Field'!$F$109="Drained"),BI93,IF(AND('[1]Multi-Field'!$E$109=[1]Lists!BF93,'[1]Multi-Field'!$F$109="undrained"),BH93,""))</f>
        <v/>
      </c>
      <c r="FN93" s="409" t="str">
        <f>IF(AND('[1]Multi-Field'!$E$110=[1]Lists!BF93,'[1]Multi-Field'!$F$110="Drained"),BI93,IF(AND('[1]Multi-Field'!$E$110=[1]Lists!BF93,'[1]Multi-Field'!$F$110="undrained"),BH93,""))</f>
        <v/>
      </c>
      <c r="FO93" s="409" t="str">
        <f>IF(AND('[1]Multi-Field'!$E$111=[1]Lists!BF93,'[1]Multi-Field'!$F$111="Drained"),BI93,IF(AND('[1]Multi-Field'!$E$111=[1]Lists!BF93,'[1]Multi-Field'!$F$111="undrained"),BH93,""))</f>
        <v/>
      </c>
      <c r="FP93" s="409" t="str">
        <f>IF(AND('[1]Multi-Field'!$E$112=[1]Lists!BF93,'[1]Multi-Field'!$F$112="Drained"),BI93,IF(AND('[1]Multi-Field'!$E$112=[1]Lists!BF93,'[1]Multi-Field'!$F$112="undrained"),BH93,""))</f>
        <v/>
      </c>
      <c r="FQ93" s="409" t="str">
        <f>IF(AND('[1]Multi-Field'!$E$113=[1]Lists!BF93,'[1]Multi-Field'!$F$113="Drained"),BI93,IF(AND('[1]Multi-Field'!$E$113=[1]Lists!BF93,'[1]Multi-Field'!$F$113="undrained"),BH93,""))</f>
        <v/>
      </c>
      <c r="FR93" s="409" t="str">
        <f>IF(AND('[1]Multi-Field'!$E$114=[1]Lists!BF93,'[1]Multi-Field'!$F$114="Drained"),BI93,IF(AND('[1]Multi-Field'!$E$114=[1]Lists!BF93,'[1]Multi-Field'!$F$114="undrained"),BH93,""))</f>
        <v/>
      </c>
      <c r="FS93" s="409" t="str">
        <f>IF(AND('[1]Multi-Field'!$E$115=[1]Lists!BF93,'[1]Multi-Field'!$F$115="Drained"),BI93,IF(AND('[1]Multi-Field'!$E$115=[1]Lists!BF93,'[1]Multi-Field'!$F$115="undrained"),BH93,""))</f>
        <v/>
      </c>
      <c r="FT93" s="409" t="str">
        <f>IF(AND('[1]Multi-Field'!$E$116=[1]Lists!BF93,'[1]Multi-Field'!$F$116="Drained"),BI93,IF(AND('[1]Multi-Field'!$E$116=[1]Lists!BF93,'[1]Multi-Field'!$F$116="undrained"),BH93,""))</f>
        <v/>
      </c>
      <c r="FU93" s="409" t="str">
        <f>IF(AND('[1]Multi-Field'!$E$117=[1]Lists!BF93,'[1]Multi-Field'!$F$117="Drained"),BI93,IF(AND('[1]Multi-Field'!$E$117=[1]Lists!BF93,'[1]Multi-Field'!$F$117="undrained"),BH93,""))</f>
        <v/>
      </c>
      <c r="FV93" s="409" t="str">
        <f>IF(AND('[1]Multi-Field'!$E$118=[1]Lists!BF93,'[1]Multi-Field'!$F$118="Drained"),BI93,IF(AND('[1]Multi-Field'!$E$118=[1]Lists!BF93,'[1]Multi-Field'!$F$118="undrained"),BH93,""))</f>
        <v/>
      </c>
      <c r="FW93" s="409" t="str">
        <f>IF(AND('[1]Multi-Field'!$E$119=[1]Lists!BF93,'[1]Multi-Field'!$F$119="Drained"),BI93,IF(AND('[1]Multi-Field'!$E$119=[1]Lists!BF93,'[1]Multi-Field'!$F$119="undrained"),BH93,""))</f>
        <v/>
      </c>
      <c r="FX93" s="409" t="str">
        <f>IF(AND('[1]Multi-Field'!$E$120=[1]Lists!BF93,'[1]Multi-Field'!$F$120="Drained"),BI93,IF(AND('[1]Multi-Field'!$E$120=[1]Lists!BF93,'[1]Multi-Field'!$F$120="undrained"),BH93,""))</f>
        <v/>
      </c>
      <c r="FZ93" t="s">
        <v>877</v>
      </c>
      <c r="GC93" s="4">
        <f>'[1]Multi-Field'!B91</f>
        <v>0</v>
      </c>
      <c r="GD93" s="73" t="str">
        <f>IF(OR('[1]Multi-Field'!Q91=$FZ$43,'[1]Multi-Field'!Q91=$FZ$44),'[1]Multi-Field'!BS91,"")</f>
        <v/>
      </c>
      <c r="GE93" s="4" t="str">
        <f>IF(AND(OR('[1]Multi-Field'!Q91=$FZ$86,'[1]Multi-Field'!Q91=$FZ$94,'[1]Multi-Field'!Q91=$FZ$87,'[1]Multi-Field'!Q91=[1]Lists!$FZ$93,'[1]Multi-Field'!Q91=$FZ$59),'[1]Multi-Field'!BS91&gt;50),'[1]Multi-Field'!BS91*0.8,IF(AND(OR('[1]Multi-Field'!Q91=$FZ$86,'[1]Multi-Field'!Q91=$FZ$94,'[1]Multi-Field'!Q91=$FZ$87,'[1]Multi-Field'!Q91=[1]Lists!$FZ$93,'[1]Multi-Field'!Q91=[1]Lists!$FZ$59),'[1]Multi-Field'!BS91&lt;50),'[1]Multi-Field'!BS91,""))</f>
        <v/>
      </c>
      <c r="GF93" s="4" t="str">
        <f>IF(OR('[1]Multi-Field'!Q91=[1]Lists!$FZ$7,'[1]Multi-Field'!Q91=[1]Lists!$FZ$5,'[1]Multi-Field'!Q91=[1]Lists!$FZ$24,'[1]Multi-Field'!Q91=[1]Lists!$FZ$10,'[1]Multi-Field'!Q91=[1]Lists!$FZ$8, '[1]Multi-Field'!Q91=[1]Lists!$FZ$25, '[1]Multi-Field'!Q91=[1]Lists!$FZ$23, '[1]Multi-Field'!Q91= [1]Lists!$FZ$47, '[1]Multi-Field'!Q91=[1]Lists!$FZ$49, '[1]Multi-Field'!Q91=[1]Lists!$FZ$48,'[1]Multi-Field'!Q91=[1]Lists!$FZ$3, '[1]Multi-Field'!Q91=[1]Lists!$FZ$14,'[1]Multi-Field'!Q91=[1]Lists!$FZ$36, '[1]Multi-Field'!Q91=[1]Lists!$FZ$41,'[1]Multi-Field'!Q91=[1]Lists!$FZ$42),0,"")</f>
        <v/>
      </c>
      <c r="GG93" s="4" t="str">
        <f>IF(OR('[1]Multi-Field'!Q91=[1]Lists!$FZ$6,'[1]Multi-Field'!Q91=[1]Lists!$FZ$4, '[1]Multi-Field'!Q120=[1]Lists!$FZ$11, '[1]Multi-Field'!Q91=[1]Lists!$FZ$1),100*IF('[1]Multi-Field'!U91=onepercent,0.75,IF('[1]Multi-Field'!U91=onetotwentyfivepercent,0.4,IF(OR('[1]Multi-Field'!U91=twentysixtofiftypercent,'[1]Multi-Field'!U91=greaterthanfiftypercent),0,""))),"")</f>
        <v/>
      </c>
      <c r="GH93" s="4" t="str">
        <f>IF(OR('[1]Multi-Field'!Q91=[1]Lists!$FZ$53,'[1]Multi-Field'!Q91=[1]Lists!$FZ$55), 50,IF('[1]Multi-Field'!Q91=[1]Lists!$FZ$54,225,IF('[1]Multi-Field'!Q91=[1]Lists!$FZ$56,75,"")))</f>
        <v/>
      </c>
      <c r="GI93" s="4" t="e">
        <f>#VALUE!</f>
        <v>#VALUE!</v>
      </c>
      <c r="GJ93" s="4" t="e">
        <f>#VALUE!</f>
        <v>#VALUE!</v>
      </c>
      <c r="GK93" s="4" t="str">
        <f>IF('[1]Multi-Field'!Q91=[1]Lists!$FZ$95,'[1]Multi-Field'!BS91*0.66,"")</f>
        <v/>
      </c>
      <c r="GM93" s="4" t="str">
        <f>IF(OR('[1]Multi-Field'!Q91=[1]Lists!$FZ$26,'[1]Multi-Field'!Q91=[1]Lists!$FZ$84),20,"")</f>
        <v/>
      </c>
      <c r="GN93" s="4" t="str">
        <f>IF(OR('[1]Multi-Field'!Q91=[1]Lists!$FZ$88,'[1]Multi-Field'!Q91=[1]Lists!$FZ$57),0,"")</f>
        <v/>
      </c>
      <c r="GO93" s="4" t="str">
        <f>IF(OR('[1]Multi-Field'!Q91=[1]Lists!$FZ$69,'[1]Multi-Field'!Q91=[1]Lists!$FZ$71,'[1]Multi-Field'!Q91=[1]Lists!$FZ$105),50,"")</f>
        <v/>
      </c>
      <c r="GP93" s="4" t="str">
        <f>IF(OR('[1]Multi-Field'!Q91=[1]Lists!$FZ$75,'[1]Multi-Field'!Q91=[1]Lists!$FZ$70),75,"")</f>
        <v/>
      </c>
      <c r="GQ93" s="4">
        <f>IF('[1]Multi-Field'!Q91=[1]Lists!$FZ$72,150,"")</f>
        <v>150</v>
      </c>
      <c r="GR93" s="4" t="str">
        <f>IF(OR('[1]Multi-Field'!Q91=[1]Lists!$FZ$74,'[1]Multi-Field'!Q91=[1]Lists!$FZ$73),40,"")</f>
        <v/>
      </c>
      <c r="GS93" s="4" t="str">
        <f>IF('[1]Multi-Field'!Q91=[1]Lists!$FZ$99,80,"")</f>
        <v/>
      </c>
      <c r="GT93" s="4" t="str">
        <f>IF('[1]Multi-Field'!Q91=[1]Lists!$FZ$106,70,"")</f>
        <v/>
      </c>
      <c r="GU93" s="4" t="e">
        <f t="shared" si="16"/>
        <v>#VALUE!</v>
      </c>
    </row>
    <row r="94" spans="1:203" ht="13.5" customHeight="1">
      <c r="A94" s="7" t="s">
        <v>181</v>
      </c>
      <c r="B94" s="7"/>
      <c r="C94" s="7"/>
      <c r="D94" s="8">
        <v>55</v>
      </c>
      <c r="E94" s="8">
        <f t="shared" si="12"/>
        <v>58</v>
      </c>
      <c r="F94" s="8">
        <f t="shared" si="13"/>
        <v>62</v>
      </c>
      <c r="G94" s="8">
        <v>65</v>
      </c>
      <c r="H94" s="8">
        <v>90</v>
      </c>
      <c r="I94" s="8">
        <f t="shared" si="17"/>
        <v>107</v>
      </c>
      <c r="J94" s="8">
        <f t="shared" si="18"/>
        <v>123</v>
      </c>
      <c r="K94" s="8">
        <v>140</v>
      </c>
      <c r="L94" s="8">
        <v>60</v>
      </c>
      <c r="M94" s="8">
        <f t="shared" si="14"/>
        <v>90</v>
      </c>
      <c r="N94" s="8">
        <f t="shared" si="15"/>
        <v>120</v>
      </c>
      <c r="O94" s="8">
        <v>150</v>
      </c>
      <c r="P94" s="391">
        <v>69</v>
      </c>
      <c r="Q94" s="394"/>
      <c r="R94" s="395" t="b">
        <f>IF(OR('Multi-Field'!AA71=Lists!$AC$42,'Multi-Field'!AA71=Lists!$AC$43),IF('Multi-Field'!Z71="x",(IF('Multi-Field'!AC71=Lists!$Q$11,Lists!$R$11,IF('Multi-Field'!AC71=Lists!$Q$12,Lists!$R$12,IF('Multi-Field'!AC71=Lists!$Q$13,Lists!$R$13,IF('Multi-Field'!AC71=Lists!$Q$14,Lists!$R$14))))),IF('Multi-Field'!X71="x",(IF('Multi-Field'!AC71=Lists!$Q$11,Lists!$S$11,IF('Multi-Field'!AC71=Lists!$Q$12,Lists!$S$12,IF('Multi-Field'!AC71=Lists!$Q$13,Lists!$S$13,IF('Multi-Field'!AC71=Lists!$Q$14,Lists!$S$14))))),IF('Multi-Field'!V71="x",(IF('Multi-Field'!AC71=Lists!$Q$11,Lists!$T$11,IF('Multi-Field'!AC71=Lists!$Q$12,Lists!$T$12,IF('Multi-Field'!AC71=Lists!$Q$13,Lists!$T$13,IF('Multi-Field'!AC71=Lists!$Q$14,Lists!$T$14))))),0))))</f>
        <v>0</v>
      </c>
      <c r="S94" s="395" t="str">
        <f t="shared" si="26"/>
        <v/>
      </c>
      <c r="T94" s="395"/>
      <c r="U94" s="396"/>
      <c r="V94" s="383">
        <f>IF(OR('Multi-Field'!AI80=$U$4,'Multi-Field'!AI80=$U$5,'Multi-Field'!AI80=$U$6,'Multi-Field'!AI80=$U$7,'Multi-Field'!AI80=$U$8,'Multi-Field'!AI80=$U$9),(IF('Multi-Field'!AJ80=$V$2,100,IF('Multi-Field'!AJ80=$V$3,65,IF('Multi-Field'!AJ80=$V$4,53,IF('Multi-Field'!AJ80=$V$5,41,IF('Multi-Field'!AJ80=$V$6,23,IF('Multi-Field'!AJ80=$V$7,0,0))))))),0)</f>
        <v>0</v>
      </c>
      <c r="W94" s="383" t="str">
        <f>IF(AND(OR('Multi-Field'!AF80=$S$3,'Multi-Field'!AF80=S82,'Multi-Field'!AF80=$S$7),'Multi-Field'!AN80&lt;18,'Multi-Field'!AN80&gt;0),35,IF('Multi-Field'!AF80=$S$4,55,IF(AND('Multi-Field'!AF80=$S$6,'Multi-Field'!AN80&lt;18),30,IF(AND('Multi-Field'!AN80&gt;17,OR('Multi-Field'!AF80=$S$3,'Multi-Field'!AF80=$S$5,'Multi-Field'!AF80= $S$6,'Multi-Field'!AF80=$S$7)),25,"0"))))</f>
        <v>0</v>
      </c>
      <c r="X94" s="383">
        <f>IF(OR('Multi-Field'!BA80=$U$4,'Multi-Field'!BA80=$U$5,'Multi-Field'!BA80=$U$6,'Multi-Field'!BA80=U84,'Multi-Field'!BA80=$U$8,'Multi-Field'!BA80=$U$9),(IF('Multi-Field'!BB80=$V$2,100,IF('Multi-Field'!BB80=$V$3,65,IF('Multi-Field'!BB80=$V$4,53,IF('Multi-Field'!BB80=$V$5,41,IF('Multi-Field'!BB80=$V$6,23,IF('Multi-Field'!BB80=$V$7,0,0))))))),0)</f>
        <v>0</v>
      </c>
      <c r="Y94" s="383" t="str">
        <f>IF(AND(OR('Multi-Field'!AX80=$S$3,'Multi-Field'!AX80=$S$5,'Multi-Field'!AX80=$S$7),'Multi-Field'!BF80&lt;18),35,IF('Multi-Field'!AX80=$S$4,55,IF(AND('Multi-Field'!AX80=$S$6,'Multi-Field'!BF80&lt;18),30,IF(AND('Multi-Field'!BF80&gt;17,OR('Multi-Field'!AX80=$S$3,'Multi-Field'!AX80=$S$5,'Multi-Field'!AX80=$S$6,'Multi-Field'!AX80=$S$7)),25,"0"))))</f>
        <v>0</v>
      </c>
      <c r="Z94" s="383">
        <v>78</v>
      </c>
      <c r="AC94" t="s">
        <v>879</v>
      </c>
      <c r="AI94" s="384">
        <f>'[1]Multi-Field'!B90</f>
        <v>0</v>
      </c>
      <c r="AJ94" s="385" t="e">
        <f>#VALUE!</f>
        <v>#VALUE!</v>
      </c>
      <c r="AK94" s="385" t="e">
        <f>#VALUE!</f>
        <v>#VALUE!</v>
      </c>
      <c r="AL94" s="385" t="e">
        <f>IF(AK94="","",IF('[1]Multi-Field'!AU90=20,10,IF(AK94-30&lt;0,0,AK94-30)))</f>
        <v>#VALUE!</v>
      </c>
      <c r="AM94" s="385" t="e">
        <f>#VALUE!</f>
        <v>#VALUE!</v>
      </c>
      <c r="AN94" s="385" t="e">
        <f t="shared" si="23"/>
        <v>#VALUE!</v>
      </c>
      <c r="AO94" s="385" t="e">
        <f>#VALUE!</f>
        <v>#VALUE!</v>
      </c>
      <c r="AP94" s="385" t="e">
        <f>#VALUE!</f>
        <v>#VALUE!</v>
      </c>
      <c r="AQ94" s="385" t="e">
        <f>#VALUE!</f>
        <v>#VALUE!</v>
      </c>
      <c r="AR94" s="385" t="e">
        <f>#VALUE!</f>
        <v>#VALUE!</v>
      </c>
      <c r="AS94" s="385" t="e">
        <f>IF(AR94="","",IF('[1]Multi-Field'!AU90&gt;9,0,AR94-15))</f>
        <v>#VALUE!</v>
      </c>
      <c r="AT94" s="385" t="e">
        <f>#VALUE!</f>
        <v>#VALUE!</v>
      </c>
      <c r="AU94" s="385" t="e">
        <f>#VALUE!</f>
        <v>#VALUE!</v>
      </c>
      <c r="AV94" s="385" t="e">
        <f>IF(AU94="","",IF('[1]Multi-Field'!AU90=9&gt;9,0,AU94-35))</f>
        <v>#VALUE!</v>
      </c>
      <c r="AW94" s="385" t="e">
        <f>#VALUE!</f>
        <v>#VALUE!</v>
      </c>
      <c r="AX94" s="385" t="e">
        <f t="shared" si="24"/>
        <v>#VALUE!</v>
      </c>
      <c r="AY94" s="385" t="str">
        <f>IF('[1]Multi-Field'!AU90="","",IF('[1]Multi-Field'!AU90&lt;1,100,IF('[1]Multi-Field'!AU90=1,75,IF('[1]Multi-Field'!AU90=2,50,IF('[1]Multi-Field'!AU90=3,25,IF('[1]Multi-Field'!AU90&gt;3,0,""))))))</f>
        <v/>
      </c>
      <c r="AZ94" s="385" t="str">
        <f t="shared" si="25"/>
        <v/>
      </c>
      <c r="BA94" s="385" t="e">
        <f>#VALUE!</f>
        <v>#VALUE!</v>
      </c>
      <c r="BB94" s="385" t="e">
        <f>IF(BA94="","",IF(AND('[1]Multi-Field'!AU90&lt;40,'[1]Multi-Field'!AU90&gt;9),40,IF('[1]Multi-Field'!AU90&gt;39,0,BA94+5)))</f>
        <v>#VALUE!</v>
      </c>
      <c r="BC94" s="386" t="e">
        <f t="shared" si="22"/>
        <v>#VALUE!</v>
      </c>
      <c r="BD94" s="281">
        <v>1.02</v>
      </c>
      <c r="BE94" s="281">
        <v>2.34</v>
      </c>
      <c r="BF94" s="411" t="s">
        <v>1265</v>
      </c>
      <c r="BG94" s="412">
        <v>6</v>
      </c>
      <c r="BH94" s="412">
        <v>2.5</v>
      </c>
      <c r="BI94" s="412">
        <v>3.5</v>
      </c>
      <c r="BJ94" s="409" t="e">
        <f>IF(AND('[1]Single Field'!#REF!=[1]Lists!BF94,'[1]Single Field'!#REF!="Drained"),"x",IF(AND('[1]Single Field'!#REF!=[1]Lists!BF94,'[1]Single Field'!#REF!="Undrained"),O,""))</f>
        <v>#REF!</v>
      </c>
      <c r="BK94" s="409" t="str">
        <f>IF(AND('[1]Multi-Field'!$E$3=[1]Lists!BF94,'[1]Multi-Field'!$F$3="Drained"),BI94,IF(AND('[1]Multi-Field'!$E$3=BF94,'[1]Multi-Field'!$F$3="undrained"),BH94,""))</f>
        <v/>
      </c>
      <c r="BL94" s="409" t="str">
        <f>IF(AND('[1]Multi-Field'!$E$4=BF94,'[1]Multi-Field'!$F$4="Drained"),BI94,IF(AND('[1]Multi-Field'!$E$4=BF94,'[1]Multi-Field'!$F$4="undrained"),BH94,""))</f>
        <v/>
      </c>
      <c r="BM94" s="409" t="str">
        <f>IF(AND('[1]Multi-Field'!$E$5=BF94,'[1]Multi-Field'!$F$5="Drained"),BI94,IF(AND('[1]Multi-Field'!$E$5=BF94,'[1]Multi-Field'!$F$5="undrained"),BH94,""))</f>
        <v/>
      </c>
      <c r="BN94" s="409" t="str">
        <f>IF(AND('[1]Multi-Field'!$E$6=BF94,'[1]Multi-Field'!$F$6="Drained"),BI94,IF(AND('[1]Multi-Field'!$E$6=BF94,'[1]Multi-Field'!$F$6="undrained"),BH94,""))</f>
        <v/>
      </c>
      <c r="BO94" s="409" t="str">
        <f>IF(AND('[1]Multi-Field'!$E$7=BF94,'[1]Multi-Field'!$F$7="Drained"),BI94,IF(AND('[1]Multi-Field'!$E$7=BF94,'[1]Multi-Field'!$F$7="undrained"),BH94,""))</f>
        <v/>
      </c>
      <c r="BP94" s="409" t="str">
        <f>IF(AND('[1]Multi-Field'!$E$8=BF94,'[1]Multi-Field'!$F$8="Drained"),BI94,IF(AND('[1]Multi-Field'!$E$8=BF94,'[1]Multi-Field'!$F$8="undrained"),BH94,""))</f>
        <v/>
      </c>
      <c r="BQ94" s="409" t="str">
        <f>IF(AND('[1]Multi-Field'!$E$9=BF94,'[1]Multi-Field'!$F$9="Drained"),BI94,IF(AND('[1]Multi-Field'!$E$9=BF94,'[1]Multi-Field'!$F$9="undrained"),BH94,""))</f>
        <v/>
      </c>
      <c r="BR94" s="409" t="str">
        <f>IF(AND('[1]Multi-Field'!$E$10=BF94,'[1]Multi-Field'!$F$10="Drained"),BI94,IF(AND('[1]Multi-Field'!$E$10=BF94,'[1]Multi-Field'!$F$10="undrained"),BH94,""))</f>
        <v/>
      </c>
      <c r="BS94" s="409" t="str">
        <f>IF(AND('[1]Multi-Field'!$E$11=BF94,'[1]Multi-Field'!$F$11="Drained"),BI94,IF(AND('[1]Multi-Field'!$E$11=BF94,'[1]Multi-Field'!$F$11="undrained"),BH94,""))</f>
        <v/>
      </c>
      <c r="BT94" s="409" t="str">
        <f>IF(AND('[1]Multi-Field'!$E$12=BF94,'[1]Multi-Field'!$F$12="Drained"),BI94,IF(AND('[1]Multi-Field'!$E$12=BF94,'[1]Multi-Field'!$F$12="undrained"),BH94,""))</f>
        <v/>
      </c>
      <c r="BU94" s="409" t="str">
        <f>IF(AND('[1]Multi-Field'!$E$13=BF94,'[1]Multi-Field'!$F$13="Drained"),BI94,IF(AND('[1]Multi-Field'!$E$3=BF94,'[1]Multi-Field'!$F$13="undrained"),BH94,""))</f>
        <v/>
      </c>
      <c r="BV94" s="409" t="str">
        <f>IF(AND('[1]Multi-Field'!$E$14=BF94,'[1]Multi-Field'!$F$14="Drained"),BI94,IF(AND('[1]Multi-Field'!$E$14=BF94,'[1]Multi-Field'!$F$14="undrained"),BH94,""))</f>
        <v/>
      </c>
      <c r="BW94" s="409" t="str">
        <f>IF(AND('[1]Multi-Field'!$E$15=BF94,'[1]Multi-Field'!$F$15="Drained"),BI94,IF(AND('[1]Multi-Field'!$E$15=BF94,'[1]Multi-Field'!$F$15="undrained"),BH94,""))</f>
        <v/>
      </c>
      <c r="BX94" s="409" t="str">
        <f>IF(AND('[1]Multi-Field'!$E$16=[1]Lists!BF94,'[1]Multi-Field'!$F$16="Drained"),BI94,IF(AND('[1]Multi-Field'!$E$16=[1]Lists!BF94,'[1]Multi-Field'!$F$16="undrained"),BH94,""))</f>
        <v/>
      </c>
      <c r="BY94" s="409" t="str">
        <f>IF(AND('[1]Multi-Field'!$E$17=[1]Lists!BF94,'[1]Multi-Field'!$F$17="Drained"),BI94,IF(AND('[1]Multi-Field'!$E$17=[1]Lists!BF94,'[1]Multi-Field'!$F$17="undrained"),BH94,""))</f>
        <v/>
      </c>
      <c r="BZ94" s="409" t="str">
        <f>IF(AND('[1]Multi-Field'!$E$18=[1]Lists!BF94,'[1]Multi-Field'!$F$18="Drained"),BI94,IF(AND('[1]Multi-Field'!$E$18=[1]Lists!BF94,'[1]Multi-Field'!$F$18="undrained"),BH94,""))</f>
        <v/>
      </c>
      <c r="CA94" s="409" t="str">
        <f>IF(AND('[1]Multi-Field'!$E$19=[1]Lists!BF94,'[1]Multi-Field'!$F$19="Drained"),BI94,IF(AND('[1]Multi-Field'!$E$19=[1]Lists!BF94,'[1]Multi-Field'!$F$19="undrained"),BH94,""))</f>
        <v/>
      </c>
      <c r="CB94" s="409" t="str">
        <f>IF(AND('[1]Multi-Field'!$E$20=[1]Lists!BF94,'[1]Multi-Field'!$F$20="Drained"),BI94,IF(AND('[1]Multi-Field'!$E$20=[1]Lists!BF94,'[1]Multi-Field'!$F$20="undrained"),BH94,""))</f>
        <v/>
      </c>
      <c r="CC94" s="409" t="str">
        <f>IF(AND('[1]Multi-Field'!$E$21=[1]Lists!BF94,'[1]Multi-Field'!$F$21="Drained"),BI94,IF(AND('[1]Multi-Field'!$E$21=[1]Lists!BF94,'[1]Multi-Field'!$F$21="undrained"),BH94,""))</f>
        <v/>
      </c>
      <c r="CD94" s="409" t="str">
        <f>IF(AND('[1]Multi-Field'!$E$22=[1]Lists!BF94,'[1]Multi-Field'!$F$22="Drained"),BI94,IF(AND('[1]Multi-Field'!$E$22=[1]Lists!BF94,'[1]Multi-Field'!$F$22="undrained"),BH94,""))</f>
        <v/>
      </c>
      <c r="CE94" s="409" t="str">
        <f>IF(AND('[1]Multi-Field'!$E$23=[1]Lists!BF94,'[1]Multi-Field'!$F$23="Drained"),BI94,IF(AND('[1]Multi-Field'!$E$23=[1]Lists!BF94,'[1]Multi-Field'!$F$23="undrained"),BH94,""))</f>
        <v/>
      </c>
      <c r="CF94" s="409" t="str">
        <f>IF(AND('[1]Multi-Field'!$E$24=[1]Lists!BF94,'[1]Multi-Field'!$F$24="Drained"),BI94,IF(AND('[1]Multi-Field'!$E$24=[1]Lists!BF94,'[1]Multi-Field'!$F$24="undrained"),BH94,""))</f>
        <v/>
      </c>
      <c r="CG94" s="409" t="str">
        <f>IF(AND('[1]Multi-Field'!$E$25=[1]Lists!BF94,'[1]Multi-Field'!$F$25="Drained"),BI94,IF(AND('[1]Multi-Field'!$E$25=[1]Lists!BF94,'[1]Multi-Field'!$F$25="undrained"),BH94,""))</f>
        <v/>
      </c>
      <c r="CH94" s="409" t="str">
        <f>IF(AND('[1]Multi-Field'!$E$26=[1]Lists!BF94,'[1]Multi-Field'!$F$26="Drained"),BI94,IF(AND('[1]Multi-Field'!$E$26=[1]Lists!BF94,'[1]Multi-Field'!$F$26="undrained"),BH94,""))</f>
        <v/>
      </c>
      <c r="CI94" s="409" t="str">
        <f>IF(AND('[1]Multi-Field'!$E$27=[1]Lists!BF94,'[1]Multi-Field'!$F$27="Drained"),BI94,IF(AND('[1]Multi-Field'!$E$27=[1]Lists!BF94,'[1]Multi-Field'!$F$27="undrained"),BH94,""))</f>
        <v/>
      </c>
      <c r="CJ94" s="409" t="str">
        <f>IF(AND('[1]Multi-Field'!$E$28=[1]Lists!BF94,'[1]Multi-Field'!$F$28="Drained"),BI94,IF(AND('[1]Multi-Field'!$E$28=[1]Lists!BF94,'[1]Multi-Field'!$F$28="undrained"),BH94,""))</f>
        <v/>
      </c>
      <c r="CK94" s="409" t="str">
        <f>IF(AND('[1]Multi-Field'!$E$29=[1]Lists!BF94,'[1]Multi-Field'!$F$29="Drained"),BI94,IF(AND('[1]Multi-Field'!$E$29=[1]Lists!BF94,'[1]Multi-Field'!$F$29="undrained"),BH94,""))</f>
        <v/>
      </c>
      <c r="CL94" s="409" t="str">
        <f>IF(AND('[1]Multi-Field'!$E$30=[1]Lists!BF94,'[1]Multi-Field'!$F$30="Drained"),BI94,IF(AND('[1]Multi-Field'!$E$30=[1]Lists!BF94,'[1]Multi-Field'!$F$30="undrained"),BH94,""))</f>
        <v/>
      </c>
      <c r="CM94" s="409" t="str">
        <f>IF(AND('[1]Multi-Field'!$E$31=[1]Lists!BF94,'[1]Multi-Field'!$F$31="Drained"),BI94,IF(AND('[1]Multi-Field'!$E$31=[1]Lists!BF94,'[1]Multi-Field'!$F$31="undrained"),BH94,""))</f>
        <v/>
      </c>
      <c r="CN94" s="409" t="str">
        <f>IF(AND('[1]Multi-Field'!$E$32=[1]Lists!BF94,'[1]Multi-Field'!$F$32="Drained"),BI94,IF(AND('[1]Multi-Field'!$E$32=[1]Lists!BF94,'[1]Multi-Field'!$F$32="undrained"),BH94,""))</f>
        <v/>
      </c>
      <c r="CO94" s="409" t="str">
        <f>IF(AND('[1]Multi-Field'!$E$33=[1]Lists!BF94,'[1]Multi-Field'!$F$33="Drained"),BI94,IF(AND('[1]Multi-Field'!$E$33=[1]Lists!BF94,'[1]Multi-Field'!$F$33="undrained"),BH94,""))</f>
        <v/>
      </c>
      <c r="CP94" s="409" t="str">
        <f>IF(AND('[1]Multi-Field'!$E$34=[1]Lists!BF94,'[1]Multi-Field'!$F$34="Drained"),BI94,IF(AND('[1]Multi-Field'!$E$34=[1]Lists!BF94,'[1]Multi-Field'!$F$34="undrained"),BH94,""))</f>
        <v/>
      </c>
      <c r="CQ94" s="409" t="str">
        <f>IF(AND('[1]Multi-Field'!$E$35=[1]Lists!BF94,'[1]Multi-Field'!$F$35="Drained"),BI94,IF(AND('[1]Multi-Field'!$E$35=[1]Lists!BF94,'[1]Multi-Field'!$F$35="undrained"),BH94,""))</f>
        <v/>
      </c>
      <c r="CR94" s="409" t="str">
        <f>IF(AND('[1]Multi-Field'!$E$36=[1]Lists!BF94,'[1]Multi-Field'!$F$36="Drained"),BI94,IF(AND('[1]Multi-Field'!$E$36=[1]Lists!BF94,'[1]Multi-Field'!$F$36="undrained"),BH94,""))</f>
        <v/>
      </c>
      <c r="CS94" s="409" t="str">
        <f>IF(AND('[1]Multi-Field'!$E$37=[1]Lists!BF94,'[1]Multi-Field'!$F$37="Drained"),BI94,IF(AND('[1]Multi-Field'!$E$37=[1]Lists!BF94,'[1]Multi-Field'!$F$37="undrained"),BH94,""))</f>
        <v/>
      </c>
      <c r="CT94" s="409" t="str">
        <f>IF(AND('[1]Multi-Field'!$E$38=[1]Lists!BF94,'[1]Multi-Field'!$F$38="Drained"),BI94,IF(AND('[1]Multi-Field'!$E$38=[1]Lists!BF94,'[1]Multi-Field'!$F$38="undrained"),BH94,""))</f>
        <v/>
      </c>
      <c r="CU94" s="409" t="str">
        <f>IF(AND('[1]Multi-Field'!$E$39=[1]Lists!BF94,'[1]Multi-Field'!$F$39="Drained"),BI94,IF(AND('[1]Multi-Field'!$E$39=[1]Lists!BF94,'[1]Multi-Field'!$F$39="undrained"),BH94,""))</f>
        <v/>
      </c>
      <c r="CV94" s="409" t="str">
        <f>IF(AND('[1]Multi-Field'!$E$40=[1]Lists!BF94,'[1]Multi-Field'!$F$40="Drained"),BI94,IF(AND('[1]Multi-Field'!$E$40=[1]Lists!BF94,'[1]Multi-Field'!$F$40="undrained"),BH94,""))</f>
        <v/>
      </c>
      <c r="CW94" s="409" t="str">
        <f>IF(AND('[1]Multi-Field'!$E$41=[1]Lists!BF94,'[1]Multi-Field'!$F$40="Drained"),BI94,IF(AND('[1]Multi-Field'!$E$40=[1]Lists!BF94,'[1]Multi-Field'!$F$40="undrained"),BH94,""))</f>
        <v/>
      </c>
      <c r="CX94" s="409" t="str">
        <f>IF(AND('[1]Multi-Field'!$E$42=[1]Lists!BF94,'[1]Multi-Field'!$F$42="Drained"),BI94,IF(AND('[1]Multi-Field'!$E$42=[1]Lists!BF94,'[1]Multi-Field'!$F$42="undrained"),BH94,""))</f>
        <v/>
      </c>
      <c r="CY94" s="409" t="str">
        <f>IF(AND('[1]Multi-Field'!$E$43=[1]Lists!BF94,'[1]Multi-Field'!$F$43="Drained"),BI94,IF(AND('[1]Multi-Field'!$E$43=[1]Lists!BF94,'[1]Multi-Field'!$F$43="undrained"),BH94,""))</f>
        <v/>
      </c>
      <c r="CZ94" s="409" t="str">
        <f>IF(AND('[1]Multi-Field'!$E$44=[1]Lists!BF94,'[1]Multi-Field'!$F$44="Drained"),BI94,IF(AND('[1]Multi-Field'!$E$44=[1]Lists!BF94,'[1]Multi-Field'!$F$44="undrained"),BH94,""))</f>
        <v/>
      </c>
      <c r="DA94" s="409" t="str">
        <f>IF(AND('[1]Multi-Field'!$E$45=[1]Lists!BF94,'[1]Multi-Field'!$F$45="Drained"),BI94,IF(AND('[1]Multi-Field'!$E$45=[1]Lists!BF94,'[1]Multi-Field'!$F$45="undrained"),BH94,""))</f>
        <v/>
      </c>
      <c r="DB94" s="409" t="str">
        <f>IF(AND('[1]Multi-Field'!$E$46=[1]Lists!BF94,'[1]Multi-Field'!$F$46="Drained"),BI94,IF(AND('[1]Multi-Field'!$E$46=[1]Lists!BF94,'[1]Multi-Field'!$F$46="undrained"),BH94,""))</f>
        <v/>
      </c>
      <c r="DC94" s="409" t="str">
        <f>IF(AND('[1]Multi-Field'!$E$47=[1]Lists!BF94,'[1]Multi-Field'!$F$47="Drained"),BI94,IF(AND('[1]Multi-Field'!$E$47=[1]Lists!BF94,'[1]Multi-Field'!$F$47="undrained"),BH94,""))</f>
        <v/>
      </c>
      <c r="DD94" s="409" t="str">
        <f>IF(AND('[1]Multi-Field'!$E$48=[1]Lists!BF94,'[1]Multi-Field'!$F$48="Drained"),BI94,IF(AND('[1]Multi-Field'!$E$48=[1]Lists!BF94,'[1]Multi-Field'!$F$48="undrained"),BH94,""))</f>
        <v/>
      </c>
      <c r="DE94" s="409" t="str">
        <f>IF(AND('[1]Multi-Field'!$E$49=[1]Lists!BF94,'[1]Multi-Field'!$F$49="Drained"),BI94,IF(AND('[1]Multi-Field'!$E$49=[1]Lists!BF94,'[1]Multi-Field'!$F$9="undrained"),BH94,""))</f>
        <v/>
      </c>
      <c r="DF94" s="409" t="str">
        <f>IF(AND('[1]Multi-Field'!$E$50=[1]Lists!BF94,'[1]Multi-Field'!$F$50="Drained"),BI94,IF(AND('[1]Multi-Field'!$E$50=[1]Lists!BF94,'[1]Multi-Field'!$F$50="undrained"),BH94,""))</f>
        <v/>
      </c>
      <c r="DG94" s="409" t="str">
        <f>IF(AND('[1]Multi-Field'!$E$51=[1]Lists!BF94,'[1]Multi-Field'!$F$51="Drained"),BI94,IF(AND('[1]Multi-Field'!$E$51=[1]Lists!BF94,'[1]Multi-Field'!$F$51="undrained"),BH94,""))</f>
        <v/>
      </c>
      <c r="DH94" s="409" t="str">
        <f>IF(AND('[1]Multi-Field'!$E$52=[1]Lists!BF94,'[1]Multi-Field'!$F$52="Drained"),BI94,IF(AND('[1]Multi-Field'!$E$52=[1]Lists!BF94,'[1]Multi-Field'!$F$52="undrained"),BH94,""))</f>
        <v/>
      </c>
      <c r="DI94" s="409" t="str">
        <f>IF(AND('[1]Multi-Field'!$E$53=[1]Lists!BF94,'[1]Multi-Field'!$F$53="Drained"),BI94,IF(AND('[1]Multi-Field'!$E$53=[1]Lists!BF94,'[1]Multi-Field'!$F$53="undrained"),BH94,""))</f>
        <v/>
      </c>
      <c r="DJ94" s="409" t="str">
        <f>IF(AND('[1]Multi-Field'!$E$54=[1]Lists!BF94,'[1]Multi-Field'!$F$54="Drained"),BI94,IF(AND('[1]Multi-Field'!$E$54=[1]Lists!BF94,'[1]Multi-Field'!$F$54="undrained"),BH94,""))</f>
        <v/>
      </c>
      <c r="DK94" s="409" t="str">
        <f>IF(AND('[1]Multi-Field'!$E$55=[1]Lists!BF94,'[1]Multi-Field'!$F$55="Drained"),BI94,IF(AND('[1]Multi-Field'!$E$55=[1]Lists!BF94,'[1]Multi-Field'!$F$55="undrained"),BH94,""))</f>
        <v/>
      </c>
      <c r="DL94" s="409" t="str">
        <f>IF(AND('[1]Multi-Field'!$E$56=[1]Lists!BF94,'[1]Multi-Field'!$F$56="Drained"),BI94,IF(AND('[1]Multi-Field'!$E$56=[1]Lists!BF94,'[1]Multi-Field'!$F$56="undrained"),BH94,""))</f>
        <v/>
      </c>
      <c r="DM94" s="409" t="str">
        <f>IF(AND('[1]Multi-Field'!$E$57=[1]Lists!BF94,'[1]Multi-Field'!$F$57="Drained"),BI94,IF(AND('[1]Multi-Field'!$E$57=[1]Lists!BF94,'[1]Multi-Field'!$F$57="undrained"),BH94,""))</f>
        <v/>
      </c>
      <c r="DN94" s="409" t="str">
        <f>IF(AND('[1]Multi-Field'!$E$58=[1]Lists!BF94,'[1]Multi-Field'!$F$58="Drained"),BI94,IF(AND('[1]Multi-Field'!$E$58=[1]Lists!BF94,'[1]Multi-Field'!$F$58="undrained"),BH94,""))</f>
        <v/>
      </c>
      <c r="DO94" s="409" t="str">
        <f>IF(AND('[1]Multi-Field'!$E$59=[1]Lists!BF94,'[1]Multi-Field'!$F$59="Drained"),BI94,IF(AND('[1]Multi-Field'!$E$59=[1]Lists!BF94,'[1]Multi-Field'!$F$59="undrained"),BH94,""))</f>
        <v/>
      </c>
      <c r="DP94" s="409" t="str">
        <f>IF(AND('[1]Multi-Field'!$E$60=[1]Lists!BF94,'[1]Multi-Field'!$F$60="Drained"),BI94,IF(AND('[1]Multi-Field'!$E$60=[1]Lists!BF94,'[1]Multi-Field'!$F$60="undrained"),BH94,""))</f>
        <v/>
      </c>
      <c r="DQ94" s="409" t="str">
        <f>IF(AND('[1]Multi-Field'!$E$61=[1]Lists!BF94,'[1]Multi-Field'!$F$61="Drained"),BI94,IF(AND('[1]Multi-Field'!$E$61=[1]Lists!BF94,'[1]Multi-Field'!$F$61="undrained"),BH94,""))</f>
        <v/>
      </c>
      <c r="DR94" s="409" t="str">
        <f>IF(AND('[1]Multi-Field'!$E$62=[1]Lists!BF94,'[1]Multi-Field'!$F$62="Drained"),BI94,IF(AND('[1]Multi-Field'!$E$62=[1]Lists!BF94,'[1]Multi-Field'!$F$62="undrained"),BH94,""))</f>
        <v/>
      </c>
      <c r="DS94" s="409" t="str">
        <f>IF(AND('[1]Multi-Field'!$E$63=[1]Lists!BF94,'[1]Multi-Field'!$F$63="Drained"),BI94,IF(AND('[1]Multi-Field'!$E$63=[1]Lists!BF94,'[1]Multi-Field'!$F$63="undrained"),BH94,""))</f>
        <v/>
      </c>
      <c r="DT94" s="409" t="str">
        <f>IF(AND('[1]Multi-Field'!$E$64=[1]Lists!BF94,'[1]Multi-Field'!$F$64="Drained"),BI94,IF(AND('[1]Multi-Field'!$E$64=[1]Lists!BF94,'[1]Multi-Field'!$F$64="undrained"),BH94,""))</f>
        <v/>
      </c>
      <c r="DU94" s="409" t="str">
        <f>IF(AND('[1]Multi-Field'!$E$65=[1]Lists!BF94,'[1]Multi-Field'!$F$65="Drained"),BI94,IF(AND('[1]Multi-Field'!$E$65=[1]Lists!BF94,'[1]Multi-Field'!$F$65="undrained"),BH94,""))</f>
        <v/>
      </c>
      <c r="DV94" s="409" t="str">
        <f>IF(AND('[1]Multi-Field'!$E$66=[1]Lists!BF94,'[1]Multi-Field'!$F$66="Drained"),BI94,IF(AND('[1]Multi-Field'!$E$66=[1]Lists!BF94,'[1]Multi-Field'!$F$66="undrained"),BH94,""))</f>
        <v/>
      </c>
      <c r="DW94" s="409" t="str">
        <f>IF(AND('[1]Multi-Field'!$E$67=[1]Lists!BF94,'[1]Multi-Field'!$F$67="Drained"),BI94,IF(AND('[1]Multi-Field'!$E$67=[1]Lists!BF94,'[1]Multi-Field'!$F$67="undrained"),BH94,""))</f>
        <v/>
      </c>
      <c r="DX94" s="409" t="str">
        <f>IF(AND('[1]Multi-Field'!$E$68=[1]Lists!BF94,'[1]Multi-Field'!$F$68="Drained"),BI94,IF(AND('[1]Multi-Field'!$E$68=[1]Lists!BF94,'[1]Multi-Field'!$F$68="undrained"),BH94,""))</f>
        <v/>
      </c>
      <c r="DY94" s="409" t="str">
        <f>IF(AND('[1]Multi-Field'!$E$69=[1]Lists!BF94,'[1]Multi-Field'!$F$69="Drained"),BI94,IF(AND('[1]Multi-Field'!$E$69=[1]Lists!BF94,'[1]Multi-Field'!$F$69="undrained"),BH94,""))</f>
        <v/>
      </c>
      <c r="DZ94" s="409" t="str">
        <f>IF(AND('[1]Multi-Field'!$E$70=[1]Lists!BF94,'[1]Multi-Field'!$F$70="Drained"),BI94,IF(AND('[1]Multi-Field'!$E$70=[1]Lists!BF94,'[1]Multi-Field'!$F$70="undrained"),BH94,""))</f>
        <v/>
      </c>
      <c r="EA94" s="409" t="str">
        <f>IF(AND('[1]Multi-Field'!$E$71=[1]Lists!BF94,'[1]Multi-Field'!$F$71="Drained"),BI94,IF(AND('[1]Multi-Field'!$E$71=[1]Lists!BF94,'[1]Multi-Field'!$F$71="undrained"),BH94,""))</f>
        <v/>
      </c>
      <c r="EB94" s="409" t="str">
        <f>IF(AND('[1]Multi-Field'!$E$72=[1]Lists!BF94,'[1]Multi-Field'!$F$72="Drained"),BI94,IF(AND('[1]Multi-Field'!$E$72=[1]Lists!BF94,'[1]Multi-Field'!$F$72="undrained"),BH94,""))</f>
        <v/>
      </c>
      <c r="EC94" s="409" t="str">
        <f>IF(AND('[1]Multi-Field'!$E$73=[1]Lists!BF94,'[1]Multi-Field'!$F$73="Drained"),BI94,IF(AND('[1]Multi-Field'!$E$73=[1]Lists!BF94,'[1]Multi-Field'!$F$73="undrained"),BH94,""))</f>
        <v/>
      </c>
      <c r="ED94" s="409" t="str">
        <f>IF(AND('[1]Multi-Field'!$E$74=[1]Lists!BF94,'[1]Multi-Field'!$F$74="Drained"),BI94,IF(AND('[1]Multi-Field'!$E$74=[1]Lists!BF94,'[1]Multi-Field'!$F$74="undrained"),BH94,""))</f>
        <v/>
      </c>
      <c r="EE94" s="409" t="str">
        <f>IF(AND('[1]Multi-Field'!$E$75=[1]Lists!BF94,'[1]Multi-Field'!$F$75="Drained"),BI94,IF(AND('[1]Multi-Field'!$E$75=[1]Lists!BF94,'[1]Multi-Field'!$F$75="undrained"),BH94,""))</f>
        <v/>
      </c>
      <c r="EF94" s="409" t="str">
        <f>IF(AND('[1]Multi-Field'!$E$76=[1]Lists!BF94,'[1]Multi-Field'!$F$76="Drained"),BI94,IF(AND('[1]Multi-Field'!$E$76=[1]Lists!BF94,'[1]Multi-Field'!$F$6="undrained"),BH94,""))</f>
        <v/>
      </c>
      <c r="EG94" s="409" t="str">
        <f>IF(AND('[1]Multi-Field'!$E$77=[1]Lists!BF94,'[1]Multi-Field'!$F$77="Drained"),BI94,IF(AND('[1]Multi-Field'!$E$77=[1]Lists!BF94,'[1]Multi-Field'!$F$77="undrained"),BH94,""))</f>
        <v/>
      </c>
      <c r="EH94" s="409" t="str">
        <f>IF(AND('[1]Multi-Field'!$E$78=[1]Lists!BF94,'[1]Multi-Field'!$F$78="Drained"),BI94,IF(AND('[1]Multi-Field'!$E$78=[1]Lists!BF94,'[1]Multi-Field'!$F$78="undrained"),BH94,""))</f>
        <v/>
      </c>
      <c r="EI94" s="409" t="str">
        <f>IF(AND('[1]Multi-Field'!$E$79=[1]Lists!BF94,'[1]Multi-Field'!$F$79="Drained"),BI94,IF(AND('[1]Multi-Field'!$E$79=[1]Lists!BF94,'[1]Multi-Field'!$F$79="undrained"),BH94,""))</f>
        <v/>
      </c>
      <c r="EJ94" s="409" t="str">
        <f>IF(AND('[1]Multi-Field'!$E$80=[1]Lists!BF94,'[1]Multi-Field'!$F$80="Drained"),BI94,IF(AND('[1]Multi-Field'!$E$80=[1]Lists!BF94,'[1]Multi-Field'!$F$80="undrained"),BH94,""))</f>
        <v/>
      </c>
      <c r="EK94" s="409" t="str">
        <f>IF(AND('[1]Multi-Field'!$E$81=[1]Lists!BF94,'[1]Multi-Field'!$F$81="Drained"),BI94,IF(AND('[1]Multi-Field'!$E$81=[1]Lists!BF94,'[1]Multi-Field'!$F$81="undrained"),BH94,""))</f>
        <v/>
      </c>
      <c r="EL94" s="409" t="str">
        <f>IF(AND('[1]Multi-Field'!$E$82=[1]Lists!BF94,'[1]Multi-Field'!$F$82="Drained"),BI94,IF(AND('[1]Multi-Field'!$E$82=[1]Lists!BF94,'[1]Multi-Field'!$F$82="undrained"),BH94,""))</f>
        <v/>
      </c>
      <c r="EM94" s="409" t="str">
        <f>IF(AND('[1]Multi-Field'!$E$83=[1]Lists!BF94,'[1]Multi-Field'!$F$83="Drained"),BI94,IF(AND('[1]Multi-Field'!$E$83=[1]Lists!BF94,'[1]Multi-Field'!$F$83="undrained"),BH94,""))</f>
        <v/>
      </c>
      <c r="EN94" s="409" t="str">
        <f>IF(AND('[1]Multi-Field'!$E$84=[1]Lists!BF94,'[1]Multi-Field'!$F$84="Drained"),BI94,IF(AND('[1]Multi-Field'!$E$84=[1]Lists!BF94,'[1]Multi-Field'!$F$84="undrained"),BH94,""))</f>
        <v/>
      </c>
      <c r="EO94" s="409" t="str">
        <f>IF(AND('[1]Multi-Field'!$E$85=[1]Lists!BF94,'[1]Multi-Field'!$F$85="Drained"),BI94,IF(AND('[1]Multi-Field'!$E$85=[1]Lists!BF94,'[1]Multi-Field'!$F$85="undrained"),BH94,""))</f>
        <v/>
      </c>
      <c r="EP94" s="409" t="str">
        <f>IF(AND('[1]Multi-Field'!$E$86=[1]Lists!BF94,'[1]Multi-Field'!$F$86="Drained"),BI94,IF(AND('[1]Multi-Field'!$E$86=[1]Lists!BF94,'[1]Multi-Field'!$F$86="undrained"),BH94,""))</f>
        <v/>
      </c>
      <c r="EQ94" s="409" t="str">
        <f>IF(AND('[1]Multi-Field'!$E$87=[1]Lists!BF94,'[1]Multi-Field'!$F$87="Drained"),BI94,IF(AND('[1]Multi-Field'!$E$87=[1]Lists!BF94,'[1]Multi-Field'!$F$87="undrained"),BH94,""))</f>
        <v/>
      </c>
      <c r="ER94" s="409" t="str">
        <f>IF(AND('[1]Multi-Field'!$E$88=[1]Lists!BF94,'[1]Multi-Field'!$F$88="Drained"),BI94,IF(AND('[1]Multi-Field'!$E$88=[1]Lists!BF94,'[1]Multi-Field'!$F$88="undrained"),BH94,""))</f>
        <v/>
      </c>
      <c r="ES94" s="409" t="str">
        <f>IF(AND('[1]Multi-Field'!$E$89=[1]Lists!BF94,'[1]Multi-Field'!$F$89="Drained"),BI94,IF(AND('[1]Multi-Field'!$E$89=[1]Lists!BF94,'[1]Multi-Field'!$F$89="undrained"),BH94,""))</f>
        <v/>
      </c>
      <c r="ET94" s="409" t="str">
        <f>IF(AND('[1]Multi-Field'!$E$90=[1]Lists!BF94,'[1]Multi-Field'!$F$90="Drained"),BI94,IF(AND('[1]Multi-Field'!$E$90=[1]Lists!BF94,'[1]Multi-Field'!$F$90="undrained"),BH94,""))</f>
        <v/>
      </c>
      <c r="EU94" s="409" t="str">
        <f>IF(AND('[1]Multi-Field'!$E$91=[1]Lists!BF94,'[1]Multi-Field'!$F$91="Drained"),BI94,IF(AND('[1]Multi-Field'!$E$91=[1]Lists!BF94,'[1]Multi-Field'!$F$91="undrained"),BH94,""))</f>
        <v/>
      </c>
      <c r="EV94" s="409" t="str">
        <f>IF(AND('[1]Multi-Field'!$E$92=[1]Lists!BF94,'[1]Multi-Field'!$F$92="Drained"),BI94,IF(AND('[1]Multi-Field'!$E$92=[1]Lists!BF94,'[1]Multi-Field'!$F$92="undrained"),BH94,""))</f>
        <v/>
      </c>
      <c r="EW94" s="409" t="str">
        <f>IF(AND('[1]Multi-Field'!$E$93=[1]Lists!BF94,'[1]Multi-Field'!$F$93="Drained"),BI94,IF(AND('[1]Multi-Field'!$E$93=[1]Lists!BF94,'[1]Multi-Field'!$F$93="undrained"),BH94,""))</f>
        <v/>
      </c>
      <c r="EX94" s="409" t="str">
        <f>IF(AND('[1]Multi-Field'!$E$94=[1]Lists!BF94,'[1]Multi-Field'!$F$94="Drained"),BI94,IF(AND('[1]Multi-Field'!$E$94=[1]Lists!BF94,'[1]Multi-Field'!$F$94="undrained"),BH94,""))</f>
        <v/>
      </c>
      <c r="EY94" s="409">
        <f>IF(AND('[1]Multi-Field'!$E$95=[1]Lists!BF94,'[1]Multi-Field'!$F$95="Drained"),BI94,IF(AND('[1]Multi-Field'!$E$95=[1]Lists!BF94,'[1]Multi-Field'!$F$95="undrained"),BH94,""))</f>
        <v>3.5</v>
      </c>
      <c r="EZ94" s="409" t="str">
        <f>IF(AND('[1]Multi-Field'!$E$96=[1]Lists!BF94,'[1]Multi-Field'!$F$96="Drained"),BI94,IF(AND('[1]Multi-Field'!$E$96=[1]Lists!BF94,'[1]Multi-Field'!$F$96="undrained"),BH94,""))</f>
        <v/>
      </c>
      <c r="FA94" s="409" t="str">
        <f>IF(AND('[1]Multi-Field'!$E$97=[1]Lists!BF94,'[1]Multi-Field'!$F$97="Drained"),BI94,IF(AND('[1]Multi-Field'!$E$97=[1]Lists!BF94,'[1]Multi-Field'!$F$97="undrained"),BH94,""))</f>
        <v/>
      </c>
      <c r="FB94" s="409" t="str">
        <f>IF(AND('[1]Multi-Field'!$E$98=[1]Lists!BF94,'[1]Multi-Field'!$F$98="Drained"),BI94,IF(AND('[1]Multi-Field'!$E$98=[1]Lists!BF94,'[1]Multi-Field'!$F$98="undrained"),BH94,""))</f>
        <v/>
      </c>
      <c r="FC94" s="409" t="str">
        <f>IF(AND('[1]Multi-Field'!$E$99=[1]Lists!BF94,'[1]Multi-Field'!$F$99="Drained"),BI94,IF(AND('[1]Multi-Field'!$E$99=[1]Lists!BF94,'[1]Multi-Field'!$F$99="undrained"),BH94,""))</f>
        <v/>
      </c>
      <c r="FD94" s="409" t="str">
        <f>IF(AND('[1]Multi-Field'!$E$100=[1]Lists!BF94,'[1]Multi-Field'!$F$100="Drained"),BI94,IF(AND('[1]Multi-Field'!$E$100=[1]Lists!BF94,'[1]Multi-Field'!$F$100="undrained"),BH94,""))</f>
        <v/>
      </c>
      <c r="FE94" s="409" t="str">
        <f>IF(AND('[1]Multi-Field'!$E$101=[1]Lists!BF94,'[1]Multi-Field'!$F$101="Drained"),BI94,IF(AND('[1]Multi-Field'!$E$101=[1]Lists!BF94,'[1]Multi-Field'!$F$101="undrained"),BH94,""))</f>
        <v/>
      </c>
      <c r="FF94" s="409" t="str">
        <f>IF(AND('[1]Multi-Field'!$E$102=[1]Lists!BF94,'[1]Multi-Field'!$F$102="Drained"),BI94,IF(AND('[1]Multi-Field'!$E$102=[1]Lists!BF94,'[1]Multi-Field'!$F$102="undrained"),BH94,""))</f>
        <v/>
      </c>
      <c r="FG94" s="409" t="str">
        <f>IF(AND('[1]Multi-Field'!$E$103=[1]Lists!BF94,'[1]Multi-Field'!$F$103="Drained"),BI94,IF(AND('[1]Multi-Field'!$E$103=[1]Lists!BF94,'[1]Multi-Field'!$F$103="undrained"),BH94,""))</f>
        <v/>
      </c>
      <c r="FH94" s="409" t="str">
        <f>IF(AND('[1]Multi-Field'!$E$104=[1]Lists!BF94,'[1]Multi-Field'!$F$104="Drained"),BI94,IF(AND('[1]Multi-Field'!$E$104=[1]Lists!BF94,'[1]Multi-Field'!$F$104="undrained"),BH94,""))</f>
        <v/>
      </c>
      <c r="FI94" s="409" t="str">
        <f>IF(AND('[1]Multi-Field'!$E$105=[1]Lists!BF94,'[1]Multi-Field'!$F$105="Drained"),BI94,IF(AND('[1]Multi-Field'!$E$105=[1]Lists!BF94,'[1]Multi-Field'!$F$105="undrained"),BH94,""))</f>
        <v/>
      </c>
      <c r="FJ94" s="409" t="str">
        <f>IF(AND('[1]Multi-Field'!$E$106=[1]Lists!BF94,'[1]Multi-Field'!$F$106="Drained"),BI94,IF(AND('[1]Multi-Field'!$E$106=[1]Lists!BF94,'[1]Multi-Field'!$F$106="undrained"),BH94,""))</f>
        <v/>
      </c>
      <c r="FK94" s="409" t="str">
        <f>IF(AND('[1]Multi-Field'!$E$107=[1]Lists!BF94,'[1]Multi-Field'!$F$107="Drained"),BI94,IF(AND('[1]Multi-Field'!$E$107=[1]Lists!BF94,'[1]Multi-Field'!$F$107="undrained"),BH94,""))</f>
        <v/>
      </c>
      <c r="FL94" s="409" t="str">
        <f>IF(AND('[1]Multi-Field'!$E$108=[1]Lists!BF94,'[1]Multi-Field'!$F$108="Drained"),BI94,IF(AND('[1]Multi-Field'!$E$108=[1]Lists!BF94,'[1]Multi-Field'!$F$108="undrained"),BH94,""))</f>
        <v/>
      </c>
      <c r="FM94" s="409" t="str">
        <f>IF(AND('[1]Multi-Field'!$E$109=[1]Lists!BF94,'[1]Multi-Field'!$F$109="Drained"),BI94,IF(AND('[1]Multi-Field'!$E$109=[1]Lists!BF94,'[1]Multi-Field'!$F$109="undrained"),BH94,""))</f>
        <v/>
      </c>
      <c r="FN94" s="409" t="str">
        <f>IF(AND('[1]Multi-Field'!$E$110=[1]Lists!BF94,'[1]Multi-Field'!$F$110="Drained"),BI94,IF(AND('[1]Multi-Field'!$E$110=[1]Lists!BF94,'[1]Multi-Field'!$F$110="undrained"),BH94,""))</f>
        <v/>
      </c>
      <c r="FO94" s="409" t="str">
        <f>IF(AND('[1]Multi-Field'!$E$111=[1]Lists!BF94,'[1]Multi-Field'!$F$111="Drained"),BI94,IF(AND('[1]Multi-Field'!$E$111=[1]Lists!BF94,'[1]Multi-Field'!$F$111="undrained"),BH94,""))</f>
        <v/>
      </c>
      <c r="FP94" s="409" t="str">
        <f>IF(AND('[1]Multi-Field'!$E$112=[1]Lists!BF94,'[1]Multi-Field'!$F$112="Drained"),BI94,IF(AND('[1]Multi-Field'!$E$112=[1]Lists!BF94,'[1]Multi-Field'!$F$112="undrained"),BH94,""))</f>
        <v/>
      </c>
      <c r="FQ94" s="409" t="str">
        <f>IF(AND('[1]Multi-Field'!$E$113=[1]Lists!BF94,'[1]Multi-Field'!$F$113="Drained"),BI94,IF(AND('[1]Multi-Field'!$E$113=[1]Lists!BF94,'[1]Multi-Field'!$F$113="undrained"),BH94,""))</f>
        <v/>
      </c>
      <c r="FR94" s="409" t="str">
        <f>IF(AND('[1]Multi-Field'!$E$114=[1]Lists!BF94,'[1]Multi-Field'!$F$114="Drained"),BI94,IF(AND('[1]Multi-Field'!$E$114=[1]Lists!BF94,'[1]Multi-Field'!$F$114="undrained"),BH94,""))</f>
        <v/>
      </c>
      <c r="FS94" s="409" t="str">
        <f>IF(AND('[1]Multi-Field'!$E$115=[1]Lists!BF94,'[1]Multi-Field'!$F$115="Drained"),BI94,IF(AND('[1]Multi-Field'!$E$115=[1]Lists!BF94,'[1]Multi-Field'!$F$115="undrained"),BH94,""))</f>
        <v/>
      </c>
      <c r="FT94" s="409" t="str">
        <f>IF(AND('[1]Multi-Field'!$E$116=[1]Lists!BF94,'[1]Multi-Field'!$F$116="Drained"),BI94,IF(AND('[1]Multi-Field'!$E$116=[1]Lists!BF94,'[1]Multi-Field'!$F$116="undrained"),BH94,""))</f>
        <v/>
      </c>
      <c r="FU94" s="409" t="str">
        <f>IF(AND('[1]Multi-Field'!$E$117=[1]Lists!BF94,'[1]Multi-Field'!$F$117="Drained"),BI94,IF(AND('[1]Multi-Field'!$E$117=[1]Lists!BF94,'[1]Multi-Field'!$F$117="undrained"),BH94,""))</f>
        <v/>
      </c>
      <c r="FV94" s="409" t="str">
        <f>IF(AND('[1]Multi-Field'!$E$118=[1]Lists!BF94,'[1]Multi-Field'!$F$118="Drained"),BI94,IF(AND('[1]Multi-Field'!$E$118=[1]Lists!BF94,'[1]Multi-Field'!$F$118="undrained"),BH94,""))</f>
        <v/>
      </c>
      <c r="FW94" s="409" t="str">
        <f>IF(AND('[1]Multi-Field'!$E$119=[1]Lists!BF94,'[1]Multi-Field'!$F$119="Drained"),BI94,IF(AND('[1]Multi-Field'!$E$119=[1]Lists!BF94,'[1]Multi-Field'!$F$119="undrained"),BH94,""))</f>
        <v/>
      </c>
      <c r="FX94" s="409" t="str">
        <f>IF(AND('[1]Multi-Field'!$E$120=[1]Lists!BF94,'[1]Multi-Field'!$F$120="Drained"),BI94,IF(AND('[1]Multi-Field'!$E$120=[1]Lists!BF94,'[1]Multi-Field'!$F$120="undrained"),BH94,""))</f>
        <v/>
      </c>
      <c r="FZ94" t="s">
        <v>878</v>
      </c>
      <c r="GC94" s="4">
        <f>'[1]Multi-Field'!B92</f>
        <v>0</v>
      </c>
      <c r="GD94" s="73" t="str">
        <f>IF(OR('[1]Multi-Field'!Q92=$FZ$43,'[1]Multi-Field'!Q92=$FZ$44),'[1]Multi-Field'!BS92,"")</f>
        <v/>
      </c>
      <c r="GE94" s="4" t="str">
        <f>IF(AND(OR('[1]Multi-Field'!Q92=$FZ$86,'[1]Multi-Field'!Q92=$FZ$94,'[1]Multi-Field'!Q92=$FZ$87,'[1]Multi-Field'!Q92=[1]Lists!$FZ$93,'[1]Multi-Field'!Q92=$FZ$59),'[1]Multi-Field'!BS92&gt;50),'[1]Multi-Field'!BS92*0.8,IF(AND(OR('[1]Multi-Field'!Q92=$FZ$86,'[1]Multi-Field'!Q92=$FZ$94,'[1]Multi-Field'!Q92=$FZ$87,'[1]Multi-Field'!Q92=[1]Lists!$FZ$93,'[1]Multi-Field'!Q92=[1]Lists!$FZ$59),'[1]Multi-Field'!BS92&lt;50),'[1]Multi-Field'!BS92,""))</f>
        <v/>
      </c>
      <c r="GF94" s="4" t="str">
        <f>IF(OR('[1]Multi-Field'!Q92=[1]Lists!$FZ$7,'[1]Multi-Field'!Q92=[1]Lists!$FZ$5,'[1]Multi-Field'!Q92=[1]Lists!$FZ$24,'[1]Multi-Field'!Q92=[1]Lists!$FZ$10,'[1]Multi-Field'!Q92=[1]Lists!$FZ$8, '[1]Multi-Field'!Q92=[1]Lists!$FZ$25, '[1]Multi-Field'!Q92=[1]Lists!$FZ$23, '[1]Multi-Field'!Q92= [1]Lists!$FZ$47, '[1]Multi-Field'!Q92=[1]Lists!$FZ$49, '[1]Multi-Field'!Q92=[1]Lists!$FZ$48,'[1]Multi-Field'!Q92=[1]Lists!$FZ$3, '[1]Multi-Field'!Q92=[1]Lists!$FZ$14,'[1]Multi-Field'!Q92=[1]Lists!$FZ$36, '[1]Multi-Field'!Q92=[1]Lists!$FZ$41,'[1]Multi-Field'!Q92=[1]Lists!$FZ$42),0,"")</f>
        <v/>
      </c>
      <c r="GG94" s="4" t="str">
        <f>IF(OR('[1]Multi-Field'!Q92=[1]Lists!$FZ$6,'[1]Multi-Field'!Q92=[1]Lists!$FZ$4, '[1]Multi-Field'!Q121=[1]Lists!$FZ$11, '[1]Multi-Field'!Q92=[1]Lists!$FZ$1),100*IF('[1]Multi-Field'!U92=onepercent,0.75,IF('[1]Multi-Field'!U92=onetotwentyfivepercent,0.4,IF(OR('[1]Multi-Field'!U92=twentysixtofiftypercent,'[1]Multi-Field'!U92=greaterthanfiftypercent),0,""))),"")</f>
        <v/>
      </c>
      <c r="GH94" s="4" t="str">
        <f>IF(OR('[1]Multi-Field'!Q92=[1]Lists!$FZ$53,'[1]Multi-Field'!Q92=[1]Lists!$FZ$55), 50,IF('[1]Multi-Field'!Q92=[1]Lists!$FZ$54,225,IF('[1]Multi-Field'!Q92=[1]Lists!$FZ$56,75,"")))</f>
        <v/>
      </c>
      <c r="GI94" s="4" t="e">
        <f>#VALUE!</f>
        <v>#VALUE!</v>
      </c>
      <c r="GJ94" s="4" t="e">
        <f>#VALUE!</f>
        <v>#VALUE!</v>
      </c>
      <c r="GK94" s="4" t="str">
        <f>IF('[1]Multi-Field'!Q92=[1]Lists!$FZ$95,'[1]Multi-Field'!BS92*0.66,"")</f>
        <v/>
      </c>
      <c r="GM94" s="4" t="str">
        <f>IF(OR('[1]Multi-Field'!Q92=[1]Lists!$FZ$26,'[1]Multi-Field'!Q92=[1]Lists!$FZ$84),20,"")</f>
        <v/>
      </c>
      <c r="GN94" s="4" t="str">
        <f>IF(OR('[1]Multi-Field'!Q92=[1]Lists!$FZ$88,'[1]Multi-Field'!Q92=[1]Lists!$FZ$57),0,"")</f>
        <v/>
      </c>
      <c r="GO94" s="4" t="str">
        <f>IF(OR('[1]Multi-Field'!Q92=[1]Lists!$FZ$69,'[1]Multi-Field'!Q92=[1]Lists!$FZ$71,'[1]Multi-Field'!Q92=[1]Lists!$FZ$105),50,"")</f>
        <v/>
      </c>
      <c r="GP94" s="4" t="str">
        <f>IF(OR('[1]Multi-Field'!Q92=[1]Lists!$FZ$75,'[1]Multi-Field'!Q92=[1]Lists!$FZ$70),75,"")</f>
        <v/>
      </c>
      <c r="GQ94" s="4">
        <f>IF('[1]Multi-Field'!Q92=[1]Lists!$FZ$72,150,"")</f>
        <v>150</v>
      </c>
      <c r="GR94" s="4" t="str">
        <f>IF(OR('[1]Multi-Field'!Q92=[1]Lists!$FZ$74,'[1]Multi-Field'!Q92=[1]Lists!$FZ$73),40,"")</f>
        <v/>
      </c>
      <c r="GS94" s="4" t="str">
        <f>IF('[1]Multi-Field'!Q92=[1]Lists!$FZ$99,80,"")</f>
        <v/>
      </c>
      <c r="GT94" s="4" t="str">
        <f>IF('[1]Multi-Field'!Q92=[1]Lists!$FZ$106,70,"")</f>
        <v/>
      </c>
      <c r="GU94" s="4" t="e">
        <f t="shared" si="16"/>
        <v>#VALUE!</v>
      </c>
    </row>
    <row r="95" spans="1:203" ht="13.5" customHeight="1">
      <c r="A95" s="7" t="s">
        <v>182</v>
      </c>
      <c r="B95" s="7"/>
      <c r="C95" s="7"/>
      <c r="D95" s="8">
        <v>55</v>
      </c>
      <c r="E95" s="8">
        <f t="shared" si="12"/>
        <v>58</v>
      </c>
      <c r="F95" s="8">
        <f t="shared" si="13"/>
        <v>62</v>
      </c>
      <c r="G95" s="8">
        <v>65</v>
      </c>
      <c r="H95" s="8">
        <v>90</v>
      </c>
      <c r="I95" s="8">
        <f t="shared" si="17"/>
        <v>107</v>
      </c>
      <c r="J95" s="8">
        <f t="shared" si="18"/>
        <v>123</v>
      </c>
      <c r="K95" s="8">
        <v>140</v>
      </c>
      <c r="L95" s="8">
        <v>60</v>
      </c>
      <c r="M95" s="8">
        <f t="shared" si="14"/>
        <v>90</v>
      </c>
      <c r="N95" s="8">
        <f t="shared" si="15"/>
        <v>120</v>
      </c>
      <c r="O95" s="8">
        <v>150</v>
      </c>
      <c r="P95" s="391">
        <v>70</v>
      </c>
      <c r="Q95" s="394"/>
      <c r="R95" s="395" t="b">
        <f>IF(OR('Multi-Field'!AA72=Lists!$AC$42,'Multi-Field'!AA72=Lists!$AC$43),IF('Multi-Field'!Z72="x",(IF('Multi-Field'!AC72=Lists!$Q$11,Lists!$R$11,IF('Multi-Field'!AC72=Lists!$Q$12,Lists!$R$12,IF('Multi-Field'!AC72=Lists!$Q$13,Lists!$R$13,IF('Multi-Field'!AC72=Lists!$Q$14,Lists!$R$14))))),IF('Multi-Field'!X72="x",(IF('Multi-Field'!AC72=Lists!$Q$11,Lists!$S$11,IF('Multi-Field'!AC72=Lists!$Q$12,Lists!$S$12,IF('Multi-Field'!AC72=Lists!$Q$13,Lists!$S$13,IF('Multi-Field'!AC72=Lists!$Q$14,Lists!$S$14))))),IF('Multi-Field'!V72="x",(IF('Multi-Field'!AC72=Lists!$Q$11,Lists!$T$11,IF('Multi-Field'!AC72=Lists!$Q$12,Lists!$T$12,IF('Multi-Field'!AC72=Lists!$Q$13,Lists!$T$13,IF('Multi-Field'!AC72=Lists!$Q$14,Lists!$T$14))))),0))))</f>
        <v>0</v>
      </c>
      <c r="S95" s="395" t="str">
        <f t="shared" si="26"/>
        <v/>
      </c>
      <c r="T95" s="395"/>
      <c r="U95" s="396"/>
      <c r="V95" s="383">
        <f>IF(OR('Multi-Field'!AI81=$U$4,'Multi-Field'!AI81=$U$5,'Multi-Field'!AI81=$U$6,'Multi-Field'!AI81=$U$7,'Multi-Field'!AI81=$U$8,'Multi-Field'!AI81=$U$9),(IF('Multi-Field'!AJ81=$V$2,100,IF('Multi-Field'!AJ81=$V$3,65,IF('Multi-Field'!AJ81=$V$4,53,IF('Multi-Field'!AJ81=$V$5,41,IF('Multi-Field'!AJ81=$V$6,23,IF('Multi-Field'!AJ81=$V$7,0,0))))))),0)</f>
        <v>0</v>
      </c>
      <c r="W95" s="383" t="str">
        <f>IF(AND(OR('Multi-Field'!AF81=$S$3,'Multi-Field'!AF81=S83,'Multi-Field'!AF81=$S$7),'Multi-Field'!AN81&lt;18,'Multi-Field'!AN81&gt;0),35,IF('Multi-Field'!AF81=$S$4,55,IF(AND('Multi-Field'!AF81=$S$6,'Multi-Field'!AN81&lt;18),30,IF(AND('Multi-Field'!AN81&gt;17,OR('Multi-Field'!AF81=$S$3,'Multi-Field'!AF81=$S$5,'Multi-Field'!AF81= $S$6,'Multi-Field'!AF81=$S$7)),25,"0"))))</f>
        <v>0</v>
      </c>
      <c r="X95" s="383">
        <f>IF(OR('Multi-Field'!BA81=$U$4,'Multi-Field'!BA81=$U$5,'Multi-Field'!BA81=$U$6,'Multi-Field'!BA81=U85,'Multi-Field'!BA81=$U$8,'Multi-Field'!BA81=$U$9),(IF('Multi-Field'!BB81=$V$2,100,IF('Multi-Field'!BB81=$V$3,65,IF('Multi-Field'!BB81=$V$4,53,IF('Multi-Field'!BB81=$V$5,41,IF('Multi-Field'!BB81=$V$6,23,IF('Multi-Field'!BB81=$V$7,0,0))))))),0)</f>
        <v>0</v>
      </c>
      <c r="Y95" s="383" t="str">
        <f>IF(AND(OR('Multi-Field'!AX81=$S$3,'Multi-Field'!AX81=$S$5,'Multi-Field'!AX81=$S$7),'Multi-Field'!BF81&lt;18),35,IF('Multi-Field'!AX81=$S$4,55,IF(AND('Multi-Field'!AX81=$S$6,'Multi-Field'!BF81&lt;18),30,IF(AND('Multi-Field'!BF81&gt;17,OR('Multi-Field'!AX81=$S$3,'Multi-Field'!AX81=$S$5,'Multi-Field'!AX81=$S$6,'Multi-Field'!AX81=$S$7)),25,"0"))))</f>
        <v>0</v>
      </c>
      <c r="Z95" s="383">
        <v>79</v>
      </c>
      <c r="AC95" t="s">
        <v>880</v>
      </c>
      <c r="AI95" s="384">
        <f>'[1]Multi-Field'!B91</f>
        <v>0</v>
      </c>
      <c r="AJ95" s="385" t="e">
        <f>#VALUE!</f>
        <v>#VALUE!</v>
      </c>
      <c r="AK95" s="385" t="e">
        <f>#VALUE!</f>
        <v>#VALUE!</v>
      </c>
      <c r="AL95" s="385" t="e">
        <f>IF(AK95="","",IF('[1]Multi-Field'!AU91=20,10,IF(AK95-30&lt;0,0,AK95-30)))</f>
        <v>#VALUE!</v>
      </c>
      <c r="AM95" s="385" t="e">
        <f>#VALUE!</f>
        <v>#VALUE!</v>
      </c>
      <c r="AN95" s="385" t="e">
        <f t="shared" si="23"/>
        <v>#VALUE!</v>
      </c>
      <c r="AO95" s="385" t="e">
        <f>#VALUE!</f>
        <v>#VALUE!</v>
      </c>
      <c r="AP95" s="385" t="e">
        <f>#VALUE!</f>
        <v>#VALUE!</v>
      </c>
      <c r="AQ95" s="385" t="e">
        <f>#VALUE!</f>
        <v>#VALUE!</v>
      </c>
      <c r="AR95" s="385" t="e">
        <f>#VALUE!</f>
        <v>#VALUE!</v>
      </c>
      <c r="AS95" s="385" t="e">
        <f>IF(AR95="","",IF('[1]Multi-Field'!AU91&gt;9,0,AR95-15))</f>
        <v>#VALUE!</v>
      </c>
      <c r="AT95" s="385" t="e">
        <f>#VALUE!</f>
        <v>#VALUE!</v>
      </c>
      <c r="AU95" s="385" t="e">
        <f>#VALUE!</f>
        <v>#VALUE!</v>
      </c>
      <c r="AV95" s="385" t="e">
        <f>IF(AU95="","",IF('[1]Multi-Field'!AU91=9&gt;9,0,AU95-35))</f>
        <v>#VALUE!</v>
      </c>
      <c r="AW95" s="385" t="e">
        <f>#VALUE!</f>
        <v>#VALUE!</v>
      </c>
      <c r="AX95" s="385" t="e">
        <f t="shared" si="24"/>
        <v>#VALUE!</v>
      </c>
      <c r="AY95" s="385" t="str">
        <f>IF('[1]Multi-Field'!AU91="","",IF('[1]Multi-Field'!AU91&lt;1,100,IF('[1]Multi-Field'!AU91=1,75,IF('[1]Multi-Field'!AU91=2,50,IF('[1]Multi-Field'!AU91=3,25,IF('[1]Multi-Field'!AU91&gt;3,0,""))))))</f>
        <v/>
      </c>
      <c r="AZ95" s="385" t="str">
        <f t="shared" si="25"/>
        <v/>
      </c>
      <c r="BA95" s="385" t="e">
        <f>#VALUE!</f>
        <v>#VALUE!</v>
      </c>
      <c r="BB95" s="385" t="e">
        <f>IF(BA95="","",IF(AND('[1]Multi-Field'!AU91&lt;40,'[1]Multi-Field'!AU91&gt;9),40,IF('[1]Multi-Field'!AU91&gt;39,0,BA95+5)))</f>
        <v>#VALUE!</v>
      </c>
      <c r="BC95" s="386" t="e">
        <f t="shared" si="22"/>
        <v>#VALUE!</v>
      </c>
      <c r="BD95" s="283">
        <v>0.38</v>
      </c>
      <c r="BE95" s="283">
        <v>0.88</v>
      </c>
      <c r="BF95" s="411" t="s">
        <v>1266</v>
      </c>
      <c r="BG95" s="412">
        <v>6</v>
      </c>
      <c r="BH95" s="412">
        <v>2.5</v>
      </c>
      <c r="BI95" s="412">
        <v>3.5</v>
      </c>
      <c r="BJ95" s="409" t="e">
        <f>IF(AND('[1]Single Field'!#REF!=[1]Lists!BF95,'[1]Single Field'!#REF!="Drained"),"x",IF(AND('[1]Single Field'!#REF!=[1]Lists!BF95,'[1]Single Field'!#REF!="Undrained"),O,""))</f>
        <v>#REF!</v>
      </c>
      <c r="BK95" s="409" t="str">
        <f>IF(AND('[1]Multi-Field'!$E$3=[1]Lists!BF95,'[1]Multi-Field'!$F$3="Drained"),BI95,IF(AND('[1]Multi-Field'!$E$3=BF95,'[1]Multi-Field'!$F$3="undrained"),BH95,""))</f>
        <v/>
      </c>
      <c r="BL95" s="409" t="str">
        <f>IF(AND('[1]Multi-Field'!$E$4=BF95,'[1]Multi-Field'!$F$4="Drained"),BI95,IF(AND('[1]Multi-Field'!$E$4=BF95,'[1]Multi-Field'!$F$4="undrained"),BH95,""))</f>
        <v/>
      </c>
      <c r="BM95" s="409" t="str">
        <f>IF(AND('[1]Multi-Field'!$E$5=BF95,'[1]Multi-Field'!$F$5="Drained"),BI95,IF(AND('[1]Multi-Field'!$E$5=BF95,'[1]Multi-Field'!$F$5="undrained"),BH95,""))</f>
        <v/>
      </c>
      <c r="BN95" s="409" t="str">
        <f>IF(AND('[1]Multi-Field'!$E$6=BF95,'[1]Multi-Field'!$F$6="Drained"),BI95,IF(AND('[1]Multi-Field'!$E$6=BF95,'[1]Multi-Field'!$F$6="undrained"),BH95,""))</f>
        <v/>
      </c>
      <c r="BO95" s="409" t="str">
        <f>IF(AND('[1]Multi-Field'!$E$7=BF95,'[1]Multi-Field'!$F$7="Drained"),BI95,IF(AND('[1]Multi-Field'!$E$7=BF95,'[1]Multi-Field'!$F$7="undrained"),BH95,""))</f>
        <v/>
      </c>
      <c r="BP95" s="409" t="str">
        <f>IF(AND('[1]Multi-Field'!$E$8=BF95,'[1]Multi-Field'!$F$8="Drained"),BI95,IF(AND('[1]Multi-Field'!$E$8=BF95,'[1]Multi-Field'!$F$8="undrained"),BH95,""))</f>
        <v/>
      </c>
      <c r="BQ95" s="409" t="str">
        <f>IF(AND('[1]Multi-Field'!$E$9=BF95,'[1]Multi-Field'!$F$9="Drained"),BI95,IF(AND('[1]Multi-Field'!$E$9=BF95,'[1]Multi-Field'!$F$9="undrained"),BH95,""))</f>
        <v/>
      </c>
      <c r="BR95" s="409" t="str">
        <f>IF(AND('[1]Multi-Field'!$E$10=BF95,'[1]Multi-Field'!$F$10="Drained"),BI95,IF(AND('[1]Multi-Field'!$E$10=BF95,'[1]Multi-Field'!$F$10="undrained"),BH95,""))</f>
        <v/>
      </c>
      <c r="BS95" s="409" t="str">
        <f>IF(AND('[1]Multi-Field'!$E$11=BF95,'[1]Multi-Field'!$F$11="Drained"),BI95,IF(AND('[1]Multi-Field'!$E$11=BF95,'[1]Multi-Field'!$F$11="undrained"),BH95,""))</f>
        <v/>
      </c>
      <c r="BT95" s="409" t="str">
        <f>IF(AND('[1]Multi-Field'!$E$12=BF95,'[1]Multi-Field'!$F$12="Drained"),BI95,IF(AND('[1]Multi-Field'!$E$12=BF95,'[1]Multi-Field'!$F$12="undrained"),BH95,""))</f>
        <v/>
      </c>
      <c r="BU95" s="409" t="str">
        <f>IF(AND('[1]Multi-Field'!$E$13=BF95,'[1]Multi-Field'!$F$13="Drained"),BI95,IF(AND('[1]Multi-Field'!$E$3=BF95,'[1]Multi-Field'!$F$13="undrained"),BH95,""))</f>
        <v/>
      </c>
      <c r="BV95" s="409" t="str">
        <f>IF(AND('[1]Multi-Field'!$E$14=BF95,'[1]Multi-Field'!$F$14="Drained"),BI95,IF(AND('[1]Multi-Field'!$E$14=BF95,'[1]Multi-Field'!$F$14="undrained"),BH95,""))</f>
        <v/>
      </c>
      <c r="BW95" s="409" t="str">
        <f>IF(AND('[1]Multi-Field'!$E$15=BF95,'[1]Multi-Field'!$F$15="Drained"),BI95,IF(AND('[1]Multi-Field'!$E$15=BF95,'[1]Multi-Field'!$F$15="undrained"),BH95,""))</f>
        <v/>
      </c>
      <c r="BX95" s="409" t="str">
        <f>IF(AND('[1]Multi-Field'!$E$16=[1]Lists!BF95,'[1]Multi-Field'!$F$16="Drained"),BI95,IF(AND('[1]Multi-Field'!$E$16=[1]Lists!BF95,'[1]Multi-Field'!$F$16="undrained"),BH95,""))</f>
        <v/>
      </c>
      <c r="BY95" s="409" t="str">
        <f>IF(AND('[1]Multi-Field'!$E$17=[1]Lists!BF95,'[1]Multi-Field'!$F$17="Drained"),BI95,IF(AND('[1]Multi-Field'!$E$17=[1]Lists!BF95,'[1]Multi-Field'!$F$17="undrained"),BH95,""))</f>
        <v/>
      </c>
      <c r="BZ95" s="409" t="str">
        <f>IF(AND('[1]Multi-Field'!$E$18=[1]Lists!BF95,'[1]Multi-Field'!$F$18="Drained"),BI95,IF(AND('[1]Multi-Field'!$E$18=[1]Lists!BF95,'[1]Multi-Field'!$F$18="undrained"),BH95,""))</f>
        <v/>
      </c>
      <c r="CA95" s="409" t="str">
        <f>IF(AND('[1]Multi-Field'!$E$19=[1]Lists!BF95,'[1]Multi-Field'!$F$19="Drained"),BI95,IF(AND('[1]Multi-Field'!$E$19=[1]Lists!BF95,'[1]Multi-Field'!$F$19="undrained"),BH95,""))</f>
        <v/>
      </c>
      <c r="CB95" s="409" t="str">
        <f>IF(AND('[1]Multi-Field'!$E$20=[1]Lists!BF95,'[1]Multi-Field'!$F$20="Drained"),BI95,IF(AND('[1]Multi-Field'!$E$20=[1]Lists!BF95,'[1]Multi-Field'!$F$20="undrained"),BH95,""))</f>
        <v/>
      </c>
      <c r="CC95" s="409" t="str">
        <f>IF(AND('[1]Multi-Field'!$E$21=[1]Lists!BF95,'[1]Multi-Field'!$F$21="Drained"),BI95,IF(AND('[1]Multi-Field'!$E$21=[1]Lists!BF95,'[1]Multi-Field'!$F$21="undrained"),BH95,""))</f>
        <v/>
      </c>
      <c r="CD95" s="409" t="str">
        <f>IF(AND('[1]Multi-Field'!$E$22=[1]Lists!BF95,'[1]Multi-Field'!$F$22="Drained"),BI95,IF(AND('[1]Multi-Field'!$E$22=[1]Lists!BF95,'[1]Multi-Field'!$F$22="undrained"),BH95,""))</f>
        <v/>
      </c>
      <c r="CE95" s="409" t="str">
        <f>IF(AND('[1]Multi-Field'!$E$23=[1]Lists!BF95,'[1]Multi-Field'!$F$23="Drained"),BI95,IF(AND('[1]Multi-Field'!$E$23=[1]Lists!BF95,'[1]Multi-Field'!$F$23="undrained"),BH95,""))</f>
        <v/>
      </c>
      <c r="CF95" s="409" t="str">
        <f>IF(AND('[1]Multi-Field'!$E$24=[1]Lists!BF95,'[1]Multi-Field'!$F$24="Drained"),BI95,IF(AND('[1]Multi-Field'!$E$24=[1]Lists!BF95,'[1]Multi-Field'!$F$24="undrained"),BH95,""))</f>
        <v/>
      </c>
      <c r="CG95" s="409" t="str">
        <f>IF(AND('[1]Multi-Field'!$E$25=[1]Lists!BF95,'[1]Multi-Field'!$F$25="Drained"),BI95,IF(AND('[1]Multi-Field'!$E$25=[1]Lists!BF95,'[1]Multi-Field'!$F$25="undrained"),BH95,""))</f>
        <v/>
      </c>
      <c r="CH95" s="409" t="str">
        <f>IF(AND('[1]Multi-Field'!$E$26=[1]Lists!BF95,'[1]Multi-Field'!$F$26="Drained"),BI95,IF(AND('[1]Multi-Field'!$E$26=[1]Lists!BF95,'[1]Multi-Field'!$F$26="undrained"),BH95,""))</f>
        <v/>
      </c>
      <c r="CI95" s="409" t="str">
        <f>IF(AND('[1]Multi-Field'!$E$27=[1]Lists!BF95,'[1]Multi-Field'!$F$27="Drained"),BI95,IF(AND('[1]Multi-Field'!$E$27=[1]Lists!BF95,'[1]Multi-Field'!$F$27="undrained"),BH95,""))</f>
        <v/>
      </c>
      <c r="CJ95" s="409" t="str">
        <f>IF(AND('[1]Multi-Field'!$E$28=[1]Lists!BF95,'[1]Multi-Field'!$F$28="Drained"),BI95,IF(AND('[1]Multi-Field'!$E$28=[1]Lists!BF95,'[1]Multi-Field'!$F$28="undrained"),BH95,""))</f>
        <v/>
      </c>
      <c r="CK95" s="409" t="str">
        <f>IF(AND('[1]Multi-Field'!$E$29=[1]Lists!BF95,'[1]Multi-Field'!$F$29="Drained"),BI95,IF(AND('[1]Multi-Field'!$E$29=[1]Lists!BF95,'[1]Multi-Field'!$F$29="undrained"),BH95,""))</f>
        <v/>
      </c>
      <c r="CL95" s="409" t="str">
        <f>IF(AND('[1]Multi-Field'!$E$30=[1]Lists!BF95,'[1]Multi-Field'!$F$30="Drained"),BI95,IF(AND('[1]Multi-Field'!$E$30=[1]Lists!BF95,'[1]Multi-Field'!$F$30="undrained"),BH95,""))</f>
        <v/>
      </c>
      <c r="CM95" s="409" t="str">
        <f>IF(AND('[1]Multi-Field'!$E$31=[1]Lists!BF95,'[1]Multi-Field'!$F$31="Drained"),BI95,IF(AND('[1]Multi-Field'!$E$31=[1]Lists!BF95,'[1]Multi-Field'!$F$31="undrained"),BH95,""))</f>
        <v/>
      </c>
      <c r="CN95" s="409" t="str">
        <f>IF(AND('[1]Multi-Field'!$E$32=[1]Lists!BF95,'[1]Multi-Field'!$F$32="Drained"),BI95,IF(AND('[1]Multi-Field'!$E$32=[1]Lists!BF95,'[1]Multi-Field'!$F$32="undrained"),BH95,""))</f>
        <v/>
      </c>
      <c r="CO95" s="409" t="str">
        <f>IF(AND('[1]Multi-Field'!$E$33=[1]Lists!BF95,'[1]Multi-Field'!$F$33="Drained"),BI95,IF(AND('[1]Multi-Field'!$E$33=[1]Lists!BF95,'[1]Multi-Field'!$F$33="undrained"),BH95,""))</f>
        <v/>
      </c>
      <c r="CP95" s="409" t="str">
        <f>IF(AND('[1]Multi-Field'!$E$34=[1]Lists!BF95,'[1]Multi-Field'!$F$34="Drained"),BI95,IF(AND('[1]Multi-Field'!$E$34=[1]Lists!BF95,'[1]Multi-Field'!$F$34="undrained"),BH95,""))</f>
        <v/>
      </c>
      <c r="CQ95" s="409" t="str">
        <f>IF(AND('[1]Multi-Field'!$E$35=[1]Lists!BF95,'[1]Multi-Field'!$F$35="Drained"),BI95,IF(AND('[1]Multi-Field'!$E$35=[1]Lists!BF95,'[1]Multi-Field'!$F$35="undrained"),BH95,""))</f>
        <v/>
      </c>
      <c r="CR95" s="409" t="str">
        <f>IF(AND('[1]Multi-Field'!$E$36=[1]Lists!BF95,'[1]Multi-Field'!$F$36="Drained"),BI95,IF(AND('[1]Multi-Field'!$E$36=[1]Lists!BF95,'[1]Multi-Field'!$F$36="undrained"),BH95,""))</f>
        <v/>
      </c>
      <c r="CS95" s="409" t="str">
        <f>IF(AND('[1]Multi-Field'!$E$37=[1]Lists!BF95,'[1]Multi-Field'!$F$37="Drained"),BI95,IF(AND('[1]Multi-Field'!$E$37=[1]Lists!BF95,'[1]Multi-Field'!$F$37="undrained"),BH95,""))</f>
        <v/>
      </c>
      <c r="CT95" s="409" t="str">
        <f>IF(AND('[1]Multi-Field'!$E$38=[1]Lists!BF95,'[1]Multi-Field'!$F$38="Drained"),BI95,IF(AND('[1]Multi-Field'!$E$38=[1]Lists!BF95,'[1]Multi-Field'!$F$38="undrained"),BH95,""))</f>
        <v/>
      </c>
      <c r="CU95" s="409" t="str">
        <f>IF(AND('[1]Multi-Field'!$E$39=[1]Lists!BF95,'[1]Multi-Field'!$F$39="Drained"),BI95,IF(AND('[1]Multi-Field'!$E$39=[1]Lists!BF95,'[1]Multi-Field'!$F$39="undrained"),BH95,""))</f>
        <v/>
      </c>
      <c r="CV95" s="409" t="str">
        <f>IF(AND('[1]Multi-Field'!$E$40=[1]Lists!BF95,'[1]Multi-Field'!$F$40="Drained"),BI95,IF(AND('[1]Multi-Field'!$E$40=[1]Lists!BF95,'[1]Multi-Field'!$F$40="undrained"),BH95,""))</f>
        <v/>
      </c>
      <c r="CW95" s="409" t="str">
        <f>IF(AND('[1]Multi-Field'!$E$41=[1]Lists!BF95,'[1]Multi-Field'!$F$40="Drained"),BI95,IF(AND('[1]Multi-Field'!$E$40=[1]Lists!BF95,'[1]Multi-Field'!$F$40="undrained"),BH95,""))</f>
        <v/>
      </c>
      <c r="CX95" s="409" t="str">
        <f>IF(AND('[1]Multi-Field'!$E$42=[1]Lists!BF95,'[1]Multi-Field'!$F$42="Drained"),BI95,IF(AND('[1]Multi-Field'!$E$42=[1]Lists!BF95,'[1]Multi-Field'!$F$42="undrained"),BH95,""))</f>
        <v/>
      </c>
      <c r="CY95" s="409" t="str">
        <f>IF(AND('[1]Multi-Field'!$E$43=[1]Lists!BF95,'[1]Multi-Field'!$F$43="Drained"),BI95,IF(AND('[1]Multi-Field'!$E$43=[1]Lists!BF95,'[1]Multi-Field'!$F$43="undrained"),BH95,""))</f>
        <v/>
      </c>
      <c r="CZ95" s="409" t="str">
        <f>IF(AND('[1]Multi-Field'!$E$44=[1]Lists!BF95,'[1]Multi-Field'!$F$44="Drained"),BI95,IF(AND('[1]Multi-Field'!$E$44=[1]Lists!BF95,'[1]Multi-Field'!$F$44="undrained"),BH95,""))</f>
        <v/>
      </c>
      <c r="DA95" s="409" t="str">
        <f>IF(AND('[1]Multi-Field'!$E$45=[1]Lists!BF95,'[1]Multi-Field'!$F$45="Drained"),BI95,IF(AND('[1]Multi-Field'!$E$45=[1]Lists!BF95,'[1]Multi-Field'!$F$45="undrained"),BH95,""))</f>
        <v/>
      </c>
      <c r="DB95" s="409" t="str">
        <f>IF(AND('[1]Multi-Field'!$E$46=[1]Lists!BF95,'[1]Multi-Field'!$F$46="Drained"),BI95,IF(AND('[1]Multi-Field'!$E$46=[1]Lists!BF95,'[1]Multi-Field'!$F$46="undrained"),BH95,""))</f>
        <v/>
      </c>
      <c r="DC95" s="409" t="str">
        <f>IF(AND('[1]Multi-Field'!$E$47=[1]Lists!BF95,'[1]Multi-Field'!$F$47="Drained"),BI95,IF(AND('[1]Multi-Field'!$E$47=[1]Lists!BF95,'[1]Multi-Field'!$F$47="undrained"),BH95,""))</f>
        <v/>
      </c>
      <c r="DD95" s="409" t="str">
        <f>IF(AND('[1]Multi-Field'!$E$48=[1]Lists!BF95,'[1]Multi-Field'!$F$48="Drained"),BI95,IF(AND('[1]Multi-Field'!$E$48=[1]Lists!BF95,'[1]Multi-Field'!$F$48="undrained"),BH95,""))</f>
        <v/>
      </c>
      <c r="DE95" s="409" t="str">
        <f>IF(AND('[1]Multi-Field'!$E$49=[1]Lists!BF95,'[1]Multi-Field'!$F$49="Drained"),BI95,IF(AND('[1]Multi-Field'!$E$49=[1]Lists!BF95,'[1]Multi-Field'!$F$9="undrained"),BH95,""))</f>
        <v/>
      </c>
      <c r="DF95" s="409" t="str">
        <f>IF(AND('[1]Multi-Field'!$E$50=[1]Lists!BF95,'[1]Multi-Field'!$F$50="Drained"),BI95,IF(AND('[1]Multi-Field'!$E$50=[1]Lists!BF95,'[1]Multi-Field'!$F$50="undrained"),BH95,""))</f>
        <v/>
      </c>
      <c r="DG95" s="409" t="str">
        <f>IF(AND('[1]Multi-Field'!$E$51=[1]Lists!BF95,'[1]Multi-Field'!$F$51="Drained"),BI95,IF(AND('[1]Multi-Field'!$E$51=[1]Lists!BF95,'[1]Multi-Field'!$F$51="undrained"),BH95,""))</f>
        <v/>
      </c>
      <c r="DH95" s="409" t="str">
        <f>IF(AND('[1]Multi-Field'!$E$52=[1]Lists!BF95,'[1]Multi-Field'!$F$52="Drained"),BI95,IF(AND('[1]Multi-Field'!$E$52=[1]Lists!BF95,'[1]Multi-Field'!$F$52="undrained"),BH95,""))</f>
        <v/>
      </c>
      <c r="DI95" s="409" t="str">
        <f>IF(AND('[1]Multi-Field'!$E$53=[1]Lists!BF95,'[1]Multi-Field'!$F$53="Drained"),BI95,IF(AND('[1]Multi-Field'!$E$53=[1]Lists!BF95,'[1]Multi-Field'!$F$53="undrained"),BH95,""))</f>
        <v/>
      </c>
      <c r="DJ95" s="409" t="str">
        <f>IF(AND('[1]Multi-Field'!$E$54=[1]Lists!BF95,'[1]Multi-Field'!$F$54="Drained"),BI95,IF(AND('[1]Multi-Field'!$E$54=[1]Lists!BF95,'[1]Multi-Field'!$F$54="undrained"),BH95,""))</f>
        <v/>
      </c>
      <c r="DK95" s="409" t="str">
        <f>IF(AND('[1]Multi-Field'!$E$55=[1]Lists!BF95,'[1]Multi-Field'!$F$55="Drained"),BI95,IF(AND('[1]Multi-Field'!$E$55=[1]Lists!BF95,'[1]Multi-Field'!$F$55="undrained"),BH95,""))</f>
        <v/>
      </c>
      <c r="DL95" s="409" t="str">
        <f>IF(AND('[1]Multi-Field'!$E$56=[1]Lists!BF95,'[1]Multi-Field'!$F$56="Drained"),BI95,IF(AND('[1]Multi-Field'!$E$56=[1]Lists!BF95,'[1]Multi-Field'!$F$56="undrained"),BH95,""))</f>
        <v/>
      </c>
      <c r="DM95" s="409" t="str">
        <f>IF(AND('[1]Multi-Field'!$E$57=[1]Lists!BF95,'[1]Multi-Field'!$F$57="Drained"),BI95,IF(AND('[1]Multi-Field'!$E$57=[1]Lists!BF95,'[1]Multi-Field'!$F$57="undrained"),BH95,""))</f>
        <v/>
      </c>
      <c r="DN95" s="409" t="str">
        <f>IF(AND('[1]Multi-Field'!$E$58=[1]Lists!BF95,'[1]Multi-Field'!$F$58="Drained"),BI95,IF(AND('[1]Multi-Field'!$E$58=[1]Lists!BF95,'[1]Multi-Field'!$F$58="undrained"),BH95,""))</f>
        <v/>
      </c>
      <c r="DO95" s="409" t="str">
        <f>IF(AND('[1]Multi-Field'!$E$59=[1]Lists!BF95,'[1]Multi-Field'!$F$59="Drained"),BI95,IF(AND('[1]Multi-Field'!$E$59=[1]Lists!BF95,'[1]Multi-Field'!$F$59="undrained"),BH95,""))</f>
        <v/>
      </c>
      <c r="DP95" s="409" t="str">
        <f>IF(AND('[1]Multi-Field'!$E$60=[1]Lists!BF95,'[1]Multi-Field'!$F$60="Drained"),BI95,IF(AND('[1]Multi-Field'!$E$60=[1]Lists!BF95,'[1]Multi-Field'!$F$60="undrained"),BH95,""))</f>
        <v/>
      </c>
      <c r="DQ95" s="409" t="str">
        <f>IF(AND('[1]Multi-Field'!$E$61=[1]Lists!BF95,'[1]Multi-Field'!$F$61="Drained"),BI95,IF(AND('[1]Multi-Field'!$E$61=[1]Lists!BF95,'[1]Multi-Field'!$F$61="undrained"),BH95,""))</f>
        <v/>
      </c>
      <c r="DR95" s="409" t="str">
        <f>IF(AND('[1]Multi-Field'!$E$62=[1]Lists!BF95,'[1]Multi-Field'!$F$62="Drained"),BI95,IF(AND('[1]Multi-Field'!$E$62=[1]Lists!BF95,'[1]Multi-Field'!$F$62="undrained"),BH95,""))</f>
        <v/>
      </c>
      <c r="DS95" s="409" t="str">
        <f>IF(AND('[1]Multi-Field'!$E$63=[1]Lists!BF95,'[1]Multi-Field'!$F$63="Drained"),BI95,IF(AND('[1]Multi-Field'!$E$63=[1]Lists!BF95,'[1]Multi-Field'!$F$63="undrained"),BH95,""))</f>
        <v/>
      </c>
      <c r="DT95" s="409" t="str">
        <f>IF(AND('[1]Multi-Field'!$E$64=[1]Lists!BF95,'[1]Multi-Field'!$F$64="Drained"),BI95,IF(AND('[1]Multi-Field'!$E$64=[1]Lists!BF95,'[1]Multi-Field'!$F$64="undrained"),BH95,""))</f>
        <v/>
      </c>
      <c r="DU95" s="409" t="str">
        <f>IF(AND('[1]Multi-Field'!$E$65=[1]Lists!BF95,'[1]Multi-Field'!$F$65="Drained"),BI95,IF(AND('[1]Multi-Field'!$E$65=[1]Lists!BF95,'[1]Multi-Field'!$F$65="undrained"),BH95,""))</f>
        <v/>
      </c>
      <c r="DV95" s="409" t="str">
        <f>IF(AND('[1]Multi-Field'!$E$66=[1]Lists!BF95,'[1]Multi-Field'!$F$66="Drained"),BI95,IF(AND('[1]Multi-Field'!$E$66=[1]Lists!BF95,'[1]Multi-Field'!$F$66="undrained"),BH95,""))</f>
        <v/>
      </c>
      <c r="DW95" s="409" t="str">
        <f>IF(AND('[1]Multi-Field'!$E$67=[1]Lists!BF95,'[1]Multi-Field'!$F$67="Drained"),BI95,IF(AND('[1]Multi-Field'!$E$67=[1]Lists!BF95,'[1]Multi-Field'!$F$67="undrained"),BH95,""))</f>
        <v/>
      </c>
      <c r="DX95" s="409" t="str">
        <f>IF(AND('[1]Multi-Field'!$E$68=[1]Lists!BF95,'[1]Multi-Field'!$F$68="Drained"),BI95,IF(AND('[1]Multi-Field'!$E$68=[1]Lists!BF95,'[1]Multi-Field'!$F$68="undrained"),BH95,""))</f>
        <v/>
      </c>
      <c r="DY95" s="409" t="str">
        <f>IF(AND('[1]Multi-Field'!$E$69=[1]Lists!BF95,'[1]Multi-Field'!$F$69="Drained"),BI95,IF(AND('[1]Multi-Field'!$E$69=[1]Lists!BF95,'[1]Multi-Field'!$F$69="undrained"),BH95,""))</f>
        <v/>
      </c>
      <c r="DZ95" s="409" t="str">
        <f>IF(AND('[1]Multi-Field'!$E$70=[1]Lists!BF95,'[1]Multi-Field'!$F$70="Drained"),BI95,IF(AND('[1]Multi-Field'!$E$70=[1]Lists!BF95,'[1]Multi-Field'!$F$70="undrained"),BH95,""))</f>
        <v/>
      </c>
      <c r="EA95" s="409" t="str">
        <f>IF(AND('[1]Multi-Field'!$E$71=[1]Lists!BF95,'[1]Multi-Field'!$F$71="Drained"),BI95,IF(AND('[1]Multi-Field'!$E$71=[1]Lists!BF95,'[1]Multi-Field'!$F$71="undrained"),BH95,""))</f>
        <v/>
      </c>
      <c r="EB95" s="409" t="str">
        <f>IF(AND('[1]Multi-Field'!$E$72=[1]Lists!BF95,'[1]Multi-Field'!$F$72="Drained"),BI95,IF(AND('[1]Multi-Field'!$E$72=[1]Lists!BF95,'[1]Multi-Field'!$F$72="undrained"),BH95,""))</f>
        <v/>
      </c>
      <c r="EC95" s="409" t="str">
        <f>IF(AND('[1]Multi-Field'!$E$73=[1]Lists!BF95,'[1]Multi-Field'!$F$73="Drained"),BI95,IF(AND('[1]Multi-Field'!$E$73=[1]Lists!BF95,'[1]Multi-Field'!$F$73="undrained"),BH95,""))</f>
        <v/>
      </c>
      <c r="ED95" s="409" t="str">
        <f>IF(AND('[1]Multi-Field'!$E$74=[1]Lists!BF95,'[1]Multi-Field'!$F$74="Drained"),BI95,IF(AND('[1]Multi-Field'!$E$74=[1]Lists!BF95,'[1]Multi-Field'!$F$74="undrained"),BH95,""))</f>
        <v/>
      </c>
      <c r="EE95" s="409" t="str">
        <f>IF(AND('[1]Multi-Field'!$E$75=[1]Lists!BF95,'[1]Multi-Field'!$F$75="Drained"),BI95,IF(AND('[1]Multi-Field'!$E$75=[1]Lists!BF95,'[1]Multi-Field'!$F$75="undrained"),BH95,""))</f>
        <v/>
      </c>
      <c r="EF95" s="409" t="str">
        <f>IF(AND('[1]Multi-Field'!$E$76=[1]Lists!BF95,'[1]Multi-Field'!$F$76="Drained"),BI95,IF(AND('[1]Multi-Field'!$E$76=[1]Lists!BF95,'[1]Multi-Field'!$F$6="undrained"),BH95,""))</f>
        <v/>
      </c>
      <c r="EG95" s="409" t="str">
        <f>IF(AND('[1]Multi-Field'!$E$77=[1]Lists!BF95,'[1]Multi-Field'!$F$77="Drained"),BI95,IF(AND('[1]Multi-Field'!$E$77=[1]Lists!BF95,'[1]Multi-Field'!$F$77="undrained"),BH95,""))</f>
        <v/>
      </c>
      <c r="EH95" s="409" t="str">
        <f>IF(AND('[1]Multi-Field'!$E$78=[1]Lists!BF95,'[1]Multi-Field'!$F$78="Drained"),BI95,IF(AND('[1]Multi-Field'!$E$78=[1]Lists!BF95,'[1]Multi-Field'!$F$78="undrained"),BH95,""))</f>
        <v/>
      </c>
      <c r="EI95" s="409" t="str">
        <f>IF(AND('[1]Multi-Field'!$E$79=[1]Lists!BF95,'[1]Multi-Field'!$F$79="Drained"),BI95,IF(AND('[1]Multi-Field'!$E$79=[1]Lists!BF95,'[1]Multi-Field'!$F$79="undrained"),BH95,""))</f>
        <v/>
      </c>
      <c r="EJ95" s="409" t="str">
        <f>IF(AND('[1]Multi-Field'!$E$80=[1]Lists!BF95,'[1]Multi-Field'!$F$80="Drained"),BI95,IF(AND('[1]Multi-Field'!$E$80=[1]Lists!BF95,'[1]Multi-Field'!$F$80="undrained"),BH95,""))</f>
        <v/>
      </c>
      <c r="EK95" s="409" t="str">
        <f>IF(AND('[1]Multi-Field'!$E$81=[1]Lists!BF95,'[1]Multi-Field'!$F$81="Drained"),BI95,IF(AND('[1]Multi-Field'!$E$81=[1]Lists!BF95,'[1]Multi-Field'!$F$81="undrained"),BH95,""))</f>
        <v/>
      </c>
      <c r="EL95" s="409" t="str">
        <f>IF(AND('[1]Multi-Field'!$E$82=[1]Lists!BF95,'[1]Multi-Field'!$F$82="Drained"),BI95,IF(AND('[1]Multi-Field'!$E$82=[1]Lists!BF95,'[1]Multi-Field'!$F$82="undrained"),BH95,""))</f>
        <v/>
      </c>
      <c r="EM95" s="409" t="str">
        <f>IF(AND('[1]Multi-Field'!$E$83=[1]Lists!BF95,'[1]Multi-Field'!$F$83="Drained"),BI95,IF(AND('[1]Multi-Field'!$E$83=[1]Lists!BF95,'[1]Multi-Field'!$F$83="undrained"),BH95,""))</f>
        <v/>
      </c>
      <c r="EN95" s="409" t="str">
        <f>IF(AND('[1]Multi-Field'!$E$84=[1]Lists!BF95,'[1]Multi-Field'!$F$84="Drained"),BI95,IF(AND('[1]Multi-Field'!$E$84=[1]Lists!BF95,'[1]Multi-Field'!$F$84="undrained"),BH95,""))</f>
        <v/>
      </c>
      <c r="EO95" s="409" t="str">
        <f>IF(AND('[1]Multi-Field'!$E$85=[1]Lists!BF95,'[1]Multi-Field'!$F$85="Drained"),BI95,IF(AND('[1]Multi-Field'!$E$85=[1]Lists!BF95,'[1]Multi-Field'!$F$85="undrained"),BH95,""))</f>
        <v/>
      </c>
      <c r="EP95" s="409" t="str">
        <f>IF(AND('[1]Multi-Field'!$E$86=[1]Lists!BF95,'[1]Multi-Field'!$F$86="Drained"),BI95,IF(AND('[1]Multi-Field'!$E$86=[1]Lists!BF95,'[1]Multi-Field'!$F$86="undrained"),BH95,""))</f>
        <v/>
      </c>
      <c r="EQ95" s="409" t="str">
        <f>IF(AND('[1]Multi-Field'!$E$87=[1]Lists!BF95,'[1]Multi-Field'!$F$87="Drained"),BI95,IF(AND('[1]Multi-Field'!$E$87=[1]Lists!BF95,'[1]Multi-Field'!$F$87="undrained"),BH95,""))</f>
        <v/>
      </c>
      <c r="ER95" s="409" t="str">
        <f>IF(AND('[1]Multi-Field'!$E$88=[1]Lists!BF95,'[1]Multi-Field'!$F$88="Drained"),BI95,IF(AND('[1]Multi-Field'!$E$88=[1]Lists!BF95,'[1]Multi-Field'!$F$88="undrained"),BH95,""))</f>
        <v/>
      </c>
      <c r="ES95" s="409" t="str">
        <f>IF(AND('[1]Multi-Field'!$E$89=[1]Lists!BF95,'[1]Multi-Field'!$F$89="Drained"),BI95,IF(AND('[1]Multi-Field'!$E$89=[1]Lists!BF95,'[1]Multi-Field'!$F$89="undrained"),BH95,""))</f>
        <v/>
      </c>
      <c r="ET95" s="409" t="str">
        <f>IF(AND('[1]Multi-Field'!$E$90=[1]Lists!BF95,'[1]Multi-Field'!$F$90="Drained"),BI95,IF(AND('[1]Multi-Field'!$E$90=[1]Lists!BF95,'[1]Multi-Field'!$F$90="undrained"),BH95,""))</f>
        <v/>
      </c>
      <c r="EU95" s="409" t="str">
        <f>IF(AND('[1]Multi-Field'!$E$91=[1]Lists!BF95,'[1]Multi-Field'!$F$91="Drained"),BI95,IF(AND('[1]Multi-Field'!$E$91=[1]Lists!BF95,'[1]Multi-Field'!$F$91="undrained"),BH95,""))</f>
        <v/>
      </c>
      <c r="EV95" s="409" t="str">
        <f>IF(AND('[1]Multi-Field'!$E$92=[1]Lists!BF95,'[1]Multi-Field'!$F$92="Drained"),BI95,IF(AND('[1]Multi-Field'!$E$92=[1]Lists!BF95,'[1]Multi-Field'!$F$92="undrained"),BH95,""))</f>
        <v/>
      </c>
      <c r="EW95" s="409" t="str">
        <f>IF(AND('[1]Multi-Field'!$E$93=[1]Lists!BF95,'[1]Multi-Field'!$F$93="Drained"),BI95,IF(AND('[1]Multi-Field'!$E$93=[1]Lists!BF95,'[1]Multi-Field'!$F$93="undrained"),BH95,""))</f>
        <v/>
      </c>
      <c r="EX95" s="409" t="str">
        <f>IF(AND('[1]Multi-Field'!$E$94=[1]Lists!BF95,'[1]Multi-Field'!$F$94="Drained"),BI95,IF(AND('[1]Multi-Field'!$E$94=[1]Lists!BF95,'[1]Multi-Field'!$F$94="undrained"),BH95,""))</f>
        <v/>
      </c>
      <c r="EY95" s="409" t="str">
        <f>IF(AND('[1]Multi-Field'!$E$95=[1]Lists!BF95,'[1]Multi-Field'!$F$95="Drained"),BI95,IF(AND('[1]Multi-Field'!$E$95=[1]Lists!BF95,'[1]Multi-Field'!$F$95="undrained"),BH95,""))</f>
        <v/>
      </c>
      <c r="EZ95" s="409">
        <f>IF(AND('[1]Multi-Field'!$E$96=[1]Lists!BF95,'[1]Multi-Field'!$F$96="Drained"),BI95,IF(AND('[1]Multi-Field'!$E$96=[1]Lists!BF95,'[1]Multi-Field'!$F$96="undrained"),BH95,""))</f>
        <v>2.5</v>
      </c>
      <c r="FA95" s="409" t="str">
        <f>IF(AND('[1]Multi-Field'!$E$97=[1]Lists!BF95,'[1]Multi-Field'!$F$97="Drained"),BI95,IF(AND('[1]Multi-Field'!$E$97=[1]Lists!BF95,'[1]Multi-Field'!$F$97="undrained"),BH95,""))</f>
        <v/>
      </c>
      <c r="FB95" s="409" t="str">
        <f>IF(AND('[1]Multi-Field'!$E$98=[1]Lists!BF95,'[1]Multi-Field'!$F$98="Drained"),BI95,IF(AND('[1]Multi-Field'!$E$98=[1]Lists!BF95,'[1]Multi-Field'!$F$98="undrained"),BH95,""))</f>
        <v/>
      </c>
      <c r="FC95" s="409" t="str">
        <f>IF(AND('[1]Multi-Field'!$E$99=[1]Lists!BF95,'[1]Multi-Field'!$F$99="Drained"),BI95,IF(AND('[1]Multi-Field'!$E$99=[1]Lists!BF95,'[1]Multi-Field'!$F$99="undrained"),BH95,""))</f>
        <v/>
      </c>
      <c r="FD95" s="409" t="str">
        <f>IF(AND('[1]Multi-Field'!$E$100=[1]Lists!BF95,'[1]Multi-Field'!$F$100="Drained"),BI95,IF(AND('[1]Multi-Field'!$E$100=[1]Lists!BF95,'[1]Multi-Field'!$F$100="undrained"),BH95,""))</f>
        <v/>
      </c>
      <c r="FE95" s="409" t="str">
        <f>IF(AND('[1]Multi-Field'!$E$101=[1]Lists!BF95,'[1]Multi-Field'!$F$101="Drained"),BI95,IF(AND('[1]Multi-Field'!$E$101=[1]Lists!BF95,'[1]Multi-Field'!$F$101="undrained"),BH95,""))</f>
        <v/>
      </c>
      <c r="FF95" s="409" t="str">
        <f>IF(AND('[1]Multi-Field'!$E$102=[1]Lists!BF95,'[1]Multi-Field'!$F$102="Drained"),BI95,IF(AND('[1]Multi-Field'!$E$102=[1]Lists!BF95,'[1]Multi-Field'!$F$102="undrained"),BH95,""))</f>
        <v/>
      </c>
      <c r="FG95" s="409" t="str">
        <f>IF(AND('[1]Multi-Field'!$E$103=[1]Lists!BF95,'[1]Multi-Field'!$F$103="Drained"),BI95,IF(AND('[1]Multi-Field'!$E$103=[1]Lists!BF95,'[1]Multi-Field'!$F$103="undrained"),BH95,""))</f>
        <v/>
      </c>
      <c r="FH95" s="409" t="str">
        <f>IF(AND('[1]Multi-Field'!$E$104=[1]Lists!BF95,'[1]Multi-Field'!$F$104="Drained"),BI95,IF(AND('[1]Multi-Field'!$E$104=[1]Lists!BF95,'[1]Multi-Field'!$F$104="undrained"),BH95,""))</f>
        <v/>
      </c>
      <c r="FI95" s="409" t="str">
        <f>IF(AND('[1]Multi-Field'!$E$105=[1]Lists!BF95,'[1]Multi-Field'!$F$105="Drained"),BI95,IF(AND('[1]Multi-Field'!$E$105=[1]Lists!BF95,'[1]Multi-Field'!$F$105="undrained"),BH95,""))</f>
        <v/>
      </c>
      <c r="FJ95" s="409" t="str">
        <f>IF(AND('[1]Multi-Field'!$E$106=[1]Lists!BF95,'[1]Multi-Field'!$F$106="Drained"),BI95,IF(AND('[1]Multi-Field'!$E$106=[1]Lists!BF95,'[1]Multi-Field'!$F$106="undrained"),BH95,""))</f>
        <v/>
      </c>
      <c r="FK95" s="409" t="str">
        <f>IF(AND('[1]Multi-Field'!$E$107=[1]Lists!BF95,'[1]Multi-Field'!$F$107="Drained"),BI95,IF(AND('[1]Multi-Field'!$E$107=[1]Lists!BF95,'[1]Multi-Field'!$F$107="undrained"),BH95,""))</f>
        <v/>
      </c>
      <c r="FL95" s="409" t="str">
        <f>IF(AND('[1]Multi-Field'!$E$108=[1]Lists!BF95,'[1]Multi-Field'!$F$108="Drained"),BI95,IF(AND('[1]Multi-Field'!$E$108=[1]Lists!BF95,'[1]Multi-Field'!$F$108="undrained"),BH95,""))</f>
        <v/>
      </c>
      <c r="FM95" s="409" t="str">
        <f>IF(AND('[1]Multi-Field'!$E$109=[1]Lists!BF95,'[1]Multi-Field'!$F$109="Drained"),BI95,IF(AND('[1]Multi-Field'!$E$109=[1]Lists!BF95,'[1]Multi-Field'!$F$109="undrained"),BH95,""))</f>
        <v/>
      </c>
      <c r="FN95" s="409" t="str">
        <f>IF(AND('[1]Multi-Field'!$E$110=[1]Lists!BF95,'[1]Multi-Field'!$F$110="Drained"),BI95,IF(AND('[1]Multi-Field'!$E$110=[1]Lists!BF95,'[1]Multi-Field'!$F$110="undrained"),BH95,""))</f>
        <v/>
      </c>
      <c r="FO95" s="409" t="str">
        <f>IF(AND('[1]Multi-Field'!$E$111=[1]Lists!BF95,'[1]Multi-Field'!$F$111="Drained"),BI95,IF(AND('[1]Multi-Field'!$E$111=[1]Lists!BF95,'[1]Multi-Field'!$F$111="undrained"),BH95,""))</f>
        <v/>
      </c>
      <c r="FP95" s="409" t="str">
        <f>IF(AND('[1]Multi-Field'!$E$112=[1]Lists!BF95,'[1]Multi-Field'!$F$112="Drained"),BI95,IF(AND('[1]Multi-Field'!$E$112=[1]Lists!BF95,'[1]Multi-Field'!$F$112="undrained"),BH95,""))</f>
        <v/>
      </c>
      <c r="FQ95" s="409" t="str">
        <f>IF(AND('[1]Multi-Field'!$E$113=[1]Lists!BF95,'[1]Multi-Field'!$F$113="Drained"),BI95,IF(AND('[1]Multi-Field'!$E$113=[1]Lists!BF95,'[1]Multi-Field'!$F$113="undrained"),BH95,""))</f>
        <v/>
      </c>
      <c r="FR95" s="409" t="str">
        <f>IF(AND('[1]Multi-Field'!$E$114=[1]Lists!BF95,'[1]Multi-Field'!$F$114="Drained"),BI95,IF(AND('[1]Multi-Field'!$E$114=[1]Lists!BF95,'[1]Multi-Field'!$F$114="undrained"),BH95,""))</f>
        <v/>
      </c>
      <c r="FS95" s="409" t="str">
        <f>IF(AND('[1]Multi-Field'!$E$115=[1]Lists!BF95,'[1]Multi-Field'!$F$115="Drained"),BI95,IF(AND('[1]Multi-Field'!$E$115=[1]Lists!BF95,'[1]Multi-Field'!$F$115="undrained"),BH95,""))</f>
        <v/>
      </c>
      <c r="FT95" s="409" t="str">
        <f>IF(AND('[1]Multi-Field'!$E$116=[1]Lists!BF95,'[1]Multi-Field'!$F$116="Drained"),BI95,IF(AND('[1]Multi-Field'!$E$116=[1]Lists!BF95,'[1]Multi-Field'!$F$116="undrained"),BH95,""))</f>
        <v/>
      </c>
      <c r="FU95" s="409" t="str">
        <f>IF(AND('[1]Multi-Field'!$E$117=[1]Lists!BF95,'[1]Multi-Field'!$F$117="Drained"),BI95,IF(AND('[1]Multi-Field'!$E$117=[1]Lists!BF95,'[1]Multi-Field'!$F$117="undrained"),BH95,""))</f>
        <v/>
      </c>
      <c r="FV95" s="409" t="str">
        <f>IF(AND('[1]Multi-Field'!$E$118=[1]Lists!BF95,'[1]Multi-Field'!$F$118="Drained"),BI95,IF(AND('[1]Multi-Field'!$E$118=[1]Lists!BF95,'[1]Multi-Field'!$F$118="undrained"),BH95,""))</f>
        <v/>
      </c>
      <c r="FW95" s="409" t="str">
        <f>IF(AND('[1]Multi-Field'!$E$119=[1]Lists!BF95,'[1]Multi-Field'!$F$119="Drained"),BI95,IF(AND('[1]Multi-Field'!$E$119=[1]Lists!BF95,'[1]Multi-Field'!$F$119="undrained"),BH95,""))</f>
        <v/>
      </c>
      <c r="FX95" s="409" t="str">
        <f>IF(AND('[1]Multi-Field'!$E$120=[1]Lists!BF95,'[1]Multi-Field'!$F$120="Drained"),BI95,IF(AND('[1]Multi-Field'!$E$120=[1]Lists!BF95,'[1]Multi-Field'!$F$120="undrained"),BH95,""))</f>
        <v/>
      </c>
      <c r="FZ95" t="s">
        <v>879</v>
      </c>
      <c r="GC95" s="4">
        <f>'[1]Multi-Field'!B93</f>
        <v>0</v>
      </c>
      <c r="GD95" s="73" t="str">
        <f>IF(OR('[1]Multi-Field'!Q93=$FZ$43,'[1]Multi-Field'!Q93=$FZ$44),'[1]Multi-Field'!BS93,"")</f>
        <v/>
      </c>
      <c r="GE95" s="4" t="str">
        <f>IF(AND(OR('[1]Multi-Field'!Q93=$FZ$86,'[1]Multi-Field'!Q93=$FZ$94,'[1]Multi-Field'!Q93=$FZ$87,'[1]Multi-Field'!Q93=[1]Lists!$FZ$93,'[1]Multi-Field'!Q93=$FZ$59),'[1]Multi-Field'!BS93&gt;50),'[1]Multi-Field'!BS93*0.8,IF(AND(OR('[1]Multi-Field'!Q93=$FZ$86,'[1]Multi-Field'!Q93=$FZ$94,'[1]Multi-Field'!Q93=$FZ$87,'[1]Multi-Field'!Q93=[1]Lists!$FZ$93,'[1]Multi-Field'!Q93=[1]Lists!$FZ$59),'[1]Multi-Field'!BS93&lt;50),'[1]Multi-Field'!BS93,""))</f>
        <v/>
      </c>
      <c r="GF95" s="4" t="str">
        <f>IF(OR('[1]Multi-Field'!Q93=[1]Lists!$FZ$7,'[1]Multi-Field'!Q93=[1]Lists!$FZ$5,'[1]Multi-Field'!Q93=[1]Lists!$FZ$24,'[1]Multi-Field'!Q93=[1]Lists!$FZ$10,'[1]Multi-Field'!Q93=[1]Lists!$FZ$8, '[1]Multi-Field'!Q93=[1]Lists!$FZ$25, '[1]Multi-Field'!Q93=[1]Lists!$FZ$23, '[1]Multi-Field'!Q93= [1]Lists!$FZ$47, '[1]Multi-Field'!Q93=[1]Lists!$FZ$49, '[1]Multi-Field'!Q93=[1]Lists!$FZ$48,'[1]Multi-Field'!Q93=[1]Lists!$FZ$3, '[1]Multi-Field'!Q93=[1]Lists!$FZ$14,'[1]Multi-Field'!Q93=[1]Lists!$FZ$36, '[1]Multi-Field'!Q93=[1]Lists!$FZ$41,'[1]Multi-Field'!Q93=[1]Lists!$FZ$42),0,"")</f>
        <v/>
      </c>
      <c r="GG95" s="4" t="str">
        <f>IF(OR('[1]Multi-Field'!Q93=[1]Lists!$FZ$6,'[1]Multi-Field'!Q93=[1]Lists!$FZ$4, '[1]Multi-Field'!Q122=[1]Lists!$FZ$11, '[1]Multi-Field'!Q93=[1]Lists!$FZ$1),100*IF('[1]Multi-Field'!U93=onepercent,0.75,IF('[1]Multi-Field'!U93=onetotwentyfivepercent,0.4,IF(OR('[1]Multi-Field'!U93=twentysixtofiftypercent,'[1]Multi-Field'!U93=greaterthanfiftypercent),0,""))),"")</f>
        <v/>
      </c>
      <c r="GH95" s="4" t="str">
        <f>IF(OR('[1]Multi-Field'!Q93=[1]Lists!$FZ$53,'[1]Multi-Field'!Q93=[1]Lists!$FZ$55), 50,IF('[1]Multi-Field'!Q93=[1]Lists!$FZ$54,225,IF('[1]Multi-Field'!Q93=[1]Lists!$FZ$56,75,"")))</f>
        <v/>
      </c>
      <c r="GI95" s="4" t="e">
        <f>#VALUE!</f>
        <v>#VALUE!</v>
      </c>
      <c r="GJ95" s="4" t="e">
        <f>#VALUE!</f>
        <v>#VALUE!</v>
      </c>
      <c r="GK95" s="4" t="str">
        <f>IF('[1]Multi-Field'!Q93=[1]Lists!$FZ$95,'[1]Multi-Field'!BS93*0.66,"")</f>
        <v/>
      </c>
      <c r="GM95" s="4" t="str">
        <f>IF(OR('[1]Multi-Field'!Q93=[1]Lists!$FZ$26,'[1]Multi-Field'!Q93=[1]Lists!$FZ$84),20,"")</f>
        <v/>
      </c>
      <c r="GN95" s="4" t="str">
        <f>IF(OR('[1]Multi-Field'!Q93=[1]Lists!$FZ$88,'[1]Multi-Field'!Q93=[1]Lists!$FZ$57),0,"")</f>
        <v/>
      </c>
      <c r="GO95" s="4" t="str">
        <f>IF(OR('[1]Multi-Field'!Q93=[1]Lists!$FZ$69,'[1]Multi-Field'!Q93=[1]Lists!$FZ$71,'[1]Multi-Field'!Q93=[1]Lists!$FZ$105),50,"")</f>
        <v/>
      </c>
      <c r="GP95" s="4" t="str">
        <f>IF(OR('[1]Multi-Field'!Q93=[1]Lists!$FZ$75,'[1]Multi-Field'!Q93=[1]Lists!$FZ$70),75,"")</f>
        <v/>
      </c>
      <c r="GQ95" s="4">
        <f>IF('[1]Multi-Field'!Q93=[1]Lists!$FZ$72,150,"")</f>
        <v>150</v>
      </c>
      <c r="GR95" s="4" t="str">
        <f>IF(OR('[1]Multi-Field'!Q93=[1]Lists!$FZ$74,'[1]Multi-Field'!Q93=[1]Lists!$FZ$73),40,"")</f>
        <v/>
      </c>
      <c r="GS95" s="4" t="str">
        <f>IF('[1]Multi-Field'!Q93=[1]Lists!$FZ$99,80,"")</f>
        <v/>
      </c>
      <c r="GT95" s="4" t="str">
        <f>IF('[1]Multi-Field'!Q93=[1]Lists!$FZ$106,70,"")</f>
        <v/>
      </c>
      <c r="GU95" s="4" t="e">
        <f t="shared" si="16"/>
        <v>#VALUE!</v>
      </c>
    </row>
    <row r="96" spans="1:203" ht="13.5" customHeight="1">
      <c r="A96" s="7" t="s">
        <v>183</v>
      </c>
      <c r="B96" s="7"/>
      <c r="C96" s="7"/>
      <c r="D96" s="8">
        <v>75</v>
      </c>
      <c r="E96" s="8">
        <f t="shared" si="12"/>
        <v>75</v>
      </c>
      <c r="F96" s="8">
        <f t="shared" si="13"/>
        <v>75</v>
      </c>
      <c r="G96" s="8">
        <v>75</v>
      </c>
      <c r="H96" s="8">
        <v>75</v>
      </c>
      <c r="I96" s="8">
        <f t="shared" si="17"/>
        <v>75</v>
      </c>
      <c r="J96" s="8">
        <f t="shared" si="18"/>
        <v>75</v>
      </c>
      <c r="K96" s="8">
        <v>75</v>
      </c>
      <c r="L96" s="8">
        <v>125</v>
      </c>
      <c r="M96" s="8">
        <f t="shared" si="14"/>
        <v>125</v>
      </c>
      <c r="N96" s="8">
        <f t="shared" si="15"/>
        <v>125</v>
      </c>
      <c r="O96" s="8">
        <v>125</v>
      </c>
      <c r="P96" s="391">
        <v>71</v>
      </c>
      <c r="Q96" s="394"/>
      <c r="R96" s="395" t="b">
        <f>IF(OR('Multi-Field'!AA73=Lists!$AC$42,'Multi-Field'!AA73=Lists!$AC$43),IF('Multi-Field'!Z73="x",(IF('Multi-Field'!AC73=Lists!$Q$11,Lists!$R$11,IF('Multi-Field'!AC73=Lists!$Q$12,Lists!$R$12,IF('Multi-Field'!AC73=Lists!$Q$13,Lists!$R$13,IF('Multi-Field'!AC73=Lists!$Q$14,Lists!$R$14))))),IF('Multi-Field'!X73="x",(IF('Multi-Field'!AC73=Lists!$Q$11,Lists!$S$11,IF('Multi-Field'!AC73=Lists!$Q$12,Lists!$S$12,IF('Multi-Field'!AC73=Lists!$Q$13,Lists!$S$13,IF('Multi-Field'!AC73=Lists!$Q$14,Lists!$S$14))))),IF('Multi-Field'!V73="x",(IF('Multi-Field'!AC73=Lists!$Q$11,Lists!$T$11,IF('Multi-Field'!AC73=Lists!$Q$12,Lists!$T$12,IF('Multi-Field'!AC73=Lists!$Q$13,Lists!$T$13,IF('Multi-Field'!AC73=Lists!$Q$14,Lists!$T$14))))),0))))</f>
        <v>0</v>
      </c>
      <c r="S96" s="395" t="str">
        <f t="shared" si="26"/>
        <v/>
      </c>
      <c r="T96" s="395"/>
      <c r="U96" s="396"/>
      <c r="V96" s="383">
        <f>IF(OR('Multi-Field'!AI82=$U$4,'Multi-Field'!AI82=$U$5,'Multi-Field'!AI82=$U$6,'Multi-Field'!AI82=$U$7,'Multi-Field'!AI82=$U$8,'Multi-Field'!AI82=$U$9),(IF('Multi-Field'!AJ82=$V$2,100,IF('Multi-Field'!AJ82=$V$3,65,IF('Multi-Field'!AJ82=$V$4,53,IF('Multi-Field'!AJ82=$V$5,41,IF('Multi-Field'!AJ82=$V$6,23,IF('Multi-Field'!AJ82=$V$7,0,0))))))),0)</f>
        <v>0</v>
      </c>
      <c r="W96" s="383" t="str">
        <f>IF(AND(OR('Multi-Field'!AF82=$S$3,'Multi-Field'!AF82=S84,'Multi-Field'!AF82=$S$7),'Multi-Field'!AN82&lt;18,'Multi-Field'!AN82&gt;0),35,IF('Multi-Field'!AF82=$S$4,55,IF(AND('Multi-Field'!AF82=$S$6,'Multi-Field'!AN82&lt;18),30,IF(AND('Multi-Field'!AN82&gt;17,OR('Multi-Field'!AF82=$S$3,'Multi-Field'!AF82=$S$5,'Multi-Field'!AF82= $S$6,'Multi-Field'!AF82=$S$7)),25,"0"))))</f>
        <v>0</v>
      </c>
      <c r="X96" s="383">
        <f>IF(OR('Multi-Field'!BA82=$U$4,'Multi-Field'!BA82=$U$5,'Multi-Field'!BA82=$U$6,'Multi-Field'!BA82=U86,'Multi-Field'!BA82=$U$8,'Multi-Field'!BA82=$U$9),(IF('Multi-Field'!BB82=$V$2,100,IF('Multi-Field'!BB82=$V$3,65,IF('Multi-Field'!BB82=$V$4,53,IF('Multi-Field'!BB82=$V$5,41,IF('Multi-Field'!BB82=$V$6,23,IF('Multi-Field'!BB82=$V$7,0,0))))))),0)</f>
        <v>0</v>
      </c>
      <c r="Y96" s="383" t="str">
        <f>IF(AND(OR('Multi-Field'!AX82=$S$3,'Multi-Field'!AX82=$S$5,'Multi-Field'!AX82=$S$7),'Multi-Field'!BF82&lt;18),35,IF('Multi-Field'!AX82=$S$4,55,IF(AND('Multi-Field'!AX82=$S$6,'Multi-Field'!BF82&lt;18),30,IF(AND('Multi-Field'!BF82&gt;17,OR('Multi-Field'!AX82=$S$3,'Multi-Field'!AX82=$S$5,'Multi-Field'!AX82=$S$6,'Multi-Field'!AX82=$S$7)),25,"0"))))</f>
        <v>0</v>
      </c>
      <c r="Z96" s="383">
        <v>80</v>
      </c>
      <c r="AC96" t="s">
        <v>881</v>
      </c>
      <c r="AI96" s="384">
        <f>'[1]Multi-Field'!B92</f>
        <v>0</v>
      </c>
      <c r="AJ96" s="385" t="e">
        <f>#VALUE!</f>
        <v>#VALUE!</v>
      </c>
      <c r="AK96" s="385" t="e">
        <f>#VALUE!</f>
        <v>#VALUE!</v>
      </c>
      <c r="AL96" s="385" t="e">
        <f>IF(AK96="","",IF('[1]Multi-Field'!AU92=20,10,IF(AK96-30&lt;0,0,AK96-30)))</f>
        <v>#VALUE!</v>
      </c>
      <c r="AM96" s="385" t="e">
        <f>#VALUE!</f>
        <v>#VALUE!</v>
      </c>
      <c r="AN96" s="385" t="e">
        <f t="shared" si="23"/>
        <v>#VALUE!</v>
      </c>
      <c r="AO96" s="385" t="e">
        <f>#VALUE!</f>
        <v>#VALUE!</v>
      </c>
      <c r="AP96" s="385" t="e">
        <f>#VALUE!</f>
        <v>#VALUE!</v>
      </c>
      <c r="AQ96" s="385" t="e">
        <f>#VALUE!</f>
        <v>#VALUE!</v>
      </c>
      <c r="AR96" s="385" t="e">
        <f>#VALUE!</f>
        <v>#VALUE!</v>
      </c>
      <c r="AS96" s="385" t="e">
        <f>IF(AR96="","",IF('[1]Multi-Field'!AU92&gt;9,0,AR96-15))</f>
        <v>#VALUE!</v>
      </c>
      <c r="AT96" s="385" t="e">
        <f>#VALUE!</f>
        <v>#VALUE!</v>
      </c>
      <c r="AU96" s="385" t="e">
        <f>#VALUE!</f>
        <v>#VALUE!</v>
      </c>
      <c r="AV96" s="385" t="e">
        <f>IF(AU96="","",IF('[1]Multi-Field'!AU92=9&gt;9,0,AU96-35))</f>
        <v>#VALUE!</v>
      </c>
      <c r="AW96" s="385" t="e">
        <f>#VALUE!</f>
        <v>#VALUE!</v>
      </c>
      <c r="AX96" s="385" t="e">
        <f t="shared" si="24"/>
        <v>#VALUE!</v>
      </c>
      <c r="AY96" s="385" t="str">
        <f>IF('[1]Multi-Field'!AU92="","",IF('[1]Multi-Field'!AU92&lt;1,100,IF('[1]Multi-Field'!AU92=1,75,IF('[1]Multi-Field'!AU92=2,50,IF('[1]Multi-Field'!AU92=3,25,IF('[1]Multi-Field'!AU92&gt;3,0,""))))))</f>
        <v/>
      </c>
      <c r="AZ96" s="385" t="str">
        <f t="shared" si="25"/>
        <v/>
      </c>
      <c r="BA96" s="385" t="e">
        <f>#VALUE!</f>
        <v>#VALUE!</v>
      </c>
      <c r="BB96" s="385" t="e">
        <f>IF(BA96="","",IF(AND('[1]Multi-Field'!AU92&lt;40,'[1]Multi-Field'!AU92&gt;9),40,IF('[1]Multi-Field'!AU92&gt;39,0,BA96+5)))</f>
        <v>#VALUE!</v>
      </c>
      <c r="BC96" s="386" t="e">
        <f t="shared" si="22"/>
        <v>#VALUE!</v>
      </c>
      <c r="BD96" s="283">
        <v>0.47</v>
      </c>
      <c r="BE96" s="283">
        <v>1.08</v>
      </c>
      <c r="BF96" s="411" t="s">
        <v>1267</v>
      </c>
      <c r="BG96" s="412">
        <v>3</v>
      </c>
      <c r="BH96" s="412">
        <v>5.5</v>
      </c>
      <c r="BI96" s="412">
        <v>5.5</v>
      </c>
      <c r="BJ96" s="409" t="e">
        <f>IF(AND('[1]Single Field'!#REF!=[1]Lists!BF96,'[1]Single Field'!#REF!="Drained"),"x",IF(AND('[1]Single Field'!#REF!=[1]Lists!BF96,'[1]Single Field'!#REF!="Undrained"),O,""))</f>
        <v>#REF!</v>
      </c>
      <c r="BK96" s="409" t="str">
        <f>IF(AND('[1]Multi-Field'!$E$3=[1]Lists!BF96,'[1]Multi-Field'!$F$3="Drained"),BI96,IF(AND('[1]Multi-Field'!$E$3=BF96,'[1]Multi-Field'!$F$3="undrained"),BH96,""))</f>
        <v/>
      </c>
      <c r="BL96" s="409" t="str">
        <f>IF(AND('[1]Multi-Field'!$E$4=BF96,'[1]Multi-Field'!$F$4="Drained"),BI96,IF(AND('[1]Multi-Field'!$E$4=BF96,'[1]Multi-Field'!$F$4="undrained"),BH96,""))</f>
        <v/>
      </c>
      <c r="BM96" s="409" t="str">
        <f>IF(AND('[1]Multi-Field'!$E$5=BF96,'[1]Multi-Field'!$F$5="Drained"),BI96,IF(AND('[1]Multi-Field'!$E$5=BF96,'[1]Multi-Field'!$F$5="undrained"),BH96,""))</f>
        <v/>
      </c>
      <c r="BN96" s="409" t="str">
        <f>IF(AND('[1]Multi-Field'!$E$6=BF96,'[1]Multi-Field'!$F$6="Drained"),BI96,IF(AND('[1]Multi-Field'!$E$6=BF96,'[1]Multi-Field'!$F$6="undrained"),BH96,""))</f>
        <v/>
      </c>
      <c r="BO96" s="409" t="str">
        <f>IF(AND('[1]Multi-Field'!$E$7=BF96,'[1]Multi-Field'!$F$7="Drained"),BI96,IF(AND('[1]Multi-Field'!$E$7=BF96,'[1]Multi-Field'!$F$7="undrained"),BH96,""))</f>
        <v/>
      </c>
      <c r="BP96" s="409" t="str">
        <f>IF(AND('[1]Multi-Field'!$E$8=BF96,'[1]Multi-Field'!$F$8="Drained"),BI96,IF(AND('[1]Multi-Field'!$E$8=BF96,'[1]Multi-Field'!$F$8="undrained"),BH96,""))</f>
        <v/>
      </c>
      <c r="BQ96" s="409" t="str">
        <f>IF(AND('[1]Multi-Field'!$E$9=BF96,'[1]Multi-Field'!$F$9="Drained"),BI96,IF(AND('[1]Multi-Field'!$E$9=BF96,'[1]Multi-Field'!$F$9="undrained"),BH96,""))</f>
        <v/>
      </c>
      <c r="BR96" s="409" t="str">
        <f>IF(AND('[1]Multi-Field'!$E$10=BF96,'[1]Multi-Field'!$F$10="Drained"),BI96,IF(AND('[1]Multi-Field'!$E$10=BF96,'[1]Multi-Field'!$F$10="undrained"),BH96,""))</f>
        <v/>
      </c>
      <c r="BS96" s="409" t="str">
        <f>IF(AND('[1]Multi-Field'!$E$11=BF96,'[1]Multi-Field'!$F$11="Drained"),BI96,IF(AND('[1]Multi-Field'!$E$11=BF96,'[1]Multi-Field'!$F$11="undrained"),BH96,""))</f>
        <v/>
      </c>
      <c r="BT96" s="409" t="str">
        <f>IF(AND('[1]Multi-Field'!$E$12=BF96,'[1]Multi-Field'!$F$12="Drained"),BI96,IF(AND('[1]Multi-Field'!$E$12=BF96,'[1]Multi-Field'!$F$12="undrained"),BH96,""))</f>
        <v/>
      </c>
      <c r="BU96" s="409" t="str">
        <f>IF(AND('[1]Multi-Field'!$E$13=BF96,'[1]Multi-Field'!$F$13="Drained"),BI96,IF(AND('[1]Multi-Field'!$E$3=BF96,'[1]Multi-Field'!$F$13="undrained"),BH96,""))</f>
        <v/>
      </c>
      <c r="BV96" s="409" t="str">
        <f>IF(AND('[1]Multi-Field'!$E$14=BF96,'[1]Multi-Field'!$F$14="Drained"),BI96,IF(AND('[1]Multi-Field'!$E$14=BF96,'[1]Multi-Field'!$F$14="undrained"),BH96,""))</f>
        <v/>
      </c>
      <c r="BW96" s="409" t="str">
        <f>IF(AND('[1]Multi-Field'!$E$15=BF96,'[1]Multi-Field'!$F$15="Drained"),BI96,IF(AND('[1]Multi-Field'!$E$15=BF96,'[1]Multi-Field'!$F$15="undrained"),BH96,""))</f>
        <v/>
      </c>
      <c r="BX96" s="409" t="str">
        <f>IF(AND('[1]Multi-Field'!$E$16=[1]Lists!BF96,'[1]Multi-Field'!$F$16="Drained"),BI96,IF(AND('[1]Multi-Field'!$E$16=[1]Lists!BF96,'[1]Multi-Field'!$F$16="undrained"),BH96,""))</f>
        <v/>
      </c>
      <c r="BY96" s="409" t="str">
        <f>IF(AND('[1]Multi-Field'!$E$17=[1]Lists!BF96,'[1]Multi-Field'!$F$17="Drained"),BI96,IF(AND('[1]Multi-Field'!$E$17=[1]Lists!BF96,'[1]Multi-Field'!$F$17="undrained"),BH96,""))</f>
        <v/>
      </c>
      <c r="BZ96" s="409" t="str">
        <f>IF(AND('[1]Multi-Field'!$E$18=[1]Lists!BF96,'[1]Multi-Field'!$F$18="Drained"),BI96,IF(AND('[1]Multi-Field'!$E$18=[1]Lists!BF96,'[1]Multi-Field'!$F$18="undrained"),BH96,""))</f>
        <v/>
      </c>
      <c r="CA96" s="409" t="str">
        <f>IF(AND('[1]Multi-Field'!$E$19=[1]Lists!BF96,'[1]Multi-Field'!$F$19="Drained"),BI96,IF(AND('[1]Multi-Field'!$E$19=[1]Lists!BF96,'[1]Multi-Field'!$F$19="undrained"),BH96,""))</f>
        <v/>
      </c>
      <c r="CB96" s="409" t="str">
        <f>IF(AND('[1]Multi-Field'!$E$20=[1]Lists!BF96,'[1]Multi-Field'!$F$20="Drained"),BI96,IF(AND('[1]Multi-Field'!$E$20=[1]Lists!BF96,'[1]Multi-Field'!$F$20="undrained"),BH96,""))</f>
        <v/>
      </c>
      <c r="CC96" s="409" t="str">
        <f>IF(AND('[1]Multi-Field'!$E$21=[1]Lists!BF96,'[1]Multi-Field'!$F$21="Drained"),BI96,IF(AND('[1]Multi-Field'!$E$21=[1]Lists!BF96,'[1]Multi-Field'!$F$21="undrained"),BH96,""))</f>
        <v/>
      </c>
      <c r="CD96" s="409" t="str">
        <f>IF(AND('[1]Multi-Field'!$E$22=[1]Lists!BF96,'[1]Multi-Field'!$F$22="Drained"),BI96,IF(AND('[1]Multi-Field'!$E$22=[1]Lists!BF96,'[1]Multi-Field'!$F$22="undrained"),BH96,""))</f>
        <v/>
      </c>
      <c r="CE96" s="409" t="str">
        <f>IF(AND('[1]Multi-Field'!$E$23=[1]Lists!BF96,'[1]Multi-Field'!$F$23="Drained"),BI96,IF(AND('[1]Multi-Field'!$E$23=[1]Lists!BF96,'[1]Multi-Field'!$F$23="undrained"),BH96,""))</f>
        <v/>
      </c>
      <c r="CF96" s="409" t="str">
        <f>IF(AND('[1]Multi-Field'!$E$24=[1]Lists!BF96,'[1]Multi-Field'!$F$24="Drained"),BI96,IF(AND('[1]Multi-Field'!$E$24=[1]Lists!BF96,'[1]Multi-Field'!$F$24="undrained"),BH96,""))</f>
        <v/>
      </c>
      <c r="CG96" s="409" t="str">
        <f>IF(AND('[1]Multi-Field'!$E$25=[1]Lists!BF96,'[1]Multi-Field'!$F$25="Drained"),BI96,IF(AND('[1]Multi-Field'!$E$25=[1]Lists!BF96,'[1]Multi-Field'!$F$25="undrained"),BH96,""))</f>
        <v/>
      </c>
      <c r="CH96" s="409" t="str">
        <f>IF(AND('[1]Multi-Field'!$E$26=[1]Lists!BF96,'[1]Multi-Field'!$F$26="Drained"),BI96,IF(AND('[1]Multi-Field'!$E$26=[1]Lists!BF96,'[1]Multi-Field'!$F$26="undrained"),BH96,""))</f>
        <v/>
      </c>
      <c r="CI96" s="409" t="str">
        <f>IF(AND('[1]Multi-Field'!$E$27=[1]Lists!BF96,'[1]Multi-Field'!$F$27="Drained"),BI96,IF(AND('[1]Multi-Field'!$E$27=[1]Lists!BF96,'[1]Multi-Field'!$F$27="undrained"),BH96,""))</f>
        <v/>
      </c>
      <c r="CJ96" s="409" t="str">
        <f>IF(AND('[1]Multi-Field'!$E$28=[1]Lists!BF96,'[1]Multi-Field'!$F$28="Drained"),BI96,IF(AND('[1]Multi-Field'!$E$28=[1]Lists!BF96,'[1]Multi-Field'!$F$28="undrained"),BH96,""))</f>
        <v/>
      </c>
      <c r="CK96" s="409" t="str">
        <f>IF(AND('[1]Multi-Field'!$E$29=[1]Lists!BF96,'[1]Multi-Field'!$F$29="Drained"),BI96,IF(AND('[1]Multi-Field'!$E$29=[1]Lists!BF96,'[1]Multi-Field'!$F$29="undrained"),BH96,""))</f>
        <v/>
      </c>
      <c r="CL96" s="409" t="str">
        <f>IF(AND('[1]Multi-Field'!$E$30=[1]Lists!BF96,'[1]Multi-Field'!$F$30="Drained"),BI96,IF(AND('[1]Multi-Field'!$E$30=[1]Lists!BF96,'[1]Multi-Field'!$F$30="undrained"),BH96,""))</f>
        <v/>
      </c>
      <c r="CM96" s="409" t="str">
        <f>IF(AND('[1]Multi-Field'!$E$31=[1]Lists!BF96,'[1]Multi-Field'!$F$31="Drained"),BI96,IF(AND('[1]Multi-Field'!$E$31=[1]Lists!BF96,'[1]Multi-Field'!$F$31="undrained"),BH96,""))</f>
        <v/>
      </c>
      <c r="CN96" s="409" t="str">
        <f>IF(AND('[1]Multi-Field'!$E$32=[1]Lists!BF96,'[1]Multi-Field'!$F$32="Drained"),BI96,IF(AND('[1]Multi-Field'!$E$32=[1]Lists!BF96,'[1]Multi-Field'!$F$32="undrained"),BH96,""))</f>
        <v/>
      </c>
      <c r="CO96" s="409" t="str">
        <f>IF(AND('[1]Multi-Field'!$E$33=[1]Lists!BF96,'[1]Multi-Field'!$F$33="Drained"),BI96,IF(AND('[1]Multi-Field'!$E$33=[1]Lists!BF96,'[1]Multi-Field'!$F$33="undrained"),BH96,""))</f>
        <v/>
      </c>
      <c r="CP96" s="409" t="str">
        <f>IF(AND('[1]Multi-Field'!$E$34=[1]Lists!BF96,'[1]Multi-Field'!$F$34="Drained"),BI96,IF(AND('[1]Multi-Field'!$E$34=[1]Lists!BF96,'[1]Multi-Field'!$F$34="undrained"),BH96,""))</f>
        <v/>
      </c>
      <c r="CQ96" s="409" t="str">
        <f>IF(AND('[1]Multi-Field'!$E$35=[1]Lists!BF96,'[1]Multi-Field'!$F$35="Drained"),BI96,IF(AND('[1]Multi-Field'!$E$35=[1]Lists!BF96,'[1]Multi-Field'!$F$35="undrained"),BH96,""))</f>
        <v/>
      </c>
      <c r="CR96" s="409" t="str">
        <f>IF(AND('[1]Multi-Field'!$E$36=[1]Lists!BF96,'[1]Multi-Field'!$F$36="Drained"),BI96,IF(AND('[1]Multi-Field'!$E$36=[1]Lists!BF96,'[1]Multi-Field'!$F$36="undrained"),BH96,""))</f>
        <v/>
      </c>
      <c r="CS96" s="409" t="str">
        <f>IF(AND('[1]Multi-Field'!$E$37=[1]Lists!BF96,'[1]Multi-Field'!$F$37="Drained"),BI96,IF(AND('[1]Multi-Field'!$E$37=[1]Lists!BF96,'[1]Multi-Field'!$F$37="undrained"),BH96,""))</f>
        <v/>
      </c>
      <c r="CT96" s="409" t="str">
        <f>IF(AND('[1]Multi-Field'!$E$38=[1]Lists!BF96,'[1]Multi-Field'!$F$38="Drained"),BI96,IF(AND('[1]Multi-Field'!$E$38=[1]Lists!BF96,'[1]Multi-Field'!$F$38="undrained"),BH96,""))</f>
        <v/>
      </c>
      <c r="CU96" s="409" t="str">
        <f>IF(AND('[1]Multi-Field'!$E$39=[1]Lists!BF96,'[1]Multi-Field'!$F$39="Drained"),BI96,IF(AND('[1]Multi-Field'!$E$39=[1]Lists!BF96,'[1]Multi-Field'!$F$39="undrained"),BH96,""))</f>
        <v/>
      </c>
      <c r="CV96" s="409" t="str">
        <f>IF(AND('[1]Multi-Field'!$E$40=[1]Lists!BF96,'[1]Multi-Field'!$F$40="Drained"),BI96,IF(AND('[1]Multi-Field'!$E$40=[1]Lists!BF96,'[1]Multi-Field'!$F$40="undrained"),BH96,""))</f>
        <v/>
      </c>
      <c r="CW96" s="409" t="str">
        <f>IF(AND('[1]Multi-Field'!$E$41=[1]Lists!BF96,'[1]Multi-Field'!$F$40="Drained"),BI96,IF(AND('[1]Multi-Field'!$E$40=[1]Lists!BF96,'[1]Multi-Field'!$F$40="undrained"),BH96,""))</f>
        <v/>
      </c>
      <c r="CX96" s="409" t="str">
        <f>IF(AND('[1]Multi-Field'!$E$42=[1]Lists!BF96,'[1]Multi-Field'!$F$42="Drained"),BI96,IF(AND('[1]Multi-Field'!$E$42=[1]Lists!BF96,'[1]Multi-Field'!$F$42="undrained"),BH96,""))</f>
        <v/>
      </c>
      <c r="CY96" s="409" t="str">
        <f>IF(AND('[1]Multi-Field'!$E$43=[1]Lists!BF96,'[1]Multi-Field'!$F$43="Drained"),BI96,IF(AND('[1]Multi-Field'!$E$43=[1]Lists!BF96,'[1]Multi-Field'!$F$43="undrained"),BH96,""))</f>
        <v/>
      </c>
      <c r="CZ96" s="409" t="str">
        <f>IF(AND('[1]Multi-Field'!$E$44=[1]Lists!BF96,'[1]Multi-Field'!$F$44="Drained"),BI96,IF(AND('[1]Multi-Field'!$E$44=[1]Lists!BF96,'[1]Multi-Field'!$F$44="undrained"),BH96,""))</f>
        <v/>
      </c>
      <c r="DA96" s="409" t="str">
        <f>IF(AND('[1]Multi-Field'!$E$45=[1]Lists!BF96,'[1]Multi-Field'!$F$45="Drained"),BI96,IF(AND('[1]Multi-Field'!$E$45=[1]Lists!BF96,'[1]Multi-Field'!$F$45="undrained"),BH96,""))</f>
        <v/>
      </c>
      <c r="DB96" s="409" t="str">
        <f>IF(AND('[1]Multi-Field'!$E$46=[1]Lists!BF96,'[1]Multi-Field'!$F$46="Drained"),BI96,IF(AND('[1]Multi-Field'!$E$46=[1]Lists!BF96,'[1]Multi-Field'!$F$46="undrained"),BH96,""))</f>
        <v/>
      </c>
      <c r="DC96" s="409" t="str">
        <f>IF(AND('[1]Multi-Field'!$E$47=[1]Lists!BF96,'[1]Multi-Field'!$F$47="Drained"),BI96,IF(AND('[1]Multi-Field'!$E$47=[1]Lists!BF96,'[1]Multi-Field'!$F$47="undrained"),BH96,""))</f>
        <v/>
      </c>
      <c r="DD96" s="409" t="str">
        <f>IF(AND('[1]Multi-Field'!$E$48=[1]Lists!BF96,'[1]Multi-Field'!$F$48="Drained"),BI96,IF(AND('[1]Multi-Field'!$E$48=[1]Lists!BF96,'[1]Multi-Field'!$F$48="undrained"),BH96,""))</f>
        <v/>
      </c>
      <c r="DE96" s="409" t="str">
        <f>IF(AND('[1]Multi-Field'!$E$49=[1]Lists!BF96,'[1]Multi-Field'!$F$49="Drained"),BI96,IF(AND('[1]Multi-Field'!$E$49=[1]Lists!BF96,'[1]Multi-Field'!$F$9="undrained"),BH96,""))</f>
        <v/>
      </c>
      <c r="DF96" s="409" t="str">
        <f>IF(AND('[1]Multi-Field'!$E$50=[1]Lists!BF96,'[1]Multi-Field'!$F$50="Drained"),BI96,IF(AND('[1]Multi-Field'!$E$50=[1]Lists!BF96,'[1]Multi-Field'!$F$50="undrained"),BH96,""))</f>
        <v/>
      </c>
      <c r="DG96" s="409" t="str">
        <f>IF(AND('[1]Multi-Field'!$E$51=[1]Lists!BF96,'[1]Multi-Field'!$F$51="Drained"),BI96,IF(AND('[1]Multi-Field'!$E$51=[1]Lists!BF96,'[1]Multi-Field'!$F$51="undrained"),BH96,""))</f>
        <v/>
      </c>
      <c r="DH96" s="409" t="str">
        <f>IF(AND('[1]Multi-Field'!$E$52=[1]Lists!BF96,'[1]Multi-Field'!$F$52="Drained"),BI96,IF(AND('[1]Multi-Field'!$E$52=[1]Lists!BF96,'[1]Multi-Field'!$F$52="undrained"),BH96,""))</f>
        <v/>
      </c>
      <c r="DI96" s="409" t="str">
        <f>IF(AND('[1]Multi-Field'!$E$53=[1]Lists!BF96,'[1]Multi-Field'!$F$53="Drained"),BI96,IF(AND('[1]Multi-Field'!$E$53=[1]Lists!BF96,'[1]Multi-Field'!$F$53="undrained"),BH96,""))</f>
        <v/>
      </c>
      <c r="DJ96" s="409" t="str">
        <f>IF(AND('[1]Multi-Field'!$E$54=[1]Lists!BF96,'[1]Multi-Field'!$F$54="Drained"),BI96,IF(AND('[1]Multi-Field'!$E$54=[1]Lists!BF96,'[1]Multi-Field'!$F$54="undrained"),BH96,""))</f>
        <v/>
      </c>
      <c r="DK96" s="409" t="str">
        <f>IF(AND('[1]Multi-Field'!$E$55=[1]Lists!BF96,'[1]Multi-Field'!$F$55="Drained"),BI96,IF(AND('[1]Multi-Field'!$E$55=[1]Lists!BF96,'[1]Multi-Field'!$F$55="undrained"),BH96,""))</f>
        <v/>
      </c>
      <c r="DL96" s="409" t="str">
        <f>IF(AND('[1]Multi-Field'!$E$56=[1]Lists!BF96,'[1]Multi-Field'!$F$56="Drained"),BI96,IF(AND('[1]Multi-Field'!$E$56=[1]Lists!BF96,'[1]Multi-Field'!$F$56="undrained"),BH96,""))</f>
        <v/>
      </c>
      <c r="DM96" s="409" t="str">
        <f>IF(AND('[1]Multi-Field'!$E$57=[1]Lists!BF96,'[1]Multi-Field'!$F$57="Drained"),BI96,IF(AND('[1]Multi-Field'!$E$57=[1]Lists!BF96,'[1]Multi-Field'!$F$57="undrained"),BH96,""))</f>
        <v/>
      </c>
      <c r="DN96" s="409" t="str">
        <f>IF(AND('[1]Multi-Field'!$E$58=[1]Lists!BF96,'[1]Multi-Field'!$F$58="Drained"),BI96,IF(AND('[1]Multi-Field'!$E$58=[1]Lists!BF96,'[1]Multi-Field'!$F$58="undrained"),BH96,""))</f>
        <v/>
      </c>
      <c r="DO96" s="409" t="str">
        <f>IF(AND('[1]Multi-Field'!$E$59=[1]Lists!BF96,'[1]Multi-Field'!$F$59="Drained"),BI96,IF(AND('[1]Multi-Field'!$E$59=[1]Lists!BF96,'[1]Multi-Field'!$F$59="undrained"),BH96,""))</f>
        <v/>
      </c>
      <c r="DP96" s="409" t="str">
        <f>IF(AND('[1]Multi-Field'!$E$60=[1]Lists!BF96,'[1]Multi-Field'!$F$60="Drained"),BI96,IF(AND('[1]Multi-Field'!$E$60=[1]Lists!BF96,'[1]Multi-Field'!$F$60="undrained"),BH96,""))</f>
        <v/>
      </c>
      <c r="DQ96" s="409" t="str">
        <f>IF(AND('[1]Multi-Field'!$E$61=[1]Lists!BF96,'[1]Multi-Field'!$F$61="Drained"),BI96,IF(AND('[1]Multi-Field'!$E$61=[1]Lists!BF96,'[1]Multi-Field'!$F$61="undrained"),BH96,""))</f>
        <v/>
      </c>
      <c r="DR96" s="409" t="str">
        <f>IF(AND('[1]Multi-Field'!$E$62=[1]Lists!BF96,'[1]Multi-Field'!$F$62="Drained"),BI96,IF(AND('[1]Multi-Field'!$E$62=[1]Lists!BF96,'[1]Multi-Field'!$F$62="undrained"),BH96,""))</f>
        <v/>
      </c>
      <c r="DS96" s="409" t="str">
        <f>IF(AND('[1]Multi-Field'!$E$63=[1]Lists!BF96,'[1]Multi-Field'!$F$63="Drained"),BI96,IF(AND('[1]Multi-Field'!$E$63=[1]Lists!BF96,'[1]Multi-Field'!$F$63="undrained"),BH96,""))</f>
        <v/>
      </c>
      <c r="DT96" s="409" t="str">
        <f>IF(AND('[1]Multi-Field'!$E$64=[1]Lists!BF96,'[1]Multi-Field'!$F$64="Drained"),BI96,IF(AND('[1]Multi-Field'!$E$64=[1]Lists!BF96,'[1]Multi-Field'!$F$64="undrained"),BH96,""))</f>
        <v/>
      </c>
      <c r="DU96" s="409" t="str">
        <f>IF(AND('[1]Multi-Field'!$E$65=[1]Lists!BF96,'[1]Multi-Field'!$F$65="Drained"),BI96,IF(AND('[1]Multi-Field'!$E$65=[1]Lists!BF96,'[1]Multi-Field'!$F$65="undrained"),BH96,""))</f>
        <v/>
      </c>
      <c r="DV96" s="409" t="str">
        <f>IF(AND('[1]Multi-Field'!$E$66=[1]Lists!BF96,'[1]Multi-Field'!$F$66="Drained"),BI96,IF(AND('[1]Multi-Field'!$E$66=[1]Lists!BF96,'[1]Multi-Field'!$F$66="undrained"),BH96,""))</f>
        <v/>
      </c>
      <c r="DW96" s="409" t="str">
        <f>IF(AND('[1]Multi-Field'!$E$67=[1]Lists!BF96,'[1]Multi-Field'!$F$67="Drained"),BI96,IF(AND('[1]Multi-Field'!$E$67=[1]Lists!BF96,'[1]Multi-Field'!$F$67="undrained"),BH96,""))</f>
        <v/>
      </c>
      <c r="DX96" s="409" t="str">
        <f>IF(AND('[1]Multi-Field'!$E$68=[1]Lists!BF96,'[1]Multi-Field'!$F$68="Drained"),BI96,IF(AND('[1]Multi-Field'!$E$68=[1]Lists!BF96,'[1]Multi-Field'!$F$68="undrained"),BH96,""))</f>
        <v/>
      </c>
      <c r="DY96" s="409" t="str">
        <f>IF(AND('[1]Multi-Field'!$E$69=[1]Lists!BF96,'[1]Multi-Field'!$F$69="Drained"),BI96,IF(AND('[1]Multi-Field'!$E$69=[1]Lists!BF96,'[1]Multi-Field'!$F$69="undrained"),BH96,""))</f>
        <v/>
      </c>
      <c r="DZ96" s="409" t="str">
        <f>IF(AND('[1]Multi-Field'!$E$70=[1]Lists!BF96,'[1]Multi-Field'!$F$70="Drained"),BI96,IF(AND('[1]Multi-Field'!$E$70=[1]Lists!BF96,'[1]Multi-Field'!$F$70="undrained"),BH96,""))</f>
        <v/>
      </c>
      <c r="EA96" s="409" t="str">
        <f>IF(AND('[1]Multi-Field'!$E$71=[1]Lists!BF96,'[1]Multi-Field'!$F$71="Drained"),BI96,IF(AND('[1]Multi-Field'!$E$71=[1]Lists!BF96,'[1]Multi-Field'!$F$71="undrained"),BH96,""))</f>
        <v/>
      </c>
      <c r="EB96" s="409" t="str">
        <f>IF(AND('[1]Multi-Field'!$E$72=[1]Lists!BF96,'[1]Multi-Field'!$F$72="Drained"),BI96,IF(AND('[1]Multi-Field'!$E$72=[1]Lists!BF96,'[1]Multi-Field'!$F$72="undrained"),BH96,""))</f>
        <v/>
      </c>
      <c r="EC96" s="409" t="str">
        <f>IF(AND('[1]Multi-Field'!$E$73=[1]Lists!BF96,'[1]Multi-Field'!$F$73="Drained"),BI96,IF(AND('[1]Multi-Field'!$E$73=[1]Lists!BF96,'[1]Multi-Field'!$F$73="undrained"),BH96,""))</f>
        <v/>
      </c>
      <c r="ED96" s="409" t="str">
        <f>IF(AND('[1]Multi-Field'!$E$74=[1]Lists!BF96,'[1]Multi-Field'!$F$74="Drained"),BI96,IF(AND('[1]Multi-Field'!$E$74=[1]Lists!BF96,'[1]Multi-Field'!$F$74="undrained"),BH96,""))</f>
        <v/>
      </c>
      <c r="EE96" s="409" t="str">
        <f>IF(AND('[1]Multi-Field'!$E$75=[1]Lists!BF96,'[1]Multi-Field'!$F$75="Drained"),BI96,IF(AND('[1]Multi-Field'!$E$75=[1]Lists!BF96,'[1]Multi-Field'!$F$75="undrained"),BH96,""))</f>
        <v/>
      </c>
      <c r="EF96" s="409" t="str">
        <f>IF(AND('[1]Multi-Field'!$E$76=[1]Lists!BF96,'[1]Multi-Field'!$F$76="Drained"),BI96,IF(AND('[1]Multi-Field'!$E$76=[1]Lists!BF96,'[1]Multi-Field'!$F$6="undrained"),BH96,""))</f>
        <v/>
      </c>
      <c r="EG96" s="409" t="str">
        <f>IF(AND('[1]Multi-Field'!$E$77=[1]Lists!BF96,'[1]Multi-Field'!$F$77="Drained"),BI96,IF(AND('[1]Multi-Field'!$E$77=[1]Lists!BF96,'[1]Multi-Field'!$F$77="undrained"),BH96,""))</f>
        <v/>
      </c>
      <c r="EH96" s="409" t="str">
        <f>IF(AND('[1]Multi-Field'!$E$78=[1]Lists!BF96,'[1]Multi-Field'!$F$78="Drained"),BI96,IF(AND('[1]Multi-Field'!$E$78=[1]Lists!BF96,'[1]Multi-Field'!$F$78="undrained"),BH96,""))</f>
        <v/>
      </c>
      <c r="EI96" s="409" t="str">
        <f>IF(AND('[1]Multi-Field'!$E$79=[1]Lists!BF96,'[1]Multi-Field'!$F$79="Drained"),BI96,IF(AND('[1]Multi-Field'!$E$79=[1]Lists!BF96,'[1]Multi-Field'!$F$79="undrained"),BH96,""))</f>
        <v/>
      </c>
      <c r="EJ96" s="409" t="str">
        <f>IF(AND('[1]Multi-Field'!$E$80=[1]Lists!BF96,'[1]Multi-Field'!$F$80="Drained"),BI96,IF(AND('[1]Multi-Field'!$E$80=[1]Lists!BF96,'[1]Multi-Field'!$F$80="undrained"),BH96,""))</f>
        <v/>
      </c>
      <c r="EK96" s="409" t="str">
        <f>IF(AND('[1]Multi-Field'!$E$81=[1]Lists!BF96,'[1]Multi-Field'!$F$81="Drained"),BI96,IF(AND('[1]Multi-Field'!$E$81=[1]Lists!BF96,'[1]Multi-Field'!$F$81="undrained"),BH96,""))</f>
        <v/>
      </c>
      <c r="EL96" s="409" t="str">
        <f>IF(AND('[1]Multi-Field'!$E$82=[1]Lists!BF96,'[1]Multi-Field'!$F$82="Drained"),BI96,IF(AND('[1]Multi-Field'!$E$82=[1]Lists!BF96,'[1]Multi-Field'!$F$82="undrained"),BH96,""))</f>
        <v/>
      </c>
      <c r="EM96" s="409" t="str">
        <f>IF(AND('[1]Multi-Field'!$E$83=[1]Lists!BF96,'[1]Multi-Field'!$F$83="Drained"),BI96,IF(AND('[1]Multi-Field'!$E$83=[1]Lists!BF96,'[1]Multi-Field'!$F$83="undrained"),BH96,""))</f>
        <v/>
      </c>
      <c r="EN96" s="409" t="str">
        <f>IF(AND('[1]Multi-Field'!$E$84=[1]Lists!BF96,'[1]Multi-Field'!$F$84="Drained"),BI96,IF(AND('[1]Multi-Field'!$E$84=[1]Lists!BF96,'[1]Multi-Field'!$F$84="undrained"),BH96,""))</f>
        <v/>
      </c>
      <c r="EO96" s="409" t="str">
        <f>IF(AND('[1]Multi-Field'!$E$85=[1]Lists!BF96,'[1]Multi-Field'!$F$85="Drained"),BI96,IF(AND('[1]Multi-Field'!$E$85=[1]Lists!BF96,'[1]Multi-Field'!$F$85="undrained"),BH96,""))</f>
        <v/>
      </c>
      <c r="EP96" s="409" t="str">
        <f>IF(AND('[1]Multi-Field'!$E$86=[1]Lists!BF96,'[1]Multi-Field'!$F$86="Drained"),BI96,IF(AND('[1]Multi-Field'!$E$86=[1]Lists!BF96,'[1]Multi-Field'!$F$86="undrained"),BH96,""))</f>
        <v/>
      </c>
      <c r="EQ96" s="409" t="str">
        <f>IF(AND('[1]Multi-Field'!$E$87=[1]Lists!BF96,'[1]Multi-Field'!$F$87="Drained"),BI96,IF(AND('[1]Multi-Field'!$E$87=[1]Lists!BF96,'[1]Multi-Field'!$F$87="undrained"),BH96,""))</f>
        <v/>
      </c>
      <c r="ER96" s="409" t="str">
        <f>IF(AND('[1]Multi-Field'!$E$88=[1]Lists!BF96,'[1]Multi-Field'!$F$88="Drained"),BI96,IF(AND('[1]Multi-Field'!$E$88=[1]Lists!BF96,'[1]Multi-Field'!$F$88="undrained"),BH96,""))</f>
        <v/>
      </c>
      <c r="ES96" s="409" t="str">
        <f>IF(AND('[1]Multi-Field'!$E$89=[1]Lists!BF96,'[1]Multi-Field'!$F$89="Drained"),BI96,IF(AND('[1]Multi-Field'!$E$89=[1]Lists!BF96,'[1]Multi-Field'!$F$89="undrained"),BH96,""))</f>
        <v/>
      </c>
      <c r="ET96" s="409" t="str">
        <f>IF(AND('[1]Multi-Field'!$E$90=[1]Lists!BF96,'[1]Multi-Field'!$F$90="Drained"),BI96,IF(AND('[1]Multi-Field'!$E$90=[1]Lists!BF96,'[1]Multi-Field'!$F$90="undrained"),BH96,""))</f>
        <v/>
      </c>
      <c r="EU96" s="409" t="str">
        <f>IF(AND('[1]Multi-Field'!$E$91=[1]Lists!BF96,'[1]Multi-Field'!$F$91="Drained"),BI96,IF(AND('[1]Multi-Field'!$E$91=[1]Lists!BF96,'[1]Multi-Field'!$F$91="undrained"),BH96,""))</f>
        <v/>
      </c>
      <c r="EV96" s="409" t="str">
        <f>IF(AND('[1]Multi-Field'!$E$92=[1]Lists!BF96,'[1]Multi-Field'!$F$92="Drained"),BI96,IF(AND('[1]Multi-Field'!$E$92=[1]Lists!BF96,'[1]Multi-Field'!$F$92="undrained"),BH96,""))</f>
        <v/>
      </c>
      <c r="EW96" s="409" t="str">
        <f>IF(AND('[1]Multi-Field'!$E$93=[1]Lists!BF96,'[1]Multi-Field'!$F$93="Drained"),BI96,IF(AND('[1]Multi-Field'!$E$93=[1]Lists!BF96,'[1]Multi-Field'!$F$93="undrained"),BH96,""))</f>
        <v/>
      </c>
      <c r="EX96" s="409" t="str">
        <f>IF(AND('[1]Multi-Field'!$E$94=[1]Lists!BF96,'[1]Multi-Field'!$F$94="Drained"),BI96,IF(AND('[1]Multi-Field'!$E$94=[1]Lists!BF96,'[1]Multi-Field'!$F$94="undrained"),BH96,""))</f>
        <v/>
      </c>
      <c r="EY96" s="409" t="str">
        <f>IF(AND('[1]Multi-Field'!$E$95=[1]Lists!BF96,'[1]Multi-Field'!$F$95="Drained"),BI96,IF(AND('[1]Multi-Field'!$E$95=[1]Lists!BF96,'[1]Multi-Field'!$F$95="undrained"),BH96,""))</f>
        <v/>
      </c>
      <c r="EZ96" s="409" t="str">
        <f>IF(AND('[1]Multi-Field'!$E$96=[1]Lists!BF96,'[1]Multi-Field'!$F$96="Drained"),BI96,IF(AND('[1]Multi-Field'!$E$96=[1]Lists!BF96,'[1]Multi-Field'!$F$96="undrained"),BH96,""))</f>
        <v/>
      </c>
      <c r="FA96" s="409">
        <f>IF(AND('[1]Multi-Field'!$E$97=[1]Lists!BF96,'[1]Multi-Field'!$F$97="Drained"),BI96,IF(AND('[1]Multi-Field'!$E$97=[1]Lists!BF96,'[1]Multi-Field'!$F$97="undrained"),BH96,""))</f>
        <v>5.5</v>
      </c>
      <c r="FB96" s="409" t="str">
        <f>IF(AND('[1]Multi-Field'!$E$98=[1]Lists!BF96,'[1]Multi-Field'!$F$98="Drained"),BI96,IF(AND('[1]Multi-Field'!$E$98=[1]Lists!BF96,'[1]Multi-Field'!$F$98="undrained"),BH96,""))</f>
        <v/>
      </c>
      <c r="FC96" s="409" t="str">
        <f>IF(AND('[1]Multi-Field'!$E$99=[1]Lists!BF96,'[1]Multi-Field'!$F$99="Drained"),BI96,IF(AND('[1]Multi-Field'!$E$99=[1]Lists!BF96,'[1]Multi-Field'!$F$99="undrained"),BH96,""))</f>
        <v/>
      </c>
      <c r="FD96" s="409" t="str">
        <f>IF(AND('[1]Multi-Field'!$E$100=[1]Lists!BF96,'[1]Multi-Field'!$F$100="Drained"),BI96,IF(AND('[1]Multi-Field'!$E$100=[1]Lists!BF96,'[1]Multi-Field'!$F$100="undrained"),BH96,""))</f>
        <v/>
      </c>
      <c r="FE96" s="409" t="str">
        <f>IF(AND('[1]Multi-Field'!$E$101=[1]Lists!BF96,'[1]Multi-Field'!$F$101="Drained"),BI96,IF(AND('[1]Multi-Field'!$E$101=[1]Lists!BF96,'[1]Multi-Field'!$F$101="undrained"),BH96,""))</f>
        <v/>
      </c>
      <c r="FF96" s="409" t="str">
        <f>IF(AND('[1]Multi-Field'!$E$102=[1]Lists!BF96,'[1]Multi-Field'!$F$102="Drained"),BI96,IF(AND('[1]Multi-Field'!$E$102=[1]Lists!BF96,'[1]Multi-Field'!$F$102="undrained"),BH96,""))</f>
        <v/>
      </c>
      <c r="FG96" s="409" t="str">
        <f>IF(AND('[1]Multi-Field'!$E$103=[1]Lists!BF96,'[1]Multi-Field'!$F$103="Drained"),BI96,IF(AND('[1]Multi-Field'!$E$103=[1]Lists!BF96,'[1]Multi-Field'!$F$103="undrained"),BH96,""))</f>
        <v/>
      </c>
      <c r="FH96" s="409" t="str">
        <f>IF(AND('[1]Multi-Field'!$E$104=[1]Lists!BF96,'[1]Multi-Field'!$F$104="Drained"),BI96,IF(AND('[1]Multi-Field'!$E$104=[1]Lists!BF96,'[1]Multi-Field'!$F$104="undrained"),BH96,""))</f>
        <v/>
      </c>
      <c r="FI96" s="409" t="str">
        <f>IF(AND('[1]Multi-Field'!$E$105=[1]Lists!BF96,'[1]Multi-Field'!$F$105="Drained"),BI96,IF(AND('[1]Multi-Field'!$E$105=[1]Lists!BF96,'[1]Multi-Field'!$F$105="undrained"),BH96,""))</f>
        <v/>
      </c>
      <c r="FJ96" s="409" t="str">
        <f>IF(AND('[1]Multi-Field'!$E$106=[1]Lists!BF96,'[1]Multi-Field'!$F$106="Drained"),BI96,IF(AND('[1]Multi-Field'!$E$106=[1]Lists!BF96,'[1]Multi-Field'!$F$106="undrained"),BH96,""))</f>
        <v/>
      </c>
      <c r="FK96" s="409" t="str">
        <f>IF(AND('[1]Multi-Field'!$E$107=[1]Lists!BF96,'[1]Multi-Field'!$F$107="Drained"),BI96,IF(AND('[1]Multi-Field'!$E$107=[1]Lists!BF96,'[1]Multi-Field'!$F$107="undrained"),BH96,""))</f>
        <v/>
      </c>
      <c r="FL96" s="409" t="str">
        <f>IF(AND('[1]Multi-Field'!$E$108=[1]Lists!BF96,'[1]Multi-Field'!$F$108="Drained"),BI96,IF(AND('[1]Multi-Field'!$E$108=[1]Lists!BF96,'[1]Multi-Field'!$F$108="undrained"),BH96,""))</f>
        <v/>
      </c>
      <c r="FM96" s="409" t="str">
        <f>IF(AND('[1]Multi-Field'!$E$109=[1]Lists!BF96,'[1]Multi-Field'!$F$109="Drained"),BI96,IF(AND('[1]Multi-Field'!$E$109=[1]Lists!BF96,'[1]Multi-Field'!$F$109="undrained"),BH96,""))</f>
        <v/>
      </c>
      <c r="FN96" s="409" t="str">
        <f>IF(AND('[1]Multi-Field'!$E$110=[1]Lists!BF96,'[1]Multi-Field'!$F$110="Drained"),BI96,IF(AND('[1]Multi-Field'!$E$110=[1]Lists!BF96,'[1]Multi-Field'!$F$110="undrained"),BH96,""))</f>
        <v/>
      </c>
      <c r="FO96" s="409" t="str">
        <f>IF(AND('[1]Multi-Field'!$E$111=[1]Lists!BF96,'[1]Multi-Field'!$F$111="Drained"),BI96,IF(AND('[1]Multi-Field'!$E$111=[1]Lists!BF96,'[1]Multi-Field'!$F$111="undrained"),BH96,""))</f>
        <v/>
      </c>
      <c r="FP96" s="409" t="str">
        <f>IF(AND('[1]Multi-Field'!$E$112=[1]Lists!BF96,'[1]Multi-Field'!$F$112="Drained"),BI96,IF(AND('[1]Multi-Field'!$E$112=[1]Lists!BF96,'[1]Multi-Field'!$F$112="undrained"),BH96,""))</f>
        <v/>
      </c>
      <c r="FQ96" s="409" t="str">
        <f>IF(AND('[1]Multi-Field'!$E$113=[1]Lists!BF96,'[1]Multi-Field'!$F$113="Drained"),BI96,IF(AND('[1]Multi-Field'!$E$113=[1]Lists!BF96,'[1]Multi-Field'!$F$113="undrained"),BH96,""))</f>
        <v/>
      </c>
      <c r="FR96" s="409" t="str">
        <f>IF(AND('[1]Multi-Field'!$E$114=[1]Lists!BF96,'[1]Multi-Field'!$F$114="Drained"),BI96,IF(AND('[1]Multi-Field'!$E$114=[1]Lists!BF96,'[1]Multi-Field'!$F$114="undrained"),BH96,""))</f>
        <v/>
      </c>
      <c r="FS96" s="409" t="str">
        <f>IF(AND('[1]Multi-Field'!$E$115=[1]Lists!BF96,'[1]Multi-Field'!$F$115="Drained"),BI96,IF(AND('[1]Multi-Field'!$E$115=[1]Lists!BF96,'[1]Multi-Field'!$F$115="undrained"),BH96,""))</f>
        <v/>
      </c>
      <c r="FT96" s="409" t="str">
        <f>IF(AND('[1]Multi-Field'!$E$116=[1]Lists!BF96,'[1]Multi-Field'!$F$116="Drained"),BI96,IF(AND('[1]Multi-Field'!$E$116=[1]Lists!BF96,'[1]Multi-Field'!$F$116="undrained"),BH96,""))</f>
        <v/>
      </c>
      <c r="FU96" s="409" t="str">
        <f>IF(AND('[1]Multi-Field'!$E$117=[1]Lists!BF96,'[1]Multi-Field'!$F$117="Drained"),BI96,IF(AND('[1]Multi-Field'!$E$117=[1]Lists!BF96,'[1]Multi-Field'!$F$117="undrained"),BH96,""))</f>
        <v/>
      </c>
      <c r="FV96" s="409" t="str">
        <f>IF(AND('[1]Multi-Field'!$E$118=[1]Lists!BF96,'[1]Multi-Field'!$F$118="Drained"),BI96,IF(AND('[1]Multi-Field'!$E$118=[1]Lists!BF96,'[1]Multi-Field'!$F$118="undrained"),BH96,""))</f>
        <v/>
      </c>
      <c r="FW96" s="409" t="str">
        <f>IF(AND('[1]Multi-Field'!$E$119=[1]Lists!BF96,'[1]Multi-Field'!$F$119="Drained"),BI96,IF(AND('[1]Multi-Field'!$E$119=[1]Lists!BF96,'[1]Multi-Field'!$F$119="undrained"),BH96,""))</f>
        <v/>
      </c>
      <c r="FX96" s="409" t="str">
        <f>IF(AND('[1]Multi-Field'!$E$120=[1]Lists!BF96,'[1]Multi-Field'!$F$120="Drained"),BI96,IF(AND('[1]Multi-Field'!$E$120=[1]Lists!BF96,'[1]Multi-Field'!$F$120="undrained"),BH96,""))</f>
        <v/>
      </c>
      <c r="FZ96" t="s">
        <v>880</v>
      </c>
      <c r="GC96" s="4">
        <f>'[1]Multi-Field'!B94</f>
        <v>0</v>
      </c>
      <c r="GD96" s="73" t="str">
        <f>IF(OR('[1]Multi-Field'!Q94=$FZ$43,'[1]Multi-Field'!Q94=$FZ$44),'[1]Multi-Field'!BS94,"")</f>
        <v/>
      </c>
      <c r="GE96" s="4" t="str">
        <f>IF(AND(OR('[1]Multi-Field'!Q94=$FZ$86,'[1]Multi-Field'!Q94=$FZ$94,'[1]Multi-Field'!Q94=$FZ$87,'[1]Multi-Field'!Q94=[1]Lists!$FZ$93,'[1]Multi-Field'!Q94=$FZ$59),'[1]Multi-Field'!BS94&gt;50),'[1]Multi-Field'!BS94*0.8,IF(AND(OR('[1]Multi-Field'!Q94=$FZ$86,'[1]Multi-Field'!Q94=$FZ$94,'[1]Multi-Field'!Q94=$FZ$87,'[1]Multi-Field'!Q94=[1]Lists!$FZ$93,'[1]Multi-Field'!Q94=[1]Lists!$FZ$59),'[1]Multi-Field'!BS94&lt;50),'[1]Multi-Field'!BS94,""))</f>
        <v/>
      </c>
      <c r="GF96" s="4" t="str">
        <f>IF(OR('[1]Multi-Field'!Q94=[1]Lists!$FZ$7,'[1]Multi-Field'!Q94=[1]Lists!$FZ$5,'[1]Multi-Field'!Q94=[1]Lists!$FZ$24,'[1]Multi-Field'!Q94=[1]Lists!$FZ$10,'[1]Multi-Field'!Q94=[1]Lists!$FZ$8, '[1]Multi-Field'!Q94=[1]Lists!$FZ$25, '[1]Multi-Field'!Q94=[1]Lists!$FZ$23, '[1]Multi-Field'!Q94= [1]Lists!$FZ$47, '[1]Multi-Field'!Q94=[1]Lists!$FZ$49, '[1]Multi-Field'!Q94=[1]Lists!$FZ$48,'[1]Multi-Field'!Q94=[1]Lists!$FZ$3, '[1]Multi-Field'!Q94=[1]Lists!$FZ$14,'[1]Multi-Field'!Q94=[1]Lists!$FZ$36, '[1]Multi-Field'!Q94=[1]Lists!$FZ$41,'[1]Multi-Field'!Q94=[1]Lists!$FZ$42),0,"")</f>
        <v/>
      </c>
      <c r="GG96" s="4" t="str">
        <f>IF(OR('[1]Multi-Field'!Q94=[1]Lists!$FZ$6,'[1]Multi-Field'!Q94=[1]Lists!$FZ$4, '[1]Multi-Field'!Q123=[1]Lists!$FZ$11, '[1]Multi-Field'!Q94=[1]Lists!$FZ$1),100*IF('[1]Multi-Field'!U94=onepercent,0.75,IF('[1]Multi-Field'!U94=onetotwentyfivepercent,0.4,IF(OR('[1]Multi-Field'!U94=twentysixtofiftypercent,'[1]Multi-Field'!U94=greaterthanfiftypercent),0,""))),"")</f>
        <v/>
      </c>
      <c r="GH96" s="4" t="str">
        <f>IF(OR('[1]Multi-Field'!Q94=[1]Lists!$FZ$53,'[1]Multi-Field'!Q94=[1]Lists!$FZ$55), 50,IF('[1]Multi-Field'!Q94=[1]Lists!$FZ$54,225,IF('[1]Multi-Field'!Q94=[1]Lists!$FZ$56,75,"")))</f>
        <v/>
      </c>
      <c r="GI96" s="4" t="e">
        <f>#VALUE!</f>
        <v>#VALUE!</v>
      </c>
      <c r="GJ96" s="4" t="e">
        <f>#VALUE!</f>
        <v>#VALUE!</v>
      </c>
      <c r="GK96" s="4" t="str">
        <f>IF('[1]Multi-Field'!Q94=[1]Lists!$FZ$95,'[1]Multi-Field'!BS94*0.66,"")</f>
        <v/>
      </c>
      <c r="GM96" s="4" t="str">
        <f>IF(OR('[1]Multi-Field'!Q94=[1]Lists!$FZ$26,'[1]Multi-Field'!Q94=[1]Lists!$FZ$84),20,"")</f>
        <v/>
      </c>
      <c r="GN96" s="4" t="str">
        <f>IF(OR('[1]Multi-Field'!Q94=[1]Lists!$FZ$88,'[1]Multi-Field'!Q94=[1]Lists!$FZ$57),0,"")</f>
        <v/>
      </c>
      <c r="GO96" s="4" t="str">
        <f>IF(OR('[1]Multi-Field'!Q94=[1]Lists!$FZ$69,'[1]Multi-Field'!Q94=[1]Lists!$FZ$71,'[1]Multi-Field'!Q94=[1]Lists!$FZ$105),50,"")</f>
        <v/>
      </c>
      <c r="GP96" s="4" t="str">
        <f>IF(OR('[1]Multi-Field'!Q94=[1]Lists!$FZ$75,'[1]Multi-Field'!Q94=[1]Lists!$FZ$70),75,"")</f>
        <v/>
      </c>
      <c r="GQ96" s="4">
        <f>IF('[1]Multi-Field'!Q94=[1]Lists!$FZ$72,150,"")</f>
        <v>150</v>
      </c>
      <c r="GR96" s="4" t="str">
        <f>IF(OR('[1]Multi-Field'!Q94=[1]Lists!$FZ$74,'[1]Multi-Field'!Q94=[1]Lists!$FZ$73),40,"")</f>
        <v/>
      </c>
      <c r="GS96" s="4" t="str">
        <f>IF('[1]Multi-Field'!Q94=[1]Lists!$FZ$99,80,"")</f>
        <v/>
      </c>
      <c r="GT96" s="4" t="str">
        <f>IF('[1]Multi-Field'!Q94=[1]Lists!$FZ$106,70,"")</f>
        <v/>
      </c>
      <c r="GU96" s="4" t="e">
        <f t="shared" si="16"/>
        <v>#VALUE!</v>
      </c>
    </row>
    <row r="97" spans="1:203" ht="13.5" customHeight="1">
      <c r="A97" s="7" t="s">
        <v>184</v>
      </c>
      <c r="B97" s="7"/>
      <c r="C97" s="7"/>
      <c r="D97" s="8">
        <v>60</v>
      </c>
      <c r="E97" s="8">
        <f t="shared" si="12"/>
        <v>62</v>
      </c>
      <c r="F97" s="8">
        <f t="shared" si="13"/>
        <v>63</v>
      </c>
      <c r="G97" s="8">
        <v>65</v>
      </c>
      <c r="H97" s="8">
        <v>70</v>
      </c>
      <c r="I97" s="8">
        <f t="shared" si="17"/>
        <v>72</v>
      </c>
      <c r="J97" s="8">
        <f t="shared" si="18"/>
        <v>73</v>
      </c>
      <c r="K97" s="8">
        <v>75</v>
      </c>
      <c r="L97" s="8">
        <v>105</v>
      </c>
      <c r="M97" s="8">
        <f t="shared" si="14"/>
        <v>110</v>
      </c>
      <c r="N97" s="8">
        <f t="shared" si="15"/>
        <v>115</v>
      </c>
      <c r="O97" s="8">
        <v>120</v>
      </c>
      <c r="P97" s="391">
        <v>72</v>
      </c>
      <c r="Q97" s="394"/>
      <c r="R97" s="395" t="b">
        <f>IF(OR('Multi-Field'!AA74=Lists!$AC$42,'Multi-Field'!AA74=Lists!$AC$43),IF('Multi-Field'!Z74="x",(IF('Multi-Field'!AC74=Lists!$Q$11,Lists!$R$11,IF('Multi-Field'!AC74=Lists!$Q$12,Lists!$R$12,IF('Multi-Field'!AC74=Lists!$Q$13,Lists!$R$13,IF('Multi-Field'!AC74=Lists!$Q$14,Lists!$R$14))))),IF('Multi-Field'!X74="x",(IF('Multi-Field'!AC74=Lists!$Q$11,Lists!$S$11,IF('Multi-Field'!AC74=Lists!$Q$12,Lists!$S$12,IF('Multi-Field'!AC74=Lists!$Q$13,Lists!$S$13,IF('Multi-Field'!AC74=Lists!$Q$14,Lists!$S$14))))),IF('Multi-Field'!V74="x",(IF('Multi-Field'!AC74=Lists!$Q$11,Lists!$T$11,IF('Multi-Field'!AC74=Lists!$Q$12,Lists!$T$12,IF('Multi-Field'!AC74=Lists!$Q$13,Lists!$T$13,IF('Multi-Field'!AC74=Lists!$Q$14,Lists!$T$14))))),0))))</f>
        <v>0</v>
      </c>
      <c r="S97" s="395" t="str">
        <f t="shared" si="26"/>
        <v/>
      </c>
      <c r="T97" s="395"/>
      <c r="U97" s="396"/>
      <c r="V97" s="383">
        <f>IF(OR('Multi-Field'!AI83=$U$4,'Multi-Field'!AI83=$U$5,'Multi-Field'!AI83=$U$6,'Multi-Field'!AI83=$U$7,'Multi-Field'!AI83=$U$8,'Multi-Field'!AI83=$U$9),(IF('Multi-Field'!AJ83=$V$2,100,IF('Multi-Field'!AJ83=$V$3,65,IF('Multi-Field'!AJ83=$V$4,53,IF('Multi-Field'!AJ83=$V$5,41,IF('Multi-Field'!AJ83=$V$6,23,IF('Multi-Field'!AJ83=$V$7,0,0))))))),0)</f>
        <v>0</v>
      </c>
      <c r="W97" s="383" t="str">
        <f>IF(AND(OR('Multi-Field'!AF83=$S$3,'Multi-Field'!AF83=S85,'Multi-Field'!AF83=$S$7),'Multi-Field'!AN83&lt;18,'Multi-Field'!AN83&gt;0),35,IF('Multi-Field'!AF83=$S$4,55,IF(AND('Multi-Field'!AF83=$S$6,'Multi-Field'!AN83&lt;18),30,IF(AND('Multi-Field'!AN83&gt;17,OR('Multi-Field'!AF83=$S$3,'Multi-Field'!AF83=$S$5,'Multi-Field'!AF83= $S$6,'Multi-Field'!AF83=$S$7)),25,"0"))))</f>
        <v>0</v>
      </c>
      <c r="X97" s="383">
        <f>IF(OR('Multi-Field'!BA83=$U$4,'Multi-Field'!BA83=$U$5,'Multi-Field'!BA83=$U$6,'Multi-Field'!BA83=U87,'Multi-Field'!BA83=$U$8,'Multi-Field'!BA83=$U$9),(IF('Multi-Field'!BB83=$V$2,100,IF('Multi-Field'!BB83=$V$3,65,IF('Multi-Field'!BB83=$V$4,53,IF('Multi-Field'!BB83=$V$5,41,IF('Multi-Field'!BB83=$V$6,23,IF('Multi-Field'!BB83=$V$7,0,0))))))),0)</f>
        <v>0</v>
      </c>
      <c r="Y97" s="383" t="str">
        <f>IF(AND(OR('Multi-Field'!AX83=$S$3,'Multi-Field'!AX83=$S$5,'Multi-Field'!AX83=$S$7),'Multi-Field'!BF83&lt;18),35,IF('Multi-Field'!AX83=$S$4,55,IF(AND('Multi-Field'!AX83=$S$6,'Multi-Field'!BF83&lt;18),30,IF(AND('Multi-Field'!BF83&gt;17,OR('Multi-Field'!AX83=$S$3,'Multi-Field'!AX83=$S$5,'Multi-Field'!AX83=$S$6,'Multi-Field'!AX83=$S$7)),25,"0"))))</f>
        <v>0</v>
      </c>
      <c r="Z97" s="383">
        <v>81</v>
      </c>
      <c r="AC97" t="s">
        <v>882</v>
      </c>
      <c r="AI97" s="384">
        <f>'[1]Multi-Field'!B93</f>
        <v>0</v>
      </c>
      <c r="AJ97" s="385" t="e">
        <f>#VALUE!</f>
        <v>#VALUE!</v>
      </c>
      <c r="AK97" s="385" t="e">
        <f>#VALUE!</f>
        <v>#VALUE!</v>
      </c>
      <c r="AL97" s="385" t="e">
        <f>IF(AK97="","",IF('[1]Multi-Field'!AU93=20,10,IF(AK97-30&lt;0,0,AK97-30)))</f>
        <v>#VALUE!</v>
      </c>
      <c r="AM97" s="385" t="e">
        <f>#VALUE!</f>
        <v>#VALUE!</v>
      </c>
      <c r="AN97" s="385" t="e">
        <f t="shared" si="23"/>
        <v>#VALUE!</v>
      </c>
      <c r="AO97" s="385" t="e">
        <f>#VALUE!</f>
        <v>#VALUE!</v>
      </c>
      <c r="AP97" s="385" t="e">
        <f>#VALUE!</f>
        <v>#VALUE!</v>
      </c>
      <c r="AQ97" s="385" t="e">
        <f>#VALUE!</f>
        <v>#VALUE!</v>
      </c>
      <c r="AR97" s="385" t="e">
        <f>#VALUE!</f>
        <v>#VALUE!</v>
      </c>
      <c r="AS97" s="385" t="e">
        <f>IF(AR97="","",IF('[1]Multi-Field'!AU93&gt;9,0,AR97-15))</f>
        <v>#VALUE!</v>
      </c>
      <c r="AT97" s="385" t="e">
        <f>#VALUE!</f>
        <v>#VALUE!</v>
      </c>
      <c r="AU97" s="385" t="e">
        <f>#VALUE!</f>
        <v>#VALUE!</v>
      </c>
      <c r="AV97" s="385" t="e">
        <f>IF(AU97="","",IF('[1]Multi-Field'!AU93=9&gt;9,0,AU97-35))</f>
        <v>#VALUE!</v>
      </c>
      <c r="AW97" s="385" t="e">
        <f>#VALUE!</f>
        <v>#VALUE!</v>
      </c>
      <c r="AX97" s="385" t="e">
        <f t="shared" si="24"/>
        <v>#VALUE!</v>
      </c>
      <c r="AY97" s="385" t="str">
        <f>IF('[1]Multi-Field'!AU93="","",IF('[1]Multi-Field'!AU93&lt;1,100,IF('[1]Multi-Field'!AU93=1,75,IF('[1]Multi-Field'!AU93=2,50,IF('[1]Multi-Field'!AU93=3,25,IF('[1]Multi-Field'!AU93&gt;3,0,""))))))</f>
        <v/>
      </c>
      <c r="AZ97" s="385" t="str">
        <f t="shared" si="25"/>
        <v/>
      </c>
      <c r="BA97" s="385" t="e">
        <f>#VALUE!</f>
        <v>#VALUE!</v>
      </c>
      <c r="BB97" s="385" t="e">
        <f>IF(BA97="","",IF(AND('[1]Multi-Field'!AU93&lt;40,'[1]Multi-Field'!AU93&gt;9),40,IF('[1]Multi-Field'!AU93&gt;39,0,BA97+5)))</f>
        <v>#VALUE!</v>
      </c>
      <c r="BC97" s="386" t="e">
        <f t="shared" si="22"/>
        <v>#VALUE!</v>
      </c>
      <c r="BD97" s="281"/>
      <c r="BE97" s="281"/>
      <c r="BF97" s="411" t="s">
        <v>1268</v>
      </c>
      <c r="BG97" s="412">
        <v>2</v>
      </c>
      <c r="BH97" s="412">
        <v>3.5</v>
      </c>
      <c r="BI97" s="412">
        <v>4.5</v>
      </c>
      <c r="BJ97" s="409" t="e">
        <f>IF(AND('[1]Single Field'!#REF!=[1]Lists!BF97,'[1]Single Field'!#REF!="Drained"),"x",IF(AND('[1]Single Field'!#REF!=[1]Lists!BF97,'[1]Single Field'!#REF!="Undrained"),O,""))</f>
        <v>#REF!</v>
      </c>
      <c r="BK97" s="409" t="str">
        <f>IF(AND('[1]Multi-Field'!$E$3=[1]Lists!BF97,'[1]Multi-Field'!$F$3="Drained"),BI97,IF(AND('[1]Multi-Field'!$E$3=BF97,'[1]Multi-Field'!$F$3="undrained"),BH97,""))</f>
        <v/>
      </c>
      <c r="BL97" s="409" t="str">
        <f>IF(AND('[1]Multi-Field'!$E$4=BF97,'[1]Multi-Field'!$F$4="Drained"),BI97,IF(AND('[1]Multi-Field'!$E$4=BF97,'[1]Multi-Field'!$F$4="undrained"),BH97,""))</f>
        <v/>
      </c>
      <c r="BM97" s="409" t="str">
        <f>IF(AND('[1]Multi-Field'!$E$5=BF97,'[1]Multi-Field'!$F$5="Drained"),BI97,IF(AND('[1]Multi-Field'!$E$5=BF97,'[1]Multi-Field'!$F$5="undrained"),BH97,""))</f>
        <v/>
      </c>
      <c r="BN97" s="409" t="str">
        <f>IF(AND('[1]Multi-Field'!$E$6=BF97,'[1]Multi-Field'!$F$6="Drained"),BI97,IF(AND('[1]Multi-Field'!$E$6=BF97,'[1]Multi-Field'!$F$6="undrained"),BH97,""))</f>
        <v/>
      </c>
      <c r="BO97" s="409" t="str">
        <f>IF(AND('[1]Multi-Field'!$E$7=BF97,'[1]Multi-Field'!$F$7="Drained"),BI97,IF(AND('[1]Multi-Field'!$E$7=BF97,'[1]Multi-Field'!$F$7="undrained"),BH97,""))</f>
        <v/>
      </c>
      <c r="BP97" s="409" t="str">
        <f>IF(AND('[1]Multi-Field'!$E$8=BF97,'[1]Multi-Field'!$F$8="Drained"),BI97,IF(AND('[1]Multi-Field'!$E$8=BF97,'[1]Multi-Field'!$F$8="undrained"),BH97,""))</f>
        <v/>
      </c>
      <c r="BQ97" s="409" t="str">
        <f>IF(AND('[1]Multi-Field'!$E$9=BF97,'[1]Multi-Field'!$F$9="Drained"),BI97,IF(AND('[1]Multi-Field'!$E$9=BF97,'[1]Multi-Field'!$F$9="undrained"),BH97,""))</f>
        <v/>
      </c>
      <c r="BR97" s="409" t="str">
        <f>IF(AND('[1]Multi-Field'!$E$10=BF97,'[1]Multi-Field'!$F$10="Drained"),BI97,IF(AND('[1]Multi-Field'!$E$10=BF97,'[1]Multi-Field'!$F$10="undrained"),BH97,""))</f>
        <v/>
      </c>
      <c r="BS97" s="409" t="str">
        <f>IF(AND('[1]Multi-Field'!$E$11=BF97,'[1]Multi-Field'!$F$11="Drained"),BI97,IF(AND('[1]Multi-Field'!$E$11=BF97,'[1]Multi-Field'!$F$11="undrained"),BH97,""))</f>
        <v/>
      </c>
      <c r="BT97" s="409" t="str">
        <f>IF(AND('[1]Multi-Field'!$E$12=BF97,'[1]Multi-Field'!$F$12="Drained"),BI97,IF(AND('[1]Multi-Field'!$E$12=BF97,'[1]Multi-Field'!$F$12="undrained"),BH97,""))</f>
        <v/>
      </c>
      <c r="BU97" s="409" t="str">
        <f>IF(AND('[1]Multi-Field'!$E$13=BF97,'[1]Multi-Field'!$F$13="Drained"),BI97,IF(AND('[1]Multi-Field'!$E$3=BF97,'[1]Multi-Field'!$F$13="undrained"),BH97,""))</f>
        <v/>
      </c>
      <c r="BV97" s="409" t="str">
        <f>IF(AND('[1]Multi-Field'!$E$14=BF97,'[1]Multi-Field'!$F$14="Drained"),BI97,IF(AND('[1]Multi-Field'!$E$14=BF97,'[1]Multi-Field'!$F$14="undrained"),BH97,""))</f>
        <v/>
      </c>
      <c r="BW97" s="409" t="str">
        <f>IF(AND('[1]Multi-Field'!$E$15=BF97,'[1]Multi-Field'!$F$15="Drained"),BI97,IF(AND('[1]Multi-Field'!$E$15=BF97,'[1]Multi-Field'!$F$15="undrained"),BH97,""))</f>
        <v/>
      </c>
      <c r="BX97" s="409" t="str">
        <f>IF(AND('[1]Multi-Field'!$E$16=[1]Lists!BF97,'[1]Multi-Field'!$F$16="Drained"),BI97,IF(AND('[1]Multi-Field'!$E$16=[1]Lists!BF97,'[1]Multi-Field'!$F$16="undrained"),BH97,""))</f>
        <v/>
      </c>
      <c r="BY97" s="409" t="str">
        <f>IF(AND('[1]Multi-Field'!$E$17=[1]Lists!BF97,'[1]Multi-Field'!$F$17="Drained"),BI97,IF(AND('[1]Multi-Field'!$E$17=[1]Lists!BF97,'[1]Multi-Field'!$F$17="undrained"),BH97,""))</f>
        <v/>
      </c>
      <c r="BZ97" s="409" t="str">
        <f>IF(AND('[1]Multi-Field'!$E$18=[1]Lists!BF97,'[1]Multi-Field'!$F$18="Drained"),BI97,IF(AND('[1]Multi-Field'!$E$18=[1]Lists!BF97,'[1]Multi-Field'!$F$18="undrained"),BH97,""))</f>
        <v/>
      </c>
      <c r="CA97" s="409" t="str">
        <f>IF(AND('[1]Multi-Field'!$E$19=[1]Lists!BF97,'[1]Multi-Field'!$F$19="Drained"),BI97,IF(AND('[1]Multi-Field'!$E$19=[1]Lists!BF97,'[1]Multi-Field'!$F$19="undrained"),BH97,""))</f>
        <v/>
      </c>
      <c r="CB97" s="409" t="str">
        <f>IF(AND('[1]Multi-Field'!$E$20=[1]Lists!BF97,'[1]Multi-Field'!$F$20="Drained"),BI97,IF(AND('[1]Multi-Field'!$E$20=[1]Lists!BF97,'[1]Multi-Field'!$F$20="undrained"),BH97,""))</f>
        <v/>
      </c>
      <c r="CC97" s="409" t="str">
        <f>IF(AND('[1]Multi-Field'!$E$21=[1]Lists!BF97,'[1]Multi-Field'!$F$21="Drained"),BI97,IF(AND('[1]Multi-Field'!$E$21=[1]Lists!BF97,'[1]Multi-Field'!$F$21="undrained"),BH97,""))</f>
        <v/>
      </c>
      <c r="CD97" s="409" t="str">
        <f>IF(AND('[1]Multi-Field'!$E$22=[1]Lists!BF97,'[1]Multi-Field'!$F$22="Drained"),BI97,IF(AND('[1]Multi-Field'!$E$22=[1]Lists!BF97,'[1]Multi-Field'!$F$22="undrained"),BH97,""))</f>
        <v/>
      </c>
      <c r="CE97" s="409" t="str">
        <f>IF(AND('[1]Multi-Field'!$E$23=[1]Lists!BF97,'[1]Multi-Field'!$F$23="Drained"),BI97,IF(AND('[1]Multi-Field'!$E$23=[1]Lists!BF97,'[1]Multi-Field'!$F$23="undrained"),BH97,""))</f>
        <v/>
      </c>
      <c r="CF97" s="409" t="str">
        <f>IF(AND('[1]Multi-Field'!$E$24=[1]Lists!BF97,'[1]Multi-Field'!$F$24="Drained"),BI97,IF(AND('[1]Multi-Field'!$E$24=[1]Lists!BF97,'[1]Multi-Field'!$F$24="undrained"),BH97,""))</f>
        <v/>
      </c>
      <c r="CG97" s="409" t="str">
        <f>IF(AND('[1]Multi-Field'!$E$25=[1]Lists!BF97,'[1]Multi-Field'!$F$25="Drained"),BI97,IF(AND('[1]Multi-Field'!$E$25=[1]Lists!BF97,'[1]Multi-Field'!$F$25="undrained"),BH97,""))</f>
        <v/>
      </c>
      <c r="CH97" s="409" t="str">
        <f>IF(AND('[1]Multi-Field'!$E$26=[1]Lists!BF97,'[1]Multi-Field'!$F$26="Drained"),BI97,IF(AND('[1]Multi-Field'!$E$26=[1]Lists!BF97,'[1]Multi-Field'!$F$26="undrained"),BH97,""))</f>
        <v/>
      </c>
      <c r="CI97" s="409" t="str">
        <f>IF(AND('[1]Multi-Field'!$E$27=[1]Lists!BF97,'[1]Multi-Field'!$F$27="Drained"),BI97,IF(AND('[1]Multi-Field'!$E$27=[1]Lists!BF97,'[1]Multi-Field'!$F$27="undrained"),BH97,""))</f>
        <v/>
      </c>
      <c r="CJ97" s="409" t="str">
        <f>IF(AND('[1]Multi-Field'!$E$28=[1]Lists!BF97,'[1]Multi-Field'!$F$28="Drained"),BI97,IF(AND('[1]Multi-Field'!$E$28=[1]Lists!BF97,'[1]Multi-Field'!$F$28="undrained"),BH97,""))</f>
        <v/>
      </c>
      <c r="CK97" s="409" t="str">
        <f>IF(AND('[1]Multi-Field'!$E$29=[1]Lists!BF97,'[1]Multi-Field'!$F$29="Drained"),BI97,IF(AND('[1]Multi-Field'!$E$29=[1]Lists!BF97,'[1]Multi-Field'!$F$29="undrained"),BH97,""))</f>
        <v/>
      </c>
      <c r="CL97" s="409" t="str">
        <f>IF(AND('[1]Multi-Field'!$E$30=[1]Lists!BF97,'[1]Multi-Field'!$F$30="Drained"),BI97,IF(AND('[1]Multi-Field'!$E$30=[1]Lists!BF97,'[1]Multi-Field'!$F$30="undrained"),BH97,""))</f>
        <v/>
      </c>
      <c r="CM97" s="409" t="str">
        <f>IF(AND('[1]Multi-Field'!$E$31=[1]Lists!BF97,'[1]Multi-Field'!$F$31="Drained"),BI97,IF(AND('[1]Multi-Field'!$E$31=[1]Lists!BF97,'[1]Multi-Field'!$F$31="undrained"),BH97,""))</f>
        <v/>
      </c>
      <c r="CN97" s="409" t="str">
        <f>IF(AND('[1]Multi-Field'!$E$32=[1]Lists!BF97,'[1]Multi-Field'!$F$32="Drained"),BI97,IF(AND('[1]Multi-Field'!$E$32=[1]Lists!BF97,'[1]Multi-Field'!$F$32="undrained"),BH97,""))</f>
        <v/>
      </c>
      <c r="CO97" s="409" t="str">
        <f>IF(AND('[1]Multi-Field'!$E$33=[1]Lists!BF97,'[1]Multi-Field'!$F$33="Drained"),BI97,IF(AND('[1]Multi-Field'!$E$33=[1]Lists!BF97,'[1]Multi-Field'!$F$33="undrained"),BH97,""))</f>
        <v/>
      </c>
      <c r="CP97" s="409" t="str">
        <f>IF(AND('[1]Multi-Field'!$E$34=[1]Lists!BF97,'[1]Multi-Field'!$F$34="Drained"),BI97,IF(AND('[1]Multi-Field'!$E$34=[1]Lists!BF97,'[1]Multi-Field'!$F$34="undrained"),BH97,""))</f>
        <v/>
      </c>
      <c r="CQ97" s="409" t="str">
        <f>IF(AND('[1]Multi-Field'!$E$35=[1]Lists!BF97,'[1]Multi-Field'!$F$35="Drained"),BI97,IF(AND('[1]Multi-Field'!$E$35=[1]Lists!BF97,'[1]Multi-Field'!$F$35="undrained"),BH97,""))</f>
        <v/>
      </c>
      <c r="CR97" s="409" t="str">
        <f>IF(AND('[1]Multi-Field'!$E$36=[1]Lists!BF97,'[1]Multi-Field'!$F$36="Drained"),BI97,IF(AND('[1]Multi-Field'!$E$36=[1]Lists!BF97,'[1]Multi-Field'!$F$36="undrained"),BH97,""))</f>
        <v/>
      </c>
      <c r="CS97" s="409" t="str">
        <f>IF(AND('[1]Multi-Field'!$E$37=[1]Lists!BF97,'[1]Multi-Field'!$F$37="Drained"),BI97,IF(AND('[1]Multi-Field'!$E$37=[1]Lists!BF97,'[1]Multi-Field'!$F$37="undrained"),BH97,""))</f>
        <v/>
      </c>
      <c r="CT97" s="409" t="str">
        <f>IF(AND('[1]Multi-Field'!$E$38=[1]Lists!BF97,'[1]Multi-Field'!$F$38="Drained"),BI97,IF(AND('[1]Multi-Field'!$E$38=[1]Lists!BF97,'[1]Multi-Field'!$F$38="undrained"),BH97,""))</f>
        <v/>
      </c>
      <c r="CU97" s="409" t="str">
        <f>IF(AND('[1]Multi-Field'!$E$39=[1]Lists!BF97,'[1]Multi-Field'!$F$39="Drained"),BI97,IF(AND('[1]Multi-Field'!$E$39=[1]Lists!BF97,'[1]Multi-Field'!$F$39="undrained"),BH97,""))</f>
        <v/>
      </c>
      <c r="CV97" s="409" t="str">
        <f>IF(AND('[1]Multi-Field'!$E$40=[1]Lists!BF97,'[1]Multi-Field'!$F$40="Drained"),BI97,IF(AND('[1]Multi-Field'!$E$40=[1]Lists!BF97,'[1]Multi-Field'!$F$40="undrained"),BH97,""))</f>
        <v/>
      </c>
      <c r="CW97" s="409" t="str">
        <f>IF(AND('[1]Multi-Field'!$E$41=[1]Lists!BF97,'[1]Multi-Field'!$F$40="Drained"),BI97,IF(AND('[1]Multi-Field'!$E$40=[1]Lists!BF97,'[1]Multi-Field'!$F$40="undrained"),BH97,""))</f>
        <v/>
      </c>
      <c r="CX97" s="409" t="str">
        <f>IF(AND('[1]Multi-Field'!$E$42=[1]Lists!BF97,'[1]Multi-Field'!$F$42="Drained"),BI97,IF(AND('[1]Multi-Field'!$E$42=[1]Lists!BF97,'[1]Multi-Field'!$F$42="undrained"),BH97,""))</f>
        <v/>
      </c>
      <c r="CY97" s="409" t="str">
        <f>IF(AND('[1]Multi-Field'!$E$43=[1]Lists!BF97,'[1]Multi-Field'!$F$43="Drained"),BI97,IF(AND('[1]Multi-Field'!$E$43=[1]Lists!BF97,'[1]Multi-Field'!$F$43="undrained"),BH97,""))</f>
        <v/>
      </c>
      <c r="CZ97" s="409" t="str">
        <f>IF(AND('[1]Multi-Field'!$E$44=[1]Lists!BF97,'[1]Multi-Field'!$F$44="Drained"),BI97,IF(AND('[1]Multi-Field'!$E$44=[1]Lists!BF97,'[1]Multi-Field'!$F$44="undrained"),BH97,""))</f>
        <v/>
      </c>
      <c r="DA97" s="409" t="str">
        <f>IF(AND('[1]Multi-Field'!$E$45=[1]Lists!BF97,'[1]Multi-Field'!$F$45="Drained"),BI97,IF(AND('[1]Multi-Field'!$E$45=[1]Lists!BF97,'[1]Multi-Field'!$F$45="undrained"),BH97,""))</f>
        <v/>
      </c>
      <c r="DB97" s="409" t="str">
        <f>IF(AND('[1]Multi-Field'!$E$46=[1]Lists!BF97,'[1]Multi-Field'!$F$46="Drained"),BI97,IF(AND('[1]Multi-Field'!$E$46=[1]Lists!BF97,'[1]Multi-Field'!$F$46="undrained"),BH97,""))</f>
        <v/>
      </c>
      <c r="DC97" s="409" t="str">
        <f>IF(AND('[1]Multi-Field'!$E$47=[1]Lists!BF97,'[1]Multi-Field'!$F$47="Drained"),BI97,IF(AND('[1]Multi-Field'!$E$47=[1]Lists!BF97,'[1]Multi-Field'!$F$47="undrained"),BH97,""))</f>
        <v/>
      </c>
      <c r="DD97" s="409" t="str">
        <f>IF(AND('[1]Multi-Field'!$E$48=[1]Lists!BF97,'[1]Multi-Field'!$F$48="Drained"),BI97,IF(AND('[1]Multi-Field'!$E$48=[1]Lists!BF97,'[1]Multi-Field'!$F$48="undrained"),BH97,""))</f>
        <v/>
      </c>
      <c r="DE97" s="409" t="str">
        <f>IF(AND('[1]Multi-Field'!$E$49=[1]Lists!BF97,'[1]Multi-Field'!$F$49="Drained"),BI97,IF(AND('[1]Multi-Field'!$E$49=[1]Lists!BF97,'[1]Multi-Field'!$F$9="undrained"),BH97,""))</f>
        <v/>
      </c>
      <c r="DF97" s="409" t="str">
        <f>IF(AND('[1]Multi-Field'!$E$50=[1]Lists!BF97,'[1]Multi-Field'!$F$50="Drained"),BI97,IF(AND('[1]Multi-Field'!$E$50=[1]Lists!BF97,'[1]Multi-Field'!$F$50="undrained"),BH97,""))</f>
        <v/>
      </c>
      <c r="DG97" s="409" t="str">
        <f>IF(AND('[1]Multi-Field'!$E$51=[1]Lists!BF97,'[1]Multi-Field'!$F$51="Drained"),BI97,IF(AND('[1]Multi-Field'!$E$51=[1]Lists!BF97,'[1]Multi-Field'!$F$51="undrained"),BH97,""))</f>
        <v/>
      </c>
      <c r="DH97" s="409" t="str">
        <f>IF(AND('[1]Multi-Field'!$E$52=[1]Lists!BF97,'[1]Multi-Field'!$F$52="Drained"),BI97,IF(AND('[1]Multi-Field'!$E$52=[1]Lists!BF97,'[1]Multi-Field'!$F$52="undrained"),BH97,""))</f>
        <v/>
      </c>
      <c r="DI97" s="409" t="str">
        <f>IF(AND('[1]Multi-Field'!$E$53=[1]Lists!BF97,'[1]Multi-Field'!$F$53="Drained"),BI97,IF(AND('[1]Multi-Field'!$E$53=[1]Lists!BF97,'[1]Multi-Field'!$F$53="undrained"),BH97,""))</f>
        <v/>
      </c>
      <c r="DJ97" s="409" t="str">
        <f>IF(AND('[1]Multi-Field'!$E$54=[1]Lists!BF97,'[1]Multi-Field'!$F$54="Drained"),BI97,IF(AND('[1]Multi-Field'!$E$54=[1]Lists!BF97,'[1]Multi-Field'!$F$54="undrained"),BH97,""))</f>
        <v/>
      </c>
      <c r="DK97" s="409" t="str">
        <f>IF(AND('[1]Multi-Field'!$E$55=[1]Lists!BF97,'[1]Multi-Field'!$F$55="Drained"),BI97,IF(AND('[1]Multi-Field'!$E$55=[1]Lists!BF97,'[1]Multi-Field'!$F$55="undrained"),BH97,""))</f>
        <v/>
      </c>
      <c r="DL97" s="409" t="str">
        <f>IF(AND('[1]Multi-Field'!$E$56=[1]Lists!BF97,'[1]Multi-Field'!$F$56="Drained"),BI97,IF(AND('[1]Multi-Field'!$E$56=[1]Lists!BF97,'[1]Multi-Field'!$F$56="undrained"),BH97,""))</f>
        <v/>
      </c>
      <c r="DM97" s="409" t="str">
        <f>IF(AND('[1]Multi-Field'!$E$57=[1]Lists!BF97,'[1]Multi-Field'!$F$57="Drained"),BI97,IF(AND('[1]Multi-Field'!$E$57=[1]Lists!BF97,'[1]Multi-Field'!$F$57="undrained"),BH97,""))</f>
        <v/>
      </c>
      <c r="DN97" s="409" t="str">
        <f>IF(AND('[1]Multi-Field'!$E$58=[1]Lists!BF97,'[1]Multi-Field'!$F$58="Drained"),BI97,IF(AND('[1]Multi-Field'!$E$58=[1]Lists!BF97,'[1]Multi-Field'!$F$58="undrained"),BH97,""))</f>
        <v/>
      </c>
      <c r="DO97" s="409" t="str">
        <f>IF(AND('[1]Multi-Field'!$E$59=[1]Lists!BF97,'[1]Multi-Field'!$F$59="Drained"),BI97,IF(AND('[1]Multi-Field'!$E$59=[1]Lists!BF97,'[1]Multi-Field'!$F$59="undrained"),BH97,""))</f>
        <v/>
      </c>
      <c r="DP97" s="409" t="str">
        <f>IF(AND('[1]Multi-Field'!$E$60=[1]Lists!BF97,'[1]Multi-Field'!$F$60="Drained"),BI97,IF(AND('[1]Multi-Field'!$E$60=[1]Lists!BF97,'[1]Multi-Field'!$F$60="undrained"),BH97,""))</f>
        <v/>
      </c>
      <c r="DQ97" s="409" t="str">
        <f>IF(AND('[1]Multi-Field'!$E$61=[1]Lists!BF97,'[1]Multi-Field'!$F$61="Drained"),BI97,IF(AND('[1]Multi-Field'!$E$61=[1]Lists!BF97,'[1]Multi-Field'!$F$61="undrained"),BH97,""))</f>
        <v/>
      </c>
      <c r="DR97" s="409" t="str">
        <f>IF(AND('[1]Multi-Field'!$E$62=[1]Lists!BF97,'[1]Multi-Field'!$F$62="Drained"),BI97,IF(AND('[1]Multi-Field'!$E$62=[1]Lists!BF97,'[1]Multi-Field'!$F$62="undrained"),BH97,""))</f>
        <v/>
      </c>
      <c r="DS97" s="409" t="str">
        <f>IF(AND('[1]Multi-Field'!$E$63=[1]Lists!BF97,'[1]Multi-Field'!$F$63="Drained"),BI97,IF(AND('[1]Multi-Field'!$E$63=[1]Lists!BF97,'[1]Multi-Field'!$F$63="undrained"),BH97,""))</f>
        <v/>
      </c>
      <c r="DT97" s="409" t="str">
        <f>IF(AND('[1]Multi-Field'!$E$64=[1]Lists!BF97,'[1]Multi-Field'!$F$64="Drained"),BI97,IF(AND('[1]Multi-Field'!$E$64=[1]Lists!BF97,'[1]Multi-Field'!$F$64="undrained"),BH97,""))</f>
        <v/>
      </c>
      <c r="DU97" s="409" t="str">
        <f>IF(AND('[1]Multi-Field'!$E$65=[1]Lists!BF97,'[1]Multi-Field'!$F$65="Drained"),BI97,IF(AND('[1]Multi-Field'!$E$65=[1]Lists!BF97,'[1]Multi-Field'!$F$65="undrained"),BH97,""))</f>
        <v/>
      </c>
      <c r="DV97" s="409" t="str">
        <f>IF(AND('[1]Multi-Field'!$E$66=[1]Lists!BF97,'[1]Multi-Field'!$F$66="Drained"),BI97,IF(AND('[1]Multi-Field'!$E$66=[1]Lists!BF97,'[1]Multi-Field'!$F$66="undrained"),BH97,""))</f>
        <v/>
      </c>
      <c r="DW97" s="409" t="str">
        <f>IF(AND('[1]Multi-Field'!$E$67=[1]Lists!BF97,'[1]Multi-Field'!$F$67="Drained"),BI97,IF(AND('[1]Multi-Field'!$E$67=[1]Lists!BF97,'[1]Multi-Field'!$F$67="undrained"),BH97,""))</f>
        <v/>
      </c>
      <c r="DX97" s="409" t="str">
        <f>IF(AND('[1]Multi-Field'!$E$68=[1]Lists!BF97,'[1]Multi-Field'!$F$68="Drained"),BI97,IF(AND('[1]Multi-Field'!$E$68=[1]Lists!BF97,'[1]Multi-Field'!$F$68="undrained"),BH97,""))</f>
        <v/>
      </c>
      <c r="DY97" s="409" t="str">
        <f>IF(AND('[1]Multi-Field'!$E$69=[1]Lists!BF97,'[1]Multi-Field'!$F$69="Drained"),BI97,IF(AND('[1]Multi-Field'!$E$69=[1]Lists!BF97,'[1]Multi-Field'!$F$69="undrained"),BH97,""))</f>
        <v/>
      </c>
      <c r="DZ97" s="409" t="str">
        <f>IF(AND('[1]Multi-Field'!$E$70=[1]Lists!BF97,'[1]Multi-Field'!$F$70="Drained"),BI97,IF(AND('[1]Multi-Field'!$E$70=[1]Lists!BF97,'[1]Multi-Field'!$F$70="undrained"),BH97,""))</f>
        <v/>
      </c>
      <c r="EA97" s="409" t="str">
        <f>IF(AND('[1]Multi-Field'!$E$71=[1]Lists!BF97,'[1]Multi-Field'!$F$71="Drained"),BI97,IF(AND('[1]Multi-Field'!$E$71=[1]Lists!BF97,'[1]Multi-Field'!$F$71="undrained"),BH97,""))</f>
        <v/>
      </c>
      <c r="EB97" s="409" t="str">
        <f>IF(AND('[1]Multi-Field'!$E$72=[1]Lists!BF97,'[1]Multi-Field'!$F$72="Drained"),BI97,IF(AND('[1]Multi-Field'!$E$72=[1]Lists!BF97,'[1]Multi-Field'!$F$72="undrained"),BH97,""))</f>
        <v/>
      </c>
      <c r="EC97" s="409" t="str">
        <f>IF(AND('[1]Multi-Field'!$E$73=[1]Lists!BF97,'[1]Multi-Field'!$F$73="Drained"),BI97,IF(AND('[1]Multi-Field'!$E$73=[1]Lists!BF97,'[1]Multi-Field'!$F$73="undrained"),BH97,""))</f>
        <v/>
      </c>
      <c r="ED97" s="409" t="str">
        <f>IF(AND('[1]Multi-Field'!$E$74=[1]Lists!BF97,'[1]Multi-Field'!$F$74="Drained"),BI97,IF(AND('[1]Multi-Field'!$E$74=[1]Lists!BF97,'[1]Multi-Field'!$F$74="undrained"),BH97,""))</f>
        <v/>
      </c>
      <c r="EE97" s="409" t="str">
        <f>IF(AND('[1]Multi-Field'!$E$75=[1]Lists!BF97,'[1]Multi-Field'!$F$75="Drained"),BI97,IF(AND('[1]Multi-Field'!$E$75=[1]Lists!BF97,'[1]Multi-Field'!$F$75="undrained"),BH97,""))</f>
        <v/>
      </c>
      <c r="EF97" s="409" t="str">
        <f>IF(AND('[1]Multi-Field'!$E$76=[1]Lists!BF97,'[1]Multi-Field'!$F$76="Drained"),BI97,IF(AND('[1]Multi-Field'!$E$76=[1]Lists!BF97,'[1]Multi-Field'!$F$6="undrained"),BH97,""))</f>
        <v/>
      </c>
      <c r="EG97" s="409" t="str">
        <f>IF(AND('[1]Multi-Field'!$E$77=[1]Lists!BF97,'[1]Multi-Field'!$F$77="Drained"),BI97,IF(AND('[1]Multi-Field'!$E$77=[1]Lists!BF97,'[1]Multi-Field'!$F$77="undrained"),BH97,""))</f>
        <v/>
      </c>
      <c r="EH97" s="409" t="str">
        <f>IF(AND('[1]Multi-Field'!$E$78=[1]Lists!BF97,'[1]Multi-Field'!$F$78="Drained"),BI97,IF(AND('[1]Multi-Field'!$E$78=[1]Lists!BF97,'[1]Multi-Field'!$F$78="undrained"),BH97,""))</f>
        <v/>
      </c>
      <c r="EI97" s="409" t="str">
        <f>IF(AND('[1]Multi-Field'!$E$79=[1]Lists!BF97,'[1]Multi-Field'!$F$79="Drained"),BI97,IF(AND('[1]Multi-Field'!$E$79=[1]Lists!BF97,'[1]Multi-Field'!$F$79="undrained"),BH97,""))</f>
        <v/>
      </c>
      <c r="EJ97" s="409" t="str">
        <f>IF(AND('[1]Multi-Field'!$E$80=[1]Lists!BF97,'[1]Multi-Field'!$F$80="Drained"),BI97,IF(AND('[1]Multi-Field'!$E$80=[1]Lists!BF97,'[1]Multi-Field'!$F$80="undrained"),BH97,""))</f>
        <v/>
      </c>
      <c r="EK97" s="409" t="str">
        <f>IF(AND('[1]Multi-Field'!$E$81=[1]Lists!BF97,'[1]Multi-Field'!$F$81="Drained"),BI97,IF(AND('[1]Multi-Field'!$E$81=[1]Lists!BF97,'[1]Multi-Field'!$F$81="undrained"),BH97,""))</f>
        <v/>
      </c>
      <c r="EL97" s="409" t="str">
        <f>IF(AND('[1]Multi-Field'!$E$82=[1]Lists!BF97,'[1]Multi-Field'!$F$82="Drained"),BI97,IF(AND('[1]Multi-Field'!$E$82=[1]Lists!BF97,'[1]Multi-Field'!$F$82="undrained"),BH97,""))</f>
        <v/>
      </c>
      <c r="EM97" s="409" t="str">
        <f>IF(AND('[1]Multi-Field'!$E$83=[1]Lists!BF97,'[1]Multi-Field'!$F$83="Drained"),BI97,IF(AND('[1]Multi-Field'!$E$83=[1]Lists!BF97,'[1]Multi-Field'!$F$83="undrained"),BH97,""))</f>
        <v/>
      </c>
      <c r="EN97" s="409" t="str">
        <f>IF(AND('[1]Multi-Field'!$E$84=[1]Lists!BF97,'[1]Multi-Field'!$F$84="Drained"),BI97,IF(AND('[1]Multi-Field'!$E$84=[1]Lists!BF97,'[1]Multi-Field'!$F$84="undrained"),BH97,""))</f>
        <v/>
      </c>
      <c r="EO97" s="409" t="str">
        <f>IF(AND('[1]Multi-Field'!$E$85=[1]Lists!BF97,'[1]Multi-Field'!$F$85="Drained"),BI97,IF(AND('[1]Multi-Field'!$E$85=[1]Lists!BF97,'[1]Multi-Field'!$F$85="undrained"),BH97,""))</f>
        <v/>
      </c>
      <c r="EP97" s="409" t="str">
        <f>IF(AND('[1]Multi-Field'!$E$86=[1]Lists!BF97,'[1]Multi-Field'!$F$86="Drained"),BI97,IF(AND('[1]Multi-Field'!$E$86=[1]Lists!BF97,'[1]Multi-Field'!$F$86="undrained"),BH97,""))</f>
        <v/>
      </c>
      <c r="EQ97" s="409" t="str">
        <f>IF(AND('[1]Multi-Field'!$E$87=[1]Lists!BF97,'[1]Multi-Field'!$F$87="Drained"),BI97,IF(AND('[1]Multi-Field'!$E$87=[1]Lists!BF97,'[1]Multi-Field'!$F$87="undrained"),BH97,""))</f>
        <v/>
      </c>
      <c r="ER97" s="409" t="str">
        <f>IF(AND('[1]Multi-Field'!$E$88=[1]Lists!BF97,'[1]Multi-Field'!$F$88="Drained"),BI97,IF(AND('[1]Multi-Field'!$E$88=[1]Lists!BF97,'[1]Multi-Field'!$F$88="undrained"),BH97,""))</f>
        <v/>
      </c>
      <c r="ES97" s="409" t="str">
        <f>IF(AND('[1]Multi-Field'!$E$89=[1]Lists!BF97,'[1]Multi-Field'!$F$89="Drained"),BI97,IF(AND('[1]Multi-Field'!$E$89=[1]Lists!BF97,'[1]Multi-Field'!$F$89="undrained"),BH97,""))</f>
        <v/>
      </c>
      <c r="ET97" s="409" t="str">
        <f>IF(AND('[1]Multi-Field'!$E$90=[1]Lists!BF97,'[1]Multi-Field'!$F$90="Drained"),BI97,IF(AND('[1]Multi-Field'!$E$90=[1]Lists!BF97,'[1]Multi-Field'!$F$90="undrained"),BH97,""))</f>
        <v/>
      </c>
      <c r="EU97" s="409" t="str">
        <f>IF(AND('[1]Multi-Field'!$E$91=[1]Lists!BF97,'[1]Multi-Field'!$F$91="Drained"),BI97,IF(AND('[1]Multi-Field'!$E$91=[1]Lists!BF97,'[1]Multi-Field'!$F$91="undrained"),BH97,""))</f>
        <v/>
      </c>
      <c r="EV97" s="409" t="str">
        <f>IF(AND('[1]Multi-Field'!$E$92=[1]Lists!BF97,'[1]Multi-Field'!$F$92="Drained"),BI97,IF(AND('[1]Multi-Field'!$E$92=[1]Lists!BF97,'[1]Multi-Field'!$F$92="undrained"),BH97,""))</f>
        <v/>
      </c>
      <c r="EW97" s="409" t="str">
        <f>IF(AND('[1]Multi-Field'!$E$93=[1]Lists!BF97,'[1]Multi-Field'!$F$93="Drained"),BI97,IF(AND('[1]Multi-Field'!$E$93=[1]Lists!BF97,'[1]Multi-Field'!$F$93="undrained"),BH97,""))</f>
        <v/>
      </c>
      <c r="EX97" s="409" t="str">
        <f>IF(AND('[1]Multi-Field'!$E$94=[1]Lists!BF97,'[1]Multi-Field'!$F$94="Drained"),BI97,IF(AND('[1]Multi-Field'!$E$94=[1]Lists!BF97,'[1]Multi-Field'!$F$94="undrained"),BH97,""))</f>
        <v/>
      </c>
      <c r="EY97" s="409" t="str">
        <f>IF(AND('[1]Multi-Field'!$E$95=[1]Lists!BF97,'[1]Multi-Field'!$F$95="Drained"),BI97,IF(AND('[1]Multi-Field'!$E$95=[1]Lists!BF97,'[1]Multi-Field'!$F$95="undrained"),BH97,""))</f>
        <v/>
      </c>
      <c r="EZ97" s="409" t="str">
        <f>IF(AND('[1]Multi-Field'!$E$96=[1]Lists!BF97,'[1]Multi-Field'!$F$96="Drained"),BI97,IF(AND('[1]Multi-Field'!$E$96=[1]Lists!BF97,'[1]Multi-Field'!$F$96="undrained"),BH97,""))</f>
        <v/>
      </c>
      <c r="FA97" s="409" t="str">
        <f>IF(AND('[1]Multi-Field'!$E$97=[1]Lists!BF97,'[1]Multi-Field'!$F$97="Drained"),BI97,IF(AND('[1]Multi-Field'!$E$97=[1]Lists!BF97,'[1]Multi-Field'!$F$97="undrained"),BH97,""))</f>
        <v/>
      </c>
      <c r="FB97" s="409">
        <f>IF(AND('[1]Multi-Field'!$E$98=[1]Lists!BF97,'[1]Multi-Field'!$F$98="Drained"),BI97,IF(AND('[1]Multi-Field'!$E$98=[1]Lists!BF97,'[1]Multi-Field'!$F$98="undrained"),BH97,""))</f>
        <v>3.5</v>
      </c>
      <c r="FC97" s="409" t="str">
        <f>IF(AND('[1]Multi-Field'!$E$99=[1]Lists!BF97,'[1]Multi-Field'!$F$99="Drained"),BI97,IF(AND('[1]Multi-Field'!$E$99=[1]Lists!BF97,'[1]Multi-Field'!$F$99="undrained"),BH97,""))</f>
        <v/>
      </c>
      <c r="FD97" s="409" t="str">
        <f>IF(AND('[1]Multi-Field'!$E$100=[1]Lists!BF97,'[1]Multi-Field'!$F$100="Drained"),BI97,IF(AND('[1]Multi-Field'!$E$100=[1]Lists!BF97,'[1]Multi-Field'!$F$100="undrained"),BH97,""))</f>
        <v/>
      </c>
      <c r="FE97" s="409" t="str">
        <f>IF(AND('[1]Multi-Field'!$E$101=[1]Lists!BF97,'[1]Multi-Field'!$F$101="Drained"),BI97,IF(AND('[1]Multi-Field'!$E$101=[1]Lists!BF97,'[1]Multi-Field'!$F$101="undrained"),BH97,""))</f>
        <v/>
      </c>
      <c r="FF97" s="409" t="str">
        <f>IF(AND('[1]Multi-Field'!$E$102=[1]Lists!BF97,'[1]Multi-Field'!$F$102="Drained"),BI97,IF(AND('[1]Multi-Field'!$E$102=[1]Lists!BF97,'[1]Multi-Field'!$F$102="undrained"),BH97,""))</f>
        <v/>
      </c>
      <c r="FG97" s="409" t="str">
        <f>IF(AND('[1]Multi-Field'!$E$103=[1]Lists!BF97,'[1]Multi-Field'!$F$103="Drained"),BI97,IF(AND('[1]Multi-Field'!$E$103=[1]Lists!BF97,'[1]Multi-Field'!$F$103="undrained"),BH97,""))</f>
        <v/>
      </c>
      <c r="FH97" s="409" t="str">
        <f>IF(AND('[1]Multi-Field'!$E$104=[1]Lists!BF97,'[1]Multi-Field'!$F$104="Drained"),BI97,IF(AND('[1]Multi-Field'!$E$104=[1]Lists!BF97,'[1]Multi-Field'!$F$104="undrained"),BH97,""))</f>
        <v/>
      </c>
      <c r="FI97" s="409" t="str">
        <f>IF(AND('[1]Multi-Field'!$E$105=[1]Lists!BF97,'[1]Multi-Field'!$F$105="Drained"),BI97,IF(AND('[1]Multi-Field'!$E$105=[1]Lists!BF97,'[1]Multi-Field'!$F$105="undrained"),BH97,""))</f>
        <v/>
      </c>
      <c r="FJ97" s="409" t="str">
        <f>IF(AND('[1]Multi-Field'!$E$106=[1]Lists!BF97,'[1]Multi-Field'!$F$106="Drained"),BI97,IF(AND('[1]Multi-Field'!$E$106=[1]Lists!BF97,'[1]Multi-Field'!$F$106="undrained"),BH97,""))</f>
        <v/>
      </c>
      <c r="FK97" s="409" t="str">
        <f>IF(AND('[1]Multi-Field'!$E$107=[1]Lists!BF97,'[1]Multi-Field'!$F$107="Drained"),BI97,IF(AND('[1]Multi-Field'!$E$107=[1]Lists!BF97,'[1]Multi-Field'!$F$107="undrained"),BH97,""))</f>
        <v/>
      </c>
      <c r="FL97" s="409" t="str">
        <f>IF(AND('[1]Multi-Field'!$E$108=[1]Lists!BF97,'[1]Multi-Field'!$F$108="Drained"),BI97,IF(AND('[1]Multi-Field'!$E$108=[1]Lists!BF97,'[1]Multi-Field'!$F$108="undrained"),BH97,""))</f>
        <v/>
      </c>
      <c r="FM97" s="409" t="str">
        <f>IF(AND('[1]Multi-Field'!$E$109=[1]Lists!BF97,'[1]Multi-Field'!$F$109="Drained"),BI97,IF(AND('[1]Multi-Field'!$E$109=[1]Lists!BF97,'[1]Multi-Field'!$F$109="undrained"),BH97,""))</f>
        <v/>
      </c>
      <c r="FN97" s="409" t="str">
        <f>IF(AND('[1]Multi-Field'!$E$110=[1]Lists!BF97,'[1]Multi-Field'!$F$110="Drained"),BI97,IF(AND('[1]Multi-Field'!$E$110=[1]Lists!BF97,'[1]Multi-Field'!$F$110="undrained"),BH97,""))</f>
        <v/>
      </c>
      <c r="FO97" s="409" t="str">
        <f>IF(AND('[1]Multi-Field'!$E$111=[1]Lists!BF97,'[1]Multi-Field'!$F$111="Drained"),BI97,IF(AND('[1]Multi-Field'!$E$111=[1]Lists!BF97,'[1]Multi-Field'!$F$111="undrained"),BH97,""))</f>
        <v/>
      </c>
      <c r="FP97" s="409" t="str">
        <f>IF(AND('[1]Multi-Field'!$E$112=[1]Lists!BF97,'[1]Multi-Field'!$F$112="Drained"),BI97,IF(AND('[1]Multi-Field'!$E$112=[1]Lists!BF97,'[1]Multi-Field'!$F$112="undrained"),BH97,""))</f>
        <v/>
      </c>
      <c r="FQ97" s="409" t="str">
        <f>IF(AND('[1]Multi-Field'!$E$113=[1]Lists!BF97,'[1]Multi-Field'!$F$113="Drained"),BI97,IF(AND('[1]Multi-Field'!$E$113=[1]Lists!BF97,'[1]Multi-Field'!$F$113="undrained"),BH97,""))</f>
        <v/>
      </c>
      <c r="FR97" s="409" t="str">
        <f>IF(AND('[1]Multi-Field'!$E$114=[1]Lists!BF97,'[1]Multi-Field'!$F$114="Drained"),BI97,IF(AND('[1]Multi-Field'!$E$114=[1]Lists!BF97,'[1]Multi-Field'!$F$114="undrained"),BH97,""))</f>
        <v/>
      </c>
      <c r="FS97" s="409" t="str">
        <f>IF(AND('[1]Multi-Field'!$E$115=[1]Lists!BF97,'[1]Multi-Field'!$F$115="Drained"),BI97,IF(AND('[1]Multi-Field'!$E$115=[1]Lists!BF97,'[1]Multi-Field'!$F$115="undrained"),BH97,""))</f>
        <v/>
      </c>
      <c r="FT97" s="409" t="str">
        <f>IF(AND('[1]Multi-Field'!$E$116=[1]Lists!BF97,'[1]Multi-Field'!$F$116="Drained"),BI97,IF(AND('[1]Multi-Field'!$E$116=[1]Lists!BF97,'[1]Multi-Field'!$F$116="undrained"),BH97,""))</f>
        <v/>
      </c>
      <c r="FU97" s="409" t="str">
        <f>IF(AND('[1]Multi-Field'!$E$117=[1]Lists!BF97,'[1]Multi-Field'!$F$117="Drained"),BI97,IF(AND('[1]Multi-Field'!$E$117=[1]Lists!BF97,'[1]Multi-Field'!$F$117="undrained"),BH97,""))</f>
        <v/>
      </c>
      <c r="FV97" s="409" t="str">
        <f>IF(AND('[1]Multi-Field'!$E$118=[1]Lists!BF97,'[1]Multi-Field'!$F$118="Drained"),BI97,IF(AND('[1]Multi-Field'!$E$118=[1]Lists!BF97,'[1]Multi-Field'!$F$118="undrained"),BH97,""))</f>
        <v/>
      </c>
      <c r="FW97" s="409" t="str">
        <f>IF(AND('[1]Multi-Field'!$E$119=[1]Lists!BF97,'[1]Multi-Field'!$F$119="Drained"),BI97,IF(AND('[1]Multi-Field'!$E$119=[1]Lists!BF97,'[1]Multi-Field'!$F$119="undrained"),BH97,""))</f>
        <v/>
      </c>
      <c r="FX97" s="409" t="str">
        <f>IF(AND('[1]Multi-Field'!$E$120=[1]Lists!BF97,'[1]Multi-Field'!$F$120="Drained"),BI97,IF(AND('[1]Multi-Field'!$E$120=[1]Lists!BF97,'[1]Multi-Field'!$F$120="undrained"),BH97,""))</f>
        <v/>
      </c>
      <c r="FZ97" t="s">
        <v>881</v>
      </c>
      <c r="GC97" s="4">
        <f>'[1]Multi-Field'!B95</f>
        <v>0</v>
      </c>
      <c r="GD97" s="73" t="str">
        <f>IF(OR('[1]Multi-Field'!Q95=$FZ$43,'[1]Multi-Field'!Q95=$FZ$44),'[1]Multi-Field'!BS95,"")</f>
        <v/>
      </c>
      <c r="GE97" s="4" t="str">
        <f>IF(AND(OR('[1]Multi-Field'!Q95=$FZ$86,'[1]Multi-Field'!Q95=$FZ$94,'[1]Multi-Field'!Q95=$FZ$87,'[1]Multi-Field'!Q95=[1]Lists!$FZ$93,'[1]Multi-Field'!Q95=$FZ$59),'[1]Multi-Field'!BS95&gt;50),'[1]Multi-Field'!BS95*0.8,IF(AND(OR('[1]Multi-Field'!Q95=$FZ$86,'[1]Multi-Field'!Q95=$FZ$94,'[1]Multi-Field'!Q95=$FZ$87,'[1]Multi-Field'!Q95=[1]Lists!$FZ$93,'[1]Multi-Field'!Q95=[1]Lists!$FZ$59),'[1]Multi-Field'!BS95&lt;50),'[1]Multi-Field'!BS95,""))</f>
        <v/>
      </c>
      <c r="GF97" s="4" t="str">
        <f>IF(OR('[1]Multi-Field'!Q95=[1]Lists!$FZ$7,'[1]Multi-Field'!Q95=[1]Lists!$FZ$5,'[1]Multi-Field'!Q95=[1]Lists!$FZ$24,'[1]Multi-Field'!Q95=[1]Lists!$FZ$10,'[1]Multi-Field'!Q95=[1]Lists!$FZ$8, '[1]Multi-Field'!Q95=[1]Lists!$FZ$25, '[1]Multi-Field'!Q95=[1]Lists!$FZ$23, '[1]Multi-Field'!Q95= [1]Lists!$FZ$47, '[1]Multi-Field'!Q95=[1]Lists!$FZ$49, '[1]Multi-Field'!Q95=[1]Lists!$FZ$48,'[1]Multi-Field'!Q95=[1]Lists!$FZ$3, '[1]Multi-Field'!Q95=[1]Lists!$FZ$14,'[1]Multi-Field'!Q95=[1]Lists!$FZ$36, '[1]Multi-Field'!Q95=[1]Lists!$FZ$41,'[1]Multi-Field'!Q95=[1]Lists!$FZ$42),0,"")</f>
        <v/>
      </c>
      <c r="GG97" s="4" t="str">
        <f>IF(OR('[1]Multi-Field'!Q95=[1]Lists!$FZ$6,'[1]Multi-Field'!Q95=[1]Lists!$FZ$4, '[1]Multi-Field'!Q124=[1]Lists!$FZ$11, '[1]Multi-Field'!Q95=[1]Lists!$FZ$1),100*IF('[1]Multi-Field'!U95=onepercent,0.75,IF('[1]Multi-Field'!U95=onetotwentyfivepercent,0.4,IF(OR('[1]Multi-Field'!U95=twentysixtofiftypercent,'[1]Multi-Field'!U95=greaterthanfiftypercent),0,""))),"")</f>
        <v/>
      </c>
      <c r="GH97" s="4" t="str">
        <f>IF(OR('[1]Multi-Field'!Q95=[1]Lists!$FZ$53,'[1]Multi-Field'!Q95=[1]Lists!$FZ$55), 50,IF('[1]Multi-Field'!Q95=[1]Lists!$FZ$54,225,IF('[1]Multi-Field'!Q95=[1]Lists!$FZ$56,75,"")))</f>
        <v/>
      </c>
      <c r="GI97" s="4" t="e">
        <f>#VALUE!</f>
        <v>#VALUE!</v>
      </c>
      <c r="GJ97" s="4" t="e">
        <f>#VALUE!</f>
        <v>#VALUE!</v>
      </c>
      <c r="GK97" s="4" t="str">
        <f>IF('[1]Multi-Field'!Q95=[1]Lists!$FZ$95,'[1]Multi-Field'!BS95*0.66,"")</f>
        <v/>
      </c>
      <c r="GM97" s="4" t="str">
        <f>IF(OR('[1]Multi-Field'!Q95=[1]Lists!$FZ$26,'[1]Multi-Field'!Q95=[1]Lists!$FZ$84),20,"")</f>
        <v/>
      </c>
      <c r="GN97" s="4" t="str">
        <f>IF(OR('[1]Multi-Field'!Q95=[1]Lists!$FZ$88,'[1]Multi-Field'!Q95=[1]Lists!$FZ$57),0,"")</f>
        <v/>
      </c>
      <c r="GO97" s="4" t="str">
        <f>IF(OR('[1]Multi-Field'!Q95=[1]Lists!$FZ$69,'[1]Multi-Field'!Q95=[1]Lists!$FZ$71,'[1]Multi-Field'!Q95=[1]Lists!$FZ$105),50,"")</f>
        <v/>
      </c>
      <c r="GP97" s="4" t="str">
        <f>IF(OR('[1]Multi-Field'!Q95=[1]Lists!$FZ$75,'[1]Multi-Field'!Q95=[1]Lists!$FZ$70),75,"")</f>
        <v/>
      </c>
      <c r="GQ97" s="4">
        <f>IF('[1]Multi-Field'!Q95=[1]Lists!$FZ$72,150,"")</f>
        <v>150</v>
      </c>
      <c r="GR97" s="4" t="str">
        <f>IF(OR('[1]Multi-Field'!Q95=[1]Lists!$FZ$74,'[1]Multi-Field'!Q95=[1]Lists!$FZ$73),40,"")</f>
        <v/>
      </c>
      <c r="GS97" s="4" t="str">
        <f>IF('[1]Multi-Field'!Q95=[1]Lists!$FZ$99,80,"")</f>
        <v/>
      </c>
      <c r="GT97" s="4" t="str">
        <f>IF('[1]Multi-Field'!Q95=[1]Lists!$FZ$106,70,"")</f>
        <v/>
      </c>
      <c r="GU97" s="4" t="e">
        <f t="shared" si="16"/>
        <v>#VALUE!</v>
      </c>
    </row>
    <row r="98" spans="1:203" ht="13.5" customHeight="1">
      <c r="A98" s="7" t="s">
        <v>185</v>
      </c>
      <c r="B98" s="7"/>
      <c r="C98" s="7"/>
      <c r="D98" s="8">
        <v>70</v>
      </c>
      <c r="E98" s="8">
        <f t="shared" si="12"/>
        <v>70</v>
      </c>
      <c r="F98" s="8">
        <f t="shared" si="13"/>
        <v>70</v>
      </c>
      <c r="G98" s="8">
        <v>70</v>
      </c>
      <c r="H98" s="8">
        <v>75</v>
      </c>
      <c r="I98" s="8">
        <f t="shared" si="17"/>
        <v>75</v>
      </c>
      <c r="J98" s="8">
        <f t="shared" si="18"/>
        <v>75</v>
      </c>
      <c r="K98" s="8">
        <v>75</v>
      </c>
      <c r="L98" s="8">
        <v>135</v>
      </c>
      <c r="M98" s="8">
        <f t="shared" si="14"/>
        <v>135</v>
      </c>
      <c r="N98" s="8">
        <f t="shared" si="15"/>
        <v>135</v>
      </c>
      <c r="O98" s="8">
        <v>135</v>
      </c>
      <c r="P98" s="391">
        <v>73</v>
      </c>
      <c r="Q98" s="394"/>
      <c r="R98" s="395" t="b">
        <f>IF(OR('Multi-Field'!AA75=Lists!$AC$42,'Multi-Field'!AA75=Lists!$AC$43),IF('Multi-Field'!Z75="x",(IF('Multi-Field'!AC75=Lists!$Q$11,Lists!$R$11,IF('Multi-Field'!AC75=Lists!$Q$12,Lists!$R$12,IF('Multi-Field'!AC75=Lists!$Q$13,Lists!$R$13,IF('Multi-Field'!AC75=Lists!$Q$14,Lists!$R$14))))),IF('Multi-Field'!X75="x",(IF('Multi-Field'!AC75=Lists!$Q$11,Lists!$S$11,IF('Multi-Field'!AC75=Lists!$Q$12,Lists!$S$12,IF('Multi-Field'!AC75=Lists!$Q$13,Lists!$S$13,IF('Multi-Field'!AC75=Lists!$Q$14,Lists!$S$14))))),IF('Multi-Field'!V75="x",(IF('Multi-Field'!AC75=Lists!$Q$11,Lists!$T$11,IF('Multi-Field'!AC75=Lists!$Q$12,Lists!$T$12,IF('Multi-Field'!AC75=Lists!$Q$13,Lists!$T$13,IF('Multi-Field'!AC75=Lists!$Q$14,Lists!$T$14))))),0))))</f>
        <v>0</v>
      </c>
      <c r="S98" s="395" t="str">
        <f t="shared" si="26"/>
        <v/>
      </c>
      <c r="T98" s="395"/>
      <c r="U98" s="396"/>
      <c r="V98" s="383">
        <f>IF(OR('Multi-Field'!AI84=$U$4,'Multi-Field'!AI84=$U$5,'Multi-Field'!AI84=$U$6,'Multi-Field'!AI84=$U$7,'Multi-Field'!AI84=$U$8,'Multi-Field'!AI84=$U$9),(IF('Multi-Field'!AJ84=$V$2,100,IF('Multi-Field'!AJ84=$V$3,65,IF('Multi-Field'!AJ84=$V$4,53,IF('Multi-Field'!AJ84=$V$5,41,IF('Multi-Field'!AJ84=$V$6,23,IF('Multi-Field'!AJ84=$V$7,0,0))))))),0)</f>
        <v>0</v>
      </c>
      <c r="W98" s="383" t="str">
        <f>IF(AND(OR('Multi-Field'!AF84=$S$3,'Multi-Field'!AF84=S86,'Multi-Field'!AF84=$S$7),'Multi-Field'!AN84&lt;18,'Multi-Field'!AN84&gt;0),35,IF('Multi-Field'!AF84=$S$4,55,IF(AND('Multi-Field'!AF84=$S$6,'Multi-Field'!AN84&lt;18),30,IF(AND('Multi-Field'!AN84&gt;17,OR('Multi-Field'!AF84=$S$3,'Multi-Field'!AF84=$S$5,'Multi-Field'!AF84= $S$6,'Multi-Field'!AF84=$S$7)),25,"0"))))</f>
        <v>0</v>
      </c>
      <c r="X98" s="383">
        <f>IF(OR('Multi-Field'!BA84=$U$4,'Multi-Field'!BA84=$U$5,'Multi-Field'!BA84=$U$6,'Multi-Field'!BA84=U88,'Multi-Field'!BA84=$U$8,'Multi-Field'!BA84=$U$9),(IF('Multi-Field'!BB84=$V$2,100,IF('Multi-Field'!BB84=$V$3,65,IF('Multi-Field'!BB84=$V$4,53,IF('Multi-Field'!BB84=$V$5,41,IF('Multi-Field'!BB84=$V$6,23,IF('Multi-Field'!BB84=$V$7,0,0))))))),0)</f>
        <v>0</v>
      </c>
      <c r="Y98" s="383" t="str">
        <f>IF(AND(OR('Multi-Field'!AX84=$S$3,'Multi-Field'!AX84=$S$5,'Multi-Field'!AX84=$S$7),'Multi-Field'!BF84&lt;18),35,IF('Multi-Field'!AX84=$S$4,55,IF(AND('Multi-Field'!AX84=$S$6,'Multi-Field'!BF84&lt;18),30,IF(AND('Multi-Field'!BF84&gt;17,OR('Multi-Field'!AX84=$S$3,'Multi-Field'!AX84=$S$5,'Multi-Field'!AX84=$S$6,'Multi-Field'!AX84=$S$7)),25,"0"))))</f>
        <v>0</v>
      </c>
      <c r="Z98" s="383">
        <v>82</v>
      </c>
      <c r="AC98" t="s">
        <v>883</v>
      </c>
      <c r="AI98" s="384">
        <f>'[1]Multi-Field'!B94</f>
        <v>0</v>
      </c>
      <c r="AJ98" s="385" t="e">
        <f>#VALUE!</f>
        <v>#VALUE!</v>
      </c>
      <c r="AK98" s="385" t="e">
        <f>#VALUE!</f>
        <v>#VALUE!</v>
      </c>
      <c r="AL98" s="385" t="e">
        <f>IF(AK98="","",IF('[1]Multi-Field'!AU94=20,10,IF(AK98-30&lt;0,0,AK98-30)))</f>
        <v>#VALUE!</v>
      </c>
      <c r="AM98" s="385" t="e">
        <f>#VALUE!</f>
        <v>#VALUE!</v>
      </c>
      <c r="AN98" s="385" t="e">
        <f t="shared" si="23"/>
        <v>#VALUE!</v>
      </c>
      <c r="AO98" s="385" t="e">
        <f>#VALUE!</f>
        <v>#VALUE!</v>
      </c>
      <c r="AP98" s="385" t="e">
        <f>#VALUE!</f>
        <v>#VALUE!</v>
      </c>
      <c r="AQ98" s="385" t="e">
        <f>#VALUE!</f>
        <v>#VALUE!</v>
      </c>
      <c r="AR98" s="385" t="e">
        <f>#VALUE!</f>
        <v>#VALUE!</v>
      </c>
      <c r="AS98" s="385" t="e">
        <f>IF(AR98="","",IF('[1]Multi-Field'!AU94&gt;9,0,AR98-15))</f>
        <v>#VALUE!</v>
      </c>
      <c r="AT98" s="385" t="e">
        <f>#VALUE!</f>
        <v>#VALUE!</v>
      </c>
      <c r="AU98" s="385" t="e">
        <f>#VALUE!</f>
        <v>#VALUE!</v>
      </c>
      <c r="AV98" s="385" t="e">
        <f>IF(AU98="","",IF('[1]Multi-Field'!AU94=9&gt;9,0,AU98-35))</f>
        <v>#VALUE!</v>
      </c>
      <c r="AW98" s="385" t="e">
        <f>#VALUE!</f>
        <v>#VALUE!</v>
      </c>
      <c r="AX98" s="385" t="e">
        <f t="shared" si="24"/>
        <v>#VALUE!</v>
      </c>
      <c r="AY98" s="385" t="str">
        <f>IF('[1]Multi-Field'!AU94="","",IF('[1]Multi-Field'!AU94&lt;1,100,IF('[1]Multi-Field'!AU94=1,75,IF('[1]Multi-Field'!AU94=2,50,IF('[1]Multi-Field'!AU94=3,25,IF('[1]Multi-Field'!AU94&gt;3,0,""))))))</f>
        <v/>
      </c>
      <c r="AZ98" s="385" t="str">
        <f t="shared" si="25"/>
        <v/>
      </c>
      <c r="BA98" s="385" t="e">
        <f>#VALUE!</f>
        <v>#VALUE!</v>
      </c>
      <c r="BB98" s="385" t="e">
        <f>IF(BA98="","",IF(AND('[1]Multi-Field'!AU94&lt;40,'[1]Multi-Field'!AU94&gt;9),40,IF('[1]Multi-Field'!AU94&gt;39,0,BA98+5)))</f>
        <v>#VALUE!</v>
      </c>
      <c r="BC98" s="386" t="e">
        <f t="shared" si="22"/>
        <v>#VALUE!</v>
      </c>
      <c r="BD98" s="283">
        <v>0.3</v>
      </c>
      <c r="BE98" s="283">
        <v>0.69</v>
      </c>
      <c r="BF98" s="411" t="s">
        <v>1269</v>
      </c>
      <c r="BG98" s="412">
        <v>2</v>
      </c>
      <c r="BH98" s="412">
        <v>5.5</v>
      </c>
      <c r="BI98" s="412">
        <v>5.5</v>
      </c>
      <c r="BJ98" s="409" t="e">
        <f>IF(AND('[1]Single Field'!#REF!=[1]Lists!BF98,'[1]Single Field'!#REF!="Drained"),"x",IF(AND('[1]Single Field'!#REF!=[1]Lists!BF98,'[1]Single Field'!#REF!="Undrained"),O,""))</f>
        <v>#REF!</v>
      </c>
      <c r="BK98" s="409" t="str">
        <f>IF(AND('[1]Multi-Field'!$E$3=[1]Lists!BF98,'[1]Multi-Field'!$F$3="Drained"),BI98,IF(AND('[1]Multi-Field'!$E$3=BF98,'[1]Multi-Field'!$F$3="undrained"),BH98,""))</f>
        <v/>
      </c>
      <c r="BL98" s="409" t="str">
        <f>IF(AND('[1]Multi-Field'!$E$4=BF98,'[1]Multi-Field'!$F$4="Drained"),BI98,IF(AND('[1]Multi-Field'!$E$4=BF98,'[1]Multi-Field'!$F$4="undrained"),BH98,""))</f>
        <v/>
      </c>
      <c r="BM98" s="409" t="str">
        <f>IF(AND('[1]Multi-Field'!$E$5=BF98,'[1]Multi-Field'!$F$5="Drained"),BI98,IF(AND('[1]Multi-Field'!$E$5=BF98,'[1]Multi-Field'!$F$5="undrained"),BH98,""))</f>
        <v/>
      </c>
      <c r="BN98" s="409" t="str">
        <f>IF(AND('[1]Multi-Field'!$E$6=BF98,'[1]Multi-Field'!$F$6="Drained"),BI98,IF(AND('[1]Multi-Field'!$E$6=BF98,'[1]Multi-Field'!$F$6="undrained"),BH98,""))</f>
        <v/>
      </c>
      <c r="BO98" s="409" t="str">
        <f>IF(AND('[1]Multi-Field'!$E$7=BF98,'[1]Multi-Field'!$F$7="Drained"),BI98,IF(AND('[1]Multi-Field'!$E$7=BF98,'[1]Multi-Field'!$F$7="undrained"),BH98,""))</f>
        <v/>
      </c>
      <c r="BP98" s="409" t="str">
        <f>IF(AND('[1]Multi-Field'!$E$8=BF98,'[1]Multi-Field'!$F$8="Drained"),BI98,IF(AND('[1]Multi-Field'!$E$8=BF98,'[1]Multi-Field'!$F$8="undrained"),BH98,""))</f>
        <v/>
      </c>
      <c r="BQ98" s="409" t="str">
        <f>IF(AND('[1]Multi-Field'!$E$9=BF98,'[1]Multi-Field'!$F$9="Drained"),BI98,IF(AND('[1]Multi-Field'!$E$9=BF98,'[1]Multi-Field'!$F$9="undrained"),BH98,""))</f>
        <v/>
      </c>
      <c r="BR98" s="409" t="str">
        <f>IF(AND('[1]Multi-Field'!$E$10=BF98,'[1]Multi-Field'!$F$10="Drained"),BI98,IF(AND('[1]Multi-Field'!$E$10=BF98,'[1]Multi-Field'!$F$10="undrained"),BH98,""))</f>
        <v/>
      </c>
      <c r="BS98" s="409" t="str">
        <f>IF(AND('[1]Multi-Field'!$E$11=BF98,'[1]Multi-Field'!$F$11="Drained"),BI98,IF(AND('[1]Multi-Field'!$E$11=BF98,'[1]Multi-Field'!$F$11="undrained"),BH98,""))</f>
        <v/>
      </c>
      <c r="BT98" s="409" t="str">
        <f>IF(AND('[1]Multi-Field'!$E$12=BF98,'[1]Multi-Field'!$F$12="Drained"),BI98,IF(AND('[1]Multi-Field'!$E$12=BF98,'[1]Multi-Field'!$F$12="undrained"),BH98,""))</f>
        <v/>
      </c>
      <c r="BU98" s="409" t="str">
        <f>IF(AND('[1]Multi-Field'!$E$13=BF98,'[1]Multi-Field'!$F$13="Drained"),BI98,IF(AND('[1]Multi-Field'!$E$3=BF98,'[1]Multi-Field'!$F$13="undrained"),BH98,""))</f>
        <v/>
      </c>
      <c r="BV98" s="409" t="str">
        <f>IF(AND('[1]Multi-Field'!$E$14=BF98,'[1]Multi-Field'!$F$14="Drained"),BI98,IF(AND('[1]Multi-Field'!$E$14=BF98,'[1]Multi-Field'!$F$14="undrained"),BH98,""))</f>
        <v/>
      </c>
      <c r="BW98" s="409" t="str">
        <f>IF(AND('[1]Multi-Field'!$E$15=BF98,'[1]Multi-Field'!$F$15="Drained"),BI98,IF(AND('[1]Multi-Field'!$E$15=BF98,'[1]Multi-Field'!$F$15="undrained"),BH98,""))</f>
        <v/>
      </c>
      <c r="BX98" s="409" t="str">
        <f>IF(AND('[1]Multi-Field'!$E$16=[1]Lists!BF98,'[1]Multi-Field'!$F$16="Drained"),BI98,IF(AND('[1]Multi-Field'!$E$16=[1]Lists!BF98,'[1]Multi-Field'!$F$16="undrained"),BH98,""))</f>
        <v/>
      </c>
      <c r="BY98" s="409" t="str">
        <f>IF(AND('[1]Multi-Field'!$E$17=[1]Lists!BF98,'[1]Multi-Field'!$F$17="Drained"),BI98,IF(AND('[1]Multi-Field'!$E$17=[1]Lists!BF98,'[1]Multi-Field'!$F$17="undrained"),BH98,""))</f>
        <v/>
      </c>
      <c r="BZ98" s="409" t="str">
        <f>IF(AND('[1]Multi-Field'!$E$18=[1]Lists!BF98,'[1]Multi-Field'!$F$18="Drained"),BI98,IF(AND('[1]Multi-Field'!$E$18=[1]Lists!BF98,'[1]Multi-Field'!$F$18="undrained"),BH98,""))</f>
        <v/>
      </c>
      <c r="CA98" s="409" t="str">
        <f>IF(AND('[1]Multi-Field'!$E$19=[1]Lists!BF98,'[1]Multi-Field'!$F$19="Drained"),BI98,IF(AND('[1]Multi-Field'!$E$19=[1]Lists!BF98,'[1]Multi-Field'!$F$19="undrained"),BH98,""))</f>
        <v/>
      </c>
      <c r="CB98" s="409" t="str">
        <f>IF(AND('[1]Multi-Field'!$E$20=[1]Lists!BF98,'[1]Multi-Field'!$F$20="Drained"),BI98,IF(AND('[1]Multi-Field'!$E$20=[1]Lists!BF98,'[1]Multi-Field'!$F$20="undrained"),BH98,""))</f>
        <v/>
      </c>
      <c r="CC98" s="409" t="str">
        <f>IF(AND('[1]Multi-Field'!$E$21=[1]Lists!BF98,'[1]Multi-Field'!$F$21="Drained"),BI98,IF(AND('[1]Multi-Field'!$E$21=[1]Lists!BF98,'[1]Multi-Field'!$F$21="undrained"),BH98,""))</f>
        <v/>
      </c>
      <c r="CD98" s="409" t="str">
        <f>IF(AND('[1]Multi-Field'!$E$22=[1]Lists!BF98,'[1]Multi-Field'!$F$22="Drained"),BI98,IF(AND('[1]Multi-Field'!$E$22=[1]Lists!BF98,'[1]Multi-Field'!$F$22="undrained"),BH98,""))</f>
        <v/>
      </c>
      <c r="CE98" s="409" t="str">
        <f>IF(AND('[1]Multi-Field'!$E$23=[1]Lists!BF98,'[1]Multi-Field'!$F$23="Drained"),BI98,IF(AND('[1]Multi-Field'!$E$23=[1]Lists!BF98,'[1]Multi-Field'!$F$23="undrained"),BH98,""))</f>
        <v/>
      </c>
      <c r="CF98" s="409" t="str">
        <f>IF(AND('[1]Multi-Field'!$E$24=[1]Lists!BF98,'[1]Multi-Field'!$F$24="Drained"),BI98,IF(AND('[1]Multi-Field'!$E$24=[1]Lists!BF98,'[1]Multi-Field'!$F$24="undrained"),BH98,""))</f>
        <v/>
      </c>
      <c r="CG98" s="409" t="str">
        <f>IF(AND('[1]Multi-Field'!$E$25=[1]Lists!BF98,'[1]Multi-Field'!$F$25="Drained"),BI98,IF(AND('[1]Multi-Field'!$E$25=[1]Lists!BF98,'[1]Multi-Field'!$F$25="undrained"),BH98,""))</f>
        <v/>
      </c>
      <c r="CH98" s="409" t="str">
        <f>IF(AND('[1]Multi-Field'!$E$26=[1]Lists!BF98,'[1]Multi-Field'!$F$26="Drained"),BI98,IF(AND('[1]Multi-Field'!$E$26=[1]Lists!BF98,'[1]Multi-Field'!$F$26="undrained"),BH98,""))</f>
        <v/>
      </c>
      <c r="CI98" s="409" t="str">
        <f>IF(AND('[1]Multi-Field'!$E$27=[1]Lists!BF98,'[1]Multi-Field'!$F$27="Drained"),BI98,IF(AND('[1]Multi-Field'!$E$27=[1]Lists!BF98,'[1]Multi-Field'!$F$27="undrained"),BH98,""))</f>
        <v/>
      </c>
      <c r="CJ98" s="409" t="str">
        <f>IF(AND('[1]Multi-Field'!$E$28=[1]Lists!BF98,'[1]Multi-Field'!$F$28="Drained"),BI98,IF(AND('[1]Multi-Field'!$E$28=[1]Lists!BF98,'[1]Multi-Field'!$F$28="undrained"),BH98,""))</f>
        <v/>
      </c>
      <c r="CK98" s="409" t="str">
        <f>IF(AND('[1]Multi-Field'!$E$29=[1]Lists!BF98,'[1]Multi-Field'!$F$29="Drained"),BI98,IF(AND('[1]Multi-Field'!$E$29=[1]Lists!BF98,'[1]Multi-Field'!$F$29="undrained"),BH98,""))</f>
        <v/>
      </c>
      <c r="CL98" s="409" t="str">
        <f>IF(AND('[1]Multi-Field'!$E$30=[1]Lists!BF98,'[1]Multi-Field'!$F$30="Drained"),BI98,IF(AND('[1]Multi-Field'!$E$30=[1]Lists!BF98,'[1]Multi-Field'!$F$30="undrained"),BH98,""))</f>
        <v/>
      </c>
      <c r="CM98" s="409" t="str">
        <f>IF(AND('[1]Multi-Field'!$E$31=[1]Lists!BF98,'[1]Multi-Field'!$F$31="Drained"),BI98,IF(AND('[1]Multi-Field'!$E$31=[1]Lists!BF98,'[1]Multi-Field'!$F$31="undrained"),BH98,""))</f>
        <v/>
      </c>
      <c r="CN98" s="409" t="str">
        <f>IF(AND('[1]Multi-Field'!$E$32=[1]Lists!BF98,'[1]Multi-Field'!$F$32="Drained"),BI98,IF(AND('[1]Multi-Field'!$E$32=[1]Lists!BF98,'[1]Multi-Field'!$F$32="undrained"),BH98,""))</f>
        <v/>
      </c>
      <c r="CO98" s="409" t="str">
        <f>IF(AND('[1]Multi-Field'!$E$33=[1]Lists!BF98,'[1]Multi-Field'!$F$33="Drained"),BI98,IF(AND('[1]Multi-Field'!$E$33=[1]Lists!BF98,'[1]Multi-Field'!$F$33="undrained"),BH98,""))</f>
        <v/>
      </c>
      <c r="CP98" s="409" t="str">
        <f>IF(AND('[1]Multi-Field'!$E$34=[1]Lists!BF98,'[1]Multi-Field'!$F$34="Drained"),BI98,IF(AND('[1]Multi-Field'!$E$34=[1]Lists!BF98,'[1]Multi-Field'!$F$34="undrained"),BH98,""))</f>
        <v/>
      </c>
      <c r="CQ98" s="409" t="str">
        <f>IF(AND('[1]Multi-Field'!$E$35=[1]Lists!BF98,'[1]Multi-Field'!$F$35="Drained"),BI98,IF(AND('[1]Multi-Field'!$E$35=[1]Lists!BF98,'[1]Multi-Field'!$F$35="undrained"),BH98,""))</f>
        <v/>
      </c>
      <c r="CR98" s="409" t="str">
        <f>IF(AND('[1]Multi-Field'!$E$36=[1]Lists!BF98,'[1]Multi-Field'!$F$36="Drained"),BI98,IF(AND('[1]Multi-Field'!$E$36=[1]Lists!BF98,'[1]Multi-Field'!$F$36="undrained"),BH98,""))</f>
        <v/>
      </c>
      <c r="CS98" s="409" t="str">
        <f>IF(AND('[1]Multi-Field'!$E$37=[1]Lists!BF98,'[1]Multi-Field'!$F$37="Drained"),BI98,IF(AND('[1]Multi-Field'!$E$37=[1]Lists!BF98,'[1]Multi-Field'!$F$37="undrained"),BH98,""))</f>
        <v/>
      </c>
      <c r="CT98" s="409" t="str">
        <f>IF(AND('[1]Multi-Field'!$E$38=[1]Lists!BF98,'[1]Multi-Field'!$F$38="Drained"),BI98,IF(AND('[1]Multi-Field'!$E$38=[1]Lists!BF98,'[1]Multi-Field'!$F$38="undrained"),BH98,""))</f>
        <v/>
      </c>
      <c r="CU98" s="409" t="str">
        <f>IF(AND('[1]Multi-Field'!$E$39=[1]Lists!BF98,'[1]Multi-Field'!$F$39="Drained"),BI98,IF(AND('[1]Multi-Field'!$E$39=[1]Lists!BF98,'[1]Multi-Field'!$F$39="undrained"),BH98,""))</f>
        <v/>
      </c>
      <c r="CV98" s="409" t="str">
        <f>IF(AND('[1]Multi-Field'!$E$40=[1]Lists!BF98,'[1]Multi-Field'!$F$40="Drained"),BI98,IF(AND('[1]Multi-Field'!$E$40=[1]Lists!BF98,'[1]Multi-Field'!$F$40="undrained"),BH98,""))</f>
        <v/>
      </c>
      <c r="CW98" s="409" t="str">
        <f>IF(AND('[1]Multi-Field'!$E$41=[1]Lists!BF98,'[1]Multi-Field'!$F$40="Drained"),BI98,IF(AND('[1]Multi-Field'!$E$40=[1]Lists!BF98,'[1]Multi-Field'!$F$40="undrained"),BH98,""))</f>
        <v/>
      </c>
      <c r="CX98" s="409" t="str">
        <f>IF(AND('[1]Multi-Field'!$E$42=[1]Lists!BF98,'[1]Multi-Field'!$F$42="Drained"),BI98,IF(AND('[1]Multi-Field'!$E$42=[1]Lists!BF98,'[1]Multi-Field'!$F$42="undrained"),BH98,""))</f>
        <v/>
      </c>
      <c r="CY98" s="409" t="str">
        <f>IF(AND('[1]Multi-Field'!$E$43=[1]Lists!BF98,'[1]Multi-Field'!$F$43="Drained"),BI98,IF(AND('[1]Multi-Field'!$E$43=[1]Lists!BF98,'[1]Multi-Field'!$F$43="undrained"),BH98,""))</f>
        <v/>
      </c>
      <c r="CZ98" s="409" t="str">
        <f>IF(AND('[1]Multi-Field'!$E$44=[1]Lists!BF98,'[1]Multi-Field'!$F$44="Drained"),BI98,IF(AND('[1]Multi-Field'!$E$44=[1]Lists!BF98,'[1]Multi-Field'!$F$44="undrained"),BH98,""))</f>
        <v/>
      </c>
      <c r="DA98" s="409" t="str">
        <f>IF(AND('[1]Multi-Field'!$E$45=[1]Lists!BF98,'[1]Multi-Field'!$F$45="Drained"),BI98,IF(AND('[1]Multi-Field'!$E$45=[1]Lists!BF98,'[1]Multi-Field'!$F$45="undrained"),BH98,""))</f>
        <v/>
      </c>
      <c r="DB98" s="409" t="str">
        <f>IF(AND('[1]Multi-Field'!$E$46=[1]Lists!BF98,'[1]Multi-Field'!$F$46="Drained"),BI98,IF(AND('[1]Multi-Field'!$E$46=[1]Lists!BF98,'[1]Multi-Field'!$F$46="undrained"),BH98,""))</f>
        <v/>
      </c>
      <c r="DC98" s="409" t="str">
        <f>IF(AND('[1]Multi-Field'!$E$47=[1]Lists!BF98,'[1]Multi-Field'!$F$47="Drained"),BI98,IF(AND('[1]Multi-Field'!$E$47=[1]Lists!BF98,'[1]Multi-Field'!$F$47="undrained"),BH98,""))</f>
        <v/>
      </c>
      <c r="DD98" s="409" t="str">
        <f>IF(AND('[1]Multi-Field'!$E$48=[1]Lists!BF98,'[1]Multi-Field'!$F$48="Drained"),BI98,IF(AND('[1]Multi-Field'!$E$48=[1]Lists!BF98,'[1]Multi-Field'!$F$48="undrained"),BH98,""))</f>
        <v/>
      </c>
      <c r="DE98" s="409" t="str">
        <f>IF(AND('[1]Multi-Field'!$E$49=[1]Lists!BF98,'[1]Multi-Field'!$F$49="Drained"),BI98,IF(AND('[1]Multi-Field'!$E$49=[1]Lists!BF98,'[1]Multi-Field'!$F$9="undrained"),BH98,""))</f>
        <v/>
      </c>
      <c r="DF98" s="409" t="str">
        <f>IF(AND('[1]Multi-Field'!$E$50=[1]Lists!BF98,'[1]Multi-Field'!$F$50="Drained"),BI98,IF(AND('[1]Multi-Field'!$E$50=[1]Lists!BF98,'[1]Multi-Field'!$F$50="undrained"),BH98,""))</f>
        <v/>
      </c>
      <c r="DG98" s="409" t="str">
        <f>IF(AND('[1]Multi-Field'!$E$51=[1]Lists!BF98,'[1]Multi-Field'!$F$51="Drained"),BI98,IF(AND('[1]Multi-Field'!$E$51=[1]Lists!BF98,'[1]Multi-Field'!$F$51="undrained"),BH98,""))</f>
        <v/>
      </c>
      <c r="DH98" s="409" t="str">
        <f>IF(AND('[1]Multi-Field'!$E$52=[1]Lists!BF98,'[1]Multi-Field'!$F$52="Drained"),BI98,IF(AND('[1]Multi-Field'!$E$52=[1]Lists!BF98,'[1]Multi-Field'!$F$52="undrained"),BH98,""))</f>
        <v/>
      </c>
      <c r="DI98" s="409" t="str">
        <f>IF(AND('[1]Multi-Field'!$E$53=[1]Lists!BF98,'[1]Multi-Field'!$F$53="Drained"),BI98,IF(AND('[1]Multi-Field'!$E$53=[1]Lists!BF98,'[1]Multi-Field'!$F$53="undrained"),BH98,""))</f>
        <v/>
      </c>
      <c r="DJ98" s="409" t="str">
        <f>IF(AND('[1]Multi-Field'!$E$54=[1]Lists!BF98,'[1]Multi-Field'!$F$54="Drained"),BI98,IF(AND('[1]Multi-Field'!$E$54=[1]Lists!BF98,'[1]Multi-Field'!$F$54="undrained"),BH98,""))</f>
        <v/>
      </c>
      <c r="DK98" s="409" t="str">
        <f>IF(AND('[1]Multi-Field'!$E$55=[1]Lists!BF98,'[1]Multi-Field'!$F$55="Drained"),BI98,IF(AND('[1]Multi-Field'!$E$55=[1]Lists!BF98,'[1]Multi-Field'!$F$55="undrained"),BH98,""))</f>
        <v/>
      </c>
      <c r="DL98" s="409" t="str">
        <f>IF(AND('[1]Multi-Field'!$E$56=[1]Lists!BF98,'[1]Multi-Field'!$F$56="Drained"),BI98,IF(AND('[1]Multi-Field'!$E$56=[1]Lists!BF98,'[1]Multi-Field'!$F$56="undrained"),BH98,""))</f>
        <v/>
      </c>
      <c r="DM98" s="409" t="str">
        <f>IF(AND('[1]Multi-Field'!$E$57=[1]Lists!BF98,'[1]Multi-Field'!$F$57="Drained"),BI98,IF(AND('[1]Multi-Field'!$E$57=[1]Lists!BF98,'[1]Multi-Field'!$F$57="undrained"),BH98,""))</f>
        <v/>
      </c>
      <c r="DN98" s="409" t="str">
        <f>IF(AND('[1]Multi-Field'!$E$58=[1]Lists!BF98,'[1]Multi-Field'!$F$58="Drained"),BI98,IF(AND('[1]Multi-Field'!$E$58=[1]Lists!BF98,'[1]Multi-Field'!$F$58="undrained"),BH98,""))</f>
        <v/>
      </c>
      <c r="DO98" s="409" t="str">
        <f>IF(AND('[1]Multi-Field'!$E$59=[1]Lists!BF98,'[1]Multi-Field'!$F$59="Drained"),BI98,IF(AND('[1]Multi-Field'!$E$59=[1]Lists!BF98,'[1]Multi-Field'!$F$59="undrained"),BH98,""))</f>
        <v/>
      </c>
      <c r="DP98" s="409" t="str">
        <f>IF(AND('[1]Multi-Field'!$E$60=[1]Lists!BF98,'[1]Multi-Field'!$F$60="Drained"),BI98,IF(AND('[1]Multi-Field'!$E$60=[1]Lists!BF98,'[1]Multi-Field'!$F$60="undrained"),BH98,""))</f>
        <v/>
      </c>
      <c r="DQ98" s="409" t="str">
        <f>IF(AND('[1]Multi-Field'!$E$61=[1]Lists!BF98,'[1]Multi-Field'!$F$61="Drained"),BI98,IF(AND('[1]Multi-Field'!$E$61=[1]Lists!BF98,'[1]Multi-Field'!$F$61="undrained"),BH98,""))</f>
        <v/>
      </c>
      <c r="DR98" s="409" t="str">
        <f>IF(AND('[1]Multi-Field'!$E$62=[1]Lists!BF98,'[1]Multi-Field'!$F$62="Drained"),BI98,IF(AND('[1]Multi-Field'!$E$62=[1]Lists!BF98,'[1]Multi-Field'!$F$62="undrained"),BH98,""))</f>
        <v/>
      </c>
      <c r="DS98" s="409" t="str">
        <f>IF(AND('[1]Multi-Field'!$E$63=[1]Lists!BF98,'[1]Multi-Field'!$F$63="Drained"),BI98,IF(AND('[1]Multi-Field'!$E$63=[1]Lists!BF98,'[1]Multi-Field'!$F$63="undrained"),BH98,""))</f>
        <v/>
      </c>
      <c r="DT98" s="409" t="str">
        <f>IF(AND('[1]Multi-Field'!$E$64=[1]Lists!BF98,'[1]Multi-Field'!$F$64="Drained"),BI98,IF(AND('[1]Multi-Field'!$E$64=[1]Lists!BF98,'[1]Multi-Field'!$F$64="undrained"),BH98,""))</f>
        <v/>
      </c>
      <c r="DU98" s="409" t="str">
        <f>IF(AND('[1]Multi-Field'!$E$65=[1]Lists!BF98,'[1]Multi-Field'!$F$65="Drained"),BI98,IF(AND('[1]Multi-Field'!$E$65=[1]Lists!BF98,'[1]Multi-Field'!$F$65="undrained"),BH98,""))</f>
        <v/>
      </c>
      <c r="DV98" s="409" t="str">
        <f>IF(AND('[1]Multi-Field'!$E$66=[1]Lists!BF98,'[1]Multi-Field'!$F$66="Drained"),BI98,IF(AND('[1]Multi-Field'!$E$66=[1]Lists!BF98,'[1]Multi-Field'!$F$66="undrained"),BH98,""))</f>
        <v/>
      </c>
      <c r="DW98" s="409" t="str">
        <f>IF(AND('[1]Multi-Field'!$E$67=[1]Lists!BF98,'[1]Multi-Field'!$F$67="Drained"),BI98,IF(AND('[1]Multi-Field'!$E$67=[1]Lists!BF98,'[1]Multi-Field'!$F$67="undrained"),BH98,""))</f>
        <v/>
      </c>
      <c r="DX98" s="409" t="str">
        <f>IF(AND('[1]Multi-Field'!$E$68=[1]Lists!BF98,'[1]Multi-Field'!$F$68="Drained"),BI98,IF(AND('[1]Multi-Field'!$E$68=[1]Lists!BF98,'[1]Multi-Field'!$F$68="undrained"),BH98,""))</f>
        <v/>
      </c>
      <c r="DY98" s="409" t="str">
        <f>IF(AND('[1]Multi-Field'!$E$69=[1]Lists!BF98,'[1]Multi-Field'!$F$69="Drained"),BI98,IF(AND('[1]Multi-Field'!$E$69=[1]Lists!BF98,'[1]Multi-Field'!$F$69="undrained"),BH98,""))</f>
        <v/>
      </c>
      <c r="DZ98" s="409" t="str">
        <f>IF(AND('[1]Multi-Field'!$E$70=[1]Lists!BF98,'[1]Multi-Field'!$F$70="Drained"),BI98,IF(AND('[1]Multi-Field'!$E$70=[1]Lists!BF98,'[1]Multi-Field'!$F$70="undrained"),BH98,""))</f>
        <v/>
      </c>
      <c r="EA98" s="409" t="str">
        <f>IF(AND('[1]Multi-Field'!$E$71=[1]Lists!BF98,'[1]Multi-Field'!$F$71="Drained"),BI98,IF(AND('[1]Multi-Field'!$E$71=[1]Lists!BF98,'[1]Multi-Field'!$F$71="undrained"),BH98,""))</f>
        <v/>
      </c>
      <c r="EB98" s="409" t="str">
        <f>IF(AND('[1]Multi-Field'!$E$72=[1]Lists!BF98,'[1]Multi-Field'!$F$72="Drained"),BI98,IF(AND('[1]Multi-Field'!$E$72=[1]Lists!BF98,'[1]Multi-Field'!$F$72="undrained"),BH98,""))</f>
        <v/>
      </c>
      <c r="EC98" s="409" t="str">
        <f>IF(AND('[1]Multi-Field'!$E$73=[1]Lists!BF98,'[1]Multi-Field'!$F$73="Drained"),BI98,IF(AND('[1]Multi-Field'!$E$73=[1]Lists!BF98,'[1]Multi-Field'!$F$73="undrained"),BH98,""))</f>
        <v/>
      </c>
      <c r="ED98" s="409" t="str">
        <f>IF(AND('[1]Multi-Field'!$E$74=[1]Lists!BF98,'[1]Multi-Field'!$F$74="Drained"),BI98,IF(AND('[1]Multi-Field'!$E$74=[1]Lists!BF98,'[1]Multi-Field'!$F$74="undrained"),BH98,""))</f>
        <v/>
      </c>
      <c r="EE98" s="409" t="str">
        <f>IF(AND('[1]Multi-Field'!$E$75=[1]Lists!BF98,'[1]Multi-Field'!$F$75="Drained"),BI98,IF(AND('[1]Multi-Field'!$E$75=[1]Lists!BF98,'[1]Multi-Field'!$F$75="undrained"),BH98,""))</f>
        <v/>
      </c>
      <c r="EF98" s="409" t="str">
        <f>IF(AND('[1]Multi-Field'!$E$76=[1]Lists!BF98,'[1]Multi-Field'!$F$76="Drained"),BI98,IF(AND('[1]Multi-Field'!$E$76=[1]Lists!BF98,'[1]Multi-Field'!$F$6="undrained"),BH98,""))</f>
        <v/>
      </c>
      <c r="EG98" s="409" t="str">
        <f>IF(AND('[1]Multi-Field'!$E$77=[1]Lists!BF98,'[1]Multi-Field'!$F$77="Drained"),BI98,IF(AND('[1]Multi-Field'!$E$77=[1]Lists!BF98,'[1]Multi-Field'!$F$77="undrained"),BH98,""))</f>
        <v/>
      </c>
      <c r="EH98" s="409" t="str">
        <f>IF(AND('[1]Multi-Field'!$E$78=[1]Lists!BF98,'[1]Multi-Field'!$F$78="Drained"),BI98,IF(AND('[1]Multi-Field'!$E$78=[1]Lists!BF98,'[1]Multi-Field'!$F$78="undrained"),BH98,""))</f>
        <v/>
      </c>
      <c r="EI98" s="409" t="str">
        <f>IF(AND('[1]Multi-Field'!$E$79=[1]Lists!BF98,'[1]Multi-Field'!$F$79="Drained"),BI98,IF(AND('[1]Multi-Field'!$E$79=[1]Lists!BF98,'[1]Multi-Field'!$F$79="undrained"),BH98,""))</f>
        <v/>
      </c>
      <c r="EJ98" s="409" t="str">
        <f>IF(AND('[1]Multi-Field'!$E$80=[1]Lists!BF98,'[1]Multi-Field'!$F$80="Drained"),BI98,IF(AND('[1]Multi-Field'!$E$80=[1]Lists!BF98,'[1]Multi-Field'!$F$80="undrained"),BH98,""))</f>
        <v/>
      </c>
      <c r="EK98" s="409" t="str">
        <f>IF(AND('[1]Multi-Field'!$E$81=[1]Lists!BF98,'[1]Multi-Field'!$F$81="Drained"),BI98,IF(AND('[1]Multi-Field'!$E$81=[1]Lists!BF98,'[1]Multi-Field'!$F$81="undrained"),BH98,""))</f>
        <v/>
      </c>
      <c r="EL98" s="409" t="str">
        <f>IF(AND('[1]Multi-Field'!$E$82=[1]Lists!BF98,'[1]Multi-Field'!$F$82="Drained"),BI98,IF(AND('[1]Multi-Field'!$E$82=[1]Lists!BF98,'[1]Multi-Field'!$F$82="undrained"),BH98,""))</f>
        <v/>
      </c>
      <c r="EM98" s="409" t="str">
        <f>IF(AND('[1]Multi-Field'!$E$83=[1]Lists!BF98,'[1]Multi-Field'!$F$83="Drained"),BI98,IF(AND('[1]Multi-Field'!$E$83=[1]Lists!BF98,'[1]Multi-Field'!$F$83="undrained"),BH98,""))</f>
        <v/>
      </c>
      <c r="EN98" s="409" t="str">
        <f>IF(AND('[1]Multi-Field'!$E$84=[1]Lists!BF98,'[1]Multi-Field'!$F$84="Drained"),BI98,IF(AND('[1]Multi-Field'!$E$84=[1]Lists!BF98,'[1]Multi-Field'!$F$84="undrained"),BH98,""))</f>
        <v/>
      </c>
      <c r="EO98" s="409" t="str">
        <f>IF(AND('[1]Multi-Field'!$E$85=[1]Lists!BF98,'[1]Multi-Field'!$F$85="Drained"),BI98,IF(AND('[1]Multi-Field'!$E$85=[1]Lists!BF98,'[1]Multi-Field'!$F$85="undrained"),BH98,""))</f>
        <v/>
      </c>
      <c r="EP98" s="409" t="str">
        <f>IF(AND('[1]Multi-Field'!$E$86=[1]Lists!BF98,'[1]Multi-Field'!$F$86="Drained"),BI98,IF(AND('[1]Multi-Field'!$E$86=[1]Lists!BF98,'[1]Multi-Field'!$F$86="undrained"),BH98,""))</f>
        <v/>
      </c>
      <c r="EQ98" s="409" t="str">
        <f>IF(AND('[1]Multi-Field'!$E$87=[1]Lists!BF98,'[1]Multi-Field'!$F$87="Drained"),BI98,IF(AND('[1]Multi-Field'!$E$87=[1]Lists!BF98,'[1]Multi-Field'!$F$87="undrained"),BH98,""))</f>
        <v/>
      </c>
      <c r="ER98" s="409" t="str">
        <f>IF(AND('[1]Multi-Field'!$E$88=[1]Lists!BF98,'[1]Multi-Field'!$F$88="Drained"),BI98,IF(AND('[1]Multi-Field'!$E$88=[1]Lists!BF98,'[1]Multi-Field'!$F$88="undrained"),BH98,""))</f>
        <v/>
      </c>
      <c r="ES98" s="409" t="str">
        <f>IF(AND('[1]Multi-Field'!$E$89=[1]Lists!BF98,'[1]Multi-Field'!$F$89="Drained"),BI98,IF(AND('[1]Multi-Field'!$E$89=[1]Lists!BF98,'[1]Multi-Field'!$F$89="undrained"),BH98,""))</f>
        <v/>
      </c>
      <c r="ET98" s="409" t="str">
        <f>IF(AND('[1]Multi-Field'!$E$90=[1]Lists!BF98,'[1]Multi-Field'!$F$90="Drained"),BI98,IF(AND('[1]Multi-Field'!$E$90=[1]Lists!BF98,'[1]Multi-Field'!$F$90="undrained"),BH98,""))</f>
        <v/>
      </c>
      <c r="EU98" s="409" t="str">
        <f>IF(AND('[1]Multi-Field'!$E$91=[1]Lists!BF98,'[1]Multi-Field'!$F$91="Drained"),BI98,IF(AND('[1]Multi-Field'!$E$91=[1]Lists!BF98,'[1]Multi-Field'!$F$91="undrained"),BH98,""))</f>
        <v/>
      </c>
      <c r="EV98" s="409" t="str">
        <f>IF(AND('[1]Multi-Field'!$E$92=[1]Lists!BF98,'[1]Multi-Field'!$F$92="Drained"),BI98,IF(AND('[1]Multi-Field'!$E$92=[1]Lists!BF98,'[1]Multi-Field'!$F$92="undrained"),BH98,""))</f>
        <v/>
      </c>
      <c r="EW98" s="409" t="str">
        <f>IF(AND('[1]Multi-Field'!$E$93=[1]Lists!BF98,'[1]Multi-Field'!$F$93="Drained"),BI98,IF(AND('[1]Multi-Field'!$E$93=[1]Lists!BF98,'[1]Multi-Field'!$F$93="undrained"),BH98,""))</f>
        <v/>
      </c>
      <c r="EX98" s="409" t="str">
        <f>IF(AND('[1]Multi-Field'!$E$94=[1]Lists!BF98,'[1]Multi-Field'!$F$94="Drained"),BI98,IF(AND('[1]Multi-Field'!$E$94=[1]Lists!BF98,'[1]Multi-Field'!$F$94="undrained"),BH98,""))</f>
        <v/>
      </c>
      <c r="EY98" s="409" t="str">
        <f>IF(AND('[1]Multi-Field'!$E$95=[1]Lists!BF98,'[1]Multi-Field'!$F$95="Drained"),BI98,IF(AND('[1]Multi-Field'!$E$95=[1]Lists!BF98,'[1]Multi-Field'!$F$95="undrained"),BH98,""))</f>
        <v/>
      </c>
      <c r="EZ98" s="409" t="str">
        <f>IF(AND('[1]Multi-Field'!$E$96=[1]Lists!BF98,'[1]Multi-Field'!$F$96="Drained"),BI98,IF(AND('[1]Multi-Field'!$E$96=[1]Lists!BF98,'[1]Multi-Field'!$F$96="undrained"),BH98,""))</f>
        <v/>
      </c>
      <c r="FA98" s="409" t="str">
        <f>IF(AND('[1]Multi-Field'!$E$97=[1]Lists!BF98,'[1]Multi-Field'!$F$97="Drained"),BI98,IF(AND('[1]Multi-Field'!$E$97=[1]Lists!BF98,'[1]Multi-Field'!$F$97="undrained"),BH98,""))</f>
        <v/>
      </c>
      <c r="FB98" s="409" t="str">
        <f>IF(AND('[1]Multi-Field'!$E$98=[1]Lists!BF98,'[1]Multi-Field'!$F$98="Drained"),BI98,IF(AND('[1]Multi-Field'!$E$98=[1]Lists!BF98,'[1]Multi-Field'!$F$98="undrained"),BH98,""))</f>
        <v/>
      </c>
      <c r="FC98" s="409">
        <f>IF(AND('[1]Multi-Field'!$E$99=[1]Lists!BF98,'[1]Multi-Field'!$F$99="Drained"),BI98,IF(AND('[1]Multi-Field'!$E$99=[1]Lists!BF98,'[1]Multi-Field'!$F$99="undrained"),BH98,""))</f>
        <v>5.5</v>
      </c>
      <c r="FD98" s="409" t="str">
        <f>IF(AND('[1]Multi-Field'!$E$100=[1]Lists!BF98,'[1]Multi-Field'!$F$100="Drained"),BI98,IF(AND('[1]Multi-Field'!$E$100=[1]Lists!BF98,'[1]Multi-Field'!$F$100="undrained"),BH98,""))</f>
        <v/>
      </c>
      <c r="FE98" s="409" t="str">
        <f>IF(AND('[1]Multi-Field'!$E$101=[1]Lists!BF98,'[1]Multi-Field'!$F$101="Drained"),BI98,IF(AND('[1]Multi-Field'!$E$101=[1]Lists!BF98,'[1]Multi-Field'!$F$101="undrained"),BH98,""))</f>
        <v/>
      </c>
      <c r="FF98" s="409" t="str">
        <f>IF(AND('[1]Multi-Field'!$E$102=[1]Lists!BF98,'[1]Multi-Field'!$F$102="Drained"),BI98,IF(AND('[1]Multi-Field'!$E$102=[1]Lists!BF98,'[1]Multi-Field'!$F$102="undrained"),BH98,""))</f>
        <v/>
      </c>
      <c r="FG98" s="409" t="str">
        <f>IF(AND('[1]Multi-Field'!$E$103=[1]Lists!BF98,'[1]Multi-Field'!$F$103="Drained"),BI98,IF(AND('[1]Multi-Field'!$E$103=[1]Lists!BF98,'[1]Multi-Field'!$F$103="undrained"),BH98,""))</f>
        <v/>
      </c>
      <c r="FH98" s="409" t="str">
        <f>IF(AND('[1]Multi-Field'!$E$104=[1]Lists!BF98,'[1]Multi-Field'!$F$104="Drained"),BI98,IF(AND('[1]Multi-Field'!$E$104=[1]Lists!BF98,'[1]Multi-Field'!$F$104="undrained"),BH98,""))</f>
        <v/>
      </c>
      <c r="FI98" s="409" t="str">
        <f>IF(AND('[1]Multi-Field'!$E$105=[1]Lists!BF98,'[1]Multi-Field'!$F$105="Drained"),BI98,IF(AND('[1]Multi-Field'!$E$105=[1]Lists!BF98,'[1]Multi-Field'!$F$105="undrained"),BH98,""))</f>
        <v/>
      </c>
      <c r="FJ98" s="409" t="str">
        <f>IF(AND('[1]Multi-Field'!$E$106=[1]Lists!BF98,'[1]Multi-Field'!$F$106="Drained"),BI98,IF(AND('[1]Multi-Field'!$E$106=[1]Lists!BF98,'[1]Multi-Field'!$F$106="undrained"),BH98,""))</f>
        <v/>
      </c>
      <c r="FK98" s="409" t="str">
        <f>IF(AND('[1]Multi-Field'!$E$107=[1]Lists!BF98,'[1]Multi-Field'!$F$107="Drained"),BI98,IF(AND('[1]Multi-Field'!$E$107=[1]Lists!BF98,'[1]Multi-Field'!$F$107="undrained"),BH98,""))</f>
        <v/>
      </c>
      <c r="FL98" s="409" t="str">
        <f>IF(AND('[1]Multi-Field'!$E$108=[1]Lists!BF98,'[1]Multi-Field'!$F$108="Drained"),BI98,IF(AND('[1]Multi-Field'!$E$108=[1]Lists!BF98,'[1]Multi-Field'!$F$108="undrained"),BH98,""))</f>
        <v/>
      </c>
      <c r="FM98" s="409" t="str">
        <f>IF(AND('[1]Multi-Field'!$E$109=[1]Lists!BF98,'[1]Multi-Field'!$F$109="Drained"),BI98,IF(AND('[1]Multi-Field'!$E$109=[1]Lists!BF98,'[1]Multi-Field'!$F$109="undrained"),BH98,""))</f>
        <v/>
      </c>
      <c r="FN98" s="409" t="str">
        <f>IF(AND('[1]Multi-Field'!$E$110=[1]Lists!BF98,'[1]Multi-Field'!$F$110="Drained"),BI98,IF(AND('[1]Multi-Field'!$E$110=[1]Lists!BF98,'[1]Multi-Field'!$F$110="undrained"),BH98,""))</f>
        <v/>
      </c>
      <c r="FO98" s="409" t="str">
        <f>IF(AND('[1]Multi-Field'!$E$111=[1]Lists!BF98,'[1]Multi-Field'!$F$111="Drained"),BI98,IF(AND('[1]Multi-Field'!$E$111=[1]Lists!BF98,'[1]Multi-Field'!$F$111="undrained"),BH98,""))</f>
        <v/>
      </c>
      <c r="FP98" s="409" t="str">
        <f>IF(AND('[1]Multi-Field'!$E$112=[1]Lists!BF98,'[1]Multi-Field'!$F$112="Drained"),BI98,IF(AND('[1]Multi-Field'!$E$112=[1]Lists!BF98,'[1]Multi-Field'!$F$112="undrained"),BH98,""))</f>
        <v/>
      </c>
      <c r="FQ98" s="409" t="str">
        <f>IF(AND('[1]Multi-Field'!$E$113=[1]Lists!BF98,'[1]Multi-Field'!$F$113="Drained"),BI98,IF(AND('[1]Multi-Field'!$E$113=[1]Lists!BF98,'[1]Multi-Field'!$F$113="undrained"),BH98,""))</f>
        <v/>
      </c>
      <c r="FR98" s="409" t="str">
        <f>IF(AND('[1]Multi-Field'!$E$114=[1]Lists!BF98,'[1]Multi-Field'!$F$114="Drained"),BI98,IF(AND('[1]Multi-Field'!$E$114=[1]Lists!BF98,'[1]Multi-Field'!$F$114="undrained"),BH98,""))</f>
        <v/>
      </c>
      <c r="FS98" s="409" t="str">
        <f>IF(AND('[1]Multi-Field'!$E$115=[1]Lists!BF98,'[1]Multi-Field'!$F$115="Drained"),BI98,IF(AND('[1]Multi-Field'!$E$115=[1]Lists!BF98,'[1]Multi-Field'!$F$115="undrained"),BH98,""))</f>
        <v/>
      </c>
      <c r="FT98" s="409" t="str">
        <f>IF(AND('[1]Multi-Field'!$E$116=[1]Lists!BF98,'[1]Multi-Field'!$F$116="Drained"),BI98,IF(AND('[1]Multi-Field'!$E$116=[1]Lists!BF98,'[1]Multi-Field'!$F$116="undrained"),BH98,""))</f>
        <v/>
      </c>
      <c r="FU98" s="409" t="str">
        <f>IF(AND('[1]Multi-Field'!$E$117=[1]Lists!BF98,'[1]Multi-Field'!$F$117="Drained"),BI98,IF(AND('[1]Multi-Field'!$E$117=[1]Lists!BF98,'[1]Multi-Field'!$F$117="undrained"),BH98,""))</f>
        <v/>
      </c>
      <c r="FV98" s="409" t="str">
        <f>IF(AND('[1]Multi-Field'!$E$118=[1]Lists!BF98,'[1]Multi-Field'!$F$118="Drained"),BI98,IF(AND('[1]Multi-Field'!$E$118=[1]Lists!BF98,'[1]Multi-Field'!$F$118="undrained"),BH98,""))</f>
        <v/>
      </c>
      <c r="FW98" s="409" t="str">
        <f>IF(AND('[1]Multi-Field'!$E$119=[1]Lists!BF98,'[1]Multi-Field'!$F$119="Drained"),BI98,IF(AND('[1]Multi-Field'!$E$119=[1]Lists!BF98,'[1]Multi-Field'!$F$119="undrained"),BH98,""))</f>
        <v/>
      </c>
      <c r="FX98" s="409" t="str">
        <f>IF(AND('[1]Multi-Field'!$E$120=[1]Lists!BF98,'[1]Multi-Field'!$F$120="Drained"),BI98,IF(AND('[1]Multi-Field'!$E$120=[1]Lists!BF98,'[1]Multi-Field'!$F$120="undrained"),BH98,""))</f>
        <v/>
      </c>
      <c r="FZ98" t="s">
        <v>882</v>
      </c>
      <c r="GC98" s="4">
        <f>'[1]Multi-Field'!B96</f>
        <v>0</v>
      </c>
      <c r="GD98" s="73" t="str">
        <f>IF(OR('[1]Multi-Field'!Q96=$FZ$43,'[1]Multi-Field'!Q96=$FZ$44),'[1]Multi-Field'!BS96,"")</f>
        <v/>
      </c>
      <c r="GE98" s="4" t="str">
        <f>IF(AND(OR('[1]Multi-Field'!Q96=$FZ$86,'[1]Multi-Field'!Q96=$FZ$94,'[1]Multi-Field'!Q96=$FZ$87,'[1]Multi-Field'!Q96=[1]Lists!$FZ$93,'[1]Multi-Field'!Q96=$FZ$59),'[1]Multi-Field'!BS96&gt;50),'[1]Multi-Field'!BS96*0.8,IF(AND(OR('[1]Multi-Field'!Q96=$FZ$86,'[1]Multi-Field'!Q96=$FZ$94,'[1]Multi-Field'!Q96=$FZ$87,'[1]Multi-Field'!Q96=[1]Lists!$FZ$93,'[1]Multi-Field'!Q96=[1]Lists!$FZ$59),'[1]Multi-Field'!BS96&lt;50),'[1]Multi-Field'!BS96,""))</f>
        <v/>
      </c>
      <c r="GF98" s="4" t="str">
        <f>IF(OR('[1]Multi-Field'!Q96=[1]Lists!$FZ$7,'[1]Multi-Field'!Q96=[1]Lists!$FZ$5,'[1]Multi-Field'!Q96=[1]Lists!$FZ$24,'[1]Multi-Field'!Q96=[1]Lists!$FZ$10,'[1]Multi-Field'!Q96=[1]Lists!$FZ$8, '[1]Multi-Field'!Q96=[1]Lists!$FZ$25, '[1]Multi-Field'!Q96=[1]Lists!$FZ$23, '[1]Multi-Field'!Q96= [1]Lists!$FZ$47, '[1]Multi-Field'!Q96=[1]Lists!$FZ$49, '[1]Multi-Field'!Q96=[1]Lists!$FZ$48,'[1]Multi-Field'!Q96=[1]Lists!$FZ$3, '[1]Multi-Field'!Q96=[1]Lists!$FZ$14,'[1]Multi-Field'!Q96=[1]Lists!$FZ$36, '[1]Multi-Field'!Q96=[1]Lists!$FZ$41,'[1]Multi-Field'!Q96=[1]Lists!$FZ$42),0,"")</f>
        <v/>
      </c>
      <c r="GG98" s="4" t="str">
        <f>IF(OR('[1]Multi-Field'!Q96=[1]Lists!$FZ$6,'[1]Multi-Field'!Q96=[1]Lists!$FZ$4, '[1]Multi-Field'!Q125=[1]Lists!$FZ$11, '[1]Multi-Field'!Q96=[1]Lists!$FZ$1),100*IF('[1]Multi-Field'!U96=onepercent,0.75,IF('[1]Multi-Field'!U96=onetotwentyfivepercent,0.4,IF(OR('[1]Multi-Field'!U96=twentysixtofiftypercent,'[1]Multi-Field'!U96=greaterthanfiftypercent),0,""))),"")</f>
        <v/>
      </c>
      <c r="GH98" s="4" t="str">
        <f>IF(OR('[1]Multi-Field'!Q96=[1]Lists!$FZ$53,'[1]Multi-Field'!Q96=[1]Lists!$FZ$55), 50,IF('[1]Multi-Field'!Q96=[1]Lists!$FZ$54,225,IF('[1]Multi-Field'!Q96=[1]Lists!$FZ$56,75,"")))</f>
        <v/>
      </c>
      <c r="GI98" s="4" t="e">
        <f>#VALUE!</f>
        <v>#VALUE!</v>
      </c>
      <c r="GJ98" s="4" t="e">
        <f>#VALUE!</f>
        <v>#VALUE!</v>
      </c>
      <c r="GK98" s="4" t="str">
        <f>IF('[1]Multi-Field'!Q96=[1]Lists!$FZ$95,'[1]Multi-Field'!BS96*0.66,"")</f>
        <v/>
      </c>
      <c r="GM98" s="4" t="str">
        <f>IF(OR('[1]Multi-Field'!Q96=[1]Lists!$FZ$26,'[1]Multi-Field'!Q96=[1]Lists!$FZ$84),20,"")</f>
        <v/>
      </c>
      <c r="GN98" s="4" t="str">
        <f>IF(OR('[1]Multi-Field'!Q96=[1]Lists!$FZ$88,'[1]Multi-Field'!Q96=[1]Lists!$FZ$57),0,"")</f>
        <v/>
      </c>
      <c r="GO98" s="4" t="str">
        <f>IF(OR('[1]Multi-Field'!Q96=[1]Lists!$FZ$69,'[1]Multi-Field'!Q96=[1]Lists!$FZ$71,'[1]Multi-Field'!Q96=[1]Lists!$FZ$105),50,"")</f>
        <v/>
      </c>
      <c r="GP98" s="4" t="str">
        <f>IF(OR('[1]Multi-Field'!Q96=[1]Lists!$FZ$75,'[1]Multi-Field'!Q96=[1]Lists!$FZ$70),75,"")</f>
        <v/>
      </c>
      <c r="GQ98" s="4">
        <f>IF('[1]Multi-Field'!Q96=[1]Lists!$FZ$72,150,"")</f>
        <v>150</v>
      </c>
      <c r="GR98" s="4" t="str">
        <f>IF(OR('[1]Multi-Field'!Q96=[1]Lists!$FZ$74,'[1]Multi-Field'!Q96=[1]Lists!$FZ$73),40,"")</f>
        <v/>
      </c>
      <c r="GS98" s="4" t="str">
        <f>IF('[1]Multi-Field'!Q96=[1]Lists!$FZ$99,80,"")</f>
        <v/>
      </c>
      <c r="GT98" s="4" t="str">
        <f>IF('[1]Multi-Field'!Q96=[1]Lists!$FZ$106,70,"")</f>
        <v/>
      </c>
      <c r="GU98" s="4" t="e">
        <f t="shared" si="16"/>
        <v>#VALUE!</v>
      </c>
    </row>
    <row r="99" spans="1:203" ht="13.5" customHeight="1">
      <c r="A99" s="7" t="s">
        <v>186</v>
      </c>
      <c r="B99" s="7"/>
      <c r="C99" s="7"/>
      <c r="D99" s="8">
        <v>70</v>
      </c>
      <c r="E99" s="8">
        <f t="shared" si="12"/>
        <v>72</v>
      </c>
      <c r="F99" s="8">
        <f t="shared" si="13"/>
        <v>73</v>
      </c>
      <c r="G99" s="8">
        <v>75</v>
      </c>
      <c r="H99" s="8">
        <v>75</v>
      </c>
      <c r="I99" s="8">
        <f t="shared" si="17"/>
        <v>75</v>
      </c>
      <c r="J99" s="8">
        <f t="shared" si="18"/>
        <v>75</v>
      </c>
      <c r="K99" s="8">
        <v>75</v>
      </c>
      <c r="L99" s="8">
        <v>135</v>
      </c>
      <c r="M99" s="8">
        <f t="shared" si="14"/>
        <v>135</v>
      </c>
      <c r="N99" s="8">
        <f t="shared" si="15"/>
        <v>135</v>
      </c>
      <c r="O99" s="8">
        <v>135</v>
      </c>
      <c r="P99" s="391">
        <v>74</v>
      </c>
      <c r="Q99" s="394"/>
      <c r="R99" s="395" t="b">
        <f>IF(OR('Multi-Field'!AA76=Lists!$AC$42,'Multi-Field'!AA76=Lists!$AC$43),IF('Multi-Field'!Z76="x",(IF('Multi-Field'!AC76=Lists!$Q$11,Lists!$R$11,IF('Multi-Field'!AC76=Lists!$Q$12,Lists!$R$12,IF('Multi-Field'!AC76=Lists!$Q$13,Lists!$R$13,IF('Multi-Field'!AC76=Lists!$Q$14,Lists!$R$14))))),IF('Multi-Field'!X76="x",(IF('Multi-Field'!AC76=Lists!$Q$11,Lists!$S$11,IF('Multi-Field'!AC76=Lists!$Q$12,Lists!$S$12,IF('Multi-Field'!AC76=Lists!$Q$13,Lists!$S$13,IF('Multi-Field'!AC76=Lists!$Q$14,Lists!$S$14))))),IF('Multi-Field'!V76="x",(IF('Multi-Field'!AC76=Lists!$Q$11,Lists!$T$11,IF('Multi-Field'!AC76=Lists!$Q$12,Lists!$T$12,IF('Multi-Field'!AC76=Lists!$Q$13,Lists!$T$13,IF('Multi-Field'!AC76=Lists!$Q$14,Lists!$T$14))))),0))))</f>
        <v>0</v>
      </c>
      <c r="S99" s="395" t="str">
        <f t="shared" si="26"/>
        <v/>
      </c>
      <c r="T99" s="395"/>
      <c r="U99" s="396"/>
      <c r="V99" s="383">
        <f>IF(OR('Multi-Field'!AI85=$U$4,'Multi-Field'!AI85=$U$5,'Multi-Field'!AI85=$U$6,'Multi-Field'!AI85=$U$7,'Multi-Field'!AI85=$U$8,'Multi-Field'!AI85=$U$9),(IF('Multi-Field'!AJ85=$V$2,100,IF('Multi-Field'!AJ85=$V$3,65,IF('Multi-Field'!AJ85=$V$4,53,IF('Multi-Field'!AJ85=$V$5,41,IF('Multi-Field'!AJ85=$V$6,23,IF('Multi-Field'!AJ85=$V$7,0,0))))))),0)</f>
        <v>0</v>
      </c>
      <c r="W99" s="383" t="str">
        <f>IF(AND(OR('Multi-Field'!AF85=$S$3,'Multi-Field'!AF85=S87,'Multi-Field'!AF85=$S$7),'Multi-Field'!AN85&lt;18,'Multi-Field'!AN85&gt;0),35,IF('Multi-Field'!AF85=$S$4,55,IF(AND('Multi-Field'!AF85=$S$6,'Multi-Field'!AN85&lt;18),30,IF(AND('Multi-Field'!AN85&gt;17,OR('Multi-Field'!AF85=$S$3,'Multi-Field'!AF85=$S$5,'Multi-Field'!AF85= $S$6,'Multi-Field'!AF85=$S$7)),25,"0"))))</f>
        <v>0</v>
      </c>
      <c r="X99" s="383">
        <f>IF(OR('Multi-Field'!BA85=$U$4,'Multi-Field'!BA85=$U$5,'Multi-Field'!BA85=$U$6,'Multi-Field'!BA85=U89,'Multi-Field'!BA85=$U$8,'Multi-Field'!BA85=$U$9),(IF('Multi-Field'!BB85=$V$2,100,IF('Multi-Field'!BB85=$V$3,65,IF('Multi-Field'!BB85=$V$4,53,IF('Multi-Field'!BB85=$V$5,41,IF('Multi-Field'!BB85=$V$6,23,IF('Multi-Field'!BB85=$V$7,0,0))))))),0)</f>
        <v>0</v>
      </c>
      <c r="Y99" s="383" t="str">
        <f>IF(AND(OR('Multi-Field'!AX85=$S$3,'Multi-Field'!AX85=$S$5,'Multi-Field'!AX85=$S$7),'Multi-Field'!BF85&lt;18),35,IF('Multi-Field'!AX85=$S$4,55,IF(AND('Multi-Field'!AX85=$S$6,'Multi-Field'!BF85&lt;18),30,IF(AND('Multi-Field'!BF85&gt;17,OR('Multi-Field'!AX85=$S$3,'Multi-Field'!AX85=$S$5,'Multi-Field'!AX85=$S$6,'Multi-Field'!AX85=$S$7)),25,"0"))))</f>
        <v>0</v>
      </c>
      <c r="Z99" s="383">
        <v>83</v>
      </c>
      <c r="AC99" t="s">
        <v>884</v>
      </c>
      <c r="AI99" s="384">
        <f>'[1]Multi-Field'!B95</f>
        <v>0</v>
      </c>
      <c r="AJ99" s="385" t="e">
        <f>#VALUE!</f>
        <v>#VALUE!</v>
      </c>
      <c r="AK99" s="385" t="e">
        <f>#VALUE!</f>
        <v>#VALUE!</v>
      </c>
      <c r="AL99" s="385" t="e">
        <f>IF(AK99="","",IF('[1]Multi-Field'!AU95=20,10,IF(AK99-30&lt;0,0,AK99-30)))</f>
        <v>#VALUE!</v>
      </c>
      <c r="AM99" s="385" t="e">
        <f>#VALUE!</f>
        <v>#VALUE!</v>
      </c>
      <c r="AN99" s="385" t="e">
        <f t="shared" si="23"/>
        <v>#VALUE!</v>
      </c>
      <c r="AO99" s="385" t="e">
        <f>#VALUE!</f>
        <v>#VALUE!</v>
      </c>
      <c r="AP99" s="385" t="e">
        <f>#VALUE!</f>
        <v>#VALUE!</v>
      </c>
      <c r="AQ99" s="385" t="e">
        <f>#VALUE!</f>
        <v>#VALUE!</v>
      </c>
      <c r="AR99" s="385" t="e">
        <f>#VALUE!</f>
        <v>#VALUE!</v>
      </c>
      <c r="AS99" s="385" t="e">
        <f>IF(AR99="","",IF('[1]Multi-Field'!AU95&gt;9,0,AR99-15))</f>
        <v>#VALUE!</v>
      </c>
      <c r="AT99" s="385" t="e">
        <f>#VALUE!</f>
        <v>#VALUE!</v>
      </c>
      <c r="AU99" s="385" t="e">
        <f>#VALUE!</f>
        <v>#VALUE!</v>
      </c>
      <c r="AV99" s="385" t="e">
        <f>IF(AU99="","",IF('[1]Multi-Field'!AU95=9&gt;9,0,AU99-35))</f>
        <v>#VALUE!</v>
      </c>
      <c r="AW99" s="385" t="e">
        <f>#VALUE!</f>
        <v>#VALUE!</v>
      </c>
      <c r="AX99" s="385" t="e">
        <f t="shared" si="24"/>
        <v>#VALUE!</v>
      </c>
      <c r="AY99" s="385" t="str">
        <f>IF('[1]Multi-Field'!AU95="","",IF('[1]Multi-Field'!AU95&lt;1,100,IF('[1]Multi-Field'!AU95=1,75,IF('[1]Multi-Field'!AU95=2,50,IF('[1]Multi-Field'!AU95=3,25,IF('[1]Multi-Field'!AU95&gt;3,0,""))))))</f>
        <v/>
      </c>
      <c r="AZ99" s="385" t="str">
        <f t="shared" si="25"/>
        <v/>
      </c>
      <c r="BA99" s="385" t="e">
        <f>#VALUE!</f>
        <v>#VALUE!</v>
      </c>
      <c r="BB99" s="385" t="e">
        <f>IF(BA99="","",IF(AND('[1]Multi-Field'!AU95&lt;40,'[1]Multi-Field'!AU95&gt;9),40,IF('[1]Multi-Field'!AU95&gt;39,0,BA99+5)))</f>
        <v>#VALUE!</v>
      </c>
      <c r="BC99" s="386" t="e">
        <f t="shared" si="22"/>
        <v>#VALUE!</v>
      </c>
      <c r="BD99" s="281"/>
      <c r="BE99" s="281"/>
      <c r="BF99" s="411" t="s">
        <v>1270</v>
      </c>
      <c r="BG99" s="412">
        <v>2</v>
      </c>
      <c r="BH99" s="412">
        <v>5.5</v>
      </c>
      <c r="BI99" s="412">
        <v>5.5</v>
      </c>
      <c r="BJ99" s="409" t="e">
        <f>IF(AND('[1]Single Field'!#REF!=[1]Lists!BF99,'[1]Single Field'!#REF!="Drained"),"x",IF(AND('[1]Single Field'!#REF!=[1]Lists!BF99,'[1]Single Field'!#REF!="Undrained"),O,""))</f>
        <v>#REF!</v>
      </c>
      <c r="BK99" s="409" t="str">
        <f>IF(AND('[1]Multi-Field'!$E$3=[1]Lists!BF99,'[1]Multi-Field'!$F$3="Drained"),BI99,IF(AND('[1]Multi-Field'!$E$3=BF99,'[1]Multi-Field'!$F$3="undrained"),BH99,""))</f>
        <v/>
      </c>
      <c r="BL99" s="409" t="str">
        <f>IF(AND('[1]Multi-Field'!$E$4=BF99,'[1]Multi-Field'!$F$4="Drained"),BI99,IF(AND('[1]Multi-Field'!$E$4=BF99,'[1]Multi-Field'!$F$4="undrained"),BH99,""))</f>
        <v/>
      </c>
      <c r="BM99" s="409" t="str">
        <f>IF(AND('[1]Multi-Field'!$E$5=BF99,'[1]Multi-Field'!$F$5="Drained"),BI99,IF(AND('[1]Multi-Field'!$E$5=BF99,'[1]Multi-Field'!$F$5="undrained"),BH99,""))</f>
        <v/>
      </c>
      <c r="BN99" s="409" t="str">
        <f>IF(AND('[1]Multi-Field'!$E$6=BF99,'[1]Multi-Field'!$F$6="Drained"),BI99,IF(AND('[1]Multi-Field'!$E$6=BF99,'[1]Multi-Field'!$F$6="undrained"),BH99,""))</f>
        <v/>
      </c>
      <c r="BO99" s="409" t="str">
        <f>IF(AND('[1]Multi-Field'!$E$7=BF99,'[1]Multi-Field'!$F$7="Drained"),BI99,IF(AND('[1]Multi-Field'!$E$7=BF99,'[1]Multi-Field'!$F$7="undrained"),BH99,""))</f>
        <v/>
      </c>
      <c r="BP99" s="409" t="str">
        <f>IF(AND('[1]Multi-Field'!$E$8=BF99,'[1]Multi-Field'!$F$8="Drained"),BI99,IF(AND('[1]Multi-Field'!$E$8=BF99,'[1]Multi-Field'!$F$8="undrained"),BH99,""))</f>
        <v/>
      </c>
      <c r="BQ99" s="409" t="str">
        <f>IF(AND('[1]Multi-Field'!$E$9=BF99,'[1]Multi-Field'!$F$9="Drained"),BI99,IF(AND('[1]Multi-Field'!$E$9=BF99,'[1]Multi-Field'!$F$9="undrained"),BH99,""))</f>
        <v/>
      </c>
      <c r="BR99" s="409" t="str">
        <f>IF(AND('[1]Multi-Field'!$E$10=BF99,'[1]Multi-Field'!$F$10="Drained"),BI99,IF(AND('[1]Multi-Field'!$E$10=BF99,'[1]Multi-Field'!$F$10="undrained"),BH99,""))</f>
        <v/>
      </c>
      <c r="BS99" s="409" t="str">
        <f>IF(AND('[1]Multi-Field'!$E$11=BF99,'[1]Multi-Field'!$F$11="Drained"),BI99,IF(AND('[1]Multi-Field'!$E$11=BF99,'[1]Multi-Field'!$F$11="undrained"),BH99,""))</f>
        <v/>
      </c>
      <c r="BT99" s="409" t="str">
        <f>IF(AND('[1]Multi-Field'!$E$12=BF99,'[1]Multi-Field'!$F$12="Drained"),BI99,IF(AND('[1]Multi-Field'!$E$12=BF99,'[1]Multi-Field'!$F$12="undrained"),BH99,""))</f>
        <v/>
      </c>
      <c r="BU99" s="409" t="str">
        <f>IF(AND('[1]Multi-Field'!$E$13=BF99,'[1]Multi-Field'!$F$13="Drained"),BI99,IF(AND('[1]Multi-Field'!$E$3=BF99,'[1]Multi-Field'!$F$13="undrained"),BH99,""))</f>
        <v/>
      </c>
      <c r="BV99" s="409" t="str">
        <f>IF(AND('[1]Multi-Field'!$E$14=BF99,'[1]Multi-Field'!$F$14="Drained"),BI99,IF(AND('[1]Multi-Field'!$E$14=BF99,'[1]Multi-Field'!$F$14="undrained"),BH99,""))</f>
        <v/>
      </c>
      <c r="BW99" s="409" t="str">
        <f>IF(AND('[1]Multi-Field'!$E$15=BF99,'[1]Multi-Field'!$F$15="Drained"),BI99,IF(AND('[1]Multi-Field'!$E$15=BF99,'[1]Multi-Field'!$F$15="undrained"),BH99,""))</f>
        <v/>
      </c>
      <c r="BX99" s="409" t="str">
        <f>IF(AND('[1]Multi-Field'!$E$16=[1]Lists!BF99,'[1]Multi-Field'!$F$16="Drained"),BI99,IF(AND('[1]Multi-Field'!$E$16=[1]Lists!BF99,'[1]Multi-Field'!$F$16="undrained"),BH99,""))</f>
        <v/>
      </c>
      <c r="BY99" s="409" t="str">
        <f>IF(AND('[1]Multi-Field'!$E$17=[1]Lists!BF99,'[1]Multi-Field'!$F$17="Drained"),BI99,IF(AND('[1]Multi-Field'!$E$17=[1]Lists!BF99,'[1]Multi-Field'!$F$17="undrained"),BH99,""))</f>
        <v/>
      </c>
      <c r="BZ99" s="409" t="str">
        <f>IF(AND('[1]Multi-Field'!$E$18=[1]Lists!BF99,'[1]Multi-Field'!$F$18="Drained"),BI99,IF(AND('[1]Multi-Field'!$E$18=[1]Lists!BF99,'[1]Multi-Field'!$F$18="undrained"),BH99,""))</f>
        <v/>
      </c>
      <c r="CA99" s="409" t="str">
        <f>IF(AND('[1]Multi-Field'!$E$19=[1]Lists!BF99,'[1]Multi-Field'!$F$19="Drained"),BI99,IF(AND('[1]Multi-Field'!$E$19=[1]Lists!BF99,'[1]Multi-Field'!$F$19="undrained"),BH99,""))</f>
        <v/>
      </c>
      <c r="CB99" s="409" t="str">
        <f>IF(AND('[1]Multi-Field'!$E$20=[1]Lists!BF99,'[1]Multi-Field'!$F$20="Drained"),BI99,IF(AND('[1]Multi-Field'!$E$20=[1]Lists!BF99,'[1]Multi-Field'!$F$20="undrained"),BH99,""))</f>
        <v/>
      </c>
      <c r="CC99" s="409" t="str">
        <f>IF(AND('[1]Multi-Field'!$E$21=[1]Lists!BF99,'[1]Multi-Field'!$F$21="Drained"),BI99,IF(AND('[1]Multi-Field'!$E$21=[1]Lists!BF99,'[1]Multi-Field'!$F$21="undrained"),BH99,""))</f>
        <v/>
      </c>
      <c r="CD99" s="409" t="str">
        <f>IF(AND('[1]Multi-Field'!$E$22=[1]Lists!BF99,'[1]Multi-Field'!$F$22="Drained"),BI99,IF(AND('[1]Multi-Field'!$E$22=[1]Lists!BF99,'[1]Multi-Field'!$F$22="undrained"),BH99,""))</f>
        <v/>
      </c>
      <c r="CE99" s="409" t="str">
        <f>IF(AND('[1]Multi-Field'!$E$23=[1]Lists!BF99,'[1]Multi-Field'!$F$23="Drained"),BI99,IF(AND('[1]Multi-Field'!$E$23=[1]Lists!BF99,'[1]Multi-Field'!$F$23="undrained"),BH99,""))</f>
        <v/>
      </c>
      <c r="CF99" s="409" t="str">
        <f>IF(AND('[1]Multi-Field'!$E$24=[1]Lists!BF99,'[1]Multi-Field'!$F$24="Drained"),BI99,IF(AND('[1]Multi-Field'!$E$24=[1]Lists!BF99,'[1]Multi-Field'!$F$24="undrained"),BH99,""))</f>
        <v/>
      </c>
      <c r="CG99" s="409" t="str">
        <f>IF(AND('[1]Multi-Field'!$E$25=[1]Lists!BF99,'[1]Multi-Field'!$F$25="Drained"),BI99,IF(AND('[1]Multi-Field'!$E$25=[1]Lists!BF99,'[1]Multi-Field'!$F$25="undrained"),BH99,""))</f>
        <v/>
      </c>
      <c r="CH99" s="409" t="str">
        <f>IF(AND('[1]Multi-Field'!$E$26=[1]Lists!BF99,'[1]Multi-Field'!$F$26="Drained"),BI99,IF(AND('[1]Multi-Field'!$E$26=[1]Lists!BF99,'[1]Multi-Field'!$F$26="undrained"),BH99,""))</f>
        <v/>
      </c>
      <c r="CI99" s="409" t="str">
        <f>IF(AND('[1]Multi-Field'!$E$27=[1]Lists!BF99,'[1]Multi-Field'!$F$27="Drained"),BI99,IF(AND('[1]Multi-Field'!$E$27=[1]Lists!BF99,'[1]Multi-Field'!$F$27="undrained"),BH99,""))</f>
        <v/>
      </c>
      <c r="CJ99" s="409" t="str">
        <f>IF(AND('[1]Multi-Field'!$E$28=[1]Lists!BF99,'[1]Multi-Field'!$F$28="Drained"),BI99,IF(AND('[1]Multi-Field'!$E$28=[1]Lists!BF99,'[1]Multi-Field'!$F$28="undrained"),BH99,""))</f>
        <v/>
      </c>
      <c r="CK99" s="409" t="str">
        <f>IF(AND('[1]Multi-Field'!$E$29=[1]Lists!BF99,'[1]Multi-Field'!$F$29="Drained"),BI99,IF(AND('[1]Multi-Field'!$E$29=[1]Lists!BF99,'[1]Multi-Field'!$F$29="undrained"),BH99,""))</f>
        <v/>
      </c>
      <c r="CL99" s="409" t="str">
        <f>IF(AND('[1]Multi-Field'!$E$30=[1]Lists!BF99,'[1]Multi-Field'!$F$30="Drained"),BI99,IF(AND('[1]Multi-Field'!$E$30=[1]Lists!BF99,'[1]Multi-Field'!$F$30="undrained"),BH99,""))</f>
        <v/>
      </c>
      <c r="CM99" s="409" t="str">
        <f>IF(AND('[1]Multi-Field'!$E$31=[1]Lists!BF99,'[1]Multi-Field'!$F$31="Drained"),BI99,IF(AND('[1]Multi-Field'!$E$31=[1]Lists!BF99,'[1]Multi-Field'!$F$31="undrained"),BH99,""))</f>
        <v/>
      </c>
      <c r="CN99" s="409" t="str">
        <f>IF(AND('[1]Multi-Field'!$E$32=[1]Lists!BF99,'[1]Multi-Field'!$F$32="Drained"),BI99,IF(AND('[1]Multi-Field'!$E$32=[1]Lists!BF99,'[1]Multi-Field'!$F$32="undrained"),BH99,""))</f>
        <v/>
      </c>
      <c r="CO99" s="409" t="str">
        <f>IF(AND('[1]Multi-Field'!$E$33=[1]Lists!BF99,'[1]Multi-Field'!$F$33="Drained"),BI99,IF(AND('[1]Multi-Field'!$E$33=[1]Lists!BF99,'[1]Multi-Field'!$F$33="undrained"),BH99,""))</f>
        <v/>
      </c>
      <c r="CP99" s="409" t="str">
        <f>IF(AND('[1]Multi-Field'!$E$34=[1]Lists!BF99,'[1]Multi-Field'!$F$34="Drained"),BI99,IF(AND('[1]Multi-Field'!$E$34=[1]Lists!BF99,'[1]Multi-Field'!$F$34="undrained"),BH99,""))</f>
        <v/>
      </c>
      <c r="CQ99" s="409" t="str">
        <f>IF(AND('[1]Multi-Field'!$E$35=[1]Lists!BF99,'[1]Multi-Field'!$F$35="Drained"),BI99,IF(AND('[1]Multi-Field'!$E$35=[1]Lists!BF99,'[1]Multi-Field'!$F$35="undrained"),BH99,""))</f>
        <v/>
      </c>
      <c r="CR99" s="409" t="str">
        <f>IF(AND('[1]Multi-Field'!$E$36=[1]Lists!BF99,'[1]Multi-Field'!$F$36="Drained"),BI99,IF(AND('[1]Multi-Field'!$E$36=[1]Lists!BF99,'[1]Multi-Field'!$F$36="undrained"),BH99,""))</f>
        <v/>
      </c>
      <c r="CS99" s="409" t="str">
        <f>IF(AND('[1]Multi-Field'!$E$37=[1]Lists!BF99,'[1]Multi-Field'!$F$37="Drained"),BI99,IF(AND('[1]Multi-Field'!$E$37=[1]Lists!BF99,'[1]Multi-Field'!$F$37="undrained"),BH99,""))</f>
        <v/>
      </c>
      <c r="CT99" s="409" t="str">
        <f>IF(AND('[1]Multi-Field'!$E$38=[1]Lists!BF99,'[1]Multi-Field'!$F$38="Drained"),BI99,IF(AND('[1]Multi-Field'!$E$38=[1]Lists!BF99,'[1]Multi-Field'!$F$38="undrained"),BH99,""))</f>
        <v/>
      </c>
      <c r="CU99" s="409" t="str">
        <f>IF(AND('[1]Multi-Field'!$E$39=[1]Lists!BF99,'[1]Multi-Field'!$F$39="Drained"),BI99,IF(AND('[1]Multi-Field'!$E$39=[1]Lists!BF99,'[1]Multi-Field'!$F$39="undrained"),BH99,""))</f>
        <v/>
      </c>
      <c r="CV99" s="409" t="str">
        <f>IF(AND('[1]Multi-Field'!$E$40=[1]Lists!BF99,'[1]Multi-Field'!$F$40="Drained"),BI99,IF(AND('[1]Multi-Field'!$E$40=[1]Lists!BF99,'[1]Multi-Field'!$F$40="undrained"),BH99,""))</f>
        <v/>
      </c>
      <c r="CW99" s="409" t="str">
        <f>IF(AND('[1]Multi-Field'!$E$41=[1]Lists!BF99,'[1]Multi-Field'!$F$40="Drained"),BI99,IF(AND('[1]Multi-Field'!$E$40=[1]Lists!BF99,'[1]Multi-Field'!$F$40="undrained"),BH99,""))</f>
        <v/>
      </c>
      <c r="CX99" s="409" t="str">
        <f>IF(AND('[1]Multi-Field'!$E$42=[1]Lists!BF99,'[1]Multi-Field'!$F$42="Drained"),BI99,IF(AND('[1]Multi-Field'!$E$42=[1]Lists!BF99,'[1]Multi-Field'!$F$42="undrained"),BH99,""))</f>
        <v/>
      </c>
      <c r="CY99" s="409" t="str">
        <f>IF(AND('[1]Multi-Field'!$E$43=[1]Lists!BF99,'[1]Multi-Field'!$F$43="Drained"),BI99,IF(AND('[1]Multi-Field'!$E$43=[1]Lists!BF99,'[1]Multi-Field'!$F$43="undrained"),BH99,""))</f>
        <v/>
      </c>
      <c r="CZ99" s="409" t="str">
        <f>IF(AND('[1]Multi-Field'!$E$44=[1]Lists!BF99,'[1]Multi-Field'!$F$44="Drained"),BI99,IF(AND('[1]Multi-Field'!$E$44=[1]Lists!BF99,'[1]Multi-Field'!$F$44="undrained"),BH99,""))</f>
        <v/>
      </c>
      <c r="DA99" s="409" t="str">
        <f>IF(AND('[1]Multi-Field'!$E$45=[1]Lists!BF99,'[1]Multi-Field'!$F$45="Drained"),BI99,IF(AND('[1]Multi-Field'!$E$45=[1]Lists!BF99,'[1]Multi-Field'!$F$45="undrained"),BH99,""))</f>
        <v/>
      </c>
      <c r="DB99" s="409" t="str">
        <f>IF(AND('[1]Multi-Field'!$E$46=[1]Lists!BF99,'[1]Multi-Field'!$F$46="Drained"),BI99,IF(AND('[1]Multi-Field'!$E$46=[1]Lists!BF99,'[1]Multi-Field'!$F$46="undrained"),BH99,""))</f>
        <v/>
      </c>
      <c r="DC99" s="409" t="str">
        <f>IF(AND('[1]Multi-Field'!$E$47=[1]Lists!BF99,'[1]Multi-Field'!$F$47="Drained"),BI99,IF(AND('[1]Multi-Field'!$E$47=[1]Lists!BF99,'[1]Multi-Field'!$F$47="undrained"),BH99,""))</f>
        <v/>
      </c>
      <c r="DD99" s="409" t="str">
        <f>IF(AND('[1]Multi-Field'!$E$48=[1]Lists!BF99,'[1]Multi-Field'!$F$48="Drained"),BI99,IF(AND('[1]Multi-Field'!$E$48=[1]Lists!BF99,'[1]Multi-Field'!$F$48="undrained"),BH99,""))</f>
        <v/>
      </c>
      <c r="DE99" s="409" t="str">
        <f>IF(AND('[1]Multi-Field'!$E$49=[1]Lists!BF99,'[1]Multi-Field'!$F$49="Drained"),BI99,IF(AND('[1]Multi-Field'!$E$49=[1]Lists!BF99,'[1]Multi-Field'!$F$9="undrained"),BH99,""))</f>
        <v/>
      </c>
      <c r="DF99" s="409" t="str">
        <f>IF(AND('[1]Multi-Field'!$E$50=[1]Lists!BF99,'[1]Multi-Field'!$F$50="Drained"),BI99,IF(AND('[1]Multi-Field'!$E$50=[1]Lists!BF99,'[1]Multi-Field'!$F$50="undrained"),BH99,""))</f>
        <v/>
      </c>
      <c r="DG99" s="409" t="str">
        <f>IF(AND('[1]Multi-Field'!$E$51=[1]Lists!BF99,'[1]Multi-Field'!$F$51="Drained"),BI99,IF(AND('[1]Multi-Field'!$E$51=[1]Lists!BF99,'[1]Multi-Field'!$F$51="undrained"),BH99,""))</f>
        <v/>
      </c>
      <c r="DH99" s="409" t="str">
        <f>IF(AND('[1]Multi-Field'!$E$52=[1]Lists!BF99,'[1]Multi-Field'!$F$52="Drained"),BI99,IF(AND('[1]Multi-Field'!$E$52=[1]Lists!BF99,'[1]Multi-Field'!$F$52="undrained"),BH99,""))</f>
        <v/>
      </c>
      <c r="DI99" s="409" t="str">
        <f>IF(AND('[1]Multi-Field'!$E$53=[1]Lists!BF99,'[1]Multi-Field'!$F$53="Drained"),BI99,IF(AND('[1]Multi-Field'!$E$53=[1]Lists!BF99,'[1]Multi-Field'!$F$53="undrained"),BH99,""))</f>
        <v/>
      </c>
      <c r="DJ99" s="409" t="str">
        <f>IF(AND('[1]Multi-Field'!$E$54=[1]Lists!BF99,'[1]Multi-Field'!$F$54="Drained"),BI99,IF(AND('[1]Multi-Field'!$E$54=[1]Lists!BF99,'[1]Multi-Field'!$F$54="undrained"),BH99,""))</f>
        <v/>
      </c>
      <c r="DK99" s="409" t="str">
        <f>IF(AND('[1]Multi-Field'!$E$55=[1]Lists!BF99,'[1]Multi-Field'!$F$55="Drained"),BI99,IF(AND('[1]Multi-Field'!$E$55=[1]Lists!BF99,'[1]Multi-Field'!$F$55="undrained"),BH99,""))</f>
        <v/>
      </c>
      <c r="DL99" s="409" t="str">
        <f>IF(AND('[1]Multi-Field'!$E$56=[1]Lists!BF99,'[1]Multi-Field'!$F$56="Drained"),BI99,IF(AND('[1]Multi-Field'!$E$56=[1]Lists!BF99,'[1]Multi-Field'!$F$56="undrained"),BH99,""))</f>
        <v/>
      </c>
      <c r="DM99" s="409" t="str">
        <f>IF(AND('[1]Multi-Field'!$E$57=[1]Lists!BF99,'[1]Multi-Field'!$F$57="Drained"),BI99,IF(AND('[1]Multi-Field'!$E$57=[1]Lists!BF99,'[1]Multi-Field'!$F$57="undrained"),BH99,""))</f>
        <v/>
      </c>
      <c r="DN99" s="409" t="str">
        <f>IF(AND('[1]Multi-Field'!$E$58=[1]Lists!BF99,'[1]Multi-Field'!$F$58="Drained"),BI99,IF(AND('[1]Multi-Field'!$E$58=[1]Lists!BF99,'[1]Multi-Field'!$F$58="undrained"),BH99,""))</f>
        <v/>
      </c>
      <c r="DO99" s="409" t="str">
        <f>IF(AND('[1]Multi-Field'!$E$59=[1]Lists!BF99,'[1]Multi-Field'!$F$59="Drained"),BI99,IF(AND('[1]Multi-Field'!$E$59=[1]Lists!BF99,'[1]Multi-Field'!$F$59="undrained"),BH99,""))</f>
        <v/>
      </c>
      <c r="DP99" s="409" t="str">
        <f>IF(AND('[1]Multi-Field'!$E$60=[1]Lists!BF99,'[1]Multi-Field'!$F$60="Drained"),BI99,IF(AND('[1]Multi-Field'!$E$60=[1]Lists!BF99,'[1]Multi-Field'!$F$60="undrained"),BH99,""))</f>
        <v/>
      </c>
      <c r="DQ99" s="409" t="str">
        <f>IF(AND('[1]Multi-Field'!$E$61=[1]Lists!BF99,'[1]Multi-Field'!$F$61="Drained"),BI99,IF(AND('[1]Multi-Field'!$E$61=[1]Lists!BF99,'[1]Multi-Field'!$F$61="undrained"),BH99,""))</f>
        <v/>
      </c>
      <c r="DR99" s="409" t="str">
        <f>IF(AND('[1]Multi-Field'!$E$62=[1]Lists!BF99,'[1]Multi-Field'!$F$62="Drained"),BI99,IF(AND('[1]Multi-Field'!$E$62=[1]Lists!BF99,'[1]Multi-Field'!$F$62="undrained"),BH99,""))</f>
        <v/>
      </c>
      <c r="DS99" s="409" t="str">
        <f>IF(AND('[1]Multi-Field'!$E$63=[1]Lists!BF99,'[1]Multi-Field'!$F$63="Drained"),BI99,IF(AND('[1]Multi-Field'!$E$63=[1]Lists!BF99,'[1]Multi-Field'!$F$63="undrained"),BH99,""))</f>
        <v/>
      </c>
      <c r="DT99" s="409" t="str">
        <f>IF(AND('[1]Multi-Field'!$E$64=[1]Lists!BF99,'[1]Multi-Field'!$F$64="Drained"),BI99,IF(AND('[1]Multi-Field'!$E$64=[1]Lists!BF99,'[1]Multi-Field'!$F$64="undrained"),BH99,""))</f>
        <v/>
      </c>
      <c r="DU99" s="409" t="str">
        <f>IF(AND('[1]Multi-Field'!$E$65=[1]Lists!BF99,'[1]Multi-Field'!$F$65="Drained"),BI99,IF(AND('[1]Multi-Field'!$E$65=[1]Lists!BF99,'[1]Multi-Field'!$F$65="undrained"),BH99,""))</f>
        <v/>
      </c>
      <c r="DV99" s="409" t="str">
        <f>IF(AND('[1]Multi-Field'!$E$66=[1]Lists!BF99,'[1]Multi-Field'!$F$66="Drained"),BI99,IF(AND('[1]Multi-Field'!$E$66=[1]Lists!BF99,'[1]Multi-Field'!$F$66="undrained"),BH99,""))</f>
        <v/>
      </c>
      <c r="DW99" s="409" t="str">
        <f>IF(AND('[1]Multi-Field'!$E$67=[1]Lists!BF99,'[1]Multi-Field'!$F$67="Drained"),BI99,IF(AND('[1]Multi-Field'!$E$67=[1]Lists!BF99,'[1]Multi-Field'!$F$67="undrained"),BH99,""))</f>
        <v/>
      </c>
      <c r="DX99" s="409" t="str">
        <f>IF(AND('[1]Multi-Field'!$E$68=[1]Lists!BF99,'[1]Multi-Field'!$F$68="Drained"),BI99,IF(AND('[1]Multi-Field'!$E$68=[1]Lists!BF99,'[1]Multi-Field'!$F$68="undrained"),BH99,""))</f>
        <v/>
      </c>
      <c r="DY99" s="409" t="str">
        <f>IF(AND('[1]Multi-Field'!$E$69=[1]Lists!BF99,'[1]Multi-Field'!$F$69="Drained"),BI99,IF(AND('[1]Multi-Field'!$E$69=[1]Lists!BF99,'[1]Multi-Field'!$F$69="undrained"),BH99,""))</f>
        <v/>
      </c>
      <c r="DZ99" s="409" t="str">
        <f>IF(AND('[1]Multi-Field'!$E$70=[1]Lists!BF99,'[1]Multi-Field'!$F$70="Drained"),BI99,IF(AND('[1]Multi-Field'!$E$70=[1]Lists!BF99,'[1]Multi-Field'!$F$70="undrained"),BH99,""))</f>
        <v/>
      </c>
      <c r="EA99" s="409" t="str">
        <f>IF(AND('[1]Multi-Field'!$E$71=[1]Lists!BF99,'[1]Multi-Field'!$F$71="Drained"),BI99,IF(AND('[1]Multi-Field'!$E$71=[1]Lists!BF99,'[1]Multi-Field'!$F$71="undrained"),BH99,""))</f>
        <v/>
      </c>
      <c r="EB99" s="409" t="str">
        <f>IF(AND('[1]Multi-Field'!$E$72=[1]Lists!BF99,'[1]Multi-Field'!$F$72="Drained"),BI99,IF(AND('[1]Multi-Field'!$E$72=[1]Lists!BF99,'[1]Multi-Field'!$F$72="undrained"),BH99,""))</f>
        <v/>
      </c>
      <c r="EC99" s="409" t="str">
        <f>IF(AND('[1]Multi-Field'!$E$73=[1]Lists!BF99,'[1]Multi-Field'!$F$73="Drained"),BI99,IF(AND('[1]Multi-Field'!$E$73=[1]Lists!BF99,'[1]Multi-Field'!$F$73="undrained"),BH99,""))</f>
        <v/>
      </c>
      <c r="ED99" s="409" t="str">
        <f>IF(AND('[1]Multi-Field'!$E$74=[1]Lists!BF99,'[1]Multi-Field'!$F$74="Drained"),BI99,IF(AND('[1]Multi-Field'!$E$74=[1]Lists!BF99,'[1]Multi-Field'!$F$74="undrained"),BH99,""))</f>
        <v/>
      </c>
      <c r="EE99" s="409" t="str">
        <f>IF(AND('[1]Multi-Field'!$E$75=[1]Lists!BF99,'[1]Multi-Field'!$F$75="Drained"),BI99,IF(AND('[1]Multi-Field'!$E$75=[1]Lists!BF99,'[1]Multi-Field'!$F$75="undrained"),BH99,""))</f>
        <v/>
      </c>
      <c r="EF99" s="409" t="str">
        <f>IF(AND('[1]Multi-Field'!$E$76=[1]Lists!BF99,'[1]Multi-Field'!$F$76="Drained"),BI99,IF(AND('[1]Multi-Field'!$E$76=[1]Lists!BF99,'[1]Multi-Field'!$F$6="undrained"),BH99,""))</f>
        <v/>
      </c>
      <c r="EG99" s="409" t="str">
        <f>IF(AND('[1]Multi-Field'!$E$77=[1]Lists!BF99,'[1]Multi-Field'!$F$77="Drained"),BI99,IF(AND('[1]Multi-Field'!$E$77=[1]Lists!BF99,'[1]Multi-Field'!$F$77="undrained"),BH99,""))</f>
        <v/>
      </c>
      <c r="EH99" s="409" t="str">
        <f>IF(AND('[1]Multi-Field'!$E$78=[1]Lists!BF99,'[1]Multi-Field'!$F$78="Drained"),BI99,IF(AND('[1]Multi-Field'!$E$78=[1]Lists!BF99,'[1]Multi-Field'!$F$78="undrained"),BH99,""))</f>
        <v/>
      </c>
      <c r="EI99" s="409" t="str">
        <f>IF(AND('[1]Multi-Field'!$E$79=[1]Lists!BF99,'[1]Multi-Field'!$F$79="Drained"),BI99,IF(AND('[1]Multi-Field'!$E$79=[1]Lists!BF99,'[1]Multi-Field'!$F$79="undrained"),BH99,""))</f>
        <v/>
      </c>
      <c r="EJ99" s="409" t="str">
        <f>IF(AND('[1]Multi-Field'!$E$80=[1]Lists!BF99,'[1]Multi-Field'!$F$80="Drained"),BI99,IF(AND('[1]Multi-Field'!$E$80=[1]Lists!BF99,'[1]Multi-Field'!$F$80="undrained"),BH99,""))</f>
        <v/>
      </c>
      <c r="EK99" s="409" t="str">
        <f>IF(AND('[1]Multi-Field'!$E$81=[1]Lists!BF99,'[1]Multi-Field'!$F$81="Drained"),BI99,IF(AND('[1]Multi-Field'!$E$81=[1]Lists!BF99,'[1]Multi-Field'!$F$81="undrained"),BH99,""))</f>
        <v/>
      </c>
      <c r="EL99" s="409" t="str">
        <f>IF(AND('[1]Multi-Field'!$E$82=[1]Lists!BF99,'[1]Multi-Field'!$F$82="Drained"),BI99,IF(AND('[1]Multi-Field'!$E$82=[1]Lists!BF99,'[1]Multi-Field'!$F$82="undrained"),BH99,""))</f>
        <v/>
      </c>
      <c r="EM99" s="409" t="str">
        <f>IF(AND('[1]Multi-Field'!$E$83=[1]Lists!BF99,'[1]Multi-Field'!$F$83="Drained"),BI99,IF(AND('[1]Multi-Field'!$E$83=[1]Lists!BF99,'[1]Multi-Field'!$F$83="undrained"),BH99,""))</f>
        <v/>
      </c>
      <c r="EN99" s="409" t="str">
        <f>IF(AND('[1]Multi-Field'!$E$84=[1]Lists!BF99,'[1]Multi-Field'!$F$84="Drained"),BI99,IF(AND('[1]Multi-Field'!$E$84=[1]Lists!BF99,'[1]Multi-Field'!$F$84="undrained"),BH99,""))</f>
        <v/>
      </c>
      <c r="EO99" s="409" t="str">
        <f>IF(AND('[1]Multi-Field'!$E$85=[1]Lists!BF99,'[1]Multi-Field'!$F$85="Drained"),BI99,IF(AND('[1]Multi-Field'!$E$85=[1]Lists!BF99,'[1]Multi-Field'!$F$85="undrained"),BH99,""))</f>
        <v/>
      </c>
      <c r="EP99" s="409" t="str">
        <f>IF(AND('[1]Multi-Field'!$E$86=[1]Lists!BF99,'[1]Multi-Field'!$F$86="Drained"),BI99,IF(AND('[1]Multi-Field'!$E$86=[1]Lists!BF99,'[1]Multi-Field'!$F$86="undrained"),BH99,""))</f>
        <v/>
      </c>
      <c r="EQ99" s="409" t="str">
        <f>IF(AND('[1]Multi-Field'!$E$87=[1]Lists!BF99,'[1]Multi-Field'!$F$87="Drained"),BI99,IF(AND('[1]Multi-Field'!$E$87=[1]Lists!BF99,'[1]Multi-Field'!$F$87="undrained"),BH99,""))</f>
        <v/>
      </c>
      <c r="ER99" s="409" t="str">
        <f>IF(AND('[1]Multi-Field'!$E$88=[1]Lists!BF99,'[1]Multi-Field'!$F$88="Drained"),BI99,IF(AND('[1]Multi-Field'!$E$88=[1]Lists!BF99,'[1]Multi-Field'!$F$88="undrained"),BH99,""))</f>
        <v/>
      </c>
      <c r="ES99" s="409" t="str">
        <f>IF(AND('[1]Multi-Field'!$E$89=[1]Lists!BF99,'[1]Multi-Field'!$F$89="Drained"),BI99,IF(AND('[1]Multi-Field'!$E$89=[1]Lists!BF99,'[1]Multi-Field'!$F$89="undrained"),BH99,""))</f>
        <v/>
      </c>
      <c r="ET99" s="409" t="str">
        <f>IF(AND('[1]Multi-Field'!$E$90=[1]Lists!BF99,'[1]Multi-Field'!$F$90="Drained"),BI99,IF(AND('[1]Multi-Field'!$E$90=[1]Lists!BF99,'[1]Multi-Field'!$F$90="undrained"),BH99,""))</f>
        <v/>
      </c>
      <c r="EU99" s="409" t="str">
        <f>IF(AND('[1]Multi-Field'!$E$91=[1]Lists!BF99,'[1]Multi-Field'!$F$91="Drained"),BI99,IF(AND('[1]Multi-Field'!$E$91=[1]Lists!BF99,'[1]Multi-Field'!$F$91="undrained"),BH99,""))</f>
        <v/>
      </c>
      <c r="EV99" s="409" t="str">
        <f>IF(AND('[1]Multi-Field'!$E$92=[1]Lists!BF99,'[1]Multi-Field'!$F$92="Drained"),BI99,IF(AND('[1]Multi-Field'!$E$92=[1]Lists!BF99,'[1]Multi-Field'!$F$92="undrained"),BH99,""))</f>
        <v/>
      </c>
      <c r="EW99" s="409" t="str">
        <f>IF(AND('[1]Multi-Field'!$E$93=[1]Lists!BF99,'[1]Multi-Field'!$F$93="Drained"),BI99,IF(AND('[1]Multi-Field'!$E$93=[1]Lists!BF99,'[1]Multi-Field'!$F$93="undrained"),BH99,""))</f>
        <v/>
      </c>
      <c r="EX99" s="409" t="str">
        <f>IF(AND('[1]Multi-Field'!$E$94=[1]Lists!BF99,'[1]Multi-Field'!$F$94="Drained"),BI99,IF(AND('[1]Multi-Field'!$E$94=[1]Lists!BF99,'[1]Multi-Field'!$F$94="undrained"),BH99,""))</f>
        <v/>
      </c>
      <c r="EY99" s="409" t="str">
        <f>IF(AND('[1]Multi-Field'!$E$95=[1]Lists!BF99,'[1]Multi-Field'!$F$95="Drained"),BI99,IF(AND('[1]Multi-Field'!$E$95=[1]Lists!BF99,'[1]Multi-Field'!$F$95="undrained"),BH99,""))</f>
        <v/>
      </c>
      <c r="EZ99" s="409" t="str">
        <f>IF(AND('[1]Multi-Field'!$E$96=[1]Lists!BF99,'[1]Multi-Field'!$F$96="Drained"),BI99,IF(AND('[1]Multi-Field'!$E$96=[1]Lists!BF99,'[1]Multi-Field'!$F$96="undrained"),BH99,""))</f>
        <v/>
      </c>
      <c r="FA99" s="409" t="str">
        <f>IF(AND('[1]Multi-Field'!$E$97=[1]Lists!BF99,'[1]Multi-Field'!$F$97="Drained"),BI99,IF(AND('[1]Multi-Field'!$E$97=[1]Lists!BF99,'[1]Multi-Field'!$F$97="undrained"),BH99,""))</f>
        <v/>
      </c>
      <c r="FB99" s="409" t="str">
        <f>IF(AND('[1]Multi-Field'!$E$98=[1]Lists!BF99,'[1]Multi-Field'!$F$98="Drained"),BI99,IF(AND('[1]Multi-Field'!$E$98=[1]Lists!BF99,'[1]Multi-Field'!$F$98="undrained"),BH99,""))</f>
        <v/>
      </c>
      <c r="FC99" s="409" t="str">
        <f>IF(AND('[1]Multi-Field'!$E$99=[1]Lists!BF99,'[1]Multi-Field'!$F$99="Drained"),BI99,IF(AND('[1]Multi-Field'!$E$99=[1]Lists!BF99,'[1]Multi-Field'!$F$99="undrained"),BH99,""))</f>
        <v/>
      </c>
      <c r="FD99" s="409">
        <f>IF(AND('[1]Multi-Field'!$E$100=[1]Lists!BF99,'[1]Multi-Field'!$F$100="Drained"),BI99,IF(AND('[1]Multi-Field'!$E$100=[1]Lists!BF99,'[1]Multi-Field'!$F$100="undrained"),BH99,""))</f>
        <v>5.5</v>
      </c>
      <c r="FE99" s="409" t="str">
        <f>IF(AND('[1]Multi-Field'!$E$101=[1]Lists!BF99,'[1]Multi-Field'!$F$101="Drained"),BI99,IF(AND('[1]Multi-Field'!$E$101=[1]Lists!BF99,'[1]Multi-Field'!$F$101="undrained"),BH99,""))</f>
        <v/>
      </c>
      <c r="FF99" s="409" t="str">
        <f>IF(AND('[1]Multi-Field'!$E$102=[1]Lists!BF99,'[1]Multi-Field'!$F$102="Drained"),BI99,IF(AND('[1]Multi-Field'!$E$102=[1]Lists!BF99,'[1]Multi-Field'!$F$102="undrained"),BH99,""))</f>
        <v/>
      </c>
      <c r="FG99" s="409" t="str">
        <f>IF(AND('[1]Multi-Field'!$E$103=[1]Lists!BF99,'[1]Multi-Field'!$F$103="Drained"),BI99,IF(AND('[1]Multi-Field'!$E$103=[1]Lists!BF99,'[1]Multi-Field'!$F$103="undrained"),BH99,""))</f>
        <v/>
      </c>
      <c r="FH99" s="409" t="str">
        <f>IF(AND('[1]Multi-Field'!$E$104=[1]Lists!BF99,'[1]Multi-Field'!$F$104="Drained"),BI99,IF(AND('[1]Multi-Field'!$E$104=[1]Lists!BF99,'[1]Multi-Field'!$F$104="undrained"),BH99,""))</f>
        <v/>
      </c>
      <c r="FI99" s="409" t="str">
        <f>IF(AND('[1]Multi-Field'!$E$105=[1]Lists!BF99,'[1]Multi-Field'!$F$105="Drained"),BI99,IF(AND('[1]Multi-Field'!$E$105=[1]Lists!BF99,'[1]Multi-Field'!$F$105="undrained"),BH99,""))</f>
        <v/>
      </c>
      <c r="FJ99" s="409" t="str">
        <f>IF(AND('[1]Multi-Field'!$E$106=[1]Lists!BF99,'[1]Multi-Field'!$F$106="Drained"),BI99,IF(AND('[1]Multi-Field'!$E$106=[1]Lists!BF99,'[1]Multi-Field'!$F$106="undrained"),BH99,""))</f>
        <v/>
      </c>
      <c r="FK99" s="409" t="str">
        <f>IF(AND('[1]Multi-Field'!$E$107=[1]Lists!BF99,'[1]Multi-Field'!$F$107="Drained"),BI99,IF(AND('[1]Multi-Field'!$E$107=[1]Lists!BF99,'[1]Multi-Field'!$F$107="undrained"),BH99,""))</f>
        <v/>
      </c>
      <c r="FL99" s="409" t="str">
        <f>IF(AND('[1]Multi-Field'!$E$108=[1]Lists!BF99,'[1]Multi-Field'!$F$108="Drained"),BI99,IF(AND('[1]Multi-Field'!$E$108=[1]Lists!BF99,'[1]Multi-Field'!$F$108="undrained"),BH99,""))</f>
        <v/>
      </c>
      <c r="FM99" s="409" t="str">
        <f>IF(AND('[1]Multi-Field'!$E$109=[1]Lists!BF99,'[1]Multi-Field'!$F$109="Drained"),BI99,IF(AND('[1]Multi-Field'!$E$109=[1]Lists!BF99,'[1]Multi-Field'!$F$109="undrained"),BH99,""))</f>
        <v/>
      </c>
      <c r="FN99" s="409" t="str">
        <f>IF(AND('[1]Multi-Field'!$E$110=[1]Lists!BF99,'[1]Multi-Field'!$F$110="Drained"),BI99,IF(AND('[1]Multi-Field'!$E$110=[1]Lists!BF99,'[1]Multi-Field'!$F$110="undrained"),BH99,""))</f>
        <v/>
      </c>
      <c r="FO99" s="409" t="str">
        <f>IF(AND('[1]Multi-Field'!$E$111=[1]Lists!BF99,'[1]Multi-Field'!$F$111="Drained"),BI99,IF(AND('[1]Multi-Field'!$E$111=[1]Lists!BF99,'[1]Multi-Field'!$F$111="undrained"),BH99,""))</f>
        <v/>
      </c>
      <c r="FP99" s="409" t="str">
        <f>IF(AND('[1]Multi-Field'!$E$112=[1]Lists!BF99,'[1]Multi-Field'!$F$112="Drained"),BI99,IF(AND('[1]Multi-Field'!$E$112=[1]Lists!BF99,'[1]Multi-Field'!$F$112="undrained"),BH99,""))</f>
        <v/>
      </c>
      <c r="FQ99" s="409" t="str">
        <f>IF(AND('[1]Multi-Field'!$E$113=[1]Lists!BF99,'[1]Multi-Field'!$F$113="Drained"),BI99,IF(AND('[1]Multi-Field'!$E$113=[1]Lists!BF99,'[1]Multi-Field'!$F$113="undrained"),BH99,""))</f>
        <v/>
      </c>
      <c r="FR99" s="409" t="str">
        <f>IF(AND('[1]Multi-Field'!$E$114=[1]Lists!BF99,'[1]Multi-Field'!$F$114="Drained"),BI99,IF(AND('[1]Multi-Field'!$E$114=[1]Lists!BF99,'[1]Multi-Field'!$F$114="undrained"),BH99,""))</f>
        <v/>
      </c>
      <c r="FS99" s="409" t="str">
        <f>IF(AND('[1]Multi-Field'!$E$115=[1]Lists!BF99,'[1]Multi-Field'!$F$115="Drained"),BI99,IF(AND('[1]Multi-Field'!$E$115=[1]Lists!BF99,'[1]Multi-Field'!$F$115="undrained"),BH99,""))</f>
        <v/>
      </c>
      <c r="FT99" s="409" t="str">
        <f>IF(AND('[1]Multi-Field'!$E$116=[1]Lists!BF99,'[1]Multi-Field'!$F$116="Drained"),BI99,IF(AND('[1]Multi-Field'!$E$116=[1]Lists!BF99,'[1]Multi-Field'!$F$116="undrained"),BH99,""))</f>
        <v/>
      </c>
      <c r="FU99" s="409" t="str">
        <f>IF(AND('[1]Multi-Field'!$E$117=[1]Lists!BF99,'[1]Multi-Field'!$F$117="Drained"),BI99,IF(AND('[1]Multi-Field'!$E$117=[1]Lists!BF99,'[1]Multi-Field'!$F$117="undrained"),BH99,""))</f>
        <v/>
      </c>
      <c r="FV99" s="409" t="str">
        <f>IF(AND('[1]Multi-Field'!$E$118=[1]Lists!BF99,'[1]Multi-Field'!$F$118="Drained"),BI99,IF(AND('[1]Multi-Field'!$E$118=[1]Lists!BF99,'[1]Multi-Field'!$F$118="undrained"),BH99,""))</f>
        <v/>
      </c>
      <c r="FW99" s="409" t="str">
        <f>IF(AND('[1]Multi-Field'!$E$119=[1]Lists!BF99,'[1]Multi-Field'!$F$119="Drained"),BI99,IF(AND('[1]Multi-Field'!$E$119=[1]Lists!BF99,'[1]Multi-Field'!$F$119="undrained"),BH99,""))</f>
        <v/>
      </c>
      <c r="FX99" s="409" t="str">
        <f>IF(AND('[1]Multi-Field'!$E$120=[1]Lists!BF99,'[1]Multi-Field'!$F$120="Drained"),BI99,IF(AND('[1]Multi-Field'!$E$120=[1]Lists!BF99,'[1]Multi-Field'!$F$120="undrained"),BH99,""))</f>
        <v/>
      </c>
      <c r="FZ99" t="s">
        <v>883</v>
      </c>
      <c r="GC99" s="4">
        <f>'[1]Multi-Field'!B97</f>
        <v>0</v>
      </c>
      <c r="GD99" s="73" t="str">
        <f>IF(OR('[1]Multi-Field'!Q97=$FZ$43,'[1]Multi-Field'!Q97=$FZ$44),'[1]Multi-Field'!BS97,"")</f>
        <v/>
      </c>
      <c r="GE99" s="4" t="str">
        <f>IF(AND(OR('[1]Multi-Field'!Q97=$FZ$86,'[1]Multi-Field'!Q97=$FZ$94,'[1]Multi-Field'!Q97=$FZ$87,'[1]Multi-Field'!Q97=[1]Lists!$FZ$93,'[1]Multi-Field'!Q97=$FZ$59),'[1]Multi-Field'!BS97&gt;50),'[1]Multi-Field'!BS97*0.8,IF(AND(OR('[1]Multi-Field'!Q97=$FZ$86,'[1]Multi-Field'!Q97=$FZ$94,'[1]Multi-Field'!Q97=$FZ$87,'[1]Multi-Field'!Q97=[1]Lists!$FZ$93,'[1]Multi-Field'!Q97=[1]Lists!$FZ$59),'[1]Multi-Field'!BS97&lt;50),'[1]Multi-Field'!BS97,""))</f>
        <v/>
      </c>
      <c r="GF99" s="4" t="str">
        <f>IF(OR('[1]Multi-Field'!Q97=[1]Lists!$FZ$7,'[1]Multi-Field'!Q97=[1]Lists!$FZ$5,'[1]Multi-Field'!Q97=[1]Lists!$FZ$24,'[1]Multi-Field'!Q97=[1]Lists!$FZ$10,'[1]Multi-Field'!Q97=[1]Lists!$FZ$8, '[1]Multi-Field'!Q97=[1]Lists!$FZ$25, '[1]Multi-Field'!Q97=[1]Lists!$FZ$23, '[1]Multi-Field'!Q97= [1]Lists!$FZ$47, '[1]Multi-Field'!Q97=[1]Lists!$FZ$49, '[1]Multi-Field'!Q97=[1]Lists!$FZ$48,'[1]Multi-Field'!Q97=[1]Lists!$FZ$3, '[1]Multi-Field'!Q97=[1]Lists!$FZ$14,'[1]Multi-Field'!Q97=[1]Lists!$FZ$36, '[1]Multi-Field'!Q97=[1]Lists!$FZ$41,'[1]Multi-Field'!Q97=[1]Lists!$FZ$42),0,"")</f>
        <v/>
      </c>
      <c r="GG99" s="4" t="str">
        <f>IF(OR('[1]Multi-Field'!Q97=[1]Lists!$FZ$6,'[1]Multi-Field'!Q97=[1]Lists!$FZ$4, '[1]Multi-Field'!Q126=[1]Lists!$FZ$11, '[1]Multi-Field'!Q97=[1]Lists!$FZ$1),100*IF('[1]Multi-Field'!U97=onepercent,0.75,IF('[1]Multi-Field'!U97=onetotwentyfivepercent,0.4,IF(OR('[1]Multi-Field'!U97=twentysixtofiftypercent,'[1]Multi-Field'!U97=greaterthanfiftypercent),0,""))),"")</f>
        <v/>
      </c>
      <c r="GH99" s="4" t="str">
        <f>IF(OR('[1]Multi-Field'!Q97=[1]Lists!$FZ$53,'[1]Multi-Field'!Q97=[1]Lists!$FZ$55), 50,IF('[1]Multi-Field'!Q97=[1]Lists!$FZ$54,225,IF('[1]Multi-Field'!Q97=[1]Lists!$FZ$56,75,"")))</f>
        <v/>
      </c>
      <c r="GI99" s="4" t="e">
        <f>#VALUE!</f>
        <v>#VALUE!</v>
      </c>
      <c r="GJ99" s="4" t="e">
        <f>#VALUE!</f>
        <v>#VALUE!</v>
      </c>
      <c r="GK99" s="4" t="str">
        <f>IF('[1]Multi-Field'!Q97=[1]Lists!$FZ$95,'[1]Multi-Field'!BS97*0.66,"")</f>
        <v/>
      </c>
      <c r="GM99" s="4" t="str">
        <f>IF(OR('[1]Multi-Field'!Q97=[1]Lists!$FZ$26,'[1]Multi-Field'!Q97=[1]Lists!$FZ$84),20,"")</f>
        <v/>
      </c>
      <c r="GN99" s="4" t="str">
        <f>IF(OR('[1]Multi-Field'!Q97=[1]Lists!$FZ$88,'[1]Multi-Field'!Q97=[1]Lists!$FZ$57),0,"")</f>
        <v/>
      </c>
      <c r="GO99" s="4" t="str">
        <f>IF(OR('[1]Multi-Field'!Q97=[1]Lists!$FZ$69,'[1]Multi-Field'!Q97=[1]Lists!$FZ$71,'[1]Multi-Field'!Q97=[1]Lists!$FZ$105),50,"")</f>
        <v/>
      </c>
      <c r="GP99" s="4" t="str">
        <f>IF(OR('[1]Multi-Field'!Q97=[1]Lists!$FZ$75,'[1]Multi-Field'!Q97=[1]Lists!$FZ$70),75,"")</f>
        <v/>
      </c>
      <c r="GQ99" s="4">
        <f>IF('[1]Multi-Field'!Q97=[1]Lists!$FZ$72,150,"")</f>
        <v>150</v>
      </c>
      <c r="GR99" s="4" t="str">
        <f>IF(OR('[1]Multi-Field'!Q97=[1]Lists!$FZ$74,'[1]Multi-Field'!Q97=[1]Lists!$FZ$73),40,"")</f>
        <v/>
      </c>
      <c r="GS99" s="4" t="str">
        <f>IF('[1]Multi-Field'!Q97=[1]Lists!$FZ$99,80,"")</f>
        <v/>
      </c>
      <c r="GT99" s="4" t="str">
        <f>IF('[1]Multi-Field'!Q97=[1]Lists!$FZ$106,70,"")</f>
        <v/>
      </c>
      <c r="GU99" s="4" t="e">
        <f t="shared" si="16"/>
        <v>#VALUE!</v>
      </c>
    </row>
    <row r="100" spans="1:203" ht="13.5" customHeight="1">
      <c r="A100" s="7" t="s">
        <v>187</v>
      </c>
      <c r="B100" s="7"/>
      <c r="C100" s="7"/>
      <c r="D100" s="8">
        <v>70</v>
      </c>
      <c r="E100" s="8">
        <f t="shared" si="12"/>
        <v>70</v>
      </c>
      <c r="F100" s="8">
        <f t="shared" si="13"/>
        <v>70</v>
      </c>
      <c r="G100" s="8">
        <v>70</v>
      </c>
      <c r="H100" s="8">
        <v>75</v>
      </c>
      <c r="I100" s="8">
        <f t="shared" si="17"/>
        <v>75</v>
      </c>
      <c r="J100" s="8">
        <f t="shared" si="18"/>
        <v>75</v>
      </c>
      <c r="K100" s="8">
        <v>75</v>
      </c>
      <c r="L100" s="8">
        <v>145</v>
      </c>
      <c r="M100" s="8">
        <f t="shared" si="14"/>
        <v>145</v>
      </c>
      <c r="N100" s="8">
        <f t="shared" si="15"/>
        <v>145</v>
      </c>
      <c r="O100" s="8">
        <v>145</v>
      </c>
      <c r="P100" s="391">
        <v>75</v>
      </c>
      <c r="Q100" s="394"/>
      <c r="R100" s="395" t="b">
        <f>IF(OR('Multi-Field'!AA77=Lists!$AC$42,'Multi-Field'!AA77=Lists!$AC$43),IF('Multi-Field'!Z77="x",(IF('Multi-Field'!AC77=Lists!$Q$11,Lists!$R$11,IF('Multi-Field'!AC77=Lists!$Q$12,Lists!$R$12,IF('Multi-Field'!AC77=Lists!$Q$13,Lists!$R$13,IF('Multi-Field'!AC77=Lists!$Q$14,Lists!$R$14))))),IF('Multi-Field'!X77="x",(IF('Multi-Field'!AC77=Lists!$Q$11,Lists!$S$11,IF('Multi-Field'!AC77=Lists!$Q$12,Lists!$S$12,IF('Multi-Field'!AC77=Lists!$Q$13,Lists!$S$13,IF('Multi-Field'!AC77=Lists!$Q$14,Lists!$S$14))))),IF('Multi-Field'!V77="x",(IF('Multi-Field'!AC77=Lists!$Q$11,Lists!$T$11,IF('Multi-Field'!AC77=Lists!$Q$12,Lists!$T$12,IF('Multi-Field'!AC77=Lists!$Q$13,Lists!$T$13,IF('Multi-Field'!AC77=Lists!$Q$14,Lists!$T$14))))),0))))</f>
        <v>0</v>
      </c>
      <c r="S100" s="395" t="str">
        <f t="shared" si="26"/>
        <v/>
      </c>
      <c r="T100" s="395"/>
      <c r="U100" s="396"/>
      <c r="V100" s="383">
        <f>IF(OR('Multi-Field'!AI86=$U$4,'Multi-Field'!AI86=$U$5,'Multi-Field'!AI86=$U$6,'Multi-Field'!AI86=$U$7,'Multi-Field'!AI86=$U$8,'Multi-Field'!AI86=$U$9),(IF('Multi-Field'!AJ86=$V$2,100,IF('Multi-Field'!AJ86=$V$3,65,IF('Multi-Field'!AJ86=$V$4,53,IF('Multi-Field'!AJ86=$V$5,41,IF('Multi-Field'!AJ86=$V$6,23,IF('Multi-Field'!AJ86=$V$7,0,0))))))),0)</f>
        <v>0</v>
      </c>
      <c r="W100" s="383" t="str">
        <f>IF(AND(OR('Multi-Field'!AF86=$S$3,'Multi-Field'!AF86=S88,'Multi-Field'!AF86=$S$7),'Multi-Field'!AN86&lt;18,'Multi-Field'!AN86&gt;0),35,IF('Multi-Field'!AF86=$S$4,55,IF(AND('Multi-Field'!AF86=$S$6,'Multi-Field'!AN86&lt;18),30,IF(AND('Multi-Field'!AN86&gt;17,OR('Multi-Field'!AF86=$S$3,'Multi-Field'!AF86=$S$5,'Multi-Field'!AF86= $S$6,'Multi-Field'!AF86=$S$7)),25,"0"))))</f>
        <v>0</v>
      </c>
      <c r="X100" s="383">
        <f>IF(OR('Multi-Field'!BA86=$U$4,'Multi-Field'!BA86=$U$5,'Multi-Field'!BA86=$U$6,'Multi-Field'!BA86=U90,'Multi-Field'!BA86=$U$8,'Multi-Field'!BA86=$U$9),(IF('Multi-Field'!BB86=$V$2,100,IF('Multi-Field'!BB86=$V$3,65,IF('Multi-Field'!BB86=$V$4,53,IF('Multi-Field'!BB86=$V$5,41,IF('Multi-Field'!BB86=$V$6,23,IF('Multi-Field'!BB86=$V$7,0,0))))))),0)</f>
        <v>0</v>
      </c>
      <c r="Y100" s="383" t="str">
        <f>IF(AND(OR('Multi-Field'!AX86=$S$3,'Multi-Field'!AX86=$S$5,'Multi-Field'!AX86=$S$7),'Multi-Field'!BF86&lt;18),35,IF('Multi-Field'!AX86=$S$4,55,IF(AND('Multi-Field'!AX86=$S$6,'Multi-Field'!BF86&lt;18),30,IF(AND('Multi-Field'!BF86&gt;17,OR('Multi-Field'!AX86=$S$3,'Multi-Field'!AX86=$S$5,'Multi-Field'!AX86=$S$6,'Multi-Field'!AX86=$S$7)),25,"0"))))</f>
        <v>0</v>
      </c>
      <c r="Z100" s="383">
        <v>84</v>
      </c>
      <c r="AC100" t="s">
        <v>885</v>
      </c>
      <c r="AI100" s="384">
        <f>'[1]Multi-Field'!B96</f>
        <v>0</v>
      </c>
      <c r="AJ100" s="385" t="e">
        <f>#VALUE!</f>
        <v>#VALUE!</v>
      </c>
      <c r="AK100" s="385" t="e">
        <f>#VALUE!</f>
        <v>#VALUE!</v>
      </c>
      <c r="AL100" s="385" t="e">
        <f>IF(AK100="","",IF('[1]Multi-Field'!AU96=20,10,IF(AK100-30&lt;0,0,AK100-30)))</f>
        <v>#VALUE!</v>
      </c>
      <c r="AM100" s="385" t="e">
        <f>#VALUE!</f>
        <v>#VALUE!</v>
      </c>
      <c r="AN100" s="385" t="e">
        <f t="shared" si="23"/>
        <v>#VALUE!</v>
      </c>
      <c r="AO100" s="385" t="e">
        <f>#VALUE!</f>
        <v>#VALUE!</v>
      </c>
      <c r="AP100" s="385" t="e">
        <f>#VALUE!</f>
        <v>#VALUE!</v>
      </c>
      <c r="AQ100" s="385" t="e">
        <f>#VALUE!</f>
        <v>#VALUE!</v>
      </c>
      <c r="AR100" s="385" t="e">
        <f>#VALUE!</f>
        <v>#VALUE!</v>
      </c>
      <c r="AS100" s="385" t="e">
        <f>IF(AR100="","",IF('[1]Multi-Field'!AU96&gt;9,0,AR100-15))</f>
        <v>#VALUE!</v>
      </c>
      <c r="AT100" s="385" t="e">
        <f>#VALUE!</f>
        <v>#VALUE!</v>
      </c>
      <c r="AU100" s="385" t="e">
        <f>#VALUE!</f>
        <v>#VALUE!</v>
      </c>
      <c r="AV100" s="385" t="e">
        <f>IF(AU100="","",IF('[1]Multi-Field'!AU96=9&gt;9,0,AU100-35))</f>
        <v>#VALUE!</v>
      </c>
      <c r="AW100" s="385" t="e">
        <f>#VALUE!</f>
        <v>#VALUE!</v>
      </c>
      <c r="AX100" s="385" t="e">
        <f t="shared" si="24"/>
        <v>#VALUE!</v>
      </c>
      <c r="AY100" s="385" t="str">
        <f>IF('[1]Multi-Field'!AU96="","",IF('[1]Multi-Field'!AU96&lt;1,100,IF('[1]Multi-Field'!AU96=1,75,IF('[1]Multi-Field'!AU96=2,50,IF('[1]Multi-Field'!AU96=3,25,IF('[1]Multi-Field'!AU96&gt;3,0,""))))))</f>
        <v/>
      </c>
      <c r="AZ100" s="385" t="str">
        <f t="shared" si="25"/>
        <v/>
      </c>
      <c r="BA100" s="385" t="e">
        <f>#VALUE!</f>
        <v>#VALUE!</v>
      </c>
      <c r="BB100" s="385" t="e">
        <f>IF(BA100="","",IF(AND('[1]Multi-Field'!AU96&lt;40,'[1]Multi-Field'!AU96&gt;9),40,IF('[1]Multi-Field'!AU96&gt;39,0,BA100+5)))</f>
        <v>#VALUE!</v>
      </c>
      <c r="BC100" s="386" t="e">
        <f t="shared" si="22"/>
        <v>#VALUE!</v>
      </c>
      <c r="BD100" s="283">
        <v>0.37</v>
      </c>
      <c r="BE100" s="283">
        <v>0.86</v>
      </c>
      <c r="BF100" s="411" t="s">
        <v>1271</v>
      </c>
      <c r="BG100" s="412">
        <v>3</v>
      </c>
      <c r="BH100" s="412">
        <v>6</v>
      </c>
      <c r="BI100" s="412">
        <v>6</v>
      </c>
      <c r="BJ100" s="409" t="e">
        <f>IF(AND('[1]Single Field'!#REF!=[1]Lists!BF100,'[1]Single Field'!#REF!="Drained"),"x",IF(AND('[1]Single Field'!#REF!=[1]Lists!BF100,'[1]Single Field'!#REF!="Undrained"),O,""))</f>
        <v>#REF!</v>
      </c>
      <c r="BK100" s="409" t="str">
        <f>IF(AND('[1]Multi-Field'!$E$3=[1]Lists!BF100,'[1]Multi-Field'!$F$3="Drained"),BI100,IF(AND('[1]Multi-Field'!$E$3=BF100,'[1]Multi-Field'!$F$3="undrained"),BH100,""))</f>
        <v/>
      </c>
      <c r="BL100" s="409" t="str">
        <f>IF(AND('[1]Multi-Field'!$E$4=BF100,'[1]Multi-Field'!$F$4="Drained"),BI100,IF(AND('[1]Multi-Field'!$E$4=BF100,'[1]Multi-Field'!$F$4="undrained"),BH100,""))</f>
        <v/>
      </c>
      <c r="BM100" s="409" t="str">
        <f>IF(AND('[1]Multi-Field'!$E$5=BF100,'[1]Multi-Field'!$F$5="Drained"),BI100,IF(AND('[1]Multi-Field'!$E$5=BF100,'[1]Multi-Field'!$F$5="undrained"),BH100,""))</f>
        <v/>
      </c>
      <c r="BN100" s="409" t="str">
        <f>IF(AND('[1]Multi-Field'!$E$6=BF100,'[1]Multi-Field'!$F$6="Drained"),BI100,IF(AND('[1]Multi-Field'!$E$6=BF100,'[1]Multi-Field'!$F$6="undrained"),BH100,""))</f>
        <v/>
      </c>
      <c r="BO100" s="409" t="str">
        <f>IF(AND('[1]Multi-Field'!$E$7=BF100,'[1]Multi-Field'!$F$7="Drained"),BI100,IF(AND('[1]Multi-Field'!$E$7=BF100,'[1]Multi-Field'!$F$7="undrained"),BH100,""))</f>
        <v/>
      </c>
      <c r="BP100" s="409" t="str">
        <f>IF(AND('[1]Multi-Field'!$E$8=BF100,'[1]Multi-Field'!$F$8="Drained"),BI100,IF(AND('[1]Multi-Field'!$E$8=BF100,'[1]Multi-Field'!$F$8="undrained"),BH100,""))</f>
        <v/>
      </c>
      <c r="BQ100" s="409" t="str">
        <f>IF(AND('[1]Multi-Field'!$E$9=BF100,'[1]Multi-Field'!$F$9="Drained"),BI100,IF(AND('[1]Multi-Field'!$E$9=BF100,'[1]Multi-Field'!$F$9="undrained"),BH100,""))</f>
        <v/>
      </c>
      <c r="BR100" s="409" t="str">
        <f>IF(AND('[1]Multi-Field'!$E$10=BF100,'[1]Multi-Field'!$F$10="Drained"),BI100,IF(AND('[1]Multi-Field'!$E$10=BF100,'[1]Multi-Field'!$F$10="undrained"),BH100,""))</f>
        <v/>
      </c>
      <c r="BS100" s="409" t="str">
        <f>IF(AND('[1]Multi-Field'!$E$11=BF100,'[1]Multi-Field'!$F$11="Drained"),BI100,IF(AND('[1]Multi-Field'!$E$11=BF100,'[1]Multi-Field'!$F$11="undrained"),BH100,""))</f>
        <v/>
      </c>
      <c r="BT100" s="409" t="str">
        <f>IF(AND('[1]Multi-Field'!$E$12=BF100,'[1]Multi-Field'!$F$12="Drained"),BI100,IF(AND('[1]Multi-Field'!$E$12=BF100,'[1]Multi-Field'!$F$12="undrained"),BH100,""))</f>
        <v/>
      </c>
      <c r="BU100" s="409" t="str">
        <f>IF(AND('[1]Multi-Field'!$E$13=BF100,'[1]Multi-Field'!$F$13="Drained"),BI100,IF(AND('[1]Multi-Field'!$E$3=BF100,'[1]Multi-Field'!$F$13="undrained"),BH100,""))</f>
        <v/>
      </c>
      <c r="BV100" s="409" t="str">
        <f>IF(AND('[1]Multi-Field'!$E$14=BF100,'[1]Multi-Field'!$F$14="Drained"),BI100,IF(AND('[1]Multi-Field'!$E$14=BF100,'[1]Multi-Field'!$F$14="undrained"),BH100,""))</f>
        <v/>
      </c>
      <c r="BW100" s="409" t="str">
        <f>IF(AND('[1]Multi-Field'!$E$15=BF100,'[1]Multi-Field'!$F$15="Drained"),BI100,IF(AND('[1]Multi-Field'!$E$15=BF100,'[1]Multi-Field'!$F$15="undrained"),BH100,""))</f>
        <v/>
      </c>
      <c r="BX100" s="409" t="str">
        <f>IF(AND('[1]Multi-Field'!$E$16=[1]Lists!BF100,'[1]Multi-Field'!$F$16="Drained"),BI100,IF(AND('[1]Multi-Field'!$E$16=[1]Lists!BF100,'[1]Multi-Field'!$F$16="undrained"),BH100,""))</f>
        <v/>
      </c>
      <c r="BY100" s="409" t="str">
        <f>IF(AND('[1]Multi-Field'!$E$17=[1]Lists!BF100,'[1]Multi-Field'!$F$17="Drained"),BI100,IF(AND('[1]Multi-Field'!$E$17=[1]Lists!BF100,'[1]Multi-Field'!$F$17="undrained"),BH100,""))</f>
        <v/>
      </c>
      <c r="BZ100" s="409" t="str">
        <f>IF(AND('[1]Multi-Field'!$E$18=[1]Lists!BF100,'[1]Multi-Field'!$F$18="Drained"),BI100,IF(AND('[1]Multi-Field'!$E$18=[1]Lists!BF100,'[1]Multi-Field'!$F$18="undrained"),BH100,""))</f>
        <v/>
      </c>
      <c r="CA100" s="409" t="str">
        <f>IF(AND('[1]Multi-Field'!$E$19=[1]Lists!BF100,'[1]Multi-Field'!$F$19="Drained"),BI100,IF(AND('[1]Multi-Field'!$E$19=[1]Lists!BF100,'[1]Multi-Field'!$F$19="undrained"),BH100,""))</f>
        <v/>
      </c>
      <c r="CB100" s="409" t="str">
        <f>IF(AND('[1]Multi-Field'!$E$20=[1]Lists!BF100,'[1]Multi-Field'!$F$20="Drained"),BI100,IF(AND('[1]Multi-Field'!$E$20=[1]Lists!BF100,'[1]Multi-Field'!$F$20="undrained"),BH100,""))</f>
        <v/>
      </c>
      <c r="CC100" s="409" t="str">
        <f>IF(AND('[1]Multi-Field'!$E$21=[1]Lists!BF100,'[1]Multi-Field'!$F$21="Drained"),BI100,IF(AND('[1]Multi-Field'!$E$21=[1]Lists!BF100,'[1]Multi-Field'!$F$21="undrained"),BH100,""))</f>
        <v/>
      </c>
      <c r="CD100" s="409" t="str">
        <f>IF(AND('[1]Multi-Field'!$E$22=[1]Lists!BF100,'[1]Multi-Field'!$F$22="Drained"),BI100,IF(AND('[1]Multi-Field'!$E$22=[1]Lists!BF100,'[1]Multi-Field'!$F$22="undrained"),BH100,""))</f>
        <v/>
      </c>
      <c r="CE100" s="409" t="str">
        <f>IF(AND('[1]Multi-Field'!$E$23=[1]Lists!BF100,'[1]Multi-Field'!$F$23="Drained"),BI100,IF(AND('[1]Multi-Field'!$E$23=[1]Lists!BF100,'[1]Multi-Field'!$F$23="undrained"),BH100,""))</f>
        <v/>
      </c>
      <c r="CF100" s="409" t="str">
        <f>IF(AND('[1]Multi-Field'!$E$24=[1]Lists!BF100,'[1]Multi-Field'!$F$24="Drained"),BI100,IF(AND('[1]Multi-Field'!$E$24=[1]Lists!BF100,'[1]Multi-Field'!$F$24="undrained"),BH100,""))</f>
        <v/>
      </c>
      <c r="CG100" s="409" t="str">
        <f>IF(AND('[1]Multi-Field'!$E$25=[1]Lists!BF100,'[1]Multi-Field'!$F$25="Drained"),BI100,IF(AND('[1]Multi-Field'!$E$25=[1]Lists!BF100,'[1]Multi-Field'!$F$25="undrained"),BH100,""))</f>
        <v/>
      </c>
      <c r="CH100" s="409" t="str">
        <f>IF(AND('[1]Multi-Field'!$E$26=[1]Lists!BF100,'[1]Multi-Field'!$F$26="Drained"),BI100,IF(AND('[1]Multi-Field'!$E$26=[1]Lists!BF100,'[1]Multi-Field'!$F$26="undrained"),BH100,""))</f>
        <v/>
      </c>
      <c r="CI100" s="409" t="str">
        <f>IF(AND('[1]Multi-Field'!$E$27=[1]Lists!BF100,'[1]Multi-Field'!$F$27="Drained"),BI100,IF(AND('[1]Multi-Field'!$E$27=[1]Lists!BF100,'[1]Multi-Field'!$F$27="undrained"),BH100,""))</f>
        <v/>
      </c>
      <c r="CJ100" s="409" t="str">
        <f>IF(AND('[1]Multi-Field'!$E$28=[1]Lists!BF100,'[1]Multi-Field'!$F$28="Drained"),BI100,IF(AND('[1]Multi-Field'!$E$28=[1]Lists!BF100,'[1]Multi-Field'!$F$28="undrained"),BH100,""))</f>
        <v/>
      </c>
      <c r="CK100" s="409" t="str">
        <f>IF(AND('[1]Multi-Field'!$E$29=[1]Lists!BF100,'[1]Multi-Field'!$F$29="Drained"),BI100,IF(AND('[1]Multi-Field'!$E$29=[1]Lists!BF100,'[1]Multi-Field'!$F$29="undrained"),BH100,""))</f>
        <v/>
      </c>
      <c r="CL100" s="409" t="str">
        <f>IF(AND('[1]Multi-Field'!$E$30=[1]Lists!BF100,'[1]Multi-Field'!$F$30="Drained"),BI100,IF(AND('[1]Multi-Field'!$E$30=[1]Lists!BF100,'[1]Multi-Field'!$F$30="undrained"),BH100,""))</f>
        <v/>
      </c>
      <c r="CM100" s="409" t="str">
        <f>IF(AND('[1]Multi-Field'!$E$31=[1]Lists!BF100,'[1]Multi-Field'!$F$31="Drained"),BI100,IF(AND('[1]Multi-Field'!$E$31=[1]Lists!BF100,'[1]Multi-Field'!$F$31="undrained"),BH100,""))</f>
        <v/>
      </c>
      <c r="CN100" s="409" t="str">
        <f>IF(AND('[1]Multi-Field'!$E$32=[1]Lists!BF100,'[1]Multi-Field'!$F$32="Drained"),BI100,IF(AND('[1]Multi-Field'!$E$32=[1]Lists!BF100,'[1]Multi-Field'!$F$32="undrained"),BH100,""))</f>
        <v/>
      </c>
      <c r="CO100" s="409" t="str">
        <f>IF(AND('[1]Multi-Field'!$E$33=[1]Lists!BF100,'[1]Multi-Field'!$F$33="Drained"),BI100,IF(AND('[1]Multi-Field'!$E$33=[1]Lists!BF100,'[1]Multi-Field'!$F$33="undrained"),BH100,""))</f>
        <v/>
      </c>
      <c r="CP100" s="409" t="str">
        <f>IF(AND('[1]Multi-Field'!$E$34=[1]Lists!BF100,'[1]Multi-Field'!$F$34="Drained"),BI100,IF(AND('[1]Multi-Field'!$E$34=[1]Lists!BF100,'[1]Multi-Field'!$F$34="undrained"),BH100,""))</f>
        <v/>
      </c>
      <c r="CQ100" s="409" t="str">
        <f>IF(AND('[1]Multi-Field'!$E$35=[1]Lists!BF100,'[1]Multi-Field'!$F$35="Drained"),BI100,IF(AND('[1]Multi-Field'!$E$35=[1]Lists!BF100,'[1]Multi-Field'!$F$35="undrained"),BH100,""))</f>
        <v/>
      </c>
      <c r="CR100" s="409" t="str">
        <f>IF(AND('[1]Multi-Field'!$E$36=[1]Lists!BF100,'[1]Multi-Field'!$F$36="Drained"),BI100,IF(AND('[1]Multi-Field'!$E$36=[1]Lists!BF100,'[1]Multi-Field'!$F$36="undrained"),BH100,""))</f>
        <v/>
      </c>
      <c r="CS100" s="409" t="str">
        <f>IF(AND('[1]Multi-Field'!$E$37=[1]Lists!BF100,'[1]Multi-Field'!$F$37="Drained"),BI100,IF(AND('[1]Multi-Field'!$E$37=[1]Lists!BF100,'[1]Multi-Field'!$F$37="undrained"),BH100,""))</f>
        <v/>
      </c>
      <c r="CT100" s="409" t="str">
        <f>IF(AND('[1]Multi-Field'!$E$38=[1]Lists!BF100,'[1]Multi-Field'!$F$38="Drained"),BI100,IF(AND('[1]Multi-Field'!$E$38=[1]Lists!BF100,'[1]Multi-Field'!$F$38="undrained"),BH100,""))</f>
        <v/>
      </c>
      <c r="CU100" s="409" t="str">
        <f>IF(AND('[1]Multi-Field'!$E$39=[1]Lists!BF100,'[1]Multi-Field'!$F$39="Drained"),BI100,IF(AND('[1]Multi-Field'!$E$39=[1]Lists!BF100,'[1]Multi-Field'!$F$39="undrained"),BH100,""))</f>
        <v/>
      </c>
      <c r="CV100" s="409" t="str">
        <f>IF(AND('[1]Multi-Field'!$E$40=[1]Lists!BF100,'[1]Multi-Field'!$F$40="Drained"),BI100,IF(AND('[1]Multi-Field'!$E$40=[1]Lists!BF100,'[1]Multi-Field'!$F$40="undrained"),BH100,""))</f>
        <v/>
      </c>
      <c r="CW100" s="409" t="str">
        <f>IF(AND('[1]Multi-Field'!$E$41=[1]Lists!BF100,'[1]Multi-Field'!$F$40="Drained"),BI100,IF(AND('[1]Multi-Field'!$E$40=[1]Lists!BF100,'[1]Multi-Field'!$F$40="undrained"),BH100,""))</f>
        <v/>
      </c>
      <c r="CX100" s="409" t="str">
        <f>IF(AND('[1]Multi-Field'!$E$42=[1]Lists!BF100,'[1]Multi-Field'!$F$42="Drained"),BI100,IF(AND('[1]Multi-Field'!$E$42=[1]Lists!BF100,'[1]Multi-Field'!$F$42="undrained"),BH100,""))</f>
        <v/>
      </c>
      <c r="CY100" s="409" t="str">
        <f>IF(AND('[1]Multi-Field'!$E$43=[1]Lists!BF100,'[1]Multi-Field'!$F$43="Drained"),BI100,IF(AND('[1]Multi-Field'!$E$43=[1]Lists!BF100,'[1]Multi-Field'!$F$43="undrained"),BH100,""))</f>
        <v/>
      </c>
      <c r="CZ100" s="409" t="str">
        <f>IF(AND('[1]Multi-Field'!$E$44=[1]Lists!BF100,'[1]Multi-Field'!$F$44="Drained"),BI100,IF(AND('[1]Multi-Field'!$E$44=[1]Lists!BF100,'[1]Multi-Field'!$F$44="undrained"),BH100,""))</f>
        <v/>
      </c>
      <c r="DA100" s="409" t="str">
        <f>IF(AND('[1]Multi-Field'!$E$45=[1]Lists!BF100,'[1]Multi-Field'!$F$45="Drained"),BI100,IF(AND('[1]Multi-Field'!$E$45=[1]Lists!BF100,'[1]Multi-Field'!$F$45="undrained"),BH100,""))</f>
        <v/>
      </c>
      <c r="DB100" s="409" t="str">
        <f>IF(AND('[1]Multi-Field'!$E$46=[1]Lists!BF100,'[1]Multi-Field'!$F$46="Drained"),BI100,IF(AND('[1]Multi-Field'!$E$46=[1]Lists!BF100,'[1]Multi-Field'!$F$46="undrained"),BH100,""))</f>
        <v/>
      </c>
      <c r="DC100" s="409" t="str">
        <f>IF(AND('[1]Multi-Field'!$E$47=[1]Lists!BF100,'[1]Multi-Field'!$F$47="Drained"),BI100,IF(AND('[1]Multi-Field'!$E$47=[1]Lists!BF100,'[1]Multi-Field'!$F$47="undrained"),BH100,""))</f>
        <v/>
      </c>
      <c r="DD100" s="409" t="str">
        <f>IF(AND('[1]Multi-Field'!$E$48=[1]Lists!BF100,'[1]Multi-Field'!$F$48="Drained"),BI100,IF(AND('[1]Multi-Field'!$E$48=[1]Lists!BF100,'[1]Multi-Field'!$F$48="undrained"),BH100,""))</f>
        <v/>
      </c>
      <c r="DE100" s="409" t="str">
        <f>IF(AND('[1]Multi-Field'!$E$49=[1]Lists!BF100,'[1]Multi-Field'!$F$49="Drained"),BI100,IF(AND('[1]Multi-Field'!$E$49=[1]Lists!BF100,'[1]Multi-Field'!$F$9="undrained"),BH100,""))</f>
        <v/>
      </c>
      <c r="DF100" s="409" t="str">
        <f>IF(AND('[1]Multi-Field'!$E$50=[1]Lists!BF100,'[1]Multi-Field'!$F$50="Drained"),BI100,IF(AND('[1]Multi-Field'!$E$50=[1]Lists!BF100,'[1]Multi-Field'!$F$50="undrained"),BH100,""))</f>
        <v/>
      </c>
      <c r="DG100" s="409" t="str">
        <f>IF(AND('[1]Multi-Field'!$E$51=[1]Lists!BF100,'[1]Multi-Field'!$F$51="Drained"),BI100,IF(AND('[1]Multi-Field'!$E$51=[1]Lists!BF100,'[1]Multi-Field'!$F$51="undrained"),BH100,""))</f>
        <v/>
      </c>
      <c r="DH100" s="409" t="str">
        <f>IF(AND('[1]Multi-Field'!$E$52=[1]Lists!BF100,'[1]Multi-Field'!$F$52="Drained"),BI100,IF(AND('[1]Multi-Field'!$E$52=[1]Lists!BF100,'[1]Multi-Field'!$F$52="undrained"),BH100,""))</f>
        <v/>
      </c>
      <c r="DI100" s="409" t="str">
        <f>IF(AND('[1]Multi-Field'!$E$53=[1]Lists!BF100,'[1]Multi-Field'!$F$53="Drained"),BI100,IF(AND('[1]Multi-Field'!$E$53=[1]Lists!BF100,'[1]Multi-Field'!$F$53="undrained"),BH100,""))</f>
        <v/>
      </c>
      <c r="DJ100" s="409" t="str">
        <f>IF(AND('[1]Multi-Field'!$E$54=[1]Lists!BF100,'[1]Multi-Field'!$F$54="Drained"),BI100,IF(AND('[1]Multi-Field'!$E$54=[1]Lists!BF100,'[1]Multi-Field'!$F$54="undrained"),BH100,""))</f>
        <v/>
      </c>
      <c r="DK100" s="409" t="str">
        <f>IF(AND('[1]Multi-Field'!$E$55=[1]Lists!BF100,'[1]Multi-Field'!$F$55="Drained"),BI100,IF(AND('[1]Multi-Field'!$E$55=[1]Lists!BF100,'[1]Multi-Field'!$F$55="undrained"),BH100,""))</f>
        <v/>
      </c>
      <c r="DL100" s="409" t="str">
        <f>IF(AND('[1]Multi-Field'!$E$56=[1]Lists!BF100,'[1]Multi-Field'!$F$56="Drained"),BI100,IF(AND('[1]Multi-Field'!$E$56=[1]Lists!BF100,'[1]Multi-Field'!$F$56="undrained"),BH100,""))</f>
        <v/>
      </c>
      <c r="DM100" s="409" t="str">
        <f>IF(AND('[1]Multi-Field'!$E$57=[1]Lists!BF100,'[1]Multi-Field'!$F$57="Drained"),BI100,IF(AND('[1]Multi-Field'!$E$57=[1]Lists!BF100,'[1]Multi-Field'!$F$57="undrained"),BH100,""))</f>
        <v/>
      </c>
      <c r="DN100" s="409" t="str">
        <f>IF(AND('[1]Multi-Field'!$E$58=[1]Lists!BF100,'[1]Multi-Field'!$F$58="Drained"),BI100,IF(AND('[1]Multi-Field'!$E$58=[1]Lists!BF100,'[1]Multi-Field'!$F$58="undrained"),BH100,""))</f>
        <v/>
      </c>
      <c r="DO100" s="409" t="str">
        <f>IF(AND('[1]Multi-Field'!$E$59=[1]Lists!BF100,'[1]Multi-Field'!$F$59="Drained"),BI100,IF(AND('[1]Multi-Field'!$E$59=[1]Lists!BF100,'[1]Multi-Field'!$F$59="undrained"),BH100,""))</f>
        <v/>
      </c>
      <c r="DP100" s="409" t="str">
        <f>IF(AND('[1]Multi-Field'!$E$60=[1]Lists!BF100,'[1]Multi-Field'!$F$60="Drained"),BI100,IF(AND('[1]Multi-Field'!$E$60=[1]Lists!BF100,'[1]Multi-Field'!$F$60="undrained"),BH100,""))</f>
        <v/>
      </c>
      <c r="DQ100" s="409" t="str">
        <f>IF(AND('[1]Multi-Field'!$E$61=[1]Lists!BF100,'[1]Multi-Field'!$F$61="Drained"),BI100,IF(AND('[1]Multi-Field'!$E$61=[1]Lists!BF100,'[1]Multi-Field'!$F$61="undrained"),BH100,""))</f>
        <v/>
      </c>
      <c r="DR100" s="409" t="str">
        <f>IF(AND('[1]Multi-Field'!$E$62=[1]Lists!BF100,'[1]Multi-Field'!$F$62="Drained"),BI100,IF(AND('[1]Multi-Field'!$E$62=[1]Lists!BF100,'[1]Multi-Field'!$F$62="undrained"),BH100,""))</f>
        <v/>
      </c>
      <c r="DS100" s="409" t="str">
        <f>IF(AND('[1]Multi-Field'!$E$63=[1]Lists!BF100,'[1]Multi-Field'!$F$63="Drained"),BI100,IF(AND('[1]Multi-Field'!$E$63=[1]Lists!BF100,'[1]Multi-Field'!$F$63="undrained"),BH100,""))</f>
        <v/>
      </c>
      <c r="DT100" s="409" t="str">
        <f>IF(AND('[1]Multi-Field'!$E$64=[1]Lists!BF100,'[1]Multi-Field'!$F$64="Drained"),BI100,IF(AND('[1]Multi-Field'!$E$64=[1]Lists!BF100,'[1]Multi-Field'!$F$64="undrained"),BH100,""))</f>
        <v/>
      </c>
      <c r="DU100" s="409" t="str">
        <f>IF(AND('[1]Multi-Field'!$E$65=[1]Lists!BF100,'[1]Multi-Field'!$F$65="Drained"),BI100,IF(AND('[1]Multi-Field'!$E$65=[1]Lists!BF100,'[1]Multi-Field'!$F$65="undrained"),BH100,""))</f>
        <v/>
      </c>
      <c r="DV100" s="409" t="str">
        <f>IF(AND('[1]Multi-Field'!$E$66=[1]Lists!BF100,'[1]Multi-Field'!$F$66="Drained"),BI100,IF(AND('[1]Multi-Field'!$E$66=[1]Lists!BF100,'[1]Multi-Field'!$F$66="undrained"),BH100,""))</f>
        <v/>
      </c>
      <c r="DW100" s="409" t="str">
        <f>IF(AND('[1]Multi-Field'!$E$67=[1]Lists!BF100,'[1]Multi-Field'!$F$67="Drained"),BI100,IF(AND('[1]Multi-Field'!$E$67=[1]Lists!BF100,'[1]Multi-Field'!$F$67="undrained"),BH100,""))</f>
        <v/>
      </c>
      <c r="DX100" s="409" t="str">
        <f>IF(AND('[1]Multi-Field'!$E$68=[1]Lists!BF100,'[1]Multi-Field'!$F$68="Drained"),BI100,IF(AND('[1]Multi-Field'!$E$68=[1]Lists!BF100,'[1]Multi-Field'!$F$68="undrained"),BH100,""))</f>
        <v/>
      </c>
      <c r="DY100" s="409" t="str">
        <f>IF(AND('[1]Multi-Field'!$E$69=[1]Lists!BF100,'[1]Multi-Field'!$F$69="Drained"),BI100,IF(AND('[1]Multi-Field'!$E$69=[1]Lists!BF100,'[1]Multi-Field'!$F$69="undrained"),BH100,""))</f>
        <v/>
      </c>
      <c r="DZ100" s="409" t="str">
        <f>IF(AND('[1]Multi-Field'!$E$70=[1]Lists!BF100,'[1]Multi-Field'!$F$70="Drained"),BI100,IF(AND('[1]Multi-Field'!$E$70=[1]Lists!BF100,'[1]Multi-Field'!$F$70="undrained"),BH100,""))</f>
        <v/>
      </c>
      <c r="EA100" s="409" t="str">
        <f>IF(AND('[1]Multi-Field'!$E$71=[1]Lists!BF100,'[1]Multi-Field'!$F$71="Drained"),BI100,IF(AND('[1]Multi-Field'!$E$71=[1]Lists!BF100,'[1]Multi-Field'!$F$71="undrained"),BH100,""))</f>
        <v/>
      </c>
      <c r="EB100" s="409" t="str">
        <f>IF(AND('[1]Multi-Field'!$E$72=[1]Lists!BF100,'[1]Multi-Field'!$F$72="Drained"),BI100,IF(AND('[1]Multi-Field'!$E$72=[1]Lists!BF100,'[1]Multi-Field'!$F$72="undrained"),BH100,""))</f>
        <v/>
      </c>
      <c r="EC100" s="409" t="str">
        <f>IF(AND('[1]Multi-Field'!$E$73=[1]Lists!BF100,'[1]Multi-Field'!$F$73="Drained"),BI100,IF(AND('[1]Multi-Field'!$E$73=[1]Lists!BF100,'[1]Multi-Field'!$F$73="undrained"),BH100,""))</f>
        <v/>
      </c>
      <c r="ED100" s="409" t="str">
        <f>IF(AND('[1]Multi-Field'!$E$74=[1]Lists!BF100,'[1]Multi-Field'!$F$74="Drained"),BI100,IF(AND('[1]Multi-Field'!$E$74=[1]Lists!BF100,'[1]Multi-Field'!$F$74="undrained"),BH100,""))</f>
        <v/>
      </c>
      <c r="EE100" s="409" t="str">
        <f>IF(AND('[1]Multi-Field'!$E$75=[1]Lists!BF100,'[1]Multi-Field'!$F$75="Drained"),BI100,IF(AND('[1]Multi-Field'!$E$75=[1]Lists!BF100,'[1]Multi-Field'!$F$75="undrained"),BH100,""))</f>
        <v/>
      </c>
      <c r="EF100" s="409" t="str">
        <f>IF(AND('[1]Multi-Field'!$E$76=[1]Lists!BF100,'[1]Multi-Field'!$F$76="Drained"),BI100,IF(AND('[1]Multi-Field'!$E$76=[1]Lists!BF100,'[1]Multi-Field'!$F$6="undrained"),BH100,""))</f>
        <v/>
      </c>
      <c r="EG100" s="409" t="str">
        <f>IF(AND('[1]Multi-Field'!$E$77=[1]Lists!BF100,'[1]Multi-Field'!$F$77="Drained"),BI100,IF(AND('[1]Multi-Field'!$E$77=[1]Lists!BF100,'[1]Multi-Field'!$F$77="undrained"),BH100,""))</f>
        <v/>
      </c>
      <c r="EH100" s="409" t="str">
        <f>IF(AND('[1]Multi-Field'!$E$78=[1]Lists!BF100,'[1]Multi-Field'!$F$78="Drained"),BI100,IF(AND('[1]Multi-Field'!$E$78=[1]Lists!BF100,'[1]Multi-Field'!$F$78="undrained"),BH100,""))</f>
        <v/>
      </c>
      <c r="EI100" s="409" t="str">
        <f>IF(AND('[1]Multi-Field'!$E$79=[1]Lists!BF100,'[1]Multi-Field'!$F$79="Drained"),BI100,IF(AND('[1]Multi-Field'!$E$79=[1]Lists!BF100,'[1]Multi-Field'!$F$79="undrained"),BH100,""))</f>
        <v/>
      </c>
      <c r="EJ100" s="409" t="str">
        <f>IF(AND('[1]Multi-Field'!$E$80=[1]Lists!BF100,'[1]Multi-Field'!$F$80="Drained"),BI100,IF(AND('[1]Multi-Field'!$E$80=[1]Lists!BF100,'[1]Multi-Field'!$F$80="undrained"),BH100,""))</f>
        <v/>
      </c>
      <c r="EK100" s="409" t="str">
        <f>IF(AND('[1]Multi-Field'!$E$81=[1]Lists!BF100,'[1]Multi-Field'!$F$81="Drained"),BI100,IF(AND('[1]Multi-Field'!$E$81=[1]Lists!BF100,'[1]Multi-Field'!$F$81="undrained"),BH100,""))</f>
        <v/>
      </c>
      <c r="EL100" s="409" t="str">
        <f>IF(AND('[1]Multi-Field'!$E$82=[1]Lists!BF100,'[1]Multi-Field'!$F$82="Drained"),BI100,IF(AND('[1]Multi-Field'!$E$82=[1]Lists!BF100,'[1]Multi-Field'!$F$82="undrained"),BH100,""))</f>
        <v/>
      </c>
      <c r="EM100" s="409" t="str">
        <f>IF(AND('[1]Multi-Field'!$E$83=[1]Lists!BF100,'[1]Multi-Field'!$F$83="Drained"),BI100,IF(AND('[1]Multi-Field'!$E$83=[1]Lists!BF100,'[1]Multi-Field'!$F$83="undrained"),BH100,""))</f>
        <v/>
      </c>
      <c r="EN100" s="409" t="str">
        <f>IF(AND('[1]Multi-Field'!$E$84=[1]Lists!BF100,'[1]Multi-Field'!$F$84="Drained"),BI100,IF(AND('[1]Multi-Field'!$E$84=[1]Lists!BF100,'[1]Multi-Field'!$F$84="undrained"),BH100,""))</f>
        <v/>
      </c>
      <c r="EO100" s="409" t="str">
        <f>IF(AND('[1]Multi-Field'!$E$85=[1]Lists!BF100,'[1]Multi-Field'!$F$85="Drained"),BI100,IF(AND('[1]Multi-Field'!$E$85=[1]Lists!BF100,'[1]Multi-Field'!$F$85="undrained"),BH100,""))</f>
        <v/>
      </c>
      <c r="EP100" s="409" t="str">
        <f>IF(AND('[1]Multi-Field'!$E$86=[1]Lists!BF100,'[1]Multi-Field'!$F$86="Drained"),BI100,IF(AND('[1]Multi-Field'!$E$86=[1]Lists!BF100,'[1]Multi-Field'!$F$86="undrained"),BH100,""))</f>
        <v/>
      </c>
      <c r="EQ100" s="409" t="str">
        <f>IF(AND('[1]Multi-Field'!$E$87=[1]Lists!BF100,'[1]Multi-Field'!$F$87="Drained"),BI100,IF(AND('[1]Multi-Field'!$E$87=[1]Lists!BF100,'[1]Multi-Field'!$F$87="undrained"),BH100,""))</f>
        <v/>
      </c>
      <c r="ER100" s="409" t="str">
        <f>IF(AND('[1]Multi-Field'!$E$88=[1]Lists!BF100,'[1]Multi-Field'!$F$88="Drained"),BI100,IF(AND('[1]Multi-Field'!$E$88=[1]Lists!BF100,'[1]Multi-Field'!$F$88="undrained"),BH100,""))</f>
        <v/>
      </c>
      <c r="ES100" s="409" t="str">
        <f>IF(AND('[1]Multi-Field'!$E$89=[1]Lists!BF100,'[1]Multi-Field'!$F$89="Drained"),BI100,IF(AND('[1]Multi-Field'!$E$89=[1]Lists!BF100,'[1]Multi-Field'!$F$89="undrained"),BH100,""))</f>
        <v/>
      </c>
      <c r="ET100" s="409" t="str">
        <f>IF(AND('[1]Multi-Field'!$E$90=[1]Lists!BF100,'[1]Multi-Field'!$F$90="Drained"),BI100,IF(AND('[1]Multi-Field'!$E$90=[1]Lists!BF100,'[1]Multi-Field'!$F$90="undrained"),BH100,""))</f>
        <v/>
      </c>
      <c r="EU100" s="409" t="str">
        <f>IF(AND('[1]Multi-Field'!$E$91=[1]Lists!BF100,'[1]Multi-Field'!$F$91="Drained"),BI100,IF(AND('[1]Multi-Field'!$E$91=[1]Lists!BF100,'[1]Multi-Field'!$F$91="undrained"),BH100,""))</f>
        <v/>
      </c>
      <c r="EV100" s="409" t="str">
        <f>IF(AND('[1]Multi-Field'!$E$92=[1]Lists!BF100,'[1]Multi-Field'!$F$92="Drained"),BI100,IF(AND('[1]Multi-Field'!$E$92=[1]Lists!BF100,'[1]Multi-Field'!$F$92="undrained"),BH100,""))</f>
        <v/>
      </c>
      <c r="EW100" s="409" t="str">
        <f>IF(AND('[1]Multi-Field'!$E$93=[1]Lists!BF100,'[1]Multi-Field'!$F$93="Drained"),BI100,IF(AND('[1]Multi-Field'!$E$93=[1]Lists!BF100,'[1]Multi-Field'!$F$93="undrained"),BH100,""))</f>
        <v/>
      </c>
      <c r="EX100" s="409" t="str">
        <f>IF(AND('[1]Multi-Field'!$E$94=[1]Lists!BF100,'[1]Multi-Field'!$F$94="Drained"),BI100,IF(AND('[1]Multi-Field'!$E$94=[1]Lists!BF100,'[1]Multi-Field'!$F$94="undrained"),BH100,""))</f>
        <v/>
      </c>
      <c r="EY100" s="409" t="str">
        <f>IF(AND('[1]Multi-Field'!$E$95=[1]Lists!BF100,'[1]Multi-Field'!$F$95="Drained"),BI100,IF(AND('[1]Multi-Field'!$E$95=[1]Lists!BF100,'[1]Multi-Field'!$F$95="undrained"),BH100,""))</f>
        <v/>
      </c>
      <c r="EZ100" s="409" t="str">
        <f>IF(AND('[1]Multi-Field'!$E$96=[1]Lists!BF100,'[1]Multi-Field'!$F$96="Drained"),BI100,IF(AND('[1]Multi-Field'!$E$96=[1]Lists!BF100,'[1]Multi-Field'!$F$96="undrained"),BH100,""))</f>
        <v/>
      </c>
      <c r="FA100" s="409" t="str">
        <f>IF(AND('[1]Multi-Field'!$E$97=[1]Lists!BF100,'[1]Multi-Field'!$F$97="Drained"),BI100,IF(AND('[1]Multi-Field'!$E$97=[1]Lists!BF100,'[1]Multi-Field'!$F$97="undrained"),BH100,""))</f>
        <v/>
      </c>
      <c r="FB100" s="409" t="str">
        <f>IF(AND('[1]Multi-Field'!$E$98=[1]Lists!BF100,'[1]Multi-Field'!$F$98="Drained"),BI100,IF(AND('[1]Multi-Field'!$E$98=[1]Lists!BF100,'[1]Multi-Field'!$F$98="undrained"),BH100,""))</f>
        <v/>
      </c>
      <c r="FC100" s="409" t="str">
        <f>IF(AND('[1]Multi-Field'!$E$99=[1]Lists!BF100,'[1]Multi-Field'!$F$99="Drained"),BI100,IF(AND('[1]Multi-Field'!$E$99=[1]Lists!BF100,'[1]Multi-Field'!$F$99="undrained"),BH100,""))</f>
        <v/>
      </c>
      <c r="FD100" s="409" t="str">
        <f>IF(AND('[1]Multi-Field'!$E$100=[1]Lists!BF100,'[1]Multi-Field'!$F$100="Drained"),BI100,IF(AND('[1]Multi-Field'!$E$100=[1]Lists!BF100,'[1]Multi-Field'!$F$100="undrained"),BH100,""))</f>
        <v/>
      </c>
      <c r="FE100" s="409">
        <f>IF(AND('[1]Multi-Field'!$E$101=[1]Lists!BF100,'[1]Multi-Field'!$F$101="Drained"),BI100,IF(AND('[1]Multi-Field'!$E$101=[1]Lists!BF100,'[1]Multi-Field'!$F$101="undrained"),BH100,""))</f>
        <v>6</v>
      </c>
      <c r="FF100" s="409" t="str">
        <f>IF(AND('[1]Multi-Field'!$E$102=[1]Lists!BF100,'[1]Multi-Field'!$F$102="Drained"),BI100,IF(AND('[1]Multi-Field'!$E$102=[1]Lists!BF100,'[1]Multi-Field'!$F$102="undrained"),BH100,""))</f>
        <v/>
      </c>
      <c r="FG100" s="409" t="str">
        <f>IF(AND('[1]Multi-Field'!$E$103=[1]Lists!BF100,'[1]Multi-Field'!$F$103="Drained"),BI100,IF(AND('[1]Multi-Field'!$E$103=[1]Lists!BF100,'[1]Multi-Field'!$F$103="undrained"),BH100,""))</f>
        <v/>
      </c>
      <c r="FH100" s="409" t="str">
        <f>IF(AND('[1]Multi-Field'!$E$104=[1]Lists!BF100,'[1]Multi-Field'!$F$104="Drained"),BI100,IF(AND('[1]Multi-Field'!$E$104=[1]Lists!BF100,'[1]Multi-Field'!$F$104="undrained"),BH100,""))</f>
        <v/>
      </c>
      <c r="FI100" s="409" t="str">
        <f>IF(AND('[1]Multi-Field'!$E$105=[1]Lists!BF100,'[1]Multi-Field'!$F$105="Drained"),BI100,IF(AND('[1]Multi-Field'!$E$105=[1]Lists!BF100,'[1]Multi-Field'!$F$105="undrained"),BH100,""))</f>
        <v/>
      </c>
      <c r="FJ100" s="409" t="str">
        <f>IF(AND('[1]Multi-Field'!$E$106=[1]Lists!BF100,'[1]Multi-Field'!$F$106="Drained"),BI100,IF(AND('[1]Multi-Field'!$E$106=[1]Lists!BF100,'[1]Multi-Field'!$F$106="undrained"),BH100,""))</f>
        <v/>
      </c>
      <c r="FK100" s="409" t="str">
        <f>IF(AND('[1]Multi-Field'!$E$107=[1]Lists!BF100,'[1]Multi-Field'!$F$107="Drained"),BI100,IF(AND('[1]Multi-Field'!$E$107=[1]Lists!BF100,'[1]Multi-Field'!$F$107="undrained"),BH100,""))</f>
        <v/>
      </c>
      <c r="FL100" s="409" t="str">
        <f>IF(AND('[1]Multi-Field'!$E$108=[1]Lists!BF100,'[1]Multi-Field'!$F$108="Drained"),BI100,IF(AND('[1]Multi-Field'!$E$108=[1]Lists!BF100,'[1]Multi-Field'!$F$108="undrained"),BH100,""))</f>
        <v/>
      </c>
      <c r="FM100" s="409" t="str">
        <f>IF(AND('[1]Multi-Field'!$E$109=[1]Lists!BF100,'[1]Multi-Field'!$F$109="Drained"),BI100,IF(AND('[1]Multi-Field'!$E$109=[1]Lists!BF100,'[1]Multi-Field'!$F$109="undrained"),BH100,""))</f>
        <v/>
      </c>
      <c r="FN100" s="409" t="str">
        <f>IF(AND('[1]Multi-Field'!$E$110=[1]Lists!BF100,'[1]Multi-Field'!$F$110="Drained"),BI100,IF(AND('[1]Multi-Field'!$E$110=[1]Lists!BF100,'[1]Multi-Field'!$F$110="undrained"),BH100,""))</f>
        <v/>
      </c>
      <c r="FO100" s="409" t="str">
        <f>IF(AND('[1]Multi-Field'!$E$111=[1]Lists!BF100,'[1]Multi-Field'!$F$111="Drained"),BI100,IF(AND('[1]Multi-Field'!$E$111=[1]Lists!BF100,'[1]Multi-Field'!$F$111="undrained"),BH100,""))</f>
        <v/>
      </c>
      <c r="FP100" s="409" t="str">
        <f>IF(AND('[1]Multi-Field'!$E$112=[1]Lists!BF100,'[1]Multi-Field'!$F$112="Drained"),BI100,IF(AND('[1]Multi-Field'!$E$112=[1]Lists!BF100,'[1]Multi-Field'!$F$112="undrained"),BH100,""))</f>
        <v/>
      </c>
      <c r="FQ100" s="409" t="str">
        <f>IF(AND('[1]Multi-Field'!$E$113=[1]Lists!BF100,'[1]Multi-Field'!$F$113="Drained"),BI100,IF(AND('[1]Multi-Field'!$E$113=[1]Lists!BF100,'[1]Multi-Field'!$F$113="undrained"),BH100,""))</f>
        <v/>
      </c>
      <c r="FR100" s="409" t="str">
        <f>IF(AND('[1]Multi-Field'!$E$114=[1]Lists!BF100,'[1]Multi-Field'!$F$114="Drained"),BI100,IF(AND('[1]Multi-Field'!$E$114=[1]Lists!BF100,'[1]Multi-Field'!$F$114="undrained"),BH100,""))</f>
        <v/>
      </c>
      <c r="FS100" s="409" t="str">
        <f>IF(AND('[1]Multi-Field'!$E$115=[1]Lists!BF100,'[1]Multi-Field'!$F$115="Drained"),BI100,IF(AND('[1]Multi-Field'!$E$115=[1]Lists!BF100,'[1]Multi-Field'!$F$115="undrained"),BH100,""))</f>
        <v/>
      </c>
      <c r="FT100" s="409" t="str">
        <f>IF(AND('[1]Multi-Field'!$E$116=[1]Lists!BF100,'[1]Multi-Field'!$F$116="Drained"),BI100,IF(AND('[1]Multi-Field'!$E$116=[1]Lists!BF100,'[1]Multi-Field'!$F$116="undrained"),BH100,""))</f>
        <v/>
      </c>
      <c r="FU100" s="409" t="str">
        <f>IF(AND('[1]Multi-Field'!$E$117=[1]Lists!BF100,'[1]Multi-Field'!$F$117="Drained"),BI100,IF(AND('[1]Multi-Field'!$E$117=[1]Lists!BF100,'[1]Multi-Field'!$F$117="undrained"),BH100,""))</f>
        <v/>
      </c>
      <c r="FV100" s="409" t="str">
        <f>IF(AND('[1]Multi-Field'!$E$118=[1]Lists!BF100,'[1]Multi-Field'!$F$118="Drained"),BI100,IF(AND('[1]Multi-Field'!$E$118=[1]Lists!BF100,'[1]Multi-Field'!$F$118="undrained"),BH100,""))</f>
        <v/>
      </c>
      <c r="FW100" s="409" t="str">
        <f>IF(AND('[1]Multi-Field'!$E$119=[1]Lists!BF100,'[1]Multi-Field'!$F$119="Drained"),BI100,IF(AND('[1]Multi-Field'!$E$119=[1]Lists!BF100,'[1]Multi-Field'!$F$119="undrained"),BH100,""))</f>
        <v/>
      </c>
      <c r="FX100" s="409" t="str">
        <f>IF(AND('[1]Multi-Field'!$E$120=[1]Lists!BF100,'[1]Multi-Field'!$F$120="Drained"),BI100,IF(AND('[1]Multi-Field'!$E$120=[1]Lists!BF100,'[1]Multi-Field'!$F$120="undrained"),BH100,""))</f>
        <v/>
      </c>
      <c r="FZ100" t="s">
        <v>884</v>
      </c>
      <c r="GC100" s="4">
        <f>'[1]Multi-Field'!B98</f>
        <v>0</v>
      </c>
      <c r="GD100" s="73" t="str">
        <f>IF(OR('[1]Multi-Field'!Q98=$FZ$43,'[1]Multi-Field'!Q98=$FZ$44),'[1]Multi-Field'!BS98,"")</f>
        <v/>
      </c>
      <c r="GE100" s="4" t="str">
        <f>IF(AND(OR('[1]Multi-Field'!Q98=$FZ$86,'[1]Multi-Field'!Q98=$FZ$94,'[1]Multi-Field'!Q98=$FZ$87,'[1]Multi-Field'!Q98=[1]Lists!$FZ$93,'[1]Multi-Field'!Q98=$FZ$59),'[1]Multi-Field'!BS98&gt;50),'[1]Multi-Field'!BS98*0.8,IF(AND(OR('[1]Multi-Field'!Q98=$FZ$86,'[1]Multi-Field'!Q98=$FZ$94,'[1]Multi-Field'!Q98=$FZ$87,'[1]Multi-Field'!Q98=[1]Lists!$FZ$93,'[1]Multi-Field'!Q98=[1]Lists!$FZ$59),'[1]Multi-Field'!BS98&lt;50),'[1]Multi-Field'!BS98,""))</f>
        <v/>
      </c>
      <c r="GF100" s="4" t="str">
        <f>IF(OR('[1]Multi-Field'!Q98=[1]Lists!$FZ$7,'[1]Multi-Field'!Q98=[1]Lists!$FZ$5,'[1]Multi-Field'!Q98=[1]Lists!$FZ$24,'[1]Multi-Field'!Q98=[1]Lists!$FZ$10,'[1]Multi-Field'!Q98=[1]Lists!$FZ$8, '[1]Multi-Field'!Q98=[1]Lists!$FZ$25, '[1]Multi-Field'!Q98=[1]Lists!$FZ$23, '[1]Multi-Field'!Q98= [1]Lists!$FZ$47, '[1]Multi-Field'!Q98=[1]Lists!$FZ$49, '[1]Multi-Field'!Q98=[1]Lists!$FZ$48,'[1]Multi-Field'!Q98=[1]Lists!$FZ$3, '[1]Multi-Field'!Q98=[1]Lists!$FZ$14,'[1]Multi-Field'!Q98=[1]Lists!$FZ$36, '[1]Multi-Field'!Q98=[1]Lists!$FZ$41,'[1]Multi-Field'!Q98=[1]Lists!$FZ$42),0,"")</f>
        <v/>
      </c>
      <c r="GG100" s="4" t="str">
        <f>IF(OR('[1]Multi-Field'!Q98=[1]Lists!$FZ$6,'[1]Multi-Field'!Q98=[1]Lists!$FZ$4, '[1]Multi-Field'!Q127=[1]Lists!$FZ$11, '[1]Multi-Field'!Q98=[1]Lists!$FZ$1),100*IF('[1]Multi-Field'!U98=onepercent,0.75,IF('[1]Multi-Field'!U98=onetotwentyfivepercent,0.4,IF(OR('[1]Multi-Field'!U98=twentysixtofiftypercent,'[1]Multi-Field'!U98=greaterthanfiftypercent),0,""))),"")</f>
        <v/>
      </c>
      <c r="GH100" s="4" t="str">
        <f>IF(OR('[1]Multi-Field'!Q98=[1]Lists!$FZ$53,'[1]Multi-Field'!Q98=[1]Lists!$FZ$55), 50,IF('[1]Multi-Field'!Q98=[1]Lists!$FZ$54,225,IF('[1]Multi-Field'!Q98=[1]Lists!$FZ$56,75,"")))</f>
        <v/>
      </c>
      <c r="GI100" s="4" t="e">
        <f>#VALUE!</f>
        <v>#VALUE!</v>
      </c>
      <c r="GJ100" s="4" t="e">
        <f>#VALUE!</f>
        <v>#VALUE!</v>
      </c>
      <c r="GK100" s="4" t="str">
        <f>IF('[1]Multi-Field'!Q98=[1]Lists!$FZ$95,'[1]Multi-Field'!BS98*0.66,"")</f>
        <v/>
      </c>
      <c r="GM100" s="4" t="str">
        <f>IF(OR('[1]Multi-Field'!Q98=[1]Lists!$FZ$26,'[1]Multi-Field'!Q98=[1]Lists!$FZ$84),20,"")</f>
        <v/>
      </c>
      <c r="GN100" s="4" t="str">
        <f>IF(OR('[1]Multi-Field'!Q98=[1]Lists!$FZ$88,'[1]Multi-Field'!Q98=[1]Lists!$FZ$57),0,"")</f>
        <v/>
      </c>
      <c r="GO100" s="4" t="str">
        <f>IF(OR('[1]Multi-Field'!Q98=[1]Lists!$FZ$69,'[1]Multi-Field'!Q98=[1]Lists!$FZ$71,'[1]Multi-Field'!Q98=[1]Lists!$FZ$105),50,"")</f>
        <v/>
      </c>
      <c r="GP100" s="4" t="str">
        <f>IF(OR('[1]Multi-Field'!Q98=[1]Lists!$FZ$75,'[1]Multi-Field'!Q98=[1]Lists!$FZ$70),75,"")</f>
        <v/>
      </c>
      <c r="GQ100" s="4">
        <f>IF('[1]Multi-Field'!Q98=[1]Lists!$FZ$72,150,"")</f>
        <v>150</v>
      </c>
      <c r="GR100" s="4" t="str">
        <f>IF(OR('[1]Multi-Field'!Q98=[1]Lists!$FZ$74,'[1]Multi-Field'!Q98=[1]Lists!$FZ$73),40,"")</f>
        <v/>
      </c>
      <c r="GS100" s="4" t="str">
        <f>IF('[1]Multi-Field'!Q98=[1]Lists!$FZ$99,80,"")</f>
        <v/>
      </c>
      <c r="GT100" s="4" t="str">
        <f>IF('[1]Multi-Field'!Q98=[1]Lists!$FZ$106,70,"")</f>
        <v/>
      </c>
      <c r="GU100" s="4" t="e">
        <f t="shared" si="16"/>
        <v>#VALUE!</v>
      </c>
    </row>
    <row r="101" spans="1:203" ht="13.5" customHeight="1">
      <c r="A101" s="7" t="s">
        <v>188</v>
      </c>
      <c r="B101" s="7"/>
      <c r="C101" s="7"/>
      <c r="D101" s="8">
        <v>75</v>
      </c>
      <c r="E101" s="8">
        <f t="shared" si="12"/>
        <v>75</v>
      </c>
      <c r="F101" s="8">
        <f t="shared" si="13"/>
        <v>75</v>
      </c>
      <c r="G101" s="8">
        <v>75</v>
      </c>
      <c r="H101" s="8">
        <v>75</v>
      </c>
      <c r="I101" s="8">
        <f t="shared" si="17"/>
        <v>75</v>
      </c>
      <c r="J101" s="8">
        <f t="shared" si="18"/>
        <v>75</v>
      </c>
      <c r="K101" s="8">
        <v>75</v>
      </c>
      <c r="L101" s="8">
        <v>130</v>
      </c>
      <c r="M101" s="8">
        <f t="shared" si="14"/>
        <v>130</v>
      </c>
      <c r="N101" s="8">
        <f t="shared" si="15"/>
        <v>130</v>
      </c>
      <c r="O101" s="8">
        <v>130</v>
      </c>
      <c r="P101" s="391">
        <v>76</v>
      </c>
      <c r="Q101" s="394"/>
      <c r="R101" s="395" t="b">
        <f>IF(OR('Multi-Field'!AA78=Lists!$AC$42,'Multi-Field'!AA78=Lists!$AC$43),IF('Multi-Field'!Z78="x",(IF('Multi-Field'!AC78=Lists!$Q$11,Lists!$R$11,IF('Multi-Field'!AC78=Lists!$Q$12,Lists!$R$12,IF('Multi-Field'!AC78=Lists!$Q$13,Lists!$R$13,IF('Multi-Field'!AC78=Lists!$Q$14,Lists!$R$14))))),IF('Multi-Field'!X78="x",(IF('Multi-Field'!AC78=Lists!$Q$11,Lists!$S$11,IF('Multi-Field'!AC78=Lists!$Q$12,Lists!$S$12,IF('Multi-Field'!AC78=Lists!$Q$13,Lists!$S$13,IF('Multi-Field'!AC78=Lists!$Q$14,Lists!$S$14))))),IF('Multi-Field'!V78="x",(IF('Multi-Field'!AC78=Lists!$Q$11,Lists!$T$11,IF('Multi-Field'!AC78=Lists!$Q$12,Lists!$T$12,IF('Multi-Field'!AC78=Lists!$Q$13,Lists!$T$13,IF('Multi-Field'!AC78=Lists!$Q$14,Lists!$T$14))))),0))))</f>
        <v>0</v>
      </c>
      <c r="S101" s="395" t="str">
        <f t="shared" si="26"/>
        <v/>
      </c>
      <c r="T101" s="395"/>
      <c r="U101" s="396"/>
      <c r="V101" s="383">
        <f>IF(OR('Multi-Field'!AI87=$U$4,'Multi-Field'!AI87=$U$5,'Multi-Field'!AI87=$U$6,'Multi-Field'!AI87=$U$7,'Multi-Field'!AI87=$U$8,'Multi-Field'!AI87=$U$9),(IF('Multi-Field'!AJ87=$V$2,100,IF('Multi-Field'!AJ87=$V$3,65,IF('Multi-Field'!AJ87=$V$4,53,IF('Multi-Field'!AJ87=$V$5,41,IF('Multi-Field'!AJ87=$V$6,23,IF('Multi-Field'!AJ87=$V$7,0,0))))))),0)</f>
        <v>0</v>
      </c>
      <c r="W101" s="383" t="str">
        <f>IF(AND(OR('Multi-Field'!AF87=$S$3,'Multi-Field'!AF87=S89,'Multi-Field'!AF87=$S$7),'Multi-Field'!AN87&lt;18,'Multi-Field'!AN87&gt;0),35,IF('Multi-Field'!AF87=$S$4,55,IF(AND('Multi-Field'!AF87=$S$6,'Multi-Field'!AN87&lt;18),30,IF(AND('Multi-Field'!AN87&gt;17,OR('Multi-Field'!AF87=$S$3,'Multi-Field'!AF87=$S$5,'Multi-Field'!AF87= $S$6,'Multi-Field'!AF87=$S$7)),25,"0"))))</f>
        <v>0</v>
      </c>
      <c r="X101" s="383">
        <f>IF(OR('Multi-Field'!BA87=$U$4,'Multi-Field'!BA87=$U$5,'Multi-Field'!BA87=$U$6,'Multi-Field'!BA87=U91,'Multi-Field'!BA87=$U$8,'Multi-Field'!BA87=$U$9),(IF('Multi-Field'!BB87=$V$2,100,IF('Multi-Field'!BB87=$V$3,65,IF('Multi-Field'!BB87=$V$4,53,IF('Multi-Field'!BB87=$V$5,41,IF('Multi-Field'!BB87=$V$6,23,IF('Multi-Field'!BB87=$V$7,0,0))))))),0)</f>
        <v>0</v>
      </c>
      <c r="Y101" s="383" t="str">
        <f>IF(AND(OR('Multi-Field'!AX87=$S$3,'Multi-Field'!AX87=$S$5,'Multi-Field'!AX87=$S$7),'Multi-Field'!BF87&lt;18),35,IF('Multi-Field'!AX87=$S$4,55,IF(AND('Multi-Field'!AX87=$S$6,'Multi-Field'!BF87&lt;18),30,IF(AND('Multi-Field'!BF87&gt;17,OR('Multi-Field'!AX87=$S$3,'Multi-Field'!AX87=$S$5,'Multi-Field'!AX87=$S$6,'Multi-Field'!AX87=$S$7)),25,"0"))))</f>
        <v>0</v>
      </c>
      <c r="Z101" s="383">
        <v>85</v>
      </c>
      <c r="AC101" t="s">
        <v>886</v>
      </c>
      <c r="AI101" s="384">
        <f>'[1]Multi-Field'!B97</f>
        <v>0</v>
      </c>
      <c r="AJ101" s="385" t="e">
        <f>#VALUE!</f>
        <v>#VALUE!</v>
      </c>
      <c r="AK101" s="385" t="e">
        <f>#VALUE!</f>
        <v>#VALUE!</v>
      </c>
      <c r="AL101" s="385" t="e">
        <f>IF(AK101="","",IF('[1]Multi-Field'!AU97=20,10,IF(AK101-30&lt;0,0,AK101-30)))</f>
        <v>#VALUE!</v>
      </c>
      <c r="AM101" s="385" t="e">
        <f>#VALUE!</f>
        <v>#VALUE!</v>
      </c>
      <c r="AN101" s="385" t="e">
        <f t="shared" si="23"/>
        <v>#VALUE!</v>
      </c>
      <c r="AO101" s="385" t="e">
        <f>#VALUE!</f>
        <v>#VALUE!</v>
      </c>
      <c r="AP101" s="385" t="e">
        <f>#VALUE!</f>
        <v>#VALUE!</v>
      </c>
      <c r="AQ101" s="385" t="e">
        <f>#VALUE!</f>
        <v>#VALUE!</v>
      </c>
      <c r="AR101" s="385" t="e">
        <f>#VALUE!</f>
        <v>#VALUE!</v>
      </c>
      <c r="AS101" s="385" t="e">
        <f>IF(AR101="","",IF('[1]Multi-Field'!AU97&gt;9,0,AR101-15))</f>
        <v>#VALUE!</v>
      </c>
      <c r="AT101" s="385" t="e">
        <f>#VALUE!</f>
        <v>#VALUE!</v>
      </c>
      <c r="AU101" s="385" t="e">
        <f>#VALUE!</f>
        <v>#VALUE!</v>
      </c>
      <c r="AV101" s="385" t="e">
        <f>IF(AU101="","",IF('[1]Multi-Field'!AU97=9&gt;9,0,AU101-35))</f>
        <v>#VALUE!</v>
      </c>
      <c r="AW101" s="385" t="e">
        <f>#VALUE!</f>
        <v>#VALUE!</v>
      </c>
      <c r="AX101" s="385" t="e">
        <f t="shared" si="24"/>
        <v>#VALUE!</v>
      </c>
      <c r="AY101" s="385" t="str">
        <f>IF('[1]Multi-Field'!AU97="","",IF('[1]Multi-Field'!AU97&lt;1,100,IF('[1]Multi-Field'!AU97=1,75,IF('[1]Multi-Field'!AU97=2,50,IF('[1]Multi-Field'!AU97=3,25,IF('[1]Multi-Field'!AU97&gt;3,0,""))))))</f>
        <v/>
      </c>
      <c r="AZ101" s="385" t="str">
        <f t="shared" si="25"/>
        <v/>
      </c>
      <c r="BA101" s="385" t="e">
        <f>#VALUE!</f>
        <v>#VALUE!</v>
      </c>
      <c r="BB101" s="385" t="e">
        <f>IF(BA101="","",IF(AND('[1]Multi-Field'!AU97&lt;40,'[1]Multi-Field'!AU97&gt;9),40,IF('[1]Multi-Field'!AU97&gt;39,0,BA101+5)))</f>
        <v>#VALUE!</v>
      </c>
      <c r="BC101" s="386" t="e">
        <f t="shared" si="22"/>
        <v>#VALUE!</v>
      </c>
      <c r="BD101" s="283">
        <v>0.11</v>
      </c>
      <c r="BE101" s="283">
        <v>0.26</v>
      </c>
      <c r="BF101" s="411" t="s">
        <v>1272</v>
      </c>
      <c r="BG101" s="412">
        <v>3</v>
      </c>
      <c r="BH101" s="412">
        <v>5.5</v>
      </c>
      <c r="BI101" s="412">
        <v>5.5</v>
      </c>
      <c r="BJ101" s="409" t="e">
        <f>IF(AND('[1]Single Field'!#REF!=[1]Lists!BF101,'[1]Single Field'!#REF!="Drained"),"x",IF(AND('[1]Single Field'!#REF!=[1]Lists!BF101,'[1]Single Field'!#REF!="Undrained"),O,""))</f>
        <v>#REF!</v>
      </c>
      <c r="BK101" s="409" t="str">
        <f>IF(AND('[1]Multi-Field'!$E$3=[1]Lists!BF101,'[1]Multi-Field'!$F$3="Drained"),BI101,IF(AND('[1]Multi-Field'!$E$3=BF101,'[1]Multi-Field'!$F$3="undrained"),BH101,""))</f>
        <v/>
      </c>
      <c r="BL101" s="409" t="str">
        <f>IF(AND('[1]Multi-Field'!$E$4=BF101,'[1]Multi-Field'!$F$4="Drained"),BI101,IF(AND('[1]Multi-Field'!$E$4=BF101,'[1]Multi-Field'!$F$4="undrained"),BH101,""))</f>
        <v/>
      </c>
      <c r="BM101" s="409" t="str">
        <f>IF(AND('[1]Multi-Field'!$E$5=BF101,'[1]Multi-Field'!$F$5="Drained"),BI101,IF(AND('[1]Multi-Field'!$E$5=BF101,'[1]Multi-Field'!$F$5="undrained"),BH101,""))</f>
        <v/>
      </c>
      <c r="BN101" s="409" t="str">
        <f>IF(AND('[1]Multi-Field'!$E$6=BF101,'[1]Multi-Field'!$F$6="Drained"),BI101,IF(AND('[1]Multi-Field'!$E$6=BF101,'[1]Multi-Field'!$F$6="undrained"),BH101,""))</f>
        <v/>
      </c>
      <c r="BO101" s="409" t="str">
        <f>IF(AND('[1]Multi-Field'!$E$7=BF101,'[1]Multi-Field'!$F$7="Drained"),BI101,IF(AND('[1]Multi-Field'!$E$7=BF101,'[1]Multi-Field'!$F$7="undrained"),BH101,""))</f>
        <v/>
      </c>
      <c r="BP101" s="409" t="str">
        <f>IF(AND('[1]Multi-Field'!$E$8=BF101,'[1]Multi-Field'!$F$8="Drained"),BI101,IF(AND('[1]Multi-Field'!$E$8=BF101,'[1]Multi-Field'!$F$8="undrained"),BH101,""))</f>
        <v/>
      </c>
      <c r="BQ101" s="409" t="str">
        <f>IF(AND('[1]Multi-Field'!$E$9=BF101,'[1]Multi-Field'!$F$9="Drained"),BI101,IF(AND('[1]Multi-Field'!$E$9=BF101,'[1]Multi-Field'!$F$9="undrained"),BH101,""))</f>
        <v/>
      </c>
      <c r="BR101" s="409" t="str">
        <f>IF(AND('[1]Multi-Field'!$E$10=BF101,'[1]Multi-Field'!$F$10="Drained"),BI101,IF(AND('[1]Multi-Field'!$E$10=BF101,'[1]Multi-Field'!$F$10="undrained"),BH101,""))</f>
        <v/>
      </c>
      <c r="BS101" s="409" t="str">
        <f>IF(AND('[1]Multi-Field'!$E$11=BF101,'[1]Multi-Field'!$F$11="Drained"),BI101,IF(AND('[1]Multi-Field'!$E$11=BF101,'[1]Multi-Field'!$F$11="undrained"),BH101,""))</f>
        <v/>
      </c>
      <c r="BT101" s="409" t="str">
        <f>IF(AND('[1]Multi-Field'!$E$12=BF101,'[1]Multi-Field'!$F$12="Drained"),BI101,IF(AND('[1]Multi-Field'!$E$12=BF101,'[1]Multi-Field'!$F$12="undrained"),BH101,""))</f>
        <v/>
      </c>
      <c r="BU101" s="409" t="str">
        <f>IF(AND('[1]Multi-Field'!$E$13=BF101,'[1]Multi-Field'!$F$13="Drained"),BI101,IF(AND('[1]Multi-Field'!$E$3=BF101,'[1]Multi-Field'!$F$13="undrained"),BH101,""))</f>
        <v/>
      </c>
      <c r="BV101" s="409" t="str">
        <f>IF(AND('[1]Multi-Field'!$E$14=BF101,'[1]Multi-Field'!$F$14="Drained"),BI101,IF(AND('[1]Multi-Field'!$E$14=BF101,'[1]Multi-Field'!$F$14="undrained"),BH101,""))</f>
        <v/>
      </c>
      <c r="BW101" s="409" t="str">
        <f>IF(AND('[1]Multi-Field'!$E$15=BF101,'[1]Multi-Field'!$F$15="Drained"),BI101,IF(AND('[1]Multi-Field'!$E$15=BF101,'[1]Multi-Field'!$F$15="undrained"),BH101,""))</f>
        <v/>
      </c>
      <c r="BX101" s="409" t="str">
        <f>IF(AND('[1]Multi-Field'!$E$16=[1]Lists!BF101,'[1]Multi-Field'!$F$16="Drained"),BI101,IF(AND('[1]Multi-Field'!$E$16=[1]Lists!BF101,'[1]Multi-Field'!$F$16="undrained"),BH101,""))</f>
        <v/>
      </c>
      <c r="BY101" s="409" t="str">
        <f>IF(AND('[1]Multi-Field'!$E$17=[1]Lists!BF101,'[1]Multi-Field'!$F$17="Drained"),BI101,IF(AND('[1]Multi-Field'!$E$17=[1]Lists!BF101,'[1]Multi-Field'!$F$17="undrained"),BH101,""))</f>
        <v/>
      </c>
      <c r="BZ101" s="409" t="str">
        <f>IF(AND('[1]Multi-Field'!$E$18=[1]Lists!BF101,'[1]Multi-Field'!$F$18="Drained"),BI101,IF(AND('[1]Multi-Field'!$E$18=[1]Lists!BF101,'[1]Multi-Field'!$F$18="undrained"),BH101,""))</f>
        <v/>
      </c>
      <c r="CA101" s="409" t="str">
        <f>IF(AND('[1]Multi-Field'!$E$19=[1]Lists!BF101,'[1]Multi-Field'!$F$19="Drained"),BI101,IF(AND('[1]Multi-Field'!$E$19=[1]Lists!BF101,'[1]Multi-Field'!$F$19="undrained"),BH101,""))</f>
        <v/>
      </c>
      <c r="CB101" s="409" t="str">
        <f>IF(AND('[1]Multi-Field'!$E$20=[1]Lists!BF101,'[1]Multi-Field'!$F$20="Drained"),BI101,IF(AND('[1]Multi-Field'!$E$20=[1]Lists!BF101,'[1]Multi-Field'!$F$20="undrained"),BH101,""))</f>
        <v/>
      </c>
      <c r="CC101" s="409" t="str">
        <f>IF(AND('[1]Multi-Field'!$E$21=[1]Lists!BF101,'[1]Multi-Field'!$F$21="Drained"),BI101,IF(AND('[1]Multi-Field'!$E$21=[1]Lists!BF101,'[1]Multi-Field'!$F$21="undrained"),BH101,""))</f>
        <v/>
      </c>
      <c r="CD101" s="409" t="str">
        <f>IF(AND('[1]Multi-Field'!$E$22=[1]Lists!BF101,'[1]Multi-Field'!$F$22="Drained"),BI101,IF(AND('[1]Multi-Field'!$E$22=[1]Lists!BF101,'[1]Multi-Field'!$F$22="undrained"),BH101,""))</f>
        <v/>
      </c>
      <c r="CE101" s="409" t="str">
        <f>IF(AND('[1]Multi-Field'!$E$23=[1]Lists!BF101,'[1]Multi-Field'!$F$23="Drained"),BI101,IF(AND('[1]Multi-Field'!$E$23=[1]Lists!BF101,'[1]Multi-Field'!$F$23="undrained"),BH101,""))</f>
        <v/>
      </c>
      <c r="CF101" s="409" t="str">
        <f>IF(AND('[1]Multi-Field'!$E$24=[1]Lists!BF101,'[1]Multi-Field'!$F$24="Drained"),BI101,IF(AND('[1]Multi-Field'!$E$24=[1]Lists!BF101,'[1]Multi-Field'!$F$24="undrained"),BH101,""))</f>
        <v/>
      </c>
      <c r="CG101" s="409" t="str">
        <f>IF(AND('[1]Multi-Field'!$E$25=[1]Lists!BF101,'[1]Multi-Field'!$F$25="Drained"),BI101,IF(AND('[1]Multi-Field'!$E$25=[1]Lists!BF101,'[1]Multi-Field'!$F$25="undrained"),BH101,""))</f>
        <v/>
      </c>
      <c r="CH101" s="409" t="str">
        <f>IF(AND('[1]Multi-Field'!$E$26=[1]Lists!BF101,'[1]Multi-Field'!$F$26="Drained"),BI101,IF(AND('[1]Multi-Field'!$E$26=[1]Lists!BF101,'[1]Multi-Field'!$F$26="undrained"),BH101,""))</f>
        <v/>
      </c>
      <c r="CI101" s="409" t="str">
        <f>IF(AND('[1]Multi-Field'!$E$27=[1]Lists!BF101,'[1]Multi-Field'!$F$27="Drained"),BI101,IF(AND('[1]Multi-Field'!$E$27=[1]Lists!BF101,'[1]Multi-Field'!$F$27="undrained"),BH101,""))</f>
        <v/>
      </c>
      <c r="CJ101" s="409" t="str">
        <f>IF(AND('[1]Multi-Field'!$E$28=[1]Lists!BF101,'[1]Multi-Field'!$F$28="Drained"),BI101,IF(AND('[1]Multi-Field'!$E$28=[1]Lists!BF101,'[1]Multi-Field'!$F$28="undrained"),BH101,""))</f>
        <v/>
      </c>
      <c r="CK101" s="409" t="str">
        <f>IF(AND('[1]Multi-Field'!$E$29=[1]Lists!BF101,'[1]Multi-Field'!$F$29="Drained"),BI101,IF(AND('[1]Multi-Field'!$E$29=[1]Lists!BF101,'[1]Multi-Field'!$F$29="undrained"),BH101,""))</f>
        <v/>
      </c>
      <c r="CL101" s="409" t="str">
        <f>IF(AND('[1]Multi-Field'!$E$30=[1]Lists!BF101,'[1]Multi-Field'!$F$30="Drained"),BI101,IF(AND('[1]Multi-Field'!$E$30=[1]Lists!BF101,'[1]Multi-Field'!$F$30="undrained"),BH101,""))</f>
        <v/>
      </c>
      <c r="CM101" s="409" t="str">
        <f>IF(AND('[1]Multi-Field'!$E$31=[1]Lists!BF101,'[1]Multi-Field'!$F$31="Drained"),BI101,IF(AND('[1]Multi-Field'!$E$31=[1]Lists!BF101,'[1]Multi-Field'!$F$31="undrained"),BH101,""))</f>
        <v/>
      </c>
      <c r="CN101" s="409" t="str">
        <f>IF(AND('[1]Multi-Field'!$E$32=[1]Lists!BF101,'[1]Multi-Field'!$F$32="Drained"),BI101,IF(AND('[1]Multi-Field'!$E$32=[1]Lists!BF101,'[1]Multi-Field'!$F$32="undrained"),BH101,""))</f>
        <v/>
      </c>
      <c r="CO101" s="409" t="str">
        <f>IF(AND('[1]Multi-Field'!$E$33=[1]Lists!BF101,'[1]Multi-Field'!$F$33="Drained"),BI101,IF(AND('[1]Multi-Field'!$E$33=[1]Lists!BF101,'[1]Multi-Field'!$F$33="undrained"),BH101,""))</f>
        <v/>
      </c>
      <c r="CP101" s="409" t="str">
        <f>IF(AND('[1]Multi-Field'!$E$34=[1]Lists!BF101,'[1]Multi-Field'!$F$34="Drained"),BI101,IF(AND('[1]Multi-Field'!$E$34=[1]Lists!BF101,'[1]Multi-Field'!$F$34="undrained"),BH101,""))</f>
        <v/>
      </c>
      <c r="CQ101" s="409" t="str">
        <f>IF(AND('[1]Multi-Field'!$E$35=[1]Lists!BF101,'[1]Multi-Field'!$F$35="Drained"),BI101,IF(AND('[1]Multi-Field'!$E$35=[1]Lists!BF101,'[1]Multi-Field'!$F$35="undrained"),BH101,""))</f>
        <v/>
      </c>
      <c r="CR101" s="409" t="str">
        <f>IF(AND('[1]Multi-Field'!$E$36=[1]Lists!BF101,'[1]Multi-Field'!$F$36="Drained"),BI101,IF(AND('[1]Multi-Field'!$E$36=[1]Lists!BF101,'[1]Multi-Field'!$F$36="undrained"),BH101,""))</f>
        <v/>
      </c>
      <c r="CS101" s="409" t="str">
        <f>IF(AND('[1]Multi-Field'!$E$37=[1]Lists!BF101,'[1]Multi-Field'!$F$37="Drained"),BI101,IF(AND('[1]Multi-Field'!$E$37=[1]Lists!BF101,'[1]Multi-Field'!$F$37="undrained"),BH101,""))</f>
        <v/>
      </c>
      <c r="CT101" s="409" t="str">
        <f>IF(AND('[1]Multi-Field'!$E$38=[1]Lists!BF101,'[1]Multi-Field'!$F$38="Drained"),BI101,IF(AND('[1]Multi-Field'!$E$38=[1]Lists!BF101,'[1]Multi-Field'!$F$38="undrained"),BH101,""))</f>
        <v/>
      </c>
      <c r="CU101" s="409" t="str">
        <f>IF(AND('[1]Multi-Field'!$E$39=[1]Lists!BF101,'[1]Multi-Field'!$F$39="Drained"),BI101,IF(AND('[1]Multi-Field'!$E$39=[1]Lists!BF101,'[1]Multi-Field'!$F$39="undrained"),BH101,""))</f>
        <v/>
      </c>
      <c r="CV101" s="409" t="str">
        <f>IF(AND('[1]Multi-Field'!$E$40=[1]Lists!BF101,'[1]Multi-Field'!$F$40="Drained"),BI101,IF(AND('[1]Multi-Field'!$E$40=[1]Lists!BF101,'[1]Multi-Field'!$F$40="undrained"),BH101,""))</f>
        <v/>
      </c>
      <c r="CW101" s="409" t="str">
        <f>IF(AND('[1]Multi-Field'!$E$41=[1]Lists!BF101,'[1]Multi-Field'!$F$40="Drained"),BI101,IF(AND('[1]Multi-Field'!$E$40=[1]Lists!BF101,'[1]Multi-Field'!$F$40="undrained"),BH101,""))</f>
        <v/>
      </c>
      <c r="CX101" s="409" t="str">
        <f>IF(AND('[1]Multi-Field'!$E$42=[1]Lists!BF101,'[1]Multi-Field'!$F$42="Drained"),BI101,IF(AND('[1]Multi-Field'!$E$42=[1]Lists!BF101,'[1]Multi-Field'!$F$42="undrained"),BH101,""))</f>
        <v/>
      </c>
      <c r="CY101" s="409" t="str">
        <f>IF(AND('[1]Multi-Field'!$E$43=[1]Lists!BF101,'[1]Multi-Field'!$F$43="Drained"),BI101,IF(AND('[1]Multi-Field'!$E$43=[1]Lists!BF101,'[1]Multi-Field'!$F$43="undrained"),BH101,""))</f>
        <v/>
      </c>
      <c r="CZ101" s="409" t="str">
        <f>IF(AND('[1]Multi-Field'!$E$44=[1]Lists!BF101,'[1]Multi-Field'!$F$44="Drained"),BI101,IF(AND('[1]Multi-Field'!$E$44=[1]Lists!BF101,'[1]Multi-Field'!$F$44="undrained"),BH101,""))</f>
        <v/>
      </c>
      <c r="DA101" s="409" t="str">
        <f>IF(AND('[1]Multi-Field'!$E$45=[1]Lists!BF101,'[1]Multi-Field'!$F$45="Drained"),BI101,IF(AND('[1]Multi-Field'!$E$45=[1]Lists!BF101,'[1]Multi-Field'!$F$45="undrained"),BH101,""))</f>
        <v/>
      </c>
      <c r="DB101" s="409" t="str">
        <f>IF(AND('[1]Multi-Field'!$E$46=[1]Lists!BF101,'[1]Multi-Field'!$F$46="Drained"),BI101,IF(AND('[1]Multi-Field'!$E$46=[1]Lists!BF101,'[1]Multi-Field'!$F$46="undrained"),BH101,""))</f>
        <v/>
      </c>
      <c r="DC101" s="409" t="str">
        <f>IF(AND('[1]Multi-Field'!$E$47=[1]Lists!BF101,'[1]Multi-Field'!$F$47="Drained"),BI101,IF(AND('[1]Multi-Field'!$E$47=[1]Lists!BF101,'[1]Multi-Field'!$F$47="undrained"),BH101,""))</f>
        <v/>
      </c>
      <c r="DD101" s="409" t="str">
        <f>IF(AND('[1]Multi-Field'!$E$48=[1]Lists!BF101,'[1]Multi-Field'!$F$48="Drained"),BI101,IF(AND('[1]Multi-Field'!$E$48=[1]Lists!BF101,'[1]Multi-Field'!$F$48="undrained"),BH101,""))</f>
        <v/>
      </c>
      <c r="DE101" s="409" t="str">
        <f>IF(AND('[1]Multi-Field'!$E$49=[1]Lists!BF101,'[1]Multi-Field'!$F$49="Drained"),BI101,IF(AND('[1]Multi-Field'!$E$49=[1]Lists!BF101,'[1]Multi-Field'!$F$9="undrained"),BH101,""))</f>
        <v/>
      </c>
      <c r="DF101" s="409" t="str">
        <f>IF(AND('[1]Multi-Field'!$E$50=[1]Lists!BF101,'[1]Multi-Field'!$F$50="Drained"),BI101,IF(AND('[1]Multi-Field'!$E$50=[1]Lists!BF101,'[1]Multi-Field'!$F$50="undrained"),BH101,""))</f>
        <v/>
      </c>
      <c r="DG101" s="409" t="str">
        <f>IF(AND('[1]Multi-Field'!$E$51=[1]Lists!BF101,'[1]Multi-Field'!$F$51="Drained"),BI101,IF(AND('[1]Multi-Field'!$E$51=[1]Lists!BF101,'[1]Multi-Field'!$F$51="undrained"),BH101,""))</f>
        <v/>
      </c>
      <c r="DH101" s="409" t="str">
        <f>IF(AND('[1]Multi-Field'!$E$52=[1]Lists!BF101,'[1]Multi-Field'!$F$52="Drained"),BI101,IF(AND('[1]Multi-Field'!$E$52=[1]Lists!BF101,'[1]Multi-Field'!$F$52="undrained"),BH101,""))</f>
        <v/>
      </c>
      <c r="DI101" s="409" t="str">
        <f>IF(AND('[1]Multi-Field'!$E$53=[1]Lists!BF101,'[1]Multi-Field'!$F$53="Drained"),BI101,IF(AND('[1]Multi-Field'!$E$53=[1]Lists!BF101,'[1]Multi-Field'!$F$53="undrained"),BH101,""))</f>
        <v/>
      </c>
      <c r="DJ101" s="409" t="str">
        <f>IF(AND('[1]Multi-Field'!$E$54=[1]Lists!BF101,'[1]Multi-Field'!$F$54="Drained"),BI101,IF(AND('[1]Multi-Field'!$E$54=[1]Lists!BF101,'[1]Multi-Field'!$F$54="undrained"),BH101,""))</f>
        <v/>
      </c>
      <c r="DK101" s="409" t="str">
        <f>IF(AND('[1]Multi-Field'!$E$55=[1]Lists!BF101,'[1]Multi-Field'!$F$55="Drained"),BI101,IF(AND('[1]Multi-Field'!$E$55=[1]Lists!BF101,'[1]Multi-Field'!$F$55="undrained"),BH101,""))</f>
        <v/>
      </c>
      <c r="DL101" s="409" t="str">
        <f>IF(AND('[1]Multi-Field'!$E$56=[1]Lists!BF101,'[1]Multi-Field'!$F$56="Drained"),BI101,IF(AND('[1]Multi-Field'!$E$56=[1]Lists!BF101,'[1]Multi-Field'!$F$56="undrained"),BH101,""))</f>
        <v/>
      </c>
      <c r="DM101" s="409" t="str">
        <f>IF(AND('[1]Multi-Field'!$E$57=[1]Lists!BF101,'[1]Multi-Field'!$F$57="Drained"),BI101,IF(AND('[1]Multi-Field'!$E$57=[1]Lists!BF101,'[1]Multi-Field'!$F$57="undrained"),BH101,""))</f>
        <v/>
      </c>
      <c r="DN101" s="409" t="str">
        <f>IF(AND('[1]Multi-Field'!$E$58=[1]Lists!BF101,'[1]Multi-Field'!$F$58="Drained"),BI101,IF(AND('[1]Multi-Field'!$E$58=[1]Lists!BF101,'[1]Multi-Field'!$F$58="undrained"),BH101,""))</f>
        <v/>
      </c>
      <c r="DO101" s="409" t="str">
        <f>IF(AND('[1]Multi-Field'!$E$59=[1]Lists!BF101,'[1]Multi-Field'!$F$59="Drained"),BI101,IF(AND('[1]Multi-Field'!$E$59=[1]Lists!BF101,'[1]Multi-Field'!$F$59="undrained"),BH101,""))</f>
        <v/>
      </c>
      <c r="DP101" s="409" t="str">
        <f>IF(AND('[1]Multi-Field'!$E$60=[1]Lists!BF101,'[1]Multi-Field'!$F$60="Drained"),BI101,IF(AND('[1]Multi-Field'!$E$60=[1]Lists!BF101,'[1]Multi-Field'!$F$60="undrained"),BH101,""))</f>
        <v/>
      </c>
      <c r="DQ101" s="409" t="str">
        <f>IF(AND('[1]Multi-Field'!$E$61=[1]Lists!BF101,'[1]Multi-Field'!$F$61="Drained"),BI101,IF(AND('[1]Multi-Field'!$E$61=[1]Lists!BF101,'[1]Multi-Field'!$F$61="undrained"),BH101,""))</f>
        <v/>
      </c>
      <c r="DR101" s="409" t="str">
        <f>IF(AND('[1]Multi-Field'!$E$62=[1]Lists!BF101,'[1]Multi-Field'!$F$62="Drained"),BI101,IF(AND('[1]Multi-Field'!$E$62=[1]Lists!BF101,'[1]Multi-Field'!$F$62="undrained"),BH101,""))</f>
        <v/>
      </c>
      <c r="DS101" s="409" t="str">
        <f>IF(AND('[1]Multi-Field'!$E$63=[1]Lists!BF101,'[1]Multi-Field'!$F$63="Drained"),BI101,IF(AND('[1]Multi-Field'!$E$63=[1]Lists!BF101,'[1]Multi-Field'!$F$63="undrained"),BH101,""))</f>
        <v/>
      </c>
      <c r="DT101" s="409" t="str">
        <f>IF(AND('[1]Multi-Field'!$E$64=[1]Lists!BF101,'[1]Multi-Field'!$F$64="Drained"),BI101,IF(AND('[1]Multi-Field'!$E$64=[1]Lists!BF101,'[1]Multi-Field'!$F$64="undrained"),BH101,""))</f>
        <v/>
      </c>
      <c r="DU101" s="409" t="str">
        <f>IF(AND('[1]Multi-Field'!$E$65=[1]Lists!BF101,'[1]Multi-Field'!$F$65="Drained"),BI101,IF(AND('[1]Multi-Field'!$E$65=[1]Lists!BF101,'[1]Multi-Field'!$F$65="undrained"),BH101,""))</f>
        <v/>
      </c>
      <c r="DV101" s="409" t="str">
        <f>IF(AND('[1]Multi-Field'!$E$66=[1]Lists!BF101,'[1]Multi-Field'!$F$66="Drained"),BI101,IF(AND('[1]Multi-Field'!$E$66=[1]Lists!BF101,'[1]Multi-Field'!$F$66="undrained"),BH101,""))</f>
        <v/>
      </c>
      <c r="DW101" s="409" t="str">
        <f>IF(AND('[1]Multi-Field'!$E$67=[1]Lists!BF101,'[1]Multi-Field'!$F$67="Drained"),BI101,IF(AND('[1]Multi-Field'!$E$67=[1]Lists!BF101,'[1]Multi-Field'!$F$67="undrained"),BH101,""))</f>
        <v/>
      </c>
      <c r="DX101" s="409" t="str">
        <f>IF(AND('[1]Multi-Field'!$E$68=[1]Lists!BF101,'[1]Multi-Field'!$F$68="Drained"),BI101,IF(AND('[1]Multi-Field'!$E$68=[1]Lists!BF101,'[1]Multi-Field'!$F$68="undrained"),BH101,""))</f>
        <v/>
      </c>
      <c r="DY101" s="409" t="str">
        <f>IF(AND('[1]Multi-Field'!$E$69=[1]Lists!BF101,'[1]Multi-Field'!$F$69="Drained"),BI101,IF(AND('[1]Multi-Field'!$E$69=[1]Lists!BF101,'[1]Multi-Field'!$F$69="undrained"),BH101,""))</f>
        <v/>
      </c>
      <c r="DZ101" s="409" t="str">
        <f>IF(AND('[1]Multi-Field'!$E$70=[1]Lists!BF101,'[1]Multi-Field'!$F$70="Drained"),BI101,IF(AND('[1]Multi-Field'!$E$70=[1]Lists!BF101,'[1]Multi-Field'!$F$70="undrained"),BH101,""))</f>
        <v/>
      </c>
      <c r="EA101" s="409" t="str">
        <f>IF(AND('[1]Multi-Field'!$E$71=[1]Lists!BF101,'[1]Multi-Field'!$F$71="Drained"),BI101,IF(AND('[1]Multi-Field'!$E$71=[1]Lists!BF101,'[1]Multi-Field'!$F$71="undrained"),BH101,""))</f>
        <v/>
      </c>
      <c r="EB101" s="409" t="str">
        <f>IF(AND('[1]Multi-Field'!$E$72=[1]Lists!BF101,'[1]Multi-Field'!$F$72="Drained"),BI101,IF(AND('[1]Multi-Field'!$E$72=[1]Lists!BF101,'[1]Multi-Field'!$F$72="undrained"),BH101,""))</f>
        <v/>
      </c>
      <c r="EC101" s="409" t="str">
        <f>IF(AND('[1]Multi-Field'!$E$73=[1]Lists!BF101,'[1]Multi-Field'!$F$73="Drained"),BI101,IF(AND('[1]Multi-Field'!$E$73=[1]Lists!BF101,'[1]Multi-Field'!$F$73="undrained"),BH101,""))</f>
        <v/>
      </c>
      <c r="ED101" s="409" t="str">
        <f>IF(AND('[1]Multi-Field'!$E$74=[1]Lists!BF101,'[1]Multi-Field'!$F$74="Drained"),BI101,IF(AND('[1]Multi-Field'!$E$74=[1]Lists!BF101,'[1]Multi-Field'!$F$74="undrained"),BH101,""))</f>
        <v/>
      </c>
      <c r="EE101" s="409" t="str">
        <f>IF(AND('[1]Multi-Field'!$E$75=[1]Lists!BF101,'[1]Multi-Field'!$F$75="Drained"),BI101,IF(AND('[1]Multi-Field'!$E$75=[1]Lists!BF101,'[1]Multi-Field'!$F$75="undrained"),BH101,""))</f>
        <v/>
      </c>
      <c r="EF101" s="409" t="str">
        <f>IF(AND('[1]Multi-Field'!$E$76=[1]Lists!BF101,'[1]Multi-Field'!$F$76="Drained"),BI101,IF(AND('[1]Multi-Field'!$E$76=[1]Lists!BF101,'[1]Multi-Field'!$F$6="undrained"),BH101,""))</f>
        <v/>
      </c>
      <c r="EG101" s="409" t="str">
        <f>IF(AND('[1]Multi-Field'!$E$77=[1]Lists!BF101,'[1]Multi-Field'!$F$77="Drained"),BI101,IF(AND('[1]Multi-Field'!$E$77=[1]Lists!BF101,'[1]Multi-Field'!$F$77="undrained"),BH101,""))</f>
        <v/>
      </c>
      <c r="EH101" s="409" t="str">
        <f>IF(AND('[1]Multi-Field'!$E$78=[1]Lists!BF101,'[1]Multi-Field'!$F$78="Drained"),BI101,IF(AND('[1]Multi-Field'!$E$78=[1]Lists!BF101,'[1]Multi-Field'!$F$78="undrained"),BH101,""))</f>
        <v/>
      </c>
      <c r="EI101" s="409" t="str">
        <f>IF(AND('[1]Multi-Field'!$E$79=[1]Lists!BF101,'[1]Multi-Field'!$F$79="Drained"),BI101,IF(AND('[1]Multi-Field'!$E$79=[1]Lists!BF101,'[1]Multi-Field'!$F$79="undrained"),BH101,""))</f>
        <v/>
      </c>
      <c r="EJ101" s="409" t="str">
        <f>IF(AND('[1]Multi-Field'!$E$80=[1]Lists!BF101,'[1]Multi-Field'!$F$80="Drained"),BI101,IF(AND('[1]Multi-Field'!$E$80=[1]Lists!BF101,'[1]Multi-Field'!$F$80="undrained"),BH101,""))</f>
        <v/>
      </c>
      <c r="EK101" s="409" t="str">
        <f>IF(AND('[1]Multi-Field'!$E$81=[1]Lists!BF101,'[1]Multi-Field'!$F$81="Drained"),BI101,IF(AND('[1]Multi-Field'!$E$81=[1]Lists!BF101,'[1]Multi-Field'!$F$81="undrained"),BH101,""))</f>
        <v/>
      </c>
      <c r="EL101" s="409" t="str">
        <f>IF(AND('[1]Multi-Field'!$E$82=[1]Lists!BF101,'[1]Multi-Field'!$F$82="Drained"),BI101,IF(AND('[1]Multi-Field'!$E$82=[1]Lists!BF101,'[1]Multi-Field'!$F$82="undrained"),BH101,""))</f>
        <v/>
      </c>
      <c r="EM101" s="409" t="str">
        <f>IF(AND('[1]Multi-Field'!$E$83=[1]Lists!BF101,'[1]Multi-Field'!$F$83="Drained"),BI101,IF(AND('[1]Multi-Field'!$E$83=[1]Lists!BF101,'[1]Multi-Field'!$F$83="undrained"),BH101,""))</f>
        <v/>
      </c>
      <c r="EN101" s="409" t="str">
        <f>IF(AND('[1]Multi-Field'!$E$84=[1]Lists!BF101,'[1]Multi-Field'!$F$84="Drained"),BI101,IF(AND('[1]Multi-Field'!$E$84=[1]Lists!BF101,'[1]Multi-Field'!$F$84="undrained"),BH101,""))</f>
        <v/>
      </c>
      <c r="EO101" s="409" t="str">
        <f>IF(AND('[1]Multi-Field'!$E$85=[1]Lists!BF101,'[1]Multi-Field'!$F$85="Drained"),BI101,IF(AND('[1]Multi-Field'!$E$85=[1]Lists!BF101,'[1]Multi-Field'!$F$85="undrained"),BH101,""))</f>
        <v/>
      </c>
      <c r="EP101" s="409" t="str">
        <f>IF(AND('[1]Multi-Field'!$E$86=[1]Lists!BF101,'[1]Multi-Field'!$F$86="Drained"),BI101,IF(AND('[1]Multi-Field'!$E$86=[1]Lists!BF101,'[1]Multi-Field'!$F$86="undrained"),BH101,""))</f>
        <v/>
      </c>
      <c r="EQ101" s="409" t="str">
        <f>IF(AND('[1]Multi-Field'!$E$87=[1]Lists!BF101,'[1]Multi-Field'!$F$87="Drained"),BI101,IF(AND('[1]Multi-Field'!$E$87=[1]Lists!BF101,'[1]Multi-Field'!$F$87="undrained"),BH101,""))</f>
        <v/>
      </c>
      <c r="ER101" s="409" t="str">
        <f>IF(AND('[1]Multi-Field'!$E$88=[1]Lists!BF101,'[1]Multi-Field'!$F$88="Drained"),BI101,IF(AND('[1]Multi-Field'!$E$88=[1]Lists!BF101,'[1]Multi-Field'!$F$88="undrained"),BH101,""))</f>
        <v/>
      </c>
      <c r="ES101" s="409" t="str">
        <f>IF(AND('[1]Multi-Field'!$E$89=[1]Lists!BF101,'[1]Multi-Field'!$F$89="Drained"),BI101,IF(AND('[1]Multi-Field'!$E$89=[1]Lists!BF101,'[1]Multi-Field'!$F$89="undrained"),BH101,""))</f>
        <v/>
      </c>
      <c r="ET101" s="409" t="str">
        <f>IF(AND('[1]Multi-Field'!$E$90=[1]Lists!BF101,'[1]Multi-Field'!$F$90="Drained"),BI101,IF(AND('[1]Multi-Field'!$E$90=[1]Lists!BF101,'[1]Multi-Field'!$F$90="undrained"),BH101,""))</f>
        <v/>
      </c>
      <c r="EU101" s="409" t="str">
        <f>IF(AND('[1]Multi-Field'!$E$91=[1]Lists!BF101,'[1]Multi-Field'!$F$91="Drained"),BI101,IF(AND('[1]Multi-Field'!$E$91=[1]Lists!BF101,'[1]Multi-Field'!$F$91="undrained"),BH101,""))</f>
        <v/>
      </c>
      <c r="EV101" s="409" t="str">
        <f>IF(AND('[1]Multi-Field'!$E$92=[1]Lists!BF101,'[1]Multi-Field'!$F$92="Drained"),BI101,IF(AND('[1]Multi-Field'!$E$92=[1]Lists!BF101,'[1]Multi-Field'!$F$92="undrained"),BH101,""))</f>
        <v/>
      </c>
      <c r="EW101" s="409" t="str">
        <f>IF(AND('[1]Multi-Field'!$E$93=[1]Lists!BF101,'[1]Multi-Field'!$F$93="Drained"),BI101,IF(AND('[1]Multi-Field'!$E$93=[1]Lists!BF101,'[1]Multi-Field'!$F$93="undrained"),BH101,""))</f>
        <v/>
      </c>
      <c r="EX101" s="409" t="str">
        <f>IF(AND('[1]Multi-Field'!$E$94=[1]Lists!BF101,'[1]Multi-Field'!$F$94="Drained"),BI101,IF(AND('[1]Multi-Field'!$E$94=[1]Lists!BF101,'[1]Multi-Field'!$F$94="undrained"),BH101,""))</f>
        <v/>
      </c>
      <c r="EY101" s="409" t="str">
        <f>IF(AND('[1]Multi-Field'!$E$95=[1]Lists!BF101,'[1]Multi-Field'!$F$95="Drained"),BI101,IF(AND('[1]Multi-Field'!$E$95=[1]Lists!BF101,'[1]Multi-Field'!$F$95="undrained"),BH101,""))</f>
        <v/>
      </c>
      <c r="EZ101" s="409" t="str">
        <f>IF(AND('[1]Multi-Field'!$E$96=[1]Lists!BF101,'[1]Multi-Field'!$F$96="Drained"),BI101,IF(AND('[1]Multi-Field'!$E$96=[1]Lists!BF101,'[1]Multi-Field'!$F$96="undrained"),BH101,""))</f>
        <v/>
      </c>
      <c r="FA101" s="409" t="str">
        <f>IF(AND('[1]Multi-Field'!$E$97=[1]Lists!BF101,'[1]Multi-Field'!$F$97="Drained"),BI101,IF(AND('[1]Multi-Field'!$E$97=[1]Lists!BF101,'[1]Multi-Field'!$F$97="undrained"),BH101,""))</f>
        <v/>
      </c>
      <c r="FB101" s="409" t="str">
        <f>IF(AND('[1]Multi-Field'!$E$98=[1]Lists!BF101,'[1]Multi-Field'!$F$98="Drained"),BI101,IF(AND('[1]Multi-Field'!$E$98=[1]Lists!BF101,'[1]Multi-Field'!$F$98="undrained"),BH101,""))</f>
        <v/>
      </c>
      <c r="FC101" s="409" t="str">
        <f>IF(AND('[1]Multi-Field'!$E$99=[1]Lists!BF101,'[1]Multi-Field'!$F$99="Drained"),BI101,IF(AND('[1]Multi-Field'!$E$99=[1]Lists!BF101,'[1]Multi-Field'!$F$99="undrained"),BH101,""))</f>
        <v/>
      </c>
      <c r="FD101" s="409" t="str">
        <f>IF(AND('[1]Multi-Field'!$E$100=[1]Lists!BF101,'[1]Multi-Field'!$F$100="Drained"),BI101,IF(AND('[1]Multi-Field'!$E$100=[1]Lists!BF101,'[1]Multi-Field'!$F$100="undrained"),BH101,""))</f>
        <v/>
      </c>
      <c r="FE101" s="409" t="str">
        <f>IF(AND('[1]Multi-Field'!$E$101=[1]Lists!BF101,'[1]Multi-Field'!$F$101="Drained"),BI101,IF(AND('[1]Multi-Field'!$E$101=[1]Lists!BF101,'[1]Multi-Field'!$F$101="undrained"),BH101,""))</f>
        <v/>
      </c>
      <c r="FF101" s="409">
        <f>IF(AND('[1]Multi-Field'!$E$102=[1]Lists!BF101,'[1]Multi-Field'!$F$102="Drained"),BI101,IF(AND('[1]Multi-Field'!$E$102=[1]Lists!BF101,'[1]Multi-Field'!$F$102="undrained"),BH101,""))</f>
        <v>5.5</v>
      </c>
      <c r="FG101" s="409" t="str">
        <f>IF(AND('[1]Multi-Field'!$E$103=[1]Lists!BF101,'[1]Multi-Field'!$F$103="Drained"),BI101,IF(AND('[1]Multi-Field'!$E$103=[1]Lists!BF101,'[1]Multi-Field'!$F$103="undrained"),BH101,""))</f>
        <v/>
      </c>
      <c r="FH101" s="409" t="str">
        <f>IF(AND('[1]Multi-Field'!$E$104=[1]Lists!BF101,'[1]Multi-Field'!$F$104="Drained"),BI101,IF(AND('[1]Multi-Field'!$E$104=[1]Lists!BF101,'[1]Multi-Field'!$F$104="undrained"),BH101,""))</f>
        <v/>
      </c>
      <c r="FI101" s="409" t="str">
        <f>IF(AND('[1]Multi-Field'!$E$105=[1]Lists!BF101,'[1]Multi-Field'!$F$105="Drained"),BI101,IF(AND('[1]Multi-Field'!$E$105=[1]Lists!BF101,'[1]Multi-Field'!$F$105="undrained"),BH101,""))</f>
        <v/>
      </c>
      <c r="FJ101" s="409" t="str">
        <f>IF(AND('[1]Multi-Field'!$E$106=[1]Lists!BF101,'[1]Multi-Field'!$F$106="Drained"),BI101,IF(AND('[1]Multi-Field'!$E$106=[1]Lists!BF101,'[1]Multi-Field'!$F$106="undrained"),BH101,""))</f>
        <v/>
      </c>
      <c r="FK101" s="409" t="str">
        <f>IF(AND('[1]Multi-Field'!$E$107=[1]Lists!BF101,'[1]Multi-Field'!$F$107="Drained"),BI101,IF(AND('[1]Multi-Field'!$E$107=[1]Lists!BF101,'[1]Multi-Field'!$F$107="undrained"),BH101,""))</f>
        <v/>
      </c>
      <c r="FL101" s="409" t="str">
        <f>IF(AND('[1]Multi-Field'!$E$108=[1]Lists!BF101,'[1]Multi-Field'!$F$108="Drained"),BI101,IF(AND('[1]Multi-Field'!$E$108=[1]Lists!BF101,'[1]Multi-Field'!$F$108="undrained"),BH101,""))</f>
        <v/>
      </c>
      <c r="FM101" s="409" t="str">
        <f>IF(AND('[1]Multi-Field'!$E$109=[1]Lists!BF101,'[1]Multi-Field'!$F$109="Drained"),BI101,IF(AND('[1]Multi-Field'!$E$109=[1]Lists!BF101,'[1]Multi-Field'!$F$109="undrained"),BH101,""))</f>
        <v/>
      </c>
      <c r="FN101" s="409" t="str">
        <f>IF(AND('[1]Multi-Field'!$E$110=[1]Lists!BF101,'[1]Multi-Field'!$F$110="Drained"),BI101,IF(AND('[1]Multi-Field'!$E$110=[1]Lists!BF101,'[1]Multi-Field'!$F$110="undrained"),BH101,""))</f>
        <v/>
      </c>
      <c r="FO101" s="409" t="str">
        <f>IF(AND('[1]Multi-Field'!$E$111=[1]Lists!BF101,'[1]Multi-Field'!$F$111="Drained"),BI101,IF(AND('[1]Multi-Field'!$E$111=[1]Lists!BF101,'[1]Multi-Field'!$F$111="undrained"),BH101,""))</f>
        <v/>
      </c>
      <c r="FP101" s="409" t="str">
        <f>IF(AND('[1]Multi-Field'!$E$112=[1]Lists!BF101,'[1]Multi-Field'!$F$112="Drained"),BI101,IF(AND('[1]Multi-Field'!$E$112=[1]Lists!BF101,'[1]Multi-Field'!$F$112="undrained"),BH101,""))</f>
        <v/>
      </c>
      <c r="FQ101" s="409" t="str">
        <f>IF(AND('[1]Multi-Field'!$E$113=[1]Lists!BF101,'[1]Multi-Field'!$F$113="Drained"),BI101,IF(AND('[1]Multi-Field'!$E$113=[1]Lists!BF101,'[1]Multi-Field'!$F$113="undrained"),BH101,""))</f>
        <v/>
      </c>
      <c r="FR101" s="409" t="str">
        <f>IF(AND('[1]Multi-Field'!$E$114=[1]Lists!BF101,'[1]Multi-Field'!$F$114="Drained"),BI101,IF(AND('[1]Multi-Field'!$E$114=[1]Lists!BF101,'[1]Multi-Field'!$F$114="undrained"),BH101,""))</f>
        <v/>
      </c>
      <c r="FS101" s="409" t="str">
        <f>IF(AND('[1]Multi-Field'!$E$115=[1]Lists!BF101,'[1]Multi-Field'!$F$115="Drained"),BI101,IF(AND('[1]Multi-Field'!$E$115=[1]Lists!BF101,'[1]Multi-Field'!$F$115="undrained"),BH101,""))</f>
        <v/>
      </c>
      <c r="FT101" s="409" t="str">
        <f>IF(AND('[1]Multi-Field'!$E$116=[1]Lists!BF101,'[1]Multi-Field'!$F$116="Drained"),BI101,IF(AND('[1]Multi-Field'!$E$116=[1]Lists!BF101,'[1]Multi-Field'!$F$116="undrained"),BH101,""))</f>
        <v/>
      </c>
      <c r="FU101" s="409" t="str">
        <f>IF(AND('[1]Multi-Field'!$E$117=[1]Lists!BF101,'[1]Multi-Field'!$F$117="Drained"),BI101,IF(AND('[1]Multi-Field'!$E$117=[1]Lists!BF101,'[1]Multi-Field'!$F$117="undrained"),BH101,""))</f>
        <v/>
      </c>
      <c r="FV101" s="409" t="str">
        <f>IF(AND('[1]Multi-Field'!$E$118=[1]Lists!BF101,'[1]Multi-Field'!$F$118="Drained"),BI101,IF(AND('[1]Multi-Field'!$E$118=[1]Lists!BF101,'[1]Multi-Field'!$F$118="undrained"),BH101,""))</f>
        <v/>
      </c>
      <c r="FW101" s="409" t="str">
        <f>IF(AND('[1]Multi-Field'!$E$119=[1]Lists!BF101,'[1]Multi-Field'!$F$119="Drained"),BI101,IF(AND('[1]Multi-Field'!$E$119=[1]Lists!BF101,'[1]Multi-Field'!$F$119="undrained"),BH101,""))</f>
        <v/>
      </c>
      <c r="FX101" s="409" t="str">
        <f>IF(AND('[1]Multi-Field'!$E$120=[1]Lists!BF101,'[1]Multi-Field'!$F$120="Drained"),BI101,IF(AND('[1]Multi-Field'!$E$120=[1]Lists!BF101,'[1]Multi-Field'!$F$120="undrained"),BH101,""))</f>
        <v/>
      </c>
      <c r="FZ101" t="s">
        <v>885</v>
      </c>
      <c r="GC101" s="4">
        <f>'[1]Multi-Field'!B99</f>
        <v>0</v>
      </c>
      <c r="GD101" s="73" t="str">
        <f>IF(OR('[1]Multi-Field'!Q99=$FZ$43,'[1]Multi-Field'!Q99=$FZ$44),'[1]Multi-Field'!BS99,"")</f>
        <v/>
      </c>
      <c r="GE101" s="4" t="str">
        <f>IF(AND(OR('[1]Multi-Field'!Q99=$FZ$86,'[1]Multi-Field'!Q99=$FZ$94,'[1]Multi-Field'!Q99=$FZ$87,'[1]Multi-Field'!Q99=[1]Lists!$FZ$93,'[1]Multi-Field'!Q99=$FZ$59),'[1]Multi-Field'!BS99&gt;50),'[1]Multi-Field'!BS99*0.8,IF(AND(OR('[1]Multi-Field'!Q99=$FZ$86,'[1]Multi-Field'!Q99=$FZ$94,'[1]Multi-Field'!Q99=$FZ$87,'[1]Multi-Field'!Q99=[1]Lists!$FZ$93,'[1]Multi-Field'!Q99=[1]Lists!$FZ$59),'[1]Multi-Field'!BS99&lt;50),'[1]Multi-Field'!BS99,""))</f>
        <v/>
      </c>
      <c r="GF101" s="4" t="str">
        <f>IF(OR('[1]Multi-Field'!Q99=[1]Lists!$FZ$7,'[1]Multi-Field'!Q99=[1]Lists!$FZ$5,'[1]Multi-Field'!Q99=[1]Lists!$FZ$24,'[1]Multi-Field'!Q99=[1]Lists!$FZ$10,'[1]Multi-Field'!Q99=[1]Lists!$FZ$8, '[1]Multi-Field'!Q99=[1]Lists!$FZ$25, '[1]Multi-Field'!Q99=[1]Lists!$FZ$23, '[1]Multi-Field'!Q99= [1]Lists!$FZ$47, '[1]Multi-Field'!Q99=[1]Lists!$FZ$49, '[1]Multi-Field'!Q99=[1]Lists!$FZ$48,'[1]Multi-Field'!Q99=[1]Lists!$FZ$3, '[1]Multi-Field'!Q99=[1]Lists!$FZ$14,'[1]Multi-Field'!Q99=[1]Lists!$FZ$36, '[1]Multi-Field'!Q99=[1]Lists!$FZ$41,'[1]Multi-Field'!Q99=[1]Lists!$FZ$42),0,"")</f>
        <v/>
      </c>
      <c r="GG101" s="4" t="str">
        <f>IF(OR('[1]Multi-Field'!Q99=[1]Lists!$FZ$6,'[1]Multi-Field'!Q99=[1]Lists!$FZ$4, '[1]Multi-Field'!Q128=[1]Lists!$FZ$11, '[1]Multi-Field'!Q99=[1]Lists!$FZ$1),100*IF('[1]Multi-Field'!U99=onepercent,0.75,IF('[1]Multi-Field'!U99=onetotwentyfivepercent,0.4,IF(OR('[1]Multi-Field'!U99=twentysixtofiftypercent,'[1]Multi-Field'!U99=greaterthanfiftypercent),0,""))),"")</f>
        <v/>
      </c>
      <c r="GH101" s="4" t="str">
        <f>IF(OR('[1]Multi-Field'!Q99=[1]Lists!$FZ$53,'[1]Multi-Field'!Q99=[1]Lists!$FZ$55), 50,IF('[1]Multi-Field'!Q99=[1]Lists!$FZ$54,225,IF('[1]Multi-Field'!Q99=[1]Lists!$FZ$56,75,"")))</f>
        <v/>
      </c>
      <c r="GI101" s="4" t="e">
        <f>#VALUE!</f>
        <v>#VALUE!</v>
      </c>
      <c r="GJ101" s="4" t="e">
        <f>#VALUE!</f>
        <v>#VALUE!</v>
      </c>
      <c r="GK101" s="4" t="str">
        <f>IF('[1]Multi-Field'!Q99=[1]Lists!$FZ$95,'[1]Multi-Field'!BS99*0.66,"")</f>
        <v/>
      </c>
      <c r="GM101" s="4" t="str">
        <f>IF(OR('[1]Multi-Field'!Q99=[1]Lists!$FZ$26,'[1]Multi-Field'!Q99=[1]Lists!$FZ$84),20,"")</f>
        <v/>
      </c>
      <c r="GN101" s="4" t="str">
        <f>IF(OR('[1]Multi-Field'!Q99=[1]Lists!$FZ$88,'[1]Multi-Field'!Q99=[1]Lists!$FZ$57),0,"")</f>
        <v/>
      </c>
      <c r="GO101" s="4" t="str">
        <f>IF(OR('[1]Multi-Field'!Q99=[1]Lists!$FZ$69,'[1]Multi-Field'!Q99=[1]Lists!$FZ$71,'[1]Multi-Field'!Q99=[1]Lists!$FZ$105),50,"")</f>
        <v/>
      </c>
      <c r="GP101" s="4" t="str">
        <f>IF(OR('[1]Multi-Field'!Q99=[1]Lists!$FZ$75,'[1]Multi-Field'!Q99=[1]Lists!$FZ$70),75,"")</f>
        <v/>
      </c>
      <c r="GQ101" s="4">
        <f>IF('[1]Multi-Field'!Q99=[1]Lists!$FZ$72,150,"")</f>
        <v>150</v>
      </c>
      <c r="GR101" s="4" t="str">
        <f>IF(OR('[1]Multi-Field'!Q99=[1]Lists!$FZ$74,'[1]Multi-Field'!Q99=[1]Lists!$FZ$73),40,"")</f>
        <v/>
      </c>
      <c r="GS101" s="4" t="str">
        <f>IF('[1]Multi-Field'!Q99=[1]Lists!$FZ$99,80,"")</f>
        <v/>
      </c>
      <c r="GT101" s="4" t="str">
        <f>IF('[1]Multi-Field'!Q99=[1]Lists!$FZ$106,70,"")</f>
        <v/>
      </c>
      <c r="GU101" s="4" t="e">
        <f t="shared" si="16"/>
        <v>#VALUE!</v>
      </c>
    </row>
    <row r="102" spans="1:203" ht="13.5" customHeight="1">
      <c r="A102" s="7" t="s">
        <v>189</v>
      </c>
      <c r="B102" s="7"/>
      <c r="C102" s="7"/>
      <c r="D102" s="8">
        <v>75</v>
      </c>
      <c r="E102" s="8">
        <f t="shared" si="12"/>
        <v>75</v>
      </c>
      <c r="F102" s="8">
        <f t="shared" si="13"/>
        <v>75</v>
      </c>
      <c r="G102" s="8">
        <v>75</v>
      </c>
      <c r="H102" s="8">
        <v>75</v>
      </c>
      <c r="I102" s="8">
        <f t="shared" si="17"/>
        <v>75</v>
      </c>
      <c r="J102" s="8">
        <f t="shared" si="18"/>
        <v>75</v>
      </c>
      <c r="K102" s="8">
        <v>75</v>
      </c>
      <c r="L102" s="8">
        <v>140</v>
      </c>
      <c r="M102" s="8">
        <f t="shared" si="14"/>
        <v>140</v>
      </c>
      <c r="N102" s="8">
        <f t="shared" si="15"/>
        <v>140</v>
      </c>
      <c r="O102" s="8">
        <v>140</v>
      </c>
      <c r="P102" s="391">
        <v>77</v>
      </c>
      <c r="Q102" s="394"/>
      <c r="R102" s="395" t="b">
        <f>IF(OR('Multi-Field'!AA79=Lists!$AC$42,'Multi-Field'!AA79=Lists!$AC$43),IF('Multi-Field'!Z79="x",(IF('Multi-Field'!AC79=Lists!$Q$11,Lists!$R$11,IF('Multi-Field'!AC79=Lists!$Q$12,Lists!$R$12,IF('Multi-Field'!AC79=Lists!$Q$13,Lists!$R$13,IF('Multi-Field'!AC79=Lists!$Q$14,Lists!$R$14))))),IF('Multi-Field'!X79="x",(IF('Multi-Field'!AC79=Lists!$Q$11,Lists!$S$11,IF('Multi-Field'!AC79=Lists!$Q$12,Lists!$S$12,IF('Multi-Field'!AC79=Lists!$Q$13,Lists!$S$13,IF('Multi-Field'!AC79=Lists!$Q$14,Lists!$S$14))))),IF('Multi-Field'!V79="x",(IF('Multi-Field'!AC79=Lists!$Q$11,Lists!$T$11,IF('Multi-Field'!AC79=Lists!$Q$12,Lists!$T$12,IF('Multi-Field'!AC79=Lists!$Q$13,Lists!$T$13,IF('Multi-Field'!AC79=Lists!$Q$14,Lists!$T$14))))),0))))</f>
        <v>0</v>
      </c>
      <c r="S102" s="395" t="str">
        <f t="shared" si="26"/>
        <v/>
      </c>
      <c r="T102" s="395"/>
      <c r="U102" s="396"/>
      <c r="V102" s="383">
        <f>IF(OR('Multi-Field'!AI88=$U$4,'Multi-Field'!AI88=$U$5,'Multi-Field'!AI88=$U$6,'Multi-Field'!AI88=$U$7,'Multi-Field'!AI88=$U$8,'Multi-Field'!AI88=$U$9),(IF('Multi-Field'!AJ88=$V$2,100,IF('Multi-Field'!AJ88=$V$3,65,IF('Multi-Field'!AJ88=$V$4,53,IF('Multi-Field'!AJ88=$V$5,41,IF('Multi-Field'!AJ88=$V$6,23,IF('Multi-Field'!AJ88=$V$7,0,0))))))),0)</f>
        <v>0</v>
      </c>
      <c r="W102" s="383" t="str">
        <f>IF(AND(OR('Multi-Field'!AF88=$S$3,'Multi-Field'!AF88=S90,'Multi-Field'!AF88=$S$7),'Multi-Field'!AN88&lt;18,'Multi-Field'!AN88&gt;0),35,IF('Multi-Field'!AF88=$S$4,55,IF(AND('Multi-Field'!AF88=$S$6,'Multi-Field'!AN88&lt;18),30,IF(AND('Multi-Field'!AN88&gt;17,OR('Multi-Field'!AF88=$S$3,'Multi-Field'!AF88=$S$5,'Multi-Field'!AF88= $S$6,'Multi-Field'!AF88=$S$7)),25,"0"))))</f>
        <v>0</v>
      </c>
      <c r="X102" s="383">
        <f>IF(OR('Multi-Field'!BA88=$U$4,'Multi-Field'!BA88=$U$5,'Multi-Field'!BA88=$U$6,'Multi-Field'!BA88=U92,'Multi-Field'!BA88=$U$8,'Multi-Field'!BA88=$U$9),(IF('Multi-Field'!BB88=$V$2,100,IF('Multi-Field'!BB88=$V$3,65,IF('Multi-Field'!BB88=$V$4,53,IF('Multi-Field'!BB88=$V$5,41,IF('Multi-Field'!BB88=$V$6,23,IF('Multi-Field'!BB88=$V$7,0,0))))))),0)</f>
        <v>0</v>
      </c>
      <c r="Y102" s="383" t="str">
        <f>IF(AND(OR('Multi-Field'!AX88=$S$3,'Multi-Field'!AX88=$S$5,'Multi-Field'!AX88=$S$7),'Multi-Field'!BF88&lt;18),35,IF('Multi-Field'!AX88=$S$4,55,IF(AND('Multi-Field'!AX88=$S$6,'Multi-Field'!BF88&lt;18),30,IF(AND('Multi-Field'!BF88&gt;17,OR('Multi-Field'!AX88=$S$3,'Multi-Field'!AX88=$S$5,'Multi-Field'!AX88=$S$6,'Multi-Field'!AX88=$S$7)),25,"0"))))</f>
        <v>0</v>
      </c>
      <c r="Z102" s="383">
        <v>86</v>
      </c>
      <c r="AC102" t="s">
        <v>887</v>
      </c>
      <c r="AI102" s="384">
        <f>'[1]Multi-Field'!B98</f>
        <v>0</v>
      </c>
      <c r="AJ102" s="385" t="e">
        <f>#VALUE!</f>
        <v>#VALUE!</v>
      </c>
      <c r="AK102" s="385" t="e">
        <f>#VALUE!</f>
        <v>#VALUE!</v>
      </c>
      <c r="AL102" s="385" t="e">
        <f>IF(AK102="","",IF('[1]Multi-Field'!AU98=20,10,IF(AK102-30&lt;0,0,AK102-30)))</f>
        <v>#VALUE!</v>
      </c>
      <c r="AM102" s="385" t="e">
        <f>#VALUE!</f>
        <v>#VALUE!</v>
      </c>
      <c r="AN102" s="385" t="e">
        <f t="shared" si="23"/>
        <v>#VALUE!</v>
      </c>
      <c r="AO102" s="385" t="e">
        <f>#VALUE!</f>
        <v>#VALUE!</v>
      </c>
      <c r="AP102" s="385" t="e">
        <f>#VALUE!</f>
        <v>#VALUE!</v>
      </c>
      <c r="AQ102" s="385" t="e">
        <f>#VALUE!</f>
        <v>#VALUE!</v>
      </c>
      <c r="AR102" s="385" t="e">
        <f>#VALUE!</f>
        <v>#VALUE!</v>
      </c>
      <c r="AS102" s="385" t="e">
        <f>IF(AR102="","",IF('[1]Multi-Field'!AU98&gt;9,0,AR102-15))</f>
        <v>#VALUE!</v>
      </c>
      <c r="AT102" s="385" t="e">
        <f>#VALUE!</f>
        <v>#VALUE!</v>
      </c>
      <c r="AU102" s="385" t="e">
        <f>#VALUE!</f>
        <v>#VALUE!</v>
      </c>
      <c r="AV102" s="385" t="e">
        <f>IF(AU102="","",IF('[1]Multi-Field'!AU98=9&gt;9,0,AU102-35))</f>
        <v>#VALUE!</v>
      </c>
      <c r="AW102" s="385" t="e">
        <f>#VALUE!</f>
        <v>#VALUE!</v>
      </c>
      <c r="AX102" s="385" t="e">
        <f t="shared" si="24"/>
        <v>#VALUE!</v>
      </c>
      <c r="AY102" s="385" t="str">
        <f>IF('[1]Multi-Field'!AU98="","",IF('[1]Multi-Field'!AU98&lt;1,100,IF('[1]Multi-Field'!AU98=1,75,IF('[1]Multi-Field'!AU98=2,50,IF('[1]Multi-Field'!AU98=3,25,IF('[1]Multi-Field'!AU98&gt;3,0,""))))))</f>
        <v/>
      </c>
      <c r="AZ102" s="385" t="str">
        <f t="shared" si="25"/>
        <v/>
      </c>
      <c r="BA102" s="385" t="e">
        <f>#VALUE!</f>
        <v>#VALUE!</v>
      </c>
      <c r="BB102" s="385" t="e">
        <f>IF(BA102="","",IF(AND('[1]Multi-Field'!AU98&lt;40,'[1]Multi-Field'!AU98&gt;9),40,IF('[1]Multi-Field'!AU98&gt;39,0,BA102+5)))</f>
        <v>#VALUE!</v>
      </c>
      <c r="BC102" s="386" t="e">
        <f t="shared" si="22"/>
        <v>#VALUE!</v>
      </c>
      <c r="BD102" s="281"/>
      <c r="BE102" s="281"/>
      <c r="BF102" s="411" t="s">
        <v>1273</v>
      </c>
      <c r="BG102" s="412">
        <v>3</v>
      </c>
      <c r="BH102" s="412">
        <v>6</v>
      </c>
      <c r="BI102" s="412">
        <v>6</v>
      </c>
      <c r="BJ102" s="409" t="e">
        <f>IF(AND('[1]Single Field'!#REF!=[1]Lists!BF102,'[1]Single Field'!#REF!="Drained"),"x",IF(AND('[1]Single Field'!#REF!=[1]Lists!BF102,'[1]Single Field'!#REF!="Undrained"),O,""))</f>
        <v>#REF!</v>
      </c>
      <c r="BK102" s="409" t="str">
        <f>IF(AND('[1]Multi-Field'!$E$3=[1]Lists!BF102,'[1]Multi-Field'!$F$3="Drained"),BI102,IF(AND('[1]Multi-Field'!$E$3=BF102,'[1]Multi-Field'!$F$3="undrained"),BH102,""))</f>
        <v/>
      </c>
      <c r="BL102" s="409" t="str">
        <f>IF(AND('[1]Multi-Field'!$E$4=BF102,'[1]Multi-Field'!$F$4="Drained"),BI102,IF(AND('[1]Multi-Field'!$E$4=BF102,'[1]Multi-Field'!$F$4="undrained"),BH102,""))</f>
        <v/>
      </c>
      <c r="BM102" s="409" t="str">
        <f>IF(AND('[1]Multi-Field'!$E$5=BF102,'[1]Multi-Field'!$F$5="Drained"),BI102,IF(AND('[1]Multi-Field'!$E$5=BF102,'[1]Multi-Field'!$F$5="undrained"),BH102,""))</f>
        <v/>
      </c>
      <c r="BN102" s="409" t="str">
        <f>IF(AND('[1]Multi-Field'!$E$6=BF102,'[1]Multi-Field'!$F$6="Drained"),BI102,IF(AND('[1]Multi-Field'!$E$6=BF102,'[1]Multi-Field'!$F$6="undrained"),BH102,""))</f>
        <v/>
      </c>
      <c r="BO102" s="409" t="str">
        <f>IF(AND('[1]Multi-Field'!$E$7=BF102,'[1]Multi-Field'!$F$7="Drained"),BI102,IF(AND('[1]Multi-Field'!$E$7=BF102,'[1]Multi-Field'!$F$7="undrained"),BH102,""))</f>
        <v/>
      </c>
      <c r="BP102" s="409" t="str">
        <f>IF(AND('[1]Multi-Field'!$E$8=BF102,'[1]Multi-Field'!$F$8="Drained"),BI102,IF(AND('[1]Multi-Field'!$E$8=BF102,'[1]Multi-Field'!$F$8="undrained"),BH102,""))</f>
        <v/>
      </c>
      <c r="BQ102" s="409" t="str">
        <f>IF(AND('[1]Multi-Field'!$E$9=BF102,'[1]Multi-Field'!$F$9="Drained"),BI102,IF(AND('[1]Multi-Field'!$E$9=BF102,'[1]Multi-Field'!$F$9="undrained"),BH102,""))</f>
        <v/>
      </c>
      <c r="BR102" s="409" t="str">
        <f>IF(AND('[1]Multi-Field'!$E$10=BF102,'[1]Multi-Field'!$F$10="Drained"),BI102,IF(AND('[1]Multi-Field'!$E$10=BF102,'[1]Multi-Field'!$F$10="undrained"),BH102,""))</f>
        <v/>
      </c>
      <c r="BS102" s="409" t="str">
        <f>IF(AND('[1]Multi-Field'!$E$11=BF102,'[1]Multi-Field'!$F$11="Drained"),BI102,IF(AND('[1]Multi-Field'!$E$11=BF102,'[1]Multi-Field'!$F$11="undrained"),BH102,""))</f>
        <v/>
      </c>
      <c r="BT102" s="409" t="str">
        <f>IF(AND('[1]Multi-Field'!$E$12=BF102,'[1]Multi-Field'!$F$12="Drained"),BI102,IF(AND('[1]Multi-Field'!$E$12=BF102,'[1]Multi-Field'!$F$12="undrained"),BH102,""))</f>
        <v/>
      </c>
      <c r="BU102" s="409" t="str">
        <f>IF(AND('[1]Multi-Field'!$E$13=BF102,'[1]Multi-Field'!$F$13="Drained"),BI102,IF(AND('[1]Multi-Field'!$E$3=BF102,'[1]Multi-Field'!$F$13="undrained"),BH102,""))</f>
        <v/>
      </c>
      <c r="BV102" s="409" t="str">
        <f>IF(AND('[1]Multi-Field'!$E$14=BF102,'[1]Multi-Field'!$F$14="Drained"),BI102,IF(AND('[1]Multi-Field'!$E$14=BF102,'[1]Multi-Field'!$F$14="undrained"),BH102,""))</f>
        <v/>
      </c>
      <c r="BW102" s="409" t="str">
        <f>IF(AND('[1]Multi-Field'!$E$15=BF102,'[1]Multi-Field'!$F$15="Drained"),BI102,IF(AND('[1]Multi-Field'!$E$15=BF102,'[1]Multi-Field'!$F$15="undrained"),BH102,""))</f>
        <v/>
      </c>
      <c r="BX102" s="409" t="str">
        <f>IF(AND('[1]Multi-Field'!$E$16=[1]Lists!BF102,'[1]Multi-Field'!$F$16="Drained"),BI102,IF(AND('[1]Multi-Field'!$E$16=[1]Lists!BF102,'[1]Multi-Field'!$F$16="undrained"),BH102,""))</f>
        <v/>
      </c>
      <c r="BY102" s="409" t="str">
        <f>IF(AND('[1]Multi-Field'!$E$17=[1]Lists!BF102,'[1]Multi-Field'!$F$17="Drained"),BI102,IF(AND('[1]Multi-Field'!$E$17=[1]Lists!BF102,'[1]Multi-Field'!$F$17="undrained"),BH102,""))</f>
        <v/>
      </c>
      <c r="BZ102" s="409" t="str">
        <f>IF(AND('[1]Multi-Field'!$E$18=[1]Lists!BF102,'[1]Multi-Field'!$F$18="Drained"),BI102,IF(AND('[1]Multi-Field'!$E$18=[1]Lists!BF102,'[1]Multi-Field'!$F$18="undrained"),BH102,""))</f>
        <v/>
      </c>
      <c r="CA102" s="409" t="str">
        <f>IF(AND('[1]Multi-Field'!$E$19=[1]Lists!BF102,'[1]Multi-Field'!$F$19="Drained"),BI102,IF(AND('[1]Multi-Field'!$E$19=[1]Lists!BF102,'[1]Multi-Field'!$F$19="undrained"),BH102,""))</f>
        <v/>
      </c>
      <c r="CB102" s="409" t="str">
        <f>IF(AND('[1]Multi-Field'!$E$20=[1]Lists!BF102,'[1]Multi-Field'!$F$20="Drained"),BI102,IF(AND('[1]Multi-Field'!$E$20=[1]Lists!BF102,'[1]Multi-Field'!$F$20="undrained"),BH102,""))</f>
        <v/>
      </c>
      <c r="CC102" s="409" t="str">
        <f>IF(AND('[1]Multi-Field'!$E$21=[1]Lists!BF102,'[1]Multi-Field'!$F$21="Drained"),BI102,IF(AND('[1]Multi-Field'!$E$21=[1]Lists!BF102,'[1]Multi-Field'!$F$21="undrained"),BH102,""))</f>
        <v/>
      </c>
      <c r="CD102" s="409" t="str">
        <f>IF(AND('[1]Multi-Field'!$E$22=[1]Lists!BF102,'[1]Multi-Field'!$F$22="Drained"),BI102,IF(AND('[1]Multi-Field'!$E$22=[1]Lists!BF102,'[1]Multi-Field'!$F$22="undrained"),BH102,""))</f>
        <v/>
      </c>
      <c r="CE102" s="409" t="str">
        <f>IF(AND('[1]Multi-Field'!$E$23=[1]Lists!BF102,'[1]Multi-Field'!$F$23="Drained"),BI102,IF(AND('[1]Multi-Field'!$E$23=[1]Lists!BF102,'[1]Multi-Field'!$F$23="undrained"),BH102,""))</f>
        <v/>
      </c>
      <c r="CF102" s="409" t="str">
        <f>IF(AND('[1]Multi-Field'!$E$24=[1]Lists!BF102,'[1]Multi-Field'!$F$24="Drained"),BI102,IF(AND('[1]Multi-Field'!$E$24=[1]Lists!BF102,'[1]Multi-Field'!$F$24="undrained"),BH102,""))</f>
        <v/>
      </c>
      <c r="CG102" s="409" t="str">
        <f>IF(AND('[1]Multi-Field'!$E$25=[1]Lists!BF102,'[1]Multi-Field'!$F$25="Drained"),BI102,IF(AND('[1]Multi-Field'!$E$25=[1]Lists!BF102,'[1]Multi-Field'!$F$25="undrained"),BH102,""))</f>
        <v/>
      </c>
      <c r="CH102" s="409" t="str">
        <f>IF(AND('[1]Multi-Field'!$E$26=[1]Lists!BF102,'[1]Multi-Field'!$F$26="Drained"),BI102,IF(AND('[1]Multi-Field'!$E$26=[1]Lists!BF102,'[1]Multi-Field'!$F$26="undrained"),BH102,""))</f>
        <v/>
      </c>
      <c r="CI102" s="409" t="str">
        <f>IF(AND('[1]Multi-Field'!$E$27=[1]Lists!BF102,'[1]Multi-Field'!$F$27="Drained"),BI102,IF(AND('[1]Multi-Field'!$E$27=[1]Lists!BF102,'[1]Multi-Field'!$F$27="undrained"),BH102,""))</f>
        <v/>
      </c>
      <c r="CJ102" s="409" t="str">
        <f>IF(AND('[1]Multi-Field'!$E$28=[1]Lists!BF102,'[1]Multi-Field'!$F$28="Drained"),BI102,IF(AND('[1]Multi-Field'!$E$28=[1]Lists!BF102,'[1]Multi-Field'!$F$28="undrained"),BH102,""))</f>
        <v/>
      </c>
      <c r="CK102" s="409" t="str">
        <f>IF(AND('[1]Multi-Field'!$E$29=[1]Lists!BF102,'[1]Multi-Field'!$F$29="Drained"),BI102,IF(AND('[1]Multi-Field'!$E$29=[1]Lists!BF102,'[1]Multi-Field'!$F$29="undrained"),BH102,""))</f>
        <v/>
      </c>
      <c r="CL102" s="409" t="str">
        <f>IF(AND('[1]Multi-Field'!$E$30=[1]Lists!BF102,'[1]Multi-Field'!$F$30="Drained"),BI102,IF(AND('[1]Multi-Field'!$E$30=[1]Lists!BF102,'[1]Multi-Field'!$F$30="undrained"),BH102,""))</f>
        <v/>
      </c>
      <c r="CM102" s="409" t="str">
        <f>IF(AND('[1]Multi-Field'!$E$31=[1]Lists!BF102,'[1]Multi-Field'!$F$31="Drained"),BI102,IF(AND('[1]Multi-Field'!$E$31=[1]Lists!BF102,'[1]Multi-Field'!$F$31="undrained"),BH102,""))</f>
        <v/>
      </c>
      <c r="CN102" s="409" t="str">
        <f>IF(AND('[1]Multi-Field'!$E$32=[1]Lists!BF102,'[1]Multi-Field'!$F$32="Drained"),BI102,IF(AND('[1]Multi-Field'!$E$32=[1]Lists!BF102,'[1]Multi-Field'!$F$32="undrained"),BH102,""))</f>
        <v/>
      </c>
      <c r="CO102" s="409" t="str">
        <f>IF(AND('[1]Multi-Field'!$E$33=[1]Lists!BF102,'[1]Multi-Field'!$F$33="Drained"),BI102,IF(AND('[1]Multi-Field'!$E$33=[1]Lists!BF102,'[1]Multi-Field'!$F$33="undrained"),BH102,""))</f>
        <v/>
      </c>
      <c r="CP102" s="409" t="str">
        <f>IF(AND('[1]Multi-Field'!$E$34=[1]Lists!BF102,'[1]Multi-Field'!$F$34="Drained"),BI102,IF(AND('[1]Multi-Field'!$E$34=[1]Lists!BF102,'[1]Multi-Field'!$F$34="undrained"),BH102,""))</f>
        <v/>
      </c>
      <c r="CQ102" s="409" t="str">
        <f>IF(AND('[1]Multi-Field'!$E$35=[1]Lists!BF102,'[1]Multi-Field'!$F$35="Drained"),BI102,IF(AND('[1]Multi-Field'!$E$35=[1]Lists!BF102,'[1]Multi-Field'!$F$35="undrained"),BH102,""))</f>
        <v/>
      </c>
      <c r="CR102" s="409" t="str">
        <f>IF(AND('[1]Multi-Field'!$E$36=[1]Lists!BF102,'[1]Multi-Field'!$F$36="Drained"),BI102,IF(AND('[1]Multi-Field'!$E$36=[1]Lists!BF102,'[1]Multi-Field'!$F$36="undrained"),BH102,""))</f>
        <v/>
      </c>
      <c r="CS102" s="409" t="str">
        <f>IF(AND('[1]Multi-Field'!$E$37=[1]Lists!BF102,'[1]Multi-Field'!$F$37="Drained"),BI102,IF(AND('[1]Multi-Field'!$E$37=[1]Lists!BF102,'[1]Multi-Field'!$F$37="undrained"),BH102,""))</f>
        <v/>
      </c>
      <c r="CT102" s="409" t="str">
        <f>IF(AND('[1]Multi-Field'!$E$38=[1]Lists!BF102,'[1]Multi-Field'!$F$38="Drained"),BI102,IF(AND('[1]Multi-Field'!$E$38=[1]Lists!BF102,'[1]Multi-Field'!$F$38="undrained"),BH102,""))</f>
        <v/>
      </c>
      <c r="CU102" s="409" t="str">
        <f>IF(AND('[1]Multi-Field'!$E$39=[1]Lists!BF102,'[1]Multi-Field'!$F$39="Drained"),BI102,IF(AND('[1]Multi-Field'!$E$39=[1]Lists!BF102,'[1]Multi-Field'!$F$39="undrained"),BH102,""))</f>
        <v/>
      </c>
      <c r="CV102" s="409" t="str">
        <f>IF(AND('[1]Multi-Field'!$E$40=[1]Lists!BF102,'[1]Multi-Field'!$F$40="Drained"),BI102,IF(AND('[1]Multi-Field'!$E$40=[1]Lists!BF102,'[1]Multi-Field'!$F$40="undrained"),BH102,""))</f>
        <v/>
      </c>
      <c r="CW102" s="409" t="str">
        <f>IF(AND('[1]Multi-Field'!$E$41=[1]Lists!BF102,'[1]Multi-Field'!$F$40="Drained"),BI102,IF(AND('[1]Multi-Field'!$E$40=[1]Lists!BF102,'[1]Multi-Field'!$F$40="undrained"),BH102,""))</f>
        <v/>
      </c>
      <c r="CX102" s="409" t="str">
        <f>IF(AND('[1]Multi-Field'!$E$42=[1]Lists!BF102,'[1]Multi-Field'!$F$42="Drained"),BI102,IF(AND('[1]Multi-Field'!$E$42=[1]Lists!BF102,'[1]Multi-Field'!$F$42="undrained"),BH102,""))</f>
        <v/>
      </c>
      <c r="CY102" s="409" t="str">
        <f>IF(AND('[1]Multi-Field'!$E$43=[1]Lists!BF102,'[1]Multi-Field'!$F$43="Drained"),BI102,IF(AND('[1]Multi-Field'!$E$43=[1]Lists!BF102,'[1]Multi-Field'!$F$43="undrained"),BH102,""))</f>
        <v/>
      </c>
      <c r="CZ102" s="409" t="str">
        <f>IF(AND('[1]Multi-Field'!$E$44=[1]Lists!BF102,'[1]Multi-Field'!$F$44="Drained"),BI102,IF(AND('[1]Multi-Field'!$E$44=[1]Lists!BF102,'[1]Multi-Field'!$F$44="undrained"),BH102,""))</f>
        <v/>
      </c>
      <c r="DA102" s="409" t="str">
        <f>IF(AND('[1]Multi-Field'!$E$45=[1]Lists!BF102,'[1]Multi-Field'!$F$45="Drained"),BI102,IF(AND('[1]Multi-Field'!$E$45=[1]Lists!BF102,'[1]Multi-Field'!$F$45="undrained"),BH102,""))</f>
        <v/>
      </c>
      <c r="DB102" s="409" t="str">
        <f>IF(AND('[1]Multi-Field'!$E$46=[1]Lists!BF102,'[1]Multi-Field'!$F$46="Drained"),BI102,IF(AND('[1]Multi-Field'!$E$46=[1]Lists!BF102,'[1]Multi-Field'!$F$46="undrained"),BH102,""))</f>
        <v/>
      </c>
      <c r="DC102" s="409" t="str">
        <f>IF(AND('[1]Multi-Field'!$E$47=[1]Lists!BF102,'[1]Multi-Field'!$F$47="Drained"),BI102,IF(AND('[1]Multi-Field'!$E$47=[1]Lists!BF102,'[1]Multi-Field'!$F$47="undrained"),BH102,""))</f>
        <v/>
      </c>
      <c r="DD102" s="409" t="str">
        <f>IF(AND('[1]Multi-Field'!$E$48=[1]Lists!BF102,'[1]Multi-Field'!$F$48="Drained"),BI102,IF(AND('[1]Multi-Field'!$E$48=[1]Lists!BF102,'[1]Multi-Field'!$F$48="undrained"),BH102,""))</f>
        <v/>
      </c>
      <c r="DE102" s="409" t="str">
        <f>IF(AND('[1]Multi-Field'!$E$49=[1]Lists!BF102,'[1]Multi-Field'!$F$49="Drained"),BI102,IF(AND('[1]Multi-Field'!$E$49=[1]Lists!BF102,'[1]Multi-Field'!$F$9="undrained"),BH102,""))</f>
        <v/>
      </c>
      <c r="DF102" s="409" t="str">
        <f>IF(AND('[1]Multi-Field'!$E$50=[1]Lists!BF102,'[1]Multi-Field'!$F$50="Drained"),BI102,IF(AND('[1]Multi-Field'!$E$50=[1]Lists!BF102,'[1]Multi-Field'!$F$50="undrained"),BH102,""))</f>
        <v/>
      </c>
      <c r="DG102" s="409" t="str">
        <f>IF(AND('[1]Multi-Field'!$E$51=[1]Lists!BF102,'[1]Multi-Field'!$F$51="Drained"),BI102,IF(AND('[1]Multi-Field'!$E$51=[1]Lists!BF102,'[1]Multi-Field'!$F$51="undrained"),BH102,""))</f>
        <v/>
      </c>
      <c r="DH102" s="409" t="str">
        <f>IF(AND('[1]Multi-Field'!$E$52=[1]Lists!BF102,'[1]Multi-Field'!$F$52="Drained"),BI102,IF(AND('[1]Multi-Field'!$E$52=[1]Lists!BF102,'[1]Multi-Field'!$F$52="undrained"),BH102,""))</f>
        <v/>
      </c>
      <c r="DI102" s="409" t="str">
        <f>IF(AND('[1]Multi-Field'!$E$53=[1]Lists!BF102,'[1]Multi-Field'!$F$53="Drained"),BI102,IF(AND('[1]Multi-Field'!$E$53=[1]Lists!BF102,'[1]Multi-Field'!$F$53="undrained"),BH102,""))</f>
        <v/>
      </c>
      <c r="DJ102" s="409" t="str">
        <f>IF(AND('[1]Multi-Field'!$E$54=[1]Lists!BF102,'[1]Multi-Field'!$F$54="Drained"),BI102,IF(AND('[1]Multi-Field'!$E$54=[1]Lists!BF102,'[1]Multi-Field'!$F$54="undrained"),BH102,""))</f>
        <v/>
      </c>
      <c r="DK102" s="409" t="str">
        <f>IF(AND('[1]Multi-Field'!$E$55=[1]Lists!BF102,'[1]Multi-Field'!$F$55="Drained"),BI102,IF(AND('[1]Multi-Field'!$E$55=[1]Lists!BF102,'[1]Multi-Field'!$F$55="undrained"),BH102,""))</f>
        <v/>
      </c>
      <c r="DL102" s="409" t="str">
        <f>IF(AND('[1]Multi-Field'!$E$56=[1]Lists!BF102,'[1]Multi-Field'!$F$56="Drained"),BI102,IF(AND('[1]Multi-Field'!$E$56=[1]Lists!BF102,'[1]Multi-Field'!$F$56="undrained"),BH102,""))</f>
        <v/>
      </c>
      <c r="DM102" s="409" t="str">
        <f>IF(AND('[1]Multi-Field'!$E$57=[1]Lists!BF102,'[1]Multi-Field'!$F$57="Drained"),BI102,IF(AND('[1]Multi-Field'!$E$57=[1]Lists!BF102,'[1]Multi-Field'!$F$57="undrained"),BH102,""))</f>
        <v/>
      </c>
      <c r="DN102" s="409" t="str">
        <f>IF(AND('[1]Multi-Field'!$E$58=[1]Lists!BF102,'[1]Multi-Field'!$F$58="Drained"),BI102,IF(AND('[1]Multi-Field'!$E$58=[1]Lists!BF102,'[1]Multi-Field'!$F$58="undrained"),BH102,""))</f>
        <v/>
      </c>
      <c r="DO102" s="409" t="str">
        <f>IF(AND('[1]Multi-Field'!$E$59=[1]Lists!BF102,'[1]Multi-Field'!$F$59="Drained"),BI102,IF(AND('[1]Multi-Field'!$E$59=[1]Lists!BF102,'[1]Multi-Field'!$F$59="undrained"),BH102,""))</f>
        <v/>
      </c>
      <c r="DP102" s="409" t="str">
        <f>IF(AND('[1]Multi-Field'!$E$60=[1]Lists!BF102,'[1]Multi-Field'!$F$60="Drained"),BI102,IF(AND('[1]Multi-Field'!$E$60=[1]Lists!BF102,'[1]Multi-Field'!$F$60="undrained"),BH102,""))</f>
        <v/>
      </c>
      <c r="DQ102" s="409" t="str">
        <f>IF(AND('[1]Multi-Field'!$E$61=[1]Lists!BF102,'[1]Multi-Field'!$F$61="Drained"),BI102,IF(AND('[1]Multi-Field'!$E$61=[1]Lists!BF102,'[1]Multi-Field'!$F$61="undrained"),BH102,""))</f>
        <v/>
      </c>
      <c r="DR102" s="409" t="str">
        <f>IF(AND('[1]Multi-Field'!$E$62=[1]Lists!BF102,'[1]Multi-Field'!$F$62="Drained"),BI102,IF(AND('[1]Multi-Field'!$E$62=[1]Lists!BF102,'[1]Multi-Field'!$F$62="undrained"),BH102,""))</f>
        <v/>
      </c>
      <c r="DS102" s="409" t="str">
        <f>IF(AND('[1]Multi-Field'!$E$63=[1]Lists!BF102,'[1]Multi-Field'!$F$63="Drained"),BI102,IF(AND('[1]Multi-Field'!$E$63=[1]Lists!BF102,'[1]Multi-Field'!$F$63="undrained"),BH102,""))</f>
        <v/>
      </c>
      <c r="DT102" s="409" t="str">
        <f>IF(AND('[1]Multi-Field'!$E$64=[1]Lists!BF102,'[1]Multi-Field'!$F$64="Drained"),BI102,IF(AND('[1]Multi-Field'!$E$64=[1]Lists!BF102,'[1]Multi-Field'!$F$64="undrained"),BH102,""))</f>
        <v/>
      </c>
      <c r="DU102" s="409" t="str">
        <f>IF(AND('[1]Multi-Field'!$E$65=[1]Lists!BF102,'[1]Multi-Field'!$F$65="Drained"),BI102,IF(AND('[1]Multi-Field'!$E$65=[1]Lists!BF102,'[1]Multi-Field'!$F$65="undrained"),BH102,""))</f>
        <v/>
      </c>
      <c r="DV102" s="409" t="str">
        <f>IF(AND('[1]Multi-Field'!$E$66=[1]Lists!BF102,'[1]Multi-Field'!$F$66="Drained"),BI102,IF(AND('[1]Multi-Field'!$E$66=[1]Lists!BF102,'[1]Multi-Field'!$F$66="undrained"),BH102,""))</f>
        <v/>
      </c>
      <c r="DW102" s="409" t="str">
        <f>IF(AND('[1]Multi-Field'!$E$67=[1]Lists!BF102,'[1]Multi-Field'!$F$67="Drained"),BI102,IF(AND('[1]Multi-Field'!$E$67=[1]Lists!BF102,'[1]Multi-Field'!$F$67="undrained"),BH102,""))</f>
        <v/>
      </c>
      <c r="DX102" s="409" t="str">
        <f>IF(AND('[1]Multi-Field'!$E$68=[1]Lists!BF102,'[1]Multi-Field'!$F$68="Drained"),BI102,IF(AND('[1]Multi-Field'!$E$68=[1]Lists!BF102,'[1]Multi-Field'!$F$68="undrained"),BH102,""))</f>
        <v/>
      </c>
      <c r="DY102" s="409" t="str">
        <f>IF(AND('[1]Multi-Field'!$E$69=[1]Lists!BF102,'[1]Multi-Field'!$F$69="Drained"),BI102,IF(AND('[1]Multi-Field'!$E$69=[1]Lists!BF102,'[1]Multi-Field'!$F$69="undrained"),BH102,""))</f>
        <v/>
      </c>
      <c r="DZ102" s="409" t="str">
        <f>IF(AND('[1]Multi-Field'!$E$70=[1]Lists!BF102,'[1]Multi-Field'!$F$70="Drained"),BI102,IF(AND('[1]Multi-Field'!$E$70=[1]Lists!BF102,'[1]Multi-Field'!$F$70="undrained"),BH102,""))</f>
        <v/>
      </c>
      <c r="EA102" s="409" t="str">
        <f>IF(AND('[1]Multi-Field'!$E$71=[1]Lists!BF102,'[1]Multi-Field'!$F$71="Drained"),BI102,IF(AND('[1]Multi-Field'!$E$71=[1]Lists!BF102,'[1]Multi-Field'!$F$71="undrained"),BH102,""))</f>
        <v/>
      </c>
      <c r="EB102" s="409" t="str">
        <f>IF(AND('[1]Multi-Field'!$E$72=[1]Lists!BF102,'[1]Multi-Field'!$F$72="Drained"),BI102,IF(AND('[1]Multi-Field'!$E$72=[1]Lists!BF102,'[1]Multi-Field'!$F$72="undrained"),BH102,""))</f>
        <v/>
      </c>
      <c r="EC102" s="409" t="str">
        <f>IF(AND('[1]Multi-Field'!$E$73=[1]Lists!BF102,'[1]Multi-Field'!$F$73="Drained"),BI102,IF(AND('[1]Multi-Field'!$E$73=[1]Lists!BF102,'[1]Multi-Field'!$F$73="undrained"),BH102,""))</f>
        <v/>
      </c>
      <c r="ED102" s="409" t="str">
        <f>IF(AND('[1]Multi-Field'!$E$74=[1]Lists!BF102,'[1]Multi-Field'!$F$74="Drained"),BI102,IF(AND('[1]Multi-Field'!$E$74=[1]Lists!BF102,'[1]Multi-Field'!$F$74="undrained"),BH102,""))</f>
        <v/>
      </c>
      <c r="EE102" s="409" t="str">
        <f>IF(AND('[1]Multi-Field'!$E$75=[1]Lists!BF102,'[1]Multi-Field'!$F$75="Drained"),BI102,IF(AND('[1]Multi-Field'!$E$75=[1]Lists!BF102,'[1]Multi-Field'!$F$75="undrained"),BH102,""))</f>
        <v/>
      </c>
      <c r="EF102" s="409" t="str">
        <f>IF(AND('[1]Multi-Field'!$E$76=[1]Lists!BF102,'[1]Multi-Field'!$F$76="Drained"),BI102,IF(AND('[1]Multi-Field'!$E$76=[1]Lists!BF102,'[1]Multi-Field'!$F$6="undrained"),BH102,""))</f>
        <v/>
      </c>
      <c r="EG102" s="409" t="str">
        <f>IF(AND('[1]Multi-Field'!$E$77=[1]Lists!BF102,'[1]Multi-Field'!$F$77="Drained"),BI102,IF(AND('[1]Multi-Field'!$E$77=[1]Lists!BF102,'[1]Multi-Field'!$F$77="undrained"),BH102,""))</f>
        <v/>
      </c>
      <c r="EH102" s="409" t="str">
        <f>IF(AND('[1]Multi-Field'!$E$78=[1]Lists!BF102,'[1]Multi-Field'!$F$78="Drained"),BI102,IF(AND('[1]Multi-Field'!$E$78=[1]Lists!BF102,'[1]Multi-Field'!$F$78="undrained"),BH102,""))</f>
        <v/>
      </c>
      <c r="EI102" s="409" t="str">
        <f>IF(AND('[1]Multi-Field'!$E$79=[1]Lists!BF102,'[1]Multi-Field'!$F$79="Drained"),BI102,IF(AND('[1]Multi-Field'!$E$79=[1]Lists!BF102,'[1]Multi-Field'!$F$79="undrained"),BH102,""))</f>
        <v/>
      </c>
      <c r="EJ102" s="409" t="str">
        <f>IF(AND('[1]Multi-Field'!$E$80=[1]Lists!BF102,'[1]Multi-Field'!$F$80="Drained"),BI102,IF(AND('[1]Multi-Field'!$E$80=[1]Lists!BF102,'[1]Multi-Field'!$F$80="undrained"),BH102,""))</f>
        <v/>
      </c>
      <c r="EK102" s="409" t="str">
        <f>IF(AND('[1]Multi-Field'!$E$81=[1]Lists!BF102,'[1]Multi-Field'!$F$81="Drained"),BI102,IF(AND('[1]Multi-Field'!$E$81=[1]Lists!BF102,'[1]Multi-Field'!$F$81="undrained"),BH102,""))</f>
        <v/>
      </c>
      <c r="EL102" s="409" t="str">
        <f>IF(AND('[1]Multi-Field'!$E$82=[1]Lists!BF102,'[1]Multi-Field'!$F$82="Drained"),BI102,IF(AND('[1]Multi-Field'!$E$82=[1]Lists!BF102,'[1]Multi-Field'!$F$82="undrained"),BH102,""))</f>
        <v/>
      </c>
      <c r="EM102" s="409" t="str">
        <f>IF(AND('[1]Multi-Field'!$E$83=[1]Lists!BF102,'[1]Multi-Field'!$F$83="Drained"),BI102,IF(AND('[1]Multi-Field'!$E$83=[1]Lists!BF102,'[1]Multi-Field'!$F$83="undrained"),BH102,""))</f>
        <v/>
      </c>
      <c r="EN102" s="409" t="str">
        <f>IF(AND('[1]Multi-Field'!$E$84=[1]Lists!BF102,'[1]Multi-Field'!$F$84="Drained"),BI102,IF(AND('[1]Multi-Field'!$E$84=[1]Lists!BF102,'[1]Multi-Field'!$F$84="undrained"),BH102,""))</f>
        <v/>
      </c>
      <c r="EO102" s="409" t="str">
        <f>IF(AND('[1]Multi-Field'!$E$85=[1]Lists!BF102,'[1]Multi-Field'!$F$85="Drained"),BI102,IF(AND('[1]Multi-Field'!$E$85=[1]Lists!BF102,'[1]Multi-Field'!$F$85="undrained"),BH102,""))</f>
        <v/>
      </c>
      <c r="EP102" s="409" t="str">
        <f>IF(AND('[1]Multi-Field'!$E$86=[1]Lists!BF102,'[1]Multi-Field'!$F$86="Drained"),BI102,IF(AND('[1]Multi-Field'!$E$86=[1]Lists!BF102,'[1]Multi-Field'!$F$86="undrained"),BH102,""))</f>
        <v/>
      </c>
      <c r="EQ102" s="409" t="str">
        <f>IF(AND('[1]Multi-Field'!$E$87=[1]Lists!BF102,'[1]Multi-Field'!$F$87="Drained"),BI102,IF(AND('[1]Multi-Field'!$E$87=[1]Lists!BF102,'[1]Multi-Field'!$F$87="undrained"),BH102,""))</f>
        <v/>
      </c>
      <c r="ER102" s="409" t="str">
        <f>IF(AND('[1]Multi-Field'!$E$88=[1]Lists!BF102,'[1]Multi-Field'!$F$88="Drained"),BI102,IF(AND('[1]Multi-Field'!$E$88=[1]Lists!BF102,'[1]Multi-Field'!$F$88="undrained"),BH102,""))</f>
        <v/>
      </c>
      <c r="ES102" s="409" t="str">
        <f>IF(AND('[1]Multi-Field'!$E$89=[1]Lists!BF102,'[1]Multi-Field'!$F$89="Drained"),BI102,IF(AND('[1]Multi-Field'!$E$89=[1]Lists!BF102,'[1]Multi-Field'!$F$89="undrained"),BH102,""))</f>
        <v/>
      </c>
      <c r="ET102" s="409" t="str">
        <f>IF(AND('[1]Multi-Field'!$E$90=[1]Lists!BF102,'[1]Multi-Field'!$F$90="Drained"),BI102,IF(AND('[1]Multi-Field'!$E$90=[1]Lists!BF102,'[1]Multi-Field'!$F$90="undrained"),BH102,""))</f>
        <v/>
      </c>
      <c r="EU102" s="409" t="str">
        <f>IF(AND('[1]Multi-Field'!$E$91=[1]Lists!BF102,'[1]Multi-Field'!$F$91="Drained"),BI102,IF(AND('[1]Multi-Field'!$E$91=[1]Lists!BF102,'[1]Multi-Field'!$F$91="undrained"),BH102,""))</f>
        <v/>
      </c>
      <c r="EV102" s="409" t="str">
        <f>IF(AND('[1]Multi-Field'!$E$92=[1]Lists!BF102,'[1]Multi-Field'!$F$92="Drained"),BI102,IF(AND('[1]Multi-Field'!$E$92=[1]Lists!BF102,'[1]Multi-Field'!$F$92="undrained"),BH102,""))</f>
        <v/>
      </c>
      <c r="EW102" s="409" t="str">
        <f>IF(AND('[1]Multi-Field'!$E$93=[1]Lists!BF102,'[1]Multi-Field'!$F$93="Drained"),BI102,IF(AND('[1]Multi-Field'!$E$93=[1]Lists!BF102,'[1]Multi-Field'!$F$93="undrained"),BH102,""))</f>
        <v/>
      </c>
      <c r="EX102" s="409" t="str">
        <f>IF(AND('[1]Multi-Field'!$E$94=[1]Lists!BF102,'[1]Multi-Field'!$F$94="Drained"),BI102,IF(AND('[1]Multi-Field'!$E$94=[1]Lists!BF102,'[1]Multi-Field'!$F$94="undrained"),BH102,""))</f>
        <v/>
      </c>
      <c r="EY102" s="409" t="str">
        <f>IF(AND('[1]Multi-Field'!$E$95=[1]Lists!BF102,'[1]Multi-Field'!$F$95="Drained"),BI102,IF(AND('[1]Multi-Field'!$E$95=[1]Lists!BF102,'[1]Multi-Field'!$F$95="undrained"),BH102,""))</f>
        <v/>
      </c>
      <c r="EZ102" s="409" t="str">
        <f>IF(AND('[1]Multi-Field'!$E$96=[1]Lists!BF102,'[1]Multi-Field'!$F$96="Drained"),BI102,IF(AND('[1]Multi-Field'!$E$96=[1]Lists!BF102,'[1]Multi-Field'!$F$96="undrained"),BH102,""))</f>
        <v/>
      </c>
      <c r="FA102" s="409" t="str">
        <f>IF(AND('[1]Multi-Field'!$E$97=[1]Lists!BF102,'[1]Multi-Field'!$F$97="Drained"),BI102,IF(AND('[1]Multi-Field'!$E$97=[1]Lists!BF102,'[1]Multi-Field'!$F$97="undrained"),BH102,""))</f>
        <v/>
      </c>
      <c r="FB102" s="409" t="str">
        <f>IF(AND('[1]Multi-Field'!$E$98=[1]Lists!BF102,'[1]Multi-Field'!$F$98="Drained"),BI102,IF(AND('[1]Multi-Field'!$E$98=[1]Lists!BF102,'[1]Multi-Field'!$F$98="undrained"),BH102,""))</f>
        <v/>
      </c>
      <c r="FC102" s="409" t="str">
        <f>IF(AND('[1]Multi-Field'!$E$99=[1]Lists!BF102,'[1]Multi-Field'!$F$99="Drained"),BI102,IF(AND('[1]Multi-Field'!$E$99=[1]Lists!BF102,'[1]Multi-Field'!$F$99="undrained"),BH102,""))</f>
        <v/>
      </c>
      <c r="FD102" s="409" t="str">
        <f>IF(AND('[1]Multi-Field'!$E$100=[1]Lists!BF102,'[1]Multi-Field'!$F$100="Drained"),BI102,IF(AND('[1]Multi-Field'!$E$100=[1]Lists!BF102,'[1]Multi-Field'!$F$100="undrained"),BH102,""))</f>
        <v/>
      </c>
      <c r="FE102" s="409" t="str">
        <f>IF(AND('[1]Multi-Field'!$E$101=[1]Lists!BF102,'[1]Multi-Field'!$F$101="Drained"),BI102,IF(AND('[1]Multi-Field'!$E$101=[1]Lists!BF102,'[1]Multi-Field'!$F$101="undrained"),BH102,""))</f>
        <v/>
      </c>
      <c r="FF102" s="409" t="str">
        <f>IF(AND('[1]Multi-Field'!$E$102=[1]Lists!BF102,'[1]Multi-Field'!$F$102="Drained"),BI102,IF(AND('[1]Multi-Field'!$E$102=[1]Lists!BF102,'[1]Multi-Field'!$F$102="undrained"),BH102,""))</f>
        <v/>
      </c>
      <c r="FG102" s="409">
        <f>IF(AND('[1]Multi-Field'!$E$103=[1]Lists!BF102,'[1]Multi-Field'!$F$103="Drained"),BI102,IF(AND('[1]Multi-Field'!$E$103=[1]Lists!BF102,'[1]Multi-Field'!$F$103="undrained"),BH102,""))</f>
        <v>6</v>
      </c>
      <c r="FH102" s="409" t="str">
        <f>IF(AND('[1]Multi-Field'!$E$104=[1]Lists!BF102,'[1]Multi-Field'!$F$104="Drained"),BI102,IF(AND('[1]Multi-Field'!$E$104=[1]Lists!BF102,'[1]Multi-Field'!$F$104="undrained"),BH102,""))</f>
        <v/>
      </c>
      <c r="FI102" s="409" t="str">
        <f>IF(AND('[1]Multi-Field'!$E$105=[1]Lists!BF102,'[1]Multi-Field'!$F$105="Drained"),BI102,IF(AND('[1]Multi-Field'!$E$105=[1]Lists!BF102,'[1]Multi-Field'!$F$105="undrained"),BH102,""))</f>
        <v/>
      </c>
      <c r="FJ102" s="409" t="str">
        <f>IF(AND('[1]Multi-Field'!$E$106=[1]Lists!BF102,'[1]Multi-Field'!$F$106="Drained"),BI102,IF(AND('[1]Multi-Field'!$E$106=[1]Lists!BF102,'[1]Multi-Field'!$F$106="undrained"),BH102,""))</f>
        <v/>
      </c>
      <c r="FK102" s="409" t="str">
        <f>IF(AND('[1]Multi-Field'!$E$107=[1]Lists!BF102,'[1]Multi-Field'!$F$107="Drained"),BI102,IF(AND('[1]Multi-Field'!$E$107=[1]Lists!BF102,'[1]Multi-Field'!$F$107="undrained"),BH102,""))</f>
        <v/>
      </c>
      <c r="FL102" s="409" t="str">
        <f>IF(AND('[1]Multi-Field'!$E$108=[1]Lists!BF102,'[1]Multi-Field'!$F$108="Drained"),BI102,IF(AND('[1]Multi-Field'!$E$108=[1]Lists!BF102,'[1]Multi-Field'!$F$108="undrained"),BH102,""))</f>
        <v/>
      </c>
      <c r="FM102" s="409" t="str">
        <f>IF(AND('[1]Multi-Field'!$E$109=[1]Lists!BF102,'[1]Multi-Field'!$F$109="Drained"),BI102,IF(AND('[1]Multi-Field'!$E$109=[1]Lists!BF102,'[1]Multi-Field'!$F$109="undrained"),BH102,""))</f>
        <v/>
      </c>
      <c r="FN102" s="409" t="str">
        <f>IF(AND('[1]Multi-Field'!$E$110=[1]Lists!BF102,'[1]Multi-Field'!$F$110="Drained"),BI102,IF(AND('[1]Multi-Field'!$E$110=[1]Lists!BF102,'[1]Multi-Field'!$F$110="undrained"),BH102,""))</f>
        <v/>
      </c>
      <c r="FO102" s="409" t="str">
        <f>IF(AND('[1]Multi-Field'!$E$111=[1]Lists!BF102,'[1]Multi-Field'!$F$111="Drained"),BI102,IF(AND('[1]Multi-Field'!$E$111=[1]Lists!BF102,'[1]Multi-Field'!$F$111="undrained"),BH102,""))</f>
        <v/>
      </c>
      <c r="FP102" s="409" t="str">
        <f>IF(AND('[1]Multi-Field'!$E$112=[1]Lists!BF102,'[1]Multi-Field'!$F$112="Drained"),BI102,IF(AND('[1]Multi-Field'!$E$112=[1]Lists!BF102,'[1]Multi-Field'!$F$112="undrained"),BH102,""))</f>
        <v/>
      </c>
      <c r="FQ102" s="409" t="str">
        <f>IF(AND('[1]Multi-Field'!$E$113=[1]Lists!BF102,'[1]Multi-Field'!$F$113="Drained"),BI102,IF(AND('[1]Multi-Field'!$E$113=[1]Lists!BF102,'[1]Multi-Field'!$F$113="undrained"),BH102,""))</f>
        <v/>
      </c>
      <c r="FR102" s="409" t="str">
        <f>IF(AND('[1]Multi-Field'!$E$114=[1]Lists!BF102,'[1]Multi-Field'!$F$114="Drained"),BI102,IF(AND('[1]Multi-Field'!$E$114=[1]Lists!BF102,'[1]Multi-Field'!$F$114="undrained"),BH102,""))</f>
        <v/>
      </c>
      <c r="FS102" s="409" t="str">
        <f>IF(AND('[1]Multi-Field'!$E$115=[1]Lists!BF102,'[1]Multi-Field'!$F$115="Drained"),BI102,IF(AND('[1]Multi-Field'!$E$115=[1]Lists!BF102,'[1]Multi-Field'!$F$115="undrained"),BH102,""))</f>
        <v/>
      </c>
      <c r="FT102" s="409" t="str">
        <f>IF(AND('[1]Multi-Field'!$E$116=[1]Lists!BF102,'[1]Multi-Field'!$F$116="Drained"),BI102,IF(AND('[1]Multi-Field'!$E$116=[1]Lists!BF102,'[1]Multi-Field'!$F$116="undrained"),BH102,""))</f>
        <v/>
      </c>
      <c r="FU102" s="409" t="str">
        <f>IF(AND('[1]Multi-Field'!$E$117=[1]Lists!BF102,'[1]Multi-Field'!$F$117="Drained"),BI102,IF(AND('[1]Multi-Field'!$E$117=[1]Lists!BF102,'[1]Multi-Field'!$F$117="undrained"),BH102,""))</f>
        <v/>
      </c>
      <c r="FV102" s="409" t="str">
        <f>IF(AND('[1]Multi-Field'!$E$118=[1]Lists!BF102,'[1]Multi-Field'!$F$118="Drained"),BI102,IF(AND('[1]Multi-Field'!$E$118=[1]Lists!BF102,'[1]Multi-Field'!$F$118="undrained"),BH102,""))</f>
        <v/>
      </c>
      <c r="FW102" s="409" t="str">
        <f>IF(AND('[1]Multi-Field'!$E$119=[1]Lists!BF102,'[1]Multi-Field'!$F$119="Drained"),BI102,IF(AND('[1]Multi-Field'!$E$119=[1]Lists!BF102,'[1]Multi-Field'!$F$119="undrained"),BH102,""))</f>
        <v/>
      </c>
      <c r="FX102" s="409" t="str">
        <f>IF(AND('[1]Multi-Field'!$E$120=[1]Lists!BF102,'[1]Multi-Field'!$F$120="Drained"),BI102,IF(AND('[1]Multi-Field'!$E$120=[1]Lists!BF102,'[1]Multi-Field'!$F$120="undrained"),BH102,""))</f>
        <v/>
      </c>
      <c r="FZ102" t="s">
        <v>886</v>
      </c>
      <c r="GC102" s="4">
        <f>'[1]Multi-Field'!B100</f>
        <v>0</v>
      </c>
      <c r="GD102" s="73" t="str">
        <f>IF(OR('[1]Multi-Field'!Q100=$FZ$43,'[1]Multi-Field'!Q100=$FZ$44),'[1]Multi-Field'!BS100,"")</f>
        <v/>
      </c>
      <c r="GE102" s="4" t="str">
        <f>IF(AND(OR('[1]Multi-Field'!Q100=$FZ$86,'[1]Multi-Field'!Q100=$FZ$94,'[1]Multi-Field'!Q100=$FZ$87,'[1]Multi-Field'!Q100=[1]Lists!$FZ$93,'[1]Multi-Field'!Q100=$FZ$59),'[1]Multi-Field'!BS100&gt;50),'[1]Multi-Field'!BS100*0.8,IF(AND(OR('[1]Multi-Field'!Q100=$FZ$86,'[1]Multi-Field'!Q100=$FZ$94,'[1]Multi-Field'!Q100=$FZ$87,'[1]Multi-Field'!Q100=[1]Lists!$FZ$93,'[1]Multi-Field'!Q100=[1]Lists!$FZ$59),'[1]Multi-Field'!BS100&lt;50),'[1]Multi-Field'!BS100,""))</f>
        <v/>
      </c>
      <c r="GF102" s="4" t="str">
        <f>IF(OR('[1]Multi-Field'!Q100=[1]Lists!$FZ$7,'[1]Multi-Field'!Q100=[1]Lists!$FZ$5,'[1]Multi-Field'!Q100=[1]Lists!$FZ$24,'[1]Multi-Field'!Q100=[1]Lists!$FZ$10,'[1]Multi-Field'!Q100=[1]Lists!$FZ$8, '[1]Multi-Field'!Q100=[1]Lists!$FZ$25, '[1]Multi-Field'!Q100=[1]Lists!$FZ$23, '[1]Multi-Field'!Q100= [1]Lists!$FZ$47, '[1]Multi-Field'!Q100=[1]Lists!$FZ$49, '[1]Multi-Field'!Q100=[1]Lists!$FZ$48,'[1]Multi-Field'!Q100=[1]Lists!$FZ$3, '[1]Multi-Field'!Q100=[1]Lists!$FZ$14,'[1]Multi-Field'!Q100=[1]Lists!$FZ$36, '[1]Multi-Field'!Q100=[1]Lists!$FZ$41,'[1]Multi-Field'!Q100=[1]Lists!$FZ$42),0,"")</f>
        <v/>
      </c>
      <c r="GG102" s="4" t="str">
        <f>IF(OR('[1]Multi-Field'!Q100=[1]Lists!$FZ$6,'[1]Multi-Field'!Q100=[1]Lists!$FZ$4, '[1]Multi-Field'!Q129=[1]Lists!$FZ$11, '[1]Multi-Field'!Q100=[1]Lists!$FZ$1),100*IF('[1]Multi-Field'!U100=onepercent,0.75,IF('[1]Multi-Field'!U100=onetotwentyfivepercent,0.4,IF(OR('[1]Multi-Field'!U100=twentysixtofiftypercent,'[1]Multi-Field'!U100=greaterthanfiftypercent),0,""))),"")</f>
        <v/>
      </c>
      <c r="GH102" s="4" t="str">
        <f>IF(OR('[1]Multi-Field'!Q100=[1]Lists!$FZ$53,'[1]Multi-Field'!Q100=[1]Lists!$FZ$55), 50,IF('[1]Multi-Field'!Q100=[1]Lists!$FZ$54,225,IF('[1]Multi-Field'!Q100=[1]Lists!$FZ$56,75,"")))</f>
        <v/>
      </c>
      <c r="GI102" s="4" t="e">
        <f>#VALUE!</f>
        <v>#VALUE!</v>
      </c>
      <c r="GJ102" s="4" t="e">
        <f>#VALUE!</f>
        <v>#VALUE!</v>
      </c>
      <c r="GK102" s="4" t="str">
        <f>IF('[1]Multi-Field'!Q100=[1]Lists!$FZ$95,'[1]Multi-Field'!BS100*0.66,"")</f>
        <v/>
      </c>
      <c r="GM102" s="4" t="str">
        <f>IF(OR('[1]Multi-Field'!Q100=[1]Lists!$FZ$26,'[1]Multi-Field'!Q100=[1]Lists!$FZ$84),20,"")</f>
        <v/>
      </c>
      <c r="GN102" s="4" t="str">
        <f>IF(OR('[1]Multi-Field'!Q100=[1]Lists!$FZ$88,'[1]Multi-Field'!Q100=[1]Lists!$FZ$57),0,"")</f>
        <v/>
      </c>
      <c r="GO102" s="4" t="str">
        <f>IF(OR('[1]Multi-Field'!Q100=[1]Lists!$FZ$69,'[1]Multi-Field'!Q100=[1]Lists!$FZ$71,'[1]Multi-Field'!Q100=[1]Lists!$FZ$105),50,"")</f>
        <v/>
      </c>
      <c r="GP102" s="4" t="str">
        <f>IF(OR('[1]Multi-Field'!Q100=[1]Lists!$FZ$75,'[1]Multi-Field'!Q100=[1]Lists!$FZ$70),75,"")</f>
        <v/>
      </c>
      <c r="GQ102" s="4">
        <f>IF('[1]Multi-Field'!Q100=[1]Lists!$FZ$72,150,"")</f>
        <v>150</v>
      </c>
      <c r="GR102" s="4" t="str">
        <f>IF(OR('[1]Multi-Field'!Q100=[1]Lists!$FZ$74,'[1]Multi-Field'!Q100=[1]Lists!$FZ$73),40,"")</f>
        <v/>
      </c>
      <c r="GS102" s="4" t="str">
        <f>IF('[1]Multi-Field'!Q100=[1]Lists!$FZ$99,80,"")</f>
        <v/>
      </c>
      <c r="GT102" s="4" t="str">
        <f>IF('[1]Multi-Field'!Q100=[1]Lists!$FZ$106,70,"")</f>
        <v/>
      </c>
      <c r="GU102" s="4" t="e">
        <f t="shared" si="16"/>
        <v>#VALUE!</v>
      </c>
    </row>
    <row r="103" spans="1:203" ht="13.5" customHeight="1">
      <c r="A103" s="7" t="s">
        <v>190</v>
      </c>
      <c r="B103" s="7"/>
      <c r="C103" s="7"/>
      <c r="D103" s="8">
        <v>70</v>
      </c>
      <c r="E103" s="8">
        <f t="shared" si="12"/>
        <v>70</v>
      </c>
      <c r="F103" s="8">
        <f t="shared" si="13"/>
        <v>70</v>
      </c>
      <c r="G103" s="8">
        <v>70</v>
      </c>
      <c r="H103" s="8">
        <v>50</v>
      </c>
      <c r="I103" s="8">
        <f t="shared" si="17"/>
        <v>50</v>
      </c>
      <c r="J103" s="8">
        <f t="shared" si="18"/>
        <v>50</v>
      </c>
      <c r="K103" s="8">
        <v>50</v>
      </c>
      <c r="L103" s="8">
        <v>75</v>
      </c>
      <c r="M103" s="8">
        <f t="shared" si="14"/>
        <v>75</v>
      </c>
      <c r="N103" s="8">
        <f t="shared" si="15"/>
        <v>75</v>
      </c>
      <c r="O103" s="8">
        <v>75</v>
      </c>
      <c r="P103" s="391">
        <v>78</v>
      </c>
      <c r="Q103" s="394"/>
      <c r="R103" s="395" t="b">
        <f>IF(OR('Multi-Field'!AA80=Lists!$AC$42,'Multi-Field'!AA80=Lists!$AC$43),IF('Multi-Field'!Z80="x",(IF('Multi-Field'!AC80=Lists!$Q$11,Lists!$R$11,IF('Multi-Field'!AC80=Lists!$Q$12,Lists!$R$12,IF('Multi-Field'!AC80=Lists!$Q$13,Lists!$R$13,IF('Multi-Field'!AC80=Lists!$Q$14,Lists!$R$14))))),IF('Multi-Field'!X80="x",(IF('Multi-Field'!AC80=Lists!$Q$11,Lists!$S$11,IF('Multi-Field'!AC80=Lists!$Q$12,Lists!$S$12,IF('Multi-Field'!AC80=Lists!$Q$13,Lists!$S$13,IF('Multi-Field'!AC80=Lists!$Q$14,Lists!$S$14))))),IF('Multi-Field'!V80="x",(IF('Multi-Field'!AC80=Lists!$Q$11,Lists!$T$11,IF('Multi-Field'!AC80=Lists!$Q$12,Lists!$T$12,IF('Multi-Field'!AC80=Lists!$Q$13,Lists!$T$13,IF('Multi-Field'!AC80=Lists!$Q$14,Lists!$T$14))))),0))))</f>
        <v>0</v>
      </c>
      <c r="S103" s="395" t="str">
        <f t="shared" si="26"/>
        <v/>
      </c>
      <c r="T103" s="395"/>
      <c r="U103" s="396"/>
      <c r="V103" s="383">
        <f>IF(OR('Multi-Field'!AI89=$U$4,'Multi-Field'!AI89=$U$5,'Multi-Field'!AI89=$U$6,'Multi-Field'!AI89=$U$7,'Multi-Field'!AI89=$U$8,'Multi-Field'!AI89=$U$9),(IF('Multi-Field'!AJ89=$V$2,100,IF('Multi-Field'!AJ89=$V$3,65,IF('Multi-Field'!AJ89=$V$4,53,IF('Multi-Field'!AJ89=$V$5,41,IF('Multi-Field'!AJ89=$V$6,23,IF('Multi-Field'!AJ89=$V$7,0,0))))))),0)</f>
        <v>0</v>
      </c>
      <c r="W103" s="383" t="str">
        <f>IF(AND(OR('Multi-Field'!AF89=$S$3,'Multi-Field'!AF89=S91,'Multi-Field'!AF89=$S$7),'Multi-Field'!AN89&lt;18,'Multi-Field'!AN89&gt;0),35,IF('Multi-Field'!AF89=$S$4,55,IF(AND('Multi-Field'!AF89=$S$6,'Multi-Field'!AN89&lt;18),30,IF(AND('Multi-Field'!AN89&gt;17,OR('Multi-Field'!AF89=$S$3,'Multi-Field'!AF89=$S$5,'Multi-Field'!AF89= $S$6,'Multi-Field'!AF89=$S$7)),25,"0"))))</f>
        <v>0</v>
      </c>
      <c r="X103" s="383">
        <f>IF(OR('Multi-Field'!BA89=$U$4,'Multi-Field'!BA89=$U$5,'Multi-Field'!BA89=$U$6,'Multi-Field'!BA89=U93,'Multi-Field'!BA89=$U$8,'Multi-Field'!BA89=$U$9),(IF('Multi-Field'!BB89=$V$2,100,IF('Multi-Field'!BB89=$V$3,65,IF('Multi-Field'!BB89=$V$4,53,IF('Multi-Field'!BB89=$V$5,41,IF('Multi-Field'!BB89=$V$6,23,IF('Multi-Field'!BB89=$V$7,0,0))))))),0)</f>
        <v>0</v>
      </c>
      <c r="Y103" s="383" t="str">
        <f>IF(AND(OR('Multi-Field'!AX89=$S$3,'Multi-Field'!AX89=$S$5,'Multi-Field'!AX89=$S$7),'Multi-Field'!BF89&lt;18),35,IF('Multi-Field'!AX89=$S$4,55,IF(AND('Multi-Field'!AX89=$S$6,'Multi-Field'!BF89&lt;18),30,IF(AND('Multi-Field'!BF89&gt;17,OR('Multi-Field'!AX89=$S$3,'Multi-Field'!AX89=$S$5,'Multi-Field'!AX89=$S$6,'Multi-Field'!AX89=$S$7)),25,"0"))))</f>
        <v>0</v>
      </c>
      <c r="Z103" s="383">
        <v>87</v>
      </c>
      <c r="AC103" t="s">
        <v>888</v>
      </c>
      <c r="AI103" s="384">
        <f>'[1]Multi-Field'!B99</f>
        <v>0</v>
      </c>
      <c r="AJ103" s="385" t="e">
        <f>#VALUE!</f>
        <v>#VALUE!</v>
      </c>
      <c r="AK103" s="385" t="e">
        <f>#VALUE!</f>
        <v>#VALUE!</v>
      </c>
      <c r="AL103" s="385" t="e">
        <f>IF(AK103="","",IF('[1]Multi-Field'!AU99=20,10,IF(AK103-30&lt;0,0,AK103-30)))</f>
        <v>#VALUE!</v>
      </c>
      <c r="AM103" s="385" t="e">
        <f>#VALUE!</f>
        <v>#VALUE!</v>
      </c>
      <c r="AN103" s="385" t="e">
        <f t="shared" si="23"/>
        <v>#VALUE!</v>
      </c>
      <c r="AO103" s="385" t="e">
        <f>#VALUE!</f>
        <v>#VALUE!</v>
      </c>
      <c r="AP103" s="385" t="e">
        <f>#VALUE!</f>
        <v>#VALUE!</v>
      </c>
      <c r="AQ103" s="385" t="e">
        <f>#VALUE!</f>
        <v>#VALUE!</v>
      </c>
      <c r="AR103" s="385" t="e">
        <f>#VALUE!</f>
        <v>#VALUE!</v>
      </c>
      <c r="AS103" s="385" t="e">
        <f>IF(AR103="","",IF('[1]Multi-Field'!AU99&gt;9,0,AR103-15))</f>
        <v>#VALUE!</v>
      </c>
      <c r="AT103" s="385" t="e">
        <f>#VALUE!</f>
        <v>#VALUE!</v>
      </c>
      <c r="AU103" s="385" t="e">
        <f>#VALUE!</f>
        <v>#VALUE!</v>
      </c>
      <c r="AV103" s="385" t="e">
        <f>IF(AU103="","",IF('[1]Multi-Field'!AU99=9&gt;9,0,AU103-35))</f>
        <v>#VALUE!</v>
      </c>
      <c r="AW103" s="385" t="e">
        <f>#VALUE!</f>
        <v>#VALUE!</v>
      </c>
      <c r="AX103" s="385" t="e">
        <f t="shared" si="24"/>
        <v>#VALUE!</v>
      </c>
      <c r="AY103" s="385" t="str">
        <f>IF('[1]Multi-Field'!AU99="","",IF('[1]Multi-Field'!AU99&lt;1,100,IF('[1]Multi-Field'!AU99=1,75,IF('[1]Multi-Field'!AU99=2,50,IF('[1]Multi-Field'!AU99=3,25,IF('[1]Multi-Field'!AU99&gt;3,0,""))))))</f>
        <v/>
      </c>
      <c r="AZ103" s="385" t="str">
        <f t="shared" si="25"/>
        <v/>
      </c>
      <c r="BA103" s="385" t="e">
        <f>#VALUE!</f>
        <v>#VALUE!</v>
      </c>
      <c r="BB103" s="385" t="e">
        <f>IF(BA103="","",IF(AND('[1]Multi-Field'!AU99&lt;40,'[1]Multi-Field'!AU99&gt;9),40,IF('[1]Multi-Field'!AU99&gt;39,0,BA103+5)))</f>
        <v>#VALUE!</v>
      </c>
      <c r="BC103" s="386" t="e">
        <f t="shared" si="22"/>
        <v>#VALUE!</v>
      </c>
      <c r="BD103" s="281">
        <v>0.28999999999999998</v>
      </c>
      <c r="BE103" s="281">
        <v>0.66</v>
      </c>
      <c r="BF103" s="411" t="s">
        <v>1274</v>
      </c>
      <c r="BG103" s="412">
        <v>5</v>
      </c>
      <c r="BH103" s="412">
        <v>3.5</v>
      </c>
      <c r="BI103" s="412">
        <v>3.5</v>
      </c>
      <c r="BJ103" s="409" t="e">
        <f>IF(AND('[1]Single Field'!#REF!=[1]Lists!BF103,'[1]Single Field'!#REF!="Drained"),"x",IF(AND('[1]Single Field'!#REF!=[1]Lists!BF103,'[1]Single Field'!#REF!="Undrained"),O,""))</f>
        <v>#REF!</v>
      </c>
      <c r="BK103" s="409" t="str">
        <f>IF(AND('[1]Multi-Field'!$E$3=[1]Lists!BF103,'[1]Multi-Field'!$F$3="Drained"),BI103,IF(AND('[1]Multi-Field'!$E$3=BF103,'[1]Multi-Field'!$F$3="undrained"),BH103,""))</f>
        <v/>
      </c>
      <c r="BL103" s="409" t="str">
        <f>IF(AND('[1]Multi-Field'!$E$4=BF103,'[1]Multi-Field'!$F$4="Drained"),BI103,IF(AND('[1]Multi-Field'!$E$4=BF103,'[1]Multi-Field'!$F$4="undrained"),BH103,""))</f>
        <v/>
      </c>
      <c r="BM103" s="409" t="str">
        <f>IF(AND('[1]Multi-Field'!$E$5=BF103,'[1]Multi-Field'!$F$5="Drained"),BI103,IF(AND('[1]Multi-Field'!$E$5=BF103,'[1]Multi-Field'!$F$5="undrained"),BH103,""))</f>
        <v/>
      </c>
      <c r="BN103" s="409" t="str">
        <f>IF(AND('[1]Multi-Field'!$E$6=BF103,'[1]Multi-Field'!$F$6="Drained"),BI103,IF(AND('[1]Multi-Field'!$E$6=BF103,'[1]Multi-Field'!$F$6="undrained"),BH103,""))</f>
        <v/>
      </c>
      <c r="BO103" s="409" t="str">
        <f>IF(AND('[1]Multi-Field'!$E$7=BF103,'[1]Multi-Field'!$F$7="Drained"),BI103,IF(AND('[1]Multi-Field'!$E$7=BF103,'[1]Multi-Field'!$F$7="undrained"),BH103,""))</f>
        <v/>
      </c>
      <c r="BP103" s="409" t="str">
        <f>IF(AND('[1]Multi-Field'!$E$8=BF103,'[1]Multi-Field'!$F$8="Drained"),BI103,IF(AND('[1]Multi-Field'!$E$8=BF103,'[1]Multi-Field'!$F$8="undrained"),BH103,""))</f>
        <v/>
      </c>
      <c r="BQ103" s="409" t="str">
        <f>IF(AND('[1]Multi-Field'!$E$9=BF103,'[1]Multi-Field'!$F$9="Drained"),BI103,IF(AND('[1]Multi-Field'!$E$9=BF103,'[1]Multi-Field'!$F$9="undrained"),BH103,""))</f>
        <v/>
      </c>
      <c r="BR103" s="409" t="str">
        <f>IF(AND('[1]Multi-Field'!$E$10=BF103,'[1]Multi-Field'!$F$10="Drained"),BI103,IF(AND('[1]Multi-Field'!$E$10=BF103,'[1]Multi-Field'!$F$10="undrained"),BH103,""))</f>
        <v/>
      </c>
      <c r="BS103" s="409" t="str">
        <f>IF(AND('[1]Multi-Field'!$E$11=BF103,'[1]Multi-Field'!$F$11="Drained"),BI103,IF(AND('[1]Multi-Field'!$E$11=BF103,'[1]Multi-Field'!$F$11="undrained"),BH103,""))</f>
        <v/>
      </c>
      <c r="BT103" s="409" t="str">
        <f>IF(AND('[1]Multi-Field'!$E$12=BF103,'[1]Multi-Field'!$F$12="Drained"),BI103,IF(AND('[1]Multi-Field'!$E$12=BF103,'[1]Multi-Field'!$F$12="undrained"),BH103,""))</f>
        <v/>
      </c>
      <c r="BU103" s="409" t="str">
        <f>IF(AND('[1]Multi-Field'!$E$13=BF103,'[1]Multi-Field'!$F$13="Drained"),BI103,IF(AND('[1]Multi-Field'!$E$3=BF103,'[1]Multi-Field'!$F$13="undrained"),BH103,""))</f>
        <v/>
      </c>
      <c r="BV103" s="409" t="str">
        <f>IF(AND('[1]Multi-Field'!$E$14=BF103,'[1]Multi-Field'!$F$14="Drained"),BI103,IF(AND('[1]Multi-Field'!$E$14=BF103,'[1]Multi-Field'!$F$14="undrained"),BH103,""))</f>
        <v/>
      </c>
      <c r="BW103" s="409" t="str">
        <f>IF(AND('[1]Multi-Field'!$E$15=BF103,'[1]Multi-Field'!$F$15="Drained"),BI103,IF(AND('[1]Multi-Field'!$E$15=BF103,'[1]Multi-Field'!$F$15="undrained"),BH103,""))</f>
        <v/>
      </c>
      <c r="BX103" s="409" t="str">
        <f>IF(AND('[1]Multi-Field'!$E$16=[1]Lists!BF103,'[1]Multi-Field'!$F$16="Drained"),BI103,IF(AND('[1]Multi-Field'!$E$16=[1]Lists!BF103,'[1]Multi-Field'!$F$16="undrained"),BH103,""))</f>
        <v/>
      </c>
      <c r="BY103" s="409" t="str">
        <f>IF(AND('[1]Multi-Field'!$E$17=[1]Lists!BF103,'[1]Multi-Field'!$F$17="Drained"),BI103,IF(AND('[1]Multi-Field'!$E$17=[1]Lists!BF103,'[1]Multi-Field'!$F$17="undrained"),BH103,""))</f>
        <v/>
      </c>
      <c r="BZ103" s="409" t="str">
        <f>IF(AND('[1]Multi-Field'!$E$18=[1]Lists!BF103,'[1]Multi-Field'!$F$18="Drained"),BI103,IF(AND('[1]Multi-Field'!$E$18=[1]Lists!BF103,'[1]Multi-Field'!$F$18="undrained"),BH103,""))</f>
        <v/>
      </c>
      <c r="CA103" s="409" t="str">
        <f>IF(AND('[1]Multi-Field'!$E$19=[1]Lists!BF103,'[1]Multi-Field'!$F$19="Drained"),BI103,IF(AND('[1]Multi-Field'!$E$19=[1]Lists!BF103,'[1]Multi-Field'!$F$19="undrained"),BH103,""))</f>
        <v/>
      </c>
      <c r="CB103" s="409" t="str">
        <f>IF(AND('[1]Multi-Field'!$E$20=[1]Lists!BF103,'[1]Multi-Field'!$F$20="Drained"),BI103,IF(AND('[1]Multi-Field'!$E$20=[1]Lists!BF103,'[1]Multi-Field'!$F$20="undrained"),BH103,""))</f>
        <v/>
      </c>
      <c r="CC103" s="409" t="str">
        <f>IF(AND('[1]Multi-Field'!$E$21=[1]Lists!BF103,'[1]Multi-Field'!$F$21="Drained"),BI103,IF(AND('[1]Multi-Field'!$E$21=[1]Lists!BF103,'[1]Multi-Field'!$F$21="undrained"),BH103,""))</f>
        <v/>
      </c>
      <c r="CD103" s="409" t="str">
        <f>IF(AND('[1]Multi-Field'!$E$22=[1]Lists!BF103,'[1]Multi-Field'!$F$22="Drained"),BI103,IF(AND('[1]Multi-Field'!$E$22=[1]Lists!BF103,'[1]Multi-Field'!$F$22="undrained"),BH103,""))</f>
        <v/>
      </c>
      <c r="CE103" s="409" t="str">
        <f>IF(AND('[1]Multi-Field'!$E$23=[1]Lists!BF103,'[1]Multi-Field'!$F$23="Drained"),BI103,IF(AND('[1]Multi-Field'!$E$23=[1]Lists!BF103,'[1]Multi-Field'!$F$23="undrained"),BH103,""))</f>
        <v/>
      </c>
      <c r="CF103" s="409" t="str">
        <f>IF(AND('[1]Multi-Field'!$E$24=[1]Lists!BF103,'[1]Multi-Field'!$F$24="Drained"),BI103,IF(AND('[1]Multi-Field'!$E$24=[1]Lists!BF103,'[1]Multi-Field'!$F$24="undrained"),BH103,""))</f>
        <v/>
      </c>
      <c r="CG103" s="409" t="str">
        <f>IF(AND('[1]Multi-Field'!$E$25=[1]Lists!BF103,'[1]Multi-Field'!$F$25="Drained"),BI103,IF(AND('[1]Multi-Field'!$E$25=[1]Lists!BF103,'[1]Multi-Field'!$F$25="undrained"),BH103,""))</f>
        <v/>
      </c>
      <c r="CH103" s="409" t="str">
        <f>IF(AND('[1]Multi-Field'!$E$26=[1]Lists!BF103,'[1]Multi-Field'!$F$26="Drained"),BI103,IF(AND('[1]Multi-Field'!$E$26=[1]Lists!BF103,'[1]Multi-Field'!$F$26="undrained"),BH103,""))</f>
        <v/>
      </c>
      <c r="CI103" s="409" t="str">
        <f>IF(AND('[1]Multi-Field'!$E$27=[1]Lists!BF103,'[1]Multi-Field'!$F$27="Drained"),BI103,IF(AND('[1]Multi-Field'!$E$27=[1]Lists!BF103,'[1]Multi-Field'!$F$27="undrained"),BH103,""))</f>
        <v/>
      </c>
      <c r="CJ103" s="409" t="str">
        <f>IF(AND('[1]Multi-Field'!$E$28=[1]Lists!BF103,'[1]Multi-Field'!$F$28="Drained"),BI103,IF(AND('[1]Multi-Field'!$E$28=[1]Lists!BF103,'[1]Multi-Field'!$F$28="undrained"),BH103,""))</f>
        <v/>
      </c>
      <c r="CK103" s="409" t="str">
        <f>IF(AND('[1]Multi-Field'!$E$29=[1]Lists!BF103,'[1]Multi-Field'!$F$29="Drained"),BI103,IF(AND('[1]Multi-Field'!$E$29=[1]Lists!BF103,'[1]Multi-Field'!$F$29="undrained"),BH103,""))</f>
        <v/>
      </c>
      <c r="CL103" s="409" t="str">
        <f>IF(AND('[1]Multi-Field'!$E$30=[1]Lists!BF103,'[1]Multi-Field'!$F$30="Drained"),BI103,IF(AND('[1]Multi-Field'!$E$30=[1]Lists!BF103,'[1]Multi-Field'!$F$30="undrained"),BH103,""))</f>
        <v/>
      </c>
      <c r="CM103" s="409" t="str">
        <f>IF(AND('[1]Multi-Field'!$E$31=[1]Lists!BF103,'[1]Multi-Field'!$F$31="Drained"),BI103,IF(AND('[1]Multi-Field'!$E$31=[1]Lists!BF103,'[1]Multi-Field'!$F$31="undrained"),BH103,""))</f>
        <v/>
      </c>
      <c r="CN103" s="409" t="str">
        <f>IF(AND('[1]Multi-Field'!$E$32=[1]Lists!BF103,'[1]Multi-Field'!$F$32="Drained"),BI103,IF(AND('[1]Multi-Field'!$E$32=[1]Lists!BF103,'[1]Multi-Field'!$F$32="undrained"),BH103,""))</f>
        <v/>
      </c>
      <c r="CO103" s="409" t="str">
        <f>IF(AND('[1]Multi-Field'!$E$33=[1]Lists!BF103,'[1]Multi-Field'!$F$33="Drained"),BI103,IF(AND('[1]Multi-Field'!$E$33=[1]Lists!BF103,'[1]Multi-Field'!$F$33="undrained"),BH103,""))</f>
        <v/>
      </c>
      <c r="CP103" s="409" t="str">
        <f>IF(AND('[1]Multi-Field'!$E$34=[1]Lists!BF103,'[1]Multi-Field'!$F$34="Drained"),BI103,IF(AND('[1]Multi-Field'!$E$34=[1]Lists!BF103,'[1]Multi-Field'!$F$34="undrained"),BH103,""))</f>
        <v/>
      </c>
      <c r="CQ103" s="409" t="str">
        <f>IF(AND('[1]Multi-Field'!$E$35=[1]Lists!BF103,'[1]Multi-Field'!$F$35="Drained"),BI103,IF(AND('[1]Multi-Field'!$E$35=[1]Lists!BF103,'[1]Multi-Field'!$F$35="undrained"),BH103,""))</f>
        <v/>
      </c>
      <c r="CR103" s="409" t="str">
        <f>IF(AND('[1]Multi-Field'!$E$36=[1]Lists!BF103,'[1]Multi-Field'!$F$36="Drained"),BI103,IF(AND('[1]Multi-Field'!$E$36=[1]Lists!BF103,'[1]Multi-Field'!$F$36="undrained"),BH103,""))</f>
        <v/>
      </c>
      <c r="CS103" s="409" t="str">
        <f>IF(AND('[1]Multi-Field'!$E$37=[1]Lists!BF103,'[1]Multi-Field'!$F$37="Drained"),BI103,IF(AND('[1]Multi-Field'!$E$37=[1]Lists!BF103,'[1]Multi-Field'!$F$37="undrained"),BH103,""))</f>
        <v/>
      </c>
      <c r="CT103" s="409" t="str">
        <f>IF(AND('[1]Multi-Field'!$E$38=[1]Lists!BF103,'[1]Multi-Field'!$F$38="Drained"),BI103,IF(AND('[1]Multi-Field'!$E$38=[1]Lists!BF103,'[1]Multi-Field'!$F$38="undrained"),BH103,""))</f>
        <v/>
      </c>
      <c r="CU103" s="409" t="str">
        <f>IF(AND('[1]Multi-Field'!$E$39=[1]Lists!BF103,'[1]Multi-Field'!$F$39="Drained"),BI103,IF(AND('[1]Multi-Field'!$E$39=[1]Lists!BF103,'[1]Multi-Field'!$F$39="undrained"),BH103,""))</f>
        <v/>
      </c>
      <c r="CV103" s="409" t="str">
        <f>IF(AND('[1]Multi-Field'!$E$40=[1]Lists!BF103,'[1]Multi-Field'!$F$40="Drained"),BI103,IF(AND('[1]Multi-Field'!$E$40=[1]Lists!BF103,'[1]Multi-Field'!$F$40="undrained"),BH103,""))</f>
        <v/>
      </c>
      <c r="CW103" s="409" t="str">
        <f>IF(AND('[1]Multi-Field'!$E$41=[1]Lists!BF103,'[1]Multi-Field'!$F$40="Drained"),BI103,IF(AND('[1]Multi-Field'!$E$40=[1]Lists!BF103,'[1]Multi-Field'!$F$40="undrained"),BH103,""))</f>
        <v/>
      </c>
      <c r="CX103" s="409" t="str">
        <f>IF(AND('[1]Multi-Field'!$E$42=[1]Lists!BF103,'[1]Multi-Field'!$F$42="Drained"),BI103,IF(AND('[1]Multi-Field'!$E$42=[1]Lists!BF103,'[1]Multi-Field'!$F$42="undrained"),BH103,""))</f>
        <v/>
      </c>
      <c r="CY103" s="409" t="str">
        <f>IF(AND('[1]Multi-Field'!$E$43=[1]Lists!BF103,'[1]Multi-Field'!$F$43="Drained"),BI103,IF(AND('[1]Multi-Field'!$E$43=[1]Lists!BF103,'[1]Multi-Field'!$F$43="undrained"),BH103,""))</f>
        <v/>
      </c>
      <c r="CZ103" s="409" t="str">
        <f>IF(AND('[1]Multi-Field'!$E$44=[1]Lists!BF103,'[1]Multi-Field'!$F$44="Drained"),BI103,IF(AND('[1]Multi-Field'!$E$44=[1]Lists!BF103,'[1]Multi-Field'!$F$44="undrained"),BH103,""))</f>
        <v/>
      </c>
      <c r="DA103" s="409" t="str">
        <f>IF(AND('[1]Multi-Field'!$E$45=[1]Lists!BF103,'[1]Multi-Field'!$F$45="Drained"),BI103,IF(AND('[1]Multi-Field'!$E$45=[1]Lists!BF103,'[1]Multi-Field'!$F$45="undrained"),BH103,""))</f>
        <v/>
      </c>
      <c r="DB103" s="409" t="str">
        <f>IF(AND('[1]Multi-Field'!$E$46=[1]Lists!BF103,'[1]Multi-Field'!$F$46="Drained"),BI103,IF(AND('[1]Multi-Field'!$E$46=[1]Lists!BF103,'[1]Multi-Field'!$F$46="undrained"),BH103,""))</f>
        <v/>
      </c>
      <c r="DC103" s="409" t="str">
        <f>IF(AND('[1]Multi-Field'!$E$47=[1]Lists!BF103,'[1]Multi-Field'!$F$47="Drained"),BI103,IF(AND('[1]Multi-Field'!$E$47=[1]Lists!BF103,'[1]Multi-Field'!$F$47="undrained"),BH103,""))</f>
        <v/>
      </c>
      <c r="DD103" s="409" t="str">
        <f>IF(AND('[1]Multi-Field'!$E$48=[1]Lists!BF103,'[1]Multi-Field'!$F$48="Drained"),BI103,IF(AND('[1]Multi-Field'!$E$48=[1]Lists!BF103,'[1]Multi-Field'!$F$48="undrained"),BH103,""))</f>
        <v/>
      </c>
      <c r="DE103" s="409" t="str">
        <f>IF(AND('[1]Multi-Field'!$E$49=[1]Lists!BF103,'[1]Multi-Field'!$F$49="Drained"),BI103,IF(AND('[1]Multi-Field'!$E$49=[1]Lists!BF103,'[1]Multi-Field'!$F$9="undrained"),BH103,""))</f>
        <v/>
      </c>
      <c r="DF103" s="409" t="str">
        <f>IF(AND('[1]Multi-Field'!$E$50=[1]Lists!BF103,'[1]Multi-Field'!$F$50="Drained"),BI103,IF(AND('[1]Multi-Field'!$E$50=[1]Lists!BF103,'[1]Multi-Field'!$F$50="undrained"),BH103,""))</f>
        <v/>
      </c>
      <c r="DG103" s="409" t="str">
        <f>IF(AND('[1]Multi-Field'!$E$51=[1]Lists!BF103,'[1]Multi-Field'!$F$51="Drained"),BI103,IF(AND('[1]Multi-Field'!$E$51=[1]Lists!BF103,'[1]Multi-Field'!$F$51="undrained"),BH103,""))</f>
        <v/>
      </c>
      <c r="DH103" s="409" t="str">
        <f>IF(AND('[1]Multi-Field'!$E$52=[1]Lists!BF103,'[1]Multi-Field'!$F$52="Drained"),BI103,IF(AND('[1]Multi-Field'!$E$52=[1]Lists!BF103,'[1]Multi-Field'!$F$52="undrained"),BH103,""))</f>
        <v/>
      </c>
      <c r="DI103" s="409" t="str">
        <f>IF(AND('[1]Multi-Field'!$E$53=[1]Lists!BF103,'[1]Multi-Field'!$F$53="Drained"),BI103,IF(AND('[1]Multi-Field'!$E$53=[1]Lists!BF103,'[1]Multi-Field'!$F$53="undrained"),BH103,""))</f>
        <v/>
      </c>
      <c r="DJ103" s="409" t="str">
        <f>IF(AND('[1]Multi-Field'!$E$54=[1]Lists!BF103,'[1]Multi-Field'!$F$54="Drained"),BI103,IF(AND('[1]Multi-Field'!$E$54=[1]Lists!BF103,'[1]Multi-Field'!$F$54="undrained"),BH103,""))</f>
        <v/>
      </c>
      <c r="DK103" s="409" t="str">
        <f>IF(AND('[1]Multi-Field'!$E$55=[1]Lists!BF103,'[1]Multi-Field'!$F$55="Drained"),BI103,IF(AND('[1]Multi-Field'!$E$55=[1]Lists!BF103,'[1]Multi-Field'!$F$55="undrained"),BH103,""))</f>
        <v/>
      </c>
      <c r="DL103" s="409" t="str">
        <f>IF(AND('[1]Multi-Field'!$E$56=[1]Lists!BF103,'[1]Multi-Field'!$F$56="Drained"),BI103,IF(AND('[1]Multi-Field'!$E$56=[1]Lists!BF103,'[1]Multi-Field'!$F$56="undrained"),BH103,""))</f>
        <v/>
      </c>
      <c r="DM103" s="409" t="str">
        <f>IF(AND('[1]Multi-Field'!$E$57=[1]Lists!BF103,'[1]Multi-Field'!$F$57="Drained"),BI103,IF(AND('[1]Multi-Field'!$E$57=[1]Lists!BF103,'[1]Multi-Field'!$F$57="undrained"),BH103,""))</f>
        <v/>
      </c>
      <c r="DN103" s="409" t="str">
        <f>IF(AND('[1]Multi-Field'!$E$58=[1]Lists!BF103,'[1]Multi-Field'!$F$58="Drained"),BI103,IF(AND('[1]Multi-Field'!$E$58=[1]Lists!BF103,'[1]Multi-Field'!$F$58="undrained"),BH103,""))</f>
        <v/>
      </c>
      <c r="DO103" s="409" t="str">
        <f>IF(AND('[1]Multi-Field'!$E$59=[1]Lists!BF103,'[1]Multi-Field'!$F$59="Drained"),BI103,IF(AND('[1]Multi-Field'!$E$59=[1]Lists!BF103,'[1]Multi-Field'!$F$59="undrained"),BH103,""))</f>
        <v/>
      </c>
      <c r="DP103" s="409" t="str">
        <f>IF(AND('[1]Multi-Field'!$E$60=[1]Lists!BF103,'[1]Multi-Field'!$F$60="Drained"),BI103,IF(AND('[1]Multi-Field'!$E$60=[1]Lists!BF103,'[1]Multi-Field'!$F$60="undrained"),BH103,""))</f>
        <v/>
      </c>
      <c r="DQ103" s="409" t="str">
        <f>IF(AND('[1]Multi-Field'!$E$61=[1]Lists!BF103,'[1]Multi-Field'!$F$61="Drained"),BI103,IF(AND('[1]Multi-Field'!$E$61=[1]Lists!BF103,'[1]Multi-Field'!$F$61="undrained"),BH103,""))</f>
        <v/>
      </c>
      <c r="DR103" s="409" t="str">
        <f>IF(AND('[1]Multi-Field'!$E$62=[1]Lists!BF103,'[1]Multi-Field'!$F$62="Drained"),BI103,IF(AND('[1]Multi-Field'!$E$62=[1]Lists!BF103,'[1]Multi-Field'!$F$62="undrained"),BH103,""))</f>
        <v/>
      </c>
      <c r="DS103" s="409" t="str">
        <f>IF(AND('[1]Multi-Field'!$E$63=[1]Lists!BF103,'[1]Multi-Field'!$F$63="Drained"),BI103,IF(AND('[1]Multi-Field'!$E$63=[1]Lists!BF103,'[1]Multi-Field'!$F$63="undrained"),BH103,""))</f>
        <v/>
      </c>
      <c r="DT103" s="409" t="str">
        <f>IF(AND('[1]Multi-Field'!$E$64=[1]Lists!BF103,'[1]Multi-Field'!$F$64="Drained"),BI103,IF(AND('[1]Multi-Field'!$E$64=[1]Lists!BF103,'[1]Multi-Field'!$F$64="undrained"),BH103,""))</f>
        <v/>
      </c>
      <c r="DU103" s="409" t="str">
        <f>IF(AND('[1]Multi-Field'!$E$65=[1]Lists!BF103,'[1]Multi-Field'!$F$65="Drained"),BI103,IF(AND('[1]Multi-Field'!$E$65=[1]Lists!BF103,'[1]Multi-Field'!$F$65="undrained"),BH103,""))</f>
        <v/>
      </c>
      <c r="DV103" s="409" t="str">
        <f>IF(AND('[1]Multi-Field'!$E$66=[1]Lists!BF103,'[1]Multi-Field'!$F$66="Drained"),BI103,IF(AND('[1]Multi-Field'!$E$66=[1]Lists!BF103,'[1]Multi-Field'!$F$66="undrained"),BH103,""))</f>
        <v/>
      </c>
      <c r="DW103" s="409" t="str">
        <f>IF(AND('[1]Multi-Field'!$E$67=[1]Lists!BF103,'[1]Multi-Field'!$F$67="Drained"),BI103,IF(AND('[1]Multi-Field'!$E$67=[1]Lists!BF103,'[1]Multi-Field'!$F$67="undrained"),BH103,""))</f>
        <v/>
      </c>
      <c r="DX103" s="409" t="str">
        <f>IF(AND('[1]Multi-Field'!$E$68=[1]Lists!BF103,'[1]Multi-Field'!$F$68="Drained"),BI103,IF(AND('[1]Multi-Field'!$E$68=[1]Lists!BF103,'[1]Multi-Field'!$F$68="undrained"),BH103,""))</f>
        <v/>
      </c>
      <c r="DY103" s="409" t="str">
        <f>IF(AND('[1]Multi-Field'!$E$69=[1]Lists!BF103,'[1]Multi-Field'!$F$69="Drained"),BI103,IF(AND('[1]Multi-Field'!$E$69=[1]Lists!BF103,'[1]Multi-Field'!$F$69="undrained"),BH103,""))</f>
        <v/>
      </c>
      <c r="DZ103" s="409" t="str">
        <f>IF(AND('[1]Multi-Field'!$E$70=[1]Lists!BF103,'[1]Multi-Field'!$F$70="Drained"),BI103,IF(AND('[1]Multi-Field'!$E$70=[1]Lists!BF103,'[1]Multi-Field'!$F$70="undrained"),BH103,""))</f>
        <v/>
      </c>
      <c r="EA103" s="409" t="str">
        <f>IF(AND('[1]Multi-Field'!$E$71=[1]Lists!BF103,'[1]Multi-Field'!$F$71="Drained"),BI103,IF(AND('[1]Multi-Field'!$E$71=[1]Lists!BF103,'[1]Multi-Field'!$F$71="undrained"),BH103,""))</f>
        <v/>
      </c>
      <c r="EB103" s="409" t="str">
        <f>IF(AND('[1]Multi-Field'!$E$72=[1]Lists!BF103,'[1]Multi-Field'!$F$72="Drained"),BI103,IF(AND('[1]Multi-Field'!$E$72=[1]Lists!BF103,'[1]Multi-Field'!$F$72="undrained"),BH103,""))</f>
        <v/>
      </c>
      <c r="EC103" s="409" t="str">
        <f>IF(AND('[1]Multi-Field'!$E$73=[1]Lists!BF103,'[1]Multi-Field'!$F$73="Drained"),BI103,IF(AND('[1]Multi-Field'!$E$73=[1]Lists!BF103,'[1]Multi-Field'!$F$73="undrained"),BH103,""))</f>
        <v/>
      </c>
      <c r="ED103" s="409" t="str">
        <f>IF(AND('[1]Multi-Field'!$E$74=[1]Lists!BF103,'[1]Multi-Field'!$F$74="Drained"),BI103,IF(AND('[1]Multi-Field'!$E$74=[1]Lists!BF103,'[1]Multi-Field'!$F$74="undrained"),BH103,""))</f>
        <v/>
      </c>
      <c r="EE103" s="409" t="str">
        <f>IF(AND('[1]Multi-Field'!$E$75=[1]Lists!BF103,'[1]Multi-Field'!$F$75="Drained"),BI103,IF(AND('[1]Multi-Field'!$E$75=[1]Lists!BF103,'[1]Multi-Field'!$F$75="undrained"),BH103,""))</f>
        <v/>
      </c>
      <c r="EF103" s="409" t="str">
        <f>IF(AND('[1]Multi-Field'!$E$76=[1]Lists!BF103,'[1]Multi-Field'!$F$76="Drained"),BI103,IF(AND('[1]Multi-Field'!$E$76=[1]Lists!BF103,'[1]Multi-Field'!$F$6="undrained"),BH103,""))</f>
        <v/>
      </c>
      <c r="EG103" s="409" t="str">
        <f>IF(AND('[1]Multi-Field'!$E$77=[1]Lists!BF103,'[1]Multi-Field'!$F$77="Drained"),BI103,IF(AND('[1]Multi-Field'!$E$77=[1]Lists!BF103,'[1]Multi-Field'!$F$77="undrained"),BH103,""))</f>
        <v/>
      </c>
      <c r="EH103" s="409" t="str">
        <f>IF(AND('[1]Multi-Field'!$E$78=[1]Lists!BF103,'[1]Multi-Field'!$F$78="Drained"),BI103,IF(AND('[1]Multi-Field'!$E$78=[1]Lists!BF103,'[1]Multi-Field'!$F$78="undrained"),BH103,""))</f>
        <v/>
      </c>
      <c r="EI103" s="409" t="str">
        <f>IF(AND('[1]Multi-Field'!$E$79=[1]Lists!BF103,'[1]Multi-Field'!$F$79="Drained"),BI103,IF(AND('[1]Multi-Field'!$E$79=[1]Lists!BF103,'[1]Multi-Field'!$F$79="undrained"),BH103,""))</f>
        <v/>
      </c>
      <c r="EJ103" s="409" t="str">
        <f>IF(AND('[1]Multi-Field'!$E$80=[1]Lists!BF103,'[1]Multi-Field'!$F$80="Drained"),BI103,IF(AND('[1]Multi-Field'!$E$80=[1]Lists!BF103,'[1]Multi-Field'!$F$80="undrained"),BH103,""))</f>
        <v/>
      </c>
      <c r="EK103" s="409" t="str">
        <f>IF(AND('[1]Multi-Field'!$E$81=[1]Lists!BF103,'[1]Multi-Field'!$F$81="Drained"),BI103,IF(AND('[1]Multi-Field'!$E$81=[1]Lists!BF103,'[1]Multi-Field'!$F$81="undrained"),BH103,""))</f>
        <v/>
      </c>
      <c r="EL103" s="409" t="str">
        <f>IF(AND('[1]Multi-Field'!$E$82=[1]Lists!BF103,'[1]Multi-Field'!$F$82="Drained"),BI103,IF(AND('[1]Multi-Field'!$E$82=[1]Lists!BF103,'[1]Multi-Field'!$F$82="undrained"),BH103,""))</f>
        <v/>
      </c>
      <c r="EM103" s="409" t="str">
        <f>IF(AND('[1]Multi-Field'!$E$83=[1]Lists!BF103,'[1]Multi-Field'!$F$83="Drained"),BI103,IF(AND('[1]Multi-Field'!$E$83=[1]Lists!BF103,'[1]Multi-Field'!$F$83="undrained"),BH103,""))</f>
        <v/>
      </c>
      <c r="EN103" s="409" t="str">
        <f>IF(AND('[1]Multi-Field'!$E$84=[1]Lists!BF103,'[1]Multi-Field'!$F$84="Drained"),BI103,IF(AND('[1]Multi-Field'!$E$84=[1]Lists!BF103,'[1]Multi-Field'!$F$84="undrained"),BH103,""))</f>
        <v/>
      </c>
      <c r="EO103" s="409" t="str">
        <f>IF(AND('[1]Multi-Field'!$E$85=[1]Lists!BF103,'[1]Multi-Field'!$F$85="Drained"),BI103,IF(AND('[1]Multi-Field'!$E$85=[1]Lists!BF103,'[1]Multi-Field'!$F$85="undrained"),BH103,""))</f>
        <v/>
      </c>
      <c r="EP103" s="409" t="str">
        <f>IF(AND('[1]Multi-Field'!$E$86=[1]Lists!BF103,'[1]Multi-Field'!$F$86="Drained"),BI103,IF(AND('[1]Multi-Field'!$E$86=[1]Lists!BF103,'[1]Multi-Field'!$F$86="undrained"),BH103,""))</f>
        <v/>
      </c>
      <c r="EQ103" s="409" t="str">
        <f>IF(AND('[1]Multi-Field'!$E$87=[1]Lists!BF103,'[1]Multi-Field'!$F$87="Drained"),BI103,IF(AND('[1]Multi-Field'!$E$87=[1]Lists!BF103,'[1]Multi-Field'!$F$87="undrained"),BH103,""))</f>
        <v/>
      </c>
      <c r="ER103" s="409" t="str">
        <f>IF(AND('[1]Multi-Field'!$E$88=[1]Lists!BF103,'[1]Multi-Field'!$F$88="Drained"),BI103,IF(AND('[1]Multi-Field'!$E$88=[1]Lists!BF103,'[1]Multi-Field'!$F$88="undrained"),BH103,""))</f>
        <v/>
      </c>
      <c r="ES103" s="409" t="str">
        <f>IF(AND('[1]Multi-Field'!$E$89=[1]Lists!BF103,'[1]Multi-Field'!$F$89="Drained"),BI103,IF(AND('[1]Multi-Field'!$E$89=[1]Lists!BF103,'[1]Multi-Field'!$F$89="undrained"),BH103,""))</f>
        <v/>
      </c>
      <c r="ET103" s="409" t="str">
        <f>IF(AND('[1]Multi-Field'!$E$90=[1]Lists!BF103,'[1]Multi-Field'!$F$90="Drained"),BI103,IF(AND('[1]Multi-Field'!$E$90=[1]Lists!BF103,'[1]Multi-Field'!$F$90="undrained"),BH103,""))</f>
        <v/>
      </c>
      <c r="EU103" s="409" t="str">
        <f>IF(AND('[1]Multi-Field'!$E$91=[1]Lists!BF103,'[1]Multi-Field'!$F$91="Drained"),BI103,IF(AND('[1]Multi-Field'!$E$91=[1]Lists!BF103,'[1]Multi-Field'!$F$91="undrained"),BH103,""))</f>
        <v/>
      </c>
      <c r="EV103" s="409" t="str">
        <f>IF(AND('[1]Multi-Field'!$E$92=[1]Lists!BF103,'[1]Multi-Field'!$F$92="Drained"),BI103,IF(AND('[1]Multi-Field'!$E$92=[1]Lists!BF103,'[1]Multi-Field'!$F$92="undrained"),BH103,""))</f>
        <v/>
      </c>
      <c r="EW103" s="409" t="str">
        <f>IF(AND('[1]Multi-Field'!$E$93=[1]Lists!BF103,'[1]Multi-Field'!$F$93="Drained"),BI103,IF(AND('[1]Multi-Field'!$E$93=[1]Lists!BF103,'[1]Multi-Field'!$F$93="undrained"),BH103,""))</f>
        <v/>
      </c>
      <c r="EX103" s="409" t="str">
        <f>IF(AND('[1]Multi-Field'!$E$94=[1]Lists!BF103,'[1]Multi-Field'!$F$94="Drained"),BI103,IF(AND('[1]Multi-Field'!$E$94=[1]Lists!BF103,'[1]Multi-Field'!$F$94="undrained"),BH103,""))</f>
        <v/>
      </c>
      <c r="EY103" s="409" t="str">
        <f>IF(AND('[1]Multi-Field'!$E$95=[1]Lists!BF103,'[1]Multi-Field'!$F$95="Drained"),BI103,IF(AND('[1]Multi-Field'!$E$95=[1]Lists!BF103,'[1]Multi-Field'!$F$95="undrained"),BH103,""))</f>
        <v/>
      </c>
      <c r="EZ103" s="409" t="str">
        <f>IF(AND('[1]Multi-Field'!$E$96=[1]Lists!BF103,'[1]Multi-Field'!$F$96="Drained"),BI103,IF(AND('[1]Multi-Field'!$E$96=[1]Lists!BF103,'[1]Multi-Field'!$F$96="undrained"),BH103,""))</f>
        <v/>
      </c>
      <c r="FA103" s="409" t="str">
        <f>IF(AND('[1]Multi-Field'!$E$97=[1]Lists!BF103,'[1]Multi-Field'!$F$97="Drained"),BI103,IF(AND('[1]Multi-Field'!$E$97=[1]Lists!BF103,'[1]Multi-Field'!$F$97="undrained"),BH103,""))</f>
        <v/>
      </c>
      <c r="FB103" s="409" t="str">
        <f>IF(AND('[1]Multi-Field'!$E$98=[1]Lists!BF103,'[1]Multi-Field'!$F$98="Drained"),BI103,IF(AND('[1]Multi-Field'!$E$98=[1]Lists!BF103,'[1]Multi-Field'!$F$98="undrained"),BH103,""))</f>
        <v/>
      </c>
      <c r="FC103" s="409" t="str">
        <f>IF(AND('[1]Multi-Field'!$E$99=[1]Lists!BF103,'[1]Multi-Field'!$F$99="Drained"),BI103,IF(AND('[1]Multi-Field'!$E$99=[1]Lists!BF103,'[1]Multi-Field'!$F$99="undrained"),BH103,""))</f>
        <v/>
      </c>
      <c r="FD103" s="409" t="str">
        <f>IF(AND('[1]Multi-Field'!$E$100=[1]Lists!BF103,'[1]Multi-Field'!$F$100="Drained"),BI103,IF(AND('[1]Multi-Field'!$E$100=[1]Lists!BF103,'[1]Multi-Field'!$F$100="undrained"),BH103,""))</f>
        <v/>
      </c>
      <c r="FE103" s="409" t="str">
        <f>IF(AND('[1]Multi-Field'!$E$101=[1]Lists!BF103,'[1]Multi-Field'!$F$101="Drained"),BI103,IF(AND('[1]Multi-Field'!$E$101=[1]Lists!BF103,'[1]Multi-Field'!$F$101="undrained"),BH103,""))</f>
        <v/>
      </c>
      <c r="FF103" s="409" t="str">
        <f>IF(AND('[1]Multi-Field'!$E$102=[1]Lists!BF103,'[1]Multi-Field'!$F$102="Drained"),BI103,IF(AND('[1]Multi-Field'!$E$102=[1]Lists!BF103,'[1]Multi-Field'!$F$102="undrained"),BH103,""))</f>
        <v/>
      </c>
      <c r="FG103" s="409" t="str">
        <f>IF(AND('[1]Multi-Field'!$E$103=[1]Lists!BF103,'[1]Multi-Field'!$F$103="Drained"),BI103,IF(AND('[1]Multi-Field'!$E$103=[1]Lists!BF103,'[1]Multi-Field'!$F$103="undrained"),BH103,""))</f>
        <v/>
      </c>
      <c r="FH103" s="409">
        <f>IF(AND('[1]Multi-Field'!$E$104=[1]Lists!BF103,'[1]Multi-Field'!$F$104="Drained"),BI103,IF(AND('[1]Multi-Field'!$E$104=[1]Lists!BF103,'[1]Multi-Field'!$F$104="undrained"),BH103,""))</f>
        <v>3.5</v>
      </c>
      <c r="FI103" s="409" t="str">
        <f>IF(AND('[1]Multi-Field'!$E$105=[1]Lists!BF103,'[1]Multi-Field'!$F$105="Drained"),BI103,IF(AND('[1]Multi-Field'!$E$105=[1]Lists!BF103,'[1]Multi-Field'!$F$105="undrained"),BH103,""))</f>
        <v/>
      </c>
      <c r="FJ103" s="409" t="str">
        <f>IF(AND('[1]Multi-Field'!$E$106=[1]Lists!BF103,'[1]Multi-Field'!$F$106="Drained"),BI103,IF(AND('[1]Multi-Field'!$E$106=[1]Lists!BF103,'[1]Multi-Field'!$F$106="undrained"),BH103,""))</f>
        <v/>
      </c>
      <c r="FK103" s="409" t="str">
        <f>IF(AND('[1]Multi-Field'!$E$107=[1]Lists!BF103,'[1]Multi-Field'!$F$107="Drained"),BI103,IF(AND('[1]Multi-Field'!$E$107=[1]Lists!BF103,'[1]Multi-Field'!$F$107="undrained"),BH103,""))</f>
        <v/>
      </c>
      <c r="FL103" s="409" t="str">
        <f>IF(AND('[1]Multi-Field'!$E$108=[1]Lists!BF103,'[1]Multi-Field'!$F$108="Drained"),BI103,IF(AND('[1]Multi-Field'!$E$108=[1]Lists!BF103,'[1]Multi-Field'!$F$108="undrained"),BH103,""))</f>
        <v/>
      </c>
      <c r="FM103" s="409" t="str">
        <f>IF(AND('[1]Multi-Field'!$E$109=[1]Lists!BF103,'[1]Multi-Field'!$F$109="Drained"),BI103,IF(AND('[1]Multi-Field'!$E$109=[1]Lists!BF103,'[1]Multi-Field'!$F$109="undrained"),BH103,""))</f>
        <v/>
      </c>
      <c r="FN103" s="409" t="str">
        <f>IF(AND('[1]Multi-Field'!$E$110=[1]Lists!BF103,'[1]Multi-Field'!$F$110="Drained"),BI103,IF(AND('[1]Multi-Field'!$E$110=[1]Lists!BF103,'[1]Multi-Field'!$F$110="undrained"),BH103,""))</f>
        <v/>
      </c>
      <c r="FO103" s="409" t="str">
        <f>IF(AND('[1]Multi-Field'!$E$111=[1]Lists!BF103,'[1]Multi-Field'!$F$111="Drained"),BI103,IF(AND('[1]Multi-Field'!$E$111=[1]Lists!BF103,'[1]Multi-Field'!$F$111="undrained"),BH103,""))</f>
        <v/>
      </c>
      <c r="FP103" s="409" t="str">
        <f>IF(AND('[1]Multi-Field'!$E$112=[1]Lists!BF103,'[1]Multi-Field'!$F$112="Drained"),BI103,IF(AND('[1]Multi-Field'!$E$112=[1]Lists!BF103,'[1]Multi-Field'!$F$112="undrained"),BH103,""))</f>
        <v/>
      </c>
      <c r="FQ103" s="409" t="str">
        <f>IF(AND('[1]Multi-Field'!$E$113=[1]Lists!BF103,'[1]Multi-Field'!$F$113="Drained"),BI103,IF(AND('[1]Multi-Field'!$E$113=[1]Lists!BF103,'[1]Multi-Field'!$F$113="undrained"),BH103,""))</f>
        <v/>
      </c>
      <c r="FR103" s="409" t="str">
        <f>IF(AND('[1]Multi-Field'!$E$114=[1]Lists!BF103,'[1]Multi-Field'!$F$114="Drained"),BI103,IF(AND('[1]Multi-Field'!$E$114=[1]Lists!BF103,'[1]Multi-Field'!$F$114="undrained"),BH103,""))</f>
        <v/>
      </c>
      <c r="FS103" s="409" t="str">
        <f>IF(AND('[1]Multi-Field'!$E$115=[1]Lists!BF103,'[1]Multi-Field'!$F$115="Drained"),BI103,IF(AND('[1]Multi-Field'!$E$115=[1]Lists!BF103,'[1]Multi-Field'!$F$115="undrained"),BH103,""))</f>
        <v/>
      </c>
      <c r="FT103" s="409" t="str">
        <f>IF(AND('[1]Multi-Field'!$E$116=[1]Lists!BF103,'[1]Multi-Field'!$F$116="Drained"),BI103,IF(AND('[1]Multi-Field'!$E$116=[1]Lists!BF103,'[1]Multi-Field'!$F$116="undrained"),BH103,""))</f>
        <v/>
      </c>
      <c r="FU103" s="409" t="str">
        <f>IF(AND('[1]Multi-Field'!$E$117=[1]Lists!BF103,'[1]Multi-Field'!$F$117="Drained"),BI103,IF(AND('[1]Multi-Field'!$E$117=[1]Lists!BF103,'[1]Multi-Field'!$F$117="undrained"),BH103,""))</f>
        <v/>
      </c>
      <c r="FV103" s="409" t="str">
        <f>IF(AND('[1]Multi-Field'!$E$118=[1]Lists!BF103,'[1]Multi-Field'!$F$118="Drained"),BI103,IF(AND('[1]Multi-Field'!$E$118=[1]Lists!BF103,'[1]Multi-Field'!$F$118="undrained"),BH103,""))</f>
        <v/>
      </c>
      <c r="FW103" s="409" t="str">
        <f>IF(AND('[1]Multi-Field'!$E$119=[1]Lists!BF103,'[1]Multi-Field'!$F$119="Drained"),BI103,IF(AND('[1]Multi-Field'!$E$119=[1]Lists!BF103,'[1]Multi-Field'!$F$119="undrained"),BH103,""))</f>
        <v/>
      </c>
      <c r="FX103" s="409" t="str">
        <f>IF(AND('[1]Multi-Field'!$E$120=[1]Lists!BF103,'[1]Multi-Field'!$F$120="Drained"),BI103,IF(AND('[1]Multi-Field'!$E$120=[1]Lists!BF103,'[1]Multi-Field'!$F$120="undrained"),BH103,""))</f>
        <v/>
      </c>
      <c r="FZ103" t="s">
        <v>887</v>
      </c>
      <c r="GC103" s="4">
        <f>'[1]Multi-Field'!B101</f>
        <v>0</v>
      </c>
      <c r="GD103" s="73" t="str">
        <f>IF(OR('[1]Multi-Field'!Q101=$FZ$43,'[1]Multi-Field'!Q101=$FZ$44),'[1]Multi-Field'!BS101,"")</f>
        <v/>
      </c>
      <c r="GE103" s="4" t="str">
        <f>IF(AND(OR('[1]Multi-Field'!Q101=$FZ$86,'[1]Multi-Field'!Q101=$FZ$94,'[1]Multi-Field'!Q101=$FZ$87,'[1]Multi-Field'!Q101=[1]Lists!$FZ$93,'[1]Multi-Field'!Q101=$FZ$59),'[1]Multi-Field'!BS101&gt;50),'[1]Multi-Field'!BS101*0.8,IF(AND(OR('[1]Multi-Field'!Q101=$FZ$86,'[1]Multi-Field'!Q101=$FZ$94,'[1]Multi-Field'!Q101=$FZ$87,'[1]Multi-Field'!Q101=[1]Lists!$FZ$93,'[1]Multi-Field'!Q101=[1]Lists!$FZ$59),'[1]Multi-Field'!BS101&lt;50),'[1]Multi-Field'!BS101,""))</f>
        <v/>
      </c>
      <c r="GF103" s="4" t="str">
        <f>IF(OR('[1]Multi-Field'!Q101=[1]Lists!$FZ$7,'[1]Multi-Field'!Q101=[1]Lists!$FZ$5,'[1]Multi-Field'!Q101=[1]Lists!$FZ$24,'[1]Multi-Field'!Q101=[1]Lists!$FZ$10,'[1]Multi-Field'!Q101=[1]Lists!$FZ$8, '[1]Multi-Field'!Q101=[1]Lists!$FZ$25, '[1]Multi-Field'!Q101=[1]Lists!$FZ$23, '[1]Multi-Field'!Q101= [1]Lists!$FZ$47, '[1]Multi-Field'!Q101=[1]Lists!$FZ$49, '[1]Multi-Field'!Q101=[1]Lists!$FZ$48,'[1]Multi-Field'!Q101=[1]Lists!$FZ$3, '[1]Multi-Field'!Q101=[1]Lists!$FZ$14,'[1]Multi-Field'!Q101=[1]Lists!$FZ$36, '[1]Multi-Field'!Q101=[1]Lists!$FZ$41,'[1]Multi-Field'!Q101=[1]Lists!$FZ$42),0,"")</f>
        <v/>
      </c>
      <c r="GG103" s="4" t="str">
        <f>IF(OR('[1]Multi-Field'!Q101=[1]Lists!$FZ$6,'[1]Multi-Field'!Q101=[1]Lists!$FZ$4, '[1]Multi-Field'!Q130=[1]Lists!$FZ$11, '[1]Multi-Field'!Q101=[1]Lists!$FZ$1),100*IF('[1]Multi-Field'!U101=onepercent,0.75,IF('[1]Multi-Field'!U101=onetotwentyfivepercent,0.4,IF(OR('[1]Multi-Field'!U101=twentysixtofiftypercent,'[1]Multi-Field'!U101=greaterthanfiftypercent),0,""))),"")</f>
        <v/>
      </c>
      <c r="GH103" s="4" t="str">
        <f>IF(OR('[1]Multi-Field'!Q101=[1]Lists!$FZ$53,'[1]Multi-Field'!Q101=[1]Lists!$FZ$55), 50,IF('[1]Multi-Field'!Q101=[1]Lists!$FZ$54,225,IF('[1]Multi-Field'!Q101=[1]Lists!$FZ$56,75,"")))</f>
        <v/>
      </c>
      <c r="GI103" s="4" t="e">
        <f>#VALUE!</f>
        <v>#VALUE!</v>
      </c>
      <c r="GJ103" s="4" t="e">
        <f>#VALUE!</f>
        <v>#VALUE!</v>
      </c>
      <c r="GK103" s="4" t="str">
        <f>IF('[1]Multi-Field'!Q101=[1]Lists!$FZ$95,'[1]Multi-Field'!BS101*0.66,"")</f>
        <v/>
      </c>
      <c r="GM103" s="4" t="str">
        <f>IF(OR('[1]Multi-Field'!Q101=[1]Lists!$FZ$26,'[1]Multi-Field'!Q101=[1]Lists!$FZ$84),20,"")</f>
        <v/>
      </c>
      <c r="GN103" s="4" t="str">
        <f>IF(OR('[1]Multi-Field'!Q101=[1]Lists!$FZ$88,'[1]Multi-Field'!Q101=[1]Lists!$FZ$57),0,"")</f>
        <v/>
      </c>
      <c r="GO103" s="4" t="str">
        <f>IF(OR('[1]Multi-Field'!Q101=[1]Lists!$FZ$69,'[1]Multi-Field'!Q101=[1]Lists!$FZ$71,'[1]Multi-Field'!Q101=[1]Lists!$FZ$105),50,"")</f>
        <v/>
      </c>
      <c r="GP103" s="4" t="str">
        <f>IF(OR('[1]Multi-Field'!Q101=[1]Lists!$FZ$75,'[1]Multi-Field'!Q101=[1]Lists!$FZ$70),75,"")</f>
        <v/>
      </c>
      <c r="GQ103" s="4">
        <f>IF('[1]Multi-Field'!Q101=[1]Lists!$FZ$72,150,"")</f>
        <v>150</v>
      </c>
      <c r="GR103" s="4" t="str">
        <f>IF(OR('[1]Multi-Field'!Q101=[1]Lists!$FZ$74,'[1]Multi-Field'!Q101=[1]Lists!$FZ$73),40,"")</f>
        <v/>
      </c>
      <c r="GS103" s="4" t="str">
        <f>IF('[1]Multi-Field'!Q101=[1]Lists!$FZ$99,80,"")</f>
        <v/>
      </c>
      <c r="GT103" s="4" t="str">
        <f>IF('[1]Multi-Field'!Q101=[1]Lists!$FZ$106,70,"")</f>
        <v/>
      </c>
      <c r="GU103" s="4" t="e">
        <f t="shared" si="16"/>
        <v>#VALUE!</v>
      </c>
    </row>
    <row r="104" spans="1:203" ht="13.5" customHeight="1" thickBot="1">
      <c r="A104" s="7" t="s">
        <v>191</v>
      </c>
      <c r="B104" s="7"/>
      <c r="C104" s="7"/>
      <c r="D104" s="8">
        <v>55</v>
      </c>
      <c r="E104" s="8">
        <f t="shared" si="12"/>
        <v>57</v>
      </c>
      <c r="F104" s="8">
        <f t="shared" si="13"/>
        <v>58</v>
      </c>
      <c r="G104" s="8">
        <v>60</v>
      </c>
      <c r="H104" s="8">
        <v>70</v>
      </c>
      <c r="I104" s="8">
        <f t="shared" si="17"/>
        <v>73</v>
      </c>
      <c r="J104" s="8">
        <f t="shared" si="18"/>
        <v>77</v>
      </c>
      <c r="K104" s="8">
        <v>80</v>
      </c>
      <c r="L104" s="8">
        <v>75</v>
      </c>
      <c r="M104" s="8">
        <f t="shared" si="14"/>
        <v>80</v>
      </c>
      <c r="N104" s="8">
        <f t="shared" si="15"/>
        <v>85</v>
      </c>
      <c r="O104" s="8">
        <v>90</v>
      </c>
      <c r="P104" s="391">
        <v>79</v>
      </c>
      <c r="Q104" s="394"/>
      <c r="R104" s="395" t="b">
        <f>IF(OR('Multi-Field'!AA81=Lists!$AC$42,'Multi-Field'!AA81=Lists!$AC$43),IF('Multi-Field'!Z81="x",(IF('Multi-Field'!AC81=Lists!$Q$11,Lists!$R$11,IF('Multi-Field'!AC81=Lists!$Q$12,Lists!$R$12,IF('Multi-Field'!AC81=Lists!$Q$13,Lists!$R$13,IF('Multi-Field'!AC81=Lists!$Q$14,Lists!$R$14))))),IF('Multi-Field'!X81="x",(IF('Multi-Field'!AC81=Lists!$Q$11,Lists!$S$11,IF('Multi-Field'!AC81=Lists!$Q$12,Lists!$S$12,IF('Multi-Field'!AC81=Lists!$Q$13,Lists!$S$13,IF('Multi-Field'!AC81=Lists!$Q$14,Lists!$S$14))))),IF('Multi-Field'!V81="x",(IF('Multi-Field'!AC81=Lists!$Q$11,Lists!$T$11,IF('Multi-Field'!AC81=Lists!$Q$12,Lists!$T$12,IF('Multi-Field'!AC81=Lists!$Q$13,Lists!$T$13,IF('Multi-Field'!AC81=Lists!$Q$14,Lists!$T$14))))),0))))</f>
        <v>0</v>
      </c>
      <c r="S104" s="395" t="str">
        <f t="shared" si="26"/>
        <v/>
      </c>
      <c r="T104" s="395"/>
      <c r="U104" s="396"/>
      <c r="V104" s="383">
        <f>IF(OR('Multi-Field'!AI90=$U$4,'Multi-Field'!AI90=$U$5,'Multi-Field'!AI90=$U$6,'Multi-Field'!AI90=$U$7,'Multi-Field'!AI90=$U$8,'Multi-Field'!AI90=$U$9),(IF('Multi-Field'!AJ90=$V$2,100,IF('Multi-Field'!AJ90=$V$3,65,IF('Multi-Field'!AJ90=$V$4,53,IF('Multi-Field'!AJ90=$V$5,41,IF('Multi-Field'!AJ90=$V$6,23,IF('Multi-Field'!AJ90=$V$7,0,0))))))),0)</f>
        <v>0</v>
      </c>
      <c r="W104" s="383" t="str">
        <f>IF(AND(OR('Multi-Field'!AF90=$S$3,'Multi-Field'!AF90=S92,'Multi-Field'!AF90=$S$7),'Multi-Field'!AN90&lt;18,'Multi-Field'!AN90&gt;0),35,IF('Multi-Field'!AF90=$S$4,55,IF(AND('Multi-Field'!AF90=$S$6,'Multi-Field'!AN90&lt;18),30,IF(AND('Multi-Field'!AN90&gt;17,OR('Multi-Field'!AF90=$S$3,'Multi-Field'!AF90=$S$5,'Multi-Field'!AF90= $S$6,'Multi-Field'!AF90=$S$7)),25,"0"))))</f>
        <v>0</v>
      </c>
      <c r="X104" s="383">
        <f>IF(OR('Multi-Field'!BA90=$U$4,'Multi-Field'!BA90=$U$5,'Multi-Field'!BA90=$U$6,'Multi-Field'!BA90=U94,'Multi-Field'!BA90=$U$8,'Multi-Field'!BA90=$U$9),(IF('Multi-Field'!BB90=$V$2,100,IF('Multi-Field'!BB90=$V$3,65,IF('Multi-Field'!BB90=$V$4,53,IF('Multi-Field'!BB90=$V$5,41,IF('Multi-Field'!BB90=$V$6,23,IF('Multi-Field'!BB90=$V$7,0,0))))))),0)</f>
        <v>0</v>
      </c>
      <c r="Y104" s="383" t="str">
        <f>IF(AND(OR('Multi-Field'!AX90=$S$3,'Multi-Field'!AX90=$S$5,'Multi-Field'!AX90=$S$7),'Multi-Field'!BF90&lt;18),35,IF('Multi-Field'!AX90=$S$4,55,IF(AND('Multi-Field'!AX90=$S$6,'Multi-Field'!BF90&lt;18),30,IF(AND('Multi-Field'!BF90&gt;17,OR('Multi-Field'!AX90=$S$3,'Multi-Field'!AX90=$S$5,'Multi-Field'!AX90=$S$6,'Multi-Field'!AX90=$S$7)),25,"0"))))</f>
        <v>0</v>
      </c>
      <c r="Z104" s="383">
        <v>88</v>
      </c>
      <c r="AC104" t="s">
        <v>889</v>
      </c>
      <c r="AI104" s="384">
        <f>'[1]Multi-Field'!B100</f>
        <v>0</v>
      </c>
      <c r="AJ104" s="385" t="e">
        <f>#VALUE!</f>
        <v>#VALUE!</v>
      </c>
      <c r="AK104" s="385" t="e">
        <f>#VALUE!</f>
        <v>#VALUE!</v>
      </c>
      <c r="AL104" s="385" t="e">
        <f>IF(AK104="","",IF('[1]Multi-Field'!AU100=20,10,IF(AK104-30&lt;0,0,AK104-30)))</f>
        <v>#VALUE!</v>
      </c>
      <c r="AM104" s="385" t="e">
        <f>#VALUE!</f>
        <v>#VALUE!</v>
      </c>
      <c r="AN104" s="385" t="e">
        <f t="shared" si="23"/>
        <v>#VALUE!</v>
      </c>
      <c r="AO104" s="385" t="e">
        <f>#VALUE!</f>
        <v>#VALUE!</v>
      </c>
      <c r="AP104" s="385" t="e">
        <f>#VALUE!</f>
        <v>#VALUE!</v>
      </c>
      <c r="AQ104" s="385" t="e">
        <f>#VALUE!</f>
        <v>#VALUE!</v>
      </c>
      <c r="AR104" s="385" t="e">
        <f>#VALUE!</f>
        <v>#VALUE!</v>
      </c>
      <c r="AS104" s="385" t="e">
        <f>IF(AR104="","",IF('[1]Multi-Field'!AU100&gt;9,0,AR104-15))</f>
        <v>#VALUE!</v>
      </c>
      <c r="AT104" s="385" t="e">
        <f>#VALUE!</f>
        <v>#VALUE!</v>
      </c>
      <c r="AU104" s="385" t="e">
        <f>#VALUE!</f>
        <v>#VALUE!</v>
      </c>
      <c r="AV104" s="385" t="e">
        <f>IF(AU104="","",IF('[1]Multi-Field'!AU100=9&gt;9,0,AU104-35))</f>
        <v>#VALUE!</v>
      </c>
      <c r="AW104" s="385" t="e">
        <f>#VALUE!</f>
        <v>#VALUE!</v>
      </c>
      <c r="AX104" s="385" t="e">
        <f t="shared" si="24"/>
        <v>#VALUE!</v>
      </c>
      <c r="AY104" s="385" t="str">
        <f>IF('[1]Multi-Field'!AU100="","",IF('[1]Multi-Field'!AU100&lt;1,100,IF('[1]Multi-Field'!AU100=1,75,IF('[1]Multi-Field'!AU100=2,50,IF('[1]Multi-Field'!AU100=3,25,IF('[1]Multi-Field'!AU100&gt;3,0,""))))))</f>
        <v/>
      </c>
      <c r="AZ104" s="385" t="str">
        <f t="shared" si="25"/>
        <v/>
      </c>
      <c r="BA104" s="385" t="e">
        <f>#VALUE!</f>
        <v>#VALUE!</v>
      </c>
      <c r="BB104" s="385" t="e">
        <f>IF(BA104="","",IF(AND('[1]Multi-Field'!AU100&lt;40,'[1]Multi-Field'!AU100&gt;9),40,IF('[1]Multi-Field'!AU100&gt;39,0,BA104+5)))</f>
        <v>#VALUE!</v>
      </c>
      <c r="BC104" s="386" t="e">
        <f t="shared" si="22"/>
        <v>#VALUE!</v>
      </c>
      <c r="BD104" s="283">
        <v>0.15</v>
      </c>
      <c r="BE104" s="283">
        <v>0.34</v>
      </c>
      <c r="BF104" s="414" t="s">
        <v>1275</v>
      </c>
      <c r="BG104" s="415">
        <v>3</v>
      </c>
      <c r="BH104" s="415">
        <v>2</v>
      </c>
      <c r="BI104" s="415">
        <v>3</v>
      </c>
      <c r="BJ104" s="409" t="e">
        <f>IF(AND('[1]Single Field'!#REF!=[1]Lists!BF104,'[1]Single Field'!#REF!="Drained"),"x",IF(AND('[1]Single Field'!#REF!=[1]Lists!BF104,'[1]Single Field'!#REF!="Undrained"),O,""))</f>
        <v>#REF!</v>
      </c>
      <c r="BK104" s="409" t="str">
        <f>IF(AND('[1]Multi-Field'!$E$3=[1]Lists!BF104,'[1]Multi-Field'!$F$3="Drained"),BI104,IF(AND('[1]Multi-Field'!$E$3=BF104,'[1]Multi-Field'!$F$3="undrained"),BH104,""))</f>
        <v/>
      </c>
      <c r="BL104" s="409" t="str">
        <f>IF(AND('[1]Multi-Field'!$E$4=BF104,'[1]Multi-Field'!$F$4="Drained"),BI104,IF(AND('[1]Multi-Field'!$E$4=BF104,'[1]Multi-Field'!$F$4="undrained"),BH104,""))</f>
        <v/>
      </c>
      <c r="BM104" s="409" t="str">
        <f>IF(AND('[1]Multi-Field'!$E$5=BF104,'[1]Multi-Field'!$F$5="Drained"),BI104,IF(AND('[1]Multi-Field'!$E$5=BF104,'[1]Multi-Field'!$F$5="undrained"),BH104,""))</f>
        <v/>
      </c>
      <c r="BN104" s="409" t="str">
        <f>IF(AND('[1]Multi-Field'!$E$6=BF104,'[1]Multi-Field'!$F$6="Drained"),BI104,IF(AND('[1]Multi-Field'!$E$6=BF104,'[1]Multi-Field'!$F$6="undrained"),BH104,""))</f>
        <v/>
      </c>
      <c r="BO104" s="409" t="str">
        <f>IF(AND('[1]Multi-Field'!$E$7=BF104,'[1]Multi-Field'!$F$7="Drained"),BI104,IF(AND('[1]Multi-Field'!$E$7=BF104,'[1]Multi-Field'!$F$7="undrained"),BH104,""))</f>
        <v/>
      </c>
      <c r="BP104" s="409" t="str">
        <f>IF(AND('[1]Multi-Field'!$E$8=BF104,'[1]Multi-Field'!$F$8="Drained"),BI104,IF(AND('[1]Multi-Field'!$E$8=BF104,'[1]Multi-Field'!$F$8="undrained"),BH104,""))</f>
        <v/>
      </c>
      <c r="BQ104" s="409" t="str">
        <f>IF(AND('[1]Multi-Field'!$E$9=BF104,'[1]Multi-Field'!$F$9="Drained"),BI104,IF(AND('[1]Multi-Field'!$E$9=BF104,'[1]Multi-Field'!$F$9="undrained"),BH104,""))</f>
        <v/>
      </c>
      <c r="BR104" s="409" t="str">
        <f>IF(AND('[1]Multi-Field'!$E$10=BF104,'[1]Multi-Field'!$F$10="Drained"),BI104,IF(AND('[1]Multi-Field'!$E$10=BF104,'[1]Multi-Field'!$F$10="undrained"),BH104,""))</f>
        <v/>
      </c>
      <c r="BS104" s="409" t="str">
        <f>IF(AND('[1]Multi-Field'!$E$11=BF104,'[1]Multi-Field'!$F$11="Drained"),BI104,IF(AND('[1]Multi-Field'!$E$11=BF104,'[1]Multi-Field'!$F$11="undrained"),BH104,""))</f>
        <v/>
      </c>
      <c r="BT104" s="409" t="str">
        <f>IF(AND('[1]Multi-Field'!$E$12=BF104,'[1]Multi-Field'!$F$12="Drained"),BI104,IF(AND('[1]Multi-Field'!$E$12=BF104,'[1]Multi-Field'!$F$12="undrained"),BH104,""))</f>
        <v/>
      </c>
      <c r="BU104" s="409" t="str">
        <f>IF(AND('[1]Multi-Field'!$E$13=BF104,'[1]Multi-Field'!$F$13="Drained"),BI104,IF(AND('[1]Multi-Field'!$E$3=BF104,'[1]Multi-Field'!$F$13="undrained"),BH104,""))</f>
        <v/>
      </c>
      <c r="BV104" s="409" t="str">
        <f>IF(AND('[1]Multi-Field'!$E$14=BF104,'[1]Multi-Field'!$F$14="Drained"),BI104,IF(AND('[1]Multi-Field'!$E$14=BF104,'[1]Multi-Field'!$F$14="undrained"),BH104,""))</f>
        <v/>
      </c>
      <c r="BW104" s="409" t="str">
        <f>IF(AND('[1]Multi-Field'!$E$15=BF104,'[1]Multi-Field'!$F$15="Drained"),BI104,IF(AND('[1]Multi-Field'!$E$15=BF104,'[1]Multi-Field'!$F$15="undrained"),BH104,""))</f>
        <v/>
      </c>
      <c r="BX104" s="409" t="str">
        <f>IF(AND('[1]Multi-Field'!$E$16=[1]Lists!BF104,'[1]Multi-Field'!$F$16="Drained"),BI104,IF(AND('[1]Multi-Field'!$E$16=[1]Lists!BF104,'[1]Multi-Field'!$F$16="undrained"),BH104,""))</f>
        <v/>
      </c>
      <c r="BY104" s="409" t="str">
        <f>IF(AND('[1]Multi-Field'!$E$17=[1]Lists!BF104,'[1]Multi-Field'!$F$17="Drained"),BI104,IF(AND('[1]Multi-Field'!$E$17=[1]Lists!BF104,'[1]Multi-Field'!$F$17="undrained"),BH104,""))</f>
        <v/>
      </c>
      <c r="BZ104" s="409" t="str">
        <f>IF(AND('[1]Multi-Field'!$E$18=[1]Lists!BF104,'[1]Multi-Field'!$F$18="Drained"),BI104,IF(AND('[1]Multi-Field'!$E$18=[1]Lists!BF104,'[1]Multi-Field'!$F$18="undrained"),BH104,""))</f>
        <v/>
      </c>
      <c r="CA104" s="409" t="str">
        <f>IF(AND('[1]Multi-Field'!$E$19=[1]Lists!BF104,'[1]Multi-Field'!$F$19="Drained"),BI104,IF(AND('[1]Multi-Field'!$E$19=[1]Lists!BF104,'[1]Multi-Field'!$F$19="undrained"),BH104,""))</f>
        <v/>
      </c>
      <c r="CB104" s="409" t="str">
        <f>IF(AND('[1]Multi-Field'!$E$20=[1]Lists!BF104,'[1]Multi-Field'!$F$20="Drained"),BI104,IF(AND('[1]Multi-Field'!$E$20=[1]Lists!BF104,'[1]Multi-Field'!$F$20="undrained"),BH104,""))</f>
        <v/>
      </c>
      <c r="CC104" s="409" t="str">
        <f>IF(AND('[1]Multi-Field'!$E$21=[1]Lists!BF104,'[1]Multi-Field'!$F$21="Drained"),BI104,IF(AND('[1]Multi-Field'!$E$21=[1]Lists!BF104,'[1]Multi-Field'!$F$21="undrained"),BH104,""))</f>
        <v/>
      </c>
      <c r="CD104" s="409" t="str">
        <f>IF(AND('[1]Multi-Field'!$E$22=[1]Lists!BF104,'[1]Multi-Field'!$F$22="Drained"),BI104,IF(AND('[1]Multi-Field'!$E$22=[1]Lists!BF104,'[1]Multi-Field'!$F$22="undrained"),BH104,""))</f>
        <v/>
      </c>
      <c r="CE104" s="409" t="str">
        <f>IF(AND('[1]Multi-Field'!$E$23=[1]Lists!BF104,'[1]Multi-Field'!$F$23="Drained"),BI104,IF(AND('[1]Multi-Field'!$E$23=[1]Lists!BF104,'[1]Multi-Field'!$F$23="undrained"),BH104,""))</f>
        <v/>
      </c>
      <c r="CF104" s="409" t="str">
        <f>IF(AND('[1]Multi-Field'!$E$24=[1]Lists!BF104,'[1]Multi-Field'!$F$24="Drained"),BI104,IF(AND('[1]Multi-Field'!$E$24=[1]Lists!BF104,'[1]Multi-Field'!$F$24="undrained"),BH104,""))</f>
        <v/>
      </c>
      <c r="CG104" s="409" t="str">
        <f>IF(AND('[1]Multi-Field'!$E$25=[1]Lists!BF104,'[1]Multi-Field'!$F$25="Drained"),BI104,IF(AND('[1]Multi-Field'!$E$25=[1]Lists!BF104,'[1]Multi-Field'!$F$25="undrained"),BH104,""))</f>
        <v/>
      </c>
      <c r="CH104" s="409" t="str">
        <f>IF(AND('[1]Multi-Field'!$E$26=[1]Lists!BF104,'[1]Multi-Field'!$F$26="Drained"),BI104,IF(AND('[1]Multi-Field'!$E$26=[1]Lists!BF104,'[1]Multi-Field'!$F$26="undrained"),BH104,""))</f>
        <v/>
      </c>
      <c r="CI104" s="409" t="str">
        <f>IF(AND('[1]Multi-Field'!$E$27=[1]Lists!BF104,'[1]Multi-Field'!$F$27="Drained"),BI104,IF(AND('[1]Multi-Field'!$E$27=[1]Lists!BF104,'[1]Multi-Field'!$F$27="undrained"),BH104,""))</f>
        <v/>
      </c>
      <c r="CJ104" s="409" t="str">
        <f>IF(AND('[1]Multi-Field'!$E$28=[1]Lists!BF104,'[1]Multi-Field'!$F$28="Drained"),BI104,IF(AND('[1]Multi-Field'!$E$28=[1]Lists!BF104,'[1]Multi-Field'!$F$28="undrained"),BH104,""))</f>
        <v/>
      </c>
      <c r="CK104" s="409" t="str">
        <f>IF(AND('[1]Multi-Field'!$E$29=[1]Lists!BF104,'[1]Multi-Field'!$F$29="Drained"),BI104,IF(AND('[1]Multi-Field'!$E$29=[1]Lists!BF104,'[1]Multi-Field'!$F$29="undrained"),BH104,""))</f>
        <v/>
      </c>
      <c r="CL104" s="409" t="str">
        <f>IF(AND('[1]Multi-Field'!$E$30=[1]Lists!BF104,'[1]Multi-Field'!$F$30="Drained"),BI104,IF(AND('[1]Multi-Field'!$E$30=[1]Lists!BF104,'[1]Multi-Field'!$F$30="undrained"),BH104,""))</f>
        <v/>
      </c>
      <c r="CM104" s="409" t="str">
        <f>IF(AND('[1]Multi-Field'!$E$31=[1]Lists!BF104,'[1]Multi-Field'!$F$31="Drained"),BI104,IF(AND('[1]Multi-Field'!$E$31=[1]Lists!BF104,'[1]Multi-Field'!$F$31="undrained"),BH104,""))</f>
        <v/>
      </c>
      <c r="CN104" s="409" t="str">
        <f>IF(AND('[1]Multi-Field'!$E$32=[1]Lists!BF104,'[1]Multi-Field'!$F$32="Drained"),BI104,IF(AND('[1]Multi-Field'!$E$32=[1]Lists!BF104,'[1]Multi-Field'!$F$32="undrained"),BH104,""))</f>
        <v/>
      </c>
      <c r="CO104" s="409" t="str">
        <f>IF(AND('[1]Multi-Field'!$E$33=[1]Lists!BF104,'[1]Multi-Field'!$F$33="Drained"),BI104,IF(AND('[1]Multi-Field'!$E$33=[1]Lists!BF104,'[1]Multi-Field'!$F$33="undrained"),BH104,""))</f>
        <v/>
      </c>
      <c r="CP104" s="409" t="str">
        <f>IF(AND('[1]Multi-Field'!$E$34=[1]Lists!BF104,'[1]Multi-Field'!$F$34="Drained"),BI104,IF(AND('[1]Multi-Field'!$E$34=[1]Lists!BF104,'[1]Multi-Field'!$F$34="undrained"),BH104,""))</f>
        <v/>
      </c>
      <c r="CQ104" s="409" t="str">
        <f>IF(AND('[1]Multi-Field'!$E$35=[1]Lists!BF104,'[1]Multi-Field'!$F$35="Drained"),BI104,IF(AND('[1]Multi-Field'!$E$35=[1]Lists!BF104,'[1]Multi-Field'!$F$35="undrained"),BH104,""))</f>
        <v/>
      </c>
      <c r="CR104" s="409" t="str">
        <f>IF(AND('[1]Multi-Field'!$E$36=[1]Lists!BF104,'[1]Multi-Field'!$F$36="Drained"),BI104,IF(AND('[1]Multi-Field'!$E$36=[1]Lists!BF104,'[1]Multi-Field'!$F$36="undrained"),BH104,""))</f>
        <v/>
      </c>
      <c r="CS104" s="409" t="str">
        <f>IF(AND('[1]Multi-Field'!$E$37=[1]Lists!BF104,'[1]Multi-Field'!$F$37="Drained"),BI104,IF(AND('[1]Multi-Field'!$E$37=[1]Lists!BF104,'[1]Multi-Field'!$F$37="undrained"),BH104,""))</f>
        <v/>
      </c>
      <c r="CT104" s="409" t="str">
        <f>IF(AND('[1]Multi-Field'!$E$38=[1]Lists!BF104,'[1]Multi-Field'!$F$38="Drained"),BI104,IF(AND('[1]Multi-Field'!$E$38=[1]Lists!BF104,'[1]Multi-Field'!$F$38="undrained"),BH104,""))</f>
        <v/>
      </c>
      <c r="CU104" s="409" t="str">
        <f>IF(AND('[1]Multi-Field'!$E$39=[1]Lists!BF104,'[1]Multi-Field'!$F$39="Drained"),BI104,IF(AND('[1]Multi-Field'!$E$39=[1]Lists!BF104,'[1]Multi-Field'!$F$39="undrained"),BH104,""))</f>
        <v/>
      </c>
      <c r="CV104" s="409" t="str">
        <f>IF(AND('[1]Multi-Field'!$E$40=[1]Lists!BF104,'[1]Multi-Field'!$F$40="Drained"),BI104,IF(AND('[1]Multi-Field'!$E$40=[1]Lists!BF104,'[1]Multi-Field'!$F$40="undrained"),BH104,""))</f>
        <v/>
      </c>
      <c r="CW104" s="409" t="str">
        <f>IF(AND('[1]Multi-Field'!$E$41=[1]Lists!BF104,'[1]Multi-Field'!$F$40="Drained"),BI104,IF(AND('[1]Multi-Field'!$E$40=[1]Lists!BF104,'[1]Multi-Field'!$F$40="undrained"),BH104,""))</f>
        <v/>
      </c>
      <c r="CX104" s="409" t="str">
        <f>IF(AND('[1]Multi-Field'!$E$42=[1]Lists!BF104,'[1]Multi-Field'!$F$42="Drained"),BI104,IF(AND('[1]Multi-Field'!$E$42=[1]Lists!BF104,'[1]Multi-Field'!$F$42="undrained"),BH104,""))</f>
        <v/>
      </c>
      <c r="CY104" s="409" t="str">
        <f>IF(AND('[1]Multi-Field'!$E$43=[1]Lists!BF104,'[1]Multi-Field'!$F$43="Drained"),BI104,IF(AND('[1]Multi-Field'!$E$43=[1]Lists!BF104,'[1]Multi-Field'!$F$43="undrained"),BH104,""))</f>
        <v/>
      </c>
      <c r="CZ104" s="409" t="str">
        <f>IF(AND('[1]Multi-Field'!$E$44=[1]Lists!BF104,'[1]Multi-Field'!$F$44="Drained"),BI104,IF(AND('[1]Multi-Field'!$E$44=[1]Lists!BF104,'[1]Multi-Field'!$F$44="undrained"),BH104,""))</f>
        <v/>
      </c>
      <c r="DA104" s="409" t="str">
        <f>IF(AND('[1]Multi-Field'!$E$45=[1]Lists!BF104,'[1]Multi-Field'!$F$45="Drained"),BI104,IF(AND('[1]Multi-Field'!$E$45=[1]Lists!BF104,'[1]Multi-Field'!$F$45="undrained"),BH104,""))</f>
        <v/>
      </c>
      <c r="DB104" s="409" t="str">
        <f>IF(AND('[1]Multi-Field'!$E$46=[1]Lists!BF104,'[1]Multi-Field'!$F$46="Drained"),BI104,IF(AND('[1]Multi-Field'!$E$46=[1]Lists!BF104,'[1]Multi-Field'!$F$46="undrained"),BH104,""))</f>
        <v/>
      </c>
      <c r="DC104" s="409" t="str">
        <f>IF(AND('[1]Multi-Field'!$E$47=[1]Lists!BF104,'[1]Multi-Field'!$F$47="Drained"),BI104,IF(AND('[1]Multi-Field'!$E$47=[1]Lists!BF104,'[1]Multi-Field'!$F$47="undrained"),BH104,""))</f>
        <v/>
      </c>
      <c r="DD104" s="409" t="str">
        <f>IF(AND('[1]Multi-Field'!$E$48=[1]Lists!BF104,'[1]Multi-Field'!$F$48="Drained"),BI104,IF(AND('[1]Multi-Field'!$E$48=[1]Lists!BF104,'[1]Multi-Field'!$F$48="undrained"),BH104,""))</f>
        <v/>
      </c>
      <c r="DE104" s="409" t="str">
        <f>IF(AND('[1]Multi-Field'!$E$49=[1]Lists!BF104,'[1]Multi-Field'!$F$49="Drained"),BI104,IF(AND('[1]Multi-Field'!$E$49=[1]Lists!BF104,'[1]Multi-Field'!$F$9="undrained"),BH104,""))</f>
        <v/>
      </c>
      <c r="DF104" s="409" t="str">
        <f>IF(AND('[1]Multi-Field'!$E$50=[1]Lists!BF104,'[1]Multi-Field'!$F$50="Drained"),BI104,IF(AND('[1]Multi-Field'!$E$50=[1]Lists!BF104,'[1]Multi-Field'!$F$50="undrained"),BH104,""))</f>
        <v/>
      </c>
      <c r="DG104" s="409" t="str">
        <f>IF(AND('[1]Multi-Field'!$E$51=[1]Lists!BF104,'[1]Multi-Field'!$F$51="Drained"),BI104,IF(AND('[1]Multi-Field'!$E$51=[1]Lists!BF104,'[1]Multi-Field'!$F$51="undrained"),BH104,""))</f>
        <v/>
      </c>
      <c r="DH104" s="409" t="str">
        <f>IF(AND('[1]Multi-Field'!$E$52=[1]Lists!BF104,'[1]Multi-Field'!$F$52="Drained"),BI104,IF(AND('[1]Multi-Field'!$E$52=[1]Lists!BF104,'[1]Multi-Field'!$F$52="undrained"),BH104,""))</f>
        <v/>
      </c>
      <c r="DI104" s="409" t="str">
        <f>IF(AND('[1]Multi-Field'!$E$53=[1]Lists!BF104,'[1]Multi-Field'!$F$53="Drained"),BI104,IF(AND('[1]Multi-Field'!$E$53=[1]Lists!BF104,'[1]Multi-Field'!$F$53="undrained"),BH104,""))</f>
        <v/>
      </c>
      <c r="DJ104" s="409" t="str">
        <f>IF(AND('[1]Multi-Field'!$E$54=[1]Lists!BF104,'[1]Multi-Field'!$F$54="Drained"),BI104,IF(AND('[1]Multi-Field'!$E$54=[1]Lists!BF104,'[1]Multi-Field'!$F$54="undrained"),BH104,""))</f>
        <v/>
      </c>
      <c r="DK104" s="409" t="str">
        <f>IF(AND('[1]Multi-Field'!$E$55=[1]Lists!BF104,'[1]Multi-Field'!$F$55="Drained"),BI104,IF(AND('[1]Multi-Field'!$E$55=[1]Lists!BF104,'[1]Multi-Field'!$F$55="undrained"),BH104,""))</f>
        <v/>
      </c>
      <c r="DL104" s="409" t="str">
        <f>IF(AND('[1]Multi-Field'!$E$56=[1]Lists!BF104,'[1]Multi-Field'!$F$56="Drained"),BI104,IF(AND('[1]Multi-Field'!$E$56=[1]Lists!BF104,'[1]Multi-Field'!$F$56="undrained"),BH104,""))</f>
        <v/>
      </c>
      <c r="DM104" s="409" t="str">
        <f>IF(AND('[1]Multi-Field'!$E$57=[1]Lists!BF104,'[1]Multi-Field'!$F$57="Drained"),BI104,IF(AND('[1]Multi-Field'!$E$57=[1]Lists!BF104,'[1]Multi-Field'!$F$57="undrained"),BH104,""))</f>
        <v/>
      </c>
      <c r="DN104" s="409" t="str">
        <f>IF(AND('[1]Multi-Field'!$E$58=[1]Lists!BF104,'[1]Multi-Field'!$F$58="Drained"),BI104,IF(AND('[1]Multi-Field'!$E$58=[1]Lists!BF104,'[1]Multi-Field'!$F$58="undrained"),BH104,""))</f>
        <v/>
      </c>
      <c r="DO104" s="409" t="str">
        <f>IF(AND('[1]Multi-Field'!$E$59=[1]Lists!BF104,'[1]Multi-Field'!$F$59="Drained"),BI104,IF(AND('[1]Multi-Field'!$E$59=[1]Lists!BF104,'[1]Multi-Field'!$F$59="undrained"),BH104,""))</f>
        <v/>
      </c>
      <c r="DP104" s="409" t="str">
        <f>IF(AND('[1]Multi-Field'!$E$60=[1]Lists!BF104,'[1]Multi-Field'!$F$60="Drained"),BI104,IF(AND('[1]Multi-Field'!$E$60=[1]Lists!BF104,'[1]Multi-Field'!$F$60="undrained"),BH104,""))</f>
        <v/>
      </c>
      <c r="DQ104" s="409" t="str">
        <f>IF(AND('[1]Multi-Field'!$E$61=[1]Lists!BF104,'[1]Multi-Field'!$F$61="Drained"),BI104,IF(AND('[1]Multi-Field'!$E$61=[1]Lists!BF104,'[1]Multi-Field'!$F$61="undrained"),BH104,""))</f>
        <v/>
      </c>
      <c r="DR104" s="409" t="str">
        <f>IF(AND('[1]Multi-Field'!$E$62=[1]Lists!BF104,'[1]Multi-Field'!$F$62="Drained"),BI104,IF(AND('[1]Multi-Field'!$E$62=[1]Lists!BF104,'[1]Multi-Field'!$F$62="undrained"),BH104,""))</f>
        <v/>
      </c>
      <c r="DS104" s="409" t="str">
        <f>IF(AND('[1]Multi-Field'!$E$63=[1]Lists!BF104,'[1]Multi-Field'!$F$63="Drained"),BI104,IF(AND('[1]Multi-Field'!$E$63=[1]Lists!BF104,'[1]Multi-Field'!$F$63="undrained"),BH104,""))</f>
        <v/>
      </c>
      <c r="DT104" s="409" t="str">
        <f>IF(AND('[1]Multi-Field'!$E$64=[1]Lists!BF104,'[1]Multi-Field'!$F$64="Drained"),BI104,IF(AND('[1]Multi-Field'!$E$64=[1]Lists!BF104,'[1]Multi-Field'!$F$64="undrained"),BH104,""))</f>
        <v/>
      </c>
      <c r="DU104" s="409" t="str">
        <f>IF(AND('[1]Multi-Field'!$E$65=[1]Lists!BF104,'[1]Multi-Field'!$F$65="Drained"),BI104,IF(AND('[1]Multi-Field'!$E$65=[1]Lists!BF104,'[1]Multi-Field'!$F$65="undrained"),BH104,""))</f>
        <v/>
      </c>
      <c r="DV104" s="409" t="str">
        <f>IF(AND('[1]Multi-Field'!$E$66=[1]Lists!BF104,'[1]Multi-Field'!$F$66="Drained"),BI104,IF(AND('[1]Multi-Field'!$E$66=[1]Lists!BF104,'[1]Multi-Field'!$F$66="undrained"),BH104,""))</f>
        <v/>
      </c>
      <c r="DW104" s="409" t="str">
        <f>IF(AND('[1]Multi-Field'!$E$67=[1]Lists!BF104,'[1]Multi-Field'!$F$67="Drained"),BI104,IF(AND('[1]Multi-Field'!$E$67=[1]Lists!BF104,'[1]Multi-Field'!$F$67="undrained"),BH104,""))</f>
        <v/>
      </c>
      <c r="DX104" s="409" t="str">
        <f>IF(AND('[1]Multi-Field'!$E$68=[1]Lists!BF104,'[1]Multi-Field'!$F$68="Drained"),BI104,IF(AND('[1]Multi-Field'!$E$68=[1]Lists!BF104,'[1]Multi-Field'!$F$68="undrained"),BH104,""))</f>
        <v/>
      </c>
      <c r="DY104" s="409" t="str">
        <f>IF(AND('[1]Multi-Field'!$E$69=[1]Lists!BF104,'[1]Multi-Field'!$F$69="Drained"),BI104,IF(AND('[1]Multi-Field'!$E$69=[1]Lists!BF104,'[1]Multi-Field'!$F$69="undrained"),BH104,""))</f>
        <v/>
      </c>
      <c r="DZ104" s="409" t="str">
        <f>IF(AND('[1]Multi-Field'!$E$70=[1]Lists!BF104,'[1]Multi-Field'!$F$70="Drained"),BI104,IF(AND('[1]Multi-Field'!$E$70=[1]Lists!BF104,'[1]Multi-Field'!$F$70="undrained"),BH104,""))</f>
        <v/>
      </c>
      <c r="EA104" s="409" t="str">
        <f>IF(AND('[1]Multi-Field'!$E$71=[1]Lists!BF104,'[1]Multi-Field'!$F$71="Drained"),BI104,IF(AND('[1]Multi-Field'!$E$71=[1]Lists!BF104,'[1]Multi-Field'!$F$71="undrained"),BH104,""))</f>
        <v/>
      </c>
      <c r="EB104" s="409" t="str">
        <f>IF(AND('[1]Multi-Field'!$E$72=[1]Lists!BF104,'[1]Multi-Field'!$F$72="Drained"),BI104,IF(AND('[1]Multi-Field'!$E$72=[1]Lists!BF104,'[1]Multi-Field'!$F$72="undrained"),BH104,""))</f>
        <v/>
      </c>
      <c r="EC104" s="409" t="str">
        <f>IF(AND('[1]Multi-Field'!$E$73=[1]Lists!BF104,'[1]Multi-Field'!$F$73="Drained"),BI104,IF(AND('[1]Multi-Field'!$E$73=[1]Lists!BF104,'[1]Multi-Field'!$F$73="undrained"),BH104,""))</f>
        <v/>
      </c>
      <c r="ED104" s="409" t="str">
        <f>IF(AND('[1]Multi-Field'!$E$74=[1]Lists!BF104,'[1]Multi-Field'!$F$74="Drained"),BI104,IF(AND('[1]Multi-Field'!$E$74=[1]Lists!BF104,'[1]Multi-Field'!$F$74="undrained"),BH104,""))</f>
        <v/>
      </c>
      <c r="EE104" s="409" t="str">
        <f>IF(AND('[1]Multi-Field'!$E$75=[1]Lists!BF104,'[1]Multi-Field'!$F$75="Drained"),BI104,IF(AND('[1]Multi-Field'!$E$75=[1]Lists!BF104,'[1]Multi-Field'!$F$75="undrained"),BH104,""))</f>
        <v/>
      </c>
      <c r="EF104" s="409" t="str">
        <f>IF(AND('[1]Multi-Field'!$E$76=[1]Lists!BF104,'[1]Multi-Field'!$F$76="Drained"),BI104,IF(AND('[1]Multi-Field'!$E$76=[1]Lists!BF104,'[1]Multi-Field'!$F$6="undrained"),BH104,""))</f>
        <v/>
      </c>
      <c r="EG104" s="409" t="str">
        <f>IF(AND('[1]Multi-Field'!$E$77=[1]Lists!BF104,'[1]Multi-Field'!$F$77="Drained"),BI104,IF(AND('[1]Multi-Field'!$E$77=[1]Lists!BF104,'[1]Multi-Field'!$F$77="undrained"),BH104,""))</f>
        <v/>
      </c>
      <c r="EH104" s="409" t="str">
        <f>IF(AND('[1]Multi-Field'!$E$78=[1]Lists!BF104,'[1]Multi-Field'!$F$78="Drained"),BI104,IF(AND('[1]Multi-Field'!$E$78=[1]Lists!BF104,'[1]Multi-Field'!$F$78="undrained"),BH104,""))</f>
        <v/>
      </c>
      <c r="EI104" s="409" t="str">
        <f>IF(AND('[1]Multi-Field'!$E$79=[1]Lists!BF104,'[1]Multi-Field'!$F$79="Drained"),BI104,IF(AND('[1]Multi-Field'!$E$79=[1]Lists!BF104,'[1]Multi-Field'!$F$79="undrained"),BH104,""))</f>
        <v/>
      </c>
      <c r="EJ104" s="409" t="str">
        <f>IF(AND('[1]Multi-Field'!$E$80=[1]Lists!BF104,'[1]Multi-Field'!$F$80="Drained"),BI104,IF(AND('[1]Multi-Field'!$E$80=[1]Lists!BF104,'[1]Multi-Field'!$F$80="undrained"),BH104,""))</f>
        <v/>
      </c>
      <c r="EK104" s="409" t="str">
        <f>IF(AND('[1]Multi-Field'!$E$81=[1]Lists!BF104,'[1]Multi-Field'!$F$81="Drained"),BI104,IF(AND('[1]Multi-Field'!$E$81=[1]Lists!BF104,'[1]Multi-Field'!$F$81="undrained"),BH104,""))</f>
        <v/>
      </c>
      <c r="EL104" s="409" t="str">
        <f>IF(AND('[1]Multi-Field'!$E$82=[1]Lists!BF104,'[1]Multi-Field'!$F$82="Drained"),BI104,IF(AND('[1]Multi-Field'!$E$82=[1]Lists!BF104,'[1]Multi-Field'!$F$82="undrained"),BH104,""))</f>
        <v/>
      </c>
      <c r="EM104" s="409" t="str">
        <f>IF(AND('[1]Multi-Field'!$E$83=[1]Lists!BF104,'[1]Multi-Field'!$F$83="Drained"),BI104,IF(AND('[1]Multi-Field'!$E$83=[1]Lists!BF104,'[1]Multi-Field'!$F$83="undrained"),BH104,""))</f>
        <v/>
      </c>
      <c r="EN104" s="409" t="str">
        <f>IF(AND('[1]Multi-Field'!$E$84=[1]Lists!BF104,'[1]Multi-Field'!$F$84="Drained"),BI104,IF(AND('[1]Multi-Field'!$E$84=[1]Lists!BF104,'[1]Multi-Field'!$F$84="undrained"),BH104,""))</f>
        <v/>
      </c>
      <c r="EO104" s="409" t="str">
        <f>IF(AND('[1]Multi-Field'!$E$85=[1]Lists!BF104,'[1]Multi-Field'!$F$85="Drained"),BI104,IF(AND('[1]Multi-Field'!$E$85=[1]Lists!BF104,'[1]Multi-Field'!$F$85="undrained"),BH104,""))</f>
        <v/>
      </c>
      <c r="EP104" s="409" t="str">
        <f>IF(AND('[1]Multi-Field'!$E$86=[1]Lists!BF104,'[1]Multi-Field'!$F$86="Drained"),BI104,IF(AND('[1]Multi-Field'!$E$86=[1]Lists!BF104,'[1]Multi-Field'!$F$86="undrained"),BH104,""))</f>
        <v/>
      </c>
      <c r="EQ104" s="409" t="str">
        <f>IF(AND('[1]Multi-Field'!$E$87=[1]Lists!BF104,'[1]Multi-Field'!$F$87="Drained"),BI104,IF(AND('[1]Multi-Field'!$E$87=[1]Lists!BF104,'[1]Multi-Field'!$F$87="undrained"),BH104,""))</f>
        <v/>
      </c>
      <c r="ER104" s="409" t="str">
        <f>IF(AND('[1]Multi-Field'!$E$88=[1]Lists!BF104,'[1]Multi-Field'!$F$88="Drained"),BI104,IF(AND('[1]Multi-Field'!$E$88=[1]Lists!BF104,'[1]Multi-Field'!$F$88="undrained"),BH104,""))</f>
        <v/>
      </c>
      <c r="ES104" s="409" t="str">
        <f>IF(AND('[1]Multi-Field'!$E$89=[1]Lists!BF104,'[1]Multi-Field'!$F$89="Drained"),BI104,IF(AND('[1]Multi-Field'!$E$89=[1]Lists!BF104,'[1]Multi-Field'!$F$89="undrained"),BH104,""))</f>
        <v/>
      </c>
      <c r="ET104" s="409" t="str">
        <f>IF(AND('[1]Multi-Field'!$E$90=[1]Lists!BF104,'[1]Multi-Field'!$F$90="Drained"),BI104,IF(AND('[1]Multi-Field'!$E$90=[1]Lists!BF104,'[1]Multi-Field'!$F$90="undrained"),BH104,""))</f>
        <v/>
      </c>
      <c r="EU104" s="409" t="str">
        <f>IF(AND('[1]Multi-Field'!$E$91=[1]Lists!BF104,'[1]Multi-Field'!$F$91="Drained"),BI104,IF(AND('[1]Multi-Field'!$E$91=[1]Lists!BF104,'[1]Multi-Field'!$F$91="undrained"),BH104,""))</f>
        <v/>
      </c>
      <c r="EV104" s="409" t="str">
        <f>IF(AND('[1]Multi-Field'!$E$92=[1]Lists!BF104,'[1]Multi-Field'!$F$92="Drained"),BI104,IF(AND('[1]Multi-Field'!$E$92=[1]Lists!BF104,'[1]Multi-Field'!$F$92="undrained"),BH104,""))</f>
        <v/>
      </c>
      <c r="EW104" s="409" t="str">
        <f>IF(AND('[1]Multi-Field'!$E$93=[1]Lists!BF104,'[1]Multi-Field'!$F$93="Drained"),BI104,IF(AND('[1]Multi-Field'!$E$93=[1]Lists!BF104,'[1]Multi-Field'!$F$93="undrained"),BH104,""))</f>
        <v/>
      </c>
      <c r="EX104" s="409" t="str">
        <f>IF(AND('[1]Multi-Field'!$E$94=[1]Lists!BF104,'[1]Multi-Field'!$F$94="Drained"),BI104,IF(AND('[1]Multi-Field'!$E$94=[1]Lists!BF104,'[1]Multi-Field'!$F$94="undrained"),BH104,""))</f>
        <v/>
      </c>
      <c r="EY104" s="409" t="str">
        <f>IF(AND('[1]Multi-Field'!$E$95=[1]Lists!BF104,'[1]Multi-Field'!$F$95="Drained"),BI104,IF(AND('[1]Multi-Field'!$E$95=[1]Lists!BF104,'[1]Multi-Field'!$F$95="undrained"),BH104,""))</f>
        <v/>
      </c>
      <c r="EZ104" s="409" t="str">
        <f>IF(AND('[1]Multi-Field'!$E$96=[1]Lists!BF104,'[1]Multi-Field'!$F$96="Drained"),BI104,IF(AND('[1]Multi-Field'!$E$96=[1]Lists!BF104,'[1]Multi-Field'!$F$96="undrained"),BH104,""))</f>
        <v/>
      </c>
      <c r="FA104" s="409" t="str">
        <f>IF(AND('[1]Multi-Field'!$E$97=[1]Lists!BF104,'[1]Multi-Field'!$F$97="Drained"),BI104,IF(AND('[1]Multi-Field'!$E$97=[1]Lists!BF104,'[1]Multi-Field'!$F$97="undrained"),BH104,""))</f>
        <v/>
      </c>
      <c r="FB104" s="409" t="str">
        <f>IF(AND('[1]Multi-Field'!$E$98=[1]Lists!BF104,'[1]Multi-Field'!$F$98="Drained"),BI104,IF(AND('[1]Multi-Field'!$E$98=[1]Lists!BF104,'[1]Multi-Field'!$F$98="undrained"),BH104,""))</f>
        <v/>
      </c>
      <c r="FC104" s="409" t="str">
        <f>IF(AND('[1]Multi-Field'!$E$99=[1]Lists!BF104,'[1]Multi-Field'!$F$99="Drained"),BI104,IF(AND('[1]Multi-Field'!$E$99=[1]Lists!BF104,'[1]Multi-Field'!$F$99="undrained"),BH104,""))</f>
        <v/>
      </c>
      <c r="FD104" s="409" t="str">
        <f>IF(AND('[1]Multi-Field'!$E$100=[1]Lists!BF104,'[1]Multi-Field'!$F$100="Drained"),BI104,IF(AND('[1]Multi-Field'!$E$100=[1]Lists!BF104,'[1]Multi-Field'!$F$100="undrained"),BH104,""))</f>
        <v/>
      </c>
      <c r="FE104" s="409" t="str">
        <f>IF(AND('[1]Multi-Field'!$E$101=[1]Lists!BF104,'[1]Multi-Field'!$F$101="Drained"),BI104,IF(AND('[1]Multi-Field'!$E$101=[1]Lists!BF104,'[1]Multi-Field'!$F$101="undrained"),BH104,""))</f>
        <v/>
      </c>
      <c r="FF104" s="409" t="str">
        <f>IF(AND('[1]Multi-Field'!$E$102=[1]Lists!BF104,'[1]Multi-Field'!$F$102="Drained"),BI104,IF(AND('[1]Multi-Field'!$E$102=[1]Lists!BF104,'[1]Multi-Field'!$F$102="undrained"),BH104,""))</f>
        <v/>
      </c>
      <c r="FG104" s="409" t="str">
        <f>IF(AND('[1]Multi-Field'!$E$103=[1]Lists!BF104,'[1]Multi-Field'!$F$103="Drained"),BI104,IF(AND('[1]Multi-Field'!$E$103=[1]Lists!BF104,'[1]Multi-Field'!$F$103="undrained"),BH104,""))</f>
        <v/>
      </c>
      <c r="FH104" s="409" t="str">
        <f>IF(AND('[1]Multi-Field'!$E$104=[1]Lists!BF104,'[1]Multi-Field'!$F$104="Drained"),BI104,IF(AND('[1]Multi-Field'!$E$104=[1]Lists!BF104,'[1]Multi-Field'!$F$104="undrained"),BH104,""))</f>
        <v/>
      </c>
      <c r="FI104" s="409">
        <f>IF(AND('[1]Multi-Field'!$E$105=[1]Lists!BF104,'[1]Multi-Field'!$F$105="Drained"),BI104,IF(AND('[1]Multi-Field'!$E$105=[1]Lists!BF104,'[1]Multi-Field'!$F$105="undrained"),BH104,""))</f>
        <v>3</v>
      </c>
      <c r="FJ104" s="409" t="str">
        <f>IF(AND('[1]Multi-Field'!$E$106=[1]Lists!BF104,'[1]Multi-Field'!$F$106="Drained"),BI104,IF(AND('[1]Multi-Field'!$E$106=[1]Lists!BF104,'[1]Multi-Field'!$F$106="undrained"),BH104,""))</f>
        <v/>
      </c>
      <c r="FK104" s="409" t="str">
        <f>IF(AND('[1]Multi-Field'!$E$107=[1]Lists!BF104,'[1]Multi-Field'!$F$107="Drained"),BI104,IF(AND('[1]Multi-Field'!$E$107=[1]Lists!BF104,'[1]Multi-Field'!$F$107="undrained"),BH104,""))</f>
        <v/>
      </c>
      <c r="FL104" s="409" t="str">
        <f>IF(AND('[1]Multi-Field'!$E$108=[1]Lists!BF104,'[1]Multi-Field'!$F$108="Drained"),BI104,IF(AND('[1]Multi-Field'!$E$108=[1]Lists!BF104,'[1]Multi-Field'!$F$108="undrained"),BH104,""))</f>
        <v/>
      </c>
      <c r="FM104" s="409" t="str">
        <f>IF(AND('[1]Multi-Field'!$E$109=[1]Lists!BF104,'[1]Multi-Field'!$F$109="Drained"),BI104,IF(AND('[1]Multi-Field'!$E$109=[1]Lists!BF104,'[1]Multi-Field'!$F$109="undrained"),BH104,""))</f>
        <v/>
      </c>
      <c r="FN104" s="409" t="str">
        <f>IF(AND('[1]Multi-Field'!$E$110=[1]Lists!BF104,'[1]Multi-Field'!$F$110="Drained"),BI104,IF(AND('[1]Multi-Field'!$E$110=[1]Lists!BF104,'[1]Multi-Field'!$F$110="undrained"),BH104,""))</f>
        <v/>
      </c>
      <c r="FO104" s="409" t="str">
        <f>IF(AND('[1]Multi-Field'!$E$111=[1]Lists!BF104,'[1]Multi-Field'!$F$111="Drained"),BI104,IF(AND('[1]Multi-Field'!$E$111=[1]Lists!BF104,'[1]Multi-Field'!$F$111="undrained"),BH104,""))</f>
        <v/>
      </c>
      <c r="FP104" s="409" t="str">
        <f>IF(AND('[1]Multi-Field'!$E$112=[1]Lists!BF104,'[1]Multi-Field'!$F$112="Drained"),BI104,IF(AND('[1]Multi-Field'!$E$112=[1]Lists!BF104,'[1]Multi-Field'!$F$112="undrained"),BH104,""))</f>
        <v/>
      </c>
      <c r="FQ104" s="409" t="str">
        <f>IF(AND('[1]Multi-Field'!$E$113=[1]Lists!BF104,'[1]Multi-Field'!$F$113="Drained"),BI104,IF(AND('[1]Multi-Field'!$E$113=[1]Lists!BF104,'[1]Multi-Field'!$F$113="undrained"),BH104,""))</f>
        <v/>
      </c>
      <c r="FR104" s="409" t="str">
        <f>IF(AND('[1]Multi-Field'!$E$114=[1]Lists!BF104,'[1]Multi-Field'!$F$114="Drained"),BI104,IF(AND('[1]Multi-Field'!$E$114=[1]Lists!BF104,'[1]Multi-Field'!$F$114="undrained"),BH104,""))</f>
        <v/>
      </c>
      <c r="FS104" s="409" t="str">
        <f>IF(AND('[1]Multi-Field'!$E$115=[1]Lists!BF104,'[1]Multi-Field'!$F$115="Drained"),BI104,IF(AND('[1]Multi-Field'!$E$115=[1]Lists!BF104,'[1]Multi-Field'!$F$115="undrained"),BH104,""))</f>
        <v/>
      </c>
      <c r="FT104" s="409" t="str">
        <f>IF(AND('[1]Multi-Field'!$E$116=[1]Lists!BF104,'[1]Multi-Field'!$F$116="Drained"),BI104,IF(AND('[1]Multi-Field'!$E$116=[1]Lists!BF104,'[1]Multi-Field'!$F$116="undrained"),BH104,""))</f>
        <v/>
      </c>
      <c r="FU104" s="409" t="str">
        <f>IF(AND('[1]Multi-Field'!$E$117=[1]Lists!BF104,'[1]Multi-Field'!$F$117="Drained"),BI104,IF(AND('[1]Multi-Field'!$E$117=[1]Lists!BF104,'[1]Multi-Field'!$F$117="undrained"),BH104,""))</f>
        <v/>
      </c>
      <c r="FV104" s="409" t="str">
        <f>IF(AND('[1]Multi-Field'!$E$118=[1]Lists!BF104,'[1]Multi-Field'!$F$118="Drained"),BI104,IF(AND('[1]Multi-Field'!$E$118=[1]Lists!BF104,'[1]Multi-Field'!$F$118="undrained"),BH104,""))</f>
        <v/>
      </c>
      <c r="FW104" s="409" t="str">
        <f>IF(AND('[1]Multi-Field'!$E$119=[1]Lists!BF104,'[1]Multi-Field'!$F$119="Drained"),BI104,IF(AND('[1]Multi-Field'!$E$119=[1]Lists!BF104,'[1]Multi-Field'!$F$119="undrained"),BH104,""))</f>
        <v/>
      </c>
      <c r="FX104" s="409" t="str">
        <f>IF(AND('[1]Multi-Field'!$E$120=[1]Lists!BF104,'[1]Multi-Field'!$F$120="Drained"),BI104,IF(AND('[1]Multi-Field'!$E$120=[1]Lists!BF104,'[1]Multi-Field'!$F$120="undrained"),BH104,""))</f>
        <v/>
      </c>
      <c r="FZ104" t="s">
        <v>888</v>
      </c>
      <c r="GC104" s="4">
        <f>'[1]Multi-Field'!B102</f>
        <v>0</v>
      </c>
      <c r="GD104" s="73" t="str">
        <f>IF(OR('[1]Multi-Field'!Q102=$FZ$43,'[1]Multi-Field'!Q102=$FZ$44),'[1]Multi-Field'!BS102,"")</f>
        <v/>
      </c>
      <c r="GE104" s="4" t="str">
        <f>IF(AND(OR('[1]Multi-Field'!Q102=$FZ$86,'[1]Multi-Field'!Q102=$FZ$94,'[1]Multi-Field'!Q102=$FZ$87,'[1]Multi-Field'!Q102=[1]Lists!$FZ$93,'[1]Multi-Field'!Q102=$FZ$59),'[1]Multi-Field'!BS102&gt;50),'[1]Multi-Field'!BS102*0.8,IF(AND(OR('[1]Multi-Field'!Q102=$FZ$86,'[1]Multi-Field'!Q102=$FZ$94,'[1]Multi-Field'!Q102=$FZ$87,'[1]Multi-Field'!Q102=[1]Lists!$FZ$93,'[1]Multi-Field'!Q102=[1]Lists!$FZ$59),'[1]Multi-Field'!BS102&lt;50),'[1]Multi-Field'!BS102,""))</f>
        <v/>
      </c>
      <c r="GF104" s="4" t="str">
        <f>IF(OR('[1]Multi-Field'!Q102=[1]Lists!$FZ$7,'[1]Multi-Field'!Q102=[1]Lists!$FZ$5,'[1]Multi-Field'!Q102=[1]Lists!$FZ$24,'[1]Multi-Field'!Q102=[1]Lists!$FZ$10,'[1]Multi-Field'!Q102=[1]Lists!$FZ$8, '[1]Multi-Field'!Q102=[1]Lists!$FZ$25, '[1]Multi-Field'!Q102=[1]Lists!$FZ$23, '[1]Multi-Field'!Q102= [1]Lists!$FZ$47, '[1]Multi-Field'!Q102=[1]Lists!$FZ$49, '[1]Multi-Field'!Q102=[1]Lists!$FZ$48,'[1]Multi-Field'!Q102=[1]Lists!$FZ$3, '[1]Multi-Field'!Q102=[1]Lists!$FZ$14,'[1]Multi-Field'!Q102=[1]Lists!$FZ$36, '[1]Multi-Field'!Q102=[1]Lists!$FZ$41,'[1]Multi-Field'!Q102=[1]Lists!$FZ$42),0,"")</f>
        <v/>
      </c>
      <c r="GG104" s="4" t="str">
        <f>IF(OR('[1]Multi-Field'!Q102=[1]Lists!$FZ$6,'[1]Multi-Field'!Q102=[1]Lists!$FZ$4, '[1]Multi-Field'!Q131=[1]Lists!$FZ$11, '[1]Multi-Field'!Q102=[1]Lists!$FZ$1),100*IF('[1]Multi-Field'!U102=onepercent,0.75,IF('[1]Multi-Field'!U102=onetotwentyfivepercent,0.4,IF(OR('[1]Multi-Field'!U102=twentysixtofiftypercent,'[1]Multi-Field'!U102=greaterthanfiftypercent),0,""))),"")</f>
        <v/>
      </c>
      <c r="GH104" s="4" t="str">
        <f>IF(OR('[1]Multi-Field'!Q102=[1]Lists!$FZ$53,'[1]Multi-Field'!Q102=[1]Lists!$FZ$55), 50,IF('[1]Multi-Field'!Q102=[1]Lists!$FZ$54,225,IF('[1]Multi-Field'!Q102=[1]Lists!$FZ$56,75,"")))</f>
        <v/>
      </c>
      <c r="GI104" s="4" t="e">
        <f>#VALUE!</f>
        <v>#VALUE!</v>
      </c>
      <c r="GJ104" s="4" t="e">
        <f>#VALUE!</f>
        <v>#VALUE!</v>
      </c>
      <c r="GK104" s="4" t="str">
        <f>IF('[1]Multi-Field'!Q102=[1]Lists!$FZ$95,'[1]Multi-Field'!BS102*0.66,"")</f>
        <v/>
      </c>
      <c r="GM104" s="4" t="str">
        <f>IF(OR('[1]Multi-Field'!Q102=[1]Lists!$FZ$26,'[1]Multi-Field'!Q102=[1]Lists!$FZ$84),20,"")</f>
        <v/>
      </c>
      <c r="GN104" s="4" t="str">
        <f>IF(OR('[1]Multi-Field'!Q102=[1]Lists!$FZ$88,'[1]Multi-Field'!Q102=[1]Lists!$FZ$57),0,"")</f>
        <v/>
      </c>
      <c r="GO104" s="4" t="str">
        <f>IF(OR('[1]Multi-Field'!Q102=[1]Lists!$FZ$69,'[1]Multi-Field'!Q102=[1]Lists!$FZ$71,'[1]Multi-Field'!Q102=[1]Lists!$FZ$105),50,"")</f>
        <v/>
      </c>
      <c r="GP104" s="4" t="str">
        <f>IF(OR('[1]Multi-Field'!Q102=[1]Lists!$FZ$75,'[1]Multi-Field'!Q102=[1]Lists!$FZ$70),75,"")</f>
        <v/>
      </c>
      <c r="GQ104" s="4">
        <f>IF('[1]Multi-Field'!Q102=[1]Lists!$FZ$72,150,"")</f>
        <v>150</v>
      </c>
      <c r="GR104" s="4" t="str">
        <f>IF(OR('[1]Multi-Field'!Q102=[1]Lists!$FZ$74,'[1]Multi-Field'!Q102=[1]Lists!$FZ$73),40,"")</f>
        <v/>
      </c>
      <c r="GS104" s="4" t="str">
        <f>IF('[1]Multi-Field'!Q102=[1]Lists!$FZ$99,80,"")</f>
        <v/>
      </c>
      <c r="GT104" s="4" t="str">
        <f>IF('[1]Multi-Field'!Q102=[1]Lists!$FZ$106,70,"")</f>
        <v/>
      </c>
      <c r="GU104" s="4" t="e">
        <f t="shared" si="16"/>
        <v>#VALUE!</v>
      </c>
    </row>
    <row r="105" spans="1:203" ht="13.5" customHeight="1">
      <c r="A105" s="7" t="s">
        <v>192</v>
      </c>
      <c r="B105" s="7"/>
      <c r="C105" s="7"/>
      <c r="D105" s="8">
        <v>75</v>
      </c>
      <c r="E105" s="8">
        <f t="shared" si="12"/>
        <v>75</v>
      </c>
      <c r="F105" s="8">
        <f t="shared" si="13"/>
        <v>75</v>
      </c>
      <c r="G105" s="8">
        <v>75</v>
      </c>
      <c r="H105" s="8">
        <v>65</v>
      </c>
      <c r="I105" s="8">
        <f t="shared" si="17"/>
        <v>65</v>
      </c>
      <c r="J105" s="8">
        <f t="shared" si="18"/>
        <v>65</v>
      </c>
      <c r="K105" s="8">
        <v>65</v>
      </c>
      <c r="L105" s="8">
        <v>130</v>
      </c>
      <c r="M105" s="8">
        <f t="shared" si="14"/>
        <v>130</v>
      </c>
      <c r="N105" s="8">
        <f t="shared" si="15"/>
        <v>130</v>
      </c>
      <c r="O105" s="8">
        <v>130</v>
      </c>
      <c r="P105" s="391">
        <v>80</v>
      </c>
      <c r="Q105" s="394"/>
      <c r="R105" s="395" t="b">
        <f>IF(OR('Multi-Field'!AA82=Lists!$AC$42,'Multi-Field'!AA82=Lists!$AC$43),IF('Multi-Field'!Z82="x",(IF('Multi-Field'!AC82=Lists!$Q$11,Lists!$R$11,IF('Multi-Field'!AC82=Lists!$Q$12,Lists!$R$12,IF('Multi-Field'!AC82=Lists!$Q$13,Lists!$R$13,IF('Multi-Field'!AC82=Lists!$Q$14,Lists!$R$14))))),IF('Multi-Field'!X82="x",(IF('Multi-Field'!AC82=Lists!$Q$11,Lists!$S$11,IF('Multi-Field'!AC82=Lists!$Q$12,Lists!$S$12,IF('Multi-Field'!AC82=Lists!$Q$13,Lists!$S$13,IF('Multi-Field'!AC82=Lists!$Q$14,Lists!$S$14))))),IF('Multi-Field'!V82="x",(IF('Multi-Field'!AC82=Lists!$Q$11,Lists!$T$11,IF('Multi-Field'!AC82=Lists!$Q$12,Lists!$T$12,IF('Multi-Field'!AC82=Lists!$Q$13,Lists!$T$13,IF('Multi-Field'!AC82=Lists!$Q$14,Lists!$T$14))))),0))))</f>
        <v>0</v>
      </c>
      <c r="S105" s="395" t="str">
        <f t="shared" si="26"/>
        <v/>
      </c>
      <c r="T105" s="395"/>
      <c r="U105" s="396"/>
      <c r="V105" s="383">
        <f>IF(OR('Multi-Field'!AI91=$U$4,'Multi-Field'!AI91=$U$5,'Multi-Field'!AI91=$U$6,'Multi-Field'!AI91=$U$7,'Multi-Field'!AI91=$U$8,'Multi-Field'!AI91=$U$9),(IF('Multi-Field'!AJ91=$V$2,100,IF('Multi-Field'!AJ91=$V$3,65,IF('Multi-Field'!AJ91=$V$4,53,IF('Multi-Field'!AJ91=$V$5,41,IF('Multi-Field'!AJ91=$V$6,23,IF('Multi-Field'!AJ91=$V$7,0,0))))))),0)</f>
        <v>0</v>
      </c>
      <c r="W105" s="383" t="str">
        <f>IF(AND(OR('Multi-Field'!AF91=$S$3,'Multi-Field'!AF91=S93,'Multi-Field'!AF91=$S$7),'Multi-Field'!AN91&lt;18,'Multi-Field'!AN91&gt;0),35,IF('Multi-Field'!AF91=$S$4,55,IF(AND('Multi-Field'!AF91=$S$6,'Multi-Field'!AN91&lt;18),30,IF(AND('Multi-Field'!AN91&gt;17,OR('Multi-Field'!AF91=$S$3,'Multi-Field'!AF91=$S$5,'Multi-Field'!AF91= $S$6,'Multi-Field'!AF91=$S$7)),25,"0"))))</f>
        <v>0</v>
      </c>
      <c r="X105" s="383">
        <f>IF(OR('Multi-Field'!BA91=$U$4,'Multi-Field'!BA91=$U$5,'Multi-Field'!BA91=$U$6,'Multi-Field'!BA91=U95,'Multi-Field'!BA91=$U$8,'Multi-Field'!BA91=$U$9),(IF('Multi-Field'!BB91=$V$2,100,IF('Multi-Field'!BB91=$V$3,65,IF('Multi-Field'!BB91=$V$4,53,IF('Multi-Field'!BB91=$V$5,41,IF('Multi-Field'!BB91=$V$6,23,IF('Multi-Field'!BB91=$V$7,0,0))))))),0)</f>
        <v>0</v>
      </c>
      <c r="Y105" s="383" t="str">
        <f>IF(AND(OR('Multi-Field'!AX91=$S$3,'Multi-Field'!AX91=$S$5,'Multi-Field'!AX91=$S$7),'Multi-Field'!BF91&lt;18),35,IF('Multi-Field'!AX91=$S$4,55,IF(AND('Multi-Field'!AX91=$S$6,'Multi-Field'!BF91&lt;18),30,IF(AND('Multi-Field'!BF91&gt;17,OR('Multi-Field'!AX91=$S$3,'Multi-Field'!AX91=$S$5,'Multi-Field'!AX91=$S$6,'Multi-Field'!AX91=$S$7)),25,"0"))))</f>
        <v>0</v>
      </c>
      <c r="Z105" s="383">
        <v>89</v>
      </c>
      <c r="AC105" t="s">
        <v>890</v>
      </c>
      <c r="AI105" s="384">
        <f>'[1]Multi-Field'!B101</f>
        <v>0</v>
      </c>
      <c r="AJ105" s="385" t="e">
        <f>#VALUE!</f>
        <v>#VALUE!</v>
      </c>
      <c r="AK105" s="385" t="e">
        <f>#VALUE!</f>
        <v>#VALUE!</v>
      </c>
      <c r="AL105" s="385" t="e">
        <f>IF(AK105="","",IF('[1]Multi-Field'!AU101=20,10,IF(AK105-30&lt;0,0,AK105-30)))</f>
        <v>#VALUE!</v>
      </c>
      <c r="AM105" s="385" t="e">
        <f>#VALUE!</f>
        <v>#VALUE!</v>
      </c>
      <c r="AN105" s="385" t="e">
        <f t="shared" si="23"/>
        <v>#VALUE!</v>
      </c>
      <c r="AO105" s="385" t="e">
        <f>#VALUE!</f>
        <v>#VALUE!</v>
      </c>
      <c r="AP105" s="385" t="e">
        <f>#VALUE!</f>
        <v>#VALUE!</v>
      </c>
      <c r="AQ105" s="385" t="e">
        <f>#VALUE!</f>
        <v>#VALUE!</v>
      </c>
      <c r="AR105" s="385" t="e">
        <f>#VALUE!</f>
        <v>#VALUE!</v>
      </c>
      <c r="AS105" s="385" t="e">
        <f>IF(AR105="","",IF('[1]Multi-Field'!AU101&gt;9,0,AR105-15))</f>
        <v>#VALUE!</v>
      </c>
      <c r="AT105" s="385" t="e">
        <f>#VALUE!</f>
        <v>#VALUE!</v>
      </c>
      <c r="AU105" s="385" t="e">
        <f>#VALUE!</f>
        <v>#VALUE!</v>
      </c>
      <c r="AV105" s="385" t="e">
        <f>IF(AU105="","",IF('[1]Multi-Field'!AU101=9&gt;9,0,AU105-35))</f>
        <v>#VALUE!</v>
      </c>
      <c r="AW105" s="385" t="e">
        <f>#VALUE!</f>
        <v>#VALUE!</v>
      </c>
      <c r="AX105" s="385" t="e">
        <f t="shared" si="24"/>
        <v>#VALUE!</v>
      </c>
      <c r="AY105" s="385" t="str">
        <f>IF('[1]Multi-Field'!AU101="","",IF('[1]Multi-Field'!AU101&lt;1,100,IF('[1]Multi-Field'!AU101=1,75,IF('[1]Multi-Field'!AU101=2,50,IF('[1]Multi-Field'!AU101=3,25,IF('[1]Multi-Field'!AU101&gt;3,0,""))))))</f>
        <v/>
      </c>
      <c r="AZ105" s="385" t="str">
        <f t="shared" si="25"/>
        <v/>
      </c>
      <c r="BA105" s="385" t="e">
        <f>#VALUE!</f>
        <v>#VALUE!</v>
      </c>
      <c r="BB105" s="385" t="e">
        <f>IF(BA105="","",IF(AND('[1]Multi-Field'!AU101&lt;40,'[1]Multi-Field'!AU101&gt;9),40,IF('[1]Multi-Field'!AU101&gt;39,0,BA105+5)))</f>
        <v>#VALUE!</v>
      </c>
      <c r="BC105" s="386" t="e">
        <f t="shared" si="22"/>
        <v>#VALUE!</v>
      </c>
      <c r="BD105" s="283">
        <v>0.15</v>
      </c>
      <c r="BE105" s="283">
        <v>0.34</v>
      </c>
      <c r="BF105" s="407" t="s">
        <v>1276</v>
      </c>
      <c r="BG105" s="408">
        <v>4</v>
      </c>
      <c r="BH105" s="408">
        <v>5.5</v>
      </c>
      <c r="BI105" s="408">
        <v>5.5</v>
      </c>
      <c r="BJ105" s="409" t="e">
        <f>IF(AND('[1]Single Field'!#REF!=[1]Lists!BF105,'[1]Single Field'!#REF!="Drained"),"x",IF(AND('[1]Single Field'!#REF!=[1]Lists!BF105,'[1]Single Field'!#REF!="Undrained"),O,""))</f>
        <v>#REF!</v>
      </c>
      <c r="BK105" s="409" t="str">
        <f>IF(AND('[1]Multi-Field'!$E$3=[1]Lists!BF105,'[1]Multi-Field'!$F$3="Drained"),BI105,IF(AND('[1]Multi-Field'!$E$3=BF105,'[1]Multi-Field'!$F$3="undrained"),BH105,""))</f>
        <v/>
      </c>
      <c r="BL105" s="409" t="str">
        <f>IF(AND('[1]Multi-Field'!$E$4=BF105,'[1]Multi-Field'!$F$4="Drained"),BI105,IF(AND('[1]Multi-Field'!$E$4=BF105,'[1]Multi-Field'!$F$4="undrained"),BH105,""))</f>
        <v/>
      </c>
      <c r="BM105" s="409" t="str">
        <f>IF(AND('[1]Multi-Field'!$E$5=BF105,'[1]Multi-Field'!$F$5="Drained"),BI105,IF(AND('[1]Multi-Field'!$E$5=BF105,'[1]Multi-Field'!$F$5="undrained"),BH105,""))</f>
        <v/>
      </c>
      <c r="BN105" s="409" t="str">
        <f>IF(AND('[1]Multi-Field'!$E$6=BF105,'[1]Multi-Field'!$F$6="Drained"),BI105,IF(AND('[1]Multi-Field'!$E$6=BF105,'[1]Multi-Field'!$F$6="undrained"),BH105,""))</f>
        <v/>
      </c>
      <c r="BO105" s="409" t="str">
        <f>IF(AND('[1]Multi-Field'!$E$7=BF105,'[1]Multi-Field'!$F$7="Drained"),BI105,IF(AND('[1]Multi-Field'!$E$7=BF105,'[1]Multi-Field'!$F$7="undrained"),BH105,""))</f>
        <v/>
      </c>
      <c r="BP105" s="409" t="str">
        <f>IF(AND('[1]Multi-Field'!$E$8=BF105,'[1]Multi-Field'!$F$8="Drained"),BI105,IF(AND('[1]Multi-Field'!$E$8=BF105,'[1]Multi-Field'!$F$8="undrained"),BH105,""))</f>
        <v/>
      </c>
      <c r="BQ105" s="409" t="str">
        <f>IF(AND('[1]Multi-Field'!$E$9=BF105,'[1]Multi-Field'!$F$9="Drained"),BI105,IF(AND('[1]Multi-Field'!$E$9=BF105,'[1]Multi-Field'!$F$9="undrained"),BH105,""))</f>
        <v/>
      </c>
      <c r="BR105" s="409" t="str">
        <f>IF(AND('[1]Multi-Field'!$E$10=BF105,'[1]Multi-Field'!$F$10="Drained"),BI105,IF(AND('[1]Multi-Field'!$E$10=BF105,'[1]Multi-Field'!$F$10="undrained"),BH105,""))</f>
        <v/>
      </c>
      <c r="BS105" s="409" t="str">
        <f>IF(AND('[1]Multi-Field'!$E$11=BF105,'[1]Multi-Field'!$F$11="Drained"),BI105,IF(AND('[1]Multi-Field'!$E$11=BF105,'[1]Multi-Field'!$F$11="undrained"),BH105,""))</f>
        <v/>
      </c>
      <c r="BT105" s="409" t="str">
        <f>IF(AND('[1]Multi-Field'!$E$12=BF105,'[1]Multi-Field'!$F$12="Drained"),BI105,IF(AND('[1]Multi-Field'!$E$12=BF105,'[1]Multi-Field'!$F$12="undrained"),BH105,""))</f>
        <v/>
      </c>
      <c r="BU105" s="409" t="str">
        <f>IF(AND('[1]Multi-Field'!$E$13=BF105,'[1]Multi-Field'!$F$13="Drained"),BI105,IF(AND('[1]Multi-Field'!$E$3=BF105,'[1]Multi-Field'!$F$13="undrained"),BH105,""))</f>
        <v/>
      </c>
      <c r="BV105" s="409" t="str">
        <f>IF(AND('[1]Multi-Field'!$E$14=BF105,'[1]Multi-Field'!$F$14="Drained"),BI105,IF(AND('[1]Multi-Field'!$E$14=BF105,'[1]Multi-Field'!$F$14="undrained"),BH105,""))</f>
        <v/>
      </c>
      <c r="BW105" s="409" t="str">
        <f>IF(AND('[1]Multi-Field'!$E$15=BF105,'[1]Multi-Field'!$F$15="Drained"),BI105,IF(AND('[1]Multi-Field'!$E$15=BF105,'[1]Multi-Field'!$F$15="undrained"),BH105,""))</f>
        <v/>
      </c>
      <c r="BX105" s="409" t="str">
        <f>IF(AND('[1]Multi-Field'!$E$16=[1]Lists!BF105,'[1]Multi-Field'!$F$16="Drained"),BI105,IF(AND('[1]Multi-Field'!$E$16=[1]Lists!BF105,'[1]Multi-Field'!$F$16="undrained"),BH105,""))</f>
        <v/>
      </c>
      <c r="BY105" s="409" t="str">
        <f>IF(AND('[1]Multi-Field'!$E$17=[1]Lists!BF105,'[1]Multi-Field'!$F$17="Drained"),BI105,IF(AND('[1]Multi-Field'!$E$17=[1]Lists!BF105,'[1]Multi-Field'!$F$17="undrained"),BH105,""))</f>
        <v/>
      </c>
      <c r="BZ105" s="409" t="str">
        <f>IF(AND('[1]Multi-Field'!$E$18=[1]Lists!BF105,'[1]Multi-Field'!$F$18="Drained"),BI105,IF(AND('[1]Multi-Field'!$E$18=[1]Lists!BF105,'[1]Multi-Field'!$F$18="undrained"),BH105,""))</f>
        <v/>
      </c>
      <c r="CA105" s="409" t="str">
        <f>IF(AND('[1]Multi-Field'!$E$19=[1]Lists!BF105,'[1]Multi-Field'!$F$19="Drained"),BI105,IF(AND('[1]Multi-Field'!$E$19=[1]Lists!BF105,'[1]Multi-Field'!$F$19="undrained"),BH105,""))</f>
        <v/>
      </c>
      <c r="CB105" s="409" t="str">
        <f>IF(AND('[1]Multi-Field'!$E$20=[1]Lists!BF105,'[1]Multi-Field'!$F$20="Drained"),BI105,IF(AND('[1]Multi-Field'!$E$20=[1]Lists!BF105,'[1]Multi-Field'!$F$20="undrained"),BH105,""))</f>
        <v/>
      </c>
      <c r="CC105" s="409" t="str">
        <f>IF(AND('[1]Multi-Field'!$E$21=[1]Lists!BF105,'[1]Multi-Field'!$F$21="Drained"),BI105,IF(AND('[1]Multi-Field'!$E$21=[1]Lists!BF105,'[1]Multi-Field'!$F$21="undrained"),BH105,""))</f>
        <v/>
      </c>
      <c r="CD105" s="409" t="str">
        <f>IF(AND('[1]Multi-Field'!$E$22=[1]Lists!BF105,'[1]Multi-Field'!$F$22="Drained"),BI105,IF(AND('[1]Multi-Field'!$E$22=[1]Lists!BF105,'[1]Multi-Field'!$F$22="undrained"),BH105,""))</f>
        <v/>
      </c>
      <c r="CE105" s="409" t="str">
        <f>IF(AND('[1]Multi-Field'!$E$23=[1]Lists!BF105,'[1]Multi-Field'!$F$23="Drained"),BI105,IF(AND('[1]Multi-Field'!$E$23=[1]Lists!BF105,'[1]Multi-Field'!$F$23="undrained"),BH105,""))</f>
        <v/>
      </c>
      <c r="CF105" s="409" t="str">
        <f>IF(AND('[1]Multi-Field'!$E$24=[1]Lists!BF105,'[1]Multi-Field'!$F$24="Drained"),BI105,IF(AND('[1]Multi-Field'!$E$24=[1]Lists!BF105,'[1]Multi-Field'!$F$24="undrained"),BH105,""))</f>
        <v/>
      </c>
      <c r="CG105" s="409" t="str">
        <f>IF(AND('[1]Multi-Field'!$E$25=[1]Lists!BF105,'[1]Multi-Field'!$F$25="Drained"),BI105,IF(AND('[1]Multi-Field'!$E$25=[1]Lists!BF105,'[1]Multi-Field'!$F$25="undrained"),BH105,""))</f>
        <v/>
      </c>
      <c r="CH105" s="409" t="str">
        <f>IF(AND('[1]Multi-Field'!$E$26=[1]Lists!BF105,'[1]Multi-Field'!$F$26="Drained"),BI105,IF(AND('[1]Multi-Field'!$E$26=[1]Lists!BF105,'[1]Multi-Field'!$F$26="undrained"),BH105,""))</f>
        <v/>
      </c>
      <c r="CI105" s="409" t="str">
        <f>IF(AND('[1]Multi-Field'!$E$27=[1]Lists!BF105,'[1]Multi-Field'!$F$27="Drained"),BI105,IF(AND('[1]Multi-Field'!$E$27=[1]Lists!BF105,'[1]Multi-Field'!$F$27="undrained"),BH105,""))</f>
        <v/>
      </c>
      <c r="CJ105" s="409" t="str">
        <f>IF(AND('[1]Multi-Field'!$E$28=[1]Lists!BF105,'[1]Multi-Field'!$F$28="Drained"),BI105,IF(AND('[1]Multi-Field'!$E$28=[1]Lists!BF105,'[1]Multi-Field'!$F$28="undrained"),BH105,""))</f>
        <v/>
      </c>
      <c r="CK105" s="409" t="str">
        <f>IF(AND('[1]Multi-Field'!$E$29=[1]Lists!BF105,'[1]Multi-Field'!$F$29="Drained"),BI105,IF(AND('[1]Multi-Field'!$E$29=[1]Lists!BF105,'[1]Multi-Field'!$F$29="undrained"),BH105,""))</f>
        <v/>
      </c>
      <c r="CL105" s="409" t="str">
        <f>IF(AND('[1]Multi-Field'!$E$30=[1]Lists!BF105,'[1]Multi-Field'!$F$30="Drained"),BI105,IF(AND('[1]Multi-Field'!$E$30=[1]Lists!BF105,'[1]Multi-Field'!$F$30="undrained"),BH105,""))</f>
        <v/>
      </c>
      <c r="CM105" s="409" t="str">
        <f>IF(AND('[1]Multi-Field'!$E$31=[1]Lists!BF105,'[1]Multi-Field'!$F$31="Drained"),BI105,IF(AND('[1]Multi-Field'!$E$31=[1]Lists!BF105,'[1]Multi-Field'!$F$31="undrained"),BH105,""))</f>
        <v/>
      </c>
      <c r="CN105" s="409" t="str">
        <f>IF(AND('[1]Multi-Field'!$E$32=[1]Lists!BF105,'[1]Multi-Field'!$F$32="Drained"),BI105,IF(AND('[1]Multi-Field'!$E$32=[1]Lists!BF105,'[1]Multi-Field'!$F$32="undrained"),BH105,""))</f>
        <v/>
      </c>
      <c r="CO105" s="409" t="str">
        <f>IF(AND('[1]Multi-Field'!$E$33=[1]Lists!BF105,'[1]Multi-Field'!$F$33="Drained"),BI105,IF(AND('[1]Multi-Field'!$E$33=[1]Lists!BF105,'[1]Multi-Field'!$F$33="undrained"),BH105,""))</f>
        <v/>
      </c>
      <c r="CP105" s="409" t="str">
        <f>IF(AND('[1]Multi-Field'!$E$34=[1]Lists!BF105,'[1]Multi-Field'!$F$34="Drained"),BI105,IF(AND('[1]Multi-Field'!$E$34=[1]Lists!BF105,'[1]Multi-Field'!$F$34="undrained"),BH105,""))</f>
        <v/>
      </c>
      <c r="CQ105" s="409" t="str">
        <f>IF(AND('[1]Multi-Field'!$E$35=[1]Lists!BF105,'[1]Multi-Field'!$F$35="Drained"),BI105,IF(AND('[1]Multi-Field'!$E$35=[1]Lists!BF105,'[1]Multi-Field'!$F$35="undrained"),BH105,""))</f>
        <v/>
      </c>
      <c r="CR105" s="409" t="str">
        <f>IF(AND('[1]Multi-Field'!$E$36=[1]Lists!BF105,'[1]Multi-Field'!$F$36="Drained"),BI105,IF(AND('[1]Multi-Field'!$E$36=[1]Lists!BF105,'[1]Multi-Field'!$F$36="undrained"),BH105,""))</f>
        <v/>
      </c>
      <c r="CS105" s="409" t="str">
        <f>IF(AND('[1]Multi-Field'!$E$37=[1]Lists!BF105,'[1]Multi-Field'!$F$37="Drained"),BI105,IF(AND('[1]Multi-Field'!$E$37=[1]Lists!BF105,'[1]Multi-Field'!$F$37="undrained"),BH105,""))</f>
        <v/>
      </c>
      <c r="CT105" s="409" t="str">
        <f>IF(AND('[1]Multi-Field'!$E$38=[1]Lists!BF105,'[1]Multi-Field'!$F$38="Drained"),BI105,IF(AND('[1]Multi-Field'!$E$38=[1]Lists!BF105,'[1]Multi-Field'!$F$38="undrained"),BH105,""))</f>
        <v/>
      </c>
      <c r="CU105" s="409" t="str">
        <f>IF(AND('[1]Multi-Field'!$E$39=[1]Lists!BF105,'[1]Multi-Field'!$F$39="Drained"),BI105,IF(AND('[1]Multi-Field'!$E$39=[1]Lists!BF105,'[1]Multi-Field'!$F$39="undrained"),BH105,""))</f>
        <v/>
      </c>
      <c r="CV105" s="409" t="str">
        <f>IF(AND('[1]Multi-Field'!$E$40=[1]Lists!BF105,'[1]Multi-Field'!$F$40="Drained"),BI105,IF(AND('[1]Multi-Field'!$E$40=[1]Lists!BF105,'[1]Multi-Field'!$F$40="undrained"),BH105,""))</f>
        <v/>
      </c>
      <c r="CW105" s="409" t="str">
        <f>IF(AND('[1]Multi-Field'!$E$41=[1]Lists!BF105,'[1]Multi-Field'!$F$40="Drained"),BI105,IF(AND('[1]Multi-Field'!$E$40=[1]Lists!BF105,'[1]Multi-Field'!$F$40="undrained"),BH105,""))</f>
        <v/>
      </c>
      <c r="CX105" s="409" t="str">
        <f>IF(AND('[1]Multi-Field'!$E$42=[1]Lists!BF105,'[1]Multi-Field'!$F$42="Drained"),BI105,IF(AND('[1]Multi-Field'!$E$42=[1]Lists!BF105,'[1]Multi-Field'!$F$42="undrained"),BH105,""))</f>
        <v/>
      </c>
      <c r="CY105" s="409" t="str">
        <f>IF(AND('[1]Multi-Field'!$E$43=[1]Lists!BF105,'[1]Multi-Field'!$F$43="Drained"),BI105,IF(AND('[1]Multi-Field'!$E$43=[1]Lists!BF105,'[1]Multi-Field'!$F$43="undrained"),BH105,""))</f>
        <v/>
      </c>
      <c r="CZ105" s="409" t="str">
        <f>IF(AND('[1]Multi-Field'!$E$44=[1]Lists!BF105,'[1]Multi-Field'!$F$44="Drained"),BI105,IF(AND('[1]Multi-Field'!$E$44=[1]Lists!BF105,'[1]Multi-Field'!$F$44="undrained"),BH105,""))</f>
        <v/>
      </c>
      <c r="DA105" s="409" t="str">
        <f>IF(AND('[1]Multi-Field'!$E$45=[1]Lists!BF105,'[1]Multi-Field'!$F$45="Drained"),BI105,IF(AND('[1]Multi-Field'!$E$45=[1]Lists!BF105,'[1]Multi-Field'!$F$45="undrained"),BH105,""))</f>
        <v/>
      </c>
      <c r="DB105" s="409" t="str">
        <f>IF(AND('[1]Multi-Field'!$E$46=[1]Lists!BF105,'[1]Multi-Field'!$F$46="Drained"),BI105,IF(AND('[1]Multi-Field'!$E$46=[1]Lists!BF105,'[1]Multi-Field'!$F$46="undrained"),BH105,""))</f>
        <v/>
      </c>
      <c r="DC105" s="409" t="str">
        <f>IF(AND('[1]Multi-Field'!$E$47=[1]Lists!BF105,'[1]Multi-Field'!$F$47="Drained"),BI105,IF(AND('[1]Multi-Field'!$E$47=[1]Lists!BF105,'[1]Multi-Field'!$F$47="undrained"),BH105,""))</f>
        <v/>
      </c>
      <c r="DD105" s="409" t="str">
        <f>IF(AND('[1]Multi-Field'!$E$48=[1]Lists!BF105,'[1]Multi-Field'!$F$48="Drained"),BI105,IF(AND('[1]Multi-Field'!$E$48=[1]Lists!BF105,'[1]Multi-Field'!$F$48="undrained"),BH105,""))</f>
        <v/>
      </c>
      <c r="DE105" s="409" t="str">
        <f>IF(AND('[1]Multi-Field'!$E$49=[1]Lists!BF105,'[1]Multi-Field'!$F$49="Drained"),BI105,IF(AND('[1]Multi-Field'!$E$49=[1]Lists!BF105,'[1]Multi-Field'!$F$9="undrained"),BH105,""))</f>
        <v/>
      </c>
      <c r="DF105" s="409" t="str">
        <f>IF(AND('[1]Multi-Field'!$E$50=[1]Lists!BF105,'[1]Multi-Field'!$F$50="Drained"),BI105,IF(AND('[1]Multi-Field'!$E$50=[1]Lists!BF105,'[1]Multi-Field'!$F$50="undrained"),BH105,""))</f>
        <v/>
      </c>
      <c r="DG105" s="409" t="str">
        <f>IF(AND('[1]Multi-Field'!$E$51=[1]Lists!BF105,'[1]Multi-Field'!$F$51="Drained"),BI105,IF(AND('[1]Multi-Field'!$E$51=[1]Lists!BF105,'[1]Multi-Field'!$F$51="undrained"),BH105,""))</f>
        <v/>
      </c>
      <c r="DH105" s="409" t="str">
        <f>IF(AND('[1]Multi-Field'!$E$52=[1]Lists!BF105,'[1]Multi-Field'!$F$52="Drained"),BI105,IF(AND('[1]Multi-Field'!$E$52=[1]Lists!BF105,'[1]Multi-Field'!$F$52="undrained"),BH105,""))</f>
        <v/>
      </c>
      <c r="DI105" s="409" t="str">
        <f>IF(AND('[1]Multi-Field'!$E$53=[1]Lists!BF105,'[1]Multi-Field'!$F$53="Drained"),BI105,IF(AND('[1]Multi-Field'!$E$53=[1]Lists!BF105,'[1]Multi-Field'!$F$53="undrained"),BH105,""))</f>
        <v/>
      </c>
      <c r="DJ105" s="409" t="str">
        <f>IF(AND('[1]Multi-Field'!$E$54=[1]Lists!BF105,'[1]Multi-Field'!$F$54="Drained"),BI105,IF(AND('[1]Multi-Field'!$E$54=[1]Lists!BF105,'[1]Multi-Field'!$F$54="undrained"),BH105,""))</f>
        <v/>
      </c>
      <c r="DK105" s="409" t="str">
        <f>IF(AND('[1]Multi-Field'!$E$55=[1]Lists!BF105,'[1]Multi-Field'!$F$55="Drained"),BI105,IF(AND('[1]Multi-Field'!$E$55=[1]Lists!BF105,'[1]Multi-Field'!$F$55="undrained"),BH105,""))</f>
        <v/>
      </c>
      <c r="DL105" s="409" t="str">
        <f>IF(AND('[1]Multi-Field'!$E$56=[1]Lists!BF105,'[1]Multi-Field'!$F$56="Drained"),BI105,IF(AND('[1]Multi-Field'!$E$56=[1]Lists!BF105,'[1]Multi-Field'!$F$56="undrained"),BH105,""))</f>
        <v/>
      </c>
      <c r="DM105" s="409" t="str">
        <f>IF(AND('[1]Multi-Field'!$E$57=[1]Lists!BF105,'[1]Multi-Field'!$F$57="Drained"),BI105,IF(AND('[1]Multi-Field'!$E$57=[1]Lists!BF105,'[1]Multi-Field'!$F$57="undrained"),BH105,""))</f>
        <v/>
      </c>
      <c r="DN105" s="409" t="str">
        <f>IF(AND('[1]Multi-Field'!$E$58=[1]Lists!BF105,'[1]Multi-Field'!$F$58="Drained"),BI105,IF(AND('[1]Multi-Field'!$E$58=[1]Lists!BF105,'[1]Multi-Field'!$F$58="undrained"),BH105,""))</f>
        <v/>
      </c>
      <c r="DO105" s="409" t="str">
        <f>IF(AND('[1]Multi-Field'!$E$59=[1]Lists!BF105,'[1]Multi-Field'!$F$59="Drained"),BI105,IF(AND('[1]Multi-Field'!$E$59=[1]Lists!BF105,'[1]Multi-Field'!$F$59="undrained"),BH105,""))</f>
        <v/>
      </c>
      <c r="DP105" s="409" t="str">
        <f>IF(AND('[1]Multi-Field'!$E$60=[1]Lists!BF105,'[1]Multi-Field'!$F$60="Drained"),BI105,IF(AND('[1]Multi-Field'!$E$60=[1]Lists!BF105,'[1]Multi-Field'!$F$60="undrained"),BH105,""))</f>
        <v/>
      </c>
      <c r="DQ105" s="409" t="str">
        <f>IF(AND('[1]Multi-Field'!$E$61=[1]Lists!BF105,'[1]Multi-Field'!$F$61="Drained"),BI105,IF(AND('[1]Multi-Field'!$E$61=[1]Lists!BF105,'[1]Multi-Field'!$F$61="undrained"),BH105,""))</f>
        <v/>
      </c>
      <c r="DR105" s="409" t="str">
        <f>IF(AND('[1]Multi-Field'!$E$62=[1]Lists!BF105,'[1]Multi-Field'!$F$62="Drained"),BI105,IF(AND('[1]Multi-Field'!$E$62=[1]Lists!BF105,'[1]Multi-Field'!$F$62="undrained"),BH105,""))</f>
        <v/>
      </c>
      <c r="DS105" s="409" t="str">
        <f>IF(AND('[1]Multi-Field'!$E$63=[1]Lists!BF105,'[1]Multi-Field'!$F$63="Drained"),BI105,IF(AND('[1]Multi-Field'!$E$63=[1]Lists!BF105,'[1]Multi-Field'!$F$63="undrained"),BH105,""))</f>
        <v/>
      </c>
      <c r="DT105" s="409" t="str">
        <f>IF(AND('[1]Multi-Field'!$E$64=[1]Lists!BF105,'[1]Multi-Field'!$F$64="Drained"),BI105,IF(AND('[1]Multi-Field'!$E$64=[1]Lists!BF105,'[1]Multi-Field'!$F$64="undrained"),BH105,""))</f>
        <v/>
      </c>
      <c r="DU105" s="409" t="str">
        <f>IF(AND('[1]Multi-Field'!$E$65=[1]Lists!BF105,'[1]Multi-Field'!$F$65="Drained"),BI105,IF(AND('[1]Multi-Field'!$E$65=[1]Lists!BF105,'[1]Multi-Field'!$F$65="undrained"),BH105,""))</f>
        <v/>
      </c>
      <c r="DV105" s="409" t="str">
        <f>IF(AND('[1]Multi-Field'!$E$66=[1]Lists!BF105,'[1]Multi-Field'!$F$66="Drained"),BI105,IF(AND('[1]Multi-Field'!$E$66=[1]Lists!BF105,'[1]Multi-Field'!$F$66="undrained"),BH105,""))</f>
        <v/>
      </c>
      <c r="DW105" s="409" t="str">
        <f>IF(AND('[1]Multi-Field'!$E$67=[1]Lists!BF105,'[1]Multi-Field'!$F$67="Drained"),BI105,IF(AND('[1]Multi-Field'!$E$67=[1]Lists!BF105,'[1]Multi-Field'!$F$67="undrained"),BH105,""))</f>
        <v/>
      </c>
      <c r="DX105" s="409" t="str">
        <f>IF(AND('[1]Multi-Field'!$E$68=[1]Lists!BF105,'[1]Multi-Field'!$F$68="Drained"),BI105,IF(AND('[1]Multi-Field'!$E$68=[1]Lists!BF105,'[1]Multi-Field'!$F$68="undrained"),BH105,""))</f>
        <v/>
      </c>
      <c r="DY105" s="409" t="str">
        <f>IF(AND('[1]Multi-Field'!$E$69=[1]Lists!BF105,'[1]Multi-Field'!$F$69="Drained"),BI105,IF(AND('[1]Multi-Field'!$E$69=[1]Lists!BF105,'[1]Multi-Field'!$F$69="undrained"),BH105,""))</f>
        <v/>
      </c>
      <c r="DZ105" s="409" t="str">
        <f>IF(AND('[1]Multi-Field'!$E$70=[1]Lists!BF105,'[1]Multi-Field'!$F$70="Drained"),BI105,IF(AND('[1]Multi-Field'!$E$70=[1]Lists!BF105,'[1]Multi-Field'!$F$70="undrained"),BH105,""))</f>
        <v/>
      </c>
      <c r="EA105" s="409" t="str">
        <f>IF(AND('[1]Multi-Field'!$E$71=[1]Lists!BF105,'[1]Multi-Field'!$F$71="Drained"),BI105,IF(AND('[1]Multi-Field'!$E$71=[1]Lists!BF105,'[1]Multi-Field'!$F$71="undrained"),BH105,""))</f>
        <v/>
      </c>
      <c r="EB105" s="409" t="str">
        <f>IF(AND('[1]Multi-Field'!$E$72=[1]Lists!BF105,'[1]Multi-Field'!$F$72="Drained"),BI105,IF(AND('[1]Multi-Field'!$E$72=[1]Lists!BF105,'[1]Multi-Field'!$F$72="undrained"),BH105,""))</f>
        <v/>
      </c>
      <c r="EC105" s="409" t="str">
        <f>IF(AND('[1]Multi-Field'!$E$73=[1]Lists!BF105,'[1]Multi-Field'!$F$73="Drained"),BI105,IF(AND('[1]Multi-Field'!$E$73=[1]Lists!BF105,'[1]Multi-Field'!$F$73="undrained"),BH105,""))</f>
        <v/>
      </c>
      <c r="ED105" s="409" t="str">
        <f>IF(AND('[1]Multi-Field'!$E$74=[1]Lists!BF105,'[1]Multi-Field'!$F$74="Drained"),BI105,IF(AND('[1]Multi-Field'!$E$74=[1]Lists!BF105,'[1]Multi-Field'!$F$74="undrained"),BH105,""))</f>
        <v/>
      </c>
      <c r="EE105" s="409" t="str">
        <f>IF(AND('[1]Multi-Field'!$E$75=[1]Lists!BF105,'[1]Multi-Field'!$F$75="Drained"),BI105,IF(AND('[1]Multi-Field'!$E$75=[1]Lists!BF105,'[1]Multi-Field'!$F$75="undrained"),BH105,""))</f>
        <v/>
      </c>
      <c r="EF105" s="409" t="str">
        <f>IF(AND('[1]Multi-Field'!$E$76=[1]Lists!BF105,'[1]Multi-Field'!$F$76="Drained"),BI105,IF(AND('[1]Multi-Field'!$E$76=[1]Lists!BF105,'[1]Multi-Field'!$F$6="undrained"),BH105,""))</f>
        <v/>
      </c>
      <c r="EG105" s="409" t="str">
        <f>IF(AND('[1]Multi-Field'!$E$77=[1]Lists!BF105,'[1]Multi-Field'!$F$77="Drained"),BI105,IF(AND('[1]Multi-Field'!$E$77=[1]Lists!BF105,'[1]Multi-Field'!$F$77="undrained"),BH105,""))</f>
        <v/>
      </c>
      <c r="EH105" s="409" t="str">
        <f>IF(AND('[1]Multi-Field'!$E$78=[1]Lists!BF105,'[1]Multi-Field'!$F$78="Drained"),BI105,IF(AND('[1]Multi-Field'!$E$78=[1]Lists!BF105,'[1]Multi-Field'!$F$78="undrained"),BH105,""))</f>
        <v/>
      </c>
      <c r="EI105" s="409" t="str">
        <f>IF(AND('[1]Multi-Field'!$E$79=[1]Lists!BF105,'[1]Multi-Field'!$F$79="Drained"),BI105,IF(AND('[1]Multi-Field'!$E$79=[1]Lists!BF105,'[1]Multi-Field'!$F$79="undrained"),BH105,""))</f>
        <v/>
      </c>
      <c r="EJ105" s="409" t="str">
        <f>IF(AND('[1]Multi-Field'!$E$80=[1]Lists!BF105,'[1]Multi-Field'!$F$80="Drained"),BI105,IF(AND('[1]Multi-Field'!$E$80=[1]Lists!BF105,'[1]Multi-Field'!$F$80="undrained"),BH105,""))</f>
        <v/>
      </c>
      <c r="EK105" s="409" t="str">
        <f>IF(AND('[1]Multi-Field'!$E$81=[1]Lists!BF105,'[1]Multi-Field'!$F$81="Drained"),BI105,IF(AND('[1]Multi-Field'!$E$81=[1]Lists!BF105,'[1]Multi-Field'!$F$81="undrained"),BH105,""))</f>
        <v/>
      </c>
      <c r="EL105" s="409" t="str">
        <f>IF(AND('[1]Multi-Field'!$E$82=[1]Lists!BF105,'[1]Multi-Field'!$F$82="Drained"),BI105,IF(AND('[1]Multi-Field'!$E$82=[1]Lists!BF105,'[1]Multi-Field'!$F$82="undrained"),BH105,""))</f>
        <v/>
      </c>
      <c r="EM105" s="409" t="str">
        <f>IF(AND('[1]Multi-Field'!$E$83=[1]Lists!BF105,'[1]Multi-Field'!$F$83="Drained"),BI105,IF(AND('[1]Multi-Field'!$E$83=[1]Lists!BF105,'[1]Multi-Field'!$F$83="undrained"),BH105,""))</f>
        <v/>
      </c>
      <c r="EN105" s="409" t="str">
        <f>IF(AND('[1]Multi-Field'!$E$84=[1]Lists!BF105,'[1]Multi-Field'!$F$84="Drained"),BI105,IF(AND('[1]Multi-Field'!$E$84=[1]Lists!BF105,'[1]Multi-Field'!$F$84="undrained"),BH105,""))</f>
        <v/>
      </c>
      <c r="EO105" s="409" t="str">
        <f>IF(AND('[1]Multi-Field'!$E$85=[1]Lists!BF105,'[1]Multi-Field'!$F$85="Drained"),BI105,IF(AND('[1]Multi-Field'!$E$85=[1]Lists!BF105,'[1]Multi-Field'!$F$85="undrained"),BH105,""))</f>
        <v/>
      </c>
      <c r="EP105" s="409" t="str">
        <f>IF(AND('[1]Multi-Field'!$E$86=[1]Lists!BF105,'[1]Multi-Field'!$F$86="Drained"),BI105,IF(AND('[1]Multi-Field'!$E$86=[1]Lists!BF105,'[1]Multi-Field'!$F$86="undrained"),BH105,""))</f>
        <v/>
      </c>
      <c r="EQ105" s="409" t="str">
        <f>IF(AND('[1]Multi-Field'!$E$87=[1]Lists!BF105,'[1]Multi-Field'!$F$87="Drained"),BI105,IF(AND('[1]Multi-Field'!$E$87=[1]Lists!BF105,'[1]Multi-Field'!$F$87="undrained"),BH105,""))</f>
        <v/>
      </c>
      <c r="ER105" s="409" t="str">
        <f>IF(AND('[1]Multi-Field'!$E$88=[1]Lists!BF105,'[1]Multi-Field'!$F$88="Drained"),BI105,IF(AND('[1]Multi-Field'!$E$88=[1]Lists!BF105,'[1]Multi-Field'!$F$88="undrained"),BH105,""))</f>
        <v/>
      </c>
      <c r="ES105" s="409" t="str">
        <f>IF(AND('[1]Multi-Field'!$E$89=[1]Lists!BF105,'[1]Multi-Field'!$F$89="Drained"),BI105,IF(AND('[1]Multi-Field'!$E$89=[1]Lists!BF105,'[1]Multi-Field'!$F$89="undrained"),BH105,""))</f>
        <v/>
      </c>
      <c r="ET105" s="409" t="str">
        <f>IF(AND('[1]Multi-Field'!$E$90=[1]Lists!BF105,'[1]Multi-Field'!$F$90="Drained"),BI105,IF(AND('[1]Multi-Field'!$E$90=[1]Lists!BF105,'[1]Multi-Field'!$F$90="undrained"),BH105,""))</f>
        <v/>
      </c>
      <c r="EU105" s="409" t="str">
        <f>IF(AND('[1]Multi-Field'!$E$91=[1]Lists!BF105,'[1]Multi-Field'!$F$91="Drained"),BI105,IF(AND('[1]Multi-Field'!$E$91=[1]Lists!BF105,'[1]Multi-Field'!$F$91="undrained"),BH105,""))</f>
        <v/>
      </c>
      <c r="EV105" s="409" t="str">
        <f>IF(AND('[1]Multi-Field'!$E$92=[1]Lists!BF105,'[1]Multi-Field'!$F$92="Drained"),BI105,IF(AND('[1]Multi-Field'!$E$92=[1]Lists!BF105,'[1]Multi-Field'!$F$92="undrained"),BH105,""))</f>
        <v/>
      </c>
      <c r="EW105" s="409" t="str">
        <f>IF(AND('[1]Multi-Field'!$E$93=[1]Lists!BF105,'[1]Multi-Field'!$F$93="Drained"),BI105,IF(AND('[1]Multi-Field'!$E$93=[1]Lists!BF105,'[1]Multi-Field'!$F$93="undrained"),BH105,""))</f>
        <v/>
      </c>
      <c r="EX105" s="409" t="str">
        <f>IF(AND('[1]Multi-Field'!$E$94=[1]Lists!BF105,'[1]Multi-Field'!$F$94="Drained"),BI105,IF(AND('[1]Multi-Field'!$E$94=[1]Lists!BF105,'[1]Multi-Field'!$F$94="undrained"),BH105,""))</f>
        <v/>
      </c>
      <c r="EY105" s="409" t="str">
        <f>IF(AND('[1]Multi-Field'!$E$95=[1]Lists!BF105,'[1]Multi-Field'!$F$95="Drained"),BI105,IF(AND('[1]Multi-Field'!$E$95=[1]Lists!BF105,'[1]Multi-Field'!$F$95="undrained"),BH105,""))</f>
        <v/>
      </c>
      <c r="EZ105" s="409" t="str">
        <f>IF(AND('[1]Multi-Field'!$E$96=[1]Lists!BF105,'[1]Multi-Field'!$F$96="Drained"),BI105,IF(AND('[1]Multi-Field'!$E$96=[1]Lists!BF105,'[1]Multi-Field'!$F$96="undrained"),BH105,""))</f>
        <v/>
      </c>
      <c r="FA105" s="409" t="str">
        <f>IF(AND('[1]Multi-Field'!$E$97=[1]Lists!BF105,'[1]Multi-Field'!$F$97="Drained"),BI105,IF(AND('[1]Multi-Field'!$E$97=[1]Lists!BF105,'[1]Multi-Field'!$F$97="undrained"),BH105,""))</f>
        <v/>
      </c>
      <c r="FB105" s="409" t="str">
        <f>IF(AND('[1]Multi-Field'!$E$98=[1]Lists!BF105,'[1]Multi-Field'!$F$98="Drained"),BI105,IF(AND('[1]Multi-Field'!$E$98=[1]Lists!BF105,'[1]Multi-Field'!$F$98="undrained"),BH105,""))</f>
        <v/>
      </c>
      <c r="FC105" s="409" t="str">
        <f>IF(AND('[1]Multi-Field'!$E$99=[1]Lists!BF105,'[1]Multi-Field'!$F$99="Drained"),BI105,IF(AND('[1]Multi-Field'!$E$99=[1]Lists!BF105,'[1]Multi-Field'!$F$99="undrained"),BH105,""))</f>
        <v/>
      </c>
      <c r="FD105" s="409" t="str">
        <f>IF(AND('[1]Multi-Field'!$E$100=[1]Lists!BF105,'[1]Multi-Field'!$F$100="Drained"),BI105,IF(AND('[1]Multi-Field'!$E$100=[1]Lists!BF105,'[1]Multi-Field'!$F$100="undrained"),BH105,""))</f>
        <v/>
      </c>
      <c r="FE105" s="409" t="str">
        <f>IF(AND('[1]Multi-Field'!$E$101=[1]Lists!BF105,'[1]Multi-Field'!$F$101="Drained"),BI105,IF(AND('[1]Multi-Field'!$E$101=[1]Lists!BF105,'[1]Multi-Field'!$F$101="undrained"),BH105,""))</f>
        <v/>
      </c>
      <c r="FF105" s="409" t="str">
        <f>IF(AND('[1]Multi-Field'!$E$102=[1]Lists!BF105,'[1]Multi-Field'!$F$102="Drained"),BI105,IF(AND('[1]Multi-Field'!$E$102=[1]Lists!BF105,'[1]Multi-Field'!$F$102="undrained"),BH105,""))</f>
        <v/>
      </c>
      <c r="FG105" s="409" t="str">
        <f>IF(AND('[1]Multi-Field'!$E$103=[1]Lists!BF105,'[1]Multi-Field'!$F$103="Drained"),BI105,IF(AND('[1]Multi-Field'!$E$103=[1]Lists!BF105,'[1]Multi-Field'!$F$103="undrained"),BH105,""))</f>
        <v/>
      </c>
      <c r="FH105" s="409" t="str">
        <f>IF(AND('[1]Multi-Field'!$E$104=[1]Lists!BF105,'[1]Multi-Field'!$F$104="Drained"),BI105,IF(AND('[1]Multi-Field'!$E$104=[1]Lists!BF105,'[1]Multi-Field'!$F$104="undrained"),BH105,""))</f>
        <v/>
      </c>
      <c r="FI105" s="409" t="str">
        <f>IF(AND('[1]Multi-Field'!$E$105=[1]Lists!BF105,'[1]Multi-Field'!$F$105="Drained"),BI105,IF(AND('[1]Multi-Field'!$E$105=[1]Lists!BF105,'[1]Multi-Field'!$F$105="undrained"),BH105,""))</f>
        <v/>
      </c>
      <c r="FJ105" s="409">
        <f>IF(AND('[1]Multi-Field'!$E$106=[1]Lists!BF105,'[1]Multi-Field'!$F$106="Drained"),BI105,IF(AND('[1]Multi-Field'!$E$106=[1]Lists!BF105,'[1]Multi-Field'!$F$106="undrained"),BH105,""))</f>
        <v>5.5</v>
      </c>
      <c r="FK105" s="409" t="str">
        <f>IF(AND('[1]Multi-Field'!$E$107=[1]Lists!BF105,'[1]Multi-Field'!$F$107="Drained"),BI105,IF(AND('[1]Multi-Field'!$E$107=[1]Lists!BF105,'[1]Multi-Field'!$F$107="undrained"),BH105,""))</f>
        <v/>
      </c>
      <c r="FL105" s="409" t="str">
        <f>IF(AND('[1]Multi-Field'!$E$108=[1]Lists!BF105,'[1]Multi-Field'!$F$108="Drained"),BI105,IF(AND('[1]Multi-Field'!$E$108=[1]Lists!BF105,'[1]Multi-Field'!$F$108="undrained"),BH105,""))</f>
        <v/>
      </c>
      <c r="FM105" s="409" t="str">
        <f>IF(AND('[1]Multi-Field'!$E$109=[1]Lists!BF105,'[1]Multi-Field'!$F$109="Drained"),BI105,IF(AND('[1]Multi-Field'!$E$109=[1]Lists!BF105,'[1]Multi-Field'!$F$109="undrained"),BH105,""))</f>
        <v/>
      </c>
      <c r="FN105" s="409" t="str">
        <f>IF(AND('[1]Multi-Field'!$E$110=[1]Lists!BF105,'[1]Multi-Field'!$F$110="Drained"),BI105,IF(AND('[1]Multi-Field'!$E$110=[1]Lists!BF105,'[1]Multi-Field'!$F$110="undrained"),BH105,""))</f>
        <v/>
      </c>
      <c r="FO105" s="409" t="str">
        <f>IF(AND('[1]Multi-Field'!$E$111=[1]Lists!BF105,'[1]Multi-Field'!$F$111="Drained"),BI105,IF(AND('[1]Multi-Field'!$E$111=[1]Lists!BF105,'[1]Multi-Field'!$F$111="undrained"),BH105,""))</f>
        <v/>
      </c>
      <c r="FP105" s="409" t="str">
        <f>IF(AND('[1]Multi-Field'!$E$112=[1]Lists!BF105,'[1]Multi-Field'!$F$112="Drained"),BI105,IF(AND('[1]Multi-Field'!$E$112=[1]Lists!BF105,'[1]Multi-Field'!$F$112="undrained"),BH105,""))</f>
        <v/>
      </c>
      <c r="FQ105" s="409" t="str">
        <f>IF(AND('[1]Multi-Field'!$E$113=[1]Lists!BF105,'[1]Multi-Field'!$F$113="Drained"),BI105,IF(AND('[1]Multi-Field'!$E$113=[1]Lists!BF105,'[1]Multi-Field'!$F$113="undrained"),BH105,""))</f>
        <v/>
      </c>
      <c r="FR105" s="409" t="str">
        <f>IF(AND('[1]Multi-Field'!$E$114=[1]Lists!BF105,'[1]Multi-Field'!$F$114="Drained"),BI105,IF(AND('[1]Multi-Field'!$E$114=[1]Lists!BF105,'[1]Multi-Field'!$F$114="undrained"),BH105,""))</f>
        <v/>
      </c>
      <c r="FS105" s="409" t="str">
        <f>IF(AND('[1]Multi-Field'!$E$115=[1]Lists!BF105,'[1]Multi-Field'!$F$115="Drained"),BI105,IF(AND('[1]Multi-Field'!$E$115=[1]Lists!BF105,'[1]Multi-Field'!$F$115="undrained"),BH105,""))</f>
        <v/>
      </c>
      <c r="FT105" s="409" t="str">
        <f>IF(AND('[1]Multi-Field'!$E$116=[1]Lists!BF105,'[1]Multi-Field'!$F$116="Drained"),BI105,IF(AND('[1]Multi-Field'!$E$116=[1]Lists!BF105,'[1]Multi-Field'!$F$116="undrained"),BH105,""))</f>
        <v/>
      </c>
      <c r="FU105" s="409" t="str">
        <f>IF(AND('[1]Multi-Field'!$E$117=[1]Lists!BF105,'[1]Multi-Field'!$F$117="Drained"),BI105,IF(AND('[1]Multi-Field'!$E$117=[1]Lists!BF105,'[1]Multi-Field'!$F$117="undrained"),BH105,""))</f>
        <v/>
      </c>
      <c r="FV105" s="409" t="str">
        <f>IF(AND('[1]Multi-Field'!$E$118=[1]Lists!BF105,'[1]Multi-Field'!$F$118="Drained"),BI105,IF(AND('[1]Multi-Field'!$E$118=[1]Lists!BF105,'[1]Multi-Field'!$F$118="undrained"),BH105,""))</f>
        <v/>
      </c>
      <c r="FW105" s="409" t="str">
        <f>IF(AND('[1]Multi-Field'!$E$119=[1]Lists!BF105,'[1]Multi-Field'!$F$119="Drained"),BI105,IF(AND('[1]Multi-Field'!$E$119=[1]Lists!BF105,'[1]Multi-Field'!$F$119="undrained"),BH105,""))</f>
        <v/>
      </c>
      <c r="FX105" s="409" t="str">
        <f>IF(AND('[1]Multi-Field'!$E$120=[1]Lists!BF105,'[1]Multi-Field'!$F$120="Drained"),BI105,IF(AND('[1]Multi-Field'!$E$120=[1]Lists!BF105,'[1]Multi-Field'!$F$120="undrained"),BH105,""))</f>
        <v/>
      </c>
      <c r="FZ105" t="s">
        <v>889</v>
      </c>
      <c r="GC105" s="4">
        <f>'[1]Multi-Field'!B103</f>
        <v>0</v>
      </c>
      <c r="GD105" s="73" t="str">
        <f>IF(OR('[1]Multi-Field'!Q103=$FZ$43,'[1]Multi-Field'!Q103=$FZ$44),'[1]Multi-Field'!BS103,"")</f>
        <v/>
      </c>
      <c r="GE105" s="4" t="str">
        <f>IF(AND(OR('[1]Multi-Field'!Q103=$FZ$86,'[1]Multi-Field'!Q103=$FZ$94,'[1]Multi-Field'!Q103=$FZ$87,'[1]Multi-Field'!Q103=[1]Lists!$FZ$93,'[1]Multi-Field'!Q103=$FZ$59),'[1]Multi-Field'!BS103&gt;50),'[1]Multi-Field'!BS103*0.8,IF(AND(OR('[1]Multi-Field'!Q103=$FZ$86,'[1]Multi-Field'!Q103=$FZ$94,'[1]Multi-Field'!Q103=$FZ$87,'[1]Multi-Field'!Q103=[1]Lists!$FZ$93,'[1]Multi-Field'!Q103=[1]Lists!$FZ$59),'[1]Multi-Field'!BS103&lt;50),'[1]Multi-Field'!BS103,""))</f>
        <v/>
      </c>
      <c r="GF105" s="4" t="str">
        <f>IF(OR('[1]Multi-Field'!Q103=[1]Lists!$FZ$7,'[1]Multi-Field'!Q103=[1]Lists!$FZ$5,'[1]Multi-Field'!Q103=[1]Lists!$FZ$24,'[1]Multi-Field'!Q103=[1]Lists!$FZ$10,'[1]Multi-Field'!Q103=[1]Lists!$FZ$8, '[1]Multi-Field'!Q103=[1]Lists!$FZ$25, '[1]Multi-Field'!Q103=[1]Lists!$FZ$23, '[1]Multi-Field'!Q103= [1]Lists!$FZ$47, '[1]Multi-Field'!Q103=[1]Lists!$FZ$49, '[1]Multi-Field'!Q103=[1]Lists!$FZ$48,'[1]Multi-Field'!Q103=[1]Lists!$FZ$3, '[1]Multi-Field'!Q103=[1]Lists!$FZ$14,'[1]Multi-Field'!Q103=[1]Lists!$FZ$36, '[1]Multi-Field'!Q103=[1]Lists!$FZ$41,'[1]Multi-Field'!Q103=[1]Lists!$FZ$42),0,"")</f>
        <v/>
      </c>
      <c r="GG105" s="4" t="str">
        <f>IF(OR('[1]Multi-Field'!Q103=[1]Lists!$FZ$6,'[1]Multi-Field'!Q103=[1]Lists!$FZ$4, '[1]Multi-Field'!Q132=[1]Lists!$FZ$11, '[1]Multi-Field'!Q103=[1]Lists!$FZ$1),100*IF('[1]Multi-Field'!U103=onepercent,0.75,IF('[1]Multi-Field'!U103=onetotwentyfivepercent,0.4,IF(OR('[1]Multi-Field'!U103=twentysixtofiftypercent,'[1]Multi-Field'!U103=greaterthanfiftypercent),0,""))),"")</f>
        <v/>
      </c>
      <c r="GH105" s="4" t="str">
        <f>IF(OR('[1]Multi-Field'!Q103=[1]Lists!$FZ$53,'[1]Multi-Field'!Q103=[1]Lists!$FZ$55), 50,IF('[1]Multi-Field'!Q103=[1]Lists!$FZ$54,225,IF('[1]Multi-Field'!Q103=[1]Lists!$FZ$56,75,"")))</f>
        <v/>
      </c>
      <c r="GI105" s="4" t="e">
        <f>#VALUE!</f>
        <v>#VALUE!</v>
      </c>
      <c r="GJ105" s="4" t="e">
        <f>#VALUE!</f>
        <v>#VALUE!</v>
      </c>
      <c r="GK105" s="4" t="str">
        <f>IF('[1]Multi-Field'!Q103=[1]Lists!$FZ$95,'[1]Multi-Field'!BS103*0.66,"")</f>
        <v/>
      </c>
      <c r="GM105" s="4" t="str">
        <f>IF(OR('[1]Multi-Field'!Q103=[1]Lists!$FZ$26,'[1]Multi-Field'!Q103=[1]Lists!$FZ$84),20,"")</f>
        <v/>
      </c>
      <c r="GN105" s="4" t="str">
        <f>IF(OR('[1]Multi-Field'!Q103=[1]Lists!$FZ$88,'[1]Multi-Field'!Q103=[1]Lists!$FZ$57),0,"")</f>
        <v/>
      </c>
      <c r="GO105" s="4" t="str">
        <f>IF(OR('[1]Multi-Field'!Q103=[1]Lists!$FZ$69,'[1]Multi-Field'!Q103=[1]Lists!$FZ$71,'[1]Multi-Field'!Q103=[1]Lists!$FZ$105),50,"")</f>
        <v/>
      </c>
      <c r="GP105" s="4" t="str">
        <f>IF(OR('[1]Multi-Field'!Q103=[1]Lists!$FZ$75,'[1]Multi-Field'!Q103=[1]Lists!$FZ$70),75,"")</f>
        <v/>
      </c>
      <c r="GQ105" s="4">
        <f>IF('[1]Multi-Field'!Q103=[1]Lists!$FZ$72,150,"")</f>
        <v>150</v>
      </c>
      <c r="GR105" s="4" t="str">
        <f>IF(OR('[1]Multi-Field'!Q103=[1]Lists!$FZ$74,'[1]Multi-Field'!Q103=[1]Lists!$FZ$73),40,"")</f>
        <v/>
      </c>
      <c r="GS105" s="4" t="str">
        <f>IF('[1]Multi-Field'!Q103=[1]Lists!$FZ$99,80,"")</f>
        <v/>
      </c>
      <c r="GT105" s="4" t="str">
        <f>IF('[1]Multi-Field'!Q103=[1]Lists!$FZ$106,70,"")</f>
        <v/>
      </c>
      <c r="GU105" s="4" t="e">
        <f t="shared" si="16"/>
        <v>#VALUE!</v>
      </c>
    </row>
    <row r="106" spans="1:203" ht="13.5" customHeight="1">
      <c r="A106" s="7" t="s">
        <v>193</v>
      </c>
      <c r="B106" s="7"/>
      <c r="C106" s="7"/>
      <c r="D106" s="8">
        <v>70</v>
      </c>
      <c r="E106" s="8">
        <f t="shared" si="12"/>
        <v>70</v>
      </c>
      <c r="F106" s="8">
        <f t="shared" si="13"/>
        <v>70</v>
      </c>
      <c r="G106" s="8">
        <v>70</v>
      </c>
      <c r="H106" s="8">
        <v>50</v>
      </c>
      <c r="I106" s="8">
        <f t="shared" si="17"/>
        <v>50</v>
      </c>
      <c r="J106" s="8">
        <f t="shared" si="18"/>
        <v>50</v>
      </c>
      <c r="K106" s="8">
        <v>50</v>
      </c>
      <c r="L106" s="8">
        <v>100</v>
      </c>
      <c r="M106" s="8">
        <f t="shared" si="14"/>
        <v>100</v>
      </c>
      <c r="N106" s="8">
        <f t="shared" si="15"/>
        <v>100</v>
      </c>
      <c r="O106" s="8">
        <v>100</v>
      </c>
      <c r="P106" s="391">
        <v>81</v>
      </c>
      <c r="Q106" s="394"/>
      <c r="R106" s="395" t="b">
        <f>IF(OR('Multi-Field'!AA83=Lists!$AC$42,'Multi-Field'!AA83=Lists!$AC$43),IF('Multi-Field'!Z83="x",(IF('Multi-Field'!AC83=Lists!$Q$11,Lists!$R$11,IF('Multi-Field'!AC83=Lists!$Q$12,Lists!$R$12,IF('Multi-Field'!AC83=Lists!$Q$13,Lists!$R$13,IF('Multi-Field'!AC83=Lists!$Q$14,Lists!$R$14))))),IF('Multi-Field'!X83="x",(IF('Multi-Field'!AC83=Lists!$Q$11,Lists!$S$11,IF('Multi-Field'!AC83=Lists!$Q$12,Lists!$S$12,IF('Multi-Field'!AC83=Lists!$Q$13,Lists!$S$13,IF('Multi-Field'!AC83=Lists!$Q$14,Lists!$S$14))))),IF('Multi-Field'!V83="x",(IF('Multi-Field'!AC83=Lists!$Q$11,Lists!$T$11,IF('Multi-Field'!AC83=Lists!$Q$12,Lists!$T$12,IF('Multi-Field'!AC83=Lists!$Q$13,Lists!$T$13,IF('Multi-Field'!AC83=Lists!$Q$14,Lists!$T$14))))),0))))</f>
        <v>0</v>
      </c>
      <c r="S106" s="395" t="str">
        <f t="shared" si="26"/>
        <v/>
      </c>
      <c r="T106" s="395"/>
      <c r="U106" s="396"/>
      <c r="V106" s="383">
        <f>IF(OR('Multi-Field'!AI92=$U$4,'Multi-Field'!AI92=$U$5,'Multi-Field'!AI92=$U$6,'Multi-Field'!AI92=$U$7,'Multi-Field'!AI92=$U$8,'Multi-Field'!AI92=$U$9),(IF('Multi-Field'!AJ92=$V$2,100,IF('Multi-Field'!AJ92=$V$3,65,IF('Multi-Field'!AJ92=$V$4,53,IF('Multi-Field'!AJ92=$V$5,41,IF('Multi-Field'!AJ92=$V$6,23,IF('Multi-Field'!AJ92=$V$7,0,0))))))),0)</f>
        <v>0</v>
      </c>
      <c r="W106" s="383" t="str">
        <f>IF(AND(OR('Multi-Field'!AF92=$S$3,'Multi-Field'!AF92=S94,'Multi-Field'!AF92=$S$7),'Multi-Field'!AN92&lt;18,'Multi-Field'!AN92&gt;0),35,IF('Multi-Field'!AF92=$S$4,55,IF(AND('Multi-Field'!AF92=$S$6,'Multi-Field'!AN92&lt;18),30,IF(AND('Multi-Field'!AN92&gt;17,OR('Multi-Field'!AF92=$S$3,'Multi-Field'!AF92=$S$5,'Multi-Field'!AF92= $S$6,'Multi-Field'!AF92=$S$7)),25,"0"))))</f>
        <v>0</v>
      </c>
      <c r="X106" s="383">
        <f>IF(OR('Multi-Field'!BA92=$U$4,'Multi-Field'!BA92=$U$5,'Multi-Field'!BA92=$U$6,'Multi-Field'!BA92=U96,'Multi-Field'!BA92=$U$8,'Multi-Field'!BA92=$U$9),(IF('Multi-Field'!BB92=$V$2,100,IF('Multi-Field'!BB92=$V$3,65,IF('Multi-Field'!BB92=$V$4,53,IF('Multi-Field'!BB92=$V$5,41,IF('Multi-Field'!BB92=$V$6,23,IF('Multi-Field'!BB92=$V$7,0,0))))))),0)</f>
        <v>0</v>
      </c>
      <c r="Y106" s="383" t="str">
        <f>IF(AND(OR('Multi-Field'!AX92=$S$3,'Multi-Field'!AX92=$S$5,'Multi-Field'!AX92=$S$7),'Multi-Field'!BF92&lt;18),35,IF('Multi-Field'!AX92=$S$4,55,IF(AND('Multi-Field'!AX92=$S$6,'Multi-Field'!BF92&lt;18),30,IF(AND('Multi-Field'!BF92&gt;17,OR('Multi-Field'!AX92=$S$3,'Multi-Field'!AX92=$S$5,'Multi-Field'!AX92=$S$6,'Multi-Field'!AX92=$S$7)),25,"0"))))</f>
        <v>0</v>
      </c>
      <c r="Z106" s="383">
        <v>90</v>
      </c>
      <c r="AC106" t="s">
        <v>892</v>
      </c>
      <c r="AI106" s="384">
        <f>'[1]Multi-Field'!B102</f>
        <v>0</v>
      </c>
      <c r="AJ106" s="385" t="e">
        <f>#VALUE!</f>
        <v>#VALUE!</v>
      </c>
      <c r="AK106" s="385" t="e">
        <f>#VALUE!</f>
        <v>#VALUE!</v>
      </c>
      <c r="AL106" s="385" t="e">
        <f>IF(AK106="","",IF('[1]Multi-Field'!AU102=20,10,IF(AK106-30&lt;0,0,AK106-30)))</f>
        <v>#VALUE!</v>
      </c>
      <c r="AM106" s="385" t="e">
        <f>#VALUE!</f>
        <v>#VALUE!</v>
      </c>
      <c r="AN106" s="385" t="e">
        <f t="shared" si="23"/>
        <v>#VALUE!</v>
      </c>
      <c r="AO106" s="385" t="e">
        <f>#VALUE!</f>
        <v>#VALUE!</v>
      </c>
      <c r="AP106" s="385" t="e">
        <f>#VALUE!</f>
        <v>#VALUE!</v>
      </c>
      <c r="AQ106" s="385" t="e">
        <f>#VALUE!</f>
        <v>#VALUE!</v>
      </c>
      <c r="AR106" s="385" t="e">
        <f>#VALUE!</f>
        <v>#VALUE!</v>
      </c>
      <c r="AS106" s="385" t="e">
        <f>IF(AR106="","",IF('[1]Multi-Field'!AU102&gt;9,0,AR106-15))</f>
        <v>#VALUE!</v>
      </c>
      <c r="AT106" s="385" t="e">
        <f>#VALUE!</f>
        <v>#VALUE!</v>
      </c>
      <c r="AU106" s="385" t="e">
        <f>#VALUE!</f>
        <v>#VALUE!</v>
      </c>
      <c r="AV106" s="385" t="e">
        <f>IF(AU106="","",IF('[1]Multi-Field'!AU102=9&gt;9,0,AU106-35))</f>
        <v>#VALUE!</v>
      </c>
      <c r="AW106" s="385" t="e">
        <f>#VALUE!</f>
        <v>#VALUE!</v>
      </c>
      <c r="AX106" s="385" t="e">
        <f t="shared" si="24"/>
        <v>#VALUE!</v>
      </c>
      <c r="AY106" s="385" t="str">
        <f>IF('[1]Multi-Field'!AU102="","",IF('[1]Multi-Field'!AU102&lt;1,100,IF('[1]Multi-Field'!AU102=1,75,IF('[1]Multi-Field'!AU102=2,50,IF('[1]Multi-Field'!AU102=3,25,IF('[1]Multi-Field'!AU102&gt;3,0,""))))))</f>
        <v/>
      </c>
      <c r="AZ106" s="385" t="str">
        <f t="shared" si="25"/>
        <v/>
      </c>
      <c r="BA106" s="385" t="e">
        <f>#VALUE!</f>
        <v>#VALUE!</v>
      </c>
      <c r="BB106" s="385" t="e">
        <f>IF(BA106="","",IF(AND('[1]Multi-Field'!AU102&lt;40,'[1]Multi-Field'!AU102&gt;9),40,IF('[1]Multi-Field'!AU102&gt;39,0,BA106+5)))</f>
        <v>#VALUE!</v>
      </c>
      <c r="BC106" s="386" t="e">
        <f t="shared" si="22"/>
        <v>#VALUE!</v>
      </c>
      <c r="BD106" s="281"/>
      <c r="BE106" s="281"/>
      <c r="BF106" s="411" t="s">
        <v>1787</v>
      </c>
      <c r="BG106" s="412">
        <v>4</v>
      </c>
      <c r="BH106" s="412">
        <v>4.5</v>
      </c>
      <c r="BI106" s="412">
        <v>4.5</v>
      </c>
      <c r="BJ106" s="409" t="e">
        <f>IF(AND('[1]Single Field'!#REF!=[1]Lists!BF106,'[1]Single Field'!#REF!="Drained"),"x",IF(AND('[1]Single Field'!#REF!=[1]Lists!BF106,'[1]Single Field'!#REF!="Undrained"),O,""))</f>
        <v>#REF!</v>
      </c>
      <c r="BK106" s="409" t="str">
        <f>IF(AND('[1]Multi-Field'!$E$3=[1]Lists!BF106,'[1]Multi-Field'!$F$3="Drained"),BI106,IF(AND('[1]Multi-Field'!$E$3=BF106,'[1]Multi-Field'!$F$3="undrained"),BH106,""))</f>
        <v/>
      </c>
      <c r="BL106" s="409" t="str">
        <f>IF(AND('[1]Multi-Field'!$E$4=BF106,'[1]Multi-Field'!$F$4="Drained"),BI106,IF(AND('[1]Multi-Field'!$E$4=BF106,'[1]Multi-Field'!$F$4="undrained"),BH106,""))</f>
        <v/>
      </c>
      <c r="BM106" s="409" t="str">
        <f>IF(AND('[1]Multi-Field'!$E$5=BF106,'[1]Multi-Field'!$F$5="Drained"),BI106,IF(AND('[1]Multi-Field'!$E$5=BF106,'[1]Multi-Field'!$F$5="undrained"),BH106,""))</f>
        <v/>
      </c>
      <c r="BN106" s="409" t="str">
        <f>IF(AND('[1]Multi-Field'!$E$6=BF106,'[1]Multi-Field'!$F$6="Drained"),BI106,IF(AND('[1]Multi-Field'!$E$6=BF106,'[1]Multi-Field'!$F$6="undrained"),BH106,""))</f>
        <v/>
      </c>
      <c r="BO106" s="409" t="str">
        <f>IF(AND('[1]Multi-Field'!$E$7=BF106,'[1]Multi-Field'!$F$7="Drained"),BI106,IF(AND('[1]Multi-Field'!$E$7=BF106,'[1]Multi-Field'!$F$7="undrained"),BH106,""))</f>
        <v/>
      </c>
      <c r="BP106" s="409" t="str">
        <f>IF(AND('[1]Multi-Field'!$E$8=BF106,'[1]Multi-Field'!$F$8="Drained"),BI106,IF(AND('[1]Multi-Field'!$E$8=BF106,'[1]Multi-Field'!$F$8="undrained"),BH106,""))</f>
        <v/>
      </c>
      <c r="BQ106" s="409" t="str">
        <f>IF(AND('[1]Multi-Field'!$E$9=BF106,'[1]Multi-Field'!$F$9="Drained"),BI106,IF(AND('[1]Multi-Field'!$E$9=BF106,'[1]Multi-Field'!$F$9="undrained"),BH106,""))</f>
        <v/>
      </c>
      <c r="BR106" s="409" t="str">
        <f>IF(AND('[1]Multi-Field'!$E$10=BF106,'[1]Multi-Field'!$F$10="Drained"),BI106,IF(AND('[1]Multi-Field'!$E$10=BF106,'[1]Multi-Field'!$F$10="undrained"),BH106,""))</f>
        <v/>
      </c>
      <c r="BS106" s="409" t="str">
        <f>IF(AND('[1]Multi-Field'!$E$11=BF106,'[1]Multi-Field'!$F$11="Drained"),BI106,IF(AND('[1]Multi-Field'!$E$11=BF106,'[1]Multi-Field'!$F$11="undrained"),BH106,""))</f>
        <v/>
      </c>
      <c r="BT106" s="409" t="str">
        <f>IF(AND('[1]Multi-Field'!$E$12=BF106,'[1]Multi-Field'!$F$12="Drained"),BI106,IF(AND('[1]Multi-Field'!$E$12=BF106,'[1]Multi-Field'!$F$12="undrained"),BH106,""))</f>
        <v/>
      </c>
      <c r="BU106" s="409" t="str">
        <f>IF(AND('[1]Multi-Field'!$E$13=BF106,'[1]Multi-Field'!$F$13="Drained"),BI106,IF(AND('[1]Multi-Field'!$E$3=BF106,'[1]Multi-Field'!$F$13="undrained"),BH106,""))</f>
        <v/>
      </c>
      <c r="BV106" s="409" t="str">
        <f>IF(AND('[1]Multi-Field'!$E$14=BF106,'[1]Multi-Field'!$F$14="Drained"),BI106,IF(AND('[1]Multi-Field'!$E$14=BF106,'[1]Multi-Field'!$F$14="undrained"),BH106,""))</f>
        <v/>
      </c>
      <c r="BW106" s="409" t="str">
        <f>IF(AND('[1]Multi-Field'!$E$15=BF106,'[1]Multi-Field'!$F$15="Drained"),BI106,IF(AND('[1]Multi-Field'!$E$15=BF106,'[1]Multi-Field'!$F$15="undrained"),BH106,""))</f>
        <v/>
      </c>
      <c r="BX106" s="409" t="str">
        <f>IF(AND('[1]Multi-Field'!$E$16=[1]Lists!BF106,'[1]Multi-Field'!$F$16="Drained"),BI106,IF(AND('[1]Multi-Field'!$E$16=[1]Lists!BF106,'[1]Multi-Field'!$F$16="undrained"),BH106,""))</f>
        <v/>
      </c>
      <c r="BY106" s="409" t="str">
        <f>IF(AND('[1]Multi-Field'!$E$17=[1]Lists!BF106,'[1]Multi-Field'!$F$17="Drained"),BI106,IF(AND('[1]Multi-Field'!$E$17=[1]Lists!BF106,'[1]Multi-Field'!$F$17="undrained"),BH106,""))</f>
        <v/>
      </c>
      <c r="BZ106" s="409" t="str">
        <f>IF(AND('[1]Multi-Field'!$E$18=[1]Lists!BF106,'[1]Multi-Field'!$F$18="Drained"),BI106,IF(AND('[1]Multi-Field'!$E$18=[1]Lists!BF106,'[1]Multi-Field'!$F$18="undrained"),BH106,""))</f>
        <v/>
      </c>
      <c r="CA106" s="409" t="str">
        <f>IF(AND('[1]Multi-Field'!$E$19=[1]Lists!BF106,'[1]Multi-Field'!$F$19="Drained"),BI106,IF(AND('[1]Multi-Field'!$E$19=[1]Lists!BF106,'[1]Multi-Field'!$F$19="undrained"),BH106,""))</f>
        <v/>
      </c>
      <c r="CB106" s="409" t="str">
        <f>IF(AND('[1]Multi-Field'!$E$20=[1]Lists!BF106,'[1]Multi-Field'!$F$20="Drained"),BI106,IF(AND('[1]Multi-Field'!$E$20=[1]Lists!BF106,'[1]Multi-Field'!$F$20="undrained"),BH106,""))</f>
        <v/>
      </c>
      <c r="CC106" s="409" t="str">
        <f>IF(AND('[1]Multi-Field'!$E$21=[1]Lists!BF106,'[1]Multi-Field'!$F$21="Drained"),BI106,IF(AND('[1]Multi-Field'!$E$21=[1]Lists!BF106,'[1]Multi-Field'!$F$21="undrained"),BH106,""))</f>
        <v/>
      </c>
      <c r="CD106" s="409" t="str">
        <f>IF(AND('[1]Multi-Field'!$E$22=[1]Lists!BF106,'[1]Multi-Field'!$F$22="Drained"),BI106,IF(AND('[1]Multi-Field'!$E$22=[1]Lists!BF106,'[1]Multi-Field'!$F$22="undrained"),BH106,""))</f>
        <v/>
      </c>
      <c r="CE106" s="409" t="str">
        <f>IF(AND('[1]Multi-Field'!$E$23=[1]Lists!BF106,'[1]Multi-Field'!$F$23="Drained"),BI106,IF(AND('[1]Multi-Field'!$E$23=[1]Lists!BF106,'[1]Multi-Field'!$F$23="undrained"),BH106,""))</f>
        <v/>
      </c>
      <c r="CF106" s="409" t="str">
        <f>IF(AND('[1]Multi-Field'!$E$24=[1]Lists!BF106,'[1]Multi-Field'!$F$24="Drained"),BI106,IF(AND('[1]Multi-Field'!$E$24=[1]Lists!BF106,'[1]Multi-Field'!$F$24="undrained"),BH106,""))</f>
        <v/>
      </c>
      <c r="CG106" s="409" t="str">
        <f>IF(AND('[1]Multi-Field'!$E$25=[1]Lists!BF106,'[1]Multi-Field'!$F$25="Drained"),BI106,IF(AND('[1]Multi-Field'!$E$25=[1]Lists!BF106,'[1]Multi-Field'!$F$25="undrained"),BH106,""))</f>
        <v/>
      </c>
      <c r="CH106" s="409" t="str">
        <f>IF(AND('[1]Multi-Field'!$E$26=[1]Lists!BF106,'[1]Multi-Field'!$F$26="Drained"),BI106,IF(AND('[1]Multi-Field'!$E$26=[1]Lists!BF106,'[1]Multi-Field'!$F$26="undrained"),BH106,""))</f>
        <v/>
      </c>
      <c r="CI106" s="409" t="str">
        <f>IF(AND('[1]Multi-Field'!$E$27=[1]Lists!BF106,'[1]Multi-Field'!$F$27="Drained"),BI106,IF(AND('[1]Multi-Field'!$E$27=[1]Lists!BF106,'[1]Multi-Field'!$F$27="undrained"),BH106,""))</f>
        <v/>
      </c>
      <c r="CJ106" s="409" t="str">
        <f>IF(AND('[1]Multi-Field'!$E$28=[1]Lists!BF106,'[1]Multi-Field'!$F$28="Drained"),BI106,IF(AND('[1]Multi-Field'!$E$28=[1]Lists!BF106,'[1]Multi-Field'!$F$28="undrained"),BH106,""))</f>
        <v/>
      </c>
      <c r="CK106" s="409" t="str">
        <f>IF(AND('[1]Multi-Field'!$E$29=[1]Lists!BF106,'[1]Multi-Field'!$F$29="Drained"),BI106,IF(AND('[1]Multi-Field'!$E$29=[1]Lists!BF106,'[1]Multi-Field'!$F$29="undrained"),BH106,""))</f>
        <v/>
      </c>
      <c r="CL106" s="409" t="str">
        <f>IF(AND('[1]Multi-Field'!$E$30=[1]Lists!BF106,'[1]Multi-Field'!$F$30="Drained"),BI106,IF(AND('[1]Multi-Field'!$E$30=[1]Lists!BF106,'[1]Multi-Field'!$F$30="undrained"),BH106,""))</f>
        <v/>
      </c>
      <c r="CM106" s="409" t="str">
        <f>IF(AND('[1]Multi-Field'!$E$31=[1]Lists!BF106,'[1]Multi-Field'!$F$31="Drained"),BI106,IF(AND('[1]Multi-Field'!$E$31=[1]Lists!BF106,'[1]Multi-Field'!$F$31="undrained"),BH106,""))</f>
        <v/>
      </c>
      <c r="CN106" s="409" t="str">
        <f>IF(AND('[1]Multi-Field'!$E$32=[1]Lists!BF106,'[1]Multi-Field'!$F$32="Drained"),BI106,IF(AND('[1]Multi-Field'!$E$32=[1]Lists!BF106,'[1]Multi-Field'!$F$32="undrained"),BH106,""))</f>
        <v/>
      </c>
      <c r="CO106" s="409" t="str">
        <f>IF(AND('[1]Multi-Field'!$E$33=[1]Lists!BF106,'[1]Multi-Field'!$F$33="Drained"),BI106,IF(AND('[1]Multi-Field'!$E$33=[1]Lists!BF106,'[1]Multi-Field'!$F$33="undrained"),BH106,""))</f>
        <v/>
      </c>
      <c r="CP106" s="409" t="str">
        <f>IF(AND('[1]Multi-Field'!$E$34=[1]Lists!BF106,'[1]Multi-Field'!$F$34="Drained"),BI106,IF(AND('[1]Multi-Field'!$E$34=[1]Lists!BF106,'[1]Multi-Field'!$F$34="undrained"),BH106,""))</f>
        <v/>
      </c>
      <c r="CQ106" s="409" t="str">
        <f>IF(AND('[1]Multi-Field'!$E$35=[1]Lists!BF106,'[1]Multi-Field'!$F$35="Drained"),BI106,IF(AND('[1]Multi-Field'!$E$35=[1]Lists!BF106,'[1]Multi-Field'!$F$35="undrained"),BH106,""))</f>
        <v/>
      </c>
      <c r="CR106" s="409" t="str">
        <f>IF(AND('[1]Multi-Field'!$E$36=[1]Lists!BF106,'[1]Multi-Field'!$F$36="Drained"),BI106,IF(AND('[1]Multi-Field'!$E$36=[1]Lists!BF106,'[1]Multi-Field'!$F$36="undrained"),BH106,""))</f>
        <v/>
      </c>
      <c r="CS106" s="409" t="str">
        <f>IF(AND('[1]Multi-Field'!$E$37=[1]Lists!BF106,'[1]Multi-Field'!$F$37="Drained"),BI106,IF(AND('[1]Multi-Field'!$E$37=[1]Lists!BF106,'[1]Multi-Field'!$F$37="undrained"),BH106,""))</f>
        <v/>
      </c>
      <c r="CT106" s="409" t="str">
        <f>IF(AND('[1]Multi-Field'!$E$38=[1]Lists!BF106,'[1]Multi-Field'!$F$38="Drained"),BI106,IF(AND('[1]Multi-Field'!$E$38=[1]Lists!BF106,'[1]Multi-Field'!$F$38="undrained"),BH106,""))</f>
        <v/>
      </c>
      <c r="CU106" s="409" t="str">
        <f>IF(AND('[1]Multi-Field'!$E$39=[1]Lists!BF106,'[1]Multi-Field'!$F$39="Drained"),BI106,IF(AND('[1]Multi-Field'!$E$39=[1]Lists!BF106,'[1]Multi-Field'!$F$39="undrained"),BH106,""))</f>
        <v/>
      </c>
      <c r="CV106" s="409" t="str">
        <f>IF(AND('[1]Multi-Field'!$E$40=[1]Lists!BF106,'[1]Multi-Field'!$F$40="Drained"),BI106,IF(AND('[1]Multi-Field'!$E$40=[1]Lists!BF106,'[1]Multi-Field'!$F$40="undrained"),BH106,""))</f>
        <v/>
      </c>
      <c r="CW106" s="409" t="str">
        <f>IF(AND('[1]Multi-Field'!$E$41=[1]Lists!BF106,'[1]Multi-Field'!$F$40="Drained"),BI106,IF(AND('[1]Multi-Field'!$E$40=[1]Lists!BF106,'[1]Multi-Field'!$F$40="undrained"),BH106,""))</f>
        <v/>
      </c>
      <c r="CX106" s="409" t="str">
        <f>IF(AND('[1]Multi-Field'!$E$42=[1]Lists!BF106,'[1]Multi-Field'!$F$42="Drained"),BI106,IF(AND('[1]Multi-Field'!$E$42=[1]Lists!BF106,'[1]Multi-Field'!$F$42="undrained"),BH106,""))</f>
        <v/>
      </c>
      <c r="CY106" s="409" t="str">
        <f>IF(AND('[1]Multi-Field'!$E$43=[1]Lists!BF106,'[1]Multi-Field'!$F$43="Drained"),BI106,IF(AND('[1]Multi-Field'!$E$43=[1]Lists!BF106,'[1]Multi-Field'!$F$43="undrained"),BH106,""))</f>
        <v/>
      </c>
      <c r="CZ106" s="409" t="str">
        <f>IF(AND('[1]Multi-Field'!$E$44=[1]Lists!BF106,'[1]Multi-Field'!$F$44="Drained"),BI106,IF(AND('[1]Multi-Field'!$E$44=[1]Lists!BF106,'[1]Multi-Field'!$F$44="undrained"),BH106,""))</f>
        <v/>
      </c>
      <c r="DA106" s="409" t="str">
        <f>IF(AND('[1]Multi-Field'!$E$45=[1]Lists!BF106,'[1]Multi-Field'!$F$45="Drained"),BI106,IF(AND('[1]Multi-Field'!$E$45=[1]Lists!BF106,'[1]Multi-Field'!$F$45="undrained"),BH106,""))</f>
        <v/>
      </c>
      <c r="DB106" s="409" t="str">
        <f>IF(AND('[1]Multi-Field'!$E$46=[1]Lists!BF106,'[1]Multi-Field'!$F$46="Drained"),BI106,IF(AND('[1]Multi-Field'!$E$46=[1]Lists!BF106,'[1]Multi-Field'!$F$46="undrained"),BH106,""))</f>
        <v/>
      </c>
      <c r="DC106" s="409" t="str">
        <f>IF(AND('[1]Multi-Field'!$E$47=[1]Lists!BF106,'[1]Multi-Field'!$F$47="Drained"),BI106,IF(AND('[1]Multi-Field'!$E$47=[1]Lists!BF106,'[1]Multi-Field'!$F$47="undrained"),BH106,""))</f>
        <v/>
      </c>
      <c r="DD106" s="409" t="str">
        <f>IF(AND('[1]Multi-Field'!$E$48=[1]Lists!BF106,'[1]Multi-Field'!$F$48="Drained"),BI106,IF(AND('[1]Multi-Field'!$E$48=[1]Lists!BF106,'[1]Multi-Field'!$F$48="undrained"),BH106,""))</f>
        <v/>
      </c>
      <c r="DE106" s="409" t="str">
        <f>IF(AND('[1]Multi-Field'!$E$49=[1]Lists!BF106,'[1]Multi-Field'!$F$49="Drained"),BI106,IF(AND('[1]Multi-Field'!$E$49=[1]Lists!BF106,'[1]Multi-Field'!$F$9="undrained"),BH106,""))</f>
        <v/>
      </c>
      <c r="DF106" s="409" t="str">
        <f>IF(AND('[1]Multi-Field'!$E$50=[1]Lists!BF106,'[1]Multi-Field'!$F$50="Drained"),BI106,IF(AND('[1]Multi-Field'!$E$50=[1]Lists!BF106,'[1]Multi-Field'!$F$50="undrained"),BH106,""))</f>
        <v/>
      </c>
      <c r="DG106" s="409" t="str">
        <f>IF(AND('[1]Multi-Field'!$E$51=[1]Lists!BF106,'[1]Multi-Field'!$F$51="Drained"),BI106,IF(AND('[1]Multi-Field'!$E$51=[1]Lists!BF106,'[1]Multi-Field'!$F$51="undrained"),BH106,""))</f>
        <v/>
      </c>
      <c r="DH106" s="409" t="str">
        <f>IF(AND('[1]Multi-Field'!$E$52=[1]Lists!BF106,'[1]Multi-Field'!$F$52="Drained"),BI106,IF(AND('[1]Multi-Field'!$E$52=[1]Lists!BF106,'[1]Multi-Field'!$F$52="undrained"),BH106,""))</f>
        <v/>
      </c>
      <c r="DI106" s="409" t="str">
        <f>IF(AND('[1]Multi-Field'!$E$53=[1]Lists!BF106,'[1]Multi-Field'!$F$53="Drained"),BI106,IF(AND('[1]Multi-Field'!$E$53=[1]Lists!BF106,'[1]Multi-Field'!$F$53="undrained"),BH106,""))</f>
        <v/>
      </c>
      <c r="DJ106" s="409" t="str">
        <f>IF(AND('[1]Multi-Field'!$E$54=[1]Lists!BF106,'[1]Multi-Field'!$F$54="Drained"),BI106,IF(AND('[1]Multi-Field'!$E$54=[1]Lists!BF106,'[1]Multi-Field'!$F$54="undrained"),BH106,""))</f>
        <v/>
      </c>
      <c r="DK106" s="409" t="str">
        <f>IF(AND('[1]Multi-Field'!$E$55=[1]Lists!BF106,'[1]Multi-Field'!$F$55="Drained"),BI106,IF(AND('[1]Multi-Field'!$E$55=[1]Lists!BF106,'[1]Multi-Field'!$F$55="undrained"),BH106,""))</f>
        <v/>
      </c>
      <c r="DL106" s="409" t="str">
        <f>IF(AND('[1]Multi-Field'!$E$56=[1]Lists!BF106,'[1]Multi-Field'!$F$56="Drained"),BI106,IF(AND('[1]Multi-Field'!$E$56=[1]Lists!BF106,'[1]Multi-Field'!$F$56="undrained"),BH106,""))</f>
        <v/>
      </c>
      <c r="DM106" s="409" t="str">
        <f>IF(AND('[1]Multi-Field'!$E$57=[1]Lists!BF106,'[1]Multi-Field'!$F$57="Drained"),BI106,IF(AND('[1]Multi-Field'!$E$57=[1]Lists!BF106,'[1]Multi-Field'!$F$57="undrained"),BH106,""))</f>
        <v/>
      </c>
      <c r="DN106" s="409" t="str">
        <f>IF(AND('[1]Multi-Field'!$E$58=[1]Lists!BF106,'[1]Multi-Field'!$F$58="Drained"),BI106,IF(AND('[1]Multi-Field'!$E$58=[1]Lists!BF106,'[1]Multi-Field'!$F$58="undrained"),BH106,""))</f>
        <v/>
      </c>
      <c r="DO106" s="409" t="str">
        <f>IF(AND('[1]Multi-Field'!$E$59=[1]Lists!BF106,'[1]Multi-Field'!$F$59="Drained"),BI106,IF(AND('[1]Multi-Field'!$E$59=[1]Lists!BF106,'[1]Multi-Field'!$F$59="undrained"),BH106,""))</f>
        <v/>
      </c>
      <c r="DP106" s="409" t="str">
        <f>IF(AND('[1]Multi-Field'!$E$60=[1]Lists!BF106,'[1]Multi-Field'!$F$60="Drained"),BI106,IF(AND('[1]Multi-Field'!$E$60=[1]Lists!BF106,'[1]Multi-Field'!$F$60="undrained"),BH106,""))</f>
        <v/>
      </c>
      <c r="DQ106" s="409" t="str">
        <f>IF(AND('[1]Multi-Field'!$E$61=[1]Lists!BF106,'[1]Multi-Field'!$F$61="Drained"),BI106,IF(AND('[1]Multi-Field'!$E$61=[1]Lists!BF106,'[1]Multi-Field'!$F$61="undrained"),BH106,""))</f>
        <v/>
      </c>
      <c r="DR106" s="409" t="str">
        <f>IF(AND('[1]Multi-Field'!$E$62=[1]Lists!BF106,'[1]Multi-Field'!$F$62="Drained"),BI106,IF(AND('[1]Multi-Field'!$E$62=[1]Lists!BF106,'[1]Multi-Field'!$F$62="undrained"),BH106,""))</f>
        <v/>
      </c>
      <c r="DS106" s="409" t="str">
        <f>IF(AND('[1]Multi-Field'!$E$63=[1]Lists!BF106,'[1]Multi-Field'!$F$63="Drained"),BI106,IF(AND('[1]Multi-Field'!$E$63=[1]Lists!BF106,'[1]Multi-Field'!$F$63="undrained"),BH106,""))</f>
        <v/>
      </c>
      <c r="DT106" s="409" t="str">
        <f>IF(AND('[1]Multi-Field'!$E$64=[1]Lists!BF106,'[1]Multi-Field'!$F$64="Drained"),BI106,IF(AND('[1]Multi-Field'!$E$64=[1]Lists!BF106,'[1]Multi-Field'!$F$64="undrained"),BH106,""))</f>
        <v/>
      </c>
      <c r="DU106" s="409" t="str">
        <f>IF(AND('[1]Multi-Field'!$E$65=[1]Lists!BF106,'[1]Multi-Field'!$F$65="Drained"),BI106,IF(AND('[1]Multi-Field'!$E$65=[1]Lists!BF106,'[1]Multi-Field'!$F$65="undrained"),BH106,""))</f>
        <v/>
      </c>
      <c r="DV106" s="409" t="str">
        <f>IF(AND('[1]Multi-Field'!$E$66=[1]Lists!BF106,'[1]Multi-Field'!$F$66="Drained"),BI106,IF(AND('[1]Multi-Field'!$E$66=[1]Lists!BF106,'[1]Multi-Field'!$F$66="undrained"),BH106,""))</f>
        <v/>
      </c>
      <c r="DW106" s="409" t="str">
        <f>IF(AND('[1]Multi-Field'!$E$67=[1]Lists!BF106,'[1]Multi-Field'!$F$67="Drained"),BI106,IF(AND('[1]Multi-Field'!$E$67=[1]Lists!BF106,'[1]Multi-Field'!$F$67="undrained"),BH106,""))</f>
        <v/>
      </c>
      <c r="DX106" s="409" t="str">
        <f>IF(AND('[1]Multi-Field'!$E$68=[1]Lists!BF106,'[1]Multi-Field'!$F$68="Drained"),BI106,IF(AND('[1]Multi-Field'!$E$68=[1]Lists!BF106,'[1]Multi-Field'!$F$68="undrained"),BH106,""))</f>
        <v/>
      </c>
      <c r="DY106" s="409" t="str">
        <f>IF(AND('[1]Multi-Field'!$E$69=[1]Lists!BF106,'[1]Multi-Field'!$F$69="Drained"),BI106,IF(AND('[1]Multi-Field'!$E$69=[1]Lists!BF106,'[1]Multi-Field'!$F$69="undrained"),BH106,""))</f>
        <v/>
      </c>
      <c r="DZ106" s="409" t="str">
        <f>IF(AND('[1]Multi-Field'!$E$70=[1]Lists!BF106,'[1]Multi-Field'!$F$70="Drained"),BI106,IF(AND('[1]Multi-Field'!$E$70=[1]Lists!BF106,'[1]Multi-Field'!$F$70="undrained"),BH106,""))</f>
        <v/>
      </c>
      <c r="EA106" s="409" t="str">
        <f>IF(AND('[1]Multi-Field'!$E$71=[1]Lists!BF106,'[1]Multi-Field'!$F$71="Drained"),BI106,IF(AND('[1]Multi-Field'!$E$71=[1]Lists!BF106,'[1]Multi-Field'!$F$71="undrained"),BH106,""))</f>
        <v/>
      </c>
      <c r="EB106" s="409" t="str">
        <f>IF(AND('[1]Multi-Field'!$E$72=[1]Lists!BF106,'[1]Multi-Field'!$F$72="Drained"),BI106,IF(AND('[1]Multi-Field'!$E$72=[1]Lists!BF106,'[1]Multi-Field'!$F$72="undrained"),BH106,""))</f>
        <v/>
      </c>
      <c r="EC106" s="409" t="str">
        <f>IF(AND('[1]Multi-Field'!$E$73=[1]Lists!BF106,'[1]Multi-Field'!$F$73="Drained"),BI106,IF(AND('[1]Multi-Field'!$E$73=[1]Lists!BF106,'[1]Multi-Field'!$F$73="undrained"),BH106,""))</f>
        <v/>
      </c>
      <c r="ED106" s="409" t="str">
        <f>IF(AND('[1]Multi-Field'!$E$74=[1]Lists!BF106,'[1]Multi-Field'!$F$74="Drained"),BI106,IF(AND('[1]Multi-Field'!$E$74=[1]Lists!BF106,'[1]Multi-Field'!$F$74="undrained"),BH106,""))</f>
        <v/>
      </c>
      <c r="EE106" s="409" t="str">
        <f>IF(AND('[1]Multi-Field'!$E$75=[1]Lists!BF106,'[1]Multi-Field'!$F$75="Drained"),BI106,IF(AND('[1]Multi-Field'!$E$75=[1]Lists!BF106,'[1]Multi-Field'!$F$75="undrained"),BH106,""))</f>
        <v/>
      </c>
      <c r="EF106" s="409" t="str">
        <f>IF(AND('[1]Multi-Field'!$E$76=[1]Lists!BF106,'[1]Multi-Field'!$F$76="Drained"),BI106,IF(AND('[1]Multi-Field'!$E$76=[1]Lists!BF106,'[1]Multi-Field'!$F$6="undrained"),BH106,""))</f>
        <v/>
      </c>
      <c r="EG106" s="409" t="str">
        <f>IF(AND('[1]Multi-Field'!$E$77=[1]Lists!BF106,'[1]Multi-Field'!$F$77="Drained"),BI106,IF(AND('[1]Multi-Field'!$E$77=[1]Lists!BF106,'[1]Multi-Field'!$F$77="undrained"),BH106,""))</f>
        <v/>
      </c>
      <c r="EH106" s="409" t="str">
        <f>IF(AND('[1]Multi-Field'!$E$78=[1]Lists!BF106,'[1]Multi-Field'!$F$78="Drained"),BI106,IF(AND('[1]Multi-Field'!$E$78=[1]Lists!BF106,'[1]Multi-Field'!$F$78="undrained"),BH106,""))</f>
        <v/>
      </c>
      <c r="EI106" s="409" t="str">
        <f>IF(AND('[1]Multi-Field'!$E$79=[1]Lists!BF106,'[1]Multi-Field'!$F$79="Drained"),BI106,IF(AND('[1]Multi-Field'!$E$79=[1]Lists!BF106,'[1]Multi-Field'!$F$79="undrained"),BH106,""))</f>
        <v/>
      </c>
      <c r="EJ106" s="409" t="str">
        <f>IF(AND('[1]Multi-Field'!$E$80=[1]Lists!BF106,'[1]Multi-Field'!$F$80="Drained"),BI106,IF(AND('[1]Multi-Field'!$E$80=[1]Lists!BF106,'[1]Multi-Field'!$F$80="undrained"),BH106,""))</f>
        <v/>
      </c>
      <c r="EK106" s="409" t="str">
        <f>IF(AND('[1]Multi-Field'!$E$81=[1]Lists!BF106,'[1]Multi-Field'!$F$81="Drained"),BI106,IF(AND('[1]Multi-Field'!$E$81=[1]Lists!BF106,'[1]Multi-Field'!$F$81="undrained"),BH106,""))</f>
        <v/>
      </c>
      <c r="EL106" s="409" t="str">
        <f>IF(AND('[1]Multi-Field'!$E$82=[1]Lists!BF106,'[1]Multi-Field'!$F$82="Drained"),BI106,IF(AND('[1]Multi-Field'!$E$82=[1]Lists!BF106,'[1]Multi-Field'!$F$82="undrained"),BH106,""))</f>
        <v/>
      </c>
      <c r="EM106" s="409" t="str">
        <f>IF(AND('[1]Multi-Field'!$E$83=[1]Lists!BF106,'[1]Multi-Field'!$F$83="Drained"),BI106,IF(AND('[1]Multi-Field'!$E$83=[1]Lists!BF106,'[1]Multi-Field'!$F$83="undrained"),BH106,""))</f>
        <v/>
      </c>
      <c r="EN106" s="409" t="str">
        <f>IF(AND('[1]Multi-Field'!$E$84=[1]Lists!BF106,'[1]Multi-Field'!$F$84="Drained"),BI106,IF(AND('[1]Multi-Field'!$E$84=[1]Lists!BF106,'[1]Multi-Field'!$F$84="undrained"),BH106,""))</f>
        <v/>
      </c>
      <c r="EO106" s="409" t="str">
        <f>IF(AND('[1]Multi-Field'!$E$85=[1]Lists!BF106,'[1]Multi-Field'!$F$85="Drained"),BI106,IF(AND('[1]Multi-Field'!$E$85=[1]Lists!BF106,'[1]Multi-Field'!$F$85="undrained"),BH106,""))</f>
        <v/>
      </c>
      <c r="EP106" s="409" t="str">
        <f>IF(AND('[1]Multi-Field'!$E$86=[1]Lists!BF106,'[1]Multi-Field'!$F$86="Drained"),BI106,IF(AND('[1]Multi-Field'!$E$86=[1]Lists!BF106,'[1]Multi-Field'!$F$86="undrained"),BH106,""))</f>
        <v/>
      </c>
      <c r="EQ106" s="409" t="str">
        <f>IF(AND('[1]Multi-Field'!$E$87=[1]Lists!BF106,'[1]Multi-Field'!$F$87="Drained"),BI106,IF(AND('[1]Multi-Field'!$E$87=[1]Lists!BF106,'[1]Multi-Field'!$F$87="undrained"),BH106,""))</f>
        <v/>
      </c>
      <c r="ER106" s="409" t="str">
        <f>IF(AND('[1]Multi-Field'!$E$88=[1]Lists!BF106,'[1]Multi-Field'!$F$88="Drained"),BI106,IF(AND('[1]Multi-Field'!$E$88=[1]Lists!BF106,'[1]Multi-Field'!$F$88="undrained"),BH106,""))</f>
        <v/>
      </c>
      <c r="ES106" s="409" t="str">
        <f>IF(AND('[1]Multi-Field'!$E$89=[1]Lists!BF106,'[1]Multi-Field'!$F$89="Drained"),BI106,IF(AND('[1]Multi-Field'!$E$89=[1]Lists!BF106,'[1]Multi-Field'!$F$89="undrained"),BH106,""))</f>
        <v/>
      </c>
      <c r="ET106" s="409" t="str">
        <f>IF(AND('[1]Multi-Field'!$E$90=[1]Lists!BF106,'[1]Multi-Field'!$F$90="Drained"),BI106,IF(AND('[1]Multi-Field'!$E$90=[1]Lists!BF106,'[1]Multi-Field'!$F$90="undrained"),BH106,""))</f>
        <v/>
      </c>
      <c r="EU106" s="409" t="str">
        <f>IF(AND('[1]Multi-Field'!$E$91=[1]Lists!BF106,'[1]Multi-Field'!$F$91="Drained"),BI106,IF(AND('[1]Multi-Field'!$E$91=[1]Lists!BF106,'[1]Multi-Field'!$F$91="undrained"),BH106,""))</f>
        <v/>
      </c>
      <c r="EV106" s="409" t="str">
        <f>IF(AND('[1]Multi-Field'!$E$92=[1]Lists!BF106,'[1]Multi-Field'!$F$92="Drained"),BI106,IF(AND('[1]Multi-Field'!$E$92=[1]Lists!BF106,'[1]Multi-Field'!$F$92="undrained"),BH106,""))</f>
        <v/>
      </c>
      <c r="EW106" s="409" t="str">
        <f>IF(AND('[1]Multi-Field'!$E$93=[1]Lists!BF106,'[1]Multi-Field'!$F$93="Drained"),BI106,IF(AND('[1]Multi-Field'!$E$93=[1]Lists!BF106,'[1]Multi-Field'!$F$93="undrained"),BH106,""))</f>
        <v/>
      </c>
      <c r="EX106" s="409" t="str">
        <f>IF(AND('[1]Multi-Field'!$E$94=[1]Lists!BF106,'[1]Multi-Field'!$F$94="Drained"),BI106,IF(AND('[1]Multi-Field'!$E$94=[1]Lists!BF106,'[1]Multi-Field'!$F$94="undrained"),BH106,""))</f>
        <v/>
      </c>
      <c r="EY106" s="409" t="str">
        <f>IF(AND('[1]Multi-Field'!$E$95=[1]Lists!BF106,'[1]Multi-Field'!$F$95="Drained"),BI106,IF(AND('[1]Multi-Field'!$E$95=[1]Lists!BF106,'[1]Multi-Field'!$F$95="undrained"),BH106,""))</f>
        <v/>
      </c>
      <c r="EZ106" s="409" t="str">
        <f>IF(AND('[1]Multi-Field'!$E$96=[1]Lists!BF106,'[1]Multi-Field'!$F$96="Drained"),BI106,IF(AND('[1]Multi-Field'!$E$96=[1]Lists!BF106,'[1]Multi-Field'!$F$96="undrained"),BH106,""))</f>
        <v/>
      </c>
      <c r="FA106" s="409" t="str">
        <f>IF(AND('[1]Multi-Field'!$E$97=[1]Lists!BF106,'[1]Multi-Field'!$F$97="Drained"),BI106,IF(AND('[1]Multi-Field'!$E$97=[1]Lists!BF106,'[1]Multi-Field'!$F$97="undrained"),BH106,""))</f>
        <v/>
      </c>
      <c r="FB106" s="409" t="str">
        <f>IF(AND('[1]Multi-Field'!$E$98=[1]Lists!BF106,'[1]Multi-Field'!$F$98="Drained"),BI106,IF(AND('[1]Multi-Field'!$E$98=[1]Lists!BF106,'[1]Multi-Field'!$F$98="undrained"),BH106,""))</f>
        <v/>
      </c>
      <c r="FC106" s="409" t="str">
        <f>IF(AND('[1]Multi-Field'!$E$99=[1]Lists!BF106,'[1]Multi-Field'!$F$99="Drained"),BI106,IF(AND('[1]Multi-Field'!$E$99=[1]Lists!BF106,'[1]Multi-Field'!$F$99="undrained"),BH106,""))</f>
        <v/>
      </c>
      <c r="FD106" s="409" t="str">
        <f>IF(AND('[1]Multi-Field'!$E$100=[1]Lists!BF106,'[1]Multi-Field'!$F$100="Drained"),BI106,IF(AND('[1]Multi-Field'!$E$100=[1]Lists!BF106,'[1]Multi-Field'!$F$100="undrained"),BH106,""))</f>
        <v/>
      </c>
      <c r="FE106" s="409" t="str">
        <f>IF(AND('[1]Multi-Field'!$E$101=[1]Lists!BF106,'[1]Multi-Field'!$F$101="Drained"),BI106,IF(AND('[1]Multi-Field'!$E$101=[1]Lists!BF106,'[1]Multi-Field'!$F$101="undrained"),BH106,""))</f>
        <v/>
      </c>
      <c r="FF106" s="409" t="str">
        <f>IF(AND('[1]Multi-Field'!$E$102=[1]Lists!BF106,'[1]Multi-Field'!$F$102="Drained"),BI106,IF(AND('[1]Multi-Field'!$E$102=[1]Lists!BF106,'[1]Multi-Field'!$F$102="undrained"),BH106,""))</f>
        <v/>
      </c>
      <c r="FG106" s="409" t="str">
        <f>IF(AND('[1]Multi-Field'!$E$103=[1]Lists!BF106,'[1]Multi-Field'!$F$103="Drained"),BI106,IF(AND('[1]Multi-Field'!$E$103=[1]Lists!BF106,'[1]Multi-Field'!$F$103="undrained"),BH106,""))</f>
        <v/>
      </c>
      <c r="FH106" s="409" t="str">
        <f>IF(AND('[1]Multi-Field'!$E$104=[1]Lists!BF106,'[1]Multi-Field'!$F$104="Drained"),BI106,IF(AND('[1]Multi-Field'!$E$104=[1]Lists!BF106,'[1]Multi-Field'!$F$104="undrained"),BH106,""))</f>
        <v/>
      </c>
      <c r="FI106" s="409" t="str">
        <f>IF(AND('[1]Multi-Field'!$E$105=[1]Lists!BF106,'[1]Multi-Field'!$F$105="Drained"),BI106,IF(AND('[1]Multi-Field'!$E$105=[1]Lists!BF106,'[1]Multi-Field'!$F$105="undrained"),BH106,""))</f>
        <v/>
      </c>
      <c r="FJ106" s="409" t="str">
        <f>IF(AND('[1]Multi-Field'!$E$106=[1]Lists!BF106,'[1]Multi-Field'!$F$106="Drained"),BI106,IF(AND('[1]Multi-Field'!$E$106=[1]Lists!BF106,'[1]Multi-Field'!$F$106="undrained"),BH106,""))</f>
        <v/>
      </c>
      <c r="FK106" s="409">
        <f>IF(AND('[1]Multi-Field'!$E$107=[1]Lists!BF106,'[1]Multi-Field'!$F$107="Drained"),BI106,IF(AND('[1]Multi-Field'!$E$107=[1]Lists!BF106,'[1]Multi-Field'!$F$107="undrained"),BH106,""))</f>
        <v>4.5</v>
      </c>
      <c r="FL106" s="409" t="str">
        <f>IF(AND('[1]Multi-Field'!$E$108=[1]Lists!BF106,'[1]Multi-Field'!$F$108="Drained"),BI106,IF(AND('[1]Multi-Field'!$E$108=[1]Lists!BF106,'[1]Multi-Field'!$F$108="undrained"),BH106,""))</f>
        <v/>
      </c>
      <c r="FM106" s="409" t="str">
        <f>IF(AND('[1]Multi-Field'!$E$109=[1]Lists!BF106,'[1]Multi-Field'!$F$109="Drained"),BI106,IF(AND('[1]Multi-Field'!$E$109=[1]Lists!BF106,'[1]Multi-Field'!$F$109="undrained"),BH106,""))</f>
        <v/>
      </c>
      <c r="FN106" s="409" t="str">
        <f>IF(AND('[1]Multi-Field'!$E$110=[1]Lists!BF106,'[1]Multi-Field'!$F$110="Drained"),BI106,IF(AND('[1]Multi-Field'!$E$110=[1]Lists!BF106,'[1]Multi-Field'!$F$110="undrained"),BH106,""))</f>
        <v/>
      </c>
      <c r="FO106" s="409" t="str">
        <f>IF(AND('[1]Multi-Field'!$E$111=[1]Lists!BF106,'[1]Multi-Field'!$F$111="Drained"),BI106,IF(AND('[1]Multi-Field'!$E$111=[1]Lists!BF106,'[1]Multi-Field'!$F$111="undrained"),BH106,""))</f>
        <v/>
      </c>
      <c r="FP106" s="409" t="str">
        <f>IF(AND('[1]Multi-Field'!$E$112=[1]Lists!BF106,'[1]Multi-Field'!$F$112="Drained"),BI106,IF(AND('[1]Multi-Field'!$E$112=[1]Lists!BF106,'[1]Multi-Field'!$F$112="undrained"),BH106,""))</f>
        <v/>
      </c>
      <c r="FQ106" s="409" t="str">
        <f>IF(AND('[1]Multi-Field'!$E$113=[1]Lists!BF106,'[1]Multi-Field'!$F$113="Drained"),BI106,IF(AND('[1]Multi-Field'!$E$113=[1]Lists!BF106,'[1]Multi-Field'!$F$113="undrained"),BH106,""))</f>
        <v/>
      </c>
      <c r="FR106" s="409" t="str">
        <f>IF(AND('[1]Multi-Field'!$E$114=[1]Lists!BF106,'[1]Multi-Field'!$F$114="Drained"),BI106,IF(AND('[1]Multi-Field'!$E$114=[1]Lists!BF106,'[1]Multi-Field'!$F$114="undrained"),BH106,""))</f>
        <v/>
      </c>
      <c r="FS106" s="409" t="str">
        <f>IF(AND('[1]Multi-Field'!$E$115=[1]Lists!BF106,'[1]Multi-Field'!$F$115="Drained"),BI106,IF(AND('[1]Multi-Field'!$E$115=[1]Lists!BF106,'[1]Multi-Field'!$F$115="undrained"),BH106,""))</f>
        <v/>
      </c>
      <c r="FT106" s="409" t="str">
        <f>IF(AND('[1]Multi-Field'!$E$116=[1]Lists!BF106,'[1]Multi-Field'!$F$116="Drained"),BI106,IF(AND('[1]Multi-Field'!$E$116=[1]Lists!BF106,'[1]Multi-Field'!$F$116="undrained"),BH106,""))</f>
        <v/>
      </c>
      <c r="FU106" s="409" t="str">
        <f>IF(AND('[1]Multi-Field'!$E$117=[1]Lists!BF106,'[1]Multi-Field'!$F$117="Drained"),BI106,IF(AND('[1]Multi-Field'!$E$117=[1]Lists!BF106,'[1]Multi-Field'!$F$117="undrained"),BH106,""))</f>
        <v/>
      </c>
      <c r="FV106" s="409" t="str">
        <f>IF(AND('[1]Multi-Field'!$E$118=[1]Lists!BF106,'[1]Multi-Field'!$F$118="Drained"),BI106,IF(AND('[1]Multi-Field'!$E$118=[1]Lists!BF106,'[1]Multi-Field'!$F$118="undrained"),BH106,""))</f>
        <v/>
      </c>
      <c r="FW106" s="409" t="str">
        <f>IF(AND('[1]Multi-Field'!$E$119=[1]Lists!BF106,'[1]Multi-Field'!$F$119="Drained"),BI106,IF(AND('[1]Multi-Field'!$E$119=[1]Lists!BF106,'[1]Multi-Field'!$F$119="undrained"),BH106,""))</f>
        <v/>
      </c>
      <c r="FX106" s="409" t="str">
        <f>IF(AND('[1]Multi-Field'!$E$120=[1]Lists!BF106,'[1]Multi-Field'!$F$120="Drained"),BI106,IF(AND('[1]Multi-Field'!$E$120=[1]Lists!BF106,'[1]Multi-Field'!$F$120="undrained"),BH106,""))</f>
        <v/>
      </c>
      <c r="FZ106" t="s">
        <v>890</v>
      </c>
      <c r="GC106" s="4">
        <f>'[1]Multi-Field'!B104</f>
        <v>0</v>
      </c>
      <c r="GD106" s="73" t="str">
        <f>IF(OR('[1]Multi-Field'!Q104=$FZ$43,'[1]Multi-Field'!Q104=$FZ$44),'[1]Multi-Field'!BS104,"")</f>
        <v/>
      </c>
      <c r="GE106" s="4" t="str">
        <f>IF(AND(OR('[1]Multi-Field'!Q104=$FZ$86,'[1]Multi-Field'!Q104=$FZ$94,'[1]Multi-Field'!Q104=$FZ$87,'[1]Multi-Field'!Q104=[1]Lists!$FZ$93,'[1]Multi-Field'!Q104=$FZ$59),'[1]Multi-Field'!BS104&gt;50),'[1]Multi-Field'!BS104*0.8,IF(AND(OR('[1]Multi-Field'!Q104=$FZ$86,'[1]Multi-Field'!Q104=$FZ$94,'[1]Multi-Field'!Q104=$FZ$87,'[1]Multi-Field'!Q104=[1]Lists!$FZ$93,'[1]Multi-Field'!Q104=[1]Lists!$FZ$59),'[1]Multi-Field'!BS104&lt;50),'[1]Multi-Field'!BS104,""))</f>
        <v/>
      </c>
      <c r="GF106" s="4" t="str">
        <f>IF(OR('[1]Multi-Field'!Q104=[1]Lists!$FZ$7,'[1]Multi-Field'!Q104=[1]Lists!$FZ$5,'[1]Multi-Field'!Q104=[1]Lists!$FZ$24,'[1]Multi-Field'!Q104=[1]Lists!$FZ$10,'[1]Multi-Field'!Q104=[1]Lists!$FZ$8, '[1]Multi-Field'!Q104=[1]Lists!$FZ$25, '[1]Multi-Field'!Q104=[1]Lists!$FZ$23, '[1]Multi-Field'!Q104= [1]Lists!$FZ$47, '[1]Multi-Field'!Q104=[1]Lists!$FZ$49, '[1]Multi-Field'!Q104=[1]Lists!$FZ$48,'[1]Multi-Field'!Q104=[1]Lists!$FZ$3, '[1]Multi-Field'!Q104=[1]Lists!$FZ$14,'[1]Multi-Field'!Q104=[1]Lists!$FZ$36, '[1]Multi-Field'!Q104=[1]Lists!$FZ$41,'[1]Multi-Field'!Q104=[1]Lists!$FZ$42),0,"")</f>
        <v/>
      </c>
      <c r="GG106" s="4" t="str">
        <f>IF(OR('[1]Multi-Field'!Q104=[1]Lists!$FZ$6,'[1]Multi-Field'!Q104=[1]Lists!$FZ$4, '[1]Multi-Field'!Q133=[1]Lists!$FZ$11, '[1]Multi-Field'!Q104=[1]Lists!$FZ$1),100*IF('[1]Multi-Field'!U104=onepercent,0.75,IF('[1]Multi-Field'!U104=onetotwentyfivepercent,0.4,IF(OR('[1]Multi-Field'!U104=twentysixtofiftypercent,'[1]Multi-Field'!U104=greaterthanfiftypercent),0,""))),"")</f>
        <v/>
      </c>
      <c r="GH106" s="4" t="str">
        <f>IF(OR('[1]Multi-Field'!Q104=[1]Lists!$FZ$53,'[1]Multi-Field'!Q104=[1]Lists!$FZ$55), 50,IF('[1]Multi-Field'!Q104=[1]Lists!$FZ$54,225,IF('[1]Multi-Field'!Q104=[1]Lists!$FZ$56,75,"")))</f>
        <v/>
      </c>
      <c r="GI106" s="4" t="e">
        <f>#VALUE!</f>
        <v>#VALUE!</v>
      </c>
      <c r="GJ106" s="4" t="e">
        <f>#VALUE!</f>
        <v>#VALUE!</v>
      </c>
      <c r="GK106" s="4" t="str">
        <f>IF('[1]Multi-Field'!Q104=[1]Lists!$FZ$95,'[1]Multi-Field'!BS104*0.66,"")</f>
        <v/>
      </c>
      <c r="GM106" s="4" t="str">
        <f>IF(OR('[1]Multi-Field'!Q104=[1]Lists!$FZ$26,'[1]Multi-Field'!Q104=[1]Lists!$FZ$84),20,"")</f>
        <v/>
      </c>
      <c r="GN106" s="4" t="str">
        <f>IF(OR('[1]Multi-Field'!Q104=[1]Lists!$FZ$88,'[1]Multi-Field'!Q104=[1]Lists!$FZ$57),0,"")</f>
        <v/>
      </c>
      <c r="GO106" s="4" t="str">
        <f>IF(OR('[1]Multi-Field'!Q104=[1]Lists!$FZ$69,'[1]Multi-Field'!Q104=[1]Lists!$FZ$71,'[1]Multi-Field'!Q104=[1]Lists!$FZ$105),50,"")</f>
        <v/>
      </c>
      <c r="GP106" s="4" t="str">
        <f>IF(OR('[1]Multi-Field'!Q104=[1]Lists!$FZ$75,'[1]Multi-Field'!Q104=[1]Lists!$FZ$70),75,"")</f>
        <v/>
      </c>
      <c r="GQ106" s="4">
        <f>IF('[1]Multi-Field'!Q104=[1]Lists!$FZ$72,150,"")</f>
        <v>150</v>
      </c>
      <c r="GR106" s="4" t="str">
        <f>IF(OR('[1]Multi-Field'!Q104=[1]Lists!$FZ$74,'[1]Multi-Field'!Q104=[1]Lists!$FZ$73),40,"")</f>
        <v/>
      </c>
      <c r="GS106" s="4" t="str">
        <f>IF('[1]Multi-Field'!Q104=[1]Lists!$FZ$99,80,"")</f>
        <v/>
      </c>
      <c r="GT106" s="4" t="str">
        <f>IF('[1]Multi-Field'!Q104=[1]Lists!$FZ$106,70,"")</f>
        <v/>
      </c>
      <c r="GU106" s="4" t="e">
        <f t="shared" si="16"/>
        <v>#VALUE!</v>
      </c>
    </row>
    <row r="107" spans="1:203" ht="13.5" customHeight="1">
      <c r="A107" s="7" t="s">
        <v>194</v>
      </c>
      <c r="B107" s="7"/>
      <c r="C107" s="7"/>
      <c r="D107" s="8">
        <v>70</v>
      </c>
      <c r="E107" s="8">
        <f t="shared" si="12"/>
        <v>70</v>
      </c>
      <c r="F107" s="8">
        <f t="shared" si="13"/>
        <v>70</v>
      </c>
      <c r="G107" s="8">
        <v>70</v>
      </c>
      <c r="H107" s="8">
        <v>65</v>
      </c>
      <c r="I107" s="8">
        <f t="shared" si="17"/>
        <v>65</v>
      </c>
      <c r="J107" s="8">
        <f t="shared" si="18"/>
        <v>65</v>
      </c>
      <c r="K107" s="8">
        <v>65</v>
      </c>
      <c r="L107" s="8">
        <v>100</v>
      </c>
      <c r="M107" s="8">
        <f t="shared" si="14"/>
        <v>100</v>
      </c>
      <c r="N107" s="8">
        <f t="shared" si="15"/>
        <v>100</v>
      </c>
      <c r="O107" s="8">
        <v>100</v>
      </c>
      <c r="P107" s="391">
        <v>82</v>
      </c>
      <c r="Q107" s="394"/>
      <c r="R107" s="395" t="b">
        <f>IF(OR('Multi-Field'!AA84=Lists!$AC$42,'Multi-Field'!AA84=Lists!$AC$43),IF('Multi-Field'!Z84="x",(IF('Multi-Field'!AC84=Lists!$Q$11,Lists!$R$11,IF('Multi-Field'!AC84=Lists!$Q$12,Lists!$R$12,IF('Multi-Field'!AC84=Lists!$Q$13,Lists!$R$13,IF('Multi-Field'!AC84=Lists!$Q$14,Lists!$R$14))))),IF('Multi-Field'!X84="x",(IF('Multi-Field'!AC84=Lists!$Q$11,Lists!$S$11,IF('Multi-Field'!AC84=Lists!$Q$12,Lists!$S$12,IF('Multi-Field'!AC84=Lists!$Q$13,Lists!$S$13,IF('Multi-Field'!AC84=Lists!$Q$14,Lists!$S$14))))),IF('Multi-Field'!V84="x",(IF('Multi-Field'!AC84=Lists!$Q$11,Lists!$T$11,IF('Multi-Field'!AC84=Lists!$Q$12,Lists!$T$12,IF('Multi-Field'!AC84=Lists!$Q$13,Lists!$T$13,IF('Multi-Field'!AC84=Lists!$Q$14,Lists!$T$14))))),0))))</f>
        <v>0</v>
      </c>
      <c r="S107" s="395" t="str">
        <f t="shared" si="26"/>
        <v/>
      </c>
      <c r="T107" s="395"/>
      <c r="U107" s="396"/>
      <c r="V107" s="383">
        <f>IF(OR('Multi-Field'!AI93=$U$4,'Multi-Field'!AI93=$U$5,'Multi-Field'!AI93=$U$6,'Multi-Field'!AI93=$U$7,'Multi-Field'!AI93=$U$8,'Multi-Field'!AI93=$U$9),(IF('Multi-Field'!AJ93=$V$2,100,IF('Multi-Field'!AJ93=$V$3,65,IF('Multi-Field'!AJ93=$V$4,53,IF('Multi-Field'!AJ93=$V$5,41,IF('Multi-Field'!AJ93=$V$6,23,IF('Multi-Field'!AJ93=$V$7,0,0))))))),0)</f>
        <v>0</v>
      </c>
      <c r="W107" s="383" t="str">
        <f>IF(AND(OR('Multi-Field'!AF93=$S$3,'Multi-Field'!AF93=S95,'Multi-Field'!AF93=$S$7),'Multi-Field'!AN93&lt;18,'Multi-Field'!AN93&gt;0),35,IF('Multi-Field'!AF93=$S$4,55,IF(AND('Multi-Field'!AF93=$S$6,'Multi-Field'!AN93&lt;18),30,IF(AND('Multi-Field'!AN93&gt;17,OR('Multi-Field'!AF93=$S$3,'Multi-Field'!AF93=$S$5,'Multi-Field'!AF93= $S$6,'Multi-Field'!AF93=$S$7)),25,"0"))))</f>
        <v>0</v>
      </c>
      <c r="X107" s="383">
        <f>IF(OR('Multi-Field'!BA93=$U$4,'Multi-Field'!BA93=$U$5,'Multi-Field'!BA93=$U$6,'Multi-Field'!BA93=U97,'Multi-Field'!BA93=$U$8,'Multi-Field'!BA93=$U$9),(IF('Multi-Field'!BB93=$V$2,100,IF('Multi-Field'!BB93=$V$3,65,IF('Multi-Field'!BB93=$V$4,53,IF('Multi-Field'!BB93=$V$5,41,IF('Multi-Field'!BB93=$V$6,23,IF('Multi-Field'!BB93=$V$7,0,0))))))),0)</f>
        <v>0</v>
      </c>
      <c r="Y107" s="383" t="str">
        <f>IF(AND(OR('Multi-Field'!AX93=$S$3,'Multi-Field'!AX93=$S$5,'Multi-Field'!AX93=$S$7),'Multi-Field'!BF93&lt;18),35,IF('Multi-Field'!AX93=$S$4,55,IF(AND('Multi-Field'!AX93=$S$6,'Multi-Field'!BF93&lt;18),30,IF(AND('Multi-Field'!BF93&gt;17,OR('Multi-Field'!AX93=$S$3,'Multi-Field'!AX93=$S$5,'Multi-Field'!AX93=$S$6,'Multi-Field'!AX93=$S$7)),25,"0"))))</f>
        <v>0</v>
      </c>
      <c r="Z107" s="383">
        <v>91</v>
      </c>
      <c r="AI107" s="384">
        <f>'[1]Multi-Field'!B103</f>
        <v>0</v>
      </c>
      <c r="AJ107" s="385" t="e">
        <f>#VALUE!</f>
        <v>#VALUE!</v>
      </c>
      <c r="AK107" s="385" t="e">
        <f>#VALUE!</f>
        <v>#VALUE!</v>
      </c>
      <c r="AL107" s="385" t="e">
        <f>IF(AK107="","",IF('[1]Multi-Field'!AU103=20,10,IF(AK107-30&lt;0,0,AK107-30)))</f>
        <v>#VALUE!</v>
      </c>
      <c r="AM107" s="385" t="e">
        <f>#VALUE!</f>
        <v>#VALUE!</v>
      </c>
      <c r="AN107" s="385" t="e">
        <f t="shared" si="23"/>
        <v>#VALUE!</v>
      </c>
      <c r="AO107" s="385" t="e">
        <f>#VALUE!</f>
        <v>#VALUE!</v>
      </c>
      <c r="AP107" s="385" t="e">
        <f>#VALUE!</f>
        <v>#VALUE!</v>
      </c>
      <c r="AQ107" s="385" t="e">
        <f>#VALUE!</f>
        <v>#VALUE!</v>
      </c>
      <c r="AR107" s="385" t="e">
        <f>#VALUE!</f>
        <v>#VALUE!</v>
      </c>
      <c r="AS107" s="385" t="e">
        <f>IF(AR107="","",IF('[1]Multi-Field'!AU103&gt;9,0,AR107-15))</f>
        <v>#VALUE!</v>
      </c>
      <c r="AT107" s="385" t="e">
        <f>#VALUE!</f>
        <v>#VALUE!</v>
      </c>
      <c r="AU107" s="385" t="e">
        <f>#VALUE!</f>
        <v>#VALUE!</v>
      </c>
      <c r="AV107" s="385" t="e">
        <f>IF(AU107="","",IF('[1]Multi-Field'!AU103=9&gt;9,0,AU107-35))</f>
        <v>#VALUE!</v>
      </c>
      <c r="AW107" s="385" t="e">
        <f>#VALUE!</f>
        <v>#VALUE!</v>
      </c>
      <c r="AX107" s="385" t="e">
        <f t="shared" si="24"/>
        <v>#VALUE!</v>
      </c>
      <c r="AY107" s="385" t="str">
        <f>IF('[1]Multi-Field'!AU103="","",IF('[1]Multi-Field'!AU103&lt;1,100,IF('[1]Multi-Field'!AU103=1,75,IF('[1]Multi-Field'!AU103=2,50,IF('[1]Multi-Field'!AU103=3,25,IF('[1]Multi-Field'!AU103&gt;3,0,""))))))</f>
        <v/>
      </c>
      <c r="AZ107" s="385" t="str">
        <f t="shared" si="25"/>
        <v/>
      </c>
      <c r="BA107" s="385" t="e">
        <f>#VALUE!</f>
        <v>#VALUE!</v>
      </c>
      <c r="BB107" s="385" t="e">
        <f>IF(BA107="","",IF(AND('[1]Multi-Field'!AU103&lt;40,'[1]Multi-Field'!AU103&gt;9),40,IF('[1]Multi-Field'!AU103&gt;39,0,BA107+5)))</f>
        <v>#VALUE!</v>
      </c>
      <c r="BC107" s="386" t="e">
        <f t="shared" si="22"/>
        <v>#VALUE!</v>
      </c>
      <c r="BF107" s="411" t="s">
        <v>1788</v>
      </c>
      <c r="BG107" s="412">
        <v>4</v>
      </c>
      <c r="BH107" s="412">
        <v>4.5</v>
      </c>
      <c r="BI107" s="412">
        <v>4.5</v>
      </c>
      <c r="BJ107" s="409" t="e">
        <f>IF(AND('[1]Single Field'!#REF!=[1]Lists!BF107,'[1]Single Field'!#REF!="Drained"),"x",IF(AND('[1]Single Field'!#REF!=[1]Lists!BF107,'[1]Single Field'!#REF!="Undrained"),O,""))</f>
        <v>#REF!</v>
      </c>
      <c r="BK107" s="409" t="str">
        <f>IF(AND('[1]Multi-Field'!$E$3=[1]Lists!BF107,'[1]Multi-Field'!$F$3="Drained"),BI107,IF(AND('[1]Multi-Field'!$E$3=BF107,'[1]Multi-Field'!$F$3="undrained"),BH107,""))</f>
        <v/>
      </c>
      <c r="BL107" s="409" t="str">
        <f>IF(AND('[1]Multi-Field'!$E$4=BF107,'[1]Multi-Field'!$F$4="Drained"),BI107,IF(AND('[1]Multi-Field'!$E$4=BF107,'[1]Multi-Field'!$F$4="undrained"),BH107,""))</f>
        <v/>
      </c>
      <c r="BM107" s="409" t="str">
        <f>IF(AND('[1]Multi-Field'!$E$5=BF107,'[1]Multi-Field'!$F$5="Drained"),BI107,IF(AND('[1]Multi-Field'!$E$5=BF107,'[1]Multi-Field'!$F$5="undrained"),BH107,""))</f>
        <v/>
      </c>
      <c r="BN107" s="409" t="str">
        <f>IF(AND('[1]Multi-Field'!$E$6=BF107,'[1]Multi-Field'!$F$6="Drained"),BI107,IF(AND('[1]Multi-Field'!$E$6=BF107,'[1]Multi-Field'!$F$6="undrained"),BH107,""))</f>
        <v/>
      </c>
      <c r="BO107" s="409" t="str">
        <f>IF(AND('[1]Multi-Field'!$E$7=BF107,'[1]Multi-Field'!$F$7="Drained"),BI107,IF(AND('[1]Multi-Field'!$E$7=BF107,'[1]Multi-Field'!$F$7="undrained"),BH107,""))</f>
        <v/>
      </c>
      <c r="BP107" s="409" t="str">
        <f>IF(AND('[1]Multi-Field'!$E$8=BF107,'[1]Multi-Field'!$F$8="Drained"),BI107,IF(AND('[1]Multi-Field'!$E$8=BF107,'[1]Multi-Field'!$F$8="undrained"),BH107,""))</f>
        <v/>
      </c>
      <c r="BQ107" s="409" t="str">
        <f>IF(AND('[1]Multi-Field'!$E$9=BF107,'[1]Multi-Field'!$F$9="Drained"),BI107,IF(AND('[1]Multi-Field'!$E$9=BF107,'[1]Multi-Field'!$F$9="undrained"),BH107,""))</f>
        <v/>
      </c>
      <c r="BR107" s="409" t="str">
        <f>IF(AND('[1]Multi-Field'!$E$10=BF107,'[1]Multi-Field'!$F$10="Drained"),BI107,IF(AND('[1]Multi-Field'!$E$10=BF107,'[1]Multi-Field'!$F$10="undrained"),BH107,""))</f>
        <v/>
      </c>
      <c r="BS107" s="409" t="str">
        <f>IF(AND('[1]Multi-Field'!$E$11=BF107,'[1]Multi-Field'!$F$11="Drained"),BI107,IF(AND('[1]Multi-Field'!$E$11=BF107,'[1]Multi-Field'!$F$11="undrained"),BH107,""))</f>
        <v/>
      </c>
      <c r="BT107" s="409" t="str">
        <f>IF(AND('[1]Multi-Field'!$E$12=BF107,'[1]Multi-Field'!$F$12="Drained"),BI107,IF(AND('[1]Multi-Field'!$E$12=BF107,'[1]Multi-Field'!$F$12="undrained"),BH107,""))</f>
        <v/>
      </c>
      <c r="BU107" s="409" t="str">
        <f>IF(AND('[1]Multi-Field'!$E$13=BF107,'[1]Multi-Field'!$F$13="Drained"),BI107,IF(AND('[1]Multi-Field'!$E$3=BF107,'[1]Multi-Field'!$F$13="undrained"),BH107,""))</f>
        <v/>
      </c>
      <c r="BV107" s="409" t="str">
        <f>IF(AND('[1]Multi-Field'!$E$14=BF107,'[1]Multi-Field'!$F$14="Drained"),BI107,IF(AND('[1]Multi-Field'!$E$14=BF107,'[1]Multi-Field'!$F$14="undrained"),BH107,""))</f>
        <v/>
      </c>
      <c r="BW107" s="409" t="str">
        <f>IF(AND('[1]Multi-Field'!$E$15=BF107,'[1]Multi-Field'!$F$15="Drained"),BI107,IF(AND('[1]Multi-Field'!$E$15=BF107,'[1]Multi-Field'!$F$15="undrained"),BH107,""))</f>
        <v/>
      </c>
      <c r="BX107" s="409" t="str">
        <f>IF(AND('[1]Multi-Field'!$E$16=[1]Lists!BF107,'[1]Multi-Field'!$F$16="Drained"),BI107,IF(AND('[1]Multi-Field'!$E$16=[1]Lists!BF107,'[1]Multi-Field'!$F$16="undrained"),BH107,""))</f>
        <v/>
      </c>
      <c r="BY107" s="409" t="str">
        <f>IF(AND('[1]Multi-Field'!$E$17=[1]Lists!BF107,'[1]Multi-Field'!$F$17="Drained"),BI107,IF(AND('[1]Multi-Field'!$E$17=[1]Lists!BF107,'[1]Multi-Field'!$F$17="undrained"),BH107,""))</f>
        <v/>
      </c>
      <c r="BZ107" s="409" t="str">
        <f>IF(AND('[1]Multi-Field'!$E$18=[1]Lists!BF107,'[1]Multi-Field'!$F$18="Drained"),BI107,IF(AND('[1]Multi-Field'!$E$18=[1]Lists!BF107,'[1]Multi-Field'!$F$18="undrained"),BH107,""))</f>
        <v/>
      </c>
      <c r="CA107" s="409" t="str">
        <f>IF(AND('[1]Multi-Field'!$E$19=[1]Lists!BF107,'[1]Multi-Field'!$F$19="Drained"),BI107,IF(AND('[1]Multi-Field'!$E$19=[1]Lists!BF107,'[1]Multi-Field'!$F$19="undrained"),BH107,""))</f>
        <v/>
      </c>
      <c r="CB107" s="409" t="str">
        <f>IF(AND('[1]Multi-Field'!$E$20=[1]Lists!BF107,'[1]Multi-Field'!$F$20="Drained"),BI107,IF(AND('[1]Multi-Field'!$E$20=[1]Lists!BF107,'[1]Multi-Field'!$F$20="undrained"),BH107,""))</f>
        <v/>
      </c>
      <c r="CC107" s="409" t="str">
        <f>IF(AND('[1]Multi-Field'!$E$21=[1]Lists!BF107,'[1]Multi-Field'!$F$21="Drained"),BI107,IF(AND('[1]Multi-Field'!$E$21=[1]Lists!BF107,'[1]Multi-Field'!$F$21="undrained"),BH107,""))</f>
        <v/>
      </c>
      <c r="CD107" s="409" t="str">
        <f>IF(AND('[1]Multi-Field'!$E$22=[1]Lists!BF107,'[1]Multi-Field'!$F$22="Drained"),BI107,IF(AND('[1]Multi-Field'!$E$22=[1]Lists!BF107,'[1]Multi-Field'!$F$22="undrained"),BH107,""))</f>
        <v/>
      </c>
      <c r="CE107" s="409" t="str">
        <f>IF(AND('[1]Multi-Field'!$E$23=[1]Lists!BF107,'[1]Multi-Field'!$F$23="Drained"),BI107,IF(AND('[1]Multi-Field'!$E$23=[1]Lists!BF107,'[1]Multi-Field'!$F$23="undrained"),BH107,""))</f>
        <v/>
      </c>
      <c r="CF107" s="409" t="str">
        <f>IF(AND('[1]Multi-Field'!$E$24=[1]Lists!BF107,'[1]Multi-Field'!$F$24="Drained"),BI107,IF(AND('[1]Multi-Field'!$E$24=[1]Lists!BF107,'[1]Multi-Field'!$F$24="undrained"),BH107,""))</f>
        <v/>
      </c>
      <c r="CG107" s="409" t="str">
        <f>IF(AND('[1]Multi-Field'!$E$25=[1]Lists!BF107,'[1]Multi-Field'!$F$25="Drained"),BI107,IF(AND('[1]Multi-Field'!$E$25=[1]Lists!BF107,'[1]Multi-Field'!$F$25="undrained"),BH107,""))</f>
        <v/>
      </c>
      <c r="CH107" s="409" t="str">
        <f>IF(AND('[1]Multi-Field'!$E$26=[1]Lists!BF107,'[1]Multi-Field'!$F$26="Drained"),BI107,IF(AND('[1]Multi-Field'!$E$26=[1]Lists!BF107,'[1]Multi-Field'!$F$26="undrained"),BH107,""))</f>
        <v/>
      </c>
      <c r="CI107" s="409" t="str">
        <f>IF(AND('[1]Multi-Field'!$E$27=[1]Lists!BF107,'[1]Multi-Field'!$F$27="Drained"),BI107,IF(AND('[1]Multi-Field'!$E$27=[1]Lists!BF107,'[1]Multi-Field'!$F$27="undrained"),BH107,""))</f>
        <v/>
      </c>
      <c r="CJ107" s="409" t="str">
        <f>IF(AND('[1]Multi-Field'!$E$28=[1]Lists!BF107,'[1]Multi-Field'!$F$28="Drained"),BI107,IF(AND('[1]Multi-Field'!$E$28=[1]Lists!BF107,'[1]Multi-Field'!$F$28="undrained"),BH107,""))</f>
        <v/>
      </c>
      <c r="CK107" s="409" t="str">
        <f>IF(AND('[1]Multi-Field'!$E$29=[1]Lists!BF107,'[1]Multi-Field'!$F$29="Drained"),BI107,IF(AND('[1]Multi-Field'!$E$29=[1]Lists!BF107,'[1]Multi-Field'!$F$29="undrained"),BH107,""))</f>
        <v/>
      </c>
      <c r="CL107" s="409" t="str">
        <f>IF(AND('[1]Multi-Field'!$E$30=[1]Lists!BF107,'[1]Multi-Field'!$F$30="Drained"),BI107,IF(AND('[1]Multi-Field'!$E$30=[1]Lists!BF107,'[1]Multi-Field'!$F$30="undrained"),BH107,""))</f>
        <v/>
      </c>
      <c r="CM107" s="409" t="str">
        <f>IF(AND('[1]Multi-Field'!$E$31=[1]Lists!BF107,'[1]Multi-Field'!$F$31="Drained"),BI107,IF(AND('[1]Multi-Field'!$E$31=[1]Lists!BF107,'[1]Multi-Field'!$F$31="undrained"),BH107,""))</f>
        <v/>
      </c>
      <c r="CN107" s="409" t="str">
        <f>IF(AND('[1]Multi-Field'!$E$32=[1]Lists!BF107,'[1]Multi-Field'!$F$32="Drained"),BI107,IF(AND('[1]Multi-Field'!$E$32=[1]Lists!BF107,'[1]Multi-Field'!$F$32="undrained"),BH107,""))</f>
        <v/>
      </c>
      <c r="CO107" s="409" t="str">
        <f>IF(AND('[1]Multi-Field'!$E$33=[1]Lists!BF107,'[1]Multi-Field'!$F$33="Drained"),BI107,IF(AND('[1]Multi-Field'!$E$33=[1]Lists!BF107,'[1]Multi-Field'!$F$33="undrained"),BH107,""))</f>
        <v/>
      </c>
      <c r="CP107" s="409" t="str">
        <f>IF(AND('[1]Multi-Field'!$E$34=[1]Lists!BF107,'[1]Multi-Field'!$F$34="Drained"),BI107,IF(AND('[1]Multi-Field'!$E$34=[1]Lists!BF107,'[1]Multi-Field'!$F$34="undrained"),BH107,""))</f>
        <v/>
      </c>
      <c r="CQ107" s="409" t="str">
        <f>IF(AND('[1]Multi-Field'!$E$35=[1]Lists!BF107,'[1]Multi-Field'!$F$35="Drained"),BI107,IF(AND('[1]Multi-Field'!$E$35=[1]Lists!BF107,'[1]Multi-Field'!$F$35="undrained"),BH107,""))</f>
        <v/>
      </c>
      <c r="CR107" s="409" t="str">
        <f>IF(AND('[1]Multi-Field'!$E$36=[1]Lists!BF107,'[1]Multi-Field'!$F$36="Drained"),BI107,IF(AND('[1]Multi-Field'!$E$36=[1]Lists!BF107,'[1]Multi-Field'!$F$36="undrained"),BH107,""))</f>
        <v/>
      </c>
      <c r="CS107" s="409" t="str">
        <f>IF(AND('[1]Multi-Field'!$E$37=[1]Lists!BF107,'[1]Multi-Field'!$F$37="Drained"),BI107,IF(AND('[1]Multi-Field'!$E$37=[1]Lists!BF107,'[1]Multi-Field'!$F$37="undrained"),BH107,""))</f>
        <v/>
      </c>
      <c r="CT107" s="409" t="str">
        <f>IF(AND('[1]Multi-Field'!$E$38=[1]Lists!BF107,'[1]Multi-Field'!$F$38="Drained"),BI107,IF(AND('[1]Multi-Field'!$E$38=[1]Lists!BF107,'[1]Multi-Field'!$F$38="undrained"),BH107,""))</f>
        <v/>
      </c>
      <c r="CU107" s="409" t="str">
        <f>IF(AND('[1]Multi-Field'!$E$39=[1]Lists!BF107,'[1]Multi-Field'!$F$39="Drained"),BI107,IF(AND('[1]Multi-Field'!$E$39=[1]Lists!BF107,'[1]Multi-Field'!$F$39="undrained"),BH107,""))</f>
        <v/>
      </c>
      <c r="CV107" s="409" t="str">
        <f>IF(AND('[1]Multi-Field'!$E$40=[1]Lists!BF107,'[1]Multi-Field'!$F$40="Drained"),BI107,IF(AND('[1]Multi-Field'!$E$40=[1]Lists!BF107,'[1]Multi-Field'!$F$40="undrained"),BH107,""))</f>
        <v/>
      </c>
      <c r="CW107" s="409" t="str">
        <f>IF(AND('[1]Multi-Field'!$E$41=[1]Lists!BF107,'[1]Multi-Field'!$F$40="Drained"),BI107,IF(AND('[1]Multi-Field'!$E$40=[1]Lists!BF107,'[1]Multi-Field'!$F$40="undrained"),BH107,""))</f>
        <v/>
      </c>
      <c r="CX107" s="409" t="str">
        <f>IF(AND('[1]Multi-Field'!$E$42=[1]Lists!BF107,'[1]Multi-Field'!$F$42="Drained"),BI107,IF(AND('[1]Multi-Field'!$E$42=[1]Lists!BF107,'[1]Multi-Field'!$F$42="undrained"),BH107,""))</f>
        <v/>
      </c>
      <c r="CY107" s="409" t="str">
        <f>IF(AND('[1]Multi-Field'!$E$43=[1]Lists!BF107,'[1]Multi-Field'!$F$43="Drained"),BI107,IF(AND('[1]Multi-Field'!$E$43=[1]Lists!BF107,'[1]Multi-Field'!$F$43="undrained"),BH107,""))</f>
        <v/>
      </c>
      <c r="CZ107" s="409" t="str">
        <f>IF(AND('[1]Multi-Field'!$E$44=[1]Lists!BF107,'[1]Multi-Field'!$F$44="Drained"),BI107,IF(AND('[1]Multi-Field'!$E$44=[1]Lists!BF107,'[1]Multi-Field'!$F$44="undrained"),BH107,""))</f>
        <v/>
      </c>
      <c r="DA107" s="409" t="str">
        <f>IF(AND('[1]Multi-Field'!$E$45=[1]Lists!BF107,'[1]Multi-Field'!$F$45="Drained"),BI107,IF(AND('[1]Multi-Field'!$E$45=[1]Lists!BF107,'[1]Multi-Field'!$F$45="undrained"),BH107,""))</f>
        <v/>
      </c>
      <c r="DB107" s="409" t="str">
        <f>IF(AND('[1]Multi-Field'!$E$46=[1]Lists!BF107,'[1]Multi-Field'!$F$46="Drained"),BI107,IF(AND('[1]Multi-Field'!$E$46=[1]Lists!BF107,'[1]Multi-Field'!$F$46="undrained"),BH107,""))</f>
        <v/>
      </c>
      <c r="DC107" s="409" t="str">
        <f>IF(AND('[1]Multi-Field'!$E$47=[1]Lists!BF107,'[1]Multi-Field'!$F$47="Drained"),BI107,IF(AND('[1]Multi-Field'!$E$47=[1]Lists!BF107,'[1]Multi-Field'!$F$47="undrained"),BH107,""))</f>
        <v/>
      </c>
      <c r="DD107" s="409" t="str">
        <f>IF(AND('[1]Multi-Field'!$E$48=[1]Lists!BF107,'[1]Multi-Field'!$F$48="Drained"),BI107,IF(AND('[1]Multi-Field'!$E$48=[1]Lists!BF107,'[1]Multi-Field'!$F$48="undrained"),BH107,""))</f>
        <v/>
      </c>
      <c r="DE107" s="409" t="str">
        <f>IF(AND('[1]Multi-Field'!$E$49=[1]Lists!BF107,'[1]Multi-Field'!$F$49="Drained"),BI107,IF(AND('[1]Multi-Field'!$E$49=[1]Lists!BF107,'[1]Multi-Field'!$F$9="undrained"),BH107,""))</f>
        <v/>
      </c>
      <c r="DF107" s="409" t="str">
        <f>IF(AND('[1]Multi-Field'!$E$50=[1]Lists!BF107,'[1]Multi-Field'!$F$50="Drained"),BI107,IF(AND('[1]Multi-Field'!$E$50=[1]Lists!BF107,'[1]Multi-Field'!$F$50="undrained"),BH107,""))</f>
        <v/>
      </c>
      <c r="DG107" s="409" t="str">
        <f>IF(AND('[1]Multi-Field'!$E$51=[1]Lists!BF107,'[1]Multi-Field'!$F$51="Drained"),BI107,IF(AND('[1]Multi-Field'!$E$51=[1]Lists!BF107,'[1]Multi-Field'!$F$51="undrained"),BH107,""))</f>
        <v/>
      </c>
      <c r="DH107" s="409" t="str">
        <f>IF(AND('[1]Multi-Field'!$E$52=[1]Lists!BF107,'[1]Multi-Field'!$F$52="Drained"),BI107,IF(AND('[1]Multi-Field'!$E$52=[1]Lists!BF107,'[1]Multi-Field'!$F$52="undrained"),BH107,""))</f>
        <v/>
      </c>
      <c r="DI107" s="409" t="str">
        <f>IF(AND('[1]Multi-Field'!$E$53=[1]Lists!BF107,'[1]Multi-Field'!$F$53="Drained"),BI107,IF(AND('[1]Multi-Field'!$E$53=[1]Lists!BF107,'[1]Multi-Field'!$F$53="undrained"),BH107,""))</f>
        <v/>
      </c>
      <c r="DJ107" s="409" t="str">
        <f>IF(AND('[1]Multi-Field'!$E$54=[1]Lists!BF107,'[1]Multi-Field'!$F$54="Drained"),BI107,IF(AND('[1]Multi-Field'!$E$54=[1]Lists!BF107,'[1]Multi-Field'!$F$54="undrained"),BH107,""))</f>
        <v/>
      </c>
      <c r="DK107" s="409" t="str">
        <f>IF(AND('[1]Multi-Field'!$E$55=[1]Lists!BF107,'[1]Multi-Field'!$F$55="Drained"),BI107,IF(AND('[1]Multi-Field'!$E$55=[1]Lists!BF107,'[1]Multi-Field'!$F$55="undrained"),BH107,""))</f>
        <v/>
      </c>
      <c r="DL107" s="409" t="str">
        <f>IF(AND('[1]Multi-Field'!$E$56=[1]Lists!BF107,'[1]Multi-Field'!$F$56="Drained"),BI107,IF(AND('[1]Multi-Field'!$E$56=[1]Lists!BF107,'[1]Multi-Field'!$F$56="undrained"),BH107,""))</f>
        <v/>
      </c>
      <c r="DM107" s="409" t="str">
        <f>IF(AND('[1]Multi-Field'!$E$57=[1]Lists!BF107,'[1]Multi-Field'!$F$57="Drained"),BI107,IF(AND('[1]Multi-Field'!$E$57=[1]Lists!BF107,'[1]Multi-Field'!$F$57="undrained"),BH107,""))</f>
        <v/>
      </c>
      <c r="DN107" s="409" t="str">
        <f>IF(AND('[1]Multi-Field'!$E$58=[1]Lists!BF107,'[1]Multi-Field'!$F$58="Drained"),BI107,IF(AND('[1]Multi-Field'!$E$58=[1]Lists!BF107,'[1]Multi-Field'!$F$58="undrained"),BH107,""))</f>
        <v/>
      </c>
      <c r="DO107" s="409" t="str">
        <f>IF(AND('[1]Multi-Field'!$E$59=[1]Lists!BF107,'[1]Multi-Field'!$F$59="Drained"),BI107,IF(AND('[1]Multi-Field'!$E$59=[1]Lists!BF107,'[1]Multi-Field'!$F$59="undrained"),BH107,""))</f>
        <v/>
      </c>
      <c r="DP107" s="409" t="str">
        <f>IF(AND('[1]Multi-Field'!$E$60=[1]Lists!BF107,'[1]Multi-Field'!$F$60="Drained"),BI107,IF(AND('[1]Multi-Field'!$E$60=[1]Lists!BF107,'[1]Multi-Field'!$F$60="undrained"),BH107,""))</f>
        <v/>
      </c>
      <c r="DQ107" s="409" t="str">
        <f>IF(AND('[1]Multi-Field'!$E$61=[1]Lists!BF107,'[1]Multi-Field'!$F$61="Drained"),BI107,IF(AND('[1]Multi-Field'!$E$61=[1]Lists!BF107,'[1]Multi-Field'!$F$61="undrained"),BH107,""))</f>
        <v/>
      </c>
      <c r="DR107" s="409" t="str">
        <f>IF(AND('[1]Multi-Field'!$E$62=[1]Lists!BF107,'[1]Multi-Field'!$F$62="Drained"),BI107,IF(AND('[1]Multi-Field'!$E$62=[1]Lists!BF107,'[1]Multi-Field'!$F$62="undrained"),BH107,""))</f>
        <v/>
      </c>
      <c r="DS107" s="409" t="str">
        <f>IF(AND('[1]Multi-Field'!$E$63=[1]Lists!BF107,'[1]Multi-Field'!$F$63="Drained"),BI107,IF(AND('[1]Multi-Field'!$E$63=[1]Lists!BF107,'[1]Multi-Field'!$F$63="undrained"),BH107,""))</f>
        <v/>
      </c>
      <c r="DT107" s="409" t="str">
        <f>IF(AND('[1]Multi-Field'!$E$64=[1]Lists!BF107,'[1]Multi-Field'!$F$64="Drained"),BI107,IF(AND('[1]Multi-Field'!$E$64=[1]Lists!BF107,'[1]Multi-Field'!$F$64="undrained"),BH107,""))</f>
        <v/>
      </c>
      <c r="DU107" s="409" t="str">
        <f>IF(AND('[1]Multi-Field'!$E$65=[1]Lists!BF107,'[1]Multi-Field'!$F$65="Drained"),BI107,IF(AND('[1]Multi-Field'!$E$65=[1]Lists!BF107,'[1]Multi-Field'!$F$65="undrained"),BH107,""))</f>
        <v/>
      </c>
      <c r="DV107" s="409" t="str">
        <f>IF(AND('[1]Multi-Field'!$E$66=[1]Lists!BF107,'[1]Multi-Field'!$F$66="Drained"),BI107,IF(AND('[1]Multi-Field'!$E$66=[1]Lists!BF107,'[1]Multi-Field'!$F$66="undrained"),BH107,""))</f>
        <v/>
      </c>
      <c r="DW107" s="409" t="str">
        <f>IF(AND('[1]Multi-Field'!$E$67=[1]Lists!BF107,'[1]Multi-Field'!$F$67="Drained"),BI107,IF(AND('[1]Multi-Field'!$E$67=[1]Lists!BF107,'[1]Multi-Field'!$F$67="undrained"),BH107,""))</f>
        <v/>
      </c>
      <c r="DX107" s="409" t="str">
        <f>IF(AND('[1]Multi-Field'!$E$68=[1]Lists!BF107,'[1]Multi-Field'!$F$68="Drained"),BI107,IF(AND('[1]Multi-Field'!$E$68=[1]Lists!BF107,'[1]Multi-Field'!$F$68="undrained"),BH107,""))</f>
        <v/>
      </c>
      <c r="DY107" s="409" t="str">
        <f>IF(AND('[1]Multi-Field'!$E$69=[1]Lists!BF107,'[1]Multi-Field'!$F$69="Drained"),BI107,IF(AND('[1]Multi-Field'!$E$69=[1]Lists!BF107,'[1]Multi-Field'!$F$69="undrained"),BH107,""))</f>
        <v/>
      </c>
      <c r="DZ107" s="409" t="str">
        <f>IF(AND('[1]Multi-Field'!$E$70=[1]Lists!BF107,'[1]Multi-Field'!$F$70="Drained"),BI107,IF(AND('[1]Multi-Field'!$E$70=[1]Lists!BF107,'[1]Multi-Field'!$F$70="undrained"),BH107,""))</f>
        <v/>
      </c>
      <c r="EA107" s="409" t="str">
        <f>IF(AND('[1]Multi-Field'!$E$71=[1]Lists!BF107,'[1]Multi-Field'!$F$71="Drained"),BI107,IF(AND('[1]Multi-Field'!$E$71=[1]Lists!BF107,'[1]Multi-Field'!$F$71="undrained"),BH107,""))</f>
        <v/>
      </c>
      <c r="EB107" s="409" t="str">
        <f>IF(AND('[1]Multi-Field'!$E$72=[1]Lists!BF107,'[1]Multi-Field'!$F$72="Drained"),BI107,IF(AND('[1]Multi-Field'!$E$72=[1]Lists!BF107,'[1]Multi-Field'!$F$72="undrained"),BH107,""))</f>
        <v/>
      </c>
      <c r="EC107" s="409" t="str">
        <f>IF(AND('[1]Multi-Field'!$E$73=[1]Lists!BF107,'[1]Multi-Field'!$F$73="Drained"),BI107,IF(AND('[1]Multi-Field'!$E$73=[1]Lists!BF107,'[1]Multi-Field'!$F$73="undrained"),BH107,""))</f>
        <v/>
      </c>
      <c r="ED107" s="409" t="str">
        <f>IF(AND('[1]Multi-Field'!$E$74=[1]Lists!BF107,'[1]Multi-Field'!$F$74="Drained"),BI107,IF(AND('[1]Multi-Field'!$E$74=[1]Lists!BF107,'[1]Multi-Field'!$F$74="undrained"),BH107,""))</f>
        <v/>
      </c>
      <c r="EE107" s="409" t="str">
        <f>IF(AND('[1]Multi-Field'!$E$75=[1]Lists!BF107,'[1]Multi-Field'!$F$75="Drained"),BI107,IF(AND('[1]Multi-Field'!$E$75=[1]Lists!BF107,'[1]Multi-Field'!$F$75="undrained"),BH107,""))</f>
        <v/>
      </c>
      <c r="EF107" s="409" t="str">
        <f>IF(AND('[1]Multi-Field'!$E$76=[1]Lists!BF107,'[1]Multi-Field'!$F$76="Drained"),BI107,IF(AND('[1]Multi-Field'!$E$76=[1]Lists!BF107,'[1]Multi-Field'!$F$6="undrained"),BH107,""))</f>
        <v/>
      </c>
      <c r="EG107" s="409" t="str">
        <f>IF(AND('[1]Multi-Field'!$E$77=[1]Lists!BF107,'[1]Multi-Field'!$F$77="Drained"),BI107,IF(AND('[1]Multi-Field'!$E$77=[1]Lists!BF107,'[1]Multi-Field'!$F$77="undrained"),BH107,""))</f>
        <v/>
      </c>
      <c r="EH107" s="409" t="str">
        <f>IF(AND('[1]Multi-Field'!$E$78=[1]Lists!BF107,'[1]Multi-Field'!$F$78="Drained"),BI107,IF(AND('[1]Multi-Field'!$E$78=[1]Lists!BF107,'[1]Multi-Field'!$F$78="undrained"),BH107,""))</f>
        <v/>
      </c>
      <c r="EI107" s="409" t="str">
        <f>IF(AND('[1]Multi-Field'!$E$79=[1]Lists!BF107,'[1]Multi-Field'!$F$79="Drained"),BI107,IF(AND('[1]Multi-Field'!$E$79=[1]Lists!BF107,'[1]Multi-Field'!$F$79="undrained"),BH107,""))</f>
        <v/>
      </c>
      <c r="EJ107" s="409" t="str">
        <f>IF(AND('[1]Multi-Field'!$E$80=[1]Lists!BF107,'[1]Multi-Field'!$F$80="Drained"),BI107,IF(AND('[1]Multi-Field'!$E$80=[1]Lists!BF107,'[1]Multi-Field'!$F$80="undrained"),BH107,""))</f>
        <v/>
      </c>
      <c r="EK107" s="409" t="str">
        <f>IF(AND('[1]Multi-Field'!$E$81=[1]Lists!BF107,'[1]Multi-Field'!$F$81="Drained"),BI107,IF(AND('[1]Multi-Field'!$E$81=[1]Lists!BF107,'[1]Multi-Field'!$F$81="undrained"),BH107,""))</f>
        <v/>
      </c>
      <c r="EL107" s="409" t="str">
        <f>IF(AND('[1]Multi-Field'!$E$82=[1]Lists!BF107,'[1]Multi-Field'!$F$82="Drained"),BI107,IF(AND('[1]Multi-Field'!$E$82=[1]Lists!BF107,'[1]Multi-Field'!$F$82="undrained"),BH107,""))</f>
        <v/>
      </c>
      <c r="EM107" s="409" t="str">
        <f>IF(AND('[1]Multi-Field'!$E$83=[1]Lists!BF107,'[1]Multi-Field'!$F$83="Drained"),BI107,IF(AND('[1]Multi-Field'!$E$83=[1]Lists!BF107,'[1]Multi-Field'!$F$83="undrained"),BH107,""))</f>
        <v/>
      </c>
      <c r="EN107" s="409" t="str">
        <f>IF(AND('[1]Multi-Field'!$E$84=[1]Lists!BF107,'[1]Multi-Field'!$F$84="Drained"),BI107,IF(AND('[1]Multi-Field'!$E$84=[1]Lists!BF107,'[1]Multi-Field'!$F$84="undrained"),BH107,""))</f>
        <v/>
      </c>
      <c r="EO107" s="409" t="str">
        <f>IF(AND('[1]Multi-Field'!$E$85=[1]Lists!BF107,'[1]Multi-Field'!$F$85="Drained"),BI107,IF(AND('[1]Multi-Field'!$E$85=[1]Lists!BF107,'[1]Multi-Field'!$F$85="undrained"),BH107,""))</f>
        <v/>
      </c>
      <c r="EP107" s="409" t="str">
        <f>IF(AND('[1]Multi-Field'!$E$86=[1]Lists!BF107,'[1]Multi-Field'!$F$86="Drained"),BI107,IF(AND('[1]Multi-Field'!$E$86=[1]Lists!BF107,'[1]Multi-Field'!$F$86="undrained"),BH107,""))</f>
        <v/>
      </c>
      <c r="EQ107" s="409" t="str">
        <f>IF(AND('[1]Multi-Field'!$E$87=[1]Lists!BF107,'[1]Multi-Field'!$F$87="Drained"),BI107,IF(AND('[1]Multi-Field'!$E$87=[1]Lists!BF107,'[1]Multi-Field'!$F$87="undrained"),BH107,""))</f>
        <v/>
      </c>
      <c r="ER107" s="409" t="str">
        <f>IF(AND('[1]Multi-Field'!$E$88=[1]Lists!BF107,'[1]Multi-Field'!$F$88="Drained"),BI107,IF(AND('[1]Multi-Field'!$E$88=[1]Lists!BF107,'[1]Multi-Field'!$F$88="undrained"),BH107,""))</f>
        <v/>
      </c>
      <c r="ES107" s="409" t="str">
        <f>IF(AND('[1]Multi-Field'!$E$89=[1]Lists!BF107,'[1]Multi-Field'!$F$89="Drained"),BI107,IF(AND('[1]Multi-Field'!$E$89=[1]Lists!BF107,'[1]Multi-Field'!$F$89="undrained"),BH107,""))</f>
        <v/>
      </c>
      <c r="ET107" s="409" t="str">
        <f>IF(AND('[1]Multi-Field'!$E$90=[1]Lists!BF107,'[1]Multi-Field'!$F$90="Drained"),BI107,IF(AND('[1]Multi-Field'!$E$90=[1]Lists!BF107,'[1]Multi-Field'!$F$90="undrained"),BH107,""))</f>
        <v/>
      </c>
      <c r="EU107" s="409" t="str">
        <f>IF(AND('[1]Multi-Field'!$E$91=[1]Lists!BF107,'[1]Multi-Field'!$F$91="Drained"),BI107,IF(AND('[1]Multi-Field'!$E$91=[1]Lists!BF107,'[1]Multi-Field'!$F$91="undrained"),BH107,""))</f>
        <v/>
      </c>
      <c r="EV107" s="409" t="str">
        <f>IF(AND('[1]Multi-Field'!$E$92=[1]Lists!BF107,'[1]Multi-Field'!$F$92="Drained"),BI107,IF(AND('[1]Multi-Field'!$E$92=[1]Lists!BF107,'[1]Multi-Field'!$F$92="undrained"),BH107,""))</f>
        <v/>
      </c>
      <c r="EW107" s="409" t="str">
        <f>IF(AND('[1]Multi-Field'!$E$93=[1]Lists!BF107,'[1]Multi-Field'!$F$93="Drained"),BI107,IF(AND('[1]Multi-Field'!$E$93=[1]Lists!BF107,'[1]Multi-Field'!$F$93="undrained"),BH107,""))</f>
        <v/>
      </c>
      <c r="EX107" s="409" t="str">
        <f>IF(AND('[1]Multi-Field'!$E$94=[1]Lists!BF107,'[1]Multi-Field'!$F$94="Drained"),BI107,IF(AND('[1]Multi-Field'!$E$94=[1]Lists!BF107,'[1]Multi-Field'!$F$94="undrained"),BH107,""))</f>
        <v/>
      </c>
      <c r="EY107" s="409" t="str">
        <f>IF(AND('[1]Multi-Field'!$E$95=[1]Lists!BF107,'[1]Multi-Field'!$F$95="Drained"),BI107,IF(AND('[1]Multi-Field'!$E$95=[1]Lists!BF107,'[1]Multi-Field'!$F$95="undrained"),BH107,""))</f>
        <v/>
      </c>
      <c r="EZ107" s="409" t="str">
        <f>IF(AND('[1]Multi-Field'!$E$96=[1]Lists!BF107,'[1]Multi-Field'!$F$96="Drained"),BI107,IF(AND('[1]Multi-Field'!$E$96=[1]Lists!BF107,'[1]Multi-Field'!$F$96="undrained"),BH107,""))</f>
        <v/>
      </c>
      <c r="FA107" s="409" t="str">
        <f>IF(AND('[1]Multi-Field'!$E$97=[1]Lists!BF107,'[1]Multi-Field'!$F$97="Drained"),BI107,IF(AND('[1]Multi-Field'!$E$97=[1]Lists!BF107,'[1]Multi-Field'!$F$97="undrained"),BH107,""))</f>
        <v/>
      </c>
      <c r="FB107" s="409" t="str">
        <f>IF(AND('[1]Multi-Field'!$E$98=[1]Lists!BF107,'[1]Multi-Field'!$F$98="Drained"),BI107,IF(AND('[1]Multi-Field'!$E$98=[1]Lists!BF107,'[1]Multi-Field'!$F$98="undrained"),BH107,""))</f>
        <v/>
      </c>
      <c r="FC107" s="409" t="str">
        <f>IF(AND('[1]Multi-Field'!$E$99=[1]Lists!BF107,'[1]Multi-Field'!$F$99="Drained"),BI107,IF(AND('[1]Multi-Field'!$E$99=[1]Lists!BF107,'[1]Multi-Field'!$F$99="undrained"),BH107,""))</f>
        <v/>
      </c>
      <c r="FD107" s="409" t="str">
        <f>IF(AND('[1]Multi-Field'!$E$100=[1]Lists!BF107,'[1]Multi-Field'!$F$100="Drained"),BI107,IF(AND('[1]Multi-Field'!$E$100=[1]Lists!BF107,'[1]Multi-Field'!$F$100="undrained"),BH107,""))</f>
        <v/>
      </c>
      <c r="FE107" s="409" t="str">
        <f>IF(AND('[1]Multi-Field'!$E$101=[1]Lists!BF107,'[1]Multi-Field'!$F$101="Drained"),BI107,IF(AND('[1]Multi-Field'!$E$101=[1]Lists!BF107,'[1]Multi-Field'!$F$101="undrained"),BH107,""))</f>
        <v/>
      </c>
      <c r="FF107" s="409" t="str">
        <f>IF(AND('[1]Multi-Field'!$E$102=[1]Lists!BF107,'[1]Multi-Field'!$F$102="Drained"),BI107,IF(AND('[1]Multi-Field'!$E$102=[1]Lists!BF107,'[1]Multi-Field'!$F$102="undrained"),BH107,""))</f>
        <v/>
      </c>
      <c r="FG107" s="409" t="str">
        <f>IF(AND('[1]Multi-Field'!$E$103=[1]Lists!BF107,'[1]Multi-Field'!$F$103="Drained"),BI107,IF(AND('[1]Multi-Field'!$E$103=[1]Lists!BF107,'[1]Multi-Field'!$F$103="undrained"),BH107,""))</f>
        <v/>
      </c>
      <c r="FH107" s="409" t="str">
        <f>IF(AND('[1]Multi-Field'!$E$104=[1]Lists!BF107,'[1]Multi-Field'!$F$104="Drained"),BI107,IF(AND('[1]Multi-Field'!$E$104=[1]Lists!BF107,'[1]Multi-Field'!$F$104="undrained"),BH107,""))</f>
        <v/>
      </c>
      <c r="FI107" s="409" t="str">
        <f>IF(AND('[1]Multi-Field'!$E$105=[1]Lists!BF107,'[1]Multi-Field'!$F$105="Drained"),BI107,IF(AND('[1]Multi-Field'!$E$105=[1]Lists!BF107,'[1]Multi-Field'!$F$105="undrained"),BH107,""))</f>
        <v/>
      </c>
      <c r="FJ107" s="409" t="str">
        <f>IF(AND('[1]Multi-Field'!$E$106=[1]Lists!BF107,'[1]Multi-Field'!$F$106="Drained"),BI107,IF(AND('[1]Multi-Field'!$E$106=[1]Lists!BF107,'[1]Multi-Field'!$F$106="undrained"),BH107,""))</f>
        <v/>
      </c>
      <c r="FK107" s="409" t="str">
        <f>IF(AND('[1]Multi-Field'!$E$107=[1]Lists!BF107,'[1]Multi-Field'!$F$107="Drained"),BI107,IF(AND('[1]Multi-Field'!$E$107=[1]Lists!BF107,'[1]Multi-Field'!$F$107="undrained"),BH107,""))</f>
        <v/>
      </c>
      <c r="FL107" s="409">
        <f>IF(AND('[1]Multi-Field'!$E$108=[1]Lists!BF107,'[1]Multi-Field'!$F$108="Drained"),BI107,IF(AND('[1]Multi-Field'!$E$108=[1]Lists!BF107,'[1]Multi-Field'!$F$108="undrained"),BH107,""))</f>
        <v>4.5</v>
      </c>
      <c r="FM107" s="409" t="str">
        <f>IF(AND('[1]Multi-Field'!$E$109=[1]Lists!BF107,'[1]Multi-Field'!$F$109="Drained"),BI107,IF(AND('[1]Multi-Field'!$E$109=[1]Lists!BF107,'[1]Multi-Field'!$F$109="undrained"),BH107,""))</f>
        <v/>
      </c>
      <c r="FN107" s="409" t="str">
        <f>IF(AND('[1]Multi-Field'!$E$110=[1]Lists!BF107,'[1]Multi-Field'!$F$110="Drained"),BI107,IF(AND('[1]Multi-Field'!$E$110=[1]Lists!BF107,'[1]Multi-Field'!$F$110="undrained"),BH107,""))</f>
        <v/>
      </c>
      <c r="FO107" s="409" t="str">
        <f>IF(AND('[1]Multi-Field'!$E$111=[1]Lists!BF107,'[1]Multi-Field'!$F$111="Drained"),BI107,IF(AND('[1]Multi-Field'!$E$111=[1]Lists!BF107,'[1]Multi-Field'!$F$111="undrained"),BH107,""))</f>
        <v/>
      </c>
      <c r="FP107" s="409" t="str">
        <f>IF(AND('[1]Multi-Field'!$E$112=[1]Lists!BF107,'[1]Multi-Field'!$F$112="Drained"),BI107,IF(AND('[1]Multi-Field'!$E$112=[1]Lists!BF107,'[1]Multi-Field'!$F$112="undrained"),BH107,""))</f>
        <v/>
      </c>
      <c r="FQ107" s="409" t="str">
        <f>IF(AND('[1]Multi-Field'!$E$113=[1]Lists!BF107,'[1]Multi-Field'!$F$113="Drained"),BI107,IF(AND('[1]Multi-Field'!$E$113=[1]Lists!BF107,'[1]Multi-Field'!$F$113="undrained"),BH107,""))</f>
        <v/>
      </c>
      <c r="FR107" s="409" t="str">
        <f>IF(AND('[1]Multi-Field'!$E$114=[1]Lists!BF107,'[1]Multi-Field'!$F$114="Drained"),BI107,IF(AND('[1]Multi-Field'!$E$114=[1]Lists!BF107,'[1]Multi-Field'!$F$114="undrained"),BH107,""))</f>
        <v/>
      </c>
      <c r="FS107" s="409" t="str">
        <f>IF(AND('[1]Multi-Field'!$E$115=[1]Lists!BF107,'[1]Multi-Field'!$F$115="Drained"),BI107,IF(AND('[1]Multi-Field'!$E$115=[1]Lists!BF107,'[1]Multi-Field'!$F$115="undrained"),BH107,""))</f>
        <v/>
      </c>
      <c r="FT107" s="409" t="str">
        <f>IF(AND('[1]Multi-Field'!$E$116=[1]Lists!BF107,'[1]Multi-Field'!$F$116="Drained"),BI107,IF(AND('[1]Multi-Field'!$E$116=[1]Lists!BF107,'[1]Multi-Field'!$F$116="undrained"),BH107,""))</f>
        <v/>
      </c>
      <c r="FU107" s="409" t="str">
        <f>IF(AND('[1]Multi-Field'!$E$117=[1]Lists!BF107,'[1]Multi-Field'!$F$117="Drained"),BI107,IF(AND('[1]Multi-Field'!$E$117=[1]Lists!BF107,'[1]Multi-Field'!$F$117="undrained"),BH107,""))</f>
        <v/>
      </c>
      <c r="FV107" s="409" t="str">
        <f>IF(AND('[1]Multi-Field'!$E$118=[1]Lists!BF107,'[1]Multi-Field'!$F$118="Drained"),BI107,IF(AND('[1]Multi-Field'!$E$118=[1]Lists!BF107,'[1]Multi-Field'!$F$118="undrained"),BH107,""))</f>
        <v/>
      </c>
      <c r="FW107" s="409" t="str">
        <f>IF(AND('[1]Multi-Field'!$E$119=[1]Lists!BF107,'[1]Multi-Field'!$F$119="Drained"),BI107,IF(AND('[1]Multi-Field'!$E$119=[1]Lists!BF107,'[1]Multi-Field'!$F$119="undrained"),BH107,""))</f>
        <v/>
      </c>
      <c r="FX107" s="409" t="str">
        <f>IF(AND('[1]Multi-Field'!$E$120=[1]Lists!BF107,'[1]Multi-Field'!$F$120="Drained"),BI107,IF(AND('[1]Multi-Field'!$E$120=[1]Lists!BF107,'[1]Multi-Field'!$F$120="undrained"),BH107,""))</f>
        <v/>
      </c>
      <c r="FZ107" t="s">
        <v>892</v>
      </c>
      <c r="GC107" s="4">
        <f>'[1]Multi-Field'!B105</f>
        <v>0</v>
      </c>
      <c r="GD107" s="73" t="str">
        <f>IF(OR('[1]Multi-Field'!Q105=$FZ$43,'[1]Multi-Field'!Q105=$FZ$44),'[1]Multi-Field'!BS105,"")</f>
        <v/>
      </c>
      <c r="GE107" s="4" t="str">
        <f>IF(AND(OR('[1]Multi-Field'!Q105=$FZ$86,'[1]Multi-Field'!Q105=$FZ$94,'[1]Multi-Field'!Q105=$FZ$87,'[1]Multi-Field'!Q105=[1]Lists!$FZ$93,'[1]Multi-Field'!Q105=$FZ$59),'[1]Multi-Field'!BS105&gt;50),'[1]Multi-Field'!BS105*0.8,IF(AND(OR('[1]Multi-Field'!Q105=$FZ$86,'[1]Multi-Field'!Q105=$FZ$94,'[1]Multi-Field'!Q105=$FZ$87,'[1]Multi-Field'!Q105=[1]Lists!$FZ$93,'[1]Multi-Field'!Q105=[1]Lists!$FZ$59),'[1]Multi-Field'!BS105&lt;50),'[1]Multi-Field'!BS105,""))</f>
        <v/>
      </c>
      <c r="GF107" s="4" t="str">
        <f>IF(OR('[1]Multi-Field'!Q105=[1]Lists!$FZ$7,'[1]Multi-Field'!Q105=[1]Lists!$FZ$5,'[1]Multi-Field'!Q105=[1]Lists!$FZ$24,'[1]Multi-Field'!Q105=[1]Lists!$FZ$10,'[1]Multi-Field'!Q105=[1]Lists!$FZ$8, '[1]Multi-Field'!Q105=[1]Lists!$FZ$25, '[1]Multi-Field'!Q105=[1]Lists!$FZ$23, '[1]Multi-Field'!Q105= [1]Lists!$FZ$47, '[1]Multi-Field'!Q105=[1]Lists!$FZ$49, '[1]Multi-Field'!Q105=[1]Lists!$FZ$48,'[1]Multi-Field'!Q105=[1]Lists!$FZ$3, '[1]Multi-Field'!Q105=[1]Lists!$FZ$14,'[1]Multi-Field'!Q105=[1]Lists!$FZ$36, '[1]Multi-Field'!Q105=[1]Lists!$FZ$41,'[1]Multi-Field'!Q105=[1]Lists!$FZ$42),0,"")</f>
        <v/>
      </c>
      <c r="GG107" s="4" t="str">
        <f>IF(OR('[1]Multi-Field'!Q105=[1]Lists!$FZ$6,'[1]Multi-Field'!Q105=[1]Lists!$FZ$4, '[1]Multi-Field'!Q134=[1]Lists!$FZ$11, '[1]Multi-Field'!Q105=[1]Lists!$FZ$1),100*IF('[1]Multi-Field'!U105=onepercent,0.75,IF('[1]Multi-Field'!U105=onetotwentyfivepercent,0.4,IF(OR('[1]Multi-Field'!U105=twentysixtofiftypercent,'[1]Multi-Field'!U105=greaterthanfiftypercent),0,""))),"")</f>
        <v/>
      </c>
      <c r="GH107" s="4" t="str">
        <f>IF(OR('[1]Multi-Field'!Q105=[1]Lists!$FZ$53,'[1]Multi-Field'!Q105=[1]Lists!$FZ$55), 50,IF('[1]Multi-Field'!Q105=[1]Lists!$FZ$54,225,IF('[1]Multi-Field'!Q105=[1]Lists!$FZ$56,75,"")))</f>
        <v/>
      </c>
      <c r="GI107" s="4" t="e">
        <f>#VALUE!</f>
        <v>#VALUE!</v>
      </c>
      <c r="GJ107" s="4" t="e">
        <f>#VALUE!</f>
        <v>#VALUE!</v>
      </c>
      <c r="GK107" s="4" t="str">
        <f>IF('[1]Multi-Field'!Q105=[1]Lists!$FZ$95,'[1]Multi-Field'!BS105*0.66,"")</f>
        <v/>
      </c>
      <c r="GM107" s="4" t="str">
        <f>IF(OR('[1]Multi-Field'!Q105=[1]Lists!$FZ$26,'[1]Multi-Field'!Q105=[1]Lists!$FZ$84),20,"")</f>
        <v/>
      </c>
      <c r="GN107" s="4" t="str">
        <f>IF(OR('[1]Multi-Field'!Q105=[1]Lists!$FZ$88,'[1]Multi-Field'!Q105=[1]Lists!$FZ$57),0,"")</f>
        <v/>
      </c>
      <c r="GO107" s="4" t="str">
        <f>IF(OR('[1]Multi-Field'!Q105=[1]Lists!$FZ$69,'[1]Multi-Field'!Q105=[1]Lists!$FZ$71,'[1]Multi-Field'!Q105=[1]Lists!$FZ$105),50,"")</f>
        <v/>
      </c>
      <c r="GP107" s="4" t="str">
        <f>IF(OR('[1]Multi-Field'!Q105=[1]Lists!$FZ$75,'[1]Multi-Field'!Q105=[1]Lists!$FZ$70),75,"")</f>
        <v/>
      </c>
      <c r="GQ107" s="4">
        <f>IF('[1]Multi-Field'!Q105=[1]Lists!$FZ$72,150,"")</f>
        <v>150</v>
      </c>
      <c r="GR107" s="4" t="str">
        <f>IF(OR('[1]Multi-Field'!Q105=[1]Lists!$FZ$74,'[1]Multi-Field'!Q105=[1]Lists!$FZ$73),40,"")</f>
        <v/>
      </c>
      <c r="GS107" s="4" t="str">
        <f>IF('[1]Multi-Field'!Q105=[1]Lists!$FZ$99,80,"")</f>
        <v/>
      </c>
      <c r="GT107" s="4" t="str">
        <f>IF('[1]Multi-Field'!Q105=[1]Lists!$FZ$106,70,"")</f>
        <v/>
      </c>
      <c r="GU107" s="4" t="e">
        <f t="shared" si="16"/>
        <v>#VALUE!</v>
      </c>
    </row>
    <row r="108" spans="1:203" ht="13.5" customHeight="1">
      <c r="A108" s="7" t="s">
        <v>195</v>
      </c>
      <c r="B108" s="7"/>
      <c r="C108" s="7"/>
      <c r="D108" s="8">
        <v>55</v>
      </c>
      <c r="E108" s="8">
        <f t="shared" si="12"/>
        <v>58</v>
      </c>
      <c r="F108" s="8">
        <f t="shared" si="13"/>
        <v>62</v>
      </c>
      <c r="G108" s="8">
        <v>65</v>
      </c>
      <c r="H108" s="8">
        <v>65</v>
      </c>
      <c r="I108" s="8">
        <f t="shared" si="17"/>
        <v>68</v>
      </c>
      <c r="J108" s="8">
        <f t="shared" si="18"/>
        <v>72</v>
      </c>
      <c r="K108" s="8">
        <v>75</v>
      </c>
      <c r="L108" s="8">
        <v>80</v>
      </c>
      <c r="M108" s="8">
        <f t="shared" si="14"/>
        <v>87</v>
      </c>
      <c r="N108" s="8">
        <f t="shared" si="15"/>
        <v>93</v>
      </c>
      <c r="O108" s="8">
        <v>100</v>
      </c>
      <c r="P108" s="391">
        <v>83</v>
      </c>
      <c r="Q108" s="394"/>
      <c r="R108" s="395" t="b">
        <f>IF(OR('Multi-Field'!AA85=Lists!$AC$42,'Multi-Field'!AA85=Lists!$AC$43),IF('Multi-Field'!Z85="x",(IF('Multi-Field'!AC85=Lists!$Q$11,Lists!$R$11,IF('Multi-Field'!AC85=Lists!$Q$12,Lists!$R$12,IF('Multi-Field'!AC85=Lists!$Q$13,Lists!$R$13,IF('Multi-Field'!AC85=Lists!$Q$14,Lists!$R$14))))),IF('Multi-Field'!X85="x",(IF('Multi-Field'!AC85=Lists!$Q$11,Lists!$S$11,IF('Multi-Field'!AC85=Lists!$Q$12,Lists!$S$12,IF('Multi-Field'!AC85=Lists!$Q$13,Lists!$S$13,IF('Multi-Field'!AC85=Lists!$Q$14,Lists!$S$14))))),IF('Multi-Field'!V85="x",(IF('Multi-Field'!AC85=Lists!$Q$11,Lists!$T$11,IF('Multi-Field'!AC85=Lists!$Q$12,Lists!$T$12,IF('Multi-Field'!AC85=Lists!$Q$13,Lists!$T$13,IF('Multi-Field'!AC85=Lists!$Q$14,Lists!$T$14))))),0))))</f>
        <v>0</v>
      </c>
      <c r="S108" s="395" t="str">
        <f t="shared" si="26"/>
        <v/>
      </c>
      <c r="T108" s="395"/>
      <c r="U108" s="396"/>
      <c r="V108" s="383">
        <f>IF(OR('Multi-Field'!AI94=$U$4,'Multi-Field'!AI94=$U$5,'Multi-Field'!AI94=$U$6,'Multi-Field'!AI94=$U$7,'Multi-Field'!AI94=$U$8,'Multi-Field'!AI94=$U$9),(IF('Multi-Field'!AJ94=$V$2,100,IF('Multi-Field'!AJ94=$V$3,65,IF('Multi-Field'!AJ94=$V$4,53,IF('Multi-Field'!AJ94=$V$5,41,IF('Multi-Field'!AJ94=$V$6,23,IF('Multi-Field'!AJ94=$V$7,0,0))))))),0)</f>
        <v>0</v>
      </c>
      <c r="W108" s="383" t="str">
        <f>IF(AND(OR('Multi-Field'!AF94=$S$3,'Multi-Field'!AF94=S96,'Multi-Field'!AF94=$S$7),'Multi-Field'!AN94&lt;18,'Multi-Field'!AN94&gt;0),35,IF('Multi-Field'!AF94=$S$4,55,IF(AND('Multi-Field'!AF94=$S$6,'Multi-Field'!AN94&lt;18),30,IF(AND('Multi-Field'!AN94&gt;17,OR('Multi-Field'!AF94=$S$3,'Multi-Field'!AF94=$S$5,'Multi-Field'!AF94= $S$6,'Multi-Field'!AF94=$S$7)),25,"0"))))</f>
        <v>0</v>
      </c>
      <c r="X108" s="383">
        <f>IF(OR('Multi-Field'!BA94=$U$4,'Multi-Field'!BA94=$U$5,'Multi-Field'!BA94=$U$6,'Multi-Field'!BA94=U98,'Multi-Field'!BA94=$U$8,'Multi-Field'!BA94=$U$9),(IF('Multi-Field'!BB94=$V$2,100,IF('Multi-Field'!BB94=$V$3,65,IF('Multi-Field'!BB94=$V$4,53,IF('Multi-Field'!BB94=$V$5,41,IF('Multi-Field'!BB94=$V$6,23,IF('Multi-Field'!BB94=$V$7,0,0))))))),0)</f>
        <v>0</v>
      </c>
      <c r="Y108" s="383" t="str">
        <f>IF(AND(OR('Multi-Field'!AX94=$S$3,'Multi-Field'!AX94=$S$5,'Multi-Field'!AX94=$S$7),'Multi-Field'!BF94&lt;18),35,IF('Multi-Field'!AX94=$S$4,55,IF(AND('Multi-Field'!AX94=$S$6,'Multi-Field'!BF94&lt;18),30,IF(AND('Multi-Field'!BF94&gt;17,OR('Multi-Field'!AX94=$S$3,'Multi-Field'!AX94=$S$5,'Multi-Field'!AX94=$S$6,'Multi-Field'!AX94=$S$7)),25,"0"))))</f>
        <v>0</v>
      </c>
      <c r="Z108" s="383">
        <v>92</v>
      </c>
      <c r="AI108" s="384">
        <f>'[1]Multi-Field'!B104</f>
        <v>0</v>
      </c>
      <c r="AJ108" s="385" t="e">
        <f>#VALUE!</f>
        <v>#VALUE!</v>
      </c>
      <c r="AK108" s="385" t="e">
        <f>#VALUE!</f>
        <v>#VALUE!</v>
      </c>
      <c r="AL108" s="385" t="e">
        <f>IF(AK108="","",IF('[1]Multi-Field'!AU104=20,10,IF(AK108-30&lt;0,0,AK108-30)))</f>
        <v>#VALUE!</v>
      </c>
      <c r="AM108" s="385" t="e">
        <f>#VALUE!</f>
        <v>#VALUE!</v>
      </c>
      <c r="AN108" s="385" t="e">
        <f t="shared" si="23"/>
        <v>#VALUE!</v>
      </c>
      <c r="AO108" s="385" t="e">
        <f>#VALUE!</f>
        <v>#VALUE!</v>
      </c>
      <c r="AP108" s="385" t="e">
        <f>#VALUE!</f>
        <v>#VALUE!</v>
      </c>
      <c r="AQ108" s="385" t="e">
        <f>#VALUE!</f>
        <v>#VALUE!</v>
      </c>
      <c r="AR108" s="385" t="e">
        <f>#VALUE!</f>
        <v>#VALUE!</v>
      </c>
      <c r="AS108" s="385" t="e">
        <f>IF(AR108="","",IF('[1]Multi-Field'!AU104&gt;9,0,AR108-15))</f>
        <v>#VALUE!</v>
      </c>
      <c r="AT108" s="385" t="e">
        <f>#VALUE!</f>
        <v>#VALUE!</v>
      </c>
      <c r="AU108" s="385" t="e">
        <f>#VALUE!</f>
        <v>#VALUE!</v>
      </c>
      <c r="AV108" s="385" t="e">
        <f>IF(AU108="","",IF('[1]Multi-Field'!AU104=9&gt;9,0,AU108-35))</f>
        <v>#VALUE!</v>
      </c>
      <c r="AW108" s="385" t="e">
        <f>#VALUE!</f>
        <v>#VALUE!</v>
      </c>
      <c r="AX108" s="385" t="e">
        <f t="shared" si="24"/>
        <v>#VALUE!</v>
      </c>
      <c r="AY108" s="385" t="str">
        <f>IF('[1]Multi-Field'!AU104="","",IF('[1]Multi-Field'!AU104&lt;1,100,IF('[1]Multi-Field'!AU104=1,75,IF('[1]Multi-Field'!AU104=2,50,IF('[1]Multi-Field'!AU104=3,25,IF('[1]Multi-Field'!AU104&gt;3,0,""))))))</f>
        <v/>
      </c>
      <c r="AZ108" s="385" t="str">
        <f t="shared" si="25"/>
        <v/>
      </c>
      <c r="BA108" s="385" t="e">
        <f>#VALUE!</f>
        <v>#VALUE!</v>
      </c>
      <c r="BB108" s="385" t="e">
        <f>IF(BA108="","",IF(AND('[1]Multi-Field'!AU104&lt;40,'[1]Multi-Field'!AU104&gt;9),40,IF('[1]Multi-Field'!AU104&gt;39,0,BA108+5)))</f>
        <v>#VALUE!</v>
      </c>
      <c r="BC108" s="386" t="e">
        <f t="shared" si="22"/>
        <v>#VALUE!</v>
      </c>
      <c r="BF108" s="411" t="s">
        <v>1277</v>
      </c>
      <c r="BG108" s="412">
        <v>1</v>
      </c>
      <c r="BH108" s="412">
        <v>3</v>
      </c>
      <c r="BI108" s="412">
        <v>4</v>
      </c>
      <c r="BJ108" s="409" t="e">
        <f>IF(AND('[1]Single Field'!#REF!=[1]Lists!BF108,'[1]Single Field'!#REF!="Drained"),"x",IF(AND('[1]Single Field'!#REF!=[1]Lists!BF108,'[1]Single Field'!#REF!="Undrained"),O,""))</f>
        <v>#REF!</v>
      </c>
      <c r="BK108" s="409" t="str">
        <f>IF(AND('[1]Multi-Field'!$E$3=[1]Lists!BF108,'[1]Multi-Field'!$F$3="Drained"),BI108,IF(AND('[1]Multi-Field'!$E$3=BF108,'[1]Multi-Field'!$F$3="undrained"),BH108,""))</f>
        <v/>
      </c>
      <c r="BL108" s="409" t="str">
        <f>IF(AND('[1]Multi-Field'!$E$4=BF108,'[1]Multi-Field'!$F$4="Drained"),BI108,IF(AND('[1]Multi-Field'!$E$4=BF108,'[1]Multi-Field'!$F$4="undrained"),BH108,""))</f>
        <v/>
      </c>
      <c r="BM108" s="409" t="str">
        <f>IF(AND('[1]Multi-Field'!$E$5=BF108,'[1]Multi-Field'!$F$5="Drained"),BI108,IF(AND('[1]Multi-Field'!$E$5=BF108,'[1]Multi-Field'!$F$5="undrained"),BH108,""))</f>
        <v/>
      </c>
      <c r="BN108" s="409" t="str">
        <f>IF(AND('[1]Multi-Field'!$E$6=BF108,'[1]Multi-Field'!$F$6="Drained"),BI108,IF(AND('[1]Multi-Field'!$E$6=BF108,'[1]Multi-Field'!$F$6="undrained"),BH108,""))</f>
        <v/>
      </c>
      <c r="BO108" s="409" t="str">
        <f>IF(AND('[1]Multi-Field'!$E$7=BF108,'[1]Multi-Field'!$F$7="Drained"),BI108,IF(AND('[1]Multi-Field'!$E$7=BF108,'[1]Multi-Field'!$F$7="undrained"),BH108,""))</f>
        <v/>
      </c>
      <c r="BP108" s="409" t="str">
        <f>IF(AND('[1]Multi-Field'!$E$8=BF108,'[1]Multi-Field'!$F$8="Drained"),BI108,IF(AND('[1]Multi-Field'!$E$8=BF108,'[1]Multi-Field'!$F$8="undrained"),BH108,""))</f>
        <v/>
      </c>
      <c r="BQ108" s="409" t="str">
        <f>IF(AND('[1]Multi-Field'!$E$9=BF108,'[1]Multi-Field'!$F$9="Drained"),BI108,IF(AND('[1]Multi-Field'!$E$9=BF108,'[1]Multi-Field'!$F$9="undrained"),BH108,""))</f>
        <v/>
      </c>
      <c r="BR108" s="409" t="str">
        <f>IF(AND('[1]Multi-Field'!$E$10=BF108,'[1]Multi-Field'!$F$10="Drained"),BI108,IF(AND('[1]Multi-Field'!$E$10=BF108,'[1]Multi-Field'!$F$10="undrained"),BH108,""))</f>
        <v/>
      </c>
      <c r="BS108" s="409" t="str">
        <f>IF(AND('[1]Multi-Field'!$E$11=BF108,'[1]Multi-Field'!$F$11="Drained"),BI108,IF(AND('[1]Multi-Field'!$E$11=BF108,'[1]Multi-Field'!$F$11="undrained"),BH108,""))</f>
        <v/>
      </c>
      <c r="BT108" s="409" t="str">
        <f>IF(AND('[1]Multi-Field'!$E$12=BF108,'[1]Multi-Field'!$F$12="Drained"),BI108,IF(AND('[1]Multi-Field'!$E$12=BF108,'[1]Multi-Field'!$F$12="undrained"),BH108,""))</f>
        <v/>
      </c>
      <c r="BU108" s="409" t="str">
        <f>IF(AND('[1]Multi-Field'!$E$13=BF108,'[1]Multi-Field'!$F$13="Drained"),BI108,IF(AND('[1]Multi-Field'!$E$3=BF108,'[1]Multi-Field'!$F$13="undrained"),BH108,""))</f>
        <v/>
      </c>
      <c r="BV108" s="409" t="str">
        <f>IF(AND('[1]Multi-Field'!$E$14=BF108,'[1]Multi-Field'!$F$14="Drained"),BI108,IF(AND('[1]Multi-Field'!$E$14=BF108,'[1]Multi-Field'!$F$14="undrained"),BH108,""))</f>
        <v/>
      </c>
      <c r="BW108" s="409" t="str">
        <f>IF(AND('[1]Multi-Field'!$E$15=BF108,'[1]Multi-Field'!$F$15="Drained"),BI108,IF(AND('[1]Multi-Field'!$E$15=BF108,'[1]Multi-Field'!$F$15="undrained"),BH108,""))</f>
        <v/>
      </c>
      <c r="BX108" s="409" t="str">
        <f>IF(AND('[1]Multi-Field'!$E$16=[1]Lists!BF108,'[1]Multi-Field'!$F$16="Drained"),BI108,IF(AND('[1]Multi-Field'!$E$16=[1]Lists!BF108,'[1]Multi-Field'!$F$16="undrained"),BH108,""))</f>
        <v/>
      </c>
      <c r="BY108" s="409" t="str">
        <f>IF(AND('[1]Multi-Field'!$E$17=[1]Lists!BF108,'[1]Multi-Field'!$F$17="Drained"),BI108,IF(AND('[1]Multi-Field'!$E$17=[1]Lists!BF108,'[1]Multi-Field'!$F$17="undrained"),BH108,""))</f>
        <v/>
      </c>
      <c r="BZ108" s="409" t="str">
        <f>IF(AND('[1]Multi-Field'!$E$18=[1]Lists!BF108,'[1]Multi-Field'!$F$18="Drained"),BI108,IF(AND('[1]Multi-Field'!$E$18=[1]Lists!BF108,'[1]Multi-Field'!$F$18="undrained"),BH108,""))</f>
        <v/>
      </c>
      <c r="CA108" s="409" t="str">
        <f>IF(AND('[1]Multi-Field'!$E$19=[1]Lists!BF108,'[1]Multi-Field'!$F$19="Drained"),BI108,IF(AND('[1]Multi-Field'!$E$19=[1]Lists!BF108,'[1]Multi-Field'!$F$19="undrained"),BH108,""))</f>
        <v/>
      </c>
      <c r="CB108" s="409" t="str">
        <f>IF(AND('[1]Multi-Field'!$E$20=[1]Lists!BF108,'[1]Multi-Field'!$F$20="Drained"),BI108,IF(AND('[1]Multi-Field'!$E$20=[1]Lists!BF108,'[1]Multi-Field'!$F$20="undrained"),BH108,""))</f>
        <v/>
      </c>
      <c r="CC108" s="409" t="str">
        <f>IF(AND('[1]Multi-Field'!$E$21=[1]Lists!BF108,'[1]Multi-Field'!$F$21="Drained"),BI108,IF(AND('[1]Multi-Field'!$E$21=[1]Lists!BF108,'[1]Multi-Field'!$F$21="undrained"),BH108,""))</f>
        <v/>
      </c>
      <c r="CD108" s="409" t="str">
        <f>IF(AND('[1]Multi-Field'!$E$22=[1]Lists!BF108,'[1]Multi-Field'!$F$22="Drained"),BI108,IF(AND('[1]Multi-Field'!$E$22=[1]Lists!BF108,'[1]Multi-Field'!$F$22="undrained"),BH108,""))</f>
        <v/>
      </c>
      <c r="CE108" s="409" t="str">
        <f>IF(AND('[1]Multi-Field'!$E$23=[1]Lists!BF108,'[1]Multi-Field'!$F$23="Drained"),BI108,IF(AND('[1]Multi-Field'!$E$23=[1]Lists!BF108,'[1]Multi-Field'!$F$23="undrained"),BH108,""))</f>
        <v/>
      </c>
      <c r="CF108" s="409" t="str">
        <f>IF(AND('[1]Multi-Field'!$E$24=[1]Lists!BF108,'[1]Multi-Field'!$F$24="Drained"),BI108,IF(AND('[1]Multi-Field'!$E$24=[1]Lists!BF108,'[1]Multi-Field'!$F$24="undrained"),BH108,""))</f>
        <v/>
      </c>
      <c r="CG108" s="409" t="str">
        <f>IF(AND('[1]Multi-Field'!$E$25=[1]Lists!BF108,'[1]Multi-Field'!$F$25="Drained"),BI108,IF(AND('[1]Multi-Field'!$E$25=[1]Lists!BF108,'[1]Multi-Field'!$F$25="undrained"),BH108,""))</f>
        <v/>
      </c>
      <c r="CH108" s="409" t="str">
        <f>IF(AND('[1]Multi-Field'!$E$26=[1]Lists!BF108,'[1]Multi-Field'!$F$26="Drained"),BI108,IF(AND('[1]Multi-Field'!$E$26=[1]Lists!BF108,'[1]Multi-Field'!$F$26="undrained"),BH108,""))</f>
        <v/>
      </c>
      <c r="CI108" s="409" t="str">
        <f>IF(AND('[1]Multi-Field'!$E$27=[1]Lists!BF108,'[1]Multi-Field'!$F$27="Drained"),BI108,IF(AND('[1]Multi-Field'!$E$27=[1]Lists!BF108,'[1]Multi-Field'!$F$27="undrained"),BH108,""))</f>
        <v/>
      </c>
      <c r="CJ108" s="409" t="str">
        <f>IF(AND('[1]Multi-Field'!$E$28=[1]Lists!BF108,'[1]Multi-Field'!$F$28="Drained"),BI108,IF(AND('[1]Multi-Field'!$E$28=[1]Lists!BF108,'[1]Multi-Field'!$F$28="undrained"),BH108,""))</f>
        <v/>
      </c>
      <c r="CK108" s="409" t="str">
        <f>IF(AND('[1]Multi-Field'!$E$29=[1]Lists!BF108,'[1]Multi-Field'!$F$29="Drained"),BI108,IF(AND('[1]Multi-Field'!$E$29=[1]Lists!BF108,'[1]Multi-Field'!$F$29="undrained"),BH108,""))</f>
        <v/>
      </c>
      <c r="CL108" s="409" t="str">
        <f>IF(AND('[1]Multi-Field'!$E$30=[1]Lists!BF108,'[1]Multi-Field'!$F$30="Drained"),BI108,IF(AND('[1]Multi-Field'!$E$30=[1]Lists!BF108,'[1]Multi-Field'!$F$30="undrained"),BH108,""))</f>
        <v/>
      </c>
      <c r="CM108" s="409" t="str">
        <f>IF(AND('[1]Multi-Field'!$E$31=[1]Lists!BF108,'[1]Multi-Field'!$F$31="Drained"),BI108,IF(AND('[1]Multi-Field'!$E$31=[1]Lists!BF108,'[1]Multi-Field'!$F$31="undrained"),BH108,""))</f>
        <v/>
      </c>
      <c r="CN108" s="409" t="str">
        <f>IF(AND('[1]Multi-Field'!$E$32=[1]Lists!BF108,'[1]Multi-Field'!$F$32="Drained"),BI108,IF(AND('[1]Multi-Field'!$E$32=[1]Lists!BF108,'[1]Multi-Field'!$F$32="undrained"),BH108,""))</f>
        <v/>
      </c>
      <c r="CO108" s="409" t="str">
        <f>IF(AND('[1]Multi-Field'!$E$33=[1]Lists!BF108,'[1]Multi-Field'!$F$33="Drained"),BI108,IF(AND('[1]Multi-Field'!$E$33=[1]Lists!BF108,'[1]Multi-Field'!$F$33="undrained"),BH108,""))</f>
        <v/>
      </c>
      <c r="CP108" s="409" t="str">
        <f>IF(AND('[1]Multi-Field'!$E$34=[1]Lists!BF108,'[1]Multi-Field'!$F$34="Drained"),BI108,IF(AND('[1]Multi-Field'!$E$34=[1]Lists!BF108,'[1]Multi-Field'!$F$34="undrained"),BH108,""))</f>
        <v/>
      </c>
      <c r="CQ108" s="409" t="str">
        <f>IF(AND('[1]Multi-Field'!$E$35=[1]Lists!BF108,'[1]Multi-Field'!$F$35="Drained"),BI108,IF(AND('[1]Multi-Field'!$E$35=[1]Lists!BF108,'[1]Multi-Field'!$F$35="undrained"),BH108,""))</f>
        <v/>
      </c>
      <c r="CR108" s="409" t="str">
        <f>IF(AND('[1]Multi-Field'!$E$36=[1]Lists!BF108,'[1]Multi-Field'!$F$36="Drained"),BI108,IF(AND('[1]Multi-Field'!$E$36=[1]Lists!BF108,'[1]Multi-Field'!$F$36="undrained"),BH108,""))</f>
        <v/>
      </c>
      <c r="CS108" s="409" t="str">
        <f>IF(AND('[1]Multi-Field'!$E$37=[1]Lists!BF108,'[1]Multi-Field'!$F$37="Drained"),BI108,IF(AND('[1]Multi-Field'!$E$37=[1]Lists!BF108,'[1]Multi-Field'!$F$37="undrained"),BH108,""))</f>
        <v/>
      </c>
      <c r="CT108" s="409" t="str">
        <f>IF(AND('[1]Multi-Field'!$E$38=[1]Lists!BF108,'[1]Multi-Field'!$F$38="Drained"),BI108,IF(AND('[1]Multi-Field'!$E$38=[1]Lists!BF108,'[1]Multi-Field'!$F$38="undrained"),BH108,""))</f>
        <v/>
      </c>
      <c r="CU108" s="409" t="str">
        <f>IF(AND('[1]Multi-Field'!$E$39=[1]Lists!BF108,'[1]Multi-Field'!$F$39="Drained"),BI108,IF(AND('[1]Multi-Field'!$E$39=[1]Lists!BF108,'[1]Multi-Field'!$F$39="undrained"),BH108,""))</f>
        <v/>
      </c>
      <c r="CV108" s="409" t="str">
        <f>IF(AND('[1]Multi-Field'!$E$40=[1]Lists!BF108,'[1]Multi-Field'!$F$40="Drained"),BI108,IF(AND('[1]Multi-Field'!$E$40=[1]Lists!BF108,'[1]Multi-Field'!$F$40="undrained"),BH108,""))</f>
        <v/>
      </c>
      <c r="CW108" s="409" t="str">
        <f>IF(AND('[1]Multi-Field'!$E$41=[1]Lists!BF108,'[1]Multi-Field'!$F$40="Drained"),BI108,IF(AND('[1]Multi-Field'!$E$40=[1]Lists!BF108,'[1]Multi-Field'!$F$40="undrained"),BH108,""))</f>
        <v/>
      </c>
      <c r="CX108" s="409" t="str">
        <f>IF(AND('[1]Multi-Field'!$E$42=[1]Lists!BF108,'[1]Multi-Field'!$F$42="Drained"),BI108,IF(AND('[1]Multi-Field'!$E$42=[1]Lists!BF108,'[1]Multi-Field'!$F$42="undrained"),BH108,""))</f>
        <v/>
      </c>
      <c r="CY108" s="409" t="str">
        <f>IF(AND('[1]Multi-Field'!$E$43=[1]Lists!BF108,'[1]Multi-Field'!$F$43="Drained"),BI108,IF(AND('[1]Multi-Field'!$E$43=[1]Lists!BF108,'[1]Multi-Field'!$F$43="undrained"),BH108,""))</f>
        <v/>
      </c>
      <c r="CZ108" s="409" t="str">
        <f>IF(AND('[1]Multi-Field'!$E$44=[1]Lists!BF108,'[1]Multi-Field'!$F$44="Drained"),BI108,IF(AND('[1]Multi-Field'!$E$44=[1]Lists!BF108,'[1]Multi-Field'!$F$44="undrained"),BH108,""))</f>
        <v/>
      </c>
      <c r="DA108" s="409" t="str">
        <f>IF(AND('[1]Multi-Field'!$E$45=[1]Lists!BF108,'[1]Multi-Field'!$F$45="Drained"),BI108,IF(AND('[1]Multi-Field'!$E$45=[1]Lists!BF108,'[1]Multi-Field'!$F$45="undrained"),BH108,""))</f>
        <v/>
      </c>
      <c r="DB108" s="409" t="str">
        <f>IF(AND('[1]Multi-Field'!$E$46=[1]Lists!BF108,'[1]Multi-Field'!$F$46="Drained"),BI108,IF(AND('[1]Multi-Field'!$E$46=[1]Lists!BF108,'[1]Multi-Field'!$F$46="undrained"),BH108,""))</f>
        <v/>
      </c>
      <c r="DC108" s="409" t="str">
        <f>IF(AND('[1]Multi-Field'!$E$47=[1]Lists!BF108,'[1]Multi-Field'!$F$47="Drained"),BI108,IF(AND('[1]Multi-Field'!$E$47=[1]Lists!BF108,'[1]Multi-Field'!$F$47="undrained"),BH108,""))</f>
        <v/>
      </c>
      <c r="DD108" s="409" t="str">
        <f>IF(AND('[1]Multi-Field'!$E$48=[1]Lists!BF108,'[1]Multi-Field'!$F$48="Drained"),BI108,IF(AND('[1]Multi-Field'!$E$48=[1]Lists!BF108,'[1]Multi-Field'!$F$48="undrained"),BH108,""))</f>
        <v/>
      </c>
      <c r="DE108" s="409" t="str">
        <f>IF(AND('[1]Multi-Field'!$E$49=[1]Lists!BF108,'[1]Multi-Field'!$F$49="Drained"),BI108,IF(AND('[1]Multi-Field'!$E$49=[1]Lists!BF108,'[1]Multi-Field'!$F$9="undrained"),BH108,""))</f>
        <v/>
      </c>
      <c r="DF108" s="409" t="str">
        <f>IF(AND('[1]Multi-Field'!$E$50=[1]Lists!BF108,'[1]Multi-Field'!$F$50="Drained"),BI108,IF(AND('[1]Multi-Field'!$E$50=[1]Lists!BF108,'[1]Multi-Field'!$F$50="undrained"),BH108,""))</f>
        <v/>
      </c>
      <c r="DG108" s="409" t="str">
        <f>IF(AND('[1]Multi-Field'!$E$51=[1]Lists!BF108,'[1]Multi-Field'!$F$51="Drained"),BI108,IF(AND('[1]Multi-Field'!$E$51=[1]Lists!BF108,'[1]Multi-Field'!$F$51="undrained"),BH108,""))</f>
        <v/>
      </c>
      <c r="DH108" s="409" t="str">
        <f>IF(AND('[1]Multi-Field'!$E$52=[1]Lists!BF108,'[1]Multi-Field'!$F$52="Drained"),BI108,IF(AND('[1]Multi-Field'!$E$52=[1]Lists!BF108,'[1]Multi-Field'!$F$52="undrained"),BH108,""))</f>
        <v/>
      </c>
      <c r="DI108" s="409" t="str">
        <f>IF(AND('[1]Multi-Field'!$E$53=[1]Lists!BF108,'[1]Multi-Field'!$F$53="Drained"),BI108,IF(AND('[1]Multi-Field'!$E$53=[1]Lists!BF108,'[1]Multi-Field'!$F$53="undrained"),BH108,""))</f>
        <v/>
      </c>
      <c r="DJ108" s="409" t="str">
        <f>IF(AND('[1]Multi-Field'!$E$54=[1]Lists!BF108,'[1]Multi-Field'!$F$54="Drained"),BI108,IF(AND('[1]Multi-Field'!$E$54=[1]Lists!BF108,'[1]Multi-Field'!$F$54="undrained"),BH108,""))</f>
        <v/>
      </c>
      <c r="DK108" s="409" t="str">
        <f>IF(AND('[1]Multi-Field'!$E$55=[1]Lists!BF108,'[1]Multi-Field'!$F$55="Drained"),BI108,IF(AND('[1]Multi-Field'!$E$55=[1]Lists!BF108,'[1]Multi-Field'!$F$55="undrained"),BH108,""))</f>
        <v/>
      </c>
      <c r="DL108" s="409" t="str">
        <f>IF(AND('[1]Multi-Field'!$E$56=[1]Lists!BF108,'[1]Multi-Field'!$F$56="Drained"),BI108,IF(AND('[1]Multi-Field'!$E$56=[1]Lists!BF108,'[1]Multi-Field'!$F$56="undrained"),BH108,""))</f>
        <v/>
      </c>
      <c r="DM108" s="409" t="str">
        <f>IF(AND('[1]Multi-Field'!$E$57=[1]Lists!BF108,'[1]Multi-Field'!$F$57="Drained"),BI108,IF(AND('[1]Multi-Field'!$E$57=[1]Lists!BF108,'[1]Multi-Field'!$F$57="undrained"),BH108,""))</f>
        <v/>
      </c>
      <c r="DN108" s="409" t="str">
        <f>IF(AND('[1]Multi-Field'!$E$58=[1]Lists!BF108,'[1]Multi-Field'!$F$58="Drained"),BI108,IF(AND('[1]Multi-Field'!$E$58=[1]Lists!BF108,'[1]Multi-Field'!$F$58="undrained"),BH108,""))</f>
        <v/>
      </c>
      <c r="DO108" s="409" t="str">
        <f>IF(AND('[1]Multi-Field'!$E$59=[1]Lists!BF108,'[1]Multi-Field'!$F$59="Drained"),BI108,IF(AND('[1]Multi-Field'!$E$59=[1]Lists!BF108,'[1]Multi-Field'!$F$59="undrained"),BH108,""))</f>
        <v/>
      </c>
      <c r="DP108" s="409" t="str">
        <f>IF(AND('[1]Multi-Field'!$E$60=[1]Lists!BF108,'[1]Multi-Field'!$F$60="Drained"),BI108,IF(AND('[1]Multi-Field'!$E$60=[1]Lists!BF108,'[1]Multi-Field'!$F$60="undrained"),BH108,""))</f>
        <v/>
      </c>
      <c r="DQ108" s="409" t="str">
        <f>IF(AND('[1]Multi-Field'!$E$61=[1]Lists!BF108,'[1]Multi-Field'!$F$61="Drained"),BI108,IF(AND('[1]Multi-Field'!$E$61=[1]Lists!BF108,'[1]Multi-Field'!$F$61="undrained"),BH108,""))</f>
        <v/>
      </c>
      <c r="DR108" s="409" t="str">
        <f>IF(AND('[1]Multi-Field'!$E$62=[1]Lists!BF108,'[1]Multi-Field'!$F$62="Drained"),BI108,IF(AND('[1]Multi-Field'!$E$62=[1]Lists!BF108,'[1]Multi-Field'!$F$62="undrained"),BH108,""))</f>
        <v/>
      </c>
      <c r="DS108" s="409" t="str">
        <f>IF(AND('[1]Multi-Field'!$E$63=[1]Lists!BF108,'[1]Multi-Field'!$F$63="Drained"),BI108,IF(AND('[1]Multi-Field'!$E$63=[1]Lists!BF108,'[1]Multi-Field'!$F$63="undrained"),BH108,""))</f>
        <v/>
      </c>
      <c r="DT108" s="409" t="str">
        <f>IF(AND('[1]Multi-Field'!$E$64=[1]Lists!BF108,'[1]Multi-Field'!$F$64="Drained"),BI108,IF(AND('[1]Multi-Field'!$E$64=[1]Lists!BF108,'[1]Multi-Field'!$F$64="undrained"),BH108,""))</f>
        <v/>
      </c>
      <c r="DU108" s="409" t="str">
        <f>IF(AND('[1]Multi-Field'!$E$65=[1]Lists!BF108,'[1]Multi-Field'!$F$65="Drained"),BI108,IF(AND('[1]Multi-Field'!$E$65=[1]Lists!BF108,'[1]Multi-Field'!$F$65="undrained"),BH108,""))</f>
        <v/>
      </c>
      <c r="DV108" s="409" t="str">
        <f>IF(AND('[1]Multi-Field'!$E$66=[1]Lists!BF108,'[1]Multi-Field'!$F$66="Drained"),BI108,IF(AND('[1]Multi-Field'!$E$66=[1]Lists!BF108,'[1]Multi-Field'!$F$66="undrained"),BH108,""))</f>
        <v/>
      </c>
      <c r="DW108" s="409" t="str">
        <f>IF(AND('[1]Multi-Field'!$E$67=[1]Lists!BF108,'[1]Multi-Field'!$F$67="Drained"),BI108,IF(AND('[1]Multi-Field'!$E$67=[1]Lists!BF108,'[1]Multi-Field'!$F$67="undrained"),BH108,""))</f>
        <v/>
      </c>
      <c r="DX108" s="409" t="str">
        <f>IF(AND('[1]Multi-Field'!$E$68=[1]Lists!BF108,'[1]Multi-Field'!$F$68="Drained"),BI108,IF(AND('[1]Multi-Field'!$E$68=[1]Lists!BF108,'[1]Multi-Field'!$F$68="undrained"),BH108,""))</f>
        <v/>
      </c>
      <c r="DY108" s="409" t="str">
        <f>IF(AND('[1]Multi-Field'!$E$69=[1]Lists!BF108,'[1]Multi-Field'!$F$69="Drained"),BI108,IF(AND('[1]Multi-Field'!$E$69=[1]Lists!BF108,'[1]Multi-Field'!$F$69="undrained"),BH108,""))</f>
        <v/>
      </c>
      <c r="DZ108" s="409" t="str">
        <f>IF(AND('[1]Multi-Field'!$E$70=[1]Lists!BF108,'[1]Multi-Field'!$F$70="Drained"),BI108,IF(AND('[1]Multi-Field'!$E$70=[1]Lists!BF108,'[1]Multi-Field'!$F$70="undrained"),BH108,""))</f>
        <v/>
      </c>
      <c r="EA108" s="409" t="str">
        <f>IF(AND('[1]Multi-Field'!$E$71=[1]Lists!BF108,'[1]Multi-Field'!$F$71="Drained"),BI108,IF(AND('[1]Multi-Field'!$E$71=[1]Lists!BF108,'[1]Multi-Field'!$F$71="undrained"),BH108,""))</f>
        <v/>
      </c>
      <c r="EB108" s="409" t="str">
        <f>IF(AND('[1]Multi-Field'!$E$72=[1]Lists!BF108,'[1]Multi-Field'!$F$72="Drained"),BI108,IF(AND('[1]Multi-Field'!$E$72=[1]Lists!BF108,'[1]Multi-Field'!$F$72="undrained"),BH108,""))</f>
        <v/>
      </c>
      <c r="EC108" s="409" t="str">
        <f>IF(AND('[1]Multi-Field'!$E$73=[1]Lists!BF108,'[1]Multi-Field'!$F$73="Drained"),BI108,IF(AND('[1]Multi-Field'!$E$73=[1]Lists!BF108,'[1]Multi-Field'!$F$73="undrained"),BH108,""))</f>
        <v/>
      </c>
      <c r="ED108" s="409" t="str">
        <f>IF(AND('[1]Multi-Field'!$E$74=[1]Lists!BF108,'[1]Multi-Field'!$F$74="Drained"),BI108,IF(AND('[1]Multi-Field'!$E$74=[1]Lists!BF108,'[1]Multi-Field'!$F$74="undrained"),BH108,""))</f>
        <v/>
      </c>
      <c r="EE108" s="409" t="str">
        <f>IF(AND('[1]Multi-Field'!$E$75=[1]Lists!BF108,'[1]Multi-Field'!$F$75="Drained"),BI108,IF(AND('[1]Multi-Field'!$E$75=[1]Lists!BF108,'[1]Multi-Field'!$F$75="undrained"),BH108,""))</f>
        <v/>
      </c>
      <c r="EF108" s="409" t="str">
        <f>IF(AND('[1]Multi-Field'!$E$76=[1]Lists!BF108,'[1]Multi-Field'!$F$76="Drained"),BI108,IF(AND('[1]Multi-Field'!$E$76=[1]Lists!BF108,'[1]Multi-Field'!$F$6="undrained"),BH108,""))</f>
        <v/>
      </c>
      <c r="EG108" s="409" t="str">
        <f>IF(AND('[1]Multi-Field'!$E$77=[1]Lists!BF108,'[1]Multi-Field'!$F$77="Drained"),BI108,IF(AND('[1]Multi-Field'!$E$77=[1]Lists!BF108,'[1]Multi-Field'!$F$77="undrained"),BH108,""))</f>
        <v/>
      </c>
      <c r="EH108" s="409" t="str">
        <f>IF(AND('[1]Multi-Field'!$E$78=[1]Lists!BF108,'[1]Multi-Field'!$F$78="Drained"),BI108,IF(AND('[1]Multi-Field'!$E$78=[1]Lists!BF108,'[1]Multi-Field'!$F$78="undrained"),BH108,""))</f>
        <v/>
      </c>
      <c r="EI108" s="409" t="str">
        <f>IF(AND('[1]Multi-Field'!$E$79=[1]Lists!BF108,'[1]Multi-Field'!$F$79="Drained"),BI108,IF(AND('[1]Multi-Field'!$E$79=[1]Lists!BF108,'[1]Multi-Field'!$F$79="undrained"),BH108,""))</f>
        <v/>
      </c>
      <c r="EJ108" s="409" t="str">
        <f>IF(AND('[1]Multi-Field'!$E$80=[1]Lists!BF108,'[1]Multi-Field'!$F$80="Drained"),BI108,IF(AND('[1]Multi-Field'!$E$80=[1]Lists!BF108,'[1]Multi-Field'!$F$80="undrained"),BH108,""))</f>
        <v/>
      </c>
      <c r="EK108" s="409" t="str">
        <f>IF(AND('[1]Multi-Field'!$E$81=[1]Lists!BF108,'[1]Multi-Field'!$F$81="Drained"),BI108,IF(AND('[1]Multi-Field'!$E$81=[1]Lists!BF108,'[1]Multi-Field'!$F$81="undrained"),BH108,""))</f>
        <v/>
      </c>
      <c r="EL108" s="409" t="str">
        <f>IF(AND('[1]Multi-Field'!$E$82=[1]Lists!BF108,'[1]Multi-Field'!$F$82="Drained"),BI108,IF(AND('[1]Multi-Field'!$E$82=[1]Lists!BF108,'[1]Multi-Field'!$F$82="undrained"),BH108,""))</f>
        <v/>
      </c>
      <c r="EM108" s="409" t="str">
        <f>IF(AND('[1]Multi-Field'!$E$83=[1]Lists!BF108,'[1]Multi-Field'!$F$83="Drained"),BI108,IF(AND('[1]Multi-Field'!$E$83=[1]Lists!BF108,'[1]Multi-Field'!$F$83="undrained"),BH108,""))</f>
        <v/>
      </c>
      <c r="EN108" s="409" t="str">
        <f>IF(AND('[1]Multi-Field'!$E$84=[1]Lists!BF108,'[1]Multi-Field'!$F$84="Drained"),BI108,IF(AND('[1]Multi-Field'!$E$84=[1]Lists!BF108,'[1]Multi-Field'!$F$84="undrained"),BH108,""))</f>
        <v/>
      </c>
      <c r="EO108" s="409" t="str">
        <f>IF(AND('[1]Multi-Field'!$E$85=[1]Lists!BF108,'[1]Multi-Field'!$F$85="Drained"),BI108,IF(AND('[1]Multi-Field'!$E$85=[1]Lists!BF108,'[1]Multi-Field'!$F$85="undrained"),BH108,""))</f>
        <v/>
      </c>
      <c r="EP108" s="409" t="str">
        <f>IF(AND('[1]Multi-Field'!$E$86=[1]Lists!BF108,'[1]Multi-Field'!$F$86="Drained"),BI108,IF(AND('[1]Multi-Field'!$E$86=[1]Lists!BF108,'[1]Multi-Field'!$F$86="undrained"),BH108,""))</f>
        <v/>
      </c>
      <c r="EQ108" s="409" t="str">
        <f>IF(AND('[1]Multi-Field'!$E$87=[1]Lists!BF108,'[1]Multi-Field'!$F$87="Drained"),BI108,IF(AND('[1]Multi-Field'!$E$87=[1]Lists!BF108,'[1]Multi-Field'!$F$87="undrained"),BH108,""))</f>
        <v/>
      </c>
      <c r="ER108" s="409" t="str">
        <f>IF(AND('[1]Multi-Field'!$E$88=[1]Lists!BF108,'[1]Multi-Field'!$F$88="Drained"),BI108,IF(AND('[1]Multi-Field'!$E$88=[1]Lists!BF108,'[1]Multi-Field'!$F$88="undrained"),BH108,""))</f>
        <v/>
      </c>
      <c r="ES108" s="409" t="str">
        <f>IF(AND('[1]Multi-Field'!$E$89=[1]Lists!BF108,'[1]Multi-Field'!$F$89="Drained"),BI108,IF(AND('[1]Multi-Field'!$E$89=[1]Lists!BF108,'[1]Multi-Field'!$F$89="undrained"),BH108,""))</f>
        <v/>
      </c>
      <c r="ET108" s="409" t="str">
        <f>IF(AND('[1]Multi-Field'!$E$90=[1]Lists!BF108,'[1]Multi-Field'!$F$90="Drained"),BI108,IF(AND('[1]Multi-Field'!$E$90=[1]Lists!BF108,'[1]Multi-Field'!$F$90="undrained"),BH108,""))</f>
        <v/>
      </c>
      <c r="EU108" s="409" t="str">
        <f>IF(AND('[1]Multi-Field'!$E$91=[1]Lists!BF108,'[1]Multi-Field'!$F$91="Drained"),BI108,IF(AND('[1]Multi-Field'!$E$91=[1]Lists!BF108,'[1]Multi-Field'!$F$91="undrained"),BH108,""))</f>
        <v/>
      </c>
      <c r="EV108" s="409" t="str">
        <f>IF(AND('[1]Multi-Field'!$E$92=[1]Lists!BF108,'[1]Multi-Field'!$F$92="Drained"),BI108,IF(AND('[1]Multi-Field'!$E$92=[1]Lists!BF108,'[1]Multi-Field'!$F$92="undrained"),BH108,""))</f>
        <v/>
      </c>
      <c r="EW108" s="409" t="str">
        <f>IF(AND('[1]Multi-Field'!$E$93=[1]Lists!BF108,'[1]Multi-Field'!$F$93="Drained"),BI108,IF(AND('[1]Multi-Field'!$E$93=[1]Lists!BF108,'[1]Multi-Field'!$F$93="undrained"),BH108,""))</f>
        <v/>
      </c>
      <c r="EX108" s="409" t="str">
        <f>IF(AND('[1]Multi-Field'!$E$94=[1]Lists!BF108,'[1]Multi-Field'!$F$94="Drained"),BI108,IF(AND('[1]Multi-Field'!$E$94=[1]Lists!BF108,'[1]Multi-Field'!$F$94="undrained"),BH108,""))</f>
        <v/>
      </c>
      <c r="EY108" s="409" t="str">
        <f>IF(AND('[1]Multi-Field'!$E$95=[1]Lists!BF108,'[1]Multi-Field'!$F$95="Drained"),BI108,IF(AND('[1]Multi-Field'!$E$95=[1]Lists!BF108,'[1]Multi-Field'!$F$95="undrained"),BH108,""))</f>
        <v/>
      </c>
      <c r="EZ108" s="409" t="str">
        <f>IF(AND('[1]Multi-Field'!$E$96=[1]Lists!BF108,'[1]Multi-Field'!$F$96="Drained"),BI108,IF(AND('[1]Multi-Field'!$E$96=[1]Lists!BF108,'[1]Multi-Field'!$F$96="undrained"),BH108,""))</f>
        <v/>
      </c>
      <c r="FA108" s="409" t="str">
        <f>IF(AND('[1]Multi-Field'!$E$97=[1]Lists!BF108,'[1]Multi-Field'!$F$97="Drained"),BI108,IF(AND('[1]Multi-Field'!$E$97=[1]Lists!BF108,'[1]Multi-Field'!$F$97="undrained"),BH108,""))</f>
        <v/>
      </c>
      <c r="FB108" s="409" t="str">
        <f>IF(AND('[1]Multi-Field'!$E$98=[1]Lists!BF108,'[1]Multi-Field'!$F$98="Drained"),BI108,IF(AND('[1]Multi-Field'!$E$98=[1]Lists!BF108,'[1]Multi-Field'!$F$98="undrained"),BH108,""))</f>
        <v/>
      </c>
      <c r="FC108" s="409" t="str">
        <f>IF(AND('[1]Multi-Field'!$E$99=[1]Lists!BF108,'[1]Multi-Field'!$F$99="Drained"),BI108,IF(AND('[1]Multi-Field'!$E$99=[1]Lists!BF108,'[1]Multi-Field'!$F$99="undrained"),BH108,""))</f>
        <v/>
      </c>
      <c r="FD108" s="409" t="str">
        <f>IF(AND('[1]Multi-Field'!$E$100=[1]Lists!BF108,'[1]Multi-Field'!$F$100="Drained"),BI108,IF(AND('[1]Multi-Field'!$E$100=[1]Lists!BF108,'[1]Multi-Field'!$F$100="undrained"),BH108,""))</f>
        <v/>
      </c>
      <c r="FE108" s="409" t="str">
        <f>IF(AND('[1]Multi-Field'!$E$101=[1]Lists!BF108,'[1]Multi-Field'!$F$101="Drained"),BI108,IF(AND('[1]Multi-Field'!$E$101=[1]Lists!BF108,'[1]Multi-Field'!$F$101="undrained"),BH108,""))</f>
        <v/>
      </c>
      <c r="FF108" s="409" t="str">
        <f>IF(AND('[1]Multi-Field'!$E$102=[1]Lists!BF108,'[1]Multi-Field'!$F$102="Drained"),BI108,IF(AND('[1]Multi-Field'!$E$102=[1]Lists!BF108,'[1]Multi-Field'!$F$102="undrained"),BH108,""))</f>
        <v/>
      </c>
      <c r="FG108" s="409" t="str">
        <f>IF(AND('[1]Multi-Field'!$E$103=[1]Lists!BF108,'[1]Multi-Field'!$F$103="Drained"),BI108,IF(AND('[1]Multi-Field'!$E$103=[1]Lists!BF108,'[1]Multi-Field'!$F$103="undrained"),BH108,""))</f>
        <v/>
      </c>
      <c r="FH108" s="409" t="str">
        <f>IF(AND('[1]Multi-Field'!$E$104=[1]Lists!BF108,'[1]Multi-Field'!$F$104="Drained"),BI108,IF(AND('[1]Multi-Field'!$E$104=[1]Lists!BF108,'[1]Multi-Field'!$F$104="undrained"),BH108,""))</f>
        <v/>
      </c>
      <c r="FI108" s="409" t="str">
        <f>IF(AND('[1]Multi-Field'!$E$105=[1]Lists!BF108,'[1]Multi-Field'!$F$105="Drained"),BI108,IF(AND('[1]Multi-Field'!$E$105=[1]Lists!BF108,'[1]Multi-Field'!$F$105="undrained"),BH108,""))</f>
        <v/>
      </c>
      <c r="FJ108" s="409" t="str">
        <f>IF(AND('[1]Multi-Field'!$E$106=[1]Lists!BF108,'[1]Multi-Field'!$F$106="Drained"),BI108,IF(AND('[1]Multi-Field'!$E$106=[1]Lists!BF108,'[1]Multi-Field'!$F$106="undrained"),BH108,""))</f>
        <v/>
      </c>
      <c r="FK108" s="409" t="str">
        <f>IF(AND('[1]Multi-Field'!$E$107=[1]Lists!BF108,'[1]Multi-Field'!$F$107="Drained"),BI108,IF(AND('[1]Multi-Field'!$E$107=[1]Lists!BF108,'[1]Multi-Field'!$F$107="undrained"),BH108,""))</f>
        <v/>
      </c>
      <c r="FL108" s="409" t="str">
        <f>IF(AND('[1]Multi-Field'!$E$108=[1]Lists!BF108,'[1]Multi-Field'!$F$108="Drained"),BI108,IF(AND('[1]Multi-Field'!$E$108=[1]Lists!BF108,'[1]Multi-Field'!$F$108="undrained"),BH108,""))</f>
        <v/>
      </c>
      <c r="FM108" s="409">
        <f>IF(AND('[1]Multi-Field'!$E$109=[1]Lists!BF108,'[1]Multi-Field'!$F$109="Drained"),BI108,IF(AND('[1]Multi-Field'!$E$109=[1]Lists!BF108,'[1]Multi-Field'!$F$109="undrained"),BH108,""))</f>
        <v>4</v>
      </c>
      <c r="FN108" s="409" t="str">
        <f>IF(AND('[1]Multi-Field'!$E$110=[1]Lists!BF108,'[1]Multi-Field'!$F$110="Drained"),BI108,IF(AND('[1]Multi-Field'!$E$110=[1]Lists!BF108,'[1]Multi-Field'!$F$110="undrained"),BH108,""))</f>
        <v/>
      </c>
      <c r="FO108" s="409" t="str">
        <f>IF(AND('[1]Multi-Field'!$E$111=[1]Lists!BF108,'[1]Multi-Field'!$F$111="Drained"),BI108,IF(AND('[1]Multi-Field'!$E$111=[1]Lists!BF108,'[1]Multi-Field'!$F$111="undrained"),BH108,""))</f>
        <v/>
      </c>
      <c r="FP108" s="409" t="str">
        <f>IF(AND('[1]Multi-Field'!$E$112=[1]Lists!BF108,'[1]Multi-Field'!$F$112="Drained"),BI108,IF(AND('[1]Multi-Field'!$E$112=[1]Lists!BF108,'[1]Multi-Field'!$F$112="undrained"),BH108,""))</f>
        <v/>
      </c>
      <c r="FQ108" s="409" t="str">
        <f>IF(AND('[1]Multi-Field'!$E$113=[1]Lists!BF108,'[1]Multi-Field'!$F$113="Drained"),BI108,IF(AND('[1]Multi-Field'!$E$113=[1]Lists!BF108,'[1]Multi-Field'!$F$113="undrained"),BH108,""))</f>
        <v/>
      </c>
      <c r="FR108" s="409" t="str">
        <f>IF(AND('[1]Multi-Field'!$E$114=[1]Lists!BF108,'[1]Multi-Field'!$F$114="Drained"),BI108,IF(AND('[1]Multi-Field'!$E$114=[1]Lists!BF108,'[1]Multi-Field'!$F$114="undrained"),BH108,""))</f>
        <v/>
      </c>
      <c r="FS108" s="409" t="str">
        <f>IF(AND('[1]Multi-Field'!$E$115=[1]Lists!BF108,'[1]Multi-Field'!$F$115="Drained"),BI108,IF(AND('[1]Multi-Field'!$E$115=[1]Lists!BF108,'[1]Multi-Field'!$F$115="undrained"),BH108,""))</f>
        <v/>
      </c>
      <c r="FT108" s="409" t="str">
        <f>IF(AND('[1]Multi-Field'!$E$116=[1]Lists!BF108,'[1]Multi-Field'!$F$116="Drained"),BI108,IF(AND('[1]Multi-Field'!$E$116=[1]Lists!BF108,'[1]Multi-Field'!$F$116="undrained"),BH108,""))</f>
        <v/>
      </c>
      <c r="FU108" s="409" t="str">
        <f>IF(AND('[1]Multi-Field'!$E$117=[1]Lists!BF108,'[1]Multi-Field'!$F$117="Drained"),BI108,IF(AND('[1]Multi-Field'!$E$117=[1]Lists!BF108,'[1]Multi-Field'!$F$117="undrained"),BH108,""))</f>
        <v/>
      </c>
      <c r="FV108" s="409" t="str">
        <f>IF(AND('[1]Multi-Field'!$E$118=[1]Lists!BF108,'[1]Multi-Field'!$F$118="Drained"),BI108,IF(AND('[1]Multi-Field'!$E$118=[1]Lists!BF108,'[1]Multi-Field'!$F$118="undrained"),BH108,""))</f>
        <v/>
      </c>
      <c r="FW108" s="409" t="str">
        <f>IF(AND('[1]Multi-Field'!$E$119=[1]Lists!BF108,'[1]Multi-Field'!$F$119="Drained"),BI108,IF(AND('[1]Multi-Field'!$E$119=[1]Lists!BF108,'[1]Multi-Field'!$F$119="undrained"),BH108,""))</f>
        <v/>
      </c>
      <c r="FX108" s="409" t="str">
        <f>IF(AND('[1]Multi-Field'!$E$120=[1]Lists!BF108,'[1]Multi-Field'!$F$120="Drained"),BI108,IF(AND('[1]Multi-Field'!$E$120=[1]Lists!BF108,'[1]Multi-Field'!$F$120="undrained"),BH108,""))</f>
        <v/>
      </c>
      <c r="GC108" s="4">
        <f>'[1]Multi-Field'!B106</f>
        <v>0</v>
      </c>
      <c r="GD108" s="73" t="str">
        <f>IF(OR('[1]Multi-Field'!Q106=$FZ$43,'[1]Multi-Field'!Q106=$FZ$44),'[1]Multi-Field'!BS106,"")</f>
        <v/>
      </c>
      <c r="GE108" s="4" t="str">
        <f>IF(AND(OR('[1]Multi-Field'!Q106=$FZ$86,'[1]Multi-Field'!Q106=$FZ$94,'[1]Multi-Field'!Q106=$FZ$87,'[1]Multi-Field'!Q106=[1]Lists!$FZ$93,'[1]Multi-Field'!Q106=$FZ$59),'[1]Multi-Field'!BS106&gt;50),'[1]Multi-Field'!BS106*0.8,IF(AND(OR('[1]Multi-Field'!Q106=$FZ$86,'[1]Multi-Field'!Q106=$FZ$94,'[1]Multi-Field'!Q106=$FZ$87,'[1]Multi-Field'!Q106=[1]Lists!$FZ$93,'[1]Multi-Field'!Q106=[1]Lists!$FZ$59),'[1]Multi-Field'!BS106&lt;50),'[1]Multi-Field'!BS106,""))</f>
        <v/>
      </c>
      <c r="GF108" s="4" t="str">
        <f>IF(OR('[1]Multi-Field'!Q106=[1]Lists!$FZ$7,'[1]Multi-Field'!Q106=[1]Lists!$FZ$5,'[1]Multi-Field'!Q106=[1]Lists!$FZ$24,'[1]Multi-Field'!Q106=[1]Lists!$FZ$10,'[1]Multi-Field'!Q106=[1]Lists!$FZ$8, '[1]Multi-Field'!Q106=[1]Lists!$FZ$25, '[1]Multi-Field'!Q106=[1]Lists!$FZ$23, '[1]Multi-Field'!Q106= [1]Lists!$FZ$47, '[1]Multi-Field'!Q106=[1]Lists!$FZ$49, '[1]Multi-Field'!Q106=[1]Lists!$FZ$48,'[1]Multi-Field'!Q106=[1]Lists!$FZ$3, '[1]Multi-Field'!Q106=[1]Lists!$FZ$14,'[1]Multi-Field'!Q106=[1]Lists!$FZ$36, '[1]Multi-Field'!Q106=[1]Lists!$FZ$41,'[1]Multi-Field'!Q106=[1]Lists!$FZ$42),0,"")</f>
        <v/>
      </c>
      <c r="GG108" s="4" t="str">
        <f>IF(OR('[1]Multi-Field'!Q106=[1]Lists!$FZ$6,'[1]Multi-Field'!Q106=[1]Lists!$FZ$4, '[1]Multi-Field'!Q135=[1]Lists!$FZ$11, '[1]Multi-Field'!Q106=[1]Lists!$FZ$1),100*IF('[1]Multi-Field'!U106=onepercent,0.75,IF('[1]Multi-Field'!U106=onetotwentyfivepercent,0.4,IF(OR('[1]Multi-Field'!U106=twentysixtofiftypercent,'[1]Multi-Field'!U106=greaterthanfiftypercent),0,""))),"")</f>
        <v/>
      </c>
      <c r="GH108" s="4" t="str">
        <f>IF(OR('[1]Multi-Field'!Q106=[1]Lists!$FZ$53,'[1]Multi-Field'!Q106=[1]Lists!$FZ$55), 50,IF('[1]Multi-Field'!Q106=[1]Lists!$FZ$54,225,IF('[1]Multi-Field'!Q106=[1]Lists!$FZ$56,75,"")))</f>
        <v/>
      </c>
      <c r="GI108" s="4" t="e">
        <f>#VALUE!</f>
        <v>#VALUE!</v>
      </c>
      <c r="GJ108" s="4" t="e">
        <f>#VALUE!</f>
        <v>#VALUE!</v>
      </c>
      <c r="GK108" s="4" t="str">
        <f>IF('[1]Multi-Field'!Q106=[1]Lists!$FZ$95,'[1]Multi-Field'!BS106*0.66,"")</f>
        <v/>
      </c>
      <c r="GM108" s="4" t="str">
        <f>IF(OR('[1]Multi-Field'!Q106=[1]Lists!$FZ$26,'[1]Multi-Field'!Q106=[1]Lists!$FZ$84),20,"")</f>
        <v/>
      </c>
      <c r="GN108" s="4" t="str">
        <f>IF(OR('[1]Multi-Field'!Q106=[1]Lists!$FZ$88,'[1]Multi-Field'!Q106=[1]Lists!$FZ$57),0,"")</f>
        <v/>
      </c>
      <c r="GO108" s="4" t="str">
        <f>IF(OR('[1]Multi-Field'!Q106=[1]Lists!$FZ$69,'[1]Multi-Field'!Q106=[1]Lists!$FZ$71,'[1]Multi-Field'!Q106=[1]Lists!$FZ$105),50,"")</f>
        <v/>
      </c>
      <c r="GP108" s="4" t="str">
        <f>IF(OR('[1]Multi-Field'!Q106=[1]Lists!$FZ$75,'[1]Multi-Field'!Q106=[1]Lists!$FZ$70),75,"")</f>
        <v/>
      </c>
      <c r="GQ108" s="4">
        <f>IF('[1]Multi-Field'!Q106=[1]Lists!$FZ$72,150,"")</f>
        <v>150</v>
      </c>
      <c r="GR108" s="4" t="str">
        <f>IF(OR('[1]Multi-Field'!Q106=[1]Lists!$FZ$74,'[1]Multi-Field'!Q106=[1]Lists!$FZ$73),40,"")</f>
        <v/>
      </c>
      <c r="GS108" s="4" t="str">
        <f>IF('[1]Multi-Field'!Q106=[1]Lists!$FZ$99,80,"")</f>
        <v/>
      </c>
      <c r="GT108" s="4" t="str">
        <f>IF('[1]Multi-Field'!Q106=[1]Lists!$FZ$106,70,"")</f>
        <v/>
      </c>
      <c r="GU108" s="4" t="e">
        <f t="shared" si="16"/>
        <v>#VALUE!</v>
      </c>
    </row>
    <row r="109" spans="1:203" ht="13.5" customHeight="1">
      <c r="A109" s="7" t="s">
        <v>196</v>
      </c>
      <c r="B109" s="7"/>
      <c r="C109" s="7"/>
      <c r="D109" s="8">
        <v>70</v>
      </c>
      <c r="E109" s="8">
        <f t="shared" si="12"/>
        <v>70</v>
      </c>
      <c r="F109" s="8">
        <f t="shared" si="13"/>
        <v>70</v>
      </c>
      <c r="G109" s="8">
        <v>70</v>
      </c>
      <c r="H109" s="8">
        <v>75</v>
      </c>
      <c r="I109" s="8">
        <f t="shared" si="17"/>
        <v>75</v>
      </c>
      <c r="J109" s="8">
        <f t="shared" si="18"/>
        <v>75</v>
      </c>
      <c r="K109" s="8">
        <v>75</v>
      </c>
      <c r="L109" s="8">
        <v>125</v>
      </c>
      <c r="M109" s="8">
        <f t="shared" si="14"/>
        <v>125</v>
      </c>
      <c r="N109" s="8">
        <f t="shared" si="15"/>
        <v>125</v>
      </c>
      <c r="O109" s="8">
        <v>125</v>
      </c>
      <c r="P109" s="391">
        <v>84</v>
      </c>
      <c r="Q109" s="394"/>
      <c r="R109" s="395" t="b">
        <f>IF(OR('Multi-Field'!AA86=Lists!$AC$42,'Multi-Field'!AA86=Lists!$AC$43),IF('Multi-Field'!Z86="x",(IF('Multi-Field'!AC86=Lists!$Q$11,Lists!$R$11,IF('Multi-Field'!AC86=Lists!$Q$12,Lists!$R$12,IF('Multi-Field'!AC86=Lists!$Q$13,Lists!$R$13,IF('Multi-Field'!AC86=Lists!$Q$14,Lists!$R$14))))),IF('Multi-Field'!X86="x",(IF('Multi-Field'!AC86=Lists!$Q$11,Lists!$S$11,IF('Multi-Field'!AC86=Lists!$Q$12,Lists!$S$12,IF('Multi-Field'!AC86=Lists!$Q$13,Lists!$S$13,IF('Multi-Field'!AC86=Lists!$Q$14,Lists!$S$14))))),IF('Multi-Field'!V86="x",(IF('Multi-Field'!AC86=Lists!$Q$11,Lists!$T$11,IF('Multi-Field'!AC86=Lists!$Q$12,Lists!$T$12,IF('Multi-Field'!AC86=Lists!$Q$13,Lists!$T$13,IF('Multi-Field'!AC86=Lists!$Q$14,Lists!$T$14))))),0))))</f>
        <v>0</v>
      </c>
      <c r="S109" s="395" t="str">
        <f t="shared" si="26"/>
        <v/>
      </c>
      <c r="T109" s="395"/>
      <c r="U109" s="396"/>
      <c r="V109" s="383">
        <f>IF(OR('Multi-Field'!AI95=$U$4,'Multi-Field'!AI95=$U$5,'Multi-Field'!AI95=$U$6,'Multi-Field'!AI95=$U$7,'Multi-Field'!AI95=$U$8,'Multi-Field'!AI95=$U$9),(IF('Multi-Field'!AJ95=$V$2,100,IF('Multi-Field'!AJ95=$V$3,65,IF('Multi-Field'!AJ95=$V$4,53,IF('Multi-Field'!AJ95=$V$5,41,IF('Multi-Field'!AJ95=$V$6,23,IF('Multi-Field'!AJ95=$V$7,0,0))))))),0)</f>
        <v>0</v>
      </c>
      <c r="W109" s="383" t="str">
        <f>IF(AND(OR('Multi-Field'!AF95=$S$3,'Multi-Field'!AF95=S97,'Multi-Field'!AF95=$S$7),'Multi-Field'!AN95&lt;18,'Multi-Field'!AN95&gt;0),35,IF('Multi-Field'!AF95=$S$4,55,IF(AND('Multi-Field'!AF95=$S$6,'Multi-Field'!AN95&lt;18),30,IF(AND('Multi-Field'!AN95&gt;17,OR('Multi-Field'!AF95=$S$3,'Multi-Field'!AF95=$S$5,'Multi-Field'!AF95= $S$6,'Multi-Field'!AF95=$S$7)),25,"0"))))</f>
        <v>0</v>
      </c>
      <c r="X109" s="383">
        <f>IF(OR('Multi-Field'!BA95=$U$4,'Multi-Field'!BA95=$U$5,'Multi-Field'!BA95=$U$6,'Multi-Field'!BA95=U99,'Multi-Field'!BA95=$U$8,'Multi-Field'!BA95=$U$9),(IF('Multi-Field'!BB95=$V$2,100,IF('Multi-Field'!BB95=$V$3,65,IF('Multi-Field'!BB95=$V$4,53,IF('Multi-Field'!BB95=$V$5,41,IF('Multi-Field'!BB95=$V$6,23,IF('Multi-Field'!BB95=$V$7,0,0))))))),0)</f>
        <v>0</v>
      </c>
      <c r="Y109" s="383" t="str">
        <f>IF(AND(OR('Multi-Field'!AX95=$S$3,'Multi-Field'!AX95=$S$5,'Multi-Field'!AX95=$S$7),'Multi-Field'!BF95&lt;18),35,IF('Multi-Field'!AX95=$S$4,55,IF(AND('Multi-Field'!AX95=$S$6,'Multi-Field'!BF95&lt;18),30,IF(AND('Multi-Field'!BF95&gt;17,OR('Multi-Field'!AX95=$S$3,'Multi-Field'!AX95=$S$5,'Multi-Field'!AX95=$S$6,'Multi-Field'!AX95=$S$7)),25,"0"))))</f>
        <v>0</v>
      </c>
      <c r="Z109" s="383">
        <v>93</v>
      </c>
      <c r="AI109" s="384">
        <f>'[1]Multi-Field'!B105</f>
        <v>0</v>
      </c>
      <c r="AJ109" s="385" t="e">
        <f>#VALUE!</f>
        <v>#VALUE!</v>
      </c>
      <c r="AK109" s="385" t="e">
        <f>#VALUE!</f>
        <v>#VALUE!</v>
      </c>
      <c r="AL109" s="385" t="e">
        <f>IF(AK109="","",IF('[1]Multi-Field'!AU105=20,10,IF(AK109-30&lt;0,0,AK109-30)))</f>
        <v>#VALUE!</v>
      </c>
      <c r="AM109" s="385" t="e">
        <f>#VALUE!</f>
        <v>#VALUE!</v>
      </c>
      <c r="AN109" s="385" t="e">
        <f t="shared" si="23"/>
        <v>#VALUE!</v>
      </c>
      <c r="AO109" s="385" t="e">
        <f>#VALUE!</f>
        <v>#VALUE!</v>
      </c>
      <c r="AP109" s="385" t="e">
        <f>#VALUE!</f>
        <v>#VALUE!</v>
      </c>
      <c r="AQ109" s="385" t="e">
        <f>#VALUE!</f>
        <v>#VALUE!</v>
      </c>
      <c r="AR109" s="385" t="e">
        <f>#VALUE!</f>
        <v>#VALUE!</v>
      </c>
      <c r="AS109" s="385" t="e">
        <f>IF(AR109="","",IF('[1]Multi-Field'!AU105&gt;9,0,AR109-15))</f>
        <v>#VALUE!</v>
      </c>
      <c r="AT109" s="385" t="e">
        <f>#VALUE!</f>
        <v>#VALUE!</v>
      </c>
      <c r="AU109" s="385" t="e">
        <f>#VALUE!</f>
        <v>#VALUE!</v>
      </c>
      <c r="AV109" s="385" t="e">
        <f>IF(AU109="","",IF('[1]Multi-Field'!AU105=9&gt;9,0,AU109-35))</f>
        <v>#VALUE!</v>
      </c>
      <c r="AW109" s="385" t="e">
        <f>#VALUE!</f>
        <v>#VALUE!</v>
      </c>
      <c r="AX109" s="385" t="e">
        <f t="shared" si="24"/>
        <v>#VALUE!</v>
      </c>
      <c r="AY109" s="385" t="str">
        <f>IF('[1]Multi-Field'!AU105="","",IF('[1]Multi-Field'!AU105&lt;1,100,IF('[1]Multi-Field'!AU105=1,75,IF('[1]Multi-Field'!AU105=2,50,IF('[1]Multi-Field'!AU105=3,25,IF('[1]Multi-Field'!AU105&gt;3,0,""))))))</f>
        <v/>
      </c>
      <c r="AZ109" s="385" t="str">
        <f t="shared" si="25"/>
        <v/>
      </c>
      <c r="BA109" s="385" t="e">
        <f>#VALUE!</f>
        <v>#VALUE!</v>
      </c>
      <c r="BB109" s="385" t="e">
        <f>IF(BA109="","",IF(AND('[1]Multi-Field'!AU105&lt;40,'[1]Multi-Field'!AU105&gt;9),40,IF('[1]Multi-Field'!AU105&gt;39,0,BA109+5)))</f>
        <v>#VALUE!</v>
      </c>
      <c r="BC109" s="386" t="e">
        <f t="shared" si="22"/>
        <v>#VALUE!</v>
      </c>
      <c r="BF109" s="411" t="s">
        <v>1278</v>
      </c>
      <c r="BG109" s="412">
        <v>3</v>
      </c>
      <c r="BH109" s="412">
        <v>5</v>
      </c>
      <c r="BI109" s="412">
        <v>5</v>
      </c>
      <c r="BJ109" s="409" t="e">
        <f>IF(AND('[1]Single Field'!#REF!=[1]Lists!BF109,'[1]Single Field'!#REF!="Drained"),"x",IF(AND('[1]Single Field'!#REF!=[1]Lists!BF109,'[1]Single Field'!#REF!="Undrained"),O,""))</f>
        <v>#REF!</v>
      </c>
      <c r="BK109" s="409" t="str">
        <f>IF(AND('[1]Multi-Field'!$E$3=[1]Lists!BF109,'[1]Multi-Field'!$F$3="Drained"),BI109,IF(AND('[1]Multi-Field'!$E$3=BF109,'[1]Multi-Field'!$F$3="undrained"),BH109,""))</f>
        <v/>
      </c>
      <c r="BL109" s="409" t="str">
        <f>IF(AND('[1]Multi-Field'!$E$4=BF109,'[1]Multi-Field'!$F$4="Drained"),BI109,IF(AND('[1]Multi-Field'!$E$4=BF109,'[1]Multi-Field'!$F$4="undrained"),BH109,""))</f>
        <v/>
      </c>
      <c r="BM109" s="409" t="str">
        <f>IF(AND('[1]Multi-Field'!$E$5=BF109,'[1]Multi-Field'!$F$5="Drained"),BI109,IF(AND('[1]Multi-Field'!$E$5=BF109,'[1]Multi-Field'!$F$5="undrained"),BH109,""))</f>
        <v/>
      </c>
      <c r="BN109" s="409" t="str">
        <f>IF(AND('[1]Multi-Field'!$E$6=BF109,'[1]Multi-Field'!$F$6="Drained"),BI109,IF(AND('[1]Multi-Field'!$E$6=BF109,'[1]Multi-Field'!$F$6="undrained"),BH109,""))</f>
        <v/>
      </c>
      <c r="BO109" s="409" t="str">
        <f>IF(AND('[1]Multi-Field'!$E$7=BF109,'[1]Multi-Field'!$F$7="Drained"),BI109,IF(AND('[1]Multi-Field'!$E$7=BF109,'[1]Multi-Field'!$F$7="undrained"),BH109,""))</f>
        <v/>
      </c>
      <c r="BP109" s="409" t="str">
        <f>IF(AND('[1]Multi-Field'!$E$8=BF109,'[1]Multi-Field'!$F$8="Drained"),BI109,IF(AND('[1]Multi-Field'!$E$8=BF109,'[1]Multi-Field'!$F$8="undrained"),BH109,""))</f>
        <v/>
      </c>
      <c r="BQ109" s="409" t="str">
        <f>IF(AND('[1]Multi-Field'!$E$9=BF109,'[1]Multi-Field'!$F$9="Drained"),BI109,IF(AND('[1]Multi-Field'!$E$9=BF109,'[1]Multi-Field'!$F$9="undrained"),BH109,""))</f>
        <v/>
      </c>
      <c r="BR109" s="409" t="str">
        <f>IF(AND('[1]Multi-Field'!$E$10=BF109,'[1]Multi-Field'!$F$10="Drained"),BI109,IF(AND('[1]Multi-Field'!$E$10=BF109,'[1]Multi-Field'!$F$10="undrained"),BH109,""))</f>
        <v/>
      </c>
      <c r="BS109" s="409" t="str">
        <f>IF(AND('[1]Multi-Field'!$E$11=BF109,'[1]Multi-Field'!$F$11="Drained"),BI109,IF(AND('[1]Multi-Field'!$E$11=BF109,'[1]Multi-Field'!$F$11="undrained"),BH109,""))</f>
        <v/>
      </c>
      <c r="BT109" s="409" t="str">
        <f>IF(AND('[1]Multi-Field'!$E$12=BF109,'[1]Multi-Field'!$F$12="Drained"),BI109,IF(AND('[1]Multi-Field'!$E$12=BF109,'[1]Multi-Field'!$F$12="undrained"),BH109,""))</f>
        <v/>
      </c>
      <c r="BU109" s="409" t="str">
        <f>IF(AND('[1]Multi-Field'!$E$13=BF109,'[1]Multi-Field'!$F$13="Drained"),BI109,IF(AND('[1]Multi-Field'!$E$3=BF109,'[1]Multi-Field'!$F$13="undrained"),BH109,""))</f>
        <v/>
      </c>
      <c r="BV109" s="409" t="str">
        <f>IF(AND('[1]Multi-Field'!$E$14=BF109,'[1]Multi-Field'!$F$14="Drained"),BI109,IF(AND('[1]Multi-Field'!$E$14=BF109,'[1]Multi-Field'!$F$14="undrained"),BH109,""))</f>
        <v/>
      </c>
      <c r="BW109" s="409" t="str">
        <f>IF(AND('[1]Multi-Field'!$E$15=BF109,'[1]Multi-Field'!$F$15="Drained"),BI109,IF(AND('[1]Multi-Field'!$E$15=BF109,'[1]Multi-Field'!$F$15="undrained"),BH109,""))</f>
        <v/>
      </c>
      <c r="BX109" s="409" t="str">
        <f>IF(AND('[1]Multi-Field'!$E$16=[1]Lists!BF109,'[1]Multi-Field'!$F$16="Drained"),BI109,IF(AND('[1]Multi-Field'!$E$16=[1]Lists!BF109,'[1]Multi-Field'!$F$16="undrained"),BH109,""))</f>
        <v/>
      </c>
      <c r="BY109" s="409" t="str">
        <f>IF(AND('[1]Multi-Field'!$E$17=[1]Lists!BF109,'[1]Multi-Field'!$F$17="Drained"),BI109,IF(AND('[1]Multi-Field'!$E$17=[1]Lists!BF109,'[1]Multi-Field'!$F$17="undrained"),BH109,""))</f>
        <v/>
      </c>
      <c r="BZ109" s="409" t="str">
        <f>IF(AND('[1]Multi-Field'!$E$18=[1]Lists!BF109,'[1]Multi-Field'!$F$18="Drained"),BI109,IF(AND('[1]Multi-Field'!$E$18=[1]Lists!BF109,'[1]Multi-Field'!$F$18="undrained"),BH109,""))</f>
        <v/>
      </c>
      <c r="CA109" s="409" t="str">
        <f>IF(AND('[1]Multi-Field'!$E$19=[1]Lists!BF109,'[1]Multi-Field'!$F$19="Drained"),BI109,IF(AND('[1]Multi-Field'!$E$19=[1]Lists!BF109,'[1]Multi-Field'!$F$19="undrained"),BH109,""))</f>
        <v/>
      </c>
      <c r="CB109" s="409" t="str">
        <f>IF(AND('[1]Multi-Field'!$E$20=[1]Lists!BF109,'[1]Multi-Field'!$F$20="Drained"),BI109,IF(AND('[1]Multi-Field'!$E$20=[1]Lists!BF109,'[1]Multi-Field'!$F$20="undrained"),BH109,""))</f>
        <v/>
      </c>
      <c r="CC109" s="409" t="str">
        <f>IF(AND('[1]Multi-Field'!$E$21=[1]Lists!BF109,'[1]Multi-Field'!$F$21="Drained"),BI109,IF(AND('[1]Multi-Field'!$E$21=[1]Lists!BF109,'[1]Multi-Field'!$F$21="undrained"),BH109,""))</f>
        <v/>
      </c>
      <c r="CD109" s="409" t="str">
        <f>IF(AND('[1]Multi-Field'!$E$22=[1]Lists!BF109,'[1]Multi-Field'!$F$22="Drained"),BI109,IF(AND('[1]Multi-Field'!$E$22=[1]Lists!BF109,'[1]Multi-Field'!$F$22="undrained"),BH109,""))</f>
        <v/>
      </c>
      <c r="CE109" s="409" t="str">
        <f>IF(AND('[1]Multi-Field'!$E$23=[1]Lists!BF109,'[1]Multi-Field'!$F$23="Drained"),BI109,IF(AND('[1]Multi-Field'!$E$23=[1]Lists!BF109,'[1]Multi-Field'!$F$23="undrained"),BH109,""))</f>
        <v/>
      </c>
      <c r="CF109" s="409" t="str">
        <f>IF(AND('[1]Multi-Field'!$E$24=[1]Lists!BF109,'[1]Multi-Field'!$F$24="Drained"),BI109,IF(AND('[1]Multi-Field'!$E$24=[1]Lists!BF109,'[1]Multi-Field'!$F$24="undrained"),BH109,""))</f>
        <v/>
      </c>
      <c r="CG109" s="409" t="str">
        <f>IF(AND('[1]Multi-Field'!$E$25=[1]Lists!BF109,'[1]Multi-Field'!$F$25="Drained"),BI109,IF(AND('[1]Multi-Field'!$E$25=[1]Lists!BF109,'[1]Multi-Field'!$F$25="undrained"),BH109,""))</f>
        <v/>
      </c>
      <c r="CH109" s="409" t="str">
        <f>IF(AND('[1]Multi-Field'!$E$26=[1]Lists!BF109,'[1]Multi-Field'!$F$26="Drained"),BI109,IF(AND('[1]Multi-Field'!$E$26=[1]Lists!BF109,'[1]Multi-Field'!$F$26="undrained"),BH109,""))</f>
        <v/>
      </c>
      <c r="CI109" s="409" t="str">
        <f>IF(AND('[1]Multi-Field'!$E$27=[1]Lists!BF109,'[1]Multi-Field'!$F$27="Drained"),BI109,IF(AND('[1]Multi-Field'!$E$27=[1]Lists!BF109,'[1]Multi-Field'!$F$27="undrained"),BH109,""))</f>
        <v/>
      </c>
      <c r="CJ109" s="409" t="str">
        <f>IF(AND('[1]Multi-Field'!$E$28=[1]Lists!BF109,'[1]Multi-Field'!$F$28="Drained"),BI109,IF(AND('[1]Multi-Field'!$E$28=[1]Lists!BF109,'[1]Multi-Field'!$F$28="undrained"),BH109,""))</f>
        <v/>
      </c>
      <c r="CK109" s="409" t="str">
        <f>IF(AND('[1]Multi-Field'!$E$29=[1]Lists!BF109,'[1]Multi-Field'!$F$29="Drained"),BI109,IF(AND('[1]Multi-Field'!$E$29=[1]Lists!BF109,'[1]Multi-Field'!$F$29="undrained"),BH109,""))</f>
        <v/>
      </c>
      <c r="CL109" s="409" t="str">
        <f>IF(AND('[1]Multi-Field'!$E$30=[1]Lists!BF109,'[1]Multi-Field'!$F$30="Drained"),BI109,IF(AND('[1]Multi-Field'!$E$30=[1]Lists!BF109,'[1]Multi-Field'!$F$30="undrained"),BH109,""))</f>
        <v/>
      </c>
      <c r="CM109" s="409" t="str">
        <f>IF(AND('[1]Multi-Field'!$E$31=[1]Lists!BF109,'[1]Multi-Field'!$F$31="Drained"),BI109,IF(AND('[1]Multi-Field'!$E$31=[1]Lists!BF109,'[1]Multi-Field'!$F$31="undrained"),BH109,""))</f>
        <v/>
      </c>
      <c r="CN109" s="409" t="str">
        <f>IF(AND('[1]Multi-Field'!$E$32=[1]Lists!BF109,'[1]Multi-Field'!$F$32="Drained"),BI109,IF(AND('[1]Multi-Field'!$E$32=[1]Lists!BF109,'[1]Multi-Field'!$F$32="undrained"),BH109,""))</f>
        <v/>
      </c>
      <c r="CO109" s="409" t="str">
        <f>IF(AND('[1]Multi-Field'!$E$33=[1]Lists!BF109,'[1]Multi-Field'!$F$33="Drained"),BI109,IF(AND('[1]Multi-Field'!$E$33=[1]Lists!BF109,'[1]Multi-Field'!$F$33="undrained"),BH109,""))</f>
        <v/>
      </c>
      <c r="CP109" s="409" t="str">
        <f>IF(AND('[1]Multi-Field'!$E$34=[1]Lists!BF109,'[1]Multi-Field'!$F$34="Drained"),BI109,IF(AND('[1]Multi-Field'!$E$34=[1]Lists!BF109,'[1]Multi-Field'!$F$34="undrained"),BH109,""))</f>
        <v/>
      </c>
      <c r="CQ109" s="409" t="str">
        <f>IF(AND('[1]Multi-Field'!$E$35=[1]Lists!BF109,'[1]Multi-Field'!$F$35="Drained"),BI109,IF(AND('[1]Multi-Field'!$E$35=[1]Lists!BF109,'[1]Multi-Field'!$F$35="undrained"),BH109,""))</f>
        <v/>
      </c>
      <c r="CR109" s="409" t="str">
        <f>IF(AND('[1]Multi-Field'!$E$36=[1]Lists!BF109,'[1]Multi-Field'!$F$36="Drained"),BI109,IF(AND('[1]Multi-Field'!$E$36=[1]Lists!BF109,'[1]Multi-Field'!$F$36="undrained"),BH109,""))</f>
        <v/>
      </c>
      <c r="CS109" s="409" t="str">
        <f>IF(AND('[1]Multi-Field'!$E$37=[1]Lists!BF109,'[1]Multi-Field'!$F$37="Drained"),BI109,IF(AND('[1]Multi-Field'!$E$37=[1]Lists!BF109,'[1]Multi-Field'!$F$37="undrained"),BH109,""))</f>
        <v/>
      </c>
      <c r="CT109" s="409" t="str">
        <f>IF(AND('[1]Multi-Field'!$E$38=[1]Lists!BF109,'[1]Multi-Field'!$F$38="Drained"),BI109,IF(AND('[1]Multi-Field'!$E$38=[1]Lists!BF109,'[1]Multi-Field'!$F$38="undrained"),BH109,""))</f>
        <v/>
      </c>
      <c r="CU109" s="409" t="str">
        <f>IF(AND('[1]Multi-Field'!$E$39=[1]Lists!BF109,'[1]Multi-Field'!$F$39="Drained"),BI109,IF(AND('[1]Multi-Field'!$E$39=[1]Lists!BF109,'[1]Multi-Field'!$F$39="undrained"),BH109,""))</f>
        <v/>
      </c>
      <c r="CV109" s="409" t="str">
        <f>IF(AND('[1]Multi-Field'!$E$40=[1]Lists!BF109,'[1]Multi-Field'!$F$40="Drained"),BI109,IF(AND('[1]Multi-Field'!$E$40=[1]Lists!BF109,'[1]Multi-Field'!$F$40="undrained"),BH109,""))</f>
        <v/>
      </c>
      <c r="CW109" s="409" t="str">
        <f>IF(AND('[1]Multi-Field'!$E$41=[1]Lists!BF109,'[1]Multi-Field'!$F$40="Drained"),BI109,IF(AND('[1]Multi-Field'!$E$40=[1]Lists!BF109,'[1]Multi-Field'!$F$40="undrained"),BH109,""))</f>
        <v/>
      </c>
      <c r="CX109" s="409" t="str">
        <f>IF(AND('[1]Multi-Field'!$E$42=[1]Lists!BF109,'[1]Multi-Field'!$F$42="Drained"),BI109,IF(AND('[1]Multi-Field'!$E$42=[1]Lists!BF109,'[1]Multi-Field'!$F$42="undrained"),BH109,""))</f>
        <v/>
      </c>
      <c r="CY109" s="409" t="str">
        <f>IF(AND('[1]Multi-Field'!$E$43=[1]Lists!BF109,'[1]Multi-Field'!$F$43="Drained"),BI109,IF(AND('[1]Multi-Field'!$E$43=[1]Lists!BF109,'[1]Multi-Field'!$F$43="undrained"),BH109,""))</f>
        <v/>
      </c>
      <c r="CZ109" s="409" t="str">
        <f>IF(AND('[1]Multi-Field'!$E$44=[1]Lists!BF109,'[1]Multi-Field'!$F$44="Drained"),BI109,IF(AND('[1]Multi-Field'!$E$44=[1]Lists!BF109,'[1]Multi-Field'!$F$44="undrained"),BH109,""))</f>
        <v/>
      </c>
      <c r="DA109" s="409" t="str">
        <f>IF(AND('[1]Multi-Field'!$E$45=[1]Lists!BF109,'[1]Multi-Field'!$F$45="Drained"),BI109,IF(AND('[1]Multi-Field'!$E$45=[1]Lists!BF109,'[1]Multi-Field'!$F$45="undrained"),BH109,""))</f>
        <v/>
      </c>
      <c r="DB109" s="409" t="str">
        <f>IF(AND('[1]Multi-Field'!$E$46=[1]Lists!BF109,'[1]Multi-Field'!$F$46="Drained"),BI109,IF(AND('[1]Multi-Field'!$E$46=[1]Lists!BF109,'[1]Multi-Field'!$F$46="undrained"),BH109,""))</f>
        <v/>
      </c>
      <c r="DC109" s="409" t="str">
        <f>IF(AND('[1]Multi-Field'!$E$47=[1]Lists!BF109,'[1]Multi-Field'!$F$47="Drained"),BI109,IF(AND('[1]Multi-Field'!$E$47=[1]Lists!BF109,'[1]Multi-Field'!$F$47="undrained"),BH109,""))</f>
        <v/>
      </c>
      <c r="DD109" s="409" t="str">
        <f>IF(AND('[1]Multi-Field'!$E$48=[1]Lists!BF109,'[1]Multi-Field'!$F$48="Drained"),BI109,IF(AND('[1]Multi-Field'!$E$48=[1]Lists!BF109,'[1]Multi-Field'!$F$48="undrained"),BH109,""))</f>
        <v/>
      </c>
      <c r="DE109" s="409" t="str">
        <f>IF(AND('[1]Multi-Field'!$E$49=[1]Lists!BF109,'[1]Multi-Field'!$F$49="Drained"),BI109,IF(AND('[1]Multi-Field'!$E$49=[1]Lists!BF109,'[1]Multi-Field'!$F$9="undrained"),BH109,""))</f>
        <v/>
      </c>
      <c r="DF109" s="409" t="str">
        <f>IF(AND('[1]Multi-Field'!$E$50=[1]Lists!BF109,'[1]Multi-Field'!$F$50="Drained"),BI109,IF(AND('[1]Multi-Field'!$E$50=[1]Lists!BF109,'[1]Multi-Field'!$F$50="undrained"),BH109,""))</f>
        <v/>
      </c>
      <c r="DG109" s="409" t="str">
        <f>IF(AND('[1]Multi-Field'!$E$51=[1]Lists!BF109,'[1]Multi-Field'!$F$51="Drained"),BI109,IF(AND('[1]Multi-Field'!$E$51=[1]Lists!BF109,'[1]Multi-Field'!$F$51="undrained"),BH109,""))</f>
        <v/>
      </c>
      <c r="DH109" s="409" t="str">
        <f>IF(AND('[1]Multi-Field'!$E$52=[1]Lists!BF109,'[1]Multi-Field'!$F$52="Drained"),BI109,IF(AND('[1]Multi-Field'!$E$52=[1]Lists!BF109,'[1]Multi-Field'!$F$52="undrained"),BH109,""))</f>
        <v/>
      </c>
      <c r="DI109" s="409" t="str">
        <f>IF(AND('[1]Multi-Field'!$E$53=[1]Lists!BF109,'[1]Multi-Field'!$F$53="Drained"),BI109,IF(AND('[1]Multi-Field'!$E$53=[1]Lists!BF109,'[1]Multi-Field'!$F$53="undrained"),BH109,""))</f>
        <v/>
      </c>
      <c r="DJ109" s="409" t="str">
        <f>IF(AND('[1]Multi-Field'!$E$54=[1]Lists!BF109,'[1]Multi-Field'!$F$54="Drained"),BI109,IF(AND('[1]Multi-Field'!$E$54=[1]Lists!BF109,'[1]Multi-Field'!$F$54="undrained"),BH109,""))</f>
        <v/>
      </c>
      <c r="DK109" s="409" t="str">
        <f>IF(AND('[1]Multi-Field'!$E$55=[1]Lists!BF109,'[1]Multi-Field'!$F$55="Drained"),BI109,IF(AND('[1]Multi-Field'!$E$55=[1]Lists!BF109,'[1]Multi-Field'!$F$55="undrained"),BH109,""))</f>
        <v/>
      </c>
      <c r="DL109" s="409" t="str">
        <f>IF(AND('[1]Multi-Field'!$E$56=[1]Lists!BF109,'[1]Multi-Field'!$F$56="Drained"),BI109,IF(AND('[1]Multi-Field'!$E$56=[1]Lists!BF109,'[1]Multi-Field'!$F$56="undrained"),BH109,""))</f>
        <v/>
      </c>
      <c r="DM109" s="409" t="str">
        <f>IF(AND('[1]Multi-Field'!$E$57=[1]Lists!BF109,'[1]Multi-Field'!$F$57="Drained"),BI109,IF(AND('[1]Multi-Field'!$E$57=[1]Lists!BF109,'[1]Multi-Field'!$F$57="undrained"),BH109,""))</f>
        <v/>
      </c>
      <c r="DN109" s="409" t="str">
        <f>IF(AND('[1]Multi-Field'!$E$58=[1]Lists!BF109,'[1]Multi-Field'!$F$58="Drained"),BI109,IF(AND('[1]Multi-Field'!$E$58=[1]Lists!BF109,'[1]Multi-Field'!$F$58="undrained"),BH109,""))</f>
        <v/>
      </c>
      <c r="DO109" s="409" t="str">
        <f>IF(AND('[1]Multi-Field'!$E$59=[1]Lists!BF109,'[1]Multi-Field'!$F$59="Drained"),BI109,IF(AND('[1]Multi-Field'!$E$59=[1]Lists!BF109,'[1]Multi-Field'!$F$59="undrained"),BH109,""))</f>
        <v/>
      </c>
      <c r="DP109" s="409" t="str">
        <f>IF(AND('[1]Multi-Field'!$E$60=[1]Lists!BF109,'[1]Multi-Field'!$F$60="Drained"),BI109,IF(AND('[1]Multi-Field'!$E$60=[1]Lists!BF109,'[1]Multi-Field'!$F$60="undrained"),BH109,""))</f>
        <v/>
      </c>
      <c r="DQ109" s="409" t="str">
        <f>IF(AND('[1]Multi-Field'!$E$61=[1]Lists!BF109,'[1]Multi-Field'!$F$61="Drained"),BI109,IF(AND('[1]Multi-Field'!$E$61=[1]Lists!BF109,'[1]Multi-Field'!$F$61="undrained"),BH109,""))</f>
        <v/>
      </c>
      <c r="DR109" s="409" t="str">
        <f>IF(AND('[1]Multi-Field'!$E$62=[1]Lists!BF109,'[1]Multi-Field'!$F$62="Drained"),BI109,IF(AND('[1]Multi-Field'!$E$62=[1]Lists!BF109,'[1]Multi-Field'!$F$62="undrained"),BH109,""))</f>
        <v/>
      </c>
      <c r="DS109" s="409" t="str">
        <f>IF(AND('[1]Multi-Field'!$E$63=[1]Lists!BF109,'[1]Multi-Field'!$F$63="Drained"),BI109,IF(AND('[1]Multi-Field'!$E$63=[1]Lists!BF109,'[1]Multi-Field'!$F$63="undrained"),BH109,""))</f>
        <v/>
      </c>
      <c r="DT109" s="409" t="str">
        <f>IF(AND('[1]Multi-Field'!$E$64=[1]Lists!BF109,'[1]Multi-Field'!$F$64="Drained"),BI109,IF(AND('[1]Multi-Field'!$E$64=[1]Lists!BF109,'[1]Multi-Field'!$F$64="undrained"),BH109,""))</f>
        <v/>
      </c>
      <c r="DU109" s="409" t="str">
        <f>IF(AND('[1]Multi-Field'!$E$65=[1]Lists!BF109,'[1]Multi-Field'!$F$65="Drained"),BI109,IF(AND('[1]Multi-Field'!$E$65=[1]Lists!BF109,'[1]Multi-Field'!$F$65="undrained"),BH109,""))</f>
        <v/>
      </c>
      <c r="DV109" s="409" t="str">
        <f>IF(AND('[1]Multi-Field'!$E$66=[1]Lists!BF109,'[1]Multi-Field'!$F$66="Drained"),BI109,IF(AND('[1]Multi-Field'!$E$66=[1]Lists!BF109,'[1]Multi-Field'!$F$66="undrained"),BH109,""))</f>
        <v/>
      </c>
      <c r="DW109" s="409" t="str">
        <f>IF(AND('[1]Multi-Field'!$E$67=[1]Lists!BF109,'[1]Multi-Field'!$F$67="Drained"),BI109,IF(AND('[1]Multi-Field'!$E$67=[1]Lists!BF109,'[1]Multi-Field'!$F$67="undrained"),BH109,""))</f>
        <v/>
      </c>
      <c r="DX109" s="409" t="str">
        <f>IF(AND('[1]Multi-Field'!$E$68=[1]Lists!BF109,'[1]Multi-Field'!$F$68="Drained"),BI109,IF(AND('[1]Multi-Field'!$E$68=[1]Lists!BF109,'[1]Multi-Field'!$F$68="undrained"),BH109,""))</f>
        <v/>
      </c>
      <c r="DY109" s="409" t="str">
        <f>IF(AND('[1]Multi-Field'!$E$69=[1]Lists!BF109,'[1]Multi-Field'!$F$69="Drained"),BI109,IF(AND('[1]Multi-Field'!$E$69=[1]Lists!BF109,'[1]Multi-Field'!$F$69="undrained"),BH109,""))</f>
        <v/>
      </c>
      <c r="DZ109" s="409" t="str">
        <f>IF(AND('[1]Multi-Field'!$E$70=[1]Lists!BF109,'[1]Multi-Field'!$F$70="Drained"),BI109,IF(AND('[1]Multi-Field'!$E$70=[1]Lists!BF109,'[1]Multi-Field'!$F$70="undrained"),BH109,""))</f>
        <v/>
      </c>
      <c r="EA109" s="409" t="str">
        <f>IF(AND('[1]Multi-Field'!$E$71=[1]Lists!BF109,'[1]Multi-Field'!$F$71="Drained"),BI109,IF(AND('[1]Multi-Field'!$E$71=[1]Lists!BF109,'[1]Multi-Field'!$F$71="undrained"),BH109,""))</f>
        <v/>
      </c>
      <c r="EB109" s="409" t="str">
        <f>IF(AND('[1]Multi-Field'!$E$72=[1]Lists!BF109,'[1]Multi-Field'!$F$72="Drained"),BI109,IF(AND('[1]Multi-Field'!$E$72=[1]Lists!BF109,'[1]Multi-Field'!$F$72="undrained"),BH109,""))</f>
        <v/>
      </c>
      <c r="EC109" s="409" t="str">
        <f>IF(AND('[1]Multi-Field'!$E$73=[1]Lists!BF109,'[1]Multi-Field'!$F$73="Drained"),BI109,IF(AND('[1]Multi-Field'!$E$73=[1]Lists!BF109,'[1]Multi-Field'!$F$73="undrained"),BH109,""))</f>
        <v/>
      </c>
      <c r="ED109" s="409" t="str">
        <f>IF(AND('[1]Multi-Field'!$E$74=[1]Lists!BF109,'[1]Multi-Field'!$F$74="Drained"),BI109,IF(AND('[1]Multi-Field'!$E$74=[1]Lists!BF109,'[1]Multi-Field'!$F$74="undrained"),BH109,""))</f>
        <v/>
      </c>
      <c r="EE109" s="409" t="str">
        <f>IF(AND('[1]Multi-Field'!$E$75=[1]Lists!BF109,'[1]Multi-Field'!$F$75="Drained"),BI109,IF(AND('[1]Multi-Field'!$E$75=[1]Lists!BF109,'[1]Multi-Field'!$F$75="undrained"),BH109,""))</f>
        <v/>
      </c>
      <c r="EF109" s="409" t="str">
        <f>IF(AND('[1]Multi-Field'!$E$76=[1]Lists!BF109,'[1]Multi-Field'!$F$76="Drained"),BI109,IF(AND('[1]Multi-Field'!$E$76=[1]Lists!BF109,'[1]Multi-Field'!$F$6="undrained"),BH109,""))</f>
        <v/>
      </c>
      <c r="EG109" s="409" t="str">
        <f>IF(AND('[1]Multi-Field'!$E$77=[1]Lists!BF109,'[1]Multi-Field'!$F$77="Drained"),BI109,IF(AND('[1]Multi-Field'!$E$77=[1]Lists!BF109,'[1]Multi-Field'!$F$77="undrained"),BH109,""))</f>
        <v/>
      </c>
      <c r="EH109" s="409" t="str">
        <f>IF(AND('[1]Multi-Field'!$E$78=[1]Lists!BF109,'[1]Multi-Field'!$F$78="Drained"),BI109,IF(AND('[1]Multi-Field'!$E$78=[1]Lists!BF109,'[1]Multi-Field'!$F$78="undrained"),BH109,""))</f>
        <v/>
      </c>
      <c r="EI109" s="409" t="str">
        <f>IF(AND('[1]Multi-Field'!$E$79=[1]Lists!BF109,'[1]Multi-Field'!$F$79="Drained"),BI109,IF(AND('[1]Multi-Field'!$E$79=[1]Lists!BF109,'[1]Multi-Field'!$F$79="undrained"),BH109,""))</f>
        <v/>
      </c>
      <c r="EJ109" s="409" t="str">
        <f>IF(AND('[1]Multi-Field'!$E$80=[1]Lists!BF109,'[1]Multi-Field'!$F$80="Drained"),BI109,IF(AND('[1]Multi-Field'!$E$80=[1]Lists!BF109,'[1]Multi-Field'!$F$80="undrained"),BH109,""))</f>
        <v/>
      </c>
      <c r="EK109" s="409" t="str">
        <f>IF(AND('[1]Multi-Field'!$E$81=[1]Lists!BF109,'[1]Multi-Field'!$F$81="Drained"),BI109,IF(AND('[1]Multi-Field'!$E$81=[1]Lists!BF109,'[1]Multi-Field'!$F$81="undrained"),BH109,""))</f>
        <v/>
      </c>
      <c r="EL109" s="409" t="str">
        <f>IF(AND('[1]Multi-Field'!$E$82=[1]Lists!BF109,'[1]Multi-Field'!$F$82="Drained"),BI109,IF(AND('[1]Multi-Field'!$E$82=[1]Lists!BF109,'[1]Multi-Field'!$F$82="undrained"),BH109,""))</f>
        <v/>
      </c>
      <c r="EM109" s="409" t="str">
        <f>IF(AND('[1]Multi-Field'!$E$83=[1]Lists!BF109,'[1]Multi-Field'!$F$83="Drained"),BI109,IF(AND('[1]Multi-Field'!$E$83=[1]Lists!BF109,'[1]Multi-Field'!$F$83="undrained"),BH109,""))</f>
        <v/>
      </c>
      <c r="EN109" s="409" t="str">
        <f>IF(AND('[1]Multi-Field'!$E$84=[1]Lists!BF109,'[1]Multi-Field'!$F$84="Drained"),BI109,IF(AND('[1]Multi-Field'!$E$84=[1]Lists!BF109,'[1]Multi-Field'!$F$84="undrained"),BH109,""))</f>
        <v/>
      </c>
      <c r="EO109" s="409" t="str">
        <f>IF(AND('[1]Multi-Field'!$E$85=[1]Lists!BF109,'[1]Multi-Field'!$F$85="Drained"),BI109,IF(AND('[1]Multi-Field'!$E$85=[1]Lists!BF109,'[1]Multi-Field'!$F$85="undrained"),BH109,""))</f>
        <v/>
      </c>
      <c r="EP109" s="409" t="str">
        <f>IF(AND('[1]Multi-Field'!$E$86=[1]Lists!BF109,'[1]Multi-Field'!$F$86="Drained"),BI109,IF(AND('[1]Multi-Field'!$E$86=[1]Lists!BF109,'[1]Multi-Field'!$F$86="undrained"),BH109,""))</f>
        <v/>
      </c>
      <c r="EQ109" s="409" t="str">
        <f>IF(AND('[1]Multi-Field'!$E$87=[1]Lists!BF109,'[1]Multi-Field'!$F$87="Drained"),BI109,IF(AND('[1]Multi-Field'!$E$87=[1]Lists!BF109,'[1]Multi-Field'!$F$87="undrained"),BH109,""))</f>
        <v/>
      </c>
      <c r="ER109" s="409" t="str">
        <f>IF(AND('[1]Multi-Field'!$E$88=[1]Lists!BF109,'[1]Multi-Field'!$F$88="Drained"),BI109,IF(AND('[1]Multi-Field'!$E$88=[1]Lists!BF109,'[1]Multi-Field'!$F$88="undrained"),BH109,""))</f>
        <v/>
      </c>
      <c r="ES109" s="409" t="str">
        <f>IF(AND('[1]Multi-Field'!$E$89=[1]Lists!BF109,'[1]Multi-Field'!$F$89="Drained"),BI109,IF(AND('[1]Multi-Field'!$E$89=[1]Lists!BF109,'[1]Multi-Field'!$F$89="undrained"),BH109,""))</f>
        <v/>
      </c>
      <c r="ET109" s="409" t="str">
        <f>IF(AND('[1]Multi-Field'!$E$90=[1]Lists!BF109,'[1]Multi-Field'!$F$90="Drained"),BI109,IF(AND('[1]Multi-Field'!$E$90=[1]Lists!BF109,'[1]Multi-Field'!$F$90="undrained"),BH109,""))</f>
        <v/>
      </c>
      <c r="EU109" s="409" t="str">
        <f>IF(AND('[1]Multi-Field'!$E$91=[1]Lists!BF109,'[1]Multi-Field'!$F$91="Drained"),BI109,IF(AND('[1]Multi-Field'!$E$91=[1]Lists!BF109,'[1]Multi-Field'!$F$91="undrained"),BH109,""))</f>
        <v/>
      </c>
      <c r="EV109" s="409" t="str">
        <f>IF(AND('[1]Multi-Field'!$E$92=[1]Lists!BF109,'[1]Multi-Field'!$F$92="Drained"),BI109,IF(AND('[1]Multi-Field'!$E$92=[1]Lists!BF109,'[1]Multi-Field'!$F$92="undrained"),BH109,""))</f>
        <v/>
      </c>
      <c r="EW109" s="409" t="str">
        <f>IF(AND('[1]Multi-Field'!$E$93=[1]Lists!BF109,'[1]Multi-Field'!$F$93="Drained"),BI109,IF(AND('[1]Multi-Field'!$E$93=[1]Lists!BF109,'[1]Multi-Field'!$F$93="undrained"),BH109,""))</f>
        <v/>
      </c>
      <c r="EX109" s="409" t="str">
        <f>IF(AND('[1]Multi-Field'!$E$94=[1]Lists!BF109,'[1]Multi-Field'!$F$94="Drained"),BI109,IF(AND('[1]Multi-Field'!$E$94=[1]Lists!BF109,'[1]Multi-Field'!$F$94="undrained"),BH109,""))</f>
        <v/>
      </c>
      <c r="EY109" s="409" t="str">
        <f>IF(AND('[1]Multi-Field'!$E$95=[1]Lists!BF109,'[1]Multi-Field'!$F$95="Drained"),BI109,IF(AND('[1]Multi-Field'!$E$95=[1]Lists!BF109,'[1]Multi-Field'!$F$95="undrained"),BH109,""))</f>
        <v/>
      </c>
      <c r="EZ109" s="409" t="str">
        <f>IF(AND('[1]Multi-Field'!$E$96=[1]Lists!BF109,'[1]Multi-Field'!$F$96="Drained"),BI109,IF(AND('[1]Multi-Field'!$E$96=[1]Lists!BF109,'[1]Multi-Field'!$F$96="undrained"),BH109,""))</f>
        <v/>
      </c>
      <c r="FA109" s="409" t="str">
        <f>IF(AND('[1]Multi-Field'!$E$97=[1]Lists!BF109,'[1]Multi-Field'!$F$97="Drained"),BI109,IF(AND('[1]Multi-Field'!$E$97=[1]Lists!BF109,'[1]Multi-Field'!$F$97="undrained"),BH109,""))</f>
        <v/>
      </c>
      <c r="FB109" s="409" t="str">
        <f>IF(AND('[1]Multi-Field'!$E$98=[1]Lists!BF109,'[1]Multi-Field'!$F$98="Drained"),BI109,IF(AND('[1]Multi-Field'!$E$98=[1]Lists!BF109,'[1]Multi-Field'!$F$98="undrained"),BH109,""))</f>
        <v/>
      </c>
      <c r="FC109" s="409" t="str">
        <f>IF(AND('[1]Multi-Field'!$E$99=[1]Lists!BF109,'[1]Multi-Field'!$F$99="Drained"),BI109,IF(AND('[1]Multi-Field'!$E$99=[1]Lists!BF109,'[1]Multi-Field'!$F$99="undrained"),BH109,""))</f>
        <v/>
      </c>
      <c r="FD109" s="409" t="str">
        <f>IF(AND('[1]Multi-Field'!$E$100=[1]Lists!BF109,'[1]Multi-Field'!$F$100="Drained"),BI109,IF(AND('[1]Multi-Field'!$E$100=[1]Lists!BF109,'[1]Multi-Field'!$F$100="undrained"),BH109,""))</f>
        <v/>
      </c>
      <c r="FE109" s="409" t="str">
        <f>IF(AND('[1]Multi-Field'!$E$101=[1]Lists!BF109,'[1]Multi-Field'!$F$101="Drained"),BI109,IF(AND('[1]Multi-Field'!$E$101=[1]Lists!BF109,'[1]Multi-Field'!$F$101="undrained"),BH109,""))</f>
        <v/>
      </c>
      <c r="FF109" s="409" t="str">
        <f>IF(AND('[1]Multi-Field'!$E$102=[1]Lists!BF109,'[1]Multi-Field'!$F$102="Drained"),BI109,IF(AND('[1]Multi-Field'!$E$102=[1]Lists!BF109,'[1]Multi-Field'!$F$102="undrained"),BH109,""))</f>
        <v/>
      </c>
      <c r="FG109" s="409" t="str">
        <f>IF(AND('[1]Multi-Field'!$E$103=[1]Lists!BF109,'[1]Multi-Field'!$F$103="Drained"),BI109,IF(AND('[1]Multi-Field'!$E$103=[1]Lists!BF109,'[1]Multi-Field'!$F$103="undrained"),BH109,""))</f>
        <v/>
      </c>
      <c r="FH109" s="409" t="str">
        <f>IF(AND('[1]Multi-Field'!$E$104=[1]Lists!BF109,'[1]Multi-Field'!$F$104="Drained"),BI109,IF(AND('[1]Multi-Field'!$E$104=[1]Lists!BF109,'[1]Multi-Field'!$F$104="undrained"),BH109,""))</f>
        <v/>
      </c>
      <c r="FI109" s="409" t="str">
        <f>IF(AND('[1]Multi-Field'!$E$105=[1]Lists!BF109,'[1]Multi-Field'!$F$105="Drained"),BI109,IF(AND('[1]Multi-Field'!$E$105=[1]Lists!BF109,'[1]Multi-Field'!$F$105="undrained"),BH109,""))</f>
        <v/>
      </c>
      <c r="FJ109" s="409" t="str">
        <f>IF(AND('[1]Multi-Field'!$E$106=[1]Lists!BF109,'[1]Multi-Field'!$F$106="Drained"),BI109,IF(AND('[1]Multi-Field'!$E$106=[1]Lists!BF109,'[1]Multi-Field'!$F$106="undrained"),BH109,""))</f>
        <v/>
      </c>
      <c r="FK109" s="409" t="str">
        <f>IF(AND('[1]Multi-Field'!$E$107=[1]Lists!BF109,'[1]Multi-Field'!$F$107="Drained"),BI109,IF(AND('[1]Multi-Field'!$E$107=[1]Lists!BF109,'[1]Multi-Field'!$F$107="undrained"),BH109,""))</f>
        <v/>
      </c>
      <c r="FL109" s="409" t="str">
        <f>IF(AND('[1]Multi-Field'!$E$108=[1]Lists!BF109,'[1]Multi-Field'!$F$108="Drained"),BI109,IF(AND('[1]Multi-Field'!$E$108=[1]Lists!BF109,'[1]Multi-Field'!$F$108="undrained"),BH109,""))</f>
        <v/>
      </c>
      <c r="FM109" s="409" t="str">
        <f>IF(AND('[1]Multi-Field'!$E$109=[1]Lists!BF109,'[1]Multi-Field'!$F$109="Drained"),BI109,IF(AND('[1]Multi-Field'!$E$109=[1]Lists!BF109,'[1]Multi-Field'!$F$109="undrained"),BH109,""))</f>
        <v/>
      </c>
      <c r="FN109" s="409">
        <f>IF(AND('[1]Multi-Field'!$E$110=[1]Lists!BF109,'[1]Multi-Field'!$F$110="Drained"),BI109,IF(AND('[1]Multi-Field'!$E$110=[1]Lists!BF109,'[1]Multi-Field'!$F$110="undrained"),BH109,""))</f>
        <v>5</v>
      </c>
      <c r="FO109" s="409" t="str">
        <f>IF(AND('[1]Multi-Field'!$E$111=[1]Lists!BF109,'[1]Multi-Field'!$F$111="Drained"),BI109,IF(AND('[1]Multi-Field'!$E$111=[1]Lists!BF109,'[1]Multi-Field'!$F$111="undrained"),BH109,""))</f>
        <v/>
      </c>
      <c r="FP109" s="409" t="str">
        <f>IF(AND('[1]Multi-Field'!$E$112=[1]Lists!BF109,'[1]Multi-Field'!$F$112="Drained"),BI109,IF(AND('[1]Multi-Field'!$E$112=[1]Lists!BF109,'[1]Multi-Field'!$F$112="undrained"),BH109,""))</f>
        <v/>
      </c>
      <c r="FQ109" s="409" t="str">
        <f>IF(AND('[1]Multi-Field'!$E$113=[1]Lists!BF109,'[1]Multi-Field'!$F$113="Drained"),BI109,IF(AND('[1]Multi-Field'!$E$113=[1]Lists!BF109,'[1]Multi-Field'!$F$113="undrained"),BH109,""))</f>
        <v/>
      </c>
      <c r="FR109" s="409" t="str">
        <f>IF(AND('[1]Multi-Field'!$E$114=[1]Lists!BF109,'[1]Multi-Field'!$F$114="Drained"),BI109,IF(AND('[1]Multi-Field'!$E$114=[1]Lists!BF109,'[1]Multi-Field'!$F$114="undrained"),BH109,""))</f>
        <v/>
      </c>
      <c r="FS109" s="409" t="str">
        <f>IF(AND('[1]Multi-Field'!$E$115=[1]Lists!BF109,'[1]Multi-Field'!$F$115="Drained"),BI109,IF(AND('[1]Multi-Field'!$E$115=[1]Lists!BF109,'[1]Multi-Field'!$F$115="undrained"),BH109,""))</f>
        <v/>
      </c>
      <c r="FT109" s="409" t="str">
        <f>IF(AND('[1]Multi-Field'!$E$116=[1]Lists!BF109,'[1]Multi-Field'!$F$116="Drained"),BI109,IF(AND('[1]Multi-Field'!$E$116=[1]Lists!BF109,'[1]Multi-Field'!$F$116="undrained"),BH109,""))</f>
        <v/>
      </c>
      <c r="FU109" s="409" t="str">
        <f>IF(AND('[1]Multi-Field'!$E$117=[1]Lists!BF109,'[1]Multi-Field'!$F$117="Drained"),BI109,IF(AND('[1]Multi-Field'!$E$117=[1]Lists!BF109,'[1]Multi-Field'!$F$117="undrained"),BH109,""))</f>
        <v/>
      </c>
      <c r="FV109" s="409" t="str">
        <f>IF(AND('[1]Multi-Field'!$E$118=[1]Lists!BF109,'[1]Multi-Field'!$F$118="Drained"),BI109,IF(AND('[1]Multi-Field'!$E$118=[1]Lists!BF109,'[1]Multi-Field'!$F$118="undrained"),BH109,""))</f>
        <v/>
      </c>
      <c r="FW109" s="409" t="str">
        <f>IF(AND('[1]Multi-Field'!$E$119=[1]Lists!BF109,'[1]Multi-Field'!$F$119="Drained"),BI109,IF(AND('[1]Multi-Field'!$E$119=[1]Lists!BF109,'[1]Multi-Field'!$F$119="undrained"),BH109,""))</f>
        <v/>
      </c>
      <c r="FX109" s="409" t="str">
        <f>IF(AND('[1]Multi-Field'!$E$120=[1]Lists!BF109,'[1]Multi-Field'!$F$120="Drained"),BI109,IF(AND('[1]Multi-Field'!$E$120=[1]Lists!BF109,'[1]Multi-Field'!$F$120="undrained"),BH109,""))</f>
        <v/>
      </c>
      <c r="GC109" s="4">
        <f>'[1]Multi-Field'!B107</f>
        <v>0</v>
      </c>
      <c r="GD109" s="73" t="str">
        <f>IF(OR('[1]Multi-Field'!Q107=$FZ$43,'[1]Multi-Field'!Q107=$FZ$44),'[1]Multi-Field'!BS107,"")</f>
        <v/>
      </c>
      <c r="GE109" s="4" t="str">
        <f>IF(AND(OR('[1]Multi-Field'!Q107=$FZ$86,'[1]Multi-Field'!Q107=$FZ$94,'[1]Multi-Field'!Q107=$FZ$87,'[1]Multi-Field'!Q107=[1]Lists!$FZ$93,'[1]Multi-Field'!Q107=$FZ$59),'[1]Multi-Field'!BS107&gt;50),'[1]Multi-Field'!BS107*0.8,IF(AND(OR('[1]Multi-Field'!Q107=$FZ$86,'[1]Multi-Field'!Q107=$FZ$94,'[1]Multi-Field'!Q107=$FZ$87,'[1]Multi-Field'!Q107=[1]Lists!$FZ$93,'[1]Multi-Field'!Q107=[1]Lists!$FZ$59),'[1]Multi-Field'!BS107&lt;50),'[1]Multi-Field'!BS107,""))</f>
        <v/>
      </c>
      <c r="GF109" s="4" t="str">
        <f>IF(OR('[1]Multi-Field'!Q107=[1]Lists!$FZ$7,'[1]Multi-Field'!Q107=[1]Lists!$FZ$5,'[1]Multi-Field'!Q107=[1]Lists!$FZ$24,'[1]Multi-Field'!Q107=[1]Lists!$FZ$10,'[1]Multi-Field'!Q107=[1]Lists!$FZ$8, '[1]Multi-Field'!Q107=[1]Lists!$FZ$25, '[1]Multi-Field'!Q107=[1]Lists!$FZ$23, '[1]Multi-Field'!Q107= [1]Lists!$FZ$47, '[1]Multi-Field'!Q107=[1]Lists!$FZ$49, '[1]Multi-Field'!Q107=[1]Lists!$FZ$48,'[1]Multi-Field'!Q107=[1]Lists!$FZ$3, '[1]Multi-Field'!Q107=[1]Lists!$FZ$14,'[1]Multi-Field'!Q107=[1]Lists!$FZ$36, '[1]Multi-Field'!Q107=[1]Lists!$FZ$41,'[1]Multi-Field'!Q107=[1]Lists!$FZ$42),0,"")</f>
        <v/>
      </c>
      <c r="GG109" s="4" t="str">
        <f>IF(OR('[1]Multi-Field'!Q107=[1]Lists!$FZ$6,'[1]Multi-Field'!Q107=[1]Lists!$FZ$4, '[1]Multi-Field'!Q136=[1]Lists!$FZ$11, '[1]Multi-Field'!Q107=[1]Lists!$FZ$1),100*IF('[1]Multi-Field'!U107=onepercent,0.75,IF('[1]Multi-Field'!U107=onetotwentyfivepercent,0.4,IF(OR('[1]Multi-Field'!U107=twentysixtofiftypercent,'[1]Multi-Field'!U107=greaterthanfiftypercent),0,""))),"")</f>
        <v/>
      </c>
      <c r="GH109" s="4" t="str">
        <f>IF(OR('[1]Multi-Field'!Q107=[1]Lists!$FZ$53,'[1]Multi-Field'!Q107=[1]Lists!$FZ$55), 50,IF('[1]Multi-Field'!Q107=[1]Lists!$FZ$54,225,IF('[1]Multi-Field'!Q107=[1]Lists!$FZ$56,75,"")))</f>
        <v/>
      </c>
      <c r="GI109" s="4" t="e">
        <f>#VALUE!</f>
        <v>#VALUE!</v>
      </c>
      <c r="GJ109" s="4" t="e">
        <f>#VALUE!</f>
        <v>#VALUE!</v>
      </c>
      <c r="GK109" s="4" t="str">
        <f>IF('[1]Multi-Field'!Q107=[1]Lists!$FZ$95,'[1]Multi-Field'!BS107*0.66,"")</f>
        <v/>
      </c>
      <c r="GM109" s="4" t="str">
        <f>IF(OR('[1]Multi-Field'!Q107=[1]Lists!$FZ$26,'[1]Multi-Field'!Q107=[1]Lists!$FZ$84),20,"")</f>
        <v/>
      </c>
      <c r="GN109" s="4" t="str">
        <f>IF(OR('[1]Multi-Field'!Q107=[1]Lists!$FZ$88,'[1]Multi-Field'!Q107=[1]Lists!$FZ$57),0,"")</f>
        <v/>
      </c>
      <c r="GO109" s="4" t="str">
        <f>IF(OR('[1]Multi-Field'!Q107=[1]Lists!$FZ$69,'[1]Multi-Field'!Q107=[1]Lists!$FZ$71,'[1]Multi-Field'!Q107=[1]Lists!$FZ$105),50,"")</f>
        <v/>
      </c>
      <c r="GP109" s="4" t="str">
        <f>IF(OR('[1]Multi-Field'!Q107=[1]Lists!$FZ$75,'[1]Multi-Field'!Q107=[1]Lists!$FZ$70),75,"")</f>
        <v/>
      </c>
      <c r="GQ109" s="4">
        <f>IF('[1]Multi-Field'!Q107=[1]Lists!$FZ$72,150,"")</f>
        <v>150</v>
      </c>
      <c r="GR109" s="4" t="str">
        <f>IF(OR('[1]Multi-Field'!Q107=[1]Lists!$FZ$74,'[1]Multi-Field'!Q107=[1]Lists!$FZ$73),40,"")</f>
        <v/>
      </c>
      <c r="GS109" s="4" t="str">
        <f>IF('[1]Multi-Field'!Q107=[1]Lists!$FZ$99,80,"")</f>
        <v/>
      </c>
      <c r="GT109" s="4" t="str">
        <f>IF('[1]Multi-Field'!Q107=[1]Lists!$FZ$106,70,"")</f>
        <v/>
      </c>
      <c r="GU109" s="4" t="e">
        <f t="shared" si="16"/>
        <v>#VALUE!</v>
      </c>
    </row>
    <row r="110" spans="1:203" ht="13.5" customHeight="1">
      <c r="A110" s="7" t="s">
        <v>197</v>
      </c>
      <c r="B110" s="7"/>
      <c r="C110" s="7"/>
      <c r="D110" s="8">
        <v>55</v>
      </c>
      <c r="E110" s="8">
        <f t="shared" si="12"/>
        <v>58</v>
      </c>
      <c r="F110" s="8">
        <f t="shared" si="13"/>
        <v>62</v>
      </c>
      <c r="G110" s="8">
        <v>65</v>
      </c>
      <c r="H110" s="8">
        <v>55</v>
      </c>
      <c r="I110" s="8">
        <f t="shared" si="17"/>
        <v>62</v>
      </c>
      <c r="J110" s="8">
        <f t="shared" si="18"/>
        <v>68</v>
      </c>
      <c r="K110" s="8">
        <v>75</v>
      </c>
      <c r="L110" s="8">
        <v>80</v>
      </c>
      <c r="M110" s="8">
        <f t="shared" si="14"/>
        <v>88</v>
      </c>
      <c r="N110" s="8">
        <f t="shared" si="15"/>
        <v>97</v>
      </c>
      <c r="O110" s="8">
        <v>105</v>
      </c>
      <c r="P110" s="391">
        <v>85</v>
      </c>
      <c r="Q110" s="394"/>
      <c r="R110" s="395" t="b">
        <f>IF(OR('Multi-Field'!AA87=Lists!$AC$42,'Multi-Field'!AA87=Lists!$AC$43),IF('Multi-Field'!Z87="x",(IF('Multi-Field'!AC87=Lists!$Q$11,Lists!$R$11,IF('Multi-Field'!AC87=Lists!$Q$12,Lists!$R$12,IF('Multi-Field'!AC87=Lists!$Q$13,Lists!$R$13,IF('Multi-Field'!AC87=Lists!$Q$14,Lists!$R$14))))),IF('Multi-Field'!X87="x",(IF('Multi-Field'!AC87=Lists!$Q$11,Lists!$S$11,IF('Multi-Field'!AC87=Lists!$Q$12,Lists!$S$12,IF('Multi-Field'!AC87=Lists!$Q$13,Lists!$S$13,IF('Multi-Field'!AC87=Lists!$Q$14,Lists!$S$14))))),IF('Multi-Field'!V87="x",(IF('Multi-Field'!AC87=Lists!$Q$11,Lists!$T$11,IF('Multi-Field'!AC87=Lists!$Q$12,Lists!$T$12,IF('Multi-Field'!AC87=Lists!$Q$13,Lists!$T$13,IF('Multi-Field'!AC87=Lists!$Q$14,Lists!$T$14))))),0))))</f>
        <v>0</v>
      </c>
      <c r="S110" s="395" t="str">
        <f t="shared" si="26"/>
        <v/>
      </c>
      <c r="T110" s="395"/>
      <c r="U110" s="396"/>
      <c r="V110" s="383">
        <f>IF(OR('Multi-Field'!AI96=$U$4,'Multi-Field'!AI96=$U$5,'Multi-Field'!AI96=$U$6,'Multi-Field'!AI96=$U$7,'Multi-Field'!AI96=$U$8,'Multi-Field'!AI96=$U$9),(IF('Multi-Field'!AJ96=$V$2,100,IF('Multi-Field'!AJ96=$V$3,65,IF('Multi-Field'!AJ96=$V$4,53,IF('Multi-Field'!AJ96=$V$5,41,IF('Multi-Field'!AJ96=$V$6,23,IF('Multi-Field'!AJ96=$V$7,0,0))))))),0)</f>
        <v>0</v>
      </c>
      <c r="W110" s="383" t="str">
        <f>IF(AND(OR('Multi-Field'!AF96=$S$3,'Multi-Field'!AF96=S98,'Multi-Field'!AF96=$S$7),'Multi-Field'!AN96&lt;18,'Multi-Field'!AN96&gt;0),35,IF('Multi-Field'!AF96=$S$4,55,IF(AND('Multi-Field'!AF96=$S$6,'Multi-Field'!AN96&lt;18),30,IF(AND('Multi-Field'!AN96&gt;17,OR('Multi-Field'!AF96=$S$3,'Multi-Field'!AF96=$S$5,'Multi-Field'!AF96= $S$6,'Multi-Field'!AF96=$S$7)),25,"0"))))</f>
        <v>0</v>
      </c>
      <c r="X110" s="383">
        <f>IF(OR('Multi-Field'!BA96=$U$4,'Multi-Field'!BA96=$U$5,'Multi-Field'!BA96=$U$6,'Multi-Field'!BA96=U100,'Multi-Field'!BA96=$U$8,'Multi-Field'!BA96=$U$9),(IF('Multi-Field'!BB96=$V$2,100,IF('Multi-Field'!BB96=$V$3,65,IF('Multi-Field'!BB96=$V$4,53,IF('Multi-Field'!BB96=$V$5,41,IF('Multi-Field'!BB96=$V$6,23,IF('Multi-Field'!BB96=$V$7,0,0))))))),0)</f>
        <v>0</v>
      </c>
      <c r="Y110" s="383" t="str">
        <f>IF(AND(OR('Multi-Field'!AX96=$S$3,'Multi-Field'!AX96=$S$5,'Multi-Field'!AX96=$S$7),'Multi-Field'!BF96&lt;18),35,IF('Multi-Field'!AX96=$S$4,55,IF(AND('Multi-Field'!AX96=$S$6,'Multi-Field'!BF96&lt;18),30,IF(AND('Multi-Field'!BF96&gt;17,OR('Multi-Field'!AX96=$S$3,'Multi-Field'!AX96=$S$5,'Multi-Field'!AX96=$S$6,'Multi-Field'!AX96=$S$7)),25,"0"))))</f>
        <v>0</v>
      </c>
      <c r="Z110" s="383">
        <v>94</v>
      </c>
      <c r="AI110" s="384">
        <f>'[1]Multi-Field'!B106</f>
        <v>0</v>
      </c>
      <c r="AJ110" s="385" t="e">
        <f>#VALUE!</f>
        <v>#VALUE!</v>
      </c>
      <c r="AK110" s="385" t="e">
        <f>#VALUE!</f>
        <v>#VALUE!</v>
      </c>
      <c r="AL110" s="385" t="e">
        <f>IF(AK110="","",IF('[1]Multi-Field'!AU106=20,10,IF(AK110-30&lt;0,0,AK110-30)))</f>
        <v>#VALUE!</v>
      </c>
      <c r="AM110" s="385" t="e">
        <f>#VALUE!</f>
        <v>#VALUE!</v>
      </c>
      <c r="AN110" s="385" t="e">
        <f t="shared" si="23"/>
        <v>#VALUE!</v>
      </c>
      <c r="AO110" s="385" t="e">
        <f>#VALUE!</f>
        <v>#VALUE!</v>
      </c>
      <c r="AP110" s="385" t="e">
        <f>#VALUE!</f>
        <v>#VALUE!</v>
      </c>
      <c r="AQ110" s="385" t="e">
        <f>#VALUE!</f>
        <v>#VALUE!</v>
      </c>
      <c r="AR110" s="385" t="e">
        <f>#VALUE!</f>
        <v>#VALUE!</v>
      </c>
      <c r="AS110" s="385" t="e">
        <f>IF(AR110="","",IF('[1]Multi-Field'!AU106&gt;9,0,AR110-15))</f>
        <v>#VALUE!</v>
      </c>
      <c r="AT110" s="385" t="e">
        <f>#VALUE!</f>
        <v>#VALUE!</v>
      </c>
      <c r="AU110" s="385" t="e">
        <f>#VALUE!</f>
        <v>#VALUE!</v>
      </c>
      <c r="AV110" s="385" t="e">
        <f>IF(AU110="","",IF('[1]Multi-Field'!AU106=9&gt;9,0,AU110-35))</f>
        <v>#VALUE!</v>
      </c>
      <c r="AW110" s="385" t="e">
        <f>#VALUE!</f>
        <v>#VALUE!</v>
      </c>
      <c r="AX110" s="385" t="e">
        <f t="shared" si="24"/>
        <v>#VALUE!</v>
      </c>
      <c r="AY110" s="385" t="str">
        <f>IF('[1]Multi-Field'!AU106="","",IF('[1]Multi-Field'!AU106&lt;1,100,IF('[1]Multi-Field'!AU106=1,75,IF('[1]Multi-Field'!AU106=2,50,IF('[1]Multi-Field'!AU106=3,25,IF('[1]Multi-Field'!AU106&gt;3,0,""))))))</f>
        <v/>
      </c>
      <c r="AZ110" s="385" t="str">
        <f t="shared" si="25"/>
        <v/>
      </c>
      <c r="BA110" s="385" t="e">
        <f>#VALUE!</f>
        <v>#VALUE!</v>
      </c>
      <c r="BB110" s="385" t="e">
        <f>IF(BA110="","",IF(AND('[1]Multi-Field'!AU106&lt;40,'[1]Multi-Field'!AU106&gt;9),40,IF('[1]Multi-Field'!AU106&gt;39,0,BA110+5)))</f>
        <v>#VALUE!</v>
      </c>
      <c r="BC110" s="386" t="e">
        <f t="shared" si="22"/>
        <v>#VALUE!</v>
      </c>
      <c r="BF110" s="411" t="s">
        <v>1279</v>
      </c>
      <c r="BG110" s="412">
        <v>5</v>
      </c>
      <c r="BH110" s="412">
        <v>3</v>
      </c>
      <c r="BI110" s="412">
        <v>4</v>
      </c>
      <c r="BJ110" s="409" t="e">
        <f>IF(AND('[1]Single Field'!#REF!=[1]Lists!BF110,'[1]Single Field'!#REF!="Drained"),"x",IF(AND('[1]Single Field'!#REF!=[1]Lists!BF110,'[1]Single Field'!#REF!="Undrained"),O,""))</f>
        <v>#REF!</v>
      </c>
      <c r="BK110" s="409" t="str">
        <f>IF(AND('[1]Multi-Field'!$E$3=[1]Lists!BF110,'[1]Multi-Field'!$F$3="Drained"),BI110,IF(AND('[1]Multi-Field'!$E$3=BF110,'[1]Multi-Field'!$F$3="undrained"),BH110,""))</f>
        <v/>
      </c>
      <c r="BL110" s="409" t="str">
        <f>IF(AND('[1]Multi-Field'!$E$4=BF110,'[1]Multi-Field'!$F$4="Drained"),BI110,IF(AND('[1]Multi-Field'!$E$4=BF110,'[1]Multi-Field'!$F$4="undrained"),BH110,""))</f>
        <v/>
      </c>
      <c r="BM110" s="409" t="str">
        <f>IF(AND('[1]Multi-Field'!$E$5=BF110,'[1]Multi-Field'!$F$5="Drained"),BI110,IF(AND('[1]Multi-Field'!$E$5=BF110,'[1]Multi-Field'!$F$5="undrained"),BH110,""))</f>
        <v/>
      </c>
      <c r="BN110" s="409" t="str">
        <f>IF(AND('[1]Multi-Field'!$E$6=BF110,'[1]Multi-Field'!$F$6="Drained"),BI110,IF(AND('[1]Multi-Field'!$E$6=BF110,'[1]Multi-Field'!$F$6="undrained"),BH110,""))</f>
        <v/>
      </c>
      <c r="BO110" s="409" t="str">
        <f>IF(AND('[1]Multi-Field'!$E$7=BF110,'[1]Multi-Field'!$F$7="Drained"),BI110,IF(AND('[1]Multi-Field'!$E$7=BF110,'[1]Multi-Field'!$F$7="undrained"),BH110,""))</f>
        <v/>
      </c>
      <c r="BP110" s="409" t="str">
        <f>IF(AND('[1]Multi-Field'!$E$8=BF110,'[1]Multi-Field'!$F$8="Drained"),BI110,IF(AND('[1]Multi-Field'!$E$8=BF110,'[1]Multi-Field'!$F$8="undrained"),BH110,""))</f>
        <v/>
      </c>
      <c r="BQ110" s="409" t="str">
        <f>IF(AND('[1]Multi-Field'!$E$9=BF110,'[1]Multi-Field'!$F$9="Drained"),BI110,IF(AND('[1]Multi-Field'!$E$9=BF110,'[1]Multi-Field'!$F$9="undrained"),BH110,""))</f>
        <v/>
      </c>
      <c r="BR110" s="409" t="str">
        <f>IF(AND('[1]Multi-Field'!$E$10=BF110,'[1]Multi-Field'!$F$10="Drained"),BI110,IF(AND('[1]Multi-Field'!$E$10=BF110,'[1]Multi-Field'!$F$10="undrained"),BH110,""))</f>
        <v/>
      </c>
      <c r="BS110" s="409" t="str">
        <f>IF(AND('[1]Multi-Field'!$E$11=BF110,'[1]Multi-Field'!$F$11="Drained"),BI110,IF(AND('[1]Multi-Field'!$E$11=BF110,'[1]Multi-Field'!$F$11="undrained"),BH110,""))</f>
        <v/>
      </c>
      <c r="BT110" s="409" t="str">
        <f>IF(AND('[1]Multi-Field'!$E$12=BF110,'[1]Multi-Field'!$F$12="Drained"),BI110,IF(AND('[1]Multi-Field'!$E$12=BF110,'[1]Multi-Field'!$F$12="undrained"),BH110,""))</f>
        <v/>
      </c>
      <c r="BU110" s="409" t="str">
        <f>IF(AND('[1]Multi-Field'!$E$13=BF110,'[1]Multi-Field'!$F$13="Drained"),BI110,IF(AND('[1]Multi-Field'!$E$3=BF110,'[1]Multi-Field'!$F$13="undrained"),BH110,""))</f>
        <v/>
      </c>
      <c r="BV110" s="409" t="str">
        <f>IF(AND('[1]Multi-Field'!$E$14=BF110,'[1]Multi-Field'!$F$14="Drained"),BI110,IF(AND('[1]Multi-Field'!$E$14=BF110,'[1]Multi-Field'!$F$14="undrained"),BH110,""))</f>
        <v/>
      </c>
      <c r="BW110" s="409" t="str">
        <f>IF(AND('[1]Multi-Field'!$E$15=BF110,'[1]Multi-Field'!$F$15="Drained"),BI110,IF(AND('[1]Multi-Field'!$E$15=BF110,'[1]Multi-Field'!$F$15="undrained"),BH110,""))</f>
        <v/>
      </c>
      <c r="BX110" s="409" t="str">
        <f>IF(AND('[1]Multi-Field'!$E$16=[1]Lists!BF110,'[1]Multi-Field'!$F$16="Drained"),BI110,IF(AND('[1]Multi-Field'!$E$16=[1]Lists!BF110,'[1]Multi-Field'!$F$16="undrained"),BH110,""))</f>
        <v/>
      </c>
      <c r="BY110" s="409" t="str">
        <f>IF(AND('[1]Multi-Field'!$E$17=[1]Lists!BF110,'[1]Multi-Field'!$F$17="Drained"),BI110,IF(AND('[1]Multi-Field'!$E$17=[1]Lists!BF110,'[1]Multi-Field'!$F$17="undrained"),BH110,""))</f>
        <v/>
      </c>
      <c r="BZ110" s="409" t="str">
        <f>IF(AND('[1]Multi-Field'!$E$18=[1]Lists!BF110,'[1]Multi-Field'!$F$18="Drained"),BI110,IF(AND('[1]Multi-Field'!$E$18=[1]Lists!BF110,'[1]Multi-Field'!$F$18="undrained"),BH110,""))</f>
        <v/>
      </c>
      <c r="CA110" s="409" t="str">
        <f>IF(AND('[1]Multi-Field'!$E$19=[1]Lists!BF110,'[1]Multi-Field'!$F$19="Drained"),BI110,IF(AND('[1]Multi-Field'!$E$19=[1]Lists!BF110,'[1]Multi-Field'!$F$19="undrained"),BH110,""))</f>
        <v/>
      </c>
      <c r="CB110" s="409" t="str">
        <f>IF(AND('[1]Multi-Field'!$E$20=[1]Lists!BF110,'[1]Multi-Field'!$F$20="Drained"),BI110,IF(AND('[1]Multi-Field'!$E$20=[1]Lists!BF110,'[1]Multi-Field'!$F$20="undrained"),BH110,""))</f>
        <v/>
      </c>
      <c r="CC110" s="409" t="str">
        <f>IF(AND('[1]Multi-Field'!$E$21=[1]Lists!BF110,'[1]Multi-Field'!$F$21="Drained"),BI110,IF(AND('[1]Multi-Field'!$E$21=[1]Lists!BF110,'[1]Multi-Field'!$F$21="undrained"),BH110,""))</f>
        <v/>
      </c>
      <c r="CD110" s="409" t="str">
        <f>IF(AND('[1]Multi-Field'!$E$22=[1]Lists!BF110,'[1]Multi-Field'!$F$22="Drained"),BI110,IF(AND('[1]Multi-Field'!$E$22=[1]Lists!BF110,'[1]Multi-Field'!$F$22="undrained"),BH110,""))</f>
        <v/>
      </c>
      <c r="CE110" s="409" t="str">
        <f>IF(AND('[1]Multi-Field'!$E$23=[1]Lists!BF110,'[1]Multi-Field'!$F$23="Drained"),BI110,IF(AND('[1]Multi-Field'!$E$23=[1]Lists!BF110,'[1]Multi-Field'!$F$23="undrained"),BH110,""))</f>
        <v/>
      </c>
      <c r="CF110" s="409" t="str">
        <f>IF(AND('[1]Multi-Field'!$E$24=[1]Lists!BF110,'[1]Multi-Field'!$F$24="Drained"),BI110,IF(AND('[1]Multi-Field'!$E$24=[1]Lists!BF110,'[1]Multi-Field'!$F$24="undrained"),BH110,""))</f>
        <v/>
      </c>
      <c r="CG110" s="409" t="str">
        <f>IF(AND('[1]Multi-Field'!$E$25=[1]Lists!BF110,'[1]Multi-Field'!$F$25="Drained"),BI110,IF(AND('[1]Multi-Field'!$E$25=[1]Lists!BF110,'[1]Multi-Field'!$F$25="undrained"),BH110,""))</f>
        <v/>
      </c>
      <c r="CH110" s="409" t="str">
        <f>IF(AND('[1]Multi-Field'!$E$26=[1]Lists!BF110,'[1]Multi-Field'!$F$26="Drained"),BI110,IF(AND('[1]Multi-Field'!$E$26=[1]Lists!BF110,'[1]Multi-Field'!$F$26="undrained"),BH110,""))</f>
        <v/>
      </c>
      <c r="CI110" s="409" t="str">
        <f>IF(AND('[1]Multi-Field'!$E$27=[1]Lists!BF110,'[1]Multi-Field'!$F$27="Drained"),BI110,IF(AND('[1]Multi-Field'!$E$27=[1]Lists!BF110,'[1]Multi-Field'!$F$27="undrained"),BH110,""))</f>
        <v/>
      </c>
      <c r="CJ110" s="409" t="str">
        <f>IF(AND('[1]Multi-Field'!$E$28=[1]Lists!BF110,'[1]Multi-Field'!$F$28="Drained"),BI110,IF(AND('[1]Multi-Field'!$E$28=[1]Lists!BF110,'[1]Multi-Field'!$F$28="undrained"),BH110,""))</f>
        <v/>
      </c>
      <c r="CK110" s="409" t="str">
        <f>IF(AND('[1]Multi-Field'!$E$29=[1]Lists!BF110,'[1]Multi-Field'!$F$29="Drained"),BI110,IF(AND('[1]Multi-Field'!$E$29=[1]Lists!BF110,'[1]Multi-Field'!$F$29="undrained"),BH110,""))</f>
        <v/>
      </c>
      <c r="CL110" s="409" t="str">
        <f>IF(AND('[1]Multi-Field'!$E$30=[1]Lists!BF110,'[1]Multi-Field'!$F$30="Drained"),BI110,IF(AND('[1]Multi-Field'!$E$30=[1]Lists!BF110,'[1]Multi-Field'!$F$30="undrained"),BH110,""))</f>
        <v/>
      </c>
      <c r="CM110" s="409" t="str">
        <f>IF(AND('[1]Multi-Field'!$E$31=[1]Lists!BF110,'[1]Multi-Field'!$F$31="Drained"),BI110,IF(AND('[1]Multi-Field'!$E$31=[1]Lists!BF110,'[1]Multi-Field'!$F$31="undrained"),BH110,""))</f>
        <v/>
      </c>
      <c r="CN110" s="409" t="str">
        <f>IF(AND('[1]Multi-Field'!$E$32=[1]Lists!BF110,'[1]Multi-Field'!$F$32="Drained"),BI110,IF(AND('[1]Multi-Field'!$E$32=[1]Lists!BF110,'[1]Multi-Field'!$F$32="undrained"),BH110,""))</f>
        <v/>
      </c>
      <c r="CO110" s="409" t="str">
        <f>IF(AND('[1]Multi-Field'!$E$33=[1]Lists!BF110,'[1]Multi-Field'!$F$33="Drained"),BI110,IF(AND('[1]Multi-Field'!$E$33=[1]Lists!BF110,'[1]Multi-Field'!$F$33="undrained"),BH110,""))</f>
        <v/>
      </c>
      <c r="CP110" s="409" t="str">
        <f>IF(AND('[1]Multi-Field'!$E$34=[1]Lists!BF110,'[1]Multi-Field'!$F$34="Drained"),BI110,IF(AND('[1]Multi-Field'!$E$34=[1]Lists!BF110,'[1]Multi-Field'!$F$34="undrained"),BH110,""))</f>
        <v/>
      </c>
      <c r="CQ110" s="409" t="str">
        <f>IF(AND('[1]Multi-Field'!$E$35=[1]Lists!BF110,'[1]Multi-Field'!$F$35="Drained"),BI110,IF(AND('[1]Multi-Field'!$E$35=[1]Lists!BF110,'[1]Multi-Field'!$F$35="undrained"),BH110,""))</f>
        <v/>
      </c>
      <c r="CR110" s="409" t="str">
        <f>IF(AND('[1]Multi-Field'!$E$36=[1]Lists!BF110,'[1]Multi-Field'!$F$36="Drained"),BI110,IF(AND('[1]Multi-Field'!$E$36=[1]Lists!BF110,'[1]Multi-Field'!$F$36="undrained"),BH110,""))</f>
        <v/>
      </c>
      <c r="CS110" s="409" t="str">
        <f>IF(AND('[1]Multi-Field'!$E$37=[1]Lists!BF110,'[1]Multi-Field'!$F$37="Drained"),BI110,IF(AND('[1]Multi-Field'!$E$37=[1]Lists!BF110,'[1]Multi-Field'!$F$37="undrained"),BH110,""))</f>
        <v/>
      </c>
      <c r="CT110" s="409" t="str">
        <f>IF(AND('[1]Multi-Field'!$E$38=[1]Lists!BF110,'[1]Multi-Field'!$F$38="Drained"),BI110,IF(AND('[1]Multi-Field'!$E$38=[1]Lists!BF110,'[1]Multi-Field'!$F$38="undrained"),BH110,""))</f>
        <v/>
      </c>
      <c r="CU110" s="409" t="str">
        <f>IF(AND('[1]Multi-Field'!$E$39=[1]Lists!BF110,'[1]Multi-Field'!$F$39="Drained"),BI110,IF(AND('[1]Multi-Field'!$E$39=[1]Lists!BF110,'[1]Multi-Field'!$F$39="undrained"),BH110,""))</f>
        <v/>
      </c>
      <c r="CV110" s="409" t="str">
        <f>IF(AND('[1]Multi-Field'!$E$40=[1]Lists!BF110,'[1]Multi-Field'!$F$40="Drained"),BI110,IF(AND('[1]Multi-Field'!$E$40=[1]Lists!BF110,'[1]Multi-Field'!$F$40="undrained"),BH110,""))</f>
        <v/>
      </c>
      <c r="CW110" s="409" t="str">
        <f>IF(AND('[1]Multi-Field'!$E$41=[1]Lists!BF110,'[1]Multi-Field'!$F$40="Drained"),BI110,IF(AND('[1]Multi-Field'!$E$40=[1]Lists!BF110,'[1]Multi-Field'!$F$40="undrained"),BH110,""))</f>
        <v/>
      </c>
      <c r="CX110" s="409" t="str">
        <f>IF(AND('[1]Multi-Field'!$E$42=[1]Lists!BF110,'[1]Multi-Field'!$F$42="Drained"),BI110,IF(AND('[1]Multi-Field'!$E$42=[1]Lists!BF110,'[1]Multi-Field'!$F$42="undrained"),BH110,""))</f>
        <v/>
      </c>
      <c r="CY110" s="409" t="str">
        <f>IF(AND('[1]Multi-Field'!$E$43=[1]Lists!BF110,'[1]Multi-Field'!$F$43="Drained"),BI110,IF(AND('[1]Multi-Field'!$E$43=[1]Lists!BF110,'[1]Multi-Field'!$F$43="undrained"),BH110,""))</f>
        <v/>
      </c>
      <c r="CZ110" s="409" t="str">
        <f>IF(AND('[1]Multi-Field'!$E$44=[1]Lists!BF110,'[1]Multi-Field'!$F$44="Drained"),BI110,IF(AND('[1]Multi-Field'!$E$44=[1]Lists!BF110,'[1]Multi-Field'!$F$44="undrained"),BH110,""))</f>
        <v/>
      </c>
      <c r="DA110" s="409" t="str">
        <f>IF(AND('[1]Multi-Field'!$E$45=[1]Lists!BF110,'[1]Multi-Field'!$F$45="Drained"),BI110,IF(AND('[1]Multi-Field'!$E$45=[1]Lists!BF110,'[1]Multi-Field'!$F$45="undrained"),BH110,""))</f>
        <v/>
      </c>
      <c r="DB110" s="409" t="str">
        <f>IF(AND('[1]Multi-Field'!$E$46=[1]Lists!BF110,'[1]Multi-Field'!$F$46="Drained"),BI110,IF(AND('[1]Multi-Field'!$E$46=[1]Lists!BF110,'[1]Multi-Field'!$F$46="undrained"),BH110,""))</f>
        <v/>
      </c>
      <c r="DC110" s="409" t="str">
        <f>IF(AND('[1]Multi-Field'!$E$47=[1]Lists!BF110,'[1]Multi-Field'!$F$47="Drained"),BI110,IF(AND('[1]Multi-Field'!$E$47=[1]Lists!BF110,'[1]Multi-Field'!$F$47="undrained"),BH110,""))</f>
        <v/>
      </c>
      <c r="DD110" s="409" t="str">
        <f>IF(AND('[1]Multi-Field'!$E$48=[1]Lists!BF110,'[1]Multi-Field'!$F$48="Drained"),BI110,IF(AND('[1]Multi-Field'!$E$48=[1]Lists!BF110,'[1]Multi-Field'!$F$48="undrained"),BH110,""))</f>
        <v/>
      </c>
      <c r="DE110" s="409" t="str">
        <f>IF(AND('[1]Multi-Field'!$E$49=[1]Lists!BF110,'[1]Multi-Field'!$F$49="Drained"),BI110,IF(AND('[1]Multi-Field'!$E$49=[1]Lists!BF110,'[1]Multi-Field'!$F$9="undrained"),BH110,""))</f>
        <v/>
      </c>
      <c r="DF110" s="409" t="str">
        <f>IF(AND('[1]Multi-Field'!$E$50=[1]Lists!BF110,'[1]Multi-Field'!$F$50="Drained"),BI110,IF(AND('[1]Multi-Field'!$E$50=[1]Lists!BF110,'[1]Multi-Field'!$F$50="undrained"),BH110,""))</f>
        <v/>
      </c>
      <c r="DG110" s="409" t="str">
        <f>IF(AND('[1]Multi-Field'!$E$51=[1]Lists!BF110,'[1]Multi-Field'!$F$51="Drained"),BI110,IF(AND('[1]Multi-Field'!$E$51=[1]Lists!BF110,'[1]Multi-Field'!$F$51="undrained"),BH110,""))</f>
        <v/>
      </c>
      <c r="DH110" s="409" t="str">
        <f>IF(AND('[1]Multi-Field'!$E$52=[1]Lists!BF110,'[1]Multi-Field'!$F$52="Drained"),BI110,IF(AND('[1]Multi-Field'!$E$52=[1]Lists!BF110,'[1]Multi-Field'!$F$52="undrained"),BH110,""))</f>
        <v/>
      </c>
      <c r="DI110" s="409" t="str">
        <f>IF(AND('[1]Multi-Field'!$E$53=[1]Lists!BF110,'[1]Multi-Field'!$F$53="Drained"),BI110,IF(AND('[1]Multi-Field'!$E$53=[1]Lists!BF110,'[1]Multi-Field'!$F$53="undrained"),BH110,""))</f>
        <v/>
      </c>
      <c r="DJ110" s="409" t="str">
        <f>IF(AND('[1]Multi-Field'!$E$54=[1]Lists!BF110,'[1]Multi-Field'!$F$54="Drained"),BI110,IF(AND('[1]Multi-Field'!$E$54=[1]Lists!BF110,'[1]Multi-Field'!$F$54="undrained"),BH110,""))</f>
        <v/>
      </c>
      <c r="DK110" s="409" t="str">
        <f>IF(AND('[1]Multi-Field'!$E$55=[1]Lists!BF110,'[1]Multi-Field'!$F$55="Drained"),BI110,IF(AND('[1]Multi-Field'!$E$55=[1]Lists!BF110,'[1]Multi-Field'!$F$55="undrained"),BH110,""))</f>
        <v/>
      </c>
      <c r="DL110" s="409" t="str">
        <f>IF(AND('[1]Multi-Field'!$E$56=[1]Lists!BF110,'[1]Multi-Field'!$F$56="Drained"),BI110,IF(AND('[1]Multi-Field'!$E$56=[1]Lists!BF110,'[1]Multi-Field'!$F$56="undrained"),BH110,""))</f>
        <v/>
      </c>
      <c r="DM110" s="409" t="str">
        <f>IF(AND('[1]Multi-Field'!$E$57=[1]Lists!BF110,'[1]Multi-Field'!$F$57="Drained"),BI110,IF(AND('[1]Multi-Field'!$E$57=[1]Lists!BF110,'[1]Multi-Field'!$F$57="undrained"),BH110,""))</f>
        <v/>
      </c>
      <c r="DN110" s="409" t="str">
        <f>IF(AND('[1]Multi-Field'!$E$58=[1]Lists!BF110,'[1]Multi-Field'!$F$58="Drained"),BI110,IF(AND('[1]Multi-Field'!$E$58=[1]Lists!BF110,'[1]Multi-Field'!$F$58="undrained"),BH110,""))</f>
        <v/>
      </c>
      <c r="DO110" s="409" t="str">
        <f>IF(AND('[1]Multi-Field'!$E$59=[1]Lists!BF110,'[1]Multi-Field'!$F$59="Drained"),BI110,IF(AND('[1]Multi-Field'!$E$59=[1]Lists!BF110,'[1]Multi-Field'!$F$59="undrained"),BH110,""))</f>
        <v/>
      </c>
      <c r="DP110" s="409" t="str">
        <f>IF(AND('[1]Multi-Field'!$E$60=[1]Lists!BF110,'[1]Multi-Field'!$F$60="Drained"),BI110,IF(AND('[1]Multi-Field'!$E$60=[1]Lists!BF110,'[1]Multi-Field'!$F$60="undrained"),BH110,""))</f>
        <v/>
      </c>
      <c r="DQ110" s="409" t="str">
        <f>IF(AND('[1]Multi-Field'!$E$61=[1]Lists!BF110,'[1]Multi-Field'!$F$61="Drained"),BI110,IF(AND('[1]Multi-Field'!$E$61=[1]Lists!BF110,'[1]Multi-Field'!$F$61="undrained"),BH110,""))</f>
        <v/>
      </c>
      <c r="DR110" s="409" t="str">
        <f>IF(AND('[1]Multi-Field'!$E$62=[1]Lists!BF110,'[1]Multi-Field'!$F$62="Drained"),BI110,IF(AND('[1]Multi-Field'!$E$62=[1]Lists!BF110,'[1]Multi-Field'!$F$62="undrained"),BH110,""))</f>
        <v/>
      </c>
      <c r="DS110" s="409" t="str">
        <f>IF(AND('[1]Multi-Field'!$E$63=[1]Lists!BF110,'[1]Multi-Field'!$F$63="Drained"),BI110,IF(AND('[1]Multi-Field'!$E$63=[1]Lists!BF110,'[1]Multi-Field'!$F$63="undrained"),BH110,""))</f>
        <v/>
      </c>
      <c r="DT110" s="409" t="str">
        <f>IF(AND('[1]Multi-Field'!$E$64=[1]Lists!BF110,'[1]Multi-Field'!$F$64="Drained"),BI110,IF(AND('[1]Multi-Field'!$E$64=[1]Lists!BF110,'[1]Multi-Field'!$F$64="undrained"),BH110,""))</f>
        <v/>
      </c>
      <c r="DU110" s="409" t="str">
        <f>IF(AND('[1]Multi-Field'!$E$65=[1]Lists!BF110,'[1]Multi-Field'!$F$65="Drained"),BI110,IF(AND('[1]Multi-Field'!$E$65=[1]Lists!BF110,'[1]Multi-Field'!$F$65="undrained"),BH110,""))</f>
        <v/>
      </c>
      <c r="DV110" s="409" t="str">
        <f>IF(AND('[1]Multi-Field'!$E$66=[1]Lists!BF110,'[1]Multi-Field'!$F$66="Drained"),BI110,IF(AND('[1]Multi-Field'!$E$66=[1]Lists!BF110,'[1]Multi-Field'!$F$66="undrained"),BH110,""))</f>
        <v/>
      </c>
      <c r="DW110" s="409" t="str">
        <f>IF(AND('[1]Multi-Field'!$E$67=[1]Lists!BF110,'[1]Multi-Field'!$F$67="Drained"),BI110,IF(AND('[1]Multi-Field'!$E$67=[1]Lists!BF110,'[1]Multi-Field'!$F$67="undrained"),BH110,""))</f>
        <v/>
      </c>
      <c r="DX110" s="409" t="str">
        <f>IF(AND('[1]Multi-Field'!$E$68=[1]Lists!BF110,'[1]Multi-Field'!$F$68="Drained"),BI110,IF(AND('[1]Multi-Field'!$E$68=[1]Lists!BF110,'[1]Multi-Field'!$F$68="undrained"),BH110,""))</f>
        <v/>
      </c>
      <c r="DY110" s="409" t="str">
        <f>IF(AND('[1]Multi-Field'!$E$69=[1]Lists!BF110,'[1]Multi-Field'!$F$69="Drained"),BI110,IF(AND('[1]Multi-Field'!$E$69=[1]Lists!BF110,'[1]Multi-Field'!$F$69="undrained"),BH110,""))</f>
        <v/>
      </c>
      <c r="DZ110" s="409" t="str">
        <f>IF(AND('[1]Multi-Field'!$E$70=[1]Lists!BF110,'[1]Multi-Field'!$F$70="Drained"),BI110,IF(AND('[1]Multi-Field'!$E$70=[1]Lists!BF110,'[1]Multi-Field'!$F$70="undrained"),BH110,""))</f>
        <v/>
      </c>
      <c r="EA110" s="409" t="str">
        <f>IF(AND('[1]Multi-Field'!$E$71=[1]Lists!BF110,'[1]Multi-Field'!$F$71="Drained"),BI110,IF(AND('[1]Multi-Field'!$E$71=[1]Lists!BF110,'[1]Multi-Field'!$F$71="undrained"),BH110,""))</f>
        <v/>
      </c>
      <c r="EB110" s="409" t="str">
        <f>IF(AND('[1]Multi-Field'!$E$72=[1]Lists!BF110,'[1]Multi-Field'!$F$72="Drained"),BI110,IF(AND('[1]Multi-Field'!$E$72=[1]Lists!BF110,'[1]Multi-Field'!$F$72="undrained"),BH110,""))</f>
        <v/>
      </c>
      <c r="EC110" s="409" t="str">
        <f>IF(AND('[1]Multi-Field'!$E$73=[1]Lists!BF110,'[1]Multi-Field'!$F$73="Drained"),BI110,IF(AND('[1]Multi-Field'!$E$73=[1]Lists!BF110,'[1]Multi-Field'!$F$73="undrained"),BH110,""))</f>
        <v/>
      </c>
      <c r="ED110" s="409" t="str">
        <f>IF(AND('[1]Multi-Field'!$E$74=[1]Lists!BF110,'[1]Multi-Field'!$F$74="Drained"),BI110,IF(AND('[1]Multi-Field'!$E$74=[1]Lists!BF110,'[1]Multi-Field'!$F$74="undrained"),BH110,""))</f>
        <v/>
      </c>
      <c r="EE110" s="409" t="str">
        <f>IF(AND('[1]Multi-Field'!$E$75=[1]Lists!BF110,'[1]Multi-Field'!$F$75="Drained"),BI110,IF(AND('[1]Multi-Field'!$E$75=[1]Lists!BF110,'[1]Multi-Field'!$F$75="undrained"),BH110,""))</f>
        <v/>
      </c>
      <c r="EF110" s="409" t="str">
        <f>IF(AND('[1]Multi-Field'!$E$76=[1]Lists!BF110,'[1]Multi-Field'!$F$76="Drained"),BI110,IF(AND('[1]Multi-Field'!$E$76=[1]Lists!BF110,'[1]Multi-Field'!$F$6="undrained"),BH110,""))</f>
        <v/>
      </c>
      <c r="EG110" s="409" t="str">
        <f>IF(AND('[1]Multi-Field'!$E$77=[1]Lists!BF110,'[1]Multi-Field'!$F$77="Drained"),BI110,IF(AND('[1]Multi-Field'!$E$77=[1]Lists!BF110,'[1]Multi-Field'!$F$77="undrained"),BH110,""))</f>
        <v/>
      </c>
      <c r="EH110" s="409" t="str">
        <f>IF(AND('[1]Multi-Field'!$E$78=[1]Lists!BF110,'[1]Multi-Field'!$F$78="Drained"),BI110,IF(AND('[1]Multi-Field'!$E$78=[1]Lists!BF110,'[1]Multi-Field'!$F$78="undrained"),BH110,""))</f>
        <v/>
      </c>
      <c r="EI110" s="409" t="str">
        <f>IF(AND('[1]Multi-Field'!$E$79=[1]Lists!BF110,'[1]Multi-Field'!$F$79="Drained"),BI110,IF(AND('[1]Multi-Field'!$E$79=[1]Lists!BF110,'[1]Multi-Field'!$F$79="undrained"),BH110,""))</f>
        <v/>
      </c>
      <c r="EJ110" s="409" t="str">
        <f>IF(AND('[1]Multi-Field'!$E$80=[1]Lists!BF110,'[1]Multi-Field'!$F$80="Drained"),BI110,IF(AND('[1]Multi-Field'!$E$80=[1]Lists!BF110,'[1]Multi-Field'!$F$80="undrained"),BH110,""))</f>
        <v/>
      </c>
      <c r="EK110" s="409" t="str">
        <f>IF(AND('[1]Multi-Field'!$E$81=[1]Lists!BF110,'[1]Multi-Field'!$F$81="Drained"),BI110,IF(AND('[1]Multi-Field'!$E$81=[1]Lists!BF110,'[1]Multi-Field'!$F$81="undrained"),BH110,""))</f>
        <v/>
      </c>
      <c r="EL110" s="409" t="str">
        <f>IF(AND('[1]Multi-Field'!$E$82=[1]Lists!BF110,'[1]Multi-Field'!$F$82="Drained"),BI110,IF(AND('[1]Multi-Field'!$E$82=[1]Lists!BF110,'[1]Multi-Field'!$F$82="undrained"),BH110,""))</f>
        <v/>
      </c>
      <c r="EM110" s="409" t="str">
        <f>IF(AND('[1]Multi-Field'!$E$83=[1]Lists!BF110,'[1]Multi-Field'!$F$83="Drained"),BI110,IF(AND('[1]Multi-Field'!$E$83=[1]Lists!BF110,'[1]Multi-Field'!$F$83="undrained"),BH110,""))</f>
        <v/>
      </c>
      <c r="EN110" s="409" t="str">
        <f>IF(AND('[1]Multi-Field'!$E$84=[1]Lists!BF110,'[1]Multi-Field'!$F$84="Drained"),BI110,IF(AND('[1]Multi-Field'!$E$84=[1]Lists!BF110,'[1]Multi-Field'!$F$84="undrained"),BH110,""))</f>
        <v/>
      </c>
      <c r="EO110" s="409" t="str">
        <f>IF(AND('[1]Multi-Field'!$E$85=[1]Lists!BF110,'[1]Multi-Field'!$F$85="Drained"),BI110,IF(AND('[1]Multi-Field'!$E$85=[1]Lists!BF110,'[1]Multi-Field'!$F$85="undrained"),BH110,""))</f>
        <v/>
      </c>
      <c r="EP110" s="409" t="str">
        <f>IF(AND('[1]Multi-Field'!$E$86=[1]Lists!BF110,'[1]Multi-Field'!$F$86="Drained"),BI110,IF(AND('[1]Multi-Field'!$E$86=[1]Lists!BF110,'[1]Multi-Field'!$F$86="undrained"),BH110,""))</f>
        <v/>
      </c>
      <c r="EQ110" s="409" t="str">
        <f>IF(AND('[1]Multi-Field'!$E$87=[1]Lists!BF110,'[1]Multi-Field'!$F$87="Drained"),BI110,IF(AND('[1]Multi-Field'!$E$87=[1]Lists!BF110,'[1]Multi-Field'!$F$87="undrained"),BH110,""))</f>
        <v/>
      </c>
      <c r="ER110" s="409" t="str">
        <f>IF(AND('[1]Multi-Field'!$E$88=[1]Lists!BF110,'[1]Multi-Field'!$F$88="Drained"),BI110,IF(AND('[1]Multi-Field'!$E$88=[1]Lists!BF110,'[1]Multi-Field'!$F$88="undrained"),BH110,""))</f>
        <v/>
      </c>
      <c r="ES110" s="409" t="str">
        <f>IF(AND('[1]Multi-Field'!$E$89=[1]Lists!BF110,'[1]Multi-Field'!$F$89="Drained"),BI110,IF(AND('[1]Multi-Field'!$E$89=[1]Lists!BF110,'[1]Multi-Field'!$F$89="undrained"),BH110,""))</f>
        <v/>
      </c>
      <c r="ET110" s="409" t="str">
        <f>IF(AND('[1]Multi-Field'!$E$90=[1]Lists!BF110,'[1]Multi-Field'!$F$90="Drained"),BI110,IF(AND('[1]Multi-Field'!$E$90=[1]Lists!BF110,'[1]Multi-Field'!$F$90="undrained"),BH110,""))</f>
        <v/>
      </c>
      <c r="EU110" s="409" t="str">
        <f>IF(AND('[1]Multi-Field'!$E$91=[1]Lists!BF110,'[1]Multi-Field'!$F$91="Drained"),BI110,IF(AND('[1]Multi-Field'!$E$91=[1]Lists!BF110,'[1]Multi-Field'!$F$91="undrained"),BH110,""))</f>
        <v/>
      </c>
      <c r="EV110" s="409" t="str">
        <f>IF(AND('[1]Multi-Field'!$E$92=[1]Lists!BF110,'[1]Multi-Field'!$F$92="Drained"),BI110,IF(AND('[1]Multi-Field'!$E$92=[1]Lists!BF110,'[1]Multi-Field'!$F$92="undrained"),BH110,""))</f>
        <v/>
      </c>
      <c r="EW110" s="409" t="str">
        <f>IF(AND('[1]Multi-Field'!$E$93=[1]Lists!BF110,'[1]Multi-Field'!$F$93="Drained"),BI110,IF(AND('[1]Multi-Field'!$E$93=[1]Lists!BF110,'[1]Multi-Field'!$F$93="undrained"),BH110,""))</f>
        <v/>
      </c>
      <c r="EX110" s="409" t="str">
        <f>IF(AND('[1]Multi-Field'!$E$94=[1]Lists!BF110,'[1]Multi-Field'!$F$94="Drained"),BI110,IF(AND('[1]Multi-Field'!$E$94=[1]Lists!BF110,'[1]Multi-Field'!$F$94="undrained"),BH110,""))</f>
        <v/>
      </c>
      <c r="EY110" s="409" t="str">
        <f>IF(AND('[1]Multi-Field'!$E$95=[1]Lists!BF110,'[1]Multi-Field'!$F$95="Drained"),BI110,IF(AND('[1]Multi-Field'!$E$95=[1]Lists!BF110,'[1]Multi-Field'!$F$95="undrained"),BH110,""))</f>
        <v/>
      </c>
      <c r="EZ110" s="409" t="str">
        <f>IF(AND('[1]Multi-Field'!$E$96=[1]Lists!BF110,'[1]Multi-Field'!$F$96="Drained"),BI110,IF(AND('[1]Multi-Field'!$E$96=[1]Lists!BF110,'[1]Multi-Field'!$F$96="undrained"),BH110,""))</f>
        <v/>
      </c>
      <c r="FA110" s="409" t="str">
        <f>IF(AND('[1]Multi-Field'!$E$97=[1]Lists!BF110,'[1]Multi-Field'!$F$97="Drained"),BI110,IF(AND('[1]Multi-Field'!$E$97=[1]Lists!BF110,'[1]Multi-Field'!$F$97="undrained"),BH110,""))</f>
        <v/>
      </c>
      <c r="FB110" s="409" t="str">
        <f>IF(AND('[1]Multi-Field'!$E$98=[1]Lists!BF110,'[1]Multi-Field'!$F$98="Drained"),BI110,IF(AND('[1]Multi-Field'!$E$98=[1]Lists!BF110,'[1]Multi-Field'!$F$98="undrained"),BH110,""))</f>
        <v/>
      </c>
      <c r="FC110" s="409" t="str">
        <f>IF(AND('[1]Multi-Field'!$E$99=[1]Lists!BF110,'[1]Multi-Field'!$F$99="Drained"),BI110,IF(AND('[1]Multi-Field'!$E$99=[1]Lists!BF110,'[1]Multi-Field'!$F$99="undrained"),BH110,""))</f>
        <v/>
      </c>
      <c r="FD110" s="409" t="str">
        <f>IF(AND('[1]Multi-Field'!$E$100=[1]Lists!BF110,'[1]Multi-Field'!$F$100="Drained"),BI110,IF(AND('[1]Multi-Field'!$E$100=[1]Lists!BF110,'[1]Multi-Field'!$F$100="undrained"),BH110,""))</f>
        <v/>
      </c>
      <c r="FE110" s="409" t="str">
        <f>IF(AND('[1]Multi-Field'!$E$101=[1]Lists!BF110,'[1]Multi-Field'!$F$101="Drained"),BI110,IF(AND('[1]Multi-Field'!$E$101=[1]Lists!BF110,'[1]Multi-Field'!$F$101="undrained"),BH110,""))</f>
        <v/>
      </c>
      <c r="FF110" s="409" t="str">
        <f>IF(AND('[1]Multi-Field'!$E$102=[1]Lists!BF110,'[1]Multi-Field'!$F$102="Drained"),BI110,IF(AND('[1]Multi-Field'!$E$102=[1]Lists!BF110,'[1]Multi-Field'!$F$102="undrained"),BH110,""))</f>
        <v/>
      </c>
      <c r="FG110" s="409" t="str">
        <f>IF(AND('[1]Multi-Field'!$E$103=[1]Lists!BF110,'[1]Multi-Field'!$F$103="Drained"),BI110,IF(AND('[1]Multi-Field'!$E$103=[1]Lists!BF110,'[1]Multi-Field'!$F$103="undrained"),BH110,""))</f>
        <v/>
      </c>
      <c r="FH110" s="409" t="str">
        <f>IF(AND('[1]Multi-Field'!$E$104=[1]Lists!BF110,'[1]Multi-Field'!$F$104="Drained"),BI110,IF(AND('[1]Multi-Field'!$E$104=[1]Lists!BF110,'[1]Multi-Field'!$F$104="undrained"),BH110,""))</f>
        <v/>
      </c>
      <c r="FI110" s="409" t="str">
        <f>IF(AND('[1]Multi-Field'!$E$105=[1]Lists!BF110,'[1]Multi-Field'!$F$105="Drained"),BI110,IF(AND('[1]Multi-Field'!$E$105=[1]Lists!BF110,'[1]Multi-Field'!$F$105="undrained"),BH110,""))</f>
        <v/>
      </c>
      <c r="FJ110" s="409" t="str">
        <f>IF(AND('[1]Multi-Field'!$E$106=[1]Lists!BF110,'[1]Multi-Field'!$F$106="Drained"),BI110,IF(AND('[1]Multi-Field'!$E$106=[1]Lists!BF110,'[1]Multi-Field'!$F$106="undrained"),BH110,""))</f>
        <v/>
      </c>
      <c r="FK110" s="409" t="str">
        <f>IF(AND('[1]Multi-Field'!$E$107=[1]Lists!BF110,'[1]Multi-Field'!$F$107="Drained"),BI110,IF(AND('[1]Multi-Field'!$E$107=[1]Lists!BF110,'[1]Multi-Field'!$F$107="undrained"),BH110,""))</f>
        <v/>
      </c>
      <c r="FL110" s="409" t="str">
        <f>IF(AND('[1]Multi-Field'!$E$108=[1]Lists!BF110,'[1]Multi-Field'!$F$108="Drained"),BI110,IF(AND('[1]Multi-Field'!$E$108=[1]Lists!BF110,'[1]Multi-Field'!$F$108="undrained"),BH110,""))</f>
        <v/>
      </c>
      <c r="FM110" s="409" t="str">
        <f>IF(AND('[1]Multi-Field'!$E$109=[1]Lists!BF110,'[1]Multi-Field'!$F$109="Drained"),BI110,IF(AND('[1]Multi-Field'!$E$109=[1]Lists!BF110,'[1]Multi-Field'!$F$109="undrained"),BH110,""))</f>
        <v/>
      </c>
      <c r="FN110" s="409" t="str">
        <f>IF(AND('[1]Multi-Field'!$E$110=[1]Lists!BF110,'[1]Multi-Field'!$F$110="Drained"),BI110,IF(AND('[1]Multi-Field'!$E$110=[1]Lists!BF110,'[1]Multi-Field'!$F$110="undrained"),BH110,""))</f>
        <v/>
      </c>
      <c r="FO110" s="409">
        <f>IF(AND('[1]Multi-Field'!$E$111=[1]Lists!BF110,'[1]Multi-Field'!$F$111="Drained"),BI110,IF(AND('[1]Multi-Field'!$E$111=[1]Lists!BF110,'[1]Multi-Field'!$F$111="undrained"),BH110,""))</f>
        <v>4</v>
      </c>
      <c r="FP110" s="409" t="str">
        <f>IF(AND('[1]Multi-Field'!$E$112=[1]Lists!BF110,'[1]Multi-Field'!$F$112="Drained"),BI110,IF(AND('[1]Multi-Field'!$E$112=[1]Lists!BF110,'[1]Multi-Field'!$F$112="undrained"),BH110,""))</f>
        <v/>
      </c>
      <c r="FQ110" s="409" t="str">
        <f>IF(AND('[1]Multi-Field'!$E$113=[1]Lists!BF110,'[1]Multi-Field'!$F$113="Drained"),BI110,IF(AND('[1]Multi-Field'!$E$113=[1]Lists!BF110,'[1]Multi-Field'!$F$113="undrained"),BH110,""))</f>
        <v/>
      </c>
      <c r="FR110" s="409" t="str">
        <f>IF(AND('[1]Multi-Field'!$E$114=[1]Lists!BF110,'[1]Multi-Field'!$F$114="Drained"),BI110,IF(AND('[1]Multi-Field'!$E$114=[1]Lists!BF110,'[1]Multi-Field'!$F$114="undrained"),BH110,""))</f>
        <v/>
      </c>
      <c r="FS110" s="409" t="str">
        <f>IF(AND('[1]Multi-Field'!$E$115=[1]Lists!BF110,'[1]Multi-Field'!$F$115="Drained"),BI110,IF(AND('[1]Multi-Field'!$E$115=[1]Lists!BF110,'[1]Multi-Field'!$F$115="undrained"),BH110,""))</f>
        <v/>
      </c>
      <c r="FT110" s="409" t="str">
        <f>IF(AND('[1]Multi-Field'!$E$116=[1]Lists!BF110,'[1]Multi-Field'!$F$116="Drained"),BI110,IF(AND('[1]Multi-Field'!$E$116=[1]Lists!BF110,'[1]Multi-Field'!$F$116="undrained"),BH110,""))</f>
        <v/>
      </c>
      <c r="FU110" s="409" t="str">
        <f>IF(AND('[1]Multi-Field'!$E$117=[1]Lists!BF110,'[1]Multi-Field'!$F$117="Drained"),BI110,IF(AND('[1]Multi-Field'!$E$117=[1]Lists!BF110,'[1]Multi-Field'!$F$117="undrained"),BH110,""))</f>
        <v/>
      </c>
      <c r="FV110" s="409" t="str">
        <f>IF(AND('[1]Multi-Field'!$E$118=[1]Lists!BF110,'[1]Multi-Field'!$F$118="Drained"),BI110,IF(AND('[1]Multi-Field'!$E$118=[1]Lists!BF110,'[1]Multi-Field'!$F$118="undrained"),BH110,""))</f>
        <v/>
      </c>
      <c r="FW110" s="409" t="str">
        <f>IF(AND('[1]Multi-Field'!$E$119=[1]Lists!BF110,'[1]Multi-Field'!$F$119="Drained"),BI110,IF(AND('[1]Multi-Field'!$E$119=[1]Lists!BF110,'[1]Multi-Field'!$F$119="undrained"),BH110,""))</f>
        <v/>
      </c>
      <c r="FX110" s="409" t="str">
        <f>IF(AND('[1]Multi-Field'!$E$120=[1]Lists!BF110,'[1]Multi-Field'!$F$120="Drained"),BI110,IF(AND('[1]Multi-Field'!$E$120=[1]Lists!BF110,'[1]Multi-Field'!$F$120="undrained"),BH110,""))</f>
        <v/>
      </c>
      <c r="GC110" s="4">
        <f>'[1]Multi-Field'!B108</f>
        <v>0</v>
      </c>
      <c r="GD110" s="73" t="str">
        <f>IF(OR('[1]Multi-Field'!Q108=$FZ$43,'[1]Multi-Field'!Q108=$FZ$44),'[1]Multi-Field'!BS108,"")</f>
        <v/>
      </c>
      <c r="GE110" s="4" t="str">
        <f>IF(AND(OR('[1]Multi-Field'!Q108=$FZ$86,'[1]Multi-Field'!Q108=$FZ$94,'[1]Multi-Field'!Q108=$FZ$87,'[1]Multi-Field'!Q108=[1]Lists!$FZ$93,'[1]Multi-Field'!Q108=$FZ$59),'[1]Multi-Field'!BS108&gt;50),'[1]Multi-Field'!BS108*0.8,IF(AND(OR('[1]Multi-Field'!Q108=$FZ$86,'[1]Multi-Field'!Q108=$FZ$94,'[1]Multi-Field'!Q108=$FZ$87,'[1]Multi-Field'!Q108=[1]Lists!$FZ$93,'[1]Multi-Field'!Q108=[1]Lists!$FZ$59),'[1]Multi-Field'!BS108&lt;50),'[1]Multi-Field'!BS108,""))</f>
        <v/>
      </c>
      <c r="GF110" s="4" t="str">
        <f>IF(OR('[1]Multi-Field'!Q108=[1]Lists!$FZ$7,'[1]Multi-Field'!Q108=[1]Lists!$FZ$5,'[1]Multi-Field'!Q108=[1]Lists!$FZ$24,'[1]Multi-Field'!Q108=[1]Lists!$FZ$10,'[1]Multi-Field'!Q108=[1]Lists!$FZ$8, '[1]Multi-Field'!Q108=[1]Lists!$FZ$25, '[1]Multi-Field'!Q108=[1]Lists!$FZ$23, '[1]Multi-Field'!Q108= [1]Lists!$FZ$47, '[1]Multi-Field'!Q108=[1]Lists!$FZ$49, '[1]Multi-Field'!Q108=[1]Lists!$FZ$48,'[1]Multi-Field'!Q108=[1]Lists!$FZ$3, '[1]Multi-Field'!Q108=[1]Lists!$FZ$14,'[1]Multi-Field'!Q108=[1]Lists!$FZ$36, '[1]Multi-Field'!Q108=[1]Lists!$FZ$41,'[1]Multi-Field'!Q108=[1]Lists!$FZ$42),0,"")</f>
        <v/>
      </c>
      <c r="GG110" s="4" t="str">
        <f>IF(OR('[1]Multi-Field'!Q108=[1]Lists!$FZ$6,'[1]Multi-Field'!Q108=[1]Lists!$FZ$4, '[1]Multi-Field'!Q137=[1]Lists!$FZ$11, '[1]Multi-Field'!Q108=[1]Lists!$FZ$1),100*IF('[1]Multi-Field'!U108=onepercent,0.75,IF('[1]Multi-Field'!U108=onetotwentyfivepercent,0.4,IF(OR('[1]Multi-Field'!U108=twentysixtofiftypercent,'[1]Multi-Field'!U108=greaterthanfiftypercent),0,""))),"")</f>
        <v/>
      </c>
      <c r="GH110" s="4" t="str">
        <f>IF(OR('[1]Multi-Field'!Q108=[1]Lists!$FZ$53,'[1]Multi-Field'!Q108=[1]Lists!$FZ$55), 50,IF('[1]Multi-Field'!Q108=[1]Lists!$FZ$54,225,IF('[1]Multi-Field'!Q108=[1]Lists!$FZ$56,75,"")))</f>
        <v/>
      </c>
      <c r="GI110" s="4" t="e">
        <f>#VALUE!</f>
        <v>#VALUE!</v>
      </c>
      <c r="GJ110" s="4" t="e">
        <f>#VALUE!</f>
        <v>#VALUE!</v>
      </c>
      <c r="GK110" s="4" t="str">
        <f>IF('[1]Multi-Field'!Q108=[1]Lists!$FZ$95,'[1]Multi-Field'!BS108*0.66,"")</f>
        <v/>
      </c>
      <c r="GM110" s="4" t="str">
        <f>IF(OR('[1]Multi-Field'!Q108=[1]Lists!$FZ$26,'[1]Multi-Field'!Q108=[1]Lists!$FZ$84),20,"")</f>
        <v/>
      </c>
      <c r="GN110" s="4" t="str">
        <f>IF(OR('[1]Multi-Field'!Q108=[1]Lists!$FZ$88,'[1]Multi-Field'!Q108=[1]Lists!$FZ$57),0,"")</f>
        <v/>
      </c>
      <c r="GO110" s="4" t="str">
        <f>IF(OR('[1]Multi-Field'!Q108=[1]Lists!$FZ$69,'[1]Multi-Field'!Q108=[1]Lists!$FZ$71,'[1]Multi-Field'!Q108=[1]Lists!$FZ$105),50,"")</f>
        <v/>
      </c>
      <c r="GP110" s="4" t="str">
        <f>IF(OR('[1]Multi-Field'!Q108=[1]Lists!$FZ$75,'[1]Multi-Field'!Q108=[1]Lists!$FZ$70),75,"")</f>
        <v/>
      </c>
      <c r="GQ110" s="4">
        <f>IF('[1]Multi-Field'!Q108=[1]Lists!$FZ$72,150,"")</f>
        <v>150</v>
      </c>
      <c r="GR110" s="4" t="str">
        <f>IF(OR('[1]Multi-Field'!Q108=[1]Lists!$FZ$74,'[1]Multi-Field'!Q108=[1]Lists!$FZ$73),40,"")</f>
        <v/>
      </c>
      <c r="GS110" s="4" t="str">
        <f>IF('[1]Multi-Field'!Q108=[1]Lists!$FZ$99,80,"")</f>
        <v/>
      </c>
      <c r="GT110" s="4" t="str">
        <f>IF('[1]Multi-Field'!Q108=[1]Lists!$FZ$106,70,"")</f>
        <v/>
      </c>
      <c r="GU110" s="4" t="e">
        <f t="shared" si="16"/>
        <v>#VALUE!</v>
      </c>
    </row>
    <row r="111" spans="1:203" ht="13.5" customHeight="1">
      <c r="A111" s="7" t="s">
        <v>198</v>
      </c>
      <c r="B111" s="7"/>
      <c r="C111" s="7"/>
      <c r="D111" s="8">
        <v>70</v>
      </c>
      <c r="E111" s="8">
        <f t="shared" si="12"/>
        <v>70</v>
      </c>
      <c r="F111" s="8">
        <f t="shared" si="13"/>
        <v>70</v>
      </c>
      <c r="G111" s="8">
        <v>70</v>
      </c>
      <c r="H111" s="8">
        <v>70</v>
      </c>
      <c r="I111" s="8">
        <f t="shared" si="17"/>
        <v>70</v>
      </c>
      <c r="J111" s="8">
        <f t="shared" si="18"/>
        <v>70</v>
      </c>
      <c r="K111" s="8">
        <v>70</v>
      </c>
      <c r="L111" s="8">
        <v>130</v>
      </c>
      <c r="M111" s="8">
        <f t="shared" si="14"/>
        <v>130</v>
      </c>
      <c r="N111" s="8">
        <f t="shared" si="15"/>
        <v>130</v>
      </c>
      <c r="O111" s="8">
        <v>130</v>
      </c>
      <c r="P111" s="391">
        <v>86</v>
      </c>
      <c r="Q111" s="394"/>
      <c r="R111" s="395" t="b">
        <f>IF(OR('Multi-Field'!AA88=Lists!$AC$42,'Multi-Field'!AA88=Lists!$AC$43),IF('Multi-Field'!Z88="x",(IF('Multi-Field'!AC88=Lists!$Q$11,Lists!$R$11,IF('Multi-Field'!AC88=Lists!$Q$12,Lists!$R$12,IF('Multi-Field'!AC88=Lists!$Q$13,Lists!$R$13,IF('Multi-Field'!AC88=Lists!$Q$14,Lists!$R$14))))),IF('Multi-Field'!X88="x",(IF('Multi-Field'!AC88=Lists!$Q$11,Lists!$S$11,IF('Multi-Field'!AC88=Lists!$Q$12,Lists!$S$12,IF('Multi-Field'!AC88=Lists!$Q$13,Lists!$S$13,IF('Multi-Field'!AC88=Lists!$Q$14,Lists!$S$14))))),IF('Multi-Field'!V88="x",(IF('Multi-Field'!AC88=Lists!$Q$11,Lists!$T$11,IF('Multi-Field'!AC88=Lists!$Q$12,Lists!$T$12,IF('Multi-Field'!AC88=Lists!$Q$13,Lists!$T$13,IF('Multi-Field'!AC88=Lists!$Q$14,Lists!$T$14))))),0))))</f>
        <v>0</v>
      </c>
      <c r="S111" s="395" t="str">
        <f t="shared" si="26"/>
        <v/>
      </c>
      <c r="T111" s="395"/>
      <c r="U111" s="396"/>
      <c r="V111" s="383">
        <f>IF(OR('Multi-Field'!AI97=$U$4,'Multi-Field'!AI97=$U$5,'Multi-Field'!AI97=$U$6,'Multi-Field'!AI97=$U$7,'Multi-Field'!AI97=$U$8,'Multi-Field'!AI97=$U$9),(IF('Multi-Field'!AJ97=$V$2,100,IF('Multi-Field'!AJ97=$V$3,65,IF('Multi-Field'!AJ97=$V$4,53,IF('Multi-Field'!AJ97=$V$5,41,IF('Multi-Field'!AJ97=$V$6,23,IF('Multi-Field'!AJ97=$V$7,0,0))))))),0)</f>
        <v>0</v>
      </c>
      <c r="W111" s="383" t="str">
        <f>IF(AND(OR('Multi-Field'!AF97=$S$3,'Multi-Field'!AF97=S99,'Multi-Field'!AF97=$S$7),'Multi-Field'!AN97&lt;18,'Multi-Field'!AN97&gt;0),35,IF('Multi-Field'!AF97=$S$4,55,IF(AND('Multi-Field'!AF97=$S$6,'Multi-Field'!AN97&lt;18),30,IF(AND('Multi-Field'!AN97&gt;17,OR('Multi-Field'!AF97=$S$3,'Multi-Field'!AF97=$S$5,'Multi-Field'!AF97= $S$6,'Multi-Field'!AF97=$S$7)),25,"0"))))</f>
        <v>0</v>
      </c>
      <c r="X111" s="383">
        <f>IF(OR('Multi-Field'!BA97=$U$4,'Multi-Field'!BA97=$U$5,'Multi-Field'!BA97=$U$6,'Multi-Field'!BA97=U101,'Multi-Field'!BA97=$U$8,'Multi-Field'!BA97=$U$9),(IF('Multi-Field'!BB97=$V$2,100,IF('Multi-Field'!BB97=$V$3,65,IF('Multi-Field'!BB97=$V$4,53,IF('Multi-Field'!BB97=$V$5,41,IF('Multi-Field'!BB97=$V$6,23,IF('Multi-Field'!BB97=$V$7,0,0))))))),0)</f>
        <v>0</v>
      </c>
      <c r="Y111" s="383" t="str">
        <f>IF(AND(OR('Multi-Field'!AX97=$S$3,'Multi-Field'!AX97=$S$5,'Multi-Field'!AX97=$S$7),'Multi-Field'!BF97&lt;18),35,IF('Multi-Field'!AX97=$S$4,55,IF(AND('Multi-Field'!AX97=$S$6,'Multi-Field'!BF97&lt;18),30,IF(AND('Multi-Field'!BF97&gt;17,OR('Multi-Field'!AX97=$S$3,'Multi-Field'!AX97=$S$5,'Multi-Field'!AX97=$S$6,'Multi-Field'!AX97=$S$7)),25,"0"))))</f>
        <v>0</v>
      </c>
      <c r="Z111" s="383">
        <v>95</v>
      </c>
      <c r="AI111" s="384">
        <f>'[1]Multi-Field'!B107</f>
        <v>0</v>
      </c>
      <c r="AJ111" s="385" t="e">
        <f>#VALUE!</f>
        <v>#VALUE!</v>
      </c>
      <c r="AK111" s="385" t="e">
        <f>#VALUE!</f>
        <v>#VALUE!</v>
      </c>
      <c r="AL111" s="385" t="e">
        <f>IF(AK111="","",IF('[1]Multi-Field'!AU107=20,10,IF(AK111-30&lt;0,0,AK111-30)))</f>
        <v>#VALUE!</v>
      </c>
      <c r="AM111" s="385" t="e">
        <f>#VALUE!</f>
        <v>#VALUE!</v>
      </c>
      <c r="AN111" s="385" t="e">
        <f t="shared" si="23"/>
        <v>#VALUE!</v>
      </c>
      <c r="AO111" s="385" t="e">
        <f>#VALUE!</f>
        <v>#VALUE!</v>
      </c>
      <c r="AP111" s="385" t="e">
        <f>#VALUE!</f>
        <v>#VALUE!</v>
      </c>
      <c r="AQ111" s="385" t="e">
        <f>#VALUE!</f>
        <v>#VALUE!</v>
      </c>
      <c r="AR111" s="385" t="e">
        <f>#VALUE!</f>
        <v>#VALUE!</v>
      </c>
      <c r="AS111" s="385" t="e">
        <f>IF(AR111="","",IF('[1]Multi-Field'!AU107&gt;9,0,AR111-15))</f>
        <v>#VALUE!</v>
      </c>
      <c r="AT111" s="385" t="e">
        <f>#VALUE!</f>
        <v>#VALUE!</v>
      </c>
      <c r="AU111" s="385" t="e">
        <f>#VALUE!</f>
        <v>#VALUE!</v>
      </c>
      <c r="AV111" s="385" t="e">
        <f>IF(AU111="","",IF('[1]Multi-Field'!AU107=9&gt;9,0,AU111-35))</f>
        <v>#VALUE!</v>
      </c>
      <c r="AW111" s="385" t="e">
        <f>#VALUE!</f>
        <v>#VALUE!</v>
      </c>
      <c r="AX111" s="385" t="e">
        <f t="shared" si="24"/>
        <v>#VALUE!</v>
      </c>
      <c r="AY111" s="385" t="str">
        <f>IF('[1]Multi-Field'!AU107="","",IF('[1]Multi-Field'!AU107&lt;1,100,IF('[1]Multi-Field'!AU107=1,75,IF('[1]Multi-Field'!AU107=2,50,IF('[1]Multi-Field'!AU107=3,25,IF('[1]Multi-Field'!AU107&gt;3,0,""))))))</f>
        <v/>
      </c>
      <c r="AZ111" s="385" t="str">
        <f t="shared" si="25"/>
        <v/>
      </c>
      <c r="BA111" s="385" t="e">
        <f>#VALUE!</f>
        <v>#VALUE!</v>
      </c>
      <c r="BB111" s="385" t="e">
        <f>IF(BA111="","",IF(AND('[1]Multi-Field'!AU107&lt;40,'[1]Multi-Field'!AU107&gt;9),40,IF('[1]Multi-Field'!AU107&gt;39,0,BA111+5)))</f>
        <v>#VALUE!</v>
      </c>
      <c r="BC111" s="386" t="e">
        <f t="shared" si="22"/>
        <v>#VALUE!</v>
      </c>
      <c r="BF111" s="411" t="s">
        <v>1280</v>
      </c>
      <c r="BG111" s="412">
        <v>3</v>
      </c>
      <c r="BH111" s="412">
        <v>5.5</v>
      </c>
      <c r="BI111" s="412">
        <v>5.5</v>
      </c>
      <c r="BJ111" s="409" t="e">
        <f>IF(AND('[1]Single Field'!#REF!=[1]Lists!BF111,'[1]Single Field'!#REF!="Drained"),"x",IF(AND('[1]Single Field'!#REF!=[1]Lists!BF111,'[1]Single Field'!#REF!="Undrained"),O,""))</f>
        <v>#REF!</v>
      </c>
      <c r="BK111" s="409" t="str">
        <f>IF(AND('[1]Multi-Field'!$E$3=[1]Lists!BF111,'[1]Multi-Field'!$F$3="Drained"),BI111,IF(AND('[1]Multi-Field'!$E$3=BF111,'[1]Multi-Field'!$F$3="undrained"),BH111,""))</f>
        <v/>
      </c>
      <c r="BL111" s="409" t="str">
        <f>IF(AND('[1]Multi-Field'!$E$4=BF111,'[1]Multi-Field'!$F$4="Drained"),BI111,IF(AND('[1]Multi-Field'!$E$4=BF111,'[1]Multi-Field'!$F$4="undrained"),BH111,""))</f>
        <v/>
      </c>
      <c r="BM111" s="409" t="str">
        <f>IF(AND('[1]Multi-Field'!$E$5=BF111,'[1]Multi-Field'!$F$5="Drained"),BI111,IF(AND('[1]Multi-Field'!$E$5=BF111,'[1]Multi-Field'!$F$5="undrained"),BH111,""))</f>
        <v/>
      </c>
      <c r="BN111" s="409" t="str">
        <f>IF(AND('[1]Multi-Field'!$E$6=BF111,'[1]Multi-Field'!$F$6="Drained"),BI111,IF(AND('[1]Multi-Field'!$E$6=BF111,'[1]Multi-Field'!$F$6="undrained"),BH111,""))</f>
        <v/>
      </c>
      <c r="BO111" s="409" t="str">
        <f>IF(AND('[1]Multi-Field'!$E$7=BF111,'[1]Multi-Field'!$F$7="Drained"),BI111,IF(AND('[1]Multi-Field'!$E$7=BF111,'[1]Multi-Field'!$F$7="undrained"),BH111,""))</f>
        <v/>
      </c>
      <c r="BP111" s="409" t="str">
        <f>IF(AND('[1]Multi-Field'!$E$8=BF111,'[1]Multi-Field'!$F$8="Drained"),BI111,IF(AND('[1]Multi-Field'!$E$8=BF111,'[1]Multi-Field'!$F$8="undrained"),BH111,""))</f>
        <v/>
      </c>
      <c r="BQ111" s="409" t="str">
        <f>IF(AND('[1]Multi-Field'!$E$9=BF111,'[1]Multi-Field'!$F$9="Drained"),BI111,IF(AND('[1]Multi-Field'!$E$9=BF111,'[1]Multi-Field'!$F$9="undrained"),BH111,""))</f>
        <v/>
      </c>
      <c r="BR111" s="409" t="str">
        <f>IF(AND('[1]Multi-Field'!$E$10=BF111,'[1]Multi-Field'!$F$10="Drained"),BI111,IF(AND('[1]Multi-Field'!$E$10=BF111,'[1]Multi-Field'!$F$10="undrained"),BH111,""))</f>
        <v/>
      </c>
      <c r="BS111" s="409" t="str">
        <f>IF(AND('[1]Multi-Field'!$E$11=BF111,'[1]Multi-Field'!$F$11="Drained"),BI111,IF(AND('[1]Multi-Field'!$E$11=BF111,'[1]Multi-Field'!$F$11="undrained"),BH111,""))</f>
        <v/>
      </c>
      <c r="BT111" s="409" t="str">
        <f>IF(AND('[1]Multi-Field'!$E$12=BF111,'[1]Multi-Field'!$F$12="Drained"),BI111,IF(AND('[1]Multi-Field'!$E$12=BF111,'[1]Multi-Field'!$F$12="undrained"),BH111,""))</f>
        <v/>
      </c>
      <c r="BU111" s="409" t="str">
        <f>IF(AND('[1]Multi-Field'!$E$13=BF111,'[1]Multi-Field'!$F$13="Drained"),BI111,IF(AND('[1]Multi-Field'!$E$3=BF111,'[1]Multi-Field'!$F$13="undrained"),BH111,""))</f>
        <v/>
      </c>
      <c r="BV111" s="409" t="str">
        <f>IF(AND('[1]Multi-Field'!$E$14=BF111,'[1]Multi-Field'!$F$14="Drained"),BI111,IF(AND('[1]Multi-Field'!$E$14=BF111,'[1]Multi-Field'!$F$14="undrained"),BH111,""))</f>
        <v/>
      </c>
      <c r="BW111" s="409" t="str">
        <f>IF(AND('[1]Multi-Field'!$E$15=BF111,'[1]Multi-Field'!$F$15="Drained"),BI111,IF(AND('[1]Multi-Field'!$E$15=BF111,'[1]Multi-Field'!$F$15="undrained"),BH111,""))</f>
        <v/>
      </c>
      <c r="BX111" s="409" t="str">
        <f>IF(AND('[1]Multi-Field'!$E$16=[1]Lists!BF111,'[1]Multi-Field'!$F$16="Drained"),BI111,IF(AND('[1]Multi-Field'!$E$16=[1]Lists!BF111,'[1]Multi-Field'!$F$16="undrained"),BH111,""))</f>
        <v/>
      </c>
      <c r="BY111" s="409" t="str">
        <f>IF(AND('[1]Multi-Field'!$E$17=[1]Lists!BF111,'[1]Multi-Field'!$F$17="Drained"),BI111,IF(AND('[1]Multi-Field'!$E$17=[1]Lists!BF111,'[1]Multi-Field'!$F$17="undrained"),BH111,""))</f>
        <v/>
      </c>
      <c r="BZ111" s="409" t="str">
        <f>IF(AND('[1]Multi-Field'!$E$18=[1]Lists!BF111,'[1]Multi-Field'!$F$18="Drained"),BI111,IF(AND('[1]Multi-Field'!$E$18=[1]Lists!BF111,'[1]Multi-Field'!$F$18="undrained"),BH111,""))</f>
        <v/>
      </c>
      <c r="CA111" s="409" t="str">
        <f>IF(AND('[1]Multi-Field'!$E$19=[1]Lists!BF111,'[1]Multi-Field'!$F$19="Drained"),BI111,IF(AND('[1]Multi-Field'!$E$19=[1]Lists!BF111,'[1]Multi-Field'!$F$19="undrained"),BH111,""))</f>
        <v/>
      </c>
      <c r="CB111" s="409" t="str">
        <f>IF(AND('[1]Multi-Field'!$E$20=[1]Lists!BF111,'[1]Multi-Field'!$F$20="Drained"),BI111,IF(AND('[1]Multi-Field'!$E$20=[1]Lists!BF111,'[1]Multi-Field'!$F$20="undrained"),BH111,""))</f>
        <v/>
      </c>
      <c r="CC111" s="409" t="str">
        <f>IF(AND('[1]Multi-Field'!$E$21=[1]Lists!BF111,'[1]Multi-Field'!$F$21="Drained"),BI111,IF(AND('[1]Multi-Field'!$E$21=[1]Lists!BF111,'[1]Multi-Field'!$F$21="undrained"),BH111,""))</f>
        <v/>
      </c>
      <c r="CD111" s="409" t="str">
        <f>IF(AND('[1]Multi-Field'!$E$22=[1]Lists!BF111,'[1]Multi-Field'!$F$22="Drained"),BI111,IF(AND('[1]Multi-Field'!$E$22=[1]Lists!BF111,'[1]Multi-Field'!$F$22="undrained"),BH111,""))</f>
        <v/>
      </c>
      <c r="CE111" s="409" t="str">
        <f>IF(AND('[1]Multi-Field'!$E$23=[1]Lists!BF111,'[1]Multi-Field'!$F$23="Drained"),BI111,IF(AND('[1]Multi-Field'!$E$23=[1]Lists!BF111,'[1]Multi-Field'!$F$23="undrained"),BH111,""))</f>
        <v/>
      </c>
      <c r="CF111" s="409" t="str">
        <f>IF(AND('[1]Multi-Field'!$E$24=[1]Lists!BF111,'[1]Multi-Field'!$F$24="Drained"),BI111,IF(AND('[1]Multi-Field'!$E$24=[1]Lists!BF111,'[1]Multi-Field'!$F$24="undrained"),BH111,""))</f>
        <v/>
      </c>
      <c r="CG111" s="409" t="str">
        <f>IF(AND('[1]Multi-Field'!$E$25=[1]Lists!BF111,'[1]Multi-Field'!$F$25="Drained"),BI111,IF(AND('[1]Multi-Field'!$E$25=[1]Lists!BF111,'[1]Multi-Field'!$F$25="undrained"),BH111,""))</f>
        <v/>
      </c>
      <c r="CH111" s="409" t="str">
        <f>IF(AND('[1]Multi-Field'!$E$26=[1]Lists!BF111,'[1]Multi-Field'!$F$26="Drained"),BI111,IF(AND('[1]Multi-Field'!$E$26=[1]Lists!BF111,'[1]Multi-Field'!$F$26="undrained"),BH111,""))</f>
        <v/>
      </c>
      <c r="CI111" s="409" t="str">
        <f>IF(AND('[1]Multi-Field'!$E$27=[1]Lists!BF111,'[1]Multi-Field'!$F$27="Drained"),BI111,IF(AND('[1]Multi-Field'!$E$27=[1]Lists!BF111,'[1]Multi-Field'!$F$27="undrained"),BH111,""))</f>
        <v/>
      </c>
      <c r="CJ111" s="409" t="str">
        <f>IF(AND('[1]Multi-Field'!$E$28=[1]Lists!BF111,'[1]Multi-Field'!$F$28="Drained"),BI111,IF(AND('[1]Multi-Field'!$E$28=[1]Lists!BF111,'[1]Multi-Field'!$F$28="undrained"),BH111,""))</f>
        <v/>
      </c>
      <c r="CK111" s="409" t="str">
        <f>IF(AND('[1]Multi-Field'!$E$29=[1]Lists!BF111,'[1]Multi-Field'!$F$29="Drained"),BI111,IF(AND('[1]Multi-Field'!$E$29=[1]Lists!BF111,'[1]Multi-Field'!$F$29="undrained"),BH111,""))</f>
        <v/>
      </c>
      <c r="CL111" s="409" t="str">
        <f>IF(AND('[1]Multi-Field'!$E$30=[1]Lists!BF111,'[1]Multi-Field'!$F$30="Drained"),BI111,IF(AND('[1]Multi-Field'!$E$30=[1]Lists!BF111,'[1]Multi-Field'!$F$30="undrained"),BH111,""))</f>
        <v/>
      </c>
      <c r="CM111" s="409" t="str">
        <f>IF(AND('[1]Multi-Field'!$E$31=[1]Lists!BF111,'[1]Multi-Field'!$F$31="Drained"),BI111,IF(AND('[1]Multi-Field'!$E$31=[1]Lists!BF111,'[1]Multi-Field'!$F$31="undrained"),BH111,""))</f>
        <v/>
      </c>
      <c r="CN111" s="409" t="str">
        <f>IF(AND('[1]Multi-Field'!$E$32=[1]Lists!BF111,'[1]Multi-Field'!$F$32="Drained"),BI111,IF(AND('[1]Multi-Field'!$E$32=[1]Lists!BF111,'[1]Multi-Field'!$F$32="undrained"),BH111,""))</f>
        <v/>
      </c>
      <c r="CO111" s="409" t="str">
        <f>IF(AND('[1]Multi-Field'!$E$33=[1]Lists!BF111,'[1]Multi-Field'!$F$33="Drained"),BI111,IF(AND('[1]Multi-Field'!$E$33=[1]Lists!BF111,'[1]Multi-Field'!$F$33="undrained"),BH111,""))</f>
        <v/>
      </c>
      <c r="CP111" s="409" t="str">
        <f>IF(AND('[1]Multi-Field'!$E$34=[1]Lists!BF111,'[1]Multi-Field'!$F$34="Drained"),BI111,IF(AND('[1]Multi-Field'!$E$34=[1]Lists!BF111,'[1]Multi-Field'!$F$34="undrained"),BH111,""))</f>
        <v/>
      </c>
      <c r="CQ111" s="409" t="str">
        <f>IF(AND('[1]Multi-Field'!$E$35=[1]Lists!BF111,'[1]Multi-Field'!$F$35="Drained"),BI111,IF(AND('[1]Multi-Field'!$E$35=[1]Lists!BF111,'[1]Multi-Field'!$F$35="undrained"),BH111,""))</f>
        <v/>
      </c>
      <c r="CR111" s="409" t="str">
        <f>IF(AND('[1]Multi-Field'!$E$36=[1]Lists!BF111,'[1]Multi-Field'!$F$36="Drained"),BI111,IF(AND('[1]Multi-Field'!$E$36=[1]Lists!BF111,'[1]Multi-Field'!$F$36="undrained"),BH111,""))</f>
        <v/>
      </c>
      <c r="CS111" s="409" t="str">
        <f>IF(AND('[1]Multi-Field'!$E$37=[1]Lists!BF111,'[1]Multi-Field'!$F$37="Drained"),BI111,IF(AND('[1]Multi-Field'!$E$37=[1]Lists!BF111,'[1]Multi-Field'!$F$37="undrained"),BH111,""))</f>
        <v/>
      </c>
      <c r="CT111" s="409" t="str">
        <f>IF(AND('[1]Multi-Field'!$E$38=[1]Lists!BF111,'[1]Multi-Field'!$F$38="Drained"),BI111,IF(AND('[1]Multi-Field'!$E$38=[1]Lists!BF111,'[1]Multi-Field'!$F$38="undrained"),BH111,""))</f>
        <v/>
      </c>
      <c r="CU111" s="409" t="str">
        <f>IF(AND('[1]Multi-Field'!$E$39=[1]Lists!BF111,'[1]Multi-Field'!$F$39="Drained"),BI111,IF(AND('[1]Multi-Field'!$E$39=[1]Lists!BF111,'[1]Multi-Field'!$F$39="undrained"),BH111,""))</f>
        <v/>
      </c>
      <c r="CV111" s="409" t="str">
        <f>IF(AND('[1]Multi-Field'!$E$40=[1]Lists!BF111,'[1]Multi-Field'!$F$40="Drained"),BI111,IF(AND('[1]Multi-Field'!$E$40=[1]Lists!BF111,'[1]Multi-Field'!$F$40="undrained"),BH111,""))</f>
        <v/>
      </c>
      <c r="CW111" s="409" t="str">
        <f>IF(AND('[1]Multi-Field'!$E$41=[1]Lists!BF111,'[1]Multi-Field'!$F$40="Drained"),BI111,IF(AND('[1]Multi-Field'!$E$40=[1]Lists!BF111,'[1]Multi-Field'!$F$40="undrained"),BH111,""))</f>
        <v/>
      </c>
      <c r="CX111" s="409" t="str">
        <f>IF(AND('[1]Multi-Field'!$E$42=[1]Lists!BF111,'[1]Multi-Field'!$F$42="Drained"),BI111,IF(AND('[1]Multi-Field'!$E$42=[1]Lists!BF111,'[1]Multi-Field'!$F$42="undrained"),BH111,""))</f>
        <v/>
      </c>
      <c r="CY111" s="409" t="str">
        <f>IF(AND('[1]Multi-Field'!$E$43=[1]Lists!BF111,'[1]Multi-Field'!$F$43="Drained"),BI111,IF(AND('[1]Multi-Field'!$E$43=[1]Lists!BF111,'[1]Multi-Field'!$F$43="undrained"),BH111,""))</f>
        <v/>
      </c>
      <c r="CZ111" s="409" t="str">
        <f>IF(AND('[1]Multi-Field'!$E$44=[1]Lists!BF111,'[1]Multi-Field'!$F$44="Drained"),BI111,IF(AND('[1]Multi-Field'!$E$44=[1]Lists!BF111,'[1]Multi-Field'!$F$44="undrained"),BH111,""))</f>
        <v/>
      </c>
      <c r="DA111" s="409" t="str">
        <f>IF(AND('[1]Multi-Field'!$E$45=[1]Lists!BF111,'[1]Multi-Field'!$F$45="Drained"),BI111,IF(AND('[1]Multi-Field'!$E$45=[1]Lists!BF111,'[1]Multi-Field'!$F$45="undrained"),BH111,""))</f>
        <v/>
      </c>
      <c r="DB111" s="409" t="str">
        <f>IF(AND('[1]Multi-Field'!$E$46=[1]Lists!BF111,'[1]Multi-Field'!$F$46="Drained"),BI111,IF(AND('[1]Multi-Field'!$E$46=[1]Lists!BF111,'[1]Multi-Field'!$F$46="undrained"),BH111,""))</f>
        <v/>
      </c>
      <c r="DC111" s="409" t="str">
        <f>IF(AND('[1]Multi-Field'!$E$47=[1]Lists!BF111,'[1]Multi-Field'!$F$47="Drained"),BI111,IF(AND('[1]Multi-Field'!$E$47=[1]Lists!BF111,'[1]Multi-Field'!$F$47="undrained"),BH111,""))</f>
        <v/>
      </c>
      <c r="DD111" s="409" t="str">
        <f>IF(AND('[1]Multi-Field'!$E$48=[1]Lists!BF111,'[1]Multi-Field'!$F$48="Drained"),BI111,IF(AND('[1]Multi-Field'!$E$48=[1]Lists!BF111,'[1]Multi-Field'!$F$48="undrained"),BH111,""))</f>
        <v/>
      </c>
      <c r="DE111" s="409" t="str">
        <f>IF(AND('[1]Multi-Field'!$E$49=[1]Lists!BF111,'[1]Multi-Field'!$F$49="Drained"),BI111,IF(AND('[1]Multi-Field'!$E$49=[1]Lists!BF111,'[1]Multi-Field'!$F$9="undrained"),BH111,""))</f>
        <v/>
      </c>
      <c r="DF111" s="409" t="str">
        <f>IF(AND('[1]Multi-Field'!$E$50=[1]Lists!BF111,'[1]Multi-Field'!$F$50="Drained"),BI111,IF(AND('[1]Multi-Field'!$E$50=[1]Lists!BF111,'[1]Multi-Field'!$F$50="undrained"),BH111,""))</f>
        <v/>
      </c>
      <c r="DG111" s="409" t="str">
        <f>IF(AND('[1]Multi-Field'!$E$51=[1]Lists!BF111,'[1]Multi-Field'!$F$51="Drained"),BI111,IF(AND('[1]Multi-Field'!$E$51=[1]Lists!BF111,'[1]Multi-Field'!$F$51="undrained"),BH111,""))</f>
        <v/>
      </c>
      <c r="DH111" s="409" t="str">
        <f>IF(AND('[1]Multi-Field'!$E$52=[1]Lists!BF111,'[1]Multi-Field'!$F$52="Drained"),BI111,IF(AND('[1]Multi-Field'!$E$52=[1]Lists!BF111,'[1]Multi-Field'!$F$52="undrained"),BH111,""))</f>
        <v/>
      </c>
      <c r="DI111" s="409" t="str">
        <f>IF(AND('[1]Multi-Field'!$E$53=[1]Lists!BF111,'[1]Multi-Field'!$F$53="Drained"),BI111,IF(AND('[1]Multi-Field'!$E$53=[1]Lists!BF111,'[1]Multi-Field'!$F$53="undrained"),BH111,""))</f>
        <v/>
      </c>
      <c r="DJ111" s="409" t="str">
        <f>IF(AND('[1]Multi-Field'!$E$54=[1]Lists!BF111,'[1]Multi-Field'!$F$54="Drained"),BI111,IF(AND('[1]Multi-Field'!$E$54=[1]Lists!BF111,'[1]Multi-Field'!$F$54="undrained"),BH111,""))</f>
        <v/>
      </c>
      <c r="DK111" s="409" t="str">
        <f>IF(AND('[1]Multi-Field'!$E$55=[1]Lists!BF111,'[1]Multi-Field'!$F$55="Drained"),BI111,IF(AND('[1]Multi-Field'!$E$55=[1]Lists!BF111,'[1]Multi-Field'!$F$55="undrained"),BH111,""))</f>
        <v/>
      </c>
      <c r="DL111" s="409" t="str">
        <f>IF(AND('[1]Multi-Field'!$E$56=[1]Lists!BF111,'[1]Multi-Field'!$F$56="Drained"),BI111,IF(AND('[1]Multi-Field'!$E$56=[1]Lists!BF111,'[1]Multi-Field'!$F$56="undrained"),BH111,""))</f>
        <v/>
      </c>
      <c r="DM111" s="409" t="str">
        <f>IF(AND('[1]Multi-Field'!$E$57=[1]Lists!BF111,'[1]Multi-Field'!$F$57="Drained"),BI111,IF(AND('[1]Multi-Field'!$E$57=[1]Lists!BF111,'[1]Multi-Field'!$F$57="undrained"),BH111,""))</f>
        <v/>
      </c>
      <c r="DN111" s="409" t="str">
        <f>IF(AND('[1]Multi-Field'!$E$58=[1]Lists!BF111,'[1]Multi-Field'!$F$58="Drained"),BI111,IF(AND('[1]Multi-Field'!$E$58=[1]Lists!BF111,'[1]Multi-Field'!$F$58="undrained"),BH111,""))</f>
        <v/>
      </c>
      <c r="DO111" s="409" t="str">
        <f>IF(AND('[1]Multi-Field'!$E$59=[1]Lists!BF111,'[1]Multi-Field'!$F$59="Drained"),BI111,IF(AND('[1]Multi-Field'!$E$59=[1]Lists!BF111,'[1]Multi-Field'!$F$59="undrained"),BH111,""))</f>
        <v/>
      </c>
      <c r="DP111" s="409" t="str">
        <f>IF(AND('[1]Multi-Field'!$E$60=[1]Lists!BF111,'[1]Multi-Field'!$F$60="Drained"),BI111,IF(AND('[1]Multi-Field'!$E$60=[1]Lists!BF111,'[1]Multi-Field'!$F$60="undrained"),BH111,""))</f>
        <v/>
      </c>
      <c r="DQ111" s="409" t="str">
        <f>IF(AND('[1]Multi-Field'!$E$61=[1]Lists!BF111,'[1]Multi-Field'!$F$61="Drained"),BI111,IF(AND('[1]Multi-Field'!$E$61=[1]Lists!BF111,'[1]Multi-Field'!$F$61="undrained"),BH111,""))</f>
        <v/>
      </c>
      <c r="DR111" s="409" t="str">
        <f>IF(AND('[1]Multi-Field'!$E$62=[1]Lists!BF111,'[1]Multi-Field'!$F$62="Drained"),BI111,IF(AND('[1]Multi-Field'!$E$62=[1]Lists!BF111,'[1]Multi-Field'!$F$62="undrained"),BH111,""))</f>
        <v/>
      </c>
      <c r="DS111" s="409" t="str">
        <f>IF(AND('[1]Multi-Field'!$E$63=[1]Lists!BF111,'[1]Multi-Field'!$F$63="Drained"),BI111,IF(AND('[1]Multi-Field'!$E$63=[1]Lists!BF111,'[1]Multi-Field'!$F$63="undrained"),BH111,""))</f>
        <v/>
      </c>
      <c r="DT111" s="409" t="str">
        <f>IF(AND('[1]Multi-Field'!$E$64=[1]Lists!BF111,'[1]Multi-Field'!$F$64="Drained"),BI111,IF(AND('[1]Multi-Field'!$E$64=[1]Lists!BF111,'[1]Multi-Field'!$F$64="undrained"),BH111,""))</f>
        <v/>
      </c>
      <c r="DU111" s="409" t="str">
        <f>IF(AND('[1]Multi-Field'!$E$65=[1]Lists!BF111,'[1]Multi-Field'!$F$65="Drained"),BI111,IF(AND('[1]Multi-Field'!$E$65=[1]Lists!BF111,'[1]Multi-Field'!$F$65="undrained"),BH111,""))</f>
        <v/>
      </c>
      <c r="DV111" s="409" t="str">
        <f>IF(AND('[1]Multi-Field'!$E$66=[1]Lists!BF111,'[1]Multi-Field'!$F$66="Drained"),BI111,IF(AND('[1]Multi-Field'!$E$66=[1]Lists!BF111,'[1]Multi-Field'!$F$66="undrained"),BH111,""))</f>
        <v/>
      </c>
      <c r="DW111" s="409" t="str">
        <f>IF(AND('[1]Multi-Field'!$E$67=[1]Lists!BF111,'[1]Multi-Field'!$F$67="Drained"),BI111,IF(AND('[1]Multi-Field'!$E$67=[1]Lists!BF111,'[1]Multi-Field'!$F$67="undrained"),BH111,""))</f>
        <v/>
      </c>
      <c r="DX111" s="409" t="str">
        <f>IF(AND('[1]Multi-Field'!$E$68=[1]Lists!BF111,'[1]Multi-Field'!$F$68="Drained"),BI111,IF(AND('[1]Multi-Field'!$E$68=[1]Lists!BF111,'[1]Multi-Field'!$F$68="undrained"),BH111,""))</f>
        <v/>
      </c>
      <c r="DY111" s="409" t="str">
        <f>IF(AND('[1]Multi-Field'!$E$69=[1]Lists!BF111,'[1]Multi-Field'!$F$69="Drained"),BI111,IF(AND('[1]Multi-Field'!$E$69=[1]Lists!BF111,'[1]Multi-Field'!$F$69="undrained"),BH111,""))</f>
        <v/>
      </c>
      <c r="DZ111" s="409" t="str">
        <f>IF(AND('[1]Multi-Field'!$E$70=[1]Lists!BF111,'[1]Multi-Field'!$F$70="Drained"),BI111,IF(AND('[1]Multi-Field'!$E$70=[1]Lists!BF111,'[1]Multi-Field'!$F$70="undrained"),BH111,""))</f>
        <v/>
      </c>
      <c r="EA111" s="409" t="str">
        <f>IF(AND('[1]Multi-Field'!$E$71=[1]Lists!BF111,'[1]Multi-Field'!$F$71="Drained"),BI111,IF(AND('[1]Multi-Field'!$E$71=[1]Lists!BF111,'[1]Multi-Field'!$F$71="undrained"),BH111,""))</f>
        <v/>
      </c>
      <c r="EB111" s="409" t="str">
        <f>IF(AND('[1]Multi-Field'!$E$72=[1]Lists!BF111,'[1]Multi-Field'!$F$72="Drained"),BI111,IF(AND('[1]Multi-Field'!$E$72=[1]Lists!BF111,'[1]Multi-Field'!$F$72="undrained"),BH111,""))</f>
        <v/>
      </c>
      <c r="EC111" s="409" t="str">
        <f>IF(AND('[1]Multi-Field'!$E$73=[1]Lists!BF111,'[1]Multi-Field'!$F$73="Drained"),BI111,IF(AND('[1]Multi-Field'!$E$73=[1]Lists!BF111,'[1]Multi-Field'!$F$73="undrained"),BH111,""))</f>
        <v/>
      </c>
      <c r="ED111" s="409" t="str">
        <f>IF(AND('[1]Multi-Field'!$E$74=[1]Lists!BF111,'[1]Multi-Field'!$F$74="Drained"),BI111,IF(AND('[1]Multi-Field'!$E$74=[1]Lists!BF111,'[1]Multi-Field'!$F$74="undrained"),BH111,""))</f>
        <v/>
      </c>
      <c r="EE111" s="409" t="str">
        <f>IF(AND('[1]Multi-Field'!$E$75=[1]Lists!BF111,'[1]Multi-Field'!$F$75="Drained"),BI111,IF(AND('[1]Multi-Field'!$E$75=[1]Lists!BF111,'[1]Multi-Field'!$F$75="undrained"),BH111,""))</f>
        <v/>
      </c>
      <c r="EF111" s="409" t="str">
        <f>IF(AND('[1]Multi-Field'!$E$76=[1]Lists!BF111,'[1]Multi-Field'!$F$76="Drained"),BI111,IF(AND('[1]Multi-Field'!$E$76=[1]Lists!BF111,'[1]Multi-Field'!$F$6="undrained"),BH111,""))</f>
        <v/>
      </c>
      <c r="EG111" s="409" t="str">
        <f>IF(AND('[1]Multi-Field'!$E$77=[1]Lists!BF111,'[1]Multi-Field'!$F$77="Drained"),BI111,IF(AND('[1]Multi-Field'!$E$77=[1]Lists!BF111,'[1]Multi-Field'!$F$77="undrained"),BH111,""))</f>
        <v/>
      </c>
      <c r="EH111" s="409" t="str">
        <f>IF(AND('[1]Multi-Field'!$E$78=[1]Lists!BF111,'[1]Multi-Field'!$F$78="Drained"),BI111,IF(AND('[1]Multi-Field'!$E$78=[1]Lists!BF111,'[1]Multi-Field'!$F$78="undrained"),BH111,""))</f>
        <v/>
      </c>
      <c r="EI111" s="409" t="str">
        <f>IF(AND('[1]Multi-Field'!$E$79=[1]Lists!BF111,'[1]Multi-Field'!$F$79="Drained"),BI111,IF(AND('[1]Multi-Field'!$E$79=[1]Lists!BF111,'[1]Multi-Field'!$F$79="undrained"),BH111,""))</f>
        <v/>
      </c>
      <c r="EJ111" s="409" t="str">
        <f>IF(AND('[1]Multi-Field'!$E$80=[1]Lists!BF111,'[1]Multi-Field'!$F$80="Drained"),BI111,IF(AND('[1]Multi-Field'!$E$80=[1]Lists!BF111,'[1]Multi-Field'!$F$80="undrained"),BH111,""))</f>
        <v/>
      </c>
      <c r="EK111" s="409" t="str">
        <f>IF(AND('[1]Multi-Field'!$E$81=[1]Lists!BF111,'[1]Multi-Field'!$F$81="Drained"),BI111,IF(AND('[1]Multi-Field'!$E$81=[1]Lists!BF111,'[1]Multi-Field'!$F$81="undrained"),BH111,""))</f>
        <v/>
      </c>
      <c r="EL111" s="409" t="str">
        <f>IF(AND('[1]Multi-Field'!$E$82=[1]Lists!BF111,'[1]Multi-Field'!$F$82="Drained"),BI111,IF(AND('[1]Multi-Field'!$E$82=[1]Lists!BF111,'[1]Multi-Field'!$F$82="undrained"),BH111,""))</f>
        <v/>
      </c>
      <c r="EM111" s="409" t="str">
        <f>IF(AND('[1]Multi-Field'!$E$83=[1]Lists!BF111,'[1]Multi-Field'!$F$83="Drained"),BI111,IF(AND('[1]Multi-Field'!$E$83=[1]Lists!BF111,'[1]Multi-Field'!$F$83="undrained"),BH111,""))</f>
        <v/>
      </c>
      <c r="EN111" s="409" t="str">
        <f>IF(AND('[1]Multi-Field'!$E$84=[1]Lists!BF111,'[1]Multi-Field'!$F$84="Drained"),BI111,IF(AND('[1]Multi-Field'!$E$84=[1]Lists!BF111,'[1]Multi-Field'!$F$84="undrained"),BH111,""))</f>
        <v/>
      </c>
      <c r="EO111" s="409" t="str">
        <f>IF(AND('[1]Multi-Field'!$E$85=[1]Lists!BF111,'[1]Multi-Field'!$F$85="Drained"),BI111,IF(AND('[1]Multi-Field'!$E$85=[1]Lists!BF111,'[1]Multi-Field'!$F$85="undrained"),BH111,""))</f>
        <v/>
      </c>
      <c r="EP111" s="409" t="str">
        <f>IF(AND('[1]Multi-Field'!$E$86=[1]Lists!BF111,'[1]Multi-Field'!$F$86="Drained"),BI111,IF(AND('[1]Multi-Field'!$E$86=[1]Lists!BF111,'[1]Multi-Field'!$F$86="undrained"),BH111,""))</f>
        <v/>
      </c>
      <c r="EQ111" s="409" t="str">
        <f>IF(AND('[1]Multi-Field'!$E$87=[1]Lists!BF111,'[1]Multi-Field'!$F$87="Drained"),BI111,IF(AND('[1]Multi-Field'!$E$87=[1]Lists!BF111,'[1]Multi-Field'!$F$87="undrained"),BH111,""))</f>
        <v/>
      </c>
      <c r="ER111" s="409" t="str">
        <f>IF(AND('[1]Multi-Field'!$E$88=[1]Lists!BF111,'[1]Multi-Field'!$F$88="Drained"),BI111,IF(AND('[1]Multi-Field'!$E$88=[1]Lists!BF111,'[1]Multi-Field'!$F$88="undrained"),BH111,""))</f>
        <v/>
      </c>
      <c r="ES111" s="409" t="str">
        <f>IF(AND('[1]Multi-Field'!$E$89=[1]Lists!BF111,'[1]Multi-Field'!$F$89="Drained"),BI111,IF(AND('[1]Multi-Field'!$E$89=[1]Lists!BF111,'[1]Multi-Field'!$F$89="undrained"),BH111,""))</f>
        <v/>
      </c>
      <c r="ET111" s="409" t="str">
        <f>IF(AND('[1]Multi-Field'!$E$90=[1]Lists!BF111,'[1]Multi-Field'!$F$90="Drained"),BI111,IF(AND('[1]Multi-Field'!$E$90=[1]Lists!BF111,'[1]Multi-Field'!$F$90="undrained"),BH111,""))</f>
        <v/>
      </c>
      <c r="EU111" s="409" t="str">
        <f>IF(AND('[1]Multi-Field'!$E$91=[1]Lists!BF111,'[1]Multi-Field'!$F$91="Drained"),BI111,IF(AND('[1]Multi-Field'!$E$91=[1]Lists!BF111,'[1]Multi-Field'!$F$91="undrained"),BH111,""))</f>
        <v/>
      </c>
      <c r="EV111" s="409" t="str">
        <f>IF(AND('[1]Multi-Field'!$E$92=[1]Lists!BF111,'[1]Multi-Field'!$F$92="Drained"),BI111,IF(AND('[1]Multi-Field'!$E$92=[1]Lists!BF111,'[1]Multi-Field'!$F$92="undrained"),BH111,""))</f>
        <v/>
      </c>
      <c r="EW111" s="409" t="str">
        <f>IF(AND('[1]Multi-Field'!$E$93=[1]Lists!BF111,'[1]Multi-Field'!$F$93="Drained"),BI111,IF(AND('[1]Multi-Field'!$E$93=[1]Lists!BF111,'[1]Multi-Field'!$F$93="undrained"),BH111,""))</f>
        <v/>
      </c>
      <c r="EX111" s="409" t="str">
        <f>IF(AND('[1]Multi-Field'!$E$94=[1]Lists!BF111,'[1]Multi-Field'!$F$94="Drained"),BI111,IF(AND('[1]Multi-Field'!$E$94=[1]Lists!BF111,'[1]Multi-Field'!$F$94="undrained"),BH111,""))</f>
        <v/>
      </c>
      <c r="EY111" s="409" t="str">
        <f>IF(AND('[1]Multi-Field'!$E$95=[1]Lists!BF111,'[1]Multi-Field'!$F$95="Drained"),BI111,IF(AND('[1]Multi-Field'!$E$95=[1]Lists!BF111,'[1]Multi-Field'!$F$95="undrained"),BH111,""))</f>
        <v/>
      </c>
      <c r="EZ111" s="409" t="str">
        <f>IF(AND('[1]Multi-Field'!$E$96=[1]Lists!BF111,'[1]Multi-Field'!$F$96="Drained"),BI111,IF(AND('[1]Multi-Field'!$E$96=[1]Lists!BF111,'[1]Multi-Field'!$F$96="undrained"),BH111,""))</f>
        <v/>
      </c>
      <c r="FA111" s="409" t="str">
        <f>IF(AND('[1]Multi-Field'!$E$97=[1]Lists!BF111,'[1]Multi-Field'!$F$97="Drained"),BI111,IF(AND('[1]Multi-Field'!$E$97=[1]Lists!BF111,'[1]Multi-Field'!$F$97="undrained"),BH111,""))</f>
        <v/>
      </c>
      <c r="FB111" s="409" t="str">
        <f>IF(AND('[1]Multi-Field'!$E$98=[1]Lists!BF111,'[1]Multi-Field'!$F$98="Drained"),BI111,IF(AND('[1]Multi-Field'!$E$98=[1]Lists!BF111,'[1]Multi-Field'!$F$98="undrained"),BH111,""))</f>
        <v/>
      </c>
      <c r="FC111" s="409" t="str">
        <f>IF(AND('[1]Multi-Field'!$E$99=[1]Lists!BF111,'[1]Multi-Field'!$F$99="Drained"),BI111,IF(AND('[1]Multi-Field'!$E$99=[1]Lists!BF111,'[1]Multi-Field'!$F$99="undrained"),BH111,""))</f>
        <v/>
      </c>
      <c r="FD111" s="409" t="str">
        <f>IF(AND('[1]Multi-Field'!$E$100=[1]Lists!BF111,'[1]Multi-Field'!$F$100="Drained"),BI111,IF(AND('[1]Multi-Field'!$E$100=[1]Lists!BF111,'[1]Multi-Field'!$F$100="undrained"),BH111,""))</f>
        <v/>
      </c>
      <c r="FE111" s="409" t="str">
        <f>IF(AND('[1]Multi-Field'!$E$101=[1]Lists!BF111,'[1]Multi-Field'!$F$101="Drained"),BI111,IF(AND('[1]Multi-Field'!$E$101=[1]Lists!BF111,'[1]Multi-Field'!$F$101="undrained"),BH111,""))</f>
        <v/>
      </c>
      <c r="FF111" s="409" t="str">
        <f>IF(AND('[1]Multi-Field'!$E$102=[1]Lists!BF111,'[1]Multi-Field'!$F$102="Drained"),BI111,IF(AND('[1]Multi-Field'!$E$102=[1]Lists!BF111,'[1]Multi-Field'!$F$102="undrained"),BH111,""))</f>
        <v/>
      </c>
      <c r="FG111" s="409" t="str">
        <f>IF(AND('[1]Multi-Field'!$E$103=[1]Lists!BF111,'[1]Multi-Field'!$F$103="Drained"),BI111,IF(AND('[1]Multi-Field'!$E$103=[1]Lists!BF111,'[1]Multi-Field'!$F$103="undrained"),BH111,""))</f>
        <v/>
      </c>
      <c r="FH111" s="409" t="str">
        <f>IF(AND('[1]Multi-Field'!$E$104=[1]Lists!BF111,'[1]Multi-Field'!$F$104="Drained"),BI111,IF(AND('[1]Multi-Field'!$E$104=[1]Lists!BF111,'[1]Multi-Field'!$F$104="undrained"),BH111,""))</f>
        <v/>
      </c>
      <c r="FI111" s="409" t="str">
        <f>IF(AND('[1]Multi-Field'!$E$105=[1]Lists!BF111,'[1]Multi-Field'!$F$105="Drained"),BI111,IF(AND('[1]Multi-Field'!$E$105=[1]Lists!BF111,'[1]Multi-Field'!$F$105="undrained"),BH111,""))</f>
        <v/>
      </c>
      <c r="FJ111" s="409" t="str">
        <f>IF(AND('[1]Multi-Field'!$E$106=[1]Lists!BF111,'[1]Multi-Field'!$F$106="Drained"),BI111,IF(AND('[1]Multi-Field'!$E$106=[1]Lists!BF111,'[1]Multi-Field'!$F$106="undrained"),BH111,""))</f>
        <v/>
      </c>
      <c r="FK111" s="409" t="str">
        <f>IF(AND('[1]Multi-Field'!$E$107=[1]Lists!BF111,'[1]Multi-Field'!$F$107="Drained"),BI111,IF(AND('[1]Multi-Field'!$E$107=[1]Lists!BF111,'[1]Multi-Field'!$F$107="undrained"),BH111,""))</f>
        <v/>
      </c>
      <c r="FL111" s="409" t="str">
        <f>IF(AND('[1]Multi-Field'!$E$108=[1]Lists!BF111,'[1]Multi-Field'!$F$108="Drained"),BI111,IF(AND('[1]Multi-Field'!$E$108=[1]Lists!BF111,'[1]Multi-Field'!$F$108="undrained"),BH111,""))</f>
        <v/>
      </c>
      <c r="FM111" s="409" t="str">
        <f>IF(AND('[1]Multi-Field'!$E$109=[1]Lists!BF111,'[1]Multi-Field'!$F$109="Drained"),BI111,IF(AND('[1]Multi-Field'!$E$109=[1]Lists!BF111,'[1]Multi-Field'!$F$109="undrained"),BH111,""))</f>
        <v/>
      </c>
      <c r="FN111" s="409" t="str">
        <f>IF(AND('[1]Multi-Field'!$E$110=[1]Lists!BF111,'[1]Multi-Field'!$F$110="Drained"),BI111,IF(AND('[1]Multi-Field'!$E$110=[1]Lists!BF111,'[1]Multi-Field'!$F$110="undrained"),BH111,""))</f>
        <v/>
      </c>
      <c r="FO111" s="409" t="str">
        <f>IF(AND('[1]Multi-Field'!$E$111=[1]Lists!BF111,'[1]Multi-Field'!$F$111="Drained"),BI111,IF(AND('[1]Multi-Field'!$E$111=[1]Lists!BF111,'[1]Multi-Field'!$F$111="undrained"),BH111,""))</f>
        <v/>
      </c>
      <c r="FP111" s="409">
        <f>IF(AND('[1]Multi-Field'!$E$112=[1]Lists!BF111,'[1]Multi-Field'!$F$112="Drained"),BI111,IF(AND('[1]Multi-Field'!$E$112=[1]Lists!BF111,'[1]Multi-Field'!$F$112="undrained"),BH111,""))</f>
        <v>5.5</v>
      </c>
      <c r="FQ111" s="409" t="str">
        <f>IF(AND('[1]Multi-Field'!$E$113=[1]Lists!BF111,'[1]Multi-Field'!$F$113="Drained"),BI111,IF(AND('[1]Multi-Field'!$E$113=[1]Lists!BF111,'[1]Multi-Field'!$F$113="undrained"),BH111,""))</f>
        <v/>
      </c>
      <c r="FR111" s="409" t="str">
        <f>IF(AND('[1]Multi-Field'!$E$114=[1]Lists!BF111,'[1]Multi-Field'!$F$114="Drained"),BI111,IF(AND('[1]Multi-Field'!$E$114=[1]Lists!BF111,'[1]Multi-Field'!$F$114="undrained"),BH111,""))</f>
        <v/>
      </c>
      <c r="FS111" s="409" t="str">
        <f>IF(AND('[1]Multi-Field'!$E$115=[1]Lists!BF111,'[1]Multi-Field'!$F$115="Drained"),BI111,IF(AND('[1]Multi-Field'!$E$115=[1]Lists!BF111,'[1]Multi-Field'!$F$115="undrained"),BH111,""))</f>
        <v/>
      </c>
      <c r="FT111" s="409" t="str">
        <f>IF(AND('[1]Multi-Field'!$E$116=[1]Lists!BF111,'[1]Multi-Field'!$F$116="Drained"),BI111,IF(AND('[1]Multi-Field'!$E$116=[1]Lists!BF111,'[1]Multi-Field'!$F$116="undrained"),BH111,""))</f>
        <v/>
      </c>
      <c r="FU111" s="409" t="str">
        <f>IF(AND('[1]Multi-Field'!$E$117=[1]Lists!BF111,'[1]Multi-Field'!$F$117="Drained"),BI111,IF(AND('[1]Multi-Field'!$E$117=[1]Lists!BF111,'[1]Multi-Field'!$F$117="undrained"),BH111,""))</f>
        <v/>
      </c>
      <c r="FV111" s="409" t="str">
        <f>IF(AND('[1]Multi-Field'!$E$118=[1]Lists!BF111,'[1]Multi-Field'!$F$118="Drained"),BI111,IF(AND('[1]Multi-Field'!$E$118=[1]Lists!BF111,'[1]Multi-Field'!$F$118="undrained"),BH111,""))</f>
        <v/>
      </c>
      <c r="FW111" s="409" t="str">
        <f>IF(AND('[1]Multi-Field'!$E$119=[1]Lists!BF111,'[1]Multi-Field'!$F$119="Drained"),BI111,IF(AND('[1]Multi-Field'!$E$119=[1]Lists!BF111,'[1]Multi-Field'!$F$119="undrained"),BH111,""))</f>
        <v/>
      </c>
      <c r="FX111" s="409" t="str">
        <f>IF(AND('[1]Multi-Field'!$E$120=[1]Lists!BF111,'[1]Multi-Field'!$F$120="Drained"),BI111,IF(AND('[1]Multi-Field'!$E$120=[1]Lists!BF111,'[1]Multi-Field'!$F$120="undrained"),BH111,""))</f>
        <v/>
      </c>
      <c r="GC111" s="4">
        <f>'[1]Multi-Field'!B109</f>
        <v>0</v>
      </c>
      <c r="GD111" s="73" t="str">
        <f>IF(OR('[1]Multi-Field'!Q109=$FZ$43,'[1]Multi-Field'!Q109=$FZ$44),'[1]Multi-Field'!BS109,"")</f>
        <v/>
      </c>
      <c r="GE111" s="4" t="str">
        <f>IF(AND(OR('[1]Multi-Field'!Q109=$FZ$86,'[1]Multi-Field'!Q109=$FZ$94,'[1]Multi-Field'!Q109=$FZ$87,'[1]Multi-Field'!Q109=[1]Lists!$FZ$93,'[1]Multi-Field'!Q109=$FZ$59),'[1]Multi-Field'!BS109&gt;50),'[1]Multi-Field'!BS109*0.8,IF(AND(OR('[1]Multi-Field'!Q109=$FZ$86,'[1]Multi-Field'!Q109=$FZ$94,'[1]Multi-Field'!Q109=$FZ$87,'[1]Multi-Field'!Q109=[1]Lists!$FZ$93,'[1]Multi-Field'!Q109=[1]Lists!$FZ$59),'[1]Multi-Field'!BS109&lt;50),'[1]Multi-Field'!BS109,""))</f>
        <v/>
      </c>
      <c r="GF111" s="4" t="str">
        <f>IF(OR('[1]Multi-Field'!Q109=[1]Lists!$FZ$7,'[1]Multi-Field'!Q109=[1]Lists!$FZ$5,'[1]Multi-Field'!Q109=[1]Lists!$FZ$24,'[1]Multi-Field'!Q109=[1]Lists!$FZ$10,'[1]Multi-Field'!Q109=[1]Lists!$FZ$8, '[1]Multi-Field'!Q109=[1]Lists!$FZ$25, '[1]Multi-Field'!Q109=[1]Lists!$FZ$23, '[1]Multi-Field'!Q109= [1]Lists!$FZ$47, '[1]Multi-Field'!Q109=[1]Lists!$FZ$49, '[1]Multi-Field'!Q109=[1]Lists!$FZ$48,'[1]Multi-Field'!Q109=[1]Lists!$FZ$3, '[1]Multi-Field'!Q109=[1]Lists!$FZ$14,'[1]Multi-Field'!Q109=[1]Lists!$FZ$36, '[1]Multi-Field'!Q109=[1]Lists!$FZ$41,'[1]Multi-Field'!Q109=[1]Lists!$FZ$42),0,"")</f>
        <v/>
      </c>
      <c r="GG111" s="4" t="str">
        <f>IF(OR('[1]Multi-Field'!Q109=[1]Lists!$FZ$6,'[1]Multi-Field'!Q109=[1]Lists!$FZ$4, '[1]Multi-Field'!Q138=[1]Lists!$FZ$11, '[1]Multi-Field'!Q109=[1]Lists!$FZ$1),100*IF('[1]Multi-Field'!U109=onepercent,0.75,IF('[1]Multi-Field'!U109=onetotwentyfivepercent,0.4,IF(OR('[1]Multi-Field'!U109=twentysixtofiftypercent,'[1]Multi-Field'!U109=greaterthanfiftypercent),0,""))),"")</f>
        <v/>
      </c>
      <c r="GH111" s="4" t="str">
        <f>IF(OR('[1]Multi-Field'!Q109=[1]Lists!$FZ$53,'[1]Multi-Field'!Q109=[1]Lists!$FZ$55), 50,IF('[1]Multi-Field'!Q109=[1]Lists!$FZ$54,225,IF('[1]Multi-Field'!Q109=[1]Lists!$FZ$56,75,"")))</f>
        <v/>
      </c>
      <c r="GI111" s="4" t="e">
        <f>#VALUE!</f>
        <v>#VALUE!</v>
      </c>
      <c r="GJ111" s="4" t="e">
        <f>#VALUE!</f>
        <v>#VALUE!</v>
      </c>
      <c r="GK111" s="4" t="str">
        <f>IF('[1]Multi-Field'!Q109=[1]Lists!$FZ$95,'[1]Multi-Field'!BS109*0.66,"")</f>
        <v/>
      </c>
      <c r="GM111" s="4" t="str">
        <f>IF(OR('[1]Multi-Field'!Q109=[1]Lists!$FZ$26,'[1]Multi-Field'!Q109=[1]Lists!$FZ$84),20,"")</f>
        <v/>
      </c>
      <c r="GN111" s="4" t="str">
        <f>IF(OR('[1]Multi-Field'!Q109=[1]Lists!$FZ$88,'[1]Multi-Field'!Q109=[1]Lists!$FZ$57),0,"")</f>
        <v/>
      </c>
      <c r="GO111" s="4" t="str">
        <f>IF(OR('[1]Multi-Field'!Q109=[1]Lists!$FZ$69,'[1]Multi-Field'!Q109=[1]Lists!$FZ$71,'[1]Multi-Field'!Q109=[1]Lists!$FZ$105),50,"")</f>
        <v/>
      </c>
      <c r="GP111" s="4" t="str">
        <f>IF(OR('[1]Multi-Field'!Q109=[1]Lists!$FZ$75,'[1]Multi-Field'!Q109=[1]Lists!$FZ$70),75,"")</f>
        <v/>
      </c>
      <c r="GQ111" s="4">
        <f>IF('[1]Multi-Field'!Q109=[1]Lists!$FZ$72,150,"")</f>
        <v>150</v>
      </c>
      <c r="GR111" s="4" t="str">
        <f>IF(OR('[1]Multi-Field'!Q109=[1]Lists!$FZ$74,'[1]Multi-Field'!Q109=[1]Lists!$FZ$73),40,"")</f>
        <v/>
      </c>
      <c r="GS111" s="4" t="str">
        <f>IF('[1]Multi-Field'!Q109=[1]Lists!$FZ$99,80,"")</f>
        <v/>
      </c>
      <c r="GT111" s="4" t="str">
        <f>IF('[1]Multi-Field'!Q109=[1]Lists!$FZ$106,70,"")</f>
        <v/>
      </c>
      <c r="GU111" s="4" t="e">
        <f t="shared" si="16"/>
        <v>#VALUE!</v>
      </c>
    </row>
    <row r="112" spans="1:203" ht="13.5" customHeight="1">
      <c r="A112" s="7" t="s">
        <v>199</v>
      </c>
      <c r="B112" s="7"/>
      <c r="C112" s="7"/>
      <c r="D112" s="8">
        <v>75</v>
      </c>
      <c r="E112" s="8">
        <f t="shared" si="12"/>
        <v>75</v>
      </c>
      <c r="F112" s="8">
        <f t="shared" si="13"/>
        <v>75</v>
      </c>
      <c r="G112" s="8">
        <v>75</v>
      </c>
      <c r="H112" s="8">
        <v>75</v>
      </c>
      <c r="I112" s="8">
        <f t="shared" si="17"/>
        <v>75</v>
      </c>
      <c r="J112" s="8">
        <f t="shared" si="18"/>
        <v>75</v>
      </c>
      <c r="K112" s="8">
        <v>75</v>
      </c>
      <c r="L112" s="8">
        <v>125</v>
      </c>
      <c r="M112" s="8">
        <f t="shared" si="14"/>
        <v>125</v>
      </c>
      <c r="N112" s="8">
        <f t="shared" si="15"/>
        <v>125</v>
      </c>
      <c r="O112" s="8">
        <v>125</v>
      </c>
      <c r="P112" s="391">
        <v>87</v>
      </c>
      <c r="Q112" s="394"/>
      <c r="R112" s="395" t="b">
        <f>IF(OR('Multi-Field'!AA89=Lists!$AC$42,'Multi-Field'!AA89=Lists!$AC$43),IF('Multi-Field'!Z89="x",(IF('Multi-Field'!AC89=Lists!$Q$11,Lists!$R$11,IF('Multi-Field'!AC89=Lists!$Q$12,Lists!$R$12,IF('Multi-Field'!AC89=Lists!$Q$13,Lists!$R$13,IF('Multi-Field'!AC89=Lists!$Q$14,Lists!$R$14))))),IF('Multi-Field'!X89="x",(IF('Multi-Field'!AC89=Lists!$Q$11,Lists!$S$11,IF('Multi-Field'!AC89=Lists!$Q$12,Lists!$S$12,IF('Multi-Field'!AC89=Lists!$Q$13,Lists!$S$13,IF('Multi-Field'!AC89=Lists!$Q$14,Lists!$S$14))))),IF('Multi-Field'!V89="x",(IF('Multi-Field'!AC89=Lists!$Q$11,Lists!$T$11,IF('Multi-Field'!AC89=Lists!$Q$12,Lists!$T$12,IF('Multi-Field'!AC89=Lists!$Q$13,Lists!$T$13,IF('Multi-Field'!AC89=Lists!$Q$14,Lists!$T$14))))),0))))</f>
        <v>0</v>
      </c>
      <c r="S112" s="395" t="str">
        <f t="shared" si="26"/>
        <v/>
      </c>
      <c r="T112" s="395"/>
      <c r="U112" s="396"/>
      <c r="V112" s="383">
        <f>IF(OR('Multi-Field'!AI98=$U$4,'Multi-Field'!AI98=$U$5,'Multi-Field'!AI98=$U$6,'Multi-Field'!AI98=$U$7,'Multi-Field'!AI98=$U$8,'Multi-Field'!AI98=$U$9),(IF('Multi-Field'!AJ98=$V$2,100,IF('Multi-Field'!AJ98=$V$3,65,IF('Multi-Field'!AJ98=$V$4,53,IF('Multi-Field'!AJ98=$V$5,41,IF('Multi-Field'!AJ98=$V$6,23,IF('Multi-Field'!AJ98=$V$7,0,0))))))),0)</f>
        <v>0</v>
      </c>
      <c r="W112" s="383" t="str">
        <f>IF(AND(OR('Multi-Field'!AF98=$S$3,'Multi-Field'!AF98=S100,'Multi-Field'!AF98=$S$7),'Multi-Field'!AN98&lt;18,'Multi-Field'!AN98&gt;0),35,IF('Multi-Field'!AF98=$S$4,55,IF(AND('Multi-Field'!AF98=$S$6,'Multi-Field'!AN98&lt;18),30,IF(AND('Multi-Field'!AN98&gt;17,OR('Multi-Field'!AF98=$S$3,'Multi-Field'!AF98=$S$5,'Multi-Field'!AF98= $S$6,'Multi-Field'!AF98=$S$7)),25,"0"))))</f>
        <v>0</v>
      </c>
      <c r="X112" s="383">
        <f>IF(OR('Multi-Field'!BA98=$U$4,'Multi-Field'!BA98=$U$5,'Multi-Field'!BA98=$U$6,'Multi-Field'!BA98=U102,'Multi-Field'!BA98=$U$8,'Multi-Field'!BA98=$U$9),(IF('Multi-Field'!BB98=$V$2,100,IF('Multi-Field'!BB98=$V$3,65,IF('Multi-Field'!BB98=$V$4,53,IF('Multi-Field'!BB98=$V$5,41,IF('Multi-Field'!BB98=$V$6,23,IF('Multi-Field'!BB98=$V$7,0,0))))))),0)</f>
        <v>0</v>
      </c>
      <c r="Y112" s="383" t="str">
        <f>IF(AND(OR('Multi-Field'!AX98=$S$3,'Multi-Field'!AX98=$S$5,'Multi-Field'!AX98=$S$7),'Multi-Field'!BF98&lt;18),35,IF('Multi-Field'!AX98=$S$4,55,IF(AND('Multi-Field'!AX98=$S$6,'Multi-Field'!BF98&lt;18),30,IF(AND('Multi-Field'!BF98&gt;17,OR('Multi-Field'!AX98=$S$3,'Multi-Field'!AX98=$S$5,'Multi-Field'!AX98=$S$6,'Multi-Field'!AX98=$S$7)),25,"0"))))</f>
        <v>0</v>
      </c>
      <c r="Z112" s="383">
        <v>96</v>
      </c>
      <c r="AI112" s="384">
        <f>'[1]Multi-Field'!B108</f>
        <v>0</v>
      </c>
      <c r="AJ112" s="385" t="e">
        <f>#VALUE!</f>
        <v>#VALUE!</v>
      </c>
      <c r="AK112" s="385" t="e">
        <f>#VALUE!</f>
        <v>#VALUE!</v>
      </c>
      <c r="AL112" s="385" t="e">
        <f>IF(AK112="","",IF('[1]Multi-Field'!AU108=20,10,IF(AK112-30&lt;0,0,AK112-30)))</f>
        <v>#VALUE!</v>
      </c>
      <c r="AM112" s="385" t="e">
        <f>#VALUE!</f>
        <v>#VALUE!</v>
      </c>
      <c r="AN112" s="385" t="e">
        <f t="shared" si="23"/>
        <v>#VALUE!</v>
      </c>
      <c r="AO112" s="385" t="e">
        <f>#VALUE!</f>
        <v>#VALUE!</v>
      </c>
      <c r="AP112" s="385" t="e">
        <f>#VALUE!</f>
        <v>#VALUE!</v>
      </c>
      <c r="AQ112" s="385" t="e">
        <f>#VALUE!</f>
        <v>#VALUE!</v>
      </c>
      <c r="AR112" s="385" t="e">
        <f>#VALUE!</f>
        <v>#VALUE!</v>
      </c>
      <c r="AS112" s="385" t="e">
        <f>IF(AR112="","",IF('[1]Multi-Field'!AU108&gt;9,0,AR112-15))</f>
        <v>#VALUE!</v>
      </c>
      <c r="AT112" s="385" t="e">
        <f>#VALUE!</f>
        <v>#VALUE!</v>
      </c>
      <c r="AU112" s="385" t="e">
        <f>#VALUE!</f>
        <v>#VALUE!</v>
      </c>
      <c r="AV112" s="385" t="e">
        <f>IF(AU112="","",IF('[1]Multi-Field'!AU108=9&gt;9,0,AU112-35))</f>
        <v>#VALUE!</v>
      </c>
      <c r="AW112" s="385" t="e">
        <f>#VALUE!</f>
        <v>#VALUE!</v>
      </c>
      <c r="AX112" s="385" t="e">
        <f t="shared" si="24"/>
        <v>#VALUE!</v>
      </c>
      <c r="AY112" s="385" t="str">
        <f>IF('[1]Multi-Field'!AU108="","",IF('[1]Multi-Field'!AU108&lt;1,100,IF('[1]Multi-Field'!AU108=1,75,IF('[1]Multi-Field'!AU108=2,50,IF('[1]Multi-Field'!AU108=3,25,IF('[1]Multi-Field'!AU108&gt;3,0,""))))))</f>
        <v/>
      </c>
      <c r="AZ112" s="385" t="str">
        <f t="shared" si="25"/>
        <v/>
      </c>
      <c r="BA112" s="385" t="e">
        <f>#VALUE!</f>
        <v>#VALUE!</v>
      </c>
      <c r="BB112" s="385" t="e">
        <f>IF(BA112="","",IF(AND('[1]Multi-Field'!AU108&lt;40,'[1]Multi-Field'!AU108&gt;9),40,IF('[1]Multi-Field'!AU108&gt;39,0,BA112+5)))</f>
        <v>#VALUE!</v>
      </c>
      <c r="BC112" s="386" t="e">
        <f t="shared" si="22"/>
        <v>#VALUE!</v>
      </c>
      <c r="BF112" s="411" t="s">
        <v>1281</v>
      </c>
      <c r="BG112" s="412">
        <v>4</v>
      </c>
      <c r="BH112" s="412">
        <v>5</v>
      </c>
      <c r="BI112" s="412">
        <v>5</v>
      </c>
      <c r="BJ112" s="409" t="e">
        <f>IF(AND('[1]Single Field'!#REF!=[1]Lists!BF112,'[1]Single Field'!#REF!="Drained"),"x",IF(AND('[1]Single Field'!#REF!=[1]Lists!BF112,'[1]Single Field'!#REF!="Undrained"),O,""))</f>
        <v>#REF!</v>
      </c>
      <c r="BK112" s="409" t="str">
        <f>IF(AND('[1]Multi-Field'!$E$3=[1]Lists!BF112,'[1]Multi-Field'!$F$3="Drained"),BI112,IF(AND('[1]Multi-Field'!$E$3=BF112,'[1]Multi-Field'!$F$3="undrained"),BH112,""))</f>
        <v/>
      </c>
      <c r="BL112" s="409" t="str">
        <f>IF(AND('[1]Multi-Field'!$E$4=BF112,'[1]Multi-Field'!$F$4="Drained"),BI112,IF(AND('[1]Multi-Field'!$E$4=BF112,'[1]Multi-Field'!$F$4="undrained"),BH112,""))</f>
        <v/>
      </c>
      <c r="BM112" s="409" t="str">
        <f>IF(AND('[1]Multi-Field'!$E$5=BF112,'[1]Multi-Field'!$F$5="Drained"),BI112,IF(AND('[1]Multi-Field'!$E$5=BF112,'[1]Multi-Field'!$F$5="undrained"),BH112,""))</f>
        <v/>
      </c>
      <c r="BN112" s="409" t="str">
        <f>IF(AND('[1]Multi-Field'!$E$6=BF112,'[1]Multi-Field'!$F$6="Drained"),BI112,IF(AND('[1]Multi-Field'!$E$6=BF112,'[1]Multi-Field'!$F$6="undrained"),BH112,""))</f>
        <v/>
      </c>
      <c r="BO112" s="409" t="str">
        <f>IF(AND('[1]Multi-Field'!$E$7=BF112,'[1]Multi-Field'!$F$7="Drained"),BI112,IF(AND('[1]Multi-Field'!$E$7=BF112,'[1]Multi-Field'!$F$7="undrained"),BH112,""))</f>
        <v/>
      </c>
      <c r="BP112" s="409" t="str">
        <f>IF(AND('[1]Multi-Field'!$E$8=BF112,'[1]Multi-Field'!$F$8="Drained"),BI112,IF(AND('[1]Multi-Field'!$E$8=BF112,'[1]Multi-Field'!$F$8="undrained"),BH112,""))</f>
        <v/>
      </c>
      <c r="BQ112" s="409" t="str">
        <f>IF(AND('[1]Multi-Field'!$E$9=BF112,'[1]Multi-Field'!$F$9="Drained"),BI112,IF(AND('[1]Multi-Field'!$E$9=BF112,'[1]Multi-Field'!$F$9="undrained"),BH112,""))</f>
        <v/>
      </c>
      <c r="BR112" s="409" t="str">
        <f>IF(AND('[1]Multi-Field'!$E$10=BF112,'[1]Multi-Field'!$F$10="Drained"),BI112,IF(AND('[1]Multi-Field'!$E$10=BF112,'[1]Multi-Field'!$F$10="undrained"),BH112,""))</f>
        <v/>
      </c>
      <c r="BS112" s="409" t="str">
        <f>IF(AND('[1]Multi-Field'!$E$11=BF112,'[1]Multi-Field'!$F$11="Drained"),BI112,IF(AND('[1]Multi-Field'!$E$11=BF112,'[1]Multi-Field'!$F$11="undrained"),BH112,""))</f>
        <v/>
      </c>
      <c r="BT112" s="409" t="str">
        <f>IF(AND('[1]Multi-Field'!$E$12=BF112,'[1]Multi-Field'!$F$12="Drained"),BI112,IF(AND('[1]Multi-Field'!$E$12=BF112,'[1]Multi-Field'!$F$12="undrained"),BH112,""))</f>
        <v/>
      </c>
      <c r="BU112" s="409" t="str">
        <f>IF(AND('[1]Multi-Field'!$E$13=BF112,'[1]Multi-Field'!$F$13="Drained"),BI112,IF(AND('[1]Multi-Field'!$E$3=BF112,'[1]Multi-Field'!$F$13="undrained"),BH112,""))</f>
        <v/>
      </c>
      <c r="BV112" s="409" t="str">
        <f>IF(AND('[1]Multi-Field'!$E$14=BF112,'[1]Multi-Field'!$F$14="Drained"),BI112,IF(AND('[1]Multi-Field'!$E$14=BF112,'[1]Multi-Field'!$F$14="undrained"),BH112,""))</f>
        <v/>
      </c>
      <c r="BW112" s="409" t="str">
        <f>IF(AND('[1]Multi-Field'!$E$15=BF112,'[1]Multi-Field'!$F$15="Drained"),BI112,IF(AND('[1]Multi-Field'!$E$15=BF112,'[1]Multi-Field'!$F$15="undrained"),BH112,""))</f>
        <v/>
      </c>
      <c r="BX112" s="409" t="str">
        <f>IF(AND('[1]Multi-Field'!$E$16=[1]Lists!BF112,'[1]Multi-Field'!$F$16="Drained"),BI112,IF(AND('[1]Multi-Field'!$E$16=[1]Lists!BF112,'[1]Multi-Field'!$F$16="undrained"),BH112,""))</f>
        <v/>
      </c>
      <c r="BY112" s="409" t="str">
        <f>IF(AND('[1]Multi-Field'!$E$17=[1]Lists!BF112,'[1]Multi-Field'!$F$17="Drained"),BI112,IF(AND('[1]Multi-Field'!$E$17=[1]Lists!BF112,'[1]Multi-Field'!$F$17="undrained"),BH112,""))</f>
        <v/>
      </c>
      <c r="BZ112" s="409" t="str">
        <f>IF(AND('[1]Multi-Field'!$E$18=[1]Lists!BF112,'[1]Multi-Field'!$F$18="Drained"),BI112,IF(AND('[1]Multi-Field'!$E$18=[1]Lists!BF112,'[1]Multi-Field'!$F$18="undrained"),BH112,""))</f>
        <v/>
      </c>
      <c r="CA112" s="409" t="str">
        <f>IF(AND('[1]Multi-Field'!$E$19=[1]Lists!BF112,'[1]Multi-Field'!$F$19="Drained"),BI112,IF(AND('[1]Multi-Field'!$E$19=[1]Lists!BF112,'[1]Multi-Field'!$F$19="undrained"),BH112,""))</f>
        <v/>
      </c>
      <c r="CB112" s="409" t="str">
        <f>IF(AND('[1]Multi-Field'!$E$20=[1]Lists!BF112,'[1]Multi-Field'!$F$20="Drained"),BI112,IF(AND('[1]Multi-Field'!$E$20=[1]Lists!BF112,'[1]Multi-Field'!$F$20="undrained"),BH112,""))</f>
        <v/>
      </c>
      <c r="CC112" s="409" t="str">
        <f>IF(AND('[1]Multi-Field'!$E$21=[1]Lists!BF112,'[1]Multi-Field'!$F$21="Drained"),BI112,IF(AND('[1]Multi-Field'!$E$21=[1]Lists!BF112,'[1]Multi-Field'!$F$21="undrained"),BH112,""))</f>
        <v/>
      </c>
      <c r="CD112" s="409" t="str">
        <f>IF(AND('[1]Multi-Field'!$E$22=[1]Lists!BF112,'[1]Multi-Field'!$F$22="Drained"),BI112,IF(AND('[1]Multi-Field'!$E$22=[1]Lists!BF112,'[1]Multi-Field'!$F$22="undrained"),BH112,""))</f>
        <v/>
      </c>
      <c r="CE112" s="409" t="str">
        <f>IF(AND('[1]Multi-Field'!$E$23=[1]Lists!BF112,'[1]Multi-Field'!$F$23="Drained"),BI112,IF(AND('[1]Multi-Field'!$E$23=[1]Lists!BF112,'[1]Multi-Field'!$F$23="undrained"),BH112,""))</f>
        <v/>
      </c>
      <c r="CF112" s="409" t="str">
        <f>IF(AND('[1]Multi-Field'!$E$24=[1]Lists!BF112,'[1]Multi-Field'!$F$24="Drained"),BI112,IF(AND('[1]Multi-Field'!$E$24=[1]Lists!BF112,'[1]Multi-Field'!$F$24="undrained"),BH112,""))</f>
        <v/>
      </c>
      <c r="CG112" s="409" t="str">
        <f>IF(AND('[1]Multi-Field'!$E$25=[1]Lists!BF112,'[1]Multi-Field'!$F$25="Drained"),BI112,IF(AND('[1]Multi-Field'!$E$25=[1]Lists!BF112,'[1]Multi-Field'!$F$25="undrained"),BH112,""))</f>
        <v/>
      </c>
      <c r="CH112" s="409" t="str">
        <f>IF(AND('[1]Multi-Field'!$E$26=[1]Lists!BF112,'[1]Multi-Field'!$F$26="Drained"),BI112,IF(AND('[1]Multi-Field'!$E$26=[1]Lists!BF112,'[1]Multi-Field'!$F$26="undrained"),BH112,""))</f>
        <v/>
      </c>
      <c r="CI112" s="409" t="str">
        <f>IF(AND('[1]Multi-Field'!$E$27=[1]Lists!BF112,'[1]Multi-Field'!$F$27="Drained"),BI112,IF(AND('[1]Multi-Field'!$E$27=[1]Lists!BF112,'[1]Multi-Field'!$F$27="undrained"),BH112,""))</f>
        <v/>
      </c>
      <c r="CJ112" s="409" t="str">
        <f>IF(AND('[1]Multi-Field'!$E$28=[1]Lists!BF112,'[1]Multi-Field'!$F$28="Drained"),BI112,IF(AND('[1]Multi-Field'!$E$28=[1]Lists!BF112,'[1]Multi-Field'!$F$28="undrained"),BH112,""))</f>
        <v/>
      </c>
      <c r="CK112" s="409" t="str">
        <f>IF(AND('[1]Multi-Field'!$E$29=[1]Lists!BF112,'[1]Multi-Field'!$F$29="Drained"),BI112,IF(AND('[1]Multi-Field'!$E$29=[1]Lists!BF112,'[1]Multi-Field'!$F$29="undrained"),BH112,""))</f>
        <v/>
      </c>
      <c r="CL112" s="409" t="str">
        <f>IF(AND('[1]Multi-Field'!$E$30=[1]Lists!BF112,'[1]Multi-Field'!$F$30="Drained"),BI112,IF(AND('[1]Multi-Field'!$E$30=[1]Lists!BF112,'[1]Multi-Field'!$F$30="undrained"),BH112,""))</f>
        <v/>
      </c>
      <c r="CM112" s="409" t="str">
        <f>IF(AND('[1]Multi-Field'!$E$31=[1]Lists!BF112,'[1]Multi-Field'!$F$31="Drained"),BI112,IF(AND('[1]Multi-Field'!$E$31=[1]Lists!BF112,'[1]Multi-Field'!$F$31="undrained"),BH112,""))</f>
        <v/>
      </c>
      <c r="CN112" s="409" t="str">
        <f>IF(AND('[1]Multi-Field'!$E$32=[1]Lists!BF112,'[1]Multi-Field'!$F$32="Drained"),BI112,IF(AND('[1]Multi-Field'!$E$32=[1]Lists!BF112,'[1]Multi-Field'!$F$32="undrained"),BH112,""))</f>
        <v/>
      </c>
      <c r="CO112" s="409" t="str">
        <f>IF(AND('[1]Multi-Field'!$E$33=[1]Lists!BF112,'[1]Multi-Field'!$F$33="Drained"),BI112,IF(AND('[1]Multi-Field'!$E$33=[1]Lists!BF112,'[1]Multi-Field'!$F$33="undrained"),BH112,""))</f>
        <v/>
      </c>
      <c r="CP112" s="409" t="str">
        <f>IF(AND('[1]Multi-Field'!$E$34=[1]Lists!BF112,'[1]Multi-Field'!$F$34="Drained"),BI112,IF(AND('[1]Multi-Field'!$E$34=[1]Lists!BF112,'[1]Multi-Field'!$F$34="undrained"),BH112,""))</f>
        <v/>
      </c>
      <c r="CQ112" s="409" t="str">
        <f>IF(AND('[1]Multi-Field'!$E$35=[1]Lists!BF112,'[1]Multi-Field'!$F$35="Drained"),BI112,IF(AND('[1]Multi-Field'!$E$35=[1]Lists!BF112,'[1]Multi-Field'!$F$35="undrained"),BH112,""))</f>
        <v/>
      </c>
      <c r="CR112" s="409" t="str">
        <f>IF(AND('[1]Multi-Field'!$E$36=[1]Lists!BF112,'[1]Multi-Field'!$F$36="Drained"),BI112,IF(AND('[1]Multi-Field'!$E$36=[1]Lists!BF112,'[1]Multi-Field'!$F$36="undrained"),BH112,""))</f>
        <v/>
      </c>
      <c r="CS112" s="409" t="str">
        <f>IF(AND('[1]Multi-Field'!$E$37=[1]Lists!BF112,'[1]Multi-Field'!$F$37="Drained"),BI112,IF(AND('[1]Multi-Field'!$E$37=[1]Lists!BF112,'[1]Multi-Field'!$F$37="undrained"),BH112,""))</f>
        <v/>
      </c>
      <c r="CT112" s="409" t="str">
        <f>IF(AND('[1]Multi-Field'!$E$38=[1]Lists!BF112,'[1]Multi-Field'!$F$38="Drained"),BI112,IF(AND('[1]Multi-Field'!$E$38=[1]Lists!BF112,'[1]Multi-Field'!$F$38="undrained"),BH112,""))</f>
        <v/>
      </c>
      <c r="CU112" s="409" t="str">
        <f>IF(AND('[1]Multi-Field'!$E$39=[1]Lists!BF112,'[1]Multi-Field'!$F$39="Drained"),BI112,IF(AND('[1]Multi-Field'!$E$39=[1]Lists!BF112,'[1]Multi-Field'!$F$39="undrained"),BH112,""))</f>
        <v/>
      </c>
      <c r="CV112" s="409" t="str">
        <f>IF(AND('[1]Multi-Field'!$E$40=[1]Lists!BF112,'[1]Multi-Field'!$F$40="Drained"),BI112,IF(AND('[1]Multi-Field'!$E$40=[1]Lists!BF112,'[1]Multi-Field'!$F$40="undrained"),BH112,""))</f>
        <v/>
      </c>
      <c r="CW112" s="409" t="str">
        <f>IF(AND('[1]Multi-Field'!$E$41=[1]Lists!BF112,'[1]Multi-Field'!$F$40="Drained"),BI112,IF(AND('[1]Multi-Field'!$E$40=[1]Lists!BF112,'[1]Multi-Field'!$F$40="undrained"),BH112,""))</f>
        <v/>
      </c>
      <c r="CX112" s="409" t="str">
        <f>IF(AND('[1]Multi-Field'!$E$42=[1]Lists!BF112,'[1]Multi-Field'!$F$42="Drained"),BI112,IF(AND('[1]Multi-Field'!$E$42=[1]Lists!BF112,'[1]Multi-Field'!$F$42="undrained"),BH112,""))</f>
        <v/>
      </c>
      <c r="CY112" s="409" t="str">
        <f>IF(AND('[1]Multi-Field'!$E$43=[1]Lists!BF112,'[1]Multi-Field'!$F$43="Drained"),BI112,IF(AND('[1]Multi-Field'!$E$43=[1]Lists!BF112,'[1]Multi-Field'!$F$43="undrained"),BH112,""))</f>
        <v/>
      </c>
      <c r="CZ112" s="409" t="str">
        <f>IF(AND('[1]Multi-Field'!$E$44=[1]Lists!BF112,'[1]Multi-Field'!$F$44="Drained"),BI112,IF(AND('[1]Multi-Field'!$E$44=[1]Lists!BF112,'[1]Multi-Field'!$F$44="undrained"),BH112,""))</f>
        <v/>
      </c>
      <c r="DA112" s="409" t="str">
        <f>IF(AND('[1]Multi-Field'!$E$45=[1]Lists!BF112,'[1]Multi-Field'!$F$45="Drained"),BI112,IF(AND('[1]Multi-Field'!$E$45=[1]Lists!BF112,'[1]Multi-Field'!$F$45="undrained"),BH112,""))</f>
        <v/>
      </c>
      <c r="DB112" s="409" t="str">
        <f>IF(AND('[1]Multi-Field'!$E$46=[1]Lists!BF112,'[1]Multi-Field'!$F$46="Drained"),BI112,IF(AND('[1]Multi-Field'!$E$46=[1]Lists!BF112,'[1]Multi-Field'!$F$46="undrained"),BH112,""))</f>
        <v/>
      </c>
      <c r="DC112" s="409" t="str">
        <f>IF(AND('[1]Multi-Field'!$E$47=[1]Lists!BF112,'[1]Multi-Field'!$F$47="Drained"),BI112,IF(AND('[1]Multi-Field'!$E$47=[1]Lists!BF112,'[1]Multi-Field'!$F$47="undrained"),BH112,""))</f>
        <v/>
      </c>
      <c r="DD112" s="409" t="str">
        <f>IF(AND('[1]Multi-Field'!$E$48=[1]Lists!BF112,'[1]Multi-Field'!$F$48="Drained"),BI112,IF(AND('[1]Multi-Field'!$E$48=[1]Lists!BF112,'[1]Multi-Field'!$F$48="undrained"),BH112,""))</f>
        <v/>
      </c>
      <c r="DE112" s="409" t="str">
        <f>IF(AND('[1]Multi-Field'!$E$49=[1]Lists!BF112,'[1]Multi-Field'!$F$49="Drained"),BI112,IF(AND('[1]Multi-Field'!$E$49=[1]Lists!BF112,'[1]Multi-Field'!$F$9="undrained"),BH112,""))</f>
        <v/>
      </c>
      <c r="DF112" s="409" t="str">
        <f>IF(AND('[1]Multi-Field'!$E$50=[1]Lists!BF112,'[1]Multi-Field'!$F$50="Drained"),BI112,IF(AND('[1]Multi-Field'!$E$50=[1]Lists!BF112,'[1]Multi-Field'!$F$50="undrained"),BH112,""))</f>
        <v/>
      </c>
      <c r="DG112" s="409" t="str">
        <f>IF(AND('[1]Multi-Field'!$E$51=[1]Lists!BF112,'[1]Multi-Field'!$F$51="Drained"),BI112,IF(AND('[1]Multi-Field'!$E$51=[1]Lists!BF112,'[1]Multi-Field'!$F$51="undrained"),BH112,""))</f>
        <v/>
      </c>
      <c r="DH112" s="409" t="str">
        <f>IF(AND('[1]Multi-Field'!$E$52=[1]Lists!BF112,'[1]Multi-Field'!$F$52="Drained"),BI112,IF(AND('[1]Multi-Field'!$E$52=[1]Lists!BF112,'[1]Multi-Field'!$F$52="undrained"),BH112,""))</f>
        <v/>
      </c>
      <c r="DI112" s="409" t="str">
        <f>IF(AND('[1]Multi-Field'!$E$53=[1]Lists!BF112,'[1]Multi-Field'!$F$53="Drained"),BI112,IF(AND('[1]Multi-Field'!$E$53=[1]Lists!BF112,'[1]Multi-Field'!$F$53="undrained"),BH112,""))</f>
        <v/>
      </c>
      <c r="DJ112" s="409" t="str">
        <f>IF(AND('[1]Multi-Field'!$E$54=[1]Lists!BF112,'[1]Multi-Field'!$F$54="Drained"),BI112,IF(AND('[1]Multi-Field'!$E$54=[1]Lists!BF112,'[1]Multi-Field'!$F$54="undrained"),BH112,""))</f>
        <v/>
      </c>
      <c r="DK112" s="409" t="str">
        <f>IF(AND('[1]Multi-Field'!$E$55=[1]Lists!BF112,'[1]Multi-Field'!$F$55="Drained"),BI112,IF(AND('[1]Multi-Field'!$E$55=[1]Lists!BF112,'[1]Multi-Field'!$F$55="undrained"),BH112,""))</f>
        <v/>
      </c>
      <c r="DL112" s="409" t="str">
        <f>IF(AND('[1]Multi-Field'!$E$56=[1]Lists!BF112,'[1]Multi-Field'!$F$56="Drained"),BI112,IF(AND('[1]Multi-Field'!$E$56=[1]Lists!BF112,'[1]Multi-Field'!$F$56="undrained"),BH112,""))</f>
        <v/>
      </c>
      <c r="DM112" s="409" t="str">
        <f>IF(AND('[1]Multi-Field'!$E$57=[1]Lists!BF112,'[1]Multi-Field'!$F$57="Drained"),BI112,IF(AND('[1]Multi-Field'!$E$57=[1]Lists!BF112,'[1]Multi-Field'!$F$57="undrained"),BH112,""))</f>
        <v/>
      </c>
      <c r="DN112" s="409" t="str">
        <f>IF(AND('[1]Multi-Field'!$E$58=[1]Lists!BF112,'[1]Multi-Field'!$F$58="Drained"),BI112,IF(AND('[1]Multi-Field'!$E$58=[1]Lists!BF112,'[1]Multi-Field'!$F$58="undrained"),BH112,""))</f>
        <v/>
      </c>
      <c r="DO112" s="409" t="str">
        <f>IF(AND('[1]Multi-Field'!$E$59=[1]Lists!BF112,'[1]Multi-Field'!$F$59="Drained"),BI112,IF(AND('[1]Multi-Field'!$E$59=[1]Lists!BF112,'[1]Multi-Field'!$F$59="undrained"),BH112,""))</f>
        <v/>
      </c>
      <c r="DP112" s="409" t="str">
        <f>IF(AND('[1]Multi-Field'!$E$60=[1]Lists!BF112,'[1]Multi-Field'!$F$60="Drained"),BI112,IF(AND('[1]Multi-Field'!$E$60=[1]Lists!BF112,'[1]Multi-Field'!$F$60="undrained"),BH112,""))</f>
        <v/>
      </c>
      <c r="DQ112" s="409" t="str">
        <f>IF(AND('[1]Multi-Field'!$E$61=[1]Lists!BF112,'[1]Multi-Field'!$F$61="Drained"),BI112,IF(AND('[1]Multi-Field'!$E$61=[1]Lists!BF112,'[1]Multi-Field'!$F$61="undrained"),BH112,""))</f>
        <v/>
      </c>
      <c r="DR112" s="409" t="str">
        <f>IF(AND('[1]Multi-Field'!$E$62=[1]Lists!BF112,'[1]Multi-Field'!$F$62="Drained"),BI112,IF(AND('[1]Multi-Field'!$E$62=[1]Lists!BF112,'[1]Multi-Field'!$F$62="undrained"),BH112,""))</f>
        <v/>
      </c>
      <c r="DS112" s="409" t="str">
        <f>IF(AND('[1]Multi-Field'!$E$63=[1]Lists!BF112,'[1]Multi-Field'!$F$63="Drained"),BI112,IF(AND('[1]Multi-Field'!$E$63=[1]Lists!BF112,'[1]Multi-Field'!$F$63="undrained"),BH112,""))</f>
        <v/>
      </c>
      <c r="DT112" s="409" t="str">
        <f>IF(AND('[1]Multi-Field'!$E$64=[1]Lists!BF112,'[1]Multi-Field'!$F$64="Drained"),BI112,IF(AND('[1]Multi-Field'!$E$64=[1]Lists!BF112,'[1]Multi-Field'!$F$64="undrained"),BH112,""))</f>
        <v/>
      </c>
      <c r="DU112" s="409" t="str">
        <f>IF(AND('[1]Multi-Field'!$E$65=[1]Lists!BF112,'[1]Multi-Field'!$F$65="Drained"),BI112,IF(AND('[1]Multi-Field'!$E$65=[1]Lists!BF112,'[1]Multi-Field'!$F$65="undrained"),BH112,""))</f>
        <v/>
      </c>
      <c r="DV112" s="409" t="str">
        <f>IF(AND('[1]Multi-Field'!$E$66=[1]Lists!BF112,'[1]Multi-Field'!$F$66="Drained"),BI112,IF(AND('[1]Multi-Field'!$E$66=[1]Lists!BF112,'[1]Multi-Field'!$F$66="undrained"),BH112,""))</f>
        <v/>
      </c>
      <c r="DW112" s="409" t="str">
        <f>IF(AND('[1]Multi-Field'!$E$67=[1]Lists!BF112,'[1]Multi-Field'!$F$67="Drained"),BI112,IF(AND('[1]Multi-Field'!$E$67=[1]Lists!BF112,'[1]Multi-Field'!$F$67="undrained"),BH112,""))</f>
        <v/>
      </c>
      <c r="DX112" s="409" t="str">
        <f>IF(AND('[1]Multi-Field'!$E$68=[1]Lists!BF112,'[1]Multi-Field'!$F$68="Drained"),BI112,IF(AND('[1]Multi-Field'!$E$68=[1]Lists!BF112,'[1]Multi-Field'!$F$68="undrained"),BH112,""))</f>
        <v/>
      </c>
      <c r="DY112" s="409" t="str">
        <f>IF(AND('[1]Multi-Field'!$E$69=[1]Lists!BF112,'[1]Multi-Field'!$F$69="Drained"),BI112,IF(AND('[1]Multi-Field'!$E$69=[1]Lists!BF112,'[1]Multi-Field'!$F$69="undrained"),BH112,""))</f>
        <v/>
      </c>
      <c r="DZ112" s="409" t="str">
        <f>IF(AND('[1]Multi-Field'!$E$70=[1]Lists!BF112,'[1]Multi-Field'!$F$70="Drained"),BI112,IF(AND('[1]Multi-Field'!$E$70=[1]Lists!BF112,'[1]Multi-Field'!$F$70="undrained"),BH112,""))</f>
        <v/>
      </c>
      <c r="EA112" s="409" t="str">
        <f>IF(AND('[1]Multi-Field'!$E$71=[1]Lists!BF112,'[1]Multi-Field'!$F$71="Drained"),BI112,IF(AND('[1]Multi-Field'!$E$71=[1]Lists!BF112,'[1]Multi-Field'!$F$71="undrained"),BH112,""))</f>
        <v/>
      </c>
      <c r="EB112" s="409" t="str">
        <f>IF(AND('[1]Multi-Field'!$E$72=[1]Lists!BF112,'[1]Multi-Field'!$F$72="Drained"),BI112,IF(AND('[1]Multi-Field'!$E$72=[1]Lists!BF112,'[1]Multi-Field'!$F$72="undrained"),BH112,""))</f>
        <v/>
      </c>
      <c r="EC112" s="409" t="str">
        <f>IF(AND('[1]Multi-Field'!$E$73=[1]Lists!BF112,'[1]Multi-Field'!$F$73="Drained"),BI112,IF(AND('[1]Multi-Field'!$E$73=[1]Lists!BF112,'[1]Multi-Field'!$F$73="undrained"),BH112,""))</f>
        <v/>
      </c>
      <c r="ED112" s="409" t="str">
        <f>IF(AND('[1]Multi-Field'!$E$74=[1]Lists!BF112,'[1]Multi-Field'!$F$74="Drained"),BI112,IF(AND('[1]Multi-Field'!$E$74=[1]Lists!BF112,'[1]Multi-Field'!$F$74="undrained"),BH112,""))</f>
        <v/>
      </c>
      <c r="EE112" s="409" t="str">
        <f>IF(AND('[1]Multi-Field'!$E$75=[1]Lists!BF112,'[1]Multi-Field'!$F$75="Drained"),BI112,IF(AND('[1]Multi-Field'!$E$75=[1]Lists!BF112,'[1]Multi-Field'!$F$75="undrained"),BH112,""))</f>
        <v/>
      </c>
      <c r="EF112" s="409" t="str">
        <f>IF(AND('[1]Multi-Field'!$E$76=[1]Lists!BF112,'[1]Multi-Field'!$F$76="Drained"),BI112,IF(AND('[1]Multi-Field'!$E$76=[1]Lists!BF112,'[1]Multi-Field'!$F$6="undrained"),BH112,""))</f>
        <v/>
      </c>
      <c r="EG112" s="409" t="str">
        <f>IF(AND('[1]Multi-Field'!$E$77=[1]Lists!BF112,'[1]Multi-Field'!$F$77="Drained"),BI112,IF(AND('[1]Multi-Field'!$E$77=[1]Lists!BF112,'[1]Multi-Field'!$F$77="undrained"),BH112,""))</f>
        <v/>
      </c>
      <c r="EH112" s="409" t="str">
        <f>IF(AND('[1]Multi-Field'!$E$78=[1]Lists!BF112,'[1]Multi-Field'!$F$78="Drained"),BI112,IF(AND('[1]Multi-Field'!$E$78=[1]Lists!BF112,'[1]Multi-Field'!$F$78="undrained"),BH112,""))</f>
        <v/>
      </c>
      <c r="EI112" s="409" t="str">
        <f>IF(AND('[1]Multi-Field'!$E$79=[1]Lists!BF112,'[1]Multi-Field'!$F$79="Drained"),BI112,IF(AND('[1]Multi-Field'!$E$79=[1]Lists!BF112,'[1]Multi-Field'!$F$79="undrained"),BH112,""))</f>
        <v/>
      </c>
      <c r="EJ112" s="409" t="str">
        <f>IF(AND('[1]Multi-Field'!$E$80=[1]Lists!BF112,'[1]Multi-Field'!$F$80="Drained"),BI112,IF(AND('[1]Multi-Field'!$E$80=[1]Lists!BF112,'[1]Multi-Field'!$F$80="undrained"),BH112,""))</f>
        <v/>
      </c>
      <c r="EK112" s="409" t="str">
        <f>IF(AND('[1]Multi-Field'!$E$81=[1]Lists!BF112,'[1]Multi-Field'!$F$81="Drained"),BI112,IF(AND('[1]Multi-Field'!$E$81=[1]Lists!BF112,'[1]Multi-Field'!$F$81="undrained"),BH112,""))</f>
        <v/>
      </c>
      <c r="EL112" s="409" t="str">
        <f>IF(AND('[1]Multi-Field'!$E$82=[1]Lists!BF112,'[1]Multi-Field'!$F$82="Drained"),BI112,IF(AND('[1]Multi-Field'!$E$82=[1]Lists!BF112,'[1]Multi-Field'!$F$82="undrained"),BH112,""))</f>
        <v/>
      </c>
      <c r="EM112" s="409" t="str">
        <f>IF(AND('[1]Multi-Field'!$E$83=[1]Lists!BF112,'[1]Multi-Field'!$F$83="Drained"),BI112,IF(AND('[1]Multi-Field'!$E$83=[1]Lists!BF112,'[1]Multi-Field'!$F$83="undrained"),BH112,""))</f>
        <v/>
      </c>
      <c r="EN112" s="409" t="str">
        <f>IF(AND('[1]Multi-Field'!$E$84=[1]Lists!BF112,'[1]Multi-Field'!$F$84="Drained"),BI112,IF(AND('[1]Multi-Field'!$E$84=[1]Lists!BF112,'[1]Multi-Field'!$F$84="undrained"),BH112,""))</f>
        <v/>
      </c>
      <c r="EO112" s="409" t="str">
        <f>IF(AND('[1]Multi-Field'!$E$85=[1]Lists!BF112,'[1]Multi-Field'!$F$85="Drained"),BI112,IF(AND('[1]Multi-Field'!$E$85=[1]Lists!BF112,'[1]Multi-Field'!$F$85="undrained"),BH112,""))</f>
        <v/>
      </c>
      <c r="EP112" s="409" t="str">
        <f>IF(AND('[1]Multi-Field'!$E$86=[1]Lists!BF112,'[1]Multi-Field'!$F$86="Drained"),BI112,IF(AND('[1]Multi-Field'!$E$86=[1]Lists!BF112,'[1]Multi-Field'!$F$86="undrained"),BH112,""))</f>
        <v/>
      </c>
      <c r="EQ112" s="409" t="str">
        <f>IF(AND('[1]Multi-Field'!$E$87=[1]Lists!BF112,'[1]Multi-Field'!$F$87="Drained"),BI112,IF(AND('[1]Multi-Field'!$E$87=[1]Lists!BF112,'[1]Multi-Field'!$F$87="undrained"),BH112,""))</f>
        <v/>
      </c>
      <c r="ER112" s="409" t="str">
        <f>IF(AND('[1]Multi-Field'!$E$88=[1]Lists!BF112,'[1]Multi-Field'!$F$88="Drained"),BI112,IF(AND('[1]Multi-Field'!$E$88=[1]Lists!BF112,'[1]Multi-Field'!$F$88="undrained"),BH112,""))</f>
        <v/>
      </c>
      <c r="ES112" s="409" t="str">
        <f>IF(AND('[1]Multi-Field'!$E$89=[1]Lists!BF112,'[1]Multi-Field'!$F$89="Drained"),BI112,IF(AND('[1]Multi-Field'!$E$89=[1]Lists!BF112,'[1]Multi-Field'!$F$89="undrained"),BH112,""))</f>
        <v/>
      </c>
      <c r="ET112" s="409" t="str">
        <f>IF(AND('[1]Multi-Field'!$E$90=[1]Lists!BF112,'[1]Multi-Field'!$F$90="Drained"),BI112,IF(AND('[1]Multi-Field'!$E$90=[1]Lists!BF112,'[1]Multi-Field'!$F$90="undrained"),BH112,""))</f>
        <v/>
      </c>
      <c r="EU112" s="409" t="str">
        <f>IF(AND('[1]Multi-Field'!$E$91=[1]Lists!BF112,'[1]Multi-Field'!$F$91="Drained"),BI112,IF(AND('[1]Multi-Field'!$E$91=[1]Lists!BF112,'[1]Multi-Field'!$F$91="undrained"),BH112,""))</f>
        <v/>
      </c>
      <c r="EV112" s="409" t="str">
        <f>IF(AND('[1]Multi-Field'!$E$92=[1]Lists!BF112,'[1]Multi-Field'!$F$92="Drained"),BI112,IF(AND('[1]Multi-Field'!$E$92=[1]Lists!BF112,'[1]Multi-Field'!$F$92="undrained"),BH112,""))</f>
        <v/>
      </c>
      <c r="EW112" s="409" t="str">
        <f>IF(AND('[1]Multi-Field'!$E$93=[1]Lists!BF112,'[1]Multi-Field'!$F$93="Drained"),BI112,IF(AND('[1]Multi-Field'!$E$93=[1]Lists!BF112,'[1]Multi-Field'!$F$93="undrained"),BH112,""))</f>
        <v/>
      </c>
      <c r="EX112" s="409" t="str">
        <f>IF(AND('[1]Multi-Field'!$E$94=[1]Lists!BF112,'[1]Multi-Field'!$F$94="Drained"),BI112,IF(AND('[1]Multi-Field'!$E$94=[1]Lists!BF112,'[1]Multi-Field'!$F$94="undrained"),BH112,""))</f>
        <v/>
      </c>
      <c r="EY112" s="409" t="str">
        <f>IF(AND('[1]Multi-Field'!$E$95=[1]Lists!BF112,'[1]Multi-Field'!$F$95="Drained"),BI112,IF(AND('[1]Multi-Field'!$E$95=[1]Lists!BF112,'[1]Multi-Field'!$F$95="undrained"),BH112,""))</f>
        <v/>
      </c>
      <c r="EZ112" s="409" t="str">
        <f>IF(AND('[1]Multi-Field'!$E$96=[1]Lists!BF112,'[1]Multi-Field'!$F$96="Drained"),BI112,IF(AND('[1]Multi-Field'!$E$96=[1]Lists!BF112,'[1]Multi-Field'!$F$96="undrained"),BH112,""))</f>
        <v/>
      </c>
      <c r="FA112" s="409" t="str">
        <f>IF(AND('[1]Multi-Field'!$E$97=[1]Lists!BF112,'[1]Multi-Field'!$F$97="Drained"),BI112,IF(AND('[1]Multi-Field'!$E$97=[1]Lists!BF112,'[1]Multi-Field'!$F$97="undrained"),BH112,""))</f>
        <v/>
      </c>
      <c r="FB112" s="409" t="str">
        <f>IF(AND('[1]Multi-Field'!$E$98=[1]Lists!BF112,'[1]Multi-Field'!$F$98="Drained"),BI112,IF(AND('[1]Multi-Field'!$E$98=[1]Lists!BF112,'[1]Multi-Field'!$F$98="undrained"),BH112,""))</f>
        <v/>
      </c>
      <c r="FC112" s="409" t="str">
        <f>IF(AND('[1]Multi-Field'!$E$99=[1]Lists!BF112,'[1]Multi-Field'!$F$99="Drained"),BI112,IF(AND('[1]Multi-Field'!$E$99=[1]Lists!BF112,'[1]Multi-Field'!$F$99="undrained"),BH112,""))</f>
        <v/>
      </c>
      <c r="FD112" s="409" t="str">
        <f>IF(AND('[1]Multi-Field'!$E$100=[1]Lists!BF112,'[1]Multi-Field'!$F$100="Drained"),BI112,IF(AND('[1]Multi-Field'!$E$100=[1]Lists!BF112,'[1]Multi-Field'!$F$100="undrained"),BH112,""))</f>
        <v/>
      </c>
      <c r="FE112" s="409" t="str">
        <f>IF(AND('[1]Multi-Field'!$E$101=[1]Lists!BF112,'[1]Multi-Field'!$F$101="Drained"),BI112,IF(AND('[1]Multi-Field'!$E$101=[1]Lists!BF112,'[1]Multi-Field'!$F$101="undrained"),BH112,""))</f>
        <v/>
      </c>
      <c r="FF112" s="409" t="str">
        <f>IF(AND('[1]Multi-Field'!$E$102=[1]Lists!BF112,'[1]Multi-Field'!$F$102="Drained"),BI112,IF(AND('[1]Multi-Field'!$E$102=[1]Lists!BF112,'[1]Multi-Field'!$F$102="undrained"),BH112,""))</f>
        <v/>
      </c>
      <c r="FG112" s="409" t="str">
        <f>IF(AND('[1]Multi-Field'!$E$103=[1]Lists!BF112,'[1]Multi-Field'!$F$103="Drained"),BI112,IF(AND('[1]Multi-Field'!$E$103=[1]Lists!BF112,'[1]Multi-Field'!$F$103="undrained"),BH112,""))</f>
        <v/>
      </c>
      <c r="FH112" s="409" t="str">
        <f>IF(AND('[1]Multi-Field'!$E$104=[1]Lists!BF112,'[1]Multi-Field'!$F$104="Drained"),BI112,IF(AND('[1]Multi-Field'!$E$104=[1]Lists!BF112,'[1]Multi-Field'!$F$104="undrained"),BH112,""))</f>
        <v/>
      </c>
      <c r="FI112" s="409" t="str">
        <f>IF(AND('[1]Multi-Field'!$E$105=[1]Lists!BF112,'[1]Multi-Field'!$F$105="Drained"),BI112,IF(AND('[1]Multi-Field'!$E$105=[1]Lists!BF112,'[1]Multi-Field'!$F$105="undrained"),BH112,""))</f>
        <v/>
      </c>
      <c r="FJ112" s="409" t="str">
        <f>IF(AND('[1]Multi-Field'!$E$106=[1]Lists!BF112,'[1]Multi-Field'!$F$106="Drained"),BI112,IF(AND('[1]Multi-Field'!$E$106=[1]Lists!BF112,'[1]Multi-Field'!$F$106="undrained"),BH112,""))</f>
        <v/>
      </c>
      <c r="FK112" s="409" t="str">
        <f>IF(AND('[1]Multi-Field'!$E$107=[1]Lists!BF112,'[1]Multi-Field'!$F$107="Drained"),BI112,IF(AND('[1]Multi-Field'!$E$107=[1]Lists!BF112,'[1]Multi-Field'!$F$107="undrained"),BH112,""))</f>
        <v/>
      </c>
      <c r="FL112" s="409" t="str">
        <f>IF(AND('[1]Multi-Field'!$E$108=[1]Lists!BF112,'[1]Multi-Field'!$F$108="Drained"),BI112,IF(AND('[1]Multi-Field'!$E$108=[1]Lists!BF112,'[1]Multi-Field'!$F$108="undrained"),BH112,""))</f>
        <v/>
      </c>
      <c r="FM112" s="409" t="str">
        <f>IF(AND('[1]Multi-Field'!$E$109=[1]Lists!BF112,'[1]Multi-Field'!$F$109="Drained"),BI112,IF(AND('[1]Multi-Field'!$E$109=[1]Lists!BF112,'[1]Multi-Field'!$F$109="undrained"),BH112,""))</f>
        <v/>
      </c>
      <c r="FN112" s="409" t="str">
        <f>IF(AND('[1]Multi-Field'!$E$110=[1]Lists!BF112,'[1]Multi-Field'!$F$110="Drained"),BI112,IF(AND('[1]Multi-Field'!$E$110=[1]Lists!BF112,'[1]Multi-Field'!$F$110="undrained"),BH112,""))</f>
        <v/>
      </c>
      <c r="FO112" s="409" t="str">
        <f>IF(AND('[1]Multi-Field'!$E$111=[1]Lists!BF112,'[1]Multi-Field'!$F$111="Drained"),BI112,IF(AND('[1]Multi-Field'!$E$111=[1]Lists!BF112,'[1]Multi-Field'!$F$111="undrained"),BH112,""))</f>
        <v/>
      </c>
      <c r="FP112" s="409" t="str">
        <f>IF(AND('[1]Multi-Field'!$E$112=[1]Lists!BF112,'[1]Multi-Field'!$F$112="Drained"),BI112,IF(AND('[1]Multi-Field'!$E$112=[1]Lists!BF112,'[1]Multi-Field'!$F$112="undrained"),BH112,""))</f>
        <v/>
      </c>
      <c r="FQ112" s="409">
        <f>IF(AND('[1]Multi-Field'!$E$113=[1]Lists!BF112,'[1]Multi-Field'!$F$113="Drained"),BI112,IF(AND('[1]Multi-Field'!$E$113=[1]Lists!BF112,'[1]Multi-Field'!$F$113="undrained"),BH112,""))</f>
        <v>5</v>
      </c>
      <c r="FR112" s="409" t="str">
        <f>IF(AND('[1]Multi-Field'!$E$114=[1]Lists!BF112,'[1]Multi-Field'!$F$114="Drained"),BI112,IF(AND('[1]Multi-Field'!$E$114=[1]Lists!BF112,'[1]Multi-Field'!$F$114="undrained"),BH112,""))</f>
        <v/>
      </c>
      <c r="FS112" s="409" t="str">
        <f>IF(AND('[1]Multi-Field'!$E$115=[1]Lists!BF112,'[1]Multi-Field'!$F$115="Drained"),BI112,IF(AND('[1]Multi-Field'!$E$115=[1]Lists!BF112,'[1]Multi-Field'!$F$115="undrained"),BH112,""))</f>
        <v/>
      </c>
      <c r="FT112" s="409" t="str">
        <f>IF(AND('[1]Multi-Field'!$E$116=[1]Lists!BF112,'[1]Multi-Field'!$F$116="Drained"),BI112,IF(AND('[1]Multi-Field'!$E$116=[1]Lists!BF112,'[1]Multi-Field'!$F$116="undrained"),BH112,""))</f>
        <v/>
      </c>
      <c r="FU112" s="409" t="str">
        <f>IF(AND('[1]Multi-Field'!$E$117=[1]Lists!BF112,'[1]Multi-Field'!$F$117="Drained"),BI112,IF(AND('[1]Multi-Field'!$E$117=[1]Lists!BF112,'[1]Multi-Field'!$F$117="undrained"),BH112,""))</f>
        <v/>
      </c>
      <c r="FV112" s="409" t="str">
        <f>IF(AND('[1]Multi-Field'!$E$118=[1]Lists!BF112,'[1]Multi-Field'!$F$118="Drained"),BI112,IF(AND('[1]Multi-Field'!$E$118=[1]Lists!BF112,'[1]Multi-Field'!$F$118="undrained"),BH112,""))</f>
        <v/>
      </c>
      <c r="FW112" s="409" t="str">
        <f>IF(AND('[1]Multi-Field'!$E$119=[1]Lists!BF112,'[1]Multi-Field'!$F$119="Drained"),BI112,IF(AND('[1]Multi-Field'!$E$119=[1]Lists!BF112,'[1]Multi-Field'!$F$119="undrained"),BH112,""))</f>
        <v/>
      </c>
      <c r="FX112" s="409" t="str">
        <f>IF(AND('[1]Multi-Field'!$E$120=[1]Lists!BF112,'[1]Multi-Field'!$F$120="Drained"),BI112,IF(AND('[1]Multi-Field'!$E$120=[1]Lists!BF112,'[1]Multi-Field'!$F$120="undrained"),BH112,""))</f>
        <v/>
      </c>
      <c r="GC112" s="4">
        <f>'[1]Multi-Field'!B110</f>
        <v>0</v>
      </c>
      <c r="GD112" s="73" t="str">
        <f>IF(OR('[1]Multi-Field'!Q110=$FZ$43,'[1]Multi-Field'!Q110=$FZ$44),'[1]Multi-Field'!BS110,"")</f>
        <v/>
      </c>
      <c r="GE112" s="4" t="str">
        <f>IF(AND(OR('[1]Multi-Field'!Q110=$FZ$86,'[1]Multi-Field'!Q110=$FZ$94,'[1]Multi-Field'!Q110=$FZ$87,'[1]Multi-Field'!Q110=[1]Lists!$FZ$93,'[1]Multi-Field'!Q110=$FZ$59),'[1]Multi-Field'!BS110&gt;50),'[1]Multi-Field'!BS110*0.8,IF(AND(OR('[1]Multi-Field'!Q110=$FZ$86,'[1]Multi-Field'!Q110=$FZ$94,'[1]Multi-Field'!Q110=$FZ$87,'[1]Multi-Field'!Q110=[1]Lists!$FZ$93,'[1]Multi-Field'!Q110=[1]Lists!$FZ$59),'[1]Multi-Field'!BS110&lt;50),'[1]Multi-Field'!BS110,""))</f>
        <v/>
      </c>
      <c r="GF112" s="4" t="str">
        <f>IF(OR('[1]Multi-Field'!Q110=[1]Lists!$FZ$7,'[1]Multi-Field'!Q110=[1]Lists!$FZ$5,'[1]Multi-Field'!Q110=[1]Lists!$FZ$24,'[1]Multi-Field'!Q110=[1]Lists!$FZ$10,'[1]Multi-Field'!Q110=[1]Lists!$FZ$8, '[1]Multi-Field'!Q110=[1]Lists!$FZ$25, '[1]Multi-Field'!Q110=[1]Lists!$FZ$23, '[1]Multi-Field'!Q110= [1]Lists!$FZ$47, '[1]Multi-Field'!Q110=[1]Lists!$FZ$49, '[1]Multi-Field'!Q110=[1]Lists!$FZ$48,'[1]Multi-Field'!Q110=[1]Lists!$FZ$3, '[1]Multi-Field'!Q110=[1]Lists!$FZ$14,'[1]Multi-Field'!Q110=[1]Lists!$FZ$36, '[1]Multi-Field'!Q110=[1]Lists!$FZ$41,'[1]Multi-Field'!Q110=[1]Lists!$FZ$42),0,"")</f>
        <v/>
      </c>
      <c r="GG112" s="4" t="str">
        <f>IF(OR('[1]Multi-Field'!Q110=[1]Lists!$FZ$6,'[1]Multi-Field'!Q110=[1]Lists!$FZ$4, '[1]Multi-Field'!Q139=[1]Lists!$FZ$11, '[1]Multi-Field'!Q110=[1]Lists!$FZ$1),100*IF('[1]Multi-Field'!U110=onepercent,0.75,IF('[1]Multi-Field'!U110=onetotwentyfivepercent,0.4,IF(OR('[1]Multi-Field'!U110=twentysixtofiftypercent,'[1]Multi-Field'!U110=greaterthanfiftypercent),0,""))),"")</f>
        <v/>
      </c>
      <c r="GH112" s="4" t="str">
        <f>IF(OR('[1]Multi-Field'!Q110=[1]Lists!$FZ$53,'[1]Multi-Field'!Q110=[1]Lists!$FZ$55), 50,IF('[1]Multi-Field'!Q110=[1]Lists!$FZ$54,225,IF('[1]Multi-Field'!Q110=[1]Lists!$FZ$56,75,"")))</f>
        <v/>
      </c>
      <c r="GI112" s="4" t="e">
        <f>#VALUE!</f>
        <v>#VALUE!</v>
      </c>
      <c r="GJ112" s="4" t="e">
        <f>#VALUE!</f>
        <v>#VALUE!</v>
      </c>
      <c r="GK112" s="4" t="str">
        <f>IF('[1]Multi-Field'!Q110=[1]Lists!$FZ$95,'[1]Multi-Field'!BS110*0.66,"")</f>
        <v/>
      </c>
      <c r="GM112" s="4" t="str">
        <f>IF(OR('[1]Multi-Field'!Q110=[1]Lists!$FZ$26,'[1]Multi-Field'!Q110=[1]Lists!$FZ$84),20,"")</f>
        <v/>
      </c>
      <c r="GN112" s="4" t="str">
        <f>IF(OR('[1]Multi-Field'!Q110=[1]Lists!$FZ$88,'[1]Multi-Field'!Q110=[1]Lists!$FZ$57),0,"")</f>
        <v/>
      </c>
      <c r="GO112" s="4" t="str">
        <f>IF(OR('[1]Multi-Field'!Q110=[1]Lists!$FZ$69,'[1]Multi-Field'!Q110=[1]Lists!$FZ$71,'[1]Multi-Field'!Q110=[1]Lists!$FZ$105),50,"")</f>
        <v/>
      </c>
      <c r="GP112" s="4" t="str">
        <f>IF(OR('[1]Multi-Field'!Q110=[1]Lists!$FZ$75,'[1]Multi-Field'!Q110=[1]Lists!$FZ$70),75,"")</f>
        <v/>
      </c>
      <c r="GQ112" s="4">
        <f>IF('[1]Multi-Field'!Q110=[1]Lists!$FZ$72,150,"")</f>
        <v>150</v>
      </c>
      <c r="GR112" s="4" t="str">
        <f>IF(OR('[1]Multi-Field'!Q110=[1]Lists!$FZ$74,'[1]Multi-Field'!Q110=[1]Lists!$FZ$73),40,"")</f>
        <v/>
      </c>
      <c r="GS112" s="4" t="str">
        <f>IF('[1]Multi-Field'!Q110=[1]Lists!$FZ$99,80,"")</f>
        <v/>
      </c>
      <c r="GT112" s="4" t="str">
        <f>IF('[1]Multi-Field'!Q110=[1]Lists!$FZ$106,70,"")</f>
        <v/>
      </c>
      <c r="GU112" s="4" t="e">
        <f t="shared" si="16"/>
        <v>#VALUE!</v>
      </c>
    </row>
    <row r="113" spans="1:203" ht="13.5" customHeight="1">
      <c r="A113" s="7" t="s">
        <v>200</v>
      </c>
      <c r="B113" s="7"/>
      <c r="C113" s="7"/>
      <c r="D113" s="8">
        <v>55</v>
      </c>
      <c r="E113" s="8">
        <f t="shared" si="12"/>
        <v>58</v>
      </c>
      <c r="F113" s="8">
        <f t="shared" si="13"/>
        <v>62</v>
      </c>
      <c r="G113" s="8">
        <v>65</v>
      </c>
      <c r="H113" s="8">
        <v>90</v>
      </c>
      <c r="I113" s="8">
        <f t="shared" si="17"/>
        <v>103</v>
      </c>
      <c r="J113" s="8">
        <f t="shared" si="18"/>
        <v>117</v>
      </c>
      <c r="K113" s="8">
        <v>130</v>
      </c>
      <c r="L113" s="8">
        <v>60</v>
      </c>
      <c r="M113" s="8">
        <f t="shared" si="14"/>
        <v>83</v>
      </c>
      <c r="N113" s="8">
        <f t="shared" si="15"/>
        <v>107</v>
      </c>
      <c r="O113" s="8">
        <v>130</v>
      </c>
      <c r="P113" s="391">
        <v>88</v>
      </c>
      <c r="Q113" s="394"/>
      <c r="R113" s="395" t="b">
        <f>IF(OR('Multi-Field'!AA90=Lists!$AC$42,'Multi-Field'!AA90=Lists!$AC$43),IF('Multi-Field'!Z90="x",(IF('Multi-Field'!AC90=Lists!$Q$11,Lists!$R$11,IF('Multi-Field'!AC90=Lists!$Q$12,Lists!$R$12,IF('Multi-Field'!AC90=Lists!$Q$13,Lists!$R$13,IF('Multi-Field'!AC90=Lists!$Q$14,Lists!$R$14))))),IF('Multi-Field'!X90="x",(IF('Multi-Field'!AC90=Lists!$Q$11,Lists!$S$11,IF('Multi-Field'!AC90=Lists!$Q$12,Lists!$S$12,IF('Multi-Field'!AC90=Lists!$Q$13,Lists!$S$13,IF('Multi-Field'!AC90=Lists!$Q$14,Lists!$S$14))))),IF('Multi-Field'!V90="x",(IF('Multi-Field'!AC90=Lists!$Q$11,Lists!$T$11,IF('Multi-Field'!AC90=Lists!$Q$12,Lists!$T$12,IF('Multi-Field'!AC90=Lists!$Q$13,Lists!$T$13,IF('Multi-Field'!AC90=Lists!$Q$14,Lists!$T$14))))),0))))</f>
        <v>0</v>
      </c>
      <c r="S113" s="395" t="str">
        <f t="shared" si="26"/>
        <v/>
      </c>
      <c r="T113" s="395"/>
      <c r="U113" s="396"/>
      <c r="V113" s="383">
        <f>IF(OR('Multi-Field'!AI99=$U$4,'Multi-Field'!AI99=$U$5,'Multi-Field'!AI99=$U$6,'Multi-Field'!AI99=$U$7,'Multi-Field'!AI99=$U$8,'Multi-Field'!AI99=$U$9),(IF('Multi-Field'!AJ99=$V$2,100,IF('Multi-Field'!AJ99=$V$3,65,IF('Multi-Field'!AJ99=$V$4,53,IF('Multi-Field'!AJ99=$V$5,41,IF('Multi-Field'!AJ99=$V$6,23,IF('Multi-Field'!AJ99=$V$7,0,0))))))),0)</f>
        <v>0</v>
      </c>
      <c r="W113" s="383" t="str">
        <f>IF(AND(OR('Multi-Field'!AF99=$S$3,'Multi-Field'!AF99=S101,'Multi-Field'!AF99=$S$7),'Multi-Field'!AN99&lt;18,'Multi-Field'!AN99&gt;0),35,IF('Multi-Field'!AF99=$S$4,55,IF(AND('Multi-Field'!AF99=$S$6,'Multi-Field'!AN99&lt;18),30,IF(AND('Multi-Field'!AN99&gt;17,OR('Multi-Field'!AF99=$S$3,'Multi-Field'!AF99=$S$5,'Multi-Field'!AF99= $S$6,'Multi-Field'!AF99=$S$7)),25,"0"))))</f>
        <v>0</v>
      </c>
      <c r="X113" s="383">
        <f>IF(OR('Multi-Field'!BA99=$U$4,'Multi-Field'!BA99=$U$5,'Multi-Field'!BA99=$U$6,'Multi-Field'!BA99=U103,'Multi-Field'!BA99=$U$8,'Multi-Field'!BA99=$U$9),(IF('Multi-Field'!BB99=$V$2,100,IF('Multi-Field'!BB99=$V$3,65,IF('Multi-Field'!BB99=$V$4,53,IF('Multi-Field'!BB99=$V$5,41,IF('Multi-Field'!BB99=$V$6,23,IF('Multi-Field'!BB99=$V$7,0,0))))))),0)</f>
        <v>0</v>
      </c>
      <c r="Y113" s="383" t="str">
        <f>IF(AND(OR('Multi-Field'!AX99=$S$3,'Multi-Field'!AX99=$S$5,'Multi-Field'!AX99=$S$7),'Multi-Field'!BF99&lt;18),35,IF('Multi-Field'!AX99=$S$4,55,IF(AND('Multi-Field'!AX99=$S$6,'Multi-Field'!BF99&lt;18),30,IF(AND('Multi-Field'!BF99&gt;17,OR('Multi-Field'!AX99=$S$3,'Multi-Field'!AX99=$S$5,'Multi-Field'!AX99=$S$6,'Multi-Field'!AX99=$S$7)),25,"0"))))</f>
        <v>0</v>
      </c>
      <c r="Z113" s="383">
        <v>97</v>
      </c>
      <c r="AI113" s="384">
        <f>'[1]Multi-Field'!B109</f>
        <v>0</v>
      </c>
      <c r="AJ113" s="385" t="e">
        <f>#VALUE!</f>
        <v>#VALUE!</v>
      </c>
      <c r="AK113" s="385" t="e">
        <f>#VALUE!</f>
        <v>#VALUE!</v>
      </c>
      <c r="AL113" s="385" t="e">
        <f>IF(AK113="","",IF('[1]Multi-Field'!AU109=20,10,IF(AK113-30&lt;0,0,AK113-30)))</f>
        <v>#VALUE!</v>
      </c>
      <c r="AM113" s="385" t="e">
        <f>#VALUE!</f>
        <v>#VALUE!</v>
      </c>
      <c r="AN113" s="385" t="e">
        <f t="shared" si="23"/>
        <v>#VALUE!</v>
      </c>
      <c r="AO113" s="385" t="e">
        <f>#VALUE!</f>
        <v>#VALUE!</v>
      </c>
      <c r="AP113" s="385" t="e">
        <f>#VALUE!</f>
        <v>#VALUE!</v>
      </c>
      <c r="AQ113" s="385" t="e">
        <f>#VALUE!</f>
        <v>#VALUE!</v>
      </c>
      <c r="AR113" s="385" t="e">
        <f>#VALUE!</f>
        <v>#VALUE!</v>
      </c>
      <c r="AS113" s="385" t="e">
        <f>IF(AR113="","",IF('[1]Multi-Field'!AU109&gt;9,0,AR113-15))</f>
        <v>#VALUE!</v>
      </c>
      <c r="AT113" s="385" t="e">
        <f>#VALUE!</f>
        <v>#VALUE!</v>
      </c>
      <c r="AU113" s="385" t="e">
        <f>#VALUE!</f>
        <v>#VALUE!</v>
      </c>
      <c r="AV113" s="385" t="e">
        <f>IF(AU113="","",IF('[1]Multi-Field'!AU109=9&gt;9,0,AU113-35))</f>
        <v>#VALUE!</v>
      </c>
      <c r="AW113" s="385" t="e">
        <f>#VALUE!</f>
        <v>#VALUE!</v>
      </c>
      <c r="AX113" s="385" t="e">
        <f t="shared" si="24"/>
        <v>#VALUE!</v>
      </c>
      <c r="AY113" s="385" t="str">
        <f>IF('[1]Multi-Field'!AU109="","",IF('[1]Multi-Field'!AU109&lt;1,100,IF('[1]Multi-Field'!AU109=1,75,IF('[1]Multi-Field'!AU109=2,50,IF('[1]Multi-Field'!AU109=3,25,IF('[1]Multi-Field'!AU109&gt;3,0,""))))))</f>
        <v/>
      </c>
      <c r="AZ113" s="385" t="str">
        <f t="shared" si="25"/>
        <v/>
      </c>
      <c r="BA113" s="385" t="e">
        <f>#VALUE!</f>
        <v>#VALUE!</v>
      </c>
      <c r="BB113" s="385" t="e">
        <f>IF(BA113="","",IF(AND('[1]Multi-Field'!AU109&lt;40,'[1]Multi-Field'!AU109&gt;9),40,IF('[1]Multi-Field'!AU109&gt;39,0,BA113+5)))</f>
        <v>#VALUE!</v>
      </c>
      <c r="BC113" s="386" t="e">
        <f t="shared" si="22"/>
        <v>#VALUE!</v>
      </c>
      <c r="BF113" s="411" t="s">
        <v>1282</v>
      </c>
      <c r="BG113" s="412">
        <v>6</v>
      </c>
      <c r="BH113" s="412">
        <v>2</v>
      </c>
      <c r="BI113" s="412">
        <v>3.5</v>
      </c>
      <c r="BJ113" s="409" t="e">
        <f>IF(AND('[1]Single Field'!#REF!=[1]Lists!BF113,'[1]Single Field'!#REF!="Drained"),"x",IF(AND('[1]Single Field'!#REF!=[1]Lists!BF113,'[1]Single Field'!#REF!="Undrained"),O,""))</f>
        <v>#REF!</v>
      </c>
      <c r="BK113" s="409" t="str">
        <f>IF(AND('[1]Multi-Field'!$E$3=[1]Lists!BF113,'[1]Multi-Field'!$F$3="Drained"),BI113,IF(AND('[1]Multi-Field'!$E$3=BF113,'[1]Multi-Field'!$F$3="undrained"),BH113,""))</f>
        <v/>
      </c>
      <c r="BL113" s="409" t="str">
        <f>IF(AND('[1]Multi-Field'!$E$4=BF113,'[1]Multi-Field'!$F$4="Drained"),BI113,IF(AND('[1]Multi-Field'!$E$4=BF113,'[1]Multi-Field'!$F$4="undrained"),BH113,""))</f>
        <v/>
      </c>
      <c r="BM113" s="409" t="str">
        <f>IF(AND('[1]Multi-Field'!$E$5=BF113,'[1]Multi-Field'!$F$5="Drained"),BI113,IF(AND('[1]Multi-Field'!$E$5=BF113,'[1]Multi-Field'!$F$5="undrained"),BH113,""))</f>
        <v/>
      </c>
      <c r="BN113" s="409" t="str">
        <f>IF(AND('[1]Multi-Field'!$E$6=BF113,'[1]Multi-Field'!$F$6="Drained"),BI113,IF(AND('[1]Multi-Field'!$E$6=BF113,'[1]Multi-Field'!$F$6="undrained"),BH113,""))</f>
        <v/>
      </c>
      <c r="BO113" s="409" t="str">
        <f>IF(AND('[1]Multi-Field'!$E$7=BF113,'[1]Multi-Field'!$F$7="Drained"),BI113,IF(AND('[1]Multi-Field'!$E$7=BF113,'[1]Multi-Field'!$F$7="undrained"),BH113,""))</f>
        <v/>
      </c>
      <c r="BP113" s="409" t="str">
        <f>IF(AND('[1]Multi-Field'!$E$8=BF113,'[1]Multi-Field'!$F$8="Drained"),BI113,IF(AND('[1]Multi-Field'!$E$8=BF113,'[1]Multi-Field'!$F$8="undrained"),BH113,""))</f>
        <v/>
      </c>
      <c r="BQ113" s="409" t="str">
        <f>IF(AND('[1]Multi-Field'!$E$9=BF113,'[1]Multi-Field'!$F$9="Drained"),BI113,IF(AND('[1]Multi-Field'!$E$9=BF113,'[1]Multi-Field'!$F$9="undrained"),BH113,""))</f>
        <v/>
      </c>
      <c r="BR113" s="409" t="str">
        <f>IF(AND('[1]Multi-Field'!$E$10=BF113,'[1]Multi-Field'!$F$10="Drained"),BI113,IF(AND('[1]Multi-Field'!$E$10=BF113,'[1]Multi-Field'!$F$10="undrained"),BH113,""))</f>
        <v/>
      </c>
      <c r="BS113" s="409" t="str">
        <f>IF(AND('[1]Multi-Field'!$E$11=BF113,'[1]Multi-Field'!$F$11="Drained"),BI113,IF(AND('[1]Multi-Field'!$E$11=BF113,'[1]Multi-Field'!$F$11="undrained"),BH113,""))</f>
        <v/>
      </c>
      <c r="BT113" s="409" t="str">
        <f>IF(AND('[1]Multi-Field'!$E$12=BF113,'[1]Multi-Field'!$F$12="Drained"),BI113,IF(AND('[1]Multi-Field'!$E$12=BF113,'[1]Multi-Field'!$F$12="undrained"),BH113,""))</f>
        <v/>
      </c>
      <c r="BU113" s="409" t="str">
        <f>IF(AND('[1]Multi-Field'!$E$13=BF113,'[1]Multi-Field'!$F$13="Drained"),BI113,IF(AND('[1]Multi-Field'!$E$3=BF113,'[1]Multi-Field'!$F$13="undrained"),BH113,""))</f>
        <v/>
      </c>
      <c r="BV113" s="409" t="str">
        <f>IF(AND('[1]Multi-Field'!$E$14=BF113,'[1]Multi-Field'!$F$14="Drained"),BI113,IF(AND('[1]Multi-Field'!$E$14=BF113,'[1]Multi-Field'!$F$14="undrained"),BH113,""))</f>
        <v/>
      </c>
      <c r="BW113" s="409" t="str">
        <f>IF(AND('[1]Multi-Field'!$E$15=BF113,'[1]Multi-Field'!$F$15="Drained"),BI113,IF(AND('[1]Multi-Field'!$E$15=BF113,'[1]Multi-Field'!$F$15="undrained"),BH113,""))</f>
        <v/>
      </c>
      <c r="BX113" s="409" t="str">
        <f>IF(AND('[1]Multi-Field'!$E$16=[1]Lists!BF113,'[1]Multi-Field'!$F$16="Drained"),BI113,IF(AND('[1]Multi-Field'!$E$16=[1]Lists!BF113,'[1]Multi-Field'!$F$16="undrained"),BH113,""))</f>
        <v/>
      </c>
      <c r="BY113" s="409" t="str">
        <f>IF(AND('[1]Multi-Field'!$E$17=[1]Lists!BF113,'[1]Multi-Field'!$F$17="Drained"),BI113,IF(AND('[1]Multi-Field'!$E$17=[1]Lists!BF113,'[1]Multi-Field'!$F$17="undrained"),BH113,""))</f>
        <v/>
      </c>
      <c r="BZ113" s="409" t="str">
        <f>IF(AND('[1]Multi-Field'!$E$18=[1]Lists!BF113,'[1]Multi-Field'!$F$18="Drained"),BI113,IF(AND('[1]Multi-Field'!$E$18=[1]Lists!BF113,'[1]Multi-Field'!$F$18="undrained"),BH113,""))</f>
        <v/>
      </c>
      <c r="CA113" s="409" t="str">
        <f>IF(AND('[1]Multi-Field'!$E$19=[1]Lists!BF113,'[1]Multi-Field'!$F$19="Drained"),BI113,IF(AND('[1]Multi-Field'!$E$19=[1]Lists!BF113,'[1]Multi-Field'!$F$19="undrained"),BH113,""))</f>
        <v/>
      </c>
      <c r="CB113" s="409" t="str">
        <f>IF(AND('[1]Multi-Field'!$E$20=[1]Lists!BF113,'[1]Multi-Field'!$F$20="Drained"),BI113,IF(AND('[1]Multi-Field'!$E$20=[1]Lists!BF113,'[1]Multi-Field'!$F$20="undrained"),BH113,""))</f>
        <v/>
      </c>
      <c r="CC113" s="409" t="str">
        <f>IF(AND('[1]Multi-Field'!$E$21=[1]Lists!BF113,'[1]Multi-Field'!$F$21="Drained"),BI113,IF(AND('[1]Multi-Field'!$E$21=[1]Lists!BF113,'[1]Multi-Field'!$F$21="undrained"),BH113,""))</f>
        <v/>
      </c>
      <c r="CD113" s="409" t="str">
        <f>IF(AND('[1]Multi-Field'!$E$22=[1]Lists!BF113,'[1]Multi-Field'!$F$22="Drained"),BI113,IF(AND('[1]Multi-Field'!$E$22=[1]Lists!BF113,'[1]Multi-Field'!$F$22="undrained"),BH113,""))</f>
        <v/>
      </c>
      <c r="CE113" s="409" t="str">
        <f>IF(AND('[1]Multi-Field'!$E$23=[1]Lists!BF113,'[1]Multi-Field'!$F$23="Drained"),BI113,IF(AND('[1]Multi-Field'!$E$23=[1]Lists!BF113,'[1]Multi-Field'!$F$23="undrained"),BH113,""))</f>
        <v/>
      </c>
      <c r="CF113" s="409" t="str">
        <f>IF(AND('[1]Multi-Field'!$E$24=[1]Lists!BF113,'[1]Multi-Field'!$F$24="Drained"),BI113,IF(AND('[1]Multi-Field'!$E$24=[1]Lists!BF113,'[1]Multi-Field'!$F$24="undrained"),BH113,""))</f>
        <v/>
      </c>
      <c r="CG113" s="409" t="str">
        <f>IF(AND('[1]Multi-Field'!$E$25=[1]Lists!BF113,'[1]Multi-Field'!$F$25="Drained"),BI113,IF(AND('[1]Multi-Field'!$E$25=[1]Lists!BF113,'[1]Multi-Field'!$F$25="undrained"),BH113,""))</f>
        <v/>
      </c>
      <c r="CH113" s="409" t="str">
        <f>IF(AND('[1]Multi-Field'!$E$26=[1]Lists!BF113,'[1]Multi-Field'!$F$26="Drained"),BI113,IF(AND('[1]Multi-Field'!$E$26=[1]Lists!BF113,'[1]Multi-Field'!$F$26="undrained"),BH113,""))</f>
        <v/>
      </c>
      <c r="CI113" s="409" t="str">
        <f>IF(AND('[1]Multi-Field'!$E$27=[1]Lists!BF113,'[1]Multi-Field'!$F$27="Drained"),BI113,IF(AND('[1]Multi-Field'!$E$27=[1]Lists!BF113,'[1]Multi-Field'!$F$27="undrained"),BH113,""))</f>
        <v/>
      </c>
      <c r="CJ113" s="409" t="str">
        <f>IF(AND('[1]Multi-Field'!$E$28=[1]Lists!BF113,'[1]Multi-Field'!$F$28="Drained"),BI113,IF(AND('[1]Multi-Field'!$E$28=[1]Lists!BF113,'[1]Multi-Field'!$F$28="undrained"),BH113,""))</f>
        <v/>
      </c>
      <c r="CK113" s="409" t="str">
        <f>IF(AND('[1]Multi-Field'!$E$29=[1]Lists!BF113,'[1]Multi-Field'!$F$29="Drained"),BI113,IF(AND('[1]Multi-Field'!$E$29=[1]Lists!BF113,'[1]Multi-Field'!$F$29="undrained"),BH113,""))</f>
        <v/>
      </c>
      <c r="CL113" s="409" t="str">
        <f>IF(AND('[1]Multi-Field'!$E$30=[1]Lists!BF113,'[1]Multi-Field'!$F$30="Drained"),BI113,IF(AND('[1]Multi-Field'!$E$30=[1]Lists!BF113,'[1]Multi-Field'!$F$30="undrained"),BH113,""))</f>
        <v/>
      </c>
      <c r="CM113" s="409" t="str">
        <f>IF(AND('[1]Multi-Field'!$E$31=[1]Lists!BF113,'[1]Multi-Field'!$F$31="Drained"),BI113,IF(AND('[1]Multi-Field'!$E$31=[1]Lists!BF113,'[1]Multi-Field'!$F$31="undrained"),BH113,""))</f>
        <v/>
      </c>
      <c r="CN113" s="409" t="str">
        <f>IF(AND('[1]Multi-Field'!$E$32=[1]Lists!BF113,'[1]Multi-Field'!$F$32="Drained"),BI113,IF(AND('[1]Multi-Field'!$E$32=[1]Lists!BF113,'[1]Multi-Field'!$F$32="undrained"),BH113,""))</f>
        <v/>
      </c>
      <c r="CO113" s="409" t="str">
        <f>IF(AND('[1]Multi-Field'!$E$33=[1]Lists!BF113,'[1]Multi-Field'!$F$33="Drained"),BI113,IF(AND('[1]Multi-Field'!$E$33=[1]Lists!BF113,'[1]Multi-Field'!$F$33="undrained"),BH113,""))</f>
        <v/>
      </c>
      <c r="CP113" s="409" t="str">
        <f>IF(AND('[1]Multi-Field'!$E$34=[1]Lists!BF113,'[1]Multi-Field'!$F$34="Drained"),BI113,IF(AND('[1]Multi-Field'!$E$34=[1]Lists!BF113,'[1]Multi-Field'!$F$34="undrained"),BH113,""))</f>
        <v/>
      </c>
      <c r="CQ113" s="409" t="str">
        <f>IF(AND('[1]Multi-Field'!$E$35=[1]Lists!BF113,'[1]Multi-Field'!$F$35="Drained"),BI113,IF(AND('[1]Multi-Field'!$E$35=[1]Lists!BF113,'[1]Multi-Field'!$F$35="undrained"),BH113,""))</f>
        <v/>
      </c>
      <c r="CR113" s="409" t="str">
        <f>IF(AND('[1]Multi-Field'!$E$36=[1]Lists!BF113,'[1]Multi-Field'!$F$36="Drained"),BI113,IF(AND('[1]Multi-Field'!$E$36=[1]Lists!BF113,'[1]Multi-Field'!$F$36="undrained"),BH113,""))</f>
        <v/>
      </c>
      <c r="CS113" s="409" t="str">
        <f>IF(AND('[1]Multi-Field'!$E$37=[1]Lists!BF113,'[1]Multi-Field'!$F$37="Drained"),BI113,IF(AND('[1]Multi-Field'!$E$37=[1]Lists!BF113,'[1]Multi-Field'!$F$37="undrained"),BH113,""))</f>
        <v/>
      </c>
      <c r="CT113" s="409" t="str">
        <f>IF(AND('[1]Multi-Field'!$E$38=[1]Lists!BF113,'[1]Multi-Field'!$F$38="Drained"),BI113,IF(AND('[1]Multi-Field'!$E$38=[1]Lists!BF113,'[1]Multi-Field'!$F$38="undrained"),BH113,""))</f>
        <v/>
      </c>
      <c r="CU113" s="409" t="str">
        <f>IF(AND('[1]Multi-Field'!$E$39=[1]Lists!BF113,'[1]Multi-Field'!$F$39="Drained"),BI113,IF(AND('[1]Multi-Field'!$E$39=[1]Lists!BF113,'[1]Multi-Field'!$F$39="undrained"),BH113,""))</f>
        <v/>
      </c>
      <c r="CV113" s="409" t="str">
        <f>IF(AND('[1]Multi-Field'!$E$40=[1]Lists!BF113,'[1]Multi-Field'!$F$40="Drained"),BI113,IF(AND('[1]Multi-Field'!$E$40=[1]Lists!BF113,'[1]Multi-Field'!$F$40="undrained"),BH113,""))</f>
        <v/>
      </c>
      <c r="CW113" s="409" t="str">
        <f>IF(AND('[1]Multi-Field'!$E$41=[1]Lists!BF113,'[1]Multi-Field'!$F$40="Drained"),BI113,IF(AND('[1]Multi-Field'!$E$40=[1]Lists!BF113,'[1]Multi-Field'!$F$40="undrained"),BH113,""))</f>
        <v/>
      </c>
      <c r="CX113" s="409" t="str">
        <f>IF(AND('[1]Multi-Field'!$E$42=[1]Lists!BF113,'[1]Multi-Field'!$F$42="Drained"),BI113,IF(AND('[1]Multi-Field'!$E$42=[1]Lists!BF113,'[1]Multi-Field'!$F$42="undrained"),BH113,""))</f>
        <v/>
      </c>
      <c r="CY113" s="409" t="str">
        <f>IF(AND('[1]Multi-Field'!$E$43=[1]Lists!BF113,'[1]Multi-Field'!$F$43="Drained"),BI113,IF(AND('[1]Multi-Field'!$E$43=[1]Lists!BF113,'[1]Multi-Field'!$F$43="undrained"),BH113,""))</f>
        <v/>
      </c>
      <c r="CZ113" s="409" t="str">
        <f>IF(AND('[1]Multi-Field'!$E$44=[1]Lists!BF113,'[1]Multi-Field'!$F$44="Drained"),BI113,IF(AND('[1]Multi-Field'!$E$44=[1]Lists!BF113,'[1]Multi-Field'!$F$44="undrained"),BH113,""))</f>
        <v/>
      </c>
      <c r="DA113" s="409" t="str">
        <f>IF(AND('[1]Multi-Field'!$E$45=[1]Lists!BF113,'[1]Multi-Field'!$F$45="Drained"),BI113,IF(AND('[1]Multi-Field'!$E$45=[1]Lists!BF113,'[1]Multi-Field'!$F$45="undrained"),BH113,""))</f>
        <v/>
      </c>
      <c r="DB113" s="409" t="str">
        <f>IF(AND('[1]Multi-Field'!$E$46=[1]Lists!BF113,'[1]Multi-Field'!$F$46="Drained"),BI113,IF(AND('[1]Multi-Field'!$E$46=[1]Lists!BF113,'[1]Multi-Field'!$F$46="undrained"),BH113,""))</f>
        <v/>
      </c>
      <c r="DC113" s="409" t="str">
        <f>IF(AND('[1]Multi-Field'!$E$47=[1]Lists!BF113,'[1]Multi-Field'!$F$47="Drained"),BI113,IF(AND('[1]Multi-Field'!$E$47=[1]Lists!BF113,'[1]Multi-Field'!$F$47="undrained"),BH113,""))</f>
        <v/>
      </c>
      <c r="DD113" s="409" t="str">
        <f>IF(AND('[1]Multi-Field'!$E$48=[1]Lists!BF113,'[1]Multi-Field'!$F$48="Drained"),BI113,IF(AND('[1]Multi-Field'!$E$48=[1]Lists!BF113,'[1]Multi-Field'!$F$48="undrained"),BH113,""))</f>
        <v/>
      </c>
      <c r="DE113" s="409" t="str">
        <f>IF(AND('[1]Multi-Field'!$E$49=[1]Lists!BF113,'[1]Multi-Field'!$F$49="Drained"),BI113,IF(AND('[1]Multi-Field'!$E$49=[1]Lists!BF113,'[1]Multi-Field'!$F$9="undrained"),BH113,""))</f>
        <v/>
      </c>
      <c r="DF113" s="409" t="str">
        <f>IF(AND('[1]Multi-Field'!$E$50=[1]Lists!BF113,'[1]Multi-Field'!$F$50="Drained"),BI113,IF(AND('[1]Multi-Field'!$E$50=[1]Lists!BF113,'[1]Multi-Field'!$F$50="undrained"),BH113,""))</f>
        <v/>
      </c>
      <c r="DG113" s="409" t="str">
        <f>IF(AND('[1]Multi-Field'!$E$51=[1]Lists!BF113,'[1]Multi-Field'!$F$51="Drained"),BI113,IF(AND('[1]Multi-Field'!$E$51=[1]Lists!BF113,'[1]Multi-Field'!$F$51="undrained"),BH113,""))</f>
        <v/>
      </c>
      <c r="DH113" s="409" t="str">
        <f>IF(AND('[1]Multi-Field'!$E$52=[1]Lists!BF113,'[1]Multi-Field'!$F$52="Drained"),BI113,IF(AND('[1]Multi-Field'!$E$52=[1]Lists!BF113,'[1]Multi-Field'!$F$52="undrained"),BH113,""))</f>
        <v/>
      </c>
      <c r="DI113" s="409" t="str">
        <f>IF(AND('[1]Multi-Field'!$E$53=[1]Lists!BF113,'[1]Multi-Field'!$F$53="Drained"),BI113,IF(AND('[1]Multi-Field'!$E$53=[1]Lists!BF113,'[1]Multi-Field'!$F$53="undrained"),BH113,""))</f>
        <v/>
      </c>
      <c r="DJ113" s="409" t="str">
        <f>IF(AND('[1]Multi-Field'!$E$54=[1]Lists!BF113,'[1]Multi-Field'!$F$54="Drained"),BI113,IF(AND('[1]Multi-Field'!$E$54=[1]Lists!BF113,'[1]Multi-Field'!$F$54="undrained"),BH113,""))</f>
        <v/>
      </c>
      <c r="DK113" s="409" t="str">
        <f>IF(AND('[1]Multi-Field'!$E$55=[1]Lists!BF113,'[1]Multi-Field'!$F$55="Drained"),BI113,IF(AND('[1]Multi-Field'!$E$55=[1]Lists!BF113,'[1]Multi-Field'!$F$55="undrained"),BH113,""))</f>
        <v/>
      </c>
      <c r="DL113" s="409" t="str">
        <f>IF(AND('[1]Multi-Field'!$E$56=[1]Lists!BF113,'[1]Multi-Field'!$F$56="Drained"),BI113,IF(AND('[1]Multi-Field'!$E$56=[1]Lists!BF113,'[1]Multi-Field'!$F$56="undrained"),BH113,""))</f>
        <v/>
      </c>
      <c r="DM113" s="409" t="str">
        <f>IF(AND('[1]Multi-Field'!$E$57=[1]Lists!BF113,'[1]Multi-Field'!$F$57="Drained"),BI113,IF(AND('[1]Multi-Field'!$E$57=[1]Lists!BF113,'[1]Multi-Field'!$F$57="undrained"),BH113,""))</f>
        <v/>
      </c>
      <c r="DN113" s="409" t="str">
        <f>IF(AND('[1]Multi-Field'!$E$58=[1]Lists!BF113,'[1]Multi-Field'!$F$58="Drained"),BI113,IF(AND('[1]Multi-Field'!$E$58=[1]Lists!BF113,'[1]Multi-Field'!$F$58="undrained"),BH113,""))</f>
        <v/>
      </c>
      <c r="DO113" s="409" t="str">
        <f>IF(AND('[1]Multi-Field'!$E$59=[1]Lists!BF113,'[1]Multi-Field'!$F$59="Drained"),BI113,IF(AND('[1]Multi-Field'!$E$59=[1]Lists!BF113,'[1]Multi-Field'!$F$59="undrained"),BH113,""))</f>
        <v/>
      </c>
      <c r="DP113" s="409" t="str">
        <f>IF(AND('[1]Multi-Field'!$E$60=[1]Lists!BF113,'[1]Multi-Field'!$F$60="Drained"),BI113,IF(AND('[1]Multi-Field'!$E$60=[1]Lists!BF113,'[1]Multi-Field'!$F$60="undrained"),BH113,""))</f>
        <v/>
      </c>
      <c r="DQ113" s="409" t="str">
        <f>IF(AND('[1]Multi-Field'!$E$61=[1]Lists!BF113,'[1]Multi-Field'!$F$61="Drained"),BI113,IF(AND('[1]Multi-Field'!$E$61=[1]Lists!BF113,'[1]Multi-Field'!$F$61="undrained"),BH113,""))</f>
        <v/>
      </c>
      <c r="DR113" s="409" t="str">
        <f>IF(AND('[1]Multi-Field'!$E$62=[1]Lists!BF113,'[1]Multi-Field'!$F$62="Drained"),BI113,IF(AND('[1]Multi-Field'!$E$62=[1]Lists!BF113,'[1]Multi-Field'!$F$62="undrained"),BH113,""))</f>
        <v/>
      </c>
      <c r="DS113" s="409" t="str">
        <f>IF(AND('[1]Multi-Field'!$E$63=[1]Lists!BF113,'[1]Multi-Field'!$F$63="Drained"),BI113,IF(AND('[1]Multi-Field'!$E$63=[1]Lists!BF113,'[1]Multi-Field'!$F$63="undrained"),BH113,""))</f>
        <v/>
      </c>
      <c r="DT113" s="409" t="str">
        <f>IF(AND('[1]Multi-Field'!$E$64=[1]Lists!BF113,'[1]Multi-Field'!$F$64="Drained"),BI113,IF(AND('[1]Multi-Field'!$E$64=[1]Lists!BF113,'[1]Multi-Field'!$F$64="undrained"),BH113,""))</f>
        <v/>
      </c>
      <c r="DU113" s="409" t="str">
        <f>IF(AND('[1]Multi-Field'!$E$65=[1]Lists!BF113,'[1]Multi-Field'!$F$65="Drained"),BI113,IF(AND('[1]Multi-Field'!$E$65=[1]Lists!BF113,'[1]Multi-Field'!$F$65="undrained"),BH113,""))</f>
        <v/>
      </c>
      <c r="DV113" s="409" t="str">
        <f>IF(AND('[1]Multi-Field'!$E$66=[1]Lists!BF113,'[1]Multi-Field'!$F$66="Drained"),BI113,IF(AND('[1]Multi-Field'!$E$66=[1]Lists!BF113,'[1]Multi-Field'!$F$66="undrained"),BH113,""))</f>
        <v/>
      </c>
      <c r="DW113" s="409" t="str">
        <f>IF(AND('[1]Multi-Field'!$E$67=[1]Lists!BF113,'[1]Multi-Field'!$F$67="Drained"),BI113,IF(AND('[1]Multi-Field'!$E$67=[1]Lists!BF113,'[1]Multi-Field'!$F$67="undrained"),BH113,""))</f>
        <v/>
      </c>
      <c r="DX113" s="409" t="str">
        <f>IF(AND('[1]Multi-Field'!$E$68=[1]Lists!BF113,'[1]Multi-Field'!$F$68="Drained"),BI113,IF(AND('[1]Multi-Field'!$E$68=[1]Lists!BF113,'[1]Multi-Field'!$F$68="undrained"),BH113,""))</f>
        <v/>
      </c>
      <c r="DY113" s="409" t="str">
        <f>IF(AND('[1]Multi-Field'!$E$69=[1]Lists!BF113,'[1]Multi-Field'!$F$69="Drained"),BI113,IF(AND('[1]Multi-Field'!$E$69=[1]Lists!BF113,'[1]Multi-Field'!$F$69="undrained"),BH113,""))</f>
        <v/>
      </c>
      <c r="DZ113" s="409" t="str">
        <f>IF(AND('[1]Multi-Field'!$E$70=[1]Lists!BF113,'[1]Multi-Field'!$F$70="Drained"),BI113,IF(AND('[1]Multi-Field'!$E$70=[1]Lists!BF113,'[1]Multi-Field'!$F$70="undrained"),BH113,""))</f>
        <v/>
      </c>
      <c r="EA113" s="409" t="str">
        <f>IF(AND('[1]Multi-Field'!$E$71=[1]Lists!BF113,'[1]Multi-Field'!$F$71="Drained"),BI113,IF(AND('[1]Multi-Field'!$E$71=[1]Lists!BF113,'[1]Multi-Field'!$F$71="undrained"),BH113,""))</f>
        <v/>
      </c>
      <c r="EB113" s="409" t="str">
        <f>IF(AND('[1]Multi-Field'!$E$72=[1]Lists!BF113,'[1]Multi-Field'!$F$72="Drained"),BI113,IF(AND('[1]Multi-Field'!$E$72=[1]Lists!BF113,'[1]Multi-Field'!$F$72="undrained"),BH113,""))</f>
        <v/>
      </c>
      <c r="EC113" s="409" t="str">
        <f>IF(AND('[1]Multi-Field'!$E$73=[1]Lists!BF113,'[1]Multi-Field'!$F$73="Drained"),BI113,IF(AND('[1]Multi-Field'!$E$73=[1]Lists!BF113,'[1]Multi-Field'!$F$73="undrained"),BH113,""))</f>
        <v/>
      </c>
      <c r="ED113" s="409" t="str">
        <f>IF(AND('[1]Multi-Field'!$E$74=[1]Lists!BF113,'[1]Multi-Field'!$F$74="Drained"),BI113,IF(AND('[1]Multi-Field'!$E$74=[1]Lists!BF113,'[1]Multi-Field'!$F$74="undrained"),BH113,""))</f>
        <v/>
      </c>
      <c r="EE113" s="409" t="str">
        <f>IF(AND('[1]Multi-Field'!$E$75=[1]Lists!BF113,'[1]Multi-Field'!$F$75="Drained"),BI113,IF(AND('[1]Multi-Field'!$E$75=[1]Lists!BF113,'[1]Multi-Field'!$F$75="undrained"),BH113,""))</f>
        <v/>
      </c>
      <c r="EF113" s="409" t="str">
        <f>IF(AND('[1]Multi-Field'!$E$76=[1]Lists!BF113,'[1]Multi-Field'!$F$76="Drained"),BI113,IF(AND('[1]Multi-Field'!$E$76=[1]Lists!BF113,'[1]Multi-Field'!$F$6="undrained"),BH113,""))</f>
        <v/>
      </c>
      <c r="EG113" s="409" t="str">
        <f>IF(AND('[1]Multi-Field'!$E$77=[1]Lists!BF113,'[1]Multi-Field'!$F$77="Drained"),BI113,IF(AND('[1]Multi-Field'!$E$77=[1]Lists!BF113,'[1]Multi-Field'!$F$77="undrained"),BH113,""))</f>
        <v/>
      </c>
      <c r="EH113" s="409" t="str">
        <f>IF(AND('[1]Multi-Field'!$E$78=[1]Lists!BF113,'[1]Multi-Field'!$F$78="Drained"),BI113,IF(AND('[1]Multi-Field'!$E$78=[1]Lists!BF113,'[1]Multi-Field'!$F$78="undrained"),BH113,""))</f>
        <v/>
      </c>
      <c r="EI113" s="409" t="str">
        <f>IF(AND('[1]Multi-Field'!$E$79=[1]Lists!BF113,'[1]Multi-Field'!$F$79="Drained"),BI113,IF(AND('[1]Multi-Field'!$E$79=[1]Lists!BF113,'[1]Multi-Field'!$F$79="undrained"),BH113,""))</f>
        <v/>
      </c>
      <c r="EJ113" s="409" t="str">
        <f>IF(AND('[1]Multi-Field'!$E$80=[1]Lists!BF113,'[1]Multi-Field'!$F$80="Drained"),BI113,IF(AND('[1]Multi-Field'!$E$80=[1]Lists!BF113,'[1]Multi-Field'!$F$80="undrained"),BH113,""))</f>
        <v/>
      </c>
      <c r="EK113" s="409" t="str">
        <f>IF(AND('[1]Multi-Field'!$E$81=[1]Lists!BF113,'[1]Multi-Field'!$F$81="Drained"),BI113,IF(AND('[1]Multi-Field'!$E$81=[1]Lists!BF113,'[1]Multi-Field'!$F$81="undrained"),BH113,""))</f>
        <v/>
      </c>
      <c r="EL113" s="409" t="str">
        <f>IF(AND('[1]Multi-Field'!$E$82=[1]Lists!BF113,'[1]Multi-Field'!$F$82="Drained"),BI113,IF(AND('[1]Multi-Field'!$E$82=[1]Lists!BF113,'[1]Multi-Field'!$F$82="undrained"),BH113,""))</f>
        <v/>
      </c>
      <c r="EM113" s="409" t="str">
        <f>IF(AND('[1]Multi-Field'!$E$83=[1]Lists!BF113,'[1]Multi-Field'!$F$83="Drained"),BI113,IF(AND('[1]Multi-Field'!$E$83=[1]Lists!BF113,'[1]Multi-Field'!$F$83="undrained"),BH113,""))</f>
        <v/>
      </c>
      <c r="EN113" s="409" t="str">
        <f>IF(AND('[1]Multi-Field'!$E$84=[1]Lists!BF113,'[1]Multi-Field'!$F$84="Drained"),BI113,IF(AND('[1]Multi-Field'!$E$84=[1]Lists!BF113,'[1]Multi-Field'!$F$84="undrained"),BH113,""))</f>
        <v/>
      </c>
      <c r="EO113" s="409" t="str">
        <f>IF(AND('[1]Multi-Field'!$E$85=[1]Lists!BF113,'[1]Multi-Field'!$F$85="Drained"),BI113,IF(AND('[1]Multi-Field'!$E$85=[1]Lists!BF113,'[1]Multi-Field'!$F$85="undrained"),BH113,""))</f>
        <v/>
      </c>
      <c r="EP113" s="409" t="str">
        <f>IF(AND('[1]Multi-Field'!$E$86=[1]Lists!BF113,'[1]Multi-Field'!$F$86="Drained"),BI113,IF(AND('[1]Multi-Field'!$E$86=[1]Lists!BF113,'[1]Multi-Field'!$F$86="undrained"),BH113,""))</f>
        <v/>
      </c>
      <c r="EQ113" s="409" t="str">
        <f>IF(AND('[1]Multi-Field'!$E$87=[1]Lists!BF113,'[1]Multi-Field'!$F$87="Drained"),BI113,IF(AND('[1]Multi-Field'!$E$87=[1]Lists!BF113,'[1]Multi-Field'!$F$87="undrained"),BH113,""))</f>
        <v/>
      </c>
      <c r="ER113" s="409" t="str">
        <f>IF(AND('[1]Multi-Field'!$E$88=[1]Lists!BF113,'[1]Multi-Field'!$F$88="Drained"),BI113,IF(AND('[1]Multi-Field'!$E$88=[1]Lists!BF113,'[1]Multi-Field'!$F$88="undrained"),BH113,""))</f>
        <v/>
      </c>
      <c r="ES113" s="409" t="str">
        <f>IF(AND('[1]Multi-Field'!$E$89=[1]Lists!BF113,'[1]Multi-Field'!$F$89="Drained"),BI113,IF(AND('[1]Multi-Field'!$E$89=[1]Lists!BF113,'[1]Multi-Field'!$F$89="undrained"),BH113,""))</f>
        <v/>
      </c>
      <c r="ET113" s="409" t="str">
        <f>IF(AND('[1]Multi-Field'!$E$90=[1]Lists!BF113,'[1]Multi-Field'!$F$90="Drained"),BI113,IF(AND('[1]Multi-Field'!$E$90=[1]Lists!BF113,'[1]Multi-Field'!$F$90="undrained"),BH113,""))</f>
        <v/>
      </c>
      <c r="EU113" s="409" t="str">
        <f>IF(AND('[1]Multi-Field'!$E$91=[1]Lists!BF113,'[1]Multi-Field'!$F$91="Drained"),BI113,IF(AND('[1]Multi-Field'!$E$91=[1]Lists!BF113,'[1]Multi-Field'!$F$91="undrained"),BH113,""))</f>
        <v/>
      </c>
      <c r="EV113" s="409" t="str">
        <f>IF(AND('[1]Multi-Field'!$E$92=[1]Lists!BF113,'[1]Multi-Field'!$F$92="Drained"),BI113,IF(AND('[1]Multi-Field'!$E$92=[1]Lists!BF113,'[1]Multi-Field'!$F$92="undrained"),BH113,""))</f>
        <v/>
      </c>
      <c r="EW113" s="409" t="str">
        <f>IF(AND('[1]Multi-Field'!$E$93=[1]Lists!BF113,'[1]Multi-Field'!$F$93="Drained"),BI113,IF(AND('[1]Multi-Field'!$E$93=[1]Lists!BF113,'[1]Multi-Field'!$F$93="undrained"),BH113,""))</f>
        <v/>
      </c>
      <c r="EX113" s="409" t="str">
        <f>IF(AND('[1]Multi-Field'!$E$94=[1]Lists!BF113,'[1]Multi-Field'!$F$94="Drained"),BI113,IF(AND('[1]Multi-Field'!$E$94=[1]Lists!BF113,'[1]Multi-Field'!$F$94="undrained"),BH113,""))</f>
        <v/>
      </c>
      <c r="EY113" s="409" t="str">
        <f>IF(AND('[1]Multi-Field'!$E$95=[1]Lists!BF113,'[1]Multi-Field'!$F$95="Drained"),BI113,IF(AND('[1]Multi-Field'!$E$95=[1]Lists!BF113,'[1]Multi-Field'!$F$95="undrained"),BH113,""))</f>
        <v/>
      </c>
      <c r="EZ113" s="409" t="str">
        <f>IF(AND('[1]Multi-Field'!$E$96=[1]Lists!BF113,'[1]Multi-Field'!$F$96="Drained"),BI113,IF(AND('[1]Multi-Field'!$E$96=[1]Lists!BF113,'[1]Multi-Field'!$F$96="undrained"),BH113,""))</f>
        <v/>
      </c>
      <c r="FA113" s="409" t="str">
        <f>IF(AND('[1]Multi-Field'!$E$97=[1]Lists!BF113,'[1]Multi-Field'!$F$97="Drained"),BI113,IF(AND('[1]Multi-Field'!$E$97=[1]Lists!BF113,'[1]Multi-Field'!$F$97="undrained"),BH113,""))</f>
        <v/>
      </c>
      <c r="FB113" s="409" t="str">
        <f>IF(AND('[1]Multi-Field'!$E$98=[1]Lists!BF113,'[1]Multi-Field'!$F$98="Drained"),BI113,IF(AND('[1]Multi-Field'!$E$98=[1]Lists!BF113,'[1]Multi-Field'!$F$98="undrained"),BH113,""))</f>
        <v/>
      </c>
      <c r="FC113" s="409" t="str">
        <f>IF(AND('[1]Multi-Field'!$E$99=[1]Lists!BF113,'[1]Multi-Field'!$F$99="Drained"),BI113,IF(AND('[1]Multi-Field'!$E$99=[1]Lists!BF113,'[1]Multi-Field'!$F$99="undrained"),BH113,""))</f>
        <v/>
      </c>
      <c r="FD113" s="409" t="str">
        <f>IF(AND('[1]Multi-Field'!$E$100=[1]Lists!BF113,'[1]Multi-Field'!$F$100="Drained"),BI113,IF(AND('[1]Multi-Field'!$E$100=[1]Lists!BF113,'[1]Multi-Field'!$F$100="undrained"),BH113,""))</f>
        <v/>
      </c>
      <c r="FE113" s="409" t="str">
        <f>IF(AND('[1]Multi-Field'!$E$101=[1]Lists!BF113,'[1]Multi-Field'!$F$101="Drained"),BI113,IF(AND('[1]Multi-Field'!$E$101=[1]Lists!BF113,'[1]Multi-Field'!$F$101="undrained"),BH113,""))</f>
        <v/>
      </c>
      <c r="FF113" s="409" t="str">
        <f>IF(AND('[1]Multi-Field'!$E$102=[1]Lists!BF113,'[1]Multi-Field'!$F$102="Drained"),BI113,IF(AND('[1]Multi-Field'!$E$102=[1]Lists!BF113,'[1]Multi-Field'!$F$102="undrained"),BH113,""))</f>
        <v/>
      </c>
      <c r="FG113" s="409" t="str">
        <f>IF(AND('[1]Multi-Field'!$E$103=[1]Lists!BF113,'[1]Multi-Field'!$F$103="Drained"),BI113,IF(AND('[1]Multi-Field'!$E$103=[1]Lists!BF113,'[1]Multi-Field'!$F$103="undrained"),BH113,""))</f>
        <v/>
      </c>
      <c r="FH113" s="409" t="str">
        <f>IF(AND('[1]Multi-Field'!$E$104=[1]Lists!BF113,'[1]Multi-Field'!$F$104="Drained"),BI113,IF(AND('[1]Multi-Field'!$E$104=[1]Lists!BF113,'[1]Multi-Field'!$F$104="undrained"),BH113,""))</f>
        <v/>
      </c>
      <c r="FI113" s="409" t="str">
        <f>IF(AND('[1]Multi-Field'!$E$105=[1]Lists!BF113,'[1]Multi-Field'!$F$105="Drained"),BI113,IF(AND('[1]Multi-Field'!$E$105=[1]Lists!BF113,'[1]Multi-Field'!$F$105="undrained"),BH113,""))</f>
        <v/>
      </c>
      <c r="FJ113" s="409" t="str">
        <f>IF(AND('[1]Multi-Field'!$E$106=[1]Lists!BF113,'[1]Multi-Field'!$F$106="Drained"),BI113,IF(AND('[1]Multi-Field'!$E$106=[1]Lists!BF113,'[1]Multi-Field'!$F$106="undrained"),BH113,""))</f>
        <v/>
      </c>
      <c r="FK113" s="409" t="str">
        <f>IF(AND('[1]Multi-Field'!$E$107=[1]Lists!BF113,'[1]Multi-Field'!$F$107="Drained"),BI113,IF(AND('[1]Multi-Field'!$E$107=[1]Lists!BF113,'[1]Multi-Field'!$F$107="undrained"),BH113,""))</f>
        <v/>
      </c>
      <c r="FL113" s="409" t="str">
        <f>IF(AND('[1]Multi-Field'!$E$108=[1]Lists!BF113,'[1]Multi-Field'!$F$108="Drained"),BI113,IF(AND('[1]Multi-Field'!$E$108=[1]Lists!BF113,'[1]Multi-Field'!$F$108="undrained"),BH113,""))</f>
        <v/>
      </c>
      <c r="FM113" s="409" t="str">
        <f>IF(AND('[1]Multi-Field'!$E$109=[1]Lists!BF113,'[1]Multi-Field'!$F$109="Drained"),BI113,IF(AND('[1]Multi-Field'!$E$109=[1]Lists!BF113,'[1]Multi-Field'!$F$109="undrained"),BH113,""))</f>
        <v/>
      </c>
      <c r="FN113" s="409" t="str">
        <f>IF(AND('[1]Multi-Field'!$E$110=[1]Lists!BF113,'[1]Multi-Field'!$F$110="Drained"),BI113,IF(AND('[1]Multi-Field'!$E$110=[1]Lists!BF113,'[1]Multi-Field'!$F$110="undrained"),BH113,""))</f>
        <v/>
      </c>
      <c r="FO113" s="409" t="str">
        <f>IF(AND('[1]Multi-Field'!$E$111=[1]Lists!BF113,'[1]Multi-Field'!$F$111="Drained"),BI113,IF(AND('[1]Multi-Field'!$E$111=[1]Lists!BF113,'[1]Multi-Field'!$F$111="undrained"),BH113,""))</f>
        <v/>
      </c>
      <c r="FP113" s="409" t="str">
        <f>IF(AND('[1]Multi-Field'!$E$112=[1]Lists!BF113,'[1]Multi-Field'!$F$112="Drained"),BI113,IF(AND('[1]Multi-Field'!$E$112=[1]Lists!BF113,'[1]Multi-Field'!$F$112="undrained"),BH113,""))</f>
        <v/>
      </c>
      <c r="FQ113" s="409" t="str">
        <f>IF(AND('[1]Multi-Field'!$E$113=[1]Lists!BF113,'[1]Multi-Field'!$F$113="Drained"),BI113,IF(AND('[1]Multi-Field'!$E$113=[1]Lists!BF113,'[1]Multi-Field'!$F$113="undrained"),BH113,""))</f>
        <v/>
      </c>
      <c r="FR113" s="409">
        <f>IF(AND('[1]Multi-Field'!$E$114=[1]Lists!BF113,'[1]Multi-Field'!$F$114="Drained"),BI113,IF(AND('[1]Multi-Field'!$E$114=[1]Lists!BF113,'[1]Multi-Field'!$F$114="undrained"),BH113,""))</f>
        <v>2</v>
      </c>
      <c r="FS113" s="409" t="str">
        <f>IF(AND('[1]Multi-Field'!$E$115=[1]Lists!BF113,'[1]Multi-Field'!$F$115="Drained"),BI113,IF(AND('[1]Multi-Field'!$E$115=[1]Lists!BF113,'[1]Multi-Field'!$F$115="undrained"),BH113,""))</f>
        <v/>
      </c>
      <c r="FT113" s="409" t="str">
        <f>IF(AND('[1]Multi-Field'!$E$116=[1]Lists!BF113,'[1]Multi-Field'!$F$116="Drained"),BI113,IF(AND('[1]Multi-Field'!$E$116=[1]Lists!BF113,'[1]Multi-Field'!$F$116="undrained"),BH113,""))</f>
        <v/>
      </c>
      <c r="FU113" s="409" t="str">
        <f>IF(AND('[1]Multi-Field'!$E$117=[1]Lists!BF113,'[1]Multi-Field'!$F$117="Drained"),BI113,IF(AND('[1]Multi-Field'!$E$117=[1]Lists!BF113,'[1]Multi-Field'!$F$117="undrained"),BH113,""))</f>
        <v/>
      </c>
      <c r="FV113" s="409" t="str">
        <f>IF(AND('[1]Multi-Field'!$E$118=[1]Lists!BF113,'[1]Multi-Field'!$F$118="Drained"),BI113,IF(AND('[1]Multi-Field'!$E$118=[1]Lists!BF113,'[1]Multi-Field'!$F$118="undrained"),BH113,""))</f>
        <v/>
      </c>
      <c r="FW113" s="409" t="str">
        <f>IF(AND('[1]Multi-Field'!$E$119=[1]Lists!BF113,'[1]Multi-Field'!$F$119="Drained"),BI113,IF(AND('[1]Multi-Field'!$E$119=[1]Lists!BF113,'[1]Multi-Field'!$F$119="undrained"),BH113,""))</f>
        <v/>
      </c>
      <c r="FX113" s="409" t="str">
        <f>IF(AND('[1]Multi-Field'!$E$120=[1]Lists!BF113,'[1]Multi-Field'!$F$120="Drained"),BI113,IF(AND('[1]Multi-Field'!$E$120=[1]Lists!BF113,'[1]Multi-Field'!$F$120="undrained"),BH113,""))</f>
        <v/>
      </c>
      <c r="GC113" s="4">
        <f>'[1]Multi-Field'!B111</f>
        <v>0</v>
      </c>
      <c r="GD113" s="73" t="str">
        <f>IF(OR('[1]Multi-Field'!Q111=$FZ$43,'[1]Multi-Field'!Q111=$FZ$44),'[1]Multi-Field'!BS111,"")</f>
        <v/>
      </c>
      <c r="GE113" s="4" t="str">
        <f>IF(AND(OR('[1]Multi-Field'!Q111=$FZ$86,'[1]Multi-Field'!Q111=$FZ$94,'[1]Multi-Field'!Q111=$FZ$87,'[1]Multi-Field'!Q111=[1]Lists!$FZ$93,'[1]Multi-Field'!Q111=$FZ$59),'[1]Multi-Field'!BS111&gt;50),'[1]Multi-Field'!BS111*0.8,IF(AND(OR('[1]Multi-Field'!Q111=$FZ$86,'[1]Multi-Field'!Q111=$FZ$94,'[1]Multi-Field'!Q111=$FZ$87,'[1]Multi-Field'!Q111=[1]Lists!$FZ$93,'[1]Multi-Field'!Q111=[1]Lists!$FZ$59),'[1]Multi-Field'!BS111&lt;50),'[1]Multi-Field'!BS111,""))</f>
        <v/>
      </c>
      <c r="GF113" s="4" t="str">
        <f>IF(OR('[1]Multi-Field'!Q111=[1]Lists!$FZ$7,'[1]Multi-Field'!Q111=[1]Lists!$FZ$5,'[1]Multi-Field'!Q111=[1]Lists!$FZ$24,'[1]Multi-Field'!Q111=[1]Lists!$FZ$10,'[1]Multi-Field'!Q111=[1]Lists!$FZ$8, '[1]Multi-Field'!Q111=[1]Lists!$FZ$25, '[1]Multi-Field'!Q111=[1]Lists!$FZ$23, '[1]Multi-Field'!Q111= [1]Lists!$FZ$47, '[1]Multi-Field'!Q111=[1]Lists!$FZ$49, '[1]Multi-Field'!Q111=[1]Lists!$FZ$48,'[1]Multi-Field'!Q111=[1]Lists!$FZ$3, '[1]Multi-Field'!Q111=[1]Lists!$FZ$14,'[1]Multi-Field'!Q111=[1]Lists!$FZ$36, '[1]Multi-Field'!Q111=[1]Lists!$FZ$41,'[1]Multi-Field'!Q111=[1]Lists!$FZ$42),0,"")</f>
        <v/>
      </c>
      <c r="GG113" s="4" t="str">
        <f>IF(OR('[1]Multi-Field'!Q111=[1]Lists!$FZ$6,'[1]Multi-Field'!Q111=[1]Lists!$FZ$4, '[1]Multi-Field'!Q140=[1]Lists!$FZ$11, '[1]Multi-Field'!Q111=[1]Lists!$FZ$1),100*IF('[1]Multi-Field'!U111=onepercent,0.75,IF('[1]Multi-Field'!U111=onetotwentyfivepercent,0.4,IF(OR('[1]Multi-Field'!U111=twentysixtofiftypercent,'[1]Multi-Field'!U111=greaterthanfiftypercent),0,""))),"")</f>
        <v/>
      </c>
      <c r="GH113" s="4" t="str">
        <f>IF(OR('[1]Multi-Field'!Q111=[1]Lists!$FZ$53,'[1]Multi-Field'!Q111=[1]Lists!$FZ$55), 50,IF('[1]Multi-Field'!Q111=[1]Lists!$FZ$54,225,IF('[1]Multi-Field'!Q111=[1]Lists!$FZ$56,75,"")))</f>
        <v/>
      </c>
      <c r="GI113" s="4" t="e">
        <f>#VALUE!</f>
        <v>#VALUE!</v>
      </c>
      <c r="GJ113" s="4" t="e">
        <f>#VALUE!</f>
        <v>#VALUE!</v>
      </c>
      <c r="GK113" s="4" t="str">
        <f>IF('[1]Multi-Field'!Q111=[1]Lists!$FZ$95,'[1]Multi-Field'!BS111*0.66,"")</f>
        <v/>
      </c>
      <c r="GM113" s="4" t="str">
        <f>IF(OR('[1]Multi-Field'!Q111=[1]Lists!$FZ$26,'[1]Multi-Field'!Q111=[1]Lists!$FZ$84),20,"")</f>
        <v/>
      </c>
      <c r="GN113" s="4" t="str">
        <f>IF(OR('[1]Multi-Field'!Q111=[1]Lists!$FZ$88,'[1]Multi-Field'!Q111=[1]Lists!$FZ$57),0,"")</f>
        <v/>
      </c>
      <c r="GO113" s="4" t="str">
        <f>IF(OR('[1]Multi-Field'!Q111=[1]Lists!$FZ$69,'[1]Multi-Field'!Q111=[1]Lists!$FZ$71,'[1]Multi-Field'!Q111=[1]Lists!$FZ$105),50,"")</f>
        <v/>
      </c>
      <c r="GP113" s="4" t="str">
        <f>IF(OR('[1]Multi-Field'!Q111=[1]Lists!$FZ$75,'[1]Multi-Field'!Q111=[1]Lists!$FZ$70),75,"")</f>
        <v/>
      </c>
      <c r="GQ113" s="4">
        <f>IF('[1]Multi-Field'!Q111=[1]Lists!$FZ$72,150,"")</f>
        <v>150</v>
      </c>
      <c r="GR113" s="4" t="str">
        <f>IF(OR('[1]Multi-Field'!Q111=[1]Lists!$FZ$74,'[1]Multi-Field'!Q111=[1]Lists!$FZ$73),40,"")</f>
        <v/>
      </c>
      <c r="GS113" s="4" t="str">
        <f>IF('[1]Multi-Field'!Q111=[1]Lists!$FZ$99,80,"")</f>
        <v/>
      </c>
      <c r="GT113" s="4" t="str">
        <f>IF('[1]Multi-Field'!Q111=[1]Lists!$FZ$106,70,"")</f>
        <v/>
      </c>
      <c r="GU113" s="4" t="e">
        <f t="shared" si="16"/>
        <v>#VALUE!</v>
      </c>
    </row>
    <row r="114" spans="1:203" ht="13.5" customHeight="1">
      <c r="A114" s="7" t="s">
        <v>201</v>
      </c>
      <c r="B114" s="7"/>
      <c r="C114" s="7"/>
      <c r="D114" s="8">
        <v>55</v>
      </c>
      <c r="E114" s="8">
        <f t="shared" si="12"/>
        <v>58</v>
      </c>
      <c r="F114" s="8">
        <f t="shared" si="13"/>
        <v>62</v>
      </c>
      <c r="G114" s="8">
        <v>65</v>
      </c>
      <c r="H114" s="8">
        <v>70</v>
      </c>
      <c r="I114" s="8">
        <f t="shared" si="17"/>
        <v>72</v>
      </c>
      <c r="J114" s="8">
        <f t="shared" si="18"/>
        <v>73</v>
      </c>
      <c r="K114" s="8">
        <v>75</v>
      </c>
      <c r="L114" s="8">
        <v>80</v>
      </c>
      <c r="M114" s="8">
        <f t="shared" si="14"/>
        <v>87</v>
      </c>
      <c r="N114" s="8">
        <f t="shared" si="15"/>
        <v>93</v>
      </c>
      <c r="O114" s="8">
        <v>100</v>
      </c>
      <c r="P114" s="391">
        <v>89</v>
      </c>
      <c r="Q114" s="394"/>
      <c r="R114" s="395" t="b">
        <f>IF(OR('Multi-Field'!AA91=Lists!$AC$42,'Multi-Field'!AA91=Lists!$AC$43),IF('Multi-Field'!Z91="x",(IF('Multi-Field'!AC91=Lists!$Q$11,Lists!$R$11,IF('Multi-Field'!AC91=Lists!$Q$12,Lists!$R$12,IF('Multi-Field'!AC91=Lists!$Q$13,Lists!$R$13,IF('Multi-Field'!AC91=Lists!$Q$14,Lists!$R$14))))),IF('Multi-Field'!X91="x",(IF('Multi-Field'!AC91=Lists!$Q$11,Lists!$S$11,IF('Multi-Field'!AC91=Lists!$Q$12,Lists!$S$12,IF('Multi-Field'!AC91=Lists!$Q$13,Lists!$S$13,IF('Multi-Field'!AC91=Lists!$Q$14,Lists!$S$14))))),IF('Multi-Field'!V91="x",(IF('Multi-Field'!AC91=Lists!$Q$11,Lists!$T$11,IF('Multi-Field'!AC91=Lists!$Q$12,Lists!$T$12,IF('Multi-Field'!AC91=Lists!$Q$13,Lists!$T$13,IF('Multi-Field'!AC91=Lists!$Q$14,Lists!$T$14))))),0))))</f>
        <v>0</v>
      </c>
      <c r="S114" s="395" t="str">
        <f t="shared" si="26"/>
        <v/>
      </c>
      <c r="T114" s="395"/>
      <c r="U114" s="396"/>
      <c r="V114" s="383">
        <f>IF(OR('Multi-Field'!AI100=$U$4,'Multi-Field'!AI100=$U$5,'Multi-Field'!AI100=$U$6,'Multi-Field'!AI100=$U$7,'Multi-Field'!AI100=$U$8,'Multi-Field'!AI100=$U$9),(IF('Multi-Field'!AJ100=$V$2,100,IF('Multi-Field'!AJ100=$V$3,65,IF('Multi-Field'!AJ100=$V$4,53,IF('Multi-Field'!AJ100=$V$5,41,IF('Multi-Field'!AJ100=$V$6,23,IF('Multi-Field'!AJ100=$V$7,0,0))))))),0)</f>
        <v>0</v>
      </c>
      <c r="W114" s="383" t="str">
        <f>IF(AND(OR('Multi-Field'!AF100=$S$3,'Multi-Field'!AF100=S102,'Multi-Field'!AF100=$S$7),'Multi-Field'!AN100&lt;18,'Multi-Field'!AN100&gt;0),35,IF('Multi-Field'!AF100=$S$4,55,IF(AND('Multi-Field'!AF100=$S$6,'Multi-Field'!AN100&lt;18),30,IF(AND('Multi-Field'!AN100&gt;17,OR('Multi-Field'!AF100=$S$3,'Multi-Field'!AF100=$S$5,'Multi-Field'!AF100= $S$6,'Multi-Field'!AF100=$S$7)),25,"0"))))</f>
        <v>0</v>
      </c>
      <c r="X114" s="383">
        <f>IF(OR('Multi-Field'!BA100=$U$4,'Multi-Field'!BA100=$U$5,'Multi-Field'!BA100=$U$6,'Multi-Field'!BA100=U104,'Multi-Field'!BA100=$U$8,'Multi-Field'!BA100=$U$9),(IF('Multi-Field'!BB100=$V$2,100,IF('Multi-Field'!BB100=$V$3,65,IF('Multi-Field'!BB100=$V$4,53,IF('Multi-Field'!BB100=$V$5,41,IF('Multi-Field'!BB100=$V$6,23,IF('Multi-Field'!BB100=$V$7,0,0))))))),0)</f>
        <v>0</v>
      </c>
      <c r="Y114" s="383" t="str">
        <f>IF(AND(OR('Multi-Field'!AX100=$S$3,'Multi-Field'!AX100=$S$5,'Multi-Field'!AX100=$S$7),'Multi-Field'!BF100&lt;18),35,IF('Multi-Field'!AX100=$S$4,55,IF(AND('Multi-Field'!AX100=$S$6,'Multi-Field'!BF100&lt;18),30,IF(AND('Multi-Field'!BF100&gt;17,OR('Multi-Field'!AX100=$S$3,'Multi-Field'!AX100=$S$5,'Multi-Field'!AX100=$S$6,'Multi-Field'!AX100=$S$7)),25,"0"))))</f>
        <v>0</v>
      </c>
      <c r="Z114" s="383">
        <v>98</v>
      </c>
      <c r="AI114" s="384">
        <f>'[1]Multi-Field'!B110</f>
        <v>0</v>
      </c>
      <c r="AJ114" s="385" t="e">
        <f>#VALUE!</f>
        <v>#VALUE!</v>
      </c>
      <c r="AK114" s="385" t="e">
        <f>#VALUE!</f>
        <v>#VALUE!</v>
      </c>
      <c r="AL114" s="385" t="e">
        <f>IF(AK114="","",IF('[1]Multi-Field'!AU110=20,10,IF(AK114-30&lt;0,0,AK114-30)))</f>
        <v>#VALUE!</v>
      </c>
      <c r="AM114" s="385" t="e">
        <f>#VALUE!</f>
        <v>#VALUE!</v>
      </c>
      <c r="AN114" s="385" t="e">
        <f t="shared" si="23"/>
        <v>#VALUE!</v>
      </c>
      <c r="AO114" s="385" t="e">
        <f>#VALUE!</f>
        <v>#VALUE!</v>
      </c>
      <c r="AP114" s="385" t="e">
        <f>#VALUE!</f>
        <v>#VALUE!</v>
      </c>
      <c r="AQ114" s="385" t="e">
        <f>#VALUE!</f>
        <v>#VALUE!</v>
      </c>
      <c r="AR114" s="385" t="e">
        <f>#VALUE!</f>
        <v>#VALUE!</v>
      </c>
      <c r="AS114" s="385" t="e">
        <f>IF(AR114="","",IF('[1]Multi-Field'!AU110&gt;9,0,AR114-15))</f>
        <v>#VALUE!</v>
      </c>
      <c r="AT114" s="385" t="e">
        <f>#VALUE!</f>
        <v>#VALUE!</v>
      </c>
      <c r="AU114" s="385" t="e">
        <f>#VALUE!</f>
        <v>#VALUE!</v>
      </c>
      <c r="AV114" s="385" t="e">
        <f>IF(AU114="","",IF('[1]Multi-Field'!AU110=9&gt;9,0,AU114-35))</f>
        <v>#VALUE!</v>
      </c>
      <c r="AW114" s="385" t="e">
        <f>#VALUE!</f>
        <v>#VALUE!</v>
      </c>
      <c r="AX114" s="385" t="e">
        <f t="shared" si="24"/>
        <v>#VALUE!</v>
      </c>
      <c r="AY114" s="385" t="str">
        <f>IF('[1]Multi-Field'!AU110="","",IF('[1]Multi-Field'!AU110&lt;1,100,IF('[1]Multi-Field'!AU110=1,75,IF('[1]Multi-Field'!AU110=2,50,IF('[1]Multi-Field'!AU110=3,25,IF('[1]Multi-Field'!AU110&gt;3,0,""))))))</f>
        <v/>
      </c>
      <c r="AZ114" s="385" t="str">
        <f t="shared" si="25"/>
        <v/>
      </c>
      <c r="BA114" s="385" t="e">
        <f>#VALUE!</f>
        <v>#VALUE!</v>
      </c>
      <c r="BB114" s="385" t="e">
        <f>IF(BA114="","",IF(AND('[1]Multi-Field'!AU110&lt;40,'[1]Multi-Field'!AU110&gt;9),40,IF('[1]Multi-Field'!AU110&gt;39,0,BA114+5)))</f>
        <v>#VALUE!</v>
      </c>
      <c r="BC114" s="386" t="e">
        <f t="shared" si="22"/>
        <v>#VALUE!</v>
      </c>
      <c r="BF114" s="411" t="s">
        <v>1283</v>
      </c>
      <c r="BG114" s="412">
        <v>3</v>
      </c>
      <c r="BH114" s="412">
        <v>2.5</v>
      </c>
      <c r="BI114" s="412">
        <v>4</v>
      </c>
      <c r="BJ114" s="409" t="e">
        <f>IF(AND('[1]Single Field'!#REF!=[1]Lists!BF114,'[1]Single Field'!#REF!="Drained"),"x",IF(AND('[1]Single Field'!#REF!=[1]Lists!BF114,'[1]Single Field'!#REF!="Undrained"),O,""))</f>
        <v>#REF!</v>
      </c>
      <c r="BK114" s="409" t="str">
        <f>IF(AND('[1]Multi-Field'!$E$3=[1]Lists!BF114,'[1]Multi-Field'!$F$3="Drained"),BI114,IF(AND('[1]Multi-Field'!$E$3=BF114,'[1]Multi-Field'!$F$3="undrained"),BH114,""))</f>
        <v/>
      </c>
      <c r="BL114" s="409" t="str">
        <f>IF(AND('[1]Multi-Field'!$E$4=BF114,'[1]Multi-Field'!$F$4="Drained"),BI114,IF(AND('[1]Multi-Field'!$E$4=BF114,'[1]Multi-Field'!$F$4="undrained"),BH114,""))</f>
        <v/>
      </c>
      <c r="BM114" s="409" t="str">
        <f>IF(AND('[1]Multi-Field'!$E$5=BF114,'[1]Multi-Field'!$F$5="Drained"),BI114,IF(AND('[1]Multi-Field'!$E$5=BF114,'[1]Multi-Field'!$F$5="undrained"),BH114,""))</f>
        <v/>
      </c>
      <c r="BN114" s="409" t="str">
        <f>IF(AND('[1]Multi-Field'!$E$6=BF114,'[1]Multi-Field'!$F$6="Drained"),BI114,IF(AND('[1]Multi-Field'!$E$6=BF114,'[1]Multi-Field'!$F$6="undrained"),BH114,""))</f>
        <v/>
      </c>
      <c r="BO114" s="409" t="str">
        <f>IF(AND('[1]Multi-Field'!$E$7=BF114,'[1]Multi-Field'!$F$7="Drained"),BI114,IF(AND('[1]Multi-Field'!$E$7=BF114,'[1]Multi-Field'!$F$7="undrained"),BH114,""))</f>
        <v/>
      </c>
      <c r="BP114" s="409" t="str">
        <f>IF(AND('[1]Multi-Field'!$E$8=BF114,'[1]Multi-Field'!$F$8="Drained"),BI114,IF(AND('[1]Multi-Field'!$E$8=BF114,'[1]Multi-Field'!$F$8="undrained"),BH114,""))</f>
        <v/>
      </c>
      <c r="BQ114" s="409" t="str">
        <f>IF(AND('[1]Multi-Field'!$E$9=BF114,'[1]Multi-Field'!$F$9="Drained"),BI114,IF(AND('[1]Multi-Field'!$E$9=BF114,'[1]Multi-Field'!$F$9="undrained"),BH114,""))</f>
        <v/>
      </c>
      <c r="BR114" s="409" t="str">
        <f>IF(AND('[1]Multi-Field'!$E$10=BF114,'[1]Multi-Field'!$F$10="Drained"),BI114,IF(AND('[1]Multi-Field'!$E$10=BF114,'[1]Multi-Field'!$F$10="undrained"),BH114,""))</f>
        <v/>
      </c>
      <c r="BS114" s="409" t="str">
        <f>IF(AND('[1]Multi-Field'!$E$11=BF114,'[1]Multi-Field'!$F$11="Drained"),BI114,IF(AND('[1]Multi-Field'!$E$11=BF114,'[1]Multi-Field'!$F$11="undrained"),BH114,""))</f>
        <v/>
      </c>
      <c r="BT114" s="409" t="str">
        <f>IF(AND('[1]Multi-Field'!$E$12=BF114,'[1]Multi-Field'!$F$12="Drained"),BI114,IF(AND('[1]Multi-Field'!$E$12=BF114,'[1]Multi-Field'!$F$12="undrained"),BH114,""))</f>
        <v/>
      </c>
      <c r="BU114" s="409" t="str">
        <f>IF(AND('[1]Multi-Field'!$E$13=BF114,'[1]Multi-Field'!$F$13="Drained"),BI114,IF(AND('[1]Multi-Field'!$E$3=BF114,'[1]Multi-Field'!$F$13="undrained"),BH114,""))</f>
        <v/>
      </c>
      <c r="BV114" s="409" t="str">
        <f>IF(AND('[1]Multi-Field'!$E$14=BF114,'[1]Multi-Field'!$F$14="Drained"),BI114,IF(AND('[1]Multi-Field'!$E$14=BF114,'[1]Multi-Field'!$F$14="undrained"),BH114,""))</f>
        <v/>
      </c>
      <c r="BW114" s="409" t="str">
        <f>IF(AND('[1]Multi-Field'!$E$15=BF114,'[1]Multi-Field'!$F$15="Drained"),BI114,IF(AND('[1]Multi-Field'!$E$15=BF114,'[1]Multi-Field'!$F$15="undrained"),BH114,""))</f>
        <v/>
      </c>
      <c r="BX114" s="409" t="str">
        <f>IF(AND('[1]Multi-Field'!$E$16=[1]Lists!BF114,'[1]Multi-Field'!$F$16="Drained"),BI114,IF(AND('[1]Multi-Field'!$E$16=[1]Lists!BF114,'[1]Multi-Field'!$F$16="undrained"),BH114,""))</f>
        <v/>
      </c>
      <c r="BY114" s="409" t="str">
        <f>IF(AND('[1]Multi-Field'!$E$17=[1]Lists!BF114,'[1]Multi-Field'!$F$17="Drained"),BI114,IF(AND('[1]Multi-Field'!$E$17=[1]Lists!BF114,'[1]Multi-Field'!$F$17="undrained"),BH114,""))</f>
        <v/>
      </c>
      <c r="BZ114" s="409" t="str">
        <f>IF(AND('[1]Multi-Field'!$E$18=[1]Lists!BF114,'[1]Multi-Field'!$F$18="Drained"),BI114,IF(AND('[1]Multi-Field'!$E$18=[1]Lists!BF114,'[1]Multi-Field'!$F$18="undrained"),BH114,""))</f>
        <v/>
      </c>
      <c r="CA114" s="409" t="str">
        <f>IF(AND('[1]Multi-Field'!$E$19=[1]Lists!BF114,'[1]Multi-Field'!$F$19="Drained"),BI114,IF(AND('[1]Multi-Field'!$E$19=[1]Lists!BF114,'[1]Multi-Field'!$F$19="undrained"),BH114,""))</f>
        <v/>
      </c>
      <c r="CB114" s="409" t="str">
        <f>IF(AND('[1]Multi-Field'!$E$20=[1]Lists!BF114,'[1]Multi-Field'!$F$20="Drained"),BI114,IF(AND('[1]Multi-Field'!$E$20=[1]Lists!BF114,'[1]Multi-Field'!$F$20="undrained"),BH114,""))</f>
        <v/>
      </c>
      <c r="CC114" s="409" t="str">
        <f>IF(AND('[1]Multi-Field'!$E$21=[1]Lists!BF114,'[1]Multi-Field'!$F$21="Drained"),BI114,IF(AND('[1]Multi-Field'!$E$21=[1]Lists!BF114,'[1]Multi-Field'!$F$21="undrained"),BH114,""))</f>
        <v/>
      </c>
      <c r="CD114" s="409" t="str">
        <f>IF(AND('[1]Multi-Field'!$E$22=[1]Lists!BF114,'[1]Multi-Field'!$F$22="Drained"),BI114,IF(AND('[1]Multi-Field'!$E$22=[1]Lists!BF114,'[1]Multi-Field'!$F$22="undrained"),BH114,""))</f>
        <v/>
      </c>
      <c r="CE114" s="409" t="str">
        <f>IF(AND('[1]Multi-Field'!$E$23=[1]Lists!BF114,'[1]Multi-Field'!$F$23="Drained"),BI114,IF(AND('[1]Multi-Field'!$E$23=[1]Lists!BF114,'[1]Multi-Field'!$F$23="undrained"),BH114,""))</f>
        <v/>
      </c>
      <c r="CF114" s="409" t="str">
        <f>IF(AND('[1]Multi-Field'!$E$24=[1]Lists!BF114,'[1]Multi-Field'!$F$24="Drained"),BI114,IF(AND('[1]Multi-Field'!$E$24=[1]Lists!BF114,'[1]Multi-Field'!$F$24="undrained"),BH114,""))</f>
        <v/>
      </c>
      <c r="CG114" s="409" t="str">
        <f>IF(AND('[1]Multi-Field'!$E$25=[1]Lists!BF114,'[1]Multi-Field'!$F$25="Drained"),BI114,IF(AND('[1]Multi-Field'!$E$25=[1]Lists!BF114,'[1]Multi-Field'!$F$25="undrained"),BH114,""))</f>
        <v/>
      </c>
      <c r="CH114" s="409" t="str">
        <f>IF(AND('[1]Multi-Field'!$E$26=[1]Lists!BF114,'[1]Multi-Field'!$F$26="Drained"),BI114,IF(AND('[1]Multi-Field'!$E$26=[1]Lists!BF114,'[1]Multi-Field'!$F$26="undrained"),BH114,""))</f>
        <v/>
      </c>
      <c r="CI114" s="409" t="str">
        <f>IF(AND('[1]Multi-Field'!$E$27=[1]Lists!BF114,'[1]Multi-Field'!$F$27="Drained"),BI114,IF(AND('[1]Multi-Field'!$E$27=[1]Lists!BF114,'[1]Multi-Field'!$F$27="undrained"),BH114,""))</f>
        <v/>
      </c>
      <c r="CJ114" s="409" t="str">
        <f>IF(AND('[1]Multi-Field'!$E$28=[1]Lists!BF114,'[1]Multi-Field'!$F$28="Drained"),BI114,IF(AND('[1]Multi-Field'!$E$28=[1]Lists!BF114,'[1]Multi-Field'!$F$28="undrained"),BH114,""))</f>
        <v/>
      </c>
      <c r="CK114" s="409" t="str">
        <f>IF(AND('[1]Multi-Field'!$E$29=[1]Lists!BF114,'[1]Multi-Field'!$F$29="Drained"),BI114,IF(AND('[1]Multi-Field'!$E$29=[1]Lists!BF114,'[1]Multi-Field'!$F$29="undrained"),BH114,""))</f>
        <v/>
      </c>
      <c r="CL114" s="409" t="str">
        <f>IF(AND('[1]Multi-Field'!$E$30=[1]Lists!BF114,'[1]Multi-Field'!$F$30="Drained"),BI114,IF(AND('[1]Multi-Field'!$E$30=[1]Lists!BF114,'[1]Multi-Field'!$F$30="undrained"),BH114,""))</f>
        <v/>
      </c>
      <c r="CM114" s="409" t="str">
        <f>IF(AND('[1]Multi-Field'!$E$31=[1]Lists!BF114,'[1]Multi-Field'!$F$31="Drained"),BI114,IF(AND('[1]Multi-Field'!$E$31=[1]Lists!BF114,'[1]Multi-Field'!$F$31="undrained"),BH114,""))</f>
        <v/>
      </c>
      <c r="CN114" s="409" t="str">
        <f>IF(AND('[1]Multi-Field'!$E$32=[1]Lists!BF114,'[1]Multi-Field'!$F$32="Drained"),BI114,IF(AND('[1]Multi-Field'!$E$32=[1]Lists!BF114,'[1]Multi-Field'!$F$32="undrained"),BH114,""))</f>
        <v/>
      </c>
      <c r="CO114" s="409" t="str">
        <f>IF(AND('[1]Multi-Field'!$E$33=[1]Lists!BF114,'[1]Multi-Field'!$F$33="Drained"),BI114,IF(AND('[1]Multi-Field'!$E$33=[1]Lists!BF114,'[1]Multi-Field'!$F$33="undrained"),BH114,""))</f>
        <v/>
      </c>
      <c r="CP114" s="409" t="str">
        <f>IF(AND('[1]Multi-Field'!$E$34=[1]Lists!BF114,'[1]Multi-Field'!$F$34="Drained"),BI114,IF(AND('[1]Multi-Field'!$E$34=[1]Lists!BF114,'[1]Multi-Field'!$F$34="undrained"),BH114,""))</f>
        <v/>
      </c>
      <c r="CQ114" s="409" t="str">
        <f>IF(AND('[1]Multi-Field'!$E$35=[1]Lists!BF114,'[1]Multi-Field'!$F$35="Drained"),BI114,IF(AND('[1]Multi-Field'!$E$35=[1]Lists!BF114,'[1]Multi-Field'!$F$35="undrained"),BH114,""))</f>
        <v/>
      </c>
      <c r="CR114" s="409" t="str">
        <f>IF(AND('[1]Multi-Field'!$E$36=[1]Lists!BF114,'[1]Multi-Field'!$F$36="Drained"),BI114,IF(AND('[1]Multi-Field'!$E$36=[1]Lists!BF114,'[1]Multi-Field'!$F$36="undrained"),BH114,""))</f>
        <v/>
      </c>
      <c r="CS114" s="409" t="str">
        <f>IF(AND('[1]Multi-Field'!$E$37=[1]Lists!BF114,'[1]Multi-Field'!$F$37="Drained"),BI114,IF(AND('[1]Multi-Field'!$E$37=[1]Lists!BF114,'[1]Multi-Field'!$F$37="undrained"),BH114,""))</f>
        <v/>
      </c>
      <c r="CT114" s="409" t="str">
        <f>IF(AND('[1]Multi-Field'!$E$38=[1]Lists!BF114,'[1]Multi-Field'!$F$38="Drained"),BI114,IF(AND('[1]Multi-Field'!$E$38=[1]Lists!BF114,'[1]Multi-Field'!$F$38="undrained"),BH114,""))</f>
        <v/>
      </c>
      <c r="CU114" s="409" t="str">
        <f>IF(AND('[1]Multi-Field'!$E$39=[1]Lists!BF114,'[1]Multi-Field'!$F$39="Drained"),BI114,IF(AND('[1]Multi-Field'!$E$39=[1]Lists!BF114,'[1]Multi-Field'!$F$39="undrained"),BH114,""))</f>
        <v/>
      </c>
      <c r="CV114" s="409" t="str">
        <f>IF(AND('[1]Multi-Field'!$E$40=[1]Lists!BF114,'[1]Multi-Field'!$F$40="Drained"),BI114,IF(AND('[1]Multi-Field'!$E$40=[1]Lists!BF114,'[1]Multi-Field'!$F$40="undrained"),BH114,""))</f>
        <v/>
      </c>
      <c r="CW114" s="409" t="str">
        <f>IF(AND('[1]Multi-Field'!$E$41=[1]Lists!BF114,'[1]Multi-Field'!$F$40="Drained"),BI114,IF(AND('[1]Multi-Field'!$E$40=[1]Lists!BF114,'[1]Multi-Field'!$F$40="undrained"),BH114,""))</f>
        <v/>
      </c>
      <c r="CX114" s="409" t="str">
        <f>IF(AND('[1]Multi-Field'!$E$42=[1]Lists!BF114,'[1]Multi-Field'!$F$42="Drained"),BI114,IF(AND('[1]Multi-Field'!$E$42=[1]Lists!BF114,'[1]Multi-Field'!$F$42="undrained"),BH114,""))</f>
        <v/>
      </c>
      <c r="CY114" s="409" t="str">
        <f>IF(AND('[1]Multi-Field'!$E$43=[1]Lists!BF114,'[1]Multi-Field'!$F$43="Drained"),BI114,IF(AND('[1]Multi-Field'!$E$43=[1]Lists!BF114,'[1]Multi-Field'!$F$43="undrained"),BH114,""))</f>
        <v/>
      </c>
      <c r="CZ114" s="409" t="str">
        <f>IF(AND('[1]Multi-Field'!$E$44=[1]Lists!BF114,'[1]Multi-Field'!$F$44="Drained"),BI114,IF(AND('[1]Multi-Field'!$E$44=[1]Lists!BF114,'[1]Multi-Field'!$F$44="undrained"),BH114,""))</f>
        <v/>
      </c>
      <c r="DA114" s="409" t="str">
        <f>IF(AND('[1]Multi-Field'!$E$45=[1]Lists!BF114,'[1]Multi-Field'!$F$45="Drained"),BI114,IF(AND('[1]Multi-Field'!$E$45=[1]Lists!BF114,'[1]Multi-Field'!$F$45="undrained"),BH114,""))</f>
        <v/>
      </c>
      <c r="DB114" s="409" t="str">
        <f>IF(AND('[1]Multi-Field'!$E$46=[1]Lists!BF114,'[1]Multi-Field'!$F$46="Drained"),BI114,IF(AND('[1]Multi-Field'!$E$46=[1]Lists!BF114,'[1]Multi-Field'!$F$46="undrained"),BH114,""))</f>
        <v/>
      </c>
      <c r="DC114" s="409" t="str">
        <f>IF(AND('[1]Multi-Field'!$E$47=[1]Lists!BF114,'[1]Multi-Field'!$F$47="Drained"),BI114,IF(AND('[1]Multi-Field'!$E$47=[1]Lists!BF114,'[1]Multi-Field'!$F$47="undrained"),BH114,""))</f>
        <v/>
      </c>
      <c r="DD114" s="409" t="str">
        <f>IF(AND('[1]Multi-Field'!$E$48=[1]Lists!BF114,'[1]Multi-Field'!$F$48="Drained"),BI114,IF(AND('[1]Multi-Field'!$E$48=[1]Lists!BF114,'[1]Multi-Field'!$F$48="undrained"),BH114,""))</f>
        <v/>
      </c>
      <c r="DE114" s="409" t="str">
        <f>IF(AND('[1]Multi-Field'!$E$49=[1]Lists!BF114,'[1]Multi-Field'!$F$49="Drained"),BI114,IF(AND('[1]Multi-Field'!$E$49=[1]Lists!BF114,'[1]Multi-Field'!$F$9="undrained"),BH114,""))</f>
        <v/>
      </c>
      <c r="DF114" s="409" t="str">
        <f>IF(AND('[1]Multi-Field'!$E$50=[1]Lists!BF114,'[1]Multi-Field'!$F$50="Drained"),BI114,IF(AND('[1]Multi-Field'!$E$50=[1]Lists!BF114,'[1]Multi-Field'!$F$50="undrained"),BH114,""))</f>
        <v/>
      </c>
      <c r="DG114" s="409" t="str">
        <f>IF(AND('[1]Multi-Field'!$E$51=[1]Lists!BF114,'[1]Multi-Field'!$F$51="Drained"),BI114,IF(AND('[1]Multi-Field'!$E$51=[1]Lists!BF114,'[1]Multi-Field'!$F$51="undrained"),BH114,""))</f>
        <v/>
      </c>
      <c r="DH114" s="409" t="str">
        <f>IF(AND('[1]Multi-Field'!$E$52=[1]Lists!BF114,'[1]Multi-Field'!$F$52="Drained"),BI114,IF(AND('[1]Multi-Field'!$E$52=[1]Lists!BF114,'[1]Multi-Field'!$F$52="undrained"),BH114,""))</f>
        <v/>
      </c>
      <c r="DI114" s="409" t="str">
        <f>IF(AND('[1]Multi-Field'!$E$53=[1]Lists!BF114,'[1]Multi-Field'!$F$53="Drained"),BI114,IF(AND('[1]Multi-Field'!$E$53=[1]Lists!BF114,'[1]Multi-Field'!$F$53="undrained"),BH114,""))</f>
        <v/>
      </c>
      <c r="DJ114" s="409" t="str">
        <f>IF(AND('[1]Multi-Field'!$E$54=[1]Lists!BF114,'[1]Multi-Field'!$F$54="Drained"),BI114,IF(AND('[1]Multi-Field'!$E$54=[1]Lists!BF114,'[1]Multi-Field'!$F$54="undrained"),BH114,""))</f>
        <v/>
      </c>
      <c r="DK114" s="409" t="str">
        <f>IF(AND('[1]Multi-Field'!$E$55=[1]Lists!BF114,'[1]Multi-Field'!$F$55="Drained"),BI114,IF(AND('[1]Multi-Field'!$E$55=[1]Lists!BF114,'[1]Multi-Field'!$F$55="undrained"),BH114,""))</f>
        <v/>
      </c>
      <c r="DL114" s="409" t="str">
        <f>IF(AND('[1]Multi-Field'!$E$56=[1]Lists!BF114,'[1]Multi-Field'!$F$56="Drained"),BI114,IF(AND('[1]Multi-Field'!$E$56=[1]Lists!BF114,'[1]Multi-Field'!$F$56="undrained"),BH114,""))</f>
        <v/>
      </c>
      <c r="DM114" s="409" t="str">
        <f>IF(AND('[1]Multi-Field'!$E$57=[1]Lists!BF114,'[1]Multi-Field'!$F$57="Drained"),BI114,IF(AND('[1]Multi-Field'!$E$57=[1]Lists!BF114,'[1]Multi-Field'!$F$57="undrained"),BH114,""))</f>
        <v/>
      </c>
      <c r="DN114" s="409" t="str">
        <f>IF(AND('[1]Multi-Field'!$E$58=[1]Lists!BF114,'[1]Multi-Field'!$F$58="Drained"),BI114,IF(AND('[1]Multi-Field'!$E$58=[1]Lists!BF114,'[1]Multi-Field'!$F$58="undrained"),BH114,""))</f>
        <v/>
      </c>
      <c r="DO114" s="409" t="str">
        <f>IF(AND('[1]Multi-Field'!$E$59=[1]Lists!BF114,'[1]Multi-Field'!$F$59="Drained"),BI114,IF(AND('[1]Multi-Field'!$E$59=[1]Lists!BF114,'[1]Multi-Field'!$F$59="undrained"),BH114,""))</f>
        <v/>
      </c>
      <c r="DP114" s="409" t="str">
        <f>IF(AND('[1]Multi-Field'!$E$60=[1]Lists!BF114,'[1]Multi-Field'!$F$60="Drained"),BI114,IF(AND('[1]Multi-Field'!$E$60=[1]Lists!BF114,'[1]Multi-Field'!$F$60="undrained"),BH114,""))</f>
        <v/>
      </c>
      <c r="DQ114" s="409" t="str">
        <f>IF(AND('[1]Multi-Field'!$E$61=[1]Lists!BF114,'[1]Multi-Field'!$F$61="Drained"),BI114,IF(AND('[1]Multi-Field'!$E$61=[1]Lists!BF114,'[1]Multi-Field'!$F$61="undrained"),BH114,""))</f>
        <v/>
      </c>
      <c r="DR114" s="409" t="str">
        <f>IF(AND('[1]Multi-Field'!$E$62=[1]Lists!BF114,'[1]Multi-Field'!$F$62="Drained"),BI114,IF(AND('[1]Multi-Field'!$E$62=[1]Lists!BF114,'[1]Multi-Field'!$F$62="undrained"),BH114,""))</f>
        <v/>
      </c>
      <c r="DS114" s="409" t="str">
        <f>IF(AND('[1]Multi-Field'!$E$63=[1]Lists!BF114,'[1]Multi-Field'!$F$63="Drained"),BI114,IF(AND('[1]Multi-Field'!$E$63=[1]Lists!BF114,'[1]Multi-Field'!$F$63="undrained"),BH114,""))</f>
        <v/>
      </c>
      <c r="DT114" s="409" t="str">
        <f>IF(AND('[1]Multi-Field'!$E$64=[1]Lists!BF114,'[1]Multi-Field'!$F$64="Drained"),BI114,IF(AND('[1]Multi-Field'!$E$64=[1]Lists!BF114,'[1]Multi-Field'!$F$64="undrained"),BH114,""))</f>
        <v/>
      </c>
      <c r="DU114" s="409" t="str">
        <f>IF(AND('[1]Multi-Field'!$E$65=[1]Lists!BF114,'[1]Multi-Field'!$F$65="Drained"),BI114,IF(AND('[1]Multi-Field'!$E$65=[1]Lists!BF114,'[1]Multi-Field'!$F$65="undrained"),BH114,""))</f>
        <v/>
      </c>
      <c r="DV114" s="409" t="str">
        <f>IF(AND('[1]Multi-Field'!$E$66=[1]Lists!BF114,'[1]Multi-Field'!$F$66="Drained"),BI114,IF(AND('[1]Multi-Field'!$E$66=[1]Lists!BF114,'[1]Multi-Field'!$F$66="undrained"),BH114,""))</f>
        <v/>
      </c>
      <c r="DW114" s="409" t="str">
        <f>IF(AND('[1]Multi-Field'!$E$67=[1]Lists!BF114,'[1]Multi-Field'!$F$67="Drained"),BI114,IF(AND('[1]Multi-Field'!$E$67=[1]Lists!BF114,'[1]Multi-Field'!$F$67="undrained"),BH114,""))</f>
        <v/>
      </c>
      <c r="DX114" s="409" t="str">
        <f>IF(AND('[1]Multi-Field'!$E$68=[1]Lists!BF114,'[1]Multi-Field'!$F$68="Drained"),BI114,IF(AND('[1]Multi-Field'!$E$68=[1]Lists!BF114,'[1]Multi-Field'!$F$68="undrained"),BH114,""))</f>
        <v/>
      </c>
      <c r="DY114" s="409" t="str">
        <f>IF(AND('[1]Multi-Field'!$E$69=[1]Lists!BF114,'[1]Multi-Field'!$F$69="Drained"),BI114,IF(AND('[1]Multi-Field'!$E$69=[1]Lists!BF114,'[1]Multi-Field'!$F$69="undrained"),BH114,""))</f>
        <v/>
      </c>
      <c r="DZ114" s="409" t="str">
        <f>IF(AND('[1]Multi-Field'!$E$70=[1]Lists!BF114,'[1]Multi-Field'!$F$70="Drained"),BI114,IF(AND('[1]Multi-Field'!$E$70=[1]Lists!BF114,'[1]Multi-Field'!$F$70="undrained"),BH114,""))</f>
        <v/>
      </c>
      <c r="EA114" s="409" t="str">
        <f>IF(AND('[1]Multi-Field'!$E$71=[1]Lists!BF114,'[1]Multi-Field'!$F$71="Drained"),BI114,IF(AND('[1]Multi-Field'!$E$71=[1]Lists!BF114,'[1]Multi-Field'!$F$71="undrained"),BH114,""))</f>
        <v/>
      </c>
      <c r="EB114" s="409" t="str">
        <f>IF(AND('[1]Multi-Field'!$E$72=[1]Lists!BF114,'[1]Multi-Field'!$F$72="Drained"),BI114,IF(AND('[1]Multi-Field'!$E$72=[1]Lists!BF114,'[1]Multi-Field'!$F$72="undrained"),BH114,""))</f>
        <v/>
      </c>
      <c r="EC114" s="409" t="str">
        <f>IF(AND('[1]Multi-Field'!$E$73=[1]Lists!BF114,'[1]Multi-Field'!$F$73="Drained"),BI114,IF(AND('[1]Multi-Field'!$E$73=[1]Lists!BF114,'[1]Multi-Field'!$F$73="undrained"),BH114,""))</f>
        <v/>
      </c>
      <c r="ED114" s="409" t="str">
        <f>IF(AND('[1]Multi-Field'!$E$74=[1]Lists!BF114,'[1]Multi-Field'!$F$74="Drained"),BI114,IF(AND('[1]Multi-Field'!$E$74=[1]Lists!BF114,'[1]Multi-Field'!$F$74="undrained"),BH114,""))</f>
        <v/>
      </c>
      <c r="EE114" s="409" t="str">
        <f>IF(AND('[1]Multi-Field'!$E$75=[1]Lists!BF114,'[1]Multi-Field'!$F$75="Drained"),BI114,IF(AND('[1]Multi-Field'!$E$75=[1]Lists!BF114,'[1]Multi-Field'!$F$75="undrained"),BH114,""))</f>
        <v/>
      </c>
      <c r="EF114" s="409" t="str">
        <f>IF(AND('[1]Multi-Field'!$E$76=[1]Lists!BF114,'[1]Multi-Field'!$F$76="Drained"),BI114,IF(AND('[1]Multi-Field'!$E$76=[1]Lists!BF114,'[1]Multi-Field'!$F$6="undrained"),BH114,""))</f>
        <v/>
      </c>
      <c r="EG114" s="409" t="str">
        <f>IF(AND('[1]Multi-Field'!$E$77=[1]Lists!BF114,'[1]Multi-Field'!$F$77="Drained"),BI114,IF(AND('[1]Multi-Field'!$E$77=[1]Lists!BF114,'[1]Multi-Field'!$F$77="undrained"),BH114,""))</f>
        <v/>
      </c>
      <c r="EH114" s="409" t="str">
        <f>IF(AND('[1]Multi-Field'!$E$78=[1]Lists!BF114,'[1]Multi-Field'!$F$78="Drained"),BI114,IF(AND('[1]Multi-Field'!$E$78=[1]Lists!BF114,'[1]Multi-Field'!$F$78="undrained"),BH114,""))</f>
        <v/>
      </c>
      <c r="EI114" s="409" t="str">
        <f>IF(AND('[1]Multi-Field'!$E$79=[1]Lists!BF114,'[1]Multi-Field'!$F$79="Drained"),BI114,IF(AND('[1]Multi-Field'!$E$79=[1]Lists!BF114,'[1]Multi-Field'!$F$79="undrained"),BH114,""))</f>
        <v/>
      </c>
      <c r="EJ114" s="409" t="str">
        <f>IF(AND('[1]Multi-Field'!$E$80=[1]Lists!BF114,'[1]Multi-Field'!$F$80="Drained"),BI114,IF(AND('[1]Multi-Field'!$E$80=[1]Lists!BF114,'[1]Multi-Field'!$F$80="undrained"),BH114,""))</f>
        <v/>
      </c>
      <c r="EK114" s="409" t="str">
        <f>IF(AND('[1]Multi-Field'!$E$81=[1]Lists!BF114,'[1]Multi-Field'!$F$81="Drained"),BI114,IF(AND('[1]Multi-Field'!$E$81=[1]Lists!BF114,'[1]Multi-Field'!$F$81="undrained"),BH114,""))</f>
        <v/>
      </c>
      <c r="EL114" s="409" t="str">
        <f>IF(AND('[1]Multi-Field'!$E$82=[1]Lists!BF114,'[1]Multi-Field'!$F$82="Drained"),BI114,IF(AND('[1]Multi-Field'!$E$82=[1]Lists!BF114,'[1]Multi-Field'!$F$82="undrained"),BH114,""))</f>
        <v/>
      </c>
      <c r="EM114" s="409" t="str">
        <f>IF(AND('[1]Multi-Field'!$E$83=[1]Lists!BF114,'[1]Multi-Field'!$F$83="Drained"),BI114,IF(AND('[1]Multi-Field'!$E$83=[1]Lists!BF114,'[1]Multi-Field'!$F$83="undrained"),BH114,""))</f>
        <v/>
      </c>
      <c r="EN114" s="409" t="str">
        <f>IF(AND('[1]Multi-Field'!$E$84=[1]Lists!BF114,'[1]Multi-Field'!$F$84="Drained"),BI114,IF(AND('[1]Multi-Field'!$E$84=[1]Lists!BF114,'[1]Multi-Field'!$F$84="undrained"),BH114,""))</f>
        <v/>
      </c>
      <c r="EO114" s="409" t="str">
        <f>IF(AND('[1]Multi-Field'!$E$85=[1]Lists!BF114,'[1]Multi-Field'!$F$85="Drained"),BI114,IF(AND('[1]Multi-Field'!$E$85=[1]Lists!BF114,'[1]Multi-Field'!$F$85="undrained"),BH114,""))</f>
        <v/>
      </c>
      <c r="EP114" s="409" t="str">
        <f>IF(AND('[1]Multi-Field'!$E$86=[1]Lists!BF114,'[1]Multi-Field'!$F$86="Drained"),BI114,IF(AND('[1]Multi-Field'!$E$86=[1]Lists!BF114,'[1]Multi-Field'!$F$86="undrained"),BH114,""))</f>
        <v/>
      </c>
      <c r="EQ114" s="409" t="str">
        <f>IF(AND('[1]Multi-Field'!$E$87=[1]Lists!BF114,'[1]Multi-Field'!$F$87="Drained"),BI114,IF(AND('[1]Multi-Field'!$E$87=[1]Lists!BF114,'[1]Multi-Field'!$F$87="undrained"),BH114,""))</f>
        <v/>
      </c>
      <c r="ER114" s="409" t="str">
        <f>IF(AND('[1]Multi-Field'!$E$88=[1]Lists!BF114,'[1]Multi-Field'!$F$88="Drained"),BI114,IF(AND('[1]Multi-Field'!$E$88=[1]Lists!BF114,'[1]Multi-Field'!$F$88="undrained"),BH114,""))</f>
        <v/>
      </c>
      <c r="ES114" s="409" t="str">
        <f>IF(AND('[1]Multi-Field'!$E$89=[1]Lists!BF114,'[1]Multi-Field'!$F$89="Drained"),BI114,IF(AND('[1]Multi-Field'!$E$89=[1]Lists!BF114,'[1]Multi-Field'!$F$89="undrained"),BH114,""))</f>
        <v/>
      </c>
      <c r="ET114" s="409" t="str">
        <f>IF(AND('[1]Multi-Field'!$E$90=[1]Lists!BF114,'[1]Multi-Field'!$F$90="Drained"),BI114,IF(AND('[1]Multi-Field'!$E$90=[1]Lists!BF114,'[1]Multi-Field'!$F$90="undrained"),BH114,""))</f>
        <v/>
      </c>
      <c r="EU114" s="409" t="str">
        <f>IF(AND('[1]Multi-Field'!$E$91=[1]Lists!BF114,'[1]Multi-Field'!$F$91="Drained"),BI114,IF(AND('[1]Multi-Field'!$E$91=[1]Lists!BF114,'[1]Multi-Field'!$F$91="undrained"),BH114,""))</f>
        <v/>
      </c>
      <c r="EV114" s="409" t="str">
        <f>IF(AND('[1]Multi-Field'!$E$92=[1]Lists!BF114,'[1]Multi-Field'!$F$92="Drained"),BI114,IF(AND('[1]Multi-Field'!$E$92=[1]Lists!BF114,'[1]Multi-Field'!$F$92="undrained"),BH114,""))</f>
        <v/>
      </c>
      <c r="EW114" s="409" t="str">
        <f>IF(AND('[1]Multi-Field'!$E$93=[1]Lists!BF114,'[1]Multi-Field'!$F$93="Drained"),BI114,IF(AND('[1]Multi-Field'!$E$93=[1]Lists!BF114,'[1]Multi-Field'!$F$93="undrained"),BH114,""))</f>
        <v/>
      </c>
      <c r="EX114" s="409" t="str">
        <f>IF(AND('[1]Multi-Field'!$E$94=[1]Lists!BF114,'[1]Multi-Field'!$F$94="Drained"),BI114,IF(AND('[1]Multi-Field'!$E$94=[1]Lists!BF114,'[1]Multi-Field'!$F$94="undrained"),BH114,""))</f>
        <v/>
      </c>
      <c r="EY114" s="409" t="str">
        <f>IF(AND('[1]Multi-Field'!$E$95=[1]Lists!BF114,'[1]Multi-Field'!$F$95="Drained"),BI114,IF(AND('[1]Multi-Field'!$E$95=[1]Lists!BF114,'[1]Multi-Field'!$F$95="undrained"),BH114,""))</f>
        <v/>
      </c>
      <c r="EZ114" s="409" t="str">
        <f>IF(AND('[1]Multi-Field'!$E$96=[1]Lists!BF114,'[1]Multi-Field'!$F$96="Drained"),BI114,IF(AND('[1]Multi-Field'!$E$96=[1]Lists!BF114,'[1]Multi-Field'!$F$96="undrained"),BH114,""))</f>
        <v/>
      </c>
      <c r="FA114" s="409" t="str">
        <f>IF(AND('[1]Multi-Field'!$E$97=[1]Lists!BF114,'[1]Multi-Field'!$F$97="Drained"),BI114,IF(AND('[1]Multi-Field'!$E$97=[1]Lists!BF114,'[1]Multi-Field'!$F$97="undrained"),BH114,""))</f>
        <v/>
      </c>
      <c r="FB114" s="409" t="str">
        <f>IF(AND('[1]Multi-Field'!$E$98=[1]Lists!BF114,'[1]Multi-Field'!$F$98="Drained"),BI114,IF(AND('[1]Multi-Field'!$E$98=[1]Lists!BF114,'[1]Multi-Field'!$F$98="undrained"),BH114,""))</f>
        <v/>
      </c>
      <c r="FC114" s="409" t="str">
        <f>IF(AND('[1]Multi-Field'!$E$99=[1]Lists!BF114,'[1]Multi-Field'!$F$99="Drained"),BI114,IF(AND('[1]Multi-Field'!$E$99=[1]Lists!BF114,'[1]Multi-Field'!$F$99="undrained"),BH114,""))</f>
        <v/>
      </c>
      <c r="FD114" s="409" t="str">
        <f>IF(AND('[1]Multi-Field'!$E$100=[1]Lists!BF114,'[1]Multi-Field'!$F$100="Drained"),BI114,IF(AND('[1]Multi-Field'!$E$100=[1]Lists!BF114,'[1]Multi-Field'!$F$100="undrained"),BH114,""))</f>
        <v/>
      </c>
      <c r="FE114" s="409" t="str">
        <f>IF(AND('[1]Multi-Field'!$E$101=[1]Lists!BF114,'[1]Multi-Field'!$F$101="Drained"),BI114,IF(AND('[1]Multi-Field'!$E$101=[1]Lists!BF114,'[1]Multi-Field'!$F$101="undrained"),BH114,""))</f>
        <v/>
      </c>
      <c r="FF114" s="409" t="str">
        <f>IF(AND('[1]Multi-Field'!$E$102=[1]Lists!BF114,'[1]Multi-Field'!$F$102="Drained"),BI114,IF(AND('[1]Multi-Field'!$E$102=[1]Lists!BF114,'[1]Multi-Field'!$F$102="undrained"),BH114,""))</f>
        <v/>
      </c>
      <c r="FG114" s="409" t="str">
        <f>IF(AND('[1]Multi-Field'!$E$103=[1]Lists!BF114,'[1]Multi-Field'!$F$103="Drained"),BI114,IF(AND('[1]Multi-Field'!$E$103=[1]Lists!BF114,'[1]Multi-Field'!$F$103="undrained"),BH114,""))</f>
        <v/>
      </c>
      <c r="FH114" s="409" t="str">
        <f>IF(AND('[1]Multi-Field'!$E$104=[1]Lists!BF114,'[1]Multi-Field'!$F$104="Drained"),BI114,IF(AND('[1]Multi-Field'!$E$104=[1]Lists!BF114,'[1]Multi-Field'!$F$104="undrained"),BH114,""))</f>
        <v/>
      </c>
      <c r="FI114" s="409" t="str">
        <f>IF(AND('[1]Multi-Field'!$E$105=[1]Lists!BF114,'[1]Multi-Field'!$F$105="Drained"),BI114,IF(AND('[1]Multi-Field'!$E$105=[1]Lists!BF114,'[1]Multi-Field'!$F$105="undrained"),BH114,""))</f>
        <v/>
      </c>
      <c r="FJ114" s="409" t="str">
        <f>IF(AND('[1]Multi-Field'!$E$106=[1]Lists!BF114,'[1]Multi-Field'!$F$106="Drained"),BI114,IF(AND('[1]Multi-Field'!$E$106=[1]Lists!BF114,'[1]Multi-Field'!$F$106="undrained"),BH114,""))</f>
        <v/>
      </c>
      <c r="FK114" s="409" t="str">
        <f>IF(AND('[1]Multi-Field'!$E$107=[1]Lists!BF114,'[1]Multi-Field'!$F$107="Drained"),BI114,IF(AND('[1]Multi-Field'!$E$107=[1]Lists!BF114,'[1]Multi-Field'!$F$107="undrained"),BH114,""))</f>
        <v/>
      </c>
      <c r="FL114" s="409" t="str">
        <f>IF(AND('[1]Multi-Field'!$E$108=[1]Lists!BF114,'[1]Multi-Field'!$F$108="Drained"),BI114,IF(AND('[1]Multi-Field'!$E$108=[1]Lists!BF114,'[1]Multi-Field'!$F$108="undrained"),BH114,""))</f>
        <v/>
      </c>
      <c r="FM114" s="409" t="str">
        <f>IF(AND('[1]Multi-Field'!$E$109=[1]Lists!BF114,'[1]Multi-Field'!$F$109="Drained"),BI114,IF(AND('[1]Multi-Field'!$E$109=[1]Lists!BF114,'[1]Multi-Field'!$F$109="undrained"),BH114,""))</f>
        <v/>
      </c>
      <c r="FN114" s="409" t="str">
        <f>IF(AND('[1]Multi-Field'!$E$110=[1]Lists!BF114,'[1]Multi-Field'!$F$110="Drained"),BI114,IF(AND('[1]Multi-Field'!$E$110=[1]Lists!BF114,'[1]Multi-Field'!$F$110="undrained"),BH114,""))</f>
        <v/>
      </c>
      <c r="FO114" s="409" t="str">
        <f>IF(AND('[1]Multi-Field'!$E$111=[1]Lists!BF114,'[1]Multi-Field'!$F$111="Drained"),BI114,IF(AND('[1]Multi-Field'!$E$111=[1]Lists!BF114,'[1]Multi-Field'!$F$111="undrained"),BH114,""))</f>
        <v/>
      </c>
      <c r="FP114" s="409" t="str">
        <f>IF(AND('[1]Multi-Field'!$E$112=[1]Lists!BF114,'[1]Multi-Field'!$F$112="Drained"),BI114,IF(AND('[1]Multi-Field'!$E$112=[1]Lists!BF114,'[1]Multi-Field'!$F$112="undrained"),BH114,""))</f>
        <v/>
      </c>
      <c r="FQ114" s="409" t="str">
        <f>IF(AND('[1]Multi-Field'!$E$113=[1]Lists!BF114,'[1]Multi-Field'!$F$113="Drained"),BI114,IF(AND('[1]Multi-Field'!$E$113=[1]Lists!BF114,'[1]Multi-Field'!$F$113="undrained"),BH114,""))</f>
        <v/>
      </c>
      <c r="FR114" s="409" t="str">
        <f>IF(AND('[1]Multi-Field'!$E$114=[1]Lists!BF114,'[1]Multi-Field'!$F$114="Drained"),BI114,IF(AND('[1]Multi-Field'!$E$114=[1]Lists!BF114,'[1]Multi-Field'!$F$114="undrained"),BH114,""))</f>
        <v/>
      </c>
      <c r="FS114" s="409">
        <f>IF(AND('[1]Multi-Field'!$E$115=[1]Lists!BF114,'[1]Multi-Field'!$F$115="Drained"),BI114,IF(AND('[1]Multi-Field'!$E$115=[1]Lists!BF114,'[1]Multi-Field'!$F$115="undrained"),BH114,""))</f>
        <v>4</v>
      </c>
      <c r="FT114" s="409" t="str">
        <f>IF(AND('[1]Multi-Field'!$E$116=[1]Lists!BF114,'[1]Multi-Field'!$F$116="Drained"),BI114,IF(AND('[1]Multi-Field'!$E$116=[1]Lists!BF114,'[1]Multi-Field'!$F$116="undrained"),BH114,""))</f>
        <v/>
      </c>
      <c r="FU114" s="409" t="str">
        <f>IF(AND('[1]Multi-Field'!$E$117=[1]Lists!BF114,'[1]Multi-Field'!$F$117="Drained"),BI114,IF(AND('[1]Multi-Field'!$E$117=[1]Lists!BF114,'[1]Multi-Field'!$F$117="undrained"),BH114,""))</f>
        <v/>
      </c>
      <c r="FV114" s="409" t="str">
        <f>IF(AND('[1]Multi-Field'!$E$118=[1]Lists!BF114,'[1]Multi-Field'!$F$118="Drained"),BI114,IF(AND('[1]Multi-Field'!$E$118=[1]Lists!BF114,'[1]Multi-Field'!$F$118="undrained"),BH114,""))</f>
        <v/>
      </c>
      <c r="FW114" s="409" t="str">
        <f>IF(AND('[1]Multi-Field'!$E$119=[1]Lists!BF114,'[1]Multi-Field'!$F$119="Drained"),BI114,IF(AND('[1]Multi-Field'!$E$119=[1]Lists!BF114,'[1]Multi-Field'!$F$119="undrained"),BH114,""))</f>
        <v/>
      </c>
      <c r="FX114" s="409" t="str">
        <f>IF(AND('[1]Multi-Field'!$E$120=[1]Lists!BF114,'[1]Multi-Field'!$F$120="Drained"),BI114,IF(AND('[1]Multi-Field'!$E$120=[1]Lists!BF114,'[1]Multi-Field'!$F$120="undrained"),BH114,""))</f>
        <v/>
      </c>
      <c r="GC114" s="4">
        <f>'[1]Multi-Field'!B112</f>
        <v>0</v>
      </c>
      <c r="GD114" s="73" t="str">
        <f>IF(OR('[1]Multi-Field'!Q112=$FZ$43,'[1]Multi-Field'!Q112=$FZ$44),'[1]Multi-Field'!BS112,"")</f>
        <v/>
      </c>
      <c r="GE114" s="4" t="str">
        <f>IF(AND(OR('[1]Multi-Field'!Q112=$FZ$86,'[1]Multi-Field'!Q112=$FZ$94,'[1]Multi-Field'!Q112=$FZ$87,'[1]Multi-Field'!Q112=[1]Lists!$FZ$93,'[1]Multi-Field'!Q112=$FZ$59),'[1]Multi-Field'!BS112&gt;50),'[1]Multi-Field'!BS112*0.8,IF(AND(OR('[1]Multi-Field'!Q112=$FZ$86,'[1]Multi-Field'!Q112=$FZ$94,'[1]Multi-Field'!Q112=$FZ$87,'[1]Multi-Field'!Q112=[1]Lists!$FZ$93,'[1]Multi-Field'!Q112=[1]Lists!$FZ$59),'[1]Multi-Field'!BS112&lt;50),'[1]Multi-Field'!BS112,""))</f>
        <v/>
      </c>
      <c r="GF114" s="4" t="str">
        <f>IF(OR('[1]Multi-Field'!Q112=[1]Lists!$FZ$7,'[1]Multi-Field'!Q112=[1]Lists!$FZ$5,'[1]Multi-Field'!Q112=[1]Lists!$FZ$24,'[1]Multi-Field'!Q112=[1]Lists!$FZ$10,'[1]Multi-Field'!Q112=[1]Lists!$FZ$8, '[1]Multi-Field'!Q112=[1]Lists!$FZ$25, '[1]Multi-Field'!Q112=[1]Lists!$FZ$23, '[1]Multi-Field'!Q112= [1]Lists!$FZ$47, '[1]Multi-Field'!Q112=[1]Lists!$FZ$49, '[1]Multi-Field'!Q112=[1]Lists!$FZ$48,'[1]Multi-Field'!Q112=[1]Lists!$FZ$3, '[1]Multi-Field'!Q112=[1]Lists!$FZ$14,'[1]Multi-Field'!Q112=[1]Lists!$FZ$36, '[1]Multi-Field'!Q112=[1]Lists!$FZ$41,'[1]Multi-Field'!Q112=[1]Lists!$FZ$42),0,"")</f>
        <v/>
      </c>
      <c r="GG114" s="4" t="str">
        <f>IF(OR('[1]Multi-Field'!Q112=[1]Lists!$FZ$6,'[1]Multi-Field'!Q112=[1]Lists!$FZ$4, '[1]Multi-Field'!Q141=[1]Lists!$FZ$11, '[1]Multi-Field'!Q112=[1]Lists!$FZ$1),100*IF('[1]Multi-Field'!U112=onepercent,0.75,IF('[1]Multi-Field'!U112=onetotwentyfivepercent,0.4,IF(OR('[1]Multi-Field'!U112=twentysixtofiftypercent,'[1]Multi-Field'!U112=greaterthanfiftypercent),0,""))),"")</f>
        <v/>
      </c>
      <c r="GH114" s="4" t="str">
        <f>IF(OR('[1]Multi-Field'!Q112=[1]Lists!$FZ$53,'[1]Multi-Field'!Q112=[1]Lists!$FZ$55), 50,IF('[1]Multi-Field'!Q112=[1]Lists!$FZ$54,225,IF('[1]Multi-Field'!Q112=[1]Lists!$FZ$56,75,"")))</f>
        <v/>
      </c>
      <c r="GI114" s="4" t="e">
        <f>#VALUE!</f>
        <v>#VALUE!</v>
      </c>
      <c r="GJ114" s="4" t="e">
        <f>#VALUE!</f>
        <v>#VALUE!</v>
      </c>
      <c r="GK114" s="4" t="str">
        <f>IF('[1]Multi-Field'!Q112=[1]Lists!$FZ$95,'[1]Multi-Field'!BS112*0.66,"")</f>
        <v/>
      </c>
      <c r="GM114" s="4" t="str">
        <f>IF(OR('[1]Multi-Field'!Q112=[1]Lists!$FZ$26,'[1]Multi-Field'!Q112=[1]Lists!$FZ$84),20,"")</f>
        <v/>
      </c>
      <c r="GN114" s="4" t="str">
        <f>IF(OR('[1]Multi-Field'!Q112=[1]Lists!$FZ$88,'[1]Multi-Field'!Q112=[1]Lists!$FZ$57),0,"")</f>
        <v/>
      </c>
      <c r="GO114" s="4" t="str">
        <f>IF(OR('[1]Multi-Field'!Q112=[1]Lists!$FZ$69,'[1]Multi-Field'!Q112=[1]Lists!$FZ$71,'[1]Multi-Field'!Q112=[1]Lists!$FZ$105),50,"")</f>
        <v/>
      </c>
      <c r="GP114" s="4" t="str">
        <f>IF(OR('[1]Multi-Field'!Q112=[1]Lists!$FZ$75,'[1]Multi-Field'!Q112=[1]Lists!$FZ$70),75,"")</f>
        <v/>
      </c>
      <c r="GQ114" s="4">
        <f>IF('[1]Multi-Field'!Q112=[1]Lists!$FZ$72,150,"")</f>
        <v>150</v>
      </c>
      <c r="GR114" s="4" t="str">
        <f>IF(OR('[1]Multi-Field'!Q112=[1]Lists!$FZ$74,'[1]Multi-Field'!Q112=[1]Lists!$FZ$73),40,"")</f>
        <v/>
      </c>
      <c r="GS114" s="4" t="str">
        <f>IF('[1]Multi-Field'!Q112=[1]Lists!$FZ$99,80,"")</f>
        <v/>
      </c>
      <c r="GT114" s="4" t="str">
        <f>IF('[1]Multi-Field'!Q112=[1]Lists!$FZ$106,70,"")</f>
        <v/>
      </c>
      <c r="GU114" s="4" t="e">
        <f t="shared" si="16"/>
        <v>#VALUE!</v>
      </c>
    </row>
    <row r="115" spans="1:203" ht="13.5" customHeight="1">
      <c r="A115" s="7" t="s">
        <v>202</v>
      </c>
      <c r="B115" s="7"/>
      <c r="C115" s="7"/>
      <c r="D115" s="8">
        <v>60</v>
      </c>
      <c r="E115" s="8">
        <f t="shared" si="12"/>
        <v>62</v>
      </c>
      <c r="F115" s="8">
        <f t="shared" si="13"/>
        <v>63</v>
      </c>
      <c r="G115" s="8">
        <v>65</v>
      </c>
      <c r="H115" s="8">
        <v>70</v>
      </c>
      <c r="I115" s="8">
        <f t="shared" si="17"/>
        <v>73</v>
      </c>
      <c r="J115" s="8">
        <f t="shared" si="18"/>
        <v>77</v>
      </c>
      <c r="K115" s="8">
        <v>80</v>
      </c>
      <c r="L115" s="8">
        <v>105</v>
      </c>
      <c r="M115" s="8">
        <f t="shared" si="14"/>
        <v>110</v>
      </c>
      <c r="N115" s="8">
        <f t="shared" si="15"/>
        <v>115</v>
      </c>
      <c r="O115" s="8">
        <v>120</v>
      </c>
      <c r="P115" s="391">
        <v>90</v>
      </c>
      <c r="Q115" s="394"/>
      <c r="R115" s="395" t="b">
        <f>IF(OR('Multi-Field'!AA92=Lists!$AC$42,'Multi-Field'!AA92=Lists!$AC$43),IF('Multi-Field'!Z92="x",(IF('Multi-Field'!AC92=Lists!$Q$11,Lists!$R$11,IF('Multi-Field'!AC92=Lists!$Q$12,Lists!$R$12,IF('Multi-Field'!AC92=Lists!$Q$13,Lists!$R$13,IF('Multi-Field'!AC92=Lists!$Q$14,Lists!$R$14))))),IF('Multi-Field'!X92="x",(IF('Multi-Field'!AC92=Lists!$Q$11,Lists!$S$11,IF('Multi-Field'!AC92=Lists!$Q$12,Lists!$S$12,IF('Multi-Field'!AC92=Lists!$Q$13,Lists!$S$13,IF('Multi-Field'!AC92=Lists!$Q$14,Lists!$S$14))))),IF('Multi-Field'!V92="x",(IF('Multi-Field'!AC92=Lists!$Q$11,Lists!$T$11,IF('Multi-Field'!AC92=Lists!$Q$12,Lists!$T$12,IF('Multi-Field'!AC92=Lists!$Q$13,Lists!$T$13,IF('Multi-Field'!AC92=Lists!$Q$14,Lists!$T$14))))),0))))</f>
        <v>0</v>
      </c>
      <c r="S115" s="395" t="str">
        <f t="shared" si="26"/>
        <v/>
      </c>
      <c r="T115" s="395"/>
      <c r="U115" s="396"/>
      <c r="V115" s="383">
        <f>IF(OR('Multi-Field'!AI101=$U$4,'Multi-Field'!AI101=$U$5,'Multi-Field'!AI101=$U$6,'Multi-Field'!AI101=$U$7,'Multi-Field'!AI101=$U$8,'Multi-Field'!AI101=$U$9),(IF('Multi-Field'!AJ101=$V$2,100,IF('Multi-Field'!AJ101=$V$3,65,IF('Multi-Field'!AJ101=$V$4,53,IF('Multi-Field'!AJ101=$V$5,41,IF('Multi-Field'!AJ101=$V$6,23,IF('Multi-Field'!AJ101=$V$7,0,0))))))),0)</f>
        <v>0</v>
      </c>
      <c r="W115" s="383" t="str">
        <f>IF(AND(OR('Multi-Field'!AF101=$S$3,'Multi-Field'!AF101=S103,'Multi-Field'!AF101=$S$7),'Multi-Field'!AN101&lt;18,'Multi-Field'!AN101&gt;0),35,IF('Multi-Field'!AF101=$S$4,55,IF(AND('Multi-Field'!AF101=$S$6,'Multi-Field'!AN101&lt;18),30,IF(AND('Multi-Field'!AN101&gt;17,OR('Multi-Field'!AF101=$S$3,'Multi-Field'!AF101=$S$5,'Multi-Field'!AF101= $S$6,'Multi-Field'!AF101=$S$7)),25,"0"))))</f>
        <v>0</v>
      </c>
      <c r="X115" s="383">
        <f>IF(OR('Multi-Field'!BA101=$U$4,'Multi-Field'!BA101=$U$5,'Multi-Field'!BA101=$U$6,'Multi-Field'!BA101=U105,'Multi-Field'!BA101=$U$8,'Multi-Field'!BA101=$U$9),(IF('Multi-Field'!BB101=$V$2,100,IF('Multi-Field'!BB101=$V$3,65,IF('Multi-Field'!BB101=$V$4,53,IF('Multi-Field'!BB101=$V$5,41,IF('Multi-Field'!BB101=$V$6,23,IF('Multi-Field'!BB101=$V$7,0,0))))))),0)</f>
        <v>0</v>
      </c>
      <c r="Y115" s="383" t="str">
        <f>IF(AND(OR('Multi-Field'!AX101=$S$3,'Multi-Field'!AX101=$S$5,'Multi-Field'!AX101=$S$7),'Multi-Field'!BF101&lt;18),35,IF('Multi-Field'!AX101=$S$4,55,IF(AND('Multi-Field'!AX101=$S$6,'Multi-Field'!BF101&lt;18),30,IF(AND('Multi-Field'!BF101&gt;17,OR('Multi-Field'!AX101=$S$3,'Multi-Field'!AX101=$S$5,'Multi-Field'!AX101=$S$6,'Multi-Field'!AX101=$S$7)),25,"0"))))</f>
        <v>0</v>
      </c>
      <c r="Z115" s="383">
        <v>99</v>
      </c>
      <c r="AI115" s="384">
        <f>'[1]Multi-Field'!B111</f>
        <v>0</v>
      </c>
      <c r="AJ115" s="385" t="e">
        <f>#VALUE!</f>
        <v>#VALUE!</v>
      </c>
      <c r="AK115" s="385" t="e">
        <f>#VALUE!</f>
        <v>#VALUE!</v>
      </c>
      <c r="AL115" s="385" t="e">
        <f>IF(AK115="","",IF('[1]Multi-Field'!AU111=20,10,IF(AK115-30&lt;0,0,AK115-30)))</f>
        <v>#VALUE!</v>
      </c>
      <c r="AM115" s="385" t="e">
        <f>#VALUE!</f>
        <v>#VALUE!</v>
      </c>
      <c r="AN115" s="385" t="e">
        <f t="shared" si="23"/>
        <v>#VALUE!</v>
      </c>
      <c r="AO115" s="385" t="e">
        <f>#VALUE!</f>
        <v>#VALUE!</v>
      </c>
      <c r="AP115" s="385" t="e">
        <f>#VALUE!</f>
        <v>#VALUE!</v>
      </c>
      <c r="AQ115" s="385" t="e">
        <f>#VALUE!</f>
        <v>#VALUE!</v>
      </c>
      <c r="AR115" s="385" t="e">
        <f>#VALUE!</f>
        <v>#VALUE!</v>
      </c>
      <c r="AS115" s="385" t="e">
        <f>IF(AR115="","",IF('[1]Multi-Field'!AU111&gt;9,0,AR115-15))</f>
        <v>#VALUE!</v>
      </c>
      <c r="AT115" s="385" t="e">
        <f>#VALUE!</f>
        <v>#VALUE!</v>
      </c>
      <c r="AU115" s="385" t="e">
        <f>#VALUE!</f>
        <v>#VALUE!</v>
      </c>
      <c r="AV115" s="385" t="e">
        <f>IF(AU115="","",IF('[1]Multi-Field'!AU111=9&gt;9,0,AU115-35))</f>
        <v>#VALUE!</v>
      </c>
      <c r="AW115" s="385" t="e">
        <f>#VALUE!</f>
        <v>#VALUE!</v>
      </c>
      <c r="AX115" s="385" t="e">
        <f t="shared" si="24"/>
        <v>#VALUE!</v>
      </c>
      <c r="AY115" s="385" t="str">
        <f>IF('[1]Multi-Field'!AU111="","",IF('[1]Multi-Field'!AU111&lt;1,100,IF('[1]Multi-Field'!AU111=1,75,IF('[1]Multi-Field'!AU111=2,50,IF('[1]Multi-Field'!AU111=3,25,IF('[1]Multi-Field'!AU111&gt;3,0,""))))))</f>
        <v/>
      </c>
      <c r="AZ115" s="385" t="str">
        <f t="shared" si="25"/>
        <v/>
      </c>
      <c r="BA115" s="385" t="e">
        <f>#VALUE!</f>
        <v>#VALUE!</v>
      </c>
      <c r="BB115" s="385" t="e">
        <f>IF(BA115="","",IF(AND('[1]Multi-Field'!AU111&lt;40,'[1]Multi-Field'!AU111&gt;9),40,IF('[1]Multi-Field'!AU111&gt;39,0,BA115+5)))</f>
        <v>#VALUE!</v>
      </c>
      <c r="BC115" s="386" t="e">
        <f t="shared" si="22"/>
        <v>#VALUE!</v>
      </c>
      <c r="BF115" s="411" t="s">
        <v>1284</v>
      </c>
      <c r="BG115" s="412">
        <v>2</v>
      </c>
      <c r="BH115" s="412">
        <v>3</v>
      </c>
      <c r="BI115" s="412">
        <v>4.5</v>
      </c>
      <c r="BJ115" s="409" t="e">
        <f>IF(AND('[1]Single Field'!#REF!=[1]Lists!BF115,'[1]Single Field'!#REF!="Drained"),"x",IF(AND('[1]Single Field'!#REF!=[1]Lists!BF115,'[1]Single Field'!#REF!="Undrained"),O,""))</f>
        <v>#REF!</v>
      </c>
      <c r="BK115" s="409" t="str">
        <f>IF(AND('[1]Multi-Field'!$E$3=[1]Lists!BF115,'[1]Multi-Field'!$F$3="Drained"),BI115,IF(AND('[1]Multi-Field'!$E$3=BF115,'[1]Multi-Field'!$F$3="undrained"),BH115,""))</f>
        <v/>
      </c>
      <c r="BL115" s="409" t="str">
        <f>IF(AND('[1]Multi-Field'!$E$4=BF115,'[1]Multi-Field'!$F$4="Drained"),BI115,IF(AND('[1]Multi-Field'!$E$4=BF115,'[1]Multi-Field'!$F$4="undrained"),BH115,""))</f>
        <v/>
      </c>
      <c r="BM115" s="409" t="str">
        <f>IF(AND('[1]Multi-Field'!$E$5=BF115,'[1]Multi-Field'!$F$5="Drained"),BI115,IF(AND('[1]Multi-Field'!$E$5=BF115,'[1]Multi-Field'!$F$5="undrained"),BH115,""))</f>
        <v/>
      </c>
      <c r="BN115" s="409" t="str">
        <f>IF(AND('[1]Multi-Field'!$E$6=BF115,'[1]Multi-Field'!$F$6="Drained"),BI115,IF(AND('[1]Multi-Field'!$E$6=BF115,'[1]Multi-Field'!$F$6="undrained"),BH115,""))</f>
        <v/>
      </c>
      <c r="BO115" s="409" t="str">
        <f>IF(AND('[1]Multi-Field'!$E$7=BF115,'[1]Multi-Field'!$F$7="Drained"),BI115,IF(AND('[1]Multi-Field'!$E$7=BF115,'[1]Multi-Field'!$F$7="undrained"),BH115,""))</f>
        <v/>
      </c>
      <c r="BP115" s="409" t="str">
        <f>IF(AND('[1]Multi-Field'!$E$8=BF115,'[1]Multi-Field'!$F$8="Drained"),BI115,IF(AND('[1]Multi-Field'!$E$8=BF115,'[1]Multi-Field'!$F$8="undrained"),BH115,""))</f>
        <v/>
      </c>
      <c r="BQ115" s="409" t="str">
        <f>IF(AND('[1]Multi-Field'!$E$9=BF115,'[1]Multi-Field'!$F$9="Drained"),BI115,IF(AND('[1]Multi-Field'!$E$9=BF115,'[1]Multi-Field'!$F$9="undrained"),BH115,""))</f>
        <v/>
      </c>
      <c r="BR115" s="409" t="str">
        <f>IF(AND('[1]Multi-Field'!$E$10=BF115,'[1]Multi-Field'!$F$10="Drained"),BI115,IF(AND('[1]Multi-Field'!$E$10=BF115,'[1]Multi-Field'!$F$10="undrained"),BH115,""))</f>
        <v/>
      </c>
      <c r="BS115" s="409" t="str">
        <f>IF(AND('[1]Multi-Field'!$E$11=BF115,'[1]Multi-Field'!$F$11="Drained"),BI115,IF(AND('[1]Multi-Field'!$E$11=BF115,'[1]Multi-Field'!$F$11="undrained"),BH115,""))</f>
        <v/>
      </c>
      <c r="BT115" s="409" t="str">
        <f>IF(AND('[1]Multi-Field'!$E$12=BF115,'[1]Multi-Field'!$F$12="Drained"),BI115,IF(AND('[1]Multi-Field'!$E$12=BF115,'[1]Multi-Field'!$F$12="undrained"),BH115,""))</f>
        <v/>
      </c>
      <c r="BU115" s="409" t="str">
        <f>IF(AND('[1]Multi-Field'!$E$13=BF115,'[1]Multi-Field'!$F$13="Drained"),BI115,IF(AND('[1]Multi-Field'!$E$3=BF115,'[1]Multi-Field'!$F$13="undrained"),BH115,""))</f>
        <v/>
      </c>
      <c r="BV115" s="409" t="str">
        <f>IF(AND('[1]Multi-Field'!$E$14=BF115,'[1]Multi-Field'!$F$14="Drained"),BI115,IF(AND('[1]Multi-Field'!$E$14=BF115,'[1]Multi-Field'!$F$14="undrained"),BH115,""))</f>
        <v/>
      </c>
      <c r="BW115" s="409" t="str">
        <f>IF(AND('[1]Multi-Field'!$E$15=BF115,'[1]Multi-Field'!$F$15="Drained"),BI115,IF(AND('[1]Multi-Field'!$E$15=BF115,'[1]Multi-Field'!$F$15="undrained"),BH115,""))</f>
        <v/>
      </c>
      <c r="BX115" s="409" t="str">
        <f>IF(AND('[1]Multi-Field'!$E$16=[1]Lists!BF115,'[1]Multi-Field'!$F$16="Drained"),BI115,IF(AND('[1]Multi-Field'!$E$16=[1]Lists!BF115,'[1]Multi-Field'!$F$16="undrained"),BH115,""))</f>
        <v/>
      </c>
      <c r="BY115" s="409" t="str">
        <f>IF(AND('[1]Multi-Field'!$E$17=[1]Lists!BF115,'[1]Multi-Field'!$F$17="Drained"),BI115,IF(AND('[1]Multi-Field'!$E$17=[1]Lists!BF115,'[1]Multi-Field'!$F$17="undrained"),BH115,""))</f>
        <v/>
      </c>
      <c r="BZ115" s="409" t="str">
        <f>IF(AND('[1]Multi-Field'!$E$18=[1]Lists!BF115,'[1]Multi-Field'!$F$18="Drained"),BI115,IF(AND('[1]Multi-Field'!$E$18=[1]Lists!BF115,'[1]Multi-Field'!$F$18="undrained"),BH115,""))</f>
        <v/>
      </c>
      <c r="CA115" s="409" t="str">
        <f>IF(AND('[1]Multi-Field'!$E$19=[1]Lists!BF115,'[1]Multi-Field'!$F$19="Drained"),BI115,IF(AND('[1]Multi-Field'!$E$19=[1]Lists!BF115,'[1]Multi-Field'!$F$19="undrained"),BH115,""))</f>
        <v/>
      </c>
      <c r="CB115" s="409" t="str">
        <f>IF(AND('[1]Multi-Field'!$E$20=[1]Lists!BF115,'[1]Multi-Field'!$F$20="Drained"),BI115,IF(AND('[1]Multi-Field'!$E$20=[1]Lists!BF115,'[1]Multi-Field'!$F$20="undrained"),BH115,""))</f>
        <v/>
      </c>
      <c r="CC115" s="409" t="str">
        <f>IF(AND('[1]Multi-Field'!$E$21=[1]Lists!BF115,'[1]Multi-Field'!$F$21="Drained"),BI115,IF(AND('[1]Multi-Field'!$E$21=[1]Lists!BF115,'[1]Multi-Field'!$F$21="undrained"),BH115,""))</f>
        <v/>
      </c>
      <c r="CD115" s="409" t="str">
        <f>IF(AND('[1]Multi-Field'!$E$22=[1]Lists!BF115,'[1]Multi-Field'!$F$22="Drained"),BI115,IF(AND('[1]Multi-Field'!$E$22=[1]Lists!BF115,'[1]Multi-Field'!$F$22="undrained"),BH115,""))</f>
        <v/>
      </c>
      <c r="CE115" s="409" t="str">
        <f>IF(AND('[1]Multi-Field'!$E$23=[1]Lists!BF115,'[1]Multi-Field'!$F$23="Drained"),BI115,IF(AND('[1]Multi-Field'!$E$23=[1]Lists!BF115,'[1]Multi-Field'!$F$23="undrained"),BH115,""))</f>
        <v/>
      </c>
      <c r="CF115" s="409" t="str">
        <f>IF(AND('[1]Multi-Field'!$E$24=[1]Lists!BF115,'[1]Multi-Field'!$F$24="Drained"),BI115,IF(AND('[1]Multi-Field'!$E$24=[1]Lists!BF115,'[1]Multi-Field'!$F$24="undrained"),BH115,""))</f>
        <v/>
      </c>
      <c r="CG115" s="409" t="str">
        <f>IF(AND('[1]Multi-Field'!$E$25=[1]Lists!BF115,'[1]Multi-Field'!$F$25="Drained"),BI115,IF(AND('[1]Multi-Field'!$E$25=[1]Lists!BF115,'[1]Multi-Field'!$F$25="undrained"),BH115,""))</f>
        <v/>
      </c>
      <c r="CH115" s="409" t="str">
        <f>IF(AND('[1]Multi-Field'!$E$26=[1]Lists!BF115,'[1]Multi-Field'!$F$26="Drained"),BI115,IF(AND('[1]Multi-Field'!$E$26=[1]Lists!BF115,'[1]Multi-Field'!$F$26="undrained"),BH115,""))</f>
        <v/>
      </c>
      <c r="CI115" s="409" t="str">
        <f>IF(AND('[1]Multi-Field'!$E$27=[1]Lists!BF115,'[1]Multi-Field'!$F$27="Drained"),BI115,IF(AND('[1]Multi-Field'!$E$27=[1]Lists!BF115,'[1]Multi-Field'!$F$27="undrained"),BH115,""))</f>
        <v/>
      </c>
      <c r="CJ115" s="409" t="str">
        <f>IF(AND('[1]Multi-Field'!$E$28=[1]Lists!BF115,'[1]Multi-Field'!$F$28="Drained"),BI115,IF(AND('[1]Multi-Field'!$E$28=[1]Lists!BF115,'[1]Multi-Field'!$F$28="undrained"),BH115,""))</f>
        <v/>
      </c>
      <c r="CK115" s="409" t="str">
        <f>IF(AND('[1]Multi-Field'!$E$29=[1]Lists!BF115,'[1]Multi-Field'!$F$29="Drained"),BI115,IF(AND('[1]Multi-Field'!$E$29=[1]Lists!BF115,'[1]Multi-Field'!$F$29="undrained"),BH115,""))</f>
        <v/>
      </c>
      <c r="CL115" s="409" t="str">
        <f>IF(AND('[1]Multi-Field'!$E$30=[1]Lists!BF115,'[1]Multi-Field'!$F$30="Drained"),BI115,IF(AND('[1]Multi-Field'!$E$30=[1]Lists!BF115,'[1]Multi-Field'!$F$30="undrained"),BH115,""))</f>
        <v/>
      </c>
      <c r="CM115" s="409" t="str">
        <f>IF(AND('[1]Multi-Field'!$E$31=[1]Lists!BF115,'[1]Multi-Field'!$F$31="Drained"),BI115,IF(AND('[1]Multi-Field'!$E$31=[1]Lists!BF115,'[1]Multi-Field'!$F$31="undrained"),BH115,""))</f>
        <v/>
      </c>
      <c r="CN115" s="409" t="str">
        <f>IF(AND('[1]Multi-Field'!$E$32=[1]Lists!BF115,'[1]Multi-Field'!$F$32="Drained"),BI115,IF(AND('[1]Multi-Field'!$E$32=[1]Lists!BF115,'[1]Multi-Field'!$F$32="undrained"),BH115,""))</f>
        <v/>
      </c>
      <c r="CO115" s="409" t="str">
        <f>IF(AND('[1]Multi-Field'!$E$33=[1]Lists!BF115,'[1]Multi-Field'!$F$33="Drained"),BI115,IF(AND('[1]Multi-Field'!$E$33=[1]Lists!BF115,'[1]Multi-Field'!$F$33="undrained"),BH115,""))</f>
        <v/>
      </c>
      <c r="CP115" s="409" t="str">
        <f>IF(AND('[1]Multi-Field'!$E$34=[1]Lists!BF115,'[1]Multi-Field'!$F$34="Drained"),BI115,IF(AND('[1]Multi-Field'!$E$34=[1]Lists!BF115,'[1]Multi-Field'!$F$34="undrained"),BH115,""))</f>
        <v/>
      </c>
      <c r="CQ115" s="409" t="str">
        <f>IF(AND('[1]Multi-Field'!$E$35=[1]Lists!BF115,'[1]Multi-Field'!$F$35="Drained"),BI115,IF(AND('[1]Multi-Field'!$E$35=[1]Lists!BF115,'[1]Multi-Field'!$F$35="undrained"),BH115,""))</f>
        <v/>
      </c>
      <c r="CR115" s="409" t="str">
        <f>IF(AND('[1]Multi-Field'!$E$36=[1]Lists!BF115,'[1]Multi-Field'!$F$36="Drained"),BI115,IF(AND('[1]Multi-Field'!$E$36=[1]Lists!BF115,'[1]Multi-Field'!$F$36="undrained"),BH115,""))</f>
        <v/>
      </c>
      <c r="CS115" s="409" t="str">
        <f>IF(AND('[1]Multi-Field'!$E$37=[1]Lists!BF115,'[1]Multi-Field'!$F$37="Drained"),BI115,IF(AND('[1]Multi-Field'!$E$37=[1]Lists!BF115,'[1]Multi-Field'!$F$37="undrained"),BH115,""))</f>
        <v/>
      </c>
      <c r="CT115" s="409" t="str">
        <f>IF(AND('[1]Multi-Field'!$E$38=[1]Lists!BF115,'[1]Multi-Field'!$F$38="Drained"),BI115,IF(AND('[1]Multi-Field'!$E$38=[1]Lists!BF115,'[1]Multi-Field'!$F$38="undrained"),BH115,""))</f>
        <v/>
      </c>
      <c r="CU115" s="409" t="str">
        <f>IF(AND('[1]Multi-Field'!$E$39=[1]Lists!BF115,'[1]Multi-Field'!$F$39="Drained"),BI115,IF(AND('[1]Multi-Field'!$E$39=[1]Lists!BF115,'[1]Multi-Field'!$F$39="undrained"),BH115,""))</f>
        <v/>
      </c>
      <c r="CV115" s="409" t="str">
        <f>IF(AND('[1]Multi-Field'!$E$40=[1]Lists!BF115,'[1]Multi-Field'!$F$40="Drained"),BI115,IF(AND('[1]Multi-Field'!$E$40=[1]Lists!BF115,'[1]Multi-Field'!$F$40="undrained"),BH115,""))</f>
        <v/>
      </c>
      <c r="CW115" s="409" t="str">
        <f>IF(AND('[1]Multi-Field'!$E$41=[1]Lists!BF115,'[1]Multi-Field'!$F$40="Drained"),BI115,IF(AND('[1]Multi-Field'!$E$40=[1]Lists!BF115,'[1]Multi-Field'!$F$40="undrained"),BH115,""))</f>
        <v/>
      </c>
      <c r="CX115" s="409" t="str">
        <f>IF(AND('[1]Multi-Field'!$E$42=[1]Lists!BF115,'[1]Multi-Field'!$F$42="Drained"),BI115,IF(AND('[1]Multi-Field'!$E$42=[1]Lists!BF115,'[1]Multi-Field'!$F$42="undrained"),BH115,""))</f>
        <v/>
      </c>
      <c r="CY115" s="409" t="str">
        <f>IF(AND('[1]Multi-Field'!$E$43=[1]Lists!BF115,'[1]Multi-Field'!$F$43="Drained"),BI115,IF(AND('[1]Multi-Field'!$E$43=[1]Lists!BF115,'[1]Multi-Field'!$F$43="undrained"),BH115,""))</f>
        <v/>
      </c>
      <c r="CZ115" s="409" t="str">
        <f>IF(AND('[1]Multi-Field'!$E$44=[1]Lists!BF115,'[1]Multi-Field'!$F$44="Drained"),BI115,IF(AND('[1]Multi-Field'!$E$44=[1]Lists!BF115,'[1]Multi-Field'!$F$44="undrained"),BH115,""))</f>
        <v/>
      </c>
      <c r="DA115" s="409" t="str">
        <f>IF(AND('[1]Multi-Field'!$E$45=[1]Lists!BF115,'[1]Multi-Field'!$F$45="Drained"),BI115,IF(AND('[1]Multi-Field'!$E$45=[1]Lists!BF115,'[1]Multi-Field'!$F$45="undrained"),BH115,""))</f>
        <v/>
      </c>
      <c r="DB115" s="409" t="str">
        <f>IF(AND('[1]Multi-Field'!$E$46=[1]Lists!BF115,'[1]Multi-Field'!$F$46="Drained"),BI115,IF(AND('[1]Multi-Field'!$E$46=[1]Lists!BF115,'[1]Multi-Field'!$F$46="undrained"),BH115,""))</f>
        <v/>
      </c>
      <c r="DC115" s="409" t="str">
        <f>IF(AND('[1]Multi-Field'!$E$47=[1]Lists!BF115,'[1]Multi-Field'!$F$47="Drained"),BI115,IF(AND('[1]Multi-Field'!$E$47=[1]Lists!BF115,'[1]Multi-Field'!$F$47="undrained"),BH115,""))</f>
        <v/>
      </c>
      <c r="DD115" s="409" t="str">
        <f>IF(AND('[1]Multi-Field'!$E$48=[1]Lists!BF115,'[1]Multi-Field'!$F$48="Drained"),BI115,IF(AND('[1]Multi-Field'!$E$48=[1]Lists!BF115,'[1]Multi-Field'!$F$48="undrained"),BH115,""))</f>
        <v/>
      </c>
      <c r="DE115" s="409" t="str">
        <f>IF(AND('[1]Multi-Field'!$E$49=[1]Lists!BF115,'[1]Multi-Field'!$F$49="Drained"),BI115,IF(AND('[1]Multi-Field'!$E$49=[1]Lists!BF115,'[1]Multi-Field'!$F$9="undrained"),BH115,""))</f>
        <v/>
      </c>
      <c r="DF115" s="409" t="str">
        <f>IF(AND('[1]Multi-Field'!$E$50=[1]Lists!BF115,'[1]Multi-Field'!$F$50="Drained"),BI115,IF(AND('[1]Multi-Field'!$E$50=[1]Lists!BF115,'[1]Multi-Field'!$F$50="undrained"),BH115,""))</f>
        <v/>
      </c>
      <c r="DG115" s="409" t="str">
        <f>IF(AND('[1]Multi-Field'!$E$51=[1]Lists!BF115,'[1]Multi-Field'!$F$51="Drained"),BI115,IF(AND('[1]Multi-Field'!$E$51=[1]Lists!BF115,'[1]Multi-Field'!$F$51="undrained"),BH115,""))</f>
        <v/>
      </c>
      <c r="DH115" s="409" t="str">
        <f>IF(AND('[1]Multi-Field'!$E$52=[1]Lists!BF115,'[1]Multi-Field'!$F$52="Drained"),BI115,IF(AND('[1]Multi-Field'!$E$52=[1]Lists!BF115,'[1]Multi-Field'!$F$52="undrained"),BH115,""))</f>
        <v/>
      </c>
      <c r="DI115" s="409" t="str">
        <f>IF(AND('[1]Multi-Field'!$E$53=[1]Lists!BF115,'[1]Multi-Field'!$F$53="Drained"),BI115,IF(AND('[1]Multi-Field'!$E$53=[1]Lists!BF115,'[1]Multi-Field'!$F$53="undrained"),BH115,""))</f>
        <v/>
      </c>
      <c r="DJ115" s="409" t="str">
        <f>IF(AND('[1]Multi-Field'!$E$54=[1]Lists!BF115,'[1]Multi-Field'!$F$54="Drained"),BI115,IF(AND('[1]Multi-Field'!$E$54=[1]Lists!BF115,'[1]Multi-Field'!$F$54="undrained"),BH115,""))</f>
        <v/>
      </c>
      <c r="DK115" s="409" t="str">
        <f>IF(AND('[1]Multi-Field'!$E$55=[1]Lists!BF115,'[1]Multi-Field'!$F$55="Drained"),BI115,IF(AND('[1]Multi-Field'!$E$55=[1]Lists!BF115,'[1]Multi-Field'!$F$55="undrained"),BH115,""))</f>
        <v/>
      </c>
      <c r="DL115" s="409" t="str">
        <f>IF(AND('[1]Multi-Field'!$E$56=[1]Lists!BF115,'[1]Multi-Field'!$F$56="Drained"),BI115,IF(AND('[1]Multi-Field'!$E$56=[1]Lists!BF115,'[1]Multi-Field'!$F$56="undrained"),BH115,""))</f>
        <v/>
      </c>
      <c r="DM115" s="409" t="str">
        <f>IF(AND('[1]Multi-Field'!$E$57=[1]Lists!BF115,'[1]Multi-Field'!$F$57="Drained"),BI115,IF(AND('[1]Multi-Field'!$E$57=[1]Lists!BF115,'[1]Multi-Field'!$F$57="undrained"),BH115,""))</f>
        <v/>
      </c>
      <c r="DN115" s="409" t="str">
        <f>IF(AND('[1]Multi-Field'!$E$58=[1]Lists!BF115,'[1]Multi-Field'!$F$58="Drained"),BI115,IF(AND('[1]Multi-Field'!$E$58=[1]Lists!BF115,'[1]Multi-Field'!$F$58="undrained"),BH115,""))</f>
        <v/>
      </c>
      <c r="DO115" s="409" t="str">
        <f>IF(AND('[1]Multi-Field'!$E$59=[1]Lists!BF115,'[1]Multi-Field'!$F$59="Drained"),BI115,IF(AND('[1]Multi-Field'!$E$59=[1]Lists!BF115,'[1]Multi-Field'!$F$59="undrained"),BH115,""))</f>
        <v/>
      </c>
      <c r="DP115" s="409" t="str">
        <f>IF(AND('[1]Multi-Field'!$E$60=[1]Lists!BF115,'[1]Multi-Field'!$F$60="Drained"),BI115,IF(AND('[1]Multi-Field'!$E$60=[1]Lists!BF115,'[1]Multi-Field'!$F$60="undrained"),BH115,""))</f>
        <v/>
      </c>
      <c r="DQ115" s="409" t="str">
        <f>IF(AND('[1]Multi-Field'!$E$61=[1]Lists!BF115,'[1]Multi-Field'!$F$61="Drained"),BI115,IF(AND('[1]Multi-Field'!$E$61=[1]Lists!BF115,'[1]Multi-Field'!$F$61="undrained"),BH115,""))</f>
        <v/>
      </c>
      <c r="DR115" s="409" t="str">
        <f>IF(AND('[1]Multi-Field'!$E$62=[1]Lists!BF115,'[1]Multi-Field'!$F$62="Drained"),BI115,IF(AND('[1]Multi-Field'!$E$62=[1]Lists!BF115,'[1]Multi-Field'!$F$62="undrained"),BH115,""))</f>
        <v/>
      </c>
      <c r="DS115" s="409" t="str">
        <f>IF(AND('[1]Multi-Field'!$E$63=[1]Lists!BF115,'[1]Multi-Field'!$F$63="Drained"),BI115,IF(AND('[1]Multi-Field'!$E$63=[1]Lists!BF115,'[1]Multi-Field'!$F$63="undrained"),BH115,""))</f>
        <v/>
      </c>
      <c r="DT115" s="409" t="str">
        <f>IF(AND('[1]Multi-Field'!$E$64=[1]Lists!BF115,'[1]Multi-Field'!$F$64="Drained"),BI115,IF(AND('[1]Multi-Field'!$E$64=[1]Lists!BF115,'[1]Multi-Field'!$F$64="undrained"),BH115,""))</f>
        <v/>
      </c>
      <c r="DU115" s="409" t="str">
        <f>IF(AND('[1]Multi-Field'!$E$65=[1]Lists!BF115,'[1]Multi-Field'!$F$65="Drained"),BI115,IF(AND('[1]Multi-Field'!$E$65=[1]Lists!BF115,'[1]Multi-Field'!$F$65="undrained"),BH115,""))</f>
        <v/>
      </c>
      <c r="DV115" s="409" t="str">
        <f>IF(AND('[1]Multi-Field'!$E$66=[1]Lists!BF115,'[1]Multi-Field'!$F$66="Drained"),BI115,IF(AND('[1]Multi-Field'!$E$66=[1]Lists!BF115,'[1]Multi-Field'!$F$66="undrained"),BH115,""))</f>
        <v/>
      </c>
      <c r="DW115" s="409" t="str">
        <f>IF(AND('[1]Multi-Field'!$E$67=[1]Lists!BF115,'[1]Multi-Field'!$F$67="Drained"),BI115,IF(AND('[1]Multi-Field'!$E$67=[1]Lists!BF115,'[1]Multi-Field'!$F$67="undrained"),BH115,""))</f>
        <v/>
      </c>
      <c r="DX115" s="409" t="str">
        <f>IF(AND('[1]Multi-Field'!$E$68=[1]Lists!BF115,'[1]Multi-Field'!$F$68="Drained"),BI115,IF(AND('[1]Multi-Field'!$E$68=[1]Lists!BF115,'[1]Multi-Field'!$F$68="undrained"),BH115,""))</f>
        <v/>
      </c>
      <c r="DY115" s="409" t="str">
        <f>IF(AND('[1]Multi-Field'!$E$69=[1]Lists!BF115,'[1]Multi-Field'!$F$69="Drained"),BI115,IF(AND('[1]Multi-Field'!$E$69=[1]Lists!BF115,'[1]Multi-Field'!$F$69="undrained"),BH115,""))</f>
        <v/>
      </c>
      <c r="DZ115" s="409" t="str">
        <f>IF(AND('[1]Multi-Field'!$E$70=[1]Lists!BF115,'[1]Multi-Field'!$F$70="Drained"),BI115,IF(AND('[1]Multi-Field'!$E$70=[1]Lists!BF115,'[1]Multi-Field'!$F$70="undrained"),BH115,""))</f>
        <v/>
      </c>
      <c r="EA115" s="409" t="str">
        <f>IF(AND('[1]Multi-Field'!$E$71=[1]Lists!BF115,'[1]Multi-Field'!$F$71="Drained"),BI115,IF(AND('[1]Multi-Field'!$E$71=[1]Lists!BF115,'[1]Multi-Field'!$F$71="undrained"),BH115,""))</f>
        <v/>
      </c>
      <c r="EB115" s="409" t="str">
        <f>IF(AND('[1]Multi-Field'!$E$72=[1]Lists!BF115,'[1]Multi-Field'!$F$72="Drained"),BI115,IF(AND('[1]Multi-Field'!$E$72=[1]Lists!BF115,'[1]Multi-Field'!$F$72="undrained"),BH115,""))</f>
        <v/>
      </c>
      <c r="EC115" s="409" t="str">
        <f>IF(AND('[1]Multi-Field'!$E$73=[1]Lists!BF115,'[1]Multi-Field'!$F$73="Drained"),BI115,IF(AND('[1]Multi-Field'!$E$73=[1]Lists!BF115,'[1]Multi-Field'!$F$73="undrained"),BH115,""))</f>
        <v/>
      </c>
      <c r="ED115" s="409" t="str">
        <f>IF(AND('[1]Multi-Field'!$E$74=[1]Lists!BF115,'[1]Multi-Field'!$F$74="Drained"),BI115,IF(AND('[1]Multi-Field'!$E$74=[1]Lists!BF115,'[1]Multi-Field'!$F$74="undrained"),BH115,""))</f>
        <v/>
      </c>
      <c r="EE115" s="409" t="str">
        <f>IF(AND('[1]Multi-Field'!$E$75=[1]Lists!BF115,'[1]Multi-Field'!$F$75="Drained"),BI115,IF(AND('[1]Multi-Field'!$E$75=[1]Lists!BF115,'[1]Multi-Field'!$F$75="undrained"),BH115,""))</f>
        <v/>
      </c>
      <c r="EF115" s="409" t="str">
        <f>IF(AND('[1]Multi-Field'!$E$76=[1]Lists!BF115,'[1]Multi-Field'!$F$76="Drained"),BI115,IF(AND('[1]Multi-Field'!$E$76=[1]Lists!BF115,'[1]Multi-Field'!$F$6="undrained"),BH115,""))</f>
        <v/>
      </c>
      <c r="EG115" s="409" t="str">
        <f>IF(AND('[1]Multi-Field'!$E$77=[1]Lists!BF115,'[1]Multi-Field'!$F$77="Drained"),BI115,IF(AND('[1]Multi-Field'!$E$77=[1]Lists!BF115,'[1]Multi-Field'!$F$77="undrained"),BH115,""))</f>
        <v/>
      </c>
      <c r="EH115" s="409" t="str">
        <f>IF(AND('[1]Multi-Field'!$E$78=[1]Lists!BF115,'[1]Multi-Field'!$F$78="Drained"),BI115,IF(AND('[1]Multi-Field'!$E$78=[1]Lists!BF115,'[1]Multi-Field'!$F$78="undrained"),BH115,""))</f>
        <v/>
      </c>
      <c r="EI115" s="409" t="str">
        <f>IF(AND('[1]Multi-Field'!$E$79=[1]Lists!BF115,'[1]Multi-Field'!$F$79="Drained"),BI115,IF(AND('[1]Multi-Field'!$E$79=[1]Lists!BF115,'[1]Multi-Field'!$F$79="undrained"),BH115,""))</f>
        <v/>
      </c>
      <c r="EJ115" s="409" t="str">
        <f>IF(AND('[1]Multi-Field'!$E$80=[1]Lists!BF115,'[1]Multi-Field'!$F$80="Drained"),BI115,IF(AND('[1]Multi-Field'!$E$80=[1]Lists!BF115,'[1]Multi-Field'!$F$80="undrained"),BH115,""))</f>
        <v/>
      </c>
      <c r="EK115" s="409" t="str">
        <f>IF(AND('[1]Multi-Field'!$E$81=[1]Lists!BF115,'[1]Multi-Field'!$F$81="Drained"),BI115,IF(AND('[1]Multi-Field'!$E$81=[1]Lists!BF115,'[1]Multi-Field'!$F$81="undrained"),BH115,""))</f>
        <v/>
      </c>
      <c r="EL115" s="409" t="str">
        <f>IF(AND('[1]Multi-Field'!$E$82=[1]Lists!BF115,'[1]Multi-Field'!$F$82="Drained"),BI115,IF(AND('[1]Multi-Field'!$E$82=[1]Lists!BF115,'[1]Multi-Field'!$F$82="undrained"),BH115,""))</f>
        <v/>
      </c>
      <c r="EM115" s="409" t="str">
        <f>IF(AND('[1]Multi-Field'!$E$83=[1]Lists!BF115,'[1]Multi-Field'!$F$83="Drained"),BI115,IF(AND('[1]Multi-Field'!$E$83=[1]Lists!BF115,'[1]Multi-Field'!$F$83="undrained"),BH115,""))</f>
        <v/>
      </c>
      <c r="EN115" s="409" t="str">
        <f>IF(AND('[1]Multi-Field'!$E$84=[1]Lists!BF115,'[1]Multi-Field'!$F$84="Drained"),BI115,IF(AND('[1]Multi-Field'!$E$84=[1]Lists!BF115,'[1]Multi-Field'!$F$84="undrained"),BH115,""))</f>
        <v/>
      </c>
      <c r="EO115" s="409" t="str">
        <f>IF(AND('[1]Multi-Field'!$E$85=[1]Lists!BF115,'[1]Multi-Field'!$F$85="Drained"),BI115,IF(AND('[1]Multi-Field'!$E$85=[1]Lists!BF115,'[1]Multi-Field'!$F$85="undrained"),BH115,""))</f>
        <v/>
      </c>
      <c r="EP115" s="409" t="str">
        <f>IF(AND('[1]Multi-Field'!$E$86=[1]Lists!BF115,'[1]Multi-Field'!$F$86="Drained"),BI115,IF(AND('[1]Multi-Field'!$E$86=[1]Lists!BF115,'[1]Multi-Field'!$F$86="undrained"),BH115,""))</f>
        <v/>
      </c>
      <c r="EQ115" s="409" t="str">
        <f>IF(AND('[1]Multi-Field'!$E$87=[1]Lists!BF115,'[1]Multi-Field'!$F$87="Drained"),BI115,IF(AND('[1]Multi-Field'!$E$87=[1]Lists!BF115,'[1]Multi-Field'!$F$87="undrained"),BH115,""))</f>
        <v/>
      </c>
      <c r="ER115" s="409" t="str">
        <f>IF(AND('[1]Multi-Field'!$E$88=[1]Lists!BF115,'[1]Multi-Field'!$F$88="Drained"),BI115,IF(AND('[1]Multi-Field'!$E$88=[1]Lists!BF115,'[1]Multi-Field'!$F$88="undrained"),BH115,""))</f>
        <v/>
      </c>
      <c r="ES115" s="409" t="str">
        <f>IF(AND('[1]Multi-Field'!$E$89=[1]Lists!BF115,'[1]Multi-Field'!$F$89="Drained"),BI115,IF(AND('[1]Multi-Field'!$E$89=[1]Lists!BF115,'[1]Multi-Field'!$F$89="undrained"),BH115,""))</f>
        <v/>
      </c>
      <c r="ET115" s="409" t="str">
        <f>IF(AND('[1]Multi-Field'!$E$90=[1]Lists!BF115,'[1]Multi-Field'!$F$90="Drained"),BI115,IF(AND('[1]Multi-Field'!$E$90=[1]Lists!BF115,'[1]Multi-Field'!$F$90="undrained"),BH115,""))</f>
        <v/>
      </c>
      <c r="EU115" s="409" t="str">
        <f>IF(AND('[1]Multi-Field'!$E$91=[1]Lists!BF115,'[1]Multi-Field'!$F$91="Drained"),BI115,IF(AND('[1]Multi-Field'!$E$91=[1]Lists!BF115,'[1]Multi-Field'!$F$91="undrained"),BH115,""))</f>
        <v/>
      </c>
      <c r="EV115" s="409" t="str">
        <f>IF(AND('[1]Multi-Field'!$E$92=[1]Lists!BF115,'[1]Multi-Field'!$F$92="Drained"),BI115,IF(AND('[1]Multi-Field'!$E$92=[1]Lists!BF115,'[1]Multi-Field'!$F$92="undrained"),BH115,""))</f>
        <v/>
      </c>
      <c r="EW115" s="409" t="str">
        <f>IF(AND('[1]Multi-Field'!$E$93=[1]Lists!BF115,'[1]Multi-Field'!$F$93="Drained"),BI115,IF(AND('[1]Multi-Field'!$E$93=[1]Lists!BF115,'[1]Multi-Field'!$F$93="undrained"),BH115,""))</f>
        <v/>
      </c>
      <c r="EX115" s="409" t="str">
        <f>IF(AND('[1]Multi-Field'!$E$94=[1]Lists!BF115,'[1]Multi-Field'!$F$94="Drained"),BI115,IF(AND('[1]Multi-Field'!$E$94=[1]Lists!BF115,'[1]Multi-Field'!$F$94="undrained"),BH115,""))</f>
        <v/>
      </c>
      <c r="EY115" s="409" t="str">
        <f>IF(AND('[1]Multi-Field'!$E$95=[1]Lists!BF115,'[1]Multi-Field'!$F$95="Drained"),BI115,IF(AND('[1]Multi-Field'!$E$95=[1]Lists!BF115,'[1]Multi-Field'!$F$95="undrained"),BH115,""))</f>
        <v/>
      </c>
      <c r="EZ115" s="409" t="str">
        <f>IF(AND('[1]Multi-Field'!$E$96=[1]Lists!BF115,'[1]Multi-Field'!$F$96="Drained"),BI115,IF(AND('[1]Multi-Field'!$E$96=[1]Lists!BF115,'[1]Multi-Field'!$F$96="undrained"),BH115,""))</f>
        <v/>
      </c>
      <c r="FA115" s="409" t="str">
        <f>IF(AND('[1]Multi-Field'!$E$97=[1]Lists!BF115,'[1]Multi-Field'!$F$97="Drained"),BI115,IF(AND('[1]Multi-Field'!$E$97=[1]Lists!BF115,'[1]Multi-Field'!$F$97="undrained"),BH115,""))</f>
        <v/>
      </c>
      <c r="FB115" s="409" t="str">
        <f>IF(AND('[1]Multi-Field'!$E$98=[1]Lists!BF115,'[1]Multi-Field'!$F$98="Drained"),BI115,IF(AND('[1]Multi-Field'!$E$98=[1]Lists!BF115,'[1]Multi-Field'!$F$98="undrained"),BH115,""))</f>
        <v/>
      </c>
      <c r="FC115" s="409" t="str">
        <f>IF(AND('[1]Multi-Field'!$E$99=[1]Lists!BF115,'[1]Multi-Field'!$F$99="Drained"),BI115,IF(AND('[1]Multi-Field'!$E$99=[1]Lists!BF115,'[1]Multi-Field'!$F$99="undrained"),BH115,""))</f>
        <v/>
      </c>
      <c r="FD115" s="409" t="str">
        <f>IF(AND('[1]Multi-Field'!$E$100=[1]Lists!BF115,'[1]Multi-Field'!$F$100="Drained"),BI115,IF(AND('[1]Multi-Field'!$E$100=[1]Lists!BF115,'[1]Multi-Field'!$F$100="undrained"),BH115,""))</f>
        <v/>
      </c>
      <c r="FE115" s="409" t="str">
        <f>IF(AND('[1]Multi-Field'!$E$101=[1]Lists!BF115,'[1]Multi-Field'!$F$101="Drained"),BI115,IF(AND('[1]Multi-Field'!$E$101=[1]Lists!BF115,'[1]Multi-Field'!$F$101="undrained"),BH115,""))</f>
        <v/>
      </c>
      <c r="FF115" s="409" t="str">
        <f>IF(AND('[1]Multi-Field'!$E$102=[1]Lists!BF115,'[1]Multi-Field'!$F$102="Drained"),BI115,IF(AND('[1]Multi-Field'!$E$102=[1]Lists!BF115,'[1]Multi-Field'!$F$102="undrained"),BH115,""))</f>
        <v/>
      </c>
      <c r="FG115" s="409" t="str">
        <f>IF(AND('[1]Multi-Field'!$E$103=[1]Lists!BF115,'[1]Multi-Field'!$F$103="Drained"),BI115,IF(AND('[1]Multi-Field'!$E$103=[1]Lists!BF115,'[1]Multi-Field'!$F$103="undrained"),BH115,""))</f>
        <v/>
      </c>
      <c r="FH115" s="409" t="str">
        <f>IF(AND('[1]Multi-Field'!$E$104=[1]Lists!BF115,'[1]Multi-Field'!$F$104="Drained"),BI115,IF(AND('[1]Multi-Field'!$E$104=[1]Lists!BF115,'[1]Multi-Field'!$F$104="undrained"),BH115,""))</f>
        <v/>
      </c>
      <c r="FI115" s="409" t="str">
        <f>IF(AND('[1]Multi-Field'!$E$105=[1]Lists!BF115,'[1]Multi-Field'!$F$105="Drained"),BI115,IF(AND('[1]Multi-Field'!$E$105=[1]Lists!BF115,'[1]Multi-Field'!$F$105="undrained"),BH115,""))</f>
        <v/>
      </c>
      <c r="FJ115" s="409" t="str">
        <f>IF(AND('[1]Multi-Field'!$E$106=[1]Lists!BF115,'[1]Multi-Field'!$F$106="Drained"),BI115,IF(AND('[1]Multi-Field'!$E$106=[1]Lists!BF115,'[1]Multi-Field'!$F$106="undrained"),BH115,""))</f>
        <v/>
      </c>
      <c r="FK115" s="409" t="str">
        <f>IF(AND('[1]Multi-Field'!$E$107=[1]Lists!BF115,'[1]Multi-Field'!$F$107="Drained"),BI115,IF(AND('[1]Multi-Field'!$E$107=[1]Lists!BF115,'[1]Multi-Field'!$F$107="undrained"),BH115,""))</f>
        <v/>
      </c>
      <c r="FL115" s="409" t="str">
        <f>IF(AND('[1]Multi-Field'!$E$108=[1]Lists!BF115,'[1]Multi-Field'!$F$108="Drained"),BI115,IF(AND('[1]Multi-Field'!$E$108=[1]Lists!BF115,'[1]Multi-Field'!$F$108="undrained"),BH115,""))</f>
        <v/>
      </c>
      <c r="FM115" s="409" t="str">
        <f>IF(AND('[1]Multi-Field'!$E$109=[1]Lists!BF115,'[1]Multi-Field'!$F$109="Drained"),BI115,IF(AND('[1]Multi-Field'!$E$109=[1]Lists!BF115,'[1]Multi-Field'!$F$109="undrained"),BH115,""))</f>
        <v/>
      </c>
      <c r="FN115" s="409" t="str">
        <f>IF(AND('[1]Multi-Field'!$E$110=[1]Lists!BF115,'[1]Multi-Field'!$F$110="Drained"),BI115,IF(AND('[1]Multi-Field'!$E$110=[1]Lists!BF115,'[1]Multi-Field'!$F$110="undrained"),BH115,""))</f>
        <v/>
      </c>
      <c r="FO115" s="409" t="str">
        <f>IF(AND('[1]Multi-Field'!$E$111=[1]Lists!BF115,'[1]Multi-Field'!$F$111="Drained"),BI115,IF(AND('[1]Multi-Field'!$E$111=[1]Lists!BF115,'[1]Multi-Field'!$F$111="undrained"),BH115,""))</f>
        <v/>
      </c>
      <c r="FP115" s="409" t="str">
        <f>IF(AND('[1]Multi-Field'!$E$112=[1]Lists!BF115,'[1]Multi-Field'!$F$112="Drained"),BI115,IF(AND('[1]Multi-Field'!$E$112=[1]Lists!BF115,'[1]Multi-Field'!$F$112="undrained"),BH115,""))</f>
        <v/>
      </c>
      <c r="FQ115" s="409" t="str">
        <f>IF(AND('[1]Multi-Field'!$E$113=[1]Lists!BF115,'[1]Multi-Field'!$F$113="Drained"),BI115,IF(AND('[1]Multi-Field'!$E$113=[1]Lists!BF115,'[1]Multi-Field'!$F$113="undrained"),BH115,""))</f>
        <v/>
      </c>
      <c r="FR115" s="409" t="str">
        <f>IF(AND('[1]Multi-Field'!$E$114=[1]Lists!BF115,'[1]Multi-Field'!$F$114="Drained"),BI115,IF(AND('[1]Multi-Field'!$E$114=[1]Lists!BF115,'[1]Multi-Field'!$F$114="undrained"),BH115,""))</f>
        <v/>
      </c>
      <c r="FS115" s="409" t="str">
        <f>IF(AND('[1]Multi-Field'!$E$115=[1]Lists!BF115,'[1]Multi-Field'!$F$115="Drained"),BI115,IF(AND('[1]Multi-Field'!$E$115=[1]Lists!BF115,'[1]Multi-Field'!$F$115="undrained"),BH115,""))</f>
        <v/>
      </c>
      <c r="FT115" s="409">
        <f>IF(AND('[1]Multi-Field'!$E$116=[1]Lists!BF115,'[1]Multi-Field'!$F$116="Drained"),BI115,IF(AND('[1]Multi-Field'!$E$116=[1]Lists!BF115,'[1]Multi-Field'!$F$116="undrained"),BH115,""))</f>
        <v>3</v>
      </c>
      <c r="FU115" s="409" t="str">
        <f>IF(AND('[1]Multi-Field'!$E$117=[1]Lists!BF115,'[1]Multi-Field'!$F$117="Drained"),BI115,IF(AND('[1]Multi-Field'!$E$117=[1]Lists!BF115,'[1]Multi-Field'!$F$117="undrained"),BH115,""))</f>
        <v/>
      </c>
      <c r="FV115" s="409" t="str">
        <f>IF(AND('[1]Multi-Field'!$E$118=[1]Lists!BF115,'[1]Multi-Field'!$F$118="Drained"),BI115,IF(AND('[1]Multi-Field'!$E$118=[1]Lists!BF115,'[1]Multi-Field'!$F$118="undrained"),BH115,""))</f>
        <v/>
      </c>
      <c r="FW115" s="409" t="str">
        <f>IF(AND('[1]Multi-Field'!$E$119=[1]Lists!BF115,'[1]Multi-Field'!$F$119="Drained"),BI115,IF(AND('[1]Multi-Field'!$E$119=[1]Lists!BF115,'[1]Multi-Field'!$F$119="undrained"),BH115,""))</f>
        <v/>
      </c>
      <c r="FX115" s="409" t="str">
        <f>IF(AND('[1]Multi-Field'!$E$120=[1]Lists!BF115,'[1]Multi-Field'!$F$120="Drained"),BI115,IF(AND('[1]Multi-Field'!$E$120=[1]Lists!BF115,'[1]Multi-Field'!$F$120="undrained"),BH115,""))</f>
        <v/>
      </c>
      <c r="GC115" s="4">
        <f>'[1]Multi-Field'!B113</f>
        <v>0</v>
      </c>
      <c r="GD115" s="73" t="str">
        <f>IF(OR('[1]Multi-Field'!Q113=$FZ$43,'[1]Multi-Field'!Q113=$FZ$44),'[1]Multi-Field'!BS113,"")</f>
        <v/>
      </c>
      <c r="GE115" s="4" t="str">
        <f>IF(AND(OR('[1]Multi-Field'!Q113=$FZ$86,'[1]Multi-Field'!Q113=$FZ$94,'[1]Multi-Field'!Q113=$FZ$87,'[1]Multi-Field'!Q113=[1]Lists!$FZ$93,'[1]Multi-Field'!Q113=$FZ$59),'[1]Multi-Field'!BS113&gt;50),'[1]Multi-Field'!BS113*0.8,IF(AND(OR('[1]Multi-Field'!Q113=$FZ$86,'[1]Multi-Field'!Q113=$FZ$94,'[1]Multi-Field'!Q113=$FZ$87,'[1]Multi-Field'!Q113=[1]Lists!$FZ$93,'[1]Multi-Field'!Q113=[1]Lists!$FZ$59),'[1]Multi-Field'!BS113&lt;50),'[1]Multi-Field'!BS113,""))</f>
        <v/>
      </c>
      <c r="GF115" s="4" t="str">
        <f>IF(OR('[1]Multi-Field'!Q113=[1]Lists!$FZ$7,'[1]Multi-Field'!Q113=[1]Lists!$FZ$5,'[1]Multi-Field'!Q113=[1]Lists!$FZ$24,'[1]Multi-Field'!Q113=[1]Lists!$FZ$10,'[1]Multi-Field'!Q113=[1]Lists!$FZ$8, '[1]Multi-Field'!Q113=[1]Lists!$FZ$25, '[1]Multi-Field'!Q113=[1]Lists!$FZ$23, '[1]Multi-Field'!Q113= [1]Lists!$FZ$47, '[1]Multi-Field'!Q113=[1]Lists!$FZ$49, '[1]Multi-Field'!Q113=[1]Lists!$FZ$48,'[1]Multi-Field'!Q113=[1]Lists!$FZ$3, '[1]Multi-Field'!Q113=[1]Lists!$FZ$14,'[1]Multi-Field'!Q113=[1]Lists!$FZ$36, '[1]Multi-Field'!Q113=[1]Lists!$FZ$41,'[1]Multi-Field'!Q113=[1]Lists!$FZ$42),0,"")</f>
        <v/>
      </c>
      <c r="GG115" s="4" t="str">
        <f>IF(OR('[1]Multi-Field'!Q113=[1]Lists!$FZ$6,'[1]Multi-Field'!Q113=[1]Lists!$FZ$4, '[1]Multi-Field'!Q142=[1]Lists!$FZ$11, '[1]Multi-Field'!Q113=[1]Lists!$FZ$1),100*IF('[1]Multi-Field'!U113=onepercent,0.75,IF('[1]Multi-Field'!U113=onetotwentyfivepercent,0.4,IF(OR('[1]Multi-Field'!U113=twentysixtofiftypercent,'[1]Multi-Field'!U113=greaterthanfiftypercent),0,""))),"")</f>
        <v/>
      </c>
      <c r="GH115" s="4" t="str">
        <f>IF(OR('[1]Multi-Field'!Q113=[1]Lists!$FZ$53,'[1]Multi-Field'!Q113=[1]Lists!$FZ$55), 50,IF('[1]Multi-Field'!Q113=[1]Lists!$FZ$54,225,IF('[1]Multi-Field'!Q113=[1]Lists!$FZ$56,75,"")))</f>
        <v/>
      </c>
      <c r="GI115" s="4" t="e">
        <f>#VALUE!</f>
        <v>#VALUE!</v>
      </c>
      <c r="GJ115" s="4" t="e">
        <f>#VALUE!</f>
        <v>#VALUE!</v>
      </c>
      <c r="GK115" s="4" t="str">
        <f>IF('[1]Multi-Field'!Q113=[1]Lists!$FZ$95,'[1]Multi-Field'!BS113*0.66,"")</f>
        <v/>
      </c>
      <c r="GM115" s="4" t="str">
        <f>IF(OR('[1]Multi-Field'!Q113=[1]Lists!$FZ$26,'[1]Multi-Field'!Q113=[1]Lists!$FZ$84),20,"")</f>
        <v/>
      </c>
      <c r="GN115" s="4" t="str">
        <f>IF(OR('[1]Multi-Field'!Q113=[1]Lists!$FZ$88,'[1]Multi-Field'!Q113=[1]Lists!$FZ$57),0,"")</f>
        <v/>
      </c>
      <c r="GO115" s="4" t="str">
        <f>IF(OR('[1]Multi-Field'!Q113=[1]Lists!$FZ$69,'[1]Multi-Field'!Q113=[1]Lists!$FZ$71,'[1]Multi-Field'!Q113=[1]Lists!$FZ$105),50,"")</f>
        <v/>
      </c>
      <c r="GP115" s="4" t="str">
        <f>IF(OR('[1]Multi-Field'!Q113=[1]Lists!$FZ$75,'[1]Multi-Field'!Q113=[1]Lists!$FZ$70),75,"")</f>
        <v/>
      </c>
      <c r="GQ115" s="4">
        <f>IF('[1]Multi-Field'!Q113=[1]Lists!$FZ$72,150,"")</f>
        <v>150</v>
      </c>
      <c r="GR115" s="4" t="str">
        <f>IF(OR('[1]Multi-Field'!Q113=[1]Lists!$FZ$74,'[1]Multi-Field'!Q113=[1]Lists!$FZ$73),40,"")</f>
        <v/>
      </c>
      <c r="GS115" s="4" t="str">
        <f>IF('[1]Multi-Field'!Q113=[1]Lists!$FZ$99,80,"")</f>
        <v/>
      </c>
      <c r="GT115" s="4" t="str">
        <f>IF('[1]Multi-Field'!Q113=[1]Lists!$FZ$106,70,"")</f>
        <v/>
      </c>
      <c r="GU115" s="4" t="e">
        <f t="shared" si="16"/>
        <v>#VALUE!</v>
      </c>
    </row>
    <row r="116" spans="1:203" ht="13.5" customHeight="1">
      <c r="A116" s="7" t="s">
        <v>203</v>
      </c>
      <c r="B116" s="7"/>
      <c r="C116" s="7"/>
      <c r="D116" s="8">
        <v>60</v>
      </c>
      <c r="E116" s="8">
        <f t="shared" si="12"/>
        <v>62</v>
      </c>
      <c r="F116" s="8">
        <f t="shared" si="13"/>
        <v>63</v>
      </c>
      <c r="G116" s="8">
        <v>65</v>
      </c>
      <c r="H116" s="8">
        <v>70</v>
      </c>
      <c r="I116" s="8">
        <f t="shared" si="17"/>
        <v>72</v>
      </c>
      <c r="J116" s="8">
        <f t="shared" si="18"/>
        <v>73</v>
      </c>
      <c r="K116" s="8">
        <v>75</v>
      </c>
      <c r="L116" s="8">
        <v>100</v>
      </c>
      <c r="M116" s="8">
        <f t="shared" si="14"/>
        <v>105</v>
      </c>
      <c r="N116" s="8">
        <f t="shared" si="15"/>
        <v>110</v>
      </c>
      <c r="O116" s="8">
        <v>115</v>
      </c>
      <c r="P116" s="391">
        <v>91</v>
      </c>
      <c r="Q116" s="394"/>
      <c r="R116" s="395" t="b">
        <f>IF(OR('Multi-Field'!AA93=Lists!$AC$42,'Multi-Field'!AA93=Lists!$AC$43),IF('Multi-Field'!Z93="x",(IF('Multi-Field'!AC93=Lists!$Q$11,Lists!$R$11,IF('Multi-Field'!AC93=Lists!$Q$12,Lists!$R$12,IF('Multi-Field'!AC93=Lists!$Q$13,Lists!$R$13,IF('Multi-Field'!AC93=Lists!$Q$14,Lists!$R$14))))),IF('Multi-Field'!X93="x",(IF('Multi-Field'!AC93=Lists!$Q$11,Lists!$S$11,IF('Multi-Field'!AC93=Lists!$Q$12,Lists!$S$12,IF('Multi-Field'!AC93=Lists!$Q$13,Lists!$S$13,IF('Multi-Field'!AC93=Lists!$Q$14,Lists!$S$14))))),IF('Multi-Field'!V93="x",(IF('Multi-Field'!AC93=Lists!$Q$11,Lists!$T$11,IF('Multi-Field'!AC93=Lists!$Q$12,Lists!$T$12,IF('Multi-Field'!AC93=Lists!$Q$13,Lists!$T$13,IF('Multi-Field'!AC93=Lists!$Q$14,Lists!$T$14))))),0))))</f>
        <v>0</v>
      </c>
      <c r="S116" s="395" t="str">
        <f t="shared" si="26"/>
        <v/>
      </c>
      <c r="T116" s="395"/>
      <c r="U116" s="396"/>
      <c r="V116" s="383">
        <f>IF(OR('Multi-Field'!AI102=$U$4,'Multi-Field'!AI102=$U$5,'Multi-Field'!AI102=$U$6,'Multi-Field'!AI102=$U$7,'Multi-Field'!AI102=$U$8,'Multi-Field'!AI102=$U$9),(IF('Multi-Field'!AJ102=$V$2,100,IF('Multi-Field'!AJ102=$V$3,65,IF('Multi-Field'!AJ102=$V$4,53,IF('Multi-Field'!AJ102=$V$5,41,IF('Multi-Field'!AJ102=$V$6,23,IF('Multi-Field'!AJ102=$V$7,0,0))))))),0)</f>
        <v>0</v>
      </c>
      <c r="W116" s="383" t="str">
        <f>IF(AND(OR('Multi-Field'!AF102=$S$3,'Multi-Field'!AF102=S104,'Multi-Field'!AF102=$S$7),'Multi-Field'!AN102&lt;18,'Multi-Field'!AN102&gt;0),35,IF('Multi-Field'!AF102=$S$4,55,IF(AND('Multi-Field'!AF102=$S$6,'Multi-Field'!AN102&lt;18),30,IF(AND('Multi-Field'!AN102&gt;17,OR('Multi-Field'!AF102=$S$3,'Multi-Field'!AF102=$S$5,'Multi-Field'!AF102= $S$6,'Multi-Field'!AF102=$S$7)),25,"0"))))</f>
        <v>0</v>
      </c>
      <c r="X116" s="383">
        <f>IF(OR('Multi-Field'!BA102=$U$4,'Multi-Field'!BA102=$U$5,'Multi-Field'!BA102=$U$6,'Multi-Field'!BA102=U106,'Multi-Field'!BA102=$U$8,'Multi-Field'!BA102=$U$9),(IF('Multi-Field'!BB102=$V$2,100,IF('Multi-Field'!BB102=$V$3,65,IF('Multi-Field'!BB102=$V$4,53,IF('Multi-Field'!BB102=$V$5,41,IF('Multi-Field'!BB102=$V$6,23,IF('Multi-Field'!BB102=$V$7,0,0))))))),0)</f>
        <v>0</v>
      </c>
      <c r="Y116" s="383" t="str">
        <f>IF(AND(OR('Multi-Field'!AX102=$S$3,'Multi-Field'!AX102=$S$5,'Multi-Field'!AX102=$S$7),'Multi-Field'!BF102&lt;18),35,IF('Multi-Field'!AX102=$S$4,55,IF(AND('Multi-Field'!AX102=$S$6,'Multi-Field'!BF102&lt;18),30,IF(AND('Multi-Field'!BF102&gt;17,OR('Multi-Field'!AX102=$S$3,'Multi-Field'!AX102=$S$5,'Multi-Field'!AX102=$S$6,'Multi-Field'!AX102=$S$7)),25,"0"))))</f>
        <v>0</v>
      </c>
      <c r="Z116" s="383">
        <v>100</v>
      </c>
      <c r="AI116" s="384">
        <f>'[1]Multi-Field'!B112</f>
        <v>0</v>
      </c>
      <c r="AJ116" s="385" t="e">
        <f>#VALUE!</f>
        <v>#VALUE!</v>
      </c>
      <c r="AK116" s="385" t="e">
        <f>#VALUE!</f>
        <v>#VALUE!</v>
      </c>
      <c r="AL116" s="385" t="e">
        <f>IF(AK116="","",IF('[1]Multi-Field'!AU112=20,10,IF(AK116-30&lt;0,0,AK116-30)))</f>
        <v>#VALUE!</v>
      </c>
      <c r="AM116" s="385" t="e">
        <f>#VALUE!</f>
        <v>#VALUE!</v>
      </c>
      <c r="AN116" s="385" t="e">
        <f t="shared" si="23"/>
        <v>#VALUE!</v>
      </c>
      <c r="AO116" s="385" t="e">
        <f>#VALUE!</f>
        <v>#VALUE!</v>
      </c>
      <c r="AP116" s="385" t="e">
        <f>#VALUE!</f>
        <v>#VALUE!</v>
      </c>
      <c r="AQ116" s="385" t="e">
        <f>#VALUE!</f>
        <v>#VALUE!</v>
      </c>
      <c r="AR116" s="385" t="e">
        <f>#VALUE!</f>
        <v>#VALUE!</v>
      </c>
      <c r="AS116" s="385" t="e">
        <f>IF(AR116="","",IF('[1]Multi-Field'!AU112&gt;9,0,AR116-15))</f>
        <v>#VALUE!</v>
      </c>
      <c r="AT116" s="385" t="e">
        <f>#VALUE!</f>
        <v>#VALUE!</v>
      </c>
      <c r="AU116" s="385" t="e">
        <f>#VALUE!</f>
        <v>#VALUE!</v>
      </c>
      <c r="AV116" s="385" t="e">
        <f>IF(AU116="","",IF('[1]Multi-Field'!AU112=9&gt;9,0,AU116-35))</f>
        <v>#VALUE!</v>
      </c>
      <c r="AW116" s="385" t="e">
        <f>#VALUE!</f>
        <v>#VALUE!</v>
      </c>
      <c r="AX116" s="385" t="e">
        <f t="shared" si="24"/>
        <v>#VALUE!</v>
      </c>
      <c r="AY116" s="385" t="str">
        <f>IF('[1]Multi-Field'!AU112="","",IF('[1]Multi-Field'!AU112&lt;1,100,IF('[1]Multi-Field'!AU112=1,75,IF('[1]Multi-Field'!AU112=2,50,IF('[1]Multi-Field'!AU112=3,25,IF('[1]Multi-Field'!AU112&gt;3,0,""))))))</f>
        <v/>
      </c>
      <c r="AZ116" s="385" t="str">
        <f t="shared" si="25"/>
        <v/>
      </c>
      <c r="BA116" s="385" t="e">
        <f>#VALUE!</f>
        <v>#VALUE!</v>
      </c>
      <c r="BB116" s="385" t="e">
        <f>IF(BA116="","",IF(AND('[1]Multi-Field'!AU112&lt;40,'[1]Multi-Field'!AU112&gt;9),40,IF('[1]Multi-Field'!AU112&gt;39,0,BA116+5)))</f>
        <v>#VALUE!</v>
      </c>
      <c r="BC116" s="386" t="e">
        <f t="shared" si="22"/>
        <v>#VALUE!</v>
      </c>
      <c r="BF116" s="411" t="s">
        <v>1285</v>
      </c>
      <c r="BG116" s="412">
        <v>2</v>
      </c>
      <c r="BH116" s="412">
        <v>3.5</v>
      </c>
      <c r="BI116" s="412">
        <v>4.5</v>
      </c>
      <c r="BJ116" s="409" t="e">
        <f>IF(AND('[1]Single Field'!#REF!=[1]Lists!BF116,'[1]Single Field'!#REF!="Drained"),"x",IF(AND('[1]Single Field'!#REF!=[1]Lists!BF116,'[1]Single Field'!#REF!="Undrained"),O,""))</f>
        <v>#REF!</v>
      </c>
      <c r="BK116" s="409" t="str">
        <f>IF(AND('[1]Multi-Field'!$E$3=[1]Lists!BF116,'[1]Multi-Field'!$F$3="Drained"),BI116,IF(AND('[1]Multi-Field'!$E$3=BF116,'[1]Multi-Field'!$F$3="undrained"),BH116,""))</f>
        <v/>
      </c>
      <c r="BL116" s="409" t="str">
        <f>IF(AND('[1]Multi-Field'!$E$4=BF116,'[1]Multi-Field'!$F$4="Drained"),BI116,IF(AND('[1]Multi-Field'!$E$4=BF116,'[1]Multi-Field'!$F$4="undrained"),BH116,""))</f>
        <v/>
      </c>
      <c r="BM116" s="409" t="str">
        <f>IF(AND('[1]Multi-Field'!$E$5=BF116,'[1]Multi-Field'!$F$5="Drained"),BI116,IF(AND('[1]Multi-Field'!$E$5=BF116,'[1]Multi-Field'!$F$5="undrained"),BH116,""))</f>
        <v/>
      </c>
      <c r="BN116" s="409" t="str">
        <f>IF(AND('[1]Multi-Field'!$E$6=BF116,'[1]Multi-Field'!$F$6="Drained"),BI116,IF(AND('[1]Multi-Field'!$E$6=BF116,'[1]Multi-Field'!$F$6="undrained"),BH116,""))</f>
        <v/>
      </c>
      <c r="BO116" s="409" t="str">
        <f>IF(AND('[1]Multi-Field'!$E$7=BF116,'[1]Multi-Field'!$F$7="Drained"),BI116,IF(AND('[1]Multi-Field'!$E$7=BF116,'[1]Multi-Field'!$F$7="undrained"),BH116,""))</f>
        <v/>
      </c>
      <c r="BP116" s="409" t="str">
        <f>IF(AND('[1]Multi-Field'!$E$8=BF116,'[1]Multi-Field'!$F$8="Drained"),BI116,IF(AND('[1]Multi-Field'!$E$8=BF116,'[1]Multi-Field'!$F$8="undrained"),BH116,""))</f>
        <v/>
      </c>
      <c r="BQ116" s="409" t="str">
        <f>IF(AND('[1]Multi-Field'!$E$9=BF116,'[1]Multi-Field'!$F$9="Drained"),BI116,IF(AND('[1]Multi-Field'!$E$9=BF116,'[1]Multi-Field'!$F$9="undrained"),BH116,""))</f>
        <v/>
      </c>
      <c r="BR116" s="409" t="str">
        <f>IF(AND('[1]Multi-Field'!$E$10=BF116,'[1]Multi-Field'!$F$10="Drained"),BI116,IF(AND('[1]Multi-Field'!$E$10=BF116,'[1]Multi-Field'!$F$10="undrained"),BH116,""))</f>
        <v/>
      </c>
      <c r="BS116" s="409" t="str">
        <f>IF(AND('[1]Multi-Field'!$E$11=BF116,'[1]Multi-Field'!$F$11="Drained"),BI116,IF(AND('[1]Multi-Field'!$E$11=BF116,'[1]Multi-Field'!$F$11="undrained"),BH116,""))</f>
        <v/>
      </c>
      <c r="BT116" s="409" t="str">
        <f>IF(AND('[1]Multi-Field'!$E$12=BF116,'[1]Multi-Field'!$F$12="Drained"),BI116,IF(AND('[1]Multi-Field'!$E$12=BF116,'[1]Multi-Field'!$F$12="undrained"),BH116,""))</f>
        <v/>
      </c>
      <c r="BU116" s="409" t="str">
        <f>IF(AND('[1]Multi-Field'!$E$13=BF116,'[1]Multi-Field'!$F$13="Drained"),BI116,IF(AND('[1]Multi-Field'!$E$3=BF116,'[1]Multi-Field'!$F$13="undrained"),BH116,""))</f>
        <v/>
      </c>
      <c r="BV116" s="409" t="str">
        <f>IF(AND('[1]Multi-Field'!$E$14=BF116,'[1]Multi-Field'!$F$14="Drained"),BI116,IF(AND('[1]Multi-Field'!$E$14=BF116,'[1]Multi-Field'!$F$14="undrained"),BH116,""))</f>
        <v/>
      </c>
      <c r="BW116" s="409" t="str">
        <f>IF(AND('[1]Multi-Field'!$E$15=BF116,'[1]Multi-Field'!$F$15="Drained"),BI116,IF(AND('[1]Multi-Field'!$E$15=BF116,'[1]Multi-Field'!$F$15="undrained"),BH116,""))</f>
        <v/>
      </c>
      <c r="BX116" s="409" t="str">
        <f>IF(AND('[1]Multi-Field'!$E$16=[1]Lists!BF116,'[1]Multi-Field'!$F$16="Drained"),BI116,IF(AND('[1]Multi-Field'!$E$16=[1]Lists!BF116,'[1]Multi-Field'!$F$16="undrained"),BH116,""))</f>
        <v/>
      </c>
      <c r="BY116" s="409" t="str">
        <f>IF(AND('[1]Multi-Field'!$E$17=[1]Lists!BF116,'[1]Multi-Field'!$F$17="Drained"),BI116,IF(AND('[1]Multi-Field'!$E$17=[1]Lists!BF116,'[1]Multi-Field'!$F$17="undrained"),BH116,""))</f>
        <v/>
      </c>
      <c r="BZ116" s="409" t="str">
        <f>IF(AND('[1]Multi-Field'!$E$18=[1]Lists!BF116,'[1]Multi-Field'!$F$18="Drained"),BI116,IF(AND('[1]Multi-Field'!$E$18=[1]Lists!BF116,'[1]Multi-Field'!$F$18="undrained"),BH116,""))</f>
        <v/>
      </c>
      <c r="CA116" s="409" t="str">
        <f>IF(AND('[1]Multi-Field'!$E$19=[1]Lists!BF116,'[1]Multi-Field'!$F$19="Drained"),BI116,IF(AND('[1]Multi-Field'!$E$19=[1]Lists!BF116,'[1]Multi-Field'!$F$19="undrained"),BH116,""))</f>
        <v/>
      </c>
      <c r="CB116" s="409" t="str">
        <f>IF(AND('[1]Multi-Field'!$E$20=[1]Lists!BF116,'[1]Multi-Field'!$F$20="Drained"),BI116,IF(AND('[1]Multi-Field'!$E$20=[1]Lists!BF116,'[1]Multi-Field'!$F$20="undrained"),BH116,""))</f>
        <v/>
      </c>
      <c r="CC116" s="409" t="str">
        <f>IF(AND('[1]Multi-Field'!$E$21=[1]Lists!BF116,'[1]Multi-Field'!$F$21="Drained"),BI116,IF(AND('[1]Multi-Field'!$E$21=[1]Lists!BF116,'[1]Multi-Field'!$F$21="undrained"),BH116,""))</f>
        <v/>
      </c>
      <c r="CD116" s="409" t="str">
        <f>IF(AND('[1]Multi-Field'!$E$22=[1]Lists!BF116,'[1]Multi-Field'!$F$22="Drained"),BI116,IF(AND('[1]Multi-Field'!$E$22=[1]Lists!BF116,'[1]Multi-Field'!$F$22="undrained"),BH116,""))</f>
        <v/>
      </c>
      <c r="CE116" s="409" t="str">
        <f>IF(AND('[1]Multi-Field'!$E$23=[1]Lists!BF116,'[1]Multi-Field'!$F$23="Drained"),BI116,IF(AND('[1]Multi-Field'!$E$23=[1]Lists!BF116,'[1]Multi-Field'!$F$23="undrained"),BH116,""))</f>
        <v/>
      </c>
      <c r="CF116" s="409" t="str">
        <f>IF(AND('[1]Multi-Field'!$E$24=[1]Lists!BF116,'[1]Multi-Field'!$F$24="Drained"),BI116,IF(AND('[1]Multi-Field'!$E$24=[1]Lists!BF116,'[1]Multi-Field'!$F$24="undrained"),BH116,""))</f>
        <v/>
      </c>
      <c r="CG116" s="409" t="str">
        <f>IF(AND('[1]Multi-Field'!$E$25=[1]Lists!BF116,'[1]Multi-Field'!$F$25="Drained"),BI116,IF(AND('[1]Multi-Field'!$E$25=[1]Lists!BF116,'[1]Multi-Field'!$F$25="undrained"),BH116,""))</f>
        <v/>
      </c>
      <c r="CH116" s="409" t="str">
        <f>IF(AND('[1]Multi-Field'!$E$26=[1]Lists!BF116,'[1]Multi-Field'!$F$26="Drained"),BI116,IF(AND('[1]Multi-Field'!$E$26=[1]Lists!BF116,'[1]Multi-Field'!$F$26="undrained"),BH116,""))</f>
        <v/>
      </c>
      <c r="CI116" s="409" t="str">
        <f>IF(AND('[1]Multi-Field'!$E$27=[1]Lists!BF116,'[1]Multi-Field'!$F$27="Drained"),BI116,IF(AND('[1]Multi-Field'!$E$27=[1]Lists!BF116,'[1]Multi-Field'!$F$27="undrained"),BH116,""))</f>
        <v/>
      </c>
      <c r="CJ116" s="409" t="str">
        <f>IF(AND('[1]Multi-Field'!$E$28=[1]Lists!BF116,'[1]Multi-Field'!$F$28="Drained"),BI116,IF(AND('[1]Multi-Field'!$E$28=[1]Lists!BF116,'[1]Multi-Field'!$F$28="undrained"),BH116,""))</f>
        <v/>
      </c>
      <c r="CK116" s="409" t="str">
        <f>IF(AND('[1]Multi-Field'!$E$29=[1]Lists!BF116,'[1]Multi-Field'!$F$29="Drained"),BI116,IF(AND('[1]Multi-Field'!$E$29=[1]Lists!BF116,'[1]Multi-Field'!$F$29="undrained"),BH116,""))</f>
        <v/>
      </c>
      <c r="CL116" s="409" t="str">
        <f>IF(AND('[1]Multi-Field'!$E$30=[1]Lists!BF116,'[1]Multi-Field'!$F$30="Drained"),BI116,IF(AND('[1]Multi-Field'!$E$30=[1]Lists!BF116,'[1]Multi-Field'!$F$30="undrained"),BH116,""))</f>
        <v/>
      </c>
      <c r="CM116" s="409" t="str">
        <f>IF(AND('[1]Multi-Field'!$E$31=[1]Lists!BF116,'[1]Multi-Field'!$F$31="Drained"),BI116,IF(AND('[1]Multi-Field'!$E$31=[1]Lists!BF116,'[1]Multi-Field'!$F$31="undrained"),BH116,""))</f>
        <v/>
      </c>
      <c r="CN116" s="409" t="str">
        <f>IF(AND('[1]Multi-Field'!$E$32=[1]Lists!BF116,'[1]Multi-Field'!$F$32="Drained"),BI116,IF(AND('[1]Multi-Field'!$E$32=[1]Lists!BF116,'[1]Multi-Field'!$F$32="undrained"),BH116,""))</f>
        <v/>
      </c>
      <c r="CO116" s="409" t="str">
        <f>IF(AND('[1]Multi-Field'!$E$33=[1]Lists!BF116,'[1]Multi-Field'!$F$33="Drained"),BI116,IF(AND('[1]Multi-Field'!$E$33=[1]Lists!BF116,'[1]Multi-Field'!$F$33="undrained"),BH116,""))</f>
        <v/>
      </c>
      <c r="CP116" s="409" t="str">
        <f>IF(AND('[1]Multi-Field'!$E$34=[1]Lists!BF116,'[1]Multi-Field'!$F$34="Drained"),BI116,IF(AND('[1]Multi-Field'!$E$34=[1]Lists!BF116,'[1]Multi-Field'!$F$34="undrained"),BH116,""))</f>
        <v/>
      </c>
      <c r="CQ116" s="409" t="str">
        <f>IF(AND('[1]Multi-Field'!$E$35=[1]Lists!BF116,'[1]Multi-Field'!$F$35="Drained"),BI116,IF(AND('[1]Multi-Field'!$E$35=[1]Lists!BF116,'[1]Multi-Field'!$F$35="undrained"),BH116,""))</f>
        <v/>
      </c>
      <c r="CR116" s="409" t="str">
        <f>IF(AND('[1]Multi-Field'!$E$36=[1]Lists!BF116,'[1]Multi-Field'!$F$36="Drained"),BI116,IF(AND('[1]Multi-Field'!$E$36=[1]Lists!BF116,'[1]Multi-Field'!$F$36="undrained"),BH116,""))</f>
        <v/>
      </c>
      <c r="CS116" s="409" t="str">
        <f>IF(AND('[1]Multi-Field'!$E$37=[1]Lists!BF116,'[1]Multi-Field'!$F$37="Drained"),BI116,IF(AND('[1]Multi-Field'!$E$37=[1]Lists!BF116,'[1]Multi-Field'!$F$37="undrained"),BH116,""))</f>
        <v/>
      </c>
      <c r="CT116" s="409" t="str">
        <f>IF(AND('[1]Multi-Field'!$E$38=[1]Lists!BF116,'[1]Multi-Field'!$F$38="Drained"),BI116,IF(AND('[1]Multi-Field'!$E$38=[1]Lists!BF116,'[1]Multi-Field'!$F$38="undrained"),BH116,""))</f>
        <v/>
      </c>
      <c r="CU116" s="409" t="str">
        <f>IF(AND('[1]Multi-Field'!$E$39=[1]Lists!BF116,'[1]Multi-Field'!$F$39="Drained"),BI116,IF(AND('[1]Multi-Field'!$E$39=[1]Lists!BF116,'[1]Multi-Field'!$F$39="undrained"),BH116,""))</f>
        <v/>
      </c>
      <c r="CV116" s="409" t="str">
        <f>IF(AND('[1]Multi-Field'!$E$40=[1]Lists!BF116,'[1]Multi-Field'!$F$40="Drained"),BI116,IF(AND('[1]Multi-Field'!$E$40=[1]Lists!BF116,'[1]Multi-Field'!$F$40="undrained"),BH116,""))</f>
        <v/>
      </c>
      <c r="CW116" s="409" t="str">
        <f>IF(AND('[1]Multi-Field'!$E$41=[1]Lists!BF116,'[1]Multi-Field'!$F$40="Drained"),BI116,IF(AND('[1]Multi-Field'!$E$40=[1]Lists!BF116,'[1]Multi-Field'!$F$40="undrained"),BH116,""))</f>
        <v/>
      </c>
      <c r="CX116" s="409" t="str">
        <f>IF(AND('[1]Multi-Field'!$E$42=[1]Lists!BF116,'[1]Multi-Field'!$F$42="Drained"),BI116,IF(AND('[1]Multi-Field'!$E$42=[1]Lists!BF116,'[1]Multi-Field'!$F$42="undrained"),BH116,""))</f>
        <v/>
      </c>
      <c r="CY116" s="409" t="str">
        <f>IF(AND('[1]Multi-Field'!$E$43=[1]Lists!BF116,'[1]Multi-Field'!$F$43="Drained"),BI116,IF(AND('[1]Multi-Field'!$E$43=[1]Lists!BF116,'[1]Multi-Field'!$F$43="undrained"),BH116,""))</f>
        <v/>
      </c>
      <c r="CZ116" s="409" t="str">
        <f>IF(AND('[1]Multi-Field'!$E$44=[1]Lists!BF116,'[1]Multi-Field'!$F$44="Drained"),BI116,IF(AND('[1]Multi-Field'!$E$44=[1]Lists!BF116,'[1]Multi-Field'!$F$44="undrained"),BH116,""))</f>
        <v/>
      </c>
      <c r="DA116" s="409" t="str">
        <f>IF(AND('[1]Multi-Field'!$E$45=[1]Lists!BF116,'[1]Multi-Field'!$F$45="Drained"),BI116,IF(AND('[1]Multi-Field'!$E$45=[1]Lists!BF116,'[1]Multi-Field'!$F$45="undrained"),BH116,""))</f>
        <v/>
      </c>
      <c r="DB116" s="409" t="str">
        <f>IF(AND('[1]Multi-Field'!$E$46=[1]Lists!BF116,'[1]Multi-Field'!$F$46="Drained"),BI116,IF(AND('[1]Multi-Field'!$E$46=[1]Lists!BF116,'[1]Multi-Field'!$F$46="undrained"),BH116,""))</f>
        <v/>
      </c>
      <c r="DC116" s="409" t="str">
        <f>IF(AND('[1]Multi-Field'!$E$47=[1]Lists!BF116,'[1]Multi-Field'!$F$47="Drained"),BI116,IF(AND('[1]Multi-Field'!$E$47=[1]Lists!BF116,'[1]Multi-Field'!$F$47="undrained"),BH116,""))</f>
        <v/>
      </c>
      <c r="DD116" s="409" t="str">
        <f>IF(AND('[1]Multi-Field'!$E$48=[1]Lists!BF116,'[1]Multi-Field'!$F$48="Drained"),BI116,IF(AND('[1]Multi-Field'!$E$48=[1]Lists!BF116,'[1]Multi-Field'!$F$48="undrained"),BH116,""))</f>
        <v/>
      </c>
      <c r="DE116" s="409" t="str">
        <f>IF(AND('[1]Multi-Field'!$E$49=[1]Lists!BF116,'[1]Multi-Field'!$F$49="Drained"),BI116,IF(AND('[1]Multi-Field'!$E$49=[1]Lists!BF116,'[1]Multi-Field'!$F$9="undrained"),BH116,""))</f>
        <v/>
      </c>
      <c r="DF116" s="409" t="str">
        <f>IF(AND('[1]Multi-Field'!$E$50=[1]Lists!BF116,'[1]Multi-Field'!$F$50="Drained"),BI116,IF(AND('[1]Multi-Field'!$E$50=[1]Lists!BF116,'[1]Multi-Field'!$F$50="undrained"),BH116,""))</f>
        <v/>
      </c>
      <c r="DG116" s="409" t="str">
        <f>IF(AND('[1]Multi-Field'!$E$51=[1]Lists!BF116,'[1]Multi-Field'!$F$51="Drained"),BI116,IF(AND('[1]Multi-Field'!$E$51=[1]Lists!BF116,'[1]Multi-Field'!$F$51="undrained"),BH116,""))</f>
        <v/>
      </c>
      <c r="DH116" s="409" t="str">
        <f>IF(AND('[1]Multi-Field'!$E$52=[1]Lists!BF116,'[1]Multi-Field'!$F$52="Drained"),BI116,IF(AND('[1]Multi-Field'!$E$52=[1]Lists!BF116,'[1]Multi-Field'!$F$52="undrained"),BH116,""))</f>
        <v/>
      </c>
      <c r="DI116" s="409" t="str">
        <f>IF(AND('[1]Multi-Field'!$E$53=[1]Lists!BF116,'[1]Multi-Field'!$F$53="Drained"),BI116,IF(AND('[1]Multi-Field'!$E$53=[1]Lists!BF116,'[1]Multi-Field'!$F$53="undrained"),BH116,""))</f>
        <v/>
      </c>
      <c r="DJ116" s="409" t="str">
        <f>IF(AND('[1]Multi-Field'!$E$54=[1]Lists!BF116,'[1]Multi-Field'!$F$54="Drained"),BI116,IF(AND('[1]Multi-Field'!$E$54=[1]Lists!BF116,'[1]Multi-Field'!$F$54="undrained"),BH116,""))</f>
        <v/>
      </c>
      <c r="DK116" s="409" t="str">
        <f>IF(AND('[1]Multi-Field'!$E$55=[1]Lists!BF116,'[1]Multi-Field'!$F$55="Drained"),BI116,IF(AND('[1]Multi-Field'!$E$55=[1]Lists!BF116,'[1]Multi-Field'!$F$55="undrained"),BH116,""))</f>
        <v/>
      </c>
      <c r="DL116" s="409" t="str">
        <f>IF(AND('[1]Multi-Field'!$E$56=[1]Lists!BF116,'[1]Multi-Field'!$F$56="Drained"),BI116,IF(AND('[1]Multi-Field'!$E$56=[1]Lists!BF116,'[1]Multi-Field'!$F$56="undrained"),BH116,""))</f>
        <v/>
      </c>
      <c r="DM116" s="409" t="str">
        <f>IF(AND('[1]Multi-Field'!$E$57=[1]Lists!BF116,'[1]Multi-Field'!$F$57="Drained"),BI116,IF(AND('[1]Multi-Field'!$E$57=[1]Lists!BF116,'[1]Multi-Field'!$F$57="undrained"),BH116,""))</f>
        <v/>
      </c>
      <c r="DN116" s="409" t="str">
        <f>IF(AND('[1]Multi-Field'!$E$58=[1]Lists!BF116,'[1]Multi-Field'!$F$58="Drained"),BI116,IF(AND('[1]Multi-Field'!$E$58=[1]Lists!BF116,'[1]Multi-Field'!$F$58="undrained"),BH116,""))</f>
        <v/>
      </c>
      <c r="DO116" s="409" t="str">
        <f>IF(AND('[1]Multi-Field'!$E$59=[1]Lists!BF116,'[1]Multi-Field'!$F$59="Drained"),BI116,IF(AND('[1]Multi-Field'!$E$59=[1]Lists!BF116,'[1]Multi-Field'!$F$59="undrained"),BH116,""))</f>
        <v/>
      </c>
      <c r="DP116" s="409" t="str">
        <f>IF(AND('[1]Multi-Field'!$E$60=[1]Lists!BF116,'[1]Multi-Field'!$F$60="Drained"),BI116,IF(AND('[1]Multi-Field'!$E$60=[1]Lists!BF116,'[1]Multi-Field'!$F$60="undrained"),BH116,""))</f>
        <v/>
      </c>
      <c r="DQ116" s="409" t="str">
        <f>IF(AND('[1]Multi-Field'!$E$61=[1]Lists!BF116,'[1]Multi-Field'!$F$61="Drained"),BI116,IF(AND('[1]Multi-Field'!$E$61=[1]Lists!BF116,'[1]Multi-Field'!$F$61="undrained"),BH116,""))</f>
        <v/>
      </c>
      <c r="DR116" s="409" t="str">
        <f>IF(AND('[1]Multi-Field'!$E$62=[1]Lists!BF116,'[1]Multi-Field'!$F$62="Drained"),BI116,IF(AND('[1]Multi-Field'!$E$62=[1]Lists!BF116,'[1]Multi-Field'!$F$62="undrained"),BH116,""))</f>
        <v/>
      </c>
      <c r="DS116" s="409" t="str">
        <f>IF(AND('[1]Multi-Field'!$E$63=[1]Lists!BF116,'[1]Multi-Field'!$F$63="Drained"),BI116,IF(AND('[1]Multi-Field'!$E$63=[1]Lists!BF116,'[1]Multi-Field'!$F$63="undrained"),BH116,""))</f>
        <v/>
      </c>
      <c r="DT116" s="409" t="str">
        <f>IF(AND('[1]Multi-Field'!$E$64=[1]Lists!BF116,'[1]Multi-Field'!$F$64="Drained"),BI116,IF(AND('[1]Multi-Field'!$E$64=[1]Lists!BF116,'[1]Multi-Field'!$F$64="undrained"),BH116,""))</f>
        <v/>
      </c>
      <c r="DU116" s="409" t="str">
        <f>IF(AND('[1]Multi-Field'!$E$65=[1]Lists!BF116,'[1]Multi-Field'!$F$65="Drained"),BI116,IF(AND('[1]Multi-Field'!$E$65=[1]Lists!BF116,'[1]Multi-Field'!$F$65="undrained"),BH116,""))</f>
        <v/>
      </c>
      <c r="DV116" s="409" t="str">
        <f>IF(AND('[1]Multi-Field'!$E$66=[1]Lists!BF116,'[1]Multi-Field'!$F$66="Drained"),BI116,IF(AND('[1]Multi-Field'!$E$66=[1]Lists!BF116,'[1]Multi-Field'!$F$66="undrained"),BH116,""))</f>
        <v/>
      </c>
      <c r="DW116" s="409" t="str">
        <f>IF(AND('[1]Multi-Field'!$E$67=[1]Lists!BF116,'[1]Multi-Field'!$F$67="Drained"),BI116,IF(AND('[1]Multi-Field'!$E$67=[1]Lists!BF116,'[1]Multi-Field'!$F$67="undrained"),BH116,""))</f>
        <v/>
      </c>
      <c r="DX116" s="409" t="str">
        <f>IF(AND('[1]Multi-Field'!$E$68=[1]Lists!BF116,'[1]Multi-Field'!$F$68="Drained"),BI116,IF(AND('[1]Multi-Field'!$E$68=[1]Lists!BF116,'[1]Multi-Field'!$F$68="undrained"),BH116,""))</f>
        <v/>
      </c>
      <c r="DY116" s="409" t="str">
        <f>IF(AND('[1]Multi-Field'!$E$69=[1]Lists!BF116,'[1]Multi-Field'!$F$69="Drained"),BI116,IF(AND('[1]Multi-Field'!$E$69=[1]Lists!BF116,'[1]Multi-Field'!$F$69="undrained"),BH116,""))</f>
        <v/>
      </c>
      <c r="DZ116" s="409" t="str">
        <f>IF(AND('[1]Multi-Field'!$E$70=[1]Lists!BF116,'[1]Multi-Field'!$F$70="Drained"),BI116,IF(AND('[1]Multi-Field'!$E$70=[1]Lists!BF116,'[1]Multi-Field'!$F$70="undrained"),BH116,""))</f>
        <v/>
      </c>
      <c r="EA116" s="409" t="str">
        <f>IF(AND('[1]Multi-Field'!$E$71=[1]Lists!BF116,'[1]Multi-Field'!$F$71="Drained"),BI116,IF(AND('[1]Multi-Field'!$E$71=[1]Lists!BF116,'[1]Multi-Field'!$F$71="undrained"),BH116,""))</f>
        <v/>
      </c>
      <c r="EB116" s="409" t="str">
        <f>IF(AND('[1]Multi-Field'!$E$72=[1]Lists!BF116,'[1]Multi-Field'!$F$72="Drained"),BI116,IF(AND('[1]Multi-Field'!$E$72=[1]Lists!BF116,'[1]Multi-Field'!$F$72="undrained"),BH116,""))</f>
        <v/>
      </c>
      <c r="EC116" s="409" t="str">
        <f>IF(AND('[1]Multi-Field'!$E$73=[1]Lists!BF116,'[1]Multi-Field'!$F$73="Drained"),BI116,IF(AND('[1]Multi-Field'!$E$73=[1]Lists!BF116,'[1]Multi-Field'!$F$73="undrained"),BH116,""))</f>
        <v/>
      </c>
      <c r="ED116" s="409" t="str">
        <f>IF(AND('[1]Multi-Field'!$E$74=[1]Lists!BF116,'[1]Multi-Field'!$F$74="Drained"),BI116,IF(AND('[1]Multi-Field'!$E$74=[1]Lists!BF116,'[1]Multi-Field'!$F$74="undrained"),BH116,""))</f>
        <v/>
      </c>
      <c r="EE116" s="409" t="str">
        <f>IF(AND('[1]Multi-Field'!$E$75=[1]Lists!BF116,'[1]Multi-Field'!$F$75="Drained"),BI116,IF(AND('[1]Multi-Field'!$E$75=[1]Lists!BF116,'[1]Multi-Field'!$F$75="undrained"),BH116,""))</f>
        <v/>
      </c>
      <c r="EF116" s="409" t="str">
        <f>IF(AND('[1]Multi-Field'!$E$76=[1]Lists!BF116,'[1]Multi-Field'!$F$76="Drained"),BI116,IF(AND('[1]Multi-Field'!$E$76=[1]Lists!BF116,'[1]Multi-Field'!$F$6="undrained"),BH116,""))</f>
        <v/>
      </c>
      <c r="EG116" s="409" t="str">
        <f>IF(AND('[1]Multi-Field'!$E$77=[1]Lists!BF116,'[1]Multi-Field'!$F$77="Drained"),BI116,IF(AND('[1]Multi-Field'!$E$77=[1]Lists!BF116,'[1]Multi-Field'!$F$77="undrained"),BH116,""))</f>
        <v/>
      </c>
      <c r="EH116" s="409" t="str">
        <f>IF(AND('[1]Multi-Field'!$E$78=[1]Lists!BF116,'[1]Multi-Field'!$F$78="Drained"),BI116,IF(AND('[1]Multi-Field'!$E$78=[1]Lists!BF116,'[1]Multi-Field'!$F$78="undrained"),BH116,""))</f>
        <v/>
      </c>
      <c r="EI116" s="409" t="str">
        <f>IF(AND('[1]Multi-Field'!$E$79=[1]Lists!BF116,'[1]Multi-Field'!$F$79="Drained"),BI116,IF(AND('[1]Multi-Field'!$E$79=[1]Lists!BF116,'[1]Multi-Field'!$F$79="undrained"),BH116,""))</f>
        <v/>
      </c>
      <c r="EJ116" s="409" t="str">
        <f>IF(AND('[1]Multi-Field'!$E$80=[1]Lists!BF116,'[1]Multi-Field'!$F$80="Drained"),BI116,IF(AND('[1]Multi-Field'!$E$80=[1]Lists!BF116,'[1]Multi-Field'!$F$80="undrained"),BH116,""))</f>
        <v/>
      </c>
      <c r="EK116" s="409" t="str">
        <f>IF(AND('[1]Multi-Field'!$E$81=[1]Lists!BF116,'[1]Multi-Field'!$F$81="Drained"),BI116,IF(AND('[1]Multi-Field'!$E$81=[1]Lists!BF116,'[1]Multi-Field'!$F$81="undrained"),BH116,""))</f>
        <v/>
      </c>
      <c r="EL116" s="409" t="str">
        <f>IF(AND('[1]Multi-Field'!$E$82=[1]Lists!BF116,'[1]Multi-Field'!$F$82="Drained"),BI116,IF(AND('[1]Multi-Field'!$E$82=[1]Lists!BF116,'[1]Multi-Field'!$F$82="undrained"),BH116,""))</f>
        <v/>
      </c>
      <c r="EM116" s="409" t="str">
        <f>IF(AND('[1]Multi-Field'!$E$83=[1]Lists!BF116,'[1]Multi-Field'!$F$83="Drained"),BI116,IF(AND('[1]Multi-Field'!$E$83=[1]Lists!BF116,'[1]Multi-Field'!$F$83="undrained"),BH116,""))</f>
        <v/>
      </c>
      <c r="EN116" s="409" t="str">
        <f>IF(AND('[1]Multi-Field'!$E$84=[1]Lists!BF116,'[1]Multi-Field'!$F$84="Drained"),BI116,IF(AND('[1]Multi-Field'!$E$84=[1]Lists!BF116,'[1]Multi-Field'!$F$84="undrained"),BH116,""))</f>
        <v/>
      </c>
      <c r="EO116" s="409" t="str">
        <f>IF(AND('[1]Multi-Field'!$E$85=[1]Lists!BF116,'[1]Multi-Field'!$F$85="Drained"),BI116,IF(AND('[1]Multi-Field'!$E$85=[1]Lists!BF116,'[1]Multi-Field'!$F$85="undrained"),BH116,""))</f>
        <v/>
      </c>
      <c r="EP116" s="409" t="str">
        <f>IF(AND('[1]Multi-Field'!$E$86=[1]Lists!BF116,'[1]Multi-Field'!$F$86="Drained"),BI116,IF(AND('[1]Multi-Field'!$E$86=[1]Lists!BF116,'[1]Multi-Field'!$F$86="undrained"),BH116,""))</f>
        <v/>
      </c>
      <c r="EQ116" s="409" t="str">
        <f>IF(AND('[1]Multi-Field'!$E$87=[1]Lists!BF116,'[1]Multi-Field'!$F$87="Drained"),BI116,IF(AND('[1]Multi-Field'!$E$87=[1]Lists!BF116,'[1]Multi-Field'!$F$87="undrained"),BH116,""))</f>
        <v/>
      </c>
      <c r="ER116" s="409" t="str">
        <f>IF(AND('[1]Multi-Field'!$E$88=[1]Lists!BF116,'[1]Multi-Field'!$F$88="Drained"),BI116,IF(AND('[1]Multi-Field'!$E$88=[1]Lists!BF116,'[1]Multi-Field'!$F$88="undrained"),BH116,""))</f>
        <v/>
      </c>
      <c r="ES116" s="409" t="str">
        <f>IF(AND('[1]Multi-Field'!$E$89=[1]Lists!BF116,'[1]Multi-Field'!$F$89="Drained"),BI116,IF(AND('[1]Multi-Field'!$E$89=[1]Lists!BF116,'[1]Multi-Field'!$F$89="undrained"),BH116,""))</f>
        <v/>
      </c>
      <c r="ET116" s="409" t="str">
        <f>IF(AND('[1]Multi-Field'!$E$90=[1]Lists!BF116,'[1]Multi-Field'!$F$90="Drained"),BI116,IF(AND('[1]Multi-Field'!$E$90=[1]Lists!BF116,'[1]Multi-Field'!$F$90="undrained"),BH116,""))</f>
        <v/>
      </c>
      <c r="EU116" s="409" t="str">
        <f>IF(AND('[1]Multi-Field'!$E$91=[1]Lists!BF116,'[1]Multi-Field'!$F$91="Drained"),BI116,IF(AND('[1]Multi-Field'!$E$91=[1]Lists!BF116,'[1]Multi-Field'!$F$91="undrained"),BH116,""))</f>
        <v/>
      </c>
      <c r="EV116" s="409" t="str">
        <f>IF(AND('[1]Multi-Field'!$E$92=[1]Lists!BF116,'[1]Multi-Field'!$F$92="Drained"),BI116,IF(AND('[1]Multi-Field'!$E$92=[1]Lists!BF116,'[1]Multi-Field'!$F$92="undrained"),BH116,""))</f>
        <v/>
      </c>
      <c r="EW116" s="409" t="str">
        <f>IF(AND('[1]Multi-Field'!$E$93=[1]Lists!BF116,'[1]Multi-Field'!$F$93="Drained"),BI116,IF(AND('[1]Multi-Field'!$E$93=[1]Lists!BF116,'[1]Multi-Field'!$F$93="undrained"),BH116,""))</f>
        <v/>
      </c>
      <c r="EX116" s="409" t="str">
        <f>IF(AND('[1]Multi-Field'!$E$94=[1]Lists!BF116,'[1]Multi-Field'!$F$94="Drained"),BI116,IF(AND('[1]Multi-Field'!$E$94=[1]Lists!BF116,'[1]Multi-Field'!$F$94="undrained"),BH116,""))</f>
        <v/>
      </c>
      <c r="EY116" s="409" t="str">
        <f>IF(AND('[1]Multi-Field'!$E$95=[1]Lists!BF116,'[1]Multi-Field'!$F$95="Drained"),BI116,IF(AND('[1]Multi-Field'!$E$95=[1]Lists!BF116,'[1]Multi-Field'!$F$95="undrained"),BH116,""))</f>
        <v/>
      </c>
      <c r="EZ116" s="409" t="str">
        <f>IF(AND('[1]Multi-Field'!$E$96=[1]Lists!BF116,'[1]Multi-Field'!$F$96="Drained"),BI116,IF(AND('[1]Multi-Field'!$E$96=[1]Lists!BF116,'[1]Multi-Field'!$F$96="undrained"),BH116,""))</f>
        <v/>
      </c>
      <c r="FA116" s="409" t="str">
        <f>IF(AND('[1]Multi-Field'!$E$97=[1]Lists!BF116,'[1]Multi-Field'!$F$97="Drained"),BI116,IF(AND('[1]Multi-Field'!$E$97=[1]Lists!BF116,'[1]Multi-Field'!$F$97="undrained"),BH116,""))</f>
        <v/>
      </c>
      <c r="FB116" s="409" t="str">
        <f>IF(AND('[1]Multi-Field'!$E$98=[1]Lists!BF116,'[1]Multi-Field'!$F$98="Drained"),BI116,IF(AND('[1]Multi-Field'!$E$98=[1]Lists!BF116,'[1]Multi-Field'!$F$98="undrained"),BH116,""))</f>
        <v/>
      </c>
      <c r="FC116" s="409" t="str">
        <f>IF(AND('[1]Multi-Field'!$E$99=[1]Lists!BF116,'[1]Multi-Field'!$F$99="Drained"),BI116,IF(AND('[1]Multi-Field'!$E$99=[1]Lists!BF116,'[1]Multi-Field'!$F$99="undrained"),BH116,""))</f>
        <v/>
      </c>
      <c r="FD116" s="409" t="str">
        <f>IF(AND('[1]Multi-Field'!$E$100=[1]Lists!BF116,'[1]Multi-Field'!$F$100="Drained"),BI116,IF(AND('[1]Multi-Field'!$E$100=[1]Lists!BF116,'[1]Multi-Field'!$F$100="undrained"),BH116,""))</f>
        <v/>
      </c>
      <c r="FE116" s="409" t="str">
        <f>IF(AND('[1]Multi-Field'!$E$101=[1]Lists!BF116,'[1]Multi-Field'!$F$101="Drained"),BI116,IF(AND('[1]Multi-Field'!$E$101=[1]Lists!BF116,'[1]Multi-Field'!$F$101="undrained"),BH116,""))</f>
        <v/>
      </c>
      <c r="FF116" s="409" t="str">
        <f>IF(AND('[1]Multi-Field'!$E$102=[1]Lists!BF116,'[1]Multi-Field'!$F$102="Drained"),BI116,IF(AND('[1]Multi-Field'!$E$102=[1]Lists!BF116,'[1]Multi-Field'!$F$102="undrained"),BH116,""))</f>
        <v/>
      </c>
      <c r="FG116" s="409" t="str">
        <f>IF(AND('[1]Multi-Field'!$E$103=[1]Lists!BF116,'[1]Multi-Field'!$F$103="Drained"),BI116,IF(AND('[1]Multi-Field'!$E$103=[1]Lists!BF116,'[1]Multi-Field'!$F$103="undrained"),BH116,""))</f>
        <v/>
      </c>
      <c r="FH116" s="409" t="str">
        <f>IF(AND('[1]Multi-Field'!$E$104=[1]Lists!BF116,'[1]Multi-Field'!$F$104="Drained"),BI116,IF(AND('[1]Multi-Field'!$E$104=[1]Lists!BF116,'[1]Multi-Field'!$F$104="undrained"),BH116,""))</f>
        <v/>
      </c>
      <c r="FI116" s="409" t="str">
        <f>IF(AND('[1]Multi-Field'!$E$105=[1]Lists!BF116,'[1]Multi-Field'!$F$105="Drained"),BI116,IF(AND('[1]Multi-Field'!$E$105=[1]Lists!BF116,'[1]Multi-Field'!$F$105="undrained"),BH116,""))</f>
        <v/>
      </c>
      <c r="FJ116" s="409" t="str">
        <f>IF(AND('[1]Multi-Field'!$E$106=[1]Lists!BF116,'[1]Multi-Field'!$F$106="Drained"),BI116,IF(AND('[1]Multi-Field'!$E$106=[1]Lists!BF116,'[1]Multi-Field'!$F$106="undrained"),BH116,""))</f>
        <v/>
      </c>
      <c r="FK116" s="409" t="str">
        <f>IF(AND('[1]Multi-Field'!$E$107=[1]Lists!BF116,'[1]Multi-Field'!$F$107="Drained"),BI116,IF(AND('[1]Multi-Field'!$E$107=[1]Lists!BF116,'[1]Multi-Field'!$F$107="undrained"),BH116,""))</f>
        <v/>
      </c>
      <c r="FL116" s="409" t="str">
        <f>IF(AND('[1]Multi-Field'!$E$108=[1]Lists!BF116,'[1]Multi-Field'!$F$108="Drained"),BI116,IF(AND('[1]Multi-Field'!$E$108=[1]Lists!BF116,'[1]Multi-Field'!$F$108="undrained"),BH116,""))</f>
        <v/>
      </c>
      <c r="FM116" s="409" t="str">
        <f>IF(AND('[1]Multi-Field'!$E$109=[1]Lists!BF116,'[1]Multi-Field'!$F$109="Drained"),BI116,IF(AND('[1]Multi-Field'!$E$109=[1]Lists!BF116,'[1]Multi-Field'!$F$109="undrained"),BH116,""))</f>
        <v/>
      </c>
      <c r="FN116" s="409" t="str">
        <f>IF(AND('[1]Multi-Field'!$E$110=[1]Lists!BF116,'[1]Multi-Field'!$F$110="Drained"),BI116,IF(AND('[1]Multi-Field'!$E$110=[1]Lists!BF116,'[1]Multi-Field'!$F$110="undrained"),BH116,""))</f>
        <v/>
      </c>
      <c r="FO116" s="409" t="str">
        <f>IF(AND('[1]Multi-Field'!$E$111=[1]Lists!BF116,'[1]Multi-Field'!$F$111="Drained"),BI116,IF(AND('[1]Multi-Field'!$E$111=[1]Lists!BF116,'[1]Multi-Field'!$F$111="undrained"),BH116,""))</f>
        <v/>
      </c>
      <c r="FP116" s="409" t="str">
        <f>IF(AND('[1]Multi-Field'!$E$112=[1]Lists!BF116,'[1]Multi-Field'!$F$112="Drained"),BI116,IF(AND('[1]Multi-Field'!$E$112=[1]Lists!BF116,'[1]Multi-Field'!$F$112="undrained"),BH116,""))</f>
        <v/>
      </c>
      <c r="FQ116" s="409" t="str">
        <f>IF(AND('[1]Multi-Field'!$E$113=[1]Lists!BF116,'[1]Multi-Field'!$F$113="Drained"),BI116,IF(AND('[1]Multi-Field'!$E$113=[1]Lists!BF116,'[1]Multi-Field'!$F$113="undrained"),BH116,""))</f>
        <v/>
      </c>
      <c r="FR116" s="409" t="str">
        <f>IF(AND('[1]Multi-Field'!$E$114=[1]Lists!BF116,'[1]Multi-Field'!$F$114="Drained"),BI116,IF(AND('[1]Multi-Field'!$E$114=[1]Lists!BF116,'[1]Multi-Field'!$F$114="undrained"),BH116,""))</f>
        <v/>
      </c>
      <c r="FS116" s="409" t="str">
        <f>IF(AND('[1]Multi-Field'!$E$115=[1]Lists!BF116,'[1]Multi-Field'!$F$115="Drained"),BI116,IF(AND('[1]Multi-Field'!$E$115=[1]Lists!BF116,'[1]Multi-Field'!$F$115="undrained"),BH116,""))</f>
        <v/>
      </c>
      <c r="FT116" s="409" t="str">
        <f>IF(AND('[1]Multi-Field'!$E$116=[1]Lists!BF116,'[1]Multi-Field'!$F$116="Drained"),BI116,IF(AND('[1]Multi-Field'!$E$116=[1]Lists!BF116,'[1]Multi-Field'!$F$116="undrained"),BH116,""))</f>
        <v/>
      </c>
      <c r="FU116" s="409">
        <f>IF(AND('[1]Multi-Field'!$E$117=[1]Lists!BF116,'[1]Multi-Field'!$F$117="Drained"),BI116,IF(AND('[1]Multi-Field'!$E$117=[1]Lists!BF116,'[1]Multi-Field'!$F$117="undrained"),BH116,""))</f>
        <v>4.5</v>
      </c>
      <c r="FV116" s="409" t="str">
        <f>IF(AND('[1]Multi-Field'!$E$118=[1]Lists!BF116,'[1]Multi-Field'!$F$118="Drained"),BI116,IF(AND('[1]Multi-Field'!$E$118=[1]Lists!BF116,'[1]Multi-Field'!$F$118="undrained"),BH116,""))</f>
        <v/>
      </c>
      <c r="FW116" s="409" t="str">
        <f>IF(AND('[1]Multi-Field'!$E$119=[1]Lists!BF116,'[1]Multi-Field'!$F$119="Drained"),BI116,IF(AND('[1]Multi-Field'!$E$119=[1]Lists!BF116,'[1]Multi-Field'!$F$119="undrained"),BH116,""))</f>
        <v/>
      </c>
      <c r="FX116" s="409" t="str">
        <f>IF(AND('[1]Multi-Field'!$E$120=[1]Lists!BF116,'[1]Multi-Field'!$F$120="Drained"),BI116,IF(AND('[1]Multi-Field'!$E$120=[1]Lists!BF116,'[1]Multi-Field'!$F$120="undrained"),BH116,""))</f>
        <v/>
      </c>
      <c r="GC116" s="4">
        <f>'[1]Multi-Field'!B114</f>
        <v>0</v>
      </c>
      <c r="GD116" s="73" t="str">
        <f>IF(OR('[1]Multi-Field'!Q114=$FZ$43,'[1]Multi-Field'!Q114=$FZ$44),'[1]Multi-Field'!BS114,"")</f>
        <v/>
      </c>
      <c r="GE116" s="4" t="str">
        <f>IF(AND(OR('[1]Multi-Field'!Q114=$FZ$86,'[1]Multi-Field'!Q114=$FZ$94,'[1]Multi-Field'!Q114=$FZ$87,'[1]Multi-Field'!Q114=[1]Lists!$FZ$93,'[1]Multi-Field'!Q114=$FZ$59),'[1]Multi-Field'!BS114&gt;50),'[1]Multi-Field'!BS114*0.8,IF(AND(OR('[1]Multi-Field'!Q114=$FZ$86,'[1]Multi-Field'!Q114=$FZ$94,'[1]Multi-Field'!Q114=$FZ$87,'[1]Multi-Field'!Q114=[1]Lists!$FZ$93,'[1]Multi-Field'!Q114=[1]Lists!$FZ$59),'[1]Multi-Field'!BS114&lt;50),'[1]Multi-Field'!BS114,""))</f>
        <v/>
      </c>
      <c r="GF116" s="4" t="str">
        <f>IF(OR('[1]Multi-Field'!Q114=[1]Lists!$FZ$7,'[1]Multi-Field'!Q114=[1]Lists!$FZ$5,'[1]Multi-Field'!Q114=[1]Lists!$FZ$24,'[1]Multi-Field'!Q114=[1]Lists!$FZ$10,'[1]Multi-Field'!Q114=[1]Lists!$FZ$8, '[1]Multi-Field'!Q114=[1]Lists!$FZ$25, '[1]Multi-Field'!Q114=[1]Lists!$FZ$23, '[1]Multi-Field'!Q114= [1]Lists!$FZ$47, '[1]Multi-Field'!Q114=[1]Lists!$FZ$49, '[1]Multi-Field'!Q114=[1]Lists!$FZ$48,'[1]Multi-Field'!Q114=[1]Lists!$FZ$3, '[1]Multi-Field'!Q114=[1]Lists!$FZ$14,'[1]Multi-Field'!Q114=[1]Lists!$FZ$36, '[1]Multi-Field'!Q114=[1]Lists!$FZ$41,'[1]Multi-Field'!Q114=[1]Lists!$FZ$42),0,"")</f>
        <v/>
      </c>
      <c r="GG116" s="4" t="str">
        <f>IF(OR('[1]Multi-Field'!Q114=[1]Lists!$FZ$6,'[1]Multi-Field'!Q114=[1]Lists!$FZ$4, '[1]Multi-Field'!Q143=[1]Lists!$FZ$11, '[1]Multi-Field'!Q114=[1]Lists!$FZ$1),100*IF('[1]Multi-Field'!U114=onepercent,0.75,IF('[1]Multi-Field'!U114=onetotwentyfivepercent,0.4,IF(OR('[1]Multi-Field'!U114=twentysixtofiftypercent,'[1]Multi-Field'!U114=greaterthanfiftypercent),0,""))),"")</f>
        <v/>
      </c>
      <c r="GH116" s="4" t="str">
        <f>IF(OR('[1]Multi-Field'!Q114=[1]Lists!$FZ$53,'[1]Multi-Field'!Q114=[1]Lists!$FZ$55), 50,IF('[1]Multi-Field'!Q114=[1]Lists!$FZ$54,225,IF('[1]Multi-Field'!Q114=[1]Lists!$FZ$56,75,"")))</f>
        <v/>
      </c>
      <c r="GI116" s="4" t="e">
        <f>#VALUE!</f>
        <v>#VALUE!</v>
      </c>
      <c r="GJ116" s="4" t="e">
        <f>#VALUE!</f>
        <v>#VALUE!</v>
      </c>
      <c r="GK116" s="4" t="str">
        <f>IF('[1]Multi-Field'!Q114=[1]Lists!$FZ$95,'[1]Multi-Field'!BS114*0.66,"")</f>
        <v/>
      </c>
      <c r="GM116" s="4" t="str">
        <f>IF(OR('[1]Multi-Field'!Q114=[1]Lists!$FZ$26,'[1]Multi-Field'!Q114=[1]Lists!$FZ$84),20,"")</f>
        <v/>
      </c>
      <c r="GN116" s="4" t="str">
        <f>IF(OR('[1]Multi-Field'!Q114=[1]Lists!$FZ$88,'[1]Multi-Field'!Q114=[1]Lists!$FZ$57),0,"")</f>
        <v/>
      </c>
      <c r="GO116" s="4" t="str">
        <f>IF(OR('[1]Multi-Field'!Q114=[1]Lists!$FZ$69,'[1]Multi-Field'!Q114=[1]Lists!$FZ$71,'[1]Multi-Field'!Q114=[1]Lists!$FZ$105),50,"")</f>
        <v/>
      </c>
      <c r="GP116" s="4" t="str">
        <f>IF(OR('[1]Multi-Field'!Q114=[1]Lists!$FZ$75,'[1]Multi-Field'!Q114=[1]Lists!$FZ$70),75,"")</f>
        <v/>
      </c>
      <c r="GQ116" s="4">
        <f>IF('[1]Multi-Field'!Q114=[1]Lists!$FZ$72,150,"")</f>
        <v>150</v>
      </c>
      <c r="GR116" s="4" t="str">
        <f>IF(OR('[1]Multi-Field'!Q114=[1]Lists!$FZ$74,'[1]Multi-Field'!Q114=[1]Lists!$FZ$73),40,"")</f>
        <v/>
      </c>
      <c r="GS116" s="4" t="str">
        <f>IF('[1]Multi-Field'!Q114=[1]Lists!$FZ$99,80,"")</f>
        <v/>
      </c>
      <c r="GT116" s="4" t="str">
        <f>IF('[1]Multi-Field'!Q114=[1]Lists!$FZ$106,70,"")</f>
        <v/>
      </c>
      <c r="GU116" s="4" t="e">
        <f t="shared" si="16"/>
        <v>#VALUE!</v>
      </c>
    </row>
    <row r="117" spans="1:203" ht="13.5" customHeight="1">
      <c r="A117" s="7" t="s">
        <v>204</v>
      </c>
      <c r="B117" s="7"/>
      <c r="C117" s="7"/>
      <c r="D117" s="8">
        <v>70</v>
      </c>
      <c r="E117" s="8">
        <f t="shared" si="12"/>
        <v>70</v>
      </c>
      <c r="F117" s="8">
        <f t="shared" si="13"/>
        <v>70</v>
      </c>
      <c r="G117" s="8">
        <v>70</v>
      </c>
      <c r="H117" s="8">
        <v>75</v>
      </c>
      <c r="I117" s="8">
        <f t="shared" si="17"/>
        <v>75</v>
      </c>
      <c r="J117" s="8">
        <f t="shared" si="18"/>
        <v>75</v>
      </c>
      <c r="K117" s="8">
        <v>75</v>
      </c>
      <c r="L117" s="8">
        <v>135</v>
      </c>
      <c r="M117" s="8">
        <f t="shared" si="14"/>
        <v>137</v>
      </c>
      <c r="N117" s="8">
        <f t="shared" si="15"/>
        <v>138</v>
      </c>
      <c r="O117" s="8">
        <v>140</v>
      </c>
      <c r="P117" s="391">
        <v>92</v>
      </c>
      <c r="Q117" s="394"/>
      <c r="R117" s="395" t="b">
        <f>IF(OR('Multi-Field'!AA94=Lists!$AC$42,'Multi-Field'!AA94=Lists!$AC$43),IF('Multi-Field'!Z94="x",(IF('Multi-Field'!AC94=Lists!$Q$11,Lists!$R$11,IF('Multi-Field'!AC94=Lists!$Q$12,Lists!$R$12,IF('Multi-Field'!AC94=Lists!$Q$13,Lists!$R$13,IF('Multi-Field'!AC94=Lists!$Q$14,Lists!$R$14))))),IF('Multi-Field'!X94="x",(IF('Multi-Field'!AC94=Lists!$Q$11,Lists!$S$11,IF('Multi-Field'!AC94=Lists!$Q$12,Lists!$S$12,IF('Multi-Field'!AC94=Lists!$Q$13,Lists!$S$13,IF('Multi-Field'!AC94=Lists!$Q$14,Lists!$S$14))))),IF('Multi-Field'!V94="x",(IF('Multi-Field'!AC94=Lists!$Q$11,Lists!$T$11,IF('Multi-Field'!AC94=Lists!$Q$12,Lists!$T$12,IF('Multi-Field'!AC94=Lists!$Q$13,Lists!$T$13,IF('Multi-Field'!AC94=Lists!$Q$14,Lists!$T$14))))),0))))</f>
        <v>0</v>
      </c>
      <c r="S117" s="395" t="str">
        <f t="shared" si="26"/>
        <v/>
      </c>
      <c r="T117" s="395"/>
      <c r="U117" s="396"/>
      <c r="V117" s="383">
        <f>IF(OR('Multi-Field'!AI103=$U$4,'Multi-Field'!AI103=$U$5,'Multi-Field'!AI103=$U$6,'Multi-Field'!AI103=$U$7,'Multi-Field'!AI103=$U$8,'Multi-Field'!AI103=$U$9),(IF('Multi-Field'!AJ103=$V$2,100,IF('Multi-Field'!AJ103=$V$3,65,IF('Multi-Field'!AJ103=$V$4,53,IF('Multi-Field'!AJ103=$V$5,41,IF('Multi-Field'!AJ103=$V$6,23,IF('Multi-Field'!AJ103=$V$7,0,0))))))),0)</f>
        <v>0</v>
      </c>
      <c r="W117" s="383" t="str">
        <f>IF(AND(OR('Multi-Field'!AF103=$S$3,'Multi-Field'!AF103=S105,'Multi-Field'!AF103=$S$7),'Multi-Field'!AN103&lt;18,'Multi-Field'!AN103&gt;0),35,IF('Multi-Field'!AF103=$S$4,55,IF(AND('Multi-Field'!AF103=$S$6,'Multi-Field'!AN103&lt;18),30,IF(AND('Multi-Field'!AN103&gt;17,OR('Multi-Field'!AF103=$S$3,'Multi-Field'!AF103=$S$5,'Multi-Field'!AF103= $S$6,'Multi-Field'!AF103=$S$7)),25,"0"))))</f>
        <v>0</v>
      </c>
      <c r="X117" s="383">
        <f>IF(OR('Multi-Field'!BA103=$U$4,'Multi-Field'!BA103=$U$5,'Multi-Field'!BA103=$U$6,'Multi-Field'!BA103=U107,'Multi-Field'!BA103=$U$8,'Multi-Field'!BA103=$U$9),(IF('Multi-Field'!BB103=$V$2,100,IF('Multi-Field'!BB103=$V$3,65,IF('Multi-Field'!BB103=$V$4,53,IF('Multi-Field'!BB103=$V$5,41,IF('Multi-Field'!BB103=$V$6,23,IF('Multi-Field'!BB103=$V$7,0,0))))))),0)</f>
        <v>0</v>
      </c>
      <c r="Y117" s="383" t="str">
        <f>IF(AND(OR('Multi-Field'!AX103=$S$3,'Multi-Field'!AX103=$S$5,'Multi-Field'!AX103=$S$7),'Multi-Field'!BF103&lt;18),35,IF('Multi-Field'!AX103=$S$4,55,IF(AND('Multi-Field'!AX103=$S$6,'Multi-Field'!BF103&lt;18),30,IF(AND('Multi-Field'!BF103&gt;17,OR('Multi-Field'!AX103=$S$3,'Multi-Field'!AX103=$S$5,'Multi-Field'!AX103=$S$6,'Multi-Field'!AX103=$S$7)),25,"0"))))</f>
        <v>0</v>
      </c>
      <c r="Z117" s="383">
        <v>101</v>
      </c>
      <c r="AI117" s="384">
        <f>'[1]Multi-Field'!B113</f>
        <v>0</v>
      </c>
      <c r="AJ117" s="385" t="e">
        <f>#VALUE!</f>
        <v>#VALUE!</v>
      </c>
      <c r="AK117" s="385" t="e">
        <f>#VALUE!</f>
        <v>#VALUE!</v>
      </c>
      <c r="AL117" s="385" t="e">
        <f>IF(AK117="","",IF('[1]Multi-Field'!AU113=20,10,IF(AK117-30&lt;0,0,AK117-30)))</f>
        <v>#VALUE!</v>
      </c>
      <c r="AM117" s="385" t="e">
        <f>#VALUE!</f>
        <v>#VALUE!</v>
      </c>
      <c r="AN117" s="385" t="e">
        <f t="shared" si="23"/>
        <v>#VALUE!</v>
      </c>
      <c r="AO117" s="385" t="e">
        <f>#VALUE!</f>
        <v>#VALUE!</v>
      </c>
      <c r="AP117" s="385" t="e">
        <f>#VALUE!</f>
        <v>#VALUE!</v>
      </c>
      <c r="AQ117" s="385" t="e">
        <f>#VALUE!</f>
        <v>#VALUE!</v>
      </c>
      <c r="AR117" s="385" t="e">
        <f>#VALUE!</f>
        <v>#VALUE!</v>
      </c>
      <c r="AS117" s="385" t="e">
        <f>IF(AR117="","",IF('[1]Multi-Field'!AU113&gt;9,0,AR117-15))</f>
        <v>#VALUE!</v>
      </c>
      <c r="AT117" s="385" t="e">
        <f>#VALUE!</f>
        <v>#VALUE!</v>
      </c>
      <c r="AU117" s="385" t="e">
        <f>#VALUE!</f>
        <v>#VALUE!</v>
      </c>
      <c r="AV117" s="385" t="e">
        <f>IF(AU117="","",IF('[1]Multi-Field'!AU113=9&gt;9,0,AU117-35))</f>
        <v>#VALUE!</v>
      </c>
      <c r="AW117" s="385" t="e">
        <f>#VALUE!</f>
        <v>#VALUE!</v>
      </c>
      <c r="AX117" s="385" t="e">
        <f t="shared" si="24"/>
        <v>#VALUE!</v>
      </c>
      <c r="AY117" s="385" t="str">
        <f>IF('[1]Multi-Field'!AU113="","",IF('[1]Multi-Field'!AU113&lt;1,100,IF('[1]Multi-Field'!AU113=1,75,IF('[1]Multi-Field'!AU113=2,50,IF('[1]Multi-Field'!AU113=3,25,IF('[1]Multi-Field'!AU113&gt;3,0,""))))))</f>
        <v/>
      </c>
      <c r="AZ117" s="385" t="str">
        <f t="shared" si="25"/>
        <v/>
      </c>
      <c r="BA117" s="385" t="e">
        <f>#VALUE!</f>
        <v>#VALUE!</v>
      </c>
      <c r="BB117" s="385" t="e">
        <f>IF(BA117="","",IF(AND('[1]Multi-Field'!AU113&lt;40,'[1]Multi-Field'!AU113&gt;9),40,IF('[1]Multi-Field'!AU113&gt;39,0,BA117+5)))</f>
        <v>#VALUE!</v>
      </c>
      <c r="BC117" s="386" t="e">
        <f t="shared" si="22"/>
        <v>#VALUE!</v>
      </c>
      <c r="BF117" s="411" t="s">
        <v>1286</v>
      </c>
      <c r="BG117" s="412">
        <v>2</v>
      </c>
      <c r="BH117" s="412">
        <v>5.5</v>
      </c>
      <c r="BI117" s="412">
        <v>6</v>
      </c>
      <c r="BJ117" s="409" t="e">
        <f>IF(AND('[1]Single Field'!#REF!=[1]Lists!BF117,'[1]Single Field'!#REF!="Drained"),"x",IF(AND('[1]Single Field'!#REF!=[1]Lists!BF117,'[1]Single Field'!#REF!="Undrained"),O,""))</f>
        <v>#REF!</v>
      </c>
      <c r="BK117" s="409" t="str">
        <f>IF(AND('[1]Multi-Field'!$E$3=[1]Lists!BF117,'[1]Multi-Field'!$F$3="Drained"),BI117,IF(AND('[1]Multi-Field'!$E$3=BF117,'[1]Multi-Field'!$F$3="undrained"),BH117,""))</f>
        <v/>
      </c>
      <c r="BL117" s="409" t="str">
        <f>IF(AND('[1]Multi-Field'!$E$4=BF117,'[1]Multi-Field'!$F$4="Drained"),BI117,IF(AND('[1]Multi-Field'!$E$4=BF117,'[1]Multi-Field'!$F$4="undrained"),BH117,""))</f>
        <v/>
      </c>
      <c r="BM117" s="409" t="str">
        <f>IF(AND('[1]Multi-Field'!$E$5=BF117,'[1]Multi-Field'!$F$5="Drained"),BI117,IF(AND('[1]Multi-Field'!$E$5=BF117,'[1]Multi-Field'!$F$5="undrained"),BH117,""))</f>
        <v/>
      </c>
      <c r="BN117" s="409" t="str">
        <f>IF(AND('[1]Multi-Field'!$E$6=BF117,'[1]Multi-Field'!$F$6="Drained"),BI117,IF(AND('[1]Multi-Field'!$E$6=BF117,'[1]Multi-Field'!$F$6="undrained"),BH117,""))</f>
        <v/>
      </c>
      <c r="BO117" s="409" t="str">
        <f>IF(AND('[1]Multi-Field'!$E$7=BF117,'[1]Multi-Field'!$F$7="Drained"),BI117,IF(AND('[1]Multi-Field'!$E$7=BF117,'[1]Multi-Field'!$F$7="undrained"),BH117,""))</f>
        <v/>
      </c>
      <c r="BP117" s="409" t="str">
        <f>IF(AND('[1]Multi-Field'!$E$8=BF117,'[1]Multi-Field'!$F$8="Drained"),BI117,IF(AND('[1]Multi-Field'!$E$8=BF117,'[1]Multi-Field'!$F$8="undrained"),BH117,""))</f>
        <v/>
      </c>
      <c r="BQ117" s="409" t="str">
        <f>IF(AND('[1]Multi-Field'!$E$9=BF117,'[1]Multi-Field'!$F$9="Drained"),BI117,IF(AND('[1]Multi-Field'!$E$9=BF117,'[1]Multi-Field'!$F$9="undrained"),BH117,""))</f>
        <v/>
      </c>
      <c r="BR117" s="409" t="str">
        <f>IF(AND('[1]Multi-Field'!$E$10=BF117,'[1]Multi-Field'!$F$10="Drained"),BI117,IF(AND('[1]Multi-Field'!$E$10=BF117,'[1]Multi-Field'!$F$10="undrained"),BH117,""))</f>
        <v/>
      </c>
      <c r="BS117" s="409" t="str">
        <f>IF(AND('[1]Multi-Field'!$E$11=BF117,'[1]Multi-Field'!$F$11="Drained"),BI117,IF(AND('[1]Multi-Field'!$E$11=BF117,'[1]Multi-Field'!$F$11="undrained"),BH117,""))</f>
        <v/>
      </c>
      <c r="BT117" s="409" t="str">
        <f>IF(AND('[1]Multi-Field'!$E$12=BF117,'[1]Multi-Field'!$F$12="Drained"),BI117,IF(AND('[1]Multi-Field'!$E$12=BF117,'[1]Multi-Field'!$F$12="undrained"),BH117,""))</f>
        <v/>
      </c>
      <c r="BU117" s="409" t="str">
        <f>IF(AND('[1]Multi-Field'!$E$13=BF117,'[1]Multi-Field'!$F$13="Drained"),BI117,IF(AND('[1]Multi-Field'!$E$3=BF117,'[1]Multi-Field'!$F$13="undrained"),BH117,""))</f>
        <v/>
      </c>
      <c r="BV117" s="409" t="str">
        <f>IF(AND('[1]Multi-Field'!$E$14=BF117,'[1]Multi-Field'!$F$14="Drained"),BI117,IF(AND('[1]Multi-Field'!$E$14=BF117,'[1]Multi-Field'!$F$14="undrained"),BH117,""))</f>
        <v/>
      </c>
      <c r="BW117" s="409" t="str">
        <f>IF(AND('[1]Multi-Field'!$E$15=BF117,'[1]Multi-Field'!$F$15="Drained"),BI117,IF(AND('[1]Multi-Field'!$E$15=BF117,'[1]Multi-Field'!$F$15="undrained"),BH117,""))</f>
        <v/>
      </c>
      <c r="BX117" s="409" t="str">
        <f>IF(AND('[1]Multi-Field'!$E$16=[1]Lists!BF117,'[1]Multi-Field'!$F$16="Drained"),BI117,IF(AND('[1]Multi-Field'!$E$16=[1]Lists!BF117,'[1]Multi-Field'!$F$16="undrained"),BH117,""))</f>
        <v/>
      </c>
      <c r="BY117" s="409" t="str">
        <f>IF(AND('[1]Multi-Field'!$E$17=[1]Lists!BF117,'[1]Multi-Field'!$F$17="Drained"),BI117,IF(AND('[1]Multi-Field'!$E$17=[1]Lists!BF117,'[1]Multi-Field'!$F$17="undrained"),BH117,""))</f>
        <v/>
      </c>
      <c r="BZ117" s="409" t="str">
        <f>IF(AND('[1]Multi-Field'!$E$18=[1]Lists!BF117,'[1]Multi-Field'!$F$18="Drained"),BI117,IF(AND('[1]Multi-Field'!$E$18=[1]Lists!BF117,'[1]Multi-Field'!$F$18="undrained"),BH117,""))</f>
        <v/>
      </c>
      <c r="CA117" s="409" t="str">
        <f>IF(AND('[1]Multi-Field'!$E$19=[1]Lists!BF117,'[1]Multi-Field'!$F$19="Drained"),BI117,IF(AND('[1]Multi-Field'!$E$19=[1]Lists!BF117,'[1]Multi-Field'!$F$19="undrained"),BH117,""))</f>
        <v/>
      </c>
      <c r="CB117" s="409" t="str">
        <f>IF(AND('[1]Multi-Field'!$E$20=[1]Lists!BF117,'[1]Multi-Field'!$F$20="Drained"),BI117,IF(AND('[1]Multi-Field'!$E$20=[1]Lists!BF117,'[1]Multi-Field'!$F$20="undrained"),BH117,""))</f>
        <v/>
      </c>
      <c r="CC117" s="409" t="str">
        <f>IF(AND('[1]Multi-Field'!$E$21=[1]Lists!BF117,'[1]Multi-Field'!$F$21="Drained"),BI117,IF(AND('[1]Multi-Field'!$E$21=[1]Lists!BF117,'[1]Multi-Field'!$F$21="undrained"),BH117,""))</f>
        <v/>
      </c>
      <c r="CD117" s="409" t="str">
        <f>IF(AND('[1]Multi-Field'!$E$22=[1]Lists!BF117,'[1]Multi-Field'!$F$22="Drained"),BI117,IF(AND('[1]Multi-Field'!$E$22=[1]Lists!BF117,'[1]Multi-Field'!$F$22="undrained"),BH117,""))</f>
        <v/>
      </c>
      <c r="CE117" s="409" t="str">
        <f>IF(AND('[1]Multi-Field'!$E$23=[1]Lists!BF117,'[1]Multi-Field'!$F$23="Drained"),BI117,IF(AND('[1]Multi-Field'!$E$23=[1]Lists!BF117,'[1]Multi-Field'!$F$23="undrained"),BH117,""))</f>
        <v/>
      </c>
      <c r="CF117" s="409" t="str">
        <f>IF(AND('[1]Multi-Field'!$E$24=[1]Lists!BF117,'[1]Multi-Field'!$F$24="Drained"),BI117,IF(AND('[1]Multi-Field'!$E$24=[1]Lists!BF117,'[1]Multi-Field'!$F$24="undrained"),BH117,""))</f>
        <v/>
      </c>
      <c r="CG117" s="409" t="str">
        <f>IF(AND('[1]Multi-Field'!$E$25=[1]Lists!BF117,'[1]Multi-Field'!$F$25="Drained"),BI117,IF(AND('[1]Multi-Field'!$E$25=[1]Lists!BF117,'[1]Multi-Field'!$F$25="undrained"),BH117,""))</f>
        <v/>
      </c>
      <c r="CH117" s="409" t="str">
        <f>IF(AND('[1]Multi-Field'!$E$26=[1]Lists!BF117,'[1]Multi-Field'!$F$26="Drained"),BI117,IF(AND('[1]Multi-Field'!$E$26=[1]Lists!BF117,'[1]Multi-Field'!$F$26="undrained"),BH117,""))</f>
        <v/>
      </c>
      <c r="CI117" s="409" t="str">
        <f>IF(AND('[1]Multi-Field'!$E$27=[1]Lists!BF117,'[1]Multi-Field'!$F$27="Drained"),BI117,IF(AND('[1]Multi-Field'!$E$27=[1]Lists!BF117,'[1]Multi-Field'!$F$27="undrained"),BH117,""))</f>
        <v/>
      </c>
      <c r="CJ117" s="409" t="str">
        <f>IF(AND('[1]Multi-Field'!$E$28=[1]Lists!BF117,'[1]Multi-Field'!$F$28="Drained"),BI117,IF(AND('[1]Multi-Field'!$E$28=[1]Lists!BF117,'[1]Multi-Field'!$F$28="undrained"),BH117,""))</f>
        <v/>
      </c>
      <c r="CK117" s="409" t="str">
        <f>IF(AND('[1]Multi-Field'!$E$29=[1]Lists!BF117,'[1]Multi-Field'!$F$29="Drained"),BI117,IF(AND('[1]Multi-Field'!$E$29=[1]Lists!BF117,'[1]Multi-Field'!$F$29="undrained"),BH117,""))</f>
        <v/>
      </c>
      <c r="CL117" s="409" t="str">
        <f>IF(AND('[1]Multi-Field'!$E$30=[1]Lists!BF117,'[1]Multi-Field'!$F$30="Drained"),BI117,IF(AND('[1]Multi-Field'!$E$30=[1]Lists!BF117,'[1]Multi-Field'!$F$30="undrained"),BH117,""))</f>
        <v/>
      </c>
      <c r="CM117" s="409" t="str">
        <f>IF(AND('[1]Multi-Field'!$E$31=[1]Lists!BF117,'[1]Multi-Field'!$F$31="Drained"),BI117,IF(AND('[1]Multi-Field'!$E$31=[1]Lists!BF117,'[1]Multi-Field'!$F$31="undrained"),BH117,""))</f>
        <v/>
      </c>
      <c r="CN117" s="409" t="str">
        <f>IF(AND('[1]Multi-Field'!$E$32=[1]Lists!BF117,'[1]Multi-Field'!$F$32="Drained"),BI117,IF(AND('[1]Multi-Field'!$E$32=[1]Lists!BF117,'[1]Multi-Field'!$F$32="undrained"),BH117,""))</f>
        <v/>
      </c>
      <c r="CO117" s="409" t="str">
        <f>IF(AND('[1]Multi-Field'!$E$33=[1]Lists!BF117,'[1]Multi-Field'!$F$33="Drained"),BI117,IF(AND('[1]Multi-Field'!$E$33=[1]Lists!BF117,'[1]Multi-Field'!$F$33="undrained"),BH117,""))</f>
        <v/>
      </c>
      <c r="CP117" s="409" t="str">
        <f>IF(AND('[1]Multi-Field'!$E$34=[1]Lists!BF117,'[1]Multi-Field'!$F$34="Drained"),BI117,IF(AND('[1]Multi-Field'!$E$34=[1]Lists!BF117,'[1]Multi-Field'!$F$34="undrained"),BH117,""))</f>
        <v/>
      </c>
      <c r="CQ117" s="409" t="str">
        <f>IF(AND('[1]Multi-Field'!$E$35=[1]Lists!BF117,'[1]Multi-Field'!$F$35="Drained"),BI117,IF(AND('[1]Multi-Field'!$E$35=[1]Lists!BF117,'[1]Multi-Field'!$F$35="undrained"),BH117,""))</f>
        <v/>
      </c>
      <c r="CR117" s="409" t="str">
        <f>IF(AND('[1]Multi-Field'!$E$36=[1]Lists!BF117,'[1]Multi-Field'!$F$36="Drained"),BI117,IF(AND('[1]Multi-Field'!$E$36=[1]Lists!BF117,'[1]Multi-Field'!$F$36="undrained"),BH117,""))</f>
        <v/>
      </c>
      <c r="CS117" s="409" t="str">
        <f>IF(AND('[1]Multi-Field'!$E$37=[1]Lists!BF117,'[1]Multi-Field'!$F$37="Drained"),BI117,IF(AND('[1]Multi-Field'!$E$37=[1]Lists!BF117,'[1]Multi-Field'!$F$37="undrained"),BH117,""))</f>
        <v/>
      </c>
      <c r="CT117" s="409" t="str">
        <f>IF(AND('[1]Multi-Field'!$E$38=[1]Lists!BF117,'[1]Multi-Field'!$F$38="Drained"),BI117,IF(AND('[1]Multi-Field'!$E$38=[1]Lists!BF117,'[1]Multi-Field'!$F$38="undrained"),BH117,""))</f>
        <v/>
      </c>
      <c r="CU117" s="409" t="str">
        <f>IF(AND('[1]Multi-Field'!$E$39=[1]Lists!BF117,'[1]Multi-Field'!$F$39="Drained"),BI117,IF(AND('[1]Multi-Field'!$E$39=[1]Lists!BF117,'[1]Multi-Field'!$F$39="undrained"),BH117,""))</f>
        <v/>
      </c>
      <c r="CV117" s="409" t="str">
        <f>IF(AND('[1]Multi-Field'!$E$40=[1]Lists!BF117,'[1]Multi-Field'!$F$40="Drained"),BI117,IF(AND('[1]Multi-Field'!$E$40=[1]Lists!BF117,'[1]Multi-Field'!$F$40="undrained"),BH117,""))</f>
        <v/>
      </c>
      <c r="CW117" s="409" t="str">
        <f>IF(AND('[1]Multi-Field'!$E$41=[1]Lists!BF117,'[1]Multi-Field'!$F$40="Drained"),BI117,IF(AND('[1]Multi-Field'!$E$40=[1]Lists!BF117,'[1]Multi-Field'!$F$40="undrained"),BH117,""))</f>
        <v/>
      </c>
      <c r="CX117" s="409" t="str">
        <f>IF(AND('[1]Multi-Field'!$E$42=[1]Lists!BF117,'[1]Multi-Field'!$F$42="Drained"),BI117,IF(AND('[1]Multi-Field'!$E$42=[1]Lists!BF117,'[1]Multi-Field'!$F$42="undrained"),BH117,""))</f>
        <v/>
      </c>
      <c r="CY117" s="409" t="str">
        <f>IF(AND('[1]Multi-Field'!$E$43=[1]Lists!BF117,'[1]Multi-Field'!$F$43="Drained"),BI117,IF(AND('[1]Multi-Field'!$E$43=[1]Lists!BF117,'[1]Multi-Field'!$F$43="undrained"),BH117,""))</f>
        <v/>
      </c>
      <c r="CZ117" s="409" t="str">
        <f>IF(AND('[1]Multi-Field'!$E$44=[1]Lists!BF117,'[1]Multi-Field'!$F$44="Drained"),BI117,IF(AND('[1]Multi-Field'!$E$44=[1]Lists!BF117,'[1]Multi-Field'!$F$44="undrained"),BH117,""))</f>
        <v/>
      </c>
      <c r="DA117" s="409" t="str">
        <f>IF(AND('[1]Multi-Field'!$E$45=[1]Lists!BF117,'[1]Multi-Field'!$F$45="Drained"),BI117,IF(AND('[1]Multi-Field'!$E$45=[1]Lists!BF117,'[1]Multi-Field'!$F$45="undrained"),BH117,""))</f>
        <v/>
      </c>
      <c r="DB117" s="409" t="str">
        <f>IF(AND('[1]Multi-Field'!$E$46=[1]Lists!BF117,'[1]Multi-Field'!$F$46="Drained"),BI117,IF(AND('[1]Multi-Field'!$E$46=[1]Lists!BF117,'[1]Multi-Field'!$F$46="undrained"),BH117,""))</f>
        <v/>
      </c>
      <c r="DC117" s="409" t="str">
        <f>IF(AND('[1]Multi-Field'!$E$47=[1]Lists!BF117,'[1]Multi-Field'!$F$47="Drained"),BI117,IF(AND('[1]Multi-Field'!$E$47=[1]Lists!BF117,'[1]Multi-Field'!$F$47="undrained"),BH117,""))</f>
        <v/>
      </c>
      <c r="DD117" s="409" t="str">
        <f>IF(AND('[1]Multi-Field'!$E$48=[1]Lists!BF117,'[1]Multi-Field'!$F$48="Drained"),BI117,IF(AND('[1]Multi-Field'!$E$48=[1]Lists!BF117,'[1]Multi-Field'!$F$48="undrained"),BH117,""))</f>
        <v/>
      </c>
      <c r="DE117" s="409" t="str">
        <f>IF(AND('[1]Multi-Field'!$E$49=[1]Lists!BF117,'[1]Multi-Field'!$F$49="Drained"),BI117,IF(AND('[1]Multi-Field'!$E$49=[1]Lists!BF117,'[1]Multi-Field'!$F$9="undrained"),BH117,""))</f>
        <v/>
      </c>
      <c r="DF117" s="409" t="str">
        <f>IF(AND('[1]Multi-Field'!$E$50=[1]Lists!BF117,'[1]Multi-Field'!$F$50="Drained"),BI117,IF(AND('[1]Multi-Field'!$E$50=[1]Lists!BF117,'[1]Multi-Field'!$F$50="undrained"),BH117,""))</f>
        <v/>
      </c>
      <c r="DG117" s="409" t="str">
        <f>IF(AND('[1]Multi-Field'!$E$51=[1]Lists!BF117,'[1]Multi-Field'!$F$51="Drained"),BI117,IF(AND('[1]Multi-Field'!$E$51=[1]Lists!BF117,'[1]Multi-Field'!$F$51="undrained"),BH117,""))</f>
        <v/>
      </c>
      <c r="DH117" s="409" t="str">
        <f>IF(AND('[1]Multi-Field'!$E$52=[1]Lists!BF117,'[1]Multi-Field'!$F$52="Drained"),BI117,IF(AND('[1]Multi-Field'!$E$52=[1]Lists!BF117,'[1]Multi-Field'!$F$52="undrained"),BH117,""))</f>
        <v/>
      </c>
      <c r="DI117" s="409" t="str">
        <f>IF(AND('[1]Multi-Field'!$E$53=[1]Lists!BF117,'[1]Multi-Field'!$F$53="Drained"),BI117,IF(AND('[1]Multi-Field'!$E$53=[1]Lists!BF117,'[1]Multi-Field'!$F$53="undrained"),BH117,""))</f>
        <v/>
      </c>
      <c r="DJ117" s="409" t="str">
        <f>IF(AND('[1]Multi-Field'!$E$54=[1]Lists!BF117,'[1]Multi-Field'!$F$54="Drained"),BI117,IF(AND('[1]Multi-Field'!$E$54=[1]Lists!BF117,'[1]Multi-Field'!$F$54="undrained"),BH117,""))</f>
        <v/>
      </c>
      <c r="DK117" s="409" t="str">
        <f>IF(AND('[1]Multi-Field'!$E$55=[1]Lists!BF117,'[1]Multi-Field'!$F$55="Drained"),BI117,IF(AND('[1]Multi-Field'!$E$55=[1]Lists!BF117,'[1]Multi-Field'!$F$55="undrained"),BH117,""))</f>
        <v/>
      </c>
      <c r="DL117" s="409" t="str">
        <f>IF(AND('[1]Multi-Field'!$E$56=[1]Lists!BF117,'[1]Multi-Field'!$F$56="Drained"),BI117,IF(AND('[1]Multi-Field'!$E$56=[1]Lists!BF117,'[1]Multi-Field'!$F$56="undrained"),BH117,""))</f>
        <v/>
      </c>
      <c r="DM117" s="409" t="str">
        <f>IF(AND('[1]Multi-Field'!$E$57=[1]Lists!BF117,'[1]Multi-Field'!$F$57="Drained"),BI117,IF(AND('[1]Multi-Field'!$E$57=[1]Lists!BF117,'[1]Multi-Field'!$F$57="undrained"),BH117,""))</f>
        <v/>
      </c>
      <c r="DN117" s="409" t="str">
        <f>IF(AND('[1]Multi-Field'!$E$58=[1]Lists!BF117,'[1]Multi-Field'!$F$58="Drained"),BI117,IF(AND('[1]Multi-Field'!$E$58=[1]Lists!BF117,'[1]Multi-Field'!$F$58="undrained"),BH117,""))</f>
        <v/>
      </c>
      <c r="DO117" s="409" t="str">
        <f>IF(AND('[1]Multi-Field'!$E$59=[1]Lists!BF117,'[1]Multi-Field'!$F$59="Drained"),BI117,IF(AND('[1]Multi-Field'!$E$59=[1]Lists!BF117,'[1]Multi-Field'!$F$59="undrained"),BH117,""))</f>
        <v/>
      </c>
      <c r="DP117" s="409" t="str">
        <f>IF(AND('[1]Multi-Field'!$E$60=[1]Lists!BF117,'[1]Multi-Field'!$F$60="Drained"),BI117,IF(AND('[1]Multi-Field'!$E$60=[1]Lists!BF117,'[1]Multi-Field'!$F$60="undrained"),BH117,""))</f>
        <v/>
      </c>
      <c r="DQ117" s="409" t="str">
        <f>IF(AND('[1]Multi-Field'!$E$61=[1]Lists!BF117,'[1]Multi-Field'!$F$61="Drained"),BI117,IF(AND('[1]Multi-Field'!$E$61=[1]Lists!BF117,'[1]Multi-Field'!$F$61="undrained"),BH117,""))</f>
        <v/>
      </c>
      <c r="DR117" s="409" t="str">
        <f>IF(AND('[1]Multi-Field'!$E$62=[1]Lists!BF117,'[1]Multi-Field'!$F$62="Drained"),BI117,IF(AND('[1]Multi-Field'!$E$62=[1]Lists!BF117,'[1]Multi-Field'!$F$62="undrained"),BH117,""))</f>
        <v/>
      </c>
      <c r="DS117" s="409" t="str">
        <f>IF(AND('[1]Multi-Field'!$E$63=[1]Lists!BF117,'[1]Multi-Field'!$F$63="Drained"),BI117,IF(AND('[1]Multi-Field'!$E$63=[1]Lists!BF117,'[1]Multi-Field'!$F$63="undrained"),BH117,""))</f>
        <v/>
      </c>
      <c r="DT117" s="409" t="str">
        <f>IF(AND('[1]Multi-Field'!$E$64=[1]Lists!BF117,'[1]Multi-Field'!$F$64="Drained"),BI117,IF(AND('[1]Multi-Field'!$E$64=[1]Lists!BF117,'[1]Multi-Field'!$F$64="undrained"),BH117,""))</f>
        <v/>
      </c>
      <c r="DU117" s="409" t="str">
        <f>IF(AND('[1]Multi-Field'!$E$65=[1]Lists!BF117,'[1]Multi-Field'!$F$65="Drained"),BI117,IF(AND('[1]Multi-Field'!$E$65=[1]Lists!BF117,'[1]Multi-Field'!$F$65="undrained"),BH117,""))</f>
        <v/>
      </c>
      <c r="DV117" s="409" t="str">
        <f>IF(AND('[1]Multi-Field'!$E$66=[1]Lists!BF117,'[1]Multi-Field'!$F$66="Drained"),BI117,IF(AND('[1]Multi-Field'!$E$66=[1]Lists!BF117,'[1]Multi-Field'!$F$66="undrained"),BH117,""))</f>
        <v/>
      </c>
      <c r="DW117" s="409" t="str">
        <f>IF(AND('[1]Multi-Field'!$E$67=[1]Lists!BF117,'[1]Multi-Field'!$F$67="Drained"),BI117,IF(AND('[1]Multi-Field'!$E$67=[1]Lists!BF117,'[1]Multi-Field'!$F$67="undrained"),BH117,""))</f>
        <v/>
      </c>
      <c r="DX117" s="409" t="str">
        <f>IF(AND('[1]Multi-Field'!$E$68=[1]Lists!BF117,'[1]Multi-Field'!$F$68="Drained"),BI117,IF(AND('[1]Multi-Field'!$E$68=[1]Lists!BF117,'[1]Multi-Field'!$F$68="undrained"),BH117,""))</f>
        <v/>
      </c>
      <c r="DY117" s="409" t="str">
        <f>IF(AND('[1]Multi-Field'!$E$69=[1]Lists!BF117,'[1]Multi-Field'!$F$69="Drained"),BI117,IF(AND('[1]Multi-Field'!$E$69=[1]Lists!BF117,'[1]Multi-Field'!$F$69="undrained"),BH117,""))</f>
        <v/>
      </c>
      <c r="DZ117" s="409" t="str">
        <f>IF(AND('[1]Multi-Field'!$E$70=[1]Lists!BF117,'[1]Multi-Field'!$F$70="Drained"),BI117,IF(AND('[1]Multi-Field'!$E$70=[1]Lists!BF117,'[1]Multi-Field'!$F$70="undrained"),BH117,""))</f>
        <v/>
      </c>
      <c r="EA117" s="409" t="str">
        <f>IF(AND('[1]Multi-Field'!$E$71=[1]Lists!BF117,'[1]Multi-Field'!$F$71="Drained"),BI117,IF(AND('[1]Multi-Field'!$E$71=[1]Lists!BF117,'[1]Multi-Field'!$F$71="undrained"),BH117,""))</f>
        <v/>
      </c>
      <c r="EB117" s="409" t="str">
        <f>IF(AND('[1]Multi-Field'!$E$72=[1]Lists!BF117,'[1]Multi-Field'!$F$72="Drained"),BI117,IF(AND('[1]Multi-Field'!$E$72=[1]Lists!BF117,'[1]Multi-Field'!$F$72="undrained"),BH117,""))</f>
        <v/>
      </c>
      <c r="EC117" s="409" t="str">
        <f>IF(AND('[1]Multi-Field'!$E$73=[1]Lists!BF117,'[1]Multi-Field'!$F$73="Drained"),BI117,IF(AND('[1]Multi-Field'!$E$73=[1]Lists!BF117,'[1]Multi-Field'!$F$73="undrained"),BH117,""))</f>
        <v/>
      </c>
      <c r="ED117" s="409" t="str">
        <f>IF(AND('[1]Multi-Field'!$E$74=[1]Lists!BF117,'[1]Multi-Field'!$F$74="Drained"),BI117,IF(AND('[1]Multi-Field'!$E$74=[1]Lists!BF117,'[1]Multi-Field'!$F$74="undrained"),BH117,""))</f>
        <v/>
      </c>
      <c r="EE117" s="409" t="str">
        <f>IF(AND('[1]Multi-Field'!$E$75=[1]Lists!BF117,'[1]Multi-Field'!$F$75="Drained"),BI117,IF(AND('[1]Multi-Field'!$E$75=[1]Lists!BF117,'[1]Multi-Field'!$F$75="undrained"),BH117,""))</f>
        <v/>
      </c>
      <c r="EF117" s="409" t="str">
        <f>IF(AND('[1]Multi-Field'!$E$76=[1]Lists!BF117,'[1]Multi-Field'!$F$76="Drained"),BI117,IF(AND('[1]Multi-Field'!$E$76=[1]Lists!BF117,'[1]Multi-Field'!$F$6="undrained"),BH117,""))</f>
        <v/>
      </c>
      <c r="EG117" s="409" t="str">
        <f>IF(AND('[1]Multi-Field'!$E$77=[1]Lists!BF117,'[1]Multi-Field'!$F$77="Drained"),BI117,IF(AND('[1]Multi-Field'!$E$77=[1]Lists!BF117,'[1]Multi-Field'!$F$77="undrained"),BH117,""))</f>
        <v/>
      </c>
      <c r="EH117" s="409" t="str">
        <f>IF(AND('[1]Multi-Field'!$E$78=[1]Lists!BF117,'[1]Multi-Field'!$F$78="Drained"),BI117,IF(AND('[1]Multi-Field'!$E$78=[1]Lists!BF117,'[1]Multi-Field'!$F$78="undrained"),BH117,""))</f>
        <v/>
      </c>
      <c r="EI117" s="409" t="str">
        <f>IF(AND('[1]Multi-Field'!$E$79=[1]Lists!BF117,'[1]Multi-Field'!$F$79="Drained"),BI117,IF(AND('[1]Multi-Field'!$E$79=[1]Lists!BF117,'[1]Multi-Field'!$F$79="undrained"),BH117,""))</f>
        <v/>
      </c>
      <c r="EJ117" s="409" t="str">
        <f>IF(AND('[1]Multi-Field'!$E$80=[1]Lists!BF117,'[1]Multi-Field'!$F$80="Drained"),BI117,IF(AND('[1]Multi-Field'!$E$80=[1]Lists!BF117,'[1]Multi-Field'!$F$80="undrained"),BH117,""))</f>
        <v/>
      </c>
      <c r="EK117" s="409" t="str">
        <f>IF(AND('[1]Multi-Field'!$E$81=[1]Lists!BF117,'[1]Multi-Field'!$F$81="Drained"),BI117,IF(AND('[1]Multi-Field'!$E$81=[1]Lists!BF117,'[1]Multi-Field'!$F$81="undrained"),BH117,""))</f>
        <v/>
      </c>
      <c r="EL117" s="409" t="str">
        <f>IF(AND('[1]Multi-Field'!$E$82=[1]Lists!BF117,'[1]Multi-Field'!$F$82="Drained"),BI117,IF(AND('[1]Multi-Field'!$E$82=[1]Lists!BF117,'[1]Multi-Field'!$F$82="undrained"),BH117,""))</f>
        <v/>
      </c>
      <c r="EM117" s="409" t="str">
        <f>IF(AND('[1]Multi-Field'!$E$83=[1]Lists!BF117,'[1]Multi-Field'!$F$83="Drained"),BI117,IF(AND('[1]Multi-Field'!$E$83=[1]Lists!BF117,'[1]Multi-Field'!$F$83="undrained"),BH117,""))</f>
        <v/>
      </c>
      <c r="EN117" s="409" t="str">
        <f>IF(AND('[1]Multi-Field'!$E$84=[1]Lists!BF117,'[1]Multi-Field'!$F$84="Drained"),BI117,IF(AND('[1]Multi-Field'!$E$84=[1]Lists!BF117,'[1]Multi-Field'!$F$84="undrained"),BH117,""))</f>
        <v/>
      </c>
      <c r="EO117" s="409" t="str">
        <f>IF(AND('[1]Multi-Field'!$E$85=[1]Lists!BF117,'[1]Multi-Field'!$F$85="Drained"),BI117,IF(AND('[1]Multi-Field'!$E$85=[1]Lists!BF117,'[1]Multi-Field'!$F$85="undrained"),BH117,""))</f>
        <v/>
      </c>
      <c r="EP117" s="409" t="str">
        <f>IF(AND('[1]Multi-Field'!$E$86=[1]Lists!BF117,'[1]Multi-Field'!$F$86="Drained"),BI117,IF(AND('[1]Multi-Field'!$E$86=[1]Lists!BF117,'[1]Multi-Field'!$F$86="undrained"),BH117,""))</f>
        <v/>
      </c>
      <c r="EQ117" s="409" t="str">
        <f>IF(AND('[1]Multi-Field'!$E$87=[1]Lists!BF117,'[1]Multi-Field'!$F$87="Drained"),BI117,IF(AND('[1]Multi-Field'!$E$87=[1]Lists!BF117,'[1]Multi-Field'!$F$87="undrained"),BH117,""))</f>
        <v/>
      </c>
      <c r="ER117" s="409" t="str">
        <f>IF(AND('[1]Multi-Field'!$E$88=[1]Lists!BF117,'[1]Multi-Field'!$F$88="Drained"),BI117,IF(AND('[1]Multi-Field'!$E$88=[1]Lists!BF117,'[1]Multi-Field'!$F$88="undrained"),BH117,""))</f>
        <v/>
      </c>
      <c r="ES117" s="409" t="str">
        <f>IF(AND('[1]Multi-Field'!$E$89=[1]Lists!BF117,'[1]Multi-Field'!$F$89="Drained"),BI117,IF(AND('[1]Multi-Field'!$E$89=[1]Lists!BF117,'[1]Multi-Field'!$F$89="undrained"),BH117,""))</f>
        <v/>
      </c>
      <c r="ET117" s="409" t="str">
        <f>IF(AND('[1]Multi-Field'!$E$90=[1]Lists!BF117,'[1]Multi-Field'!$F$90="Drained"),BI117,IF(AND('[1]Multi-Field'!$E$90=[1]Lists!BF117,'[1]Multi-Field'!$F$90="undrained"),BH117,""))</f>
        <v/>
      </c>
      <c r="EU117" s="409" t="str">
        <f>IF(AND('[1]Multi-Field'!$E$91=[1]Lists!BF117,'[1]Multi-Field'!$F$91="Drained"),BI117,IF(AND('[1]Multi-Field'!$E$91=[1]Lists!BF117,'[1]Multi-Field'!$F$91="undrained"),BH117,""))</f>
        <v/>
      </c>
      <c r="EV117" s="409" t="str">
        <f>IF(AND('[1]Multi-Field'!$E$92=[1]Lists!BF117,'[1]Multi-Field'!$F$92="Drained"),BI117,IF(AND('[1]Multi-Field'!$E$92=[1]Lists!BF117,'[1]Multi-Field'!$F$92="undrained"),BH117,""))</f>
        <v/>
      </c>
      <c r="EW117" s="409" t="str">
        <f>IF(AND('[1]Multi-Field'!$E$93=[1]Lists!BF117,'[1]Multi-Field'!$F$93="Drained"),BI117,IF(AND('[1]Multi-Field'!$E$93=[1]Lists!BF117,'[1]Multi-Field'!$F$93="undrained"),BH117,""))</f>
        <v/>
      </c>
      <c r="EX117" s="409" t="str">
        <f>IF(AND('[1]Multi-Field'!$E$94=[1]Lists!BF117,'[1]Multi-Field'!$F$94="Drained"),BI117,IF(AND('[1]Multi-Field'!$E$94=[1]Lists!BF117,'[1]Multi-Field'!$F$94="undrained"),BH117,""))</f>
        <v/>
      </c>
      <c r="EY117" s="409" t="str">
        <f>IF(AND('[1]Multi-Field'!$E$95=[1]Lists!BF117,'[1]Multi-Field'!$F$95="Drained"),BI117,IF(AND('[1]Multi-Field'!$E$95=[1]Lists!BF117,'[1]Multi-Field'!$F$95="undrained"),BH117,""))</f>
        <v/>
      </c>
      <c r="EZ117" s="409" t="str">
        <f>IF(AND('[1]Multi-Field'!$E$96=[1]Lists!BF117,'[1]Multi-Field'!$F$96="Drained"),BI117,IF(AND('[1]Multi-Field'!$E$96=[1]Lists!BF117,'[1]Multi-Field'!$F$96="undrained"),BH117,""))</f>
        <v/>
      </c>
      <c r="FA117" s="409" t="str">
        <f>IF(AND('[1]Multi-Field'!$E$97=[1]Lists!BF117,'[1]Multi-Field'!$F$97="Drained"),BI117,IF(AND('[1]Multi-Field'!$E$97=[1]Lists!BF117,'[1]Multi-Field'!$F$97="undrained"),BH117,""))</f>
        <v/>
      </c>
      <c r="FB117" s="409" t="str">
        <f>IF(AND('[1]Multi-Field'!$E$98=[1]Lists!BF117,'[1]Multi-Field'!$F$98="Drained"),BI117,IF(AND('[1]Multi-Field'!$E$98=[1]Lists!BF117,'[1]Multi-Field'!$F$98="undrained"),BH117,""))</f>
        <v/>
      </c>
      <c r="FC117" s="409" t="str">
        <f>IF(AND('[1]Multi-Field'!$E$99=[1]Lists!BF117,'[1]Multi-Field'!$F$99="Drained"),BI117,IF(AND('[1]Multi-Field'!$E$99=[1]Lists!BF117,'[1]Multi-Field'!$F$99="undrained"),BH117,""))</f>
        <v/>
      </c>
      <c r="FD117" s="409" t="str">
        <f>IF(AND('[1]Multi-Field'!$E$100=[1]Lists!BF117,'[1]Multi-Field'!$F$100="Drained"),BI117,IF(AND('[1]Multi-Field'!$E$100=[1]Lists!BF117,'[1]Multi-Field'!$F$100="undrained"),BH117,""))</f>
        <v/>
      </c>
      <c r="FE117" s="409" t="str">
        <f>IF(AND('[1]Multi-Field'!$E$101=[1]Lists!BF117,'[1]Multi-Field'!$F$101="Drained"),BI117,IF(AND('[1]Multi-Field'!$E$101=[1]Lists!BF117,'[1]Multi-Field'!$F$101="undrained"),BH117,""))</f>
        <v/>
      </c>
      <c r="FF117" s="409" t="str">
        <f>IF(AND('[1]Multi-Field'!$E$102=[1]Lists!BF117,'[1]Multi-Field'!$F$102="Drained"),BI117,IF(AND('[1]Multi-Field'!$E$102=[1]Lists!BF117,'[1]Multi-Field'!$F$102="undrained"),BH117,""))</f>
        <v/>
      </c>
      <c r="FG117" s="409" t="str">
        <f>IF(AND('[1]Multi-Field'!$E$103=[1]Lists!BF117,'[1]Multi-Field'!$F$103="Drained"),BI117,IF(AND('[1]Multi-Field'!$E$103=[1]Lists!BF117,'[1]Multi-Field'!$F$103="undrained"),BH117,""))</f>
        <v/>
      </c>
      <c r="FH117" s="409" t="str">
        <f>IF(AND('[1]Multi-Field'!$E$104=[1]Lists!BF117,'[1]Multi-Field'!$F$104="Drained"),BI117,IF(AND('[1]Multi-Field'!$E$104=[1]Lists!BF117,'[1]Multi-Field'!$F$104="undrained"),BH117,""))</f>
        <v/>
      </c>
      <c r="FI117" s="409" t="str">
        <f>IF(AND('[1]Multi-Field'!$E$105=[1]Lists!BF117,'[1]Multi-Field'!$F$105="Drained"),BI117,IF(AND('[1]Multi-Field'!$E$105=[1]Lists!BF117,'[1]Multi-Field'!$F$105="undrained"),BH117,""))</f>
        <v/>
      </c>
      <c r="FJ117" s="409" t="str">
        <f>IF(AND('[1]Multi-Field'!$E$106=[1]Lists!BF117,'[1]Multi-Field'!$F$106="Drained"),BI117,IF(AND('[1]Multi-Field'!$E$106=[1]Lists!BF117,'[1]Multi-Field'!$F$106="undrained"),BH117,""))</f>
        <v/>
      </c>
      <c r="FK117" s="409" t="str">
        <f>IF(AND('[1]Multi-Field'!$E$107=[1]Lists!BF117,'[1]Multi-Field'!$F$107="Drained"),BI117,IF(AND('[1]Multi-Field'!$E$107=[1]Lists!BF117,'[1]Multi-Field'!$F$107="undrained"),BH117,""))</f>
        <v/>
      </c>
      <c r="FL117" s="409" t="str">
        <f>IF(AND('[1]Multi-Field'!$E$108=[1]Lists!BF117,'[1]Multi-Field'!$F$108="Drained"),BI117,IF(AND('[1]Multi-Field'!$E$108=[1]Lists!BF117,'[1]Multi-Field'!$F$108="undrained"),BH117,""))</f>
        <v/>
      </c>
      <c r="FM117" s="409" t="str">
        <f>IF(AND('[1]Multi-Field'!$E$109=[1]Lists!BF117,'[1]Multi-Field'!$F$109="Drained"),BI117,IF(AND('[1]Multi-Field'!$E$109=[1]Lists!BF117,'[1]Multi-Field'!$F$109="undrained"),BH117,""))</f>
        <v/>
      </c>
      <c r="FN117" s="409" t="str">
        <f>IF(AND('[1]Multi-Field'!$E$110=[1]Lists!BF117,'[1]Multi-Field'!$F$110="Drained"),BI117,IF(AND('[1]Multi-Field'!$E$110=[1]Lists!BF117,'[1]Multi-Field'!$F$110="undrained"),BH117,""))</f>
        <v/>
      </c>
      <c r="FO117" s="409" t="str">
        <f>IF(AND('[1]Multi-Field'!$E$111=[1]Lists!BF117,'[1]Multi-Field'!$F$111="Drained"),BI117,IF(AND('[1]Multi-Field'!$E$111=[1]Lists!BF117,'[1]Multi-Field'!$F$111="undrained"),BH117,""))</f>
        <v/>
      </c>
      <c r="FP117" s="409" t="str">
        <f>IF(AND('[1]Multi-Field'!$E$112=[1]Lists!BF117,'[1]Multi-Field'!$F$112="Drained"),BI117,IF(AND('[1]Multi-Field'!$E$112=[1]Lists!BF117,'[1]Multi-Field'!$F$112="undrained"),BH117,""))</f>
        <v/>
      </c>
      <c r="FQ117" s="409" t="str">
        <f>IF(AND('[1]Multi-Field'!$E$113=[1]Lists!BF117,'[1]Multi-Field'!$F$113="Drained"),BI117,IF(AND('[1]Multi-Field'!$E$113=[1]Lists!BF117,'[1]Multi-Field'!$F$113="undrained"),BH117,""))</f>
        <v/>
      </c>
      <c r="FR117" s="409" t="str">
        <f>IF(AND('[1]Multi-Field'!$E$114=[1]Lists!BF117,'[1]Multi-Field'!$F$114="Drained"),BI117,IF(AND('[1]Multi-Field'!$E$114=[1]Lists!BF117,'[1]Multi-Field'!$F$114="undrained"),BH117,""))</f>
        <v/>
      </c>
      <c r="FS117" s="409" t="str">
        <f>IF(AND('[1]Multi-Field'!$E$115=[1]Lists!BF117,'[1]Multi-Field'!$F$115="Drained"),BI117,IF(AND('[1]Multi-Field'!$E$115=[1]Lists!BF117,'[1]Multi-Field'!$F$115="undrained"),BH117,""))</f>
        <v/>
      </c>
      <c r="FT117" s="409" t="str">
        <f>IF(AND('[1]Multi-Field'!$E$116=[1]Lists!BF117,'[1]Multi-Field'!$F$116="Drained"),BI117,IF(AND('[1]Multi-Field'!$E$116=[1]Lists!BF117,'[1]Multi-Field'!$F$116="undrained"),BH117,""))</f>
        <v/>
      </c>
      <c r="FU117" s="409" t="str">
        <f>IF(AND('[1]Multi-Field'!$E$117=[1]Lists!BF117,'[1]Multi-Field'!$F$117="Drained"),BI117,IF(AND('[1]Multi-Field'!$E$117=[1]Lists!BF117,'[1]Multi-Field'!$F$117="undrained"),BH117,""))</f>
        <v/>
      </c>
      <c r="FV117" s="409">
        <f>IF(AND('[1]Multi-Field'!$E$118=[1]Lists!BF117,'[1]Multi-Field'!$F$118="Drained"),BI117,IF(AND('[1]Multi-Field'!$E$118=[1]Lists!BF117,'[1]Multi-Field'!$F$118="undrained"),BH117,""))</f>
        <v>5.5</v>
      </c>
      <c r="FW117" s="409" t="str">
        <f>IF(AND('[1]Multi-Field'!$E$119=[1]Lists!BF117,'[1]Multi-Field'!$F$119="Drained"),BI117,IF(AND('[1]Multi-Field'!$E$119=[1]Lists!BF117,'[1]Multi-Field'!$F$119="undrained"),BH117,""))</f>
        <v/>
      </c>
      <c r="FX117" s="409" t="str">
        <f>IF(AND('[1]Multi-Field'!$E$120=[1]Lists!BF117,'[1]Multi-Field'!$F$120="Drained"),BI117,IF(AND('[1]Multi-Field'!$E$120=[1]Lists!BF117,'[1]Multi-Field'!$F$120="undrained"),BH117,""))</f>
        <v/>
      </c>
      <c r="GC117" s="4">
        <f>'[1]Multi-Field'!B115</f>
        <v>0</v>
      </c>
      <c r="GD117" s="73" t="str">
        <f>IF(OR('[1]Multi-Field'!Q115=$FZ$43,'[1]Multi-Field'!Q115=$FZ$44),'[1]Multi-Field'!BS115,"")</f>
        <v/>
      </c>
      <c r="GE117" s="4" t="str">
        <f>IF(AND(OR('[1]Multi-Field'!Q115=$FZ$86,'[1]Multi-Field'!Q115=$FZ$94,'[1]Multi-Field'!Q115=$FZ$87,'[1]Multi-Field'!Q115=[1]Lists!$FZ$93,'[1]Multi-Field'!Q115=$FZ$59),'[1]Multi-Field'!BS115&gt;50),'[1]Multi-Field'!BS115*0.8,IF(AND(OR('[1]Multi-Field'!Q115=$FZ$86,'[1]Multi-Field'!Q115=$FZ$94,'[1]Multi-Field'!Q115=$FZ$87,'[1]Multi-Field'!Q115=[1]Lists!$FZ$93,'[1]Multi-Field'!Q115=[1]Lists!$FZ$59),'[1]Multi-Field'!BS115&lt;50),'[1]Multi-Field'!BS115,""))</f>
        <v/>
      </c>
      <c r="GF117" s="4" t="str">
        <f>IF(OR('[1]Multi-Field'!Q115=[1]Lists!$FZ$7,'[1]Multi-Field'!Q115=[1]Lists!$FZ$5,'[1]Multi-Field'!Q115=[1]Lists!$FZ$24,'[1]Multi-Field'!Q115=[1]Lists!$FZ$10,'[1]Multi-Field'!Q115=[1]Lists!$FZ$8, '[1]Multi-Field'!Q115=[1]Lists!$FZ$25, '[1]Multi-Field'!Q115=[1]Lists!$FZ$23, '[1]Multi-Field'!Q115= [1]Lists!$FZ$47, '[1]Multi-Field'!Q115=[1]Lists!$FZ$49, '[1]Multi-Field'!Q115=[1]Lists!$FZ$48,'[1]Multi-Field'!Q115=[1]Lists!$FZ$3, '[1]Multi-Field'!Q115=[1]Lists!$FZ$14,'[1]Multi-Field'!Q115=[1]Lists!$FZ$36, '[1]Multi-Field'!Q115=[1]Lists!$FZ$41,'[1]Multi-Field'!Q115=[1]Lists!$FZ$42),0,"")</f>
        <v/>
      </c>
      <c r="GG117" s="4" t="str">
        <f>IF(OR('[1]Multi-Field'!Q115=[1]Lists!$FZ$6,'[1]Multi-Field'!Q115=[1]Lists!$FZ$4, '[1]Multi-Field'!Q144=[1]Lists!$FZ$11, '[1]Multi-Field'!Q115=[1]Lists!$FZ$1),100*IF('[1]Multi-Field'!U115=onepercent,0.75,IF('[1]Multi-Field'!U115=onetotwentyfivepercent,0.4,IF(OR('[1]Multi-Field'!U115=twentysixtofiftypercent,'[1]Multi-Field'!U115=greaterthanfiftypercent),0,""))),"")</f>
        <v/>
      </c>
      <c r="GH117" s="4" t="str">
        <f>IF(OR('[1]Multi-Field'!Q115=[1]Lists!$FZ$53,'[1]Multi-Field'!Q115=[1]Lists!$FZ$55), 50,IF('[1]Multi-Field'!Q115=[1]Lists!$FZ$54,225,IF('[1]Multi-Field'!Q115=[1]Lists!$FZ$56,75,"")))</f>
        <v/>
      </c>
      <c r="GI117" s="4" t="e">
        <f>#VALUE!</f>
        <v>#VALUE!</v>
      </c>
      <c r="GJ117" s="4" t="e">
        <f>#VALUE!</f>
        <v>#VALUE!</v>
      </c>
      <c r="GK117" s="4" t="str">
        <f>IF('[1]Multi-Field'!Q115=[1]Lists!$FZ$95,'[1]Multi-Field'!BS115*0.66,"")</f>
        <v/>
      </c>
      <c r="GM117" s="4" t="str">
        <f>IF(OR('[1]Multi-Field'!Q115=[1]Lists!$FZ$26,'[1]Multi-Field'!Q115=[1]Lists!$FZ$84),20,"")</f>
        <v/>
      </c>
      <c r="GN117" s="4" t="str">
        <f>IF(OR('[1]Multi-Field'!Q115=[1]Lists!$FZ$88,'[1]Multi-Field'!Q115=[1]Lists!$FZ$57),0,"")</f>
        <v/>
      </c>
      <c r="GO117" s="4" t="str">
        <f>IF(OR('[1]Multi-Field'!Q115=[1]Lists!$FZ$69,'[1]Multi-Field'!Q115=[1]Lists!$FZ$71,'[1]Multi-Field'!Q115=[1]Lists!$FZ$105),50,"")</f>
        <v/>
      </c>
      <c r="GP117" s="4" t="str">
        <f>IF(OR('[1]Multi-Field'!Q115=[1]Lists!$FZ$75,'[1]Multi-Field'!Q115=[1]Lists!$FZ$70),75,"")</f>
        <v/>
      </c>
      <c r="GQ117" s="4">
        <f>IF('[1]Multi-Field'!Q115=[1]Lists!$FZ$72,150,"")</f>
        <v>150</v>
      </c>
      <c r="GR117" s="4" t="str">
        <f>IF(OR('[1]Multi-Field'!Q115=[1]Lists!$FZ$74,'[1]Multi-Field'!Q115=[1]Lists!$FZ$73),40,"")</f>
        <v/>
      </c>
      <c r="GS117" s="4" t="str">
        <f>IF('[1]Multi-Field'!Q115=[1]Lists!$FZ$99,80,"")</f>
        <v/>
      </c>
      <c r="GT117" s="4" t="str">
        <f>IF('[1]Multi-Field'!Q115=[1]Lists!$FZ$106,70,"")</f>
        <v/>
      </c>
      <c r="GU117" s="4" t="e">
        <f t="shared" si="16"/>
        <v>#VALUE!</v>
      </c>
    </row>
    <row r="118" spans="1:203" ht="13.5" customHeight="1">
      <c r="A118" s="7" t="s">
        <v>205</v>
      </c>
      <c r="B118" s="7"/>
      <c r="C118" s="7"/>
      <c r="D118" s="8">
        <v>70</v>
      </c>
      <c r="E118" s="8">
        <f t="shared" si="12"/>
        <v>70</v>
      </c>
      <c r="F118" s="8">
        <f t="shared" si="13"/>
        <v>70</v>
      </c>
      <c r="G118" s="8">
        <v>70</v>
      </c>
      <c r="H118" s="8">
        <v>70</v>
      </c>
      <c r="I118" s="8">
        <f t="shared" si="17"/>
        <v>70</v>
      </c>
      <c r="J118" s="8">
        <f t="shared" si="18"/>
        <v>70</v>
      </c>
      <c r="K118" s="8">
        <v>70</v>
      </c>
      <c r="L118" s="8">
        <v>120</v>
      </c>
      <c r="M118" s="8">
        <f t="shared" si="14"/>
        <v>120</v>
      </c>
      <c r="N118" s="8">
        <f t="shared" si="15"/>
        <v>120</v>
      </c>
      <c r="O118" s="8">
        <v>120</v>
      </c>
      <c r="P118" s="391">
        <v>93</v>
      </c>
      <c r="Q118" s="394"/>
      <c r="R118" s="395" t="b">
        <f>IF(OR('Multi-Field'!AA95=Lists!$AC$42,'Multi-Field'!AA95=Lists!$AC$43),IF('Multi-Field'!Z95="x",(IF('Multi-Field'!AC95=Lists!$Q$11,Lists!$R$11,IF('Multi-Field'!AC95=Lists!$Q$12,Lists!$R$12,IF('Multi-Field'!AC95=Lists!$Q$13,Lists!$R$13,IF('Multi-Field'!AC95=Lists!$Q$14,Lists!$R$14))))),IF('Multi-Field'!X95="x",(IF('Multi-Field'!AC95=Lists!$Q$11,Lists!$S$11,IF('Multi-Field'!AC95=Lists!$Q$12,Lists!$S$12,IF('Multi-Field'!AC95=Lists!$Q$13,Lists!$S$13,IF('Multi-Field'!AC95=Lists!$Q$14,Lists!$S$14))))),IF('Multi-Field'!V95="x",(IF('Multi-Field'!AC95=Lists!$Q$11,Lists!$T$11,IF('Multi-Field'!AC95=Lists!$Q$12,Lists!$T$12,IF('Multi-Field'!AC95=Lists!$Q$13,Lists!$T$13,IF('Multi-Field'!AC95=Lists!$Q$14,Lists!$T$14))))),0))))</f>
        <v>0</v>
      </c>
      <c r="S118" s="395" t="str">
        <f t="shared" si="26"/>
        <v/>
      </c>
      <c r="T118" s="395"/>
      <c r="U118" s="396"/>
      <c r="V118" s="383">
        <f>IF(OR('Multi-Field'!AI104=$U$4,'Multi-Field'!AI104=$U$5,'Multi-Field'!AI104=$U$6,'Multi-Field'!AI104=$U$7,'Multi-Field'!AI104=$U$8,'Multi-Field'!AI104=$U$9),(IF('Multi-Field'!AJ104=$V$2,100,IF('Multi-Field'!AJ104=$V$3,65,IF('Multi-Field'!AJ104=$V$4,53,IF('Multi-Field'!AJ104=$V$5,41,IF('Multi-Field'!AJ104=$V$6,23,IF('Multi-Field'!AJ104=$V$7,0,0))))))),0)</f>
        <v>0</v>
      </c>
      <c r="W118" s="383" t="str">
        <f>IF(AND(OR('Multi-Field'!AF104=$S$3,'Multi-Field'!AF104=S106,'Multi-Field'!AF104=$S$7),'Multi-Field'!AN104&lt;18,'Multi-Field'!AN104&gt;0),35,IF('Multi-Field'!AF104=$S$4,55,IF(AND('Multi-Field'!AF104=$S$6,'Multi-Field'!AN104&lt;18),30,IF(AND('Multi-Field'!AN104&gt;17,OR('Multi-Field'!AF104=$S$3,'Multi-Field'!AF104=$S$5,'Multi-Field'!AF104= $S$6,'Multi-Field'!AF104=$S$7)),25,"0"))))</f>
        <v>0</v>
      </c>
      <c r="X118" s="383">
        <f>IF(OR('Multi-Field'!BA104=$U$4,'Multi-Field'!BA104=$U$5,'Multi-Field'!BA104=$U$6,'Multi-Field'!BA104=U108,'Multi-Field'!BA104=$U$8,'Multi-Field'!BA104=$U$9),(IF('Multi-Field'!BB104=$V$2,100,IF('Multi-Field'!BB104=$V$3,65,IF('Multi-Field'!BB104=$V$4,53,IF('Multi-Field'!BB104=$V$5,41,IF('Multi-Field'!BB104=$V$6,23,IF('Multi-Field'!BB104=$V$7,0,0))))))),0)</f>
        <v>0</v>
      </c>
      <c r="Y118" s="383" t="str">
        <f>IF(AND(OR('Multi-Field'!AX104=$S$3,'Multi-Field'!AX104=$S$5,'Multi-Field'!AX104=$S$7),'Multi-Field'!BF104&lt;18),35,IF('Multi-Field'!AX104=$S$4,55,IF(AND('Multi-Field'!AX104=$S$6,'Multi-Field'!BF104&lt;18),30,IF(AND('Multi-Field'!BF104&gt;17,OR('Multi-Field'!AX104=$S$3,'Multi-Field'!AX104=$S$5,'Multi-Field'!AX104=$S$6,'Multi-Field'!AX104=$S$7)),25,"0"))))</f>
        <v>0</v>
      </c>
      <c r="Z118" s="383">
        <v>102</v>
      </c>
      <c r="AI118" s="384">
        <f>'[1]Multi-Field'!B114</f>
        <v>0</v>
      </c>
      <c r="AJ118" s="385" t="e">
        <f>#VALUE!</f>
        <v>#VALUE!</v>
      </c>
      <c r="AK118" s="385" t="e">
        <f>#VALUE!</f>
        <v>#VALUE!</v>
      </c>
      <c r="AL118" s="385" t="e">
        <f>IF(AK118="","",IF('[1]Multi-Field'!AU114=20,10,IF(AK118-30&lt;0,0,AK118-30)))</f>
        <v>#VALUE!</v>
      </c>
      <c r="AM118" s="385" t="e">
        <f>#VALUE!</f>
        <v>#VALUE!</v>
      </c>
      <c r="AN118" s="385" t="e">
        <f t="shared" si="23"/>
        <v>#VALUE!</v>
      </c>
      <c r="AO118" s="385" t="e">
        <f>#VALUE!</f>
        <v>#VALUE!</v>
      </c>
      <c r="AP118" s="385" t="e">
        <f>#VALUE!</f>
        <v>#VALUE!</v>
      </c>
      <c r="AQ118" s="385" t="e">
        <f>#VALUE!</f>
        <v>#VALUE!</v>
      </c>
      <c r="AR118" s="385" t="e">
        <f>#VALUE!</f>
        <v>#VALUE!</v>
      </c>
      <c r="AS118" s="385" t="e">
        <f>IF(AR118="","",IF('[1]Multi-Field'!AU114&gt;9,0,AR118-15))</f>
        <v>#VALUE!</v>
      </c>
      <c r="AT118" s="385" t="e">
        <f>#VALUE!</f>
        <v>#VALUE!</v>
      </c>
      <c r="AU118" s="385" t="e">
        <f>#VALUE!</f>
        <v>#VALUE!</v>
      </c>
      <c r="AV118" s="385" t="e">
        <f>IF(AU118="","",IF('[1]Multi-Field'!AU114=9&gt;9,0,AU118-35))</f>
        <v>#VALUE!</v>
      </c>
      <c r="AW118" s="385" t="e">
        <f>#VALUE!</f>
        <v>#VALUE!</v>
      </c>
      <c r="AX118" s="385" t="e">
        <f t="shared" si="24"/>
        <v>#VALUE!</v>
      </c>
      <c r="AY118" s="385" t="str">
        <f>IF('[1]Multi-Field'!AU114="","",IF('[1]Multi-Field'!AU114&lt;1,100,IF('[1]Multi-Field'!AU114=1,75,IF('[1]Multi-Field'!AU114=2,50,IF('[1]Multi-Field'!AU114=3,25,IF('[1]Multi-Field'!AU114&gt;3,0,""))))))</f>
        <v/>
      </c>
      <c r="AZ118" s="385" t="str">
        <f t="shared" si="25"/>
        <v/>
      </c>
      <c r="BA118" s="385" t="e">
        <f>#VALUE!</f>
        <v>#VALUE!</v>
      </c>
      <c r="BB118" s="385" t="e">
        <f>IF(BA118="","",IF(AND('[1]Multi-Field'!AU114&lt;40,'[1]Multi-Field'!AU114&gt;9),40,IF('[1]Multi-Field'!AU114&gt;39,0,BA118+5)))</f>
        <v>#VALUE!</v>
      </c>
      <c r="BC118" s="386" t="e">
        <f t="shared" si="22"/>
        <v>#VALUE!</v>
      </c>
      <c r="BF118" s="411" t="s">
        <v>1287</v>
      </c>
      <c r="BG118" s="412">
        <v>4</v>
      </c>
      <c r="BH118" s="412">
        <v>5.5</v>
      </c>
      <c r="BI118" s="412">
        <v>5.5</v>
      </c>
      <c r="BJ118" s="409" t="e">
        <f>IF(AND('[1]Single Field'!#REF!=[1]Lists!BF118,'[1]Single Field'!#REF!="Drained"),"x",IF(AND('[1]Single Field'!#REF!=[1]Lists!BF118,'[1]Single Field'!#REF!="Undrained"),O,""))</f>
        <v>#REF!</v>
      </c>
      <c r="BK118" s="409" t="str">
        <f>IF(AND('[1]Multi-Field'!$E$3=[1]Lists!BF118,'[1]Multi-Field'!$F$3="Drained"),BI118,IF(AND('[1]Multi-Field'!$E$3=BF118,'[1]Multi-Field'!$F$3="undrained"),BH118,""))</f>
        <v/>
      </c>
      <c r="BL118" s="409" t="str">
        <f>IF(AND('[1]Multi-Field'!$E$4=BF118,'[1]Multi-Field'!$F$4="Drained"),BI118,IF(AND('[1]Multi-Field'!$E$4=BF118,'[1]Multi-Field'!$F$4="undrained"),BH118,""))</f>
        <v/>
      </c>
      <c r="BM118" s="409" t="str">
        <f>IF(AND('[1]Multi-Field'!$E$5=BF118,'[1]Multi-Field'!$F$5="Drained"),BI118,IF(AND('[1]Multi-Field'!$E$5=BF118,'[1]Multi-Field'!$F$5="undrained"),BH118,""))</f>
        <v/>
      </c>
      <c r="BN118" s="409" t="str">
        <f>IF(AND('[1]Multi-Field'!$E$6=BF118,'[1]Multi-Field'!$F$6="Drained"),BI118,IF(AND('[1]Multi-Field'!$E$6=BF118,'[1]Multi-Field'!$F$6="undrained"),BH118,""))</f>
        <v/>
      </c>
      <c r="BO118" s="409" t="str">
        <f>IF(AND('[1]Multi-Field'!$E$7=BF118,'[1]Multi-Field'!$F$7="Drained"),BI118,IF(AND('[1]Multi-Field'!$E$7=BF118,'[1]Multi-Field'!$F$7="undrained"),BH118,""))</f>
        <v/>
      </c>
      <c r="BP118" s="409" t="str">
        <f>IF(AND('[1]Multi-Field'!$E$8=BF118,'[1]Multi-Field'!$F$8="Drained"),BI118,IF(AND('[1]Multi-Field'!$E$8=BF118,'[1]Multi-Field'!$F$8="undrained"),BH118,""))</f>
        <v/>
      </c>
      <c r="BQ118" s="409" t="str">
        <f>IF(AND('[1]Multi-Field'!$E$9=BF118,'[1]Multi-Field'!$F$9="Drained"),BI118,IF(AND('[1]Multi-Field'!$E$9=BF118,'[1]Multi-Field'!$F$9="undrained"),BH118,""))</f>
        <v/>
      </c>
      <c r="BR118" s="409" t="str">
        <f>IF(AND('[1]Multi-Field'!$E$10=BF118,'[1]Multi-Field'!$F$10="Drained"),BI118,IF(AND('[1]Multi-Field'!$E$10=BF118,'[1]Multi-Field'!$F$10="undrained"),BH118,""))</f>
        <v/>
      </c>
      <c r="BS118" s="409" t="str">
        <f>IF(AND('[1]Multi-Field'!$E$11=BF118,'[1]Multi-Field'!$F$11="Drained"),BI118,IF(AND('[1]Multi-Field'!$E$11=BF118,'[1]Multi-Field'!$F$11="undrained"),BH118,""))</f>
        <v/>
      </c>
      <c r="BT118" s="409" t="str">
        <f>IF(AND('[1]Multi-Field'!$E$12=BF118,'[1]Multi-Field'!$F$12="Drained"),BI118,IF(AND('[1]Multi-Field'!$E$12=BF118,'[1]Multi-Field'!$F$12="undrained"),BH118,""))</f>
        <v/>
      </c>
      <c r="BU118" s="409" t="str">
        <f>IF(AND('[1]Multi-Field'!$E$13=BF118,'[1]Multi-Field'!$F$13="Drained"),BI118,IF(AND('[1]Multi-Field'!$E$3=BF118,'[1]Multi-Field'!$F$13="undrained"),BH118,""))</f>
        <v/>
      </c>
      <c r="BV118" s="409" t="str">
        <f>IF(AND('[1]Multi-Field'!$E$14=BF118,'[1]Multi-Field'!$F$14="Drained"),BI118,IF(AND('[1]Multi-Field'!$E$14=BF118,'[1]Multi-Field'!$F$14="undrained"),BH118,""))</f>
        <v/>
      </c>
      <c r="BW118" s="409" t="str">
        <f>IF(AND('[1]Multi-Field'!$E$15=BF118,'[1]Multi-Field'!$F$15="Drained"),BI118,IF(AND('[1]Multi-Field'!$E$15=BF118,'[1]Multi-Field'!$F$15="undrained"),BH118,""))</f>
        <v/>
      </c>
      <c r="BX118" s="409" t="str">
        <f>IF(AND('[1]Multi-Field'!$E$16=[1]Lists!BF118,'[1]Multi-Field'!$F$16="Drained"),BI118,IF(AND('[1]Multi-Field'!$E$16=[1]Lists!BF118,'[1]Multi-Field'!$F$16="undrained"),BH118,""))</f>
        <v/>
      </c>
      <c r="BY118" s="409" t="str">
        <f>IF(AND('[1]Multi-Field'!$E$17=[1]Lists!BF118,'[1]Multi-Field'!$F$17="Drained"),BI118,IF(AND('[1]Multi-Field'!$E$17=[1]Lists!BF118,'[1]Multi-Field'!$F$17="undrained"),BH118,""))</f>
        <v/>
      </c>
      <c r="BZ118" s="409" t="str">
        <f>IF(AND('[1]Multi-Field'!$E$18=[1]Lists!BF118,'[1]Multi-Field'!$F$18="Drained"),BI118,IF(AND('[1]Multi-Field'!$E$18=[1]Lists!BF118,'[1]Multi-Field'!$F$18="undrained"),BH118,""))</f>
        <v/>
      </c>
      <c r="CA118" s="409" t="str">
        <f>IF(AND('[1]Multi-Field'!$E$19=[1]Lists!BF118,'[1]Multi-Field'!$F$19="Drained"),BI118,IF(AND('[1]Multi-Field'!$E$19=[1]Lists!BF118,'[1]Multi-Field'!$F$19="undrained"),BH118,""))</f>
        <v/>
      </c>
      <c r="CB118" s="409" t="str">
        <f>IF(AND('[1]Multi-Field'!$E$20=[1]Lists!BF118,'[1]Multi-Field'!$F$20="Drained"),BI118,IF(AND('[1]Multi-Field'!$E$20=[1]Lists!BF118,'[1]Multi-Field'!$F$20="undrained"),BH118,""))</f>
        <v/>
      </c>
      <c r="CC118" s="409" t="str">
        <f>IF(AND('[1]Multi-Field'!$E$21=[1]Lists!BF118,'[1]Multi-Field'!$F$21="Drained"),BI118,IF(AND('[1]Multi-Field'!$E$21=[1]Lists!BF118,'[1]Multi-Field'!$F$21="undrained"),BH118,""))</f>
        <v/>
      </c>
      <c r="CD118" s="409" t="str">
        <f>IF(AND('[1]Multi-Field'!$E$22=[1]Lists!BF118,'[1]Multi-Field'!$F$22="Drained"),BI118,IF(AND('[1]Multi-Field'!$E$22=[1]Lists!BF118,'[1]Multi-Field'!$F$22="undrained"),BH118,""))</f>
        <v/>
      </c>
      <c r="CE118" s="409" t="str">
        <f>IF(AND('[1]Multi-Field'!$E$23=[1]Lists!BF118,'[1]Multi-Field'!$F$23="Drained"),BI118,IF(AND('[1]Multi-Field'!$E$23=[1]Lists!BF118,'[1]Multi-Field'!$F$23="undrained"),BH118,""))</f>
        <v/>
      </c>
      <c r="CF118" s="409" t="str">
        <f>IF(AND('[1]Multi-Field'!$E$24=[1]Lists!BF118,'[1]Multi-Field'!$F$24="Drained"),BI118,IF(AND('[1]Multi-Field'!$E$24=[1]Lists!BF118,'[1]Multi-Field'!$F$24="undrained"),BH118,""))</f>
        <v/>
      </c>
      <c r="CG118" s="409" t="str">
        <f>IF(AND('[1]Multi-Field'!$E$25=[1]Lists!BF118,'[1]Multi-Field'!$F$25="Drained"),BI118,IF(AND('[1]Multi-Field'!$E$25=[1]Lists!BF118,'[1]Multi-Field'!$F$25="undrained"),BH118,""))</f>
        <v/>
      </c>
      <c r="CH118" s="409" t="str">
        <f>IF(AND('[1]Multi-Field'!$E$26=[1]Lists!BF118,'[1]Multi-Field'!$F$26="Drained"),BI118,IF(AND('[1]Multi-Field'!$E$26=[1]Lists!BF118,'[1]Multi-Field'!$F$26="undrained"),BH118,""))</f>
        <v/>
      </c>
      <c r="CI118" s="409" t="str">
        <f>IF(AND('[1]Multi-Field'!$E$27=[1]Lists!BF118,'[1]Multi-Field'!$F$27="Drained"),BI118,IF(AND('[1]Multi-Field'!$E$27=[1]Lists!BF118,'[1]Multi-Field'!$F$27="undrained"),BH118,""))</f>
        <v/>
      </c>
      <c r="CJ118" s="409" t="str">
        <f>IF(AND('[1]Multi-Field'!$E$28=[1]Lists!BF118,'[1]Multi-Field'!$F$28="Drained"),BI118,IF(AND('[1]Multi-Field'!$E$28=[1]Lists!BF118,'[1]Multi-Field'!$F$28="undrained"),BH118,""))</f>
        <v/>
      </c>
      <c r="CK118" s="409" t="str">
        <f>IF(AND('[1]Multi-Field'!$E$29=[1]Lists!BF118,'[1]Multi-Field'!$F$29="Drained"),BI118,IF(AND('[1]Multi-Field'!$E$29=[1]Lists!BF118,'[1]Multi-Field'!$F$29="undrained"),BH118,""))</f>
        <v/>
      </c>
      <c r="CL118" s="409" t="str">
        <f>IF(AND('[1]Multi-Field'!$E$30=[1]Lists!BF118,'[1]Multi-Field'!$F$30="Drained"),BI118,IF(AND('[1]Multi-Field'!$E$30=[1]Lists!BF118,'[1]Multi-Field'!$F$30="undrained"),BH118,""))</f>
        <v/>
      </c>
      <c r="CM118" s="409" t="str">
        <f>IF(AND('[1]Multi-Field'!$E$31=[1]Lists!BF118,'[1]Multi-Field'!$F$31="Drained"),BI118,IF(AND('[1]Multi-Field'!$E$31=[1]Lists!BF118,'[1]Multi-Field'!$F$31="undrained"),BH118,""))</f>
        <v/>
      </c>
      <c r="CN118" s="409" t="str">
        <f>IF(AND('[1]Multi-Field'!$E$32=[1]Lists!BF118,'[1]Multi-Field'!$F$32="Drained"),BI118,IF(AND('[1]Multi-Field'!$E$32=[1]Lists!BF118,'[1]Multi-Field'!$F$32="undrained"),BH118,""))</f>
        <v/>
      </c>
      <c r="CO118" s="409" t="str">
        <f>IF(AND('[1]Multi-Field'!$E$33=[1]Lists!BF118,'[1]Multi-Field'!$F$33="Drained"),BI118,IF(AND('[1]Multi-Field'!$E$33=[1]Lists!BF118,'[1]Multi-Field'!$F$33="undrained"),BH118,""))</f>
        <v/>
      </c>
      <c r="CP118" s="409" t="str">
        <f>IF(AND('[1]Multi-Field'!$E$34=[1]Lists!BF118,'[1]Multi-Field'!$F$34="Drained"),BI118,IF(AND('[1]Multi-Field'!$E$34=[1]Lists!BF118,'[1]Multi-Field'!$F$34="undrained"),BH118,""))</f>
        <v/>
      </c>
      <c r="CQ118" s="409" t="str">
        <f>IF(AND('[1]Multi-Field'!$E$35=[1]Lists!BF118,'[1]Multi-Field'!$F$35="Drained"),BI118,IF(AND('[1]Multi-Field'!$E$35=[1]Lists!BF118,'[1]Multi-Field'!$F$35="undrained"),BH118,""))</f>
        <v/>
      </c>
      <c r="CR118" s="409" t="str">
        <f>IF(AND('[1]Multi-Field'!$E$36=[1]Lists!BF118,'[1]Multi-Field'!$F$36="Drained"),BI118,IF(AND('[1]Multi-Field'!$E$36=[1]Lists!BF118,'[1]Multi-Field'!$F$36="undrained"),BH118,""))</f>
        <v/>
      </c>
      <c r="CS118" s="409" t="str">
        <f>IF(AND('[1]Multi-Field'!$E$37=[1]Lists!BF118,'[1]Multi-Field'!$F$37="Drained"),BI118,IF(AND('[1]Multi-Field'!$E$37=[1]Lists!BF118,'[1]Multi-Field'!$F$37="undrained"),BH118,""))</f>
        <v/>
      </c>
      <c r="CT118" s="409" t="str">
        <f>IF(AND('[1]Multi-Field'!$E$38=[1]Lists!BF118,'[1]Multi-Field'!$F$38="Drained"),BI118,IF(AND('[1]Multi-Field'!$E$38=[1]Lists!BF118,'[1]Multi-Field'!$F$38="undrained"),BH118,""))</f>
        <v/>
      </c>
      <c r="CU118" s="409" t="str">
        <f>IF(AND('[1]Multi-Field'!$E$39=[1]Lists!BF118,'[1]Multi-Field'!$F$39="Drained"),BI118,IF(AND('[1]Multi-Field'!$E$39=[1]Lists!BF118,'[1]Multi-Field'!$F$39="undrained"),BH118,""))</f>
        <v/>
      </c>
      <c r="CV118" s="409" t="str">
        <f>IF(AND('[1]Multi-Field'!$E$40=[1]Lists!BF118,'[1]Multi-Field'!$F$40="Drained"),BI118,IF(AND('[1]Multi-Field'!$E$40=[1]Lists!BF118,'[1]Multi-Field'!$F$40="undrained"),BH118,""))</f>
        <v/>
      </c>
      <c r="CW118" s="409" t="str">
        <f>IF(AND('[1]Multi-Field'!$E$41=[1]Lists!BF118,'[1]Multi-Field'!$F$40="Drained"),BI118,IF(AND('[1]Multi-Field'!$E$40=[1]Lists!BF118,'[1]Multi-Field'!$F$40="undrained"),BH118,""))</f>
        <v/>
      </c>
      <c r="CX118" s="409" t="str">
        <f>IF(AND('[1]Multi-Field'!$E$42=[1]Lists!BF118,'[1]Multi-Field'!$F$42="Drained"),BI118,IF(AND('[1]Multi-Field'!$E$42=[1]Lists!BF118,'[1]Multi-Field'!$F$42="undrained"),BH118,""))</f>
        <v/>
      </c>
      <c r="CY118" s="409" t="str">
        <f>IF(AND('[1]Multi-Field'!$E$43=[1]Lists!BF118,'[1]Multi-Field'!$F$43="Drained"),BI118,IF(AND('[1]Multi-Field'!$E$43=[1]Lists!BF118,'[1]Multi-Field'!$F$43="undrained"),BH118,""))</f>
        <v/>
      </c>
      <c r="CZ118" s="409" t="str">
        <f>IF(AND('[1]Multi-Field'!$E$44=[1]Lists!BF118,'[1]Multi-Field'!$F$44="Drained"),BI118,IF(AND('[1]Multi-Field'!$E$44=[1]Lists!BF118,'[1]Multi-Field'!$F$44="undrained"),BH118,""))</f>
        <v/>
      </c>
      <c r="DA118" s="409" t="str">
        <f>IF(AND('[1]Multi-Field'!$E$45=[1]Lists!BF118,'[1]Multi-Field'!$F$45="Drained"),BI118,IF(AND('[1]Multi-Field'!$E$45=[1]Lists!BF118,'[1]Multi-Field'!$F$45="undrained"),BH118,""))</f>
        <v/>
      </c>
      <c r="DB118" s="409" t="str">
        <f>IF(AND('[1]Multi-Field'!$E$46=[1]Lists!BF118,'[1]Multi-Field'!$F$46="Drained"),BI118,IF(AND('[1]Multi-Field'!$E$46=[1]Lists!BF118,'[1]Multi-Field'!$F$46="undrained"),BH118,""))</f>
        <v/>
      </c>
      <c r="DC118" s="409" t="str">
        <f>IF(AND('[1]Multi-Field'!$E$47=[1]Lists!BF118,'[1]Multi-Field'!$F$47="Drained"),BI118,IF(AND('[1]Multi-Field'!$E$47=[1]Lists!BF118,'[1]Multi-Field'!$F$47="undrained"),BH118,""))</f>
        <v/>
      </c>
      <c r="DD118" s="409" t="str">
        <f>IF(AND('[1]Multi-Field'!$E$48=[1]Lists!BF118,'[1]Multi-Field'!$F$48="Drained"),BI118,IF(AND('[1]Multi-Field'!$E$48=[1]Lists!BF118,'[1]Multi-Field'!$F$48="undrained"),BH118,""))</f>
        <v/>
      </c>
      <c r="DE118" s="409" t="str">
        <f>IF(AND('[1]Multi-Field'!$E$49=[1]Lists!BF118,'[1]Multi-Field'!$F$49="Drained"),BI118,IF(AND('[1]Multi-Field'!$E$49=[1]Lists!BF118,'[1]Multi-Field'!$F$9="undrained"),BH118,""))</f>
        <v/>
      </c>
      <c r="DF118" s="409" t="str">
        <f>IF(AND('[1]Multi-Field'!$E$50=[1]Lists!BF118,'[1]Multi-Field'!$F$50="Drained"),BI118,IF(AND('[1]Multi-Field'!$E$50=[1]Lists!BF118,'[1]Multi-Field'!$F$50="undrained"),BH118,""))</f>
        <v/>
      </c>
      <c r="DG118" s="409" t="str">
        <f>IF(AND('[1]Multi-Field'!$E$51=[1]Lists!BF118,'[1]Multi-Field'!$F$51="Drained"),BI118,IF(AND('[1]Multi-Field'!$E$51=[1]Lists!BF118,'[1]Multi-Field'!$F$51="undrained"),BH118,""))</f>
        <v/>
      </c>
      <c r="DH118" s="409" t="str">
        <f>IF(AND('[1]Multi-Field'!$E$52=[1]Lists!BF118,'[1]Multi-Field'!$F$52="Drained"),BI118,IF(AND('[1]Multi-Field'!$E$52=[1]Lists!BF118,'[1]Multi-Field'!$F$52="undrained"),BH118,""))</f>
        <v/>
      </c>
      <c r="DI118" s="409" t="str">
        <f>IF(AND('[1]Multi-Field'!$E$53=[1]Lists!BF118,'[1]Multi-Field'!$F$53="Drained"),BI118,IF(AND('[1]Multi-Field'!$E$53=[1]Lists!BF118,'[1]Multi-Field'!$F$53="undrained"),BH118,""))</f>
        <v/>
      </c>
      <c r="DJ118" s="409" t="str">
        <f>IF(AND('[1]Multi-Field'!$E$54=[1]Lists!BF118,'[1]Multi-Field'!$F$54="Drained"),BI118,IF(AND('[1]Multi-Field'!$E$54=[1]Lists!BF118,'[1]Multi-Field'!$F$54="undrained"),BH118,""))</f>
        <v/>
      </c>
      <c r="DK118" s="409" t="str">
        <f>IF(AND('[1]Multi-Field'!$E$55=[1]Lists!BF118,'[1]Multi-Field'!$F$55="Drained"),BI118,IF(AND('[1]Multi-Field'!$E$55=[1]Lists!BF118,'[1]Multi-Field'!$F$55="undrained"),BH118,""))</f>
        <v/>
      </c>
      <c r="DL118" s="409" t="str">
        <f>IF(AND('[1]Multi-Field'!$E$56=[1]Lists!BF118,'[1]Multi-Field'!$F$56="Drained"),BI118,IF(AND('[1]Multi-Field'!$E$56=[1]Lists!BF118,'[1]Multi-Field'!$F$56="undrained"),BH118,""))</f>
        <v/>
      </c>
      <c r="DM118" s="409" t="str">
        <f>IF(AND('[1]Multi-Field'!$E$57=[1]Lists!BF118,'[1]Multi-Field'!$F$57="Drained"),BI118,IF(AND('[1]Multi-Field'!$E$57=[1]Lists!BF118,'[1]Multi-Field'!$F$57="undrained"),BH118,""))</f>
        <v/>
      </c>
      <c r="DN118" s="409" t="str">
        <f>IF(AND('[1]Multi-Field'!$E$58=[1]Lists!BF118,'[1]Multi-Field'!$F$58="Drained"),BI118,IF(AND('[1]Multi-Field'!$E$58=[1]Lists!BF118,'[1]Multi-Field'!$F$58="undrained"),BH118,""))</f>
        <v/>
      </c>
      <c r="DO118" s="409" t="str">
        <f>IF(AND('[1]Multi-Field'!$E$59=[1]Lists!BF118,'[1]Multi-Field'!$F$59="Drained"),BI118,IF(AND('[1]Multi-Field'!$E$59=[1]Lists!BF118,'[1]Multi-Field'!$F$59="undrained"),BH118,""))</f>
        <v/>
      </c>
      <c r="DP118" s="409" t="str">
        <f>IF(AND('[1]Multi-Field'!$E$60=[1]Lists!BF118,'[1]Multi-Field'!$F$60="Drained"),BI118,IF(AND('[1]Multi-Field'!$E$60=[1]Lists!BF118,'[1]Multi-Field'!$F$60="undrained"),BH118,""))</f>
        <v/>
      </c>
      <c r="DQ118" s="409" t="str">
        <f>IF(AND('[1]Multi-Field'!$E$61=[1]Lists!BF118,'[1]Multi-Field'!$F$61="Drained"),BI118,IF(AND('[1]Multi-Field'!$E$61=[1]Lists!BF118,'[1]Multi-Field'!$F$61="undrained"),BH118,""))</f>
        <v/>
      </c>
      <c r="DR118" s="409" t="str">
        <f>IF(AND('[1]Multi-Field'!$E$62=[1]Lists!BF118,'[1]Multi-Field'!$F$62="Drained"),BI118,IF(AND('[1]Multi-Field'!$E$62=[1]Lists!BF118,'[1]Multi-Field'!$F$62="undrained"),BH118,""))</f>
        <v/>
      </c>
      <c r="DS118" s="409" t="str">
        <f>IF(AND('[1]Multi-Field'!$E$63=[1]Lists!BF118,'[1]Multi-Field'!$F$63="Drained"),BI118,IF(AND('[1]Multi-Field'!$E$63=[1]Lists!BF118,'[1]Multi-Field'!$F$63="undrained"),BH118,""))</f>
        <v/>
      </c>
      <c r="DT118" s="409" t="str">
        <f>IF(AND('[1]Multi-Field'!$E$64=[1]Lists!BF118,'[1]Multi-Field'!$F$64="Drained"),BI118,IF(AND('[1]Multi-Field'!$E$64=[1]Lists!BF118,'[1]Multi-Field'!$F$64="undrained"),BH118,""))</f>
        <v/>
      </c>
      <c r="DU118" s="409" t="str">
        <f>IF(AND('[1]Multi-Field'!$E$65=[1]Lists!BF118,'[1]Multi-Field'!$F$65="Drained"),BI118,IF(AND('[1]Multi-Field'!$E$65=[1]Lists!BF118,'[1]Multi-Field'!$F$65="undrained"),BH118,""))</f>
        <v/>
      </c>
      <c r="DV118" s="409" t="str">
        <f>IF(AND('[1]Multi-Field'!$E$66=[1]Lists!BF118,'[1]Multi-Field'!$F$66="Drained"),BI118,IF(AND('[1]Multi-Field'!$E$66=[1]Lists!BF118,'[1]Multi-Field'!$F$66="undrained"),BH118,""))</f>
        <v/>
      </c>
      <c r="DW118" s="409" t="str">
        <f>IF(AND('[1]Multi-Field'!$E$67=[1]Lists!BF118,'[1]Multi-Field'!$F$67="Drained"),BI118,IF(AND('[1]Multi-Field'!$E$67=[1]Lists!BF118,'[1]Multi-Field'!$F$67="undrained"),BH118,""))</f>
        <v/>
      </c>
      <c r="DX118" s="409" t="str">
        <f>IF(AND('[1]Multi-Field'!$E$68=[1]Lists!BF118,'[1]Multi-Field'!$F$68="Drained"),BI118,IF(AND('[1]Multi-Field'!$E$68=[1]Lists!BF118,'[1]Multi-Field'!$F$68="undrained"),BH118,""))</f>
        <v/>
      </c>
      <c r="DY118" s="409" t="str">
        <f>IF(AND('[1]Multi-Field'!$E$69=[1]Lists!BF118,'[1]Multi-Field'!$F$69="Drained"),BI118,IF(AND('[1]Multi-Field'!$E$69=[1]Lists!BF118,'[1]Multi-Field'!$F$69="undrained"),BH118,""))</f>
        <v/>
      </c>
      <c r="DZ118" s="409" t="str">
        <f>IF(AND('[1]Multi-Field'!$E$70=[1]Lists!BF118,'[1]Multi-Field'!$F$70="Drained"),BI118,IF(AND('[1]Multi-Field'!$E$70=[1]Lists!BF118,'[1]Multi-Field'!$F$70="undrained"),BH118,""))</f>
        <v/>
      </c>
      <c r="EA118" s="409" t="str">
        <f>IF(AND('[1]Multi-Field'!$E$71=[1]Lists!BF118,'[1]Multi-Field'!$F$71="Drained"),BI118,IF(AND('[1]Multi-Field'!$E$71=[1]Lists!BF118,'[1]Multi-Field'!$F$71="undrained"),BH118,""))</f>
        <v/>
      </c>
      <c r="EB118" s="409" t="str">
        <f>IF(AND('[1]Multi-Field'!$E$72=[1]Lists!BF118,'[1]Multi-Field'!$F$72="Drained"),BI118,IF(AND('[1]Multi-Field'!$E$72=[1]Lists!BF118,'[1]Multi-Field'!$F$72="undrained"),BH118,""))</f>
        <v/>
      </c>
      <c r="EC118" s="409" t="str">
        <f>IF(AND('[1]Multi-Field'!$E$73=[1]Lists!BF118,'[1]Multi-Field'!$F$73="Drained"),BI118,IF(AND('[1]Multi-Field'!$E$73=[1]Lists!BF118,'[1]Multi-Field'!$F$73="undrained"),BH118,""))</f>
        <v/>
      </c>
      <c r="ED118" s="409" t="str">
        <f>IF(AND('[1]Multi-Field'!$E$74=[1]Lists!BF118,'[1]Multi-Field'!$F$74="Drained"),BI118,IF(AND('[1]Multi-Field'!$E$74=[1]Lists!BF118,'[1]Multi-Field'!$F$74="undrained"),BH118,""))</f>
        <v/>
      </c>
      <c r="EE118" s="409" t="str">
        <f>IF(AND('[1]Multi-Field'!$E$75=[1]Lists!BF118,'[1]Multi-Field'!$F$75="Drained"),BI118,IF(AND('[1]Multi-Field'!$E$75=[1]Lists!BF118,'[1]Multi-Field'!$F$75="undrained"),BH118,""))</f>
        <v/>
      </c>
      <c r="EF118" s="409" t="str">
        <f>IF(AND('[1]Multi-Field'!$E$76=[1]Lists!BF118,'[1]Multi-Field'!$F$76="Drained"),BI118,IF(AND('[1]Multi-Field'!$E$76=[1]Lists!BF118,'[1]Multi-Field'!$F$6="undrained"),BH118,""))</f>
        <v/>
      </c>
      <c r="EG118" s="409" t="str">
        <f>IF(AND('[1]Multi-Field'!$E$77=[1]Lists!BF118,'[1]Multi-Field'!$F$77="Drained"),BI118,IF(AND('[1]Multi-Field'!$E$77=[1]Lists!BF118,'[1]Multi-Field'!$F$77="undrained"),BH118,""))</f>
        <v/>
      </c>
      <c r="EH118" s="409" t="str">
        <f>IF(AND('[1]Multi-Field'!$E$78=[1]Lists!BF118,'[1]Multi-Field'!$F$78="Drained"),BI118,IF(AND('[1]Multi-Field'!$E$78=[1]Lists!BF118,'[1]Multi-Field'!$F$78="undrained"),BH118,""))</f>
        <v/>
      </c>
      <c r="EI118" s="409" t="str">
        <f>IF(AND('[1]Multi-Field'!$E$79=[1]Lists!BF118,'[1]Multi-Field'!$F$79="Drained"),BI118,IF(AND('[1]Multi-Field'!$E$79=[1]Lists!BF118,'[1]Multi-Field'!$F$79="undrained"),BH118,""))</f>
        <v/>
      </c>
      <c r="EJ118" s="409" t="str">
        <f>IF(AND('[1]Multi-Field'!$E$80=[1]Lists!BF118,'[1]Multi-Field'!$F$80="Drained"),BI118,IF(AND('[1]Multi-Field'!$E$80=[1]Lists!BF118,'[1]Multi-Field'!$F$80="undrained"),BH118,""))</f>
        <v/>
      </c>
      <c r="EK118" s="409" t="str">
        <f>IF(AND('[1]Multi-Field'!$E$81=[1]Lists!BF118,'[1]Multi-Field'!$F$81="Drained"),BI118,IF(AND('[1]Multi-Field'!$E$81=[1]Lists!BF118,'[1]Multi-Field'!$F$81="undrained"),BH118,""))</f>
        <v/>
      </c>
      <c r="EL118" s="409" t="str">
        <f>IF(AND('[1]Multi-Field'!$E$82=[1]Lists!BF118,'[1]Multi-Field'!$F$82="Drained"),BI118,IF(AND('[1]Multi-Field'!$E$82=[1]Lists!BF118,'[1]Multi-Field'!$F$82="undrained"),BH118,""))</f>
        <v/>
      </c>
      <c r="EM118" s="409" t="str">
        <f>IF(AND('[1]Multi-Field'!$E$83=[1]Lists!BF118,'[1]Multi-Field'!$F$83="Drained"),BI118,IF(AND('[1]Multi-Field'!$E$83=[1]Lists!BF118,'[1]Multi-Field'!$F$83="undrained"),BH118,""))</f>
        <v/>
      </c>
      <c r="EN118" s="409" t="str">
        <f>IF(AND('[1]Multi-Field'!$E$84=[1]Lists!BF118,'[1]Multi-Field'!$F$84="Drained"),BI118,IF(AND('[1]Multi-Field'!$E$84=[1]Lists!BF118,'[1]Multi-Field'!$F$84="undrained"),BH118,""))</f>
        <v/>
      </c>
      <c r="EO118" s="409" t="str">
        <f>IF(AND('[1]Multi-Field'!$E$85=[1]Lists!BF118,'[1]Multi-Field'!$F$85="Drained"),BI118,IF(AND('[1]Multi-Field'!$E$85=[1]Lists!BF118,'[1]Multi-Field'!$F$85="undrained"),BH118,""))</f>
        <v/>
      </c>
      <c r="EP118" s="409" t="str">
        <f>IF(AND('[1]Multi-Field'!$E$86=[1]Lists!BF118,'[1]Multi-Field'!$F$86="Drained"),BI118,IF(AND('[1]Multi-Field'!$E$86=[1]Lists!BF118,'[1]Multi-Field'!$F$86="undrained"),BH118,""))</f>
        <v/>
      </c>
      <c r="EQ118" s="409" t="str">
        <f>IF(AND('[1]Multi-Field'!$E$87=[1]Lists!BF118,'[1]Multi-Field'!$F$87="Drained"),BI118,IF(AND('[1]Multi-Field'!$E$87=[1]Lists!BF118,'[1]Multi-Field'!$F$87="undrained"),BH118,""))</f>
        <v/>
      </c>
      <c r="ER118" s="409" t="str">
        <f>IF(AND('[1]Multi-Field'!$E$88=[1]Lists!BF118,'[1]Multi-Field'!$F$88="Drained"),BI118,IF(AND('[1]Multi-Field'!$E$88=[1]Lists!BF118,'[1]Multi-Field'!$F$88="undrained"),BH118,""))</f>
        <v/>
      </c>
      <c r="ES118" s="409" t="str">
        <f>IF(AND('[1]Multi-Field'!$E$89=[1]Lists!BF118,'[1]Multi-Field'!$F$89="Drained"),BI118,IF(AND('[1]Multi-Field'!$E$89=[1]Lists!BF118,'[1]Multi-Field'!$F$89="undrained"),BH118,""))</f>
        <v/>
      </c>
      <c r="ET118" s="409" t="str">
        <f>IF(AND('[1]Multi-Field'!$E$90=[1]Lists!BF118,'[1]Multi-Field'!$F$90="Drained"),BI118,IF(AND('[1]Multi-Field'!$E$90=[1]Lists!BF118,'[1]Multi-Field'!$F$90="undrained"),BH118,""))</f>
        <v/>
      </c>
      <c r="EU118" s="409" t="str">
        <f>IF(AND('[1]Multi-Field'!$E$91=[1]Lists!BF118,'[1]Multi-Field'!$F$91="Drained"),BI118,IF(AND('[1]Multi-Field'!$E$91=[1]Lists!BF118,'[1]Multi-Field'!$F$91="undrained"),BH118,""))</f>
        <v/>
      </c>
      <c r="EV118" s="409" t="str">
        <f>IF(AND('[1]Multi-Field'!$E$92=[1]Lists!BF118,'[1]Multi-Field'!$F$92="Drained"),BI118,IF(AND('[1]Multi-Field'!$E$92=[1]Lists!BF118,'[1]Multi-Field'!$F$92="undrained"),BH118,""))</f>
        <v/>
      </c>
      <c r="EW118" s="409" t="str">
        <f>IF(AND('[1]Multi-Field'!$E$93=[1]Lists!BF118,'[1]Multi-Field'!$F$93="Drained"),BI118,IF(AND('[1]Multi-Field'!$E$93=[1]Lists!BF118,'[1]Multi-Field'!$F$93="undrained"),BH118,""))</f>
        <v/>
      </c>
      <c r="EX118" s="409" t="str">
        <f>IF(AND('[1]Multi-Field'!$E$94=[1]Lists!BF118,'[1]Multi-Field'!$F$94="Drained"),BI118,IF(AND('[1]Multi-Field'!$E$94=[1]Lists!BF118,'[1]Multi-Field'!$F$94="undrained"),BH118,""))</f>
        <v/>
      </c>
      <c r="EY118" s="409" t="str">
        <f>IF(AND('[1]Multi-Field'!$E$95=[1]Lists!BF118,'[1]Multi-Field'!$F$95="Drained"),BI118,IF(AND('[1]Multi-Field'!$E$95=[1]Lists!BF118,'[1]Multi-Field'!$F$95="undrained"),BH118,""))</f>
        <v/>
      </c>
      <c r="EZ118" s="409" t="str">
        <f>IF(AND('[1]Multi-Field'!$E$96=[1]Lists!BF118,'[1]Multi-Field'!$F$96="Drained"),BI118,IF(AND('[1]Multi-Field'!$E$96=[1]Lists!BF118,'[1]Multi-Field'!$F$96="undrained"),BH118,""))</f>
        <v/>
      </c>
      <c r="FA118" s="409" t="str">
        <f>IF(AND('[1]Multi-Field'!$E$97=[1]Lists!BF118,'[1]Multi-Field'!$F$97="Drained"),BI118,IF(AND('[1]Multi-Field'!$E$97=[1]Lists!BF118,'[1]Multi-Field'!$F$97="undrained"),BH118,""))</f>
        <v/>
      </c>
      <c r="FB118" s="409" t="str">
        <f>IF(AND('[1]Multi-Field'!$E$98=[1]Lists!BF118,'[1]Multi-Field'!$F$98="Drained"),BI118,IF(AND('[1]Multi-Field'!$E$98=[1]Lists!BF118,'[1]Multi-Field'!$F$98="undrained"),BH118,""))</f>
        <v/>
      </c>
      <c r="FC118" s="409" t="str">
        <f>IF(AND('[1]Multi-Field'!$E$99=[1]Lists!BF118,'[1]Multi-Field'!$F$99="Drained"),BI118,IF(AND('[1]Multi-Field'!$E$99=[1]Lists!BF118,'[1]Multi-Field'!$F$99="undrained"),BH118,""))</f>
        <v/>
      </c>
      <c r="FD118" s="409" t="str">
        <f>IF(AND('[1]Multi-Field'!$E$100=[1]Lists!BF118,'[1]Multi-Field'!$F$100="Drained"),BI118,IF(AND('[1]Multi-Field'!$E$100=[1]Lists!BF118,'[1]Multi-Field'!$F$100="undrained"),BH118,""))</f>
        <v/>
      </c>
      <c r="FE118" s="409" t="str">
        <f>IF(AND('[1]Multi-Field'!$E$101=[1]Lists!BF118,'[1]Multi-Field'!$F$101="Drained"),BI118,IF(AND('[1]Multi-Field'!$E$101=[1]Lists!BF118,'[1]Multi-Field'!$F$101="undrained"),BH118,""))</f>
        <v/>
      </c>
      <c r="FF118" s="409" t="str">
        <f>IF(AND('[1]Multi-Field'!$E$102=[1]Lists!BF118,'[1]Multi-Field'!$F$102="Drained"),BI118,IF(AND('[1]Multi-Field'!$E$102=[1]Lists!BF118,'[1]Multi-Field'!$F$102="undrained"),BH118,""))</f>
        <v/>
      </c>
      <c r="FG118" s="409" t="str">
        <f>IF(AND('[1]Multi-Field'!$E$103=[1]Lists!BF118,'[1]Multi-Field'!$F$103="Drained"),BI118,IF(AND('[1]Multi-Field'!$E$103=[1]Lists!BF118,'[1]Multi-Field'!$F$103="undrained"),BH118,""))</f>
        <v/>
      </c>
      <c r="FH118" s="409" t="str">
        <f>IF(AND('[1]Multi-Field'!$E$104=[1]Lists!BF118,'[1]Multi-Field'!$F$104="Drained"),BI118,IF(AND('[1]Multi-Field'!$E$104=[1]Lists!BF118,'[1]Multi-Field'!$F$104="undrained"),BH118,""))</f>
        <v/>
      </c>
      <c r="FI118" s="409" t="str">
        <f>IF(AND('[1]Multi-Field'!$E$105=[1]Lists!BF118,'[1]Multi-Field'!$F$105="Drained"),BI118,IF(AND('[1]Multi-Field'!$E$105=[1]Lists!BF118,'[1]Multi-Field'!$F$105="undrained"),BH118,""))</f>
        <v/>
      </c>
      <c r="FJ118" s="409" t="str">
        <f>IF(AND('[1]Multi-Field'!$E$106=[1]Lists!BF118,'[1]Multi-Field'!$F$106="Drained"),BI118,IF(AND('[1]Multi-Field'!$E$106=[1]Lists!BF118,'[1]Multi-Field'!$F$106="undrained"),BH118,""))</f>
        <v/>
      </c>
      <c r="FK118" s="409" t="str">
        <f>IF(AND('[1]Multi-Field'!$E$107=[1]Lists!BF118,'[1]Multi-Field'!$F$107="Drained"),BI118,IF(AND('[1]Multi-Field'!$E$107=[1]Lists!BF118,'[1]Multi-Field'!$F$107="undrained"),BH118,""))</f>
        <v/>
      </c>
      <c r="FL118" s="409" t="str">
        <f>IF(AND('[1]Multi-Field'!$E$108=[1]Lists!BF118,'[1]Multi-Field'!$F$108="Drained"),BI118,IF(AND('[1]Multi-Field'!$E$108=[1]Lists!BF118,'[1]Multi-Field'!$F$108="undrained"),BH118,""))</f>
        <v/>
      </c>
      <c r="FM118" s="409" t="str">
        <f>IF(AND('[1]Multi-Field'!$E$109=[1]Lists!BF118,'[1]Multi-Field'!$F$109="Drained"),BI118,IF(AND('[1]Multi-Field'!$E$109=[1]Lists!BF118,'[1]Multi-Field'!$F$109="undrained"),BH118,""))</f>
        <v/>
      </c>
      <c r="FN118" s="409" t="str">
        <f>IF(AND('[1]Multi-Field'!$E$110=[1]Lists!BF118,'[1]Multi-Field'!$F$110="Drained"),BI118,IF(AND('[1]Multi-Field'!$E$110=[1]Lists!BF118,'[1]Multi-Field'!$F$110="undrained"),BH118,""))</f>
        <v/>
      </c>
      <c r="FO118" s="409" t="str">
        <f>IF(AND('[1]Multi-Field'!$E$111=[1]Lists!BF118,'[1]Multi-Field'!$F$111="Drained"),BI118,IF(AND('[1]Multi-Field'!$E$111=[1]Lists!BF118,'[1]Multi-Field'!$F$111="undrained"),BH118,""))</f>
        <v/>
      </c>
      <c r="FP118" s="409" t="str">
        <f>IF(AND('[1]Multi-Field'!$E$112=[1]Lists!BF118,'[1]Multi-Field'!$F$112="Drained"),BI118,IF(AND('[1]Multi-Field'!$E$112=[1]Lists!BF118,'[1]Multi-Field'!$F$112="undrained"),BH118,""))</f>
        <v/>
      </c>
      <c r="FQ118" s="409" t="str">
        <f>IF(AND('[1]Multi-Field'!$E$113=[1]Lists!BF118,'[1]Multi-Field'!$F$113="Drained"),BI118,IF(AND('[1]Multi-Field'!$E$113=[1]Lists!BF118,'[1]Multi-Field'!$F$113="undrained"),BH118,""))</f>
        <v/>
      </c>
      <c r="FR118" s="409" t="str">
        <f>IF(AND('[1]Multi-Field'!$E$114=[1]Lists!BF118,'[1]Multi-Field'!$F$114="Drained"),BI118,IF(AND('[1]Multi-Field'!$E$114=[1]Lists!BF118,'[1]Multi-Field'!$F$114="undrained"),BH118,""))</f>
        <v/>
      </c>
      <c r="FS118" s="409" t="str">
        <f>IF(AND('[1]Multi-Field'!$E$115=[1]Lists!BF118,'[1]Multi-Field'!$F$115="Drained"),BI118,IF(AND('[1]Multi-Field'!$E$115=[1]Lists!BF118,'[1]Multi-Field'!$F$115="undrained"),BH118,""))</f>
        <v/>
      </c>
      <c r="FT118" s="409" t="str">
        <f>IF(AND('[1]Multi-Field'!$E$116=[1]Lists!BF118,'[1]Multi-Field'!$F$116="Drained"),BI118,IF(AND('[1]Multi-Field'!$E$116=[1]Lists!BF118,'[1]Multi-Field'!$F$116="undrained"),BH118,""))</f>
        <v/>
      </c>
      <c r="FU118" s="409" t="str">
        <f>IF(AND('[1]Multi-Field'!$E$117=[1]Lists!BF118,'[1]Multi-Field'!$F$117="Drained"),BI118,IF(AND('[1]Multi-Field'!$E$117=[1]Lists!BF118,'[1]Multi-Field'!$F$117="undrained"),BH118,""))</f>
        <v/>
      </c>
      <c r="FV118" s="409" t="str">
        <f>IF(AND('[1]Multi-Field'!$E$118=[1]Lists!BF118,'[1]Multi-Field'!$F$118="Drained"),BI118,IF(AND('[1]Multi-Field'!$E$118=[1]Lists!BF118,'[1]Multi-Field'!$F$118="undrained"),BH118,""))</f>
        <v/>
      </c>
      <c r="FW118" s="409">
        <f>IF(AND('[1]Multi-Field'!$E$119=[1]Lists!BF118,'[1]Multi-Field'!$F$119="Drained"),BI118,IF(AND('[1]Multi-Field'!$E$119=[1]Lists!BF118,'[1]Multi-Field'!$F$119="undrained"),BH118,""))</f>
        <v>5.5</v>
      </c>
      <c r="FX118" s="409" t="str">
        <f>IF(AND('[1]Multi-Field'!$E$120=[1]Lists!BF118,'[1]Multi-Field'!$F$120="Drained"),BI118,IF(AND('[1]Multi-Field'!$E$120=[1]Lists!BF118,'[1]Multi-Field'!$F$120="undrained"),BH118,""))</f>
        <v/>
      </c>
      <c r="GC118" s="4">
        <f>'[1]Multi-Field'!B116</f>
        <v>0</v>
      </c>
      <c r="GD118" s="73" t="str">
        <f>IF(OR('[1]Multi-Field'!Q116=$FZ$43,'[1]Multi-Field'!Q116=$FZ$44),'[1]Multi-Field'!BS116,"")</f>
        <v/>
      </c>
      <c r="GE118" s="4" t="str">
        <f>IF(AND(OR('[1]Multi-Field'!Q116=$FZ$86,'[1]Multi-Field'!Q116=$FZ$94,'[1]Multi-Field'!Q116=$FZ$87,'[1]Multi-Field'!Q116=[1]Lists!$FZ$93,'[1]Multi-Field'!Q116=$FZ$59),'[1]Multi-Field'!BS116&gt;50),'[1]Multi-Field'!BS116*0.8,IF(AND(OR('[1]Multi-Field'!Q116=$FZ$86,'[1]Multi-Field'!Q116=$FZ$94,'[1]Multi-Field'!Q116=$FZ$87,'[1]Multi-Field'!Q116=[1]Lists!$FZ$93,'[1]Multi-Field'!Q116=[1]Lists!$FZ$59),'[1]Multi-Field'!BS116&lt;50),'[1]Multi-Field'!BS116,""))</f>
        <v/>
      </c>
      <c r="GF118" s="4" t="str">
        <f>IF(OR('[1]Multi-Field'!Q116=[1]Lists!$FZ$7,'[1]Multi-Field'!Q116=[1]Lists!$FZ$5,'[1]Multi-Field'!Q116=[1]Lists!$FZ$24,'[1]Multi-Field'!Q116=[1]Lists!$FZ$10,'[1]Multi-Field'!Q116=[1]Lists!$FZ$8, '[1]Multi-Field'!Q116=[1]Lists!$FZ$25, '[1]Multi-Field'!Q116=[1]Lists!$FZ$23, '[1]Multi-Field'!Q116= [1]Lists!$FZ$47, '[1]Multi-Field'!Q116=[1]Lists!$FZ$49, '[1]Multi-Field'!Q116=[1]Lists!$FZ$48,'[1]Multi-Field'!Q116=[1]Lists!$FZ$3, '[1]Multi-Field'!Q116=[1]Lists!$FZ$14,'[1]Multi-Field'!Q116=[1]Lists!$FZ$36, '[1]Multi-Field'!Q116=[1]Lists!$FZ$41,'[1]Multi-Field'!Q116=[1]Lists!$FZ$42),0,"")</f>
        <v/>
      </c>
      <c r="GG118" s="4" t="str">
        <f>IF(OR('[1]Multi-Field'!Q116=[1]Lists!$FZ$6,'[1]Multi-Field'!Q116=[1]Lists!$FZ$4, '[1]Multi-Field'!Q145=[1]Lists!$FZ$11, '[1]Multi-Field'!Q116=[1]Lists!$FZ$1),100*IF('[1]Multi-Field'!U116=onepercent,0.75,IF('[1]Multi-Field'!U116=onetotwentyfivepercent,0.4,IF(OR('[1]Multi-Field'!U116=twentysixtofiftypercent,'[1]Multi-Field'!U116=greaterthanfiftypercent),0,""))),"")</f>
        <v/>
      </c>
      <c r="GH118" s="4" t="str">
        <f>IF(OR('[1]Multi-Field'!Q116=[1]Lists!$FZ$53,'[1]Multi-Field'!Q116=[1]Lists!$FZ$55), 50,IF('[1]Multi-Field'!Q116=[1]Lists!$FZ$54,225,IF('[1]Multi-Field'!Q116=[1]Lists!$FZ$56,75,"")))</f>
        <v/>
      </c>
      <c r="GI118" s="4" t="e">
        <f>#VALUE!</f>
        <v>#VALUE!</v>
      </c>
      <c r="GJ118" s="4" t="e">
        <f>#VALUE!</f>
        <v>#VALUE!</v>
      </c>
      <c r="GK118" s="4" t="str">
        <f>IF('[1]Multi-Field'!Q116=[1]Lists!$FZ$95,'[1]Multi-Field'!BS116*0.66,"")</f>
        <v/>
      </c>
      <c r="GM118" s="4" t="str">
        <f>IF(OR('[1]Multi-Field'!Q116=[1]Lists!$FZ$26,'[1]Multi-Field'!Q116=[1]Lists!$FZ$84),20,"")</f>
        <v/>
      </c>
      <c r="GN118" s="4" t="str">
        <f>IF(OR('[1]Multi-Field'!Q116=[1]Lists!$FZ$88,'[1]Multi-Field'!Q116=[1]Lists!$FZ$57),0,"")</f>
        <v/>
      </c>
      <c r="GO118" s="4" t="str">
        <f>IF(OR('[1]Multi-Field'!Q116=[1]Lists!$FZ$69,'[1]Multi-Field'!Q116=[1]Lists!$FZ$71,'[1]Multi-Field'!Q116=[1]Lists!$FZ$105),50,"")</f>
        <v/>
      </c>
      <c r="GP118" s="4" t="str">
        <f>IF(OR('[1]Multi-Field'!Q116=[1]Lists!$FZ$75,'[1]Multi-Field'!Q116=[1]Lists!$FZ$70),75,"")</f>
        <v/>
      </c>
      <c r="GQ118" s="4">
        <f>IF('[1]Multi-Field'!Q116=[1]Lists!$FZ$72,150,"")</f>
        <v>150</v>
      </c>
      <c r="GR118" s="4" t="str">
        <f>IF(OR('[1]Multi-Field'!Q116=[1]Lists!$FZ$74,'[1]Multi-Field'!Q116=[1]Lists!$FZ$73),40,"")</f>
        <v/>
      </c>
      <c r="GS118" s="4" t="str">
        <f>IF('[1]Multi-Field'!Q116=[1]Lists!$FZ$99,80,"")</f>
        <v/>
      </c>
      <c r="GT118" s="4" t="str">
        <f>IF('[1]Multi-Field'!Q116=[1]Lists!$FZ$106,70,"")</f>
        <v/>
      </c>
      <c r="GU118" s="4" t="e">
        <f t="shared" si="16"/>
        <v>#VALUE!</v>
      </c>
    </row>
    <row r="119" spans="1:203" ht="13.5" customHeight="1">
      <c r="A119" s="7" t="s">
        <v>206</v>
      </c>
      <c r="B119" s="7"/>
      <c r="C119" s="7"/>
      <c r="D119" s="8">
        <v>75</v>
      </c>
      <c r="E119" s="8">
        <f t="shared" si="12"/>
        <v>75</v>
      </c>
      <c r="F119" s="8">
        <f t="shared" si="13"/>
        <v>75</v>
      </c>
      <c r="G119" s="8">
        <v>75</v>
      </c>
      <c r="H119" s="8">
        <v>70</v>
      </c>
      <c r="I119" s="8">
        <f t="shared" si="17"/>
        <v>70</v>
      </c>
      <c r="J119" s="8">
        <f t="shared" si="18"/>
        <v>70</v>
      </c>
      <c r="K119" s="8">
        <v>70</v>
      </c>
      <c r="L119" s="8">
        <v>110</v>
      </c>
      <c r="M119" s="8">
        <f t="shared" si="14"/>
        <v>113</v>
      </c>
      <c r="N119" s="8">
        <f t="shared" si="15"/>
        <v>117</v>
      </c>
      <c r="O119" s="8">
        <v>120</v>
      </c>
      <c r="P119" s="391">
        <v>94</v>
      </c>
      <c r="Q119" s="394"/>
      <c r="R119" s="395" t="b">
        <f>IF(OR('Multi-Field'!AA96=Lists!$AC$42,'Multi-Field'!AA96=Lists!$AC$43),IF('Multi-Field'!Z96="x",(IF('Multi-Field'!AC96=Lists!$Q$11,Lists!$R$11,IF('Multi-Field'!AC96=Lists!$Q$12,Lists!$R$12,IF('Multi-Field'!AC96=Lists!$Q$13,Lists!$R$13,IF('Multi-Field'!AC96=Lists!$Q$14,Lists!$R$14))))),IF('Multi-Field'!X96="x",(IF('Multi-Field'!AC96=Lists!$Q$11,Lists!$S$11,IF('Multi-Field'!AC96=Lists!$Q$12,Lists!$S$12,IF('Multi-Field'!AC96=Lists!$Q$13,Lists!$S$13,IF('Multi-Field'!AC96=Lists!$Q$14,Lists!$S$14))))),IF('Multi-Field'!V96="x",(IF('Multi-Field'!AC96=Lists!$Q$11,Lists!$T$11,IF('Multi-Field'!AC96=Lists!$Q$12,Lists!$T$12,IF('Multi-Field'!AC96=Lists!$Q$13,Lists!$T$13,IF('Multi-Field'!AC96=Lists!$Q$14,Lists!$T$14))))),0))))</f>
        <v>0</v>
      </c>
      <c r="S119" s="395" t="str">
        <f t="shared" si="26"/>
        <v/>
      </c>
      <c r="T119" s="395"/>
      <c r="U119" s="396"/>
      <c r="V119" s="383">
        <f>IF(OR('Multi-Field'!AI105=$U$4,'Multi-Field'!AI105=$U$5,'Multi-Field'!AI105=$U$6,'Multi-Field'!AI105=$U$7,'Multi-Field'!AI105=$U$8,'Multi-Field'!AI105=$U$9),(IF('Multi-Field'!AJ105=$V$2,100,IF('Multi-Field'!AJ105=$V$3,65,IF('Multi-Field'!AJ105=$V$4,53,IF('Multi-Field'!AJ105=$V$5,41,IF('Multi-Field'!AJ105=$V$6,23,IF('Multi-Field'!AJ105=$V$7,0,0))))))),0)</f>
        <v>0</v>
      </c>
      <c r="W119" s="383" t="str">
        <f>IF(AND(OR('Multi-Field'!AF105=$S$3,'Multi-Field'!AF105=S107,'Multi-Field'!AF105=$S$7),'Multi-Field'!AN105&lt;18,'Multi-Field'!AN105&gt;0),35,IF('Multi-Field'!AF105=$S$4,55,IF(AND('Multi-Field'!AF105=$S$6,'Multi-Field'!AN105&lt;18),30,IF(AND('Multi-Field'!AN105&gt;17,OR('Multi-Field'!AF105=$S$3,'Multi-Field'!AF105=$S$5,'Multi-Field'!AF105= $S$6,'Multi-Field'!AF105=$S$7)),25,"0"))))</f>
        <v>0</v>
      </c>
      <c r="X119" s="383">
        <f>IF(OR('Multi-Field'!BA105=$U$4,'Multi-Field'!BA105=$U$5,'Multi-Field'!BA105=$U$6,'Multi-Field'!BA105=U109,'Multi-Field'!BA105=$U$8,'Multi-Field'!BA105=$U$9),(IF('Multi-Field'!BB105=$V$2,100,IF('Multi-Field'!BB105=$V$3,65,IF('Multi-Field'!BB105=$V$4,53,IF('Multi-Field'!BB105=$V$5,41,IF('Multi-Field'!BB105=$V$6,23,IF('Multi-Field'!BB105=$V$7,0,0))))))),0)</f>
        <v>0</v>
      </c>
      <c r="Y119" s="383" t="str">
        <f>IF(AND(OR('Multi-Field'!AX105=$S$3,'Multi-Field'!AX105=$S$5,'Multi-Field'!AX105=$S$7),'Multi-Field'!BF105&lt;18),35,IF('Multi-Field'!AX105=$S$4,55,IF(AND('Multi-Field'!AX105=$S$6,'Multi-Field'!BF105&lt;18),30,IF(AND('Multi-Field'!BF105&gt;17,OR('Multi-Field'!AX105=$S$3,'Multi-Field'!AX105=$S$5,'Multi-Field'!AX105=$S$6,'Multi-Field'!AX105=$S$7)),25,"0"))))</f>
        <v>0</v>
      </c>
      <c r="Z119" s="383">
        <v>103</v>
      </c>
      <c r="AI119" s="384">
        <f>'[1]Multi-Field'!B115</f>
        <v>0</v>
      </c>
      <c r="AJ119" s="385" t="e">
        <f>#VALUE!</f>
        <v>#VALUE!</v>
      </c>
      <c r="AK119" s="385" t="e">
        <f>#VALUE!</f>
        <v>#VALUE!</v>
      </c>
      <c r="AL119" s="385" t="e">
        <f>IF(AK119="","",IF('[1]Multi-Field'!AU115=20,10,IF(AK119-30&lt;0,0,AK119-30)))</f>
        <v>#VALUE!</v>
      </c>
      <c r="AM119" s="385" t="e">
        <f>#VALUE!</f>
        <v>#VALUE!</v>
      </c>
      <c r="AN119" s="385" t="e">
        <f t="shared" si="23"/>
        <v>#VALUE!</v>
      </c>
      <c r="AO119" s="385" t="e">
        <f>#VALUE!</f>
        <v>#VALUE!</v>
      </c>
      <c r="AP119" s="385" t="e">
        <f>#VALUE!</f>
        <v>#VALUE!</v>
      </c>
      <c r="AQ119" s="385" t="e">
        <f>#VALUE!</f>
        <v>#VALUE!</v>
      </c>
      <c r="AR119" s="385" t="e">
        <f>#VALUE!</f>
        <v>#VALUE!</v>
      </c>
      <c r="AS119" s="385" t="e">
        <f>IF(AR119="","",IF('[1]Multi-Field'!AU115&gt;9,0,AR119-15))</f>
        <v>#VALUE!</v>
      </c>
      <c r="AT119" s="385" t="e">
        <f>#VALUE!</f>
        <v>#VALUE!</v>
      </c>
      <c r="AU119" s="385" t="e">
        <f>#VALUE!</f>
        <v>#VALUE!</v>
      </c>
      <c r="AV119" s="385" t="e">
        <f>IF(AU119="","",IF('[1]Multi-Field'!AU115=9&gt;9,0,AU119-35))</f>
        <v>#VALUE!</v>
      </c>
      <c r="AW119" s="385" t="e">
        <f>#VALUE!</f>
        <v>#VALUE!</v>
      </c>
      <c r="AX119" s="385" t="e">
        <f t="shared" si="24"/>
        <v>#VALUE!</v>
      </c>
      <c r="AY119" s="385" t="str">
        <f>IF('[1]Multi-Field'!AU115="","",IF('[1]Multi-Field'!AU115&lt;1,100,IF('[1]Multi-Field'!AU115=1,75,IF('[1]Multi-Field'!AU115=2,50,IF('[1]Multi-Field'!AU115=3,25,IF('[1]Multi-Field'!AU115&gt;3,0,""))))))</f>
        <v/>
      </c>
      <c r="AZ119" s="385" t="str">
        <f t="shared" si="25"/>
        <v/>
      </c>
      <c r="BA119" s="385" t="e">
        <f>#VALUE!</f>
        <v>#VALUE!</v>
      </c>
      <c r="BB119" s="385" t="e">
        <f>IF(BA119="","",IF(AND('[1]Multi-Field'!AU115&lt;40,'[1]Multi-Field'!AU115&gt;9),40,IF('[1]Multi-Field'!AU115&gt;39,0,BA119+5)))</f>
        <v>#VALUE!</v>
      </c>
      <c r="BC119" s="386" t="e">
        <f t="shared" si="22"/>
        <v>#VALUE!</v>
      </c>
      <c r="BF119" s="411" t="s">
        <v>1288</v>
      </c>
      <c r="BG119" s="412">
        <v>4</v>
      </c>
      <c r="BH119" s="412">
        <v>5</v>
      </c>
      <c r="BI119" s="412">
        <v>5</v>
      </c>
      <c r="BJ119" s="409" t="e">
        <f>IF(AND('[1]Single Field'!#REF!=[1]Lists!BF119,'[1]Single Field'!#REF!="Drained"),"x",IF(AND('[1]Single Field'!#REF!=[1]Lists!BF119,'[1]Single Field'!#REF!="Undrained"),O,""))</f>
        <v>#REF!</v>
      </c>
      <c r="BK119" s="409" t="str">
        <f>IF(AND('[1]Multi-Field'!$E$3=[1]Lists!BF119,'[1]Multi-Field'!$F$3="Drained"),BI119,IF(AND('[1]Multi-Field'!$E$3=BF119,'[1]Multi-Field'!$F$3="undrained"),BH119,""))</f>
        <v/>
      </c>
      <c r="BL119" s="409" t="str">
        <f>IF(AND('[1]Multi-Field'!$E$4=BF119,'[1]Multi-Field'!$F$4="Drained"),BI119,IF(AND('[1]Multi-Field'!$E$4=BF119,'[1]Multi-Field'!$F$4="undrained"),BH119,""))</f>
        <v/>
      </c>
      <c r="BM119" s="409" t="str">
        <f>IF(AND('[1]Multi-Field'!$E$5=BF119,'[1]Multi-Field'!$F$5="Drained"),BI119,IF(AND('[1]Multi-Field'!$E$5=BF119,'[1]Multi-Field'!$F$5="undrained"),BH119,""))</f>
        <v/>
      </c>
      <c r="BN119" s="409" t="str">
        <f>IF(AND('[1]Multi-Field'!$E$6=BF119,'[1]Multi-Field'!$F$6="Drained"),BI119,IF(AND('[1]Multi-Field'!$E$6=BF119,'[1]Multi-Field'!$F$6="undrained"),BH119,""))</f>
        <v/>
      </c>
      <c r="BO119" s="409" t="str">
        <f>IF(AND('[1]Multi-Field'!$E$7=BF119,'[1]Multi-Field'!$F$7="Drained"),BI119,IF(AND('[1]Multi-Field'!$E$7=BF119,'[1]Multi-Field'!$F$7="undrained"),BH119,""))</f>
        <v/>
      </c>
      <c r="BP119" s="409" t="str">
        <f>IF(AND('[1]Multi-Field'!$E$8=BF119,'[1]Multi-Field'!$F$8="Drained"),BI119,IF(AND('[1]Multi-Field'!$E$8=BF119,'[1]Multi-Field'!$F$8="undrained"),BH119,""))</f>
        <v/>
      </c>
      <c r="BQ119" s="409" t="str">
        <f>IF(AND('[1]Multi-Field'!$E$9=BF119,'[1]Multi-Field'!$F$9="Drained"),BI119,IF(AND('[1]Multi-Field'!$E$9=BF119,'[1]Multi-Field'!$F$9="undrained"),BH119,""))</f>
        <v/>
      </c>
      <c r="BR119" s="409" t="str">
        <f>IF(AND('[1]Multi-Field'!$E$10=BF119,'[1]Multi-Field'!$F$10="Drained"),BI119,IF(AND('[1]Multi-Field'!$E$10=BF119,'[1]Multi-Field'!$F$10="undrained"),BH119,""))</f>
        <v/>
      </c>
      <c r="BS119" s="409" t="str">
        <f>IF(AND('[1]Multi-Field'!$E$11=BF119,'[1]Multi-Field'!$F$11="Drained"),BI119,IF(AND('[1]Multi-Field'!$E$11=BF119,'[1]Multi-Field'!$F$11="undrained"),BH119,""))</f>
        <v/>
      </c>
      <c r="BT119" s="409" t="str">
        <f>IF(AND('[1]Multi-Field'!$E$12=BF119,'[1]Multi-Field'!$F$12="Drained"),BI119,IF(AND('[1]Multi-Field'!$E$12=BF119,'[1]Multi-Field'!$F$12="undrained"),BH119,""))</f>
        <v/>
      </c>
      <c r="BU119" s="409" t="str">
        <f>IF(AND('[1]Multi-Field'!$E$13=BF119,'[1]Multi-Field'!$F$13="Drained"),BI119,IF(AND('[1]Multi-Field'!$E$3=BF119,'[1]Multi-Field'!$F$13="undrained"),BH119,""))</f>
        <v/>
      </c>
      <c r="BV119" s="409" t="str">
        <f>IF(AND('[1]Multi-Field'!$E$14=BF119,'[1]Multi-Field'!$F$14="Drained"),BI119,IF(AND('[1]Multi-Field'!$E$14=BF119,'[1]Multi-Field'!$F$14="undrained"),BH119,""))</f>
        <v/>
      </c>
      <c r="BW119" s="409" t="str">
        <f>IF(AND('[1]Multi-Field'!$E$15=BF119,'[1]Multi-Field'!$F$15="Drained"),BI119,IF(AND('[1]Multi-Field'!$E$15=BF119,'[1]Multi-Field'!$F$15="undrained"),BH119,""))</f>
        <v/>
      </c>
      <c r="BX119" s="409" t="str">
        <f>IF(AND('[1]Multi-Field'!$E$16=[1]Lists!BF119,'[1]Multi-Field'!$F$16="Drained"),BI119,IF(AND('[1]Multi-Field'!$E$16=[1]Lists!BF119,'[1]Multi-Field'!$F$16="undrained"),BH119,""))</f>
        <v/>
      </c>
      <c r="BY119" s="409" t="str">
        <f>IF(AND('[1]Multi-Field'!$E$17=[1]Lists!BF119,'[1]Multi-Field'!$F$17="Drained"),BI119,IF(AND('[1]Multi-Field'!$E$17=[1]Lists!BF119,'[1]Multi-Field'!$F$17="undrained"),BH119,""))</f>
        <v/>
      </c>
      <c r="BZ119" s="409" t="str">
        <f>IF(AND('[1]Multi-Field'!$E$18=[1]Lists!BF119,'[1]Multi-Field'!$F$18="Drained"),BI119,IF(AND('[1]Multi-Field'!$E$18=[1]Lists!BF119,'[1]Multi-Field'!$F$18="undrained"),BH119,""))</f>
        <v/>
      </c>
      <c r="CA119" s="409" t="str">
        <f>IF(AND('[1]Multi-Field'!$E$19=[1]Lists!BF119,'[1]Multi-Field'!$F$19="Drained"),BI119,IF(AND('[1]Multi-Field'!$E$19=[1]Lists!BF119,'[1]Multi-Field'!$F$19="undrained"),BH119,""))</f>
        <v/>
      </c>
      <c r="CB119" s="409" t="str">
        <f>IF(AND('[1]Multi-Field'!$E$20=[1]Lists!BF119,'[1]Multi-Field'!$F$20="Drained"),BI119,IF(AND('[1]Multi-Field'!$E$20=[1]Lists!BF119,'[1]Multi-Field'!$F$20="undrained"),BH119,""))</f>
        <v/>
      </c>
      <c r="CC119" s="409" t="str">
        <f>IF(AND('[1]Multi-Field'!$E$21=[1]Lists!BF119,'[1]Multi-Field'!$F$21="Drained"),BI119,IF(AND('[1]Multi-Field'!$E$21=[1]Lists!BF119,'[1]Multi-Field'!$F$21="undrained"),BH119,""))</f>
        <v/>
      </c>
      <c r="CD119" s="409" t="str">
        <f>IF(AND('[1]Multi-Field'!$E$22=[1]Lists!BF119,'[1]Multi-Field'!$F$22="Drained"),BI119,IF(AND('[1]Multi-Field'!$E$22=[1]Lists!BF119,'[1]Multi-Field'!$F$22="undrained"),BH119,""))</f>
        <v/>
      </c>
      <c r="CE119" s="409" t="str">
        <f>IF(AND('[1]Multi-Field'!$E$23=[1]Lists!BF119,'[1]Multi-Field'!$F$23="Drained"),BI119,IF(AND('[1]Multi-Field'!$E$23=[1]Lists!BF119,'[1]Multi-Field'!$F$23="undrained"),BH119,""))</f>
        <v/>
      </c>
      <c r="CF119" s="409" t="str">
        <f>IF(AND('[1]Multi-Field'!$E$24=[1]Lists!BF119,'[1]Multi-Field'!$F$24="Drained"),BI119,IF(AND('[1]Multi-Field'!$E$24=[1]Lists!BF119,'[1]Multi-Field'!$F$24="undrained"),BH119,""))</f>
        <v/>
      </c>
      <c r="CG119" s="409" t="str">
        <f>IF(AND('[1]Multi-Field'!$E$25=[1]Lists!BF119,'[1]Multi-Field'!$F$25="Drained"),BI119,IF(AND('[1]Multi-Field'!$E$25=[1]Lists!BF119,'[1]Multi-Field'!$F$25="undrained"),BH119,""))</f>
        <v/>
      </c>
      <c r="CH119" s="409" t="str">
        <f>IF(AND('[1]Multi-Field'!$E$26=[1]Lists!BF119,'[1]Multi-Field'!$F$26="Drained"),BI119,IF(AND('[1]Multi-Field'!$E$26=[1]Lists!BF119,'[1]Multi-Field'!$F$26="undrained"),BH119,""))</f>
        <v/>
      </c>
      <c r="CI119" s="409" t="str">
        <f>IF(AND('[1]Multi-Field'!$E$27=[1]Lists!BF119,'[1]Multi-Field'!$F$27="Drained"),BI119,IF(AND('[1]Multi-Field'!$E$27=[1]Lists!BF119,'[1]Multi-Field'!$F$27="undrained"),BH119,""))</f>
        <v/>
      </c>
      <c r="CJ119" s="409" t="str">
        <f>IF(AND('[1]Multi-Field'!$E$28=[1]Lists!BF119,'[1]Multi-Field'!$F$28="Drained"),BI119,IF(AND('[1]Multi-Field'!$E$28=[1]Lists!BF119,'[1]Multi-Field'!$F$28="undrained"),BH119,""))</f>
        <v/>
      </c>
      <c r="CK119" s="409" t="str">
        <f>IF(AND('[1]Multi-Field'!$E$29=[1]Lists!BF119,'[1]Multi-Field'!$F$29="Drained"),BI119,IF(AND('[1]Multi-Field'!$E$29=[1]Lists!BF119,'[1]Multi-Field'!$F$29="undrained"),BH119,""))</f>
        <v/>
      </c>
      <c r="CL119" s="409" t="str">
        <f>IF(AND('[1]Multi-Field'!$E$30=[1]Lists!BF119,'[1]Multi-Field'!$F$30="Drained"),BI119,IF(AND('[1]Multi-Field'!$E$30=[1]Lists!BF119,'[1]Multi-Field'!$F$30="undrained"),BH119,""))</f>
        <v/>
      </c>
      <c r="CM119" s="409" t="str">
        <f>IF(AND('[1]Multi-Field'!$E$31=[1]Lists!BF119,'[1]Multi-Field'!$F$31="Drained"),BI119,IF(AND('[1]Multi-Field'!$E$31=[1]Lists!BF119,'[1]Multi-Field'!$F$31="undrained"),BH119,""))</f>
        <v/>
      </c>
      <c r="CN119" s="409" t="str">
        <f>IF(AND('[1]Multi-Field'!$E$32=[1]Lists!BF119,'[1]Multi-Field'!$F$32="Drained"),BI119,IF(AND('[1]Multi-Field'!$E$32=[1]Lists!BF119,'[1]Multi-Field'!$F$32="undrained"),BH119,""))</f>
        <v/>
      </c>
      <c r="CO119" s="409" t="str">
        <f>IF(AND('[1]Multi-Field'!$E$33=[1]Lists!BF119,'[1]Multi-Field'!$F$33="Drained"),BI119,IF(AND('[1]Multi-Field'!$E$33=[1]Lists!BF119,'[1]Multi-Field'!$F$33="undrained"),BH119,""))</f>
        <v/>
      </c>
      <c r="CP119" s="409" t="str">
        <f>IF(AND('[1]Multi-Field'!$E$34=[1]Lists!BF119,'[1]Multi-Field'!$F$34="Drained"),BI119,IF(AND('[1]Multi-Field'!$E$34=[1]Lists!BF119,'[1]Multi-Field'!$F$34="undrained"),BH119,""))</f>
        <v/>
      </c>
      <c r="CQ119" s="409" t="str">
        <f>IF(AND('[1]Multi-Field'!$E$35=[1]Lists!BF119,'[1]Multi-Field'!$F$35="Drained"),BI119,IF(AND('[1]Multi-Field'!$E$35=[1]Lists!BF119,'[1]Multi-Field'!$F$35="undrained"),BH119,""))</f>
        <v/>
      </c>
      <c r="CR119" s="409" t="str">
        <f>IF(AND('[1]Multi-Field'!$E$36=[1]Lists!BF119,'[1]Multi-Field'!$F$36="Drained"),BI119,IF(AND('[1]Multi-Field'!$E$36=[1]Lists!BF119,'[1]Multi-Field'!$F$36="undrained"),BH119,""))</f>
        <v/>
      </c>
      <c r="CS119" s="409" t="str">
        <f>IF(AND('[1]Multi-Field'!$E$37=[1]Lists!BF119,'[1]Multi-Field'!$F$37="Drained"),BI119,IF(AND('[1]Multi-Field'!$E$37=[1]Lists!BF119,'[1]Multi-Field'!$F$37="undrained"),BH119,""))</f>
        <v/>
      </c>
      <c r="CT119" s="409" t="str">
        <f>IF(AND('[1]Multi-Field'!$E$38=[1]Lists!BF119,'[1]Multi-Field'!$F$38="Drained"),BI119,IF(AND('[1]Multi-Field'!$E$38=[1]Lists!BF119,'[1]Multi-Field'!$F$38="undrained"),BH119,""))</f>
        <v/>
      </c>
      <c r="CU119" s="409" t="str">
        <f>IF(AND('[1]Multi-Field'!$E$39=[1]Lists!BF119,'[1]Multi-Field'!$F$39="Drained"),BI119,IF(AND('[1]Multi-Field'!$E$39=[1]Lists!BF119,'[1]Multi-Field'!$F$39="undrained"),BH119,""))</f>
        <v/>
      </c>
      <c r="CV119" s="409" t="str">
        <f>IF(AND('[1]Multi-Field'!$E$40=[1]Lists!BF119,'[1]Multi-Field'!$F$40="Drained"),BI119,IF(AND('[1]Multi-Field'!$E$40=[1]Lists!BF119,'[1]Multi-Field'!$F$40="undrained"),BH119,""))</f>
        <v/>
      </c>
      <c r="CW119" s="409" t="str">
        <f>IF(AND('[1]Multi-Field'!$E$41=[1]Lists!BF119,'[1]Multi-Field'!$F$40="Drained"),BI119,IF(AND('[1]Multi-Field'!$E$40=[1]Lists!BF119,'[1]Multi-Field'!$F$40="undrained"),BH119,""))</f>
        <v/>
      </c>
      <c r="CX119" s="409" t="str">
        <f>IF(AND('[1]Multi-Field'!$E$42=[1]Lists!BF119,'[1]Multi-Field'!$F$42="Drained"),BI119,IF(AND('[1]Multi-Field'!$E$42=[1]Lists!BF119,'[1]Multi-Field'!$F$42="undrained"),BH119,""))</f>
        <v/>
      </c>
      <c r="CY119" s="409" t="str">
        <f>IF(AND('[1]Multi-Field'!$E$43=[1]Lists!BF119,'[1]Multi-Field'!$F$43="Drained"),BI119,IF(AND('[1]Multi-Field'!$E$43=[1]Lists!BF119,'[1]Multi-Field'!$F$43="undrained"),BH119,""))</f>
        <v/>
      </c>
      <c r="CZ119" s="409" t="str">
        <f>IF(AND('[1]Multi-Field'!$E$44=[1]Lists!BF119,'[1]Multi-Field'!$F$44="Drained"),BI119,IF(AND('[1]Multi-Field'!$E$44=[1]Lists!BF119,'[1]Multi-Field'!$F$44="undrained"),BH119,""))</f>
        <v/>
      </c>
      <c r="DA119" s="409" t="str">
        <f>IF(AND('[1]Multi-Field'!$E$45=[1]Lists!BF119,'[1]Multi-Field'!$F$45="Drained"),BI119,IF(AND('[1]Multi-Field'!$E$45=[1]Lists!BF119,'[1]Multi-Field'!$F$45="undrained"),BH119,""))</f>
        <v/>
      </c>
      <c r="DB119" s="409" t="str">
        <f>IF(AND('[1]Multi-Field'!$E$46=[1]Lists!BF119,'[1]Multi-Field'!$F$46="Drained"),BI119,IF(AND('[1]Multi-Field'!$E$46=[1]Lists!BF119,'[1]Multi-Field'!$F$46="undrained"),BH119,""))</f>
        <v/>
      </c>
      <c r="DC119" s="409" t="str">
        <f>IF(AND('[1]Multi-Field'!$E$47=[1]Lists!BF119,'[1]Multi-Field'!$F$47="Drained"),BI119,IF(AND('[1]Multi-Field'!$E$47=[1]Lists!BF119,'[1]Multi-Field'!$F$47="undrained"),BH119,""))</f>
        <v/>
      </c>
      <c r="DD119" s="409" t="str">
        <f>IF(AND('[1]Multi-Field'!$E$48=[1]Lists!BF119,'[1]Multi-Field'!$F$48="Drained"),BI119,IF(AND('[1]Multi-Field'!$E$48=[1]Lists!BF119,'[1]Multi-Field'!$F$48="undrained"),BH119,""))</f>
        <v/>
      </c>
      <c r="DE119" s="409" t="str">
        <f>IF(AND('[1]Multi-Field'!$E$49=[1]Lists!BF119,'[1]Multi-Field'!$F$49="Drained"),BI119,IF(AND('[1]Multi-Field'!$E$49=[1]Lists!BF119,'[1]Multi-Field'!$F$9="undrained"),BH119,""))</f>
        <v/>
      </c>
      <c r="DF119" s="409" t="str">
        <f>IF(AND('[1]Multi-Field'!$E$50=[1]Lists!BF119,'[1]Multi-Field'!$F$50="Drained"),BI119,IF(AND('[1]Multi-Field'!$E$50=[1]Lists!BF119,'[1]Multi-Field'!$F$50="undrained"),BH119,""))</f>
        <v/>
      </c>
      <c r="DG119" s="409" t="str">
        <f>IF(AND('[1]Multi-Field'!$E$51=[1]Lists!BF119,'[1]Multi-Field'!$F$51="Drained"),BI119,IF(AND('[1]Multi-Field'!$E$51=[1]Lists!BF119,'[1]Multi-Field'!$F$51="undrained"),BH119,""))</f>
        <v/>
      </c>
      <c r="DH119" s="409" t="str">
        <f>IF(AND('[1]Multi-Field'!$E$52=[1]Lists!BF119,'[1]Multi-Field'!$F$52="Drained"),BI119,IF(AND('[1]Multi-Field'!$E$52=[1]Lists!BF119,'[1]Multi-Field'!$F$52="undrained"),BH119,""))</f>
        <v/>
      </c>
      <c r="DI119" s="409" t="str">
        <f>IF(AND('[1]Multi-Field'!$E$53=[1]Lists!BF119,'[1]Multi-Field'!$F$53="Drained"),BI119,IF(AND('[1]Multi-Field'!$E$53=[1]Lists!BF119,'[1]Multi-Field'!$F$53="undrained"),BH119,""))</f>
        <v/>
      </c>
      <c r="DJ119" s="409" t="str">
        <f>IF(AND('[1]Multi-Field'!$E$54=[1]Lists!BF119,'[1]Multi-Field'!$F$54="Drained"),BI119,IF(AND('[1]Multi-Field'!$E$54=[1]Lists!BF119,'[1]Multi-Field'!$F$54="undrained"),BH119,""))</f>
        <v/>
      </c>
      <c r="DK119" s="409" t="str">
        <f>IF(AND('[1]Multi-Field'!$E$55=[1]Lists!BF119,'[1]Multi-Field'!$F$55="Drained"),BI119,IF(AND('[1]Multi-Field'!$E$55=[1]Lists!BF119,'[1]Multi-Field'!$F$55="undrained"),BH119,""))</f>
        <v/>
      </c>
      <c r="DL119" s="409" t="str">
        <f>IF(AND('[1]Multi-Field'!$E$56=[1]Lists!BF119,'[1]Multi-Field'!$F$56="Drained"),BI119,IF(AND('[1]Multi-Field'!$E$56=[1]Lists!BF119,'[1]Multi-Field'!$F$56="undrained"),BH119,""))</f>
        <v/>
      </c>
      <c r="DM119" s="409" t="str">
        <f>IF(AND('[1]Multi-Field'!$E$57=[1]Lists!BF119,'[1]Multi-Field'!$F$57="Drained"),BI119,IF(AND('[1]Multi-Field'!$E$57=[1]Lists!BF119,'[1]Multi-Field'!$F$57="undrained"),BH119,""))</f>
        <v/>
      </c>
      <c r="DN119" s="409" t="str">
        <f>IF(AND('[1]Multi-Field'!$E$58=[1]Lists!BF119,'[1]Multi-Field'!$F$58="Drained"),BI119,IF(AND('[1]Multi-Field'!$E$58=[1]Lists!BF119,'[1]Multi-Field'!$F$58="undrained"),BH119,""))</f>
        <v/>
      </c>
      <c r="DO119" s="409" t="str">
        <f>IF(AND('[1]Multi-Field'!$E$59=[1]Lists!BF119,'[1]Multi-Field'!$F$59="Drained"),BI119,IF(AND('[1]Multi-Field'!$E$59=[1]Lists!BF119,'[1]Multi-Field'!$F$59="undrained"),BH119,""))</f>
        <v/>
      </c>
      <c r="DP119" s="409" t="str">
        <f>IF(AND('[1]Multi-Field'!$E$60=[1]Lists!BF119,'[1]Multi-Field'!$F$60="Drained"),BI119,IF(AND('[1]Multi-Field'!$E$60=[1]Lists!BF119,'[1]Multi-Field'!$F$60="undrained"),BH119,""))</f>
        <v/>
      </c>
      <c r="DQ119" s="409" t="str">
        <f>IF(AND('[1]Multi-Field'!$E$61=[1]Lists!BF119,'[1]Multi-Field'!$F$61="Drained"),BI119,IF(AND('[1]Multi-Field'!$E$61=[1]Lists!BF119,'[1]Multi-Field'!$F$61="undrained"),BH119,""))</f>
        <v/>
      </c>
      <c r="DR119" s="409" t="str">
        <f>IF(AND('[1]Multi-Field'!$E$62=[1]Lists!BF119,'[1]Multi-Field'!$F$62="Drained"),BI119,IF(AND('[1]Multi-Field'!$E$62=[1]Lists!BF119,'[1]Multi-Field'!$F$62="undrained"),BH119,""))</f>
        <v/>
      </c>
      <c r="DS119" s="409" t="str">
        <f>IF(AND('[1]Multi-Field'!$E$63=[1]Lists!BF119,'[1]Multi-Field'!$F$63="Drained"),BI119,IF(AND('[1]Multi-Field'!$E$63=[1]Lists!BF119,'[1]Multi-Field'!$F$63="undrained"),BH119,""))</f>
        <v/>
      </c>
      <c r="DT119" s="409" t="str">
        <f>IF(AND('[1]Multi-Field'!$E$64=[1]Lists!BF119,'[1]Multi-Field'!$F$64="Drained"),BI119,IF(AND('[1]Multi-Field'!$E$64=[1]Lists!BF119,'[1]Multi-Field'!$F$64="undrained"),BH119,""))</f>
        <v/>
      </c>
      <c r="DU119" s="409" t="str">
        <f>IF(AND('[1]Multi-Field'!$E$65=[1]Lists!BF119,'[1]Multi-Field'!$F$65="Drained"),BI119,IF(AND('[1]Multi-Field'!$E$65=[1]Lists!BF119,'[1]Multi-Field'!$F$65="undrained"),BH119,""))</f>
        <v/>
      </c>
      <c r="DV119" s="409" t="str">
        <f>IF(AND('[1]Multi-Field'!$E$66=[1]Lists!BF119,'[1]Multi-Field'!$F$66="Drained"),BI119,IF(AND('[1]Multi-Field'!$E$66=[1]Lists!BF119,'[1]Multi-Field'!$F$66="undrained"),BH119,""))</f>
        <v/>
      </c>
      <c r="DW119" s="409" t="str">
        <f>IF(AND('[1]Multi-Field'!$E$67=[1]Lists!BF119,'[1]Multi-Field'!$F$67="Drained"),BI119,IF(AND('[1]Multi-Field'!$E$67=[1]Lists!BF119,'[1]Multi-Field'!$F$67="undrained"),BH119,""))</f>
        <v/>
      </c>
      <c r="DX119" s="409" t="str">
        <f>IF(AND('[1]Multi-Field'!$E$68=[1]Lists!BF119,'[1]Multi-Field'!$F$68="Drained"),BI119,IF(AND('[1]Multi-Field'!$E$68=[1]Lists!BF119,'[1]Multi-Field'!$F$68="undrained"),BH119,""))</f>
        <v/>
      </c>
      <c r="DY119" s="409" t="str">
        <f>IF(AND('[1]Multi-Field'!$E$69=[1]Lists!BF119,'[1]Multi-Field'!$F$69="Drained"),BI119,IF(AND('[1]Multi-Field'!$E$69=[1]Lists!BF119,'[1]Multi-Field'!$F$69="undrained"),BH119,""))</f>
        <v/>
      </c>
      <c r="DZ119" s="409" t="str">
        <f>IF(AND('[1]Multi-Field'!$E$70=[1]Lists!BF119,'[1]Multi-Field'!$F$70="Drained"),BI119,IF(AND('[1]Multi-Field'!$E$70=[1]Lists!BF119,'[1]Multi-Field'!$F$70="undrained"),BH119,""))</f>
        <v/>
      </c>
      <c r="EA119" s="409" t="str">
        <f>IF(AND('[1]Multi-Field'!$E$71=[1]Lists!BF119,'[1]Multi-Field'!$F$71="Drained"),BI119,IF(AND('[1]Multi-Field'!$E$71=[1]Lists!BF119,'[1]Multi-Field'!$F$71="undrained"),BH119,""))</f>
        <v/>
      </c>
      <c r="EB119" s="409" t="str">
        <f>IF(AND('[1]Multi-Field'!$E$72=[1]Lists!BF119,'[1]Multi-Field'!$F$72="Drained"),BI119,IF(AND('[1]Multi-Field'!$E$72=[1]Lists!BF119,'[1]Multi-Field'!$F$72="undrained"),BH119,""))</f>
        <v/>
      </c>
      <c r="EC119" s="409" t="str">
        <f>IF(AND('[1]Multi-Field'!$E$73=[1]Lists!BF119,'[1]Multi-Field'!$F$73="Drained"),BI119,IF(AND('[1]Multi-Field'!$E$73=[1]Lists!BF119,'[1]Multi-Field'!$F$73="undrained"),BH119,""))</f>
        <v/>
      </c>
      <c r="ED119" s="409" t="str">
        <f>IF(AND('[1]Multi-Field'!$E$74=[1]Lists!BF119,'[1]Multi-Field'!$F$74="Drained"),BI119,IF(AND('[1]Multi-Field'!$E$74=[1]Lists!BF119,'[1]Multi-Field'!$F$74="undrained"),BH119,""))</f>
        <v/>
      </c>
      <c r="EE119" s="409" t="str">
        <f>IF(AND('[1]Multi-Field'!$E$75=[1]Lists!BF119,'[1]Multi-Field'!$F$75="Drained"),BI119,IF(AND('[1]Multi-Field'!$E$75=[1]Lists!BF119,'[1]Multi-Field'!$F$75="undrained"),BH119,""))</f>
        <v/>
      </c>
      <c r="EF119" s="409" t="str">
        <f>IF(AND('[1]Multi-Field'!$E$76=[1]Lists!BF119,'[1]Multi-Field'!$F$76="Drained"),BI119,IF(AND('[1]Multi-Field'!$E$76=[1]Lists!BF119,'[1]Multi-Field'!$F$6="undrained"),BH119,""))</f>
        <v/>
      </c>
      <c r="EG119" s="409" t="str">
        <f>IF(AND('[1]Multi-Field'!$E$77=[1]Lists!BF119,'[1]Multi-Field'!$F$77="Drained"),BI119,IF(AND('[1]Multi-Field'!$E$77=[1]Lists!BF119,'[1]Multi-Field'!$F$77="undrained"),BH119,""))</f>
        <v/>
      </c>
      <c r="EH119" s="409" t="str">
        <f>IF(AND('[1]Multi-Field'!$E$78=[1]Lists!BF119,'[1]Multi-Field'!$F$78="Drained"),BI119,IF(AND('[1]Multi-Field'!$E$78=[1]Lists!BF119,'[1]Multi-Field'!$F$78="undrained"),BH119,""))</f>
        <v/>
      </c>
      <c r="EI119" s="409" t="str">
        <f>IF(AND('[1]Multi-Field'!$E$79=[1]Lists!BF119,'[1]Multi-Field'!$F$79="Drained"),BI119,IF(AND('[1]Multi-Field'!$E$79=[1]Lists!BF119,'[1]Multi-Field'!$F$79="undrained"),BH119,""))</f>
        <v/>
      </c>
      <c r="EJ119" s="409" t="str">
        <f>IF(AND('[1]Multi-Field'!$E$80=[1]Lists!BF119,'[1]Multi-Field'!$F$80="Drained"),BI119,IF(AND('[1]Multi-Field'!$E$80=[1]Lists!BF119,'[1]Multi-Field'!$F$80="undrained"),BH119,""))</f>
        <v/>
      </c>
      <c r="EK119" s="409" t="str">
        <f>IF(AND('[1]Multi-Field'!$E$81=[1]Lists!BF119,'[1]Multi-Field'!$F$81="Drained"),BI119,IF(AND('[1]Multi-Field'!$E$81=[1]Lists!BF119,'[1]Multi-Field'!$F$81="undrained"),BH119,""))</f>
        <v/>
      </c>
      <c r="EL119" s="409" t="str">
        <f>IF(AND('[1]Multi-Field'!$E$82=[1]Lists!BF119,'[1]Multi-Field'!$F$82="Drained"),BI119,IF(AND('[1]Multi-Field'!$E$82=[1]Lists!BF119,'[1]Multi-Field'!$F$82="undrained"),BH119,""))</f>
        <v/>
      </c>
      <c r="EM119" s="409" t="str">
        <f>IF(AND('[1]Multi-Field'!$E$83=[1]Lists!BF119,'[1]Multi-Field'!$F$83="Drained"),BI119,IF(AND('[1]Multi-Field'!$E$83=[1]Lists!BF119,'[1]Multi-Field'!$F$83="undrained"),BH119,""))</f>
        <v/>
      </c>
      <c r="EN119" s="409" t="str">
        <f>IF(AND('[1]Multi-Field'!$E$84=[1]Lists!BF119,'[1]Multi-Field'!$F$84="Drained"),BI119,IF(AND('[1]Multi-Field'!$E$84=[1]Lists!BF119,'[1]Multi-Field'!$F$84="undrained"),BH119,""))</f>
        <v/>
      </c>
      <c r="EO119" s="409" t="str">
        <f>IF(AND('[1]Multi-Field'!$E$85=[1]Lists!BF119,'[1]Multi-Field'!$F$85="Drained"),BI119,IF(AND('[1]Multi-Field'!$E$85=[1]Lists!BF119,'[1]Multi-Field'!$F$85="undrained"),BH119,""))</f>
        <v/>
      </c>
      <c r="EP119" s="409" t="str">
        <f>IF(AND('[1]Multi-Field'!$E$86=[1]Lists!BF119,'[1]Multi-Field'!$F$86="Drained"),BI119,IF(AND('[1]Multi-Field'!$E$86=[1]Lists!BF119,'[1]Multi-Field'!$F$86="undrained"),BH119,""))</f>
        <v/>
      </c>
      <c r="EQ119" s="409" t="str">
        <f>IF(AND('[1]Multi-Field'!$E$87=[1]Lists!BF119,'[1]Multi-Field'!$F$87="Drained"),BI119,IF(AND('[1]Multi-Field'!$E$87=[1]Lists!BF119,'[1]Multi-Field'!$F$87="undrained"),BH119,""))</f>
        <v/>
      </c>
      <c r="ER119" s="409" t="str">
        <f>IF(AND('[1]Multi-Field'!$E$88=[1]Lists!BF119,'[1]Multi-Field'!$F$88="Drained"),BI119,IF(AND('[1]Multi-Field'!$E$88=[1]Lists!BF119,'[1]Multi-Field'!$F$88="undrained"),BH119,""))</f>
        <v/>
      </c>
      <c r="ES119" s="409" t="str">
        <f>IF(AND('[1]Multi-Field'!$E$89=[1]Lists!BF119,'[1]Multi-Field'!$F$89="Drained"),BI119,IF(AND('[1]Multi-Field'!$E$89=[1]Lists!BF119,'[1]Multi-Field'!$F$89="undrained"),BH119,""))</f>
        <v/>
      </c>
      <c r="ET119" s="409" t="str">
        <f>IF(AND('[1]Multi-Field'!$E$90=[1]Lists!BF119,'[1]Multi-Field'!$F$90="Drained"),BI119,IF(AND('[1]Multi-Field'!$E$90=[1]Lists!BF119,'[1]Multi-Field'!$F$90="undrained"),BH119,""))</f>
        <v/>
      </c>
      <c r="EU119" s="409" t="str">
        <f>IF(AND('[1]Multi-Field'!$E$91=[1]Lists!BF119,'[1]Multi-Field'!$F$91="Drained"),BI119,IF(AND('[1]Multi-Field'!$E$91=[1]Lists!BF119,'[1]Multi-Field'!$F$91="undrained"),BH119,""))</f>
        <v/>
      </c>
      <c r="EV119" s="409" t="str">
        <f>IF(AND('[1]Multi-Field'!$E$92=[1]Lists!BF119,'[1]Multi-Field'!$F$92="Drained"),BI119,IF(AND('[1]Multi-Field'!$E$92=[1]Lists!BF119,'[1]Multi-Field'!$F$92="undrained"),BH119,""))</f>
        <v/>
      </c>
      <c r="EW119" s="409" t="str">
        <f>IF(AND('[1]Multi-Field'!$E$93=[1]Lists!BF119,'[1]Multi-Field'!$F$93="Drained"),BI119,IF(AND('[1]Multi-Field'!$E$93=[1]Lists!BF119,'[1]Multi-Field'!$F$93="undrained"),BH119,""))</f>
        <v/>
      </c>
      <c r="EX119" s="409" t="str">
        <f>IF(AND('[1]Multi-Field'!$E$94=[1]Lists!BF119,'[1]Multi-Field'!$F$94="Drained"),BI119,IF(AND('[1]Multi-Field'!$E$94=[1]Lists!BF119,'[1]Multi-Field'!$F$94="undrained"),BH119,""))</f>
        <v/>
      </c>
      <c r="EY119" s="409" t="str">
        <f>IF(AND('[1]Multi-Field'!$E$95=[1]Lists!BF119,'[1]Multi-Field'!$F$95="Drained"),BI119,IF(AND('[1]Multi-Field'!$E$95=[1]Lists!BF119,'[1]Multi-Field'!$F$95="undrained"),BH119,""))</f>
        <v/>
      </c>
      <c r="EZ119" s="409" t="str">
        <f>IF(AND('[1]Multi-Field'!$E$96=[1]Lists!BF119,'[1]Multi-Field'!$F$96="Drained"),BI119,IF(AND('[1]Multi-Field'!$E$96=[1]Lists!BF119,'[1]Multi-Field'!$F$96="undrained"),BH119,""))</f>
        <v/>
      </c>
      <c r="FA119" s="409" t="str">
        <f>IF(AND('[1]Multi-Field'!$E$97=[1]Lists!BF119,'[1]Multi-Field'!$F$97="Drained"),BI119,IF(AND('[1]Multi-Field'!$E$97=[1]Lists!BF119,'[1]Multi-Field'!$F$97="undrained"),BH119,""))</f>
        <v/>
      </c>
      <c r="FB119" s="409" t="str">
        <f>IF(AND('[1]Multi-Field'!$E$98=[1]Lists!BF119,'[1]Multi-Field'!$F$98="Drained"),BI119,IF(AND('[1]Multi-Field'!$E$98=[1]Lists!BF119,'[1]Multi-Field'!$F$98="undrained"),BH119,""))</f>
        <v/>
      </c>
      <c r="FC119" s="409" t="str">
        <f>IF(AND('[1]Multi-Field'!$E$99=[1]Lists!BF119,'[1]Multi-Field'!$F$99="Drained"),BI119,IF(AND('[1]Multi-Field'!$E$99=[1]Lists!BF119,'[1]Multi-Field'!$F$99="undrained"),BH119,""))</f>
        <v/>
      </c>
      <c r="FD119" s="409" t="str">
        <f>IF(AND('[1]Multi-Field'!$E$100=[1]Lists!BF119,'[1]Multi-Field'!$F$100="Drained"),BI119,IF(AND('[1]Multi-Field'!$E$100=[1]Lists!BF119,'[1]Multi-Field'!$F$100="undrained"),BH119,""))</f>
        <v/>
      </c>
      <c r="FE119" s="409" t="str">
        <f>IF(AND('[1]Multi-Field'!$E$101=[1]Lists!BF119,'[1]Multi-Field'!$F$101="Drained"),BI119,IF(AND('[1]Multi-Field'!$E$101=[1]Lists!BF119,'[1]Multi-Field'!$F$101="undrained"),BH119,""))</f>
        <v/>
      </c>
      <c r="FF119" s="409" t="str">
        <f>IF(AND('[1]Multi-Field'!$E$102=[1]Lists!BF119,'[1]Multi-Field'!$F$102="Drained"),BI119,IF(AND('[1]Multi-Field'!$E$102=[1]Lists!BF119,'[1]Multi-Field'!$F$102="undrained"),BH119,""))</f>
        <v/>
      </c>
      <c r="FG119" s="409" t="str">
        <f>IF(AND('[1]Multi-Field'!$E$103=[1]Lists!BF119,'[1]Multi-Field'!$F$103="Drained"),BI119,IF(AND('[1]Multi-Field'!$E$103=[1]Lists!BF119,'[1]Multi-Field'!$F$103="undrained"),BH119,""))</f>
        <v/>
      </c>
      <c r="FH119" s="409" t="str">
        <f>IF(AND('[1]Multi-Field'!$E$104=[1]Lists!BF119,'[1]Multi-Field'!$F$104="Drained"),BI119,IF(AND('[1]Multi-Field'!$E$104=[1]Lists!BF119,'[1]Multi-Field'!$F$104="undrained"),BH119,""))</f>
        <v/>
      </c>
      <c r="FI119" s="409" t="str">
        <f>IF(AND('[1]Multi-Field'!$E$105=[1]Lists!BF119,'[1]Multi-Field'!$F$105="Drained"),BI119,IF(AND('[1]Multi-Field'!$E$105=[1]Lists!BF119,'[1]Multi-Field'!$F$105="undrained"),BH119,""))</f>
        <v/>
      </c>
      <c r="FJ119" s="409" t="str">
        <f>IF(AND('[1]Multi-Field'!$E$106=[1]Lists!BF119,'[1]Multi-Field'!$F$106="Drained"),BI119,IF(AND('[1]Multi-Field'!$E$106=[1]Lists!BF119,'[1]Multi-Field'!$F$106="undrained"),BH119,""))</f>
        <v/>
      </c>
      <c r="FK119" s="409" t="str">
        <f>IF(AND('[1]Multi-Field'!$E$107=[1]Lists!BF119,'[1]Multi-Field'!$F$107="Drained"),BI119,IF(AND('[1]Multi-Field'!$E$107=[1]Lists!BF119,'[1]Multi-Field'!$F$107="undrained"),BH119,""))</f>
        <v/>
      </c>
      <c r="FL119" s="409" t="str">
        <f>IF(AND('[1]Multi-Field'!$E$108=[1]Lists!BF119,'[1]Multi-Field'!$F$108="Drained"),BI119,IF(AND('[1]Multi-Field'!$E$108=[1]Lists!BF119,'[1]Multi-Field'!$F$108="undrained"),BH119,""))</f>
        <v/>
      </c>
      <c r="FM119" s="409" t="str">
        <f>IF(AND('[1]Multi-Field'!$E$109=[1]Lists!BF119,'[1]Multi-Field'!$F$109="Drained"),BI119,IF(AND('[1]Multi-Field'!$E$109=[1]Lists!BF119,'[1]Multi-Field'!$F$109="undrained"),BH119,""))</f>
        <v/>
      </c>
      <c r="FN119" s="409" t="str">
        <f>IF(AND('[1]Multi-Field'!$E$110=[1]Lists!BF119,'[1]Multi-Field'!$F$110="Drained"),BI119,IF(AND('[1]Multi-Field'!$E$110=[1]Lists!BF119,'[1]Multi-Field'!$F$110="undrained"),BH119,""))</f>
        <v/>
      </c>
      <c r="FO119" s="409" t="str">
        <f>IF(AND('[1]Multi-Field'!$E$111=[1]Lists!BF119,'[1]Multi-Field'!$F$111="Drained"),BI119,IF(AND('[1]Multi-Field'!$E$111=[1]Lists!BF119,'[1]Multi-Field'!$F$111="undrained"),BH119,""))</f>
        <v/>
      </c>
      <c r="FP119" s="409" t="str">
        <f>IF(AND('[1]Multi-Field'!$E$112=[1]Lists!BF119,'[1]Multi-Field'!$F$112="Drained"),BI119,IF(AND('[1]Multi-Field'!$E$112=[1]Lists!BF119,'[1]Multi-Field'!$F$112="undrained"),BH119,""))</f>
        <v/>
      </c>
      <c r="FQ119" s="409" t="str">
        <f>IF(AND('[1]Multi-Field'!$E$113=[1]Lists!BF119,'[1]Multi-Field'!$F$113="Drained"),BI119,IF(AND('[1]Multi-Field'!$E$113=[1]Lists!BF119,'[1]Multi-Field'!$F$113="undrained"),BH119,""))</f>
        <v/>
      </c>
      <c r="FR119" s="409" t="str">
        <f>IF(AND('[1]Multi-Field'!$E$114=[1]Lists!BF119,'[1]Multi-Field'!$F$114="Drained"),BI119,IF(AND('[1]Multi-Field'!$E$114=[1]Lists!BF119,'[1]Multi-Field'!$F$114="undrained"),BH119,""))</f>
        <v/>
      </c>
      <c r="FS119" s="409" t="str">
        <f>IF(AND('[1]Multi-Field'!$E$115=[1]Lists!BF119,'[1]Multi-Field'!$F$115="Drained"),BI119,IF(AND('[1]Multi-Field'!$E$115=[1]Lists!BF119,'[1]Multi-Field'!$F$115="undrained"),BH119,""))</f>
        <v/>
      </c>
      <c r="FT119" s="409" t="str">
        <f>IF(AND('[1]Multi-Field'!$E$116=[1]Lists!BF119,'[1]Multi-Field'!$F$116="Drained"),BI119,IF(AND('[1]Multi-Field'!$E$116=[1]Lists!BF119,'[1]Multi-Field'!$F$116="undrained"),BH119,""))</f>
        <v/>
      </c>
      <c r="FU119" s="409" t="str">
        <f>IF(AND('[1]Multi-Field'!$E$117=[1]Lists!BF119,'[1]Multi-Field'!$F$117="Drained"),BI119,IF(AND('[1]Multi-Field'!$E$117=[1]Lists!BF119,'[1]Multi-Field'!$F$117="undrained"),BH119,""))</f>
        <v/>
      </c>
      <c r="FV119" s="409" t="str">
        <f>IF(AND('[1]Multi-Field'!$E$118=[1]Lists!BF119,'[1]Multi-Field'!$F$118="Drained"),BI119,IF(AND('[1]Multi-Field'!$E$118=[1]Lists!BF119,'[1]Multi-Field'!$F$118="undrained"),BH119,""))</f>
        <v/>
      </c>
      <c r="FW119" s="409" t="str">
        <f>IF(AND('[1]Multi-Field'!$E$119=[1]Lists!BF119,'[1]Multi-Field'!$F$119="Drained"),BI119,IF(AND('[1]Multi-Field'!$E$119=[1]Lists!BF119,'[1]Multi-Field'!$F$119="undrained"),BH119,""))</f>
        <v/>
      </c>
      <c r="FX119" s="409">
        <f>IF(AND('[1]Multi-Field'!$E$120=[1]Lists!BF119,'[1]Multi-Field'!$F$120="Drained"),BI119,IF(AND('[1]Multi-Field'!$E$120=[1]Lists!BF119,'[1]Multi-Field'!$F$120="undrained"),BH119,""))</f>
        <v>5</v>
      </c>
      <c r="GC119" s="4">
        <f>'[1]Multi-Field'!B117</f>
        <v>0</v>
      </c>
      <c r="GD119" s="73" t="str">
        <f>IF(OR('[1]Multi-Field'!Q117=$FZ$43,'[1]Multi-Field'!Q117=$FZ$44),'[1]Multi-Field'!BS117,"")</f>
        <v/>
      </c>
      <c r="GE119" s="4" t="str">
        <f>IF(AND(OR('[1]Multi-Field'!Q117=$FZ$86,'[1]Multi-Field'!Q117=$FZ$94,'[1]Multi-Field'!Q117=$FZ$87,'[1]Multi-Field'!Q117=[1]Lists!$FZ$93,'[1]Multi-Field'!Q117=$FZ$59),'[1]Multi-Field'!BS117&gt;50),'[1]Multi-Field'!BS117*0.8,IF(AND(OR('[1]Multi-Field'!Q117=$FZ$86,'[1]Multi-Field'!Q117=$FZ$94,'[1]Multi-Field'!Q117=$FZ$87,'[1]Multi-Field'!Q117=[1]Lists!$FZ$93,'[1]Multi-Field'!Q117=[1]Lists!$FZ$59),'[1]Multi-Field'!BS117&lt;50),'[1]Multi-Field'!BS117,""))</f>
        <v/>
      </c>
      <c r="GF119" s="4" t="str">
        <f>IF(OR('[1]Multi-Field'!Q117=[1]Lists!$FZ$7,'[1]Multi-Field'!Q117=[1]Lists!$FZ$5,'[1]Multi-Field'!Q117=[1]Lists!$FZ$24,'[1]Multi-Field'!Q117=[1]Lists!$FZ$10,'[1]Multi-Field'!Q117=[1]Lists!$FZ$8, '[1]Multi-Field'!Q117=[1]Lists!$FZ$25, '[1]Multi-Field'!Q117=[1]Lists!$FZ$23, '[1]Multi-Field'!Q117= [1]Lists!$FZ$47, '[1]Multi-Field'!Q117=[1]Lists!$FZ$49, '[1]Multi-Field'!Q117=[1]Lists!$FZ$48,'[1]Multi-Field'!Q117=[1]Lists!$FZ$3, '[1]Multi-Field'!Q117=[1]Lists!$FZ$14,'[1]Multi-Field'!Q117=[1]Lists!$FZ$36, '[1]Multi-Field'!Q117=[1]Lists!$FZ$41,'[1]Multi-Field'!Q117=[1]Lists!$FZ$42),0,"")</f>
        <v/>
      </c>
      <c r="GG119" s="4" t="str">
        <f>IF(OR('[1]Multi-Field'!Q117=[1]Lists!$FZ$6,'[1]Multi-Field'!Q117=[1]Lists!$FZ$4, '[1]Multi-Field'!Q146=[1]Lists!$FZ$11, '[1]Multi-Field'!Q117=[1]Lists!$FZ$1),100*IF('[1]Multi-Field'!U117=onepercent,0.75,IF('[1]Multi-Field'!U117=onetotwentyfivepercent,0.4,IF(OR('[1]Multi-Field'!U117=twentysixtofiftypercent,'[1]Multi-Field'!U117=greaterthanfiftypercent),0,""))),"")</f>
        <v/>
      </c>
      <c r="GH119" s="4" t="str">
        <f>IF(OR('[1]Multi-Field'!Q117=[1]Lists!$FZ$53,'[1]Multi-Field'!Q117=[1]Lists!$FZ$55), 50,IF('[1]Multi-Field'!Q117=[1]Lists!$FZ$54,225,IF('[1]Multi-Field'!Q117=[1]Lists!$FZ$56,75,"")))</f>
        <v/>
      </c>
      <c r="GI119" s="4" t="e">
        <f>#VALUE!</f>
        <v>#VALUE!</v>
      </c>
      <c r="GJ119" s="4" t="e">
        <f>#VALUE!</f>
        <v>#VALUE!</v>
      </c>
      <c r="GK119" s="4" t="str">
        <f>IF('[1]Multi-Field'!Q117=[1]Lists!$FZ$95,'[1]Multi-Field'!BS117*0.66,"")</f>
        <v/>
      </c>
      <c r="GM119" s="4" t="str">
        <f>IF(OR('[1]Multi-Field'!Q117=[1]Lists!$FZ$26,'[1]Multi-Field'!Q117=[1]Lists!$FZ$84),20,"")</f>
        <v/>
      </c>
      <c r="GN119" s="4" t="str">
        <f>IF(OR('[1]Multi-Field'!Q117=[1]Lists!$FZ$88,'[1]Multi-Field'!Q117=[1]Lists!$FZ$57),0,"")</f>
        <v/>
      </c>
      <c r="GO119" s="4" t="str">
        <f>IF(OR('[1]Multi-Field'!Q117=[1]Lists!$FZ$69,'[1]Multi-Field'!Q117=[1]Lists!$FZ$71,'[1]Multi-Field'!Q117=[1]Lists!$FZ$105),50,"")</f>
        <v/>
      </c>
      <c r="GP119" s="4" t="str">
        <f>IF(OR('[1]Multi-Field'!Q117=[1]Lists!$FZ$75,'[1]Multi-Field'!Q117=[1]Lists!$FZ$70),75,"")</f>
        <v/>
      </c>
      <c r="GQ119" s="4">
        <f>IF('[1]Multi-Field'!Q117=[1]Lists!$FZ$72,150,"")</f>
        <v>150</v>
      </c>
      <c r="GR119" s="4" t="str">
        <f>IF(OR('[1]Multi-Field'!Q117=[1]Lists!$FZ$74,'[1]Multi-Field'!Q117=[1]Lists!$FZ$73),40,"")</f>
        <v/>
      </c>
      <c r="GS119" s="4" t="str">
        <f>IF('[1]Multi-Field'!Q117=[1]Lists!$FZ$99,80,"")</f>
        <v/>
      </c>
      <c r="GT119" s="4" t="str">
        <f>IF('[1]Multi-Field'!Q117=[1]Lists!$FZ$106,70,"")</f>
        <v/>
      </c>
      <c r="GU119" s="4" t="e">
        <f t="shared" si="16"/>
        <v>#VALUE!</v>
      </c>
    </row>
    <row r="120" spans="1:203" ht="13.5" customHeight="1">
      <c r="A120" s="7" t="s">
        <v>207</v>
      </c>
      <c r="B120" s="7"/>
      <c r="C120" s="7"/>
      <c r="D120" s="8">
        <v>55</v>
      </c>
      <c r="E120" s="8">
        <f t="shared" si="12"/>
        <v>58</v>
      </c>
      <c r="F120" s="8">
        <f t="shared" si="13"/>
        <v>62</v>
      </c>
      <c r="G120" s="8">
        <v>65</v>
      </c>
      <c r="H120" s="8">
        <v>70</v>
      </c>
      <c r="I120" s="8">
        <f t="shared" si="17"/>
        <v>73</v>
      </c>
      <c r="J120" s="8">
        <f t="shared" si="18"/>
        <v>77</v>
      </c>
      <c r="K120" s="8">
        <v>80</v>
      </c>
      <c r="L120" s="8">
        <v>80</v>
      </c>
      <c r="M120" s="8">
        <f t="shared" si="14"/>
        <v>87</v>
      </c>
      <c r="N120" s="8">
        <f t="shared" si="15"/>
        <v>93</v>
      </c>
      <c r="O120" s="8">
        <v>100</v>
      </c>
      <c r="P120" s="391">
        <v>95</v>
      </c>
      <c r="Q120" s="394"/>
      <c r="R120" s="395" t="b">
        <f>IF(OR('Multi-Field'!AA97=Lists!$AC$42,'Multi-Field'!AA97=Lists!$AC$43),IF('Multi-Field'!Z97="x",(IF('Multi-Field'!AC97=Lists!$Q$11,Lists!$R$11,IF('Multi-Field'!AC97=Lists!$Q$12,Lists!$R$12,IF('Multi-Field'!AC97=Lists!$Q$13,Lists!$R$13,IF('Multi-Field'!AC97=Lists!$Q$14,Lists!$R$14))))),IF('Multi-Field'!X97="x",(IF('Multi-Field'!AC97=Lists!$Q$11,Lists!$S$11,IF('Multi-Field'!AC97=Lists!$Q$12,Lists!$S$12,IF('Multi-Field'!AC97=Lists!$Q$13,Lists!$S$13,IF('Multi-Field'!AC97=Lists!$Q$14,Lists!$S$14))))),IF('Multi-Field'!V97="x",(IF('Multi-Field'!AC97=Lists!$Q$11,Lists!$T$11,IF('Multi-Field'!AC97=Lists!$Q$12,Lists!$T$12,IF('Multi-Field'!AC97=Lists!$Q$13,Lists!$T$13,IF('Multi-Field'!AC97=Lists!$Q$14,Lists!$T$14))))),0))))</f>
        <v>0</v>
      </c>
      <c r="S120" s="395" t="str">
        <f t="shared" si="26"/>
        <v/>
      </c>
      <c r="T120" s="395"/>
      <c r="U120" s="396"/>
      <c r="V120" s="383">
        <f>IF(OR('Multi-Field'!AI106=$U$4,'Multi-Field'!AI106=$U$5,'Multi-Field'!AI106=$U$6,'Multi-Field'!AI106=$U$7,'Multi-Field'!AI106=$U$8,'Multi-Field'!AI106=$U$9),(IF('Multi-Field'!AJ106=$V$2,100,IF('Multi-Field'!AJ106=$V$3,65,IF('Multi-Field'!AJ106=$V$4,53,IF('Multi-Field'!AJ106=$V$5,41,IF('Multi-Field'!AJ106=$V$6,23,IF('Multi-Field'!AJ106=$V$7,0,0))))))),0)</f>
        <v>0</v>
      </c>
      <c r="W120" s="383" t="str">
        <f>IF(AND(OR('Multi-Field'!AF106=$S$3,'Multi-Field'!AF106=S108,'Multi-Field'!AF106=$S$7),'Multi-Field'!AN106&lt;18,'Multi-Field'!AN106&gt;0),35,IF('Multi-Field'!AF106=$S$4,55,IF(AND('Multi-Field'!AF106=$S$6,'Multi-Field'!AN106&lt;18),30,IF(AND('Multi-Field'!AN106&gt;17,OR('Multi-Field'!AF106=$S$3,'Multi-Field'!AF106=$S$5,'Multi-Field'!AF106= $S$6,'Multi-Field'!AF106=$S$7)),25,"0"))))</f>
        <v>0</v>
      </c>
      <c r="X120" s="383">
        <f>IF(OR('Multi-Field'!BA106=$U$4,'Multi-Field'!BA106=$U$5,'Multi-Field'!BA106=$U$6,'Multi-Field'!BA106=U110,'Multi-Field'!BA106=$U$8,'Multi-Field'!BA106=$U$9),(IF('Multi-Field'!BB106=$V$2,100,IF('Multi-Field'!BB106=$V$3,65,IF('Multi-Field'!BB106=$V$4,53,IF('Multi-Field'!BB106=$V$5,41,IF('Multi-Field'!BB106=$V$6,23,IF('Multi-Field'!BB106=$V$7,0,0))))))),0)</f>
        <v>0</v>
      </c>
      <c r="Y120" s="383" t="str">
        <f>IF(AND(OR('Multi-Field'!AX106=$S$3,'Multi-Field'!AX106=$S$5,'Multi-Field'!AX106=$S$7),'Multi-Field'!BF106&lt;18),35,IF('Multi-Field'!AX106=$S$4,55,IF(AND('Multi-Field'!AX106=$S$6,'Multi-Field'!BF106&lt;18),30,IF(AND('Multi-Field'!BF106&gt;17,OR('Multi-Field'!AX106=$S$3,'Multi-Field'!AX106=$S$5,'Multi-Field'!AX106=$S$6,'Multi-Field'!AX106=$S$7)),25,"0"))))</f>
        <v>0</v>
      </c>
      <c r="Z120" s="383">
        <v>104</v>
      </c>
      <c r="AI120" s="384">
        <f>'[1]Multi-Field'!B116</f>
        <v>0</v>
      </c>
      <c r="AJ120" s="385" t="e">
        <f>#VALUE!</f>
        <v>#VALUE!</v>
      </c>
      <c r="AK120" s="385" t="e">
        <f>#VALUE!</f>
        <v>#VALUE!</v>
      </c>
      <c r="AL120" s="385" t="e">
        <f>IF(AK120="","",IF('[1]Multi-Field'!AU116=20,10,IF(AK120-30&lt;0,0,AK120-30)))</f>
        <v>#VALUE!</v>
      </c>
      <c r="AM120" s="385" t="e">
        <f>#VALUE!</f>
        <v>#VALUE!</v>
      </c>
      <c r="AN120" s="385" t="e">
        <f t="shared" si="23"/>
        <v>#VALUE!</v>
      </c>
      <c r="AO120" s="385" t="e">
        <f>#VALUE!</f>
        <v>#VALUE!</v>
      </c>
      <c r="AP120" s="385" t="e">
        <f>#VALUE!</f>
        <v>#VALUE!</v>
      </c>
      <c r="AQ120" s="385" t="e">
        <f>#VALUE!</f>
        <v>#VALUE!</v>
      </c>
      <c r="AR120" s="385" t="e">
        <f>#VALUE!</f>
        <v>#VALUE!</v>
      </c>
      <c r="AS120" s="385" t="e">
        <f>IF(AR120="","",IF('[1]Multi-Field'!AU116&gt;9,0,AR120-15))</f>
        <v>#VALUE!</v>
      </c>
      <c r="AT120" s="385" t="e">
        <f>#VALUE!</f>
        <v>#VALUE!</v>
      </c>
      <c r="AU120" s="385" t="e">
        <f>#VALUE!</f>
        <v>#VALUE!</v>
      </c>
      <c r="AV120" s="385" t="e">
        <f>IF(AU120="","",IF('[1]Multi-Field'!AU116=9&gt;9,0,AU120-35))</f>
        <v>#VALUE!</v>
      </c>
      <c r="AW120" s="385" t="e">
        <f>#VALUE!</f>
        <v>#VALUE!</v>
      </c>
      <c r="AX120" s="385" t="e">
        <f t="shared" si="24"/>
        <v>#VALUE!</v>
      </c>
      <c r="AY120" s="385" t="str">
        <f>IF('[1]Multi-Field'!AU116="","",IF('[1]Multi-Field'!AU116&lt;1,100,IF('[1]Multi-Field'!AU116=1,75,IF('[1]Multi-Field'!AU116=2,50,IF('[1]Multi-Field'!AU116=3,25,IF('[1]Multi-Field'!AU116&gt;3,0,""))))))</f>
        <v/>
      </c>
      <c r="AZ120" s="385" t="str">
        <f t="shared" si="25"/>
        <v/>
      </c>
      <c r="BA120" s="385" t="e">
        <f>#VALUE!</f>
        <v>#VALUE!</v>
      </c>
      <c r="BB120" s="385" t="e">
        <f>IF(BA120="","",IF(AND('[1]Multi-Field'!AU116&lt;40,'[1]Multi-Field'!AU116&gt;9),40,IF('[1]Multi-Field'!AU116&gt;39,0,BA120+5)))</f>
        <v>#VALUE!</v>
      </c>
      <c r="BC120" s="386" t="e">
        <f t="shared" si="22"/>
        <v>#VALUE!</v>
      </c>
      <c r="BF120" s="411" t="s">
        <v>1289</v>
      </c>
      <c r="BG120" s="412">
        <v>4</v>
      </c>
      <c r="BH120" s="412">
        <v>2.5</v>
      </c>
      <c r="BI120" s="412">
        <v>3.5</v>
      </c>
      <c r="BJ120" s="409" t="e">
        <f>IF(AND('[1]Single Field'!#REF!=[1]Lists!BF120,'[1]Single Field'!#REF!="Drained"),"x",IF(AND('[1]Single Field'!#REF!=[1]Lists!BF120,'[1]Single Field'!#REF!="Undrained"),O,""))</f>
        <v>#REF!</v>
      </c>
      <c r="BK120" s="409" t="str">
        <f>IF(AND('[1]Multi-Field'!$E$3=[1]Lists!BF120,'[1]Multi-Field'!$F$3="Drained"),BI120,IF(AND('[1]Multi-Field'!$E$3=BF120,'[1]Multi-Field'!$F$3="undrained"),BH120,""))</f>
        <v/>
      </c>
      <c r="BL120" s="409" t="str">
        <f>IF(AND('[1]Multi-Field'!$E$4=BF120,'[1]Multi-Field'!$F$4="Drained"),BI120,IF(AND('[1]Multi-Field'!$E$4=BF120,'[1]Multi-Field'!$F$4="undrained"),BH120,""))</f>
        <v/>
      </c>
      <c r="BM120" s="409" t="str">
        <f>IF(AND('[1]Multi-Field'!$E$5=BF120,'[1]Multi-Field'!$F$5="Drained"),BI120,IF(AND('[1]Multi-Field'!$E$5=BF120,'[1]Multi-Field'!$F$5="undrained"),BH120,""))</f>
        <v/>
      </c>
      <c r="BN120" s="409" t="str">
        <f>IF(AND('[1]Multi-Field'!$E$6=BF120,'[1]Multi-Field'!$F$6="Drained"),BI120,IF(AND('[1]Multi-Field'!$E$6=BF120,'[1]Multi-Field'!$F$6="undrained"),BH120,""))</f>
        <v/>
      </c>
      <c r="BO120" s="409" t="str">
        <f>IF(AND('[1]Multi-Field'!$E$7=BF120,'[1]Multi-Field'!$F$7="Drained"),BI120,IF(AND('[1]Multi-Field'!$E$7=BF120,'[1]Multi-Field'!$F$7="undrained"),BH120,""))</f>
        <v/>
      </c>
      <c r="BP120" s="409" t="str">
        <f>IF(AND('[1]Multi-Field'!$E$8=BF120,'[1]Multi-Field'!$F$8="Drained"),BI120,IF(AND('[1]Multi-Field'!$E$8=BF120,'[1]Multi-Field'!$F$8="undrained"),BH120,""))</f>
        <v/>
      </c>
      <c r="BQ120" s="409" t="str">
        <f>IF(AND('[1]Multi-Field'!$E$9=BF120,'[1]Multi-Field'!$F$9="Drained"),BI120,IF(AND('[1]Multi-Field'!$E$9=BF120,'[1]Multi-Field'!$F$9="undrained"),BH120,""))</f>
        <v/>
      </c>
      <c r="BR120" s="409" t="str">
        <f>IF(AND('[1]Multi-Field'!$E$10=BF120,'[1]Multi-Field'!$F$10="Drained"),BI120,IF(AND('[1]Multi-Field'!$E$10=BF120,'[1]Multi-Field'!$F$10="undrained"),BH120,""))</f>
        <v/>
      </c>
      <c r="BS120" s="409" t="str">
        <f>IF(AND('[1]Multi-Field'!$E$11=BF120,'[1]Multi-Field'!$F$11="Drained"),BI120,IF(AND('[1]Multi-Field'!$E$11=BF120,'[1]Multi-Field'!$F$11="undrained"),BH120,""))</f>
        <v/>
      </c>
      <c r="BT120" s="409" t="str">
        <f>IF(AND('[1]Multi-Field'!$E$12=BF120,'[1]Multi-Field'!$F$12="Drained"),BI120,IF(AND('[1]Multi-Field'!$E$12=BF120,'[1]Multi-Field'!$F$12="undrained"),BH120,""))</f>
        <v/>
      </c>
      <c r="BU120" s="409" t="str">
        <f>IF(AND('[1]Multi-Field'!$E$13=BF120,'[1]Multi-Field'!$F$13="Drained"),BI120,IF(AND('[1]Multi-Field'!$E$3=BF120,'[1]Multi-Field'!$F$13="undrained"),BH120,""))</f>
        <v/>
      </c>
      <c r="BV120" s="409" t="str">
        <f>IF(AND('[1]Multi-Field'!$E$14=BF120,'[1]Multi-Field'!$F$14="Drained"),BI120,IF(AND('[1]Multi-Field'!$E$14=BF120,'[1]Multi-Field'!$F$14="undrained"),BH120,""))</f>
        <v/>
      </c>
      <c r="BW120" s="409" t="str">
        <f>IF(AND('[1]Multi-Field'!$E$15=BF120,'[1]Multi-Field'!$F$15="Drained"),BI120,IF(AND('[1]Multi-Field'!$E$15=BF120,'[1]Multi-Field'!$F$15="undrained"),BH120,""))</f>
        <v/>
      </c>
      <c r="BX120" s="409" t="str">
        <f>IF(AND('[1]Multi-Field'!$E$16=[1]Lists!BF120,'[1]Multi-Field'!$F$16="Drained"),BI120,IF(AND('[1]Multi-Field'!$E$16=[1]Lists!BF120,'[1]Multi-Field'!$F$16="undrained"),BH120,""))</f>
        <v/>
      </c>
      <c r="BY120" s="409" t="str">
        <f>IF(AND('[1]Multi-Field'!$E$17=[1]Lists!BF120,'[1]Multi-Field'!$F$17="Drained"),BI120,IF(AND('[1]Multi-Field'!$E$17=[1]Lists!BF120,'[1]Multi-Field'!$F$17="undrained"),BH120,""))</f>
        <v/>
      </c>
      <c r="BZ120" s="409" t="str">
        <f>IF(AND('[1]Multi-Field'!$E$18=[1]Lists!BF120,'[1]Multi-Field'!$F$18="Drained"),BI120,IF(AND('[1]Multi-Field'!$E$18=[1]Lists!BF120,'[1]Multi-Field'!$F$18="undrained"),BH120,""))</f>
        <v/>
      </c>
      <c r="CA120" s="409" t="str">
        <f>IF(AND('[1]Multi-Field'!$E$19=[1]Lists!BF120,'[1]Multi-Field'!$F$19="Drained"),BI120,IF(AND('[1]Multi-Field'!$E$19=[1]Lists!BF120,'[1]Multi-Field'!$F$19="undrained"),BH120,""))</f>
        <v/>
      </c>
      <c r="CB120" s="409" t="str">
        <f>IF(AND('[1]Multi-Field'!$E$20=[1]Lists!BF120,'[1]Multi-Field'!$F$20="Drained"),BI120,IF(AND('[1]Multi-Field'!$E$20=[1]Lists!BF120,'[1]Multi-Field'!$F$20="undrained"),BH120,""))</f>
        <v/>
      </c>
      <c r="CC120" s="409" t="str">
        <f>IF(AND('[1]Multi-Field'!$E$21=[1]Lists!BF120,'[1]Multi-Field'!$F$21="Drained"),BI120,IF(AND('[1]Multi-Field'!$E$21=[1]Lists!BF120,'[1]Multi-Field'!$F$21="undrained"),BH120,""))</f>
        <v/>
      </c>
      <c r="CD120" s="409" t="str">
        <f>IF(AND('[1]Multi-Field'!$E$22=[1]Lists!BF120,'[1]Multi-Field'!$F$22="Drained"),BI120,IF(AND('[1]Multi-Field'!$E$22=[1]Lists!BF120,'[1]Multi-Field'!$F$22="undrained"),BH120,""))</f>
        <v/>
      </c>
      <c r="CE120" s="409" t="str">
        <f>IF(AND('[1]Multi-Field'!$E$23=[1]Lists!BF120,'[1]Multi-Field'!$F$23="Drained"),BI120,IF(AND('[1]Multi-Field'!$E$23=[1]Lists!BF120,'[1]Multi-Field'!$F$23="undrained"),BH120,""))</f>
        <v/>
      </c>
      <c r="CF120" s="409" t="str">
        <f>IF(AND('[1]Multi-Field'!$E$24=[1]Lists!BF120,'[1]Multi-Field'!$F$24="Drained"),BI120,IF(AND('[1]Multi-Field'!$E$24=[1]Lists!BF120,'[1]Multi-Field'!$F$24="undrained"),BH120,""))</f>
        <v/>
      </c>
      <c r="CG120" s="409" t="str">
        <f>IF(AND('[1]Multi-Field'!$E$25=[1]Lists!BF120,'[1]Multi-Field'!$F$25="Drained"),BI120,IF(AND('[1]Multi-Field'!$E$25=[1]Lists!BF120,'[1]Multi-Field'!$F$25="undrained"),BH120,""))</f>
        <v/>
      </c>
      <c r="CH120" s="409" t="str">
        <f>IF(AND('[1]Multi-Field'!$E$26=[1]Lists!BF120,'[1]Multi-Field'!$F$26="Drained"),BI120,IF(AND('[1]Multi-Field'!$E$26=[1]Lists!BF120,'[1]Multi-Field'!$F$26="undrained"),BH120,""))</f>
        <v/>
      </c>
      <c r="CI120" s="409" t="str">
        <f>IF(AND('[1]Multi-Field'!$E$27=[1]Lists!BF120,'[1]Multi-Field'!$F$27="Drained"),BI120,IF(AND('[1]Multi-Field'!$E$27=[1]Lists!BF120,'[1]Multi-Field'!$F$27="undrained"),BH120,""))</f>
        <v/>
      </c>
      <c r="CJ120" s="409" t="str">
        <f>IF(AND('[1]Multi-Field'!$E$28=[1]Lists!BF120,'[1]Multi-Field'!$F$28="Drained"),BI120,IF(AND('[1]Multi-Field'!$E$28=[1]Lists!BF120,'[1]Multi-Field'!$F$28="undrained"),BH120,""))</f>
        <v/>
      </c>
      <c r="CK120" s="409" t="str">
        <f>IF(AND('[1]Multi-Field'!$E$29=[1]Lists!BF120,'[1]Multi-Field'!$F$29="Drained"),BI120,IF(AND('[1]Multi-Field'!$E$29=[1]Lists!BF120,'[1]Multi-Field'!$F$29="undrained"),BH120,""))</f>
        <v/>
      </c>
      <c r="CL120" s="409" t="str">
        <f>IF(AND('[1]Multi-Field'!$E$30=[1]Lists!BF120,'[1]Multi-Field'!$F$30="Drained"),BI120,IF(AND('[1]Multi-Field'!$E$30=[1]Lists!BF120,'[1]Multi-Field'!$F$30="undrained"),BH120,""))</f>
        <v/>
      </c>
      <c r="CM120" s="409" t="str">
        <f>IF(AND('[1]Multi-Field'!$E$31=[1]Lists!BF120,'[1]Multi-Field'!$F$31="Drained"),BI120,IF(AND('[1]Multi-Field'!$E$31=[1]Lists!BF120,'[1]Multi-Field'!$F$31="undrained"),BH120,""))</f>
        <v/>
      </c>
      <c r="CN120" s="409" t="str">
        <f>IF(AND('[1]Multi-Field'!$E$32=[1]Lists!BF120,'[1]Multi-Field'!$F$32="Drained"),BI120,IF(AND('[1]Multi-Field'!$E$32=[1]Lists!BF120,'[1]Multi-Field'!$F$32="undrained"),BH120,""))</f>
        <v/>
      </c>
      <c r="CO120" s="409" t="str">
        <f>IF(AND('[1]Multi-Field'!$E$33=[1]Lists!BF120,'[1]Multi-Field'!$F$33="Drained"),BI120,IF(AND('[1]Multi-Field'!$E$33=[1]Lists!BF120,'[1]Multi-Field'!$F$33="undrained"),BH120,""))</f>
        <v/>
      </c>
      <c r="CP120" s="409" t="str">
        <f>IF(AND('[1]Multi-Field'!$E$34=[1]Lists!BF120,'[1]Multi-Field'!$F$34="Drained"),BI120,IF(AND('[1]Multi-Field'!$E$34=[1]Lists!BF120,'[1]Multi-Field'!$F$34="undrained"),BH120,""))</f>
        <v/>
      </c>
      <c r="CQ120" s="409" t="str">
        <f>IF(AND('[1]Multi-Field'!$E$35=[1]Lists!BF120,'[1]Multi-Field'!$F$35="Drained"),BI120,IF(AND('[1]Multi-Field'!$E$35=[1]Lists!BF120,'[1]Multi-Field'!$F$35="undrained"),BH120,""))</f>
        <v/>
      </c>
      <c r="CR120" s="409" t="str">
        <f>IF(AND('[1]Multi-Field'!$E$36=[1]Lists!BF120,'[1]Multi-Field'!$F$36="Drained"),BI120,IF(AND('[1]Multi-Field'!$E$36=[1]Lists!BF120,'[1]Multi-Field'!$F$36="undrained"),BH120,""))</f>
        <v/>
      </c>
      <c r="CS120" s="409" t="str">
        <f>IF(AND('[1]Multi-Field'!$E$37=[1]Lists!BF120,'[1]Multi-Field'!$F$37="Drained"),BI120,IF(AND('[1]Multi-Field'!$E$37=[1]Lists!BF120,'[1]Multi-Field'!$F$37="undrained"),BH120,""))</f>
        <v/>
      </c>
      <c r="CT120" s="409" t="str">
        <f>IF(AND('[1]Multi-Field'!$E$38=[1]Lists!BF120,'[1]Multi-Field'!$F$38="Drained"),BI120,IF(AND('[1]Multi-Field'!$E$38=[1]Lists!BF120,'[1]Multi-Field'!$F$38="undrained"),BH120,""))</f>
        <v/>
      </c>
      <c r="CU120" s="409" t="str">
        <f>IF(AND('[1]Multi-Field'!$E$39=[1]Lists!BF120,'[1]Multi-Field'!$F$39="Drained"),BI120,IF(AND('[1]Multi-Field'!$E$39=[1]Lists!BF120,'[1]Multi-Field'!$F$39="undrained"),BH120,""))</f>
        <v/>
      </c>
      <c r="CV120" s="409" t="str">
        <f>IF(AND('[1]Multi-Field'!$E$40=[1]Lists!BF120,'[1]Multi-Field'!$F$40="Drained"),BI120,IF(AND('[1]Multi-Field'!$E$40=[1]Lists!BF120,'[1]Multi-Field'!$F$40="undrained"),BH120,""))</f>
        <v/>
      </c>
      <c r="CW120" s="409" t="str">
        <f>IF(AND('[1]Multi-Field'!$E$41=[1]Lists!BF120,'[1]Multi-Field'!$F$40="Drained"),BI120,IF(AND('[1]Multi-Field'!$E$40=[1]Lists!BF120,'[1]Multi-Field'!$F$40="undrained"),BH120,""))</f>
        <v/>
      </c>
      <c r="CX120" s="409" t="str">
        <f>IF(AND('[1]Multi-Field'!$E$42=[1]Lists!BF120,'[1]Multi-Field'!$F$42="Drained"),BI120,IF(AND('[1]Multi-Field'!$E$42=[1]Lists!BF120,'[1]Multi-Field'!$F$42="undrained"),BH120,""))</f>
        <v/>
      </c>
      <c r="CY120" s="409" t="str">
        <f>IF(AND('[1]Multi-Field'!$E$43=[1]Lists!BF120,'[1]Multi-Field'!$F$43="Drained"),BI120,IF(AND('[1]Multi-Field'!$E$43=[1]Lists!BF120,'[1]Multi-Field'!$F$43="undrained"),BH120,""))</f>
        <v/>
      </c>
      <c r="CZ120" s="409" t="str">
        <f>IF(AND('[1]Multi-Field'!$E$44=[1]Lists!BF120,'[1]Multi-Field'!$F$44="Drained"),BI120,IF(AND('[1]Multi-Field'!$E$44=[1]Lists!BF120,'[1]Multi-Field'!$F$44="undrained"),BH120,""))</f>
        <v/>
      </c>
      <c r="DA120" s="409" t="str">
        <f>IF(AND('[1]Multi-Field'!$E$45=[1]Lists!BF120,'[1]Multi-Field'!$F$45="Drained"),BI120,IF(AND('[1]Multi-Field'!$E$45=[1]Lists!BF120,'[1]Multi-Field'!$F$45="undrained"),BH120,""))</f>
        <v/>
      </c>
      <c r="DB120" s="409" t="str">
        <f>IF(AND('[1]Multi-Field'!$E$46=[1]Lists!BF120,'[1]Multi-Field'!$F$46="Drained"),BI120,IF(AND('[1]Multi-Field'!$E$46=[1]Lists!BF120,'[1]Multi-Field'!$F$46="undrained"),BH120,""))</f>
        <v/>
      </c>
      <c r="DC120" s="409" t="str">
        <f>IF(AND('[1]Multi-Field'!$E$47=[1]Lists!BF120,'[1]Multi-Field'!$F$47="Drained"),BI120,IF(AND('[1]Multi-Field'!$E$47=[1]Lists!BF120,'[1]Multi-Field'!$F$47="undrained"),BH120,""))</f>
        <v/>
      </c>
      <c r="DD120" s="409" t="str">
        <f>IF(AND('[1]Multi-Field'!$E$48=[1]Lists!BF120,'[1]Multi-Field'!$F$48="Drained"),BI120,IF(AND('[1]Multi-Field'!$E$48=[1]Lists!BF120,'[1]Multi-Field'!$F$48="undrained"),BH120,""))</f>
        <v/>
      </c>
      <c r="DE120" s="409" t="str">
        <f>IF(AND('[1]Multi-Field'!$E$49=[1]Lists!BF120,'[1]Multi-Field'!$F$49="Drained"),BI120,IF(AND('[1]Multi-Field'!$E$49=[1]Lists!BF120,'[1]Multi-Field'!$F$9="undrained"),BH120,""))</f>
        <v/>
      </c>
      <c r="DF120" s="409" t="str">
        <f>IF(AND('[1]Multi-Field'!$E$50=[1]Lists!BF120,'[1]Multi-Field'!$F$50="Drained"),BI120,IF(AND('[1]Multi-Field'!$E$50=[1]Lists!BF120,'[1]Multi-Field'!$F$50="undrained"),BH120,""))</f>
        <v/>
      </c>
      <c r="DG120" s="409" t="str">
        <f>IF(AND('[1]Multi-Field'!$E$51=[1]Lists!BF120,'[1]Multi-Field'!$F$51="Drained"),BI120,IF(AND('[1]Multi-Field'!$E$51=[1]Lists!BF120,'[1]Multi-Field'!$F$51="undrained"),BH120,""))</f>
        <v/>
      </c>
      <c r="DH120" s="409" t="str">
        <f>IF(AND('[1]Multi-Field'!$E$52=[1]Lists!BF120,'[1]Multi-Field'!$F$52="Drained"),BI120,IF(AND('[1]Multi-Field'!$E$52=[1]Lists!BF120,'[1]Multi-Field'!$F$52="undrained"),BH120,""))</f>
        <v/>
      </c>
      <c r="DI120" s="409" t="str">
        <f>IF(AND('[1]Multi-Field'!$E$53=[1]Lists!BF120,'[1]Multi-Field'!$F$53="Drained"),BI120,IF(AND('[1]Multi-Field'!$E$53=[1]Lists!BF120,'[1]Multi-Field'!$F$53="undrained"),BH120,""))</f>
        <v/>
      </c>
      <c r="DJ120" s="409" t="str">
        <f>IF(AND('[1]Multi-Field'!$E$54=[1]Lists!BF120,'[1]Multi-Field'!$F$54="Drained"),BI120,IF(AND('[1]Multi-Field'!$E$54=[1]Lists!BF120,'[1]Multi-Field'!$F$54="undrained"),BH120,""))</f>
        <v/>
      </c>
      <c r="DK120" s="409" t="str">
        <f>IF(AND('[1]Multi-Field'!$E$55=[1]Lists!BF120,'[1]Multi-Field'!$F$55="Drained"),BI120,IF(AND('[1]Multi-Field'!$E$55=[1]Lists!BF120,'[1]Multi-Field'!$F$55="undrained"),BH120,""))</f>
        <v/>
      </c>
      <c r="DL120" s="409" t="str">
        <f>IF(AND('[1]Multi-Field'!$E$56=[1]Lists!BF120,'[1]Multi-Field'!$F$56="Drained"),BI120,IF(AND('[1]Multi-Field'!$E$56=[1]Lists!BF120,'[1]Multi-Field'!$F$56="undrained"),BH120,""))</f>
        <v/>
      </c>
      <c r="DM120" s="409" t="str">
        <f>IF(AND('[1]Multi-Field'!$E$57=[1]Lists!BF120,'[1]Multi-Field'!$F$57="Drained"),BI120,IF(AND('[1]Multi-Field'!$E$57=[1]Lists!BF120,'[1]Multi-Field'!$F$57="undrained"),BH120,""))</f>
        <v/>
      </c>
      <c r="DN120" s="409" t="str">
        <f>IF(AND('[1]Multi-Field'!$E$58=[1]Lists!BF120,'[1]Multi-Field'!$F$58="Drained"),BI120,IF(AND('[1]Multi-Field'!$E$58=[1]Lists!BF120,'[1]Multi-Field'!$F$58="undrained"),BH120,""))</f>
        <v/>
      </c>
      <c r="DO120" s="409" t="str">
        <f>IF(AND('[1]Multi-Field'!$E$59=[1]Lists!BF120,'[1]Multi-Field'!$F$59="Drained"),BI120,IF(AND('[1]Multi-Field'!$E$59=[1]Lists!BF120,'[1]Multi-Field'!$F$59="undrained"),BH120,""))</f>
        <v/>
      </c>
      <c r="DP120" s="409" t="str">
        <f>IF(AND('[1]Multi-Field'!$E$60=[1]Lists!BF120,'[1]Multi-Field'!$F$60="Drained"),BI120,IF(AND('[1]Multi-Field'!$E$60=[1]Lists!BF120,'[1]Multi-Field'!$F$60="undrained"),BH120,""))</f>
        <v/>
      </c>
      <c r="DQ120" s="409" t="str">
        <f>IF(AND('[1]Multi-Field'!$E$61=[1]Lists!BF120,'[1]Multi-Field'!$F$61="Drained"),BI120,IF(AND('[1]Multi-Field'!$E$61=[1]Lists!BF120,'[1]Multi-Field'!$F$61="undrained"),BH120,""))</f>
        <v/>
      </c>
      <c r="DR120" s="409" t="str">
        <f>IF(AND('[1]Multi-Field'!$E$62=[1]Lists!BF120,'[1]Multi-Field'!$F$62="Drained"),BI120,IF(AND('[1]Multi-Field'!$E$62=[1]Lists!BF120,'[1]Multi-Field'!$F$62="undrained"),BH120,""))</f>
        <v/>
      </c>
      <c r="DS120" s="409" t="str">
        <f>IF(AND('[1]Multi-Field'!$E$63=[1]Lists!BF120,'[1]Multi-Field'!$F$63="Drained"),BI120,IF(AND('[1]Multi-Field'!$E$63=[1]Lists!BF120,'[1]Multi-Field'!$F$63="undrained"),BH120,""))</f>
        <v/>
      </c>
      <c r="DT120" s="409" t="str">
        <f>IF(AND('[1]Multi-Field'!$E$64=[1]Lists!BF120,'[1]Multi-Field'!$F$64="Drained"),BI120,IF(AND('[1]Multi-Field'!$E$64=[1]Lists!BF120,'[1]Multi-Field'!$F$64="undrained"),BH120,""))</f>
        <v/>
      </c>
      <c r="DU120" s="409" t="str">
        <f>IF(AND('[1]Multi-Field'!$E$65=[1]Lists!BF120,'[1]Multi-Field'!$F$65="Drained"),BI120,IF(AND('[1]Multi-Field'!$E$65=[1]Lists!BF120,'[1]Multi-Field'!$F$65="undrained"),BH120,""))</f>
        <v/>
      </c>
      <c r="DV120" s="409" t="str">
        <f>IF(AND('[1]Multi-Field'!$E$66=[1]Lists!BF120,'[1]Multi-Field'!$F$66="Drained"),BI120,IF(AND('[1]Multi-Field'!$E$66=[1]Lists!BF120,'[1]Multi-Field'!$F$66="undrained"),BH120,""))</f>
        <v/>
      </c>
      <c r="DW120" s="409" t="str">
        <f>IF(AND('[1]Multi-Field'!$E$67=[1]Lists!BF120,'[1]Multi-Field'!$F$67="Drained"),BI120,IF(AND('[1]Multi-Field'!$E$67=[1]Lists!BF120,'[1]Multi-Field'!$F$67="undrained"),BH120,""))</f>
        <v/>
      </c>
      <c r="DX120" s="409" t="str">
        <f>IF(AND('[1]Multi-Field'!$E$68=[1]Lists!BF120,'[1]Multi-Field'!$F$68="Drained"),BI120,IF(AND('[1]Multi-Field'!$E$68=[1]Lists!BF120,'[1]Multi-Field'!$F$68="undrained"),BH120,""))</f>
        <v/>
      </c>
      <c r="DY120" s="409" t="str">
        <f>IF(AND('[1]Multi-Field'!$E$69=[1]Lists!BF120,'[1]Multi-Field'!$F$69="Drained"),BI120,IF(AND('[1]Multi-Field'!$E$69=[1]Lists!BF120,'[1]Multi-Field'!$F$69="undrained"),BH120,""))</f>
        <v/>
      </c>
      <c r="DZ120" s="409" t="str">
        <f>IF(AND('[1]Multi-Field'!$E$70=[1]Lists!BF120,'[1]Multi-Field'!$F$70="Drained"),BI120,IF(AND('[1]Multi-Field'!$E$70=[1]Lists!BF120,'[1]Multi-Field'!$F$70="undrained"),BH120,""))</f>
        <v/>
      </c>
      <c r="EA120" s="409" t="str">
        <f>IF(AND('[1]Multi-Field'!$E$71=[1]Lists!BF120,'[1]Multi-Field'!$F$71="Drained"),BI120,IF(AND('[1]Multi-Field'!$E$71=[1]Lists!BF120,'[1]Multi-Field'!$F$71="undrained"),BH120,""))</f>
        <v/>
      </c>
      <c r="EB120" s="409" t="str">
        <f>IF(AND('[1]Multi-Field'!$E$72=[1]Lists!BF120,'[1]Multi-Field'!$F$72="Drained"),BI120,IF(AND('[1]Multi-Field'!$E$72=[1]Lists!BF120,'[1]Multi-Field'!$F$72="undrained"),BH120,""))</f>
        <v/>
      </c>
      <c r="EC120" s="409" t="str">
        <f>IF(AND('[1]Multi-Field'!$E$73=[1]Lists!BF120,'[1]Multi-Field'!$F$73="Drained"),BI120,IF(AND('[1]Multi-Field'!$E$73=[1]Lists!BF120,'[1]Multi-Field'!$F$73="undrained"),BH120,""))</f>
        <v/>
      </c>
      <c r="ED120" s="409" t="str">
        <f>IF(AND('[1]Multi-Field'!$E$74=[1]Lists!BF120,'[1]Multi-Field'!$F$74="Drained"),BI120,IF(AND('[1]Multi-Field'!$E$74=[1]Lists!BF120,'[1]Multi-Field'!$F$74="undrained"),BH120,""))</f>
        <v/>
      </c>
      <c r="EE120" s="409" t="str">
        <f>IF(AND('[1]Multi-Field'!$E$75=[1]Lists!BF120,'[1]Multi-Field'!$F$75="Drained"),BI120,IF(AND('[1]Multi-Field'!$E$75=[1]Lists!BF120,'[1]Multi-Field'!$F$75="undrained"),BH120,""))</f>
        <v/>
      </c>
      <c r="EF120" s="409" t="str">
        <f>IF(AND('[1]Multi-Field'!$E$76=[1]Lists!BF120,'[1]Multi-Field'!$F$76="Drained"),BI120,IF(AND('[1]Multi-Field'!$E$76=[1]Lists!BF120,'[1]Multi-Field'!$F$6="undrained"),BH120,""))</f>
        <v/>
      </c>
      <c r="EG120" s="409" t="str">
        <f>IF(AND('[1]Multi-Field'!$E$77=[1]Lists!BF120,'[1]Multi-Field'!$F$77="Drained"),BI120,IF(AND('[1]Multi-Field'!$E$77=[1]Lists!BF120,'[1]Multi-Field'!$F$77="undrained"),BH120,""))</f>
        <v/>
      </c>
      <c r="EH120" s="409" t="str">
        <f>IF(AND('[1]Multi-Field'!$E$78=[1]Lists!BF120,'[1]Multi-Field'!$F$78="Drained"),BI120,IF(AND('[1]Multi-Field'!$E$78=[1]Lists!BF120,'[1]Multi-Field'!$F$78="undrained"),BH120,""))</f>
        <v/>
      </c>
      <c r="EI120" s="409" t="str">
        <f>IF(AND('[1]Multi-Field'!$E$79=[1]Lists!BF120,'[1]Multi-Field'!$F$79="Drained"),BI120,IF(AND('[1]Multi-Field'!$E$79=[1]Lists!BF120,'[1]Multi-Field'!$F$79="undrained"),BH120,""))</f>
        <v/>
      </c>
      <c r="EJ120" s="409" t="str">
        <f>IF(AND('[1]Multi-Field'!$E$80=[1]Lists!BF120,'[1]Multi-Field'!$F$80="Drained"),BI120,IF(AND('[1]Multi-Field'!$E$80=[1]Lists!BF120,'[1]Multi-Field'!$F$80="undrained"),BH120,""))</f>
        <v/>
      </c>
      <c r="EK120" s="409" t="str">
        <f>IF(AND('[1]Multi-Field'!$E$81=[1]Lists!BF120,'[1]Multi-Field'!$F$81="Drained"),BI120,IF(AND('[1]Multi-Field'!$E$81=[1]Lists!BF120,'[1]Multi-Field'!$F$81="undrained"),BH120,""))</f>
        <v/>
      </c>
      <c r="EL120" s="409" t="str">
        <f>IF(AND('[1]Multi-Field'!$E$82=[1]Lists!BF120,'[1]Multi-Field'!$F$82="Drained"),BI120,IF(AND('[1]Multi-Field'!$E$82=[1]Lists!BF120,'[1]Multi-Field'!$F$82="undrained"),BH120,""))</f>
        <v/>
      </c>
      <c r="EM120" s="409" t="str">
        <f>IF(AND('[1]Multi-Field'!$E$83=[1]Lists!BF120,'[1]Multi-Field'!$F$83="Drained"),BI120,IF(AND('[1]Multi-Field'!$E$83=[1]Lists!BF120,'[1]Multi-Field'!$F$83="undrained"),BH120,""))</f>
        <v/>
      </c>
      <c r="EN120" s="409" t="str">
        <f>IF(AND('[1]Multi-Field'!$E$84=[1]Lists!BF120,'[1]Multi-Field'!$F$84="Drained"),BI120,IF(AND('[1]Multi-Field'!$E$84=[1]Lists!BF120,'[1]Multi-Field'!$F$84="undrained"),BH120,""))</f>
        <v/>
      </c>
      <c r="EO120" s="409" t="str">
        <f>IF(AND('[1]Multi-Field'!$E$85=[1]Lists!BF120,'[1]Multi-Field'!$F$85="Drained"),BI120,IF(AND('[1]Multi-Field'!$E$85=[1]Lists!BF120,'[1]Multi-Field'!$F$85="undrained"),BH120,""))</f>
        <v/>
      </c>
      <c r="EP120" s="409" t="str">
        <f>IF(AND('[1]Multi-Field'!$E$86=[1]Lists!BF120,'[1]Multi-Field'!$F$86="Drained"),BI120,IF(AND('[1]Multi-Field'!$E$86=[1]Lists!BF120,'[1]Multi-Field'!$F$86="undrained"),BH120,""))</f>
        <v/>
      </c>
      <c r="EQ120" s="409" t="str">
        <f>IF(AND('[1]Multi-Field'!$E$87=[1]Lists!BF120,'[1]Multi-Field'!$F$87="Drained"),BI120,IF(AND('[1]Multi-Field'!$E$87=[1]Lists!BF120,'[1]Multi-Field'!$F$87="undrained"),BH120,""))</f>
        <v/>
      </c>
      <c r="ER120" s="409" t="str">
        <f>IF(AND('[1]Multi-Field'!$E$88=[1]Lists!BF120,'[1]Multi-Field'!$F$88="Drained"),BI120,IF(AND('[1]Multi-Field'!$E$88=[1]Lists!BF120,'[1]Multi-Field'!$F$88="undrained"),BH120,""))</f>
        <v/>
      </c>
      <c r="ES120" s="409" t="str">
        <f>IF(AND('[1]Multi-Field'!$E$89=[1]Lists!BF120,'[1]Multi-Field'!$F$89="Drained"),BI120,IF(AND('[1]Multi-Field'!$E$89=[1]Lists!BF120,'[1]Multi-Field'!$F$89="undrained"),BH120,""))</f>
        <v/>
      </c>
      <c r="ET120" s="409" t="str">
        <f>IF(AND('[1]Multi-Field'!$E$90=[1]Lists!BF120,'[1]Multi-Field'!$F$90="Drained"),BI120,IF(AND('[1]Multi-Field'!$E$90=[1]Lists!BF120,'[1]Multi-Field'!$F$90="undrained"),BH120,""))</f>
        <v/>
      </c>
      <c r="EU120" s="409" t="str">
        <f>IF(AND('[1]Multi-Field'!$E$91=[1]Lists!BF120,'[1]Multi-Field'!$F$91="Drained"),BI120,IF(AND('[1]Multi-Field'!$E$91=[1]Lists!BF120,'[1]Multi-Field'!$F$91="undrained"),BH120,""))</f>
        <v/>
      </c>
      <c r="EV120" s="409" t="str">
        <f>IF(AND('[1]Multi-Field'!$E$92=[1]Lists!BF120,'[1]Multi-Field'!$F$92="Drained"),BI120,IF(AND('[1]Multi-Field'!$E$92=[1]Lists!BF120,'[1]Multi-Field'!$F$92="undrained"),BH120,""))</f>
        <v/>
      </c>
      <c r="EW120" s="409" t="str">
        <f>IF(AND('[1]Multi-Field'!$E$93=[1]Lists!BF120,'[1]Multi-Field'!$F$93="Drained"),BI120,IF(AND('[1]Multi-Field'!$E$93=[1]Lists!BF120,'[1]Multi-Field'!$F$93="undrained"),BH120,""))</f>
        <v/>
      </c>
      <c r="EX120" s="409" t="str">
        <f>IF(AND('[1]Multi-Field'!$E$94=[1]Lists!BF120,'[1]Multi-Field'!$F$94="Drained"),BI120,IF(AND('[1]Multi-Field'!$E$94=[1]Lists!BF120,'[1]Multi-Field'!$F$94="undrained"),BH120,""))</f>
        <v/>
      </c>
      <c r="EY120" s="409" t="str">
        <f>IF(AND('[1]Multi-Field'!$E$95=[1]Lists!BF120,'[1]Multi-Field'!$F$95="Drained"),BI120,IF(AND('[1]Multi-Field'!$E$95=[1]Lists!BF120,'[1]Multi-Field'!$F$95="undrained"),BH120,""))</f>
        <v/>
      </c>
      <c r="EZ120" s="409" t="str">
        <f>IF(AND('[1]Multi-Field'!$E$96=[1]Lists!BF120,'[1]Multi-Field'!$F$96="Drained"),BI120,IF(AND('[1]Multi-Field'!$E$96=[1]Lists!BF120,'[1]Multi-Field'!$F$96="undrained"),BH120,""))</f>
        <v/>
      </c>
      <c r="FA120" s="409" t="str">
        <f>IF(AND('[1]Multi-Field'!$E$97=[1]Lists!BF120,'[1]Multi-Field'!$F$97="Drained"),BI120,IF(AND('[1]Multi-Field'!$E$97=[1]Lists!BF120,'[1]Multi-Field'!$F$97="undrained"),BH120,""))</f>
        <v/>
      </c>
      <c r="FB120" s="409" t="str">
        <f>IF(AND('[1]Multi-Field'!$E$98=[1]Lists!BF120,'[1]Multi-Field'!$F$98="Drained"),BI120,IF(AND('[1]Multi-Field'!$E$98=[1]Lists!BF120,'[1]Multi-Field'!$F$98="undrained"),BH120,""))</f>
        <v/>
      </c>
      <c r="FC120" s="409" t="str">
        <f>IF(AND('[1]Multi-Field'!$E$99=[1]Lists!BF120,'[1]Multi-Field'!$F$99="Drained"),BI120,IF(AND('[1]Multi-Field'!$E$99=[1]Lists!BF120,'[1]Multi-Field'!$F$99="undrained"),BH120,""))</f>
        <v/>
      </c>
      <c r="FD120" s="409" t="str">
        <f>IF(AND('[1]Multi-Field'!$E$100=[1]Lists!BF120,'[1]Multi-Field'!$F$100="Drained"),BI120,IF(AND('[1]Multi-Field'!$E$100=[1]Lists!BF120,'[1]Multi-Field'!$F$100="undrained"),BH120,""))</f>
        <v/>
      </c>
      <c r="FE120" s="409" t="str">
        <f>IF(AND('[1]Multi-Field'!$E$101=[1]Lists!BF120,'[1]Multi-Field'!$F$101="Drained"),BI120,IF(AND('[1]Multi-Field'!$E$101=[1]Lists!BF120,'[1]Multi-Field'!$F$101="undrained"),BH120,""))</f>
        <v/>
      </c>
      <c r="FF120" s="409" t="str">
        <f>IF(AND('[1]Multi-Field'!$E$102=[1]Lists!BF120,'[1]Multi-Field'!$F$102="Drained"),BI120,IF(AND('[1]Multi-Field'!$E$102=[1]Lists!BF120,'[1]Multi-Field'!$F$102="undrained"),BH120,""))</f>
        <v/>
      </c>
      <c r="FG120" s="409" t="str">
        <f>IF(AND('[1]Multi-Field'!$E$103=[1]Lists!BF120,'[1]Multi-Field'!$F$103="Drained"),BI120,IF(AND('[1]Multi-Field'!$E$103=[1]Lists!BF120,'[1]Multi-Field'!$F$103="undrained"),BH120,""))</f>
        <v/>
      </c>
      <c r="FH120" s="409" t="str">
        <f>IF(AND('[1]Multi-Field'!$E$104=[1]Lists!BF120,'[1]Multi-Field'!$F$104="Drained"),BI120,IF(AND('[1]Multi-Field'!$E$104=[1]Lists!BF120,'[1]Multi-Field'!$F$104="undrained"),BH120,""))</f>
        <v/>
      </c>
      <c r="FI120" s="409" t="str">
        <f>IF(AND('[1]Multi-Field'!$E$105=[1]Lists!BF120,'[1]Multi-Field'!$F$105="Drained"),BI120,IF(AND('[1]Multi-Field'!$E$105=[1]Lists!BF120,'[1]Multi-Field'!$F$105="undrained"),BH120,""))</f>
        <v/>
      </c>
      <c r="FJ120" s="409" t="str">
        <f>IF(AND('[1]Multi-Field'!$E$106=[1]Lists!BF120,'[1]Multi-Field'!$F$106="Drained"),BI120,IF(AND('[1]Multi-Field'!$E$106=[1]Lists!BF120,'[1]Multi-Field'!$F$106="undrained"),BH120,""))</f>
        <v/>
      </c>
      <c r="FK120" s="409" t="str">
        <f>IF(AND('[1]Multi-Field'!$E$107=[1]Lists!BF120,'[1]Multi-Field'!$F$107="Drained"),BI120,IF(AND('[1]Multi-Field'!$E$107=[1]Lists!BF120,'[1]Multi-Field'!$F$107="undrained"),BH120,""))</f>
        <v/>
      </c>
      <c r="FL120" s="409" t="str">
        <f>IF(AND('[1]Multi-Field'!$E$108=[1]Lists!BF120,'[1]Multi-Field'!$F$108="Drained"),BI120,IF(AND('[1]Multi-Field'!$E$108=[1]Lists!BF120,'[1]Multi-Field'!$F$108="undrained"),BH120,""))</f>
        <v/>
      </c>
      <c r="FM120" s="409" t="str">
        <f>IF(AND('[1]Multi-Field'!$E$109=[1]Lists!BF120,'[1]Multi-Field'!$F$109="Drained"),BI120,IF(AND('[1]Multi-Field'!$E$109=[1]Lists!BF120,'[1]Multi-Field'!$F$109="undrained"),BH120,""))</f>
        <v/>
      </c>
      <c r="FN120" s="409" t="str">
        <f>IF(AND('[1]Multi-Field'!$E$110=[1]Lists!BF120,'[1]Multi-Field'!$F$110="Drained"),BI120,IF(AND('[1]Multi-Field'!$E$110=[1]Lists!BF120,'[1]Multi-Field'!$F$110="undrained"),BH120,""))</f>
        <v/>
      </c>
      <c r="FO120" s="409" t="str">
        <f>IF(AND('[1]Multi-Field'!$E$111=[1]Lists!BF120,'[1]Multi-Field'!$F$111="Drained"),BI120,IF(AND('[1]Multi-Field'!$E$111=[1]Lists!BF120,'[1]Multi-Field'!$F$111="undrained"),BH120,""))</f>
        <v/>
      </c>
      <c r="FP120" s="409" t="str">
        <f>IF(AND('[1]Multi-Field'!$E$112=[1]Lists!BF120,'[1]Multi-Field'!$F$112="Drained"),BI120,IF(AND('[1]Multi-Field'!$E$112=[1]Lists!BF120,'[1]Multi-Field'!$F$112="undrained"),BH120,""))</f>
        <v/>
      </c>
      <c r="FQ120" s="409" t="str">
        <f>IF(AND('[1]Multi-Field'!$E$113=[1]Lists!BF120,'[1]Multi-Field'!$F$113="Drained"),BI120,IF(AND('[1]Multi-Field'!$E$113=[1]Lists!BF120,'[1]Multi-Field'!$F$113="undrained"),BH120,""))</f>
        <v/>
      </c>
      <c r="FR120" s="409" t="str">
        <f>IF(AND('[1]Multi-Field'!$E$114=[1]Lists!BF120,'[1]Multi-Field'!$F$114="Drained"),BI120,IF(AND('[1]Multi-Field'!$E$114=[1]Lists!BF120,'[1]Multi-Field'!$F$114="undrained"),BH120,""))</f>
        <v/>
      </c>
      <c r="FS120" s="409" t="str">
        <f>IF(AND('[1]Multi-Field'!$E$115=[1]Lists!BF120,'[1]Multi-Field'!$F$115="Drained"),BI120,IF(AND('[1]Multi-Field'!$E$115=[1]Lists!BF120,'[1]Multi-Field'!$F$115="undrained"),BH120,""))</f>
        <v/>
      </c>
      <c r="FT120" s="409" t="str">
        <f>IF(AND('[1]Multi-Field'!$E$116=[1]Lists!BF120,'[1]Multi-Field'!$F$116="Drained"),BI120,IF(AND('[1]Multi-Field'!$E$116=[1]Lists!BF120,'[1]Multi-Field'!$F$116="undrained"),BH120,""))</f>
        <v/>
      </c>
      <c r="FU120" s="409" t="str">
        <f>IF(AND('[1]Multi-Field'!$E$117=[1]Lists!BF120,'[1]Multi-Field'!$F$117="Drained"),BI120,IF(AND('[1]Multi-Field'!$E$117=[1]Lists!BF120,'[1]Multi-Field'!$F$117="undrained"),BH120,""))</f>
        <v/>
      </c>
      <c r="FV120" s="409" t="str">
        <f>IF(AND('[1]Multi-Field'!$E$118=[1]Lists!BF120,'[1]Multi-Field'!$F$118="Drained"),BI120,IF(AND('[1]Multi-Field'!$E$118=[1]Lists!BF120,'[1]Multi-Field'!$F$118="undrained"),BH120,""))</f>
        <v/>
      </c>
      <c r="FW120" s="409" t="str">
        <f>IF(AND('[1]Multi-Field'!$E$119=[1]Lists!BF120,'[1]Multi-Field'!$F$119="Drained"),BI120,IF(AND('[1]Multi-Field'!$E$119=[1]Lists!BF120,'[1]Multi-Field'!$F$119="undrained"),BH120,""))</f>
        <v/>
      </c>
      <c r="FX120" s="409" t="str">
        <f>IF(AND('[1]Multi-Field'!$E$120=[1]Lists!BF120,'[1]Multi-Field'!$F$120="Drained"),BI120,IF(AND('[1]Multi-Field'!$E$120=[1]Lists!BF120,'[1]Multi-Field'!$F$120="undrained"),BH120,""))</f>
        <v/>
      </c>
      <c r="GC120" s="4">
        <f>'[1]Multi-Field'!B118</f>
        <v>0</v>
      </c>
      <c r="GD120" s="73" t="str">
        <f>IF(OR('[1]Multi-Field'!Q118=$FZ$43,'[1]Multi-Field'!Q118=$FZ$44),'[1]Multi-Field'!BS118,"")</f>
        <v/>
      </c>
      <c r="GE120" s="4" t="str">
        <f>IF(AND(OR('[1]Multi-Field'!Q118=$FZ$86,'[1]Multi-Field'!Q118=$FZ$94,'[1]Multi-Field'!Q118=$FZ$87,'[1]Multi-Field'!Q118=[1]Lists!$FZ$93,'[1]Multi-Field'!Q118=$FZ$59),'[1]Multi-Field'!BS118&gt;50),'[1]Multi-Field'!BS118*0.8,IF(AND(OR('[1]Multi-Field'!Q118=$FZ$86,'[1]Multi-Field'!Q118=$FZ$94,'[1]Multi-Field'!Q118=$FZ$87,'[1]Multi-Field'!Q118=[1]Lists!$FZ$93,'[1]Multi-Field'!Q118=[1]Lists!$FZ$59),'[1]Multi-Field'!BS118&lt;50),'[1]Multi-Field'!BS118,""))</f>
        <v/>
      </c>
      <c r="GF120" s="4" t="str">
        <f>IF(OR('[1]Multi-Field'!Q118=[1]Lists!$FZ$7,'[1]Multi-Field'!Q118=[1]Lists!$FZ$5,'[1]Multi-Field'!Q118=[1]Lists!$FZ$24,'[1]Multi-Field'!Q118=[1]Lists!$FZ$10,'[1]Multi-Field'!Q118=[1]Lists!$FZ$8, '[1]Multi-Field'!Q118=[1]Lists!$FZ$25, '[1]Multi-Field'!Q118=[1]Lists!$FZ$23, '[1]Multi-Field'!Q118= [1]Lists!$FZ$47, '[1]Multi-Field'!Q118=[1]Lists!$FZ$49, '[1]Multi-Field'!Q118=[1]Lists!$FZ$48,'[1]Multi-Field'!Q118=[1]Lists!$FZ$3, '[1]Multi-Field'!Q118=[1]Lists!$FZ$14,'[1]Multi-Field'!Q118=[1]Lists!$FZ$36, '[1]Multi-Field'!Q118=[1]Lists!$FZ$41,'[1]Multi-Field'!Q118=[1]Lists!$FZ$42),0,"")</f>
        <v/>
      </c>
      <c r="GG120" s="4" t="str">
        <f>IF(OR('[1]Multi-Field'!Q118=[1]Lists!$FZ$6,'[1]Multi-Field'!Q118=[1]Lists!$FZ$4, '[1]Multi-Field'!Q147=[1]Lists!$FZ$11, '[1]Multi-Field'!Q118=[1]Lists!$FZ$1),100*IF('[1]Multi-Field'!U118=onepercent,0.75,IF('[1]Multi-Field'!U118=onetotwentyfivepercent,0.4,IF(OR('[1]Multi-Field'!U118=twentysixtofiftypercent,'[1]Multi-Field'!U118=greaterthanfiftypercent),0,""))),"")</f>
        <v/>
      </c>
      <c r="GH120" s="4" t="str">
        <f>IF(OR('[1]Multi-Field'!Q118=[1]Lists!$FZ$53,'[1]Multi-Field'!Q118=[1]Lists!$FZ$55), 50,IF('[1]Multi-Field'!Q118=[1]Lists!$FZ$54,225,IF('[1]Multi-Field'!Q118=[1]Lists!$FZ$56,75,"")))</f>
        <v/>
      </c>
      <c r="GI120" s="4" t="e">
        <f>#VALUE!</f>
        <v>#VALUE!</v>
      </c>
      <c r="GJ120" s="4" t="e">
        <f>#VALUE!</f>
        <v>#VALUE!</v>
      </c>
      <c r="GK120" s="4" t="str">
        <f>IF('[1]Multi-Field'!Q118=[1]Lists!$FZ$95,'[1]Multi-Field'!BS118*0.66,"")</f>
        <v/>
      </c>
      <c r="GM120" s="4" t="str">
        <f>IF(OR('[1]Multi-Field'!Q118=[1]Lists!$FZ$26,'[1]Multi-Field'!Q118=[1]Lists!$FZ$84),20,"")</f>
        <v/>
      </c>
      <c r="GN120" s="4" t="str">
        <f>IF(OR('[1]Multi-Field'!Q118=[1]Lists!$FZ$88,'[1]Multi-Field'!Q118=[1]Lists!$FZ$57),0,"")</f>
        <v/>
      </c>
      <c r="GO120" s="4" t="str">
        <f>IF(OR('[1]Multi-Field'!Q118=[1]Lists!$FZ$69,'[1]Multi-Field'!Q118=[1]Lists!$FZ$71,'[1]Multi-Field'!Q118=[1]Lists!$FZ$105),50,"")</f>
        <v/>
      </c>
      <c r="GP120" s="4" t="str">
        <f>IF(OR('[1]Multi-Field'!Q118=[1]Lists!$FZ$75,'[1]Multi-Field'!Q118=[1]Lists!$FZ$70),75,"")</f>
        <v/>
      </c>
      <c r="GQ120" s="4">
        <f>IF('[1]Multi-Field'!Q118=[1]Lists!$FZ$72,150,"")</f>
        <v>150</v>
      </c>
      <c r="GR120" s="4" t="str">
        <f>IF(OR('[1]Multi-Field'!Q118=[1]Lists!$FZ$74,'[1]Multi-Field'!Q118=[1]Lists!$FZ$73),40,"")</f>
        <v/>
      </c>
      <c r="GS120" s="4" t="str">
        <f>IF('[1]Multi-Field'!Q118=[1]Lists!$FZ$99,80,"")</f>
        <v/>
      </c>
      <c r="GT120" s="4" t="str">
        <f>IF('[1]Multi-Field'!Q118=[1]Lists!$FZ$106,70,"")</f>
        <v/>
      </c>
      <c r="GU120" s="4" t="e">
        <f t="shared" si="16"/>
        <v>#VALUE!</v>
      </c>
    </row>
    <row r="121" spans="1:203" ht="13.5" customHeight="1">
      <c r="A121" s="7" t="s">
        <v>208</v>
      </c>
      <c r="B121" s="7"/>
      <c r="C121" s="7"/>
      <c r="D121" s="8">
        <v>70</v>
      </c>
      <c r="E121" s="8">
        <f t="shared" si="12"/>
        <v>70</v>
      </c>
      <c r="F121" s="8">
        <f t="shared" si="13"/>
        <v>70</v>
      </c>
      <c r="G121" s="8">
        <v>70</v>
      </c>
      <c r="H121" s="8">
        <v>75</v>
      </c>
      <c r="I121" s="8">
        <f t="shared" si="17"/>
        <v>75</v>
      </c>
      <c r="J121" s="8">
        <f t="shared" si="18"/>
        <v>75</v>
      </c>
      <c r="K121" s="8">
        <v>75</v>
      </c>
      <c r="L121" s="8">
        <v>140</v>
      </c>
      <c r="M121" s="8">
        <f t="shared" si="14"/>
        <v>140</v>
      </c>
      <c r="N121" s="8">
        <f t="shared" si="15"/>
        <v>140</v>
      </c>
      <c r="O121" s="8">
        <v>140</v>
      </c>
      <c r="P121" s="391">
        <v>96</v>
      </c>
      <c r="Q121" s="394"/>
      <c r="R121" s="395" t="b">
        <f>IF(OR('Multi-Field'!AA98=Lists!$AC$42,'Multi-Field'!AA98=Lists!$AC$43),IF('Multi-Field'!Z98="x",(IF('Multi-Field'!AC98=Lists!$Q$11,Lists!$R$11,IF('Multi-Field'!AC98=Lists!$Q$12,Lists!$R$12,IF('Multi-Field'!AC98=Lists!$Q$13,Lists!$R$13,IF('Multi-Field'!AC98=Lists!$Q$14,Lists!$R$14))))),IF('Multi-Field'!X98="x",(IF('Multi-Field'!AC98=Lists!$Q$11,Lists!$S$11,IF('Multi-Field'!AC98=Lists!$Q$12,Lists!$S$12,IF('Multi-Field'!AC98=Lists!$Q$13,Lists!$S$13,IF('Multi-Field'!AC98=Lists!$Q$14,Lists!$S$14))))),IF('Multi-Field'!V98="x",(IF('Multi-Field'!AC98=Lists!$Q$11,Lists!$T$11,IF('Multi-Field'!AC98=Lists!$Q$12,Lists!$T$12,IF('Multi-Field'!AC98=Lists!$Q$13,Lists!$T$13,IF('Multi-Field'!AC98=Lists!$Q$14,Lists!$T$14))))),0))))</f>
        <v>0</v>
      </c>
      <c r="S121" s="395" t="str">
        <f t="shared" si="26"/>
        <v/>
      </c>
      <c r="T121" s="395"/>
      <c r="U121" s="396"/>
      <c r="V121" s="383">
        <f>IF(OR('Multi-Field'!AI107=$U$4,'Multi-Field'!AI107=$U$5,'Multi-Field'!AI107=$U$6,'Multi-Field'!AI107=$U$7,'Multi-Field'!AI107=$U$8,'Multi-Field'!AI107=$U$9),(IF('Multi-Field'!AJ107=$V$2,100,IF('Multi-Field'!AJ107=$V$3,65,IF('Multi-Field'!AJ107=$V$4,53,IF('Multi-Field'!AJ107=$V$5,41,IF('Multi-Field'!AJ107=$V$6,23,IF('Multi-Field'!AJ107=$V$7,0,0))))))),0)</f>
        <v>0</v>
      </c>
      <c r="W121" s="383" t="str">
        <f>IF(AND(OR('Multi-Field'!AF107=$S$3,'Multi-Field'!AF107=S109,'Multi-Field'!AF107=$S$7),'Multi-Field'!AN107&lt;18,'Multi-Field'!AN107&gt;0),35,IF('Multi-Field'!AF107=$S$4,55,IF(AND('Multi-Field'!AF107=$S$6,'Multi-Field'!AN107&lt;18),30,IF(AND('Multi-Field'!AN107&gt;17,OR('Multi-Field'!AF107=$S$3,'Multi-Field'!AF107=$S$5,'Multi-Field'!AF107= $S$6,'Multi-Field'!AF107=$S$7)),25,"0"))))</f>
        <v>0</v>
      </c>
      <c r="X121" s="383">
        <f>IF(OR('Multi-Field'!BA107=$U$4,'Multi-Field'!BA107=$U$5,'Multi-Field'!BA107=$U$6,'Multi-Field'!BA107=U111,'Multi-Field'!BA107=$U$8,'Multi-Field'!BA107=$U$9),(IF('Multi-Field'!BB107=$V$2,100,IF('Multi-Field'!BB107=$V$3,65,IF('Multi-Field'!BB107=$V$4,53,IF('Multi-Field'!BB107=$V$5,41,IF('Multi-Field'!BB107=$V$6,23,IF('Multi-Field'!BB107=$V$7,0,0))))))),0)</f>
        <v>0</v>
      </c>
      <c r="Y121" s="383" t="str">
        <f>IF(AND(OR('Multi-Field'!AX107=$S$3,'Multi-Field'!AX107=$S$5,'Multi-Field'!AX107=$S$7),'Multi-Field'!BF107&lt;18),35,IF('Multi-Field'!AX107=$S$4,55,IF(AND('Multi-Field'!AX107=$S$6,'Multi-Field'!BF107&lt;18),30,IF(AND('Multi-Field'!BF107&gt;17,OR('Multi-Field'!AX107=$S$3,'Multi-Field'!AX107=$S$5,'Multi-Field'!AX107=$S$6,'Multi-Field'!AX107=$S$7)),25,"0"))))</f>
        <v>0</v>
      </c>
      <c r="Z121" s="383">
        <v>105</v>
      </c>
      <c r="AI121" s="384">
        <f>'[1]Multi-Field'!B117</f>
        <v>0</v>
      </c>
      <c r="AJ121" s="385" t="e">
        <f>#VALUE!</f>
        <v>#VALUE!</v>
      </c>
      <c r="AK121" s="385" t="e">
        <f>#VALUE!</f>
        <v>#VALUE!</v>
      </c>
      <c r="AL121" s="385" t="e">
        <f>IF(AK121="","",IF('[1]Multi-Field'!AU117=20,10,IF(AK121-30&lt;0,0,AK121-30)))</f>
        <v>#VALUE!</v>
      </c>
      <c r="AM121" s="385" t="e">
        <f>#VALUE!</f>
        <v>#VALUE!</v>
      </c>
      <c r="AN121" s="385" t="e">
        <f t="shared" si="23"/>
        <v>#VALUE!</v>
      </c>
      <c r="AO121" s="385" t="e">
        <f>#VALUE!</f>
        <v>#VALUE!</v>
      </c>
      <c r="AP121" s="385" t="e">
        <f>#VALUE!</f>
        <v>#VALUE!</v>
      </c>
      <c r="AQ121" s="385" t="e">
        <f>#VALUE!</f>
        <v>#VALUE!</v>
      </c>
      <c r="AR121" s="385" t="e">
        <f>#VALUE!</f>
        <v>#VALUE!</v>
      </c>
      <c r="AS121" s="385" t="e">
        <f>IF(AR121="","",IF('[1]Multi-Field'!AU117&gt;9,0,AR121-15))</f>
        <v>#VALUE!</v>
      </c>
      <c r="AT121" s="385" t="e">
        <f>#VALUE!</f>
        <v>#VALUE!</v>
      </c>
      <c r="AU121" s="385" t="e">
        <f>#VALUE!</f>
        <v>#VALUE!</v>
      </c>
      <c r="AV121" s="385" t="e">
        <f>IF(AU121="","",IF('[1]Multi-Field'!AU117=9&gt;9,0,AU121-35))</f>
        <v>#VALUE!</v>
      </c>
      <c r="AW121" s="385" t="e">
        <f>#VALUE!</f>
        <v>#VALUE!</v>
      </c>
      <c r="AX121" s="385" t="e">
        <f t="shared" si="24"/>
        <v>#VALUE!</v>
      </c>
      <c r="AY121" s="385" t="str">
        <f>IF('[1]Multi-Field'!AU117="","",IF('[1]Multi-Field'!AU117&lt;1,100,IF('[1]Multi-Field'!AU117=1,75,IF('[1]Multi-Field'!AU117=2,50,IF('[1]Multi-Field'!AU117=3,25,IF('[1]Multi-Field'!AU117&gt;3,0,""))))))</f>
        <v/>
      </c>
      <c r="AZ121" s="385" t="str">
        <f t="shared" si="25"/>
        <v/>
      </c>
      <c r="BA121" s="385" t="e">
        <f>#VALUE!</f>
        <v>#VALUE!</v>
      </c>
      <c r="BB121" s="385" t="e">
        <f>IF(BA121="","",IF(AND('[1]Multi-Field'!AU117&lt;40,'[1]Multi-Field'!AU117&gt;9),40,IF('[1]Multi-Field'!AU117&gt;39,0,BA121+5)))</f>
        <v>#VALUE!</v>
      </c>
      <c r="BC121" s="386" t="e">
        <f t="shared" si="22"/>
        <v>#VALUE!</v>
      </c>
      <c r="BF121" s="411" t="s">
        <v>1290</v>
      </c>
      <c r="BG121" s="412">
        <v>3</v>
      </c>
      <c r="BH121" s="412">
        <v>5.5</v>
      </c>
      <c r="BI121" s="412">
        <v>6</v>
      </c>
      <c r="BJ121" s="409" t="e">
        <f>IF(AND('[1]Single Field'!#REF!=[1]Lists!BF121,'[1]Single Field'!#REF!="Drained"),"x",IF(AND('[1]Single Field'!#REF!=[1]Lists!BF121,'[1]Single Field'!#REF!="Undrained"),O,""))</f>
        <v>#REF!</v>
      </c>
      <c r="BK121" s="409" t="str">
        <f>IF(AND('[1]Multi-Field'!$E$3=[1]Lists!BF121,'[1]Multi-Field'!$F$3="Drained"),BI121,IF(AND('[1]Multi-Field'!$E$3=BF121,'[1]Multi-Field'!$F$3="undrained"),BH121,""))</f>
        <v/>
      </c>
      <c r="BL121" s="409" t="str">
        <f>IF(AND('[1]Multi-Field'!$E$4=BF121,'[1]Multi-Field'!$F$4="Drained"),BI121,IF(AND('[1]Multi-Field'!$E$4=BF121,'[1]Multi-Field'!$F$4="undrained"),BH121,""))</f>
        <v/>
      </c>
      <c r="BM121" s="409" t="str">
        <f>IF(AND('[1]Multi-Field'!$E$5=BF121,'[1]Multi-Field'!$F$5="Drained"),BI121,IF(AND('[1]Multi-Field'!$E$5=BF121,'[1]Multi-Field'!$F$5="undrained"),BH121,""))</f>
        <v/>
      </c>
      <c r="BN121" s="409" t="str">
        <f>IF(AND('[1]Multi-Field'!$E$6=BF121,'[1]Multi-Field'!$F$6="Drained"),BI121,IF(AND('[1]Multi-Field'!$E$6=BF121,'[1]Multi-Field'!$F$6="undrained"),BH121,""))</f>
        <v/>
      </c>
      <c r="BO121" s="409" t="str">
        <f>IF(AND('[1]Multi-Field'!$E$7=BF121,'[1]Multi-Field'!$F$7="Drained"),BI121,IF(AND('[1]Multi-Field'!$E$7=BF121,'[1]Multi-Field'!$F$7="undrained"),BH121,""))</f>
        <v/>
      </c>
      <c r="BP121" s="409" t="str">
        <f>IF(AND('[1]Multi-Field'!$E$8=BF121,'[1]Multi-Field'!$F$8="Drained"),BI121,IF(AND('[1]Multi-Field'!$E$8=BF121,'[1]Multi-Field'!$F$8="undrained"),BH121,""))</f>
        <v/>
      </c>
      <c r="BQ121" s="409" t="str">
        <f>IF(AND('[1]Multi-Field'!$E$9=BF121,'[1]Multi-Field'!$F$9="Drained"),BI121,IF(AND('[1]Multi-Field'!$E$9=BF121,'[1]Multi-Field'!$F$9="undrained"),BH121,""))</f>
        <v/>
      </c>
      <c r="BR121" s="409" t="str">
        <f>IF(AND('[1]Multi-Field'!$E$10=BF121,'[1]Multi-Field'!$F$10="Drained"),BI121,IF(AND('[1]Multi-Field'!$E$10=BF121,'[1]Multi-Field'!$F$10="undrained"),BH121,""))</f>
        <v/>
      </c>
      <c r="BS121" s="409" t="str">
        <f>IF(AND('[1]Multi-Field'!$E$11=BF121,'[1]Multi-Field'!$F$11="Drained"),BI121,IF(AND('[1]Multi-Field'!$E$11=BF121,'[1]Multi-Field'!$F$11="undrained"),BH121,""))</f>
        <v/>
      </c>
      <c r="BT121" s="409" t="str">
        <f>IF(AND('[1]Multi-Field'!$E$12=BF121,'[1]Multi-Field'!$F$12="Drained"),BI121,IF(AND('[1]Multi-Field'!$E$12=BF121,'[1]Multi-Field'!$F$12="undrained"),BH121,""))</f>
        <v/>
      </c>
      <c r="BU121" s="409" t="str">
        <f>IF(AND('[1]Multi-Field'!$E$13=BF121,'[1]Multi-Field'!$F$13="Drained"),BI121,IF(AND('[1]Multi-Field'!$E$3=BF121,'[1]Multi-Field'!$F$13="undrained"),BH121,""))</f>
        <v/>
      </c>
      <c r="BV121" s="409" t="str">
        <f>IF(AND('[1]Multi-Field'!$E$14=BF121,'[1]Multi-Field'!$F$14="Drained"),BI121,IF(AND('[1]Multi-Field'!$E$14=BF121,'[1]Multi-Field'!$F$14="undrained"),BH121,""))</f>
        <v/>
      </c>
      <c r="BW121" s="409" t="str">
        <f>IF(AND('[1]Multi-Field'!$E$15=BF121,'[1]Multi-Field'!$F$15="Drained"),BI121,IF(AND('[1]Multi-Field'!$E$15=BF121,'[1]Multi-Field'!$F$15="undrained"),BH121,""))</f>
        <v/>
      </c>
      <c r="BX121" s="409" t="str">
        <f>IF(AND('[1]Multi-Field'!$E$16=[1]Lists!BF121,'[1]Multi-Field'!$F$16="Drained"),BI121,IF(AND('[1]Multi-Field'!$E$16=[1]Lists!BF121,'[1]Multi-Field'!$F$16="undrained"),BH121,""))</f>
        <v/>
      </c>
      <c r="BY121" s="409" t="str">
        <f>IF(AND('[1]Multi-Field'!$E$17=[1]Lists!BF121,'[1]Multi-Field'!$F$17="Drained"),BI121,IF(AND('[1]Multi-Field'!$E$17=[1]Lists!BF121,'[1]Multi-Field'!$F$17="undrained"),BH121,""))</f>
        <v/>
      </c>
      <c r="BZ121" s="409" t="str">
        <f>IF(AND('[1]Multi-Field'!$E$18=[1]Lists!BF121,'[1]Multi-Field'!$F$18="Drained"),BI121,IF(AND('[1]Multi-Field'!$E$18=[1]Lists!BF121,'[1]Multi-Field'!$F$18="undrained"),BH121,""))</f>
        <v/>
      </c>
      <c r="CA121" s="409" t="str">
        <f>IF(AND('[1]Multi-Field'!$E$19=[1]Lists!BF121,'[1]Multi-Field'!$F$19="Drained"),BI121,IF(AND('[1]Multi-Field'!$E$19=[1]Lists!BF121,'[1]Multi-Field'!$F$19="undrained"),BH121,""))</f>
        <v/>
      </c>
      <c r="CB121" s="409" t="str">
        <f>IF(AND('[1]Multi-Field'!$E$20=[1]Lists!BF121,'[1]Multi-Field'!$F$20="Drained"),BI121,IF(AND('[1]Multi-Field'!$E$20=[1]Lists!BF121,'[1]Multi-Field'!$F$20="undrained"),BH121,""))</f>
        <v/>
      </c>
      <c r="CC121" s="409" t="str">
        <f>IF(AND('[1]Multi-Field'!$E$21=[1]Lists!BF121,'[1]Multi-Field'!$F$21="Drained"),BI121,IF(AND('[1]Multi-Field'!$E$21=[1]Lists!BF121,'[1]Multi-Field'!$F$21="undrained"),BH121,""))</f>
        <v/>
      </c>
      <c r="CD121" s="409" t="str">
        <f>IF(AND('[1]Multi-Field'!$E$22=[1]Lists!BF121,'[1]Multi-Field'!$F$22="Drained"),BI121,IF(AND('[1]Multi-Field'!$E$22=[1]Lists!BF121,'[1]Multi-Field'!$F$22="undrained"),BH121,""))</f>
        <v/>
      </c>
      <c r="CE121" s="409" t="str">
        <f>IF(AND('[1]Multi-Field'!$E$23=[1]Lists!BF121,'[1]Multi-Field'!$F$23="Drained"),BI121,IF(AND('[1]Multi-Field'!$E$23=[1]Lists!BF121,'[1]Multi-Field'!$F$23="undrained"),BH121,""))</f>
        <v/>
      </c>
      <c r="CF121" s="409" t="str">
        <f>IF(AND('[1]Multi-Field'!$E$24=[1]Lists!BF121,'[1]Multi-Field'!$F$24="Drained"),BI121,IF(AND('[1]Multi-Field'!$E$24=[1]Lists!BF121,'[1]Multi-Field'!$F$24="undrained"),BH121,""))</f>
        <v/>
      </c>
      <c r="CG121" s="409" t="str">
        <f>IF(AND('[1]Multi-Field'!$E$25=[1]Lists!BF121,'[1]Multi-Field'!$F$25="Drained"),BI121,IF(AND('[1]Multi-Field'!$E$25=[1]Lists!BF121,'[1]Multi-Field'!$F$25="undrained"),BH121,""))</f>
        <v/>
      </c>
      <c r="CH121" s="409" t="str">
        <f>IF(AND('[1]Multi-Field'!$E$26=[1]Lists!BF121,'[1]Multi-Field'!$F$26="Drained"),BI121,IF(AND('[1]Multi-Field'!$E$26=[1]Lists!BF121,'[1]Multi-Field'!$F$26="undrained"),BH121,""))</f>
        <v/>
      </c>
      <c r="CI121" s="409" t="str">
        <f>IF(AND('[1]Multi-Field'!$E$27=[1]Lists!BF121,'[1]Multi-Field'!$F$27="Drained"),BI121,IF(AND('[1]Multi-Field'!$E$27=[1]Lists!BF121,'[1]Multi-Field'!$F$27="undrained"),BH121,""))</f>
        <v/>
      </c>
      <c r="CJ121" s="409" t="str">
        <f>IF(AND('[1]Multi-Field'!$E$28=[1]Lists!BF121,'[1]Multi-Field'!$F$28="Drained"),BI121,IF(AND('[1]Multi-Field'!$E$28=[1]Lists!BF121,'[1]Multi-Field'!$F$28="undrained"),BH121,""))</f>
        <v/>
      </c>
      <c r="CK121" s="409" t="str">
        <f>IF(AND('[1]Multi-Field'!$E$29=[1]Lists!BF121,'[1]Multi-Field'!$F$29="Drained"),BI121,IF(AND('[1]Multi-Field'!$E$29=[1]Lists!BF121,'[1]Multi-Field'!$F$29="undrained"),BH121,""))</f>
        <v/>
      </c>
      <c r="CL121" s="409" t="str">
        <f>IF(AND('[1]Multi-Field'!$E$30=[1]Lists!BF121,'[1]Multi-Field'!$F$30="Drained"),BI121,IF(AND('[1]Multi-Field'!$E$30=[1]Lists!BF121,'[1]Multi-Field'!$F$30="undrained"),BH121,""))</f>
        <v/>
      </c>
      <c r="CM121" s="409" t="str">
        <f>IF(AND('[1]Multi-Field'!$E$31=[1]Lists!BF121,'[1]Multi-Field'!$F$31="Drained"),BI121,IF(AND('[1]Multi-Field'!$E$31=[1]Lists!BF121,'[1]Multi-Field'!$F$31="undrained"),BH121,""))</f>
        <v/>
      </c>
      <c r="CN121" s="409" t="str">
        <f>IF(AND('[1]Multi-Field'!$E$32=[1]Lists!BF121,'[1]Multi-Field'!$F$32="Drained"),BI121,IF(AND('[1]Multi-Field'!$E$32=[1]Lists!BF121,'[1]Multi-Field'!$F$32="undrained"),BH121,""))</f>
        <v/>
      </c>
      <c r="CO121" s="409" t="str">
        <f>IF(AND('[1]Multi-Field'!$E$33=[1]Lists!BF121,'[1]Multi-Field'!$F$33="Drained"),BI121,IF(AND('[1]Multi-Field'!$E$33=[1]Lists!BF121,'[1]Multi-Field'!$F$33="undrained"),BH121,""))</f>
        <v/>
      </c>
      <c r="CP121" s="409" t="str">
        <f>IF(AND('[1]Multi-Field'!$E$34=[1]Lists!BF121,'[1]Multi-Field'!$F$34="Drained"),BI121,IF(AND('[1]Multi-Field'!$E$34=[1]Lists!BF121,'[1]Multi-Field'!$F$34="undrained"),BH121,""))</f>
        <v/>
      </c>
      <c r="CQ121" s="409" t="str">
        <f>IF(AND('[1]Multi-Field'!$E$35=[1]Lists!BF121,'[1]Multi-Field'!$F$35="Drained"),BI121,IF(AND('[1]Multi-Field'!$E$35=[1]Lists!BF121,'[1]Multi-Field'!$F$35="undrained"),BH121,""))</f>
        <v/>
      </c>
      <c r="CR121" s="409" t="str">
        <f>IF(AND('[1]Multi-Field'!$E$36=[1]Lists!BF121,'[1]Multi-Field'!$F$36="Drained"),BI121,IF(AND('[1]Multi-Field'!$E$36=[1]Lists!BF121,'[1]Multi-Field'!$F$36="undrained"),BH121,""))</f>
        <v/>
      </c>
      <c r="CS121" s="409" t="str">
        <f>IF(AND('[1]Multi-Field'!$E$37=[1]Lists!BF121,'[1]Multi-Field'!$F$37="Drained"),BI121,IF(AND('[1]Multi-Field'!$E$37=[1]Lists!BF121,'[1]Multi-Field'!$F$37="undrained"),BH121,""))</f>
        <v/>
      </c>
      <c r="CT121" s="409" t="str">
        <f>IF(AND('[1]Multi-Field'!$E$38=[1]Lists!BF121,'[1]Multi-Field'!$F$38="Drained"),BI121,IF(AND('[1]Multi-Field'!$E$38=[1]Lists!BF121,'[1]Multi-Field'!$F$38="undrained"),BH121,""))</f>
        <v/>
      </c>
      <c r="CU121" s="409" t="str">
        <f>IF(AND('[1]Multi-Field'!$E$39=[1]Lists!BF121,'[1]Multi-Field'!$F$39="Drained"),BI121,IF(AND('[1]Multi-Field'!$E$39=[1]Lists!BF121,'[1]Multi-Field'!$F$39="undrained"),BH121,""))</f>
        <v/>
      </c>
      <c r="CV121" s="409" t="str">
        <f>IF(AND('[1]Multi-Field'!$E$40=[1]Lists!BF121,'[1]Multi-Field'!$F$40="Drained"),BI121,IF(AND('[1]Multi-Field'!$E$40=[1]Lists!BF121,'[1]Multi-Field'!$F$40="undrained"),BH121,""))</f>
        <v/>
      </c>
      <c r="CW121" s="409" t="str">
        <f>IF(AND('[1]Multi-Field'!$E$41=[1]Lists!BF121,'[1]Multi-Field'!$F$40="Drained"),BI121,IF(AND('[1]Multi-Field'!$E$40=[1]Lists!BF121,'[1]Multi-Field'!$F$40="undrained"),BH121,""))</f>
        <v/>
      </c>
      <c r="CX121" s="409" t="str">
        <f>IF(AND('[1]Multi-Field'!$E$42=[1]Lists!BF121,'[1]Multi-Field'!$F$42="Drained"),BI121,IF(AND('[1]Multi-Field'!$E$42=[1]Lists!BF121,'[1]Multi-Field'!$F$42="undrained"),BH121,""))</f>
        <v/>
      </c>
      <c r="CY121" s="409" t="str">
        <f>IF(AND('[1]Multi-Field'!$E$43=[1]Lists!BF121,'[1]Multi-Field'!$F$43="Drained"),BI121,IF(AND('[1]Multi-Field'!$E$43=[1]Lists!BF121,'[1]Multi-Field'!$F$43="undrained"),BH121,""))</f>
        <v/>
      </c>
      <c r="CZ121" s="409" t="str">
        <f>IF(AND('[1]Multi-Field'!$E$44=[1]Lists!BF121,'[1]Multi-Field'!$F$44="Drained"),BI121,IF(AND('[1]Multi-Field'!$E$44=[1]Lists!BF121,'[1]Multi-Field'!$F$44="undrained"),BH121,""))</f>
        <v/>
      </c>
      <c r="DA121" s="409" t="str">
        <f>IF(AND('[1]Multi-Field'!$E$45=[1]Lists!BF121,'[1]Multi-Field'!$F$45="Drained"),BI121,IF(AND('[1]Multi-Field'!$E$45=[1]Lists!BF121,'[1]Multi-Field'!$F$45="undrained"),BH121,""))</f>
        <v/>
      </c>
      <c r="DB121" s="409" t="str">
        <f>IF(AND('[1]Multi-Field'!$E$46=[1]Lists!BF121,'[1]Multi-Field'!$F$46="Drained"),BI121,IF(AND('[1]Multi-Field'!$E$46=[1]Lists!BF121,'[1]Multi-Field'!$F$46="undrained"),BH121,""))</f>
        <v/>
      </c>
      <c r="DC121" s="409" t="str">
        <f>IF(AND('[1]Multi-Field'!$E$47=[1]Lists!BF121,'[1]Multi-Field'!$F$47="Drained"),BI121,IF(AND('[1]Multi-Field'!$E$47=[1]Lists!BF121,'[1]Multi-Field'!$F$47="undrained"),BH121,""))</f>
        <v/>
      </c>
      <c r="DD121" s="409" t="str">
        <f>IF(AND('[1]Multi-Field'!$E$48=[1]Lists!BF121,'[1]Multi-Field'!$F$48="Drained"),BI121,IF(AND('[1]Multi-Field'!$E$48=[1]Lists!BF121,'[1]Multi-Field'!$F$48="undrained"),BH121,""))</f>
        <v/>
      </c>
      <c r="DE121" s="409" t="str">
        <f>IF(AND('[1]Multi-Field'!$E$49=[1]Lists!BF121,'[1]Multi-Field'!$F$49="Drained"),BI121,IF(AND('[1]Multi-Field'!$E$49=[1]Lists!BF121,'[1]Multi-Field'!$F$9="undrained"),BH121,""))</f>
        <v/>
      </c>
      <c r="DF121" s="409" t="str">
        <f>IF(AND('[1]Multi-Field'!$E$50=[1]Lists!BF121,'[1]Multi-Field'!$F$50="Drained"),BI121,IF(AND('[1]Multi-Field'!$E$50=[1]Lists!BF121,'[1]Multi-Field'!$F$50="undrained"),BH121,""))</f>
        <v/>
      </c>
      <c r="DG121" s="409" t="str">
        <f>IF(AND('[1]Multi-Field'!$E$51=[1]Lists!BF121,'[1]Multi-Field'!$F$51="Drained"),BI121,IF(AND('[1]Multi-Field'!$E$51=[1]Lists!BF121,'[1]Multi-Field'!$F$51="undrained"),BH121,""))</f>
        <v/>
      </c>
      <c r="DH121" s="409" t="str">
        <f>IF(AND('[1]Multi-Field'!$E$52=[1]Lists!BF121,'[1]Multi-Field'!$F$52="Drained"),BI121,IF(AND('[1]Multi-Field'!$E$52=[1]Lists!BF121,'[1]Multi-Field'!$F$52="undrained"),BH121,""))</f>
        <v/>
      </c>
      <c r="DI121" s="409" t="str">
        <f>IF(AND('[1]Multi-Field'!$E$53=[1]Lists!BF121,'[1]Multi-Field'!$F$53="Drained"),BI121,IF(AND('[1]Multi-Field'!$E$53=[1]Lists!BF121,'[1]Multi-Field'!$F$53="undrained"),BH121,""))</f>
        <v/>
      </c>
      <c r="DJ121" s="409" t="str">
        <f>IF(AND('[1]Multi-Field'!$E$54=[1]Lists!BF121,'[1]Multi-Field'!$F$54="Drained"),BI121,IF(AND('[1]Multi-Field'!$E$54=[1]Lists!BF121,'[1]Multi-Field'!$F$54="undrained"),BH121,""))</f>
        <v/>
      </c>
      <c r="DK121" s="409" t="str">
        <f>IF(AND('[1]Multi-Field'!$E$55=[1]Lists!BF121,'[1]Multi-Field'!$F$55="Drained"),BI121,IF(AND('[1]Multi-Field'!$E$55=[1]Lists!BF121,'[1]Multi-Field'!$F$55="undrained"),BH121,""))</f>
        <v/>
      </c>
      <c r="DL121" s="409" t="str">
        <f>IF(AND('[1]Multi-Field'!$E$56=[1]Lists!BF121,'[1]Multi-Field'!$F$56="Drained"),BI121,IF(AND('[1]Multi-Field'!$E$56=[1]Lists!BF121,'[1]Multi-Field'!$F$56="undrained"),BH121,""))</f>
        <v/>
      </c>
      <c r="DM121" s="409" t="str">
        <f>IF(AND('[1]Multi-Field'!$E$57=[1]Lists!BF121,'[1]Multi-Field'!$F$57="Drained"),BI121,IF(AND('[1]Multi-Field'!$E$57=[1]Lists!BF121,'[1]Multi-Field'!$F$57="undrained"),BH121,""))</f>
        <v/>
      </c>
      <c r="DN121" s="409" t="str">
        <f>IF(AND('[1]Multi-Field'!$E$58=[1]Lists!BF121,'[1]Multi-Field'!$F$58="Drained"),BI121,IF(AND('[1]Multi-Field'!$E$58=[1]Lists!BF121,'[1]Multi-Field'!$F$58="undrained"),BH121,""))</f>
        <v/>
      </c>
      <c r="DO121" s="409" t="str">
        <f>IF(AND('[1]Multi-Field'!$E$59=[1]Lists!BF121,'[1]Multi-Field'!$F$59="Drained"),BI121,IF(AND('[1]Multi-Field'!$E$59=[1]Lists!BF121,'[1]Multi-Field'!$F$59="undrained"),BH121,""))</f>
        <v/>
      </c>
      <c r="DP121" s="409" t="str">
        <f>IF(AND('[1]Multi-Field'!$E$60=[1]Lists!BF121,'[1]Multi-Field'!$F$60="Drained"),BI121,IF(AND('[1]Multi-Field'!$E$60=[1]Lists!BF121,'[1]Multi-Field'!$F$60="undrained"),BH121,""))</f>
        <v/>
      </c>
      <c r="DQ121" s="409" t="str">
        <f>IF(AND('[1]Multi-Field'!$E$61=[1]Lists!BF121,'[1]Multi-Field'!$F$61="Drained"),BI121,IF(AND('[1]Multi-Field'!$E$61=[1]Lists!BF121,'[1]Multi-Field'!$F$61="undrained"),BH121,""))</f>
        <v/>
      </c>
      <c r="DR121" s="409" t="str">
        <f>IF(AND('[1]Multi-Field'!$E$62=[1]Lists!BF121,'[1]Multi-Field'!$F$62="Drained"),BI121,IF(AND('[1]Multi-Field'!$E$62=[1]Lists!BF121,'[1]Multi-Field'!$F$62="undrained"),BH121,""))</f>
        <v/>
      </c>
      <c r="DS121" s="409" t="str">
        <f>IF(AND('[1]Multi-Field'!$E$63=[1]Lists!BF121,'[1]Multi-Field'!$F$63="Drained"),BI121,IF(AND('[1]Multi-Field'!$E$63=[1]Lists!BF121,'[1]Multi-Field'!$F$63="undrained"),BH121,""))</f>
        <v/>
      </c>
      <c r="DT121" s="409" t="str">
        <f>IF(AND('[1]Multi-Field'!$E$64=[1]Lists!BF121,'[1]Multi-Field'!$F$64="Drained"),BI121,IF(AND('[1]Multi-Field'!$E$64=[1]Lists!BF121,'[1]Multi-Field'!$F$64="undrained"),BH121,""))</f>
        <v/>
      </c>
      <c r="DU121" s="409" t="str">
        <f>IF(AND('[1]Multi-Field'!$E$65=[1]Lists!BF121,'[1]Multi-Field'!$F$65="Drained"),BI121,IF(AND('[1]Multi-Field'!$E$65=[1]Lists!BF121,'[1]Multi-Field'!$F$65="undrained"),BH121,""))</f>
        <v/>
      </c>
      <c r="DV121" s="409" t="str">
        <f>IF(AND('[1]Multi-Field'!$E$66=[1]Lists!BF121,'[1]Multi-Field'!$F$66="Drained"),BI121,IF(AND('[1]Multi-Field'!$E$66=[1]Lists!BF121,'[1]Multi-Field'!$F$66="undrained"),BH121,""))</f>
        <v/>
      </c>
      <c r="DW121" s="409" t="str">
        <f>IF(AND('[1]Multi-Field'!$E$67=[1]Lists!BF121,'[1]Multi-Field'!$F$67="Drained"),BI121,IF(AND('[1]Multi-Field'!$E$67=[1]Lists!BF121,'[1]Multi-Field'!$F$67="undrained"),BH121,""))</f>
        <v/>
      </c>
      <c r="DX121" s="409" t="str">
        <f>IF(AND('[1]Multi-Field'!$E$68=[1]Lists!BF121,'[1]Multi-Field'!$F$68="Drained"),BI121,IF(AND('[1]Multi-Field'!$E$68=[1]Lists!BF121,'[1]Multi-Field'!$F$68="undrained"),BH121,""))</f>
        <v/>
      </c>
      <c r="DY121" s="409" t="str">
        <f>IF(AND('[1]Multi-Field'!$E$69=[1]Lists!BF121,'[1]Multi-Field'!$F$69="Drained"),BI121,IF(AND('[1]Multi-Field'!$E$69=[1]Lists!BF121,'[1]Multi-Field'!$F$69="undrained"),BH121,""))</f>
        <v/>
      </c>
      <c r="DZ121" s="409" t="str">
        <f>IF(AND('[1]Multi-Field'!$E$70=[1]Lists!BF121,'[1]Multi-Field'!$F$70="Drained"),BI121,IF(AND('[1]Multi-Field'!$E$70=[1]Lists!BF121,'[1]Multi-Field'!$F$70="undrained"),BH121,""))</f>
        <v/>
      </c>
      <c r="EA121" s="409" t="str">
        <f>IF(AND('[1]Multi-Field'!$E$71=[1]Lists!BF121,'[1]Multi-Field'!$F$71="Drained"),BI121,IF(AND('[1]Multi-Field'!$E$71=[1]Lists!BF121,'[1]Multi-Field'!$F$71="undrained"),BH121,""))</f>
        <v/>
      </c>
      <c r="EB121" s="409" t="str">
        <f>IF(AND('[1]Multi-Field'!$E$72=[1]Lists!BF121,'[1]Multi-Field'!$F$72="Drained"),BI121,IF(AND('[1]Multi-Field'!$E$72=[1]Lists!BF121,'[1]Multi-Field'!$F$72="undrained"),BH121,""))</f>
        <v/>
      </c>
      <c r="EC121" s="409" t="str">
        <f>IF(AND('[1]Multi-Field'!$E$73=[1]Lists!BF121,'[1]Multi-Field'!$F$73="Drained"),BI121,IF(AND('[1]Multi-Field'!$E$73=[1]Lists!BF121,'[1]Multi-Field'!$F$73="undrained"),BH121,""))</f>
        <v/>
      </c>
      <c r="ED121" s="409" t="str">
        <f>IF(AND('[1]Multi-Field'!$E$74=[1]Lists!BF121,'[1]Multi-Field'!$F$74="Drained"),BI121,IF(AND('[1]Multi-Field'!$E$74=[1]Lists!BF121,'[1]Multi-Field'!$F$74="undrained"),BH121,""))</f>
        <v/>
      </c>
      <c r="EE121" s="409" t="str">
        <f>IF(AND('[1]Multi-Field'!$E$75=[1]Lists!BF121,'[1]Multi-Field'!$F$75="Drained"),BI121,IF(AND('[1]Multi-Field'!$E$75=[1]Lists!BF121,'[1]Multi-Field'!$F$75="undrained"),BH121,""))</f>
        <v/>
      </c>
      <c r="EF121" s="409" t="str">
        <f>IF(AND('[1]Multi-Field'!$E$76=[1]Lists!BF121,'[1]Multi-Field'!$F$76="Drained"),BI121,IF(AND('[1]Multi-Field'!$E$76=[1]Lists!BF121,'[1]Multi-Field'!$F$6="undrained"),BH121,""))</f>
        <v/>
      </c>
      <c r="EG121" s="409" t="str">
        <f>IF(AND('[1]Multi-Field'!$E$77=[1]Lists!BF121,'[1]Multi-Field'!$F$77="Drained"),BI121,IF(AND('[1]Multi-Field'!$E$77=[1]Lists!BF121,'[1]Multi-Field'!$F$77="undrained"),BH121,""))</f>
        <v/>
      </c>
      <c r="EH121" s="409" t="str">
        <f>IF(AND('[1]Multi-Field'!$E$78=[1]Lists!BF121,'[1]Multi-Field'!$F$78="Drained"),BI121,IF(AND('[1]Multi-Field'!$E$78=[1]Lists!BF121,'[1]Multi-Field'!$F$78="undrained"),BH121,""))</f>
        <v/>
      </c>
      <c r="EI121" s="409" t="str">
        <f>IF(AND('[1]Multi-Field'!$E$79=[1]Lists!BF121,'[1]Multi-Field'!$F$79="Drained"),BI121,IF(AND('[1]Multi-Field'!$E$79=[1]Lists!BF121,'[1]Multi-Field'!$F$79="undrained"),BH121,""))</f>
        <v/>
      </c>
      <c r="EJ121" s="409" t="str">
        <f>IF(AND('[1]Multi-Field'!$E$80=[1]Lists!BF121,'[1]Multi-Field'!$F$80="Drained"),BI121,IF(AND('[1]Multi-Field'!$E$80=[1]Lists!BF121,'[1]Multi-Field'!$F$80="undrained"),BH121,""))</f>
        <v/>
      </c>
      <c r="EK121" s="409" t="str">
        <f>IF(AND('[1]Multi-Field'!$E$81=[1]Lists!BF121,'[1]Multi-Field'!$F$81="Drained"),BI121,IF(AND('[1]Multi-Field'!$E$81=[1]Lists!BF121,'[1]Multi-Field'!$F$81="undrained"),BH121,""))</f>
        <v/>
      </c>
      <c r="EL121" s="409" t="str">
        <f>IF(AND('[1]Multi-Field'!$E$82=[1]Lists!BF121,'[1]Multi-Field'!$F$82="Drained"),BI121,IF(AND('[1]Multi-Field'!$E$82=[1]Lists!BF121,'[1]Multi-Field'!$F$82="undrained"),BH121,""))</f>
        <v/>
      </c>
      <c r="EM121" s="409" t="str">
        <f>IF(AND('[1]Multi-Field'!$E$83=[1]Lists!BF121,'[1]Multi-Field'!$F$83="Drained"),BI121,IF(AND('[1]Multi-Field'!$E$83=[1]Lists!BF121,'[1]Multi-Field'!$F$83="undrained"),BH121,""))</f>
        <v/>
      </c>
      <c r="EN121" s="409" t="str">
        <f>IF(AND('[1]Multi-Field'!$E$84=[1]Lists!BF121,'[1]Multi-Field'!$F$84="Drained"),BI121,IF(AND('[1]Multi-Field'!$E$84=[1]Lists!BF121,'[1]Multi-Field'!$F$84="undrained"),BH121,""))</f>
        <v/>
      </c>
      <c r="EO121" s="409" t="str">
        <f>IF(AND('[1]Multi-Field'!$E$85=[1]Lists!BF121,'[1]Multi-Field'!$F$85="Drained"),BI121,IF(AND('[1]Multi-Field'!$E$85=[1]Lists!BF121,'[1]Multi-Field'!$F$85="undrained"),BH121,""))</f>
        <v/>
      </c>
      <c r="EP121" s="409" t="str">
        <f>IF(AND('[1]Multi-Field'!$E$86=[1]Lists!BF121,'[1]Multi-Field'!$F$86="Drained"),BI121,IF(AND('[1]Multi-Field'!$E$86=[1]Lists!BF121,'[1]Multi-Field'!$F$86="undrained"),BH121,""))</f>
        <v/>
      </c>
      <c r="EQ121" s="409" t="str">
        <f>IF(AND('[1]Multi-Field'!$E$87=[1]Lists!BF121,'[1]Multi-Field'!$F$87="Drained"),BI121,IF(AND('[1]Multi-Field'!$E$87=[1]Lists!BF121,'[1]Multi-Field'!$F$87="undrained"),BH121,""))</f>
        <v/>
      </c>
      <c r="ER121" s="409" t="str">
        <f>IF(AND('[1]Multi-Field'!$E$88=[1]Lists!BF121,'[1]Multi-Field'!$F$88="Drained"),BI121,IF(AND('[1]Multi-Field'!$E$88=[1]Lists!BF121,'[1]Multi-Field'!$F$88="undrained"),BH121,""))</f>
        <v/>
      </c>
      <c r="ES121" s="409" t="str">
        <f>IF(AND('[1]Multi-Field'!$E$89=[1]Lists!BF121,'[1]Multi-Field'!$F$89="Drained"),BI121,IF(AND('[1]Multi-Field'!$E$89=[1]Lists!BF121,'[1]Multi-Field'!$F$89="undrained"),BH121,""))</f>
        <v/>
      </c>
      <c r="ET121" s="409" t="str">
        <f>IF(AND('[1]Multi-Field'!$E$90=[1]Lists!BF121,'[1]Multi-Field'!$F$90="Drained"),BI121,IF(AND('[1]Multi-Field'!$E$90=[1]Lists!BF121,'[1]Multi-Field'!$F$90="undrained"),BH121,""))</f>
        <v/>
      </c>
      <c r="EU121" s="409" t="str">
        <f>IF(AND('[1]Multi-Field'!$E$91=[1]Lists!BF121,'[1]Multi-Field'!$F$91="Drained"),BI121,IF(AND('[1]Multi-Field'!$E$91=[1]Lists!BF121,'[1]Multi-Field'!$F$91="undrained"),BH121,""))</f>
        <v/>
      </c>
      <c r="EV121" s="409" t="str">
        <f>IF(AND('[1]Multi-Field'!$E$92=[1]Lists!BF121,'[1]Multi-Field'!$F$92="Drained"),BI121,IF(AND('[1]Multi-Field'!$E$92=[1]Lists!BF121,'[1]Multi-Field'!$F$92="undrained"),BH121,""))</f>
        <v/>
      </c>
      <c r="EW121" s="409" t="str">
        <f>IF(AND('[1]Multi-Field'!$E$93=[1]Lists!BF121,'[1]Multi-Field'!$F$93="Drained"),BI121,IF(AND('[1]Multi-Field'!$E$93=[1]Lists!BF121,'[1]Multi-Field'!$F$93="undrained"),BH121,""))</f>
        <v/>
      </c>
      <c r="EX121" s="409" t="str">
        <f>IF(AND('[1]Multi-Field'!$E$94=[1]Lists!BF121,'[1]Multi-Field'!$F$94="Drained"),BI121,IF(AND('[1]Multi-Field'!$E$94=[1]Lists!BF121,'[1]Multi-Field'!$F$94="undrained"),BH121,""))</f>
        <v/>
      </c>
      <c r="EY121" s="409" t="str">
        <f>IF(AND('[1]Multi-Field'!$E$95=[1]Lists!BF121,'[1]Multi-Field'!$F$95="Drained"),BI121,IF(AND('[1]Multi-Field'!$E$95=[1]Lists!BF121,'[1]Multi-Field'!$F$95="undrained"),BH121,""))</f>
        <v/>
      </c>
      <c r="EZ121" s="409" t="str">
        <f>IF(AND('[1]Multi-Field'!$E$96=[1]Lists!BF121,'[1]Multi-Field'!$F$96="Drained"),BI121,IF(AND('[1]Multi-Field'!$E$96=[1]Lists!BF121,'[1]Multi-Field'!$F$96="undrained"),BH121,""))</f>
        <v/>
      </c>
      <c r="FA121" s="409" t="str">
        <f>IF(AND('[1]Multi-Field'!$E$97=[1]Lists!BF121,'[1]Multi-Field'!$F$97="Drained"),BI121,IF(AND('[1]Multi-Field'!$E$97=[1]Lists!BF121,'[1]Multi-Field'!$F$97="undrained"),BH121,""))</f>
        <v/>
      </c>
      <c r="FB121" s="409" t="str">
        <f>IF(AND('[1]Multi-Field'!$E$98=[1]Lists!BF121,'[1]Multi-Field'!$F$98="Drained"),BI121,IF(AND('[1]Multi-Field'!$E$98=[1]Lists!BF121,'[1]Multi-Field'!$F$98="undrained"),BH121,""))</f>
        <v/>
      </c>
      <c r="FC121" s="409" t="str">
        <f>IF(AND('[1]Multi-Field'!$E$99=[1]Lists!BF121,'[1]Multi-Field'!$F$99="Drained"),BI121,IF(AND('[1]Multi-Field'!$E$99=[1]Lists!BF121,'[1]Multi-Field'!$F$99="undrained"),BH121,""))</f>
        <v/>
      </c>
      <c r="FD121" s="409" t="str">
        <f>IF(AND('[1]Multi-Field'!$E$100=[1]Lists!BF121,'[1]Multi-Field'!$F$100="Drained"),BI121,IF(AND('[1]Multi-Field'!$E$100=[1]Lists!BF121,'[1]Multi-Field'!$F$100="undrained"),BH121,""))</f>
        <v/>
      </c>
      <c r="FE121" s="409" t="str">
        <f>IF(AND('[1]Multi-Field'!$E$101=[1]Lists!BF121,'[1]Multi-Field'!$F$101="Drained"),BI121,IF(AND('[1]Multi-Field'!$E$101=[1]Lists!BF121,'[1]Multi-Field'!$F$101="undrained"),BH121,""))</f>
        <v/>
      </c>
      <c r="FF121" s="409" t="str">
        <f>IF(AND('[1]Multi-Field'!$E$102=[1]Lists!BF121,'[1]Multi-Field'!$F$102="Drained"),BI121,IF(AND('[1]Multi-Field'!$E$102=[1]Lists!BF121,'[1]Multi-Field'!$F$102="undrained"),BH121,""))</f>
        <v/>
      </c>
      <c r="FG121" s="409" t="str">
        <f>IF(AND('[1]Multi-Field'!$E$103=[1]Lists!BF121,'[1]Multi-Field'!$F$103="Drained"),BI121,IF(AND('[1]Multi-Field'!$E$103=[1]Lists!BF121,'[1]Multi-Field'!$F$103="undrained"),BH121,""))</f>
        <v/>
      </c>
      <c r="FH121" s="409" t="str">
        <f>IF(AND('[1]Multi-Field'!$E$104=[1]Lists!BF121,'[1]Multi-Field'!$F$104="Drained"),BI121,IF(AND('[1]Multi-Field'!$E$104=[1]Lists!BF121,'[1]Multi-Field'!$F$104="undrained"),BH121,""))</f>
        <v/>
      </c>
      <c r="FI121" s="409" t="str">
        <f>IF(AND('[1]Multi-Field'!$E$105=[1]Lists!BF121,'[1]Multi-Field'!$F$105="Drained"),BI121,IF(AND('[1]Multi-Field'!$E$105=[1]Lists!BF121,'[1]Multi-Field'!$F$105="undrained"),BH121,""))</f>
        <v/>
      </c>
      <c r="FJ121" s="409" t="str">
        <f>IF(AND('[1]Multi-Field'!$E$106=[1]Lists!BF121,'[1]Multi-Field'!$F$106="Drained"),BI121,IF(AND('[1]Multi-Field'!$E$106=[1]Lists!BF121,'[1]Multi-Field'!$F$106="undrained"),BH121,""))</f>
        <v/>
      </c>
      <c r="FK121" s="409" t="str">
        <f>IF(AND('[1]Multi-Field'!$E$107=[1]Lists!BF121,'[1]Multi-Field'!$F$107="Drained"),BI121,IF(AND('[1]Multi-Field'!$E$107=[1]Lists!BF121,'[1]Multi-Field'!$F$107="undrained"),BH121,""))</f>
        <v/>
      </c>
      <c r="FL121" s="409" t="str">
        <f>IF(AND('[1]Multi-Field'!$E$108=[1]Lists!BF121,'[1]Multi-Field'!$F$108="Drained"),BI121,IF(AND('[1]Multi-Field'!$E$108=[1]Lists!BF121,'[1]Multi-Field'!$F$108="undrained"),BH121,""))</f>
        <v/>
      </c>
      <c r="FM121" s="409" t="str">
        <f>IF(AND('[1]Multi-Field'!$E$109=[1]Lists!BF121,'[1]Multi-Field'!$F$109="Drained"),BI121,IF(AND('[1]Multi-Field'!$E$109=[1]Lists!BF121,'[1]Multi-Field'!$F$109="undrained"),BH121,""))</f>
        <v/>
      </c>
      <c r="FN121" s="409" t="str">
        <f>IF(AND('[1]Multi-Field'!$E$110=[1]Lists!BF121,'[1]Multi-Field'!$F$110="Drained"),BI121,IF(AND('[1]Multi-Field'!$E$110=[1]Lists!BF121,'[1]Multi-Field'!$F$110="undrained"),BH121,""))</f>
        <v/>
      </c>
      <c r="FO121" s="409" t="str">
        <f>IF(AND('[1]Multi-Field'!$E$111=[1]Lists!BF121,'[1]Multi-Field'!$F$111="Drained"),BI121,IF(AND('[1]Multi-Field'!$E$111=[1]Lists!BF121,'[1]Multi-Field'!$F$111="undrained"),BH121,""))</f>
        <v/>
      </c>
      <c r="FP121" s="409" t="str">
        <f>IF(AND('[1]Multi-Field'!$E$112=[1]Lists!BF121,'[1]Multi-Field'!$F$112="Drained"),BI121,IF(AND('[1]Multi-Field'!$E$112=[1]Lists!BF121,'[1]Multi-Field'!$F$112="undrained"),BH121,""))</f>
        <v/>
      </c>
      <c r="FQ121" s="409" t="str">
        <f>IF(AND('[1]Multi-Field'!$E$113=[1]Lists!BF121,'[1]Multi-Field'!$F$113="Drained"),BI121,IF(AND('[1]Multi-Field'!$E$113=[1]Lists!BF121,'[1]Multi-Field'!$F$113="undrained"),BH121,""))</f>
        <v/>
      </c>
      <c r="FR121" s="409" t="str">
        <f>IF(AND('[1]Multi-Field'!$E$114=[1]Lists!BF121,'[1]Multi-Field'!$F$114="Drained"),BI121,IF(AND('[1]Multi-Field'!$E$114=[1]Lists!BF121,'[1]Multi-Field'!$F$114="undrained"),BH121,""))</f>
        <v/>
      </c>
      <c r="FS121" s="409" t="str">
        <f>IF(AND('[1]Multi-Field'!$E$115=[1]Lists!BF121,'[1]Multi-Field'!$F$115="Drained"),BI121,IF(AND('[1]Multi-Field'!$E$115=[1]Lists!BF121,'[1]Multi-Field'!$F$115="undrained"),BH121,""))</f>
        <v/>
      </c>
      <c r="FT121" s="409" t="str">
        <f>IF(AND('[1]Multi-Field'!$E$116=[1]Lists!BF121,'[1]Multi-Field'!$F$116="Drained"),BI121,IF(AND('[1]Multi-Field'!$E$116=[1]Lists!BF121,'[1]Multi-Field'!$F$116="undrained"),BH121,""))</f>
        <v/>
      </c>
      <c r="FU121" s="409" t="str">
        <f>IF(AND('[1]Multi-Field'!$E$117=[1]Lists!BF121,'[1]Multi-Field'!$F$117="Drained"),BI121,IF(AND('[1]Multi-Field'!$E$117=[1]Lists!BF121,'[1]Multi-Field'!$F$117="undrained"),BH121,""))</f>
        <v/>
      </c>
      <c r="FV121" s="409" t="str">
        <f>IF(AND('[1]Multi-Field'!$E$118=[1]Lists!BF121,'[1]Multi-Field'!$F$118="Drained"),BI121,IF(AND('[1]Multi-Field'!$E$118=[1]Lists!BF121,'[1]Multi-Field'!$F$118="undrained"),BH121,""))</f>
        <v/>
      </c>
      <c r="FW121" s="409" t="str">
        <f>IF(AND('[1]Multi-Field'!$E$119=[1]Lists!BF121,'[1]Multi-Field'!$F$119="Drained"),BI121,IF(AND('[1]Multi-Field'!$E$119=[1]Lists!BF121,'[1]Multi-Field'!$F$119="undrained"),BH121,""))</f>
        <v/>
      </c>
      <c r="FX121" s="409" t="str">
        <f>IF(AND('[1]Multi-Field'!$E$120=[1]Lists!BF121,'[1]Multi-Field'!$F$120="Drained"),BI121,IF(AND('[1]Multi-Field'!$E$120=[1]Lists!BF121,'[1]Multi-Field'!$F$120="undrained"),BH121,""))</f>
        <v/>
      </c>
      <c r="GC121" s="4">
        <f>'[1]Multi-Field'!B119</f>
        <v>0</v>
      </c>
      <c r="GD121" s="73" t="str">
        <f>IF(OR('[1]Multi-Field'!Q119=$FZ$43,'[1]Multi-Field'!Q119=$FZ$44),'[1]Multi-Field'!BS119,"")</f>
        <v/>
      </c>
      <c r="GE121" s="4" t="str">
        <f>IF(AND(OR('[1]Multi-Field'!Q119=$FZ$86,'[1]Multi-Field'!Q119=$FZ$94,'[1]Multi-Field'!Q119=$FZ$87,'[1]Multi-Field'!Q119=[1]Lists!$FZ$93,'[1]Multi-Field'!Q119=$FZ$59),'[1]Multi-Field'!BS119&gt;50),'[1]Multi-Field'!BS119*0.8,IF(AND(OR('[1]Multi-Field'!Q119=$FZ$86,'[1]Multi-Field'!Q119=$FZ$94,'[1]Multi-Field'!Q119=$FZ$87,'[1]Multi-Field'!Q119=[1]Lists!$FZ$93,'[1]Multi-Field'!Q119=[1]Lists!$FZ$59),'[1]Multi-Field'!BS119&lt;50),'[1]Multi-Field'!BS119,""))</f>
        <v/>
      </c>
      <c r="GF121" s="4" t="str">
        <f>IF(OR('[1]Multi-Field'!Q119=[1]Lists!$FZ$7,'[1]Multi-Field'!Q119=[1]Lists!$FZ$5,'[1]Multi-Field'!Q119=[1]Lists!$FZ$24,'[1]Multi-Field'!Q119=[1]Lists!$FZ$10,'[1]Multi-Field'!Q119=[1]Lists!$FZ$8, '[1]Multi-Field'!Q119=[1]Lists!$FZ$25, '[1]Multi-Field'!Q119=[1]Lists!$FZ$23, '[1]Multi-Field'!Q119= [1]Lists!$FZ$47, '[1]Multi-Field'!Q119=[1]Lists!$FZ$49, '[1]Multi-Field'!Q119=[1]Lists!$FZ$48,'[1]Multi-Field'!Q119=[1]Lists!$FZ$3, '[1]Multi-Field'!Q119=[1]Lists!$FZ$14,'[1]Multi-Field'!Q119=[1]Lists!$FZ$36, '[1]Multi-Field'!Q119=[1]Lists!$FZ$41,'[1]Multi-Field'!Q119=[1]Lists!$FZ$42),0,"")</f>
        <v/>
      </c>
      <c r="GG121" s="4" t="str">
        <f>IF(OR('[1]Multi-Field'!Q119=[1]Lists!$FZ$6,'[1]Multi-Field'!Q119=[1]Lists!$FZ$4, '[1]Multi-Field'!Q148=[1]Lists!$FZ$11, '[1]Multi-Field'!Q119=[1]Lists!$FZ$1),100*IF('[1]Multi-Field'!U119=onepercent,0.75,IF('[1]Multi-Field'!U119=onetotwentyfivepercent,0.4,IF(OR('[1]Multi-Field'!U119=twentysixtofiftypercent,'[1]Multi-Field'!U119=greaterthanfiftypercent),0,""))),"")</f>
        <v/>
      </c>
      <c r="GH121" s="4" t="str">
        <f>IF(OR('[1]Multi-Field'!Q119=[1]Lists!$FZ$53,'[1]Multi-Field'!Q119=[1]Lists!$FZ$55), 50,IF('[1]Multi-Field'!Q119=[1]Lists!$FZ$54,225,IF('[1]Multi-Field'!Q119=[1]Lists!$FZ$56,75,"")))</f>
        <v/>
      </c>
      <c r="GI121" s="4" t="e">
        <f>#VALUE!</f>
        <v>#VALUE!</v>
      </c>
      <c r="GJ121" s="4" t="e">
        <f>#VALUE!</f>
        <v>#VALUE!</v>
      </c>
      <c r="GK121" s="4" t="str">
        <f>IF('[1]Multi-Field'!Q119=[1]Lists!$FZ$95,'[1]Multi-Field'!BS119*0.66,"")</f>
        <v/>
      </c>
      <c r="GM121" s="4" t="str">
        <f>IF(OR('[1]Multi-Field'!Q119=[1]Lists!$FZ$26,'[1]Multi-Field'!Q119=[1]Lists!$FZ$84),20,"")</f>
        <v/>
      </c>
      <c r="GN121" s="4" t="str">
        <f>IF(OR('[1]Multi-Field'!Q119=[1]Lists!$FZ$88,'[1]Multi-Field'!Q119=[1]Lists!$FZ$57),0,"")</f>
        <v/>
      </c>
      <c r="GO121" s="4" t="str">
        <f>IF(OR('[1]Multi-Field'!Q119=[1]Lists!$FZ$69,'[1]Multi-Field'!Q119=[1]Lists!$FZ$71,'[1]Multi-Field'!Q119=[1]Lists!$FZ$105),50,"")</f>
        <v/>
      </c>
      <c r="GP121" s="4" t="str">
        <f>IF(OR('[1]Multi-Field'!Q119=[1]Lists!$FZ$75,'[1]Multi-Field'!Q119=[1]Lists!$FZ$70),75,"")</f>
        <v/>
      </c>
      <c r="GQ121" s="4">
        <f>IF('[1]Multi-Field'!Q119=[1]Lists!$FZ$72,150,"")</f>
        <v>150</v>
      </c>
      <c r="GR121" s="4" t="str">
        <f>IF(OR('[1]Multi-Field'!Q119=[1]Lists!$FZ$74,'[1]Multi-Field'!Q119=[1]Lists!$FZ$73),40,"")</f>
        <v/>
      </c>
      <c r="GS121" s="4" t="str">
        <f>IF('[1]Multi-Field'!Q119=[1]Lists!$FZ$99,80,"")</f>
        <v/>
      </c>
      <c r="GT121" s="4" t="str">
        <f>IF('[1]Multi-Field'!Q119=[1]Lists!$FZ$106,70,"")</f>
        <v/>
      </c>
      <c r="GU121" s="4" t="e">
        <f t="shared" si="16"/>
        <v>#VALUE!</v>
      </c>
    </row>
    <row r="122" spans="1:203" ht="13.5" customHeight="1">
      <c r="A122" s="7" t="s">
        <v>209</v>
      </c>
      <c r="B122" s="7"/>
      <c r="C122" s="7"/>
      <c r="D122" s="8">
        <v>70</v>
      </c>
      <c r="E122" s="8">
        <f t="shared" si="12"/>
        <v>70</v>
      </c>
      <c r="F122" s="8">
        <f t="shared" si="13"/>
        <v>70</v>
      </c>
      <c r="G122" s="8">
        <v>70</v>
      </c>
      <c r="H122" s="8">
        <v>50</v>
      </c>
      <c r="I122" s="8">
        <f t="shared" si="17"/>
        <v>50</v>
      </c>
      <c r="J122" s="8">
        <f t="shared" si="18"/>
        <v>50</v>
      </c>
      <c r="K122" s="8">
        <v>50</v>
      </c>
      <c r="L122" s="8">
        <v>105</v>
      </c>
      <c r="M122" s="8">
        <f t="shared" si="14"/>
        <v>105</v>
      </c>
      <c r="N122" s="8">
        <f t="shared" si="15"/>
        <v>105</v>
      </c>
      <c r="O122" s="8">
        <v>105</v>
      </c>
      <c r="P122" s="391">
        <v>97</v>
      </c>
      <c r="Q122" s="394"/>
      <c r="R122" s="395" t="b">
        <f>IF(OR('Multi-Field'!AA99=Lists!$AC$42,'Multi-Field'!AA99=Lists!$AC$43),IF('Multi-Field'!Z99="x",(IF('Multi-Field'!AC99=Lists!$Q$11,Lists!$R$11,IF('Multi-Field'!AC99=Lists!$Q$12,Lists!$R$12,IF('Multi-Field'!AC99=Lists!$Q$13,Lists!$R$13,IF('Multi-Field'!AC99=Lists!$Q$14,Lists!$R$14))))),IF('Multi-Field'!X99="x",(IF('Multi-Field'!AC99=Lists!$Q$11,Lists!$S$11,IF('Multi-Field'!AC99=Lists!$Q$12,Lists!$S$12,IF('Multi-Field'!AC99=Lists!$Q$13,Lists!$S$13,IF('Multi-Field'!AC99=Lists!$Q$14,Lists!$S$14))))),IF('Multi-Field'!V99="x",(IF('Multi-Field'!AC99=Lists!$Q$11,Lists!$T$11,IF('Multi-Field'!AC99=Lists!$Q$12,Lists!$T$12,IF('Multi-Field'!AC99=Lists!$Q$13,Lists!$T$13,IF('Multi-Field'!AC99=Lists!$Q$14,Lists!$T$14))))),0))))</f>
        <v>0</v>
      </c>
      <c r="S122" s="395" t="str">
        <f t="shared" si="26"/>
        <v/>
      </c>
      <c r="T122" s="395"/>
      <c r="U122" s="396"/>
      <c r="V122" s="383">
        <f>IF(OR('Multi-Field'!AI108=$U$4,'Multi-Field'!AI108=$U$5,'Multi-Field'!AI108=$U$6,'Multi-Field'!AI108=$U$7,'Multi-Field'!AI108=$U$8,'Multi-Field'!AI108=$U$9),(IF('Multi-Field'!AJ108=$V$2,100,IF('Multi-Field'!AJ108=$V$3,65,IF('Multi-Field'!AJ108=$V$4,53,IF('Multi-Field'!AJ108=$V$5,41,IF('Multi-Field'!AJ108=$V$6,23,IF('Multi-Field'!AJ108=$V$7,0,0))))))),0)</f>
        <v>0</v>
      </c>
      <c r="W122" s="383" t="str">
        <f>IF(AND(OR('Multi-Field'!AF108=$S$3,'Multi-Field'!AF108=S110,'Multi-Field'!AF108=$S$7),'Multi-Field'!AN108&lt;18,'Multi-Field'!AN108&gt;0),35,IF('Multi-Field'!AF108=$S$4,55,IF(AND('Multi-Field'!AF108=$S$6,'Multi-Field'!AN108&lt;18),30,IF(AND('Multi-Field'!AN108&gt;17,OR('Multi-Field'!AF108=$S$3,'Multi-Field'!AF108=$S$5,'Multi-Field'!AF108= $S$6,'Multi-Field'!AF108=$S$7)),25,"0"))))</f>
        <v>0</v>
      </c>
      <c r="X122" s="383">
        <f>IF(OR('Multi-Field'!BA108=$U$4,'Multi-Field'!BA108=$U$5,'Multi-Field'!BA108=$U$6,'Multi-Field'!BA108=U112,'Multi-Field'!BA108=$U$8,'Multi-Field'!BA108=$U$9),(IF('Multi-Field'!BB108=$V$2,100,IF('Multi-Field'!BB108=$V$3,65,IF('Multi-Field'!BB108=$V$4,53,IF('Multi-Field'!BB108=$V$5,41,IF('Multi-Field'!BB108=$V$6,23,IF('Multi-Field'!BB108=$V$7,0,0))))))),0)</f>
        <v>0</v>
      </c>
      <c r="Y122" s="383" t="str">
        <f>IF(AND(OR('Multi-Field'!AX108=$S$3,'Multi-Field'!AX108=$S$5,'Multi-Field'!AX108=$S$7),'Multi-Field'!BF108&lt;18),35,IF('Multi-Field'!AX108=$S$4,55,IF(AND('Multi-Field'!AX108=$S$6,'Multi-Field'!BF108&lt;18),30,IF(AND('Multi-Field'!BF108&gt;17,OR('Multi-Field'!AX108=$S$3,'Multi-Field'!AX108=$S$5,'Multi-Field'!AX108=$S$6,'Multi-Field'!AX108=$S$7)),25,"0"))))</f>
        <v>0</v>
      </c>
      <c r="Z122" s="383">
        <v>106</v>
      </c>
      <c r="AI122" s="384">
        <f>'[1]Multi-Field'!B118</f>
        <v>0</v>
      </c>
      <c r="AJ122" s="385" t="e">
        <f>#VALUE!</f>
        <v>#VALUE!</v>
      </c>
      <c r="AK122" s="385" t="e">
        <f>#VALUE!</f>
        <v>#VALUE!</v>
      </c>
      <c r="AL122" s="385" t="e">
        <f>IF(AK122="","",IF('[1]Multi-Field'!AU118=20,10,IF(AK122-30&lt;0,0,AK122-30)))</f>
        <v>#VALUE!</v>
      </c>
      <c r="AM122" s="385" t="e">
        <f>#VALUE!</f>
        <v>#VALUE!</v>
      </c>
      <c r="AN122" s="385" t="e">
        <f t="shared" si="23"/>
        <v>#VALUE!</v>
      </c>
      <c r="AO122" s="385" t="e">
        <f>#VALUE!</f>
        <v>#VALUE!</v>
      </c>
      <c r="AP122" s="385" t="e">
        <f>#VALUE!</f>
        <v>#VALUE!</v>
      </c>
      <c r="AQ122" s="385" t="e">
        <f>#VALUE!</f>
        <v>#VALUE!</v>
      </c>
      <c r="AR122" s="385" t="e">
        <f>#VALUE!</f>
        <v>#VALUE!</v>
      </c>
      <c r="AS122" s="385" t="e">
        <f>IF(AR122="","",IF('[1]Multi-Field'!AU118&gt;9,0,AR122-15))</f>
        <v>#VALUE!</v>
      </c>
      <c r="AT122" s="385" t="e">
        <f>#VALUE!</f>
        <v>#VALUE!</v>
      </c>
      <c r="AU122" s="385" t="e">
        <f>#VALUE!</f>
        <v>#VALUE!</v>
      </c>
      <c r="AV122" s="385" t="e">
        <f>IF(AU122="","",IF('[1]Multi-Field'!AU118=9&gt;9,0,AU122-35))</f>
        <v>#VALUE!</v>
      </c>
      <c r="AW122" s="385" t="e">
        <f>#VALUE!</f>
        <v>#VALUE!</v>
      </c>
      <c r="AX122" s="385" t="e">
        <f t="shared" si="24"/>
        <v>#VALUE!</v>
      </c>
      <c r="AY122" s="385" t="str">
        <f>IF('[1]Multi-Field'!AU118="","",IF('[1]Multi-Field'!AU118&lt;1,100,IF('[1]Multi-Field'!AU118=1,75,IF('[1]Multi-Field'!AU118=2,50,IF('[1]Multi-Field'!AU118=3,25,IF('[1]Multi-Field'!AU118&gt;3,0,""))))))</f>
        <v/>
      </c>
      <c r="AZ122" s="385" t="str">
        <f t="shared" si="25"/>
        <v/>
      </c>
      <c r="BA122" s="385" t="e">
        <f>#VALUE!</f>
        <v>#VALUE!</v>
      </c>
      <c r="BB122" s="385" t="e">
        <f>IF(BA122="","",IF(AND('[1]Multi-Field'!AU118&lt;40,'[1]Multi-Field'!AU118&gt;9),40,IF('[1]Multi-Field'!AU118&gt;39,0,BA122+5)))</f>
        <v>#VALUE!</v>
      </c>
      <c r="BC122" s="386" t="e">
        <f t="shared" si="22"/>
        <v>#VALUE!</v>
      </c>
      <c r="BF122" s="411" t="s">
        <v>1291</v>
      </c>
      <c r="BG122" s="412">
        <v>5</v>
      </c>
      <c r="BH122" s="412">
        <v>4.5</v>
      </c>
      <c r="BI122" s="412">
        <v>4.5</v>
      </c>
      <c r="BJ122" s="409" t="e">
        <f>IF(AND('[1]Single Field'!#REF!=[1]Lists!BF122,'[1]Single Field'!#REF!="Drained"),"x",IF(AND('[1]Single Field'!#REF!=[1]Lists!BF122,'[1]Single Field'!#REF!="Undrained"),O,""))</f>
        <v>#REF!</v>
      </c>
      <c r="BK122" s="409" t="str">
        <f>IF(AND('[1]Multi-Field'!$E$3=[1]Lists!BF122,'[1]Multi-Field'!$F$3="Drained"),BI122,IF(AND('[1]Multi-Field'!$E$3=BF122,'[1]Multi-Field'!$F$3="undrained"),BH122,""))</f>
        <v/>
      </c>
      <c r="BL122" s="409" t="str">
        <f>IF(AND('[1]Multi-Field'!$E$4=BF122,'[1]Multi-Field'!$F$4="Drained"),BI122,IF(AND('[1]Multi-Field'!$E$4=BF122,'[1]Multi-Field'!$F$4="undrained"),BH122,""))</f>
        <v/>
      </c>
      <c r="BM122" s="409" t="str">
        <f>IF(AND('[1]Multi-Field'!$E$5=BF122,'[1]Multi-Field'!$F$5="Drained"),BI122,IF(AND('[1]Multi-Field'!$E$5=BF122,'[1]Multi-Field'!$F$5="undrained"),BH122,""))</f>
        <v/>
      </c>
      <c r="BN122" s="409" t="str">
        <f>IF(AND('[1]Multi-Field'!$E$6=BF122,'[1]Multi-Field'!$F$6="Drained"),BI122,IF(AND('[1]Multi-Field'!$E$6=BF122,'[1]Multi-Field'!$F$6="undrained"),BH122,""))</f>
        <v/>
      </c>
      <c r="BO122" s="409" t="str">
        <f>IF(AND('[1]Multi-Field'!$E$7=BF122,'[1]Multi-Field'!$F$7="Drained"),BI122,IF(AND('[1]Multi-Field'!$E$7=BF122,'[1]Multi-Field'!$F$7="undrained"),BH122,""))</f>
        <v/>
      </c>
      <c r="BP122" s="409" t="str">
        <f>IF(AND('[1]Multi-Field'!$E$8=BF122,'[1]Multi-Field'!$F$8="Drained"),BI122,IF(AND('[1]Multi-Field'!$E$8=BF122,'[1]Multi-Field'!$F$8="undrained"),BH122,""))</f>
        <v/>
      </c>
      <c r="BQ122" s="409" t="str">
        <f>IF(AND('[1]Multi-Field'!$E$9=BF122,'[1]Multi-Field'!$F$9="Drained"),BI122,IF(AND('[1]Multi-Field'!$E$9=BF122,'[1]Multi-Field'!$F$9="undrained"),BH122,""))</f>
        <v/>
      </c>
      <c r="BR122" s="409" t="str">
        <f>IF(AND('[1]Multi-Field'!$E$10=BF122,'[1]Multi-Field'!$F$10="Drained"),BI122,IF(AND('[1]Multi-Field'!$E$10=BF122,'[1]Multi-Field'!$F$10="undrained"),BH122,""))</f>
        <v/>
      </c>
      <c r="BS122" s="409" t="str">
        <f>IF(AND('[1]Multi-Field'!$E$11=BF122,'[1]Multi-Field'!$F$11="Drained"),BI122,IF(AND('[1]Multi-Field'!$E$11=BF122,'[1]Multi-Field'!$F$11="undrained"),BH122,""))</f>
        <v/>
      </c>
      <c r="BT122" s="409" t="str">
        <f>IF(AND('[1]Multi-Field'!$E$12=BF122,'[1]Multi-Field'!$F$12="Drained"),BI122,IF(AND('[1]Multi-Field'!$E$12=BF122,'[1]Multi-Field'!$F$12="undrained"),BH122,""))</f>
        <v/>
      </c>
      <c r="BU122" s="409" t="str">
        <f>IF(AND('[1]Multi-Field'!$E$13=BF122,'[1]Multi-Field'!$F$13="Drained"),BI122,IF(AND('[1]Multi-Field'!$E$3=BF122,'[1]Multi-Field'!$F$13="undrained"),BH122,""))</f>
        <v/>
      </c>
      <c r="BV122" s="409" t="str">
        <f>IF(AND('[1]Multi-Field'!$E$14=BF122,'[1]Multi-Field'!$F$14="Drained"),BI122,IF(AND('[1]Multi-Field'!$E$14=BF122,'[1]Multi-Field'!$F$14="undrained"),BH122,""))</f>
        <v/>
      </c>
      <c r="BW122" s="409" t="str">
        <f>IF(AND('[1]Multi-Field'!$E$15=BF122,'[1]Multi-Field'!$F$15="Drained"),BI122,IF(AND('[1]Multi-Field'!$E$15=BF122,'[1]Multi-Field'!$F$15="undrained"),BH122,""))</f>
        <v/>
      </c>
      <c r="BX122" s="409" t="str">
        <f>IF(AND('[1]Multi-Field'!$E$16=[1]Lists!BF122,'[1]Multi-Field'!$F$16="Drained"),BI122,IF(AND('[1]Multi-Field'!$E$16=[1]Lists!BF122,'[1]Multi-Field'!$F$16="undrained"),BH122,""))</f>
        <v/>
      </c>
      <c r="BY122" s="409" t="str">
        <f>IF(AND('[1]Multi-Field'!$E$17=[1]Lists!BF122,'[1]Multi-Field'!$F$17="Drained"),BI122,IF(AND('[1]Multi-Field'!$E$17=[1]Lists!BF122,'[1]Multi-Field'!$F$17="undrained"),BH122,""))</f>
        <v/>
      </c>
      <c r="BZ122" s="409" t="str">
        <f>IF(AND('[1]Multi-Field'!$E$18=[1]Lists!BF122,'[1]Multi-Field'!$F$18="Drained"),BI122,IF(AND('[1]Multi-Field'!$E$18=[1]Lists!BF122,'[1]Multi-Field'!$F$18="undrained"),BH122,""))</f>
        <v/>
      </c>
      <c r="CA122" s="409" t="str">
        <f>IF(AND('[1]Multi-Field'!$E$19=[1]Lists!BF122,'[1]Multi-Field'!$F$19="Drained"),BI122,IF(AND('[1]Multi-Field'!$E$19=[1]Lists!BF122,'[1]Multi-Field'!$F$19="undrained"),BH122,""))</f>
        <v/>
      </c>
      <c r="CB122" s="409" t="str">
        <f>IF(AND('[1]Multi-Field'!$E$20=[1]Lists!BF122,'[1]Multi-Field'!$F$20="Drained"),BI122,IF(AND('[1]Multi-Field'!$E$20=[1]Lists!BF122,'[1]Multi-Field'!$F$20="undrained"),BH122,""))</f>
        <v/>
      </c>
      <c r="CC122" s="409" t="str">
        <f>IF(AND('[1]Multi-Field'!$E$21=[1]Lists!BF122,'[1]Multi-Field'!$F$21="Drained"),BI122,IF(AND('[1]Multi-Field'!$E$21=[1]Lists!BF122,'[1]Multi-Field'!$F$21="undrained"),BH122,""))</f>
        <v/>
      </c>
      <c r="CD122" s="409" t="str">
        <f>IF(AND('[1]Multi-Field'!$E$22=[1]Lists!BF122,'[1]Multi-Field'!$F$22="Drained"),BI122,IF(AND('[1]Multi-Field'!$E$22=[1]Lists!BF122,'[1]Multi-Field'!$F$22="undrained"),BH122,""))</f>
        <v/>
      </c>
      <c r="CE122" s="409" t="str">
        <f>IF(AND('[1]Multi-Field'!$E$23=[1]Lists!BF122,'[1]Multi-Field'!$F$23="Drained"),BI122,IF(AND('[1]Multi-Field'!$E$23=[1]Lists!BF122,'[1]Multi-Field'!$F$23="undrained"),BH122,""))</f>
        <v/>
      </c>
      <c r="CF122" s="409" t="str">
        <f>IF(AND('[1]Multi-Field'!$E$24=[1]Lists!BF122,'[1]Multi-Field'!$F$24="Drained"),BI122,IF(AND('[1]Multi-Field'!$E$24=[1]Lists!BF122,'[1]Multi-Field'!$F$24="undrained"),BH122,""))</f>
        <v/>
      </c>
      <c r="CG122" s="409" t="str">
        <f>IF(AND('[1]Multi-Field'!$E$25=[1]Lists!BF122,'[1]Multi-Field'!$F$25="Drained"),BI122,IF(AND('[1]Multi-Field'!$E$25=[1]Lists!BF122,'[1]Multi-Field'!$F$25="undrained"),BH122,""))</f>
        <v/>
      </c>
      <c r="CH122" s="409" t="str">
        <f>IF(AND('[1]Multi-Field'!$E$26=[1]Lists!BF122,'[1]Multi-Field'!$F$26="Drained"),BI122,IF(AND('[1]Multi-Field'!$E$26=[1]Lists!BF122,'[1]Multi-Field'!$F$26="undrained"),BH122,""))</f>
        <v/>
      </c>
      <c r="CI122" s="409" t="str">
        <f>IF(AND('[1]Multi-Field'!$E$27=[1]Lists!BF122,'[1]Multi-Field'!$F$27="Drained"),BI122,IF(AND('[1]Multi-Field'!$E$27=[1]Lists!BF122,'[1]Multi-Field'!$F$27="undrained"),BH122,""))</f>
        <v/>
      </c>
      <c r="CJ122" s="409" t="str">
        <f>IF(AND('[1]Multi-Field'!$E$28=[1]Lists!BF122,'[1]Multi-Field'!$F$28="Drained"),BI122,IF(AND('[1]Multi-Field'!$E$28=[1]Lists!BF122,'[1]Multi-Field'!$F$28="undrained"),BH122,""))</f>
        <v/>
      </c>
      <c r="CK122" s="409" t="str">
        <f>IF(AND('[1]Multi-Field'!$E$29=[1]Lists!BF122,'[1]Multi-Field'!$F$29="Drained"),BI122,IF(AND('[1]Multi-Field'!$E$29=[1]Lists!BF122,'[1]Multi-Field'!$F$29="undrained"),BH122,""))</f>
        <v/>
      </c>
      <c r="CL122" s="409" t="str">
        <f>IF(AND('[1]Multi-Field'!$E$30=[1]Lists!BF122,'[1]Multi-Field'!$F$30="Drained"),BI122,IF(AND('[1]Multi-Field'!$E$30=[1]Lists!BF122,'[1]Multi-Field'!$F$30="undrained"),BH122,""))</f>
        <v/>
      </c>
      <c r="CM122" s="409" t="str">
        <f>IF(AND('[1]Multi-Field'!$E$31=[1]Lists!BF122,'[1]Multi-Field'!$F$31="Drained"),BI122,IF(AND('[1]Multi-Field'!$E$31=[1]Lists!BF122,'[1]Multi-Field'!$F$31="undrained"),BH122,""))</f>
        <v/>
      </c>
      <c r="CN122" s="409" t="str">
        <f>IF(AND('[1]Multi-Field'!$E$32=[1]Lists!BF122,'[1]Multi-Field'!$F$32="Drained"),BI122,IF(AND('[1]Multi-Field'!$E$32=[1]Lists!BF122,'[1]Multi-Field'!$F$32="undrained"),BH122,""))</f>
        <v/>
      </c>
      <c r="CO122" s="409" t="str">
        <f>IF(AND('[1]Multi-Field'!$E$33=[1]Lists!BF122,'[1]Multi-Field'!$F$33="Drained"),BI122,IF(AND('[1]Multi-Field'!$E$33=[1]Lists!BF122,'[1]Multi-Field'!$F$33="undrained"),BH122,""))</f>
        <v/>
      </c>
      <c r="CP122" s="409" t="str">
        <f>IF(AND('[1]Multi-Field'!$E$34=[1]Lists!BF122,'[1]Multi-Field'!$F$34="Drained"),BI122,IF(AND('[1]Multi-Field'!$E$34=[1]Lists!BF122,'[1]Multi-Field'!$F$34="undrained"),BH122,""))</f>
        <v/>
      </c>
      <c r="CQ122" s="409" t="str">
        <f>IF(AND('[1]Multi-Field'!$E$35=[1]Lists!BF122,'[1]Multi-Field'!$F$35="Drained"),BI122,IF(AND('[1]Multi-Field'!$E$35=[1]Lists!BF122,'[1]Multi-Field'!$F$35="undrained"),BH122,""))</f>
        <v/>
      </c>
      <c r="CR122" s="409" t="str">
        <f>IF(AND('[1]Multi-Field'!$E$36=[1]Lists!BF122,'[1]Multi-Field'!$F$36="Drained"),BI122,IF(AND('[1]Multi-Field'!$E$36=[1]Lists!BF122,'[1]Multi-Field'!$F$36="undrained"),BH122,""))</f>
        <v/>
      </c>
      <c r="CS122" s="409" t="str">
        <f>IF(AND('[1]Multi-Field'!$E$37=[1]Lists!BF122,'[1]Multi-Field'!$F$37="Drained"),BI122,IF(AND('[1]Multi-Field'!$E$37=[1]Lists!BF122,'[1]Multi-Field'!$F$37="undrained"),BH122,""))</f>
        <v/>
      </c>
      <c r="CT122" s="409" t="str">
        <f>IF(AND('[1]Multi-Field'!$E$38=[1]Lists!BF122,'[1]Multi-Field'!$F$38="Drained"),BI122,IF(AND('[1]Multi-Field'!$E$38=[1]Lists!BF122,'[1]Multi-Field'!$F$38="undrained"),BH122,""))</f>
        <v/>
      </c>
      <c r="CU122" s="409" t="str">
        <f>IF(AND('[1]Multi-Field'!$E$39=[1]Lists!BF122,'[1]Multi-Field'!$F$39="Drained"),BI122,IF(AND('[1]Multi-Field'!$E$39=[1]Lists!BF122,'[1]Multi-Field'!$F$39="undrained"),BH122,""))</f>
        <v/>
      </c>
      <c r="CV122" s="409" t="str">
        <f>IF(AND('[1]Multi-Field'!$E$40=[1]Lists!BF122,'[1]Multi-Field'!$F$40="Drained"),BI122,IF(AND('[1]Multi-Field'!$E$40=[1]Lists!BF122,'[1]Multi-Field'!$F$40="undrained"),BH122,""))</f>
        <v/>
      </c>
      <c r="CW122" s="409" t="str">
        <f>IF(AND('[1]Multi-Field'!$E$41=[1]Lists!BF122,'[1]Multi-Field'!$F$40="Drained"),BI122,IF(AND('[1]Multi-Field'!$E$40=[1]Lists!BF122,'[1]Multi-Field'!$F$40="undrained"),BH122,""))</f>
        <v/>
      </c>
      <c r="CX122" s="409" t="str">
        <f>IF(AND('[1]Multi-Field'!$E$42=[1]Lists!BF122,'[1]Multi-Field'!$F$42="Drained"),BI122,IF(AND('[1]Multi-Field'!$E$42=[1]Lists!BF122,'[1]Multi-Field'!$F$42="undrained"),BH122,""))</f>
        <v/>
      </c>
      <c r="CY122" s="409" t="str">
        <f>IF(AND('[1]Multi-Field'!$E$43=[1]Lists!BF122,'[1]Multi-Field'!$F$43="Drained"),BI122,IF(AND('[1]Multi-Field'!$E$43=[1]Lists!BF122,'[1]Multi-Field'!$F$43="undrained"),BH122,""))</f>
        <v/>
      </c>
      <c r="CZ122" s="409" t="str">
        <f>IF(AND('[1]Multi-Field'!$E$44=[1]Lists!BF122,'[1]Multi-Field'!$F$44="Drained"),BI122,IF(AND('[1]Multi-Field'!$E$44=[1]Lists!BF122,'[1]Multi-Field'!$F$44="undrained"),BH122,""))</f>
        <v/>
      </c>
      <c r="DA122" s="409" t="str">
        <f>IF(AND('[1]Multi-Field'!$E$45=[1]Lists!BF122,'[1]Multi-Field'!$F$45="Drained"),BI122,IF(AND('[1]Multi-Field'!$E$45=[1]Lists!BF122,'[1]Multi-Field'!$F$45="undrained"),BH122,""))</f>
        <v/>
      </c>
      <c r="DB122" s="409" t="str">
        <f>IF(AND('[1]Multi-Field'!$E$46=[1]Lists!BF122,'[1]Multi-Field'!$F$46="Drained"),BI122,IF(AND('[1]Multi-Field'!$E$46=[1]Lists!BF122,'[1]Multi-Field'!$F$46="undrained"),BH122,""))</f>
        <v/>
      </c>
      <c r="DC122" s="409" t="str">
        <f>IF(AND('[1]Multi-Field'!$E$47=[1]Lists!BF122,'[1]Multi-Field'!$F$47="Drained"),BI122,IF(AND('[1]Multi-Field'!$E$47=[1]Lists!BF122,'[1]Multi-Field'!$F$47="undrained"),BH122,""))</f>
        <v/>
      </c>
      <c r="DD122" s="409" t="str">
        <f>IF(AND('[1]Multi-Field'!$E$48=[1]Lists!BF122,'[1]Multi-Field'!$F$48="Drained"),BI122,IF(AND('[1]Multi-Field'!$E$48=[1]Lists!BF122,'[1]Multi-Field'!$F$48="undrained"),BH122,""))</f>
        <v/>
      </c>
      <c r="DE122" s="409" t="str">
        <f>IF(AND('[1]Multi-Field'!$E$49=[1]Lists!BF122,'[1]Multi-Field'!$F$49="Drained"),BI122,IF(AND('[1]Multi-Field'!$E$49=[1]Lists!BF122,'[1]Multi-Field'!$F$9="undrained"),BH122,""))</f>
        <v/>
      </c>
      <c r="DF122" s="409" t="str">
        <f>IF(AND('[1]Multi-Field'!$E$50=[1]Lists!BF122,'[1]Multi-Field'!$F$50="Drained"),BI122,IF(AND('[1]Multi-Field'!$E$50=[1]Lists!BF122,'[1]Multi-Field'!$F$50="undrained"),BH122,""))</f>
        <v/>
      </c>
      <c r="DG122" s="409" t="str">
        <f>IF(AND('[1]Multi-Field'!$E$51=[1]Lists!BF122,'[1]Multi-Field'!$F$51="Drained"),BI122,IF(AND('[1]Multi-Field'!$E$51=[1]Lists!BF122,'[1]Multi-Field'!$F$51="undrained"),BH122,""))</f>
        <v/>
      </c>
      <c r="DH122" s="409" t="str">
        <f>IF(AND('[1]Multi-Field'!$E$52=[1]Lists!BF122,'[1]Multi-Field'!$F$52="Drained"),BI122,IF(AND('[1]Multi-Field'!$E$52=[1]Lists!BF122,'[1]Multi-Field'!$F$52="undrained"),BH122,""))</f>
        <v/>
      </c>
      <c r="DI122" s="409" t="str">
        <f>IF(AND('[1]Multi-Field'!$E$53=[1]Lists!BF122,'[1]Multi-Field'!$F$53="Drained"),BI122,IF(AND('[1]Multi-Field'!$E$53=[1]Lists!BF122,'[1]Multi-Field'!$F$53="undrained"),BH122,""))</f>
        <v/>
      </c>
      <c r="DJ122" s="409" t="str">
        <f>IF(AND('[1]Multi-Field'!$E$54=[1]Lists!BF122,'[1]Multi-Field'!$F$54="Drained"),BI122,IF(AND('[1]Multi-Field'!$E$54=[1]Lists!BF122,'[1]Multi-Field'!$F$54="undrained"),BH122,""))</f>
        <v/>
      </c>
      <c r="DK122" s="409" t="str">
        <f>IF(AND('[1]Multi-Field'!$E$55=[1]Lists!BF122,'[1]Multi-Field'!$F$55="Drained"),BI122,IF(AND('[1]Multi-Field'!$E$55=[1]Lists!BF122,'[1]Multi-Field'!$F$55="undrained"),BH122,""))</f>
        <v/>
      </c>
      <c r="DL122" s="409" t="str">
        <f>IF(AND('[1]Multi-Field'!$E$56=[1]Lists!BF122,'[1]Multi-Field'!$F$56="Drained"),BI122,IF(AND('[1]Multi-Field'!$E$56=[1]Lists!BF122,'[1]Multi-Field'!$F$56="undrained"),BH122,""))</f>
        <v/>
      </c>
      <c r="DM122" s="409" t="str">
        <f>IF(AND('[1]Multi-Field'!$E$57=[1]Lists!BF122,'[1]Multi-Field'!$F$57="Drained"),BI122,IF(AND('[1]Multi-Field'!$E$57=[1]Lists!BF122,'[1]Multi-Field'!$F$57="undrained"),BH122,""))</f>
        <v/>
      </c>
      <c r="DN122" s="409" t="str">
        <f>IF(AND('[1]Multi-Field'!$E$58=[1]Lists!BF122,'[1]Multi-Field'!$F$58="Drained"),BI122,IF(AND('[1]Multi-Field'!$E$58=[1]Lists!BF122,'[1]Multi-Field'!$F$58="undrained"),BH122,""))</f>
        <v/>
      </c>
      <c r="DO122" s="409" t="str">
        <f>IF(AND('[1]Multi-Field'!$E$59=[1]Lists!BF122,'[1]Multi-Field'!$F$59="Drained"),BI122,IF(AND('[1]Multi-Field'!$E$59=[1]Lists!BF122,'[1]Multi-Field'!$F$59="undrained"),BH122,""))</f>
        <v/>
      </c>
      <c r="DP122" s="409" t="str">
        <f>IF(AND('[1]Multi-Field'!$E$60=[1]Lists!BF122,'[1]Multi-Field'!$F$60="Drained"),BI122,IF(AND('[1]Multi-Field'!$E$60=[1]Lists!BF122,'[1]Multi-Field'!$F$60="undrained"),BH122,""))</f>
        <v/>
      </c>
      <c r="DQ122" s="409" t="str">
        <f>IF(AND('[1]Multi-Field'!$E$61=[1]Lists!BF122,'[1]Multi-Field'!$F$61="Drained"),BI122,IF(AND('[1]Multi-Field'!$E$61=[1]Lists!BF122,'[1]Multi-Field'!$F$61="undrained"),BH122,""))</f>
        <v/>
      </c>
      <c r="DR122" s="409" t="str">
        <f>IF(AND('[1]Multi-Field'!$E$62=[1]Lists!BF122,'[1]Multi-Field'!$F$62="Drained"),BI122,IF(AND('[1]Multi-Field'!$E$62=[1]Lists!BF122,'[1]Multi-Field'!$F$62="undrained"),BH122,""))</f>
        <v/>
      </c>
      <c r="DS122" s="409" t="str">
        <f>IF(AND('[1]Multi-Field'!$E$63=[1]Lists!BF122,'[1]Multi-Field'!$F$63="Drained"),BI122,IF(AND('[1]Multi-Field'!$E$63=[1]Lists!BF122,'[1]Multi-Field'!$F$63="undrained"),BH122,""))</f>
        <v/>
      </c>
      <c r="DT122" s="409" t="str">
        <f>IF(AND('[1]Multi-Field'!$E$64=[1]Lists!BF122,'[1]Multi-Field'!$F$64="Drained"),BI122,IF(AND('[1]Multi-Field'!$E$64=[1]Lists!BF122,'[1]Multi-Field'!$F$64="undrained"),BH122,""))</f>
        <v/>
      </c>
      <c r="DU122" s="409" t="str">
        <f>IF(AND('[1]Multi-Field'!$E$65=[1]Lists!BF122,'[1]Multi-Field'!$F$65="Drained"),BI122,IF(AND('[1]Multi-Field'!$E$65=[1]Lists!BF122,'[1]Multi-Field'!$F$65="undrained"),BH122,""))</f>
        <v/>
      </c>
      <c r="DV122" s="409" t="str">
        <f>IF(AND('[1]Multi-Field'!$E$66=[1]Lists!BF122,'[1]Multi-Field'!$F$66="Drained"),BI122,IF(AND('[1]Multi-Field'!$E$66=[1]Lists!BF122,'[1]Multi-Field'!$F$66="undrained"),BH122,""))</f>
        <v/>
      </c>
      <c r="DW122" s="409" t="str">
        <f>IF(AND('[1]Multi-Field'!$E$67=[1]Lists!BF122,'[1]Multi-Field'!$F$67="Drained"),BI122,IF(AND('[1]Multi-Field'!$E$67=[1]Lists!BF122,'[1]Multi-Field'!$F$67="undrained"),BH122,""))</f>
        <v/>
      </c>
      <c r="DX122" s="409" t="str">
        <f>IF(AND('[1]Multi-Field'!$E$68=[1]Lists!BF122,'[1]Multi-Field'!$F$68="Drained"),BI122,IF(AND('[1]Multi-Field'!$E$68=[1]Lists!BF122,'[1]Multi-Field'!$F$68="undrained"),BH122,""))</f>
        <v/>
      </c>
      <c r="DY122" s="409" t="str">
        <f>IF(AND('[1]Multi-Field'!$E$69=[1]Lists!BF122,'[1]Multi-Field'!$F$69="Drained"),BI122,IF(AND('[1]Multi-Field'!$E$69=[1]Lists!BF122,'[1]Multi-Field'!$F$69="undrained"),BH122,""))</f>
        <v/>
      </c>
      <c r="DZ122" s="409" t="str">
        <f>IF(AND('[1]Multi-Field'!$E$70=[1]Lists!BF122,'[1]Multi-Field'!$F$70="Drained"),BI122,IF(AND('[1]Multi-Field'!$E$70=[1]Lists!BF122,'[1]Multi-Field'!$F$70="undrained"),BH122,""))</f>
        <v/>
      </c>
      <c r="EA122" s="409" t="str">
        <f>IF(AND('[1]Multi-Field'!$E$71=[1]Lists!BF122,'[1]Multi-Field'!$F$71="Drained"),BI122,IF(AND('[1]Multi-Field'!$E$71=[1]Lists!BF122,'[1]Multi-Field'!$F$71="undrained"),BH122,""))</f>
        <v/>
      </c>
      <c r="EB122" s="409" t="str">
        <f>IF(AND('[1]Multi-Field'!$E$72=[1]Lists!BF122,'[1]Multi-Field'!$F$72="Drained"),BI122,IF(AND('[1]Multi-Field'!$E$72=[1]Lists!BF122,'[1]Multi-Field'!$F$72="undrained"),BH122,""))</f>
        <v/>
      </c>
      <c r="EC122" s="409" t="str">
        <f>IF(AND('[1]Multi-Field'!$E$73=[1]Lists!BF122,'[1]Multi-Field'!$F$73="Drained"),BI122,IF(AND('[1]Multi-Field'!$E$73=[1]Lists!BF122,'[1]Multi-Field'!$F$73="undrained"),BH122,""))</f>
        <v/>
      </c>
      <c r="ED122" s="409" t="str">
        <f>IF(AND('[1]Multi-Field'!$E$74=[1]Lists!BF122,'[1]Multi-Field'!$F$74="Drained"),BI122,IF(AND('[1]Multi-Field'!$E$74=[1]Lists!BF122,'[1]Multi-Field'!$F$74="undrained"),BH122,""))</f>
        <v/>
      </c>
      <c r="EE122" s="409" t="str">
        <f>IF(AND('[1]Multi-Field'!$E$75=[1]Lists!BF122,'[1]Multi-Field'!$F$75="Drained"),BI122,IF(AND('[1]Multi-Field'!$E$75=[1]Lists!BF122,'[1]Multi-Field'!$F$75="undrained"),BH122,""))</f>
        <v/>
      </c>
      <c r="EF122" s="409" t="str">
        <f>IF(AND('[1]Multi-Field'!$E$76=[1]Lists!BF122,'[1]Multi-Field'!$F$76="Drained"),BI122,IF(AND('[1]Multi-Field'!$E$76=[1]Lists!BF122,'[1]Multi-Field'!$F$6="undrained"),BH122,""))</f>
        <v/>
      </c>
      <c r="EG122" s="409" t="str">
        <f>IF(AND('[1]Multi-Field'!$E$77=[1]Lists!BF122,'[1]Multi-Field'!$F$77="Drained"),BI122,IF(AND('[1]Multi-Field'!$E$77=[1]Lists!BF122,'[1]Multi-Field'!$F$77="undrained"),BH122,""))</f>
        <v/>
      </c>
      <c r="EH122" s="409" t="str">
        <f>IF(AND('[1]Multi-Field'!$E$78=[1]Lists!BF122,'[1]Multi-Field'!$F$78="Drained"),BI122,IF(AND('[1]Multi-Field'!$E$78=[1]Lists!BF122,'[1]Multi-Field'!$F$78="undrained"),BH122,""))</f>
        <v/>
      </c>
      <c r="EI122" s="409" t="str">
        <f>IF(AND('[1]Multi-Field'!$E$79=[1]Lists!BF122,'[1]Multi-Field'!$F$79="Drained"),BI122,IF(AND('[1]Multi-Field'!$E$79=[1]Lists!BF122,'[1]Multi-Field'!$F$79="undrained"),BH122,""))</f>
        <v/>
      </c>
      <c r="EJ122" s="409" t="str">
        <f>IF(AND('[1]Multi-Field'!$E$80=[1]Lists!BF122,'[1]Multi-Field'!$F$80="Drained"),BI122,IF(AND('[1]Multi-Field'!$E$80=[1]Lists!BF122,'[1]Multi-Field'!$F$80="undrained"),BH122,""))</f>
        <v/>
      </c>
      <c r="EK122" s="409" t="str">
        <f>IF(AND('[1]Multi-Field'!$E$81=[1]Lists!BF122,'[1]Multi-Field'!$F$81="Drained"),BI122,IF(AND('[1]Multi-Field'!$E$81=[1]Lists!BF122,'[1]Multi-Field'!$F$81="undrained"),BH122,""))</f>
        <v/>
      </c>
      <c r="EL122" s="409" t="str">
        <f>IF(AND('[1]Multi-Field'!$E$82=[1]Lists!BF122,'[1]Multi-Field'!$F$82="Drained"),BI122,IF(AND('[1]Multi-Field'!$E$82=[1]Lists!BF122,'[1]Multi-Field'!$F$82="undrained"),BH122,""))</f>
        <v/>
      </c>
      <c r="EM122" s="409" t="str">
        <f>IF(AND('[1]Multi-Field'!$E$83=[1]Lists!BF122,'[1]Multi-Field'!$F$83="Drained"),BI122,IF(AND('[1]Multi-Field'!$E$83=[1]Lists!BF122,'[1]Multi-Field'!$F$83="undrained"),BH122,""))</f>
        <v/>
      </c>
      <c r="EN122" s="409" t="str">
        <f>IF(AND('[1]Multi-Field'!$E$84=[1]Lists!BF122,'[1]Multi-Field'!$F$84="Drained"),BI122,IF(AND('[1]Multi-Field'!$E$84=[1]Lists!BF122,'[1]Multi-Field'!$F$84="undrained"),BH122,""))</f>
        <v/>
      </c>
      <c r="EO122" s="409" t="str">
        <f>IF(AND('[1]Multi-Field'!$E$85=[1]Lists!BF122,'[1]Multi-Field'!$F$85="Drained"),BI122,IF(AND('[1]Multi-Field'!$E$85=[1]Lists!BF122,'[1]Multi-Field'!$F$85="undrained"),BH122,""))</f>
        <v/>
      </c>
      <c r="EP122" s="409" t="str">
        <f>IF(AND('[1]Multi-Field'!$E$86=[1]Lists!BF122,'[1]Multi-Field'!$F$86="Drained"),BI122,IF(AND('[1]Multi-Field'!$E$86=[1]Lists!BF122,'[1]Multi-Field'!$F$86="undrained"),BH122,""))</f>
        <v/>
      </c>
      <c r="EQ122" s="409" t="str">
        <f>IF(AND('[1]Multi-Field'!$E$87=[1]Lists!BF122,'[1]Multi-Field'!$F$87="Drained"),BI122,IF(AND('[1]Multi-Field'!$E$87=[1]Lists!BF122,'[1]Multi-Field'!$F$87="undrained"),BH122,""))</f>
        <v/>
      </c>
      <c r="ER122" s="409" t="str">
        <f>IF(AND('[1]Multi-Field'!$E$88=[1]Lists!BF122,'[1]Multi-Field'!$F$88="Drained"),BI122,IF(AND('[1]Multi-Field'!$E$88=[1]Lists!BF122,'[1]Multi-Field'!$F$88="undrained"),BH122,""))</f>
        <v/>
      </c>
      <c r="ES122" s="409" t="str">
        <f>IF(AND('[1]Multi-Field'!$E$89=[1]Lists!BF122,'[1]Multi-Field'!$F$89="Drained"),BI122,IF(AND('[1]Multi-Field'!$E$89=[1]Lists!BF122,'[1]Multi-Field'!$F$89="undrained"),BH122,""))</f>
        <v/>
      </c>
      <c r="ET122" s="409" t="str">
        <f>IF(AND('[1]Multi-Field'!$E$90=[1]Lists!BF122,'[1]Multi-Field'!$F$90="Drained"),BI122,IF(AND('[1]Multi-Field'!$E$90=[1]Lists!BF122,'[1]Multi-Field'!$F$90="undrained"),BH122,""))</f>
        <v/>
      </c>
      <c r="EU122" s="409" t="str">
        <f>IF(AND('[1]Multi-Field'!$E$91=[1]Lists!BF122,'[1]Multi-Field'!$F$91="Drained"),BI122,IF(AND('[1]Multi-Field'!$E$91=[1]Lists!BF122,'[1]Multi-Field'!$F$91="undrained"),BH122,""))</f>
        <v/>
      </c>
      <c r="EV122" s="409" t="str">
        <f>IF(AND('[1]Multi-Field'!$E$92=[1]Lists!BF122,'[1]Multi-Field'!$F$92="Drained"),BI122,IF(AND('[1]Multi-Field'!$E$92=[1]Lists!BF122,'[1]Multi-Field'!$F$92="undrained"),BH122,""))</f>
        <v/>
      </c>
      <c r="EW122" s="409" t="str">
        <f>IF(AND('[1]Multi-Field'!$E$93=[1]Lists!BF122,'[1]Multi-Field'!$F$93="Drained"),BI122,IF(AND('[1]Multi-Field'!$E$93=[1]Lists!BF122,'[1]Multi-Field'!$F$93="undrained"),BH122,""))</f>
        <v/>
      </c>
      <c r="EX122" s="409" t="str">
        <f>IF(AND('[1]Multi-Field'!$E$94=[1]Lists!BF122,'[1]Multi-Field'!$F$94="Drained"),BI122,IF(AND('[1]Multi-Field'!$E$94=[1]Lists!BF122,'[1]Multi-Field'!$F$94="undrained"),BH122,""))</f>
        <v/>
      </c>
      <c r="EY122" s="409" t="str">
        <f>IF(AND('[1]Multi-Field'!$E$95=[1]Lists!BF122,'[1]Multi-Field'!$F$95="Drained"),BI122,IF(AND('[1]Multi-Field'!$E$95=[1]Lists!BF122,'[1]Multi-Field'!$F$95="undrained"),BH122,""))</f>
        <v/>
      </c>
      <c r="EZ122" s="409" t="str">
        <f>IF(AND('[1]Multi-Field'!$E$96=[1]Lists!BF122,'[1]Multi-Field'!$F$96="Drained"),BI122,IF(AND('[1]Multi-Field'!$E$96=[1]Lists!BF122,'[1]Multi-Field'!$F$96="undrained"),BH122,""))</f>
        <v/>
      </c>
      <c r="FA122" s="409" t="str">
        <f>IF(AND('[1]Multi-Field'!$E$97=[1]Lists!BF122,'[1]Multi-Field'!$F$97="Drained"),BI122,IF(AND('[1]Multi-Field'!$E$97=[1]Lists!BF122,'[1]Multi-Field'!$F$97="undrained"),BH122,""))</f>
        <v/>
      </c>
      <c r="FB122" s="409" t="str">
        <f>IF(AND('[1]Multi-Field'!$E$98=[1]Lists!BF122,'[1]Multi-Field'!$F$98="Drained"),BI122,IF(AND('[1]Multi-Field'!$E$98=[1]Lists!BF122,'[1]Multi-Field'!$F$98="undrained"),BH122,""))</f>
        <v/>
      </c>
      <c r="FC122" s="409" t="str">
        <f>IF(AND('[1]Multi-Field'!$E$99=[1]Lists!BF122,'[1]Multi-Field'!$F$99="Drained"),BI122,IF(AND('[1]Multi-Field'!$E$99=[1]Lists!BF122,'[1]Multi-Field'!$F$99="undrained"),BH122,""))</f>
        <v/>
      </c>
      <c r="FD122" s="409" t="str">
        <f>IF(AND('[1]Multi-Field'!$E$100=[1]Lists!BF122,'[1]Multi-Field'!$F$100="Drained"),BI122,IF(AND('[1]Multi-Field'!$E$100=[1]Lists!BF122,'[1]Multi-Field'!$F$100="undrained"),BH122,""))</f>
        <v/>
      </c>
      <c r="FE122" s="409" t="str">
        <f>IF(AND('[1]Multi-Field'!$E$101=[1]Lists!BF122,'[1]Multi-Field'!$F$101="Drained"),BI122,IF(AND('[1]Multi-Field'!$E$101=[1]Lists!BF122,'[1]Multi-Field'!$F$101="undrained"),BH122,""))</f>
        <v/>
      </c>
      <c r="FF122" s="409" t="str">
        <f>IF(AND('[1]Multi-Field'!$E$102=[1]Lists!BF122,'[1]Multi-Field'!$F$102="Drained"),BI122,IF(AND('[1]Multi-Field'!$E$102=[1]Lists!BF122,'[1]Multi-Field'!$F$102="undrained"),BH122,""))</f>
        <v/>
      </c>
      <c r="FG122" s="409" t="str">
        <f>IF(AND('[1]Multi-Field'!$E$103=[1]Lists!BF122,'[1]Multi-Field'!$F$103="Drained"),BI122,IF(AND('[1]Multi-Field'!$E$103=[1]Lists!BF122,'[1]Multi-Field'!$F$103="undrained"),BH122,""))</f>
        <v/>
      </c>
      <c r="FH122" s="409" t="str">
        <f>IF(AND('[1]Multi-Field'!$E$104=[1]Lists!BF122,'[1]Multi-Field'!$F$104="Drained"),BI122,IF(AND('[1]Multi-Field'!$E$104=[1]Lists!BF122,'[1]Multi-Field'!$F$104="undrained"),BH122,""))</f>
        <v/>
      </c>
      <c r="FI122" s="409" t="str">
        <f>IF(AND('[1]Multi-Field'!$E$105=[1]Lists!BF122,'[1]Multi-Field'!$F$105="Drained"),BI122,IF(AND('[1]Multi-Field'!$E$105=[1]Lists!BF122,'[1]Multi-Field'!$F$105="undrained"),BH122,""))</f>
        <v/>
      </c>
      <c r="FJ122" s="409" t="str">
        <f>IF(AND('[1]Multi-Field'!$E$106=[1]Lists!BF122,'[1]Multi-Field'!$F$106="Drained"),BI122,IF(AND('[1]Multi-Field'!$E$106=[1]Lists!BF122,'[1]Multi-Field'!$F$106="undrained"),BH122,""))</f>
        <v/>
      </c>
      <c r="FK122" s="409" t="str">
        <f>IF(AND('[1]Multi-Field'!$E$107=[1]Lists!BF122,'[1]Multi-Field'!$F$107="Drained"),BI122,IF(AND('[1]Multi-Field'!$E$107=[1]Lists!BF122,'[1]Multi-Field'!$F$107="undrained"),BH122,""))</f>
        <v/>
      </c>
      <c r="FL122" s="409" t="str">
        <f>IF(AND('[1]Multi-Field'!$E$108=[1]Lists!BF122,'[1]Multi-Field'!$F$108="Drained"),BI122,IF(AND('[1]Multi-Field'!$E$108=[1]Lists!BF122,'[1]Multi-Field'!$F$108="undrained"),BH122,""))</f>
        <v/>
      </c>
      <c r="FM122" s="409" t="str">
        <f>IF(AND('[1]Multi-Field'!$E$109=[1]Lists!BF122,'[1]Multi-Field'!$F$109="Drained"),BI122,IF(AND('[1]Multi-Field'!$E$109=[1]Lists!BF122,'[1]Multi-Field'!$F$109="undrained"),BH122,""))</f>
        <v/>
      </c>
      <c r="FN122" s="409" t="str">
        <f>IF(AND('[1]Multi-Field'!$E$110=[1]Lists!BF122,'[1]Multi-Field'!$F$110="Drained"),BI122,IF(AND('[1]Multi-Field'!$E$110=[1]Lists!BF122,'[1]Multi-Field'!$F$110="undrained"),BH122,""))</f>
        <v/>
      </c>
      <c r="FO122" s="409" t="str">
        <f>IF(AND('[1]Multi-Field'!$E$111=[1]Lists!BF122,'[1]Multi-Field'!$F$111="Drained"),BI122,IF(AND('[1]Multi-Field'!$E$111=[1]Lists!BF122,'[1]Multi-Field'!$F$111="undrained"),BH122,""))</f>
        <v/>
      </c>
      <c r="FP122" s="409" t="str">
        <f>IF(AND('[1]Multi-Field'!$E$112=[1]Lists!BF122,'[1]Multi-Field'!$F$112="Drained"),BI122,IF(AND('[1]Multi-Field'!$E$112=[1]Lists!BF122,'[1]Multi-Field'!$F$112="undrained"),BH122,""))</f>
        <v/>
      </c>
      <c r="FQ122" s="409" t="str">
        <f>IF(AND('[1]Multi-Field'!$E$113=[1]Lists!BF122,'[1]Multi-Field'!$F$113="Drained"),BI122,IF(AND('[1]Multi-Field'!$E$113=[1]Lists!BF122,'[1]Multi-Field'!$F$113="undrained"),BH122,""))</f>
        <v/>
      </c>
      <c r="FR122" s="409" t="str">
        <f>IF(AND('[1]Multi-Field'!$E$114=[1]Lists!BF122,'[1]Multi-Field'!$F$114="Drained"),BI122,IF(AND('[1]Multi-Field'!$E$114=[1]Lists!BF122,'[1]Multi-Field'!$F$114="undrained"),BH122,""))</f>
        <v/>
      </c>
      <c r="FS122" s="409" t="str">
        <f>IF(AND('[1]Multi-Field'!$E$115=[1]Lists!BF122,'[1]Multi-Field'!$F$115="Drained"),BI122,IF(AND('[1]Multi-Field'!$E$115=[1]Lists!BF122,'[1]Multi-Field'!$F$115="undrained"),BH122,""))</f>
        <v/>
      </c>
      <c r="FT122" s="409" t="str">
        <f>IF(AND('[1]Multi-Field'!$E$116=[1]Lists!BF122,'[1]Multi-Field'!$F$116="Drained"),BI122,IF(AND('[1]Multi-Field'!$E$116=[1]Lists!BF122,'[1]Multi-Field'!$F$116="undrained"),BH122,""))</f>
        <v/>
      </c>
      <c r="FU122" s="409" t="str">
        <f>IF(AND('[1]Multi-Field'!$E$117=[1]Lists!BF122,'[1]Multi-Field'!$F$117="Drained"),BI122,IF(AND('[1]Multi-Field'!$E$117=[1]Lists!BF122,'[1]Multi-Field'!$F$117="undrained"),BH122,""))</f>
        <v/>
      </c>
      <c r="FV122" s="409" t="str">
        <f>IF(AND('[1]Multi-Field'!$E$118=[1]Lists!BF122,'[1]Multi-Field'!$F$118="Drained"),BI122,IF(AND('[1]Multi-Field'!$E$118=[1]Lists!BF122,'[1]Multi-Field'!$F$118="undrained"),BH122,""))</f>
        <v/>
      </c>
      <c r="FW122" s="409" t="str">
        <f>IF(AND('[1]Multi-Field'!$E$119=[1]Lists!BF122,'[1]Multi-Field'!$F$119="Drained"),BI122,IF(AND('[1]Multi-Field'!$E$119=[1]Lists!BF122,'[1]Multi-Field'!$F$119="undrained"),BH122,""))</f>
        <v/>
      </c>
      <c r="FX122" s="409" t="str">
        <f>IF(AND('[1]Multi-Field'!$E$120=[1]Lists!BF122,'[1]Multi-Field'!$F$120="Drained"),BI122,IF(AND('[1]Multi-Field'!$E$120=[1]Lists!BF122,'[1]Multi-Field'!$F$120="undrained"),BH122,""))</f>
        <v/>
      </c>
      <c r="GC122" s="4">
        <f>'[1]Multi-Field'!B120</f>
        <v>0</v>
      </c>
      <c r="GD122" s="73" t="str">
        <f>IF(OR('[1]Multi-Field'!Q120=$FZ$43,'[1]Multi-Field'!Q120=$FZ$44),'[1]Multi-Field'!BS120,"")</f>
        <v/>
      </c>
      <c r="GE122" s="4" t="str">
        <f>IF(AND(OR('[1]Multi-Field'!Q120=$FZ$86,'[1]Multi-Field'!Q120=$FZ$94,'[1]Multi-Field'!Q120=$FZ$87,'[1]Multi-Field'!Q120=[1]Lists!$FZ$93,'[1]Multi-Field'!Q120=$FZ$59),'[1]Multi-Field'!BS120&gt;50),'[1]Multi-Field'!BS120*0.8,IF(AND(OR('[1]Multi-Field'!Q120=$FZ$86,'[1]Multi-Field'!Q120=$FZ$94,'[1]Multi-Field'!Q120=$FZ$87,'[1]Multi-Field'!Q120=[1]Lists!$FZ$93,'[1]Multi-Field'!Q120=[1]Lists!$FZ$59),'[1]Multi-Field'!BS120&lt;50),'[1]Multi-Field'!BS120,""))</f>
        <v/>
      </c>
      <c r="GF122" s="4" t="str">
        <f>IF(OR('[1]Multi-Field'!Q120=[1]Lists!$FZ$7,'[1]Multi-Field'!Q120=[1]Lists!$FZ$5,'[1]Multi-Field'!Q120=[1]Lists!$FZ$24,'[1]Multi-Field'!Q120=[1]Lists!$FZ$10,'[1]Multi-Field'!Q120=[1]Lists!$FZ$8, '[1]Multi-Field'!Q120=[1]Lists!$FZ$25, '[1]Multi-Field'!Q120=[1]Lists!$FZ$23, '[1]Multi-Field'!Q120= [1]Lists!$FZ$47, '[1]Multi-Field'!Q120=[1]Lists!$FZ$49, '[1]Multi-Field'!Q120=[1]Lists!$FZ$48,'[1]Multi-Field'!Q120=[1]Lists!$FZ$3, '[1]Multi-Field'!Q120=[1]Lists!$FZ$14,'[1]Multi-Field'!Q120=[1]Lists!$FZ$36, '[1]Multi-Field'!Q120=[1]Lists!$FZ$41,'[1]Multi-Field'!Q120=[1]Lists!$FZ$42),0,"")</f>
        <v/>
      </c>
      <c r="GG122" s="4" t="str">
        <f>IF(OR('[1]Multi-Field'!Q120=[1]Lists!$FZ$6,'[1]Multi-Field'!Q120=[1]Lists!$FZ$4, '[1]Multi-Field'!Q149=[1]Lists!$FZ$11, '[1]Multi-Field'!Q120=[1]Lists!$FZ$1),100*IF('[1]Multi-Field'!U120=onepercent,0.75,IF('[1]Multi-Field'!U120=onetotwentyfivepercent,0.4,IF(OR('[1]Multi-Field'!U120=twentysixtofiftypercent,'[1]Multi-Field'!U120=greaterthanfiftypercent),0,""))),"")</f>
        <v/>
      </c>
      <c r="GH122" s="4" t="str">
        <f>IF(OR('[1]Multi-Field'!Q120=[1]Lists!$FZ$53,'[1]Multi-Field'!Q120=[1]Lists!$FZ$55), 50,IF('[1]Multi-Field'!Q120=[1]Lists!$FZ$54,225,IF('[1]Multi-Field'!Q120=[1]Lists!$FZ$56,75,"")))</f>
        <v/>
      </c>
      <c r="GI122" s="4" t="e">
        <f>#VALUE!</f>
        <v>#VALUE!</v>
      </c>
      <c r="GJ122" s="4" t="e">
        <f>#VALUE!</f>
        <v>#VALUE!</v>
      </c>
      <c r="GK122" s="4" t="str">
        <f>IF('[1]Multi-Field'!Q120=[1]Lists!$FZ$95,'[1]Multi-Field'!BS120*0.66,"")</f>
        <v/>
      </c>
      <c r="GM122" s="4" t="str">
        <f>IF(OR('[1]Multi-Field'!Q120=[1]Lists!$FZ$26,'[1]Multi-Field'!Q120=[1]Lists!$FZ$84),20,"")</f>
        <v/>
      </c>
      <c r="GN122" s="4" t="str">
        <f>IF(OR('[1]Multi-Field'!Q120=[1]Lists!$FZ$88,'[1]Multi-Field'!Q120=[1]Lists!$FZ$57),0,"")</f>
        <v/>
      </c>
      <c r="GO122" s="4" t="str">
        <f>IF(OR('[1]Multi-Field'!Q120=[1]Lists!$FZ$69,'[1]Multi-Field'!Q120=[1]Lists!$FZ$71,'[1]Multi-Field'!Q120=[1]Lists!$FZ$105),50,"")</f>
        <v/>
      </c>
      <c r="GP122" s="4" t="str">
        <f>IF(OR('[1]Multi-Field'!Q120=[1]Lists!$FZ$75,'[1]Multi-Field'!Q120=[1]Lists!$FZ$70),75,"")</f>
        <v/>
      </c>
      <c r="GQ122" s="4">
        <f>IF('[1]Multi-Field'!Q120=[1]Lists!$FZ$72,150,"")</f>
        <v>150</v>
      </c>
      <c r="GR122" s="4" t="str">
        <f>IF(OR('[1]Multi-Field'!Q120=[1]Lists!$FZ$74,'[1]Multi-Field'!Q120=[1]Lists!$FZ$73),40,"")</f>
        <v/>
      </c>
      <c r="GS122" s="4" t="str">
        <f>IF('[1]Multi-Field'!Q120=[1]Lists!$FZ$99,80,"")</f>
        <v/>
      </c>
      <c r="GT122" s="4" t="str">
        <f>IF('[1]Multi-Field'!Q120=[1]Lists!$FZ$106,70,"")</f>
        <v/>
      </c>
      <c r="GU122" s="4" t="e">
        <f t="shared" si="16"/>
        <v>#VALUE!</v>
      </c>
    </row>
    <row r="123" spans="1:203" ht="13.5" customHeight="1">
      <c r="A123" s="7" t="s">
        <v>210</v>
      </c>
      <c r="B123" s="7"/>
      <c r="C123" s="7"/>
      <c r="D123" s="8">
        <v>70</v>
      </c>
      <c r="E123" s="8">
        <f t="shared" si="12"/>
        <v>70</v>
      </c>
      <c r="F123" s="8">
        <f t="shared" si="13"/>
        <v>70</v>
      </c>
      <c r="G123" s="8">
        <v>70</v>
      </c>
      <c r="H123" s="8">
        <v>50</v>
      </c>
      <c r="I123" s="8">
        <f t="shared" si="17"/>
        <v>50</v>
      </c>
      <c r="J123" s="8">
        <f t="shared" si="18"/>
        <v>50</v>
      </c>
      <c r="K123" s="8">
        <v>50</v>
      </c>
      <c r="L123" s="8">
        <v>70</v>
      </c>
      <c r="M123" s="8">
        <f t="shared" si="14"/>
        <v>70</v>
      </c>
      <c r="N123" s="8">
        <f t="shared" si="15"/>
        <v>70</v>
      </c>
      <c r="O123" s="8">
        <v>70</v>
      </c>
      <c r="P123" s="391">
        <v>98</v>
      </c>
      <c r="Q123" s="394"/>
      <c r="R123" s="395" t="b">
        <f>IF(OR('Multi-Field'!AA100=Lists!$AC$42,'Multi-Field'!AA100=Lists!$AC$43),IF('Multi-Field'!Z100="x",(IF('Multi-Field'!AC100=Lists!$Q$11,Lists!$R$11,IF('Multi-Field'!AC100=Lists!$Q$12,Lists!$R$12,IF('Multi-Field'!AC100=Lists!$Q$13,Lists!$R$13,IF('Multi-Field'!AC100=Lists!$Q$14,Lists!$R$14))))),IF('Multi-Field'!X100="x",(IF('Multi-Field'!AC100=Lists!$Q$11,Lists!$S$11,IF('Multi-Field'!AC100=Lists!$Q$12,Lists!$S$12,IF('Multi-Field'!AC100=Lists!$Q$13,Lists!$S$13,IF('Multi-Field'!AC100=Lists!$Q$14,Lists!$S$14))))),IF('Multi-Field'!V100="x",(IF('Multi-Field'!AC100=Lists!$Q$11,Lists!$T$11,IF('Multi-Field'!AC100=Lists!$Q$12,Lists!$T$12,IF('Multi-Field'!AC100=Lists!$Q$13,Lists!$T$13,IF('Multi-Field'!AC100=Lists!$Q$14,Lists!$T$14))))),0))))</f>
        <v>0</v>
      </c>
      <c r="S123" s="395" t="str">
        <f t="shared" si="26"/>
        <v/>
      </c>
      <c r="T123" s="395"/>
      <c r="U123" s="396"/>
      <c r="V123" s="383">
        <f>IF(OR('Multi-Field'!AI109=$U$4,'Multi-Field'!AI109=$U$5,'Multi-Field'!AI109=$U$6,'Multi-Field'!AI109=$U$7,'Multi-Field'!AI109=$U$8,'Multi-Field'!AI109=$U$9),(IF('Multi-Field'!AJ109=$V$2,100,IF('Multi-Field'!AJ109=$V$3,65,IF('Multi-Field'!AJ109=$V$4,53,IF('Multi-Field'!AJ109=$V$5,41,IF('Multi-Field'!AJ109=$V$6,23,IF('Multi-Field'!AJ109=$V$7,0,0))))))),0)</f>
        <v>0</v>
      </c>
      <c r="W123" s="383" t="str">
        <f>IF(AND(OR('Multi-Field'!AF109=$S$3,'Multi-Field'!AF109=S111,'Multi-Field'!AF109=$S$7),'Multi-Field'!AN109&lt;18,'Multi-Field'!AN109&gt;0),35,IF('Multi-Field'!AF109=$S$4,55,IF(AND('Multi-Field'!AF109=$S$6,'Multi-Field'!AN109&lt;18),30,IF(AND('Multi-Field'!AN109&gt;17,OR('Multi-Field'!AF109=$S$3,'Multi-Field'!AF109=$S$5,'Multi-Field'!AF109= $S$6,'Multi-Field'!AF109=$S$7)),25,"0"))))</f>
        <v>0</v>
      </c>
      <c r="X123" s="383">
        <f>IF(OR('Multi-Field'!BA109=$U$4,'Multi-Field'!BA109=$U$5,'Multi-Field'!BA109=$U$6,'Multi-Field'!BA109=U113,'Multi-Field'!BA109=$U$8,'Multi-Field'!BA109=$U$9),(IF('Multi-Field'!BB109=$V$2,100,IF('Multi-Field'!BB109=$V$3,65,IF('Multi-Field'!BB109=$V$4,53,IF('Multi-Field'!BB109=$V$5,41,IF('Multi-Field'!BB109=$V$6,23,IF('Multi-Field'!BB109=$V$7,0,0))))))),0)</f>
        <v>0</v>
      </c>
      <c r="Y123" s="383" t="str">
        <f>IF(AND(OR('Multi-Field'!AX109=$S$3,'Multi-Field'!AX109=$S$5,'Multi-Field'!AX109=$S$7),'Multi-Field'!BF109&lt;18),35,IF('Multi-Field'!AX109=$S$4,55,IF(AND('Multi-Field'!AX109=$S$6,'Multi-Field'!BF109&lt;18),30,IF(AND('Multi-Field'!BF109&gt;17,OR('Multi-Field'!AX109=$S$3,'Multi-Field'!AX109=$S$5,'Multi-Field'!AX109=$S$6,'Multi-Field'!AX109=$S$7)),25,"0"))))</f>
        <v>0</v>
      </c>
      <c r="Z123" s="383">
        <v>107</v>
      </c>
      <c r="AI123" s="384">
        <f>'[1]Multi-Field'!B119</f>
        <v>0</v>
      </c>
      <c r="AJ123" s="385" t="e">
        <f>#VALUE!</f>
        <v>#VALUE!</v>
      </c>
      <c r="AK123" s="385" t="e">
        <f>#VALUE!</f>
        <v>#VALUE!</v>
      </c>
      <c r="AL123" s="385" t="e">
        <f>IF(AK123="","",IF('[1]Multi-Field'!AU119=20,10,IF(AK123-30&lt;0,0,AK123-30)))</f>
        <v>#VALUE!</v>
      </c>
      <c r="AM123" s="385" t="e">
        <f>#VALUE!</f>
        <v>#VALUE!</v>
      </c>
      <c r="AN123" s="385" t="e">
        <f t="shared" si="23"/>
        <v>#VALUE!</v>
      </c>
      <c r="AO123" s="385" t="e">
        <f>#VALUE!</f>
        <v>#VALUE!</v>
      </c>
      <c r="AP123" s="385" t="e">
        <f>#VALUE!</f>
        <v>#VALUE!</v>
      </c>
      <c r="AQ123" s="385" t="e">
        <f>#VALUE!</f>
        <v>#VALUE!</v>
      </c>
      <c r="AR123" s="385" t="e">
        <f>#VALUE!</f>
        <v>#VALUE!</v>
      </c>
      <c r="AS123" s="385" t="e">
        <f>IF(AR123="","",IF('[1]Multi-Field'!AU119&gt;9,0,AR123-15))</f>
        <v>#VALUE!</v>
      </c>
      <c r="AT123" s="385" t="e">
        <f>#VALUE!</f>
        <v>#VALUE!</v>
      </c>
      <c r="AU123" s="385" t="e">
        <f>#VALUE!</f>
        <v>#VALUE!</v>
      </c>
      <c r="AV123" s="385" t="e">
        <f>IF(AU123="","",IF('[1]Multi-Field'!AU119=9&gt;9,0,AU123-35))</f>
        <v>#VALUE!</v>
      </c>
      <c r="AW123" s="385" t="e">
        <f>#VALUE!</f>
        <v>#VALUE!</v>
      </c>
      <c r="AX123" s="385" t="e">
        <f t="shared" si="24"/>
        <v>#VALUE!</v>
      </c>
      <c r="AY123" s="385" t="str">
        <f>IF('[1]Multi-Field'!AU119="","",IF('[1]Multi-Field'!AU119&lt;1,100,IF('[1]Multi-Field'!AU119=1,75,IF('[1]Multi-Field'!AU119=2,50,IF('[1]Multi-Field'!AU119=3,25,IF('[1]Multi-Field'!AU119&gt;3,0,""))))))</f>
        <v/>
      </c>
      <c r="AZ123" s="385" t="str">
        <f t="shared" si="25"/>
        <v/>
      </c>
      <c r="BA123" s="385" t="e">
        <f>#VALUE!</f>
        <v>#VALUE!</v>
      </c>
      <c r="BB123" s="385" t="e">
        <f>IF(BA123="","",IF(AND('[1]Multi-Field'!AU119&lt;40,'[1]Multi-Field'!AU119&gt;9),40,IF('[1]Multi-Field'!AU119&gt;39,0,BA123+5)))</f>
        <v>#VALUE!</v>
      </c>
      <c r="BC123" s="386" t="e">
        <f t="shared" si="22"/>
        <v>#VALUE!</v>
      </c>
      <c r="BF123" s="411" t="s">
        <v>1292</v>
      </c>
      <c r="BG123" s="412">
        <v>4</v>
      </c>
      <c r="BH123" s="412">
        <v>4.5</v>
      </c>
      <c r="BI123" s="412">
        <v>4.5</v>
      </c>
      <c r="BJ123" s="409" t="e">
        <f>IF(AND('[1]Single Field'!#REF!=[1]Lists!BF123,'[1]Single Field'!#REF!="Drained"),"x",IF(AND('[1]Single Field'!#REF!=[1]Lists!BF123,'[1]Single Field'!#REF!="Undrained"),O,""))</f>
        <v>#REF!</v>
      </c>
      <c r="BK123" s="409" t="str">
        <f>IF(AND('[1]Multi-Field'!$E$3=[1]Lists!BF123,'[1]Multi-Field'!$F$3="Drained"),BI123,IF(AND('[1]Multi-Field'!$E$3=BF123,'[1]Multi-Field'!$F$3="undrained"),BH123,""))</f>
        <v/>
      </c>
      <c r="BL123" s="409" t="str">
        <f>IF(AND('[1]Multi-Field'!$E$4=BF123,'[1]Multi-Field'!$F$4="Drained"),BI123,IF(AND('[1]Multi-Field'!$E$4=BF123,'[1]Multi-Field'!$F$4="undrained"),BH123,""))</f>
        <v/>
      </c>
      <c r="BM123" s="409" t="str">
        <f>IF(AND('[1]Multi-Field'!$E$5=BF123,'[1]Multi-Field'!$F$5="Drained"),BI123,IF(AND('[1]Multi-Field'!$E$5=BF123,'[1]Multi-Field'!$F$5="undrained"),BH123,""))</f>
        <v/>
      </c>
      <c r="BN123" s="409" t="str">
        <f>IF(AND('[1]Multi-Field'!$E$6=BF123,'[1]Multi-Field'!$F$6="Drained"),BI123,IF(AND('[1]Multi-Field'!$E$6=BF123,'[1]Multi-Field'!$F$6="undrained"),BH123,""))</f>
        <v/>
      </c>
      <c r="BO123" s="409" t="str">
        <f>IF(AND('[1]Multi-Field'!$E$7=BF123,'[1]Multi-Field'!$F$7="Drained"),BI123,IF(AND('[1]Multi-Field'!$E$7=BF123,'[1]Multi-Field'!$F$7="undrained"),BH123,""))</f>
        <v/>
      </c>
      <c r="BP123" s="409" t="str">
        <f>IF(AND('[1]Multi-Field'!$E$8=BF123,'[1]Multi-Field'!$F$8="Drained"),BI123,IF(AND('[1]Multi-Field'!$E$8=BF123,'[1]Multi-Field'!$F$8="undrained"),BH123,""))</f>
        <v/>
      </c>
      <c r="BQ123" s="409" t="str">
        <f>IF(AND('[1]Multi-Field'!$E$9=BF123,'[1]Multi-Field'!$F$9="Drained"),BI123,IF(AND('[1]Multi-Field'!$E$9=BF123,'[1]Multi-Field'!$F$9="undrained"),BH123,""))</f>
        <v/>
      </c>
      <c r="BR123" s="409" t="str">
        <f>IF(AND('[1]Multi-Field'!$E$10=BF123,'[1]Multi-Field'!$F$10="Drained"),BI123,IF(AND('[1]Multi-Field'!$E$10=BF123,'[1]Multi-Field'!$F$10="undrained"),BH123,""))</f>
        <v/>
      </c>
      <c r="BS123" s="409" t="str">
        <f>IF(AND('[1]Multi-Field'!$E$11=BF123,'[1]Multi-Field'!$F$11="Drained"),BI123,IF(AND('[1]Multi-Field'!$E$11=BF123,'[1]Multi-Field'!$F$11="undrained"),BH123,""))</f>
        <v/>
      </c>
      <c r="BT123" s="409" t="str">
        <f>IF(AND('[1]Multi-Field'!$E$12=BF123,'[1]Multi-Field'!$F$12="Drained"),BI123,IF(AND('[1]Multi-Field'!$E$12=BF123,'[1]Multi-Field'!$F$12="undrained"),BH123,""))</f>
        <v/>
      </c>
      <c r="BU123" s="409" t="str">
        <f>IF(AND('[1]Multi-Field'!$E$13=BF123,'[1]Multi-Field'!$F$13="Drained"),BI123,IF(AND('[1]Multi-Field'!$E$3=BF123,'[1]Multi-Field'!$F$13="undrained"),BH123,""))</f>
        <v/>
      </c>
      <c r="BV123" s="409" t="str">
        <f>IF(AND('[1]Multi-Field'!$E$14=BF123,'[1]Multi-Field'!$F$14="Drained"),BI123,IF(AND('[1]Multi-Field'!$E$14=BF123,'[1]Multi-Field'!$F$14="undrained"),BH123,""))</f>
        <v/>
      </c>
      <c r="BW123" s="409" t="str">
        <f>IF(AND('[1]Multi-Field'!$E$15=BF123,'[1]Multi-Field'!$F$15="Drained"),BI123,IF(AND('[1]Multi-Field'!$E$15=BF123,'[1]Multi-Field'!$F$15="undrained"),BH123,""))</f>
        <v/>
      </c>
      <c r="BX123" s="409" t="str">
        <f>IF(AND('[1]Multi-Field'!$E$16=[1]Lists!BF123,'[1]Multi-Field'!$F$16="Drained"),BI123,IF(AND('[1]Multi-Field'!$E$16=[1]Lists!BF123,'[1]Multi-Field'!$F$16="undrained"),BH123,""))</f>
        <v/>
      </c>
      <c r="BY123" s="409" t="str">
        <f>IF(AND('[1]Multi-Field'!$E$17=[1]Lists!BF123,'[1]Multi-Field'!$F$17="Drained"),BI123,IF(AND('[1]Multi-Field'!$E$17=[1]Lists!BF123,'[1]Multi-Field'!$F$17="undrained"),BH123,""))</f>
        <v/>
      </c>
      <c r="BZ123" s="409" t="str">
        <f>IF(AND('[1]Multi-Field'!$E$18=[1]Lists!BF123,'[1]Multi-Field'!$F$18="Drained"),BI123,IF(AND('[1]Multi-Field'!$E$18=[1]Lists!BF123,'[1]Multi-Field'!$F$18="undrained"),BH123,""))</f>
        <v/>
      </c>
      <c r="CA123" s="409" t="str">
        <f>IF(AND('[1]Multi-Field'!$E$19=[1]Lists!BF123,'[1]Multi-Field'!$F$19="Drained"),BI123,IF(AND('[1]Multi-Field'!$E$19=[1]Lists!BF123,'[1]Multi-Field'!$F$19="undrained"),BH123,""))</f>
        <v/>
      </c>
      <c r="CB123" s="409" t="str">
        <f>IF(AND('[1]Multi-Field'!$E$20=[1]Lists!BF123,'[1]Multi-Field'!$F$20="Drained"),BI123,IF(AND('[1]Multi-Field'!$E$20=[1]Lists!BF123,'[1]Multi-Field'!$F$20="undrained"),BH123,""))</f>
        <v/>
      </c>
      <c r="CC123" s="409" t="str">
        <f>IF(AND('[1]Multi-Field'!$E$21=[1]Lists!BF123,'[1]Multi-Field'!$F$21="Drained"),BI123,IF(AND('[1]Multi-Field'!$E$21=[1]Lists!BF123,'[1]Multi-Field'!$F$21="undrained"),BH123,""))</f>
        <v/>
      </c>
      <c r="CD123" s="409" t="str">
        <f>IF(AND('[1]Multi-Field'!$E$22=[1]Lists!BF123,'[1]Multi-Field'!$F$22="Drained"),BI123,IF(AND('[1]Multi-Field'!$E$22=[1]Lists!BF123,'[1]Multi-Field'!$F$22="undrained"),BH123,""))</f>
        <v/>
      </c>
      <c r="CE123" s="409" t="str">
        <f>IF(AND('[1]Multi-Field'!$E$23=[1]Lists!BF123,'[1]Multi-Field'!$F$23="Drained"),BI123,IF(AND('[1]Multi-Field'!$E$23=[1]Lists!BF123,'[1]Multi-Field'!$F$23="undrained"),BH123,""))</f>
        <v/>
      </c>
      <c r="CF123" s="409" t="str">
        <f>IF(AND('[1]Multi-Field'!$E$24=[1]Lists!BF123,'[1]Multi-Field'!$F$24="Drained"),BI123,IF(AND('[1]Multi-Field'!$E$24=[1]Lists!BF123,'[1]Multi-Field'!$F$24="undrained"),BH123,""))</f>
        <v/>
      </c>
      <c r="CG123" s="409" t="str">
        <f>IF(AND('[1]Multi-Field'!$E$25=[1]Lists!BF123,'[1]Multi-Field'!$F$25="Drained"),BI123,IF(AND('[1]Multi-Field'!$E$25=[1]Lists!BF123,'[1]Multi-Field'!$F$25="undrained"),BH123,""))</f>
        <v/>
      </c>
      <c r="CH123" s="409" t="str">
        <f>IF(AND('[1]Multi-Field'!$E$26=[1]Lists!BF123,'[1]Multi-Field'!$F$26="Drained"),BI123,IF(AND('[1]Multi-Field'!$E$26=[1]Lists!BF123,'[1]Multi-Field'!$F$26="undrained"),BH123,""))</f>
        <v/>
      </c>
      <c r="CI123" s="409" t="str">
        <f>IF(AND('[1]Multi-Field'!$E$27=[1]Lists!BF123,'[1]Multi-Field'!$F$27="Drained"),BI123,IF(AND('[1]Multi-Field'!$E$27=[1]Lists!BF123,'[1]Multi-Field'!$F$27="undrained"),BH123,""))</f>
        <v/>
      </c>
      <c r="CJ123" s="409" t="str">
        <f>IF(AND('[1]Multi-Field'!$E$28=[1]Lists!BF123,'[1]Multi-Field'!$F$28="Drained"),BI123,IF(AND('[1]Multi-Field'!$E$28=[1]Lists!BF123,'[1]Multi-Field'!$F$28="undrained"),BH123,""))</f>
        <v/>
      </c>
      <c r="CK123" s="409" t="str">
        <f>IF(AND('[1]Multi-Field'!$E$29=[1]Lists!BF123,'[1]Multi-Field'!$F$29="Drained"),BI123,IF(AND('[1]Multi-Field'!$E$29=[1]Lists!BF123,'[1]Multi-Field'!$F$29="undrained"),BH123,""))</f>
        <v/>
      </c>
      <c r="CL123" s="409" t="str">
        <f>IF(AND('[1]Multi-Field'!$E$30=[1]Lists!BF123,'[1]Multi-Field'!$F$30="Drained"),BI123,IF(AND('[1]Multi-Field'!$E$30=[1]Lists!BF123,'[1]Multi-Field'!$F$30="undrained"),BH123,""))</f>
        <v/>
      </c>
      <c r="CM123" s="409" t="str">
        <f>IF(AND('[1]Multi-Field'!$E$31=[1]Lists!BF123,'[1]Multi-Field'!$F$31="Drained"),BI123,IF(AND('[1]Multi-Field'!$E$31=[1]Lists!BF123,'[1]Multi-Field'!$F$31="undrained"),BH123,""))</f>
        <v/>
      </c>
      <c r="CN123" s="409" t="str">
        <f>IF(AND('[1]Multi-Field'!$E$32=[1]Lists!BF123,'[1]Multi-Field'!$F$32="Drained"),BI123,IF(AND('[1]Multi-Field'!$E$32=[1]Lists!BF123,'[1]Multi-Field'!$F$32="undrained"),BH123,""))</f>
        <v/>
      </c>
      <c r="CO123" s="409" t="str">
        <f>IF(AND('[1]Multi-Field'!$E$33=[1]Lists!BF123,'[1]Multi-Field'!$F$33="Drained"),BI123,IF(AND('[1]Multi-Field'!$E$33=[1]Lists!BF123,'[1]Multi-Field'!$F$33="undrained"),BH123,""))</f>
        <v/>
      </c>
      <c r="CP123" s="409" t="str">
        <f>IF(AND('[1]Multi-Field'!$E$34=[1]Lists!BF123,'[1]Multi-Field'!$F$34="Drained"),BI123,IF(AND('[1]Multi-Field'!$E$34=[1]Lists!BF123,'[1]Multi-Field'!$F$34="undrained"),BH123,""))</f>
        <v/>
      </c>
      <c r="CQ123" s="409" t="str">
        <f>IF(AND('[1]Multi-Field'!$E$35=[1]Lists!BF123,'[1]Multi-Field'!$F$35="Drained"),BI123,IF(AND('[1]Multi-Field'!$E$35=[1]Lists!BF123,'[1]Multi-Field'!$F$35="undrained"),BH123,""))</f>
        <v/>
      </c>
      <c r="CR123" s="409" t="str">
        <f>IF(AND('[1]Multi-Field'!$E$36=[1]Lists!BF123,'[1]Multi-Field'!$F$36="Drained"),BI123,IF(AND('[1]Multi-Field'!$E$36=[1]Lists!BF123,'[1]Multi-Field'!$F$36="undrained"),BH123,""))</f>
        <v/>
      </c>
      <c r="CS123" s="409" t="str">
        <f>IF(AND('[1]Multi-Field'!$E$37=[1]Lists!BF123,'[1]Multi-Field'!$F$37="Drained"),BI123,IF(AND('[1]Multi-Field'!$E$37=[1]Lists!BF123,'[1]Multi-Field'!$F$37="undrained"),BH123,""))</f>
        <v/>
      </c>
      <c r="CT123" s="409" t="str">
        <f>IF(AND('[1]Multi-Field'!$E$38=[1]Lists!BF123,'[1]Multi-Field'!$F$38="Drained"),BI123,IF(AND('[1]Multi-Field'!$E$38=[1]Lists!BF123,'[1]Multi-Field'!$F$38="undrained"),BH123,""))</f>
        <v/>
      </c>
      <c r="CU123" s="409" t="str">
        <f>IF(AND('[1]Multi-Field'!$E$39=[1]Lists!BF123,'[1]Multi-Field'!$F$39="Drained"),BI123,IF(AND('[1]Multi-Field'!$E$39=[1]Lists!BF123,'[1]Multi-Field'!$F$39="undrained"),BH123,""))</f>
        <v/>
      </c>
      <c r="CV123" s="409" t="str">
        <f>IF(AND('[1]Multi-Field'!$E$40=[1]Lists!BF123,'[1]Multi-Field'!$F$40="Drained"),BI123,IF(AND('[1]Multi-Field'!$E$40=[1]Lists!BF123,'[1]Multi-Field'!$F$40="undrained"),BH123,""))</f>
        <v/>
      </c>
      <c r="CW123" s="409" t="str">
        <f>IF(AND('[1]Multi-Field'!$E$41=[1]Lists!BF123,'[1]Multi-Field'!$F$40="Drained"),BI123,IF(AND('[1]Multi-Field'!$E$40=[1]Lists!BF123,'[1]Multi-Field'!$F$40="undrained"),BH123,""))</f>
        <v/>
      </c>
      <c r="CX123" s="409" t="str">
        <f>IF(AND('[1]Multi-Field'!$E$42=[1]Lists!BF123,'[1]Multi-Field'!$F$42="Drained"),BI123,IF(AND('[1]Multi-Field'!$E$42=[1]Lists!BF123,'[1]Multi-Field'!$F$42="undrained"),BH123,""))</f>
        <v/>
      </c>
      <c r="CY123" s="409" t="str">
        <f>IF(AND('[1]Multi-Field'!$E$43=[1]Lists!BF123,'[1]Multi-Field'!$F$43="Drained"),BI123,IF(AND('[1]Multi-Field'!$E$43=[1]Lists!BF123,'[1]Multi-Field'!$F$43="undrained"),BH123,""))</f>
        <v/>
      </c>
      <c r="CZ123" s="409" t="str">
        <f>IF(AND('[1]Multi-Field'!$E$44=[1]Lists!BF123,'[1]Multi-Field'!$F$44="Drained"),BI123,IF(AND('[1]Multi-Field'!$E$44=[1]Lists!BF123,'[1]Multi-Field'!$F$44="undrained"),BH123,""))</f>
        <v/>
      </c>
      <c r="DA123" s="409" t="str">
        <f>IF(AND('[1]Multi-Field'!$E$45=[1]Lists!BF123,'[1]Multi-Field'!$F$45="Drained"),BI123,IF(AND('[1]Multi-Field'!$E$45=[1]Lists!BF123,'[1]Multi-Field'!$F$45="undrained"),BH123,""))</f>
        <v/>
      </c>
      <c r="DB123" s="409" t="str">
        <f>IF(AND('[1]Multi-Field'!$E$46=[1]Lists!BF123,'[1]Multi-Field'!$F$46="Drained"),BI123,IF(AND('[1]Multi-Field'!$E$46=[1]Lists!BF123,'[1]Multi-Field'!$F$46="undrained"),BH123,""))</f>
        <v/>
      </c>
      <c r="DC123" s="409" t="str">
        <f>IF(AND('[1]Multi-Field'!$E$47=[1]Lists!BF123,'[1]Multi-Field'!$F$47="Drained"),BI123,IF(AND('[1]Multi-Field'!$E$47=[1]Lists!BF123,'[1]Multi-Field'!$F$47="undrained"),BH123,""))</f>
        <v/>
      </c>
      <c r="DD123" s="409" t="str">
        <f>IF(AND('[1]Multi-Field'!$E$48=[1]Lists!BF123,'[1]Multi-Field'!$F$48="Drained"),BI123,IF(AND('[1]Multi-Field'!$E$48=[1]Lists!BF123,'[1]Multi-Field'!$F$48="undrained"),BH123,""))</f>
        <v/>
      </c>
      <c r="DE123" s="409" t="str">
        <f>IF(AND('[1]Multi-Field'!$E$49=[1]Lists!BF123,'[1]Multi-Field'!$F$49="Drained"),BI123,IF(AND('[1]Multi-Field'!$E$49=[1]Lists!BF123,'[1]Multi-Field'!$F$9="undrained"),BH123,""))</f>
        <v/>
      </c>
      <c r="DF123" s="409" t="str">
        <f>IF(AND('[1]Multi-Field'!$E$50=[1]Lists!BF123,'[1]Multi-Field'!$F$50="Drained"),BI123,IF(AND('[1]Multi-Field'!$E$50=[1]Lists!BF123,'[1]Multi-Field'!$F$50="undrained"),BH123,""))</f>
        <v/>
      </c>
      <c r="DG123" s="409" t="str">
        <f>IF(AND('[1]Multi-Field'!$E$51=[1]Lists!BF123,'[1]Multi-Field'!$F$51="Drained"),BI123,IF(AND('[1]Multi-Field'!$E$51=[1]Lists!BF123,'[1]Multi-Field'!$F$51="undrained"),BH123,""))</f>
        <v/>
      </c>
      <c r="DH123" s="409" t="str">
        <f>IF(AND('[1]Multi-Field'!$E$52=[1]Lists!BF123,'[1]Multi-Field'!$F$52="Drained"),BI123,IF(AND('[1]Multi-Field'!$E$52=[1]Lists!BF123,'[1]Multi-Field'!$F$52="undrained"),BH123,""))</f>
        <v/>
      </c>
      <c r="DI123" s="409" t="str">
        <f>IF(AND('[1]Multi-Field'!$E$53=[1]Lists!BF123,'[1]Multi-Field'!$F$53="Drained"),BI123,IF(AND('[1]Multi-Field'!$E$53=[1]Lists!BF123,'[1]Multi-Field'!$F$53="undrained"),BH123,""))</f>
        <v/>
      </c>
      <c r="DJ123" s="409" t="str">
        <f>IF(AND('[1]Multi-Field'!$E$54=[1]Lists!BF123,'[1]Multi-Field'!$F$54="Drained"),BI123,IF(AND('[1]Multi-Field'!$E$54=[1]Lists!BF123,'[1]Multi-Field'!$F$54="undrained"),BH123,""))</f>
        <v/>
      </c>
      <c r="DK123" s="409" t="str">
        <f>IF(AND('[1]Multi-Field'!$E$55=[1]Lists!BF123,'[1]Multi-Field'!$F$55="Drained"),BI123,IF(AND('[1]Multi-Field'!$E$55=[1]Lists!BF123,'[1]Multi-Field'!$F$55="undrained"),BH123,""))</f>
        <v/>
      </c>
      <c r="DL123" s="409" t="str">
        <f>IF(AND('[1]Multi-Field'!$E$56=[1]Lists!BF123,'[1]Multi-Field'!$F$56="Drained"),BI123,IF(AND('[1]Multi-Field'!$E$56=[1]Lists!BF123,'[1]Multi-Field'!$F$56="undrained"),BH123,""))</f>
        <v/>
      </c>
      <c r="DM123" s="409" t="str">
        <f>IF(AND('[1]Multi-Field'!$E$57=[1]Lists!BF123,'[1]Multi-Field'!$F$57="Drained"),BI123,IF(AND('[1]Multi-Field'!$E$57=[1]Lists!BF123,'[1]Multi-Field'!$F$57="undrained"),BH123,""))</f>
        <v/>
      </c>
      <c r="DN123" s="409" t="str">
        <f>IF(AND('[1]Multi-Field'!$E$58=[1]Lists!BF123,'[1]Multi-Field'!$F$58="Drained"),BI123,IF(AND('[1]Multi-Field'!$E$58=[1]Lists!BF123,'[1]Multi-Field'!$F$58="undrained"),BH123,""))</f>
        <v/>
      </c>
      <c r="DO123" s="409" t="str">
        <f>IF(AND('[1]Multi-Field'!$E$59=[1]Lists!BF123,'[1]Multi-Field'!$F$59="Drained"),BI123,IF(AND('[1]Multi-Field'!$E$59=[1]Lists!BF123,'[1]Multi-Field'!$F$59="undrained"),BH123,""))</f>
        <v/>
      </c>
      <c r="DP123" s="409" t="str">
        <f>IF(AND('[1]Multi-Field'!$E$60=[1]Lists!BF123,'[1]Multi-Field'!$F$60="Drained"),BI123,IF(AND('[1]Multi-Field'!$E$60=[1]Lists!BF123,'[1]Multi-Field'!$F$60="undrained"),BH123,""))</f>
        <v/>
      </c>
      <c r="DQ123" s="409" t="str">
        <f>IF(AND('[1]Multi-Field'!$E$61=[1]Lists!BF123,'[1]Multi-Field'!$F$61="Drained"),BI123,IF(AND('[1]Multi-Field'!$E$61=[1]Lists!BF123,'[1]Multi-Field'!$F$61="undrained"),BH123,""))</f>
        <v/>
      </c>
      <c r="DR123" s="409" t="str">
        <f>IF(AND('[1]Multi-Field'!$E$62=[1]Lists!BF123,'[1]Multi-Field'!$F$62="Drained"),BI123,IF(AND('[1]Multi-Field'!$E$62=[1]Lists!BF123,'[1]Multi-Field'!$F$62="undrained"),BH123,""))</f>
        <v/>
      </c>
      <c r="DS123" s="409" t="str">
        <f>IF(AND('[1]Multi-Field'!$E$63=[1]Lists!BF123,'[1]Multi-Field'!$F$63="Drained"),BI123,IF(AND('[1]Multi-Field'!$E$63=[1]Lists!BF123,'[1]Multi-Field'!$F$63="undrained"),BH123,""))</f>
        <v/>
      </c>
      <c r="DT123" s="409" t="str">
        <f>IF(AND('[1]Multi-Field'!$E$64=[1]Lists!BF123,'[1]Multi-Field'!$F$64="Drained"),BI123,IF(AND('[1]Multi-Field'!$E$64=[1]Lists!BF123,'[1]Multi-Field'!$F$64="undrained"),BH123,""))</f>
        <v/>
      </c>
      <c r="DU123" s="409" t="str">
        <f>IF(AND('[1]Multi-Field'!$E$65=[1]Lists!BF123,'[1]Multi-Field'!$F$65="Drained"),BI123,IF(AND('[1]Multi-Field'!$E$65=[1]Lists!BF123,'[1]Multi-Field'!$F$65="undrained"),BH123,""))</f>
        <v/>
      </c>
      <c r="DV123" s="409" t="str">
        <f>IF(AND('[1]Multi-Field'!$E$66=[1]Lists!BF123,'[1]Multi-Field'!$F$66="Drained"),BI123,IF(AND('[1]Multi-Field'!$E$66=[1]Lists!BF123,'[1]Multi-Field'!$F$66="undrained"),BH123,""))</f>
        <v/>
      </c>
      <c r="DW123" s="409" t="str">
        <f>IF(AND('[1]Multi-Field'!$E$67=[1]Lists!BF123,'[1]Multi-Field'!$F$67="Drained"),BI123,IF(AND('[1]Multi-Field'!$E$67=[1]Lists!BF123,'[1]Multi-Field'!$F$67="undrained"),BH123,""))</f>
        <v/>
      </c>
      <c r="DX123" s="409" t="str">
        <f>IF(AND('[1]Multi-Field'!$E$68=[1]Lists!BF123,'[1]Multi-Field'!$F$68="Drained"),BI123,IF(AND('[1]Multi-Field'!$E$68=[1]Lists!BF123,'[1]Multi-Field'!$F$68="undrained"),BH123,""))</f>
        <v/>
      </c>
      <c r="DY123" s="409" t="str">
        <f>IF(AND('[1]Multi-Field'!$E$69=[1]Lists!BF123,'[1]Multi-Field'!$F$69="Drained"),BI123,IF(AND('[1]Multi-Field'!$E$69=[1]Lists!BF123,'[1]Multi-Field'!$F$69="undrained"),BH123,""))</f>
        <v/>
      </c>
      <c r="DZ123" s="409" t="str">
        <f>IF(AND('[1]Multi-Field'!$E$70=[1]Lists!BF123,'[1]Multi-Field'!$F$70="Drained"),BI123,IF(AND('[1]Multi-Field'!$E$70=[1]Lists!BF123,'[1]Multi-Field'!$F$70="undrained"),BH123,""))</f>
        <v/>
      </c>
      <c r="EA123" s="409" t="str">
        <f>IF(AND('[1]Multi-Field'!$E$71=[1]Lists!BF123,'[1]Multi-Field'!$F$71="Drained"),BI123,IF(AND('[1]Multi-Field'!$E$71=[1]Lists!BF123,'[1]Multi-Field'!$F$71="undrained"),BH123,""))</f>
        <v/>
      </c>
      <c r="EB123" s="409" t="str">
        <f>IF(AND('[1]Multi-Field'!$E$72=[1]Lists!BF123,'[1]Multi-Field'!$F$72="Drained"),BI123,IF(AND('[1]Multi-Field'!$E$72=[1]Lists!BF123,'[1]Multi-Field'!$F$72="undrained"),BH123,""))</f>
        <v/>
      </c>
      <c r="EC123" s="409" t="str">
        <f>IF(AND('[1]Multi-Field'!$E$73=[1]Lists!BF123,'[1]Multi-Field'!$F$73="Drained"),BI123,IF(AND('[1]Multi-Field'!$E$73=[1]Lists!BF123,'[1]Multi-Field'!$F$73="undrained"),BH123,""))</f>
        <v/>
      </c>
      <c r="ED123" s="409" t="str">
        <f>IF(AND('[1]Multi-Field'!$E$74=[1]Lists!BF123,'[1]Multi-Field'!$F$74="Drained"),BI123,IF(AND('[1]Multi-Field'!$E$74=[1]Lists!BF123,'[1]Multi-Field'!$F$74="undrained"),BH123,""))</f>
        <v/>
      </c>
      <c r="EE123" s="409" t="str">
        <f>IF(AND('[1]Multi-Field'!$E$75=[1]Lists!BF123,'[1]Multi-Field'!$F$75="Drained"),BI123,IF(AND('[1]Multi-Field'!$E$75=[1]Lists!BF123,'[1]Multi-Field'!$F$75="undrained"),BH123,""))</f>
        <v/>
      </c>
      <c r="EF123" s="409" t="str">
        <f>IF(AND('[1]Multi-Field'!$E$76=[1]Lists!BF123,'[1]Multi-Field'!$F$76="Drained"),BI123,IF(AND('[1]Multi-Field'!$E$76=[1]Lists!BF123,'[1]Multi-Field'!$F$6="undrained"),BH123,""))</f>
        <v/>
      </c>
      <c r="EG123" s="409" t="str">
        <f>IF(AND('[1]Multi-Field'!$E$77=[1]Lists!BF123,'[1]Multi-Field'!$F$77="Drained"),BI123,IF(AND('[1]Multi-Field'!$E$77=[1]Lists!BF123,'[1]Multi-Field'!$F$77="undrained"),BH123,""))</f>
        <v/>
      </c>
      <c r="EH123" s="409" t="str">
        <f>IF(AND('[1]Multi-Field'!$E$78=[1]Lists!BF123,'[1]Multi-Field'!$F$78="Drained"),BI123,IF(AND('[1]Multi-Field'!$E$78=[1]Lists!BF123,'[1]Multi-Field'!$F$78="undrained"),BH123,""))</f>
        <v/>
      </c>
      <c r="EI123" s="409" t="str">
        <f>IF(AND('[1]Multi-Field'!$E$79=[1]Lists!BF123,'[1]Multi-Field'!$F$79="Drained"),BI123,IF(AND('[1]Multi-Field'!$E$79=[1]Lists!BF123,'[1]Multi-Field'!$F$79="undrained"),BH123,""))</f>
        <v/>
      </c>
      <c r="EJ123" s="409" t="str">
        <f>IF(AND('[1]Multi-Field'!$E$80=[1]Lists!BF123,'[1]Multi-Field'!$F$80="Drained"),BI123,IF(AND('[1]Multi-Field'!$E$80=[1]Lists!BF123,'[1]Multi-Field'!$F$80="undrained"),BH123,""))</f>
        <v/>
      </c>
      <c r="EK123" s="409" t="str">
        <f>IF(AND('[1]Multi-Field'!$E$81=[1]Lists!BF123,'[1]Multi-Field'!$F$81="Drained"),BI123,IF(AND('[1]Multi-Field'!$E$81=[1]Lists!BF123,'[1]Multi-Field'!$F$81="undrained"),BH123,""))</f>
        <v/>
      </c>
      <c r="EL123" s="409" t="str">
        <f>IF(AND('[1]Multi-Field'!$E$82=[1]Lists!BF123,'[1]Multi-Field'!$F$82="Drained"),BI123,IF(AND('[1]Multi-Field'!$E$82=[1]Lists!BF123,'[1]Multi-Field'!$F$82="undrained"),BH123,""))</f>
        <v/>
      </c>
      <c r="EM123" s="409" t="str">
        <f>IF(AND('[1]Multi-Field'!$E$83=[1]Lists!BF123,'[1]Multi-Field'!$F$83="Drained"),BI123,IF(AND('[1]Multi-Field'!$E$83=[1]Lists!BF123,'[1]Multi-Field'!$F$83="undrained"),BH123,""))</f>
        <v/>
      </c>
      <c r="EN123" s="409" t="str">
        <f>IF(AND('[1]Multi-Field'!$E$84=[1]Lists!BF123,'[1]Multi-Field'!$F$84="Drained"),BI123,IF(AND('[1]Multi-Field'!$E$84=[1]Lists!BF123,'[1]Multi-Field'!$F$84="undrained"),BH123,""))</f>
        <v/>
      </c>
      <c r="EO123" s="409" t="str">
        <f>IF(AND('[1]Multi-Field'!$E$85=[1]Lists!BF123,'[1]Multi-Field'!$F$85="Drained"),BI123,IF(AND('[1]Multi-Field'!$E$85=[1]Lists!BF123,'[1]Multi-Field'!$F$85="undrained"),BH123,""))</f>
        <v/>
      </c>
      <c r="EP123" s="409" t="str">
        <f>IF(AND('[1]Multi-Field'!$E$86=[1]Lists!BF123,'[1]Multi-Field'!$F$86="Drained"),BI123,IF(AND('[1]Multi-Field'!$E$86=[1]Lists!BF123,'[1]Multi-Field'!$F$86="undrained"),BH123,""))</f>
        <v/>
      </c>
      <c r="EQ123" s="409" t="str">
        <f>IF(AND('[1]Multi-Field'!$E$87=[1]Lists!BF123,'[1]Multi-Field'!$F$87="Drained"),BI123,IF(AND('[1]Multi-Field'!$E$87=[1]Lists!BF123,'[1]Multi-Field'!$F$87="undrained"),BH123,""))</f>
        <v/>
      </c>
      <c r="ER123" s="409" t="str">
        <f>IF(AND('[1]Multi-Field'!$E$88=[1]Lists!BF123,'[1]Multi-Field'!$F$88="Drained"),BI123,IF(AND('[1]Multi-Field'!$E$88=[1]Lists!BF123,'[1]Multi-Field'!$F$88="undrained"),BH123,""))</f>
        <v/>
      </c>
      <c r="ES123" s="409" t="str">
        <f>IF(AND('[1]Multi-Field'!$E$89=[1]Lists!BF123,'[1]Multi-Field'!$F$89="Drained"),BI123,IF(AND('[1]Multi-Field'!$E$89=[1]Lists!BF123,'[1]Multi-Field'!$F$89="undrained"),BH123,""))</f>
        <v/>
      </c>
      <c r="ET123" s="409" t="str">
        <f>IF(AND('[1]Multi-Field'!$E$90=[1]Lists!BF123,'[1]Multi-Field'!$F$90="Drained"),BI123,IF(AND('[1]Multi-Field'!$E$90=[1]Lists!BF123,'[1]Multi-Field'!$F$90="undrained"),BH123,""))</f>
        <v/>
      </c>
      <c r="EU123" s="409" t="str">
        <f>IF(AND('[1]Multi-Field'!$E$91=[1]Lists!BF123,'[1]Multi-Field'!$F$91="Drained"),BI123,IF(AND('[1]Multi-Field'!$E$91=[1]Lists!BF123,'[1]Multi-Field'!$F$91="undrained"),BH123,""))</f>
        <v/>
      </c>
      <c r="EV123" s="409" t="str">
        <f>IF(AND('[1]Multi-Field'!$E$92=[1]Lists!BF123,'[1]Multi-Field'!$F$92="Drained"),BI123,IF(AND('[1]Multi-Field'!$E$92=[1]Lists!BF123,'[1]Multi-Field'!$F$92="undrained"),BH123,""))</f>
        <v/>
      </c>
      <c r="EW123" s="409" t="str">
        <f>IF(AND('[1]Multi-Field'!$E$93=[1]Lists!BF123,'[1]Multi-Field'!$F$93="Drained"),BI123,IF(AND('[1]Multi-Field'!$E$93=[1]Lists!BF123,'[1]Multi-Field'!$F$93="undrained"),BH123,""))</f>
        <v/>
      </c>
      <c r="EX123" s="409" t="str">
        <f>IF(AND('[1]Multi-Field'!$E$94=[1]Lists!BF123,'[1]Multi-Field'!$F$94="Drained"),BI123,IF(AND('[1]Multi-Field'!$E$94=[1]Lists!BF123,'[1]Multi-Field'!$F$94="undrained"),BH123,""))</f>
        <v/>
      </c>
      <c r="EY123" s="409" t="str">
        <f>IF(AND('[1]Multi-Field'!$E$95=[1]Lists!BF123,'[1]Multi-Field'!$F$95="Drained"),BI123,IF(AND('[1]Multi-Field'!$E$95=[1]Lists!BF123,'[1]Multi-Field'!$F$95="undrained"),BH123,""))</f>
        <v/>
      </c>
      <c r="EZ123" s="409" t="str">
        <f>IF(AND('[1]Multi-Field'!$E$96=[1]Lists!BF123,'[1]Multi-Field'!$F$96="Drained"),BI123,IF(AND('[1]Multi-Field'!$E$96=[1]Lists!BF123,'[1]Multi-Field'!$F$96="undrained"),BH123,""))</f>
        <v/>
      </c>
      <c r="FA123" s="409" t="str">
        <f>IF(AND('[1]Multi-Field'!$E$97=[1]Lists!BF123,'[1]Multi-Field'!$F$97="Drained"),BI123,IF(AND('[1]Multi-Field'!$E$97=[1]Lists!BF123,'[1]Multi-Field'!$F$97="undrained"),BH123,""))</f>
        <v/>
      </c>
      <c r="FB123" s="409" t="str">
        <f>IF(AND('[1]Multi-Field'!$E$98=[1]Lists!BF123,'[1]Multi-Field'!$F$98="Drained"),BI123,IF(AND('[1]Multi-Field'!$E$98=[1]Lists!BF123,'[1]Multi-Field'!$F$98="undrained"),BH123,""))</f>
        <v/>
      </c>
      <c r="FC123" s="409" t="str">
        <f>IF(AND('[1]Multi-Field'!$E$99=[1]Lists!BF123,'[1]Multi-Field'!$F$99="Drained"),BI123,IF(AND('[1]Multi-Field'!$E$99=[1]Lists!BF123,'[1]Multi-Field'!$F$99="undrained"),BH123,""))</f>
        <v/>
      </c>
      <c r="FD123" s="409" t="str">
        <f>IF(AND('[1]Multi-Field'!$E$100=[1]Lists!BF123,'[1]Multi-Field'!$F$100="Drained"),BI123,IF(AND('[1]Multi-Field'!$E$100=[1]Lists!BF123,'[1]Multi-Field'!$F$100="undrained"),BH123,""))</f>
        <v/>
      </c>
      <c r="FE123" s="409" t="str">
        <f>IF(AND('[1]Multi-Field'!$E$101=[1]Lists!BF123,'[1]Multi-Field'!$F$101="Drained"),BI123,IF(AND('[1]Multi-Field'!$E$101=[1]Lists!BF123,'[1]Multi-Field'!$F$101="undrained"),BH123,""))</f>
        <v/>
      </c>
      <c r="FF123" s="409" t="str">
        <f>IF(AND('[1]Multi-Field'!$E$102=[1]Lists!BF123,'[1]Multi-Field'!$F$102="Drained"),BI123,IF(AND('[1]Multi-Field'!$E$102=[1]Lists!BF123,'[1]Multi-Field'!$F$102="undrained"),BH123,""))</f>
        <v/>
      </c>
      <c r="FG123" s="409" t="str">
        <f>IF(AND('[1]Multi-Field'!$E$103=[1]Lists!BF123,'[1]Multi-Field'!$F$103="Drained"),BI123,IF(AND('[1]Multi-Field'!$E$103=[1]Lists!BF123,'[1]Multi-Field'!$F$103="undrained"),BH123,""))</f>
        <v/>
      </c>
      <c r="FH123" s="409" t="str">
        <f>IF(AND('[1]Multi-Field'!$E$104=[1]Lists!BF123,'[1]Multi-Field'!$F$104="Drained"),BI123,IF(AND('[1]Multi-Field'!$E$104=[1]Lists!BF123,'[1]Multi-Field'!$F$104="undrained"),BH123,""))</f>
        <v/>
      </c>
      <c r="FI123" s="409" t="str">
        <f>IF(AND('[1]Multi-Field'!$E$105=[1]Lists!BF123,'[1]Multi-Field'!$F$105="Drained"),BI123,IF(AND('[1]Multi-Field'!$E$105=[1]Lists!BF123,'[1]Multi-Field'!$F$105="undrained"),BH123,""))</f>
        <v/>
      </c>
      <c r="FJ123" s="409" t="str">
        <f>IF(AND('[1]Multi-Field'!$E$106=[1]Lists!BF123,'[1]Multi-Field'!$F$106="Drained"),BI123,IF(AND('[1]Multi-Field'!$E$106=[1]Lists!BF123,'[1]Multi-Field'!$F$106="undrained"),BH123,""))</f>
        <v/>
      </c>
      <c r="FK123" s="409" t="str">
        <f>IF(AND('[1]Multi-Field'!$E$107=[1]Lists!BF123,'[1]Multi-Field'!$F$107="Drained"),BI123,IF(AND('[1]Multi-Field'!$E$107=[1]Lists!BF123,'[1]Multi-Field'!$F$107="undrained"),BH123,""))</f>
        <v/>
      </c>
      <c r="FL123" s="409" t="str">
        <f>IF(AND('[1]Multi-Field'!$E$108=[1]Lists!BF123,'[1]Multi-Field'!$F$108="Drained"),BI123,IF(AND('[1]Multi-Field'!$E$108=[1]Lists!BF123,'[1]Multi-Field'!$F$108="undrained"),BH123,""))</f>
        <v/>
      </c>
      <c r="FM123" s="409" t="str">
        <f>IF(AND('[1]Multi-Field'!$E$109=[1]Lists!BF123,'[1]Multi-Field'!$F$109="Drained"),BI123,IF(AND('[1]Multi-Field'!$E$109=[1]Lists!BF123,'[1]Multi-Field'!$F$109="undrained"),BH123,""))</f>
        <v/>
      </c>
      <c r="FN123" s="409" t="str">
        <f>IF(AND('[1]Multi-Field'!$E$110=[1]Lists!BF123,'[1]Multi-Field'!$F$110="Drained"),BI123,IF(AND('[1]Multi-Field'!$E$110=[1]Lists!BF123,'[1]Multi-Field'!$F$110="undrained"),BH123,""))</f>
        <v/>
      </c>
      <c r="FO123" s="409" t="str">
        <f>IF(AND('[1]Multi-Field'!$E$111=[1]Lists!BF123,'[1]Multi-Field'!$F$111="Drained"),BI123,IF(AND('[1]Multi-Field'!$E$111=[1]Lists!BF123,'[1]Multi-Field'!$F$111="undrained"),BH123,""))</f>
        <v/>
      </c>
      <c r="FP123" s="409" t="str">
        <f>IF(AND('[1]Multi-Field'!$E$112=[1]Lists!BF123,'[1]Multi-Field'!$F$112="Drained"),BI123,IF(AND('[1]Multi-Field'!$E$112=[1]Lists!BF123,'[1]Multi-Field'!$F$112="undrained"),BH123,""))</f>
        <v/>
      </c>
      <c r="FQ123" s="409" t="str">
        <f>IF(AND('[1]Multi-Field'!$E$113=[1]Lists!BF123,'[1]Multi-Field'!$F$113="Drained"),BI123,IF(AND('[1]Multi-Field'!$E$113=[1]Lists!BF123,'[1]Multi-Field'!$F$113="undrained"),BH123,""))</f>
        <v/>
      </c>
      <c r="FR123" s="409" t="str">
        <f>IF(AND('[1]Multi-Field'!$E$114=[1]Lists!BF123,'[1]Multi-Field'!$F$114="Drained"),BI123,IF(AND('[1]Multi-Field'!$E$114=[1]Lists!BF123,'[1]Multi-Field'!$F$114="undrained"),BH123,""))</f>
        <v/>
      </c>
      <c r="FS123" s="409" t="str">
        <f>IF(AND('[1]Multi-Field'!$E$115=[1]Lists!BF123,'[1]Multi-Field'!$F$115="Drained"),BI123,IF(AND('[1]Multi-Field'!$E$115=[1]Lists!BF123,'[1]Multi-Field'!$F$115="undrained"),BH123,""))</f>
        <v/>
      </c>
      <c r="FT123" s="409" t="str">
        <f>IF(AND('[1]Multi-Field'!$E$116=[1]Lists!BF123,'[1]Multi-Field'!$F$116="Drained"),BI123,IF(AND('[1]Multi-Field'!$E$116=[1]Lists!BF123,'[1]Multi-Field'!$F$116="undrained"),BH123,""))</f>
        <v/>
      </c>
      <c r="FU123" s="409" t="str">
        <f>IF(AND('[1]Multi-Field'!$E$117=[1]Lists!BF123,'[1]Multi-Field'!$F$117="Drained"),BI123,IF(AND('[1]Multi-Field'!$E$117=[1]Lists!BF123,'[1]Multi-Field'!$F$117="undrained"),BH123,""))</f>
        <v/>
      </c>
      <c r="FV123" s="409" t="str">
        <f>IF(AND('[1]Multi-Field'!$E$118=[1]Lists!BF123,'[1]Multi-Field'!$F$118="Drained"),BI123,IF(AND('[1]Multi-Field'!$E$118=[1]Lists!BF123,'[1]Multi-Field'!$F$118="undrained"),BH123,""))</f>
        <v/>
      </c>
      <c r="FW123" s="409" t="str">
        <f>IF(AND('[1]Multi-Field'!$E$119=[1]Lists!BF123,'[1]Multi-Field'!$F$119="Drained"),BI123,IF(AND('[1]Multi-Field'!$E$119=[1]Lists!BF123,'[1]Multi-Field'!$F$119="undrained"),BH123,""))</f>
        <v/>
      </c>
      <c r="FX123" s="409" t="str">
        <f>IF(AND('[1]Multi-Field'!$E$120=[1]Lists!BF123,'[1]Multi-Field'!$F$120="Drained"),BI123,IF(AND('[1]Multi-Field'!$E$120=[1]Lists!BF123,'[1]Multi-Field'!$F$120="undrained"),BH123,""))</f>
        <v/>
      </c>
      <c r="GC123" s="4">
        <f>'[1]Multi-Field'!B121</f>
        <v>0</v>
      </c>
      <c r="GD123" s="73" t="str">
        <f>IF(OR('[1]Multi-Field'!Q121=$FZ$43,'[1]Multi-Field'!Q121=$FZ$44),'[1]Multi-Field'!BS121,"")</f>
        <v/>
      </c>
      <c r="GE123" s="4" t="str">
        <f>IF(AND(OR('[1]Multi-Field'!Q121=$FZ$86,'[1]Multi-Field'!Q121=$FZ$94,'[1]Multi-Field'!Q121=$FZ$87,'[1]Multi-Field'!Q121=[1]Lists!$FZ$93,'[1]Multi-Field'!Q121=$FZ$59),'[1]Multi-Field'!BS121&gt;50),'[1]Multi-Field'!BS121*0.8,IF(AND(OR('[1]Multi-Field'!Q121=$FZ$86,'[1]Multi-Field'!Q121=$FZ$94,'[1]Multi-Field'!Q121=$FZ$87,'[1]Multi-Field'!Q121=[1]Lists!$FZ$93,'[1]Multi-Field'!Q121=[1]Lists!$FZ$59),'[1]Multi-Field'!BS121&lt;50),'[1]Multi-Field'!BS121,""))</f>
        <v/>
      </c>
      <c r="GF123" s="4" t="str">
        <f>IF(OR('[1]Multi-Field'!Q121=[1]Lists!$FZ$7,'[1]Multi-Field'!Q121=[1]Lists!$FZ$5,'[1]Multi-Field'!Q121=[1]Lists!$FZ$24,'[1]Multi-Field'!Q121=[1]Lists!$FZ$10,'[1]Multi-Field'!Q121=[1]Lists!$FZ$8, '[1]Multi-Field'!Q121=[1]Lists!$FZ$25, '[1]Multi-Field'!Q121=[1]Lists!$FZ$23, '[1]Multi-Field'!Q121= [1]Lists!$FZ$47, '[1]Multi-Field'!Q121=[1]Lists!$FZ$49, '[1]Multi-Field'!Q121=[1]Lists!$FZ$48,'[1]Multi-Field'!Q121=[1]Lists!$FZ$3, '[1]Multi-Field'!Q121=[1]Lists!$FZ$14,'[1]Multi-Field'!Q121=[1]Lists!$FZ$36, '[1]Multi-Field'!Q121=[1]Lists!$FZ$41,'[1]Multi-Field'!Q121=[1]Lists!$FZ$42),0,"")</f>
        <v/>
      </c>
      <c r="GG123" s="4" t="str">
        <f>IF(OR('[1]Multi-Field'!Q121=[1]Lists!$FZ$6,'[1]Multi-Field'!Q121=[1]Lists!$FZ$4, '[1]Multi-Field'!Q150=[1]Lists!$FZ$11, '[1]Multi-Field'!Q121=[1]Lists!$FZ$1),100*IF('[1]Multi-Field'!U121=onepercent,0.75,IF('[1]Multi-Field'!U121=onetotwentyfivepercent,0.4,IF(OR('[1]Multi-Field'!U121=twentysixtofiftypercent,'[1]Multi-Field'!U121=greaterthanfiftypercent),0,""))),"")</f>
        <v/>
      </c>
      <c r="GH123" s="4" t="str">
        <f>IF(OR('[1]Multi-Field'!Q121=[1]Lists!$FZ$53,'[1]Multi-Field'!Q121=[1]Lists!$FZ$55), 50,IF('[1]Multi-Field'!Q121=[1]Lists!$FZ$54,225,IF('[1]Multi-Field'!Q121=[1]Lists!$FZ$56,75,"")))</f>
        <v/>
      </c>
      <c r="GI123" s="4" t="e">
        <f>#VALUE!</f>
        <v>#VALUE!</v>
      </c>
      <c r="GJ123" s="4" t="e">
        <f>#VALUE!</f>
        <v>#VALUE!</v>
      </c>
      <c r="GK123" s="4" t="str">
        <f>IF('[1]Multi-Field'!Q121=[1]Lists!$FZ$95,'[1]Multi-Field'!BS121*0.66,"")</f>
        <v/>
      </c>
      <c r="GM123" s="4" t="str">
        <f>IF(OR('[1]Multi-Field'!Q121=[1]Lists!$FZ$26,'[1]Multi-Field'!Q121=[1]Lists!$FZ$84),20,"")</f>
        <v/>
      </c>
      <c r="GN123" s="4" t="str">
        <f>IF(OR('[1]Multi-Field'!Q121=[1]Lists!$FZ$88,'[1]Multi-Field'!Q121=[1]Lists!$FZ$57),0,"")</f>
        <v/>
      </c>
      <c r="GO123" s="4" t="str">
        <f>IF(OR('[1]Multi-Field'!Q121=[1]Lists!$FZ$69,'[1]Multi-Field'!Q121=[1]Lists!$FZ$71,'[1]Multi-Field'!Q121=[1]Lists!$FZ$105),50,"")</f>
        <v/>
      </c>
      <c r="GP123" s="4" t="str">
        <f>IF(OR('[1]Multi-Field'!Q121=[1]Lists!$FZ$75,'[1]Multi-Field'!Q121=[1]Lists!$FZ$70),75,"")</f>
        <v/>
      </c>
      <c r="GQ123" s="4">
        <f>IF('[1]Multi-Field'!Q121=[1]Lists!$FZ$72,150,"")</f>
        <v>150</v>
      </c>
      <c r="GR123" s="4" t="str">
        <f>IF(OR('[1]Multi-Field'!Q121=[1]Lists!$FZ$74,'[1]Multi-Field'!Q121=[1]Lists!$FZ$73),40,"")</f>
        <v/>
      </c>
      <c r="GS123" s="4" t="str">
        <f>IF('[1]Multi-Field'!Q121=[1]Lists!$FZ$99,80,"")</f>
        <v/>
      </c>
      <c r="GT123" s="4" t="str">
        <f>IF('[1]Multi-Field'!Q121=[1]Lists!$FZ$106,70,"")</f>
        <v/>
      </c>
      <c r="GU123" s="4" t="e">
        <f t="shared" si="16"/>
        <v>#VALUE!</v>
      </c>
    </row>
    <row r="124" spans="1:203" ht="13.5" customHeight="1">
      <c r="A124" s="7" t="s">
        <v>211</v>
      </c>
      <c r="B124" s="7"/>
      <c r="C124" s="7"/>
      <c r="D124" s="8">
        <v>75</v>
      </c>
      <c r="E124" s="8">
        <f t="shared" si="12"/>
        <v>75</v>
      </c>
      <c r="F124" s="8">
        <f t="shared" si="13"/>
        <v>75</v>
      </c>
      <c r="G124" s="8">
        <v>75</v>
      </c>
      <c r="H124" s="8">
        <v>65</v>
      </c>
      <c r="I124" s="8">
        <f t="shared" si="17"/>
        <v>65</v>
      </c>
      <c r="J124" s="8">
        <f t="shared" si="18"/>
        <v>65</v>
      </c>
      <c r="K124" s="8">
        <v>65</v>
      </c>
      <c r="L124" s="8">
        <v>130</v>
      </c>
      <c r="M124" s="8">
        <f t="shared" si="14"/>
        <v>130</v>
      </c>
      <c r="N124" s="8">
        <f t="shared" si="15"/>
        <v>130</v>
      </c>
      <c r="O124" s="8">
        <v>130</v>
      </c>
      <c r="P124" s="391">
        <v>99</v>
      </c>
      <c r="Q124" s="394"/>
      <c r="R124" s="395" t="b">
        <f>IF(OR('Multi-Field'!AA101=Lists!$AC$42,'Multi-Field'!AA101=Lists!$AC$43),IF('Multi-Field'!Z101="x",(IF('Multi-Field'!AC101=Lists!$Q$11,Lists!$R$11,IF('Multi-Field'!AC101=Lists!$Q$12,Lists!$R$12,IF('Multi-Field'!AC101=Lists!$Q$13,Lists!$R$13,IF('Multi-Field'!AC101=Lists!$Q$14,Lists!$R$14))))),IF('Multi-Field'!X101="x",(IF('Multi-Field'!AC101=Lists!$Q$11,Lists!$S$11,IF('Multi-Field'!AC101=Lists!$Q$12,Lists!$S$12,IF('Multi-Field'!AC101=Lists!$Q$13,Lists!$S$13,IF('Multi-Field'!AC101=Lists!$Q$14,Lists!$S$14))))),IF('Multi-Field'!V101="x",(IF('Multi-Field'!AC101=Lists!$Q$11,Lists!$T$11,IF('Multi-Field'!AC101=Lists!$Q$12,Lists!$T$12,IF('Multi-Field'!AC101=Lists!$Q$13,Lists!$T$13,IF('Multi-Field'!AC101=Lists!$Q$14,Lists!$T$14))))),0))))</f>
        <v>0</v>
      </c>
      <c r="S124" s="395" t="str">
        <f t="shared" si="26"/>
        <v/>
      </c>
      <c r="T124" s="395"/>
      <c r="U124" s="396"/>
      <c r="V124" s="383">
        <f>IF(OR('Multi-Field'!AI110=$U$4,'Multi-Field'!AI110=$U$5,'Multi-Field'!AI110=$U$6,'Multi-Field'!AI110=$U$7,'Multi-Field'!AI110=$U$8,'Multi-Field'!AI110=$U$9),(IF('Multi-Field'!AJ110=$V$2,100,IF('Multi-Field'!AJ110=$V$3,65,IF('Multi-Field'!AJ110=$V$4,53,IF('Multi-Field'!AJ110=$V$5,41,IF('Multi-Field'!AJ110=$V$6,23,IF('Multi-Field'!AJ110=$V$7,0,0))))))),0)</f>
        <v>0</v>
      </c>
      <c r="W124" s="383" t="str">
        <f>IF(AND(OR('Multi-Field'!AF110=$S$3,'Multi-Field'!AF110=S112,'Multi-Field'!AF110=$S$7),'Multi-Field'!AN110&lt;18,'Multi-Field'!AN110&gt;0),35,IF('Multi-Field'!AF110=$S$4,55,IF(AND('Multi-Field'!AF110=$S$6,'Multi-Field'!AN110&lt;18),30,IF(AND('Multi-Field'!AN110&gt;17,OR('Multi-Field'!AF110=$S$3,'Multi-Field'!AF110=$S$5,'Multi-Field'!AF110= $S$6,'Multi-Field'!AF110=$S$7)),25,"0"))))</f>
        <v>0</v>
      </c>
      <c r="X124" s="383">
        <f>IF(OR('Multi-Field'!BA110=$U$4,'Multi-Field'!BA110=$U$5,'Multi-Field'!BA110=$U$6,'Multi-Field'!BA110=U114,'Multi-Field'!BA110=$U$8,'Multi-Field'!BA110=$U$9),(IF('Multi-Field'!BB110=$V$2,100,IF('Multi-Field'!BB110=$V$3,65,IF('Multi-Field'!BB110=$V$4,53,IF('Multi-Field'!BB110=$V$5,41,IF('Multi-Field'!BB110=$V$6,23,IF('Multi-Field'!BB110=$V$7,0,0))))))),0)</f>
        <v>0</v>
      </c>
      <c r="Y124" s="383" t="str">
        <f>IF(AND(OR('Multi-Field'!AX110=$S$3,'Multi-Field'!AX110=$S$5,'Multi-Field'!AX110=$S$7),'Multi-Field'!BF110&lt;18),35,IF('Multi-Field'!AX110=$S$4,55,IF(AND('Multi-Field'!AX110=$S$6,'Multi-Field'!BF110&lt;18),30,IF(AND('Multi-Field'!BF110&gt;17,OR('Multi-Field'!AX110=$S$3,'Multi-Field'!AX110=$S$5,'Multi-Field'!AX110=$S$6,'Multi-Field'!AX110=$S$7)),25,"0"))))</f>
        <v>0</v>
      </c>
      <c r="Z124" s="383">
        <v>108</v>
      </c>
      <c r="AI124" s="384">
        <f>'[1]Multi-Field'!B120</f>
        <v>0</v>
      </c>
      <c r="AJ124" s="385" t="e">
        <f>#VALUE!</f>
        <v>#VALUE!</v>
      </c>
      <c r="AK124" s="385" t="e">
        <f>#VALUE!</f>
        <v>#VALUE!</v>
      </c>
      <c r="AL124" s="385" t="e">
        <f>IF(AK124="","",IF('[1]Multi-Field'!AU120=20,10,IF(AK124-30&lt;0,0,AK124-30)))</f>
        <v>#VALUE!</v>
      </c>
      <c r="AM124" s="385" t="e">
        <f>#VALUE!</f>
        <v>#VALUE!</v>
      </c>
      <c r="AN124" s="385" t="e">
        <f t="shared" si="23"/>
        <v>#VALUE!</v>
      </c>
      <c r="AO124" s="385" t="e">
        <f>#VALUE!</f>
        <v>#VALUE!</v>
      </c>
      <c r="AP124" s="385" t="e">
        <f>#VALUE!</f>
        <v>#VALUE!</v>
      </c>
      <c r="AQ124" s="385" t="e">
        <f>#VALUE!</f>
        <v>#VALUE!</v>
      </c>
      <c r="AR124" s="385" t="e">
        <f>#VALUE!</f>
        <v>#VALUE!</v>
      </c>
      <c r="AS124" s="385" t="e">
        <f>IF(AR124="","",IF('[1]Multi-Field'!AU120&gt;9,0,AR124-15))</f>
        <v>#VALUE!</v>
      </c>
      <c r="AT124" s="385" t="e">
        <f>#VALUE!</f>
        <v>#VALUE!</v>
      </c>
      <c r="AU124" s="385" t="e">
        <f>#VALUE!</f>
        <v>#VALUE!</v>
      </c>
      <c r="AV124" s="385" t="e">
        <f>IF(AU124="","",IF('[1]Multi-Field'!AU120=9&gt;9,0,AU124-35))</f>
        <v>#VALUE!</v>
      </c>
      <c r="AW124" s="385" t="e">
        <f>#VALUE!</f>
        <v>#VALUE!</v>
      </c>
      <c r="AX124" s="385" t="e">
        <f t="shared" si="24"/>
        <v>#VALUE!</v>
      </c>
      <c r="AY124" s="385" t="str">
        <f>IF('[1]Multi-Field'!AU120="","",IF('[1]Multi-Field'!AU120&lt;1,100,IF('[1]Multi-Field'!AU120=1,75,IF('[1]Multi-Field'!AU120=2,50,IF('[1]Multi-Field'!AU120=3,25,IF('[1]Multi-Field'!AU120&gt;3,0,""))))))</f>
        <v/>
      </c>
      <c r="AZ124" s="385" t="str">
        <f t="shared" si="25"/>
        <v/>
      </c>
      <c r="BA124" s="385" t="e">
        <f>#VALUE!</f>
        <v>#VALUE!</v>
      </c>
      <c r="BB124" s="385" t="e">
        <f>IF(BA124="","",IF(AND('[1]Multi-Field'!AU120&lt;40,'[1]Multi-Field'!AU120&gt;9),40,IF('[1]Multi-Field'!AU120&gt;39,0,BA124+5)))</f>
        <v>#VALUE!</v>
      </c>
      <c r="BC124" s="386" t="e">
        <f t="shared" si="22"/>
        <v>#VALUE!</v>
      </c>
      <c r="BF124" s="411" t="s">
        <v>1293</v>
      </c>
      <c r="BG124" s="412">
        <v>4</v>
      </c>
      <c r="BH124" s="412">
        <v>5.5</v>
      </c>
      <c r="BI124" s="412">
        <v>5.5</v>
      </c>
      <c r="BJ124" s="409" t="e">
        <f>IF(AND('[1]Single Field'!#REF!=[1]Lists!BF124,'[1]Single Field'!#REF!="Drained"),"x",IF(AND('[1]Single Field'!#REF!=[1]Lists!BF124,'[1]Single Field'!#REF!="Undrained"),O,""))</f>
        <v>#REF!</v>
      </c>
      <c r="BK124" s="409" t="str">
        <f>IF(AND('[1]Multi-Field'!$E$3=[1]Lists!BF124,'[1]Multi-Field'!$F$3="Drained"),BI124,IF(AND('[1]Multi-Field'!$E$3=BF124,'[1]Multi-Field'!$F$3="undrained"),BH124,""))</f>
        <v/>
      </c>
      <c r="BL124" s="409" t="str">
        <f>IF(AND('[1]Multi-Field'!$E$4=BF124,'[1]Multi-Field'!$F$4="Drained"),BI124,IF(AND('[1]Multi-Field'!$E$4=BF124,'[1]Multi-Field'!$F$4="undrained"),BH124,""))</f>
        <v/>
      </c>
      <c r="BM124" s="409" t="str">
        <f>IF(AND('[1]Multi-Field'!$E$5=BF124,'[1]Multi-Field'!$F$5="Drained"),BI124,IF(AND('[1]Multi-Field'!$E$5=BF124,'[1]Multi-Field'!$F$5="undrained"),BH124,""))</f>
        <v/>
      </c>
      <c r="BN124" s="409" t="str">
        <f>IF(AND('[1]Multi-Field'!$E$6=BF124,'[1]Multi-Field'!$F$6="Drained"),BI124,IF(AND('[1]Multi-Field'!$E$6=BF124,'[1]Multi-Field'!$F$6="undrained"),BH124,""))</f>
        <v/>
      </c>
      <c r="BO124" s="409" t="str">
        <f>IF(AND('[1]Multi-Field'!$E$7=BF124,'[1]Multi-Field'!$F$7="Drained"),BI124,IF(AND('[1]Multi-Field'!$E$7=BF124,'[1]Multi-Field'!$F$7="undrained"),BH124,""))</f>
        <v/>
      </c>
      <c r="BP124" s="409" t="str">
        <f>IF(AND('[1]Multi-Field'!$E$8=BF124,'[1]Multi-Field'!$F$8="Drained"),BI124,IF(AND('[1]Multi-Field'!$E$8=BF124,'[1]Multi-Field'!$F$8="undrained"),BH124,""))</f>
        <v/>
      </c>
      <c r="BQ124" s="409" t="str">
        <f>IF(AND('[1]Multi-Field'!$E$9=BF124,'[1]Multi-Field'!$F$9="Drained"),BI124,IF(AND('[1]Multi-Field'!$E$9=BF124,'[1]Multi-Field'!$F$9="undrained"),BH124,""))</f>
        <v/>
      </c>
      <c r="BR124" s="409" t="str">
        <f>IF(AND('[1]Multi-Field'!$E$10=BF124,'[1]Multi-Field'!$F$10="Drained"),BI124,IF(AND('[1]Multi-Field'!$E$10=BF124,'[1]Multi-Field'!$F$10="undrained"),BH124,""))</f>
        <v/>
      </c>
      <c r="BS124" s="409" t="str">
        <f>IF(AND('[1]Multi-Field'!$E$11=BF124,'[1]Multi-Field'!$F$11="Drained"),BI124,IF(AND('[1]Multi-Field'!$E$11=BF124,'[1]Multi-Field'!$F$11="undrained"),BH124,""))</f>
        <v/>
      </c>
      <c r="BT124" s="409" t="str">
        <f>IF(AND('[1]Multi-Field'!$E$12=BF124,'[1]Multi-Field'!$F$12="Drained"),BI124,IF(AND('[1]Multi-Field'!$E$12=BF124,'[1]Multi-Field'!$F$12="undrained"),BH124,""))</f>
        <v/>
      </c>
      <c r="BU124" s="409" t="str">
        <f>IF(AND('[1]Multi-Field'!$E$13=BF124,'[1]Multi-Field'!$F$13="Drained"),BI124,IF(AND('[1]Multi-Field'!$E$3=BF124,'[1]Multi-Field'!$F$13="undrained"),BH124,""))</f>
        <v/>
      </c>
      <c r="BV124" s="409" t="str">
        <f>IF(AND('[1]Multi-Field'!$E$14=BF124,'[1]Multi-Field'!$F$14="Drained"),BI124,IF(AND('[1]Multi-Field'!$E$14=BF124,'[1]Multi-Field'!$F$14="undrained"),BH124,""))</f>
        <v/>
      </c>
      <c r="BW124" s="409" t="str">
        <f>IF(AND('[1]Multi-Field'!$E$15=BF124,'[1]Multi-Field'!$F$15="Drained"),BI124,IF(AND('[1]Multi-Field'!$E$15=BF124,'[1]Multi-Field'!$F$15="undrained"),BH124,""))</f>
        <v/>
      </c>
      <c r="BX124" s="409" t="str">
        <f>IF(AND('[1]Multi-Field'!$E$16=[1]Lists!BF124,'[1]Multi-Field'!$F$16="Drained"),BI124,IF(AND('[1]Multi-Field'!$E$16=[1]Lists!BF124,'[1]Multi-Field'!$F$16="undrained"),BH124,""))</f>
        <v/>
      </c>
      <c r="BY124" s="409" t="str">
        <f>IF(AND('[1]Multi-Field'!$E$17=[1]Lists!BF124,'[1]Multi-Field'!$F$17="Drained"),BI124,IF(AND('[1]Multi-Field'!$E$17=[1]Lists!BF124,'[1]Multi-Field'!$F$17="undrained"),BH124,""))</f>
        <v/>
      </c>
      <c r="BZ124" s="409" t="str">
        <f>IF(AND('[1]Multi-Field'!$E$18=[1]Lists!BF124,'[1]Multi-Field'!$F$18="Drained"),BI124,IF(AND('[1]Multi-Field'!$E$18=[1]Lists!BF124,'[1]Multi-Field'!$F$18="undrained"),BH124,""))</f>
        <v/>
      </c>
      <c r="CA124" s="409" t="str">
        <f>IF(AND('[1]Multi-Field'!$E$19=[1]Lists!BF124,'[1]Multi-Field'!$F$19="Drained"),BI124,IF(AND('[1]Multi-Field'!$E$19=[1]Lists!BF124,'[1]Multi-Field'!$F$19="undrained"),BH124,""))</f>
        <v/>
      </c>
      <c r="CB124" s="409" t="str">
        <f>IF(AND('[1]Multi-Field'!$E$20=[1]Lists!BF124,'[1]Multi-Field'!$F$20="Drained"),BI124,IF(AND('[1]Multi-Field'!$E$20=[1]Lists!BF124,'[1]Multi-Field'!$F$20="undrained"),BH124,""))</f>
        <v/>
      </c>
      <c r="CC124" s="409" t="str">
        <f>IF(AND('[1]Multi-Field'!$E$21=[1]Lists!BF124,'[1]Multi-Field'!$F$21="Drained"),BI124,IF(AND('[1]Multi-Field'!$E$21=[1]Lists!BF124,'[1]Multi-Field'!$F$21="undrained"),BH124,""))</f>
        <v/>
      </c>
      <c r="CD124" s="409" t="str">
        <f>IF(AND('[1]Multi-Field'!$E$22=[1]Lists!BF124,'[1]Multi-Field'!$F$22="Drained"),BI124,IF(AND('[1]Multi-Field'!$E$22=[1]Lists!BF124,'[1]Multi-Field'!$F$22="undrained"),BH124,""))</f>
        <v/>
      </c>
      <c r="CE124" s="409" t="str">
        <f>IF(AND('[1]Multi-Field'!$E$23=[1]Lists!BF124,'[1]Multi-Field'!$F$23="Drained"),BI124,IF(AND('[1]Multi-Field'!$E$23=[1]Lists!BF124,'[1]Multi-Field'!$F$23="undrained"),BH124,""))</f>
        <v/>
      </c>
      <c r="CF124" s="409" t="str">
        <f>IF(AND('[1]Multi-Field'!$E$24=[1]Lists!BF124,'[1]Multi-Field'!$F$24="Drained"),BI124,IF(AND('[1]Multi-Field'!$E$24=[1]Lists!BF124,'[1]Multi-Field'!$F$24="undrained"),BH124,""))</f>
        <v/>
      </c>
      <c r="CG124" s="409" t="str">
        <f>IF(AND('[1]Multi-Field'!$E$25=[1]Lists!BF124,'[1]Multi-Field'!$F$25="Drained"),BI124,IF(AND('[1]Multi-Field'!$E$25=[1]Lists!BF124,'[1]Multi-Field'!$F$25="undrained"),BH124,""))</f>
        <v/>
      </c>
      <c r="CH124" s="409" t="str">
        <f>IF(AND('[1]Multi-Field'!$E$26=[1]Lists!BF124,'[1]Multi-Field'!$F$26="Drained"),BI124,IF(AND('[1]Multi-Field'!$E$26=[1]Lists!BF124,'[1]Multi-Field'!$F$26="undrained"),BH124,""))</f>
        <v/>
      </c>
      <c r="CI124" s="409" t="str">
        <f>IF(AND('[1]Multi-Field'!$E$27=[1]Lists!BF124,'[1]Multi-Field'!$F$27="Drained"),BI124,IF(AND('[1]Multi-Field'!$E$27=[1]Lists!BF124,'[1]Multi-Field'!$F$27="undrained"),BH124,""))</f>
        <v/>
      </c>
      <c r="CJ124" s="409" t="str">
        <f>IF(AND('[1]Multi-Field'!$E$28=[1]Lists!BF124,'[1]Multi-Field'!$F$28="Drained"),BI124,IF(AND('[1]Multi-Field'!$E$28=[1]Lists!BF124,'[1]Multi-Field'!$F$28="undrained"),BH124,""))</f>
        <v/>
      </c>
      <c r="CK124" s="409" t="str">
        <f>IF(AND('[1]Multi-Field'!$E$29=[1]Lists!BF124,'[1]Multi-Field'!$F$29="Drained"),BI124,IF(AND('[1]Multi-Field'!$E$29=[1]Lists!BF124,'[1]Multi-Field'!$F$29="undrained"),BH124,""))</f>
        <v/>
      </c>
      <c r="CL124" s="409" t="str">
        <f>IF(AND('[1]Multi-Field'!$E$30=[1]Lists!BF124,'[1]Multi-Field'!$F$30="Drained"),BI124,IF(AND('[1]Multi-Field'!$E$30=[1]Lists!BF124,'[1]Multi-Field'!$F$30="undrained"),BH124,""))</f>
        <v/>
      </c>
      <c r="CM124" s="409" t="str">
        <f>IF(AND('[1]Multi-Field'!$E$31=[1]Lists!BF124,'[1]Multi-Field'!$F$31="Drained"),BI124,IF(AND('[1]Multi-Field'!$E$31=[1]Lists!BF124,'[1]Multi-Field'!$F$31="undrained"),BH124,""))</f>
        <v/>
      </c>
      <c r="CN124" s="409" t="str">
        <f>IF(AND('[1]Multi-Field'!$E$32=[1]Lists!BF124,'[1]Multi-Field'!$F$32="Drained"),BI124,IF(AND('[1]Multi-Field'!$E$32=[1]Lists!BF124,'[1]Multi-Field'!$F$32="undrained"),BH124,""))</f>
        <v/>
      </c>
      <c r="CO124" s="409" t="str">
        <f>IF(AND('[1]Multi-Field'!$E$33=[1]Lists!BF124,'[1]Multi-Field'!$F$33="Drained"),BI124,IF(AND('[1]Multi-Field'!$E$33=[1]Lists!BF124,'[1]Multi-Field'!$F$33="undrained"),BH124,""))</f>
        <v/>
      </c>
      <c r="CP124" s="409" t="str">
        <f>IF(AND('[1]Multi-Field'!$E$34=[1]Lists!BF124,'[1]Multi-Field'!$F$34="Drained"),BI124,IF(AND('[1]Multi-Field'!$E$34=[1]Lists!BF124,'[1]Multi-Field'!$F$34="undrained"),BH124,""))</f>
        <v/>
      </c>
      <c r="CQ124" s="409" t="str">
        <f>IF(AND('[1]Multi-Field'!$E$35=[1]Lists!BF124,'[1]Multi-Field'!$F$35="Drained"),BI124,IF(AND('[1]Multi-Field'!$E$35=[1]Lists!BF124,'[1]Multi-Field'!$F$35="undrained"),BH124,""))</f>
        <v/>
      </c>
      <c r="CR124" s="409" t="str">
        <f>IF(AND('[1]Multi-Field'!$E$36=[1]Lists!BF124,'[1]Multi-Field'!$F$36="Drained"),BI124,IF(AND('[1]Multi-Field'!$E$36=[1]Lists!BF124,'[1]Multi-Field'!$F$36="undrained"),BH124,""))</f>
        <v/>
      </c>
      <c r="CS124" s="409" t="str">
        <f>IF(AND('[1]Multi-Field'!$E$37=[1]Lists!BF124,'[1]Multi-Field'!$F$37="Drained"),BI124,IF(AND('[1]Multi-Field'!$E$37=[1]Lists!BF124,'[1]Multi-Field'!$F$37="undrained"),BH124,""))</f>
        <v/>
      </c>
      <c r="CT124" s="409" t="str">
        <f>IF(AND('[1]Multi-Field'!$E$38=[1]Lists!BF124,'[1]Multi-Field'!$F$38="Drained"),BI124,IF(AND('[1]Multi-Field'!$E$38=[1]Lists!BF124,'[1]Multi-Field'!$F$38="undrained"),BH124,""))</f>
        <v/>
      </c>
      <c r="CU124" s="409" t="str">
        <f>IF(AND('[1]Multi-Field'!$E$39=[1]Lists!BF124,'[1]Multi-Field'!$F$39="Drained"),BI124,IF(AND('[1]Multi-Field'!$E$39=[1]Lists!BF124,'[1]Multi-Field'!$F$39="undrained"),BH124,""))</f>
        <v/>
      </c>
      <c r="CV124" s="409" t="str">
        <f>IF(AND('[1]Multi-Field'!$E$40=[1]Lists!BF124,'[1]Multi-Field'!$F$40="Drained"),BI124,IF(AND('[1]Multi-Field'!$E$40=[1]Lists!BF124,'[1]Multi-Field'!$F$40="undrained"),BH124,""))</f>
        <v/>
      </c>
      <c r="CW124" s="409" t="str">
        <f>IF(AND('[1]Multi-Field'!$E$41=[1]Lists!BF124,'[1]Multi-Field'!$F$40="Drained"),BI124,IF(AND('[1]Multi-Field'!$E$40=[1]Lists!BF124,'[1]Multi-Field'!$F$40="undrained"),BH124,""))</f>
        <v/>
      </c>
      <c r="CX124" s="409" t="str">
        <f>IF(AND('[1]Multi-Field'!$E$42=[1]Lists!BF124,'[1]Multi-Field'!$F$42="Drained"),BI124,IF(AND('[1]Multi-Field'!$E$42=[1]Lists!BF124,'[1]Multi-Field'!$F$42="undrained"),BH124,""))</f>
        <v/>
      </c>
      <c r="CY124" s="409" t="str">
        <f>IF(AND('[1]Multi-Field'!$E$43=[1]Lists!BF124,'[1]Multi-Field'!$F$43="Drained"),BI124,IF(AND('[1]Multi-Field'!$E$43=[1]Lists!BF124,'[1]Multi-Field'!$F$43="undrained"),BH124,""))</f>
        <v/>
      </c>
      <c r="CZ124" s="409" t="str">
        <f>IF(AND('[1]Multi-Field'!$E$44=[1]Lists!BF124,'[1]Multi-Field'!$F$44="Drained"),BI124,IF(AND('[1]Multi-Field'!$E$44=[1]Lists!BF124,'[1]Multi-Field'!$F$44="undrained"),BH124,""))</f>
        <v/>
      </c>
      <c r="DA124" s="409" t="str">
        <f>IF(AND('[1]Multi-Field'!$E$45=[1]Lists!BF124,'[1]Multi-Field'!$F$45="Drained"),BI124,IF(AND('[1]Multi-Field'!$E$45=[1]Lists!BF124,'[1]Multi-Field'!$F$45="undrained"),BH124,""))</f>
        <v/>
      </c>
      <c r="DB124" s="409" t="str">
        <f>IF(AND('[1]Multi-Field'!$E$46=[1]Lists!BF124,'[1]Multi-Field'!$F$46="Drained"),BI124,IF(AND('[1]Multi-Field'!$E$46=[1]Lists!BF124,'[1]Multi-Field'!$F$46="undrained"),BH124,""))</f>
        <v/>
      </c>
      <c r="DC124" s="409" t="str">
        <f>IF(AND('[1]Multi-Field'!$E$47=[1]Lists!BF124,'[1]Multi-Field'!$F$47="Drained"),BI124,IF(AND('[1]Multi-Field'!$E$47=[1]Lists!BF124,'[1]Multi-Field'!$F$47="undrained"),BH124,""))</f>
        <v/>
      </c>
      <c r="DD124" s="409" t="str">
        <f>IF(AND('[1]Multi-Field'!$E$48=[1]Lists!BF124,'[1]Multi-Field'!$F$48="Drained"),BI124,IF(AND('[1]Multi-Field'!$E$48=[1]Lists!BF124,'[1]Multi-Field'!$F$48="undrained"),BH124,""))</f>
        <v/>
      </c>
      <c r="DE124" s="409" t="str">
        <f>IF(AND('[1]Multi-Field'!$E$49=[1]Lists!BF124,'[1]Multi-Field'!$F$49="Drained"),BI124,IF(AND('[1]Multi-Field'!$E$49=[1]Lists!BF124,'[1]Multi-Field'!$F$9="undrained"),BH124,""))</f>
        <v/>
      </c>
      <c r="DF124" s="409" t="str">
        <f>IF(AND('[1]Multi-Field'!$E$50=[1]Lists!BF124,'[1]Multi-Field'!$F$50="Drained"),BI124,IF(AND('[1]Multi-Field'!$E$50=[1]Lists!BF124,'[1]Multi-Field'!$F$50="undrained"),BH124,""))</f>
        <v/>
      </c>
      <c r="DG124" s="409" t="str">
        <f>IF(AND('[1]Multi-Field'!$E$51=[1]Lists!BF124,'[1]Multi-Field'!$F$51="Drained"),BI124,IF(AND('[1]Multi-Field'!$E$51=[1]Lists!BF124,'[1]Multi-Field'!$F$51="undrained"),BH124,""))</f>
        <v/>
      </c>
      <c r="DH124" s="409" t="str">
        <f>IF(AND('[1]Multi-Field'!$E$52=[1]Lists!BF124,'[1]Multi-Field'!$F$52="Drained"),BI124,IF(AND('[1]Multi-Field'!$E$52=[1]Lists!BF124,'[1]Multi-Field'!$F$52="undrained"),BH124,""))</f>
        <v/>
      </c>
      <c r="DI124" s="409" t="str">
        <f>IF(AND('[1]Multi-Field'!$E$53=[1]Lists!BF124,'[1]Multi-Field'!$F$53="Drained"),BI124,IF(AND('[1]Multi-Field'!$E$53=[1]Lists!BF124,'[1]Multi-Field'!$F$53="undrained"),BH124,""))</f>
        <v/>
      </c>
      <c r="DJ124" s="409" t="str">
        <f>IF(AND('[1]Multi-Field'!$E$54=[1]Lists!BF124,'[1]Multi-Field'!$F$54="Drained"),BI124,IF(AND('[1]Multi-Field'!$E$54=[1]Lists!BF124,'[1]Multi-Field'!$F$54="undrained"),BH124,""))</f>
        <v/>
      </c>
      <c r="DK124" s="409" t="str">
        <f>IF(AND('[1]Multi-Field'!$E$55=[1]Lists!BF124,'[1]Multi-Field'!$F$55="Drained"),BI124,IF(AND('[1]Multi-Field'!$E$55=[1]Lists!BF124,'[1]Multi-Field'!$F$55="undrained"),BH124,""))</f>
        <v/>
      </c>
      <c r="DL124" s="409" t="str">
        <f>IF(AND('[1]Multi-Field'!$E$56=[1]Lists!BF124,'[1]Multi-Field'!$F$56="Drained"),BI124,IF(AND('[1]Multi-Field'!$E$56=[1]Lists!BF124,'[1]Multi-Field'!$F$56="undrained"),BH124,""))</f>
        <v/>
      </c>
      <c r="DM124" s="409" t="str">
        <f>IF(AND('[1]Multi-Field'!$E$57=[1]Lists!BF124,'[1]Multi-Field'!$F$57="Drained"),BI124,IF(AND('[1]Multi-Field'!$E$57=[1]Lists!BF124,'[1]Multi-Field'!$F$57="undrained"),BH124,""))</f>
        <v/>
      </c>
      <c r="DN124" s="409" t="str">
        <f>IF(AND('[1]Multi-Field'!$E$58=[1]Lists!BF124,'[1]Multi-Field'!$F$58="Drained"),BI124,IF(AND('[1]Multi-Field'!$E$58=[1]Lists!BF124,'[1]Multi-Field'!$F$58="undrained"),BH124,""))</f>
        <v/>
      </c>
      <c r="DO124" s="409" t="str">
        <f>IF(AND('[1]Multi-Field'!$E$59=[1]Lists!BF124,'[1]Multi-Field'!$F$59="Drained"),BI124,IF(AND('[1]Multi-Field'!$E$59=[1]Lists!BF124,'[1]Multi-Field'!$F$59="undrained"),BH124,""))</f>
        <v/>
      </c>
      <c r="DP124" s="409" t="str">
        <f>IF(AND('[1]Multi-Field'!$E$60=[1]Lists!BF124,'[1]Multi-Field'!$F$60="Drained"),BI124,IF(AND('[1]Multi-Field'!$E$60=[1]Lists!BF124,'[1]Multi-Field'!$F$60="undrained"),BH124,""))</f>
        <v/>
      </c>
      <c r="DQ124" s="409" t="str">
        <f>IF(AND('[1]Multi-Field'!$E$61=[1]Lists!BF124,'[1]Multi-Field'!$F$61="Drained"),BI124,IF(AND('[1]Multi-Field'!$E$61=[1]Lists!BF124,'[1]Multi-Field'!$F$61="undrained"),BH124,""))</f>
        <v/>
      </c>
      <c r="DR124" s="409" t="str">
        <f>IF(AND('[1]Multi-Field'!$E$62=[1]Lists!BF124,'[1]Multi-Field'!$F$62="Drained"),BI124,IF(AND('[1]Multi-Field'!$E$62=[1]Lists!BF124,'[1]Multi-Field'!$F$62="undrained"),BH124,""))</f>
        <v/>
      </c>
      <c r="DS124" s="409" t="str">
        <f>IF(AND('[1]Multi-Field'!$E$63=[1]Lists!BF124,'[1]Multi-Field'!$F$63="Drained"),BI124,IF(AND('[1]Multi-Field'!$E$63=[1]Lists!BF124,'[1]Multi-Field'!$F$63="undrained"),BH124,""))</f>
        <v/>
      </c>
      <c r="DT124" s="409" t="str">
        <f>IF(AND('[1]Multi-Field'!$E$64=[1]Lists!BF124,'[1]Multi-Field'!$F$64="Drained"),BI124,IF(AND('[1]Multi-Field'!$E$64=[1]Lists!BF124,'[1]Multi-Field'!$F$64="undrained"),BH124,""))</f>
        <v/>
      </c>
      <c r="DU124" s="409" t="str">
        <f>IF(AND('[1]Multi-Field'!$E$65=[1]Lists!BF124,'[1]Multi-Field'!$F$65="Drained"),BI124,IF(AND('[1]Multi-Field'!$E$65=[1]Lists!BF124,'[1]Multi-Field'!$F$65="undrained"),BH124,""))</f>
        <v/>
      </c>
      <c r="DV124" s="409" t="str">
        <f>IF(AND('[1]Multi-Field'!$E$66=[1]Lists!BF124,'[1]Multi-Field'!$F$66="Drained"),BI124,IF(AND('[1]Multi-Field'!$E$66=[1]Lists!BF124,'[1]Multi-Field'!$F$66="undrained"),BH124,""))</f>
        <v/>
      </c>
      <c r="DW124" s="409" t="str">
        <f>IF(AND('[1]Multi-Field'!$E$67=[1]Lists!BF124,'[1]Multi-Field'!$F$67="Drained"),BI124,IF(AND('[1]Multi-Field'!$E$67=[1]Lists!BF124,'[1]Multi-Field'!$F$67="undrained"),BH124,""))</f>
        <v/>
      </c>
      <c r="DX124" s="409" t="str">
        <f>IF(AND('[1]Multi-Field'!$E$68=[1]Lists!BF124,'[1]Multi-Field'!$F$68="Drained"),BI124,IF(AND('[1]Multi-Field'!$E$68=[1]Lists!BF124,'[1]Multi-Field'!$F$68="undrained"),BH124,""))</f>
        <v/>
      </c>
      <c r="DY124" s="409" t="str">
        <f>IF(AND('[1]Multi-Field'!$E$69=[1]Lists!BF124,'[1]Multi-Field'!$F$69="Drained"),BI124,IF(AND('[1]Multi-Field'!$E$69=[1]Lists!BF124,'[1]Multi-Field'!$F$69="undrained"),BH124,""))</f>
        <v/>
      </c>
      <c r="DZ124" s="409" t="str">
        <f>IF(AND('[1]Multi-Field'!$E$70=[1]Lists!BF124,'[1]Multi-Field'!$F$70="Drained"),BI124,IF(AND('[1]Multi-Field'!$E$70=[1]Lists!BF124,'[1]Multi-Field'!$F$70="undrained"),BH124,""))</f>
        <v/>
      </c>
      <c r="EA124" s="409" t="str">
        <f>IF(AND('[1]Multi-Field'!$E$71=[1]Lists!BF124,'[1]Multi-Field'!$F$71="Drained"),BI124,IF(AND('[1]Multi-Field'!$E$71=[1]Lists!BF124,'[1]Multi-Field'!$F$71="undrained"),BH124,""))</f>
        <v/>
      </c>
      <c r="EB124" s="409" t="str">
        <f>IF(AND('[1]Multi-Field'!$E$72=[1]Lists!BF124,'[1]Multi-Field'!$F$72="Drained"),BI124,IF(AND('[1]Multi-Field'!$E$72=[1]Lists!BF124,'[1]Multi-Field'!$F$72="undrained"),BH124,""))</f>
        <v/>
      </c>
      <c r="EC124" s="409" t="str">
        <f>IF(AND('[1]Multi-Field'!$E$73=[1]Lists!BF124,'[1]Multi-Field'!$F$73="Drained"),BI124,IF(AND('[1]Multi-Field'!$E$73=[1]Lists!BF124,'[1]Multi-Field'!$F$73="undrained"),BH124,""))</f>
        <v/>
      </c>
      <c r="ED124" s="409" t="str">
        <f>IF(AND('[1]Multi-Field'!$E$74=[1]Lists!BF124,'[1]Multi-Field'!$F$74="Drained"),BI124,IF(AND('[1]Multi-Field'!$E$74=[1]Lists!BF124,'[1]Multi-Field'!$F$74="undrained"),BH124,""))</f>
        <v/>
      </c>
      <c r="EE124" s="409" t="str">
        <f>IF(AND('[1]Multi-Field'!$E$75=[1]Lists!BF124,'[1]Multi-Field'!$F$75="Drained"),BI124,IF(AND('[1]Multi-Field'!$E$75=[1]Lists!BF124,'[1]Multi-Field'!$F$75="undrained"),BH124,""))</f>
        <v/>
      </c>
      <c r="EF124" s="409" t="str">
        <f>IF(AND('[1]Multi-Field'!$E$76=[1]Lists!BF124,'[1]Multi-Field'!$F$76="Drained"),BI124,IF(AND('[1]Multi-Field'!$E$76=[1]Lists!BF124,'[1]Multi-Field'!$F$6="undrained"),BH124,""))</f>
        <v/>
      </c>
      <c r="EG124" s="409" t="str">
        <f>IF(AND('[1]Multi-Field'!$E$77=[1]Lists!BF124,'[1]Multi-Field'!$F$77="Drained"),BI124,IF(AND('[1]Multi-Field'!$E$77=[1]Lists!BF124,'[1]Multi-Field'!$F$77="undrained"),BH124,""))</f>
        <v/>
      </c>
      <c r="EH124" s="409" t="str">
        <f>IF(AND('[1]Multi-Field'!$E$78=[1]Lists!BF124,'[1]Multi-Field'!$F$78="Drained"),BI124,IF(AND('[1]Multi-Field'!$E$78=[1]Lists!BF124,'[1]Multi-Field'!$F$78="undrained"),BH124,""))</f>
        <v/>
      </c>
      <c r="EI124" s="409" t="str">
        <f>IF(AND('[1]Multi-Field'!$E$79=[1]Lists!BF124,'[1]Multi-Field'!$F$79="Drained"),BI124,IF(AND('[1]Multi-Field'!$E$79=[1]Lists!BF124,'[1]Multi-Field'!$F$79="undrained"),BH124,""))</f>
        <v/>
      </c>
      <c r="EJ124" s="409" t="str">
        <f>IF(AND('[1]Multi-Field'!$E$80=[1]Lists!BF124,'[1]Multi-Field'!$F$80="Drained"),BI124,IF(AND('[1]Multi-Field'!$E$80=[1]Lists!BF124,'[1]Multi-Field'!$F$80="undrained"),BH124,""))</f>
        <v/>
      </c>
      <c r="EK124" s="409" t="str">
        <f>IF(AND('[1]Multi-Field'!$E$81=[1]Lists!BF124,'[1]Multi-Field'!$F$81="Drained"),BI124,IF(AND('[1]Multi-Field'!$E$81=[1]Lists!BF124,'[1]Multi-Field'!$F$81="undrained"),BH124,""))</f>
        <v/>
      </c>
      <c r="EL124" s="409" t="str">
        <f>IF(AND('[1]Multi-Field'!$E$82=[1]Lists!BF124,'[1]Multi-Field'!$F$82="Drained"),BI124,IF(AND('[1]Multi-Field'!$E$82=[1]Lists!BF124,'[1]Multi-Field'!$F$82="undrained"),BH124,""))</f>
        <v/>
      </c>
      <c r="EM124" s="409" t="str">
        <f>IF(AND('[1]Multi-Field'!$E$83=[1]Lists!BF124,'[1]Multi-Field'!$F$83="Drained"),BI124,IF(AND('[1]Multi-Field'!$E$83=[1]Lists!BF124,'[1]Multi-Field'!$F$83="undrained"),BH124,""))</f>
        <v/>
      </c>
      <c r="EN124" s="409" t="str">
        <f>IF(AND('[1]Multi-Field'!$E$84=[1]Lists!BF124,'[1]Multi-Field'!$F$84="Drained"),BI124,IF(AND('[1]Multi-Field'!$E$84=[1]Lists!BF124,'[1]Multi-Field'!$F$84="undrained"),BH124,""))</f>
        <v/>
      </c>
      <c r="EO124" s="409" t="str">
        <f>IF(AND('[1]Multi-Field'!$E$85=[1]Lists!BF124,'[1]Multi-Field'!$F$85="Drained"),BI124,IF(AND('[1]Multi-Field'!$E$85=[1]Lists!BF124,'[1]Multi-Field'!$F$85="undrained"),BH124,""))</f>
        <v/>
      </c>
      <c r="EP124" s="409" t="str">
        <f>IF(AND('[1]Multi-Field'!$E$86=[1]Lists!BF124,'[1]Multi-Field'!$F$86="Drained"),BI124,IF(AND('[1]Multi-Field'!$E$86=[1]Lists!BF124,'[1]Multi-Field'!$F$86="undrained"),BH124,""))</f>
        <v/>
      </c>
      <c r="EQ124" s="409" t="str">
        <f>IF(AND('[1]Multi-Field'!$E$87=[1]Lists!BF124,'[1]Multi-Field'!$F$87="Drained"),BI124,IF(AND('[1]Multi-Field'!$E$87=[1]Lists!BF124,'[1]Multi-Field'!$F$87="undrained"),BH124,""))</f>
        <v/>
      </c>
      <c r="ER124" s="409" t="str">
        <f>IF(AND('[1]Multi-Field'!$E$88=[1]Lists!BF124,'[1]Multi-Field'!$F$88="Drained"),BI124,IF(AND('[1]Multi-Field'!$E$88=[1]Lists!BF124,'[1]Multi-Field'!$F$88="undrained"),BH124,""))</f>
        <v/>
      </c>
      <c r="ES124" s="409" t="str">
        <f>IF(AND('[1]Multi-Field'!$E$89=[1]Lists!BF124,'[1]Multi-Field'!$F$89="Drained"),BI124,IF(AND('[1]Multi-Field'!$E$89=[1]Lists!BF124,'[1]Multi-Field'!$F$89="undrained"),BH124,""))</f>
        <v/>
      </c>
      <c r="ET124" s="409" t="str">
        <f>IF(AND('[1]Multi-Field'!$E$90=[1]Lists!BF124,'[1]Multi-Field'!$F$90="Drained"),BI124,IF(AND('[1]Multi-Field'!$E$90=[1]Lists!BF124,'[1]Multi-Field'!$F$90="undrained"),BH124,""))</f>
        <v/>
      </c>
      <c r="EU124" s="409" t="str">
        <f>IF(AND('[1]Multi-Field'!$E$91=[1]Lists!BF124,'[1]Multi-Field'!$F$91="Drained"),BI124,IF(AND('[1]Multi-Field'!$E$91=[1]Lists!BF124,'[1]Multi-Field'!$F$91="undrained"),BH124,""))</f>
        <v/>
      </c>
      <c r="EV124" s="409" t="str">
        <f>IF(AND('[1]Multi-Field'!$E$92=[1]Lists!BF124,'[1]Multi-Field'!$F$92="Drained"),BI124,IF(AND('[1]Multi-Field'!$E$92=[1]Lists!BF124,'[1]Multi-Field'!$F$92="undrained"),BH124,""))</f>
        <v/>
      </c>
      <c r="EW124" s="409" t="str">
        <f>IF(AND('[1]Multi-Field'!$E$93=[1]Lists!BF124,'[1]Multi-Field'!$F$93="Drained"),BI124,IF(AND('[1]Multi-Field'!$E$93=[1]Lists!BF124,'[1]Multi-Field'!$F$93="undrained"),BH124,""))</f>
        <v/>
      </c>
      <c r="EX124" s="409" t="str">
        <f>IF(AND('[1]Multi-Field'!$E$94=[1]Lists!BF124,'[1]Multi-Field'!$F$94="Drained"),BI124,IF(AND('[1]Multi-Field'!$E$94=[1]Lists!BF124,'[1]Multi-Field'!$F$94="undrained"),BH124,""))</f>
        <v/>
      </c>
      <c r="EY124" s="409" t="str">
        <f>IF(AND('[1]Multi-Field'!$E$95=[1]Lists!BF124,'[1]Multi-Field'!$F$95="Drained"),BI124,IF(AND('[1]Multi-Field'!$E$95=[1]Lists!BF124,'[1]Multi-Field'!$F$95="undrained"),BH124,""))</f>
        <v/>
      </c>
      <c r="EZ124" s="409" t="str">
        <f>IF(AND('[1]Multi-Field'!$E$96=[1]Lists!BF124,'[1]Multi-Field'!$F$96="Drained"),BI124,IF(AND('[1]Multi-Field'!$E$96=[1]Lists!BF124,'[1]Multi-Field'!$F$96="undrained"),BH124,""))</f>
        <v/>
      </c>
      <c r="FA124" s="409" t="str">
        <f>IF(AND('[1]Multi-Field'!$E$97=[1]Lists!BF124,'[1]Multi-Field'!$F$97="Drained"),BI124,IF(AND('[1]Multi-Field'!$E$97=[1]Lists!BF124,'[1]Multi-Field'!$F$97="undrained"),BH124,""))</f>
        <v/>
      </c>
      <c r="FB124" s="409" t="str">
        <f>IF(AND('[1]Multi-Field'!$E$98=[1]Lists!BF124,'[1]Multi-Field'!$F$98="Drained"),BI124,IF(AND('[1]Multi-Field'!$E$98=[1]Lists!BF124,'[1]Multi-Field'!$F$98="undrained"),BH124,""))</f>
        <v/>
      </c>
      <c r="FC124" s="409" t="str">
        <f>IF(AND('[1]Multi-Field'!$E$99=[1]Lists!BF124,'[1]Multi-Field'!$F$99="Drained"),BI124,IF(AND('[1]Multi-Field'!$E$99=[1]Lists!BF124,'[1]Multi-Field'!$F$99="undrained"),BH124,""))</f>
        <v/>
      </c>
      <c r="FD124" s="409" t="str">
        <f>IF(AND('[1]Multi-Field'!$E$100=[1]Lists!BF124,'[1]Multi-Field'!$F$100="Drained"),BI124,IF(AND('[1]Multi-Field'!$E$100=[1]Lists!BF124,'[1]Multi-Field'!$F$100="undrained"),BH124,""))</f>
        <v/>
      </c>
      <c r="FE124" s="409" t="str">
        <f>IF(AND('[1]Multi-Field'!$E$101=[1]Lists!BF124,'[1]Multi-Field'!$F$101="Drained"),BI124,IF(AND('[1]Multi-Field'!$E$101=[1]Lists!BF124,'[1]Multi-Field'!$F$101="undrained"),BH124,""))</f>
        <v/>
      </c>
      <c r="FF124" s="409" t="str">
        <f>IF(AND('[1]Multi-Field'!$E$102=[1]Lists!BF124,'[1]Multi-Field'!$F$102="Drained"),BI124,IF(AND('[1]Multi-Field'!$E$102=[1]Lists!BF124,'[1]Multi-Field'!$F$102="undrained"),BH124,""))</f>
        <v/>
      </c>
      <c r="FG124" s="409" t="str">
        <f>IF(AND('[1]Multi-Field'!$E$103=[1]Lists!BF124,'[1]Multi-Field'!$F$103="Drained"),BI124,IF(AND('[1]Multi-Field'!$E$103=[1]Lists!BF124,'[1]Multi-Field'!$F$103="undrained"),BH124,""))</f>
        <v/>
      </c>
      <c r="FH124" s="409" t="str">
        <f>IF(AND('[1]Multi-Field'!$E$104=[1]Lists!BF124,'[1]Multi-Field'!$F$104="Drained"),BI124,IF(AND('[1]Multi-Field'!$E$104=[1]Lists!BF124,'[1]Multi-Field'!$F$104="undrained"),BH124,""))</f>
        <v/>
      </c>
      <c r="FI124" s="409" t="str">
        <f>IF(AND('[1]Multi-Field'!$E$105=[1]Lists!BF124,'[1]Multi-Field'!$F$105="Drained"),BI124,IF(AND('[1]Multi-Field'!$E$105=[1]Lists!BF124,'[1]Multi-Field'!$F$105="undrained"),BH124,""))</f>
        <v/>
      </c>
      <c r="FJ124" s="409" t="str">
        <f>IF(AND('[1]Multi-Field'!$E$106=[1]Lists!BF124,'[1]Multi-Field'!$F$106="Drained"),BI124,IF(AND('[1]Multi-Field'!$E$106=[1]Lists!BF124,'[1]Multi-Field'!$F$106="undrained"),BH124,""))</f>
        <v/>
      </c>
      <c r="FK124" s="409" t="str">
        <f>IF(AND('[1]Multi-Field'!$E$107=[1]Lists!BF124,'[1]Multi-Field'!$F$107="Drained"),BI124,IF(AND('[1]Multi-Field'!$E$107=[1]Lists!BF124,'[1]Multi-Field'!$F$107="undrained"),BH124,""))</f>
        <v/>
      </c>
      <c r="FL124" s="409" t="str">
        <f>IF(AND('[1]Multi-Field'!$E$108=[1]Lists!BF124,'[1]Multi-Field'!$F$108="Drained"),BI124,IF(AND('[1]Multi-Field'!$E$108=[1]Lists!BF124,'[1]Multi-Field'!$F$108="undrained"),BH124,""))</f>
        <v/>
      </c>
      <c r="FM124" s="409" t="str">
        <f>IF(AND('[1]Multi-Field'!$E$109=[1]Lists!BF124,'[1]Multi-Field'!$F$109="Drained"),BI124,IF(AND('[1]Multi-Field'!$E$109=[1]Lists!BF124,'[1]Multi-Field'!$F$109="undrained"),BH124,""))</f>
        <v/>
      </c>
      <c r="FN124" s="409" t="str">
        <f>IF(AND('[1]Multi-Field'!$E$110=[1]Lists!BF124,'[1]Multi-Field'!$F$110="Drained"),BI124,IF(AND('[1]Multi-Field'!$E$110=[1]Lists!BF124,'[1]Multi-Field'!$F$110="undrained"),BH124,""))</f>
        <v/>
      </c>
      <c r="FO124" s="409" t="str">
        <f>IF(AND('[1]Multi-Field'!$E$111=[1]Lists!BF124,'[1]Multi-Field'!$F$111="Drained"),BI124,IF(AND('[1]Multi-Field'!$E$111=[1]Lists!BF124,'[1]Multi-Field'!$F$111="undrained"),BH124,""))</f>
        <v/>
      </c>
      <c r="FP124" s="409" t="str">
        <f>IF(AND('[1]Multi-Field'!$E$112=[1]Lists!BF124,'[1]Multi-Field'!$F$112="Drained"),BI124,IF(AND('[1]Multi-Field'!$E$112=[1]Lists!BF124,'[1]Multi-Field'!$F$112="undrained"),BH124,""))</f>
        <v/>
      </c>
      <c r="FQ124" s="409" t="str">
        <f>IF(AND('[1]Multi-Field'!$E$113=[1]Lists!BF124,'[1]Multi-Field'!$F$113="Drained"),BI124,IF(AND('[1]Multi-Field'!$E$113=[1]Lists!BF124,'[1]Multi-Field'!$F$113="undrained"),BH124,""))</f>
        <v/>
      </c>
      <c r="FR124" s="409" t="str">
        <f>IF(AND('[1]Multi-Field'!$E$114=[1]Lists!BF124,'[1]Multi-Field'!$F$114="Drained"),BI124,IF(AND('[1]Multi-Field'!$E$114=[1]Lists!BF124,'[1]Multi-Field'!$F$114="undrained"),BH124,""))</f>
        <v/>
      </c>
      <c r="FS124" s="409" t="str">
        <f>IF(AND('[1]Multi-Field'!$E$115=[1]Lists!BF124,'[1]Multi-Field'!$F$115="Drained"),BI124,IF(AND('[1]Multi-Field'!$E$115=[1]Lists!BF124,'[1]Multi-Field'!$F$115="undrained"),BH124,""))</f>
        <v/>
      </c>
      <c r="FT124" s="409" t="str">
        <f>IF(AND('[1]Multi-Field'!$E$116=[1]Lists!BF124,'[1]Multi-Field'!$F$116="Drained"),BI124,IF(AND('[1]Multi-Field'!$E$116=[1]Lists!BF124,'[1]Multi-Field'!$F$116="undrained"),BH124,""))</f>
        <v/>
      </c>
      <c r="FU124" s="409" t="str">
        <f>IF(AND('[1]Multi-Field'!$E$117=[1]Lists!BF124,'[1]Multi-Field'!$F$117="Drained"),BI124,IF(AND('[1]Multi-Field'!$E$117=[1]Lists!BF124,'[1]Multi-Field'!$F$117="undrained"),BH124,""))</f>
        <v/>
      </c>
      <c r="FV124" s="409" t="str">
        <f>IF(AND('[1]Multi-Field'!$E$118=[1]Lists!BF124,'[1]Multi-Field'!$F$118="Drained"),BI124,IF(AND('[1]Multi-Field'!$E$118=[1]Lists!BF124,'[1]Multi-Field'!$F$118="undrained"),BH124,""))</f>
        <v/>
      </c>
      <c r="FW124" s="409" t="str">
        <f>IF(AND('[1]Multi-Field'!$E$119=[1]Lists!BF124,'[1]Multi-Field'!$F$119="Drained"),BI124,IF(AND('[1]Multi-Field'!$E$119=[1]Lists!BF124,'[1]Multi-Field'!$F$119="undrained"),BH124,""))</f>
        <v/>
      </c>
      <c r="FX124" s="409" t="str">
        <f>IF(AND('[1]Multi-Field'!$E$120=[1]Lists!BF124,'[1]Multi-Field'!$F$120="Drained"),BI124,IF(AND('[1]Multi-Field'!$E$120=[1]Lists!BF124,'[1]Multi-Field'!$F$120="undrained"),BH124,""))</f>
        <v/>
      </c>
      <c r="GC124" s="4">
        <f>'[1]Multi-Field'!B122</f>
        <v>0</v>
      </c>
      <c r="GD124" s="73" t="str">
        <f>IF(OR('[1]Multi-Field'!Q122=$FZ$43,'[1]Multi-Field'!Q122=$FZ$44),'[1]Multi-Field'!BS122,"")</f>
        <v/>
      </c>
      <c r="GE124" s="4" t="str">
        <f>IF(AND(OR('[1]Multi-Field'!Q122=$FZ$86,'[1]Multi-Field'!Q122=$FZ$94,'[1]Multi-Field'!Q122=$FZ$87,'[1]Multi-Field'!Q122=[1]Lists!$FZ$93,'[1]Multi-Field'!Q122=$FZ$59),'[1]Multi-Field'!BS122&gt;50),'[1]Multi-Field'!BS122*0.8,IF(AND(OR('[1]Multi-Field'!Q122=$FZ$86,'[1]Multi-Field'!Q122=$FZ$94,'[1]Multi-Field'!Q122=$FZ$87,'[1]Multi-Field'!Q122=[1]Lists!$FZ$93,'[1]Multi-Field'!Q122=[1]Lists!$FZ$59),'[1]Multi-Field'!BS122&lt;50),'[1]Multi-Field'!BS122,""))</f>
        <v/>
      </c>
      <c r="GF124" s="4" t="str">
        <f>IF(OR('[1]Multi-Field'!Q122=[1]Lists!$FZ$7,'[1]Multi-Field'!Q122=[1]Lists!$FZ$5,'[1]Multi-Field'!Q122=[1]Lists!$FZ$24,'[1]Multi-Field'!Q122=[1]Lists!$FZ$10,'[1]Multi-Field'!Q122=[1]Lists!$FZ$8, '[1]Multi-Field'!Q122=[1]Lists!$FZ$25, '[1]Multi-Field'!Q122=[1]Lists!$FZ$23, '[1]Multi-Field'!Q122= [1]Lists!$FZ$47, '[1]Multi-Field'!Q122=[1]Lists!$FZ$49, '[1]Multi-Field'!Q122=[1]Lists!$FZ$48,'[1]Multi-Field'!Q122=[1]Lists!$FZ$3, '[1]Multi-Field'!Q122=[1]Lists!$FZ$14,'[1]Multi-Field'!Q122=[1]Lists!$FZ$36, '[1]Multi-Field'!Q122=[1]Lists!$FZ$41,'[1]Multi-Field'!Q122=[1]Lists!$FZ$42),0,"")</f>
        <v/>
      </c>
      <c r="GG124" s="4" t="str">
        <f>IF(OR('[1]Multi-Field'!Q122=[1]Lists!$FZ$6,'[1]Multi-Field'!Q122=[1]Lists!$FZ$4, '[1]Multi-Field'!Q151=[1]Lists!$FZ$11, '[1]Multi-Field'!Q122=[1]Lists!$FZ$1),100*IF('[1]Multi-Field'!U122=onepercent,0.75,IF('[1]Multi-Field'!U122=onetotwentyfivepercent,0.4,IF(OR('[1]Multi-Field'!U122=twentysixtofiftypercent,'[1]Multi-Field'!U122=greaterthanfiftypercent),0,""))),"")</f>
        <v/>
      </c>
      <c r="GH124" s="4" t="str">
        <f>IF(OR('[1]Multi-Field'!Q122=[1]Lists!$FZ$53,'[1]Multi-Field'!Q122=[1]Lists!$FZ$55), 50,IF('[1]Multi-Field'!Q122=[1]Lists!$FZ$54,225,IF('[1]Multi-Field'!Q122=[1]Lists!$FZ$56,75,"")))</f>
        <v/>
      </c>
      <c r="GI124" s="4" t="e">
        <f>#VALUE!</f>
        <v>#VALUE!</v>
      </c>
      <c r="GJ124" s="4" t="e">
        <f>#VALUE!</f>
        <v>#VALUE!</v>
      </c>
      <c r="GK124" s="4" t="str">
        <f>IF('[1]Multi-Field'!Q122=[1]Lists!$FZ$95,'[1]Multi-Field'!BS122*0.66,"")</f>
        <v/>
      </c>
      <c r="GM124" s="4" t="str">
        <f>IF(OR('[1]Multi-Field'!Q122=[1]Lists!$FZ$26,'[1]Multi-Field'!Q122=[1]Lists!$FZ$84),20,"")</f>
        <v/>
      </c>
      <c r="GN124" s="4" t="str">
        <f>IF(OR('[1]Multi-Field'!Q122=[1]Lists!$FZ$88,'[1]Multi-Field'!Q122=[1]Lists!$FZ$57),0,"")</f>
        <v/>
      </c>
      <c r="GO124" s="4" t="str">
        <f>IF(OR('[1]Multi-Field'!Q122=[1]Lists!$FZ$69,'[1]Multi-Field'!Q122=[1]Lists!$FZ$71,'[1]Multi-Field'!Q122=[1]Lists!$FZ$105),50,"")</f>
        <v/>
      </c>
      <c r="GP124" s="4" t="str">
        <f>IF(OR('[1]Multi-Field'!Q122=[1]Lists!$FZ$75,'[1]Multi-Field'!Q122=[1]Lists!$FZ$70),75,"")</f>
        <v/>
      </c>
      <c r="GQ124" s="4">
        <f>IF('[1]Multi-Field'!Q122=[1]Lists!$FZ$72,150,"")</f>
        <v>150</v>
      </c>
      <c r="GR124" s="4" t="str">
        <f>IF(OR('[1]Multi-Field'!Q122=[1]Lists!$FZ$74,'[1]Multi-Field'!Q122=[1]Lists!$FZ$73),40,"")</f>
        <v/>
      </c>
      <c r="GS124" s="4" t="str">
        <f>IF('[1]Multi-Field'!Q122=[1]Lists!$FZ$99,80,"")</f>
        <v/>
      </c>
      <c r="GT124" s="4" t="str">
        <f>IF('[1]Multi-Field'!Q122=[1]Lists!$FZ$106,70,"")</f>
        <v/>
      </c>
      <c r="GU124" s="4" t="e">
        <f t="shared" si="16"/>
        <v>#VALUE!</v>
      </c>
    </row>
    <row r="125" spans="1:203" ht="13.5" customHeight="1">
      <c r="A125" s="7" t="s">
        <v>212</v>
      </c>
      <c r="B125" s="7"/>
      <c r="C125" s="7"/>
      <c r="D125" s="8">
        <v>70</v>
      </c>
      <c r="E125" s="8">
        <f t="shared" si="12"/>
        <v>70</v>
      </c>
      <c r="F125" s="8">
        <f t="shared" si="13"/>
        <v>70</v>
      </c>
      <c r="G125" s="8">
        <v>70</v>
      </c>
      <c r="H125" s="8">
        <v>50</v>
      </c>
      <c r="I125" s="8">
        <f t="shared" si="17"/>
        <v>50</v>
      </c>
      <c r="J125" s="8">
        <f t="shared" si="18"/>
        <v>50</v>
      </c>
      <c r="K125" s="8">
        <v>50</v>
      </c>
      <c r="L125" s="8">
        <v>85</v>
      </c>
      <c r="M125" s="8">
        <f t="shared" si="14"/>
        <v>85</v>
      </c>
      <c r="N125" s="8">
        <f t="shared" si="15"/>
        <v>85</v>
      </c>
      <c r="O125" s="8">
        <v>85</v>
      </c>
      <c r="P125" s="391">
        <v>100</v>
      </c>
      <c r="Q125" s="394"/>
      <c r="R125" s="395" t="b">
        <f>IF(OR('Multi-Field'!AA102=Lists!$AC$42,'Multi-Field'!AA102=Lists!$AC$43),IF('Multi-Field'!Z102="x",(IF('Multi-Field'!AC102=Lists!$Q$11,Lists!$R$11,IF('Multi-Field'!AC102=Lists!$Q$12,Lists!$R$12,IF('Multi-Field'!AC102=Lists!$Q$13,Lists!$R$13,IF('Multi-Field'!AC102=Lists!$Q$14,Lists!$R$14))))),IF('Multi-Field'!X102="x",(IF('Multi-Field'!AC102=Lists!$Q$11,Lists!$S$11,IF('Multi-Field'!AC102=Lists!$Q$12,Lists!$S$12,IF('Multi-Field'!AC102=Lists!$Q$13,Lists!$S$13,IF('Multi-Field'!AC102=Lists!$Q$14,Lists!$S$14))))),IF('Multi-Field'!V102="x",(IF('Multi-Field'!AC102=Lists!$Q$11,Lists!$T$11,IF('Multi-Field'!AC102=Lists!$Q$12,Lists!$T$12,IF('Multi-Field'!AC102=Lists!$Q$13,Lists!$T$13,IF('Multi-Field'!AC102=Lists!$Q$14,Lists!$T$14))))),0))))</f>
        <v>0</v>
      </c>
      <c r="S125" s="395" t="str">
        <f t="shared" si="26"/>
        <v/>
      </c>
      <c r="T125" s="395"/>
      <c r="U125" s="396"/>
      <c r="V125" s="383">
        <f>IF(OR('Multi-Field'!AI111=$U$4,'Multi-Field'!AI111=$U$5,'Multi-Field'!AI111=$U$6,'Multi-Field'!AI111=$U$7,'Multi-Field'!AI111=$U$8,'Multi-Field'!AI111=$U$9),(IF('Multi-Field'!AJ111=$V$2,100,IF('Multi-Field'!AJ111=$V$3,65,IF('Multi-Field'!AJ111=$V$4,53,IF('Multi-Field'!AJ111=$V$5,41,IF('Multi-Field'!AJ111=$V$6,23,IF('Multi-Field'!AJ111=$V$7,0,0))))))),0)</f>
        <v>0</v>
      </c>
      <c r="W125" s="383" t="str">
        <f>IF(AND(OR('Multi-Field'!AF111=$S$3,'Multi-Field'!AF111=S113,'Multi-Field'!AF111=$S$7),'Multi-Field'!AN111&lt;18,'Multi-Field'!AN111&gt;0),35,IF('Multi-Field'!AF111=$S$4,55,IF(AND('Multi-Field'!AF111=$S$6,'Multi-Field'!AN111&lt;18),30,IF(AND('Multi-Field'!AN111&gt;17,OR('Multi-Field'!AF111=$S$3,'Multi-Field'!AF111=$S$5,'Multi-Field'!AF111= $S$6,'Multi-Field'!AF111=$S$7)),25,"0"))))</f>
        <v>0</v>
      </c>
      <c r="X125" s="383">
        <f>IF(OR('Multi-Field'!BA111=$U$4,'Multi-Field'!BA111=$U$5,'Multi-Field'!BA111=$U$6,'Multi-Field'!BA111=U115,'Multi-Field'!BA111=$U$8,'Multi-Field'!BA111=$U$9),(IF('Multi-Field'!BB111=$V$2,100,IF('Multi-Field'!BB111=$V$3,65,IF('Multi-Field'!BB111=$V$4,53,IF('Multi-Field'!BB111=$V$5,41,IF('Multi-Field'!BB111=$V$6,23,IF('Multi-Field'!BB111=$V$7,0,0))))))),0)</f>
        <v>0</v>
      </c>
      <c r="Y125" s="383" t="str">
        <f>IF(AND(OR('Multi-Field'!AX111=$S$3,'Multi-Field'!AX111=$S$5,'Multi-Field'!AX111=$S$7),'Multi-Field'!BF111&lt;18),35,IF('Multi-Field'!AX111=$S$4,55,IF(AND('Multi-Field'!AX111=$S$6,'Multi-Field'!BF111&lt;18),30,IF(AND('Multi-Field'!BF111&gt;17,OR('Multi-Field'!AX111=$S$3,'Multi-Field'!AX111=$S$5,'Multi-Field'!AX111=$S$6,'Multi-Field'!AX111=$S$7)),25,"0"))))</f>
        <v>0</v>
      </c>
      <c r="Z125" s="383">
        <v>109</v>
      </c>
      <c r="AI125" s="384">
        <f>'[1]Multi-Field'!B121</f>
        <v>0</v>
      </c>
      <c r="AJ125" s="385" t="e">
        <f>#VALUE!</f>
        <v>#VALUE!</v>
      </c>
      <c r="AK125" s="385" t="e">
        <f>#VALUE!</f>
        <v>#VALUE!</v>
      </c>
      <c r="AL125" s="385" t="e">
        <f>IF(AK125="","",IF('[1]Multi-Field'!AU121=20,10,IF(AK125-30&lt;0,0,AK125-30)))</f>
        <v>#VALUE!</v>
      </c>
      <c r="AM125" s="385" t="e">
        <f>#VALUE!</f>
        <v>#VALUE!</v>
      </c>
      <c r="AN125" s="385" t="e">
        <f t="shared" si="23"/>
        <v>#VALUE!</v>
      </c>
      <c r="AO125" s="385" t="e">
        <f>#VALUE!</f>
        <v>#VALUE!</v>
      </c>
      <c r="AP125" s="385" t="e">
        <f>#VALUE!</f>
        <v>#VALUE!</v>
      </c>
      <c r="AQ125" s="385" t="e">
        <f>#VALUE!</f>
        <v>#VALUE!</v>
      </c>
      <c r="AR125" s="385" t="e">
        <f>#VALUE!</f>
        <v>#VALUE!</v>
      </c>
      <c r="AS125" s="385" t="e">
        <f>IF(AR125="","",IF('[1]Multi-Field'!AU121&gt;9,0,AR125-15))</f>
        <v>#VALUE!</v>
      </c>
      <c r="AT125" s="385" t="e">
        <f>#VALUE!</f>
        <v>#VALUE!</v>
      </c>
      <c r="AU125" s="385" t="e">
        <f>#VALUE!</f>
        <v>#VALUE!</v>
      </c>
      <c r="AV125" s="385" t="e">
        <f>IF(AU125="","",IF('[1]Multi-Field'!AU121=9&gt;9,0,AU125-35))</f>
        <v>#VALUE!</v>
      </c>
      <c r="AW125" s="385" t="e">
        <f>#VALUE!</f>
        <v>#VALUE!</v>
      </c>
      <c r="AX125" s="385" t="e">
        <f t="shared" si="24"/>
        <v>#VALUE!</v>
      </c>
      <c r="AY125" s="385" t="str">
        <f>IF('[1]Multi-Field'!AU121="","",IF('[1]Multi-Field'!AU121&lt;1,100,IF('[1]Multi-Field'!AU121=1,75,IF('[1]Multi-Field'!AU121=2,50,IF('[1]Multi-Field'!AU121=3,25,IF('[1]Multi-Field'!AU121&gt;3,0,""))))))</f>
        <v/>
      </c>
      <c r="AZ125" s="385" t="str">
        <f t="shared" si="25"/>
        <v/>
      </c>
      <c r="BA125" s="385" t="e">
        <f>#VALUE!</f>
        <v>#VALUE!</v>
      </c>
      <c r="BB125" s="385" t="e">
        <f>IF(BA125="","",IF(AND('[1]Multi-Field'!AU121&lt;40,'[1]Multi-Field'!AU121&gt;9),40,IF('[1]Multi-Field'!AU121&gt;39,0,BA125+5)))</f>
        <v>#VALUE!</v>
      </c>
      <c r="BC125" s="386" t="e">
        <f t="shared" si="22"/>
        <v>#VALUE!</v>
      </c>
      <c r="BF125" s="411" t="s">
        <v>1294</v>
      </c>
      <c r="BG125" s="412">
        <v>5</v>
      </c>
      <c r="BH125" s="412">
        <v>4.5</v>
      </c>
      <c r="BI125" s="412">
        <v>4.5</v>
      </c>
      <c r="BJ125" s="409" t="e">
        <f>IF(AND('[1]Single Field'!#REF!=[1]Lists!BF125,'[1]Single Field'!#REF!="Drained"),"x",IF(AND('[1]Single Field'!#REF!=[1]Lists!BF125,'[1]Single Field'!#REF!="Undrained"),O,""))</f>
        <v>#REF!</v>
      </c>
      <c r="BK125" s="409" t="str">
        <f>IF(AND('[1]Multi-Field'!$E$3=[1]Lists!BF125,'[1]Multi-Field'!$F$3="Drained"),BI125,IF(AND('[1]Multi-Field'!$E$3=BF125,'[1]Multi-Field'!$F$3="undrained"),BH125,""))</f>
        <v/>
      </c>
      <c r="BL125" s="409" t="str">
        <f>IF(AND('[1]Multi-Field'!$E$4=BF125,'[1]Multi-Field'!$F$4="Drained"),BI125,IF(AND('[1]Multi-Field'!$E$4=BF125,'[1]Multi-Field'!$F$4="undrained"),BH125,""))</f>
        <v/>
      </c>
      <c r="BM125" s="409" t="str">
        <f>IF(AND('[1]Multi-Field'!$E$5=BF125,'[1]Multi-Field'!$F$5="Drained"),BI125,IF(AND('[1]Multi-Field'!$E$5=BF125,'[1]Multi-Field'!$F$5="undrained"),BH125,""))</f>
        <v/>
      </c>
      <c r="BN125" s="409" t="str">
        <f>IF(AND('[1]Multi-Field'!$E$6=BF125,'[1]Multi-Field'!$F$6="Drained"),BI125,IF(AND('[1]Multi-Field'!$E$6=BF125,'[1]Multi-Field'!$F$6="undrained"),BH125,""))</f>
        <v/>
      </c>
      <c r="BO125" s="409" t="str">
        <f>IF(AND('[1]Multi-Field'!$E$7=BF125,'[1]Multi-Field'!$F$7="Drained"),BI125,IF(AND('[1]Multi-Field'!$E$7=BF125,'[1]Multi-Field'!$F$7="undrained"),BH125,""))</f>
        <v/>
      </c>
      <c r="BP125" s="409" t="str">
        <f>IF(AND('[1]Multi-Field'!$E$8=BF125,'[1]Multi-Field'!$F$8="Drained"),BI125,IF(AND('[1]Multi-Field'!$E$8=BF125,'[1]Multi-Field'!$F$8="undrained"),BH125,""))</f>
        <v/>
      </c>
      <c r="BQ125" s="409" t="str">
        <f>IF(AND('[1]Multi-Field'!$E$9=BF125,'[1]Multi-Field'!$F$9="Drained"),BI125,IF(AND('[1]Multi-Field'!$E$9=BF125,'[1]Multi-Field'!$F$9="undrained"),BH125,""))</f>
        <v/>
      </c>
      <c r="BR125" s="409" t="str">
        <f>IF(AND('[1]Multi-Field'!$E$10=BF125,'[1]Multi-Field'!$F$10="Drained"),BI125,IF(AND('[1]Multi-Field'!$E$10=BF125,'[1]Multi-Field'!$F$10="undrained"),BH125,""))</f>
        <v/>
      </c>
      <c r="BS125" s="409" t="str">
        <f>IF(AND('[1]Multi-Field'!$E$11=BF125,'[1]Multi-Field'!$F$11="Drained"),BI125,IF(AND('[1]Multi-Field'!$E$11=BF125,'[1]Multi-Field'!$F$11="undrained"),BH125,""))</f>
        <v/>
      </c>
      <c r="BT125" s="409" t="str">
        <f>IF(AND('[1]Multi-Field'!$E$12=BF125,'[1]Multi-Field'!$F$12="Drained"),BI125,IF(AND('[1]Multi-Field'!$E$12=BF125,'[1]Multi-Field'!$F$12="undrained"),BH125,""))</f>
        <v/>
      </c>
      <c r="BU125" s="409" t="str">
        <f>IF(AND('[1]Multi-Field'!$E$13=BF125,'[1]Multi-Field'!$F$13="Drained"),BI125,IF(AND('[1]Multi-Field'!$E$3=BF125,'[1]Multi-Field'!$F$13="undrained"),BH125,""))</f>
        <v/>
      </c>
      <c r="BV125" s="409" t="str">
        <f>IF(AND('[1]Multi-Field'!$E$14=BF125,'[1]Multi-Field'!$F$14="Drained"),BI125,IF(AND('[1]Multi-Field'!$E$14=BF125,'[1]Multi-Field'!$F$14="undrained"),BH125,""))</f>
        <v/>
      </c>
      <c r="BW125" s="409" t="str">
        <f>IF(AND('[1]Multi-Field'!$E$15=BF125,'[1]Multi-Field'!$F$15="Drained"),BI125,IF(AND('[1]Multi-Field'!$E$15=BF125,'[1]Multi-Field'!$F$15="undrained"),BH125,""))</f>
        <v/>
      </c>
      <c r="BX125" s="409" t="str">
        <f>IF(AND('[1]Multi-Field'!$E$16=[1]Lists!BF125,'[1]Multi-Field'!$F$16="Drained"),BI125,IF(AND('[1]Multi-Field'!$E$16=[1]Lists!BF125,'[1]Multi-Field'!$F$16="undrained"),BH125,""))</f>
        <v/>
      </c>
      <c r="BY125" s="409" t="str">
        <f>IF(AND('[1]Multi-Field'!$E$17=[1]Lists!BF125,'[1]Multi-Field'!$F$17="Drained"),BI125,IF(AND('[1]Multi-Field'!$E$17=[1]Lists!BF125,'[1]Multi-Field'!$F$17="undrained"),BH125,""))</f>
        <v/>
      </c>
      <c r="BZ125" s="409" t="str">
        <f>IF(AND('[1]Multi-Field'!$E$18=[1]Lists!BF125,'[1]Multi-Field'!$F$18="Drained"),BI125,IF(AND('[1]Multi-Field'!$E$18=[1]Lists!BF125,'[1]Multi-Field'!$F$18="undrained"),BH125,""))</f>
        <v/>
      </c>
      <c r="CA125" s="409" t="str">
        <f>IF(AND('[1]Multi-Field'!$E$19=[1]Lists!BF125,'[1]Multi-Field'!$F$19="Drained"),BI125,IF(AND('[1]Multi-Field'!$E$19=[1]Lists!BF125,'[1]Multi-Field'!$F$19="undrained"),BH125,""))</f>
        <v/>
      </c>
      <c r="CB125" s="409" t="str">
        <f>IF(AND('[1]Multi-Field'!$E$20=[1]Lists!BF125,'[1]Multi-Field'!$F$20="Drained"),BI125,IF(AND('[1]Multi-Field'!$E$20=[1]Lists!BF125,'[1]Multi-Field'!$F$20="undrained"),BH125,""))</f>
        <v/>
      </c>
      <c r="CC125" s="409" t="str">
        <f>IF(AND('[1]Multi-Field'!$E$21=[1]Lists!BF125,'[1]Multi-Field'!$F$21="Drained"),BI125,IF(AND('[1]Multi-Field'!$E$21=[1]Lists!BF125,'[1]Multi-Field'!$F$21="undrained"),BH125,""))</f>
        <v/>
      </c>
      <c r="CD125" s="409" t="str">
        <f>IF(AND('[1]Multi-Field'!$E$22=[1]Lists!BF125,'[1]Multi-Field'!$F$22="Drained"),BI125,IF(AND('[1]Multi-Field'!$E$22=[1]Lists!BF125,'[1]Multi-Field'!$F$22="undrained"),BH125,""))</f>
        <v/>
      </c>
      <c r="CE125" s="409" t="str">
        <f>IF(AND('[1]Multi-Field'!$E$23=[1]Lists!BF125,'[1]Multi-Field'!$F$23="Drained"),BI125,IF(AND('[1]Multi-Field'!$E$23=[1]Lists!BF125,'[1]Multi-Field'!$F$23="undrained"),BH125,""))</f>
        <v/>
      </c>
      <c r="CF125" s="409" t="str">
        <f>IF(AND('[1]Multi-Field'!$E$24=[1]Lists!BF125,'[1]Multi-Field'!$F$24="Drained"),BI125,IF(AND('[1]Multi-Field'!$E$24=[1]Lists!BF125,'[1]Multi-Field'!$F$24="undrained"),BH125,""))</f>
        <v/>
      </c>
      <c r="CG125" s="409" t="str">
        <f>IF(AND('[1]Multi-Field'!$E$25=[1]Lists!BF125,'[1]Multi-Field'!$F$25="Drained"),BI125,IF(AND('[1]Multi-Field'!$E$25=[1]Lists!BF125,'[1]Multi-Field'!$F$25="undrained"),BH125,""))</f>
        <v/>
      </c>
      <c r="CH125" s="409" t="str">
        <f>IF(AND('[1]Multi-Field'!$E$26=[1]Lists!BF125,'[1]Multi-Field'!$F$26="Drained"),BI125,IF(AND('[1]Multi-Field'!$E$26=[1]Lists!BF125,'[1]Multi-Field'!$F$26="undrained"),BH125,""))</f>
        <v/>
      </c>
      <c r="CI125" s="409" t="str">
        <f>IF(AND('[1]Multi-Field'!$E$27=[1]Lists!BF125,'[1]Multi-Field'!$F$27="Drained"),BI125,IF(AND('[1]Multi-Field'!$E$27=[1]Lists!BF125,'[1]Multi-Field'!$F$27="undrained"),BH125,""))</f>
        <v/>
      </c>
      <c r="CJ125" s="409" t="str">
        <f>IF(AND('[1]Multi-Field'!$E$28=[1]Lists!BF125,'[1]Multi-Field'!$F$28="Drained"),BI125,IF(AND('[1]Multi-Field'!$E$28=[1]Lists!BF125,'[1]Multi-Field'!$F$28="undrained"),BH125,""))</f>
        <v/>
      </c>
      <c r="CK125" s="409" t="str">
        <f>IF(AND('[1]Multi-Field'!$E$29=[1]Lists!BF125,'[1]Multi-Field'!$F$29="Drained"),BI125,IF(AND('[1]Multi-Field'!$E$29=[1]Lists!BF125,'[1]Multi-Field'!$F$29="undrained"),BH125,""))</f>
        <v/>
      </c>
      <c r="CL125" s="409" t="str">
        <f>IF(AND('[1]Multi-Field'!$E$30=[1]Lists!BF125,'[1]Multi-Field'!$F$30="Drained"),BI125,IF(AND('[1]Multi-Field'!$E$30=[1]Lists!BF125,'[1]Multi-Field'!$F$30="undrained"),BH125,""))</f>
        <v/>
      </c>
      <c r="CM125" s="409" t="str">
        <f>IF(AND('[1]Multi-Field'!$E$31=[1]Lists!BF125,'[1]Multi-Field'!$F$31="Drained"),BI125,IF(AND('[1]Multi-Field'!$E$31=[1]Lists!BF125,'[1]Multi-Field'!$F$31="undrained"),BH125,""))</f>
        <v/>
      </c>
      <c r="CN125" s="409" t="str">
        <f>IF(AND('[1]Multi-Field'!$E$32=[1]Lists!BF125,'[1]Multi-Field'!$F$32="Drained"),BI125,IF(AND('[1]Multi-Field'!$E$32=[1]Lists!BF125,'[1]Multi-Field'!$F$32="undrained"),BH125,""))</f>
        <v/>
      </c>
      <c r="CO125" s="409" t="str">
        <f>IF(AND('[1]Multi-Field'!$E$33=[1]Lists!BF125,'[1]Multi-Field'!$F$33="Drained"),BI125,IF(AND('[1]Multi-Field'!$E$33=[1]Lists!BF125,'[1]Multi-Field'!$F$33="undrained"),BH125,""))</f>
        <v/>
      </c>
      <c r="CP125" s="409" t="str">
        <f>IF(AND('[1]Multi-Field'!$E$34=[1]Lists!BF125,'[1]Multi-Field'!$F$34="Drained"),BI125,IF(AND('[1]Multi-Field'!$E$34=[1]Lists!BF125,'[1]Multi-Field'!$F$34="undrained"),BH125,""))</f>
        <v/>
      </c>
      <c r="CQ125" s="409" t="str">
        <f>IF(AND('[1]Multi-Field'!$E$35=[1]Lists!BF125,'[1]Multi-Field'!$F$35="Drained"),BI125,IF(AND('[1]Multi-Field'!$E$35=[1]Lists!BF125,'[1]Multi-Field'!$F$35="undrained"),BH125,""))</f>
        <v/>
      </c>
      <c r="CR125" s="409" t="str">
        <f>IF(AND('[1]Multi-Field'!$E$36=[1]Lists!BF125,'[1]Multi-Field'!$F$36="Drained"),BI125,IF(AND('[1]Multi-Field'!$E$36=[1]Lists!BF125,'[1]Multi-Field'!$F$36="undrained"),BH125,""))</f>
        <v/>
      </c>
      <c r="CS125" s="409" t="str">
        <f>IF(AND('[1]Multi-Field'!$E$37=[1]Lists!BF125,'[1]Multi-Field'!$F$37="Drained"),BI125,IF(AND('[1]Multi-Field'!$E$37=[1]Lists!BF125,'[1]Multi-Field'!$F$37="undrained"),BH125,""))</f>
        <v/>
      </c>
      <c r="CT125" s="409" t="str">
        <f>IF(AND('[1]Multi-Field'!$E$38=[1]Lists!BF125,'[1]Multi-Field'!$F$38="Drained"),BI125,IF(AND('[1]Multi-Field'!$E$38=[1]Lists!BF125,'[1]Multi-Field'!$F$38="undrained"),BH125,""))</f>
        <v/>
      </c>
      <c r="CU125" s="409" t="str">
        <f>IF(AND('[1]Multi-Field'!$E$39=[1]Lists!BF125,'[1]Multi-Field'!$F$39="Drained"),BI125,IF(AND('[1]Multi-Field'!$E$39=[1]Lists!BF125,'[1]Multi-Field'!$F$39="undrained"),BH125,""))</f>
        <v/>
      </c>
      <c r="CV125" s="409" t="str">
        <f>IF(AND('[1]Multi-Field'!$E$40=[1]Lists!BF125,'[1]Multi-Field'!$F$40="Drained"),BI125,IF(AND('[1]Multi-Field'!$E$40=[1]Lists!BF125,'[1]Multi-Field'!$F$40="undrained"),BH125,""))</f>
        <v/>
      </c>
      <c r="CW125" s="409" t="str">
        <f>IF(AND('[1]Multi-Field'!$E$41=[1]Lists!BF125,'[1]Multi-Field'!$F$40="Drained"),BI125,IF(AND('[1]Multi-Field'!$E$40=[1]Lists!BF125,'[1]Multi-Field'!$F$40="undrained"),BH125,""))</f>
        <v/>
      </c>
      <c r="CX125" s="409" t="str">
        <f>IF(AND('[1]Multi-Field'!$E$42=[1]Lists!BF125,'[1]Multi-Field'!$F$42="Drained"),BI125,IF(AND('[1]Multi-Field'!$E$42=[1]Lists!BF125,'[1]Multi-Field'!$F$42="undrained"),BH125,""))</f>
        <v/>
      </c>
      <c r="CY125" s="409" t="str">
        <f>IF(AND('[1]Multi-Field'!$E$43=[1]Lists!BF125,'[1]Multi-Field'!$F$43="Drained"),BI125,IF(AND('[1]Multi-Field'!$E$43=[1]Lists!BF125,'[1]Multi-Field'!$F$43="undrained"),BH125,""))</f>
        <v/>
      </c>
      <c r="CZ125" s="409" t="str">
        <f>IF(AND('[1]Multi-Field'!$E$44=[1]Lists!BF125,'[1]Multi-Field'!$F$44="Drained"),BI125,IF(AND('[1]Multi-Field'!$E$44=[1]Lists!BF125,'[1]Multi-Field'!$F$44="undrained"),BH125,""))</f>
        <v/>
      </c>
      <c r="DA125" s="409" t="str">
        <f>IF(AND('[1]Multi-Field'!$E$45=[1]Lists!BF125,'[1]Multi-Field'!$F$45="Drained"),BI125,IF(AND('[1]Multi-Field'!$E$45=[1]Lists!BF125,'[1]Multi-Field'!$F$45="undrained"),BH125,""))</f>
        <v/>
      </c>
      <c r="DB125" s="409" t="str">
        <f>IF(AND('[1]Multi-Field'!$E$46=[1]Lists!BF125,'[1]Multi-Field'!$F$46="Drained"),BI125,IF(AND('[1]Multi-Field'!$E$46=[1]Lists!BF125,'[1]Multi-Field'!$F$46="undrained"),BH125,""))</f>
        <v/>
      </c>
      <c r="DC125" s="409" t="str">
        <f>IF(AND('[1]Multi-Field'!$E$47=[1]Lists!BF125,'[1]Multi-Field'!$F$47="Drained"),BI125,IF(AND('[1]Multi-Field'!$E$47=[1]Lists!BF125,'[1]Multi-Field'!$F$47="undrained"),BH125,""))</f>
        <v/>
      </c>
      <c r="DD125" s="409" t="str">
        <f>IF(AND('[1]Multi-Field'!$E$48=[1]Lists!BF125,'[1]Multi-Field'!$F$48="Drained"),BI125,IF(AND('[1]Multi-Field'!$E$48=[1]Lists!BF125,'[1]Multi-Field'!$F$48="undrained"),BH125,""))</f>
        <v/>
      </c>
      <c r="DE125" s="409" t="str">
        <f>IF(AND('[1]Multi-Field'!$E$49=[1]Lists!BF125,'[1]Multi-Field'!$F$49="Drained"),BI125,IF(AND('[1]Multi-Field'!$E$49=[1]Lists!BF125,'[1]Multi-Field'!$F$9="undrained"),BH125,""))</f>
        <v/>
      </c>
      <c r="DF125" s="409" t="str">
        <f>IF(AND('[1]Multi-Field'!$E$50=[1]Lists!BF125,'[1]Multi-Field'!$F$50="Drained"),BI125,IF(AND('[1]Multi-Field'!$E$50=[1]Lists!BF125,'[1]Multi-Field'!$F$50="undrained"),BH125,""))</f>
        <v/>
      </c>
      <c r="DG125" s="409" t="str">
        <f>IF(AND('[1]Multi-Field'!$E$51=[1]Lists!BF125,'[1]Multi-Field'!$F$51="Drained"),BI125,IF(AND('[1]Multi-Field'!$E$51=[1]Lists!BF125,'[1]Multi-Field'!$F$51="undrained"),BH125,""))</f>
        <v/>
      </c>
      <c r="DH125" s="409" t="str">
        <f>IF(AND('[1]Multi-Field'!$E$52=[1]Lists!BF125,'[1]Multi-Field'!$F$52="Drained"),BI125,IF(AND('[1]Multi-Field'!$E$52=[1]Lists!BF125,'[1]Multi-Field'!$F$52="undrained"),BH125,""))</f>
        <v/>
      </c>
      <c r="DI125" s="409" t="str">
        <f>IF(AND('[1]Multi-Field'!$E$53=[1]Lists!BF125,'[1]Multi-Field'!$F$53="Drained"),BI125,IF(AND('[1]Multi-Field'!$E$53=[1]Lists!BF125,'[1]Multi-Field'!$F$53="undrained"),BH125,""))</f>
        <v/>
      </c>
      <c r="DJ125" s="409" t="str">
        <f>IF(AND('[1]Multi-Field'!$E$54=[1]Lists!BF125,'[1]Multi-Field'!$F$54="Drained"),BI125,IF(AND('[1]Multi-Field'!$E$54=[1]Lists!BF125,'[1]Multi-Field'!$F$54="undrained"),BH125,""))</f>
        <v/>
      </c>
      <c r="DK125" s="409" t="str">
        <f>IF(AND('[1]Multi-Field'!$E$55=[1]Lists!BF125,'[1]Multi-Field'!$F$55="Drained"),BI125,IF(AND('[1]Multi-Field'!$E$55=[1]Lists!BF125,'[1]Multi-Field'!$F$55="undrained"),BH125,""))</f>
        <v/>
      </c>
      <c r="DL125" s="409" t="str">
        <f>IF(AND('[1]Multi-Field'!$E$56=[1]Lists!BF125,'[1]Multi-Field'!$F$56="Drained"),BI125,IF(AND('[1]Multi-Field'!$E$56=[1]Lists!BF125,'[1]Multi-Field'!$F$56="undrained"),BH125,""))</f>
        <v/>
      </c>
      <c r="DM125" s="409" t="str">
        <f>IF(AND('[1]Multi-Field'!$E$57=[1]Lists!BF125,'[1]Multi-Field'!$F$57="Drained"),BI125,IF(AND('[1]Multi-Field'!$E$57=[1]Lists!BF125,'[1]Multi-Field'!$F$57="undrained"),BH125,""))</f>
        <v/>
      </c>
      <c r="DN125" s="409" t="str">
        <f>IF(AND('[1]Multi-Field'!$E$58=[1]Lists!BF125,'[1]Multi-Field'!$F$58="Drained"),BI125,IF(AND('[1]Multi-Field'!$E$58=[1]Lists!BF125,'[1]Multi-Field'!$F$58="undrained"),BH125,""))</f>
        <v/>
      </c>
      <c r="DO125" s="409" t="str">
        <f>IF(AND('[1]Multi-Field'!$E$59=[1]Lists!BF125,'[1]Multi-Field'!$F$59="Drained"),BI125,IF(AND('[1]Multi-Field'!$E$59=[1]Lists!BF125,'[1]Multi-Field'!$F$59="undrained"),BH125,""))</f>
        <v/>
      </c>
      <c r="DP125" s="409" t="str">
        <f>IF(AND('[1]Multi-Field'!$E$60=[1]Lists!BF125,'[1]Multi-Field'!$F$60="Drained"),BI125,IF(AND('[1]Multi-Field'!$E$60=[1]Lists!BF125,'[1]Multi-Field'!$F$60="undrained"),BH125,""))</f>
        <v/>
      </c>
      <c r="DQ125" s="409" t="str">
        <f>IF(AND('[1]Multi-Field'!$E$61=[1]Lists!BF125,'[1]Multi-Field'!$F$61="Drained"),BI125,IF(AND('[1]Multi-Field'!$E$61=[1]Lists!BF125,'[1]Multi-Field'!$F$61="undrained"),BH125,""))</f>
        <v/>
      </c>
      <c r="DR125" s="409" t="str">
        <f>IF(AND('[1]Multi-Field'!$E$62=[1]Lists!BF125,'[1]Multi-Field'!$F$62="Drained"),BI125,IF(AND('[1]Multi-Field'!$E$62=[1]Lists!BF125,'[1]Multi-Field'!$F$62="undrained"),BH125,""))</f>
        <v/>
      </c>
      <c r="DS125" s="409" t="str">
        <f>IF(AND('[1]Multi-Field'!$E$63=[1]Lists!BF125,'[1]Multi-Field'!$F$63="Drained"),BI125,IF(AND('[1]Multi-Field'!$E$63=[1]Lists!BF125,'[1]Multi-Field'!$F$63="undrained"),BH125,""))</f>
        <v/>
      </c>
      <c r="DT125" s="409" t="str">
        <f>IF(AND('[1]Multi-Field'!$E$64=[1]Lists!BF125,'[1]Multi-Field'!$F$64="Drained"),BI125,IF(AND('[1]Multi-Field'!$E$64=[1]Lists!BF125,'[1]Multi-Field'!$F$64="undrained"),BH125,""))</f>
        <v/>
      </c>
      <c r="DU125" s="409" t="str">
        <f>IF(AND('[1]Multi-Field'!$E$65=[1]Lists!BF125,'[1]Multi-Field'!$F$65="Drained"),BI125,IF(AND('[1]Multi-Field'!$E$65=[1]Lists!BF125,'[1]Multi-Field'!$F$65="undrained"),BH125,""))</f>
        <v/>
      </c>
      <c r="DV125" s="409" t="str">
        <f>IF(AND('[1]Multi-Field'!$E$66=[1]Lists!BF125,'[1]Multi-Field'!$F$66="Drained"),BI125,IF(AND('[1]Multi-Field'!$E$66=[1]Lists!BF125,'[1]Multi-Field'!$F$66="undrained"),BH125,""))</f>
        <v/>
      </c>
      <c r="DW125" s="409" t="str">
        <f>IF(AND('[1]Multi-Field'!$E$67=[1]Lists!BF125,'[1]Multi-Field'!$F$67="Drained"),BI125,IF(AND('[1]Multi-Field'!$E$67=[1]Lists!BF125,'[1]Multi-Field'!$F$67="undrained"),BH125,""))</f>
        <v/>
      </c>
      <c r="DX125" s="409" t="str">
        <f>IF(AND('[1]Multi-Field'!$E$68=[1]Lists!BF125,'[1]Multi-Field'!$F$68="Drained"),BI125,IF(AND('[1]Multi-Field'!$E$68=[1]Lists!BF125,'[1]Multi-Field'!$F$68="undrained"),BH125,""))</f>
        <v/>
      </c>
      <c r="DY125" s="409" t="str">
        <f>IF(AND('[1]Multi-Field'!$E$69=[1]Lists!BF125,'[1]Multi-Field'!$F$69="Drained"),BI125,IF(AND('[1]Multi-Field'!$E$69=[1]Lists!BF125,'[1]Multi-Field'!$F$69="undrained"),BH125,""))</f>
        <v/>
      </c>
      <c r="DZ125" s="409" t="str">
        <f>IF(AND('[1]Multi-Field'!$E$70=[1]Lists!BF125,'[1]Multi-Field'!$F$70="Drained"),BI125,IF(AND('[1]Multi-Field'!$E$70=[1]Lists!BF125,'[1]Multi-Field'!$F$70="undrained"),BH125,""))</f>
        <v/>
      </c>
      <c r="EA125" s="409" t="str">
        <f>IF(AND('[1]Multi-Field'!$E$71=[1]Lists!BF125,'[1]Multi-Field'!$F$71="Drained"),BI125,IF(AND('[1]Multi-Field'!$E$71=[1]Lists!BF125,'[1]Multi-Field'!$F$71="undrained"),BH125,""))</f>
        <v/>
      </c>
      <c r="EB125" s="409" t="str">
        <f>IF(AND('[1]Multi-Field'!$E$72=[1]Lists!BF125,'[1]Multi-Field'!$F$72="Drained"),BI125,IF(AND('[1]Multi-Field'!$E$72=[1]Lists!BF125,'[1]Multi-Field'!$F$72="undrained"),BH125,""))</f>
        <v/>
      </c>
      <c r="EC125" s="409" t="str">
        <f>IF(AND('[1]Multi-Field'!$E$73=[1]Lists!BF125,'[1]Multi-Field'!$F$73="Drained"),BI125,IF(AND('[1]Multi-Field'!$E$73=[1]Lists!BF125,'[1]Multi-Field'!$F$73="undrained"),BH125,""))</f>
        <v/>
      </c>
      <c r="ED125" s="409" t="str">
        <f>IF(AND('[1]Multi-Field'!$E$74=[1]Lists!BF125,'[1]Multi-Field'!$F$74="Drained"),BI125,IF(AND('[1]Multi-Field'!$E$74=[1]Lists!BF125,'[1]Multi-Field'!$F$74="undrained"),BH125,""))</f>
        <v/>
      </c>
      <c r="EE125" s="409" t="str">
        <f>IF(AND('[1]Multi-Field'!$E$75=[1]Lists!BF125,'[1]Multi-Field'!$F$75="Drained"),BI125,IF(AND('[1]Multi-Field'!$E$75=[1]Lists!BF125,'[1]Multi-Field'!$F$75="undrained"),BH125,""))</f>
        <v/>
      </c>
      <c r="EF125" s="409" t="str">
        <f>IF(AND('[1]Multi-Field'!$E$76=[1]Lists!BF125,'[1]Multi-Field'!$F$76="Drained"),BI125,IF(AND('[1]Multi-Field'!$E$76=[1]Lists!BF125,'[1]Multi-Field'!$F$6="undrained"),BH125,""))</f>
        <v/>
      </c>
      <c r="EG125" s="409" t="str">
        <f>IF(AND('[1]Multi-Field'!$E$77=[1]Lists!BF125,'[1]Multi-Field'!$F$77="Drained"),BI125,IF(AND('[1]Multi-Field'!$E$77=[1]Lists!BF125,'[1]Multi-Field'!$F$77="undrained"),BH125,""))</f>
        <v/>
      </c>
      <c r="EH125" s="409" t="str">
        <f>IF(AND('[1]Multi-Field'!$E$78=[1]Lists!BF125,'[1]Multi-Field'!$F$78="Drained"),BI125,IF(AND('[1]Multi-Field'!$E$78=[1]Lists!BF125,'[1]Multi-Field'!$F$78="undrained"),BH125,""))</f>
        <v/>
      </c>
      <c r="EI125" s="409" t="str">
        <f>IF(AND('[1]Multi-Field'!$E$79=[1]Lists!BF125,'[1]Multi-Field'!$F$79="Drained"),BI125,IF(AND('[1]Multi-Field'!$E$79=[1]Lists!BF125,'[1]Multi-Field'!$F$79="undrained"),BH125,""))</f>
        <v/>
      </c>
      <c r="EJ125" s="409" t="str">
        <f>IF(AND('[1]Multi-Field'!$E$80=[1]Lists!BF125,'[1]Multi-Field'!$F$80="Drained"),BI125,IF(AND('[1]Multi-Field'!$E$80=[1]Lists!BF125,'[1]Multi-Field'!$F$80="undrained"),BH125,""))</f>
        <v/>
      </c>
      <c r="EK125" s="409" t="str">
        <f>IF(AND('[1]Multi-Field'!$E$81=[1]Lists!BF125,'[1]Multi-Field'!$F$81="Drained"),BI125,IF(AND('[1]Multi-Field'!$E$81=[1]Lists!BF125,'[1]Multi-Field'!$F$81="undrained"),BH125,""))</f>
        <v/>
      </c>
      <c r="EL125" s="409" t="str">
        <f>IF(AND('[1]Multi-Field'!$E$82=[1]Lists!BF125,'[1]Multi-Field'!$F$82="Drained"),BI125,IF(AND('[1]Multi-Field'!$E$82=[1]Lists!BF125,'[1]Multi-Field'!$F$82="undrained"),BH125,""))</f>
        <v/>
      </c>
      <c r="EM125" s="409" t="str">
        <f>IF(AND('[1]Multi-Field'!$E$83=[1]Lists!BF125,'[1]Multi-Field'!$F$83="Drained"),BI125,IF(AND('[1]Multi-Field'!$E$83=[1]Lists!BF125,'[1]Multi-Field'!$F$83="undrained"),BH125,""))</f>
        <v/>
      </c>
      <c r="EN125" s="409" t="str">
        <f>IF(AND('[1]Multi-Field'!$E$84=[1]Lists!BF125,'[1]Multi-Field'!$F$84="Drained"),BI125,IF(AND('[1]Multi-Field'!$E$84=[1]Lists!BF125,'[1]Multi-Field'!$F$84="undrained"),BH125,""))</f>
        <v/>
      </c>
      <c r="EO125" s="409" t="str">
        <f>IF(AND('[1]Multi-Field'!$E$85=[1]Lists!BF125,'[1]Multi-Field'!$F$85="Drained"),BI125,IF(AND('[1]Multi-Field'!$E$85=[1]Lists!BF125,'[1]Multi-Field'!$F$85="undrained"),BH125,""))</f>
        <v/>
      </c>
      <c r="EP125" s="409" t="str">
        <f>IF(AND('[1]Multi-Field'!$E$86=[1]Lists!BF125,'[1]Multi-Field'!$F$86="Drained"),BI125,IF(AND('[1]Multi-Field'!$E$86=[1]Lists!BF125,'[1]Multi-Field'!$F$86="undrained"),BH125,""))</f>
        <v/>
      </c>
      <c r="EQ125" s="409" t="str">
        <f>IF(AND('[1]Multi-Field'!$E$87=[1]Lists!BF125,'[1]Multi-Field'!$F$87="Drained"),BI125,IF(AND('[1]Multi-Field'!$E$87=[1]Lists!BF125,'[1]Multi-Field'!$F$87="undrained"),BH125,""))</f>
        <v/>
      </c>
      <c r="ER125" s="409" t="str">
        <f>IF(AND('[1]Multi-Field'!$E$88=[1]Lists!BF125,'[1]Multi-Field'!$F$88="Drained"),BI125,IF(AND('[1]Multi-Field'!$E$88=[1]Lists!BF125,'[1]Multi-Field'!$F$88="undrained"),BH125,""))</f>
        <v/>
      </c>
      <c r="ES125" s="409" t="str">
        <f>IF(AND('[1]Multi-Field'!$E$89=[1]Lists!BF125,'[1]Multi-Field'!$F$89="Drained"),BI125,IF(AND('[1]Multi-Field'!$E$89=[1]Lists!BF125,'[1]Multi-Field'!$F$89="undrained"),BH125,""))</f>
        <v/>
      </c>
      <c r="ET125" s="409" t="str">
        <f>IF(AND('[1]Multi-Field'!$E$90=[1]Lists!BF125,'[1]Multi-Field'!$F$90="Drained"),BI125,IF(AND('[1]Multi-Field'!$E$90=[1]Lists!BF125,'[1]Multi-Field'!$F$90="undrained"),BH125,""))</f>
        <v/>
      </c>
      <c r="EU125" s="409" t="str">
        <f>IF(AND('[1]Multi-Field'!$E$91=[1]Lists!BF125,'[1]Multi-Field'!$F$91="Drained"),BI125,IF(AND('[1]Multi-Field'!$E$91=[1]Lists!BF125,'[1]Multi-Field'!$F$91="undrained"),BH125,""))</f>
        <v/>
      </c>
      <c r="EV125" s="409" t="str">
        <f>IF(AND('[1]Multi-Field'!$E$92=[1]Lists!BF125,'[1]Multi-Field'!$F$92="Drained"),BI125,IF(AND('[1]Multi-Field'!$E$92=[1]Lists!BF125,'[1]Multi-Field'!$F$92="undrained"),BH125,""))</f>
        <v/>
      </c>
      <c r="EW125" s="409" t="str">
        <f>IF(AND('[1]Multi-Field'!$E$93=[1]Lists!BF125,'[1]Multi-Field'!$F$93="Drained"),BI125,IF(AND('[1]Multi-Field'!$E$93=[1]Lists!BF125,'[1]Multi-Field'!$F$93="undrained"),BH125,""))</f>
        <v/>
      </c>
      <c r="EX125" s="409" t="str">
        <f>IF(AND('[1]Multi-Field'!$E$94=[1]Lists!BF125,'[1]Multi-Field'!$F$94="Drained"),BI125,IF(AND('[1]Multi-Field'!$E$94=[1]Lists!BF125,'[1]Multi-Field'!$F$94="undrained"),BH125,""))</f>
        <v/>
      </c>
      <c r="EY125" s="409" t="str">
        <f>IF(AND('[1]Multi-Field'!$E$95=[1]Lists!BF125,'[1]Multi-Field'!$F$95="Drained"),BI125,IF(AND('[1]Multi-Field'!$E$95=[1]Lists!BF125,'[1]Multi-Field'!$F$95="undrained"),BH125,""))</f>
        <v/>
      </c>
      <c r="EZ125" s="409" t="str">
        <f>IF(AND('[1]Multi-Field'!$E$96=[1]Lists!BF125,'[1]Multi-Field'!$F$96="Drained"),BI125,IF(AND('[1]Multi-Field'!$E$96=[1]Lists!BF125,'[1]Multi-Field'!$F$96="undrained"),BH125,""))</f>
        <v/>
      </c>
      <c r="FA125" s="409" t="str">
        <f>IF(AND('[1]Multi-Field'!$E$97=[1]Lists!BF125,'[1]Multi-Field'!$F$97="Drained"),BI125,IF(AND('[1]Multi-Field'!$E$97=[1]Lists!BF125,'[1]Multi-Field'!$F$97="undrained"),BH125,""))</f>
        <v/>
      </c>
      <c r="FB125" s="409" t="str">
        <f>IF(AND('[1]Multi-Field'!$E$98=[1]Lists!BF125,'[1]Multi-Field'!$F$98="Drained"),BI125,IF(AND('[1]Multi-Field'!$E$98=[1]Lists!BF125,'[1]Multi-Field'!$F$98="undrained"),BH125,""))</f>
        <v/>
      </c>
      <c r="FC125" s="409" t="str">
        <f>IF(AND('[1]Multi-Field'!$E$99=[1]Lists!BF125,'[1]Multi-Field'!$F$99="Drained"),BI125,IF(AND('[1]Multi-Field'!$E$99=[1]Lists!BF125,'[1]Multi-Field'!$F$99="undrained"),BH125,""))</f>
        <v/>
      </c>
      <c r="FD125" s="409" t="str">
        <f>IF(AND('[1]Multi-Field'!$E$100=[1]Lists!BF125,'[1]Multi-Field'!$F$100="Drained"),BI125,IF(AND('[1]Multi-Field'!$E$100=[1]Lists!BF125,'[1]Multi-Field'!$F$100="undrained"),BH125,""))</f>
        <v/>
      </c>
      <c r="FE125" s="409" t="str">
        <f>IF(AND('[1]Multi-Field'!$E$101=[1]Lists!BF125,'[1]Multi-Field'!$F$101="Drained"),BI125,IF(AND('[1]Multi-Field'!$E$101=[1]Lists!BF125,'[1]Multi-Field'!$F$101="undrained"),BH125,""))</f>
        <v/>
      </c>
      <c r="FF125" s="409" t="str">
        <f>IF(AND('[1]Multi-Field'!$E$102=[1]Lists!BF125,'[1]Multi-Field'!$F$102="Drained"),BI125,IF(AND('[1]Multi-Field'!$E$102=[1]Lists!BF125,'[1]Multi-Field'!$F$102="undrained"),BH125,""))</f>
        <v/>
      </c>
      <c r="FG125" s="409" t="str">
        <f>IF(AND('[1]Multi-Field'!$E$103=[1]Lists!BF125,'[1]Multi-Field'!$F$103="Drained"),BI125,IF(AND('[1]Multi-Field'!$E$103=[1]Lists!BF125,'[1]Multi-Field'!$F$103="undrained"),BH125,""))</f>
        <v/>
      </c>
      <c r="FH125" s="409" t="str">
        <f>IF(AND('[1]Multi-Field'!$E$104=[1]Lists!BF125,'[1]Multi-Field'!$F$104="Drained"),BI125,IF(AND('[1]Multi-Field'!$E$104=[1]Lists!BF125,'[1]Multi-Field'!$F$104="undrained"),BH125,""))</f>
        <v/>
      </c>
      <c r="FI125" s="409" t="str">
        <f>IF(AND('[1]Multi-Field'!$E$105=[1]Lists!BF125,'[1]Multi-Field'!$F$105="Drained"),BI125,IF(AND('[1]Multi-Field'!$E$105=[1]Lists!BF125,'[1]Multi-Field'!$F$105="undrained"),BH125,""))</f>
        <v/>
      </c>
      <c r="FJ125" s="409" t="str">
        <f>IF(AND('[1]Multi-Field'!$E$106=[1]Lists!BF125,'[1]Multi-Field'!$F$106="Drained"),BI125,IF(AND('[1]Multi-Field'!$E$106=[1]Lists!BF125,'[1]Multi-Field'!$F$106="undrained"),BH125,""))</f>
        <v/>
      </c>
      <c r="FK125" s="409" t="str">
        <f>IF(AND('[1]Multi-Field'!$E$107=[1]Lists!BF125,'[1]Multi-Field'!$F$107="Drained"),BI125,IF(AND('[1]Multi-Field'!$E$107=[1]Lists!BF125,'[1]Multi-Field'!$F$107="undrained"),BH125,""))</f>
        <v/>
      </c>
      <c r="FL125" s="409" t="str">
        <f>IF(AND('[1]Multi-Field'!$E$108=[1]Lists!BF125,'[1]Multi-Field'!$F$108="Drained"),BI125,IF(AND('[1]Multi-Field'!$E$108=[1]Lists!BF125,'[1]Multi-Field'!$F$108="undrained"),BH125,""))</f>
        <v/>
      </c>
      <c r="FM125" s="409" t="str">
        <f>IF(AND('[1]Multi-Field'!$E$109=[1]Lists!BF125,'[1]Multi-Field'!$F$109="Drained"),BI125,IF(AND('[1]Multi-Field'!$E$109=[1]Lists!BF125,'[1]Multi-Field'!$F$109="undrained"),BH125,""))</f>
        <v/>
      </c>
      <c r="FN125" s="409" t="str">
        <f>IF(AND('[1]Multi-Field'!$E$110=[1]Lists!BF125,'[1]Multi-Field'!$F$110="Drained"),BI125,IF(AND('[1]Multi-Field'!$E$110=[1]Lists!BF125,'[1]Multi-Field'!$F$110="undrained"),BH125,""))</f>
        <v/>
      </c>
      <c r="FO125" s="409" t="str">
        <f>IF(AND('[1]Multi-Field'!$E$111=[1]Lists!BF125,'[1]Multi-Field'!$F$111="Drained"),BI125,IF(AND('[1]Multi-Field'!$E$111=[1]Lists!BF125,'[1]Multi-Field'!$F$111="undrained"),BH125,""))</f>
        <v/>
      </c>
      <c r="FP125" s="409" t="str">
        <f>IF(AND('[1]Multi-Field'!$E$112=[1]Lists!BF125,'[1]Multi-Field'!$F$112="Drained"),BI125,IF(AND('[1]Multi-Field'!$E$112=[1]Lists!BF125,'[1]Multi-Field'!$F$112="undrained"),BH125,""))</f>
        <v/>
      </c>
      <c r="FQ125" s="409" t="str">
        <f>IF(AND('[1]Multi-Field'!$E$113=[1]Lists!BF125,'[1]Multi-Field'!$F$113="Drained"),BI125,IF(AND('[1]Multi-Field'!$E$113=[1]Lists!BF125,'[1]Multi-Field'!$F$113="undrained"),BH125,""))</f>
        <v/>
      </c>
      <c r="FR125" s="409" t="str">
        <f>IF(AND('[1]Multi-Field'!$E$114=[1]Lists!BF125,'[1]Multi-Field'!$F$114="Drained"),BI125,IF(AND('[1]Multi-Field'!$E$114=[1]Lists!BF125,'[1]Multi-Field'!$F$114="undrained"),BH125,""))</f>
        <v/>
      </c>
      <c r="FS125" s="409" t="str">
        <f>IF(AND('[1]Multi-Field'!$E$115=[1]Lists!BF125,'[1]Multi-Field'!$F$115="Drained"),BI125,IF(AND('[1]Multi-Field'!$E$115=[1]Lists!BF125,'[1]Multi-Field'!$F$115="undrained"),BH125,""))</f>
        <v/>
      </c>
      <c r="FT125" s="409" t="str">
        <f>IF(AND('[1]Multi-Field'!$E$116=[1]Lists!BF125,'[1]Multi-Field'!$F$116="Drained"),BI125,IF(AND('[1]Multi-Field'!$E$116=[1]Lists!BF125,'[1]Multi-Field'!$F$116="undrained"),BH125,""))</f>
        <v/>
      </c>
      <c r="FU125" s="409" t="str">
        <f>IF(AND('[1]Multi-Field'!$E$117=[1]Lists!BF125,'[1]Multi-Field'!$F$117="Drained"),BI125,IF(AND('[1]Multi-Field'!$E$117=[1]Lists!BF125,'[1]Multi-Field'!$F$117="undrained"),BH125,""))</f>
        <v/>
      </c>
      <c r="FV125" s="409" t="str">
        <f>IF(AND('[1]Multi-Field'!$E$118=[1]Lists!BF125,'[1]Multi-Field'!$F$118="Drained"),BI125,IF(AND('[1]Multi-Field'!$E$118=[1]Lists!BF125,'[1]Multi-Field'!$F$118="undrained"),BH125,""))</f>
        <v/>
      </c>
      <c r="FW125" s="409" t="str">
        <f>IF(AND('[1]Multi-Field'!$E$119=[1]Lists!BF125,'[1]Multi-Field'!$F$119="Drained"),BI125,IF(AND('[1]Multi-Field'!$E$119=[1]Lists!BF125,'[1]Multi-Field'!$F$119="undrained"),BH125,""))</f>
        <v/>
      </c>
      <c r="FX125" s="409" t="str">
        <f>IF(AND('[1]Multi-Field'!$E$120=[1]Lists!BF125,'[1]Multi-Field'!$F$120="Drained"),BI125,IF(AND('[1]Multi-Field'!$E$120=[1]Lists!BF125,'[1]Multi-Field'!$F$120="undrained"),BH125,""))</f>
        <v/>
      </c>
      <c r="GC125" s="4">
        <f>'[1]Multi-Field'!B123</f>
        <v>0</v>
      </c>
      <c r="GD125" s="73" t="str">
        <f>IF(OR('[1]Multi-Field'!Q123=$FZ$43,'[1]Multi-Field'!Q123=$FZ$44),'[1]Multi-Field'!BS123,"")</f>
        <v/>
      </c>
      <c r="GE125" s="4" t="str">
        <f>IF(AND(OR('[1]Multi-Field'!Q123=$FZ$86,'[1]Multi-Field'!Q123=$FZ$94,'[1]Multi-Field'!Q123=$FZ$87,'[1]Multi-Field'!Q123=[1]Lists!$FZ$93,'[1]Multi-Field'!Q123=$FZ$59),'[1]Multi-Field'!BS123&gt;50),'[1]Multi-Field'!BS123*0.8,IF(AND(OR('[1]Multi-Field'!Q123=$FZ$86,'[1]Multi-Field'!Q123=$FZ$94,'[1]Multi-Field'!Q123=$FZ$87,'[1]Multi-Field'!Q123=[1]Lists!$FZ$93,'[1]Multi-Field'!Q123=[1]Lists!$FZ$59),'[1]Multi-Field'!BS123&lt;50),'[1]Multi-Field'!BS123,""))</f>
        <v/>
      </c>
      <c r="GF125" s="4" t="str">
        <f>IF(OR('[1]Multi-Field'!Q123=[1]Lists!$FZ$7,'[1]Multi-Field'!Q123=[1]Lists!$FZ$5,'[1]Multi-Field'!Q123=[1]Lists!$FZ$24,'[1]Multi-Field'!Q123=[1]Lists!$FZ$10,'[1]Multi-Field'!Q123=[1]Lists!$FZ$8, '[1]Multi-Field'!Q123=[1]Lists!$FZ$25, '[1]Multi-Field'!Q123=[1]Lists!$FZ$23, '[1]Multi-Field'!Q123= [1]Lists!$FZ$47, '[1]Multi-Field'!Q123=[1]Lists!$FZ$49, '[1]Multi-Field'!Q123=[1]Lists!$FZ$48,'[1]Multi-Field'!Q123=[1]Lists!$FZ$3, '[1]Multi-Field'!Q123=[1]Lists!$FZ$14,'[1]Multi-Field'!Q123=[1]Lists!$FZ$36, '[1]Multi-Field'!Q123=[1]Lists!$FZ$41,'[1]Multi-Field'!Q123=[1]Lists!$FZ$42),0,"")</f>
        <v/>
      </c>
      <c r="GG125" s="4" t="str">
        <f>IF(OR('[1]Multi-Field'!Q123=[1]Lists!$FZ$6,'[1]Multi-Field'!Q123=[1]Lists!$FZ$4, '[1]Multi-Field'!Q152=[1]Lists!$FZ$11, '[1]Multi-Field'!Q123=[1]Lists!$FZ$1),100*IF('[1]Multi-Field'!U123=onepercent,0.75,IF('[1]Multi-Field'!U123=onetotwentyfivepercent,0.4,IF(OR('[1]Multi-Field'!U123=twentysixtofiftypercent,'[1]Multi-Field'!U123=greaterthanfiftypercent),0,""))),"")</f>
        <v/>
      </c>
      <c r="GH125" s="4" t="str">
        <f>IF(OR('[1]Multi-Field'!Q123=[1]Lists!$FZ$53,'[1]Multi-Field'!Q123=[1]Lists!$FZ$55), 50,IF('[1]Multi-Field'!Q123=[1]Lists!$FZ$54,225,IF('[1]Multi-Field'!Q123=[1]Lists!$FZ$56,75,"")))</f>
        <v/>
      </c>
      <c r="GI125" s="4" t="e">
        <f>#VALUE!</f>
        <v>#VALUE!</v>
      </c>
      <c r="GJ125" s="4" t="e">
        <f>#VALUE!</f>
        <v>#VALUE!</v>
      </c>
      <c r="GK125" s="4" t="str">
        <f>IF('[1]Multi-Field'!Q123=[1]Lists!$FZ$95,'[1]Multi-Field'!BS123*0.66,"")</f>
        <v/>
      </c>
      <c r="GM125" s="4" t="str">
        <f>IF(OR('[1]Multi-Field'!Q123=[1]Lists!$FZ$26,'[1]Multi-Field'!Q123=[1]Lists!$FZ$84),20,"")</f>
        <v/>
      </c>
      <c r="GN125" s="4" t="str">
        <f>IF(OR('[1]Multi-Field'!Q123=[1]Lists!$FZ$88,'[1]Multi-Field'!Q123=[1]Lists!$FZ$57),0,"")</f>
        <v/>
      </c>
      <c r="GO125" s="4" t="str">
        <f>IF(OR('[1]Multi-Field'!Q123=[1]Lists!$FZ$69,'[1]Multi-Field'!Q123=[1]Lists!$FZ$71,'[1]Multi-Field'!Q123=[1]Lists!$FZ$105),50,"")</f>
        <v/>
      </c>
      <c r="GP125" s="4" t="str">
        <f>IF(OR('[1]Multi-Field'!Q123=[1]Lists!$FZ$75,'[1]Multi-Field'!Q123=[1]Lists!$FZ$70),75,"")</f>
        <v/>
      </c>
      <c r="GQ125" s="4">
        <f>IF('[1]Multi-Field'!Q123=[1]Lists!$FZ$72,150,"")</f>
        <v>150</v>
      </c>
      <c r="GR125" s="4" t="str">
        <f>IF(OR('[1]Multi-Field'!Q123=[1]Lists!$FZ$74,'[1]Multi-Field'!Q123=[1]Lists!$FZ$73),40,"")</f>
        <v/>
      </c>
      <c r="GS125" s="4" t="str">
        <f>IF('[1]Multi-Field'!Q123=[1]Lists!$FZ$99,80,"")</f>
        <v/>
      </c>
      <c r="GT125" s="4" t="str">
        <f>IF('[1]Multi-Field'!Q123=[1]Lists!$FZ$106,70,"")</f>
        <v/>
      </c>
      <c r="GU125" s="4" t="e">
        <f t="shared" si="16"/>
        <v>#VALUE!</v>
      </c>
    </row>
    <row r="126" spans="1:203" ht="13.5" customHeight="1">
      <c r="A126" s="7" t="s">
        <v>213</v>
      </c>
      <c r="B126" s="7"/>
      <c r="C126" s="7"/>
      <c r="D126" s="8">
        <v>55</v>
      </c>
      <c r="E126" s="8">
        <f t="shared" si="12"/>
        <v>58</v>
      </c>
      <c r="F126" s="8">
        <f t="shared" si="13"/>
        <v>62</v>
      </c>
      <c r="G126" s="8">
        <v>65</v>
      </c>
      <c r="H126" s="8">
        <v>70</v>
      </c>
      <c r="I126" s="8">
        <f t="shared" si="17"/>
        <v>73</v>
      </c>
      <c r="J126" s="8">
        <f t="shared" si="18"/>
        <v>77</v>
      </c>
      <c r="K126" s="8">
        <v>80</v>
      </c>
      <c r="L126" s="8">
        <v>90</v>
      </c>
      <c r="M126" s="8">
        <f t="shared" si="14"/>
        <v>97</v>
      </c>
      <c r="N126" s="8">
        <f t="shared" si="15"/>
        <v>103</v>
      </c>
      <c r="O126" s="8">
        <v>110</v>
      </c>
      <c r="P126" s="391">
        <v>101</v>
      </c>
      <c r="Q126" s="394"/>
      <c r="R126" s="395" t="b">
        <f>IF(OR('Multi-Field'!AA103=Lists!$AC$42,'Multi-Field'!AA103=Lists!$AC$43),IF('Multi-Field'!Z103="x",(IF('Multi-Field'!AC103=Lists!$Q$11,Lists!$R$11,IF('Multi-Field'!AC103=Lists!$Q$12,Lists!$R$12,IF('Multi-Field'!AC103=Lists!$Q$13,Lists!$R$13,IF('Multi-Field'!AC103=Lists!$Q$14,Lists!$R$14))))),IF('Multi-Field'!X103="x",(IF('Multi-Field'!AC103=Lists!$Q$11,Lists!$S$11,IF('Multi-Field'!AC103=Lists!$Q$12,Lists!$S$12,IF('Multi-Field'!AC103=Lists!$Q$13,Lists!$S$13,IF('Multi-Field'!AC103=Lists!$Q$14,Lists!$S$14))))),IF('Multi-Field'!V103="x",(IF('Multi-Field'!AC103=Lists!$Q$11,Lists!$T$11,IF('Multi-Field'!AC103=Lists!$Q$12,Lists!$T$12,IF('Multi-Field'!AC103=Lists!$Q$13,Lists!$T$13,IF('Multi-Field'!AC103=Lists!$Q$14,Lists!$T$14))))),0))))</f>
        <v>0</v>
      </c>
      <c r="S126" s="395" t="str">
        <f t="shared" si="26"/>
        <v/>
      </c>
      <c r="T126" s="395"/>
      <c r="U126" s="396"/>
      <c r="V126" s="383">
        <f>IF(OR('Multi-Field'!AI112=$U$4,'Multi-Field'!AI112=$U$5,'Multi-Field'!AI112=$U$6,'Multi-Field'!AI112=$U$7,'Multi-Field'!AI112=$U$8,'Multi-Field'!AI112=$U$9),(IF('Multi-Field'!AJ112=$V$2,100,IF('Multi-Field'!AJ112=$V$3,65,IF('Multi-Field'!AJ112=$V$4,53,IF('Multi-Field'!AJ112=$V$5,41,IF('Multi-Field'!AJ112=$V$6,23,IF('Multi-Field'!AJ112=$V$7,0,0))))))),0)</f>
        <v>0</v>
      </c>
      <c r="W126" s="383" t="str">
        <f>IF(AND(OR('Multi-Field'!AF112=$S$3,'Multi-Field'!AF112=S114,'Multi-Field'!AF112=$S$7),'Multi-Field'!AN112&lt;18,'Multi-Field'!AN112&gt;0),35,IF('Multi-Field'!AF112=$S$4,55,IF(AND('Multi-Field'!AF112=$S$6,'Multi-Field'!AN112&lt;18),30,IF(AND('Multi-Field'!AN112&gt;17,OR('Multi-Field'!AF112=$S$3,'Multi-Field'!AF112=$S$5,'Multi-Field'!AF112= $S$6,'Multi-Field'!AF112=$S$7)),25,"0"))))</f>
        <v>0</v>
      </c>
      <c r="X126" s="383">
        <f>IF(OR('Multi-Field'!BA112=$U$4,'Multi-Field'!BA112=$U$5,'Multi-Field'!BA112=$U$6,'Multi-Field'!BA112=U116,'Multi-Field'!BA112=$U$8,'Multi-Field'!BA112=$U$9),(IF('Multi-Field'!BB112=$V$2,100,IF('Multi-Field'!BB112=$V$3,65,IF('Multi-Field'!BB112=$V$4,53,IF('Multi-Field'!BB112=$V$5,41,IF('Multi-Field'!BB112=$V$6,23,IF('Multi-Field'!BB112=$V$7,0,0))))))),0)</f>
        <v>0</v>
      </c>
      <c r="Y126" s="383" t="str">
        <f>IF(AND(OR('Multi-Field'!AX112=$S$3,'Multi-Field'!AX112=$S$5,'Multi-Field'!AX112=$S$7),'Multi-Field'!BF112&lt;18),35,IF('Multi-Field'!AX112=$S$4,55,IF(AND('Multi-Field'!AX112=$S$6,'Multi-Field'!BF112&lt;18),30,IF(AND('Multi-Field'!BF112&gt;17,OR('Multi-Field'!AX112=$S$3,'Multi-Field'!AX112=$S$5,'Multi-Field'!AX112=$S$6,'Multi-Field'!AX112=$S$7)),25,"0"))))</f>
        <v>0</v>
      </c>
      <c r="Z126" s="383">
        <v>110</v>
      </c>
      <c r="AI126" s="384">
        <f>'[1]Multi-Field'!B122</f>
        <v>0</v>
      </c>
      <c r="AJ126" s="385" t="e">
        <f>#VALUE!</f>
        <v>#VALUE!</v>
      </c>
      <c r="AK126" s="385" t="e">
        <f>#VALUE!</f>
        <v>#VALUE!</v>
      </c>
      <c r="AL126" s="385" t="e">
        <f>IF(AK126="","",IF('[1]Multi-Field'!AU122=20,10,IF(AK126-30&lt;0,0,AK126-30)))</f>
        <v>#VALUE!</v>
      </c>
      <c r="AM126" s="385" t="e">
        <f>#VALUE!</f>
        <v>#VALUE!</v>
      </c>
      <c r="AN126" s="385" t="e">
        <f t="shared" si="23"/>
        <v>#VALUE!</v>
      </c>
      <c r="AO126" s="385" t="e">
        <f>#VALUE!</f>
        <v>#VALUE!</v>
      </c>
      <c r="AP126" s="385" t="e">
        <f>#VALUE!</f>
        <v>#VALUE!</v>
      </c>
      <c r="AQ126" s="385" t="e">
        <f>#VALUE!</f>
        <v>#VALUE!</v>
      </c>
      <c r="AR126" s="385" t="e">
        <f>#VALUE!</f>
        <v>#VALUE!</v>
      </c>
      <c r="AS126" s="385" t="e">
        <f>IF(AR126="","",IF('[1]Multi-Field'!AU122&gt;9,0,AR126-15))</f>
        <v>#VALUE!</v>
      </c>
      <c r="AT126" s="385" t="e">
        <f>#VALUE!</f>
        <v>#VALUE!</v>
      </c>
      <c r="AU126" s="385" t="e">
        <f>#VALUE!</f>
        <v>#VALUE!</v>
      </c>
      <c r="AV126" s="385" t="e">
        <f>IF(AU126="","",IF('[1]Multi-Field'!AU122=9&gt;9,0,AU126-35))</f>
        <v>#VALUE!</v>
      </c>
      <c r="AW126" s="385" t="e">
        <f>#VALUE!</f>
        <v>#VALUE!</v>
      </c>
      <c r="AX126" s="385" t="e">
        <f t="shared" si="24"/>
        <v>#VALUE!</v>
      </c>
      <c r="AY126" s="385" t="str">
        <f>IF('[1]Multi-Field'!AU122="","",IF('[1]Multi-Field'!AU122&lt;1,100,IF('[1]Multi-Field'!AU122=1,75,IF('[1]Multi-Field'!AU122=2,50,IF('[1]Multi-Field'!AU122=3,25,IF('[1]Multi-Field'!AU122&gt;3,0,""))))))</f>
        <v/>
      </c>
      <c r="AZ126" s="385" t="str">
        <f t="shared" si="25"/>
        <v/>
      </c>
      <c r="BA126" s="385" t="e">
        <f>#VALUE!</f>
        <v>#VALUE!</v>
      </c>
      <c r="BB126" s="385" t="e">
        <f>IF(BA126="","",IF(AND('[1]Multi-Field'!AU122&lt;40,'[1]Multi-Field'!AU122&gt;9),40,IF('[1]Multi-Field'!AU122&gt;39,0,BA126+5)))</f>
        <v>#VALUE!</v>
      </c>
      <c r="BC126" s="386" t="e">
        <f t="shared" si="22"/>
        <v>#VALUE!</v>
      </c>
      <c r="BF126" s="411" t="s">
        <v>1295</v>
      </c>
      <c r="BG126" s="412">
        <v>3</v>
      </c>
      <c r="BH126" s="412">
        <v>2.5</v>
      </c>
      <c r="BI126" s="412">
        <v>4</v>
      </c>
      <c r="BJ126" s="409" t="e">
        <f>IF(AND('[1]Single Field'!#REF!=[1]Lists!BF126,'[1]Single Field'!#REF!="Drained"),"x",IF(AND('[1]Single Field'!#REF!=[1]Lists!BF126,'[1]Single Field'!#REF!="Undrained"),O,""))</f>
        <v>#REF!</v>
      </c>
      <c r="BK126" s="409" t="str">
        <f>IF(AND('[1]Multi-Field'!$E$3=[1]Lists!BF126,'[1]Multi-Field'!$F$3="Drained"),BI126,IF(AND('[1]Multi-Field'!$E$3=BF126,'[1]Multi-Field'!$F$3="undrained"),BH126,""))</f>
        <v/>
      </c>
      <c r="BL126" s="409" t="str">
        <f>IF(AND('[1]Multi-Field'!$E$4=BF126,'[1]Multi-Field'!$F$4="Drained"),BI126,IF(AND('[1]Multi-Field'!$E$4=BF126,'[1]Multi-Field'!$F$4="undrained"),BH126,""))</f>
        <v/>
      </c>
      <c r="BM126" s="409" t="str">
        <f>IF(AND('[1]Multi-Field'!$E$5=BF126,'[1]Multi-Field'!$F$5="Drained"),BI126,IF(AND('[1]Multi-Field'!$E$5=BF126,'[1]Multi-Field'!$F$5="undrained"),BH126,""))</f>
        <v/>
      </c>
      <c r="BN126" s="409" t="str">
        <f>IF(AND('[1]Multi-Field'!$E$6=BF126,'[1]Multi-Field'!$F$6="Drained"),BI126,IF(AND('[1]Multi-Field'!$E$6=BF126,'[1]Multi-Field'!$F$6="undrained"),BH126,""))</f>
        <v/>
      </c>
      <c r="BO126" s="409" t="str">
        <f>IF(AND('[1]Multi-Field'!$E$7=BF126,'[1]Multi-Field'!$F$7="Drained"),BI126,IF(AND('[1]Multi-Field'!$E$7=BF126,'[1]Multi-Field'!$F$7="undrained"),BH126,""))</f>
        <v/>
      </c>
      <c r="BP126" s="409" t="str">
        <f>IF(AND('[1]Multi-Field'!$E$8=BF126,'[1]Multi-Field'!$F$8="Drained"),BI126,IF(AND('[1]Multi-Field'!$E$8=BF126,'[1]Multi-Field'!$F$8="undrained"),BH126,""))</f>
        <v/>
      </c>
      <c r="BQ126" s="409" t="str">
        <f>IF(AND('[1]Multi-Field'!$E$9=BF126,'[1]Multi-Field'!$F$9="Drained"),BI126,IF(AND('[1]Multi-Field'!$E$9=BF126,'[1]Multi-Field'!$F$9="undrained"),BH126,""))</f>
        <v/>
      </c>
      <c r="BR126" s="409" t="str">
        <f>IF(AND('[1]Multi-Field'!$E$10=BF126,'[1]Multi-Field'!$F$10="Drained"),BI126,IF(AND('[1]Multi-Field'!$E$10=BF126,'[1]Multi-Field'!$F$10="undrained"),BH126,""))</f>
        <v/>
      </c>
      <c r="BS126" s="409" t="str">
        <f>IF(AND('[1]Multi-Field'!$E$11=BF126,'[1]Multi-Field'!$F$11="Drained"),BI126,IF(AND('[1]Multi-Field'!$E$11=BF126,'[1]Multi-Field'!$F$11="undrained"),BH126,""))</f>
        <v/>
      </c>
      <c r="BT126" s="409" t="str">
        <f>IF(AND('[1]Multi-Field'!$E$12=BF126,'[1]Multi-Field'!$F$12="Drained"),BI126,IF(AND('[1]Multi-Field'!$E$12=BF126,'[1]Multi-Field'!$F$12="undrained"),BH126,""))</f>
        <v/>
      </c>
      <c r="BU126" s="409" t="str">
        <f>IF(AND('[1]Multi-Field'!$E$13=BF126,'[1]Multi-Field'!$F$13="Drained"),BI126,IF(AND('[1]Multi-Field'!$E$3=BF126,'[1]Multi-Field'!$F$13="undrained"),BH126,""))</f>
        <v/>
      </c>
      <c r="BV126" s="409" t="str">
        <f>IF(AND('[1]Multi-Field'!$E$14=BF126,'[1]Multi-Field'!$F$14="Drained"),BI126,IF(AND('[1]Multi-Field'!$E$14=BF126,'[1]Multi-Field'!$F$14="undrained"),BH126,""))</f>
        <v/>
      </c>
      <c r="BW126" s="409" t="str">
        <f>IF(AND('[1]Multi-Field'!$E$15=BF126,'[1]Multi-Field'!$F$15="Drained"),BI126,IF(AND('[1]Multi-Field'!$E$15=BF126,'[1]Multi-Field'!$F$15="undrained"),BH126,""))</f>
        <v/>
      </c>
      <c r="BX126" s="409" t="str">
        <f>IF(AND('[1]Multi-Field'!$E$16=[1]Lists!BF126,'[1]Multi-Field'!$F$16="Drained"),BI126,IF(AND('[1]Multi-Field'!$E$16=[1]Lists!BF126,'[1]Multi-Field'!$F$16="undrained"),BH126,""))</f>
        <v/>
      </c>
      <c r="BY126" s="409" t="str">
        <f>IF(AND('[1]Multi-Field'!$E$17=[1]Lists!BF126,'[1]Multi-Field'!$F$17="Drained"),BI126,IF(AND('[1]Multi-Field'!$E$17=[1]Lists!BF126,'[1]Multi-Field'!$F$17="undrained"),BH126,""))</f>
        <v/>
      </c>
      <c r="BZ126" s="409" t="str">
        <f>IF(AND('[1]Multi-Field'!$E$18=[1]Lists!BF126,'[1]Multi-Field'!$F$18="Drained"),BI126,IF(AND('[1]Multi-Field'!$E$18=[1]Lists!BF126,'[1]Multi-Field'!$F$18="undrained"),BH126,""))</f>
        <v/>
      </c>
      <c r="CA126" s="409" t="str">
        <f>IF(AND('[1]Multi-Field'!$E$19=[1]Lists!BF126,'[1]Multi-Field'!$F$19="Drained"),BI126,IF(AND('[1]Multi-Field'!$E$19=[1]Lists!BF126,'[1]Multi-Field'!$F$19="undrained"),BH126,""))</f>
        <v/>
      </c>
      <c r="CB126" s="409" t="str">
        <f>IF(AND('[1]Multi-Field'!$E$20=[1]Lists!BF126,'[1]Multi-Field'!$F$20="Drained"),BI126,IF(AND('[1]Multi-Field'!$E$20=[1]Lists!BF126,'[1]Multi-Field'!$F$20="undrained"),BH126,""))</f>
        <v/>
      </c>
      <c r="CC126" s="409" t="str">
        <f>IF(AND('[1]Multi-Field'!$E$21=[1]Lists!BF126,'[1]Multi-Field'!$F$21="Drained"),BI126,IF(AND('[1]Multi-Field'!$E$21=[1]Lists!BF126,'[1]Multi-Field'!$F$21="undrained"),BH126,""))</f>
        <v/>
      </c>
      <c r="CD126" s="409" t="str">
        <f>IF(AND('[1]Multi-Field'!$E$22=[1]Lists!BF126,'[1]Multi-Field'!$F$22="Drained"),BI126,IF(AND('[1]Multi-Field'!$E$22=[1]Lists!BF126,'[1]Multi-Field'!$F$22="undrained"),BH126,""))</f>
        <v/>
      </c>
      <c r="CE126" s="409" t="str">
        <f>IF(AND('[1]Multi-Field'!$E$23=[1]Lists!BF126,'[1]Multi-Field'!$F$23="Drained"),BI126,IF(AND('[1]Multi-Field'!$E$23=[1]Lists!BF126,'[1]Multi-Field'!$F$23="undrained"),BH126,""))</f>
        <v/>
      </c>
      <c r="CF126" s="409" t="str">
        <f>IF(AND('[1]Multi-Field'!$E$24=[1]Lists!BF126,'[1]Multi-Field'!$F$24="Drained"),BI126,IF(AND('[1]Multi-Field'!$E$24=[1]Lists!BF126,'[1]Multi-Field'!$F$24="undrained"),BH126,""))</f>
        <v/>
      </c>
      <c r="CG126" s="409" t="str">
        <f>IF(AND('[1]Multi-Field'!$E$25=[1]Lists!BF126,'[1]Multi-Field'!$F$25="Drained"),BI126,IF(AND('[1]Multi-Field'!$E$25=[1]Lists!BF126,'[1]Multi-Field'!$F$25="undrained"),BH126,""))</f>
        <v/>
      </c>
      <c r="CH126" s="409" t="str">
        <f>IF(AND('[1]Multi-Field'!$E$26=[1]Lists!BF126,'[1]Multi-Field'!$F$26="Drained"),BI126,IF(AND('[1]Multi-Field'!$E$26=[1]Lists!BF126,'[1]Multi-Field'!$F$26="undrained"),BH126,""))</f>
        <v/>
      </c>
      <c r="CI126" s="409" t="str">
        <f>IF(AND('[1]Multi-Field'!$E$27=[1]Lists!BF126,'[1]Multi-Field'!$F$27="Drained"),BI126,IF(AND('[1]Multi-Field'!$E$27=[1]Lists!BF126,'[1]Multi-Field'!$F$27="undrained"),BH126,""))</f>
        <v/>
      </c>
      <c r="CJ126" s="409" t="str">
        <f>IF(AND('[1]Multi-Field'!$E$28=[1]Lists!BF126,'[1]Multi-Field'!$F$28="Drained"),BI126,IF(AND('[1]Multi-Field'!$E$28=[1]Lists!BF126,'[1]Multi-Field'!$F$28="undrained"),BH126,""))</f>
        <v/>
      </c>
      <c r="CK126" s="409" t="str">
        <f>IF(AND('[1]Multi-Field'!$E$29=[1]Lists!BF126,'[1]Multi-Field'!$F$29="Drained"),BI126,IF(AND('[1]Multi-Field'!$E$29=[1]Lists!BF126,'[1]Multi-Field'!$F$29="undrained"),BH126,""))</f>
        <v/>
      </c>
      <c r="CL126" s="409" t="str">
        <f>IF(AND('[1]Multi-Field'!$E$30=[1]Lists!BF126,'[1]Multi-Field'!$F$30="Drained"),BI126,IF(AND('[1]Multi-Field'!$E$30=[1]Lists!BF126,'[1]Multi-Field'!$F$30="undrained"),BH126,""))</f>
        <v/>
      </c>
      <c r="CM126" s="409" t="str">
        <f>IF(AND('[1]Multi-Field'!$E$31=[1]Lists!BF126,'[1]Multi-Field'!$F$31="Drained"),BI126,IF(AND('[1]Multi-Field'!$E$31=[1]Lists!BF126,'[1]Multi-Field'!$F$31="undrained"),BH126,""))</f>
        <v/>
      </c>
      <c r="CN126" s="409" t="str">
        <f>IF(AND('[1]Multi-Field'!$E$32=[1]Lists!BF126,'[1]Multi-Field'!$F$32="Drained"),BI126,IF(AND('[1]Multi-Field'!$E$32=[1]Lists!BF126,'[1]Multi-Field'!$F$32="undrained"),BH126,""))</f>
        <v/>
      </c>
      <c r="CO126" s="409" t="str">
        <f>IF(AND('[1]Multi-Field'!$E$33=[1]Lists!BF126,'[1]Multi-Field'!$F$33="Drained"),BI126,IF(AND('[1]Multi-Field'!$E$33=[1]Lists!BF126,'[1]Multi-Field'!$F$33="undrained"),BH126,""))</f>
        <v/>
      </c>
      <c r="CP126" s="409" t="str">
        <f>IF(AND('[1]Multi-Field'!$E$34=[1]Lists!BF126,'[1]Multi-Field'!$F$34="Drained"),BI126,IF(AND('[1]Multi-Field'!$E$34=[1]Lists!BF126,'[1]Multi-Field'!$F$34="undrained"),BH126,""))</f>
        <v/>
      </c>
      <c r="CQ126" s="409" t="str">
        <f>IF(AND('[1]Multi-Field'!$E$35=[1]Lists!BF126,'[1]Multi-Field'!$F$35="Drained"),BI126,IF(AND('[1]Multi-Field'!$E$35=[1]Lists!BF126,'[1]Multi-Field'!$F$35="undrained"),BH126,""))</f>
        <v/>
      </c>
      <c r="CR126" s="409" t="str">
        <f>IF(AND('[1]Multi-Field'!$E$36=[1]Lists!BF126,'[1]Multi-Field'!$F$36="Drained"),BI126,IF(AND('[1]Multi-Field'!$E$36=[1]Lists!BF126,'[1]Multi-Field'!$F$36="undrained"),BH126,""))</f>
        <v/>
      </c>
      <c r="CS126" s="409" t="str">
        <f>IF(AND('[1]Multi-Field'!$E$37=[1]Lists!BF126,'[1]Multi-Field'!$F$37="Drained"),BI126,IF(AND('[1]Multi-Field'!$E$37=[1]Lists!BF126,'[1]Multi-Field'!$F$37="undrained"),BH126,""))</f>
        <v/>
      </c>
      <c r="CT126" s="409" t="str">
        <f>IF(AND('[1]Multi-Field'!$E$38=[1]Lists!BF126,'[1]Multi-Field'!$F$38="Drained"),BI126,IF(AND('[1]Multi-Field'!$E$38=[1]Lists!BF126,'[1]Multi-Field'!$F$38="undrained"),BH126,""))</f>
        <v/>
      </c>
      <c r="CU126" s="409" t="str">
        <f>IF(AND('[1]Multi-Field'!$E$39=[1]Lists!BF126,'[1]Multi-Field'!$F$39="Drained"),BI126,IF(AND('[1]Multi-Field'!$E$39=[1]Lists!BF126,'[1]Multi-Field'!$F$39="undrained"),BH126,""))</f>
        <v/>
      </c>
      <c r="CV126" s="409" t="str">
        <f>IF(AND('[1]Multi-Field'!$E$40=[1]Lists!BF126,'[1]Multi-Field'!$F$40="Drained"),BI126,IF(AND('[1]Multi-Field'!$E$40=[1]Lists!BF126,'[1]Multi-Field'!$F$40="undrained"),BH126,""))</f>
        <v/>
      </c>
      <c r="CW126" s="409" t="str">
        <f>IF(AND('[1]Multi-Field'!$E$41=[1]Lists!BF126,'[1]Multi-Field'!$F$40="Drained"),BI126,IF(AND('[1]Multi-Field'!$E$40=[1]Lists!BF126,'[1]Multi-Field'!$F$40="undrained"),BH126,""))</f>
        <v/>
      </c>
      <c r="CX126" s="409" t="str">
        <f>IF(AND('[1]Multi-Field'!$E$42=[1]Lists!BF126,'[1]Multi-Field'!$F$42="Drained"),BI126,IF(AND('[1]Multi-Field'!$E$42=[1]Lists!BF126,'[1]Multi-Field'!$F$42="undrained"),BH126,""))</f>
        <v/>
      </c>
      <c r="CY126" s="409" t="str">
        <f>IF(AND('[1]Multi-Field'!$E$43=[1]Lists!BF126,'[1]Multi-Field'!$F$43="Drained"),BI126,IF(AND('[1]Multi-Field'!$E$43=[1]Lists!BF126,'[1]Multi-Field'!$F$43="undrained"),BH126,""))</f>
        <v/>
      </c>
      <c r="CZ126" s="409" t="str">
        <f>IF(AND('[1]Multi-Field'!$E$44=[1]Lists!BF126,'[1]Multi-Field'!$F$44="Drained"),BI126,IF(AND('[1]Multi-Field'!$E$44=[1]Lists!BF126,'[1]Multi-Field'!$F$44="undrained"),BH126,""))</f>
        <v/>
      </c>
      <c r="DA126" s="409" t="str">
        <f>IF(AND('[1]Multi-Field'!$E$45=[1]Lists!BF126,'[1]Multi-Field'!$F$45="Drained"),BI126,IF(AND('[1]Multi-Field'!$E$45=[1]Lists!BF126,'[1]Multi-Field'!$F$45="undrained"),BH126,""))</f>
        <v/>
      </c>
      <c r="DB126" s="409" t="str">
        <f>IF(AND('[1]Multi-Field'!$E$46=[1]Lists!BF126,'[1]Multi-Field'!$F$46="Drained"),BI126,IF(AND('[1]Multi-Field'!$E$46=[1]Lists!BF126,'[1]Multi-Field'!$F$46="undrained"),BH126,""))</f>
        <v/>
      </c>
      <c r="DC126" s="409" t="str">
        <f>IF(AND('[1]Multi-Field'!$E$47=[1]Lists!BF126,'[1]Multi-Field'!$F$47="Drained"),BI126,IF(AND('[1]Multi-Field'!$E$47=[1]Lists!BF126,'[1]Multi-Field'!$F$47="undrained"),BH126,""))</f>
        <v/>
      </c>
      <c r="DD126" s="409" t="str">
        <f>IF(AND('[1]Multi-Field'!$E$48=[1]Lists!BF126,'[1]Multi-Field'!$F$48="Drained"),BI126,IF(AND('[1]Multi-Field'!$E$48=[1]Lists!BF126,'[1]Multi-Field'!$F$48="undrained"),BH126,""))</f>
        <v/>
      </c>
      <c r="DE126" s="409" t="str">
        <f>IF(AND('[1]Multi-Field'!$E$49=[1]Lists!BF126,'[1]Multi-Field'!$F$49="Drained"),BI126,IF(AND('[1]Multi-Field'!$E$49=[1]Lists!BF126,'[1]Multi-Field'!$F$9="undrained"),BH126,""))</f>
        <v/>
      </c>
      <c r="DF126" s="409" t="str">
        <f>IF(AND('[1]Multi-Field'!$E$50=[1]Lists!BF126,'[1]Multi-Field'!$F$50="Drained"),BI126,IF(AND('[1]Multi-Field'!$E$50=[1]Lists!BF126,'[1]Multi-Field'!$F$50="undrained"),BH126,""))</f>
        <v/>
      </c>
      <c r="DG126" s="409" t="str">
        <f>IF(AND('[1]Multi-Field'!$E$51=[1]Lists!BF126,'[1]Multi-Field'!$F$51="Drained"),BI126,IF(AND('[1]Multi-Field'!$E$51=[1]Lists!BF126,'[1]Multi-Field'!$F$51="undrained"),BH126,""))</f>
        <v/>
      </c>
      <c r="DH126" s="409" t="str">
        <f>IF(AND('[1]Multi-Field'!$E$52=[1]Lists!BF126,'[1]Multi-Field'!$F$52="Drained"),BI126,IF(AND('[1]Multi-Field'!$E$52=[1]Lists!BF126,'[1]Multi-Field'!$F$52="undrained"),BH126,""))</f>
        <v/>
      </c>
      <c r="DI126" s="409" t="str">
        <f>IF(AND('[1]Multi-Field'!$E$53=[1]Lists!BF126,'[1]Multi-Field'!$F$53="Drained"),BI126,IF(AND('[1]Multi-Field'!$E$53=[1]Lists!BF126,'[1]Multi-Field'!$F$53="undrained"),BH126,""))</f>
        <v/>
      </c>
      <c r="DJ126" s="409" t="str">
        <f>IF(AND('[1]Multi-Field'!$E$54=[1]Lists!BF126,'[1]Multi-Field'!$F$54="Drained"),BI126,IF(AND('[1]Multi-Field'!$E$54=[1]Lists!BF126,'[1]Multi-Field'!$F$54="undrained"),BH126,""))</f>
        <v/>
      </c>
      <c r="DK126" s="409" t="str">
        <f>IF(AND('[1]Multi-Field'!$E$55=[1]Lists!BF126,'[1]Multi-Field'!$F$55="Drained"),BI126,IF(AND('[1]Multi-Field'!$E$55=[1]Lists!BF126,'[1]Multi-Field'!$F$55="undrained"),BH126,""))</f>
        <v/>
      </c>
      <c r="DL126" s="409" t="str">
        <f>IF(AND('[1]Multi-Field'!$E$56=[1]Lists!BF126,'[1]Multi-Field'!$F$56="Drained"),BI126,IF(AND('[1]Multi-Field'!$E$56=[1]Lists!BF126,'[1]Multi-Field'!$F$56="undrained"),BH126,""))</f>
        <v/>
      </c>
      <c r="DM126" s="409" t="str">
        <f>IF(AND('[1]Multi-Field'!$E$57=[1]Lists!BF126,'[1]Multi-Field'!$F$57="Drained"),BI126,IF(AND('[1]Multi-Field'!$E$57=[1]Lists!BF126,'[1]Multi-Field'!$F$57="undrained"),BH126,""))</f>
        <v/>
      </c>
      <c r="DN126" s="409" t="str">
        <f>IF(AND('[1]Multi-Field'!$E$58=[1]Lists!BF126,'[1]Multi-Field'!$F$58="Drained"),BI126,IF(AND('[1]Multi-Field'!$E$58=[1]Lists!BF126,'[1]Multi-Field'!$F$58="undrained"),BH126,""))</f>
        <v/>
      </c>
      <c r="DO126" s="409" t="str">
        <f>IF(AND('[1]Multi-Field'!$E$59=[1]Lists!BF126,'[1]Multi-Field'!$F$59="Drained"),BI126,IF(AND('[1]Multi-Field'!$E$59=[1]Lists!BF126,'[1]Multi-Field'!$F$59="undrained"),BH126,""))</f>
        <v/>
      </c>
      <c r="DP126" s="409" t="str">
        <f>IF(AND('[1]Multi-Field'!$E$60=[1]Lists!BF126,'[1]Multi-Field'!$F$60="Drained"),BI126,IF(AND('[1]Multi-Field'!$E$60=[1]Lists!BF126,'[1]Multi-Field'!$F$60="undrained"),BH126,""))</f>
        <v/>
      </c>
      <c r="DQ126" s="409" t="str">
        <f>IF(AND('[1]Multi-Field'!$E$61=[1]Lists!BF126,'[1]Multi-Field'!$F$61="Drained"),BI126,IF(AND('[1]Multi-Field'!$E$61=[1]Lists!BF126,'[1]Multi-Field'!$F$61="undrained"),BH126,""))</f>
        <v/>
      </c>
      <c r="DR126" s="409" t="str">
        <f>IF(AND('[1]Multi-Field'!$E$62=[1]Lists!BF126,'[1]Multi-Field'!$F$62="Drained"),BI126,IF(AND('[1]Multi-Field'!$E$62=[1]Lists!BF126,'[1]Multi-Field'!$F$62="undrained"),BH126,""))</f>
        <v/>
      </c>
      <c r="DS126" s="409" t="str">
        <f>IF(AND('[1]Multi-Field'!$E$63=[1]Lists!BF126,'[1]Multi-Field'!$F$63="Drained"),BI126,IF(AND('[1]Multi-Field'!$E$63=[1]Lists!BF126,'[1]Multi-Field'!$F$63="undrained"),BH126,""))</f>
        <v/>
      </c>
      <c r="DT126" s="409" t="str">
        <f>IF(AND('[1]Multi-Field'!$E$64=[1]Lists!BF126,'[1]Multi-Field'!$F$64="Drained"),BI126,IF(AND('[1]Multi-Field'!$E$64=[1]Lists!BF126,'[1]Multi-Field'!$F$64="undrained"),BH126,""))</f>
        <v/>
      </c>
      <c r="DU126" s="409" t="str">
        <f>IF(AND('[1]Multi-Field'!$E$65=[1]Lists!BF126,'[1]Multi-Field'!$F$65="Drained"),BI126,IF(AND('[1]Multi-Field'!$E$65=[1]Lists!BF126,'[1]Multi-Field'!$F$65="undrained"),BH126,""))</f>
        <v/>
      </c>
      <c r="DV126" s="409" t="str">
        <f>IF(AND('[1]Multi-Field'!$E$66=[1]Lists!BF126,'[1]Multi-Field'!$F$66="Drained"),BI126,IF(AND('[1]Multi-Field'!$E$66=[1]Lists!BF126,'[1]Multi-Field'!$F$66="undrained"),BH126,""))</f>
        <v/>
      </c>
      <c r="DW126" s="409" t="str">
        <f>IF(AND('[1]Multi-Field'!$E$67=[1]Lists!BF126,'[1]Multi-Field'!$F$67="Drained"),BI126,IF(AND('[1]Multi-Field'!$E$67=[1]Lists!BF126,'[1]Multi-Field'!$F$67="undrained"),BH126,""))</f>
        <v/>
      </c>
      <c r="DX126" s="409" t="str">
        <f>IF(AND('[1]Multi-Field'!$E$68=[1]Lists!BF126,'[1]Multi-Field'!$F$68="Drained"),BI126,IF(AND('[1]Multi-Field'!$E$68=[1]Lists!BF126,'[1]Multi-Field'!$F$68="undrained"),BH126,""))</f>
        <v/>
      </c>
      <c r="DY126" s="409" t="str">
        <f>IF(AND('[1]Multi-Field'!$E$69=[1]Lists!BF126,'[1]Multi-Field'!$F$69="Drained"),BI126,IF(AND('[1]Multi-Field'!$E$69=[1]Lists!BF126,'[1]Multi-Field'!$F$69="undrained"),BH126,""))</f>
        <v/>
      </c>
      <c r="DZ126" s="409" t="str">
        <f>IF(AND('[1]Multi-Field'!$E$70=[1]Lists!BF126,'[1]Multi-Field'!$F$70="Drained"),BI126,IF(AND('[1]Multi-Field'!$E$70=[1]Lists!BF126,'[1]Multi-Field'!$F$70="undrained"),BH126,""))</f>
        <v/>
      </c>
      <c r="EA126" s="409" t="str">
        <f>IF(AND('[1]Multi-Field'!$E$71=[1]Lists!BF126,'[1]Multi-Field'!$F$71="Drained"),BI126,IF(AND('[1]Multi-Field'!$E$71=[1]Lists!BF126,'[1]Multi-Field'!$F$71="undrained"),BH126,""))</f>
        <v/>
      </c>
      <c r="EB126" s="409" t="str">
        <f>IF(AND('[1]Multi-Field'!$E$72=[1]Lists!BF126,'[1]Multi-Field'!$F$72="Drained"),BI126,IF(AND('[1]Multi-Field'!$E$72=[1]Lists!BF126,'[1]Multi-Field'!$F$72="undrained"),BH126,""))</f>
        <v/>
      </c>
      <c r="EC126" s="409" t="str">
        <f>IF(AND('[1]Multi-Field'!$E$73=[1]Lists!BF126,'[1]Multi-Field'!$F$73="Drained"),BI126,IF(AND('[1]Multi-Field'!$E$73=[1]Lists!BF126,'[1]Multi-Field'!$F$73="undrained"),BH126,""))</f>
        <v/>
      </c>
      <c r="ED126" s="409" t="str">
        <f>IF(AND('[1]Multi-Field'!$E$74=[1]Lists!BF126,'[1]Multi-Field'!$F$74="Drained"),BI126,IF(AND('[1]Multi-Field'!$E$74=[1]Lists!BF126,'[1]Multi-Field'!$F$74="undrained"),BH126,""))</f>
        <v/>
      </c>
      <c r="EE126" s="409" t="str">
        <f>IF(AND('[1]Multi-Field'!$E$75=[1]Lists!BF126,'[1]Multi-Field'!$F$75="Drained"),BI126,IF(AND('[1]Multi-Field'!$E$75=[1]Lists!BF126,'[1]Multi-Field'!$F$75="undrained"),BH126,""))</f>
        <v/>
      </c>
      <c r="EF126" s="409" t="str">
        <f>IF(AND('[1]Multi-Field'!$E$76=[1]Lists!BF126,'[1]Multi-Field'!$F$76="Drained"),BI126,IF(AND('[1]Multi-Field'!$E$76=[1]Lists!BF126,'[1]Multi-Field'!$F$6="undrained"),BH126,""))</f>
        <v/>
      </c>
      <c r="EG126" s="409" t="str">
        <f>IF(AND('[1]Multi-Field'!$E$77=[1]Lists!BF126,'[1]Multi-Field'!$F$77="Drained"),BI126,IF(AND('[1]Multi-Field'!$E$77=[1]Lists!BF126,'[1]Multi-Field'!$F$77="undrained"),BH126,""))</f>
        <v/>
      </c>
      <c r="EH126" s="409" t="str">
        <f>IF(AND('[1]Multi-Field'!$E$78=[1]Lists!BF126,'[1]Multi-Field'!$F$78="Drained"),BI126,IF(AND('[1]Multi-Field'!$E$78=[1]Lists!BF126,'[1]Multi-Field'!$F$78="undrained"),BH126,""))</f>
        <v/>
      </c>
      <c r="EI126" s="409" t="str">
        <f>IF(AND('[1]Multi-Field'!$E$79=[1]Lists!BF126,'[1]Multi-Field'!$F$79="Drained"),BI126,IF(AND('[1]Multi-Field'!$E$79=[1]Lists!BF126,'[1]Multi-Field'!$F$79="undrained"),BH126,""))</f>
        <v/>
      </c>
      <c r="EJ126" s="409" t="str">
        <f>IF(AND('[1]Multi-Field'!$E$80=[1]Lists!BF126,'[1]Multi-Field'!$F$80="Drained"),BI126,IF(AND('[1]Multi-Field'!$E$80=[1]Lists!BF126,'[1]Multi-Field'!$F$80="undrained"),BH126,""))</f>
        <v/>
      </c>
      <c r="EK126" s="409" t="str">
        <f>IF(AND('[1]Multi-Field'!$E$81=[1]Lists!BF126,'[1]Multi-Field'!$F$81="Drained"),BI126,IF(AND('[1]Multi-Field'!$E$81=[1]Lists!BF126,'[1]Multi-Field'!$F$81="undrained"),BH126,""))</f>
        <v/>
      </c>
      <c r="EL126" s="409" t="str">
        <f>IF(AND('[1]Multi-Field'!$E$82=[1]Lists!BF126,'[1]Multi-Field'!$F$82="Drained"),BI126,IF(AND('[1]Multi-Field'!$E$82=[1]Lists!BF126,'[1]Multi-Field'!$F$82="undrained"),BH126,""))</f>
        <v/>
      </c>
      <c r="EM126" s="409" t="str">
        <f>IF(AND('[1]Multi-Field'!$E$83=[1]Lists!BF126,'[1]Multi-Field'!$F$83="Drained"),BI126,IF(AND('[1]Multi-Field'!$E$83=[1]Lists!BF126,'[1]Multi-Field'!$F$83="undrained"),BH126,""))</f>
        <v/>
      </c>
      <c r="EN126" s="409" t="str">
        <f>IF(AND('[1]Multi-Field'!$E$84=[1]Lists!BF126,'[1]Multi-Field'!$F$84="Drained"),BI126,IF(AND('[1]Multi-Field'!$E$84=[1]Lists!BF126,'[1]Multi-Field'!$F$84="undrained"),BH126,""))</f>
        <v/>
      </c>
      <c r="EO126" s="409" t="str">
        <f>IF(AND('[1]Multi-Field'!$E$85=[1]Lists!BF126,'[1]Multi-Field'!$F$85="Drained"),BI126,IF(AND('[1]Multi-Field'!$E$85=[1]Lists!BF126,'[1]Multi-Field'!$F$85="undrained"),BH126,""))</f>
        <v/>
      </c>
      <c r="EP126" s="409" t="str">
        <f>IF(AND('[1]Multi-Field'!$E$86=[1]Lists!BF126,'[1]Multi-Field'!$F$86="Drained"),BI126,IF(AND('[1]Multi-Field'!$E$86=[1]Lists!BF126,'[1]Multi-Field'!$F$86="undrained"),BH126,""))</f>
        <v/>
      </c>
      <c r="EQ126" s="409" t="str">
        <f>IF(AND('[1]Multi-Field'!$E$87=[1]Lists!BF126,'[1]Multi-Field'!$F$87="Drained"),BI126,IF(AND('[1]Multi-Field'!$E$87=[1]Lists!BF126,'[1]Multi-Field'!$F$87="undrained"),BH126,""))</f>
        <v/>
      </c>
      <c r="ER126" s="409" t="str">
        <f>IF(AND('[1]Multi-Field'!$E$88=[1]Lists!BF126,'[1]Multi-Field'!$F$88="Drained"),BI126,IF(AND('[1]Multi-Field'!$E$88=[1]Lists!BF126,'[1]Multi-Field'!$F$88="undrained"),BH126,""))</f>
        <v/>
      </c>
      <c r="ES126" s="409" t="str">
        <f>IF(AND('[1]Multi-Field'!$E$89=[1]Lists!BF126,'[1]Multi-Field'!$F$89="Drained"),BI126,IF(AND('[1]Multi-Field'!$E$89=[1]Lists!BF126,'[1]Multi-Field'!$F$89="undrained"),BH126,""))</f>
        <v/>
      </c>
      <c r="ET126" s="409" t="str">
        <f>IF(AND('[1]Multi-Field'!$E$90=[1]Lists!BF126,'[1]Multi-Field'!$F$90="Drained"),BI126,IF(AND('[1]Multi-Field'!$E$90=[1]Lists!BF126,'[1]Multi-Field'!$F$90="undrained"),BH126,""))</f>
        <v/>
      </c>
      <c r="EU126" s="409" t="str">
        <f>IF(AND('[1]Multi-Field'!$E$91=[1]Lists!BF126,'[1]Multi-Field'!$F$91="Drained"),BI126,IF(AND('[1]Multi-Field'!$E$91=[1]Lists!BF126,'[1]Multi-Field'!$F$91="undrained"),BH126,""))</f>
        <v/>
      </c>
      <c r="EV126" s="409" t="str">
        <f>IF(AND('[1]Multi-Field'!$E$92=[1]Lists!BF126,'[1]Multi-Field'!$F$92="Drained"),BI126,IF(AND('[1]Multi-Field'!$E$92=[1]Lists!BF126,'[1]Multi-Field'!$F$92="undrained"),BH126,""))</f>
        <v/>
      </c>
      <c r="EW126" s="409" t="str">
        <f>IF(AND('[1]Multi-Field'!$E$93=[1]Lists!BF126,'[1]Multi-Field'!$F$93="Drained"),BI126,IF(AND('[1]Multi-Field'!$E$93=[1]Lists!BF126,'[1]Multi-Field'!$F$93="undrained"),BH126,""))</f>
        <v/>
      </c>
      <c r="EX126" s="409" t="str">
        <f>IF(AND('[1]Multi-Field'!$E$94=[1]Lists!BF126,'[1]Multi-Field'!$F$94="Drained"),BI126,IF(AND('[1]Multi-Field'!$E$94=[1]Lists!BF126,'[1]Multi-Field'!$F$94="undrained"),BH126,""))</f>
        <v/>
      </c>
      <c r="EY126" s="409" t="str">
        <f>IF(AND('[1]Multi-Field'!$E$95=[1]Lists!BF126,'[1]Multi-Field'!$F$95="Drained"),BI126,IF(AND('[1]Multi-Field'!$E$95=[1]Lists!BF126,'[1]Multi-Field'!$F$95="undrained"),BH126,""))</f>
        <v/>
      </c>
      <c r="EZ126" s="409" t="str">
        <f>IF(AND('[1]Multi-Field'!$E$96=[1]Lists!BF126,'[1]Multi-Field'!$F$96="Drained"),BI126,IF(AND('[1]Multi-Field'!$E$96=[1]Lists!BF126,'[1]Multi-Field'!$F$96="undrained"),BH126,""))</f>
        <v/>
      </c>
      <c r="FA126" s="409" t="str">
        <f>IF(AND('[1]Multi-Field'!$E$97=[1]Lists!BF126,'[1]Multi-Field'!$F$97="Drained"),BI126,IF(AND('[1]Multi-Field'!$E$97=[1]Lists!BF126,'[1]Multi-Field'!$F$97="undrained"),BH126,""))</f>
        <v/>
      </c>
      <c r="FB126" s="409" t="str">
        <f>IF(AND('[1]Multi-Field'!$E$98=[1]Lists!BF126,'[1]Multi-Field'!$F$98="Drained"),BI126,IF(AND('[1]Multi-Field'!$E$98=[1]Lists!BF126,'[1]Multi-Field'!$F$98="undrained"),BH126,""))</f>
        <v/>
      </c>
      <c r="FC126" s="409" t="str">
        <f>IF(AND('[1]Multi-Field'!$E$99=[1]Lists!BF126,'[1]Multi-Field'!$F$99="Drained"),BI126,IF(AND('[1]Multi-Field'!$E$99=[1]Lists!BF126,'[1]Multi-Field'!$F$99="undrained"),BH126,""))</f>
        <v/>
      </c>
      <c r="FD126" s="409" t="str">
        <f>IF(AND('[1]Multi-Field'!$E$100=[1]Lists!BF126,'[1]Multi-Field'!$F$100="Drained"),BI126,IF(AND('[1]Multi-Field'!$E$100=[1]Lists!BF126,'[1]Multi-Field'!$F$100="undrained"),BH126,""))</f>
        <v/>
      </c>
      <c r="FE126" s="409" t="str">
        <f>IF(AND('[1]Multi-Field'!$E$101=[1]Lists!BF126,'[1]Multi-Field'!$F$101="Drained"),BI126,IF(AND('[1]Multi-Field'!$E$101=[1]Lists!BF126,'[1]Multi-Field'!$F$101="undrained"),BH126,""))</f>
        <v/>
      </c>
      <c r="FF126" s="409" t="str">
        <f>IF(AND('[1]Multi-Field'!$E$102=[1]Lists!BF126,'[1]Multi-Field'!$F$102="Drained"),BI126,IF(AND('[1]Multi-Field'!$E$102=[1]Lists!BF126,'[1]Multi-Field'!$F$102="undrained"),BH126,""))</f>
        <v/>
      </c>
      <c r="FG126" s="409" t="str">
        <f>IF(AND('[1]Multi-Field'!$E$103=[1]Lists!BF126,'[1]Multi-Field'!$F$103="Drained"),BI126,IF(AND('[1]Multi-Field'!$E$103=[1]Lists!BF126,'[1]Multi-Field'!$F$103="undrained"),BH126,""))</f>
        <v/>
      </c>
      <c r="FH126" s="409" t="str">
        <f>IF(AND('[1]Multi-Field'!$E$104=[1]Lists!BF126,'[1]Multi-Field'!$F$104="Drained"),BI126,IF(AND('[1]Multi-Field'!$E$104=[1]Lists!BF126,'[1]Multi-Field'!$F$104="undrained"),BH126,""))</f>
        <v/>
      </c>
      <c r="FI126" s="409" t="str">
        <f>IF(AND('[1]Multi-Field'!$E$105=[1]Lists!BF126,'[1]Multi-Field'!$F$105="Drained"),BI126,IF(AND('[1]Multi-Field'!$E$105=[1]Lists!BF126,'[1]Multi-Field'!$F$105="undrained"),BH126,""))</f>
        <v/>
      </c>
      <c r="FJ126" s="409" t="str">
        <f>IF(AND('[1]Multi-Field'!$E$106=[1]Lists!BF126,'[1]Multi-Field'!$F$106="Drained"),BI126,IF(AND('[1]Multi-Field'!$E$106=[1]Lists!BF126,'[1]Multi-Field'!$F$106="undrained"),BH126,""))</f>
        <v/>
      </c>
      <c r="FK126" s="409" t="str">
        <f>IF(AND('[1]Multi-Field'!$E$107=[1]Lists!BF126,'[1]Multi-Field'!$F$107="Drained"),BI126,IF(AND('[1]Multi-Field'!$E$107=[1]Lists!BF126,'[1]Multi-Field'!$F$107="undrained"),BH126,""))</f>
        <v/>
      </c>
      <c r="FL126" s="409" t="str">
        <f>IF(AND('[1]Multi-Field'!$E$108=[1]Lists!BF126,'[1]Multi-Field'!$F$108="Drained"),BI126,IF(AND('[1]Multi-Field'!$E$108=[1]Lists!BF126,'[1]Multi-Field'!$F$108="undrained"),BH126,""))</f>
        <v/>
      </c>
      <c r="FM126" s="409" t="str">
        <f>IF(AND('[1]Multi-Field'!$E$109=[1]Lists!BF126,'[1]Multi-Field'!$F$109="Drained"),BI126,IF(AND('[1]Multi-Field'!$E$109=[1]Lists!BF126,'[1]Multi-Field'!$F$109="undrained"),BH126,""))</f>
        <v/>
      </c>
      <c r="FN126" s="409" t="str">
        <f>IF(AND('[1]Multi-Field'!$E$110=[1]Lists!BF126,'[1]Multi-Field'!$F$110="Drained"),BI126,IF(AND('[1]Multi-Field'!$E$110=[1]Lists!BF126,'[1]Multi-Field'!$F$110="undrained"),BH126,""))</f>
        <v/>
      </c>
      <c r="FO126" s="409" t="str">
        <f>IF(AND('[1]Multi-Field'!$E$111=[1]Lists!BF126,'[1]Multi-Field'!$F$111="Drained"),BI126,IF(AND('[1]Multi-Field'!$E$111=[1]Lists!BF126,'[1]Multi-Field'!$F$111="undrained"),BH126,""))</f>
        <v/>
      </c>
      <c r="FP126" s="409" t="str">
        <f>IF(AND('[1]Multi-Field'!$E$112=[1]Lists!BF126,'[1]Multi-Field'!$F$112="Drained"),BI126,IF(AND('[1]Multi-Field'!$E$112=[1]Lists!BF126,'[1]Multi-Field'!$F$112="undrained"),BH126,""))</f>
        <v/>
      </c>
      <c r="FQ126" s="409" t="str">
        <f>IF(AND('[1]Multi-Field'!$E$113=[1]Lists!BF126,'[1]Multi-Field'!$F$113="Drained"),BI126,IF(AND('[1]Multi-Field'!$E$113=[1]Lists!BF126,'[1]Multi-Field'!$F$113="undrained"),BH126,""))</f>
        <v/>
      </c>
      <c r="FR126" s="409" t="str">
        <f>IF(AND('[1]Multi-Field'!$E$114=[1]Lists!BF126,'[1]Multi-Field'!$F$114="Drained"),BI126,IF(AND('[1]Multi-Field'!$E$114=[1]Lists!BF126,'[1]Multi-Field'!$F$114="undrained"),BH126,""))</f>
        <v/>
      </c>
      <c r="FS126" s="409" t="str">
        <f>IF(AND('[1]Multi-Field'!$E$115=[1]Lists!BF126,'[1]Multi-Field'!$F$115="Drained"),BI126,IF(AND('[1]Multi-Field'!$E$115=[1]Lists!BF126,'[1]Multi-Field'!$F$115="undrained"),BH126,""))</f>
        <v/>
      </c>
      <c r="FT126" s="409" t="str">
        <f>IF(AND('[1]Multi-Field'!$E$116=[1]Lists!BF126,'[1]Multi-Field'!$F$116="Drained"),BI126,IF(AND('[1]Multi-Field'!$E$116=[1]Lists!BF126,'[1]Multi-Field'!$F$116="undrained"),BH126,""))</f>
        <v/>
      </c>
      <c r="FU126" s="409" t="str">
        <f>IF(AND('[1]Multi-Field'!$E$117=[1]Lists!BF126,'[1]Multi-Field'!$F$117="Drained"),BI126,IF(AND('[1]Multi-Field'!$E$117=[1]Lists!BF126,'[1]Multi-Field'!$F$117="undrained"),BH126,""))</f>
        <v/>
      </c>
      <c r="FV126" s="409" t="str">
        <f>IF(AND('[1]Multi-Field'!$E$118=[1]Lists!BF126,'[1]Multi-Field'!$F$118="Drained"),BI126,IF(AND('[1]Multi-Field'!$E$118=[1]Lists!BF126,'[1]Multi-Field'!$F$118="undrained"),BH126,""))</f>
        <v/>
      </c>
      <c r="FW126" s="409" t="str">
        <f>IF(AND('[1]Multi-Field'!$E$119=[1]Lists!BF126,'[1]Multi-Field'!$F$119="Drained"),BI126,IF(AND('[1]Multi-Field'!$E$119=[1]Lists!BF126,'[1]Multi-Field'!$F$119="undrained"),BH126,""))</f>
        <v/>
      </c>
      <c r="FX126" s="409" t="str">
        <f>IF(AND('[1]Multi-Field'!$E$120=[1]Lists!BF126,'[1]Multi-Field'!$F$120="Drained"),BI126,IF(AND('[1]Multi-Field'!$E$120=[1]Lists!BF126,'[1]Multi-Field'!$F$120="undrained"),BH126,""))</f>
        <v/>
      </c>
      <c r="GC126" s="4">
        <f>'[1]Multi-Field'!B124</f>
        <v>0</v>
      </c>
      <c r="GD126" s="73" t="str">
        <f>IF(OR('[1]Multi-Field'!Q124=$FZ$43,'[1]Multi-Field'!Q124=$FZ$44),'[1]Multi-Field'!BS124,"")</f>
        <v/>
      </c>
      <c r="GE126" s="4" t="str">
        <f>IF(AND(OR('[1]Multi-Field'!Q124=$FZ$86,'[1]Multi-Field'!Q124=$FZ$94,'[1]Multi-Field'!Q124=$FZ$87,'[1]Multi-Field'!Q124=[1]Lists!$FZ$93,'[1]Multi-Field'!Q124=$FZ$59),'[1]Multi-Field'!BS124&gt;50),'[1]Multi-Field'!BS124*0.8,IF(AND(OR('[1]Multi-Field'!Q124=$FZ$86,'[1]Multi-Field'!Q124=$FZ$94,'[1]Multi-Field'!Q124=$FZ$87,'[1]Multi-Field'!Q124=[1]Lists!$FZ$93,'[1]Multi-Field'!Q124=[1]Lists!$FZ$59),'[1]Multi-Field'!BS124&lt;50),'[1]Multi-Field'!BS124,""))</f>
        <v/>
      </c>
      <c r="GF126" s="4" t="str">
        <f>IF(OR('[1]Multi-Field'!Q124=[1]Lists!$FZ$7,'[1]Multi-Field'!Q124=[1]Lists!$FZ$5,'[1]Multi-Field'!Q124=[1]Lists!$FZ$24,'[1]Multi-Field'!Q124=[1]Lists!$FZ$10,'[1]Multi-Field'!Q124=[1]Lists!$FZ$8, '[1]Multi-Field'!Q124=[1]Lists!$FZ$25, '[1]Multi-Field'!Q124=[1]Lists!$FZ$23, '[1]Multi-Field'!Q124= [1]Lists!$FZ$47, '[1]Multi-Field'!Q124=[1]Lists!$FZ$49, '[1]Multi-Field'!Q124=[1]Lists!$FZ$48,'[1]Multi-Field'!Q124=[1]Lists!$FZ$3, '[1]Multi-Field'!Q124=[1]Lists!$FZ$14,'[1]Multi-Field'!Q124=[1]Lists!$FZ$36, '[1]Multi-Field'!Q124=[1]Lists!$FZ$41,'[1]Multi-Field'!Q124=[1]Lists!$FZ$42),0,"")</f>
        <v/>
      </c>
      <c r="GG126" s="4" t="str">
        <f>IF(OR('[1]Multi-Field'!Q124=[1]Lists!$FZ$6,'[1]Multi-Field'!Q124=[1]Lists!$FZ$4, '[1]Multi-Field'!Q153=[1]Lists!$FZ$11, '[1]Multi-Field'!Q124=[1]Lists!$FZ$1),100*IF('[1]Multi-Field'!U124=onepercent,0.75,IF('[1]Multi-Field'!U124=onetotwentyfivepercent,0.4,IF(OR('[1]Multi-Field'!U124=twentysixtofiftypercent,'[1]Multi-Field'!U124=greaterthanfiftypercent),0,""))),"")</f>
        <v/>
      </c>
      <c r="GH126" s="4" t="str">
        <f>IF(OR('[1]Multi-Field'!Q124=[1]Lists!$FZ$53,'[1]Multi-Field'!Q124=[1]Lists!$FZ$55), 50,IF('[1]Multi-Field'!Q124=[1]Lists!$FZ$54,225,IF('[1]Multi-Field'!Q124=[1]Lists!$FZ$56,75,"")))</f>
        <v/>
      </c>
      <c r="GI126" s="4" t="e">
        <f>#VALUE!</f>
        <v>#VALUE!</v>
      </c>
      <c r="GJ126" s="4" t="e">
        <f>#VALUE!</f>
        <v>#VALUE!</v>
      </c>
      <c r="GK126" s="4" t="str">
        <f>IF('[1]Multi-Field'!Q124=[1]Lists!$FZ$95,'[1]Multi-Field'!BS124*0.66,"")</f>
        <v/>
      </c>
      <c r="GM126" s="4" t="str">
        <f>IF(OR('[1]Multi-Field'!Q124=[1]Lists!$FZ$26,'[1]Multi-Field'!Q124=[1]Lists!$FZ$84),20,"")</f>
        <v/>
      </c>
      <c r="GN126" s="4" t="str">
        <f>IF(OR('[1]Multi-Field'!Q124=[1]Lists!$FZ$88,'[1]Multi-Field'!Q124=[1]Lists!$FZ$57),0,"")</f>
        <v/>
      </c>
      <c r="GO126" s="4" t="str">
        <f>IF(OR('[1]Multi-Field'!Q124=[1]Lists!$FZ$69,'[1]Multi-Field'!Q124=[1]Lists!$FZ$71,'[1]Multi-Field'!Q124=[1]Lists!$FZ$105),50,"")</f>
        <v/>
      </c>
      <c r="GP126" s="4" t="str">
        <f>IF(OR('[1]Multi-Field'!Q124=[1]Lists!$FZ$75,'[1]Multi-Field'!Q124=[1]Lists!$FZ$70),75,"")</f>
        <v/>
      </c>
      <c r="GQ126" s="4">
        <f>IF('[1]Multi-Field'!Q124=[1]Lists!$FZ$72,150,"")</f>
        <v>150</v>
      </c>
      <c r="GR126" s="4" t="str">
        <f>IF(OR('[1]Multi-Field'!Q124=[1]Lists!$FZ$74,'[1]Multi-Field'!Q124=[1]Lists!$FZ$73),40,"")</f>
        <v/>
      </c>
      <c r="GS126" s="4" t="str">
        <f>IF('[1]Multi-Field'!Q124=[1]Lists!$FZ$99,80,"")</f>
        <v/>
      </c>
      <c r="GT126" s="4" t="str">
        <f>IF('[1]Multi-Field'!Q124=[1]Lists!$FZ$106,70,"")</f>
        <v/>
      </c>
      <c r="GU126" s="4" t="e">
        <f t="shared" si="16"/>
        <v>#VALUE!</v>
      </c>
    </row>
    <row r="127" spans="1:203" ht="13.5" customHeight="1">
      <c r="A127" s="7" t="s">
        <v>214</v>
      </c>
      <c r="B127" s="7"/>
      <c r="C127" s="7"/>
      <c r="D127" s="8">
        <v>70</v>
      </c>
      <c r="E127" s="8">
        <f t="shared" si="12"/>
        <v>70</v>
      </c>
      <c r="F127" s="8">
        <f t="shared" si="13"/>
        <v>70</v>
      </c>
      <c r="G127" s="8">
        <v>70</v>
      </c>
      <c r="H127" s="8">
        <v>75</v>
      </c>
      <c r="I127" s="8">
        <f t="shared" si="17"/>
        <v>75</v>
      </c>
      <c r="J127" s="8">
        <f t="shared" si="18"/>
        <v>75</v>
      </c>
      <c r="K127" s="8">
        <v>75</v>
      </c>
      <c r="L127" s="8">
        <v>135</v>
      </c>
      <c r="M127" s="8">
        <f t="shared" si="14"/>
        <v>137</v>
      </c>
      <c r="N127" s="8">
        <f t="shared" si="15"/>
        <v>138</v>
      </c>
      <c r="O127" s="8">
        <v>140</v>
      </c>
      <c r="P127" s="391">
        <v>102</v>
      </c>
      <c r="Q127" s="394"/>
      <c r="R127" s="395" t="b">
        <f>IF(OR('Multi-Field'!AA104=Lists!$AC$42,'Multi-Field'!AA104=Lists!$AC$43),IF('Multi-Field'!Z104="x",(IF('Multi-Field'!AC104=Lists!$Q$11,Lists!$R$11,IF('Multi-Field'!AC104=Lists!$Q$12,Lists!$R$12,IF('Multi-Field'!AC104=Lists!$Q$13,Lists!$R$13,IF('Multi-Field'!AC104=Lists!$Q$14,Lists!$R$14))))),IF('Multi-Field'!X104="x",(IF('Multi-Field'!AC104=Lists!$Q$11,Lists!$S$11,IF('Multi-Field'!AC104=Lists!$Q$12,Lists!$S$12,IF('Multi-Field'!AC104=Lists!$Q$13,Lists!$S$13,IF('Multi-Field'!AC104=Lists!$Q$14,Lists!$S$14))))),IF('Multi-Field'!V104="x",(IF('Multi-Field'!AC104=Lists!$Q$11,Lists!$T$11,IF('Multi-Field'!AC104=Lists!$Q$12,Lists!$T$12,IF('Multi-Field'!AC104=Lists!$Q$13,Lists!$T$13,IF('Multi-Field'!AC104=Lists!$Q$14,Lists!$T$14))))),0))))</f>
        <v>0</v>
      </c>
      <c r="S127" s="395" t="str">
        <f t="shared" si="26"/>
        <v/>
      </c>
      <c r="T127" s="395"/>
      <c r="U127" s="396"/>
      <c r="V127" s="383">
        <f>IF(OR('Multi-Field'!AI113=$U$4,'Multi-Field'!AI113=$U$5,'Multi-Field'!AI113=$U$6,'Multi-Field'!AI113=$U$7,'Multi-Field'!AI113=$U$8,'Multi-Field'!AI113=$U$9),(IF('Multi-Field'!AJ113=$V$2,100,IF('Multi-Field'!AJ113=$V$3,65,IF('Multi-Field'!AJ113=$V$4,53,IF('Multi-Field'!AJ113=$V$5,41,IF('Multi-Field'!AJ113=$V$6,23,IF('Multi-Field'!AJ113=$V$7,0,0))))))),0)</f>
        <v>0</v>
      </c>
      <c r="W127" s="383" t="str">
        <f>IF(AND(OR('Multi-Field'!AF113=$S$3,'Multi-Field'!AF113=S115,'Multi-Field'!AF113=$S$7),'Multi-Field'!AN113&lt;18,'Multi-Field'!AN113&gt;0),35,IF('Multi-Field'!AF113=$S$4,55,IF(AND('Multi-Field'!AF113=$S$6,'Multi-Field'!AN113&lt;18),30,IF(AND('Multi-Field'!AN113&gt;17,OR('Multi-Field'!AF113=$S$3,'Multi-Field'!AF113=$S$5,'Multi-Field'!AF113= $S$6,'Multi-Field'!AF113=$S$7)),25,"0"))))</f>
        <v>0</v>
      </c>
      <c r="X127" s="383">
        <f>IF(OR('Multi-Field'!BA113=$U$4,'Multi-Field'!BA113=$U$5,'Multi-Field'!BA113=$U$6,'Multi-Field'!BA113=U117,'Multi-Field'!BA113=$U$8,'Multi-Field'!BA113=$U$9),(IF('Multi-Field'!BB113=$V$2,100,IF('Multi-Field'!BB113=$V$3,65,IF('Multi-Field'!BB113=$V$4,53,IF('Multi-Field'!BB113=$V$5,41,IF('Multi-Field'!BB113=$V$6,23,IF('Multi-Field'!BB113=$V$7,0,0))))))),0)</f>
        <v>0</v>
      </c>
      <c r="Y127" s="383" t="str">
        <f>IF(AND(OR('Multi-Field'!AX113=$S$3,'Multi-Field'!AX113=$S$5,'Multi-Field'!AX113=$S$7),'Multi-Field'!BF113&lt;18),35,IF('Multi-Field'!AX113=$S$4,55,IF(AND('Multi-Field'!AX113=$S$6,'Multi-Field'!BF113&lt;18),30,IF(AND('Multi-Field'!BF113&gt;17,OR('Multi-Field'!AX113=$S$3,'Multi-Field'!AX113=$S$5,'Multi-Field'!AX113=$S$6,'Multi-Field'!AX113=$S$7)),25,"0"))))</f>
        <v>0</v>
      </c>
      <c r="Z127" s="383">
        <v>111</v>
      </c>
      <c r="AI127" s="384">
        <f>'[1]Multi-Field'!B123</f>
        <v>0</v>
      </c>
      <c r="AJ127" s="385" t="e">
        <f>#VALUE!</f>
        <v>#VALUE!</v>
      </c>
      <c r="AK127" s="385" t="e">
        <f>#VALUE!</f>
        <v>#VALUE!</v>
      </c>
      <c r="AL127" s="385" t="e">
        <f>IF(AK127="","",IF('[1]Multi-Field'!AU123=20,10,IF(AK127-30&lt;0,0,AK127-30)))</f>
        <v>#VALUE!</v>
      </c>
      <c r="AM127" s="385" t="e">
        <f>#VALUE!</f>
        <v>#VALUE!</v>
      </c>
      <c r="AN127" s="385" t="e">
        <f t="shared" si="23"/>
        <v>#VALUE!</v>
      </c>
      <c r="AO127" s="385" t="e">
        <f>#VALUE!</f>
        <v>#VALUE!</v>
      </c>
      <c r="AP127" s="385" t="e">
        <f>#VALUE!</f>
        <v>#VALUE!</v>
      </c>
      <c r="AQ127" s="385" t="e">
        <f>#VALUE!</f>
        <v>#VALUE!</v>
      </c>
      <c r="AR127" s="385" t="e">
        <f>#VALUE!</f>
        <v>#VALUE!</v>
      </c>
      <c r="AS127" s="385" t="e">
        <f>IF(AR127="","",IF('[1]Multi-Field'!AU123&gt;9,0,AR127-15))</f>
        <v>#VALUE!</v>
      </c>
      <c r="AT127" s="385" t="e">
        <f>#VALUE!</f>
        <v>#VALUE!</v>
      </c>
      <c r="AU127" s="385" t="e">
        <f>#VALUE!</f>
        <v>#VALUE!</v>
      </c>
      <c r="AV127" s="385" t="e">
        <f>IF(AU127="","",IF('[1]Multi-Field'!AU123=9&gt;9,0,AU127-35))</f>
        <v>#VALUE!</v>
      </c>
      <c r="AW127" s="385" t="e">
        <f>#VALUE!</f>
        <v>#VALUE!</v>
      </c>
      <c r="AX127" s="385" t="e">
        <f t="shared" si="24"/>
        <v>#VALUE!</v>
      </c>
      <c r="AY127" s="385" t="str">
        <f>IF('[1]Multi-Field'!AU123="","",IF('[1]Multi-Field'!AU123&lt;1,100,IF('[1]Multi-Field'!AU123=1,75,IF('[1]Multi-Field'!AU123=2,50,IF('[1]Multi-Field'!AU123=3,25,IF('[1]Multi-Field'!AU123&gt;3,0,""))))))</f>
        <v/>
      </c>
      <c r="AZ127" s="385" t="str">
        <f t="shared" si="25"/>
        <v/>
      </c>
      <c r="BA127" s="385" t="e">
        <f>#VALUE!</f>
        <v>#VALUE!</v>
      </c>
      <c r="BB127" s="385" t="e">
        <f>IF(BA127="","",IF(AND('[1]Multi-Field'!AU123&lt;40,'[1]Multi-Field'!AU123&gt;9),40,IF('[1]Multi-Field'!AU123&gt;39,0,BA127+5)))</f>
        <v>#VALUE!</v>
      </c>
      <c r="BC127" s="386" t="e">
        <f t="shared" si="22"/>
        <v>#VALUE!</v>
      </c>
      <c r="BF127" s="411" t="s">
        <v>1296</v>
      </c>
      <c r="BG127" s="412">
        <v>2</v>
      </c>
      <c r="BH127" s="412">
        <v>5</v>
      </c>
      <c r="BI127" s="412">
        <v>5.5</v>
      </c>
      <c r="BJ127" s="409" t="e">
        <f>IF(AND('[1]Single Field'!#REF!=[1]Lists!BF127,'[1]Single Field'!#REF!="Drained"),"x",IF(AND('[1]Single Field'!#REF!=[1]Lists!BF127,'[1]Single Field'!#REF!="Undrained"),O,""))</f>
        <v>#REF!</v>
      </c>
      <c r="BK127" s="409" t="str">
        <f>IF(AND('[1]Multi-Field'!$E$3=[1]Lists!BF127,'[1]Multi-Field'!$F$3="Drained"),BI127,IF(AND('[1]Multi-Field'!$E$3=BF127,'[1]Multi-Field'!$F$3="undrained"),BH127,""))</f>
        <v/>
      </c>
      <c r="BL127" s="409" t="str">
        <f>IF(AND('[1]Multi-Field'!$E$4=BF127,'[1]Multi-Field'!$F$4="Drained"),BI127,IF(AND('[1]Multi-Field'!$E$4=BF127,'[1]Multi-Field'!$F$4="undrained"),BH127,""))</f>
        <v/>
      </c>
      <c r="BM127" s="409" t="str">
        <f>IF(AND('[1]Multi-Field'!$E$5=BF127,'[1]Multi-Field'!$F$5="Drained"),BI127,IF(AND('[1]Multi-Field'!$E$5=BF127,'[1]Multi-Field'!$F$5="undrained"),BH127,""))</f>
        <v/>
      </c>
      <c r="BN127" s="409" t="str">
        <f>IF(AND('[1]Multi-Field'!$E$6=BF127,'[1]Multi-Field'!$F$6="Drained"),BI127,IF(AND('[1]Multi-Field'!$E$6=BF127,'[1]Multi-Field'!$F$6="undrained"),BH127,""))</f>
        <v/>
      </c>
      <c r="BO127" s="409" t="str">
        <f>IF(AND('[1]Multi-Field'!$E$7=BF127,'[1]Multi-Field'!$F$7="Drained"),BI127,IF(AND('[1]Multi-Field'!$E$7=BF127,'[1]Multi-Field'!$F$7="undrained"),BH127,""))</f>
        <v/>
      </c>
      <c r="BP127" s="409" t="str">
        <f>IF(AND('[1]Multi-Field'!$E$8=BF127,'[1]Multi-Field'!$F$8="Drained"),BI127,IF(AND('[1]Multi-Field'!$E$8=BF127,'[1]Multi-Field'!$F$8="undrained"),BH127,""))</f>
        <v/>
      </c>
      <c r="BQ127" s="409" t="str">
        <f>IF(AND('[1]Multi-Field'!$E$9=BF127,'[1]Multi-Field'!$F$9="Drained"),BI127,IF(AND('[1]Multi-Field'!$E$9=BF127,'[1]Multi-Field'!$F$9="undrained"),BH127,""))</f>
        <v/>
      </c>
      <c r="BR127" s="409" t="str">
        <f>IF(AND('[1]Multi-Field'!$E$10=BF127,'[1]Multi-Field'!$F$10="Drained"),BI127,IF(AND('[1]Multi-Field'!$E$10=BF127,'[1]Multi-Field'!$F$10="undrained"),BH127,""))</f>
        <v/>
      </c>
      <c r="BS127" s="409" t="str">
        <f>IF(AND('[1]Multi-Field'!$E$11=BF127,'[1]Multi-Field'!$F$11="Drained"),BI127,IF(AND('[1]Multi-Field'!$E$11=BF127,'[1]Multi-Field'!$F$11="undrained"),BH127,""))</f>
        <v/>
      </c>
      <c r="BT127" s="409" t="str">
        <f>IF(AND('[1]Multi-Field'!$E$12=BF127,'[1]Multi-Field'!$F$12="Drained"),BI127,IF(AND('[1]Multi-Field'!$E$12=BF127,'[1]Multi-Field'!$F$12="undrained"),BH127,""))</f>
        <v/>
      </c>
      <c r="BU127" s="409" t="str">
        <f>IF(AND('[1]Multi-Field'!$E$13=BF127,'[1]Multi-Field'!$F$13="Drained"),BI127,IF(AND('[1]Multi-Field'!$E$3=BF127,'[1]Multi-Field'!$F$13="undrained"),BH127,""))</f>
        <v/>
      </c>
      <c r="BV127" s="409" t="str">
        <f>IF(AND('[1]Multi-Field'!$E$14=BF127,'[1]Multi-Field'!$F$14="Drained"),BI127,IF(AND('[1]Multi-Field'!$E$14=BF127,'[1]Multi-Field'!$F$14="undrained"),BH127,""))</f>
        <v/>
      </c>
      <c r="BW127" s="409" t="str">
        <f>IF(AND('[1]Multi-Field'!$E$15=BF127,'[1]Multi-Field'!$F$15="Drained"),BI127,IF(AND('[1]Multi-Field'!$E$15=BF127,'[1]Multi-Field'!$F$15="undrained"),BH127,""))</f>
        <v/>
      </c>
      <c r="BX127" s="409" t="str">
        <f>IF(AND('[1]Multi-Field'!$E$16=[1]Lists!BF127,'[1]Multi-Field'!$F$16="Drained"),BI127,IF(AND('[1]Multi-Field'!$E$16=[1]Lists!BF127,'[1]Multi-Field'!$F$16="undrained"),BH127,""))</f>
        <v/>
      </c>
      <c r="BY127" s="409" t="str">
        <f>IF(AND('[1]Multi-Field'!$E$17=[1]Lists!BF127,'[1]Multi-Field'!$F$17="Drained"),BI127,IF(AND('[1]Multi-Field'!$E$17=[1]Lists!BF127,'[1]Multi-Field'!$F$17="undrained"),BH127,""))</f>
        <v/>
      </c>
      <c r="BZ127" s="409" t="str">
        <f>IF(AND('[1]Multi-Field'!$E$18=[1]Lists!BF127,'[1]Multi-Field'!$F$18="Drained"),BI127,IF(AND('[1]Multi-Field'!$E$18=[1]Lists!BF127,'[1]Multi-Field'!$F$18="undrained"),BH127,""))</f>
        <v/>
      </c>
      <c r="CA127" s="409" t="str">
        <f>IF(AND('[1]Multi-Field'!$E$19=[1]Lists!BF127,'[1]Multi-Field'!$F$19="Drained"),BI127,IF(AND('[1]Multi-Field'!$E$19=[1]Lists!BF127,'[1]Multi-Field'!$F$19="undrained"),BH127,""))</f>
        <v/>
      </c>
      <c r="CB127" s="409" t="str">
        <f>IF(AND('[1]Multi-Field'!$E$20=[1]Lists!BF127,'[1]Multi-Field'!$F$20="Drained"),BI127,IF(AND('[1]Multi-Field'!$E$20=[1]Lists!BF127,'[1]Multi-Field'!$F$20="undrained"),BH127,""))</f>
        <v/>
      </c>
      <c r="CC127" s="409" t="str">
        <f>IF(AND('[1]Multi-Field'!$E$21=[1]Lists!BF127,'[1]Multi-Field'!$F$21="Drained"),BI127,IF(AND('[1]Multi-Field'!$E$21=[1]Lists!BF127,'[1]Multi-Field'!$F$21="undrained"),BH127,""))</f>
        <v/>
      </c>
      <c r="CD127" s="409" t="str">
        <f>IF(AND('[1]Multi-Field'!$E$22=[1]Lists!BF127,'[1]Multi-Field'!$F$22="Drained"),BI127,IF(AND('[1]Multi-Field'!$E$22=[1]Lists!BF127,'[1]Multi-Field'!$F$22="undrained"),BH127,""))</f>
        <v/>
      </c>
      <c r="CE127" s="409" t="str">
        <f>IF(AND('[1]Multi-Field'!$E$23=[1]Lists!BF127,'[1]Multi-Field'!$F$23="Drained"),BI127,IF(AND('[1]Multi-Field'!$E$23=[1]Lists!BF127,'[1]Multi-Field'!$F$23="undrained"),BH127,""))</f>
        <v/>
      </c>
      <c r="CF127" s="409" t="str">
        <f>IF(AND('[1]Multi-Field'!$E$24=[1]Lists!BF127,'[1]Multi-Field'!$F$24="Drained"),BI127,IF(AND('[1]Multi-Field'!$E$24=[1]Lists!BF127,'[1]Multi-Field'!$F$24="undrained"),BH127,""))</f>
        <v/>
      </c>
      <c r="CG127" s="409" t="str">
        <f>IF(AND('[1]Multi-Field'!$E$25=[1]Lists!BF127,'[1]Multi-Field'!$F$25="Drained"),BI127,IF(AND('[1]Multi-Field'!$E$25=[1]Lists!BF127,'[1]Multi-Field'!$F$25="undrained"),BH127,""))</f>
        <v/>
      </c>
      <c r="CH127" s="409" t="str">
        <f>IF(AND('[1]Multi-Field'!$E$26=[1]Lists!BF127,'[1]Multi-Field'!$F$26="Drained"),BI127,IF(AND('[1]Multi-Field'!$E$26=[1]Lists!BF127,'[1]Multi-Field'!$F$26="undrained"),BH127,""))</f>
        <v/>
      </c>
      <c r="CI127" s="409" t="str">
        <f>IF(AND('[1]Multi-Field'!$E$27=[1]Lists!BF127,'[1]Multi-Field'!$F$27="Drained"),BI127,IF(AND('[1]Multi-Field'!$E$27=[1]Lists!BF127,'[1]Multi-Field'!$F$27="undrained"),BH127,""))</f>
        <v/>
      </c>
      <c r="CJ127" s="409" t="str">
        <f>IF(AND('[1]Multi-Field'!$E$28=[1]Lists!BF127,'[1]Multi-Field'!$F$28="Drained"),BI127,IF(AND('[1]Multi-Field'!$E$28=[1]Lists!BF127,'[1]Multi-Field'!$F$28="undrained"),BH127,""))</f>
        <v/>
      </c>
      <c r="CK127" s="409" t="str">
        <f>IF(AND('[1]Multi-Field'!$E$29=[1]Lists!BF127,'[1]Multi-Field'!$F$29="Drained"),BI127,IF(AND('[1]Multi-Field'!$E$29=[1]Lists!BF127,'[1]Multi-Field'!$F$29="undrained"),BH127,""))</f>
        <v/>
      </c>
      <c r="CL127" s="409" t="str">
        <f>IF(AND('[1]Multi-Field'!$E$30=[1]Lists!BF127,'[1]Multi-Field'!$F$30="Drained"),BI127,IF(AND('[1]Multi-Field'!$E$30=[1]Lists!BF127,'[1]Multi-Field'!$F$30="undrained"),BH127,""))</f>
        <v/>
      </c>
      <c r="CM127" s="409" t="str">
        <f>IF(AND('[1]Multi-Field'!$E$31=[1]Lists!BF127,'[1]Multi-Field'!$F$31="Drained"),BI127,IF(AND('[1]Multi-Field'!$E$31=[1]Lists!BF127,'[1]Multi-Field'!$F$31="undrained"),BH127,""))</f>
        <v/>
      </c>
      <c r="CN127" s="409" t="str">
        <f>IF(AND('[1]Multi-Field'!$E$32=[1]Lists!BF127,'[1]Multi-Field'!$F$32="Drained"),BI127,IF(AND('[1]Multi-Field'!$E$32=[1]Lists!BF127,'[1]Multi-Field'!$F$32="undrained"),BH127,""))</f>
        <v/>
      </c>
      <c r="CO127" s="409" t="str">
        <f>IF(AND('[1]Multi-Field'!$E$33=[1]Lists!BF127,'[1]Multi-Field'!$F$33="Drained"),BI127,IF(AND('[1]Multi-Field'!$E$33=[1]Lists!BF127,'[1]Multi-Field'!$F$33="undrained"),BH127,""))</f>
        <v/>
      </c>
      <c r="CP127" s="409" t="str">
        <f>IF(AND('[1]Multi-Field'!$E$34=[1]Lists!BF127,'[1]Multi-Field'!$F$34="Drained"),BI127,IF(AND('[1]Multi-Field'!$E$34=[1]Lists!BF127,'[1]Multi-Field'!$F$34="undrained"),BH127,""))</f>
        <v/>
      </c>
      <c r="CQ127" s="409" t="str">
        <f>IF(AND('[1]Multi-Field'!$E$35=[1]Lists!BF127,'[1]Multi-Field'!$F$35="Drained"),BI127,IF(AND('[1]Multi-Field'!$E$35=[1]Lists!BF127,'[1]Multi-Field'!$F$35="undrained"),BH127,""))</f>
        <v/>
      </c>
      <c r="CR127" s="409" t="str">
        <f>IF(AND('[1]Multi-Field'!$E$36=[1]Lists!BF127,'[1]Multi-Field'!$F$36="Drained"),BI127,IF(AND('[1]Multi-Field'!$E$36=[1]Lists!BF127,'[1]Multi-Field'!$F$36="undrained"),BH127,""))</f>
        <v/>
      </c>
      <c r="CS127" s="409" t="str">
        <f>IF(AND('[1]Multi-Field'!$E$37=[1]Lists!BF127,'[1]Multi-Field'!$F$37="Drained"),BI127,IF(AND('[1]Multi-Field'!$E$37=[1]Lists!BF127,'[1]Multi-Field'!$F$37="undrained"),BH127,""))</f>
        <v/>
      </c>
      <c r="CT127" s="409" t="str">
        <f>IF(AND('[1]Multi-Field'!$E$38=[1]Lists!BF127,'[1]Multi-Field'!$F$38="Drained"),BI127,IF(AND('[1]Multi-Field'!$E$38=[1]Lists!BF127,'[1]Multi-Field'!$F$38="undrained"),BH127,""))</f>
        <v/>
      </c>
      <c r="CU127" s="409" t="str">
        <f>IF(AND('[1]Multi-Field'!$E$39=[1]Lists!BF127,'[1]Multi-Field'!$F$39="Drained"),BI127,IF(AND('[1]Multi-Field'!$E$39=[1]Lists!BF127,'[1]Multi-Field'!$F$39="undrained"),BH127,""))</f>
        <v/>
      </c>
      <c r="CV127" s="409" t="str">
        <f>IF(AND('[1]Multi-Field'!$E$40=[1]Lists!BF127,'[1]Multi-Field'!$F$40="Drained"),BI127,IF(AND('[1]Multi-Field'!$E$40=[1]Lists!BF127,'[1]Multi-Field'!$F$40="undrained"),BH127,""))</f>
        <v/>
      </c>
      <c r="CW127" s="409" t="str">
        <f>IF(AND('[1]Multi-Field'!$E$41=[1]Lists!BF127,'[1]Multi-Field'!$F$40="Drained"),BI127,IF(AND('[1]Multi-Field'!$E$40=[1]Lists!BF127,'[1]Multi-Field'!$F$40="undrained"),BH127,""))</f>
        <v/>
      </c>
      <c r="CX127" s="409" t="str">
        <f>IF(AND('[1]Multi-Field'!$E$42=[1]Lists!BF127,'[1]Multi-Field'!$F$42="Drained"),BI127,IF(AND('[1]Multi-Field'!$E$42=[1]Lists!BF127,'[1]Multi-Field'!$F$42="undrained"),BH127,""))</f>
        <v/>
      </c>
      <c r="CY127" s="409" t="str">
        <f>IF(AND('[1]Multi-Field'!$E$43=[1]Lists!BF127,'[1]Multi-Field'!$F$43="Drained"),BI127,IF(AND('[1]Multi-Field'!$E$43=[1]Lists!BF127,'[1]Multi-Field'!$F$43="undrained"),BH127,""))</f>
        <v/>
      </c>
      <c r="CZ127" s="409" t="str">
        <f>IF(AND('[1]Multi-Field'!$E$44=[1]Lists!BF127,'[1]Multi-Field'!$F$44="Drained"),BI127,IF(AND('[1]Multi-Field'!$E$44=[1]Lists!BF127,'[1]Multi-Field'!$F$44="undrained"),BH127,""))</f>
        <v/>
      </c>
      <c r="DA127" s="409" t="str">
        <f>IF(AND('[1]Multi-Field'!$E$45=[1]Lists!BF127,'[1]Multi-Field'!$F$45="Drained"),BI127,IF(AND('[1]Multi-Field'!$E$45=[1]Lists!BF127,'[1]Multi-Field'!$F$45="undrained"),BH127,""))</f>
        <v/>
      </c>
      <c r="DB127" s="409" t="str">
        <f>IF(AND('[1]Multi-Field'!$E$46=[1]Lists!BF127,'[1]Multi-Field'!$F$46="Drained"),BI127,IF(AND('[1]Multi-Field'!$E$46=[1]Lists!BF127,'[1]Multi-Field'!$F$46="undrained"),BH127,""))</f>
        <v/>
      </c>
      <c r="DC127" s="409" t="str">
        <f>IF(AND('[1]Multi-Field'!$E$47=[1]Lists!BF127,'[1]Multi-Field'!$F$47="Drained"),BI127,IF(AND('[1]Multi-Field'!$E$47=[1]Lists!BF127,'[1]Multi-Field'!$F$47="undrained"),BH127,""))</f>
        <v/>
      </c>
      <c r="DD127" s="409" t="str">
        <f>IF(AND('[1]Multi-Field'!$E$48=[1]Lists!BF127,'[1]Multi-Field'!$F$48="Drained"),BI127,IF(AND('[1]Multi-Field'!$E$48=[1]Lists!BF127,'[1]Multi-Field'!$F$48="undrained"),BH127,""))</f>
        <v/>
      </c>
      <c r="DE127" s="409" t="str">
        <f>IF(AND('[1]Multi-Field'!$E$49=[1]Lists!BF127,'[1]Multi-Field'!$F$49="Drained"),BI127,IF(AND('[1]Multi-Field'!$E$49=[1]Lists!BF127,'[1]Multi-Field'!$F$9="undrained"),BH127,""))</f>
        <v/>
      </c>
      <c r="DF127" s="409" t="str">
        <f>IF(AND('[1]Multi-Field'!$E$50=[1]Lists!BF127,'[1]Multi-Field'!$F$50="Drained"),BI127,IF(AND('[1]Multi-Field'!$E$50=[1]Lists!BF127,'[1]Multi-Field'!$F$50="undrained"),BH127,""))</f>
        <v/>
      </c>
      <c r="DG127" s="409" t="str">
        <f>IF(AND('[1]Multi-Field'!$E$51=[1]Lists!BF127,'[1]Multi-Field'!$F$51="Drained"),BI127,IF(AND('[1]Multi-Field'!$E$51=[1]Lists!BF127,'[1]Multi-Field'!$F$51="undrained"),BH127,""))</f>
        <v/>
      </c>
      <c r="DH127" s="409" t="str">
        <f>IF(AND('[1]Multi-Field'!$E$52=[1]Lists!BF127,'[1]Multi-Field'!$F$52="Drained"),BI127,IF(AND('[1]Multi-Field'!$E$52=[1]Lists!BF127,'[1]Multi-Field'!$F$52="undrained"),BH127,""))</f>
        <v/>
      </c>
      <c r="DI127" s="409" t="str">
        <f>IF(AND('[1]Multi-Field'!$E$53=[1]Lists!BF127,'[1]Multi-Field'!$F$53="Drained"),BI127,IF(AND('[1]Multi-Field'!$E$53=[1]Lists!BF127,'[1]Multi-Field'!$F$53="undrained"),BH127,""))</f>
        <v/>
      </c>
      <c r="DJ127" s="409" t="str">
        <f>IF(AND('[1]Multi-Field'!$E$54=[1]Lists!BF127,'[1]Multi-Field'!$F$54="Drained"),BI127,IF(AND('[1]Multi-Field'!$E$54=[1]Lists!BF127,'[1]Multi-Field'!$F$54="undrained"),BH127,""))</f>
        <v/>
      </c>
      <c r="DK127" s="409" t="str">
        <f>IF(AND('[1]Multi-Field'!$E$55=[1]Lists!BF127,'[1]Multi-Field'!$F$55="Drained"),BI127,IF(AND('[1]Multi-Field'!$E$55=[1]Lists!BF127,'[1]Multi-Field'!$F$55="undrained"),BH127,""))</f>
        <v/>
      </c>
      <c r="DL127" s="409" t="str">
        <f>IF(AND('[1]Multi-Field'!$E$56=[1]Lists!BF127,'[1]Multi-Field'!$F$56="Drained"),BI127,IF(AND('[1]Multi-Field'!$E$56=[1]Lists!BF127,'[1]Multi-Field'!$F$56="undrained"),BH127,""))</f>
        <v/>
      </c>
      <c r="DM127" s="409" t="str">
        <f>IF(AND('[1]Multi-Field'!$E$57=[1]Lists!BF127,'[1]Multi-Field'!$F$57="Drained"),BI127,IF(AND('[1]Multi-Field'!$E$57=[1]Lists!BF127,'[1]Multi-Field'!$F$57="undrained"),BH127,""))</f>
        <v/>
      </c>
      <c r="DN127" s="409" t="str">
        <f>IF(AND('[1]Multi-Field'!$E$58=[1]Lists!BF127,'[1]Multi-Field'!$F$58="Drained"),BI127,IF(AND('[1]Multi-Field'!$E$58=[1]Lists!BF127,'[1]Multi-Field'!$F$58="undrained"),BH127,""))</f>
        <v/>
      </c>
      <c r="DO127" s="409" t="str">
        <f>IF(AND('[1]Multi-Field'!$E$59=[1]Lists!BF127,'[1]Multi-Field'!$F$59="Drained"),BI127,IF(AND('[1]Multi-Field'!$E$59=[1]Lists!BF127,'[1]Multi-Field'!$F$59="undrained"),BH127,""))</f>
        <v/>
      </c>
      <c r="DP127" s="409" t="str">
        <f>IF(AND('[1]Multi-Field'!$E$60=[1]Lists!BF127,'[1]Multi-Field'!$F$60="Drained"),BI127,IF(AND('[1]Multi-Field'!$E$60=[1]Lists!BF127,'[1]Multi-Field'!$F$60="undrained"),BH127,""))</f>
        <v/>
      </c>
      <c r="DQ127" s="409" t="str">
        <f>IF(AND('[1]Multi-Field'!$E$61=[1]Lists!BF127,'[1]Multi-Field'!$F$61="Drained"),BI127,IF(AND('[1]Multi-Field'!$E$61=[1]Lists!BF127,'[1]Multi-Field'!$F$61="undrained"),BH127,""))</f>
        <v/>
      </c>
      <c r="DR127" s="409" t="str">
        <f>IF(AND('[1]Multi-Field'!$E$62=[1]Lists!BF127,'[1]Multi-Field'!$F$62="Drained"),BI127,IF(AND('[1]Multi-Field'!$E$62=[1]Lists!BF127,'[1]Multi-Field'!$F$62="undrained"),BH127,""))</f>
        <v/>
      </c>
      <c r="DS127" s="409" t="str">
        <f>IF(AND('[1]Multi-Field'!$E$63=[1]Lists!BF127,'[1]Multi-Field'!$F$63="Drained"),BI127,IF(AND('[1]Multi-Field'!$E$63=[1]Lists!BF127,'[1]Multi-Field'!$F$63="undrained"),BH127,""))</f>
        <v/>
      </c>
      <c r="DT127" s="409" t="str">
        <f>IF(AND('[1]Multi-Field'!$E$64=[1]Lists!BF127,'[1]Multi-Field'!$F$64="Drained"),BI127,IF(AND('[1]Multi-Field'!$E$64=[1]Lists!BF127,'[1]Multi-Field'!$F$64="undrained"),BH127,""))</f>
        <v/>
      </c>
      <c r="DU127" s="409" t="str">
        <f>IF(AND('[1]Multi-Field'!$E$65=[1]Lists!BF127,'[1]Multi-Field'!$F$65="Drained"),BI127,IF(AND('[1]Multi-Field'!$E$65=[1]Lists!BF127,'[1]Multi-Field'!$F$65="undrained"),BH127,""))</f>
        <v/>
      </c>
      <c r="DV127" s="409" t="str">
        <f>IF(AND('[1]Multi-Field'!$E$66=[1]Lists!BF127,'[1]Multi-Field'!$F$66="Drained"),BI127,IF(AND('[1]Multi-Field'!$E$66=[1]Lists!BF127,'[1]Multi-Field'!$F$66="undrained"),BH127,""))</f>
        <v/>
      </c>
      <c r="DW127" s="409" t="str">
        <f>IF(AND('[1]Multi-Field'!$E$67=[1]Lists!BF127,'[1]Multi-Field'!$F$67="Drained"),BI127,IF(AND('[1]Multi-Field'!$E$67=[1]Lists!BF127,'[1]Multi-Field'!$F$67="undrained"),BH127,""))</f>
        <v/>
      </c>
      <c r="DX127" s="409" t="str">
        <f>IF(AND('[1]Multi-Field'!$E$68=[1]Lists!BF127,'[1]Multi-Field'!$F$68="Drained"),BI127,IF(AND('[1]Multi-Field'!$E$68=[1]Lists!BF127,'[1]Multi-Field'!$F$68="undrained"),BH127,""))</f>
        <v/>
      </c>
      <c r="DY127" s="409" t="str">
        <f>IF(AND('[1]Multi-Field'!$E$69=[1]Lists!BF127,'[1]Multi-Field'!$F$69="Drained"),BI127,IF(AND('[1]Multi-Field'!$E$69=[1]Lists!BF127,'[1]Multi-Field'!$F$69="undrained"),BH127,""))</f>
        <v/>
      </c>
      <c r="DZ127" s="409" t="str">
        <f>IF(AND('[1]Multi-Field'!$E$70=[1]Lists!BF127,'[1]Multi-Field'!$F$70="Drained"),BI127,IF(AND('[1]Multi-Field'!$E$70=[1]Lists!BF127,'[1]Multi-Field'!$F$70="undrained"),BH127,""))</f>
        <v/>
      </c>
      <c r="EA127" s="409" t="str">
        <f>IF(AND('[1]Multi-Field'!$E$71=[1]Lists!BF127,'[1]Multi-Field'!$F$71="Drained"),BI127,IF(AND('[1]Multi-Field'!$E$71=[1]Lists!BF127,'[1]Multi-Field'!$F$71="undrained"),BH127,""))</f>
        <v/>
      </c>
      <c r="EB127" s="409" t="str">
        <f>IF(AND('[1]Multi-Field'!$E$72=[1]Lists!BF127,'[1]Multi-Field'!$F$72="Drained"),BI127,IF(AND('[1]Multi-Field'!$E$72=[1]Lists!BF127,'[1]Multi-Field'!$F$72="undrained"),BH127,""))</f>
        <v/>
      </c>
      <c r="EC127" s="409" t="str">
        <f>IF(AND('[1]Multi-Field'!$E$73=[1]Lists!BF127,'[1]Multi-Field'!$F$73="Drained"),BI127,IF(AND('[1]Multi-Field'!$E$73=[1]Lists!BF127,'[1]Multi-Field'!$F$73="undrained"),BH127,""))</f>
        <v/>
      </c>
      <c r="ED127" s="409" t="str">
        <f>IF(AND('[1]Multi-Field'!$E$74=[1]Lists!BF127,'[1]Multi-Field'!$F$74="Drained"),BI127,IF(AND('[1]Multi-Field'!$E$74=[1]Lists!BF127,'[1]Multi-Field'!$F$74="undrained"),BH127,""))</f>
        <v/>
      </c>
      <c r="EE127" s="409" t="str">
        <f>IF(AND('[1]Multi-Field'!$E$75=[1]Lists!BF127,'[1]Multi-Field'!$F$75="Drained"),BI127,IF(AND('[1]Multi-Field'!$E$75=[1]Lists!BF127,'[1]Multi-Field'!$F$75="undrained"),BH127,""))</f>
        <v/>
      </c>
      <c r="EF127" s="409" t="str">
        <f>IF(AND('[1]Multi-Field'!$E$76=[1]Lists!BF127,'[1]Multi-Field'!$F$76="Drained"),BI127,IF(AND('[1]Multi-Field'!$E$76=[1]Lists!BF127,'[1]Multi-Field'!$F$6="undrained"),BH127,""))</f>
        <v/>
      </c>
      <c r="EG127" s="409" t="str">
        <f>IF(AND('[1]Multi-Field'!$E$77=[1]Lists!BF127,'[1]Multi-Field'!$F$77="Drained"),BI127,IF(AND('[1]Multi-Field'!$E$77=[1]Lists!BF127,'[1]Multi-Field'!$F$77="undrained"),BH127,""))</f>
        <v/>
      </c>
      <c r="EH127" s="409" t="str">
        <f>IF(AND('[1]Multi-Field'!$E$78=[1]Lists!BF127,'[1]Multi-Field'!$F$78="Drained"),BI127,IF(AND('[1]Multi-Field'!$E$78=[1]Lists!BF127,'[1]Multi-Field'!$F$78="undrained"),BH127,""))</f>
        <v/>
      </c>
      <c r="EI127" s="409" t="str">
        <f>IF(AND('[1]Multi-Field'!$E$79=[1]Lists!BF127,'[1]Multi-Field'!$F$79="Drained"),BI127,IF(AND('[1]Multi-Field'!$E$79=[1]Lists!BF127,'[1]Multi-Field'!$F$79="undrained"),BH127,""))</f>
        <v/>
      </c>
      <c r="EJ127" s="409" t="str">
        <f>IF(AND('[1]Multi-Field'!$E$80=[1]Lists!BF127,'[1]Multi-Field'!$F$80="Drained"),BI127,IF(AND('[1]Multi-Field'!$E$80=[1]Lists!BF127,'[1]Multi-Field'!$F$80="undrained"),BH127,""))</f>
        <v/>
      </c>
      <c r="EK127" s="409" t="str">
        <f>IF(AND('[1]Multi-Field'!$E$81=[1]Lists!BF127,'[1]Multi-Field'!$F$81="Drained"),BI127,IF(AND('[1]Multi-Field'!$E$81=[1]Lists!BF127,'[1]Multi-Field'!$F$81="undrained"),BH127,""))</f>
        <v/>
      </c>
      <c r="EL127" s="409" t="str">
        <f>IF(AND('[1]Multi-Field'!$E$82=[1]Lists!BF127,'[1]Multi-Field'!$F$82="Drained"),BI127,IF(AND('[1]Multi-Field'!$E$82=[1]Lists!BF127,'[1]Multi-Field'!$F$82="undrained"),BH127,""))</f>
        <v/>
      </c>
      <c r="EM127" s="409" t="str">
        <f>IF(AND('[1]Multi-Field'!$E$83=[1]Lists!BF127,'[1]Multi-Field'!$F$83="Drained"),BI127,IF(AND('[1]Multi-Field'!$E$83=[1]Lists!BF127,'[1]Multi-Field'!$F$83="undrained"),BH127,""))</f>
        <v/>
      </c>
      <c r="EN127" s="409" t="str">
        <f>IF(AND('[1]Multi-Field'!$E$84=[1]Lists!BF127,'[1]Multi-Field'!$F$84="Drained"),BI127,IF(AND('[1]Multi-Field'!$E$84=[1]Lists!BF127,'[1]Multi-Field'!$F$84="undrained"),BH127,""))</f>
        <v/>
      </c>
      <c r="EO127" s="409" t="str">
        <f>IF(AND('[1]Multi-Field'!$E$85=[1]Lists!BF127,'[1]Multi-Field'!$F$85="Drained"),BI127,IF(AND('[1]Multi-Field'!$E$85=[1]Lists!BF127,'[1]Multi-Field'!$F$85="undrained"),BH127,""))</f>
        <v/>
      </c>
      <c r="EP127" s="409" t="str">
        <f>IF(AND('[1]Multi-Field'!$E$86=[1]Lists!BF127,'[1]Multi-Field'!$F$86="Drained"),BI127,IF(AND('[1]Multi-Field'!$E$86=[1]Lists!BF127,'[1]Multi-Field'!$F$86="undrained"),BH127,""))</f>
        <v/>
      </c>
      <c r="EQ127" s="409" t="str">
        <f>IF(AND('[1]Multi-Field'!$E$87=[1]Lists!BF127,'[1]Multi-Field'!$F$87="Drained"),BI127,IF(AND('[1]Multi-Field'!$E$87=[1]Lists!BF127,'[1]Multi-Field'!$F$87="undrained"),BH127,""))</f>
        <v/>
      </c>
      <c r="ER127" s="409" t="str">
        <f>IF(AND('[1]Multi-Field'!$E$88=[1]Lists!BF127,'[1]Multi-Field'!$F$88="Drained"),BI127,IF(AND('[1]Multi-Field'!$E$88=[1]Lists!BF127,'[1]Multi-Field'!$F$88="undrained"),BH127,""))</f>
        <v/>
      </c>
      <c r="ES127" s="409" t="str">
        <f>IF(AND('[1]Multi-Field'!$E$89=[1]Lists!BF127,'[1]Multi-Field'!$F$89="Drained"),BI127,IF(AND('[1]Multi-Field'!$E$89=[1]Lists!BF127,'[1]Multi-Field'!$F$89="undrained"),BH127,""))</f>
        <v/>
      </c>
      <c r="ET127" s="409" t="str">
        <f>IF(AND('[1]Multi-Field'!$E$90=[1]Lists!BF127,'[1]Multi-Field'!$F$90="Drained"),BI127,IF(AND('[1]Multi-Field'!$E$90=[1]Lists!BF127,'[1]Multi-Field'!$F$90="undrained"),BH127,""))</f>
        <v/>
      </c>
      <c r="EU127" s="409" t="str">
        <f>IF(AND('[1]Multi-Field'!$E$91=[1]Lists!BF127,'[1]Multi-Field'!$F$91="Drained"),BI127,IF(AND('[1]Multi-Field'!$E$91=[1]Lists!BF127,'[1]Multi-Field'!$F$91="undrained"),BH127,""))</f>
        <v/>
      </c>
      <c r="EV127" s="409" t="str">
        <f>IF(AND('[1]Multi-Field'!$E$92=[1]Lists!BF127,'[1]Multi-Field'!$F$92="Drained"),BI127,IF(AND('[1]Multi-Field'!$E$92=[1]Lists!BF127,'[1]Multi-Field'!$F$92="undrained"),BH127,""))</f>
        <v/>
      </c>
      <c r="EW127" s="409" t="str">
        <f>IF(AND('[1]Multi-Field'!$E$93=[1]Lists!BF127,'[1]Multi-Field'!$F$93="Drained"),BI127,IF(AND('[1]Multi-Field'!$E$93=[1]Lists!BF127,'[1]Multi-Field'!$F$93="undrained"),BH127,""))</f>
        <v/>
      </c>
      <c r="EX127" s="409" t="str">
        <f>IF(AND('[1]Multi-Field'!$E$94=[1]Lists!BF127,'[1]Multi-Field'!$F$94="Drained"),BI127,IF(AND('[1]Multi-Field'!$E$94=[1]Lists!BF127,'[1]Multi-Field'!$F$94="undrained"),BH127,""))</f>
        <v/>
      </c>
      <c r="EY127" s="409" t="str">
        <f>IF(AND('[1]Multi-Field'!$E$95=[1]Lists!BF127,'[1]Multi-Field'!$F$95="Drained"),BI127,IF(AND('[1]Multi-Field'!$E$95=[1]Lists!BF127,'[1]Multi-Field'!$F$95="undrained"),BH127,""))</f>
        <v/>
      </c>
      <c r="EZ127" s="409" t="str">
        <f>IF(AND('[1]Multi-Field'!$E$96=[1]Lists!BF127,'[1]Multi-Field'!$F$96="Drained"),BI127,IF(AND('[1]Multi-Field'!$E$96=[1]Lists!BF127,'[1]Multi-Field'!$F$96="undrained"),BH127,""))</f>
        <v/>
      </c>
      <c r="FA127" s="409" t="str">
        <f>IF(AND('[1]Multi-Field'!$E$97=[1]Lists!BF127,'[1]Multi-Field'!$F$97="Drained"),BI127,IF(AND('[1]Multi-Field'!$E$97=[1]Lists!BF127,'[1]Multi-Field'!$F$97="undrained"),BH127,""))</f>
        <v/>
      </c>
      <c r="FB127" s="409" t="str">
        <f>IF(AND('[1]Multi-Field'!$E$98=[1]Lists!BF127,'[1]Multi-Field'!$F$98="Drained"),BI127,IF(AND('[1]Multi-Field'!$E$98=[1]Lists!BF127,'[1]Multi-Field'!$F$98="undrained"),BH127,""))</f>
        <v/>
      </c>
      <c r="FC127" s="409" t="str">
        <f>IF(AND('[1]Multi-Field'!$E$99=[1]Lists!BF127,'[1]Multi-Field'!$F$99="Drained"),BI127,IF(AND('[1]Multi-Field'!$E$99=[1]Lists!BF127,'[1]Multi-Field'!$F$99="undrained"),BH127,""))</f>
        <v/>
      </c>
      <c r="FD127" s="409" t="str">
        <f>IF(AND('[1]Multi-Field'!$E$100=[1]Lists!BF127,'[1]Multi-Field'!$F$100="Drained"),BI127,IF(AND('[1]Multi-Field'!$E$100=[1]Lists!BF127,'[1]Multi-Field'!$F$100="undrained"),BH127,""))</f>
        <v/>
      </c>
      <c r="FE127" s="409" t="str">
        <f>IF(AND('[1]Multi-Field'!$E$101=[1]Lists!BF127,'[1]Multi-Field'!$F$101="Drained"),BI127,IF(AND('[1]Multi-Field'!$E$101=[1]Lists!BF127,'[1]Multi-Field'!$F$101="undrained"),BH127,""))</f>
        <v/>
      </c>
      <c r="FF127" s="409" t="str">
        <f>IF(AND('[1]Multi-Field'!$E$102=[1]Lists!BF127,'[1]Multi-Field'!$F$102="Drained"),BI127,IF(AND('[1]Multi-Field'!$E$102=[1]Lists!BF127,'[1]Multi-Field'!$F$102="undrained"),BH127,""))</f>
        <v/>
      </c>
      <c r="FG127" s="409" t="str">
        <f>IF(AND('[1]Multi-Field'!$E$103=[1]Lists!BF127,'[1]Multi-Field'!$F$103="Drained"),BI127,IF(AND('[1]Multi-Field'!$E$103=[1]Lists!BF127,'[1]Multi-Field'!$F$103="undrained"),BH127,""))</f>
        <v/>
      </c>
      <c r="FH127" s="409" t="str">
        <f>IF(AND('[1]Multi-Field'!$E$104=[1]Lists!BF127,'[1]Multi-Field'!$F$104="Drained"),BI127,IF(AND('[1]Multi-Field'!$E$104=[1]Lists!BF127,'[1]Multi-Field'!$F$104="undrained"),BH127,""))</f>
        <v/>
      </c>
      <c r="FI127" s="409" t="str">
        <f>IF(AND('[1]Multi-Field'!$E$105=[1]Lists!BF127,'[1]Multi-Field'!$F$105="Drained"),BI127,IF(AND('[1]Multi-Field'!$E$105=[1]Lists!BF127,'[1]Multi-Field'!$F$105="undrained"),BH127,""))</f>
        <v/>
      </c>
      <c r="FJ127" s="409" t="str">
        <f>IF(AND('[1]Multi-Field'!$E$106=[1]Lists!BF127,'[1]Multi-Field'!$F$106="Drained"),BI127,IF(AND('[1]Multi-Field'!$E$106=[1]Lists!BF127,'[1]Multi-Field'!$F$106="undrained"),BH127,""))</f>
        <v/>
      </c>
      <c r="FK127" s="409" t="str">
        <f>IF(AND('[1]Multi-Field'!$E$107=[1]Lists!BF127,'[1]Multi-Field'!$F$107="Drained"),BI127,IF(AND('[1]Multi-Field'!$E$107=[1]Lists!BF127,'[1]Multi-Field'!$F$107="undrained"),BH127,""))</f>
        <v/>
      </c>
      <c r="FL127" s="409" t="str">
        <f>IF(AND('[1]Multi-Field'!$E$108=[1]Lists!BF127,'[1]Multi-Field'!$F$108="Drained"),BI127,IF(AND('[1]Multi-Field'!$E$108=[1]Lists!BF127,'[1]Multi-Field'!$F$108="undrained"),BH127,""))</f>
        <v/>
      </c>
      <c r="FM127" s="409" t="str">
        <f>IF(AND('[1]Multi-Field'!$E$109=[1]Lists!BF127,'[1]Multi-Field'!$F$109="Drained"),BI127,IF(AND('[1]Multi-Field'!$E$109=[1]Lists!BF127,'[1]Multi-Field'!$F$109="undrained"),BH127,""))</f>
        <v/>
      </c>
      <c r="FN127" s="409" t="str">
        <f>IF(AND('[1]Multi-Field'!$E$110=[1]Lists!BF127,'[1]Multi-Field'!$F$110="Drained"),BI127,IF(AND('[1]Multi-Field'!$E$110=[1]Lists!BF127,'[1]Multi-Field'!$F$110="undrained"),BH127,""))</f>
        <v/>
      </c>
      <c r="FO127" s="409" t="str">
        <f>IF(AND('[1]Multi-Field'!$E$111=[1]Lists!BF127,'[1]Multi-Field'!$F$111="Drained"),BI127,IF(AND('[1]Multi-Field'!$E$111=[1]Lists!BF127,'[1]Multi-Field'!$F$111="undrained"),BH127,""))</f>
        <v/>
      </c>
      <c r="FP127" s="409" t="str">
        <f>IF(AND('[1]Multi-Field'!$E$112=[1]Lists!BF127,'[1]Multi-Field'!$F$112="Drained"),BI127,IF(AND('[1]Multi-Field'!$E$112=[1]Lists!BF127,'[1]Multi-Field'!$F$112="undrained"),BH127,""))</f>
        <v/>
      </c>
      <c r="FQ127" s="409" t="str">
        <f>IF(AND('[1]Multi-Field'!$E$113=[1]Lists!BF127,'[1]Multi-Field'!$F$113="Drained"),BI127,IF(AND('[1]Multi-Field'!$E$113=[1]Lists!BF127,'[1]Multi-Field'!$F$113="undrained"),BH127,""))</f>
        <v/>
      </c>
      <c r="FR127" s="409" t="str">
        <f>IF(AND('[1]Multi-Field'!$E$114=[1]Lists!BF127,'[1]Multi-Field'!$F$114="Drained"),BI127,IF(AND('[1]Multi-Field'!$E$114=[1]Lists!BF127,'[1]Multi-Field'!$F$114="undrained"),BH127,""))</f>
        <v/>
      </c>
      <c r="FS127" s="409" t="str">
        <f>IF(AND('[1]Multi-Field'!$E$115=[1]Lists!BF127,'[1]Multi-Field'!$F$115="Drained"),BI127,IF(AND('[1]Multi-Field'!$E$115=[1]Lists!BF127,'[1]Multi-Field'!$F$115="undrained"),BH127,""))</f>
        <v/>
      </c>
      <c r="FT127" s="409" t="str">
        <f>IF(AND('[1]Multi-Field'!$E$116=[1]Lists!BF127,'[1]Multi-Field'!$F$116="Drained"),BI127,IF(AND('[1]Multi-Field'!$E$116=[1]Lists!BF127,'[1]Multi-Field'!$F$116="undrained"),BH127,""))</f>
        <v/>
      </c>
      <c r="FU127" s="409" t="str">
        <f>IF(AND('[1]Multi-Field'!$E$117=[1]Lists!BF127,'[1]Multi-Field'!$F$117="Drained"),BI127,IF(AND('[1]Multi-Field'!$E$117=[1]Lists!BF127,'[1]Multi-Field'!$F$117="undrained"),BH127,""))</f>
        <v/>
      </c>
      <c r="FV127" s="409" t="str">
        <f>IF(AND('[1]Multi-Field'!$E$118=[1]Lists!BF127,'[1]Multi-Field'!$F$118="Drained"),BI127,IF(AND('[1]Multi-Field'!$E$118=[1]Lists!BF127,'[1]Multi-Field'!$F$118="undrained"),BH127,""))</f>
        <v/>
      </c>
      <c r="FW127" s="409" t="str">
        <f>IF(AND('[1]Multi-Field'!$E$119=[1]Lists!BF127,'[1]Multi-Field'!$F$119="Drained"),BI127,IF(AND('[1]Multi-Field'!$E$119=[1]Lists!BF127,'[1]Multi-Field'!$F$119="undrained"),BH127,""))</f>
        <v/>
      </c>
      <c r="FX127" s="409" t="str">
        <f>IF(AND('[1]Multi-Field'!$E$120=[1]Lists!BF127,'[1]Multi-Field'!$F$120="Drained"),BI127,IF(AND('[1]Multi-Field'!$E$120=[1]Lists!BF127,'[1]Multi-Field'!$F$120="undrained"),BH127,""))</f>
        <v/>
      </c>
      <c r="GC127" s="4">
        <f>'[1]Multi-Field'!B125</f>
        <v>0</v>
      </c>
      <c r="GD127" s="73" t="str">
        <f>IF(OR('[1]Multi-Field'!Q125=$FZ$43,'[1]Multi-Field'!Q125=$FZ$44),'[1]Multi-Field'!BS125,"")</f>
        <v/>
      </c>
      <c r="GE127" s="4" t="str">
        <f>IF(AND(OR('[1]Multi-Field'!Q125=$FZ$86,'[1]Multi-Field'!Q125=$FZ$94,'[1]Multi-Field'!Q125=$FZ$87,'[1]Multi-Field'!Q125=[1]Lists!$FZ$93,'[1]Multi-Field'!Q125=$FZ$59),'[1]Multi-Field'!BS125&gt;50),'[1]Multi-Field'!BS125*0.8,IF(AND(OR('[1]Multi-Field'!Q125=$FZ$86,'[1]Multi-Field'!Q125=$FZ$94,'[1]Multi-Field'!Q125=$FZ$87,'[1]Multi-Field'!Q125=[1]Lists!$FZ$93,'[1]Multi-Field'!Q125=[1]Lists!$FZ$59),'[1]Multi-Field'!BS125&lt;50),'[1]Multi-Field'!BS125,""))</f>
        <v/>
      </c>
      <c r="GF127" s="4" t="str">
        <f>IF(OR('[1]Multi-Field'!Q125=[1]Lists!$FZ$7,'[1]Multi-Field'!Q125=[1]Lists!$FZ$5,'[1]Multi-Field'!Q125=[1]Lists!$FZ$24,'[1]Multi-Field'!Q125=[1]Lists!$FZ$10,'[1]Multi-Field'!Q125=[1]Lists!$FZ$8, '[1]Multi-Field'!Q125=[1]Lists!$FZ$25, '[1]Multi-Field'!Q125=[1]Lists!$FZ$23, '[1]Multi-Field'!Q125= [1]Lists!$FZ$47, '[1]Multi-Field'!Q125=[1]Lists!$FZ$49, '[1]Multi-Field'!Q125=[1]Lists!$FZ$48,'[1]Multi-Field'!Q125=[1]Lists!$FZ$3, '[1]Multi-Field'!Q125=[1]Lists!$FZ$14,'[1]Multi-Field'!Q125=[1]Lists!$FZ$36, '[1]Multi-Field'!Q125=[1]Lists!$FZ$41,'[1]Multi-Field'!Q125=[1]Lists!$FZ$42),0,"")</f>
        <v/>
      </c>
      <c r="GG127" s="4" t="str">
        <f>IF(OR('[1]Multi-Field'!Q125=[1]Lists!$FZ$6,'[1]Multi-Field'!Q125=[1]Lists!$FZ$4, '[1]Multi-Field'!Q154=[1]Lists!$FZ$11, '[1]Multi-Field'!Q125=[1]Lists!$FZ$1),100*IF('[1]Multi-Field'!U125=onepercent,0.75,IF('[1]Multi-Field'!U125=onetotwentyfivepercent,0.4,IF(OR('[1]Multi-Field'!U125=twentysixtofiftypercent,'[1]Multi-Field'!U125=greaterthanfiftypercent),0,""))),"")</f>
        <v/>
      </c>
      <c r="GH127" s="4" t="str">
        <f>IF(OR('[1]Multi-Field'!Q125=[1]Lists!$FZ$53,'[1]Multi-Field'!Q125=[1]Lists!$FZ$55), 50,IF('[1]Multi-Field'!Q125=[1]Lists!$FZ$54,225,IF('[1]Multi-Field'!Q125=[1]Lists!$FZ$56,75,"")))</f>
        <v/>
      </c>
      <c r="GI127" s="4" t="e">
        <f>#VALUE!</f>
        <v>#VALUE!</v>
      </c>
      <c r="GJ127" s="4" t="e">
        <f>#VALUE!</f>
        <v>#VALUE!</v>
      </c>
      <c r="GK127" s="4" t="str">
        <f>IF('[1]Multi-Field'!Q125=[1]Lists!$FZ$95,'[1]Multi-Field'!BS125*0.66,"")</f>
        <v/>
      </c>
      <c r="GM127" s="4" t="str">
        <f>IF(OR('[1]Multi-Field'!Q125=[1]Lists!$FZ$26,'[1]Multi-Field'!Q125=[1]Lists!$FZ$84),20,"")</f>
        <v/>
      </c>
      <c r="GN127" s="4" t="str">
        <f>IF(OR('[1]Multi-Field'!Q125=[1]Lists!$FZ$88,'[1]Multi-Field'!Q125=[1]Lists!$FZ$57),0,"")</f>
        <v/>
      </c>
      <c r="GO127" s="4" t="str">
        <f>IF(OR('[1]Multi-Field'!Q125=[1]Lists!$FZ$69,'[1]Multi-Field'!Q125=[1]Lists!$FZ$71,'[1]Multi-Field'!Q125=[1]Lists!$FZ$105),50,"")</f>
        <v/>
      </c>
      <c r="GP127" s="4" t="str">
        <f>IF(OR('[1]Multi-Field'!Q125=[1]Lists!$FZ$75,'[1]Multi-Field'!Q125=[1]Lists!$FZ$70),75,"")</f>
        <v/>
      </c>
      <c r="GQ127" s="4">
        <f>IF('[1]Multi-Field'!Q125=[1]Lists!$FZ$72,150,"")</f>
        <v>150</v>
      </c>
      <c r="GR127" s="4" t="str">
        <f>IF(OR('[1]Multi-Field'!Q125=[1]Lists!$FZ$74,'[1]Multi-Field'!Q125=[1]Lists!$FZ$73),40,"")</f>
        <v/>
      </c>
      <c r="GS127" s="4" t="str">
        <f>IF('[1]Multi-Field'!Q125=[1]Lists!$FZ$99,80,"")</f>
        <v/>
      </c>
      <c r="GT127" s="4" t="str">
        <f>IF('[1]Multi-Field'!Q125=[1]Lists!$FZ$106,70,"")</f>
        <v/>
      </c>
      <c r="GU127" s="4" t="e">
        <f t="shared" si="16"/>
        <v>#VALUE!</v>
      </c>
    </row>
    <row r="128" spans="1:203" ht="13.5" customHeight="1">
      <c r="A128" s="7" t="s">
        <v>215</v>
      </c>
      <c r="B128" s="7"/>
      <c r="C128" s="7"/>
      <c r="D128" s="8">
        <v>75</v>
      </c>
      <c r="E128" s="8">
        <f t="shared" si="12"/>
        <v>75</v>
      </c>
      <c r="F128" s="8">
        <f t="shared" si="13"/>
        <v>75</v>
      </c>
      <c r="G128" s="8">
        <v>75</v>
      </c>
      <c r="H128" s="8">
        <v>70</v>
      </c>
      <c r="I128" s="8">
        <f t="shared" si="17"/>
        <v>70</v>
      </c>
      <c r="J128" s="8">
        <f t="shared" si="18"/>
        <v>70</v>
      </c>
      <c r="K128" s="8">
        <v>70</v>
      </c>
      <c r="L128" s="8">
        <v>125</v>
      </c>
      <c r="M128" s="8">
        <f t="shared" si="14"/>
        <v>125</v>
      </c>
      <c r="N128" s="8">
        <f t="shared" si="15"/>
        <v>125</v>
      </c>
      <c r="O128" s="8">
        <v>125</v>
      </c>
      <c r="P128" s="391">
        <v>103</v>
      </c>
      <c r="Q128" s="394"/>
      <c r="R128" s="395" t="b">
        <f>IF(OR('Multi-Field'!AA105=Lists!$AC$42,'Multi-Field'!AA105=Lists!$AC$43),IF('Multi-Field'!Z105="x",(IF('Multi-Field'!AC105=Lists!$Q$11,Lists!$R$11,IF('Multi-Field'!AC105=Lists!$Q$12,Lists!$R$12,IF('Multi-Field'!AC105=Lists!$Q$13,Lists!$R$13,IF('Multi-Field'!AC105=Lists!$Q$14,Lists!$R$14))))),IF('Multi-Field'!X105="x",(IF('Multi-Field'!AC105=Lists!$Q$11,Lists!$S$11,IF('Multi-Field'!AC105=Lists!$Q$12,Lists!$S$12,IF('Multi-Field'!AC105=Lists!$Q$13,Lists!$S$13,IF('Multi-Field'!AC105=Lists!$Q$14,Lists!$S$14))))),IF('Multi-Field'!V105="x",(IF('Multi-Field'!AC105=Lists!$Q$11,Lists!$T$11,IF('Multi-Field'!AC105=Lists!$Q$12,Lists!$T$12,IF('Multi-Field'!AC105=Lists!$Q$13,Lists!$T$13,IF('Multi-Field'!AC105=Lists!$Q$14,Lists!$T$14))))),0))))</f>
        <v>0</v>
      </c>
      <c r="S128" s="395" t="str">
        <f t="shared" si="26"/>
        <v/>
      </c>
      <c r="T128" s="395"/>
      <c r="U128" s="396"/>
      <c r="V128" s="383">
        <f>IF(OR('Multi-Field'!AI114=$U$4,'Multi-Field'!AI114=$U$5,'Multi-Field'!AI114=$U$6,'Multi-Field'!AI114=$U$7,'Multi-Field'!AI114=$U$8,'Multi-Field'!AI114=$U$9),(IF('Multi-Field'!AJ114=$V$2,100,IF('Multi-Field'!AJ114=$V$3,65,IF('Multi-Field'!AJ114=$V$4,53,IF('Multi-Field'!AJ114=$V$5,41,IF('Multi-Field'!AJ114=$V$6,23,IF('Multi-Field'!AJ114=$V$7,0,0))))))),0)</f>
        <v>0</v>
      </c>
      <c r="W128" s="383" t="str">
        <f>IF(AND(OR('Multi-Field'!AF114=$S$3,'Multi-Field'!AF114=S116,'Multi-Field'!AF114=$S$7),'Multi-Field'!AN114&lt;18,'Multi-Field'!AN114&gt;0),35,IF('Multi-Field'!AF114=$S$4,55,IF(AND('Multi-Field'!AF114=$S$6,'Multi-Field'!AN114&lt;18),30,IF(AND('Multi-Field'!AN114&gt;17,OR('Multi-Field'!AF114=$S$3,'Multi-Field'!AF114=$S$5,'Multi-Field'!AF114= $S$6,'Multi-Field'!AF114=$S$7)),25,"0"))))</f>
        <v>0</v>
      </c>
      <c r="X128" s="383">
        <f>IF(OR('Multi-Field'!BA114=$U$4,'Multi-Field'!BA114=$U$5,'Multi-Field'!BA114=$U$6,'Multi-Field'!BA114=U118,'Multi-Field'!BA114=$U$8,'Multi-Field'!BA114=$U$9),(IF('Multi-Field'!BB114=$V$2,100,IF('Multi-Field'!BB114=$V$3,65,IF('Multi-Field'!BB114=$V$4,53,IF('Multi-Field'!BB114=$V$5,41,IF('Multi-Field'!BB114=$V$6,23,IF('Multi-Field'!BB114=$V$7,0,0))))))),0)</f>
        <v>0</v>
      </c>
      <c r="Y128" s="383" t="str">
        <f>IF(AND(OR('Multi-Field'!AX114=$S$3,'Multi-Field'!AX114=$S$5,'Multi-Field'!AX114=$S$7),'Multi-Field'!BF114&lt;18),35,IF('Multi-Field'!AX114=$S$4,55,IF(AND('Multi-Field'!AX114=$S$6,'Multi-Field'!BF114&lt;18),30,IF(AND('Multi-Field'!BF114&gt;17,OR('Multi-Field'!AX114=$S$3,'Multi-Field'!AX114=$S$5,'Multi-Field'!AX114=$S$6,'Multi-Field'!AX114=$S$7)),25,"0"))))</f>
        <v>0</v>
      </c>
      <c r="Z128" s="383">
        <v>112</v>
      </c>
      <c r="AI128" s="384">
        <f>'[1]Multi-Field'!B124</f>
        <v>0</v>
      </c>
      <c r="AJ128" s="385" t="e">
        <f>#VALUE!</f>
        <v>#VALUE!</v>
      </c>
      <c r="AK128" s="385" t="e">
        <f>#VALUE!</f>
        <v>#VALUE!</v>
      </c>
      <c r="AL128" s="385" t="e">
        <f>IF(AK128="","",IF('[1]Multi-Field'!AU124=20,10,IF(AK128-30&lt;0,0,AK128-30)))</f>
        <v>#VALUE!</v>
      </c>
      <c r="AM128" s="385" t="e">
        <f>#VALUE!</f>
        <v>#VALUE!</v>
      </c>
      <c r="AN128" s="385" t="e">
        <f t="shared" si="23"/>
        <v>#VALUE!</v>
      </c>
      <c r="AO128" s="385" t="e">
        <f>#VALUE!</f>
        <v>#VALUE!</v>
      </c>
      <c r="AP128" s="385" t="e">
        <f>#VALUE!</f>
        <v>#VALUE!</v>
      </c>
      <c r="AQ128" s="385" t="e">
        <f>#VALUE!</f>
        <v>#VALUE!</v>
      </c>
      <c r="AR128" s="385" t="e">
        <f>#VALUE!</f>
        <v>#VALUE!</v>
      </c>
      <c r="AS128" s="385" t="e">
        <f>IF(AR128="","",IF('[1]Multi-Field'!AU124&gt;9,0,AR128-15))</f>
        <v>#VALUE!</v>
      </c>
      <c r="AT128" s="385" t="e">
        <f>#VALUE!</f>
        <v>#VALUE!</v>
      </c>
      <c r="AU128" s="385" t="e">
        <f>#VALUE!</f>
        <v>#VALUE!</v>
      </c>
      <c r="AV128" s="385" t="e">
        <f>IF(AU128="","",IF('[1]Multi-Field'!AU124=9&gt;9,0,AU128-35))</f>
        <v>#VALUE!</v>
      </c>
      <c r="AW128" s="385" t="e">
        <f>#VALUE!</f>
        <v>#VALUE!</v>
      </c>
      <c r="AX128" s="385" t="e">
        <f t="shared" si="24"/>
        <v>#VALUE!</v>
      </c>
      <c r="AY128" s="385" t="str">
        <f>IF('[1]Multi-Field'!AU124="","",IF('[1]Multi-Field'!AU124&lt;1,100,IF('[1]Multi-Field'!AU124=1,75,IF('[1]Multi-Field'!AU124=2,50,IF('[1]Multi-Field'!AU124=3,25,IF('[1]Multi-Field'!AU124&gt;3,0,""))))))</f>
        <v/>
      </c>
      <c r="AZ128" s="385" t="str">
        <f t="shared" si="25"/>
        <v/>
      </c>
      <c r="BA128" s="385" t="e">
        <f>#VALUE!</f>
        <v>#VALUE!</v>
      </c>
      <c r="BB128" s="385" t="e">
        <f>IF(BA128="","",IF(AND('[1]Multi-Field'!AU124&lt;40,'[1]Multi-Field'!AU124&gt;9),40,IF('[1]Multi-Field'!AU124&gt;39,0,BA128+5)))</f>
        <v>#VALUE!</v>
      </c>
      <c r="BC128" s="386" t="e">
        <f t="shared" si="22"/>
        <v>#VALUE!</v>
      </c>
      <c r="BF128" s="411" t="s">
        <v>1297</v>
      </c>
      <c r="BG128" s="412">
        <v>3</v>
      </c>
      <c r="BH128" s="412">
        <v>5.5</v>
      </c>
      <c r="BI128" s="412">
        <v>5.5</v>
      </c>
      <c r="BJ128" s="409" t="e">
        <f>IF(AND('[1]Single Field'!#REF!=[1]Lists!BF128,'[1]Single Field'!#REF!="Drained"),"x",IF(AND('[1]Single Field'!#REF!=[1]Lists!BF128,'[1]Single Field'!#REF!="Undrained"),O,""))</f>
        <v>#REF!</v>
      </c>
      <c r="BK128" s="409" t="str">
        <f>IF(AND('[1]Multi-Field'!$E$3=[1]Lists!BF128,'[1]Multi-Field'!$F$3="Drained"),BI128,IF(AND('[1]Multi-Field'!$E$3=BF128,'[1]Multi-Field'!$F$3="undrained"),BH128,""))</f>
        <v/>
      </c>
      <c r="BL128" s="409" t="str">
        <f>IF(AND('[1]Multi-Field'!$E$4=BF128,'[1]Multi-Field'!$F$4="Drained"),BI128,IF(AND('[1]Multi-Field'!$E$4=BF128,'[1]Multi-Field'!$F$4="undrained"),BH128,""))</f>
        <v/>
      </c>
      <c r="BM128" s="409" t="str">
        <f>IF(AND('[1]Multi-Field'!$E$5=BF128,'[1]Multi-Field'!$F$5="Drained"),BI128,IF(AND('[1]Multi-Field'!$E$5=BF128,'[1]Multi-Field'!$F$5="undrained"),BH128,""))</f>
        <v/>
      </c>
      <c r="BN128" s="409" t="str">
        <f>IF(AND('[1]Multi-Field'!$E$6=BF128,'[1]Multi-Field'!$F$6="Drained"),BI128,IF(AND('[1]Multi-Field'!$E$6=BF128,'[1]Multi-Field'!$F$6="undrained"),BH128,""))</f>
        <v/>
      </c>
      <c r="BO128" s="409" t="str">
        <f>IF(AND('[1]Multi-Field'!$E$7=BF128,'[1]Multi-Field'!$F$7="Drained"),BI128,IF(AND('[1]Multi-Field'!$E$7=BF128,'[1]Multi-Field'!$F$7="undrained"),BH128,""))</f>
        <v/>
      </c>
      <c r="BP128" s="409" t="str">
        <f>IF(AND('[1]Multi-Field'!$E$8=BF128,'[1]Multi-Field'!$F$8="Drained"),BI128,IF(AND('[1]Multi-Field'!$E$8=BF128,'[1]Multi-Field'!$F$8="undrained"),BH128,""))</f>
        <v/>
      </c>
      <c r="BQ128" s="409" t="str">
        <f>IF(AND('[1]Multi-Field'!$E$9=BF128,'[1]Multi-Field'!$F$9="Drained"),BI128,IF(AND('[1]Multi-Field'!$E$9=BF128,'[1]Multi-Field'!$F$9="undrained"),BH128,""))</f>
        <v/>
      </c>
      <c r="BR128" s="409" t="str">
        <f>IF(AND('[1]Multi-Field'!$E$10=BF128,'[1]Multi-Field'!$F$10="Drained"),BI128,IF(AND('[1]Multi-Field'!$E$10=BF128,'[1]Multi-Field'!$F$10="undrained"),BH128,""))</f>
        <v/>
      </c>
      <c r="BS128" s="409" t="str">
        <f>IF(AND('[1]Multi-Field'!$E$11=BF128,'[1]Multi-Field'!$F$11="Drained"),BI128,IF(AND('[1]Multi-Field'!$E$11=BF128,'[1]Multi-Field'!$F$11="undrained"),BH128,""))</f>
        <v/>
      </c>
      <c r="BT128" s="409" t="str">
        <f>IF(AND('[1]Multi-Field'!$E$12=BF128,'[1]Multi-Field'!$F$12="Drained"),BI128,IF(AND('[1]Multi-Field'!$E$12=BF128,'[1]Multi-Field'!$F$12="undrained"),BH128,""))</f>
        <v/>
      </c>
      <c r="BU128" s="409" t="str">
        <f>IF(AND('[1]Multi-Field'!$E$13=BF128,'[1]Multi-Field'!$F$13="Drained"),BI128,IF(AND('[1]Multi-Field'!$E$3=BF128,'[1]Multi-Field'!$F$13="undrained"),BH128,""))</f>
        <v/>
      </c>
      <c r="BV128" s="409" t="str">
        <f>IF(AND('[1]Multi-Field'!$E$14=BF128,'[1]Multi-Field'!$F$14="Drained"),BI128,IF(AND('[1]Multi-Field'!$E$14=BF128,'[1]Multi-Field'!$F$14="undrained"),BH128,""))</f>
        <v/>
      </c>
      <c r="BW128" s="409" t="str">
        <f>IF(AND('[1]Multi-Field'!$E$15=BF128,'[1]Multi-Field'!$F$15="Drained"),BI128,IF(AND('[1]Multi-Field'!$E$15=BF128,'[1]Multi-Field'!$F$15="undrained"),BH128,""))</f>
        <v/>
      </c>
      <c r="BX128" s="409" t="str">
        <f>IF(AND('[1]Multi-Field'!$E$16=[1]Lists!BF128,'[1]Multi-Field'!$F$16="Drained"),BI128,IF(AND('[1]Multi-Field'!$E$16=[1]Lists!BF128,'[1]Multi-Field'!$F$16="undrained"),BH128,""))</f>
        <v/>
      </c>
      <c r="BY128" s="409" t="str">
        <f>IF(AND('[1]Multi-Field'!$E$17=[1]Lists!BF128,'[1]Multi-Field'!$F$17="Drained"),BI128,IF(AND('[1]Multi-Field'!$E$17=[1]Lists!BF128,'[1]Multi-Field'!$F$17="undrained"),BH128,""))</f>
        <v/>
      </c>
      <c r="BZ128" s="409" t="str">
        <f>IF(AND('[1]Multi-Field'!$E$18=[1]Lists!BF128,'[1]Multi-Field'!$F$18="Drained"),BI128,IF(AND('[1]Multi-Field'!$E$18=[1]Lists!BF128,'[1]Multi-Field'!$F$18="undrained"),BH128,""))</f>
        <v/>
      </c>
      <c r="CA128" s="409" t="str">
        <f>IF(AND('[1]Multi-Field'!$E$19=[1]Lists!BF128,'[1]Multi-Field'!$F$19="Drained"),BI128,IF(AND('[1]Multi-Field'!$E$19=[1]Lists!BF128,'[1]Multi-Field'!$F$19="undrained"),BH128,""))</f>
        <v/>
      </c>
      <c r="CB128" s="409" t="str">
        <f>IF(AND('[1]Multi-Field'!$E$20=[1]Lists!BF128,'[1]Multi-Field'!$F$20="Drained"),BI128,IF(AND('[1]Multi-Field'!$E$20=[1]Lists!BF128,'[1]Multi-Field'!$F$20="undrained"),BH128,""))</f>
        <v/>
      </c>
      <c r="CC128" s="409" t="str">
        <f>IF(AND('[1]Multi-Field'!$E$21=[1]Lists!BF128,'[1]Multi-Field'!$F$21="Drained"),BI128,IF(AND('[1]Multi-Field'!$E$21=[1]Lists!BF128,'[1]Multi-Field'!$F$21="undrained"),BH128,""))</f>
        <v/>
      </c>
      <c r="CD128" s="409" t="str">
        <f>IF(AND('[1]Multi-Field'!$E$22=[1]Lists!BF128,'[1]Multi-Field'!$F$22="Drained"),BI128,IF(AND('[1]Multi-Field'!$E$22=[1]Lists!BF128,'[1]Multi-Field'!$F$22="undrained"),BH128,""))</f>
        <v/>
      </c>
      <c r="CE128" s="409" t="str">
        <f>IF(AND('[1]Multi-Field'!$E$23=[1]Lists!BF128,'[1]Multi-Field'!$F$23="Drained"),BI128,IF(AND('[1]Multi-Field'!$E$23=[1]Lists!BF128,'[1]Multi-Field'!$F$23="undrained"),BH128,""))</f>
        <v/>
      </c>
      <c r="CF128" s="409" t="str">
        <f>IF(AND('[1]Multi-Field'!$E$24=[1]Lists!BF128,'[1]Multi-Field'!$F$24="Drained"),BI128,IF(AND('[1]Multi-Field'!$E$24=[1]Lists!BF128,'[1]Multi-Field'!$F$24="undrained"),BH128,""))</f>
        <v/>
      </c>
      <c r="CG128" s="409" t="str">
        <f>IF(AND('[1]Multi-Field'!$E$25=[1]Lists!BF128,'[1]Multi-Field'!$F$25="Drained"),BI128,IF(AND('[1]Multi-Field'!$E$25=[1]Lists!BF128,'[1]Multi-Field'!$F$25="undrained"),BH128,""))</f>
        <v/>
      </c>
      <c r="CH128" s="409" t="str">
        <f>IF(AND('[1]Multi-Field'!$E$26=[1]Lists!BF128,'[1]Multi-Field'!$F$26="Drained"),BI128,IF(AND('[1]Multi-Field'!$E$26=[1]Lists!BF128,'[1]Multi-Field'!$F$26="undrained"),BH128,""))</f>
        <v/>
      </c>
      <c r="CI128" s="409" t="str">
        <f>IF(AND('[1]Multi-Field'!$E$27=[1]Lists!BF128,'[1]Multi-Field'!$F$27="Drained"),BI128,IF(AND('[1]Multi-Field'!$E$27=[1]Lists!BF128,'[1]Multi-Field'!$F$27="undrained"),BH128,""))</f>
        <v/>
      </c>
      <c r="CJ128" s="409" t="str">
        <f>IF(AND('[1]Multi-Field'!$E$28=[1]Lists!BF128,'[1]Multi-Field'!$F$28="Drained"),BI128,IF(AND('[1]Multi-Field'!$E$28=[1]Lists!BF128,'[1]Multi-Field'!$F$28="undrained"),BH128,""))</f>
        <v/>
      </c>
      <c r="CK128" s="409" t="str">
        <f>IF(AND('[1]Multi-Field'!$E$29=[1]Lists!BF128,'[1]Multi-Field'!$F$29="Drained"),BI128,IF(AND('[1]Multi-Field'!$E$29=[1]Lists!BF128,'[1]Multi-Field'!$F$29="undrained"),BH128,""))</f>
        <v/>
      </c>
      <c r="CL128" s="409" t="str">
        <f>IF(AND('[1]Multi-Field'!$E$30=[1]Lists!BF128,'[1]Multi-Field'!$F$30="Drained"),BI128,IF(AND('[1]Multi-Field'!$E$30=[1]Lists!BF128,'[1]Multi-Field'!$F$30="undrained"),BH128,""))</f>
        <v/>
      </c>
      <c r="CM128" s="409" t="str">
        <f>IF(AND('[1]Multi-Field'!$E$31=[1]Lists!BF128,'[1]Multi-Field'!$F$31="Drained"),BI128,IF(AND('[1]Multi-Field'!$E$31=[1]Lists!BF128,'[1]Multi-Field'!$F$31="undrained"),BH128,""))</f>
        <v/>
      </c>
      <c r="CN128" s="409" t="str">
        <f>IF(AND('[1]Multi-Field'!$E$32=[1]Lists!BF128,'[1]Multi-Field'!$F$32="Drained"),BI128,IF(AND('[1]Multi-Field'!$E$32=[1]Lists!BF128,'[1]Multi-Field'!$F$32="undrained"),BH128,""))</f>
        <v/>
      </c>
      <c r="CO128" s="409" t="str">
        <f>IF(AND('[1]Multi-Field'!$E$33=[1]Lists!BF128,'[1]Multi-Field'!$F$33="Drained"),BI128,IF(AND('[1]Multi-Field'!$E$33=[1]Lists!BF128,'[1]Multi-Field'!$F$33="undrained"),BH128,""))</f>
        <v/>
      </c>
      <c r="CP128" s="409" t="str">
        <f>IF(AND('[1]Multi-Field'!$E$34=[1]Lists!BF128,'[1]Multi-Field'!$F$34="Drained"),BI128,IF(AND('[1]Multi-Field'!$E$34=[1]Lists!BF128,'[1]Multi-Field'!$F$34="undrained"),BH128,""))</f>
        <v/>
      </c>
      <c r="CQ128" s="409" t="str">
        <f>IF(AND('[1]Multi-Field'!$E$35=[1]Lists!BF128,'[1]Multi-Field'!$F$35="Drained"),BI128,IF(AND('[1]Multi-Field'!$E$35=[1]Lists!BF128,'[1]Multi-Field'!$F$35="undrained"),BH128,""))</f>
        <v/>
      </c>
      <c r="CR128" s="409" t="str">
        <f>IF(AND('[1]Multi-Field'!$E$36=[1]Lists!BF128,'[1]Multi-Field'!$F$36="Drained"),BI128,IF(AND('[1]Multi-Field'!$E$36=[1]Lists!BF128,'[1]Multi-Field'!$F$36="undrained"),BH128,""))</f>
        <v/>
      </c>
      <c r="CS128" s="409" t="str">
        <f>IF(AND('[1]Multi-Field'!$E$37=[1]Lists!BF128,'[1]Multi-Field'!$F$37="Drained"),BI128,IF(AND('[1]Multi-Field'!$E$37=[1]Lists!BF128,'[1]Multi-Field'!$F$37="undrained"),BH128,""))</f>
        <v/>
      </c>
      <c r="CT128" s="409" t="str">
        <f>IF(AND('[1]Multi-Field'!$E$38=[1]Lists!BF128,'[1]Multi-Field'!$F$38="Drained"),BI128,IF(AND('[1]Multi-Field'!$E$38=[1]Lists!BF128,'[1]Multi-Field'!$F$38="undrained"),BH128,""))</f>
        <v/>
      </c>
      <c r="CU128" s="409" t="str">
        <f>IF(AND('[1]Multi-Field'!$E$39=[1]Lists!BF128,'[1]Multi-Field'!$F$39="Drained"),BI128,IF(AND('[1]Multi-Field'!$E$39=[1]Lists!BF128,'[1]Multi-Field'!$F$39="undrained"),BH128,""))</f>
        <v/>
      </c>
      <c r="CV128" s="409" t="str">
        <f>IF(AND('[1]Multi-Field'!$E$40=[1]Lists!BF128,'[1]Multi-Field'!$F$40="Drained"),BI128,IF(AND('[1]Multi-Field'!$E$40=[1]Lists!BF128,'[1]Multi-Field'!$F$40="undrained"),BH128,""))</f>
        <v/>
      </c>
      <c r="CW128" s="409" t="str">
        <f>IF(AND('[1]Multi-Field'!$E$41=[1]Lists!BF128,'[1]Multi-Field'!$F$40="Drained"),BI128,IF(AND('[1]Multi-Field'!$E$40=[1]Lists!BF128,'[1]Multi-Field'!$F$40="undrained"),BH128,""))</f>
        <v/>
      </c>
      <c r="CX128" s="409" t="str">
        <f>IF(AND('[1]Multi-Field'!$E$42=[1]Lists!BF128,'[1]Multi-Field'!$F$42="Drained"),BI128,IF(AND('[1]Multi-Field'!$E$42=[1]Lists!BF128,'[1]Multi-Field'!$F$42="undrained"),BH128,""))</f>
        <v/>
      </c>
      <c r="CY128" s="409" t="str">
        <f>IF(AND('[1]Multi-Field'!$E$43=[1]Lists!BF128,'[1]Multi-Field'!$F$43="Drained"),BI128,IF(AND('[1]Multi-Field'!$E$43=[1]Lists!BF128,'[1]Multi-Field'!$F$43="undrained"),BH128,""))</f>
        <v/>
      </c>
      <c r="CZ128" s="409" t="str">
        <f>IF(AND('[1]Multi-Field'!$E$44=[1]Lists!BF128,'[1]Multi-Field'!$F$44="Drained"),BI128,IF(AND('[1]Multi-Field'!$E$44=[1]Lists!BF128,'[1]Multi-Field'!$F$44="undrained"),BH128,""))</f>
        <v/>
      </c>
      <c r="DA128" s="409" t="str">
        <f>IF(AND('[1]Multi-Field'!$E$45=[1]Lists!BF128,'[1]Multi-Field'!$F$45="Drained"),BI128,IF(AND('[1]Multi-Field'!$E$45=[1]Lists!BF128,'[1]Multi-Field'!$F$45="undrained"),BH128,""))</f>
        <v/>
      </c>
      <c r="DB128" s="409" t="str">
        <f>IF(AND('[1]Multi-Field'!$E$46=[1]Lists!BF128,'[1]Multi-Field'!$F$46="Drained"),BI128,IF(AND('[1]Multi-Field'!$E$46=[1]Lists!BF128,'[1]Multi-Field'!$F$46="undrained"),BH128,""))</f>
        <v/>
      </c>
      <c r="DC128" s="409" t="str">
        <f>IF(AND('[1]Multi-Field'!$E$47=[1]Lists!BF128,'[1]Multi-Field'!$F$47="Drained"),BI128,IF(AND('[1]Multi-Field'!$E$47=[1]Lists!BF128,'[1]Multi-Field'!$F$47="undrained"),BH128,""))</f>
        <v/>
      </c>
      <c r="DD128" s="409" t="str">
        <f>IF(AND('[1]Multi-Field'!$E$48=[1]Lists!BF128,'[1]Multi-Field'!$F$48="Drained"),BI128,IF(AND('[1]Multi-Field'!$E$48=[1]Lists!BF128,'[1]Multi-Field'!$F$48="undrained"),BH128,""))</f>
        <v/>
      </c>
      <c r="DE128" s="409" t="str">
        <f>IF(AND('[1]Multi-Field'!$E$49=[1]Lists!BF128,'[1]Multi-Field'!$F$49="Drained"),BI128,IF(AND('[1]Multi-Field'!$E$49=[1]Lists!BF128,'[1]Multi-Field'!$F$9="undrained"),BH128,""))</f>
        <v/>
      </c>
      <c r="DF128" s="409" t="str">
        <f>IF(AND('[1]Multi-Field'!$E$50=[1]Lists!BF128,'[1]Multi-Field'!$F$50="Drained"),BI128,IF(AND('[1]Multi-Field'!$E$50=[1]Lists!BF128,'[1]Multi-Field'!$F$50="undrained"),BH128,""))</f>
        <v/>
      </c>
      <c r="DG128" s="409" t="str">
        <f>IF(AND('[1]Multi-Field'!$E$51=[1]Lists!BF128,'[1]Multi-Field'!$F$51="Drained"),BI128,IF(AND('[1]Multi-Field'!$E$51=[1]Lists!BF128,'[1]Multi-Field'!$F$51="undrained"),BH128,""))</f>
        <v/>
      </c>
      <c r="DH128" s="409" t="str">
        <f>IF(AND('[1]Multi-Field'!$E$52=[1]Lists!BF128,'[1]Multi-Field'!$F$52="Drained"),BI128,IF(AND('[1]Multi-Field'!$E$52=[1]Lists!BF128,'[1]Multi-Field'!$F$52="undrained"),BH128,""))</f>
        <v/>
      </c>
      <c r="DI128" s="409" t="str">
        <f>IF(AND('[1]Multi-Field'!$E$53=[1]Lists!BF128,'[1]Multi-Field'!$F$53="Drained"),BI128,IF(AND('[1]Multi-Field'!$E$53=[1]Lists!BF128,'[1]Multi-Field'!$F$53="undrained"),BH128,""))</f>
        <v/>
      </c>
      <c r="DJ128" s="409" t="str">
        <f>IF(AND('[1]Multi-Field'!$E$54=[1]Lists!BF128,'[1]Multi-Field'!$F$54="Drained"),BI128,IF(AND('[1]Multi-Field'!$E$54=[1]Lists!BF128,'[1]Multi-Field'!$F$54="undrained"),BH128,""))</f>
        <v/>
      </c>
      <c r="DK128" s="409" t="str">
        <f>IF(AND('[1]Multi-Field'!$E$55=[1]Lists!BF128,'[1]Multi-Field'!$F$55="Drained"),BI128,IF(AND('[1]Multi-Field'!$E$55=[1]Lists!BF128,'[1]Multi-Field'!$F$55="undrained"),BH128,""))</f>
        <v/>
      </c>
      <c r="DL128" s="409" t="str">
        <f>IF(AND('[1]Multi-Field'!$E$56=[1]Lists!BF128,'[1]Multi-Field'!$F$56="Drained"),BI128,IF(AND('[1]Multi-Field'!$E$56=[1]Lists!BF128,'[1]Multi-Field'!$F$56="undrained"),BH128,""))</f>
        <v/>
      </c>
      <c r="DM128" s="409" t="str">
        <f>IF(AND('[1]Multi-Field'!$E$57=[1]Lists!BF128,'[1]Multi-Field'!$F$57="Drained"),BI128,IF(AND('[1]Multi-Field'!$E$57=[1]Lists!BF128,'[1]Multi-Field'!$F$57="undrained"),BH128,""))</f>
        <v/>
      </c>
      <c r="DN128" s="409" t="str">
        <f>IF(AND('[1]Multi-Field'!$E$58=[1]Lists!BF128,'[1]Multi-Field'!$F$58="Drained"),BI128,IF(AND('[1]Multi-Field'!$E$58=[1]Lists!BF128,'[1]Multi-Field'!$F$58="undrained"),BH128,""))</f>
        <v/>
      </c>
      <c r="DO128" s="409" t="str">
        <f>IF(AND('[1]Multi-Field'!$E$59=[1]Lists!BF128,'[1]Multi-Field'!$F$59="Drained"),BI128,IF(AND('[1]Multi-Field'!$E$59=[1]Lists!BF128,'[1]Multi-Field'!$F$59="undrained"),BH128,""))</f>
        <v/>
      </c>
      <c r="DP128" s="409" t="str">
        <f>IF(AND('[1]Multi-Field'!$E$60=[1]Lists!BF128,'[1]Multi-Field'!$F$60="Drained"),BI128,IF(AND('[1]Multi-Field'!$E$60=[1]Lists!BF128,'[1]Multi-Field'!$F$60="undrained"),BH128,""))</f>
        <v/>
      </c>
      <c r="DQ128" s="409" t="str">
        <f>IF(AND('[1]Multi-Field'!$E$61=[1]Lists!BF128,'[1]Multi-Field'!$F$61="Drained"),BI128,IF(AND('[1]Multi-Field'!$E$61=[1]Lists!BF128,'[1]Multi-Field'!$F$61="undrained"),BH128,""))</f>
        <v/>
      </c>
      <c r="DR128" s="409" t="str">
        <f>IF(AND('[1]Multi-Field'!$E$62=[1]Lists!BF128,'[1]Multi-Field'!$F$62="Drained"),BI128,IF(AND('[1]Multi-Field'!$E$62=[1]Lists!BF128,'[1]Multi-Field'!$F$62="undrained"),BH128,""))</f>
        <v/>
      </c>
      <c r="DS128" s="409" t="str">
        <f>IF(AND('[1]Multi-Field'!$E$63=[1]Lists!BF128,'[1]Multi-Field'!$F$63="Drained"),BI128,IF(AND('[1]Multi-Field'!$E$63=[1]Lists!BF128,'[1]Multi-Field'!$F$63="undrained"),BH128,""))</f>
        <v/>
      </c>
      <c r="DT128" s="409" t="str">
        <f>IF(AND('[1]Multi-Field'!$E$64=[1]Lists!BF128,'[1]Multi-Field'!$F$64="Drained"),BI128,IF(AND('[1]Multi-Field'!$E$64=[1]Lists!BF128,'[1]Multi-Field'!$F$64="undrained"),BH128,""))</f>
        <v/>
      </c>
      <c r="DU128" s="409" t="str">
        <f>IF(AND('[1]Multi-Field'!$E$65=[1]Lists!BF128,'[1]Multi-Field'!$F$65="Drained"),BI128,IF(AND('[1]Multi-Field'!$E$65=[1]Lists!BF128,'[1]Multi-Field'!$F$65="undrained"),BH128,""))</f>
        <v/>
      </c>
      <c r="DV128" s="409" t="str">
        <f>IF(AND('[1]Multi-Field'!$E$66=[1]Lists!BF128,'[1]Multi-Field'!$F$66="Drained"),BI128,IF(AND('[1]Multi-Field'!$E$66=[1]Lists!BF128,'[1]Multi-Field'!$F$66="undrained"),BH128,""))</f>
        <v/>
      </c>
      <c r="DW128" s="409" t="str">
        <f>IF(AND('[1]Multi-Field'!$E$67=[1]Lists!BF128,'[1]Multi-Field'!$F$67="Drained"),BI128,IF(AND('[1]Multi-Field'!$E$67=[1]Lists!BF128,'[1]Multi-Field'!$F$67="undrained"),BH128,""))</f>
        <v/>
      </c>
      <c r="DX128" s="409" t="str">
        <f>IF(AND('[1]Multi-Field'!$E$68=[1]Lists!BF128,'[1]Multi-Field'!$F$68="Drained"),BI128,IF(AND('[1]Multi-Field'!$E$68=[1]Lists!BF128,'[1]Multi-Field'!$F$68="undrained"),BH128,""))</f>
        <v/>
      </c>
      <c r="DY128" s="409" t="str">
        <f>IF(AND('[1]Multi-Field'!$E$69=[1]Lists!BF128,'[1]Multi-Field'!$F$69="Drained"),BI128,IF(AND('[1]Multi-Field'!$E$69=[1]Lists!BF128,'[1]Multi-Field'!$F$69="undrained"),BH128,""))</f>
        <v/>
      </c>
      <c r="DZ128" s="409" t="str">
        <f>IF(AND('[1]Multi-Field'!$E$70=[1]Lists!BF128,'[1]Multi-Field'!$F$70="Drained"),BI128,IF(AND('[1]Multi-Field'!$E$70=[1]Lists!BF128,'[1]Multi-Field'!$F$70="undrained"),BH128,""))</f>
        <v/>
      </c>
      <c r="EA128" s="409" t="str">
        <f>IF(AND('[1]Multi-Field'!$E$71=[1]Lists!BF128,'[1]Multi-Field'!$F$71="Drained"),BI128,IF(AND('[1]Multi-Field'!$E$71=[1]Lists!BF128,'[1]Multi-Field'!$F$71="undrained"),BH128,""))</f>
        <v/>
      </c>
      <c r="EB128" s="409" t="str">
        <f>IF(AND('[1]Multi-Field'!$E$72=[1]Lists!BF128,'[1]Multi-Field'!$F$72="Drained"),BI128,IF(AND('[1]Multi-Field'!$E$72=[1]Lists!BF128,'[1]Multi-Field'!$F$72="undrained"),BH128,""))</f>
        <v/>
      </c>
      <c r="EC128" s="409" t="str">
        <f>IF(AND('[1]Multi-Field'!$E$73=[1]Lists!BF128,'[1]Multi-Field'!$F$73="Drained"),BI128,IF(AND('[1]Multi-Field'!$E$73=[1]Lists!BF128,'[1]Multi-Field'!$F$73="undrained"),BH128,""))</f>
        <v/>
      </c>
      <c r="ED128" s="409" t="str">
        <f>IF(AND('[1]Multi-Field'!$E$74=[1]Lists!BF128,'[1]Multi-Field'!$F$74="Drained"),BI128,IF(AND('[1]Multi-Field'!$E$74=[1]Lists!BF128,'[1]Multi-Field'!$F$74="undrained"),BH128,""))</f>
        <v/>
      </c>
      <c r="EE128" s="409" t="str">
        <f>IF(AND('[1]Multi-Field'!$E$75=[1]Lists!BF128,'[1]Multi-Field'!$F$75="Drained"),BI128,IF(AND('[1]Multi-Field'!$E$75=[1]Lists!BF128,'[1]Multi-Field'!$F$75="undrained"),BH128,""))</f>
        <v/>
      </c>
      <c r="EF128" s="409" t="str">
        <f>IF(AND('[1]Multi-Field'!$E$76=[1]Lists!BF128,'[1]Multi-Field'!$F$76="Drained"),BI128,IF(AND('[1]Multi-Field'!$E$76=[1]Lists!BF128,'[1]Multi-Field'!$F$6="undrained"),BH128,""))</f>
        <v/>
      </c>
      <c r="EG128" s="409" t="str">
        <f>IF(AND('[1]Multi-Field'!$E$77=[1]Lists!BF128,'[1]Multi-Field'!$F$77="Drained"),BI128,IF(AND('[1]Multi-Field'!$E$77=[1]Lists!BF128,'[1]Multi-Field'!$F$77="undrained"),BH128,""))</f>
        <v/>
      </c>
      <c r="EH128" s="409" t="str">
        <f>IF(AND('[1]Multi-Field'!$E$78=[1]Lists!BF128,'[1]Multi-Field'!$F$78="Drained"),BI128,IF(AND('[1]Multi-Field'!$E$78=[1]Lists!BF128,'[1]Multi-Field'!$F$78="undrained"),BH128,""))</f>
        <v/>
      </c>
      <c r="EI128" s="409" t="str">
        <f>IF(AND('[1]Multi-Field'!$E$79=[1]Lists!BF128,'[1]Multi-Field'!$F$79="Drained"),BI128,IF(AND('[1]Multi-Field'!$E$79=[1]Lists!BF128,'[1]Multi-Field'!$F$79="undrained"),BH128,""))</f>
        <v/>
      </c>
      <c r="EJ128" s="409" t="str">
        <f>IF(AND('[1]Multi-Field'!$E$80=[1]Lists!BF128,'[1]Multi-Field'!$F$80="Drained"),BI128,IF(AND('[1]Multi-Field'!$E$80=[1]Lists!BF128,'[1]Multi-Field'!$F$80="undrained"),BH128,""))</f>
        <v/>
      </c>
      <c r="EK128" s="409" t="str">
        <f>IF(AND('[1]Multi-Field'!$E$81=[1]Lists!BF128,'[1]Multi-Field'!$F$81="Drained"),BI128,IF(AND('[1]Multi-Field'!$E$81=[1]Lists!BF128,'[1]Multi-Field'!$F$81="undrained"),BH128,""))</f>
        <v/>
      </c>
      <c r="EL128" s="409" t="str">
        <f>IF(AND('[1]Multi-Field'!$E$82=[1]Lists!BF128,'[1]Multi-Field'!$F$82="Drained"),BI128,IF(AND('[1]Multi-Field'!$E$82=[1]Lists!BF128,'[1]Multi-Field'!$F$82="undrained"),BH128,""))</f>
        <v/>
      </c>
      <c r="EM128" s="409" t="str">
        <f>IF(AND('[1]Multi-Field'!$E$83=[1]Lists!BF128,'[1]Multi-Field'!$F$83="Drained"),BI128,IF(AND('[1]Multi-Field'!$E$83=[1]Lists!BF128,'[1]Multi-Field'!$F$83="undrained"),BH128,""))</f>
        <v/>
      </c>
      <c r="EN128" s="409" t="str">
        <f>IF(AND('[1]Multi-Field'!$E$84=[1]Lists!BF128,'[1]Multi-Field'!$F$84="Drained"),BI128,IF(AND('[1]Multi-Field'!$E$84=[1]Lists!BF128,'[1]Multi-Field'!$F$84="undrained"),BH128,""))</f>
        <v/>
      </c>
      <c r="EO128" s="409" t="str">
        <f>IF(AND('[1]Multi-Field'!$E$85=[1]Lists!BF128,'[1]Multi-Field'!$F$85="Drained"),BI128,IF(AND('[1]Multi-Field'!$E$85=[1]Lists!BF128,'[1]Multi-Field'!$F$85="undrained"),BH128,""))</f>
        <v/>
      </c>
      <c r="EP128" s="409" t="str">
        <f>IF(AND('[1]Multi-Field'!$E$86=[1]Lists!BF128,'[1]Multi-Field'!$F$86="Drained"),BI128,IF(AND('[1]Multi-Field'!$E$86=[1]Lists!BF128,'[1]Multi-Field'!$F$86="undrained"),BH128,""))</f>
        <v/>
      </c>
      <c r="EQ128" s="409" t="str">
        <f>IF(AND('[1]Multi-Field'!$E$87=[1]Lists!BF128,'[1]Multi-Field'!$F$87="Drained"),BI128,IF(AND('[1]Multi-Field'!$E$87=[1]Lists!BF128,'[1]Multi-Field'!$F$87="undrained"),BH128,""))</f>
        <v/>
      </c>
      <c r="ER128" s="409" t="str">
        <f>IF(AND('[1]Multi-Field'!$E$88=[1]Lists!BF128,'[1]Multi-Field'!$F$88="Drained"),BI128,IF(AND('[1]Multi-Field'!$E$88=[1]Lists!BF128,'[1]Multi-Field'!$F$88="undrained"),BH128,""))</f>
        <v/>
      </c>
      <c r="ES128" s="409" t="str">
        <f>IF(AND('[1]Multi-Field'!$E$89=[1]Lists!BF128,'[1]Multi-Field'!$F$89="Drained"),BI128,IF(AND('[1]Multi-Field'!$E$89=[1]Lists!BF128,'[1]Multi-Field'!$F$89="undrained"),BH128,""))</f>
        <v/>
      </c>
      <c r="ET128" s="409" t="str">
        <f>IF(AND('[1]Multi-Field'!$E$90=[1]Lists!BF128,'[1]Multi-Field'!$F$90="Drained"),BI128,IF(AND('[1]Multi-Field'!$E$90=[1]Lists!BF128,'[1]Multi-Field'!$F$90="undrained"),BH128,""))</f>
        <v/>
      </c>
      <c r="EU128" s="409" t="str">
        <f>IF(AND('[1]Multi-Field'!$E$91=[1]Lists!BF128,'[1]Multi-Field'!$F$91="Drained"),BI128,IF(AND('[1]Multi-Field'!$E$91=[1]Lists!BF128,'[1]Multi-Field'!$F$91="undrained"),BH128,""))</f>
        <v/>
      </c>
      <c r="EV128" s="409" t="str">
        <f>IF(AND('[1]Multi-Field'!$E$92=[1]Lists!BF128,'[1]Multi-Field'!$F$92="Drained"),BI128,IF(AND('[1]Multi-Field'!$E$92=[1]Lists!BF128,'[1]Multi-Field'!$F$92="undrained"),BH128,""))</f>
        <v/>
      </c>
      <c r="EW128" s="409" t="str">
        <f>IF(AND('[1]Multi-Field'!$E$93=[1]Lists!BF128,'[1]Multi-Field'!$F$93="Drained"),BI128,IF(AND('[1]Multi-Field'!$E$93=[1]Lists!BF128,'[1]Multi-Field'!$F$93="undrained"),BH128,""))</f>
        <v/>
      </c>
      <c r="EX128" s="409" t="str">
        <f>IF(AND('[1]Multi-Field'!$E$94=[1]Lists!BF128,'[1]Multi-Field'!$F$94="Drained"),BI128,IF(AND('[1]Multi-Field'!$E$94=[1]Lists!BF128,'[1]Multi-Field'!$F$94="undrained"),BH128,""))</f>
        <v/>
      </c>
      <c r="EY128" s="409" t="str">
        <f>IF(AND('[1]Multi-Field'!$E$95=[1]Lists!BF128,'[1]Multi-Field'!$F$95="Drained"),BI128,IF(AND('[1]Multi-Field'!$E$95=[1]Lists!BF128,'[1]Multi-Field'!$F$95="undrained"),BH128,""))</f>
        <v/>
      </c>
      <c r="EZ128" s="409" t="str">
        <f>IF(AND('[1]Multi-Field'!$E$96=[1]Lists!BF128,'[1]Multi-Field'!$F$96="Drained"),BI128,IF(AND('[1]Multi-Field'!$E$96=[1]Lists!BF128,'[1]Multi-Field'!$F$96="undrained"),BH128,""))</f>
        <v/>
      </c>
      <c r="FA128" s="409" t="str">
        <f>IF(AND('[1]Multi-Field'!$E$97=[1]Lists!BF128,'[1]Multi-Field'!$F$97="Drained"),BI128,IF(AND('[1]Multi-Field'!$E$97=[1]Lists!BF128,'[1]Multi-Field'!$F$97="undrained"),BH128,""))</f>
        <v/>
      </c>
      <c r="FB128" s="409" t="str">
        <f>IF(AND('[1]Multi-Field'!$E$98=[1]Lists!BF128,'[1]Multi-Field'!$F$98="Drained"),BI128,IF(AND('[1]Multi-Field'!$E$98=[1]Lists!BF128,'[1]Multi-Field'!$F$98="undrained"),BH128,""))</f>
        <v/>
      </c>
      <c r="FC128" s="409" t="str">
        <f>IF(AND('[1]Multi-Field'!$E$99=[1]Lists!BF128,'[1]Multi-Field'!$F$99="Drained"),BI128,IF(AND('[1]Multi-Field'!$E$99=[1]Lists!BF128,'[1]Multi-Field'!$F$99="undrained"),BH128,""))</f>
        <v/>
      </c>
      <c r="FD128" s="409" t="str">
        <f>IF(AND('[1]Multi-Field'!$E$100=[1]Lists!BF128,'[1]Multi-Field'!$F$100="Drained"),BI128,IF(AND('[1]Multi-Field'!$E$100=[1]Lists!BF128,'[1]Multi-Field'!$F$100="undrained"),BH128,""))</f>
        <v/>
      </c>
      <c r="FE128" s="409" t="str">
        <f>IF(AND('[1]Multi-Field'!$E$101=[1]Lists!BF128,'[1]Multi-Field'!$F$101="Drained"),BI128,IF(AND('[1]Multi-Field'!$E$101=[1]Lists!BF128,'[1]Multi-Field'!$F$101="undrained"),BH128,""))</f>
        <v/>
      </c>
      <c r="FF128" s="409" t="str">
        <f>IF(AND('[1]Multi-Field'!$E$102=[1]Lists!BF128,'[1]Multi-Field'!$F$102="Drained"),BI128,IF(AND('[1]Multi-Field'!$E$102=[1]Lists!BF128,'[1]Multi-Field'!$F$102="undrained"),BH128,""))</f>
        <v/>
      </c>
      <c r="FG128" s="409" t="str">
        <f>IF(AND('[1]Multi-Field'!$E$103=[1]Lists!BF128,'[1]Multi-Field'!$F$103="Drained"),BI128,IF(AND('[1]Multi-Field'!$E$103=[1]Lists!BF128,'[1]Multi-Field'!$F$103="undrained"),BH128,""))</f>
        <v/>
      </c>
      <c r="FH128" s="409" t="str">
        <f>IF(AND('[1]Multi-Field'!$E$104=[1]Lists!BF128,'[1]Multi-Field'!$F$104="Drained"),BI128,IF(AND('[1]Multi-Field'!$E$104=[1]Lists!BF128,'[1]Multi-Field'!$F$104="undrained"),BH128,""))</f>
        <v/>
      </c>
      <c r="FI128" s="409" t="str">
        <f>IF(AND('[1]Multi-Field'!$E$105=[1]Lists!BF128,'[1]Multi-Field'!$F$105="Drained"),BI128,IF(AND('[1]Multi-Field'!$E$105=[1]Lists!BF128,'[1]Multi-Field'!$F$105="undrained"),BH128,""))</f>
        <v/>
      </c>
      <c r="FJ128" s="409" t="str">
        <f>IF(AND('[1]Multi-Field'!$E$106=[1]Lists!BF128,'[1]Multi-Field'!$F$106="Drained"),BI128,IF(AND('[1]Multi-Field'!$E$106=[1]Lists!BF128,'[1]Multi-Field'!$F$106="undrained"),BH128,""))</f>
        <v/>
      </c>
      <c r="FK128" s="409" t="str">
        <f>IF(AND('[1]Multi-Field'!$E$107=[1]Lists!BF128,'[1]Multi-Field'!$F$107="Drained"),BI128,IF(AND('[1]Multi-Field'!$E$107=[1]Lists!BF128,'[1]Multi-Field'!$F$107="undrained"),BH128,""))</f>
        <v/>
      </c>
      <c r="FL128" s="409" t="str">
        <f>IF(AND('[1]Multi-Field'!$E$108=[1]Lists!BF128,'[1]Multi-Field'!$F$108="Drained"),BI128,IF(AND('[1]Multi-Field'!$E$108=[1]Lists!BF128,'[1]Multi-Field'!$F$108="undrained"),BH128,""))</f>
        <v/>
      </c>
      <c r="FM128" s="409" t="str">
        <f>IF(AND('[1]Multi-Field'!$E$109=[1]Lists!BF128,'[1]Multi-Field'!$F$109="Drained"),BI128,IF(AND('[1]Multi-Field'!$E$109=[1]Lists!BF128,'[1]Multi-Field'!$F$109="undrained"),BH128,""))</f>
        <v/>
      </c>
      <c r="FN128" s="409" t="str">
        <f>IF(AND('[1]Multi-Field'!$E$110=[1]Lists!BF128,'[1]Multi-Field'!$F$110="Drained"),BI128,IF(AND('[1]Multi-Field'!$E$110=[1]Lists!BF128,'[1]Multi-Field'!$F$110="undrained"),BH128,""))</f>
        <v/>
      </c>
      <c r="FO128" s="409" t="str">
        <f>IF(AND('[1]Multi-Field'!$E$111=[1]Lists!BF128,'[1]Multi-Field'!$F$111="Drained"),BI128,IF(AND('[1]Multi-Field'!$E$111=[1]Lists!BF128,'[1]Multi-Field'!$F$111="undrained"),BH128,""))</f>
        <v/>
      </c>
      <c r="FP128" s="409" t="str">
        <f>IF(AND('[1]Multi-Field'!$E$112=[1]Lists!BF128,'[1]Multi-Field'!$F$112="Drained"),BI128,IF(AND('[1]Multi-Field'!$E$112=[1]Lists!BF128,'[1]Multi-Field'!$F$112="undrained"),BH128,""))</f>
        <v/>
      </c>
      <c r="FQ128" s="409" t="str">
        <f>IF(AND('[1]Multi-Field'!$E$113=[1]Lists!BF128,'[1]Multi-Field'!$F$113="Drained"),BI128,IF(AND('[1]Multi-Field'!$E$113=[1]Lists!BF128,'[1]Multi-Field'!$F$113="undrained"),BH128,""))</f>
        <v/>
      </c>
      <c r="FR128" s="409" t="str">
        <f>IF(AND('[1]Multi-Field'!$E$114=[1]Lists!BF128,'[1]Multi-Field'!$F$114="Drained"),BI128,IF(AND('[1]Multi-Field'!$E$114=[1]Lists!BF128,'[1]Multi-Field'!$F$114="undrained"),BH128,""))</f>
        <v/>
      </c>
      <c r="FS128" s="409" t="str">
        <f>IF(AND('[1]Multi-Field'!$E$115=[1]Lists!BF128,'[1]Multi-Field'!$F$115="Drained"),BI128,IF(AND('[1]Multi-Field'!$E$115=[1]Lists!BF128,'[1]Multi-Field'!$F$115="undrained"),BH128,""))</f>
        <v/>
      </c>
      <c r="FT128" s="409" t="str">
        <f>IF(AND('[1]Multi-Field'!$E$116=[1]Lists!BF128,'[1]Multi-Field'!$F$116="Drained"),BI128,IF(AND('[1]Multi-Field'!$E$116=[1]Lists!BF128,'[1]Multi-Field'!$F$116="undrained"),BH128,""))</f>
        <v/>
      </c>
      <c r="FU128" s="409" t="str">
        <f>IF(AND('[1]Multi-Field'!$E$117=[1]Lists!BF128,'[1]Multi-Field'!$F$117="Drained"),BI128,IF(AND('[1]Multi-Field'!$E$117=[1]Lists!BF128,'[1]Multi-Field'!$F$117="undrained"),BH128,""))</f>
        <v/>
      </c>
      <c r="FV128" s="409" t="str">
        <f>IF(AND('[1]Multi-Field'!$E$118=[1]Lists!BF128,'[1]Multi-Field'!$F$118="Drained"),BI128,IF(AND('[1]Multi-Field'!$E$118=[1]Lists!BF128,'[1]Multi-Field'!$F$118="undrained"),BH128,""))</f>
        <v/>
      </c>
      <c r="FW128" s="409" t="str">
        <f>IF(AND('[1]Multi-Field'!$E$119=[1]Lists!BF128,'[1]Multi-Field'!$F$119="Drained"),BI128,IF(AND('[1]Multi-Field'!$E$119=[1]Lists!BF128,'[1]Multi-Field'!$F$119="undrained"),BH128,""))</f>
        <v/>
      </c>
      <c r="FX128" s="409" t="str">
        <f>IF(AND('[1]Multi-Field'!$E$120=[1]Lists!BF128,'[1]Multi-Field'!$F$120="Drained"),BI128,IF(AND('[1]Multi-Field'!$E$120=[1]Lists!BF128,'[1]Multi-Field'!$F$120="undrained"),BH128,""))</f>
        <v/>
      </c>
      <c r="GC128" s="4">
        <f>'[1]Multi-Field'!B126</f>
        <v>0</v>
      </c>
      <c r="GD128" s="73" t="str">
        <f>IF(OR('[1]Multi-Field'!Q126=$FZ$43,'[1]Multi-Field'!Q126=$FZ$44),'[1]Multi-Field'!BS126,"")</f>
        <v/>
      </c>
      <c r="GE128" s="4" t="str">
        <f>IF(AND(OR('[1]Multi-Field'!Q126=$FZ$86,'[1]Multi-Field'!Q126=$FZ$94,'[1]Multi-Field'!Q126=$FZ$87,'[1]Multi-Field'!Q126=[1]Lists!$FZ$93,'[1]Multi-Field'!Q126=$FZ$59),'[1]Multi-Field'!BS126&gt;50),'[1]Multi-Field'!BS126*0.8,IF(AND(OR('[1]Multi-Field'!Q126=$FZ$86,'[1]Multi-Field'!Q126=$FZ$94,'[1]Multi-Field'!Q126=$FZ$87,'[1]Multi-Field'!Q126=[1]Lists!$FZ$93,'[1]Multi-Field'!Q126=[1]Lists!$FZ$59),'[1]Multi-Field'!BS126&lt;50),'[1]Multi-Field'!BS126,""))</f>
        <v/>
      </c>
      <c r="GF128" s="4" t="str">
        <f>IF(OR('[1]Multi-Field'!Q126=[1]Lists!$FZ$7,'[1]Multi-Field'!Q126=[1]Lists!$FZ$5,'[1]Multi-Field'!Q126=[1]Lists!$FZ$24,'[1]Multi-Field'!Q126=[1]Lists!$FZ$10,'[1]Multi-Field'!Q126=[1]Lists!$FZ$8, '[1]Multi-Field'!Q126=[1]Lists!$FZ$25, '[1]Multi-Field'!Q126=[1]Lists!$FZ$23, '[1]Multi-Field'!Q126= [1]Lists!$FZ$47, '[1]Multi-Field'!Q126=[1]Lists!$FZ$49, '[1]Multi-Field'!Q126=[1]Lists!$FZ$48,'[1]Multi-Field'!Q126=[1]Lists!$FZ$3, '[1]Multi-Field'!Q126=[1]Lists!$FZ$14,'[1]Multi-Field'!Q126=[1]Lists!$FZ$36, '[1]Multi-Field'!Q126=[1]Lists!$FZ$41,'[1]Multi-Field'!Q126=[1]Lists!$FZ$42),0,"")</f>
        <v/>
      </c>
      <c r="GG128" s="4" t="str">
        <f>IF(OR('[1]Multi-Field'!Q126=[1]Lists!$FZ$6,'[1]Multi-Field'!Q126=[1]Lists!$FZ$4, '[1]Multi-Field'!Q155=[1]Lists!$FZ$11, '[1]Multi-Field'!Q126=[1]Lists!$FZ$1),100*IF('[1]Multi-Field'!U126=onepercent,0.75,IF('[1]Multi-Field'!U126=onetotwentyfivepercent,0.4,IF(OR('[1]Multi-Field'!U126=twentysixtofiftypercent,'[1]Multi-Field'!U126=greaterthanfiftypercent),0,""))),"")</f>
        <v/>
      </c>
      <c r="GH128" s="4" t="str">
        <f>IF(OR('[1]Multi-Field'!Q126=[1]Lists!$FZ$53,'[1]Multi-Field'!Q126=[1]Lists!$FZ$55), 50,IF('[1]Multi-Field'!Q126=[1]Lists!$FZ$54,225,IF('[1]Multi-Field'!Q126=[1]Lists!$FZ$56,75,"")))</f>
        <v/>
      </c>
      <c r="GI128" s="4" t="e">
        <f>#VALUE!</f>
        <v>#VALUE!</v>
      </c>
      <c r="GJ128" s="4" t="e">
        <f>#VALUE!</f>
        <v>#VALUE!</v>
      </c>
      <c r="GK128" s="4" t="str">
        <f>IF('[1]Multi-Field'!Q126=[1]Lists!$FZ$95,'[1]Multi-Field'!BS126*0.66,"")</f>
        <v/>
      </c>
      <c r="GM128" s="4" t="str">
        <f>IF(OR('[1]Multi-Field'!Q126=[1]Lists!$FZ$26,'[1]Multi-Field'!Q126=[1]Lists!$FZ$84),20,"")</f>
        <v/>
      </c>
      <c r="GN128" s="4" t="str">
        <f>IF(OR('[1]Multi-Field'!Q126=[1]Lists!$FZ$88,'[1]Multi-Field'!Q126=[1]Lists!$FZ$57),0,"")</f>
        <v/>
      </c>
      <c r="GO128" s="4" t="str">
        <f>IF(OR('[1]Multi-Field'!Q126=[1]Lists!$FZ$69,'[1]Multi-Field'!Q126=[1]Lists!$FZ$71,'[1]Multi-Field'!Q126=[1]Lists!$FZ$105),50,"")</f>
        <v/>
      </c>
      <c r="GP128" s="4" t="str">
        <f>IF(OR('[1]Multi-Field'!Q126=[1]Lists!$FZ$75,'[1]Multi-Field'!Q126=[1]Lists!$FZ$70),75,"")</f>
        <v/>
      </c>
      <c r="GQ128" s="4">
        <f>IF('[1]Multi-Field'!Q126=[1]Lists!$FZ$72,150,"")</f>
        <v>150</v>
      </c>
      <c r="GR128" s="4" t="str">
        <f>IF(OR('[1]Multi-Field'!Q126=[1]Lists!$FZ$74,'[1]Multi-Field'!Q126=[1]Lists!$FZ$73),40,"")</f>
        <v/>
      </c>
      <c r="GS128" s="4" t="str">
        <f>IF('[1]Multi-Field'!Q126=[1]Lists!$FZ$99,80,"")</f>
        <v/>
      </c>
      <c r="GT128" s="4" t="str">
        <f>IF('[1]Multi-Field'!Q126=[1]Lists!$FZ$106,70,"")</f>
        <v/>
      </c>
      <c r="GU128" s="4" t="e">
        <f t="shared" si="16"/>
        <v>#VALUE!</v>
      </c>
    </row>
    <row r="129" spans="1:203" ht="13.5" customHeight="1">
      <c r="A129" s="7" t="s">
        <v>216</v>
      </c>
      <c r="B129" s="7"/>
      <c r="C129" s="7"/>
      <c r="D129" s="8">
        <v>70</v>
      </c>
      <c r="E129" s="8">
        <f t="shared" si="12"/>
        <v>70</v>
      </c>
      <c r="F129" s="8">
        <f t="shared" si="13"/>
        <v>70</v>
      </c>
      <c r="G129" s="8">
        <v>70</v>
      </c>
      <c r="H129" s="8">
        <v>50</v>
      </c>
      <c r="I129" s="8">
        <f t="shared" si="17"/>
        <v>50</v>
      </c>
      <c r="J129" s="8">
        <f t="shared" si="18"/>
        <v>50</v>
      </c>
      <c r="K129" s="8">
        <v>50</v>
      </c>
      <c r="L129" s="8">
        <v>75</v>
      </c>
      <c r="M129" s="8">
        <f t="shared" si="14"/>
        <v>75</v>
      </c>
      <c r="N129" s="8">
        <f t="shared" si="15"/>
        <v>75</v>
      </c>
      <c r="O129" s="8">
        <v>75</v>
      </c>
      <c r="P129" s="391">
        <v>104</v>
      </c>
      <c r="Q129" s="394"/>
      <c r="R129" s="395" t="b">
        <f>IF(OR('Multi-Field'!AA106=Lists!$AC$42,'Multi-Field'!AA106=Lists!$AC$43),IF('Multi-Field'!Z106="x",(IF('Multi-Field'!AC106=Lists!$Q$11,Lists!$R$11,IF('Multi-Field'!AC106=Lists!$Q$12,Lists!$R$12,IF('Multi-Field'!AC106=Lists!$Q$13,Lists!$R$13,IF('Multi-Field'!AC106=Lists!$Q$14,Lists!$R$14))))),IF('Multi-Field'!X106="x",(IF('Multi-Field'!AC106=Lists!$Q$11,Lists!$S$11,IF('Multi-Field'!AC106=Lists!$Q$12,Lists!$S$12,IF('Multi-Field'!AC106=Lists!$Q$13,Lists!$S$13,IF('Multi-Field'!AC106=Lists!$Q$14,Lists!$S$14))))),IF('Multi-Field'!V106="x",(IF('Multi-Field'!AC106=Lists!$Q$11,Lists!$T$11,IF('Multi-Field'!AC106=Lists!$Q$12,Lists!$T$12,IF('Multi-Field'!AC106=Lists!$Q$13,Lists!$T$13,IF('Multi-Field'!AC106=Lists!$Q$14,Lists!$T$14))))),0))))</f>
        <v>0</v>
      </c>
      <c r="S129" s="395" t="str">
        <f t="shared" si="26"/>
        <v/>
      </c>
      <c r="T129" s="395"/>
      <c r="U129" s="396"/>
      <c r="V129" s="383">
        <f>IF(OR('Multi-Field'!AI115=$U$4,'Multi-Field'!AI115=$U$5,'Multi-Field'!AI115=$U$6,'Multi-Field'!AI115=$U$7,'Multi-Field'!AI115=$U$8,'Multi-Field'!AI115=$U$9),(IF('Multi-Field'!AJ115=$V$2,100,IF('Multi-Field'!AJ115=$V$3,65,IF('Multi-Field'!AJ115=$V$4,53,IF('Multi-Field'!AJ115=$V$5,41,IF('Multi-Field'!AJ115=$V$6,23,IF('Multi-Field'!AJ115=$V$7,0,0))))))),0)</f>
        <v>0</v>
      </c>
      <c r="W129" s="383" t="str">
        <f>IF(AND(OR('Multi-Field'!AF115=$S$3,'Multi-Field'!AF115=S117,'Multi-Field'!AF115=$S$7),'Multi-Field'!AN115&lt;18,'Multi-Field'!AN115&gt;0),35,IF('Multi-Field'!AF115=$S$4,55,IF(AND('Multi-Field'!AF115=$S$6,'Multi-Field'!AN115&lt;18),30,IF(AND('Multi-Field'!AN115&gt;17,OR('Multi-Field'!AF115=$S$3,'Multi-Field'!AF115=$S$5,'Multi-Field'!AF115= $S$6,'Multi-Field'!AF115=$S$7)),25,"0"))))</f>
        <v>0</v>
      </c>
      <c r="X129" s="383">
        <f>IF(OR('Multi-Field'!BA115=$U$4,'Multi-Field'!BA115=$U$5,'Multi-Field'!BA115=$U$6,'Multi-Field'!BA115=U119,'Multi-Field'!BA115=$U$8,'Multi-Field'!BA115=$U$9),(IF('Multi-Field'!BB115=$V$2,100,IF('Multi-Field'!BB115=$V$3,65,IF('Multi-Field'!BB115=$V$4,53,IF('Multi-Field'!BB115=$V$5,41,IF('Multi-Field'!BB115=$V$6,23,IF('Multi-Field'!BB115=$V$7,0,0))))))),0)</f>
        <v>0</v>
      </c>
      <c r="Y129" s="383" t="str">
        <f>IF(AND(OR('Multi-Field'!AX115=$S$3,'Multi-Field'!AX115=$S$5,'Multi-Field'!AX115=$S$7),'Multi-Field'!BF115&lt;18),35,IF('Multi-Field'!AX115=$S$4,55,IF(AND('Multi-Field'!AX115=$S$6,'Multi-Field'!BF115&lt;18),30,IF(AND('Multi-Field'!BF115&gt;17,OR('Multi-Field'!AX115=$S$3,'Multi-Field'!AX115=$S$5,'Multi-Field'!AX115=$S$6,'Multi-Field'!AX115=$S$7)),25,"0"))))</f>
        <v>0</v>
      </c>
      <c r="Z129" s="383">
        <v>113</v>
      </c>
      <c r="AI129" s="384">
        <f>'[1]Multi-Field'!B125</f>
        <v>0</v>
      </c>
      <c r="AJ129" s="385" t="e">
        <f>#VALUE!</f>
        <v>#VALUE!</v>
      </c>
      <c r="AK129" s="385" t="e">
        <f>#VALUE!</f>
        <v>#VALUE!</v>
      </c>
      <c r="AL129" s="385" t="e">
        <f>IF(AK129="","",IF('[1]Multi-Field'!AU125=20,10,IF(AK129-30&lt;0,0,AK129-30)))</f>
        <v>#VALUE!</v>
      </c>
      <c r="AM129" s="385" t="e">
        <f>#VALUE!</f>
        <v>#VALUE!</v>
      </c>
      <c r="AN129" s="385" t="e">
        <f t="shared" si="23"/>
        <v>#VALUE!</v>
      </c>
      <c r="AO129" s="385" t="e">
        <f>#VALUE!</f>
        <v>#VALUE!</v>
      </c>
      <c r="AP129" s="385" t="e">
        <f>#VALUE!</f>
        <v>#VALUE!</v>
      </c>
      <c r="AQ129" s="385" t="e">
        <f>#VALUE!</f>
        <v>#VALUE!</v>
      </c>
      <c r="AR129" s="385" t="e">
        <f>#VALUE!</f>
        <v>#VALUE!</v>
      </c>
      <c r="AS129" s="385" t="e">
        <f>IF(AR129="","",IF('[1]Multi-Field'!AU125&gt;9,0,AR129-15))</f>
        <v>#VALUE!</v>
      </c>
      <c r="AT129" s="385" t="e">
        <f>#VALUE!</f>
        <v>#VALUE!</v>
      </c>
      <c r="AU129" s="385" t="e">
        <f>#VALUE!</f>
        <v>#VALUE!</v>
      </c>
      <c r="AV129" s="385" t="e">
        <f>IF(AU129="","",IF('[1]Multi-Field'!AU125=9&gt;9,0,AU129-35))</f>
        <v>#VALUE!</v>
      </c>
      <c r="AW129" s="385" t="e">
        <f>#VALUE!</f>
        <v>#VALUE!</v>
      </c>
      <c r="AX129" s="385" t="e">
        <f t="shared" si="24"/>
        <v>#VALUE!</v>
      </c>
      <c r="AY129" s="385" t="str">
        <f>IF('[1]Multi-Field'!AU125="","",IF('[1]Multi-Field'!AU125&lt;1,100,IF('[1]Multi-Field'!AU125=1,75,IF('[1]Multi-Field'!AU125=2,50,IF('[1]Multi-Field'!AU125=3,25,IF('[1]Multi-Field'!AU125&gt;3,0,""))))))</f>
        <v/>
      </c>
      <c r="AZ129" s="385" t="str">
        <f t="shared" si="25"/>
        <v/>
      </c>
      <c r="BA129" s="385" t="e">
        <f>#VALUE!</f>
        <v>#VALUE!</v>
      </c>
      <c r="BB129" s="385" t="e">
        <f>IF(BA129="","",IF(AND('[1]Multi-Field'!AU125&lt;40,'[1]Multi-Field'!AU125&gt;9),40,IF('[1]Multi-Field'!AU125&gt;39,0,BA129+5)))</f>
        <v>#VALUE!</v>
      </c>
      <c r="BC129" s="386" t="e">
        <f t="shared" si="22"/>
        <v>#VALUE!</v>
      </c>
      <c r="BF129" s="411" t="s">
        <v>1298</v>
      </c>
      <c r="BG129" s="412">
        <v>5</v>
      </c>
      <c r="BH129" s="412">
        <v>4.5</v>
      </c>
      <c r="BI129" s="412">
        <v>4.5</v>
      </c>
      <c r="BJ129" s="409" t="e">
        <f>IF(AND('[1]Single Field'!#REF!=[1]Lists!BF129,'[1]Single Field'!#REF!="Drained"),"x",IF(AND('[1]Single Field'!#REF!=[1]Lists!BF129,'[1]Single Field'!#REF!="Undrained"),O,""))</f>
        <v>#REF!</v>
      </c>
      <c r="BK129" s="409" t="str">
        <f>IF(AND('[1]Multi-Field'!$E$3=[1]Lists!BF129,'[1]Multi-Field'!$F$3="Drained"),BI129,IF(AND('[1]Multi-Field'!$E$3=BF129,'[1]Multi-Field'!$F$3="undrained"),BH129,""))</f>
        <v/>
      </c>
      <c r="BL129" s="409" t="str">
        <f>IF(AND('[1]Multi-Field'!$E$4=BF129,'[1]Multi-Field'!$F$4="Drained"),BI129,IF(AND('[1]Multi-Field'!$E$4=BF129,'[1]Multi-Field'!$F$4="undrained"),BH129,""))</f>
        <v/>
      </c>
      <c r="BM129" s="409" t="str">
        <f>IF(AND('[1]Multi-Field'!$E$5=BF129,'[1]Multi-Field'!$F$5="Drained"),BI129,IF(AND('[1]Multi-Field'!$E$5=BF129,'[1]Multi-Field'!$F$5="undrained"),BH129,""))</f>
        <v/>
      </c>
      <c r="BN129" s="409" t="str">
        <f>IF(AND('[1]Multi-Field'!$E$6=BF129,'[1]Multi-Field'!$F$6="Drained"),BI129,IF(AND('[1]Multi-Field'!$E$6=BF129,'[1]Multi-Field'!$F$6="undrained"),BH129,""))</f>
        <v/>
      </c>
      <c r="BO129" s="409" t="str">
        <f>IF(AND('[1]Multi-Field'!$E$7=BF129,'[1]Multi-Field'!$F$7="Drained"),BI129,IF(AND('[1]Multi-Field'!$E$7=BF129,'[1]Multi-Field'!$F$7="undrained"),BH129,""))</f>
        <v/>
      </c>
      <c r="BP129" s="409" t="str">
        <f>IF(AND('[1]Multi-Field'!$E$8=BF129,'[1]Multi-Field'!$F$8="Drained"),BI129,IF(AND('[1]Multi-Field'!$E$8=BF129,'[1]Multi-Field'!$F$8="undrained"),BH129,""))</f>
        <v/>
      </c>
      <c r="BQ129" s="409" t="str">
        <f>IF(AND('[1]Multi-Field'!$E$9=BF129,'[1]Multi-Field'!$F$9="Drained"),BI129,IF(AND('[1]Multi-Field'!$E$9=BF129,'[1]Multi-Field'!$F$9="undrained"),BH129,""))</f>
        <v/>
      </c>
      <c r="BR129" s="409" t="str">
        <f>IF(AND('[1]Multi-Field'!$E$10=BF129,'[1]Multi-Field'!$F$10="Drained"),BI129,IF(AND('[1]Multi-Field'!$E$10=BF129,'[1]Multi-Field'!$F$10="undrained"),BH129,""))</f>
        <v/>
      </c>
      <c r="BS129" s="409" t="str">
        <f>IF(AND('[1]Multi-Field'!$E$11=BF129,'[1]Multi-Field'!$F$11="Drained"),BI129,IF(AND('[1]Multi-Field'!$E$11=BF129,'[1]Multi-Field'!$F$11="undrained"),BH129,""))</f>
        <v/>
      </c>
      <c r="BT129" s="409" t="str">
        <f>IF(AND('[1]Multi-Field'!$E$12=BF129,'[1]Multi-Field'!$F$12="Drained"),BI129,IF(AND('[1]Multi-Field'!$E$12=BF129,'[1]Multi-Field'!$F$12="undrained"),BH129,""))</f>
        <v/>
      </c>
      <c r="BU129" s="409" t="str">
        <f>IF(AND('[1]Multi-Field'!$E$13=BF129,'[1]Multi-Field'!$F$13="Drained"),BI129,IF(AND('[1]Multi-Field'!$E$3=BF129,'[1]Multi-Field'!$F$13="undrained"),BH129,""))</f>
        <v/>
      </c>
      <c r="BV129" s="409" t="str">
        <f>IF(AND('[1]Multi-Field'!$E$14=BF129,'[1]Multi-Field'!$F$14="Drained"),BI129,IF(AND('[1]Multi-Field'!$E$14=BF129,'[1]Multi-Field'!$F$14="undrained"),BH129,""))</f>
        <v/>
      </c>
      <c r="BW129" s="409" t="str">
        <f>IF(AND('[1]Multi-Field'!$E$15=BF129,'[1]Multi-Field'!$F$15="Drained"),BI129,IF(AND('[1]Multi-Field'!$E$15=BF129,'[1]Multi-Field'!$F$15="undrained"),BH129,""))</f>
        <v/>
      </c>
      <c r="BX129" s="409" t="str">
        <f>IF(AND('[1]Multi-Field'!$E$16=[1]Lists!BF129,'[1]Multi-Field'!$F$16="Drained"),BI129,IF(AND('[1]Multi-Field'!$E$16=[1]Lists!BF129,'[1]Multi-Field'!$F$16="undrained"),BH129,""))</f>
        <v/>
      </c>
      <c r="BY129" s="409" t="str">
        <f>IF(AND('[1]Multi-Field'!$E$17=[1]Lists!BF129,'[1]Multi-Field'!$F$17="Drained"),BI129,IF(AND('[1]Multi-Field'!$E$17=[1]Lists!BF129,'[1]Multi-Field'!$F$17="undrained"),BH129,""))</f>
        <v/>
      </c>
      <c r="BZ129" s="409" t="str">
        <f>IF(AND('[1]Multi-Field'!$E$18=[1]Lists!BF129,'[1]Multi-Field'!$F$18="Drained"),BI129,IF(AND('[1]Multi-Field'!$E$18=[1]Lists!BF129,'[1]Multi-Field'!$F$18="undrained"),BH129,""))</f>
        <v/>
      </c>
      <c r="CA129" s="409" t="str">
        <f>IF(AND('[1]Multi-Field'!$E$19=[1]Lists!BF129,'[1]Multi-Field'!$F$19="Drained"),BI129,IF(AND('[1]Multi-Field'!$E$19=[1]Lists!BF129,'[1]Multi-Field'!$F$19="undrained"),BH129,""))</f>
        <v/>
      </c>
      <c r="CB129" s="409" t="str">
        <f>IF(AND('[1]Multi-Field'!$E$20=[1]Lists!BF129,'[1]Multi-Field'!$F$20="Drained"),BI129,IF(AND('[1]Multi-Field'!$E$20=[1]Lists!BF129,'[1]Multi-Field'!$F$20="undrained"),BH129,""))</f>
        <v/>
      </c>
      <c r="CC129" s="409" t="str">
        <f>IF(AND('[1]Multi-Field'!$E$21=[1]Lists!BF129,'[1]Multi-Field'!$F$21="Drained"),BI129,IF(AND('[1]Multi-Field'!$E$21=[1]Lists!BF129,'[1]Multi-Field'!$F$21="undrained"),BH129,""))</f>
        <v/>
      </c>
      <c r="CD129" s="409" t="str">
        <f>IF(AND('[1]Multi-Field'!$E$22=[1]Lists!BF129,'[1]Multi-Field'!$F$22="Drained"),BI129,IF(AND('[1]Multi-Field'!$E$22=[1]Lists!BF129,'[1]Multi-Field'!$F$22="undrained"),BH129,""))</f>
        <v/>
      </c>
      <c r="CE129" s="409" t="str">
        <f>IF(AND('[1]Multi-Field'!$E$23=[1]Lists!BF129,'[1]Multi-Field'!$F$23="Drained"),BI129,IF(AND('[1]Multi-Field'!$E$23=[1]Lists!BF129,'[1]Multi-Field'!$F$23="undrained"),BH129,""))</f>
        <v/>
      </c>
      <c r="CF129" s="409" t="str">
        <f>IF(AND('[1]Multi-Field'!$E$24=[1]Lists!BF129,'[1]Multi-Field'!$F$24="Drained"),BI129,IF(AND('[1]Multi-Field'!$E$24=[1]Lists!BF129,'[1]Multi-Field'!$F$24="undrained"),BH129,""))</f>
        <v/>
      </c>
      <c r="CG129" s="409" t="str">
        <f>IF(AND('[1]Multi-Field'!$E$25=[1]Lists!BF129,'[1]Multi-Field'!$F$25="Drained"),BI129,IF(AND('[1]Multi-Field'!$E$25=[1]Lists!BF129,'[1]Multi-Field'!$F$25="undrained"),BH129,""))</f>
        <v/>
      </c>
      <c r="CH129" s="409" t="str">
        <f>IF(AND('[1]Multi-Field'!$E$26=[1]Lists!BF129,'[1]Multi-Field'!$F$26="Drained"),BI129,IF(AND('[1]Multi-Field'!$E$26=[1]Lists!BF129,'[1]Multi-Field'!$F$26="undrained"),BH129,""))</f>
        <v/>
      </c>
      <c r="CI129" s="409" t="str">
        <f>IF(AND('[1]Multi-Field'!$E$27=[1]Lists!BF129,'[1]Multi-Field'!$F$27="Drained"),BI129,IF(AND('[1]Multi-Field'!$E$27=[1]Lists!BF129,'[1]Multi-Field'!$F$27="undrained"),BH129,""))</f>
        <v/>
      </c>
      <c r="CJ129" s="409" t="str">
        <f>IF(AND('[1]Multi-Field'!$E$28=[1]Lists!BF129,'[1]Multi-Field'!$F$28="Drained"),BI129,IF(AND('[1]Multi-Field'!$E$28=[1]Lists!BF129,'[1]Multi-Field'!$F$28="undrained"),BH129,""))</f>
        <v/>
      </c>
      <c r="CK129" s="409" t="str">
        <f>IF(AND('[1]Multi-Field'!$E$29=[1]Lists!BF129,'[1]Multi-Field'!$F$29="Drained"),BI129,IF(AND('[1]Multi-Field'!$E$29=[1]Lists!BF129,'[1]Multi-Field'!$F$29="undrained"),BH129,""))</f>
        <v/>
      </c>
      <c r="CL129" s="409" t="str">
        <f>IF(AND('[1]Multi-Field'!$E$30=[1]Lists!BF129,'[1]Multi-Field'!$F$30="Drained"),BI129,IF(AND('[1]Multi-Field'!$E$30=[1]Lists!BF129,'[1]Multi-Field'!$F$30="undrained"),BH129,""))</f>
        <v/>
      </c>
      <c r="CM129" s="409" t="str">
        <f>IF(AND('[1]Multi-Field'!$E$31=[1]Lists!BF129,'[1]Multi-Field'!$F$31="Drained"),BI129,IF(AND('[1]Multi-Field'!$E$31=[1]Lists!BF129,'[1]Multi-Field'!$F$31="undrained"),BH129,""))</f>
        <v/>
      </c>
      <c r="CN129" s="409" t="str">
        <f>IF(AND('[1]Multi-Field'!$E$32=[1]Lists!BF129,'[1]Multi-Field'!$F$32="Drained"),BI129,IF(AND('[1]Multi-Field'!$E$32=[1]Lists!BF129,'[1]Multi-Field'!$F$32="undrained"),BH129,""))</f>
        <v/>
      </c>
      <c r="CO129" s="409" t="str">
        <f>IF(AND('[1]Multi-Field'!$E$33=[1]Lists!BF129,'[1]Multi-Field'!$F$33="Drained"),BI129,IF(AND('[1]Multi-Field'!$E$33=[1]Lists!BF129,'[1]Multi-Field'!$F$33="undrained"),BH129,""))</f>
        <v/>
      </c>
      <c r="CP129" s="409" t="str">
        <f>IF(AND('[1]Multi-Field'!$E$34=[1]Lists!BF129,'[1]Multi-Field'!$F$34="Drained"),BI129,IF(AND('[1]Multi-Field'!$E$34=[1]Lists!BF129,'[1]Multi-Field'!$F$34="undrained"),BH129,""))</f>
        <v/>
      </c>
      <c r="CQ129" s="409" t="str">
        <f>IF(AND('[1]Multi-Field'!$E$35=[1]Lists!BF129,'[1]Multi-Field'!$F$35="Drained"),BI129,IF(AND('[1]Multi-Field'!$E$35=[1]Lists!BF129,'[1]Multi-Field'!$F$35="undrained"),BH129,""))</f>
        <v/>
      </c>
      <c r="CR129" s="409" t="str">
        <f>IF(AND('[1]Multi-Field'!$E$36=[1]Lists!BF129,'[1]Multi-Field'!$F$36="Drained"),BI129,IF(AND('[1]Multi-Field'!$E$36=[1]Lists!BF129,'[1]Multi-Field'!$F$36="undrained"),BH129,""))</f>
        <v/>
      </c>
      <c r="CS129" s="409" t="str">
        <f>IF(AND('[1]Multi-Field'!$E$37=[1]Lists!BF129,'[1]Multi-Field'!$F$37="Drained"),BI129,IF(AND('[1]Multi-Field'!$E$37=[1]Lists!BF129,'[1]Multi-Field'!$F$37="undrained"),BH129,""))</f>
        <v/>
      </c>
      <c r="CT129" s="409" t="str">
        <f>IF(AND('[1]Multi-Field'!$E$38=[1]Lists!BF129,'[1]Multi-Field'!$F$38="Drained"),BI129,IF(AND('[1]Multi-Field'!$E$38=[1]Lists!BF129,'[1]Multi-Field'!$F$38="undrained"),BH129,""))</f>
        <v/>
      </c>
      <c r="CU129" s="409" t="str">
        <f>IF(AND('[1]Multi-Field'!$E$39=[1]Lists!BF129,'[1]Multi-Field'!$F$39="Drained"),BI129,IF(AND('[1]Multi-Field'!$E$39=[1]Lists!BF129,'[1]Multi-Field'!$F$39="undrained"),BH129,""))</f>
        <v/>
      </c>
      <c r="CV129" s="409" t="str">
        <f>IF(AND('[1]Multi-Field'!$E$40=[1]Lists!BF129,'[1]Multi-Field'!$F$40="Drained"),BI129,IF(AND('[1]Multi-Field'!$E$40=[1]Lists!BF129,'[1]Multi-Field'!$F$40="undrained"),BH129,""))</f>
        <v/>
      </c>
      <c r="CW129" s="409" t="str">
        <f>IF(AND('[1]Multi-Field'!$E$41=[1]Lists!BF129,'[1]Multi-Field'!$F$40="Drained"),BI129,IF(AND('[1]Multi-Field'!$E$40=[1]Lists!BF129,'[1]Multi-Field'!$F$40="undrained"),BH129,""))</f>
        <v/>
      </c>
      <c r="CX129" s="409" t="str">
        <f>IF(AND('[1]Multi-Field'!$E$42=[1]Lists!BF129,'[1]Multi-Field'!$F$42="Drained"),BI129,IF(AND('[1]Multi-Field'!$E$42=[1]Lists!BF129,'[1]Multi-Field'!$F$42="undrained"),BH129,""))</f>
        <v/>
      </c>
      <c r="CY129" s="409" t="str">
        <f>IF(AND('[1]Multi-Field'!$E$43=[1]Lists!BF129,'[1]Multi-Field'!$F$43="Drained"),BI129,IF(AND('[1]Multi-Field'!$E$43=[1]Lists!BF129,'[1]Multi-Field'!$F$43="undrained"),BH129,""))</f>
        <v/>
      </c>
      <c r="CZ129" s="409" t="str">
        <f>IF(AND('[1]Multi-Field'!$E$44=[1]Lists!BF129,'[1]Multi-Field'!$F$44="Drained"),BI129,IF(AND('[1]Multi-Field'!$E$44=[1]Lists!BF129,'[1]Multi-Field'!$F$44="undrained"),BH129,""))</f>
        <v/>
      </c>
      <c r="DA129" s="409" t="str">
        <f>IF(AND('[1]Multi-Field'!$E$45=[1]Lists!BF129,'[1]Multi-Field'!$F$45="Drained"),BI129,IF(AND('[1]Multi-Field'!$E$45=[1]Lists!BF129,'[1]Multi-Field'!$F$45="undrained"),BH129,""))</f>
        <v/>
      </c>
      <c r="DB129" s="409" t="str">
        <f>IF(AND('[1]Multi-Field'!$E$46=[1]Lists!BF129,'[1]Multi-Field'!$F$46="Drained"),BI129,IF(AND('[1]Multi-Field'!$E$46=[1]Lists!BF129,'[1]Multi-Field'!$F$46="undrained"),BH129,""))</f>
        <v/>
      </c>
      <c r="DC129" s="409" t="str">
        <f>IF(AND('[1]Multi-Field'!$E$47=[1]Lists!BF129,'[1]Multi-Field'!$F$47="Drained"),BI129,IF(AND('[1]Multi-Field'!$E$47=[1]Lists!BF129,'[1]Multi-Field'!$F$47="undrained"),BH129,""))</f>
        <v/>
      </c>
      <c r="DD129" s="409" t="str">
        <f>IF(AND('[1]Multi-Field'!$E$48=[1]Lists!BF129,'[1]Multi-Field'!$F$48="Drained"),BI129,IF(AND('[1]Multi-Field'!$E$48=[1]Lists!BF129,'[1]Multi-Field'!$F$48="undrained"),BH129,""))</f>
        <v/>
      </c>
      <c r="DE129" s="409" t="str">
        <f>IF(AND('[1]Multi-Field'!$E$49=[1]Lists!BF129,'[1]Multi-Field'!$F$49="Drained"),BI129,IF(AND('[1]Multi-Field'!$E$49=[1]Lists!BF129,'[1]Multi-Field'!$F$9="undrained"),BH129,""))</f>
        <v/>
      </c>
      <c r="DF129" s="409" t="str">
        <f>IF(AND('[1]Multi-Field'!$E$50=[1]Lists!BF129,'[1]Multi-Field'!$F$50="Drained"),BI129,IF(AND('[1]Multi-Field'!$E$50=[1]Lists!BF129,'[1]Multi-Field'!$F$50="undrained"),BH129,""))</f>
        <v/>
      </c>
      <c r="DG129" s="409" t="str">
        <f>IF(AND('[1]Multi-Field'!$E$51=[1]Lists!BF129,'[1]Multi-Field'!$F$51="Drained"),BI129,IF(AND('[1]Multi-Field'!$E$51=[1]Lists!BF129,'[1]Multi-Field'!$F$51="undrained"),BH129,""))</f>
        <v/>
      </c>
      <c r="DH129" s="409" t="str">
        <f>IF(AND('[1]Multi-Field'!$E$52=[1]Lists!BF129,'[1]Multi-Field'!$F$52="Drained"),BI129,IF(AND('[1]Multi-Field'!$E$52=[1]Lists!BF129,'[1]Multi-Field'!$F$52="undrained"),BH129,""))</f>
        <v/>
      </c>
      <c r="DI129" s="409" t="str">
        <f>IF(AND('[1]Multi-Field'!$E$53=[1]Lists!BF129,'[1]Multi-Field'!$F$53="Drained"),BI129,IF(AND('[1]Multi-Field'!$E$53=[1]Lists!BF129,'[1]Multi-Field'!$F$53="undrained"),BH129,""))</f>
        <v/>
      </c>
      <c r="DJ129" s="409" t="str">
        <f>IF(AND('[1]Multi-Field'!$E$54=[1]Lists!BF129,'[1]Multi-Field'!$F$54="Drained"),BI129,IF(AND('[1]Multi-Field'!$E$54=[1]Lists!BF129,'[1]Multi-Field'!$F$54="undrained"),BH129,""))</f>
        <v/>
      </c>
      <c r="DK129" s="409" t="str">
        <f>IF(AND('[1]Multi-Field'!$E$55=[1]Lists!BF129,'[1]Multi-Field'!$F$55="Drained"),BI129,IF(AND('[1]Multi-Field'!$E$55=[1]Lists!BF129,'[1]Multi-Field'!$F$55="undrained"),BH129,""))</f>
        <v/>
      </c>
      <c r="DL129" s="409" t="str">
        <f>IF(AND('[1]Multi-Field'!$E$56=[1]Lists!BF129,'[1]Multi-Field'!$F$56="Drained"),BI129,IF(AND('[1]Multi-Field'!$E$56=[1]Lists!BF129,'[1]Multi-Field'!$F$56="undrained"),BH129,""))</f>
        <v/>
      </c>
      <c r="DM129" s="409" t="str">
        <f>IF(AND('[1]Multi-Field'!$E$57=[1]Lists!BF129,'[1]Multi-Field'!$F$57="Drained"),BI129,IF(AND('[1]Multi-Field'!$E$57=[1]Lists!BF129,'[1]Multi-Field'!$F$57="undrained"),BH129,""))</f>
        <v/>
      </c>
      <c r="DN129" s="409" t="str">
        <f>IF(AND('[1]Multi-Field'!$E$58=[1]Lists!BF129,'[1]Multi-Field'!$F$58="Drained"),BI129,IF(AND('[1]Multi-Field'!$E$58=[1]Lists!BF129,'[1]Multi-Field'!$F$58="undrained"),BH129,""))</f>
        <v/>
      </c>
      <c r="DO129" s="409" t="str">
        <f>IF(AND('[1]Multi-Field'!$E$59=[1]Lists!BF129,'[1]Multi-Field'!$F$59="Drained"),BI129,IF(AND('[1]Multi-Field'!$E$59=[1]Lists!BF129,'[1]Multi-Field'!$F$59="undrained"),BH129,""))</f>
        <v/>
      </c>
      <c r="DP129" s="409" t="str">
        <f>IF(AND('[1]Multi-Field'!$E$60=[1]Lists!BF129,'[1]Multi-Field'!$F$60="Drained"),BI129,IF(AND('[1]Multi-Field'!$E$60=[1]Lists!BF129,'[1]Multi-Field'!$F$60="undrained"),BH129,""))</f>
        <v/>
      </c>
      <c r="DQ129" s="409" t="str">
        <f>IF(AND('[1]Multi-Field'!$E$61=[1]Lists!BF129,'[1]Multi-Field'!$F$61="Drained"),BI129,IF(AND('[1]Multi-Field'!$E$61=[1]Lists!BF129,'[1]Multi-Field'!$F$61="undrained"),BH129,""))</f>
        <v/>
      </c>
      <c r="DR129" s="409" t="str">
        <f>IF(AND('[1]Multi-Field'!$E$62=[1]Lists!BF129,'[1]Multi-Field'!$F$62="Drained"),BI129,IF(AND('[1]Multi-Field'!$E$62=[1]Lists!BF129,'[1]Multi-Field'!$F$62="undrained"),BH129,""))</f>
        <v/>
      </c>
      <c r="DS129" s="409" t="str">
        <f>IF(AND('[1]Multi-Field'!$E$63=[1]Lists!BF129,'[1]Multi-Field'!$F$63="Drained"),BI129,IF(AND('[1]Multi-Field'!$E$63=[1]Lists!BF129,'[1]Multi-Field'!$F$63="undrained"),BH129,""))</f>
        <v/>
      </c>
      <c r="DT129" s="409" t="str">
        <f>IF(AND('[1]Multi-Field'!$E$64=[1]Lists!BF129,'[1]Multi-Field'!$F$64="Drained"),BI129,IF(AND('[1]Multi-Field'!$E$64=[1]Lists!BF129,'[1]Multi-Field'!$F$64="undrained"),BH129,""))</f>
        <v/>
      </c>
      <c r="DU129" s="409" t="str">
        <f>IF(AND('[1]Multi-Field'!$E$65=[1]Lists!BF129,'[1]Multi-Field'!$F$65="Drained"),BI129,IF(AND('[1]Multi-Field'!$E$65=[1]Lists!BF129,'[1]Multi-Field'!$F$65="undrained"),BH129,""))</f>
        <v/>
      </c>
      <c r="DV129" s="409" t="str">
        <f>IF(AND('[1]Multi-Field'!$E$66=[1]Lists!BF129,'[1]Multi-Field'!$F$66="Drained"),BI129,IF(AND('[1]Multi-Field'!$E$66=[1]Lists!BF129,'[1]Multi-Field'!$F$66="undrained"),BH129,""))</f>
        <v/>
      </c>
      <c r="DW129" s="409" t="str">
        <f>IF(AND('[1]Multi-Field'!$E$67=[1]Lists!BF129,'[1]Multi-Field'!$F$67="Drained"),BI129,IF(AND('[1]Multi-Field'!$E$67=[1]Lists!BF129,'[1]Multi-Field'!$F$67="undrained"),BH129,""))</f>
        <v/>
      </c>
      <c r="DX129" s="409" t="str">
        <f>IF(AND('[1]Multi-Field'!$E$68=[1]Lists!BF129,'[1]Multi-Field'!$F$68="Drained"),BI129,IF(AND('[1]Multi-Field'!$E$68=[1]Lists!BF129,'[1]Multi-Field'!$F$68="undrained"),BH129,""))</f>
        <v/>
      </c>
      <c r="DY129" s="409" t="str">
        <f>IF(AND('[1]Multi-Field'!$E$69=[1]Lists!BF129,'[1]Multi-Field'!$F$69="Drained"),BI129,IF(AND('[1]Multi-Field'!$E$69=[1]Lists!BF129,'[1]Multi-Field'!$F$69="undrained"),BH129,""))</f>
        <v/>
      </c>
      <c r="DZ129" s="409" t="str">
        <f>IF(AND('[1]Multi-Field'!$E$70=[1]Lists!BF129,'[1]Multi-Field'!$F$70="Drained"),BI129,IF(AND('[1]Multi-Field'!$E$70=[1]Lists!BF129,'[1]Multi-Field'!$F$70="undrained"),BH129,""))</f>
        <v/>
      </c>
      <c r="EA129" s="409" t="str">
        <f>IF(AND('[1]Multi-Field'!$E$71=[1]Lists!BF129,'[1]Multi-Field'!$F$71="Drained"),BI129,IF(AND('[1]Multi-Field'!$E$71=[1]Lists!BF129,'[1]Multi-Field'!$F$71="undrained"),BH129,""))</f>
        <v/>
      </c>
      <c r="EB129" s="409" t="str">
        <f>IF(AND('[1]Multi-Field'!$E$72=[1]Lists!BF129,'[1]Multi-Field'!$F$72="Drained"),BI129,IF(AND('[1]Multi-Field'!$E$72=[1]Lists!BF129,'[1]Multi-Field'!$F$72="undrained"),BH129,""))</f>
        <v/>
      </c>
      <c r="EC129" s="409" t="str">
        <f>IF(AND('[1]Multi-Field'!$E$73=[1]Lists!BF129,'[1]Multi-Field'!$F$73="Drained"),BI129,IF(AND('[1]Multi-Field'!$E$73=[1]Lists!BF129,'[1]Multi-Field'!$F$73="undrained"),BH129,""))</f>
        <v/>
      </c>
      <c r="ED129" s="409" t="str">
        <f>IF(AND('[1]Multi-Field'!$E$74=[1]Lists!BF129,'[1]Multi-Field'!$F$74="Drained"),BI129,IF(AND('[1]Multi-Field'!$E$74=[1]Lists!BF129,'[1]Multi-Field'!$F$74="undrained"),BH129,""))</f>
        <v/>
      </c>
      <c r="EE129" s="409" t="str">
        <f>IF(AND('[1]Multi-Field'!$E$75=[1]Lists!BF129,'[1]Multi-Field'!$F$75="Drained"),BI129,IF(AND('[1]Multi-Field'!$E$75=[1]Lists!BF129,'[1]Multi-Field'!$F$75="undrained"),BH129,""))</f>
        <v/>
      </c>
      <c r="EF129" s="409" t="str">
        <f>IF(AND('[1]Multi-Field'!$E$76=[1]Lists!BF129,'[1]Multi-Field'!$F$76="Drained"),BI129,IF(AND('[1]Multi-Field'!$E$76=[1]Lists!BF129,'[1]Multi-Field'!$F$6="undrained"),BH129,""))</f>
        <v/>
      </c>
      <c r="EG129" s="409" t="str">
        <f>IF(AND('[1]Multi-Field'!$E$77=[1]Lists!BF129,'[1]Multi-Field'!$F$77="Drained"),BI129,IF(AND('[1]Multi-Field'!$E$77=[1]Lists!BF129,'[1]Multi-Field'!$F$77="undrained"),BH129,""))</f>
        <v/>
      </c>
      <c r="EH129" s="409" t="str">
        <f>IF(AND('[1]Multi-Field'!$E$78=[1]Lists!BF129,'[1]Multi-Field'!$F$78="Drained"),BI129,IF(AND('[1]Multi-Field'!$E$78=[1]Lists!BF129,'[1]Multi-Field'!$F$78="undrained"),BH129,""))</f>
        <v/>
      </c>
      <c r="EI129" s="409" t="str">
        <f>IF(AND('[1]Multi-Field'!$E$79=[1]Lists!BF129,'[1]Multi-Field'!$F$79="Drained"),BI129,IF(AND('[1]Multi-Field'!$E$79=[1]Lists!BF129,'[1]Multi-Field'!$F$79="undrained"),BH129,""))</f>
        <v/>
      </c>
      <c r="EJ129" s="409" t="str">
        <f>IF(AND('[1]Multi-Field'!$E$80=[1]Lists!BF129,'[1]Multi-Field'!$F$80="Drained"),BI129,IF(AND('[1]Multi-Field'!$E$80=[1]Lists!BF129,'[1]Multi-Field'!$F$80="undrained"),BH129,""))</f>
        <v/>
      </c>
      <c r="EK129" s="409" t="str">
        <f>IF(AND('[1]Multi-Field'!$E$81=[1]Lists!BF129,'[1]Multi-Field'!$F$81="Drained"),BI129,IF(AND('[1]Multi-Field'!$E$81=[1]Lists!BF129,'[1]Multi-Field'!$F$81="undrained"),BH129,""))</f>
        <v/>
      </c>
      <c r="EL129" s="409" t="str">
        <f>IF(AND('[1]Multi-Field'!$E$82=[1]Lists!BF129,'[1]Multi-Field'!$F$82="Drained"),BI129,IF(AND('[1]Multi-Field'!$E$82=[1]Lists!BF129,'[1]Multi-Field'!$F$82="undrained"),BH129,""))</f>
        <v/>
      </c>
      <c r="EM129" s="409" t="str">
        <f>IF(AND('[1]Multi-Field'!$E$83=[1]Lists!BF129,'[1]Multi-Field'!$F$83="Drained"),BI129,IF(AND('[1]Multi-Field'!$E$83=[1]Lists!BF129,'[1]Multi-Field'!$F$83="undrained"),BH129,""))</f>
        <v/>
      </c>
      <c r="EN129" s="409" t="str">
        <f>IF(AND('[1]Multi-Field'!$E$84=[1]Lists!BF129,'[1]Multi-Field'!$F$84="Drained"),BI129,IF(AND('[1]Multi-Field'!$E$84=[1]Lists!BF129,'[1]Multi-Field'!$F$84="undrained"),BH129,""))</f>
        <v/>
      </c>
      <c r="EO129" s="409" t="str">
        <f>IF(AND('[1]Multi-Field'!$E$85=[1]Lists!BF129,'[1]Multi-Field'!$F$85="Drained"),BI129,IF(AND('[1]Multi-Field'!$E$85=[1]Lists!BF129,'[1]Multi-Field'!$F$85="undrained"),BH129,""))</f>
        <v/>
      </c>
      <c r="EP129" s="409" t="str">
        <f>IF(AND('[1]Multi-Field'!$E$86=[1]Lists!BF129,'[1]Multi-Field'!$F$86="Drained"),BI129,IF(AND('[1]Multi-Field'!$E$86=[1]Lists!BF129,'[1]Multi-Field'!$F$86="undrained"),BH129,""))</f>
        <v/>
      </c>
      <c r="EQ129" s="409" t="str">
        <f>IF(AND('[1]Multi-Field'!$E$87=[1]Lists!BF129,'[1]Multi-Field'!$F$87="Drained"),BI129,IF(AND('[1]Multi-Field'!$E$87=[1]Lists!BF129,'[1]Multi-Field'!$F$87="undrained"),BH129,""))</f>
        <v/>
      </c>
      <c r="ER129" s="409" t="str">
        <f>IF(AND('[1]Multi-Field'!$E$88=[1]Lists!BF129,'[1]Multi-Field'!$F$88="Drained"),BI129,IF(AND('[1]Multi-Field'!$E$88=[1]Lists!BF129,'[1]Multi-Field'!$F$88="undrained"),BH129,""))</f>
        <v/>
      </c>
      <c r="ES129" s="409" t="str">
        <f>IF(AND('[1]Multi-Field'!$E$89=[1]Lists!BF129,'[1]Multi-Field'!$F$89="Drained"),BI129,IF(AND('[1]Multi-Field'!$E$89=[1]Lists!BF129,'[1]Multi-Field'!$F$89="undrained"),BH129,""))</f>
        <v/>
      </c>
      <c r="ET129" s="409" t="str">
        <f>IF(AND('[1]Multi-Field'!$E$90=[1]Lists!BF129,'[1]Multi-Field'!$F$90="Drained"),BI129,IF(AND('[1]Multi-Field'!$E$90=[1]Lists!BF129,'[1]Multi-Field'!$F$90="undrained"),BH129,""))</f>
        <v/>
      </c>
      <c r="EU129" s="409" t="str">
        <f>IF(AND('[1]Multi-Field'!$E$91=[1]Lists!BF129,'[1]Multi-Field'!$F$91="Drained"),BI129,IF(AND('[1]Multi-Field'!$E$91=[1]Lists!BF129,'[1]Multi-Field'!$F$91="undrained"),BH129,""))</f>
        <v/>
      </c>
      <c r="EV129" s="409" t="str">
        <f>IF(AND('[1]Multi-Field'!$E$92=[1]Lists!BF129,'[1]Multi-Field'!$F$92="Drained"),BI129,IF(AND('[1]Multi-Field'!$E$92=[1]Lists!BF129,'[1]Multi-Field'!$F$92="undrained"),BH129,""))</f>
        <v/>
      </c>
      <c r="EW129" s="409" t="str">
        <f>IF(AND('[1]Multi-Field'!$E$93=[1]Lists!BF129,'[1]Multi-Field'!$F$93="Drained"),BI129,IF(AND('[1]Multi-Field'!$E$93=[1]Lists!BF129,'[1]Multi-Field'!$F$93="undrained"),BH129,""))</f>
        <v/>
      </c>
      <c r="EX129" s="409" t="str">
        <f>IF(AND('[1]Multi-Field'!$E$94=[1]Lists!BF129,'[1]Multi-Field'!$F$94="Drained"),BI129,IF(AND('[1]Multi-Field'!$E$94=[1]Lists!BF129,'[1]Multi-Field'!$F$94="undrained"),BH129,""))</f>
        <v/>
      </c>
      <c r="EY129" s="409" t="str">
        <f>IF(AND('[1]Multi-Field'!$E$95=[1]Lists!BF129,'[1]Multi-Field'!$F$95="Drained"),BI129,IF(AND('[1]Multi-Field'!$E$95=[1]Lists!BF129,'[1]Multi-Field'!$F$95="undrained"),BH129,""))</f>
        <v/>
      </c>
      <c r="EZ129" s="409" t="str">
        <f>IF(AND('[1]Multi-Field'!$E$96=[1]Lists!BF129,'[1]Multi-Field'!$F$96="Drained"),BI129,IF(AND('[1]Multi-Field'!$E$96=[1]Lists!BF129,'[1]Multi-Field'!$F$96="undrained"),BH129,""))</f>
        <v/>
      </c>
      <c r="FA129" s="409" t="str">
        <f>IF(AND('[1]Multi-Field'!$E$97=[1]Lists!BF129,'[1]Multi-Field'!$F$97="Drained"),BI129,IF(AND('[1]Multi-Field'!$E$97=[1]Lists!BF129,'[1]Multi-Field'!$F$97="undrained"),BH129,""))</f>
        <v/>
      </c>
      <c r="FB129" s="409" t="str">
        <f>IF(AND('[1]Multi-Field'!$E$98=[1]Lists!BF129,'[1]Multi-Field'!$F$98="Drained"),BI129,IF(AND('[1]Multi-Field'!$E$98=[1]Lists!BF129,'[1]Multi-Field'!$F$98="undrained"),BH129,""))</f>
        <v/>
      </c>
      <c r="FC129" s="409" t="str">
        <f>IF(AND('[1]Multi-Field'!$E$99=[1]Lists!BF129,'[1]Multi-Field'!$F$99="Drained"),BI129,IF(AND('[1]Multi-Field'!$E$99=[1]Lists!BF129,'[1]Multi-Field'!$F$99="undrained"),BH129,""))</f>
        <v/>
      </c>
      <c r="FD129" s="409" t="str">
        <f>IF(AND('[1]Multi-Field'!$E$100=[1]Lists!BF129,'[1]Multi-Field'!$F$100="Drained"),BI129,IF(AND('[1]Multi-Field'!$E$100=[1]Lists!BF129,'[1]Multi-Field'!$F$100="undrained"),BH129,""))</f>
        <v/>
      </c>
      <c r="FE129" s="409" t="str">
        <f>IF(AND('[1]Multi-Field'!$E$101=[1]Lists!BF129,'[1]Multi-Field'!$F$101="Drained"),BI129,IF(AND('[1]Multi-Field'!$E$101=[1]Lists!BF129,'[1]Multi-Field'!$F$101="undrained"),BH129,""))</f>
        <v/>
      </c>
      <c r="FF129" s="409" t="str">
        <f>IF(AND('[1]Multi-Field'!$E$102=[1]Lists!BF129,'[1]Multi-Field'!$F$102="Drained"),BI129,IF(AND('[1]Multi-Field'!$E$102=[1]Lists!BF129,'[1]Multi-Field'!$F$102="undrained"),BH129,""))</f>
        <v/>
      </c>
      <c r="FG129" s="409" t="str">
        <f>IF(AND('[1]Multi-Field'!$E$103=[1]Lists!BF129,'[1]Multi-Field'!$F$103="Drained"),BI129,IF(AND('[1]Multi-Field'!$E$103=[1]Lists!BF129,'[1]Multi-Field'!$F$103="undrained"),BH129,""))</f>
        <v/>
      </c>
      <c r="FH129" s="409" t="str">
        <f>IF(AND('[1]Multi-Field'!$E$104=[1]Lists!BF129,'[1]Multi-Field'!$F$104="Drained"),BI129,IF(AND('[1]Multi-Field'!$E$104=[1]Lists!BF129,'[1]Multi-Field'!$F$104="undrained"),BH129,""))</f>
        <v/>
      </c>
      <c r="FI129" s="409" t="str">
        <f>IF(AND('[1]Multi-Field'!$E$105=[1]Lists!BF129,'[1]Multi-Field'!$F$105="Drained"),BI129,IF(AND('[1]Multi-Field'!$E$105=[1]Lists!BF129,'[1]Multi-Field'!$F$105="undrained"),BH129,""))</f>
        <v/>
      </c>
      <c r="FJ129" s="409" t="str">
        <f>IF(AND('[1]Multi-Field'!$E$106=[1]Lists!BF129,'[1]Multi-Field'!$F$106="Drained"),BI129,IF(AND('[1]Multi-Field'!$E$106=[1]Lists!BF129,'[1]Multi-Field'!$F$106="undrained"),BH129,""))</f>
        <v/>
      </c>
      <c r="FK129" s="409" t="str">
        <f>IF(AND('[1]Multi-Field'!$E$107=[1]Lists!BF129,'[1]Multi-Field'!$F$107="Drained"),BI129,IF(AND('[1]Multi-Field'!$E$107=[1]Lists!BF129,'[1]Multi-Field'!$F$107="undrained"),BH129,""))</f>
        <v/>
      </c>
      <c r="FL129" s="409" t="str">
        <f>IF(AND('[1]Multi-Field'!$E$108=[1]Lists!BF129,'[1]Multi-Field'!$F$108="Drained"),BI129,IF(AND('[1]Multi-Field'!$E$108=[1]Lists!BF129,'[1]Multi-Field'!$F$108="undrained"),BH129,""))</f>
        <v/>
      </c>
      <c r="FM129" s="409" t="str">
        <f>IF(AND('[1]Multi-Field'!$E$109=[1]Lists!BF129,'[1]Multi-Field'!$F$109="Drained"),BI129,IF(AND('[1]Multi-Field'!$E$109=[1]Lists!BF129,'[1]Multi-Field'!$F$109="undrained"),BH129,""))</f>
        <v/>
      </c>
      <c r="FN129" s="409" t="str">
        <f>IF(AND('[1]Multi-Field'!$E$110=[1]Lists!BF129,'[1]Multi-Field'!$F$110="Drained"),BI129,IF(AND('[1]Multi-Field'!$E$110=[1]Lists!BF129,'[1]Multi-Field'!$F$110="undrained"),BH129,""))</f>
        <v/>
      </c>
      <c r="FO129" s="409" t="str">
        <f>IF(AND('[1]Multi-Field'!$E$111=[1]Lists!BF129,'[1]Multi-Field'!$F$111="Drained"),BI129,IF(AND('[1]Multi-Field'!$E$111=[1]Lists!BF129,'[1]Multi-Field'!$F$111="undrained"),BH129,""))</f>
        <v/>
      </c>
      <c r="FP129" s="409" t="str">
        <f>IF(AND('[1]Multi-Field'!$E$112=[1]Lists!BF129,'[1]Multi-Field'!$F$112="Drained"),BI129,IF(AND('[1]Multi-Field'!$E$112=[1]Lists!BF129,'[1]Multi-Field'!$F$112="undrained"),BH129,""))</f>
        <v/>
      </c>
      <c r="FQ129" s="409" t="str">
        <f>IF(AND('[1]Multi-Field'!$E$113=[1]Lists!BF129,'[1]Multi-Field'!$F$113="Drained"),BI129,IF(AND('[1]Multi-Field'!$E$113=[1]Lists!BF129,'[1]Multi-Field'!$F$113="undrained"),BH129,""))</f>
        <v/>
      </c>
      <c r="FR129" s="409" t="str">
        <f>IF(AND('[1]Multi-Field'!$E$114=[1]Lists!BF129,'[1]Multi-Field'!$F$114="Drained"),BI129,IF(AND('[1]Multi-Field'!$E$114=[1]Lists!BF129,'[1]Multi-Field'!$F$114="undrained"),BH129,""))</f>
        <v/>
      </c>
      <c r="FS129" s="409" t="str">
        <f>IF(AND('[1]Multi-Field'!$E$115=[1]Lists!BF129,'[1]Multi-Field'!$F$115="Drained"),BI129,IF(AND('[1]Multi-Field'!$E$115=[1]Lists!BF129,'[1]Multi-Field'!$F$115="undrained"),BH129,""))</f>
        <v/>
      </c>
      <c r="FT129" s="409" t="str">
        <f>IF(AND('[1]Multi-Field'!$E$116=[1]Lists!BF129,'[1]Multi-Field'!$F$116="Drained"),BI129,IF(AND('[1]Multi-Field'!$E$116=[1]Lists!BF129,'[1]Multi-Field'!$F$116="undrained"),BH129,""))</f>
        <v/>
      </c>
      <c r="FU129" s="409" t="str">
        <f>IF(AND('[1]Multi-Field'!$E$117=[1]Lists!BF129,'[1]Multi-Field'!$F$117="Drained"),BI129,IF(AND('[1]Multi-Field'!$E$117=[1]Lists!BF129,'[1]Multi-Field'!$F$117="undrained"),BH129,""))</f>
        <v/>
      </c>
      <c r="FV129" s="409" t="str">
        <f>IF(AND('[1]Multi-Field'!$E$118=[1]Lists!BF129,'[1]Multi-Field'!$F$118="Drained"),BI129,IF(AND('[1]Multi-Field'!$E$118=[1]Lists!BF129,'[1]Multi-Field'!$F$118="undrained"),BH129,""))</f>
        <v/>
      </c>
      <c r="FW129" s="409" t="str">
        <f>IF(AND('[1]Multi-Field'!$E$119=[1]Lists!BF129,'[1]Multi-Field'!$F$119="Drained"),BI129,IF(AND('[1]Multi-Field'!$E$119=[1]Lists!BF129,'[1]Multi-Field'!$F$119="undrained"),BH129,""))</f>
        <v/>
      </c>
      <c r="FX129" s="409" t="str">
        <f>IF(AND('[1]Multi-Field'!$E$120=[1]Lists!BF129,'[1]Multi-Field'!$F$120="Drained"),BI129,IF(AND('[1]Multi-Field'!$E$120=[1]Lists!BF129,'[1]Multi-Field'!$F$120="undrained"),BH129,""))</f>
        <v/>
      </c>
      <c r="GC129" s="4">
        <f>'[1]Multi-Field'!B127</f>
        <v>0</v>
      </c>
      <c r="GD129" s="73" t="str">
        <f>IF(OR('[1]Multi-Field'!Q127=$FZ$43,'[1]Multi-Field'!Q127=$FZ$44),'[1]Multi-Field'!BS127,"")</f>
        <v/>
      </c>
      <c r="GE129" s="4" t="str">
        <f>IF(AND(OR('[1]Multi-Field'!Q127=$FZ$86,'[1]Multi-Field'!Q127=$FZ$94,'[1]Multi-Field'!Q127=$FZ$87,'[1]Multi-Field'!Q127=[1]Lists!$FZ$93,'[1]Multi-Field'!Q127=$FZ$59),'[1]Multi-Field'!BS127&gt;50),'[1]Multi-Field'!BS127*0.8,IF(AND(OR('[1]Multi-Field'!Q127=$FZ$86,'[1]Multi-Field'!Q127=$FZ$94,'[1]Multi-Field'!Q127=$FZ$87,'[1]Multi-Field'!Q127=[1]Lists!$FZ$93,'[1]Multi-Field'!Q127=[1]Lists!$FZ$59),'[1]Multi-Field'!BS127&lt;50),'[1]Multi-Field'!BS127,""))</f>
        <v/>
      </c>
      <c r="GF129" s="4" t="str">
        <f>IF(OR('[1]Multi-Field'!Q127=[1]Lists!$FZ$7,'[1]Multi-Field'!Q127=[1]Lists!$FZ$5,'[1]Multi-Field'!Q127=[1]Lists!$FZ$24,'[1]Multi-Field'!Q127=[1]Lists!$FZ$10,'[1]Multi-Field'!Q127=[1]Lists!$FZ$8, '[1]Multi-Field'!Q127=[1]Lists!$FZ$25, '[1]Multi-Field'!Q127=[1]Lists!$FZ$23, '[1]Multi-Field'!Q127= [1]Lists!$FZ$47, '[1]Multi-Field'!Q127=[1]Lists!$FZ$49, '[1]Multi-Field'!Q127=[1]Lists!$FZ$48,'[1]Multi-Field'!Q127=[1]Lists!$FZ$3, '[1]Multi-Field'!Q127=[1]Lists!$FZ$14,'[1]Multi-Field'!Q127=[1]Lists!$FZ$36, '[1]Multi-Field'!Q127=[1]Lists!$FZ$41,'[1]Multi-Field'!Q127=[1]Lists!$FZ$42),0,"")</f>
        <v/>
      </c>
      <c r="GG129" s="4" t="str">
        <f>IF(OR('[1]Multi-Field'!Q127=[1]Lists!$FZ$6,'[1]Multi-Field'!Q127=[1]Lists!$FZ$4, '[1]Multi-Field'!Q156=[1]Lists!$FZ$11, '[1]Multi-Field'!Q127=[1]Lists!$FZ$1),100*IF('[1]Multi-Field'!U127=onepercent,0.75,IF('[1]Multi-Field'!U127=onetotwentyfivepercent,0.4,IF(OR('[1]Multi-Field'!U127=twentysixtofiftypercent,'[1]Multi-Field'!U127=greaterthanfiftypercent),0,""))),"")</f>
        <v/>
      </c>
      <c r="GH129" s="4" t="str">
        <f>IF(OR('[1]Multi-Field'!Q127=[1]Lists!$FZ$53,'[1]Multi-Field'!Q127=[1]Lists!$FZ$55), 50,IF('[1]Multi-Field'!Q127=[1]Lists!$FZ$54,225,IF('[1]Multi-Field'!Q127=[1]Lists!$FZ$56,75,"")))</f>
        <v/>
      </c>
      <c r="GI129" s="4" t="e">
        <f>#VALUE!</f>
        <v>#VALUE!</v>
      </c>
      <c r="GJ129" s="4" t="e">
        <f>#VALUE!</f>
        <v>#VALUE!</v>
      </c>
      <c r="GK129" s="4" t="str">
        <f>IF('[1]Multi-Field'!Q127=[1]Lists!$FZ$95,'[1]Multi-Field'!BS127*0.66,"")</f>
        <v/>
      </c>
      <c r="GM129" s="4" t="str">
        <f>IF(OR('[1]Multi-Field'!Q127=[1]Lists!$FZ$26,'[1]Multi-Field'!Q127=[1]Lists!$FZ$84),20,"")</f>
        <v/>
      </c>
      <c r="GN129" s="4" t="str">
        <f>IF(OR('[1]Multi-Field'!Q127=[1]Lists!$FZ$88,'[1]Multi-Field'!Q127=[1]Lists!$FZ$57),0,"")</f>
        <v/>
      </c>
      <c r="GO129" s="4" t="str">
        <f>IF(OR('[1]Multi-Field'!Q127=[1]Lists!$FZ$69,'[1]Multi-Field'!Q127=[1]Lists!$FZ$71,'[1]Multi-Field'!Q127=[1]Lists!$FZ$105),50,"")</f>
        <v/>
      </c>
      <c r="GP129" s="4" t="str">
        <f>IF(OR('[1]Multi-Field'!Q127=[1]Lists!$FZ$75,'[1]Multi-Field'!Q127=[1]Lists!$FZ$70),75,"")</f>
        <v/>
      </c>
      <c r="GQ129" s="4">
        <f>IF('[1]Multi-Field'!Q127=[1]Lists!$FZ$72,150,"")</f>
        <v>150</v>
      </c>
      <c r="GR129" s="4" t="str">
        <f>IF(OR('[1]Multi-Field'!Q127=[1]Lists!$FZ$74,'[1]Multi-Field'!Q127=[1]Lists!$FZ$73),40,"")</f>
        <v/>
      </c>
      <c r="GS129" s="4" t="str">
        <f>IF('[1]Multi-Field'!Q127=[1]Lists!$FZ$99,80,"")</f>
        <v/>
      </c>
      <c r="GT129" s="4" t="str">
        <f>IF('[1]Multi-Field'!Q127=[1]Lists!$FZ$106,70,"")</f>
        <v/>
      </c>
      <c r="GU129" s="4" t="e">
        <f t="shared" si="16"/>
        <v>#VALUE!</v>
      </c>
    </row>
    <row r="130" spans="1:203" ht="13.5" customHeight="1">
      <c r="A130" s="7" t="s">
        <v>217</v>
      </c>
      <c r="B130" s="7"/>
      <c r="C130" s="7"/>
      <c r="D130" s="8">
        <v>50</v>
      </c>
      <c r="E130" s="8">
        <f t="shared" si="12"/>
        <v>53</v>
      </c>
      <c r="F130" s="8">
        <f t="shared" si="13"/>
        <v>57</v>
      </c>
      <c r="G130" s="8">
        <v>60</v>
      </c>
      <c r="H130" s="8">
        <v>70</v>
      </c>
      <c r="I130" s="8">
        <f t="shared" si="17"/>
        <v>73</v>
      </c>
      <c r="J130" s="8">
        <f t="shared" si="18"/>
        <v>77</v>
      </c>
      <c r="K130" s="8">
        <v>80</v>
      </c>
      <c r="L130" s="8">
        <v>70</v>
      </c>
      <c r="M130" s="8">
        <f t="shared" si="14"/>
        <v>77</v>
      </c>
      <c r="N130" s="8">
        <f t="shared" si="15"/>
        <v>83</v>
      </c>
      <c r="O130" s="8">
        <v>90</v>
      </c>
      <c r="P130" s="391">
        <v>105</v>
      </c>
      <c r="Q130" s="394"/>
      <c r="R130" s="395" t="b">
        <f>IF(OR('Multi-Field'!AA107=Lists!$AC$42,'Multi-Field'!AA107=Lists!$AC$43),IF('Multi-Field'!Z107="x",(IF('Multi-Field'!AC107=Lists!$Q$11,Lists!$R$11,IF('Multi-Field'!AC107=Lists!$Q$12,Lists!$R$12,IF('Multi-Field'!AC107=Lists!$Q$13,Lists!$R$13,IF('Multi-Field'!AC107=Lists!$Q$14,Lists!$R$14))))),IF('Multi-Field'!X107="x",(IF('Multi-Field'!AC107=Lists!$Q$11,Lists!$S$11,IF('Multi-Field'!AC107=Lists!$Q$12,Lists!$S$12,IF('Multi-Field'!AC107=Lists!$Q$13,Lists!$S$13,IF('Multi-Field'!AC107=Lists!$Q$14,Lists!$S$14))))),IF('Multi-Field'!V107="x",(IF('Multi-Field'!AC107=Lists!$Q$11,Lists!$T$11,IF('Multi-Field'!AC107=Lists!$Q$12,Lists!$T$12,IF('Multi-Field'!AC107=Lists!$Q$13,Lists!$T$13,IF('Multi-Field'!AC107=Lists!$Q$14,Lists!$T$14))))),0))))</f>
        <v>0</v>
      </c>
      <c r="S130" s="395" t="str">
        <f t="shared" si="26"/>
        <v/>
      </c>
      <c r="T130" s="395"/>
      <c r="U130" s="396"/>
      <c r="V130" s="383">
        <f>IF(OR('Multi-Field'!AI116=$U$4,'Multi-Field'!AI116=$U$5,'Multi-Field'!AI116=$U$6,'Multi-Field'!AI116=$U$7,'Multi-Field'!AI116=$U$8,'Multi-Field'!AI116=$U$9),(IF('Multi-Field'!AJ116=$V$2,100,IF('Multi-Field'!AJ116=$V$3,65,IF('Multi-Field'!AJ116=$V$4,53,IF('Multi-Field'!AJ116=$V$5,41,IF('Multi-Field'!AJ116=$V$6,23,IF('Multi-Field'!AJ116=$V$7,0,0))))))),0)</f>
        <v>0</v>
      </c>
      <c r="W130" s="383" t="str">
        <f>IF(AND(OR('Multi-Field'!AF116=$S$3,'Multi-Field'!AF116=S118,'Multi-Field'!AF116=$S$7),'Multi-Field'!AN116&lt;18,'Multi-Field'!AN116&gt;0),35,IF('Multi-Field'!AF116=$S$4,55,IF(AND('Multi-Field'!AF116=$S$6,'Multi-Field'!AN116&lt;18),30,IF(AND('Multi-Field'!AN116&gt;17,OR('Multi-Field'!AF116=$S$3,'Multi-Field'!AF116=$S$5,'Multi-Field'!AF116= $S$6,'Multi-Field'!AF116=$S$7)),25,"0"))))</f>
        <v>0</v>
      </c>
      <c r="X130" s="383">
        <f>IF(OR('Multi-Field'!BA116=$U$4,'Multi-Field'!BA116=$U$5,'Multi-Field'!BA116=$U$6,'Multi-Field'!BA116=U120,'Multi-Field'!BA116=$U$8,'Multi-Field'!BA116=$U$9),(IF('Multi-Field'!BB116=$V$2,100,IF('Multi-Field'!BB116=$V$3,65,IF('Multi-Field'!BB116=$V$4,53,IF('Multi-Field'!BB116=$V$5,41,IF('Multi-Field'!BB116=$V$6,23,IF('Multi-Field'!BB116=$V$7,0,0))))))),0)</f>
        <v>0</v>
      </c>
      <c r="Y130" s="383" t="str">
        <f>IF(AND(OR('Multi-Field'!AX116=$S$3,'Multi-Field'!AX116=$S$5,'Multi-Field'!AX116=$S$7),'Multi-Field'!BF116&lt;18),35,IF('Multi-Field'!AX116=$S$4,55,IF(AND('Multi-Field'!AX116=$S$6,'Multi-Field'!BF116&lt;18),30,IF(AND('Multi-Field'!BF116&gt;17,OR('Multi-Field'!AX116=$S$3,'Multi-Field'!AX116=$S$5,'Multi-Field'!AX116=$S$6,'Multi-Field'!AX116=$S$7)),25,"0"))))</f>
        <v>0</v>
      </c>
      <c r="Z130" s="383">
        <v>114</v>
      </c>
      <c r="AI130" s="384">
        <f>'[1]Multi-Field'!B126</f>
        <v>0</v>
      </c>
      <c r="AJ130" s="385" t="e">
        <f>#VALUE!</f>
        <v>#VALUE!</v>
      </c>
      <c r="AK130" s="385" t="e">
        <f>#VALUE!</f>
        <v>#VALUE!</v>
      </c>
      <c r="AL130" s="385" t="e">
        <f>IF(AK130="","",IF('[1]Multi-Field'!AU126=20,10,IF(AK130-30&lt;0,0,AK130-30)))</f>
        <v>#VALUE!</v>
      </c>
      <c r="AM130" s="385" t="e">
        <f>#VALUE!</f>
        <v>#VALUE!</v>
      </c>
      <c r="AN130" s="385" t="e">
        <f t="shared" si="23"/>
        <v>#VALUE!</v>
      </c>
      <c r="AO130" s="385" t="e">
        <f>#VALUE!</f>
        <v>#VALUE!</v>
      </c>
      <c r="AP130" s="385" t="e">
        <f>#VALUE!</f>
        <v>#VALUE!</v>
      </c>
      <c r="AQ130" s="385" t="e">
        <f>#VALUE!</f>
        <v>#VALUE!</v>
      </c>
      <c r="AR130" s="385" t="e">
        <f>#VALUE!</f>
        <v>#VALUE!</v>
      </c>
      <c r="AS130" s="385" t="e">
        <f>IF(AR130="","",IF('[1]Multi-Field'!AU126&gt;9,0,AR130-15))</f>
        <v>#VALUE!</v>
      </c>
      <c r="AT130" s="385" t="e">
        <f>#VALUE!</f>
        <v>#VALUE!</v>
      </c>
      <c r="AU130" s="385" t="e">
        <f>#VALUE!</f>
        <v>#VALUE!</v>
      </c>
      <c r="AV130" s="385" t="e">
        <f>IF(AU130="","",IF('[1]Multi-Field'!AU126=9&gt;9,0,AU130-35))</f>
        <v>#VALUE!</v>
      </c>
      <c r="AW130" s="385" t="e">
        <f>#VALUE!</f>
        <v>#VALUE!</v>
      </c>
      <c r="AX130" s="385" t="e">
        <f t="shared" si="24"/>
        <v>#VALUE!</v>
      </c>
      <c r="AY130" s="385" t="str">
        <f>IF('[1]Multi-Field'!AU126="","",IF('[1]Multi-Field'!AU126&lt;1,100,IF('[1]Multi-Field'!AU126=1,75,IF('[1]Multi-Field'!AU126=2,50,IF('[1]Multi-Field'!AU126=3,25,IF('[1]Multi-Field'!AU126&gt;3,0,""))))))</f>
        <v/>
      </c>
      <c r="AZ130" s="385" t="str">
        <f t="shared" si="25"/>
        <v/>
      </c>
      <c r="BA130" s="385" t="e">
        <f>#VALUE!</f>
        <v>#VALUE!</v>
      </c>
      <c r="BB130" s="385" t="e">
        <f>IF(BA130="","",IF(AND('[1]Multi-Field'!AU126&lt;40,'[1]Multi-Field'!AU126&gt;9),40,IF('[1]Multi-Field'!AU126&gt;39,0,BA130+5)))</f>
        <v>#VALUE!</v>
      </c>
      <c r="BC130" s="386" t="e">
        <f t="shared" si="22"/>
        <v>#VALUE!</v>
      </c>
      <c r="BF130" s="411" t="s">
        <v>1299</v>
      </c>
      <c r="BG130" s="412">
        <v>5</v>
      </c>
      <c r="BH130" s="412">
        <v>2.5</v>
      </c>
      <c r="BI130" s="412">
        <v>3.5</v>
      </c>
      <c r="BJ130" s="409" t="e">
        <f>IF(AND('[1]Single Field'!#REF!=[1]Lists!BF130,'[1]Single Field'!#REF!="Drained"),"x",IF(AND('[1]Single Field'!#REF!=[1]Lists!BF130,'[1]Single Field'!#REF!="Undrained"),O,""))</f>
        <v>#REF!</v>
      </c>
      <c r="BK130" s="409" t="str">
        <f>IF(AND('[1]Multi-Field'!$E$3=[1]Lists!BF130,'[1]Multi-Field'!$F$3="Drained"),BI130,IF(AND('[1]Multi-Field'!$E$3=BF130,'[1]Multi-Field'!$F$3="undrained"),BH130,""))</f>
        <v/>
      </c>
      <c r="BL130" s="409" t="str">
        <f>IF(AND('[1]Multi-Field'!$E$4=BF130,'[1]Multi-Field'!$F$4="Drained"),BI130,IF(AND('[1]Multi-Field'!$E$4=BF130,'[1]Multi-Field'!$F$4="undrained"),BH130,""))</f>
        <v/>
      </c>
      <c r="BM130" s="409" t="str">
        <f>IF(AND('[1]Multi-Field'!$E$5=BF130,'[1]Multi-Field'!$F$5="Drained"),BI130,IF(AND('[1]Multi-Field'!$E$5=BF130,'[1]Multi-Field'!$F$5="undrained"),BH130,""))</f>
        <v/>
      </c>
      <c r="BN130" s="409" t="str">
        <f>IF(AND('[1]Multi-Field'!$E$6=BF130,'[1]Multi-Field'!$F$6="Drained"),BI130,IF(AND('[1]Multi-Field'!$E$6=BF130,'[1]Multi-Field'!$F$6="undrained"),BH130,""))</f>
        <v/>
      </c>
      <c r="BO130" s="409" t="str">
        <f>IF(AND('[1]Multi-Field'!$E$7=BF130,'[1]Multi-Field'!$F$7="Drained"),BI130,IF(AND('[1]Multi-Field'!$E$7=BF130,'[1]Multi-Field'!$F$7="undrained"),BH130,""))</f>
        <v/>
      </c>
      <c r="BP130" s="409" t="str">
        <f>IF(AND('[1]Multi-Field'!$E$8=BF130,'[1]Multi-Field'!$F$8="Drained"),BI130,IF(AND('[1]Multi-Field'!$E$8=BF130,'[1]Multi-Field'!$F$8="undrained"),BH130,""))</f>
        <v/>
      </c>
      <c r="BQ130" s="409" t="str">
        <f>IF(AND('[1]Multi-Field'!$E$9=BF130,'[1]Multi-Field'!$F$9="Drained"),BI130,IF(AND('[1]Multi-Field'!$E$9=BF130,'[1]Multi-Field'!$F$9="undrained"),BH130,""))</f>
        <v/>
      </c>
      <c r="BR130" s="409" t="str">
        <f>IF(AND('[1]Multi-Field'!$E$10=BF130,'[1]Multi-Field'!$F$10="Drained"),BI130,IF(AND('[1]Multi-Field'!$E$10=BF130,'[1]Multi-Field'!$F$10="undrained"),BH130,""))</f>
        <v/>
      </c>
      <c r="BS130" s="409" t="str">
        <f>IF(AND('[1]Multi-Field'!$E$11=BF130,'[1]Multi-Field'!$F$11="Drained"),BI130,IF(AND('[1]Multi-Field'!$E$11=BF130,'[1]Multi-Field'!$F$11="undrained"),BH130,""))</f>
        <v/>
      </c>
      <c r="BT130" s="409" t="str">
        <f>IF(AND('[1]Multi-Field'!$E$12=BF130,'[1]Multi-Field'!$F$12="Drained"),BI130,IF(AND('[1]Multi-Field'!$E$12=BF130,'[1]Multi-Field'!$F$12="undrained"),BH130,""))</f>
        <v/>
      </c>
      <c r="BU130" s="409" t="str">
        <f>IF(AND('[1]Multi-Field'!$E$13=BF130,'[1]Multi-Field'!$F$13="Drained"),BI130,IF(AND('[1]Multi-Field'!$E$3=BF130,'[1]Multi-Field'!$F$13="undrained"),BH130,""))</f>
        <v/>
      </c>
      <c r="BV130" s="409" t="str">
        <f>IF(AND('[1]Multi-Field'!$E$14=BF130,'[1]Multi-Field'!$F$14="Drained"),BI130,IF(AND('[1]Multi-Field'!$E$14=BF130,'[1]Multi-Field'!$F$14="undrained"),BH130,""))</f>
        <v/>
      </c>
      <c r="BW130" s="409" t="str">
        <f>IF(AND('[1]Multi-Field'!$E$15=BF130,'[1]Multi-Field'!$F$15="Drained"),BI130,IF(AND('[1]Multi-Field'!$E$15=BF130,'[1]Multi-Field'!$F$15="undrained"),BH130,""))</f>
        <v/>
      </c>
      <c r="BX130" s="409" t="str">
        <f>IF(AND('[1]Multi-Field'!$E$16=[1]Lists!BF130,'[1]Multi-Field'!$F$16="Drained"),BI130,IF(AND('[1]Multi-Field'!$E$16=[1]Lists!BF130,'[1]Multi-Field'!$F$16="undrained"),BH130,""))</f>
        <v/>
      </c>
      <c r="BY130" s="409" t="str">
        <f>IF(AND('[1]Multi-Field'!$E$17=[1]Lists!BF130,'[1]Multi-Field'!$F$17="Drained"),BI130,IF(AND('[1]Multi-Field'!$E$17=[1]Lists!BF130,'[1]Multi-Field'!$F$17="undrained"),BH130,""))</f>
        <v/>
      </c>
      <c r="BZ130" s="409" t="str">
        <f>IF(AND('[1]Multi-Field'!$E$18=[1]Lists!BF130,'[1]Multi-Field'!$F$18="Drained"),BI130,IF(AND('[1]Multi-Field'!$E$18=[1]Lists!BF130,'[1]Multi-Field'!$F$18="undrained"),BH130,""))</f>
        <v/>
      </c>
      <c r="CA130" s="409" t="str">
        <f>IF(AND('[1]Multi-Field'!$E$19=[1]Lists!BF130,'[1]Multi-Field'!$F$19="Drained"),BI130,IF(AND('[1]Multi-Field'!$E$19=[1]Lists!BF130,'[1]Multi-Field'!$F$19="undrained"),BH130,""))</f>
        <v/>
      </c>
      <c r="CB130" s="409" t="str">
        <f>IF(AND('[1]Multi-Field'!$E$20=[1]Lists!BF130,'[1]Multi-Field'!$F$20="Drained"),BI130,IF(AND('[1]Multi-Field'!$E$20=[1]Lists!BF130,'[1]Multi-Field'!$F$20="undrained"),BH130,""))</f>
        <v/>
      </c>
      <c r="CC130" s="409" t="str">
        <f>IF(AND('[1]Multi-Field'!$E$21=[1]Lists!BF130,'[1]Multi-Field'!$F$21="Drained"),BI130,IF(AND('[1]Multi-Field'!$E$21=[1]Lists!BF130,'[1]Multi-Field'!$F$21="undrained"),BH130,""))</f>
        <v/>
      </c>
      <c r="CD130" s="409" t="str">
        <f>IF(AND('[1]Multi-Field'!$E$22=[1]Lists!BF130,'[1]Multi-Field'!$F$22="Drained"),BI130,IF(AND('[1]Multi-Field'!$E$22=[1]Lists!BF130,'[1]Multi-Field'!$F$22="undrained"),BH130,""))</f>
        <v/>
      </c>
      <c r="CE130" s="409" t="str">
        <f>IF(AND('[1]Multi-Field'!$E$23=[1]Lists!BF130,'[1]Multi-Field'!$F$23="Drained"),BI130,IF(AND('[1]Multi-Field'!$E$23=[1]Lists!BF130,'[1]Multi-Field'!$F$23="undrained"),BH130,""))</f>
        <v/>
      </c>
      <c r="CF130" s="409" t="str">
        <f>IF(AND('[1]Multi-Field'!$E$24=[1]Lists!BF130,'[1]Multi-Field'!$F$24="Drained"),BI130,IF(AND('[1]Multi-Field'!$E$24=[1]Lists!BF130,'[1]Multi-Field'!$F$24="undrained"),BH130,""))</f>
        <v/>
      </c>
      <c r="CG130" s="409" t="str">
        <f>IF(AND('[1]Multi-Field'!$E$25=[1]Lists!BF130,'[1]Multi-Field'!$F$25="Drained"),BI130,IF(AND('[1]Multi-Field'!$E$25=[1]Lists!BF130,'[1]Multi-Field'!$F$25="undrained"),BH130,""))</f>
        <v/>
      </c>
      <c r="CH130" s="409" t="str">
        <f>IF(AND('[1]Multi-Field'!$E$26=[1]Lists!BF130,'[1]Multi-Field'!$F$26="Drained"),BI130,IF(AND('[1]Multi-Field'!$E$26=[1]Lists!BF130,'[1]Multi-Field'!$F$26="undrained"),BH130,""))</f>
        <v/>
      </c>
      <c r="CI130" s="409" t="str">
        <f>IF(AND('[1]Multi-Field'!$E$27=[1]Lists!BF130,'[1]Multi-Field'!$F$27="Drained"),BI130,IF(AND('[1]Multi-Field'!$E$27=[1]Lists!BF130,'[1]Multi-Field'!$F$27="undrained"),BH130,""))</f>
        <v/>
      </c>
      <c r="CJ130" s="409" t="str">
        <f>IF(AND('[1]Multi-Field'!$E$28=[1]Lists!BF130,'[1]Multi-Field'!$F$28="Drained"),BI130,IF(AND('[1]Multi-Field'!$E$28=[1]Lists!BF130,'[1]Multi-Field'!$F$28="undrained"),BH130,""))</f>
        <v/>
      </c>
      <c r="CK130" s="409" t="str">
        <f>IF(AND('[1]Multi-Field'!$E$29=[1]Lists!BF130,'[1]Multi-Field'!$F$29="Drained"),BI130,IF(AND('[1]Multi-Field'!$E$29=[1]Lists!BF130,'[1]Multi-Field'!$F$29="undrained"),BH130,""))</f>
        <v/>
      </c>
      <c r="CL130" s="409" t="str">
        <f>IF(AND('[1]Multi-Field'!$E$30=[1]Lists!BF130,'[1]Multi-Field'!$F$30="Drained"),BI130,IF(AND('[1]Multi-Field'!$E$30=[1]Lists!BF130,'[1]Multi-Field'!$F$30="undrained"),BH130,""))</f>
        <v/>
      </c>
      <c r="CM130" s="409" t="str">
        <f>IF(AND('[1]Multi-Field'!$E$31=[1]Lists!BF130,'[1]Multi-Field'!$F$31="Drained"),BI130,IF(AND('[1]Multi-Field'!$E$31=[1]Lists!BF130,'[1]Multi-Field'!$F$31="undrained"),BH130,""))</f>
        <v/>
      </c>
      <c r="CN130" s="409" t="str">
        <f>IF(AND('[1]Multi-Field'!$E$32=[1]Lists!BF130,'[1]Multi-Field'!$F$32="Drained"),BI130,IF(AND('[1]Multi-Field'!$E$32=[1]Lists!BF130,'[1]Multi-Field'!$F$32="undrained"),BH130,""))</f>
        <v/>
      </c>
      <c r="CO130" s="409" t="str">
        <f>IF(AND('[1]Multi-Field'!$E$33=[1]Lists!BF130,'[1]Multi-Field'!$F$33="Drained"),BI130,IF(AND('[1]Multi-Field'!$E$33=[1]Lists!BF130,'[1]Multi-Field'!$F$33="undrained"),BH130,""))</f>
        <v/>
      </c>
      <c r="CP130" s="409" t="str">
        <f>IF(AND('[1]Multi-Field'!$E$34=[1]Lists!BF130,'[1]Multi-Field'!$F$34="Drained"),BI130,IF(AND('[1]Multi-Field'!$E$34=[1]Lists!BF130,'[1]Multi-Field'!$F$34="undrained"),BH130,""))</f>
        <v/>
      </c>
      <c r="CQ130" s="409" t="str">
        <f>IF(AND('[1]Multi-Field'!$E$35=[1]Lists!BF130,'[1]Multi-Field'!$F$35="Drained"),BI130,IF(AND('[1]Multi-Field'!$E$35=[1]Lists!BF130,'[1]Multi-Field'!$F$35="undrained"),BH130,""))</f>
        <v/>
      </c>
      <c r="CR130" s="409" t="str">
        <f>IF(AND('[1]Multi-Field'!$E$36=[1]Lists!BF130,'[1]Multi-Field'!$F$36="Drained"),BI130,IF(AND('[1]Multi-Field'!$E$36=[1]Lists!BF130,'[1]Multi-Field'!$F$36="undrained"),BH130,""))</f>
        <v/>
      </c>
      <c r="CS130" s="409" t="str">
        <f>IF(AND('[1]Multi-Field'!$E$37=[1]Lists!BF130,'[1]Multi-Field'!$F$37="Drained"),BI130,IF(AND('[1]Multi-Field'!$E$37=[1]Lists!BF130,'[1]Multi-Field'!$F$37="undrained"),BH130,""))</f>
        <v/>
      </c>
      <c r="CT130" s="409" t="str">
        <f>IF(AND('[1]Multi-Field'!$E$38=[1]Lists!BF130,'[1]Multi-Field'!$F$38="Drained"),BI130,IF(AND('[1]Multi-Field'!$E$38=[1]Lists!BF130,'[1]Multi-Field'!$F$38="undrained"),BH130,""))</f>
        <v/>
      </c>
      <c r="CU130" s="409" t="str">
        <f>IF(AND('[1]Multi-Field'!$E$39=[1]Lists!BF130,'[1]Multi-Field'!$F$39="Drained"),BI130,IF(AND('[1]Multi-Field'!$E$39=[1]Lists!BF130,'[1]Multi-Field'!$F$39="undrained"),BH130,""))</f>
        <v/>
      </c>
      <c r="CV130" s="409" t="str">
        <f>IF(AND('[1]Multi-Field'!$E$40=[1]Lists!BF130,'[1]Multi-Field'!$F$40="Drained"),BI130,IF(AND('[1]Multi-Field'!$E$40=[1]Lists!BF130,'[1]Multi-Field'!$F$40="undrained"),BH130,""))</f>
        <v/>
      </c>
      <c r="CW130" s="409" t="str">
        <f>IF(AND('[1]Multi-Field'!$E$41=[1]Lists!BF130,'[1]Multi-Field'!$F$40="Drained"),BI130,IF(AND('[1]Multi-Field'!$E$40=[1]Lists!BF130,'[1]Multi-Field'!$F$40="undrained"),BH130,""))</f>
        <v/>
      </c>
      <c r="CX130" s="409" t="str">
        <f>IF(AND('[1]Multi-Field'!$E$42=[1]Lists!BF130,'[1]Multi-Field'!$F$42="Drained"),BI130,IF(AND('[1]Multi-Field'!$E$42=[1]Lists!BF130,'[1]Multi-Field'!$F$42="undrained"),BH130,""))</f>
        <v/>
      </c>
      <c r="CY130" s="409" t="str">
        <f>IF(AND('[1]Multi-Field'!$E$43=[1]Lists!BF130,'[1]Multi-Field'!$F$43="Drained"),BI130,IF(AND('[1]Multi-Field'!$E$43=[1]Lists!BF130,'[1]Multi-Field'!$F$43="undrained"),BH130,""))</f>
        <v/>
      </c>
      <c r="CZ130" s="409" t="str">
        <f>IF(AND('[1]Multi-Field'!$E$44=[1]Lists!BF130,'[1]Multi-Field'!$F$44="Drained"),BI130,IF(AND('[1]Multi-Field'!$E$44=[1]Lists!BF130,'[1]Multi-Field'!$F$44="undrained"),BH130,""))</f>
        <v/>
      </c>
      <c r="DA130" s="409" t="str">
        <f>IF(AND('[1]Multi-Field'!$E$45=[1]Lists!BF130,'[1]Multi-Field'!$F$45="Drained"),BI130,IF(AND('[1]Multi-Field'!$E$45=[1]Lists!BF130,'[1]Multi-Field'!$F$45="undrained"),BH130,""))</f>
        <v/>
      </c>
      <c r="DB130" s="409" t="str">
        <f>IF(AND('[1]Multi-Field'!$E$46=[1]Lists!BF130,'[1]Multi-Field'!$F$46="Drained"),BI130,IF(AND('[1]Multi-Field'!$E$46=[1]Lists!BF130,'[1]Multi-Field'!$F$46="undrained"),BH130,""))</f>
        <v/>
      </c>
      <c r="DC130" s="409" t="str">
        <f>IF(AND('[1]Multi-Field'!$E$47=[1]Lists!BF130,'[1]Multi-Field'!$F$47="Drained"),BI130,IF(AND('[1]Multi-Field'!$E$47=[1]Lists!BF130,'[1]Multi-Field'!$F$47="undrained"),BH130,""))</f>
        <v/>
      </c>
      <c r="DD130" s="409" t="str">
        <f>IF(AND('[1]Multi-Field'!$E$48=[1]Lists!BF130,'[1]Multi-Field'!$F$48="Drained"),BI130,IF(AND('[1]Multi-Field'!$E$48=[1]Lists!BF130,'[1]Multi-Field'!$F$48="undrained"),BH130,""))</f>
        <v/>
      </c>
      <c r="DE130" s="409" t="str">
        <f>IF(AND('[1]Multi-Field'!$E$49=[1]Lists!BF130,'[1]Multi-Field'!$F$49="Drained"),BI130,IF(AND('[1]Multi-Field'!$E$49=[1]Lists!BF130,'[1]Multi-Field'!$F$9="undrained"),BH130,""))</f>
        <v/>
      </c>
      <c r="DF130" s="409" t="str">
        <f>IF(AND('[1]Multi-Field'!$E$50=[1]Lists!BF130,'[1]Multi-Field'!$F$50="Drained"),BI130,IF(AND('[1]Multi-Field'!$E$50=[1]Lists!BF130,'[1]Multi-Field'!$F$50="undrained"),BH130,""))</f>
        <v/>
      </c>
      <c r="DG130" s="409" t="str">
        <f>IF(AND('[1]Multi-Field'!$E$51=[1]Lists!BF130,'[1]Multi-Field'!$F$51="Drained"),BI130,IF(AND('[1]Multi-Field'!$E$51=[1]Lists!BF130,'[1]Multi-Field'!$F$51="undrained"),BH130,""))</f>
        <v/>
      </c>
      <c r="DH130" s="409" t="str">
        <f>IF(AND('[1]Multi-Field'!$E$52=[1]Lists!BF130,'[1]Multi-Field'!$F$52="Drained"),BI130,IF(AND('[1]Multi-Field'!$E$52=[1]Lists!BF130,'[1]Multi-Field'!$F$52="undrained"),BH130,""))</f>
        <v/>
      </c>
      <c r="DI130" s="409" t="str">
        <f>IF(AND('[1]Multi-Field'!$E$53=[1]Lists!BF130,'[1]Multi-Field'!$F$53="Drained"),BI130,IF(AND('[1]Multi-Field'!$E$53=[1]Lists!BF130,'[1]Multi-Field'!$F$53="undrained"),BH130,""))</f>
        <v/>
      </c>
      <c r="DJ130" s="409" t="str">
        <f>IF(AND('[1]Multi-Field'!$E$54=[1]Lists!BF130,'[1]Multi-Field'!$F$54="Drained"),BI130,IF(AND('[1]Multi-Field'!$E$54=[1]Lists!BF130,'[1]Multi-Field'!$F$54="undrained"),BH130,""))</f>
        <v/>
      </c>
      <c r="DK130" s="409" t="str">
        <f>IF(AND('[1]Multi-Field'!$E$55=[1]Lists!BF130,'[1]Multi-Field'!$F$55="Drained"),BI130,IF(AND('[1]Multi-Field'!$E$55=[1]Lists!BF130,'[1]Multi-Field'!$F$55="undrained"),BH130,""))</f>
        <v/>
      </c>
      <c r="DL130" s="409" t="str">
        <f>IF(AND('[1]Multi-Field'!$E$56=[1]Lists!BF130,'[1]Multi-Field'!$F$56="Drained"),BI130,IF(AND('[1]Multi-Field'!$E$56=[1]Lists!BF130,'[1]Multi-Field'!$F$56="undrained"),BH130,""))</f>
        <v/>
      </c>
      <c r="DM130" s="409" t="str">
        <f>IF(AND('[1]Multi-Field'!$E$57=[1]Lists!BF130,'[1]Multi-Field'!$F$57="Drained"),BI130,IF(AND('[1]Multi-Field'!$E$57=[1]Lists!BF130,'[1]Multi-Field'!$F$57="undrained"),BH130,""))</f>
        <v/>
      </c>
      <c r="DN130" s="409" t="str">
        <f>IF(AND('[1]Multi-Field'!$E$58=[1]Lists!BF130,'[1]Multi-Field'!$F$58="Drained"),BI130,IF(AND('[1]Multi-Field'!$E$58=[1]Lists!BF130,'[1]Multi-Field'!$F$58="undrained"),BH130,""))</f>
        <v/>
      </c>
      <c r="DO130" s="409" t="str">
        <f>IF(AND('[1]Multi-Field'!$E$59=[1]Lists!BF130,'[1]Multi-Field'!$F$59="Drained"),BI130,IF(AND('[1]Multi-Field'!$E$59=[1]Lists!BF130,'[1]Multi-Field'!$F$59="undrained"),BH130,""))</f>
        <v/>
      </c>
      <c r="DP130" s="409" t="str">
        <f>IF(AND('[1]Multi-Field'!$E$60=[1]Lists!BF130,'[1]Multi-Field'!$F$60="Drained"),BI130,IF(AND('[1]Multi-Field'!$E$60=[1]Lists!BF130,'[1]Multi-Field'!$F$60="undrained"),BH130,""))</f>
        <v/>
      </c>
      <c r="DQ130" s="409" t="str">
        <f>IF(AND('[1]Multi-Field'!$E$61=[1]Lists!BF130,'[1]Multi-Field'!$F$61="Drained"),BI130,IF(AND('[1]Multi-Field'!$E$61=[1]Lists!BF130,'[1]Multi-Field'!$F$61="undrained"),BH130,""))</f>
        <v/>
      </c>
      <c r="DR130" s="409" t="str">
        <f>IF(AND('[1]Multi-Field'!$E$62=[1]Lists!BF130,'[1]Multi-Field'!$F$62="Drained"),BI130,IF(AND('[1]Multi-Field'!$E$62=[1]Lists!BF130,'[1]Multi-Field'!$F$62="undrained"),BH130,""))</f>
        <v/>
      </c>
      <c r="DS130" s="409" t="str">
        <f>IF(AND('[1]Multi-Field'!$E$63=[1]Lists!BF130,'[1]Multi-Field'!$F$63="Drained"),BI130,IF(AND('[1]Multi-Field'!$E$63=[1]Lists!BF130,'[1]Multi-Field'!$F$63="undrained"),BH130,""))</f>
        <v/>
      </c>
      <c r="DT130" s="409" t="str">
        <f>IF(AND('[1]Multi-Field'!$E$64=[1]Lists!BF130,'[1]Multi-Field'!$F$64="Drained"),BI130,IF(AND('[1]Multi-Field'!$E$64=[1]Lists!BF130,'[1]Multi-Field'!$F$64="undrained"),BH130,""))</f>
        <v/>
      </c>
      <c r="DU130" s="409" t="str">
        <f>IF(AND('[1]Multi-Field'!$E$65=[1]Lists!BF130,'[1]Multi-Field'!$F$65="Drained"),BI130,IF(AND('[1]Multi-Field'!$E$65=[1]Lists!BF130,'[1]Multi-Field'!$F$65="undrained"),BH130,""))</f>
        <v/>
      </c>
      <c r="DV130" s="409" t="str">
        <f>IF(AND('[1]Multi-Field'!$E$66=[1]Lists!BF130,'[1]Multi-Field'!$F$66="Drained"),BI130,IF(AND('[1]Multi-Field'!$E$66=[1]Lists!BF130,'[1]Multi-Field'!$F$66="undrained"),BH130,""))</f>
        <v/>
      </c>
      <c r="DW130" s="409" t="str">
        <f>IF(AND('[1]Multi-Field'!$E$67=[1]Lists!BF130,'[1]Multi-Field'!$F$67="Drained"),BI130,IF(AND('[1]Multi-Field'!$E$67=[1]Lists!BF130,'[1]Multi-Field'!$F$67="undrained"),BH130,""))</f>
        <v/>
      </c>
      <c r="DX130" s="409" t="str">
        <f>IF(AND('[1]Multi-Field'!$E$68=[1]Lists!BF130,'[1]Multi-Field'!$F$68="Drained"),BI130,IF(AND('[1]Multi-Field'!$E$68=[1]Lists!BF130,'[1]Multi-Field'!$F$68="undrained"),BH130,""))</f>
        <v/>
      </c>
      <c r="DY130" s="409" t="str">
        <f>IF(AND('[1]Multi-Field'!$E$69=[1]Lists!BF130,'[1]Multi-Field'!$F$69="Drained"),BI130,IF(AND('[1]Multi-Field'!$E$69=[1]Lists!BF130,'[1]Multi-Field'!$F$69="undrained"),BH130,""))</f>
        <v/>
      </c>
      <c r="DZ130" s="409" t="str">
        <f>IF(AND('[1]Multi-Field'!$E$70=[1]Lists!BF130,'[1]Multi-Field'!$F$70="Drained"),BI130,IF(AND('[1]Multi-Field'!$E$70=[1]Lists!BF130,'[1]Multi-Field'!$F$70="undrained"),BH130,""))</f>
        <v/>
      </c>
      <c r="EA130" s="409" t="str">
        <f>IF(AND('[1]Multi-Field'!$E$71=[1]Lists!BF130,'[1]Multi-Field'!$F$71="Drained"),BI130,IF(AND('[1]Multi-Field'!$E$71=[1]Lists!BF130,'[1]Multi-Field'!$F$71="undrained"),BH130,""))</f>
        <v/>
      </c>
      <c r="EB130" s="409" t="str">
        <f>IF(AND('[1]Multi-Field'!$E$72=[1]Lists!BF130,'[1]Multi-Field'!$F$72="Drained"),BI130,IF(AND('[1]Multi-Field'!$E$72=[1]Lists!BF130,'[1]Multi-Field'!$F$72="undrained"),BH130,""))</f>
        <v/>
      </c>
      <c r="EC130" s="409" t="str">
        <f>IF(AND('[1]Multi-Field'!$E$73=[1]Lists!BF130,'[1]Multi-Field'!$F$73="Drained"),BI130,IF(AND('[1]Multi-Field'!$E$73=[1]Lists!BF130,'[1]Multi-Field'!$F$73="undrained"),BH130,""))</f>
        <v/>
      </c>
      <c r="ED130" s="409" t="str">
        <f>IF(AND('[1]Multi-Field'!$E$74=[1]Lists!BF130,'[1]Multi-Field'!$F$74="Drained"),BI130,IF(AND('[1]Multi-Field'!$E$74=[1]Lists!BF130,'[1]Multi-Field'!$F$74="undrained"),BH130,""))</f>
        <v/>
      </c>
      <c r="EE130" s="409" t="str">
        <f>IF(AND('[1]Multi-Field'!$E$75=[1]Lists!BF130,'[1]Multi-Field'!$F$75="Drained"),BI130,IF(AND('[1]Multi-Field'!$E$75=[1]Lists!BF130,'[1]Multi-Field'!$F$75="undrained"),BH130,""))</f>
        <v/>
      </c>
      <c r="EF130" s="409" t="str">
        <f>IF(AND('[1]Multi-Field'!$E$76=[1]Lists!BF130,'[1]Multi-Field'!$F$76="Drained"),BI130,IF(AND('[1]Multi-Field'!$E$76=[1]Lists!BF130,'[1]Multi-Field'!$F$6="undrained"),BH130,""))</f>
        <v/>
      </c>
      <c r="EG130" s="409" t="str">
        <f>IF(AND('[1]Multi-Field'!$E$77=[1]Lists!BF130,'[1]Multi-Field'!$F$77="Drained"),BI130,IF(AND('[1]Multi-Field'!$E$77=[1]Lists!BF130,'[1]Multi-Field'!$F$77="undrained"),BH130,""))</f>
        <v/>
      </c>
      <c r="EH130" s="409" t="str">
        <f>IF(AND('[1]Multi-Field'!$E$78=[1]Lists!BF130,'[1]Multi-Field'!$F$78="Drained"),BI130,IF(AND('[1]Multi-Field'!$E$78=[1]Lists!BF130,'[1]Multi-Field'!$F$78="undrained"),BH130,""))</f>
        <v/>
      </c>
      <c r="EI130" s="409" t="str">
        <f>IF(AND('[1]Multi-Field'!$E$79=[1]Lists!BF130,'[1]Multi-Field'!$F$79="Drained"),BI130,IF(AND('[1]Multi-Field'!$E$79=[1]Lists!BF130,'[1]Multi-Field'!$F$79="undrained"),BH130,""))</f>
        <v/>
      </c>
      <c r="EJ130" s="409" t="str">
        <f>IF(AND('[1]Multi-Field'!$E$80=[1]Lists!BF130,'[1]Multi-Field'!$F$80="Drained"),BI130,IF(AND('[1]Multi-Field'!$E$80=[1]Lists!BF130,'[1]Multi-Field'!$F$80="undrained"),BH130,""))</f>
        <v/>
      </c>
      <c r="EK130" s="409" t="str">
        <f>IF(AND('[1]Multi-Field'!$E$81=[1]Lists!BF130,'[1]Multi-Field'!$F$81="Drained"),BI130,IF(AND('[1]Multi-Field'!$E$81=[1]Lists!BF130,'[1]Multi-Field'!$F$81="undrained"),BH130,""))</f>
        <v/>
      </c>
      <c r="EL130" s="409" t="str">
        <f>IF(AND('[1]Multi-Field'!$E$82=[1]Lists!BF130,'[1]Multi-Field'!$F$82="Drained"),BI130,IF(AND('[1]Multi-Field'!$E$82=[1]Lists!BF130,'[1]Multi-Field'!$F$82="undrained"),BH130,""))</f>
        <v/>
      </c>
      <c r="EM130" s="409" t="str">
        <f>IF(AND('[1]Multi-Field'!$E$83=[1]Lists!BF130,'[1]Multi-Field'!$F$83="Drained"),BI130,IF(AND('[1]Multi-Field'!$E$83=[1]Lists!BF130,'[1]Multi-Field'!$F$83="undrained"),BH130,""))</f>
        <v/>
      </c>
      <c r="EN130" s="409" t="str">
        <f>IF(AND('[1]Multi-Field'!$E$84=[1]Lists!BF130,'[1]Multi-Field'!$F$84="Drained"),BI130,IF(AND('[1]Multi-Field'!$E$84=[1]Lists!BF130,'[1]Multi-Field'!$F$84="undrained"),BH130,""))</f>
        <v/>
      </c>
      <c r="EO130" s="409" t="str">
        <f>IF(AND('[1]Multi-Field'!$E$85=[1]Lists!BF130,'[1]Multi-Field'!$F$85="Drained"),BI130,IF(AND('[1]Multi-Field'!$E$85=[1]Lists!BF130,'[1]Multi-Field'!$F$85="undrained"),BH130,""))</f>
        <v/>
      </c>
      <c r="EP130" s="409" t="str">
        <f>IF(AND('[1]Multi-Field'!$E$86=[1]Lists!BF130,'[1]Multi-Field'!$F$86="Drained"),BI130,IF(AND('[1]Multi-Field'!$E$86=[1]Lists!BF130,'[1]Multi-Field'!$F$86="undrained"),BH130,""))</f>
        <v/>
      </c>
      <c r="EQ130" s="409" t="str">
        <f>IF(AND('[1]Multi-Field'!$E$87=[1]Lists!BF130,'[1]Multi-Field'!$F$87="Drained"),BI130,IF(AND('[1]Multi-Field'!$E$87=[1]Lists!BF130,'[1]Multi-Field'!$F$87="undrained"),BH130,""))</f>
        <v/>
      </c>
      <c r="ER130" s="409" t="str">
        <f>IF(AND('[1]Multi-Field'!$E$88=[1]Lists!BF130,'[1]Multi-Field'!$F$88="Drained"),BI130,IF(AND('[1]Multi-Field'!$E$88=[1]Lists!BF130,'[1]Multi-Field'!$F$88="undrained"),BH130,""))</f>
        <v/>
      </c>
      <c r="ES130" s="409" t="str">
        <f>IF(AND('[1]Multi-Field'!$E$89=[1]Lists!BF130,'[1]Multi-Field'!$F$89="Drained"),BI130,IF(AND('[1]Multi-Field'!$E$89=[1]Lists!BF130,'[1]Multi-Field'!$F$89="undrained"),BH130,""))</f>
        <v/>
      </c>
      <c r="ET130" s="409" t="str">
        <f>IF(AND('[1]Multi-Field'!$E$90=[1]Lists!BF130,'[1]Multi-Field'!$F$90="Drained"),BI130,IF(AND('[1]Multi-Field'!$E$90=[1]Lists!BF130,'[1]Multi-Field'!$F$90="undrained"),BH130,""))</f>
        <v/>
      </c>
      <c r="EU130" s="409" t="str">
        <f>IF(AND('[1]Multi-Field'!$E$91=[1]Lists!BF130,'[1]Multi-Field'!$F$91="Drained"),BI130,IF(AND('[1]Multi-Field'!$E$91=[1]Lists!BF130,'[1]Multi-Field'!$F$91="undrained"),BH130,""))</f>
        <v/>
      </c>
      <c r="EV130" s="409" t="str">
        <f>IF(AND('[1]Multi-Field'!$E$92=[1]Lists!BF130,'[1]Multi-Field'!$F$92="Drained"),BI130,IF(AND('[1]Multi-Field'!$E$92=[1]Lists!BF130,'[1]Multi-Field'!$F$92="undrained"),BH130,""))</f>
        <v/>
      </c>
      <c r="EW130" s="409" t="str">
        <f>IF(AND('[1]Multi-Field'!$E$93=[1]Lists!BF130,'[1]Multi-Field'!$F$93="Drained"),BI130,IF(AND('[1]Multi-Field'!$E$93=[1]Lists!BF130,'[1]Multi-Field'!$F$93="undrained"),BH130,""))</f>
        <v/>
      </c>
      <c r="EX130" s="409" t="str">
        <f>IF(AND('[1]Multi-Field'!$E$94=[1]Lists!BF130,'[1]Multi-Field'!$F$94="Drained"),BI130,IF(AND('[1]Multi-Field'!$E$94=[1]Lists!BF130,'[1]Multi-Field'!$F$94="undrained"),BH130,""))</f>
        <v/>
      </c>
      <c r="EY130" s="409" t="str">
        <f>IF(AND('[1]Multi-Field'!$E$95=[1]Lists!BF130,'[1]Multi-Field'!$F$95="Drained"),BI130,IF(AND('[1]Multi-Field'!$E$95=[1]Lists!BF130,'[1]Multi-Field'!$F$95="undrained"),BH130,""))</f>
        <v/>
      </c>
      <c r="EZ130" s="409" t="str">
        <f>IF(AND('[1]Multi-Field'!$E$96=[1]Lists!BF130,'[1]Multi-Field'!$F$96="Drained"),BI130,IF(AND('[1]Multi-Field'!$E$96=[1]Lists!BF130,'[1]Multi-Field'!$F$96="undrained"),BH130,""))</f>
        <v/>
      </c>
      <c r="FA130" s="409" t="str">
        <f>IF(AND('[1]Multi-Field'!$E$97=[1]Lists!BF130,'[1]Multi-Field'!$F$97="Drained"),BI130,IF(AND('[1]Multi-Field'!$E$97=[1]Lists!BF130,'[1]Multi-Field'!$F$97="undrained"),BH130,""))</f>
        <v/>
      </c>
      <c r="FB130" s="409" t="str">
        <f>IF(AND('[1]Multi-Field'!$E$98=[1]Lists!BF130,'[1]Multi-Field'!$F$98="Drained"),BI130,IF(AND('[1]Multi-Field'!$E$98=[1]Lists!BF130,'[1]Multi-Field'!$F$98="undrained"),BH130,""))</f>
        <v/>
      </c>
      <c r="FC130" s="409" t="str">
        <f>IF(AND('[1]Multi-Field'!$E$99=[1]Lists!BF130,'[1]Multi-Field'!$F$99="Drained"),BI130,IF(AND('[1]Multi-Field'!$E$99=[1]Lists!BF130,'[1]Multi-Field'!$F$99="undrained"),BH130,""))</f>
        <v/>
      </c>
      <c r="FD130" s="409" t="str">
        <f>IF(AND('[1]Multi-Field'!$E$100=[1]Lists!BF130,'[1]Multi-Field'!$F$100="Drained"),BI130,IF(AND('[1]Multi-Field'!$E$100=[1]Lists!BF130,'[1]Multi-Field'!$F$100="undrained"),BH130,""))</f>
        <v/>
      </c>
      <c r="FE130" s="409" t="str">
        <f>IF(AND('[1]Multi-Field'!$E$101=[1]Lists!BF130,'[1]Multi-Field'!$F$101="Drained"),BI130,IF(AND('[1]Multi-Field'!$E$101=[1]Lists!BF130,'[1]Multi-Field'!$F$101="undrained"),BH130,""))</f>
        <v/>
      </c>
      <c r="FF130" s="409" t="str">
        <f>IF(AND('[1]Multi-Field'!$E$102=[1]Lists!BF130,'[1]Multi-Field'!$F$102="Drained"),BI130,IF(AND('[1]Multi-Field'!$E$102=[1]Lists!BF130,'[1]Multi-Field'!$F$102="undrained"),BH130,""))</f>
        <v/>
      </c>
      <c r="FG130" s="409" t="str">
        <f>IF(AND('[1]Multi-Field'!$E$103=[1]Lists!BF130,'[1]Multi-Field'!$F$103="Drained"),BI130,IF(AND('[1]Multi-Field'!$E$103=[1]Lists!BF130,'[1]Multi-Field'!$F$103="undrained"),BH130,""))</f>
        <v/>
      </c>
      <c r="FH130" s="409" t="str">
        <f>IF(AND('[1]Multi-Field'!$E$104=[1]Lists!BF130,'[1]Multi-Field'!$F$104="Drained"),BI130,IF(AND('[1]Multi-Field'!$E$104=[1]Lists!BF130,'[1]Multi-Field'!$F$104="undrained"),BH130,""))</f>
        <v/>
      </c>
      <c r="FI130" s="409" t="str">
        <f>IF(AND('[1]Multi-Field'!$E$105=[1]Lists!BF130,'[1]Multi-Field'!$F$105="Drained"),BI130,IF(AND('[1]Multi-Field'!$E$105=[1]Lists!BF130,'[1]Multi-Field'!$F$105="undrained"),BH130,""))</f>
        <v/>
      </c>
      <c r="FJ130" s="409" t="str">
        <f>IF(AND('[1]Multi-Field'!$E$106=[1]Lists!BF130,'[1]Multi-Field'!$F$106="Drained"),BI130,IF(AND('[1]Multi-Field'!$E$106=[1]Lists!BF130,'[1]Multi-Field'!$F$106="undrained"),BH130,""))</f>
        <v/>
      </c>
      <c r="FK130" s="409" t="str">
        <f>IF(AND('[1]Multi-Field'!$E$107=[1]Lists!BF130,'[1]Multi-Field'!$F$107="Drained"),BI130,IF(AND('[1]Multi-Field'!$E$107=[1]Lists!BF130,'[1]Multi-Field'!$F$107="undrained"),BH130,""))</f>
        <v/>
      </c>
      <c r="FL130" s="409" t="str">
        <f>IF(AND('[1]Multi-Field'!$E$108=[1]Lists!BF130,'[1]Multi-Field'!$F$108="Drained"),BI130,IF(AND('[1]Multi-Field'!$E$108=[1]Lists!BF130,'[1]Multi-Field'!$F$108="undrained"),BH130,""))</f>
        <v/>
      </c>
      <c r="FM130" s="409" t="str">
        <f>IF(AND('[1]Multi-Field'!$E$109=[1]Lists!BF130,'[1]Multi-Field'!$F$109="Drained"),BI130,IF(AND('[1]Multi-Field'!$E$109=[1]Lists!BF130,'[1]Multi-Field'!$F$109="undrained"),BH130,""))</f>
        <v/>
      </c>
      <c r="FN130" s="409" t="str">
        <f>IF(AND('[1]Multi-Field'!$E$110=[1]Lists!BF130,'[1]Multi-Field'!$F$110="Drained"),BI130,IF(AND('[1]Multi-Field'!$E$110=[1]Lists!BF130,'[1]Multi-Field'!$F$110="undrained"),BH130,""))</f>
        <v/>
      </c>
      <c r="FO130" s="409" t="str">
        <f>IF(AND('[1]Multi-Field'!$E$111=[1]Lists!BF130,'[1]Multi-Field'!$F$111="Drained"),BI130,IF(AND('[1]Multi-Field'!$E$111=[1]Lists!BF130,'[1]Multi-Field'!$F$111="undrained"),BH130,""))</f>
        <v/>
      </c>
      <c r="FP130" s="409" t="str">
        <f>IF(AND('[1]Multi-Field'!$E$112=[1]Lists!BF130,'[1]Multi-Field'!$F$112="Drained"),BI130,IF(AND('[1]Multi-Field'!$E$112=[1]Lists!BF130,'[1]Multi-Field'!$F$112="undrained"),BH130,""))</f>
        <v/>
      </c>
      <c r="FQ130" s="409" t="str">
        <f>IF(AND('[1]Multi-Field'!$E$113=[1]Lists!BF130,'[1]Multi-Field'!$F$113="Drained"),BI130,IF(AND('[1]Multi-Field'!$E$113=[1]Lists!BF130,'[1]Multi-Field'!$F$113="undrained"),BH130,""))</f>
        <v/>
      </c>
      <c r="FR130" s="409" t="str">
        <f>IF(AND('[1]Multi-Field'!$E$114=[1]Lists!BF130,'[1]Multi-Field'!$F$114="Drained"),BI130,IF(AND('[1]Multi-Field'!$E$114=[1]Lists!BF130,'[1]Multi-Field'!$F$114="undrained"),BH130,""))</f>
        <v/>
      </c>
      <c r="FS130" s="409" t="str">
        <f>IF(AND('[1]Multi-Field'!$E$115=[1]Lists!BF130,'[1]Multi-Field'!$F$115="Drained"),BI130,IF(AND('[1]Multi-Field'!$E$115=[1]Lists!BF130,'[1]Multi-Field'!$F$115="undrained"),BH130,""))</f>
        <v/>
      </c>
      <c r="FT130" s="409" t="str">
        <f>IF(AND('[1]Multi-Field'!$E$116=[1]Lists!BF130,'[1]Multi-Field'!$F$116="Drained"),BI130,IF(AND('[1]Multi-Field'!$E$116=[1]Lists!BF130,'[1]Multi-Field'!$F$116="undrained"),BH130,""))</f>
        <v/>
      </c>
      <c r="FU130" s="409" t="str">
        <f>IF(AND('[1]Multi-Field'!$E$117=[1]Lists!BF130,'[1]Multi-Field'!$F$117="Drained"),BI130,IF(AND('[1]Multi-Field'!$E$117=[1]Lists!BF130,'[1]Multi-Field'!$F$117="undrained"),BH130,""))</f>
        <v/>
      </c>
      <c r="FV130" s="409" t="str">
        <f>IF(AND('[1]Multi-Field'!$E$118=[1]Lists!BF130,'[1]Multi-Field'!$F$118="Drained"),BI130,IF(AND('[1]Multi-Field'!$E$118=[1]Lists!BF130,'[1]Multi-Field'!$F$118="undrained"),BH130,""))</f>
        <v/>
      </c>
      <c r="FW130" s="409" t="str">
        <f>IF(AND('[1]Multi-Field'!$E$119=[1]Lists!BF130,'[1]Multi-Field'!$F$119="Drained"),BI130,IF(AND('[1]Multi-Field'!$E$119=[1]Lists!BF130,'[1]Multi-Field'!$F$119="undrained"),BH130,""))</f>
        <v/>
      </c>
      <c r="FX130" s="409" t="str">
        <f>IF(AND('[1]Multi-Field'!$E$120=[1]Lists!BF130,'[1]Multi-Field'!$F$120="Drained"),BI130,IF(AND('[1]Multi-Field'!$E$120=[1]Lists!BF130,'[1]Multi-Field'!$F$120="undrained"),BH130,""))</f>
        <v/>
      </c>
      <c r="GC130" s="4">
        <f>'[1]Multi-Field'!B128</f>
        <v>0</v>
      </c>
      <c r="GD130" s="73" t="str">
        <f>IF(OR('[1]Multi-Field'!Q128=$FZ$43,'[1]Multi-Field'!Q128=$FZ$44),'[1]Multi-Field'!BS128,"")</f>
        <v/>
      </c>
      <c r="GE130" s="4" t="str">
        <f>IF(AND(OR('[1]Multi-Field'!Q128=$FZ$86,'[1]Multi-Field'!Q128=$FZ$94,'[1]Multi-Field'!Q128=$FZ$87,'[1]Multi-Field'!Q128=[1]Lists!$FZ$93,'[1]Multi-Field'!Q128=$FZ$59),'[1]Multi-Field'!BS128&gt;50),'[1]Multi-Field'!BS128*0.8,IF(AND(OR('[1]Multi-Field'!Q128=$FZ$86,'[1]Multi-Field'!Q128=$FZ$94,'[1]Multi-Field'!Q128=$FZ$87,'[1]Multi-Field'!Q128=[1]Lists!$FZ$93,'[1]Multi-Field'!Q128=[1]Lists!$FZ$59),'[1]Multi-Field'!BS128&lt;50),'[1]Multi-Field'!BS128,""))</f>
        <v/>
      </c>
      <c r="GF130" s="4" t="str">
        <f>IF(OR('[1]Multi-Field'!Q128=[1]Lists!$FZ$7,'[1]Multi-Field'!Q128=[1]Lists!$FZ$5,'[1]Multi-Field'!Q128=[1]Lists!$FZ$24,'[1]Multi-Field'!Q128=[1]Lists!$FZ$10,'[1]Multi-Field'!Q128=[1]Lists!$FZ$8, '[1]Multi-Field'!Q128=[1]Lists!$FZ$25, '[1]Multi-Field'!Q128=[1]Lists!$FZ$23, '[1]Multi-Field'!Q128= [1]Lists!$FZ$47, '[1]Multi-Field'!Q128=[1]Lists!$FZ$49, '[1]Multi-Field'!Q128=[1]Lists!$FZ$48,'[1]Multi-Field'!Q128=[1]Lists!$FZ$3, '[1]Multi-Field'!Q128=[1]Lists!$FZ$14,'[1]Multi-Field'!Q128=[1]Lists!$FZ$36, '[1]Multi-Field'!Q128=[1]Lists!$FZ$41,'[1]Multi-Field'!Q128=[1]Lists!$FZ$42),0,"")</f>
        <v/>
      </c>
      <c r="GG130" s="4" t="str">
        <f>IF(OR('[1]Multi-Field'!Q128=[1]Lists!$FZ$6,'[1]Multi-Field'!Q128=[1]Lists!$FZ$4, '[1]Multi-Field'!Q157=[1]Lists!$FZ$11, '[1]Multi-Field'!Q128=[1]Lists!$FZ$1),100*IF('[1]Multi-Field'!U128=onepercent,0.75,IF('[1]Multi-Field'!U128=onetotwentyfivepercent,0.4,IF(OR('[1]Multi-Field'!U128=twentysixtofiftypercent,'[1]Multi-Field'!U128=greaterthanfiftypercent),0,""))),"")</f>
        <v/>
      </c>
      <c r="GH130" s="4" t="str">
        <f>IF(OR('[1]Multi-Field'!Q128=[1]Lists!$FZ$53,'[1]Multi-Field'!Q128=[1]Lists!$FZ$55), 50,IF('[1]Multi-Field'!Q128=[1]Lists!$FZ$54,225,IF('[1]Multi-Field'!Q128=[1]Lists!$FZ$56,75,"")))</f>
        <v/>
      </c>
      <c r="GI130" s="4" t="e">
        <f>#VALUE!</f>
        <v>#VALUE!</v>
      </c>
      <c r="GJ130" s="4" t="e">
        <f>#VALUE!</f>
        <v>#VALUE!</v>
      </c>
      <c r="GK130" s="4" t="str">
        <f>IF('[1]Multi-Field'!Q128=[1]Lists!$FZ$95,'[1]Multi-Field'!BS128*0.66,"")</f>
        <v/>
      </c>
      <c r="GM130" s="4" t="str">
        <f>IF(OR('[1]Multi-Field'!Q128=[1]Lists!$FZ$26,'[1]Multi-Field'!Q128=[1]Lists!$FZ$84),20,"")</f>
        <v/>
      </c>
      <c r="GN130" s="4" t="str">
        <f>IF(OR('[1]Multi-Field'!Q128=[1]Lists!$FZ$88,'[1]Multi-Field'!Q128=[1]Lists!$FZ$57),0,"")</f>
        <v/>
      </c>
      <c r="GO130" s="4" t="str">
        <f>IF(OR('[1]Multi-Field'!Q128=[1]Lists!$FZ$69,'[1]Multi-Field'!Q128=[1]Lists!$FZ$71,'[1]Multi-Field'!Q128=[1]Lists!$FZ$105),50,"")</f>
        <v/>
      </c>
      <c r="GP130" s="4" t="str">
        <f>IF(OR('[1]Multi-Field'!Q128=[1]Lists!$FZ$75,'[1]Multi-Field'!Q128=[1]Lists!$FZ$70),75,"")</f>
        <v/>
      </c>
      <c r="GQ130" s="4">
        <f>IF('[1]Multi-Field'!Q128=[1]Lists!$FZ$72,150,"")</f>
        <v>150</v>
      </c>
      <c r="GR130" s="4" t="str">
        <f>IF(OR('[1]Multi-Field'!Q128=[1]Lists!$FZ$74,'[1]Multi-Field'!Q128=[1]Lists!$FZ$73),40,"")</f>
        <v/>
      </c>
      <c r="GS130" s="4" t="str">
        <f>IF('[1]Multi-Field'!Q128=[1]Lists!$FZ$99,80,"")</f>
        <v/>
      </c>
      <c r="GT130" s="4" t="str">
        <f>IF('[1]Multi-Field'!Q128=[1]Lists!$FZ$106,70,"")</f>
        <v/>
      </c>
      <c r="GU130" s="4" t="e">
        <f t="shared" si="16"/>
        <v>#VALUE!</v>
      </c>
    </row>
    <row r="131" spans="1:203" ht="13.5" customHeight="1">
      <c r="A131" s="7" t="s">
        <v>218</v>
      </c>
      <c r="B131" s="7"/>
      <c r="C131" s="7"/>
      <c r="D131" s="8">
        <v>75</v>
      </c>
      <c r="E131" s="8">
        <f t="shared" ref="E131:E194" si="27">ROUND((D131+(G131-D131)*1/3),0)</f>
        <v>75</v>
      </c>
      <c r="F131" s="8">
        <f t="shared" ref="F131:F194" si="28">ROUND((D131+(G131-D131)*2/3),0)</f>
        <v>75</v>
      </c>
      <c r="G131" s="8">
        <v>75</v>
      </c>
      <c r="H131" s="8">
        <v>65</v>
      </c>
      <c r="I131" s="8">
        <f t="shared" si="17"/>
        <v>65</v>
      </c>
      <c r="J131" s="8">
        <f t="shared" si="18"/>
        <v>65</v>
      </c>
      <c r="K131" s="8">
        <v>65</v>
      </c>
      <c r="L131" s="8">
        <v>135</v>
      </c>
      <c r="M131" s="8">
        <f t="shared" ref="M131:M194" si="29">ROUND((L131+(O131-L131)*1/3),0)</f>
        <v>135</v>
      </c>
      <c r="N131" s="8">
        <f t="shared" ref="N131:N194" si="30">ROUND((L131+(O131-L131)*2/3),0)</f>
        <v>135</v>
      </c>
      <c r="O131" s="8">
        <v>135</v>
      </c>
      <c r="P131" s="391">
        <v>106</v>
      </c>
      <c r="Q131" s="394"/>
      <c r="R131" s="395" t="b">
        <f>IF(OR('Multi-Field'!AA108=Lists!$AC$42,'Multi-Field'!AA108=Lists!$AC$43),IF('Multi-Field'!Z108="x",(IF('Multi-Field'!AC108=Lists!$Q$11,Lists!$R$11,IF('Multi-Field'!AC108=Lists!$Q$12,Lists!$R$12,IF('Multi-Field'!AC108=Lists!$Q$13,Lists!$R$13,IF('Multi-Field'!AC108=Lists!$Q$14,Lists!$R$14))))),IF('Multi-Field'!X108="x",(IF('Multi-Field'!AC108=Lists!$Q$11,Lists!$S$11,IF('Multi-Field'!AC108=Lists!$Q$12,Lists!$S$12,IF('Multi-Field'!AC108=Lists!$Q$13,Lists!$S$13,IF('Multi-Field'!AC108=Lists!$Q$14,Lists!$S$14))))),IF('Multi-Field'!V108="x",(IF('Multi-Field'!AC108=Lists!$Q$11,Lists!$T$11,IF('Multi-Field'!AC108=Lists!$Q$12,Lists!$T$12,IF('Multi-Field'!AC108=Lists!$Q$13,Lists!$T$13,IF('Multi-Field'!AC108=Lists!$Q$14,Lists!$T$14))))),0))))</f>
        <v>0</v>
      </c>
      <c r="S131" s="395" t="str">
        <f t="shared" si="26"/>
        <v/>
      </c>
      <c r="T131" s="395"/>
      <c r="U131" s="396"/>
      <c r="V131" s="383">
        <f>IF(OR('Multi-Field'!AI117=$U$4,'Multi-Field'!AI117=$U$5,'Multi-Field'!AI117=$U$6,'Multi-Field'!AI117=$U$7,'Multi-Field'!AI117=$U$8,'Multi-Field'!AI117=$U$9),(IF('Multi-Field'!AJ117=$V$2,100,IF('Multi-Field'!AJ117=$V$3,65,IF('Multi-Field'!AJ117=$V$4,53,IF('Multi-Field'!AJ117=$V$5,41,IF('Multi-Field'!AJ117=$V$6,23,IF('Multi-Field'!AJ117=$V$7,0,0))))))),0)</f>
        <v>0</v>
      </c>
      <c r="W131" s="383" t="str">
        <f>IF(AND(OR('Multi-Field'!AF117=$S$3,'Multi-Field'!AF117=S119,'Multi-Field'!AF117=$S$7),'Multi-Field'!AN117&lt;18,'Multi-Field'!AN117&gt;0),35,IF('Multi-Field'!AF117=$S$4,55,IF(AND('Multi-Field'!AF117=$S$6,'Multi-Field'!AN117&lt;18),30,IF(AND('Multi-Field'!AN117&gt;17,OR('Multi-Field'!AF117=$S$3,'Multi-Field'!AF117=$S$5,'Multi-Field'!AF117= $S$6,'Multi-Field'!AF117=$S$7)),25,"0"))))</f>
        <v>0</v>
      </c>
      <c r="X131" s="383">
        <f>IF(OR('Multi-Field'!BA117=$U$4,'Multi-Field'!BA117=$U$5,'Multi-Field'!BA117=$U$6,'Multi-Field'!BA117=U121,'Multi-Field'!BA117=$U$8,'Multi-Field'!BA117=$U$9),(IF('Multi-Field'!BB117=$V$2,100,IF('Multi-Field'!BB117=$V$3,65,IF('Multi-Field'!BB117=$V$4,53,IF('Multi-Field'!BB117=$V$5,41,IF('Multi-Field'!BB117=$V$6,23,IF('Multi-Field'!BB117=$V$7,0,0))))))),0)</f>
        <v>0</v>
      </c>
      <c r="Y131" s="383" t="str">
        <f>IF(AND(OR('Multi-Field'!AX117=$S$3,'Multi-Field'!AX117=$S$5,'Multi-Field'!AX117=$S$7),'Multi-Field'!BF117&lt;18),35,IF('Multi-Field'!AX117=$S$4,55,IF(AND('Multi-Field'!AX117=$S$6,'Multi-Field'!BF117&lt;18),30,IF(AND('Multi-Field'!BF117&gt;17,OR('Multi-Field'!AX117=$S$3,'Multi-Field'!AX117=$S$5,'Multi-Field'!AX117=$S$6,'Multi-Field'!AX117=$S$7)),25,"0"))))</f>
        <v>0</v>
      </c>
      <c r="Z131" s="383">
        <v>115</v>
      </c>
      <c r="AI131" s="384">
        <f>'[1]Multi-Field'!B127</f>
        <v>0</v>
      </c>
      <c r="AJ131" s="385" t="e">
        <f>#VALUE!</f>
        <v>#VALUE!</v>
      </c>
      <c r="AK131" s="385" t="e">
        <f>#VALUE!</f>
        <v>#VALUE!</v>
      </c>
      <c r="AL131" s="385" t="e">
        <f>IF(AK131="","",IF('[1]Multi-Field'!AU127=20,10,IF(AK131-30&lt;0,0,AK131-30)))</f>
        <v>#VALUE!</v>
      </c>
      <c r="AM131" s="385" t="e">
        <f>#VALUE!</f>
        <v>#VALUE!</v>
      </c>
      <c r="AN131" s="385" t="e">
        <f t="shared" si="23"/>
        <v>#VALUE!</v>
      </c>
      <c r="AO131" s="385" t="e">
        <f>#VALUE!</f>
        <v>#VALUE!</v>
      </c>
      <c r="AP131" s="385" t="e">
        <f>#VALUE!</f>
        <v>#VALUE!</v>
      </c>
      <c r="AQ131" s="385" t="e">
        <f>#VALUE!</f>
        <v>#VALUE!</v>
      </c>
      <c r="AR131" s="385" t="e">
        <f>#VALUE!</f>
        <v>#VALUE!</v>
      </c>
      <c r="AS131" s="385" t="e">
        <f>IF(AR131="","",IF('[1]Multi-Field'!AU127&gt;9,0,AR131-15))</f>
        <v>#VALUE!</v>
      </c>
      <c r="AT131" s="385" t="e">
        <f>#VALUE!</f>
        <v>#VALUE!</v>
      </c>
      <c r="AU131" s="385" t="e">
        <f>#VALUE!</f>
        <v>#VALUE!</v>
      </c>
      <c r="AV131" s="385" t="e">
        <f>IF(AU131="","",IF('[1]Multi-Field'!AU127=9&gt;9,0,AU131-35))</f>
        <v>#VALUE!</v>
      </c>
      <c r="AW131" s="385" t="e">
        <f>#VALUE!</f>
        <v>#VALUE!</v>
      </c>
      <c r="AX131" s="385" t="e">
        <f t="shared" si="24"/>
        <v>#VALUE!</v>
      </c>
      <c r="AY131" s="385" t="str">
        <f>IF('[1]Multi-Field'!AU127="","",IF('[1]Multi-Field'!AU127&lt;1,100,IF('[1]Multi-Field'!AU127=1,75,IF('[1]Multi-Field'!AU127=2,50,IF('[1]Multi-Field'!AU127=3,25,IF('[1]Multi-Field'!AU127&gt;3,0,""))))))</f>
        <v/>
      </c>
      <c r="AZ131" s="385" t="str">
        <f t="shared" si="25"/>
        <v/>
      </c>
      <c r="BA131" s="385" t="e">
        <f>#VALUE!</f>
        <v>#VALUE!</v>
      </c>
      <c r="BB131" s="385" t="e">
        <f>IF(BA131="","",IF(AND('[1]Multi-Field'!AU127&lt;40,'[1]Multi-Field'!AU127&gt;9),40,IF('[1]Multi-Field'!AU127&gt;39,0,BA131+5)))</f>
        <v>#VALUE!</v>
      </c>
      <c r="BC131" s="386" t="e">
        <f t="shared" si="22"/>
        <v>#VALUE!</v>
      </c>
      <c r="BF131" s="411" t="s">
        <v>1300</v>
      </c>
      <c r="BG131" s="412">
        <v>4</v>
      </c>
      <c r="BH131" s="412">
        <v>6</v>
      </c>
      <c r="BI131" s="412">
        <v>6</v>
      </c>
      <c r="BJ131" s="409" t="e">
        <f>IF(AND('[1]Single Field'!#REF!=[1]Lists!BF131,'[1]Single Field'!#REF!="Drained"),"x",IF(AND('[1]Single Field'!#REF!=[1]Lists!BF131,'[1]Single Field'!#REF!="Undrained"),O,""))</f>
        <v>#REF!</v>
      </c>
      <c r="BK131" s="409" t="str">
        <f>IF(AND('[1]Multi-Field'!$E$3=[1]Lists!BF131,'[1]Multi-Field'!$F$3="Drained"),BI131,IF(AND('[1]Multi-Field'!$E$3=BF131,'[1]Multi-Field'!$F$3="undrained"),BH131,""))</f>
        <v/>
      </c>
      <c r="BL131" s="409" t="str">
        <f>IF(AND('[1]Multi-Field'!$E$4=BF131,'[1]Multi-Field'!$F$4="Drained"),BI131,IF(AND('[1]Multi-Field'!$E$4=BF131,'[1]Multi-Field'!$F$4="undrained"),BH131,""))</f>
        <v/>
      </c>
      <c r="BM131" s="409" t="str">
        <f>IF(AND('[1]Multi-Field'!$E$5=BF131,'[1]Multi-Field'!$F$5="Drained"),BI131,IF(AND('[1]Multi-Field'!$E$5=BF131,'[1]Multi-Field'!$F$5="undrained"),BH131,""))</f>
        <v/>
      </c>
      <c r="BN131" s="409" t="str">
        <f>IF(AND('[1]Multi-Field'!$E$6=BF131,'[1]Multi-Field'!$F$6="Drained"),BI131,IF(AND('[1]Multi-Field'!$E$6=BF131,'[1]Multi-Field'!$F$6="undrained"),BH131,""))</f>
        <v/>
      </c>
      <c r="BO131" s="409" t="str">
        <f>IF(AND('[1]Multi-Field'!$E$7=BF131,'[1]Multi-Field'!$F$7="Drained"),BI131,IF(AND('[1]Multi-Field'!$E$7=BF131,'[1]Multi-Field'!$F$7="undrained"),BH131,""))</f>
        <v/>
      </c>
      <c r="BP131" s="409" t="str">
        <f>IF(AND('[1]Multi-Field'!$E$8=BF131,'[1]Multi-Field'!$F$8="Drained"),BI131,IF(AND('[1]Multi-Field'!$E$8=BF131,'[1]Multi-Field'!$F$8="undrained"),BH131,""))</f>
        <v/>
      </c>
      <c r="BQ131" s="409" t="str">
        <f>IF(AND('[1]Multi-Field'!$E$9=BF131,'[1]Multi-Field'!$F$9="Drained"),BI131,IF(AND('[1]Multi-Field'!$E$9=BF131,'[1]Multi-Field'!$F$9="undrained"),BH131,""))</f>
        <v/>
      </c>
      <c r="BR131" s="409" t="str">
        <f>IF(AND('[1]Multi-Field'!$E$10=BF131,'[1]Multi-Field'!$F$10="Drained"),BI131,IF(AND('[1]Multi-Field'!$E$10=BF131,'[1]Multi-Field'!$F$10="undrained"),BH131,""))</f>
        <v/>
      </c>
      <c r="BS131" s="409" t="str">
        <f>IF(AND('[1]Multi-Field'!$E$11=BF131,'[1]Multi-Field'!$F$11="Drained"),BI131,IF(AND('[1]Multi-Field'!$E$11=BF131,'[1]Multi-Field'!$F$11="undrained"),BH131,""))</f>
        <v/>
      </c>
      <c r="BT131" s="409" t="str">
        <f>IF(AND('[1]Multi-Field'!$E$12=BF131,'[1]Multi-Field'!$F$12="Drained"),BI131,IF(AND('[1]Multi-Field'!$E$12=BF131,'[1]Multi-Field'!$F$12="undrained"),BH131,""))</f>
        <v/>
      </c>
      <c r="BU131" s="409" t="str">
        <f>IF(AND('[1]Multi-Field'!$E$13=BF131,'[1]Multi-Field'!$F$13="Drained"),BI131,IF(AND('[1]Multi-Field'!$E$3=BF131,'[1]Multi-Field'!$F$13="undrained"),BH131,""))</f>
        <v/>
      </c>
      <c r="BV131" s="409" t="str">
        <f>IF(AND('[1]Multi-Field'!$E$14=BF131,'[1]Multi-Field'!$F$14="Drained"),BI131,IF(AND('[1]Multi-Field'!$E$14=BF131,'[1]Multi-Field'!$F$14="undrained"),BH131,""))</f>
        <v/>
      </c>
      <c r="BW131" s="409" t="str">
        <f>IF(AND('[1]Multi-Field'!$E$15=BF131,'[1]Multi-Field'!$F$15="Drained"),BI131,IF(AND('[1]Multi-Field'!$E$15=BF131,'[1]Multi-Field'!$F$15="undrained"),BH131,""))</f>
        <v/>
      </c>
      <c r="BX131" s="409" t="str">
        <f>IF(AND('[1]Multi-Field'!$E$16=[1]Lists!BF131,'[1]Multi-Field'!$F$16="Drained"),BI131,IF(AND('[1]Multi-Field'!$E$16=[1]Lists!BF131,'[1]Multi-Field'!$F$16="undrained"),BH131,""))</f>
        <v/>
      </c>
      <c r="BY131" s="409" t="str">
        <f>IF(AND('[1]Multi-Field'!$E$17=[1]Lists!BF131,'[1]Multi-Field'!$F$17="Drained"),BI131,IF(AND('[1]Multi-Field'!$E$17=[1]Lists!BF131,'[1]Multi-Field'!$F$17="undrained"),BH131,""))</f>
        <v/>
      </c>
      <c r="BZ131" s="409" t="str">
        <f>IF(AND('[1]Multi-Field'!$E$18=[1]Lists!BF131,'[1]Multi-Field'!$F$18="Drained"),BI131,IF(AND('[1]Multi-Field'!$E$18=[1]Lists!BF131,'[1]Multi-Field'!$F$18="undrained"),BH131,""))</f>
        <v/>
      </c>
      <c r="CA131" s="409" t="str">
        <f>IF(AND('[1]Multi-Field'!$E$19=[1]Lists!BF131,'[1]Multi-Field'!$F$19="Drained"),BI131,IF(AND('[1]Multi-Field'!$E$19=[1]Lists!BF131,'[1]Multi-Field'!$F$19="undrained"),BH131,""))</f>
        <v/>
      </c>
      <c r="CB131" s="409" t="str">
        <f>IF(AND('[1]Multi-Field'!$E$20=[1]Lists!BF131,'[1]Multi-Field'!$F$20="Drained"),BI131,IF(AND('[1]Multi-Field'!$E$20=[1]Lists!BF131,'[1]Multi-Field'!$F$20="undrained"),BH131,""))</f>
        <v/>
      </c>
      <c r="CC131" s="409" t="str">
        <f>IF(AND('[1]Multi-Field'!$E$21=[1]Lists!BF131,'[1]Multi-Field'!$F$21="Drained"),BI131,IF(AND('[1]Multi-Field'!$E$21=[1]Lists!BF131,'[1]Multi-Field'!$F$21="undrained"),BH131,""))</f>
        <v/>
      </c>
      <c r="CD131" s="409" t="str">
        <f>IF(AND('[1]Multi-Field'!$E$22=[1]Lists!BF131,'[1]Multi-Field'!$F$22="Drained"),BI131,IF(AND('[1]Multi-Field'!$E$22=[1]Lists!BF131,'[1]Multi-Field'!$F$22="undrained"),BH131,""))</f>
        <v/>
      </c>
      <c r="CE131" s="409" t="str">
        <f>IF(AND('[1]Multi-Field'!$E$23=[1]Lists!BF131,'[1]Multi-Field'!$F$23="Drained"),BI131,IF(AND('[1]Multi-Field'!$E$23=[1]Lists!BF131,'[1]Multi-Field'!$F$23="undrained"),BH131,""))</f>
        <v/>
      </c>
      <c r="CF131" s="409" t="str">
        <f>IF(AND('[1]Multi-Field'!$E$24=[1]Lists!BF131,'[1]Multi-Field'!$F$24="Drained"),BI131,IF(AND('[1]Multi-Field'!$E$24=[1]Lists!BF131,'[1]Multi-Field'!$F$24="undrained"),BH131,""))</f>
        <v/>
      </c>
      <c r="CG131" s="409" t="str">
        <f>IF(AND('[1]Multi-Field'!$E$25=[1]Lists!BF131,'[1]Multi-Field'!$F$25="Drained"),BI131,IF(AND('[1]Multi-Field'!$E$25=[1]Lists!BF131,'[1]Multi-Field'!$F$25="undrained"),BH131,""))</f>
        <v/>
      </c>
      <c r="CH131" s="409" t="str">
        <f>IF(AND('[1]Multi-Field'!$E$26=[1]Lists!BF131,'[1]Multi-Field'!$F$26="Drained"),BI131,IF(AND('[1]Multi-Field'!$E$26=[1]Lists!BF131,'[1]Multi-Field'!$F$26="undrained"),BH131,""))</f>
        <v/>
      </c>
      <c r="CI131" s="409" t="str">
        <f>IF(AND('[1]Multi-Field'!$E$27=[1]Lists!BF131,'[1]Multi-Field'!$F$27="Drained"),BI131,IF(AND('[1]Multi-Field'!$E$27=[1]Lists!BF131,'[1]Multi-Field'!$F$27="undrained"),BH131,""))</f>
        <v/>
      </c>
      <c r="CJ131" s="409" t="str">
        <f>IF(AND('[1]Multi-Field'!$E$28=[1]Lists!BF131,'[1]Multi-Field'!$F$28="Drained"),BI131,IF(AND('[1]Multi-Field'!$E$28=[1]Lists!BF131,'[1]Multi-Field'!$F$28="undrained"),BH131,""))</f>
        <v/>
      </c>
      <c r="CK131" s="409" t="str">
        <f>IF(AND('[1]Multi-Field'!$E$29=[1]Lists!BF131,'[1]Multi-Field'!$F$29="Drained"),BI131,IF(AND('[1]Multi-Field'!$E$29=[1]Lists!BF131,'[1]Multi-Field'!$F$29="undrained"),BH131,""))</f>
        <v/>
      </c>
      <c r="CL131" s="409" t="str">
        <f>IF(AND('[1]Multi-Field'!$E$30=[1]Lists!BF131,'[1]Multi-Field'!$F$30="Drained"),BI131,IF(AND('[1]Multi-Field'!$E$30=[1]Lists!BF131,'[1]Multi-Field'!$F$30="undrained"),BH131,""))</f>
        <v/>
      </c>
      <c r="CM131" s="409" t="str">
        <f>IF(AND('[1]Multi-Field'!$E$31=[1]Lists!BF131,'[1]Multi-Field'!$F$31="Drained"),BI131,IF(AND('[1]Multi-Field'!$E$31=[1]Lists!BF131,'[1]Multi-Field'!$F$31="undrained"),BH131,""))</f>
        <v/>
      </c>
      <c r="CN131" s="409" t="str">
        <f>IF(AND('[1]Multi-Field'!$E$32=[1]Lists!BF131,'[1]Multi-Field'!$F$32="Drained"),BI131,IF(AND('[1]Multi-Field'!$E$32=[1]Lists!BF131,'[1]Multi-Field'!$F$32="undrained"),BH131,""))</f>
        <v/>
      </c>
      <c r="CO131" s="409" t="str">
        <f>IF(AND('[1]Multi-Field'!$E$33=[1]Lists!BF131,'[1]Multi-Field'!$F$33="Drained"),BI131,IF(AND('[1]Multi-Field'!$E$33=[1]Lists!BF131,'[1]Multi-Field'!$F$33="undrained"),BH131,""))</f>
        <v/>
      </c>
      <c r="CP131" s="409" t="str">
        <f>IF(AND('[1]Multi-Field'!$E$34=[1]Lists!BF131,'[1]Multi-Field'!$F$34="Drained"),BI131,IF(AND('[1]Multi-Field'!$E$34=[1]Lists!BF131,'[1]Multi-Field'!$F$34="undrained"),BH131,""))</f>
        <v/>
      </c>
      <c r="CQ131" s="409" t="str">
        <f>IF(AND('[1]Multi-Field'!$E$35=[1]Lists!BF131,'[1]Multi-Field'!$F$35="Drained"),BI131,IF(AND('[1]Multi-Field'!$E$35=[1]Lists!BF131,'[1]Multi-Field'!$F$35="undrained"),BH131,""))</f>
        <v/>
      </c>
      <c r="CR131" s="409" t="str">
        <f>IF(AND('[1]Multi-Field'!$E$36=[1]Lists!BF131,'[1]Multi-Field'!$F$36="Drained"),BI131,IF(AND('[1]Multi-Field'!$E$36=[1]Lists!BF131,'[1]Multi-Field'!$F$36="undrained"),BH131,""))</f>
        <v/>
      </c>
      <c r="CS131" s="409" t="str">
        <f>IF(AND('[1]Multi-Field'!$E$37=[1]Lists!BF131,'[1]Multi-Field'!$F$37="Drained"),BI131,IF(AND('[1]Multi-Field'!$E$37=[1]Lists!BF131,'[1]Multi-Field'!$F$37="undrained"),BH131,""))</f>
        <v/>
      </c>
      <c r="CT131" s="409" t="str">
        <f>IF(AND('[1]Multi-Field'!$E$38=[1]Lists!BF131,'[1]Multi-Field'!$F$38="Drained"),BI131,IF(AND('[1]Multi-Field'!$E$38=[1]Lists!BF131,'[1]Multi-Field'!$F$38="undrained"),BH131,""))</f>
        <v/>
      </c>
      <c r="CU131" s="409" t="str">
        <f>IF(AND('[1]Multi-Field'!$E$39=[1]Lists!BF131,'[1]Multi-Field'!$F$39="Drained"),BI131,IF(AND('[1]Multi-Field'!$E$39=[1]Lists!BF131,'[1]Multi-Field'!$F$39="undrained"),BH131,""))</f>
        <v/>
      </c>
      <c r="CV131" s="409" t="str">
        <f>IF(AND('[1]Multi-Field'!$E$40=[1]Lists!BF131,'[1]Multi-Field'!$F$40="Drained"),BI131,IF(AND('[1]Multi-Field'!$E$40=[1]Lists!BF131,'[1]Multi-Field'!$F$40="undrained"),BH131,""))</f>
        <v/>
      </c>
      <c r="CW131" s="409" t="str">
        <f>IF(AND('[1]Multi-Field'!$E$41=[1]Lists!BF131,'[1]Multi-Field'!$F$40="Drained"),BI131,IF(AND('[1]Multi-Field'!$E$40=[1]Lists!BF131,'[1]Multi-Field'!$F$40="undrained"),BH131,""))</f>
        <v/>
      </c>
      <c r="CX131" s="409" t="str">
        <f>IF(AND('[1]Multi-Field'!$E$42=[1]Lists!BF131,'[1]Multi-Field'!$F$42="Drained"),BI131,IF(AND('[1]Multi-Field'!$E$42=[1]Lists!BF131,'[1]Multi-Field'!$F$42="undrained"),BH131,""))</f>
        <v/>
      </c>
      <c r="CY131" s="409" t="str">
        <f>IF(AND('[1]Multi-Field'!$E$43=[1]Lists!BF131,'[1]Multi-Field'!$F$43="Drained"),BI131,IF(AND('[1]Multi-Field'!$E$43=[1]Lists!BF131,'[1]Multi-Field'!$F$43="undrained"),BH131,""))</f>
        <v/>
      </c>
      <c r="CZ131" s="409" t="str">
        <f>IF(AND('[1]Multi-Field'!$E$44=[1]Lists!BF131,'[1]Multi-Field'!$F$44="Drained"),BI131,IF(AND('[1]Multi-Field'!$E$44=[1]Lists!BF131,'[1]Multi-Field'!$F$44="undrained"),BH131,""))</f>
        <v/>
      </c>
      <c r="DA131" s="409" t="str">
        <f>IF(AND('[1]Multi-Field'!$E$45=[1]Lists!BF131,'[1]Multi-Field'!$F$45="Drained"),BI131,IF(AND('[1]Multi-Field'!$E$45=[1]Lists!BF131,'[1]Multi-Field'!$F$45="undrained"),BH131,""))</f>
        <v/>
      </c>
      <c r="DB131" s="409" t="str">
        <f>IF(AND('[1]Multi-Field'!$E$46=[1]Lists!BF131,'[1]Multi-Field'!$F$46="Drained"),BI131,IF(AND('[1]Multi-Field'!$E$46=[1]Lists!BF131,'[1]Multi-Field'!$F$46="undrained"),BH131,""))</f>
        <v/>
      </c>
      <c r="DC131" s="409" t="str">
        <f>IF(AND('[1]Multi-Field'!$E$47=[1]Lists!BF131,'[1]Multi-Field'!$F$47="Drained"),BI131,IF(AND('[1]Multi-Field'!$E$47=[1]Lists!BF131,'[1]Multi-Field'!$F$47="undrained"),BH131,""))</f>
        <v/>
      </c>
      <c r="DD131" s="409" t="str">
        <f>IF(AND('[1]Multi-Field'!$E$48=[1]Lists!BF131,'[1]Multi-Field'!$F$48="Drained"),BI131,IF(AND('[1]Multi-Field'!$E$48=[1]Lists!BF131,'[1]Multi-Field'!$F$48="undrained"),BH131,""))</f>
        <v/>
      </c>
      <c r="DE131" s="409" t="str">
        <f>IF(AND('[1]Multi-Field'!$E$49=[1]Lists!BF131,'[1]Multi-Field'!$F$49="Drained"),BI131,IF(AND('[1]Multi-Field'!$E$49=[1]Lists!BF131,'[1]Multi-Field'!$F$9="undrained"),BH131,""))</f>
        <v/>
      </c>
      <c r="DF131" s="409" t="str">
        <f>IF(AND('[1]Multi-Field'!$E$50=[1]Lists!BF131,'[1]Multi-Field'!$F$50="Drained"),BI131,IF(AND('[1]Multi-Field'!$E$50=[1]Lists!BF131,'[1]Multi-Field'!$F$50="undrained"),BH131,""))</f>
        <v/>
      </c>
      <c r="DG131" s="409" t="str">
        <f>IF(AND('[1]Multi-Field'!$E$51=[1]Lists!BF131,'[1]Multi-Field'!$F$51="Drained"),BI131,IF(AND('[1]Multi-Field'!$E$51=[1]Lists!BF131,'[1]Multi-Field'!$F$51="undrained"),BH131,""))</f>
        <v/>
      </c>
      <c r="DH131" s="409" t="str">
        <f>IF(AND('[1]Multi-Field'!$E$52=[1]Lists!BF131,'[1]Multi-Field'!$F$52="Drained"),BI131,IF(AND('[1]Multi-Field'!$E$52=[1]Lists!BF131,'[1]Multi-Field'!$F$52="undrained"),BH131,""))</f>
        <v/>
      </c>
      <c r="DI131" s="409" t="str">
        <f>IF(AND('[1]Multi-Field'!$E$53=[1]Lists!BF131,'[1]Multi-Field'!$F$53="Drained"),BI131,IF(AND('[1]Multi-Field'!$E$53=[1]Lists!BF131,'[1]Multi-Field'!$F$53="undrained"),BH131,""))</f>
        <v/>
      </c>
      <c r="DJ131" s="409" t="str">
        <f>IF(AND('[1]Multi-Field'!$E$54=[1]Lists!BF131,'[1]Multi-Field'!$F$54="Drained"),BI131,IF(AND('[1]Multi-Field'!$E$54=[1]Lists!BF131,'[1]Multi-Field'!$F$54="undrained"),BH131,""))</f>
        <v/>
      </c>
      <c r="DK131" s="409" t="str">
        <f>IF(AND('[1]Multi-Field'!$E$55=[1]Lists!BF131,'[1]Multi-Field'!$F$55="Drained"),BI131,IF(AND('[1]Multi-Field'!$E$55=[1]Lists!BF131,'[1]Multi-Field'!$F$55="undrained"),BH131,""))</f>
        <v/>
      </c>
      <c r="DL131" s="409" t="str">
        <f>IF(AND('[1]Multi-Field'!$E$56=[1]Lists!BF131,'[1]Multi-Field'!$F$56="Drained"),BI131,IF(AND('[1]Multi-Field'!$E$56=[1]Lists!BF131,'[1]Multi-Field'!$F$56="undrained"),BH131,""))</f>
        <v/>
      </c>
      <c r="DM131" s="409" t="str">
        <f>IF(AND('[1]Multi-Field'!$E$57=[1]Lists!BF131,'[1]Multi-Field'!$F$57="Drained"),BI131,IF(AND('[1]Multi-Field'!$E$57=[1]Lists!BF131,'[1]Multi-Field'!$F$57="undrained"),BH131,""))</f>
        <v/>
      </c>
      <c r="DN131" s="409" t="str">
        <f>IF(AND('[1]Multi-Field'!$E$58=[1]Lists!BF131,'[1]Multi-Field'!$F$58="Drained"),BI131,IF(AND('[1]Multi-Field'!$E$58=[1]Lists!BF131,'[1]Multi-Field'!$F$58="undrained"),BH131,""))</f>
        <v/>
      </c>
      <c r="DO131" s="409" t="str">
        <f>IF(AND('[1]Multi-Field'!$E$59=[1]Lists!BF131,'[1]Multi-Field'!$F$59="Drained"),BI131,IF(AND('[1]Multi-Field'!$E$59=[1]Lists!BF131,'[1]Multi-Field'!$F$59="undrained"),BH131,""))</f>
        <v/>
      </c>
      <c r="DP131" s="409" t="str">
        <f>IF(AND('[1]Multi-Field'!$E$60=[1]Lists!BF131,'[1]Multi-Field'!$F$60="Drained"),BI131,IF(AND('[1]Multi-Field'!$E$60=[1]Lists!BF131,'[1]Multi-Field'!$F$60="undrained"),BH131,""))</f>
        <v/>
      </c>
      <c r="DQ131" s="409" t="str">
        <f>IF(AND('[1]Multi-Field'!$E$61=[1]Lists!BF131,'[1]Multi-Field'!$F$61="Drained"),BI131,IF(AND('[1]Multi-Field'!$E$61=[1]Lists!BF131,'[1]Multi-Field'!$F$61="undrained"),BH131,""))</f>
        <v/>
      </c>
      <c r="DR131" s="409" t="str">
        <f>IF(AND('[1]Multi-Field'!$E$62=[1]Lists!BF131,'[1]Multi-Field'!$F$62="Drained"),BI131,IF(AND('[1]Multi-Field'!$E$62=[1]Lists!BF131,'[1]Multi-Field'!$F$62="undrained"),BH131,""))</f>
        <v/>
      </c>
      <c r="DS131" s="409" t="str">
        <f>IF(AND('[1]Multi-Field'!$E$63=[1]Lists!BF131,'[1]Multi-Field'!$F$63="Drained"),BI131,IF(AND('[1]Multi-Field'!$E$63=[1]Lists!BF131,'[1]Multi-Field'!$F$63="undrained"),BH131,""))</f>
        <v/>
      </c>
      <c r="DT131" s="409" t="str">
        <f>IF(AND('[1]Multi-Field'!$E$64=[1]Lists!BF131,'[1]Multi-Field'!$F$64="Drained"),BI131,IF(AND('[1]Multi-Field'!$E$64=[1]Lists!BF131,'[1]Multi-Field'!$F$64="undrained"),BH131,""))</f>
        <v/>
      </c>
      <c r="DU131" s="409" t="str">
        <f>IF(AND('[1]Multi-Field'!$E$65=[1]Lists!BF131,'[1]Multi-Field'!$F$65="Drained"),BI131,IF(AND('[1]Multi-Field'!$E$65=[1]Lists!BF131,'[1]Multi-Field'!$F$65="undrained"),BH131,""))</f>
        <v/>
      </c>
      <c r="DV131" s="409" t="str">
        <f>IF(AND('[1]Multi-Field'!$E$66=[1]Lists!BF131,'[1]Multi-Field'!$F$66="Drained"),BI131,IF(AND('[1]Multi-Field'!$E$66=[1]Lists!BF131,'[1]Multi-Field'!$F$66="undrained"),BH131,""))</f>
        <v/>
      </c>
      <c r="DW131" s="409" t="str">
        <f>IF(AND('[1]Multi-Field'!$E$67=[1]Lists!BF131,'[1]Multi-Field'!$F$67="Drained"),BI131,IF(AND('[1]Multi-Field'!$E$67=[1]Lists!BF131,'[1]Multi-Field'!$F$67="undrained"),BH131,""))</f>
        <v/>
      </c>
      <c r="DX131" s="409" t="str">
        <f>IF(AND('[1]Multi-Field'!$E$68=[1]Lists!BF131,'[1]Multi-Field'!$F$68="Drained"),BI131,IF(AND('[1]Multi-Field'!$E$68=[1]Lists!BF131,'[1]Multi-Field'!$F$68="undrained"),BH131,""))</f>
        <v/>
      </c>
      <c r="DY131" s="409" t="str">
        <f>IF(AND('[1]Multi-Field'!$E$69=[1]Lists!BF131,'[1]Multi-Field'!$F$69="Drained"),BI131,IF(AND('[1]Multi-Field'!$E$69=[1]Lists!BF131,'[1]Multi-Field'!$F$69="undrained"),BH131,""))</f>
        <v/>
      </c>
      <c r="DZ131" s="409" t="str">
        <f>IF(AND('[1]Multi-Field'!$E$70=[1]Lists!BF131,'[1]Multi-Field'!$F$70="Drained"),BI131,IF(AND('[1]Multi-Field'!$E$70=[1]Lists!BF131,'[1]Multi-Field'!$F$70="undrained"),BH131,""))</f>
        <v/>
      </c>
      <c r="EA131" s="409" t="str">
        <f>IF(AND('[1]Multi-Field'!$E$71=[1]Lists!BF131,'[1]Multi-Field'!$F$71="Drained"),BI131,IF(AND('[1]Multi-Field'!$E$71=[1]Lists!BF131,'[1]Multi-Field'!$F$71="undrained"),BH131,""))</f>
        <v/>
      </c>
      <c r="EB131" s="409" t="str">
        <f>IF(AND('[1]Multi-Field'!$E$72=[1]Lists!BF131,'[1]Multi-Field'!$F$72="Drained"),BI131,IF(AND('[1]Multi-Field'!$E$72=[1]Lists!BF131,'[1]Multi-Field'!$F$72="undrained"),BH131,""))</f>
        <v/>
      </c>
      <c r="EC131" s="409" t="str">
        <f>IF(AND('[1]Multi-Field'!$E$73=[1]Lists!BF131,'[1]Multi-Field'!$F$73="Drained"),BI131,IF(AND('[1]Multi-Field'!$E$73=[1]Lists!BF131,'[1]Multi-Field'!$F$73="undrained"),BH131,""))</f>
        <v/>
      </c>
      <c r="ED131" s="409" t="str">
        <f>IF(AND('[1]Multi-Field'!$E$74=[1]Lists!BF131,'[1]Multi-Field'!$F$74="Drained"),BI131,IF(AND('[1]Multi-Field'!$E$74=[1]Lists!BF131,'[1]Multi-Field'!$F$74="undrained"),BH131,""))</f>
        <v/>
      </c>
      <c r="EE131" s="409" t="str">
        <f>IF(AND('[1]Multi-Field'!$E$75=[1]Lists!BF131,'[1]Multi-Field'!$F$75="Drained"),BI131,IF(AND('[1]Multi-Field'!$E$75=[1]Lists!BF131,'[1]Multi-Field'!$F$75="undrained"),BH131,""))</f>
        <v/>
      </c>
      <c r="EF131" s="409" t="str">
        <f>IF(AND('[1]Multi-Field'!$E$76=[1]Lists!BF131,'[1]Multi-Field'!$F$76="Drained"),BI131,IF(AND('[1]Multi-Field'!$E$76=[1]Lists!BF131,'[1]Multi-Field'!$F$6="undrained"),BH131,""))</f>
        <v/>
      </c>
      <c r="EG131" s="409" t="str">
        <f>IF(AND('[1]Multi-Field'!$E$77=[1]Lists!BF131,'[1]Multi-Field'!$F$77="Drained"),BI131,IF(AND('[1]Multi-Field'!$E$77=[1]Lists!BF131,'[1]Multi-Field'!$F$77="undrained"),BH131,""))</f>
        <v/>
      </c>
      <c r="EH131" s="409" t="str">
        <f>IF(AND('[1]Multi-Field'!$E$78=[1]Lists!BF131,'[1]Multi-Field'!$F$78="Drained"),BI131,IF(AND('[1]Multi-Field'!$E$78=[1]Lists!BF131,'[1]Multi-Field'!$F$78="undrained"),BH131,""))</f>
        <v/>
      </c>
      <c r="EI131" s="409" t="str">
        <f>IF(AND('[1]Multi-Field'!$E$79=[1]Lists!BF131,'[1]Multi-Field'!$F$79="Drained"),BI131,IF(AND('[1]Multi-Field'!$E$79=[1]Lists!BF131,'[1]Multi-Field'!$F$79="undrained"),BH131,""))</f>
        <v/>
      </c>
      <c r="EJ131" s="409" t="str">
        <f>IF(AND('[1]Multi-Field'!$E$80=[1]Lists!BF131,'[1]Multi-Field'!$F$80="Drained"),BI131,IF(AND('[1]Multi-Field'!$E$80=[1]Lists!BF131,'[1]Multi-Field'!$F$80="undrained"),BH131,""))</f>
        <v/>
      </c>
      <c r="EK131" s="409" t="str">
        <f>IF(AND('[1]Multi-Field'!$E$81=[1]Lists!BF131,'[1]Multi-Field'!$F$81="Drained"),BI131,IF(AND('[1]Multi-Field'!$E$81=[1]Lists!BF131,'[1]Multi-Field'!$F$81="undrained"),BH131,""))</f>
        <v/>
      </c>
      <c r="EL131" s="409" t="str">
        <f>IF(AND('[1]Multi-Field'!$E$82=[1]Lists!BF131,'[1]Multi-Field'!$F$82="Drained"),BI131,IF(AND('[1]Multi-Field'!$E$82=[1]Lists!BF131,'[1]Multi-Field'!$F$82="undrained"),BH131,""))</f>
        <v/>
      </c>
      <c r="EM131" s="409" t="str">
        <f>IF(AND('[1]Multi-Field'!$E$83=[1]Lists!BF131,'[1]Multi-Field'!$F$83="Drained"),BI131,IF(AND('[1]Multi-Field'!$E$83=[1]Lists!BF131,'[1]Multi-Field'!$F$83="undrained"),BH131,""))</f>
        <v/>
      </c>
      <c r="EN131" s="409" t="str">
        <f>IF(AND('[1]Multi-Field'!$E$84=[1]Lists!BF131,'[1]Multi-Field'!$F$84="Drained"),BI131,IF(AND('[1]Multi-Field'!$E$84=[1]Lists!BF131,'[1]Multi-Field'!$F$84="undrained"),BH131,""))</f>
        <v/>
      </c>
      <c r="EO131" s="409" t="str">
        <f>IF(AND('[1]Multi-Field'!$E$85=[1]Lists!BF131,'[1]Multi-Field'!$F$85="Drained"),BI131,IF(AND('[1]Multi-Field'!$E$85=[1]Lists!BF131,'[1]Multi-Field'!$F$85="undrained"),BH131,""))</f>
        <v/>
      </c>
      <c r="EP131" s="409" t="str">
        <f>IF(AND('[1]Multi-Field'!$E$86=[1]Lists!BF131,'[1]Multi-Field'!$F$86="Drained"),BI131,IF(AND('[1]Multi-Field'!$E$86=[1]Lists!BF131,'[1]Multi-Field'!$F$86="undrained"),BH131,""))</f>
        <v/>
      </c>
      <c r="EQ131" s="409" t="str">
        <f>IF(AND('[1]Multi-Field'!$E$87=[1]Lists!BF131,'[1]Multi-Field'!$F$87="Drained"),BI131,IF(AND('[1]Multi-Field'!$E$87=[1]Lists!BF131,'[1]Multi-Field'!$F$87="undrained"),BH131,""))</f>
        <v/>
      </c>
      <c r="ER131" s="409" t="str">
        <f>IF(AND('[1]Multi-Field'!$E$88=[1]Lists!BF131,'[1]Multi-Field'!$F$88="Drained"),BI131,IF(AND('[1]Multi-Field'!$E$88=[1]Lists!BF131,'[1]Multi-Field'!$F$88="undrained"),BH131,""))</f>
        <v/>
      </c>
      <c r="ES131" s="409" t="str">
        <f>IF(AND('[1]Multi-Field'!$E$89=[1]Lists!BF131,'[1]Multi-Field'!$F$89="Drained"),BI131,IF(AND('[1]Multi-Field'!$E$89=[1]Lists!BF131,'[1]Multi-Field'!$F$89="undrained"),BH131,""))</f>
        <v/>
      </c>
      <c r="ET131" s="409" t="str">
        <f>IF(AND('[1]Multi-Field'!$E$90=[1]Lists!BF131,'[1]Multi-Field'!$F$90="Drained"),BI131,IF(AND('[1]Multi-Field'!$E$90=[1]Lists!BF131,'[1]Multi-Field'!$F$90="undrained"),BH131,""))</f>
        <v/>
      </c>
      <c r="EU131" s="409" t="str">
        <f>IF(AND('[1]Multi-Field'!$E$91=[1]Lists!BF131,'[1]Multi-Field'!$F$91="Drained"),BI131,IF(AND('[1]Multi-Field'!$E$91=[1]Lists!BF131,'[1]Multi-Field'!$F$91="undrained"),BH131,""))</f>
        <v/>
      </c>
      <c r="EV131" s="409" t="str">
        <f>IF(AND('[1]Multi-Field'!$E$92=[1]Lists!BF131,'[1]Multi-Field'!$F$92="Drained"),BI131,IF(AND('[1]Multi-Field'!$E$92=[1]Lists!BF131,'[1]Multi-Field'!$F$92="undrained"),BH131,""))</f>
        <v/>
      </c>
      <c r="EW131" s="409" t="str">
        <f>IF(AND('[1]Multi-Field'!$E$93=[1]Lists!BF131,'[1]Multi-Field'!$F$93="Drained"),BI131,IF(AND('[1]Multi-Field'!$E$93=[1]Lists!BF131,'[1]Multi-Field'!$F$93="undrained"),BH131,""))</f>
        <v/>
      </c>
      <c r="EX131" s="409" t="str">
        <f>IF(AND('[1]Multi-Field'!$E$94=[1]Lists!BF131,'[1]Multi-Field'!$F$94="Drained"),BI131,IF(AND('[1]Multi-Field'!$E$94=[1]Lists!BF131,'[1]Multi-Field'!$F$94="undrained"),BH131,""))</f>
        <v/>
      </c>
      <c r="EY131" s="409" t="str">
        <f>IF(AND('[1]Multi-Field'!$E$95=[1]Lists!BF131,'[1]Multi-Field'!$F$95="Drained"),BI131,IF(AND('[1]Multi-Field'!$E$95=[1]Lists!BF131,'[1]Multi-Field'!$F$95="undrained"),BH131,""))</f>
        <v/>
      </c>
      <c r="EZ131" s="409" t="str">
        <f>IF(AND('[1]Multi-Field'!$E$96=[1]Lists!BF131,'[1]Multi-Field'!$F$96="Drained"),BI131,IF(AND('[1]Multi-Field'!$E$96=[1]Lists!BF131,'[1]Multi-Field'!$F$96="undrained"),BH131,""))</f>
        <v/>
      </c>
      <c r="FA131" s="409" t="str">
        <f>IF(AND('[1]Multi-Field'!$E$97=[1]Lists!BF131,'[1]Multi-Field'!$F$97="Drained"),BI131,IF(AND('[1]Multi-Field'!$E$97=[1]Lists!BF131,'[1]Multi-Field'!$F$97="undrained"),BH131,""))</f>
        <v/>
      </c>
      <c r="FB131" s="409" t="str">
        <f>IF(AND('[1]Multi-Field'!$E$98=[1]Lists!BF131,'[1]Multi-Field'!$F$98="Drained"),BI131,IF(AND('[1]Multi-Field'!$E$98=[1]Lists!BF131,'[1]Multi-Field'!$F$98="undrained"),BH131,""))</f>
        <v/>
      </c>
      <c r="FC131" s="409" t="str">
        <f>IF(AND('[1]Multi-Field'!$E$99=[1]Lists!BF131,'[1]Multi-Field'!$F$99="Drained"),BI131,IF(AND('[1]Multi-Field'!$E$99=[1]Lists!BF131,'[1]Multi-Field'!$F$99="undrained"),BH131,""))</f>
        <v/>
      </c>
      <c r="FD131" s="409" t="str">
        <f>IF(AND('[1]Multi-Field'!$E$100=[1]Lists!BF131,'[1]Multi-Field'!$F$100="Drained"),BI131,IF(AND('[1]Multi-Field'!$E$100=[1]Lists!BF131,'[1]Multi-Field'!$F$100="undrained"),BH131,""))</f>
        <v/>
      </c>
      <c r="FE131" s="409" t="str">
        <f>IF(AND('[1]Multi-Field'!$E$101=[1]Lists!BF131,'[1]Multi-Field'!$F$101="Drained"),BI131,IF(AND('[1]Multi-Field'!$E$101=[1]Lists!BF131,'[1]Multi-Field'!$F$101="undrained"),BH131,""))</f>
        <v/>
      </c>
      <c r="FF131" s="409" t="str">
        <f>IF(AND('[1]Multi-Field'!$E$102=[1]Lists!BF131,'[1]Multi-Field'!$F$102="Drained"),BI131,IF(AND('[1]Multi-Field'!$E$102=[1]Lists!BF131,'[1]Multi-Field'!$F$102="undrained"),BH131,""))</f>
        <v/>
      </c>
      <c r="FG131" s="409" t="str">
        <f>IF(AND('[1]Multi-Field'!$E$103=[1]Lists!BF131,'[1]Multi-Field'!$F$103="Drained"),BI131,IF(AND('[1]Multi-Field'!$E$103=[1]Lists!BF131,'[1]Multi-Field'!$F$103="undrained"),BH131,""))</f>
        <v/>
      </c>
      <c r="FH131" s="409" t="str">
        <f>IF(AND('[1]Multi-Field'!$E$104=[1]Lists!BF131,'[1]Multi-Field'!$F$104="Drained"),BI131,IF(AND('[1]Multi-Field'!$E$104=[1]Lists!BF131,'[1]Multi-Field'!$F$104="undrained"),BH131,""))</f>
        <v/>
      </c>
      <c r="FI131" s="409" t="str">
        <f>IF(AND('[1]Multi-Field'!$E$105=[1]Lists!BF131,'[1]Multi-Field'!$F$105="Drained"),BI131,IF(AND('[1]Multi-Field'!$E$105=[1]Lists!BF131,'[1]Multi-Field'!$F$105="undrained"),BH131,""))</f>
        <v/>
      </c>
      <c r="FJ131" s="409" t="str">
        <f>IF(AND('[1]Multi-Field'!$E$106=[1]Lists!BF131,'[1]Multi-Field'!$F$106="Drained"),BI131,IF(AND('[1]Multi-Field'!$E$106=[1]Lists!BF131,'[1]Multi-Field'!$F$106="undrained"),BH131,""))</f>
        <v/>
      </c>
      <c r="FK131" s="409" t="str">
        <f>IF(AND('[1]Multi-Field'!$E$107=[1]Lists!BF131,'[1]Multi-Field'!$F$107="Drained"),BI131,IF(AND('[1]Multi-Field'!$E$107=[1]Lists!BF131,'[1]Multi-Field'!$F$107="undrained"),BH131,""))</f>
        <v/>
      </c>
      <c r="FL131" s="409" t="str">
        <f>IF(AND('[1]Multi-Field'!$E$108=[1]Lists!BF131,'[1]Multi-Field'!$F$108="Drained"),BI131,IF(AND('[1]Multi-Field'!$E$108=[1]Lists!BF131,'[1]Multi-Field'!$F$108="undrained"),BH131,""))</f>
        <v/>
      </c>
      <c r="FM131" s="409" t="str">
        <f>IF(AND('[1]Multi-Field'!$E$109=[1]Lists!BF131,'[1]Multi-Field'!$F$109="Drained"),BI131,IF(AND('[1]Multi-Field'!$E$109=[1]Lists!BF131,'[1]Multi-Field'!$F$109="undrained"),BH131,""))</f>
        <v/>
      </c>
      <c r="FN131" s="409" t="str">
        <f>IF(AND('[1]Multi-Field'!$E$110=[1]Lists!BF131,'[1]Multi-Field'!$F$110="Drained"),BI131,IF(AND('[1]Multi-Field'!$E$110=[1]Lists!BF131,'[1]Multi-Field'!$F$110="undrained"),BH131,""))</f>
        <v/>
      </c>
      <c r="FO131" s="409" t="str">
        <f>IF(AND('[1]Multi-Field'!$E$111=[1]Lists!BF131,'[1]Multi-Field'!$F$111="Drained"),BI131,IF(AND('[1]Multi-Field'!$E$111=[1]Lists!BF131,'[1]Multi-Field'!$F$111="undrained"),BH131,""))</f>
        <v/>
      </c>
      <c r="FP131" s="409" t="str">
        <f>IF(AND('[1]Multi-Field'!$E$112=[1]Lists!BF131,'[1]Multi-Field'!$F$112="Drained"),BI131,IF(AND('[1]Multi-Field'!$E$112=[1]Lists!BF131,'[1]Multi-Field'!$F$112="undrained"),BH131,""))</f>
        <v/>
      </c>
      <c r="FQ131" s="409" t="str">
        <f>IF(AND('[1]Multi-Field'!$E$113=[1]Lists!BF131,'[1]Multi-Field'!$F$113="Drained"),BI131,IF(AND('[1]Multi-Field'!$E$113=[1]Lists!BF131,'[1]Multi-Field'!$F$113="undrained"),BH131,""))</f>
        <v/>
      </c>
      <c r="FR131" s="409" t="str">
        <f>IF(AND('[1]Multi-Field'!$E$114=[1]Lists!BF131,'[1]Multi-Field'!$F$114="Drained"),BI131,IF(AND('[1]Multi-Field'!$E$114=[1]Lists!BF131,'[1]Multi-Field'!$F$114="undrained"),BH131,""))</f>
        <v/>
      </c>
      <c r="FS131" s="409" t="str">
        <f>IF(AND('[1]Multi-Field'!$E$115=[1]Lists!BF131,'[1]Multi-Field'!$F$115="Drained"),BI131,IF(AND('[1]Multi-Field'!$E$115=[1]Lists!BF131,'[1]Multi-Field'!$F$115="undrained"),BH131,""))</f>
        <v/>
      </c>
      <c r="FT131" s="409" t="str">
        <f>IF(AND('[1]Multi-Field'!$E$116=[1]Lists!BF131,'[1]Multi-Field'!$F$116="Drained"),BI131,IF(AND('[1]Multi-Field'!$E$116=[1]Lists!BF131,'[1]Multi-Field'!$F$116="undrained"),BH131,""))</f>
        <v/>
      </c>
      <c r="FU131" s="409" t="str">
        <f>IF(AND('[1]Multi-Field'!$E$117=[1]Lists!BF131,'[1]Multi-Field'!$F$117="Drained"),BI131,IF(AND('[1]Multi-Field'!$E$117=[1]Lists!BF131,'[1]Multi-Field'!$F$117="undrained"),BH131,""))</f>
        <v/>
      </c>
      <c r="FV131" s="409" t="str">
        <f>IF(AND('[1]Multi-Field'!$E$118=[1]Lists!BF131,'[1]Multi-Field'!$F$118="Drained"),BI131,IF(AND('[1]Multi-Field'!$E$118=[1]Lists!BF131,'[1]Multi-Field'!$F$118="undrained"),BH131,""))</f>
        <v/>
      </c>
      <c r="FW131" s="409" t="str">
        <f>IF(AND('[1]Multi-Field'!$E$119=[1]Lists!BF131,'[1]Multi-Field'!$F$119="Drained"),BI131,IF(AND('[1]Multi-Field'!$E$119=[1]Lists!BF131,'[1]Multi-Field'!$F$119="undrained"),BH131,""))</f>
        <v/>
      </c>
      <c r="FX131" s="409" t="str">
        <f>IF(AND('[1]Multi-Field'!$E$120=[1]Lists!BF131,'[1]Multi-Field'!$F$120="Drained"),BI131,IF(AND('[1]Multi-Field'!$E$120=[1]Lists!BF131,'[1]Multi-Field'!$F$120="undrained"),BH131,""))</f>
        <v/>
      </c>
      <c r="GC131" s="4">
        <f>'[1]Multi-Field'!B129</f>
        <v>0</v>
      </c>
      <c r="GD131" s="73" t="str">
        <f>IF(OR('[1]Multi-Field'!Q129=$FZ$43,'[1]Multi-Field'!Q129=$FZ$44),'[1]Multi-Field'!BS129,"")</f>
        <v/>
      </c>
      <c r="GE131" s="4" t="str">
        <f>IF(AND(OR('[1]Multi-Field'!Q129=$FZ$86,'[1]Multi-Field'!Q129=$FZ$94,'[1]Multi-Field'!Q129=$FZ$87,'[1]Multi-Field'!Q129=[1]Lists!$FZ$93,'[1]Multi-Field'!Q129=$FZ$59),'[1]Multi-Field'!BS129&gt;50),'[1]Multi-Field'!BS129*0.8,IF(AND(OR('[1]Multi-Field'!Q129=$FZ$86,'[1]Multi-Field'!Q129=$FZ$94,'[1]Multi-Field'!Q129=$FZ$87,'[1]Multi-Field'!Q129=[1]Lists!$FZ$93,'[1]Multi-Field'!Q129=[1]Lists!$FZ$59),'[1]Multi-Field'!BS129&lt;50),'[1]Multi-Field'!BS129,""))</f>
        <v/>
      </c>
      <c r="GF131" s="4" t="str">
        <f>IF(OR('[1]Multi-Field'!Q129=[1]Lists!$FZ$7,'[1]Multi-Field'!Q129=[1]Lists!$FZ$5,'[1]Multi-Field'!Q129=[1]Lists!$FZ$24,'[1]Multi-Field'!Q129=[1]Lists!$FZ$10,'[1]Multi-Field'!Q129=[1]Lists!$FZ$8, '[1]Multi-Field'!Q129=[1]Lists!$FZ$25, '[1]Multi-Field'!Q129=[1]Lists!$FZ$23, '[1]Multi-Field'!Q129= [1]Lists!$FZ$47, '[1]Multi-Field'!Q129=[1]Lists!$FZ$49, '[1]Multi-Field'!Q129=[1]Lists!$FZ$48,'[1]Multi-Field'!Q129=[1]Lists!$FZ$3, '[1]Multi-Field'!Q129=[1]Lists!$FZ$14,'[1]Multi-Field'!Q129=[1]Lists!$FZ$36, '[1]Multi-Field'!Q129=[1]Lists!$FZ$41,'[1]Multi-Field'!Q129=[1]Lists!$FZ$42),0,"")</f>
        <v/>
      </c>
      <c r="GG131" s="4" t="str">
        <f>IF(OR('[1]Multi-Field'!Q129=[1]Lists!$FZ$6,'[1]Multi-Field'!Q129=[1]Lists!$FZ$4, '[1]Multi-Field'!Q158=[1]Lists!$FZ$11, '[1]Multi-Field'!Q129=[1]Lists!$FZ$1),100*IF('[1]Multi-Field'!U129=onepercent,0.75,IF('[1]Multi-Field'!U129=onetotwentyfivepercent,0.4,IF(OR('[1]Multi-Field'!U129=twentysixtofiftypercent,'[1]Multi-Field'!U129=greaterthanfiftypercent),0,""))),"")</f>
        <v/>
      </c>
      <c r="GH131" s="4" t="str">
        <f>IF(OR('[1]Multi-Field'!Q129=[1]Lists!$FZ$53,'[1]Multi-Field'!Q129=[1]Lists!$FZ$55), 50,IF('[1]Multi-Field'!Q129=[1]Lists!$FZ$54,225,IF('[1]Multi-Field'!Q129=[1]Lists!$FZ$56,75,"")))</f>
        <v/>
      </c>
      <c r="GI131" s="4" t="e">
        <f>#VALUE!</f>
        <v>#VALUE!</v>
      </c>
      <c r="GJ131" s="4" t="e">
        <f>#VALUE!</f>
        <v>#VALUE!</v>
      </c>
      <c r="GK131" s="4" t="str">
        <f>IF('[1]Multi-Field'!Q129=[1]Lists!$FZ$95,'[1]Multi-Field'!BS129*0.66,"")</f>
        <v/>
      </c>
      <c r="GM131" s="4" t="str">
        <f>IF(OR('[1]Multi-Field'!Q129=[1]Lists!$FZ$26,'[1]Multi-Field'!Q129=[1]Lists!$FZ$84),20,"")</f>
        <v/>
      </c>
      <c r="GN131" s="4" t="str">
        <f>IF(OR('[1]Multi-Field'!Q129=[1]Lists!$FZ$88,'[1]Multi-Field'!Q129=[1]Lists!$FZ$57),0,"")</f>
        <v/>
      </c>
      <c r="GO131" s="4" t="str">
        <f>IF(OR('[1]Multi-Field'!Q129=[1]Lists!$FZ$69,'[1]Multi-Field'!Q129=[1]Lists!$FZ$71,'[1]Multi-Field'!Q129=[1]Lists!$FZ$105),50,"")</f>
        <v/>
      </c>
      <c r="GP131" s="4" t="str">
        <f>IF(OR('[1]Multi-Field'!Q129=[1]Lists!$FZ$75,'[1]Multi-Field'!Q129=[1]Lists!$FZ$70),75,"")</f>
        <v/>
      </c>
      <c r="GQ131" s="4">
        <f>IF('[1]Multi-Field'!Q129=[1]Lists!$FZ$72,150,"")</f>
        <v>150</v>
      </c>
      <c r="GR131" s="4" t="str">
        <f>IF(OR('[1]Multi-Field'!Q129=[1]Lists!$FZ$74,'[1]Multi-Field'!Q129=[1]Lists!$FZ$73),40,"")</f>
        <v/>
      </c>
      <c r="GS131" s="4" t="str">
        <f>IF('[1]Multi-Field'!Q129=[1]Lists!$FZ$99,80,"")</f>
        <v/>
      </c>
      <c r="GT131" s="4" t="str">
        <f>IF('[1]Multi-Field'!Q129=[1]Lists!$FZ$106,70,"")</f>
        <v/>
      </c>
      <c r="GU131" s="4" t="e">
        <f t="shared" si="16"/>
        <v>#VALUE!</v>
      </c>
    </row>
    <row r="132" spans="1:203" ht="13.5" customHeight="1">
      <c r="A132" s="7" t="s">
        <v>219</v>
      </c>
      <c r="B132" s="7"/>
      <c r="C132" s="7"/>
      <c r="D132" s="8">
        <v>60</v>
      </c>
      <c r="E132" s="8">
        <f t="shared" si="27"/>
        <v>62</v>
      </c>
      <c r="F132" s="8">
        <f t="shared" si="28"/>
        <v>63</v>
      </c>
      <c r="G132" s="8">
        <v>65</v>
      </c>
      <c r="H132" s="8">
        <v>65</v>
      </c>
      <c r="I132" s="8">
        <f t="shared" si="17"/>
        <v>68</v>
      </c>
      <c r="J132" s="8">
        <f t="shared" si="18"/>
        <v>72</v>
      </c>
      <c r="K132" s="8">
        <v>75</v>
      </c>
      <c r="L132" s="8">
        <v>95</v>
      </c>
      <c r="M132" s="8">
        <f t="shared" si="29"/>
        <v>100</v>
      </c>
      <c r="N132" s="8">
        <f t="shared" si="30"/>
        <v>105</v>
      </c>
      <c r="O132" s="8">
        <v>110</v>
      </c>
      <c r="P132" s="391">
        <v>107</v>
      </c>
      <c r="Q132" s="394"/>
      <c r="R132" s="395" t="b">
        <f>IF(OR('Multi-Field'!AA109=Lists!$AC$42,'Multi-Field'!AA109=Lists!$AC$43),IF('Multi-Field'!Z109="x",(IF('Multi-Field'!AC109=Lists!$Q$11,Lists!$R$11,IF('Multi-Field'!AC109=Lists!$Q$12,Lists!$R$12,IF('Multi-Field'!AC109=Lists!$Q$13,Lists!$R$13,IF('Multi-Field'!AC109=Lists!$Q$14,Lists!$R$14))))),IF('Multi-Field'!X109="x",(IF('Multi-Field'!AC109=Lists!$Q$11,Lists!$S$11,IF('Multi-Field'!AC109=Lists!$Q$12,Lists!$S$12,IF('Multi-Field'!AC109=Lists!$Q$13,Lists!$S$13,IF('Multi-Field'!AC109=Lists!$Q$14,Lists!$S$14))))),IF('Multi-Field'!V109="x",(IF('Multi-Field'!AC109=Lists!$Q$11,Lists!$T$11,IF('Multi-Field'!AC109=Lists!$Q$12,Lists!$T$12,IF('Multi-Field'!AC109=Lists!$Q$13,Lists!$T$13,IF('Multi-Field'!AC109=Lists!$Q$14,Lists!$T$14))))),0))))</f>
        <v>0</v>
      </c>
      <c r="S132" s="395" t="str">
        <f t="shared" si="26"/>
        <v/>
      </c>
      <c r="T132" s="395"/>
      <c r="U132" s="396"/>
      <c r="V132" s="383">
        <f>IF(OR('Multi-Field'!AI118=$U$4,'Multi-Field'!AI118=$U$5,'Multi-Field'!AI118=$U$6,'Multi-Field'!AI118=$U$7,'Multi-Field'!AI118=$U$8,'Multi-Field'!AI118=$U$9),(IF('Multi-Field'!AJ118=$V$2,100,IF('Multi-Field'!AJ118=$V$3,65,IF('Multi-Field'!AJ118=$V$4,53,IF('Multi-Field'!AJ118=$V$5,41,IF('Multi-Field'!AJ118=$V$6,23,IF('Multi-Field'!AJ118=$V$7,0,0))))))),0)</f>
        <v>0</v>
      </c>
      <c r="W132" s="383" t="str">
        <f>IF(AND(OR('Multi-Field'!AF118=$S$3,'Multi-Field'!AF118=S120,'Multi-Field'!AF118=$S$7),'Multi-Field'!AN118&lt;18,'Multi-Field'!AN118&gt;0),35,IF('Multi-Field'!AF118=$S$4,55,IF(AND('Multi-Field'!AF118=$S$6,'Multi-Field'!AN118&lt;18),30,IF(AND('Multi-Field'!AN118&gt;17,OR('Multi-Field'!AF118=$S$3,'Multi-Field'!AF118=$S$5,'Multi-Field'!AF118= $S$6,'Multi-Field'!AF118=$S$7)),25,"0"))))</f>
        <v>0</v>
      </c>
      <c r="X132" s="383">
        <f>IF(OR('Multi-Field'!BA118=$U$4,'Multi-Field'!BA118=$U$5,'Multi-Field'!BA118=$U$6,'Multi-Field'!BA118=U122,'Multi-Field'!BA118=$U$8,'Multi-Field'!BA118=$U$9),(IF('Multi-Field'!BB118=$V$2,100,IF('Multi-Field'!BB118=$V$3,65,IF('Multi-Field'!BB118=$V$4,53,IF('Multi-Field'!BB118=$V$5,41,IF('Multi-Field'!BB118=$V$6,23,IF('Multi-Field'!BB118=$V$7,0,0))))))),0)</f>
        <v>0</v>
      </c>
      <c r="Y132" s="383" t="str">
        <f>IF(AND(OR('Multi-Field'!AX118=$S$3,'Multi-Field'!AX118=$S$5,'Multi-Field'!AX118=$S$7),'Multi-Field'!BF118&lt;18),35,IF('Multi-Field'!AX118=$S$4,55,IF(AND('Multi-Field'!AX118=$S$6,'Multi-Field'!BF118&lt;18),30,IF(AND('Multi-Field'!BF118&gt;17,OR('Multi-Field'!AX118=$S$3,'Multi-Field'!AX118=$S$5,'Multi-Field'!AX118=$S$6,'Multi-Field'!AX118=$S$7)),25,"0"))))</f>
        <v>0</v>
      </c>
      <c r="Z132" s="383">
        <v>116</v>
      </c>
      <c r="AI132" s="384">
        <f>'[1]Multi-Field'!B128</f>
        <v>0</v>
      </c>
      <c r="AJ132" s="385" t="e">
        <f>#VALUE!</f>
        <v>#VALUE!</v>
      </c>
      <c r="AK132" s="385" t="e">
        <f>#VALUE!</f>
        <v>#VALUE!</v>
      </c>
      <c r="AL132" s="385" t="e">
        <f>IF(AK132="","",IF('[1]Multi-Field'!AU128=20,10,IF(AK132-30&lt;0,0,AK132-30)))</f>
        <v>#VALUE!</v>
      </c>
      <c r="AM132" s="385" t="e">
        <f>#VALUE!</f>
        <v>#VALUE!</v>
      </c>
      <c r="AN132" s="385" t="e">
        <f t="shared" si="23"/>
        <v>#VALUE!</v>
      </c>
      <c r="AO132" s="385" t="e">
        <f>#VALUE!</f>
        <v>#VALUE!</v>
      </c>
      <c r="AP132" s="385" t="e">
        <f>#VALUE!</f>
        <v>#VALUE!</v>
      </c>
      <c r="AQ132" s="385" t="e">
        <f>#VALUE!</f>
        <v>#VALUE!</v>
      </c>
      <c r="AR132" s="385" t="e">
        <f>#VALUE!</f>
        <v>#VALUE!</v>
      </c>
      <c r="AS132" s="385" t="e">
        <f>IF(AR132="","",IF('[1]Multi-Field'!AU128&gt;9,0,AR132-15))</f>
        <v>#VALUE!</v>
      </c>
      <c r="AT132" s="385" t="e">
        <f>#VALUE!</f>
        <v>#VALUE!</v>
      </c>
      <c r="AU132" s="385" t="e">
        <f>#VALUE!</f>
        <v>#VALUE!</v>
      </c>
      <c r="AV132" s="385" t="e">
        <f>IF(AU132="","",IF('[1]Multi-Field'!AU128=9&gt;9,0,AU132-35))</f>
        <v>#VALUE!</v>
      </c>
      <c r="AW132" s="385" t="e">
        <f>#VALUE!</f>
        <v>#VALUE!</v>
      </c>
      <c r="AX132" s="385" t="e">
        <f t="shared" si="24"/>
        <v>#VALUE!</v>
      </c>
      <c r="AY132" s="385" t="str">
        <f>IF('[1]Multi-Field'!AU128="","",IF('[1]Multi-Field'!AU128&lt;1,100,IF('[1]Multi-Field'!AU128=1,75,IF('[1]Multi-Field'!AU128=2,50,IF('[1]Multi-Field'!AU128=3,25,IF('[1]Multi-Field'!AU128&gt;3,0,""))))))</f>
        <v/>
      </c>
      <c r="AZ132" s="385" t="str">
        <f t="shared" si="25"/>
        <v/>
      </c>
      <c r="BA132" s="385" t="e">
        <f>#VALUE!</f>
        <v>#VALUE!</v>
      </c>
      <c r="BB132" s="385" t="e">
        <f>IF(BA132="","",IF(AND('[1]Multi-Field'!AU128&lt;40,'[1]Multi-Field'!AU128&gt;9),40,IF('[1]Multi-Field'!AU128&gt;39,0,BA132+5)))</f>
        <v>#VALUE!</v>
      </c>
      <c r="BC132" s="386" t="e">
        <f t="shared" si="22"/>
        <v>#VALUE!</v>
      </c>
      <c r="BF132" s="411" t="s">
        <v>1301</v>
      </c>
      <c r="BG132" s="412">
        <v>3</v>
      </c>
      <c r="BH132" s="412">
        <v>3.5</v>
      </c>
      <c r="BI132" s="412">
        <v>4.5</v>
      </c>
      <c r="BJ132" s="409" t="e">
        <f>IF(AND('[1]Single Field'!#REF!=[1]Lists!BF132,'[1]Single Field'!#REF!="Drained"),"x",IF(AND('[1]Single Field'!#REF!=[1]Lists!BF132,'[1]Single Field'!#REF!="Undrained"),O,""))</f>
        <v>#REF!</v>
      </c>
      <c r="BK132" s="409" t="str">
        <f>IF(AND('[1]Multi-Field'!$E$3=[1]Lists!BF132,'[1]Multi-Field'!$F$3="Drained"),BI132,IF(AND('[1]Multi-Field'!$E$3=BF132,'[1]Multi-Field'!$F$3="undrained"),BH132,""))</f>
        <v/>
      </c>
      <c r="BL132" s="409" t="str">
        <f>IF(AND('[1]Multi-Field'!$E$4=BF132,'[1]Multi-Field'!$F$4="Drained"),BI132,IF(AND('[1]Multi-Field'!$E$4=BF132,'[1]Multi-Field'!$F$4="undrained"),BH132,""))</f>
        <v/>
      </c>
      <c r="BM132" s="409" t="str">
        <f>IF(AND('[1]Multi-Field'!$E$5=BF132,'[1]Multi-Field'!$F$5="Drained"),BI132,IF(AND('[1]Multi-Field'!$E$5=BF132,'[1]Multi-Field'!$F$5="undrained"),BH132,""))</f>
        <v/>
      </c>
      <c r="BN132" s="409" t="str">
        <f>IF(AND('[1]Multi-Field'!$E$6=BF132,'[1]Multi-Field'!$F$6="Drained"),BI132,IF(AND('[1]Multi-Field'!$E$6=BF132,'[1]Multi-Field'!$F$6="undrained"),BH132,""))</f>
        <v/>
      </c>
      <c r="BO132" s="409" t="str">
        <f>IF(AND('[1]Multi-Field'!$E$7=BF132,'[1]Multi-Field'!$F$7="Drained"),BI132,IF(AND('[1]Multi-Field'!$E$7=BF132,'[1]Multi-Field'!$F$7="undrained"),BH132,""))</f>
        <v/>
      </c>
      <c r="BP132" s="409" t="str">
        <f>IF(AND('[1]Multi-Field'!$E$8=BF132,'[1]Multi-Field'!$F$8="Drained"),BI132,IF(AND('[1]Multi-Field'!$E$8=BF132,'[1]Multi-Field'!$F$8="undrained"),BH132,""))</f>
        <v/>
      </c>
      <c r="BQ132" s="409" t="str">
        <f>IF(AND('[1]Multi-Field'!$E$9=BF132,'[1]Multi-Field'!$F$9="Drained"),BI132,IF(AND('[1]Multi-Field'!$E$9=BF132,'[1]Multi-Field'!$F$9="undrained"),BH132,""))</f>
        <v/>
      </c>
      <c r="BR132" s="409" t="str">
        <f>IF(AND('[1]Multi-Field'!$E$10=BF132,'[1]Multi-Field'!$F$10="Drained"),BI132,IF(AND('[1]Multi-Field'!$E$10=BF132,'[1]Multi-Field'!$F$10="undrained"),BH132,""))</f>
        <v/>
      </c>
      <c r="BS132" s="409" t="str">
        <f>IF(AND('[1]Multi-Field'!$E$11=BF132,'[1]Multi-Field'!$F$11="Drained"),BI132,IF(AND('[1]Multi-Field'!$E$11=BF132,'[1]Multi-Field'!$F$11="undrained"),BH132,""))</f>
        <v/>
      </c>
      <c r="BT132" s="409" t="str">
        <f>IF(AND('[1]Multi-Field'!$E$12=BF132,'[1]Multi-Field'!$F$12="Drained"),BI132,IF(AND('[1]Multi-Field'!$E$12=BF132,'[1]Multi-Field'!$F$12="undrained"),BH132,""))</f>
        <v/>
      </c>
      <c r="BU132" s="409" t="str">
        <f>IF(AND('[1]Multi-Field'!$E$13=BF132,'[1]Multi-Field'!$F$13="Drained"),BI132,IF(AND('[1]Multi-Field'!$E$3=BF132,'[1]Multi-Field'!$F$13="undrained"),BH132,""))</f>
        <v/>
      </c>
      <c r="BV132" s="409" t="str">
        <f>IF(AND('[1]Multi-Field'!$E$14=BF132,'[1]Multi-Field'!$F$14="Drained"),BI132,IF(AND('[1]Multi-Field'!$E$14=BF132,'[1]Multi-Field'!$F$14="undrained"),BH132,""))</f>
        <v/>
      </c>
      <c r="BW132" s="409" t="str">
        <f>IF(AND('[1]Multi-Field'!$E$15=BF132,'[1]Multi-Field'!$F$15="Drained"),BI132,IF(AND('[1]Multi-Field'!$E$15=BF132,'[1]Multi-Field'!$F$15="undrained"),BH132,""))</f>
        <v/>
      </c>
      <c r="BX132" s="409" t="str">
        <f>IF(AND('[1]Multi-Field'!$E$16=[1]Lists!BF132,'[1]Multi-Field'!$F$16="Drained"),BI132,IF(AND('[1]Multi-Field'!$E$16=[1]Lists!BF132,'[1]Multi-Field'!$F$16="undrained"),BH132,""))</f>
        <v/>
      </c>
      <c r="BY132" s="409" t="str">
        <f>IF(AND('[1]Multi-Field'!$E$17=[1]Lists!BF132,'[1]Multi-Field'!$F$17="Drained"),BI132,IF(AND('[1]Multi-Field'!$E$17=[1]Lists!BF132,'[1]Multi-Field'!$F$17="undrained"),BH132,""))</f>
        <v/>
      </c>
      <c r="BZ132" s="409" t="str">
        <f>IF(AND('[1]Multi-Field'!$E$18=[1]Lists!BF132,'[1]Multi-Field'!$F$18="Drained"),BI132,IF(AND('[1]Multi-Field'!$E$18=[1]Lists!BF132,'[1]Multi-Field'!$F$18="undrained"),BH132,""))</f>
        <v/>
      </c>
      <c r="CA132" s="409" t="str">
        <f>IF(AND('[1]Multi-Field'!$E$19=[1]Lists!BF132,'[1]Multi-Field'!$F$19="Drained"),BI132,IF(AND('[1]Multi-Field'!$E$19=[1]Lists!BF132,'[1]Multi-Field'!$F$19="undrained"),BH132,""))</f>
        <v/>
      </c>
      <c r="CB132" s="409" t="str">
        <f>IF(AND('[1]Multi-Field'!$E$20=[1]Lists!BF132,'[1]Multi-Field'!$F$20="Drained"),BI132,IF(AND('[1]Multi-Field'!$E$20=[1]Lists!BF132,'[1]Multi-Field'!$F$20="undrained"),BH132,""))</f>
        <v/>
      </c>
      <c r="CC132" s="409" t="str">
        <f>IF(AND('[1]Multi-Field'!$E$21=[1]Lists!BF132,'[1]Multi-Field'!$F$21="Drained"),BI132,IF(AND('[1]Multi-Field'!$E$21=[1]Lists!BF132,'[1]Multi-Field'!$F$21="undrained"),BH132,""))</f>
        <v/>
      </c>
      <c r="CD132" s="409" t="str">
        <f>IF(AND('[1]Multi-Field'!$E$22=[1]Lists!BF132,'[1]Multi-Field'!$F$22="Drained"),BI132,IF(AND('[1]Multi-Field'!$E$22=[1]Lists!BF132,'[1]Multi-Field'!$F$22="undrained"),BH132,""))</f>
        <v/>
      </c>
      <c r="CE132" s="409" t="str">
        <f>IF(AND('[1]Multi-Field'!$E$23=[1]Lists!BF132,'[1]Multi-Field'!$F$23="Drained"),BI132,IF(AND('[1]Multi-Field'!$E$23=[1]Lists!BF132,'[1]Multi-Field'!$F$23="undrained"),BH132,""))</f>
        <v/>
      </c>
      <c r="CF132" s="409" t="str">
        <f>IF(AND('[1]Multi-Field'!$E$24=[1]Lists!BF132,'[1]Multi-Field'!$F$24="Drained"),BI132,IF(AND('[1]Multi-Field'!$E$24=[1]Lists!BF132,'[1]Multi-Field'!$F$24="undrained"),BH132,""))</f>
        <v/>
      </c>
      <c r="CG132" s="409" t="str">
        <f>IF(AND('[1]Multi-Field'!$E$25=[1]Lists!BF132,'[1]Multi-Field'!$F$25="Drained"),BI132,IF(AND('[1]Multi-Field'!$E$25=[1]Lists!BF132,'[1]Multi-Field'!$F$25="undrained"),BH132,""))</f>
        <v/>
      </c>
      <c r="CH132" s="409" t="str">
        <f>IF(AND('[1]Multi-Field'!$E$26=[1]Lists!BF132,'[1]Multi-Field'!$F$26="Drained"),BI132,IF(AND('[1]Multi-Field'!$E$26=[1]Lists!BF132,'[1]Multi-Field'!$F$26="undrained"),BH132,""))</f>
        <v/>
      </c>
      <c r="CI132" s="409" t="str">
        <f>IF(AND('[1]Multi-Field'!$E$27=[1]Lists!BF132,'[1]Multi-Field'!$F$27="Drained"),BI132,IF(AND('[1]Multi-Field'!$E$27=[1]Lists!BF132,'[1]Multi-Field'!$F$27="undrained"),BH132,""))</f>
        <v/>
      </c>
      <c r="CJ132" s="409" t="str">
        <f>IF(AND('[1]Multi-Field'!$E$28=[1]Lists!BF132,'[1]Multi-Field'!$F$28="Drained"),BI132,IF(AND('[1]Multi-Field'!$E$28=[1]Lists!BF132,'[1]Multi-Field'!$F$28="undrained"),BH132,""))</f>
        <v/>
      </c>
      <c r="CK132" s="409" t="str">
        <f>IF(AND('[1]Multi-Field'!$E$29=[1]Lists!BF132,'[1]Multi-Field'!$F$29="Drained"),BI132,IF(AND('[1]Multi-Field'!$E$29=[1]Lists!BF132,'[1]Multi-Field'!$F$29="undrained"),BH132,""))</f>
        <v/>
      </c>
      <c r="CL132" s="409" t="str">
        <f>IF(AND('[1]Multi-Field'!$E$30=[1]Lists!BF132,'[1]Multi-Field'!$F$30="Drained"),BI132,IF(AND('[1]Multi-Field'!$E$30=[1]Lists!BF132,'[1]Multi-Field'!$F$30="undrained"),BH132,""))</f>
        <v/>
      </c>
      <c r="CM132" s="409" t="str">
        <f>IF(AND('[1]Multi-Field'!$E$31=[1]Lists!BF132,'[1]Multi-Field'!$F$31="Drained"),BI132,IF(AND('[1]Multi-Field'!$E$31=[1]Lists!BF132,'[1]Multi-Field'!$F$31="undrained"),BH132,""))</f>
        <v/>
      </c>
      <c r="CN132" s="409" t="str">
        <f>IF(AND('[1]Multi-Field'!$E$32=[1]Lists!BF132,'[1]Multi-Field'!$F$32="Drained"),BI132,IF(AND('[1]Multi-Field'!$E$32=[1]Lists!BF132,'[1]Multi-Field'!$F$32="undrained"),BH132,""))</f>
        <v/>
      </c>
      <c r="CO132" s="409" t="str">
        <f>IF(AND('[1]Multi-Field'!$E$33=[1]Lists!BF132,'[1]Multi-Field'!$F$33="Drained"),BI132,IF(AND('[1]Multi-Field'!$E$33=[1]Lists!BF132,'[1]Multi-Field'!$F$33="undrained"),BH132,""))</f>
        <v/>
      </c>
      <c r="CP132" s="409" t="str">
        <f>IF(AND('[1]Multi-Field'!$E$34=[1]Lists!BF132,'[1]Multi-Field'!$F$34="Drained"),BI132,IF(AND('[1]Multi-Field'!$E$34=[1]Lists!BF132,'[1]Multi-Field'!$F$34="undrained"),BH132,""))</f>
        <v/>
      </c>
      <c r="CQ132" s="409" t="str">
        <f>IF(AND('[1]Multi-Field'!$E$35=[1]Lists!BF132,'[1]Multi-Field'!$F$35="Drained"),BI132,IF(AND('[1]Multi-Field'!$E$35=[1]Lists!BF132,'[1]Multi-Field'!$F$35="undrained"),BH132,""))</f>
        <v/>
      </c>
      <c r="CR132" s="409" t="str">
        <f>IF(AND('[1]Multi-Field'!$E$36=[1]Lists!BF132,'[1]Multi-Field'!$F$36="Drained"),BI132,IF(AND('[1]Multi-Field'!$E$36=[1]Lists!BF132,'[1]Multi-Field'!$F$36="undrained"),BH132,""))</f>
        <v/>
      </c>
      <c r="CS132" s="409" t="str">
        <f>IF(AND('[1]Multi-Field'!$E$37=[1]Lists!BF132,'[1]Multi-Field'!$F$37="Drained"),BI132,IF(AND('[1]Multi-Field'!$E$37=[1]Lists!BF132,'[1]Multi-Field'!$F$37="undrained"),BH132,""))</f>
        <v/>
      </c>
      <c r="CT132" s="409" t="str">
        <f>IF(AND('[1]Multi-Field'!$E$38=[1]Lists!BF132,'[1]Multi-Field'!$F$38="Drained"),BI132,IF(AND('[1]Multi-Field'!$E$38=[1]Lists!BF132,'[1]Multi-Field'!$F$38="undrained"),BH132,""))</f>
        <v/>
      </c>
      <c r="CU132" s="409" t="str">
        <f>IF(AND('[1]Multi-Field'!$E$39=[1]Lists!BF132,'[1]Multi-Field'!$F$39="Drained"),BI132,IF(AND('[1]Multi-Field'!$E$39=[1]Lists!BF132,'[1]Multi-Field'!$F$39="undrained"),BH132,""))</f>
        <v/>
      </c>
      <c r="CV132" s="409" t="str">
        <f>IF(AND('[1]Multi-Field'!$E$40=[1]Lists!BF132,'[1]Multi-Field'!$F$40="Drained"),BI132,IF(AND('[1]Multi-Field'!$E$40=[1]Lists!BF132,'[1]Multi-Field'!$F$40="undrained"),BH132,""))</f>
        <v/>
      </c>
      <c r="CW132" s="409" t="str">
        <f>IF(AND('[1]Multi-Field'!$E$41=[1]Lists!BF132,'[1]Multi-Field'!$F$40="Drained"),BI132,IF(AND('[1]Multi-Field'!$E$40=[1]Lists!BF132,'[1]Multi-Field'!$F$40="undrained"),BH132,""))</f>
        <v/>
      </c>
      <c r="CX132" s="409" t="str">
        <f>IF(AND('[1]Multi-Field'!$E$42=[1]Lists!BF132,'[1]Multi-Field'!$F$42="Drained"),BI132,IF(AND('[1]Multi-Field'!$E$42=[1]Lists!BF132,'[1]Multi-Field'!$F$42="undrained"),BH132,""))</f>
        <v/>
      </c>
      <c r="CY132" s="409" t="str">
        <f>IF(AND('[1]Multi-Field'!$E$43=[1]Lists!BF132,'[1]Multi-Field'!$F$43="Drained"),BI132,IF(AND('[1]Multi-Field'!$E$43=[1]Lists!BF132,'[1]Multi-Field'!$F$43="undrained"),BH132,""))</f>
        <v/>
      </c>
      <c r="CZ132" s="409" t="str">
        <f>IF(AND('[1]Multi-Field'!$E$44=[1]Lists!BF132,'[1]Multi-Field'!$F$44="Drained"),BI132,IF(AND('[1]Multi-Field'!$E$44=[1]Lists!BF132,'[1]Multi-Field'!$F$44="undrained"),BH132,""))</f>
        <v/>
      </c>
      <c r="DA132" s="409" t="str">
        <f>IF(AND('[1]Multi-Field'!$E$45=[1]Lists!BF132,'[1]Multi-Field'!$F$45="Drained"),BI132,IF(AND('[1]Multi-Field'!$E$45=[1]Lists!BF132,'[1]Multi-Field'!$F$45="undrained"),BH132,""))</f>
        <v/>
      </c>
      <c r="DB132" s="409" t="str">
        <f>IF(AND('[1]Multi-Field'!$E$46=[1]Lists!BF132,'[1]Multi-Field'!$F$46="Drained"),BI132,IF(AND('[1]Multi-Field'!$E$46=[1]Lists!BF132,'[1]Multi-Field'!$F$46="undrained"),BH132,""))</f>
        <v/>
      </c>
      <c r="DC132" s="409" t="str">
        <f>IF(AND('[1]Multi-Field'!$E$47=[1]Lists!BF132,'[1]Multi-Field'!$F$47="Drained"),BI132,IF(AND('[1]Multi-Field'!$E$47=[1]Lists!BF132,'[1]Multi-Field'!$F$47="undrained"),BH132,""))</f>
        <v/>
      </c>
      <c r="DD132" s="409" t="str">
        <f>IF(AND('[1]Multi-Field'!$E$48=[1]Lists!BF132,'[1]Multi-Field'!$F$48="Drained"),BI132,IF(AND('[1]Multi-Field'!$E$48=[1]Lists!BF132,'[1]Multi-Field'!$F$48="undrained"),BH132,""))</f>
        <v/>
      </c>
      <c r="DE132" s="409" t="str">
        <f>IF(AND('[1]Multi-Field'!$E$49=[1]Lists!BF132,'[1]Multi-Field'!$F$49="Drained"),BI132,IF(AND('[1]Multi-Field'!$E$49=[1]Lists!BF132,'[1]Multi-Field'!$F$9="undrained"),BH132,""))</f>
        <v/>
      </c>
      <c r="DF132" s="409" t="str">
        <f>IF(AND('[1]Multi-Field'!$E$50=[1]Lists!BF132,'[1]Multi-Field'!$F$50="Drained"),BI132,IF(AND('[1]Multi-Field'!$E$50=[1]Lists!BF132,'[1]Multi-Field'!$F$50="undrained"),BH132,""))</f>
        <v/>
      </c>
      <c r="DG132" s="409" t="str">
        <f>IF(AND('[1]Multi-Field'!$E$51=[1]Lists!BF132,'[1]Multi-Field'!$F$51="Drained"),BI132,IF(AND('[1]Multi-Field'!$E$51=[1]Lists!BF132,'[1]Multi-Field'!$F$51="undrained"),BH132,""))</f>
        <v/>
      </c>
      <c r="DH132" s="409" t="str">
        <f>IF(AND('[1]Multi-Field'!$E$52=[1]Lists!BF132,'[1]Multi-Field'!$F$52="Drained"),BI132,IF(AND('[1]Multi-Field'!$E$52=[1]Lists!BF132,'[1]Multi-Field'!$F$52="undrained"),BH132,""))</f>
        <v/>
      </c>
      <c r="DI132" s="409" t="str">
        <f>IF(AND('[1]Multi-Field'!$E$53=[1]Lists!BF132,'[1]Multi-Field'!$F$53="Drained"),BI132,IF(AND('[1]Multi-Field'!$E$53=[1]Lists!BF132,'[1]Multi-Field'!$F$53="undrained"),BH132,""))</f>
        <v/>
      </c>
      <c r="DJ132" s="409" t="str">
        <f>IF(AND('[1]Multi-Field'!$E$54=[1]Lists!BF132,'[1]Multi-Field'!$F$54="Drained"),BI132,IF(AND('[1]Multi-Field'!$E$54=[1]Lists!BF132,'[1]Multi-Field'!$F$54="undrained"),BH132,""))</f>
        <v/>
      </c>
      <c r="DK132" s="409" t="str">
        <f>IF(AND('[1]Multi-Field'!$E$55=[1]Lists!BF132,'[1]Multi-Field'!$F$55="Drained"),BI132,IF(AND('[1]Multi-Field'!$E$55=[1]Lists!BF132,'[1]Multi-Field'!$F$55="undrained"),BH132,""))</f>
        <v/>
      </c>
      <c r="DL132" s="409" t="str">
        <f>IF(AND('[1]Multi-Field'!$E$56=[1]Lists!BF132,'[1]Multi-Field'!$F$56="Drained"),BI132,IF(AND('[1]Multi-Field'!$E$56=[1]Lists!BF132,'[1]Multi-Field'!$F$56="undrained"),BH132,""))</f>
        <v/>
      </c>
      <c r="DM132" s="409" t="str">
        <f>IF(AND('[1]Multi-Field'!$E$57=[1]Lists!BF132,'[1]Multi-Field'!$F$57="Drained"),BI132,IF(AND('[1]Multi-Field'!$E$57=[1]Lists!BF132,'[1]Multi-Field'!$F$57="undrained"),BH132,""))</f>
        <v/>
      </c>
      <c r="DN132" s="409" t="str">
        <f>IF(AND('[1]Multi-Field'!$E$58=[1]Lists!BF132,'[1]Multi-Field'!$F$58="Drained"),BI132,IF(AND('[1]Multi-Field'!$E$58=[1]Lists!BF132,'[1]Multi-Field'!$F$58="undrained"),BH132,""))</f>
        <v/>
      </c>
      <c r="DO132" s="409" t="str">
        <f>IF(AND('[1]Multi-Field'!$E$59=[1]Lists!BF132,'[1]Multi-Field'!$F$59="Drained"),BI132,IF(AND('[1]Multi-Field'!$E$59=[1]Lists!BF132,'[1]Multi-Field'!$F$59="undrained"),BH132,""))</f>
        <v/>
      </c>
      <c r="DP132" s="409" t="str">
        <f>IF(AND('[1]Multi-Field'!$E$60=[1]Lists!BF132,'[1]Multi-Field'!$F$60="Drained"),BI132,IF(AND('[1]Multi-Field'!$E$60=[1]Lists!BF132,'[1]Multi-Field'!$F$60="undrained"),BH132,""))</f>
        <v/>
      </c>
      <c r="DQ132" s="409" t="str">
        <f>IF(AND('[1]Multi-Field'!$E$61=[1]Lists!BF132,'[1]Multi-Field'!$F$61="Drained"),BI132,IF(AND('[1]Multi-Field'!$E$61=[1]Lists!BF132,'[1]Multi-Field'!$F$61="undrained"),BH132,""))</f>
        <v/>
      </c>
      <c r="DR132" s="409" t="str">
        <f>IF(AND('[1]Multi-Field'!$E$62=[1]Lists!BF132,'[1]Multi-Field'!$F$62="Drained"),BI132,IF(AND('[1]Multi-Field'!$E$62=[1]Lists!BF132,'[1]Multi-Field'!$F$62="undrained"),BH132,""))</f>
        <v/>
      </c>
      <c r="DS132" s="409" t="str">
        <f>IF(AND('[1]Multi-Field'!$E$63=[1]Lists!BF132,'[1]Multi-Field'!$F$63="Drained"),BI132,IF(AND('[1]Multi-Field'!$E$63=[1]Lists!BF132,'[1]Multi-Field'!$F$63="undrained"),BH132,""))</f>
        <v/>
      </c>
      <c r="DT132" s="409" t="str">
        <f>IF(AND('[1]Multi-Field'!$E$64=[1]Lists!BF132,'[1]Multi-Field'!$F$64="Drained"),BI132,IF(AND('[1]Multi-Field'!$E$64=[1]Lists!BF132,'[1]Multi-Field'!$F$64="undrained"),BH132,""))</f>
        <v/>
      </c>
      <c r="DU132" s="409" t="str">
        <f>IF(AND('[1]Multi-Field'!$E$65=[1]Lists!BF132,'[1]Multi-Field'!$F$65="Drained"),BI132,IF(AND('[1]Multi-Field'!$E$65=[1]Lists!BF132,'[1]Multi-Field'!$F$65="undrained"),BH132,""))</f>
        <v/>
      </c>
      <c r="DV132" s="409" t="str">
        <f>IF(AND('[1]Multi-Field'!$E$66=[1]Lists!BF132,'[1]Multi-Field'!$F$66="Drained"),BI132,IF(AND('[1]Multi-Field'!$E$66=[1]Lists!BF132,'[1]Multi-Field'!$F$66="undrained"),BH132,""))</f>
        <v/>
      </c>
      <c r="DW132" s="409" t="str">
        <f>IF(AND('[1]Multi-Field'!$E$67=[1]Lists!BF132,'[1]Multi-Field'!$F$67="Drained"),BI132,IF(AND('[1]Multi-Field'!$E$67=[1]Lists!BF132,'[1]Multi-Field'!$F$67="undrained"),BH132,""))</f>
        <v/>
      </c>
      <c r="DX132" s="409" t="str">
        <f>IF(AND('[1]Multi-Field'!$E$68=[1]Lists!BF132,'[1]Multi-Field'!$F$68="Drained"),BI132,IF(AND('[1]Multi-Field'!$E$68=[1]Lists!BF132,'[1]Multi-Field'!$F$68="undrained"),BH132,""))</f>
        <v/>
      </c>
      <c r="DY132" s="409" t="str">
        <f>IF(AND('[1]Multi-Field'!$E$69=[1]Lists!BF132,'[1]Multi-Field'!$F$69="Drained"),BI132,IF(AND('[1]Multi-Field'!$E$69=[1]Lists!BF132,'[1]Multi-Field'!$F$69="undrained"),BH132,""))</f>
        <v/>
      </c>
      <c r="DZ132" s="409" t="str">
        <f>IF(AND('[1]Multi-Field'!$E$70=[1]Lists!BF132,'[1]Multi-Field'!$F$70="Drained"),BI132,IF(AND('[1]Multi-Field'!$E$70=[1]Lists!BF132,'[1]Multi-Field'!$F$70="undrained"),BH132,""))</f>
        <v/>
      </c>
      <c r="EA132" s="409" t="str">
        <f>IF(AND('[1]Multi-Field'!$E$71=[1]Lists!BF132,'[1]Multi-Field'!$F$71="Drained"),BI132,IF(AND('[1]Multi-Field'!$E$71=[1]Lists!BF132,'[1]Multi-Field'!$F$71="undrained"),BH132,""))</f>
        <v/>
      </c>
      <c r="EB132" s="409" t="str">
        <f>IF(AND('[1]Multi-Field'!$E$72=[1]Lists!BF132,'[1]Multi-Field'!$F$72="Drained"),BI132,IF(AND('[1]Multi-Field'!$E$72=[1]Lists!BF132,'[1]Multi-Field'!$F$72="undrained"),BH132,""))</f>
        <v/>
      </c>
      <c r="EC132" s="409" t="str">
        <f>IF(AND('[1]Multi-Field'!$E$73=[1]Lists!BF132,'[1]Multi-Field'!$F$73="Drained"),BI132,IF(AND('[1]Multi-Field'!$E$73=[1]Lists!BF132,'[1]Multi-Field'!$F$73="undrained"),BH132,""))</f>
        <v/>
      </c>
      <c r="ED132" s="409" t="str">
        <f>IF(AND('[1]Multi-Field'!$E$74=[1]Lists!BF132,'[1]Multi-Field'!$F$74="Drained"),BI132,IF(AND('[1]Multi-Field'!$E$74=[1]Lists!BF132,'[1]Multi-Field'!$F$74="undrained"),BH132,""))</f>
        <v/>
      </c>
      <c r="EE132" s="409" t="str">
        <f>IF(AND('[1]Multi-Field'!$E$75=[1]Lists!BF132,'[1]Multi-Field'!$F$75="Drained"),BI132,IF(AND('[1]Multi-Field'!$E$75=[1]Lists!BF132,'[1]Multi-Field'!$F$75="undrained"),BH132,""))</f>
        <v/>
      </c>
      <c r="EF132" s="409" t="str">
        <f>IF(AND('[1]Multi-Field'!$E$76=[1]Lists!BF132,'[1]Multi-Field'!$F$76="Drained"),BI132,IF(AND('[1]Multi-Field'!$E$76=[1]Lists!BF132,'[1]Multi-Field'!$F$6="undrained"),BH132,""))</f>
        <v/>
      </c>
      <c r="EG132" s="409" t="str">
        <f>IF(AND('[1]Multi-Field'!$E$77=[1]Lists!BF132,'[1]Multi-Field'!$F$77="Drained"),BI132,IF(AND('[1]Multi-Field'!$E$77=[1]Lists!BF132,'[1]Multi-Field'!$F$77="undrained"),BH132,""))</f>
        <v/>
      </c>
      <c r="EH132" s="409" t="str">
        <f>IF(AND('[1]Multi-Field'!$E$78=[1]Lists!BF132,'[1]Multi-Field'!$F$78="Drained"),BI132,IF(AND('[1]Multi-Field'!$E$78=[1]Lists!BF132,'[1]Multi-Field'!$F$78="undrained"),BH132,""))</f>
        <v/>
      </c>
      <c r="EI132" s="409" t="str">
        <f>IF(AND('[1]Multi-Field'!$E$79=[1]Lists!BF132,'[1]Multi-Field'!$F$79="Drained"),BI132,IF(AND('[1]Multi-Field'!$E$79=[1]Lists!BF132,'[1]Multi-Field'!$F$79="undrained"),BH132,""))</f>
        <v/>
      </c>
      <c r="EJ132" s="409" t="str">
        <f>IF(AND('[1]Multi-Field'!$E$80=[1]Lists!BF132,'[1]Multi-Field'!$F$80="Drained"),BI132,IF(AND('[1]Multi-Field'!$E$80=[1]Lists!BF132,'[1]Multi-Field'!$F$80="undrained"),BH132,""))</f>
        <v/>
      </c>
      <c r="EK132" s="409" t="str">
        <f>IF(AND('[1]Multi-Field'!$E$81=[1]Lists!BF132,'[1]Multi-Field'!$F$81="Drained"),BI132,IF(AND('[1]Multi-Field'!$E$81=[1]Lists!BF132,'[1]Multi-Field'!$F$81="undrained"),BH132,""))</f>
        <v/>
      </c>
      <c r="EL132" s="409" t="str">
        <f>IF(AND('[1]Multi-Field'!$E$82=[1]Lists!BF132,'[1]Multi-Field'!$F$82="Drained"),BI132,IF(AND('[1]Multi-Field'!$E$82=[1]Lists!BF132,'[1]Multi-Field'!$F$82="undrained"),BH132,""))</f>
        <v/>
      </c>
      <c r="EM132" s="409" t="str">
        <f>IF(AND('[1]Multi-Field'!$E$83=[1]Lists!BF132,'[1]Multi-Field'!$F$83="Drained"),BI132,IF(AND('[1]Multi-Field'!$E$83=[1]Lists!BF132,'[1]Multi-Field'!$F$83="undrained"),BH132,""))</f>
        <v/>
      </c>
      <c r="EN132" s="409" t="str">
        <f>IF(AND('[1]Multi-Field'!$E$84=[1]Lists!BF132,'[1]Multi-Field'!$F$84="Drained"),BI132,IF(AND('[1]Multi-Field'!$E$84=[1]Lists!BF132,'[1]Multi-Field'!$F$84="undrained"),BH132,""))</f>
        <v/>
      </c>
      <c r="EO132" s="409" t="str">
        <f>IF(AND('[1]Multi-Field'!$E$85=[1]Lists!BF132,'[1]Multi-Field'!$F$85="Drained"),BI132,IF(AND('[1]Multi-Field'!$E$85=[1]Lists!BF132,'[1]Multi-Field'!$F$85="undrained"),BH132,""))</f>
        <v/>
      </c>
      <c r="EP132" s="409" t="str">
        <f>IF(AND('[1]Multi-Field'!$E$86=[1]Lists!BF132,'[1]Multi-Field'!$F$86="Drained"),BI132,IF(AND('[1]Multi-Field'!$E$86=[1]Lists!BF132,'[1]Multi-Field'!$F$86="undrained"),BH132,""))</f>
        <v/>
      </c>
      <c r="EQ132" s="409" t="str">
        <f>IF(AND('[1]Multi-Field'!$E$87=[1]Lists!BF132,'[1]Multi-Field'!$F$87="Drained"),BI132,IF(AND('[1]Multi-Field'!$E$87=[1]Lists!BF132,'[1]Multi-Field'!$F$87="undrained"),BH132,""))</f>
        <v/>
      </c>
      <c r="ER132" s="409" t="str">
        <f>IF(AND('[1]Multi-Field'!$E$88=[1]Lists!BF132,'[1]Multi-Field'!$F$88="Drained"),BI132,IF(AND('[1]Multi-Field'!$E$88=[1]Lists!BF132,'[1]Multi-Field'!$F$88="undrained"),BH132,""))</f>
        <v/>
      </c>
      <c r="ES132" s="409" t="str">
        <f>IF(AND('[1]Multi-Field'!$E$89=[1]Lists!BF132,'[1]Multi-Field'!$F$89="Drained"),BI132,IF(AND('[1]Multi-Field'!$E$89=[1]Lists!BF132,'[1]Multi-Field'!$F$89="undrained"),BH132,""))</f>
        <v/>
      </c>
      <c r="ET132" s="409" t="str">
        <f>IF(AND('[1]Multi-Field'!$E$90=[1]Lists!BF132,'[1]Multi-Field'!$F$90="Drained"),BI132,IF(AND('[1]Multi-Field'!$E$90=[1]Lists!BF132,'[1]Multi-Field'!$F$90="undrained"),BH132,""))</f>
        <v/>
      </c>
      <c r="EU132" s="409" t="str">
        <f>IF(AND('[1]Multi-Field'!$E$91=[1]Lists!BF132,'[1]Multi-Field'!$F$91="Drained"),BI132,IF(AND('[1]Multi-Field'!$E$91=[1]Lists!BF132,'[1]Multi-Field'!$F$91="undrained"),BH132,""))</f>
        <v/>
      </c>
      <c r="EV132" s="409" t="str">
        <f>IF(AND('[1]Multi-Field'!$E$92=[1]Lists!BF132,'[1]Multi-Field'!$F$92="Drained"),BI132,IF(AND('[1]Multi-Field'!$E$92=[1]Lists!BF132,'[1]Multi-Field'!$F$92="undrained"),BH132,""))</f>
        <v/>
      </c>
      <c r="EW132" s="409" t="str">
        <f>IF(AND('[1]Multi-Field'!$E$93=[1]Lists!BF132,'[1]Multi-Field'!$F$93="Drained"),BI132,IF(AND('[1]Multi-Field'!$E$93=[1]Lists!BF132,'[1]Multi-Field'!$F$93="undrained"),BH132,""))</f>
        <v/>
      </c>
      <c r="EX132" s="409" t="str">
        <f>IF(AND('[1]Multi-Field'!$E$94=[1]Lists!BF132,'[1]Multi-Field'!$F$94="Drained"),BI132,IF(AND('[1]Multi-Field'!$E$94=[1]Lists!BF132,'[1]Multi-Field'!$F$94="undrained"),BH132,""))</f>
        <v/>
      </c>
      <c r="EY132" s="409" t="str">
        <f>IF(AND('[1]Multi-Field'!$E$95=[1]Lists!BF132,'[1]Multi-Field'!$F$95="Drained"),BI132,IF(AND('[1]Multi-Field'!$E$95=[1]Lists!BF132,'[1]Multi-Field'!$F$95="undrained"),BH132,""))</f>
        <v/>
      </c>
      <c r="EZ132" s="409" t="str">
        <f>IF(AND('[1]Multi-Field'!$E$96=[1]Lists!BF132,'[1]Multi-Field'!$F$96="Drained"),BI132,IF(AND('[1]Multi-Field'!$E$96=[1]Lists!BF132,'[1]Multi-Field'!$F$96="undrained"),BH132,""))</f>
        <v/>
      </c>
      <c r="FA132" s="409" t="str">
        <f>IF(AND('[1]Multi-Field'!$E$97=[1]Lists!BF132,'[1]Multi-Field'!$F$97="Drained"),BI132,IF(AND('[1]Multi-Field'!$E$97=[1]Lists!BF132,'[1]Multi-Field'!$F$97="undrained"),BH132,""))</f>
        <v/>
      </c>
      <c r="FB132" s="409" t="str">
        <f>IF(AND('[1]Multi-Field'!$E$98=[1]Lists!BF132,'[1]Multi-Field'!$F$98="Drained"),BI132,IF(AND('[1]Multi-Field'!$E$98=[1]Lists!BF132,'[1]Multi-Field'!$F$98="undrained"),BH132,""))</f>
        <v/>
      </c>
      <c r="FC132" s="409" t="str">
        <f>IF(AND('[1]Multi-Field'!$E$99=[1]Lists!BF132,'[1]Multi-Field'!$F$99="Drained"),BI132,IF(AND('[1]Multi-Field'!$E$99=[1]Lists!BF132,'[1]Multi-Field'!$F$99="undrained"),BH132,""))</f>
        <v/>
      </c>
      <c r="FD132" s="409" t="str">
        <f>IF(AND('[1]Multi-Field'!$E$100=[1]Lists!BF132,'[1]Multi-Field'!$F$100="Drained"),BI132,IF(AND('[1]Multi-Field'!$E$100=[1]Lists!BF132,'[1]Multi-Field'!$F$100="undrained"),BH132,""))</f>
        <v/>
      </c>
      <c r="FE132" s="409" t="str">
        <f>IF(AND('[1]Multi-Field'!$E$101=[1]Lists!BF132,'[1]Multi-Field'!$F$101="Drained"),BI132,IF(AND('[1]Multi-Field'!$E$101=[1]Lists!BF132,'[1]Multi-Field'!$F$101="undrained"),BH132,""))</f>
        <v/>
      </c>
      <c r="FF132" s="409" t="str">
        <f>IF(AND('[1]Multi-Field'!$E$102=[1]Lists!BF132,'[1]Multi-Field'!$F$102="Drained"),BI132,IF(AND('[1]Multi-Field'!$E$102=[1]Lists!BF132,'[1]Multi-Field'!$F$102="undrained"),BH132,""))</f>
        <v/>
      </c>
      <c r="FG132" s="409" t="str">
        <f>IF(AND('[1]Multi-Field'!$E$103=[1]Lists!BF132,'[1]Multi-Field'!$F$103="Drained"),BI132,IF(AND('[1]Multi-Field'!$E$103=[1]Lists!BF132,'[1]Multi-Field'!$F$103="undrained"),BH132,""))</f>
        <v/>
      </c>
      <c r="FH132" s="409" t="str">
        <f>IF(AND('[1]Multi-Field'!$E$104=[1]Lists!BF132,'[1]Multi-Field'!$F$104="Drained"),BI132,IF(AND('[1]Multi-Field'!$E$104=[1]Lists!BF132,'[1]Multi-Field'!$F$104="undrained"),BH132,""))</f>
        <v/>
      </c>
      <c r="FI132" s="409" t="str">
        <f>IF(AND('[1]Multi-Field'!$E$105=[1]Lists!BF132,'[1]Multi-Field'!$F$105="Drained"),BI132,IF(AND('[1]Multi-Field'!$E$105=[1]Lists!BF132,'[1]Multi-Field'!$F$105="undrained"),BH132,""))</f>
        <v/>
      </c>
      <c r="FJ132" s="409" t="str">
        <f>IF(AND('[1]Multi-Field'!$E$106=[1]Lists!BF132,'[1]Multi-Field'!$F$106="Drained"),BI132,IF(AND('[1]Multi-Field'!$E$106=[1]Lists!BF132,'[1]Multi-Field'!$F$106="undrained"),BH132,""))</f>
        <v/>
      </c>
      <c r="FK132" s="409" t="str">
        <f>IF(AND('[1]Multi-Field'!$E$107=[1]Lists!BF132,'[1]Multi-Field'!$F$107="Drained"),BI132,IF(AND('[1]Multi-Field'!$E$107=[1]Lists!BF132,'[1]Multi-Field'!$F$107="undrained"),BH132,""))</f>
        <v/>
      </c>
      <c r="FL132" s="409" t="str">
        <f>IF(AND('[1]Multi-Field'!$E$108=[1]Lists!BF132,'[1]Multi-Field'!$F$108="Drained"),BI132,IF(AND('[1]Multi-Field'!$E$108=[1]Lists!BF132,'[1]Multi-Field'!$F$108="undrained"),BH132,""))</f>
        <v/>
      </c>
      <c r="FM132" s="409" t="str">
        <f>IF(AND('[1]Multi-Field'!$E$109=[1]Lists!BF132,'[1]Multi-Field'!$F$109="Drained"),BI132,IF(AND('[1]Multi-Field'!$E$109=[1]Lists!BF132,'[1]Multi-Field'!$F$109="undrained"),BH132,""))</f>
        <v/>
      </c>
      <c r="FN132" s="409" t="str">
        <f>IF(AND('[1]Multi-Field'!$E$110=[1]Lists!BF132,'[1]Multi-Field'!$F$110="Drained"),BI132,IF(AND('[1]Multi-Field'!$E$110=[1]Lists!BF132,'[1]Multi-Field'!$F$110="undrained"),BH132,""))</f>
        <v/>
      </c>
      <c r="FO132" s="409" t="str">
        <f>IF(AND('[1]Multi-Field'!$E$111=[1]Lists!BF132,'[1]Multi-Field'!$F$111="Drained"),BI132,IF(AND('[1]Multi-Field'!$E$111=[1]Lists!BF132,'[1]Multi-Field'!$F$111="undrained"),BH132,""))</f>
        <v/>
      </c>
      <c r="FP132" s="409" t="str">
        <f>IF(AND('[1]Multi-Field'!$E$112=[1]Lists!BF132,'[1]Multi-Field'!$F$112="Drained"),BI132,IF(AND('[1]Multi-Field'!$E$112=[1]Lists!BF132,'[1]Multi-Field'!$F$112="undrained"),BH132,""))</f>
        <v/>
      </c>
      <c r="FQ132" s="409" t="str">
        <f>IF(AND('[1]Multi-Field'!$E$113=[1]Lists!BF132,'[1]Multi-Field'!$F$113="Drained"),BI132,IF(AND('[1]Multi-Field'!$E$113=[1]Lists!BF132,'[1]Multi-Field'!$F$113="undrained"),BH132,""))</f>
        <v/>
      </c>
      <c r="FR132" s="409" t="str">
        <f>IF(AND('[1]Multi-Field'!$E$114=[1]Lists!BF132,'[1]Multi-Field'!$F$114="Drained"),BI132,IF(AND('[1]Multi-Field'!$E$114=[1]Lists!BF132,'[1]Multi-Field'!$F$114="undrained"),BH132,""))</f>
        <v/>
      </c>
      <c r="FS132" s="409" t="str">
        <f>IF(AND('[1]Multi-Field'!$E$115=[1]Lists!BF132,'[1]Multi-Field'!$F$115="Drained"),BI132,IF(AND('[1]Multi-Field'!$E$115=[1]Lists!BF132,'[1]Multi-Field'!$F$115="undrained"),BH132,""))</f>
        <v/>
      </c>
      <c r="FT132" s="409" t="str">
        <f>IF(AND('[1]Multi-Field'!$E$116=[1]Lists!BF132,'[1]Multi-Field'!$F$116="Drained"),BI132,IF(AND('[1]Multi-Field'!$E$116=[1]Lists!BF132,'[1]Multi-Field'!$F$116="undrained"),BH132,""))</f>
        <v/>
      </c>
      <c r="FU132" s="409" t="str">
        <f>IF(AND('[1]Multi-Field'!$E$117=[1]Lists!BF132,'[1]Multi-Field'!$F$117="Drained"),BI132,IF(AND('[1]Multi-Field'!$E$117=[1]Lists!BF132,'[1]Multi-Field'!$F$117="undrained"),BH132,""))</f>
        <v/>
      </c>
      <c r="FV132" s="409" t="str">
        <f>IF(AND('[1]Multi-Field'!$E$118=[1]Lists!BF132,'[1]Multi-Field'!$F$118="Drained"),BI132,IF(AND('[1]Multi-Field'!$E$118=[1]Lists!BF132,'[1]Multi-Field'!$F$118="undrained"),BH132,""))</f>
        <v/>
      </c>
      <c r="FW132" s="409" t="str">
        <f>IF(AND('[1]Multi-Field'!$E$119=[1]Lists!BF132,'[1]Multi-Field'!$F$119="Drained"),BI132,IF(AND('[1]Multi-Field'!$E$119=[1]Lists!BF132,'[1]Multi-Field'!$F$119="undrained"),BH132,""))</f>
        <v/>
      </c>
      <c r="FX132" s="409" t="str">
        <f>IF(AND('[1]Multi-Field'!$E$120=[1]Lists!BF132,'[1]Multi-Field'!$F$120="Drained"),BI132,IF(AND('[1]Multi-Field'!$E$120=[1]Lists!BF132,'[1]Multi-Field'!$F$120="undrained"),BH132,""))</f>
        <v/>
      </c>
      <c r="GC132" s="4">
        <f>'[1]Multi-Field'!B130</f>
        <v>0</v>
      </c>
      <c r="GD132" s="73" t="str">
        <f>IF(OR('[1]Multi-Field'!Q130=$FZ$43,'[1]Multi-Field'!Q130=$FZ$44),'[1]Multi-Field'!BS130,"")</f>
        <v/>
      </c>
      <c r="GE132" s="4" t="str">
        <f>IF(AND(OR('[1]Multi-Field'!Q130=$FZ$86,'[1]Multi-Field'!Q130=$FZ$94,'[1]Multi-Field'!Q130=$FZ$87,'[1]Multi-Field'!Q130=[1]Lists!$FZ$93,'[1]Multi-Field'!Q130=$FZ$59),'[1]Multi-Field'!BS130&gt;50),'[1]Multi-Field'!BS130*0.8,IF(AND(OR('[1]Multi-Field'!Q130=$FZ$86,'[1]Multi-Field'!Q130=$FZ$94,'[1]Multi-Field'!Q130=$FZ$87,'[1]Multi-Field'!Q130=[1]Lists!$FZ$93,'[1]Multi-Field'!Q130=[1]Lists!$FZ$59),'[1]Multi-Field'!BS130&lt;50),'[1]Multi-Field'!BS130,""))</f>
        <v/>
      </c>
      <c r="GF132" s="4" t="str">
        <f>IF(OR('[1]Multi-Field'!Q130=[1]Lists!$FZ$7,'[1]Multi-Field'!Q130=[1]Lists!$FZ$5,'[1]Multi-Field'!Q130=[1]Lists!$FZ$24,'[1]Multi-Field'!Q130=[1]Lists!$FZ$10,'[1]Multi-Field'!Q130=[1]Lists!$FZ$8, '[1]Multi-Field'!Q130=[1]Lists!$FZ$25, '[1]Multi-Field'!Q130=[1]Lists!$FZ$23, '[1]Multi-Field'!Q130= [1]Lists!$FZ$47, '[1]Multi-Field'!Q130=[1]Lists!$FZ$49, '[1]Multi-Field'!Q130=[1]Lists!$FZ$48,'[1]Multi-Field'!Q130=[1]Lists!$FZ$3, '[1]Multi-Field'!Q130=[1]Lists!$FZ$14,'[1]Multi-Field'!Q130=[1]Lists!$FZ$36, '[1]Multi-Field'!Q130=[1]Lists!$FZ$41,'[1]Multi-Field'!Q130=[1]Lists!$FZ$42),0,"")</f>
        <v/>
      </c>
      <c r="GG132" s="4" t="str">
        <f>IF(OR('[1]Multi-Field'!Q130=[1]Lists!$FZ$6,'[1]Multi-Field'!Q130=[1]Lists!$FZ$4, '[1]Multi-Field'!Q159=[1]Lists!$FZ$11, '[1]Multi-Field'!Q130=[1]Lists!$FZ$1),100*IF('[1]Multi-Field'!U130=onepercent,0.75,IF('[1]Multi-Field'!U130=onetotwentyfivepercent,0.4,IF(OR('[1]Multi-Field'!U130=twentysixtofiftypercent,'[1]Multi-Field'!U130=greaterthanfiftypercent),0,""))),"")</f>
        <v/>
      </c>
      <c r="GH132" s="4" t="str">
        <f>IF(OR('[1]Multi-Field'!Q130=[1]Lists!$FZ$53,'[1]Multi-Field'!Q130=[1]Lists!$FZ$55), 50,IF('[1]Multi-Field'!Q130=[1]Lists!$FZ$54,225,IF('[1]Multi-Field'!Q130=[1]Lists!$FZ$56,75,"")))</f>
        <v/>
      </c>
      <c r="GI132" s="4" t="e">
        <f>#VALUE!</f>
        <v>#VALUE!</v>
      </c>
      <c r="GJ132" s="4" t="e">
        <f>#VALUE!</f>
        <v>#VALUE!</v>
      </c>
      <c r="GK132" s="4" t="str">
        <f>IF('[1]Multi-Field'!Q130=[1]Lists!$FZ$95,'[1]Multi-Field'!BS130*0.66,"")</f>
        <v/>
      </c>
      <c r="GM132" s="4" t="str">
        <f>IF(OR('[1]Multi-Field'!Q130=[1]Lists!$FZ$26,'[1]Multi-Field'!Q130=[1]Lists!$FZ$84),20,"")</f>
        <v/>
      </c>
      <c r="GN132" s="4" t="str">
        <f>IF(OR('[1]Multi-Field'!Q130=[1]Lists!$FZ$88,'[1]Multi-Field'!Q130=[1]Lists!$FZ$57),0,"")</f>
        <v/>
      </c>
      <c r="GO132" s="4" t="str">
        <f>IF(OR('[1]Multi-Field'!Q130=[1]Lists!$FZ$69,'[1]Multi-Field'!Q130=[1]Lists!$FZ$71,'[1]Multi-Field'!Q130=[1]Lists!$FZ$105),50,"")</f>
        <v/>
      </c>
      <c r="GP132" s="4" t="str">
        <f>IF(OR('[1]Multi-Field'!Q130=[1]Lists!$FZ$75,'[1]Multi-Field'!Q130=[1]Lists!$FZ$70),75,"")</f>
        <v/>
      </c>
      <c r="GQ132" s="4">
        <f>IF('[1]Multi-Field'!Q130=[1]Lists!$FZ$72,150,"")</f>
        <v>150</v>
      </c>
      <c r="GR132" s="4" t="str">
        <f>IF(OR('[1]Multi-Field'!Q130=[1]Lists!$FZ$74,'[1]Multi-Field'!Q130=[1]Lists!$FZ$73),40,"")</f>
        <v/>
      </c>
      <c r="GS132" s="4" t="str">
        <f>IF('[1]Multi-Field'!Q130=[1]Lists!$FZ$99,80,"")</f>
        <v/>
      </c>
      <c r="GT132" s="4" t="str">
        <f>IF('[1]Multi-Field'!Q130=[1]Lists!$FZ$106,70,"")</f>
        <v/>
      </c>
      <c r="GU132" s="4" t="e">
        <f t="shared" si="16"/>
        <v>#VALUE!</v>
      </c>
    </row>
    <row r="133" spans="1:203" ht="13.5" customHeight="1">
      <c r="A133" s="7" t="s">
        <v>220</v>
      </c>
      <c r="B133" s="7"/>
      <c r="C133" s="7"/>
      <c r="D133" s="8">
        <v>60</v>
      </c>
      <c r="E133" s="8">
        <f t="shared" si="27"/>
        <v>63</v>
      </c>
      <c r="F133" s="8">
        <f t="shared" si="28"/>
        <v>67</v>
      </c>
      <c r="G133" s="8">
        <v>70</v>
      </c>
      <c r="H133" s="8">
        <v>60</v>
      </c>
      <c r="I133" s="8">
        <f t="shared" si="17"/>
        <v>63</v>
      </c>
      <c r="J133" s="8">
        <f t="shared" si="18"/>
        <v>67</v>
      </c>
      <c r="K133" s="8">
        <v>70</v>
      </c>
      <c r="L133" s="8">
        <v>105</v>
      </c>
      <c r="M133" s="8">
        <f t="shared" si="29"/>
        <v>110</v>
      </c>
      <c r="N133" s="8">
        <f t="shared" si="30"/>
        <v>115</v>
      </c>
      <c r="O133" s="8">
        <v>120</v>
      </c>
      <c r="P133" s="391">
        <v>108</v>
      </c>
      <c r="Q133" s="394"/>
      <c r="R133" s="395" t="b">
        <f>IF(OR('Multi-Field'!AA110=Lists!$AC$42,'Multi-Field'!AA110=Lists!$AC$43),IF('Multi-Field'!Z110="x",(IF('Multi-Field'!AC110=Lists!$Q$11,Lists!$R$11,IF('Multi-Field'!AC110=Lists!$Q$12,Lists!$R$12,IF('Multi-Field'!AC110=Lists!$Q$13,Lists!$R$13,IF('Multi-Field'!AC110=Lists!$Q$14,Lists!$R$14))))),IF('Multi-Field'!X110="x",(IF('Multi-Field'!AC110=Lists!$Q$11,Lists!$S$11,IF('Multi-Field'!AC110=Lists!$Q$12,Lists!$S$12,IF('Multi-Field'!AC110=Lists!$Q$13,Lists!$S$13,IF('Multi-Field'!AC110=Lists!$Q$14,Lists!$S$14))))),IF('Multi-Field'!V110="x",(IF('Multi-Field'!AC110=Lists!$Q$11,Lists!$T$11,IF('Multi-Field'!AC110=Lists!$Q$12,Lists!$T$12,IF('Multi-Field'!AC110=Lists!$Q$13,Lists!$T$13,IF('Multi-Field'!AC110=Lists!$Q$14,Lists!$T$14))))),0))))</f>
        <v>0</v>
      </c>
      <c r="S133" s="395" t="str">
        <f t="shared" si="26"/>
        <v/>
      </c>
      <c r="T133" s="395"/>
      <c r="U133" s="396"/>
      <c r="V133" s="383">
        <f>IF(OR('Multi-Field'!AI119=$U$4,'Multi-Field'!AI119=$U$5,'Multi-Field'!AI119=$U$6,'Multi-Field'!AI119=$U$7,'Multi-Field'!AI119=$U$8,'Multi-Field'!AI119=$U$9),(IF('Multi-Field'!AJ119=$V$2,100,IF('Multi-Field'!AJ119=$V$3,65,IF('Multi-Field'!AJ119=$V$4,53,IF('Multi-Field'!AJ119=$V$5,41,IF('Multi-Field'!AJ119=$V$6,23,IF('Multi-Field'!AJ119=$V$7,0,0))))))),0)</f>
        <v>0</v>
      </c>
      <c r="W133" s="383" t="str">
        <f>IF(AND(OR('Multi-Field'!AF119=$S$3,'Multi-Field'!AF119=S121,'Multi-Field'!AF119=$S$7),'Multi-Field'!AN119&lt;18,'Multi-Field'!AN119&gt;0),35,IF('Multi-Field'!AF119=$S$4,55,IF(AND('Multi-Field'!AF119=$S$6,'Multi-Field'!AN119&lt;18),30,IF(AND('Multi-Field'!AN119&gt;17,OR('Multi-Field'!AF119=$S$3,'Multi-Field'!AF119=$S$5,'Multi-Field'!AF119= $S$6,'Multi-Field'!AF119=$S$7)),25,"0"))))</f>
        <v>0</v>
      </c>
      <c r="X133" s="383">
        <f>IF(OR('Multi-Field'!BA119=$U$4,'Multi-Field'!BA119=$U$5,'Multi-Field'!BA119=$U$6,'Multi-Field'!BA119=U123,'Multi-Field'!BA119=$U$8,'Multi-Field'!BA119=$U$9),(IF('Multi-Field'!BB119=$V$2,100,IF('Multi-Field'!BB119=$V$3,65,IF('Multi-Field'!BB119=$V$4,53,IF('Multi-Field'!BB119=$V$5,41,IF('Multi-Field'!BB119=$V$6,23,IF('Multi-Field'!BB119=$V$7,0,0))))))),0)</f>
        <v>0</v>
      </c>
      <c r="Y133" s="383" t="str">
        <f>IF(AND(OR('Multi-Field'!AX119=$S$3,'Multi-Field'!AX119=$S$5,'Multi-Field'!AX119=$S$7),'Multi-Field'!BF119&lt;18),35,IF('Multi-Field'!AX119=$S$4,55,IF(AND('Multi-Field'!AX119=$S$6,'Multi-Field'!BF119&lt;18),30,IF(AND('Multi-Field'!BF119&gt;17,OR('Multi-Field'!AX119=$S$3,'Multi-Field'!AX119=$S$5,'Multi-Field'!AX119=$S$6,'Multi-Field'!AX119=$S$7)),25,"0"))))</f>
        <v>0</v>
      </c>
      <c r="Z133" s="383">
        <v>117</v>
      </c>
      <c r="AI133" s="384">
        <f>'[1]Multi-Field'!B129</f>
        <v>0</v>
      </c>
      <c r="AJ133" s="385" t="e">
        <f>#VALUE!</f>
        <v>#VALUE!</v>
      </c>
      <c r="AK133" s="385" t="e">
        <f>#VALUE!</f>
        <v>#VALUE!</v>
      </c>
      <c r="AL133" s="385" t="e">
        <f>IF(AK133="","",IF('[1]Multi-Field'!AU129=20,10,IF(AK133-30&lt;0,0,AK133-30)))</f>
        <v>#VALUE!</v>
      </c>
      <c r="AM133" s="385" t="e">
        <f>#VALUE!</f>
        <v>#VALUE!</v>
      </c>
      <c r="AN133" s="385" t="e">
        <f t="shared" si="23"/>
        <v>#VALUE!</v>
      </c>
      <c r="AO133" s="385" t="e">
        <f>#VALUE!</f>
        <v>#VALUE!</v>
      </c>
      <c r="AP133" s="385" t="e">
        <f>#VALUE!</f>
        <v>#VALUE!</v>
      </c>
      <c r="AQ133" s="385" t="e">
        <f>#VALUE!</f>
        <v>#VALUE!</v>
      </c>
      <c r="AR133" s="385" t="e">
        <f>#VALUE!</f>
        <v>#VALUE!</v>
      </c>
      <c r="AS133" s="385" t="e">
        <f>IF(AR133="","",IF('[1]Multi-Field'!AU129&gt;9,0,AR133-15))</f>
        <v>#VALUE!</v>
      </c>
      <c r="AT133" s="385" t="e">
        <f>#VALUE!</f>
        <v>#VALUE!</v>
      </c>
      <c r="AU133" s="385" t="e">
        <f>#VALUE!</f>
        <v>#VALUE!</v>
      </c>
      <c r="AV133" s="385" t="e">
        <f>IF(AU133="","",IF('[1]Multi-Field'!AU129=9&gt;9,0,AU133-35))</f>
        <v>#VALUE!</v>
      </c>
      <c r="AW133" s="385" t="e">
        <f>#VALUE!</f>
        <v>#VALUE!</v>
      </c>
      <c r="AX133" s="385" t="e">
        <f t="shared" si="24"/>
        <v>#VALUE!</v>
      </c>
      <c r="AY133" s="385" t="str">
        <f>IF('[1]Multi-Field'!AU129="","",IF('[1]Multi-Field'!AU129&lt;1,100,IF('[1]Multi-Field'!AU129=1,75,IF('[1]Multi-Field'!AU129=2,50,IF('[1]Multi-Field'!AU129=3,25,IF('[1]Multi-Field'!AU129&gt;3,0,""))))))</f>
        <v/>
      </c>
      <c r="AZ133" s="385" t="str">
        <f t="shared" si="25"/>
        <v/>
      </c>
      <c r="BA133" s="385" t="e">
        <f>#VALUE!</f>
        <v>#VALUE!</v>
      </c>
      <c r="BB133" s="385" t="e">
        <f>IF(BA133="","",IF(AND('[1]Multi-Field'!AU129&lt;40,'[1]Multi-Field'!AU129&gt;9),40,IF('[1]Multi-Field'!AU129&gt;39,0,BA133+5)))</f>
        <v>#VALUE!</v>
      </c>
      <c r="BC133" s="386" t="e">
        <f t="shared" si="22"/>
        <v>#VALUE!</v>
      </c>
      <c r="BF133" s="411" t="s">
        <v>1302</v>
      </c>
      <c r="BG133" s="412">
        <v>4</v>
      </c>
      <c r="BH133" s="412">
        <v>4</v>
      </c>
      <c r="BI133" s="412">
        <v>5</v>
      </c>
      <c r="BJ133" s="409" t="e">
        <f>IF(AND('[1]Single Field'!#REF!=[1]Lists!BF133,'[1]Single Field'!#REF!="Drained"),"x",IF(AND('[1]Single Field'!#REF!=[1]Lists!BF133,'[1]Single Field'!#REF!="Undrained"),O,""))</f>
        <v>#REF!</v>
      </c>
      <c r="BK133" s="409" t="str">
        <f>IF(AND('[1]Multi-Field'!$E$3=[1]Lists!BF133,'[1]Multi-Field'!$F$3="Drained"),BI133,IF(AND('[1]Multi-Field'!$E$3=BF133,'[1]Multi-Field'!$F$3="undrained"),BH133,""))</f>
        <v/>
      </c>
      <c r="BL133" s="409" t="str">
        <f>IF(AND('[1]Multi-Field'!$E$4=BF133,'[1]Multi-Field'!$F$4="Drained"),BI133,IF(AND('[1]Multi-Field'!$E$4=BF133,'[1]Multi-Field'!$F$4="undrained"),BH133,""))</f>
        <v/>
      </c>
      <c r="BM133" s="409" t="str">
        <f>IF(AND('[1]Multi-Field'!$E$5=BF133,'[1]Multi-Field'!$F$5="Drained"),BI133,IF(AND('[1]Multi-Field'!$E$5=BF133,'[1]Multi-Field'!$F$5="undrained"),BH133,""))</f>
        <v/>
      </c>
      <c r="BN133" s="409" t="str">
        <f>IF(AND('[1]Multi-Field'!$E$6=BF133,'[1]Multi-Field'!$F$6="Drained"),BI133,IF(AND('[1]Multi-Field'!$E$6=BF133,'[1]Multi-Field'!$F$6="undrained"),BH133,""))</f>
        <v/>
      </c>
      <c r="BO133" s="409" t="str">
        <f>IF(AND('[1]Multi-Field'!$E$7=BF133,'[1]Multi-Field'!$F$7="Drained"),BI133,IF(AND('[1]Multi-Field'!$E$7=BF133,'[1]Multi-Field'!$F$7="undrained"),BH133,""))</f>
        <v/>
      </c>
      <c r="BP133" s="409" t="str">
        <f>IF(AND('[1]Multi-Field'!$E$8=BF133,'[1]Multi-Field'!$F$8="Drained"),BI133,IF(AND('[1]Multi-Field'!$E$8=BF133,'[1]Multi-Field'!$F$8="undrained"),BH133,""))</f>
        <v/>
      </c>
      <c r="BQ133" s="409" t="str">
        <f>IF(AND('[1]Multi-Field'!$E$9=BF133,'[1]Multi-Field'!$F$9="Drained"),BI133,IF(AND('[1]Multi-Field'!$E$9=BF133,'[1]Multi-Field'!$F$9="undrained"),BH133,""))</f>
        <v/>
      </c>
      <c r="BR133" s="409" t="str">
        <f>IF(AND('[1]Multi-Field'!$E$10=BF133,'[1]Multi-Field'!$F$10="Drained"),BI133,IF(AND('[1]Multi-Field'!$E$10=BF133,'[1]Multi-Field'!$F$10="undrained"),BH133,""))</f>
        <v/>
      </c>
      <c r="BS133" s="409" t="str">
        <f>IF(AND('[1]Multi-Field'!$E$11=BF133,'[1]Multi-Field'!$F$11="Drained"),BI133,IF(AND('[1]Multi-Field'!$E$11=BF133,'[1]Multi-Field'!$F$11="undrained"),BH133,""))</f>
        <v/>
      </c>
      <c r="BT133" s="409" t="str">
        <f>IF(AND('[1]Multi-Field'!$E$12=BF133,'[1]Multi-Field'!$F$12="Drained"),BI133,IF(AND('[1]Multi-Field'!$E$12=BF133,'[1]Multi-Field'!$F$12="undrained"),BH133,""))</f>
        <v/>
      </c>
      <c r="BU133" s="409" t="str">
        <f>IF(AND('[1]Multi-Field'!$E$13=BF133,'[1]Multi-Field'!$F$13="Drained"),BI133,IF(AND('[1]Multi-Field'!$E$3=BF133,'[1]Multi-Field'!$F$13="undrained"),BH133,""))</f>
        <v/>
      </c>
      <c r="BV133" s="409" t="str">
        <f>IF(AND('[1]Multi-Field'!$E$14=BF133,'[1]Multi-Field'!$F$14="Drained"),BI133,IF(AND('[1]Multi-Field'!$E$14=BF133,'[1]Multi-Field'!$F$14="undrained"),BH133,""))</f>
        <v/>
      </c>
      <c r="BW133" s="409" t="str">
        <f>IF(AND('[1]Multi-Field'!$E$15=BF133,'[1]Multi-Field'!$F$15="Drained"),BI133,IF(AND('[1]Multi-Field'!$E$15=BF133,'[1]Multi-Field'!$F$15="undrained"),BH133,""))</f>
        <v/>
      </c>
      <c r="BX133" s="409" t="str">
        <f>IF(AND('[1]Multi-Field'!$E$16=[1]Lists!BF133,'[1]Multi-Field'!$F$16="Drained"),BI133,IF(AND('[1]Multi-Field'!$E$16=[1]Lists!BF133,'[1]Multi-Field'!$F$16="undrained"),BH133,""))</f>
        <v/>
      </c>
      <c r="BY133" s="409" t="str">
        <f>IF(AND('[1]Multi-Field'!$E$17=[1]Lists!BF133,'[1]Multi-Field'!$F$17="Drained"),BI133,IF(AND('[1]Multi-Field'!$E$17=[1]Lists!BF133,'[1]Multi-Field'!$F$17="undrained"),BH133,""))</f>
        <v/>
      </c>
      <c r="BZ133" s="409" t="str">
        <f>IF(AND('[1]Multi-Field'!$E$18=[1]Lists!BF133,'[1]Multi-Field'!$F$18="Drained"),BI133,IF(AND('[1]Multi-Field'!$E$18=[1]Lists!BF133,'[1]Multi-Field'!$F$18="undrained"),BH133,""))</f>
        <v/>
      </c>
      <c r="CA133" s="409" t="str">
        <f>IF(AND('[1]Multi-Field'!$E$19=[1]Lists!BF133,'[1]Multi-Field'!$F$19="Drained"),BI133,IF(AND('[1]Multi-Field'!$E$19=[1]Lists!BF133,'[1]Multi-Field'!$F$19="undrained"),BH133,""))</f>
        <v/>
      </c>
      <c r="CB133" s="409" t="str">
        <f>IF(AND('[1]Multi-Field'!$E$20=[1]Lists!BF133,'[1]Multi-Field'!$F$20="Drained"),BI133,IF(AND('[1]Multi-Field'!$E$20=[1]Lists!BF133,'[1]Multi-Field'!$F$20="undrained"),BH133,""))</f>
        <v/>
      </c>
      <c r="CC133" s="409" t="str">
        <f>IF(AND('[1]Multi-Field'!$E$21=[1]Lists!BF133,'[1]Multi-Field'!$F$21="Drained"),BI133,IF(AND('[1]Multi-Field'!$E$21=[1]Lists!BF133,'[1]Multi-Field'!$F$21="undrained"),BH133,""))</f>
        <v/>
      </c>
      <c r="CD133" s="409" t="str">
        <f>IF(AND('[1]Multi-Field'!$E$22=[1]Lists!BF133,'[1]Multi-Field'!$F$22="Drained"),BI133,IF(AND('[1]Multi-Field'!$E$22=[1]Lists!BF133,'[1]Multi-Field'!$F$22="undrained"),BH133,""))</f>
        <v/>
      </c>
      <c r="CE133" s="409" t="str">
        <f>IF(AND('[1]Multi-Field'!$E$23=[1]Lists!BF133,'[1]Multi-Field'!$F$23="Drained"),BI133,IF(AND('[1]Multi-Field'!$E$23=[1]Lists!BF133,'[1]Multi-Field'!$F$23="undrained"),BH133,""))</f>
        <v/>
      </c>
      <c r="CF133" s="409" t="str">
        <f>IF(AND('[1]Multi-Field'!$E$24=[1]Lists!BF133,'[1]Multi-Field'!$F$24="Drained"),BI133,IF(AND('[1]Multi-Field'!$E$24=[1]Lists!BF133,'[1]Multi-Field'!$F$24="undrained"),BH133,""))</f>
        <v/>
      </c>
      <c r="CG133" s="409" t="str">
        <f>IF(AND('[1]Multi-Field'!$E$25=[1]Lists!BF133,'[1]Multi-Field'!$F$25="Drained"),BI133,IF(AND('[1]Multi-Field'!$E$25=[1]Lists!BF133,'[1]Multi-Field'!$F$25="undrained"),BH133,""))</f>
        <v/>
      </c>
      <c r="CH133" s="409" t="str">
        <f>IF(AND('[1]Multi-Field'!$E$26=[1]Lists!BF133,'[1]Multi-Field'!$F$26="Drained"),BI133,IF(AND('[1]Multi-Field'!$E$26=[1]Lists!BF133,'[1]Multi-Field'!$F$26="undrained"),BH133,""))</f>
        <v/>
      </c>
      <c r="CI133" s="409" t="str">
        <f>IF(AND('[1]Multi-Field'!$E$27=[1]Lists!BF133,'[1]Multi-Field'!$F$27="Drained"),BI133,IF(AND('[1]Multi-Field'!$E$27=[1]Lists!BF133,'[1]Multi-Field'!$F$27="undrained"),BH133,""))</f>
        <v/>
      </c>
      <c r="CJ133" s="409" t="str">
        <f>IF(AND('[1]Multi-Field'!$E$28=[1]Lists!BF133,'[1]Multi-Field'!$F$28="Drained"),BI133,IF(AND('[1]Multi-Field'!$E$28=[1]Lists!BF133,'[1]Multi-Field'!$F$28="undrained"),BH133,""))</f>
        <v/>
      </c>
      <c r="CK133" s="409" t="str">
        <f>IF(AND('[1]Multi-Field'!$E$29=[1]Lists!BF133,'[1]Multi-Field'!$F$29="Drained"),BI133,IF(AND('[1]Multi-Field'!$E$29=[1]Lists!BF133,'[1]Multi-Field'!$F$29="undrained"),BH133,""))</f>
        <v/>
      </c>
      <c r="CL133" s="409" t="str">
        <f>IF(AND('[1]Multi-Field'!$E$30=[1]Lists!BF133,'[1]Multi-Field'!$F$30="Drained"),BI133,IF(AND('[1]Multi-Field'!$E$30=[1]Lists!BF133,'[1]Multi-Field'!$F$30="undrained"),BH133,""))</f>
        <v/>
      </c>
      <c r="CM133" s="409" t="str">
        <f>IF(AND('[1]Multi-Field'!$E$31=[1]Lists!BF133,'[1]Multi-Field'!$F$31="Drained"),BI133,IF(AND('[1]Multi-Field'!$E$31=[1]Lists!BF133,'[1]Multi-Field'!$F$31="undrained"),BH133,""))</f>
        <v/>
      </c>
      <c r="CN133" s="409" t="str">
        <f>IF(AND('[1]Multi-Field'!$E$32=[1]Lists!BF133,'[1]Multi-Field'!$F$32="Drained"),BI133,IF(AND('[1]Multi-Field'!$E$32=[1]Lists!BF133,'[1]Multi-Field'!$F$32="undrained"),BH133,""))</f>
        <v/>
      </c>
      <c r="CO133" s="409" t="str">
        <f>IF(AND('[1]Multi-Field'!$E$33=[1]Lists!BF133,'[1]Multi-Field'!$F$33="Drained"),BI133,IF(AND('[1]Multi-Field'!$E$33=[1]Lists!BF133,'[1]Multi-Field'!$F$33="undrained"),BH133,""))</f>
        <v/>
      </c>
      <c r="CP133" s="409" t="str">
        <f>IF(AND('[1]Multi-Field'!$E$34=[1]Lists!BF133,'[1]Multi-Field'!$F$34="Drained"),BI133,IF(AND('[1]Multi-Field'!$E$34=[1]Lists!BF133,'[1]Multi-Field'!$F$34="undrained"),BH133,""))</f>
        <v/>
      </c>
      <c r="CQ133" s="409" t="str">
        <f>IF(AND('[1]Multi-Field'!$E$35=[1]Lists!BF133,'[1]Multi-Field'!$F$35="Drained"),BI133,IF(AND('[1]Multi-Field'!$E$35=[1]Lists!BF133,'[1]Multi-Field'!$F$35="undrained"),BH133,""))</f>
        <v/>
      </c>
      <c r="CR133" s="409" t="str">
        <f>IF(AND('[1]Multi-Field'!$E$36=[1]Lists!BF133,'[1]Multi-Field'!$F$36="Drained"),BI133,IF(AND('[1]Multi-Field'!$E$36=[1]Lists!BF133,'[1]Multi-Field'!$F$36="undrained"),BH133,""))</f>
        <v/>
      </c>
      <c r="CS133" s="409" t="str">
        <f>IF(AND('[1]Multi-Field'!$E$37=[1]Lists!BF133,'[1]Multi-Field'!$F$37="Drained"),BI133,IF(AND('[1]Multi-Field'!$E$37=[1]Lists!BF133,'[1]Multi-Field'!$F$37="undrained"),BH133,""))</f>
        <v/>
      </c>
      <c r="CT133" s="409" t="str">
        <f>IF(AND('[1]Multi-Field'!$E$38=[1]Lists!BF133,'[1]Multi-Field'!$F$38="Drained"),BI133,IF(AND('[1]Multi-Field'!$E$38=[1]Lists!BF133,'[1]Multi-Field'!$F$38="undrained"),BH133,""))</f>
        <v/>
      </c>
      <c r="CU133" s="409" t="str">
        <f>IF(AND('[1]Multi-Field'!$E$39=[1]Lists!BF133,'[1]Multi-Field'!$F$39="Drained"),BI133,IF(AND('[1]Multi-Field'!$E$39=[1]Lists!BF133,'[1]Multi-Field'!$F$39="undrained"),BH133,""))</f>
        <v/>
      </c>
      <c r="CV133" s="409" t="str">
        <f>IF(AND('[1]Multi-Field'!$E$40=[1]Lists!BF133,'[1]Multi-Field'!$F$40="Drained"),BI133,IF(AND('[1]Multi-Field'!$E$40=[1]Lists!BF133,'[1]Multi-Field'!$F$40="undrained"),BH133,""))</f>
        <v/>
      </c>
      <c r="CW133" s="409" t="str">
        <f>IF(AND('[1]Multi-Field'!$E$41=[1]Lists!BF133,'[1]Multi-Field'!$F$40="Drained"),BI133,IF(AND('[1]Multi-Field'!$E$40=[1]Lists!BF133,'[1]Multi-Field'!$F$40="undrained"),BH133,""))</f>
        <v/>
      </c>
      <c r="CX133" s="409" t="str">
        <f>IF(AND('[1]Multi-Field'!$E$42=[1]Lists!BF133,'[1]Multi-Field'!$F$42="Drained"),BI133,IF(AND('[1]Multi-Field'!$E$42=[1]Lists!BF133,'[1]Multi-Field'!$F$42="undrained"),BH133,""))</f>
        <v/>
      </c>
      <c r="CY133" s="409" t="str">
        <f>IF(AND('[1]Multi-Field'!$E$43=[1]Lists!BF133,'[1]Multi-Field'!$F$43="Drained"),BI133,IF(AND('[1]Multi-Field'!$E$43=[1]Lists!BF133,'[1]Multi-Field'!$F$43="undrained"),BH133,""))</f>
        <v/>
      </c>
      <c r="CZ133" s="409" t="str">
        <f>IF(AND('[1]Multi-Field'!$E$44=[1]Lists!BF133,'[1]Multi-Field'!$F$44="Drained"),BI133,IF(AND('[1]Multi-Field'!$E$44=[1]Lists!BF133,'[1]Multi-Field'!$F$44="undrained"),BH133,""))</f>
        <v/>
      </c>
      <c r="DA133" s="409" t="str">
        <f>IF(AND('[1]Multi-Field'!$E$45=[1]Lists!BF133,'[1]Multi-Field'!$F$45="Drained"),BI133,IF(AND('[1]Multi-Field'!$E$45=[1]Lists!BF133,'[1]Multi-Field'!$F$45="undrained"),BH133,""))</f>
        <v/>
      </c>
      <c r="DB133" s="409" t="str">
        <f>IF(AND('[1]Multi-Field'!$E$46=[1]Lists!BF133,'[1]Multi-Field'!$F$46="Drained"),BI133,IF(AND('[1]Multi-Field'!$E$46=[1]Lists!BF133,'[1]Multi-Field'!$F$46="undrained"),BH133,""))</f>
        <v/>
      </c>
      <c r="DC133" s="409" t="str">
        <f>IF(AND('[1]Multi-Field'!$E$47=[1]Lists!BF133,'[1]Multi-Field'!$F$47="Drained"),BI133,IF(AND('[1]Multi-Field'!$E$47=[1]Lists!BF133,'[1]Multi-Field'!$F$47="undrained"),BH133,""))</f>
        <v/>
      </c>
      <c r="DD133" s="409" t="str">
        <f>IF(AND('[1]Multi-Field'!$E$48=[1]Lists!BF133,'[1]Multi-Field'!$F$48="Drained"),BI133,IF(AND('[1]Multi-Field'!$E$48=[1]Lists!BF133,'[1]Multi-Field'!$F$48="undrained"),BH133,""))</f>
        <v/>
      </c>
      <c r="DE133" s="409" t="str">
        <f>IF(AND('[1]Multi-Field'!$E$49=[1]Lists!BF133,'[1]Multi-Field'!$F$49="Drained"),BI133,IF(AND('[1]Multi-Field'!$E$49=[1]Lists!BF133,'[1]Multi-Field'!$F$9="undrained"),BH133,""))</f>
        <v/>
      </c>
      <c r="DF133" s="409" t="str">
        <f>IF(AND('[1]Multi-Field'!$E$50=[1]Lists!BF133,'[1]Multi-Field'!$F$50="Drained"),BI133,IF(AND('[1]Multi-Field'!$E$50=[1]Lists!BF133,'[1]Multi-Field'!$F$50="undrained"),BH133,""))</f>
        <v/>
      </c>
      <c r="DG133" s="409" t="str">
        <f>IF(AND('[1]Multi-Field'!$E$51=[1]Lists!BF133,'[1]Multi-Field'!$F$51="Drained"),BI133,IF(AND('[1]Multi-Field'!$E$51=[1]Lists!BF133,'[1]Multi-Field'!$F$51="undrained"),BH133,""))</f>
        <v/>
      </c>
      <c r="DH133" s="409" t="str">
        <f>IF(AND('[1]Multi-Field'!$E$52=[1]Lists!BF133,'[1]Multi-Field'!$F$52="Drained"),BI133,IF(AND('[1]Multi-Field'!$E$52=[1]Lists!BF133,'[1]Multi-Field'!$F$52="undrained"),BH133,""))</f>
        <v/>
      </c>
      <c r="DI133" s="409" t="str">
        <f>IF(AND('[1]Multi-Field'!$E$53=[1]Lists!BF133,'[1]Multi-Field'!$F$53="Drained"),BI133,IF(AND('[1]Multi-Field'!$E$53=[1]Lists!BF133,'[1]Multi-Field'!$F$53="undrained"),BH133,""))</f>
        <v/>
      </c>
      <c r="DJ133" s="409" t="str">
        <f>IF(AND('[1]Multi-Field'!$E$54=[1]Lists!BF133,'[1]Multi-Field'!$F$54="Drained"),BI133,IF(AND('[1]Multi-Field'!$E$54=[1]Lists!BF133,'[1]Multi-Field'!$F$54="undrained"),BH133,""))</f>
        <v/>
      </c>
      <c r="DK133" s="409" t="str">
        <f>IF(AND('[1]Multi-Field'!$E$55=[1]Lists!BF133,'[1]Multi-Field'!$F$55="Drained"),BI133,IF(AND('[1]Multi-Field'!$E$55=[1]Lists!BF133,'[1]Multi-Field'!$F$55="undrained"),BH133,""))</f>
        <v/>
      </c>
      <c r="DL133" s="409" t="str">
        <f>IF(AND('[1]Multi-Field'!$E$56=[1]Lists!BF133,'[1]Multi-Field'!$F$56="Drained"),BI133,IF(AND('[1]Multi-Field'!$E$56=[1]Lists!BF133,'[1]Multi-Field'!$F$56="undrained"),BH133,""))</f>
        <v/>
      </c>
      <c r="DM133" s="409" t="str">
        <f>IF(AND('[1]Multi-Field'!$E$57=[1]Lists!BF133,'[1]Multi-Field'!$F$57="Drained"),BI133,IF(AND('[1]Multi-Field'!$E$57=[1]Lists!BF133,'[1]Multi-Field'!$F$57="undrained"),BH133,""))</f>
        <v/>
      </c>
      <c r="DN133" s="409" t="str">
        <f>IF(AND('[1]Multi-Field'!$E$58=[1]Lists!BF133,'[1]Multi-Field'!$F$58="Drained"),BI133,IF(AND('[1]Multi-Field'!$E$58=[1]Lists!BF133,'[1]Multi-Field'!$F$58="undrained"),BH133,""))</f>
        <v/>
      </c>
      <c r="DO133" s="409" t="str">
        <f>IF(AND('[1]Multi-Field'!$E$59=[1]Lists!BF133,'[1]Multi-Field'!$F$59="Drained"),BI133,IF(AND('[1]Multi-Field'!$E$59=[1]Lists!BF133,'[1]Multi-Field'!$F$59="undrained"),BH133,""))</f>
        <v/>
      </c>
      <c r="DP133" s="409" t="str">
        <f>IF(AND('[1]Multi-Field'!$E$60=[1]Lists!BF133,'[1]Multi-Field'!$F$60="Drained"),BI133,IF(AND('[1]Multi-Field'!$E$60=[1]Lists!BF133,'[1]Multi-Field'!$F$60="undrained"),BH133,""))</f>
        <v/>
      </c>
      <c r="DQ133" s="409" t="str">
        <f>IF(AND('[1]Multi-Field'!$E$61=[1]Lists!BF133,'[1]Multi-Field'!$F$61="Drained"),BI133,IF(AND('[1]Multi-Field'!$E$61=[1]Lists!BF133,'[1]Multi-Field'!$F$61="undrained"),BH133,""))</f>
        <v/>
      </c>
      <c r="DR133" s="409" t="str">
        <f>IF(AND('[1]Multi-Field'!$E$62=[1]Lists!BF133,'[1]Multi-Field'!$F$62="Drained"),BI133,IF(AND('[1]Multi-Field'!$E$62=[1]Lists!BF133,'[1]Multi-Field'!$F$62="undrained"),BH133,""))</f>
        <v/>
      </c>
      <c r="DS133" s="409" t="str">
        <f>IF(AND('[1]Multi-Field'!$E$63=[1]Lists!BF133,'[1]Multi-Field'!$F$63="Drained"),BI133,IF(AND('[1]Multi-Field'!$E$63=[1]Lists!BF133,'[1]Multi-Field'!$F$63="undrained"),BH133,""))</f>
        <v/>
      </c>
      <c r="DT133" s="409" t="str">
        <f>IF(AND('[1]Multi-Field'!$E$64=[1]Lists!BF133,'[1]Multi-Field'!$F$64="Drained"),BI133,IF(AND('[1]Multi-Field'!$E$64=[1]Lists!BF133,'[1]Multi-Field'!$F$64="undrained"),BH133,""))</f>
        <v/>
      </c>
      <c r="DU133" s="409" t="str">
        <f>IF(AND('[1]Multi-Field'!$E$65=[1]Lists!BF133,'[1]Multi-Field'!$F$65="Drained"),BI133,IF(AND('[1]Multi-Field'!$E$65=[1]Lists!BF133,'[1]Multi-Field'!$F$65="undrained"),BH133,""))</f>
        <v/>
      </c>
      <c r="DV133" s="409" t="str">
        <f>IF(AND('[1]Multi-Field'!$E$66=[1]Lists!BF133,'[1]Multi-Field'!$F$66="Drained"),BI133,IF(AND('[1]Multi-Field'!$E$66=[1]Lists!BF133,'[1]Multi-Field'!$F$66="undrained"),BH133,""))</f>
        <v/>
      </c>
      <c r="DW133" s="409" t="str">
        <f>IF(AND('[1]Multi-Field'!$E$67=[1]Lists!BF133,'[1]Multi-Field'!$F$67="Drained"),BI133,IF(AND('[1]Multi-Field'!$E$67=[1]Lists!BF133,'[1]Multi-Field'!$F$67="undrained"),BH133,""))</f>
        <v/>
      </c>
      <c r="DX133" s="409" t="str">
        <f>IF(AND('[1]Multi-Field'!$E$68=[1]Lists!BF133,'[1]Multi-Field'!$F$68="Drained"),BI133,IF(AND('[1]Multi-Field'!$E$68=[1]Lists!BF133,'[1]Multi-Field'!$F$68="undrained"),BH133,""))</f>
        <v/>
      </c>
      <c r="DY133" s="409" t="str">
        <f>IF(AND('[1]Multi-Field'!$E$69=[1]Lists!BF133,'[1]Multi-Field'!$F$69="Drained"),BI133,IF(AND('[1]Multi-Field'!$E$69=[1]Lists!BF133,'[1]Multi-Field'!$F$69="undrained"),BH133,""))</f>
        <v/>
      </c>
      <c r="DZ133" s="409" t="str">
        <f>IF(AND('[1]Multi-Field'!$E$70=[1]Lists!BF133,'[1]Multi-Field'!$F$70="Drained"),BI133,IF(AND('[1]Multi-Field'!$E$70=[1]Lists!BF133,'[1]Multi-Field'!$F$70="undrained"),BH133,""))</f>
        <v/>
      </c>
      <c r="EA133" s="409" t="str">
        <f>IF(AND('[1]Multi-Field'!$E$71=[1]Lists!BF133,'[1]Multi-Field'!$F$71="Drained"),BI133,IF(AND('[1]Multi-Field'!$E$71=[1]Lists!BF133,'[1]Multi-Field'!$F$71="undrained"),BH133,""))</f>
        <v/>
      </c>
      <c r="EB133" s="409" t="str">
        <f>IF(AND('[1]Multi-Field'!$E$72=[1]Lists!BF133,'[1]Multi-Field'!$F$72="Drained"),BI133,IF(AND('[1]Multi-Field'!$E$72=[1]Lists!BF133,'[1]Multi-Field'!$F$72="undrained"),BH133,""))</f>
        <v/>
      </c>
      <c r="EC133" s="409" t="str">
        <f>IF(AND('[1]Multi-Field'!$E$73=[1]Lists!BF133,'[1]Multi-Field'!$F$73="Drained"),BI133,IF(AND('[1]Multi-Field'!$E$73=[1]Lists!BF133,'[1]Multi-Field'!$F$73="undrained"),BH133,""))</f>
        <v/>
      </c>
      <c r="ED133" s="409" t="str">
        <f>IF(AND('[1]Multi-Field'!$E$74=[1]Lists!BF133,'[1]Multi-Field'!$F$74="Drained"),BI133,IF(AND('[1]Multi-Field'!$E$74=[1]Lists!BF133,'[1]Multi-Field'!$F$74="undrained"),BH133,""))</f>
        <v/>
      </c>
      <c r="EE133" s="409" t="str">
        <f>IF(AND('[1]Multi-Field'!$E$75=[1]Lists!BF133,'[1]Multi-Field'!$F$75="Drained"),BI133,IF(AND('[1]Multi-Field'!$E$75=[1]Lists!BF133,'[1]Multi-Field'!$F$75="undrained"),BH133,""))</f>
        <v/>
      </c>
      <c r="EF133" s="409" t="str">
        <f>IF(AND('[1]Multi-Field'!$E$76=[1]Lists!BF133,'[1]Multi-Field'!$F$76="Drained"),BI133,IF(AND('[1]Multi-Field'!$E$76=[1]Lists!BF133,'[1]Multi-Field'!$F$6="undrained"),BH133,""))</f>
        <v/>
      </c>
      <c r="EG133" s="409" t="str">
        <f>IF(AND('[1]Multi-Field'!$E$77=[1]Lists!BF133,'[1]Multi-Field'!$F$77="Drained"),BI133,IF(AND('[1]Multi-Field'!$E$77=[1]Lists!BF133,'[1]Multi-Field'!$F$77="undrained"),BH133,""))</f>
        <v/>
      </c>
      <c r="EH133" s="409" t="str">
        <f>IF(AND('[1]Multi-Field'!$E$78=[1]Lists!BF133,'[1]Multi-Field'!$F$78="Drained"),BI133,IF(AND('[1]Multi-Field'!$E$78=[1]Lists!BF133,'[1]Multi-Field'!$F$78="undrained"),BH133,""))</f>
        <v/>
      </c>
      <c r="EI133" s="409" t="str">
        <f>IF(AND('[1]Multi-Field'!$E$79=[1]Lists!BF133,'[1]Multi-Field'!$F$79="Drained"),BI133,IF(AND('[1]Multi-Field'!$E$79=[1]Lists!BF133,'[1]Multi-Field'!$F$79="undrained"),BH133,""))</f>
        <v/>
      </c>
      <c r="EJ133" s="409" t="str">
        <f>IF(AND('[1]Multi-Field'!$E$80=[1]Lists!BF133,'[1]Multi-Field'!$F$80="Drained"),BI133,IF(AND('[1]Multi-Field'!$E$80=[1]Lists!BF133,'[1]Multi-Field'!$F$80="undrained"),BH133,""))</f>
        <v/>
      </c>
      <c r="EK133" s="409" t="str">
        <f>IF(AND('[1]Multi-Field'!$E$81=[1]Lists!BF133,'[1]Multi-Field'!$F$81="Drained"),BI133,IF(AND('[1]Multi-Field'!$E$81=[1]Lists!BF133,'[1]Multi-Field'!$F$81="undrained"),BH133,""))</f>
        <v/>
      </c>
      <c r="EL133" s="409" t="str">
        <f>IF(AND('[1]Multi-Field'!$E$82=[1]Lists!BF133,'[1]Multi-Field'!$F$82="Drained"),BI133,IF(AND('[1]Multi-Field'!$E$82=[1]Lists!BF133,'[1]Multi-Field'!$F$82="undrained"),BH133,""))</f>
        <v/>
      </c>
      <c r="EM133" s="409" t="str">
        <f>IF(AND('[1]Multi-Field'!$E$83=[1]Lists!BF133,'[1]Multi-Field'!$F$83="Drained"),BI133,IF(AND('[1]Multi-Field'!$E$83=[1]Lists!BF133,'[1]Multi-Field'!$F$83="undrained"),BH133,""))</f>
        <v/>
      </c>
      <c r="EN133" s="409" t="str">
        <f>IF(AND('[1]Multi-Field'!$E$84=[1]Lists!BF133,'[1]Multi-Field'!$F$84="Drained"),BI133,IF(AND('[1]Multi-Field'!$E$84=[1]Lists!BF133,'[1]Multi-Field'!$F$84="undrained"),BH133,""))</f>
        <v/>
      </c>
      <c r="EO133" s="409" t="str">
        <f>IF(AND('[1]Multi-Field'!$E$85=[1]Lists!BF133,'[1]Multi-Field'!$F$85="Drained"),BI133,IF(AND('[1]Multi-Field'!$E$85=[1]Lists!BF133,'[1]Multi-Field'!$F$85="undrained"),BH133,""))</f>
        <v/>
      </c>
      <c r="EP133" s="409" t="str">
        <f>IF(AND('[1]Multi-Field'!$E$86=[1]Lists!BF133,'[1]Multi-Field'!$F$86="Drained"),BI133,IF(AND('[1]Multi-Field'!$E$86=[1]Lists!BF133,'[1]Multi-Field'!$F$86="undrained"),BH133,""))</f>
        <v/>
      </c>
      <c r="EQ133" s="409" t="str">
        <f>IF(AND('[1]Multi-Field'!$E$87=[1]Lists!BF133,'[1]Multi-Field'!$F$87="Drained"),BI133,IF(AND('[1]Multi-Field'!$E$87=[1]Lists!BF133,'[1]Multi-Field'!$F$87="undrained"),BH133,""))</f>
        <v/>
      </c>
      <c r="ER133" s="409" t="str">
        <f>IF(AND('[1]Multi-Field'!$E$88=[1]Lists!BF133,'[1]Multi-Field'!$F$88="Drained"),BI133,IF(AND('[1]Multi-Field'!$E$88=[1]Lists!BF133,'[1]Multi-Field'!$F$88="undrained"),BH133,""))</f>
        <v/>
      </c>
      <c r="ES133" s="409" t="str">
        <f>IF(AND('[1]Multi-Field'!$E$89=[1]Lists!BF133,'[1]Multi-Field'!$F$89="Drained"),BI133,IF(AND('[1]Multi-Field'!$E$89=[1]Lists!BF133,'[1]Multi-Field'!$F$89="undrained"),BH133,""))</f>
        <v/>
      </c>
      <c r="ET133" s="409" t="str">
        <f>IF(AND('[1]Multi-Field'!$E$90=[1]Lists!BF133,'[1]Multi-Field'!$F$90="Drained"),BI133,IF(AND('[1]Multi-Field'!$E$90=[1]Lists!BF133,'[1]Multi-Field'!$F$90="undrained"),BH133,""))</f>
        <v/>
      </c>
      <c r="EU133" s="409" t="str">
        <f>IF(AND('[1]Multi-Field'!$E$91=[1]Lists!BF133,'[1]Multi-Field'!$F$91="Drained"),BI133,IF(AND('[1]Multi-Field'!$E$91=[1]Lists!BF133,'[1]Multi-Field'!$F$91="undrained"),BH133,""))</f>
        <v/>
      </c>
      <c r="EV133" s="409" t="str">
        <f>IF(AND('[1]Multi-Field'!$E$92=[1]Lists!BF133,'[1]Multi-Field'!$F$92="Drained"),BI133,IF(AND('[1]Multi-Field'!$E$92=[1]Lists!BF133,'[1]Multi-Field'!$F$92="undrained"),BH133,""))</f>
        <v/>
      </c>
      <c r="EW133" s="409" t="str">
        <f>IF(AND('[1]Multi-Field'!$E$93=[1]Lists!BF133,'[1]Multi-Field'!$F$93="Drained"),BI133,IF(AND('[1]Multi-Field'!$E$93=[1]Lists!BF133,'[1]Multi-Field'!$F$93="undrained"),BH133,""))</f>
        <v/>
      </c>
      <c r="EX133" s="409" t="str">
        <f>IF(AND('[1]Multi-Field'!$E$94=[1]Lists!BF133,'[1]Multi-Field'!$F$94="Drained"),BI133,IF(AND('[1]Multi-Field'!$E$94=[1]Lists!BF133,'[1]Multi-Field'!$F$94="undrained"),BH133,""))</f>
        <v/>
      </c>
      <c r="EY133" s="409" t="str">
        <f>IF(AND('[1]Multi-Field'!$E$95=[1]Lists!BF133,'[1]Multi-Field'!$F$95="Drained"),BI133,IF(AND('[1]Multi-Field'!$E$95=[1]Lists!BF133,'[1]Multi-Field'!$F$95="undrained"),BH133,""))</f>
        <v/>
      </c>
      <c r="EZ133" s="409" t="str">
        <f>IF(AND('[1]Multi-Field'!$E$96=[1]Lists!BF133,'[1]Multi-Field'!$F$96="Drained"),BI133,IF(AND('[1]Multi-Field'!$E$96=[1]Lists!BF133,'[1]Multi-Field'!$F$96="undrained"),BH133,""))</f>
        <v/>
      </c>
      <c r="FA133" s="409" t="str">
        <f>IF(AND('[1]Multi-Field'!$E$97=[1]Lists!BF133,'[1]Multi-Field'!$F$97="Drained"),BI133,IF(AND('[1]Multi-Field'!$E$97=[1]Lists!BF133,'[1]Multi-Field'!$F$97="undrained"),BH133,""))</f>
        <v/>
      </c>
      <c r="FB133" s="409" t="str">
        <f>IF(AND('[1]Multi-Field'!$E$98=[1]Lists!BF133,'[1]Multi-Field'!$F$98="Drained"),BI133,IF(AND('[1]Multi-Field'!$E$98=[1]Lists!BF133,'[1]Multi-Field'!$F$98="undrained"),BH133,""))</f>
        <v/>
      </c>
      <c r="FC133" s="409" t="str">
        <f>IF(AND('[1]Multi-Field'!$E$99=[1]Lists!BF133,'[1]Multi-Field'!$F$99="Drained"),BI133,IF(AND('[1]Multi-Field'!$E$99=[1]Lists!BF133,'[1]Multi-Field'!$F$99="undrained"),BH133,""))</f>
        <v/>
      </c>
      <c r="FD133" s="409" t="str">
        <f>IF(AND('[1]Multi-Field'!$E$100=[1]Lists!BF133,'[1]Multi-Field'!$F$100="Drained"),BI133,IF(AND('[1]Multi-Field'!$E$100=[1]Lists!BF133,'[1]Multi-Field'!$F$100="undrained"),BH133,""))</f>
        <v/>
      </c>
      <c r="FE133" s="409" t="str">
        <f>IF(AND('[1]Multi-Field'!$E$101=[1]Lists!BF133,'[1]Multi-Field'!$F$101="Drained"),BI133,IF(AND('[1]Multi-Field'!$E$101=[1]Lists!BF133,'[1]Multi-Field'!$F$101="undrained"),BH133,""))</f>
        <v/>
      </c>
      <c r="FF133" s="409" t="str">
        <f>IF(AND('[1]Multi-Field'!$E$102=[1]Lists!BF133,'[1]Multi-Field'!$F$102="Drained"),BI133,IF(AND('[1]Multi-Field'!$E$102=[1]Lists!BF133,'[1]Multi-Field'!$F$102="undrained"),BH133,""))</f>
        <v/>
      </c>
      <c r="FG133" s="409" t="str">
        <f>IF(AND('[1]Multi-Field'!$E$103=[1]Lists!BF133,'[1]Multi-Field'!$F$103="Drained"),BI133,IF(AND('[1]Multi-Field'!$E$103=[1]Lists!BF133,'[1]Multi-Field'!$F$103="undrained"),BH133,""))</f>
        <v/>
      </c>
      <c r="FH133" s="409" t="str">
        <f>IF(AND('[1]Multi-Field'!$E$104=[1]Lists!BF133,'[1]Multi-Field'!$F$104="Drained"),BI133,IF(AND('[1]Multi-Field'!$E$104=[1]Lists!BF133,'[1]Multi-Field'!$F$104="undrained"),BH133,""))</f>
        <v/>
      </c>
      <c r="FI133" s="409" t="str">
        <f>IF(AND('[1]Multi-Field'!$E$105=[1]Lists!BF133,'[1]Multi-Field'!$F$105="Drained"),BI133,IF(AND('[1]Multi-Field'!$E$105=[1]Lists!BF133,'[1]Multi-Field'!$F$105="undrained"),BH133,""))</f>
        <v/>
      </c>
      <c r="FJ133" s="409" t="str">
        <f>IF(AND('[1]Multi-Field'!$E$106=[1]Lists!BF133,'[1]Multi-Field'!$F$106="Drained"),BI133,IF(AND('[1]Multi-Field'!$E$106=[1]Lists!BF133,'[1]Multi-Field'!$F$106="undrained"),BH133,""))</f>
        <v/>
      </c>
      <c r="FK133" s="409" t="str">
        <f>IF(AND('[1]Multi-Field'!$E$107=[1]Lists!BF133,'[1]Multi-Field'!$F$107="Drained"),BI133,IF(AND('[1]Multi-Field'!$E$107=[1]Lists!BF133,'[1]Multi-Field'!$F$107="undrained"),BH133,""))</f>
        <v/>
      </c>
      <c r="FL133" s="409" t="str">
        <f>IF(AND('[1]Multi-Field'!$E$108=[1]Lists!BF133,'[1]Multi-Field'!$F$108="Drained"),BI133,IF(AND('[1]Multi-Field'!$E$108=[1]Lists!BF133,'[1]Multi-Field'!$F$108="undrained"),BH133,""))</f>
        <v/>
      </c>
      <c r="FM133" s="409" t="str">
        <f>IF(AND('[1]Multi-Field'!$E$109=[1]Lists!BF133,'[1]Multi-Field'!$F$109="Drained"),BI133,IF(AND('[1]Multi-Field'!$E$109=[1]Lists!BF133,'[1]Multi-Field'!$F$109="undrained"),BH133,""))</f>
        <v/>
      </c>
      <c r="FN133" s="409" t="str">
        <f>IF(AND('[1]Multi-Field'!$E$110=[1]Lists!BF133,'[1]Multi-Field'!$F$110="Drained"),BI133,IF(AND('[1]Multi-Field'!$E$110=[1]Lists!BF133,'[1]Multi-Field'!$F$110="undrained"),BH133,""))</f>
        <v/>
      </c>
      <c r="FO133" s="409" t="str">
        <f>IF(AND('[1]Multi-Field'!$E$111=[1]Lists!BF133,'[1]Multi-Field'!$F$111="Drained"),BI133,IF(AND('[1]Multi-Field'!$E$111=[1]Lists!BF133,'[1]Multi-Field'!$F$111="undrained"),BH133,""))</f>
        <v/>
      </c>
      <c r="FP133" s="409" t="str">
        <f>IF(AND('[1]Multi-Field'!$E$112=[1]Lists!BF133,'[1]Multi-Field'!$F$112="Drained"),BI133,IF(AND('[1]Multi-Field'!$E$112=[1]Lists!BF133,'[1]Multi-Field'!$F$112="undrained"),BH133,""))</f>
        <v/>
      </c>
      <c r="FQ133" s="409" t="str">
        <f>IF(AND('[1]Multi-Field'!$E$113=[1]Lists!BF133,'[1]Multi-Field'!$F$113="Drained"),BI133,IF(AND('[1]Multi-Field'!$E$113=[1]Lists!BF133,'[1]Multi-Field'!$F$113="undrained"),BH133,""))</f>
        <v/>
      </c>
      <c r="FR133" s="409" t="str">
        <f>IF(AND('[1]Multi-Field'!$E$114=[1]Lists!BF133,'[1]Multi-Field'!$F$114="Drained"),BI133,IF(AND('[1]Multi-Field'!$E$114=[1]Lists!BF133,'[1]Multi-Field'!$F$114="undrained"),BH133,""))</f>
        <v/>
      </c>
      <c r="FS133" s="409" t="str">
        <f>IF(AND('[1]Multi-Field'!$E$115=[1]Lists!BF133,'[1]Multi-Field'!$F$115="Drained"),BI133,IF(AND('[1]Multi-Field'!$E$115=[1]Lists!BF133,'[1]Multi-Field'!$F$115="undrained"),BH133,""))</f>
        <v/>
      </c>
      <c r="FT133" s="409" t="str">
        <f>IF(AND('[1]Multi-Field'!$E$116=[1]Lists!BF133,'[1]Multi-Field'!$F$116="Drained"),BI133,IF(AND('[1]Multi-Field'!$E$116=[1]Lists!BF133,'[1]Multi-Field'!$F$116="undrained"),BH133,""))</f>
        <v/>
      </c>
      <c r="FU133" s="409" t="str">
        <f>IF(AND('[1]Multi-Field'!$E$117=[1]Lists!BF133,'[1]Multi-Field'!$F$117="Drained"),BI133,IF(AND('[1]Multi-Field'!$E$117=[1]Lists!BF133,'[1]Multi-Field'!$F$117="undrained"),BH133,""))</f>
        <v/>
      </c>
      <c r="FV133" s="409" t="str">
        <f>IF(AND('[1]Multi-Field'!$E$118=[1]Lists!BF133,'[1]Multi-Field'!$F$118="Drained"),BI133,IF(AND('[1]Multi-Field'!$E$118=[1]Lists!BF133,'[1]Multi-Field'!$F$118="undrained"),BH133,""))</f>
        <v/>
      </c>
      <c r="FW133" s="409" t="str">
        <f>IF(AND('[1]Multi-Field'!$E$119=[1]Lists!BF133,'[1]Multi-Field'!$F$119="Drained"),BI133,IF(AND('[1]Multi-Field'!$E$119=[1]Lists!BF133,'[1]Multi-Field'!$F$119="undrained"),BH133,""))</f>
        <v/>
      </c>
      <c r="FX133" s="409" t="str">
        <f>IF(AND('[1]Multi-Field'!$E$120=[1]Lists!BF133,'[1]Multi-Field'!$F$120="Drained"),BI133,IF(AND('[1]Multi-Field'!$E$120=[1]Lists!BF133,'[1]Multi-Field'!$F$120="undrained"),BH133,""))</f>
        <v/>
      </c>
      <c r="GC133" s="4">
        <f>'[1]Multi-Field'!B131</f>
        <v>0</v>
      </c>
      <c r="GD133" s="73" t="str">
        <f>IF(OR('[1]Multi-Field'!Q131=$FZ$43,'[1]Multi-Field'!Q131=$FZ$44),'[1]Multi-Field'!BS131,"")</f>
        <v/>
      </c>
      <c r="GE133" s="4" t="str">
        <f>IF(AND(OR('[1]Multi-Field'!Q131=$FZ$86,'[1]Multi-Field'!Q131=$FZ$94,'[1]Multi-Field'!Q131=$FZ$87,'[1]Multi-Field'!Q131=[1]Lists!$FZ$93,'[1]Multi-Field'!Q131=$FZ$59),'[1]Multi-Field'!BS131&gt;50),'[1]Multi-Field'!BS131*0.8,IF(AND(OR('[1]Multi-Field'!Q131=$FZ$86,'[1]Multi-Field'!Q131=$FZ$94,'[1]Multi-Field'!Q131=$FZ$87,'[1]Multi-Field'!Q131=[1]Lists!$FZ$93,'[1]Multi-Field'!Q131=[1]Lists!$FZ$59),'[1]Multi-Field'!BS131&lt;50),'[1]Multi-Field'!BS131,""))</f>
        <v/>
      </c>
      <c r="GF133" s="4" t="str">
        <f>IF(OR('[1]Multi-Field'!Q131=[1]Lists!$FZ$7,'[1]Multi-Field'!Q131=[1]Lists!$FZ$5,'[1]Multi-Field'!Q131=[1]Lists!$FZ$24,'[1]Multi-Field'!Q131=[1]Lists!$FZ$10,'[1]Multi-Field'!Q131=[1]Lists!$FZ$8, '[1]Multi-Field'!Q131=[1]Lists!$FZ$25, '[1]Multi-Field'!Q131=[1]Lists!$FZ$23, '[1]Multi-Field'!Q131= [1]Lists!$FZ$47, '[1]Multi-Field'!Q131=[1]Lists!$FZ$49, '[1]Multi-Field'!Q131=[1]Lists!$FZ$48,'[1]Multi-Field'!Q131=[1]Lists!$FZ$3, '[1]Multi-Field'!Q131=[1]Lists!$FZ$14,'[1]Multi-Field'!Q131=[1]Lists!$FZ$36, '[1]Multi-Field'!Q131=[1]Lists!$FZ$41,'[1]Multi-Field'!Q131=[1]Lists!$FZ$42),0,"")</f>
        <v/>
      </c>
      <c r="GG133" s="4" t="str">
        <f>IF(OR('[1]Multi-Field'!Q131=[1]Lists!$FZ$6,'[1]Multi-Field'!Q131=[1]Lists!$FZ$4, '[1]Multi-Field'!Q160=[1]Lists!$FZ$11, '[1]Multi-Field'!Q131=[1]Lists!$FZ$1),100*IF('[1]Multi-Field'!U131=onepercent,0.75,IF('[1]Multi-Field'!U131=onetotwentyfivepercent,0.4,IF(OR('[1]Multi-Field'!U131=twentysixtofiftypercent,'[1]Multi-Field'!U131=greaterthanfiftypercent),0,""))),"")</f>
        <v/>
      </c>
      <c r="GH133" s="4" t="str">
        <f>IF(OR('[1]Multi-Field'!Q131=[1]Lists!$FZ$53,'[1]Multi-Field'!Q131=[1]Lists!$FZ$55), 50,IF('[1]Multi-Field'!Q131=[1]Lists!$FZ$54,225,IF('[1]Multi-Field'!Q131=[1]Lists!$FZ$56,75,"")))</f>
        <v/>
      </c>
      <c r="GI133" s="4" t="e">
        <f>#VALUE!</f>
        <v>#VALUE!</v>
      </c>
      <c r="GJ133" s="4" t="e">
        <f>#VALUE!</f>
        <v>#VALUE!</v>
      </c>
      <c r="GK133" s="4" t="str">
        <f>IF('[1]Multi-Field'!Q131=[1]Lists!$FZ$95,'[1]Multi-Field'!BS131*0.66,"")</f>
        <v/>
      </c>
      <c r="GM133" s="4" t="str">
        <f>IF(OR('[1]Multi-Field'!Q131=[1]Lists!$FZ$26,'[1]Multi-Field'!Q131=[1]Lists!$FZ$84),20,"")</f>
        <v/>
      </c>
      <c r="GN133" s="4" t="str">
        <f>IF(OR('[1]Multi-Field'!Q131=[1]Lists!$FZ$88,'[1]Multi-Field'!Q131=[1]Lists!$FZ$57),0,"")</f>
        <v/>
      </c>
      <c r="GO133" s="4" t="str">
        <f>IF(OR('[1]Multi-Field'!Q131=[1]Lists!$FZ$69,'[1]Multi-Field'!Q131=[1]Lists!$FZ$71,'[1]Multi-Field'!Q131=[1]Lists!$FZ$105),50,"")</f>
        <v/>
      </c>
      <c r="GP133" s="4" t="str">
        <f>IF(OR('[1]Multi-Field'!Q131=[1]Lists!$FZ$75,'[1]Multi-Field'!Q131=[1]Lists!$FZ$70),75,"")</f>
        <v/>
      </c>
      <c r="GQ133" s="4">
        <f>IF('[1]Multi-Field'!Q131=[1]Lists!$FZ$72,150,"")</f>
        <v>150</v>
      </c>
      <c r="GR133" s="4" t="str">
        <f>IF(OR('[1]Multi-Field'!Q131=[1]Lists!$FZ$74,'[1]Multi-Field'!Q131=[1]Lists!$FZ$73),40,"")</f>
        <v/>
      </c>
      <c r="GS133" s="4" t="str">
        <f>IF('[1]Multi-Field'!Q131=[1]Lists!$FZ$99,80,"")</f>
        <v/>
      </c>
      <c r="GT133" s="4" t="str">
        <f>IF('[1]Multi-Field'!Q131=[1]Lists!$FZ$106,70,"")</f>
        <v/>
      </c>
      <c r="GU133" s="4" t="e">
        <f t="shared" ref="GU133:GU158" si="31">SUM(GD133:GT133)</f>
        <v>#VALUE!</v>
      </c>
    </row>
    <row r="134" spans="1:203" ht="13.5" customHeight="1">
      <c r="A134" s="7" t="s">
        <v>221</v>
      </c>
      <c r="B134" s="7"/>
      <c r="C134" s="7"/>
      <c r="D134" s="8">
        <v>75</v>
      </c>
      <c r="E134" s="8">
        <f t="shared" si="27"/>
        <v>75</v>
      </c>
      <c r="F134" s="8">
        <f t="shared" si="28"/>
        <v>75</v>
      </c>
      <c r="G134" s="8">
        <v>75</v>
      </c>
      <c r="H134" s="8">
        <v>65</v>
      </c>
      <c r="I134" s="8">
        <f t="shared" ref="I134:I197" si="32">ROUND((H134+(K134-H134)*1/3),0)</f>
        <v>65</v>
      </c>
      <c r="J134" s="8">
        <f t="shared" ref="J134:J197" si="33">ROUND((H134+(K134-H134)*2/3),0)</f>
        <v>65</v>
      </c>
      <c r="K134" s="8">
        <v>65</v>
      </c>
      <c r="L134" s="8">
        <v>135</v>
      </c>
      <c r="M134" s="8">
        <f t="shared" si="29"/>
        <v>135</v>
      </c>
      <c r="N134" s="8">
        <f t="shared" si="30"/>
        <v>135</v>
      </c>
      <c r="O134" s="8">
        <v>135</v>
      </c>
      <c r="P134" s="391">
        <v>109</v>
      </c>
      <c r="Q134" s="394"/>
      <c r="R134" s="395" t="b">
        <f>IF(OR('Multi-Field'!AA111=Lists!$AC$42,'Multi-Field'!AA111=Lists!$AC$43),IF('Multi-Field'!Z111="x",(IF('Multi-Field'!AC111=Lists!$Q$11,Lists!$R$11,IF('Multi-Field'!AC111=Lists!$Q$12,Lists!$R$12,IF('Multi-Field'!AC111=Lists!$Q$13,Lists!$R$13,IF('Multi-Field'!AC111=Lists!$Q$14,Lists!$R$14))))),IF('Multi-Field'!X111="x",(IF('Multi-Field'!AC111=Lists!$Q$11,Lists!$S$11,IF('Multi-Field'!AC111=Lists!$Q$12,Lists!$S$12,IF('Multi-Field'!AC111=Lists!$Q$13,Lists!$S$13,IF('Multi-Field'!AC111=Lists!$Q$14,Lists!$S$14))))),IF('Multi-Field'!V111="x",(IF('Multi-Field'!AC111=Lists!$Q$11,Lists!$T$11,IF('Multi-Field'!AC111=Lists!$Q$12,Lists!$T$12,IF('Multi-Field'!AC111=Lists!$Q$13,Lists!$T$13,IF('Multi-Field'!AC111=Lists!$Q$14,Lists!$T$14))))),0))))</f>
        <v>0</v>
      </c>
      <c r="S134" s="395" t="str">
        <f t="shared" si="26"/>
        <v/>
      </c>
      <c r="T134" s="395"/>
      <c r="U134" s="396"/>
      <c r="V134" s="383">
        <f>IF(OR('Multi-Field'!AI120=$U$4,'Multi-Field'!AI120=$U$5,'Multi-Field'!AI120=$U$6,'Multi-Field'!AI120=$U$7,'Multi-Field'!AI120=$U$8,'Multi-Field'!AI120=$U$9),(IF('Multi-Field'!AJ120=$V$2,100,IF('Multi-Field'!AJ120=$V$3,65,IF('Multi-Field'!AJ120=$V$4,53,IF('Multi-Field'!AJ120=$V$5,41,IF('Multi-Field'!AJ120=$V$6,23,IF('Multi-Field'!AJ120=$V$7,0,0))))))),0)</f>
        <v>0</v>
      </c>
      <c r="W134" s="383" t="str">
        <f>IF(AND(OR('Multi-Field'!AF120=$S$3,'Multi-Field'!AF120=S122,'Multi-Field'!AF120=$S$7),'Multi-Field'!AN120&lt;18,'Multi-Field'!AN120&gt;0),35,IF('Multi-Field'!AF120=$S$4,55,IF(AND('Multi-Field'!AF120=$S$6,'Multi-Field'!AN120&lt;18),30,IF(AND('Multi-Field'!AN120&gt;17,OR('Multi-Field'!AF120=$S$3,'Multi-Field'!AF120=$S$5,'Multi-Field'!AF120= $S$6,'Multi-Field'!AF120=$S$7)),25,"0"))))</f>
        <v>0</v>
      </c>
      <c r="X134" s="383">
        <f>IF(OR('Multi-Field'!BA120=$U$4,'Multi-Field'!BA120=$U$5,'Multi-Field'!BA120=$U$6,'Multi-Field'!BA120=U124,'Multi-Field'!BA120=$U$8,'Multi-Field'!BA120=$U$9),(IF('Multi-Field'!BB120=$V$2,100,IF('Multi-Field'!BB120=$V$3,65,IF('Multi-Field'!BB120=$V$4,53,IF('Multi-Field'!BB120=$V$5,41,IF('Multi-Field'!BB120=$V$6,23,IF('Multi-Field'!BB120=$V$7,0,0))))))),0)</f>
        <v>0</v>
      </c>
      <c r="Y134" s="383" t="str">
        <f>IF(AND(OR('Multi-Field'!AX120=$S$3,'Multi-Field'!AX120=$S$5,'Multi-Field'!AX120=$S$7),'Multi-Field'!BF120&lt;18),35,IF('Multi-Field'!AX120=$S$4,55,IF(AND('Multi-Field'!AX120=$S$6,'Multi-Field'!BF120&lt;18),30,IF(AND('Multi-Field'!BF120&gt;17,OR('Multi-Field'!AX120=$S$3,'Multi-Field'!AX120=$S$5,'Multi-Field'!AX120=$S$6,'Multi-Field'!AX120=$S$7)),25,"0"))))</f>
        <v>0</v>
      </c>
      <c r="Z134" s="383">
        <v>118</v>
      </c>
      <c r="AI134" s="384">
        <f>'[1]Multi-Field'!B130</f>
        <v>0</v>
      </c>
      <c r="AJ134" s="385" t="e">
        <f>#VALUE!</f>
        <v>#VALUE!</v>
      </c>
      <c r="AK134" s="385" t="e">
        <f>#VALUE!</f>
        <v>#VALUE!</v>
      </c>
      <c r="AL134" s="385" t="e">
        <f>IF(AK134="","",IF('[1]Multi-Field'!AU130=20,10,IF(AK134-30&lt;0,0,AK134-30)))</f>
        <v>#VALUE!</v>
      </c>
      <c r="AM134" s="385" t="e">
        <f>#VALUE!</f>
        <v>#VALUE!</v>
      </c>
      <c r="AN134" s="385" t="e">
        <f t="shared" si="23"/>
        <v>#VALUE!</v>
      </c>
      <c r="AO134" s="385" t="e">
        <f>#VALUE!</f>
        <v>#VALUE!</v>
      </c>
      <c r="AP134" s="385" t="e">
        <f>#VALUE!</f>
        <v>#VALUE!</v>
      </c>
      <c r="AQ134" s="385" t="e">
        <f>#VALUE!</f>
        <v>#VALUE!</v>
      </c>
      <c r="AR134" s="385" t="e">
        <f>#VALUE!</f>
        <v>#VALUE!</v>
      </c>
      <c r="AS134" s="385" t="e">
        <f>IF(AR134="","",IF('[1]Multi-Field'!AU130&gt;9,0,AR134-15))</f>
        <v>#VALUE!</v>
      </c>
      <c r="AT134" s="385" t="e">
        <f>#VALUE!</f>
        <v>#VALUE!</v>
      </c>
      <c r="AU134" s="385" t="e">
        <f>#VALUE!</f>
        <v>#VALUE!</v>
      </c>
      <c r="AV134" s="385" t="e">
        <f>IF(AU134="","",IF('[1]Multi-Field'!AU130=9&gt;9,0,AU134-35))</f>
        <v>#VALUE!</v>
      </c>
      <c r="AW134" s="385" t="e">
        <f>#VALUE!</f>
        <v>#VALUE!</v>
      </c>
      <c r="AX134" s="385" t="e">
        <f t="shared" si="24"/>
        <v>#VALUE!</v>
      </c>
      <c r="AY134" s="385" t="str">
        <f>IF('[1]Multi-Field'!AU130="","",IF('[1]Multi-Field'!AU130&lt;1,100,IF('[1]Multi-Field'!AU130=1,75,IF('[1]Multi-Field'!AU130=2,50,IF('[1]Multi-Field'!AU130=3,25,IF('[1]Multi-Field'!AU130&gt;3,0,""))))))</f>
        <v/>
      </c>
      <c r="AZ134" s="385" t="str">
        <f t="shared" si="25"/>
        <v/>
      </c>
      <c r="BA134" s="385" t="e">
        <f>#VALUE!</f>
        <v>#VALUE!</v>
      </c>
      <c r="BB134" s="385" t="e">
        <f>IF(BA134="","",IF(AND('[1]Multi-Field'!AU130&lt;40,'[1]Multi-Field'!AU130&gt;9),40,IF('[1]Multi-Field'!AU130&gt;39,0,BA134+5)))</f>
        <v>#VALUE!</v>
      </c>
      <c r="BC134" s="386" t="e">
        <f t="shared" si="22"/>
        <v>#VALUE!</v>
      </c>
      <c r="BF134" s="411" t="s">
        <v>1303</v>
      </c>
      <c r="BG134" s="412">
        <v>4</v>
      </c>
      <c r="BH134" s="412">
        <v>5.5</v>
      </c>
      <c r="BI134" s="412">
        <v>5.5</v>
      </c>
      <c r="BJ134" s="409" t="e">
        <f>IF(AND('[1]Single Field'!#REF!=[1]Lists!BF134,'[1]Single Field'!#REF!="Drained"),"x",IF(AND('[1]Single Field'!#REF!=[1]Lists!BF134,'[1]Single Field'!#REF!="Undrained"),O,""))</f>
        <v>#REF!</v>
      </c>
      <c r="BK134" s="409" t="str">
        <f>IF(AND('[1]Multi-Field'!$E$3=[1]Lists!BF134,'[1]Multi-Field'!$F$3="Drained"),BI134,IF(AND('[1]Multi-Field'!$E$3=BF134,'[1]Multi-Field'!$F$3="undrained"),BH134,""))</f>
        <v/>
      </c>
      <c r="BL134" s="409" t="str">
        <f>IF(AND('[1]Multi-Field'!$E$4=BF134,'[1]Multi-Field'!$F$4="Drained"),BI134,IF(AND('[1]Multi-Field'!$E$4=BF134,'[1]Multi-Field'!$F$4="undrained"),BH134,""))</f>
        <v/>
      </c>
      <c r="BM134" s="409" t="str">
        <f>IF(AND('[1]Multi-Field'!$E$5=BF134,'[1]Multi-Field'!$F$5="Drained"),BI134,IF(AND('[1]Multi-Field'!$E$5=BF134,'[1]Multi-Field'!$F$5="undrained"),BH134,""))</f>
        <v/>
      </c>
      <c r="BN134" s="409" t="str">
        <f>IF(AND('[1]Multi-Field'!$E$6=BF134,'[1]Multi-Field'!$F$6="Drained"),BI134,IF(AND('[1]Multi-Field'!$E$6=BF134,'[1]Multi-Field'!$F$6="undrained"),BH134,""))</f>
        <v/>
      </c>
      <c r="BO134" s="409" t="str">
        <f>IF(AND('[1]Multi-Field'!$E$7=BF134,'[1]Multi-Field'!$F$7="Drained"),BI134,IF(AND('[1]Multi-Field'!$E$7=BF134,'[1]Multi-Field'!$F$7="undrained"),BH134,""))</f>
        <v/>
      </c>
      <c r="BP134" s="409" t="str">
        <f>IF(AND('[1]Multi-Field'!$E$8=BF134,'[1]Multi-Field'!$F$8="Drained"),BI134,IF(AND('[1]Multi-Field'!$E$8=BF134,'[1]Multi-Field'!$F$8="undrained"),BH134,""))</f>
        <v/>
      </c>
      <c r="BQ134" s="409" t="str">
        <f>IF(AND('[1]Multi-Field'!$E$9=BF134,'[1]Multi-Field'!$F$9="Drained"),BI134,IF(AND('[1]Multi-Field'!$E$9=BF134,'[1]Multi-Field'!$F$9="undrained"),BH134,""))</f>
        <v/>
      </c>
      <c r="BR134" s="409" t="str">
        <f>IF(AND('[1]Multi-Field'!$E$10=BF134,'[1]Multi-Field'!$F$10="Drained"),BI134,IF(AND('[1]Multi-Field'!$E$10=BF134,'[1]Multi-Field'!$F$10="undrained"),BH134,""))</f>
        <v/>
      </c>
      <c r="BS134" s="409" t="str">
        <f>IF(AND('[1]Multi-Field'!$E$11=BF134,'[1]Multi-Field'!$F$11="Drained"),BI134,IF(AND('[1]Multi-Field'!$E$11=BF134,'[1]Multi-Field'!$F$11="undrained"),BH134,""))</f>
        <v/>
      </c>
      <c r="BT134" s="409" t="str">
        <f>IF(AND('[1]Multi-Field'!$E$12=BF134,'[1]Multi-Field'!$F$12="Drained"),BI134,IF(AND('[1]Multi-Field'!$E$12=BF134,'[1]Multi-Field'!$F$12="undrained"),BH134,""))</f>
        <v/>
      </c>
      <c r="BU134" s="409" t="str">
        <f>IF(AND('[1]Multi-Field'!$E$13=BF134,'[1]Multi-Field'!$F$13="Drained"),BI134,IF(AND('[1]Multi-Field'!$E$3=BF134,'[1]Multi-Field'!$F$13="undrained"),BH134,""))</f>
        <v/>
      </c>
      <c r="BV134" s="409" t="str">
        <f>IF(AND('[1]Multi-Field'!$E$14=BF134,'[1]Multi-Field'!$F$14="Drained"),BI134,IF(AND('[1]Multi-Field'!$E$14=BF134,'[1]Multi-Field'!$F$14="undrained"),BH134,""))</f>
        <v/>
      </c>
      <c r="BW134" s="409" t="str">
        <f>IF(AND('[1]Multi-Field'!$E$15=BF134,'[1]Multi-Field'!$F$15="Drained"),BI134,IF(AND('[1]Multi-Field'!$E$15=BF134,'[1]Multi-Field'!$F$15="undrained"),BH134,""))</f>
        <v/>
      </c>
      <c r="BX134" s="409" t="str">
        <f>IF(AND('[1]Multi-Field'!$E$16=[1]Lists!BF134,'[1]Multi-Field'!$F$16="Drained"),BI134,IF(AND('[1]Multi-Field'!$E$16=[1]Lists!BF134,'[1]Multi-Field'!$F$16="undrained"),BH134,""))</f>
        <v/>
      </c>
      <c r="BY134" s="409" t="str">
        <f>IF(AND('[1]Multi-Field'!$E$17=[1]Lists!BF134,'[1]Multi-Field'!$F$17="Drained"),BI134,IF(AND('[1]Multi-Field'!$E$17=[1]Lists!BF134,'[1]Multi-Field'!$F$17="undrained"),BH134,""))</f>
        <v/>
      </c>
      <c r="BZ134" s="409" t="str">
        <f>IF(AND('[1]Multi-Field'!$E$18=[1]Lists!BF134,'[1]Multi-Field'!$F$18="Drained"),BI134,IF(AND('[1]Multi-Field'!$E$18=[1]Lists!BF134,'[1]Multi-Field'!$F$18="undrained"),BH134,""))</f>
        <v/>
      </c>
      <c r="CA134" s="409" t="str">
        <f>IF(AND('[1]Multi-Field'!$E$19=[1]Lists!BF134,'[1]Multi-Field'!$F$19="Drained"),BI134,IF(AND('[1]Multi-Field'!$E$19=[1]Lists!BF134,'[1]Multi-Field'!$F$19="undrained"),BH134,""))</f>
        <v/>
      </c>
      <c r="CB134" s="409" t="str">
        <f>IF(AND('[1]Multi-Field'!$E$20=[1]Lists!BF134,'[1]Multi-Field'!$F$20="Drained"),BI134,IF(AND('[1]Multi-Field'!$E$20=[1]Lists!BF134,'[1]Multi-Field'!$F$20="undrained"),BH134,""))</f>
        <v/>
      </c>
      <c r="CC134" s="409" t="str">
        <f>IF(AND('[1]Multi-Field'!$E$21=[1]Lists!BF134,'[1]Multi-Field'!$F$21="Drained"),BI134,IF(AND('[1]Multi-Field'!$E$21=[1]Lists!BF134,'[1]Multi-Field'!$F$21="undrained"),BH134,""))</f>
        <v/>
      </c>
      <c r="CD134" s="409" t="str">
        <f>IF(AND('[1]Multi-Field'!$E$22=[1]Lists!BF134,'[1]Multi-Field'!$F$22="Drained"),BI134,IF(AND('[1]Multi-Field'!$E$22=[1]Lists!BF134,'[1]Multi-Field'!$F$22="undrained"),BH134,""))</f>
        <v/>
      </c>
      <c r="CE134" s="409" t="str">
        <f>IF(AND('[1]Multi-Field'!$E$23=[1]Lists!BF134,'[1]Multi-Field'!$F$23="Drained"),BI134,IF(AND('[1]Multi-Field'!$E$23=[1]Lists!BF134,'[1]Multi-Field'!$F$23="undrained"),BH134,""))</f>
        <v/>
      </c>
      <c r="CF134" s="409" t="str">
        <f>IF(AND('[1]Multi-Field'!$E$24=[1]Lists!BF134,'[1]Multi-Field'!$F$24="Drained"),BI134,IF(AND('[1]Multi-Field'!$E$24=[1]Lists!BF134,'[1]Multi-Field'!$F$24="undrained"),BH134,""))</f>
        <v/>
      </c>
      <c r="CG134" s="409" t="str">
        <f>IF(AND('[1]Multi-Field'!$E$25=[1]Lists!BF134,'[1]Multi-Field'!$F$25="Drained"),BI134,IF(AND('[1]Multi-Field'!$E$25=[1]Lists!BF134,'[1]Multi-Field'!$F$25="undrained"),BH134,""))</f>
        <v/>
      </c>
      <c r="CH134" s="409" t="str">
        <f>IF(AND('[1]Multi-Field'!$E$26=[1]Lists!BF134,'[1]Multi-Field'!$F$26="Drained"),BI134,IF(AND('[1]Multi-Field'!$E$26=[1]Lists!BF134,'[1]Multi-Field'!$F$26="undrained"),BH134,""))</f>
        <v/>
      </c>
      <c r="CI134" s="409" t="str">
        <f>IF(AND('[1]Multi-Field'!$E$27=[1]Lists!BF134,'[1]Multi-Field'!$F$27="Drained"),BI134,IF(AND('[1]Multi-Field'!$E$27=[1]Lists!BF134,'[1]Multi-Field'!$F$27="undrained"),BH134,""))</f>
        <v/>
      </c>
      <c r="CJ134" s="409" t="str">
        <f>IF(AND('[1]Multi-Field'!$E$28=[1]Lists!BF134,'[1]Multi-Field'!$F$28="Drained"),BI134,IF(AND('[1]Multi-Field'!$E$28=[1]Lists!BF134,'[1]Multi-Field'!$F$28="undrained"),BH134,""))</f>
        <v/>
      </c>
      <c r="CK134" s="409" t="str">
        <f>IF(AND('[1]Multi-Field'!$E$29=[1]Lists!BF134,'[1]Multi-Field'!$F$29="Drained"),BI134,IF(AND('[1]Multi-Field'!$E$29=[1]Lists!BF134,'[1]Multi-Field'!$F$29="undrained"),BH134,""))</f>
        <v/>
      </c>
      <c r="CL134" s="409" t="str">
        <f>IF(AND('[1]Multi-Field'!$E$30=[1]Lists!BF134,'[1]Multi-Field'!$F$30="Drained"),BI134,IF(AND('[1]Multi-Field'!$E$30=[1]Lists!BF134,'[1]Multi-Field'!$F$30="undrained"),BH134,""))</f>
        <v/>
      </c>
      <c r="CM134" s="409" t="str">
        <f>IF(AND('[1]Multi-Field'!$E$31=[1]Lists!BF134,'[1]Multi-Field'!$F$31="Drained"),BI134,IF(AND('[1]Multi-Field'!$E$31=[1]Lists!BF134,'[1]Multi-Field'!$F$31="undrained"),BH134,""))</f>
        <v/>
      </c>
      <c r="CN134" s="409" t="str">
        <f>IF(AND('[1]Multi-Field'!$E$32=[1]Lists!BF134,'[1]Multi-Field'!$F$32="Drained"),BI134,IF(AND('[1]Multi-Field'!$E$32=[1]Lists!BF134,'[1]Multi-Field'!$F$32="undrained"),BH134,""))</f>
        <v/>
      </c>
      <c r="CO134" s="409" t="str">
        <f>IF(AND('[1]Multi-Field'!$E$33=[1]Lists!BF134,'[1]Multi-Field'!$F$33="Drained"),BI134,IF(AND('[1]Multi-Field'!$E$33=[1]Lists!BF134,'[1]Multi-Field'!$F$33="undrained"),BH134,""))</f>
        <v/>
      </c>
      <c r="CP134" s="409" t="str">
        <f>IF(AND('[1]Multi-Field'!$E$34=[1]Lists!BF134,'[1]Multi-Field'!$F$34="Drained"),BI134,IF(AND('[1]Multi-Field'!$E$34=[1]Lists!BF134,'[1]Multi-Field'!$F$34="undrained"),BH134,""))</f>
        <v/>
      </c>
      <c r="CQ134" s="409" t="str">
        <f>IF(AND('[1]Multi-Field'!$E$35=[1]Lists!BF134,'[1]Multi-Field'!$F$35="Drained"),BI134,IF(AND('[1]Multi-Field'!$E$35=[1]Lists!BF134,'[1]Multi-Field'!$F$35="undrained"),BH134,""))</f>
        <v/>
      </c>
      <c r="CR134" s="409" t="str">
        <f>IF(AND('[1]Multi-Field'!$E$36=[1]Lists!BF134,'[1]Multi-Field'!$F$36="Drained"),BI134,IF(AND('[1]Multi-Field'!$E$36=[1]Lists!BF134,'[1]Multi-Field'!$F$36="undrained"),BH134,""))</f>
        <v/>
      </c>
      <c r="CS134" s="409" t="str">
        <f>IF(AND('[1]Multi-Field'!$E$37=[1]Lists!BF134,'[1]Multi-Field'!$F$37="Drained"),BI134,IF(AND('[1]Multi-Field'!$E$37=[1]Lists!BF134,'[1]Multi-Field'!$F$37="undrained"),BH134,""))</f>
        <v/>
      </c>
      <c r="CT134" s="409" t="str">
        <f>IF(AND('[1]Multi-Field'!$E$38=[1]Lists!BF134,'[1]Multi-Field'!$F$38="Drained"),BI134,IF(AND('[1]Multi-Field'!$E$38=[1]Lists!BF134,'[1]Multi-Field'!$F$38="undrained"),BH134,""))</f>
        <v/>
      </c>
      <c r="CU134" s="409" t="str">
        <f>IF(AND('[1]Multi-Field'!$E$39=[1]Lists!BF134,'[1]Multi-Field'!$F$39="Drained"),BI134,IF(AND('[1]Multi-Field'!$E$39=[1]Lists!BF134,'[1]Multi-Field'!$F$39="undrained"),BH134,""))</f>
        <v/>
      </c>
      <c r="CV134" s="409" t="str">
        <f>IF(AND('[1]Multi-Field'!$E$40=[1]Lists!BF134,'[1]Multi-Field'!$F$40="Drained"),BI134,IF(AND('[1]Multi-Field'!$E$40=[1]Lists!BF134,'[1]Multi-Field'!$F$40="undrained"),BH134,""))</f>
        <v/>
      </c>
      <c r="CW134" s="409" t="str">
        <f>IF(AND('[1]Multi-Field'!$E$41=[1]Lists!BF134,'[1]Multi-Field'!$F$40="Drained"),BI134,IF(AND('[1]Multi-Field'!$E$40=[1]Lists!BF134,'[1]Multi-Field'!$F$40="undrained"),BH134,""))</f>
        <v/>
      </c>
      <c r="CX134" s="409" t="str">
        <f>IF(AND('[1]Multi-Field'!$E$42=[1]Lists!BF134,'[1]Multi-Field'!$F$42="Drained"),BI134,IF(AND('[1]Multi-Field'!$E$42=[1]Lists!BF134,'[1]Multi-Field'!$F$42="undrained"),BH134,""))</f>
        <v/>
      </c>
      <c r="CY134" s="409" t="str">
        <f>IF(AND('[1]Multi-Field'!$E$43=[1]Lists!BF134,'[1]Multi-Field'!$F$43="Drained"),BI134,IF(AND('[1]Multi-Field'!$E$43=[1]Lists!BF134,'[1]Multi-Field'!$F$43="undrained"),BH134,""))</f>
        <v/>
      </c>
      <c r="CZ134" s="409" t="str">
        <f>IF(AND('[1]Multi-Field'!$E$44=[1]Lists!BF134,'[1]Multi-Field'!$F$44="Drained"),BI134,IF(AND('[1]Multi-Field'!$E$44=[1]Lists!BF134,'[1]Multi-Field'!$F$44="undrained"),BH134,""))</f>
        <v/>
      </c>
      <c r="DA134" s="409" t="str">
        <f>IF(AND('[1]Multi-Field'!$E$45=[1]Lists!BF134,'[1]Multi-Field'!$F$45="Drained"),BI134,IF(AND('[1]Multi-Field'!$E$45=[1]Lists!BF134,'[1]Multi-Field'!$F$45="undrained"),BH134,""))</f>
        <v/>
      </c>
      <c r="DB134" s="409" t="str">
        <f>IF(AND('[1]Multi-Field'!$E$46=[1]Lists!BF134,'[1]Multi-Field'!$F$46="Drained"),BI134,IF(AND('[1]Multi-Field'!$E$46=[1]Lists!BF134,'[1]Multi-Field'!$F$46="undrained"),BH134,""))</f>
        <v/>
      </c>
      <c r="DC134" s="409" t="str">
        <f>IF(AND('[1]Multi-Field'!$E$47=[1]Lists!BF134,'[1]Multi-Field'!$F$47="Drained"),BI134,IF(AND('[1]Multi-Field'!$E$47=[1]Lists!BF134,'[1]Multi-Field'!$F$47="undrained"),BH134,""))</f>
        <v/>
      </c>
      <c r="DD134" s="409" t="str">
        <f>IF(AND('[1]Multi-Field'!$E$48=[1]Lists!BF134,'[1]Multi-Field'!$F$48="Drained"),BI134,IF(AND('[1]Multi-Field'!$E$48=[1]Lists!BF134,'[1]Multi-Field'!$F$48="undrained"),BH134,""))</f>
        <v/>
      </c>
      <c r="DE134" s="409" t="str">
        <f>IF(AND('[1]Multi-Field'!$E$49=[1]Lists!BF134,'[1]Multi-Field'!$F$49="Drained"),BI134,IF(AND('[1]Multi-Field'!$E$49=[1]Lists!BF134,'[1]Multi-Field'!$F$9="undrained"),BH134,""))</f>
        <v/>
      </c>
      <c r="DF134" s="409" t="str">
        <f>IF(AND('[1]Multi-Field'!$E$50=[1]Lists!BF134,'[1]Multi-Field'!$F$50="Drained"),BI134,IF(AND('[1]Multi-Field'!$E$50=[1]Lists!BF134,'[1]Multi-Field'!$F$50="undrained"),BH134,""))</f>
        <v/>
      </c>
      <c r="DG134" s="409" t="str">
        <f>IF(AND('[1]Multi-Field'!$E$51=[1]Lists!BF134,'[1]Multi-Field'!$F$51="Drained"),BI134,IF(AND('[1]Multi-Field'!$E$51=[1]Lists!BF134,'[1]Multi-Field'!$F$51="undrained"),BH134,""))</f>
        <v/>
      </c>
      <c r="DH134" s="409" t="str">
        <f>IF(AND('[1]Multi-Field'!$E$52=[1]Lists!BF134,'[1]Multi-Field'!$F$52="Drained"),BI134,IF(AND('[1]Multi-Field'!$E$52=[1]Lists!BF134,'[1]Multi-Field'!$F$52="undrained"),BH134,""))</f>
        <v/>
      </c>
      <c r="DI134" s="409" t="str">
        <f>IF(AND('[1]Multi-Field'!$E$53=[1]Lists!BF134,'[1]Multi-Field'!$F$53="Drained"),BI134,IF(AND('[1]Multi-Field'!$E$53=[1]Lists!BF134,'[1]Multi-Field'!$F$53="undrained"),BH134,""))</f>
        <v/>
      </c>
      <c r="DJ134" s="409" t="str">
        <f>IF(AND('[1]Multi-Field'!$E$54=[1]Lists!BF134,'[1]Multi-Field'!$F$54="Drained"),BI134,IF(AND('[1]Multi-Field'!$E$54=[1]Lists!BF134,'[1]Multi-Field'!$F$54="undrained"),BH134,""))</f>
        <v/>
      </c>
      <c r="DK134" s="409" t="str">
        <f>IF(AND('[1]Multi-Field'!$E$55=[1]Lists!BF134,'[1]Multi-Field'!$F$55="Drained"),BI134,IF(AND('[1]Multi-Field'!$E$55=[1]Lists!BF134,'[1]Multi-Field'!$F$55="undrained"),BH134,""))</f>
        <v/>
      </c>
      <c r="DL134" s="409" t="str">
        <f>IF(AND('[1]Multi-Field'!$E$56=[1]Lists!BF134,'[1]Multi-Field'!$F$56="Drained"),BI134,IF(AND('[1]Multi-Field'!$E$56=[1]Lists!BF134,'[1]Multi-Field'!$F$56="undrained"),BH134,""))</f>
        <v/>
      </c>
      <c r="DM134" s="409" t="str">
        <f>IF(AND('[1]Multi-Field'!$E$57=[1]Lists!BF134,'[1]Multi-Field'!$F$57="Drained"),BI134,IF(AND('[1]Multi-Field'!$E$57=[1]Lists!BF134,'[1]Multi-Field'!$F$57="undrained"),BH134,""))</f>
        <v/>
      </c>
      <c r="DN134" s="409" t="str">
        <f>IF(AND('[1]Multi-Field'!$E$58=[1]Lists!BF134,'[1]Multi-Field'!$F$58="Drained"),BI134,IF(AND('[1]Multi-Field'!$E$58=[1]Lists!BF134,'[1]Multi-Field'!$F$58="undrained"),BH134,""))</f>
        <v/>
      </c>
      <c r="DO134" s="409" t="str">
        <f>IF(AND('[1]Multi-Field'!$E$59=[1]Lists!BF134,'[1]Multi-Field'!$F$59="Drained"),BI134,IF(AND('[1]Multi-Field'!$E$59=[1]Lists!BF134,'[1]Multi-Field'!$F$59="undrained"),BH134,""))</f>
        <v/>
      </c>
      <c r="DP134" s="409" t="str">
        <f>IF(AND('[1]Multi-Field'!$E$60=[1]Lists!BF134,'[1]Multi-Field'!$F$60="Drained"),BI134,IF(AND('[1]Multi-Field'!$E$60=[1]Lists!BF134,'[1]Multi-Field'!$F$60="undrained"),BH134,""))</f>
        <v/>
      </c>
      <c r="DQ134" s="409" t="str">
        <f>IF(AND('[1]Multi-Field'!$E$61=[1]Lists!BF134,'[1]Multi-Field'!$F$61="Drained"),BI134,IF(AND('[1]Multi-Field'!$E$61=[1]Lists!BF134,'[1]Multi-Field'!$F$61="undrained"),BH134,""))</f>
        <v/>
      </c>
      <c r="DR134" s="409" t="str">
        <f>IF(AND('[1]Multi-Field'!$E$62=[1]Lists!BF134,'[1]Multi-Field'!$F$62="Drained"),BI134,IF(AND('[1]Multi-Field'!$E$62=[1]Lists!BF134,'[1]Multi-Field'!$F$62="undrained"),BH134,""))</f>
        <v/>
      </c>
      <c r="DS134" s="409" t="str">
        <f>IF(AND('[1]Multi-Field'!$E$63=[1]Lists!BF134,'[1]Multi-Field'!$F$63="Drained"),BI134,IF(AND('[1]Multi-Field'!$E$63=[1]Lists!BF134,'[1]Multi-Field'!$F$63="undrained"),BH134,""))</f>
        <v/>
      </c>
      <c r="DT134" s="409" t="str">
        <f>IF(AND('[1]Multi-Field'!$E$64=[1]Lists!BF134,'[1]Multi-Field'!$F$64="Drained"),BI134,IF(AND('[1]Multi-Field'!$E$64=[1]Lists!BF134,'[1]Multi-Field'!$F$64="undrained"),BH134,""))</f>
        <v/>
      </c>
      <c r="DU134" s="409" t="str">
        <f>IF(AND('[1]Multi-Field'!$E$65=[1]Lists!BF134,'[1]Multi-Field'!$F$65="Drained"),BI134,IF(AND('[1]Multi-Field'!$E$65=[1]Lists!BF134,'[1]Multi-Field'!$F$65="undrained"),BH134,""))</f>
        <v/>
      </c>
      <c r="DV134" s="409" t="str">
        <f>IF(AND('[1]Multi-Field'!$E$66=[1]Lists!BF134,'[1]Multi-Field'!$F$66="Drained"),BI134,IF(AND('[1]Multi-Field'!$E$66=[1]Lists!BF134,'[1]Multi-Field'!$F$66="undrained"),BH134,""))</f>
        <v/>
      </c>
      <c r="DW134" s="409" t="str">
        <f>IF(AND('[1]Multi-Field'!$E$67=[1]Lists!BF134,'[1]Multi-Field'!$F$67="Drained"),BI134,IF(AND('[1]Multi-Field'!$E$67=[1]Lists!BF134,'[1]Multi-Field'!$F$67="undrained"),BH134,""))</f>
        <v/>
      </c>
      <c r="DX134" s="409" t="str">
        <f>IF(AND('[1]Multi-Field'!$E$68=[1]Lists!BF134,'[1]Multi-Field'!$F$68="Drained"),BI134,IF(AND('[1]Multi-Field'!$E$68=[1]Lists!BF134,'[1]Multi-Field'!$F$68="undrained"),BH134,""))</f>
        <v/>
      </c>
      <c r="DY134" s="409" t="str">
        <f>IF(AND('[1]Multi-Field'!$E$69=[1]Lists!BF134,'[1]Multi-Field'!$F$69="Drained"),BI134,IF(AND('[1]Multi-Field'!$E$69=[1]Lists!BF134,'[1]Multi-Field'!$F$69="undrained"),BH134,""))</f>
        <v/>
      </c>
      <c r="DZ134" s="409" t="str">
        <f>IF(AND('[1]Multi-Field'!$E$70=[1]Lists!BF134,'[1]Multi-Field'!$F$70="Drained"),BI134,IF(AND('[1]Multi-Field'!$E$70=[1]Lists!BF134,'[1]Multi-Field'!$F$70="undrained"),BH134,""))</f>
        <v/>
      </c>
      <c r="EA134" s="409" t="str">
        <f>IF(AND('[1]Multi-Field'!$E$71=[1]Lists!BF134,'[1]Multi-Field'!$F$71="Drained"),BI134,IF(AND('[1]Multi-Field'!$E$71=[1]Lists!BF134,'[1]Multi-Field'!$F$71="undrained"),BH134,""))</f>
        <v/>
      </c>
      <c r="EB134" s="409" t="str">
        <f>IF(AND('[1]Multi-Field'!$E$72=[1]Lists!BF134,'[1]Multi-Field'!$F$72="Drained"),BI134,IF(AND('[1]Multi-Field'!$E$72=[1]Lists!BF134,'[1]Multi-Field'!$F$72="undrained"),BH134,""))</f>
        <v/>
      </c>
      <c r="EC134" s="409" t="str">
        <f>IF(AND('[1]Multi-Field'!$E$73=[1]Lists!BF134,'[1]Multi-Field'!$F$73="Drained"),BI134,IF(AND('[1]Multi-Field'!$E$73=[1]Lists!BF134,'[1]Multi-Field'!$F$73="undrained"),BH134,""))</f>
        <v/>
      </c>
      <c r="ED134" s="409" t="str">
        <f>IF(AND('[1]Multi-Field'!$E$74=[1]Lists!BF134,'[1]Multi-Field'!$F$74="Drained"),BI134,IF(AND('[1]Multi-Field'!$E$74=[1]Lists!BF134,'[1]Multi-Field'!$F$74="undrained"),BH134,""))</f>
        <v/>
      </c>
      <c r="EE134" s="409" t="str">
        <f>IF(AND('[1]Multi-Field'!$E$75=[1]Lists!BF134,'[1]Multi-Field'!$F$75="Drained"),BI134,IF(AND('[1]Multi-Field'!$E$75=[1]Lists!BF134,'[1]Multi-Field'!$F$75="undrained"),BH134,""))</f>
        <v/>
      </c>
      <c r="EF134" s="409" t="str">
        <f>IF(AND('[1]Multi-Field'!$E$76=[1]Lists!BF134,'[1]Multi-Field'!$F$76="Drained"),BI134,IF(AND('[1]Multi-Field'!$E$76=[1]Lists!BF134,'[1]Multi-Field'!$F$6="undrained"),BH134,""))</f>
        <v/>
      </c>
      <c r="EG134" s="409" t="str">
        <f>IF(AND('[1]Multi-Field'!$E$77=[1]Lists!BF134,'[1]Multi-Field'!$F$77="Drained"),BI134,IF(AND('[1]Multi-Field'!$E$77=[1]Lists!BF134,'[1]Multi-Field'!$F$77="undrained"),BH134,""))</f>
        <v/>
      </c>
      <c r="EH134" s="409" t="str">
        <f>IF(AND('[1]Multi-Field'!$E$78=[1]Lists!BF134,'[1]Multi-Field'!$F$78="Drained"),BI134,IF(AND('[1]Multi-Field'!$E$78=[1]Lists!BF134,'[1]Multi-Field'!$F$78="undrained"),BH134,""))</f>
        <v/>
      </c>
      <c r="EI134" s="409" t="str">
        <f>IF(AND('[1]Multi-Field'!$E$79=[1]Lists!BF134,'[1]Multi-Field'!$F$79="Drained"),BI134,IF(AND('[1]Multi-Field'!$E$79=[1]Lists!BF134,'[1]Multi-Field'!$F$79="undrained"),BH134,""))</f>
        <v/>
      </c>
      <c r="EJ134" s="409" t="str">
        <f>IF(AND('[1]Multi-Field'!$E$80=[1]Lists!BF134,'[1]Multi-Field'!$F$80="Drained"),BI134,IF(AND('[1]Multi-Field'!$E$80=[1]Lists!BF134,'[1]Multi-Field'!$F$80="undrained"),BH134,""))</f>
        <v/>
      </c>
      <c r="EK134" s="409" t="str">
        <f>IF(AND('[1]Multi-Field'!$E$81=[1]Lists!BF134,'[1]Multi-Field'!$F$81="Drained"),BI134,IF(AND('[1]Multi-Field'!$E$81=[1]Lists!BF134,'[1]Multi-Field'!$F$81="undrained"),BH134,""))</f>
        <v/>
      </c>
      <c r="EL134" s="409" t="str">
        <f>IF(AND('[1]Multi-Field'!$E$82=[1]Lists!BF134,'[1]Multi-Field'!$F$82="Drained"),BI134,IF(AND('[1]Multi-Field'!$E$82=[1]Lists!BF134,'[1]Multi-Field'!$F$82="undrained"),BH134,""))</f>
        <v/>
      </c>
      <c r="EM134" s="409" t="str">
        <f>IF(AND('[1]Multi-Field'!$E$83=[1]Lists!BF134,'[1]Multi-Field'!$F$83="Drained"),BI134,IF(AND('[1]Multi-Field'!$E$83=[1]Lists!BF134,'[1]Multi-Field'!$F$83="undrained"),BH134,""))</f>
        <v/>
      </c>
      <c r="EN134" s="409" t="str">
        <f>IF(AND('[1]Multi-Field'!$E$84=[1]Lists!BF134,'[1]Multi-Field'!$F$84="Drained"),BI134,IF(AND('[1]Multi-Field'!$E$84=[1]Lists!BF134,'[1]Multi-Field'!$F$84="undrained"),BH134,""))</f>
        <v/>
      </c>
      <c r="EO134" s="409" t="str">
        <f>IF(AND('[1]Multi-Field'!$E$85=[1]Lists!BF134,'[1]Multi-Field'!$F$85="Drained"),BI134,IF(AND('[1]Multi-Field'!$E$85=[1]Lists!BF134,'[1]Multi-Field'!$F$85="undrained"),BH134,""))</f>
        <v/>
      </c>
      <c r="EP134" s="409" t="str">
        <f>IF(AND('[1]Multi-Field'!$E$86=[1]Lists!BF134,'[1]Multi-Field'!$F$86="Drained"),BI134,IF(AND('[1]Multi-Field'!$E$86=[1]Lists!BF134,'[1]Multi-Field'!$F$86="undrained"),BH134,""))</f>
        <v/>
      </c>
      <c r="EQ134" s="409" t="str">
        <f>IF(AND('[1]Multi-Field'!$E$87=[1]Lists!BF134,'[1]Multi-Field'!$F$87="Drained"),BI134,IF(AND('[1]Multi-Field'!$E$87=[1]Lists!BF134,'[1]Multi-Field'!$F$87="undrained"),BH134,""))</f>
        <v/>
      </c>
      <c r="ER134" s="409" t="str">
        <f>IF(AND('[1]Multi-Field'!$E$88=[1]Lists!BF134,'[1]Multi-Field'!$F$88="Drained"),BI134,IF(AND('[1]Multi-Field'!$E$88=[1]Lists!BF134,'[1]Multi-Field'!$F$88="undrained"),BH134,""))</f>
        <v/>
      </c>
      <c r="ES134" s="409" t="str">
        <f>IF(AND('[1]Multi-Field'!$E$89=[1]Lists!BF134,'[1]Multi-Field'!$F$89="Drained"),BI134,IF(AND('[1]Multi-Field'!$E$89=[1]Lists!BF134,'[1]Multi-Field'!$F$89="undrained"),BH134,""))</f>
        <v/>
      </c>
      <c r="ET134" s="409" t="str">
        <f>IF(AND('[1]Multi-Field'!$E$90=[1]Lists!BF134,'[1]Multi-Field'!$F$90="Drained"),BI134,IF(AND('[1]Multi-Field'!$E$90=[1]Lists!BF134,'[1]Multi-Field'!$F$90="undrained"),BH134,""))</f>
        <v/>
      </c>
      <c r="EU134" s="409" t="str">
        <f>IF(AND('[1]Multi-Field'!$E$91=[1]Lists!BF134,'[1]Multi-Field'!$F$91="Drained"),BI134,IF(AND('[1]Multi-Field'!$E$91=[1]Lists!BF134,'[1]Multi-Field'!$F$91="undrained"),BH134,""))</f>
        <v/>
      </c>
      <c r="EV134" s="409" t="str">
        <f>IF(AND('[1]Multi-Field'!$E$92=[1]Lists!BF134,'[1]Multi-Field'!$F$92="Drained"),BI134,IF(AND('[1]Multi-Field'!$E$92=[1]Lists!BF134,'[1]Multi-Field'!$F$92="undrained"),BH134,""))</f>
        <v/>
      </c>
      <c r="EW134" s="409" t="str">
        <f>IF(AND('[1]Multi-Field'!$E$93=[1]Lists!BF134,'[1]Multi-Field'!$F$93="Drained"),BI134,IF(AND('[1]Multi-Field'!$E$93=[1]Lists!BF134,'[1]Multi-Field'!$F$93="undrained"),BH134,""))</f>
        <v/>
      </c>
      <c r="EX134" s="409" t="str">
        <f>IF(AND('[1]Multi-Field'!$E$94=[1]Lists!BF134,'[1]Multi-Field'!$F$94="Drained"),BI134,IF(AND('[1]Multi-Field'!$E$94=[1]Lists!BF134,'[1]Multi-Field'!$F$94="undrained"),BH134,""))</f>
        <v/>
      </c>
      <c r="EY134" s="409" t="str">
        <f>IF(AND('[1]Multi-Field'!$E$95=[1]Lists!BF134,'[1]Multi-Field'!$F$95="Drained"),BI134,IF(AND('[1]Multi-Field'!$E$95=[1]Lists!BF134,'[1]Multi-Field'!$F$95="undrained"),BH134,""))</f>
        <v/>
      </c>
      <c r="EZ134" s="409" t="str">
        <f>IF(AND('[1]Multi-Field'!$E$96=[1]Lists!BF134,'[1]Multi-Field'!$F$96="Drained"),BI134,IF(AND('[1]Multi-Field'!$E$96=[1]Lists!BF134,'[1]Multi-Field'!$F$96="undrained"),BH134,""))</f>
        <v/>
      </c>
      <c r="FA134" s="409" t="str">
        <f>IF(AND('[1]Multi-Field'!$E$97=[1]Lists!BF134,'[1]Multi-Field'!$F$97="Drained"),BI134,IF(AND('[1]Multi-Field'!$E$97=[1]Lists!BF134,'[1]Multi-Field'!$F$97="undrained"),BH134,""))</f>
        <v/>
      </c>
      <c r="FB134" s="409" t="str">
        <f>IF(AND('[1]Multi-Field'!$E$98=[1]Lists!BF134,'[1]Multi-Field'!$F$98="Drained"),BI134,IF(AND('[1]Multi-Field'!$E$98=[1]Lists!BF134,'[1]Multi-Field'!$F$98="undrained"),BH134,""))</f>
        <v/>
      </c>
      <c r="FC134" s="409" t="str">
        <f>IF(AND('[1]Multi-Field'!$E$99=[1]Lists!BF134,'[1]Multi-Field'!$F$99="Drained"),BI134,IF(AND('[1]Multi-Field'!$E$99=[1]Lists!BF134,'[1]Multi-Field'!$F$99="undrained"),BH134,""))</f>
        <v/>
      </c>
      <c r="FD134" s="409" t="str">
        <f>IF(AND('[1]Multi-Field'!$E$100=[1]Lists!BF134,'[1]Multi-Field'!$F$100="Drained"),BI134,IF(AND('[1]Multi-Field'!$E$100=[1]Lists!BF134,'[1]Multi-Field'!$F$100="undrained"),BH134,""))</f>
        <v/>
      </c>
      <c r="FE134" s="409" t="str">
        <f>IF(AND('[1]Multi-Field'!$E$101=[1]Lists!BF134,'[1]Multi-Field'!$F$101="Drained"),BI134,IF(AND('[1]Multi-Field'!$E$101=[1]Lists!BF134,'[1]Multi-Field'!$F$101="undrained"),BH134,""))</f>
        <v/>
      </c>
      <c r="FF134" s="409" t="str">
        <f>IF(AND('[1]Multi-Field'!$E$102=[1]Lists!BF134,'[1]Multi-Field'!$F$102="Drained"),BI134,IF(AND('[1]Multi-Field'!$E$102=[1]Lists!BF134,'[1]Multi-Field'!$F$102="undrained"),BH134,""))</f>
        <v/>
      </c>
      <c r="FG134" s="409" t="str">
        <f>IF(AND('[1]Multi-Field'!$E$103=[1]Lists!BF134,'[1]Multi-Field'!$F$103="Drained"),BI134,IF(AND('[1]Multi-Field'!$E$103=[1]Lists!BF134,'[1]Multi-Field'!$F$103="undrained"),BH134,""))</f>
        <v/>
      </c>
      <c r="FH134" s="409" t="str">
        <f>IF(AND('[1]Multi-Field'!$E$104=[1]Lists!BF134,'[1]Multi-Field'!$F$104="Drained"),BI134,IF(AND('[1]Multi-Field'!$E$104=[1]Lists!BF134,'[1]Multi-Field'!$F$104="undrained"),BH134,""))</f>
        <v/>
      </c>
      <c r="FI134" s="409" t="str">
        <f>IF(AND('[1]Multi-Field'!$E$105=[1]Lists!BF134,'[1]Multi-Field'!$F$105="Drained"),BI134,IF(AND('[1]Multi-Field'!$E$105=[1]Lists!BF134,'[1]Multi-Field'!$F$105="undrained"),BH134,""))</f>
        <v/>
      </c>
      <c r="FJ134" s="409" t="str">
        <f>IF(AND('[1]Multi-Field'!$E$106=[1]Lists!BF134,'[1]Multi-Field'!$F$106="Drained"),BI134,IF(AND('[1]Multi-Field'!$E$106=[1]Lists!BF134,'[1]Multi-Field'!$F$106="undrained"),BH134,""))</f>
        <v/>
      </c>
      <c r="FK134" s="409" t="str">
        <f>IF(AND('[1]Multi-Field'!$E$107=[1]Lists!BF134,'[1]Multi-Field'!$F$107="Drained"),BI134,IF(AND('[1]Multi-Field'!$E$107=[1]Lists!BF134,'[1]Multi-Field'!$F$107="undrained"),BH134,""))</f>
        <v/>
      </c>
      <c r="FL134" s="409" t="str">
        <f>IF(AND('[1]Multi-Field'!$E$108=[1]Lists!BF134,'[1]Multi-Field'!$F$108="Drained"),BI134,IF(AND('[1]Multi-Field'!$E$108=[1]Lists!BF134,'[1]Multi-Field'!$F$108="undrained"),BH134,""))</f>
        <v/>
      </c>
      <c r="FM134" s="409" t="str">
        <f>IF(AND('[1]Multi-Field'!$E$109=[1]Lists!BF134,'[1]Multi-Field'!$F$109="Drained"),BI134,IF(AND('[1]Multi-Field'!$E$109=[1]Lists!BF134,'[1]Multi-Field'!$F$109="undrained"),BH134,""))</f>
        <v/>
      </c>
      <c r="FN134" s="409" t="str">
        <f>IF(AND('[1]Multi-Field'!$E$110=[1]Lists!BF134,'[1]Multi-Field'!$F$110="Drained"),BI134,IF(AND('[1]Multi-Field'!$E$110=[1]Lists!BF134,'[1]Multi-Field'!$F$110="undrained"),BH134,""))</f>
        <v/>
      </c>
      <c r="FO134" s="409" t="str">
        <f>IF(AND('[1]Multi-Field'!$E$111=[1]Lists!BF134,'[1]Multi-Field'!$F$111="Drained"),BI134,IF(AND('[1]Multi-Field'!$E$111=[1]Lists!BF134,'[1]Multi-Field'!$F$111="undrained"),BH134,""))</f>
        <v/>
      </c>
      <c r="FP134" s="409" t="str">
        <f>IF(AND('[1]Multi-Field'!$E$112=[1]Lists!BF134,'[1]Multi-Field'!$F$112="Drained"),BI134,IF(AND('[1]Multi-Field'!$E$112=[1]Lists!BF134,'[1]Multi-Field'!$F$112="undrained"),BH134,""))</f>
        <v/>
      </c>
      <c r="FQ134" s="409" t="str">
        <f>IF(AND('[1]Multi-Field'!$E$113=[1]Lists!BF134,'[1]Multi-Field'!$F$113="Drained"),BI134,IF(AND('[1]Multi-Field'!$E$113=[1]Lists!BF134,'[1]Multi-Field'!$F$113="undrained"),BH134,""))</f>
        <v/>
      </c>
      <c r="FR134" s="409" t="str">
        <f>IF(AND('[1]Multi-Field'!$E$114=[1]Lists!BF134,'[1]Multi-Field'!$F$114="Drained"),BI134,IF(AND('[1]Multi-Field'!$E$114=[1]Lists!BF134,'[1]Multi-Field'!$F$114="undrained"),BH134,""))</f>
        <v/>
      </c>
      <c r="FS134" s="409" t="str">
        <f>IF(AND('[1]Multi-Field'!$E$115=[1]Lists!BF134,'[1]Multi-Field'!$F$115="Drained"),BI134,IF(AND('[1]Multi-Field'!$E$115=[1]Lists!BF134,'[1]Multi-Field'!$F$115="undrained"),BH134,""))</f>
        <v/>
      </c>
      <c r="FT134" s="409" t="str">
        <f>IF(AND('[1]Multi-Field'!$E$116=[1]Lists!BF134,'[1]Multi-Field'!$F$116="Drained"),BI134,IF(AND('[1]Multi-Field'!$E$116=[1]Lists!BF134,'[1]Multi-Field'!$F$116="undrained"),BH134,""))</f>
        <v/>
      </c>
      <c r="FU134" s="409" t="str">
        <f>IF(AND('[1]Multi-Field'!$E$117=[1]Lists!BF134,'[1]Multi-Field'!$F$117="Drained"),BI134,IF(AND('[1]Multi-Field'!$E$117=[1]Lists!BF134,'[1]Multi-Field'!$F$117="undrained"),BH134,""))</f>
        <v/>
      </c>
      <c r="FV134" s="409" t="str">
        <f>IF(AND('[1]Multi-Field'!$E$118=[1]Lists!BF134,'[1]Multi-Field'!$F$118="Drained"),BI134,IF(AND('[1]Multi-Field'!$E$118=[1]Lists!BF134,'[1]Multi-Field'!$F$118="undrained"),BH134,""))</f>
        <v/>
      </c>
      <c r="FW134" s="409" t="str">
        <f>IF(AND('[1]Multi-Field'!$E$119=[1]Lists!BF134,'[1]Multi-Field'!$F$119="Drained"),BI134,IF(AND('[1]Multi-Field'!$E$119=[1]Lists!BF134,'[1]Multi-Field'!$F$119="undrained"),BH134,""))</f>
        <v/>
      </c>
      <c r="FX134" s="409" t="str">
        <f>IF(AND('[1]Multi-Field'!$E$120=[1]Lists!BF134,'[1]Multi-Field'!$F$120="Drained"),BI134,IF(AND('[1]Multi-Field'!$E$120=[1]Lists!BF134,'[1]Multi-Field'!$F$120="undrained"),BH134,""))</f>
        <v/>
      </c>
      <c r="GC134" s="4">
        <f>'[1]Multi-Field'!B132</f>
        <v>0</v>
      </c>
      <c r="GD134" s="73" t="str">
        <f>IF(OR('[1]Multi-Field'!Q132=$FZ$43,'[1]Multi-Field'!Q132=$FZ$44),'[1]Multi-Field'!BS132,"")</f>
        <v/>
      </c>
      <c r="GE134" s="4" t="str">
        <f>IF(AND(OR('[1]Multi-Field'!Q132=$FZ$86,'[1]Multi-Field'!Q132=$FZ$94,'[1]Multi-Field'!Q132=$FZ$87,'[1]Multi-Field'!Q132=[1]Lists!$FZ$93,'[1]Multi-Field'!Q132=$FZ$59),'[1]Multi-Field'!BS132&gt;50),'[1]Multi-Field'!BS132*0.8,IF(AND(OR('[1]Multi-Field'!Q132=$FZ$86,'[1]Multi-Field'!Q132=$FZ$94,'[1]Multi-Field'!Q132=$FZ$87,'[1]Multi-Field'!Q132=[1]Lists!$FZ$93,'[1]Multi-Field'!Q132=[1]Lists!$FZ$59),'[1]Multi-Field'!BS132&lt;50),'[1]Multi-Field'!BS132,""))</f>
        <v/>
      </c>
      <c r="GF134" s="4" t="str">
        <f>IF(OR('[1]Multi-Field'!Q132=[1]Lists!$FZ$7,'[1]Multi-Field'!Q132=[1]Lists!$FZ$5,'[1]Multi-Field'!Q132=[1]Lists!$FZ$24,'[1]Multi-Field'!Q132=[1]Lists!$FZ$10,'[1]Multi-Field'!Q132=[1]Lists!$FZ$8, '[1]Multi-Field'!Q132=[1]Lists!$FZ$25, '[1]Multi-Field'!Q132=[1]Lists!$FZ$23, '[1]Multi-Field'!Q132= [1]Lists!$FZ$47, '[1]Multi-Field'!Q132=[1]Lists!$FZ$49, '[1]Multi-Field'!Q132=[1]Lists!$FZ$48,'[1]Multi-Field'!Q132=[1]Lists!$FZ$3, '[1]Multi-Field'!Q132=[1]Lists!$FZ$14,'[1]Multi-Field'!Q132=[1]Lists!$FZ$36, '[1]Multi-Field'!Q132=[1]Lists!$FZ$41,'[1]Multi-Field'!Q132=[1]Lists!$FZ$42),0,"")</f>
        <v/>
      </c>
      <c r="GG134" s="4" t="str">
        <f>IF(OR('[1]Multi-Field'!Q132=[1]Lists!$FZ$6,'[1]Multi-Field'!Q132=[1]Lists!$FZ$4, '[1]Multi-Field'!Q161=[1]Lists!$FZ$11, '[1]Multi-Field'!Q132=[1]Lists!$FZ$1),100*IF('[1]Multi-Field'!U132=onepercent,0.75,IF('[1]Multi-Field'!U132=onetotwentyfivepercent,0.4,IF(OR('[1]Multi-Field'!U132=twentysixtofiftypercent,'[1]Multi-Field'!U132=greaterthanfiftypercent),0,""))),"")</f>
        <v/>
      </c>
      <c r="GH134" s="4" t="str">
        <f>IF(OR('[1]Multi-Field'!Q132=[1]Lists!$FZ$53,'[1]Multi-Field'!Q132=[1]Lists!$FZ$55), 50,IF('[1]Multi-Field'!Q132=[1]Lists!$FZ$54,225,IF('[1]Multi-Field'!Q132=[1]Lists!$FZ$56,75,"")))</f>
        <v/>
      </c>
      <c r="GI134" s="4" t="e">
        <f>#VALUE!</f>
        <v>#VALUE!</v>
      </c>
      <c r="GJ134" s="4" t="e">
        <f>#VALUE!</f>
        <v>#VALUE!</v>
      </c>
      <c r="GK134" s="4" t="str">
        <f>IF('[1]Multi-Field'!Q132=[1]Lists!$FZ$95,'[1]Multi-Field'!BS132*0.66,"")</f>
        <v/>
      </c>
      <c r="GM134" s="4" t="str">
        <f>IF(OR('[1]Multi-Field'!Q132=[1]Lists!$FZ$26,'[1]Multi-Field'!Q132=[1]Lists!$FZ$84),20,"")</f>
        <v/>
      </c>
      <c r="GN134" s="4" t="str">
        <f>IF(OR('[1]Multi-Field'!Q132=[1]Lists!$FZ$88,'[1]Multi-Field'!Q132=[1]Lists!$FZ$57),0,"")</f>
        <v/>
      </c>
      <c r="GO134" s="4" t="str">
        <f>IF(OR('[1]Multi-Field'!Q132=[1]Lists!$FZ$69,'[1]Multi-Field'!Q132=[1]Lists!$FZ$71,'[1]Multi-Field'!Q132=[1]Lists!$FZ$105),50,"")</f>
        <v/>
      </c>
      <c r="GP134" s="4" t="str">
        <f>IF(OR('[1]Multi-Field'!Q132=[1]Lists!$FZ$75,'[1]Multi-Field'!Q132=[1]Lists!$FZ$70),75,"")</f>
        <v/>
      </c>
      <c r="GQ134" s="4">
        <f>IF('[1]Multi-Field'!Q132=[1]Lists!$FZ$72,150,"")</f>
        <v>150</v>
      </c>
      <c r="GR134" s="4" t="str">
        <f>IF(OR('[1]Multi-Field'!Q132=[1]Lists!$FZ$74,'[1]Multi-Field'!Q132=[1]Lists!$FZ$73),40,"")</f>
        <v/>
      </c>
      <c r="GS134" s="4" t="str">
        <f>IF('[1]Multi-Field'!Q132=[1]Lists!$FZ$99,80,"")</f>
        <v/>
      </c>
      <c r="GT134" s="4" t="str">
        <f>IF('[1]Multi-Field'!Q132=[1]Lists!$FZ$106,70,"")</f>
        <v/>
      </c>
      <c r="GU134" s="4" t="e">
        <f t="shared" si="31"/>
        <v>#VALUE!</v>
      </c>
    </row>
    <row r="135" spans="1:203" ht="13.5" customHeight="1">
      <c r="A135" s="7" t="s">
        <v>222</v>
      </c>
      <c r="B135" s="7"/>
      <c r="C135" s="7"/>
      <c r="D135" s="8">
        <v>70</v>
      </c>
      <c r="E135" s="8">
        <f t="shared" si="27"/>
        <v>70</v>
      </c>
      <c r="F135" s="8">
        <f t="shared" si="28"/>
        <v>70</v>
      </c>
      <c r="G135" s="8">
        <v>70</v>
      </c>
      <c r="H135" s="8">
        <v>60</v>
      </c>
      <c r="I135" s="8">
        <f t="shared" si="32"/>
        <v>60</v>
      </c>
      <c r="J135" s="8">
        <f t="shared" si="33"/>
        <v>60</v>
      </c>
      <c r="K135" s="8">
        <v>60</v>
      </c>
      <c r="L135" s="8">
        <v>115</v>
      </c>
      <c r="M135" s="8">
        <f t="shared" si="29"/>
        <v>117</v>
      </c>
      <c r="N135" s="8">
        <f t="shared" si="30"/>
        <v>118</v>
      </c>
      <c r="O135" s="8">
        <v>120</v>
      </c>
      <c r="P135" s="391">
        <v>110</v>
      </c>
      <c r="Q135" s="394"/>
      <c r="R135" s="395" t="b">
        <f>IF(OR('Multi-Field'!AA112=Lists!$AC$42,'Multi-Field'!AA112=Lists!$AC$43),IF('Multi-Field'!Z112="x",(IF('Multi-Field'!AC112=Lists!$Q$11,Lists!$R$11,IF('Multi-Field'!AC112=Lists!$Q$12,Lists!$R$12,IF('Multi-Field'!AC112=Lists!$Q$13,Lists!$R$13,IF('Multi-Field'!AC112=Lists!$Q$14,Lists!$R$14))))),IF('Multi-Field'!X112="x",(IF('Multi-Field'!AC112=Lists!$Q$11,Lists!$S$11,IF('Multi-Field'!AC112=Lists!$Q$12,Lists!$S$12,IF('Multi-Field'!AC112=Lists!$Q$13,Lists!$S$13,IF('Multi-Field'!AC112=Lists!$Q$14,Lists!$S$14))))),IF('Multi-Field'!V112="x",(IF('Multi-Field'!AC112=Lists!$Q$11,Lists!$T$11,IF('Multi-Field'!AC112=Lists!$Q$12,Lists!$T$12,IF('Multi-Field'!AC112=Lists!$Q$13,Lists!$T$13,IF('Multi-Field'!AC112=Lists!$Q$14,Lists!$T$14))))),0))))</f>
        <v>0</v>
      </c>
      <c r="S135" s="395" t="str">
        <f t="shared" si="26"/>
        <v/>
      </c>
      <c r="T135" s="395"/>
      <c r="U135" s="396"/>
      <c r="V135" s="383">
        <f>IF(OR('Multi-Field'!AI121=$U$4,'Multi-Field'!AI121=$U$5,'Multi-Field'!AI121=$U$6,'Multi-Field'!AI121=$U$7,'Multi-Field'!AI121=$U$8,'Multi-Field'!AI121=$U$9),(IF('Multi-Field'!AJ121=$V$2,100,IF('Multi-Field'!AJ121=$V$3,65,IF('Multi-Field'!AJ121=$V$4,53,IF('Multi-Field'!AJ121=$V$5,41,IF('Multi-Field'!AJ121=$V$6,23,IF('Multi-Field'!AJ121=$V$7,0,0))))))),0)</f>
        <v>0</v>
      </c>
      <c r="W135" s="383" t="str">
        <f>IF(AND(OR('Multi-Field'!AF121=$S$3,'Multi-Field'!AF121=S123,'Multi-Field'!AF121=$S$7),'Multi-Field'!AN121&lt;18,'Multi-Field'!AN121&gt;0),35,IF('Multi-Field'!AF121=$S$4,55,IF(AND('Multi-Field'!AF121=$S$6,'Multi-Field'!AN121&lt;18),30,IF(AND('Multi-Field'!AN121&gt;17,OR('Multi-Field'!AF121=$S$3,'Multi-Field'!AF121=$S$5,'Multi-Field'!AF121= $S$6,'Multi-Field'!AF121=$S$7)),25,"0"))))</f>
        <v>0</v>
      </c>
      <c r="X135" s="383">
        <f>IF(OR('Multi-Field'!BA121=$U$4,'Multi-Field'!BA121=$U$5,'Multi-Field'!BA121=$U$6,'Multi-Field'!BA121=U125,'Multi-Field'!BA121=$U$8,'Multi-Field'!BA121=$U$9),(IF('Multi-Field'!BB121=$V$2,100,IF('Multi-Field'!BB121=$V$3,65,IF('Multi-Field'!BB121=$V$4,53,IF('Multi-Field'!BB121=$V$5,41,IF('Multi-Field'!BB121=$V$6,23,IF('Multi-Field'!BB121=$V$7,0,0))))))),0)</f>
        <v>0</v>
      </c>
      <c r="Y135" s="383" t="str">
        <f>IF(AND(OR('Multi-Field'!AX121=$S$3,'Multi-Field'!AX121=$S$5,'Multi-Field'!AX121=$S$7),'Multi-Field'!BF121&lt;18),35,IF('Multi-Field'!AX121=$S$4,55,IF(AND('Multi-Field'!AX121=$S$6,'Multi-Field'!BF121&lt;18),30,IF(AND('Multi-Field'!BF121&gt;17,OR('Multi-Field'!AX121=$S$3,'Multi-Field'!AX121=$S$5,'Multi-Field'!AX121=$S$6,'Multi-Field'!AX121=$S$7)),25,"0"))))</f>
        <v>0</v>
      </c>
      <c r="Z135" s="383">
        <v>119</v>
      </c>
      <c r="AI135" s="384">
        <f>'[1]Multi-Field'!B131</f>
        <v>0</v>
      </c>
      <c r="AJ135" s="385" t="e">
        <f>#VALUE!</f>
        <v>#VALUE!</v>
      </c>
      <c r="AK135" s="385" t="e">
        <f>#VALUE!</f>
        <v>#VALUE!</v>
      </c>
      <c r="AL135" s="385" t="e">
        <f>IF(AK135="","",IF('[1]Multi-Field'!AU131=20,10,IF(AK135-30&lt;0,0,AK135-30)))</f>
        <v>#VALUE!</v>
      </c>
      <c r="AM135" s="385" t="e">
        <f>#VALUE!</f>
        <v>#VALUE!</v>
      </c>
      <c r="AN135" s="385" t="e">
        <f t="shared" si="23"/>
        <v>#VALUE!</v>
      </c>
      <c r="AO135" s="385" t="e">
        <f>#VALUE!</f>
        <v>#VALUE!</v>
      </c>
      <c r="AP135" s="385" t="e">
        <f>#VALUE!</f>
        <v>#VALUE!</v>
      </c>
      <c r="AQ135" s="385" t="e">
        <f>#VALUE!</f>
        <v>#VALUE!</v>
      </c>
      <c r="AR135" s="385" t="e">
        <f>#VALUE!</f>
        <v>#VALUE!</v>
      </c>
      <c r="AS135" s="385" t="e">
        <f>IF(AR135="","",IF('[1]Multi-Field'!AU131&gt;9,0,AR135-15))</f>
        <v>#VALUE!</v>
      </c>
      <c r="AT135" s="385" t="e">
        <f>#VALUE!</f>
        <v>#VALUE!</v>
      </c>
      <c r="AU135" s="385" t="e">
        <f>#VALUE!</f>
        <v>#VALUE!</v>
      </c>
      <c r="AV135" s="385" t="e">
        <f>IF(AU135="","",IF('[1]Multi-Field'!AU131=9&gt;9,0,AU135-35))</f>
        <v>#VALUE!</v>
      </c>
      <c r="AW135" s="385" t="e">
        <f>#VALUE!</f>
        <v>#VALUE!</v>
      </c>
      <c r="AX135" s="385" t="e">
        <f t="shared" si="24"/>
        <v>#VALUE!</v>
      </c>
      <c r="AY135" s="385" t="str">
        <f>IF('[1]Multi-Field'!AU131="","",IF('[1]Multi-Field'!AU131&lt;1,100,IF('[1]Multi-Field'!AU131=1,75,IF('[1]Multi-Field'!AU131=2,50,IF('[1]Multi-Field'!AU131=3,25,IF('[1]Multi-Field'!AU131&gt;3,0,""))))))</f>
        <v/>
      </c>
      <c r="AZ135" s="385" t="str">
        <f t="shared" si="25"/>
        <v/>
      </c>
      <c r="BA135" s="385" t="e">
        <f>#VALUE!</f>
        <v>#VALUE!</v>
      </c>
      <c r="BB135" s="385" t="e">
        <f>IF(BA135="","",IF(AND('[1]Multi-Field'!AU131&lt;40,'[1]Multi-Field'!AU131&gt;9),40,IF('[1]Multi-Field'!AU131&gt;39,0,BA135+5)))</f>
        <v>#VALUE!</v>
      </c>
      <c r="BC135" s="386" t="e">
        <f t="shared" si="22"/>
        <v>#VALUE!</v>
      </c>
      <c r="BF135" s="411" t="s">
        <v>1304</v>
      </c>
      <c r="BG135" s="412">
        <v>4</v>
      </c>
      <c r="BH135" s="412">
        <v>5</v>
      </c>
      <c r="BI135" s="412">
        <v>5.5</v>
      </c>
      <c r="BJ135" s="409" t="e">
        <f>IF(AND('[1]Single Field'!#REF!=[1]Lists!BF135,'[1]Single Field'!#REF!="Drained"),"x",IF(AND('[1]Single Field'!#REF!=[1]Lists!BF135,'[1]Single Field'!#REF!="Undrained"),O,""))</f>
        <v>#REF!</v>
      </c>
      <c r="BK135" s="409" t="str">
        <f>IF(AND('[1]Multi-Field'!$E$3=[1]Lists!BF135,'[1]Multi-Field'!$F$3="Drained"),BI135,IF(AND('[1]Multi-Field'!$E$3=BF135,'[1]Multi-Field'!$F$3="undrained"),BH135,""))</f>
        <v/>
      </c>
      <c r="BL135" s="409" t="str">
        <f>IF(AND('[1]Multi-Field'!$E$4=BF135,'[1]Multi-Field'!$F$4="Drained"),BI135,IF(AND('[1]Multi-Field'!$E$4=BF135,'[1]Multi-Field'!$F$4="undrained"),BH135,""))</f>
        <v/>
      </c>
      <c r="BM135" s="409" t="str">
        <f>IF(AND('[1]Multi-Field'!$E$5=BF135,'[1]Multi-Field'!$F$5="Drained"),BI135,IF(AND('[1]Multi-Field'!$E$5=BF135,'[1]Multi-Field'!$F$5="undrained"),BH135,""))</f>
        <v/>
      </c>
      <c r="BN135" s="409" t="str">
        <f>IF(AND('[1]Multi-Field'!$E$6=BF135,'[1]Multi-Field'!$F$6="Drained"),BI135,IF(AND('[1]Multi-Field'!$E$6=BF135,'[1]Multi-Field'!$F$6="undrained"),BH135,""))</f>
        <v/>
      </c>
      <c r="BO135" s="409" t="str">
        <f>IF(AND('[1]Multi-Field'!$E$7=BF135,'[1]Multi-Field'!$F$7="Drained"),BI135,IF(AND('[1]Multi-Field'!$E$7=BF135,'[1]Multi-Field'!$F$7="undrained"),BH135,""))</f>
        <v/>
      </c>
      <c r="BP135" s="409" t="str">
        <f>IF(AND('[1]Multi-Field'!$E$8=BF135,'[1]Multi-Field'!$F$8="Drained"),BI135,IF(AND('[1]Multi-Field'!$E$8=BF135,'[1]Multi-Field'!$F$8="undrained"),BH135,""))</f>
        <v/>
      </c>
      <c r="BQ135" s="409" t="str">
        <f>IF(AND('[1]Multi-Field'!$E$9=BF135,'[1]Multi-Field'!$F$9="Drained"),BI135,IF(AND('[1]Multi-Field'!$E$9=BF135,'[1]Multi-Field'!$F$9="undrained"),BH135,""))</f>
        <v/>
      </c>
      <c r="BR135" s="409" t="str">
        <f>IF(AND('[1]Multi-Field'!$E$10=BF135,'[1]Multi-Field'!$F$10="Drained"),BI135,IF(AND('[1]Multi-Field'!$E$10=BF135,'[1]Multi-Field'!$F$10="undrained"),BH135,""))</f>
        <v/>
      </c>
      <c r="BS135" s="409" t="str">
        <f>IF(AND('[1]Multi-Field'!$E$11=BF135,'[1]Multi-Field'!$F$11="Drained"),BI135,IF(AND('[1]Multi-Field'!$E$11=BF135,'[1]Multi-Field'!$F$11="undrained"),BH135,""))</f>
        <v/>
      </c>
      <c r="BT135" s="409" t="str">
        <f>IF(AND('[1]Multi-Field'!$E$12=BF135,'[1]Multi-Field'!$F$12="Drained"),BI135,IF(AND('[1]Multi-Field'!$E$12=BF135,'[1]Multi-Field'!$F$12="undrained"),BH135,""))</f>
        <v/>
      </c>
      <c r="BU135" s="409" t="str">
        <f>IF(AND('[1]Multi-Field'!$E$13=BF135,'[1]Multi-Field'!$F$13="Drained"),BI135,IF(AND('[1]Multi-Field'!$E$3=BF135,'[1]Multi-Field'!$F$13="undrained"),BH135,""))</f>
        <v/>
      </c>
      <c r="BV135" s="409" t="str">
        <f>IF(AND('[1]Multi-Field'!$E$14=BF135,'[1]Multi-Field'!$F$14="Drained"),BI135,IF(AND('[1]Multi-Field'!$E$14=BF135,'[1]Multi-Field'!$F$14="undrained"),BH135,""))</f>
        <v/>
      </c>
      <c r="BW135" s="409" t="str">
        <f>IF(AND('[1]Multi-Field'!$E$15=BF135,'[1]Multi-Field'!$F$15="Drained"),BI135,IF(AND('[1]Multi-Field'!$E$15=BF135,'[1]Multi-Field'!$F$15="undrained"),BH135,""))</f>
        <v/>
      </c>
      <c r="BX135" s="409" t="str">
        <f>IF(AND('[1]Multi-Field'!$E$16=[1]Lists!BF135,'[1]Multi-Field'!$F$16="Drained"),BI135,IF(AND('[1]Multi-Field'!$E$16=[1]Lists!BF135,'[1]Multi-Field'!$F$16="undrained"),BH135,""))</f>
        <v/>
      </c>
      <c r="BY135" s="409" t="str">
        <f>IF(AND('[1]Multi-Field'!$E$17=[1]Lists!BF135,'[1]Multi-Field'!$F$17="Drained"),BI135,IF(AND('[1]Multi-Field'!$E$17=[1]Lists!BF135,'[1]Multi-Field'!$F$17="undrained"),BH135,""))</f>
        <v/>
      </c>
      <c r="BZ135" s="409" t="str">
        <f>IF(AND('[1]Multi-Field'!$E$18=[1]Lists!BF135,'[1]Multi-Field'!$F$18="Drained"),BI135,IF(AND('[1]Multi-Field'!$E$18=[1]Lists!BF135,'[1]Multi-Field'!$F$18="undrained"),BH135,""))</f>
        <v/>
      </c>
      <c r="CA135" s="409" t="str">
        <f>IF(AND('[1]Multi-Field'!$E$19=[1]Lists!BF135,'[1]Multi-Field'!$F$19="Drained"),BI135,IF(AND('[1]Multi-Field'!$E$19=[1]Lists!BF135,'[1]Multi-Field'!$F$19="undrained"),BH135,""))</f>
        <v/>
      </c>
      <c r="CB135" s="409" t="str">
        <f>IF(AND('[1]Multi-Field'!$E$20=[1]Lists!BF135,'[1]Multi-Field'!$F$20="Drained"),BI135,IF(AND('[1]Multi-Field'!$E$20=[1]Lists!BF135,'[1]Multi-Field'!$F$20="undrained"),BH135,""))</f>
        <v/>
      </c>
      <c r="CC135" s="409" t="str">
        <f>IF(AND('[1]Multi-Field'!$E$21=[1]Lists!BF135,'[1]Multi-Field'!$F$21="Drained"),BI135,IF(AND('[1]Multi-Field'!$E$21=[1]Lists!BF135,'[1]Multi-Field'!$F$21="undrained"),BH135,""))</f>
        <v/>
      </c>
      <c r="CD135" s="409" t="str">
        <f>IF(AND('[1]Multi-Field'!$E$22=[1]Lists!BF135,'[1]Multi-Field'!$F$22="Drained"),BI135,IF(AND('[1]Multi-Field'!$E$22=[1]Lists!BF135,'[1]Multi-Field'!$F$22="undrained"),BH135,""))</f>
        <v/>
      </c>
      <c r="CE135" s="409" t="str">
        <f>IF(AND('[1]Multi-Field'!$E$23=[1]Lists!BF135,'[1]Multi-Field'!$F$23="Drained"),BI135,IF(AND('[1]Multi-Field'!$E$23=[1]Lists!BF135,'[1]Multi-Field'!$F$23="undrained"),BH135,""))</f>
        <v/>
      </c>
      <c r="CF135" s="409" t="str">
        <f>IF(AND('[1]Multi-Field'!$E$24=[1]Lists!BF135,'[1]Multi-Field'!$F$24="Drained"),BI135,IF(AND('[1]Multi-Field'!$E$24=[1]Lists!BF135,'[1]Multi-Field'!$F$24="undrained"),BH135,""))</f>
        <v/>
      </c>
      <c r="CG135" s="409" t="str">
        <f>IF(AND('[1]Multi-Field'!$E$25=[1]Lists!BF135,'[1]Multi-Field'!$F$25="Drained"),BI135,IF(AND('[1]Multi-Field'!$E$25=[1]Lists!BF135,'[1]Multi-Field'!$F$25="undrained"),BH135,""))</f>
        <v/>
      </c>
      <c r="CH135" s="409" t="str">
        <f>IF(AND('[1]Multi-Field'!$E$26=[1]Lists!BF135,'[1]Multi-Field'!$F$26="Drained"),BI135,IF(AND('[1]Multi-Field'!$E$26=[1]Lists!BF135,'[1]Multi-Field'!$F$26="undrained"),BH135,""))</f>
        <v/>
      </c>
      <c r="CI135" s="409" t="str">
        <f>IF(AND('[1]Multi-Field'!$E$27=[1]Lists!BF135,'[1]Multi-Field'!$F$27="Drained"),BI135,IF(AND('[1]Multi-Field'!$E$27=[1]Lists!BF135,'[1]Multi-Field'!$F$27="undrained"),BH135,""))</f>
        <v/>
      </c>
      <c r="CJ135" s="409" t="str">
        <f>IF(AND('[1]Multi-Field'!$E$28=[1]Lists!BF135,'[1]Multi-Field'!$F$28="Drained"),BI135,IF(AND('[1]Multi-Field'!$E$28=[1]Lists!BF135,'[1]Multi-Field'!$F$28="undrained"),BH135,""))</f>
        <v/>
      </c>
      <c r="CK135" s="409" t="str">
        <f>IF(AND('[1]Multi-Field'!$E$29=[1]Lists!BF135,'[1]Multi-Field'!$F$29="Drained"),BI135,IF(AND('[1]Multi-Field'!$E$29=[1]Lists!BF135,'[1]Multi-Field'!$F$29="undrained"),BH135,""))</f>
        <v/>
      </c>
      <c r="CL135" s="409" t="str">
        <f>IF(AND('[1]Multi-Field'!$E$30=[1]Lists!BF135,'[1]Multi-Field'!$F$30="Drained"),BI135,IF(AND('[1]Multi-Field'!$E$30=[1]Lists!BF135,'[1]Multi-Field'!$F$30="undrained"),BH135,""))</f>
        <v/>
      </c>
      <c r="CM135" s="409" t="str">
        <f>IF(AND('[1]Multi-Field'!$E$31=[1]Lists!BF135,'[1]Multi-Field'!$F$31="Drained"),BI135,IF(AND('[1]Multi-Field'!$E$31=[1]Lists!BF135,'[1]Multi-Field'!$F$31="undrained"),BH135,""))</f>
        <v/>
      </c>
      <c r="CN135" s="409" t="str">
        <f>IF(AND('[1]Multi-Field'!$E$32=[1]Lists!BF135,'[1]Multi-Field'!$F$32="Drained"),BI135,IF(AND('[1]Multi-Field'!$E$32=[1]Lists!BF135,'[1]Multi-Field'!$F$32="undrained"),BH135,""))</f>
        <v/>
      </c>
      <c r="CO135" s="409" t="str">
        <f>IF(AND('[1]Multi-Field'!$E$33=[1]Lists!BF135,'[1]Multi-Field'!$F$33="Drained"),BI135,IF(AND('[1]Multi-Field'!$E$33=[1]Lists!BF135,'[1]Multi-Field'!$F$33="undrained"),BH135,""))</f>
        <v/>
      </c>
      <c r="CP135" s="409" t="str">
        <f>IF(AND('[1]Multi-Field'!$E$34=[1]Lists!BF135,'[1]Multi-Field'!$F$34="Drained"),BI135,IF(AND('[1]Multi-Field'!$E$34=[1]Lists!BF135,'[1]Multi-Field'!$F$34="undrained"),BH135,""))</f>
        <v/>
      </c>
      <c r="CQ135" s="409" t="str">
        <f>IF(AND('[1]Multi-Field'!$E$35=[1]Lists!BF135,'[1]Multi-Field'!$F$35="Drained"),BI135,IF(AND('[1]Multi-Field'!$E$35=[1]Lists!BF135,'[1]Multi-Field'!$F$35="undrained"),BH135,""))</f>
        <v/>
      </c>
      <c r="CR135" s="409" t="str">
        <f>IF(AND('[1]Multi-Field'!$E$36=[1]Lists!BF135,'[1]Multi-Field'!$F$36="Drained"),BI135,IF(AND('[1]Multi-Field'!$E$36=[1]Lists!BF135,'[1]Multi-Field'!$F$36="undrained"),BH135,""))</f>
        <v/>
      </c>
      <c r="CS135" s="409" t="str">
        <f>IF(AND('[1]Multi-Field'!$E$37=[1]Lists!BF135,'[1]Multi-Field'!$F$37="Drained"),BI135,IF(AND('[1]Multi-Field'!$E$37=[1]Lists!BF135,'[1]Multi-Field'!$F$37="undrained"),BH135,""))</f>
        <v/>
      </c>
      <c r="CT135" s="409" t="str">
        <f>IF(AND('[1]Multi-Field'!$E$38=[1]Lists!BF135,'[1]Multi-Field'!$F$38="Drained"),BI135,IF(AND('[1]Multi-Field'!$E$38=[1]Lists!BF135,'[1]Multi-Field'!$F$38="undrained"),BH135,""))</f>
        <v/>
      </c>
      <c r="CU135" s="409" t="str">
        <f>IF(AND('[1]Multi-Field'!$E$39=[1]Lists!BF135,'[1]Multi-Field'!$F$39="Drained"),BI135,IF(AND('[1]Multi-Field'!$E$39=[1]Lists!BF135,'[1]Multi-Field'!$F$39="undrained"),BH135,""))</f>
        <v/>
      </c>
      <c r="CV135" s="409" t="str">
        <f>IF(AND('[1]Multi-Field'!$E$40=[1]Lists!BF135,'[1]Multi-Field'!$F$40="Drained"),BI135,IF(AND('[1]Multi-Field'!$E$40=[1]Lists!BF135,'[1]Multi-Field'!$F$40="undrained"),BH135,""))</f>
        <v/>
      </c>
      <c r="CW135" s="409" t="str">
        <f>IF(AND('[1]Multi-Field'!$E$41=[1]Lists!BF135,'[1]Multi-Field'!$F$40="Drained"),BI135,IF(AND('[1]Multi-Field'!$E$40=[1]Lists!BF135,'[1]Multi-Field'!$F$40="undrained"),BH135,""))</f>
        <v/>
      </c>
      <c r="CX135" s="409" t="str">
        <f>IF(AND('[1]Multi-Field'!$E$42=[1]Lists!BF135,'[1]Multi-Field'!$F$42="Drained"),BI135,IF(AND('[1]Multi-Field'!$E$42=[1]Lists!BF135,'[1]Multi-Field'!$F$42="undrained"),BH135,""))</f>
        <v/>
      </c>
      <c r="CY135" s="409" t="str">
        <f>IF(AND('[1]Multi-Field'!$E$43=[1]Lists!BF135,'[1]Multi-Field'!$F$43="Drained"),BI135,IF(AND('[1]Multi-Field'!$E$43=[1]Lists!BF135,'[1]Multi-Field'!$F$43="undrained"),BH135,""))</f>
        <v/>
      </c>
      <c r="CZ135" s="409" t="str">
        <f>IF(AND('[1]Multi-Field'!$E$44=[1]Lists!BF135,'[1]Multi-Field'!$F$44="Drained"),BI135,IF(AND('[1]Multi-Field'!$E$44=[1]Lists!BF135,'[1]Multi-Field'!$F$44="undrained"),BH135,""))</f>
        <v/>
      </c>
      <c r="DA135" s="409" t="str">
        <f>IF(AND('[1]Multi-Field'!$E$45=[1]Lists!BF135,'[1]Multi-Field'!$F$45="Drained"),BI135,IF(AND('[1]Multi-Field'!$E$45=[1]Lists!BF135,'[1]Multi-Field'!$F$45="undrained"),BH135,""))</f>
        <v/>
      </c>
      <c r="DB135" s="409" t="str">
        <f>IF(AND('[1]Multi-Field'!$E$46=[1]Lists!BF135,'[1]Multi-Field'!$F$46="Drained"),BI135,IF(AND('[1]Multi-Field'!$E$46=[1]Lists!BF135,'[1]Multi-Field'!$F$46="undrained"),BH135,""))</f>
        <v/>
      </c>
      <c r="DC135" s="409" t="str">
        <f>IF(AND('[1]Multi-Field'!$E$47=[1]Lists!BF135,'[1]Multi-Field'!$F$47="Drained"),BI135,IF(AND('[1]Multi-Field'!$E$47=[1]Lists!BF135,'[1]Multi-Field'!$F$47="undrained"),BH135,""))</f>
        <v/>
      </c>
      <c r="DD135" s="409" t="str">
        <f>IF(AND('[1]Multi-Field'!$E$48=[1]Lists!BF135,'[1]Multi-Field'!$F$48="Drained"),BI135,IF(AND('[1]Multi-Field'!$E$48=[1]Lists!BF135,'[1]Multi-Field'!$F$48="undrained"),BH135,""))</f>
        <v/>
      </c>
      <c r="DE135" s="409" t="str">
        <f>IF(AND('[1]Multi-Field'!$E$49=[1]Lists!BF135,'[1]Multi-Field'!$F$49="Drained"),BI135,IF(AND('[1]Multi-Field'!$E$49=[1]Lists!BF135,'[1]Multi-Field'!$F$9="undrained"),BH135,""))</f>
        <v/>
      </c>
      <c r="DF135" s="409" t="str">
        <f>IF(AND('[1]Multi-Field'!$E$50=[1]Lists!BF135,'[1]Multi-Field'!$F$50="Drained"),BI135,IF(AND('[1]Multi-Field'!$E$50=[1]Lists!BF135,'[1]Multi-Field'!$F$50="undrained"),BH135,""))</f>
        <v/>
      </c>
      <c r="DG135" s="409" t="str">
        <f>IF(AND('[1]Multi-Field'!$E$51=[1]Lists!BF135,'[1]Multi-Field'!$F$51="Drained"),BI135,IF(AND('[1]Multi-Field'!$E$51=[1]Lists!BF135,'[1]Multi-Field'!$F$51="undrained"),BH135,""))</f>
        <v/>
      </c>
      <c r="DH135" s="409" t="str">
        <f>IF(AND('[1]Multi-Field'!$E$52=[1]Lists!BF135,'[1]Multi-Field'!$F$52="Drained"),BI135,IF(AND('[1]Multi-Field'!$E$52=[1]Lists!BF135,'[1]Multi-Field'!$F$52="undrained"),BH135,""))</f>
        <v/>
      </c>
      <c r="DI135" s="409" t="str">
        <f>IF(AND('[1]Multi-Field'!$E$53=[1]Lists!BF135,'[1]Multi-Field'!$F$53="Drained"),BI135,IF(AND('[1]Multi-Field'!$E$53=[1]Lists!BF135,'[1]Multi-Field'!$F$53="undrained"),BH135,""))</f>
        <v/>
      </c>
      <c r="DJ135" s="409" t="str">
        <f>IF(AND('[1]Multi-Field'!$E$54=[1]Lists!BF135,'[1]Multi-Field'!$F$54="Drained"),BI135,IF(AND('[1]Multi-Field'!$E$54=[1]Lists!BF135,'[1]Multi-Field'!$F$54="undrained"),BH135,""))</f>
        <v/>
      </c>
      <c r="DK135" s="409" t="str">
        <f>IF(AND('[1]Multi-Field'!$E$55=[1]Lists!BF135,'[1]Multi-Field'!$F$55="Drained"),BI135,IF(AND('[1]Multi-Field'!$E$55=[1]Lists!BF135,'[1]Multi-Field'!$F$55="undrained"),BH135,""))</f>
        <v/>
      </c>
      <c r="DL135" s="409" t="str">
        <f>IF(AND('[1]Multi-Field'!$E$56=[1]Lists!BF135,'[1]Multi-Field'!$F$56="Drained"),BI135,IF(AND('[1]Multi-Field'!$E$56=[1]Lists!BF135,'[1]Multi-Field'!$F$56="undrained"),BH135,""))</f>
        <v/>
      </c>
      <c r="DM135" s="409" t="str">
        <f>IF(AND('[1]Multi-Field'!$E$57=[1]Lists!BF135,'[1]Multi-Field'!$F$57="Drained"),BI135,IF(AND('[1]Multi-Field'!$E$57=[1]Lists!BF135,'[1]Multi-Field'!$F$57="undrained"),BH135,""))</f>
        <v/>
      </c>
      <c r="DN135" s="409" t="str">
        <f>IF(AND('[1]Multi-Field'!$E$58=[1]Lists!BF135,'[1]Multi-Field'!$F$58="Drained"),BI135,IF(AND('[1]Multi-Field'!$E$58=[1]Lists!BF135,'[1]Multi-Field'!$F$58="undrained"),BH135,""))</f>
        <v/>
      </c>
      <c r="DO135" s="409" t="str">
        <f>IF(AND('[1]Multi-Field'!$E$59=[1]Lists!BF135,'[1]Multi-Field'!$F$59="Drained"),BI135,IF(AND('[1]Multi-Field'!$E$59=[1]Lists!BF135,'[1]Multi-Field'!$F$59="undrained"),BH135,""))</f>
        <v/>
      </c>
      <c r="DP135" s="409" t="str">
        <f>IF(AND('[1]Multi-Field'!$E$60=[1]Lists!BF135,'[1]Multi-Field'!$F$60="Drained"),BI135,IF(AND('[1]Multi-Field'!$E$60=[1]Lists!BF135,'[1]Multi-Field'!$F$60="undrained"),BH135,""))</f>
        <v/>
      </c>
      <c r="DQ135" s="409" t="str">
        <f>IF(AND('[1]Multi-Field'!$E$61=[1]Lists!BF135,'[1]Multi-Field'!$F$61="Drained"),BI135,IF(AND('[1]Multi-Field'!$E$61=[1]Lists!BF135,'[1]Multi-Field'!$F$61="undrained"),BH135,""))</f>
        <v/>
      </c>
      <c r="DR135" s="409" t="str">
        <f>IF(AND('[1]Multi-Field'!$E$62=[1]Lists!BF135,'[1]Multi-Field'!$F$62="Drained"),BI135,IF(AND('[1]Multi-Field'!$E$62=[1]Lists!BF135,'[1]Multi-Field'!$F$62="undrained"),BH135,""))</f>
        <v/>
      </c>
      <c r="DS135" s="409" t="str">
        <f>IF(AND('[1]Multi-Field'!$E$63=[1]Lists!BF135,'[1]Multi-Field'!$F$63="Drained"),BI135,IF(AND('[1]Multi-Field'!$E$63=[1]Lists!BF135,'[1]Multi-Field'!$F$63="undrained"),BH135,""))</f>
        <v/>
      </c>
      <c r="DT135" s="409" t="str">
        <f>IF(AND('[1]Multi-Field'!$E$64=[1]Lists!BF135,'[1]Multi-Field'!$F$64="Drained"),BI135,IF(AND('[1]Multi-Field'!$E$64=[1]Lists!BF135,'[1]Multi-Field'!$F$64="undrained"),BH135,""))</f>
        <v/>
      </c>
      <c r="DU135" s="409" t="str">
        <f>IF(AND('[1]Multi-Field'!$E$65=[1]Lists!BF135,'[1]Multi-Field'!$F$65="Drained"),BI135,IF(AND('[1]Multi-Field'!$E$65=[1]Lists!BF135,'[1]Multi-Field'!$F$65="undrained"),BH135,""))</f>
        <v/>
      </c>
      <c r="DV135" s="409" t="str">
        <f>IF(AND('[1]Multi-Field'!$E$66=[1]Lists!BF135,'[1]Multi-Field'!$F$66="Drained"),BI135,IF(AND('[1]Multi-Field'!$E$66=[1]Lists!BF135,'[1]Multi-Field'!$F$66="undrained"),BH135,""))</f>
        <v/>
      </c>
      <c r="DW135" s="409" t="str">
        <f>IF(AND('[1]Multi-Field'!$E$67=[1]Lists!BF135,'[1]Multi-Field'!$F$67="Drained"),BI135,IF(AND('[1]Multi-Field'!$E$67=[1]Lists!BF135,'[1]Multi-Field'!$F$67="undrained"),BH135,""))</f>
        <v/>
      </c>
      <c r="DX135" s="409" t="str">
        <f>IF(AND('[1]Multi-Field'!$E$68=[1]Lists!BF135,'[1]Multi-Field'!$F$68="Drained"),BI135,IF(AND('[1]Multi-Field'!$E$68=[1]Lists!BF135,'[1]Multi-Field'!$F$68="undrained"),BH135,""))</f>
        <v/>
      </c>
      <c r="DY135" s="409" t="str">
        <f>IF(AND('[1]Multi-Field'!$E$69=[1]Lists!BF135,'[1]Multi-Field'!$F$69="Drained"),BI135,IF(AND('[1]Multi-Field'!$E$69=[1]Lists!BF135,'[1]Multi-Field'!$F$69="undrained"),BH135,""))</f>
        <v/>
      </c>
      <c r="DZ135" s="409" t="str">
        <f>IF(AND('[1]Multi-Field'!$E$70=[1]Lists!BF135,'[1]Multi-Field'!$F$70="Drained"),BI135,IF(AND('[1]Multi-Field'!$E$70=[1]Lists!BF135,'[1]Multi-Field'!$F$70="undrained"),BH135,""))</f>
        <v/>
      </c>
      <c r="EA135" s="409" t="str">
        <f>IF(AND('[1]Multi-Field'!$E$71=[1]Lists!BF135,'[1]Multi-Field'!$F$71="Drained"),BI135,IF(AND('[1]Multi-Field'!$E$71=[1]Lists!BF135,'[1]Multi-Field'!$F$71="undrained"),BH135,""))</f>
        <v/>
      </c>
      <c r="EB135" s="409" t="str">
        <f>IF(AND('[1]Multi-Field'!$E$72=[1]Lists!BF135,'[1]Multi-Field'!$F$72="Drained"),BI135,IF(AND('[1]Multi-Field'!$E$72=[1]Lists!BF135,'[1]Multi-Field'!$F$72="undrained"),BH135,""))</f>
        <v/>
      </c>
      <c r="EC135" s="409" t="str">
        <f>IF(AND('[1]Multi-Field'!$E$73=[1]Lists!BF135,'[1]Multi-Field'!$F$73="Drained"),BI135,IF(AND('[1]Multi-Field'!$E$73=[1]Lists!BF135,'[1]Multi-Field'!$F$73="undrained"),BH135,""))</f>
        <v/>
      </c>
      <c r="ED135" s="409" t="str">
        <f>IF(AND('[1]Multi-Field'!$E$74=[1]Lists!BF135,'[1]Multi-Field'!$F$74="Drained"),BI135,IF(AND('[1]Multi-Field'!$E$74=[1]Lists!BF135,'[1]Multi-Field'!$F$74="undrained"),BH135,""))</f>
        <v/>
      </c>
      <c r="EE135" s="409" t="str">
        <f>IF(AND('[1]Multi-Field'!$E$75=[1]Lists!BF135,'[1]Multi-Field'!$F$75="Drained"),BI135,IF(AND('[1]Multi-Field'!$E$75=[1]Lists!BF135,'[1]Multi-Field'!$F$75="undrained"),BH135,""))</f>
        <v/>
      </c>
      <c r="EF135" s="409" t="str">
        <f>IF(AND('[1]Multi-Field'!$E$76=[1]Lists!BF135,'[1]Multi-Field'!$F$76="Drained"),BI135,IF(AND('[1]Multi-Field'!$E$76=[1]Lists!BF135,'[1]Multi-Field'!$F$6="undrained"),BH135,""))</f>
        <v/>
      </c>
      <c r="EG135" s="409" t="str">
        <f>IF(AND('[1]Multi-Field'!$E$77=[1]Lists!BF135,'[1]Multi-Field'!$F$77="Drained"),BI135,IF(AND('[1]Multi-Field'!$E$77=[1]Lists!BF135,'[1]Multi-Field'!$F$77="undrained"),BH135,""))</f>
        <v/>
      </c>
      <c r="EH135" s="409" t="str">
        <f>IF(AND('[1]Multi-Field'!$E$78=[1]Lists!BF135,'[1]Multi-Field'!$F$78="Drained"),BI135,IF(AND('[1]Multi-Field'!$E$78=[1]Lists!BF135,'[1]Multi-Field'!$F$78="undrained"),BH135,""))</f>
        <v/>
      </c>
      <c r="EI135" s="409" t="str">
        <f>IF(AND('[1]Multi-Field'!$E$79=[1]Lists!BF135,'[1]Multi-Field'!$F$79="Drained"),BI135,IF(AND('[1]Multi-Field'!$E$79=[1]Lists!BF135,'[1]Multi-Field'!$F$79="undrained"),BH135,""))</f>
        <v/>
      </c>
      <c r="EJ135" s="409" t="str">
        <f>IF(AND('[1]Multi-Field'!$E$80=[1]Lists!BF135,'[1]Multi-Field'!$F$80="Drained"),BI135,IF(AND('[1]Multi-Field'!$E$80=[1]Lists!BF135,'[1]Multi-Field'!$F$80="undrained"),BH135,""))</f>
        <v/>
      </c>
      <c r="EK135" s="409" t="str">
        <f>IF(AND('[1]Multi-Field'!$E$81=[1]Lists!BF135,'[1]Multi-Field'!$F$81="Drained"),BI135,IF(AND('[1]Multi-Field'!$E$81=[1]Lists!BF135,'[1]Multi-Field'!$F$81="undrained"),BH135,""))</f>
        <v/>
      </c>
      <c r="EL135" s="409" t="str">
        <f>IF(AND('[1]Multi-Field'!$E$82=[1]Lists!BF135,'[1]Multi-Field'!$F$82="Drained"),BI135,IF(AND('[1]Multi-Field'!$E$82=[1]Lists!BF135,'[1]Multi-Field'!$F$82="undrained"),BH135,""))</f>
        <v/>
      </c>
      <c r="EM135" s="409" t="str">
        <f>IF(AND('[1]Multi-Field'!$E$83=[1]Lists!BF135,'[1]Multi-Field'!$F$83="Drained"),BI135,IF(AND('[1]Multi-Field'!$E$83=[1]Lists!BF135,'[1]Multi-Field'!$F$83="undrained"),BH135,""))</f>
        <v/>
      </c>
      <c r="EN135" s="409" t="str">
        <f>IF(AND('[1]Multi-Field'!$E$84=[1]Lists!BF135,'[1]Multi-Field'!$F$84="Drained"),BI135,IF(AND('[1]Multi-Field'!$E$84=[1]Lists!BF135,'[1]Multi-Field'!$F$84="undrained"),BH135,""))</f>
        <v/>
      </c>
      <c r="EO135" s="409" t="str">
        <f>IF(AND('[1]Multi-Field'!$E$85=[1]Lists!BF135,'[1]Multi-Field'!$F$85="Drained"),BI135,IF(AND('[1]Multi-Field'!$E$85=[1]Lists!BF135,'[1]Multi-Field'!$F$85="undrained"),BH135,""))</f>
        <v/>
      </c>
      <c r="EP135" s="409" t="str">
        <f>IF(AND('[1]Multi-Field'!$E$86=[1]Lists!BF135,'[1]Multi-Field'!$F$86="Drained"),BI135,IF(AND('[1]Multi-Field'!$E$86=[1]Lists!BF135,'[1]Multi-Field'!$F$86="undrained"),BH135,""))</f>
        <v/>
      </c>
      <c r="EQ135" s="409" t="str">
        <f>IF(AND('[1]Multi-Field'!$E$87=[1]Lists!BF135,'[1]Multi-Field'!$F$87="Drained"),BI135,IF(AND('[1]Multi-Field'!$E$87=[1]Lists!BF135,'[1]Multi-Field'!$F$87="undrained"),BH135,""))</f>
        <v/>
      </c>
      <c r="ER135" s="409" t="str">
        <f>IF(AND('[1]Multi-Field'!$E$88=[1]Lists!BF135,'[1]Multi-Field'!$F$88="Drained"),BI135,IF(AND('[1]Multi-Field'!$E$88=[1]Lists!BF135,'[1]Multi-Field'!$F$88="undrained"),BH135,""))</f>
        <v/>
      </c>
      <c r="ES135" s="409" t="str">
        <f>IF(AND('[1]Multi-Field'!$E$89=[1]Lists!BF135,'[1]Multi-Field'!$F$89="Drained"),BI135,IF(AND('[1]Multi-Field'!$E$89=[1]Lists!BF135,'[1]Multi-Field'!$F$89="undrained"),BH135,""))</f>
        <v/>
      </c>
      <c r="ET135" s="409" t="str">
        <f>IF(AND('[1]Multi-Field'!$E$90=[1]Lists!BF135,'[1]Multi-Field'!$F$90="Drained"),BI135,IF(AND('[1]Multi-Field'!$E$90=[1]Lists!BF135,'[1]Multi-Field'!$F$90="undrained"),BH135,""))</f>
        <v/>
      </c>
      <c r="EU135" s="409" t="str">
        <f>IF(AND('[1]Multi-Field'!$E$91=[1]Lists!BF135,'[1]Multi-Field'!$F$91="Drained"),BI135,IF(AND('[1]Multi-Field'!$E$91=[1]Lists!BF135,'[1]Multi-Field'!$F$91="undrained"),BH135,""))</f>
        <v/>
      </c>
      <c r="EV135" s="409" t="str">
        <f>IF(AND('[1]Multi-Field'!$E$92=[1]Lists!BF135,'[1]Multi-Field'!$F$92="Drained"),BI135,IF(AND('[1]Multi-Field'!$E$92=[1]Lists!BF135,'[1]Multi-Field'!$F$92="undrained"),BH135,""))</f>
        <v/>
      </c>
      <c r="EW135" s="409" t="str">
        <f>IF(AND('[1]Multi-Field'!$E$93=[1]Lists!BF135,'[1]Multi-Field'!$F$93="Drained"),BI135,IF(AND('[1]Multi-Field'!$E$93=[1]Lists!BF135,'[1]Multi-Field'!$F$93="undrained"),BH135,""))</f>
        <v/>
      </c>
      <c r="EX135" s="409" t="str">
        <f>IF(AND('[1]Multi-Field'!$E$94=[1]Lists!BF135,'[1]Multi-Field'!$F$94="Drained"),BI135,IF(AND('[1]Multi-Field'!$E$94=[1]Lists!BF135,'[1]Multi-Field'!$F$94="undrained"),BH135,""))</f>
        <v/>
      </c>
      <c r="EY135" s="409" t="str">
        <f>IF(AND('[1]Multi-Field'!$E$95=[1]Lists!BF135,'[1]Multi-Field'!$F$95="Drained"),BI135,IF(AND('[1]Multi-Field'!$E$95=[1]Lists!BF135,'[1]Multi-Field'!$F$95="undrained"),BH135,""))</f>
        <v/>
      </c>
      <c r="EZ135" s="409" t="str">
        <f>IF(AND('[1]Multi-Field'!$E$96=[1]Lists!BF135,'[1]Multi-Field'!$F$96="Drained"),BI135,IF(AND('[1]Multi-Field'!$E$96=[1]Lists!BF135,'[1]Multi-Field'!$F$96="undrained"),BH135,""))</f>
        <v/>
      </c>
      <c r="FA135" s="409" t="str">
        <f>IF(AND('[1]Multi-Field'!$E$97=[1]Lists!BF135,'[1]Multi-Field'!$F$97="Drained"),BI135,IF(AND('[1]Multi-Field'!$E$97=[1]Lists!BF135,'[1]Multi-Field'!$F$97="undrained"),BH135,""))</f>
        <v/>
      </c>
      <c r="FB135" s="409" t="str">
        <f>IF(AND('[1]Multi-Field'!$E$98=[1]Lists!BF135,'[1]Multi-Field'!$F$98="Drained"),BI135,IF(AND('[1]Multi-Field'!$E$98=[1]Lists!BF135,'[1]Multi-Field'!$F$98="undrained"),BH135,""))</f>
        <v/>
      </c>
      <c r="FC135" s="409" t="str">
        <f>IF(AND('[1]Multi-Field'!$E$99=[1]Lists!BF135,'[1]Multi-Field'!$F$99="Drained"),BI135,IF(AND('[1]Multi-Field'!$E$99=[1]Lists!BF135,'[1]Multi-Field'!$F$99="undrained"),BH135,""))</f>
        <v/>
      </c>
      <c r="FD135" s="409" t="str">
        <f>IF(AND('[1]Multi-Field'!$E$100=[1]Lists!BF135,'[1]Multi-Field'!$F$100="Drained"),BI135,IF(AND('[1]Multi-Field'!$E$100=[1]Lists!BF135,'[1]Multi-Field'!$F$100="undrained"),BH135,""))</f>
        <v/>
      </c>
      <c r="FE135" s="409" t="str">
        <f>IF(AND('[1]Multi-Field'!$E$101=[1]Lists!BF135,'[1]Multi-Field'!$F$101="Drained"),BI135,IF(AND('[1]Multi-Field'!$E$101=[1]Lists!BF135,'[1]Multi-Field'!$F$101="undrained"),BH135,""))</f>
        <v/>
      </c>
      <c r="FF135" s="409" t="str">
        <f>IF(AND('[1]Multi-Field'!$E$102=[1]Lists!BF135,'[1]Multi-Field'!$F$102="Drained"),BI135,IF(AND('[1]Multi-Field'!$E$102=[1]Lists!BF135,'[1]Multi-Field'!$F$102="undrained"),BH135,""))</f>
        <v/>
      </c>
      <c r="FG135" s="409" t="str">
        <f>IF(AND('[1]Multi-Field'!$E$103=[1]Lists!BF135,'[1]Multi-Field'!$F$103="Drained"),BI135,IF(AND('[1]Multi-Field'!$E$103=[1]Lists!BF135,'[1]Multi-Field'!$F$103="undrained"),BH135,""))</f>
        <v/>
      </c>
      <c r="FH135" s="409" t="str">
        <f>IF(AND('[1]Multi-Field'!$E$104=[1]Lists!BF135,'[1]Multi-Field'!$F$104="Drained"),BI135,IF(AND('[1]Multi-Field'!$E$104=[1]Lists!BF135,'[1]Multi-Field'!$F$104="undrained"),BH135,""))</f>
        <v/>
      </c>
      <c r="FI135" s="409" t="str">
        <f>IF(AND('[1]Multi-Field'!$E$105=[1]Lists!BF135,'[1]Multi-Field'!$F$105="Drained"),BI135,IF(AND('[1]Multi-Field'!$E$105=[1]Lists!BF135,'[1]Multi-Field'!$F$105="undrained"),BH135,""))</f>
        <v/>
      </c>
      <c r="FJ135" s="409" t="str">
        <f>IF(AND('[1]Multi-Field'!$E$106=[1]Lists!BF135,'[1]Multi-Field'!$F$106="Drained"),BI135,IF(AND('[1]Multi-Field'!$E$106=[1]Lists!BF135,'[1]Multi-Field'!$F$106="undrained"),BH135,""))</f>
        <v/>
      </c>
      <c r="FK135" s="409" t="str">
        <f>IF(AND('[1]Multi-Field'!$E$107=[1]Lists!BF135,'[1]Multi-Field'!$F$107="Drained"),BI135,IF(AND('[1]Multi-Field'!$E$107=[1]Lists!BF135,'[1]Multi-Field'!$F$107="undrained"),BH135,""))</f>
        <v/>
      </c>
      <c r="FL135" s="409" t="str">
        <f>IF(AND('[1]Multi-Field'!$E$108=[1]Lists!BF135,'[1]Multi-Field'!$F$108="Drained"),BI135,IF(AND('[1]Multi-Field'!$E$108=[1]Lists!BF135,'[1]Multi-Field'!$F$108="undrained"),BH135,""))</f>
        <v/>
      </c>
      <c r="FM135" s="409" t="str">
        <f>IF(AND('[1]Multi-Field'!$E$109=[1]Lists!BF135,'[1]Multi-Field'!$F$109="Drained"),BI135,IF(AND('[1]Multi-Field'!$E$109=[1]Lists!BF135,'[1]Multi-Field'!$F$109="undrained"),BH135,""))</f>
        <v/>
      </c>
      <c r="FN135" s="409" t="str">
        <f>IF(AND('[1]Multi-Field'!$E$110=[1]Lists!BF135,'[1]Multi-Field'!$F$110="Drained"),BI135,IF(AND('[1]Multi-Field'!$E$110=[1]Lists!BF135,'[1]Multi-Field'!$F$110="undrained"),BH135,""))</f>
        <v/>
      </c>
      <c r="FO135" s="409" t="str">
        <f>IF(AND('[1]Multi-Field'!$E$111=[1]Lists!BF135,'[1]Multi-Field'!$F$111="Drained"),BI135,IF(AND('[1]Multi-Field'!$E$111=[1]Lists!BF135,'[1]Multi-Field'!$F$111="undrained"),BH135,""))</f>
        <v/>
      </c>
      <c r="FP135" s="409" t="str">
        <f>IF(AND('[1]Multi-Field'!$E$112=[1]Lists!BF135,'[1]Multi-Field'!$F$112="Drained"),BI135,IF(AND('[1]Multi-Field'!$E$112=[1]Lists!BF135,'[1]Multi-Field'!$F$112="undrained"),BH135,""))</f>
        <v/>
      </c>
      <c r="FQ135" s="409" t="str">
        <f>IF(AND('[1]Multi-Field'!$E$113=[1]Lists!BF135,'[1]Multi-Field'!$F$113="Drained"),BI135,IF(AND('[1]Multi-Field'!$E$113=[1]Lists!BF135,'[1]Multi-Field'!$F$113="undrained"),BH135,""))</f>
        <v/>
      </c>
      <c r="FR135" s="409" t="str">
        <f>IF(AND('[1]Multi-Field'!$E$114=[1]Lists!BF135,'[1]Multi-Field'!$F$114="Drained"),BI135,IF(AND('[1]Multi-Field'!$E$114=[1]Lists!BF135,'[1]Multi-Field'!$F$114="undrained"),BH135,""))</f>
        <v/>
      </c>
      <c r="FS135" s="409" t="str">
        <f>IF(AND('[1]Multi-Field'!$E$115=[1]Lists!BF135,'[1]Multi-Field'!$F$115="Drained"),BI135,IF(AND('[1]Multi-Field'!$E$115=[1]Lists!BF135,'[1]Multi-Field'!$F$115="undrained"),BH135,""))</f>
        <v/>
      </c>
      <c r="FT135" s="409" t="str">
        <f>IF(AND('[1]Multi-Field'!$E$116=[1]Lists!BF135,'[1]Multi-Field'!$F$116="Drained"),BI135,IF(AND('[1]Multi-Field'!$E$116=[1]Lists!BF135,'[1]Multi-Field'!$F$116="undrained"),BH135,""))</f>
        <v/>
      </c>
      <c r="FU135" s="409" t="str">
        <f>IF(AND('[1]Multi-Field'!$E$117=[1]Lists!BF135,'[1]Multi-Field'!$F$117="Drained"),BI135,IF(AND('[1]Multi-Field'!$E$117=[1]Lists!BF135,'[1]Multi-Field'!$F$117="undrained"),BH135,""))</f>
        <v/>
      </c>
      <c r="FV135" s="409" t="str">
        <f>IF(AND('[1]Multi-Field'!$E$118=[1]Lists!BF135,'[1]Multi-Field'!$F$118="Drained"),BI135,IF(AND('[1]Multi-Field'!$E$118=[1]Lists!BF135,'[1]Multi-Field'!$F$118="undrained"),BH135,""))</f>
        <v/>
      </c>
      <c r="FW135" s="409" t="str">
        <f>IF(AND('[1]Multi-Field'!$E$119=[1]Lists!BF135,'[1]Multi-Field'!$F$119="Drained"),BI135,IF(AND('[1]Multi-Field'!$E$119=[1]Lists!BF135,'[1]Multi-Field'!$F$119="undrained"),BH135,""))</f>
        <v/>
      </c>
      <c r="FX135" s="409" t="str">
        <f>IF(AND('[1]Multi-Field'!$E$120=[1]Lists!BF135,'[1]Multi-Field'!$F$120="Drained"),BI135,IF(AND('[1]Multi-Field'!$E$120=[1]Lists!BF135,'[1]Multi-Field'!$F$120="undrained"),BH135,""))</f>
        <v/>
      </c>
      <c r="GC135" s="4">
        <f>'[1]Multi-Field'!B133</f>
        <v>0</v>
      </c>
      <c r="GD135" s="73" t="str">
        <f>IF(OR('[1]Multi-Field'!Q133=$FZ$43,'[1]Multi-Field'!Q133=$FZ$44),'[1]Multi-Field'!BS133,"")</f>
        <v/>
      </c>
      <c r="GE135" s="4" t="str">
        <f>IF(AND(OR('[1]Multi-Field'!Q133=$FZ$86,'[1]Multi-Field'!Q133=$FZ$94,'[1]Multi-Field'!Q133=$FZ$87,'[1]Multi-Field'!Q133=[1]Lists!$FZ$93,'[1]Multi-Field'!Q133=$FZ$59),'[1]Multi-Field'!BS133&gt;50),'[1]Multi-Field'!BS133*0.8,IF(AND(OR('[1]Multi-Field'!Q133=$FZ$86,'[1]Multi-Field'!Q133=$FZ$94,'[1]Multi-Field'!Q133=$FZ$87,'[1]Multi-Field'!Q133=[1]Lists!$FZ$93,'[1]Multi-Field'!Q133=[1]Lists!$FZ$59),'[1]Multi-Field'!BS133&lt;50),'[1]Multi-Field'!BS133,""))</f>
        <v/>
      </c>
      <c r="GF135" s="4" t="str">
        <f>IF(OR('[1]Multi-Field'!Q133=[1]Lists!$FZ$7,'[1]Multi-Field'!Q133=[1]Lists!$FZ$5,'[1]Multi-Field'!Q133=[1]Lists!$FZ$24,'[1]Multi-Field'!Q133=[1]Lists!$FZ$10,'[1]Multi-Field'!Q133=[1]Lists!$FZ$8, '[1]Multi-Field'!Q133=[1]Lists!$FZ$25, '[1]Multi-Field'!Q133=[1]Lists!$FZ$23, '[1]Multi-Field'!Q133= [1]Lists!$FZ$47, '[1]Multi-Field'!Q133=[1]Lists!$FZ$49, '[1]Multi-Field'!Q133=[1]Lists!$FZ$48,'[1]Multi-Field'!Q133=[1]Lists!$FZ$3, '[1]Multi-Field'!Q133=[1]Lists!$FZ$14,'[1]Multi-Field'!Q133=[1]Lists!$FZ$36, '[1]Multi-Field'!Q133=[1]Lists!$FZ$41,'[1]Multi-Field'!Q133=[1]Lists!$FZ$42),0,"")</f>
        <v/>
      </c>
      <c r="GG135" s="4" t="str">
        <f>IF(OR('[1]Multi-Field'!Q133=[1]Lists!$FZ$6,'[1]Multi-Field'!Q133=[1]Lists!$FZ$4, '[1]Multi-Field'!Q162=[1]Lists!$FZ$11, '[1]Multi-Field'!Q133=[1]Lists!$FZ$1),100*IF('[1]Multi-Field'!U133=onepercent,0.75,IF('[1]Multi-Field'!U133=onetotwentyfivepercent,0.4,IF(OR('[1]Multi-Field'!U133=twentysixtofiftypercent,'[1]Multi-Field'!U133=greaterthanfiftypercent),0,""))),"")</f>
        <v/>
      </c>
      <c r="GH135" s="4" t="str">
        <f>IF(OR('[1]Multi-Field'!Q133=[1]Lists!$FZ$53,'[1]Multi-Field'!Q133=[1]Lists!$FZ$55), 50,IF('[1]Multi-Field'!Q133=[1]Lists!$FZ$54,225,IF('[1]Multi-Field'!Q133=[1]Lists!$FZ$56,75,"")))</f>
        <v/>
      </c>
      <c r="GI135" s="4" t="e">
        <f>#VALUE!</f>
        <v>#VALUE!</v>
      </c>
      <c r="GJ135" s="4" t="e">
        <f>#VALUE!</f>
        <v>#VALUE!</v>
      </c>
      <c r="GK135" s="4" t="str">
        <f>IF('[1]Multi-Field'!Q133=[1]Lists!$FZ$95,'[1]Multi-Field'!BS133*0.66,"")</f>
        <v/>
      </c>
      <c r="GM135" s="4" t="str">
        <f>IF(OR('[1]Multi-Field'!Q133=[1]Lists!$FZ$26,'[1]Multi-Field'!Q133=[1]Lists!$FZ$84),20,"")</f>
        <v/>
      </c>
      <c r="GN135" s="4" t="str">
        <f>IF(OR('[1]Multi-Field'!Q133=[1]Lists!$FZ$88,'[1]Multi-Field'!Q133=[1]Lists!$FZ$57),0,"")</f>
        <v/>
      </c>
      <c r="GO135" s="4" t="str">
        <f>IF(OR('[1]Multi-Field'!Q133=[1]Lists!$FZ$69,'[1]Multi-Field'!Q133=[1]Lists!$FZ$71,'[1]Multi-Field'!Q133=[1]Lists!$FZ$105),50,"")</f>
        <v/>
      </c>
      <c r="GP135" s="4" t="str">
        <f>IF(OR('[1]Multi-Field'!Q133=[1]Lists!$FZ$75,'[1]Multi-Field'!Q133=[1]Lists!$FZ$70),75,"")</f>
        <v/>
      </c>
      <c r="GQ135" s="4">
        <f>IF('[1]Multi-Field'!Q133=[1]Lists!$FZ$72,150,"")</f>
        <v>150</v>
      </c>
      <c r="GR135" s="4" t="str">
        <f>IF(OR('[1]Multi-Field'!Q133=[1]Lists!$FZ$74,'[1]Multi-Field'!Q133=[1]Lists!$FZ$73),40,"")</f>
        <v/>
      </c>
      <c r="GS135" s="4" t="str">
        <f>IF('[1]Multi-Field'!Q133=[1]Lists!$FZ$99,80,"")</f>
        <v/>
      </c>
      <c r="GT135" s="4" t="str">
        <f>IF('[1]Multi-Field'!Q133=[1]Lists!$FZ$106,70,"")</f>
        <v/>
      </c>
      <c r="GU135" s="4" t="e">
        <f t="shared" si="31"/>
        <v>#VALUE!</v>
      </c>
    </row>
    <row r="136" spans="1:203" ht="13.5" customHeight="1">
      <c r="A136" s="7" t="s">
        <v>223</v>
      </c>
      <c r="B136" s="7"/>
      <c r="C136" s="7"/>
      <c r="D136" s="8">
        <v>65</v>
      </c>
      <c r="E136" s="8">
        <f t="shared" si="27"/>
        <v>67</v>
      </c>
      <c r="F136" s="8">
        <f t="shared" si="28"/>
        <v>68</v>
      </c>
      <c r="G136" s="8">
        <v>70</v>
      </c>
      <c r="H136" s="8">
        <v>65</v>
      </c>
      <c r="I136" s="8">
        <f t="shared" si="32"/>
        <v>68</v>
      </c>
      <c r="J136" s="8">
        <f t="shared" si="33"/>
        <v>72</v>
      </c>
      <c r="K136" s="8">
        <v>75</v>
      </c>
      <c r="L136" s="8">
        <v>90</v>
      </c>
      <c r="M136" s="8">
        <f t="shared" si="29"/>
        <v>97</v>
      </c>
      <c r="N136" s="8">
        <f t="shared" si="30"/>
        <v>103</v>
      </c>
      <c r="O136" s="8">
        <v>110</v>
      </c>
      <c r="P136" s="391">
        <v>111</v>
      </c>
      <c r="Q136" s="394"/>
      <c r="R136" s="395" t="b">
        <f>IF(OR('Multi-Field'!AA113=Lists!$AC$42,'Multi-Field'!AA113=Lists!$AC$43),IF('Multi-Field'!Z113="x",(IF('Multi-Field'!AC113=Lists!$Q$11,Lists!$R$11,IF('Multi-Field'!AC113=Lists!$Q$12,Lists!$R$12,IF('Multi-Field'!AC113=Lists!$Q$13,Lists!$R$13,IF('Multi-Field'!AC113=Lists!$Q$14,Lists!$R$14))))),IF('Multi-Field'!X113="x",(IF('Multi-Field'!AC113=Lists!$Q$11,Lists!$S$11,IF('Multi-Field'!AC113=Lists!$Q$12,Lists!$S$12,IF('Multi-Field'!AC113=Lists!$Q$13,Lists!$S$13,IF('Multi-Field'!AC113=Lists!$Q$14,Lists!$S$14))))),IF('Multi-Field'!V113="x",(IF('Multi-Field'!AC113=Lists!$Q$11,Lists!$T$11,IF('Multi-Field'!AC113=Lists!$Q$12,Lists!$T$12,IF('Multi-Field'!AC113=Lists!$Q$13,Lists!$T$13,IF('Multi-Field'!AC113=Lists!$Q$14,Lists!$T$14))))),0))))</f>
        <v>0</v>
      </c>
      <c r="S136" s="395" t="str">
        <f t="shared" si="26"/>
        <v/>
      </c>
      <c r="T136" s="395"/>
      <c r="U136" s="396"/>
      <c r="V136" s="383">
        <f>IF(OR('Multi-Field'!AI122=$U$4,'Multi-Field'!AI122=$U$5,'Multi-Field'!AI122=$U$6,'Multi-Field'!AI122=$U$7,'Multi-Field'!AI122=$U$8,'Multi-Field'!AI122=$U$9),(IF('Multi-Field'!AJ122=$V$2,100,IF('Multi-Field'!AJ122=$V$3,65,IF('Multi-Field'!AJ122=$V$4,53,IF('Multi-Field'!AJ122=$V$5,41,IF('Multi-Field'!AJ122=$V$6,23,IF('Multi-Field'!AJ122=$V$7,0,0))))))),0)</f>
        <v>0</v>
      </c>
      <c r="W136" s="383" t="str">
        <f>IF(AND(OR('Multi-Field'!AF122=$S$3,'Multi-Field'!AF122=S124,'Multi-Field'!AF122=$S$7),'Multi-Field'!AN122&lt;18,'Multi-Field'!AN122&gt;0),35,IF('Multi-Field'!AF122=$S$4,55,IF(AND('Multi-Field'!AF122=$S$6,'Multi-Field'!AN122&lt;18),30,IF(AND('Multi-Field'!AN122&gt;17,OR('Multi-Field'!AF122=$S$3,'Multi-Field'!AF122=$S$5,'Multi-Field'!AF122= $S$6,'Multi-Field'!AF122=$S$7)),25,"0"))))</f>
        <v>0</v>
      </c>
      <c r="X136" s="383">
        <f>IF(OR('Multi-Field'!BA122=$U$4,'Multi-Field'!BA122=$U$5,'Multi-Field'!BA122=$U$6,'Multi-Field'!BA122=U126,'Multi-Field'!BA122=$U$8,'Multi-Field'!BA122=$U$9),(IF('Multi-Field'!BB122=$V$2,100,IF('Multi-Field'!BB122=$V$3,65,IF('Multi-Field'!BB122=$V$4,53,IF('Multi-Field'!BB122=$V$5,41,IF('Multi-Field'!BB122=$V$6,23,IF('Multi-Field'!BB122=$V$7,0,0))))))),0)</f>
        <v>0</v>
      </c>
      <c r="Y136" s="383" t="str">
        <f>IF(AND(OR('Multi-Field'!AX122=$S$3,'Multi-Field'!AX122=$S$5,'Multi-Field'!AX122=$S$7),'Multi-Field'!BF122&lt;18),35,IF('Multi-Field'!AX122=$S$4,55,IF(AND('Multi-Field'!AX122=$S$6,'Multi-Field'!BF122&lt;18),30,IF(AND('Multi-Field'!BF122&gt;17,OR('Multi-Field'!AX122=$S$3,'Multi-Field'!AX122=$S$5,'Multi-Field'!AX122=$S$6,'Multi-Field'!AX122=$S$7)),25,"0"))))</f>
        <v>0</v>
      </c>
      <c r="Z136" s="383">
        <v>120</v>
      </c>
      <c r="AI136" s="384">
        <f>'[1]Multi-Field'!B132</f>
        <v>0</v>
      </c>
      <c r="AJ136" s="385" t="e">
        <f>#VALUE!</f>
        <v>#VALUE!</v>
      </c>
      <c r="AK136" s="385" t="e">
        <f>#VALUE!</f>
        <v>#VALUE!</v>
      </c>
      <c r="AL136" s="385" t="e">
        <f>IF(AK136="","",IF('[1]Multi-Field'!AU132=20,10,IF(AK136-30&lt;0,0,AK136-30)))</f>
        <v>#VALUE!</v>
      </c>
      <c r="AM136" s="385" t="e">
        <f>#VALUE!</f>
        <v>#VALUE!</v>
      </c>
      <c r="AN136" s="385" t="e">
        <f t="shared" si="23"/>
        <v>#VALUE!</v>
      </c>
      <c r="AO136" s="385" t="e">
        <f>#VALUE!</f>
        <v>#VALUE!</v>
      </c>
      <c r="AP136" s="385" t="e">
        <f>#VALUE!</f>
        <v>#VALUE!</v>
      </c>
      <c r="AQ136" s="385" t="e">
        <f>#VALUE!</f>
        <v>#VALUE!</v>
      </c>
      <c r="AR136" s="385" t="e">
        <f>#VALUE!</f>
        <v>#VALUE!</v>
      </c>
      <c r="AS136" s="385" t="e">
        <f>IF(AR136="","",IF('[1]Multi-Field'!AU132&gt;9,0,AR136-15))</f>
        <v>#VALUE!</v>
      </c>
      <c r="AT136" s="385" t="e">
        <f>#VALUE!</f>
        <v>#VALUE!</v>
      </c>
      <c r="AU136" s="385" t="e">
        <f>#VALUE!</f>
        <v>#VALUE!</v>
      </c>
      <c r="AV136" s="385" t="e">
        <f>IF(AU136="","",IF('[1]Multi-Field'!AU132=9&gt;9,0,AU136-35))</f>
        <v>#VALUE!</v>
      </c>
      <c r="AW136" s="385" t="e">
        <f>#VALUE!</f>
        <v>#VALUE!</v>
      </c>
      <c r="AX136" s="385" t="e">
        <f t="shared" si="24"/>
        <v>#VALUE!</v>
      </c>
      <c r="AY136" s="385" t="str">
        <f>IF('[1]Multi-Field'!AU132="","",IF('[1]Multi-Field'!AU132&lt;1,100,IF('[1]Multi-Field'!AU132=1,75,IF('[1]Multi-Field'!AU132=2,50,IF('[1]Multi-Field'!AU132=3,25,IF('[1]Multi-Field'!AU132&gt;3,0,""))))))</f>
        <v/>
      </c>
      <c r="AZ136" s="385" t="str">
        <f t="shared" si="25"/>
        <v/>
      </c>
      <c r="BA136" s="385" t="e">
        <f>#VALUE!</f>
        <v>#VALUE!</v>
      </c>
      <c r="BB136" s="385" t="e">
        <f>IF(BA136="","",IF(AND('[1]Multi-Field'!AU132&lt;40,'[1]Multi-Field'!AU132&gt;9),40,IF('[1]Multi-Field'!AU132&gt;39,0,BA136+5)))</f>
        <v>#VALUE!</v>
      </c>
      <c r="BC136" s="386" t="e">
        <f t="shared" ref="BC136:BC160" si="34">SUMIF(AJ292:BB292,"X",AJ136:BB136)</f>
        <v>#VALUE!</v>
      </c>
      <c r="BF136" s="411" t="s">
        <v>1305</v>
      </c>
      <c r="BG136" s="412">
        <v>4</v>
      </c>
      <c r="BH136" s="412">
        <v>3</v>
      </c>
      <c r="BI136" s="412">
        <v>4.5</v>
      </c>
      <c r="BJ136" s="409" t="e">
        <f>IF(AND('[1]Single Field'!#REF!=[1]Lists!BF136,'[1]Single Field'!#REF!="Drained"),"x",IF(AND('[1]Single Field'!#REF!=[1]Lists!BF136,'[1]Single Field'!#REF!="Undrained"),O,""))</f>
        <v>#REF!</v>
      </c>
      <c r="BK136" s="409" t="str">
        <f>IF(AND('[1]Multi-Field'!$E$3=[1]Lists!BF136,'[1]Multi-Field'!$F$3="Drained"),BI136,IF(AND('[1]Multi-Field'!$E$3=BF136,'[1]Multi-Field'!$F$3="undrained"),BH136,""))</f>
        <v/>
      </c>
      <c r="BL136" s="409" t="str">
        <f>IF(AND('[1]Multi-Field'!$E$4=BF136,'[1]Multi-Field'!$F$4="Drained"),BI136,IF(AND('[1]Multi-Field'!$E$4=BF136,'[1]Multi-Field'!$F$4="undrained"),BH136,""))</f>
        <v/>
      </c>
      <c r="BM136" s="409" t="str">
        <f>IF(AND('[1]Multi-Field'!$E$5=BF136,'[1]Multi-Field'!$F$5="Drained"),BI136,IF(AND('[1]Multi-Field'!$E$5=BF136,'[1]Multi-Field'!$F$5="undrained"),BH136,""))</f>
        <v/>
      </c>
      <c r="BN136" s="409" t="str">
        <f>IF(AND('[1]Multi-Field'!$E$6=BF136,'[1]Multi-Field'!$F$6="Drained"),BI136,IF(AND('[1]Multi-Field'!$E$6=BF136,'[1]Multi-Field'!$F$6="undrained"),BH136,""))</f>
        <v/>
      </c>
      <c r="BO136" s="409" t="str">
        <f>IF(AND('[1]Multi-Field'!$E$7=BF136,'[1]Multi-Field'!$F$7="Drained"),BI136,IF(AND('[1]Multi-Field'!$E$7=BF136,'[1]Multi-Field'!$F$7="undrained"),BH136,""))</f>
        <v/>
      </c>
      <c r="BP136" s="409" t="str">
        <f>IF(AND('[1]Multi-Field'!$E$8=BF136,'[1]Multi-Field'!$F$8="Drained"),BI136,IF(AND('[1]Multi-Field'!$E$8=BF136,'[1]Multi-Field'!$F$8="undrained"),BH136,""))</f>
        <v/>
      </c>
      <c r="BQ136" s="409" t="str">
        <f>IF(AND('[1]Multi-Field'!$E$9=BF136,'[1]Multi-Field'!$F$9="Drained"),BI136,IF(AND('[1]Multi-Field'!$E$9=BF136,'[1]Multi-Field'!$F$9="undrained"),BH136,""))</f>
        <v/>
      </c>
      <c r="BR136" s="409" t="str">
        <f>IF(AND('[1]Multi-Field'!$E$10=BF136,'[1]Multi-Field'!$F$10="Drained"),BI136,IF(AND('[1]Multi-Field'!$E$10=BF136,'[1]Multi-Field'!$F$10="undrained"),BH136,""))</f>
        <v/>
      </c>
      <c r="BS136" s="409" t="str">
        <f>IF(AND('[1]Multi-Field'!$E$11=BF136,'[1]Multi-Field'!$F$11="Drained"),BI136,IF(AND('[1]Multi-Field'!$E$11=BF136,'[1]Multi-Field'!$F$11="undrained"),BH136,""))</f>
        <v/>
      </c>
      <c r="BT136" s="409" t="str">
        <f>IF(AND('[1]Multi-Field'!$E$12=BF136,'[1]Multi-Field'!$F$12="Drained"),BI136,IF(AND('[1]Multi-Field'!$E$12=BF136,'[1]Multi-Field'!$F$12="undrained"),BH136,""))</f>
        <v/>
      </c>
      <c r="BU136" s="409" t="str">
        <f>IF(AND('[1]Multi-Field'!$E$13=BF136,'[1]Multi-Field'!$F$13="Drained"),BI136,IF(AND('[1]Multi-Field'!$E$3=BF136,'[1]Multi-Field'!$F$13="undrained"),BH136,""))</f>
        <v/>
      </c>
      <c r="BV136" s="409" t="str">
        <f>IF(AND('[1]Multi-Field'!$E$14=BF136,'[1]Multi-Field'!$F$14="Drained"),BI136,IF(AND('[1]Multi-Field'!$E$14=BF136,'[1]Multi-Field'!$F$14="undrained"),BH136,""))</f>
        <v/>
      </c>
      <c r="BW136" s="409" t="str">
        <f>IF(AND('[1]Multi-Field'!$E$15=BF136,'[1]Multi-Field'!$F$15="Drained"),BI136,IF(AND('[1]Multi-Field'!$E$15=BF136,'[1]Multi-Field'!$F$15="undrained"),BH136,""))</f>
        <v/>
      </c>
      <c r="BX136" s="409" t="str">
        <f>IF(AND('[1]Multi-Field'!$E$16=[1]Lists!BF136,'[1]Multi-Field'!$F$16="Drained"),BI136,IF(AND('[1]Multi-Field'!$E$16=[1]Lists!BF136,'[1]Multi-Field'!$F$16="undrained"),BH136,""))</f>
        <v/>
      </c>
      <c r="BY136" s="409" t="str">
        <f>IF(AND('[1]Multi-Field'!$E$17=[1]Lists!BF136,'[1]Multi-Field'!$F$17="Drained"),BI136,IF(AND('[1]Multi-Field'!$E$17=[1]Lists!BF136,'[1]Multi-Field'!$F$17="undrained"),BH136,""))</f>
        <v/>
      </c>
      <c r="BZ136" s="409" t="str">
        <f>IF(AND('[1]Multi-Field'!$E$18=[1]Lists!BF136,'[1]Multi-Field'!$F$18="Drained"),BI136,IF(AND('[1]Multi-Field'!$E$18=[1]Lists!BF136,'[1]Multi-Field'!$F$18="undrained"),BH136,""))</f>
        <v/>
      </c>
      <c r="CA136" s="409" t="str">
        <f>IF(AND('[1]Multi-Field'!$E$19=[1]Lists!BF136,'[1]Multi-Field'!$F$19="Drained"),BI136,IF(AND('[1]Multi-Field'!$E$19=[1]Lists!BF136,'[1]Multi-Field'!$F$19="undrained"),BH136,""))</f>
        <v/>
      </c>
      <c r="CB136" s="409" t="str">
        <f>IF(AND('[1]Multi-Field'!$E$20=[1]Lists!BF136,'[1]Multi-Field'!$F$20="Drained"),BI136,IF(AND('[1]Multi-Field'!$E$20=[1]Lists!BF136,'[1]Multi-Field'!$F$20="undrained"),BH136,""))</f>
        <v/>
      </c>
      <c r="CC136" s="409" t="str">
        <f>IF(AND('[1]Multi-Field'!$E$21=[1]Lists!BF136,'[1]Multi-Field'!$F$21="Drained"),BI136,IF(AND('[1]Multi-Field'!$E$21=[1]Lists!BF136,'[1]Multi-Field'!$F$21="undrained"),BH136,""))</f>
        <v/>
      </c>
      <c r="CD136" s="409" t="str">
        <f>IF(AND('[1]Multi-Field'!$E$22=[1]Lists!BF136,'[1]Multi-Field'!$F$22="Drained"),BI136,IF(AND('[1]Multi-Field'!$E$22=[1]Lists!BF136,'[1]Multi-Field'!$F$22="undrained"),BH136,""))</f>
        <v/>
      </c>
      <c r="CE136" s="409" t="str">
        <f>IF(AND('[1]Multi-Field'!$E$23=[1]Lists!BF136,'[1]Multi-Field'!$F$23="Drained"),BI136,IF(AND('[1]Multi-Field'!$E$23=[1]Lists!BF136,'[1]Multi-Field'!$F$23="undrained"),BH136,""))</f>
        <v/>
      </c>
      <c r="CF136" s="409" t="str">
        <f>IF(AND('[1]Multi-Field'!$E$24=[1]Lists!BF136,'[1]Multi-Field'!$F$24="Drained"),BI136,IF(AND('[1]Multi-Field'!$E$24=[1]Lists!BF136,'[1]Multi-Field'!$F$24="undrained"),BH136,""))</f>
        <v/>
      </c>
      <c r="CG136" s="409" t="str">
        <f>IF(AND('[1]Multi-Field'!$E$25=[1]Lists!BF136,'[1]Multi-Field'!$F$25="Drained"),BI136,IF(AND('[1]Multi-Field'!$E$25=[1]Lists!BF136,'[1]Multi-Field'!$F$25="undrained"),BH136,""))</f>
        <v/>
      </c>
      <c r="CH136" s="409" t="str">
        <f>IF(AND('[1]Multi-Field'!$E$26=[1]Lists!BF136,'[1]Multi-Field'!$F$26="Drained"),BI136,IF(AND('[1]Multi-Field'!$E$26=[1]Lists!BF136,'[1]Multi-Field'!$F$26="undrained"),BH136,""))</f>
        <v/>
      </c>
      <c r="CI136" s="409" t="str">
        <f>IF(AND('[1]Multi-Field'!$E$27=[1]Lists!BF136,'[1]Multi-Field'!$F$27="Drained"),BI136,IF(AND('[1]Multi-Field'!$E$27=[1]Lists!BF136,'[1]Multi-Field'!$F$27="undrained"),BH136,""))</f>
        <v/>
      </c>
      <c r="CJ136" s="409" t="str">
        <f>IF(AND('[1]Multi-Field'!$E$28=[1]Lists!BF136,'[1]Multi-Field'!$F$28="Drained"),BI136,IF(AND('[1]Multi-Field'!$E$28=[1]Lists!BF136,'[1]Multi-Field'!$F$28="undrained"),BH136,""))</f>
        <v/>
      </c>
      <c r="CK136" s="409" t="str">
        <f>IF(AND('[1]Multi-Field'!$E$29=[1]Lists!BF136,'[1]Multi-Field'!$F$29="Drained"),BI136,IF(AND('[1]Multi-Field'!$E$29=[1]Lists!BF136,'[1]Multi-Field'!$F$29="undrained"),BH136,""))</f>
        <v/>
      </c>
      <c r="CL136" s="409" t="str">
        <f>IF(AND('[1]Multi-Field'!$E$30=[1]Lists!BF136,'[1]Multi-Field'!$F$30="Drained"),BI136,IF(AND('[1]Multi-Field'!$E$30=[1]Lists!BF136,'[1]Multi-Field'!$F$30="undrained"),BH136,""))</f>
        <v/>
      </c>
      <c r="CM136" s="409" t="str">
        <f>IF(AND('[1]Multi-Field'!$E$31=[1]Lists!BF136,'[1]Multi-Field'!$F$31="Drained"),BI136,IF(AND('[1]Multi-Field'!$E$31=[1]Lists!BF136,'[1]Multi-Field'!$F$31="undrained"),BH136,""))</f>
        <v/>
      </c>
      <c r="CN136" s="409" t="str">
        <f>IF(AND('[1]Multi-Field'!$E$32=[1]Lists!BF136,'[1]Multi-Field'!$F$32="Drained"),BI136,IF(AND('[1]Multi-Field'!$E$32=[1]Lists!BF136,'[1]Multi-Field'!$F$32="undrained"),BH136,""))</f>
        <v/>
      </c>
      <c r="CO136" s="409" t="str">
        <f>IF(AND('[1]Multi-Field'!$E$33=[1]Lists!BF136,'[1]Multi-Field'!$F$33="Drained"),BI136,IF(AND('[1]Multi-Field'!$E$33=[1]Lists!BF136,'[1]Multi-Field'!$F$33="undrained"),BH136,""))</f>
        <v/>
      </c>
      <c r="CP136" s="409" t="str">
        <f>IF(AND('[1]Multi-Field'!$E$34=[1]Lists!BF136,'[1]Multi-Field'!$F$34="Drained"),BI136,IF(AND('[1]Multi-Field'!$E$34=[1]Lists!BF136,'[1]Multi-Field'!$F$34="undrained"),BH136,""))</f>
        <v/>
      </c>
      <c r="CQ136" s="409" t="str">
        <f>IF(AND('[1]Multi-Field'!$E$35=[1]Lists!BF136,'[1]Multi-Field'!$F$35="Drained"),BI136,IF(AND('[1]Multi-Field'!$E$35=[1]Lists!BF136,'[1]Multi-Field'!$F$35="undrained"),BH136,""))</f>
        <v/>
      </c>
      <c r="CR136" s="409" t="str">
        <f>IF(AND('[1]Multi-Field'!$E$36=[1]Lists!BF136,'[1]Multi-Field'!$F$36="Drained"),BI136,IF(AND('[1]Multi-Field'!$E$36=[1]Lists!BF136,'[1]Multi-Field'!$F$36="undrained"),BH136,""))</f>
        <v/>
      </c>
      <c r="CS136" s="409" t="str">
        <f>IF(AND('[1]Multi-Field'!$E$37=[1]Lists!BF136,'[1]Multi-Field'!$F$37="Drained"),BI136,IF(AND('[1]Multi-Field'!$E$37=[1]Lists!BF136,'[1]Multi-Field'!$F$37="undrained"),BH136,""))</f>
        <v/>
      </c>
      <c r="CT136" s="409" t="str">
        <f>IF(AND('[1]Multi-Field'!$E$38=[1]Lists!BF136,'[1]Multi-Field'!$F$38="Drained"),BI136,IF(AND('[1]Multi-Field'!$E$38=[1]Lists!BF136,'[1]Multi-Field'!$F$38="undrained"),BH136,""))</f>
        <v/>
      </c>
      <c r="CU136" s="409" t="str">
        <f>IF(AND('[1]Multi-Field'!$E$39=[1]Lists!BF136,'[1]Multi-Field'!$F$39="Drained"),BI136,IF(AND('[1]Multi-Field'!$E$39=[1]Lists!BF136,'[1]Multi-Field'!$F$39="undrained"),BH136,""))</f>
        <v/>
      </c>
      <c r="CV136" s="409" t="str">
        <f>IF(AND('[1]Multi-Field'!$E$40=[1]Lists!BF136,'[1]Multi-Field'!$F$40="Drained"),BI136,IF(AND('[1]Multi-Field'!$E$40=[1]Lists!BF136,'[1]Multi-Field'!$F$40="undrained"),BH136,""))</f>
        <v/>
      </c>
      <c r="CW136" s="409" t="str">
        <f>IF(AND('[1]Multi-Field'!$E$41=[1]Lists!BF136,'[1]Multi-Field'!$F$40="Drained"),BI136,IF(AND('[1]Multi-Field'!$E$40=[1]Lists!BF136,'[1]Multi-Field'!$F$40="undrained"),BH136,""))</f>
        <v/>
      </c>
      <c r="CX136" s="409" t="str">
        <f>IF(AND('[1]Multi-Field'!$E$42=[1]Lists!BF136,'[1]Multi-Field'!$F$42="Drained"),BI136,IF(AND('[1]Multi-Field'!$E$42=[1]Lists!BF136,'[1]Multi-Field'!$F$42="undrained"),BH136,""))</f>
        <v/>
      </c>
      <c r="CY136" s="409" t="str">
        <f>IF(AND('[1]Multi-Field'!$E$43=[1]Lists!BF136,'[1]Multi-Field'!$F$43="Drained"),BI136,IF(AND('[1]Multi-Field'!$E$43=[1]Lists!BF136,'[1]Multi-Field'!$F$43="undrained"),BH136,""))</f>
        <v/>
      </c>
      <c r="CZ136" s="409" t="str">
        <f>IF(AND('[1]Multi-Field'!$E$44=[1]Lists!BF136,'[1]Multi-Field'!$F$44="Drained"),BI136,IF(AND('[1]Multi-Field'!$E$44=[1]Lists!BF136,'[1]Multi-Field'!$F$44="undrained"),BH136,""))</f>
        <v/>
      </c>
      <c r="DA136" s="409" t="str">
        <f>IF(AND('[1]Multi-Field'!$E$45=[1]Lists!BF136,'[1]Multi-Field'!$F$45="Drained"),BI136,IF(AND('[1]Multi-Field'!$E$45=[1]Lists!BF136,'[1]Multi-Field'!$F$45="undrained"),BH136,""))</f>
        <v/>
      </c>
      <c r="DB136" s="409" t="str">
        <f>IF(AND('[1]Multi-Field'!$E$46=[1]Lists!BF136,'[1]Multi-Field'!$F$46="Drained"),BI136,IF(AND('[1]Multi-Field'!$E$46=[1]Lists!BF136,'[1]Multi-Field'!$F$46="undrained"),BH136,""))</f>
        <v/>
      </c>
      <c r="DC136" s="409" t="str">
        <f>IF(AND('[1]Multi-Field'!$E$47=[1]Lists!BF136,'[1]Multi-Field'!$F$47="Drained"),BI136,IF(AND('[1]Multi-Field'!$E$47=[1]Lists!BF136,'[1]Multi-Field'!$F$47="undrained"),BH136,""))</f>
        <v/>
      </c>
      <c r="DD136" s="409" t="str">
        <f>IF(AND('[1]Multi-Field'!$E$48=[1]Lists!BF136,'[1]Multi-Field'!$F$48="Drained"),BI136,IF(AND('[1]Multi-Field'!$E$48=[1]Lists!BF136,'[1]Multi-Field'!$F$48="undrained"),BH136,""))</f>
        <v/>
      </c>
      <c r="DE136" s="409" t="str">
        <f>IF(AND('[1]Multi-Field'!$E$49=[1]Lists!BF136,'[1]Multi-Field'!$F$49="Drained"),BI136,IF(AND('[1]Multi-Field'!$E$49=[1]Lists!BF136,'[1]Multi-Field'!$F$9="undrained"),BH136,""))</f>
        <v/>
      </c>
      <c r="DF136" s="409" t="str">
        <f>IF(AND('[1]Multi-Field'!$E$50=[1]Lists!BF136,'[1]Multi-Field'!$F$50="Drained"),BI136,IF(AND('[1]Multi-Field'!$E$50=[1]Lists!BF136,'[1]Multi-Field'!$F$50="undrained"),BH136,""))</f>
        <v/>
      </c>
      <c r="DG136" s="409" t="str">
        <f>IF(AND('[1]Multi-Field'!$E$51=[1]Lists!BF136,'[1]Multi-Field'!$F$51="Drained"),BI136,IF(AND('[1]Multi-Field'!$E$51=[1]Lists!BF136,'[1]Multi-Field'!$F$51="undrained"),BH136,""))</f>
        <v/>
      </c>
      <c r="DH136" s="409" t="str">
        <f>IF(AND('[1]Multi-Field'!$E$52=[1]Lists!BF136,'[1]Multi-Field'!$F$52="Drained"),BI136,IF(AND('[1]Multi-Field'!$E$52=[1]Lists!BF136,'[1]Multi-Field'!$F$52="undrained"),BH136,""))</f>
        <v/>
      </c>
      <c r="DI136" s="409" t="str">
        <f>IF(AND('[1]Multi-Field'!$E$53=[1]Lists!BF136,'[1]Multi-Field'!$F$53="Drained"),BI136,IF(AND('[1]Multi-Field'!$E$53=[1]Lists!BF136,'[1]Multi-Field'!$F$53="undrained"),BH136,""))</f>
        <v/>
      </c>
      <c r="DJ136" s="409" t="str">
        <f>IF(AND('[1]Multi-Field'!$E$54=[1]Lists!BF136,'[1]Multi-Field'!$F$54="Drained"),BI136,IF(AND('[1]Multi-Field'!$E$54=[1]Lists!BF136,'[1]Multi-Field'!$F$54="undrained"),BH136,""))</f>
        <v/>
      </c>
      <c r="DK136" s="409" t="str">
        <f>IF(AND('[1]Multi-Field'!$E$55=[1]Lists!BF136,'[1]Multi-Field'!$F$55="Drained"),BI136,IF(AND('[1]Multi-Field'!$E$55=[1]Lists!BF136,'[1]Multi-Field'!$F$55="undrained"),BH136,""))</f>
        <v/>
      </c>
      <c r="DL136" s="409" t="str">
        <f>IF(AND('[1]Multi-Field'!$E$56=[1]Lists!BF136,'[1]Multi-Field'!$F$56="Drained"),BI136,IF(AND('[1]Multi-Field'!$E$56=[1]Lists!BF136,'[1]Multi-Field'!$F$56="undrained"),BH136,""))</f>
        <v/>
      </c>
      <c r="DM136" s="409" t="str">
        <f>IF(AND('[1]Multi-Field'!$E$57=[1]Lists!BF136,'[1]Multi-Field'!$F$57="Drained"),BI136,IF(AND('[1]Multi-Field'!$E$57=[1]Lists!BF136,'[1]Multi-Field'!$F$57="undrained"),BH136,""))</f>
        <v/>
      </c>
      <c r="DN136" s="409" t="str">
        <f>IF(AND('[1]Multi-Field'!$E$58=[1]Lists!BF136,'[1]Multi-Field'!$F$58="Drained"),BI136,IF(AND('[1]Multi-Field'!$E$58=[1]Lists!BF136,'[1]Multi-Field'!$F$58="undrained"),BH136,""))</f>
        <v/>
      </c>
      <c r="DO136" s="409" t="str">
        <f>IF(AND('[1]Multi-Field'!$E$59=[1]Lists!BF136,'[1]Multi-Field'!$F$59="Drained"),BI136,IF(AND('[1]Multi-Field'!$E$59=[1]Lists!BF136,'[1]Multi-Field'!$F$59="undrained"),BH136,""))</f>
        <v/>
      </c>
      <c r="DP136" s="409" t="str">
        <f>IF(AND('[1]Multi-Field'!$E$60=[1]Lists!BF136,'[1]Multi-Field'!$F$60="Drained"),BI136,IF(AND('[1]Multi-Field'!$E$60=[1]Lists!BF136,'[1]Multi-Field'!$F$60="undrained"),BH136,""))</f>
        <v/>
      </c>
      <c r="DQ136" s="409" t="str">
        <f>IF(AND('[1]Multi-Field'!$E$61=[1]Lists!BF136,'[1]Multi-Field'!$F$61="Drained"),BI136,IF(AND('[1]Multi-Field'!$E$61=[1]Lists!BF136,'[1]Multi-Field'!$F$61="undrained"),BH136,""))</f>
        <v/>
      </c>
      <c r="DR136" s="409" t="str">
        <f>IF(AND('[1]Multi-Field'!$E$62=[1]Lists!BF136,'[1]Multi-Field'!$F$62="Drained"),BI136,IF(AND('[1]Multi-Field'!$E$62=[1]Lists!BF136,'[1]Multi-Field'!$F$62="undrained"),BH136,""))</f>
        <v/>
      </c>
      <c r="DS136" s="409" t="str">
        <f>IF(AND('[1]Multi-Field'!$E$63=[1]Lists!BF136,'[1]Multi-Field'!$F$63="Drained"),BI136,IF(AND('[1]Multi-Field'!$E$63=[1]Lists!BF136,'[1]Multi-Field'!$F$63="undrained"),BH136,""))</f>
        <v/>
      </c>
      <c r="DT136" s="409" t="str">
        <f>IF(AND('[1]Multi-Field'!$E$64=[1]Lists!BF136,'[1]Multi-Field'!$F$64="Drained"),BI136,IF(AND('[1]Multi-Field'!$E$64=[1]Lists!BF136,'[1]Multi-Field'!$F$64="undrained"),BH136,""))</f>
        <v/>
      </c>
      <c r="DU136" s="409" t="str">
        <f>IF(AND('[1]Multi-Field'!$E$65=[1]Lists!BF136,'[1]Multi-Field'!$F$65="Drained"),BI136,IF(AND('[1]Multi-Field'!$E$65=[1]Lists!BF136,'[1]Multi-Field'!$F$65="undrained"),BH136,""))</f>
        <v/>
      </c>
      <c r="DV136" s="409" t="str">
        <f>IF(AND('[1]Multi-Field'!$E$66=[1]Lists!BF136,'[1]Multi-Field'!$F$66="Drained"),BI136,IF(AND('[1]Multi-Field'!$E$66=[1]Lists!BF136,'[1]Multi-Field'!$F$66="undrained"),BH136,""))</f>
        <v/>
      </c>
      <c r="DW136" s="409" t="str">
        <f>IF(AND('[1]Multi-Field'!$E$67=[1]Lists!BF136,'[1]Multi-Field'!$F$67="Drained"),BI136,IF(AND('[1]Multi-Field'!$E$67=[1]Lists!BF136,'[1]Multi-Field'!$F$67="undrained"),BH136,""))</f>
        <v/>
      </c>
      <c r="DX136" s="409" t="str">
        <f>IF(AND('[1]Multi-Field'!$E$68=[1]Lists!BF136,'[1]Multi-Field'!$F$68="Drained"),BI136,IF(AND('[1]Multi-Field'!$E$68=[1]Lists!BF136,'[1]Multi-Field'!$F$68="undrained"),BH136,""))</f>
        <v/>
      </c>
      <c r="DY136" s="409" t="str">
        <f>IF(AND('[1]Multi-Field'!$E$69=[1]Lists!BF136,'[1]Multi-Field'!$F$69="Drained"),BI136,IF(AND('[1]Multi-Field'!$E$69=[1]Lists!BF136,'[1]Multi-Field'!$F$69="undrained"),BH136,""))</f>
        <v/>
      </c>
      <c r="DZ136" s="409" t="str">
        <f>IF(AND('[1]Multi-Field'!$E$70=[1]Lists!BF136,'[1]Multi-Field'!$F$70="Drained"),BI136,IF(AND('[1]Multi-Field'!$E$70=[1]Lists!BF136,'[1]Multi-Field'!$F$70="undrained"),BH136,""))</f>
        <v/>
      </c>
      <c r="EA136" s="409" t="str">
        <f>IF(AND('[1]Multi-Field'!$E$71=[1]Lists!BF136,'[1]Multi-Field'!$F$71="Drained"),BI136,IF(AND('[1]Multi-Field'!$E$71=[1]Lists!BF136,'[1]Multi-Field'!$F$71="undrained"),BH136,""))</f>
        <v/>
      </c>
      <c r="EB136" s="409" t="str">
        <f>IF(AND('[1]Multi-Field'!$E$72=[1]Lists!BF136,'[1]Multi-Field'!$F$72="Drained"),BI136,IF(AND('[1]Multi-Field'!$E$72=[1]Lists!BF136,'[1]Multi-Field'!$F$72="undrained"),BH136,""))</f>
        <v/>
      </c>
      <c r="EC136" s="409" t="str">
        <f>IF(AND('[1]Multi-Field'!$E$73=[1]Lists!BF136,'[1]Multi-Field'!$F$73="Drained"),BI136,IF(AND('[1]Multi-Field'!$E$73=[1]Lists!BF136,'[1]Multi-Field'!$F$73="undrained"),BH136,""))</f>
        <v/>
      </c>
      <c r="ED136" s="409" t="str">
        <f>IF(AND('[1]Multi-Field'!$E$74=[1]Lists!BF136,'[1]Multi-Field'!$F$74="Drained"),BI136,IF(AND('[1]Multi-Field'!$E$74=[1]Lists!BF136,'[1]Multi-Field'!$F$74="undrained"),BH136,""))</f>
        <v/>
      </c>
      <c r="EE136" s="409" t="str">
        <f>IF(AND('[1]Multi-Field'!$E$75=[1]Lists!BF136,'[1]Multi-Field'!$F$75="Drained"),BI136,IF(AND('[1]Multi-Field'!$E$75=[1]Lists!BF136,'[1]Multi-Field'!$F$75="undrained"),BH136,""))</f>
        <v/>
      </c>
      <c r="EF136" s="409" t="str">
        <f>IF(AND('[1]Multi-Field'!$E$76=[1]Lists!BF136,'[1]Multi-Field'!$F$76="Drained"),BI136,IF(AND('[1]Multi-Field'!$E$76=[1]Lists!BF136,'[1]Multi-Field'!$F$6="undrained"),BH136,""))</f>
        <v/>
      </c>
      <c r="EG136" s="409" t="str">
        <f>IF(AND('[1]Multi-Field'!$E$77=[1]Lists!BF136,'[1]Multi-Field'!$F$77="Drained"),BI136,IF(AND('[1]Multi-Field'!$E$77=[1]Lists!BF136,'[1]Multi-Field'!$F$77="undrained"),BH136,""))</f>
        <v/>
      </c>
      <c r="EH136" s="409" t="str">
        <f>IF(AND('[1]Multi-Field'!$E$78=[1]Lists!BF136,'[1]Multi-Field'!$F$78="Drained"),BI136,IF(AND('[1]Multi-Field'!$E$78=[1]Lists!BF136,'[1]Multi-Field'!$F$78="undrained"),BH136,""))</f>
        <v/>
      </c>
      <c r="EI136" s="409" t="str">
        <f>IF(AND('[1]Multi-Field'!$E$79=[1]Lists!BF136,'[1]Multi-Field'!$F$79="Drained"),BI136,IF(AND('[1]Multi-Field'!$E$79=[1]Lists!BF136,'[1]Multi-Field'!$F$79="undrained"),BH136,""))</f>
        <v/>
      </c>
      <c r="EJ136" s="409" t="str">
        <f>IF(AND('[1]Multi-Field'!$E$80=[1]Lists!BF136,'[1]Multi-Field'!$F$80="Drained"),BI136,IF(AND('[1]Multi-Field'!$E$80=[1]Lists!BF136,'[1]Multi-Field'!$F$80="undrained"),BH136,""))</f>
        <v/>
      </c>
      <c r="EK136" s="409" t="str">
        <f>IF(AND('[1]Multi-Field'!$E$81=[1]Lists!BF136,'[1]Multi-Field'!$F$81="Drained"),BI136,IF(AND('[1]Multi-Field'!$E$81=[1]Lists!BF136,'[1]Multi-Field'!$F$81="undrained"),BH136,""))</f>
        <v/>
      </c>
      <c r="EL136" s="409" t="str">
        <f>IF(AND('[1]Multi-Field'!$E$82=[1]Lists!BF136,'[1]Multi-Field'!$F$82="Drained"),BI136,IF(AND('[1]Multi-Field'!$E$82=[1]Lists!BF136,'[1]Multi-Field'!$F$82="undrained"),BH136,""))</f>
        <v/>
      </c>
      <c r="EM136" s="409" t="str">
        <f>IF(AND('[1]Multi-Field'!$E$83=[1]Lists!BF136,'[1]Multi-Field'!$F$83="Drained"),BI136,IF(AND('[1]Multi-Field'!$E$83=[1]Lists!BF136,'[1]Multi-Field'!$F$83="undrained"),BH136,""))</f>
        <v/>
      </c>
      <c r="EN136" s="409" t="str">
        <f>IF(AND('[1]Multi-Field'!$E$84=[1]Lists!BF136,'[1]Multi-Field'!$F$84="Drained"),BI136,IF(AND('[1]Multi-Field'!$E$84=[1]Lists!BF136,'[1]Multi-Field'!$F$84="undrained"),BH136,""))</f>
        <v/>
      </c>
      <c r="EO136" s="409" t="str">
        <f>IF(AND('[1]Multi-Field'!$E$85=[1]Lists!BF136,'[1]Multi-Field'!$F$85="Drained"),BI136,IF(AND('[1]Multi-Field'!$E$85=[1]Lists!BF136,'[1]Multi-Field'!$F$85="undrained"),BH136,""))</f>
        <v/>
      </c>
      <c r="EP136" s="409" t="str">
        <f>IF(AND('[1]Multi-Field'!$E$86=[1]Lists!BF136,'[1]Multi-Field'!$F$86="Drained"),BI136,IF(AND('[1]Multi-Field'!$E$86=[1]Lists!BF136,'[1]Multi-Field'!$F$86="undrained"),BH136,""))</f>
        <v/>
      </c>
      <c r="EQ136" s="409" t="str">
        <f>IF(AND('[1]Multi-Field'!$E$87=[1]Lists!BF136,'[1]Multi-Field'!$F$87="Drained"),BI136,IF(AND('[1]Multi-Field'!$E$87=[1]Lists!BF136,'[1]Multi-Field'!$F$87="undrained"),BH136,""))</f>
        <v/>
      </c>
      <c r="ER136" s="409" t="str">
        <f>IF(AND('[1]Multi-Field'!$E$88=[1]Lists!BF136,'[1]Multi-Field'!$F$88="Drained"),BI136,IF(AND('[1]Multi-Field'!$E$88=[1]Lists!BF136,'[1]Multi-Field'!$F$88="undrained"),BH136,""))</f>
        <v/>
      </c>
      <c r="ES136" s="409" t="str">
        <f>IF(AND('[1]Multi-Field'!$E$89=[1]Lists!BF136,'[1]Multi-Field'!$F$89="Drained"),BI136,IF(AND('[1]Multi-Field'!$E$89=[1]Lists!BF136,'[1]Multi-Field'!$F$89="undrained"),BH136,""))</f>
        <v/>
      </c>
      <c r="ET136" s="409" t="str">
        <f>IF(AND('[1]Multi-Field'!$E$90=[1]Lists!BF136,'[1]Multi-Field'!$F$90="Drained"),BI136,IF(AND('[1]Multi-Field'!$E$90=[1]Lists!BF136,'[1]Multi-Field'!$F$90="undrained"),BH136,""))</f>
        <v/>
      </c>
      <c r="EU136" s="409" t="str">
        <f>IF(AND('[1]Multi-Field'!$E$91=[1]Lists!BF136,'[1]Multi-Field'!$F$91="Drained"),BI136,IF(AND('[1]Multi-Field'!$E$91=[1]Lists!BF136,'[1]Multi-Field'!$F$91="undrained"),BH136,""))</f>
        <v/>
      </c>
      <c r="EV136" s="409" t="str">
        <f>IF(AND('[1]Multi-Field'!$E$92=[1]Lists!BF136,'[1]Multi-Field'!$F$92="Drained"),BI136,IF(AND('[1]Multi-Field'!$E$92=[1]Lists!BF136,'[1]Multi-Field'!$F$92="undrained"),BH136,""))</f>
        <v/>
      </c>
      <c r="EW136" s="409" t="str">
        <f>IF(AND('[1]Multi-Field'!$E$93=[1]Lists!BF136,'[1]Multi-Field'!$F$93="Drained"),BI136,IF(AND('[1]Multi-Field'!$E$93=[1]Lists!BF136,'[1]Multi-Field'!$F$93="undrained"),BH136,""))</f>
        <v/>
      </c>
      <c r="EX136" s="409" t="str">
        <f>IF(AND('[1]Multi-Field'!$E$94=[1]Lists!BF136,'[1]Multi-Field'!$F$94="Drained"),BI136,IF(AND('[1]Multi-Field'!$E$94=[1]Lists!BF136,'[1]Multi-Field'!$F$94="undrained"),BH136,""))</f>
        <v/>
      </c>
      <c r="EY136" s="409" t="str">
        <f>IF(AND('[1]Multi-Field'!$E$95=[1]Lists!BF136,'[1]Multi-Field'!$F$95="Drained"),BI136,IF(AND('[1]Multi-Field'!$E$95=[1]Lists!BF136,'[1]Multi-Field'!$F$95="undrained"),BH136,""))</f>
        <v/>
      </c>
      <c r="EZ136" s="409" t="str">
        <f>IF(AND('[1]Multi-Field'!$E$96=[1]Lists!BF136,'[1]Multi-Field'!$F$96="Drained"),BI136,IF(AND('[1]Multi-Field'!$E$96=[1]Lists!BF136,'[1]Multi-Field'!$F$96="undrained"),BH136,""))</f>
        <v/>
      </c>
      <c r="FA136" s="409" t="str">
        <f>IF(AND('[1]Multi-Field'!$E$97=[1]Lists!BF136,'[1]Multi-Field'!$F$97="Drained"),BI136,IF(AND('[1]Multi-Field'!$E$97=[1]Lists!BF136,'[1]Multi-Field'!$F$97="undrained"),BH136,""))</f>
        <v/>
      </c>
      <c r="FB136" s="409" t="str">
        <f>IF(AND('[1]Multi-Field'!$E$98=[1]Lists!BF136,'[1]Multi-Field'!$F$98="Drained"),BI136,IF(AND('[1]Multi-Field'!$E$98=[1]Lists!BF136,'[1]Multi-Field'!$F$98="undrained"),BH136,""))</f>
        <v/>
      </c>
      <c r="FC136" s="409" t="str">
        <f>IF(AND('[1]Multi-Field'!$E$99=[1]Lists!BF136,'[1]Multi-Field'!$F$99="Drained"),BI136,IF(AND('[1]Multi-Field'!$E$99=[1]Lists!BF136,'[1]Multi-Field'!$F$99="undrained"),BH136,""))</f>
        <v/>
      </c>
      <c r="FD136" s="409" t="str">
        <f>IF(AND('[1]Multi-Field'!$E$100=[1]Lists!BF136,'[1]Multi-Field'!$F$100="Drained"),BI136,IF(AND('[1]Multi-Field'!$E$100=[1]Lists!BF136,'[1]Multi-Field'!$F$100="undrained"),BH136,""))</f>
        <v/>
      </c>
      <c r="FE136" s="409" t="str">
        <f>IF(AND('[1]Multi-Field'!$E$101=[1]Lists!BF136,'[1]Multi-Field'!$F$101="Drained"),BI136,IF(AND('[1]Multi-Field'!$E$101=[1]Lists!BF136,'[1]Multi-Field'!$F$101="undrained"),BH136,""))</f>
        <v/>
      </c>
      <c r="FF136" s="409" t="str">
        <f>IF(AND('[1]Multi-Field'!$E$102=[1]Lists!BF136,'[1]Multi-Field'!$F$102="Drained"),BI136,IF(AND('[1]Multi-Field'!$E$102=[1]Lists!BF136,'[1]Multi-Field'!$F$102="undrained"),BH136,""))</f>
        <v/>
      </c>
      <c r="FG136" s="409" t="str">
        <f>IF(AND('[1]Multi-Field'!$E$103=[1]Lists!BF136,'[1]Multi-Field'!$F$103="Drained"),BI136,IF(AND('[1]Multi-Field'!$E$103=[1]Lists!BF136,'[1]Multi-Field'!$F$103="undrained"),BH136,""))</f>
        <v/>
      </c>
      <c r="FH136" s="409" t="str">
        <f>IF(AND('[1]Multi-Field'!$E$104=[1]Lists!BF136,'[1]Multi-Field'!$F$104="Drained"),BI136,IF(AND('[1]Multi-Field'!$E$104=[1]Lists!BF136,'[1]Multi-Field'!$F$104="undrained"),BH136,""))</f>
        <v/>
      </c>
      <c r="FI136" s="409" t="str">
        <f>IF(AND('[1]Multi-Field'!$E$105=[1]Lists!BF136,'[1]Multi-Field'!$F$105="Drained"),BI136,IF(AND('[1]Multi-Field'!$E$105=[1]Lists!BF136,'[1]Multi-Field'!$F$105="undrained"),BH136,""))</f>
        <v/>
      </c>
      <c r="FJ136" s="409" t="str">
        <f>IF(AND('[1]Multi-Field'!$E$106=[1]Lists!BF136,'[1]Multi-Field'!$F$106="Drained"),BI136,IF(AND('[1]Multi-Field'!$E$106=[1]Lists!BF136,'[1]Multi-Field'!$F$106="undrained"),BH136,""))</f>
        <v/>
      </c>
      <c r="FK136" s="409" t="str">
        <f>IF(AND('[1]Multi-Field'!$E$107=[1]Lists!BF136,'[1]Multi-Field'!$F$107="Drained"),BI136,IF(AND('[1]Multi-Field'!$E$107=[1]Lists!BF136,'[1]Multi-Field'!$F$107="undrained"),BH136,""))</f>
        <v/>
      </c>
      <c r="FL136" s="409" t="str">
        <f>IF(AND('[1]Multi-Field'!$E$108=[1]Lists!BF136,'[1]Multi-Field'!$F$108="Drained"),BI136,IF(AND('[1]Multi-Field'!$E$108=[1]Lists!BF136,'[1]Multi-Field'!$F$108="undrained"),BH136,""))</f>
        <v/>
      </c>
      <c r="FM136" s="409" t="str">
        <f>IF(AND('[1]Multi-Field'!$E$109=[1]Lists!BF136,'[1]Multi-Field'!$F$109="Drained"),BI136,IF(AND('[1]Multi-Field'!$E$109=[1]Lists!BF136,'[1]Multi-Field'!$F$109="undrained"),BH136,""))</f>
        <v/>
      </c>
      <c r="FN136" s="409" t="str">
        <f>IF(AND('[1]Multi-Field'!$E$110=[1]Lists!BF136,'[1]Multi-Field'!$F$110="Drained"),BI136,IF(AND('[1]Multi-Field'!$E$110=[1]Lists!BF136,'[1]Multi-Field'!$F$110="undrained"),BH136,""))</f>
        <v/>
      </c>
      <c r="FO136" s="409" t="str">
        <f>IF(AND('[1]Multi-Field'!$E$111=[1]Lists!BF136,'[1]Multi-Field'!$F$111="Drained"),BI136,IF(AND('[1]Multi-Field'!$E$111=[1]Lists!BF136,'[1]Multi-Field'!$F$111="undrained"),BH136,""))</f>
        <v/>
      </c>
      <c r="FP136" s="409" t="str">
        <f>IF(AND('[1]Multi-Field'!$E$112=[1]Lists!BF136,'[1]Multi-Field'!$F$112="Drained"),BI136,IF(AND('[1]Multi-Field'!$E$112=[1]Lists!BF136,'[1]Multi-Field'!$F$112="undrained"),BH136,""))</f>
        <v/>
      </c>
      <c r="FQ136" s="409" t="str">
        <f>IF(AND('[1]Multi-Field'!$E$113=[1]Lists!BF136,'[1]Multi-Field'!$F$113="Drained"),BI136,IF(AND('[1]Multi-Field'!$E$113=[1]Lists!BF136,'[1]Multi-Field'!$F$113="undrained"),BH136,""))</f>
        <v/>
      </c>
      <c r="FR136" s="409" t="str">
        <f>IF(AND('[1]Multi-Field'!$E$114=[1]Lists!BF136,'[1]Multi-Field'!$F$114="Drained"),BI136,IF(AND('[1]Multi-Field'!$E$114=[1]Lists!BF136,'[1]Multi-Field'!$F$114="undrained"),BH136,""))</f>
        <v/>
      </c>
      <c r="FS136" s="409" t="str">
        <f>IF(AND('[1]Multi-Field'!$E$115=[1]Lists!BF136,'[1]Multi-Field'!$F$115="Drained"),BI136,IF(AND('[1]Multi-Field'!$E$115=[1]Lists!BF136,'[1]Multi-Field'!$F$115="undrained"),BH136,""))</f>
        <v/>
      </c>
      <c r="FT136" s="409" t="str">
        <f>IF(AND('[1]Multi-Field'!$E$116=[1]Lists!BF136,'[1]Multi-Field'!$F$116="Drained"),BI136,IF(AND('[1]Multi-Field'!$E$116=[1]Lists!BF136,'[1]Multi-Field'!$F$116="undrained"),BH136,""))</f>
        <v/>
      </c>
      <c r="FU136" s="409" t="str">
        <f>IF(AND('[1]Multi-Field'!$E$117=[1]Lists!BF136,'[1]Multi-Field'!$F$117="Drained"),BI136,IF(AND('[1]Multi-Field'!$E$117=[1]Lists!BF136,'[1]Multi-Field'!$F$117="undrained"),BH136,""))</f>
        <v/>
      </c>
      <c r="FV136" s="409" t="str">
        <f>IF(AND('[1]Multi-Field'!$E$118=[1]Lists!BF136,'[1]Multi-Field'!$F$118="Drained"),BI136,IF(AND('[1]Multi-Field'!$E$118=[1]Lists!BF136,'[1]Multi-Field'!$F$118="undrained"),BH136,""))</f>
        <v/>
      </c>
      <c r="FW136" s="409" t="str">
        <f>IF(AND('[1]Multi-Field'!$E$119=[1]Lists!BF136,'[1]Multi-Field'!$F$119="Drained"),BI136,IF(AND('[1]Multi-Field'!$E$119=[1]Lists!BF136,'[1]Multi-Field'!$F$119="undrained"),BH136,""))</f>
        <v/>
      </c>
      <c r="FX136" s="409" t="str">
        <f>IF(AND('[1]Multi-Field'!$E$120=[1]Lists!BF136,'[1]Multi-Field'!$F$120="Drained"),BI136,IF(AND('[1]Multi-Field'!$E$120=[1]Lists!BF136,'[1]Multi-Field'!$F$120="undrained"),BH136,""))</f>
        <v/>
      </c>
      <c r="GC136" s="4">
        <f>'[1]Multi-Field'!B134</f>
        <v>0</v>
      </c>
      <c r="GD136" s="73" t="str">
        <f>IF(OR('[1]Multi-Field'!Q134=$FZ$43,'[1]Multi-Field'!Q134=$FZ$44),'[1]Multi-Field'!BS134,"")</f>
        <v/>
      </c>
      <c r="GE136" s="4" t="str">
        <f>IF(AND(OR('[1]Multi-Field'!Q134=$FZ$86,'[1]Multi-Field'!Q134=$FZ$94,'[1]Multi-Field'!Q134=$FZ$87,'[1]Multi-Field'!Q134=[1]Lists!$FZ$93,'[1]Multi-Field'!Q134=$FZ$59),'[1]Multi-Field'!BS134&gt;50),'[1]Multi-Field'!BS134*0.8,IF(AND(OR('[1]Multi-Field'!Q134=$FZ$86,'[1]Multi-Field'!Q134=$FZ$94,'[1]Multi-Field'!Q134=$FZ$87,'[1]Multi-Field'!Q134=[1]Lists!$FZ$93,'[1]Multi-Field'!Q134=[1]Lists!$FZ$59),'[1]Multi-Field'!BS134&lt;50),'[1]Multi-Field'!BS134,""))</f>
        <v/>
      </c>
      <c r="GF136" s="4" t="str">
        <f>IF(OR('[1]Multi-Field'!Q134=[1]Lists!$FZ$7,'[1]Multi-Field'!Q134=[1]Lists!$FZ$5,'[1]Multi-Field'!Q134=[1]Lists!$FZ$24,'[1]Multi-Field'!Q134=[1]Lists!$FZ$10,'[1]Multi-Field'!Q134=[1]Lists!$FZ$8, '[1]Multi-Field'!Q134=[1]Lists!$FZ$25, '[1]Multi-Field'!Q134=[1]Lists!$FZ$23, '[1]Multi-Field'!Q134= [1]Lists!$FZ$47, '[1]Multi-Field'!Q134=[1]Lists!$FZ$49, '[1]Multi-Field'!Q134=[1]Lists!$FZ$48,'[1]Multi-Field'!Q134=[1]Lists!$FZ$3, '[1]Multi-Field'!Q134=[1]Lists!$FZ$14,'[1]Multi-Field'!Q134=[1]Lists!$FZ$36, '[1]Multi-Field'!Q134=[1]Lists!$FZ$41,'[1]Multi-Field'!Q134=[1]Lists!$FZ$42),0,"")</f>
        <v/>
      </c>
      <c r="GG136" s="4" t="str">
        <f>IF(OR('[1]Multi-Field'!Q134=[1]Lists!$FZ$6,'[1]Multi-Field'!Q134=[1]Lists!$FZ$4, '[1]Multi-Field'!Q163=[1]Lists!$FZ$11, '[1]Multi-Field'!Q134=[1]Lists!$FZ$1),100*IF('[1]Multi-Field'!U134=onepercent,0.75,IF('[1]Multi-Field'!U134=onetotwentyfivepercent,0.4,IF(OR('[1]Multi-Field'!U134=twentysixtofiftypercent,'[1]Multi-Field'!U134=greaterthanfiftypercent),0,""))),"")</f>
        <v/>
      </c>
      <c r="GH136" s="4" t="str">
        <f>IF(OR('[1]Multi-Field'!Q134=[1]Lists!$FZ$53,'[1]Multi-Field'!Q134=[1]Lists!$FZ$55), 50,IF('[1]Multi-Field'!Q134=[1]Lists!$FZ$54,225,IF('[1]Multi-Field'!Q134=[1]Lists!$FZ$56,75,"")))</f>
        <v/>
      </c>
      <c r="GI136" s="4" t="e">
        <f>#VALUE!</f>
        <v>#VALUE!</v>
      </c>
      <c r="GJ136" s="4" t="e">
        <f>#VALUE!</f>
        <v>#VALUE!</v>
      </c>
      <c r="GK136" s="4" t="str">
        <f>IF('[1]Multi-Field'!Q134=[1]Lists!$FZ$95,'[1]Multi-Field'!BS134*0.66,"")</f>
        <v/>
      </c>
      <c r="GM136" s="4" t="str">
        <f>IF(OR('[1]Multi-Field'!Q134=[1]Lists!$FZ$26,'[1]Multi-Field'!Q134=[1]Lists!$FZ$84),20,"")</f>
        <v/>
      </c>
      <c r="GN136" s="4" t="str">
        <f>IF(OR('[1]Multi-Field'!Q134=[1]Lists!$FZ$88,'[1]Multi-Field'!Q134=[1]Lists!$FZ$57),0,"")</f>
        <v/>
      </c>
      <c r="GO136" s="4" t="str">
        <f>IF(OR('[1]Multi-Field'!Q134=[1]Lists!$FZ$69,'[1]Multi-Field'!Q134=[1]Lists!$FZ$71,'[1]Multi-Field'!Q134=[1]Lists!$FZ$105),50,"")</f>
        <v/>
      </c>
      <c r="GP136" s="4" t="str">
        <f>IF(OR('[1]Multi-Field'!Q134=[1]Lists!$FZ$75,'[1]Multi-Field'!Q134=[1]Lists!$FZ$70),75,"")</f>
        <v/>
      </c>
      <c r="GQ136" s="4">
        <f>IF('[1]Multi-Field'!Q134=[1]Lists!$FZ$72,150,"")</f>
        <v>150</v>
      </c>
      <c r="GR136" s="4" t="str">
        <f>IF(OR('[1]Multi-Field'!Q134=[1]Lists!$FZ$74,'[1]Multi-Field'!Q134=[1]Lists!$FZ$73),40,"")</f>
        <v/>
      </c>
      <c r="GS136" s="4" t="str">
        <f>IF('[1]Multi-Field'!Q134=[1]Lists!$FZ$99,80,"")</f>
        <v/>
      </c>
      <c r="GT136" s="4" t="str">
        <f>IF('[1]Multi-Field'!Q134=[1]Lists!$FZ$106,70,"")</f>
        <v/>
      </c>
      <c r="GU136" s="4" t="e">
        <f t="shared" si="31"/>
        <v>#VALUE!</v>
      </c>
    </row>
    <row r="137" spans="1:203" ht="13.5" customHeight="1">
      <c r="A137" s="7" t="s">
        <v>224</v>
      </c>
      <c r="B137" s="7"/>
      <c r="C137" s="7"/>
      <c r="D137" s="8">
        <v>55</v>
      </c>
      <c r="E137" s="8">
        <f t="shared" si="27"/>
        <v>57</v>
      </c>
      <c r="F137" s="8">
        <f t="shared" si="28"/>
        <v>58</v>
      </c>
      <c r="G137" s="8">
        <v>60</v>
      </c>
      <c r="H137" s="8">
        <v>70</v>
      </c>
      <c r="I137" s="8">
        <f t="shared" si="32"/>
        <v>72</v>
      </c>
      <c r="J137" s="8">
        <f t="shared" si="33"/>
        <v>73</v>
      </c>
      <c r="K137" s="8">
        <v>75</v>
      </c>
      <c r="L137" s="8">
        <v>75</v>
      </c>
      <c r="M137" s="8">
        <f t="shared" si="29"/>
        <v>82</v>
      </c>
      <c r="N137" s="8">
        <f t="shared" si="30"/>
        <v>88</v>
      </c>
      <c r="O137" s="8">
        <v>95</v>
      </c>
      <c r="P137" s="391">
        <v>112</v>
      </c>
      <c r="Q137" s="394"/>
      <c r="R137" s="395" t="b">
        <f>IF(OR('Multi-Field'!AA114=Lists!$AC$42,'Multi-Field'!AA114=Lists!$AC$43),IF('Multi-Field'!Z114="x",(IF('Multi-Field'!AC114=Lists!$Q$11,Lists!$R$11,IF('Multi-Field'!AC114=Lists!$Q$12,Lists!$R$12,IF('Multi-Field'!AC114=Lists!$Q$13,Lists!$R$13,IF('Multi-Field'!AC114=Lists!$Q$14,Lists!$R$14))))),IF('Multi-Field'!X114="x",(IF('Multi-Field'!AC114=Lists!$Q$11,Lists!$S$11,IF('Multi-Field'!AC114=Lists!$Q$12,Lists!$S$12,IF('Multi-Field'!AC114=Lists!$Q$13,Lists!$S$13,IF('Multi-Field'!AC114=Lists!$Q$14,Lists!$S$14))))),IF('Multi-Field'!V114="x",(IF('Multi-Field'!AC114=Lists!$Q$11,Lists!$T$11,IF('Multi-Field'!AC114=Lists!$Q$12,Lists!$T$12,IF('Multi-Field'!AC114=Lists!$Q$13,Lists!$T$13,IF('Multi-Field'!AC114=Lists!$Q$14,Lists!$T$14))))),0))))</f>
        <v>0</v>
      </c>
      <c r="S137" s="395" t="str">
        <f t="shared" si="26"/>
        <v/>
      </c>
      <c r="T137" s="395"/>
      <c r="U137" s="396"/>
      <c r="V137" s="383">
        <f>IF(OR('Multi-Field'!AI123=$U$4,'Multi-Field'!AI123=$U$5,'Multi-Field'!AI123=$U$6,'Multi-Field'!AI123=$U$7,'Multi-Field'!AI123=$U$8,'Multi-Field'!AI123=$U$9),(IF('Multi-Field'!AJ123=$V$2,100,IF('Multi-Field'!AJ123=$V$3,65,IF('Multi-Field'!AJ123=$V$4,53,IF('Multi-Field'!AJ123=$V$5,41,IF('Multi-Field'!AJ123=$V$6,23,IF('Multi-Field'!AJ123=$V$7,0,0))))))),0)</f>
        <v>0</v>
      </c>
      <c r="W137" s="383" t="str">
        <f>IF(AND(OR('Multi-Field'!AF123=$S$3,'Multi-Field'!AF123=S125,'Multi-Field'!AF123=$S$7),'Multi-Field'!AN123&lt;18,'Multi-Field'!AN123&gt;0),35,IF('Multi-Field'!AF123=$S$4,55,IF(AND('Multi-Field'!AF123=$S$6,'Multi-Field'!AN123&lt;18),30,IF(AND('Multi-Field'!AN123&gt;17,OR('Multi-Field'!AF123=$S$3,'Multi-Field'!AF123=$S$5,'Multi-Field'!AF123= $S$6,'Multi-Field'!AF123=$S$7)),25,"0"))))</f>
        <v>0</v>
      </c>
      <c r="X137" s="383">
        <f>IF(OR('Multi-Field'!BA123=$U$4,'Multi-Field'!BA123=$U$5,'Multi-Field'!BA123=$U$6,'Multi-Field'!BA123=U127,'Multi-Field'!BA123=$U$8,'Multi-Field'!BA123=$U$9),(IF('Multi-Field'!BB123=$V$2,100,IF('Multi-Field'!BB123=$V$3,65,IF('Multi-Field'!BB123=$V$4,53,IF('Multi-Field'!BB123=$V$5,41,IF('Multi-Field'!BB123=$V$6,23,IF('Multi-Field'!BB123=$V$7,0,0))))))),0)</f>
        <v>0</v>
      </c>
      <c r="Y137" s="383" t="str">
        <f>IF(AND(OR('Multi-Field'!AX123=$S$3,'Multi-Field'!AX123=$S$5,'Multi-Field'!AX123=$S$7),'Multi-Field'!BF123&lt;18),35,IF('Multi-Field'!AX123=$S$4,55,IF(AND('Multi-Field'!AX123=$S$6,'Multi-Field'!BF123&lt;18),30,IF(AND('Multi-Field'!BF123&gt;17,OR('Multi-Field'!AX123=$S$3,'Multi-Field'!AX123=$S$5,'Multi-Field'!AX123=$S$6,'Multi-Field'!AX123=$S$7)),25,"0"))))</f>
        <v>0</v>
      </c>
      <c r="Z137" s="383">
        <v>121</v>
      </c>
      <c r="AI137" s="384">
        <f>'[1]Multi-Field'!B133</f>
        <v>0</v>
      </c>
      <c r="AJ137" s="385" t="e">
        <f>#VALUE!</f>
        <v>#VALUE!</v>
      </c>
      <c r="AK137" s="385" t="e">
        <f>#VALUE!</f>
        <v>#VALUE!</v>
      </c>
      <c r="AL137" s="385" t="e">
        <f>IF(AK137="","",IF('[1]Multi-Field'!AU133=20,10,IF(AK137-30&lt;0,0,AK137-30)))</f>
        <v>#VALUE!</v>
      </c>
      <c r="AM137" s="385" t="e">
        <f>#VALUE!</f>
        <v>#VALUE!</v>
      </c>
      <c r="AN137" s="385" t="e">
        <f t="shared" si="23"/>
        <v>#VALUE!</v>
      </c>
      <c r="AO137" s="385" t="e">
        <f>#VALUE!</f>
        <v>#VALUE!</v>
      </c>
      <c r="AP137" s="385" t="e">
        <f>#VALUE!</f>
        <v>#VALUE!</v>
      </c>
      <c r="AQ137" s="385" t="e">
        <f>#VALUE!</f>
        <v>#VALUE!</v>
      </c>
      <c r="AR137" s="385" t="e">
        <f>#VALUE!</f>
        <v>#VALUE!</v>
      </c>
      <c r="AS137" s="385" t="e">
        <f>IF(AR137="","",IF('[1]Multi-Field'!AU133&gt;9,0,AR137-15))</f>
        <v>#VALUE!</v>
      </c>
      <c r="AT137" s="385" t="e">
        <f>#VALUE!</f>
        <v>#VALUE!</v>
      </c>
      <c r="AU137" s="385" t="e">
        <f>#VALUE!</f>
        <v>#VALUE!</v>
      </c>
      <c r="AV137" s="385" t="e">
        <f>IF(AU137="","",IF('[1]Multi-Field'!AU133=9&gt;9,0,AU137-35))</f>
        <v>#VALUE!</v>
      </c>
      <c r="AW137" s="385" t="e">
        <f>#VALUE!</f>
        <v>#VALUE!</v>
      </c>
      <c r="AX137" s="385" t="e">
        <f t="shared" si="24"/>
        <v>#VALUE!</v>
      </c>
      <c r="AY137" s="385" t="str">
        <f>IF('[1]Multi-Field'!AU133="","",IF('[1]Multi-Field'!AU133&lt;1,100,IF('[1]Multi-Field'!AU133=1,75,IF('[1]Multi-Field'!AU133=2,50,IF('[1]Multi-Field'!AU133=3,25,IF('[1]Multi-Field'!AU133&gt;3,0,""))))))</f>
        <v/>
      </c>
      <c r="AZ137" s="385" t="str">
        <f t="shared" si="25"/>
        <v/>
      </c>
      <c r="BA137" s="385" t="e">
        <f>#VALUE!</f>
        <v>#VALUE!</v>
      </c>
      <c r="BB137" s="385" t="e">
        <f>IF(BA137="","",IF(AND('[1]Multi-Field'!AU133&lt;40,'[1]Multi-Field'!AU133&gt;9),40,IF('[1]Multi-Field'!AU133&gt;39,0,BA137+5)))</f>
        <v>#VALUE!</v>
      </c>
      <c r="BC137" s="386" t="e">
        <f t="shared" si="34"/>
        <v>#VALUE!</v>
      </c>
      <c r="BF137" s="411" t="s">
        <v>1306</v>
      </c>
      <c r="BG137" s="412">
        <v>1</v>
      </c>
      <c r="BH137" s="412">
        <v>2.5</v>
      </c>
      <c r="BI137" s="412">
        <v>3.5</v>
      </c>
      <c r="BJ137" s="409" t="e">
        <f>IF(AND('[1]Single Field'!#REF!=[1]Lists!BF137,'[1]Single Field'!#REF!="Drained"),"x",IF(AND('[1]Single Field'!#REF!=[1]Lists!BF137,'[1]Single Field'!#REF!="Undrained"),O,""))</f>
        <v>#REF!</v>
      </c>
      <c r="BK137" s="409" t="str">
        <f>IF(AND('[1]Multi-Field'!$E$3=[1]Lists!BF137,'[1]Multi-Field'!$F$3="Drained"),BI137,IF(AND('[1]Multi-Field'!$E$3=BF137,'[1]Multi-Field'!$F$3="undrained"),BH137,""))</f>
        <v/>
      </c>
      <c r="BL137" s="409" t="str">
        <f>IF(AND('[1]Multi-Field'!$E$4=BF137,'[1]Multi-Field'!$F$4="Drained"),BI137,IF(AND('[1]Multi-Field'!$E$4=BF137,'[1]Multi-Field'!$F$4="undrained"),BH137,""))</f>
        <v/>
      </c>
      <c r="BM137" s="409" t="str">
        <f>IF(AND('[1]Multi-Field'!$E$5=BF137,'[1]Multi-Field'!$F$5="Drained"),BI137,IF(AND('[1]Multi-Field'!$E$5=BF137,'[1]Multi-Field'!$F$5="undrained"),BH137,""))</f>
        <v/>
      </c>
      <c r="BN137" s="409" t="str">
        <f>IF(AND('[1]Multi-Field'!$E$6=BF137,'[1]Multi-Field'!$F$6="Drained"),BI137,IF(AND('[1]Multi-Field'!$E$6=BF137,'[1]Multi-Field'!$F$6="undrained"),BH137,""))</f>
        <v/>
      </c>
      <c r="BO137" s="409" t="str">
        <f>IF(AND('[1]Multi-Field'!$E$7=BF137,'[1]Multi-Field'!$F$7="Drained"),BI137,IF(AND('[1]Multi-Field'!$E$7=BF137,'[1]Multi-Field'!$F$7="undrained"),BH137,""))</f>
        <v/>
      </c>
      <c r="BP137" s="409" t="str">
        <f>IF(AND('[1]Multi-Field'!$E$8=BF137,'[1]Multi-Field'!$F$8="Drained"),BI137,IF(AND('[1]Multi-Field'!$E$8=BF137,'[1]Multi-Field'!$F$8="undrained"),BH137,""))</f>
        <v/>
      </c>
      <c r="BQ137" s="409" t="str">
        <f>IF(AND('[1]Multi-Field'!$E$9=BF137,'[1]Multi-Field'!$F$9="Drained"),BI137,IF(AND('[1]Multi-Field'!$E$9=BF137,'[1]Multi-Field'!$F$9="undrained"),BH137,""))</f>
        <v/>
      </c>
      <c r="BR137" s="409" t="str">
        <f>IF(AND('[1]Multi-Field'!$E$10=BF137,'[1]Multi-Field'!$F$10="Drained"),BI137,IF(AND('[1]Multi-Field'!$E$10=BF137,'[1]Multi-Field'!$F$10="undrained"),BH137,""))</f>
        <v/>
      </c>
      <c r="BS137" s="409" t="str">
        <f>IF(AND('[1]Multi-Field'!$E$11=BF137,'[1]Multi-Field'!$F$11="Drained"),BI137,IF(AND('[1]Multi-Field'!$E$11=BF137,'[1]Multi-Field'!$F$11="undrained"),BH137,""))</f>
        <v/>
      </c>
      <c r="BT137" s="409" t="str">
        <f>IF(AND('[1]Multi-Field'!$E$12=BF137,'[1]Multi-Field'!$F$12="Drained"),BI137,IF(AND('[1]Multi-Field'!$E$12=BF137,'[1]Multi-Field'!$F$12="undrained"),BH137,""))</f>
        <v/>
      </c>
      <c r="BU137" s="409" t="str">
        <f>IF(AND('[1]Multi-Field'!$E$13=BF137,'[1]Multi-Field'!$F$13="Drained"),BI137,IF(AND('[1]Multi-Field'!$E$3=BF137,'[1]Multi-Field'!$F$13="undrained"),BH137,""))</f>
        <v/>
      </c>
      <c r="BV137" s="409" t="str">
        <f>IF(AND('[1]Multi-Field'!$E$14=BF137,'[1]Multi-Field'!$F$14="Drained"),BI137,IF(AND('[1]Multi-Field'!$E$14=BF137,'[1]Multi-Field'!$F$14="undrained"),BH137,""))</f>
        <v/>
      </c>
      <c r="BW137" s="409" t="str">
        <f>IF(AND('[1]Multi-Field'!$E$15=BF137,'[1]Multi-Field'!$F$15="Drained"),BI137,IF(AND('[1]Multi-Field'!$E$15=BF137,'[1]Multi-Field'!$F$15="undrained"),BH137,""))</f>
        <v/>
      </c>
      <c r="BX137" s="409" t="str">
        <f>IF(AND('[1]Multi-Field'!$E$16=[1]Lists!BF137,'[1]Multi-Field'!$F$16="Drained"),BI137,IF(AND('[1]Multi-Field'!$E$16=[1]Lists!BF137,'[1]Multi-Field'!$F$16="undrained"),BH137,""))</f>
        <v/>
      </c>
      <c r="BY137" s="409" t="str">
        <f>IF(AND('[1]Multi-Field'!$E$17=[1]Lists!BF137,'[1]Multi-Field'!$F$17="Drained"),BI137,IF(AND('[1]Multi-Field'!$E$17=[1]Lists!BF137,'[1]Multi-Field'!$F$17="undrained"),BH137,""))</f>
        <v/>
      </c>
      <c r="BZ137" s="409" t="str">
        <f>IF(AND('[1]Multi-Field'!$E$18=[1]Lists!BF137,'[1]Multi-Field'!$F$18="Drained"),BI137,IF(AND('[1]Multi-Field'!$E$18=[1]Lists!BF137,'[1]Multi-Field'!$F$18="undrained"),BH137,""))</f>
        <v/>
      </c>
      <c r="CA137" s="409" t="str">
        <f>IF(AND('[1]Multi-Field'!$E$19=[1]Lists!BF137,'[1]Multi-Field'!$F$19="Drained"),BI137,IF(AND('[1]Multi-Field'!$E$19=[1]Lists!BF137,'[1]Multi-Field'!$F$19="undrained"),BH137,""))</f>
        <v/>
      </c>
      <c r="CB137" s="409" t="str">
        <f>IF(AND('[1]Multi-Field'!$E$20=[1]Lists!BF137,'[1]Multi-Field'!$F$20="Drained"),BI137,IF(AND('[1]Multi-Field'!$E$20=[1]Lists!BF137,'[1]Multi-Field'!$F$20="undrained"),BH137,""))</f>
        <v/>
      </c>
      <c r="CC137" s="409" t="str">
        <f>IF(AND('[1]Multi-Field'!$E$21=[1]Lists!BF137,'[1]Multi-Field'!$F$21="Drained"),BI137,IF(AND('[1]Multi-Field'!$E$21=[1]Lists!BF137,'[1]Multi-Field'!$F$21="undrained"),BH137,""))</f>
        <v/>
      </c>
      <c r="CD137" s="409" t="str">
        <f>IF(AND('[1]Multi-Field'!$E$22=[1]Lists!BF137,'[1]Multi-Field'!$F$22="Drained"),BI137,IF(AND('[1]Multi-Field'!$E$22=[1]Lists!BF137,'[1]Multi-Field'!$F$22="undrained"),BH137,""))</f>
        <v/>
      </c>
      <c r="CE137" s="409" t="str">
        <f>IF(AND('[1]Multi-Field'!$E$23=[1]Lists!BF137,'[1]Multi-Field'!$F$23="Drained"),BI137,IF(AND('[1]Multi-Field'!$E$23=[1]Lists!BF137,'[1]Multi-Field'!$F$23="undrained"),BH137,""))</f>
        <v/>
      </c>
      <c r="CF137" s="409" t="str">
        <f>IF(AND('[1]Multi-Field'!$E$24=[1]Lists!BF137,'[1]Multi-Field'!$F$24="Drained"),BI137,IF(AND('[1]Multi-Field'!$E$24=[1]Lists!BF137,'[1]Multi-Field'!$F$24="undrained"),BH137,""))</f>
        <v/>
      </c>
      <c r="CG137" s="409" t="str">
        <f>IF(AND('[1]Multi-Field'!$E$25=[1]Lists!BF137,'[1]Multi-Field'!$F$25="Drained"),BI137,IF(AND('[1]Multi-Field'!$E$25=[1]Lists!BF137,'[1]Multi-Field'!$F$25="undrained"),BH137,""))</f>
        <v/>
      </c>
      <c r="CH137" s="409" t="str">
        <f>IF(AND('[1]Multi-Field'!$E$26=[1]Lists!BF137,'[1]Multi-Field'!$F$26="Drained"),BI137,IF(AND('[1]Multi-Field'!$E$26=[1]Lists!BF137,'[1]Multi-Field'!$F$26="undrained"),BH137,""))</f>
        <v/>
      </c>
      <c r="CI137" s="409" t="str">
        <f>IF(AND('[1]Multi-Field'!$E$27=[1]Lists!BF137,'[1]Multi-Field'!$F$27="Drained"),BI137,IF(AND('[1]Multi-Field'!$E$27=[1]Lists!BF137,'[1]Multi-Field'!$F$27="undrained"),BH137,""))</f>
        <v/>
      </c>
      <c r="CJ137" s="409" t="str">
        <f>IF(AND('[1]Multi-Field'!$E$28=[1]Lists!BF137,'[1]Multi-Field'!$F$28="Drained"),BI137,IF(AND('[1]Multi-Field'!$E$28=[1]Lists!BF137,'[1]Multi-Field'!$F$28="undrained"),BH137,""))</f>
        <v/>
      </c>
      <c r="CK137" s="409" t="str">
        <f>IF(AND('[1]Multi-Field'!$E$29=[1]Lists!BF137,'[1]Multi-Field'!$F$29="Drained"),BI137,IF(AND('[1]Multi-Field'!$E$29=[1]Lists!BF137,'[1]Multi-Field'!$F$29="undrained"),BH137,""))</f>
        <v/>
      </c>
      <c r="CL137" s="409" t="str">
        <f>IF(AND('[1]Multi-Field'!$E$30=[1]Lists!BF137,'[1]Multi-Field'!$F$30="Drained"),BI137,IF(AND('[1]Multi-Field'!$E$30=[1]Lists!BF137,'[1]Multi-Field'!$F$30="undrained"),BH137,""))</f>
        <v/>
      </c>
      <c r="CM137" s="409" t="str">
        <f>IF(AND('[1]Multi-Field'!$E$31=[1]Lists!BF137,'[1]Multi-Field'!$F$31="Drained"),BI137,IF(AND('[1]Multi-Field'!$E$31=[1]Lists!BF137,'[1]Multi-Field'!$F$31="undrained"),BH137,""))</f>
        <v/>
      </c>
      <c r="CN137" s="409" t="str">
        <f>IF(AND('[1]Multi-Field'!$E$32=[1]Lists!BF137,'[1]Multi-Field'!$F$32="Drained"),BI137,IF(AND('[1]Multi-Field'!$E$32=[1]Lists!BF137,'[1]Multi-Field'!$F$32="undrained"),BH137,""))</f>
        <v/>
      </c>
      <c r="CO137" s="409" t="str">
        <f>IF(AND('[1]Multi-Field'!$E$33=[1]Lists!BF137,'[1]Multi-Field'!$F$33="Drained"),BI137,IF(AND('[1]Multi-Field'!$E$33=[1]Lists!BF137,'[1]Multi-Field'!$F$33="undrained"),BH137,""))</f>
        <v/>
      </c>
      <c r="CP137" s="409" t="str">
        <f>IF(AND('[1]Multi-Field'!$E$34=[1]Lists!BF137,'[1]Multi-Field'!$F$34="Drained"),BI137,IF(AND('[1]Multi-Field'!$E$34=[1]Lists!BF137,'[1]Multi-Field'!$F$34="undrained"),BH137,""))</f>
        <v/>
      </c>
      <c r="CQ137" s="409" t="str">
        <f>IF(AND('[1]Multi-Field'!$E$35=[1]Lists!BF137,'[1]Multi-Field'!$F$35="Drained"),BI137,IF(AND('[1]Multi-Field'!$E$35=[1]Lists!BF137,'[1]Multi-Field'!$F$35="undrained"),BH137,""))</f>
        <v/>
      </c>
      <c r="CR137" s="409" t="str">
        <f>IF(AND('[1]Multi-Field'!$E$36=[1]Lists!BF137,'[1]Multi-Field'!$F$36="Drained"),BI137,IF(AND('[1]Multi-Field'!$E$36=[1]Lists!BF137,'[1]Multi-Field'!$F$36="undrained"),BH137,""))</f>
        <v/>
      </c>
      <c r="CS137" s="409" t="str">
        <f>IF(AND('[1]Multi-Field'!$E$37=[1]Lists!BF137,'[1]Multi-Field'!$F$37="Drained"),BI137,IF(AND('[1]Multi-Field'!$E$37=[1]Lists!BF137,'[1]Multi-Field'!$F$37="undrained"),BH137,""))</f>
        <v/>
      </c>
      <c r="CT137" s="409" t="str">
        <f>IF(AND('[1]Multi-Field'!$E$38=[1]Lists!BF137,'[1]Multi-Field'!$F$38="Drained"),BI137,IF(AND('[1]Multi-Field'!$E$38=[1]Lists!BF137,'[1]Multi-Field'!$F$38="undrained"),BH137,""))</f>
        <v/>
      </c>
      <c r="CU137" s="409" t="str">
        <f>IF(AND('[1]Multi-Field'!$E$39=[1]Lists!BF137,'[1]Multi-Field'!$F$39="Drained"),BI137,IF(AND('[1]Multi-Field'!$E$39=[1]Lists!BF137,'[1]Multi-Field'!$F$39="undrained"),BH137,""))</f>
        <v/>
      </c>
      <c r="CV137" s="409" t="str">
        <f>IF(AND('[1]Multi-Field'!$E$40=[1]Lists!BF137,'[1]Multi-Field'!$F$40="Drained"),BI137,IF(AND('[1]Multi-Field'!$E$40=[1]Lists!BF137,'[1]Multi-Field'!$F$40="undrained"),BH137,""))</f>
        <v/>
      </c>
      <c r="CW137" s="409" t="str">
        <f>IF(AND('[1]Multi-Field'!$E$41=[1]Lists!BF137,'[1]Multi-Field'!$F$40="Drained"),BI137,IF(AND('[1]Multi-Field'!$E$40=[1]Lists!BF137,'[1]Multi-Field'!$F$40="undrained"),BH137,""))</f>
        <v/>
      </c>
      <c r="CX137" s="409" t="str">
        <f>IF(AND('[1]Multi-Field'!$E$42=[1]Lists!BF137,'[1]Multi-Field'!$F$42="Drained"),BI137,IF(AND('[1]Multi-Field'!$E$42=[1]Lists!BF137,'[1]Multi-Field'!$F$42="undrained"),BH137,""))</f>
        <v/>
      </c>
      <c r="CY137" s="409" t="str">
        <f>IF(AND('[1]Multi-Field'!$E$43=[1]Lists!BF137,'[1]Multi-Field'!$F$43="Drained"),BI137,IF(AND('[1]Multi-Field'!$E$43=[1]Lists!BF137,'[1]Multi-Field'!$F$43="undrained"),BH137,""))</f>
        <v/>
      </c>
      <c r="CZ137" s="409" t="str">
        <f>IF(AND('[1]Multi-Field'!$E$44=[1]Lists!BF137,'[1]Multi-Field'!$F$44="Drained"),BI137,IF(AND('[1]Multi-Field'!$E$44=[1]Lists!BF137,'[1]Multi-Field'!$F$44="undrained"),BH137,""))</f>
        <v/>
      </c>
      <c r="DA137" s="409" t="str">
        <f>IF(AND('[1]Multi-Field'!$E$45=[1]Lists!BF137,'[1]Multi-Field'!$F$45="Drained"),BI137,IF(AND('[1]Multi-Field'!$E$45=[1]Lists!BF137,'[1]Multi-Field'!$F$45="undrained"),BH137,""))</f>
        <v/>
      </c>
      <c r="DB137" s="409" t="str">
        <f>IF(AND('[1]Multi-Field'!$E$46=[1]Lists!BF137,'[1]Multi-Field'!$F$46="Drained"),BI137,IF(AND('[1]Multi-Field'!$E$46=[1]Lists!BF137,'[1]Multi-Field'!$F$46="undrained"),BH137,""))</f>
        <v/>
      </c>
      <c r="DC137" s="409" t="str">
        <f>IF(AND('[1]Multi-Field'!$E$47=[1]Lists!BF137,'[1]Multi-Field'!$F$47="Drained"),BI137,IF(AND('[1]Multi-Field'!$E$47=[1]Lists!BF137,'[1]Multi-Field'!$F$47="undrained"),BH137,""))</f>
        <v/>
      </c>
      <c r="DD137" s="409" t="str">
        <f>IF(AND('[1]Multi-Field'!$E$48=[1]Lists!BF137,'[1]Multi-Field'!$F$48="Drained"),BI137,IF(AND('[1]Multi-Field'!$E$48=[1]Lists!BF137,'[1]Multi-Field'!$F$48="undrained"),BH137,""))</f>
        <v/>
      </c>
      <c r="DE137" s="409" t="str">
        <f>IF(AND('[1]Multi-Field'!$E$49=[1]Lists!BF137,'[1]Multi-Field'!$F$49="Drained"),BI137,IF(AND('[1]Multi-Field'!$E$49=[1]Lists!BF137,'[1]Multi-Field'!$F$9="undrained"),BH137,""))</f>
        <v/>
      </c>
      <c r="DF137" s="409" t="str">
        <f>IF(AND('[1]Multi-Field'!$E$50=[1]Lists!BF137,'[1]Multi-Field'!$F$50="Drained"),BI137,IF(AND('[1]Multi-Field'!$E$50=[1]Lists!BF137,'[1]Multi-Field'!$F$50="undrained"),BH137,""))</f>
        <v/>
      </c>
      <c r="DG137" s="409" t="str">
        <f>IF(AND('[1]Multi-Field'!$E$51=[1]Lists!BF137,'[1]Multi-Field'!$F$51="Drained"),BI137,IF(AND('[1]Multi-Field'!$E$51=[1]Lists!BF137,'[1]Multi-Field'!$F$51="undrained"),BH137,""))</f>
        <v/>
      </c>
      <c r="DH137" s="409" t="str">
        <f>IF(AND('[1]Multi-Field'!$E$52=[1]Lists!BF137,'[1]Multi-Field'!$F$52="Drained"),BI137,IF(AND('[1]Multi-Field'!$E$52=[1]Lists!BF137,'[1]Multi-Field'!$F$52="undrained"),BH137,""))</f>
        <v/>
      </c>
      <c r="DI137" s="409" t="str">
        <f>IF(AND('[1]Multi-Field'!$E$53=[1]Lists!BF137,'[1]Multi-Field'!$F$53="Drained"),BI137,IF(AND('[1]Multi-Field'!$E$53=[1]Lists!BF137,'[1]Multi-Field'!$F$53="undrained"),BH137,""))</f>
        <v/>
      </c>
      <c r="DJ137" s="409" t="str">
        <f>IF(AND('[1]Multi-Field'!$E$54=[1]Lists!BF137,'[1]Multi-Field'!$F$54="Drained"),BI137,IF(AND('[1]Multi-Field'!$E$54=[1]Lists!BF137,'[1]Multi-Field'!$F$54="undrained"),BH137,""))</f>
        <v/>
      </c>
      <c r="DK137" s="409" t="str">
        <f>IF(AND('[1]Multi-Field'!$E$55=[1]Lists!BF137,'[1]Multi-Field'!$F$55="Drained"),BI137,IF(AND('[1]Multi-Field'!$E$55=[1]Lists!BF137,'[1]Multi-Field'!$F$55="undrained"),BH137,""))</f>
        <v/>
      </c>
      <c r="DL137" s="409" t="str">
        <f>IF(AND('[1]Multi-Field'!$E$56=[1]Lists!BF137,'[1]Multi-Field'!$F$56="Drained"),BI137,IF(AND('[1]Multi-Field'!$E$56=[1]Lists!BF137,'[1]Multi-Field'!$F$56="undrained"),BH137,""))</f>
        <v/>
      </c>
      <c r="DM137" s="409" t="str">
        <f>IF(AND('[1]Multi-Field'!$E$57=[1]Lists!BF137,'[1]Multi-Field'!$F$57="Drained"),BI137,IF(AND('[1]Multi-Field'!$E$57=[1]Lists!BF137,'[1]Multi-Field'!$F$57="undrained"),BH137,""))</f>
        <v/>
      </c>
      <c r="DN137" s="409" t="str">
        <f>IF(AND('[1]Multi-Field'!$E$58=[1]Lists!BF137,'[1]Multi-Field'!$F$58="Drained"),BI137,IF(AND('[1]Multi-Field'!$E$58=[1]Lists!BF137,'[1]Multi-Field'!$F$58="undrained"),BH137,""))</f>
        <v/>
      </c>
      <c r="DO137" s="409" t="str">
        <f>IF(AND('[1]Multi-Field'!$E$59=[1]Lists!BF137,'[1]Multi-Field'!$F$59="Drained"),BI137,IF(AND('[1]Multi-Field'!$E$59=[1]Lists!BF137,'[1]Multi-Field'!$F$59="undrained"),BH137,""))</f>
        <v/>
      </c>
      <c r="DP137" s="409" t="str">
        <f>IF(AND('[1]Multi-Field'!$E$60=[1]Lists!BF137,'[1]Multi-Field'!$F$60="Drained"),BI137,IF(AND('[1]Multi-Field'!$E$60=[1]Lists!BF137,'[1]Multi-Field'!$F$60="undrained"),BH137,""))</f>
        <v/>
      </c>
      <c r="DQ137" s="409" t="str">
        <f>IF(AND('[1]Multi-Field'!$E$61=[1]Lists!BF137,'[1]Multi-Field'!$F$61="Drained"),BI137,IF(AND('[1]Multi-Field'!$E$61=[1]Lists!BF137,'[1]Multi-Field'!$F$61="undrained"),BH137,""))</f>
        <v/>
      </c>
      <c r="DR137" s="409" t="str">
        <f>IF(AND('[1]Multi-Field'!$E$62=[1]Lists!BF137,'[1]Multi-Field'!$F$62="Drained"),BI137,IF(AND('[1]Multi-Field'!$E$62=[1]Lists!BF137,'[1]Multi-Field'!$F$62="undrained"),BH137,""))</f>
        <v/>
      </c>
      <c r="DS137" s="409" t="str">
        <f>IF(AND('[1]Multi-Field'!$E$63=[1]Lists!BF137,'[1]Multi-Field'!$F$63="Drained"),BI137,IF(AND('[1]Multi-Field'!$E$63=[1]Lists!BF137,'[1]Multi-Field'!$F$63="undrained"),BH137,""))</f>
        <v/>
      </c>
      <c r="DT137" s="409" t="str">
        <f>IF(AND('[1]Multi-Field'!$E$64=[1]Lists!BF137,'[1]Multi-Field'!$F$64="Drained"),BI137,IF(AND('[1]Multi-Field'!$E$64=[1]Lists!BF137,'[1]Multi-Field'!$F$64="undrained"),BH137,""))</f>
        <v/>
      </c>
      <c r="DU137" s="409" t="str">
        <f>IF(AND('[1]Multi-Field'!$E$65=[1]Lists!BF137,'[1]Multi-Field'!$F$65="Drained"),BI137,IF(AND('[1]Multi-Field'!$E$65=[1]Lists!BF137,'[1]Multi-Field'!$F$65="undrained"),BH137,""))</f>
        <v/>
      </c>
      <c r="DV137" s="409" t="str">
        <f>IF(AND('[1]Multi-Field'!$E$66=[1]Lists!BF137,'[1]Multi-Field'!$F$66="Drained"),BI137,IF(AND('[1]Multi-Field'!$E$66=[1]Lists!BF137,'[1]Multi-Field'!$F$66="undrained"),BH137,""))</f>
        <v/>
      </c>
      <c r="DW137" s="409" t="str">
        <f>IF(AND('[1]Multi-Field'!$E$67=[1]Lists!BF137,'[1]Multi-Field'!$F$67="Drained"),BI137,IF(AND('[1]Multi-Field'!$E$67=[1]Lists!BF137,'[1]Multi-Field'!$F$67="undrained"),BH137,""))</f>
        <v/>
      </c>
      <c r="DX137" s="409" t="str">
        <f>IF(AND('[1]Multi-Field'!$E$68=[1]Lists!BF137,'[1]Multi-Field'!$F$68="Drained"),BI137,IF(AND('[1]Multi-Field'!$E$68=[1]Lists!BF137,'[1]Multi-Field'!$F$68="undrained"),BH137,""))</f>
        <v/>
      </c>
      <c r="DY137" s="409" t="str">
        <f>IF(AND('[1]Multi-Field'!$E$69=[1]Lists!BF137,'[1]Multi-Field'!$F$69="Drained"),BI137,IF(AND('[1]Multi-Field'!$E$69=[1]Lists!BF137,'[1]Multi-Field'!$F$69="undrained"),BH137,""))</f>
        <v/>
      </c>
      <c r="DZ137" s="409" t="str">
        <f>IF(AND('[1]Multi-Field'!$E$70=[1]Lists!BF137,'[1]Multi-Field'!$F$70="Drained"),BI137,IF(AND('[1]Multi-Field'!$E$70=[1]Lists!BF137,'[1]Multi-Field'!$F$70="undrained"),BH137,""))</f>
        <v/>
      </c>
      <c r="EA137" s="409" t="str">
        <f>IF(AND('[1]Multi-Field'!$E$71=[1]Lists!BF137,'[1]Multi-Field'!$F$71="Drained"),BI137,IF(AND('[1]Multi-Field'!$E$71=[1]Lists!BF137,'[1]Multi-Field'!$F$71="undrained"),BH137,""))</f>
        <v/>
      </c>
      <c r="EB137" s="409" t="str">
        <f>IF(AND('[1]Multi-Field'!$E$72=[1]Lists!BF137,'[1]Multi-Field'!$F$72="Drained"),BI137,IF(AND('[1]Multi-Field'!$E$72=[1]Lists!BF137,'[1]Multi-Field'!$F$72="undrained"),BH137,""))</f>
        <v/>
      </c>
      <c r="EC137" s="409" t="str">
        <f>IF(AND('[1]Multi-Field'!$E$73=[1]Lists!BF137,'[1]Multi-Field'!$F$73="Drained"),BI137,IF(AND('[1]Multi-Field'!$E$73=[1]Lists!BF137,'[1]Multi-Field'!$F$73="undrained"),BH137,""))</f>
        <v/>
      </c>
      <c r="ED137" s="409" t="str">
        <f>IF(AND('[1]Multi-Field'!$E$74=[1]Lists!BF137,'[1]Multi-Field'!$F$74="Drained"),BI137,IF(AND('[1]Multi-Field'!$E$74=[1]Lists!BF137,'[1]Multi-Field'!$F$74="undrained"),BH137,""))</f>
        <v/>
      </c>
      <c r="EE137" s="409" t="str">
        <f>IF(AND('[1]Multi-Field'!$E$75=[1]Lists!BF137,'[1]Multi-Field'!$F$75="Drained"),BI137,IF(AND('[1]Multi-Field'!$E$75=[1]Lists!BF137,'[1]Multi-Field'!$F$75="undrained"),BH137,""))</f>
        <v/>
      </c>
      <c r="EF137" s="409" t="str">
        <f>IF(AND('[1]Multi-Field'!$E$76=[1]Lists!BF137,'[1]Multi-Field'!$F$76="Drained"),BI137,IF(AND('[1]Multi-Field'!$E$76=[1]Lists!BF137,'[1]Multi-Field'!$F$6="undrained"),BH137,""))</f>
        <v/>
      </c>
      <c r="EG137" s="409" t="str">
        <f>IF(AND('[1]Multi-Field'!$E$77=[1]Lists!BF137,'[1]Multi-Field'!$F$77="Drained"),BI137,IF(AND('[1]Multi-Field'!$E$77=[1]Lists!BF137,'[1]Multi-Field'!$F$77="undrained"),BH137,""))</f>
        <v/>
      </c>
      <c r="EH137" s="409" t="str">
        <f>IF(AND('[1]Multi-Field'!$E$78=[1]Lists!BF137,'[1]Multi-Field'!$F$78="Drained"),BI137,IF(AND('[1]Multi-Field'!$E$78=[1]Lists!BF137,'[1]Multi-Field'!$F$78="undrained"),BH137,""))</f>
        <v/>
      </c>
      <c r="EI137" s="409" t="str">
        <f>IF(AND('[1]Multi-Field'!$E$79=[1]Lists!BF137,'[1]Multi-Field'!$F$79="Drained"),BI137,IF(AND('[1]Multi-Field'!$E$79=[1]Lists!BF137,'[1]Multi-Field'!$F$79="undrained"),BH137,""))</f>
        <v/>
      </c>
      <c r="EJ137" s="409" t="str">
        <f>IF(AND('[1]Multi-Field'!$E$80=[1]Lists!BF137,'[1]Multi-Field'!$F$80="Drained"),BI137,IF(AND('[1]Multi-Field'!$E$80=[1]Lists!BF137,'[1]Multi-Field'!$F$80="undrained"),BH137,""))</f>
        <v/>
      </c>
      <c r="EK137" s="409" t="str">
        <f>IF(AND('[1]Multi-Field'!$E$81=[1]Lists!BF137,'[1]Multi-Field'!$F$81="Drained"),BI137,IF(AND('[1]Multi-Field'!$E$81=[1]Lists!BF137,'[1]Multi-Field'!$F$81="undrained"),BH137,""))</f>
        <v/>
      </c>
      <c r="EL137" s="409" t="str">
        <f>IF(AND('[1]Multi-Field'!$E$82=[1]Lists!BF137,'[1]Multi-Field'!$F$82="Drained"),BI137,IF(AND('[1]Multi-Field'!$E$82=[1]Lists!BF137,'[1]Multi-Field'!$F$82="undrained"),BH137,""))</f>
        <v/>
      </c>
      <c r="EM137" s="409" t="str">
        <f>IF(AND('[1]Multi-Field'!$E$83=[1]Lists!BF137,'[1]Multi-Field'!$F$83="Drained"),BI137,IF(AND('[1]Multi-Field'!$E$83=[1]Lists!BF137,'[1]Multi-Field'!$F$83="undrained"),BH137,""))</f>
        <v/>
      </c>
      <c r="EN137" s="409" t="str">
        <f>IF(AND('[1]Multi-Field'!$E$84=[1]Lists!BF137,'[1]Multi-Field'!$F$84="Drained"),BI137,IF(AND('[1]Multi-Field'!$E$84=[1]Lists!BF137,'[1]Multi-Field'!$F$84="undrained"),BH137,""))</f>
        <v/>
      </c>
      <c r="EO137" s="409" t="str">
        <f>IF(AND('[1]Multi-Field'!$E$85=[1]Lists!BF137,'[1]Multi-Field'!$F$85="Drained"),BI137,IF(AND('[1]Multi-Field'!$E$85=[1]Lists!BF137,'[1]Multi-Field'!$F$85="undrained"),BH137,""))</f>
        <v/>
      </c>
      <c r="EP137" s="409" t="str">
        <f>IF(AND('[1]Multi-Field'!$E$86=[1]Lists!BF137,'[1]Multi-Field'!$F$86="Drained"),BI137,IF(AND('[1]Multi-Field'!$E$86=[1]Lists!BF137,'[1]Multi-Field'!$F$86="undrained"),BH137,""))</f>
        <v/>
      </c>
      <c r="EQ137" s="409" t="str">
        <f>IF(AND('[1]Multi-Field'!$E$87=[1]Lists!BF137,'[1]Multi-Field'!$F$87="Drained"),BI137,IF(AND('[1]Multi-Field'!$E$87=[1]Lists!BF137,'[1]Multi-Field'!$F$87="undrained"),BH137,""))</f>
        <v/>
      </c>
      <c r="ER137" s="409" t="str">
        <f>IF(AND('[1]Multi-Field'!$E$88=[1]Lists!BF137,'[1]Multi-Field'!$F$88="Drained"),BI137,IF(AND('[1]Multi-Field'!$E$88=[1]Lists!BF137,'[1]Multi-Field'!$F$88="undrained"),BH137,""))</f>
        <v/>
      </c>
      <c r="ES137" s="409" t="str">
        <f>IF(AND('[1]Multi-Field'!$E$89=[1]Lists!BF137,'[1]Multi-Field'!$F$89="Drained"),BI137,IF(AND('[1]Multi-Field'!$E$89=[1]Lists!BF137,'[1]Multi-Field'!$F$89="undrained"),BH137,""))</f>
        <v/>
      </c>
      <c r="ET137" s="409" t="str">
        <f>IF(AND('[1]Multi-Field'!$E$90=[1]Lists!BF137,'[1]Multi-Field'!$F$90="Drained"),BI137,IF(AND('[1]Multi-Field'!$E$90=[1]Lists!BF137,'[1]Multi-Field'!$F$90="undrained"),BH137,""))</f>
        <v/>
      </c>
      <c r="EU137" s="409" t="str">
        <f>IF(AND('[1]Multi-Field'!$E$91=[1]Lists!BF137,'[1]Multi-Field'!$F$91="Drained"),BI137,IF(AND('[1]Multi-Field'!$E$91=[1]Lists!BF137,'[1]Multi-Field'!$F$91="undrained"),BH137,""))</f>
        <v/>
      </c>
      <c r="EV137" s="409" t="str">
        <f>IF(AND('[1]Multi-Field'!$E$92=[1]Lists!BF137,'[1]Multi-Field'!$F$92="Drained"),BI137,IF(AND('[1]Multi-Field'!$E$92=[1]Lists!BF137,'[1]Multi-Field'!$F$92="undrained"),BH137,""))</f>
        <v/>
      </c>
      <c r="EW137" s="409" t="str">
        <f>IF(AND('[1]Multi-Field'!$E$93=[1]Lists!BF137,'[1]Multi-Field'!$F$93="Drained"),BI137,IF(AND('[1]Multi-Field'!$E$93=[1]Lists!BF137,'[1]Multi-Field'!$F$93="undrained"),BH137,""))</f>
        <v/>
      </c>
      <c r="EX137" s="409" t="str">
        <f>IF(AND('[1]Multi-Field'!$E$94=[1]Lists!BF137,'[1]Multi-Field'!$F$94="Drained"),BI137,IF(AND('[1]Multi-Field'!$E$94=[1]Lists!BF137,'[1]Multi-Field'!$F$94="undrained"),BH137,""))</f>
        <v/>
      </c>
      <c r="EY137" s="409" t="str">
        <f>IF(AND('[1]Multi-Field'!$E$95=[1]Lists!BF137,'[1]Multi-Field'!$F$95="Drained"),BI137,IF(AND('[1]Multi-Field'!$E$95=[1]Lists!BF137,'[1]Multi-Field'!$F$95="undrained"),BH137,""))</f>
        <v/>
      </c>
      <c r="EZ137" s="409" t="str">
        <f>IF(AND('[1]Multi-Field'!$E$96=[1]Lists!BF137,'[1]Multi-Field'!$F$96="Drained"),BI137,IF(AND('[1]Multi-Field'!$E$96=[1]Lists!BF137,'[1]Multi-Field'!$F$96="undrained"),BH137,""))</f>
        <v/>
      </c>
      <c r="FA137" s="409" t="str">
        <f>IF(AND('[1]Multi-Field'!$E$97=[1]Lists!BF137,'[1]Multi-Field'!$F$97="Drained"),BI137,IF(AND('[1]Multi-Field'!$E$97=[1]Lists!BF137,'[1]Multi-Field'!$F$97="undrained"),BH137,""))</f>
        <v/>
      </c>
      <c r="FB137" s="409" t="str">
        <f>IF(AND('[1]Multi-Field'!$E$98=[1]Lists!BF137,'[1]Multi-Field'!$F$98="Drained"),BI137,IF(AND('[1]Multi-Field'!$E$98=[1]Lists!BF137,'[1]Multi-Field'!$F$98="undrained"),BH137,""))</f>
        <v/>
      </c>
      <c r="FC137" s="409" t="str">
        <f>IF(AND('[1]Multi-Field'!$E$99=[1]Lists!BF137,'[1]Multi-Field'!$F$99="Drained"),BI137,IF(AND('[1]Multi-Field'!$E$99=[1]Lists!BF137,'[1]Multi-Field'!$F$99="undrained"),BH137,""))</f>
        <v/>
      </c>
      <c r="FD137" s="409" t="str">
        <f>IF(AND('[1]Multi-Field'!$E$100=[1]Lists!BF137,'[1]Multi-Field'!$F$100="Drained"),BI137,IF(AND('[1]Multi-Field'!$E$100=[1]Lists!BF137,'[1]Multi-Field'!$F$100="undrained"),BH137,""))</f>
        <v/>
      </c>
      <c r="FE137" s="409" t="str">
        <f>IF(AND('[1]Multi-Field'!$E$101=[1]Lists!BF137,'[1]Multi-Field'!$F$101="Drained"),BI137,IF(AND('[1]Multi-Field'!$E$101=[1]Lists!BF137,'[1]Multi-Field'!$F$101="undrained"),BH137,""))</f>
        <v/>
      </c>
      <c r="FF137" s="409" t="str">
        <f>IF(AND('[1]Multi-Field'!$E$102=[1]Lists!BF137,'[1]Multi-Field'!$F$102="Drained"),BI137,IF(AND('[1]Multi-Field'!$E$102=[1]Lists!BF137,'[1]Multi-Field'!$F$102="undrained"),BH137,""))</f>
        <v/>
      </c>
      <c r="FG137" s="409" t="str">
        <f>IF(AND('[1]Multi-Field'!$E$103=[1]Lists!BF137,'[1]Multi-Field'!$F$103="Drained"),BI137,IF(AND('[1]Multi-Field'!$E$103=[1]Lists!BF137,'[1]Multi-Field'!$F$103="undrained"),BH137,""))</f>
        <v/>
      </c>
      <c r="FH137" s="409" t="str">
        <f>IF(AND('[1]Multi-Field'!$E$104=[1]Lists!BF137,'[1]Multi-Field'!$F$104="Drained"),BI137,IF(AND('[1]Multi-Field'!$E$104=[1]Lists!BF137,'[1]Multi-Field'!$F$104="undrained"),BH137,""))</f>
        <v/>
      </c>
      <c r="FI137" s="409" t="str">
        <f>IF(AND('[1]Multi-Field'!$E$105=[1]Lists!BF137,'[1]Multi-Field'!$F$105="Drained"),BI137,IF(AND('[1]Multi-Field'!$E$105=[1]Lists!BF137,'[1]Multi-Field'!$F$105="undrained"),BH137,""))</f>
        <v/>
      </c>
      <c r="FJ137" s="409" t="str">
        <f>IF(AND('[1]Multi-Field'!$E$106=[1]Lists!BF137,'[1]Multi-Field'!$F$106="Drained"),BI137,IF(AND('[1]Multi-Field'!$E$106=[1]Lists!BF137,'[1]Multi-Field'!$F$106="undrained"),BH137,""))</f>
        <v/>
      </c>
      <c r="FK137" s="409" t="str">
        <f>IF(AND('[1]Multi-Field'!$E$107=[1]Lists!BF137,'[1]Multi-Field'!$F$107="Drained"),BI137,IF(AND('[1]Multi-Field'!$E$107=[1]Lists!BF137,'[1]Multi-Field'!$F$107="undrained"),BH137,""))</f>
        <v/>
      </c>
      <c r="FL137" s="409" t="str">
        <f>IF(AND('[1]Multi-Field'!$E$108=[1]Lists!BF137,'[1]Multi-Field'!$F$108="Drained"),BI137,IF(AND('[1]Multi-Field'!$E$108=[1]Lists!BF137,'[1]Multi-Field'!$F$108="undrained"),BH137,""))</f>
        <v/>
      </c>
      <c r="FM137" s="409" t="str">
        <f>IF(AND('[1]Multi-Field'!$E$109=[1]Lists!BF137,'[1]Multi-Field'!$F$109="Drained"),BI137,IF(AND('[1]Multi-Field'!$E$109=[1]Lists!BF137,'[1]Multi-Field'!$F$109="undrained"),BH137,""))</f>
        <v/>
      </c>
      <c r="FN137" s="409" t="str">
        <f>IF(AND('[1]Multi-Field'!$E$110=[1]Lists!BF137,'[1]Multi-Field'!$F$110="Drained"),BI137,IF(AND('[1]Multi-Field'!$E$110=[1]Lists!BF137,'[1]Multi-Field'!$F$110="undrained"),BH137,""))</f>
        <v/>
      </c>
      <c r="FO137" s="409" t="str">
        <f>IF(AND('[1]Multi-Field'!$E$111=[1]Lists!BF137,'[1]Multi-Field'!$F$111="Drained"),BI137,IF(AND('[1]Multi-Field'!$E$111=[1]Lists!BF137,'[1]Multi-Field'!$F$111="undrained"),BH137,""))</f>
        <v/>
      </c>
      <c r="FP137" s="409" t="str">
        <f>IF(AND('[1]Multi-Field'!$E$112=[1]Lists!BF137,'[1]Multi-Field'!$F$112="Drained"),BI137,IF(AND('[1]Multi-Field'!$E$112=[1]Lists!BF137,'[1]Multi-Field'!$F$112="undrained"),BH137,""))</f>
        <v/>
      </c>
      <c r="FQ137" s="409" t="str">
        <f>IF(AND('[1]Multi-Field'!$E$113=[1]Lists!BF137,'[1]Multi-Field'!$F$113="Drained"),BI137,IF(AND('[1]Multi-Field'!$E$113=[1]Lists!BF137,'[1]Multi-Field'!$F$113="undrained"),BH137,""))</f>
        <v/>
      </c>
      <c r="FR137" s="409" t="str">
        <f>IF(AND('[1]Multi-Field'!$E$114=[1]Lists!BF137,'[1]Multi-Field'!$F$114="Drained"),BI137,IF(AND('[1]Multi-Field'!$E$114=[1]Lists!BF137,'[1]Multi-Field'!$F$114="undrained"),BH137,""))</f>
        <v/>
      </c>
      <c r="FS137" s="409" t="str">
        <f>IF(AND('[1]Multi-Field'!$E$115=[1]Lists!BF137,'[1]Multi-Field'!$F$115="Drained"),BI137,IF(AND('[1]Multi-Field'!$E$115=[1]Lists!BF137,'[1]Multi-Field'!$F$115="undrained"),BH137,""))</f>
        <v/>
      </c>
      <c r="FT137" s="409" t="str">
        <f>IF(AND('[1]Multi-Field'!$E$116=[1]Lists!BF137,'[1]Multi-Field'!$F$116="Drained"),BI137,IF(AND('[1]Multi-Field'!$E$116=[1]Lists!BF137,'[1]Multi-Field'!$F$116="undrained"),BH137,""))</f>
        <v/>
      </c>
      <c r="FU137" s="409" t="str">
        <f>IF(AND('[1]Multi-Field'!$E$117=[1]Lists!BF137,'[1]Multi-Field'!$F$117="Drained"),BI137,IF(AND('[1]Multi-Field'!$E$117=[1]Lists!BF137,'[1]Multi-Field'!$F$117="undrained"),BH137,""))</f>
        <v/>
      </c>
      <c r="FV137" s="409" t="str">
        <f>IF(AND('[1]Multi-Field'!$E$118=[1]Lists!BF137,'[1]Multi-Field'!$F$118="Drained"),BI137,IF(AND('[1]Multi-Field'!$E$118=[1]Lists!BF137,'[1]Multi-Field'!$F$118="undrained"),BH137,""))</f>
        <v/>
      </c>
      <c r="FW137" s="409" t="str">
        <f>IF(AND('[1]Multi-Field'!$E$119=[1]Lists!BF137,'[1]Multi-Field'!$F$119="Drained"),BI137,IF(AND('[1]Multi-Field'!$E$119=[1]Lists!BF137,'[1]Multi-Field'!$F$119="undrained"),BH137,""))</f>
        <v/>
      </c>
      <c r="FX137" s="409" t="str">
        <f>IF(AND('[1]Multi-Field'!$E$120=[1]Lists!BF137,'[1]Multi-Field'!$F$120="Drained"),BI137,IF(AND('[1]Multi-Field'!$E$120=[1]Lists!BF137,'[1]Multi-Field'!$F$120="undrained"),BH137,""))</f>
        <v/>
      </c>
      <c r="GC137" s="4">
        <f>'[1]Multi-Field'!B135</f>
        <v>0</v>
      </c>
      <c r="GD137" s="73" t="str">
        <f>IF(OR('[1]Multi-Field'!Q135=$FZ$43,'[1]Multi-Field'!Q135=$FZ$44),'[1]Multi-Field'!BS135,"")</f>
        <v/>
      </c>
      <c r="GE137" s="4" t="str">
        <f>IF(AND(OR('[1]Multi-Field'!Q135=$FZ$86,'[1]Multi-Field'!Q135=$FZ$94,'[1]Multi-Field'!Q135=$FZ$87,'[1]Multi-Field'!Q135=[1]Lists!$FZ$93,'[1]Multi-Field'!Q135=$FZ$59),'[1]Multi-Field'!BS135&gt;50),'[1]Multi-Field'!BS135*0.8,IF(AND(OR('[1]Multi-Field'!Q135=$FZ$86,'[1]Multi-Field'!Q135=$FZ$94,'[1]Multi-Field'!Q135=$FZ$87,'[1]Multi-Field'!Q135=[1]Lists!$FZ$93,'[1]Multi-Field'!Q135=[1]Lists!$FZ$59),'[1]Multi-Field'!BS135&lt;50),'[1]Multi-Field'!BS135,""))</f>
        <v/>
      </c>
      <c r="GF137" s="4" t="str">
        <f>IF(OR('[1]Multi-Field'!Q135=[1]Lists!$FZ$7,'[1]Multi-Field'!Q135=[1]Lists!$FZ$5,'[1]Multi-Field'!Q135=[1]Lists!$FZ$24,'[1]Multi-Field'!Q135=[1]Lists!$FZ$10,'[1]Multi-Field'!Q135=[1]Lists!$FZ$8, '[1]Multi-Field'!Q135=[1]Lists!$FZ$25, '[1]Multi-Field'!Q135=[1]Lists!$FZ$23, '[1]Multi-Field'!Q135= [1]Lists!$FZ$47, '[1]Multi-Field'!Q135=[1]Lists!$FZ$49, '[1]Multi-Field'!Q135=[1]Lists!$FZ$48,'[1]Multi-Field'!Q135=[1]Lists!$FZ$3, '[1]Multi-Field'!Q135=[1]Lists!$FZ$14,'[1]Multi-Field'!Q135=[1]Lists!$FZ$36, '[1]Multi-Field'!Q135=[1]Lists!$FZ$41,'[1]Multi-Field'!Q135=[1]Lists!$FZ$42),0,"")</f>
        <v/>
      </c>
      <c r="GG137" s="4" t="str">
        <f>IF(OR('[1]Multi-Field'!Q135=[1]Lists!$FZ$6,'[1]Multi-Field'!Q135=[1]Lists!$FZ$4, '[1]Multi-Field'!Q164=[1]Lists!$FZ$11, '[1]Multi-Field'!Q135=[1]Lists!$FZ$1),100*IF('[1]Multi-Field'!U135=onepercent,0.75,IF('[1]Multi-Field'!U135=onetotwentyfivepercent,0.4,IF(OR('[1]Multi-Field'!U135=twentysixtofiftypercent,'[1]Multi-Field'!U135=greaterthanfiftypercent),0,""))),"")</f>
        <v/>
      </c>
      <c r="GH137" s="4" t="str">
        <f>IF(OR('[1]Multi-Field'!Q135=[1]Lists!$FZ$53,'[1]Multi-Field'!Q135=[1]Lists!$FZ$55), 50,IF('[1]Multi-Field'!Q135=[1]Lists!$FZ$54,225,IF('[1]Multi-Field'!Q135=[1]Lists!$FZ$56,75,"")))</f>
        <v/>
      </c>
      <c r="GI137" s="4" t="e">
        <f>#VALUE!</f>
        <v>#VALUE!</v>
      </c>
      <c r="GJ137" s="4" t="e">
        <f>#VALUE!</f>
        <v>#VALUE!</v>
      </c>
      <c r="GK137" s="4" t="str">
        <f>IF('[1]Multi-Field'!Q135=[1]Lists!$FZ$95,'[1]Multi-Field'!BS135*0.66,"")</f>
        <v/>
      </c>
      <c r="GM137" s="4" t="str">
        <f>IF(OR('[1]Multi-Field'!Q135=[1]Lists!$FZ$26,'[1]Multi-Field'!Q135=[1]Lists!$FZ$84),20,"")</f>
        <v/>
      </c>
      <c r="GN137" s="4" t="str">
        <f>IF(OR('[1]Multi-Field'!Q135=[1]Lists!$FZ$88,'[1]Multi-Field'!Q135=[1]Lists!$FZ$57),0,"")</f>
        <v/>
      </c>
      <c r="GO137" s="4" t="str">
        <f>IF(OR('[1]Multi-Field'!Q135=[1]Lists!$FZ$69,'[1]Multi-Field'!Q135=[1]Lists!$FZ$71,'[1]Multi-Field'!Q135=[1]Lists!$FZ$105),50,"")</f>
        <v/>
      </c>
      <c r="GP137" s="4" t="str">
        <f>IF(OR('[1]Multi-Field'!Q135=[1]Lists!$FZ$75,'[1]Multi-Field'!Q135=[1]Lists!$FZ$70),75,"")</f>
        <v/>
      </c>
      <c r="GQ137" s="4">
        <f>IF('[1]Multi-Field'!Q135=[1]Lists!$FZ$72,150,"")</f>
        <v>150</v>
      </c>
      <c r="GR137" s="4" t="str">
        <f>IF(OR('[1]Multi-Field'!Q135=[1]Lists!$FZ$74,'[1]Multi-Field'!Q135=[1]Lists!$FZ$73),40,"")</f>
        <v/>
      </c>
      <c r="GS137" s="4" t="str">
        <f>IF('[1]Multi-Field'!Q135=[1]Lists!$FZ$99,80,"")</f>
        <v/>
      </c>
      <c r="GT137" s="4" t="str">
        <f>IF('[1]Multi-Field'!Q135=[1]Lists!$FZ$106,70,"")</f>
        <v/>
      </c>
      <c r="GU137" s="4" t="e">
        <f t="shared" si="31"/>
        <v>#VALUE!</v>
      </c>
    </row>
    <row r="138" spans="1:203" ht="13.5" customHeight="1">
      <c r="A138" s="7" t="s">
        <v>225</v>
      </c>
      <c r="B138" s="7"/>
      <c r="C138" s="7"/>
      <c r="D138" s="8">
        <v>65</v>
      </c>
      <c r="E138" s="8">
        <f t="shared" si="27"/>
        <v>67</v>
      </c>
      <c r="F138" s="8">
        <f t="shared" si="28"/>
        <v>68</v>
      </c>
      <c r="G138" s="8">
        <v>70</v>
      </c>
      <c r="H138" s="8">
        <v>60</v>
      </c>
      <c r="I138" s="8">
        <f t="shared" si="32"/>
        <v>63</v>
      </c>
      <c r="J138" s="8">
        <f t="shared" si="33"/>
        <v>67</v>
      </c>
      <c r="K138" s="8">
        <v>70</v>
      </c>
      <c r="L138" s="8">
        <v>110</v>
      </c>
      <c r="M138" s="8">
        <f t="shared" si="29"/>
        <v>113</v>
      </c>
      <c r="N138" s="8">
        <f t="shared" si="30"/>
        <v>117</v>
      </c>
      <c r="O138" s="8">
        <v>120</v>
      </c>
      <c r="P138" s="391">
        <v>113</v>
      </c>
      <c r="Q138" s="394"/>
      <c r="R138" s="395" t="b">
        <f>IF(OR('Multi-Field'!AA115=Lists!$AC$42,'Multi-Field'!AA115=Lists!$AC$43),IF('Multi-Field'!Z115="x",(IF('Multi-Field'!AC115=Lists!$Q$11,Lists!$R$11,IF('Multi-Field'!AC115=Lists!$Q$12,Lists!$R$12,IF('Multi-Field'!AC115=Lists!$Q$13,Lists!$R$13,IF('Multi-Field'!AC115=Lists!$Q$14,Lists!$R$14))))),IF('Multi-Field'!X115="x",(IF('Multi-Field'!AC115=Lists!$Q$11,Lists!$S$11,IF('Multi-Field'!AC115=Lists!$Q$12,Lists!$S$12,IF('Multi-Field'!AC115=Lists!$Q$13,Lists!$S$13,IF('Multi-Field'!AC115=Lists!$Q$14,Lists!$S$14))))),IF('Multi-Field'!V115="x",(IF('Multi-Field'!AC115=Lists!$Q$11,Lists!$T$11,IF('Multi-Field'!AC115=Lists!$Q$12,Lists!$T$12,IF('Multi-Field'!AC115=Lists!$Q$13,Lists!$T$13,IF('Multi-Field'!AC115=Lists!$Q$14,Lists!$T$14))))),0))))</f>
        <v>0</v>
      </c>
      <c r="S138" s="395" t="str">
        <f t="shared" si="26"/>
        <v/>
      </c>
      <c r="T138" s="395"/>
      <c r="U138" s="396"/>
      <c r="V138" s="383">
        <f>IF(OR('Multi-Field'!AI124=$U$4,'Multi-Field'!AI124=$U$5,'Multi-Field'!AI124=$U$6,'Multi-Field'!AI124=$U$7,'Multi-Field'!AI124=$U$8,'Multi-Field'!AI124=$U$9),(IF('Multi-Field'!AJ124=$V$2,100,IF('Multi-Field'!AJ124=$V$3,65,IF('Multi-Field'!AJ124=$V$4,53,IF('Multi-Field'!AJ124=$V$5,41,IF('Multi-Field'!AJ124=$V$6,23,IF('Multi-Field'!AJ124=$V$7,0,0))))))),0)</f>
        <v>0</v>
      </c>
      <c r="W138" s="383" t="str">
        <f>IF(AND(OR('Multi-Field'!AF124=$S$3,'Multi-Field'!AF124=S126,'Multi-Field'!AF124=$S$7),'Multi-Field'!AN124&lt;18,'Multi-Field'!AN124&gt;0),35,IF('Multi-Field'!AF124=$S$4,55,IF(AND('Multi-Field'!AF124=$S$6,'Multi-Field'!AN124&lt;18),30,IF(AND('Multi-Field'!AN124&gt;17,OR('Multi-Field'!AF124=$S$3,'Multi-Field'!AF124=$S$5,'Multi-Field'!AF124= $S$6,'Multi-Field'!AF124=$S$7)),25,"0"))))</f>
        <v>0</v>
      </c>
      <c r="X138" s="383">
        <f>IF(OR('Multi-Field'!BA124=$U$4,'Multi-Field'!BA124=$U$5,'Multi-Field'!BA124=$U$6,'Multi-Field'!BA124=U128,'Multi-Field'!BA124=$U$8,'Multi-Field'!BA124=$U$9),(IF('Multi-Field'!BB124=$V$2,100,IF('Multi-Field'!BB124=$V$3,65,IF('Multi-Field'!BB124=$V$4,53,IF('Multi-Field'!BB124=$V$5,41,IF('Multi-Field'!BB124=$V$6,23,IF('Multi-Field'!BB124=$V$7,0,0))))))),0)</f>
        <v>0</v>
      </c>
      <c r="Y138" s="383" t="str">
        <f>IF(AND(OR('Multi-Field'!AX124=$S$3,'Multi-Field'!AX124=$S$5,'Multi-Field'!AX124=$S$7),'Multi-Field'!BF124&lt;18),35,IF('Multi-Field'!AX124=$S$4,55,IF(AND('Multi-Field'!AX124=$S$6,'Multi-Field'!BF124&lt;18),30,IF(AND('Multi-Field'!BF124&gt;17,OR('Multi-Field'!AX124=$S$3,'Multi-Field'!AX124=$S$5,'Multi-Field'!AX124=$S$6,'Multi-Field'!AX124=$S$7)),25,"0"))))</f>
        <v>0</v>
      </c>
      <c r="Z138" s="383">
        <v>122</v>
      </c>
      <c r="AI138" s="384">
        <f>'[1]Multi-Field'!B134</f>
        <v>0</v>
      </c>
      <c r="AJ138" s="385" t="e">
        <f>#VALUE!</f>
        <v>#VALUE!</v>
      </c>
      <c r="AK138" s="385" t="e">
        <f>#VALUE!</f>
        <v>#VALUE!</v>
      </c>
      <c r="AL138" s="385" t="e">
        <f>IF(AK138="","",IF('[1]Multi-Field'!AU134=20,10,IF(AK138-30&lt;0,0,AK138-30)))</f>
        <v>#VALUE!</v>
      </c>
      <c r="AM138" s="385" t="e">
        <f>#VALUE!</f>
        <v>#VALUE!</v>
      </c>
      <c r="AN138" s="385" t="e">
        <f t="shared" si="23"/>
        <v>#VALUE!</v>
      </c>
      <c r="AO138" s="385" t="e">
        <f>#VALUE!</f>
        <v>#VALUE!</v>
      </c>
      <c r="AP138" s="385" t="e">
        <f>#VALUE!</f>
        <v>#VALUE!</v>
      </c>
      <c r="AQ138" s="385" t="e">
        <f>#VALUE!</f>
        <v>#VALUE!</v>
      </c>
      <c r="AR138" s="385" t="e">
        <f>#VALUE!</f>
        <v>#VALUE!</v>
      </c>
      <c r="AS138" s="385" t="e">
        <f>IF(AR138="","",IF('[1]Multi-Field'!AU134&gt;9,0,AR138-15))</f>
        <v>#VALUE!</v>
      </c>
      <c r="AT138" s="385" t="e">
        <f>#VALUE!</f>
        <v>#VALUE!</v>
      </c>
      <c r="AU138" s="385" t="e">
        <f>#VALUE!</f>
        <v>#VALUE!</v>
      </c>
      <c r="AV138" s="385" t="e">
        <f>IF(AU138="","",IF('[1]Multi-Field'!AU134=9&gt;9,0,AU138-35))</f>
        <v>#VALUE!</v>
      </c>
      <c r="AW138" s="385" t="e">
        <f>#VALUE!</f>
        <v>#VALUE!</v>
      </c>
      <c r="AX138" s="385" t="e">
        <f t="shared" si="24"/>
        <v>#VALUE!</v>
      </c>
      <c r="AY138" s="385" t="str">
        <f>IF('[1]Multi-Field'!AU134="","",IF('[1]Multi-Field'!AU134&lt;1,100,IF('[1]Multi-Field'!AU134=1,75,IF('[1]Multi-Field'!AU134=2,50,IF('[1]Multi-Field'!AU134=3,25,IF('[1]Multi-Field'!AU134&gt;3,0,""))))))</f>
        <v/>
      </c>
      <c r="AZ138" s="385" t="str">
        <f t="shared" si="25"/>
        <v/>
      </c>
      <c r="BA138" s="385" t="e">
        <f>#VALUE!</f>
        <v>#VALUE!</v>
      </c>
      <c r="BB138" s="385" t="e">
        <f>IF(BA138="","",IF(AND('[1]Multi-Field'!AU134&lt;40,'[1]Multi-Field'!AU134&gt;9),40,IF('[1]Multi-Field'!AU134&gt;39,0,BA138+5)))</f>
        <v>#VALUE!</v>
      </c>
      <c r="BC138" s="386" t="e">
        <f t="shared" si="34"/>
        <v>#VALUE!</v>
      </c>
      <c r="BF138" s="411" t="s">
        <v>1307</v>
      </c>
      <c r="BG138" s="412">
        <v>4</v>
      </c>
      <c r="BH138" s="412">
        <v>4</v>
      </c>
      <c r="BI138" s="412">
        <v>4.5</v>
      </c>
      <c r="BJ138" s="409" t="e">
        <f>IF(AND('[1]Single Field'!#REF!=[1]Lists!BF138,'[1]Single Field'!#REF!="Drained"),"x",IF(AND('[1]Single Field'!#REF!=[1]Lists!BF138,'[1]Single Field'!#REF!="Undrained"),O,""))</f>
        <v>#REF!</v>
      </c>
      <c r="BK138" s="409" t="str">
        <f>IF(AND('[1]Multi-Field'!$E$3=[1]Lists!BF138,'[1]Multi-Field'!$F$3="Drained"),BI138,IF(AND('[1]Multi-Field'!$E$3=BF138,'[1]Multi-Field'!$F$3="undrained"),BH138,""))</f>
        <v/>
      </c>
      <c r="BL138" s="409" t="str">
        <f>IF(AND('[1]Multi-Field'!$E$4=BF138,'[1]Multi-Field'!$F$4="Drained"),BI138,IF(AND('[1]Multi-Field'!$E$4=BF138,'[1]Multi-Field'!$F$4="undrained"),BH138,""))</f>
        <v/>
      </c>
      <c r="BM138" s="409" t="str">
        <f>IF(AND('[1]Multi-Field'!$E$5=BF138,'[1]Multi-Field'!$F$5="Drained"),BI138,IF(AND('[1]Multi-Field'!$E$5=BF138,'[1]Multi-Field'!$F$5="undrained"),BH138,""))</f>
        <v/>
      </c>
      <c r="BN138" s="409" t="str">
        <f>IF(AND('[1]Multi-Field'!$E$6=BF138,'[1]Multi-Field'!$F$6="Drained"),BI138,IF(AND('[1]Multi-Field'!$E$6=BF138,'[1]Multi-Field'!$F$6="undrained"),BH138,""))</f>
        <v/>
      </c>
      <c r="BO138" s="409" t="str">
        <f>IF(AND('[1]Multi-Field'!$E$7=BF138,'[1]Multi-Field'!$F$7="Drained"),BI138,IF(AND('[1]Multi-Field'!$E$7=BF138,'[1]Multi-Field'!$F$7="undrained"),BH138,""))</f>
        <v/>
      </c>
      <c r="BP138" s="409" t="str">
        <f>IF(AND('[1]Multi-Field'!$E$8=BF138,'[1]Multi-Field'!$F$8="Drained"),BI138,IF(AND('[1]Multi-Field'!$E$8=BF138,'[1]Multi-Field'!$F$8="undrained"),BH138,""))</f>
        <v/>
      </c>
      <c r="BQ138" s="409" t="str">
        <f>IF(AND('[1]Multi-Field'!$E$9=BF138,'[1]Multi-Field'!$F$9="Drained"),BI138,IF(AND('[1]Multi-Field'!$E$9=BF138,'[1]Multi-Field'!$F$9="undrained"),BH138,""))</f>
        <v/>
      </c>
      <c r="BR138" s="409" t="str">
        <f>IF(AND('[1]Multi-Field'!$E$10=BF138,'[1]Multi-Field'!$F$10="Drained"),BI138,IF(AND('[1]Multi-Field'!$E$10=BF138,'[1]Multi-Field'!$F$10="undrained"),BH138,""))</f>
        <v/>
      </c>
      <c r="BS138" s="409" t="str">
        <f>IF(AND('[1]Multi-Field'!$E$11=BF138,'[1]Multi-Field'!$F$11="Drained"),BI138,IF(AND('[1]Multi-Field'!$E$11=BF138,'[1]Multi-Field'!$F$11="undrained"),BH138,""))</f>
        <v/>
      </c>
      <c r="BT138" s="409" t="str">
        <f>IF(AND('[1]Multi-Field'!$E$12=BF138,'[1]Multi-Field'!$F$12="Drained"),BI138,IF(AND('[1]Multi-Field'!$E$12=BF138,'[1]Multi-Field'!$F$12="undrained"),BH138,""))</f>
        <v/>
      </c>
      <c r="BU138" s="409" t="str">
        <f>IF(AND('[1]Multi-Field'!$E$13=BF138,'[1]Multi-Field'!$F$13="Drained"),BI138,IF(AND('[1]Multi-Field'!$E$3=BF138,'[1]Multi-Field'!$F$13="undrained"),BH138,""))</f>
        <v/>
      </c>
      <c r="BV138" s="409" t="str">
        <f>IF(AND('[1]Multi-Field'!$E$14=BF138,'[1]Multi-Field'!$F$14="Drained"),BI138,IF(AND('[1]Multi-Field'!$E$14=BF138,'[1]Multi-Field'!$F$14="undrained"),BH138,""))</f>
        <v/>
      </c>
      <c r="BW138" s="409" t="str">
        <f>IF(AND('[1]Multi-Field'!$E$15=BF138,'[1]Multi-Field'!$F$15="Drained"),BI138,IF(AND('[1]Multi-Field'!$E$15=BF138,'[1]Multi-Field'!$F$15="undrained"),BH138,""))</f>
        <v/>
      </c>
      <c r="BX138" s="409" t="str">
        <f>IF(AND('[1]Multi-Field'!$E$16=[1]Lists!BF138,'[1]Multi-Field'!$F$16="Drained"),BI138,IF(AND('[1]Multi-Field'!$E$16=[1]Lists!BF138,'[1]Multi-Field'!$F$16="undrained"),BH138,""))</f>
        <v/>
      </c>
      <c r="BY138" s="409" t="str">
        <f>IF(AND('[1]Multi-Field'!$E$17=[1]Lists!BF138,'[1]Multi-Field'!$F$17="Drained"),BI138,IF(AND('[1]Multi-Field'!$E$17=[1]Lists!BF138,'[1]Multi-Field'!$F$17="undrained"),BH138,""))</f>
        <v/>
      </c>
      <c r="BZ138" s="409" t="str">
        <f>IF(AND('[1]Multi-Field'!$E$18=[1]Lists!BF138,'[1]Multi-Field'!$F$18="Drained"),BI138,IF(AND('[1]Multi-Field'!$E$18=[1]Lists!BF138,'[1]Multi-Field'!$F$18="undrained"),BH138,""))</f>
        <v/>
      </c>
      <c r="CA138" s="409" t="str">
        <f>IF(AND('[1]Multi-Field'!$E$19=[1]Lists!BF138,'[1]Multi-Field'!$F$19="Drained"),BI138,IF(AND('[1]Multi-Field'!$E$19=[1]Lists!BF138,'[1]Multi-Field'!$F$19="undrained"),BH138,""))</f>
        <v/>
      </c>
      <c r="CB138" s="409" t="str">
        <f>IF(AND('[1]Multi-Field'!$E$20=[1]Lists!BF138,'[1]Multi-Field'!$F$20="Drained"),BI138,IF(AND('[1]Multi-Field'!$E$20=[1]Lists!BF138,'[1]Multi-Field'!$F$20="undrained"),BH138,""))</f>
        <v/>
      </c>
      <c r="CC138" s="409" t="str">
        <f>IF(AND('[1]Multi-Field'!$E$21=[1]Lists!BF138,'[1]Multi-Field'!$F$21="Drained"),BI138,IF(AND('[1]Multi-Field'!$E$21=[1]Lists!BF138,'[1]Multi-Field'!$F$21="undrained"),BH138,""))</f>
        <v/>
      </c>
      <c r="CD138" s="409" t="str">
        <f>IF(AND('[1]Multi-Field'!$E$22=[1]Lists!BF138,'[1]Multi-Field'!$F$22="Drained"),BI138,IF(AND('[1]Multi-Field'!$E$22=[1]Lists!BF138,'[1]Multi-Field'!$F$22="undrained"),BH138,""))</f>
        <v/>
      </c>
      <c r="CE138" s="409" t="str">
        <f>IF(AND('[1]Multi-Field'!$E$23=[1]Lists!BF138,'[1]Multi-Field'!$F$23="Drained"),BI138,IF(AND('[1]Multi-Field'!$E$23=[1]Lists!BF138,'[1]Multi-Field'!$F$23="undrained"),BH138,""))</f>
        <v/>
      </c>
      <c r="CF138" s="409" t="str">
        <f>IF(AND('[1]Multi-Field'!$E$24=[1]Lists!BF138,'[1]Multi-Field'!$F$24="Drained"),BI138,IF(AND('[1]Multi-Field'!$E$24=[1]Lists!BF138,'[1]Multi-Field'!$F$24="undrained"),BH138,""))</f>
        <v/>
      </c>
      <c r="CG138" s="409" t="str">
        <f>IF(AND('[1]Multi-Field'!$E$25=[1]Lists!BF138,'[1]Multi-Field'!$F$25="Drained"),BI138,IF(AND('[1]Multi-Field'!$E$25=[1]Lists!BF138,'[1]Multi-Field'!$F$25="undrained"),BH138,""))</f>
        <v/>
      </c>
      <c r="CH138" s="409" t="str">
        <f>IF(AND('[1]Multi-Field'!$E$26=[1]Lists!BF138,'[1]Multi-Field'!$F$26="Drained"),BI138,IF(AND('[1]Multi-Field'!$E$26=[1]Lists!BF138,'[1]Multi-Field'!$F$26="undrained"),BH138,""))</f>
        <v/>
      </c>
      <c r="CI138" s="409" t="str">
        <f>IF(AND('[1]Multi-Field'!$E$27=[1]Lists!BF138,'[1]Multi-Field'!$F$27="Drained"),BI138,IF(AND('[1]Multi-Field'!$E$27=[1]Lists!BF138,'[1]Multi-Field'!$F$27="undrained"),BH138,""))</f>
        <v/>
      </c>
      <c r="CJ138" s="409" t="str">
        <f>IF(AND('[1]Multi-Field'!$E$28=[1]Lists!BF138,'[1]Multi-Field'!$F$28="Drained"),BI138,IF(AND('[1]Multi-Field'!$E$28=[1]Lists!BF138,'[1]Multi-Field'!$F$28="undrained"),BH138,""))</f>
        <v/>
      </c>
      <c r="CK138" s="409" t="str">
        <f>IF(AND('[1]Multi-Field'!$E$29=[1]Lists!BF138,'[1]Multi-Field'!$F$29="Drained"),BI138,IF(AND('[1]Multi-Field'!$E$29=[1]Lists!BF138,'[1]Multi-Field'!$F$29="undrained"),BH138,""))</f>
        <v/>
      </c>
      <c r="CL138" s="409" t="str">
        <f>IF(AND('[1]Multi-Field'!$E$30=[1]Lists!BF138,'[1]Multi-Field'!$F$30="Drained"),BI138,IF(AND('[1]Multi-Field'!$E$30=[1]Lists!BF138,'[1]Multi-Field'!$F$30="undrained"),BH138,""))</f>
        <v/>
      </c>
      <c r="CM138" s="409" t="str">
        <f>IF(AND('[1]Multi-Field'!$E$31=[1]Lists!BF138,'[1]Multi-Field'!$F$31="Drained"),BI138,IF(AND('[1]Multi-Field'!$E$31=[1]Lists!BF138,'[1]Multi-Field'!$F$31="undrained"),BH138,""))</f>
        <v/>
      </c>
      <c r="CN138" s="409" t="str">
        <f>IF(AND('[1]Multi-Field'!$E$32=[1]Lists!BF138,'[1]Multi-Field'!$F$32="Drained"),BI138,IF(AND('[1]Multi-Field'!$E$32=[1]Lists!BF138,'[1]Multi-Field'!$F$32="undrained"),BH138,""))</f>
        <v/>
      </c>
      <c r="CO138" s="409" t="str">
        <f>IF(AND('[1]Multi-Field'!$E$33=[1]Lists!BF138,'[1]Multi-Field'!$F$33="Drained"),BI138,IF(AND('[1]Multi-Field'!$E$33=[1]Lists!BF138,'[1]Multi-Field'!$F$33="undrained"),BH138,""))</f>
        <v/>
      </c>
      <c r="CP138" s="409" t="str">
        <f>IF(AND('[1]Multi-Field'!$E$34=[1]Lists!BF138,'[1]Multi-Field'!$F$34="Drained"),BI138,IF(AND('[1]Multi-Field'!$E$34=[1]Lists!BF138,'[1]Multi-Field'!$F$34="undrained"),BH138,""))</f>
        <v/>
      </c>
      <c r="CQ138" s="409" t="str">
        <f>IF(AND('[1]Multi-Field'!$E$35=[1]Lists!BF138,'[1]Multi-Field'!$F$35="Drained"),BI138,IF(AND('[1]Multi-Field'!$E$35=[1]Lists!BF138,'[1]Multi-Field'!$F$35="undrained"),BH138,""))</f>
        <v/>
      </c>
      <c r="CR138" s="409" t="str">
        <f>IF(AND('[1]Multi-Field'!$E$36=[1]Lists!BF138,'[1]Multi-Field'!$F$36="Drained"),BI138,IF(AND('[1]Multi-Field'!$E$36=[1]Lists!BF138,'[1]Multi-Field'!$F$36="undrained"),BH138,""))</f>
        <v/>
      </c>
      <c r="CS138" s="409" t="str">
        <f>IF(AND('[1]Multi-Field'!$E$37=[1]Lists!BF138,'[1]Multi-Field'!$F$37="Drained"),BI138,IF(AND('[1]Multi-Field'!$E$37=[1]Lists!BF138,'[1]Multi-Field'!$F$37="undrained"),BH138,""))</f>
        <v/>
      </c>
      <c r="CT138" s="409" t="str">
        <f>IF(AND('[1]Multi-Field'!$E$38=[1]Lists!BF138,'[1]Multi-Field'!$F$38="Drained"),BI138,IF(AND('[1]Multi-Field'!$E$38=[1]Lists!BF138,'[1]Multi-Field'!$F$38="undrained"),BH138,""))</f>
        <v/>
      </c>
      <c r="CU138" s="409" t="str">
        <f>IF(AND('[1]Multi-Field'!$E$39=[1]Lists!BF138,'[1]Multi-Field'!$F$39="Drained"),BI138,IF(AND('[1]Multi-Field'!$E$39=[1]Lists!BF138,'[1]Multi-Field'!$F$39="undrained"),BH138,""))</f>
        <v/>
      </c>
      <c r="CV138" s="409" t="str">
        <f>IF(AND('[1]Multi-Field'!$E$40=[1]Lists!BF138,'[1]Multi-Field'!$F$40="Drained"),BI138,IF(AND('[1]Multi-Field'!$E$40=[1]Lists!BF138,'[1]Multi-Field'!$F$40="undrained"),BH138,""))</f>
        <v/>
      </c>
      <c r="CW138" s="409" t="str">
        <f>IF(AND('[1]Multi-Field'!$E$41=[1]Lists!BF138,'[1]Multi-Field'!$F$40="Drained"),BI138,IF(AND('[1]Multi-Field'!$E$40=[1]Lists!BF138,'[1]Multi-Field'!$F$40="undrained"),BH138,""))</f>
        <v/>
      </c>
      <c r="CX138" s="409" t="str">
        <f>IF(AND('[1]Multi-Field'!$E$42=[1]Lists!BF138,'[1]Multi-Field'!$F$42="Drained"),BI138,IF(AND('[1]Multi-Field'!$E$42=[1]Lists!BF138,'[1]Multi-Field'!$F$42="undrained"),BH138,""))</f>
        <v/>
      </c>
      <c r="CY138" s="409" t="str">
        <f>IF(AND('[1]Multi-Field'!$E$43=[1]Lists!BF138,'[1]Multi-Field'!$F$43="Drained"),BI138,IF(AND('[1]Multi-Field'!$E$43=[1]Lists!BF138,'[1]Multi-Field'!$F$43="undrained"),BH138,""))</f>
        <v/>
      </c>
      <c r="CZ138" s="409" t="str">
        <f>IF(AND('[1]Multi-Field'!$E$44=[1]Lists!BF138,'[1]Multi-Field'!$F$44="Drained"),BI138,IF(AND('[1]Multi-Field'!$E$44=[1]Lists!BF138,'[1]Multi-Field'!$F$44="undrained"),BH138,""))</f>
        <v/>
      </c>
      <c r="DA138" s="409" t="str">
        <f>IF(AND('[1]Multi-Field'!$E$45=[1]Lists!BF138,'[1]Multi-Field'!$F$45="Drained"),BI138,IF(AND('[1]Multi-Field'!$E$45=[1]Lists!BF138,'[1]Multi-Field'!$F$45="undrained"),BH138,""))</f>
        <v/>
      </c>
      <c r="DB138" s="409" t="str">
        <f>IF(AND('[1]Multi-Field'!$E$46=[1]Lists!BF138,'[1]Multi-Field'!$F$46="Drained"),BI138,IF(AND('[1]Multi-Field'!$E$46=[1]Lists!BF138,'[1]Multi-Field'!$F$46="undrained"),BH138,""))</f>
        <v/>
      </c>
      <c r="DC138" s="409" t="str">
        <f>IF(AND('[1]Multi-Field'!$E$47=[1]Lists!BF138,'[1]Multi-Field'!$F$47="Drained"),BI138,IF(AND('[1]Multi-Field'!$E$47=[1]Lists!BF138,'[1]Multi-Field'!$F$47="undrained"),BH138,""))</f>
        <v/>
      </c>
      <c r="DD138" s="409" t="str">
        <f>IF(AND('[1]Multi-Field'!$E$48=[1]Lists!BF138,'[1]Multi-Field'!$F$48="Drained"),BI138,IF(AND('[1]Multi-Field'!$E$48=[1]Lists!BF138,'[1]Multi-Field'!$F$48="undrained"),BH138,""))</f>
        <v/>
      </c>
      <c r="DE138" s="409" t="str">
        <f>IF(AND('[1]Multi-Field'!$E$49=[1]Lists!BF138,'[1]Multi-Field'!$F$49="Drained"),BI138,IF(AND('[1]Multi-Field'!$E$49=[1]Lists!BF138,'[1]Multi-Field'!$F$9="undrained"),BH138,""))</f>
        <v/>
      </c>
      <c r="DF138" s="409" t="str">
        <f>IF(AND('[1]Multi-Field'!$E$50=[1]Lists!BF138,'[1]Multi-Field'!$F$50="Drained"),BI138,IF(AND('[1]Multi-Field'!$E$50=[1]Lists!BF138,'[1]Multi-Field'!$F$50="undrained"),BH138,""))</f>
        <v/>
      </c>
      <c r="DG138" s="409" t="str">
        <f>IF(AND('[1]Multi-Field'!$E$51=[1]Lists!BF138,'[1]Multi-Field'!$F$51="Drained"),BI138,IF(AND('[1]Multi-Field'!$E$51=[1]Lists!BF138,'[1]Multi-Field'!$F$51="undrained"),BH138,""))</f>
        <v/>
      </c>
      <c r="DH138" s="409" t="str">
        <f>IF(AND('[1]Multi-Field'!$E$52=[1]Lists!BF138,'[1]Multi-Field'!$F$52="Drained"),BI138,IF(AND('[1]Multi-Field'!$E$52=[1]Lists!BF138,'[1]Multi-Field'!$F$52="undrained"),BH138,""))</f>
        <v/>
      </c>
      <c r="DI138" s="409" t="str">
        <f>IF(AND('[1]Multi-Field'!$E$53=[1]Lists!BF138,'[1]Multi-Field'!$F$53="Drained"),BI138,IF(AND('[1]Multi-Field'!$E$53=[1]Lists!BF138,'[1]Multi-Field'!$F$53="undrained"),BH138,""))</f>
        <v/>
      </c>
      <c r="DJ138" s="409" t="str">
        <f>IF(AND('[1]Multi-Field'!$E$54=[1]Lists!BF138,'[1]Multi-Field'!$F$54="Drained"),BI138,IF(AND('[1]Multi-Field'!$E$54=[1]Lists!BF138,'[1]Multi-Field'!$F$54="undrained"),BH138,""))</f>
        <v/>
      </c>
      <c r="DK138" s="409" t="str">
        <f>IF(AND('[1]Multi-Field'!$E$55=[1]Lists!BF138,'[1]Multi-Field'!$F$55="Drained"),BI138,IF(AND('[1]Multi-Field'!$E$55=[1]Lists!BF138,'[1]Multi-Field'!$F$55="undrained"),BH138,""))</f>
        <v/>
      </c>
      <c r="DL138" s="409" t="str">
        <f>IF(AND('[1]Multi-Field'!$E$56=[1]Lists!BF138,'[1]Multi-Field'!$F$56="Drained"),BI138,IF(AND('[1]Multi-Field'!$E$56=[1]Lists!BF138,'[1]Multi-Field'!$F$56="undrained"),BH138,""))</f>
        <v/>
      </c>
      <c r="DM138" s="409" t="str">
        <f>IF(AND('[1]Multi-Field'!$E$57=[1]Lists!BF138,'[1]Multi-Field'!$F$57="Drained"),BI138,IF(AND('[1]Multi-Field'!$E$57=[1]Lists!BF138,'[1]Multi-Field'!$F$57="undrained"),BH138,""))</f>
        <v/>
      </c>
      <c r="DN138" s="409" t="str">
        <f>IF(AND('[1]Multi-Field'!$E$58=[1]Lists!BF138,'[1]Multi-Field'!$F$58="Drained"),BI138,IF(AND('[1]Multi-Field'!$E$58=[1]Lists!BF138,'[1]Multi-Field'!$F$58="undrained"),BH138,""))</f>
        <v/>
      </c>
      <c r="DO138" s="409" t="str">
        <f>IF(AND('[1]Multi-Field'!$E$59=[1]Lists!BF138,'[1]Multi-Field'!$F$59="Drained"),BI138,IF(AND('[1]Multi-Field'!$E$59=[1]Lists!BF138,'[1]Multi-Field'!$F$59="undrained"),BH138,""))</f>
        <v/>
      </c>
      <c r="DP138" s="409" t="str">
        <f>IF(AND('[1]Multi-Field'!$E$60=[1]Lists!BF138,'[1]Multi-Field'!$F$60="Drained"),BI138,IF(AND('[1]Multi-Field'!$E$60=[1]Lists!BF138,'[1]Multi-Field'!$F$60="undrained"),BH138,""))</f>
        <v/>
      </c>
      <c r="DQ138" s="409" t="str">
        <f>IF(AND('[1]Multi-Field'!$E$61=[1]Lists!BF138,'[1]Multi-Field'!$F$61="Drained"),BI138,IF(AND('[1]Multi-Field'!$E$61=[1]Lists!BF138,'[1]Multi-Field'!$F$61="undrained"),BH138,""))</f>
        <v/>
      </c>
      <c r="DR138" s="409" t="str">
        <f>IF(AND('[1]Multi-Field'!$E$62=[1]Lists!BF138,'[1]Multi-Field'!$F$62="Drained"),BI138,IF(AND('[1]Multi-Field'!$E$62=[1]Lists!BF138,'[1]Multi-Field'!$F$62="undrained"),BH138,""))</f>
        <v/>
      </c>
      <c r="DS138" s="409" t="str">
        <f>IF(AND('[1]Multi-Field'!$E$63=[1]Lists!BF138,'[1]Multi-Field'!$F$63="Drained"),BI138,IF(AND('[1]Multi-Field'!$E$63=[1]Lists!BF138,'[1]Multi-Field'!$F$63="undrained"),BH138,""))</f>
        <v/>
      </c>
      <c r="DT138" s="409" t="str">
        <f>IF(AND('[1]Multi-Field'!$E$64=[1]Lists!BF138,'[1]Multi-Field'!$F$64="Drained"),BI138,IF(AND('[1]Multi-Field'!$E$64=[1]Lists!BF138,'[1]Multi-Field'!$F$64="undrained"),BH138,""))</f>
        <v/>
      </c>
      <c r="DU138" s="409" t="str">
        <f>IF(AND('[1]Multi-Field'!$E$65=[1]Lists!BF138,'[1]Multi-Field'!$F$65="Drained"),BI138,IF(AND('[1]Multi-Field'!$E$65=[1]Lists!BF138,'[1]Multi-Field'!$F$65="undrained"),BH138,""))</f>
        <v/>
      </c>
      <c r="DV138" s="409" t="str">
        <f>IF(AND('[1]Multi-Field'!$E$66=[1]Lists!BF138,'[1]Multi-Field'!$F$66="Drained"),BI138,IF(AND('[1]Multi-Field'!$E$66=[1]Lists!BF138,'[1]Multi-Field'!$F$66="undrained"),BH138,""))</f>
        <v/>
      </c>
      <c r="DW138" s="409" t="str">
        <f>IF(AND('[1]Multi-Field'!$E$67=[1]Lists!BF138,'[1]Multi-Field'!$F$67="Drained"),BI138,IF(AND('[1]Multi-Field'!$E$67=[1]Lists!BF138,'[1]Multi-Field'!$F$67="undrained"),BH138,""))</f>
        <v/>
      </c>
      <c r="DX138" s="409" t="str">
        <f>IF(AND('[1]Multi-Field'!$E$68=[1]Lists!BF138,'[1]Multi-Field'!$F$68="Drained"),BI138,IF(AND('[1]Multi-Field'!$E$68=[1]Lists!BF138,'[1]Multi-Field'!$F$68="undrained"),BH138,""))</f>
        <v/>
      </c>
      <c r="DY138" s="409" t="str">
        <f>IF(AND('[1]Multi-Field'!$E$69=[1]Lists!BF138,'[1]Multi-Field'!$F$69="Drained"),BI138,IF(AND('[1]Multi-Field'!$E$69=[1]Lists!BF138,'[1]Multi-Field'!$F$69="undrained"),BH138,""))</f>
        <v/>
      </c>
      <c r="DZ138" s="409" t="str">
        <f>IF(AND('[1]Multi-Field'!$E$70=[1]Lists!BF138,'[1]Multi-Field'!$F$70="Drained"),BI138,IF(AND('[1]Multi-Field'!$E$70=[1]Lists!BF138,'[1]Multi-Field'!$F$70="undrained"),BH138,""))</f>
        <v/>
      </c>
      <c r="EA138" s="409" t="str">
        <f>IF(AND('[1]Multi-Field'!$E$71=[1]Lists!BF138,'[1]Multi-Field'!$F$71="Drained"),BI138,IF(AND('[1]Multi-Field'!$E$71=[1]Lists!BF138,'[1]Multi-Field'!$F$71="undrained"),BH138,""))</f>
        <v/>
      </c>
      <c r="EB138" s="409" t="str">
        <f>IF(AND('[1]Multi-Field'!$E$72=[1]Lists!BF138,'[1]Multi-Field'!$F$72="Drained"),BI138,IF(AND('[1]Multi-Field'!$E$72=[1]Lists!BF138,'[1]Multi-Field'!$F$72="undrained"),BH138,""))</f>
        <v/>
      </c>
      <c r="EC138" s="409" t="str">
        <f>IF(AND('[1]Multi-Field'!$E$73=[1]Lists!BF138,'[1]Multi-Field'!$F$73="Drained"),BI138,IF(AND('[1]Multi-Field'!$E$73=[1]Lists!BF138,'[1]Multi-Field'!$F$73="undrained"),BH138,""))</f>
        <v/>
      </c>
      <c r="ED138" s="409" t="str">
        <f>IF(AND('[1]Multi-Field'!$E$74=[1]Lists!BF138,'[1]Multi-Field'!$F$74="Drained"),BI138,IF(AND('[1]Multi-Field'!$E$74=[1]Lists!BF138,'[1]Multi-Field'!$F$74="undrained"),BH138,""))</f>
        <v/>
      </c>
      <c r="EE138" s="409" t="str">
        <f>IF(AND('[1]Multi-Field'!$E$75=[1]Lists!BF138,'[1]Multi-Field'!$F$75="Drained"),BI138,IF(AND('[1]Multi-Field'!$E$75=[1]Lists!BF138,'[1]Multi-Field'!$F$75="undrained"),BH138,""))</f>
        <v/>
      </c>
      <c r="EF138" s="409" t="str">
        <f>IF(AND('[1]Multi-Field'!$E$76=[1]Lists!BF138,'[1]Multi-Field'!$F$76="Drained"),BI138,IF(AND('[1]Multi-Field'!$E$76=[1]Lists!BF138,'[1]Multi-Field'!$F$6="undrained"),BH138,""))</f>
        <v/>
      </c>
      <c r="EG138" s="409" t="str">
        <f>IF(AND('[1]Multi-Field'!$E$77=[1]Lists!BF138,'[1]Multi-Field'!$F$77="Drained"),BI138,IF(AND('[1]Multi-Field'!$E$77=[1]Lists!BF138,'[1]Multi-Field'!$F$77="undrained"),BH138,""))</f>
        <v/>
      </c>
      <c r="EH138" s="409" t="str">
        <f>IF(AND('[1]Multi-Field'!$E$78=[1]Lists!BF138,'[1]Multi-Field'!$F$78="Drained"),BI138,IF(AND('[1]Multi-Field'!$E$78=[1]Lists!BF138,'[1]Multi-Field'!$F$78="undrained"),BH138,""))</f>
        <v/>
      </c>
      <c r="EI138" s="409" t="str">
        <f>IF(AND('[1]Multi-Field'!$E$79=[1]Lists!BF138,'[1]Multi-Field'!$F$79="Drained"),BI138,IF(AND('[1]Multi-Field'!$E$79=[1]Lists!BF138,'[1]Multi-Field'!$F$79="undrained"),BH138,""))</f>
        <v/>
      </c>
      <c r="EJ138" s="409" t="str">
        <f>IF(AND('[1]Multi-Field'!$E$80=[1]Lists!BF138,'[1]Multi-Field'!$F$80="Drained"),BI138,IF(AND('[1]Multi-Field'!$E$80=[1]Lists!BF138,'[1]Multi-Field'!$F$80="undrained"),BH138,""))</f>
        <v/>
      </c>
      <c r="EK138" s="409" t="str">
        <f>IF(AND('[1]Multi-Field'!$E$81=[1]Lists!BF138,'[1]Multi-Field'!$F$81="Drained"),BI138,IF(AND('[1]Multi-Field'!$E$81=[1]Lists!BF138,'[1]Multi-Field'!$F$81="undrained"),BH138,""))</f>
        <v/>
      </c>
      <c r="EL138" s="409" t="str">
        <f>IF(AND('[1]Multi-Field'!$E$82=[1]Lists!BF138,'[1]Multi-Field'!$F$82="Drained"),BI138,IF(AND('[1]Multi-Field'!$E$82=[1]Lists!BF138,'[1]Multi-Field'!$F$82="undrained"),BH138,""))</f>
        <v/>
      </c>
      <c r="EM138" s="409" t="str">
        <f>IF(AND('[1]Multi-Field'!$E$83=[1]Lists!BF138,'[1]Multi-Field'!$F$83="Drained"),BI138,IF(AND('[1]Multi-Field'!$E$83=[1]Lists!BF138,'[1]Multi-Field'!$F$83="undrained"),BH138,""))</f>
        <v/>
      </c>
      <c r="EN138" s="409" t="str">
        <f>IF(AND('[1]Multi-Field'!$E$84=[1]Lists!BF138,'[1]Multi-Field'!$F$84="Drained"),BI138,IF(AND('[1]Multi-Field'!$E$84=[1]Lists!BF138,'[1]Multi-Field'!$F$84="undrained"),BH138,""))</f>
        <v/>
      </c>
      <c r="EO138" s="409" t="str">
        <f>IF(AND('[1]Multi-Field'!$E$85=[1]Lists!BF138,'[1]Multi-Field'!$F$85="Drained"),BI138,IF(AND('[1]Multi-Field'!$E$85=[1]Lists!BF138,'[1]Multi-Field'!$F$85="undrained"),BH138,""))</f>
        <v/>
      </c>
      <c r="EP138" s="409" t="str">
        <f>IF(AND('[1]Multi-Field'!$E$86=[1]Lists!BF138,'[1]Multi-Field'!$F$86="Drained"),BI138,IF(AND('[1]Multi-Field'!$E$86=[1]Lists!BF138,'[1]Multi-Field'!$F$86="undrained"),BH138,""))</f>
        <v/>
      </c>
      <c r="EQ138" s="409" t="str">
        <f>IF(AND('[1]Multi-Field'!$E$87=[1]Lists!BF138,'[1]Multi-Field'!$F$87="Drained"),BI138,IF(AND('[1]Multi-Field'!$E$87=[1]Lists!BF138,'[1]Multi-Field'!$F$87="undrained"),BH138,""))</f>
        <v/>
      </c>
      <c r="ER138" s="409" t="str">
        <f>IF(AND('[1]Multi-Field'!$E$88=[1]Lists!BF138,'[1]Multi-Field'!$F$88="Drained"),BI138,IF(AND('[1]Multi-Field'!$E$88=[1]Lists!BF138,'[1]Multi-Field'!$F$88="undrained"),BH138,""))</f>
        <v/>
      </c>
      <c r="ES138" s="409" t="str">
        <f>IF(AND('[1]Multi-Field'!$E$89=[1]Lists!BF138,'[1]Multi-Field'!$F$89="Drained"),BI138,IF(AND('[1]Multi-Field'!$E$89=[1]Lists!BF138,'[1]Multi-Field'!$F$89="undrained"),BH138,""))</f>
        <v/>
      </c>
      <c r="ET138" s="409" t="str">
        <f>IF(AND('[1]Multi-Field'!$E$90=[1]Lists!BF138,'[1]Multi-Field'!$F$90="Drained"),BI138,IF(AND('[1]Multi-Field'!$E$90=[1]Lists!BF138,'[1]Multi-Field'!$F$90="undrained"),BH138,""))</f>
        <v/>
      </c>
      <c r="EU138" s="409" t="str">
        <f>IF(AND('[1]Multi-Field'!$E$91=[1]Lists!BF138,'[1]Multi-Field'!$F$91="Drained"),BI138,IF(AND('[1]Multi-Field'!$E$91=[1]Lists!BF138,'[1]Multi-Field'!$F$91="undrained"),BH138,""))</f>
        <v/>
      </c>
      <c r="EV138" s="409" t="str">
        <f>IF(AND('[1]Multi-Field'!$E$92=[1]Lists!BF138,'[1]Multi-Field'!$F$92="Drained"),BI138,IF(AND('[1]Multi-Field'!$E$92=[1]Lists!BF138,'[1]Multi-Field'!$F$92="undrained"),BH138,""))</f>
        <v/>
      </c>
      <c r="EW138" s="409" t="str">
        <f>IF(AND('[1]Multi-Field'!$E$93=[1]Lists!BF138,'[1]Multi-Field'!$F$93="Drained"),BI138,IF(AND('[1]Multi-Field'!$E$93=[1]Lists!BF138,'[1]Multi-Field'!$F$93="undrained"),BH138,""))</f>
        <v/>
      </c>
      <c r="EX138" s="409" t="str">
        <f>IF(AND('[1]Multi-Field'!$E$94=[1]Lists!BF138,'[1]Multi-Field'!$F$94="Drained"),BI138,IF(AND('[1]Multi-Field'!$E$94=[1]Lists!BF138,'[1]Multi-Field'!$F$94="undrained"),BH138,""))</f>
        <v/>
      </c>
      <c r="EY138" s="409" t="str">
        <f>IF(AND('[1]Multi-Field'!$E$95=[1]Lists!BF138,'[1]Multi-Field'!$F$95="Drained"),BI138,IF(AND('[1]Multi-Field'!$E$95=[1]Lists!BF138,'[1]Multi-Field'!$F$95="undrained"),BH138,""))</f>
        <v/>
      </c>
      <c r="EZ138" s="409" t="str">
        <f>IF(AND('[1]Multi-Field'!$E$96=[1]Lists!BF138,'[1]Multi-Field'!$F$96="Drained"),BI138,IF(AND('[1]Multi-Field'!$E$96=[1]Lists!BF138,'[1]Multi-Field'!$F$96="undrained"),BH138,""))</f>
        <v/>
      </c>
      <c r="FA138" s="409" t="str">
        <f>IF(AND('[1]Multi-Field'!$E$97=[1]Lists!BF138,'[1]Multi-Field'!$F$97="Drained"),BI138,IF(AND('[1]Multi-Field'!$E$97=[1]Lists!BF138,'[1]Multi-Field'!$F$97="undrained"),BH138,""))</f>
        <v/>
      </c>
      <c r="FB138" s="409" t="str">
        <f>IF(AND('[1]Multi-Field'!$E$98=[1]Lists!BF138,'[1]Multi-Field'!$F$98="Drained"),BI138,IF(AND('[1]Multi-Field'!$E$98=[1]Lists!BF138,'[1]Multi-Field'!$F$98="undrained"),BH138,""))</f>
        <v/>
      </c>
      <c r="FC138" s="409" t="str">
        <f>IF(AND('[1]Multi-Field'!$E$99=[1]Lists!BF138,'[1]Multi-Field'!$F$99="Drained"),BI138,IF(AND('[1]Multi-Field'!$E$99=[1]Lists!BF138,'[1]Multi-Field'!$F$99="undrained"),BH138,""))</f>
        <v/>
      </c>
      <c r="FD138" s="409" t="str">
        <f>IF(AND('[1]Multi-Field'!$E$100=[1]Lists!BF138,'[1]Multi-Field'!$F$100="Drained"),BI138,IF(AND('[1]Multi-Field'!$E$100=[1]Lists!BF138,'[1]Multi-Field'!$F$100="undrained"),BH138,""))</f>
        <v/>
      </c>
      <c r="FE138" s="409" t="str">
        <f>IF(AND('[1]Multi-Field'!$E$101=[1]Lists!BF138,'[1]Multi-Field'!$F$101="Drained"),BI138,IF(AND('[1]Multi-Field'!$E$101=[1]Lists!BF138,'[1]Multi-Field'!$F$101="undrained"),BH138,""))</f>
        <v/>
      </c>
      <c r="FF138" s="409" t="str">
        <f>IF(AND('[1]Multi-Field'!$E$102=[1]Lists!BF138,'[1]Multi-Field'!$F$102="Drained"),BI138,IF(AND('[1]Multi-Field'!$E$102=[1]Lists!BF138,'[1]Multi-Field'!$F$102="undrained"),BH138,""))</f>
        <v/>
      </c>
      <c r="FG138" s="409" t="str">
        <f>IF(AND('[1]Multi-Field'!$E$103=[1]Lists!BF138,'[1]Multi-Field'!$F$103="Drained"),BI138,IF(AND('[1]Multi-Field'!$E$103=[1]Lists!BF138,'[1]Multi-Field'!$F$103="undrained"),BH138,""))</f>
        <v/>
      </c>
      <c r="FH138" s="409" t="str">
        <f>IF(AND('[1]Multi-Field'!$E$104=[1]Lists!BF138,'[1]Multi-Field'!$F$104="Drained"),BI138,IF(AND('[1]Multi-Field'!$E$104=[1]Lists!BF138,'[1]Multi-Field'!$F$104="undrained"),BH138,""))</f>
        <v/>
      </c>
      <c r="FI138" s="409" t="str">
        <f>IF(AND('[1]Multi-Field'!$E$105=[1]Lists!BF138,'[1]Multi-Field'!$F$105="Drained"),BI138,IF(AND('[1]Multi-Field'!$E$105=[1]Lists!BF138,'[1]Multi-Field'!$F$105="undrained"),BH138,""))</f>
        <v/>
      </c>
      <c r="FJ138" s="409" t="str">
        <f>IF(AND('[1]Multi-Field'!$E$106=[1]Lists!BF138,'[1]Multi-Field'!$F$106="Drained"),BI138,IF(AND('[1]Multi-Field'!$E$106=[1]Lists!BF138,'[1]Multi-Field'!$F$106="undrained"),BH138,""))</f>
        <v/>
      </c>
      <c r="FK138" s="409" t="str">
        <f>IF(AND('[1]Multi-Field'!$E$107=[1]Lists!BF138,'[1]Multi-Field'!$F$107="Drained"),BI138,IF(AND('[1]Multi-Field'!$E$107=[1]Lists!BF138,'[1]Multi-Field'!$F$107="undrained"),BH138,""))</f>
        <v/>
      </c>
      <c r="FL138" s="409" t="str">
        <f>IF(AND('[1]Multi-Field'!$E$108=[1]Lists!BF138,'[1]Multi-Field'!$F$108="Drained"),BI138,IF(AND('[1]Multi-Field'!$E$108=[1]Lists!BF138,'[1]Multi-Field'!$F$108="undrained"),BH138,""))</f>
        <v/>
      </c>
      <c r="FM138" s="409" t="str">
        <f>IF(AND('[1]Multi-Field'!$E$109=[1]Lists!BF138,'[1]Multi-Field'!$F$109="Drained"),BI138,IF(AND('[1]Multi-Field'!$E$109=[1]Lists!BF138,'[1]Multi-Field'!$F$109="undrained"),BH138,""))</f>
        <v/>
      </c>
      <c r="FN138" s="409" t="str">
        <f>IF(AND('[1]Multi-Field'!$E$110=[1]Lists!BF138,'[1]Multi-Field'!$F$110="Drained"),BI138,IF(AND('[1]Multi-Field'!$E$110=[1]Lists!BF138,'[1]Multi-Field'!$F$110="undrained"),BH138,""))</f>
        <v/>
      </c>
      <c r="FO138" s="409" t="str">
        <f>IF(AND('[1]Multi-Field'!$E$111=[1]Lists!BF138,'[1]Multi-Field'!$F$111="Drained"),BI138,IF(AND('[1]Multi-Field'!$E$111=[1]Lists!BF138,'[1]Multi-Field'!$F$111="undrained"),BH138,""))</f>
        <v/>
      </c>
      <c r="FP138" s="409" t="str">
        <f>IF(AND('[1]Multi-Field'!$E$112=[1]Lists!BF138,'[1]Multi-Field'!$F$112="Drained"),BI138,IF(AND('[1]Multi-Field'!$E$112=[1]Lists!BF138,'[1]Multi-Field'!$F$112="undrained"),BH138,""))</f>
        <v/>
      </c>
      <c r="FQ138" s="409" t="str">
        <f>IF(AND('[1]Multi-Field'!$E$113=[1]Lists!BF138,'[1]Multi-Field'!$F$113="Drained"),BI138,IF(AND('[1]Multi-Field'!$E$113=[1]Lists!BF138,'[1]Multi-Field'!$F$113="undrained"),BH138,""))</f>
        <v/>
      </c>
      <c r="FR138" s="409" t="str">
        <f>IF(AND('[1]Multi-Field'!$E$114=[1]Lists!BF138,'[1]Multi-Field'!$F$114="Drained"),BI138,IF(AND('[1]Multi-Field'!$E$114=[1]Lists!BF138,'[1]Multi-Field'!$F$114="undrained"),BH138,""))</f>
        <v/>
      </c>
      <c r="FS138" s="409" t="str">
        <f>IF(AND('[1]Multi-Field'!$E$115=[1]Lists!BF138,'[1]Multi-Field'!$F$115="Drained"),BI138,IF(AND('[1]Multi-Field'!$E$115=[1]Lists!BF138,'[1]Multi-Field'!$F$115="undrained"),BH138,""))</f>
        <v/>
      </c>
      <c r="FT138" s="409" t="str">
        <f>IF(AND('[1]Multi-Field'!$E$116=[1]Lists!BF138,'[1]Multi-Field'!$F$116="Drained"),BI138,IF(AND('[1]Multi-Field'!$E$116=[1]Lists!BF138,'[1]Multi-Field'!$F$116="undrained"),BH138,""))</f>
        <v/>
      </c>
      <c r="FU138" s="409" t="str">
        <f>IF(AND('[1]Multi-Field'!$E$117=[1]Lists!BF138,'[1]Multi-Field'!$F$117="Drained"),BI138,IF(AND('[1]Multi-Field'!$E$117=[1]Lists!BF138,'[1]Multi-Field'!$F$117="undrained"),BH138,""))</f>
        <v/>
      </c>
      <c r="FV138" s="409" t="str">
        <f>IF(AND('[1]Multi-Field'!$E$118=[1]Lists!BF138,'[1]Multi-Field'!$F$118="Drained"),BI138,IF(AND('[1]Multi-Field'!$E$118=[1]Lists!BF138,'[1]Multi-Field'!$F$118="undrained"),BH138,""))</f>
        <v/>
      </c>
      <c r="FW138" s="409" t="str">
        <f>IF(AND('[1]Multi-Field'!$E$119=[1]Lists!BF138,'[1]Multi-Field'!$F$119="Drained"),BI138,IF(AND('[1]Multi-Field'!$E$119=[1]Lists!BF138,'[1]Multi-Field'!$F$119="undrained"),BH138,""))</f>
        <v/>
      </c>
      <c r="FX138" s="409" t="str">
        <f>IF(AND('[1]Multi-Field'!$E$120=[1]Lists!BF138,'[1]Multi-Field'!$F$120="Drained"),BI138,IF(AND('[1]Multi-Field'!$E$120=[1]Lists!BF138,'[1]Multi-Field'!$F$120="undrained"),BH138,""))</f>
        <v/>
      </c>
      <c r="GC138" s="4">
        <f>'[1]Multi-Field'!B136</f>
        <v>0</v>
      </c>
      <c r="GD138" s="73" t="str">
        <f>IF(OR('[1]Multi-Field'!Q136=$FZ$43,'[1]Multi-Field'!Q136=$FZ$44),'[1]Multi-Field'!BS136,"")</f>
        <v/>
      </c>
      <c r="GE138" s="4" t="str">
        <f>IF(AND(OR('[1]Multi-Field'!Q136=$FZ$86,'[1]Multi-Field'!Q136=$FZ$94,'[1]Multi-Field'!Q136=$FZ$87,'[1]Multi-Field'!Q136=[1]Lists!$FZ$93,'[1]Multi-Field'!Q136=$FZ$59),'[1]Multi-Field'!BS136&gt;50),'[1]Multi-Field'!BS136*0.8,IF(AND(OR('[1]Multi-Field'!Q136=$FZ$86,'[1]Multi-Field'!Q136=$FZ$94,'[1]Multi-Field'!Q136=$FZ$87,'[1]Multi-Field'!Q136=[1]Lists!$FZ$93,'[1]Multi-Field'!Q136=[1]Lists!$FZ$59),'[1]Multi-Field'!BS136&lt;50),'[1]Multi-Field'!BS136,""))</f>
        <v/>
      </c>
      <c r="GF138" s="4" t="str">
        <f>IF(OR('[1]Multi-Field'!Q136=[1]Lists!$FZ$7,'[1]Multi-Field'!Q136=[1]Lists!$FZ$5,'[1]Multi-Field'!Q136=[1]Lists!$FZ$24,'[1]Multi-Field'!Q136=[1]Lists!$FZ$10,'[1]Multi-Field'!Q136=[1]Lists!$FZ$8, '[1]Multi-Field'!Q136=[1]Lists!$FZ$25, '[1]Multi-Field'!Q136=[1]Lists!$FZ$23, '[1]Multi-Field'!Q136= [1]Lists!$FZ$47, '[1]Multi-Field'!Q136=[1]Lists!$FZ$49, '[1]Multi-Field'!Q136=[1]Lists!$FZ$48,'[1]Multi-Field'!Q136=[1]Lists!$FZ$3, '[1]Multi-Field'!Q136=[1]Lists!$FZ$14,'[1]Multi-Field'!Q136=[1]Lists!$FZ$36, '[1]Multi-Field'!Q136=[1]Lists!$FZ$41,'[1]Multi-Field'!Q136=[1]Lists!$FZ$42),0,"")</f>
        <v/>
      </c>
      <c r="GG138" s="4" t="str">
        <f>IF(OR('[1]Multi-Field'!Q136=[1]Lists!$FZ$6,'[1]Multi-Field'!Q136=[1]Lists!$FZ$4, '[1]Multi-Field'!Q165=[1]Lists!$FZ$11, '[1]Multi-Field'!Q136=[1]Lists!$FZ$1),100*IF('[1]Multi-Field'!U136=onepercent,0.75,IF('[1]Multi-Field'!U136=onetotwentyfivepercent,0.4,IF(OR('[1]Multi-Field'!U136=twentysixtofiftypercent,'[1]Multi-Field'!U136=greaterthanfiftypercent),0,""))),"")</f>
        <v/>
      </c>
      <c r="GH138" s="4" t="str">
        <f>IF(OR('[1]Multi-Field'!Q136=[1]Lists!$FZ$53,'[1]Multi-Field'!Q136=[1]Lists!$FZ$55), 50,IF('[1]Multi-Field'!Q136=[1]Lists!$FZ$54,225,IF('[1]Multi-Field'!Q136=[1]Lists!$FZ$56,75,"")))</f>
        <v/>
      </c>
      <c r="GI138" s="4" t="e">
        <f>#VALUE!</f>
        <v>#VALUE!</v>
      </c>
      <c r="GJ138" s="4" t="e">
        <f>#VALUE!</f>
        <v>#VALUE!</v>
      </c>
      <c r="GK138" s="4" t="str">
        <f>IF('[1]Multi-Field'!Q136=[1]Lists!$FZ$95,'[1]Multi-Field'!BS136*0.66,"")</f>
        <v/>
      </c>
      <c r="GM138" s="4" t="str">
        <f>IF(OR('[1]Multi-Field'!Q136=[1]Lists!$FZ$26,'[1]Multi-Field'!Q136=[1]Lists!$FZ$84),20,"")</f>
        <v/>
      </c>
      <c r="GN138" s="4" t="str">
        <f>IF(OR('[1]Multi-Field'!Q136=[1]Lists!$FZ$88,'[1]Multi-Field'!Q136=[1]Lists!$FZ$57),0,"")</f>
        <v/>
      </c>
      <c r="GO138" s="4" t="str">
        <f>IF(OR('[1]Multi-Field'!Q136=[1]Lists!$FZ$69,'[1]Multi-Field'!Q136=[1]Lists!$FZ$71,'[1]Multi-Field'!Q136=[1]Lists!$FZ$105),50,"")</f>
        <v/>
      </c>
      <c r="GP138" s="4" t="str">
        <f>IF(OR('[1]Multi-Field'!Q136=[1]Lists!$FZ$75,'[1]Multi-Field'!Q136=[1]Lists!$FZ$70),75,"")</f>
        <v/>
      </c>
      <c r="GQ138" s="4">
        <f>IF('[1]Multi-Field'!Q136=[1]Lists!$FZ$72,150,"")</f>
        <v>150</v>
      </c>
      <c r="GR138" s="4" t="str">
        <f>IF(OR('[1]Multi-Field'!Q136=[1]Lists!$FZ$74,'[1]Multi-Field'!Q136=[1]Lists!$FZ$73),40,"")</f>
        <v/>
      </c>
      <c r="GS138" s="4" t="str">
        <f>IF('[1]Multi-Field'!Q136=[1]Lists!$FZ$99,80,"")</f>
        <v/>
      </c>
      <c r="GT138" s="4" t="str">
        <f>IF('[1]Multi-Field'!Q136=[1]Lists!$FZ$106,70,"")</f>
        <v/>
      </c>
      <c r="GU138" s="4" t="e">
        <f t="shared" si="31"/>
        <v>#VALUE!</v>
      </c>
    </row>
    <row r="139" spans="1:203" ht="13.5" customHeight="1">
      <c r="A139" s="7" t="s">
        <v>226</v>
      </c>
      <c r="B139" s="7"/>
      <c r="C139" s="7"/>
      <c r="D139" s="8">
        <v>70</v>
      </c>
      <c r="E139" s="8">
        <f t="shared" si="27"/>
        <v>70</v>
      </c>
      <c r="F139" s="8">
        <f t="shared" si="28"/>
        <v>70</v>
      </c>
      <c r="G139" s="8">
        <v>70</v>
      </c>
      <c r="H139" s="8">
        <v>50</v>
      </c>
      <c r="I139" s="8">
        <f t="shared" si="32"/>
        <v>50</v>
      </c>
      <c r="J139" s="8">
        <f t="shared" si="33"/>
        <v>50</v>
      </c>
      <c r="K139" s="8">
        <v>50</v>
      </c>
      <c r="L139" s="8">
        <v>100</v>
      </c>
      <c r="M139" s="8">
        <f t="shared" si="29"/>
        <v>100</v>
      </c>
      <c r="N139" s="8">
        <f t="shared" si="30"/>
        <v>100</v>
      </c>
      <c r="O139" s="8">
        <v>100</v>
      </c>
      <c r="P139" s="391">
        <v>114</v>
      </c>
      <c r="Q139" s="394"/>
      <c r="R139" s="395" t="b">
        <f>IF(OR('Multi-Field'!AA116=Lists!$AC$42,'Multi-Field'!AA116=Lists!$AC$43),IF('Multi-Field'!Z116="x",(IF('Multi-Field'!AC116=Lists!$Q$11,Lists!$R$11,IF('Multi-Field'!AC116=Lists!$Q$12,Lists!$R$12,IF('Multi-Field'!AC116=Lists!$Q$13,Lists!$R$13,IF('Multi-Field'!AC116=Lists!$Q$14,Lists!$R$14))))),IF('Multi-Field'!X116="x",(IF('Multi-Field'!AC116=Lists!$Q$11,Lists!$S$11,IF('Multi-Field'!AC116=Lists!$Q$12,Lists!$S$12,IF('Multi-Field'!AC116=Lists!$Q$13,Lists!$S$13,IF('Multi-Field'!AC116=Lists!$Q$14,Lists!$S$14))))),IF('Multi-Field'!V116="x",(IF('Multi-Field'!AC116=Lists!$Q$11,Lists!$T$11,IF('Multi-Field'!AC116=Lists!$Q$12,Lists!$T$12,IF('Multi-Field'!AC116=Lists!$Q$13,Lists!$T$13,IF('Multi-Field'!AC116=Lists!$Q$14,Lists!$T$14))))),0))))</f>
        <v>0</v>
      </c>
      <c r="S139" s="395" t="str">
        <f t="shared" si="26"/>
        <v/>
      </c>
      <c r="T139" s="395"/>
      <c r="U139" s="396"/>
      <c r="V139" s="383">
        <f>IF(OR('Multi-Field'!AI125=$U$4,'Multi-Field'!AI125=$U$5,'Multi-Field'!AI125=$U$6,'Multi-Field'!AI125=$U$7,'Multi-Field'!AI125=$U$8,'Multi-Field'!AI125=$U$9),(IF('Multi-Field'!AJ125=$V$2,100,IF('Multi-Field'!AJ125=$V$3,65,IF('Multi-Field'!AJ125=$V$4,53,IF('Multi-Field'!AJ125=$V$5,41,IF('Multi-Field'!AJ125=$V$6,23,IF('Multi-Field'!AJ125=$V$7,0,0))))))),0)</f>
        <v>0</v>
      </c>
      <c r="W139" s="383" t="str">
        <f>IF(AND(OR('Multi-Field'!AF125=$S$3,'Multi-Field'!AF125=S127,'Multi-Field'!AF125=$S$7),'Multi-Field'!AN125&lt;18,'Multi-Field'!AN125&gt;0),35,IF('Multi-Field'!AF125=$S$4,55,IF(AND('Multi-Field'!AF125=$S$6,'Multi-Field'!AN125&lt;18),30,IF(AND('Multi-Field'!AN125&gt;17,OR('Multi-Field'!AF125=$S$3,'Multi-Field'!AF125=$S$5,'Multi-Field'!AF125= $S$6,'Multi-Field'!AF125=$S$7)),25,"0"))))</f>
        <v>0</v>
      </c>
      <c r="X139" s="383">
        <f>IF(OR('Multi-Field'!BA125=$U$4,'Multi-Field'!BA125=$U$5,'Multi-Field'!BA125=$U$6,'Multi-Field'!BA125=U129,'Multi-Field'!BA125=$U$8,'Multi-Field'!BA125=$U$9),(IF('Multi-Field'!BB125=$V$2,100,IF('Multi-Field'!BB125=$V$3,65,IF('Multi-Field'!BB125=$V$4,53,IF('Multi-Field'!BB125=$V$5,41,IF('Multi-Field'!BB125=$V$6,23,IF('Multi-Field'!BB125=$V$7,0,0))))))),0)</f>
        <v>0</v>
      </c>
      <c r="Y139" s="383" t="str">
        <f>IF(AND(OR('Multi-Field'!AX125=$S$3,'Multi-Field'!AX125=$S$5,'Multi-Field'!AX125=$S$7),'Multi-Field'!BF125&lt;18),35,IF('Multi-Field'!AX125=$S$4,55,IF(AND('Multi-Field'!AX125=$S$6,'Multi-Field'!BF125&lt;18),30,IF(AND('Multi-Field'!BF125&gt;17,OR('Multi-Field'!AX125=$S$3,'Multi-Field'!AX125=$S$5,'Multi-Field'!AX125=$S$6,'Multi-Field'!AX125=$S$7)),25,"0"))))</f>
        <v>0</v>
      </c>
      <c r="Z139" s="383">
        <v>123</v>
      </c>
      <c r="AI139" s="384">
        <f>'[1]Multi-Field'!B135</f>
        <v>0</v>
      </c>
      <c r="AJ139" s="385" t="e">
        <f>#VALUE!</f>
        <v>#VALUE!</v>
      </c>
      <c r="AK139" s="385" t="e">
        <f>#VALUE!</f>
        <v>#VALUE!</v>
      </c>
      <c r="AL139" s="385" t="e">
        <f>IF(AK139="","",IF('[1]Multi-Field'!AU135=20,10,IF(AK139-30&lt;0,0,AK139-30)))</f>
        <v>#VALUE!</v>
      </c>
      <c r="AM139" s="385" t="e">
        <f>#VALUE!</f>
        <v>#VALUE!</v>
      </c>
      <c r="AN139" s="385" t="e">
        <f t="shared" si="23"/>
        <v>#VALUE!</v>
      </c>
      <c r="AO139" s="385" t="e">
        <f>#VALUE!</f>
        <v>#VALUE!</v>
      </c>
      <c r="AP139" s="385" t="e">
        <f>#VALUE!</f>
        <v>#VALUE!</v>
      </c>
      <c r="AQ139" s="385" t="e">
        <f>#VALUE!</f>
        <v>#VALUE!</v>
      </c>
      <c r="AR139" s="385" t="e">
        <f>#VALUE!</f>
        <v>#VALUE!</v>
      </c>
      <c r="AS139" s="385" t="e">
        <f>IF(AR139="","",IF('[1]Multi-Field'!AU135&gt;9,0,AR139-15))</f>
        <v>#VALUE!</v>
      </c>
      <c r="AT139" s="385" t="e">
        <f>#VALUE!</f>
        <v>#VALUE!</v>
      </c>
      <c r="AU139" s="385" t="e">
        <f>#VALUE!</f>
        <v>#VALUE!</v>
      </c>
      <c r="AV139" s="385" t="e">
        <f>IF(AU139="","",IF('[1]Multi-Field'!AU135=9&gt;9,0,AU139-35))</f>
        <v>#VALUE!</v>
      </c>
      <c r="AW139" s="385" t="e">
        <f>#VALUE!</f>
        <v>#VALUE!</v>
      </c>
      <c r="AX139" s="385" t="e">
        <f t="shared" si="24"/>
        <v>#VALUE!</v>
      </c>
      <c r="AY139" s="385" t="str">
        <f>IF('[1]Multi-Field'!AU135="","",IF('[1]Multi-Field'!AU135&lt;1,100,IF('[1]Multi-Field'!AU135=1,75,IF('[1]Multi-Field'!AU135=2,50,IF('[1]Multi-Field'!AU135=3,25,IF('[1]Multi-Field'!AU135&gt;3,0,""))))))</f>
        <v/>
      </c>
      <c r="AZ139" s="385" t="str">
        <f t="shared" si="25"/>
        <v/>
      </c>
      <c r="BA139" s="385" t="e">
        <f>#VALUE!</f>
        <v>#VALUE!</v>
      </c>
      <c r="BB139" s="385" t="e">
        <f>IF(BA139="","",IF(AND('[1]Multi-Field'!AU135&lt;40,'[1]Multi-Field'!AU135&gt;9),40,IF('[1]Multi-Field'!AU135&gt;39,0,BA139+5)))</f>
        <v>#VALUE!</v>
      </c>
      <c r="BC139" s="386" t="e">
        <f t="shared" si="34"/>
        <v>#VALUE!</v>
      </c>
      <c r="BF139" s="411" t="s">
        <v>1308</v>
      </c>
      <c r="BG139" s="412">
        <v>5</v>
      </c>
      <c r="BH139" s="412">
        <v>4.5</v>
      </c>
      <c r="BI139" s="412">
        <v>4.5</v>
      </c>
      <c r="BJ139" s="409" t="e">
        <f>IF(AND('[1]Single Field'!#REF!=[1]Lists!BF139,'[1]Single Field'!#REF!="Drained"),"x",IF(AND('[1]Single Field'!#REF!=[1]Lists!BF139,'[1]Single Field'!#REF!="Undrained"),O,""))</f>
        <v>#REF!</v>
      </c>
      <c r="BK139" s="409" t="str">
        <f>IF(AND('[1]Multi-Field'!$E$3=[1]Lists!BF139,'[1]Multi-Field'!$F$3="Drained"),BI139,IF(AND('[1]Multi-Field'!$E$3=BF139,'[1]Multi-Field'!$F$3="undrained"),BH139,""))</f>
        <v/>
      </c>
      <c r="BL139" s="409" t="str">
        <f>IF(AND('[1]Multi-Field'!$E$4=BF139,'[1]Multi-Field'!$F$4="Drained"),BI139,IF(AND('[1]Multi-Field'!$E$4=BF139,'[1]Multi-Field'!$F$4="undrained"),BH139,""))</f>
        <v/>
      </c>
      <c r="BM139" s="409" t="str">
        <f>IF(AND('[1]Multi-Field'!$E$5=BF139,'[1]Multi-Field'!$F$5="Drained"),BI139,IF(AND('[1]Multi-Field'!$E$5=BF139,'[1]Multi-Field'!$F$5="undrained"),BH139,""))</f>
        <v/>
      </c>
      <c r="BN139" s="409" t="str">
        <f>IF(AND('[1]Multi-Field'!$E$6=BF139,'[1]Multi-Field'!$F$6="Drained"),BI139,IF(AND('[1]Multi-Field'!$E$6=BF139,'[1]Multi-Field'!$F$6="undrained"),BH139,""))</f>
        <v/>
      </c>
      <c r="BO139" s="409" t="str">
        <f>IF(AND('[1]Multi-Field'!$E$7=BF139,'[1]Multi-Field'!$F$7="Drained"),BI139,IF(AND('[1]Multi-Field'!$E$7=BF139,'[1]Multi-Field'!$F$7="undrained"),BH139,""))</f>
        <v/>
      </c>
      <c r="BP139" s="409" t="str">
        <f>IF(AND('[1]Multi-Field'!$E$8=BF139,'[1]Multi-Field'!$F$8="Drained"),BI139,IF(AND('[1]Multi-Field'!$E$8=BF139,'[1]Multi-Field'!$F$8="undrained"),BH139,""))</f>
        <v/>
      </c>
      <c r="BQ139" s="409" t="str">
        <f>IF(AND('[1]Multi-Field'!$E$9=BF139,'[1]Multi-Field'!$F$9="Drained"),BI139,IF(AND('[1]Multi-Field'!$E$9=BF139,'[1]Multi-Field'!$F$9="undrained"),BH139,""))</f>
        <v/>
      </c>
      <c r="BR139" s="409" t="str">
        <f>IF(AND('[1]Multi-Field'!$E$10=BF139,'[1]Multi-Field'!$F$10="Drained"),BI139,IF(AND('[1]Multi-Field'!$E$10=BF139,'[1]Multi-Field'!$F$10="undrained"),BH139,""))</f>
        <v/>
      </c>
      <c r="BS139" s="409" t="str">
        <f>IF(AND('[1]Multi-Field'!$E$11=BF139,'[1]Multi-Field'!$F$11="Drained"),BI139,IF(AND('[1]Multi-Field'!$E$11=BF139,'[1]Multi-Field'!$F$11="undrained"),BH139,""))</f>
        <v/>
      </c>
      <c r="BT139" s="409" t="str">
        <f>IF(AND('[1]Multi-Field'!$E$12=BF139,'[1]Multi-Field'!$F$12="Drained"),BI139,IF(AND('[1]Multi-Field'!$E$12=BF139,'[1]Multi-Field'!$F$12="undrained"),BH139,""))</f>
        <v/>
      </c>
      <c r="BU139" s="409" t="str">
        <f>IF(AND('[1]Multi-Field'!$E$13=BF139,'[1]Multi-Field'!$F$13="Drained"),BI139,IF(AND('[1]Multi-Field'!$E$3=BF139,'[1]Multi-Field'!$F$13="undrained"),BH139,""))</f>
        <v/>
      </c>
      <c r="BV139" s="409" t="str">
        <f>IF(AND('[1]Multi-Field'!$E$14=BF139,'[1]Multi-Field'!$F$14="Drained"),BI139,IF(AND('[1]Multi-Field'!$E$14=BF139,'[1]Multi-Field'!$F$14="undrained"),BH139,""))</f>
        <v/>
      </c>
      <c r="BW139" s="409" t="str">
        <f>IF(AND('[1]Multi-Field'!$E$15=BF139,'[1]Multi-Field'!$F$15="Drained"),BI139,IF(AND('[1]Multi-Field'!$E$15=BF139,'[1]Multi-Field'!$F$15="undrained"),BH139,""))</f>
        <v/>
      </c>
      <c r="BX139" s="409" t="str">
        <f>IF(AND('[1]Multi-Field'!$E$16=[1]Lists!BF139,'[1]Multi-Field'!$F$16="Drained"),BI139,IF(AND('[1]Multi-Field'!$E$16=[1]Lists!BF139,'[1]Multi-Field'!$F$16="undrained"),BH139,""))</f>
        <v/>
      </c>
      <c r="BY139" s="409" t="str">
        <f>IF(AND('[1]Multi-Field'!$E$17=[1]Lists!BF139,'[1]Multi-Field'!$F$17="Drained"),BI139,IF(AND('[1]Multi-Field'!$E$17=[1]Lists!BF139,'[1]Multi-Field'!$F$17="undrained"),BH139,""))</f>
        <v/>
      </c>
      <c r="BZ139" s="409" t="str">
        <f>IF(AND('[1]Multi-Field'!$E$18=[1]Lists!BF139,'[1]Multi-Field'!$F$18="Drained"),BI139,IF(AND('[1]Multi-Field'!$E$18=[1]Lists!BF139,'[1]Multi-Field'!$F$18="undrained"),BH139,""))</f>
        <v/>
      </c>
      <c r="CA139" s="409" t="str">
        <f>IF(AND('[1]Multi-Field'!$E$19=[1]Lists!BF139,'[1]Multi-Field'!$F$19="Drained"),BI139,IF(AND('[1]Multi-Field'!$E$19=[1]Lists!BF139,'[1]Multi-Field'!$F$19="undrained"),BH139,""))</f>
        <v/>
      </c>
      <c r="CB139" s="409" t="str">
        <f>IF(AND('[1]Multi-Field'!$E$20=[1]Lists!BF139,'[1]Multi-Field'!$F$20="Drained"),BI139,IF(AND('[1]Multi-Field'!$E$20=[1]Lists!BF139,'[1]Multi-Field'!$F$20="undrained"),BH139,""))</f>
        <v/>
      </c>
      <c r="CC139" s="409" t="str">
        <f>IF(AND('[1]Multi-Field'!$E$21=[1]Lists!BF139,'[1]Multi-Field'!$F$21="Drained"),BI139,IF(AND('[1]Multi-Field'!$E$21=[1]Lists!BF139,'[1]Multi-Field'!$F$21="undrained"),BH139,""))</f>
        <v/>
      </c>
      <c r="CD139" s="409" t="str">
        <f>IF(AND('[1]Multi-Field'!$E$22=[1]Lists!BF139,'[1]Multi-Field'!$F$22="Drained"),BI139,IF(AND('[1]Multi-Field'!$E$22=[1]Lists!BF139,'[1]Multi-Field'!$F$22="undrained"),BH139,""))</f>
        <v/>
      </c>
      <c r="CE139" s="409" t="str">
        <f>IF(AND('[1]Multi-Field'!$E$23=[1]Lists!BF139,'[1]Multi-Field'!$F$23="Drained"),BI139,IF(AND('[1]Multi-Field'!$E$23=[1]Lists!BF139,'[1]Multi-Field'!$F$23="undrained"),BH139,""))</f>
        <v/>
      </c>
      <c r="CF139" s="409" t="str">
        <f>IF(AND('[1]Multi-Field'!$E$24=[1]Lists!BF139,'[1]Multi-Field'!$F$24="Drained"),BI139,IF(AND('[1]Multi-Field'!$E$24=[1]Lists!BF139,'[1]Multi-Field'!$F$24="undrained"),BH139,""))</f>
        <v/>
      </c>
      <c r="CG139" s="409" t="str">
        <f>IF(AND('[1]Multi-Field'!$E$25=[1]Lists!BF139,'[1]Multi-Field'!$F$25="Drained"),BI139,IF(AND('[1]Multi-Field'!$E$25=[1]Lists!BF139,'[1]Multi-Field'!$F$25="undrained"),BH139,""))</f>
        <v/>
      </c>
      <c r="CH139" s="409" t="str">
        <f>IF(AND('[1]Multi-Field'!$E$26=[1]Lists!BF139,'[1]Multi-Field'!$F$26="Drained"),BI139,IF(AND('[1]Multi-Field'!$E$26=[1]Lists!BF139,'[1]Multi-Field'!$F$26="undrained"),BH139,""))</f>
        <v/>
      </c>
      <c r="CI139" s="409" t="str">
        <f>IF(AND('[1]Multi-Field'!$E$27=[1]Lists!BF139,'[1]Multi-Field'!$F$27="Drained"),BI139,IF(AND('[1]Multi-Field'!$E$27=[1]Lists!BF139,'[1]Multi-Field'!$F$27="undrained"),BH139,""))</f>
        <v/>
      </c>
      <c r="CJ139" s="409" t="str">
        <f>IF(AND('[1]Multi-Field'!$E$28=[1]Lists!BF139,'[1]Multi-Field'!$F$28="Drained"),BI139,IF(AND('[1]Multi-Field'!$E$28=[1]Lists!BF139,'[1]Multi-Field'!$F$28="undrained"),BH139,""))</f>
        <v/>
      </c>
      <c r="CK139" s="409" t="str">
        <f>IF(AND('[1]Multi-Field'!$E$29=[1]Lists!BF139,'[1]Multi-Field'!$F$29="Drained"),BI139,IF(AND('[1]Multi-Field'!$E$29=[1]Lists!BF139,'[1]Multi-Field'!$F$29="undrained"),BH139,""))</f>
        <v/>
      </c>
      <c r="CL139" s="409" t="str">
        <f>IF(AND('[1]Multi-Field'!$E$30=[1]Lists!BF139,'[1]Multi-Field'!$F$30="Drained"),BI139,IF(AND('[1]Multi-Field'!$E$30=[1]Lists!BF139,'[1]Multi-Field'!$F$30="undrained"),BH139,""))</f>
        <v/>
      </c>
      <c r="CM139" s="409" t="str">
        <f>IF(AND('[1]Multi-Field'!$E$31=[1]Lists!BF139,'[1]Multi-Field'!$F$31="Drained"),BI139,IF(AND('[1]Multi-Field'!$E$31=[1]Lists!BF139,'[1]Multi-Field'!$F$31="undrained"),BH139,""))</f>
        <v/>
      </c>
      <c r="CN139" s="409" t="str">
        <f>IF(AND('[1]Multi-Field'!$E$32=[1]Lists!BF139,'[1]Multi-Field'!$F$32="Drained"),BI139,IF(AND('[1]Multi-Field'!$E$32=[1]Lists!BF139,'[1]Multi-Field'!$F$32="undrained"),BH139,""))</f>
        <v/>
      </c>
      <c r="CO139" s="409" t="str">
        <f>IF(AND('[1]Multi-Field'!$E$33=[1]Lists!BF139,'[1]Multi-Field'!$F$33="Drained"),BI139,IF(AND('[1]Multi-Field'!$E$33=[1]Lists!BF139,'[1]Multi-Field'!$F$33="undrained"),BH139,""))</f>
        <v/>
      </c>
      <c r="CP139" s="409" t="str">
        <f>IF(AND('[1]Multi-Field'!$E$34=[1]Lists!BF139,'[1]Multi-Field'!$F$34="Drained"),BI139,IF(AND('[1]Multi-Field'!$E$34=[1]Lists!BF139,'[1]Multi-Field'!$F$34="undrained"),BH139,""))</f>
        <v/>
      </c>
      <c r="CQ139" s="409" t="str">
        <f>IF(AND('[1]Multi-Field'!$E$35=[1]Lists!BF139,'[1]Multi-Field'!$F$35="Drained"),BI139,IF(AND('[1]Multi-Field'!$E$35=[1]Lists!BF139,'[1]Multi-Field'!$F$35="undrained"),BH139,""))</f>
        <v/>
      </c>
      <c r="CR139" s="409" t="str">
        <f>IF(AND('[1]Multi-Field'!$E$36=[1]Lists!BF139,'[1]Multi-Field'!$F$36="Drained"),BI139,IF(AND('[1]Multi-Field'!$E$36=[1]Lists!BF139,'[1]Multi-Field'!$F$36="undrained"),BH139,""))</f>
        <v/>
      </c>
      <c r="CS139" s="409" t="str">
        <f>IF(AND('[1]Multi-Field'!$E$37=[1]Lists!BF139,'[1]Multi-Field'!$F$37="Drained"),BI139,IF(AND('[1]Multi-Field'!$E$37=[1]Lists!BF139,'[1]Multi-Field'!$F$37="undrained"),BH139,""))</f>
        <v/>
      </c>
      <c r="CT139" s="409" t="str">
        <f>IF(AND('[1]Multi-Field'!$E$38=[1]Lists!BF139,'[1]Multi-Field'!$F$38="Drained"),BI139,IF(AND('[1]Multi-Field'!$E$38=[1]Lists!BF139,'[1]Multi-Field'!$F$38="undrained"),BH139,""))</f>
        <v/>
      </c>
      <c r="CU139" s="409" t="str">
        <f>IF(AND('[1]Multi-Field'!$E$39=[1]Lists!BF139,'[1]Multi-Field'!$F$39="Drained"),BI139,IF(AND('[1]Multi-Field'!$E$39=[1]Lists!BF139,'[1]Multi-Field'!$F$39="undrained"),BH139,""))</f>
        <v/>
      </c>
      <c r="CV139" s="409" t="str">
        <f>IF(AND('[1]Multi-Field'!$E$40=[1]Lists!BF139,'[1]Multi-Field'!$F$40="Drained"),BI139,IF(AND('[1]Multi-Field'!$E$40=[1]Lists!BF139,'[1]Multi-Field'!$F$40="undrained"),BH139,""))</f>
        <v/>
      </c>
      <c r="CW139" s="409" t="str">
        <f>IF(AND('[1]Multi-Field'!$E$41=[1]Lists!BF139,'[1]Multi-Field'!$F$40="Drained"),BI139,IF(AND('[1]Multi-Field'!$E$40=[1]Lists!BF139,'[1]Multi-Field'!$F$40="undrained"),BH139,""))</f>
        <v/>
      </c>
      <c r="CX139" s="409" t="str">
        <f>IF(AND('[1]Multi-Field'!$E$42=[1]Lists!BF139,'[1]Multi-Field'!$F$42="Drained"),BI139,IF(AND('[1]Multi-Field'!$E$42=[1]Lists!BF139,'[1]Multi-Field'!$F$42="undrained"),BH139,""))</f>
        <v/>
      </c>
      <c r="CY139" s="409" t="str">
        <f>IF(AND('[1]Multi-Field'!$E$43=[1]Lists!BF139,'[1]Multi-Field'!$F$43="Drained"),BI139,IF(AND('[1]Multi-Field'!$E$43=[1]Lists!BF139,'[1]Multi-Field'!$F$43="undrained"),BH139,""))</f>
        <v/>
      </c>
      <c r="CZ139" s="409" t="str">
        <f>IF(AND('[1]Multi-Field'!$E$44=[1]Lists!BF139,'[1]Multi-Field'!$F$44="Drained"),BI139,IF(AND('[1]Multi-Field'!$E$44=[1]Lists!BF139,'[1]Multi-Field'!$F$44="undrained"),BH139,""))</f>
        <v/>
      </c>
      <c r="DA139" s="409" t="str">
        <f>IF(AND('[1]Multi-Field'!$E$45=[1]Lists!BF139,'[1]Multi-Field'!$F$45="Drained"),BI139,IF(AND('[1]Multi-Field'!$E$45=[1]Lists!BF139,'[1]Multi-Field'!$F$45="undrained"),BH139,""))</f>
        <v/>
      </c>
      <c r="DB139" s="409" t="str">
        <f>IF(AND('[1]Multi-Field'!$E$46=[1]Lists!BF139,'[1]Multi-Field'!$F$46="Drained"),BI139,IF(AND('[1]Multi-Field'!$E$46=[1]Lists!BF139,'[1]Multi-Field'!$F$46="undrained"),BH139,""))</f>
        <v/>
      </c>
      <c r="DC139" s="409" t="str">
        <f>IF(AND('[1]Multi-Field'!$E$47=[1]Lists!BF139,'[1]Multi-Field'!$F$47="Drained"),BI139,IF(AND('[1]Multi-Field'!$E$47=[1]Lists!BF139,'[1]Multi-Field'!$F$47="undrained"),BH139,""))</f>
        <v/>
      </c>
      <c r="DD139" s="409" t="str">
        <f>IF(AND('[1]Multi-Field'!$E$48=[1]Lists!BF139,'[1]Multi-Field'!$F$48="Drained"),BI139,IF(AND('[1]Multi-Field'!$E$48=[1]Lists!BF139,'[1]Multi-Field'!$F$48="undrained"),BH139,""))</f>
        <v/>
      </c>
      <c r="DE139" s="409" t="str">
        <f>IF(AND('[1]Multi-Field'!$E$49=[1]Lists!BF139,'[1]Multi-Field'!$F$49="Drained"),BI139,IF(AND('[1]Multi-Field'!$E$49=[1]Lists!BF139,'[1]Multi-Field'!$F$9="undrained"),BH139,""))</f>
        <v/>
      </c>
      <c r="DF139" s="409" t="str">
        <f>IF(AND('[1]Multi-Field'!$E$50=[1]Lists!BF139,'[1]Multi-Field'!$F$50="Drained"),BI139,IF(AND('[1]Multi-Field'!$E$50=[1]Lists!BF139,'[1]Multi-Field'!$F$50="undrained"),BH139,""))</f>
        <v/>
      </c>
      <c r="DG139" s="409" t="str">
        <f>IF(AND('[1]Multi-Field'!$E$51=[1]Lists!BF139,'[1]Multi-Field'!$F$51="Drained"),BI139,IF(AND('[1]Multi-Field'!$E$51=[1]Lists!BF139,'[1]Multi-Field'!$F$51="undrained"),BH139,""))</f>
        <v/>
      </c>
      <c r="DH139" s="409" t="str">
        <f>IF(AND('[1]Multi-Field'!$E$52=[1]Lists!BF139,'[1]Multi-Field'!$F$52="Drained"),BI139,IF(AND('[1]Multi-Field'!$E$52=[1]Lists!BF139,'[1]Multi-Field'!$F$52="undrained"),BH139,""))</f>
        <v/>
      </c>
      <c r="DI139" s="409" t="str">
        <f>IF(AND('[1]Multi-Field'!$E$53=[1]Lists!BF139,'[1]Multi-Field'!$F$53="Drained"),BI139,IF(AND('[1]Multi-Field'!$E$53=[1]Lists!BF139,'[1]Multi-Field'!$F$53="undrained"),BH139,""))</f>
        <v/>
      </c>
      <c r="DJ139" s="409" t="str">
        <f>IF(AND('[1]Multi-Field'!$E$54=[1]Lists!BF139,'[1]Multi-Field'!$F$54="Drained"),BI139,IF(AND('[1]Multi-Field'!$E$54=[1]Lists!BF139,'[1]Multi-Field'!$F$54="undrained"),BH139,""))</f>
        <v/>
      </c>
      <c r="DK139" s="409" t="str">
        <f>IF(AND('[1]Multi-Field'!$E$55=[1]Lists!BF139,'[1]Multi-Field'!$F$55="Drained"),BI139,IF(AND('[1]Multi-Field'!$E$55=[1]Lists!BF139,'[1]Multi-Field'!$F$55="undrained"),BH139,""))</f>
        <v/>
      </c>
      <c r="DL139" s="409" t="str">
        <f>IF(AND('[1]Multi-Field'!$E$56=[1]Lists!BF139,'[1]Multi-Field'!$F$56="Drained"),BI139,IF(AND('[1]Multi-Field'!$E$56=[1]Lists!BF139,'[1]Multi-Field'!$F$56="undrained"),BH139,""))</f>
        <v/>
      </c>
      <c r="DM139" s="409" t="str">
        <f>IF(AND('[1]Multi-Field'!$E$57=[1]Lists!BF139,'[1]Multi-Field'!$F$57="Drained"),BI139,IF(AND('[1]Multi-Field'!$E$57=[1]Lists!BF139,'[1]Multi-Field'!$F$57="undrained"),BH139,""))</f>
        <v/>
      </c>
      <c r="DN139" s="409" t="str">
        <f>IF(AND('[1]Multi-Field'!$E$58=[1]Lists!BF139,'[1]Multi-Field'!$F$58="Drained"),BI139,IF(AND('[1]Multi-Field'!$E$58=[1]Lists!BF139,'[1]Multi-Field'!$F$58="undrained"),BH139,""))</f>
        <v/>
      </c>
      <c r="DO139" s="409" t="str">
        <f>IF(AND('[1]Multi-Field'!$E$59=[1]Lists!BF139,'[1]Multi-Field'!$F$59="Drained"),BI139,IF(AND('[1]Multi-Field'!$E$59=[1]Lists!BF139,'[1]Multi-Field'!$F$59="undrained"),BH139,""))</f>
        <v/>
      </c>
      <c r="DP139" s="409" t="str">
        <f>IF(AND('[1]Multi-Field'!$E$60=[1]Lists!BF139,'[1]Multi-Field'!$F$60="Drained"),BI139,IF(AND('[1]Multi-Field'!$E$60=[1]Lists!BF139,'[1]Multi-Field'!$F$60="undrained"),BH139,""))</f>
        <v/>
      </c>
      <c r="DQ139" s="409" t="str">
        <f>IF(AND('[1]Multi-Field'!$E$61=[1]Lists!BF139,'[1]Multi-Field'!$F$61="Drained"),BI139,IF(AND('[1]Multi-Field'!$E$61=[1]Lists!BF139,'[1]Multi-Field'!$F$61="undrained"),BH139,""))</f>
        <v/>
      </c>
      <c r="DR139" s="409" t="str">
        <f>IF(AND('[1]Multi-Field'!$E$62=[1]Lists!BF139,'[1]Multi-Field'!$F$62="Drained"),BI139,IF(AND('[1]Multi-Field'!$E$62=[1]Lists!BF139,'[1]Multi-Field'!$F$62="undrained"),BH139,""))</f>
        <v/>
      </c>
      <c r="DS139" s="409" t="str">
        <f>IF(AND('[1]Multi-Field'!$E$63=[1]Lists!BF139,'[1]Multi-Field'!$F$63="Drained"),BI139,IF(AND('[1]Multi-Field'!$E$63=[1]Lists!BF139,'[1]Multi-Field'!$F$63="undrained"),BH139,""))</f>
        <v/>
      </c>
      <c r="DT139" s="409" t="str">
        <f>IF(AND('[1]Multi-Field'!$E$64=[1]Lists!BF139,'[1]Multi-Field'!$F$64="Drained"),BI139,IF(AND('[1]Multi-Field'!$E$64=[1]Lists!BF139,'[1]Multi-Field'!$F$64="undrained"),BH139,""))</f>
        <v/>
      </c>
      <c r="DU139" s="409" t="str">
        <f>IF(AND('[1]Multi-Field'!$E$65=[1]Lists!BF139,'[1]Multi-Field'!$F$65="Drained"),BI139,IF(AND('[1]Multi-Field'!$E$65=[1]Lists!BF139,'[1]Multi-Field'!$F$65="undrained"),BH139,""))</f>
        <v/>
      </c>
      <c r="DV139" s="409" t="str">
        <f>IF(AND('[1]Multi-Field'!$E$66=[1]Lists!BF139,'[1]Multi-Field'!$F$66="Drained"),BI139,IF(AND('[1]Multi-Field'!$E$66=[1]Lists!BF139,'[1]Multi-Field'!$F$66="undrained"),BH139,""))</f>
        <v/>
      </c>
      <c r="DW139" s="409" t="str">
        <f>IF(AND('[1]Multi-Field'!$E$67=[1]Lists!BF139,'[1]Multi-Field'!$F$67="Drained"),BI139,IF(AND('[1]Multi-Field'!$E$67=[1]Lists!BF139,'[1]Multi-Field'!$F$67="undrained"),BH139,""))</f>
        <v/>
      </c>
      <c r="DX139" s="409" t="str">
        <f>IF(AND('[1]Multi-Field'!$E$68=[1]Lists!BF139,'[1]Multi-Field'!$F$68="Drained"),BI139,IF(AND('[1]Multi-Field'!$E$68=[1]Lists!BF139,'[1]Multi-Field'!$F$68="undrained"),BH139,""))</f>
        <v/>
      </c>
      <c r="DY139" s="409" t="str">
        <f>IF(AND('[1]Multi-Field'!$E$69=[1]Lists!BF139,'[1]Multi-Field'!$F$69="Drained"),BI139,IF(AND('[1]Multi-Field'!$E$69=[1]Lists!BF139,'[1]Multi-Field'!$F$69="undrained"),BH139,""))</f>
        <v/>
      </c>
      <c r="DZ139" s="409" t="str">
        <f>IF(AND('[1]Multi-Field'!$E$70=[1]Lists!BF139,'[1]Multi-Field'!$F$70="Drained"),BI139,IF(AND('[1]Multi-Field'!$E$70=[1]Lists!BF139,'[1]Multi-Field'!$F$70="undrained"),BH139,""))</f>
        <v/>
      </c>
      <c r="EA139" s="409" t="str">
        <f>IF(AND('[1]Multi-Field'!$E$71=[1]Lists!BF139,'[1]Multi-Field'!$F$71="Drained"),BI139,IF(AND('[1]Multi-Field'!$E$71=[1]Lists!BF139,'[1]Multi-Field'!$F$71="undrained"),BH139,""))</f>
        <v/>
      </c>
      <c r="EB139" s="409" t="str">
        <f>IF(AND('[1]Multi-Field'!$E$72=[1]Lists!BF139,'[1]Multi-Field'!$F$72="Drained"),BI139,IF(AND('[1]Multi-Field'!$E$72=[1]Lists!BF139,'[1]Multi-Field'!$F$72="undrained"),BH139,""))</f>
        <v/>
      </c>
      <c r="EC139" s="409" t="str">
        <f>IF(AND('[1]Multi-Field'!$E$73=[1]Lists!BF139,'[1]Multi-Field'!$F$73="Drained"),BI139,IF(AND('[1]Multi-Field'!$E$73=[1]Lists!BF139,'[1]Multi-Field'!$F$73="undrained"),BH139,""))</f>
        <v/>
      </c>
      <c r="ED139" s="409" t="str">
        <f>IF(AND('[1]Multi-Field'!$E$74=[1]Lists!BF139,'[1]Multi-Field'!$F$74="Drained"),BI139,IF(AND('[1]Multi-Field'!$E$74=[1]Lists!BF139,'[1]Multi-Field'!$F$74="undrained"),BH139,""))</f>
        <v/>
      </c>
      <c r="EE139" s="409" t="str">
        <f>IF(AND('[1]Multi-Field'!$E$75=[1]Lists!BF139,'[1]Multi-Field'!$F$75="Drained"),BI139,IF(AND('[1]Multi-Field'!$E$75=[1]Lists!BF139,'[1]Multi-Field'!$F$75="undrained"),BH139,""))</f>
        <v/>
      </c>
      <c r="EF139" s="409" t="str">
        <f>IF(AND('[1]Multi-Field'!$E$76=[1]Lists!BF139,'[1]Multi-Field'!$F$76="Drained"),BI139,IF(AND('[1]Multi-Field'!$E$76=[1]Lists!BF139,'[1]Multi-Field'!$F$6="undrained"),BH139,""))</f>
        <v/>
      </c>
      <c r="EG139" s="409" t="str">
        <f>IF(AND('[1]Multi-Field'!$E$77=[1]Lists!BF139,'[1]Multi-Field'!$F$77="Drained"),BI139,IF(AND('[1]Multi-Field'!$E$77=[1]Lists!BF139,'[1]Multi-Field'!$F$77="undrained"),BH139,""))</f>
        <v/>
      </c>
      <c r="EH139" s="409" t="str">
        <f>IF(AND('[1]Multi-Field'!$E$78=[1]Lists!BF139,'[1]Multi-Field'!$F$78="Drained"),BI139,IF(AND('[1]Multi-Field'!$E$78=[1]Lists!BF139,'[1]Multi-Field'!$F$78="undrained"),BH139,""))</f>
        <v/>
      </c>
      <c r="EI139" s="409" t="str">
        <f>IF(AND('[1]Multi-Field'!$E$79=[1]Lists!BF139,'[1]Multi-Field'!$F$79="Drained"),BI139,IF(AND('[1]Multi-Field'!$E$79=[1]Lists!BF139,'[1]Multi-Field'!$F$79="undrained"),BH139,""))</f>
        <v/>
      </c>
      <c r="EJ139" s="409" t="str">
        <f>IF(AND('[1]Multi-Field'!$E$80=[1]Lists!BF139,'[1]Multi-Field'!$F$80="Drained"),BI139,IF(AND('[1]Multi-Field'!$E$80=[1]Lists!BF139,'[1]Multi-Field'!$F$80="undrained"),BH139,""))</f>
        <v/>
      </c>
      <c r="EK139" s="409" t="str">
        <f>IF(AND('[1]Multi-Field'!$E$81=[1]Lists!BF139,'[1]Multi-Field'!$F$81="Drained"),BI139,IF(AND('[1]Multi-Field'!$E$81=[1]Lists!BF139,'[1]Multi-Field'!$F$81="undrained"),BH139,""))</f>
        <v/>
      </c>
      <c r="EL139" s="409" t="str">
        <f>IF(AND('[1]Multi-Field'!$E$82=[1]Lists!BF139,'[1]Multi-Field'!$F$82="Drained"),BI139,IF(AND('[1]Multi-Field'!$E$82=[1]Lists!BF139,'[1]Multi-Field'!$F$82="undrained"),BH139,""))</f>
        <v/>
      </c>
      <c r="EM139" s="409" t="str">
        <f>IF(AND('[1]Multi-Field'!$E$83=[1]Lists!BF139,'[1]Multi-Field'!$F$83="Drained"),BI139,IF(AND('[1]Multi-Field'!$E$83=[1]Lists!BF139,'[1]Multi-Field'!$F$83="undrained"),BH139,""))</f>
        <v/>
      </c>
      <c r="EN139" s="409" t="str">
        <f>IF(AND('[1]Multi-Field'!$E$84=[1]Lists!BF139,'[1]Multi-Field'!$F$84="Drained"),BI139,IF(AND('[1]Multi-Field'!$E$84=[1]Lists!BF139,'[1]Multi-Field'!$F$84="undrained"),BH139,""))</f>
        <v/>
      </c>
      <c r="EO139" s="409" t="str">
        <f>IF(AND('[1]Multi-Field'!$E$85=[1]Lists!BF139,'[1]Multi-Field'!$F$85="Drained"),BI139,IF(AND('[1]Multi-Field'!$E$85=[1]Lists!BF139,'[1]Multi-Field'!$F$85="undrained"),BH139,""))</f>
        <v/>
      </c>
      <c r="EP139" s="409" t="str">
        <f>IF(AND('[1]Multi-Field'!$E$86=[1]Lists!BF139,'[1]Multi-Field'!$F$86="Drained"),BI139,IF(AND('[1]Multi-Field'!$E$86=[1]Lists!BF139,'[1]Multi-Field'!$F$86="undrained"),BH139,""))</f>
        <v/>
      </c>
      <c r="EQ139" s="409" t="str">
        <f>IF(AND('[1]Multi-Field'!$E$87=[1]Lists!BF139,'[1]Multi-Field'!$F$87="Drained"),BI139,IF(AND('[1]Multi-Field'!$E$87=[1]Lists!BF139,'[1]Multi-Field'!$F$87="undrained"),BH139,""))</f>
        <v/>
      </c>
      <c r="ER139" s="409" t="str">
        <f>IF(AND('[1]Multi-Field'!$E$88=[1]Lists!BF139,'[1]Multi-Field'!$F$88="Drained"),BI139,IF(AND('[1]Multi-Field'!$E$88=[1]Lists!BF139,'[1]Multi-Field'!$F$88="undrained"),BH139,""))</f>
        <v/>
      </c>
      <c r="ES139" s="409" t="str">
        <f>IF(AND('[1]Multi-Field'!$E$89=[1]Lists!BF139,'[1]Multi-Field'!$F$89="Drained"),BI139,IF(AND('[1]Multi-Field'!$E$89=[1]Lists!BF139,'[1]Multi-Field'!$F$89="undrained"),BH139,""))</f>
        <v/>
      </c>
      <c r="ET139" s="409" t="str">
        <f>IF(AND('[1]Multi-Field'!$E$90=[1]Lists!BF139,'[1]Multi-Field'!$F$90="Drained"),BI139,IF(AND('[1]Multi-Field'!$E$90=[1]Lists!BF139,'[1]Multi-Field'!$F$90="undrained"),BH139,""))</f>
        <v/>
      </c>
      <c r="EU139" s="409" t="str">
        <f>IF(AND('[1]Multi-Field'!$E$91=[1]Lists!BF139,'[1]Multi-Field'!$F$91="Drained"),BI139,IF(AND('[1]Multi-Field'!$E$91=[1]Lists!BF139,'[1]Multi-Field'!$F$91="undrained"),BH139,""))</f>
        <v/>
      </c>
      <c r="EV139" s="409" t="str">
        <f>IF(AND('[1]Multi-Field'!$E$92=[1]Lists!BF139,'[1]Multi-Field'!$F$92="Drained"),BI139,IF(AND('[1]Multi-Field'!$E$92=[1]Lists!BF139,'[1]Multi-Field'!$F$92="undrained"),BH139,""))</f>
        <v/>
      </c>
      <c r="EW139" s="409" t="str">
        <f>IF(AND('[1]Multi-Field'!$E$93=[1]Lists!BF139,'[1]Multi-Field'!$F$93="Drained"),BI139,IF(AND('[1]Multi-Field'!$E$93=[1]Lists!BF139,'[1]Multi-Field'!$F$93="undrained"),BH139,""))</f>
        <v/>
      </c>
      <c r="EX139" s="409" t="str">
        <f>IF(AND('[1]Multi-Field'!$E$94=[1]Lists!BF139,'[1]Multi-Field'!$F$94="Drained"),BI139,IF(AND('[1]Multi-Field'!$E$94=[1]Lists!BF139,'[1]Multi-Field'!$F$94="undrained"),BH139,""))</f>
        <v/>
      </c>
      <c r="EY139" s="409" t="str">
        <f>IF(AND('[1]Multi-Field'!$E$95=[1]Lists!BF139,'[1]Multi-Field'!$F$95="Drained"),BI139,IF(AND('[1]Multi-Field'!$E$95=[1]Lists!BF139,'[1]Multi-Field'!$F$95="undrained"),BH139,""))</f>
        <v/>
      </c>
      <c r="EZ139" s="409" t="str">
        <f>IF(AND('[1]Multi-Field'!$E$96=[1]Lists!BF139,'[1]Multi-Field'!$F$96="Drained"),BI139,IF(AND('[1]Multi-Field'!$E$96=[1]Lists!BF139,'[1]Multi-Field'!$F$96="undrained"),BH139,""))</f>
        <v/>
      </c>
      <c r="FA139" s="409" t="str">
        <f>IF(AND('[1]Multi-Field'!$E$97=[1]Lists!BF139,'[1]Multi-Field'!$F$97="Drained"),BI139,IF(AND('[1]Multi-Field'!$E$97=[1]Lists!BF139,'[1]Multi-Field'!$F$97="undrained"),BH139,""))</f>
        <v/>
      </c>
      <c r="FB139" s="409" t="str">
        <f>IF(AND('[1]Multi-Field'!$E$98=[1]Lists!BF139,'[1]Multi-Field'!$F$98="Drained"),BI139,IF(AND('[1]Multi-Field'!$E$98=[1]Lists!BF139,'[1]Multi-Field'!$F$98="undrained"),BH139,""))</f>
        <v/>
      </c>
      <c r="FC139" s="409" t="str">
        <f>IF(AND('[1]Multi-Field'!$E$99=[1]Lists!BF139,'[1]Multi-Field'!$F$99="Drained"),BI139,IF(AND('[1]Multi-Field'!$E$99=[1]Lists!BF139,'[1]Multi-Field'!$F$99="undrained"),BH139,""))</f>
        <v/>
      </c>
      <c r="FD139" s="409" t="str">
        <f>IF(AND('[1]Multi-Field'!$E$100=[1]Lists!BF139,'[1]Multi-Field'!$F$100="Drained"),BI139,IF(AND('[1]Multi-Field'!$E$100=[1]Lists!BF139,'[1]Multi-Field'!$F$100="undrained"),BH139,""))</f>
        <v/>
      </c>
      <c r="FE139" s="409" t="str">
        <f>IF(AND('[1]Multi-Field'!$E$101=[1]Lists!BF139,'[1]Multi-Field'!$F$101="Drained"),BI139,IF(AND('[1]Multi-Field'!$E$101=[1]Lists!BF139,'[1]Multi-Field'!$F$101="undrained"),BH139,""))</f>
        <v/>
      </c>
      <c r="FF139" s="409" t="str">
        <f>IF(AND('[1]Multi-Field'!$E$102=[1]Lists!BF139,'[1]Multi-Field'!$F$102="Drained"),BI139,IF(AND('[1]Multi-Field'!$E$102=[1]Lists!BF139,'[1]Multi-Field'!$F$102="undrained"),BH139,""))</f>
        <v/>
      </c>
      <c r="FG139" s="409" t="str">
        <f>IF(AND('[1]Multi-Field'!$E$103=[1]Lists!BF139,'[1]Multi-Field'!$F$103="Drained"),BI139,IF(AND('[1]Multi-Field'!$E$103=[1]Lists!BF139,'[1]Multi-Field'!$F$103="undrained"),BH139,""))</f>
        <v/>
      </c>
      <c r="FH139" s="409" t="str">
        <f>IF(AND('[1]Multi-Field'!$E$104=[1]Lists!BF139,'[1]Multi-Field'!$F$104="Drained"),BI139,IF(AND('[1]Multi-Field'!$E$104=[1]Lists!BF139,'[1]Multi-Field'!$F$104="undrained"),BH139,""))</f>
        <v/>
      </c>
      <c r="FI139" s="409" t="str">
        <f>IF(AND('[1]Multi-Field'!$E$105=[1]Lists!BF139,'[1]Multi-Field'!$F$105="Drained"),BI139,IF(AND('[1]Multi-Field'!$E$105=[1]Lists!BF139,'[1]Multi-Field'!$F$105="undrained"),BH139,""))</f>
        <v/>
      </c>
      <c r="FJ139" s="409" t="str">
        <f>IF(AND('[1]Multi-Field'!$E$106=[1]Lists!BF139,'[1]Multi-Field'!$F$106="Drained"),BI139,IF(AND('[1]Multi-Field'!$E$106=[1]Lists!BF139,'[1]Multi-Field'!$F$106="undrained"),BH139,""))</f>
        <v/>
      </c>
      <c r="FK139" s="409" t="str">
        <f>IF(AND('[1]Multi-Field'!$E$107=[1]Lists!BF139,'[1]Multi-Field'!$F$107="Drained"),BI139,IF(AND('[1]Multi-Field'!$E$107=[1]Lists!BF139,'[1]Multi-Field'!$F$107="undrained"),BH139,""))</f>
        <v/>
      </c>
      <c r="FL139" s="409" t="str">
        <f>IF(AND('[1]Multi-Field'!$E$108=[1]Lists!BF139,'[1]Multi-Field'!$F$108="Drained"),BI139,IF(AND('[1]Multi-Field'!$E$108=[1]Lists!BF139,'[1]Multi-Field'!$F$108="undrained"),BH139,""))</f>
        <v/>
      </c>
      <c r="FM139" s="409" t="str">
        <f>IF(AND('[1]Multi-Field'!$E$109=[1]Lists!BF139,'[1]Multi-Field'!$F$109="Drained"),BI139,IF(AND('[1]Multi-Field'!$E$109=[1]Lists!BF139,'[1]Multi-Field'!$F$109="undrained"),BH139,""))</f>
        <v/>
      </c>
      <c r="FN139" s="409" t="str">
        <f>IF(AND('[1]Multi-Field'!$E$110=[1]Lists!BF139,'[1]Multi-Field'!$F$110="Drained"),BI139,IF(AND('[1]Multi-Field'!$E$110=[1]Lists!BF139,'[1]Multi-Field'!$F$110="undrained"),BH139,""))</f>
        <v/>
      </c>
      <c r="FO139" s="409" t="str">
        <f>IF(AND('[1]Multi-Field'!$E$111=[1]Lists!BF139,'[1]Multi-Field'!$F$111="Drained"),BI139,IF(AND('[1]Multi-Field'!$E$111=[1]Lists!BF139,'[1]Multi-Field'!$F$111="undrained"),BH139,""))</f>
        <v/>
      </c>
      <c r="FP139" s="409" t="str">
        <f>IF(AND('[1]Multi-Field'!$E$112=[1]Lists!BF139,'[1]Multi-Field'!$F$112="Drained"),BI139,IF(AND('[1]Multi-Field'!$E$112=[1]Lists!BF139,'[1]Multi-Field'!$F$112="undrained"),BH139,""))</f>
        <v/>
      </c>
      <c r="FQ139" s="409" t="str">
        <f>IF(AND('[1]Multi-Field'!$E$113=[1]Lists!BF139,'[1]Multi-Field'!$F$113="Drained"),BI139,IF(AND('[1]Multi-Field'!$E$113=[1]Lists!BF139,'[1]Multi-Field'!$F$113="undrained"),BH139,""))</f>
        <v/>
      </c>
      <c r="FR139" s="409" t="str">
        <f>IF(AND('[1]Multi-Field'!$E$114=[1]Lists!BF139,'[1]Multi-Field'!$F$114="Drained"),BI139,IF(AND('[1]Multi-Field'!$E$114=[1]Lists!BF139,'[1]Multi-Field'!$F$114="undrained"),BH139,""))</f>
        <v/>
      </c>
      <c r="FS139" s="409" t="str">
        <f>IF(AND('[1]Multi-Field'!$E$115=[1]Lists!BF139,'[1]Multi-Field'!$F$115="Drained"),BI139,IF(AND('[1]Multi-Field'!$E$115=[1]Lists!BF139,'[1]Multi-Field'!$F$115="undrained"),BH139,""))</f>
        <v/>
      </c>
      <c r="FT139" s="409" t="str">
        <f>IF(AND('[1]Multi-Field'!$E$116=[1]Lists!BF139,'[1]Multi-Field'!$F$116="Drained"),BI139,IF(AND('[1]Multi-Field'!$E$116=[1]Lists!BF139,'[1]Multi-Field'!$F$116="undrained"),BH139,""))</f>
        <v/>
      </c>
      <c r="FU139" s="409" t="str">
        <f>IF(AND('[1]Multi-Field'!$E$117=[1]Lists!BF139,'[1]Multi-Field'!$F$117="Drained"),BI139,IF(AND('[1]Multi-Field'!$E$117=[1]Lists!BF139,'[1]Multi-Field'!$F$117="undrained"),BH139,""))</f>
        <v/>
      </c>
      <c r="FV139" s="409" t="str">
        <f>IF(AND('[1]Multi-Field'!$E$118=[1]Lists!BF139,'[1]Multi-Field'!$F$118="Drained"),BI139,IF(AND('[1]Multi-Field'!$E$118=[1]Lists!BF139,'[1]Multi-Field'!$F$118="undrained"),BH139,""))</f>
        <v/>
      </c>
      <c r="FW139" s="409" t="str">
        <f>IF(AND('[1]Multi-Field'!$E$119=[1]Lists!BF139,'[1]Multi-Field'!$F$119="Drained"),BI139,IF(AND('[1]Multi-Field'!$E$119=[1]Lists!BF139,'[1]Multi-Field'!$F$119="undrained"),BH139,""))</f>
        <v/>
      </c>
      <c r="FX139" s="409" t="str">
        <f>IF(AND('[1]Multi-Field'!$E$120=[1]Lists!BF139,'[1]Multi-Field'!$F$120="Drained"),BI139,IF(AND('[1]Multi-Field'!$E$120=[1]Lists!BF139,'[1]Multi-Field'!$F$120="undrained"),BH139,""))</f>
        <v/>
      </c>
      <c r="GC139" s="4">
        <f>'[1]Multi-Field'!B137</f>
        <v>0</v>
      </c>
      <c r="GD139" s="73" t="str">
        <f>IF(OR('[1]Multi-Field'!Q137=$FZ$43,'[1]Multi-Field'!Q137=$FZ$44),'[1]Multi-Field'!BS137,"")</f>
        <v/>
      </c>
      <c r="GE139" s="4" t="str">
        <f>IF(AND(OR('[1]Multi-Field'!Q137=$FZ$86,'[1]Multi-Field'!Q137=$FZ$94,'[1]Multi-Field'!Q137=$FZ$87,'[1]Multi-Field'!Q137=[1]Lists!$FZ$93,'[1]Multi-Field'!Q137=$FZ$59),'[1]Multi-Field'!BS137&gt;50),'[1]Multi-Field'!BS137*0.8,IF(AND(OR('[1]Multi-Field'!Q137=$FZ$86,'[1]Multi-Field'!Q137=$FZ$94,'[1]Multi-Field'!Q137=$FZ$87,'[1]Multi-Field'!Q137=[1]Lists!$FZ$93,'[1]Multi-Field'!Q137=[1]Lists!$FZ$59),'[1]Multi-Field'!BS137&lt;50),'[1]Multi-Field'!BS137,""))</f>
        <v/>
      </c>
      <c r="GF139" s="4" t="str">
        <f>IF(OR('[1]Multi-Field'!Q137=[1]Lists!$FZ$7,'[1]Multi-Field'!Q137=[1]Lists!$FZ$5,'[1]Multi-Field'!Q137=[1]Lists!$FZ$24,'[1]Multi-Field'!Q137=[1]Lists!$FZ$10,'[1]Multi-Field'!Q137=[1]Lists!$FZ$8, '[1]Multi-Field'!Q137=[1]Lists!$FZ$25, '[1]Multi-Field'!Q137=[1]Lists!$FZ$23, '[1]Multi-Field'!Q137= [1]Lists!$FZ$47, '[1]Multi-Field'!Q137=[1]Lists!$FZ$49, '[1]Multi-Field'!Q137=[1]Lists!$FZ$48,'[1]Multi-Field'!Q137=[1]Lists!$FZ$3, '[1]Multi-Field'!Q137=[1]Lists!$FZ$14,'[1]Multi-Field'!Q137=[1]Lists!$FZ$36, '[1]Multi-Field'!Q137=[1]Lists!$FZ$41,'[1]Multi-Field'!Q137=[1]Lists!$FZ$42),0,"")</f>
        <v/>
      </c>
      <c r="GG139" s="4" t="str">
        <f>IF(OR('[1]Multi-Field'!Q137=[1]Lists!$FZ$6,'[1]Multi-Field'!Q137=[1]Lists!$FZ$4, '[1]Multi-Field'!Q166=[1]Lists!$FZ$11, '[1]Multi-Field'!Q137=[1]Lists!$FZ$1),100*IF('[1]Multi-Field'!U137=onepercent,0.75,IF('[1]Multi-Field'!U137=onetotwentyfivepercent,0.4,IF(OR('[1]Multi-Field'!U137=twentysixtofiftypercent,'[1]Multi-Field'!U137=greaterthanfiftypercent),0,""))),"")</f>
        <v/>
      </c>
      <c r="GH139" s="4" t="str">
        <f>IF(OR('[1]Multi-Field'!Q137=[1]Lists!$FZ$53,'[1]Multi-Field'!Q137=[1]Lists!$FZ$55), 50,IF('[1]Multi-Field'!Q137=[1]Lists!$FZ$54,225,IF('[1]Multi-Field'!Q137=[1]Lists!$FZ$56,75,"")))</f>
        <v/>
      </c>
      <c r="GI139" s="4" t="e">
        <f>#VALUE!</f>
        <v>#VALUE!</v>
      </c>
      <c r="GJ139" s="4" t="e">
        <f>#VALUE!</f>
        <v>#VALUE!</v>
      </c>
      <c r="GK139" s="4" t="str">
        <f>IF('[1]Multi-Field'!Q137=[1]Lists!$FZ$95,'[1]Multi-Field'!BS137*0.66,"")</f>
        <v/>
      </c>
      <c r="GM139" s="4" t="str">
        <f>IF(OR('[1]Multi-Field'!Q137=[1]Lists!$FZ$26,'[1]Multi-Field'!Q137=[1]Lists!$FZ$84),20,"")</f>
        <v/>
      </c>
      <c r="GN139" s="4" t="str">
        <f>IF(OR('[1]Multi-Field'!Q137=[1]Lists!$FZ$88,'[1]Multi-Field'!Q137=[1]Lists!$FZ$57),0,"")</f>
        <v/>
      </c>
      <c r="GO139" s="4" t="str">
        <f>IF(OR('[1]Multi-Field'!Q137=[1]Lists!$FZ$69,'[1]Multi-Field'!Q137=[1]Lists!$FZ$71,'[1]Multi-Field'!Q137=[1]Lists!$FZ$105),50,"")</f>
        <v/>
      </c>
      <c r="GP139" s="4" t="str">
        <f>IF(OR('[1]Multi-Field'!Q137=[1]Lists!$FZ$75,'[1]Multi-Field'!Q137=[1]Lists!$FZ$70),75,"")</f>
        <v/>
      </c>
      <c r="GQ139" s="4">
        <f>IF('[1]Multi-Field'!Q137=[1]Lists!$FZ$72,150,"")</f>
        <v>150</v>
      </c>
      <c r="GR139" s="4" t="str">
        <f>IF(OR('[1]Multi-Field'!Q137=[1]Lists!$FZ$74,'[1]Multi-Field'!Q137=[1]Lists!$FZ$73),40,"")</f>
        <v/>
      </c>
      <c r="GS139" s="4" t="str">
        <f>IF('[1]Multi-Field'!Q137=[1]Lists!$FZ$99,80,"")</f>
        <v/>
      </c>
      <c r="GT139" s="4" t="str">
        <f>IF('[1]Multi-Field'!Q137=[1]Lists!$FZ$106,70,"")</f>
        <v/>
      </c>
      <c r="GU139" s="4" t="e">
        <f t="shared" si="31"/>
        <v>#VALUE!</v>
      </c>
    </row>
    <row r="140" spans="1:203" ht="13.5" customHeight="1">
      <c r="A140" s="7" t="s">
        <v>227</v>
      </c>
      <c r="B140" s="7"/>
      <c r="C140" s="7"/>
      <c r="D140" s="8">
        <v>70</v>
      </c>
      <c r="E140" s="8">
        <f t="shared" si="27"/>
        <v>70</v>
      </c>
      <c r="F140" s="8">
        <f t="shared" si="28"/>
        <v>70</v>
      </c>
      <c r="G140" s="8">
        <v>70</v>
      </c>
      <c r="H140" s="8">
        <v>75</v>
      </c>
      <c r="I140" s="8">
        <f t="shared" si="32"/>
        <v>75</v>
      </c>
      <c r="J140" s="8">
        <f t="shared" si="33"/>
        <v>75</v>
      </c>
      <c r="K140" s="8">
        <v>75</v>
      </c>
      <c r="L140" s="8">
        <v>115</v>
      </c>
      <c r="M140" s="8">
        <f t="shared" si="29"/>
        <v>118</v>
      </c>
      <c r="N140" s="8">
        <f t="shared" si="30"/>
        <v>122</v>
      </c>
      <c r="O140" s="8">
        <v>125</v>
      </c>
      <c r="P140" s="391">
        <v>115</v>
      </c>
      <c r="Q140" s="394"/>
      <c r="R140" s="395" t="b">
        <f>IF(OR('Multi-Field'!AA117=Lists!$AC$42,'Multi-Field'!AA117=Lists!$AC$43),IF('Multi-Field'!Z117="x",(IF('Multi-Field'!AC117=Lists!$Q$11,Lists!$R$11,IF('Multi-Field'!AC117=Lists!$Q$12,Lists!$R$12,IF('Multi-Field'!AC117=Lists!$Q$13,Lists!$R$13,IF('Multi-Field'!AC117=Lists!$Q$14,Lists!$R$14))))),IF('Multi-Field'!X117="x",(IF('Multi-Field'!AC117=Lists!$Q$11,Lists!$S$11,IF('Multi-Field'!AC117=Lists!$Q$12,Lists!$S$12,IF('Multi-Field'!AC117=Lists!$Q$13,Lists!$S$13,IF('Multi-Field'!AC117=Lists!$Q$14,Lists!$S$14))))),IF('Multi-Field'!V117="x",(IF('Multi-Field'!AC117=Lists!$Q$11,Lists!$T$11,IF('Multi-Field'!AC117=Lists!$Q$12,Lists!$T$12,IF('Multi-Field'!AC117=Lists!$Q$13,Lists!$T$13,IF('Multi-Field'!AC117=Lists!$Q$14,Lists!$T$14))))),0))))</f>
        <v>0</v>
      </c>
      <c r="S140" s="395" t="str">
        <f t="shared" si="26"/>
        <v/>
      </c>
      <c r="T140" s="395"/>
      <c r="U140" s="396"/>
      <c r="V140" s="383">
        <f>IF(OR('Multi-Field'!AI126=$U$4,'Multi-Field'!AI126=$U$5,'Multi-Field'!AI126=$U$6,'Multi-Field'!AI126=$U$7,'Multi-Field'!AI126=$U$8,'Multi-Field'!AI126=$U$9),(IF('Multi-Field'!AJ126=$V$2,100,IF('Multi-Field'!AJ126=$V$3,65,IF('Multi-Field'!AJ126=$V$4,53,IF('Multi-Field'!AJ126=$V$5,41,IF('Multi-Field'!AJ126=$V$6,23,IF('Multi-Field'!AJ126=$V$7,0,0))))))),0)</f>
        <v>0</v>
      </c>
      <c r="W140" s="383" t="str">
        <f>IF(AND(OR('Multi-Field'!AF126=$S$3,'Multi-Field'!AF126=S128,'Multi-Field'!AF126=$S$7),'Multi-Field'!AN126&lt;18,'Multi-Field'!AN126&gt;0),35,IF('Multi-Field'!AF126=$S$4,55,IF(AND('Multi-Field'!AF126=$S$6,'Multi-Field'!AN126&lt;18),30,IF(AND('Multi-Field'!AN126&gt;17,OR('Multi-Field'!AF126=$S$3,'Multi-Field'!AF126=$S$5,'Multi-Field'!AF126= $S$6,'Multi-Field'!AF126=$S$7)),25,"0"))))</f>
        <v>0</v>
      </c>
      <c r="X140" s="383">
        <f>IF(OR('Multi-Field'!BA126=$U$4,'Multi-Field'!BA126=$U$5,'Multi-Field'!BA126=$U$6,'Multi-Field'!BA126=U130,'Multi-Field'!BA126=$U$8,'Multi-Field'!BA126=$U$9),(IF('Multi-Field'!BB126=$V$2,100,IF('Multi-Field'!BB126=$V$3,65,IF('Multi-Field'!BB126=$V$4,53,IF('Multi-Field'!BB126=$V$5,41,IF('Multi-Field'!BB126=$V$6,23,IF('Multi-Field'!BB126=$V$7,0,0))))))),0)</f>
        <v>0</v>
      </c>
      <c r="Y140" s="383" t="str">
        <f>IF(AND(OR('Multi-Field'!AX126=$S$3,'Multi-Field'!AX126=$S$5,'Multi-Field'!AX126=$S$7),'Multi-Field'!BF126&lt;18),35,IF('Multi-Field'!AX126=$S$4,55,IF(AND('Multi-Field'!AX126=$S$6,'Multi-Field'!BF126&lt;18),30,IF(AND('Multi-Field'!BF126&gt;17,OR('Multi-Field'!AX126=$S$3,'Multi-Field'!AX126=$S$5,'Multi-Field'!AX126=$S$6,'Multi-Field'!AX126=$S$7)),25,"0"))))</f>
        <v>0</v>
      </c>
      <c r="Z140" s="383">
        <v>124</v>
      </c>
      <c r="AI140" s="384">
        <f>'[1]Multi-Field'!B136</f>
        <v>0</v>
      </c>
      <c r="AJ140" s="385" t="e">
        <f>#VALUE!</f>
        <v>#VALUE!</v>
      </c>
      <c r="AK140" s="385" t="e">
        <f>#VALUE!</f>
        <v>#VALUE!</v>
      </c>
      <c r="AL140" s="385" t="e">
        <f>IF(AK140="","",IF('[1]Multi-Field'!AU136=20,10,IF(AK140-30&lt;0,0,AK140-30)))</f>
        <v>#VALUE!</v>
      </c>
      <c r="AM140" s="385" t="e">
        <f>#VALUE!</f>
        <v>#VALUE!</v>
      </c>
      <c r="AN140" s="385" t="e">
        <f t="shared" si="23"/>
        <v>#VALUE!</v>
      </c>
      <c r="AO140" s="385" t="e">
        <f>#VALUE!</f>
        <v>#VALUE!</v>
      </c>
      <c r="AP140" s="385" t="e">
        <f>#VALUE!</f>
        <v>#VALUE!</v>
      </c>
      <c r="AQ140" s="385" t="e">
        <f>#VALUE!</f>
        <v>#VALUE!</v>
      </c>
      <c r="AR140" s="385" t="e">
        <f>#VALUE!</f>
        <v>#VALUE!</v>
      </c>
      <c r="AS140" s="385" t="e">
        <f>IF(AR140="","",IF('[1]Multi-Field'!AU136&gt;9,0,AR140-15))</f>
        <v>#VALUE!</v>
      </c>
      <c r="AT140" s="385" t="e">
        <f>#VALUE!</f>
        <v>#VALUE!</v>
      </c>
      <c r="AU140" s="385" t="e">
        <f>#VALUE!</f>
        <v>#VALUE!</v>
      </c>
      <c r="AV140" s="385" t="e">
        <f>IF(AU140="","",IF('[1]Multi-Field'!AU136=9&gt;9,0,AU140-35))</f>
        <v>#VALUE!</v>
      </c>
      <c r="AW140" s="385" t="e">
        <f>#VALUE!</f>
        <v>#VALUE!</v>
      </c>
      <c r="AX140" s="385" t="e">
        <f t="shared" si="24"/>
        <v>#VALUE!</v>
      </c>
      <c r="AY140" s="385" t="str">
        <f>IF('[1]Multi-Field'!AU136="","",IF('[1]Multi-Field'!AU136&lt;1,100,IF('[1]Multi-Field'!AU136=1,75,IF('[1]Multi-Field'!AU136=2,50,IF('[1]Multi-Field'!AU136=3,25,IF('[1]Multi-Field'!AU136&gt;3,0,""))))))</f>
        <v/>
      </c>
      <c r="AZ140" s="385" t="str">
        <f t="shared" si="25"/>
        <v/>
      </c>
      <c r="BA140" s="385" t="e">
        <f>#VALUE!</f>
        <v>#VALUE!</v>
      </c>
      <c r="BB140" s="385" t="e">
        <f>IF(BA140="","",IF(AND('[1]Multi-Field'!AU136&lt;40,'[1]Multi-Field'!AU136&gt;9),40,IF('[1]Multi-Field'!AU136&gt;39,0,BA140+5)))</f>
        <v>#VALUE!</v>
      </c>
      <c r="BC140" s="386" t="e">
        <f t="shared" si="34"/>
        <v>#VALUE!</v>
      </c>
      <c r="BF140" s="411" t="s">
        <v>1309</v>
      </c>
      <c r="BG140" s="412">
        <v>3</v>
      </c>
      <c r="BH140" s="412">
        <v>4.5</v>
      </c>
      <c r="BI140" s="412">
        <v>5</v>
      </c>
      <c r="BJ140" s="409" t="e">
        <f>IF(AND('[1]Single Field'!#REF!=[1]Lists!BF140,'[1]Single Field'!#REF!="Drained"),"x",IF(AND('[1]Single Field'!#REF!=[1]Lists!BF140,'[1]Single Field'!#REF!="Undrained"),O,""))</f>
        <v>#REF!</v>
      </c>
      <c r="BK140" s="409" t="str">
        <f>IF(AND('[1]Multi-Field'!$E$3=[1]Lists!BF140,'[1]Multi-Field'!$F$3="Drained"),BI140,IF(AND('[1]Multi-Field'!$E$3=BF140,'[1]Multi-Field'!$F$3="undrained"),BH140,""))</f>
        <v/>
      </c>
      <c r="BL140" s="409" t="str">
        <f>IF(AND('[1]Multi-Field'!$E$4=BF140,'[1]Multi-Field'!$F$4="Drained"),BI140,IF(AND('[1]Multi-Field'!$E$4=BF140,'[1]Multi-Field'!$F$4="undrained"),BH140,""))</f>
        <v/>
      </c>
      <c r="BM140" s="409" t="str">
        <f>IF(AND('[1]Multi-Field'!$E$5=BF140,'[1]Multi-Field'!$F$5="Drained"),BI140,IF(AND('[1]Multi-Field'!$E$5=BF140,'[1]Multi-Field'!$F$5="undrained"),BH140,""))</f>
        <v/>
      </c>
      <c r="BN140" s="409" t="str">
        <f>IF(AND('[1]Multi-Field'!$E$6=BF140,'[1]Multi-Field'!$F$6="Drained"),BI140,IF(AND('[1]Multi-Field'!$E$6=BF140,'[1]Multi-Field'!$F$6="undrained"),BH140,""))</f>
        <v/>
      </c>
      <c r="BO140" s="409" t="str">
        <f>IF(AND('[1]Multi-Field'!$E$7=BF140,'[1]Multi-Field'!$F$7="Drained"),BI140,IF(AND('[1]Multi-Field'!$E$7=BF140,'[1]Multi-Field'!$F$7="undrained"),BH140,""))</f>
        <v/>
      </c>
      <c r="BP140" s="409" t="str">
        <f>IF(AND('[1]Multi-Field'!$E$8=BF140,'[1]Multi-Field'!$F$8="Drained"),BI140,IF(AND('[1]Multi-Field'!$E$8=BF140,'[1]Multi-Field'!$F$8="undrained"),BH140,""))</f>
        <v/>
      </c>
      <c r="BQ140" s="409" t="str">
        <f>IF(AND('[1]Multi-Field'!$E$9=BF140,'[1]Multi-Field'!$F$9="Drained"),BI140,IF(AND('[1]Multi-Field'!$E$9=BF140,'[1]Multi-Field'!$F$9="undrained"),BH140,""))</f>
        <v/>
      </c>
      <c r="BR140" s="409" t="str">
        <f>IF(AND('[1]Multi-Field'!$E$10=BF140,'[1]Multi-Field'!$F$10="Drained"),BI140,IF(AND('[1]Multi-Field'!$E$10=BF140,'[1]Multi-Field'!$F$10="undrained"),BH140,""))</f>
        <v/>
      </c>
      <c r="BS140" s="409" t="str">
        <f>IF(AND('[1]Multi-Field'!$E$11=BF140,'[1]Multi-Field'!$F$11="Drained"),BI140,IF(AND('[1]Multi-Field'!$E$11=BF140,'[1]Multi-Field'!$F$11="undrained"),BH140,""))</f>
        <v/>
      </c>
      <c r="BT140" s="409" t="str">
        <f>IF(AND('[1]Multi-Field'!$E$12=BF140,'[1]Multi-Field'!$F$12="Drained"),BI140,IF(AND('[1]Multi-Field'!$E$12=BF140,'[1]Multi-Field'!$F$12="undrained"),BH140,""))</f>
        <v/>
      </c>
      <c r="BU140" s="409" t="str">
        <f>IF(AND('[1]Multi-Field'!$E$13=BF140,'[1]Multi-Field'!$F$13="Drained"),BI140,IF(AND('[1]Multi-Field'!$E$3=BF140,'[1]Multi-Field'!$F$13="undrained"),BH140,""))</f>
        <v/>
      </c>
      <c r="BV140" s="409" t="str">
        <f>IF(AND('[1]Multi-Field'!$E$14=BF140,'[1]Multi-Field'!$F$14="Drained"),BI140,IF(AND('[1]Multi-Field'!$E$14=BF140,'[1]Multi-Field'!$F$14="undrained"),BH140,""))</f>
        <v/>
      </c>
      <c r="BW140" s="409" t="str">
        <f>IF(AND('[1]Multi-Field'!$E$15=BF140,'[1]Multi-Field'!$F$15="Drained"),BI140,IF(AND('[1]Multi-Field'!$E$15=BF140,'[1]Multi-Field'!$F$15="undrained"),BH140,""))</f>
        <v/>
      </c>
      <c r="BX140" s="409" t="str">
        <f>IF(AND('[1]Multi-Field'!$E$16=[1]Lists!BF140,'[1]Multi-Field'!$F$16="Drained"),BI140,IF(AND('[1]Multi-Field'!$E$16=[1]Lists!BF140,'[1]Multi-Field'!$F$16="undrained"),BH140,""))</f>
        <v/>
      </c>
      <c r="BY140" s="409" t="str">
        <f>IF(AND('[1]Multi-Field'!$E$17=[1]Lists!BF140,'[1]Multi-Field'!$F$17="Drained"),BI140,IF(AND('[1]Multi-Field'!$E$17=[1]Lists!BF140,'[1]Multi-Field'!$F$17="undrained"),BH140,""))</f>
        <v/>
      </c>
      <c r="BZ140" s="409" t="str">
        <f>IF(AND('[1]Multi-Field'!$E$18=[1]Lists!BF140,'[1]Multi-Field'!$F$18="Drained"),BI140,IF(AND('[1]Multi-Field'!$E$18=[1]Lists!BF140,'[1]Multi-Field'!$F$18="undrained"),BH140,""))</f>
        <v/>
      </c>
      <c r="CA140" s="409" t="str">
        <f>IF(AND('[1]Multi-Field'!$E$19=[1]Lists!BF140,'[1]Multi-Field'!$F$19="Drained"),BI140,IF(AND('[1]Multi-Field'!$E$19=[1]Lists!BF140,'[1]Multi-Field'!$F$19="undrained"),BH140,""))</f>
        <v/>
      </c>
      <c r="CB140" s="409" t="str">
        <f>IF(AND('[1]Multi-Field'!$E$20=[1]Lists!BF140,'[1]Multi-Field'!$F$20="Drained"),BI140,IF(AND('[1]Multi-Field'!$E$20=[1]Lists!BF140,'[1]Multi-Field'!$F$20="undrained"),BH140,""))</f>
        <v/>
      </c>
      <c r="CC140" s="409" t="str">
        <f>IF(AND('[1]Multi-Field'!$E$21=[1]Lists!BF140,'[1]Multi-Field'!$F$21="Drained"),BI140,IF(AND('[1]Multi-Field'!$E$21=[1]Lists!BF140,'[1]Multi-Field'!$F$21="undrained"),BH140,""))</f>
        <v/>
      </c>
      <c r="CD140" s="409" t="str">
        <f>IF(AND('[1]Multi-Field'!$E$22=[1]Lists!BF140,'[1]Multi-Field'!$F$22="Drained"),BI140,IF(AND('[1]Multi-Field'!$E$22=[1]Lists!BF140,'[1]Multi-Field'!$F$22="undrained"),BH140,""))</f>
        <v/>
      </c>
      <c r="CE140" s="409" t="str">
        <f>IF(AND('[1]Multi-Field'!$E$23=[1]Lists!BF140,'[1]Multi-Field'!$F$23="Drained"),BI140,IF(AND('[1]Multi-Field'!$E$23=[1]Lists!BF140,'[1]Multi-Field'!$F$23="undrained"),BH140,""))</f>
        <v/>
      </c>
      <c r="CF140" s="409" t="str">
        <f>IF(AND('[1]Multi-Field'!$E$24=[1]Lists!BF140,'[1]Multi-Field'!$F$24="Drained"),BI140,IF(AND('[1]Multi-Field'!$E$24=[1]Lists!BF140,'[1]Multi-Field'!$F$24="undrained"),BH140,""))</f>
        <v/>
      </c>
      <c r="CG140" s="409" t="str">
        <f>IF(AND('[1]Multi-Field'!$E$25=[1]Lists!BF140,'[1]Multi-Field'!$F$25="Drained"),BI140,IF(AND('[1]Multi-Field'!$E$25=[1]Lists!BF140,'[1]Multi-Field'!$F$25="undrained"),BH140,""))</f>
        <v/>
      </c>
      <c r="CH140" s="409" t="str">
        <f>IF(AND('[1]Multi-Field'!$E$26=[1]Lists!BF140,'[1]Multi-Field'!$F$26="Drained"),BI140,IF(AND('[1]Multi-Field'!$E$26=[1]Lists!BF140,'[1]Multi-Field'!$F$26="undrained"),BH140,""))</f>
        <v/>
      </c>
      <c r="CI140" s="409" t="str">
        <f>IF(AND('[1]Multi-Field'!$E$27=[1]Lists!BF140,'[1]Multi-Field'!$F$27="Drained"),BI140,IF(AND('[1]Multi-Field'!$E$27=[1]Lists!BF140,'[1]Multi-Field'!$F$27="undrained"),BH140,""))</f>
        <v/>
      </c>
      <c r="CJ140" s="409" t="str">
        <f>IF(AND('[1]Multi-Field'!$E$28=[1]Lists!BF140,'[1]Multi-Field'!$F$28="Drained"),BI140,IF(AND('[1]Multi-Field'!$E$28=[1]Lists!BF140,'[1]Multi-Field'!$F$28="undrained"),BH140,""))</f>
        <v/>
      </c>
      <c r="CK140" s="409" t="str">
        <f>IF(AND('[1]Multi-Field'!$E$29=[1]Lists!BF140,'[1]Multi-Field'!$F$29="Drained"),BI140,IF(AND('[1]Multi-Field'!$E$29=[1]Lists!BF140,'[1]Multi-Field'!$F$29="undrained"),BH140,""))</f>
        <v/>
      </c>
      <c r="CL140" s="409" t="str">
        <f>IF(AND('[1]Multi-Field'!$E$30=[1]Lists!BF140,'[1]Multi-Field'!$F$30="Drained"),BI140,IF(AND('[1]Multi-Field'!$E$30=[1]Lists!BF140,'[1]Multi-Field'!$F$30="undrained"),BH140,""))</f>
        <v/>
      </c>
      <c r="CM140" s="409" t="str">
        <f>IF(AND('[1]Multi-Field'!$E$31=[1]Lists!BF140,'[1]Multi-Field'!$F$31="Drained"),BI140,IF(AND('[1]Multi-Field'!$E$31=[1]Lists!BF140,'[1]Multi-Field'!$F$31="undrained"),BH140,""))</f>
        <v/>
      </c>
      <c r="CN140" s="409" t="str">
        <f>IF(AND('[1]Multi-Field'!$E$32=[1]Lists!BF140,'[1]Multi-Field'!$F$32="Drained"),BI140,IF(AND('[1]Multi-Field'!$E$32=[1]Lists!BF140,'[1]Multi-Field'!$F$32="undrained"),BH140,""))</f>
        <v/>
      </c>
      <c r="CO140" s="409" t="str">
        <f>IF(AND('[1]Multi-Field'!$E$33=[1]Lists!BF140,'[1]Multi-Field'!$F$33="Drained"),BI140,IF(AND('[1]Multi-Field'!$E$33=[1]Lists!BF140,'[1]Multi-Field'!$F$33="undrained"),BH140,""))</f>
        <v/>
      </c>
      <c r="CP140" s="409" t="str">
        <f>IF(AND('[1]Multi-Field'!$E$34=[1]Lists!BF140,'[1]Multi-Field'!$F$34="Drained"),BI140,IF(AND('[1]Multi-Field'!$E$34=[1]Lists!BF140,'[1]Multi-Field'!$F$34="undrained"),BH140,""))</f>
        <v/>
      </c>
      <c r="CQ140" s="409" t="str">
        <f>IF(AND('[1]Multi-Field'!$E$35=[1]Lists!BF140,'[1]Multi-Field'!$F$35="Drained"),BI140,IF(AND('[1]Multi-Field'!$E$35=[1]Lists!BF140,'[1]Multi-Field'!$F$35="undrained"),BH140,""))</f>
        <v/>
      </c>
      <c r="CR140" s="409" t="str">
        <f>IF(AND('[1]Multi-Field'!$E$36=[1]Lists!BF140,'[1]Multi-Field'!$F$36="Drained"),BI140,IF(AND('[1]Multi-Field'!$E$36=[1]Lists!BF140,'[1]Multi-Field'!$F$36="undrained"),BH140,""))</f>
        <v/>
      </c>
      <c r="CS140" s="409" t="str">
        <f>IF(AND('[1]Multi-Field'!$E$37=[1]Lists!BF140,'[1]Multi-Field'!$F$37="Drained"),BI140,IF(AND('[1]Multi-Field'!$E$37=[1]Lists!BF140,'[1]Multi-Field'!$F$37="undrained"),BH140,""))</f>
        <v/>
      </c>
      <c r="CT140" s="409" t="str">
        <f>IF(AND('[1]Multi-Field'!$E$38=[1]Lists!BF140,'[1]Multi-Field'!$F$38="Drained"),BI140,IF(AND('[1]Multi-Field'!$E$38=[1]Lists!BF140,'[1]Multi-Field'!$F$38="undrained"),BH140,""))</f>
        <v/>
      </c>
      <c r="CU140" s="409" t="str">
        <f>IF(AND('[1]Multi-Field'!$E$39=[1]Lists!BF140,'[1]Multi-Field'!$F$39="Drained"),BI140,IF(AND('[1]Multi-Field'!$E$39=[1]Lists!BF140,'[1]Multi-Field'!$F$39="undrained"),BH140,""))</f>
        <v/>
      </c>
      <c r="CV140" s="409" t="str">
        <f>IF(AND('[1]Multi-Field'!$E$40=[1]Lists!BF140,'[1]Multi-Field'!$F$40="Drained"),BI140,IF(AND('[1]Multi-Field'!$E$40=[1]Lists!BF140,'[1]Multi-Field'!$F$40="undrained"),BH140,""))</f>
        <v/>
      </c>
      <c r="CW140" s="409" t="str">
        <f>IF(AND('[1]Multi-Field'!$E$41=[1]Lists!BF140,'[1]Multi-Field'!$F$40="Drained"),BI140,IF(AND('[1]Multi-Field'!$E$40=[1]Lists!BF140,'[1]Multi-Field'!$F$40="undrained"),BH140,""))</f>
        <v/>
      </c>
      <c r="CX140" s="409" t="str">
        <f>IF(AND('[1]Multi-Field'!$E$42=[1]Lists!BF140,'[1]Multi-Field'!$F$42="Drained"),BI140,IF(AND('[1]Multi-Field'!$E$42=[1]Lists!BF140,'[1]Multi-Field'!$F$42="undrained"),BH140,""))</f>
        <v/>
      </c>
      <c r="CY140" s="409" t="str">
        <f>IF(AND('[1]Multi-Field'!$E$43=[1]Lists!BF140,'[1]Multi-Field'!$F$43="Drained"),BI140,IF(AND('[1]Multi-Field'!$E$43=[1]Lists!BF140,'[1]Multi-Field'!$F$43="undrained"),BH140,""))</f>
        <v/>
      </c>
      <c r="CZ140" s="409" t="str">
        <f>IF(AND('[1]Multi-Field'!$E$44=[1]Lists!BF140,'[1]Multi-Field'!$F$44="Drained"),BI140,IF(AND('[1]Multi-Field'!$E$44=[1]Lists!BF140,'[1]Multi-Field'!$F$44="undrained"),BH140,""))</f>
        <v/>
      </c>
      <c r="DA140" s="409" t="str">
        <f>IF(AND('[1]Multi-Field'!$E$45=[1]Lists!BF140,'[1]Multi-Field'!$F$45="Drained"),BI140,IF(AND('[1]Multi-Field'!$E$45=[1]Lists!BF140,'[1]Multi-Field'!$F$45="undrained"),BH140,""))</f>
        <v/>
      </c>
      <c r="DB140" s="409" t="str">
        <f>IF(AND('[1]Multi-Field'!$E$46=[1]Lists!BF140,'[1]Multi-Field'!$F$46="Drained"),BI140,IF(AND('[1]Multi-Field'!$E$46=[1]Lists!BF140,'[1]Multi-Field'!$F$46="undrained"),BH140,""))</f>
        <v/>
      </c>
      <c r="DC140" s="409" t="str">
        <f>IF(AND('[1]Multi-Field'!$E$47=[1]Lists!BF140,'[1]Multi-Field'!$F$47="Drained"),BI140,IF(AND('[1]Multi-Field'!$E$47=[1]Lists!BF140,'[1]Multi-Field'!$F$47="undrained"),BH140,""))</f>
        <v/>
      </c>
      <c r="DD140" s="409" t="str">
        <f>IF(AND('[1]Multi-Field'!$E$48=[1]Lists!BF140,'[1]Multi-Field'!$F$48="Drained"),BI140,IF(AND('[1]Multi-Field'!$E$48=[1]Lists!BF140,'[1]Multi-Field'!$F$48="undrained"),BH140,""))</f>
        <v/>
      </c>
      <c r="DE140" s="409" t="str">
        <f>IF(AND('[1]Multi-Field'!$E$49=[1]Lists!BF140,'[1]Multi-Field'!$F$49="Drained"),BI140,IF(AND('[1]Multi-Field'!$E$49=[1]Lists!BF140,'[1]Multi-Field'!$F$9="undrained"),BH140,""))</f>
        <v/>
      </c>
      <c r="DF140" s="409" t="str">
        <f>IF(AND('[1]Multi-Field'!$E$50=[1]Lists!BF140,'[1]Multi-Field'!$F$50="Drained"),BI140,IF(AND('[1]Multi-Field'!$E$50=[1]Lists!BF140,'[1]Multi-Field'!$F$50="undrained"),BH140,""))</f>
        <v/>
      </c>
      <c r="DG140" s="409" t="str">
        <f>IF(AND('[1]Multi-Field'!$E$51=[1]Lists!BF140,'[1]Multi-Field'!$F$51="Drained"),BI140,IF(AND('[1]Multi-Field'!$E$51=[1]Lists!BF140,'[1]Multi-Field'!$F$51="undrained"),BH140,""))</f>
        <v/>
      </c>
      <c r="DH140" s="409" t="str">
        <f>IF(AND('[1]Multi-Field'!$E$52=[1]Lists!BF140,'[1]Multi-Field'!$F$52="Drained"),BI140,IF(AND('[1]Multi-Field'!$E$52=[1]Lists!BF140,'[1]Multi-Field'!$F$52="undrained"),BH140,""))</f>
        <v/>
      </c>
      <c r="DI140" s="409" t="str">
        <f>IF(AND('[1]Multi-Field'!$E$53=[1]Lists!BF140,'[1]Multi-Field'!$F$53="Drained"),BI140,IF(AND('[1]Multi-Field'!$E$53=[1]Lists!BF140,'[1]Multi-Field'!$F$53="undrained"),BH140,""))</f>
        <v/>
      </c>
      <c r="DJ140" s="409" t="str">
        <f>IF(AND('[1]Multi-Field'!$E$54=[1]Lists!BF140,'[1]Multi-Field'!$F$54="Drained"),BI140,IF(AND('[1]Multi-Field'!$E$54=[1]Lists!BF140,'[1]Multi-Field'!$F$54="undrained"),BH140,""))</f>
        <v/>
      </c>
      <c r="DK140" s="409" t="str">
        <f>IF(AND('[1]Multi-Field'!$E$55=[1]Lists!BF140,'[1]Multi-Field'!$F$55="Drained"),BI140,IF(AND('[1]Multi-Field'!$E$55=[1]Lists!BF140,'[1]Multi-Field'!$F$55="undrained"),BH140,""))</f>
        <v/>
      </c>
      <c r="DL140" s="409" t="str">
        <f>IF(AND('[1]Multi-Field'!$E$56=[1]Lists!BF140,'[1]Multi-Field'!$F$56="Drained"),BI140,IF(AND('[1]Multi-Field'!$E$56=[1]Lists!BF140,'[1]Multi-Field'!$F$56="undrained"),BH140,""))</f>
        <v/>
      </c>
      <c r="DM140" s="409" t="str">
        <f>IF(AND('[1]Multi-Field'!$E$57=[1]Lists!BF140,'[1]Multi-Field'!$F$57="Drained"),BI140,IF(AND('[1]Multi-Field'!$E$57=[1]Lists!BF140,'[1]Multi-Field'!$F$57="undrained"),BH140,""))</f>
        <v/>
      </c>
      <c r="DN140" s="409" t="str">
        <f>IF(AND('[1]Multi-Field'!$E$58=[1]Lists!BF140,'[1]Multi-Field'!$F$58="Drained"),BI140,IF(AND('[1]Multi-Field'!$E$58=[1]Lists!BF140,'[1]Multi-Field'!$F$58="undrained"),BH140,""))</f>
        <v/>
      </c>
      <c r="DO140" s="409" t="str">
        <f>IF(AND('[1]Multi-Field'!$E$59=[1]Lists!BF140,'[1]Multi-Field'!$F$59="Drained"),BI140,IF(AND('[1]Multi-Field'!$E$59=[1]Lists!BF140,'[1]Multi-Field'!$F$59="undrained"),BH140,""))</f>
        <v/>
      </c>
      <c r="DP140" s="409" t="str">
        <f>IF(AND('[1]Multi-Field'!$E$60=[1]Lists!BF140,'[1]Multi-Field'!$F$60="Drained"),BI140,IF(AND('[1]Multi-Field'!$E$60=[1]Lists!BF140,'[1]Multi-Field'!$F$60="undrained"),BH140,""))</f>
        <v/>
      </c>
      <c r="DQ140" s="409" t="str">
        <f>IF(AND('[1]Multi-Field'!$E$61=[1]Lists!BF140,'[1]Multi-Field'!$F$61="Drained"),BI140,IF(AND('[1]Multi-Field'!$E$61=[1]Lists!BF140,'[1]Multi-Field'!$F$61="undrained"),BH140,""))</f>
        <v/>
      </c>
      <c r="DR140" s="409" t="str">
        <f>IF(AND('[1]Multi-Field'!$E$62=[1]Lists!BF140,'[1]Multi-Field'!$F$62="Drained"),BI140,IF(AND('[1]Multi-Field'!$E$62=[1]Lists!BF140,'[1]Multi-Field'!$F$62="undrained"),BH140,""))</f>
        <v/>
      </c>
      <c r="DS140" s="409" t="str">
        <f>IF(AND('[1]Multi-Field'!$E$63=[1]Lists!BF140,'[1]Multi-Field'!$F$63="Drained"),BI140,IF(AND('[1]Multi-Field'!$E$63=[1]Lists!BF140,'[1]Multi-Field'!$F$63="undrained"),BH140,""))</f>
        <v/>
      </c>
      <c r="DT140" s="409" t="str">
        <f>IF(AND('[1]Multi-Field'!$E$64=[1]Lists!BF140,'[1]Multi-Field'!$F$64="Drained"),BI140,IF(AND('[1]Multi-Field'!$E$64=[1]Lists!BF140,'[1]Multi-Field'!$F$64="undrained"),BH140,""))</f>
        <v/>
      </c>
      <c r="DU140" s="409" t="str">
        <f>IF(AND('[1]Multi-Field'!$E$65=[1]Lists!BF140,'[1]Multi-Field'!$F$65="Drained"),BI140,IF(AND('[1]Multi-Field'!$E$65=[1]Lists!BF140,'[1]Multi-Field'!$F$65="undrained"),BH140,""))</f>
        <v/>
      </c>
      <c r="DV140" s="409" t="str">
        <f>IF(AND('[1]Multi-Field'!$E$66=[1]Lists!BF140,'[1]Multi-Field'!$F$66="Drained"),BI140,IF(AND('[1]Multi-Field'!$E$66=[1]Lists!BF140,'[1]Multi-Field'!$F$66="undrained"),BH140,""))</f>
        <v/>
      </c>
      <c r="DW140" s="409" t="str">
        <f>IF(AND('[1]Multi-Field'!$E$67=[1]Lists!BF140,'[1]Multi-Field'!$F$67="Drained"),BI140,IF(AND('[1]Multi-Field'!$E$67=[1]Lists!BF140,'[1]Multi-Field'!$F$67="undrained"),BH140,""))</f>
        <v/>
      </c>
      <c r="DX140" s="409" t="str">
        <f>IF(AND('[1]Multi-Field'!$E$68=[1]Lists!BF140,'[1]Multi-Field'!$F$68="Drained"),BI140,IF(AND('[1]Multi-Field'!$E$68=[1]Lists!BF140,'[1]Multi-Field'!$F$68="undrained"),BH140,""))</f>
        <v/>
      </c>
      <c r="DY140" s="409" t="str">
        <f>IF(AND('[1]Multi-Field'!$E$69=[1]Lists!BF140,'[1]Multi-Field'!$F$69="Drained"),BI140,IF(AND('[1]Multi-Field'!$E$69=[1]Lists!BF140,'[1]Multi-Field'!$F$69="undrained"),BH140,""))</f>
        <v/>
      </c>
      <c r="DZ140" s="409" t="str">
        <f>IF(AND('[1]Multi-Field'!$E$70=[1]Lists!BF140,'[1]Multi-Field'!$F$70="Drained"),BI140,IF(AND('[1]Multi-Field'!$E$70=[1]Lists!BF140,'[1]Multi-Field'!$F$70="undrained"),BH140,""))</f>
        <v/>
      </c>
      <c r="EA140" s="409" t="str">
        <f>IF(AND('[1]Multi-Field'!$E$71=[1]Lists!BF140,'[1]Multi-Field'!$F$71="Drained"),BI140,IF(AND('[1]Multi-Field'!$E$71=[1]Lists!BF140,'[1]Multi-Field'!$F$71="undrained"),BH140,""))</f>
        <v/>
      </c>
      <c r="EB140" s="409" t="str">
        <f>IF(AND('[1]Multi-Field'!$E$72=[1]Lists!BF140,'[1]Multi-Field'!$F$72="Drained"),BI140,IF(AND('[1]Multi-Field'!$E$72=[1]Lists!BF140,'[1]Multi-Field'!$F$72="undrained"),BH140,""))</f>
        <v/>
      </c>
      <c r="EC140" s="409" t="str">
        <f>IF(AND('[1]Multi-Field'!$E$73=[1]Lists!BF140,'[1]Multi-Field'!$F$73="Drained"),BI140,IF(AND('[1]Multi-Field'!$E$73=[1]Lists!BF140,'[1]Multi-Field'!$F$73="undrained"),BH140,""))</f>
        <v/>
      </c>
      <c r="ED140" s="409" t="str">
        <f>IF(AND('[1]Multi-Field'!$E$74=[1]Lists!BF140,'[1]Multi-Field'!$F$74="Drained"),BI140,IF(AND('[1]Multi-Field'!$E$74=[1]Lists!BF140,'[1]Multi-Field'!$F$74="undrained"),BH140,""))</f>
        <v/>
      </c>
      <c r="EE140" s="409" t="str">
        <f>IF(AND('[1]Multi-Field'!$E$75=[1]Lists!BF140,'[1]Multi-Field'!$F$75="Drained"),BI140,IF(AND('[1]Multi-Field'!$E$75=[1]Lists!BF140,'[1]Multi-Field'!$F$75="undrained"),BH140,""))</f>
        <v/>
      </c>
      <c r="EF140" s="409" t="str">
        <f>IF(AND('[1]Multi-Field'!$E$76=[1]Lists!BF140,'[1]Multi-Field'!$F$76="Drained"),BI140,IF(AND('[1]Multi-Field'!$E$76=[1]Lists!BF140,'[1]Multi-Field'!$F$6="undrained"),BH140,""))</f>
        <v/>
      </c>
      <c r="EG140" s="409" t="str">
        <f>IF(AND('[1]Multi-Field'!$E$77=[1]Lists!BF140,'[1]Multi-Field'!$F$77="Drained"),BI140,IF(AND('[1]Multi-Field'!$E$77=[1]Lists!BF140,'[1]Multi-Field'!$F$77="undrained"),BH140,""))</f>
        <v/>
      </c>
      <c r="EH140" s="409" t="str">
        <f>IF(AND('[1]Multi-Field'!$E$78=[1]Lists!BF140,'[1]Multi-Field'!$F$78="Drained"),BI140,IF(AND('[1]Multi-Field'!$E$78=[1]Lists!BF140,'[1]Multi-Field'!$F$78="undrained"),BH140,""))</f>
        <v/>
      </c>
      <c r="EI140" s="409" t="str">
        <f>IF(AND('[1]Multi-Field'!$E$79=[1]Lists!BF140,'[1]Multi-Field'!$F$79="Drained"),BI140,IF(AND('[1]Multi-Field'!$E$79=[1]Lists!BF140,'[1]Multi-Field'!$F$79="undrained"),BH140,""))</f>
        <v/>
      </c>
      <c r="EJ140" s="409" t="str">
        <f>IF(AND('[1]Multi-Field'!$E$80=[1]Lists!BF140,'[1]Multi-Field'!$F$80="Drained"),BI140,IF(AND('[1]Multi-Field'!$E$80=[1]Lists!BF140,'[1]Multi-Field'!$F$80="undrained"),BH140,""))</f>
        <v/>
      </c>
      <c r="EK140" s="409" t="str">
        <f>IF(AND('[1]Multi-Field'!$E$81=[1]Lists!BF140,'[1]Multi-Field'!$F$81="Drained"),BI140,IF(AND('[1]Multi-Field'!$E$81=[1]Lists!BF140,'[1]Multi-Field'!$F$81="undrained"),BH140,""))</f>
        <v/>
      </c>
      <c r="EL140" s="409" t="str">
        <f>IF(AND('[1]Multi-Field'!$E$82=[1]Lists!BF140,'[1]Multi-Field'!$F$82="Drained"),BI140,IF(AND('[1]Multi-Field'!$E$82=[1]Lists!BF140,'[1]Multi-Field'!$F$82="undrained"),BH140,""))</f>
        <v/>
      </c>
      <c r="EM140" s="409" t="str">
        <f>IF(AND('[1]Multi-Field'!$E$83=[1]Lists!BF140,'[1]Multi-Field'!$F$83="Drained"),BI140,IF(AND('[1]Multi-Field'!$E$83=[1]Lists!BF140,'[1]Multi-Field'!$F$83="undrained"),BH140,""))</f>
        <v/>
      </c>
      <c r="EN140" s="409" t="str">
        <f>IF(AND('[1]Multi-Field'!$E$84=[1]Lists!BF140,'[1]Multi-Field'!$F$84="Drained"),BI140,IF(AND('[1]Multi-Field'!$E$84=[1]Lists!BF140,'[1]Multi-Field'!$F$84="undrained"),BH140,""))</f>
        <v/>
      </c>
      <c r="EO140" s="409" t="str">
        <f>IF(AND('[1]Multi-Field'!$E$85=[1]Lists!BF140,'[1]Multi-Field'!$F$85="Drained"),BI140,IF(AND('[1]Multi-Field'!$E$85=[1]Lists!BF140,'[1]Multi-Field'!$F$85="undrained"),BH140,""))</f>
        <v/>
      </c>
      <c r="EP140" s="409" t="str">
        <f>IF(AND('[1]Multi-Field'!$E$86=[1]Lists!BF140,'[1]Multi-Field'!$F$86="Drained"),BI140,IF(AND('[1]Multi-Field'!$E$86=[1]Lists!BF140,'[1]Multi-Field'!$F$86="undrained"),BH140,""))</f>
        <v/>
      </c>
      <c r="EQ140" s="409" t="str">
        <f>IF(AND('[1]Multi-Field'!$E$87=[1]Lists!BF140,'[1]Multi-Field'!$F$87="Drained"),BI140,IF(AND('[1]Multi-Field'!$E$87=[1]Lists!BF140,'[1]Multi-Field'!$F$87="undrained"),BH140,""))</f>
        <v/>
      </c>
      <c r="ER140" s="409" t="str">
        <f>IF(AND('[1]Multi-Field'!$E$88=[1]Lists!BF140,'[1]Multi-Field'!$F$88="Drained"),BI140,IF(AND('[1]Multi-Field'!$E$88=[1]Lists!BF140,'[1]Multi-Field'!$F$88="undrained"),BH140,""))</f>
        <v/>
      </c>
      <c r="ES140" s="409" t="str">
        <f>IF(AND('[1]Multi-Field'!$E$89=[1]Lists!BF140,'[1]Multi-Field'!$F$89="Drained"),BI140,IF(AND('[1]Multi-Field'!$E$89=[1]Lists!BF140,'[1]Multi-Field'!$F$89="undrained"),BH140,""))</f>
        <v/>
      </c>
      <c r="ET140" s="409" t="str">
        <f>IF(AND('[1]Multi-Field'!$E$90=[1]Lists!BF140,'[1]Multi-Field'!$F$90="Drained"),BI140,IF(AND('[1]Multi-Field'!$E$90=[1]Lists!BF140,'[1]Multi-Field'!$F$90="undrained"),BH140,""))</f>
        <v/>
      </c>
      <c r="EU140" s="409" t="str">
        <f>IF(AND('[1]Multi-Field'!$E$91=[1]Lists!BF140,'[1]Multi-Field'!$F$91="Drained"),BI140,IF(AND('[1]Multi-Field'!$E$91=[1]Lists!BF140,'[1]Multi-Field'!$F$91="undrained"),BH140,""))</f>
        <v/>
      </c>
      <c r="EV140" s="409" t="str">
        <f>IF(AND('[1]Multi-Field'!$E$92=[1]Lists!BF140,'[1]Multi-Field'!$F$92="Drained"),BI140,IF(AND('[1]Multi-Field'!$E$92=[1]Lists!BF140,'[1]Multi-Field'!$F$92="undrained"),BH140,""))</f>
        <v/>
      </c>
      <c r="EW140" s="409" t="str">
        <f>IF(AND('[1]Multi-Field'!$E$93=[1]Lists!BF140,'[1]Multi-Field'!$F$93="Drained"),BI140,IF(AND('[1]Multi-Field'!$E$93=[1]Lists!BF140,'[1]Multi-Field'!$F$93="undrained"),BH140,""))</f>
        <v/>
      </c>
      <c r="EX140" s="409" t="str">
        <f>IF(AND('[1]Multi-Field'!$E$94=[1]Lists!BF140,'[1]Multi-Field'!$F$94="Drained"),BI140,IF(AND('[1]Multi-Field'!$E$94=[1]Lists!BF140,'[1]Multi-Field'!$F$94="undrained"),BH140,""))</f>
        <v/>
      </c>
      <c r="EY140" s="409" t="str">
        <f>IF(AND('[1]Multi-Field'!$E$95=[1]Lists!BF140,'[1]Multi-Field'!$F$95="Drained"),BI140,IF(AND('[1]Multi-Field'!$E$95=[1]Lists!BF140,'[1]Multi-Field'!$F$95="undrained"),BH140,""))</f>
        <v/>
      </c>
      <c r="EZ140" s="409" t="str">
        <f>IF(AND('[1]Multi-Field'!$E$96=[1]Lists!BF140,'[1]Multi-Field'!$F$96="Drained"),BI140,IF(AND('[1]Multi-Field'!$E$96=[1]Lists!BF140,'[1]Multi-Field'!$F$96="undrained"),BH140,""))</f>
        <v/>
      </c>
      <c r="FA140" s="409" t="str">
        <f>IF(AND('[1]Multi-Field'!$E$97=[1]Lists!BF140,'[1]Multi-Field'!$F$97="Drained"),BI140,IF(AND('[1]Multi-Field'!$E$97=[1]Lists!BF140,'[1]Multi-Field'!$F$97="undrained"),BH140,""))</f>
        <v/>
      </c>
      <c r="FB140" s="409" t="str">
        <f>IF(AND('[1]Multi-Field'!$E$98=[1]Lists!BF140,'[1]Multi-Field'!$F$98="Drained"),BI140,IF(AND('[1]Multi-Field'!$E$98=[1]Lists!BF140,'[1]Multi-Field'!$F$98="undrained"),BH140,""))</f>
        <v/>
      </c>
      <c r="FC140" s="409" t="str">
        <f>IF(AND('[1]Multi-Field'!$E$99=[1]Lists!BF140,'[1]Multi-Field'!$F$99="Drained"),BI140,IF(AND('[1]Multi-Field'!$E$99=[1]Lists!BF140,'[1]Multi-Field'!$F$99="undrained"),BH140,""))</f>
        <v/>
      </c>
      <c r="FD140" s="409" t="str">
        <f>IF(AND('[1]Multi-Field'!$E$100=[1]Lists!BF140,'[1]Multi-Field'!$F$100="Drained"),BI140,IF(AND('[1]Multi-Field'!$E$100=[1]Lists!BF140,'[1]Multi-Field'!$F$100="undrained"),BH140,""))</f>
        <v/>
      </c>
      <c r="FE140" s="409" t="str">
        <f>IF(AND('[1]Multi-Field'!$E$101=[1]Lists!BF140,'[1]Multi-Field'!$F$101="Drained"),BI140,IF(AND('[1]Multi-Field'!$E$101=[1]Lists!BF140,'[1]Multi-Field'!$F$101="undrained"),BH140,""))</f>
        <v/>
      </c>
      <c r="FF140" s="409" t="str">
        <f>IF(AND('[1]Multi-Field'!$E$102=[1]Lists!BF140,'[1]Multi-Field'!$F$102="Drained"),BI140,IF(AND('[1]Multi-Field'!$E$102=[1]Lists!BF140,'[1]Multi-Field'!$F$102="undrained"),BH140,""))</f>
        <v/>
      </c>
      <c r="FG140" s="409" t="str">
        <f>IF(AND('[1]Multi-Field'!$E$103=[1]Lists!BF140,'[1]Multi-Field'!$F$103="Drained"),BI140,IF(AND('[1]Multi-Field'!$E$103=[1]Lists!BF140,'[1]Multi-Field'!$F$103="undrained"),BH140,""))</f>
        <v/>
      </c>
      <c r="FH140" s="409" t="str">
        <f>IF(AND('[1]Multi-Field'!$E$104=[1]Lists!BF140,'[1]Multi-Field'!$F$104="Drained"),BI140,IF(AND('[1]Multi-Field'!$E$104=[1]Lists!BF140,'[1]Multi-Field'!$F$104="undrained"),BH140,""))</f>
        <v/>
      </c>
      <c r="FI140" s="409" t="str">
        <f>IF(AND('[1]Multi-Field'!$E$105=[1]Lists!BF140,'[1]Multi-Field'!$F$105="Drained"),BI140,IF(AND('[1]Multi-Field'!$E$105=[1]Lists!BF140,'[1]Multi-Field'!$F$105="undrained"),BH140,""))</f>
        <v/>
      </c>
      <c r="FJ140" s="409" t="str">
        <f>IF(AND('[1]Multi-Field'!$E$106=[1]Lists!BF140,'[1]Multi-Field'!$F$106="Drained"),BI140,IF(AND('[1]Multi-Field'!$E$106=[1]Lists!BF140,'[1]Multi-Field'!$F$106="undrained"),BH140,""))</f>
        <v/>
      </c>
      <c r="FK140" s="409" t="str">
        <f>IF(AND('[1]Multi-Field'!$E$107=[1]Lists!BF140,'[1]Multi-Field'!$F$107="Drained"),BI140,IF(AND('[1]Multi-Field'!$E$107=[1]Lists!BF140,'[1]Multi-Field'!$F$107="undrained"),BH140,""))</f>
        <v/>
      </c>
      <c r="FL140" s="409" t="str">
        <f>IF(AND('[1]Multi-Field'!$E$108=[1]Lists!BF140,'[1]Multi-Field'!$F$108="Drained"),BI140,IF(AND('[1]Multi-Field'!$E$108=[1]Lists!BF140,'[1]Multi-Field'!$F$108="undrained"),BH140,""))</f>
        <v/>
      </c>
      <c r="FM140" s="409" t="str">
        <f>IF(AND('[1]Multi-Field'!$E$109=[1]Lists!BF140,'[1]Multi-Field'!$F$109="Drained"),BI140,IF(AND('[1]Multi-Field'!$E$109=[1]Lists!BF140,'[1]Multi-Field'!$F$109="undrained"),BH140,""))</f>
        <v/>
      </c>
      <c r="FN140" s="409" t="str">
        <f>IF(AND('[1]Multi-Field'!$E$110=[1]Lists!BF140,'[1]Multi-Field'!$F$110="Drained"),BI140,IF(AND('[1]Multi-Field'!$E$110=[1]Lists!BF140,'[1]Multi-Field'!$F$110="undrained"),BH140,""))</f>
        <v/>
      </c>
      <c r="FO140" s="409" t="str">
        <f>IF(AND('[1]Multi-Field'!$E$111=[1]Lists!BF140,'[1]Multi-Field'!$F$111="Drained"),BI140,IF(AND('[1]Multi-Field'!$E$111=[1]Lists!BF140,'[1]Multi-Field'!$F$111="undrained"),BH140,""))</f>
        <v/>
      </c>
      <c r="FP140" s="409" t="str">
        <f>IF(AND('[1]Multi-Field'!$E$112=[1]Lists!BF140,'[1]Multi-Field'!$F$112="Drained"),BI140,IF(AND('[1]Multi-Field'!$E$112=[1]Lists!BF140,'[1]Multi-Field'!$F$112="undrained"),BH140,""))</f>
        <v/>
      </c>
      <c r="FQ140" s="409" t="str">
        <f>IF(AND('[1]Multi-Field'!$E$113=[1]Lists!BF140,'[1]Multi-Field'!$F$113="Drained"),BI140,IF(AND('[1]Multi-Field'!$E$113=[1]Lists!BF140,'[1]Multi-Field'!$F$113="undrained"),BH140,""))</f>
        <v/>
      </c>
      <c r="FR140" s="409" t="str">
        <f>IF(AND('[1]Multi-Field'!$E$114=[1]Lists!BF140,'[1]Multi-Field'!$F$114="Drained"),BI140,IF(AND('[1]Multi-Field'!$E$114=[1]Lists!BF140,'[1]Multi-Field'!$F$114="undrained"),BH140,""))</f>
        <v/>
      </c>
      <c r="FS140" s="409" t="str">
        <f>IF(AND('[1]Multi-Field'!$E$115=[1]Lists!BF140,'[1]Multi-Field'!$F$115="Drained"),BI140,IF(AND('[1]Multi-Field'!$E$115=[1]Lists!BF140,'[1]Multi-Field'!$F$115="undrained"),BH140,""))</f>
        <v/>
      </c>
      <c r="FT140" s="409" t="str">
        <f>IF(AND('[1]Multi-Field'!$E$116=[1]Lists!BF140,'[1]Multi-Field'!$F$116="Drained"),BI140,IF(AND('[1]Multi-Field'!$E$116=[1]Lists!BF140,'[1]Multi-Field'!$F$116="undrained"),BH140,""))</f>
        <v/>
      </c>
      <c r="FU140" s="409" t="str">
        <f>IF(AND('[1]Multi-Field'!$E$117=[1]Lists!BF140,'[1]Multi-Field'!$F$117="Drained"),BI140,IF(AND('[1]Multi-Field'!$E$117=[1]Lists!BF140,'[1]Multi-Field'!$F$117="undrained"),BH140,""))</f>
        <v/>
      </c>
      <c r="FV140" s="409" t="str">
        <f>IF(AND('[1]Multi-Field'!$E$118=[1]Lists!BF140,'[1]Multi-Field'!$F$118="Drained"),BI140,IF(AND('[1]Multi-Field'!$E$118=[1]Lists!BF140,'[1]Multi-Field'!$F$118="undrained"),BH140,""))</f>
        <v/>
      </c>
      <c r="FW140" s="409" t="str">
        <f>IF(AND('[1]Multi-Field'!$E$119=[1]Lists!BF140,'[1]Multi-Field'!$F$119="Drained"),BI140,IF(AND('[1]Multi-Field'!$E$119=[1]Lists!BF140,'[1]Multi-Field'!$F$119="undrained"),BH140,""))</f>
        <v/>
      </c>
      <c r="FX140" s="409" t="str">
        <f>IF(AND('[1]Multi-Field'!$E$120=[1]Lists!BF140,'[1]Multi-Field'!$F$120="Drained"),BI140,IF(AND('[1]Multi-Field'!$E$120=[1]Lists!BF140,'[1]Multi-Field'!$F$120="undrained"),BH140,""))</f>
        <v/>
      </c>
      <c r="GC140" s="4">
        <f>'[1]Multi-Field'!B138</f>
        <v>0</v>
      </c>
      <c r="GD140" s="73" t="str">
        <f>IF(OR('[1]Multi-Field'!Q138=$FZ$43,'[1]Multi-Field'!Q138=$FZ$44),'[1]Multi-Field'!BS138,"")</f>
        <v/>
      </c>
      <c r="GE140" s="4" t="str">
        <f>IF(AND(OR('[1]Multi-Field'!Q138=$FZ$86,'[1]Multi-Field'!Q138=$FZ$94,'[1]Multi-Field'!Q138=$FZ$87,'[1]Multi-Field'!Q138=[1]Lists!$FZ$93,'[1]Multi-Field'!Q138=$FZ$59),'[1]Multi-Field'!BS138&gt;50),'[1]Multi-Field'!BS138*0.8,IF(AND(OR('[1]Multi-Field'!Q138=$FZ$86,'[1]Multi-Field'!Q138=$FZ$94,'[1]Multi-Field'!Q138=$FZ$87,'[1]Multi-Field'!Q138=[1]Lists!$FZ$93,'[1]Multi-Field'!Q138=[1]Lists!$FZ$59),'[1]Multi-Field'!BS138&lt;50),'[1]Multi-Field'!BS138,""))</f>
        <v/>
      </c>
      <c r="GF140" s="4" t="str">
        <f>IF(OR('[1]Multi-Field'!Q138=[1]Lists!$FZ$7,'[1]Multi-Field'!Q138=[1]Lists!$FZ$5,'[1]Multi-Field'!Q138=[1]Lists!$FZ$24,'[1]Multi-Field'!Q138=[1]Lists!$FZ$10,'[1]Multi-Field'!Q138=[1]Lists!$FZ$8, '[1]Multi-Field'!Q138=[1]Lists!$FZ$25, '[1]Multi-Field'!Q138=[1]Lists!$FZ$23, '[1]Multi-Field'!Q138= [1]Lists!$FZ$47, '[1]Multi-Field'!Q138=[1]Lists!$FZ$49, '[1]Multi-Field'!Q138=[1]Lists!$FZ$48,'[1]Multi-Field'!Q138=[1]Lists!$FZ$3, '[1]Multi-Field'!Q138=[1]Lists!$FZ$14,'[1]Multi-Field'!Q138=[1]Lists!$FZ$36, '[1]Multi-Field'!Q138=[1]Lists!$FZ$41,'[1]Multi-Field'!Q138=[1]Lists!$FZ$42),0,"")</f>
        <v/>
      </c>
      <c r="GG140" s="4" t="str">
        <f>IF(OR('[1]Multi-Field'!Q138=[1]Lists!$FZ$6,'[1]Multi-Field'!Q138=[1]Lists!$FZ$4, '[1]Multi-Field'!Q167=[1]Lists!$FZ$11, '[1]Multi-Field'!Q138=[1]Lists!$FZ$1),100*IF('[1]Multi-Field'!U138=onepercent,0.75,IF('[1]Multi-Field'!U138=onetotwentyfivepercent,0.4,IF(OR('[1]Multi-Field'!U138=twentysixtofiftypercent,'[1]Multi-Field'!U138=greaterthanfiftypercent),0,""))),"")</f>
        <v/>
      </c>
      <c r="GH140" s="4" t="str">
        <f>IF(OR('[1]Multi-Field'!Q138=[1]Lists!$FZ$53,'[1]Multi-Field'!Q138=[1]Lists!$FZ$55), 50,IF('[1]Multi-Field'!Q138=[1]Lists!$FZ$54,225,IF('[1]Multi-Field'!Q138=[1]Lists!$FZ$56,75,"")))</f>
        <v/>
      </c>
      <c r="GI140" s="4" t="e">
        <f>#VALUE!</f>
        <v>#VALUE!</v>
      </c>
      <c r="GJ140" s="4" t="e">
        <f>#VALUE!</f>
        <v>#VALUE!</v>
      </c>
      <c r="GK140" s="4" t="str">
        <f>IF('[1]Multi-Field'!Q138=[1]Lists!$FZ$95,'[1]Multi-Field'!BS138*0.66,"")</f>
        <v/>
      </c>
      <c r="GM140" s="4" t="str">
        <f>IF(OR('[1]Multi-Field'!Q138=[1]Lists!$FZ$26,'[1]Multi-Field'!Q138=[1]Lists!$FZ$84),20,"")</f>
        <v/>
      </c>
      <c r="GN140" s="4" t="str">
        <f>IF(OR('[1]Multi-Field'!Q138=[1]Lists!$FZ$88,'[1]Multi-Field'!Q138=[1]Lists!$FZ$57),0,"")</f>
        <v/>
      </c>
      <c r="GO140" s="4" t="str">
        <f>IF(OR('[1]Multi-Field'!Q138=[1]Lists!$FZ$69,'[1]Multi-Field'!Q138=[1]Lists!$FZ$71,'[1]Multi-Field'!Q138=[1]Lists!$FZ$105),50,"")</f>
        <v/>
      </c>
      <c r="GP140" s="4" t="str">
        <f>IF(OR('[1]Multi-Field'!Q138=[1]Lists!$FZ$75,'[1]Multi-Field'!Q138=[1]Lists!$FZ$70),75,"")</f>
        <v/>
      </c>
      <c r="GQ140" s="4">
        <f>IF('[1]Multi-Field'!Q138=[1]Lists!$FZ$72,150,"")</f>
        <v>150</v>
      </c>
      <c r="GR140" s="4" t="str">
        <f>IF(OR('[1]Multi-Field'!Q138=[1]Lists!$FZ$74,'[1]Multi-Field'!Q138=[1]Lists!$FZ$73),40,"")</f>
        <v/>
      </c>
      <c r="GS140" s="4" t="str">
        <f>IF('[1]Multi-Field'!Q138=[1]Lists!$FZ$99,80,"")</f>
        <v/>
      </c>
      <c r="GT140" s="4" t="str">
        <f>IF('[1]Multi-Field'!Q138=[1]Lists!$FZ$106,70,"")</f>
        <v/>
      </c>
      <c r="GU140" s="4" t="e">
        <f t="shared" si="31"/>
        <v>#VALUE!</v>
      </c>
    </row>
    <row r="141" spans="1:203" ht="13.5" customHeight="1">
      <c r="A141" s="7" t="s">
        <v>228</v>
      </c>
      <c r="B141" s="7"/>
      <c r="C141" s="7"/>
      <c r="D141" s="8">
        <v>70</v>
      </c>
      <c r="E141" s="8">
        <f t="shared" si="27"/>
        <v>70</v>
      </c>
      <c r="F141" s="8">
        <f t="shared" si="28"/>
        <v>70</v>
      </c>
      <c r="G141" s="8">
        <v>70</v>
      </c>
      <c r="H141" s="8">
        <v>75</v>
      </c>
      <c r="I141" s="8">
        <f t="shared" si="32"/>
        <v>75</v>
      </c>
      <c r="J141" s="8">
        <f t="shared" si="33"/>
        <v>75</v>
      </c>
      <c r="K141" s="8">
        <v>75</v>
      </c>
      <c r="L141" s="8">
        <v>95</v>
      </c>
      <c r="M141" s="8">
        <f t="shared" si="29"/>
        <v>102</v>
      </c>
      <c r="N141" s="8">
        <f t="shared" si="30"/>
        <v>108</v>
      </c>
      <c r="O141" s="8">
        <v>115</v>
      </c>
      <c r="P141" s="391">
        <v>116</v>
      </c>
      <c r="Q141" s="394"/>
      <c r="R141" s="395" t="b">
        <f>IF(OR('Multi-Field'!AA118=Lists!$AC$42,'Multi-Field'!AA118=Lists!$AC$43),IF('Multi-Field'!Z118="x",(IF('Multi-Field'!AC118=Lists!$Q$11,Lists!$R$11,IF('Multi-Field'!AC118=Lists!$Q$12,Lists!$R$12,IF('Multi-Field'!AC118=Lists!$Q$13,Lists!$R$13,IF('Multi-Field'!AC118=Lists!$Q$14,Lists!$R$14))))),IF('Multi-Field'!X118="x",(IF('Multi-Field'!AC118=Lists!$Q$11,Lists!$S$11,IF('Multi-Field'!AC118=Lists!$Q$12,Lists!$S$12,IF('Multi-Field'!AC118=Lists!$Q$13,Lists!$S$13,IF('Multi-Field'!AC118=Lists!$Q$14,Lists!$S$14))))),IF('Multi-Field'!V118="x",(IF('Multi-Field'!AC118=Lists!$Q$11,Lists!$T$11,IF('Multi-Field'!AC118=Lists!$Q$12,Lists!$T$12,IF('Multi-Field'!AC118=Lists!$Q$13,Lists!$T$13,IF('Multi-Field'!AC118=Lists!$Q$14,Lists!$T$14))))),0))))</f>
        <v>0</v>
      </c>
      <c r="S141" s="395" t="str">
        <f t="shared" si="26"/>
        <v/>
      </c>
      <c r="T141" s="395"/>
      <c r="U141" s="396"/>
      <c r="V141" s="383">
        <f>IF(OR('Multi-Field'!AI121=$U$4,'Multi-Field'!AI121=$U$5,'Multi-Field'!AI121=$U$6,'Multi-Field'!AI121=$U$7,'Multi-Field'!AI121=$U$8,'Multi-Field'!AI121=$U$9),(IF('Multi-Field'!AJ121=$V$2,100,IF('Multi-Field'!AJ121=$V$3,65,IF('Multi-Field'!AJ121=$V$4,53,IF('Multi-Field'!AJ121=$V$5,41,IF('Multi-Field'!AJ121=$V$6,23,IF('Multi-Field'!AJ121=$V$7,0,0))))))),0)</f>
        <v>0</v>
      </c>
      <c r="W141" s="383" t="str">
        <f>IF(AND(OR('Multi-Field'!AF121=$S$3,'Multi-Field'!AF121=S129,'Multi-Field'!AF121=$S$7),'Multi-Field'!AN121&lt;18,'Multi-Field'!AN121&gt;0),35,IF('Multi-Field'!AF121=$S$4,55,IF(AND('Multi-Field'!AF121=$S$6,'Multi-Field'!AN121&lt;18),30,IF(AND('Multi-Field'!AN121&gt;17,OR('Multi-Field'!AF121=$S$3,'Multi-Field'!AF121=$S$5,'Multi-Field'!AF121= $S$6,'Multi-Field'!AF121=$S$7)),25,"0"))))</f>
        <v>0</v>
      </c>
      <c r="X141" s="383">
        <f>IF(OR('Multi-Field'!BA121=$U$4,'Multi-Field'!BA121=$U$5,'Multi-Field'!BA121=$U$6,'Multi-Field'!BA121=U131,'Multi-Field'!BA121=$U$8,'Multi-Field'!BA121=$U$9),(IF('Multi-Field'!BB121=$V$2,100,IF('Multi-Field'!BB121=$V$3,65,IF('Multi-Field'!BB121=$V$4,53,IF('Multi-Field'!BB121=$V$5,41,IF('Multi-Field'!BB121=$V$6,23,IF('Multi-Field'!BB121=$V$7,0,0))))))),0)</f>
        <v>0</v>
      </c>
      <c r="Y141" s="383" t="str">
        <f>IF(AND(OR('Multi-Field'!AX121=$S$3,'Multi-Field'!AX121=$S$5,'Multi-Field'!AX121=$S$7),'Multi-Field'!BF121&lt;18),35,IF('Multi-Field'!AX121=$S$4,55,IF(AND('Multi-Field'!AX121=$S$6,'Multi-Field'!BF121&lt;18),30,IF(AND('Multi-Field'!BF121&gt;17,OR('Multi-Field'!AX121=$S$3,'Multi-Field'!AX121=$S$5,'Multi-Field'!AX121=$S$6,'Multi-Field'!AX121=$S$7)),25,"0"))))</f>
        <v>0</v>
      </c>
      <c r="Z141" s="383">
        <v>125</v>
      </c>
      <c r="AI141" s="384">
        <f>'[1]Multi-Field'!B137</f>
        <v>0</v>
      </c>
      <c r="AJ141" s="385" t="e">
        <f>#VALUE!</f>
        <v>#VALUE!</v>
      </c>
      <c r="AK141" s="385" t="e">
        <f>#VALUE!</f>
        <v>#VALUE!</v>
      </c>
      <c r="AL141" s="385" t="e">
        <f>IF(AK141="","",IF('[1]Multi-Field'!AU137=20,10,IF(AK141-30&lt;0,0,AK141-30)))</f>
        <v>#VALUE!</v>
      </c>
      <c r="AM141" s="385" t="e">
        <f>#VALUE!</f>
        <v>#VALUE!</v>
      </c>
      <c r="AN141" s="385" t="e">
        <f t="shared" si="23"/>
        <v>#VALUE!</v>
      </c>
      <c r="AO141" s="385" t="e">
        <f>#VALUE!</f>
        <v>#VALUE!</v>
      </c>
      <c r="AP141" s="385" t="e">
        <f>#VALUE!</f>
        <v>#VALUE!</v>
      </c>
      <c r="AQ141" s="385" t="e">
        <f>#VALUE!</f>
        <v>#VALUE!</v>
      </c>
      <c r="AR141" s="385" t="e">
        <f>#VALUE!</f>
        <v>#VALUE!</v>
      </c>
      <c r="AS141" s="385" t="e">
        <f>IF(AR141="","",IF('[1]Multi-Field'!AU137&gt;9,0,AR141-15))</f>
        <v>#VALUE!</v>
      </c>
      <c r="AT141" s="385" t="e">
        <f>#VALUE!</f>
        <v>#VALUE!</v>
      </c>
      <c r="AU141" s="385" t="e">
        <f>#VALUE!</f>
        <v>#VALUE!</v>
      </c>
      <c r="AV141" s="385" t="e">
        <f>IF(AU141="","",IF('[1]Multi-Field'!AU137=9&gt;9,0,AU141-35))</f>
        <v>#VALUE!</v>
      </c>
      <c r="AW141" s="385" t="e">
        <f>#VALUE!</f>
        <v>#VALUE!</v>
      </c>
      <c r="AX141" s="385" t="e">
        <f t="shared" si="24"/>
        <v>#VALUE!</v>
      </c>
      <c r="AY141" s="385" t="str">
        <f>IF('[1]Multi-Field'!AU137="","",IF('[1]Multi-Field'!AU137&lt;1,100,IF('[1]Multi-Field'!AU137=1,75,IF('[1]Multi-Field'!AU137=2,50,IF('[1]Multi-Field'!AU137=3,25,IF('[1]Multi-Field'!AU137&gt;3,0,""))))))</f>
        <v/>
      </c>
      <c r="AZ141" s="385" t="str">
        <f t="shared" si="25"/>
        <v/>
      </c>
      <c r="BA141" s="385" t="e">
        <f>#VALUE!</f>
        <v>#VALUE!</v>
      </c>
      <c r="BB141" s="385" t="e">
        <f>IF(BA141="","",IF(AND('[1]Multi-Field'!AU137&lt;40,'[1]Multi-Field'!AU137&gt;9),40,IF('[1]Multi-Field'!AU137&gt;39,0,BA141+5)))</f>
        <v>#VALUE!</v>
      </c>
      <c r="BC141" s="386" t="e">
        <f t="shared" si="34"/>
        <v>#VALUE!</v>
      </c>
      <c r="BF141" s="411" t="s">
        <v>1310</v>
      </c>
      <c r="BG141" s="412">
        <v>3</v>
      </c>
      <c r="BH141" s="412">
        <v>4.5</v>
      </c>
      <c r="BI141" s="412">
        <v>4.5</v>
      </c>
      <c r="BJ141" s="409" t="e">
        <f>IF(AND('[1]Single Field'!#REF!=[1]Lists!BF141,'[1]Single Field'!#REF!="Drained"),"x",IF(AND('[1]Single Field'!#REF!=[1]Lists!BF141,'[1]Single Field'!#REF!="Undrained"),O,""))</f>
        <v>#REF!</v>
      </c>
      <c r="BK141" s="409" t="str">
        <f>IF(AND('[1]Multi-Field'!$E$3=[1]Lists!BF141,'[1]Multi-Field'!$F$3="Drained"),BI141,IF(AND('[1]Multi-Field'!$E$3=BF141,'[1]Multi-Field'!$F$3="undrained"),BH141,""))</f>
        <v/>
      </c>
      <c r="BL141" s="409" t="str">
        <f>IF(AND('[1]Multi-Field'!$E$4=BF141,'[1]Multi-Field'!$F$4="Drained"),BI141,IF(AND('[1]Multi-Field'!$E$4=BF141,'[1]Multi-Field'!$F$4="undrained"),BH141,""))</f>
        <v/>
      </c>
      <c r="BM141" s="409" t="str">
        <f>IF(AND('[1]Multi-Field'!$E$5=BF141,'[1]Multi-Field'!$F$5="Drained"),BI141,IF(AND('[1]Multi-Field'!$E$5=BF141,'[1]Multi-Field'!$F$5="undrained"),BH141,""))</f>
        <v/>
      </c>
      <c r="BN141" s="409" t="str">
        <f>IF(AND('[1]Multi-Field'!$E$6=BF141,'[1]Multi-Field'!$F$6="Drained"),BI141,IF(AND('[1]Multi-Field'!$E$6=BF141,'[1]Multi-Field'!$F$6="undrained"),BH141,""))</f>
        <v/>
      </c>
      <c r="BO141" s="409" t="str">
        <f>IF(AND('[1]Multi-Field'!$E$7=BF141,'[1]Multi-Field'!$F$7="Drained"),BI141,IF(AND('[1]Multi-Field'!$E$7=BF141,'[1]Multi-Field'!$F$7="undrained"),BH141,""))</f>
        <v/>
      </c>
      <c r="BP141" s="409" t="str">
        <f>IF(AND('[1]Multi-Field'!$E$8=BF141,'[1]Multi-Field'!$F$8="Drained"),BI141,IF(AND('[1]Multi-Field'!$E$8=BF141,'[1]Multi-Field'!$F$8="undrained"),BH141,""))</f>
        <v/>
      </c>
      <c r="BQ141" s="409" t="str">
        <f>IF(AND('[1]Multi-Field'!$E$9=BF141,'[1]Multi-Field'!$F$9="Drained"),BI141,IF(AND('[1]Multi-Field'!$E$9=BF141,'[1]Multi-Field'!$F$9="undrained"),BH141,""))</f>
        <v/>
      </c>
      <c r="BR141" s="409" t="str">
        <f>IF(AND('[1]Multi-Field'!$E$10=BF141,'[1]Multi-Field'!$F$10="Drained"),BI141,IF(AND('[1]Multi-Field'!$E$10=BF141,'[1]Multi-Field'!$F$10="undrained"),BH141,""))</f>
        <v/>
      </c>
      <c r="BS141" s="409" t="str">
        <f>IF(AND('[1]Multi-Field'!$E$11=BF141,'[1]Multi-Field'!$F$11="Drained"),BI141,IF(AND('[1]Multi-Field'!$E$11=BF141,'[1]Multi-Field'!$F$11="undrained"),BH141,""))</f>
        <v/>
      </c>
      <c r="BT141" s="409" t="str">
        <f>IF(AND('[1]Multi-Field'!$E$12=BF141,'[1]Multi-Field'!$F$12="Drained"),BI141,IF(AND('[1]Multi-Field'!$E$12=BF141,'[1]Multi-Field'!$F$12="undrained"),BH141,""))</f>
        <v/>
      </c>
      <c r="BU141" s="409" t="str">
        <f>IF(AND('[1]Multi-Field'!$E$13=BF141,'[1]Multi-Field'!$F$13="Drained"),BI141,IF(AND('[1]Multi-Field'!$E$3=BF141,'[1]Multi-Field'!$F$13="undrained"),BH141,""))</f>
        <v/>
      </c>
      <c r="BV141" s="409" t="str">
        <f>IF(AND('[1]Multi-Field'!$E$14=BF141,'[1]Multi-Field'!$F$14="Drained"),BI141,IF(AND('[1]Multi-Field'!$E$14=BF141,'[1]Multi-Field'!$F$14="undrained"),BH141,""))</f>
        <v/>
      </c>
      <c r="BW141" s="409" t="str">
        <f>IF(AND('[1]Multi-Field'!$E$15=BF141,'[1]Multi-Field'!$F$15="Drained"),BI141,IF(AND('[1]Multi-Field'!$E$15=BF141,'[1]Multi-Field'!$F$15="undrained"),BH141,""))</f>
        <v/>
      </c>
      <c r="BX141" s="409" t="str">
        <f>IF(AND('[1]Multi-Field'!$E$16=[1]Lists!BF141,'[1]Multi-Field'!$F$16="Drained"),BI141,IF(AND('[1]Multi-Field'!$E$16=[1]Lists!BF141,'[1]Multi-Field'!$F$16="undrained"),BH141,""))</f>
        <v/>
      </c>
      <c r="BY141" s="409" t="str">
        <f>IF(AND('[1]Multi-Field'!$E$17=[1]Lists!BF141,'[1]Multi-Field'!$F$17="Drained"),BI141,IF(AND('[1]Multi-Field'!$E$17=[1]Lists!BF141,'[1]Multi-Field'!$F$17="undrained"),BH141,""))</f>
        <v/>
      </c>
      <c r="BZ141" s="409" t="str">
        <f>IF(AND('[1]Multi-Field'!$E$18=[1]Lists!BF141,'[1]Multi-Field'!$F$18="Drained"),BI141,IF(AND('[1]Multi-Field'!$E$18=[1]Lists!BF141,'[1]Multi-Field'!$F$18="undrained"),BH141,""))</f>
        <v/>
      </c>
      <c r="CA141" s="409" t="str">
        <f>IF(AND('[1]Multi-Field'!$E$19=[1]Lists!BF141,'[1]Multi-Field'!$F$19="Drained"),BI141,IF(AND('[1]Multi-Field'!$E$19=[1]Lists!BF141,'[1]Multi-Field'!$F$19="undrained"),BH141,""))</f>
        <v/>
      </c>
      <c r="CB141" s="409" t="str">
        <f>IF(AND('[1]Multi-Field'!$E$20=[1]Lists!BF141,'[1]Multi-Field'!$F$20="Drained"),BI141,IF(AND('[1]Multi-Field'!$E$20=[1]Lists!BF141,'[1]Multi-Field'!$F$20="undrained"),BH141,""))</f>
        <v/>
      </c>
      <c r="CC141" s="409" t="str">
        <f>IF(AND('[1]Multi-Field'!$E$21=[1]Lists!BF141,'[1]Multi-Field'!$F$21="Drained"),BI141,IF(AND('[1]Multi-Field'!$E$21=[1]Lists!BF141,'[1]Multi-Field'!$F$21="undrained"),BH141,""))</f>
        <v/>
      </c>
      <c r="CD141" s="409" t="str">
        <f>IF(AND('[1]Multi-Field'!$E$22=[1]Lists!BF141,'[1]Multi-Field'!$F$22="Drained"),BI141,IF(AND('[1]Multi-Field'!$E$22=[1]Lists!BF141,'[1]Multi-Field'!$F$22="undrained"),BH141,""))</f>
        <v/>
      </c>
      <c r="CE141" s="409" t="str">
        <f>IF(AND('[1]Multi-Field'!$E$23=[1]Lists!BF141,'[1]Multi-Field'!$F$23="Drained"),BI141,IF(AND('[1]Multi-Field'!$E$23=[1]Lists!BF141,'[1]Multi-Field'!$F$23="undrained"),BH141,""))</f>
        <v/>
      </c>
      <c r="CF141" s="409" t="str">
        <f>IF(AND('[1]Multi-Field'!$E$24=[1]Lists!BF141,'[1]Multi-Field'!$F$24="Drained"),BI141,IF(AND('[1]Multi-Field'!$E$24=[1]Lists!BF141,'[1]Multi-Field'!$F$24="undrained"),BH141,""))</f>
        <v/>
      </c>
      <c r="CG141" s="409" t="str">
        <f>IF(AND('[1]Multi-Field'!$E$25=[1]Lists!BF141,'[1]Multi-Field'!$F$25="Drained"),BI141,IF(AND('[1]Multi-Field'!$E$25=[1]Lists!BF141,'[1]Multi-Field'!$F$25="undrained"),BH141,""))</f>
        <v/>
      </c>
      <c r="CH141" s="409" t="str">
        <f>IF(AND('[1]Multi-Field'!$E$26=[1]Lists!BF141,'[1]Multi-Field'!$F$26="Drained"),BI141,IF(AND('[1]Multi-Field'!$E$26=[1]Lists!BF141,'[1]Multi-Field'!$F$26="undrained"),BH141,""))</f>
        <v/>
      </c>
      <c r="CI141" s="409" t="str">
        <f>IF(AND('[1]Multi-Field'!$E$27=[1]Lists!BF141,'[1]Multi-Field'!$F$27="Drained"),BI141,IF(AND('[1]Multi-Field'!$E$27=[1]Lists!BF141,'[1]Multi-Field'!$F$27="undrained"),BH141,""))</f>
        <v/>
      </c>
      <c r="CJ141" s="409" t="str">
        <f>IF(AND('[1]Multi-Field'!$E$28=[1]Lists!BF141,'[1]Multi-Field'!$F$28="Drained"),BI141,IF(AND('[1]Multi-Field'!$E$28=[1]Lists!BF141,'[1]Multi-Field'!$F$28="undrained"),BH141,""))</f>
        <v/>
      </c>
      <c r="CK141" s="409" t="str">
        <f>IF(AND('[1]Multi-Field'!$E$29=[1]Lists!BF141,'[1]Multi-Field'!$F$29="Drained"),BI141,IF(AND('[1]Multi-Field'!$E$29=[1]Lists!BF141,'[1]Multi-Field'!$F$29="undrained"),BH141,""))</f>
        <v/>
      </c>
      <c r="CL141" s="409" t="str">
        <f>IF(AND('[1]Multi-Field'!$E$30=[1]Lists!BF141,'[1]Multi-Field'!$F$30="Drained"),BI141,IF(AND('[1]Multi-Field'!$E$30=[1]Lists!BF141,'[1]Multi-Field'!$F$30="undrained"),BH141,""))</f>
        <v/>
      </c>
      <c r="CM141" s="409" t="str">
        <f>IF(AND('[1]Multi-Field'!$E$31=[1]Lists!BF141,'[1]Multi-Field'!$F$31="Drained"),BI141,IF(AND('[1]Multi-Field'!$E$31=[1]Lists!BF141,'[1]Multi-Field'!$F$31="undrained"),BH141,""))</f>
        <v/>
      </c>
      <c r="CN141" s="409" t="str">
        <f>IF(AND('[1]Multi-Field'!$E$32=[1]Lists!BF141,'[1]Multi-Field'!$F$32="Drained"),BI141,IF(AND('[1]Multi-Field'!$E$32=[1]Lists!BF141,'[1]Multi-Field'!$F$32="undrained"),BH141,""))</f>
        <v/>
      </c>
      <c r="CO141" s="409" t="str">
        <f>IF(AND('[1]Multi-Field'!$E$33=[1]Lists!BF141,'[1]Multi-Field'!$F$33="Drained"),BI141,IF(AND('[1]Multi-Field'!$E$33=[1]Lists!BF141,'[1]Multi-Field'!$F$33="undrained"),BH141,""))</f>
        <v/>
      </c>
      <c r="CP141" s="409" t="str">
        <f>IF(AND('[1]Multi-Field'!$E$34=[1]Lists!BF141,'[1]Multi-Field'!$F$34="Drained"),BI141,IF(AND('[1]Multi-Field'!$E$34=[1]Lists!BF141,'[1]Multi-Field'!$F$34="undrained"),BH141,""))</f>
        <v/>
      </c>
      <c r="CQ141" s="409" t="str">
        <f>IF(AND('[1]Multi-Field'!$E$35=[1]Lists!BF141,'[1]Multi-Field'!$F$35="Drained"),BI141,IF(AND('[1]Multi-Field'!$E$35=[1]Lists!BF141,'[1]Multi-Field'!$F$35="undrained"),BH141,""))</f>
        <v/>
      </c>
      <c r="CR141" s="409" t="str">
        <f>IF(AND('[1]Multi-Field'!$E$36=[1]Lists!BF141,'[1]Multi-Field'!$F$36="Drained"),BI141,IF(AND('[1]Multi-Field'!$E$36=[1]Lists!BF141,'[1]Multi-Field'!$F$36="undrained"),BH141,""))</f>
        <v/>
      </c>
      <c r="CS141" s="409" t="str">
        <f>IF(AND('[1]Multi-Field'!$E$37=[1]Lists!BF141,'[1]Multi-Field'!$F$37="Drained"),BI141,IF(AND('[1]Multi-Field'!$E$37=[1]Lists!BF141,'[1]Multi-Field'!$F$37="undrained"),BH141,""))</f>
        <v/>
      </c>
      <c r="CT141" s="409" t="str">
        <f>IF(AND('[1]Multi-Field'!$E$38=[1]Lists!BF141,'[1]Multi-Field'!$F$38="Drained"),BI141,IF(AND('[1]Multi-Field'!$E$38=[1]Lists!BF141,'[1]Multi-Field'!$F$38="undrained"),BH141,""))</f>
        <v/>
      </c>
      <c r="CU141" s="409" t="str">
        <f>IF(AND('[1]Multi-Field'!$E$39=[1]Lists!BF141,'[1]Multi-Field'!$F$39="Drained"),BI141,IF(AND('[1]Multi-Field'!$E$39=[1]Lists!BF141,'[1]Multi-Field'!$F$39="undrained"),BH141,""))</f>
        <v/>
      </c>
      <c r="CV141" s="409" t="str">
        <f>IF(AND('[1]Multi-Field'!$E$40=[1]Lists!BF141,'[1]Multi-Field'!$F$40="Drained"),BI141,IF(AND('[1]Multi-Field'!$E$40=[1]Lists!BF141,'[1]Multi-Field'!$F$40="undrained"),BH141,""))</f>
        <v/>
      </c>
      <c r="CW141" s="409" t="str">
        <f>IF(AND('[1]Multi-Field'!$E$41=[1]Lists!BF141,'[1]Multi-Field'!$F$40="Drained"),BI141,IF(AND('[1]Multi-Field'!$E$40=[1]Lists!BF141,'[1]Multi-Field'!$F$40="undrained"),BH141,""))</f>
        <v/>
      </c>
      <c r="CX141" s="409" t="str">
        <f>IF(AND('[1]Multi-Field'!$E$42=[1]Lists!BF141,'[1]Multi-Field'!$F$42="Drained"),BI141,IF(AND('[1]Multi-Field'!$E$42=[1]Lists!BF141,'[1]Multi-Field'!$F$42="undrained"),BH141,""))</f>
        <v/>
      </c>
      <c r="CY141" s="409" t="str">
        <f>IF(AND('[1]Multi-Field'!$E$43=[1]Lists!BF141,'[1]Multi-Field'!$F$43="Drained"),BI141,IF(AND('[1]Multi-Field'!$E$43=[1]Lists!BF141,'[1]Multi-Field'!$F$43="undrained"),BH141,""))</f>
        <v/>
      </c>
      <c r="CZ141" s="409" t="str">
        <f>IF(AND('[1]Multi-Field'!$E$44=[1]Lists!BF141,'[1]Multi-Field'!$F$44="Drained"),BI141,IF(AND('[1]Multi-Field'!$E$44=[1]Lists!BF141,'[1]Multi-Field'!$F$44="undrained"),BH141,""))</f>
        <v/>
      </c>
      <c r="DA141" s="409" t="str">
        <f>IF(AND('[1]Multi-Field'!$E$45=[1]Lists!BF141,'[1]Multi-Field'!$F$45="Drained"),BI141,IF(AND('[1]Multi-Field'!$E$45=[1]Lists!BF141,'[1]Multi-Field'!$F$45="undrained"),BH141,""))</f>
        <v/>
      </c>
      <c r="DB141" s="409" t="str">
        <f>IF(AND('[1]Multi-Field'!$E$46=[1]Lists!BF141,'[1]Multi-Field'!$F$46="Drained"),BI141,IF(AND('[1]Multi-Field'!$E$46=[1]Lists!BF141,'[1]Multi-Field'!$F$46="undrained"),BH141,""))</f>
        <v/>
      </c>
      <c r="DC141" s="409" t="str">
        <f>IF(AND('[1]Multi-Field'!$E$47=[1]Lists!BF141,'[1]Multi-Field'!$F$47="Drained"),BI141,IF(AND('[1]Multi-Field'!$E$47=[1]Lists!BF141,'[1]Multi-Field'!$F$47="undrained"),BH141,""))</f>
        <v/>
      </c>
      <c r="DD141" s="409" t="str">
        <f>IF(AND('[1]Multi-Field'!$E$48=[1]Lists!BF141,'[1]Multi-Field'!$F$48="Drained"),BI141,IF(AND('[1]Multi-Field'!$E$48=[1]Lists!BF141,'[1]Multi-Field'!$F$48="undrained"),BH141,""))</f>
        <v/>
      </c>
      <c r="DE141" s="409" t="str">
        <f>IF(AND('[1]Multi-Field'!$E$49=[1]Lists!BF141,'[1]Multi-Field'!$F$49="Drained"),BI141,IF(AND('[1]Multi-Field'!$E$49=[1]Lists!BF141,'[1]Multi-Field'!$F$9="undrained"),BH141,""))</f>
        <v/>
      </c>
      <c r="DF141" s="409" t="str">
        <f>IF(AND('[1]Multi-Field'!$E$50=[1]Lists!BF141,'[1]Multi-Field'!$F$50="Drained"),BI141,IF(AND('[1]Multi-Field'!$E$50=[1]Lists!BF141,'[1]Multi-Field'!$F$50="undrained"),BH141,""))</f>
        <v/>
      </c>
      <c r="DG141" s="409" t="str">
        <f>IF(AND('[1]Multi-Field'!$E$51=[1]Lists!BF141,'[1]Multi-Field'!$F$51="Drained"),BI141,IF(AND('[1]Multi-Field'!$E$51=[1]Lists!BF141,'[1]Multi-Field'!$F$51="undrained"),BH141,""))</f>
        <v/>
      </c>
      <c r="DH141" s="409" t="str">
        <f>IF(AND('[1]Multi-Field'!$E$52=[1]Lists!BF141,'[1]Multi-Field'!$F$52="Drained"),BI141,IF(AND('[1]Multi-Field'!$E$52=[1]Lists!BF141,'[1]Multi-Field'!$F$52="undrained"),BH141,""))</f>
        <v/>
      </c>
      <c r="DI141" s="409" t="str">
        <f>IF(AND('[1]Multi-Field'!$E$53=[1]Lists!BF141,'[1]Multi-Field'!$F$53="Drained"),BI141,IF(AND('[1]Multi-Field'!$E$53=[1]Lists!BF141,'[1]Multi-Field'!$F$53="undrained"),BH141,""))</f>
        <v/>
      </c>
      <c r="DJ141" s="409" t="str">
        <f>IF(AND('[1]Multi-Field'!$E$54=[1]Lists!BF141,'[1]Multi-Field'!$F$54="Drained"),BI141,IF(AND('[1]Multi-Field'!$E$54=[1]Lists!BF141,'[1]Multi-Field'!$F$54="undrained"),BH141,""))</f>
        <v/>
      </c>
      <c r="DK141" s="409" t="str">
        <f>IF(AND('[1]Multi-Field'!$E$55=[1]Lists!BF141,'[1]Multi-Field'!$F$55="Drained"),BI141,IF(AND('[1]Multi-Field'!$E$55=[1]Lists!BF141,'[1]Multi-Field'!$F$55="undrained"),BH141,""))</f>
        <v/>
      </c>
      <c r="DL141" s="409" t="str">
        <f>IF(AND('[1]Multi-Field'!$E$56=[1]Lists!BF141,'[1]Multi-Field'!$F$56="Drained"),BI141,IF(AND('[1]Multi-Field'!$E$56=[1]Lists!BF141,'[1]Multi-Field'!$F$56="undrained"),BH141,""))</f>
        <v/>
      </c>
      <c r="DM141" s="409" t="str">
        <f>IF(AND('[1]Multi-Field'!$E$57=[1]Lists!BF141,'[1]Multi-Field'!$F$57="Drained"),BI141,IF(AND('[1]Multi-Field'!$E$57=[1]Lists!BF141,'[1]Multi-Field'!$F$57="undrained"),BH141,""))</f>
        <v/>
      </c>
      <c r="DN141" s="409" t="str">
        <f>IF(AND('[1]Multi-Field'!$E$58=[1]Lists!BF141,'[1]Multi-Field'!$F$58="Drained"),BI141,IF(AND('[1]Multi-Field'!$E$58=[1]Lists!BF141,'[1]Multi-Field'!$F$58="undrained"),BH141,""))</f>
        <v/>
      </c>
      <c r="DO141" s="409" t="str">
        <f>IF(AND('[1]Multi-Field'!$E$59=[1]Lists!BF141,'[1]Multi-Field'!$F$59="Drained"),BI141,IF(AND('[1]Multi-Field'!$E$59=[1]Lists!BF141,'[1]Multi-Field'!$F$59="undrained"),BH141,""))</f>
        <v/>
      </c>
      <c r="DP141" s="409" t="str">
        <f>IF(AND('[1]Multi-Field'!$E$60=[1]Lists!BF141,'[1]Multi-Field'!$F$60="Drained"),BI141,IF(AND('[1]Multi-Field'!$E$60=[1]Lists!BF141,'[1]Multi-Field'!$F$60="undrained"),BH141,""))</f>
        <v/>
      </c>
      <c r="DQ141" s="409" t="str">
        <f>IF(AND('[1]Multi-Field'!$E$61=[1]Lists!BF141,'[1]Multi-Field'!$F$61="Drained"),BI141,IF(AND('[1]Multi-Field'!$E$61=[1]Lists!BF141,'[1]Multi-Field'!$F$61="undrained"),BH141,""))</f>
        <v/>
      </c>
      <c r="DR141" s="409" t="str">
        <f>IF(AND('[1]Multi-Field'!$E$62=[1]Lists!BF141,'[1]Multi-Field'!$F$62="Drained"),BI141,IF(AND('[1]Multi-Field'!$E$62=[1]Lists!BF141,'[1]Multi-Field'!$F$62="undrained"),BH141,""))</f>
        <v/>
      </c>
      <c r="DS141" s="409" t="str">
        <f>IF(AND('[1]Multi-Field'!$E$63=[1]Lists!BF141,'[1]Multi-Field'!$F$63="Drained"),BI141,IF(AND('[1]Multi-Field'!$E$63=[1]Lists!BF141,'[1]Multi-Field'!$F$63="undrained"),BH141,""))</f>
        <v/>
      </c>
      <c r="DT141" s="409" t="str">
        <f>IF(AND('[1]Multi-Field'!$E$64=[1]Lists!BF141,'[1]Multi-Field'!$F$64="Drained"),BI141,IF(AND('[1]Multi-Field'!$E$64=[1]Lists!BF141,'[1]Multi-Field'!$F$64="undrained"),BH141,""))</f>
        <v/>
      </c>
      <c r="DU141" s="409" t="str">
        <f>IF(AND('[1]Multi-Field'!$E$65=[1]Lists!BF141,'[1]Multi-Field'!$F$65="Drained"),BI141,IF(AND('[1]Multi-Field'!$E$65=[1]Lists!BF141,'[1]Multi-Field'!$F$65="undrained"),BH141,""))</f>
        <v/>
      </c>
      <c r="DV141" s="409" t="str">
        <f>IF(AND('[1]Multi-Field'!$E$66=[1]Lists!BF141,'[1]Multi-Field'!$F$66="Drained"),BI141,IF(AND('[1]Multi-Field'!$E$66=[1]Lists!BF141,'[1]Multi-Field'!$F$66="undrained"),BH141,""))</f>
        <v/>
      </c>
      <c r="DW141" s="409" t="str">
        <f>IF(AND('[1]Multi-Field'!$E$67=[1]Lists!BF141,'[1]Multi-Field'!$F$67="Drained"),BI141,IF(AND('[1]Multi-Field'!$E$67=[1]Lists!BF141,'[1]Multi-Field'!$F$67="undrained"),BH141,""))</f>
        <v/>
      </c>
      <c r="DX141" s="409" t="str">
        <f>IF(AND('[1]Multi-Field'!$E$68=[1]Lists!BF141,'[1]Multi-Field'!$F$68="Drained"),BI141,IF(AND('[1]Multi-Field'!$E$68=[1]Lists!BF141,'[1]Multi-Field'!$F$68="undrained"),BH141,""))</f>
        <v/>
      </c>
      <c r="DY141" s="409" t="str">
        <f>IF(AND('[1]Multi-Field'!$E$69=[1]Lists!BF141,'[1]Multi-Field'!$F$69="Drained"),BI141,IF(AND('[1]Multi-Field'!$E$69=[1]Lists!BF141,'[1]Multi-Field'!$F$69="undrained"),BH141,""))</f>
        <v/>
      </c>
      <c r="DZ141" s="409" t="str">
        <f>IF(AND('[1]Multi-Field'!$E$70=[1]Lists!BF141,'[1]Multi-Field'!$F$70="Drained"),BI141,IF(AND('[1]Multi-Field'!$E$70=[1]Lists!BF141,'[1]Multi-Field'!$F$70="undrained"),BH141,""))</f>
        <v/>
      </c>
      <c r="EA141" s="409" t="str">
        <f>IF(AND('[1]Multi-Field'!$E$71=[1]Lists!BF141,'[1]Multi-Field'!$F$71="Drained"),BI141,IF(AND('[1]Multi-Field'!$E$71=[1]Lists!BF141,'[1]Multi-Field'!$F$71="undrained"),BH141,""))</f>
        <v/>
      </c>
      <c r="EB141" s="409" t="str">
        <f>IF(AND('[1]Multi-Field'!$E$72=[1]Lists!BF141,'[1]Multi-Field'!$F$72="Drained"),BI141,IF(AND('[1]Multi-Field'!$E$72=[1]Lists!BF141,'[1]Multi-Field'!$F$72="undrained"),BH141,""))</f>
        <v/>
      </c>
      <c r="EC141" s="409" t="str">
        <f>IF(AND('[1]Multi-Field'!$E$73=[1]Lists!BF141,'[1]Multi-Field'!$F$73="Drained"),BI141,IF(AND('[1]Multi-Field'!$E$73=[1]Lists!BF141,'[1]Multi-Field'!$F$73="undrained"),BH141,""))</f>
        <v/>
      </c>
      <c r="ED141" s="409" t="str">
        <f>IF(AND('[1]Multi-Field'!$E$74=[1]Lists!BF141,'[1]Multi-Field'!$F$74="Drained"),BI141,IF(AND('[1]Multi-Field'!$E$74=[1]Lists!BF141,'[1]Multi-Field'!$F$74="undrained"),BH141,""))</f>
        <v/>
      </c>
      <c r="EE141" s="409" t="str">
        <f>IF(AND('[1]Multi-Field'!$E$75=[1]Lists!BF141,'[1]Multi-Field'!$F$75="Drained"),BI141,IF(AND('[1]Multi-Field'!$E$75=[1]Lists!BF141,'[1]Multi-Field'!$F$75="undrained"),BH141,""))</f>
        <v/>
      </c>
      <c r="EF141" s="409" t="str">
        <f>IF(AND('[1]Multi-Field'!$E$76=[1]Lists!BF141,'[1]Multi-Field'!$F$76="Drained"),BI141,IF(AND('[1]Multi-Field'!$E$76=[1]Lists!BF141,'[1]Multi-Field'!$F$6="undrained"),BH141,""))</f>
        <v/>
      </c>
      <c r="EG141" s="409" t="str">
        <f>IF(AND('[1]Multi-Field'!$E$77=[1]Lists!BF141,'[1]Multi-Field'!$F$77="Drained"),BI141,IF(AND('[1]Multi-Field'!$E$77=[1]Lists!BF141,'[1]Multi-Field'!$F$77="undrained"),BH141,""))</f>
        <v/>
      </c>
      <c r="EH141" s="409" t="str">
        <f>IF(AND('[1]Multi-Field'!$E$78=[1]Lists!BF141,'[1]Multi-Field'!$F$78="Drained"),BI141,IF(AND('[1]Multi-Field'!$E$78=[1]Lists!BF141,'[1]Multi-Field'!$F$78="undrained"),BH141,""))</f>
        <v/>
      </c>
      <c r="EI141" s="409" t="str">
        <f>IF(AND('[1]Multi-Field'!$E$79=[1]Lists!BF141,'[1]Multi-Field'!$F$79="Drained"),BI141,IF(AND('[1]Multi-Field'!$E$79=[1]Lists!BF141,'[1]Multi-Field'!$F$79="undrained"),BH141,""))</f>
        <v/>
      </c>
      <c r="EJ141" s="409" t="str">
        <f>IF(AND('[1]Multi-Field'!$E$80=[1]Lists!BF141,'[1]Multi-Field'!$F$80="Drained"),BI141,IF(AND('[1]Multi-Field'!$E$80=[1]Lists!BF141,'[1]Multi-Field'!$F$80="undrained"),BH141,""))</f>
        <v/>
      </c>
      <c r="EK141" s="409" t="str">
        <f>IF(AND('[1]Multi-Field'!$E$81=[1]Lists!BF141,'[1]Multi-Field'!$F$81="Drained"),BI141,IF(AND('[1]Multi-Field'!$E$81=[1]Lists!BF141,'[1]Multi-Field'!$F$81="undrained"),BH141,""))</f>
        <v/>
      </c>
      <c r="EL141" s="409" t="str">
        <f>IF(AND('[1]Multi-Field'!$E$82=[1]Lists!BF141,'[1]Multi-Field'!$F$82="Drained"),BI141,IF(AND('[1]Multi-Field'!$E$82=[1]Lists!BF141,'[1]Multi-Field'!$F$82="undrained"),BH141,""))</f>
        <v/>
      </c>
      <c r="EM141" s="409" t="str">
        <f>IF(AND('[1]Multi-Field'!$E$83=[1]Lists!BF141,'[1]Multi-Field'!$F$83="Drained"),BI141,IF(AND('[1]Multi-Field'!$E$83=[1]Lists!BF141,'[1]Multi-Field'!$F$83="undrained"),BH141,""))</f>
        <v/>
      </c>
      <c r="EN141" s="409" t="str">
        <f>IF(AND('[1]Multi-Field'!$E$84=[1]Lists!BF141,'[1]Multi-Field'!$F$84="Drained"),BI141,IF(AND('[1]Multi-Field'!$E$84=[1]Lists!BF141,'[1]Multi-Field'!$F$84="undrained"),BH141,""))</f>
        <v/>
      </c>
      <c r="EO141" s="409" t="str">
        <f>IF(AND('[1]Multi-Field'!$E$85=[1]Lists!BF141,'[1]Multi-Field'!$F$85="Drained"),BI141,IF(AND('[1]Multi-Field'!$E$85=[1]Lists!BF141,'[1]Multi-Field'!$F$85="undrained"),BH141,""))</f>
        <v/>
      </c>
      <c r="EP141" s="409" t="str">
        <f>IF(AND('[1]Multi-Field'!$E$86=[1]Lists!BF141,'[1]Multi-Field'!$F$86="Drained"),BI141,IF(AND('[1]Multi-Field'!$E$86=[1]Lists!BF141,'[1]Multi-Field'!$F$86="undrained"),BH141,""))</f>
        <v/>
      </c>
      <c r="EQ141" s="409" t="str">
        <f>IF(AND('[1]Multi-Field'!$E$87=[1]Lists!BF141,'[1]Multi-Field'!$F$87="Drained"),BI141,IF(AND('[1]Multi-Field'!$E$87=[1]Lists!BF141,'[1]Multi-Field'!$F$87="undrained"),BH141,""))</f>
        <v/>
      </c>
      <c r="ER141" s="409" t="str">
        <f>IF(AND('[1]Multi-Field'!$E$88=[1]Lists!BF141,'[1]Multi-Field'!$F$88="Drained"),BI141,IF(AND('[1]Multi-Field'!$E$88=[1]Lists!BF141,'[1]Multi-Field'!$F$88="undrained"),BH141,""))</f>
        <v/>
      </c>
      <c r="ES141" s="409" t="str">
        <f>IF(AND('[1]Multi-Field'!$E$89=[1]Lists!BF141,'[1]Multi-Field'!$F$89="Drained"),BI141,IF(AND('[1]Multi-Field'!$E$89=[1]Lists!BF141,'[1]Multi-Field'!$F$89="undrained"),BH141,""))</f>
        <v/>
      </c>
      <c r="ET141" s="409" t="str">
        <f>IF(AND('[1]Multi-Field'!$E$90=[1]Lists!BF141,'[1]Multi-Field'!$F$90="Drained"),BI141,IF(AND('[1]Multi-Field'!$E$90=[1]Lists!BF141,'[1]Multi-Field'!$F$90="undrained"),BH141,""))</f>
        <v/>
      </c>
      <c r="EU141" s="409" t="str">
        <f>IF(AND('[1]Multi-Field'!$E$91=[1]Lists!BF141,'[1]Multi-Field'!$F$91="Drained"),BI141,IF(AND('[1]Multi-Field'!$E$91=[1]Lists!BF141,'[1]Multi-Field'!$F$91="undrained"),BH141,""))</f>
        <v/>
      </c>
      <c r="EV141" s="409" t="str">
        <f>IF(AND('[1]Multi-Field'!$E$92=[1]Lists!BF141,'[1]Multi-Field'!$F$92="Drained"),BI141,IF(AND('[1]Multi-Field'!$E$92=[1]Lists!BF141,'[1]Multi-Field'!$F$92="undrained"),BH141,""))</f>
        <v/>
      </c>
      <c r="EW141" s="409" t="str">
        <f>IF(AND('[1]Multi-Field'!$E$93=[1]Lists!BF141,'[1]Multi-Field'!$F$93="Drained"),BI141,IF(AND('[1]Multi-Field'!$E$93=[1]Lists!BF141,'[1]Multi-Field'!$F$93="undrained"),BH141,""))</f>
        <v/>
      </c>
      <c r="EX141" s="409" t="str">
        <f>IF(AND('[1]Multi-Field'!$E$94=[1]Lists!BF141,'[1]Multi-Field'!$F$94="Drained"),BI141,IF(AND('[1]Multi-Field'!$E$94=[1]Lists!BF141,'[1]Multi-Field'!$F$94="undrained"),BH141,""))</f>
        <v/>
      </c>
      <c r="EY141" s="409" t="str">
        <f>IF(AND('[1]Multi-Field'!$E$95=[1]Lists!BF141,'[1]Multi-Field'!$F$95="Drained"),BI141,IF(AND('[1]Multi-Field'!$E$95=[1]Lists!BF141,'[1]Multi-Field'!$F$95="undrained"),BH141,""))</f>
        <v/>
      </c>
      <c r="EZ141" s="409" t="str">
        <f>IF(AND('[1]Multi-Field'!$E$96=[1]Lists!BF141,'[1]Multi-Field'!$F$96="Drained"),BI141,IF(AND('[1]Multi-Field'!$E$96=[1]Lists!BF141,'[1]Multi-Field'!$F$96="undrained"),BH141,""))</f>
        <v/>
      </c>
      <c r="FA141" s="409" t="str">
        <f>IF(AND('[1]Multi-Field'!$E$97=[1]Lists!BF141,'[1]Multi-Field'!$F$97="Drained"),BI141,IF(AND('[1]Multi-Field'!$E$97=[1]Lists!BF141,'[1]Multi-Field'!$F$97="undrained"),BH141,""))</f>
        <v/>
      </c>
      <c r="FB141" s="409" t="str">
        <f>IF(AND('[1]Multi-Field'!$E$98=[1]Lists!BF141,'[1]Multi-Field'!$F$98="Drained"),BI141,IF(AND('[1]Multi-Field'!$E$98=[1]Lists!BF141,'[1]Multi-Field'!$F$98="undrained"),BH141,""))</f>
        <v/>
      </c>
      <c r="FC141" s="409" t="str">
        <f>IF(AND('[1]Multi-Field'!$E$99=[1]Lists!BF141,'[1]Multi-Field'!$F$99="Drained"),BI141,IF(AND('[1]Multi-Field'!$E$99=[1]Lists!BF141,'[1]Multi-Field'!$F$99="undrained"),BH141,""))</f>
        <v/>
      </c>
      <c r="FD141" s="409" t="str">
        <f>IF(AND('[1]Multi-Field'!$E$100=[1]Lists!BF141,'[1]Multi-Field'!$F$100="Drained"),BI141,IF(AND('[1]Multi-Field'!$E$100=[1]Lists!BF141,'[1]Multi-Field'!$F$100="undrained"),BH141,""))</f>
        <v/>
      </c>
      <c r="FE141" s="409" t="str">
        <f>IF(AND('[1]Multi-Field'!$E$101=[1]Lists!BF141,'[1]Multi-Field'!$F$101="Drained"),BI141,IF(AND('[1]Multi-Field'!$E$101=[1]Lists!BF141,'[1]Multi-Field'!$F$101="undrained"),BH141,""))</f>
        <v/>
      </c>
      <c r="FF141" s="409" t="str">
        <f>IF(AND('[1]Multi-Field'!$E$102=[1]Lists!BF141,'[1]Multi-Field'!$F$102="Drained"),BI141,IF(AND('[1]Multi-Field'!$E$102=[1]Lists!BF141,'[1]Multi-Field'!$F$102="undrained"),BH141,""))</f>
        <v/>
      </c>
      <c r="FG141" s="409" t="str">
        <f>IF(AND('[1]Multi-Field'!$E$103=[1]Lists!BF141,'[1]Multi-Field'!$F$103="Drained"),BI141,IF(AND('[1]Multi-Field'!$E$103=[1]Lists!BF141,'[1]Multi-Field'!$F$103="undrained"),BH141,""))</f>
        <v/>
      </c>
      <c r="FH141" s="409" t="str">
        <f>IF(AND('[1]Multi-Field'!$E$104=[1]Lists!BF141,'[1]Multi-Field'!$F$104="Drained"),BI141,IF(AND('[1]Multi-Field'!$E$104=[1]Lists!BF141,'[1]Multi-Field'!$F$104="undrained"),BH141,""))</f>
        <v/>
      </c>
      <c r="FI141" s="409" t="str">
        <f>IF(AND('[1]Multi-Field'!$E$105=[1]Lists!BF141,'[1]Multi-Field'!$F$105="Drained"),BI141,IF(AND('[1]Multi-Field'!$E$105=[1]Lists!BF141,'[1]Multi-Field'!$F$105="undrained"),BH141,""))</f>
        <v/>
      </c>
      <c r="FJ141" s="409" t="str">
        <f>IF(AND('[1]Multi-Field'!$E$106=[1]Lists!BF141,'[1]Multi-Field'!$F$106="Drained"),BI141,IF(AND('[1]Multi-Field'!$E$106=[1]Lists!BF141,'[1]Multi-Field'!$F$106="undrained"),BH141,""))</f>
        <v/>
      </c>
      <c r="FK141" s="409" t="str">
        <f>IF(AND('[1]Multi-Field'!$E$107=[1]Lists!BF141,'[1]Multi-Field'!$F$107="Drained"),BI141,IF(AND('[1]Multi-Field'!$E$107=[1]Lists!BF141,'[1]Multi-Field'!$F$107="undrained"),BH141,""))</f>
        <v/>
      </c>
      <c r="FL141" s="409" t="str">
        <f>IF(AND('[1]Multi-Field'!$E$108=[1]Lists!BF141,'[1]Multi-Field'!$F$108="Drained"),BI141,IF(AND('[1]Multi-Field'!$E$108=[1]Lists!BF141,'[1]Multi-Field'!$F$108="undrained"),BH141,""))</f>
        <v/>
      </c>
      <c r="FM141" s="409" t="str">
        <f>IF(AND('[1]Multi-Field'!$E$109=[1]Lists!BF141,'[1]Multi-Field'!$F$109="Drained"),BI141,IF(AND('[1]Multi-Field'!$E$109=[1]Lists!BF141,'[1]Multi-Field'!$F$109="undrained"),BH141,""))</f>
        <v/>
      </c>
      <c r="FN141" s="409" t="str">
        <f>IF(AND('[1]Multi-Field'!$E$110=[1]Lists!BF141,'[1]Multi-Field'!$F$110="Drained"),BI141,IF(AND('[1]Multi-Field'!$E$110=[1]Lists!BF141,'[1]Multi-Field'!$F$110="undrained"),BH141,""))</f>
        <v/>
      </c>
      <c r="FO141" s="409" t="str">
        <f>IF(AND('[1]Multi-Field'!$E$111=[1]Lists!BF141,'[1]Multi-Field'!$F$111="Drained"),BI141,IF(AND('[1]Multi-Field'!$E$111=[1]Lists!BF141,'[1]Multi-Field'!$F$111="undrained"),BH141,""))</f>
        <v/>
      </c>
      <c r="FP141" s="409" t="str">
        <f>IF(AND('[1]Multi-Field'!$E$112=[1]Lists!BF141,'[1]Multi-Field'!$F$112="Drained"),BI141,IF(AND('[1]Multi-Field'!$E$112=[1]Lists!BF141,'[1]Multi-Field'!$F$112="undrained"),BH141,""))</f>
        <v/>
      </c>
      <c r="FQ141" s="409" t="str">
        <f>IF(AND('[1]Multi-Field'!$E$113=[1]Lists!BF141,'[1]Multi-Field'!$F$113="Drained"),BI141,IF(AND('[1]Multi-Field'!$E$113=[1]Lists!BF141,'[1]Multi-Field'!$F$113="undrained"),BH141,""))</f>
        <v/>
      </c>
      <c r="FR141" s="409" t="str">
        <f>IF(AND('[1]Multi-Field'!$E$114=[1]Lists!BF141,'[1]Multi-Field'!$F$114="Drained"),BI141,IF(AND('[1]Multi-Field'!$E$114=[1]Lists!BF141,'[1]Multi-Field'!$F$114="undrained"),BH141,""))</f>
        <v/>
      </c>
      <c r="FS141" s="409" t="str">
        <f>IF(AND('[1]Multi-Field'!$E$115=[1]Lists!BF141,'[1]Multi-Field'!$F$115="Drained"),BI141,IF(AND('[1]Multi-Field'!$E$115=[1]Lists!BF141,'[1]Multi-Field'!$F$115="undrained"),BH141,""))</f>
        <v/>
      </c>
      <c r="FT141" s="409" t="str">
        <f>IF(AND('[1]Multi-Field'!$E$116=[1]Lists!BF141,'[1]Multi-Field'!$F$116="Drained"),BI141,IF(AND('[1]Multi-Field'!$E$116=[1]Lists!BF141,'[1]Multi-Field'!$F$116="undrained"),BH141,""))</f>
        <v/>
      </c>
      <c r="FU141" s="409" t="str">
        <f>IF(AND('[1]Multi-Field'!$E$117=[1]Lists!BF141,'[1]Multi-Field'!$F$117="Drained"),BI141,IF(AND('[1]Multi-Field'!$E$117=[1]Lists!BF141,'[1]Multi-Field'!$F$117="undrained"),BH141,""))</f>
        <v/>
      </c>
      <c r="FV141" s="409" t="str">
        <f>IF(AND('[1]Multi-Field'!$E$118=[1]Lists!BF141,'[1]Multi-Field'!$F$118="Drained"),BI141,IF(AND('[1]Multi-Field'!$E$118=[1]Lists!BF141,'[1]Multi-Field'!$F$118="undrained"),BH141,""))</f>
        <v/>
      </c>
      <c r="FW141" s="409" t="str">
        <f>IF(AND('[1]Multi-Field'!$E$119=[1]Lists!BF141,'[1]Multi-Field'!$F$119="Drained"),BI141,IF(AND('[1]Multi-Field'!$E$119=[1]Lists!BF141,'[1]Multi-Field'!$F$119="undrained"),BH141,""))</f>
        <v/>
      </c>
      <c r="FX141" s="409" t="str">
        <f>IF(AND('[1]Multi-Field'!$E$120=[1]Lists!BF141,'[1]Multi-Field'!$F$120="Drained"),BI141,IF(AND('[1]Multi-Field'!$E$120=[1]Lists!BF141,'[1]Multi-Field'!$F$120="undrained"),BH141,""))</f>
        <v/>
      </c>
      <c r="GC141" s="4">
        <f>'[1]Multi-Field'!B139</f>
        <v>0</v>
      </c>
      <c r="GD141" s="73" t="str">
        <f>IF(OR('[1]Multi-Field'!Q139=$FZ$43,'[1]Multi-Field'!Q139=$FZ$44),'[1]Multi-Field'!BS139,"")</f>
        <v/>
      </c>
      <c r="GE141" s="4" t="str">
        <f>IF(AND(OR('[1]Multi-Field'!Q139=$FZ$86,'[1]Multi-Field'!Q139=$FZ$94,'[1]Multi-Field'!Q139=$FZ$87,'[1]Multi-Field'!Q139=[1]Lists!$FZ$93,'[1]Multi-Field'!Q139=$FZ$59),'[1]Multi-Field'!BS139&gt;50),'[1]Multi-Field'!BS139*0.8,IF(AND(OR('[1]Multi-Field'!Q139=$FZ$86,'[1]Multi-Field'!Q139=$FZ$94,'[1]Multi-Field'!Q139=$FZ$87,'[1]Multi-Field'!Q139=[1]Lists!$FZ$93,'[1]Multi-Field'!Q139=[1]Lists!$FZ$59),'[1]Multi-Field'!BS139&lt;50),'[1]Multi-Field'!BS139,""))</f>
        <v/>
      </c>
      <c r="GF141" s="4" t="str">
        <f>IF(OR('[1]Multi-Field'!Q139=[1]Lists!$FZ$7,'[1]Multi-Field'!Q139=[1]Lists!$FZ$5,'[1]Multi-Field'!Q139=[1]Lists!$FZ$24,'[1]Multi-Field'!Q139=[1]Lists!$FZ$10,'[1]Multi-Field'!Q139=[1]Lists!$FZ$8, '[1]Multi-Field'!Q139=[1]Lists!$FZ$25, '[1]Multi-Field'!Q139=[1]Lists!$FZ$23, '[1]Multi-Field'!Q139= [1]Lists!$FZ$47, '[1]Multi-Field'!Q139=[1]Lists!$FZ$49, '[1]Multi-Field'!Q139=[1]Lists!$FZ$48,'[1]Multi-Field'!Q139=[1]Lists!$FZ$3, '[1]Multi-Field'!Q139=[1]Lists!$FZ$14,'[1]Multi-Field'!Q139=[1]Lists!$FZ$36, '[1]Multi-Field'!Q139=[1]Lists!$FZ$41,'[1]Multi-Field'!Q139=[1]Lists!$FZ$42),0,"")</f>
        <v/>
      </c>
      <c r="GG141" s="4" t="str">
        <f>IF(OR('[1]Multi-Field'!Q139=[1]Lists!$FZ$6,'[1]Multi-Field'!Q139=[1]Lists!$FZ$4, '[1]Multi-Field'!Q168=[1]Lists!$FZ$11, '[1]Multi-Field'!Q139=[1]Lists!$FZ$1),100*IF('[1]Multi-Field'!U139=onepercent,0.75,IF('[1]Multi-Field'!U139=onetotwentyfivepercent,0.4,IF(OR('[1]Multi-Field'!U139=twentysixtofiftypercent,'[1]Multi-Field'!U139=greaterthanfiftypercent),0,""))),"")</f>
        <v/>
      </c>
      <c r="GH141" s="4" t="str">
        <f>IF(OR('[1]Multi-Field'!Q139=[1]Lists!$FZ$53,'[1]Multi-Field'!Q139=[1]Lists!$FZ$55), 50,IF('[1]Multi-Field'!Q139=[1]Lists!$FZ$54,225,IF('[1]Multi-Field'!Q139=[1]Lists!$FZ$56,75,"")))</f>
        <v/>
      </c>
      <c r="GI141" s="4" t="e">
        <f>#VALUE!</f>
        <v>#VALUE!</v>
      </c>
      <c r="GJ141" s="4" t="e">
        <f>#VALUE!</f>
        <v>#VALUE!</v>
      </c>
      <c r="GK141" s="4" t="str">
        <f>IF('[1]Multi-Field'!Q139=[1]Lists!$FZ$95,'[1]Multi-Field'!BS139*0.66,"")</f>
        <v/>
      </c>
      <c r="GM141" s="4" t="str">
        <f>IF(OR('[1]Multi-Field'!Q139=[1]Lists!$FZ$26,'[1]Multi-Field'!Q139=[1]Lists!$FZ$84),20,"")</f>
        <v/>
      </c>
      <c r="GN141" s="4" t="str">
        <f>IF(OR('[1]Multi-Field'!Q139=[1]Lists!$FZ$88,'[1]Multi-Field'!Q139=[1]Lists!$FZ$57),0,"")</f>
        <v/>
      </c>
      <c r="GO141" s="4" t="str">
        <f>IF(OR('[1]Multi-Field'!Q139=[1]Lists!$FZ$69,'[1]Multi-Field'!Q139=[1]Lists!$FZ$71,'[1]Multi-Field'!Q139=[1]Lists!$FZ$105),50,"")</f>
        <v/>
      </c>
      <c r="GP141" s="4" t="str">
        <f>IF(OR('[1]Multi-Field'!Q139=[1]Lists!$FZ$75,'[1]Multi-Field'!Q139=[1]Lists!$FZ$70),75,"")</f>
        <v/>
      </c>
      <c r="GQ141" s="4">
        <f>IF('[1]Multi-Field'!Q139=[1]Lists!$FZ$72,150,"")</f>
        <v>150</v>
      </c>
      <c r="GR141" s="4" t="str">
        <f>IF(OR('[1]Multi-Field'!Q139=[1]Lists!$FZ$74,'[1]Multi-Field'!Q139=[1]Lists!$FZ$73),40,"")</f>
        <v/>
      </c>
      <c r="GS141" s="4" t="str">
        <f>IF('[1]Multi-Field'!Q139=[1]Lists!$FZ$99,80,"")</f>
        <v/>
      </c>
      <c r="GT141" s="4" t="str">
        <f>IF('[1]Multi-Field'!Q139=[1]Lists!$FZ$106,70,"")</f>
        <v/>
      </c>
      <c r="GU141" s="4" t="e">
        <f t="shared" si="31"/>
        <v>#VALUE!</v>
      </c>
    </row>
    <row r="142" spans="1:203" ht="13.5" customHeight="1" thickBot="1">
      <c r="A142" s="7" t="s">
        <v>229</v>
      </c>
      <c r="B142" s="7"/>
      <c r="C142" s="7"/>
      <c r="D142" s="8">
        <v>60</v>
      </c>
      <c r="E142" s="8">
        <f t="shared" si="27"/>
        <v>62</v>
      </c>
      <c r="F142" s="8">
        <f t="shared" si="28"/>
        <v>63</v>
      </c>
      <c r="G142" s="8">
        <v>65</v>
      </c>
      <c r="H142" s="8">
        <v>70</v>
      </c>
      <c r="I142" s="8">
        <f t="shared" si="32"/>
        <v>72</v>
      </c>
      <c r="J142" s="8">
        <f t="shared" si="33"/>
        <v>73</v>
      </c>
      <c r="K142" s="8">
        <v>75</v>
      </c>
      <c r="L142" s="8">
        <v>95</v>
      </c>
      <c r="M142" s="8">
        <f t="shared" si="29"/>
        <v>98</v>
      </c>
      <c r="N142" s="8">
        <f t="shared" si="30"/>
        <v>102</v>
      </c>
      <c r="O142" s="8">
        <v>105</v>
      </c>
      <c r="P142" s="391">
        <v>117</v>
      </c>
      <c r="Q142" s="394"/>
      <c r="R142" s="395" t="b">
        <f>IF(OR('Multi-Field'!AA119=Lists!$AC$42,'Multi-Field'!AA119=Lists!$AC$43),IF('Multi-Field'!Z119="x",(IF('Multi-Field'!AC119=Lists!$Q$11,Lists!$R$11,IF('Multi-Field'!AC119=Lists!$Q$12,Lists!$R$12,IF('Multi-Field'!AC119=Lists!$Q$13,Lists!$R$13,IF('Multi-Field'!AC119=Lists!$Q$14,Lists!$R$14))))),IF('Multi-Field'!X119="x",(IF('Multi-Field'!AC119=Lists!$Q$11,Lists!$S$11,IF('Multi-Field'!AC119=Lists!$Q$12,Lists!$S$12,IF('Multi-Field'!AC119=Lists!$Q$13,Lists!$S$13,IF('Multi-Field'!AC119=Lists!$Q$14,Lists!$S$14))))),IF('Multi-Field'!V119="x",(IF('Multi-Field'!AC119=Lists!$Q$11,Lists!$T$11,IF('Multi-Field'!AC119=Lists!$Q$12,Lists!$T$12,IF('Multi-Field'!AC119=Lists!$Q$13,Lists!$T$13,IF('Multi-Field'!AC119=Lists!$Q$14,Lists!$T$14))))),0))))</f>
        <v>0</v>
      </c>
      <c r="S142" s="395" t="str">
        <f t="shared" si="26"/>
        <v/>
      </c>
      <c r="T142" s="395"/>
      <c r="U142" s="396"/>
      <c r="V142" s="383">
        <f>IF(OR('Multi-Field'!AI122=$U$4,'Multi-Field'!AI122=$U$5,'Multi-Field'!AI122=$U$6,'Multi-Field'!AI122=$U$7,'Multi-Field'!AI122=$U$8,'Multi-Field'!AI122=$U$9),(IF('Multi-Field'!AJ122=$V$2,100,IF('Multi-Field'!AJ122=$V$3,65,IF('Multi-Field'!AJ122=$V$4,53,IF('Multi-Field'!AJ122=$V$5,41,IF('Multi-Field'!AJ122=$V$6,23,IF('Multi-Field'!AJ122=$V$7,0,0))))))),0)</f>
        <v>0</v>
      </c>
      <c r="W142" s="383" t="str">
        <f>IF(AND(OR('Multi-Field'!AF122=$S$3,'Multi-Field'!AF122=S130,'Multi-Field'!AF122=$S$7),'Multi-Field'!AN122&lt;18,'Multi-Field'!AN122&gt;0),35,IF('Multi-Field'!AF122=$S$4,55,IF(AND('Multi-Field'!AF122=$S$6,'Multi-Field'!AN122&lt;18),30,IF(AND('Multi-Field'!AN122&gt;17,OR('Multi-Field'!AF122=$S$3,'Multi-Field'!AF122=$S$5,'Multi-Field'!AF122= $S$6,'Multi-Field'!AF122=$S$7)),25,"0"))))</f>
        <v>0</v>
      </c>
      <c r="X142" s="383">
        <f>IF(OR('Multi-Field'!BA122=$U$4,'Multi-Field'!BA122=$U$5,'Multi-Field'!BA122=$U$6,'Multi-Field'!BA122=U132,'Multi-Field'!BA122=$U$8,'Multi-Field'!BA122=$U$9),(IF('Multi-Field'!BB122=$V$2,100,IF('Multi-Field'!BB122=$V$3,65,IF('Multi-Field'!BB122=$V$4,53,IF('Multi-Field'!BB122=$V$5,41,IF('Multi-Field'!BB122=$V$6,23,IF('Multi-Field'!BB122=$V$7,0,0))))))),0)</f>
        <v>0</v>
      </c>
      <c r="Y142" s="383" t="str">
        <f>IF(AND(OR('Multi-Field'!AX122=$S$3,'Multi-Field'!AX122=$S$5,'Multi-Field'!AX122=$S$7),'Multi-Field'!BF122&lt;18),35,IF('Multi-Field'!AX122=$S$4,55,IF(AND('Multi-Field'!AX122=$S$6,'Multi-Field'!BF122&lt;18),30,IF(AND('Multi-Field'!BF122&gt;17,OR('Multi-Field'!AX122=$S$3,'Multi-Field'!AX122=$S$5,'Multi-Field'!AX122=$S$6,'Multi-Field'!AX122=$S$7)),25,"0"))))</f>
        <v>0</v>
      </c>
      <c r="Z142" s="383">
        <v>126</v>
      </c>
      <c r="AI142" s="384">
        <f>'[1]Multi-Field'!B138</f>
        <v>0</v>
      </c>
      <c r="AJ142" s="385" t="e">
        <f>#VALUE!</f>
        <v>#VALUE!</v>
      </c>
      <c r="AK142" s="385" t="e">
        <f>#VALUE!</f>
        <v>#VALUE!</v>
      </c>
      <c r="AL142" s="385" t="e">
        <f>IF(AK142="","",IF('[1]Multi-Field'!AU138=20,10,IF(AK142-30&lt;0,0,AK142-30)))</f>
        <v>#VALUE!</v>
      </c>
      <c r="AM142" s="385" t="e">
        <f>#VALUE!</f>
        <v>#VALUE!</v>
      </c>
      <c r="AN142" s="385" t="e">
        <f t="shared" si="23"/>
        <v>#VALUE!</v>
      </c>
      <c r="AO142" s="385" t="e">
        <f>#VALUE!</f>
        <v>#VALUE!</v>
      </c>
      <c r="AP142" s="385" t="e">
        <f>#VALUE!</f>
        <v>#VALUE!</v>
      </c>
      <c r="AQ142" s="385" t="e">
        <f>#VALUE!</f>
        <v>#VALUE!</v>
      </c>
      <c r="AR142" s="385" t="e">
        <f>#VALUE!</f>
        <v>#VALUE!</v>
      </c>
      <c r="AS142" s="385" t="e">
        <f>IF(AR142="","",IF('[1]Multi-Field'!AU138&gt;9,0,AR142-15))</f>
        <v>#VALUE!</v>
      </c>
      <c r="AT142" s="385" t="e">
        <f>#VALUE!</f>
        <v>#VALUE!</v>
      </c>
      <c r="AU142" s="385" t="e">
        <f>#VALUE!</f>
        <v>#VALUE!</v>
      </c>
      <c r="AV142" s="385" t="e">
        <f>IF(AU142="","",IF('[1]Multi-Field'!AU138=9&gt;9,0,AU142-35))</f>
        <v>#VALUE!</v>
      </c>
      <c r="AW142" s="385" t="e">
        <f>#VALUE!</f>
        <v>#VALUE!</v>
      </c>
      <c r="AX142" s="385" t="e">
        <f t="shared" si="24"/>
        <v>#VALUE!</v>
      </c>
      <c r="AY142" s="385" t="str">
        <f>IF('[1]Multi-Field'!AU138="","",IF('[1]Multi-Field'!AU138&lt;1,100,IF('[1]Multi-Field'!AU138=1,75,IF('[1]Multi-Field'!AU138=2,50,IF('[1]Multi-Field'!AU138=3,25,IF('[1]Multi-Field'!AU138&gt;3,0,""))))))</f>
        <v/>
      </c>
      <c r="AZ142" s="385" t="str">
        <f t="shared" si="25"/>
        <v/>
      </c>
      <c r="BA142" s="385" t="e">
        <f>#VALUE!</f>
        <v>#VALUE!</v>
      </c>
      <c r="BB142" s="385" t="e">
        <f>IF(BA142="","",IF(AND('[1]Multi-Field'!AU138&lt;40,'[1]Multi-Field'!AU138&gt;9),40,IF('[1]Multi-Field'!AU138&gt;39,0,BA142+5)))</f>
        <v>#VALUE!</v>
      </c>
      <c r="BC142" s="386" t="e">
        <f t="shared" si="34"/>
        <v>#VALUE!</v>
      </c>
      <c r="BF142" s="414" t="s">
        <v>1311</v>
      </c>
      <c r="BG142" s="415">
        <v>3</v>
      </c>
      <c r="BH142" s="415">
        <v>3</v>
      </c>
      <c r="BI142" s="415">
        <v>4</v>
      </c>
      <c r="BJ142" s="409" t="e">
        <f>IF(AND('[1]Single Field'!#REF!=[1]Lists!BF142,'[1]Single Field'!#REF!="Drained"),"x",IF(AND('[1]Single Field'!#REF!=[1]Lists!BF142,'[1]Single Field'!#REF!="Undrained"),O,""))</f>
        <v>#REF!</v>
      </c>
      <c r="BK142" s="409" t="str">
        <f>IF(AND('[1]Multi-Field'!$E$3=[1]Lists!BF142,'[1]Multi-Field'!$F$3="Drained"),BI142,IF(AND('[1]Multi-Field'!$E$3=BF142,'[1]Multi-Field'!$F$3="undrained"),BH142,""))</f>
        <v/>
      </c>
      <c r="BL142" s="409" t="str">
        <f>IF(AND('[1]Multi-Field'!$E$4=BF142,'[1]Multi-Field'!$F$4="Drained"),BI142,IF(AND('[1]Multi-Field'!$E$4=BF142,'[1]Multi-Field'!$F$4="undrained"),BH142,""))</f>
        <v/>
      </c>
      <c r="BM142" s="409" t="str">
        <f>IF(AND('[1]Multi-Field'!$E$5=BF142,'[1]Multi-Field'!$F$5="Drained"),BI142,IF(AND('[1]Multi-Field'!$E$5=BF142,'[1]Multi-Field'!$F$5="undrained"),BH142,""))</f>
        <v/>
      </c>
      <c r="BN142" s="409" t="str">
        <f>IF(AND('[1]Multi-Field'!$E$6=BF142,'[1]Multi-Field'!$F$6="Drained"),BI142,IF(AND('[1]Multi-Field'!$E$6=BF142,'[1]Multi-Field'!$F$6="undrained"),BH142,""))</f>
        <v/>
      </c>
      <c r="BO142" s="409" t="str">
        <f>IF(AND('[1]Multi-Field'!$E$7=BF142,'[1]Multi-Field'!$F$7="Drained"),BI142,IF(AND('[1]Multi-Field'!$E$7=BF142,'[1]Multi-Field'!$F$7="undrained"),BH142,""))</f>
        <v/>
      </c>
      <c r="BP142" s="409" t="str">
        <f>IF(AND('[1]Multi-Field'!$E$8=BF142,'[1]Multi-Field'!$F$8="Drained"),BI142,IF(AND('[1]Multi-Field'!$E$8=BF142,'[1]Multi-Field'!$F$8="undrained"),BH142,""))</f>
        <v/>
      </c>
      <c r="BQ142" s="409" t="str">
        <f>IF(AND('[1]Multi-Field'!$E$9=BF142,'[1]Multi-Field'!$F$9="Drained"),BI142,IF(AND('[1]Multi-Field'!$E$9=BF142,'[1]Multi-Field'!$F$9="undrained"),BH142,""))</f>
        <v/>
      </c>
      <c r="BR142" s="409" t="str">
        <f>IF(AND('[1]Multi-Field'!$E$10=BF142,'[1]Multi-Field'!$F$10="Drained"),BI142,IF(AND('[1]Multi-Field'!$E$10=BF142,'[1]Multi-Field'!$F$10="undrained"),BH142,""))</f>
        <v/>
      </c>
      <c r="BS142" s="409" t="str">
        <f>IF(AND('[1]Multi-Field'!$E$11=BF142,'[1]Multi-Field'!$F$11="Drained"),BI142,IF(AND('[1]Multi-Field'!$E$11=BF142,'[1]Multi-Field'!$F$11="undrained"),BH142,""))</f>
        <v/>
      </c>
      <c r="BT142" s="409" t="str">
        <f>IF(AND('[1]Multi-Field'!$E$12=BF142,'[1]Multi-Field'!$F$12="Drained"),BI142,IF(AND('[1]Multi-Field'!$E$12=BF142,'[1]Multi-Field'!$F$12="undrained"),BH142,""))</f>
        <v/>
      </c>
      <c r="BU142" s="409" t="str">
        <f>IF(AND('[1]Multi-Field'!$E$13=BF142,'[1]Multi-Field'!$F$13="Drained"),BI142,IF(AND('[1]Multi-Field'!$E$3=BF142,'[1]Multi-Field'!$F$13="undrained"),BH142,""))</f>
        <v/>
      </c>
      <c r="BV142" s="409" t="str">
        <f>IF(AND('[1]Multi-Field'!$E$14=BF142,'[1]Multi-Field'!$F$14="Drained"),BI142,IF(AND('[1]Multi-Field'!$E$14=BF142,'[1]Multi-Field'!$F$14="undrained"),BH142,""))</f>
        <v/>
      </c>
      <c r="BW142" s="409" t="str">
        <f>IF(AND('[1]Multi-Field'!$E$15=BF142,'[1]Multi-Field'!$F$15="Drained"),BI142,IF(AND('[1]Multi-Field'!$E$15=BF142,'[1]Multi-Field'!$F$15="undrained"),BH142,""))</f>
        <v/>
      </c>
      <c r="BX142" s="409" t="str">
        <f>IF(AND('[1]Multi-Field'!$E$16=[1]Lists!BF142,'[1]Multi-Field'!$F$16="Drained"),BI142,IF(AND('[1]Multi-Field'!$E$16=[1]Lists!BF142,'[1]Multi-Field'!$F$16="undrained"),BH142,""))</f>
        <v/>
      </c>
      <c r="BY142" s="409" t="str">
        <f>IF(AND('[1]Multi-Field'!$E$17=[1]Lists!BF142,'[1]Multi-Field'!$F$17="Drained"),BI142,IF(AND('[1]Multi-Field'!$E$17=[1]Lists!BF142,'[1]Multi-Field'!$F$17="undrained"),BH142,""))</f>
        <v/>
      </c>
      <c r="BZ142" s="409" t="str">
        <f>IF(AND('[1]Multi-Field'!$E$18=[1]Lists!BF142,'[1]Multi-Field'!$F$18="Drained"),BI142,IF(AND('[1]Multi-Field'!$E$18=[1]Lists!BF142,'[1]Multi-Field'!$F$18="undrained"),BH142,""))</f>
        <v/>
      </c>
      <c r="CA142" s="409" t="str">
        <f>IF(AND('[1]Multi-Field'!$E$19=[1]Lists!BF142,'[1]Multi-Field'!$F$19="Drained"),BI142,IF(AND('[1]Multi-Field'!$E$19=[1]Lists!BF142,'[1]Multi-Field'!$F$19="undrained"),BH142,""))</f>
        <v/>
      </c>
      <c r="CB142" s="409" t="str">
        <f>IF(AND('[1]Multi-Field'!$E$20=[1]Lists!BF142,'[1]Multi-Field'!$F$20="Drained"),BI142,IF(AND('[1]Multi-Field'!$E$20=[1]Lists!BF142,'[1]Multi-Field'!$F$20="undrained"),BH142,""))</f>
        <v/>
      </c>
      <c r="CC142" s="409" t="str">
        <f>IF(AND('[1]Multi-Field'!$E$21=[1]Lists!BF142,'[1]Multi-Field'!$F$21="Drained"),BI142,IF(AND('[1]Multi-Field'!$E$21=[1]Lists!BF142,'[1]Multi-Field'!$F$21="undrained"),BH142,""))</f>
        <v/>
      </c>
      <c r="CD142" s="409" t="str">
        <f>IF(AND('[1]Multi-Field'!$E$22=[1]Lists!BF142,'[1]Multi-Field'!$F$22="Drained"),BI142,IF(AND('[1]Multi-Field'!$E$22=[1]Lists!BF142,'[1]Multi-Field'!$F$22="undrained"),BH142,""))</f>
        <v/>
      </c>
      <c r="CE142" s="409" t="str">
        <f>IF(AND('[1]Multi-Field'!$E$23=[1]Lists!BF142,'[1]Multi-Field'!$F$23="Drained"),BI142,IF(AND('[1]Multi-Field'!$E$23=[1]Lists!BF142,'[1]Multi-Field'!$F$23="undrained"),BH142,""))</f>
        <v/>
      </c>
      <c r="CF142" s="409" t="str">
        <f>IF(AND('[1]Multi-Field'!$E$24=[1]Lists!BF142,'[1]Multi-Field'!$F$24="Drained"),BI142,IF(AND('[1]Multi-Field'!$E$24=[1]Lists!BF142,'[1]Multi-Field'!$F$24="undrained"),BH142,""))</f>
        <v/>
      </c>
      <c r="CG142" s="409" t="str">
        <f>IF(AND('[1]Multi-Field'!$E$25=[1]Lists!BF142,'[1]Multi-Field'!$F$25="Drained"),BI142,IF(AND('[1]Multi-Field'!$E$25=[1]Lists!BF142,'[1]Multi-Field'!$F$25="undrained"),BH142,""))</f>
        <v/>
      </c>
      <c r="CH142" s="409" t="str">
        <f>IF(AND('[1]Multi-Field'!$E$26=[1]Lists!BF142,'[1]Multi-Field'!$F$26="Drained"),BI142,IF(AND('[1]Multi-Field'!$E$26=[1]Lists!BF142,'[1]Multi-Field'!$F$26="undrained"),BH142,""))</f>
        <v/>
      </c>
      <c r="CI142" s="409" t="str">
        <f>IF(AND('[1]Multi-Field'!$E$27=[1]Lists!BF142,'[1]Multi-Field'!$F$27="Drained"),BI142,IF(AND('[1]Multi-Field'!$E$27=[1]Lists!BF142,'[1]Multi-Field'!$F$27="undrained"),BH142,""))</f>
        <v/>
      </c>
      <c r="CJ142" s="409" t="str">
        <f>IF(AND('[1]Multi-Field'!$E$28=[1]Lists!BF142,'[1]Multi-Field'!$F$28="Drained"),BI142,IF(AND('[1]Multi-Field'!$E$28=[1]Lists!BF142,'[1]Multi-Field'!$F$28="undrained"),BH142,""))</f>
        <v/>
      </c>
      <c r="CK142" s="409" t="str">
        <f>IF(AND('[1]Multi-Field'!$E$29=[1]Lists!BF142,'[1]Multi-Field'!$F$29="Drained"),BI142,IF(AND('[1]Multi-Field'!$E$29=[1]Lists!BF142,'[1]Multi-Field'!$F$29="undrained"),BH142,""))</f>
        <v/>
      </c>
      <c r="CL142" s="409" t="str">
        <f>IF(AND('[1]Multi-Field'!$E$30=[1]Lists!BF142,'[1]Multi-Field'!$F$30="Drained"),BI142,IF(AND('[1]Multi-Field'!$E$30=[1]Lists!BF142,'[1]Multi-Field'!$F$30="undrained"),BH142,""))</f>
        <v/>
      </c>
      <c r="CM142" s="409" t="str">
        <f>IF(AND('[1]Multi-Field'!$E$31=[1]Lists!BF142,'[1]Multi-Field'!$F$31="Drained"),BI142,IF(AND('[1]Multi-Field'!$E$31=[1]Lists!BF142,'[1]Multi-Field'!$F$31="undrained"),BH142,""))</f>
        <v/>
      </c>
      <c r="CN142" s="409" t="str">
        <f>IF(AND('[1]Multi-Field'!$E$32=[1]Lists!BF142,'[1]Multi-Field'!$F$32="Drained"),BI142,IF(AND('[1]Multi-Field'!$E$32=[1]Lists!BF142,'[1]Multi-Field'!$F$32="undrained"),BH142,""))</f>
        <v/>
      </c>
      <c r="CO142" s="409" t="str">
        <f>IF(AND('[1]Multi-Field'!$E$33=[1]Lists!BF142,'[1]Multi-Field'!$F$33="Drained"),BI142,IF(AND('[1]Multi-Field'!$E$33=[1]Lists!BF142,'[1]Multi-Field'!$F$33="undrained"),BH142,""))</f>
        <v/>
      </c>
      <c r="CP142" s="409" t="str">
        <f>IF(AND('[1]Multi-Field'!$E$34=[1]Lists!BF142,'[1]Multi-Field'!$F$34="Drained"),BI142,IF(AND('[1]Multi-Field'!$E$34=[1]Lists!BF142,'[1]Multi-Field'!$F$34="undrained"),BH142,""))</f>
        <v/>
      </c>
      <c r="CQ142" s="409" t="str">
        <f>IF(AND('[1]Multi-Field'!$E$35=[1]Lists!BF142,'[1]Multi-Field'!$F$35="Drained"),BI142,IF(AND('[1]Multi-Field'!$E$35=[1]Lists!BF142,'[1]Multi-Field'!$F$35="undrained"),BH142,""))</f>
        <v/>
      </c>
      <c r="CR142" s="409" t="str">
        <f>IF(AND('[1]Multi-Field'!$E$36=[1]Lists!BF142,'[1]Multi-Field'!$F$36="Drained"),BI142,IF(AND('[1]Multi-Field'!$E$36=[1]Lists!BF142,'[1]Multi-Field'!$F$36="undrained"),BH142,""))</f>
        <v/>
      </c>
      <c r="CS142" s="409" t="str">
        <f>IF(AND('[1]Multi-Field'!$E$37=[1]Lists!BF142,'[1]Multi-Field'!$F$37="Drained"),BI142,IF(AND('[1]Multi-Field'!$E$37=[1]Lists!BF142,'[1]Multi-Field'!$F$37="undrained"),BH142,""))</f>
        <v/>
      </c>
      <c r="CT142" s="409" t="str">
        <f>IF(AND('[1]Multi-Field'!$E$38=[1]Lists!BF142,'[1]Multi-Field'!$F$38="Drained"),BI142,IF(AND('[1]Multi-Field'!$E$38=[1]Lists!BF142,'[1]Multi-Field'!$F$38="undrained"),BH142,""))</f>
        <v/>
      </c>
      <c r="CU142" s="409" t="str">
        <f>IF(AND('[1]Multi-Field'!$E$39=[1]Lists!BF142,'[1]Multi-Field'!$F$39="Drained"),BI142,IF(AND('[1]Multi-Field'!$E$39=[1]Lists!BF142,'[1]Multi-Field'!$F$39="undrained"),BH142,""))</f>
        <v/>
      </c>
      <c r="CV142" s="409" t="str">
        <f>IF(AND('[1]Multi-Field'!$E$40=[1]Lists!BF142,'[1]Multi-Field'!$F$40="Drained"),BI142,IF(AND('[1]Multi-Field'!$E$40=[1]Lists!BF142,'[1]Multi-Field'!$F$40="undrained"),BH142,""))</f>
        <v/>
      </c>
      <c r="CW142" s="409" t="str">
        <f>IF(AND('[1]Multi-Field'!$E$41=[1]Lists!BF142,'[1]Multi-Field'!$F$40="Drained"),BI142,IF(AND('[1]Multi-Field'!$E$40=[1]Lists!BF142,'[1]Multi-Field'!$F$40="undrained"),BH142,""))</f>
        <v/>
      </c>
      <c r="CX142" s="409" t="str">
        <f>IF(AND('[1]Multi-Field'!$E$42=[1]Lists!BF142,'[1]Multi-Field'!$F$42="Drained"),BI142,IF(AND('[1]Multi-Field'!$E$42=[1]Lists!BF142,'[1]Multi-Field'!$F$42="undrained"),BH142,""))</f>
        <v/>
      </c>
      <c r="CY142" s="409" t="str">
        <f>IF(AND('[1]Multi-Field'!$E$43=[1]Lists!BF142,'[1]Multi-Field'!$F$43="Drained"),BI142,IF(AND('[1]Multi-Field'!$E$43=[1]Lists!BF142,'[1]Multi-Field'!$F$43="undrained"),BH142,""))</f>
        <v/>
      </c>
      <c r="CZ142" s="409" t="str">
        <f>IF(AND('[1]Multi-Field'!$E$44=[1]Lists!BF142,'[1]Multi-Field'!$F$44="Drained"),BI142,IF(AND('[1]Multi-Field'!$E$44=[1]Lists!BF142,'[1]Multi-Field'!$F$44="undrained"),BH142,""))</f>
        <v/>
      </c>
      <c r="DA142" s="409" t="str">
        <f>IF(AND('[1]Multi-Field'!$E$45=[1]Lists!BF142,'[1]Multi-Field'!$F$45="Drained"),BI142,IF(AND('[1]Multi-Field'!$E$45=[1]Lists!BF142,'[1]Multi-Field'!$F$45="undrained"),BH142,""))</f>
        <v/>
      </c>
      <c r="DB142" s="409" t="str">
        <f>IF(AND('[1]Multi-Field'!$E$46=[1]Lists!BF142,'[1]Multi-Field'!$F$46="Drained"),BI142,IF(AND('[1]Multi-Field'!$E$46=[1]Lists!BF142,'[1]Multi-Field'!$F$46="undrained"),BH142,""))</f>
        <v/>
      </c>
      <c r="DC142" s="409" t="str">
        <f>IF(AND('[1]Multi-Field'!$E$47=[1]Lists!BF142,'[1]Multi-Field'!$F$47="Drained"),BI142,IF(AND('[1]Multi-Field'!$E$47=[1]Lists!BF142,'[1]Multi-Field'!$F$47="undrained"),BH142,""))</f>
        <v/>
      </c>
      <c r="DD142" s="409" t="str">
        <f>IF(AND('[1]Multi-Field'!$E$48=[1]Lists!BF142,'[1]Multi-Field'!$F$48="Drained"),BI142,IF(AND('[1]Multi-Field'!$E$48=[1]Lists!BF142,'[1]Multi-Field'!$F$48="undrained"),BH142,""))</f>
        <v/>
      </c>
      <c r="DE142" s="409" t="str">
        <f>IF(AND('[1]Multi-Field'!$E$49=[1]Lists!BF142,'[1]Multi-Field'!$F$49="Drained"),BI142,IF(AND('[1]Multi-Field'!$E$49=[1]Lists!BF142,'[1]Multi-Field'!$F$9="undrained"),BH142,""))</f>
        <v/>
      </c>
      <c r="DF142" s="409" t="str">
        <f>IF(AND('[1]Multi-Field'!$E$50=[1]Lists!BF142,'[1]Multi-Field'!$F$50="Drained"),BI142,IF(AND('[1]Multi-Field'!$E$50=[1]Lists!BF142,'[1]Multi-Field'!$F$50="undrained"),BH142,""))</f>
        <v/>
      </c>
      <c r="DG142" s="409" t="str">
        <f>IF(AND('[1]Multi-Field'!$E$51=[1]Lists!BF142,'[1]Multi-Field'!$F$51="Drained"),BI142,IF(AND('[1]Multi-Field'!$E$51=[1]Lists!BF142,'[1]Multi-Field'!$F$51="undrained"),BH142,""))</f>
        <v/>
      </c>
      <c r="DH142" s="409" t="str">
        <f>IF(AND('[1]Multi-Field'!$E$52=[1]Lists!BF142,'[1]Multi-Field'!$F$52="Drained"),BI142,IF(AND('[1]Multi-Field'!$E$52=[1]Lists!BF142,'[1]Multi-Field'!$F$52="undrained"),BH142,""))</f>
        <v/>
      </c>
      <c r="DI142" s="409" t="str">
        <f>IF(AND('[1]Multi-Field'!$E$53=[1]Lists!BF142,'[1]Multi-Field'!$F$53="Drained"),BI142,IF(AND('[1]Multi-Field'!$E$53=[1]Lists!BF142,'[1]Multi-Field'!$F$53="undrained"),BH142,""))</f>
        <v/>
      </c>
      <c r="DJ142" s="409" t="str">
        <f>IF(AND('[1]Multi-Field'!$E$54=[1]Lists!BF142,'[1]Multi-Field'!$F$54="Drained"),BI142,IF(AND('[1]Multi-Field'!$E$54=[1]Lists!BF142,'[1]Multi-Field'!$F$54="undrained"),BH142,""))</f>
        <v/>
      </c>
      <c r="DK142" s="409" t="str">
        <f>IF(AND('[1]Multi-Field'!$E$55=[1]Lists!BF142,'[1]Multi-Field'!$F$55="Drained"),BI142,IF(AND('[1]Multi-Field'!$E$55=[1]Lists!BF142,'[1]Multi-Field'!$F$55="undrained"),BH142,""))</f>
        <v/>
      </c>
      <c r="DL142" s="409" t="str">
        <f>IF(AND('[1]Multi-Field'!$E$56=[1]Lists!BF142,'[1]Multi-Field'!$F$56="Drained"),BI142,IF(AND('[1]Multi-Field'!$E$56=[1]Lists!BF142,'[1]Multi-Field'!$F$56="undrained"),BH142,""))</f>
        <v/>
      </c>
      <c r="DM142" s="409" t="str">
        <f>IF(AND('[1]Multi-Field'!$E$57=[1]Lists!BF142,'[1]Multi-Field'!$F$57="Drained"),BI142,IF(AND('[1]Multi-Field'!$E$57=[1]Lists!BF142,'[1]Multi-Field'!$F$57="undrained"),BH142,""))</f>
        <v/>
      </c>
      <c r="DN142" s="409" t="str">
        <f>IF(AND('[1]Multi-Field'!$E$58=[1]Lists!BF142,'[1]Multi-Field'!$F$58="Drained"),BI142,IF(AND('[1]Multi-Field'!$E$58=[1]Lists!BF142,'[1]Multi-Field'!$F$58="undrained"),BH142,""))</f>
        <v/>
      </c>
      <c r="DO142" s="409" t="str">
        <f>IF(AND('[1]Multi-Field'!$E$59=[1]Lists!BF142,'[1]Multi-Field'!$F$59="Drained"),BI142,IF(AND('[1]Multi-Field'!$E$59=[1]Lists!BF142,'[1]Multi-Field'!$F$59="undrained"),BH142,""))</f>
        <v/>
      </c>
      <c r="DP142" s="409" t="str">
        <f>IF(AND('[1]Multi-Field'!$E$60=[1]Lists!BF142,'[1]Multi-Field'!$F$60="Drained"),BI142,IF(AND('[1]Multi-Field'!$E$60=[1]Lists!BF142,'[1]Multi-Field'!$F$60="undrained"),BH142,""))</f>
        <v/>
      </c>
      <c r="DQ142" s="409" t="str">
        <f>IF(AND('[1]Multi-Field'!$E$61=[1]Lists!BF142,'[1]Multi-Field'!$F$61="Drained"),BI142,IF(AND('[1]Multi-Field'!$E$61=[1]Lists!BF142,'[1]Multi-Field'!$F$61="undrained"),BH142,""))</f>
        <v/>
      </c>
      <c r="DR142" s="409" t="str">
        <f>IF(AND('[1]Multi-Field'!$E$62=[1]Lists!BF142,'[1]Multi-Field'!$F$62="Drained"),BI142,IF(AND('[1]Multi-Field'!$E$62=[1]Lists!BF142,'[1]Multi-Field'!$F$62="undrained"),BH142,""))</f>
        <v/>
      </c>
      <c r="DS142" s="409" t="str">
        <f>IF(AND('[1]Multi-Field'!$E$63=[1]Lists!BF142,'[1]Multi-Field'!$F$63="Drained"),BI142,IF(AND('[1]Multi-Field'!$E$63=[1]Lists!BF142,'[1]Multi-Field'!$F$63="undrained"),BH142,""))</f>
        <v/>
      </c>
      <c r="DT142" s="409" t="str">
        <f>IF(AND('[1]Multi-Field'!$E$64=[1]Lists!BF142,'[1]Multi-Field'!$F$64="Drained"),BI142,IF(AND('[1]Multi-Field'!$E$64=[1]Lists!BF142,'[1]Multi-Field'!$F$64="undrained"),BH142,""))</f>
        <v/>
      </c>
      <c r="DU142" s="409" t="str">
        <f>IF(AND('[1]Multi-Field'!$E$65=[1]Lists!BF142,'[1]Multi-Field'!$F$65="Drained"),BI142,IF(AND('[1]Multi-Field'!$E$65=[1]Lists!BF142,'[1]Multi-Field'!$F$65="undrained"),BH142,""))</f>
        <v/>
      </c>
      <c r="DV142" s="409" t="str">
        <f>IF(AND('[1]Multi-Field'!$E$66=[1]Lists!BF142,'[1]Multi-Field'!$F$66="Drained"),BI142,IF(AND('[1]Multi-Field'!$E$66=[1]Lists!BF142,'[1]Multi-Field'!$F$66="undrained"),BH142,""))</f>
        <v/>
      </c>
      <c r="DW142" s="409" t="str">
        <f>IF(AND('[1]Multi-Field'!$E$67=[1]Lists!BF142,'[1]Multi-Field'!$F$67="Drained"),BI142,IF(AND('[1]Multi-Field'!$E$67=[1]Lists!BF142,'[1]Multi-Field'!$F$67="undrained"),BH142,""))</f>
        <v/>
      </c>
      <c r="DX142" s="409" t="str">
        <f>IF(AND('[1]Multi-Field'!$E$68=[1]Lists!BF142,'[1]Multi-Field'!$F$68="Drained"),BI142,IF(AND('[1]Multi-Field'!$E$68=[1]Lists!BF142,'[1]Multi-Field'!$F$68="undrained"),BH142,""))</f>
        <v/>
      </c>
      <c r="DY142" s="409" t="str">
        <f>IF(AND('[1]Multi-Field'!$E$69=[1]Lists!BF142,'[1]Multi-Field'!$F$69="Drained"),BI142,IF(AND('[1]Multi-Field'!$E$69=[1]Lists!BF142,'[1]Multi-Field'!$F$69="undrained"),BH142,""))</f>
        <v/>
      </c>
      <c r="DZ142" s="409" t="str">
        <f>IF(AND('[1]Multi-Field'!$E$70=[1]Lists!BF142,'[1]Multi-Field'!$F$70="Drained"),BI142,IF(AND('[1]Multi-Field'!$E$70=[1]Lists!BF142,'[1]Multi-Field'!$F$70="undrained"),BH142,""))</f>
        <v/>
      </c>
      <c r="EA142" s="409" t="str">
        <f>IF(AND('[1]Multi-Field'!$E$71=[1]Lists!BF142,'[1]Multi-Field'!$F$71="Drained"),BI142,IF(AND('[1]Multi-Field'!$E$71=[1]Lists!BF142,'[1]Multi-Field'!$F$71="undrained"),BH142,""))</f>
        <v/>
      </c>
      <c r="EB142" s="409" t="str">
        <f>IF(AND('[1]Multi-Field'!$E$72=[1]Lists!BF142,'[1]Multi-Field'!$F$72="Drained"),BI142,IF(AND('[1]Multi-Field'!$E$72=[1]Lists!BF142,'[1]Multi-Field'!$F$72="undrained"),BH142,""))</f>
        <v/>
      </c>
      <c r="EC142" s="409" t="str">
        <f>IF(AND('[1]Multi-Field'!$E$73=[1]Lists!BF142,'[1]Multi-Field'!$F$73="Drained"),BI142,IF(AND('[1]Multi-Field'!$E$73=[1]Lists!BF142,'[1]Multi-Field'!$F$73="undrained"),BH142,""))</f>
        <v/>
      </c>
      <c r="ED142" s="409" t="str">
        <f>IF(AND('[1]Multi-Field'!$E$74=[1]Lists!BF142,'[1]Multi-Field'!$F$74="Drained"),BI142,IF(AND('[1]Multi-Field'!$E$74=[1]Lists!BF142,'[1]Multi-Field'!$F$74="undrained"),BH142,""))</f>
        <v/>
      </c>
      <c r="EE142" s="409" t="str">
        <f>IF(AND('[1]Multi-Field'!$E$75=[1]Lists!BF142,'[1]Multi-Field'!$F$75="Drained"),BI142,IF(AND('[1]Multi-Field'!$E$75=[1]Lists!BF142,'[1]Multi-Field'!$F$75="undrained"),BH142,""))</f>
        <v/>
      </c>
      <c r="EF142" s="409" t="str">
        <f>IF(AND('[1]Multi-Field'!$E$76=[1]Lists!BF142,'[1]Multi-Field'!$F$76="Drained"),BI142,IF(AND('[1]Multi-Field'!$E$76=[1]Lists!BF142,'[1]Multi-Field'!$F$6="undrained"),BH142,""))</f>
        <v/>
      </c>
      <c r="EG142" s="409" t="str">
        <f>IF(AND('[1]Multi-Field'!$E$77=[1]Lists!BF142,'[1]Multi-Field'!$F$77="Drained"),BI142,IF(AND('[1]Multi-Field'!$E$77=[1]Lists!BF142,'[1]Multi-Field'!$F$77="undrained"),BH142,""))</f>
        <v/>
      </c>
      <c r="EH142" s="409" t="str">
        <f>IF(AND('[1]Multi-Field'!$E$78=[1]Lists!BF142,'[1]Multi-Field'!$F$78="Drained"),BI142,IF(AND('[1]Multi-Field'!$E$78=[1]Lists!BF142,'[1]Multi-Field'!$F$78="undrained"),BH142,""))</f>
        <v/>
      </c>
      <c r="EI142" s="409" t="str">
        <f>IF(AND('[1]Multi-Field'!$E$79=[1]Lists!BF142,'[1]Multi-Field'!$F$79="Drained"),BI142,IF(AND('[1]Multi-Field'!$E$79=[1]Lists!BF142,'[1]Multi-Field'!$F$79="undrained"),BH142,""))</f>
        <v/>
      </c>
      <c r="EJ142" s="409" t="str">
        <f>IF(AND('[1]Multi-Field'!$E$80=[1]Lists!BF142,'[1]Multi-Field'!$F$80="Drained"),BI142,IF(AND('[1]Multi-Field'!$E$80=[1]Lists!BF142,'[1]Multi-Field'!$F$80="undrained"),BH142,""))</f>
        <v/>
      </c>
      <c r="EK142" s="409" t="str">
        <f>IF(AND('[1]Multi-Field'!$E$81=[1]Lists!BF142,'[1]Multi-Field'!$F$81="Drained"),BI142,IF(AND('[1]Multi-Field'!$E$81=[1]Lists!BF142,'[1]Multi-Field'!$F$81="undrained"),BH142,""))</f>
        <v/>
      </c>
      <c r="EL142" s="409" t="str">
        <f>IF(AND('[1]Multi-Field'!$E$82=[1]Lists!BF142,'[1]Multi-Field'!$F$82="Drained"),BI142,IF(AND('[1]Multi-Field'!$E$82=[1]Lists!BF142,'[1]Multi-Field'!$F$82="undrained"),BH142,""))</f>
        <v/>
      </c>
      <c r="EM142" s="409" t="str">
        <f>IF(AND('[1]Multi-Field'!$E$83=[1]Lists!BF142,'[1]Multi-Field'!$F$83="Drained"),BI142,IF(AND('[1]Multi-Field'!$E$83=[1]Lists!BF142,'[1]Multi-Field'!$F$83="undrained"),BH142,""))</f>
        <v/>
      </c>
      <c r="EN142" s="409" t="str">
        <f>IF(AND('[1]Multi-Field'!$E$84=[1]Lists!BF142,'[1]Multi-Field'!$F$84="Drained"),BI142,IF(AND('[1]Multi-Field'!$E$84=[1]Lists!BF142,'[1]Multi-Field'!$F$84="undrained"),BH142,""))</f>
        <v/>
      </c>
      <c r="EO142" s="409" t="str">
        <f>IF(AND('[1]Multi-Field'!$E$85=[1]Lists!BF142,'[1]Multi-Field'!$F$85="Drained"),BI142,IF(AND('[1]Multi-Field'!$E$85=[1]Lists!BF142,'[1]Multi-Field'!$F$85="undrained"),BH142,""))</f>
        <v/>
      </c>
      <c r="EP142" s="409" t="str">
        <f>IF(AND('[1]Multi-Field'!$E$86=[1]Lists!BF142,'[1]Multi-Field'!$F$86="Drained"),BI142,IF(AND('[1]Multi-Field'!$E$86=[1]Lists!BF142,'[1]Multi-Field'!$F$86="undrained"),BH142,""))</f>
        <v/>
      </c>
      <c r="EQ142" s="409" t="str">
        <f>IF(AND('[1]Multi-Field'!$E$87=[1]Lists!BF142,'[1]Multi-Field'!$F$87="Drained"),BI142,IF(AND('[1]Multi-Field'!$E$87=[1]Lists!BF142,'[1]Multi-Field'!$F$87="undrained"),BH142,""))</f>
        <v/>
      </c>
      <c r="ER142" s="409" t="str">
        <f>IF(AND('[1]Multi-Field'!$E$88=[1]Lists!BF142,'[1]Multi-Field'!$F$88="Drained"),BI142,IF(AND('[1]Multi-Field'!$E$88=[1]Lists!BF142,'[1]Multi-Field'!$F$88="undrained"),BH142,""))</f>
        <v/>
      </c>
      <c r="ES142" s="409" t="str">
        <f>IF(AND('[1]Multi-Field'!$E$89=[1]Lists!BF142,'[1]Multi-Field'!$F$89="Drained"),BI142,IF(AND('[1]Multi-Field'!$E$89=[1]Lists!BF142,'[1]Multi-Field'!$F$89="undrained"),BH142,""))</f>
        <v/>
      </c>
      <c r="ET142" s="409" t="str">
        <f>IF(AND('[1]Multi-Field'!$E$90=[1]Lists!BF142,'[1]Multi-Field'!$F$90="Drained"),BI142,IF(AND('[1]Multi-Field'!$E$90=[1]Lists!BF142,'[1]Multi-Field'!$F$90="undrained"),BH142,""))</f>
        <v/>
      </c>
      <c r="EU142" s="409" t="str">
        <f>IF(AND('[1]Multi-Field'!$E$91=[1]Lists!BF142,'[1]Multi-Field'!$F$91="Drained"),BI142,IF(AND('[1]Multi-Field'!$E$91=[1]Lists!BF142,'[1]Multi-Field'!$F$91="undrained"),BH142,""))</f>
        <v/>
      </c>
      <c r="EV142" s="409" t="str">
        <f>IF(AND('[1]Multi-Field'!$E$92=[1]Lists!BF142,'[1]Multi-Field'!$F$92="Drained"),BI142,IF(AND('[1]Multi-Field'!$E$92=[1]Lists!BF142,'[1]Multi-Field'!$F$92="undrained"),BH142,""))</f>
        <v/>
      </c>
      <c r="EW142" s="409" t="str">
        <f>IF(AND('[1]Multi-Field'!$E$93=[1]Lists!BF142,'[1]Multi-Field'!$F$93="Drained"),BI142,IF(AND('[1]Multi-Field'!$E$93=[1]Lists!BF142,'[1]Multi-Field'!$F$93="undrained"),BH142,""))</f>
        <v/>
      </c>
      <c r="EX142" s="409" t="str">
        <f>IF(AND('[1]Multi-Field'!$E$94=[1]Lists!BF142,'[1]Multi-Field'!$F$94="Drained"),BI142,IF(AND('[1]Multi-Field'!$E$94=[1]Lists!BF142,'[1]Multi-Field'!$F$94="undrained"),BH142,""))</f>
        <v/>
      </c>
      <c r="EY142" s="409" t="str">
        <f>IF(AND('[1]Multi-Field'!$E$95=[1]Lists!BF142,'[1]Multi-Field'!$F$95="Drained"),BI142,IF(AND('[1]Multi-Field'!$E$95=[1]Lists!BF142,'[1]Multi-Field'!$F$95="undrained"),BH142,""))</f>
        <v/>
      </c>
      <c r="EZ142" s="409" t="str">
        <f>IF(AND('[1]Multi-Field'!$E$96=[1]Lists!BF142,'[1]Multi-Field'!$F$96="Drained"),BI142,IF(AND('[1]Multi-Field'!$E$96=[1]Lists!BF142,'[1]Multi-Field'!$F$96="undrained"),BH142,""))</f>
        <v/>
      </c>
      <c r="FA142" s="409" t="str">
        <f>IF(AND('[1]Multi-Field'!$E$97=[1]Lists!BF142,'[1]Multi-Field'!$F$97="Drained"),BI142,IF(AND('[1]Multi-Field'!$E$97=[1]Lists!BF142,'[1]Multi-Field'!$F$97="undrained"),BH142,""))</f>
        <v/>
      </c>
      <c r="FB142" s="409" t="str">
        <f>IF(AND('[1]Multi-Field'!$E$98=[1]Lists!BF142,'[1]Multi-Field'!$F$98="Drained"),BI142,IF(AND('[1]Multi-Field'!$E$98=[1]Lists!BF142,'[1]Multi-Field'!$F$98="undrained"),BH142,""))</f>
        <v/>
      </c>
      <c r="FC142" s="409" t="str">
        <f>IF(AND('[1]Multi-Field'!$E$99=[1]Lists!BF142,'[1]Multi-Field'!$F$99="Drained"),BI142,IF(AND('[1]Multi-Field'!$E$99=[1]Lists!BF142,'[1]Multi-Field'!$F$99="undrained"),BH142,""))</f>
        <v/>
      </c>
      <c r="FD142" s="409" t="str">
        <f>IF(AND('[1]Multi-Field'!$E$100=[1]Lists!BF142,'[1]Multi-Field'!$F$100="Drained"),BI142,IF(AND('[1]Multi-Field'!$E$100=[1]Lists!BF142,'[1]Multi-Field'!$F$100="undrained"),BH142,""))</f>
        <v/>
      </c>
      <c r="FE142" s="409" t="str">
        <f>IF(AND('[1]Multi-Field'!$E$101=[1]Lists!BF142,'[1]Multi-Field'!$F$101="Drained"),BI142,IF(AND('[1]Multi-Field'!$E$101=[1]Lists!BF142,'[1]Multi-Field'!$F$101="undrained"),BH142,""))</f>
        <v/>
      </c>
      <c r="FF142" s="409" t="str">
        <f>IF(AND('[1]Multi-Field'!$E$102=[1]Lists!BF142,'[1]Multi-Field'!$F$102="Drained"),BI142,IF(AND('[1]Multi-Field'!$E$102=[1]Lists!BF142,'[1]Multi-Field'!$F$102="undrained"),BH142,""))</f>
        <v/>
      </c>
      <c r="FG142" s="409" t="str">
        <f>IF(AND('[1]Multi-Field'!$E$103=[1]Lists!BF142,'[1]Multi-Field'!$F$103="Drained"),BI142,IF(AND('[1]Multi-Field'!$E$103=[1]Lists!BF142,'[1]Multi-Field'!$F$103="undrained"),BH142,""))</f>
        <v/>
      </c>
      <c r="FH142" s="409" t="str">
        <f>IF(AND('[1]Multi-Field'!$E$104=[1]Lists!BF142,'[1]Multi-Field'!$F$104="Drained"),BI142,IF(AND('[1]Multi-Field'!$E$104=[1]Lists!BF142,'[1]Multi-Field'!$F$104="undrained"),BH142,""))</f>
        <v/>
      </c>
      <c r="FI142" s="409" t="str">
        <f>IF(AND('[1]Multi-Field'!$E$105=[1]Lists!BF142,'[1]Multi-Field'!$F$105="Drained"),BI142,IF(AND('[1]Multi-Field'!$E$105=[1]Lists!BF142,'[1]Multi-Field'!$F$105="undrained"),BH142,""))</f>
        <v/>
      </c>
      <c r="FJ142" s="409" t="str">
        <f>IF(AND('[1]Multi-Field'!$E$106=[1]Lists!BF142,'[1]Multi-Field'!$F$106="Drained"),BI142,IF(AND('[1]Multi-Field'!$E$106=[1]Lists!BF142,'[1]Multi-Field'!$F$106="undrained"),BH142,""))</f>
        <v/>
      </c>
      <c r="FK142" s="409" t="str">
        <f>IF(AND('[1]Multi-Field'!$E$107=[1]Lists!BF142,'[1]Multi-Field'!$F$107="Drained"),BI142,IF(AND('[1]Multi-Field'!$E$107=[1]Lists!BF142,'[1]Multi-Field'!$F$107="undrained"),BH142,""))</f>
        <v/>
      </c>
      <c r="FL142" s="409" t="str">
        <f>IF(AND('[1]Multi-Field'!$E$108=[1]Lists!BF142,'[1]Multi-Field'!$F$108="Drained"),BI142,IF(AND('[1]Multi-Field'!$E$108=[1]Lists!BF142,'[1]Multi-Field'!$F$108="undrained"),BH142,""))</f>
        <v/>
      </c>
      <c r="FM142" s="409" t="str">
        <f>IF(AND('[1]Multi-Field'!$E$109=[1]Lists!BF142,'[1]Multi-Field'!$F$109="Drained"),BI142,IF(AND('[1]Multi-Field'!$E$109=[1]Lists!BF142,'[1]Multi-Field'!$F$109="undrained"),BH142,""))</f>
        <v/>
      </c>
      <c r="FN142" s="409" t="str">
        <f>IF(AND('[1]Multi-Field'!$E$110=[1]Lists!BF142,'[1]Multi-Field'!$F$110="Drained"),BI142,IF(AND('[1]Multi-Field'!$E$110=[1]Lists!BF142,'[1]Multi-Field'!$F$110="undrained"),BH142,""))</f>
        <v/>
      </c>
      <c r="FO142" s="409" t="str">
        <f>IF(AND('[1]Multi-Field'!$E$111=[1]Lists!BF142,'[1]Multi-Field'!$F$111="Drained"),BI142,IF(AND('[1]Multi-Field'!$E$111=[1]Lists!BF142,'[1]Multi-Field'!$F$111="undrained"),BH142,""))</f>
        <v/>
      </c>
      <c r="FP142" s="409" t="str">
        <f>IF(AND('[1]Multi-Field'!$E$112=[1]Lists!BF142,'[1]Multi-Field'!$F$112="Drained"),BI142,IF(AND('[1]Multi-Field'!$E$112=[1]Lists!BF142,'[1]Multi-Field'!$F$112="undrained"),BH142,""))</f>
        <v/>
      </c>
      <c r="FQ142" s="409" t="str">
        <f>IF(AND('[1]Multi-Field'!$E$113=[1]Lists!BF142,'[1]Multi-Field'!$F$113="Drained"),BI142,IF(AND('[1]Multi-Field'!$E$113=[1]Lists!BF142,'[1]Multi-Field'!$F$113="undrained"),BH142,""))</f>
        <v/>
      </c>
      <c r="FR142" s="409" t="str">
        <f>IF(AND('[1]Multi-Field'!$E$114=[1]Lists!BF142,'[1]Multi-Field'!$F$114="Drained"),BI142,IF(AND('[1]Multi-Field'!$E$114=[1]Lists!BF142,'[1]Multi-Field'!$F$114="undrained"),BH142,""))</f>
        <v/>
      </c>
      <c r="FS142" s="409" t="str">
        <f>IF(AND('[1]Multi-Field'!$E$115=[1]Lists!BF142,'[1]Multi-Field'!$F$115="Drained"),BI142,IF(AND('[1]Multi-Field'!$E$115=[1]Lists!BF142,'[1]Multi-Field'!$F$115="undrained"),BH142,""))</f>
        <v/>
      </c>
      <c r="FT142" s="409" t="str">
        <f>IF(AND('[1]Multi-Field'!$E$116=[1]Lists!BF142,'[1]Multi-Field'!$F$116="Drained"),BI142,IF(AND('[1]Multi-Field'!$E$116=[1]Lists!BF142,'[1]Multi-Field'!$F$116="undrained"),BH142,""))</f>
        <v/>
      </c>
      <c r="FU142" s="409" t="str">
        <f>IF(AND('[1]Multi-Field'!$E$117=[1]Lists!BF142,'[1]Multi-Field'!$F$117="Drained"),BI142,IF(AND('[1]Multi-Field'!$E$117=[1]Lists!BF142,'[1]Multi-Field'!$F$117="undrained"),BH142,""))</f>
        <v/>
      </c>
      <c r="FV142" s="409" t="str">
        <f>IF(AND('[1]Multi-Field'!$E$118=[1]Lists!BF142,'[1]Multi-Field'!$F$118="Drained"),BI142,IF(AND('[1]Multi-Field'!$E$118=[1]Lists!BF142,'[1]Multi-Field'!$F$118="undrained"),BH142,""))</f>
        <v/>
      </c>
      <c r="FW142" s="409" t="str">
        <f>IF(AND('[1]Multi-Field'!$E$119=[1]Lists!BF142,'[1]Multi-Field'!$F$119="Drained"),BI142,IF(AND('[1]Multi-Field'!$E$119=[1]Lists!BF142,'[1]Multi-Field'!$F$119="undrained"),BH142,""))</f>
        <v/>
      </c>
      <c r="FX142" s="409" t="str">
        <f>IF(AND('[1]Multi-Field'!$E$120=[1]Lists!BF142,'[1]Multi-Field'!$F$120="Drained"),BI142,IF(AND('[1]Multi-Field'!$E$120=[1]Lists!BF142,'[1]Multi-Field'!$F$120="undrained"),BH142,""))</f>
        <v/>
      </c>
      <c r="GC142" s="4">
        <f>'[1]Multi-Field'!B140</f>
        <v>0</v>
      </c>
      <c r="GD142" s="73" t="str">
        <f>IF(OR('[1]Multi-Field'!Q140=$FZ$43,'[1]Multi-Field'!Q140=$FZ$44),'[1]Multi-Field'!BS140,"")</f>
        <v/>
      </c>
      <c r="GE142" s="4" t="str">
        <f>IF(AND(OR('[1]Multi-Field'!Q140=$FZ$86,'[1]Multi-Field'!Q140=$FZ$94,'[1]Multi-Field'!Q140=$FZ$87,'[1]Multi-Field'!Q140=[1]Lists!$FZ$93,'[1]Multi-Field'!Q140=$FZ$59),'[1]Multi-Field'!BS140&gt;50),'[1]Multi-Field'!BS140*0.8,IF(AND(OR('[1]Multi-Field'!Q140=$FZ$86,'[1]Multi-Field'!Q140=$FZ$94,'[1]Multi-Field'!Q140=$FZ$87,'[1]Multi-Field'!Q140=[1]Lists!$FZ$93,'[1]Multi-Field'!Q140=[1]Lists!$FZ$59),'[1]Multi-Field'!BS140&lt;50),'[1]Multi-Field'!BS140,""))</f>
        <v/>
      </c>
      <c r="GF142" s="4" t="str">
        <f>IF(OR('[1]Multi-Field'!Q140=[1]Lists!$FZ$7,'[1]Multi-Field'!Q140=[1]Lists!$FZ$5,'[1]Multi-Field'!Q140=[1]Lists!$FZ$24,'[1]Multi-Field'!Q140=[1]Lists!$FZ$10,'[1]Multi-Field'!Q140=[1]Lists!$FZ$8, '[1]Multi-Field'!Q140=[1]Lists!$FZ$25, '[1]Multi-Field'!Q140=[1]Lists!$FZ$23, '[1]Multi-Field'!Q140= [1]Lists!$FZ$47, '[1]Multi-Field'!Q140=[1]Lists!$FZ$49, '[1]Multi-Field'!Q140=[1]Lists!$FZ$48,'[1]Multi-Field'!Q140=[1]Lists!$FZ$3, '[1]Multi-Field'!Q140=[1]Lists!$FZ$14,'[1]Multi-Field'!Q140=[1]Lists!$FZ$36, '[1]Multi-Field'!Q140=[1]Lists!$FZ$41,'[1]Multi-Field'!Q140=[1]Lists!$FZ$42),0,"")</f>
        <v/>
      </c>
      <c r="GG142" s="4" t="str">
        <f>IF(OR('[1]Multi-Field'!Q140=[1]Lists!$FZ$6,'[1]Multi-Field'!Q140=[1]Lists!$FZ$4, '[1]Multi-Field'!Q169=[1]Lists!$FZ$11, '[1]Multi-Field'!Q140=[1]Lists!$FZ$1),100*IF('[1]Multi-Field'!U140=onepercent,0.75,IF('[1]Multi-Field'!U140=onetotwentyfivepercent,0.4,IF(OR('[1]Multi-Field'!U140=twentysixtofiftypercent,'[1]Multi-Field'!U140=greaterthanfiftypercent),0,""))),"")</f>
        <v/>
      </c>
      <c r="GH142" s="4" t="str">
        <f>IF(OR('[1]Multi-Field'!Q140=[1]Lists!$FZ$53,'[1]Multi-Field'!Q140=[1]Lists!$FZ$55), 50,IF('[1]Multi-Field'!Q140=[1]Lists!$FZ$54,225,IF('[1]Multi-Field'!Q140=[1]Lists!$FZ$56,75,"")))</f>
        <v/>
      </c>
      <c r="GI142" s="4" t="e">
        <f>#VALUE!</f>
        <v>#VALUE!</v>
      </c>
      <c r="GJ142" s="4" t="e">
        <f>#VALUE!</f>
        <v>#VALUE!</v>
      </c>
      <c r="GK142" s="4" t="str">
        <f>IF('[1]Multi-Field'!Q140=[1]Lists!$FZ$95,'[1]Multi-Field'!BS140*0.66,"")</f>
        <v/>
      </c>
      <c r="GM142" s="4" t="str">
        <f>IF(OR('[1]Multi-Field'!Q140=[1]Lists!$FZ$26,'[1]Multi-Field'!Q140=[1]Lists!$FZ$84),20,"")</f>
        <v/>
      </c>
      <c r="GN142" s="4" t="str">
        <f>IF(OR('[1]Multi-Field'!Q140=[1]Lists!$FZ$88,'[1]Multi-Field'!Q140=[1]Lists!$FZ$57),0,"")</f>
        <v/>
      </c>
      <c r="GO142" s="4" t="str">
        <f>IF(OR('[1]Multi-Field'!Q140=[1]Lists!$FZ$69,'[1]Multi-Field'!Q140=[1]Lists!$FZ$71,'[1]Multi-Field'!Q140=[1]Lists!$FZ$105),50,"")</f>
        <v/>
      </c>
      <c r="GP142" s="4" t="str">
        <f>IF(OR('[1]Multi-Field'!Q140=[1]Lists!$FZ$75,'[1]Multi-Field'!Q140=[1]Lists!$FZ$70),75,"")</f>
        <v/>
      </c>
      <c r="GQ142" s="4">
        <f>IF('[1]Multi-Field'!Q140=[1]Lists!$FZ$72,150,"")</f>
        <v>150</v>
      </c>
      <c r="GR142" s="4" t="str">
        <f>IF(OR('[1]Multi-Field'!Q140=[1]Lists!$FZ$74,'[1]Multi-Field'!Q140=[1]Lists!$FZ$73),40,"")</f>
        <v/>
      </c>
      <c r="GS142" s="4" t="str">
        <f>IF('[1]Multi-Field'!Q140=[1]Lists!$FZ$99,80,"")</f>
        <v/>
      </c>
      <c r="GT142" s="4" t="str">
        <f>IF('[1]Multi-Field'!Q140=[1]Lists!$FZ$106,70,"")</f>
        <v/>
      </c>
      <c r="GU142" s="4" t="e">
        <f t="shared" si="31"/>
        <v>#VALUE!</v>
      </c>
    </row>
    <row r="143" spans="1:203" ht="13.5" customHeight="1">
      <c r="A143" s="7" t="s">
        <v>230</v>
      </c>
      <c r="B143" s="7"/>
      <c r="C143" s="7"/>
      <c r="D143" s="8">
        <v>70</v>
      </c>
      <c r="E143" s="8">
        <f t="shared" si="27"/>
        <v>70</v>
      </c>
      <c r="F143" s="8">
        <f t="shared" si="28"/>
        <v>70</v>
      </c>
      <c r="G143" s="8">
        <v>70</v>
      </c>
      <c r="H143" s="8">
        <v>75</v>
      </c>
      <c r="I143" s="8">
        <f t="shared" si="32"/>
        <v>75</v>
      </c>
      <c r="J143" s="8">
        <f t="shared" si="33"/>
        <v>75</v>
      </c>
      <c r="K143" s="8">
        <v>75</v>
      </c>
      <c r="L143" s="8">
        <v>120</v>
      </c>
      <c r="M143" s="8">
        <f t="shared" si="29"/>
        <v>122</v>
      </c>
      <c r="N143" s="8">
        <f t="shared" si="30"/>
        <v>123</v>
      </c>
      <c r="O143" s="8">
        <v>125</v>
      </c>
      <c r="P143" s="391">
        <v>118</v>
      </c>
      <c r="Q143" s="394"/>
      <c r="R143" s="395" t="b">
        <f>IF(OR('Multi-Field'!AA120=Lists!$AC$42,'Multi-Field'!AA120=Lists!$AC$43),IF('Multi-Field'!Z120="x",(IF('Multi-Field'!AC120=Lists!$Q$11,Lists!$R$11,IF('Multi-Field'!AC120=Lists!$Q$12,Lists!$R$12,IF('Multi-Field'!AC120=Lists!$Q$13,Lists!$R$13,IF('Multi-Field'!AC120=Lists!$Q$14,Lists!$R$14))))),IF('Multi-Field'!X120="x",(IF('Multi-Field'!AC120=Lists!$Q$11,Lists!$S$11,IF('Multi-Field'!AC120=Lists!$Q$12,Lists!$S$12,IF('Multi-Field'!AC120=Lists!$Q$13,Lists!$S$13,IF('Multi-Field'!AC120=Lists!$Q$14,Lists!$S$14))))),IF('Multi-Field'!V120="x",(IF('Multi-Field'!AC120=Lists!$Q$11,Lists!$T$11,IF('Multi-Field'!AC120=Lists!$Q$12,Lists!$T$12,IF('Multi-Field'!AC120=Lists!$Q$13,Lists!$T$13,IF('Multi-Field'!AC120=Lists!$Q$14,Lists!$T$14))))),0))))</f>
        <v>0</v>
      </c>
      <c r="S143" s="395" t="str">
        <f t="shared" si="26"/>
        <v/>
      </c>
      <c r="T143" s="395"/>
      <c r="U143" s="396"/>
      <c r="V143" s="383">
        <f>IF(OR('Multi-Field'!AI123=$U$4,'Multi-Field'!AI123=$U$5,'Multi-Field'!AI123=$U$6,'Multi-Field'!AI123=$U$7,'Multi-Field'!AI123=$U$8,'Multi-Field'!AI123=$U$9),(IF('Multi-Field'!AJ123=$V$2,100,IF('Multi-Field'!AJ123=$V$3,65,IF('Multi-Field'!AJ123=$V$4,53,IF('Multi-Field'!AJ123=$V$5,41,IF('Multi-Field'!AJ123=$V$6,23,IF('Multi-Field'!AJ123=$V$7,0,0))))))),0)</f>
        <v>0</v>
      </c>
      <c r="W143" s="383" t="str">
        <f>IF(AND(OR('Multi-Field'!AF123=$S$3,'Multi-Field'!AF123=S131,'Multi-Field'!AF123=$S$7),'Multi-Field'!AN123&lt;18,'Multi-Field'!AN123&gt;0),35,IF('Multi-Field'!AF123=$S$4,55,IF(AND('Multi-Field'!AF123=$S$6,'Multi-Field'!AN123&lt;18),30,IF(AND('Multi-Field'!AN123&gt;17,OR('Multi-Field'!AF123=$S$3,'Multi-Field'!AF123=$S$5,'Multi-Field'!AF123= $S$6,'Multi-Field'!AF123=$S$7)),25,"0"))))</f>
        <v>0</v>
      </c>
      <c r="X143" s="383">
        <f>IF(OR('Multi-Field'!BA123=$U$4,'Multi-Field'!BA123=$U$5,'Multi-Field'!BA123=$U$6,'Multi-Field'!BA123=U133,'Multi-Field'!BA123=$U$8,'Multi-Field'!BA123=$U$9),(IF('Multi-Field'!BB123=$V$2,100,IF('Multi-Field'!BB123=$V$3,65,IF('Multi-Field'!BB123=$V$4,53,IF('Multi-Field'!BB123=$V$5,41,IF('Multi-Field'!BB123=$V$6,23,IF('Multi-Field'!BB123=$V$7,0,0))))))),0)</f>
        <v>0</v>
      </c>
      <c r="Y143" s="383" t="str">
        <f>IF(AND(OR('Multi-Field'!AX123=$S$3,'Multi-Field'!AX123=$S$5,'Multi-Field'!AX123=$S$7),'Multi-Field'!BF123&lt;18),35,IF('Multi-Field'!AX123=$S$4,55,IF(AND('Multi-Field'!AX123=$S$6,'Multi-Field'!BF123&lt;18),30,IF(AND('Multi-Field'!BF123&gt;17,OR('Multi-Field'!AX123=$S$3,'Multi-Field'!AX123=$S$5,'Multi-Field'!AX123=$S$6,'Multi-Field'!AX123=$S$7)),25,"0"))))</f>
        <v>0</v>
      </c>
      <c r="Z143" s="383">
        <v>127</v>
      </c>
      <c r="AI143" s="384">
        <f>'[1]Multi-Field'!B139</f>
        <v>0</v>
      </c>
      <c r="AJ143" s="385" t="e">
        <f>#VALUE!</f>
        <v>#VALUE!</v>
      </c>
      <c r="AK143" s="385" t="e">
        <f>#VALUE!</f>
        <v>#VALUE!</v>
      </c>
      <c r="AL143" s="385" t="e">
        <f>IF(AK143="","",IF('[1]Multi-Field'!AU139=20,10,IF(AK143-30&lt;0,0,AK143-30)))</f>
        <v>#VALUE!</v>
      </c>
      <c r="AM143" s="385" t="e">
        <f>#VALUE!</f>
        <v>#VALUE!</v>
      </c>
      <c r="AN143" s="385" t="e">
        <f t="shared" ref="AN143:AN160" si="35">IF(AM143="","",IF(AM143-35&lt;1,0,AM143-35))</f>
        <v>#VALUE!</v>
      </c>
      <c r="AO143" s="385" t="e">
        <f>#VALUE!</f>
        <v>#VALUE!</v>
      </c>
      <c r="AP143" s="385" t="e">
        <f>#VALUE!</f>
        <v>#VALUE!</v>
      </c>
      <c r="AQ143" s="385" t="e">
        <f>#VALUE!</f>
        <v>#VALUE!</v>
      </c>
      <c r="AR143" s="385" t="e">
        <f>#VALUE!</f>
        <v>#VALUE!</v>
      </c>
      <c r="AS143" s="385" t="e">
        <f>IF(AR143="","",IF('[1]Multi-Field'!AU139&gt;9,0,AR143-15))</f>
        <v>#VALUE!</v>
      </c>
      <c r="AT143" s="385" t="e">
        <f>#VALUE!</f>
        <v>#VALUE!</v>
      </c>
      <c r="AU143" s="385" t="e">
        <f>#VALUE!</f>
        <v>#VALUE!</v>
      </c>
      <c r="AV143" s="385" t="e">
        <f>IF(AU143="","",IF('[1]Multi-Field'!AU139=9&gt;9,0,AU143-35))</f>
        <v>#VALUE!</v>
      </c>
      <c r="AW143" s="385" t="e">
        <f>#VALUE!</f>
        <v>#VALUE!</v>
      </c>
      <c r="AX143" s="385" t="e">
        <f t="shared" ref="AX143:AX160" si="36">IF(AW143="","",IF(AW143=0,40,AW143+35))</f>
        <v>#VALUE!</v>
      </c>
      <c r="AY143" s="385" t="str">
        <f>IF('[1]Multi-Field'!AU139="","",IF('[1]Multi-Field'!AU139&lt;1,100,IF('[1]Multi-Field'!AU139=1,75,IF('[1]Multi-Field'!AU139=2,50,IF('[1]Multi-Field'!AU139=3,25,IF('[1]Multi-Field'!AU139&gt;3,0,""))))))</f>
        <v/>
      </c>
      <c r="AZ143" s="385" t="str">
        <f t="shared" ref="AZ143:AZ160" si="37">IF(AY143="","",IF(AY143=0,0,AY143-25))</f>
        <v/>
      </c>
      <c r="BA143" s="385" t="e">
        <f>#VALUE!</f>
        <v>#VALUE!</v>
      </c>
      <c r="BB143" s="385" t="e">
        <f>IF(BA143="","",IF(AND('[1]Multi-Field'!AU139&lt;40,'[1]Multi-Field'!AU139&gt;9),40,IF('[1]Multi-Field'!AU139&gt;39,0,BA143+5)))</f>
        <v>#VALUE!</v>
      </c>
      <c r="BC143" s="386" t="e">
        <f t="shared" si="34"/>
        <v>#VALUE!</v>
      </c>
      <c r="BF143" s="407" t="s">
        <v>1312</v>
      </c>
      <c r="BG143" s="408">
        <v>2</v>
      </c>
      <c r="BH143" s="408">
        <v>4.5</v>
      </c>
      <c r="BI143" s="408">
        <v>5</v>
      </c>
      <c r="BJ143" s="409" t="e">
        <f>IF(AND('[1]Single Field'!#REF!=[1]Lists!BF143,'[1]Single Field'!#REF!="Drained"),"x",IF(AND('[1]Single Field'!#REF!=[1]Lists!BF143,'[1]Single Field'!#REF!="Undrained"),O,""))</f>
        <v>#REF!</v>
      </c>
      <c r="BK143" s="409" t="str">
        <f>IF(AND('[1]Multi-Field'!$E$3=[1]Lists!BF143,'[1]Multi-Field'!$F$3="Drained"),BI143,IF(AND('[1]Multi-Field'!$E$3=BF143,'[1]Multi-Field'!$F$3="undrained"),BH143,""))</f>
        <v/>
      </c>
      <c r="BL143" s="409" t="str">
        <f>IF(AND('[1]Multi-Field'!$E$4=BF143,'[1]Multi-Field'!$F$4="Drained"),BI143,IF(AND('[1]Multi-Field'!$E$4=BF143,'[1]Multi-Field'!$F$4="undrained"),BH143,""))</f>
        <v/>
      </c>
      <c r="BM143" s="409" t="str">
        <f>IF(AND('[1]Multi-Field'!$E$5=BF143,'[1]Multi-Field'!$F$5="Drained"),BI143,IF(AND('[1]Multi-Field'!$E$5=BF143,'[1]Multi-Field'!$F$5="undrained"),BH143,""))</f>
        <v/>
      </c>
      <c r="BN143" s="409" t="str">
        <f>IF(AND('[1]Multi-Field'!$E$6=BF143,'[1]Multi-Field'!$F$6="Drained"),BI143,IF(AND('[1]Multi-Field'!$E$6=BF143,'[1]Multi-Field'!$F$6="undrained"),BH143,""))</f>
        <v/>
      </c>
      <c r="BO143" s="409" t="str">
        <f>IF(AND('[1]Multi-Field'!$E$7=BF143,'[1]Multi-Field'!$F$7="Drained"),BI143,IF(AND('[1]Multi-Field'!$E$7=BF143,'[1]Multi-Field'!$F$7="undrained"),BH143,""))</f>
        <v/>
      </c>
      <c r="BP143" s="409" t="str">
        <f>IF(AND('[1]Multi-Field'!$E$8=BF143,'[1]Multi-Field'!$F$8="Drained"),BI143,IF(AND('[1]Multi-Field'!$E$8=BF143,'[1]Multi-Field'!$F$8="undrained"),BH143,""))</f>
        <v/>
      </c>
      <c r="BQ143" s="409" t="str">
        <f>IF(AND('[1]Multi-Field'!$E$9=BF143,'[1]Multi-Field'!$F$9="Drained"),BI143,IF(AND('[1]Multi-Field'!$E$9=BF143,'[1]Multi-Field'!$F$9="undrained"),BH143,""))</f>
        <v/>
      </c>
      <c r="BR143" s="409" t="str">
        <f>IF(AND('[1]Multi-Field'!$E$10=BF143,'[1]Multi-Field'!$F$10="Drained"),BI143,IF(AND('[1]Multi-Field'!$E$10=BF143,'[1]Multi-Field'!$F$10="undrained"),BH143,""))</f>
        <v/>
      </c>
      <c r="BS143" s="409" t="str">
        <f>IF(AND('[1]Multi-Field'!$E$11=BF143,'[1]Multi-Field'!$F$11="Drained"),BI143,IF(AND('[1]Multi-Field'!$E$11=BF143,'[1]Multi-Field'!$F$11="undrained"),BH143,""))</f>
        <v/>
      </c>
      <c r="BT143" s="409" t="str">
        <f>IF(AND('[1]Multi-Field'!$E$12=BF143,'[1]Multi-Field'!$F$12="Drained"),BI143,IF(AND('[1]Multi-Field'!$E$12=BF143,'[1]Multi-Field'!$F$12="undrained"),BH143,""))</f>
        <v/>
      </c>
      <c r="BU143" s="409" t="str">
        <f>IF(AND('[1]Multi-Field'!$E$13=BF143,'[1]Multi-Field'!$F$13="Drained"),BI143,IF(AND('[1]Multi-Field'!$E$3=BF143,'[1]Multi-Field'!$F$13="undrained"),BH143,""))</f>
        <v/>
      </c>
      <c r="BV143" s="409" t="str">
        <f>IF(AND('[1]Multi-Field'!$E$14=BF143,'[1]Multi-Field'!$F$14="Drained"),BI143,IF(AND('[1]Multi-Field'!$E$14=BF143,'[1]Multi-Field'!$F$14="undrained"),BH143,""))</f>
        <v/>
      </c>
      <c r="BW143" s="409" t="str">
        <f>IF(AND('[1]Multi-Field'!$E$15=BF143,'[1]Multi-Field'!$F$15="Drained"),BI143,IF(AND('[1]Multi-Field'!$E$15=BF143,'[1]Multi-Field'!$F$15="undrained"),BH143,""))</f>
        <v/>
      </c>
      <c r="BX143" s="409" t="str">
        <f>IF(AND('[1]Multi-Field'!$E$16=[1]Lists!BF143,'[1]Multi-Field'!$F$16="Drained"),BI143,IF(AND('[1]Multi-Field'!$E$16=[1]Lists!BF143,'[1]Multi-Field'!$F$16="undrained"),BH143,""))</f>
        <v/>
      </c>
      <c r="BY143" s="409" t="str">
        <f>IF(AND('[1]Multi-Field'!$E$17=[1]Lists!BF143,'[1]Multi-Field'!$F$17="Drained"),BI143,IF(AND('[1]Multi-Field'!$E$17=[1]Lists!BF143,'[1]Multi-Field'!$F$17="undrained"),BH143,""))</f>
        <v/>
      </c>
      <c r="BZ143" s="409" t="str">
        <f>IF(AND('[1]Multi-Field'!$E$18=[1]Lists!BF143,'[1]Multi-Field'!$F$18="Drained"),BI143,IF(AND('[1]Multi-Field'!$E$18=[1]Lists!BF143,'[1]Multi-Field'!$F$18="undrained"),BH143,""))</f>
        <v/>
      </c>
      <c r="CA143" s="409" t="str">
        <f>IF(AND('[1]Multi-Field'!$E$19=[1]Lists!BF143,'[1]Multi-Field'!$F$19="Drained"),BI143,IF(AND('[1]Multi-Field'!$E$19=[1]Lists!BF143,'[1]Multi-Field'!$F$19="undrained"),BH143,""))</f>
        <v/>
      </c>
      <c r="CB143" s="409" t="str">
        <f>IF(AND('[1]Multi-Field'!$E$20=[1]Lists!BF143,'[1]Multi-Field'!$F$20="Drained"),BI143,IF(AND('[1]Multi-Field'!$E$20=[1]Lists!BF143,'[1]Multi-Field'!$F$20="undrained"),BH143,""))</f>
        <v/>
      </c>
      <c r="CC143" s="409" t="str">
        <f>IF(AND('[1]Multi-Field'!$E$21=[1]Lists!BF143,'[1]Multi-Field'!$F$21="Drained"),BI143,IF(AND('[1]Multi-Field'!$E$21=[1]Lists!BF143,'[1]Multi-Field'!$F$21="undrained"),BH143,""))</f>
        <v/>
      </c>
      <c r="CD143" s="409" t="str">
        <f>IF(AND('[1]Multi-Field'!$E$22=[1]Lists!BF143,'[1]Multi-Field'!$F$22="Drained"),BI143,IF(AND('[1]Multi-Field'!$E$22=[1]Lists!BF143,'[1]Multi-Field'!$F$22="undrained"),BH143,""))</f>
        <v/>
      </c>
      <c r="CE143" s="409" t="str">
        <f>IF(AND('[1]Multi-Field'!$E$23=[1]Lists!BF143,'[1]Multi-Field'!$F$23="Drained"),BI143,IF(AND('[1]Multi-Field'!$E$23=[1]Lists!BF143,'[1]Multi-Field'!$F$23="undrained"),BH143,""))</f>
        <v/>
      </c>
      <c r="CF143" s="409" t="str">
        <f>IF(AND('[1]Multi-Field'!$E$24=[1]Lists!BF143,'[1]Multi-Field'!$F$24="Drained"),BI143,IF(AND('[1]Multi-Field'!$E$24=[1]Lists!BF143,'[1]Multi-Field'!$F$24="undrained"),BH143,""))</f>
        <v/>
      </c>
      <c r="CG143" s="409" t="str">
        <f>IF(AND('[1]Multi-Field'!$E$25=[1]Lists!BF143,'[1]Multi-Field'!$F$25="Drained"),BI143,IF(AND('[1]Multi-Field'!$E$25=[1]Lists!BF143,'[1]Multi-Field'!$F$25="undrained"),BH143,""))</f>
        <v/>
      </c>
      <c r="CH143" s="409" t="str">
        <f>IF(AND('[1]Multi-Field'!$E$26=[1]Lists!BF143,'[1]Multi-Field'!$F$26="Drained"),BI143,IF(AND('[1]Multi-Field'!$E$26=[1]Lists!BF143,'[1]Multi-Field'!$F$26="undrained"),BH143,""))</f>
        <v/>
      </c>
      <c r="CI143" s="409" t="str">
        <f>IF(AND('[1]Multi-Field'!$E$27=[1]Lists!BF143,'[1]Multi-Field'!$F$27="Drained"),BI143,IF(AND('[1]Multi-Field'!$E$27=[1]Lists!BF143,'[1]Multi-Field'!$F$27="undrained"),BH143,""))</f>
        <v/>
      </c>
      <c r="CJ143" s="409" t="str">
        <f>IF(AND('[1]Multi-Field'!$E$28=[1]Lists!BF143,'[1]Multi-Field'!$F$28="Drained"),BI143,IF(AND('[1]Multi-Field'!$E$28=[1]Lists!BF143,'[1]Multi-Field'!$F$28="undrained"),BH143,""))</f>
        <v/>
      </c>
      <c r="CK143" s="409" t="str">
        <f>IF(AND('[1]Multi-Field'!$E$29=[1]Lists!BF143,'[1]Multi-Field'!$F$29="Drained"),BI143,IF(AND('[1]Multi-Field'!$E$29=[1]Lists!BF143,'[1]Multi-Field'!$F$29="undrained"),BH143,""))</f>
        <v/>
      </c>
      <c r="CL143" s="409" t="str">
        <f>IF(AND('[1]Multi-Field'!$E$30=[1]Lists!BF143,'[1]Multi-Field'!$F$30="Drained"),BI143,IF(AND('[1]Multi-Field'!$E$30=[1]Lists!BF143,'[1]Multi-Field'!$F$30="undrained"),BH143,""))</f>
        <v/>
      </c>
      <c r="CM143" s="409" t="str">
        <f>IF(AND('[1]Multi-Field'!$E$31=[1]Lists!BF143,'[1]Multi-Field'!$F$31="Drained"),BI143,IF(AND('[1]Multi-Field'!$E$31=[1]Lists!BF143,'[1]Multi-Field'!$F$31="undrained"),BH143,""))</f>
        <v/>
      </c>
      <c r="CN143" s="409" t="str">
        <f>IF(AND('[1]Multi-Field'!$E$32=[1]Lists!BF143,'[1]Multi-Field'!$F$32="Drained"),BI143,IF(AND('[1]Multi-Field'!$E$32=[1]Lists!BF143,'[1]Multi-Field'!$F$32="undrained"),BH143,""))</f>
        <v/>
      </c>
      <c r="CO143" s="409" t="str">
        <f>IF(AND('[1]Multi-Field'!$E$33=[1]Lists!BF143,'[1]Multi-Field'!$F$33="Drained"),BI143,IF(AND('[1]Multi-Field'!$E$33=[1]Lists!BF143,'[1]Multi-Field'!$F$33="undrained"),BH143,""))</f>
        <v/>
      </c>
      <c r="CP143" s="409" t="str">
        <f>IF(AND('[1]Multi-Field'!$E$34=[1]Lists!BF143,'[1]Multi-Field'!$F$34="Drained"),BI143,IF(AND('[1]Multi-Field'!$E$34=[1]Lists!BF143,'[1]Multi-Field'!$F$34="undrained"),BH143,""))</f>
        <v/>
      </c>
      <c r="CQ143" s="409" t="str">
        <f>IF(AND('[1]Multi-Field'!$E$35=[1]Lists!BF143,'[1]Multi-Field'!$F$35="Drained"),BI143,IF(AND('[1]Multi-Field'!$E$35=[1]Lists!BF143,'[1]Multi-Field'!$F$35="undrained"),BH143,""))</f>
        <v/>
      </c>
      <c r="CR143" s="409" t="str">
        <f>IF(AND('[1]Multi-Field'!$E$36=[1]Lists!BF143,'[1]Multi-Field'!$F$36="Drained"),BI143,IF(AND('[1]Multi-Field'!$E$36=[1]Lists!BF143,'[1]Multi-Field'!$F$36="undrained"),BH143,""))</f>
        <v/>
      </c>
      <c r="CS143" s="409" t="str">
        <f>IF(AND('[1]Multi-Field'!$E$37=[1]Lists!BF143,'[1]Multi-Field'!$F$37="Drained"),BI143,IF(AND('[1]Multi-Field'!$E$37=[1]Lists!BF143,'[1]Multi-Field'!$F$37="undrained"),BH143,""))</f>
        <v/>
      </c>
      <c r="CT143" s="409" t="str">
        <f>IF(AND('[1]Multi-Field'!$E$38=[1]Lists!BF143,'[1]Multi-Field'!$F$38="Drained"),BI143,IF(AND('[1]Multi-Field'!$E$38=[1]Lists!BF143,'[1]Multi-Field'!$F$38="undrained"),BH143,""))</f>
        <v/>
      </c>
      <c r="CU143" s="409" t="str">
        <f>IF(AND('[1]Multi-Field'!$E$39=[1]Lists!BF143,'[1]Multi-Field'!$F$39="Drained"),BI143,IF(AND('[1]Multi-Field'!$E$39=[1]Lists!BF143,'[1]Multi-Field'!$F$39="undrained"),BH143,""))</f>
        <v/>
      </c>
      <c r="CV143" s="409" t="str">
        <f>IF(AND('[1]Multi-Field'!$E$40=[1]Lists!BF143,'[1]Multi-Field'!$F$40="Drained"),BI143,IF(AND('[1]Multi-Field'!$E$40=[1]Lists!BF143,'[1]Multi-Field'!$F$40="undrained"),BH143,""))</f>
        <v/>
      </c>
      <c r="CW143" s="409" t="str">
        <f>IF(AND('[1]Multi-Field'!$E$41=[1]Lists!BF143,'[1]Multi-Field'!$F$40="Drained"),BI143,IF(AND('[1]Multi-Field'!$E$40=[1]Lists!BF143,'[1]Multi-Field'!$F$40="undrained"),BH143,""))</f>
        <v/>
      </c>
      <c r="CX143" s="409" t="str">
        <f>IF(AND('[1]Multi-Field'!$E$42=[1]Lists!BF143,'[1]Multi-Field'!$F$42="Drained"),BI143,IF(AND('[1]Multi-Field'!$E$42=[1]Lists!BF143,'[1]Multi-Field'!$F$42="undrained"),BH143,""))</f>
        <v/>
      </c>
      <c r="CY143" s="409" t="str">
        <f>IF(AND('[1]Multi-Field'!$E$43=[1]Lists!BF143,'[1]Multi-Field'!$F$43="Drained"),BI143,IF(AND('[1]Multi-Field'!$E$43=[1]Lists!BF143,'[1]Multi-Field'!$F$43="undrained"),BH143,""))</f>
        <v/>
      </c>
      <c r="CZ143" s="409" t="str">
        <f>IF(AND('[1]Multi-Field'!$E$44=[1]Lists!BF143,'[1]Multi-Field'!$F$44="Drained"),BI143,IF(AND('[1]Multi-Field'!$E$44=[1]Lists!BF143,'[1]Multi-Field'!$F$44="undrained"),BH143,""))</f>
        <v/>
      </c>
      <c r="DA143" s="409" t="str">
        <f>IF(AND('[1]Multi-Field'!$E$45=[1]Lists!BF143,'[1]Multi-Field'!$F$45="Drained"),BI143,IF(AND('[1]Multi-Field'!$E$45=[1]Lists!BF143,'[1]Multi-Field'!$F$45="undrained"),BH143,""))</f>
        <v/>
      </c>
      <c r="DB143" s="409" t="str">
        <f>IF(AND('[1]Multi-Field'!$E$46=[1]Lists!BF143,'[1]Multi-Field'!$F$46="Drained"),BI143,IF(AND('[1]Multi-Field'!$E$46=[1]Lists!BF143,'[1]Multi-Field'!$F$46="undrained"),BH143,""))</f>
        <v/>
      </c>
      <c r="DC143" s="409" t="str">
        <f>IF(AND('[1]Multi-Field'!$E$47=[1]Lists!BF143,'[1]Multi-Field'!$F$47="Drained"),BI143,IF(AND('[1]Multi-Field'!$E$47=[1]Lists!BF143,'[1]Multi-Field'!$F$47="undrained"),BH143,""))</f>
        <v/>
      </c>
      <c r="DD143" s="409" t="str">
        <f>IF(AND('[1]Multi-Field'!$E$48=[1]Lists!BF143,'[1]Multi-Field'!$F$48="Drained"),BI143,IF(AND('[1]Multi-Field'!$E$48=[1]Lists!BF143,'[1]Multi-Field'!$F$48="undrained"),BH143,""))</f>
        <v/>
      </c>
      <c r="DE143" s="409" t="str">
        <f>IF(AND('[1]Multi-Field'!$E$49=[1]Lists!BF143,'[1]Multi-Field'!$F$49="Drained"),BI143,IF(AND('[1]Multi-Field'!$E$49=[1]Lists!BF143,'[1]Multi-Field'!$F$9="undrained"),BH143,""))</f>
        <v/>
      </c>
      <c r="DF143" s="409" t="str">
        <f>IF(AND('[1]Multi-Field'!$E$50=[1]Lists!BF143,'[1]Multi-Field'!$F$50="Drained"),BI143,IF(AND('[1]Multi-Field'!$E$50=[1]Lists!BF143,'[1]Multi-Field'!$F$50="undrained"),BH143,""))</f>
        <v/>
      </c>
      <c r="DG143" s="409" t="str">
        <f>IF(AND('[1]Multi-Field'!$E$51=[1]Lists!BF143,'[1]Multi-Field'!$F$51="Drained"),BI143,IF(AND('[1]Multi-Field'!$E$51=[1]Lists!BF143,'[1]Multi-Field'!$F$51="undrained"),BH143,""))</f>
        <v/>
      </c>
      <c r="DH143" s="409" t="str">
        <f>IF(AND('[1]Multi-Field'!$E$52=[1]Lists!BF143,'[1]Multi-Field'!$F$52="Drained"),BI143,IF(AND('[1]Multi-Field'!$E$52=[1]Lists!BF143,'[1]Multi-Field'!$F$52="undrained"),BH143,""))</f>
        <v/>
      </c>
      <c r="DI143" s="409" t="str">
        <f>IF(AND('[1]Multi-Field'!$E$53=[1]Lists!BF143,'[1]Multi-Field'!$F$53="Drained"),BI143,IF(AND('[1]Multi-Field'!$E$53=[1]Lists!BF143,'[1]Multi-Field'!$F$53="undrained"),BH143,""))</f>
        <v/>
      </c>
      <c r="DJ143" s="409" t="str">
        <f>IF(AND('[1]Multi-Field'!$E$54=[1]Lists!BF143,'[1]Multi-Field'!$F$54="Drained"),BI143,IF(AND('[1]Multi-Field'!$E$54=[1]Lists!BF143,'[1]Multi-Field'!$F$54="undrained"),BH143,""))</f>
        <v/>
      </c>
      <c r="DK143" s="409" t="str">
        <f>IF(AND('[1]Multi-Field'!$E$55=[1]Lists!BF143,'[1]Multi-Field'!$F$55="Drained"),BI143,IF(AND('[1]Multi-Field'!$E$55=[1]Lists!BF143,'[1]Multi-Field'!$F$55="undrained"),BH143,""))</f>
        <v/>
      </c>
      <c r="DL143" s="409" t="str">
        <f>IF(AND('[1]Multi-Field'!$E$56=[1]Lists!BF143,'[1]Multi-Field'!$F$56="Drained"),BI143,IF(AND('[1]Multi-Field'!$E$56=[1]Lists!BF143,'[1]Multi-Field'!$F$56="undrained"),BH143,""))</f>
        <v/>
      </c>
      <c r="DM143" s="409" t="str">
        <f>IF(AND('[1]Multi-Field'!$E$57=[1]Lists!BF143,'[1]Multi-Field'!$F$57="Drained"),BI143,IF(AND('[1]Multi-Field'!$E$57=[1]Lists!BF143,'[1]Multi-Field'!$F$57="undrained"),BH143,""))</f>
        <v/>
      </c>
      <c r="DN143" s="409" t="str">
        <f>IF(AND('[1]Multi-Field'!$E$58=[1]Lists!BF143,'[1]Multi-Field'!$F$58="Drained"),BI143,IF(AND('[1]Multi-Field'!$E$58=[1]Lists!BF143,'[1]Multi-Field'!$F$58="undrained"),BH143,""))</f>
        <v/>
      </c>
      <c r="DO143" s="409" t="str">
        <f>IF(AND('[1]Multi-Field'!$E$59=[1]Lists!BF143,'[1]Multi-Field'!$F$59="Drained"),BI143,IF(AND('[1]Multi-Field'!$E$59=[1]Lists!BF143,'[1]Multi-Field'!$F$59="undrained"),BH143,""))</f>
        <v/>
      </c>
      <c r="DP143" s="409" t="str">
        <f>IF(AND('[1]Multi-Field'!$E$60=[1]Lists!BF143,'[1]Multi-Field'!$F$60="Drained"),BI143,IF(AND('[1]Multi-Field'!$E$60=[1]Lists!BF143,'[1]Multi-Field'!$F$60="undrained"),BH143,""))</f>
        <v/>
      </c>
      <c r="DQ143" s="409" t="str">
        <f>IF(AND('[1]Multi-Field'!$E$61=[1]Lists!BF143,'[1]Multi-Field'!$F$61="Drained"),BI143,IF(AND('[1]Multi-Field'!$E$61=[1]Lists!BF143,'[1]Multi-Field'!$F$61="undrained"),BH143,""))</f>
        <v/>
      </c>
      <c r="DR143" s="409" t="str">
        <f>IF(AND('[1]Multi-Field'!$E$62=[1]Lists!BF143,'[1]Multi-Field'!$F$62="Drained"),BI143,IF(AND('[1]Multi-Field'!$E$62=[1]Lists!BF143,'[1]Multi-Field'!$F$62="undrained"),BH143,""))</f>
        <v/>
      </c>
      <c r="DS143" s="409" t="str">
        <f>IF(AND('[1]Multi-Field'!$E$63=[1]Lists!BF143,'[1]Multi-Field'!$F$63="Drained"),BI143,IF(AND('[1]Multi-Field'!$E$63=[1]Lists!BF143,'[1]Multi-Field'!$F$63="undrained"),BH143,""))</f>
        <v/>
      </c>
      <c r="DT143" s="409" t="str">
        <f>IF(AND('[1]Multi-Field'!$E$64=[1]Lists!BF143,'[1]Multi-Field'!$F$64="Drained"),BI143,IF(AND('[1]Multi-Field'!$E$64=[1]Lists!BF143,'[1]Multi-Field'!$F$64="undrained"),BH143,""))</f>
        <v/>
      </c>
      <c r="DU143" s="409" t="str">
        <f>IF(AND('[1]Multi-Field'!$E$65=[1]Lists!BF143,'[1]Multi-Field'!$F$65="Drained"),BI143,IF(AND('[1]Multi-Field'!$E$65=[1]Lists!BF143,'[1]Multi-Field'!$F$65="undrained"),BH143,""))</f>
        <v/>
      </c>
      <c r="DV143" s="409" t="str">
        <f>IF(AND('[1]Multi-Field'!$E$66=[1]Lists!BF143,'[1]Multi-Field'!$F$66="Drained"),BI143,IF(AND('[1]Multi-Field'!$E$66=[1]Lists!BF143,'[1]Multi-Field'!$F$66="undrained"),BH143,""))</f>
        <v/>
      </c>
      <c r="DW143" s="409" t="str">
        <f>IF(AND('[1]Multi-Field'!$E$67=[1]Lists!BF143,'[1]Multi-Field'!$F$67="Drained"),BI143,IF(AND('[1]Multi-Field'!$E$67=[1]Lists!BF143,'[1]Multi-Field'!$F$67="undrained"),BH143,""))</f>
        <v/>
      </c>
      <c r="DX143" s="409" t="str">
        <f>IF(AND('[1]Multi-Field'!$E$68=[1]Lists!BF143,'[1]Multi-Field'!$F$68="Drained"),BI143,IF(AND('[1]Multi-Field'!$E$68=[1]Lists!BF143,'[1]Multi-Field'!$F$68="undrained"),BH143,""))</f>
        <v/>
      </c>
      <c r="DY143" s="409" t="str">
        <f>IF(AND('[1]Multi-Field'!$E$69=[1]Lists!BF143,'[1]Multi-Field'!$F$69="Drained"),BI143,IF(AND('[1]Multi-Field'!$E$69=[1]Lists!BF143,'[1]Multi-Field'!$F$69="undrained"),BH143,""))</f>
        <v/>
      </c>
      <c r="DZ143" s="409" t="str">
        <f>IF(AND('[1]Multi-Field'!$E$70=[1]Lists!BF143,'[1]Multi-Field'!$F$70="Drained"),BI143,IF(AND('[1]Multi-Field'!$E$70=[1]Lists!BF143,'[1]Multi-Field'!$F$70="undrained"),BH143,""))</f>
        <v/>
      </c>
      <c r="EA143" s="409" t="str">
        <f>IF(AND('[1]Multi-Field'!$E$71=[1]Lists!BF143,'[1]Multi-Field'!$F$71="Drained"),BI143,IF(AND('[1]Multi-Field'!$E$71=[1]Lists!BF143,'[1]Multi-Field'!$F$71="undrained"),BH143,""))</f>
        <v/>
      </c>
      <c r="EB143" s="409" t="str">
        <f>IF(AND('[1]Multi-Field'!$E$72=[1]Lists!BF143,'[1]Multi-Field'!$F$72="Drained"),BI143,IF(AND('[1]Multi-Field'!$E$72=[1]Lists!BF143,'[1]Multi-Field'!$F$72="undrained"),BH143,""))</f>
        <v/>
      </c>
      <c r="EC143" s="409" t="str">
        <f>IF(AND('[1]Multi-Field'!$E$73=[1]Lists!BF143,'[1]Multi-Field'!$F$73="Drained"),BI143,IF(AND('[1]Multi-Field'!$E$73=[1]Lists!BF143,'[1]Multi-Field'!$F$73="undrained"),BH143,""))</f>
        <v/>
      </c>
      <c r="ED143" s="409" t="str">
        <f>IF(AND('[1]Multi-Field'!$E$74=[1]Lists!BF143,'[1]Multi-Field'!$F$74="Drained"),BI143,IF(AND('[1]Multi-Field'!$E$74=[1]Lists!BF143,'[1]Multi-Field'!$F$74="undrained"),BH143,""))</f>
        <v/>
      </c>
      <c r="EE143" s="409" t="str">
        <f>IF(AND('[1]Multi-Field'!$E$75=[1]Lists!BF143,'[1]Multi-Field'!$F$75="Drained"),BI143,IF(AND('[1]Multi-Field'!$E$75=[1]Lists!BF143,'[1]Multi-Field'!$F$75="undrained"),BH143,""))</f>
        <v/>
      </c>
      <c r="EF143" s="409" t="str">
        <f>IF(AND('[1]Multi-Field'!$E$76=[1]Lists!BF143,'[1]Multi-Field'!$F$76="Drained"),BI143,IF(AND('[1]Multi-Field'!$E$76=[1]Lists!BF143,'[1]Multi-Field'!$F$6="undrained"),BH143,""))</f>
        <v/>
      </c>
      <c r="EG143" s="409" t="str">
        <f>IF(AND('[1]Multi-Field'!$E$77=[1]Lists!BF143,'[1]Multi-Field'!$F$77="Drained"),BI143,IF(AND('[1]Multi-Field'!$E$77=[1]Lists!BF143,'[1]Multi-Field'!$F$77="undrained"),BH143,""))</f>
        <v/>
      </c>
      <c r="EH143" s="409" t="str">
        <f>IF(AND('[1]Multi-Field'!$E$78=[1]Lists!BF143,'[1]Multi-Field'!$F$78="Drained"),BI143,IF(AND('[1]Multi-Field'!$E$78=[1]Lists!BF143,'[1]Multi-Field'!$F$78="undrained"),BH143,""))</f>
        <v/>
      </c>
      <c r="EI143" s="409" t="str">
        <f>IF(AND('[1]Multi-Field'!$E$79=[1]Lists!BF143,'[1]Multi-Field'!$F$79="Drained"),BI143,IF(AND('[1]Multi-Field'!$E$79=[1]Lists!BF143,'[1]Multi-Field'!$F$79="undrained"),BH143,""))</f>
        <v/>
      </c>
      <c r="EJ143" s="409" t="str">
        <f>IF(AND('[1]Multi-Field'!$E$80=[1]Lists!BF143,'[1]Multi-Field'!$F$80="Drained"),BI143,IF(AND('[1]Multi-Field'!$E$80=[1]Lists!BF143,'[1]Multi-Field'!$F$80="undrained"),BH143,""))</f>
        <v/>
      </c>
      <c r="EK143" s="409" t="str">
        <f>IF(AND('[1]Multi-Field'!$E$81=[1]Lists!BF143,'[1]Multi-Field'!$F$81="Drained"),BI143,IF(AND('[1]Multi-Field'!$E$81=[1]Lists!BF143,'[1]Multi-Field'!$F$81="undrained"),BH143,""))</f>
        <v/>
      </c>
      <c r="EL143" s="409" t="str">
        <f>IF(AND('[1]Multi-Field'!$E$82=[1]Lists!BF143,'[1]Multi-Field'!$F$82="Drained"),BI143,IF(AND('[1]Multi-Field'!$E$82=[1]Lists!BF143,'[1]Multi-Field'!$F$82="undrained"),BH143,""))</f>
        <v/>
      </c>
      <c r="EM143" s="409" t="str">
        <f>IF(AND('[1]Multi-Field'!$E$83=[1]Lists!BF143,'[1]Multi-Field'!$F$83="Drained"),BI143,IF(AND('[1]Multi-Field'!$E$83=[1]Lists!BF143,'[1]Multi-Field'!$F$83="undrained"),BH143,""))</f>
        <v/>
      </c>
      <c r="EN143" s="409" t="str">
        <f>IF(AND('[1]Multi-Field'!$E$84=[1]Lists!BF143,'[1]Multi-Field'!$F$84="Drained"),BI143,IF(AND('[1]Multi-Field'!$E$84=[1]Lists!BF143,'[1]Multi-Field'!$F$84="undrained"),BH143,""))</f>
        <v/>
      </c>
      <c r="EO143" s="409" t="str">
        <f>IF(AND('[1]Multi-Field'!$E$85=[1]Lists!BF143,'[1]Multi-Field'!$F$85="Drained"),BI143,IF(AND('[1]Multi-Field'!$E$85=[1]Lists!BF143,'[1]Multi-Field'!$F$85="undrained"),BH143,""))</f>
        <v/>
      </c>
      <c r="EP143" s="409" t="str">
        <f>IF(AND('[1]Multi-Field'!$E$86=[1]Lists!BF143,'[1]Multi-Field'!$F$86="Drained"),BI143,IF(AND('[1]Multi-Field'!$E$86=[1]Lists!BF143,'[1]Multi-Field'!$F$86="undrained"),BH143,""))</f>
        <v/>
      </c>
      <c r="EQ143" s="409" t="str">
        <f>IF(AND('[1]Multi-Field'!$E$87=[1]Lists!BF143,'[1]Multi-Field'!$F$87="Drained"),BI143,IF(AND('[1]Multi-Field'!$E$87=[1]Lists!BF143,'[1]Multi-Field'!$F$87="undrained"),BH143,""))</f>
        <v/>
      </c>
      <c r="ER143" s="409" t="str">
        <f>IF(AND('[1]Multi-Field'!$E$88=[1]Lists!BF143,'[1]Multi-Field'!$F$88="Drained"),BI143,IF(AND('[1]Multi-Field'!$E$88=[1]Lists!BF143,'[1]Multi-Field'!$F$88="undrained"),BH143,""))</f>
        <v/>
      </c>
      <c r="ES143" s="409" t="str">
        <f>IF(AND('[1]Multi-Field'!$E$89=[1]Lists!BF143,'[1]Multi-Field'!$F$89="Drained"),BI143,IF(AND('[1]Multi-Field'!$E$89=[1]Lists!BF143,'[1]Multi-Field'!$F$89="undrained"),BH143,""))</f>
        <v/>
      </c>
      <c r="ET143" s="409" t="str">
        <f>IF(AND('[1]Multi-Field'!$E$90=[1]Lists!BF143,'[1]Multi-Field'!$F$90="Drained"),BI143,IF(AND('[1]Multi-Field'!$E$90=[1]Lists!BF143,'[1]Multi-Field'!$F$90="undrained"),BH143,""))</f>
        <v/>
      </c>
      <c r="EU143" s="409" t="str">
        <f>IF(AND('[1]Multi-Field'!$E$91=[1]Lists!BF143,'[1]Multi-Field'!$F$91="Drained"),BI143,IF(AND('[1]Multi-Field'!$E$91=[1]Lists!BF143,'[1]Multi-Field'!$F$91="undrained"),BH143,""))</f>
        <v/>
      </c>
      <c r="EV143" s="409" t="str">
        <f>IF(AND('[1]Multi-Field'!$E$92=[1]Lists!BF143,'[1]Multi-Field'!$F$92="Drained"),BI143,IF(AND('[1]Multi-Field'!$E$92=[1]Lists!BF143,'[1]Multi-Field'!$F$92="undrained"),BH143,""))</f>
        <v/>
      </c>
      <c r="EW143" s="409" t="str">
        <f>IF(AND('[1]Multi-Field'!$E$93=[1]Lists!BF143,'[1]Multi-Field'!$F$93="Drained"),BI143,IF(AND('[1]Multi-Field'!$E$93=[1]Lists!BF143,'[1]Multi-Field'!$F$93="undrained"),BH143,""))</f>
        <v/>
      </c>
      <c r="EX143" s="409" t="str">
        <f>IF(AND('[1]Multi-Field'!$E$94=[1]Lists!BF143,'[1]Multi-Field'!$F$94="Drained"),BI143,IF(AND('[1]Multi-Field'!$E$94=[1]Lists!BF143,'[1]Multi-Field'!$F$94="undrained"),BH143,""))</f>
        <v/>
      </c>
      <c r="EY143" s="409" t="str">
        <f>IF(AND('[1]Multi-Field'!$E$95=[1]Lists!BF143,'[1]Multi-Field'!$F$95="Drained"),BI143,IF(AND('[1]Multi-Field'!$E$95=[1]Lists!BF143,'[1]Multi-Field'!$F$95="undrained"),BH143,""))</f>
        <v/>
      </c>
      <c r="EZ143" s="409" t="str">
        <f>IF(AND('[1]Multi-Field'!$E$96=[1]Lists!BF143,'[1]Multi-Field'!$F$96="Drained"),BI143,IF(AND('[1]Multi-Field'!$E$96=[1]Lists!BF143,'[1]Multi-Field'!$F$96="undrained"),BH143,""))</f>
        <v/>
      </c>
      <c r="FA143" s="409" t="str">
        <f>IF(AND('[1]Multi-Field'!$E$97=[1]Lists!BF143,'[1]Multi-Field'!$F$97="Drained"),BI143,IF(AND('[1]Multi-Field'!$E$97=[1]Lists!BF143,'[1]Multi-Field'!$F$97="undrained"),BH143,""))</f>
        <v/>
      </c>
      <c r="FB143" s="409" t="str">
        <f>IF(AND('[1]Multi-Field'!$E$98=[1]Lists!BF143,'[1]Multi-Field'!$F$98="Drained"),BI143,IF(AND('[1]Multi-Field'!$E$98=[1]Lists!BF143,'[1]Multi-Field'!$F$98="undrained"),BH143,""))</f>
        <v/>
      </c>
      <c r="FC143" s="409" t="str">
        <f>IF(AND('[1]Multi-Field'!$E$99=[1]Lists!BF143,'[1]Multi-Field'!$F$99="Drained"),BI143,IF(AND('[1]Multi-Field'!$E$99=[1]Lists!BF143,'[1]Multi-Field'!$F$99="undrained"),BH143,""))</f>
        <v/>
      </c>
      <c r="FD143" s="409" t="str">
        <f>IF(AND('[1]Multi-Field'!$E$100=[1]Lists!BF143,'[1]Multi-Field'!$F$100="Drained"),BI143,IF(AND('[1]Multi-Field'!$E$100=[1]Lists!BF143,'[1]Multi-Field'!$F$100="undrained"),BH143,""))</f>
        <v/>
      </c>
      <c r="FE143" s="409" t="str">
        <f>IF(AND('[1]Multi-Field'!$E$101=[1]Lists!BF143,'[1]Multi-Field'!$F$101="Drained"),BI143,IF(AND('[1]Multi-Field'!$E$101=[1]Lists!BF143,'[1]Multi-Field'!$F$101="undrained"),BH143,""))</f>
        <v/>
      </c>
      <c r="FF143" s="409" t="str">
        <f>IF(AND('[1]Multi-Field'!$E$102=[1]Lists!BF143,'[1]Multi-Field'!$F$102="Drained"),BI143,IF(AND('[1]Multi-Field'!$E$102=[1]Lists!BF143,'[1]Multi-Field'!$F$102="undrained"),BH143,""))</f>
        <v/>
      </c>
      <c r="FG143" s="409" t="str">
        <f>IF(AND('[1]Multi-Field'!$E$103=[1]Lists!BF143,'[1]Multi-Field'!$F$103="Drained"),BI143,IF(AND('[1]Multi-Field'!$E$103=[1]Lists!BF143,'[1]Multi-Field'!$F$103="undrained"),BH143,""))</f>
        <v/>
      </c>
      <c r="FH143" s="409" t="str">
        <f>IF(AND('[1]Multi-Field'!$E$104=[1]Lists!BF143,'[1]Multi-Field'!$F$104="Drained"),BI143,IF(AND('[1]Multi-Field'!$E$104=[1]Lists!BF143,'[1]Multi-Field'!$F$104="undrained"),BH143,""))</f>
        <v/>
      </c>
      <c r="FI143" s="409" t="str">
        <f>IF(AND('[1]Multi-Field'!$E$105=[1]Lists!BF143,'[1]Multi-Field'!$F$105="Drained"),BI143,IF(AND('[1]Multi-Field'!$E$105=[1]Lists!BF143,'[1]Multi-Field'!$F$105="undrained"),BH143,""))</f>
        <v/>
      </c>
      <c r="FJ143" s="409" t="str">
        <f>IF(AND('[1]Multi-Field'!$E$106=[1]Lists!BF143,'[1]Multi-Field'!$F$106="Drained"),BI143,IF(AND('[1]Multi-Field'!$E$106=[1]Lists!BF143,'[1]Multi-Field'!$F$106="undrained"),BH143,""))</f>
        <v/>
      </c>
      <c r="FK143" s="409" t="str">
        <f>IF(AND('[1]Multi-Field'!$E$107=[1]Lists!BF143,'[1]Multi-Field'!$F$107="Drained"),BI143,IF(AND('[1]Multi-Field'!$E$107=[1]Lists!BF143,'[1]Multi-Field'!$F$107="undrained"),BH143,""))</f>
        <v/>
      </c>
      <c r="FL143" s="409" t="str">
        <f>IF(AND('[1]Multi-Field'!$E$108=[1]Lists!BF143,'[1]Multi-Field'!$F$108="Drained"),BI143,IF(AND('[1]Multi-Field'!$E$108=[1]Lists!BF143,'[1]Multi-Field'!$F$108="undrained"),BH143,""))</f>
        <v/>
      </c>
      <c r="FM143" s="409" t="str">
        <f>IF(AND('[1]Multi-Field'!$E$109=[1]Lists!BF143,'[1]Multi-Field'!$F$109="Drained"),BI143,IF(AND('[1]Multi-Field'!$E$109=[1]Lists!BF143,'[1]Multi-Field'!$F$109="undrained"),BH143,""))</f>
        <v/>
      </c>
      <c r="FN143" s="409" t="str">
        <f>IF(AND('[1]Multi-Field'!$E$110=[1]Lists!BF143,'[1]Multi-Field'!$F$110="Drained"),BI143,IF(AND('[1]Multi-Field'!$E$110=[1]Lists!BF143,'[1]Multi-Field'!$F$110="undrained"),BH143,""))</f>
        <v/>
      </c>
      <c r="FO143" s="409" t="str">
        <f>IF(AND('[1]Multi-Field'!$E$111=[1]Lists!BF143,'[1]Multi-Field'!$F$111="Drained"),BI143,IF(AND('[1]Multi-Field'!$E$111=[1]Lists!BF143,'[1]Multi-Field'!$F$111="undrained"),BH143,""))</f>
        <v/>
      </c>
      <c r="FP143" s="409" t="str">
        <f>IF(AND('[1]Multi-Field'!$E$112=[1]Lists!BF143,'[1]Multi-Field'!$F$112="Drained"),BI143,IF(AND('[1]Multi-Field'!$E$112=[1]Lists!BF143,'[1]Multi-Field'!$F$112="undrained"),BH143,""))</f>
        <v/>
      </c>
      <c r="FQ143" s="409" t="str">
        <f>IF(AND('[1]Multi-Field'!$E$113=[1]Lists!BF143,'[1]Multi-Field'!$F$113="Drained"),BI143,IF(AND('[1]Multi-Field'!$E$113=[1]Lists!BF143,'[1]Multi-Field'!$F$113="undrained"),BH143,""))</f>
        <v/>
      </c>
      <c r="FR143" s="409" t="str">
        <f>IF(AND('[1]Multi-Field'!$E$114=[1]Lists!BF143,'[1]Multi-Field'!$F$114="Drained"),BI143,IF(AND('[1]Multi-Field'!$E$114=[1]Lists!BF143,'[1]Multi-Field'!$F$114="undrained"),BH143,""))</f>
        <v/>
      </c>
      <c r="FS143" s="409" t="str">
        <f>IF(AND('[1]Multi-Field'!$E$115=[1]Lists!BF143,'[1]Multi-Field'!$F$115="Drained"),BI143,IF(AND('[1]Multi-Field'!$E$115=[1]Lists!BF143,'[1]Multi-Field'!$F$115="undrained"),BH143,""))</f>
        <v/>
      </c>
      <c r="FT143" s="409" t="str">
        <f>IF(AND('[1]Multi-Field'!$E$116=[1]Lists!BF143,'[1]Multi-Field'!$F$116="Drained"),BI143,IF(AND('[1]Multi-Field'!$E$116=[1]Lists!BF143,'[1]Multi-Field'!$F$116="undrained"),BH143,""))</f>
        <v/>
      </c>
      <c r="FU143" s="409" t="str">
        <f>IF(AND('[1]Multi-Field'!$E$117=[1]Lists!BF143,'[1]Multi-Field'!$F$117="Drained"),BI143,IF(AND('[1]Multi-Field'!$E$117=[1]Lists!BF143,'[1]Multi-Field'!$F$117="undrained"),BH143,""))</f>
        <v/>
      </c>
      <c r="FV143" s="409" t="str">
        <f>IF(AND('[1]Multi-Field'!$E$118=[1]Lists!BF143,'[1]Multi-Field'!$F$118="Drained"),BI143,IF(AND('[1]Multi-Field'!$E$118=[1]Lists!BF143,'[1]Multi-Field'!$F$118="undrained"),BH143,""))</f>
        <v/>
      </c>
      <c r="FW143" s="409" t="str">
        <f>IF(AND('[1]Multi-Field'!$E$119=[1]Lists!BF143,'[1]Multi-Field'!$F$119="Drained"),BI143,IF(AND('[1]Multi-Field'!$E$119=[1]Lists!BF143,'[1]Multi-Field'!$F$119="undrained"),BH143,""))</f>
        <v/>
      </c>
      <c r="FX143" s="409" t="str">
        <f>IF(AND('[1]Multi-Field'!$E$120=[1]Lists!BF143,'[1]Multi-Field'!$F$120="Drained"),BI143,IF(AND('[1]Multi-Field'!$E$120=[1]Lists!BF143,'[1]Multi-Field'!$F$120="undrained"),BH143,""))</f>
        <v/>
      </c>
      <c r="GC143" s="4">
        <f>'[1]Multi-Field'!B141</f>
        <v>0</v>
      </c>
      <c r="GD143" s="73" t="str">
        <f>IF(OR('[1]Multi-Field'!Q141=$FZ$43,'[1]Multi-Field'!Q141=$FZ$44),'[1]Multi-Field'!BS141,"")</f>
        <v/>
      </c>
      <c r="GE143" s="4" t="str">
        <f>IF(AND(OR('[1]Multi-Field'!Q141=$FZ$86,'[1]Multi-Field'!Q141=$FZ$94,'[1]Multi-Field'!Q141=$FZ$87,'[1]Multi-Field'!Q141=[1]Lists!$FZ$93,'[1]Multi-Field'!Q141=$FZ$59),'[1]Multi-Field'!BS141&gt;50),'[1]Multi-Field'!BS141*0.8,IF(AND(OR('[1]Multi-Field'!Q141=$FZ$86,'[1]Multi-Field'!Q141=$FZ$94,'[1]Multi-Field'!Q141=$FZ$87,'[1]Multi-Field'!Q141=[1]Lists!$FZ$93,'[1]Multi-Field'!Q141=[1]Lists!$FZ$59),'[1]Multi-Field'!BS141&lt;50),'[1]Multi-Field'!BS141,""))</f>
        <v/>
      </c>
      <c r="GF143" s="4" t="str">
        <f>IF(OR('[1]Multi-Field'!Q141=[1]Lists!$FZ$7,'[1]Multi-Field'!Q141=[1]Lists!$FZ$5,'[1]Multi-Field'!Q141=[1]Lists!$FZ$24,'[1]Multi-Field'!Q141=[1]Lists!$FZ$10,'[1]Multi-Field'!Q141=[1]Lists!$FZ$8, '[1]Multi-Field'!Q141=[1]Lists!$FZ$25, '[1]Multi-Field'!Q141=[1]Lists!$FZ$23, '[1]Multi-Field'!Q141= [1]Lists!$FZ$47, '[1]Multi-Field'!Q141=[1]Lists!$FZ$49, '[1]Multi-Field'!Q141=[1]Lists!$FZ$48,'[1]Multi-Field'!Q141=[1]Lists!$FZ$3, '[1]Multi-Field'!Q141=[1]Lists!$FZ$14,'[1]Multi-Field'!Q141=[1]Lists!$FZ$36, '[1]Multi-Field'!Q141=[1]Lists!$FZ$41,'[1]Multi-Field'!Q141=[1]Lists!$FZ$42),0,"")</f>
        <v/>
      </c>
      <c r="GG143" s="4" t="str">
        <f>IF(OR('[1]Multi-Field'!Q141=[1]Lists!$FZ$6,'[1]Multi-Field'!Q141=[1]Lists!$FZ$4, '[1]Multi-Field'!Q170=[1]Lists!$FZ$11, '[1]Multi-Field'!Q141=[1]Lists!$FZ$1),100*IF('[1]Multi-Field'!U141=onepercent,0.75,IF('[1]Multi-Field'!U141=onetotwentyfivepercent,0.4,IF(OR('[1]Multi-Field'!U141=twentysixtofiftypercent,'[1]Multi-Field'!U141=greaterthanfiftypercent),0,""))),"")</f>
        <v/>
      </c>
      <c r="GH143" s="4" t="str">
        <f>IF(OR('[1]Multi-Field'!Q141=[1]Lists!$FZ$53,'[1]Multi-Field'!Q141=[1]Lists!$FZ$55), 50,IF('[1]Multi-Field'!Q141=[1]Lists!$FZ$54,225,IF('[1]Multi-Field'!Q141=[1]Lists!$FZ$56,75,"")))</f>
        <v/>
      </c>
      <c r="GI143" s="4" t="e">
        <f>#VALUE!</f>
        <v>#VALUE!</v>
      </c>
      <c r="GJ143" s="4" t="e">
        <f>#VALUE!</f>
        <v>#VALUE!</v>
      </c>
      <c r="GK143" s="4" t="str">
        <f>IF('[1]Multi-Field'!Q141=[1]Lists!$FZ$95,'[1]Multi-Field'!BS141*0.66,"")</f>
        <v/>
      </c>
      <c r="GM143" s="4" t="str">
        <f>IF(OR('[1]Multi-Field'!Q141=[1]Lists!$FZ$26,'[1]Multi-Field'!Q141=[1]Lists!$FZ$84),20,"")</f>
        <v/>
      </c>
      <c r="GN143" s="4" t="str">
        <f>IF(OR('[1]Multi-Field'!Q141=[1]Lists!$FZ$88,'[1]Multi-Field'!Q141=[1]Lists!$FZ$57),0,"")</f>
        <v/>
      </c>
      <c r="GO143" s="4" t="str">
        <f>IF(OR('[1]Multi-Field'!Q141=[1]Lists!$FZ$69,'[1]Multi-Field'!Q141=[1]Lists!$FZ$71,'[1]Multi-Field'!Q141=[1]Lists!$FZ$105),50,"")</f>
        <v/>
      </c>
      <c r="GP143" s="4" t="str">
        <f>IF(OR('[1]Multi-Field'!Q141=[1]Lists!$FZ$75,'[1]Multi-Field'!Q141=[1]Lists!$FZ$70),75,"")</f>
        <v/>
      </c>
      <c r="GQ143" s="4">
        <f>IF('[1]Multi-Field'!Q141=[1]Lists!$FZ$72,150,"")</f>
        <v>150</v>
      </c>
      <c r="GR143" s="4" t="str">
        <f>IF(OR('[1]Multi-Field'!Q141=[1]Lists!$FZ$74,'[1]Multi-Field'!Q141=[1]Lists!$FZ$73),40,"")</f>
        <v/>
      </c>
      <c r="GS143" s="4" t="str">
        <f>IF('[1]Multi-Field'!Q141=[1]Lists!$FZ$99,80,"")</f>
        <v/>
      </c>
      <c r="GT143" s="4" t="str">
        <f>IF('[1]Multi-Field'!Q141=[1]Lists!$FZ$106,70,"")</f>
        <v/>
      </c>
      <c r="GU143" s="4" t="e">
        <f t="shared" si="31"/>
        <v>#VALUE!</v>
      </c>
    </row>
    <row r="144" spans="1:203" ht="13.5" customHeight="1">
      <c r="A144" s="7" t="s">
        <v>231</v>
      </c>
      <c r="B144" s="7"/>
      <c r="C144" s="7"/>
      <c r="D144" s="8">
        <v>55</v>
      </c>
      <c r="E144" s="8">
        <f t="shared" si="27"/>
        <v>58</v>
      </c>
      <c r="F144" s="8">
        <f t="shared" si="28"/>
        <v>62</v>
      </c>
      <c r="G144" s="8">
        <v>65</v>
      </c>
      <c r="H144" s="8">
        <v>65</v>
      </c>
      <c r="I144" s="8">
        <f t="shared" si="32"/>
        <v>68</v>
      </c>
      <c r="J144" s="8">
        <f t="shared" si="33"/>
        <v>72</v>
      </c>
      <c r="K144" s="8">
        <v>75</v>
      </c>
      <c r="L144" s="8">
        <v>75</v>
      </c>
      <c r="M144" s="8">
        <f t="shared" si="29"/>
        <v>80</v>
      </c>
      <c r="N144" s="8">
        <f t="shared" si="30"/>
        <v>85</v>
      </c>
      <c r="O144" s="8">
        <v>90</v>
      </c>
      <c r="P144" s="391">
        <v>119</v>
      </c>
      <c r="Q144" s="394"/>
      <c r="R144" s="395" t="b">
        <f>IF(OR('Multi-Field'!AA121=Lists!$AC$42,'Multi-Field'!AA121=Lists!$AC$43),IF('Multi-Field'!Z121="x",(IF('Multi-Field'!AC121=Lists!$Q$11,Lists!$R$11,IF('Multi-Field'!AC121=Lists!$Q$12,Lists!$R$12,IF('Multi-Field'!AC121=Lists!$Q$13,Lists!$R$13,IF('Multi-Field'!AC121=Lists!$Q$14,Lists!$R$14))))),IF('Multi-Field'!X121="x",(IF('Multi-Field'!AC121=Lists!$Q$11,Lists!$S$11,IF('Multi-Field'!AC121=Lists!$Q$12,Lists!$S$12,IF('Multi-Field'!AC121=Lists!$Q$13,Lists!$S$13,IF('Multi-Field'!AC121=Lists!$Q$14,Lists!$S$14))))),IF('Multi-Field'!V121="x",(IF('Multi-Field'!AC121=Lists!$Q$11,Lists!$T$11,IF('Multi-Field'!AC121=Lists!$Q$12,Lists!$T$12,IF('Multi-Field'!AC121=Lists!$Q$13,Lists!$T$13,IF('Multi-Field'!AC121=Lists!$Q$14,Lists!$T$14))))),0))))</f>
        <v>0</v>
      </c>
      <c r="S144" s="395" t="str">
        <f t="shared" si="26"/>
        <v/>
      </c>
      <c r="T144" s="395"/>
      <c r="U144" s="396"/>
      <c r="V144" s="383">
        <f>IF(OR('Multi-Field'!AI124=$U$4,'Multi-Field'!AI124=$U$5,'Multi-Field'!AI124=$U$6,'Multi-Field'!AI124=$U$7,'Multi-Field'!AI124=$U$8,'Multi-Field'!AI124=$U$9),(IF('Multi-Field'!AJ124=$V$2,100,IF('Multi-Field'!AJ124=$V$3,65,IF('Multi-Field'!AJ124=$V$4,53,IF('Multi-Field'!AJ124=$V$5,41,IF('Multi-Field'!AJ124=$V$6,23,IF('Multi-Field'!AJ124=$V$7,0,0))))))),0)</f>
        <v>0</v>
      </c>
      <c r="W144" s="383" t="str">
        <f>IF(AND(OR('Multi-Field'!AF124=$S$3,'Multi-Field'!AF124=S132,'Multi-Field'!AF124=$S$7),'Multi-Field'!AN124&lt;18,'Multi-Field'!AN124&gt;0),35,IF('Multi-Field'!AF124=$S$4,55,IF(AND('Multi-Field'!AF124=$S$6,'Multi-Field'!AN124&lt;18),30,IF(AND('Multi-Field'!AN124&gt;17,OR('Multi-Field'!AF124=$S$3,'Multi-Field'!AF124=$S$5,'Multi-Field'!AF124= $S$6,'Multi-Field'!AF124=$S$7)),25,"0"))))</f>
        <v>0</v>
      </c>
      <c r="X144" s="383">
        <f>IF(OR('Multi-Field'!BA124=$U$4,'Multi-Field'!BA124=$U$5,'Multi-Field'!BA124=$U$6,'Multi-Field'!BA124=U134,'Multi-Field'!BA124=$U$8,'Multi-Field'!BA124=$U$9),(IF('Multi-Field'!BB124=$V$2,100,IF('Multi-Field'!BB124=$V$3,65,IF('Multi-Field'!BB124=$V$4,53,IF('Multi-Field'!BB124=$V$5,41,IF('Multi-Field'!BB124=$V$6,23,IF('Multi-Field'!BB124=$V$7,0,0))))))),0)</f>
        <v>0</v>
      </c>
      <c r="Y144" s="383" t="str">
        <f>IF(AND(OR('Multi-Field'!AX124=$S$3,'Multi-Field'!AX124=$S$5,'Multi-Field'!AX124=$S$7),'Multi-Field'!BF124&lt;18),35,IF('Multi-Field'!AX124=$S$4,55,IF(AND('Multi-Field'!AX124=$S$6,'Multi-Field'!BF124&lt;18),30,IF(AND('Multi-Field'!BF124&gt;17,OR('Multi-Field'!AX124=$S$3,'Multi-Field'!AX124=$S$5,'Multi-Field'!AX124=$S$6,'Multi-Field'!AX124=$S$7)),25,"0"))))</f>
        <v>0</v>
      </c>
      <c r="Z144" s="383">
        <v>128</v>
      </c>
      <c r="AI144" s="384">
        <f>'[1]Multi-Field'!B140</f>
        <v>0</v>
      </c>
      <c r="AJ144" s="385" t="e">
        <f>#VALUE!</f>
        <v>#VALUE!</v>
      </c>
      <c r="AK144" s="385" t="e">
        <f>#VALUE!</f>
        <v>#VALUE!</v>
      </c>
      <c r="AL144" s="385" t="e">
        <f>IF(AK144="","",IF('[1]Multi-Field'!AU140=20,10,IF(AK144-30&lt;0,0,AK144-30)))</f>
        <v>#VALUE!</v>
      </c>
      <c r="AM144" s="385" t="e">
        <f>#VALUE!</f>
        <v>#VALUE!</v>
      </c>
      <c r="AN144" s="385" t="e">
        <f t="shared" si="35"/>
        <v>#VALUE!</v>
      </c>
      <c r="AO144" s="385" t="e">
        <f>#VALUE!</f>
        <v>#VALUE!</v>
      </c>
      <c r="AP144" s="385" t="e">
        <f>#VALUE!</f>
        <v>#VALUE!</v>
      </c>
      <c r="AQ144" s="385" t="e">
        <f>#VALUE!</f>
        <v>#VALUE!</v>
      </c>
      <c r="AR144" s="385" t="e">
        <f>#VALUE!</f>
        <v>#VALUE!</v>
      </c>
      <c r="AS144" s="385" t="e">
        <f>IF(AR144="","",IF('[1]Multi-Field'!AU140&gt;9,0,AR144-15))</f>
        <v>#VALUE!</v>
      </c>
      <c r="AT144" s="385" t="e">
        <f>#VALUE!</f>
        <v>#VALUE!</v>
      </c>
      <c r="AU144" s="385" t="e">
        <f>#VALUE!</f>
        <v>#VALUE!</v>
      </c>
      <c r="AV144" s="385" t="e">
        <f>IF(AU144="","",IF('[1]Multi-Field'!AU140=9&gt;9,0,AU144-35))</f>
        <v>#VALUE!</v>
      </c>
      <c r="AW144" s="385" t="e">
        <f>#VALUE!</f>
        <v>#VALUE!</v>
      </c>
      <c r="AX144" s="385" t="e">
        <f t="shared" si="36"/>
        <v>#VALUE!</v>
      </c>
      <c r="AY144" s="385" t="str">
        <f>IF('[1]Multi-Field'!AU140="","",IF('[1]Multi-Field'!AU140&lt;1,100,IF('[1]Multi-Field'!AU140=1,75,IF('[1]Multi-Field'!AU140=2,50,IF('[1]Multi-Field'!AU140=3,25,IF('[1]Multi-Field'!AU140&gt;3,0,""))))))</f>
        <v/>
      </c>
      <c r="AZ144" s="385" t="str">
        <f t="shared" si="37"/>
        <v/>
      </c>
      <c r="BA144" s="385" t="e">
        <f>#VALUE!</f>
        <v>#VALUE!</v>
      </c>
      <c r="BB144" s="385" t="e">
        <f>IF(BA144="","",IF(AND('[1]Multi-Field'!AU140&lt;40,'[1]Multi-Field'!AU140&gt;9),40,IF('[1]Multi-Field'!AU140&gt;39,0,BA144+5)))</f>
        <v>#VALUE!</v>
      </c>
      <c r="BC144" s="386" t="e">
        <f t="shared" si="34"/>
        <v>#VALUE!</v>
      </c>
      <c r="BF144" s="411" t="s">
        <v>1313</v>
      </c>
      <c r="BG144" s="412">
        <v>4</v>
      </c>
      <c r="BH144" s="412">
        <v>2.5</v>
      </c>
      <c r="BI144" s="412">
        <v>3.5</v>
      </c>
      <c r="BJ144" s="409" t="e">
        <f>IF(AND('[1]Single Field'!#REF!=[1]Lists!BF144,'[1]Single Field'!#REF!="Drained"),"x",IF(AND('[1]Single Field'!#REF!=[1]Lists!BF144,'[1]Single Field'!#REF!="Undrained"),O,""))</f>
        <v>#REF!</v>
      </c>
      <c r="BK144" s="409" t="str">
        <f>IF(AND('[1]Multi-Field'!$E$3=[1]Lists!BF144,'[1]Multi-Field'!$F$3="Drained"),BI144,IF(AND('[1]Multi-Field'!$E$3=BF144,'[1]Multi-Field'!$F$3="undrained"),BH144,""))</f>
        <v/>
      </c>
      <c r="BL144" s="409" t="str">
        <f>IF(AND('[1]Multi-Field'!$E$4=BF144,'[1]Multi-Field'!$F$4="Drained"),BI144,IF(AND('[1]Multi-Field'!$E$4=BF144,'[1]Multi-Field'!$F$4="undrained"),BH144,""))</f>
        <v/>
      </c>
      <c r="BM144" s="409" t="str">
        <f>IF(AND('[1]Multi-Field'!$E$5=BF144,'[1]Multi-Field'!$F$5="Drained"),BI144,IF(AND('[1]Multi-Field'!$E$5=BF144,'[1]Multi-Field'!$F$5="undrained"),BH144,""))</f>
        <v/>
      </c>
      <c r="BN144" s="409" t="str">
        <f>IF(AND('[1]Multi-Field'!$E$6=BF144,'[1]Multi-Field'!$F$6="Drained"),BI144,IF(AND('[1]Multi-Field'!$E$6=BF144,'[1]Multi-Field'!$F$6="undrained"),BH144,""))</f>
        <v/>
      </c>
      <c r="BO144" s="409" t="str">
        <f>IF(AND('[1]Multi-Field'!$E$7=BF144,'[1]Multi-Field'!$F$7="Drained"),BI144,IF(AND('[1]Multi-Field'!$E$7=BF144,'[1]Multi-Field'!$F$7="undrained"),BH144,""))</f>
        <v/>
      </c>
      <c r="BP144" s="409" t="str">
        <f>IF(AND('[1]Multi-Field'!$E$8=BF144,'[1]Multi-Field'!$F$8="Drained"),BI144,IF(AND('[1]Multi-Field'!$E$8=BF144,'[1]Multi-Field'!$F$8="undrained"),BH144,""))</f>
        <v/>
      </c>
      <c r="BQ144" s="409" t="str">
        <f>IF(AND('[1]Multi-Field'!$E$9=BF144,'[1]Multi-Field'!$F$9="Drained"),BI144,IF(AND('[1]Multi-Field'!$E$9=BF144,'[1]Multi-Field'!$F$9="undrained"),BH144,""))</f>
        <v/>
      </c>
      <c r="BR144" s="409" t="str">
        <f>IF(AND('[1]Multi-Field'!$E$10=BF144,'[1]Multi-Field'!$F$10="Drained"),BI144,IF(AND('[1]Multi-Field'!$E$10=BF144,'[1]Multi-Field'!$F$10="undrained"),BH144,""))</f>
        <v/>
      </c>
      <c r="BS144" s="409" t="str">
        <f>IF(AND('[1]Multi-Field'!$E$11=BF144,'[1]Multi-Field'!$F$11="Drained"),BI144,IF(AND('[1]Multi-Field'!$E$11=BF144,'[1]Multi-Field'!$F$11="undrained"),BH144,""))</f>
        <v/>
      </c>
      <c r="BT144" s="409" t="str">
        <f>IF(AND('[1]Multi-Field'!$E$12=BF144,'[1]Multi-Field'!$F$12="Drained"),BI144,IF(AND('[1]Multi-Field'!$E$12=BF144,'[1]Multi-Field'!$F$12="undrained"),BH144,""))</f>
        <v/>
      </c>
      <c r="BU144" s="409" t="str">
        <f>IF(AND('[1]Multi-Field'!$E$13=BF144,'[1]Multi-Field'!$F$13="Drained"),BI144,IF(AND('[1]Multi-Field'!$E$3=BF144,'[1]Multi-Field'!$F$13="undrained"),BH144,""))</f>
        <v/>
      </c>
      <c r="BV144" s="409" t="str">
        <f>IF(AND('[1]Multi-Field'!$E$14=BF144,'[1]Multi-Field'!$F$14="Drained"),BI144,IF(AND('[1]Multi-Field'!$E$14=BF144,'[1]Multi-Field'!$F$14="undrained"),BH144,""))</f>
        <v/>
      </c>
      <c r="BW144" s="409" t="str">
        <f>IF(AND('[1]Multi-Field'!$E$15=BF144,'[1]Multi-Field'!$F$15="Drained"),BI144,IF(AND('[1]Multi-Field'!$E$15=BF144,'[1]Multi-Field'!$F$15="undrained"),BH144,""))</f>
        <v/>
      </c>
      <c r="BX144" s="409" t="str">
        <f>IF(AND('[1]Multi-Field'!$E$16=[1]Lists!BF144,'[1]Multi-Field'!$F$16="Drained"),BI144,IF(AND('[1]Multi-Field'!$E$16=[1]Lists!BF144,'[1]Multi-Field'!$F$16="undrained"),BH144,""))</f>
        <v/>
      </c>
      <c r="BY144" s="409" t="str">
        <f>IF(AND('[1]Multi-Field'!$E$17=[1]Lists!BF144,'[1]Multi-Field'!$F$17="Drained"),BI144,IF(AND('[1]Multi-Field'!$E$17=[1]Lists!BF144,'[1]Multi-Field'!$F$17="undrained"),BH144,""))</f>
        <v/>
      </c>
      <c r="BZ144" s="409" t="str">
        <f>IF(AND('[1]Multi-Field'!$E$18=[1]Lists!BF144,'[1]Multi-Field'!$F$18="Drained"),BI144,IF(AND('[1]Multi-Field'!$E$18=[1]Lists!BF144,'[1]Multi-Field'!$F$18="undrained"),BH144,""))</f>
        <v/>
      </c>
      <c r="CA144" s="409" t="str">
        <f>IF(AND('[1]Multi-Field'!$E$19=[1]Lists!BF144,'[1]Multi-Field'!$F$19="Drained"),BI144,IF(AND('[1]Multi-Field'!$E$19=[1]Lists!BF144,'[1]Multi-Field'!$F$19="undrained"),BH144,""))</f>
        <v/>
      </c>
      <c r="CB144" s="409" t="str">
        <f>IF(AND('[1]Multi-Field'!$E$20=[1]Lists!BF144,'[1]Multi-Field'!$F$20="Drained"),BI144,IF(AND('[1]Multi-Field'!$E$20=[1]Lists!BF144,'[1]Multi-Field'!$F$20="undrained"),BH144,""))</f>
        <v/>
      </c>
      <c r="CC144" s="409" t="str">
        <f>IF(AND('[1]Multi-Field'!$E$21=[1]Lists!BF144,'[1]Multi-Field'!$F$21="Drained"),BI144,IF(AND('[1]Multi-Field'!$E$21=[1]Lists!BF144,'[1]Multi-Field'!$F$21="undrained"),BH144,""))</f>
        <v/>
      </c>
      <c r="CD144" s="409" t="str">
        <f>IF(AND('[1]Multi-Field'!$E$22=[1]Lists!BF144,'[1]Multi-Field'!$F$22="Drained"),BI144,IF(AND('[1]Multi-Field'!$E$22=[1]Lists!BF144,'[1]Multi-Field'!$F$22="undrained"),BH144,""))</f>
        <v/>
      </c>
      <c r="CE144" s="409" t="str">
        <f>IF(AND('[1]Multi-Field'!$E$23=[1]Lists!BF144,'[1]Multi-Field'!$F$23="Drained"),BI144,IF(AND('[1]Multi-Field'!$E$23=[1]Lists!BF144,'[1]Multi-Field'!$F$23="undrained"),BH144,""))</f>
        <v/>
      </c>
      <c r="CF144" s="409" t="str">
        <f>IF(AND('[1]Multi-Field'!$E$24=[1]Lists!BF144,'[1]Multi-Field'!$F$24="Drained"),BI144,IF(AND('[1]Multi-Field'!$E$24=[1]Lists!BF144,'[1]Multi-Field'!$F$24="undrained"),BH144,""))</f>
        <v/>
      </c>
      <c r="CG144" s="409" t="str">
        <f>IF(AND('[1]Multi-Field'!$E$25=[1]Lists!BF144,'[1]Multi-Field'!$F$25="Drained"),BI144,IF(AND('[1]Multi-Field'!$E$25=[1]Lists!BF144,'[1]Multi-Field'!$F$25="undrained"),BH144,""))</f>
        <v/>
      </c>
      <c r="CH144" s="409" t="str">
        <f>IF(AND('[1]Multi-Field'!$E$26=[1]Lists!BF144,'[1]Multi-Field'!$F$26="Drained"),BI144,IF(AND('[1]Multi-Field'!$E$26=[1]Lists!BF144,'[1]Multi-Field'!$F$26="undrained"),BH144,""))</f>
        <v/>
      </c>
      <c r="CI144" s="409" t="str">
        <f>IF(AND('[1]Multi-Field'!$E$27=[1]Lists!BF144,'[1]Multi-Field'!$F$27="Drained"),BI144,IF(AND('[1]Multi-Field'!$E$27=[1]Lists!BF144,'[1]Multi-Field'!$F$27="undrained"),BH144,""))</f>
        <v/>
      </c>
      <c r="CJ144" s="409" t="str">
        <f>IF(AND('[1]Multi-Field'!$E$28=[1]Lists!BF144,'[1]Multi-Field'!$F$28="Drained"),BI144,IF(AND('[1]Multi-Field'!$E$28=[1]Lists!BF144,'[1]Multi-Field'!$F$28="undrained"),BH144,""))</f>
        <v/>
      </c>
      <c r="CK144" s="409" t="str">
        <f>IF(AND('[1]Multi-Field'!$E$29=[1]Lists!BF144,'[1]Multi-Field'!$F$29="Drained"),BI144,IF(AND('[1]Multi-Field'!$E$29=[1]Lists!BF144,'[1]Multi-Field'!$F$29="undrained"),BH144,""))</f>
        <v/>
      </c>
      <c r="CL144" s="409" t="str">
        <f>IF(AND('[1]Multi-Field'!$E$30=[1]Lists!BF144,'[1]Multi-Field'!$F$30="Drained"),BI144,IF(AND('[1]Multi-Field'!$E$30=[1]Lists!BF144,'[1]Multi-Field'!$F$30="undrained"),BH144,""))</f>
        <v/>
      </c>
      <c r="CM144" s="409" t="str">
        <f>IF(AND('[1]Multi-Field'!$E$31=[1]Lists!BF144,'[1]Multi-Field'!$F$31="Drained"),BI144,IF(AND('[1]Multi-Field'!$E$31=[1]Lists!BF144,'[1]Multi-Field'!$F$31="undrained"),BH144,""))</f>
        <v/>
      </c>
      <c r="CN144" s="409" t="str">
        <f>IF(AND('[1]Multi-Field'!$E$32=[1]Lists!BF144,'[1]Multi-Field'!$F$32="Drained"),BI144,IF(AND('[1]Multi-Field'!$E$32=[1]Lists!BF144,'[1]Multi-Field'!$F$32="undrained"),BH144,""))</f>
        <v/>
      </c>
      <c r="CO144" s="409" t="str">
        <f>IF(AND('[1]Multi-Field'!$E$33=[1]Lists!BF144,'[1]Multi-Field'!$F$33="Drained"),BI144,IF(AND('[1]Multi-Field'!$E$33=[1]Lists!BF144,'[1]Multi-Field'!$F$33="undrained"),BH144,""))</f>
        <v/>
      </c>
      <c r="CP144" s="409" t="str">
        <f>IF(AND('[1]Multi-Field'!$E$34=[1]Lists!BF144,'[1]Multi-Field'!$F$34="Drained"),BI144,IF(AND('[1]Multi-Field'!$E$34=[1]Lists!BF144,'[1]Multi-Field'!$F$34="undrained"),BH144,""))</f>
        <v/>
      </c>
      <c r="CQ144" s="409" t="str">
        <f>IF(AND('[1]Multi-Field'!$E$35=[1]Lists!BF144,'[1]Multi-Field'!$F$35="Drained"),BI144,IF(AND('[1]Multi-Field'!$E$35=[1]Lists!BF144,'[1]Multi-Field'!$F$35="undrained"),BH144,""))</f>
        <v/>
      </c>
      <c r="CR144" s="409" t="str">
        <f>IF(AND('[1]Multi-Field'!$E$36=[1]Lists!BF144,'[1]Multi-Field'!$F$36="Drained"),BI144,IF(AND('[1]Multi-Field'!$E$36=[1]Lists!BF144,'[1]Multi-Field'!$F$36="undrained"),BH144,""))</f>
        <v/>
      </c>
      <c r="CS144" s="409" t="str">
        <f>IF(AND('[1]Multi-Field'!$E$37=[1]Lists!BF144,'[1]Multi-Field'!$F$37="Drained"),BI144,IF(AND('[1]Multi-Field'!$E$37=[1]Lists!BF144,'[1]Multi-Field'!$F$37="undrained"),BH144,""))</f>
        <v/>
      </c>
      <c r="CT144" s="409" t="str">
        <f>IF(AND('[1]Multi-Field'!$E$38=[1]Lists!BF144,'[1]Multi-Field'!$F$38="Drained"),BI144,IF(AND('[1]Multi-Field'!$E$38=[1]Lists!BF144,'[1]Multi-Field'!$F$38="undrained"),BH144,""))</f>
        <v/>
      </c>
      <c r="CU144" s="409" t="str">
        <f>IF(AND('[1]Multi-Field'!$E$39=[1]Lists!BF144,'[1]Multi-Field'!$F$39="Drained"),BI144,IF(AND('[1]Multi-Field'!$E$39=[1]Lists!BF144,'[1]Multi-Field'!$F$39="undrained"),BH144,""))</f>
        <v/>
      </c>
      <c r="CV144" s="409" t="str">
        <f>IF(AND('[1]Multi-Field'!$E$40=[1]Lists!BF144,'[1]Multi-Field'!$F$40="Drained"),BI144,IF(AND('[1]Multi-Field'!$E$40=[1]Lists!BF144,'[1]Multi-Field'!$F$40="undrained"),BH144,""))</f>
        <v/>
      </c>
      <c r="CW144" s="409" t="str">
        <f>IF(AND('[1]Multi-Field'!$E$41=[1]Lists!BF144,'[1]Multi-Field'!$F$40="Drained"),BI144,IF(AND('[1]Multi-Field'!$E$40=[1]Lists!BF144,'[1]Multi-Field'!$F$40="undrained"),BH144,""))</f>
        <v/>
      </c>
      <c r="CX144" s="409" t="str">
        <f>IF(AND('[1]Multi-Field'!$E$42=[1]Lists!BF144,'[1]Multi-Field'!$F$42="Drained"),BI144,IF(AND('[1]Multi-Field'!$E$42=[1]Lists!BF144,'[1]Multi-Field'!$F$42="undrained"),BH144,""))</f>
        <v/>
      </c>
      <c r="CY144" s="409" t="str">
        <f>IF(AND('[1]Multi-Field'!$E$43=[1]Lists!BF144,'[1]Multi-Field'!$F$43="Drained"),BI144,IF(AND('[1]Multi-Field'!$E$43=[1]Lists!BF144,'[1]Multi-Field'!$F$43="undrained"),BH144,""))</f>
        <v/>
      </c>
      <c r="CZ144" s="409" t="str">
        <f>IF(AND('[1]Multi-Field'!$E$44=[1]Lists!BF144,'[1]Multi-Field'!$F$44="Drained"),BI144,IF(AND('[1]Multi-Field'!$E$44=[1]Lists!BF144,'[1]Multi-Field'!$F$44="undrained"),BH144,""))</f>
        <v/>
      </c>
      <c r="DA144" s="409" t="str">
        <f>IF(AND('[1]Multi-Field'!$E$45=[1]Lists!BF144,'[1]Multi-Field'!$F$45="Drained"),BI144,IF(AND('[1]Multi-Field'!$E$45=[1]Lists!BF144,'[1]Multi-Field'!$F$45="undrained"),BH144,""))</f>
        <v/>
      </c>
      <c r="DB144" s="409" t="str">
        <f>IF(AND('[1]Multi-Field'!$E$46=[1]Lists!BF144,'[1]Multi-Field'!$F$46="Drained"),BI144,IF(AND('[1]Multi-Field'!$E$46=[1]Lists!BF144,'[1]Multi-Field'!$F$46="undrained"),BH144,""))</f>
        <v/>
      </c>
      <c r="DC144" s="409" t="str">
        <f>IF(AND('[1]Multi-Field'!$E$47=[1]Lists!BF144,'[1]Multi-Field'!$F$47="Drained"),BI144,IF(AND('[1]Multi-Field'!$E$47=[1]Lists!BF144,'[1]Multi-Field'!$F$47="undrained"),BH144,""))</f>
        <v/>
      </c>
      <c r="DD144" s="409" t="str">
        <f>IF(AND('[1]Multi-Field'!$E$48=[1]Lists!BF144,'[1]Multi-Field'!$F$48="Drained"),BI144,IF(AND('[1]Multi-Field'!$E$48=[1]Lists!BF144,'[1]Multi-Field'!$F$48="undrained"),BH144,""))</f>
        <v/>
      </c>
      <c r="DE144" s="409" t="str">
        <f>IF(AND('[1]Multi-Field'!$E$49=[1]Lists!BF144,'[1]Multi-Field'!$F$49="Drained"),BI144,IF(AND('[1]Multi-Field'!$E$49=[1]Lists!BF144,'[1]Multi-Field'!$F$9="undrained"),BH144,""))</f>
        <v/>
      </c>
      <c r="DF144" s="409" t="str">
        <f>IF(AND('[1]Multi-Field'!$E$50=[1]Lists!BF144,'[1]Multi-Field'!$F$50="Drained"),BI144,IF(AND('[1]Multi-Field'!$E$50=[1]Lists!BF144,'[1]Multi-Field'!$F$50="undrained"),BH144,""))</f>
        <v/>
      </c>
      <c r="DG144" s="409" t="str">
        <f>IF(AND('[1]Multi-Field'!$E$51=[1]Lists!BF144,'[1]Multi-Field'!$F$51="Drained"),BI144,IF(AND('[1]Multi-Field'!$E$51=[1]Lists!BF144,'[1]Multi-Field'!$F$51="undrained"),BH144,""))</f>
        <v/>
      </c>
      <c r="DH144" s="409" t="str">
        <f>IF(AND('[1]Multi-Field'!$E$52=[1]Lists!BF144,'[1]Multi-Field'!$F$52="Drained"),BI144,IF(AND('[1]Multi-Field'!$E$52=[1]Lists!BF144,'[1]Multi-Field'!$F$52="undrained"),BH144,""))</f>
        <v/>
      </c>
      <c r="DI144" s="409" t="str">
        <f>IF(AND('[1]Multi-Field'!$E$53=[1]Lists!BF144,'[1]Multi-Field'!$F$53="Drained"),BI144,IF(AND('[1]Multi-Field'!$E$53=[1]Lists!BF144,'[1]Multi-Field'!$F$53="undrained"),BH144,""))</f>
        <v/>
      </c>
      <c r="DJ144" s="409" t="str">
        <f>IF(AND('[1]Multi-Field'!$E$54=[1]Lists!BF144,'[1]Multi-Field'!$F$54="Drained"),BI144,IF(AND('[1]Multi-Field'!$E$54=[1]Lists!BF144,'[1]Multi-Field'!$F$54="undrained"),BH144,""))</f>
        <v/>
      </c>
      <c r="DK144" s="409" t="str">
        <f>IF(AND('[1]Multi-Field'!$E$55=[1]Lists!BF144,'[1]Multi-Field'!$F$55="Drained"),BI144,IF(AND('[1]Multi-Field'!$E$55=[1]Lists!BF144,'[1]Multi-Field'!$F$55="undrained"),BH144,""))</f>
        <v/>
      </c>
      <c r="DL144" s="409" t="str">
        <f>IF(AND('[1]Multi-Field'!$E$56=[1]Lists!BF144,'[1]Multi-Field'!$F$56="Drained"),BI144,IF(AND('[1]Multi-Field'!$E$56=[1]Lists!BF144,'[1]Multi-Field'!$F$56="undrained"),BH144,""))</f>
        <v/>
      </c>
      <c r="DM144" s="409" t="str">
        <f>IF(AND('[1]Multi-Field'!$E$57=[1]Lists!BF144,'[1]Multi-Field'!$F$57="Drained"),BI144,IF(AND('[1]Multi-Field'!$E$57=[1]Lists!BF144,'[1]Multi-Field'!$F$57="undrained"),BH144,""))</f>
        <v/>
      </c>
      <c r="DN144" s="409" t="str">
        <f>IF(AND('[1]Multi-Field'!$E$58=[1]Lists!BF144,'[1]Multi-Field'!$F$58="Drained"),BI144,IF(AND('[1]Multi-Field'!$E$58=[1]Lists!BF144,'[1]Multi-Field'!$F$58="undrained"),BH144,""))</f>
        <v/>
      </c>
      <c r="DO144" s="409" t="str">
        <f>IF(AND('[1]Multi-Field'!$E$59=[1]Lists!BF144,'[1]Multi-Field'!$F$59="Drained"),BI144,IF(AND('[1]Multi-Field'!$E$59=[1]Lists!BF144,'[1]Multi-Field'!$F$59="undrained"),BH144,""))</f>
        <v/>
      </c>
      <c r="DP144" s="409" t="str">
        <f>IF(AND('[1]Multi-Field'!$E$60=[1]Lists!BF144,'[1]Multi-Field'!$F$60="Drained"),BI144,IF(AND('[1]Multi-Field'!$E$60=[1]Lists!BF144,'[1]Multi-Field'!$F$60="undrained"),BH144,""))</f>
        <v/>
      </c>
      <c r="DQ144" s="409" t="str">
        <f>IF(AND('[1]Multi-Field'!$E$61=[1]Lists!BF144,'[1]Multi-Field'!$F$61="Drained"),BI144,IF(AND('[1]Multi-Field'!$E$61=[1]Lists!BF144,'[1]Multi-Field'!$F$61="undrained"),BH144,""))</f>
        <v/>
      </c>
      <c r="DR144" s="409" t="str">
        <f>IF(AND('[1]Multi-Field'!$E$62=[1]Lists!BF144,'[1]Multi-Field'!$F$62="Drained"),BI144,IF(AND('[1]Multi-Field'!$E$62=[1]Lists!BF144,'[1]Multi-Field'!$F$62="undrained"),BH144,""))</f>
        <v/>
      </c>
      <c r="DS144" s="409" t="str">
        <f>IF(AND('[1]Multi-Field'!$E$63=[1]Lists!BF144,'[1]Multi-Field'!$F$63="Drained"),BI144,IF(AND('[1]Multi-Field'!$E$63=[1]Lists!BF144,'[1]Multi-Field'!$F$63="undrained"),BH144,""))</f>
        <v/>
      </c>
      <c r="DT144" s="409" t="str">
        <f>IF(AND('[1]Multi-Field'!$E$64=[1]Lists!BF144,'[1]Multi-Field'!$F$64="Drained"),BI144,IF(AND('[1]Multi-Field'!$E$64=[1]Lists!BF144,'[1]Multi-Field'!$F$64="undrained"),BH144,""))</f>
        <v/>
      </c>
      <c r="DU144" s="409" t="str">
        <f>IF(AND('[1]Multi-Field'!$E$65=[1]Lists!BF144,'[1]Multi-Field'!$F$65="Drained"),BI144,IF(AND('[1]Multi-Field'!$E$65=[1]Lists!BF144,'[1]Multi-Field'!$F$65="undrained"),BH144,""))</f>
        <v/>
      </c>
      <c r="DV144" s="409" t="str">
        <f>IF(AND('[1]Multi-Field'!$E$66=[1]Lists!BF144,'[1]Multi-Field'!$F$66="Drained"),BI144,IF(AND('[1]Multi-Field'!$E$66=[1]Lists!BF144,'[1]Multi-Field'!$F$66="undrained"),BH144,""))</f>
        <v/>
      </c>
      <c r="DW144" s="409" t="str">
        <f>IF(AND('[1]Multi-Field'!$E$67=[1]Lists!BF144,'[1]Multi-Field'!$F$67="Drained"),BI144,IF(AND('[1]Multi-Field'!$E$67=[1]Lists!BF144,'[1]Multi-Field'!$F$67="undrained"),BH144,""))</f>
        <v/>
      </c>
      <c r="DX144" s="409" t="str">
        <f>IF(AND('[1]Multi-Field'!$E$68=[1]Lists!BF144,'[1]Multi-Field'!$F$68="Drained"),BI144,IF(AND('[1]Multi-Field'!$E$68=[1]Lists!BF144,'[1]Multi-Field'!$F$68="undrained"),BH144,""))</f>
        <v/>
      </c>
      <c r="DY144" s="409" t="str">
        <f>IF(AND('[1]Multi-Field'!$E$69=[1]Lists!BF144,'[1]Multi-Field'!$F$69="Drained"),BI144,IF(AND('[1]Multi-Field'!$E$69=[1]Lists!BF144,'[1]Multi-Field'!$F$69="undrained"),BH144,""))</f>
        <v/>
      </c>
      <c r="DZ144" s="409" t="str">
        <f>IF(AND('[1]Multi-Field'!$E$70=[1]Lists!BF144,'[1]Multi-Field'!$F$70="Drained"),BI144,IF(AND('[1]Multi-Field'!$E$70=[1]Lists!BF144,'[1]Multi-Field'!$F$70="undrained"),BH144,""))</f>
        <v/>
      </c>
      <c r="EA144" s="409" t="str">
        <f>IF(AND('[1]Multi-Field'!$E$71=[1]Lists!BF144,'[1]Multi-Field'!$F$71="Drained"),BI144,IF(AND('[1]Multi-Field'!$E$71=[1]Lists!BF144,'[1]Multi-Field'!$F$71="undrained"),BH144,""))</f>
        <v/>
      </c>
      <c r="EB144" s="409" t="str">
        <f>IF(AND('[1]Multi-Field'!$E$72=[1]Lists!BF144,'[1]Multi-Field'!$F$72="Drained"),BI144,IF(AND('[1]Multi-Field'!$E$72=[1]Lists!BF144,'[1]Multi-Field'!$F$72="undrained"),BH144,""))</f>
        <v/>
      </c>
      <c r="EC144" s="409" t="str">
        <f>IF(AND('[1]Multi-Field'!$E$73=[1]Lists!BF144,'[1]Multi-Field'!$F$73="Drained"),BI144,IF(AND('[1]Multi-Field'!$E$73=[1]Lists!BF144,'[1]Multi-Field'!$F$73="undrained"),BH144,""))</f>
        <v/>
      </c>
      <c r="ED144" s="409" t="str">
        <f>IF(AND('[1]Multi-Field'!$E$74=[1]Lists!BF144,'[1]Multi-Field'!$F$74="Drained"),BI144,IF(AND('[1]Multi-Field'!$E$74=[1]Lists!BF144,'[1]Multi-Field'!$F$74="undrained"),BH144,""))</f>
        <v/>
      </c>
      <c r="EE144" s="409" t="str">
        <f>IF(AND('[1]Multi-Field'!$E$75=[1]Lists!BF144,'[1]Multi-Field'!$F$75="Drained"),BI144,IF(AND('[1]Multi-Field'!$E$75=[1]Lists!BF144,'[1]Multi-Field'!$F$75="undrained"),BH144,""))</f>
        <v/>
      </c>
      <c r="EF144" s="409" t="str">
        <f>IF(AND('[1]Multi-Field'!$E$76=[1]Lists!BF144,'[1]Multi-Field'!$F$76="Drained"),BI144,IF(AND('[1]Multi-Field'!$E$76=[1]Lists!BF144,'[1]Multi-Field'!$F$6="undrained"),BH144,""))</f>
        <v/>
      </c>
      <c r="EG144" s="409" t="str">
        <f>IF(AND('[1]Multi-Field'!$E$77=[1]Lists!BF144,'[1]Multi-Field'!$F$77="Drained"),BI144,IF(AND('[1]Multi-Field'!$E$77=[1]Lists!BF144,'[1]Multi-Field'!$F$77="undrained"),BH144,""))</f>
        <v/>
      </c>
      <c r="EH144" s="409" t="str">
        <f>IF(AND('[1]Multi-Field'!$E$78=[1]Lists!BF144,'[1]Multi-Field'!$F$78="Drained"),BI144,IF(AND('[1]Multi-Field'!$E$78=[1]Lists!BF144,'[1]Multi-Field'!$F$78="undrained"),BH144,""))</f>
        <v/>
      </c>
      <c r="EI144" s="409" t="str">
        <f>IF(AND('[1]Multi-Field'!$E$79=[1]Lists!BF144,'[1]Multi-Field'!$F$79="Drained"),BI144,IF(AND('[1]Multi-Field'!$E$79=[1]Lists!BF144,'[1]Multi-Field'!$F$79="undrained"),BH144,""))</f>
        <v/>
      </c>
      <c r="EJ144" s="409" t="str">
        <f>IF(AND('[1]Multi-Field'!$E$80=[1]Lists!BF144,'[1]Multi-Field'!$F$80="Drained"),BI144,IF(AND('[1]Multi-Field'!$E$80=[1]Lists!BF144,'[1]Multi-Field'!$F$80="undrained"),BH144,""))</f>
        <v/>
      </c>
      <c r="EK144" s="409" t="str">
        <f>IF(AND('[1]Multi-Field'!$E$81=[1]Lists!BF144,'[1]Multi-Field'!$F$81="Drained"),BI144,IF(AND('[1]Multi-Field'!$E$81=[1]Lists!BF144,'[1]Multi-Field'!$F$81="undrained"),BH144,""))</f>
        <v/>
      </c>
      <c r="EL144" s="409" t="str">
        <f>IF(AND('[1]Multi-Field'!$E$82=[1]Lists!BF144,'[1]Multi-Field'!$F$82="Drained"),BI144,IF(AND('[1]Multi-Field'!$E$82=[1]Lists!BF144,'[1]Multi-Field'!$F$82="undrained"),BH144,""))</f>
        <v/>
      </c>
      <c r="EM144" s="409" t="str">
        <f>IF(AND('[1]Multi-Field'!$E$83=[1]Lists!BF144,'[1]Multi-Field'!$F$83="Drained"),BI144,IF(AND('[1]Multi-Field'!$E$83=[1]Lists!BF144,'[1]Multi-Field'!$F$83="undrained"),BH144,""))</f>
        <v/>
      </c>
      <c r="EN144" s="409" t="str">
        <f>IF(AND('[1]Multi-Field'!$E$84=[1]Lists!BF144,'[1]Multi-Field'!$F$84="Drained"),BI144,IF(AND('[1]Multi-Field'!$E$84=[1]Lists!BF144,'[1]Multi-Field'!$F$84="undrained"),BH144,""))</f>
        <v/>
      </c>
      <c r="EO144" s="409" t="str">
        <f>IF(AND('[1]Multi-Field'!$E$85=[1]Lists!BF144,'[1]Multi-Field'!$F$85="Drained"),BI144,IF(AND('[1]Multi-Field'!$E$85=[1]Lists!BF144,'[1]Multi-Field'!$F$85="undrained"),BH144,""))</f>
        <v/>
      </c>
      <c r="EP144" s="409" t="str">
        <f>IF(AND('[1]Multi-Field'!$E$86=[1]Lists!BF144,'[1]Multi-Field'!$F$86="Drained"),BI144,IF(AND('[1]Multi-Field'!$E$86=[1]Lists!BF144,'[1]Multi-Field'!$F$86="undrained"),BH144,""))</f>
        <v/>
      </c>
      <c r="EQ144" s="409" t="str">
        <f>IF(AND('[1]Multi-Field'!$E$87=[1]Lists!BF144,'[1]Multi-Field'!$F$87="Drained"),BI144,IF(AND('[1]Multi-Field'!$E$87=[1]Lists!BF144,'[1]Multi-Field'!$F$87="undrained"),BH144,""))</f>
        <v/>
      </c>
      <c r="ER144" s="409" t="str">
        <f>IF(AND('[1]Multi-Field'!$E$88=[1]Lists!BF144,'[1]Multi-Field'!$F$88="Drained"),BI144,IF(AND('[1]Multi-Field'!$E$88=[1]Lists!BF144,'[1]Multi-Field'!$F$88="undrained"),BH144,""))</f>
        <v/>
      </c>
      <c r="ES144" s="409" t="str">
        <f>IF(AND('[1]Multi-Field'!$E$89=[1]Lists!BF144,'[1]Multi-Field'!$F$89="Drained"),BI144,IF(AND('[1]Multi-Field'!$E$89=[1]Lists!BF144,'[1]Multi-Field'!$F$89="undrained"),BH144,""))</f>
        <v/>
      </c>
      <c r="ET144" s="409" t="str">
        <f>IF(AND('[1]Multi-Field'!$E$90=[1]Lists!BF144,'[1]Multi-Field'!$F$90="Drained"),BI144,IF(AND('[1]Multi-Field'!$E$90=[1]Lists!BF144,'[1]Multi-Field'!$F$90="undrained"),BH144,""))</f>
        <v/>
      </c>
      <c r="EU144" s="409" t="str">
        <f>IF(AND('[1]Multi-Field'!$E$91=[1]Lists!BF144,'[1]Multi-Field'!$F$91="Drained"),BI144,IF(AND('[1]Multi-Field'!$E$91=[1]Lists!BF144,'[1]Multi-Field'!$F$91="undrained"),BH144,""))</f>
        <v/>
      </c>
      <c r="EV144" s="409" t="str">
        <f>IF(AND('[1]Multi-Field'!$E$92=[1]Lists!BF144,'[1]Multi-Field'!$F$92="Drained"),BI144,IF(AND('[1]Multi-Field'!$E$92=[1]Lists!BF144,'[1]Multi-Field'!$F$92="undrained"),BH144,""))</f>
        <v/>
      </c>
      <c r="EW144" s="409" t="str">
        <f>IF(AND('[1]Multi-Field'!$E$93=[1]Lists!BF144,'[1]Multi-Field'!$F$93="Drained"),BI144,IF(AND('[1]Multi-Field'!$E$93=[1]Lists!BF144,'[1]Multi-Field'!$F$93="undrained"),BH144,""))</f>
        <v/>
      </c>
      <c r="EX144" s="409" t="str">
        <f>IF(AND('[1]Multi-Field'!$E$94=[1]Lists!BF144,'[1]Multi-Field'!$F$94="Drained"),BI144,IF(AND('[1]Multi-Field'!$E$94=[1]Lists!BF144,'[1]Multi-Field'!$F$94="undrained"),BH144,""))</f>
        <v/>
      </c>
      <c r="EY144" s="409" t="str">
        <f>IF(AND('[1]Multi-Field'!$E$95=[1]Lists!BF144,'[1]Multi-Field'!$F$95="Drained"),BI144,IF(AND('[1]Multi-Field'!$E$95=[1]Lists!BF144,'[1]Multi-Field'!$F$95="undrained"),BH144,""))</f>
        <v/>
      </c>
      <c r="EZ144" s="409" t="str">
        <f>IF(AND('[1]Multi-Field'!$E$96=[1]Lists!BF144,'[1]Multi-Field'!$F$96="Drained"),BI144,IF(AND('[1]Multi-Field'!$E$96=[1]Lists!BF144,'[1]Multi-Field'!$F$96="undrained"),BH144,""))</f>
        <v/>
      </c>
      <c r="FA144" s="409" t="str">
        <f>IF(AND('[1]Multi-Field'!$E$97=[1]Lists!BF144,'[1]Multi-Field'!$F$97="Drained"),BI144,IF(AND('[1]Multi-Field'!$E$97=[1]Lists!BF144,'[1]Multi-Field'!$F$97="undrained"),BH144,""))</f>
        <v/>
      </c>
      <c r="FB144" s="409" t="str">
        <f>IF(AND('[1]Multi-Field'!$E$98=[1]Lists!BF144,'[1]Multi-Field'!$F$98="Drained"),BI144,IF(AND('[1]Multi-Field'!$E$98=[1]Lists!BF144,'[1]Multi-Field'!$F$98="undrained"),BH144,""))</f>
        <v/>
      </c>
      <c r="FC144" s="409" t="str">
        <f>IF(AND('[1]Multi-Field'!$E$99=[1]Lists!BF144,'[1]Multi-Field'!$F$99="Drained"),BI144,IF(AND('[1]Multi-Field'!$E$99=[1]Lists!BF144,'[1]Multi-Field'!$F$99="undrained"),BH144,""))</f>
        <v/>
      </c>
      <c r="FD144" s="409" t="str">
        <f>IF(AND('[1]Multi-Field'!$E$100=[1]Lists!BF144,'[1]Multi-Field'!$F$100="Drained"),BI144,IF(AND('[1]Multi-Field'!$E$100=[1]Lists!BF144,'[1]Multi-Field'!$F$100="undrained"),BH144,""))</f>
        <v/>
      </c>
      <c r="FE144" s="409" t="str">
        <f>IF(AND('[1]Multi-Field'!$E$101=[1]Lists!BF144,'[1]Multi-Field'!$F$101="Drained"),BI144,IF(AND('[1]Multi-Field'!$E$101=[1]Lists!BF144,'[1]Multi-Field'!$F$101="undrained"),BH144,""))</f>
        <v/>
      </c>
      <c r="FF144" s="409" t="str">
        <f>IF(AND('[1]Multi-Field'!$E$102=[1]Lists!BF144,'[1]Multi-Field'!$F$102="Drained"),BI144,IF(AND('[1]Multi-Field'!$E$102=[1]Lists!BF144,'[1]Multi-Field'!$F$102="undrained"),BH144,""))</f>
        <v/>
      </c>
      <c r="FG144" s="409" t="str">
        <f>IF(AND('[1]Multi-Field'!$E$103=[1]Lists!BF144,'[1]Multi-Field'!$F$103="Drained"),BI144,IF(AND('[1]Multi-Field'!$E$103=[1]Lists!BF144,'[1]Multi-Field'!$F$103="undrained"),BH144,""))</f>
        <v/>
      </c>
      <c r="FH144" s="409" t="str">
        <f>IF(AND('[1]Multi-Field'!$E$104=[1]Lists!BF144,'[1]Multi-Field'!$F$104="Drained"),BI144,IF(AND('[1]Multi-Field'!$E$104=[1]Lists!BF144,'[1]Multi-Field'!$F$104="undrained"),BH144,""))</f>
        <v/>
      </c>
      <c r="FI144" s="409" t="str">
        <f>IF(AND('[1]Multi-Field'!$E$105=[1]Lists!BF144,'[1]Multi-Field'!$F$105="Drained"),BI144,IF(AND('[1]Multi-Field'!$E$105=[1]Lists!BF144,'[1]Multi-Field'!$F$105="undrained"),BH144,""))</f>
        <v/>
      </c>
      <c r="FJ144" s="409" t="str">
        <f>IF(AND('[1]Multi-Field'!$E$106=[1]Lists!BF144,'[1]Multi-Field'!$F$106="Drained"),BI144,IF(AND('[1]Multi-Field'!$E$106=[1]Lists!BF144,'[1]Multi-Field'!$F$106="undrained"),BH144,""))</f>
        <v/>
      </c>
      <c r="FK144" s="409" t="str">
        <f>IF(AND('[1]Multi-Field'!$E$107=[1]Lists!BF144,'[1]Multi-Field'!$F$107="Drained"),BI144,IF(AND('[1]Multi-Field'!$E$107=[1]Lists!BF144,'[1]Multi-Field'!$F$107="undrained"),BH144,""))</f>
        <v/>
      </c>
      <c r="FL144" s="409" t="str">
        <f>IF(AND('[1]Multi-Field'!$E$108=[1]Lists!BF144,'[1]Multi-Field'!$F$108="Drained"),BI144,IF(AND('[1]Multi-Field'!$E$108=[1]Lists!BF144,'[1]Multi-Field'!$F$108="undrained"),BH144,""))</f>
        <v/>
      </c>
      <c r="FM144" s="409" t="str">
        <f>IF(AND('[1]Multi-Field'!$E$109=[1]Lists!BF144,'[1]Multi-Field'!$F$109="Drained"),BI144,IF(AND('[1]Multi-Field'!$E$109=[1]Lists!BF144,'[1]Multi-Field'!$F$109="undrained"),BH144,""))</f>
        <v/>
      </c>
      <c r="FN144" s="409" t="str">
        <f>IF(AND('[1]Multi-Field'!$E$110=[1]Lists!BF144,'[1]Multi-Field'!$F$110="Drained"),BI144,IF(AND('[1]Multi-Field'!$E$110=[1]Lists!BF144,'[1]Multi-Field'!$F$110="undrained"),BH144,""))</f>
        <v/>
      </c>
      <c r="FO144" s="409" t="str">
        <f>IF(AND('[1]Multi-Field'!$E$111=[1]Lists!BF144,'[1]Multi-Field'!$F$111="Drained"),BI144,IF(AND('[1]Multi-Field'!$E$111=[1]Lists!BF144,'[1]Multi-Field'!$F$111="undrained"),BH144,""))</f>
        <v/>
      </c>
      <c r="FP144" s="409" t="str">
        <f>IF(AND('[1]Multi-Field'!$E$112=[1]Lists!BF144,'[1]Multi-Field'!$F$112="Drained"),BI144,IF(AND('[1]Multi-Field'!$E$112=[1]Lists!BF144,'[1]Multi-Field'!$F$112="undrained"),BH144,""))</f>
        <v/>
      </c>
      <c r="FQ144" s="409" t="str">
        <f>IF(AND('[1]Multi-Field'!$E$113=[1]Lists!BF144,'[1]Multi-Field'!$F$113="Drained"),BI144,IF(AND('[1]Multi-Field'!$E$113=[1]Lists!BF144,'[1]Multi-Field'!$F$113="undrained"),BH144,""))</f>
        <v/>
      </c>
      <c r="FR144" s="409" t="str">
        <f>IF(AND('[1]Multi-Field'!$E$114=[1]Lists!BF144,'[1]Multi-Field'!$F$114="Drained"),BI144,IF(AND('[1]Multi-Field'!$E$114=[1]Lists!BF144,'[1]Multi-Field'!$F$114="undrained"),BH144,""))</f>
        <v/>
      </c>
      <c r="FS144" s="409" t="str">
        <f>IF(AND('[1]Multi-Field'!$E$115=[1]Lists!BF144,'[1]Multi-Field'!$F$115="Drained"),BI144,IF(AND('[1]Multi-Field'!$E$115=[1]Lists!BF144,'[1]Multi-Field'!$F$115="undrained"),BH144,""))</f>
        <v/>
      </c>
      <c r="FT144" s="409" t="str">
        <f>IF(AND('[1]Multi-Field'!$E$116=[1]Lists!BF144,'[1]Multi-Field'!$F$116="Drained"),BI144,IF(AND('[1]Multi-Field'!$E$116=[1]Lists!BF144,'[1]Multi-Field'!$F$116="undrained"),BH144,""))</f>
        <v/>
      </c>
      <c r="FU144" s="409" t="str">
        <f>IF(AND('[1]Multi-Field'!$E$117=[1]Lists!BF144,'[1]Multi-Field'!$F$117="Drained"),BI144,IF(AND('[1]Multi-Field'!$E$117=[1]Lists!BF144,'[1]Multi-Field'!$F$117="undrained"),BH144,""))</f>
        <v/>
      </c>
      <c r="FV144" s="409" t="str">
        <f>IF(AND('[1]Multi-Field'!$E$118=[1]Lists!BF144,'[1]Multi-Field'!$F$118="Drained"),BI144,IF(AND('[1]Multi-Field'!$E$118=[1]Lists!BF144,'[1]Multi-Field'!$F$118="undrained"),BH144,""))</f>
        <v/>
      </c>
      <c r="FW144" s="409" t="str">
        <f>IF(AND('[1]Multi-Field'!$E$119=[1]Lists!BF144,'[1]Multi-Field'!$F$119="Drained"),BI144,IF(AND('[1]Multi-Field'!$E$119=[1]Lists!BF144,'[1]Multi-Field'!$F$119="undrained"),BH144,""))</f>
        <v/>
      </c>
      <c r="FX144" s="409" t="str">
        <f>IF(AND('[1]Multi-Field'!$E$120=[1]Lists!BF144,'[1]Multi-Field'!$F$120="Drained"),BI144,IF(AND('[1]Multi-Field'!$E$120=[1]Lists!BF144,'[1]Multi-Field'!$F$120="undrained"),BH144,""))</f>
        <v/>
      </c>
      <c r="GC144" s="4">
        <f>'[1]Multi-Field'!B142</f>
        <v>0</v>
      </c>
      <c r="GD144" s="73" t="str">
        <f>IF(OR('[1]Multi-Field'!Q142=$FZ$43,'[1]Multi-Field'!Q142=$FZ$44),'[1]Multi-Field'!BS142,"")</f>
        <v/>
      </c>
      <c r="GE144" s="4" t="str">
        <f>IF(AND(OR('[1]Multi-Field'!Q142=$FZ$86,'[1]Multi-Field'!Q142=$FZ$94,'[1]Multi-Field'!Q142=$FZ$87,'[1]Multi-Field'!Q142=[1]Lists!$FZ$93,'[1]Multi-Field'!Q142=$FZ$59),'[1]Multi-Field'!BS142&gt;50),'[1]Multi-Field'!BS142*0.8,IF(AND(OR('[1]Multi-Field'!Q142=$FZ$86,'[1]Multi-Field'!Q142=$FZ$94,'[1]Multi-Field'!Q142=$FZ$87,'[1]Multi-Field'!Q142=[1]Lists!$FZ$93,'[1]Multi-Field'!Q142=[1]Lists!$FZ$59),'[1]Multi-Field'!BS142&lt;50),'[1]Multi-Field'!BS142,""))</f>
        <v/>
      </c>
      <c r="GF144" s="4" t="str">
        <f>IF(OR('[1]Multi-Field'!Q142=[1]Lists!$FZ$7,'[1]Multi-Field'!Q142=[1]Lists!$FZ$5,'[1]Multi-Field'!Q142=[1]Lists!$FZ$24,'[1]Multi-Field'!Q142=[1]Lists!$FZ$10,'[1]Multi-Field'!Q142=[1]Lists!$FZ$8, '[1]Multi-Field'!Q142=[1]Lists!$FZ$25, '[1]Multi-Field'!Q142=[1]Lists!$FZ$23, '[1]Multi-Field'!Q142= [1]Lists!$FZ$47, '[1]Multi-Field'!Q142=[1]Lists!$FZ$49, '[1]Multi-Field'!Q142=[1]Lists!$FZ$48,'[1]Multi-Field'!Q142=[1]Lists!$FZ$3, '[1]Multi-Field'!Q142=[1]Lists!$FZ$14,'[1]Multi-Field'!Q142=[1]Lists!$FZ$36, '[1]Multi-Field'!Q142=[1]Lists!$FZ$41,'[1]Multi-Field'!Q142=[1]Lists!$FZ$42),0,"")</f>
        <v/>
      </c>
      <c r="GG144" s="4" t="str">
        <f>IF(OR('[1]Multi-Field'!Q142=[1]Lists!$FZ$6,'[1]Multi-Field'!Q142=[1]Lists!$FZ$4, '[1]Multi-Field'!Q171=[1]Lists!$FZ$11, '[1]Multi-Field'!Q142=[1]Lists!$FZ$1),100*IF('[1]Multi-Field'!U142=onepercent,0.75,IF('[1]Multi-Field'!U142=onetotwentyfivepercent,0.4,IF(OR('[1]Multi-Field'!U142=twentysixtofiftypercent,'[1]Multi-Field'!U142=greaterthanfiftypercent),0,""))),"")</f>
        <v/>
      </c>
      <c r="GH144" s="4" t="str">
        <f>IF(OR('[1]Multi-Field'!Q142=[1]Lists!$FZ$53,'[1]Multi-Field'!Q142=[1]Lists!$FZ$55), 50,IF('[1]Multi-Field'!Q142=[1]Lists!$FZ$54,225,IF('[1]Multi-Field'!Q142=[1]Lists!$FZ$56,75,"")))</f>
        <v/>
      </c>
      <c r="GI144" s="4" t="e">
        <f>#VALUE!</f>
        <v>#VALUE!</v>
      </c>
      <c r="GJ144" s="4" t="e">
        <f>#VALUE!</f>
        <v>#VALUE!</v>
      </c>
      <c r="GK144" s="4" t="str">
        <f>IF('[1]Multi-Field'!Q142=[1]Lists!$FZ$95,'[1]Multi-Field'!BS142*0.66,"")</f>
        <v/>
      </c>
      <c r="GM144" s="4" t="str">
        <f>IF(OR('[1]Multi-Field'!Q142=[1]Lists!$FZ$26,'[1]Multi-Field'!Q142=[1]Lists!$FZ$84),20,"")</f>
        <v/>
      </c>
      <c r="GN144" s="4" t="str">
        <f>IF(OR('[1]Multi-Field'!Q142=[1]Lists!$FZ$88,'[1]Multi-Field'!Q142=[1]Lists!$FZ$57),0,"")</f>
        <v/>
      </c>
      <c r="GO144" s="4" t="str">
        <f>IF(OR('[1]Multi-Field'!Q142=[1]Lists!$FZ$69,'[1]Multi-Field'!Q142=[1]Lists!$FZ$71,'[1]Multi-Field'!Q142=[1]Lists!$FZ$105),50,"")</f>
        <v/>
      </c>
      <c r="GP144" s="4" t="str">
        <f>IF(OR('[1]Multi-Field'!Q142=[1]Lists!$FZ$75,'[1]Multi-Field'!Q142=[1]Lists!$FZ$70),75,"")</f>
        <v/>
      </c>
      <c r="GQ144" s="4">
        <f>IF('[1]Multi-Field'!Q142=[1]Lists!$FZ$72,150,"")</f>
        <v>150</v>
      </c>
      <c r="GR144" s="4" t="str">
        <f>IF(OR('[1]Multi-Field'!Q142=[1]Lists!$FZ$74,'[1]Multi-Field'!Q142=[1]Lists!$FZ$73),40,"")</f>
        <v/>
      </c>
      <c r="GS144" s="4" t="str">
        <f>IF('[1]Multi-Field'!Q142=[1]Lists!$FZ$99,80,"")</f>
        <v/>
      </c>
      <c r="GT144" s="4" t="str">
        <f>IF('[1]Multi-Field'!Q142=[1]Lists!$FZ$106,70,"")</f>
        <v/>
      </c>
      <c r="GU144" s="4" t="e">
        <f t="shared" si="31"/>
        <v>#VALUE!</v>
      </c>
    </row>
    <row r="145" spans="1:203" ht="13.5" customHeight="1">
      <c r="A145" s="7" t="s">
        <v>232</v>
      </c>
      <c r="B145" s="7"/>
      <c r="C145" s="7"/>
      <c r="D145" s="8">
        <v>60</v>
      </c>
      <c r="E145" s="8">
        <f t="shared" si="27"/>
        <v>62</v>
      </c>
      <c r="F145" s="8">
        <f t="shared" si="28"/>
        <v>63</v>
      </c>
      <c r="G145" s="8">
        <v>65</v>
      </c>
      <c r="H145" s="8">
        <v>70</v>
      </c>
      <c r="I145" s="8">
        <f t="shared" si="32"/>
        <v>72</v>
      </c>
      <c r="J145" s="8">
        <f t="shared" si="33"/>
        <v>73</v>
      </c>
      <c r="K145" s="8">
        <v>75</v>
      </c>
      <c r="L145" s="8">
        <v>100</v>
      </c>
      <c r="M145" s="8">
        <f t="shared" si="29"/>
        <v>105</v>
      </c>
      <c r="N145" s="8">
        <f t="shared" si="30"/>
        <v>110</v>
      </c>
      <c r="O145" s="8">
        <v>115</v>
      </c>
      <c r="P145" s="391">
        <v>120</v>
      </c>
      <c r="Q145" s="394"/>
      <c r="R145" s="395" t="b">
        <f>IF(OR('Multi-Field'!AA122=Lists!$AC$42,'Multi-Field'!AA122=Lists!$AC$43),IF('Multi-Field'!Z122="x",(IF('Multi-Field'!AC122=Lists!$Q$11,Lists!$R$11,IF('Multi-Field'!AC122=Lists!$Q$12,Lists!$R$12,IF('Multi-Field'!AC122=Lists!$Q$13,Lists!$R$13,IF('Multi-Field'!AC122=Lists!$Q$14,Lists!$R$14))))),IF('Multi-Field'!X122="x",(IF('Multi-Field'!AC122=Lists!$Q$11,Lists!$S$11,IF('Multi-Field'!AC122=Lists!$Q$12,Lists!$S$12,IF('Multi-Field'!AC122=Lists!$Q$13,Lists!$S$13,IF('Multi-Field'!AC122=Lists!$Q$14,Lists!$S$14))))),IF('Multi-Field'!V122="x",(IF('Multi-Field'!AC122=Lists!$Q$11,Lists!$T$11,IF('Multi-Field'!AC122=Lists!$Q$12,Lists!$T$12,IF('Multi-Field'!AC122=Lists!$Q$13,Lists!$T$13,IF('Multi-Field'!AC122=Lists!$Q$14,Lists!$T$14))))),0))))</f>
        <v>0</v>
      </c>
      <c r="S145" s="395" t="str">
        <f t="shared" si="26"/>
        <v/>
      </c>
      <c r="T145" s="395"/>
      <c r="U145" s="396"/>
      <c r="V145" s="383">
        <f>IF(OR('Multi-Field'!AI125=$U$4,'Multi-Field'!AI125=$U$5,'Multi-Field'!AI125=$U$6,'Multi-Field'!AI125=$U$7,'Multi-Field'!AI125=$U$8,'Multi-Field'!AI125=$U$9),(IF('Multi-Field'!AJ125=$V$2,100,IF('Multi-Field'!AJ125=$V$3,65,IF('Multi-Field'!AJ125=$V$4,53,IF('Multi-Field'!AJ125=$V$5,41,IF('Multi-Field'!AJ125=$V$6,23,IF('Multi-Field'!AJ125=$V$7,0,0))))))),0)</f>
        <v>0</v>
      </c>
      <c r="W145" s="383" t="str">
        <f>IF(AND(OR('Multi-Field'!AF125=$S$3,'Multi-Field'!AF125=S133,'Multi-Field'!AF125=$S$7),'Multi-Field'!AN125&lt;18,'Multi-Field'!AN125&gt;0),35,IF('Multi-Field'!AF125=$S$4,55,IF(AND('Multi-Field'!AF125=$S$6,'Multi-Field'!AN125&lt;18),30,IF(AND('Multi-Field'!AN125&gt;17,OR('Multi-Field'!AF125=$S$3,'Multi-Field'!AF125=$S$5,'Multi-Field'!AF125= $S$6,'Multi-Field'!AF125=$S$7)),25,"0"))))</f>
        <v>0</v>
      </c>
      <c r="X145" s="383">
        <f>IF(OR('Multi-Field'!BA125=$U$4,'Multi-Field'!BA125=$U$5,'Multi-Field'!BA125=$U$6,'Multi-Field'!BA125=U135,'Multi-Field'!BA125=$U$8,'Multi-Field'!BA125=$U$9),(IF('Multi-Field'!BB125=$V$2,100,IF('Multi-Field'!BB125=$V$3,65,IF('Multi-Field'!BB125=$V$4,53,IF('Multi-Field'!BB125=$V$5,41,IF('Multi-Field'!BB125=$V$6,23,IF('Multi-Field'!BB125=$V$7,0,0))))))),0)</f>
        <v>0</v>
      </c>
      <c r="Y145" s="383" t="str">
        <f>IF(AND(OR('Multi-Field'!AX125=$S$3,'Multi-Field'!AX125=$S$5,'Multi-Field'!AX125=$S$7),'Multi-Field'!BF125&lt;18),35,IF('Multi-Field'!AX125=$S$4,55,IF(AND('Multi-Field'!AX125=$S$6,'Multi-Field'!BF125&lt;18),30,IF(AND('Multi-Field'!BF125&gt;17,OR('Multi-Field'!AX125=$S$3,'Multi-Field'!AX125=$S$5,'Multi-Field'!AX125=$S$6,'Multi-Field'!AX125=$S$7)),25,"0"))))</f>
        <v>0</v>
      </c>
      <c r="Z145" s="383">
        <v>129</v>
      </c>
      <c r="AI145" s="384">
        <f>'[1]Multi-Field'!B141</f>
        <v>0</v>
      </c>
      <c r="AJ145" s="385" t="e">
        <f>#VALUE!</f>
        <v>#VALUE!</v>
      </c>
      <c r="AK145" s="385" t="e">
        <f>#VALUE!</f>
        <v>#VALUE!</v>
      </c>
      <c r="AL145" s="385" t="e">
        <f>IF(AK145="","",IF('[1]Multi-Field'!AU141=20,10,IF(AK145-30&lt;0,0,AK145-30)))</f>
        <v>#VALUE!</v>
      </c>
      <c r="AM145" s="385" t="e">
        <f>#VALUE!</f>
        <v>#VALUE!</v>
      </c>
      <c r="AN145" s="385" t="e">
        <f t="shared" si="35"/>
        <v>#VALUE!</v>
      </c>
      <c r="AO145" s="385" t="e">
        <f>#VALUE!</f>
        <v>#VALUE!</v>
      </c>
      <c r="AP145" s="385" t="e">
        <f>#VALUE!</f>
        <v>#VALUE!</v>
      </c>
      <c r="AQ145" s="385" t="e">
        <f>#VALUE!</f>
        <v>#VALUE!</v>
      </c>
      <c r="AR145" s="385" t="e">
        <f>#VALUE!</f>
        <v>#VALUE!</v>
      </c>
      <c r="AS145" s="385" t="e">
        <f>IF(AR145="","",IF('[1]Multi-Field'!AU141&gt;9,0,AR145-15))</f>
        <v>#VALUE!</v>
      </c>
      <c r="AT145" s="385" t="e">
        <f>#VALUE!</f>
        <v>#VALUE!</v>
      </c>
      <c r="AU145" s="385" t="e">
        <f>#VALUE!</f>
        <v>#VALUE!</v>
      </c>
      <c r="AV145" s="385" t="e">
        <f>IF(AU145="","",IF('[1]Multi-Field'!AU141=9&gt;9,0,AU145-35))</f>
        <v>#VALUE!</v>
      </c>
      <c r="AW145" s="385" t="e">
        <f>#VALUE!</f>
        <v>#VALUE!</v>
      </c>
      <c r="AX145" s="385" t="e">
        <f t="shared" si="36"/>
        <v>#VALUE!</v>
      </c>
      <c r="AY145" s="385" t="str">
        <f>IF('[1]Multi-Field'!AU141="","",IF('[1]Multi-Field'!AU141&lt;1,100,IF('[1]Multi-Field'!AU141=1,75,IF('[1]Multi-Field'!AU141=2,50,IF('[1]Multi-Field'!AU141=3,25,IF('[1]Multi-Field'!AU141&gt;3,0,""))))))</f>
        <v/>
      </c>
      <c r="AZ145" s="385" t="str">
        <f t="shared" si="37"/>
        <v/>
      </c>
      <c r="BA145" s="385" t="e">
        <f>#VALUE!</f>
        <v>#VALUE!</v>
      </c>
      <c r="BB145" s="385" t="e">
        <f>IF(BA145="","",IF(AND('[1]Multi-Field'!AU141&lt;40,'[1]Multi-Field'!AU141&gt;9),40,IF('[1]Multi-Field'!AU141&gt;39,0,BA145+5)))</f>
        <v>#VALUE!</v>
      </c>
      <c r="BC145" s="386" t="e">
        <f t="shared" si="34"/>
        <v>#VALUE!</v>
      </c>
      <c r="BF145" s="411" t="s">
        <v>1314</v>
      </c>
      <c r="BG145" s="412">
        <v>2</v>
      </c>
      <c r="BH145" s="412">
        <v>3.5</v>
      </c>
      <c r="BI145" s="412">
        <v>4.5</v>
      </c>
      <c r="BJ145" s="409" t="e">
        <f>IF(AND('[1]Single Field'!#REF!=[1]Lists!BF145,'[1]Single Field'!#REF!="Drained"),"x",IF(AND('[1]Single Field'!#REF!=[1]Lists!BF145,'[1]Single Field'!#REF!="Undrained"),O,""))</f>
        <v>#REF!</v>
      </c>
      <c r="BK145" s="409" t="str">
        <f>IF(AND('[1]Multi-Field'!$E$3=[1]Lists!BF145,'[1]Multi-Field'!$F$3="Drained"),BI145,IF(AND('[1]Multi-Field'!$E$3=BF145,'[1]Multi-Field'!$F$3="undrained"),BH145,""))</f>
        <v/>
      </c>
      <c r="BL145" s="409" t="str">
        <f>IF(AND('[1]Multi-Field'!$E$4=BF145,'[1]Multi-Field'!$F$4="Drained"),BI145,IF(AND('[1]Multi-Field'!$E$4=BF145,'[1]Multi-Field'!$F$4="undrained"),BH145,""))</f>
        <v/>
      </c>
      <c r="BM145" s="409" t="str">
        <f>IF(AND('[1]Multi-Field'!$E$5=BF145,'[1]Multi-Field'!$F$5="Drained"),BI145,IF(AND('[1]Multi-Field'!$E$5=BF145,'[1]Multi-Field'!$F$5="undrained"),BH145,""))</f>
        <v/>
      </c>
      <c r="BN145" s="409" t="str">
        <f>IF(AND('[1]Multi-Field'!$E$6=BF145,'[1]Multi-Field'!$F$6="Drained"),BI145,IF(AND('[1]Multi-Field'!$E$6=BF145,'[1]Multi-Field'!$F$6="undrained"),BH145,""))</f>
        <v/>
      </c>
      <c r="BO145" s="409" t="str">
        <f>IF(AND('[1]Multi-Field'!$E$7=BF145,'[1]Multi-Field'!$F$7="Drained"),BI145,IF(AND('[1]Multi-Field'!$E$7=BF145,'[1]Multi-Field'!$F$7="undrained"),BH145,""))</f>
        <v/>
      </c>
      <c r="BP145" s="409" t="str">
        <f>IF(AND('[1]Multi-Field'!$E$8=BF145,'[1]Multi-Field'!$F$8="Drained"),BI145,IF(AND('[1]Multi-Field'!$E$8=BF145,'[1]Multi-Field'!$F$8="undrained"),BH145,""))</f>
        <v/>
      </c>
      <c r="BQ145" s="409" t="str">
        <f>IF(AND('[1]Multi-Field'!$E$9=BF145,'[1]Multi-Field'!$F$9="Drained"),BI145,IF(AND('[1]Multi-Field'!$E$9=BF145,'[1]Multi-Field'!$F$9="undrained"),BH145,""))</f>
        <v/>
      </c>
      <c r="BR145" s="409" t="str">
        <f>IF(AND('[1]Multi-Field'!$E$10=BF145,'[1]Multi-Field'!$F$10="Drained"),BI145,IF(AND('[1]Multi-Field'!$E$10=BF145,'[1]Multi-Field'!$F$10="undrained"),BH145,""))</f>
        <v/>
      </c>
      <c r="BS145" s="409" t="str">
        <f>IF(AND('[1]Multi-Field'!$E$11=BF145,'[1]Multi-Field'!$F$11="Drained"),BI145,IF(AND('[1]Multi-Field'!$E$11=BF145,'[1]Multi-Field'!$F$11="undrained"),BH145,""))</f>
        <v/>
      </c>
      <c r="BT145" s="409" t="str">
        <f>IF(AND('[1]Multi-Field'!$E$12=BF145,'[1]Multi-Field'!$F$12="Drained"),BI145,IF(AND('[1]Multi-Field'!$E$12=BF145,'[1]Multi-Field'!$F$12="undrained"),BH145,""))</f>
        <v/>
      </c>
      <c r="BU145" s="409" t="str">
        <f>IF(AND('[1]Multi-Field'!$E$13=BF145,'[1]Multi-Field'!$F$13="Drained"),BI145,IF(AND('[1]Multi-Field'!$E$3=BF145,'[1]Multi-Field'!$F$13="undrained"),BH145,""))</f>
        <v/>
      </c>
      <c r="BV145" s="409" t="str">
        <f>IF(AND('[1]Multi-Field'!$E$14=BF145,'[1]Multi-Field'!$F$14="Drained"),BI145,IF(AND('[1]Multi-Field'!$E$14=BF145,'[1]Multi-Field'!$F$14="undrained"),BH145,""))</f>
        <v/>
      </c>
      <c r="BW145" s="409" t="str">
        <f>IF(AND('[1]Multi-Field'!$E$15=BF145,'[1]Multi-Field'!$F$15="Drained"),BI145,IF(AND('[1]Multi-Field'!$E$15=BF145,'[1]Multi-Field'!$F$15="undrained"),BH145,""))</f>
        <v/>
      </c>
      <c r="BX145" s="409" t="str">
        <f>IF(AND('[1]Multi-Field'!$E$16=[1]Lists!BF145,'[1]Multi-Field'!$F$16="Drained"),BI145,IF(AND('[1]Multi-Field'!$E$16=[1]Lists!BF145,'[1]Multi-Field'!$F$16="undrained"),BH145,""))</f>
        <v/>
      </c>
      <c r="BY145" s="409" t="str">
        <f>IF(AND('[1]Multi-Field'!$E$17=[1]Lists!BF145,'[1]Multi-Field'!$F$17="Drained"),BI145,IF(AND('[1]Multi-Field'!$E$17=[1]Lists!BF145,'[1]Multi-Field'!$F$17="undrained"),BH145,""))</f>
        <v/>
      </c>
      <c r="BZ145" s="409" t="str">
        <f>IF(AND('[1]Multi-Field'!$E$18=[1]Lists!BF145,'[1]Multi-Field'!$F$18="Drained"),BI145,IF(AND('[1]Multi-Field'!$E$18=[1]Lists!BF145,'[1]Multi-Field'!$F$18="undrained"),BH145,""))</f>
        <v/>
      </c>
      <c r="CA145" s="409" t="str">
        <f>IF(AND('[1]Multi-Field'!$E$19=[1]Lists!BF145,'[1]Multi-Field'!$F$19="Drained"),BI145,IF(AND('[1]Multi-Field'!$E$19=[1]Lists!BF145,'[1]Multi-Field'!$F$19="undrained"),BH145,""))</f>
        <v/>
      </c>
      <c r="CB145" s="409" t="str">
        <f>IF(AND('[1]Multi-Field'!$E$20=[1]Lists!BF145,'[1]Multi-Field'!$F$20="Drained"),BI145,IF(AND('[1]Multi-Field'!$E$20=[1]Lists!BF145,'[1]Multi-Field'!$F$20="undrained"),BH145,""))</f>
        <v/>
      </c>
      <c r="CC145" s="409" t="str">
        <f>IF(AND('[1]Multi-Field'!$E$21=[1]Lists!BF145,'[1]Multi-Field'!$F$21="Drained"),BI145,IF(AND('[1]Multi-Field'!$E$21=[1]Lists!BF145,'[1]Multi-Field'!$F$21="undrained"),BH145,""))</f>
        <v/>
      </c>
      <c r="CD145" s="409" t="str">
        <f>IF(AND('[1]Multi-Field'!$E$22=[1]Lists!BF145,'[1]Multi-Field'!$F$22="Drained"),BI145,IF(AND('[1]Multi-Field'!$E$22=[1]Lists!BF145,'[1]Multi-Field'!$F$22="undrained"),BH145,""))</f>
        <v/>
      </c>
      <c r="CE145" s="409" t="str">
        <f>IF(AND('[1]Multi-Field'!$E$23=[1]Lists!BF145,'[1]Multi-Field'!$F$23="Drained"),BI145,IF(AND('[1]Multi-Field'!$E$23=[1]Lists!BF145,'[1]Multi-Field'!$F$23="undrained"),BH145,""))</f>
        <v/>
      </c>
      <c r="CF145" s="409" t="str">
        <f>IF(AND('[1]Multi-Field'!$E$24=[1]Lists!BF145,'[1]Multi-Field'!$F$24="Drained"),BI145,IF(AND('[1]Multi-Field'!$E$24=[1]Lists!BF145,'[1]Multi-Field'!$F$24="undrained"),BH145,""))</f>
        <v/>
      </c>
      <c r="CG145" s="409" t="str">
        <f>IF(AND('[1]Multi-Field'!$E$25=[1]Lists!BF145,'[1]Multi-Field'!$F$25="Drained"),BI145,IF(AND('[1]Multi-Field'!$E$25=[1]Lists!BF145,'[1]Multi-Field'!$F$25="undrained"),BH145,""))</f>
        <v/>
      </c>
      <c r="CH145" s="409" t="str">
        <f>IF(AND('[1]Multi-Field'!$E$26=[1]Lists!BF145,'[1]Multi-Field'!$F$26="Drained"),BI145,IF(AND('[1]Multi-Field'!$E$26=[1]Lists!BF145,'[1]Multi-Field'!$F$26="undrained"),BH145,""))</f>
        <v/>
      </c>
      <c r="CI145" s="409" t="str">
        <f>IF(AND('[1]Multi-Field'!$E$27=[1]Lists!BF145,'[1]Multi-Field'!$F$27="Drained"),BI145,IF(AND('[1]Multi-Field'!$E$27=[1]Lists!BF145,'[1]Multi-Field'!$F$27="undrained"),BH145,""))</f>
        <v/>
      </c>
      <c r="CJ145" s="409" t="str">
        <f>IF(AND('[1]Multi-Field'!$E$28=[1]Lists!BF145,'[1]Multi-Field'!$F$28="Drained"),BI145,IF(AND('[1]Multi-Field'!$E$28=[1]Lists!BF145,'[1]Multi-Field'!$F$28="undrained"),BH145,""))</f>
        <v/>
      </c>
      <c r="CK145" s="409" t="str">
        <f>IF(AND('[1]Multi-Field'!$E$29=[1]Lists!BF145,'[1]Multi-Field'!$F$29="Drained"),BI145,IF(AND('[1]Multi-Field'!$E$29=[1]Lists!BF145,'[1]Multi-Field'!$F$29="undrained"),BH145,""))</f>
        <v/>
      </c>
      <c r="CL145" s="409" t="str">
        <f>IF(AND('[1]Multi-Field'!$E$30=[1]Lists!BF145,'[1]Multi-Field'!$F$30="Drained"),BI145,IF(AND('[1]Multi-Field'!$E$30=[1]Lists!BF145,'[1]Multi-Field'!$F$30="undrained"),BH145,""))</f>
        <v/>
      </c>
      <c r="CM145" s="409" t="str">
        <f>IF(AND('[1]Multi-Field'!$E$31=[1]Lists!BF145,'[1]Multi-Field'!$F$31="Drained"),BI145,IF(AND('[1]Multi-Field'!$E$31=[1]Lists!BF145,'[1]Multi-Field'!$F$31="undrained"),BH145,""))</f>
        <v/>
      </c>
      <c r="CN145" s="409" t="str">
        <f>IF(AND('[1]Multi-Field'!$E$32=[1]Lists!BF145,'[1]Multi-Field'!$F$32="Drained"),BI145,IF(AND('[1]Multi-Field'!$E$32=[1]Lists!BF145,'[1]Multi-Field'!$F$32="undrained"),BH145,""))</f>
        <v/>
      </c>
      <c r="CO145" s="409" t="str">
        <f>IF(AND('[1]Multi-Field'!$E$33=[1]Lists!BF145,'[1]Multi-Field'!$F$33="Drained"),BI145,IF(AND('[1]Multi-Field'!$E$33=[1]Lists!BF145,'[1]Multi-Field'!$F$33="undrained"),BH145,""))</f>
        <v/>
      </c>
      <c r="CP145" s="409" t="str">
        <f>IF(AND('[1]Multi-Field'!$E$34=[1]Lists!BF145,'[1]Multi-Field'!$F$34="Drained"),BI145,IF(AND('[1]Multi-Field'!$E$34=[1]Lists!BF145,'[1]Multi-Field'!$F$34="undrained"),BH145,""))</f>
        <v/>
      </c>
      <c r="CQ145" s="409" t="str">
        <f>IF(AND('[1]Multi-Field'!$E$35=[1]Lists!BF145,'[1]Multi-Field'!$F$35="Drained"),BI145,IF(AND('[1]Multi-Field'!$E$35=[1]Lists!BF145,'[1]Multi-Field'!$F$35="undrained"),BH145,""))</f>
        <v/>
      </c>
      <c r="CR145" s="409" t="str">
        <f>IF(AND('[1]Multi-Field'!$E$36=[1]Lists!BF145,'[1]Multi-Field'!$F$36="Drained"),BI145,IF(AND('[1]Multi-Field'!$E$36=[1]Lists!BF145,'[1]Multi-Field'!$F$36="undrained"),BH145,""))</f>
        <v/>
      </c>
      <c r="CS145" s="409" t="str">
        <f>IF(AND('[1]Multi-Field'!$E$37=[1]Lists!BF145,'[1]Multi-Field'!$F$37="Drained"),BI145,IF(AND('[1]Multi-Field'!$E$37=[1]Lists!BF145,'[1]Multi-Field'!$F$37="undrained"),BH145,""))</f>
        <v/>
      </c>
      <c r="CT145" s="409" t="str">
        <f>IF(AND('[1]Multi-Field'!$E$38=[1]Lists!BF145,'[1]Multi-Field'!$F$38="Drained"),BI145,IF(AND('[1]Multi-Field'!$E$38=[1]Lists!BF145,'[1]Multi-Field'!$F$38="undrained"),BH145,""))</f>
        <v/>
      </c>
      <c r="CU145" s="409" t="str">
        <f>IF(AND('[1]Multi-Field'!$E$39=[1]Lists!BF145,'[1]Multi-Field'!$F$39="Drained"),BI145,IF(AND('[1]Multi-Field'!$E$39=[1]Lists!BF145,'[1]Multi-Field'!$F$39="undrained"),BH145,""))</f>
        <v/>
      </c>
      <c r="CV145" s="409" t="str">
        <f>IF(AND('[1]Multi-Field'!$E$40=[1]Lists!BF145,'[1]Multi-Field'!$F$40="Drained"),BI145,IF(AND('[1]Multi-Field'!$E$40=[1]Lists!BF145,'[1]Multi-Field'!$F$40="undrained"),BH145,""))</f>
        <v/>
      </c>
      <c r="CW145" s="409" t="str">
        <f>IF(AND('[1]Multi-Field'!$E$41=[1]Lists!BF145,'[1]Multi-Field'!$F$40="Drained"),BI145,IF(AND('[1]Multi-Field'!$E$40=[1]Lists!BF145,'[1]Multi-Field'!$F$40="undrained"),BH145,""))</f>
        <v/>
      </c>
      <c r="CX145" s="409" t="str">
        <f>IF(AND('[1]Multi-Field'!$E$42=[1]Lists!BF145,'[1]Multi-Field'!$F$42="Drained"),BI145,IF(AND('[1]Multi-Field'!$E$42=[1]Lists!BF145,'[1]Multi-Field'!$F$42="undrained"),BH145,""))</f>
        <v/>
      </c>
      <c r="CY145" s="409" t="str">
        <f>IF(AND('[1]Multi-Field'!$E$43=[1]Lists!BF145,'[1]Multi-Field'!$F$43="Drained"),BI145,IF(AND('[1]Multi-Field'!$E$43=[1]Lists!BF145,'[1]Multi-Field'!$F$43="undrained"),BH145,""))</f>
        <v/>
      </c>
      <c r="CZ145" s="409" t="str">
        <f>IF(AND('[1]Multi-Field'!$E$44=[1]Lists!BF145,'[1]Multi-Field'!$F$44="Drained"),BI145,IF(AND('[1]Multi-Field'!$E$44=[1]Lists!BF145,'[1]Multi-Field'!$F$44="undrained"),BH145,""))</f>
        <v/>
      </c>
      <c r="DA145" s="409" t="str">
        <f>IF(AND('[1]Multi-Field'!$E$45=[1]Lists!BF145,'[1]Multi-Field'!$F$45="Drained"),BI145,IF(AND('[1]Multi-Field'!$E$45=[1]Lists!BF145,'[1]Multi-Field'!$F$45="undrained"),BH145,""))</f>
        <v/>
      </c>
      <c r="DB145" s="409" t="str">
        <f>IF(AND('[1]Multi-Field'!$E$46=[1]Lists!BF145,'[1]Multi-Field'!$F$46="Drained"),BI145,IF(AND('[1]Multi-Field'!$E$46=[1]Lists!BF145,'[1]Multi-Field'!$F$46="undrained"),BH145,""))</f>
        <v/>
      </c>
      <c r="DC145" s="409" t="str">
        <f>IF(AND('[1]Multi-Field'!$E$47=[1]Lists!BF145,'[1]Multi-Field'!$F$47="Drained"),BI145,IF(AND('[1]Multi-Field'!$E$47=[1]Lists!BF145,'[1]Multi-Field'!$F$47="undrained"),BH145,""))</f>
        <v/>
      </c>
      <c r="DD145" s="409" t="str">
        <f>IF(AND('[1]Multi-Field'!$E$48=[1]Lists!BF145,'[1]Multi-Field'!$F$48="Drained"),BI145,IF(AND('[1]Multi-Field'!$E$48=[1]Lists!BF145,'[1]Multi-Field'!$F$48="undrained"),BH145,""))</f>
        <v/>
      </c>
      <c r="DE145" s="409" t="str">
        <f>IF(AND('[1]Multi-Field'!$E$49=[1]Lists!BF145,'[1]Multi-Field'!$F$49="Drained"),BI145,IF(AND('[1]Multi-Field'!$E$49=[1]Lists!BF145,'[1]Multi-Field'!$F$9="undrained"),BH145,""))</f>
        <v/>
      </c>
      <c r="DF145" s="409" t="str">
        <f>IF(AND('[1]Multi-Field'!$E$50=[1]Lists!BF145,'[1]Multi-Field'!$F$50="Drained"),BI145,IF(AND('[1]Multi-Field'!$E$50=[1]Lists!BF145,'[1]Multi-Field'!$F$50="undrained"),BH145,""))</f>
        <v/>
      </c>
      <c r="DG145" s="409" t="str">
        <f>IF(AND('[1]Multi-Field'!$E$51=[1]Lists!BF145,'[1]Multi-Field'!$F$51="Drained"),BI145,IF(AND('[1]Multi-Field'!$E$51=[1]Lists!BF145,'[1]Multi-Field'!$F$51="undrained"),BH145,""))</f>
        <v/>
      </c>
      <c r="DH145" s="409" t="str">
        <f>IF(AND('[1]Multi-Field'!$E$52=[1]Lists!BF145,'[1]Multi-Field'!$F$52="Drained"),BI145,IF(AND('[1]Multi-Field'!$E$52=[1]Lists!BF145,'[1]Multi-Field'!$F$52="undrained"),BH145,""))</f>
        <v/>
      </c>
      <c r="DI145" s="409" t="str">
        <f>IF(AND('[1]Multi-Field'!$E$53=[1]Lists!BF145,'[1]Multi-Field'!$F$53="Drained"),BI145,IF(AND('[1]Multi-Field'!$E$53=[1]Lists!BF145,'[1]Multi-Field'!$F$53="undrained"),BH145,""))</f>
        <v/>
      </c>
      <c r="DJ145" s="409" t="str">
        <f>IF(AND('[1]Multi-Field'!$E$54=[1]Lists!BF145,'[1]Multi-Field'!$F$54="Drained"),BI145,IF(AND('[1]Multi-Field'!$E$54=[1]Lists!BF145,'[1]Multi-Field'!$F$54="undrained"),BH145,""))</f>
        <v/>
      </c>
      <c r="DK145" s="409" t="str">
        <f>IF(AND('[1]Multi-Field'!$E$55=[1]Lists!BF145,'[1]Multi-Field'!$F$55="Drained"),BI145,IF(AND('[1]Multi-Field'!$E$55=[1]Lists!BF145,'[1]Multi-Field'!$F$55="undrained"),BH145,""))</f>
        <v/>
      </c>
      <c r="DL145" s="409" t="str">
        <f>IF(AND('[1]Multi-Field'!$E$56=[1]Lists!BF145,'[1]Multi-Field'!$F$56="Drained"),BI145,IF(AND('[1]Multi-Field'!$E$56=[1]Lists!BF145,'[1]Multi-Field'!$F$56="undrained"),BH145,""))</f>
        <v/>
      </c>
      <c r="DM145" s="409" t="str">
        <f>IF(AND('[1]Multi-Field'!$E$57=[1]Lists!BF145,'[1]Multi-Field'!$F$57="Drained"),BI145,IF(AND('[1]Multi-Field'!$E$57=[1]Lists!BF145,'[1]Multi-Field'!$F$57="undrained"),BH145,""))</f>
        <v/>
      </c>
      <c r="DN145" s="409" t="str">
        <f>IF(AND('[1]Multi-Field'!$E$58=[1]Lists!BF145,'[1]Multi-Field'!$F$58="Drained"),BI145,IF(AND('[1]Multi-Field'!$E$58=[1]Lists!BF145,'[1]Multi-Field'!$F$58="undrained"),BH145,""))</f>
        <v/>
      </c>
      <c r="DO145" s="409" t="str">
        <f>IF(AND('[1]Multi-Field'!$E$59=[1]Lists!BF145,'[1]Multi-Field'!$F$59="Drained"),BI145,IF(AND('[1]Multi-Field'!$E$59=[1]Lists!BF145,'[1]Multi-Field'!$F$59="undrained"),BH145,""))</f>
        <v/>
      </c>
      <c r="DP145" s="409" t="str">
        <f>IF(AND('[1]Multi-Field'!$E$60=[1]Lists!BF145,'[1]Multi-Field'!$F$60="Drained"),BI145,IF(AND('[1]Multi-Field'!$E$60=[1]Lists!BF145,'[1]Multi-Field'!$F$60="undrained"),BH145,""))</f>
        <v/>
      </c>
      <c r="DQ145" s="409" t="str">
        <f>IF(AND('[1]Multi-Field'!$E$61=[1]Lists!BF145,'[1]Multi-Field'!$F$61="Drained"),BI145,IF(AND('[1]Multi-Field'!$E$61=[1]Lists!BF145,'[1]Multi-Field'!$F$61="undrained"),BH145,""))</f>
        <v/>
      </c>
      <c r="DR145" s="409" t="str">
        <f>IF(AND('[1]Multi-Field'!$E$62=[1]Lists!BF145,'[1]Multi-Field'!$F$62="Drained"),BI145,IF(AND('[1]Multi-Field'!$E$62=[1]Lists!BF145,'[1]Multi-Field'!$F$62="undrained"),BH145,""))</f>
        <v/>
      </c>
      <c r="DS145" s="409" t="str">
        <f>IF(AND('[1]Multi-Field'!$E$63=[1]Lists!BF145,'[1]Multi-Field'!$F$63="Drained"),BI145,IF(AND('[1]Multi-Field'!$E$63=[1]Lists!BF145,'[1]Multi-Field'!$F$63="undrained"),BH145,""))</f>
        <v/>
      </c>
      <c r="DT145" s="409" t="str">
        <f>IF(AND('[1]Multi-Field'!$E$64=[1]Lists!BF145,'[1]Multi-Field'!$F$64="Drained"),BI145,IF(AND('[1]Multi-Field'!$E$64=[1]Lists!BF145,'[1]Multi-Field'!$F$64="undrained"),BH145,""))</f>
        <v/>
      </c>
      <c r="DU145" s="409" t="str">
        <f>IF(AND('[1]Multi-Field'!$E$65=[1]Lists!BF145,'[1]Multi-Field'!$F$65="Drained"),BI145,IF(AND('[1]Multi-Field'!$E$65=[1]Lists!BF145,'[1]Multi-Field'!$F$65="undrained"),BH145,""))</f>
        <v/>
      </c>
      <c r="DV145" s="409" t="str">
        <f>IF(AND('[1]Multi-Field'!$E$66=[1]Lists!BF145,'[1]Multi-Field'!$F$66="Drained"),BI145,IF(AND('[1]Multi-Field'!$E$66=[1]Lists!BF145,'[1]Multi-Field'!$F$66="undrained"),BH145,""))</f>
        <v/>
      </c>
      <c r="DW145" s="409" t="str">
        <f>IF(AND('[1]Multi-Field'!$E$67=[1]Lists!BF145,'[1]Multi-Field'!$F$67="Drained"),BI145,IF(AND('[1]Multi-Field'!$E$67=[1]Lists!BF145,'[1]Multi-Field'!$F$67="undrained"),BH145,""))</f>
        <v/>
      </c>
      <c r="DX145" s="409" t="str">
        <f>IF(AND('[1]Multi-Field'!$E$68=[1]Lists!BF145,'[1]Multi-Field'!$F$68="Drained"),BI145,IF(AND('[1]Multi-Field'!$E$68=[1]Lists!BF145,'[1]Multi-Field'!$F$68="undrained"),BH145,""))</f>
        <v/>
      </c>
      <c r="DY145" s="409" t="str">
        <f>IF(AND('[1]Multi-Field'!$E$69=[1]Lists!BF145,'[1]Multi-Field'!$F$69="Drained"),BI145,IF(AND('[1]Multi-Field'!$E$69=[1]Lists!BF145,'[1]Multi-Field'!$F$69="undrained"),BH145,""))</f>
        <v/>
      </c>
      <c r="DZ145" s="409" t="str">
        <f>IF(AND('[1]Multi-Field'!$E$70=[1]Lists!BF145,'[1]Multi-Field'!$F$70="Drained"),BI145,IF(AND('[1]Multi-Field'!$E$70=[1]Lists!BF145,'[1]Multi-Field'!$F$70="undrained"),BH145,""))</f>
        <v/>
      </c>
      <c r="EA145" s="409" t="str">
        <f>IF(AND('[1]Multi-Field'!$E$71=[1]Lists!BF145,'[1]Multi-Field'!$F$71="Drained"),BI145,IF(AND('[1]Multi-Field'!$E$71=[1]Lists!BF145,'[1]Multi-Field'!$F$71="undrained"),BH145,""))</f>
        <v/>
      </c>
      <c r="EB145" s="409" t="str">
        <f>IF(AND('[1]Multi-Field'!$E$72=[1]Lists!BF145,'[1]Multi-Field'!$F$72="Drained"),BI145,IF(AND('[1]Multi-Field'!$E$72=[1]Lists!BF145,'[1]Multi-Field'!$F$72="undrained"),BH145,""))</f>
        <v/>
      </c>
      <c r="EC145" s="409" t="str">
        <f>IF(AND('[1]Multi-Field'!$E$73=[1]Lists!BF145,'[1]Multi-Field'!$F$73="Drained"),BI145,IF(AND('[1]Multi-Field'!$E$73=[1]Lists!BF145,'[1]Multi-Field'!$F$73="undrained"),BH145,""))</f>
        <v/>
      </c>
      <c r="ED145" s="409" t="str">
        <f>IF(AND('[1]Multi-Field'!$E$74=[1]Lists!BF145,'[1]Multi-Field'!$F$74="Drained"),BI145,IF(AND('[1]Multi-Field'!$E$74=[1]Lists!BF145,'[1]Multi-Field'!$F$74="undrained"),BH145,""))</f>
        <v/>
      </c>
      <c r="EE145" s="409" t="str">
        <f>IF(AND('[1]Multi-Field'!$E$75=[1]Lists!BF145,'[1]Multi-Field'!$F$75="Drained"),BI145,IF(AND('[1]Multi-Field'!$E$75=[1]Lists!BF145,'[1]Multi-Field'!$F$75="undrained"),BH145,""))</f>
        <v/>
      </c>
      <c r="EF145" s="409" t="str">
        <f>IF(AND('[1]Multi-Field'!$E$76=[1]Lists!BF145,'[1]Multi-Field'!$F$76="Drained"),BI145,IF(AND('[1]Multi-Field'!$E$76=[1]Lists!BF145,'[1]Multi-Field'!$F$6="undrained"),BH145,""))</f>
        <v/>
      </c>
      <c r="EG145" s="409" t="str">
        <f>IF(AND('[1]Multi-Field'!$E$77=[1]Lists!BF145,'[1]Multi-Field'!$F$77="Drained"),BI145,IF(AND('[1]Multi-Field'!$E$77=[1]Lists!BF145,'[1]Multi-Field'!$F$77="undrained"),BH145,""))</f>
        <v/>
      </c>
      <c r="EH145" s="409" t="str">
        <f>IF(AND('[1]Multi-Field'!$E$78=[1]Lists!BF145,'[1]Multi-Field'!$F$78="Drained"),BI145,IF(AND('[1]Multi-Field'!$E$78=[1]Lists!BF145,'[1]Multi-Field'!$F$78="undrained"),BH145,""))</f>
        <v/>
      </c>
      <c r="EI145" s="409" t="str">
        <f>IF(AND('[1]Multi-Field'!$E$79=[1]Lists!BF145,'[1]Multi-Field'!$F$79="Drained"),BI145,IF(AND('[1]Multi-Field'!$E$79=[1]Lists!BF145,'[1]Multi-Field'!$F$79="undrained"),BH145,""))</f>
        <v/>
      </c>
      <c r="EJ145" s="409" t="str">
        <f>IF(AND('[1]Multi-Field'!$E$80=[1]Lists!BF145,'[1]Multi-Field'!$F$80="Drained"),BI145,IF(AND('[1]Multi-Field'!$E$80=[1]Lists!BF145,'[1]Multi-Field'!$F$80="undrained"),BH145,""))</f>
        <v/>
      </c>
      <c r="EK145" s="409" t="str">
        <f>IF(AND('[1]Multi-Field'!$E$81=[1]Lists!BF145,'[1]Multi-Field'!$F$81="Drained"),BI145,IF(AND('[1]Multi-Field'!$E$81=[1]Lists!BF145,'[1]Multi-Field'!$F$81="undrained"),BH145,""))</f>
        <v/>
      </c>
      <c r="EL145" s="409" t="str">
        <f>IF(AND('[1]Multi-Field'!$E$82=[1]Lists!BF145,'[1]Multi-Field'!$F$82="Drained"),BI145,IF(AND('[1]Multi-Field'!$E$82=[1]Lists!BF145,'[1]Multi-Field'!$F$82="undrained"),BH145,""))</f>
        <v/>
      </c>
      <c r="EM145" s="409" t="str">
        <f>IF(AND('[1]Multi-Field'!$E$83=[1]Lists!BF145,'[1]Multi-Field'!$F$83="Drained"),BI145,IF(AND('[1]Multi-Field'!$E$83=[1]Lists!BF145,'[1]Multi-Field'!$F$83="undrained"),BH145,""))</f>
        <v/>
      </c>
      <c r="EN145" s="409" t="str">
        <f>IF(AND('[1]Multi-Field'!$E$84=[1]Lists!BF145,'[1]Multi-Field'!$F$84="Drained"),BI145,IF(AND('[1]Multi-Field'!$E$84=[1]Lists!BF145,'[1]Multi-Field'!$F$84="undrained"),BH145,""))</f>
        <v/>
      </c>
      <c r="EO145" s="409" t="str">
        <f>IF(AND('[1]Multi-Field'!$E$85=[1]Lists!BF145,'[1]Multi-Field'!$F$85="Drained"),BI145,IF(AND('[1]Multi-Field'!$E$85=[1]Lists!BF145,'[1]Multi-Field'!$F$85="undrained"),BH145,""))</f>
        <v/>
      </c>
      <c r="EP145" s="409" t="str">
        <f>IF(AND('[1]Multi-Field'!$E$86=[1]Lists!BF145,'[1]Multi-Field'!$F$86="Drained"),BI145,IF(AND('[1]Multi-Field'!$E$86=[1]Lists!BF145,'[1]Multi-Field'!$F$86="undrained"),BH145,""))</f>
        <v/>
      </c>
      <c r="EQ145" s="409" t="str">
        <f>IF(AND('[1]Multi-Field'!$E$87=[1]Lists!BF145,'[1]Multi-Field'!$F$87="Drained"),BI145,IF(AND('[1]Multi-Field'!$E$87=[1]Lists!BF145,'[1]Multi-Field'!$F$87="undrained"),BH145,""))</f>
        <v/>
      </c>
      <c r="ER145" s="409" t="str">
        <f>IF(AND('[1]Multi-Field'!$E$88=[1]Lists!BF145,'[1]Multi-Field'!$F$88="Drained"),BI145,IF(AND('[1]Multi-Field'!$E$88=[1]Lists!BF145,'[1]Multi-Field'!$F$88="undrained"),BH145,""))</f>
        <v/>
      </c>
      <c r="ES145" s="409" t="str">
        <f>IF(AND('[1]Multi-Field'!$E$89=[1]Lists!BF145,'[1]Multi-Field'!$F$89="Drained"),BI145,IF(AND('[1]Multi-Field'!$E$89=[1]Lists!BF145,'[1]Multi-Field'!$F$89="undrained"),BH145,""))</f>
        <v/>
      </c>
      <c r="ET145" s="409" t="str">
        <f>IF(AND('[1]Multi-Field'!$E$90=[1]Lists!BF145,'[1]Multi-Field'!$F$90="Drained"),BI145,IF(AND('[1]Multi-Field'!$E$90=[1]Lists!BF145,'[1]Multi-Field'!$F$90="undrained"),BH145,""))</f>
        <v/>
      </c>
      <c r="EU145" s="409" t="str">
        <f>IF(AND('[1]Multi-Field'!$E$91=[1]Lists!BF145,'[1]Multi-Field'!$F$91="Drained"),BI145,IF(AND('[1]Multi-Field'!$E$91=[1]Lists!BF145,'[1]Multi-Field'!$F$91="undrained"),BH145,""))</f>
        <v/>
      </c>
      <c r="EV145" s="409" t="str">
        <f>IF(AND('[1]Multi-Field'!$E$92=[1]Lists!BF145,'[1]Multi-Field'!$F$92="Drained"),BI145,IF(AND('[1]Multi-Field'!$E$92=[1]Lists!BF145,'[1]Multi-Field'!$F$92="undrained"),BH145,""))</f>
        <v/>
      </c>
      <c r="EW145" s="409" t="str">
        <f>IF(AND('[1]Multi-Field'!$E$93=[1]Lists!BF145,'[1]Multi-Field'!$F$93="Drained"),BI145,IF(AND('[1]Multi-Field'!$E$93=[1]Lists!BF145,'[1]Multi-Field'!$F$93="undrained"),BH145,""))</f>
        <v/>
      </c>
      <c r="EX145" s="409" t="str">
        <f>IF(AND('[1]Multi-Field'!$E$94=[1]Lists!BF145,'[1]Multi-Field'!$F$94="Drained"),BI145,IF(AND('[1]Multi-Field'!$E$94=[1]Lists!BF145,'[1]Multi-Field'!$F$94="undrained"),BH145,""))</f>
        <v/>
      </c>
      <c r="EY145" s="409" t="str">
        <f>IF(AND('[1]Multi-Field'!$E$95=[1]Lists!BF145,'[1]Multi-Field'!$F$95="Drained"),BI145,IF(AND('[1]Multi-Field'!$E$95=[1]Lists!BF145,'[1]Multi-Field'!$F$95="undrained"),BH145,""))</f>
        <v/>
      </c>
      <c r="EZ145" s="409" t="str">
        <f>IF(AND('[1]Multi-Field'!$E$96=[1]Lists!BF145,'[1]Multi-Field'!$F$96="Drained"),BI145,IF(AND('[1]Multi-Field'!$E$96=[1]Lists!BF145,'[1]Multi-Field'!$F$96="undrained"),BH145,""))</f>
        <v/>
      </c>
      <c r="FA145" s="409" t="str">
        <f>IF(AND('[1]Multi-Field'!$E$97=[1]Lists!BF145,'[1]Multi-Field'!$F$97="Drained"),BI145,IF(AND('[1]Multi-Field'!$E$97=[1]Lists!BF145,'[1]Multi-Field'!$F$97="undrained"),BH145,""))</f>
        <v/>
      </c>
      <c r="FB145" s="409" t="str">
        <f>IF(AND('[1]Multi-Field'!$E$98=[1]Lists!BF145,'[1]Multi-Field'!$F$98="Drained"),BI145,IF(AND('[1]Multi-Field'!$E$98=[1]Lists!BF145,'[1]Multi-Field'!$F$98="undrained"),BH145,""))</f>
        <v/>
      </c>
      <c r="FC145" s="409" t="str">
        <f>IF(AND('[1]Multi-Field'!$E$99=[1]Lists!BF145,'[1]Multi-Field'!$F$99="Drained"),BI145,IF(AND('[1]Multi-Field'!$E$99=[1]Lists!BF145,'[1]Multi-Field'!$F$99="undrained"),BH145,""))</f>
        <v/>
      </c>
      <c r="FD145" s="409" t="str">
        <f>IF(AND('[1]Multi-Field'!$E$100=[1]Lists!BF145,'[1]Multi-Field'!$F$100="Drained"),BI145,IF(AND('[1]Multi-Field'!$E$100=[1]Lists!BF145,'[1]Multi-Field'!$F$100="undrained"),BH145,""))</f>
        <v/>
      </c>
      <c r="FE145" s="409" t="str">
        <f>IF(AND('[1]Multi-Field'!$E$101=[1]Lists!BF145,'[1]Multi-Field'!$F$101="Drained"),BI145,IF(AND('[1]Multi-Field'!$E$101=[1]Lists!BF145,'[1]Multi-Field'!$F$101="undrained"),BH145,""))</f>
        <v/>
      </c>
      <c r="FF145" s="409" t="str">
        <f>IF(AND('[1]Multi-Field'!$E$102=[1]Lists!BF145,'[1]Multi-Field'!$F$102="Drained"),BI145,IF(AND('[1]Multi-Field'!$E$102=[1]Lists!BF145,'[1]Multi-Field'!$F$102="undrained"),BH145,""))</f>
        <v/>
      </c>
      <c r="FG145" s="409" t="str">
        <f>IF(AND('[1]Multi-Field'!$E$103=[1]Lists!BF145,'[1]Multi-Field'!$F$103="Drained"),BI145,IF(AND('[1]Multi-Field'!$E$103=[1]Lists!BF145,'[1]Multi-Field'!$F$103="undrained"),BH145,""))</f>
        <v/>
      </c>
      <c r="FH145" s="409" t="str">
        <f>IF(AND('[1]Multi-Field'!$E$104=[1]Lists!BF145,'[1]Multi-Field'!$F$104="Drained"),BI145,IF(AND('[1]Multi-Field'!$E$104=[1]Lists!BF145,'[1]Multi-Field'!$F$104="undrained"),BH145,""))</f>
        <v/>
      </c>
      <c r="FI145" s="409" t="str">
        <f>IF(AND('[1]Multi-Field'!$E$105=[1]Lists!BF145,'[1]Multi-Field'!$F$105="Drained"),BI145,IF(AND('[1]Multi-Field'!$E$105=[1]Lists!BF145,'[1]Multi-Field'!$F$105="undrained"),BH145,""))</f>
        <v/>
      </c>
      <c r="FJ145" s="409" t="str">
        <f>IF(AND('[1]Multi-Field'!$E$106=[1]Lists!BF145,'[1]Multi-Field'!$F$106="Drained"),BI145,IF(AND('[1]Multi-Field'!$E$106=[1]Lists!BF145,'[1]Multi-Field'!$F$106="undrained"),BH145,""))</f>
        <v/>
      </c>
      <c r="FK145" s="409" t="str">
        <f>IF(AND('[1]Multi-Field'!$E$107=[1]Lists!BF145,'[1]Multi-Field'!$F$107="Drained"),BI145,IF(AND('[1]Multi-Field'!$E$107=[1]Lists!BF145,'[1]Multi-Field'!$F$107="undrained"),BH145,""))</f>
        <v/>
      </c>
      <c r="FL145" s="409" t="str">
        <f>IF(AND('[1]Multi-Field'!$E$108=[1]Lists!BF145,'[1]Multi-Field'!$F$108="Drained"),BI145,IF(AND('[1]Multi-Field'!$E$108=[1]Lists!BF145,'[1]Multi-Field'!$F$108="undrained"),BH145,""))</f>
        <v/>
      </c>
      <c r="FM145" s="409" t="str">
        <f>IF(AND('[1]Multi-Field'!$E$109=[1]Lists!BF145,'[1]Multi-Field'!$F$109="Drained"),BI145,IF(AND('[1]Multi-Field'!$E$109=[1]Lists!BF145,'[1]Multi-Field'!$F$109="undrained"),BH145,""))</f>
        <v/>
      </c>
      <c r="FN145" s="409" t="str">
        <f>IF(AND('[1]Multi-Field'!$E$110=[1]Lists!BF145,'[1]Multi-Field'!$F$110="Drained"),BI145,IF(AND('[1]Multi-Field'!$E$110=[1]Lists!BF145,'[1]Multi-Field'!$F$110="undrained"),BH145,""))</f>
        <v/>
      </c>
      <c r="FO145" s="409" t="str">
        <f>IF(AND('[1]Multi-Field'!$E$111=[1]Lists!BF145,'[1]Multi-Field'!$F$111="Drained"),BI145,IF(AND('[1]Multi-Field'!$E$111=[1]Lists!BF145,'[1]Multi-Field'!$F$111="undrained"),BH145,""))</f>
        <v/>
      </c>
      <c r="FP145" s="409" t="str">
        <f>IF(AND('[1]Multi-Field'!$E$112=[1]Lists!BF145,'[1]Multi-Field'!$F$112="Drained"),BI145,IF(AND('[1]Multi-Field'!$E$112=[1]Lists!BF145,'[1]Multi-Field'!$F$112="undrained"),BH145,""))</f>
        <v/>
      </c>
      <c r="FQ145" s="409" t="str">
        <f>IF(AND('[1]Multi-Field'!$E$113=[1]Lists!BF145,'[1]Multi-Field'!$F$113="Drained"),BI145,IF(AND('[1]Multi-Field'!$E$113=[1]Lists!BF145,'[1]Multi-Field'!$F$113="undrained"),BH145,""))</f>
        <v/>
      </c>
      <c r="FR145" s="409" t="str">
        <f>IF(AND('[1]Multi-Field'!$E$114=[1]Lists!BF145,'[1]Multi-Field'!$F$114="Drained"),BI145,IF(AND('[1]Multi-Field'!$E$114=[1]Lists!BF145,'[1]Multi-Field'!$F$114="undrained"),BH145,""))</f>
        <v/>
      </c>
      <c r="FS145" s="409" t="str">
        <f>IF(AND('[1]Multi-Field'!$E$115=[1]Lists!BF145,'[1]Multi-Field'!$F$115="Drained"),BI145,IF(AND('[1]Multi-Field'!$E$115=[1]Lists!BF145,'[1]Multi-Field'!$F$115="undrained"),BH145,""))</f>
        <v/>
      </c>
      <c r="FT145" s="409" t="str">
        <f>IF(AND('[1]Multi-Field'!$E$116=[1]Lists!BF145,'[1]Multi-Field'!$F$116="Drained"),BI145,IF(AND('[1]Multi-Field'!$E$116=[1]Lists!BF145,'[1]Multi-Field'!$F$116="undrained"),BH145,""))</f>
        <v/>
      </c>
      <c r="FU145" s="409" t="str">
        <f>IF(AND('[1]Multi-Field'!$E$117=[1]Lists!BF145,'[1]Multi-Field'!$F$117="Drained"),BI145,IF(AND('[1]Multi-Field'!$E$117=[1]Lists!BF145,'[1]Multi-Field'!$F$117="undrained"),BH145,""))</f>
        <v/>
      </c>
      <c r="FV145" s="409" t="str">
        <f>IF(AND('[1]Multi-Field'!$E$118=[1]Lists!BF145,'[1]Multi-Field'!$F$118="Drained"),BI145,IF(AND('[1]Multi-Field'!$E$118=[1]Lists!BF145,'[1]Multi-Field'!$F$118="undrained"),BH145,""))</f>
        <v/>
      </c>
      <c r="FW145" s="409" t="str">
        <f>IF(AND('[1]Multi-Field'!$E$119=[1]Lists!BF145,'[1]Multi-Field'!$F$119="Drained"),BI145,IF(AND('[1]Multi-Field'!$E$119=[1]Lists!BF145,'[1]Multi-Field'!$F$119="undrained"),BH145,""))</f>
        <v/>
      </c>
      <c r="FX145" s="409" t="str">
        <f>IF(AND('[1]Multi-Field'!$E$120=[1]Lists!BF145,'[1]Multi-Field'!$F$120="Drained"),BI145,IF(AND('[1]Multi-Field'!$E$120=[1]Lists!BF145,'[1]Multi-Field'!$F$120="undrained"),BH145,""))</f>
        <v/>
      </c>
      <c r="GC145" s="4">
        <f>'[1]Multi-Field'!B143</f>
        <v>0</v>
      </c>
      <c r="GD145" s="73" t="str">
        <f>IF(OR('[1]Multi-Field'!Q143=$FZ$43,'[1]Multi-Field'!Q143=$FZ$44),'[1]Multi-Field'!BS143,"")</f>
        <v/>
      </c>
      <c r="GE145" s="4" t="str">
        <f>IF(AND(OR('[1]Multi-Field'!Q143=$FZ$86,'[1]Multi-Field'!Q143=$FZ$94,'[1]Multi-Field'!Q143=$FZ$87,'[1]Multi-Field'!Q143=[1]Lists!$FZ$93,'[1]Multi-Field'!Q143=$FZ$59),'[1]Multi-Field'!BS143&gt;50),'[1]Multi-Field'!BS143*0.8,IF(AND(OR('[1]Multi-Field'!Q143=$FZ$86,'[1]Multi-Field'!Q143=$FZ$94,'[1]Multi-Field'!Q143=$FZ$87,'[1]Multi-Field'!Q143=[1]Lists!$FZ$93,'[1]Multi-Field'!Q143=[1]Lists!$FZ$59),'[1]Multi-Field'!BS143&lt;50),'[1]Multi-Field'!BS143,""))</f>
        <v/>
      </c>
      <c r="GF145" s="4" t="str">
        <f>IF(OR('[1]Multi-Field'!Q143=[1]Lists!$FZ$7,'[1]Multi-Field'!Q143=[1]Lists!$FZ$5,'[1]Multi-Field'!Q143=[1]Lists!$FZ$24,'[1]Multi-Field'!Q143=[1]Lists!$FZ$10,'[1]Multi-Field'!Q143=[1]Lists!$FZ$8, '[1]Multi-Field'!Q143=[1]Lists!$FZ$25, '[1]Multi-Field'!Q143=[1]Lists!$FZ$23, '[1]Multi-Field'!Q143= [1]Lists!$FZ$47, '[1]Multi-Field'!Q143=[1]Lists!$FZ$49, '[1]Multi-Field'!Q143=[1]Lists!$FZ$48,'[1]Multi-Field'!Q143=[1]Lists!$FZ$3, '[1]Multi-Field'!Q143=[1]Lists!$FZ$14,'[1]Multi-Field'!Q143=[1]Lists!$FZ$36, '[1]Multi-Field'!Q143=[1]Lists!$FZ$41,'[1]Multi-Field'!Q143=[1]Lists!$FZ$42),0,"")</f>
        <v/>
      </c>
      <c r="GG145" s="4" t="str">
        <f>IF(OR('[1]Multi-Field'!Q143=[1]Lists!$FZ$6,'[1]Multi-Field'!Q143=[1]Lists!$FZ$4, '[1]Multi-Field'!Q172=[1]Lists!$FZ$11, '[1]Multi-Field'!Q143=[1]Lists!$FZ$1),100*IF('[1]Multi-Field'!U143=onepercent,0.75,IF('[1]Multi-Field'!U143=onetotwentyfivepercent,0.4,IF(OR('[1]Multi-Field'!U143=twentysixtofiftypercent,'[1]Multi-Field'!U143=greaterthanfiftypercent),0,""))),"")</f>
        <v/>
      </c>
      <c r="GH145" s="4" t="str">
        <f>IF(OR('[1]Multi-Field'!Q143=[1]Lists!$FZ$53,'[1]Multi-Field'!Q143=[1]Lists!$FZ$55), 50,IF('[1]Multi-Field'!Q143=[1]Lists!$FZ$54,225,IF('[1]Multi-Field'!Q143=[1]Lists!$FZ$56,75,"")))</f>
        <v/>
      </c>
      <c r="GI145" s="4" t="e">
        <f>#VALUE!</f>
        <v>#VALUE!</v>
      </c>
      <c r="GJ145" s="4" t="e">
        <f>#VALUE!</f>
        <v>#VALUE!</v>
      </c>
      <c r="GK145" s="4" t="str">
        <f>IF('[1]Multi-Field'!Q143=[1]Lists!$FZ$95,'[1]Multi-Field'!BS143*0.66,"")</f>
        <v/>
      </c>
      <c r="GM145" s="4" t="str">
        <f>IF(OR('[1]Multi-Field'!Q143=[1]Lists!$FZ$26,'[1]Multi-Field'!Q143=[1]Lists!$FZ$84),20,"")</f>
        <v/>
      </c>
      <c r="GN145" s="4" t="str">
        <f>IF(OR('[1]Multi-Field'!Q143=[1]Lists!$FZ$88,'[1]Multi-Field'!Q143=[1]Lists!$FZ$57),0,"")</f>
        <v/>
      </c>
      <c r="GO145" s="4" t="str">
        <f>IF(OR('[1]Multi-Field'!Q143=[1]Lists!$FZ$69,'[1]Multi-Field'!Q143=[1]Lists!$FZ$71,'[1]Multi-Field'!Q143=[1]Lists!$FZ$105),50,"")</f>
        <v/>
      </c>
      <c r="GP145" s="4" t="str">
        <f>IF(OR('[1]Multi-Field'!Q143=[1]Lists!$FZ$75,'[1]Multi-Field'!Q143=[1]Lists!$FZ$70),75,"")</f>
        <v/>
      </c>
      <c r="GQ145" s="4">
        <f>IF('[1]Multi-Field'!Q143=[1]Lists!$FZ$72,150,"")</f>
        <v>150</v>
      </c>
      <c r="GR145" s="4" t="str">
        <f>IF(OR('[1]Multi-Field'!Q143=[1]Lists!$FZ$74,'[1]Multi-Field'!Q143=[1]Lists!$FZ$73),40,"")</f>
        <v/>
      </c>
      <c r="GS145" s="4" t="str">
        <f>IF('[1]Multi-Field'!Q143=[1]Lists!$FZ$99,80,"")</f>
        <v/>
      </c>
      <c r="GT145" s="4" t="str">
        <f>IF('[1]Multi-Field'!Q143=[1]Lists!$FZ$106,70,"")</f>
        <v/>
      </c>
      <c r="GU145" s="4" t="e">
        <f t="shared" si="31"/>
        <v>#VALUE!</v>
      </c>
    </row>
    <row r="146" spans="1:203" ht="13.5" customHeight="1">
      <c r="A146" s="7" t="s">
        <v>233</v>
      </c>
      <c r="B146" s="7"/>
      <c r="C146" s="7"/>
      <c r="D146" s="8">
        <v>55</v>
      </c>
      <c r="E146" s="8">
        <f t="shared" si="27"/>
        <v>58</v>
      </c>
      <c r="F146" s="8">
        <f t="shared" si="28"/>
        <v>62</v>
      </c>
      <c r="G146" s="8">
        <v>65</v>
      </c>
      <c r="H146" s="8">
        <v>90</v>
      </c>
      <c r="I146" s="8">
        <f t="shared" si="32"/>
        <v>107</v>
      </c>
      <c r="J146" s="8">
        <f t="shared" si="33"/>
        <v>123</v>
      </c>
      <c r="K146" s="8">
        <v>140</v>
      </c>
      <c r="L146" s="8">
        <v>60</v>
      </c>
      <c r="M146" s="8">
        <f t="shared" si="29"/>
        <v>90</v>
      </c>
      <c r="N146" s="8">
        <f t="shared" si="30"/>
        <v>120</v>
      </c>
      <c r="O146" s="8">
        <v>150</v>
      </c>
      <c r="P146" s="391">
        <v>121</v>
      </c>
      <c r="Q146" s="394"/>
      <c r="R146" s="395" t="b">
        <f>IF(OR('Multi-Field'!AA123=Lists!$AC$42,'Multi-Field'!AA123=Lists!$AC$43),IF('Multi-Field'!Z123="x",(IF('Multi-Field'!AC123=Lists!$Q$11,Lists!$R$11,IF('Multi-Field'!AC123=Lists!$Q$12,Lists!$R$12,IF('Multi-Field'!AC123=Lists!$Q$13,Lists!$R$13,IF('Multi-Field'!AC123=Lists!$Q$14,Lists!$R$14))))),IF('Multi-Field'!X123="x",(IF('Multi-Field'!AC123=Lists!$Q$11,Lists!$S$11,IF('Multi-Field'!AC123=Lists!$Q$12,Lists!$S$12,IF('Multi-Field'!AC123=Lists!$Q$13,Lists!$S$13,IF('Multi-Field'!AC123=Lists!$Q$14,Lists!$S$14))))),IF('Multi-Field'!V123="x",(IF('Multi-Field'!AC123=Lists!$Q$11,Lists!$T$11,IF('Multi-Field'!AC123=Lists!$Q$12,Lists!$T$12,IF('Multi-Field'!AC123=Lists!$Q$13,Lists!$T$13,IF('Multi-Field'!AC123=Lists!$Q$14,Lists!$T$14))))),0))))</f>
        <v>0</v>
      </c>
      <c r="S146" s="395" t="str">
        <f t="shared" si="26"/>
        <v/>
      </c>
      <c r="T146" s="395"/>
      <c r="U146" s="396"/>
      <c r="V146" s="383">
        <f>IF(OR('Multi-Field'!AI126=$U$4,'Multi-Field'!AI126=$U$5,'Multi-Field'!AI126=$U$6,'Multi-Field'!AI126=$U$7,'Multi-Field'!AI126=$U$8,'Multi-Field'!AI126=$U$9),(IF('Multi-Field'!AJ126=$V$2,100,IF('Multi-Field'!AJ126=$V$3,65,IF('Multi-Field'!AJ126=$V$4,53,IF('Multi-Field'!AJ126=$V$5,41,IF('Multi-Field'!AJ126=$V$6,23,IF('Multi-Field'!AJ126=$V$7,0,0))))))),0)</f>
        <v>0</v>
      </c>
      <c r="W146" s="383" t="str">
        <f>IF(AND(OR('Multi-Field'!AF126=$S$3,'Multi-Field'!AF126=S134,'Multi-Field'!AF126=$S$7),'Multi-Field'!AN126&lt;18,'Multi-Field'!AN126&gt;0),35,IF('Multi-Field'!AF126=$S$4,55,IF(AND('Multi-Field'!AF126=$S$6,'Multi-Field'!AN126&lt;18),30,IF(AND('Multi-Field'!AN126&gt;17,OR('Multi-Field'!AF126=$S$3,'Multi-Field'!AF126=$S$5,'Multi-Field'!AF126= $S$6,'Multi-Field'!AF126=$S$7)),25,"0"))))</f>
        <v>0</v>
      </c>
      <c r="X146" s="383">
        <f>IF(OR('Multi-Field'!BA126=$U$4,'Multi-Field'!BA126=$U$5,'Multi-Field'!BA126=$U$6,'Multi-Field'!BA126=U136,'Multi-Field'!BA126=$U$8,'Multi-Field'!BA126=$U$9),(IF('Multi-Field'!BB126=$V$2,100,IF('Multi-Field'!BB126=$V$3,65,IF('Multi-Field'!BB126=$V$4,53,IF('Multi-Field'!BB126=$V$5,41,IF('Multi-Field'!BB126=$V$6,23,IF('Multi-Field'!BB126=$V$7,0,0))))))),0)</f>
        <v>0</v>
      </c>
      <c r="Y146" s="383" t="str">
        <f>IF(AND(OR('Multi-Field'!AX126=$S$3,'Multi-Field'!AX126=$S$5,'Multi-Field'!AX126=$S$7),'Multi-Field'!BF126&lt;18),35,IF('Multi-Field'!AX126=$S$4,55,IF(AND('Multi-Field'!AX126=$S$6,'Multi-Field'!BF126&lt;18),30,IF(AND('Multi-Field'!BF126&gt;17,OR('Multi-Field'!AX126=$S$3,'Multi-Field'!AX126=$S$5,'Multi-Field'!AX126=$S$6,'Multi-Field'!AX126=$S$7)),25,"0"))))</f>
        <v>0</v>
      </c>
      <c r="Z146" s="383">
        <v>130</v>
      </c>
      <c r="AI146" s="384">
        <f>'[1]Multi-Field'!B142</f>
        <v>0</v>
      </c>
      <c r="AJ146" s="385" t="e">
        <f>#VALUE!</f>
        <v>#VALUE!</v>
      </c>
      <c r="AK146" s="385" t="e">
        <f>#VALUE!</f>
        <v>#VALUE!</v>
      </c>
      <c r="AL146" s="385" t="e">
        <f>IF(AK146="","",IF('[1]Multi-Field'!AU142=20,10,IF(AK146-30&lt;0,0,AK146-30)))</f>
        <v>#VALUE!</v>
      </c>
      <c r="AM146" s="385" t="e">
        <f>#VALUE!</f>
        <v>#VALUE!</v>
      </c>
      <c r="AN146" s="385" t="e">
        <f t="shared" si="35"/>
        <v>#VALUE!</v>
      </c>
      <c r="AO146" s="385" t="e">
        <f>#VALUE!</f>
        <v>#VALUE!</v>
      </c>
      <c r="AP146" s="385" t="e">
        <f>#VALUE!</f>
        <v>#VALUE!</v>
      </c>
      <c r="AQ146" s="385" t="e">
        <f>#VALUE!</f>
        <v>#VALUE!</v>
      </c>
      <c r="AR146" s="385" t="e">
        <f>#VALUE!</f>
        <v>#VALUE!</v>
      </c>
      <c r="AS146" s="385" t="e">
        <f>IF(AR146="","",IF('[1]Multi-Field'!AU142&gt;9,0,AR146-15))</f>
        <v>#VALUE!</v>
      </c>
      <c r="AT146" s="385" t="e">
        <f>#VALUE!</f>
        <v>#VALUE!</v>
      </c>
      <c r="AU146" s="385" t="e">
        <f>#VALUE!</f>
        <v>#VALUE!</v>
      </c>
      <c r="AV146" s="385" t="e">
        <f>IF(AU146="","",IF('[1]Multi-Field'!AU142=9&gt;9,0,AU146-35))</f>
        <v>#VALUE!</v>
      </c>
      <c r="AW146" s="385" t="e">
        <f>#VALUE!</f>
        <v>#VALUE!</v>
      </c>
      <c r="AX146" s="385" t="e">
        <f t="shared" si="36"/>
        <v>#VALUE!</v>
      </c>
      <c r="AY146" s="385" t="str">
        <f>IF('[1]Multi-Field'!AU142="","",IF('[1]Multi-Field'!AU142&lt;1,100,IF('[1]Multi-Field'!AU142=1,75,IF('[1]Multi-Field'!AU142=2,50,IF('[1]Multi-Field'!AU142=3,25,IF('[1]Multi-Field'!AU142&gt;3,0,""))))))</f>
        <v/>
      </c>
      <c r="AZ146" s="385" t="str">
        <f t="shared" si="37"/>
        <v/>
      </c>
      <c r="BA146" s="385" t="e">
        <f>#VALUE!</f>
        <v>#VALUE!</v>
      </c>
      <c r="BB146" s="385" t="e">
        <f>IF(BA146="","",IF(AND('[1]Multi-Field'!AU142&lt;40,'[1]Multi-Field'!AU142&gt;9),40,IF('[1]Multi-Field'!AU142&gt;39,0,BA146+5)))</f>
        <v>#VALUE!</v>
      </c>
      <c r="BC146" s="386" t="e">
        <f t="shared" si="34"/>
        <v>#VALUE!</v>
      </c>
      <c r="BF146" s="411" t="s">
        <v>1315</v>
      </c>
      <c r="BG146" s="412">
        <v>6</v>
      </c>
      <c r="BH146" s="412">
        <v>2.5</v>
      </c>
      <c r="BI146" s="412">
        <v>3.5</v>
      </c>
      <c r="BJ146" s="409" t="e">
        <f>IF(AND('[1]Single Field'!#REF!=[1]Lists!BF146,'[1]Single Field'!#REF!="Drained"),"x",IF(AND('[1]Single Field'!#REF!=[1]Lists!BF146,'[1]Single Field'!#REF!="Undrained"),O,""))</f>
        <v>#REF!</v>
      </c>
      <c r="BK146" s="409" t="str">
        <f>IF(AND('[1]Multi-Field'!$E$3=[1]Lists!BF146,'[1]Multi-Field'!$F$3="Drained"),BI146,IF(AND('[1]Multi-Field'!$E$3=BF146,'[1]Multi-Field'!$F$3="undrained"),BH146,""))</f>
        <v/>
      </c>
      <c r="BL146" s="409" t="str">
        <f>IF(AND('[1]Multi-Field'!$E$4=BF146,'[1]Multi-Field'!$F$4="Drained"),BI146,IF(AND('[1]Multi-Field'!$E$4=BF146,'[1]Multi-Field'!$F$4="undrained"),BH146,""))</f>
        <v/>
      </c>
      <c r="BM146" s="409" t="str">
        <f>IF(AND('[1]Multi-Field'!$E$5=BF146,'[1]Multi-Field'!$F$5="Drained"),BI146,IF(AND('[1]Multi-Field'!$E$5=BF146,'[1]Multi-Field'!$F$5="undrained"),BH146,""))</f>
        <v/>
      </c>
      <c r="BN146" s="409" t="str">
        <f>IF(AND('[1]Multi-Field'!$E$6=BF146,'[1]Multi-Field'!$F$6="Drained"),BI146,IF(AND('[1]Multi-Field'!$E$6=BF146,'[1]Multi-Field'!$F$6="undrained"),BH146,""))</f>
        <v/>
      </c>
      <c r="BO146" s="409" t="str">
        <f>IF(AND('[1]Multi-Field'!$E$7=BF146,'[1]Multi-Field'!$F$7="Drained"),BI146,IF(AND('[1]Multi-Field'!$E$7=BF146,'[1]Multi-Field'!$F$7="undrained"),BH146,""))</f>
        <v/>
      </c>
      <c r="BP146" s="409" t="str">
        <f>IF(AND('[1]Multi-Field'!$E$8=BF146,'[1]Multi-Field'!$F$8="Drained"),BI146,IF(AND('[1]Multi-Field'!$E$8=BF146,'[1]Multi-Field'!$F$8="undrained"),BH146,""))</f>
        <v/>
      </c>
      <c r="BQ146" s="409" t="str">
        <f>IF(AND('[1]Multi-Field'!$E$9=BF146,'[1]Multi-Field'!$F$9="Drained"),BI146,IF(AND('[1]Multi-Field'!$E$9=BF146,'[1]Multi-Field'!$F$9="undrained"),BH146,""))</f>
        <v/>
      </c>
      <c r="BR146" s="409" t="str">
        <f>IF(AND('[1]Multi-Field'!$E$10=BF146,'[1]Multi-Field'!$F$10="Drained"),BI146,IF(AND('[1]Multi-Field'!$E$10=BF146,'[1]Multi-Field'!$F$10="undrained"),BH146,""))</f>
        <v/>
      </c>
      <c r="BS146" s="409" t="str">
        <f>IF(AND('[1]Multi-Field'!$E$11=BF146,'[1]Multi-Field'!$F$11="Drained"),BI146,IF(AND('[1]Multi-Field'!$E$11=BF146,'[1]Multi-Field'!$F$11="undrained"),BH146,""))</f>
        <v/>
      </c>
      <c r="BT146" s="409" t="str">
        <f>IF(AND('[1]Multi-Field'!$E$12=BF146,'[1]Multi-Field'!$F$12="Drained"),BI146,IF(AND('[1]Multi-Field'!$E$12=BF146,'[1]Multi-Field'!$F$12="undrained"),BH146,""))</f>
        <v/>
      </c>
      <c r="BU146" s="409" t="str">
        <f>IF(AND('[1]Multi-Field'!$E$13=BF146,'[1]Multi-Field'!$F$13="Drained"),BI146,IF(AND('[1]Multi-Field'!$E$3=BF146,'[1]Multi-Field'!$F$13="undrained"),BH146,""))</f>
        <v/>
      </c>
      <c r="BV146" s="409" t="str">
        <f>IF(AND('[1]Multi-Field'!$E$14=BF146,'[1]Multi-Field'!$F$14="Drained"),BI146,IF(AND('[1]Multi-Field'!$E$14=BF146,'[1]Multi-Field'!$F$14="undrained"),BH146,""))</f>
        <v/>
      </c>
      <c r="BW146" s="409" t="str">
        <f>IF(AND('[1]Multi-Field'!$E$15=BF146,'[1]Multi-Field'!$F$15="Drained"),BI146,IF(AND('[1]Multi-Field'!$E$15=BF146,'[1]Multi-Field'!$F$15="undrained"),BH146,""))</f>
        <v/>
      </c>
      <c r="BX146" s="409" t="str">
        <f>IF(AND('[1]Multi-Field'!$E$16=[1]Lists!BF146,'[1]Multi-Field'!$F$16="Drained"),BI146,IF(AND('[1]Multi-Field'!$E$16=[1]Lists!BF146,'[1]Multi-Field'!$F$16="undrained"),BH146,""))</f>
        <v/>
      </c>
      <c r="BY146" s="409" t="str">
        <f>IF(AND('[1]Multi-Field'!$E$17=[1]Lists!BF146,'[1]Multi-Field'!$F$17="Drained"),BI146,IF(AND('[1]Multi-Field'!$E$17=[1]Lists!BF146,'[1]Multi-Field'!$F$17="undrained"),BH146,""))</f>
        <v/>
      </c>
      <c r="BZ146" s="409" t="str">
        <f>IF(AND('[1]Multi-Field'!$E$18=[1]Lists!BF146,'[1]Multi-Field'!$F$18="Drained"),BI146,IF(AND('[1]Multi-Field'!$E$18=[1]Lists!BF146,'[1]Multi-Field'!$F$18="undrained"),BH146,""))</f>
        <v/>
      </c>
      <c r="CA146" s="409" t="str">
        <f>IF(AND('[1]Multi-Field'!$E$19=[1]Lists!BF146,'[1]Multi-Field'!$F$19="Drained"),BI146,IF(AND('[1]Multi-Field'!$E$19=[1]Lists!BF146,'[1]Multi-Field'!$F$19="undrained"),BH146,""))</f>
        <v/>
      </c>
      <c r="CB146" s="409" t="str">
        <f>IF(AND('[1]Multi-Field'!$E$20=[1]Lists!BF146,'[1]Multi-Field'!$F$20="Drained"),BI146,IF(AND('[1]Multi-Field'!$E$20=[1]Lists!BF146,'[1]Multi-Field'!$F$20="undrained"),BH146,""))</f>
        <v/>
      </c>
      <c r="CC146" s="409" t="str">
        <f>IF(AND('[1]Multi-Field'!$E$21=[1]Lists!BF146,'[1]Multi-Field'!$F$21="Drained"),BI146,IF(AND('[1]Multi-Field'!$E$21=[1]Lists!BF146,'[1]Multi-Field'!$F$21="undrained"),BH146,""))</f>
        <v/>
      </c>
      <c r="CD146" s="409" t="str">
        <f>IF(AND('[1]Multi-Field'!$E$22=[1]Lists!BF146,'[1]Multi-Field'!$F$22="Drained"),BI146,IF(AND('[1]Multi-Field'!$E$22=[1]Lists!BF146,'[1]Multi-Field'!$F$22="undrained"),BH146,""))</f>
        <v/>
      </c>
      <c r="CE146" s="409" t="str">
        <f>IF(AND('[1]Multi-Field'!$E$23=[1]Lists!BF146,'[1]Multi-Field'!$F$23="Drained"),BI146,IF(AND('[1]Multi-Field'!$E$23=[1]Lists!BF146,'[1]Multi-Field'!$F$23="undrained"),BH146,""))</f>
        <v/>
      </c>
      <c r="CF146" s="409" t="str">
        <f>IF(AND('[1]Multi-Field'!$E$24=[1]Lists!BF146,'[1]Multi-Field'!$F$24="Drained"),BI146,IF(AND('[1]Multi-Field'!$E$24=[1]Lists!BF146,'[1]Multi-Field'!$F$24="undrained"),BH146,""))</f>
        <v/>
      </c>
      <c r="CG146" s="409" t="str">
        <f>IF(AND('[1]Multi-Field'!$E$25=[1]Lists!BF146,'[1]Multi-Field'!$F$25="Drained"),BI146,IF(AND('[1]Multi-Field'!$E$25=[1]Lists!BF146,'[1]Multi-Field'!$F$25="undrained"),BH146,""))</f>
        <v/>
      </c>
      <c r="CH146" s="409" t="str">
        <f>IF(AND('[1]Multi-Field'!$E$26=[1]Lists!BF146,'[1]Multi-Field'!$F$26="Drained"),BI146,IF(AND('[1]Multi-Field'!$E$26=[1]Lists!BF146,'[1]Multi-Field'!$F$26="undrained"),BH146,""))</f>
        <v/>
      </c>
      <c r="CI146" s="409" t="str">
        <f>IF(AND('[1]Multi-Field'!$E$27=[1]Lists!BF146,'[1]Multi-Field'!$F$27="Drained"),BI146,IF(AND('[1]Multi-Field'!$E$27=[1]Lists!BF146,'[1]Multi-Field'!$F$27="undrained"),BH146,""))</f>
        <v/>
      </c>
      <c r="CJ146" s="409" t="str">
        <f>IF(AND('[1]Multi-Field'!$E$28=[1]Lists!BF146,'[1]Multi-Field'!$F$28="Drained"),BI146,IF(AND('[1]Multi-Field'!$E$28=[1]Lists!BF146,'[1]Multi-Field'!$F$28="undrained"),BH146,""))</f>
        <v/>
      </c>
      <c r="CK146" s="409" t="str">
        <f>IF(AND('[1]Multi-Field'!$E$29=[1]Lists!BF146,'[1]Multi-Field'!$F$29="Drained"),BI146,IF(AND('[1]Multi-Field'!$E$29=[1]Lists!BF146,'[1]Multi-Field'!$F$29="undrained"),BH146,""))</f>
        <v/>
      </c>
      <c r="CL146" s="409" t="str">
        <f>IF(AND('[1]Multi-Field'!$E$30=[1]Lists!BF146,'[1]Multi-Field'!$F$30="Drained"),BI146,IF(AND('[1]Multi-Field'!$E$30=[1]Lists!BF146,'[1]Multi-Field'!$F$30="undrained"),BH146,""))</f>
        <v/>
      </c>
      <c r="CM146" s="409" t="str">
        <f>IF(AND('[1]Multi-Field'!$E$31=[1]Lists!BF146,'[1]Multi-Field'!$F$31="Drained"),BI146,IF(AND('[1]Multi-Field'!$E$31=[1]Lists!BF146,'[1]Multi-Field'!$F$31="undrained"),BH146,""))</f>
        <v/>
      </c>
      <c r="CN146" s="409" t="str">
        <f>IF(AND('[1]Multi-Field'!$E$32=[1]Lists!BF146,'[1]Multi-Field'!$F$32="Drained"),BI146,IF(AND('[1]Multi-Field'!$E$32=[1]Lists!BF146,'[1]Multi-Field'!$F$32="undrained"),BH146,""))</f>
        <v/>
      </c>
      <c r="CO146" s="409" t="str">
        <f>IF(AND('[1]Multi-Field'!$E$33=[1]Lists!BF146,'[1]Multi-Field'!$F$33="Drained"),BI146,IF(AND('[1]Multi-Field'!$E$33=[1]Lists!BF146,'[1]Multi-Field'!$F$33="undrained"),BH146,""))</f>
        <v/>
      </c>
      <c r="CP146" s="409" t="str">
        <f>IF(AND('[1]Multi-Field'!$E$34=[1]Lists!BF146,'[1]Multi-Field'!$F$34="Drained"),BI146,IF(AND('[1]Multi-Field'!$E$34=[1]Lists!BF146,'[1]Multi-Field'!$F$34="undrained"),BH146,""))</f>
        <v/>
      </c>
      <c r="CQ146" s="409" t="str">
        <f>IF(AND('[1]Multi-Field'!$E$35=[1]Lists!BF146,'[1]Multi-Field'!$F$35="Drained"),BI146,IF(AND('[1]Multi-Field'!$E$35=[1]Lists!BF146,'[1]Multi-Field'!$F$35="undrained"),BH146,""))</f>
        <v/>
      </c>
      <c r="CR146" s="409" t="str">
        <f>IF(AND('[1]Multi-Field'!$E$36=[1]Lists!BF146,'[1]Multi-Field'!$F$36="Drained"),BI146,IF(AND('[1]Multi-Field'!$E$36=[1]Lists!BF146,'[1]Multi-Field'!$F$36="undrained"),BH146,""))</f>
        <v/>
      </c>
      <c r="CS146" s="409" t="str">
        <f>IF(AND('[1]Multi-Field'!$E$37=[1]Lists!BF146,'[1]Multi-Field'!$F$37="Drained"),BI146,IF(AND('[1]Multi-Field'!$E$37=[1]Lists!BF146,'[1]Multi-Field'!$F$37="undrained"),BH146,""))</f>
        <v/>
      </c>
      <c r="CT146" s="409" t="str">
        <f>IF(AND('[1]Multi-Field'!$E$38=[1]Lists!BF146,'[1]Multi-Field'!$F$38="Drained"),BI146,IF(AND('[1]Multi-Field'!$E$38=[1]Lists!BF146,'[1]Multi-Field'!$F$38="undrained"),BH146,""))</f>
        <v/>
      </c>
      <c r="CU146" s="409" t="str">
        <f>IF(AND('[1]Multi-Field'!$E$39=[1]Lists!BF146,'[1]Multi-Field'!$F$39="Drained"),BI146,IF(AND('[1]Multi-Field'!$E$39=[1]Lists!BF146,'[1]Multi-Field'!$F$39="undrained"),BH146,""))</f>
        <v/>
      </c>
      <c r="CV146" s="409" t="str">
        <f>IF(AND('[1]Multi-Field'!$E$40=[1]Lists!BF146,'[1]Multi-Field'!$F$40="Drained"),BI146,IF(AND('[1]Multi-Field'!$E$40=[1]Lists!BF146,'[1]Multi-Field'!$F$40="undrained"),BH146,""))</f>
        <v/>
      </c>
      <c r="CW146" s="409" t="str">
        <f>IF(AND('[1]Multi-Field'!$E$41=[1]Lists!BF146,'[1]Multi-Field'!$F$40="Drained"),BI146,IF(AND('[1]Multi-Field'!$E$40=[1]Lists!BF146,'[1]Multi-Field'!$F$40="undrained"),BH146,""))</f>
        <v/>
      </c>
      <c r="CX146" s="409" t="str">
        <f>IF(AND('[1]Multi-Field'!$E$42=[1]Lists!BF146,'[1]Multi-Field'!$F$42="Drained"),BI146,IF(AND('[1]Multi-Field'!$E$42=[1]Lists!BF146,'[1]Multi-Field'!$F$42="undrained"),BH146,""))</f>
        <v/>
      </c>
      <c r="CY146" s="409" t="str">
        <f>IF(AND('[1]Multi-Field'!$E$43=[1]Lists!BF146,'[1]Multi-Field'!$F$43="Drained"),BI146,IF(AND('[1]Multi-Field'!$E$43=[1]Lists!BF146,'[1]Multi-Field'!$F$43="undrained"),BH146,""))</f>
        <v/>
      </c>
      <c r="CZ146" s="409" t="str">
        <f>IF(AND('[1]Multi-Field'!$E$44=[1]Lists!BF146,'[1]Multi-Field'!$F$44="Drained"),BI146,IF(AND('[1]Multi-Field'!$E$44=[1]Lists!BF146,'[1]Multi-Field'!$F$44="undrained"),BH146,""))</f>
        <v/>
      </c>
      <c r="DA146" s="409" t="str">
        <f>IF(AND('[1]Multi-Field'!$E$45=[1]Lists!BF146,'[1]Multi-Field'!$F$45="Drained"),BI146,IF(AND('[1]Multi-Field'!$E$45=[1]Lists!BF146,'[1]Multi-Field'!$F$45="undrained"),BH146,""))</f>
        <v/>
      </c>
      <c r="DB146" s="409" t="str">
        <f>IF(AND('[1]Multi-Field'!$E$46=[1]Lists!BF146,'[1]Multi-Field'!$F$46="Drained"),BI146,IF(AND('[1]Multi-Field'!$E$46=[1]Lists!BF146,'[1]Multi-Field'!$F$46="undrained"),BH146,""))</f>
        <v/>
      </c>
      <c r="DC146" s="409" t="str">
        <f>IF(AND('[1]Multi-Field'!$E$47=[1]Lists!BF146,'[1]Multi-Field'!$F$47="Drained"),BI146,IF(AND('[1]Multi-Field'!$E$47=[1]Lists!BF146,'[1]Multi-Field'!$F$47="undrained"),BH146,""))</f>
        <v/>
      </c>
      <c r="DD146" s="409" t="str">
        <f>IF(AND('[1]Multi-Field'!$E$48=[1]Lists!BF146,'[1]Multi-Field'!$F$48="Drained"),BI146,IF(AND('[1]Multi-Field'!$E$48=[1]Lists!BF146,'[1]Multi-Field'!$F$48="undrained"),BH146,""))</f>
        <v/>
      </c>
      <c r="DE146" s="409" t="str">
        <f>IF(AND('[1]Multi-Field'!$E$49=[1]Lists!BF146,'[1]Multi-Field'!$F$49="Drained"),BI146,IF(AND('[1]Multi-Field'!$E$49=[1]Lists!BF146,'[1]Multi-Field'!$F$9="undrained"),BH146,""))</f>
        <v/>
      </c>
      <c r="DF146" s="409" t="str">
        <f>IF(AND('[1]Multi-Field'!$E$50=[1]Lists!BF146,'[1]Multi-Field'!$F$50="Drained"),BI146,IF(AND('[1]Multi-Field'!$E$50=[1]Lists!BF146,'[1]Multi-Field'!$F$50="undrained"),BH146,""))</f>
        <v/>
      </c>
      <c r="DG146" s="409" t="str">
        <f>IF(AND('[1]Multi-Field'!$E$51=[1]Lists!BF146,'[1]Multi-Field'!$F$51="Drained"),BI146,IF(AND('[1]Multi-Field'!$E$51=[1]Lists!BF146,'[1]Multi-Field'!$F$51="undrained"),BH146,""))</f>
        <v/>
      </c>
      <c r="DH146" s="409" t="str">
        <f>IF(AND('[1]Multi-Field'!$E$52=[1]Lists!BF146,'[1]Multi-Field'!$F$52="Drained"),BI146,IF(AND('[1]Multi-Field'!$E$52=[1]Lists!BF146,'[1]Multi-Field'!$F$52="undrained"),BH146,""))</f>
        <v/>
      </c>
      <c r="DI146" s="409" t="str">
        <f>IF(AND('[1]Multi-Field'!$E$53=[1]Lists!BF146,'[1]Multi-Field'!$F$53="Drained"),BI146,IF(AND('[1]Multi-Field'!$E$53=[1]Lists!BF146,'[1]Multi-Field'!$F$53="undrained"),BH146,""))</f>
        <v/>
      </c>
      <c r="DJ146" s="409" t="str">
        <f>IF(AND('[1]Multi-Field'!$E$54=[1]Lists!BF146,'[1]Multi-Field'!$F$54="Drained"),BI146,IF(AND('[1]Multi-Field'!$E$54=[1]Lists!BF146,'[1]Multi-Field'!$F$54="undrained"),BH146,""))</f>
        <v/>
      </c>
      <c r="DK146" s="409" t="str">
        <f>IF(AND('[1]Multi-Field'!$E$55=[1]Lists!BF146,'[1]Multi-Field'!$F$55="Drained"),BI146,IF(AND('[1]Multi-Field'!$E$55=[1]Lists!BF146,'[1]Multi-Field'!$F$55="undrained"),BH146,""))</f>
        <v/>
      </c>
      <c r="DL146" s="409" t="str">
        <f>IF(AND('[1]Multi-Field'!$E$56=[1]Lists!BF146,'[1]Multi-Field'!$F$56="Drained"),BI146,IF(AND('[1]Multi-Field'!$E$56=[1]Lists!BF146,'[1]Multi-Field'!$F$56="undrained"),BH146,""))</f>
        <v/>
      </c>
      <c r="DM146" s="409" t="str">
        <f>IF(AND('[1]Multi-Field'!$E$57=[1]Lists!BF146,'[1]Multi-Field'!$F$57="Drained"),BI146,IF(AND('[1]Multi-Field'!$E$57=[1]Lists!BF146,'[1]Multi-Field'!$F$57="undrained"),BH146,""))</f>
        <v/>
      </c>
      <c r="DN146" s="409" t="str">
        <f>IF(AND('[1]Multi-Field'!$E$58=[1]Lists!BF146,'[1]Multi-Field'!$F$58="Drained"),BI146,IF(AND('[1]Multi-Field'!$E$58=[1]Lists!BF146,'[1]Multi-Field'!$F$58="undrained"),BH146,""))</f>
        <v/>
      </c>
      <c r="DO146" s="409" t="str">
        <f>IF(AND('[1]Multi-Field'!$E$59=[1]Lists!BF146,'[1]Multi-Field'!$F$59="Drained"),BI146,IF(AND('[1]Multi-Field'!$E$59=[1]Lists!BF146,'[1]Multi-Field'!$F$59="undrained"),BH146,""))</f>
        <v/>
      </c>
      <c r="DP146" s="409" t="str">
        <f>IF(AND('[1]Multi-Field'!$E$60=[1]Lists!BF146,'[1]Multi-Field'!$F$60="Drained"),BI146,IF(AND('[1]Multi-Field'!$E$60=[1]Lists!BF146,'[1]Multi-Field'!$F$60="undrained"),BH146,""))</f>
        <v/>
      </c>
      <c r="DQ146" s="409" t="str">
        <f>IF(AND('[1]Multi-Field'!$E$61=[1]Lists!BF146,'[1]Multi-Field'!$F$61="Drained"),BI146,IF(AND('[1]Multi-Field'!$E$61=[1]Lists!BF146,'[1]Multi-Field'!$F$61="undrained"),BH146,""))</f>
        <v/>
      </c>
      <c r="DR146" s="409" t="str">
        <f>IF(AND('[1]Multi-Field'!$E$62=[1]Lists!BF146,'[1]Multi-Field'!$F$62="Drained"),BI146,IF(AND('[1]Multi-Field'!$E$62=[1]Lists!BF146,'[1]Multi-Field'!$F$62="undrained"),BH146,""))</f>
        <v/>
      </c>
      <c r="DS146" s="409" t="str">
        <f>IF(AND('[1]Multi-Field'!$E$63=[1]Lists!BF146,'[1]Multi-Field'!$F$63="Drained"),BI146,IF(AND('[1]Multi-Field'!$E$63=[1]Lists!BF146,'[1]Multi-Field'!$F$63="undrained"),BH146,""))</f>
        <v/>
      </c>
      <c r="DT146" s="409" t="str">
        <f>IF(AND('[1]Multi-Field'!$E$64=[1]Lists!BF146,'[1]Multi-Field'!$F$64="Drained"),BI146,IF(AND('[1]Multi-Field'!$E$64=[1]Lists!BF146,'[1]Multi-Field'!$F$64="undrained"),BH146,""))</f>
        <v/>
      </c>
      <c r="DU146" s="409" t="str">
        <f>IF(AND('[1]Multi-Field'!$E$65=[1]Lists!BF146,'[1]Multi-Field'!$F$65="Drained"),BI146,IF(AND('[1]Multi-Field'!$E$65=[1]Lists!BF146,'[1]Multi-Field'!$F$65="undrained"),BH146,""))</f>
        <v/>
      </c>
      <c r="DV146" s="409" t="str">
        <f>IF(AND('[1]Multi-Field'!$E$66=[1]Lists!BF146,'[1]Multi-Field'!$F$66="Drained"),BI146,IF(AND('[1]Multi-Field'!$E$66=[1]Lists!BF146,'[1]Multi-Field'!$F$66="undrained"),BH146,""))</f>
        <v/>
      </c>
      <c r="DW146" s="409" t="str">
        <f>IF(AND('[1]Multi-Field'!$E$67=[1]Lists!BF146,'[1]Multi-Field'!$F$67="Drained"),BI146,IF(AND('[1]Multi-Field'!$E$67=[1]Lists!BF146,'[1]Multi-Field'!$F$67="undrained"),BH146,""))</f>
        <v/>
      </c>
      <c r="DX146" s="409" t="str">
        <f>IF(AND('[1]Multi-Field'!$E$68=[1]Lists!BF146,'[1]Multi-Field'!$F$68="Drained"),BI146,IF(AND('[1]Multi-Field'!$E$68=[1]Lists!BF146,'[1]Multi-Field'!$F$68="undrained"),BH146,""))</f>
        <v/>
      </c>
      <c r="DY146" s="409" t="str">
        <f>IF(AND('[1]Multi-Field'!$E$69=[1]Lists!BF146,'[1]Multi-Field'!$F$69="Drained"),BI146,IF(AND('[1]Multi-Field'!$E$69=[1]Lists!BF146,'[1]Multi-Field'!$F$69="undrained"),BH146,""))</f>
        <v/>
      </c>
      <c r="DZ146" s="409" t="str">
        <f>IF(AND('[1]Multi-Field'!$E$70=[1]Lists!BF146,'[1]Multi-Field'!$F$70="Drained"),BI146,IF(AND('[1]Multi-Field'!$E$70=[1]Lists!BF146,'[1]Multi-Field'!$F$70="undrained"),BH146,""))</f>
        <v/>
      </c>
      <c r="EA146" s="409" t="str">
        <f>IF(AND('[1]Multi-Field'!$E$71=[1]Lists!BF146,'[1]Multi-Field'!$F$71="Drained"),BI146,IF(AND('[1]Multi-Field'!$E$71=[1]Lists!BF146,'[1]Multi-Field'!$F$71="undrained"),BH146,""))</f>
        <v/>
      </c>
      <c r="EB146" s="409" t="str">
        <f>IF(AND('[1]Multi-Field'!$E$72=[1]Lists!BF146,'[1]Multi-Field'!$F$72="Drained"),BI146,IF(AND('[1]Multi-Field'!$E$72=[1]Lists!BF146,'[1]Multi-Field'!$F$72="undrained"),BH146,""))</f>
        <v/>
      </c>
      <c r="EC146" s="409" t="str">
        <f>IF(AND('[1]Multi-Field'!$E$73=[1]Lists!BF146,'[1]Multi-Field'!$F$73="Drained"),BI146,IF(AND('[1]Multi-Field'!$E$73=[1]Lists!BF146,'[1]Multi-Field'!$F$73="undrained"),BH146,""))</f>
        <v/>
      </c>
      <c r="ED146" s="409" t="str">
        <f>IF(AND('[1]Multi-Field'!$E$74=[1]Lists!BF146,'[1]Multi-Field'!$F$74="Drained"),BI146,IF(AND('[1]Multi-Field'!$E$74=[1]Lists!BF146,'[1]Multi-Field'!$F$74="undrained"),BH146,""))</f>
        <v/>
      </c>
      <c r="EE146" s="409" t="str">
        <f>IF(AND('[1]Multi-Field'!$E$75=[1]Lists!BF146,'[1]Multi-Field'!$F$75="Drained"),BI146,IF(AND('[1]Multi-Field'!$E$75=[1]Lists!BF146,'[1]Multi-Field'!$F$75="undrained"),BH146,""))</f>
        <v/>
      </c>
      <c r="EF146" s="409" t="str">
        <f>IF(AND('[1]Multi-Field'!$E$76=[1]Lists!BF146,'[1]Multi-Field'!$F$76="Drained"),BI146,IF(AND('[1]Multi-Field'!$E$76=[1]Lists!BF146,'[1]Multi-Field'!$F$6="undrained"),BH146,""))</f>
        <v/>
      </c>
      <c r="EG146" s="409" t="str">
        <f>IF(AND('[1]Multi-Field'!$E$77=[1]Lists!BF146,'[1]Multi-Field'!$F$77="Drained"),BI146,IF(AND('[1]Multi-Field'!$E$77=[1]Lists!BF146,'[1]Multi-Field'!$F$77="undrained"),BH146,""))</f>
        <v/>
      </c>
      <c r="EH146" s="409" t="str">
        <f>IF(AND('[1]Multi-Field'!$E$78=[1]Lists!BF146,'[1]Multi-Field'!$F$78="Drained"),BI146,IF(AND('[1]Multi-Field'!$E$78=[1]Lists!BF146,'[1]Multi-Field'!$F$78="undrained"),BH146,""))</f>
        <v/>
      </c>
      <c r="EI146" s="409" t="str">
        <f>IF(AND('[1]Multi-Field'!$E$79=[1]Lists!BF146,'[1]Multi-Field'!$F$79="Drained"),BI146,IF(AND('[1]Multi-Field'!$E$79=[1]Lists!BF146,'[1]Multi-Field'!$F$79="undrained"),BH146,""))</f>
        <v/>
      </c>
      <c r="EJ146" s="409" t="str">
        <f>IF(AND('[1]Multi-Field'!$E$80=[1]Lists!BF146,'[1]Multi-Field'!$F$80="Drained"),BI146,IF(AND('[1]Multi-Field'!$E$80=[1]Lists!BF146,'[1]Multi-Field'!$F$80="undrained"),BH146,""))</f>
        <v/>
      </c>
      <c r="EK146" s="409" t="str">
        <f>IF(AND('[1]Multi-Field'!$E$81=[1]Lists!BF146,'[1]Multi-Field'!$F$81="Drained"),BI146,IF(AND('[1]Multi-Field'!$E$81=[1]Lists!BF146,'[1]Multi-Field'!$F$81="undrained"),BH146,""))</f>
        <v/>
      </c>
      <c r="EL146" s="409" t="str">
        <f>IF(AND('[1]Multi-Field'!$E$82=[1]Lists!BF146,'[1]Multi-Field'!$F$82="Drained"),BI146,IF(AND('[1]Multi-Field'!$E$82=[1]Lists!BF146,'[1]Multi-Field'!$F$82="undrained"),BH146,""))</f>
        <v/>
      </c>
      <c r="EM146" s="409" t="str">
        <f>IF(AND('[1]Multi-Field'!$E$83=[1]Lists!BF146,'[1]Multi-Field'!$F$83="Drained"),BI146,IF(AND('[1]Multi-Field'!$E$83=[1]Lists!BF146,'[1]Multi-Field'!$F$83="undrained"),BH146,""))</f>
        <v/>
      </c>
      <c r="EN146" s="409" t="str">
        <f>IF(AND('[1]Multi-Field'!$E$84=[1]Lists!BF146,'[1]Multi-Field'!$F$84="Drained"),BI146,IF(AND('[1]Multi-Field'!$E$84=[1]Lists!BF146,'[1]Multi-Field'!$F$84="undrained"),BH146,""))</f>
        <v/>
      </c>
      <c r="EO146" s="409" t="str">
        <f>IF(AND('[1]Multi-Field'!$E$85=[1]Lists!BF146,'[1]Multi-Field'!$F$85="Drained"),BI146,IF(AND('[1]Multi-Field'!$E$85=[1]Lists!BF146,'[1]Multi-Field'!$F$85="undrained"),BH146,""))</f>
        <v/>
      </c>
      <c r="EP146" s="409" t="str">
        <f>IF(AND('[1]Multi-Field'!$E$86=[1]Lists!BF146,'[1]Multi-Field'!$F$86="Drained"),BI146,IF(AND('[1]Multi-Field'!$E$86=[1]Lists!BF146,'[1]Multi-Field'!$F$86="undrained"),BH146,""))</f>
        <v/>
      </c>
      <c r="EQ146" s="409" t="str">
        <f>IF(AND('[1]Multi-Field'!$E$87=[1]Lists!BF146,'[1]Multi-Field'!$F$87="Drained"),BI146,IF(AND('[1]Multi-Field'!$E$87=[1]Lists!BF146,'[1]Multi-Field'!$F$87="undrained"),BH146,""))</f>
        <v/>
      </c>
      <c r="ER146" s="409" t="str">
        <f>IF(AND('[1]Multi-Field'!$E$88=[1]Lists!BF146,'[1]Multi-Field'!$F$88="Drained"),BI146,IF(AND('[1]Multi-Field'!$E$88=[1]Lists!BF146,'[1]Multi-Field'!$F$88="undrained"),BH146,""))</f>
        <v/>
      </c>
      <c r="ES146" s="409" t="str">
        <f>IF(AND('[1]Multi-Field'!$E$89=[1]Lists!BF146,'[1]Multi-Field'!$F$89="Drained"),BI146,IF(AND('[1]Multi-Field'!$E$89=[1]Lists!BF146,'[1]Multi-Field'!$F$89="undrained"),BH146,""))</f>
        <v/>
      </c>
      <c r="ET146" s="409" t="str">
        <f>IF(AND('[1]Multi-Field'!$E$90=[1]Lists!BF146,'[1]Multi-Field'!$F$90="Drained"),BI146,IF(AND('[1]Multi-Field'!$E$90=[1]Lists!BF146,'[1]Multi-Field'!$F$90="undrained"),BH146,""))</f>
        <v/>
      </c>
      <c r="EU146" s="409" t="str">
        <f>IF(AND('[1]Multi-Field'!$E$91=[1]Lists!BF146,'[1]Multi-Field'!$F$91="Drained"),BI146,IF(AND('[1]Multi-Field'!$E$91=[1]Lists!BF146,'[1]Multi-Field'!$F$91="undrained"),BH146,""))</f>
        <v/>
      </c>
      <c r="EV146" s="409" t="str">
        <f>IF(AND('[1]Multi-Field'!$E$92=[1]Lists!BF146,'[1]Multi-Field'!$F$92="Drained"),BI146,IF(AND('[1]Multi-Field'!$E$92=[1]Lists!BF146,'[1]Multi-Field'!$F$92="undrained"),BH146,""))</f>
        <v/>
      </c>
      <c r="EW146" s="409" t="str">
        <f>IF(AND('[1]Multi-Field'!$E$93=[1]Lists!BF146,'[1]Multi-Field'!$F$93="Drained"),BI146,IF(AND('[1]Multi-Field'!$E$93=[1]Lists!BF146,'[1]Multi-Field'!$F$93="undrained"),BH146,""))</f>
        <v/>
      </c>
      <c r="EX146" s="409" t="str">
        <f>IF(AND('[1]Multi-Field'!$E$94=[1]Lists!BF146,'[1]Multi-Field'!$F$94="Drained"),BI146,IF(AND('[1]Multi-Field'!$E$94=[1]Lists!BF146,'[1]Multi-Field'!$F$94="undrained"),BH146,""))</f>
        <v/>
      </c>
      <c r="EY146" s="409" t="str">
        <f>IF(AND('[1]Multi-Field'!$E$95=[1]Lists!BF146,'[1]Multi-Field'!$F$95="Drained"),BI146,IF(AND('[1]Multi-Field'!$E$95=[1]Lists!BF146,'[1]Multi-Field'!$F$95="undrained"),BH146,""))</f>
        <v/>
      </c>
      <c r="EZ146" s="409" t="str">
        <f>IF(AND('[1]Multi-Field'!$E$96=[1]Lists!BF146,'[1]Multi-Field'!$F$96="Drained"),BI146,IF(AND('[1]Multi-Field'!$E$96=[1]Lists!BF146,'[1]Multi-Field'!$F$96="undrained"),BH146,""))</f>
        <v/>
      </c>
      <c r="FA146" s="409" t="str">
        <f>IF(AND('[1]Multi-Field'!$E$97=[1]Lists!BF146,'[1]Multi-Field'!$F$97="Drained"),BI146,IF(AND('[1]Multi-Field'!$E$97=[1]Lists!BF146,'[1]Multi-Field'!$F$97="undrained"),BH146,""))</f>
        <v/>
      </c>
      <c r="FB146" s="409" t="str">
        <f>IF(AND('[1]Multi-Field'!$E$98=[1]Lists!BF146,'[1]Multi-Field'!$F$98="Drained"),BI146,IF(AND('[1]Multi-Field'!$E$98=[1]Lists!BF146,'[1]Multi-Field'!$F$98="undrained"),BH146,""))</f>
        <v/>
      </c>
      <c r="FC146" s="409" t="str">
        <f>IF(AND('[1]Multi-Field'!$E$99=[1]Lists!BF146,'[1]Multi-Field'!$F$99="Drained"),BI146,IF(AND('[1]Multi-Field'!$E$99=[1]Lists!BF146,'[1]Multi-Field'!$F$99="undrained"),BH146,""))</f>
        <v/>
      </c>
      <c r="FD146" s="409" t="str">
        <f>IF(AND('[1]Multi-Field'!$E$100=[1]Lists!BF146,'[1]Multi-Field'!$F$100="Drained"),BI146,IF(AND('[1]Multi-Field'!$E$100=[1]Lists!BF146,'[1]Multi-Field'!$F$100="undrained"),BH146,""))</f>
        <v/>
      </c>
      <c r="FE146" s="409" t="str">
        <f>IF(AND('[1]Multi-Field'!$E$101=[1]Lists!BF146,'[1]Multi-Field'!$F$101="Drained"),BI146,IF(AND('[1]Multi-Field'!$E$101=[1]Lists!BF146,'[1]Multi-Field'!$F$101="undrained"),BH146,""))</f>
        <v/>
      </c>
      <c r="FF146" s="409" t="str">
        <f>IF(AND('[1]Multi-Field'!$E$102=[1]Lists!BF146,'[1]Multi-Field'!$F$102="Drained"),BI146,IF(AND('[1]Multi-Field'!$E$102=[1]Lists!BF146,'[1]Multi-Field'!$F$102="undrained"),BH146,""))</f>
        <v/>
      </c>
      <c r="FG146" s="409" t="str">
        <f>IF(AND('[1]Multi-Field'!$E$103=[1]Lists!BF146,'[1]Multi-Field'!$F$103="Drained"),BI146,IF(AND('[1]Multi-Field'!$E$103=[1]Lists!BF146,'[1]Multi-Field'!$F$103="undrained"),BH146,""))</f>
        <v/>
      </c>
      <c r="FH146" s="409" t="str">
        <f>IF(AND('[1]Multi-Field'!$E$104=[1]Lists!BF146,'[1]Multi-Field'!$F$104="Drained"),BI146,IF(AND('[1]Multi-Field'!$E$104=[1]Lists!BF146,'[1]Multi-Field'!$F$104="undrained"),BH146,""))</f>
        <v/>
      </c>
      <c r="FI146" s="409" t="str">
        <f>IF(AND('[1]Multi-Field'!$E$105=[1]Lists!BF146,'[1]Multi-Field'!$F$105="Drained"),BI146,IF(AND('[1]Multi-Field'!$E$105=[1]Lists!BF146,'[1]Multi-Field'!$F$105="undrained"),BH146,""))</f>
        <v/>
      </c>
      <c r="FJ146" s="409" t="str">
        <f>IF(AND('[1]Multi-Field'!$E$106=[1]Lists!BF146,'[1]Multi-Field'!$F$106="Drained"),BI146,IF(AND('[1]Multi-Field'!$E$106=[1]Lists!BF146,'[1]Multi-Field'!$F$106="undrained"),BH146,""))</f>
        <v/>
      </c>
      <c r="FK146" s="409" t="str">
        <f>IF(AND('[1]Multi-Field'!$E$107=[1]Lists!BF146,'[1]Multi-Field'!$F$107="Drained"),BI146,IF(AND('[1]Multi-Field'!$E$107=[1]Lists!BF146,'[1]Multi-Field'!$F$107="undrained"),BH146,""))</f>
        <v/>
      </c>
      <c r="FL146" s="409" t="str">
        <f>IF(AND('[1]Multi-Field'!$E$108=[1]Lists!BF146,'[1]Multi-Field'!$F$108="Drained"),BI146,IF(AND('[1]Multi-Field'!$E$108=[1]Lists!BF146,'[1]Multi-Field'!$F$108="undrained"),BH146,""))</f>
        <v/>
      </c>
      <c r="FM146" s="409" t="str">
        <f>IF(AND('[1]Multi-Field'!$E$109=[1]Lists!BF146,'[1]Multi-Field'!$F$109="Drained"),BI146,IF(AND('[1]Multi-Field'!$E$109=[1]Lists!BF146,'[1]Multi-Field'!$F$109="undrained"),BH146,""))</f>
        <v/>
      </c>
      <c r="FN146" s="409" t="str">
        <f>IF(AND('[1]Multi-Field'!$E$110=[1]Lists!BF146,'[1]Multi-Field'!$F$110="Drained"),BI146,IF(AND('[1]Multi-Field'!$E$110=[1]Lists!BF146,'[1]Multi-Field'!$F$110="undrained"),BH146,""))</f>
        <v/>
      </c>
      <c r="FO146" s="409" t="str">
        <f>IF(AND('[1]Multi-Field'!$E$111=[1]Lists!BF146,'[1]Multi-Field'!$F$111="Drained"),BI146,IF(AND('[1]Multi-Field'!$E$111=[1]Lists!BF146,'[1]Multi-Field'!$F$111="undrained"),BH146,""))</f>
        <v/>
      </c>
      <c r="FP146" s="409" t="str">
        <f>IF(AND('[1]Multi-Field'!$E$112=[1]Lists!BF146,'[1]Multi-Field'!$F$112="Drained"),BI146,IF(AND('[1]Multi-Field'!$E$112=[1]Lists!BF146,'[1]Multi-Field'!$F$112="undrained"),BH146,""))</f>
        <v/>
      </c>
      <c r="FQ146" s="409" t="str">
        <f>IF(AND('[1]Multi-Field'!$E$113=[1]Lists!BF146,'[1]Multi-Field'!$F$113="Drained"),BI146,IF(AND('[1]Multi-Field'!$E$113=[1]Lists!BF146,'[1]Multi-Field'!$F$113="undrained"),BH146,""))</f>
        <v/>
      </c>
      <c r="FR146" s="409" t="str">
        <f>IF(AND('[1]Multi-Field'!$E$114=[1]Lists!BF146,'[1]Multi-Field'!$F$114="Drained"),BI146,IF(AND('[1]Multi-Field'!$E$114=[1]Lists!BF146,'[1]Multi-Field'!$F$114="undrained"),BH146,""))</f>
        <v/>
      </c>
      <c r="FS146" s="409" t="str">
        <f>IF(AND('[1]Multi-Field'!$E$115=[1]Lists!BF146,'[1]Multi-Field'!$F$115="Drained"),BI146,IF(AND('[1]Multi-Field'!$E$115=[1]Lists!BF146,'[1]Multi-Field'!$F$115="undrained"),BH146,""))</f>
        <v/>
      </c>
      <c r="FT146" s="409" t="str">
        <f>IF(AND('[1]Multi-Field'!$E$116=[1]Lists!BF146,'[1]Multi-Field'!$F$116="Drained"),BI146,IF(AND('[1]Multi-Field'!$E$116=[1]Lists!BF146,'[1]Multi-Field'!$F$116="undrained"),BH146,""))</f>
        <v/>
      </c>
      <c r="FU146" s="409" t="str">
        <f>IF(AND('[1]Multi-Field'!$E$117=[1]Lists!BF146,'[1]Multi-Field'!$F$117="Drained"),BI146,IF(AND('[1]Multi-Field'!$E$117=[1]Lists!BF146,'[1]Multi-Field'!$F$117="undrained"),BH146,""))</f>
        <v/>
      </c>
      <c r="FV146" s="409" t="str">
        <f>IF(AND('[1]Multi-Field'!$E$118=[1]Lists!BF146,'[1]Multi-Field'!$F$118="Drained"),BI146,IF(AND('[1]Multi-Field'!$E$118=[1]Lists!BF146,'[1]Multi-Field'!$F$118="undrained"),BH146,""))</f>
        <v/>
      </c>
      <c r="FW146" s="409" t="str">
        <f>IF(AND('[1]Multi-Field'!$E$119=[1]Lists!BF146,'[1]Multi-Field'!$F$119="Drained"),BI146,IF(AND('[1]Multi-Field'!$E$119=[1]Lists!BF146,'[1]Multi-Field'!$F$119="undrained"),BH146,""))</f>
        <v/>
      </c>
      <c r="FX146" s="409" t="str">
        <f>IF(AND('[1]Multi-Field'!$E$120=[1]Lists!BF146,'[1]Multi-Field'!$F$120="Drained"),BI146,IF(AND('[1]Multi-Field'!$E$120=[1]Lists!BF146,'[1]Multi-Field'!$F$120="undrained"),BH146,""))</f>
        <v/>
      </c>
      <c r="GC146" s="4">
        <f>'[1]Multi-Field'!B144</f>
        <v>0</v>
      </c>
      <c r="GD146" s="73" t="str">
        <f>IF(OR('[1]Multi-Field'!Q144=$FZ$43,'[1]Multi-Field'!Q144=$FZ$44),'[1]Multi-Field'!BS144,"")</f>
        <v/>
      </c>
      <c r="GE146" s="4" t="str">
        <f>IF(AND(OR('[1]Multi-Field'!Q144=$FZ$86,'[1]Multi-Field'!Q144=$FZ$94,'[1]Multi-Field'!Q144=$FZ$87,'[1]Multi-Field'!Q144=[1]Lists!$FZ$93,'[1]Multi-Field'!Q144=$FZ$59),'[1]Multi-Field'!BS144&gt;50),'[1]Multi-Field'!BS144*0.8,IF(AND(OR('[1]Multi-Field'!Q144=$FZ$86,'[1]Multi-Field'!Q144=$FZ$94,'[1]Multi-Field'!Q144=$FZ$87,'[1]Multi-Field'!Q144=[1]Lists!$FZ$93,'[1]Multi-Field'!Q144=[1]Lists!$FZ$59),'[1]Multi-Field'!BS144&lt;50),'[1]Multi-Field'!BS144,""))</f>
        <v/>
      </c>
      <c r="GF146" s="4" t="str">
        <f>IF(OR('[1]Multi-Field'!Q144=[1]Lists!$FZ$7,'[1]Multi-Field'!Q144=[1]Lists!$FZ$5,'[1]Multi-Field'!Q144=[1]Lists!$FZ$24,'[1]Multi-Field'!Q144=[1]Lists!$FZ$10,'[1]Multi-Field'!Q144=[1]Lists!$FZ$8, '[1]Multi-Field'!Q144=[1]Lists!$FZ$25, '[1]Multi-Field'!Q144=[1]Lists!$FZ$23, '[1]Multi-Field'!Q144= [1]Lists!$FZ$47, '[1]Multi-Field'!Q144=[1]Lists!$FZ$49, '[1]Multi-Field'!Q144=[1]Lists!$FZ$48,'[1]Multi-Field'!Q144=[1]Lists!$FZ$3, '[1]Multi-Field'!Q144=[1]Lists!$FZ$14,'[1]Multi-Field'!Q144=[1]Lists!$FZ$36, '[1]Multi-Field'!Q144=[1]Lists!$FZ$41,'[1]Multi-Field'!Q144=[1]Lists!$FZ$42),0,"")</f>
        <v/>
      </c>
      <c r="GG146" s="4" t="str">
        <f>IF(OR('[1]Multi-Field'!Q144=[1]Lists!$FZ$6,'[1]Multi-Field'!Q144=[1]Lists!$FZ$4, '[1]Multi-Field'!Q173=[1]Lists!$FZ$11, '[1]Multi-Field'!Q144=[1]Lists!$FZ$1),100*IF('[1]Multi-Field'!U144=onepercent,0.75,IF('[1]Multi-Field'!U144=onetotwentyfivepercent,0.4,IF(OR('[1]Multi-Field'!U144=twentysixtofiftypercent,'[1]Multi-Field'!U144=greaterthanfiftypercent),0,""))),"")</f>
        <v/>
      </c>
      <c r="GH146" s="4" t="str">
        <f>IF(OR('[1]Multi-Field'!Q144=[1]Lists!$FZ$53,'[1]Multi-Field'!Q144=[1]Lists!$FZ$55), 50,IF('[1]Multi-Field'!Q144=[1]Lists!$FZ$54,225,IF('[1]Multi-Field'!Q144=[1]Lists!$FZ$56,75,"")))</f>
        <v/>
      </c>
      <c r="GI146" s="4" t="e">
        <f>#VALUE!</f>
        <v>#VALUE!</v>
      </c>
      <c r="GJ146" s="4" t="e">
        <f>#VALUE!</f>
        <v>#VALUE!</v>
      </c>
      <c r="GK146" s="4" t="str">
        <f>IF('[1]Multi-Field'!Q144=[1]Lists!$FZ$95,'[1]Multi-Field'!BS144*0.66,"")</f>
        <v/>
      </c>
      <c r="GM146" s="4" t="str">
        <f>IF(OR('[1]Multi-Field'!Q144=[1]Lists!$FZ$26,'[1]Multi-Field'!Q144=[1]Lists!$FZ$84),20,"")</f>
        <v/>
      </c>
      <c r="GN146" s="4" t="str">
        <f>IF(OR('[1]Multi-Field'!Q144=[1]Lists!$FZ$88,'[1]Multi-Field'!Q144=[1]Lists!$FZ$57),0,"")</f>
        <v/>
      </c>
      <c r="GO146" s="4" t="str">
        <f>IF(OR('[1]Multi-Field'!Q144=[1]Lists!$FZ$69,'[1]Multi-Field'!Q144=[1]Lists!$FZ$71,'[1]Multi-Field'!Q144=[1]Lists!$FZ$105),50,"")</f>
        <v/>
      </c>
      <c r="GP146" s="4" t="str">
        <f>IF(OR('[1]Multi-Field'!Q144=[1]Lists!$FZ$75,'[1]Multi-Field'!Q144=[1]Lists!$FZ$70),75,"")</f>
        <v/>
      </c>
      <c r="GQ146" s="4">
        <f>IF('[1]Multi-Field'!Q144=[1]Lists!$FZ$72,150,"")</f>
        <v>150</v>
      </c>
      <c r="GR146" s="4" t="str">
        <f>IF(OR('[1]Multi-Field'!Q144=[1]Lists!$FZ$74,'[1]Multi-Field'!Q144=[1]Lists!$FZ$73),40,"")</f>
        <v/>
      </c>
      <c r="GS146" s="4" t="str">
        <f>IF('[1]Multi-Field'!Q144=[1]Lists!$FZ$99,80,"")</f>
        <v/>
      </c>
      <c r="GT146" s="4" t="str">
        <f>IF('[1]Multi-Field'!Q144=[1]Lists!$FZ$106,70,"")</f>
        <v/>
      </c>
      <c r="GU146" s="4" t="e">
        <f t="shared" si="31"/>
        <v>#VALUE!</v>
      </c>
    </row>
    <row r="147" spans="1:203" ht="13.5" customHeight="1">
      <c r="A147" s="7" t="s">
        <v>234</v>
      </c>
      <c r="B147" s="7"/>
      <c r="C147" s="7"/>
      <c r="D147" s="8">
        <v>70</v>
      </c>
      <c r="E147" s="8">
        <f t="shared" si="27"/>
        <v>70</v>
      </c>
      <c r="F147" s="8">
        <f t="shared" si="28"/>
        <v>70</v>
      </c>
      <c r="G147" s="8">
        <v>70</v>
      </c>
      <c r="H147" s="8">
        <v>60</v>
      </c>
      <c r="I147" s="8">
        <f t="shared" si="32"/>
        <v>62</v>
      </c>
      <c r="J147" s="8">
        <f t="shared" si="33"/>
        <v>63</v>
      </c>
      <c r="K147" s="8">
        <v>65</v>
      </c>
      <c r="L147" s="8">
        <v>105</v>
      </c>
      <c r="M147" s="8">
        <f t="shared" si="29"/>
        <v>107</v>
      </c>
      <c r="N147" s="8">
        <f t="shared" si="30"/>
        <v>108</v>
      </c>
      <c r="O147" s="8">
        <v>110</v>
      </c>
      <c r="P147" s="391">
        <v>122</v>
      </c>
      <c r="Q147" s="394"/>
      <c r="R147" s="395" t="b">
        <f>IF(OR('Multi-Field'!AA124=Lists!$AC$42,'Multi-Field'!AA124=Lists!$AC$43),IF('Multi-Field'!Z124="x",(IF('Multi-Field'!AC124=Lists!$Q$11,Lists!$R$11,IF('Multi-Field'!AC124=Lists!$Q$12,Lists!$R$12,IF('Multi-Field'!AC124=Lists!$Q$13,Lists!$R$13,IF('Multi-Field'!AC124=Lists!$Q$14,Lists!$R$14))))),IF('Multi-Field'!X124="x",(IF('Multi-Field'!AC124=Lists!$Q$11,Lists!$S$11,IF('Multi-Field'!AC124=Lists!$Q$12,Lists!$S$12,IF('Multi-Field'!AC124=Lists!$Q$13,Lists!$S$13,IF('Multi-Field'!AC124=Lists!$Q$14,Lists!$S$14))))),IF('Multi-Field'!V124="x",(IF('Multi-Field'!AC124=Lists!$Q$11,Lists!$T$11,IF('Multi-Field'!AC124=Lists!$Q$12,Lists!$T$12,IF('Multi-Field'!AC124=Lists!$Q$13,Lists!$T$13,IF('Multi-Field'!AC124=Lists!$Q$14,Lists!$T$14))))),0))))</f>
        <v>0</v>
      </c>
      <c r="S147" s="395" t="str">
        <f t="shared" si="26"/>
        <v/>
      </c>
      <c r="T147" s="395"/>
      <c r="U147" s="396"/>
      <c r="V147" s="383">
        <f>IF(OR('Multi-Field'!AI127=$U$4,'Multi-Field'!AI127=$U$5,'Multi-Field'!AI127=$U$6,'Multi-Field'!AI127=$U$7,'Multi-Field'!AI127=$U$8,'Multi-Field'!AI127=$U$9),(IF('Multi-Field'!AJ127=$V$2,100,IF('Multi-Field'!AJ127=$V$3,65,IF('Multi-Field'!AJ127=$V$4,53,IF('Multi-Field'!AJ127=$V$5,41,IF('Multi-Field'!AJ127=$V$6,23,IF('Multi-Field'!AJ127=$V$7,0,0))))))),0)</f>
        <v>0</v>
      </c>
      <c r="W147" s="383" t="str">
        <f>IF(AND(OR('Multi-Field'!AF127=$S$3,'Multi-Field'!AF127=S135,'Multi-Field'!AF127=$S$7),'Multi-Field'!AN127&lt;18,'Multi-Field'!AN127&gt;0),35,IF('Multi-Field'!AF127=$S$4,55,IF(AND('Multi-Field'!AF127=$S$6,'Multi-Field'!AN127&lt;18),30,IF(AND('Multi-Field'!AN127&gt;17,OR('Multi-Field'!AF127=$S$3,'Multi-Field'!AF127=$S$5,'Multi-Field'!AF127= $S$6,'Multi-Field'!AF127=$S$7)),25,"0"))))</f>
        <v>0</v>
      </c>
      <c r="X147" s="383">
        <f>IF(OR('Multi-Field'!BA127=$U$4,'Multi-Field'!BA127=$U$5,'Multi-Field'!BA127=$U$6,'Multi-Field'!BA127=U137,'Multi-Field'!BA127=$U$8,'Multi-Field'!BA127=$U$9),(IF('Multi-Field'!BB127=$V$2,100,IF('Multi-Field'!BB127=$V$3,65,IF('Multi-Field'!BB127=$V$4,53,IF('Multi-Field'!BB127=$V$5,41,IF('Multi-Field'!BB127=$V$6,23,IF('Multi-Field'!BB127=$V$7,0,0))))))),0)</f>
        <v>0</v>
      </c>
      <c r="Y147" s="383" t="str">
        <f>IF(AND(OR('Multi-Field'!AX127=$S$3,'Multi-Field'!AX127=$S$5,'Multi-Field'!AX127=$S$7),'Multi-Field'!BF127&lt;18),35,IF('Multi-Field'!AX127=$S$4,55,IF(AND('Multi-Field'!AX127=$S$6,'Multi-Field'!BF127&lt;18),30,IF(AND('Multi-Field'!BF127&gt;17,OR('Multi-Field'!AX127=$S$3,'Multi-Field'!AX127=$S$5,'Multi-Field'!AX127=$S$6,'Multi-Field'!AX127=$S$7)),25,"0"))))</f>
        <v>0</v>
      </c>
      <c r="Z147" s="383">
        <v>131</v>
      </c>
      <c r="AI147" s="384">
        <f>'[1]Multi-Field'!B143</f>
        <v>0</v>
      </c>
      <c r="AJ147" s="385" t="e">
        <f>#VALUE!</f>
        <v>#VALUE!</v>
      </c>
      <c r="AK147" s="385" t="e">
        <f>#VALUE!</f>
        <v>#VALUE!</v>
      </c>
      <c r="AL147" s="385" t="e">
        <f>IF(AK147="","",IF('[1]Multi-Field'!AU143=20,10,IF(AK147-30&lt;0,0,AK147-30)))</f>
        <v>#VALUE!</v>
      </c>
      <c r="AM147" s="385" t="e">
        <f>#VALUE!</f>
        <v>#VALUE!</v>
      </c>
      <c r="AN147" s="385" t="e">
        <f t="shared" si="35"/>
        <v>#VALUE!</v>
      </c>
      <c r="AO147" s="385" t="e">
        <f>#VALUE!</f>
        <v>#VALUE!</v>
      </c>
      <c r="AP147" s="385" t="e">
        <f>#VALUE!</f>
        <v>#VALUE!</v>
      </c>
      <c r="AQ147" s="385" t="e">
        <f>#VALUE!</f>
        <v>#VALUE!</v>
      </c>
      <c r="AR147" s="385" t="e">
        <f>#VALUE!</f>
        <v>#VALUE!</v>
      </c>
      <c r="AS147" s="385" t="e">
        <f>IF(AR147="","",IF('[1]Multi-Field'!AU143&gt;9,0,AR147-15))</f>
        <v>#VALUE!</v>
      </c>
      <c r="AT147" s="385" t="e">
        <f>#VALUE!</f>
        <v>#VALUE!</v>
      </c>
      <c r="AU147" s="385" t="e">
        <f>#VALUE!</f>
        <v>#VALUE!</v>
      </c>
      <c r="AV147" s="385" t="e">
        <f>IF(AU147="","",IF('[1]Multi-Field'!AU143=9&gt;9,0,AU147-35))</f>
        <v>#VALUE!</v>
      </c>
      <c r="AW147" s="385" t="e">
        <f>#VALUE!</f>
        <v>#VALUE!</v>
      </c>
      <c r="AX147" s="385" t="e">
        <f t="shared" si="36"/>
        <v>#VALUE!</v>
      </c>
      <c r="AY147" s="385" t="str">
        <f>IF('[1]Multi-Field'!AU143="","",IF('[1]Multi-Field'!AU143&lt;1,100,IF('[1]Multi-Field'!AU143=1,75,IF('[1]Multi-Field'!AU143=2,50,IF('[1]Multi-Field'!AU143=3,25,IF('[1]Multi-Field'!AU143&gt;3,0,""))))))</f>
        <v/>
      </c>
      <c r="AZ147" s="385" t="str">
        <f t="shared" si="37"/>
        <v/>
      </c>
      <c r="BA147" s="385" t="e">
        <f>#VALUE!</f>
        <v>#VALUE!</v>
      </c>
      <c r="BB147" s="385" t="e">
        <f>IF(BA147="","",IF(AND('[1]Multi-Field'!AU143&lt;40,'[1]Multi-Field'!AU143&gt;9),40,IF('[1]Multi-Field'!AU143&gt;39,0,BA147+5)))</f>
        <v>#VALUE!</v>
      </c>
      <c r="BC147" s="386" t="e">
        <f t="shared" si="34"/>
        <v>#VALUE!</v>
      </c>
      <c r="BF147" s="411" t="s">
        <v>1316</v>
      </c>
      <c r="BG147" s="412">
        <v>5</v>
      </c>
      <c r="BH147" s="412">
        <v>4.5</v>
      </c>
      <c r="BI147" s="412">
        <v>4.5</v>
      </c>
      <c r="BJ147" s="409" t="e">
        <f>IF(AND('[1]Single Field'!#REF!=[1]Lists!BF147,'[1]Single Field'!#REF!="Drained"),"x",IF(AND('[1]Single Field'!#REF!=[1]Lists!BF147,'[1]Single Field'!#REF!="Undrained"),O,""))</f>
        <v>#REF!</v>
      </c>
      <c r="BK147" s="409" t="str">
        <f>IF(AND('[1]Multi-Field'!$E$3=[1]Lists!BF147,'[1]Multi-Field'!$F$3="Drained"),BI147,IF(AND('[1]Multi-Field'!$E$3=BF147,'[1]Multi-Field'!$F$3="undrained"),BH147,""))</f>
        <v/>
      </c>
      <c r="BL147" s="409" t="str">
        <f>IF(AND('[1]Multi-Field'!$E$4=BF147,'[1]Multi-Field'!$F$4="Drained"),BI147,IF(AND('[1]Multi-Field'!$E$4=BF147,'[1]Multi-Field'!$F$4="undrained"),BH147,""))</f>
        <v/>
      </c>
      <c r="BM147" s="409" t="str">
        <f>IF(AND('[1]Multi-Field'!$E$5=BF147,'[1]Multi-Field'!$F$5="Drained"),BI147,IF(AND('[1]Multi-Field'!$E$5=BF147,'[1]Multi-Field'!$F$5="undrained"),BH147,""))</f>
        <v/>
      </c>
      <c r="BN147" s="409" t="str">
        <f>IF(AND('[1]Multi-Field'!$E$6=BF147,'[1]Multi-Field'!$F$6="Drained"),BI147,IF(AND('[1]Multi-Field'!$E$6=BF147,'[1]Multi-Field'!$F$6="undrained"),BH147,""))</f>
        <v/>
      </c>
      <c r="BO147" s="409" t="str">
        <f>IF(AND('[1]Multi-Field'!$E$7=BF147,'[1]Multi-Field'!$F$7="Drained"),BI147,IF(AND('[1]Multi-Field'!$E$7=BF147,'[1]Multi-Field'!$F$7="undrained"),BH147,""))</f>
        <v/>
      </c>
      <c r="BP147" s="409" t="str">
        <f>IF(AND('[1]Multi-Field'!$E$8=BF147,'[1]Multi-Field'!$F$8="Drained"),BI147,IF(AND('[1]Multi-Field'!$E$8=BF147,'[1]Multi-Field'!$F$8="undrained"),BH147,""))</f>
        <v/>
      </c>
      <c r="BQ147" s="409" t="str">
        <f>IF(AND('[1]Multi-Field'!$E$9=BF147,'[1]Multi-Field'!$F$9="Drained"),BI147,IF(AND('[1]Multi-Field'!$E$9=BF147,'[1]Multi-Field'!$F$9="undrained"),BH147,""))</f>
        <v/>
      </c>
      <c r="BR147" s="409" t="str">
        <f>IF(AND('[1]Multi-Field'!$E$10=BF147,'[1]Multi-Field'!$F$10="Drained"),BI147,IF(AND('[1]Multi-Field'!$E$10=BF147,'[1]Multi-Field'!$F$10="undrained"),BH147,""))</f>
        <v/>
      </c>
      <c r="BS147" s="409" t="str">
        <f>IF(AND('[1]Multi-Field'!$E$11=BF147,'[1]Multi-Field'!$F$11="Drained"),BI147,IF(AND('[1]Multi-Field'!$E$11=BF147,'[1]Multi-Field'!$F$11="undrained"),BH147,""))</f>
        <v/>
      </c>
      <c r="BT147" s="409" t="str">
        <f>IF(AND('[1]Multi-Field'!$E$12=BF147,'[1]Multi-Field'!$F$12="Drained"),BI147,IF(AND('[1]Multi-Field'!$E$12=BF147,'[1]Multi-Field'!$F$12="undrained"),BH147,""))</f>
        <v/>
      </c>
      <c r="BU147" s="409" t="str">
        <f>IF(AND('[1]Multi-Field'!$E$13=BF147,'[1]Multi-Field'!$F$13="Drained"),BI147,IF(AND('[1]Multi-Field'!$E$3=BF147,'[1]Multi-Field'!$F$13="undrained"),BH147,""))</f>
        <v/>
      </c>
      <c r="BV147" s="409" t="str">
        <f>IF(AND('[1]Multi-Field'!$E$14=BF147,'[1]Multi-Field'!$F$14="Drained"),BI147,IF(AND('[1]Multi-Field'!$E$14=BF147,'[1]Multi-Field'!$F$14="undrained"),BH147,""))</f>
        <v/>
      </c>
      <c r="BW147" s="409" t="str">
        <f>IF(AND('[1]Multi-Field'!$E$15=BF147,'[1]Multi-Field'!$F$15="Drained"),BI147,IF(AND('[1]Multi-Field'!$E$15=BF147,'[1]Multi-Field'!$F$15="undrained"),BH147,""))</f>
        <v/>
      </c>
      <c r="BX147" s="409" t="str">
        <f>IF(AND('[1]Multi-Field'!$E$16=[1]Lists!BF147,'[1]Multi-Field'!$F$16="Drained"),BI147,IF(AND('[1]Multi-Field'!$E$16=[1]Lists!BF147,'[1]Multi-Field'!$F$16="undrained"),BH147,""))</f>
        <v/>
      </c>
      <c r="BY147" s="409" t="str">
        <f>IF(AND('[1]Multi-Field'!$E$17=[1]Lists!BF147,'[1]Multi-Field'!$F$17="Drained"),BI147,IF(AND('[1]Multi-Field'!$E$17=[1]Lists!BF147,'[1]Multi-Field'!$F$17="undrained"),BH147,""))</f>
        <v/>
      </c>
      <c r="BZ147" s="409" t="str">
        <f>IF(AND('[1]Multi-Field'!$E$18=[1]Lists!BF147,'[1]Multi-Field'!$F$18="Drained"),BI147,IF(AND('[1]Multi-Field'!$E$18=[1]Lists!BF147,'[1]Multi-Field'!$F$18="undrained"),BH147,""))</f>
        <v/>
      </c>
      <c r="CA147" s="409" t="str">
        <f>IF(AND('[1]Multi-Field'!$E$19=[1]Lists!BF147,'[1]Multi-Field'!$F$19="Drained"),BI147,IF(AND('[1]Multi-Field'!$E$19=[1]Lists!BF147,'[1]Multi-Field'!$F$19="undrained"),BH147,""))</f>
        <v/>
      </c>
      <c r="CB147" s="409" t="str">
        <f>IF(AND('[1]Multi-Field'!$E$20=[1]Lists!BF147,'[1]Multi-Field'!$F$20="Drained"),BI147,IF(AND('[1]Multi-Field'!$E$20=[1]Lists!BF147,'[1]Multi-Field'!$F$20="undrained"),BH147,""))</f>
        <v/>
      </c>
      <c r="CC147" s="409" t="str">
        <f>IF(AND('[1]Multi-Field'!$E$21=[1]Lists!BF147,'[1]Multi-Field'!$F$21="Drained"),BI147,IF(AND('[1]Multi-Field'!$E$21=[1]Lists!BF147,'[1]Multi-Field'!$F$21="undrained"),BH147,""))</f>
        <v/>
      </c>
      <c r="CD147" s="409" t="str">
        <f>IF(AND('[1]Multi-Field'!$E$22=[1]Lists!BF147,'[1]Multi-Field'!$F$22="Drained"),BI147,IF(AND('[1]Multi-Field'!$E$22=[1]Lists!BF147,'[1]Multi-Field'!$F$22="undrained"),BH147,""))</f>
        <v/>
      </c>
      <c r="CE147" s="409" t="str">
        <f>IF(AND('[1]Multi-Field'!$E$23=[1]Lists!BF147,'[1]Multi-Field'!$F$23="Drained"),BI147,IF(AND('[1]Multi-Field'!$E$23=[1]Lists!BF147,'[1]Multi-Field'!$F$23="undrained"),BH147,""))</f>
        <v/>
      </c>
      <c r="CF147" s="409" t="str">
        <f>IF(AND('[1]Multi-Field'!$E$24=[1]Lists!BF147,'[1]Multi-Field'!$F$24="Drained"),BI147,IF(AND('[1]Multi-Field'!$E$24=[1]Lists!BF147,'[1]Multi-Field'!$F$24="undrained"),BH147,""))</f>
        <v/>
      </c>
      <c r="CG147" s="409" t="str">
        <f>IF(AND('[1]Multi-Field'!$E$25=[1]Lists!BF147,'[1]Multi-Field'!$F$25="Drained"),BI147,IF(AND('[1]Multi-Field'!$E$25=[1]Lists!BF147,'[1]Multi-Field'!$F$25="undrained"),BH147,""))</f>
        <v/>
      </c>
      <c r="CH147" s="409" t="str">
        <f>IF(AND('[1]Multi-Field'!$E$26=[1]Lists!BF147,'[1]Multi-Field'!$F$26="Drained"),BI147,IF(AND('[1]Multi-Field'!$E$26=[1]Lists!BF147,'[1]Multi-Field'!$F$26="undrained"),BH147,""))</f>
        <v/>
      </c>
      <c r="CI147" s="409" t="str">
        <f>IF(AND('[1]Multi-Field'!$E$27=[1]Lists!BF147,'[1]Multi-Field'!$F$27="Drained"),BI147,IF(AND('[1]Multi-Field'!$E$27=[1]Lists!BF147,'[1]Multi-Field'!$F$27="undrained"),BH147,""))</f>
        <v/>
      </c>
      <c r="CJ147" s="409" t="str">
        <f>IF(AND('[1]Multi-Field'!$E$28=[1]Lists!BF147,'[1]Multi-Field'!$F$28="Drained"),BI147,IF(AND('[1]Multi-Field'!$E$28=[1]Lists!BF147,'[1]Multi-Field'!$F$28="undrained"),BH147,""))</f>
        <v/>
      </c>
      <c r="CK147" s="409" t="str">
        <f>IF(AND('[1]Multi-Field'!$E$29=[1]Lists!BF147,'[1]Multi-Field'!$F$29="Drained"),BI147,IF(AND('[1]Multi-Field'!$E$29=[1]Lists!BF147,'[1]Multi-Field'!$F$29="undrained"),BH147,""))</f>
        <v/>
      </c>
      <c r="CL147" s="409" t="str">
        <f>IF(AND('[1]Multi-Field'!$E$30=[1]Lists!BF147,'[1]Multi-Field'!$F$30="Drained"),BI147,IF(AND('[1]Multi-Field'!$E$30=[1]Lists!BF147,'[1]Multi-Field'!$F$30="undrained"),BH147,""))</f>
        <v/>
      </c>
      <c r="CM147" s="409" t="str">
        <f>IF(AND('[1]Multi-Field'!$E$31=[1]Lists!BF147,'[1]Multi-Field'!$F$31="Drained"),BI147,IF(AND('[1]Multi-Field'!$E$31=[1]Lists!BF147,'[1]Multi-Field'!$F$31="undrained"),BH147,""))</f>
        <v/>
      </c>
      <c r="CN147" s="409" t="str">
        <f>IF(AND('[1]Multi-Field'!$E$32=[1]Lists!BF147,'[1]Multi-Field'!$F$32="Drained"),BI147,IF(AND('[1]Multi-Field'!$E$32=[1]Lists!BF147,'[1]Multi-Field'!$F$32="undrained"),BH147,""))</f>
        <v/>
      </c>
      <c r="CO147" s="409" t="str">
        <f>IF(AND('[1]Multi-Field'!$E$33=[1]Lists!BF147,'[1]Multi-Field'!$F$33="Drained"),BI147,IF(AND('[1]Multi-Field'!$E$33=[1]Lists!BF147,'[1]Multi-Field'!$F$33="undrained"),BH147,""))</f>
        <v/>
      </c>
      <c r="CP147" s="409" t="str">
        <f>IF(AND('[1]Multi-Field'!$E$34=[1]Lists!BF147,'[1]Multi-Field'!$F$34="Drained"),BI147,IF(AND('[1]Multi-Field'!$E$34=[1]Lists!BF147,'[1]Multi-Field'!$F$34="undrained"),BH147,""))</f>
        <v/>
      </c>
      <c r="CQ147" s="409" t="str">
        <f>IF(AND('[1]Multi-Field'!$E$35=[1]Lists!BF147,'[1]Multi-Field'!$F$35="Drained"),BI147,IF(AND('[1]Multi-Field'!$E$35=[1]Lists!BF147,'[1]Multi-Field'!$F$35="undrained"),BH147,""))</f>
        <v/>
      </c>
      <c r="CR147" s="409" t="str">
        <f>IF(AND('[1]Multi-Field'!$E$36=[1]Lists!BF147,'[1]Multi-Field'!$F$36="Drained"),BI147,IF(AND('[1]Multi-Field'!$E$36=[1]Lists!BF147,'[1]Multi-Field'!$F$36="undrained"),BH147,""))</f>
        <v/>
      </c>
      <c r="CS147" s="409" t="str">
        <f>IF(AND('[1]Multi-Field'!$E$37=[1]Lists!BF147,'[1]Multi-Field'!$F$37="Drained"),BI147,IF(AND('[1]Multi-Field'!$E$37=[1]Lists!BF147,'[1]Multi-Field'!$F$37="undrained"),BH147,""))</f>
        <v/>
      </c>
      <c r="CT147" s="409" t="str">
        <f>IF(AND('[1]Multi-Field'!$E$38=[1]Lists!BF147,'[1]Multi-Field'!$F$38="Drained"),BI147,IF(AND('[1]Multi-Field'!$E$38=[1]Lists!BF147,'[1]Multi-Field'!$F$38="undrained"),BH147,""))</f>
        <v/>
      </c>
      <c r="CU147" s="409" t="str">
        <f>IF(AND('[1]Multi-Field'!$E$39=[1]Lists!BF147,'[1]Multi-Field'!$F$39="Drained"),BI147,IF(AND('[1]Multi-Field'!$E$39=[1]Lists!BF147,'[1]Multi-Field'!$F$39="undrained"),BH147,""))</f>
        <v/>
      </c>
      <c r="CV147" s="409" t="str">
        <f>IF(AND('[1]Multi-Field'!$E$40=[1]Lists!BF147,'[1]Multi-Field'!$F$40="Drained"),BI147,IF(AND('[1]Multi-Field'!$E$40=[1]Lists!BF147,'[1]Multi-Field'!$F$40="undrained"),BH147,""))</f>
        <v/>
      </c>
      <c r="CW147" s="409" t="str">
        <f>IF(AND('[1]Multi-Field'!$E$41=[1]Lists!BF147,'[1]Multi-Field'!$F$40="Drained"),BI147,IF(AND('[1]Multi-Field'!$E$40=[1]Lists!BF147,'[1]Multi-Field'!$F$40="undrained"),BH147,""))</f>
        <v/>
      </c>
      <c r="CX147" s="409" t="str">
        <f>IF(AND('[1]Multi-Field'!$E$42=[1]Lists!BF147,'[1]Multi-Field'!$F$42="Drained"),BI147,IF(AND('[1]Multi-Field'!$E$42=[1]Lists!BF147,'[1]Multi-Field'!$F$42="undrained"),BH147,""))</f>
        <v/>
      </c>
      <c r="CY147" s="409" t="str">
        <f>IF(AND('[1]Multi-Field'!$E$43=[1]Lists!BF147,'[1]Multi-Field'!$F$43="Drained"),BI147,IF(AND('[1]Multi-Field'!$E$43=[1]Lists!BF147,'[1]Multi-Field'!$F$43="undrained"),BH147,""))</f>
        <v/>
      </c>
      <c r="CZ147" s="409" t="str">
        <f>IF(AND('[1]Multi-Field'!$E$44=[1]Lists!BF147,'[1]Multi-Field'!$F$44="Drained"),BI147,IF(AND('[1]Multi-Field'!$E$44=[1]Lists!BF147,'[1]Multi-Field'!$F$44="undrained"),BH147,""))</f>
        <v/>
      </c>
      <c r="DA147" s="409" t="str">
        <f>IF(AND('[1]Multi-Field'!$E$45=[1]Lists!BF147,'[1]Multi-Field'!$F$45="Drained"),BI147,IF(AND('[1]Multi-Field'!$E$45=[1]Lists!BF147,'[1]Multi-Field'!$F$45="undrained"),BH147,""))</f>
        <v/>
      </c>
      <c r="DB147" s="409" t="str">
        <f>IF(AND('[1]Multi-Field'!$E$46=[1]Lists!BF147,'[1]Multi-Field'!$F$46="Drained"),BI147,IF(AND('[1]Multi-Field'!$E$46=[1]Lists!BF147,'[1]Multi-Field'!$F$46="undrained"),BH147,""))</f>
        <v/>
      </c>
      <c r="DC147" s="409" t="str">
        <f>IF(AND('[1]Multi-Field'!$E$47=[1]Lists!BF147,'[1]Multi-Field'!$F$47="Drained"),BI147,IF(AND('[1]Multi-Field'!$E$47=[1]Lists!BF147,'[1]Multi-Field'!$F$47="undrained"),BH147,""))</f>
        <v/>
      </c>
      <c r="DD147" s="409" t="str">
        <f>IF(AND('[1]Multi-Field'!$E$48=[1]Lists!BF147,'[1]Multi-Field'!$F$48="Drained"),BI147,IF(AND('[1]Multi-Field'!$E$48=[1]Lists!BF147,'[1]Multi-Field'!$F$48="undrained"),BH147,""))</f>
        <v/>
      </c>
      <c r="DE147" s="409" t="str">
        <f>IF(AND('[1]Multi-Field'!$E$49=[1]Lists!BF147,'[1]Multi-Field'!$F$49="Drained"),BI147,IF(AND('[1]Multi-Field'!$E$49=[1]Lists!BF147,'[1]Multi-Field'!$F$9="undrained"),BH147,""))</f>
        <v/>
      </c>
      <c r="DF147" s="409" t="str">
        <f>IF(AND('[1]Multi-Field'!$E$50=[1]Lists!BF147,'[1]Multi-Field'!$F$50="Drained"),BI147,IF(AND('[1]Multi-Field'!$E$50=[1]Lists!BF147,'[1]Multi-Field'!$F$50="undrained"),BH147,""))</f>
        <v/>
      </c>
      <c r="DG147" s="409" t="str">
        <f>IF(AND('[1]Multi-Field'!$E$51=[1]Lists!BF147,'[1]Multi-Field'!$F$51="Drained"),BI147,IF(AND('[1]Multi-Field'!$E$51=[1]Lists!BF147,'[1]Multi-Field'!$F$51="undrained"),BH147,""))</f>
        <v/>
      </c>
      <c r="DH147" s="409" t="str">
        <f>IF(AND('[1]Multi-Field'!$E$52=[1]Lists!BF147,'[1]Multi-Field'!$F$52="Drained"),BI147,IF(AND('[1]Multi-Field'!$E$52=[1]Lists!BF147,'[1]Multi-Field'!$F$52="undrained"),BH147,""))</f>
        <v/>
      </c>
      <c r="DI147" s="409" t="str">
        <f>IF(AND('[1]Multi-Field'!$E$53=[1]Lists!BF147,'[1]Multi-Field'!$F$53="Drained"),BI147,IF(AND('[1]Multi-Field'!$E$53=[1]Lists!BF147,'[1]Multi-Field'!$F$53="undrained"),BH147,""))</f>
        <v/>
      </c>
      <c r="DJ147" s="409" t="str">
        <f>IF(AND('[1]Multi-Field'!$E$54=[1]Lists!BF147,'[1]Multi-Field'!$F$54="Drained"),BI147,IF(AND('[1]Multi-Field'!$E$54=[1]Lists!BF147,'[1]Multi-Field'!$F$54="undrained"),BH147,""))</f>
        <v/>
      </c>
      <c r="DK147" s="409" t="str">
        <f>IF(AND('[1]Multi-Field'!$E$55=[1]Lists!BF147,'[1]Multi-Field'!$F$55="Drained"),BI147,IF(AND('[1]Multi-Field'!$E$55=[1]Lists!BF147,'[1]Multi-Field'!$F$55="undrained"),BH147,""))</f>
        <v/>
      </c>
      <c r="DL147" s="409" t="str">
        <f>IF(AND('[1]Multi-Field'!$E$56=[1]Lists!BF147,'[1]Multi-Field'!$F$56="Drained"),BI147,IF(AND('[1]Multi-Field'!$E$56=[1]Lists!BF147,'[1]Multi-Field'!$F$56="undrained"),BH147,""))</f>
        <v/>
      </c>
      <c r="DM147" s="409" t="str">
        <f>IF(AND('[1]Multi-Field'!$E$57=[1]Lists!BF147,'[1]Multi-Field'!$F$57="Drained"),BI147,IF(AND('[1]Multi-Field'!$E$57=[1]Lists!BF147,'[1]Multi-Field'!$F$57="undrained"),BH147,""))</f>
        <v/>
      </c>
      <c r="DN147" s="409" t="str">
        <f>IF(AND('[1]Multi-Field'!$E$58=[1]Lists!BF147,'[1]Multi-Field'!$F$58="Drained"),BI147,IF(AND('[1]Multi-Field'!$E$58=[1]Lists!BF147,'[1]Multi-Field'!$F$58="undrained"),BH147,""))</f>
        <v/>
      </c>
      <c r="DO147" s="409" t="str">
        <f>IF(AND('[1]Multi-Field'!$E$59=[1]Lists!BF147,'[1]Multi-Field'!$F$59="Drained"),BI147,IF(AND('[1]Multi-Field'!$E$59=[1]Lists!BF147,'[1]Multi-Field'!$F$59="undrained"),BH147,""))</f>
        <v/>
      </c>
      <c r="DP147" s="409" t="str">
        <f>IF(AND('[1]Multi-Field'!$E$60=[1]Lists!BF147,'[1]Multi-Field'!$F$60="Drained"),BI147,IF(AND('[1]Multi-Field'!$E$60=[1]Lists!BF147,'[1]Multi-Field'!$F$60="undrained"),BH147,""))</f>
        <v/>
      </c>
      <c r="DQ147" s="409" t="str">
        <f>IF(AND('[1]Multi-Field'!$E$61=[1]Lists!BF147,'[1]Multi-Field'!$F$61="Drained"),BI147,IF(AND('[1]Multi-Field'!$E$61=[1]Lists!BF147,'[1]Multi-Field'!$F$61="undrained"),BH147,""))</f>
        <v/>
      </c>
      <c r="DR147" s="409" t="str">
        <f>IF(AND('[1]Multi-Field'!$E$62=[1]Lists!BF147,'[1]Multi-Field'!$F$62="Drained"),BI147,IF(AND('[1]Multi-Field'!$E$62=[1]Lists!BF147,'[1]Multi-Field'!$F$62="undrained"),BH147,""))</f>
        <v/>
      </c>
      <c r="DS147" s="409" t="str">
        <f>IF(AND('[1]Multi-Field'!$E$63=[1]Lists!BF147,'[1]Multi-Field'!$F$63="Drained"),BI147,IF(AND('[1]Multi-Field'!$E$63=[1]Lists!BF147,'[1]Multi-Field'!$F$63="undrained"),BH147,""))</f>
        <v/>
      </c>
      <c r="DT147" s="409" t="str">
        <f>IF(AND('[1]Multi-Field'!$E$64=[1]Lists!BF147,'[1]Multi-Field'!$F$64="Drained"),BI147,IF(AND('[1]Multi-Field'!$E$64=[1]Lists!BF147,'[1]Multi-Field'!$F$64="undrained"),BH147,""))</f>
        <v/>
      </c>
      <c r="DU147" s="409" t="str">
        <f>IF(AND('[1]Multi-Field'!$E$65=[1]Lists!BF147,'[1]Multi-Field'!$F$65="Drained"),BI147,IF(AND('[1]Multi-Field'!$E$65=[1]Lists!BF147,'[1]Multi-Field'!$F$65="undrained"),BH147,""))</f>
        <v/>
      </c>
      <c r="DV147" s="409" t="str">
        <f>IF(AND('[1]Multi-Field'!$E$66=[1]Lists!BF147,'[1]Multi-Field'!$F$66="Drained"),BI147,IF(AND('[1]Multi-Field'!$E$66=[1]Lists!BF147,'[1]Multi-Field'!$F$66="undrained"),BH147,""))</f>
        <v/>
      </c>
      <c r="DW147" s="409" t="str">
        <f>IF(AND('[1]Multi-Field'!$E$67=[1]Lists!BF147,'[1]Multi-Field'!$F$67="Drained"),BI147,IF(AND('[1]Multi-Field'!$E$67=[1]Lists!BF147,'[1]Multi-Field'!$F$67="undrained"),BH147,""))</f>
        <v/>
      </c>
      <c r="DX147" s="409" t="str">
        <f>IF(AND('[1]Multi-Field'!$E$68=[1]Lists!BF147,'[1]Multi-Field'!$F$68="Drained"),BI147,IF(AND('[1]Multi-Field'!$E$68=[1]Lists!BF147,'[1]Multi-Field'!$F$68="undrained"),BH147,""))</f>
        <v/>
      </c>
      <c r="DY147" s="409" t="str">
        <f>IF(AND('[1]Multi-Field'!$E$69=[1]Lists!BF147,'[1]Multi-Field'!$F$69="Drained"),BI147,IF(AND('[1]Multi-Field'!$E$69=[1]Lists!BF147,'[1]Multi-Field'!$F$69="undrained"),BH147,""))</f>
        <v/>
      </c>
      <c r="DZ147" s="409" t="str">
        <f>IF(AND('[1]Multi-Field'!$E$70=[1]Lists!BF147,'[1]Multi-Field'!$F$70="Drained"),BI147,IF(AND('[1]Multi-Field'!$E$70=[1]Lists!BF147,'[1]Multi-Field'!$F$70="undrained"),BH147,""))</f>
        <v/>
      </c>
      <c r="EA147" s="409" t="str">
        <f>IF(AND('[1]Multi-Field'!$E$71=[1]Lists!BF147,'[1]Multi-Field'!$F$71="Drained"),BI147,IF(AND('[1]Multi-Field'!$E$71=[1]Lists!BF147,'[1]Multi-Field'!$F$71="undrained"),BH147,""))</f>
        <v/>
      </c>
      <c r="EB147" s="409" t="str">
        <f>IF(AND('[1]Multi-Field'!$E$72=[1]Lists!BF147,'[1]Multi-Field'!$F$72="Drained"),BI147,IF(AND('[1]Multi-Field'!$E$72=[1]Lists!BF147,'[1]Multi-Field'!$F$72="undrained"),BH147,""))</f>
        <v/>
      </c>
      <c r="EC147" s="409" t="str">
        <f>IF(AND('[1]Multi-Field'!$E$73=[1]Lists!BF147,'[1]Multi-Field'!$F$73="Drained"),BI147,IF(AND('[1]Multi-Field'!$E$73=[1]Lists!BF147,'[1]Multi-Field'!$F$73="undrained"),BH147,""))</f>
        <v/>
      </c>
      <c r="ED147" s="409" t="str">
        <f>IF(AND('[1]Multi-Field'!$E$74=[1]Lists!BF147,'[1]Multi-Field'!$F$74="Drained"),BI147,IF(AND('[1]Multi-Field'!$E$74=[1]Lists!BF147,'[1]Multi-Field'!$F$74="undrained"),BH147,""))</f>
        <v/>
      </c>
      <c r="EE147" s="409" t="str">
        <f>IF(AND('[1]Multi-Field'!$E$75=[1]Lists!BF147,'[1]Multi-Field'!$F$75="Drained"),BI147,IF(AND('[1]Multi-Field'!$E$75=[1]Lists!BF147,'[1]Multi-Field'!$F$75="undrained"),BH147,""))</f>
        <v/>
      </c>
      <c r="EF147" s="409" t="str">
        <f>IF(AND('[1]Multi-Field'!$E$76=[1]Lists!BF147,'[1]Multi-Field'!$F$76="Drained"),BI147,IF(AND('[1]Multi-Field'!$E$76=[1]Lists!BF147,'[1]Multi-Field'!$F$6="undrained"),BH147,""))</f>
        <v/>
      </c>
      <c r="EG147" s="409" t="str">
        <f>IF(AND('[1]Multi-Field'!$E$77=[1]Lists!BF147,'[1]Multi-Field'!$F$77="Drained"),BI147,IF(AND('[1]Multi-Field'!$E$77=[1]Lists!BF147,'[1]Multi-Field'!$F$77="undrained"),BH147,""))</f>
        <v/>
      </c>
      <c r="EH147" s="409" t="str">
        <f>IF(AND('[1]Multi-Field'!$E$78=[1]Lists!BF147,'[1]Multi-Field'!$F$78="Drained"),BI147,IF(AND('[1]Multi-Field'!$E$78=[1]Lists!BF147,'[1]Multi-Field'!$F$78="undrained"),BH147,""))</f>
        <v/>
      </c>
      <c r="EI147" s="409" t="str">
        <f>IF(AND('[1]Multi-Field'!$E$79=[1]Lists!BF147,'[1]Multi-Field'!$F$79="Drained"),BI147,IF(AND('[1]Multi-Field'!$E$79=[1]Lists!BF147,'[1]Multi-Field'!$F$79="undrained"),BH147,""))</f>
        <v/>
      </c>
      <c r="EJ147" s="409" t="str">
        <f>IF(AND('[1]Multi-Field'!$E$80=[1]Lists!BF147,'[1]Multi-Field'!$F$80="Drained"),BI147,IF(AND('[1]Multi-Field'!$E$80=[1]Lists!BF147,'[1]Multi-Field'!$F$80="undrained"),BH147,""))</f>
        <v/>
      </c>
      <c r="EK147" s="409" t="str">
        <f>IF(AND('[1]Multi-Field'!$E$81=[1]Lists!BF147,'[1]Multi-Field'!$F$81="Drained"),BI147,IF(AND('[1]Multi-Field'!$E$81=[1]Lists!BF147,'[1]Multi-Field'!$F$81="undrained"),BH147,""))</f>
        <v/>
      </c>
      <c r="EL147" s="409" t="str">
        <f>IF(AND('[1]Multi-Field'!$E$82=[1]Lists!BF147,'[1]Multi-Field'!$F$82="Drained"),BI147,IF(AND('[1]Multi-Field'!$E$82=[1]Lists!BF147,'[1]Multi-Field'!$F$82="undrained"),BH147,""))</f>
        <v/>
      </c>
      <c r="EM147" s="409" t="str">
        <f>IF(AND('[1]Multi-Field'!$E$83=[1]Lists!BF147,'[1]Multi-Field'!$F$83="Drained"),BI147,IF(AND('[1]Multi-Field'!$E$83=[1]Lists!BF147,'[1]Multi-Field'!$F$83="undrained"),BH147,""))</f>
        <v/>
      </c>
      <c r="EN147" s="409" t="str">
        <f>IF(AND('[1]Multi-Field'!$E$84=[1]Lists!BF147,'[1]Multi-Field'!$F$84="Drained"),BI147,IF(AND('[1]Multi-Field'!$E$84=[1]Lists!BF147,'[1]Multi-Field'!$F$84="undrained"),BH147,""))</f>
        <v/>
      </c>
      <c r="EO147" s="409" t="str">
        <f>IF(AND('[1]Multi-Field'!$E$85=[1]Lists!BF147,'[1]Multi-Field'!$F$85="Drained"),BI147,IF(AND('[1]Multi-Field'!$E$85=[1]Lists!BF147,'[1]Multi-Field'!$F$85="undrained"),BH147,""))</f>
        <v/>
      </c>
      <c r="EP147" s="409" t="str">
        <f>IF(AND('[1]Multi-Field'!$E$86=[1]Lists!BF147,'[1]Multi-Field'!$F$86="Drained"),BI147,IF(AND('[1]Multi-Field'!$E$86=[1]Lists!BF147,'[1]Multi-Field'!$F$86="undrained"),BH147,""))</f>
        <v/>
      </c>
      <c r="EQ147" s="409" t="str">
        <f>IF(AND('[1]Multi-Field'!$E$87=[1]Lists!BF147,'[1]Multi-Field'!$F$87="Drained"),BI147,IF(AND('[1]Multi-Field'!$E$87=[1]Lists!BF147,'[1]Multi-Field'!$F$87="undrained"),BH147,""))</f>
        <v/>
      </c>
      <c r="ER147" s="409" t="str">
        <f>IF(AND('[1]Multi-Field'!$E$88=[1]Lists!BF147,'[1]Multi-Field'!$F$88="Drained"),BI147,IF(AND('[1]Multi-Field'!$E$88=[1]Lists!BF147,'[1]Multi-Field'!$F$88="undrained"),BH147,""))</f>
        <v/>
      </c>
      <c r="ES147" s="409" t="str">
        <f>IF(AND('[1]Multi-Field'!$E$89=[1]Lists!BF147,'[1]Multi-Field'!$F$89="Drained"),BI147,IF(AND('[1]Multi-Field'!$E$89=[1]Lists!BF147,'[1]Multi-Field'!$F$89="undrained"),BH147,""))</f>
        <v/>
      </c>
      <c r="ET147" s="409" t="str">
        <f>IF(AND('[1]Multi-Field'!$E$90=[1]Lists!BF147,'[1]Multi-Field'!$F$90="Drained"),BI147,IF(AND('[1]Multi-Field'!$E$90=[1]Lists!BF147,'[1]Multi-Field'!$F$90="undrained"),BH147,""))</f>
        <v/>
      </c>
      <c r="EU147" s="409" t="str">
        <f>IF(AND('[1]Multi-Field'!$E$91=[1]Lists!BF147,'[1]Multi-Field'!$F$91="Drained"),BI147,IF(AND('[1]Multi-Field'!$E$91=[1]Lists!BF147,'[1]Multi-Field'!$F$91="undrained"),BH147,""))</f>
        <v/>
      </c>
      <c r="EV147" s="409" t="str">
        <f>IF(AND('[1]Multi-Field'!$E$92=[1]Lists!BF147,'[1]Multi-Field'!$F$92="Drained"),BI147,IF(AND('[1]Multi-Field'!$E$92=[1]Lists!BF147,'[1]Multi-Field'!$F$92="undrained"),BH147,""))</f>
        <v/>
      </c>
      <c r="EW147" s="409" t="str">
        <f>IF(AND('[1]Multi-Field'!$E$93=[1]Lists!BF147,'[1]Multi-Field'!$F$93="Drained"),BI147,IF(AND('[1]Multi-Field'!$E$93=[1]Lists!BF147,'[1]Multi-Field'!$F$93="undrained"),BH147,""))</f>
        <v/>
      </c>
      <c r="EX147" s="409" t="str">
        <f>IF(AND('[1]Multi-Field'!$E$94=[1]Lists!BF147,'[1]Multi-Field'!$F$94="Drained"),BI147,IF(AND('[1]Multi-Field'!$E$94=[1]Lists!BF147,'[1]Multi-Field'!$F$94="undrained"),BH147,""))</f>
        <v/>
      </c>
      <c r="EY147" s="409" t="str">
        <f>IF(AND('[1]Multi-Field'!$E$95=[1]Lists!BF147,'[1]Multi-Field'!$F$95="Drained"),BI147,IF(AND('[1]Multi-Field'!$E$95=[1]Lists!BF147,'[1]Multi-Field'!$F$95="undrained"),BH147,""))</f>
        <v/>
      </c>
      <c r="EZ147" s="409" t="str">
        <f>IF(AND('[1]Multi-Field'!$E$96=[1]Lists!BF147,'[1]Multi-Field'!$F$96="Drained"),BI147,IF(AND('[1]Multi-Field'!$E$96=[1]Lists!BF147,'[1]Multi-Field'!$F$96="undrained"),BH147,""))</f>
        <v/>
      </c>
      <c r="FA147" s="409" t="str">
        <f>IF(AND('[1]Multi-Field'!$E$97=[1]Lists!BF147,'[1]Multi-Field'!$F$97="Drained"),BI147,IF(AND('[1]Multi-Field'!$E$97=[1]Lists!BF147,'[1]Multi-Field'!$F$97="undrained"),BH147,""))</f>
        <v/>
      </c>
      <c r="FB147" s="409" t="str">
        <f>IF(AND('[1]Multi-Field'!$E$98=[1]Lists!BF147,'[1]Multi-Field'!$F$98="Drained"),BI147,IF(AND('[1]Multi-Field'!$E$98=[1]Lists!BF147,'[1]Multi-Field'!$F$98="undrained"),BH147,""))</f>
        <v/>
      </c>
      <c r="FC147" s="409" t="str">
        <f>IF(AND('[1]Multi-Field'!$E$99=[1]Lists!BF147,'[1]Multi-Field'!$F$99="Drained"),BI147,IF(AND('[1]Multi-Field'!$E$99=[1]Lists!BF147,'[1]Multi-Field'!$F$99="undrained"),BH147,""))</f>
        <v/>
      </c>
      <c r="FD147" s="409" t="str">
        <f>IF(AND('[1]Multi-Field'!$E$100=[1]Lists!BF147,'[1]Multi-Field'!$F$100="Drained"),BI147,IF(AND('[1]Multi-Field'!$E$100=[1]Lists!BF147,'[1]Multi-Field'!$F$100="undrained"),BH147,""))</f>
        <v/>
      </c>
      <c r="FE147" s="409" t="str">
        <f>IF(AND('[1]Multi-Field'!$E$101=[1]Lists!BF147,'[1]Multi-Field'!$F$101="Drained"),BI147,IF(AND('[1]Multi-Field'!$E$101=[1]Lists!BF147,'[1]Multi-Field'!$F$101="undrained"),BH147,""))</f>
        <v/>
      </c>
      <c r="FF147" s="409" t="str">
        <f>IF(AND('[1]Multi-Field'!$E$102=[1]Lists!BF147,'[1]Multi-Field'!$F$102="Drained"),BI147,IF(AND('[1]Multi-Field'!$E$102=[1]Lists!BF147,'[1]Multi-Field'!$F$102="undrained"),BH147,""))</f>
        <v/>
      </c>
      <c r="FG147" s="409" t="str">
        <f>IF(AND('[1]Multi-Field'!$E$103=[1]Lists!BF147,'[1]Multi-Field'!$F$103="Drained"),BI147,IF(AND('[1]Multi-Field'!$E$103=[1]Lists!BF147,'[1]Multi-Field'!$F$103="undrained"),BH147,""))</f>
        <v/>
      </c>
      <c r="FH147" s="409" t="str">
        <f>IF(AND('[1]Multi-Field'!$E$104=[1]Lists!BF147,'[1]Multi-Field'!$F$104="Drained"),BI147,IF(AND('[1]Multi-Field'!$E$104=[1]Lists!BF147,'[1]Multi-Field'!$F$104="undrained"),BH147,""))</f>
        <v/>
      </c>
      <c r="FI147" s="409" t="str">
        <f>IF(AND('[1]Multi-Field'!$E$105=[1]Lists!BF147,'[1]Multi-Field'!$F$105="Drained"),BI147,IF(AND('[1]Multi-Field'!$E$105=[1]Lists!BF147,'[1]Multi-Field'!$F$105="undrained"),BH147,""))</f>
        <v/>
      </c>
      <c r="FJ147" s="409" t="str">
        <f>IF(AND('[1]Multi-Field'!$E$106=[1]Lists!BF147,'[1]Multi-Field'!$F$106="Drained"),BI147,IF(AND('[1]Multi-Field'!$E$106=[1]Lists!BF147,'[1]Multi-Field'!$F$106="undrained"),BH147,""))</f>
        <v/>
      </c>
      <c r="FK147" s="409" t="str">
        <f>IF(AND('[1]Multi-Field'!$E$107=[1]Lists!BF147,'[1]Multi-Field'!$F$107="Drained"),BI147,IF(AND('[1]Multi-Field'!$E$107=[1]Lists!BF147,'[1]Multi-Field'!$F$107="undrained"),BH147,""))</f>
        <v/>
      </c>
      <c r="FL147" s="409" t="str">
        <f>IF(AND('[1]Multi-Field'!$E$108=[1]Lists!BF147,'[1]Multi-Field'!$F$108="Drained"),BI147,IF(AND('[1]Multi-Field'!$E$108=[1]Lists!BF147,'[1]Multi-Field'!$F$108="undrained"),BH147,""))</f>
        <v/>
      </c>
      <c r="FM147" s="409" t="str">
        <f>IF(AND('[1]Multi-Field'!$E$109=[1]Lists!BF147,'[1]Multi-Field'!$F$109="Drained"),BI147,IF(AND('[1]Multi-Field'!$E$109=[1]Lists!BF147,'[1]Multi-Field'!$F$109="undrained"),BH147,""))</f>
        <v/>
      </c>
      <c r="FN147" s="409" t="str">
        <f>IF(AND('[1]Multi-Field'!$E$110=[1]Lists!BF147,'[1]Multi-Field'!$F$110="Drained"),BI147,IF(AND('[1]Multi-Field'!$E$110=[1]Lists!BF147,'[1]Multi-Field'!$F$110="undrained"),BH147,""))</f>
        <v/>
      </c>
      <c r="FO147" s="409" t="str">
        <f>IF(AND('[1]Multi-Field'!$E$111=[1]Lists!BF147,'[1]Multi-Field'!$F$111="Drained"),BI147,IF(AND('[1]Multi-Field'!$E$111=[1]Lists!BF147,'[1]Multi-Field'!$F$111="undrained"),BH147,""))</f>
        <v/>
      </c>
      <c r="FP147" s="409" t="str">
        <f>IF(AND('[1]Multi-Field'!$E$112=[1]Lists!BF147,'[1]Multi-Field'!$F$112="Drained"),BI147,IF(AND('[1]Multi-Field'!$E$112=[1]Lists!BF147,'[1]Multi-Field'!$F$112="undrained"),BH147,""))</f>
        <v/>
      </c>
      <c r="FQ147" s="409" t="str">
        <f>IF(AND('[1]Multi-Field'!$E$113=[1]Lists!BF147,'[1]Multi-Field'!$F$113="Drained"),BI147,IF(AND('[1]Multi-Field'!$E$113=[1]Lists!BF147,'[1]Multi-Field'!$F$113="undrained"),BH147,""))</f>
        <v/>
      </c>
      <c r="FR147" s="409" t="str">
        <f>IF(AND('[1]Multi-Field'!$E$114=[1]Lists!BF147,'[1]Multi-Field'!$F$114="Drained"),BI147,IF(AND('[1]Multi-Field'!$E$114=[1]Lists!BF147,'[1]Multi-Field'!$F$114="undrained"),BH147,""))</f>
        <v/>
      </c>
      <c r="FS147" s="409" t="str">
        <f>IF(AND('[1]Multi-Field'!$E$115=[1]Lists!BF147,'[1]Multi-Field'!$F$115="Drained"),BI147,IF(AND('[1]Multi-Field'!$E$115=[1]Lists!BF147,'[1]Multi-Field'!$F$115="undrained"),BH147,""))</f>
        <v/>
      </c>
      <c r="FT147" s="409" t="str">
        <f>IF(AND('[1]Multi-Field'!$E$116=[1]Lists!BF147,'[1]Multi-Field'!$F$116="Drained"),BI147,IF(AND('[1]Multi-Field'!$E$116=[1]Lists!BF147,'[1]Multi-Field'!$F$116="undrained"),BH147,""))</f>
        <v/>
      </c>
      <c r="FU147" s="409" t="str">
        <f>IF(AND('[1]Multi-Field'!$E$117=[1]Lists!BF147,'[1]Multi-Field'!$F$117="Drained"),BI147,IF(AND('[1]Multi-Field'!$E$117=[1]Lists!BF147,'[1]Multi-Field'!$F$117="undrained"),BH147,""))</f>
        <v/>
      </c>
      <c r="FV147" s="409" t="str">
        <f>IF(AND('[1]Multi-Field'!$E$118=[1]Lists!BF147,'[1]Multi-Field'!$F$118="Drained"),BI147,IF(AND('[1]Multi-Field'!$E$118=[1]Lists!BF147,'[1]Multi-Field'!$F$118="undrained"),BH147,""))</f>
        <v/>
      </c>
      <c r="FW147" s="409" t="str">
        <f>IF(AND('[1]Multi-Field'!$E$119=[1]Lists!BF147,'[1]Multi-Field'!$F$119="Drained"),BI147,IF(AND('[1]Multi-Field'!$E$119=[1]Lists!BF147,'[1]Multi-Field'!$F$119="undrained"),BH147,""))</f>
        <v/>
      </c>
      <c r="FX147" s="409" t="str">
        <f>IF(AND('[1]Multi-Field'!$E$120=[1]Lists!BF147,'[1]Multi-Field'!$F$120="Drained"),BI147,IF(AND('[1]Multi-Field'!$E$120=[1]Lists!BF147,'[1]Multi-Field'!$F$120="undrained"),BH147,""))</f>
        <v/>
      </c>
      <c r="GC147" s="4">
        <f>'[1]Multi-Field'!B145</f>
        <v>0</v>
      </c>
      <c r="GD147" s="73" t="str">
        <f>IF(OR('[1]Multi-Field'!Q145=$FZ$43,'[1]Multi-Field'!Q145=$FZ$44),'[1]Multi-Field'!BS145,"")</f>
        <v/>
      </c>
      <c r="GE147" s="4" t="str">
        <f>IF(AND(OR('[1]Multi-Field'!Q145=$FZ$86,'[1]Multi-Field'!Q145=$FZ$94,'[1]Multi-Field'!Q145=$FZ$87,'[1]Multi-Field'!Q145=[1]Lists!$FZ$93,'[1]Multi-Field'!Q145=$FZ$59),'[1]Multi-Field'!BS145&gt;50),'[1]Multi-Field'!BS145*0.8,IF(AND(OR('[1]Multi-Field'!Q145=$FZ$86,'[1]Multi-Field'!Q145=$FZ$94,'[1]Multi-Field'!Q145=$FZ$87,'[1]Multi-Field'!Q145=[1]Lists!$FZ$93,'[1]Multi-Field'!Q145=[1]Lists!$FZ$59),'[1]Multi-Field'!BS145&lt;50),'[1]Multi-Field'!BS145,""))</f>
        <v/>
      </c>
      <c r="GF147" s="4" t="str">
        <f>IF(OR('[1]Multi-Field'!Q145=[1]Lists!$FZ$7,'[1]Multi-Field'!Q145=[1]Lists!$FZ$5,'[1]Multi-Field'!Q145=[1]Lists!$FZ$24,'[1]Multi-Field'!Q145=[1]Lists!$FZ$10,'[1]Multi-Field'!Q145=[1]Lists!$FZ$8, '[1]Multi-Field'!Q145=[1]Lists!$FZ$25, '[1]Multi-Field'!Q145=[1]Lists!$FZ$23, '[1]Multi-Field'!Q145= [1]Lists!$FZ$47, '[1]Multi-Field'!Q145=[1]Lists!$FZ$49, '[1]Multi-Field'!Q145=[1]Lists!$FZ$48,'[1]Multi-Field'!Q145=[1]Lists!$FZ$3, '[1]Multi-Field'!Q145=[1]Lists!$FZ$14,'[1]Multi-Field'!Q145=[1]Lists!$FZ$36, '[1]Multi-Field'!Q145=[1]Lists!$FZ$41,'[1]Multi-Field'!Q145=[1]Lists!$FZ$42),0,"")</f>
        <v/>
      </c>
      <c r="GG147" s="4" t="str">
        <f>IF(OR('[1]Multi-Field'!Q145=[1]Lists!$FZ$6,'[1]Multi-Field'!Q145=[1]Lists!$FZ$4, '[1]Multi-Field'!Q174=[1]Lists!$FZ$11, '[1]Multi-Field'!Q145=[1]Lists!$FZ$1),100*IF('[1]Multi-Field'!U145=onepercent,0.75,IF('[1]Multi-Field'!U145=onetotwentyfivepercent,0.4,IF(OR('[1]Multi-Field'!U145=twentysixtofiftypercent,'[1]Multi-Field'!U145=greaterthanfiftypercent),0,""))),"")</f>
        <v/>
      </c>
      <c r="GH147" s="4" t="str">
        <f>IF(OR('[1]Multi-Field'!Q145=[1]Lists!$FZ$53,'[1]Multi-Field'!Q145=[1]Lists!$FZ$55), 50,IF('[1]Multi-Field'!Q145=[1]Lists!$FZ$54,225,IF('[1]Multi-Field'!Q145=[1]Lists!$FZ$56,75,"")))</f>
        <v/>
      </c>
      <c r="GI147" s="4" t="e">
        <f>#VALUE!</f>
        <v>#VALUE!</v>
      </c>
      <c r="GJ147" s="4" t="e">
        <f>#VALUE!</f>
        <v>#VALUE!</v>
      </c>
      <c r="GK147" s="4" t="str">
        <f>IF('[1]Multi-Field'!Q145=[1]Lists!$FZ$95,'[1]Multi-Field'!BS145*0.66,"")</f>
        <v/>
      </c>
      <c r="GM147" s="4" t="str">
        <f>IF(OR('[1]Multi-Field'!Q145=[1]Lists!$FZ$26,'[1]Multi-Field'!Q145=[1]Lists!$FZ$84),20,"")</f>
        <v/>
      </c>
      <c r="GN147" s="4" t="str">
        <f>IF(OR('[1]Multi-Field'!Q145=[1]Lists!$FZ$88,'[1]Multi-Field'!Q145=[1]Lists!$FZ$57),0,"")</f>
        <v/>
      </c>
      <c r="GO147" s="4" t="str">
        <f>IF(OR('[1]Multi-Field'!Q145=[1]Lists!$FZ$69,'[1]Multi-Field'!Q145=[1]Lists!$FZ$71,'[1]Multi-Field'!Q145=[1]Lists!$FZ$105),50,"")</f>
        <v/>
      </c>
      <c r="GP147" s="4" t="str">
        <f>IF(OR('[1]Multi-Field'!Q145=[1]Lists!$FZ$75,'[1]Multi-Field'!Q145=[1]Lists!$FZ$70),75,"")</f>
        <v/>
      </c>
      <c r="GQ147" s="4">
        <f>IF('[1]Multi-Field'!Q145=[1]Lists!$FZ$72,150,"")</f>
        <v>150</v>
      </c>
      <c r="GR147" s="4" t="str">
        <f>IF(OR('[1]Multi-Field'!Q145=[1]Lists!$FZ$74,'[1]Multi-Field'!Q145=[1]Lists!$FZ$73),40,"")</f>
        <v/>
      </c>
      <c r="GS147" s="4" t="str">
        <f>IF('[1]Multi-Field'!Q145=[1]Lists!$FZ$99,80,"")</f>
        <v/>
      </c>
      <c r="GT147" s="4" t="str">
        <f>IF('[1]Multi-Field'!Q145=[1]Lists!$FZ$106,70,"")</f>
        <v/>
      </c>
      <c r="GU147" s="4" t="e">
        <f t="shared" si="31"/>
        <v>#VALUE!</v>
      </c>
    </row>
    <row r="148" spans="1:203" ht="13.5" customHeight="1">
      <c r="A148" s="7" t="s">
        <v>235</v>
      </c>
      <c r="B148" s="7"/>
      <c r="C148" s="7"/>
      <c r="D148" s="8">
        <v>55</v>
      </c>
      <c r="E148" s="8">
        <f t="shared" si="27"/>
        <v>57</v>
      </c>
      <c r="F148" s="8">
        <f t="shared" si="28"/>
        <v>58</v>
      </c>
      <c r="G148" s="8">
        <v>60</v>
      </c>
      <c r="H148" s="8">
        <v>65</v>
      </c>
      <c r="I148" s="8">
        <f t="shared" si="32"/>
        <v>68</v>
      </c>
      <c r="J148" s="8">
        <f t="shared" si="33"/>
        <v>72</v>
      </c>
      <c r="K148" s="8">
        <v>75</v>
      </c>
      <c r="L148" s="8">
        <v>75</v>
      </c>
      <c r="M148" s="8">
        <f t="shared" si="29"/>
        <v>83</v>
      </c>
      <c r="N148" s="8">
        <f t="shared" si="30"/>
        <v>92</v>
      </c>
      <c r="O148" s="8">
        <v>100</v>
      </c>
      <c r="P148" s="391">
        <v>123</v>
      </c>
      <c r="Q148" s="394"/>
      <c r="R148" s="395" t="b">
        <f>IF(OR('Multi-Field'!AA125=Lists!$AC$42,'Multi-Field'!AA125=Lists!$AC$43),IF('Multi-Field'!Z125="x",(IF('Multi-Field'!AC125=Lists!$Q$11,Lists!$R$11,IF('Multi-Field'!AC125=Lists!$Q$12,Lists!$R$12,IF('Multi-Field'!AC125=Lists!$Q$13,Lists!$R$13,IF('Multi-Field'!AC125=Lists!$Q$14,Lists!$R$14))))),IF('Multi-Field'!X125="x",(IF('Multi-Field'!AC125=Lists!$Q$11,Lists!$S$11,IF('Multi-Field'!AC125=Lists!$Q$12,Lists!$S$12,IF('Multi-Field'!AC125=Lists!$Q$13,Lists!$S$13,IF('Multi-Field'!AC125=Lists!$Q$14,Lists!$S$14))))),IF('Multi-Field'!V125="x",(IF('Multi-Field'!AC125=Lists!$Q$11,Lists!$T$11,IF('Multi-Field'!AC125=Lists!$Q$12,Lists!$T$12,IF('Multi-Field'!AC125=Lists!$Q$13,Lists!$T$13,IF('Multi-Field'!AC125=Lists!$Q$14,Lists!$T$14))))),0))))</f>
        <v>0</v>
      </c>
      <c r="S148" s="395" t="str">
        <f t="shared" si="26"/>
        <v/>
      </c>
      <c r="T148" s="395"/>
      <c r="U148" s="396"/>
      <c r="V148" s="383">
        <f>IF(OR('Multi-Field'!AI128=$U$4,'Multi-Field'!AI128=$U$5,'Multi-Field'!AI128=$U$6,'Multi-Field'!AI128=$U$7,'Multi-Field'!AI128=$U$8,'Multi-Field'!AI128=$U$9),(IF('Multi-Field'!AJ128=$V$2,100,IF('Multi-Field'!AJ128=$V$3,65,IF('Multi-Field'!AJ128=$V$4,53,IF('Multi-Field'!AJ128=$V$5,41,IF('Multi-Field'!AJ128=$V$6,23,IF('Multi-Field'!AJ128=$V$7,0,0))))))),0)</f>
        <v>0</v>
      </c>
      <c r="W148" s="383" t="str">
        <f>IF(AND(OR('Multi-Field'!AF128=$S$3,'Multi-Field'!AF128=S136,'Multi-Field'!AF128=$S$7),'Multi-Field'!AN128&lt;18,'Multi-Field'!AN128&gt;0),35,IF('Multi-Field'!AF128=$S$4,55,IF(AND('Multi-Field'!AF128=$S$6,'Multi-Field'!AN128&lt;18),30,IF(AND('Multi-Field'!AN128&gt;17,OR('Multi-Field'!AF128=$S$3,'Multi-Field'!AF128=$S$5,'Multi-Field'!AF128= $S$6,'Multi-Field'!AF128=$S$7)),25,"0"))))</f>
        <v>0</v>
      </c>
      <c r="X148" s="383">
        <f>IF(OR('Multi-Field'!BA128=$U$4,'Multi-Field'!BA128=$U$5,'Multi-Field'!BA128=$U$6,'Multi-Field'!BA128=U138,'Multi-Field'!BA128=$U$8,'Multi-Field'!BA128=$U$9),(IF('Multi-Field'!BB128=$V$2,100,IF('Multi-Field'!BB128=$V$3,65,IF('Multi-Field'!BB128=$V$4,53,IF('Multi-Field'!BB128=$V$5,41,IF('Multi-Field'!BB128=$V$6,23,IF('Multi-Field'!BB128=$V$7,0,0))))))),0)</f>
        <v>0</v>
      </c>
      <c r="Y148" s="383" t="str">
        <f>IF(AND(OR('Multi-Field'!AX128=$S$3,'Multi-Field'!AX128=$S$5,'Multi-Field'!AX128=$S$7),'Multi-Field'!BF128&lt;18),35,IF('Multi-Field'!AX128=$S$4,55,IF(AND('Multi-Field'!AX128=$S$6,'Multi-Field'!BF128&lt;18),30,IF(AND('Multi-Field'!BF128&gt;17,OR('Multi-Field'!AX128=$S$3,'Multi-Field'!AX128=$S$5,'Multi-Field'!AX128=$S$6,'Multi-Field'!AX128=$S$7)),25,"0"))))</f>
        <v>0</v>
      </c>
      <c r="Z148" s="383">
        <v>132</v>
      </c>
      <c r="AI148" s="384">
        <f>'[1]Multi-Field'!B144</f>
        <v>0</v>
      </c>
      <c r="AJ148" s="385" t="e">
        <f>#VALUE!</f>
        <v>#VALUE!</v>
      </c>
      <c r="AK148" s="385" t="e">
        <f>#VALUE!</f>
        <v>#VALUE!</v>
      </c>
      <c r="AL148" s="385" t="e">
        <f>IF(AK148="","",IF('[1]Multi-Field'!AU144=20,10,IF(AK148-30&lt;0,0,AK148-30)))</f>
        <v>#VALUE!</v>
      </c>
      <c r="AM148" s="385" t="e">
        <f>#VALUE!</f>
        <v>#VALUE!</v>
      </c>
      <c r="AN148" s="385" t="e">
        <f t="shared" si="35"/>
        <v>#VALUE!</v>
      </c>
      <c r="AO148" s="385" t="e">
        <f>#VALUE!</f>
        <v>#VALUE!</v>
      </c>
      <c r="AP148" s="385" t="e">
        <f>#VALUE!</f>
        <v>#VALUE!</v>
      </c>
      <c r="AQ148" s="385" t="e">
        <f>#VALUE!</f>
        <v>#VALUE!</v>
      </c>
      <c r="AR148" s="385" t="e">
        <f>#VALUE!</f>
        <v>#VALUE!</v>
      </c>
      <c r="AS148" s="385" t="e">
        <f>IF(AR148="","",IF('[1]Multi-Field'!AU144&gt;9,0,AR148-15))</f>
        <v>#VALUE!</v>
      </c>
      <c r="AT148" s="385" t="e">
        <f>#VALUE!</f>
        <v>#VALUE!</v>
      </c>
      <c r="AU148" s="385" t="e">
        <f>#VALUE!</f>
        <v>#VALUE!</v>
      </c>
      <c r="AV148" s="385" t="e">
        <f>IF(AU148="","",IF('[1]Multi-Field'!AU144=9&gt;9,0,AU148-35))</f>
        <v>#VALUE!</v>
      </c>
      <c r="AW148" s="385" t="e">
        <f>#VALUE!</f>
        <v>#VALUE!</v>
      </c>
      <c r="AX148" s="385" t="e">
        <f t="shared" si="36"/>
        <v>#VALUE!</v>
      </c>
      <c r="AY148" s="385" t="str">
        <f>IF('[1]Multi-Field'!AU144="","",IF('[1]Multi-Field'!AU144&lt;1,100,IF('[1]Multi-Field'!AU144=1,75,IF('[1]Multi-Field'!AU144=2,50,IF('[1]Multi-Field'!AU144=3,25,IF('[1]Multi-Field'!AU144&gt;3,0,""))))))</f>
        <v/>
      </c>
      <c r="AZ148" s="385" t="str">
        <f t="shared" si="37"/>
        <v/>
      </c>
      <c r="BA148" s="385" t="e">
        <f>#VALUE!</f>
        <v>#VALUE!</v>
      </c>
      <c r="BB148" s="385" t="e">
        <f>IF(BA148="","",IF(AND('[1]Multi-Field'!AU144&lt;40,'[1]Multi-Field'!AU144&gt;9),40,IF('[1]Multi-Field'!AU144&gt;39,0,BA148+5)))</f>
        <v>#VALUE!</v>
      </c>
      <c r="BC148" s="386" t="e">
        <f t="shared" si="34"/>
        <v>#VALUE!</v>
      </c>
      <c r="BF148" s="411" t="s">
        <v>1317</v>
      </c>
      <c r="BG148" s="412">
        <v>4</v>
      </c>
      <c r="BH148" s="412">
        <v>4</v>
      </c>
      <c r="BI148" s="412">
        <v>4</v>
      </c>
      <c r="BJ148" s="409" t="e">
        <f>IF(AND('[1]Single Field'!#REF!=[1]Lists!BF148,'[1]Single Field'!#REF!="Drained"),"x",IF(AND('[1]Single Field'!#REF!=[1]Lists!BF148,'[1]Single Field'!#REF!="Undrained"),O,""))</f>
        <v>#REF!</v>
      </c>
      <c r="BK148" s="409" t="str">
        <f>IF(AND('[1]Multi-Field'!$E$3=[1]Lists!BF148,'[1]Multi-Field'!$F$3="Drained"),BI148,IF(AND('[1]Multi-Field'!$E$3=BF148,'[1]Multi-Field'!$F$3="undrained"),BH148,""))</f>
        <v/>
      </c>
      <c r="BL148" s="409" t="str">
        <f>IF(AND('[1]Multi-Field'!$E$4=BF148,'[1]Multi-Field'!$F$4="Drained"),BI148,IF(AND('[1]Multi-Field'!$E$4=BF148,'[1]Multi-Field'!$F$4="undrained"),BH148,""))</f>
        <v/>
      </c>
      <c r="BM148" s="409" t="str">
        <f>IF(AND('[1]Multi-Field'!$E$5=BF148,'[1]Multi-Field'!$F$5="Drained"),BI148,IF(AND('[1]Multi-Field'!$E$5=BF148,'[1]Multi-Field'!$F$5="undrained"),BH148,""))</f>
        <v/>
      </c>
      <c r="BN148" s="409" t="str">
        <f>IF(AND('[1]Multi-Field'!$E$6=BF148,'[1]Multi-Field'!$F$6="Drained"),BI148,IF(AND('[1]Multi-Field'!$E$6=BF148,'[1]Multi-Field'!$F$6="undrained"),BH148,""))</f>
        <v/>
      </c>
      <c r="BO148" s="409" t="str">
        <f>IF(AND('[1]Multi-Field'!$E$7=BF148,'[1]Multi-Field'!$F$7="Drained"),BI148,IF(AND('[1]Multi-Field'!$E$7=BF148,'[1]Multi-Field'!$F$7="undrained"),BH148,""))</f>
        <v/>
      </c>
      <c r="BP148" s="409" t="str">
        <f>IF(AND('[1]Multi-Field'!$E$8=BF148,'[1]Multi-Field'!$F$8="Drained"),BI148,IF(AND('[1]Multi-Field'!$E$8=BF148,'[1]Multi-Field'!$F$8="undrained"),BH148,""))</f>
        <v/>
      </c>
      <c r="BQ148" s="409" t="str">
        <f>IF(AND('[1]Multi-Field'!$E$9=BF148,'[1]Multi-Field'!$F$9="Drained"),BI148,IF(AND('[1]Multi-Field'!$E$9=BF148,'[1]Multi-Field'!$F$9="undrained"),BH148,""))</f>
        <v/>
      </c>
      <c r="BR148" s="409" t="str">
        <f>IF(AND('[1]Multi-Field'!$E$10=BF148,'[1]Multi-Field'!$F$10="Drained"),BI148,IF(AND('[1]Multi-Field'!$E$10=BF148,'[1]Multi-Field'!$F$10="undrained"),BH148,""))</f>
        <v/>
      </c>
      <c r="BS148" s="409" t="str">
        <f>IF(AND('[1]Multi-Field'!$E$11=BF148,'[1]Multi-Field'!$F$11="Drained"),BI148,IF(AND('[1]Multi-Field'!$E$11=BF148,'[1]Multi-Field'!$F$11="undrained"),BH148,""))</f>
        <v/>
      </c>
      <c r="BT148" s="409" t="str">
        <f>IF(AND('[1]Multi-Field'!$E$12=BF148,'[1]Multi-Field'!$F$12="Drained"),BI148,IF(AND('[1]Multi-Field'!$E$12=BF148,'[1]Multi-Field'!$F$12="undrained"),BH148,""))</f>
        <v/>
      </c>
      <c r="BU148" s="409" t="str">
        <f>IF(AND('[1]Multi-Field'!$E$13=BF148,'[1]Multi-Field'!$F$13="Drained"),BI148,IF(AND('[1]Multi-Field'!$E$3=BF148,'[1]Multi-Field'!$F$13="undrained"),BH148,""))</f>
        <v/>
      </c>
      <c r="BV148" s="409" t="str">
        <f>IF(AND('[1]Multi-Field'!$E$14=BF148,'[1]Multi-Field'!$F$14="Drained"),BI148,IF(AND('[1]Multi-Field'!$E$14=BF148,'[1]Multi-Field'!$F$14="undrained"),BH148,""))</f>
        <v/>
      </c>
      <c r="BW148" s="409" t="str">
        <f>IF(AND('[1]Multi-Field'!$E$15=BF148,'[1]Multi-Field'!$F$15="Drained"),BI148,IF(AND('[1]Multi-Field'!$E$15=BF148,'[1]Multi-Field'!$F$15="undrained"),BH148,""))</f>
        <v/>
      </c>
      <c r="BX148" s="409" t="str">
        <f>IF(AND('[1]Multi-Field'!$E$16=[1]Lists!BF148,'[1]Multi-Field'!$F$16="Drained"),BI148,IF(AND('[1]Multi-Field'!$E$16=[1]Lists!BF148,'[1]Multi-Field'!$F$16="undrained"),BH148,""))</f>
        <v/>
      </c>
      <c r="BY148" s="409" t="str">
        <f>IF(AND('[1]Multi-Field'!$E$17=[1]Lists!BF148,'[1]Multi-Field'!$F$17="Drained"),BI148,IF(AND('[1]Multi-Field'!$E$17=[1]Lists!BF148,'[1]Multi-Field'!$F$17="undrained"),BH148,""))</f>
        <v/>
      </c>
      <c r="BZ148" s="409" t="str">
        <f>IF(AND('[1]Multi-Field'!$E$18=[1]Lists!BF148,'[1]Multi-Field'!$F$18="Drained"),BI148,IF(AND('[1]Multi-Field'!$E$18=[1]Lists!BF148,'[1]Multi-Field'!$F$18="undrained"),BH148,""))</f>
        <v/>
      </c>
      <c r="CA148" s="409" t="str">
        <f>IF(AND('[1]Multi-Field'!$E$19=[1]Lists!BF148,'[1]Multi-Field'!$F$19="Drained"),BI148,IF(AND('[1]Multi-Field'!$E$19=[1]Lists!BF148,'[1]Multi-Field'!$F$19="undrained"),BH148,""))</f>
        <v/>
      </c>
      <c r="CB148" s="409" t="str">
        <f>IF(AND('[1]Multi-Field'!$E$20=[1]Lists!BF148,'[1]Multi-Field'!$F$20="Drained"),BI148,IF(AND('[1]Multi-Field'!$E$20=[1]Lists!BF148,'[1]Multi-Field'!$F$20="undrained"),BH148,""))</f>
        <v/>
      </c>
      <c r="CC148" s="409" t="str">
        <f>IF(AND('[1]Multi-Field'!$E$21=[1]Lists!BF148,'[1]Multi-Field'!$F$21="Drained"),BI148,IF(AND('[1]Multi-Field'!$E$21=[1]Lists!BF148,'[1]Multi-Field'!$F$21="undrained"),BH148,""))</f>
        <v/>
      </c>
      <c r="CD148" s="409" t="str">
        <f>IF(AND('[1]Multi-Field'!$E$22=[1]Lists!BF148,'[1]Multi-Field'!$F$22="Drained"),BI148,IF(AND('[1]Multi-Field'!$E$22=[1]Lists!BF148,'[1]Multi-Field'!$F$22="undrained"),BH148,""))</f>
        <v/>
      </c>
      <c r="CE148" s="409" t="str">
        <f>IF(AND('[1]Multi-Field'!$E$23=[1]Lists!BF148,'[1]Multi-Field'!$F$23="Drained"),BI148,IF(AND('[1]Multi-Field'!$E$23=[1]Lists!BF148,'[1]Multi-Field'!$F$23="undrained"),BH148,""))</f>
        <v/>
      </c>
      <c r="CF148" s="409" t="str">
        <f>IF(AND('[1]Multi-Field'!$E$24=[1]Lists!BF148,'[1]Multi-Field'!$F$24="Drained"),BI148,IF(AND('[1]Multi-Field'!$E$24=[1]Lists!BF148,'[1]Multi-Field'!$F$24="undrained"),BH148,""))</f>
        <v/>
      </c>
      <c r="CG148" s="409" t="str">
        <f>IF(AND('[1]Multi-Field'!$E$25=[1]Lists!BF148,'[1]Multi-Field'!$F$25="Drained"),BI148,IF(AND('[1]Multi-Field'!$E$25=[1]Lists!BF148,'[1]Multi-Field'!$F$25="undrained"),BH148,""))</f>
        <v/>
      </c>
      <c r="CH148" s="409" t="str">
        <f>IF(AND('[1]Multi-Field'!$E$26=[1]Lists!BF148,'[1]Multi-Field'!$F$26="Drained"),BI148,IF(AND('[1]Multi-Field'!$E$26=[1]Lists!BF148,'[1]Multi-Field'!$F$26="undrained"),BH148,""))</f>
        <v/>
      </c>
      <c r="CI148" s="409" t="str">
        <f>IF(AND('[1]Multi-Field'!$E$27=[1]Lists!BF148,'[1]Multi-Field'!$F$27="Drained"),BI148,IF(AND('[1]Multi-Field'!$E$27=[1]Lists!BF148,'[1]Multi-Field'!$F$27="undrained"),BH148,""))</f>
        <v/>
      </c>
      <c r="CJ148" s="409" t="str">
        <f>IF(AND('[1]Multi-Field'!$E$28=[1]Lists!BF148,'[1]Multi-Field'!$F$28="Drained"),BI148,IF(AND('[1]Multi-Field'!$E$28=[1]Lists!BF148,'[1]Multi-Field'!$F$28="undrained"),BH148,""))</f>
        <v/>
      </c>
      <c r="CK148" s="409" t="str">
        <f>IF(AND('[1]Multi-Field'!$E$29=[1]Lists!BF148,'[1]Multi-Field'!$F$29="Drained"),BI148,IF(AND('[1]Multi-Field'!$E$29=[1]Lists!BF148,'[1]Multi-Field'!$F$29="undrained"),BH148,""))</f>
        <v/>
      </c>
      <c r="CL148" s="409" t="str">
        <f>IF(AND('[1]Multi-Field'!$E$30=[1]Lists!BF148,'[1]Multi-Field'!$F$30="Drained"),BI148,IF(AND('[1]Multi-Field'!$E$30=[1]Lists!BF148,'[1]Multi-Field'!$F$30="undrained"),BH148,""))</f>
        <v/>
      </c>
      <c r="CM148" s="409" t="str">
        <f>IF(AND('[1]Multi-Field'!$E$31=[1]Lists!BF148,'[1]Multi-Field'!$F$31="Drained"),BI148,IF(AND('[1]Multi-Field'!$E$31=[1]Lists!BF148,'[1]Multi-Field'!$F$31="undrained"),BH148,""))</f>
        <v/>
      </c>
      <c r="CN148" s="409" t="str">
        <f>IF(AND('[1]Multi-Field'!$E$32=[1]Lists!BF148,'[1]Multi-Field'!$F$32="Drained"),BI148,IF(AND('[1]Multi-Field'!$E$32=[1]Lists!BF148,'[1]Multi-Field'!$F$32="undrained"),BH148,""))</f>
        <v/>
      </c>
      <c r="CO148" s="409" t="str">
        <f>IF(AND('[1]Multi-Field'!$E$33=[1]Lists!BF148,'[1]Multi-Field'!$F$33="Drained"),BI148,IF(AND('[1]Multi-Field'!$E$33=[1]Lists!BF148,'[1]Multi-Field'!$F$33="undrained"),BH148,""))</f>
        <v/>
      </c>
      <c r="CP148" s="409" t="str">
        <f>IF(AND('[1]Multi-Field'!$E$34=[1]Lists!BF148,'[1]Multi-Field'!$F$34="Drained"),BI148,IF(AND('[1]Multi-Field'!$E$34=[1]Lists!BF148,'[1]Multi-Field'!$F$34="undrained"),BH148,""))</f>
        <v/>
      </c>
      <c r="CQ148" s="409" t="str">
        <f>IF(AND('[1]Multi-Field'!$E$35=[1]Lists!BF148,'[1]Multi-Field'!$F$35="Drained"),BI148,IF(AND('[1]Multi-Field'!$E$35=[1]Lists!BF148,'[1]Multi-Field'!$F$35="undrained"),BH148,""))</f>
        <v/>
      </c>
      <c r="CR148" s="409" t="str">
        <f>IF(AND('[1]Multi-Field'!$E$36=[1]Lists!BF148,'[1]Multi-Field'!$F$36="Drained"),BI148,IF(AND('[1]Multi-Field'!$E$36=[1]Lists!BF148,'[1]Multi-Field'!$F$36="undrained"),BH148,""))</f>
        <v/>
      </c>
      <c r="CS148" s="409" t="str">
        <f>IF(AND('[1]Multi-Field'!$E$37=[1]Lists!BF148,'[1]Multi-Field'!$F$37="Drained"),BI148,IF(AND('[1]Multi-Field'!$E$37=[1]Lists!BF148,'[1]Multi-Field'!$F$37="undrained"),BH148,""))</f>
        <v/>
      </c>
      <c r="CT148" s="409" t="str">
        <f>IF(AND('[1]Multi-Field'!$E$38=[1]Lists!BF148,'[1]Multi-Field'!$F$38="Drained"),BI148,IF(AND('[1]Multi-Field'!$E$38=[1]Lists!BF148,'[1]Multi-Field'!$F$38="undrained"),BH148,""))</f>
        <v/>
      </c>
      <c r="CU148" s="409" t="str">
        <f>IF(AND('[1]Multi-Field'!$E$39=[1]Lists!BF148,'[1]Multi-Field'!$F$39="Drained"),BI148,IF(AND('[1]Multi-Field'!$E$39=[1]Lists!BF148,'[1]Multi-Field'!$F$39="undrained"),BH148,""))</f>
        <v/>
      </c>
      <c r="CV148" s="409" t="str">
        <f>IF(AND('[1]Multi-Field'!$E$40=[1]Lists!BF148,'[1]Multi-Field'!$F$40="Drained"),BI148,IF(AND('[1]Multi-Field'!$E$40=[1]Lists!BF148,'[1]Multi-Field'!$F$40="undrained"),BH148,""))</f>
        <v/>
      </c>
      <c r="CW148" s="409" t="str">
        <f>IF(AND('[1]Multi-Field'!$E$41=[1]Lists!BF148,'[1]Multi-Field'!$F$40="Drained"),BI148,IF(AND('[1]Multi-Field'!$E$40=[1]Lists!BF148,'[1]Multi-Field'!$F$40="undrained"),BH148,""))</f>
        <v/>
      </c>
      <c r="CX148" s="409" t="str">
        <f>IF(AND('[1]Multi-Field'!$E$42=[1]Lists!BF148,'[1]Multi-Field'!$F$42="Drained"),BI148,IF(AND('[1]Multi-Field'!$E$42=[1]Lists!BF148,'[1]Multi-Field'!$F$42="undrained"),BH148,""))</f>
        <v/>
      </c>
      <c r="CY148" s="409" t="str">
        <f>IF(AND('[1]Multi-Field'!$E$43=[1]Lists!BF148,'[1]Multi-Field'!$F$43="Drained"),BI148,IF(AND('[1]Multi-Field'!$E$43=[1]Lists!BF148,'[1]Multi-Field'!$F$43="undrained"),BH148,""))</f>
        <v/>
      </c>
      <c r="CZ148" s="409" t="str">
        <f>IF(AND('[1]Multi-Field'!$E$44=[1]Lists!BF148,'[1]Multi-Field'!$F$44="Drained"),BI148,IF(AND('[1]Multi-Field'!$E$44=[1]Lists!BF148,'[1]Multi-Field'!$F$44="undrained"),BH148,""))</f>
        <v/>
      </c>
      <c r="DA148" s="409" t="str">
        <f>IF(AND('[1]Multi-Field'!$E$45=[1]Lists!BF148,'[1]Multi-Field'!$F$45="Drained"),BI148,IF(AND('[1]Multi-Field'!$E$45=[1]Lists!BF148,'[1]Multi-Field'!$F$45="undrained"),BH148,""))</f>
        <v/>
      </c>
      <c r="DB148" s="409" t="str">
        <f>IF(AND('[1]Multi-Field'!$E$46=[1]Lists!BF148,'[1]Multi-Field'!$F$46="Drained"),BI148,IF(AND('[1]Multi-Field'!$E$46=[1]Lists!BF148,'[1]Multi-Field'!$F$46="undrained"),BH148,""))</f>
        <v/>
      </c>
      <c r="DC148" s="409" t="str">
        <f>IF(AND('[1]Multi-Field'!$E$47=[1]Lists!BF148,'[1]Multi-Field'!$F$47="Drained"),BI148,IF(AND('[1]Multi-Field'!$E$47=[1]Lists!BF148,'[1]Multi-Field'!$F$47="undrained"),BH148,""))</f>
        <v/>
      </c>
      <c r="DD148" s="409" t="str">
        <f>IF(AND('[1]Multi-Field'!$E$48=[1]Lists!BF148,'[1]Multi-Field'!$F$48="Drained"),BI148,IF(AND('[1]Multi-Field'!$E$48=[1]Lists!BF148,'[1]Multi-Field'!$F$48="undrained"),BH148,""))</f>
        <v/>
      </c>
      <c r="DE148" s="409" t="str">
        <f>IF(AND('[1]Multi-Field'!$E$49=[1]Lists!BF148,'[1]Multi-Field'!$F$49="Drained"),BI148,IF(AND('[1]Multi-Field'!$E$49=[1]Lists!BF148,'[1]Multi-Field'!$F$9="undrained"),BH148,""))</f>
        <v/>
      </c>
      <c r="DF148" s="409" t="str">
        <f>IF(AND('[1]Multi-Field'!$E$50=[1]Lists!BF148,'[1]Multi-Field'!$F$50="Drained"),BI148,IF(AND('[1]Multi-Field'!$E$50=[1]Lists!BF148,'[1]Multi-Field'!$F$50="undrained"),BH148,""))</f>
        <v/>
      </c>
      <c r="DG148" s="409" t="str">
        <f>IF(AND('[1]Multi-Field'!$E$51=[1]Lists!BF148,'[1]Multi-Field'!$F$51="Drained"),BI148,IF(AND('[1]Multi-Field'!$E$51=[1]Lists!BF148,'[1]Multi-Field'!$F$51="undrained"),BH148,""))</f>
        <v/>
      </c>
      <c r="DH148" s="409" t="str">
        <f>IF(AND('[1]Multi-Field'!$E$52=[1]Lists!BF148,'[1]Multi-Field'!$F$52="Drained"),BI148,IF(AND('[1]Multi-Field'!$E$52=[1]Lists!BF148,'[1]Multi-Field'!$F$52="undrained"),BH148,""))</f>
        <v/>
      </c>
      <c r="DI148" s="409" t="str">
        <f>IF(AND('[1]Multi-Field'!$E$53=[1]Lists!BF148,'[1]Multi-Field'!$F$53="Drained"),BI148,IF(AND('[1]Multi-Field'!$E$53=[1]Lists!BF148,'[1]Multi-Field'!$F$53="undrained"),BH148,""))</f>
        <v/>
      </c>
      <c r="DJ148" s="409" t="str">
        <f>IF(AND('[1]Multi-Field'!$E$54=[1]Lists!BF148,'[1]Multi-Field'!$F$54="Drained"),BI148,IF(AND('[1]Multi-Field'!$E$54=[1]Lists!BF148,'[1]Multi-Field'!$F$54="undrained"),BH148,""))</f>
        <v/>
      </c>
      <c r="DK148" s="409" t="str">
        <f>IF(AND('[1]Multi-Field'!$E$55=[1]Lists!BF148,'[1]Multi-Field'!$F$55="Drained"),BI148,IF(AND('[1]Multi-Field'!$E$55=[1]Lists!BF148,'[1]Multi-Field'!$F$55="undrained"),BH148,""))</f>
        <v/>
      </c>
      <c r="DL148" s="409" t="str">
        <f>IF(AND('[1]Multi-Field'!$E$56=[1]Lists!BF148,'[1]Multi-Field'!$F$56="Drained"),BI148,IF(AND('[1]Multi-Field'!$E$56=[1]Lists!BF148,'[1]Multi-Field'!$F$56="undrained"),BH148,""))</f>
        <v/>
      </c>
      <c r="DM148" s="409" t="str">
        <f>IF(AND('[1]Multi-Field'!$E$57=[1]Lists!BF148,'[1]Multi-Field'!$F$57="Drained"),BI148,IF(AND('[1]Multi-Field'!$E$57=[1]Lists!BF148,'[1]Multi-Field'!$F$57="undrained"),BH148,""))</f>
        <v/>
      </c>
      <c r="DN148" s="409" t="str">
        <f>IF(AND('[1]Multi-Field'!$E$58=[1]Lists!BF148,'[1]Multi-Field'!$F$58="Drained"),BI148,IF(AND('[1]Multi-Field'!$E$58=[1]Lists!BF148,'[1]Multi-Field'!$F$58="undrained"),BH148,""))</f>
        <v/>
      </c>
      <c r="DO148" s="409" t="str">
        <f>IF(AND('[1]Multi-Field'!$E$59=[1]Lists!BF148,'[1]Multi-Field'!$F$59="Drained"),BI148,IF(AND('[1]Multi-Field'!$E$59=[1]Lists!BF148,'[1]Multi-Field'!$F$59="undrained"),BH148,""))</f>
        <v/>
      </c>
      <c r="DP148" s="409" t="str">
        <f>IF(AND('[1]Multi-Field'!$E$60=[1]Lists!BF148,'[1]Multi-Field'!$F$60="Drained"),BI148,IF(AND('[1]Multi-Field'!$E$60=[1]Lists!BF148,'[1]Multi-Field'!$F$60="undrained"),BH148,""))</f>
        <v/>
      </c>
      <c r="DQ148" s="409" t="str">
        <f>IF(AND('[1]Multi-Field'!$E$61=[1]Lists!BF148,'[1]Multi-Field'!$F$61="Drained"),BI148,IF(AND('[1]Multi-Field'!$E$61=[1]Lists!BF148,'[1]Multi-Field'!$F$61="undrained"),BH148,""))</f>
        <v/>
      </c>
      <c r="DR148" s="409" t="str">
        <f>IF(AND('[1]Multi-Field'!$E$62=[1]Lists!BF148,'[1]Multi-Field'!$F$62="Drained"),BI148,IF(AND('[1]Multi-Field'!$E$62=[1]Lists!BF148,'[1]Multi-Field'!$F$62="undrained"),BH148,""))</f>
        <v/>
      </c>
      <c r="DS148" s="409" t="str">
        <f>IF(AND('[1]Multi-Field'!$E$63=[1]Lists!BF148,'[1]Multi-Field'!$F$63="Drained"),BI148,IF(AND('[1]Multi-Field'!$E$63=[1]Lists!BF148,'[1]Multi-Field'!$F$63="undrained"),BH148,""))</f>
        <v/>
      </c>
      <c r="DT148" s="409" t="str">
        <f>IF(AND('[1]Multi-Field'!$E$64=[1]Lists!BF148,'[1]Multi-Field'!$F$64="Drained"),BI148,IF(AND('[1]Multi-Field'!$E$64=[1]Lists!BF148,'[1]Multi-Field'!$F$64="undrained"),BH148,""))</f>
        <v/>
      </c>
      <c r="DU148" s="409" t="str">
        <f>IF(AND('[1]Multi-Field'!$E$65=[1]Lists!BF148,'[1]Multi-Field'!$F$65="Drained"),BI148,IF(AND('[1]Multi-Field'!$E$65=[1]Lists!BF148,'[1]Multi-Field'!$F$65="undrained"),BH148,""))</f>
        <v/>
      </c>
      <c r="DV148" s="409" t="str">
        <f>IF(AND('[1]Multi-Field'!$E$66=[1]Lists!BF148,'[1]Multi-Field'!$F$66="Drained"),BI148,IF(AND('[1]Multi-Field'!$E$66=[1]Lists!BF148,'[1]Multi-Field'!$F$66="undrained"),BH148,""))</f>
        <v/>
      </c>
      <c r="DW148" s="409" t="str">
        <f>IF(AND('[1]Multi-Field'!$E$67=[1]Lists!BF148,'[1]Multi-Field'!$F$67="Drained"),BI148,IF(AND('[1]Multi-Field'!$E$67=[1]Lists!BF148,'[1]Multi-Field'!$F$67="undrained"),BH148,""))</f>
        <v/>
      </c>
      <c r="DX148" s="409" t="str">
        <f>IF(AND('[1]Multi-Field'!$E$68=[1]Lists!BF148,'[1]Multi-Field'!$F$68="Drained"),BI148,IF(AND('[1]Multi-Field'!$E$68=[1]Lists!BF148,'[1]Multi-Field'!$F$68="undrained"),BH148,""))</f>
        <v/>
      </c>
      <c r="DY148" s="409" t="str">
        <f>IF(AND('[1]Multi-Field'!$E$69=[1]Lists!BF148,'[1]Multi-Field'!$F$69="Drained"),BI148,IF(AND('[1]Multi-Field'!$E$69=[1]Lists!BF148,'[1]Multi-Field'!$F$69="undrained"),BH148,""))</f>
        <v/>
      </c>
      <c r="DZ148" s="409" t="str">
        <f>IF(AND('[1]Multi-Field'!$E$70=[1]Lists!BF148,'[1]Multi-Field'!$F$70="Drained"),BI148,IF(AND('[1]Multi-Field'!$E$70=[1]Lists!BF148,'[1]Multi-Field'!$F$70="undrained"),BH148,""))</f>
        <v/>
      </c>
      <c r="EA148" s="409" t="str">
        <f>IF(AND('[1]Multi-Field'!$E$71=[1]Lists!BF148,'[1]Multi-Field'!$F$71="Drained"),BI148,IF(AND('[1]Multi-Field'!$E$71=[1]Lists!BF148,'[1]Multi-Field'!$F$71="undrained"),BH148,""))</f>
        <v/>
      </c>
      <c r="EB148" s="409" t="str">
        <f>IF(AND('[1]Multi-Field'!$E$72=[1]Lists!BF148,'[1]Multi-Field'!$F$72="Drained"),BI148,IF(AND('[1]Multi-Field'!$E$72=[1]Lists!BF148,'[1]Multi-Field'!$F$72="undrained"),BH148,""))</f>
        <v/>
      </c>
      <c r="EC148" s="409" t="str">
        <f>IF(AND('[1]Multi-Field'!$E$73=[1]Lists!BF148,'[1]Multi-Field'!$F$73="Drained"),BI148,IF(AND('[1]Multi-Field'!$E$73=[1]Lists!BF148,'[1]Multi-Field'!$F$73="undrained"),BH148,""))</f>
        <v/>
      </c>
      <c r="ED148" s="409" t="str">
        <f>IF(AND('[1]Multi-Field'!$E$74=[1]Lists!BF148,'[1]Multi-Field'!$F$74="Drained"),BI148,IF(AND('[1]Multi-Field'!$E$74=[1]Lists!BF148,'[1]Multi-Field'!$F$74="undrained"),BH148,""))</f>
        <v/>
      </c>
      <c r="EE148" s="409" t="str">
        <f>IF(AND('[1]Multi-Field'!$E$75=[1]Lists!BF148,'[1]Multi-Field'!$F$75="Drained"),BI148,IF(AND('[1]Multi-Field'!$E$75=[1]Lists!BF148,'[1]Multi-Field'!$F$75="undrained"),BH148,""))</f>
        <v/>
      </c>
      <c r="EF148" s="409" t="str">
        <f>IF(AND('[1]Multi-Field'!$E$76=[1]Lists!BF148,'[1]Multi-Field'!$F$76="Drained"),BI148,IF(AND('[1]Multi-Field'!$E$76=[1]Lists!BF148,'[1]Multi-Field'!$F$6="undrained"),BH148,""))</f>
        <v/>
      </c>
      <c r="EG148" s="409" t="str">
        <f>IF(AND('[1]Multi-Field'!$E$77=[1]Lists!BF148,'[1]Multi-Field'!$F$77="Drained"),BI148,IF(AND('[1]Multi-Field'!$E$77=[1]Lists!BF148,'[1]Multi-Field'!$F$77="undrained"),BH148,""))</f>
        <v/>
      </c>
      <c r="EH148" s="409" t="str">
        <f>IF(AND('[1]Multi-Field'!$E$78=[1]Lists!BF148,'[1]Multi-Field'!$F$78="Drained"),BI148,IF(AND('[1]Multi-Field'!$E$78=[1]Lists!BF148,'[1]Multi-Field'!$F$78="undrained"),BH148,""))</f>
        <v/>
      </c>
      <c r="EI148" s="409" t="str">
        <f>IF(AND('[1]Multi-Field'!$E$79=[1]Lists!BF148,'[1]Multi-Field'!$F$79="Drained"),BI148,IF(AND('[1]Multi-Field'!$E$79=[1]Lists!BF148,'[1]Multi-Field'!$F$79="undrained"),BH148,""))</f>
        <v/>
      </c>
      <c r="EJ148" s="409" t="str">
        <f>IF(AND('[1]Multi-Field'!$E$80=[1]Lists!BF148,'[1]Multi-Field'!$F$80="Drained"),BI148,IF(AND('[1]Multi-Field'!$E$80=[1]Lists!BF148,'[1]Multi-Field'!$F$80="undrained"),BH148,""))</f>
        <v/>
      </c>
      <c r="EK148" s="409" t="str">
        <f>IF(AND('[1]Multi-Field'!$E$81=[1]Lists!BF148,'[1]Multi-Field'!$F$81="Drained"),BI148,IF(AND('[1]Multi-Field'!$E$81=[1]Lists!BF148,'[1]Multi-Field'!$F$81="undrained"),BH148,""))</f>
        <v/>
      </c>
      <c r="EL148" s="409" t="str">
        <f>IF(AND('[1]Multi-Field'!$E$82=[1]Lists!BF148,'[1]Multi-Field'!$F$82="Drained"),BI148,IF(AND('[1]Multi-Field'!$E$82=[1]Lists!BF148,'[1]Multi-Field'!$F$82="undrained"),BH148,""))</f>
        <v/>
      </c>
      <c r="EM148" s="409" t="str">
        <f>IF(AND('[1]Multi-Field'!$E$83=[1]Lists!BF148,'[1]Multi-Field'!$F$83="Drained"),BI148,IF(AND('[1]Multi-Field'!$E$83=[1]Lists!BF148,'[1]Multi-Field'!$F$83="undrained"),BH148,""))</f>
        <v/>
      </c>
      <c r="EN148" s="409" t="str">
        <f>IF(AND('[1]Multi-Field'!$E$84=[1]Lists!BF148,'[1]Multi-Field'!$F$84="Drained"),BI148,IF(AND('[1]Multi-Field'!$E$84=[1]Lists!BF148,'[1]Multi-Field'!$F$84="undrained"),BH148,""))</f>
        <v/>
      </c>
      <c r="EO148" s="409" t="str">
        <f>IF(AND('[1]Multi-Field'!$E$85=[1]Lists!BF148,'[1]Multi-Field'!$F$85="Drained"),BI148,IF(AND('[1]Multi-Field'!$E$85=[1]Lists!BF148,'[1]Multi-Field'!$F$85="undrained"),BH148,""))</f>
        <v/>
      </c>
      <c r="EP148" s="409" t="str">
        <f>IF(AND('[1]Multi-Field'!$E$86=[1]Lists!BF148,'[1]Multi-Field'!$F$86="Drained"),BI148,IF(AND('[1]Multi-Field'!$E$86=[1]Lists!BF148,'[1]Multi-Field'!$F$86="undrained"),BH148,""))</f>
        <v/>
      </c>
      <c r="EQ148" s="409" t="str">
        <f>IF(AND('[1]Multi-Field'!$E$87=[1]Lists!BF148,'[1]Multi-Field'!$F$87="Drained"),BI148,IF(AND('[1]Multi-Field'!$E$87=[1]Lists!BF148,'[1]Multi-Field'!$F$87="undrained"),BH148,""))</f>
        <v/>
      </c>
      <c r="ER148" s="409" t="str">
        <f>IF(AND('[1]Multi-Field'!$E$88=[1]Lists!BF148,'[1]Multi-Field'!$F$88="Drained"),BI148,IF(AND('[1]Multi-Field'!$E$88=[1]Lists!BF148,'[1]Multi-Field'!$F$88="undrained"),BH148,""))</f>
        <v/>
      </c>
      <c r="ES148" s="409" t="str">
        <f>IF(AND('[1]Multi-Field'!$E$89=[1]Lists!BF148,'[1]Multi-Field'!$F$89="Drained"),BI148,IF(AND('[1]Multi-Field'!$E$89=[1]Lists!BF148,'[1]Multi-Field'!$F$89="undrained"),BH148,""))</f>
        <v/>
      </c>
      <c r="ET148" s="409" t="str">
        <f>IF(AND('[1]Multi-Field'!$E$90=[1]Lists!BF148,'[1]Multi-Field'!$F$90="Drained"),BI148,IF(AND('[1]Multi-Field'!$E$90=[1]Lists!BF148,'[1]Multi-Field'!$F$90="undrained"),BH148,""))</f>
        <v/>
      </c>
      <c r="EU148" s="409" t="str">
        <f>IF(AND('[1]Multi-Field'!$E$91=[1]Lists!BF148,'[1]Multi-Field'!$F$91="Drained"),BI148,IF(AND('[1]Multi-Field'!$E$91=[1]Lists!BF148,'[1]Multi-Field'!$F$91="undrained"),BH148,""))</f>
        <v/>
      </c>
      <c r="EV148" s="409" t="str">
        <f>IF(AND('[1]Multi-Field'!$E$92=[1]Lists!BF148,'[1]Multi-Field'!$F$92="Drained"),BI148,IF(AND('[1]Multi-Field'!$E$92=[1]Lists!BF148,'[1]Multi-Field'!$F$92="undrained"),BH148,""))</f>
        <v/>
      </c>
      <c r="EW148" s="409" t="str">
        <f>IF(AND('[1]Multi-Field'!$E$93=[1]Lists!BF148,'[1]Multi-Field'!$F$93="Drained"),BI148,IF(AND('[1]Multi-Field'!$E$93=[1]Lists!BF148,'[1]Multi-Field'!$F$93="undrained"),BH148,""))</f>
        <v/>
      </c>
      <c r="EX148" s="409" t="str">
        <f>IF(AND('[1]Multi-Field'!$E$94=[1]Lists!BF148,'[1]Multi-Field'!$F$94="Drained"),BI148,IF(AND('[1]Multi-Field'!$E$94=[1]Lists!BF148,'[1]Multi-Field'!$F$94="undrained"),BH148,""))</f>
        <v/>
      </c>
      <c r="EY148" s="409" t="str">
        <f>IF(AND('[1]Multi-Field'!$E$95=[1]Lists!BF148,'[1]Multi-Field'!$F$95="Drained"),BI148,IF(AND('[1]Multi-Field'!$E$95=[1]Lists!BF148,'[1]Multi-Field'!$F$95="undrained"),BH148,""))</f>
        <v/>
      </c>
      <c r="EZ148" s="409" t="str">
        <f>IF(AND('[1]Multi-Field'!$E$96=[1]Lists!BF148,'[1]Multi-Field'!$F$96="Drained"),BI148,IF(AND('[1]Multi-Field'!$E$96=[1]Lists!BF148,'[1]Multi-Field'!$F$96="undrained"),BH148,""))</f>
        <v/>
      </c>
      <c r="FA148" s="409" t="str">
        <f>IF(AND('[1]Multi-Field'!$E$97=[1]Lists!BF148,'[1]Multi-Field'!$F$97="Drained"),BI148,IF(AND('[1]Multi-Field'!$E$97=[1]Lists!BF148,'[1]Multi-Field'!$F$97="undrained"),BH148,""))</f>
        <v/>
      </c>
      <c r="FB148" s="409" t="str">
        <f>IF(AND('[1]Multi-Field'!$E$98=[1]Lists!BF148,'[1]Multi-Field'!$F$98="Drained"),BI148,IF(AND('[1]Multi-Field'!$E$98=[1]Lists!BF148,'[1]Multi-Field'!$F$98="undrained"),BH148,""))</f>
        <v/>
      </c>
      <c r="FC148" s="409" t="str">
        <f>IF(AND('[1]Multi-Field'!$E$99=[1]Lists!BF148,'[1]Multi-Field'!$F$99="Drained"),BI148,IF(AND('[1]Multi-Field'!$E$99=[1]Lists!BF148,'[1]Multi-Field'!$F$99="undrained"),BH148,""))</f>
        <v/>
      </c>
      <c r="FD148" s="409" t="str">
        <f>IF(AND('[1]Multi-Field'!$E$100=[1]Lists!BF148,'[1]Multi-Field'!$F$100="Drained"),BI148,IF(AND('[1]Multi-Field'!$E$100=[1]Lists!BF148,'[1]Multi-Field'!$F$100="undrained"),BH148,""))</f>
        <v/>
      </c>
      <c r="FE148" s="409" t="str">
        <f>IF(AND('[1]Multi-Field'!$E$101=[1]Lists!BF148,'[1]Multi-Field'!$F$101="Drained"),BI148,IF(AND('[1]Multi-Field'!$E$101=[1]Lists!BF148,'[1]Multi-Field'!$F$101="undrained"),BH148,""))</f>
        <v/>
      </c>
      <c r="FF148" s="409" t="str">
        <f>IF(AND('[1]Multi-Field'!$E$102=[1]Lists!BF148,'[1]Multi-Field'!$F$102="Drained"),BI148,IF(AND('[1]Multi-Field'!$E$102=[1]Lists!BF148,'[1]Multi-Field'!$F$102="undrained"),BH148,""))</f>
        <v/>
      </c>
      <c r="FG148" s="409" t="str">
        <f>IF(AND('[1]Multi-Field'!$E$103=[1]Lists!BF148,'[1]Multi-Field'!$F$103="Drained"),BI148,IF(AND('[1]Multi-Field'!$E$103=[1]Lists!BF148,'[1]Multi-Field'!$F$103="undrained"),BH148,""))</f>
        <v/>
      </c>
      <c r="FH148" s="409" t="str">
        <f>IF(AND('[1]Multi-Field'!$E$104=[1]Lists!BF148,'[1]Multi-Field'!$F$104="Drained"),BI148,IF(AND('[1]Multi-Field'!$E$104=[1]Lists!BF148,'[1]Multi-Field'!$F$104="undrained"),BH148,""))</f>
        <v/>
      </c>
      <c r="FI148" s="409" t="str">
        <f>IF(AND('[1]Multi-Field'!$E$105=[1]Lists!BF148,'[1]Multi-Field'!$F$105="Drained"),BI148,IF(AND('[1]Multi-Field'!$E$105=[1]Lists!BF148,'[1]Multi-Field'!$F$105="undrained"),BH148,""))</f>
        <v/>
      </c>
      <c r="FJ148" s="409" t="str">
        <f>IF(AND('[1]Multi-Field'!$E$106=[1]Lists!BF148,'[1]Multi-Field'!$F$106="Drained"),BI148,IF(AND('[1]Multi-Field'!$E$106=[1]Lists!BF148,'[1]Multi-Field'!$F$106="undrained"),BH148,""))</f>
        <v/>
      </c>
      <c r="FK148" s="409" t="str">
        <f>IF(AND('[1]Multi-Field'!$E$107=[1]Lists!BF148,'[1]Multi-Field'!$F$107="Drained"),BI148,IF(AND('[1]Multi-Field'!$E$107=[1]Lists!BF148,'[1]Multi-Field'!$F$107="undrained"),BH148,""))</f>
        <v/>
      </c>
      <c r="FL148" s="409" t="str">
        <f>IF(AND('[1]Multi-Field'!$E$108=[1]Lists!BF148,'[1]Multi-Field'!$F$108="Drained"),BI148,IF(AND('[1]Multi-Field'!$E$108=[1]Lists!BF148,'[1]Multi-Field'!$F$108="undrained"),BH148,""))</f>
        <v/>
      </c>
      <c r="FM148" s="409" t="str">
        <f>IF(AND('[1]Multi-Field'!$E$109=[1]Lists!BF148,'[1]Multi-Field'!$F$109="Drained"),BI148,IF(AND('[1]Multi-Field'!$E$109=[1]Lists!BF148,'[1]Multi-Field'!$F$109="undrained"),BH148,""))</f>
        <v/>
      </c>
      <c r="FN148" s="409" t="str">
        <f>IF(AND('[1]Multi-Field'!$E$110=[1]Lists!BF148,'[1]Multi-Field'!$F$110="Drained"),BI148,IF(AND('[1]Multi-Field'!$E$110=[1]Lists!BF148,'[1]Multi-Field'!$F$110="undrained"),BH148,""))</f>
        <v/>
      </c>
      <c r="FO148" s="409" t="str">
        <f>IF(AND('[1]Multi-Field'!$E$111=[1]Lists!BF148,'[1]Multi-Field'!$F$111="Drained"),BI148,IF(AND('[1]Multi-Field'!$E$111=[1]Lists!BF148,'[1]Multi-Field'!$F$111="undrained"),BH148,""))</f>
        <v/>
      </c>
      <c r="FP148" s="409" t="str">
        <f>IF(AND('[1]Multi-Field'!$E$112=[1]Lists!BF148,'[1]Multi-Field'!$F$112="Drained"),BI148,IF(AND('[1]Multi-Field'!$E$112=[1]Lists!BF148,'[1]Multi-Field'!$F$112="undrained"),BH148,""))</f>
        <v/>
      </c>
      <c r="FQ148" s="409" t="str">
        <f>IF(AND('[1]Multi-Field'!$E$113=[1]Lists!BF148,'[1]Multi-Field'!$F$113="Drained"),BI148,IF(AND('[1]Multi-Field'!$E$113=[1]Lists!BF148,'[1]Multi-Field'!$F$113="undrained"),BH148,""))</f>
        <v/>
      </c>
      <c r="FR148" s="409" t="str">
        <f>IF(AND('[1]Multi-Field'!$E$114=[1]Lists!BF148,'[1]Multi-Field'!$F$114="Drained"),BI148,IF(AND('[1]Multi-Field'!$E$114=[1]Lists!BF148,'[1]Multi-Field'!$F$114="undrained"),BH148,""))</f>
        <v/>
      </c>
      <c r="FS148" s="409" t="str">
        <f>IF(AND('[1]Multi-Field'!$E$115=[1]Lists!BF148,'[1]Multi-Field'!$F$115="Drained"),BI148,IF(AND('[1]Multi-Field'!$E$115=[1]Lists!BF148,'[1]Multi-Field'!$F$115="undrained"),BH148,""))</f>
        <v/>
      </c>
      <c r="FT148" s="409" t="str">
        <f>IF(AND('[1]Multi-Field'!$E$116=[1]Lists!BF148,'[1]Multi-Field'!$F$116="Drained"),BI148,IF(AND('[1]Multi-Field'!$E$116=[1]Lists!BF148,'[1]Multi-Field'!$F$116="undrained"),BH148,""))</f>
        <v/>
      </c>
      <c r="FU148" s="409" t="str">
        <f>IF(AND('[1]Multi-Field'!$E$117=[1]Lists!BF148,'[1]Multi-Field'!$F$117="Drained"),BI148,IF(AND('[1]Multi-Field'!$E$117=[1]Lists!BF148,'[1]Multi-Field'!$F$117="undrained"),BH148,""))</f>
        <v/>
      </c>
      <c r="FV148" s="409" t="str">
        <f>IF(AND('[1]Multi-Field'!$E$118=[1]Lists!BF148,'[1]Multi-Field'!$F$118="Drained"),BI148,IF(AND('[1]Multi-Field'!$E$118=[1]Lists!BF148,'[1]Multi-Field'!$F$118="undrained"),BH148,""))</f>
        <v/>
      </c>
      <c r="FW148" s="409" t="str">
        <f>IF(AND('[1]Multi-Field'!$E$119=[1]Lists!BF148,'[1]Multi-Field'!$F$119="Drained"),BI148,IF(AND('[1]Multi-Field'!$E$119=[1]Lists!BF148,'[1]Multi-Field'!$F$119="undrained"),BH148,""))</f>
        <v/>
      </c>
      <c r="FX148" s="409" t="str">
        <f>IF(AND('[1]Multi-Field'!$E$120=[1]Lists!BF148,'[1]Multi-Field'!$F$120="Drained"),BI148,IF(AND('[1]Multi-Field'!$E$120=[1]Lists!BF148,'[1]Multi-Field'!$F$120="undrained"),BH148,""))</f>
        <v/>
      </c>
      <c r="GC148" s="4">
        <f>'[1]Multi-Field'!B146</f>
        <v>0</v>
      </c>
      <c r="GD148" s="73" t="str">
        <f>IF(OR('[1]Multi-Field'!Q146=$FZ$43,'[1]Multi-Field'!Q146=$FZ$44),'[1]Multi-Field'!BS146,"")</f>
        <v/>
      </c>
      <c r="GE148" s="4" t="str">
        <f>IF(AND(OR('[1]Multi-Field'!Q146=$FZ$86,'[1]Multi-Field'!Q146=$FZ$94,'[1]Multi-Field'!Q146=$FZ$87,'[1]Multi-Field'!Q146=[1]Lists!$FZ$93,'[1]Multi-Field'!Q146=$FZ$59),'[1]Multi-Field'!BS146&gt;50),'[1]Multi-Field'!BS146*0.8,IF(AND(OR('[1]Multi-Field'!Q146=$FZ$86,'[1]Multi-Field'!Q146=$FZ$94,'[1]Multi-Field'!Q146=$FZ$87,'[1]Multi-Field'!Q146=[1]Lists!$FZ$93,'[1]Multi-Field'!Q146=[1]Lists!$FZ$59),'[1]Multi-Field'!BS146&lt;50),'[1]Multi-Field'!BS146,""))</f>
        <v/>
      </c>
      <c r="GF148" s="4" t="str">
        <f>IF(OR('[1]Multi-Field'!Q146=[1]Lists!$FZ$7,'[1]Multi-Field'!Q146=[1]Lists!$FZ$5,'[1]Multi-Field'!Q146=[1]Lists!$FZ$24,'[1]Multi-Field'!Q146=[1]Lists!$FZ$10,'[1]Multi-Field'!Q146=[1]Lists!$FZ$8, '[1]Multi-Field'!Q146=[1]Lists!$FZ$25, '[1]Multi-Field'!Q146=[1]Lists!$FZ$23, '[1]Multi-Field'!Q146= [1]Lists!$FZ$47, '[1]Multi-Field'!Q146=[1]Lists!$FZ$49, '[1]Multi-Field'!Q146=[1]Lists!$FZ$48,'[1]Multi-Field'!Q146=[1]Lists!$FZ$3, '[1]Multi-Field'!Q146=[1]Lists!$FZ$14,'[1]Multi-Field'!Q146=[1]Lists!$FZ$36, '[1]Multi-Field'!Q146=[1]Lists!$FZ$41,'[1]Multi-Field'!Q146=[1]Lists!$FZ$42),0,"")</f>
        <v/>
      </c>
      <c r="GG148" s="4" t="str">
        <f>IF(OR('[1]Multi-Field'!Q146=[1]Lists!$FZ$6,'[1]Multi-Field'!Q146=[1]Lists!$FZ$4, '[1]Multi-Field'!Q175=[1]Lists!$FZ$11, '[1]Multi-Field'!Q146=[1]Lists!$FZ$1),100*IF('[1]Multi-Field'!U146=onepercent,0.75,IF('[1]Multi-Field'!U146=onetotwentyfivepercent,0.4,IF(OR('[1]Multi-Field'!U146=twentysixtofiftypercent,'[1]Multi-Field'!U146=greaterthanfiftypercent),0,""))),"")</f>
        <v/>
      </c>
      <c r="GH148" s="4" t="str">
        <f>IF(OR('[1]Multi-Field'!Q146=[1]Lists!$FZ$53,'[1]Multi-Field'!Q146=[1]Lists!$FZ$55), 50,IF('[1]Multi-Field'!Q146=[1]Lists!$FZ$54,225,IF('[1]Multi-Field'!Q146=[1]Lists!$FZ$56,75,"")))</f>
        <v/>
      </c>
      <c r="GI148" s="4" t="e">
        <f>#VALUE!</f>
        <v>#VALUE!</v>
      </c>
      <c r="GJ148" s="4" t="e">
        <f>#VALUE!</f>
        <v>#VALUE!</v>
      </c>
      <c r="GK148" s="4" t="str">
        <f>IF('[1]Multi-Field'!Q146=[1]Lists!$FZ$95,'[1]Multi-Field'!BS146*0.66,"")</f>
        <v/>
      </c>
      <c r="GM148" s="4" t="str">
        <f>IF(OR('[1]Multi-Field'!Q146=[1]Lists!$FZ$26,'[1]Multi-Field'!Q146=[1]Lists!$FZ$84),20,"")</f>
        <v/>
      </c>
      <c r="GN148" s="4" t="str">
        <f>IF(OR('[1]Multi-Field'!Q146=[1]Lists!$FZ$88,'[1]Multi-Field'!Q146=[1]Lists!$FZ$57),0,"")</f>
        <v/>
      </c>
      <c r="GO148" s="4" t="str">
        <f>IF(OR('[1]Multi-Field'!Q146=[1]Lists!$FZ$69,'[1]Multi-Field'!Q146=[1]Lists!$FZ$71,'[1]Multi-Field'!Q146=[1]Lists!$FZ$105),50,"")</f>
        <v/>
      </c>
      <c r="GP148" s="4" t="str">
        <f>IF(OR('[1]Multi-Field'!Q146=[1]Lists!$FZ$75,'[1]Multi-Field'!Q146=[1]Lists!$FZ$70),75,"")</f>
        <v/>
      </c>
      <c r="GQ148" s="4">
        <f>IF('[1]Multi-Field'!Q146=[1]Lists!$FZ$72,150,"")</f>
        <v>150</v>
      </c>
      <c r="GR148" s="4" t="str">
        <f>IF(OR('[1]Multi-Field'!Q146=[1]Lists!$FZ$74,'[1]Multi-Field'!Q146=[1]Lists!$FZ$73),40,"")</f>
        <v/>
      </c>
      <c r="GS148" s="4" t="str">
        <f>IF('[1]Multi-Field'!Q146=[1]Lists!$FZ$99,80,"")</f>
        <v/>
      </c>
      <c r="GT148" s="4" t="str">
        <f>IF('[1]Multi-Field'!Q146=[1]Lists!$FZ$106,70,"")</f>
        <v/>
      </c>
      <c r="GU148" s="4" t="e">
        <f t="shared" si="31"/>
        <v>#VALUE!</v>
      </c>
    </row>
    <row r="149" spans="1:203" ht="13.5" customHeight="1">
      <c r="A149" s="7" t="s">
        <v>236</v>
      </c>
      <c r="B149" s="7"/>
      <c r="C149" s="7"/>
      <c r="D149" s="8">
        <v>75</v>
      </c>
      <c r="E149" s="8">
        <f t="shared" si="27"/>
        <v>75</v>
      </c>
      <c r="F149" s="8">
        <f t="shared" si="28"/>
        <v>75</v>
      </c>
      <c r="G149" s="8">
        <v>75</v>
      </c>
      <c r="H149" s="8">
        <v>70</v>
      </c>
      <c r="I149" s="8">
        <f t="shared" si="32"/>
        <v>70</v>
      </c>
      <c r="J149" s="8">
        <f t="shared" si="33"/>
        <v>70</v>
      </c>
      <c r="K149" s="8">
        <v>70</v>
      </c>
      <c r="L149" s="8">
        <v>100</v>
      </c>
      <c r="M149" s="8">
        <f t="shared" si="29"/>
        <v>100</v>
      </c>
      <c r="N149" s="8">
        <f t="shared" si="30"/>
        <v>100</v>
      </c>
      <c r="O149" s="8">
        <v>100</v>
      </c>
      <c r="P149" s="391">
        <v>124</v>
      </c>
      <c r="Q149" s="394"/>
      <c r="R149" s="395" t="b">
        <f>IF(OR('Multi-Field'!AA126=Lists!$AC$42,'Multi-Field'!AA126=Lists!$AC$43),IF('Multi-Field'!Z126="x",(IF('Multi-Field'!AC126=Lists!$Q$11,Lists!$R$11,IF('Multi-Field'!AC126=Lists!$Q$12,Lists!$R$12,IF('Multi-Field'!AC126=Lists!$Q$13,Lists!$R$13,IF('Multi-Field'!AC126=Lists!$Q$14,Lists!$R$14))))),IF('Multi-Field'!X126="x",(IF('Multi-Field'!AC126=Lists!$Q$11,Lists!$S$11,IF('Multi-Field'!AC126=Lists!$Q$12,Lists!$S$12,IF('Multi-Field'!AC126=Lists!$Q$13,Lists!$S$13,IF('Multi-Field'!AC126=Lists!$Q$14,Lists!$S$14))))),IF('Multi-Field'!V126="x",(IF('Multi-Field'!AC126=Lists!$Q$11,Lists!$T$11,IF('Multi-Field'!AC126=Lists!$Q$12,Lists!$T$12,IF('Multi-Field'!AC126=Lists!$Q$13,Lists!$T$13,IF('Multi-Field'!AC126=Lists!$Q$14,Lists!$T$14))))),0))))</f>
        <v>0</v>
      </c>
      <c r="S149" s="395" t="str">
        <f t="shared" si="26"/>
        <v/>
      </c>
      <c r="T149" s="395"/>
      <c r="U149" s="396"/>
      <c r="V149" s="383">
        <f>IF(OR('Multi-Field'!AI129=$U$4,'Multi-Field'!AI129=$U$5,'Multi-Field'!AI129=$U$6,'Multi-Field'!AI129=$U$7,'Multi-Field'!AI129=$U$8,'Multi-Field'!AI129=$U$9),(IF('Multi-Field'!AJ129=$V$2,100,IF('Multi-Field'!AJ129=$V$3,65,IF('Multi-Field'!AJ129=$V$4,53,IF('Multi-Field'!AJ129=$V$5,41,IF('Multi-Field'!AJ129=$V$6,23,IF('Multi-Field'!AJ129=$V$7,0,0))))))),0)</f>
        <v>0</v>
      </c>
      <c r="W149" s="383" t="str">
        <f>IF(AND(OR('Multi-Field'!AF129=$S$3,'Multi-Field'!AF129=S137,'Multi-Field'!AF129=$S$7),'Multi-Field'!AN129&lt;18,'Multi-Field'!AN129&gt;0),35,IF('Multi-Field'!AF129=$S$4,55,IF(AND('Multi-Field'!AF129=$S$6,'Multi-Field'!AN129&lt;18),30,IF(AND('Multi-Field'!AN129&gt;17,OR('Multi-Field'!AF129=$S$3,'Multi-Field'!AF129=$S$5,'Multi-Field'!AF129= $S$6,'Multi-Field'!AF129=$S$7)),25,"0"))))</f>
        <v>0</v>
      </c>
      <c r="X149" s="383">
        <f>IF(OR('Multi-Field'!BA129=$U$4,'Multi-Field'!BA129=$U$5,'Multi-Field'!BA129=$U$6,'Multi-Field'!BA129=U139,'Multi-Field'!BA129=$U$8,'Multi-Field'!BA129=$U$9),(IF('Multi-Field'!BB129=$V$2,100,IF('Multi-Field'!BB129=$V$3,65,IF('Multi-Field'!BB129=$V$4,53,IF('Multi-Field'!BB129=$V$5,41,IF('Multi-Field'!BB129=$V$6,23,IF('Multi-Field'!BB129=$V$7,0,0))))))),0)</f>
        <v>0</v>
      </c>
      <c r="Y149" s="383" t="str">
        <f>IF(AND(OR('Multi-Field'!AX129=$S$3,'Multi-Field'!AX129=$S$5,'Multi-Field'!AX129=$S$7),'Multi-Field'!BF129&lt;18),35,IF('Multi-Field'!AX129=$S$4,55,IF(AND('Multi-Field'!AX129=$S$6,'Multi-Field'!BF129&lt;18),30,IF(AND('Multi-Field'!BF129&gt;17,OR('Multi-Field'!AX129=$S$3,'Multi-Field'!AX129=$S$5,'Multi-Field'!AX129=$S$6,'Multi-Field'!AX129=$S$7)),25,"0"))))</f>
        <v>0</v>
      </c>
      <c r="Z149" s="383">
        <v>133</v>
      </c>
      <c r="AI149" s="384">
        <f>'[1]Multi-Field'!B145</f>
        <v>0</v>
      </c>
      <c r="AJ149" s="385" t="e">
        <f>#VALUE!</f>
        <v>#VALUE!</v>
      </c>
      <c r="AK149" s="385" t="e">
        <f>#VALUE!</f>
        <v>#VALUE!</v>
      </c>
      <c r="AL149" s="385" t="e">
        <f>IF(AK149="","",IF('[1]Multi-Field'!AU145=20,10,IF(AK149-30&lt;0,0,AK149-30)))</f>
        <v>#VALUE!</v>
      </c>
      <c r="AM149" s="385" t="e">
        <f>#VALUE!</f>
        <v>#VALUE!</v>
      </c>
      <c r="AN149" s="385" t="e">
        <f t="shared" si="35"/>
        <v>#VALUE!</v>
      </c>
      <c r="AO149" s="385" t="e">
        <f>#VALUE!</f>
        <v>#VALUE!</v>
      </c>
      <c r="AP149" s="385" t="e">
        <f>#VALUE!</f>
        <v>#VALUE!</v>
      </c>
      <c r="AQ149" s="385" t="e">
        <f>#VALUE!</f>
        <v>#VALUE!</v>
      </c>
      <c r="AR149" s="385" t="e">
        <f>#VALUE!</f>
        <v>#VALUE!</v>
      </c>
      <c r="AS149" s="385" t="e">
        <f>IF(AR149="","",IF('[1]Multi-Field'!AU145&gt;9,0,AR149-15))</f>
        <v>#VALUE!</v>
      </c>
      <c r="AT149" s="385" t="e">
        <f>#VALUE!</f>
        <v>#VALUE!</v>
      </c>
      <c r="AU149" s="385" t="e">
        <f>#VALUE!</f>
        <v>#VALUE!</v>
      </c>
      <c r="AV149" s="385" t="e">
        <f>IF(AU149="","",IF('[1]Multi-Field'!AU145=9&gt;9,0,AU149-35))</f>
        <v>#VALUE!</v>
      </c>
      <c r="AW149" s="385" t="e">
        <f>#VALUE!</f>
        <v>#VALUE!</v>
      </c>
      <c r="AX149" s="385" t="e">
        <f t="shared" si="36"/>
        <v>#VALUE!</v>
      </c>
      <c r="AY149" s="385" t="str">
        <f>IF('[1]Multi-Field'!AU145="","",IF('[1]Multi-Field'!AU145&lt;1,100,IF('[1]Multi-Field'!AU145=1,75,IF('[1]Multi-Field'!AU145=2,50,IF('[1]Multi-Field'!AU145=3,25,IF('[1]Multi-Field'!AU145&gt;3,0,""))))))</f>
        <v/>
      </c>
      <c r="AZ149" s="385" t="str">
        <f t="shared" si="37"/>
        <v/>
      </c>
      <c r="BA149" s="385" t="e">
        <f>#VALUE!</f>
        <v>#VALUE!</v>
      </c>
      <c r="BB149" s="385" t="e">
        <f>IF(BA149="","",IF(AND('[1]Multi-Field'!AU145&lt;40,'[1]Multi-Field'!AU145&gt;9),40,IF('[1]Multi-Field'!AU145&gt;39,0,BA149+5)))</f>
        <v>#VALUE!</v>
      </c>
      <c r="BC149" s="386" t="e">
        <f t="shared" si="34"/>
        <v>#VALUE!</v>
      </c>
      <c r="BF149" s="411" t="s">
        <v>1318</v>
      </c>
      <c r="BG149" s="412">
        <v>4</v>
      </c>
      <c r="BH149" s="412">
        <v>5</v>
      </c>
      <c r="BI149" s="412">
        <v>5</v>
      </c>
      <c r="BJ149" s="409" t="e">
        <f>IF(AND('[1]Single Field'!#REF!=[1]Lists!BF149,'[1]Single Field'!#REF!="Drained"),"x",IF(AND('[1]Single Field'!#REF!=[1]Lists!BF149,'[1]Single Field'!#REF!="Undrained"),O,""))</f>
        <v>#REF!</v>
      </c>
      <c r="BK149" s="409" t="str">
        <f>IF(AND('[1]Multi-Field'!$E$3=[1]Lists!BF149,'[1]Multi-Field'!$F$3="Drained"),BI149,IF(AND('[1]Multi-Field'!$E$3=BF149,'[1]Multi-Field'!$F$3="undrained"),BH149,""))</f>
        <v/>
      </c>
      <c r="BL149" s="409" t="str">
        <f>IF(AND('[1]Multi-Field'!$E$4=BF149,'[1]Multi-Field'!$F$4="Drained"),BI149,IF(AND('[1]Multi-Field'!$E$4=BF149,'[1]Multi-Field'!$F$4="undrained"),BH149,""))</f>
        <v/>
      </c>
      <c r="BM149" s="409" t="str">
        <f>IF(AND('[1]Multi-Field'!$E$5=BF149,'[1]Multi-Field'!$F$5="Drained"),BI149,IF(AND('[1]Multi-Field'!$E$5=BF149,'[1]Multi-Field'!$F$5="undrained"),BH149,""))</f>
        <v/>
      </c>
      <c r="BN149" s="409" t="str">
        <f>IF(AND('[1]Multi-Field'!$E$6=BF149,'[1]Multi-Field'!$F$6="Drained"),BI149,IF(AND('[1]Multi-Field'!$E$6=BF149,'[1]Multi-Field'!$F$6="undrained"),BH149,""))</f>
        <v/>
      </c>
      <c r="BO149" s="409" t="str">
        <f>IF(AND('[1]Multi-Field'!$E$7=BF149,'[1]Multi-Field'!$F$7="Drained"),BI149,IF(AND('[1]Multi-Field'!$E$7=BF149,'[1]Multi-Field'!$F$7="undrained"),BH149,""))</f>
        <v/>
      </c>
      <c r="BP149" s="409" t="str">
        <f>IF(AND('[1]Multi-Field'!$E$8=BF149,'[1]Multi-Field'!$F$8="Drained"),BI149,IF(AND('[1]Multi-Field'!$E$8=BF149,'[1]Multi-Field'!$F$8="undrained"),BH149,""))</f>
        <v/>
      </c>
      <c r="BQ149" s="409" t="str">
        <f>IF(AND('[1]Multi-Field'!$E$9=BF149,'[1]Multi-Field'!$F$9="Drained"),BI149,IF(AND('[1]Multi-Field'!$E$9=BF149,'[1]Multi-Field'!$F$9="undrained"),BH149,""))</f>
        <v/>
      </c>
      <c r="BR149" s="409" t="str">
        <f>IF(AND('[1]Multi-Field'!$E$10=BF149,'[1]Multi-Field'!$F$10="Drained"),BI149,IF(AND('[1]Multi-Field'!$E$10=BF149,'[1]Multi-Field'!$F$10="undrained"),BH149,""))</f>
        <v/>
      </c>
      <c r="BS149" s="409" t="str">
        <f>IF(AND('[1]Multi-Field'!$E$11=BF149,'[1]Multi-Field'!$F$11="Drained"),BI149,IF(AND('[1]Multi-Field'!$E$11=BF149,'[1]Multi-Field'!$F$11="undrained"),BH149,""))</f>
        <v/>
      </c>
      <c r="BT149" s="409" t="str">
        <f>IF(AND('[1]Multi-Field'!$E$12=BF149,'[1]Multi-Field'!$F$12="Drained"),BI149,IF(AND('[1]Multi-Field'!$E$12=BF149,'[1]Multi-Field'!$F$12="undrained"),BH149,""))</f>
        <v/>
      </c>
      <c r="BU149" s="409" t="str">
        <f>IF(AND('[1]Multi-Field'!$E$13=BF149,'[1]Multi-Field'!$F$13="Drained"),BI149,IF(AND('[1]Multi-Field'!$E$3=BF149,'[1]Multi-Field'!$F$13="undrained"),BH149,""))</f>
        <v/>
      </c>
      <c r="BV149" s="409" t="str">
        <f>IF(AND('[1]Multi-Field'!$E$14=BF149,'[1]Multi-Field'!$F$14="Drained"),BI149,IF(AND('[1]Multi-Field'!$E$14=BF149,'[1]Multi-Field'!$F$14="undrained"),BH149,""))</f>
        <v/>
      </c>
      <c r="BW149" s="409" t="str">
        <f>IF(AND('[1]Multi-Field'!$E$15=BF149,'[1]Multi-Field'!$F$15="Drained"),BI149,IF(AND('[1]Multi-Field'!$E$15=BF149,'[1]Multi-Field'!$F$15="undrained"),BH149,""))</f>
        <v/>
      </c>
      <c r="BX149" s="409" t="str">
        <f>IF(AND('[1]Multi-Field'!$E$16=[1]Lists!BF149,'[1]Multi-Field'!$F$16="Drained"),BI149,IF(AND('[1]Multi-Field'!$E$16=[1]Lists!BF149,'[1]Multi-Field'!$F$16="undrained"),BH149,""))</f>
        <v/>
      </c>
      <c r="BY149" s="409" t="str">
        <f>IF(AND('[1]Multi-Field'!$E$17=[1]Lists!BF149,'[1]Multi-Field'!$F$17="Drained"),BI149,IF(AND('[1]Multi-Field'!$E$17=[1]Lists!BF149,'[1]Multi-Field'!$F$17="undrained"),BH149,""))</f>
        <v/>
      </c>
      <c r="BZ149" s="409" t="str">
        <f>IF(AND('[1]Multi-Field'!$E$18=[1]Lists!BF149,'[1]Multi-Field'!$F$18="Drained"),BI149,IF(AND('[1]Multi-Field'!$E$18=[1]Lists!BF149,'[1]Multi-Field'!$F$18="undrained"),BH149,""))</f>
        <v/>
      </c>
      <c r="CA149" s="409" t="str">
        <f>IF(AND('[1]Multi-Field'!$E$19=[1]Lists!BF149,'[1]Multi-Field'!$F$19="Drained"),BI149,IF(AND('[1]Multi-Field'!$E$19=[1]Lists!BF149,'[1]Multi-Field'!$F$19="undrained"),BH149,""))</f>
        <v/>
      </c>
      <c r="CB149" s="409" t="str">
        <f>IF(AND('[1]Multi-Field'!$E$20=[1]Lists!BF149,'[1]Multi-Field'!$F$20="Drained"),BI149,IF(AND('[1]Multi-Field'!$E$20=[1]Lists!BF149,'[1]Multi-Field'!$F$20="undrained"),BH149,""))</f>
        <v/>
      </c>
      <c r="CC149" s="409" t="str">
        <f>IF(AND('[1]Multi-Field'!$E$21=[1]Lists!BF149,'[1]Multi-Field'!$F$21="Drained"),BI149,IF(AND('[1]Multi-Field'!$E$21=[1]Lists!BF149,'[1]Multi-Field'!$F$21="undrained"),BH149,""))</f>
        <v/>
      </c>
      <c r="CD149" s="409" t="str">
        <f>IF(AND('[1]Multi-Field'!$E$22=[1]Lists!BF149,'[1]Multi-Field'!$F$22="Drained"),BI149,IF(AND('[1]Multi-Field'!$E$22=[1]Lists!BF149,'[1]Multi-Field'!$F$22="undrained"),BH149,""))</f>
        <v/>
      </c>
      <c r="CE149" s="409" t="str">
        <f>IF(AND('[1]Multi-Field'!$E$23=[1]Lists!BF149,'[1]Multi-Field'!$F$23="Drained"),BI149,IF(AND('[1]Multi-Field'!$E$23=[1]Lists!BF149,'[1]Multi-Field'!$F$23="undrained"),BH149,""))</f>
        <v/>
      </c>
      <c r="CF149" s="409" t="str">
        <f>IF(AND('[1]Multi-Field'!$E$24=[1]Lists!BF149,'[1]Multi-Field'!$F$24="Drained"),BI149,IF(AND('[1]Multi-Field'!$E$24=[1]Lists!BF149,'[1]Multi-Field'!$F$24="undrained"),BH149,""))</f>
        <v/>
      </c>
      <c r="CG149" s="409" t="str">
        <f>IF(AND('[1]Multi-Field'!$E$25=[1]Lists!BF149,'[1]Multi-Field'!$F$25="Drained"),BI149,IF(AND('[1]Multi-Field'!$E$25=[1]Lists!BF149,'[1]Multi-Field'!$F$25="undrained"),BH149,""))</f>
        <v/>
      </c>
      <c r="CH149" s="409" t="str">
        <f>IF(AND('[1]Multi-Field'!$E$26=[1]Lists!BF149,'[1]Multi-Field'!$F$26="Drained"),BI149,IF(AND('[1]Multi-Field'!$E$26=[1]Lists!BF149,'[1]Multi-Field'!$F$26="undrained"),BH149,""))</f>
        <v/>
      </c>
      <c r="CI149" s="409" t="str">
        <f>IF(AND('[1]Multi-Field'!$E$27=[1]Lists!BF149,'[1]Multi-Field'!$F$27="Drained"),BI149,IF(AND('[1]Multi-Field'!$E$27=[1]Lists!BF149,'[1]Multi-Field'!$F$27="undrained"),BH149,""))</f>
        <v/>
      </c>
      <c r="CJ149" s="409" t="str">
        <f>IF(AND('[1]Multi-Field'!$E$28=[1]Lists!BF149,'[1]Multi-Field'!$F$28="Drained"),BI149,IF(AND('[1]Multi-Field'!$E$28=[1]Lists!BF149,'[1]Multi-Field'!$F$28="undrained"),BH149,""))</f>
        <v/>
      </c>
      <c r="CK149" s="409" t="str">
        <f>IF(AND('[1]Multi-Field'!$E$29=[1]Lists!BF149,'[1]Multi-Field'!$F$29="Drained"),BI149,IF(AND('[1]Multi-Field'!$E$29=[1]Lists!BF149,'[1]Multi-Field'!$F$29="undrained"),BH149,""))</f>
        <v/>
      </c>
      <c r="CL149" s="409" t="str">
        <f>IF(AND('[1]Multi-Field'!$E$30=[1]Lists!BF149,'[1]Multi-Field'!$F$30="Drained"),BI149,IF(AND('[1]Multi-Field'!$E$30=[1]Lists!BF149,'[1]Multi-Field'!$F$30="undrained"),BH149,""))</f>
        <v/>
      </c>
      <c r="CM149" s="409" t="str">
        <f>IF(AND('[1]Multi-Field'!$E$31=[1]Lists!BF149,'[1]Multi-Field'!$F$31="Drained"),BI149,IF(AND('[1]Multi-Field'!$E$31=[1]Lists!BF149,'[1]Multi-Field'!$F$31="undrained"),BH149,""))</f>
        <v/>
      </c>
      <c r="CN149" s="409" t="str">
        <f>IF(AND('[1]Multi-Field'!$E$32=[1]Lists!BF149,'[1]Multi-Field'!$F$32="Drained"),BI149,IF(AND('[1]Multi-Field'!$E$32=[1]Lists!BF149,'[1]Multi-Field'!$F$32="undrained"),BH149,""))</f>
        <v/>
      </c>
      <c r="CO149" s="409" t="str">
        <f>IF(AND('[1]Multi-Field'!$E$33=[1]Lists!BF149,'[1]Multi-Field'!$F$33="Drained"),BI149,IF(AND('[1]Multi-Field'!$E$33=[1]Lists!BF149,'[1]Multi-Field'!$F$33="undrained"),BH149,""))</f>
        <v/>
      </c>
      <c r="CP149" s="409" t="str">
        <f>IF(AND('[1]Multi-Field'!$E$34=[1]Lists!BF149,'[1]Multi-Field'!$F$34="Drained"),BI149,IF(AND('[1]Multi-Field'!$E$34=[1]Lists!BF149,'[1]Multi-Field'!$F$34="undrained"),BH149,""))</f>
        <v/>
      </c>
      <c r="CQ149" s="409" t="str">
        <f>IF(AND('[1]Multi-Field'!$E$35=[1]Lists!BF149,'[1]Multi-Field'!$F$35="Drained"),BI149,IF(AND('[1]Multi-Field'!$E$35=[1]Lists!BF149,'[1]Multi-Field'!$F$35="undrained"),BH149,""))</f>
        <v/>
      </c>
      <c r="CR149" s="409" t="str">
        <f>IF(AND('[1]Multi-Field'!$E$36=[1]Lists!BF149,'[1]Multi-Field'!$F$36="Drained"),BI149,IF(AND('[1]Multi-Field'!$E$36=[1]Lists!BF149,'[1]Multi-Field'!$F$36="undrained"),BH149,""))</f>
        <v/>
      </c>
      <c r="CS149" s="409" t="str">
        <f>IF(AND('[1]Multi-Field'!$E$37=[1]Lists!BF149,'[1]Multi-Field'!$F$37="Drained"),BI149,IF(AND('[1]Multi-Field'!$E$37=[1]Lists!BF149,'[1]Multi-Field'!$F$37="undrained"),BH149,""))</f>
        <v/>
      </c>
      <c r="CT149" s="409" t="str">
        <f>IF(AND('[1]Multi-Field'!$E$38=[1]Lists!BF149,'[1]Multi-Field'!$F$38="Drained"),BI149,IF(AND('[1]Multi-Field'!$E$38=[1]Lists!BF149,'[1]Multi-Field'!$F$38="undrained"),BH149,""))</f>
        <v/>
      </c>
      <c r="CU149" s="409" t="str">
        <f>IF(AND('[1]Multi-Field'!$E$39=[1]Lists!BF149,'[1]Multi-Field'!$F$39="Drained"),BI149,IF(AND('[1]Multi-Field'!$E$39=[1]Lists!BF149,'[1]Multi-Field'!$F$39="undrained"),BH149,""))</f>
        <v/>
      </c>
      <c r="CV149" s="409" t="str">
        <f>IF(AND('[1]Multi-Field'!$E$40=[1]Lists!BF149,'[1]Multi-Field'!$F$40="Drained"),BI149,IF(AND('[1]Multi-Field'!$E$40=[1]Lists!BF149,'[1]Multi-Field'!$F$40="undrained"),BH149,""))</f>
        <v/>
      </c>
      <c r="CW149" s="409" t="str">
        <f>IF(AND('[1]Multi-Field'!$E$41=[1]Lists!BF149,'[1]Multi-Field'!$F$40="Drained"),BI149,IF(AND('[1]Multi-Field'!$E$40=[1]Lists!BF149,'[1]Multi-Field'!$F$40="undrained"),BH149,""))</f>
        <v/>
      </c>
      <c r="CX149" s="409" t="str">
        <f>IF(AND('[1]Multi-Field'!$E$42=[1]Lists!BF149,'[1]Multi-Field'!$F$42="Drained"),BI149,IF(AND('[1]Multi-Field'!$E$42=[1]Lists!BF149,'[1]Multi-Field'!$F$42="undrained"),BH149,""))</f>
        <v/>
      </c>
      <c r="CY149" s="409" t="str">
        <f>IF(AND('[1]Multi-Field'!$E$43=[1]Lists!BF149,'[1]Multi-Field'!$F$43="Drained"),BI149,IF(AND('[1]Multi-Field'!$E$43=[1]Lists!BF149,'[1]Multi-Field'!$F$43="undrained"),BH149,""))</f>
        <v/>
      </c>
      <c r="CZ149" s="409" t="str">
        <f>IF(AND('[1]Multi-Field'!$E$44=[1]Lists!BF149,'[1]Multi-Field'!$F$44="Drained"),BI149,IF(AND('[1]Multi-Field'!$E$44=[1]Lists!BF149,'[1]Multi-Field'!$F$44="undrained"),BH149,""))</f>
        <v/>
      </c>
      <c r="DA149" s="409" t="str">
        <f>IF(AND('[1]Multi-Field'!$E$45=[1]Lists!BF149,'[1]Multi-Field'!$F$45="Drained"),BI149,IF(AND('[1]Multi-Field'!$E$45=[1]Lists!BF149,'[1]Multi-Field'!$F$45="undrained"),BH149,""))</f>
        <v/>
      </c>
      <c r="DB149" s="409" t="str">
        <f>IF(AND('[1]Multi-Field'!$E$46=[1]Lists!BF149,'[1]Multi-Field'!$F$46="Drained"),BI149,IF(AND('[1]Multi-Field'!$E$46=[1]Lists!BF149,'[1]Multi-Field'!$F$46="undrained"),BH149,""))</f>
        <v/>
      </c>
      <c r="DC149" s="409" t="str">
        <f>IF(AND('[1]Multi-Field'!$E$47=[1]Lists!BF149,'[1]Multi-Field'!$F$47="Drained"),BI149,IF(AND('[1]Multi-Field'!$E$47=[1]Lists!BF149,'[1]Multi-Field'!$F$47="undrained"),BH149,""))</f>
        <v/>
      </c>
      <c r="DD149" s="409" t="str">
        <f>IF(AND('[1]Multi-Field'!$E$48=[1]Lists!BF149,'[1]Multi-Field'!$F$48="Drained"),BI149,IF(AND('[1]Multi-Field'!$E$48=[1]Lists!BF149,'[1]Multi-Field'!$F$48="undrained"),BH149,""))</f>
        <v/>
      </c>
      <c r="DE149" s="409" t="str">
        <f>IF(AND('[1]Multi-Field'!$E$49=[1]Lists!BF149,'[1]Multi-Field'!$F$49="Drained"),BI149,IF(AND('[1]Multi-Field'!$E$49=[1]Lists!BF149,'[1]Multi-Field'!$F$9="undrained"),BH149,""))</f>
        <v/>
      </c>
      <c r="DF149" s="409" t="str">
        <f>IF(AND('[1]Multi-Field'!$E$50=[1]Lists!BF149,'[1]Multi-Field'!$F$50="Drained"),BI149,IF(AND('[1]Multi-Field'!$E$50=[1]Lists!BF149,'[1]Multi-Field'!$F$50="undrained"),BH149,""))</f>
        <v/>
      </c>
      <c r="DG149" s="409" t="str">
        <f>IF(AND('[1]Multi-Field'!$E$51=[1]Lists!BF149,'[1]Multi-Field'!$F$51="Drained"),BI149,IF(AND('[1]Multi-Field'!$E$51=[1]Lists!BF149,'[1]Multi-Field'!$F$51="undrained"),BH149,""))</f>
        <v/>
      </c>
      <c r="DH149" s="409" t="str">
        <f>IF(AND('[1]Multi-Field'!$E$52=[1]Lists!BF149,'[1]Multi-Field'!$F$52="Drained"),BI149,IF(AND('[1]Multi-Field'!$E$52=[1]Lists!BF149,'[1]Multi-Field'!$F$52="undrained"),BH149,""))</f>
        <v/>
      </c>
      <c r="DI149" s="409" t="str">
        <f>IF(AND('[1]Multi-Field'!$E$53=[1]Lists!BF149,'[1]Multi-Field'!$F$53="Drained"),BI149,IF(AND('[1]Multi-Field'!$E$53=[1]Lists!BF149,'[1]Multi-Field'!$F$53="undrained"),BH149,""))</f>
        <v/>
      </c>
      <c r="DJ149" s="409" t="str">
        <f>IF(AND('[1]Multi-Field'!$E$54=[1]Lists!BF149,'[1]Multi-Field'!$F$54="Drained"),BI149,IF(AND('[1]Multi-Field'!$E$54=[1]Lists!BF149,'[1]Multi-Field'!$F$54="undrained"),BH149,""))</f>
        <v/>
      </c>
      <c r="DK149" s="409" t="str">
        <f>IF(AND('[1]Multi-Field'!$E$55=[1]Lists!BF149,'[1]Multi-Field'!$F$55="Drained"),BI149,IF(AND('[1]Multi-Field'!$E$55=[1]Lists!BF149,'[1]Multi-Field'!$F$55="undrained"),BH149,""))</f>
        <v/>
      </c>
      <c r="DL149" s="409" t="str">
        <f>IF(AND('[1]Multi-Field'!$E$56=[1]Lists!BF149,'[1]Multi-Field'!$F$56="Drained"),BI149,IF(AND('[1]Multi-Field'!$E$56=[1]Lists!BF149,'[1]Multi-Field'!$F$56="undrained"),BH149,""))</f>
        <v/>
      </c>
      <c r="DM149" s="409" t="str">
        <f>IF(AND('[1]Multi-Field'!$E$57=[1]Lists!BF149,'[1]Multi-Field'!$F$57="Drained"),BI149,IF(AND('[1]Multi-Field'!$E$57=[1]Lists!BF149,'[1]Multi-Field'!$F$57="undrained"),BH149,""))</f>
        <v/>
      </c>
      <c r="DN149" s="409" t="str">
        <f>IF(AND('[1]Multi-Field'!$E$58=[1]Lists!BF149,'[1]Multi-Field'!$F$58="Drained"),BI149,IF(AND('[1]Multi-Field'!$E$58=[1]Lists!BF149,'[1]Multi-Field'!$F$58="undrained"),BH149,""))</f>
        <v/>
      </c>
      <c r="DO149" s="409" t="str">
        <f>IF(AND('[1]Multi-Field'!$E$59=[1]Lists!BF149,'[1]Multi-Field'!$F$59="Drained"),BI149,IF(AND('[1]Multi-Field'!$E$59=[1]Lists!BF149,'[1]Multi-Field'!$F$59="undrained"),BH149,""))</f>
        <v/>
      </c>
      <c r="DP149" s="409" t="str">
        <f>IF(AND('[1]Multi-Field'!$E$60=[1]Lists!BF149,'[1]Multi-Field'!$F$60="Drained"),BI149,IF(AND('[1]Multi-Field'!$E$60=[1]Lists!BF149,'[1]Multi-Field'!$F$60="undrained"),BH149,""))</f>
        <v/>
      </c>
      <c r="DQ149" s="409" t="str">
        <f>IF(AND('[1]Multi-Field'!$E$61=[1]Lists!BF149,'[1]Multi-Field'!$F$61="Drained"),BI149,IF(AND('[1]Multi-Field'!$E$61=[1]Lists!BF149,'[1]Multi-Field'!$F$61="undrained"),BH149,""))</f>
        <v/>
      </c>
      <c r="DR149" s="409" t="str">
        <f>IF(AND('[1]Multi-Field'!$E$62=[1]Lists!BF149,'[1]Multi-Field'!$F$62="Drained"),BI149,IF(AND('[1]Multi-Field'!$E$62=[1]Lists!BF149,'[1]Multi-Field'!$F$62="undrained"),BH149,""))</f>
        <v/>
      </c>
      <c r="DS149" s="409" t="str">
        <f>IF(AND('[1]Multi-Field'!$E$63=[1]Lists!BF149,'[1]Multi-Field'!$F$63="Drained"),BI149,IF(AND('[1]Multi-Field'!$E$63=[1]Lists!BF149,'[1]Multi-Field'!$F$63="undrained"),BH149,""))</f>
        <v/>
      </c>
      <c r="DT149" s="409" t="str">
        <f>IF(AND('[1]Multi-Field'!$E$64=[1]Lists!BF149,'[1]Multi-Field'!$F$64="Drained"),BI149,IF(AND('[1]Multi-Field'!$E$64=[1]Lists!BF149,'[1]Multi-Field'!$F$64="undrained"),BH149,""))</f>
        <v/>
      </c>
      <c r="DU149" s="409" t="str">
        <f>IF(AND('[1]Multi-Field'!$E$65=[1]Lists!BF149,'[1]Multi-Field'!$F$65="Drained"),BI149,IF(AND('[1]Multi-Field'!$E$65=[1]Lists!BF149,'[1]Multi-Field'!$F$65="undrained"),BH149,""))</f>
        <v/>
      </c>
      <c r="DV149" s="409" t="str">
        <f>IF(AND('[1]Multi-Field'!$E$66=[1]Lists!BF149,'[1]Multi-Field'!$F$66="Drained"),BI149,IF(AND('[1]Multi-Field'!$E$66=[1]Lists!BF149,'[1]Multi-Field'!$F$66="undrained"),BH149,""))</f>
        <v/>
      </c>
      <c r="DW149" s="409" t="str">
        <f>IF(AND('[1]Multi-Field'!$E$67=[1]Lists!BF149,'[1]Multi-Field'!$F$67="Drained"),BI149,IF(AND('[1]Multi-Field'!$E$67=[1]Lists!BF149,'[1]Multi-Field'!$F$67="undrained"),BH149,""))</f>
        <v/>
      </c>
      <c r="DX149" s="409" t="str">
        <f>IF(AND('[1]Multi-Field'!$E$68=[1]Lists!BF149,'[1]Multi-Field'!$F$68="Drained"),BI149,IF(AND('[1]Multi-Field'!$E$68=[1]Lists!BF149,'[1]Multi-Field'!$F$68="undrained"),BH149,""))</f>
        <v/>
      </c>
      <c r="DY149" s="409" t="str">
        <f>IF(AND('[1]Multi-Field'!$E$69=[1]Lists!BF149,'[1]Multi-Field'!$F$69="Drained"),BI149,IF(AND('[1]Multi-Field'!$E$69=[1]Lists!BF149,'[1]Multi-Field'!$F$69="undrained"),BH149,""))</f>
        <v/>
      </c>
      <c r="DZ149" s="409" t="str">
        <f>IF(AND('[1]Multi-Field'!$E$70=[1]Lists!BF149,'[1]Multi-Field'!$F$70="Drained"),BI149,IF(AND('[1]Multi-Field'!$E$70=[1]Lists!BF149,'[1]Multi-Field'!$F$70="undrained"),BH149,""))</f>
        <v/>
      </c>
      <c r="EA149" s="409" t="str">
        <f>IF(AND('[1]Multi-Field'!$E$71=[1]Lists!BF149,'[1]Multi-Field'!$F$71="Drained"),BI149,IF(AND('[1]Multi-Field'!$E$71=[1]Lists!BF149,'[1]Multi-Field'!$F$71="undrained"),BH149,""))</f>
        <v/>
      </c>
      <c r="EB149" s="409" t="str">
        <f>IF(AND('[1]Multi-Field'!$E$72=[1]Lists!BF149,'[1]Multi-Field'!$F$72="Drained"),BI149,IF(AND('[1]Multi-Field'!$E$72=[1]Lists!BF149,'[1]Multi-Field'!$F$72="undrained"),BH149,""))</f>
        <v/>
      </c>
      <c r="EC149" s="409" t="str">
        <f>IF(AND('[1]Multi-Field'!$E$73=[1]Lists!BF149,'[1]Multi-Field'!$F$73="Drained"),BI149,IF(AND('[1]Multi-Field'!$E$73=[1]Lists!BF149,'[1]Multi-Field'!$F$73="undrained"),BH149,""))</f>
        <v/>
      </c>
      <c r="ED149" s="409" t="str">
        <f>IF(AND('[1]Multi-Field'!$E$74=[1]Lists!BF149,'[1]Multi-Field'!$F$74="Drained"),BI149,IF(AND('[1]Multi-Field'!$E$74=[1]Lists!BF149,'[1]Multi-Field'!$F$74="undrained"),BH149,""))</f>
        <v/>
      </c>
      <c r="EE149" s="409" t="str">
        <f>IF(AND('[1]Multi-Field'!$E$75=[1]Lists!BF149,'[1]Multi-Field'!$F$75="Drained"),BI149,IF(AND('[1]Multi-Field'!$E$75=[1]Lists!BF149,'[1]Multi-Field'!$F$75="undrained"),BH149,""))</f>
        <v/>
      </c>
      <c r="EF149" s="409" t="str">
        <f>IF(AND('[1]Multi-Field'!$E$76=[1]Lists!BF149,'[1]Multi-Field'!$F$76="Drained"),BI149,IF(AND('[1]Multi-Field'!$E$76=[1]Lists!BF149,'[1]Multi-Field'!$F$6="undrained"),BH149,""))</f>
        <v/>
      </c>
      <c r="EG149" s="409" t="str">
        <f>IF(AND('[1]Multi-Field'!$E$77=[1]Lists!BF149,'[1]Multi-Field'!$F$77="Drained"),BI149,IF(AND('[1]Multi-Field'!$E$77=[1]Lists!BF149,'[1]Multi-Field'!$F$77="undrained"),BH149,""))</f>
        <v/>
      </c>
      <c r="EH149" s="409" t="str">
        <f>IF(AND('[1]Multi-Field'!$E$78=[1]Lists!BF149,'[1]Multi-Field'!$F$78="Drained"),BI149,IF(AND('[1]Multi-Field'!$E$78=[1]Lists!BF149,'[1]Multi-Field'!$F$78="undrained"),BH149,""))</f>
        <v/>
      </c>
      <c r="EI149" s="409" t="str">
        <f>IF(AND('[1]Multi-Field'!$E$79=[1]Lists!BF149,'[1]Multi-Field'!$F$79="Drained"),BI149,IF(AND('[1]Multi-Field'!$E$79=[1]Lists!BF149,'[1]Multi-Field'!$F$79="undrained"),BH149,""))</f>
        <v/>
      </c>
      <c r="EJ149" s="409" t="str">
        <f>IF(AND('[1]Multi-Field'!$E$80=[1]Lists!BF149,'[1]Multi-Field'!$F$80="Drained"),BI149,IF(AND('[1]Multi-Field'!$E$80=[1]Lists!BF149,'[1]Multi-Field'!$F$80="undrained"),BH149,""))</f>
        <v/>
      </c>
      <c r="EK149" s="409" t="str">
        <f>IF(AND('[1]Multi-Field'!$E$81=[1]Lists!BF149,'[1]Multi-Field'!$F$81="Drained"),BI149,IF(AND('[1]Multi-Field'!$E$81=[1]Lists!BF149,'[1]Multi-Field'!$F$81="undrained"),BH149,""))</f>
        <v/>
      </c>
      <c r="EL149" s="409" t="str">
        <f>IF(AND('[1]Multi-Field'!$E$82=[1]Lists!BF149,'[1]Multi-Field'!$F$82="Drained"),BI149,IF(AND('[1]Multi-Field'!$E$82=[1]Lists!BF149,'[1]Multi-Field'!$F$82="undrained"),BH149,""))</f>
        <v/>
      </c>
      <c r="EM149" s="409" t="str">
        <f>IF(AND('[1]Multi-Field'!$E$83=[1]Lists!BF149,'[1]Multi-Field'!$F$83="Drained"),BI149,IF(AND('[1]Multi-Field'!$E$83=[1]Lists!BF149,'[1]Multi-Field'!$F$83="undrained"),BH149,""))</f>
        <v/>
      </c>
      <c r="EN149" s="409" t="str">
        <f>IF(AND('[1]Multi-Field'!$E$84=[1]Lists!BF149,'[1]Multi-Field'!$F$84="Drained"),BI149,IF(AND('[1]Multi-Field'!$E$84=[1]Lists!BF149,'[1]Multi-Field'!$F$84="undrained"),BH149,""))</f>
        <v/>
      </c>
      <c r="EO149" s="409" t="str">
        <f>IF(AND('[1]Multi-Field'!$E$85=[1]Lists!BF149,'[1]Multi-Field'!$F$85="Drained"),BI149,IF(AND('[1]Multi-Field'!$E$85=[1]Lists!BF149,'[1]Multi-Field'!$F$85="undrained"),BH149,""))</f>
        <v/>
      </c>
      <c r="EP149" s="409" t="str">
        <f>IF(AND('[1]Multi-Field'!$E$86=[1]Lists!BF149,'[1]Multi-Field'!$F$86="Drained"),BI149,IF(AND('[1]Multi-Field'!$E$86=[1]Lists!BF149,'[1]Multi-Field'!$F$86="undrained"),BH149,""))</f>
        <v/>
      </c>
      <c r="EQ149" s="409" t="str">
        <f>IF(AND('[1]Multi-Field'!$E$87=[1]Lists!BF149,'[1]Multi-Field'!$F$87="Drained"),BI149,IF(AND('[1]Multi-Field'!$E$87=[1]Lists!BF149,'[1]Multi-Field'!$F$87="undrained"),BH149,""))</f>
        <v/>
      </c>
      <c r="ER149" s="409" t="str">
        <f>IF(AND('[1]Multi-Field'!$E$88=[1]Lists!BF149,'[1]Multi-Field'!$F$88="Drained"),BI149,IF(AND('[1]Multi-Field'!$E$88=[1]Lists!BF149,'[1]Multi-Field'!$F$88="undrained"),BH149,""))</f>
        <v/>
      </c>
      <c r="ES149" s="409" t="str">
        <f>IF(AND('[1]Multi-Field'!$E$89=[1]Lists!BF149,'[1]Multi-Field'!$F$89="Drained"),BI149,IF(AND('[1]Multi-Field'!$E$89=[1]Lists!BF149,'[1]Multi-Field'!$F$89="undrained"),BH149,""))</f>
        <v/>
      </c>
      <c r="ET149" s="409" t="str">
        <f>IF(AND('[1]Multi-Field'!$E$90=[1]Lists!BF149,'[1]Multi-Field'!$F$90="Drained"),BI149,IF(AND('[1]Multi-Field'!$E$90=[1]Lists!BF149,'[1]Multi-Field'!$F$90="undrained"),BH149,""))</f>
        <v/>
      </c>
      <c r="EU149" s="409" t="str">
        <f>IF(AND('[1]Multi-Field'!$E$91=[1]Lists!BF149,'[1]Multi-Field'!$F$91="Drained"),BI149,IF(AND('[1]Multi-Field'!$E$91=[1]Lists!BF149,'[1]Multi-Field'!$F$91="undrained"),BH149,""))</f>
        <v/>
      </c>
      <c r="EV149" s="409" t="str">
        <f>IF(AND('[1]Multi-Field'!$E$92=[1]Lists!BF149,'[1]Multi-Field'!$F$92="Drained"),BI149,IF(AND('[1]Multi-Field'!$E$92=[1]Lists!BF149,'[1]Multi-Field'!$F$92="undrained"),BH149,""))</f>
        <v/>
      </c>
      <c r="EW149" s="409" t="str">
        <f>IF(AND('[1]Multi-Field'!$E$93=[1]Lists!BF149,'[1]Multi-Field'!$F$93="Drained"),BI149,IF(AND('[1]Multi-Field'!$E$93=[1]Lists!BF149,'[1]Multi-Field'!$F$93="undrained"),BH149,""))</f>
        <v/>
      </c>
      <c r="EX149" s="409" t="str">
        <f>IF(AND('[1]Multi-Field'!$E$94=[1]Lists!BF149,'[1]Multi-Field'!$F$94="Drained"),BI149,IF(AND('[1]Multi-Field'!$E$94=[1]Lists!BF149,'[1]Multi-Field'!$F$94="undrained"),BH149,""))</f>
        <v/>
      </c>
      <c r="EY149" s="409" t="str">
        <f>IF(AND('[1]Multi-Field'!$E$95=[1]Lists!BF149,'[1]Multi-Field'!$F$95="Drained"),BI149,IF(AND('[1]Multi-Field'!$E$95=[1]Lists!BF149,'[1]Multi-Field'!$F$95="undrained"),BH149,""))</f>
        <v/>
      </c>
      <c r="EZ149" s="409" t="str">
        <f>IF(AND('[1]Multi-Field'!$E$96=[1]Lists!BF149,'[1]Multi-Field'!$F$96="Drained"),BI149,IF(AND('[1]Multi-Field'!$E$96=[1]Lists!BF149,'[1]Multi-Field'!$F$96="undrained"),BH149,""))</f>
        <v/>
      </c>
      <c r="FA149" s="409" t="str">
        <f>IF(AND('[1]Multi-Field'!$E$97=[1]Lists!BF149,'[1]Multi-Field'!$F$97="Drained"),BI149,IF(AND('[1]Multi-Field'!$E$97=[1]Lists!BF149,'[1]Multi-Field'!$F$97="undrained"),BH149,""))</f>
        <v/>
      </c>
      <c r="FB149" s="409" t="str">
        <f>IF(AND('[1]Multi-Field'!$E$98=[1]Lists!BF149,'[1]Multi-Field'!$F$98="Drained"),BI149,IF(AND('[1]Multi-Field'!$E$98=[1]Lists!BF149,'[1]Multi-Field'!$F$98="undrained"),BH149,""))</f>
        <v/>
      </c>
      <c r="FC149" s="409" t="str">
        <f>IF(AND('[1]Multi-Field'!$E$99=[1]Lists!BF149,'[1]Multi-Field'!$F$99="Drained"),BI149,IF(AND('[1]Multi-Field'!$E$99=[1]Lists!BF149,'[1]Multi-Field'!$F$99="undrained"),BH149,""))</f>
        <v/>
      </c>
      <c r="FD149" s="409" t="str">
        <f>IF(AND('[1]Multi-Field'!$E$100=[1]Lists!BF149,'[1]Multi-Field'!$F$100="Drained"),BI149,IF(AND('[1]Multi-Field'!$E$100=[1]Lists!BF149,'[1]Multi-Field'!$F$100="undrained"),BH149,""))</f>
        <v/>
      </c>
      <c r="FE149" s="409" t="str">
        <f>IF(AND('[1]Multi-Field'!$E$101=[1]Lists!BF149,'[1]Multi-Field'!$F$101="Drained"),BI149,IF(AND('[1]Multi-Field'!$E$101=[1]Lists!BF149,'[1]Multi-Field'!$F$101="undrained"),BH149,""))</f>
        <v/>
      </c>
      <c r="FF149" s="409" t="str">
        <f>IF(AND('[1]Multi-Field'!$E$102=[1]Lists!BF149,'[1]Multi-Field'!$F$102="Drained"),BI149,IF(AND('[1]Multi-Field'!$E$102=[1]Lists!BF149,'[1]Multi-Field'!$F$102="undrained"),BH149,""))</f>
        <v/>
      </c>
      <c r="FG149" s="409" t="str">
        <f>IF(AND('[1]Multi-Field'!$E$103=[1]Lists!BF149,'[1]Multi-Field'!$F$103="Drained"),BI149,IF(AND('[1]Multi-Field'!$E$103=[1]Lists!BF149,'[1]Multi-Field'!$F$103="undrained"),BH149,""))</f>
        <v/>
      </c>
      <c r="FH149" s="409" t="str">
        <f>IF(AND('[1]Multi-Field'!$E$104=[1]Lists!BF149,'[1]Multi-Field'!$F$104="Drained"),BI149,IF(AND('[1]Multi-Field'!$E$104=[1]Lists!BF149,'[1]Multi-Field'!$F$104="undrained"),BH149,""))</f>
        <v/>
      </c>
      <c r="FI149" s="409" t="str">
        <f>IF(AND('[1]Multi-Field'!$E$105=[1]Lists!BF149,'[1]Multi-Field'!$F$105="Drained"),BI149,IF(AND('[1]Multi-Field'!$E$105=[1]Lists!BF149,'[1]Multi-Field'!$F$105="undrained"),BH149,""))</f>
        <v/>
      </c>
      <c r="FJ149" s="409" t="str">
        <f>IF(AND('[1]Multi-Field'!$E$106=[1]Lists!BF149,'[1]Multi-Field'!$F$106="Drained"),BI149,IF(AND('[1]Multi-Field'!$E$106=[1]Lists!BF149,'[1]Multi-Field'!$F$106="undrained"),BH149,""))</f>
        <v/>
      </c>
      <c r="FK149" s="409" t="str">
        <f>IF(AND('[1]Multi-Field'!$E$107=[1]Lists!BF149,'[1]Multi-Field'!$F$107="Drained"),BI149,IF(AND('[1]Multi-Field'!$E$107=[1]Lists!BF149,'[1]Multi-Field'!$F$107="undrained"),BH149,""))</f>
        <v/>
      </c>
      <c r="FL149" s="409" t="str">
        <f>IF(AND('[1]Multi-Field'!$E$108=[1]Lists!BF149,'[1]Multi-Field'!$F$108="Drained"),BI149,IF(AND('[1]Multi-Field'!$E$108=[1]Lists!BF149,'[1]Multi-Field'!$F$108="undrained"),BH149,""))</f>
        <v/>
      </c>
      <c r="FM149" s="409" t="str">
        <f>IF(AND('[1]Multi-Field'!$E$109=[1]Lists!BF149,'[1]Multi-Field'!$F$109="Drained"),BI149,IF(AND('[1]Multi-Field'!$E$109=[1]Lists!BF149,'[1]Multi-Field'!$F$109="undrained"),BH149,""))</f>
        <v/>
      </c>
      <c r="FN149" s="409" t="str">
        <f>IF(AND('[1]Multi-Field'!$E$110=[1]Lists!BF149,'[1]Multi-Field'!$F$110="Drained"),BI149,IF(AND('[1]Multi-Field'!$E$110=[1]Lists!BF149,'[1]Multi-Field'!$F$110="undrained"),BH149,""))</f>
        <v/>
      </c>
      <c r="FO149" s="409" t="str">
        <f>IF(AND('[1]Multi-Field'!$E$111=[1]Lists!BF149,'[1]Multi-Field'!$F$111="Drained"),BI149,IF(AND('[1]Multi-Field'!$E$111=[1]Lists!BF149,'[1]Multi-Field'!$F$111="undrained"),BH149,""))</f>
        <v/>
      </c>
      <c r="FP149" s="409" t="str">
        <f>IF(AND('[1]Multi-Field'!$E$112=[1]Lists!BF149,'[1]Multi-Field'!$F$112="Drained"),BI149,IF(AND('[1]Multi-Field'!$E$112=[1]Lists!BF149,'[1]Multi-Field'!$F$112="undrained"),BH149,""))</f>
        <v/>
      </c>
      <c r="FQ149" s="409" t="str">
        <f>IF(AND('[1]Multi-Field'!$E$113=[1]Lists!BF149,'[1]Multi-Field'!$F$113="Drained"),BI149,IF(AND('[1]Multi-Field'!$E$113=[1]Lists!BF149,'[1]Multi-Field'!$F$113="undrained"),BH149,""))</f>
        <v/>
      </c>
      <c r="FR149" s="409" t="str">
        <f>IF(AND('[1]Multi-Field'!$E$114=[1]Lists!BF149,'[1]Multi-Field'!$F$114="Drained"),BI149,IF(AND('[1]Multi-Field'!$E$114=[1]Lists!BF149,'[1]Multi-Field'!$F$114="undrained"),BH149,""))</f>
        <v/>
      </c>
      <c r="FS149" s="409" t="str">
        <f>IF(AND('[1]Multi-Field'!$E$115=[1]Lists!BF149,'[1]Multi-Field'!$F$115="Drained"),BI149,IF(AND('[1]Multi-Field'!$E$115=[1]Lists!BF149,'[1]Multi-Field'!$F$115="undrained"),BH149,""))</f>
        <v/>
      </c>
      <c r="FT149" s="409" t="str">
        <f>IF(AND('[1]Multi-Field'!$E$116=[1]Lists!BF149,'[1]Multi-Field'!$F$116="Drained"),BI149,IF(AND('[1]Multi-Field'!$E$116=[1]Lists!BF149,'[1]Multi-Field'!$F$116="undrained"),BH149,""))</f>
        <v/>
      </c>
      <c r="FU149" s="409" t="str">
        <f>IF(AND('[1]Multi-Field'!$E$117=[1]Lists!BF149,'[1]Multi-Field'!$F$117="Drained"),BI149,IF(AND('[1]Multi-Field'!$E$117=[1]Lists!BF149,'[1]Multi-Field'!$F$117="undrained"),BH149,""))</f>
        <v/>
      </c>
      <c r="FV149" s="409" t="str">
        <f>IF(AND('[1]Multi-Field'!$E$118=[1]Lists!BF149,'[1]Multi-Field'!$F$118="Drained"),BI149,IF(AND('[1]Multi-Field'!$E$118=[1]Lists!BF149,'[1]Multi-Field'!$F$118="undrained"),BH149,""))</f>
        <v/>
      </c>
      <c r="FW149" s="409" t="str">
        <f>IF(AND('[1]Multi-Field'!$E$119=[1]Lists!BF149,'[1]Multi-Field'!$F$119="Drained"),BI149,IF(AND('[1]Multi-Field'!$E$119=[1]Lists!BF149,'[1]Multi-Field'!$F$119="undrained"),BH149,""))</f>
        <v/>
      </c>
      <c r="FX149" s="409" t="str">
        <f>IF(AND('[1]Multi-Field'!$E$120=[1]Lists!BF149,'[1]Multi-Field'!$F$120="Drained"),BI149,IF(AND('[1]Multi-Field'!$E$120=[1]Lists!BF149,'[1]Multi-Field'!$F$120="undrained"),BH149,""))</f>
        <v/>
      </c>
      <c r="GC149" s="4">
        <f>'[1]Multi-Field'!B147</f>
        <v>0</v>
      </c>
      <c r="GD149" s="73" t="str">
        <f>IF(OR('[1]Multi-Field'!Q147=$FZ$43,'[1]Multi-Field'!Q147=$FZ$44),'[1]Multi-Field'!BS147,"")</f>
        <v/>
      </c>
      <c r="GE149" s="4" t="str">
        <f>IF(AND(OR('[1]Multi-Field'!Q147=$FZ$86,'[1]Multi-Field'!Q147=$FZ$94,'[1]Multi-Field'!Q147=$FZ$87,'[1]Multi-Field'!Q147=[1]Lists!$FZ$93,'[1]Multi-Field'!Q147=$FZ$59),'[1]Multi-Field'!BS147&gt;50),'[1]Multi-Field'!BS147*0.8,IF(AND(OR('[1]Multi-Field'!Q147=$FZ$86,'[1]Multi-Field'!Q147=$FZ$94,'[1]Multi-Field'!Q147=$FZ$87,'[1]Multi-Field'!Q147=[1]Lists!$FZ$93,'[1]Multi-Field'!Q147=[1]Lists!$FZ$59),'[1]Multi-Field'!BS147&lt;50),'[1]Multi-Field'!BS147,""))</f>
        <v/>
      </c>
      <c r="GF149" s="4" t="str">
        <f>IF(OR('[1]Multi-Field'!Q147=[1]Lists!$FZ$7,'[1]Multi-Field'!Q147=[1]Lists!$FZ$5,'[1]Multi-Field'!Q147=[1]Lists!$FZ$24,'[1]Multi-Field'!Q147=[1]Lists!$FZ$10,'[1]Multi-Field'!Q147=[1]Lists!$FZ$8, '[1]Multi-Field'!Q147=[1]Lists!$FZ$25, '[1]Multi-Field'!Q147=[1]Lists!$FZ$23, '[1]Multi-Field'!Q147= [1]Lists!$FZ$47, '[1]Multi-Field'!Q147=[1]Lists!$FZ$49, '[1]Multi-Field'!Q147=[1]Lists!$FZ$48,'[1]Multi-Field'!Q147=[1]Lists!$FZ$3, '[1]Multi-Field'!Q147=[1]Lists!$FZ$14,'[1]Multi-Field'!Q147=[1]Lists!$FZ$36, '[1]Multi-Field'!Q147=[1]Lists!$FZ$41,'[1]Multi-Field'!Q147=[1]Lists!$FZ$42),0,"")</f>
        <v/>
      </c>
      <c r="GG149" s="4" t="str">
        <f>IF(OR('[1]Multi-Field'!Q147=[1]Lists!$FZ$6,'[1]Multi-Field'!Q147=[1]Lists!$FZ$4, '[1]Multi-Field'!Q176=[1]Lists!$FZ$11, '[1]Multi-Field'!Q147=[1]Lists!$FZ$1),100*IF('[1]Multi-Field'!U147=onepercent,0.75,IF('[1]Multi-Field'!U147=onetotwentyfivepercent,0.4,IF(OR('[1]Multi-Field'!U147=twentysixtofiftypercent,'[1]Multi-Field'!U147=greaterthanfiftypercent),0,""))),"")</f>
        <v/>
      </c>
      <c r="GH149" s="4" t="str">
        <f>IF(OR('[1]Multi-Field'!Q147=[1]Lists!$FZ$53,'[1]Multi-Field'!Q147=[1]Lists!$FZ$55), 50,IF('[1]Multi-Field'!Q147=[1]Lists!$FZ$54,225,IF('[1]Multi-Field'!Q147=[1]Lists!$FZ$56,75,"")))</f>
        <v/>
      </c>
      <c r="GI149" s="4" t="e">
        <f>#VALUE!</f>
        <v>#VALUE!</v>
      </c>
      <c r="GJ149" s="4" t="e">
        <f>#VALUE!</f>
        <v>#VALUE!</v>
      </c>
      <c r="GK149" s="4" t="str">
        <f>IF('[1]Multi-Field'!Q147=[1]Lists!$FZ$95,'[1]Multi-Field'!BS147*0.66,"")</f>
        <v/>
      </c>
      <c r="GM149" s="4" t="str">
        <f>IF(OR('[1]Multi-Field'!Q147=[1]Lists!$FZ$26,'[1]Multi-Field'!Q147=[1]Lists!$FZ$84),20,"")</f>
        <v/>
      </c>
      <c r="GN149" s="4" t="str">
        <f>IF(OR('[1]Multi-Field'!Q147=[1]Lists!$FZ$88,'[1]Multi-Field'!Q147=[1]Lists!$FZ$57),0,"")</f>
        <v/>
      </c>
      <c r="GO149" s="4" t="str">
        <f>IF(OR('[1]Multi-Field'!Q147=[1]Lists!$FZ$69,'[1]Multi-Field'!Q147=[1]Lists!$FZ$71,'[1]Multi-Field'!Q147=[1]Lists!$FZ$105),50,"")</f>
        <v/>
      </c>
      <c r="GP149" s="4" t="str">
        <f>IF(OR('[1]Multi-Field'!Q147=[1]Lists!$FZ$75,'[1]Multi-Field'!Q147=[1]Lists!$FZ$70),75,"")</f>
        <v/>
      </c>
      <c r="GQ149" s="4">
        <f>IF('[1]Multi-Field'!Q147=[1]Lists!$FZ$72,150,"")</f>
        <v>150</v>
      </c>
      <c r="GR149" s="4" t="str">
        <f>IF(OR('[1]Multi-Field'!Q147=[1]Lists!$FZ$74,'[1]Multi-Field'!Q147=[1]Lists!$FZ$73),40,"")</f>
        <v/>
      </c>
      <c r="GS149" s="4" t="str">
        <f>IF('[1]Multi-Field'!Q147=[1]Lists!$FZ$99,80,"")</f>
        <v/>
      </c>
      <c r="GT149" s="4" t="str">
        <f>IF('[1]Multi-Field'!Q147=[1]Lists!$FZ$106,70,"")</f>
        <v/>
      </c>
      <c r="GU149" s="4" t="e">
        <f t="shared" si="31"/>
        <v>#VALUE!</v>
      </c>
    </row>
    <row r="150" spans="1:203" ht="13.5" customHeight="1">
      <c r="A150" s="7" t="s">
        <v>237</v>
      </c>
      <c r="B150" s="7"/>
      <c r="C150" s="7"/>
      <c r="D150" s="8">
        <v>70</v>
      </c>
      <c r="E150" s="8">
        <f t="shared" si="27"/>
        <v>70</v>
      </c>
      <c r="F150" s="8">
        <f t="shared" si="28"/>
        <v>70</v>
      </c>
      <c r="G150" s="8">
        <v>70</v>
      </c>
      <c r="H150" s="8">
        <v>75</v>
      </c>
      <c r="I150" s="8">
        <f t="shared" si="32"/>
        <v>75</v>
      </c>
      <c r="J150" s="8">
        <f t="shared" si="33"/>
        <v>75</v>
      </c>
      <c r="K150" s="8">
        <v>75</v>
      </c>
      <c r="L150" s="8">
        <v>140</v>
      </c>
      <c r="M150" s="8">
        <f t="shared" si="29"/>
        <v>140</v>
      </c>
      <c r="N150" s="8">
        <f t="shared" si="30"/>
        <v>140</v>
      </c>
      <c r="O150" s="8">
        <v>140</v>
      </c>
      <c r="P150" s="391">
        <v>125</v>
      </c>
      <c r="Q150" s="394"/>
      <c r="R150" s="395" t="b">
        <f>IF(OR('Multi-Field'!AA127=Lists!$AC$42,'Multi-Field'!AA127=Lists!$AC$43),IF('Multi-Field'!Z127="x",(IF('Multi-Field'!AC127=Lists!$Q$11,Lists!$R$11,IF('Multi-Field'!AC127=Lists!$Q$12,Lists!$R$12,IF('Multi-Field'!AC127=Lists!$Q$13,Lists!$R$13,IF('Multi-Field'!AC127=Lists!$Q$14,Lists!$R$14))))),IF('Multi-Field'!X127="x",(IF('Multi-Field'!AC127=Lists!$Q$11,Lists!$S$11,IF('Multi-Field'!AC127=Lists!$Q$12,Lists!$S$12,IF('Multi-Field'!AC127=Lists!$Q$13,Lists!$S$13,IF('Multi-Field'!AC127=Lists!$Q$14,Lists!$S$14))))),IF('Multi-Field'!V127="x",(IF('Multi-Field'!AC127=Lists!$Q$11,Lists!$T$11,IF('Multi-Field'!AC127=Lists!$Q$12,Lists!$T$12,IF('Multi-Field'!AC127=Lists!$Q$13,Lists!$T$13,IF('Multi-Field'!AC127=Lists!$Q$14,Lists!$T$14))))),0))))</f>
        <v>0</v>
      </c>
      <c r="S150" s="395" t="str">
        <f t="shared" si="26"/>
        <v/>
      </c>
      <c r="T150" s="395"/>
      <c r="U150" s="396"/>
      <c r="V150" s="383">
        <f>IF(OR('Multi-Field'!AI130=$U$4,'Multi-Field'!AI130=$U$5,'Multi-Field'!AI130=$U$6,'Multi-Field'!AI130=$U$7,'Multi-Field'!AI130=$U$8,'Multi-Field'!AI130=$U$9),(IF('Multi-Field'!AJ130=$V$2,100,IF('Multi-Field'!AJ130=$V$3,65,IF('Multi-Field'!AJ130=$V$4,53,IF('Multi-Field'!AJ130=$V$5,41,IF('Multi-Field'!AJ130=$V$6,23,IF('Multi-Field'!AJ130=$V$7,0,0))))))),0)</f>
        <v>0</v>
      </c>
      <c r="W150" s="383" t="str">
        <f>IF(AND(OR('Multi-Field'!AF130=$S$3,'Multi-Field'!AF130=S138,'Multi-Field'!AF130=$S$7),'Multi-Field'!AN130&lt;18,'Multi-Field'!AN130&gt;0),35,IF('Multi-Field'!AF130=$S$4,55,IF(AND('Multi-Field'!AF130=$S$6,'Multi-Field'!AN130&lt;18),30,IF(AND('Multi-Field'!AN130&gt;17,OR('Multi-Field'!AF130=$S$3,'Multi-Field'!AF130=$S$5,'Multi-Field'!AF130= $S$6,'Multi-Field'!AF130=$S$7)),25,"0"))))</f>
        <v>0</v>
      </c>
      <c r="X150" s="383">
        <f>IF(OR('Multi-Field'!BA130=$U$4,'Multi-Field'!BA130=$U$5,'Multi-Field'!BA130=$U$6,'Multi-Field'!BA130=U140,'Multi-Field'!BA130=$U$8,'Multi-Field'!BA130=$U$9),(IF('Multi-Field'!BB130=$V$2,100,IF('Multi-Field'!BB130=$V$3,65,IF('Multi-Field'!BB130=$V$4,53,IF('Multi-Field'!BB130=$V$5,41,IF('Multi-Field'!BB130=$V$6,23,IF('Multi-Field'!BB130=$V$7,0,0))))))),0)</f>
        <v>0</v>
      </c>
      <c r="Y150" s="383" t="str">
        <f>IF(AND(OR('Multi-Field'!AX130=$S$3,'Multi-Field'!AX130=$S$5,'Multi-Field'!AX130=$S$7),'Multi-Field'!BF130&lt;18),35,IF('Multi-Field'!AX130=$S$4,55,IF(AND('Multi-Field'!AX130=$S$6,'Multi-Field'!BF130&lt;18),30,IF(AND('Multi-Field'!BF130&gt;17,OR('Multi-Field'!AX130=$S$3,'Multi-Field'!AX130=$S$5,'Multi-Field'!AX130=$S$6,'Multi-Field'!AX130=$S$7)),25,"0"))))</f>
        <v>0</v>
      </c>
      <c r="Z150" s="383">
        <v>134</v>
      </c>
      <c r="AI150" s="384">
        <f>'[1]Multi-Field'!B146</f>
        <v>0</v>
      </c>
      <c r="AJ150" s="385" t="e">
        <f>#VALUE!</f>
        <v>#VALUE!</v>
      </c>
      <c r="AK150" s="385" t="e">
        <f>#VALUE!</f>
        <v>#VALUE!</v>
      </c>
      <c r="AL150" s="385" t="e">
        <f>IF(AK150="","",IF('[1]Multi-Field'!AU146=20,10,IF(AK150-30&lt;0,0,AK150-30)))</f>
        <v>#VALUE!</v>
      </c>
      <c r="AM150" s="385" t="e">
        <f>#VALUE!</f>
        <v>#VALUE!</v>
      </c>
      <c r="AN150" s="385" t="e">
        <f t="shared" si="35"/>
        <v>#VALUE!</v>
      </c>
      <c r="AO150" s="385" t="e">
        <f>#VALUE!</f>
        <v>#VALUE!</v>
      </c>
      <c r="AP150" s="385" t="e">
        <f>#VALUE!</f>
        <v>#VALUE!</v>
      </c>
      <c r="AQ150" s="385" t="e">
        <f>#VALUE!</f>
        <v>#VALUE!</v>
      </c>
      <c r="AR150" s="385" t="e">
        <f>#VALUE!</f>
        <v>#VALUE!</v>
      </c>
      <c r="AS150" s="385" t="e">
        <f>IF(AR150="","",IF('[1]Multi-Field'!AU146&gt;9,0,AR150-15))</f>
        <v>#VALUE!</v>
      </c>
      <c r="AT150" s="385" t="e">
        <f>#VALUE!</f>
        <v>#VALUE!</v>
      </c>
      <c r="AU150" s="385" t="e">
        <f>#VALUE!</f>
        <v>#VALUE!</v>
      </c>
      <c r="AV150" s="385" t="e">
        <f>IF(AU150="","",IF('[1]Multi-Field'!AU146=9&gt;9,0,AU150-35))</f>
        <v>#VALUE!</v>
      </c>
      <c r="AW150" s="385" t="e">
        <f>#VALUE!</f>
        <v>#VALUE!</v>
      </c>
      <c r="AX150" s="385" t="e">
        <f t="shared" si="36"/>
        <v>#VALUE!</v>
      </c>
      <c r="AY150" s="385" t="str">
        <f>IF('[1]Multi-Field'!AU146="","",IF('[1]Multi-Field'!AU146&lt;1,100,IF('[1]Multi-Field'!AU146=1,75,IF('[1]Multi-Field'!AU146=2,50,IF('[1]Multi-Field'!AU146=3,25,IF('[1]Multi-Field'!AU146&gt;3,0,""))))))</f>
        <v/>
      </c>
      <c r="AZ150" s="385" t="str">
        <f t="shared" si="37"/>
        <v/>
      </c>
      <c r="BA150" s="385" t="e">
        <f>#VALUE!</f>
        <v>#VALUE!</v>
      </c>
      <c r="BB150" s="385" t="e">
        <f>IF(BA150="","",IF(AND('[1]Multi-Field'!AU146&lt;40,'[1]Multi-Field'!AU146&gt;9),40,IF('[1]Multi-Field'!AU146&gt;39,0,BA150+5)))</f>
        <v>#VALUE!</v>
      </c>
      <c r="BC150" s="386" t="e">
        <f t="shared" si="34"/>
        <v>#VALUE!</v>
      </c>
      <c r="BF150" s="411" t="s">
        <v>1319</v>
      </c>
      <c r="BG150" s="412">
        <v>3</v>
      </c>
      <c r="BH150" s="412">
        <v>5.5</v>
      </c>
      <c r="BI150" s="412">
        <v>6</v>
      </c>
      <c r="BJ150" s="409" t="e">
        <f>IF(AND('[1]Single Field'!#REF!=[1]Lists!BF150,'[1]Single Field'!#REF!="Drained"),"x",IF(AND('[1]Single Field'!#REF!=[1]Lists!BF150,'[1]Single Field'!#REF!="Undrained"),O,""))</f>
        <v>#REF!</v>
      </c>
      <c r="BK150" s="409" t="str">
        <f>IF(AND('[1]Multi-Field'!$E$3=[1]Lists!BF150,'[1]Multi-Field'!$F$3="Drained"),BI150,IF(AND('[1]Multi-Field'!$E$3=BF150,'[1]Multi-Field'!$F$3="undrained"),BH150,""))</f>
        <v/>
      </c>
      <c r="BL150" s="409" t="str">
        <f>IF(AND('[1]Multi-Field'!$E$4=BF150,'[1]Multi-Field'!$F$4="Drained"),BI150,IF(AND('[1]Multi-Field'!$E$4=BF150,'[1]Multi-Field'!$F$4="undrained"),BH150,""))</f>
        <v/>
      </c>
      <c r="BM150" s="409" t="str">
        <f>IF(AND('[1]Multi-Field'!$E$5=BF150,'[1]Multi-Field'!$F$5="Drained"),BI150,IF(AND('[1]Multi-Field'!$E$5=BF150,'[1]Multi-Field'!$F$5="undrained"),BH150,""))</f>
        <v/>
      </c>
      <c r="BN150" s="409" t="str">
        <f>IF(AND('[1]Multi-Field'!$E$6=BF150,'[1]Multi-Field'!$F$6="Drained"),BI150,IF(AND('[1]Multi-Field'!$E$6=BF150,'[1]Multi-Field'!$F$6="undrained"),BH150,""))</f>
        <v/>
      </c>
      <c r="BO150" s="409" t="str">
        <f>IF(AND('[1]Multi-Field'!$E$7=BF150,'[1]Multi-Field'!$F$7="Drained"),BI150,IF(AND('[1]Multi-Field'!$E$7=BF150,'[1]Multi-Field'!$F$7="undrained"),BH150,""))</f>
        <v/>
      </c>
      <c r="BP150" s="409" t="str">
        <f>IF(AND('[1]Multi-Field'!$E$8=BF150,'[1]Multi-Field'!$F$8="Drained"),BI150,IF(AND('[1]Multi-Field'!$E$8=BF150,'[1]Multi-Field'!$F$8="undrained"),BH150,""))</f>
        <v/>
      </c>
      <c r="BQ150" s="409" t="str">
        <f>IF(AND('[1]Multi-Field'!$E$9=BF150,'[1]Multi-Field'!$F$9="Drained"),BI150,IF(AND('[1]Multi-Field'!$E$9=BF150,'[1]Multi-Field'!$F$9="undrained"),BH150,""))</f>
        <v/>
      </c>
      <c r="BR150" s="409" t="str">
        <f>IF(AND('[1]Multi-Field'!$E$10=BF150,'[1]Multi-Field'!$F$10="Drained"),BI150,IF(AND('[1]Multi-Field'!$E$10=BF150,'[1]Multi-Field'!$F$10="undrained"),BH150,""))</f>
        <v/>
      </c>
      <c r="BS150" s="409" t="str">
        <f>IF(AND('[1]Multi-Field'!$E$11=BF150,'[1]Multi-Field'!$F$11="Drained"),BI150,IF(AND('[1]Multi-Field'!$E$11=BF150,'[1]Multi-Field'!$F$11="undrained"),BH150,""))</f>
        <v/>
      </c>
      <c r="BT150" s="409" t="str">
        <f>IF(AND('[1]Multi-Field'!$E$12=BF150,'[1]Multi-Field'!$F$12="Drained"),BI150,IF(AND('[1]Multi-Field'!$E$12=BF150,'[1]Multi-Field'!$F$12="undrained"),BH150,""))</f>
        <v/>
      </c>
      <c r="BU150" s="409" t="str">
        <f>IF(AND('[1]Multi-Field'!$E$13=BF150,'[1]Multi-Field'!$F$13="Drained"),BI150,IF(AND('[1]Multi-Field'!$E$3=BF150,'[1]Multi-Field'!$F$13="undrained"),BH150,""))</f>
        <v/>
      </c>
      <c r="BV150" s="409" t="str">
        <f>IF(AND('[1]Multi-Field'!$E$14=BF150,'[1]Multi-Field'!$F$14="Drained"),BI150,IF(AND('[1]Multi-Field'!$E$14=BF150,'[1]Multi-Field'!$F$14="undrained"),BH150,""))</f>
        <v/>
      </c>
      <c r="BW150" s="409" t="str">
        <f>IF(AND('[1]Multi-Field'!$E$15=BF150,'[1]Multi-Field'!$F$15="Drained"),BI150,IF(AND('[1]Multi-Field'!$E$15=BF150,'[1]Multi-Field'!$F$15="undrained"),BH150,""))</f>
        <v/>
      </c>
      <c r="BX150" s="409" t="str">
        <f>IF(AND('[1]Multi-Field'!$E$16=[1]Lists!BF150,'[1]Multi-Field'!$F$16="Drained"),BI150,IF(AND('[1]Multi-Field'!$E$16=[1]Lists!BF150,'[1]Multi-Field'!$F$16="undrained"),BH150,""))</f>
        <v/>
      </c>
      <c r="BY150" s="409" t="str">
        <f>IF(AND('[1]Multi-Field'!$E$17=[1]Lists!BF150,'[1]Multi-Field'!$F$17="Drained"),BI150,IF(AND('[1]Multi-Field'!$E$17=[1]Lists!BF150,'[1]Multi-Field'!$F$17="undrained"),BH150,""))</f>
        <v/>
      </c>
      <c r="BZ150" s="409" t="str">
        <f>IF(AND('[1]Multi-Field'!$E$18=[1]Lists!BF150,'[1]Multi-Field'!$F$18="Drained"),BI150,IF(AND('[1]Multi-Field'!$E$18=[1]Lists!BF150,'[1]Multi-Field'!$F$18="undrained"),BH150,""))</f>
        <v/>
      </c>
      <c r="CA150" s="409" t="str">
        <f>IF(AND('[1]Multi-Field'!$E$19=[1]Lists!BF150,'[1]Multi-Field'!$F$19="Drained"),BI150,IF(AND('[1]Multi-Field'!$E$19=[1]Lists!BF150,'[1]Multi-Field'!$F$19="undrained"),BH150,""))</f>
        <v/>
      </c>
      <c r="CB150" s="409" t="str">
        <f>IF(AND('[1]Multi-Field'!$E$20=[1]Lists!BF150,'[1]Multi-Field'!$F$20="Drained"),BI150,IF(AND('[1]Multi-Field'!$E$20=[1]Lists!BF150,'[1]Multi-Field'!$F$20="undrained"),BH150,""))</f>
        <v/>
      </c>
      <c r="CC150" s="409" t="str">
        <f>IF(AND('[1]Multi-Field'!$E$21=[1]Lists!BF150,'[1]Multi-Field'!$F$21="Drained"),BI150,IF(AND('[1]Multi-Field'!$E$21=[1]Lists!BF150,'[1]Multi-Field'!$F$21="undrained"),BH150,""))</f>
        <v/>
      </c>
      <c r="CD150" s="409" t="str">
        <f>IF(AND('[1]Multi-Field'!$E$22=[1]Lists!BF150,'[1]Multi-Field'!$F$22="Drained"),BI150,IF(AND('[1]Multi-Field'!$E$22=[1]Lists!BF150,'[1]Multi-Field'!$F$22="undrained"),BH150,""))</f>
        <v/>
      </c>
      <c r="CE150" s="409" t="str">
        <f>IF(AND('[1]Multi-Field'!$E$23=[1]Lists!BF150,'[1]Multi-Field'!$F$23="Drained"),BI150,IF(AND('[1]Multi-Field'!$E$23=[1]Lists!BF150,'[1]Multi-Field'!$F$23="undrained"),BH150,""))</f>
        <v/>
      </c>
      <c r="CF150" s="409" t="str">
        <f>IF(AND('[1]Multi-Field'!$E$24=[1]Lists!BF150,'[1]Multi-Field'!$F$24="Drained"),BI150,IF(AND('[1]Multi-Field'!$E$24=[1]Lists!BF150,'[1]Multi-Field'!$F$24="undrained"),BH150,""))</f>
        <v/>
      </c>
      <c r="CG150" s="409" t="str">
        <f>IF(AND('[1]Multi-Field'!$E$25=[1]Lists!BF150,'[1]Multi-Field'!$F$25="Drained"),BI150,IF(AND('[1]Multi-Field'!$E$25=[1]Lists!BF150,'[1]Multi-Field'!$F$25="undrained"),BH150,""))</f>
        <v/>
      </c>
      <c r="CH150" s="409" t="str">
        <f>IF(AND('[1]Multi-Field'!$E$26=[1]Lists!BF150,'[1]Multi-Field'!$F$26="Drained"),BI150,IF(AND('[1]Multi-Field'!$E$26=[1]Lists!BF150,'[1]Multi-Field'!$F$26="undrained"),BH150,""))</f>
        <v/>
      </c>
      <c r="CI150" s="409" t="str">
        <f>IF(AND('[1]Multi-Field'!$E$27=[1]Lists!BF150,'[1]Multi-Field'!$F$27="Drained"),BI150,IF(AND('[1]Multi-Field'!$E$27=[1]Lists!BF150,'[1]Multi-Field'!$F$27="undrained"),BH150,""))</f>
        <v/>
      </c>
      <c r="CJ150" s="409" t="str">
        <f>IF(AND('[1]Multi-Field'!$E$28=[1]Lists!BF150,'[1]Multi-Field'!$F$28="Drained"),BI150,IF(AND('[1]Multi-Field'!$E$28=[1]Lists!BF150,'[1]Multi-Field'!$F$28="undrained"),BH150,""))</f>
        <v/>
      </c>
      <c r="CK150" s="409" t="str">
        <f>IF(AND('[1]Multi-Field'!$E$29=[1]Lists!BF150,'[1]Multi-Field'!$F$29="Drained"),BI150,IF(AND('[1]Multi-Field'!$E$29=[1]Lists!BF150,'[1]Multi-Field'!$F$29="undrained"),BH150,""))</f>
        <v/>
      </c>
      <c r="CL150" s="409" t="str">
        <f>IF(AND('[1]Multi-Field'!$E$30=[1]Lists!BF150,'[1]Multi-Field'!$F$30="Drained"),BI150,IF(AND('[1]Multi-Field'!$E$30=[1]Lists!BF150,'[1]Multi-Field'!$F$30="undrained"),BH150,""))</f>
        <v/>
      </c>
      <c r="CM150" s="409" t="str">
        <f>IF(AND('[1]Multi-Field'!$E$31=[1]Lists!BF150,'[1]Multi-Field'!$F$31="Drained"),BI150,IF(AND('[1]Multi-Field'!$E$31=[1]Lists!BF150,'[1]Multi-Field'!$F$31="undrained"),BH150,""))</f>
        <v/>
      </c>
      <c r="CN150" s="409" t="str">
        <f>IF(AND('[1]Multi-Field'!$E$32=[1]Lists!BF150,'[1]Multi-Field'!$F$32="Drained"),BI150,IF(AND('[1]Multi-Field'!$E$32=[1]Lists!BF150,'[1]Multi-Field'!$F$32="undrained"),BH150,""))</f>
        <v/>
      </c>
      <c r="CO150" s="409" t="str">
        <f>IF(AND('[1]Multi-Field'!$E$33=[1]Lists!BF150,'[1]Multi-Field'!$F$33="Drained"),BI150,IF(AND('[1]Multi-Field'!$E$33=[1]Lists!BF150,'[1]Multi-Field'!$F$33="undrained"),BH150,""))</f>
        <v/>
      </c>
      <c r="CP150" s="409" t="str">
        <f>IF(AND('[1]Multi-Field'!$E$34=[1]Lists!BF150,'[1]Multi-Field'!$F$34="Drained"),BI150,IF(AND('[1]Multi-Field'!$E$34=[1]Lists!BF150,'[1]Multi-Field'!$F$34="undrained"),BH150,""))</f>
        <v/>
      </c>
      <c r="CQ150" s="409" t="str">
        <f>IF(AND('[1]Multi-Field'!$E$35=[1]Lists!BF150,'[1]Multi-Field'!$F$35="Drained"),BI150,IF(AND('[1]Multi-Field'!$E$35=[1]Lists!BF150,'[1]Multi-Field'!$F$35="undrained"),BH150,""))</f>
        <v/>
      </c>
      <c r="CR150" s="409" t="str">
        <f>IF(AND('[1]Multi-Field'!$E$36=[1]Lists!BF150,'[1]Multi-Field'!$F$36="Drained"),BI150,IF(AND('[1]Multi-Field'!$E$36=[1]Lists!BF150,'[1]Multi-Field'!$F$36="undrained"),BH150,""))</f>
        <v/>
      </c>
      <c r="CS150" s="409" t="str">
        <f>IF(AND('[1]Multi-Field'!$E$37=[1]Lists!BF150,'[1]Multi-Field'!$F$37="Drained"),BI150,IF(AND('[1]Multi-Field'!$E$37=[1]Lists!BF150,'[1]Multi-Field'!$F$37="undrained"),BH150,""))</f>
        <v/>
      </c>
      <c r="CT150" s="409" t="str">
        <f>IF(AND('[1]Multi-Field'!$E$38=[1]Lists!BF150,'[1]Multi-Field'!$F$38="Drained"),BI150,IF(AND('[1]Multi-Field'!$E$38=[1]Lists!BF150,'[1]Multi-Field'!$F$38="undrained"),BH150,""))</f>
        <v/>
      </c>
      <c r="CU150" s="409" t="str">
        <f>IF(AND('[1]Multi-Field'!$E$39=[1]Lists!BF150,'[1]Multi-Field'!$F$39="Drained"),BI150,IF(AND('[1]Multi-Field'!$E$39=[1]Lists!BF150,'[1]Multi-Field'!$F$39="undrained"),BH150,""))</f>
        <v/>
      </c>
      <c r="CV150" s="409" t="str">
        <f>IF(AND('[1]Multi-Field'!$E$40=[1]Lists!BF150,'[1]Multi-Field'!$F$40="Drained"),BI150,IF(AND('[1]Multi-Field'!$E$40=[1]Lists!BF150,'[1]Multi-Field'!$F$40="undrained"),BH150,""))</f>
        <v/>
      </c>
      <c r="CW150" s="409" t="str">
        <f>IF(AND('[1]Multi-Field'!$E$41=[1]Lists!BF150,'[1]Multi-Field'!$F$40="Drained"),BI150,IF(AND('[1]Multi-Field'!$E$40=[1]Lists!BF150,'[1]Multi-Field'!$F$40="undrained"),BH150,""))</f>
        <v/>
      </c>
      <c r="CX150" s="409" t="str">
        <f>IF(AND('[1]Multi-Field'!$E$42=[1]Lists!BF150,'[1]Multi-Field'!$F$42="Drained"),BI150,IF(AND('[1]Multi-Field'!$E$42=[1]Lists!BF150,'[1]Multi-Field'!$F$42="undrained"),BH150,""))</f>
        <v/>
      </c>
      <c r="CY150" s="409" t="str">
        <f>IF(AND('[1]Multi-Field'!$E$43=[1]Lists!BF150,'[1]Multi-Field'!$F$43="Drained"),BI150,IF(AND('[1]Multi-Field'!$E$43=[1]Lists!BF150,'[1]Multi-Field'!$F$43="undrained"),BH150,""))</f>
        <v/>
      </c>
      <c r="CZ150" s="409" t="str">
        <f>IF(AND('[1]Multi-Field'!$E$44=[1]Lists!BF150,'[1]Multi-Field'!$F$44="Drained"),BI150,IF(AND('[1]Multi-Field'!$E$44=[1]Lists!BF150,'[1]Multi-Field'!$F$44="undrained"),BH150,""))</f>
        <v/>
      </c>
      <c r="DA150" s="409" t="str">
        <f>IF(AND('[1]Multi-Field'!$E$45=[1]Lists!BF150,'[1]Multi-Field'!$F$45="Drained"),BI150,IF(AND('[1]Multi-Field'!$E$45=[1]Lists!BF150,'[1]Multi-Field'!$F$45="undrained"),BH150,""))</f>
        <v/>
      </c>
      <c r="DB150" s="409" t="str">
        <f>IF(AND('[1]Multi-Field'!$E$46=[1]Lists!BF150,'[1]Multi-Field'!$F$46="Drained"),BI150,IF(AND('[1]Multi-Field'!$E$46=[1]Lists!BF150,'[1]Multi-Field'!$F$46="undrained"),BH150,""))</f>
        <v/>
      </c>
      <c r="DC150" s="409" t="str">
        <f>IF(AND('[1]Multi-Field'!$E$47=[1]Lists!BF150,'[1]Multi-Field'!$F$47="Drained"),BI150,IF(AND('[1]Multi-Field'!$E$47=[1]Lists!BF150,'[1]Multi-Field'!$F$47="undrained"),BH150,""))</f>
        <v/>
      </c>
      <c r="DD150" s="409" t="str">
        <f>IF(AND('[1]Multi-Field'!$E$48=[1]Lists!BF150,'[1]Multi-Field'!$F$48="Drained"),BI150,IF(AND('[1]Multi-Field'!$E$48=[1]Lists!BF150,'[1]Multi-Field'!$F$48="undrained"),BH150,""))</f>
        <v/>
      </c>
      <c r="DE150" s="409" t="str">
        <f>IF(AND('[1]Multi-Field'!$E$49=[1]Lists!BF150,'[1]Multi-Field'!$F$49="Drained"),BI150,IF(AND('[1]Multi-Field'!$E$49=[1]Lists!BF150,'[1]Multi-Field'!$F$9="undrained"),BH150,""))</f>
        <v/>
      </c>
      <c r="DF150" s="409" t="str">
        <f>IF(AND('[1]Multi-Field'!$E$50=[1]Lists!BF150,'[1]Multi-Field'!$F$50="Drained"),BI150,IF(AND('[1]Multi-Field'!$E$50=[1]Lists!BF150,'[1]Multi-Field'!$F$50="undrained"),BH150,""))</f>
        <v/>
      </c>
      <c r="DG150" s="409" t="str">
        <f>IF(AND('[1]Multi-Field'!$E$51=[1]Lists!BF150,'[1]Multi-Field'!$F$51="Drained"),BI150,IF(AND('[1]Multi-Field'!$E$51=[1]Lists!BF150,'[1]Multi-Field'!$F$51="undrained"),BH150,""))</f>
        <v/>
      </c>
      <c r="DH150" s="409" t="str">
        <f>IF(AND('[1]Multi-Field'!$E$52=[1]Lists!BF150,'[1]Multi-Field'!$F$52="Drained"),BI150,IF(AND('[1]Multi-Field'!$E$52=[1]Lists!BF150,'[1]Multi-Field'!$F$52="undrained"),BH150,""))</f>
        <v/>
      </c>
      <c r="DI150" s="409" t="str">
        <f>IF(AND('[1]Multi-Field'!$E$53=[1]Lists!BF150,'[1]Multi-Field'!$F$53="Drained"),BI150,IF(AND('[1]Multi-Field'!$E$53=[1]Lists!BF150,'[1]Multi-Field'!$F$53="undrained"),BH150,""))</f>
        <v/>
      </c>
      <c r="DJ150" s="409" t="str">
        <f>IF(AND('[1]Multi-Field'!$E$54=[1]Lists!BF150,'[1]Multi-Field'!$F$54="Drained"),BI150,IF(AND('[1]Multi-Field'!$E$54=[1]Lists!BF150,'[1]Multi-Field'!$F$54="undrained"),BH150,""))</f>
        <v/>
      </c>
      <c r="DK150" s="409" t="str">
        <f>IF(AND('[1]Multi-Field'!$E$55=[1]Lists!BF150,'[1]Multi-Field'!$F$55="Drained"),BI150,IF(AND('[1]Multi-Field'!$E$55=[1]Lists!BF150,'[1]Multi-Field'!$F$55="undrained"),BH150,""))</f>
        <v/>
      </c>
      <c r="DL150" s="409" t="str">
        <f>IF(AND('[1]Multi-Field'!$E$56=[1]Lists!BF150,'[1]Multi-Field'!$F$56="Drained"),BI150,IF(AND('[1]Multi-Field'!$E$56=[1]Lists!BF150,'[1]Multi-Field'!$F$56="undrained"),BH150,""))</f>
        <v/>
      </c>
      <c r="DM150" s="409" t="str">
        <f>IF(AND('[1]Multi-Field'!$E$57=[1]Lists!BF150,'[1]Multi-Field'!$F$57="Drained"),BI150,IF(AND('[1]Multi-Field'!$E$57=[1]Lists!BF150,'[1]Multi-Field'!$F$57="undrained"),BH150,""))</f>
        <v/>
      </c>
      <c r="DN150" s="409" t="str">
        <f>IF(AND('[1]Multi-Field'!$E$58=[1]Lists!BF150,'[1]Multi-Field'!$F$58="Drained"),BI150,IF(AND('[1]Multi-Field'!$E$58=[1]Lists!BF150,'[1]Multi-Field'!$F$58="undrained"),BH150,""))</f>
        <v/>
      </c>
      <c r="DO150" s="409" t="str">
        <f>IF(AND('[1]Multi-Field'!$E$59=[1]Lists!BF150,'[1]Multi-Field'!$F$59="Drained"),BI150,IF(AND('[1]Multi-Field'!$E$59=[1]Lists!BF150,'[1]Multi-Field'!$F$59="undrained"),BH150,""))</f>
        <v/>
      </c>
      <c r="DP150" s="409" t="str">
        <f>IF(AND('[1]Multi-Field'!$E$60=[1]Lists!BF150,'[1]Multi-Field'!$F$60="Drained"),BI150,IF(AND('[1]Multi-Field'!$E$60=[1]Lists!BF150,'[1]Multi-Field'!$F$60="undrained"),BH150,""))</f>
        <v/>
      </c>
      <c r="DQ150" s="409" t="str">
        <f>IF(AND('[1]Multi-Field'!$E$61=[1]Lists!BF150,'[1]Multi-Field'!$F$61="Drained"),BI150,IF(AND('[1]Multi-Field'!$E$61=[1]Lists!BF150,'[1]Multi-Field'!$F$61="undrained"),BH150,""))</f>
        <v/>
      </c>
      <c r="DR150" s="409" t="str">
        <f>IF(AND('[1]Multi-Field'!$E$62=[1]Lists!BF150,'[1]Multi-Field'!$F$62="Drained"),BI150,IF(AND('[1]Multi-Field'!$E$62=[1]Lists!BF150,'[1]Multi-Field'!$F$62="undrained"),BH150,""))</f>
        <v/>
      </c>
      <c r="DS150" s="409" t="str">
        <f>IF(AND('[1]Multi-Field'!$E$63=[1]Lists!BF150,'[1]Multi-Field'!$F$63="Drained"),BI150,IF(AND('[1]Multi-Field'!$E$63=[1]Lists!BF150,'[1]Multi-Field'!$F$63="undrained"),BH150,""))</f>
        <v/>
      </c>
      <c r="DT150" s="409" t="str">
        <f>IF(AND('[1]Multi-Field'!$E$64=[1]Lists!BF150,'[1]Multi-Field'!$F$64="Drained"),BI150,IF(AND('[1]Multi-Field'!$E$64=[1]Lists!BF150,'[1]Multi-Field'!$F$64="undrained"),BH150,""))</f>
        <v/>
      </c>
      <c r="DU150" s="409" t="str">
        <f>IF(AND('[1]Multi-Field'!$E$65=[1]Lists!BF150,'[1]Multi-Field'!$F$65="Drained"),BI150,IF(AND('[1]Multi-Field'!$E$65=[1]Lists!BF150,'[1]Multi-Field'!$F$65="undrained"),BH150,""))</f>
        <v/>
      </c>
      <c r="DV150" s="409" t="str">
        <f>IF(AND('[1]Multi-Field'!$E$66=[1]Lists!BF150,'[1]Multi-Field'!$F$66="Drained"),BI150,IF(AND('[1]Multi-Field'!$E$66=[1]Lists!BF150,'[1]Multi-Field'!$F$66="undrained"),BH150,""))</f>
        <v/>
      </c>
      <c r="DW150" s="409" t="str">
        <f>IF(AND('[1]Multi-Field'!$E$67=[1]Lists!BF150,'[1]Multi-Field'!$F$67="Drained"),BI150,IF(AND('[1]Multi-Field'!$E$67=[1]Lists!BF150,'[1]Multi-Field'!$F$67="undrained"),BH150,""))</f>
        <v/>
      </c>
      <c r="DX150" s="409" t="str">
        <f>IF(AND('[1]Multi-Field'!$E$68=[1]Lists!BF150,'[1]Multi-Field'!$F$68="Drained"),BI150,IF(AND('[1]Multi-Field'!$E$68=[1]Lists!BF150,'[1]Multi-Field'!$F$68="undrained"),BH150,""))</f>
        <v/>
      </c>
      <c r="DY150" s="409" t="str">
        <f>IF(AND('[1]Multi-Field'!$E$69=[1]Lists!BF150,'[1]Multi-Field'!$F$69="Drained"),BI150,IF(AND('[1]Multi-Field'!$E$69=[1]Lists!BF150,'[1]Multi-Field'!$F$69="undrained"),BH150,""))</f>
        <v/>
      </c>
      <c r="DZ150" s="409" t="str">
        <f>IF(AND('[1]Multi-Field'!$E$70=[1]Lists!BF150,'[1]Multi-Field'!$F$70="Drained"),BI150,IF(AND('[1]Multi-Field'!$E$70=[1]Lists!BF150,'[1]Multi-Field'!$F$70="undrained"),BH150,""))</f>
        <v/>
      </c>
      <c r="EA150" s="409" t="str">
        <f>IF(AND('[1]Multi-Field'!$E$71=[1]Lists!BF150,'[1]Multi-Field'!$F$71="Drained"),BI150,IF(AND('[1]Multi-Field'!$E$71=[1]Lists!BF150,'[1]Multi-Field'!$F$71="undrained"),BH150,""))</f>
        <v/>
      </c>
      <c r="EB150" s="409" t="str">
        <f>IF(AND('[1]Multi-Field'!$E$72=[1]Lists!BF150,'[1]Multi-Field'!$F$72="Drained"),BI150,IF(AND('[1]Multi-Field'!$E$72=[1]Lists!BF150,'[1]Multi-Field'!$F$72="undrained"),BH150,""))</f>
        <v/>
      </c>
      <c r="EC150" s="409" t="str">
        <f>IF(AND('[1]Multi-Field'!$E$73=[1]Lists!BF150,'[1]Multi-Field'!$F$73="Drained"),BI150,IF(AND('[1]Multi-Field'!$E$73=[1]Lists!BF150,'[1]Multi-Field'!$F$73="undrained"),BH150,""))</f>
        <v/>
      </c>
      <c r="ED150" s="409" t="str">
        <f>IF(AND('[1]Multi-Field'!$E$74=[1]Lists!BF150,'[1]Multi-Field'!$F$74="Drained"),BI150,IF(AND('[1]Multi-Field'!$E$74=[1]Lists!BF150,'[1]Multi-Field'!$F$74="undrained"),BH150,""))</f>
        <v/>
      </c>
      <c r="EE150" s="409" t="str">
        <f>IF(AND('[1]Multi-Field'!$E$75=[1]Lists!BF150,'[1]Multi-Field'!$F$75="Drained"),BI150,IF(AND('[1]Multi-Field'!$E$75=[1]Lists!BF150,'[1]Multi-Field'!$F$75="undrained"),BH150,""))</f>
        <v/>
      </c>
      <c r="EF150" s="409" t="str">
        <f>IF(AND('[1]Multi-Field'!$E$76=[1]Lists!BF150,'[1]Multi-Field'!$F$76="Drained"),BI150,IF(AND('[1]Multi-Field'!$E$76=[1]Lists!BF150,'[1]Multi-Field'!$F$6="undrained"),BH150,""))</f>
        <v/>
      </c>
      <c r="EG150" s="409" t="str">
        <f>IF(AND('[1]Multi-Field'!$E$77=[1]Lists!BF150,'[1]Multi-Field'!$F$77="Drained"),BI150,IF(AND('[1]Multi-Field'!$E$77=[1]Lists!BF150,'[1]Multi-Field'!$F$77="undrained"),BH150,""))</f>
        <v/>
      </c>
      <c r="EH150" s="409" t="str">
        <f>IF(AND('[1]Multi-Field'!$E$78=[1]Lists!BF150,'[1]Multi-Field'!$F$78="Drained"),BI150,IF(AND('[1]Multi-Field'!$E$78=[1]Lists!BF150,'[1]Multi-Field'!$F$78="undrained"),BH150,""))</f>
        <v/>
      </c>
      <c r="EI150" s="409" t="str">
        <f>IF(AND('[1]Multi-Field'!$E$79=[1]Lists!BF150,'[1]Multi-Field'!$F$79="Drained"),BI150,IF(AND('[1]Multi-Field'!$E$79=[1]Lists!BF150,'[1]Multi-Field'!$F$79="undrained"),BH150,""))</f>
        <v/>
      </c>
      <c r="EJ150" s="409" t="str">
        <f>IF(AND('[1]Multi-Field'!$E$80=[1]Lists!BF150,'[1]Multi-Field'!$F$80="Drained"),BI150,IF(AND('[1]Multi-Field'!$E$80=[1]Lists!BF150,'[1]Multi-Field'!$F$80="undrained"),BH150,""))</f>
        <v/>
      </c>
      <c r="EK150" s="409" t="str">
        <f>IF(AND('[1]Multi-Field'!$E$81=[1]Lists!BF150,'[1]Multi-Field'!$F$81="Drained"),BI150,IF(AND('[1]Multi-Field'!$E$81=[1]Lists!BF150,'[1]Multi-Field'!$F$81="undrained"),BH150,""))</f>
        <v/>
      </c>
      <c r="EL150" s="409" t="str">
        <f>IF(AND('[1]Multi-Field'!$E$82=[1]Lists!BF150,'[1]Multi-Field'!$F$82="Drained"),BI150,IF(AND('[1]Multi-Field'!$E$82=[1]Lists!BF150,'[1]Multi-Field'!$F$82="undrained"),BH150,""))</f>
        <v/>
      </c>
      <c r="EM150" s="409" t="str">
        <f>IF(AND('[1]Multi-Field'!$E$83=[1]Lists!BF150,'[1]Multi-Field'!$F$83="Drained"),BI150,IF(AND('[1]Multi-Field'!$E$83=[1]Lists!BF150,'[1]Multi-Field'!$F$83="undrained"),BH150,""))</f>
        <v/>
      </c>
      <c r="EN150" s="409" t="str">
        <f>IF(AND('[1]Multi-Field'!$E$84=[1]Lists!BF150,'[1]Multi-Field'!$F$84="Drained"),BI150,IF(AND('[1]Multi-Field'!$E$84=[1]Lists!BF150,'[1]Multi-Field'!$F$84="undrained"),BH150,""))</f>
        <v/>
      </c>
      <c r="EO150" s="409" t="str">
        <f>IF(AND('[1]Multi-Field'!$E$85=[1]Lists!BF150,'[1]Multi-Field'!$F$85="Drained"),BI150,IF(AND('[1]Multi-Field'!$E$85=[1]Lists!BF150,'[1]Multi-Field'!$F$85="undrained"),BH150,""))</f>
        <v/>
      </c>
      <c r="EP150" s="409" t="str">
        <f>IF(AND('[1]Multi-Field'!$E$86=[1]Lists!BF150,'[1]Multi-Field'!$F$86="Drained"),BI150,IF(AND('[1]Multi-Field'!$E$86=[1]Lists!BF150,'[1]Multi-Field'!$F$86="undrained"),BH150,""))</f>
        <v/>
      </c>
      <c r="EQ150" s="409" t="str">
        <f>IF(AND('[1]Multi-Field'!$E$87=[1]Lists!BF150,'[1]Multi-Field'!$F$87="Drained"),BI150,IF(AND('[1]Multi-Field'!$E$87=[1]Lists!BF150,'[1]Multi-Field'!$F$87="undrained"),BH150,""))</f>
        <v/>
      </c>
      <c r="ER150" s="409" t="str">
        <f>IF(AND('[1]Multi-Field'!$E$88=[1]Lists!BF150,'[1]Multi-Field'!$F$88="Drained"),BI150,IF(AND('[1]Multi-Field'!$E$88=[1]Lists!BF150,'[1]Multi-Field'!$F$88="undrained"),BH150,""))</f>
        <v/>
      </c>
      <c r="ES150" s="409" t="str">
        <f>IF(AND('[1]Multi-Field'!$E$89=[1]Lists!BF150,'[1]Multi-Field'!$F$89="Drained"),BI150,IF(AND('[1]Multi-Field'!$E$89=[1]Lists!BF150,'[1]Multi-Field'!$F$89="undrained"),BH150,""))</f>
        <v/>
      </c>
      <c r="ET150" s="409" t="str">
        <f>IF(AND('[1]Multi-Field'!$E$90=[1]Lists!BF150,'[1]Multi-Field'!$F$90="Drained"),BI150,IF(AND('[1]Multi-Field'!$E$90=[1]Lists!BF150,'[1]Multi-Field'!$F$90="undrained"),BH150,""))</f>
        <v/>
      </c>
      <c r="EU150" s="409" t="str">
        <f>IF(AND('[1]Multi-Field'!$E$91=[1]Lists!BF150,'[1]Multi-Field'!$F$91="Drained"),BI150,IF(AND('[1]Multi-Field'!$E$91=[1]Lists!BF150,'[1]Multi-Field'!$F$91="undrained"),BH150,""))</f>
        <v/>
      </c>
      <c r="EV150" s="409" t="str">
        <f>IF(AND('[1]Multi-Field'!$E$92=[1]Lists!BF150,'[1]Multi-Field'!$F$92="Drained"),BI150,IF(AND('[1]Multi-Field'!$E$92=[1]Lists!BF150,'[1]Multi-Field'!$F$92="undrained"),BH150,""))</f>
        <v/>
      </c>
      <c r="EW150" s="409" t="str">
        <f>IF(AND('[1]Multi-Field'!$E$93=[1]Lists!BF150,'[1]Multi-Field'!$F$93="Drained"),BI150,IF(AND('[1]Multi-Field'!$E$93=[1]Lists!BF150,'[1]Multi-Field'!$F$93="undrained"),BH150,""))</f>
        <v/>
      </c>
      <c r="EX150" s="409" t="str">
        <f>IF(AND('[1]Multi-Field'!$E$94=[1]Lists!BF150,'[1]Multi-Field'!$F$94="Drained"),BI150,IF(AND('[1]Multi-Field'!$E$94=[1]Lists!BF150,'[1]Multi-Field'!$F$94="undrained"),BH150,""))</f>
        <v/>
      </c>
      <c r="EY150" s="409" t="str">
        <f>IF(AND('[1]Multi-Field'!$E$95=[1]Lists!BF150,'[1]Multi-Field'!$F$95="Drained"),BI150,IF(AND('[1]Multi-Field'!$E$95=[1]Lists!BF150,'[1]Multi-Field'!$F$95="undrained"),BH150,""))</f>
        <v/>
      </c>
      <c r="EZ150" s="409" t="str">
        <f>IF(AND('[1]Multi-Field'!$E$96=[1]Lists!BF150,'[1]Multi-Field'!$F$96="Drained"),BI150,IF(AND('[1]Multi-Field'!$E$96=[1]Lists!BF150,'[1]Multi-Field'!$F$96="undrained"),BH150,""))</f>
        <v/>
      </c>
      <c r="FA150" s="409" t="str">
        <f>IF(AND('[1]Multi-Field'!$E$97=[1]Lists!BF150,'[1]Multi-Field'!$F$97="Drained"),BI150,IF(AND('[1]Multi-Field'!$E$97=[1]Lists!BF150,'[1]Multi-Field'!$F$97="undrained"),BH150,""))</f>
        <v/>
      </c>
      <c r="FB150" s="409" t="str">
        <f>IF(AND('[1]Multi-Field'!$E$98=[1]Lists!BF150,'[1]Multi-Field'!$F$98="Drained"),BI150,IF(AND('[1]Multi-Field'!$E$98=[1]Lists!BF150,'[1]Multi-Field'!$F$98="undrained"),BH150,""))</f>
        <v/>
      </c>
      <c r="FC150" s="409" t="str">
        <f>IF(AND('[1]Multi-Field'!$E$99=[1]Lists!BF150,'[1]Multi-Field'!$F$99="Drained"),BI150,IF(AND('[1]Multi-Field'!$E$99=[1]Lists!BF150,'[1]Multi-Field'!$F$99="undrained"),BH150,""))</f>
        <v/>
      </c>
      <c r="FD150" s="409" t="str">
        <f>IF(AND('[1]Multi-Field'!$E$100=[1]Lists!BF150,'[1]Multi-Field'!$F$100="Drained"),BI150,IF(AND('[1]Multi-Field'!$E$100=[1]Lists!BF150,'[1]Multi-Field'!$F$100="undrained"),BH150,""))</f>
        <v/>
      </c>
      <c r="FE150" s="409" t="str">
        <f>IF(AND('[1]Multi-Field'!$E$101=[1]Lists!BF150,'[1]Multi-Field'!$F$101="Drained"),BI150,IF(AND('[1]Multi-Field'!$E$101=[1]Lists!BF150,'[1]Multi-Field'!$F$101="undrained"),BH150,""))</f>
        <v/>
      </c>
      <c r="FF150" s="409" t="str">
        <f>IF(AND('[1]Multi-Field'!$E$102=[1]Lists!BF150,'[1]Multi-Field'!$F$102="Drained"),BI150,IF(AND('[1]Multi-Field'!$E$102=[1]Lists!BF150,'[1]Multi-Field'!$F$102="undrained"),BH150,""))</f>
        <v/>
      </c>
      <c r="FG150" s="409" t="str">
        <f>IF(AND('[1]Multi-Field'!$E$103=[1]Lists!BF150,'[1]Multi-Field'!$F$103="Drained"),BI150,IF(AND('[1]Multi-Field'!$E$103=[1]Lists!BF150,'[1]Multi-Field'!$F$103="undrained"),BH150,""))</f>
        <v/>
      </c>
      <c r="FH150" s="409" t="str">
        <f>IF(AND('[1]Multi-Field'!$E$104=[1]Lists!BF150,'[1]Multi-Field'!$F$104="Drained"),BI150,IF(AND('[1]Multi-Field'!$E$104=[1]Lists!BF150,'[1]Multi-Field'!$F$104="undrained"),BH150,""))</f>
        <v/>
      </c>
      <c r="FI150" s="409" t="str">
        <f>IF(AND('[1]Multi-Field'!$E$105=[1]Lists!BF150,'[1]Multi-Field'!$F$105="Drained"),BI150,IF(AND('[1]Multi-Field'!$E$105=[1]Lists!BF150,'[1]Multi-Field'!$F$105="undrained"),BH150,""))</f>
        <v/>
      </c>
      <c r="FJ150" s="409" t="str">
        <f>IF(AND('[1]Multi-Field'!$E$106=[1]Lists!BF150,'[1]Multi-Field'!$F$106="Drained"),BI150,IF(AND('[1]Multi-Field'!$E$106=[1]Lists!BF150,'[1]Multi-Field'!$F$106="undrained"),BH150,""))</f>
        <v/>
      </c>
      <c r="FK150" s="409" t="str">
        <f>IF(AND('[1]Multi-Field'!$E$107=[1]Lists!BF150,'[1]Multi-Field'!$F$107="Drained"),BI150,IF(AND('[1]Multi-Field'!$E$107=[1]Lists!BF150,'[1]Multi-Field'!$F$107="undrained"),BH150,""))</f>
        <v/>
      </c>
      <c r="FL150" s="409" t="str">
        <f>IF(AND('[1]Multi-Field'!$E$108=[1]Lists!BF150,'[1]Multi-Field'!$F$108="Drained"),BI150,IF(AND('[1]Multi-Field'!$E$108=[1]Lists!BF150,'[1]Multi-Field'!$F$108="undrained"),BH150,""))</f>
        <v/>
      </c>
      <c r="FM150" s="409" t="str">
        <f>IF(AND('[1]Multi-Field'!$E$109=[1]Lists!BF150,'[1]Multi-Field'!$F$109="Drained"),BI150,IF(AND('[1]Multi-Field'!$E$109=[1]Lists!BF150,'[1]Multi-Field'!$F$109="undrained"),BH150,""))</f>
        <v/>
      </c>
      <c r="FN150" s="409" t="str">
        <f>IF(AND('[1]Multi-Field'!$E$110=[1]Lists!BF150,'[1]Multi-Field'!$F$110="Drained"),BI150,IF(AND('[1]Multi-Field'!$E$110=[1]Lists!BF150,'[1]Multi-Field'!$F$110="undrained"),BH150,""))</f>
        <v/>
      </c>
      <c r="FO150" s="409" t="str">
        <f>IF(AND('[1]Multi-Field'!$E$111=[1]Lists!BF150,'[1]Multi-Field'!$F$111="Drained"),BI150,IF(AND('[1]Multi-Field'!$E$111=[1]Lists!BF150,'[1]Multi-Field'!$F$111="undrained"),BH150,""))</f>
        <v/>
      </c>
      <c r="FP150" s="409" t="str">
        <f>IF(AND('[1]Multi-Field'!$E$112=[1]Lists!BF150,'[1]Multi-Field'!$F$112="Drained"),BI150,IF(AND('[1]Multi-Field'!$E$112=[1]Lists!BF150,'[1]Multi-Field'!$F$112="undrained"),BH150,""))</f>
        <v/>
      </c>
      <c r="FQ150" s="409" t="str">
        <f>IF(AND('[1]Multi-Field'!$E$113=[1]Lists!BF150,'[1]Multi-Field'!$F$113="Drained"),BI150,IF(AND('[1]Multi-Field'!$E$113=[1]Lists!BF150,'[1]Multi-Field'!$F$113="undrained"),BH150,""))</f>
        <v/>
      </c>
      <c r="FR150" s="409" t="str">
        <f>IF(AND('[1]Multi-Field'!$E$114=[1]Lists!BF150,'[1]Multi-Field'!$F$114="Drained"),BI150,IF(AND('[1]Multi-Field'!$E$114=[1]Lists!BF150,'[1]Multi-Field'!$F$114="undrained"),BH150,""))</f>
        <v/>
      </c>
      <c r="FS150" s="409" t="str">
        <f>IF(AND('[1]Multi-Field'!$E$115=[1]Lists!BF150,'[1]Multi-Field'!$F$115="Drained"),BI150,IF(AND('[1]Multi-Field'!$E$115=[1]Lists!BF150,'[1]Multi-Field'!$F$115="undrained"),BH150,""))</f>
        <v/>
      </c>
      <c r="FT150" s="409" t="str">
        <f>IF(AND('[1]Multi-Field'!$E$116=[1]Lists!BF150,'[1]Multi-Field'!$F$116="Drained"),BI150,IF(AND('[1]Multi-Field'!$E$116=[1]Lists!BF150,'[1]Multi-Field'!$F$116="undrained"),BH150,""))</f>
        <v/>
      </c>
      <c r="FU150" s="409" t="str">
        <f>IF(AND('[1]Multi-Field'!$E$117=[1]Lists!BF150,'[1]Multi-Field'!$F$117="Drained"),BI150,IF(AND('[1]Multi-Field'!$E$117=[1]Lists!BF150,'[1]Multi-Field'!$F$117="undrained"),BH150,""))</f>
        <v/>
      </c>
      <c r="FV150" s="409" t="str">
        <f>IF(AND('[1]Multi-Field'!$E$118=[1]Lists!BF150,'[1]Multi-Field'!$F$118="Drained"),BI150,IF(AND('[1]Multi-Field'!$E$118=[1]Lists!BF150,'[1]Multi-Field'!$F$118="undrained"),BH150,""))</f>
        <v/>
      </c>
      <c r="FW150" s="409" t="str">
        <f>IF(AND('[1]Multi-Field'!$E$119=[1]Lists!BF150,'[1]Multi-Field'!$F$119="Drained"),BI150,IF(AND('[1]Multi-Field'!$E$119=[1]Lists!BF150,'[1]Multi-Field'!$F$119="undrained"),BH150,""))</f>
        <v/>
      </c>
      <c r="FX150" s="409" t="str">
        <f>IF(AND('[1]Multi-Field'!$E$120=[1]Lists!BF150,'[1]Multi-Field'!$F$120="Drained"),BI150,IF(AND('[1]Multi-Field'!$E$120=[1]Lists!BF150,'[1]Multi-Field'!$F$120="undrained"),BH150,""))</f>
        <v/>
      </c>
      <c r="GC150" s="4">
        <f>'[1]Multi-Field'!B148</f>
        <v>0</v>
      </c>
      <c r="GD150" s="73" t="str">
        <f>IF(OR('[1]Multi-Field'!Q148=$FZ$43,'[1]Multi-Field'!Q148=$FZ$44),'[1]Multi-Field'!BS148,"")</f>
        <v/>
      </c>
      <c r="GE150" s="4" t="str">
        <f>IF(AND(OR('[1]Multi-Field'!Q148=$FZ$86,'[1]Multi-Field'!Q148=$FZ$94,'[1]Multi-Field'!Q148=$FZ$87,'[1]Multi-Field'!Q148=[1]Lists!$FZ$93,'[1]Multi-Field'!Q148=$FZ$59),'[1]Multi-Field'!BS148&gt;50),'[1]Multi-Field'!BS148*0.8,IF(AND(OR('[1]Multi-Field'!Q148=$FZ$86,'[1]Multi-Field'!Q148=$FZ$94,'[1]Multi-Field'!Q148=$FZ$87,'[1]Multi-Field'!Q148=[1]Lists!$FZ$93,'[1]Multi-Field'!Q148=[1]Lists!$FZ$59),'[1]Multi-Field'!BS148&lt;50),'[1]Multi-Field'!BS148,""))</f>
        <v/>
      </c>
      <c r="GF150" s="4" t="str">
        <f>IF(OR('[1]Multi-Field'!Q148=[1]Lists!$FZ$7,'[1]Multi-Field'!Q148=[1]Lists!$FZ$5,'[1]Multi-Field'!Q148=[1]Lists!$FZ$24,'[1]Multi-Field'!Q148=[1]Lists!$FZ$10,'[1]Multi-Field'!Q148=[1]Lists!$FZ$8, '[1]Multi-Field'!Q148=[1]Lists!$FZ$25, '[1]Multi-Field'!Q148=[1]Lists!$FZ$23, '[1]Multi-Field'!Q148= [1]Lists!$FZ$47, '[1]Multi-Field'!Q148=[1]Lists!$FZ$49, '[1]Multi-Field'!Q148=[1]Lists!$FZ$48,'[1]Multi-Field'!Q148=[1]Lists!$FZ$3, '[1]Multi-Field'!Q148=[1]Lists!$FZ$14,'[1]Multi-Field'!Q148=[1]Lists!$FZ$36, '[1]Multi-Field'!Q148=[1]Lists!$FZ$41,'[1]Multi-Field'!Q148=[1]Lists!$FZ$42),0,"")</f>
        <v/>
      </c>
      <c r="GG150" s="4" t="str">
        <f>IF(OR('[1]Multi-Field'!Q148=[1]Lists!$FZ$6,'[1]Multi-Field'!Q148=[1]Lists!$FZ$4, '[1]Multi-Field'!Q177=[1]Lists!$FZ$11, '[1]Multi-Field'!Q148=[1]Lists!$FZ$1),100*IF('[1]Multi-Field'!U148=onepercent,0.75,IF('[1]Multi-Field'!U148=onetotwentyfivepercent,0.4,IF(OR('[1]Multi-Field'!U148=twentysixtofiftypercent,'[1]Multi-Field'!U148=greaterthanfiftypercent),0,""))),"")</f>
        <v/>
      </c>
      <c r="GH150" s="4" t="str">
        <f>IF(OR('[1]Multi-Field'!Q148=[1]Lists!$FZ$53,'[1]Multi-Field'!Q148=[1]Lists!$FZ$55), 50,IF('[1]Multi-Field'!Q148=[1]Lists!$FZ$54,225,IF('[1]Multi-Field'!Q148=[1]Lists!$FZ$56,75,"")))</f>
        <v/>
      </c>
      <c r="GI150" s="4" t="e">
        <f>#VALUE!</f>
        <v>#VALUE!</v>
      </c>
      <c r="GJ150" s="4" t="e">
        <f>#VALUE!</f>
        <v>#VALUE!</v>
      </c>
      <c r="GK150" s="4" t="str">
        <f>IF('[1]Multi-Field'!Q148=[1]Lists!$FZ$95,'[1]Multi-Field'!BS148*0.66,"")</f>
        <v/>
      </c>
      <c r="GM150" s="4" t="str">
        <f>IF(OR('[1]Multi-Field'!Q148=[1]Lists!$FZ$26,'[1]Multi-Field'!Q148=[1]Lists!$FZ$84),20,"")</f>
        <v/>
      </c>
      <c r="GN150" s="4" t="str">
        <f>IF(OR('[1]Multi-Field'!Q148=[1]Lists!$FZ$88,'[1]Multi-Field'!Q148=[1]Lists!$FZ$57),0,"")</f>
        <v/>
      </c>
      <c r="GO150" s="4" t="str">
        <f>IF(OR('[1]Multi-Field'!Q148=[1]Lists!$FZ$69,'[1]Multi-Field'!Q148=[1]Lists!$FZ$71,'[1]Multi-Field'!Q148=[1]Lists!$FZ$105),50,"")</f>
        <v/>
      </c>
      <c r="GP150" s="4" t="str">
        <f>IF(OR('[1]Multi-Field'!Q148=[1]Lists!$FZ$75,'[1]Multi-Field'!Q148=[1]Lists!$FZ$70),75,"")</f>
        <v/>
      </c>
      <c r="GQ150" s="4">
        <f>IF('[1]Multi-Field'!Q148=[1]Lists!$FZ$72,150,"")</f>
        <v>150</v>
      </c>
      <c r="GR150" s="4" t="str">
        <f>IF(OR('[1]Multi-Field'!Q148=[1]Lists!$FZ$74,'[1]Multi-Field'!Q148=[1]Lists!$FZ$73),40,"")</f>
        <v/>
      </c>
      <c r="GS150" s="4" t="str">
        <f>IF('[1]Multi-Field'!Q148=[1]Lists!$FZ$99,80,"")</f>
        <v/>
      </c>
      <c r="GT150" s="4" t="str">
        <f>IF('[1]Multi-Field'!Q148=[1]Lists!$FZ$106,70,"")</f>
        <v/>
      </c>
      <c r="GU150" s="4" t="e">
        <f t="shared" si="31"/>
        <v>#VALUE!</v>
      </c>
    </row>
    <row r="151" spans="1:203" ht="13.5" customHeight="1">
      <c r="A151" s="7" t="s">
        <v>238</v>
      </c>
      <c r="B151" s="7"/>
      <c r="C151" s="7"/>
      <c r="D151" s="8">
        <v>70</v>
      </c>
      <c r="E151" s="8">
        <f t="shared" si="27"/>
        <v>70</v>
      </c>
      <c r="F151" s="8">
        <f t="shared" si="28"/>
        <v>70</v>
      </c>
      <c r="G151" s="8">
        <v>70</v>
      </c>
      <c r="H151" s="8">
        <v>75</v>
      </c>
      <c r="I151" s="8">
        <f t="shared" si="32"/>
        <v>75</v>
      </c>
      <c r="J151" s="8">
        <f t="shared" si="33"/>
        <v>75</v>
      </c>
      <c r="K151" s="8">
        <v>75</v>
      </c>
      <c r="L151" s="8">
        <v>125</v>
      </c>
      <c r="M151" s="8">
        <f t="shared" si="29"/>
        <v>127</v>
      </c>
      <c r="N151" s="8">
        <f t="shared" si="30"/>
        <v>128</v>
      </c>
      <c r="O151" s="8">
        <v>130</v>
      </c>
      <c r="P151" s="391">
        <v>126</v>
      </c>
      <c r="Q151" s="394"/>
      <c r="R151" s="395" t="b">
        <f>IF(OR('Multi-Field'!AA128=Lists!$AC$42,'Multi-Field'!AA128=Lists!$AC$43),IF('Multi-Field'!Z128="x",(IF('Multi-Field'!AC128=Lists!$Q$11,Lists!$R$11,IF('Multi-Field'!AC128=Lists!$Q$12,Lists!$R$12,IF('Multi-Field'!AC128=Lists!$Q$13,Lists!$R$13,IF('Multi-Field'!AC128=Lists!$Q$14,Lists!$R$14))))),IF('Multi-Field'!X128="x",(IF('Multi-Field'!AC128=Lists!$Q$11,Lists!$S$11,IF('Multi-Field'!AC128=Lists!$Q$12,Lists!$S$12,IF('Multi-Field'!AC128=Lists!$Q$13,Lists!$S$13,IF('Multi-Field'!AC128=Lists!$Q$14,Lists!$S$14))))),IF('Multi-Field'!V128="x",(IF('Multi-Field'!AC128=Lists!$Q$11,Lists!$T$11,IF('Multi-Field'!AC128=Lists!$Q$12,Lists!$T$12,IF('Multi-Field'!AC128=Lists!$Q$13,Lists!$T$13,IF('Multi-Field'!AC128=Lists!$Q$14,Lists!$T$14))))),0))))</f>
        <v>0</v>
      </c>
      <c r="S151" s="395" t="str">
        <f t="shared" si="26"/>
        <v/>
      </c>
      <c r="T151" s="395"/>
      <c r="U151" s="396"/>
      <c r="V151" s="383">
        <f>IF(OR('Multi-Field'!AI131=$U$4,'Multi-Field'!AI131=$U$5,'Multi-Field'!AI131=$U$6,'Multi-Field'!AI131=$U$7,'Multi-Field'!AI131=$U$8,'Multi-Field'!AI131=$U$9),(IF('Multi-Field'!AJ131=$V$2,100,IF('Multi-Field'!AJ131=$V$3,65,IF('Multi-Field'!AJ131=$V$4,53,IF('Multi-Field'!AJ131=$V$5,41,IF('Multi-Field'!AJ131=$V$6,23,IF('Multi-Field'!AJ131=$V$7,0,0))))))),0)</f>
        <v>0</v>
      </c>
      <c r="W151" s="383" t="str">
        <f>IF(AND(OR('Multi-Field'!AF131=$S$3,'Multi-Field'!AF131=S139,'Multi-Field'!AF131=$S$7),'Multi-Field'!AN131&lt;18,'Multi-Field'!AN131&gt;0),35,IF('Multi-Field'!AF131=$S$4,55,IF(AND('Multi-Field'!AF131=$S$6,'Multi-Field'!AN131&lt;18),30,IF(AND('Multi-Field'!AN131&gt;17,OR('Multi-Field'!AF131=$S$3,'Multi-Field'!AF131=$S$5,'Multi-Field'!AF131= $S$6,'Multi-Field'!AF131=$S$7)),25,"0"))))</f>
        <v>0</v>
      </c>
      <c r="X151" s="383">
        <f>IF(OR('Multi-Field'!BA131=$U$4,'Multi-Field'!BA131=$U$5,'Multi-Field'!BA131=$U$6,'Multi-Field'!BA131=U141,'Multi-Field'!BA131=$U$8,'Multi-Field'!BA131=$U$9),(IF('Multi-Field'!BB131=$V$2,100,IF('Multi-Field'!BB131=$V$3,65,IF('Multi-Field'!BB131=$V$4,53,IF('Multi-Field'!BB131=$V$5,41,IF('Multi-Field'!BB131=$V$6,23,IF('Multi-Field'!BB131=$V$7,0,0))))))),0)</f>
        <v>0</v>
      </c>
      <c r="Y151" s="383" t="str">
        <f>IF(AND(OR('Multi-Field'!AX131=$S$3,'Multi-Field'!AX131=$S$5,'Multi-Field'!AX131=$S$7),'Multi-Field'!BF131&lt;18),35,IF('Multi-Field'!AX131=$S$4,55,IF(AND('Multi-Field'!AX131=$S$6,'Multi-Field'!BF131&lt;18),30,IF(AND('Multi-Field'!BF131&gt;17,OR('Multi-Field'!AX131=$S$3,'Multi-Field'!AX131=$S$5,'Multi-Field'!AX131=$S$6,'Multi-Field'!AX131=$S$7)),25,"0"))))</f>
        <v>0</v>
      </c>
      <c r="Z151" s="383">
        <v>135</v>
      </c>
      <c r="AI151" s="384">
        <f>'[1]Multi-Field'!B147</f>
        <v>0</v>
      </c>
      <c r="AJ151" s="385" t="e">
        <f>#VALUE!</f>
        <v>#VALUE!</v>
      </c>
      <c r="AK151" s="385" t="e">
        <f>#VALUE!</f>
        <v>#VALUE!</v>
      </c>
      <c r="AL151" s="385" t="e">
        <f>IF(AK151="","",IF('[1]Multi-Field'!AU147=20,10,IF(AK151-30&lt;0,0,AK151-30)))</f>
        <v>#VALUE!</v>
      </c>
      <c r="AM151" s="385" t="e">
        <f>#VALUE!</f>
        <v>#VALUE!</v>
      </c>
      <c r="AN151" s="385" t="e">
        <f t="shared" si="35"/>
        <v>#VALUE!</v>
      </c>
      <c r="AO151" s="385" t="e">
        <f>#VALUE!</f>
        <v>#VALUE!</v>
      </c>
      <c r="AP151" s="385" t="e">
        <f>#VALUE!</f>
        <v>#VALUE!</v>
      </c>
      <c r="AQ151" s="385" t="e">
        <f>#VALUE!</f>
        <v>#VALUE!</v>
      </c>
      <c r="AR151" s="385" t="e">
        <f>#VALUE!</f>
        <v>#VALUE!</v>
      </c>
      <c r="AS151" s="385" t="e">
        <f>IF(AR151="","",IF('[1]Multi-Field'!AU147&gt;9,0,AR151-15))</f>
        <v>#VALUE!</v>
      </c>
      <c r="AT151" s="385" t="e">
        <f>#VALUE!</f>
        <v>#VALUE!</v>
      </c>
      <c r="AU151" s="385" t="e">
        <f>#VALUE!</f>
        <v>#VALUE!</v>
      </c>
      <c r="AV151" s="385" t="e">
        <f>IF(AU151="","",IF('[1]Multi-Field'!AU147=9&gt;9,0,AU151-35))</f>
        <v>#VALUE!</v>
      </c>
      <c r="AW151" s="385" t="e">
        <f>#VALUE!</f>
        <v>#VALUE!</v>
      </c>
      <c r="AX151" s="385" t="e">
        <f t="shared" si="36"/>
        <v>#VALUE!</v>
      </c>
      <c r="AY151" s="385" t="str">
        <f>IF('[1]Multi-Field'!AU147="","",IF('[1]Multi-Field'!AU147&lt;1,100,IF('[1]Multi-Field'!AU147=1,75,IF('[1]Multi-Field'!AU147=2,50,IF('[1]Multi-Field'!AU147=3,25,IF('[1]Multi-Field'!AU147&gt;3,0,""))))))</f>
        <v/>
      </c>
      <c r="AZ151" s="385" t="str">
        <f t="shared" si="37"/>
        <v/>
      </c>
      <c r="BA151" s="385" t="e">
        <f>#VALUE!</f>
        <v>#VALUE!</v>
      </c>
      <c r="BB151" s="385" t="e">
        <f>IF(BA151="","",IF(AND('[1]Multi-Field'!AU147&lt;40,'[1]Multi-Field'!AU147&gt;9),40,IF('[1]Multi-Field'!AU147&gt;39,0,BA151+5)))</f>
        <v>#VALUE!</v>
      </c>
      <c r="BC151" s="386" t="e">
        <f t="shared" si="34"/>
        <v>#VALUE!</v>
      </c>
      <c r="BF151" s="411" t="s">
        <v>1320</v>
      </c>
      <c r="BG151" s="412">
        <v>3</v>
      </c>
      <c r="BH151" s="412">
        <v>5</v>
      </c>
      <c r="BI151" s="412">
        <v>5.5</v>
      </c>
      <c r="BJ151" s="409" t="e">
        <f>IF(AND('[1]Single Field'!#REF!=[1]Lists!BF151,'[1]Single Field'!#REF!="Drained"),"x",IF(AND('[1]Single Field'!#REF!=[1]Lists!BF151,'[1]Single Field'!#REF!="Undrained"),O,""))</f>
        <v>#REF!</v>
      </c>
      <c r="BK151" s="409" t="str">
        <f>IF(AND('[1]Multi-Field'!$E$3=[1]Lists!BF151,'[1]Multi-Field'!$F$3="Drained"),BI151,IF(AND('[1]Multi-Field'!$E$3=BF151,'[1]Multi-Field'!$F$3="undrained"),BH151,""))</f>
        <v/>
      </c>
      <c r="BL151" s="409" t="str">
        <f>IF(AND('[1]Multi-Field'!$E$4=BF151,'[1]Multi-Field'!$F$4="Drained"),BI151,IF(AND('[1]Multi-Field'!$E$4=BF151,'[1]Multi-Field'!$F$4="undrained"),BH151,""))</f>
        <v/>
      </c>
      <c r="BM151" s="409" t="str">
        <f>IF(AND('[1]Multi-Field'!$E$5=BF151,'[1]Multi-Field'!$F$5="Drained"),BI151,IF(AND('[1]Multi-Field'!$E$5=BF151,'[1]Multi-Field'!$F$5="undrained"),BH151,""))</f>
        <v/>
      </c>
      <c r="BN151" s="409" t="str">
        <f>IF(AND('[1]Multi-Field'!$E$6=BF151,'[1]Multi-Field'!$F$6="Drained"),BI151,IF(AND('[1]Multi-Field'!$E$6=BF151,'[1]Multi-Field'!$F$6="undrained"),BH151,""))</f>
        <v/>
      </c>
      <c r="BO151" s="409" t="str">
        <f>IF(AND('[1]Multi-Field'!$E$7=BF151,'[1]Multi-Field'!$F$7="Drained"),BI151,IF(AND('[1]Multi-Field'!$E$7=BF151,'[1]Multi-Field'!$F$7="undrained"),BH151,""))</f>
        <v/>
      </c>
      <c r="BP151" s="409" t="str">
        <f>IF(AND('[1]Multi-Field'!$E$8=BF151,'[1]Multi-Field'!$F$8="Drained"),BI151,IF(AND('[1]Multi-Field'!$E$8=BF151,'[1]Multi-Field'!$F$8="undrained"),BH151,""))</f>
        <v/>
      </c>
      <c r="BQ151" s="409" t="str">
        <f>IF(AND('[1]Multi-Field'!$E$9=BF151,'[1]Multi-Field'!$F$9="Drained"),BI151,IF(AND('[1]Multi-Field'!$E$9=BF151,'[1]Multi-Field'!$F$9="undrained"),BH151,""))</f>
        <v/>
      </c>
      <c r="BR151" s="409" t="str">
        <f>IF(AND('[1]Multi-Field'!$E$10=BF151,'[1]Multi-Field'!$F$10="Drained"),BI151,IF(AND('[1]Multi-Field'!$E$10=BF151,'[1]Multi-Field'!$F$10="undrained"),BH151,""))</f>
        <v/>
      </c>
      <c r="BS151" s="409" t="str">
        <f>IF(AND('[1]Multi-Field'!$E$11=BF151,'[1]Multi-Field'!$F$11="Drained"),BI151,IF(AND('[1]Multi-Field'!$E$11=BF151,'[1]Multi-Field'!$F$11="undrained"),BH151,""))</f>
        <v/>
      </c>
      <c r="BT151" s="409" t="str">
        <f>IF(AND('[1]Multi-Field'!$E$12=BF151,'[1]Multi-Field'!$F$12="Drained"),BI151,IF(AND('[1]Multi-Field'!$E$12=BF151,'[1]Multi-Field'!$F$12="undrained"),BH151,""))</f>
        <v/>
      </c>
      <c r="BU151" s="409" t="str">
        <f>IF(AND('[1]Multi-Field'!$E$13=BF151,'[1]Multi-Field'!$F$13="Drained"),BI151,IF(AND('[1]Multi-Field'!$E$3=BF151,'[1]Multi-Field'!$F$13="undrained"),BH151,""))</f>
        <v/>
      </c>
      <c r="BV151" s="409" t="str">
        <f>IF(AND('[1]Multi-Field'!$E$14=BF151,'[1]Multi-Field'!$F$14="Drained"),BI151,IF(AND('[1]Multi-Field'!$E$14=BF151,'[1]Multi-Field'!$F$14="undrained"),BH151,""))</f>
        <v/>
      </c>
      <c r="BW151" s="409" t="str">
        <f>IF(AND('[1]Multi-Field'!$E$15=BF151,'[1]Multi-Field'!$F$15="Drained"),BI151,IF(AND('[1]Multi-Field'!$E$15=BF151,'[1]Multi-Field'!$F$15="undrained"),BH151,""))</f>
        <v/>
      </c>
      <c r="BX151" s="409" t="str">
        <f>IF(AND('[1]Multi-Field'!$E$16=[1]Lists!BF151,'[1]Multi-Field'!$F$16="Drained"),BI151,IF(AND('[1]Multi-Field'!$E$16=[1]Lists!BF151,'[1]Multi-Field'!$F$16="undrained"),BH151,""))</f>
        <v/>
      </c>
      <c r="BY151" s="409" t="str">
        <f>IF(AND('[1]Multi-Field'!$E$17=[1]Lists!BF151,'[1]Multi-Field'!$F$17="Drained"),BI151,IF(AND('[1]Multi-Field'!$E$17=[1]Lists!BF151,'[1]Multi-Field'!$F$17="undrained"),BH151,""))</f>
        <v/>
      </c>
      <c r="BZ151" s="409" t="str">
        <f>IF(AND('[1]Multi-Field'!$E$18=[1]Lists!BF151,'[1]Multi-Field'!$F$18="Drained"),BI151,IF(AND('[1]Multi-Field'!$E$18=[1]Lists!BF151,'[1]Multi-Field'!$F$18="undrained"),BH151,""))</f>
        <v/>
      </c>
      <c r="CA151" s="409" t="str">
        <f>IF(AND('[1]Multi-Field'!$E$19=[1]Lists!BF151,'[1]Multi-Field'!$F$19="Drained"),BI151,IF(AND('[1]Multi-Field'!$E$19=[1]Lists!BF151,'[1]Multi-Field'!$F$19="undrained"),BH151,""))</f>
        <v/>
      </c>
      <c r="CB151" s="409" t="str">
        <f>IF(AND('[1]Multi-Field'!$E$20=[1]Lists!BF151,'[1]Multi-Field'!$F$20="Drained"),BI151,IF(AND('[1]Multi-Field'!$E$20=[1]Lists!BF151,'[1]Multi-Field'!$F$20="undrained"),BH151,""))</f>
        <v/>
      </c>
      <c r="CC151" s="409" t="str">
        <f>IF(AND('[1]Multi-Field'!$E$21=[1]Lists!BF151,'[1]Multi-Field'!$F$21="Drained"),BI151,IF(AND('[1]Multi-Field'!$E$21=[1]Lists!BF151,'[1]Multi-Field'!$F$21="undrained"),BH151,""))</f>
        <v/>
      </c>
      <c r="CD151" s="409" t="str">
        <f>IF(AND('[1]Multi-Field'!$E$22=[1]Lists!BF151,'[1]Multi-Field'!$F$22="Drained"),BI151,IF(AND('[1]Multi-Field'!$E$22=[1]Lists!BF151,'[1]Multi-Field'!$F$22="undrained"),BH151,""))</f>
        <v/>
      </c>
      <c r="CE151" s="409" t="str">
        <f>IF(AND('[1]Multi-Field'!$E$23=[1]Lists!BF151,'[1]Multi-Field'!$F$23="Drained"),BI151,IF(AND('[1]Multi-Field'!$E$23=[1]Lists!BF151,'[1]Multi-Field'!$F$23="undrained"),BH151,""))</f>
        <v/>
      </c>
      <c r="CF151" s="409" t="str">
        <f>IF(AND('[1]Multi-Field'!$E$24=[1]Lists!BF151,'[1]Multi-Field'!$F$24="Drained"),BI151,IF(AND('[1]Multi-Field'!$E$24=[1]Lists!BF151,'[1]Multi-Field'!$F$24="undrained"),BH151,""))</f>
        <v/>
      </c>
      <c r="CG151" s="409" t="str">
        <f>IF(AND('[1]Multi-Field'!$E$25=[1]Lists!BF151,'[1]Multi-Field'!$F$25="Drained"),BI151,IF(AND('[1]Multi-Field'!$E$25=[1]Lists!BF151,'[1]Multi-Field'!$F$25="undrained"),BH151,""))</f>
        <v/>
      </c>
      <c r="CH151" s="409" t="str">
        <f>IF(AND('[1]Multi-Field'!$E$26=[1]Lists!BF151,'[1]Multi-Field'!$F$26="Drained"),BI151,IF(AND('[1]Multi-Field'!$E$26=[1]Lists!BF151,'[1]Multi-Field'!$F$26="undrained"),BH151,""))</f>
        <v/>
      </c>
      <c r="CI151" s="409" t="str">
        <f>IF(AND('[1]Multi-Field'!$E$27=[1]Lists!BF151,'[1]Multi-Field'!$F$27="Drained"),BI151,IF(AND('[1]Multi-Field'!$E$27=[1]Lists!BF151,'[1]Multi-Field'!$F$27="undrained"),BH151,""))</f>
        <v/>
      </c>
      <c r="CJ151" s="409" t="str">
        <f>IF(AND('[1]Multi-Field'!$E$28=[1]Lists!BF151,'[1]Multi-Field'!$F$28="Drained"),BI151,IF(AND('[1]Multi-Field'!$E$28=[1]Lists!BF151,'[1]Multi-Field'!$F$28="undrained"),BH151,""))</f>
        <v/>
      </c>
      <c r="CK151" s="409" t="str">
        <f>IF(AND('[1]Multi-Field'!$E$29=[1]Lists!BF151,'[1]Multi-Field'!$F$29="Drained"),BI151,IF(AND('[1]Multi-Field'!$E$29=[1]Lists!BF151,'[1]Multi-Field'!$F$29="undrained"),BH151,""))</f>
        <v/>
      </c>
      <c r="CL151" s="409" t="str">
        <f>IF(AND('[1]Multi-Field'!$E$30=[1]Lists!BF151,'[1]Multi-Field'!$F$30="Drained"),BI151,IF(AND('[1]Multi-Field'!$E$30=[1]Lists!BF151,'[1]Multi-Field'!$F$30="undrained"),BH151,""))</f>
        <v/>
      </c>
      <c r="CM151" s="409" t="str">
        <f>IF(AND('[1]Multi-Field'!$E$31=[1]Lists!BF151,'[1]Multi-Field'!$F$31="Drained"),BI151,IF(AND('[1]Multi-Field'!$E$31=[1]Lists!BF151,'[1]Multi-Field'!$F$31="undrained"),BH151,""))</f>
        <v/>
      </c>
      <c r="CN151" s="409" t="str">
        <f>IF(AND('[1]Multi-Field'!$E$32=[1]Lists!BF151,'[1]Multi-Field'!$F$32="Drained"),BI151,IF(AND('[1]Multi-Field'!$E$32=[1]Lists!BF151,'[1]Multi-Field'!$F$32="undrained"),BH151,""))</f>
        <v/>
      </c>
      <c r="CO151" s="409" t="str">
        <f>IF(AND('[1]Multi-Field'!$E$33=[1]Lists!BF151,'[1]Multi-Field'!$F$33="Drained"),BI151,IF(AND('[1]Multi-Field'!$E$33=[1]Lists!BF151,'[1]Multi-Field'!$F$33="undrained"),BH151,""))</f>
        <v/>
      </c>
      <c r="CP151" s="409" t="str">
        <f>IF(AND('[1]Multi-Field'!$E$34=[1]Lists!BF151,'[1]Multi-Field'!$F$34="Drained"),BI151,IF(AND('[1]Multi-Field'!$E$34=[1]Lists!BF151,'[1]Multi-Field'!$F$34="undrained"),BH151,""))</f>
        <v/>
      </c>
      <c r="CQ151" s="409" t="str">
        <f>IF(AND('[1]Multi-Field'!$E$35=[1]Lists!BF151,'[1]Multi-Field'!$F$35="Drained"),BI151,IF(AND('[1]Multi-Field'!$E$35=[1]Lists!BF151,'[1]Multi-Field'!$F$35="undrained"),BH151,""))</f>
        <v/>
      </c>
      <c r="CR151" s="409" t="str">
        <f>IF(AND('[1]Multi-Field'!$E$36=[1]Lists!BF151,'[1]Multi-Field'!$F$36="Drained"),BI151,IF(AND('[1]Multi-Field'!$E$36=[1]Lists!BF151,'[1]Multi-Field'!$F$36="undrained"),BH151,""))</f>
        <v/>
      </c>
      <c r="CS151" s="409" t="str">
        <f>IF(AND('[1]Multi-Field'!$E$37=[1]Lists!BF151,'[1]Multi-Field'!$F$37="Drained"),BI151,IF(AND('[1]Multi-Field'!$E$37=[1]Lists!BF151,'[1]Multi-Field'!$F$37="undrained"),BH151,""))</f>
        <v/>
      </c>
      <c r="CT151" s="409" t="str">
        <f>IF(AND('[1]Multi-Field'!$E$38=[1]Lists!BF151,'[1]Multi-Field'!$F$38="Drained"),BI151,IF(AND('[1]Multi-Field'!$E$38=[1]Lists!BF151,'[1]Multi-Field'!$F$38="undrained"),BH151,""))</f>
        <v/>
      </c>
      <c r="CU151" s="409" t="str">
        <f>IF(AND('[1]Multi-Field'!$E$39=[1]Lists!BF151,'[1]Multi-Field'!$F$39="Drained"),BI151,IF(AND('[1]Multi-Field'!$E$39=[1]Lists!BF151,'[1]Multi-Field'!$F$39="undrained"),BH151,""))</f>
        <v/>
      </c>
      <c r="CV151" s="409" t="str">
        <f>IF(AND('[1]Multi-Field'!$E$40=[1]Lists!BF151,'[1]Multi-Field'!$F$40="Drained"),BI151,IF(AND('[1]Multi-Field'!$E$40=[1]Lists!BF151,'[1]Multi-Field'!$F$40="undrained"),BH151,""))</f>
        <v/>
      </c>
      <c r="CW151" s="409" t="str">
        <f>IF(AND('[1]Multi-Field'!$E$41=[1]Lists!BF151,'[1]Multi-Field'!$F$40="Drained"),BI151,IF(AND('[1]Multi-Field'!$E$40=[1]Lists!BF151,'[1]Multi-Field'!$F$40="undrained"),BH151,""))</f>
        <v/>
      </c>
      <c r="CX151" s="409" t="str">
        <f>IF(AND('[1]Multi-Field'!$E$42=[1]Lists!BF151,'[1]Multi-Field'!$F$42="Drained"),BI151,IF(AND('[1]Multi-Field'!$E$42=[1]Lists!BF151,'[1]Multi-Field'!$F$42="undrained"),BH151,""))</f>
        <v/>
      </c>
      <c r="CY151" s="409" t="str">
        <f>IF(AND('[1]Multi-Field'!$E$43=[1]Lists!BF151,'[1]Multi-Field'!$F$43="Drained"),BI151,IF(AND('[1]Multi-Field'!$E$43=[1]Lists!BF151,'[1]Multi-Field'!$F$43="undrained"),BH151,""))</f>
        <v/>
      </c>
      <c r="CZ151" s="409" t="str">
        <f>IF(AND('[1]Multi-Field'!$E$44=[1]Lists!BF151,'[1]Multi-Field'!$F$44="Drained"),BI151,IF(AND('[1]Multi-Field'!$E$44=[1]Lists!BF151,'[1]Multi-Field'!$F$44="undrained"),BH151,""))</f>
        <v/>
      </c>
      <c r="DA151" s="409" t="str">
        <f>IF(AND('[1]Multi-Field'!$E$45=[1]Lists!BF151,'[1]Multi-Field'!$F$45="Drained"),BI151,IF(AND('[1]Multi-Field'!$E$45=[1]Lists!BF151,'[1]Multi-Field'!$F$45="undrained"),BH151,""))</f>
        <v/>
      </c>
      <c r="DB151" s="409" t="str">
        <f>IF(AND('[1]Multi-Field'!$E$46=[1]Lists!BF151,'[1]Multi-Field'!$F$46="Drained"),BI151,IF(AND('[1]Multi-Field'!$E$46=[1]Lists!BF151,'[1]Multi-Field'!$F$46="undrained"),BH151,""))</f>
        <v/>
      </c>
      <c r="DC151" s="409" t="str">
        <f>IF(AND('[1]Multi-Field'!$E$47=[1]Lists!BF151,'[1]Multi-Field'!$F$47="Drained"),BI151,IF(AND('[1]Multi-Field'!$E$47=[1]Lists!BF151,'[1]Multi-Field'!$F$47="undrained"),BH151,""))</f>
        <v/>
      </c>
      <c r="DD151" s="409" t="str">
        <f>IF(AND('[1]Multi-Field'!$E$48=[1]Lists!BF151,'[1]Multi-Field'!$F$48="Drained"),BI151,IF(AND('[1]Multi-Field'!$E$48=[1]Lists!BF151,'[1]Multi-Field'!$F$48="undrained"),BH151,""))</f>
        <v/>
      </c>
      <c r="DE151" s="409" t="str">
        <f>IF(AND('[1]Multi-Field'!$E$49=[1]Lists!BF151,'[1]Multi-Field'!$F$49="Drained"),BI151,IF(AND('[1]Multi-Field'!$E$49=[1]Lists!BF151,'[1]Multi-Field'!$F$9="undrained"),BH151,""))</f>
        <v/>
      </c>
      <c r="DF151" s="409" t="str">
        <f>IF(AND('[1]Multi-Field'!$E$50=[1]Lists!BF151,'[1]Multi-Field'!$F$50="Drained"),BI151,IF(AND('[1]Multi-Field'!$E$50=[1]Lists!BF151,'[1]Multi-Field'!$F$50="undrained"),BH151,""))</f>
        <v/>
      </c>
      <c r="DG151" s="409" t="str">
        <f>IF(AND('[1]Multi-Field'!$E$51=[1]Lists!BF151,'[1]Multi-Field'!$F$51="Drained"),BI151,IF(AND('[1]Multi-Field'!$E$51=[1]Lists!BF151,'[1]Multi-Field'!$F$51="undrained"),BH151,""))</f>
        <v/>
      </c>
      <c r="DH151" s="409" t="str">
        <f>IF(AND('[1]Multi-Field'!$E$52=[1]Lists!BF151,'[1]Multi-Field'!$F$52="Drained"),BI151,IF(AND('[1]Multi-Field'!$E$52=[1]Lists!BF151,'[1]Multi-Field'!$F$52="undrained"),BH151,""))</f>
        <v/>
      </c>
      <c r="DI151" s="409" t="str">
        <f>IF(AND('[1]Multi-Field'!$E$53=[1]Lists!BF151,'[1]Multi-Field'!$F$53="Drained"),BI151,IF(AND('[1]Multi-Field'!$E$53=[1]Lists!BF151,'[1]Multi-Field'!$F$53="undrained"),BH151,""))</f>
        <v/>
      </c>
      <c r="DJ151" s="409" t="str">
        <f>IF(AND('[1]Multi-Field'!$E$54=[1]Lists!BF151,'[1]Multi-Field'!$F$54="Drained"),BI151,IF(AND('[1]Multi-Field'!$E$54=[1]Lists!BF151,'[1]Multi-Field'!$F$54="undrained"),BH151,""))</f>
        <v/>
      </c>
      <c r="DK151" s="409" t="str">
        <f>IF(AND('[1]Multi-Field'!$E$55=[1]Lists!BF151,'[1]Multi-Field'!$F$55="Drained"),BI151,IF(AND('[1]Multi-Field'!$E$55=[1]Lists!BF151,'[1]Multi-Field'!$F$55="undrained"),BH151,""))</f>
        <v/>
      </c>
      <c r="DL151" s="409" t="str">
        <f>IF(AND('[1]Multi-Field'!$E$56=[1]Lists!BF151,'[1]Multi-Field'!$F$56="Drained"),BI151,IF(AND('[1]Multi-Field'!$E$56=[1]Lists!BF151,'[1]Multi-Field'!$F$56="undrained"),BH151,""))</f>
        <v/>
      </c>
      <c r="DM151" s="409" t="str">
        <f>IF(AND('[1]Multi-Field'!$E$57=[1]Lists!BF151,'[1]Multi-Field'!$F$57="Drained"),BI151,IF(AND('[1]Multi-Field'!$E$57=[1]Lists!BF151,'[1]Multi-Field'!$F$57="undrained"),BH151,""))</f>
        <v/>
      </c>
      <c r="DN151" s="409" t="str">
        <f>IF(AND('[1]Multi-Field'!$E$58=[1]Lists!BF151,'[1]Multi-Field'!$F$58="Drained"),BI151,IF(AND('[1]Multi-Field'!$E$58=[1]Lists!BF151,'[1]Multi-Field'!$F$58="undrained"),BH151,""))</f>
        <v/>
      </c>
      <c r="DO151" s="409" t="str">
        <f>IF(AND('[1]Multi-Field'!$E$59=[1]Lists!BF151,'[1]Multi-Field'!$F$59="Drained"),BI151,IF(AND('[1]Multi-Field'!$E$59=[1]Lists!BF151,'[1]Multi-Field'!$F$59="undrained"),BH151,""))</f>
        <v/>
      </c>
      <c r="DP151" s="409" t="str">
        <f>IF(AND('[1]Multi-Field'!$E$60=[1]Lists!BF151,'[1]Multi-Field'!$F$60="Drained"),BI151,IF(AND('[1]Multi-Field'!$E$60=[1]Lists!BF151,'[1]Multi-Field'!$F$60="undrained"),BH151,""))</f>
        <v/>
      </c>
      <c r="DQ151" s="409" t="str">
        <f>IF(AND('[1]Multi-Field'!$E$61=[1]Lists!BF151,'[1]Multi-Field'!$F$61="Drained"),BI151,IF(AND('[1]Multi-Field'!$E$61=[1]Lists!BF151,'[1]Multi-Field'!$F$61="undrained"),BH151,""))</f>
        <v/>
      </c>
      <c r="DR151" s="409" t="str">
        <f>IF(AND('[1]Multi-Field'!$E$62=[1]Lists!BF151,'[1]Multi-Field'!$F$62="Drained"),BI151,IF(AND('[1]Multi-Field'!$E$62=[1]Lists!BF151,'[1]Multi-Field'!$F$62="undrained"),BH151,""))</f>
        <v/>
      </c>
      <c r="DS151" s="409" t="str">
        <f>IF(AND('[1]Multi-Field'!$E$63=[1]Lists!BF151,'[1]Multi-Field'!$F$63="Drained"),BI151,IF(AND('[1]Multi-Field'!$E$63=[1]Lists!BF151,'[1]Multi-Field'!$F$63="undrained"),BH151,""))</f>
        <v/>
      </c>
      <c r="DT151" s="409" t="str">
        <f>IF(AND('[1]Multi-Field'!$E$64=[1]Lists!BF151,'[1]Multi-Field'!$F$64="Drained"),BI151,IF(AND('[1]Multi-Field'!$E$64=[1]Lists!BF151,'[1]Multi-Field'!$F$64="undrained"),BH151,""))</f>
        <v/>
      </c>
      <c r="DU151" s="409" t="str">
        <f>IF(AND('[1]Multi-Field'!$E$65=[1]Lists!BF151,'[1]Multi-Field'!$F$65="Drained"),BI151,IF(AND('[1]Multi-Field'!$E$65=[1]Lists!BF151,'[1]Multi-Field'!$F$65="undrained"),BH151,""))</f>
        <v/>
      </c>
      <c r="DV151" s="409" t="str">
        <f>IF(AND('[1]Multi-Field'!$E$66=[1]Lists!BF151,'[1]Multi-Field'!$F$66="Drained"),BI151,IF(AND('[1]Multi-Field'!$E$66=[1]Lists!BF151,'[1]Multi-Field'!$F$66="undrained"),BH151,""))</f>
        <v/>
      </c>
      <c r="DW151" s="409" t="str">
        <f>IF(AND('[1]Multi-Field'!$E$67=[1]Lists!BF151,'[1]Multi-Field'!$F$67="Drained"),BI151,IF(AND('[1]Multi-Field'!$E$67=[1]Lists!BF151,'[1]Multi-Field'!$F$67="undrained"),BH151,""))</f>
        <v/>
      </c>
      <c r="DX151" s="409" t="str">
        <f>IF(AND('[1]Multi-Field'!$E$68=[1]Lists!BF151,'[1]Multi-Field'!$F$68="Drained"),BI151,IF(AND('[1]Multi-Field'!$E$68=[1]Lists!BF151,'[1]Multi-Field'!$F$68="undrained"),BH151,""))</f>
        <v/>
      </c>
      <c r="DY151" s="409" t="str">
        <f>IF(AND('[1]Multi-Field'!$E$69=[1]Lists!BF151,'[1]Multi-Field'!$F$69="Drained"),BI151,IF(AND('[1]Multi-Field'!$E$69=[1]Lists!BF151,'[1]Multi-Field'!$F$69="undrained"),BH151,""))</f>
        <v/>
      </c>
      <c r="DZ151" s="409" t="str">
        <f>IF(AND('[1]Multi-Field'!$E$70=[1]Lists!BF151,'[1]Multi-Field'!$F$70="Drained"),BI151,IF(AND('[1]Multi-Field'!$E$70=[1]Lists!BF151,'[1]Multi-Field'!$F$70="undrained"),BH151,""))</f>
        <v/>
      </c>
      <c r="EA151" s="409" t="str">
        <f>IF(AND('[1]Multi-Field'!$E$71=[1]Lists!BF151,'[1]Multi-Field'!$F$71="Drained"),BI151,IF(AND('[1]Multi-Field'!$E$71=[1]Lists!BF151,'[1]Multi-Field'!$F$71="undrained"),BH151,""))</f>
        <v/>
      </c>
      <c r="EB151" s="409" t="str">
        <f>IF(AND('[1]Multi-Field'!$E$72=[1]Lists!BF151,'[1]Multi-Field'!$F$72="Drained"),BI151,IF(AND('[1]Multi-Field'!$E$72=[1]Lists!BF151,'[1]Multi-Field'!$F$72="undrained"),BH151,""))</f>
        <v/>
      </c>
      <c r="EC151" s="409" t="str">
        <f>IF(AND('[1]Multi-Field'!$E$73=[1]Lists!BF151,'[1]Multi-Field'!$F$73="Drained"),BI151,IF(AND('[1]Multi-Field'!$E$73=[1]Lists!BF151,'[1]Multi-Field'!$F$73="undrained"),BH151,""))</f>
        <v/>
      </c>
      <c r="ED151" s="409" t="str">
        <f>IF(AND('[1]Multi-Field'!$E$74=[1]Lists!BF151,'[1]Multi-Field'!$F$74="Drained"),BI151,IF(AND('[1]Multi-Field'!$E$74=[1]Lists!BF151,'[1]Multi-Field'!$F$74="undrained"),BH151,""))</f>
        <v/>
      </c>
      <c r="EE151" s="409" t="str">
        <f>IF(AND('[1]Multi-Field'!$E$75=[1]Lists!BF151,'[1]Multi-Field'!$F$75="Drained"),BI151,IF(AND('[1]Multi-Field'!$E$75=[1]Lists!BF151,'[1]Multi-Field'!$F$75="undrained"),BH151,""))</f>
        <v/>
      </c>
      <c r="EF151" s="409" t="str">
        <f>IF(AND('[1]Multi-Field'!$E$76=[1]Lists!BF151,'[1]Multi-Field'!$F$76="Drained"),BI151,IF(AND('[1]Multi-Field'!$E$76=[1]Lists!BF151,'[1]Multi-Field'!$F$6="undrained"),BH151,""))</f>
        <v/>
      </c>
      <c r="EG151" s="409" t="str">
        <f>IF(AND('[1]Multi-Field'!$E$77=[1]Lists!BF151,'[1]Multi-Field'!$F$77="Drained"),BI151,IF(AND('[1]Multi-Field'!$E$77=[1]Lists!BF151,'[1]Multi-Field'!$F$77="undrained"),BH151,""))</f>
        <v/>
      </c>
      <c r="EH151" s="409" t="str">
        <f>IF(AND('[1]Multi-Field'!$E$78=[1]Lists!BF151,'[1]Multi-Field'!$F$78="Drained"),BI151,IF(AND('[1]Multi-Field'!$E$78=[1]Lists!BF151,'[1]Multi-Field'!$F$78="undrained"),BH151,""))</f>
        <v/>
      </c>
      <c r="EI151" s="409" t="str">
        <f>IF(AND('[1]Multi-Field'!$E$79=[1]Lists!BF151,'[1]Multi-Field'!$F$79="Drained"),BI151,IF(AND('[1]Multi-Field'!$E$79=[1]Lists!BF151,'[1]Multi-Field'!$F$79="undrained"),BH151,""))</f>
        <v/>
      </c>
      <c r="EJ151" s="409" t="str">
        <f>IF(AND('[1]Multi-Field'!$E$80=[1]Lists!BF151,'[1]Multi-Field'!$F$80="Drained"),BI151,IF(AND('[1]Multi-Field'!$E$80=[1]Lists!BF151,'[1]Multi-Field'!$F$80="undrained"),BH151,""))</f>
        <v/>
      </c>
      <c r="EK151" s="409" t="str">
        <f>IF(AND('[1]Multi-Field'!$E$81=[1]Lists!BF151,'[1]Multi-Field'!$F$81="Drained"),BI151,IF(AND('[1]Multi-Field'!$E$81=[1]Lists!BF151,'[1]Multi-Field'!$F$81="undrained"),BH151,""))</f>
        <v/>
      </c>
      <c r="EL151" s="409" t="str">
        <f>IF(AND('[1]Multi-Field'!$E$82=[1]Lists!BF151,'[1]Multi-Field'!$F$82="Drained"),BI151,IF(AND('[1]Multi-Field'!$E$82=[1]Lists!BF151,'[1]Multi-Field'!$F$82="undrained"),BH151,""))</f>
        <v/>
      </c>
      <c r="EM151" s="409" t="str">
        <f>IF(AND('[1]Multi-Field'!$E$83=[1]Lists!BF151,'[1]Multi-Field'!$F$83="Drained"),BI151,IF(AND('[1]Multi-Field'!$E$83=[1]Lists!BF151,'[1]Multi-Field'!$F$83="undrained"),BH151,""))</f>
        <v/>
      </c>
      <c r="EN151" s="409" t="str">
        <f>IF(AND('[1]Multi-Field'!$E$84=[1]Lists!BF151,'[1]Multi-Field'!$F$84="Drained"),BI151,IF(AND('[1]Multi-Field'!$E$84=[1]Lists!BF151,'[1]Multi-Field'!$F$84="undrained"),BH151,""))</f>
        <v/>
      </c>
      <c r="EO151" s="409" t="str">
        <f>IF(AND('[1]Multi-Field'!$E$85=[1]Lists!BF151,'[1]Multi-Field'!$F$85="Drained"),BI151,IF(AND('[1]Multi-Field'!$E$85=[1]Lists!BF151,'[1]Multi-Field'!$F$85="undrained"),BH151,""))</f>
        <v/>
      </c>
      <c r="EP151" s="409" t="str">
        <f>IF(AND('[1]Multi-Field'!$E$86=[1]Lists!BF151,'[1]Multi-Field'!$F$86="Drained"),BI151,IF(AND('[1]Multi-Field'!$E$86=[1]Lists!BF151,'[1]Multi-Field'!$F$86="undrained"),BH151,""))</f>
        <v/>
      </c>
      <c r="EQ151" s="409" t="str">
        <f>IF(AND('[1]Multi-Field'!$E$87=[1]Lists!BF151,'[1]Multi-Field'!$F$87="Drained"),BI151,IF(AND('[1]Multi-Field'!$E$87=[1]Lists!BF151,'[1]Multi-Field'!$F$87="undrained"),BH151,""))</f>
        <v/>
      </c>
      <c r="ER151" s="409" t="str">
        <f>IF(AND('[1]Multi-Field'!$E$88=[1]Lists!BF151,'[1]Multi-Field'!$F$88="Drained"),BI151,IF(AND('[1]Multi-Field'!$E$88=[1]Lists!BF151,'[1]Multi-Field'!$F$88="undrained"),BH151,""))</f>
        <v/>
      </c>
      <c r="ES151" s="409" t="str">
        <f>IF(AND('[1]Multi-Field'!$E$89=[1]Lists!BF151,'[1]Multi-Field'!$F$89="Drained"),BI151,IF(AND('[1]Multi-Field'!$E$89=[1]Lists!BF151,'[1]Multi-Field'!$F$89="undrained"),BH151,""))</f>
        <v/>
      </c>
      <c r="ET151" s="409" t="str">
        <f>IF(AND('[1]Multi-Field'!$E$90=[1]Lists!BF151,'[1]Multi-Field'!$F$90="Drained"),BI151,IF(AND('[1]Multi-Field'!$E$90=[1]Lists!BF151,'[1]Multi-Field'!$F$90="undrained"),BH151,""))</f>
        <v/>
      </c>
      <c r="EU151" s="409" t="str">
        <f>IF(AND('[1]Multi-Field'!$E$91=[1]Lists!BF151,'[1]Multi-Field'!$F$91="Drained"),BI151,IF(AND('[1]Multi-Field'!$E$91=[1]Lists!BF151,'[1]Multi-Field'!$F$91="undrained"),BH151,""))</f>
        <v/>
      </c>
      <c r="EV151" s="409" t="str">
        <f>IF(AND('[1]Multi-Field'!$E$92=[1]Lists!BF151,'[1]Multi-Field'!$F$92="Drained"),BI151,IF(AND('[1]Multi-Field'!$E$92=[1]Lists!BF151,'[1]Multi-Field'!$F$92="undrained"),BH151,""))</f>
        <v/>
      </c>
      <c r="EW151" s="409" t="str">
        <f>IF(AND('[1]Multi-Field'!$E$93=[1]Lists!BF151,'[1]Multi-Field'!$F$93="Drained"),BI151,IF(AND('[1]Multi-Field'!$E$93=[1]Lists!BF151,'[1]Multi-Field'!$F$93="undrained"),BH151,""))</f>
        <v/>
      </c>
      <c r="EX151" s="409" t="str">
        <f>IF(AND('[1]Multi-Field'!$E$94=[1]Lists!BF151,'[1]Multi-Field'!$F$94="Drained"),BI151,IF(AND('[1]Multi-Field'!$E$94=[1]Lists!BF151,'[1]Multi-Field'!$F$94="undrained"),BH151,""))</f>
        <v/>
      </c>
      <c r="EY151" s="409" t="str">
        <f>IF(AND('[1]Multi-Field'!$E$95=[1]Lists!BF151,'[1]Multi-Field'!$F$95="Drained"),BI151,IF(AND('[1]Multi-Field'!$E$95=[1]Lists!BF151,'[1]Multi-Field'!$F$95="undrained"),BH151,""))</f>
        <v/>
      </c>
      <c r="EZ151" s="409" t="str">
        <f>IF(AND('[1]Multi-Field'!$E$96=[1]Lists!BF151,'[1]Multi-Field'!$F$96="Drained"),BI151,IF(AND('[1]Multi-Field'!$E$96=[1]Lists!BF151,'[1]Multi-Field'!$F$96="undrained"),BH151,""))</f>
        <v/>
      </c>
      <c r="FA151" s="409" t="str">
        <f>IF(AND('[1]Multi-Field'!$E$97=[1]Lists!BF151,'[1]Multi-Field'!$F$97="Drained"),BI151,IF(AND('[1]Multi-Field'!$E$97=[1]Lists!BF151,'[1]Multi-Field'!$F$97="undrained"),BH151,""))</f>
        <v/>
      </c>
      <c r="FB151" s="409" t="str">
        <f>IF(AND('[1]Multi-Field'!$E$98=[1]Lists!BF151,'[1]Multi-Field'!$F$98="Drained"),BI151,IF(AND('[1]Multi-Field'!$E$98=[1]Lists!BF151,'[1]Multi-Field'!$F$98="undrained"),BH151,""))</f>
        <v/>
      </c>
      <c r="FC151" s="409" t="str">
        <f>IF(AND('[1]Multi-Field'!$E$99=[1]Lists!BF151,'[1]Multi-Field'!$F$99="Drained"),BI151,IF(AND('[1]Multi-Field'!$E$99=[1]Lists!BF151,'[1]Multi-Field'!$F$99="undrained"),BH151,""))</f>
        <v/>
      </c>
      <c r="FD151" s="409" t="str">
        <f>IF(AND('[1]Multi-Field'!$E$100=[1]Lists!BF151,'[1]Multi-Field'!$F$100="Drained"),BI151,IF(AND('[1]Multi-Field'!$E$100=[1]Lists!BF151,'[1]Multi-Field'!$F$100="undrained"),BH151,""))</f>
        <v/>
      </c>
      <c r="FE151" s="409" t="str">
        <f>IF(AND('[1]Multi-Field'!$E$101=[1]Lists!BF151,'[1]Multi-Field'!$F$101="Drained"),BI151,IF(AND('[1]Multi-Field'!$E$101=[1]Lists!BF151,'[1]Multi-Field'!$F$101="undrained"),BH151,""))</f>
        <v/>
      </c>
      <c r="FF151" s="409" t="str">
        <f>IF(AND('[1]Multi-Field'!$E$102=[1]Lists!BF151,'[1]Multi-Field'!$F$102="Drained"),BI151,IF(AND('[1]Multi-Field'!$E$102=[1]Lists!BF151,'[1]Multi-Field'!$F$102="undrained"),BH151,""))</f>
        <v/>
      </c>
      <c r="FG151" s="409" t="str">
        <f>IF(AND('[1]Multi-Field'!$E$103=[1]Lists!BF151,'[1]Multi-Field'!$F$103="Drained"),BI151,IF(AND('[1]Multi-Field'!$E$103=[1]Lists!BF151,'[1]Multi-Field'!$F$103="undrained"),BH151,""))</f>
        <v/>
      </c>
      <c r="FH151" s="409" t="str">
        <f>IF(AND('[1]Multi-Field'!$E$104=[1]Lists!BF151,'[1]Multi-Field'!$F$104="Drained"),BI151,IF(AND('[1]Multi-Field'!$E$104=[1]Lists!BF151,'[1]Multi-Field'!$F$104="undrained"),BH151,""))</f>
        <v/>
      </c>
      <c r="FI151" s="409" t="str">
        <f>IF(AND('[1]Multi-Field'!$E$105=[1]Lists!BF151,'[1]Multi-Field'!$F$105="Drained"),BI151,IF(AND('[1]Multi-Field'!$E$105=[1]Lists!BF151,'[1]Multi-Field'!$F$105="undrained"),BH151,""))</f>
        <v/>
      </c>
      <c r="FJ151" s="409" t="str">
        <f>IF(AND('[1]Multi-Field'!$E$106=[1]Lists!BF151,'[1]Multi-Field'!$F$106="Drained"),BI151,IF(AND('[1]Multi-Field'!$E$106=[1]Lists!BF151,'[1]Multi-Field'!$F$106="undrained"),BH151,""))</f>
        <v/>
      </c>
      <c r="FK151" s="409" t="str">
        <f>IF(AND('[1]Multi-Field'!$E$107=[1]Lists!BF151,'[1]Multi-Field'!$F$107="Drained"),BI151,IF(AND('[1]Multi-Field'!$E$107=[1]Lists!BF151,'[1]Multi-Field'!$F$107="undrained"),BH151,""))</f>
        <v/>
      </c>
      <c r="FL151" s="409" t="str">
        <f>IF(AND('[1]Multi-Field'!$E$108=[1]Lists!BF151,'[1]Multi-Field'!$F$108="Drained"),BI151,IF(AND('[1]Multi-Field'!$E$108=[1]Lists!BF151,'[1]Multi-Field'!$F$108="undrained"),BH151,""))</f>
        <v/>
      </c>
      <c r="FM151" s="409" t="str">
        <f>IF(AND('[1]Multi-Field'!$E$109=[1]Lists!BF151,'[1]Multi-Field'!$F$109="Drained"),BI151,IF(AND('[1]Multi-Field'!$E$109=[1]Lists!BF151,'[1]Multi-Field'!$F$109="undrained"),BH151,""))</f>
        <v/>
      </c>
      <c r="FN151" s="409" t="str">
        <f>IF(AND('[1]Multi-Field'!$E$110=[1]Lists!BF151,'[1]Multi-Field'!$F$110="Drained"),BI151,IF(AND('[1]Multi-Field'!$E$110=[1]Lists!BF151,'[1]Multi-Field'!$F$110="undrained"),BH151,""))</f>
        <v/>
      </c>
      <c r="FO151" s="409" t="str">
        <f>IF(AND('[1]Multi-Field'!$E$111=[1]Lists!BF151,'[1]Multi-Field'!$F$111="Drained"),BI151,IF(AND('[1]Multi-Field'!$E$111=[1]Lists!BF151,'[1]Multi-Field'!$F$111="undrained"),BH151,""))</f>
        <v/>
      </c>
      <c r="FP151" s="409" t="str">
        <f>IF(AND('[1]Multi-Field'!$E$112=[1]Lists!BF151,'[1]Multi-Field'!$F$112="Drained"),BI151,IF(AND('[1]Multi-Field'!$E$112=[1]Lists!BF151,'[1]Multi-Field'!$F$112="undrained"),BH151,""))</f>
        <v/>
      </c>
      <c r="FQ151" s="409" t="str">
        <f>IF(AND('[1]Multi-Field'!$E$113=[1]Lists!BF151,'[1]Multi-Field'!$F$113="Drained"),BI151,IF(AND('[1]Multi-Field'!$E$113=[1]Lists!BF151,'[1]Multi-Field'!$F$113="undrained"),BH151,""))</f>
        <v/>
      </c>
      <c r="FR151" s="409" t="str">
        <f>IF(AND('[1]Multi-Field'!$E$114=[1]Lists!BF151,'[1]Multi-Field'!$F$114="Drained"),BI151,IF(AND('[1]Multi-Field'!$E$114=[1]Lists!BF151,'[1]Multi-Field'!$F$114="undrained"),BH151,""))</f>
        <v/>
      </c>
      <c r="FS151" s="409" t="str">
        <f>IF(AND('[1]Multi-Field'!$E$115=[1]Lists!BF151,'[1]Multi-Field'!$F$115="Drained"),BI151,IF(AND('[1]Multi-Field'!$E$115=[1]Lists!BF151,'[1]Multi-Field'!$F$115="undrained"),BH151,""))</f>
        <v/>
      </c>
      <c r="FT151" s="409" t="str">
        <f>IF(AND('[1]Multi-Field'!$E$116=[1]Lists!BF151,'[1]Multi-Field'!$F$116="Drained"),BI151,IF(AND('[1]Multi-Field'!$E$116=[1]Lists!BF151,'[1]Multi-Field'!$F$116="undrained"),BH151,""))</f>
        <v/>
      </c>
      <c r="FU151" s="409" t="str">
        <f>IF(AND('[1]Multi-Field'!$E$117=[1]Lists!BF151,'[1]Multi-Field'!$F$117="Drained"),BI151,IF(AND('[1]Multi-Field'!$E$117=[1]Lists!BF151,'[1]Multi-Field'!$F$117="undrained"),BH151,""))</f>
        <v/>
      </c>
      <c r="FV151" s="409" t="str">
        <f>IF(AND('[1]Multi-Field'!$E$118=[1]Lists!BF151,'[1]Multi-Field'!$F$118="Drained"),BI151,IF(AND('[1]Multi-Field'!$E$118=[1]Lists!BF151,'[1]Multi-Field'!$F$118="undrained"),BH151,""))</f>
        <v/>
      </c>
      <c r="FW151" s="409" t="str">
        <f>IF(AND('[1]Multi-Field'!$E$119=[1]Lists!BF151,'[1]Multi-Field'!$F$119="Drained"),BI151,IF(AND('[1]Multi-Field'!$E$119=[1]Lists!BF151,'[1]Multi-Field'!$F$119="undrained"),BH151,""))</f>
        <v/>
      </c>
      <c r="FX151" s="409" t="str">
        <f>IF(AND('[1]Multi-Field'!$E$120=[1]Lists!BF151,'[1]Multi-Field'!$F$120="Drained"),BI151,IF(AND('[1]Multi-Field'!$E$120=[1]Lists!BF151,'[1]Multi-Field'!$F$120="undrained"),BH151,""))</f>
        <v/>
      </c>
      <c r="GC151" s="4">
        <f>'[1]Multi-Field'!B149</f>
        <v>0</v>
      </c>
      <c r="GD151" s="73" t="str">
        <f>IF(OR('[1]Multi-Field'!Q149=$FZ$43,'[1]Multi-Field'!Q149=$FZ$44),'[1]Multi-Field'!BS149,"")</f>
        <v/>
      </c>
      <c r="GE151" s="4" t="str">
        <f>IF(AND(OR('[1]Multi-Field'!Q149=$FZ$86,'[1]Multi-Field'!Q149=$FZ$94,'[1]Multi-Field'!Q149=$FZ$87,'[1]Multi-Field'!Q149=[1]Lists!$FZ$93,'[1]Multi-Field'!Q149=$FZ$59),'[1]Multi-Field'!BS149&gt;50),'[1]Multi-Field'!BS149*0.8,IF(AND(OR('[1]Multi-Field'!Q149=$FZ$86,'[1]Multi-Field'!Q149=$FZ$94,'[1]Multi-Field'!Q149=$FZ$87,'[1]Multi-Field'!Q149=[1]Lists!$FZ$93,'[1]Multi-Field'!Q149=[1]Lists!$FZ$59),'[1]Multi-Field'!BS149&lt;50),'[1]Multi-Field'!BS149,""))</f>
        <v/>
      </c>
      <c r="GF151" s="4" t="str">
        <f>IF(OR('[1]Multi-Field'!Q149=[1]Lists!$FZ$7,'[1]Multi-Field'!Q149=[1]Lists!$FZ$5,'[1]Multi-Field'!Q149=[1]Lists!$FZ$24,'[1]Multi-Field'!Q149=[1]Lists!$FZ$10,'[1]Multi-Field'!Q149=[1]Lists!$FZ$8, '[1]Multi-Field'!Q149=[1]Lists!$FZ$25, '[1]Multi-Field'!Q149=[1]Lists!$FZ$23, '[1]Multi-Field'!Q149= [1]Lists!$FZ$47, '[1]Multi-Field'!Q149=[1]Lists!$FZ$49, '[1]Multi-Field'!Q149=[1]Lists!$FZ$48,'[1]Multi-Field'!Q149=[1]Lists!$FZ$3, '[1]Multi-Field'!Q149=[1]Lists!$FZ$14,'[1]Multi-Field'!Q149=[1]Lists!$FZ$36, '[1]Multi-Field'!Q149=[1]Lists!$FZ$41,'[1]Multi-Field'!Q149=[1]Lists!$FZ$42),0,"")</f>
        <v/>
      </c>
      <c r="GG151" s="4" t="str">
        <f>IF(OR('[1]Multi-Field'!Q149=[1]Lists!$FZ$6,'[1]Multi-Field'!Q149=[1]Lists!$FZ$4, '[1]Multi-Field'!Q178=[1]Lists!$FZ$11, '[1]Multi-Field'!Q149=[1]Lists!$FZ$1),100*IF('[1]Multi-Field'!U149=onepercent,0.75,IF('[1]Multi-Field'!U149=onetotwentyfivepercent,0.4,IF(OR('[1]Multi-Field'!U149=twentysixtofiftypercent,'[1]Multi-Field'!U149=greaterthanfiftypercent),0,""))),"")</f>
        <v/>
      </c>
      <c r="GH151" s="4" t="str">
        <f>IF(OR('[1]Multi-Field'!Q149=[1]Lists!$FZ$53,'[1]Multi-Field'!Q149=[1]Lists!$FZ$55), 50,IF('[1]Multi-Field'!Q149=[1]Lists!$FZ$54,225,IF('[1]Multi-Field'!Q149=[1]Lists!$FZ$56,75,"")))</f>
        <v/>
      </c>
      <c r="GI151" s="4" t="e">
        <f>#VALUE!</f>
        <v>#VALUE!</v>
      </c>
      <c r="GJ151" s="4" t="e">
        <f>#VALUE!</f>
        <v>#VALUE!</v>
      </c>
      <c r="GK151" s="4" t="str">
        <f>IF('[1]Multi-Field'!Q149=[1]Lists!$FZ$95,'[1]Multi-Field'!BS149*0.66,"")</f>
        <v/>
      </c>
      <c r="GM151" s="4" t="str">
        <f>IF(OR('[1]Multi-Field'!Q149=[1]Lists!$FZ$26,'[1]Multi-Field'!Q149=[1]Lists!$FZ$84),20,"")</f>
        <v/>
      </c>
      <c r="GN151" s="4" t="str">
        <f>IF(OR('[1]Multi-Field'!Q149=[1]Lists!$FZ$88,'[1]Multi-Field'!Q149=[1]Lists!$FZ$57),0,"")</f>
        <v/>
      </c>
      <c r="GO151" s="4" t="str">
        <f>IF(OR('[1]Multi-Field'!Q149=[1]Lists!$FZ$69,'[1]Multi-Field'!Q149=[1]Lists!$FZ$71,'[1]Multi-Field'!Q149=[1]Lists!$FZ$105),50,"")</f>
        <v/>
      </c>
      <c r="GP151" s="4" t="str">
        <f>IF(OR('[1]Multi-Field'!Q149=[1]Lists!$FZ$75,'[1]Multi-Field'!Q149=[1]Lists!$FZ$70),75,"")</f>
        <v/>
      </c>
      <c r="GQ151" s="4">
        <f>IF('[1]Multi-Field'!Q149=[1]Lists!$FZ$72,150,"")</f>
        <v>150</v>
      </c>
      <c r="GR151" s="4" t="str">
        <f>IF(OR('[1]Multi-Field'!Q149=[1]Lists!$FZ$74,'[1]Multi-Field'!Q149=[1]Lists!$FZ$73),40,"")</f>
        <v/>
      </c>
      <c r="GS151" s="4" t="str">
        <f>IF('[1]Multi-Field'!Q149=[1]Lists!$FZ$99,80,"")</f>
        <v/>
      </c>
      <c r="GT151" s="4" t="str">
        <f>IF('[1]Multi-Field'!Q149=[1]Lists!$FZ$106,70,"")</f>
        <v/>
      </c>
      <c r="GU151" s="4" t="e">
        <f t="shared" si="31"/>
        <v>#VALUE!</v>
      </c>
    </row>
    <row r="152" spans="1:203" ht="13.5" customHeight="1">
      <c r="A152" s="7" t="s">
        <v>239</v>
      </c>
      <c r="B152" s="7"/>
      <c r="C152" s="7"/>
      <c r="D152" s="8">
        <v>60</v>
      </c>
      <c r="E152" s="8">
        <f t="shared" si="27"/>
        <v>62</v>
      </c>
      <c r="F152" s="8">
        <f t="shared" si="28"/>
        <v>63</v>
      </c>
      <c r="G152" s="8">
        <v>65</v>
      </c>
      <c r="H152" s="8">
        <v>70</v>
      </c>
      <c r="I152" s="8">
        <f t="shared" si="32"/>
        <v>72</v>
      </c>
      <c r="J152" s="8">
        <f t="shared" si="33"/>
        <v>73</v>
      </c>
      <c r="K152" s="8">
        <v>75</v>
      </c>
      <c r="L152" s="8">
        <v>95</v>
      </c>
      <c r="M152" s="8">
        <f t="shared" si="29"/>
        <v>102</v>
      </c>
      <c r="N152" s="8">
        <f t="shared" si="30"/>
        <v>108</v>
      </c>
      <c r="O152" s="8">
        <v>115</v>
      </c>
      <c r="P152" s="391">
        <v>127</v>
      </c>
      <c r="Q152" s="394"/>
      <c r="R152" s="395" t="b">
        <f>IF(OR('Multi-Field'!AA129=Lists!$AC$42,'Multi-Field'!AA129=Lists!$AC$43),IF('Multi-Field'!Z129="x",(IF('Multi-Field'!AC129=Lists!$Q$11,Lists!$R$11,IF('Multi-Field'!AC129=Lists!$Q$12,Lists!$R$12,IF('Multi-Field'!AC129=Lists!$Q$13,Lists!$R$13,IF('Multi-Field'!AC129=Lists!$Q$14,Lists!$R$14))))),IF('Multi-Field'!X129="x",(IF('Multi-Field'!AC129=Lists!$Q$11,Lists!$S$11,IF('Multi-Field'!AC129=Lists!$Q$12,Lists!$S$12,IF('Multi-Field'!AC129=Lists!$Q$13,Lists!$S$13,IF('Multi-Field'!AC129=Lists!$Q$14,Lists!$S$14))))),IF('Multi-Field'!V129="x",(IF('Multi-Field'!AC129=Lists!$Q$11,Lists!$T$11,IF('Multi-Field'!AC129=Lists!$Q$12,Lists!$T$12,IF('Multi-Field'!AC129=Lists!$Q$13,Lists!$T$13,IF('Multi-Field'!AC129=Lists!$Q$14,Lists!$T$14))))),0))))</f>
        <v>0</v>
      </c>
      <c r="S152" s="395" t="str">
        <f t="shared" si="26"/>
        <v/>
      </c>
      <c r="T152" s="395"/>
      <c r="U152" s="396"/>
      <c r="V152" s="383">
        <f>IF(OR('Multi-Field'!AI132=$U$4,'Multi-Field'!AI132=$U$5,'Multi-Field'!AI132=$U$6,'Multi-Field'!AI132=$U$7,'Multi-Field'!AI132=$U$8,'Multi-Field'!AI132=$U$9),(IF('Multi-Field'!AJ132=$V$2,100,IF('Multi-Field'!AJ132=$V$3,65,IF('Multi-Field'!AJ132=$V$4,53,IF('Multi-Field'!AJ132=$V$5,41,IF('Multi-Field'!AJ132=$V$6,23,IF('Multi-Field'!AJ132=$V$7,0,0))))))),0)</f>
        <v>0</v>
      </c>
      <c r="W152" s="383" t="str">
        <f>IF(AND(OR('Multi-Field'!AF132=$S$3,'Multi-Field'!AF132=S140,'Multi-Field'!AF132=$S$7),'Multi-Field'!AN132&lt;18,'Multi-Field'!AN132&gt;0),35,IF('Multi-Field'!AF132=$S$4,55,IF(AND('Multi-Field'!AF132=$S$6,'Multi-Field'!AN132&lt;18),30,IF(AND('Multi-Field'!AN132&gt;17,OR('Multi-Field'!AF132=$S$3,'Multi-Field'!AF132=$S$5,'Multi-Field'!AF132= $S$6,'Multi-Field'!AF132=$S$7)),25,"0"))))</f>
        <v>0</v>
      </c>
      <c r="X152" s="383">
        <f>IF(OR('Multi-Field'!BA132=$U$4,'Multi-Field'!BA132=$U$5,'Multi-Field'!BA132=$U$6,'Multi-Field'!BA132=U142,'Multi-Field'!BA132=$U$8,'Multi-Field'!BA132=$U$9),(IF('Multi-Field'!BB132=$V$2,100,IF('Multi-Field'!BB132=$V$3,65,IF('Multi-Field'!BB132=$V$4,53,IF('Multi-Field'!BB132=$V$5,41,IF('Multi-Field'!BB132=$V$6,23,IF('Multi-Field'!BB132=$V$7,0,0))))))),0)</f>
        <v>0</v>
      </c>
      <c r="Y152" s="383" t="str">
        <f>IF(AND(OR('Multi-Field'!AX132=$S$3,'Multi-Field'!AX132=$S$5,'Multi-Field'!AX132=$S$7),'Multi-Field'!BF132&lt;18),35,IF('Multi-Field'!AX132=$S$4,55,IF(AND('Multi-Field'!AX132=$S$6,'Multi-Field'!BF132&lt;18),30,IF(AND('Multi-Field'!BF132&gt;17,OR('Multi-Field'!AX132=$S$3,'Multi-Field'!AX132=$S$5,'Multi-Field'!AX132=$S$6,'Multi-Field'!AX132=$S$7)),25,"0"))))</f>
        <v>0</v>
      </c>
      <c r="Z152" s="383">
        <v>136</v>
      </c>
      <c r="AI152" s="384">
        <f>'[1]Multi-Field'!B148</f>
        <v>0</v>
      </c>
      <c r="AJ152" s="385" t="e">
        <f>#VALUE!</f>
        <v>#VALUE!</v>
      </c>
      <c r="AK152" s="385" t="e">
        <f>#VALUE!</f>
        <v>#VALUE!</v>
      </c>
      <c r="AL152" s="385" t="e">
        <f>IF(AK152="","",IF('[1]Multi-Field'!AU148=20,10,IF(AK152-30&lt;0,0,AK152-30)))</f>
        <v>#VALUE!</v>
      </c>
      <c r="AM152" s="385" t="e">
        <f>#VALUE!</f>
        <v>#VALUE!</v>
      </c>
      <c r="AN152" s="385" t="e">
        <f t="shared" si="35"/>
        <v>#VALUE!</v>
      </c>
      <c r="AO152" s="385" t="e">
        <f>#VALUE!</f>
        <v>#VALUE!</v>
      </c>
      <c r="AP152" s="385" t="e">
        <f>#VALUE!</f>
        <v>#VALUE!</v>
      </c>
      <c r="AQ152" s="385" t="e">
        <f>#VALUE!</f>
        <v>#VALUE!</v>
      </c>
      <c r="AR152" s="385" t="e">
        <f>#VALUE!</f>
        <v>#VALUE!</v>
      </c>
      <c r="AS152" s="385" t="e">
        <f>IF(AR152="","",IF('[1]Multi-Field'!AU148&gt;9,0,AR152-15))</f>
        <v>#VALUE!</v>
      </c>
      <c r="AT152" s="385" t="e">
        <f>#VALUE!</f>
        <v>#VALUE!</v>
      </c>
      <c r="AU152" s="385" t="e">
        <f>#VALUE!</f>
        <v>#VALUE!</v>
      </c>
      <c r="AV152" s="385" t="e">
        <f>IF(AU152="","",IF('[1]Multi-Field'!AU148=9&gt;9,0,AU152-35))</f>
        <v>#VALUE!</v>
      </c>
      <c r="AW152" s="385" t="e">
        <f>#VALUE!</f>
        <v>#VALUE!</v>
      </c>
      <c r="AX152" s="385" t="e">
        <f t="shared" si="36"/>
        <v>#VALUE!</v>
      </c>
      <c r="AY152" s="385" t="str">
        <f>IF('[1]Multi-Field'!AU148="","",IF('[1]Multi-Field'!AU148&lt;1,100,IF('[1]Multi-Field'!AU148=1,75,IF('[1]Multi-Field'!AU148=2,50,IF('[1]Multi-Field'!AU148=3,25,IF('[1]Multi-Field'!AU148&gt;3,0,""))))))</f>
        <v/>
      </c>
      <c r="AZ152" s="385" t="str">
        <f t="shared" si="37"/>
        <v/>
      </c>
      <c r="BA152" s="385" t="e">
        <f>#VALUE!</f>
        <v>#VALUE!</v>
      </c>
      <c r="BB152" s="385" t="e">
        <f>IF(BA152="","",IF(AND('[1]Multi-Field'!AU148&lt;40,'[1]Multi-Field'!AU148&gt;9),40,IF('[1]Multi-Field'!AU148&gt;39,0,BA152+5)))</f>
        <v>#VALUE!</v>
      </c>
      <c r="BC152" s="386" t="e">
        <f t="shared" si="34"/>
        <v>#VALUE!</v>
      </c>
      <c r="BF152" s="411" t="s">
        <v>1321</v>
      </c>
      <c r="BG152" s="412">
        <v>3</v>
      </c>
      <c r="BH152" s="412">
        <v>3.5</v>
      </c>
      <c r="BI152" s="412">
        <v>4</v>
      </c>
      <c r="BJ152" s="409" t="e">
        <f>IF(AND('[1]Single Field'!#REF!=[1]Lists!BF152,'[1]Single Field'!#REF!="Drained"),"x",IF(AND('[1]Single Field'!#REF!=[1]Lists!BF152,'[1]Single Field'!#REF!="Undrained"),O,""))</f>
        <v>#REF!</v>
      </c>
      <c r="BK152" s="409" t="str">
        <f>IF(AND('[1]Multi-Field'!$E$3=[1]Lists!BF152,'[1]Multi-Field'!$F$3="Drained"),BI152,IF(AND('[1]Multi-Field'!$E$3=BF152,'[1]Multi-Field'!$F$3="undrained"),BH152,""))</f>
        <v/>
      </c>
      <c r="BL152" s="409" t="str">
        <f>IF(AND('[1]Multi-Field'!$E$4=BF152,'[1]Multi-Field'!$F$4="Drained"),BI152,IF(AND('[1]Multi-Field'!$E$4=BF152,'[1]Multi-Field'!$F$4="undrained"),BH152,""))</f>
        <v/>
      </c>
      <c r="BM152" s="409" t="str">
        <f>IF(AND('[1]Multi-Field'!$E$5=BF152,'[1]Multi-Field'!$F$5="Drained"),BI152,IF(AND('[1]Multi-Field'!$E$5=BF152,'[1]Multi-Field'!$F$5="undrained"),BH152,""))</f>
        <v/>
      </c>
      <c r="BN152" s="409" t="str">
        <f>IF(AND('[1]Multi-Field'!$E$6=BF152,'[1]Multi-Field'!$F$6="Drained"),BI152,IF(AND('[1]Multi-Field'!$E$6=BF152,'[1]Multi-Field'!$F$6="undrained"),BH152,""))</f>
        <v/>
      </c>
      <c r="BO152" s="409" t="str">
        <f>IF(AND('[1]Multi-Field'!$E$7=BF152,'[1]Multi-Field'!$F$7="Drained"),BI152,IF(AND('[1]Multi-Field'!$E$7=BF152,'[1]Multi-Field'!$F$7="undrained"),BH152,""))</f>
        <v/>
      </c>
      <c r="BP152" s="409" t="str">
        <f>IF(AND('[1]Multi-Field'!$E$8=BF152,'[1]Multi-Field'!$F$8="Drained"),BI152,IF(AND('[1]Multi-Field'!$E$8=BF152,'[1]Multi-Field'!$F$8="undrained"),BH152,""))</f>
        <v/>
      </c>
      <c r="BQ152" s="409" t="str">
        <f>IF(AND('[1]Multi-Field'!$E$9=BF152,'[1]Multi-Field'!$F$9="Drained"),BI152,IF(AND('[1]Multi-Field'!$E$9=BF152,'[1]Multi-Field'!$F$9="undrained"),BH152,""))</f>
        <v/>
      </c>
      <c r="BR152" s="409" t="str">
        <f>IF(AND('[1]Multi-Field'!$E$10=BF152,'[1]Multi-Field'!$F$10="Drained"),BI152,IF(AND('[1]Multi-Field'!$E$10=BF152,'[1]Multi-Field'!$F$10="undrained"),BH152,""))</f>
        <v/>
      </c>
      <c r="BS152" s="409" t="str">
        <f>IF(AND('[1]Multi-Field'!$E$11=BF152,'[1]Multi-Field'!$F$11="Drained"),BI152,IF(AND('[1]Multi-Field'!$E$11=BF152,'[1]Multi-Field'!$F$11="undrained"),BH152,""))</f>
        <v/>
      </c>
      <c r="BT152" s="409" t="str">
        <f>IF(AND('[1]Multi-Field'!$E$12=BF152,'[1]Multi-Field'!$F$12="Drained"),BI152,IF(AND('[1]Multi-Field'!$E$12=BF152,'[1]Multi-Field'!$F$12="undrained"),BH152,""))</f>
        <v/>
      </c>
      <c r="BU152" s="409" t="str">
        <f>IF(AND('[1]Multi-Field'!$E$13=BF152,'[1]Multi-Field'!$F$13="Drained"),BI152,IF(AND('[1]Multi-Field'!$E$3=BF152,'[1]Multi-Field'!$F$13="undrained"),BH152,""))</f>
        <v/>
      </c>
      <c r="BV152" s="409" t="str">
        <f>IF(AND('[1]Multi-Field'!$E$14=BF152,'[1]Multi-Field'!$F$14="Drained"),BI152,IF(AND('[1]Multi-Field'!$E$14=BF152,'[1]Multi-Field'!$F$14="undrained"),BH152,""))</f>
        <v/>
      </c>
      <c r="BW152" s="409" t="str">
        <f>IF(AND('[1]Multi-Field'!$E$15=BF152,'[1]Multi-Field'!$F$15="Drained"),BI152,IF(AND('[1]Multi-Field'!$E$15=BF152,'[1]Multi-Field'!$F$15="undrained"),BH152,""))</f>
        <v/>
      </c>
      <c r="BX152" s="409" t="str">
        <f>IF(AND('[1]Multi-Field'!$E$16=[1]Lists!BF152,'[1]Multi-Field'!$F$16="Drained"),BI152,IF(AND('[1]Multi-Field'!$E$16=[1]Lists!BF152,'[1]Multi-Field'!$F$16="undrained"),BH152,""))</f>
        <v/>
      </c>
      <c r="BY152" s="409" t="str">
        <f>IF(AND('[1]Multi-Field'!$E$17=[1]Lists!BF152,'[1]Multi-Field'!$F$17="Drained"),BI152,IF(AND('[1]Multi-Field'!$E$17=[1]Lists!BF152,'[1]Multi-Field'!$F$17="undrained"),BH152,""))</f>
        <v/>
      </c>
      <c r="BZ152" s="409" t="str">
        <f>IF(AND('[1]Multi-Field'!$E$18=[1]Lists!BF152,'[1]Multi-Field'!$F$18="Drained"),BI152,IF(AND('[1]Multi-Field'!$E$18=[1]Lists!BF152,'[1]Multi-Field'!$F$18="undrained"),BH152,""))</f>
        <v/>
      </c>
      <c r="CA152" s="409" t="str">
        <f>IF(AND('[1]Multi-Field'!$E$19=[1]Lists!BF152,'[1]Multi-Field'!$F$19="Drained"),BI152,IF(AND('[1]Multi-Field'!$E$19=[1]Lists!BF152,'[1]Multi-Field'!$F$19="undrained"),BH152,""))</f>
        <v/>
      </c>
      <c r="CB152" s="409" t="str">
        <f>IF(AND('[1]Multi-Field'!$E$20=[1]Lists!BF152,'[1]Multi-Field'!$F$20="Drained"),BI152,IF(AND('[1]Multi-Field'!$E$20=[1]Lists!BF152,'[1]Multi-Field'!$F$20="undrained"),BH152,""))</f>
        <v/>
      </c>
      <c r="CC152" s="409" t="str">
        <f>IF(AND('[1]Multi-Field'!$E$21=[1]Lists!BF152,'[1]Multi-Field'!$F$21="Drained"),BI152,IF(AND('[1]Multi-Field'!$E$21=[1]Lists!BF152,'[1]Multi-Field'!$F$21="undrained"),BH152,""))</f>
        <v/>
      </c>
      <c r="CD152" s="409" t="str">
        <f>IF(AND('[1]Multi-Field'!$E$22=[1]Lists!BF152,'[1]Multi-Field'!$F$22="Drained"),BI152,IF(AND('[1]Multi-Field'!$E$22=[1]Lists!BF152,'[1]Multi-Field'!$F$22="undrained"),BH152,""))</f>
        <v/>
      </c>
      <c r="CE152" s="409" t="str">
        <f>IF(AND('[1]Multi-Field'!$E$23=[1]Lists!BF152,'[1]Multi-Field'!$F$23="Drained"),BI152,IF(AND('[1]Multi-Field'!$E$23=[1]Lists!BF152,'[1]Multi-Field'!$F$23="undrained"),BH152,""))</f>
        <v/>
      </c>
      <c r="CF152" s="409" t="str">
        <f>IF(AND('[1]Multi-Field'!$E$24=[1]Lists!BF152,'[1]Multi-Field'!$F$24="Drained"),BI152,IF(AND('[1]Multi-Field'!$E$24=[1]Lists!BF152,'[1]Multi-Field'!$F$24="undrained"),BH152,""))</f>
        <v/>
      </c>
      <c r="CG152" s="409" t="str">
        <f>IF(AND('[1]Multi-Field'!$E$25=[1]Lists!BF152,'[1]Multi-Field'!$F$25="Drained"),BI152,IF(AND('[1]Multi-Field'!$E$25=[1]Lists!BF152,'[1]Multi-Field'!$F$25="undrained"),BH152,""))</f>
        <v/>
      </c>
      <c r="CH152" s="409" t="str">
        <f>IF(AND('[1]Multi-Field'!$E$26=[1]Lists!BF152,'[1]Multi-Field'!$F$26="Drained"),BI152,IF(AND('[1]Multi-Field'!$E$26=[1]Lists!BF152,'[1]Multi-Field'!$F$26="undrained"),BH152,""))</f>
        <v/>
      </c>
      <c r="CI152" s="409" t="str">
        <f>IF(AND('[1]Multi-Field'!$E$27=[1]Lists!BF152,'[1]Multi-Field'!$F$27="Drained"),BI152,IF(AND('[1]Multi-Field'!$E$27=[1]Lists!BF152,'[1]Multi-Field'!$F$27="undrained"),BH152,""))</f>
        <v/>
      </c>
      <c r="CJ152" s="409" t="str">
        <f>IF(AND('[1]Multi-Field'!$E$28=[1]Lists!BF152,'[1]Multi-Field'!$F$28="Drained"),BI152,IF(AND('[1]Multi-Field'!$E$28=[1]Lists!BF152,'[1]Multi-Field'!$F$28="undrained"),BH152,""))</f>
        <v/>
      </c>
      <c r="CK152" s="409" t="str">
        <f>IF(AND('[1]Multi-Field'!$E$29=[1]Lists!BF152,'[1]Multi-Field'!$F$29="Drained"),BI152,IF(AND('[1]Multi-Field'!$E$29=[1]Lists!BF152,'[1]Multi-Field'!$F$29="undrained"),BH152,""))</f>
        <v/>
      </c>
      <c r="CL152" s="409" t="str">
        <f>IF(AND('[1]Multi-Field'!$E$30=[1]Lists!BF152,'[1]Multi-Field'!$F$30="Drained"),BI152,IF(AND('[1]Multi-Field'!$E$30=[1]Lists!BF152,'[1]Multi-Field'!$F$30="undrained"),BH152,""))</f>
        <v/>
      </c>
      <c r="CM152" s="409" t="str">
        <f>IF(AND('[1]Multi-Field'!$E$31=[1]Lists!BF152,'[1]Multi-Field'!$F$31="Drained"),BI152,IF(AND('[1]Multi-Field'!$E$31=[1]Lists!BF152,'[1]Multi-Field'!$F$31="undrained"),BH152,""))</f>
        <v/>
      </c>
      <c r="CN152" s="409" t="str">
        <f>IF(AND('[1]Multi-Field'!$E$32=[1]Lists!BF152,'[1]Multi-Field'!$F$32="Drained"),BI152,IF(AND('[1]Multi-Field'!$E$32=[1]Lists!BF152,'[1]Multi-Field'!$F$32="undrained"),BH152,""))</f>
        <v/>
      </c>
      <c r="CO152" s="409" t="str">
        <f>IF(AND('[1]Multi-Field'!$E$33=[1]Lists!BF152,'[1]Multi-Field'!$F$33="Drained"),BI152,IF(AND('[1]Multi-Field'!$E$33=[1]Lists!BF152,'[1]Multi-Field'!$F$33="undrained"),BH152,""))</f>
        <v/>
      </c>
      <c r="CP152" s="409" t="str">
        <f>IF(AND('[1]Multi-Field'!$E$34=[1]Lists!BF152,'[1]Multi-Field'!$F$34="Drained"),BI152,IF(AND('[1]Multi-Field'!$E$34=[1]Lists!BF152,'[1]Multi-Field'!$F$34="undrained"),BH152,""))</f>
        <v/>
      </c>
      <c r="CQ152" s="409" t="str">
        <f>IF(AND('[1]Multi-Field'!$E$35=[1]Lists!BF152,'[1]Multi-Field'!$F$35="Drained"),BI152,IF(AND('[1]Multi-Field'!$E$35=[1]Lists!BF152,'[1]Multi-Field'!$F$35="undrained"),BH152,""))</f>
        <v/>
      </c>
      <c r="CR152" s="409" t="str">
        <f>IF(AND('[1]Multi-Field'!$E$36=[1]Lists!BF152,'[1]Multi-Field'!$F$36="Drained"),BI152,IF(AND('[1]Multi-Field'!$E$36=[1]Lists!BF152,'[1]Multi-Field'!$F$36="undrained"),BH152,""))</f>
        <v/>
      </c>
      <c r="CS152" s="409" t="str">
        <f>IF(AND('[1]Multi-Field'!$E$37=[1]Lists!BF152,'[1]Multi-Field'!$F$37="Drained"),BI152,IF(AND('[1]Multi-Field'!$E$37=[1]Lists!BF152,'[1]Multi-Field'!$F$37="undrained"),BH152,""))</f>
        <v/>
      </c>
      <c r="CT152" s="409" t="str">
        <f>IF(AND('[1]Multi-Field'!$E$38=[1]Lists!BF152,'[1]Multi-Field'!$F$38="Drained"),BI152,IF(AND('[1]Multi-Field'!$E$38=[1]Lists!BF152,'[1]Multi-Field'!$F$38="undrained"),BH152,""))</f>
        <v/>
      </c>
      <c r="CU152" s="409" t="str">
        <f>IF(AND('[1]Multi-Field'!$E$39=[1]Lists!BF152,'[1]Multi-Field'!$F$39="Drained"),BI152,IF(AND('[1]Multi-Field'!$E$39=[1]Lists!BF152,'[1]Multi-Field'!$F$39="undrained"),BH152,""))</f>
        <v/>
      </c>
      <c r="CV152" s="409" t="str">
        <f>IF(AND('[1]Multi-Field'!$E$40=[1]Lists!BF152,'[1]Multi-Field'!$F$40="Drained"),BI152,IF(AND('[1]Multi-Field'!$E$40=[1]Lists!BF152,'[1]Multi-Field'!$F$40="undrained"),BH152,""))</f>
        <v/>
      </c>
      <c r="CW152" s="409" t="str">
        <f>IF(AND('[1]Multi-Field'!$E$41=[1]Lists!BF152,'[1]Multi-Field'!$F$40="Drained"),BI152,IF(AND('[1]Multi-Field'!$E$40=[1]Lists!BF152,'[1]Multi-Field'!$F$40="undrained"),BH152,""))</f>
        <v/>
      </c>
      <c r="CX152" s="409" t="str">
        <f>IF(AND('[1]Multi-Field'!$E$42=[1]Lists!BF152,'[1]Multi-Field'!$F$42="Drained"),BI152,IF(AND('[1]Multi-Field'!$E$42=[1]Lists!BF152,'[1]Multi-Field'!$F$42="undrained"),BH152,""))</f>
        <v/>
      </c>
      <c r="CY152" s="409" t="str">
        <f>IF(AND('[1]Multi-Field'!$E$43=[1]Lists!BF152,'[1]Multi-Field'!$F$43="Drained"),BI152,IF(AND('[1]Multi-Field'!$E$43=[1]Lists!BF152,'[1]Multi-Field'!$F$43="undrained"),BH152,""))</f>
        <v/>
      </c>
      <c r="CZ152" s="409" t="str">
        <f>IF(AND('[1]Multi-Field'!$E$44=[1]Lists!BF152,'[1]Multi-Field'!$F$44="Drained"),BI152,IF(AND('[1]Multi-Field'!$E$44=[1]Lists!BF152,'[1]Multi-Field'!$F$44="undrained"),BH152,""))</f>
        <v/>
      </c>
      <c r="DA152" s="409" t="str">
        <f>IF(AND('[1]Multi-Field'!$E$45=[1]Lists!BF152,'[1]Multi-Field'!$F$45="Drained"),BI152,IF(AND('[1]Multi-Field'!$E$45=[1]Lists!BF152,'[1]Multi-Field'!$F$45="undrained"),BH152,""))</f>
        <v/>
      </c>
      <c r="DB152" s="409" t="str">
        <f>IF(AND('[1]Multi-Field'!$E$46=[1]Lists!BF152,'[1]Multi-Field'!$F$46="Drained"),BI152,IF(AND('[1]Multi-Field'!$E$46=[1]Lists!BF152,'[1]Multi-Field'!$F$46="undrained"),BH152,""))</f>
        <v/>
      </c>
      <c r="DC152" s="409" t="str">
        <f>IF(AND('[1]Multi-Field'!$E$47=[1]Lists!BF152,'[1]Multi-Field'!$F$47="Drained"),BI152,IF(AND('[1]Multi-Field'!$E$47=[1]Lists!BF152,'[1]Multi-Field'!$F$47="undrained"),BH152,""))</f>
        <v/>
      </c>
      <c r="DD152" s="409" t="str">
        <f>IF(AND('[1]Multi-Field'!$E$48=[1]Lists!BF152,'[1]Multi-Field'!$F$48="Drained"),BI152,IF(AND('[1]Multi-Field'!$E$48=[1]Lists!BF152,'[1]Multi-Field'!$F$48="undrained"),BH152,""))</f>
        <v/>
      </c>
      <c r="DE152" s="409" t="str">
        <f>IF(AND('[1]Multi-Field'!$E$49=[1]Lists!BF152,'[1]Multi-Field'!$F$49="Drained"),BI152,IF(AND('[1]Multi-Field'!$E$49=[1]Lists!BF152,'[1]Multi-Field'!$F$9="undrained"),BH152,""))</f>
        <v/>
      </c>
      <c r="DF152" s="409" t="str">
        <f>IF(AND('[1]Multi-Field'!$E$50=[1]Lists!BF152,'[1]Multi-Field'!$F$50="Drained"),BI152,IF(AND('[1]Multi-Field'!$E$50=[1]Lists!BF152,'[1]Multi-Field'!$F$50="undrained"),BH152,""))</f>
        <v/>
      </c>
      <c r="DG152" s="409" t="str">
        <f>IF(AND('[1]Multi-Field'!$E$51=[1]Lists!BF152,'[1]Multi-Field'!$F$51="Drained"),BI152,IF(AND('[1]Multi-Field'!$E$51=[1]Lists!BF152,'[1]Multi-Field'!$F$51="undrained"),BH152,""))</f>
        <v/>
      </c>
      <c r="DH152" s="409" t="str">
        <f>IF(AND('[1]Multi-Field'!$E$52=[1]Lists!BF152,'[1]Multi-Field'!$F$52="Drained"),BI152,IF(AND('[1]Multi-Field'!$E$52=[1]Lists!BF152,'[1]Multi-Field'!$F$52="undrained"),BH152,""))</f>
        <v/>
      </c>
      <c r="DI152" s="409" t="str">
        <f>IF(AND('[1]Multi-Field'!$E$53=[1]Lists!BF152,'[1]Multi-Field'!$F$53="Drained"),BI152,IF(AND('[1]Multi-Field'!$E$53=[1]Lists!BF152,'[1]Multi-Field'!$F$53="undrained"),BH152,""))</f>
        <v/>
      </c>
      <c r="DJ152" s="409" t="str">
        <f>IF(AND('[1]Multi-Field'!$E$54=[1]Lists!BF152,'[1]Multi-Field'!$F$54="Drained"),BI152,IF(AND('[1]Multi-Field'!$E$54=[1]Lists!BF152,'[1]Multi-Field'!$F$54="undrained"),BH152,""))</f>
        <v/>
      </c>
      <c r="DK152" s="409" t="str">
        <f>IF(AND('[1]Multi-Field'!$E$55=[1]Lists!BF152,'[1]Multi-Field'!$F$55="Drained"),BI152,IF(AND('[1]Multi-Field'!$E$55=[1]Lists!BF152,'[1]Multi-Field'!$F$55="undrained"),BH152,""))</f>
        <v/>
      </c>
      <c r="DL152" s="409" t="str">
        <f>IF(AND('[1]Multi-Field'!$E$56=[1]Lists!BF152,'[1]Multi-Field'!$F$56="Drained"),BI152,IF(AND('[1]Multi-Field'!$E$56=[1]Lists!BF152,'[1]Multi-Field'!$F$56="undrained"),BH152,""))</f>
        <v/>
      </c>
      <c r="DM152" s="409" t="str">
        <f>IF(AND('[1]Multi-Field'!$E$57=[1]Lists!BF152,'[1]Multi-Field'!$F$57="Drained"),BI152,IF(AND('[1]Multi-Field'!$E$57=[1]Lists!BF152,'[1]Multi-Field'!$F$57="undrained"),BH152,""))</f>
        <v/>
      </c>
      <c r="DN152" s="409" t="str">
        <f>IF(AND('[1]Multi-Field'!$E$58=[1]Lists!BF152,'[1]Multi-Field'!$F$58="Drained"),BI152,IF(AND('[1]Multi-Field'!$E$58=[1]Lists!BF152,'[1]Multi-Field'!$F$58="undrained"),BH152,""))</f>
        <v/>
      </c>
      <c r="DO152" s="409" t="str">
        <f>IF(AND('[1]Multi-Field'!$E$59=[1]Lists!BF152,'[1]Multi-Field'!$F$59="Drained"),BI152,IF(AND('[1]Multi-Field'!$E$59=[1]Lists!BF152,'[1]Multi-Field'!$F$59="undrained"),BH152,""))</f>
        <v/>
      </c>
      <c r="DP152" s="409" t="str">
        <f>IF(AND('[1]Multi-Field'!$E$60=[1]Lists!BF152,'[1]Multi-Field'!$F$60="Drained"),BI152,IF(AND('[1]Multi-Field'!$E$60=[1]Lists!BF152,'[1]Multi-Field'!$F$60="undrained"),BH152,""))</f>
        <v/>
      </c>
      <c r="DQ152" s="409" t="str">
        <f>IF(AND('[1]Multi-Field'!$E$61=[1]Lists!BF152,'[1]Multi-Field'!$F$61="Drained"),BI152,IF(AND('[1]Multi-Field'!$E$61=[1]Lists!BF152,'[1]Multi-Field'!$F$61="undrained"),BH152,""))</f>
        <v/>
      </c>
      <c r="DR152" s="409" t="str">
        <f>IF(AND('[1]Multi-Field'!$E$62=[1]Lists!BF152,'[1]Multi-Field'!$F$62="Drained"),BI152,IF(AND('[1]Multi-Field'!$E$62=[1]Lists!BF152,'[1]Multi-Field'!$F$62="undrained"),BH152,""))</f>
        <v/>
      </c>
      <c r="DS152" s="409" t="str">
        <f>IF(AND('[1]Multi-Field'!$E$63=[1]Lists!BF152,'[1]Multi-Field'!$F$63="Drained"),BI152,IF(AND('[1]Multi-Field'!$E$63=[1]Lists!BF152,'[1]Multi-Field'!$F$63="undrained"),BH152,""))</f>
        <v/>
      </c>
      <c r="DT152" s="409" t="str">
        <f>IF(AND('[1]Multi-Field'!$E$64=[1]Lists!BF152,'[1]Multi-Field'!$F$64="Drained"),BI152,IF(AND('[1]Multi-Field'!$E$64=[1]Lists!BF152,'[1]Multi-Field'!$F$64="undrained"),BH152,""))</f>
        <v/>
      </c>
      <c r="DU152" s="409" t="str">
        <f>IF(AND('[1]Multi-Field'!$E$65=[1]Lists!BF152,'[1]Multi-Field'!$F$65="Drained"),BI152,IF(AND('[1]Multi-Field'!$E$65=[1]Lists!BF152,'[1]Multi-Field'!$F$65="undrained"),BH152,""))</f>
        <v/>
      </c>
      <c r="DV152" s="409" t="str">
        <f>IF(AND('[1]Multi-Field'!$E$66=[1]Lists!BF152,'[1]Multi-Field'!$F$66="Drained"),BI152,IF(AND('[1]Multi-Field'!$E$66=[1]Lists!BF152,'[1]Multi-Field'!$F$66="undrained"),BH152,""))</f>
        <v/>
      </c>
      <c r="DW152" s="409" t="str">
        <f>IF(AND('[1]Multi-Field'!$E$67=[1]Lists!BF152,'[1]Multi-Field'!$F$67="Drained"),BI152,IF(AND('[1]Multi-Field'!$E$67=[1]Lists!BF152,'[1]Multi-Field'!$F$67="undrained"),BH152,""))</f>
        <v/>
      </c>
      <c r="DX152" s="409" t="str">
        <f>IF(AND('[1]Multi-Field'!$E$68=[1]Lists!BF152,'[1]Multi-Field'!$F$68="Drained"),BI152,IF(AND('[1]Multi-Field'!$E$68=[1]Lists!BF152,'[1]Multi-Field'!$F$68="undrained"),BH152,""))</f>
        <v/>
      </c>
      <c r="DY152" s="409" t="str">
        <f>IF(AND('[1]Multi-Field'!$E$69=[1]Lists!BF152,'[1]Multi-Field'!$F$69="Drained"),BI152,IF(AND('[1]Multi-Field'!$E$69=[1]Lists!BF152,'[1]Multi-Field'!$F$69="undrained"),BH152,""))</f>
        <v/>
      </c>
      <c r="DZ152" s="409" t="str">
        <f>IF(AND('[1]Multi-Field'!$E$70=[1]Lists!BF152,'[1]Multi-Field'!$F$70="Drained"),BI152,IF(AND('[1]Multi-Field'!$E$70=[1]Lists!BF152,'[1]Multi-Field'!$F$70="undrained"),BH152,""))</f>
        <v/>
      </c>
      <c r="EA152" s="409" t="str">
        <f>IF(AND('[1]Multi-Field'!$E$71=[1]Lists!BF152,'[1]Multi-Field'!$F$71="Drained"),BI152,IF(AND('[1]Multi-Field'!$E$71=[1]Lists!BF152,'[1]Multi-Field'!$F$71="undrained"),BH152,""))</f>
        <v/>
      </c>
      <c r="EB152" s="409" t="str">
        <f>IF(AND('[1]Multi-Field'!$E$72=[1]Lists!BF152,'[1]Multi-Field'!$F$72="Drained"),BI152,IF(AND('[1]Multi-Field'!$E$72=[1]Lists!BF152,'[1]Multi-Field'!$F$72="undrained"),BH152,""))</f>
        <v/>
      </c>
      <c r="EC152" s="409" t="str">
        <f>IF(AND('[1]Multi-Field'!$E$73=[1]Lists!BF152,'[1]Multi-Field'!$F$73="Drained"),BI152,IF(AND('[1]Multi-Field'!$E$73=[1]Lists!BF152,'[1]Multi-Field'!$F$73="undrained"),BH152,""))</f>
        <v/>
      </c>
      <c r="ED152" s="409" t="str">
        <f>IF(AND('[1]Multi-Field'!$E$74=[1]Lists!BF152,'[1]Multi-Field'!$F$74="Drained"),BI152,IF(AND('[1]Multi-Field'!$E$74=[1]Lists!BF152,'[1]Multi-Field'!$F$74="undrained"),BH152,""))</f>
        <v/>
      </c>
      <c r="EE152" s="409" t="str">
        <f>IF(AND('[1]Multi-Field'!$E$75=[1]Lists!BF152,'[1]Multi-Field'!$F$75="Drained"),BI152,IF(AND('[1]Multi-Field'!$E$75=[1]Lists!BF152,'[1]Multi-Field'!$F$75="undrained"),BH152,""))</f>
        <v/>
      </c>
      <c r="EF152" s="409" t="str">
        <f>IF(AND('[1]Multi-Field'!$E$76=[1]Lists!BF152,'[1]Multi-Field'!$F$76="Drained"),BI152,IF(AND('[1]Multi-Field'!$E$76=[1]Lists!BF152,'[1]Multi-Field'!$F$6="undrained"),BH152,""))</f>
        <v/>
      </c>
      <c r="EG152" s="409" t="str">
        <f>IF(AND('[1]Multi-Field'!$E$77=[1]Lists!BF152,'[1]Multi-Field'!$F$77="Drained"),BI152,IF(AND('[1]Multi-Field'!$E$77=[1]Lists!BF152,'[1]Multi-Field'!$F$77="undrained"),BH152,""))</f>
        <v/>
      </c>
      <c r="EH152" s="409" t="str">
        <f>IF(AND('[1]Multi-Field'!$E$78=[1]Lists!BF152,'[1]Multi-Field'!$F$78="Drained"),BI152,IF(AND('[1]Multi-Field'!$E$78=[1]Lists!BF152,'[1]Multi-Field'!$F$78="undrained"),BH152,""))</f>
        <v/>
      </c>
      <c r="EI152" s="409" t="str">
        <f>IF(AND('[1]Multi-Field'!$E$79=[1]Lists!BF152,'[1]Multi-Field'!$F$79="Drained"),BI152,IF(AND('[1]Multi-Field'!$E$79=[1]Lists!BF152,'[1]Multi-Field'!$F$79="undrained"),BH152,""))</f>
        <v/>
      </c>
      <c r="EJ152" s="409" t="str">
        <f>IF(AND('[1]Multi-Field'!$E$80=[1]Lists!BF152,'[1]Multi-Field'!$F$80="Drained"),BI152,IF(AND('[1]Multi-Field'!$E$80=[1]Lists!BF152,'[1]Multi-Field'!$F$80="undrained"),BH152,""))</f>
        <v/>
      </c>
      <c r="EK152" s="409" t="str">
        <f>IF(AND('[1]Multi-Field'!$E$81=[1]Lists!BF152,'[1]Multi-Field'!$F$81="Drained"),BI152,IF(AND('[1]Multi-Field'!$E$81=[1]Lists!BF152,'[1]Multi-Field'!$F$81="undrained"),BH152,""))</f>
        <v/>
      </c>
      <c r="EL152" s="409" t="str">
        <f>IF(AND('[1]Multi-Field'!$E$82=[1]Lists!BF152,'[1]Multi-Field'!$F$82="Drained"),BI152,IF(AND('[1]Multi-Field'!$E$82=[1]Lists!BF152,'[1]Multi-Field'!$F$82="undrained"),BH152,""))</f>
        <v/>
      </c>
      <c r="EM152" s="409" t="str">
        <f>IF(AND('[1]Multi-Field'!$E$83=[1]Lists!BF152,'[1]Multi-Field'!$F$83="Drained"),BI152,IF(AND('[1]Multi-Field'!$E$83=[1]Lists!BF152,'[1]Multi-Field'!$F$83="undrained"),BH152,""))</f>
        <v/>
      </c>
      <c r="EN152" s="409" t="str">
        <f>IF(AND('[1]Multi-Field'!$E$84=[1]Lists!BF152,'[1]Multi-Field'!$F$84="Drained"),BI152,IF(AND('[1]Multi-Field'!$E$84=[1]Lists!BF152,'[1]Multi-Field'!$F$84="undrained"),BH152,""))</f>
        <v/>
      </c>
      <c r="EO152" s="409" t="str">
        <f>IF(AND('[1]Multi-Field'!$E$85=[1]Lists!BF152,'[1]Multi-Field'!$F$85="Drained"),BI152,IF(AND('[1]Multi-Field'!$E$85=[1]Lists!BF152,'[1]Multi-Field'!$F$85="undrained"),BH152,""))</f>
        <v/>
      </c>
      <c r="EP152" s="409" t="str">
        <f>IF(AND('[1]Multi-Field'!$E$86=[1]Lists!BF152,'[1]Multi-Field'!$F$86="Drained"),BI152,IF(AND('[1]Multi-Field'!$E$86=[1]Lists!BF152,'[1]Multi-Field'!$F$86="undrained"),BH152,""))</f>
        <v/>
      </c>
      <c r="EQ152" s="409" t="str">
        <f>IF(AND('[1]Multi-Field'!$E$87=[1]Lists!BF152,'[1]Multi-Field'!$F$87="Drained"),BI152,IF(AND('[1]Multi-Field'!$E$87=[1]Lists!BF152,'[1]Multi-Field'!$F$87="undrained"),BH152,""))</f>
        <v/>
      </c>
      <c r="ER152" s="409" t="str">
        <f>IF(AND('[1]Multi-Field'!$E$88=[1]Lists!BF152,'[1]Multi-Field'!$F$88="Drained"),BI152,IF(AND('[1]Multi-Field'!$E$88=[1]Lists!BF152,'[1]Multi-Field'!$F$88="undrained"),BH152,""))</f>
        <v/>
      </c>
      <c r="ES152" s="409" t="str">
        <f>IF(AND('[1]Multi-Field'!$E$89=[1]Lists!BF152,'[1]Multi-Field'!$F$89="Drained"),BI152,IF(AND('[1]Multi-Field'!$E$89=[1]Lists!BF152,'[1]Multi-Field'!$F$89="undrained"),BH152,""))</f>
        <v/>
      </c>
      <c r="ET152" s="409" t="str">
        <f>IF(AND('[1]Multi-Field'!$E$90=[1]Lists!BF152,'[1]Multi-Field'!$F$90="Drained"),BI152,IF(AND('[1]Multi-Field'!$E$90=[1]Lists!BF152,'[1]Multi-Field'!$F$90="undrained"),BH152,""))</f>
        <v/>
      </c>
      <c r="EU152" s="409" t="str">
        <f>IF(AND('[1]Multi-Field'!$E$91=[1]Lists!BF152,'[1]Multi-Field'!$F$91="Drained"),BI152,IF(AND('[1]Multi-Field'!$E$91=[1]Lists!BF152,'[1]Multi-Field'!$F$91="undrained"),BH152,""))</f>
        <v/>
      </c>
      <c r="EV152" s="409" t="str">
        <f>IF(AND('[1]Multi-Field'!$E$92=[1]Lists!BF152,'[1]Multi-Field'!$F$92="Drained"),BI152,IF(AND('[1]Multi-Field'!$E$92=[1]Lists!BF152,'[1]Multi-Field'!$F$92="undrained"),BH152,""))</f>
        <v/>
      </c>
      <c r="EW152" s="409" t="str">
        <f>IF(AND('[1]Multi-Field'!$E$93=[1]Lists!BF152,'[1]Multi-Field'!$F$93="Drained"),BI152,IF(AND('[1]Multi-Field'!$E$93=[1]Lists!BF152,'[1]Multi-Field'!$F$93="undrained"),BH152,""))</f>
        <v/>
      </c>
      <c r="EX152" s="409" t="str">
        <f>IF(AND('[1]Multi-Field'!$E$94=[1]Lists!BF152,'[1]Multi-Field'!$F$94="Drained"),BI152,IF(AND('[1]Multi-Field'!$E$94=[1]Lists!BF152,'[1]Multi-Field'!$F$94="undrained"),BH152,""))</f>
        <v/>
      </c>
      <c r="EY152" s="409" t="str">
        <f>IF(AND('[1]Multi-Field'!$E$95=[1]Lists!BF152,'[1]Multi-Field'!$F$95="Drained"),BI152,IF(AND('[1]Multi-Field'!$E$95=[1]Lists!BF152,'[1]Multi-Field'!$F$95="undrained"),BH152,""))</f>
        <v/>
      </c>
      <c r="EZ152" s="409" t="str">
        <f>IF(AND('[1]Multi-Field'!$E$96=[1]Lists!BF152,'[1]Multi-Field'!$F$96="Drained"),BI152,IF(AND('[1]Multi-Field'!$E$96=[1]Lists!BF152,'[1]Multi-Field'!$F$96="undrained"),BH152,""))</f>
        <v/>
      </c>
      <c r="FA152" s="409" t="str">
        <f>IF(AND('[1]Multi-Field'!$E$97=[1]Lists!BF152,'[1]Multi-Field'!$F$97="Drained"),BI152,IF(AND('[1]Multi-Field'!$E$97=[1]Lists!BF152,'[1]Multi-Field'!$F$97="undrained"),BH152,""))</f>
        <v/>
      </c>
      <c r="FB152" s="409" t="str">
        <f>IF(AND('[1]Multi-Field'!$E$98=[1]Lists!BF152,'[1]Multi-Field'!$F$98="Drained"),BI152,IF(AND('[1]Multi-Field'!$E$98=[1]Lists!BF152,'[1]Multi-Field'!$F$98="undrained"),BH152,""))</f>
        <v/>
      </c>
      <c r="FC152" s="409" t="str">
        <f>IF(AND('[1]Multi-Field'!$E$99=[1]Lists!BF152,'[1]Multi-Field'!$F$99="Drained"),BI152,IF(AND('[1]Multi-Field'!$E$99=[1]Lists!BF152,'[1]Multi-Field'!$F$99="undrained"),BH152,""))</f>
        <v/>
      </c>
      <c r="FD152" s="409" t="str">
        <f>IF(AND('[1]Multi-Field'!$E$100=[1]Lists!BF152,'[1]Multi-Field'!$F$100="Drained"),BI152,IF(AND('[1]Multi-Field'!$E$100=[1]Lists!BF152,'[1]Multi-Field'!$F$100="undrained"),BH152,""))</f>
        <v/>
      </c>
      <c r="FE152" s="409" t="str">
        <f>IF(AND('[1]Multi-Field'!$E$101=[1]Lists!BF152,'[1]Multi-Field'!$F$101="Drained"),BI152,IF(AND('[1]Multi-Field'!$E$101=[1]Lists!BF152,'[1]Multi-Field'!$F$101="undrained"),BH152,""))</f>
        <v/>
      </c>
      <c r="FF152" s="409" t="str">
        <f>IF(AND('[1]Multi-Field'!$E$102=[1]Lists!BF152,'[1]Multi-Field'!$F$102="Drained"),BI152,IF(AND('[1]Multi-Field'!$E$102=[1]Lists!BF152,'[1]Multi-Field'!$F$102="undrained"),BH152,""))</f>
        <v/>
      </c>
      <c r="FG152" s="409" t="str">
        <f>IF(AND('[1]Multi-Field'!$E$103=[1]Lists!BF152,'[1]Multi-Field'!$F$103="Drained"),BI152,IF(AND('[1]Multi-Field'!$E$103=[1]Lists!BF152,'[1]Multi-Field'!$F$103="undrained"),BH152,""))</f>
        <v/>
      </c>
      <c r="FH152" s="409" t="str">
        <f>IF(AND('[1]Multi-Field'!$E$104=[1]Lists!BF152,'[1]Multi-Field'!$F$104="Drained"),BI152,IF(AND('[1]Multi-Field'!$E$104=[1]Lists!BF152,'[1]Multi-Field'!$F$104="undrained"),BH152,""))</f>
        <v/>
      </c>
      <c r="FI152" s="409" t="str">
        <f>IF(AND('[1]Multi-Field'!$E$105=[1]Lists!BF152,'[1]Multi-Field'!$F$105="Drained"),BI152,IF(AND('[1]Multi-Field'!$E$105=[1]Lists!BF152,'[1]Multi-Field'!$F$105="undrained"),BH152,""))</f>
        <v/>
      </c>
      <c r="FJ152" s="409" t="str">
        <f>IF(AND('[1]Multi-Field'!$E$106=[1]Lists!BF152,'[1]Multi-Field'!$F$106="Drained"),BI152,IF(AND('[1]Multi-Field'!$E$106=[1]Lists!BF152,'[1]Multi-Field'!$F$106="undrained"),BH152,""))</f>
        <v/>
      </c>
      <c r="FK152" s="409" t="str">
        <f>IF(AND('[1]Multi-Field'!$E$107=[1]Lists!BF152,'[1]Multi-Field'!$F$107="Drained"),BI152,IF(AND('[1]Multi-Field'!$E$107=[1]Lists!BF152,'[1]Multi-Field'!$F$107="undrained"),BH152,""))</f>
        <v/>
      </c>
      <c r="FL152" s="409" t="str">
        <f>IF(AND('[1]Multi-Field'!$E$108=[1]Lists!BF152,'[1]Multi-Field'!$F$108="Drained"),BI152,IF(AND('[1]Multi-Field'!$E$108=[1]Lists!BF152,'[1]Multi-Field'!$F$108="undrained"),BH152,""))</f>
        <v/>
      </c>
      <c r="FM152" s="409" t="str">
        <f>IF(AND('[1]Multi-Field'!$E$109=[1]Lists!BF152,'[1]Multi-Field'!$F$109="Drained"),BI152,IF(AND('[1]Multi-Field'!$E$109=[1]Lists!BF152,'[1]Multi-Field'!$F$109="undrained"),BH152,""))</f>
        <v/>
      </c>
      <c r="FN152" s="409" t="str">
        <f>IF(AND('[1]Multi-Field'!$E$110=[1]Lists!BF152,'[1]Multi-Field'!$F$110="Drained"),BI152,IF(AND('[1]Multi-Field'!$E$110=[1]Lists!BF152,'[1]Multi-Field'!$F$110="undrained"),BH152,""))</f>
        <v/>
      </c>
      <c r="FO152" s="409" t="str">
        <f>IF(AND('[1]Multi-Field'!$E$111=[1]Lists!BF152,'[1]Multi-Field'!$F$111="Drained"),BI152,IF(AND('[1]Multi-Field'!$E$111=[1]Lists!BF152,'[1]Multi-Field'!$F$111="undrained"),BH152,""))</f>
        <v/>
      </c>
      <c r="FP152" s="409" t="str">
        <f>IF(AND('[1]Multi-Field'!$E$112=[1]Lists!BF152,'[1]Multi-Field'!$F$112="Drained"),BI152,IF(AND('[1]Multi-Field'!$E$112=[1]Lists!BF152,'[1]Multi-Field'!$F$112="undrained"),BH152,""))</f>
        <v/>
      </c>
      <c r="FQ152" s="409" t="str">
        <f>IF(AND('[1]Multi-Field'!$E$113=[1]Lists!BF152,'[1]Multi-Field'!$F$113="Drained"),BI152,IF(AND('[1]Multi-Field'!$E$113=[1]Lists!BF152,'[1]Multi-Field'!$F$113="undrained"),BH152,""))</f>
        <v/>
      </c>
      <c r="FR152" s="409" t="str">
        <f>IF(AND('[1]Multi-Field'!$E$114=[1]Lists!BF152,'[1]Multi-Field'!$F$114="Drained"),BI152,IF(AND('[1]Multi-Field'!$E$114=[1]Lists!BF152,'[1]Multi-Field'!$F$114="undrained"),BH152,""))</f>
        <v/>
      </c>
      <c r="FS152" s="409" t="str">
        <f>IF(AND('[1]Multi-Field'!$E$115=[1]Lists!BF152,'[1]Multi-Field'!$F$115="Drained"),BI152,IF(AND('[1]Multi-Field'!$E$115=[1]Lists!BF152,'[1]Multi-Field'!$F$115="undrained"),BH152,""))</f>
        <v/>
      </c>
      <c r="FT152" s="409" t="str">
        <f>IF(AND('[1]Multi-Field'!$E$116=[1]Lists!BF152,'[1]Multi-Field'!$F$116="Drained"),BI152,IF(AND('[1]Multi-Field'!$E$116=[1]Lists!BF152,'[1]Multi-Field'!$F$116="undrained"),BH152,""))</f>
        <v/>
      </c>
      <c r="FU152" s="409" t="str">
        <f>IF(AND('[1]Multi-Field'!$E$117=[1]Lists!BF152,'[1]Multi-Field'!$F$117="Drained"),BI152,IF(AND('[1]Multi-Field'!$E$117=[1]Lists!BF152,'[1]Multi-Field'!$F$117="undrained"),BH152,""))</f>
        <v/>
      </c>
      <c r="FV152" s="409" t="str">
        <f>IF(AND('[1]Multi-Field'!$E$118=[1]Lists!BF152,'[1]Multi-Field'!$F$118="Drained"),BI152,IF(AND('[1]Multi-Field'!$E$118=[1]Lists!BF152,'[1]Multi-Field'!$F$118="undrained"),BH152,""))</f>
        <v/>
      </c>
      <c r="FW152" s="409" t="str">
        <f>IF(AND('[1]Multi-Field'!$E$119=[1]Lists!BF152,'[1]Multi-Field'!$F$119="Drained"),BI152,IF(AND('[1]Multi-Field'!$E$119=[1]Lists!BF152,'[1]Multi-Field'!$F$119="undrained"),BH152,""))</f>
        <v/>
      </c>
      <c r="FX152" s="409" t="str">
        <f>IF(AND('[1]Multi-Field'!$E$120=[1]Lists!BF152,'[1]Multi-Field'!$F$120="Drained"),BI152,IF(AND('[1]Multi-Field'!$E$120=[1]Lists!BF152,'[1]Multi-Field'!$F$120="undrained"),BH152,""))</f>
        <v/>
      </c>
      <c r="GC152" s="4">
        <f>'[1]Multi-Field'!B150</f>
        <v>0</v>
      </c>
      <c r="GD152" s="73" t="str">
        <f>IF(OR('[1]Multi-Field'!Q150=$FZ$43,'[1]Multi-Field'!Q150=$FZ$44),'[1]Multi-Field'!BS150,"")</f>
        <v/>
      </c>
      <c r="GE152" s="4" t="str">
        <f>IF(AND(OR('[1]Multi-Field'!Q150=$FZ$86,'[1]Multi-Field'!Q150=$FZ$94,'[1]Multi-Field'!Q150=$FZ$87,'[1]Multi-Field'!Q150=[1]Lists!$FZ$93,'[1]Multi-Field'!Q150=$FZ$59),'[1]Multi-Field'!BS150&gt;50),'[1]Multi-Field'!BS150*0.8,IF(AND(OR('[1]Multi-Field'!Q150=$FZ$86,'[1]Multi-Field'!Q150=$FZ$94,'[1]Multi-Field'!Q150=$FZ$87,'[1]Multi-Field'!Q150=[1]Lists!$FZ$93,'[1]Multi-Field'!Q150=[1]Lists!$FZ$59),'[1]Multi-Field'!BS150&lt;50),'[1]Multi-Field'!BS150,""))</f>
        <v/>
      </c>
      <c r="GF152" s="4" t="str">
        <f>IF(OR('[1]Multi-Field'!Q150=[1]Lists!$FZ$7,'[1]Multi-Field'!Q150=[1]Lists!$FZ$5,'[1]Multi-Field'!Q150=[1]Lists!$FZ$24,'[1]Multi-Field'!Q150=[1]Lists!$FZ$10,'[1]Multi-Field'!Q150=[1]Lists!$FZ$8, '[1]Multi-Field'!Q150=[1]Lists!$FZ$25, '[1]Multi-Field'!Q150=[1]Lists!$FZ$23, '[1]Multi-Field'!Q150= [1]Lists!$FZ$47, '[1]Multi-Field'!Q150=[1]Lists!$FZ$49, '[1]Multi-Field'!Q150=[1]Lists!$FZ$48,'[1]Multi-Field'!Q150=[1]Lists!$FZ$3, '[1]Multi-Field'!Q150=[1]Lists!$FZ$14,'[1]Multi-Field'!Q150=[1]Lists!$FZ$36, '[1]Multi-Field'!Q150=[1]Lists!$FZ$41,'[1]Multi-Field'!Q150=[1]Lists!$FZ$42),0,"")</f>
        <v/>
      </c>
      <c r="GG152" s="4" t="str">
        <f>IF(OR('[1]Multi-Field'!Q150=[1]Lists!$FZ$6,'[1]Multi-Field'!Q150=[1]Lists!$FZ$4, '[1]Multi-Field'!Q179=[1]Lists!$FZ$11, '[1]Multi-Field'!Q150=[1]Lists!$FZ$1),100*IF('[1]Multi-Field'!U150=onepercent,0.75,IF('[1]Multi-Field'!U150=onetotwentyfivepercent,0.4,IF(OR('[1]Multi-Field'!U150=twentysixtofiftypercent,'[1]Multi-Field'!U150=greaterthanfiftypercent),0,""))),"")</f>
        <v/>
      </c>
      <c r="GH152" s="4" t="str">
        <f>IF(OR('[1]Multi-Field'!Q150=[1]Lists!$FZ$53,'[1]Multi-Field'!Q150=[1]Lists!$FZ$55), 50,IF('[1]Multi-Field'!Q150=[1]Lists!$FZ$54,225,IF('[1]Multi-Field'!Q150=[1]Lists!$FZ$56,75,"")))</f>
        <v/>
      </c>
      <c r="GI152" s="4" t="e">
        <f>#VALUE!</f>
        <v>#VALUE!</v>
      </c>
      <c r="GJ152" s="4" t="e">
        <f>#VALUE!</f>
        <v>#VALUE!</v>
      </c>
      <c r="GK152" s="4" t="str">
        <f>IF('[1]Multi-Field'!Q150=[1]Lists!$FZ$95,'[1]Multi-Field'!BS150*0.66,"")</f>
        <v/>
      </c>
      <c r="GM152" s="4" t="str">
        <f>IF(OR('[1]Multi-Field'!Q150=[1]Lists!$FZ$26,'[1]Multi-Field'!Q150=[1]Lists!$FZ$84),20,"")</f>
        <v/>
      </c>
      <c r="GN152" s="4" t="str">
        <f>IF(OR('[1]Multi-Field'!Q150=[1]Lists!$FZ$88,'[1]Multi-Field'!Q150=[1]Lists!$FZ$57),0,"")</f>
        <v/>
      </c>
      <c r="GO152" s="4" t="str">
        <f>IF(OR('[1]Multi-Field'!Q150=[1]Lists!$FZ$69,'[1]Multi-Field'!Q150=[1]Lists!$FZ$71,'[1]Multi-Field'!Q150=[1]Lists!$FZ$105),50,"")</f>
        <v/>
      </c>
      <c r="GP152" s="4" t="str">
        <f>IF(OR('[1]Multi-Field'!Q150=[1]Lists!$FZ$75,'[1]Multi-Field'!Q150=[1]Lists!$FZ$70),75,"")</f>
        <v/>
      </c>
      <c r="GQ152" s="4">
        <f>IF('[1]Multi-Field'!Q150=[1]Lists!$FZ$72,150,"")</f>
        <v>150</v>
      </c>
      <c r="GR152" s="4" t="str">
        <f>IF(OR('[1]Multi-Field'!Q150=[1]Lists!$FZ$74,'[1]Multi-Field'!Q150=[1]Lists!$FZ$73),40,"")</f>
        <v/>
      </c>
      <c r="GS152" s="4" t="str">
        <f>IF('[1]Multi-Field'!Q150=[1]Lists!$FZ$99,80,"")</f>
        <v/>
      </c>
      <c r="GT152" s="4" t="str">
        <f>IF('[1]Multi-Field'!Q150=[1]Lists!$FZ$106,70,"")</f>
        <v/>
      </c>
      <c r="GU152" s="4" t="e">
        <f t="shared" si="31"/>
        <v>#VALUE!</v>
      </c>
    </row>
    <row r="153" spans="1:203" ht="13.5" customHeight="1">
      <c r="A153" s="7" t="s">
        <v>240</v>
      </c>
      <c r="B153" s="7"/>
      <c r="C153" s="7"/>
      <c r="D153" s="8">
        <v>70</v>
      </c>
      <c r="E153" s="8">
        <f t="shared" si="27"/>
        <v>70</v>
      </c>
      <c r="F153" s="8">
        <f t="shared" si="28"/>
        <v>70</v>
      </c>
      <c r="G153" s="8">
        <v>70</v>
      </c>
      <c r="H153" s="8">
        <v>65</v>
      </c>
      <c r="I153" s="8">
        <f t="shared" si="32"/>
        <v>65</v>
      </c>
      <c r="J153" s="8">
        <f t="shared" si="33"/>
        <v>65</v>
      </c>
      <c r="K153" s="8">
        <v>65</v>
      </c>
      <c r="L153" s="8">
        <v>115</v>
      </c>
      <c r="M153" s="8">
        <f t="shared" si="29"/>
        <v>117</v>
      </c>
      <c r="N153" s="8">
        <f t="shared" si="30"/>
        <v>118</v>
      </c>
      <c r="O153" s="8">
        <v>120</v>
      </c>
      <c r="P153" s="391">
        <v>128</v>
      </c>
      <c r="Q153" s="394"/>
      <c r="R153" s="395" t="b">
        <f>IF(OR('Multi-Field'!AA130=Lists!$AC$42,'Multi-Field'!AA130=Lists!$AC$43),IF('Multi-Field'!Z130="x",(IF('Multi-Field'!AC130=Lists!$Q$11,Lists!$R$11,IF('Multi-Field'!AC130=Lists!$Q$12,Lists!$R$12,IF('Multi-Field'!AC130=Lists!$Q$13,Lists!$R$13,IF('Multi-Field'!AC130=Lists!$Q$14,Lists!$R$14))))),IF('Multi-Field'!X130="x",(IF('Multi-Field'!AC130=Lists!$Q$11,Lists!$S$11,IF('Multi-Field'!AC130=Lists!$Q$12,Lists!$S$12,IF('Multi-Field'!AC130=Lists!$Q$13,Lists!$S$13,IF('Multi-Field'!AC130=Lists!$Q$14,Lists!$S$14))))),IF('Multi-Field'!V130="x",(IF('Multi-Field'!AC130=Lists!$Q$11,Lists!$T$11,IF('Multi-Field'!AC130=Lists!$Q$12,Lists!$T$12,IF('Multi-Field'!AC130=Lists!$Q$13,Lists!$T$13,IF('Multi-Field'!AC130=Lists!$Q$14,Lists!$T$14))))),0))))</f>
        <v>0</v>
      </c>
      <c r="S153" s="395" t="str">
        <f t="shared" si="26"/>
        <v/>
      </c>
      <c r="T153" s="395"/>
      <c r="U153" s="396"/>
      <c r="V153" s="383">
        <f>IF(OR('Multi-Field'!AI133=$U$4,'Multi-Field'!AI133=$U$5,'Multi-Field'!AI133=$U$6,'Multi-Field'!AI133=$U$7,'Multi-Field'!AI133=$U$8,'Multi-Field'!AI133=$U$9),(IF('Multi-Field'!AJ133=$V$2,100,IF('Multi-Field'!AJ133=$V$3,65,IF('Multi-Field'!AJ133=$V$4,53,IF('Multi-Field'!AJ133=$V$5,41,IF('Multi-Field'!AJ133=$V$6,23,IF('Multi-Field'!AJ133=$V$7,0,0))))))),0)</f>
        <v>0</v>
      </c>
      <c r="W153" s="383" t="str">
        <f>IF(AND(OR('Multi-Field'!AF133=$S$3,'Multi-Field'!AF133=S141,'Multi-Field'!AF133=$S$7),'Multi-Field'!AN133&lt;18,'Multi-Field'!AN133&gt;0),35,IF('Multi-Field'!AF133=$S$4,55,IF(AND('Multi-Field'!AF133=$S$6,'Multi-Field'!AN133&lt;18),30,IF(AND('Multi-Field'!AN133&gt;17,OR('Multi-Field'!AF133=$S$3,'Multi-Field'!AF133=$S$5,'Multi-Field'!AF133= $S$6,'Multi-Field'!AF133=$S$7)),25,"0"))))</f>
        <v>0</v>
      </c>
      <c r="X153" s="383">
        <f>IF(OR('Multi-Field'!BA133=$U$4,'Multi-Field'!BA133=$U$5,'Multi-Field'!BA133=$U$6,'Multi-Field'!BA133=U143,'Multi-Field'!BA133=$U$8,'Multi-Field'!BA133=$U$9),(IF('Multi-Field'!BB133=$V$2,100,IF('Multi-Field'!BB133=$V$3,65,IF('Multi-Field'!BB133=$V$4,53,IF('Multi-Field'!BB133=$V$5,41,IF('Multi-Field'!BB133=$V$6,23,IF('Multi-Field'!BB133=$V$7,0,0))))))),0)</f>
        <v>0</v>
      </c>
      <c r="Y153" s="383" t="str">
        <f>IF(AND(OR('Multi-Field'!AX133=$S$3,'Multi-Field'!AX133=$S$5,'Multi-Field'!AX133=$S$7),'Multi-Field'!BF133&lt;18),35,IF('Multi-Field'!AX133=$S$4,55,IF(AND('Multi-Field'!AX133=$S$6,'Multi-Field'!BF133&lt;18),30,IF(AND('Multi-Field'!BF133&gt;17,OR('Multi-Field'!AX133=$S$3,'Multi-Field'!AX133=$S$5,'Multi-Field'!AX133=$S$6,'Multi-Field'!AX133=$S$7)),25,"0"))))</f>
        <v>0</v>
      </c>
      <c r="Z153" s="383">
        <v>137</v>
      </c>
      <c r="AI153" s="384">
        <f>'[1]Multi-Field'!B149</f>
        <v>0</v>
      </c>
      <c r="AJ153" s="385" t="e">
        <f>#VALUE!</f>
        <v>#VALUE!</v>
      </c>
      <c r="AK153" s="385" t="e">
        <f>#VALUE!</f>
        <v>#VALUE!</v>
      </c>
      <c r="AL153" s="385" t="e">
        <f>IF(AK153="","",IF('[1]Multi-Field'!AU149=20,10,IF(AK153-30&lt;0,0,AK153-30)))</f>
        <v>#VALUE!</v>
      </c>
      <c r="AM153" s="385" t="e">
        <f>#VALUE!</f>
        <v>#VALUE!</v>
      </c>
      <c r="AN153" s="385" t="e">
        <f t="shared" si="35"/>
        <v>#VALUE!</v>
      </c>
      <c r="AO153" s="385" t="e">
        <f>#VALUE!</f>
        <v>#VALUE!</v>
      </c>
      <c r="AP153" s="385" t="e">
        <f>#VALUE!</f>
        <v>#VALUE!</v>
      </c>
      <c r="AQ153" s="385" t="e">
        <f>#VALUE!</f>
        <v>#VALUE!</v>
      </c>
      <c r="AR153" s="385" t="e">
        <f>#VALUE!</f>
        <v>#VALUE!</v>
      </c>
      <c r="AS153" s="385" t="e">
        <f>IF(AR153="","",IF('[1]Multi-Field'!AU149&gt;9,0,AR153-15))</f>
        <v>#VALUE!</v>
      </c>
      <c r="AT153" s="385" t="e">
        <f>#VALUE!</f>
        <v>#VALUE!</v>
      </c>
      <c r="AU153" s="385" t="e">
        <f>#VALUE!</f>
        <v>#VALUE!</v>
      </c>
      <c r="AV153" s="385" t="e">
        <f>IF(AU153="","",IF('[1]Multi-Field'!AU149=9&gt;9,0,AU153-35))</f>
        <v>#VALUE!</v>
      </c>
      <c r="AW153" s="385" t="e">
        <f>#VALUE!</f>
        <v>#VALUE!</v>
      </c>
      <c r="AX153" s="385" t="e">
        <f t="shared" si="36"/>
        <v>#VALUE!</v>
      </c>
      <c r="AY153" s="385" t="str">
        <f>IF('[1]Multi-Field'!AU149="","",IF('[1]Multi-Field'!AU149&lt;1,100,IF('[1]Multi-Field'!AU149=1,75,IF('[1]Multi-Field'!AU149=2,50,IF('[1]Multi-Field'!AU149=3,25,IF('[1]Multi-Field'!AU149&gt;3,0,""))))))</f>
        <v/>
      </c>
      <c r="AZ153" s="385" t="str">
        <f t="shared" si="37"/>
        <v/>
      </c>
      <c r="BA153" s="385" t="e">
        <f>#VALUE!</f>
        <v>#VALUE!</v>
      </c>
      <c r="BB153" s="385" t="e">
        <f>IF(BA153="","",IF(AND('[1]Multi-Field'!AU149&lt;40,'[1]Multi-Field'!AU149&gt;9),40,IF('[1]Multi-Field'!AU149&gt;39,0,BA153+5)))</f>
        <v>#VALUE!</v>
      </c>
      <c r="BC153" s="386" t="e">
        <f t="shared" si="34"/>
        <v>#VALUE!</v>
      </c>
      <c r="BF153" s="411" t="s">
        <v>1322</v>
      </c>
      <c r="BG153" s="412">
        <v>5</v>
      </c>
      <c r="BH153" s="412">
        <v>4.5</v>
      </c>
      <c r="BI153" s="412">
        <v>5</v>
      </c>
      <c r="BJ153" s="409" t="e">
        <f>IF(AND('[1]Single Field'!#REF!=[1]Lists!BF153,'[1]Single Field'!#REF!="Drained"),"x",IF(AND('[1]Single Field'!#REF!=[1]Lists!BF153,'[1]Single Field'!#REF!="Undrained"),O,""))</f>
        <v>#REF!</v>
      </c>
      <c r="BK153" s="409" t="str">
        <f>IF(AND('[1]Multi-Field'!$E$3=[1]Lists!BF153,'[1]Multi-Field'!$F$3="Drained"),BI153,IF(AND('[1]Multi-Field'!$E$3=BF153,'[1]Multi-Field'!$F$3="undrained"),BH153,""))</f>
        <v/>
      </c>
      <c r="BL153" s="409" t="str">
        <f>IF(AND('[1]Multi-Field'!$E$4=BF153,'[1]Multi-Field'!$F$4="Drained"),BI153,IF(AND('[1]Multi-Field'!$E$4=BF153,'[1]Multi-Field'!$F$4="undrained"),BH153,""))</f>
        <v/>
      </c>
      <c r="BM153" s="409" t="str">
        <f>IF(AND('[1]Multi-Field'!$E$5=BF153,'[1]Multi-Field'!$F$5="Drained"),BI153,IF(AND('[1]Multi-Field'!$E$5=BF153,'[1]Multi-Field'!$F$5="undrained"),BH153,""))</f>
        <v/>
      </c>
      <c r="BN153" s="409" t="str">
        <f>IF(AND('[1]Multi-Field'!$E$6=BF153,'[1]Multi-Field'!$F$6="Drained"),BI153,IF(AND('[1]Multi-Field'!$E$6=BF153,'[1]Multi-Field'!$F$6="undrained"),BH153,""))</f>
        <v/>
      </c>
      <c r="BO153" s="409" t="str">
        <f>IF(AND('[1]Multi-Field'!$E$7=BF153,'[1]Multi-Field'!$F$7="Drained"),BI153,IF(AND('[1]Multi-Field'!$E$7=BF153,'[1]Multi-Field'!$F$7="undrained"),BH153,""))</f>
        <v/>
      </c>
      <c r="BP153" s="409" t="str">
        <f>IF(AND('[1]Multi-Field'!$E$8=BF153,'[1]Multi-Field'!$F$8="Drained"),BI153,IF(AND('[1]Multi-Field'!$E$8=BF153,'[1]Multi-Field'!$F$8="undrained"),BH153,""))</f>
        <v/>
      </c>
      <c r="BQ153" s="409" t="str">
        <f>IF(AND('[1]Multi-Field'!$E$9=BF153,'[1]Multi-Field'!$F$9="Drained"),BI153,IF(AND('[1]Multi-Field'!$E$9=BF153,'[1]Multi-Field'!$F$9="undrained"),BH153,""))</f>
        <v/>
      </c>
      <c r="BR153" s="409" t="str">
        <f>IF(AND('[1]Multi-Field'!$E$10=BF153,'[1]Multi-Field'!$F$10="Drained"),BI153,IF(AND('[1]Multi-Field'!$E$10=BF153,'[1]Multi-Field'!$F$10="undrained"),BH153,""))</f>
        <v/>
      </c>
      <c r="BS153" s="409" t="str">
        <f>IF(AND('[1]Multi-Field'!$E$11=BF153,'[1]Multi-Field'!$F$11="Drained"),BI153,IF(AND('[1]Multi-Field'!$E$11=BF153,'[1]Multi-Field'!$F$11="undrained"),BH153,""))</f>
        <v/>
      </c>
      <c r="BT153" s="409" t="str">
        <f>IF(AND('[1]Multi-Field'!$E$12=BF153,'[1]Multi-Field'!$F$12="Drained"),BI153,IF(AND('[1]Multi-Field'!$E$12=BF153,'[1]Multi-Field'!$F$12="undrained"),BH153,""))</f>
        <v/>
      </c>
      <c r="BU153" s="409" t="str">
        <f>IF(AND('[1]Multi-Field'!$E$13=BF153,'[1]Multi-Field'!$F$13="Drained"),BI153,IF(AND('[1]Multi-Field'!$E$3=BF153,'[1]Multi-Field'!$F$13="undrained"),BH153,""))</f>
        <v/>
      </c>
      <c r="BV153" s="409" t="str">
        <f>IF(AND('[1]Multi-Field'!$E$14=BF153,'[1]Multi-Field'!$F$14="Drained"),BI153,IF(AND('[1]Multi-Field'!$E$14=BF153,'[1]Multi-Field'!$F$14="undrained"),BH153,""))</f>
        <v/>
      </c>
      <c r="BW153" s="409" t="str">
        <f>IF(AND('[1]Multi-Field'!$E$15=BF153,'[1]Multi-Field'!$F$15="Drained"),BI153,IF(AND('[1]Multi-Field'!$E$15=BF153,'[1]Multi-Field'!$F$15="undrained"),BH153,""))</f>
        <v/>
      </c>
      <c r="BX153" s="409" t="str">
        <f>IF(AND('[1]Multi-Field'!$E$16=[1]Lists!BF153,'[1]Multi-Field'!$F$16="Drained"),BI153,IF(AND('[1]Multi-Field'!$E$16=[1]Lists!BF153,'[1]Multi-Field'!$F$16="undrained"),BH153,""))</f>
        <v/>
      </c>
      <c r="BY153" s="409" t="str">
        <f>IF(AND('[1]Multi-Field'!$E$17=[1]Lists!BF153,'[1]Multi-Field'!$F$17="Drained"),BI153,IF(AND('[1]Multi-Field'!$E$17=[1]Lists!BF153,'[1]Multi-Field'!$F$17="undrained"),BH153,""))</f>
        <v/>
      </c>
      <c r="BZ153" s="409" t="str">
        <f>IF(AND('[1]Multi-Field'!$E$18=[1]Lists!BF153,'[1]Multi-Field'!$F$18="Drained"),BI153,IF(AND('[1]Multi-Field'!$E$18=[1]Lists!BF153,'[1]Multi-Field'!$F$18="undrained"),BH153,""))</f>
        <v/>
      </c>
      <c r="CA153" s="409" t="str">
        <f>IF(AND('[1]Multi-Field'!$E$19=[1]Lists!BF153,'[1]Multi-Field'!$F$19="Drained"),BI153,IF(AND('[1]Multi-Field'!$E$19=[1]Lists!BF153,'[1]Multi-Field'!$F$19="undrained"),BH153,""))</f>
        <v/>
      </c>
      <c r="CB153" s="409" t="str">
        <f>IF(AND('[1]Multi-Field'!$E$20=[1]Lists!BF153,'[1]Multi-Field'!$F$20="Drained"),BI153,IF(AND('[1]Multi-Field'!$E$20=[1]Lists!BF153,'[1]Multi-Field'!$F$20="undrained"),BH153,""))</f>
        <v/>
      </c>
      <c r="CC153" s="409" t="str">
        <f>IF(AND('[1]Multi-Field'!$E$21=[1]Lists!BF153,'[1]Multi-Field'!$F$21="Drained"),BI153,IF(AND('[1]Multi-Field'!$E$21=[1]Lists!BF153,'[1]Multi-Field'!$F$21="undrained"),BH153,""))</f>
        <v/>
      </c>
      <c r="CD153" s="409" t="str">
        <f>IF(AND('[1]Multi-Field'!$E$22=[1]Lists!BF153,'[1]Multi-Field'!$F$22="Drained"),BI153,IF(AND('[1]Multi-Field'!$E$22=[1]Lists!BF153,'[1]Multi-Field'!$F$22="undrained"),BH153,""))</f>
        <v/>
      </c>
      <c r="CE153" s="409" t="str">
        <f>IF(AND('[1]Multi-Field'!$E$23=[1]Lists!BF153,'[1]Multi-Field'!$F$23="Drained"),BI153,IF(AND('[1]Multi-Field'!$E$23=[1]Lists!BF153,'[1]Multi-Field'!$F$23="undrained"),BH153,""))</f>
        <v/>
      </c>
      <c r="CF153" s="409" t="str">
        <f>IF(AND('[1]Multi-Field'!$E$24=[1]Lists!BF153,'[1]Multi-Field'!$F$24="Drained"),BI153,IF(AND('[1]Multi-Field'!$E$24=[1]Lists!BF153,'[1]Multi-Field'!$F$24="undrained"),BH153,""))</f>
        <v/>
      </c>
      <c r="CG153" s="409" t="str">
        <f>IF(AND('[1]Multi-Field'!$E$25=[1]Lists!BF153,'[1]Multi-Field'!$F$25="Drained"),BI153,IF(AND('[1]Multi-Field'!$E$25=[1]Lists!BF153,'[1]Multi-Field'!$F$25="undrained"),BH153,""))</f>
        <v/>
      </c>
      <c r="CH153" s="409" t="str">
        <f>IF(AND('[1]Multi-Field'!$E$26=[1]Lists!BF153,'[1]Multi-Field'!$F$26="Drained"),BI153,IF(AND('[1]Multi-Field'!$E$26=[1]Lists!BF153,'[1]Multi-Field'!$F$26="undrained"),BH153,""))</f>
        <v/>
      </c>
      <c r="CI153" s="409" t="str">
        <f>IF(AND('[1]Multi-Field'!$E$27=[1]Lists!BF153,'[1]Multi-Field'!$F$27="Drained"),BI153,IF(AND('[1]Multi-Field'!$E$27=[1]Lists!BF153,'[1]Multi-Field'!$F$27="undrained"),BH153,""))</f>
        <v/>
      </c>
      <c r="CJ153" s="409" t="str">
        <f>IF(AND('[1]Multi-Field'!$E$28=[1]Lists!BF153,'[1]Multi-Field'!$F$28="Drained"),BI153,IF(AND('[1]Multi-Field'!$E$28=[1]Lists!BF153,'[1]Multi-Field'!$F$28="undrained"),BH153,""))</f>
        <v/>
      </c>
      <c r="CK153" s="409" t="str">
        <f>IF(AND('[1]Multi-Field'!$E$29=[1]Lists!BF153,'[1]Multi-Field'!$F$29="Drained"),BI153,IF(AND('[1]Multi-Field'!$E$29=[1]Lists!BF153,'[1]Multi-Field'!$F$29="undrained"),BH153,""))</f>
        <v/>
      </c>
      <c r="CL153" s="409" t="str">
        <f>IF(AND('[1]Multi-Field'!$E$30=[1]Lists!BF153,'[1]Multi-Field'!$F$30="Drained"),BI153,IF(AND('[1]Multi-Field'!$E$30=[1]Lists!BF153,'[1]Multi-Field'!$F$30="undrained"),BH153,""))</f>
        <v/>
      </c>
      <c r="CM153" s="409" t="str">
        <f>IF(AND('[1]Multi-Field'!$E$31=[1]Lists!BF153,'[1]Multi-Field'!$F$31="Drained"),BI153,IF(AND('[1]Multi-Field'!$E$31=[1]Lists!BF153,'[1]Multi-Field'!$F$31="undrained"),BH153,""))</f>
        <v/>
      </c>
      <c r="CN153" s="409" t="str">
        <f>IF(AND('[1]Multi-Field'!$E$32=[1]Lists!BF153,'[1]Multi-Field'!$F$32="Drained"),BI153,IF(AND('[1]Multi-Field'!$E$32=[1]Lists!BF153,'[1]Multi-Field'!$F$32="undrained"),BH153,""))</f>
        <v/>
      </c>
      <c r="CO153" s="409" t="str">
        <f>IF(AND('[1]Multi-Field'!$E$33=[1]Lists!BF153,'[1]Multi-Field'!$F$33="Drained"),BI153,IF(AND('[1]Multi-Field'!$E$33=[1]Lists!BF153,'[1]Multi-Field'!$F$33="undrained"),BH153,""))</f>
        <v/>
      </c>
      <c r="CP153" s="409" t="str">
        <f>IF(AND('[1]Multi-Field'!$E$34=[1]Lists!BF153,'[1]Multi-Field'!$F$34="Drained"),BI153,IF(AND('[1]Multi-Field'!$E$34=[1]Lists!BF153,'[1]Multi-Field'!$F$34="undrained"),BH153,""))</f>
        <v/>
      </c>
      <c r="CQ153" s="409" t="str">
        <f>IF(AND('[1]Multi-Field'!$E$35=[1]Lists!BF153,'[1]Multi-Field'!$F$35="Drained"),BI153,IF(AND('[1]Multi-Field'!$E$35=[1]Lists!BF153,'[1]Multi-Field'!$F$35="undrained"),BH153,""))</f>
        <v/>
      </c>
      <c r="CR153" s="409" t="str">
        <f>IF(AND('[1]Multi-Field'!$E$36=[1]Lists!BF153,'[1]Multi-Field'!$F$36="Drained"),BI153,IF(AND('[1]Multi-Field'!$E$36=[1]Lists!BF153,'[1]Multi-Field'!$F$36="undrained"),BH153,""))</f>
        <v/>
      </c>
      <c r="CS153" s="409" t="str">
        <f>IF(AND('[1]Multi-Field'!$E$37=[1]Lists!BF153,'[1]Multi-Field'!$F$37="Drained"),BI153,IF(AND('[1]Multi-Field'!$E$37=[1]Lists!BF153,'[1]Multi-Field'!$F$37="undrained"),BH153,""))</f>
        <v/>
      </c>
      <c r="CT153" s="409" t="str">
        <f>IF(AND('[1]Multi-Field'!$E$38=[1]Lists!BF153,'[1]Multi-Field'!$F$38="Drained"),BI153,IF(AND('[1]Multi-Field'!$E$38=[1]Lists!BF153,'[1]Multi-Field'!$F$38="undrained"),BH153,""))</f>
        <v/>
      </c>
      <c r="CU153" s="409" t="str">
        <f>IF(AND('[1]Multi-Field'!$E$39=[1]Lists!BF153,'[1]Multi-Field'!$F$39="Drained"),BI153,IF(AND('[1]Multi-Field'!$E$39=[1]Lists!BF153,'[1]Multi-Field'!$F$39="undrained"),BH153,""))</f>
        <v/>
      </c>
      <c r="CV153" s="409" t="str">
        <f>IF(AND('[1]Multi-Field'!$E$40=[1]Lists!BF153,'[1]Multi-Field'!$F$40="Drained"),BI153,IF(AND('[1]Multi-Field'!$E$40=[1]Lists!BF153,'[1]Multi-Field'!$F$40="undrained"),BH153,""))</f>
        <v/>
      </c>
      <c r="CW153" s="409" t="str">
        <f>IF(AND('[1]Multi-Field'!$E$41=[1]Lists!BF153,'[1]Multi-Field'!$F$40="Drained"),BI153,IF(AND('[1]Multi-Field'!$E$40=[1]Lists!BF153,'[1]Multi-Field'!$F$40="undrained"),BH153,""))</f>
        <v/>
      </c>
      <c r="CX153" s="409" t="str">
        <f>IF(AND('[1]Multi-Field'!$E$42=[1]Lists!BF153,'[1]Multi-Field'!$F$42="Drained"),BI153,IF(AND('[1]Multi-Field'!$E$42=[1]Lists!BF153,'[1]Multi-Field'!$F$42="undrained"),BH153,""))</f>
        <v/>
      </c>
      <c r="CY153" s="409" t="str">
        <f>IF(AND('[1]Multi-Field'!$E$43=[1]Lists!BF153,'[1]Multi-Field'!$F$43="Drained"),BI153,IF(AND('[1]Multi-Field'!$E$43=[1]Lists!BF153,'[1]Multi-Field'!$F$43="undrained"),BH153,""))</f>
        <v/>
      </c>
      <c r="CZ153" s="409" t="str">
        <f>IF(AND('[1]Multi-Field'!$E$44=[1]Lists!BF153,'[1]Multi-Field'!$F$44="Drained"),BI153,IF(AND('[1]Multi-Field'!$E$44=[1]Lists!BF153,'[1]Multi-Field'!$F$44="undrained"),BH153,""))</f>
        <v/>
      </c>
      <c r="DA153" s="409" t="str">
        <f>IF(AND('[1]Multi-Field'!$E$45=[1]Lists!BF153,'[1]Multi-Field'!$F$45="Drained"),BI153,IF(AND('[1]Multi-Field'!$E$45=[1]Lists!BF153,'[1]Multi-Field'!$F$45="undrained"),BH153,""))</f>
        <v/>
      </c>
      <c r="DB153" s="409" t="str">
        <f>IF(AND('[1]Multi-Field'!$E$46=[1]Lists!BF153,'[1]Multi-Field'!$F$46="Drained"),BI153,IF(AND('[1]Multi-Field'!$E$46=[1]Lists!BF153,'[1]Multi-Field'!$F$46="undrained"),BH153,""))</f>
        <v/>
      </c>
      <c r="DC153" s="409" t="str">
        <f>IF(AND('[1]Multi-Field'!$E$47=[1]Lists!BF153,'[1]Multi-Field'!$F$47="Drained"),BI153,IF(AND('[1]Multi-Field'!$E$47=[1]Lists!BF153,'[1]Multi-Field'!$F$47="undrained"),BH153,""))</f>
        <v/>
      </c>
      <c r="DD153" s="409" t="str">
        <f>IF(AND('[1]Multi-Field'!$E$48=[1]Lists!BF153,'[1]Multi-Field'!$F$48="Drained"),BI153,IF(AND('[1]Multi-Field'!$E$48=[1]Lists!BF153,'[1]Multi-Field'!$F$48="undrained"),BH153,""))</f>
        <v/>
      </c>
      <c r="DE153" s="409" t="str">
        <f>IF(AND('[1]Multi-Field'!$E$49=[1]Lists!BF153,'[1]Multi-Field'!$F$49="Drained"),BI153,IF(AND('[1]Multi-Field'!$E$49=[1]Lists!BF153,'[1]Multi-Field'!$F$9="undrained"),BH153,""))</f>
        <v/>
      </c>
      <c r="DF153" s="409" t="str">
        <f>IF(AND('[1]Multi-Field'!$E$50=[1]Lists!BF153,'[1]Multi-Field'!$F$50="Drained"),BI153,IF(AND('[1]Multi-Field'!$E$50=[1]Lists!BF153,'[1]Multi-Field'!$F$50="undrained"),BH153,""))</f>
        <v/>
      </c>
      <c r="DG153" s="409" t="str">
        <f>IF(AND('[1]Multi-Field'!$E$51=[1]Lists!BF153,'[1]Multi-Field'!$F$51="Drained"),BI153,IF(AND('[1]Multi-Field'!$E$51=[1]Lists!BF153,'[1]Multi-Field'!$F$51="undrained"),BH153,""))</f>
        <v/>
      </c>
      <c r="DH153" s="409" t="str">
        <f>IF(AND('[1]Multi-Field'!$E$52=[1]Lists!BF153,'[1]Multi-Field'!$F$52="Drained"),BI153,IF(AND('[1]Multi-Field'!$E$52=[1]Lists!BF153,'[1]Multi-Field'!$F$52="undrained"),BH153,""))</f>
        <v/>
      </c>
      <c r="DI153" s="409" t="str">
        <f>IF(AND('[1]Multi-Field'!$E$53=[1]Lists!BF153,'[1]Multi-Field'!$F$53="Drained"),BI153,IF(AND('[1]Multi-Field'!$E$53=[1]Lists!BF153,'[1]Multi-Field'!$F$53="undrained"),BH153,""))</f>
        <v/>
      </c>
      <c r="DJ153" s="409" t="str">
        <f>IF(AND('[1]Multi-Field'!$E$54=[1]Lists!BF153,'[1]Multi-Field'!$F$54="Drained"),BI153,IF(AND('[1]Multi-Field'!$E$54=[1]Lists!BF153,'[1]Multi-Field'!$F$54="undrained"),BH153,""))</f>
        <v/>
      </c>
      <c r="DK153" s="409" t="str">
        <f>IF(AND('[1]Multi-Field'!$E$55=[1]Lists!BF153,'[1]Multi-Field'!$F$55="Drained"),BI153,IF(AND('[1]Multi-Field'!$E$55=[1]Lists!BF153,'[1]Multi-Field'!$F$55="undrained"),BH153,""))</f>
        <v/>
      </c>
      <c r="DL153" s="409" t="str">
        <f>IF(AND('[1]Multi-Field'!$E$56=[1]Lists!BF153,'[1]Multi-Field'!$F$56="Drained"),BI153,IF(AND('[1]Multi-Field'!$E$56=[1]Lists!BF153,'[1]Multi-Field'!$F$56="undrained"),BH153,""))</f>
        <v/>
      </c>
      <c r="DM153" s="409" t="str">
        <f>IF(AND('[1]Multi-Field'!$E$57=[1]Lists!BF153,'[1]Multi-Field'!$F$57="Drained"),BI153,IF(AND('[1]Multi-Field'!$E$57=[1]Lists!BF153,'[1]Multi-Field'!$F$57="undrained"),BH153,""))</f>
        <v/>
      </c>
      <c r="DN153" s="409" t="str">
        <f>IF(AND('[1]Multi-Field'!$E$58=[1]Lists!BF153,'[1]Multi-Field'!$F$58="Drained"),BI153,IF(AND('[1]Multi-Field'!$E$58=[1]Lists!BF153,'[1]Multi-Field'!$F$58="undrained"),BH153,""))</f>
        <v/>
      </c>
      <c r="DO153" s="409" t="str">
        <f>IF(AND('[1]Multi-Field'!$E$59=[1]Lists!BF153,'[1]Multi-Field'!$F$59="Drained"),BI153,IF(AND('[1]Multi-Field'!$E$59=[1]Lists!BF153,'[1]Multi-Field'!$F$59="undrained"),BH153,""))</f>
        <v/>
      </c>
      <c r="DP153" s="409" t="str">
        <f>IF(AND('[1]Multi-Field'!$E$60=[1]Lists!BF153,'[1]Multi-Field'!$F$60="Drained"),BI153,IF(AND('[1]Multi-Field'!$E$60=[1]Lists!BF153,'[1]Multi-Field'!$F$60="undrained"),BH153,""))</f>
        <v/>
      </c>
      <c r="DQ153" s="409" t="str">
        <f>IF(AND('[1]Multi-Field'!$E$61=[1]Lists!BF153,'[1]Multi-Field'!$F$61="Drained"),BI153,IF(AND('[1]Multi-Field'!$E$61=[1]Lists!BF153,'[1]Multi-Field'!$F$61="undrained"),BH153,""))</f>
        <v/>
      </c>
      <c r="DR153" s="409" t="str">
        <f>IF(AND('[1]Multi-Field'!$E$62=[1]Lists!BF153,'[1]Multi-Field'!$F$62="Drained"),BI153,IF(AND('[1]Multi-Field'!$E$62=[1]Lists!BF153,'[1]Multi-Field'!$F$62="undrained"),BH153,""))</f>
        <v/>
      </c>
      <c r="DS153" s="409" t="str">
        <f>IF(AND('[1]Multi-Field'!$E$63=[1]Lists!BF153,'[1]Multi-Field'!$F$63="Drained"),BI153,IF(AND('[1]Multi-Field'!$E$63=[1]Lists!BF153,'[1]Multi-Field'!$F$63="undrained"),BH153,""))</f>
        <v/>
      </c>
      <c r="DT153" s="409" t="str">
        <f>IF(AND('[1]Multi-Field'!$E$64=[1]Lists!BF153,'[1]Multi-Field'!$F$64="Drained"),BI153,IF(AND('[1]Multi-Field'!$E$64=[1]Lists!BF153,'[1]Multi-Field'!$F$64="undrained"),BH153,""))</f>
        <v/>
      </c>
      <c r="DU153" s="409" t="str">
        <f>IF(AND('[1]Multi-Field'!$E$65=[1]Lists!BF153,'[1]Multi-Field'!$F$65="Drained"),BI153,IF(AND('[1]Multi-Field'!$E$65=[1]Lists!BF153,'[1]Multi-Field'!$F$65="undrained"),BH153,""))</f>
        <v/>
      </c>
      <c r="DV153" s="409" t="str">
        <f>IF(AND('[1]Multi-Field'!$E$66=[1]Lists!BF153,'[1]Multi-Field'!$F$66="Drained"),BI153,IF(AND('[1]Multi-Field'!$E$66=[1]Lists!BF153,'[1]Multi-Field'!$F$66="undrained"),BH153,""))</f>
        <v/>
      </c>
      <c r="DW153" s="409" t="str">
        <f>IF(AND('[1]Multi-Field'!$E$67=[1]Lists!BF153,'[1]Multi-Field'!$F$67="Drained"),BI153,IF(AND('[1]Multi-Field'!$E$67=[1]Lists!BF153,'[1]Multi-Field'!$F$67="undrained"),BH153,""))</f>
        <v/>
      </c>
      <c r="DX153" s="409" t="str">
        <f>IF(AND('[1]Multi-Field'!$E$68=[1]Lists!BF153,'[1]Multi-Field'!$F$68="Drained"),BI153,IF(AND('[1]Multi-Field'!$E$68=[1]Lists!BF153,'[1]Multi-Field'!$F$68="undrained"),BH153,""))</f>
        <v/>
      </c>
      <c r="DY153" s="409" t="str">
        <f>IF(AND('[1]Multi-Field'!$E$69=[1]Lists!BF153,'[1]Multi-Field'!$F$69="Drained"),BI153,IF(AND('[1]Multi-Field'!$E$69=[1]Lists!BF153,'[1]Multi-Field'!$F$69="undrained"),BH153,""))</f>
        <v/>
      </c>
      <c r="DZ153" s="409" t="str">
        <f>IF(AND('[1]Multi-Field'!$E$70=[1]Lists!BF153,'[1]Multi-Field'!$F$70="Drained"),BI153,IF(AND('[1]Multi-Field'!$E$70=[1]Lists!BF153,'[1]Multi-Field'!$F$70="undrained"),BH153,""))</f>
        <v/>
      </c>
      <c r="EA153" s="409" t="str">
        <f>IF(AND('[1]Multi-Field'!$E$71=[1]Lists!BF153,'[1]Multi-Field'!$F$71="Drained"),BI153,IF(AND('[1]Multi-Field'!$E$71=[1]Lists!BF153,'[1]Multi-Field'!$F$71="undrained"),BH153,""))</f>
        <v/>
      </c>
      <c r="EB153" s="409" t="str">
        <f>IF(AND('[1]Multi-Field'!$E$72=[1]Lists!BF153,'[1]Multi-Field'!$F$72="Drained"),BI153,IF(AND('[1]Multi-Field'!$E$72=[1]Lists!BF153,'[1]Multi-Field'!$F$72="undrained"),BH153,""))</f>
        <v/>
      </c>
      <c r="EC153" s="409" t="str">
        <f>IF(AND('[1]Multi-Field'!$E$73=[1]Lists!BF153,'[1]Multi-Field'!$F$73="Drained"),BI153,IF(AND('[1]Multi-Field'!$E$73=[1]Lists!BF153,'[1]Multi-Field'!$F$73="undrained"),BH153,""))</f>
        <v/>
      </c>
      <c r="ED153" s="409" t="str">
        <f>IF(AND('[1]Multi-Field'!$E$74=[1]Lists!BF153,'[1]Multi-Field'!$F$74="Drained"),BI153,IF(AND('[1]Multi-Field'!$E$74=[1]Lists!BF153,'[1]Multi-Field'!$F$74="undrained"),BH153,""))</f>
        <v/>
      </c>
      <c r="EE153" s="409" t="str">
        <f>IF(AND('[1]Multi-Field'!$E$75=[1]Lists!BF153,'[1]Multi-Field'!$F$75="Drained"),BI153,IF(AND('[1]Multi-Field'!$E$75=[1]Lists!BF153,'[1]Multi-Field'!$F$75="undrained"),BH153,""))</f>
        <v/>
      </c>
      <c r="EF153" s="409" t="str">
        <f>IF(AND('[1]Multi-Field'!$E$76=[1]Lists!BF153,'[1]Multi-Field'!$F$76="Drained"),BI153,IF(AND('[1]Multi-Field'!$E$76=[1]Lists!BF153,'[1]Multi-Field'!$F$6="undrained"),BH153,""))</f>
        <v/>
      </c>
      <c r="EG153" s="409" t="str">
        <f>IF(AND('[1]Multi-Field'!$E$77=[1]Lists!BF153,'[1]Multi-Field'!$F$77="Drained"),BI153,IF(AND('[1]Multi-Field'!$E$77=[1]Lists!BF153,'[1]Multi-Field'!$F$77="undrained"),BH153,""))</f>
        <v/>
      </c>
      <c r="EH153" s="409" t="str">
        <f>IF(AND('[1]Multi-Field'!$E$78=[1]Lists!BF153,'[1]Multi-Field'!$F$78="Drained"),BI153,IF(AND('[1]Multi-Field'!$E$78=[1]Lists!BF153,'[1]Multi-Field'!$F$78="undrained"),BH153,""))</f>
        <v/>
      </c>
      <c r="EI153" s="409" t="str">
        <f>IF(AND('[1]Multi-Field'!$E$79=[1]Lists!BF153,'[1]Multi-Field'!$F$79="Drained"),BI153,IF(AND('[1]Multi-Field'!$E$79=[1]Lists!BF153,'[1]Multi-Field'!$F$79="undrained"),BH153,""))</f>
        <v/>
      </c>
      <c r="EJ153" s="409" t="str">
        <f>IF(AND('[1]Multi-Field'!$E$80=[1]Lists!BF153,'[1]Multi-Field'!$F$80="Drained"),BI153,IF(AND('[1]Multi-Field'!$E$80=[1]Lists!BF153,'[1]Multi-Field'!$F$80="undrained"),BH153,""))</f>
        <v/>
      </c>
      <c r="EK153" s="409" t="str">
        <f>IF(AND('[1]Multi-Field'!$E$81=[1]Lists!BF153,'[1]Multi-Field'!$F$81="Drained"),BI153,IF(AND('[1]Multi-Field'!$E$81=[1]Lists!BF153,'[1]Multi-Field'!$F$81="undrained"),BH153,""))</f>
        <v/>
      </c>
      <c r="EL153" s="409" t="str">
        <f>IF(AND('[1]Multi-Field'!$E$82=[1]Lists!BF153,'[1]Multi-Field'!$F$82="Drained"),BI153,IF(AND('[1]Multi-Field'!$E$82=[1]Lists!BF153,'[1]Multi-Field'!$F$82="undrained"),BH153,""))</f>
        <v/>
      </c>
      <c r="EM153" s="409" t="str">
        <f>IF(AND('[1]Multi-Field'!$E$83=[1]Lists!BF153,'[1]Multi-Field'!$F$83="Drained"),BI153,IF(AND('[1]Multi-Field'!$E$83=[1]Lists!BF153,'[1]Multi-Field'!$F$83="undrained"),BH153,""))</f>
        <v/>
      </c>
      <c r="EN153" s="409" t="str">
        <f>IF(AND('[1]Multi-Field'!$E$84=[1]Lists!BF153,'[1]Multi-Field'!$F$84="Drained"),BI153,IF(AND('[1]Multi-Field'!$E$84=[1]Lists!BF153,'[1]Multi-Field'!$F$84="undrained"),BH153,""))</f>
        <v/>
      </c>
      <c r="EO153" s="409" t="str">
        <f>IF(AND('[1]Multi-Field'!$E$85=[1]Lists!BF153,'[1]Multi-Field'!$F$85="Drained"),BI153,IF(AND('[1]Multi-Field'!$E$85=[1]Lists!BF153,'[1]Multi-Field'!$F$85="undrained"),BH153,""))</f>
        <v/>
      </c>
      <c r="EP153" s="409" t="str">
        <f>IF(AND('[1]Multi-Field'!$E$86=[1]Lists!BF153,'[1]Multi-Field'!$F$86="Drained"),BI153,IF(AND('[1]Multi-Field'!$E$86=[1]Lists!BF153,'[1]Multi-Field'!$F$86="undrained"),BH153,""))</f>
        <v/>
      </c>
      <c r="EQ153" s="409" t="str">
        <f>IF(AND('[1]Multi-Field'!$E$87=[1]Lists!BF153,'[1]Multi-Field'!$F$87="Drained"),BI153,IF(AND('[1]Multi-Field'!$E$87=[1]Lists!BF153,'[1]Multi-Field'!$F$87="undrained"),BH153,""))</f>
        <v/>
      </c>
      <c r="ER153" s="409" t="str">
        <f>IF(AND('[1]Multi-Field'!$E$88=[1]Lists!BF153,'[1]Multi-Field'!$F$88="Drained"),BI153,IF(AND('[1]Multi-Field'!$E$88=[1]Lists!BF153,'[1]Multi-Field'!$F$88="undrained"),BH153,""))</f>
        <v/>
      </c>
      <c r="ES153" s="409" t="str">
        <f>IF(AND('[1]Multi-Field'!$E$89=[1]Lists!BF153,'[1]Multi-Field'!$F$89="Drained"),BI153,IF(AND('[1]Multi-Field'!$E$89=[1]Lists!BF153,'[1]Multi-Field'!$F$89="undrained"),BH153,""))</f>
        <v/>
      </c>
      <c r="ET153" s="409" t="str">
        <f>IF(AND('[1]Multi-Field'!$E$90=[1]Lists!BF153,'[1]Multi-Field'!$F$90="Drained"),BI153,IF(AND('[1]Multi-Field'!$E$90=[1]Lists!BF153,'[1]Multi-Field'!$F$90="undrained"),BH153,""))</f>
        <v/>
      </c>
      <c r="EU153" s="409" t="str">
        <f>IF(AND('[1]Multi-Field'!$E$91=[1]Lists!BF153,'[1]Multi-Field'!$F$91="Drained"),BI153,IF(AND('[1]Multi-Field'!$E$91=[1]Lists!BF153,'[1]Multi-Field'!$F$91="undrained"),BH153,""))</f>
        <v/>
      </c>
      <c r="EV153" s="409" t="str">
        <f>IF(AND('[1]Multi-Field'!$E$92=[1]Lists!BF153,'[1]Multi-Field'!$F$92="Drained"),BI153,IF(AND('[1]Multi-Field'!$E$92=[1]Lists!BF153,'[1]Multi-Field'!$F$92="undrained"),BH153,""))</f>
        <v/>
      </c>
      <c r="EW153" s="409" t="str">
        <f>IF(AND('[1]Multi-Field'!$E$93=[1]Lists!BF153,'[1]Multi-Field'!$F$93="Drained"),BI153,IF(AND('[1]Multi-Field'!$E$93=[1]Lists!BF153,'[1]Multi-Field'!$F$93="undrained"),BH153,""))</f>
        <v/>
      </c>
      <c r="EX153" s="409" t="str">
        <f>IF(AND('[1]Multi-Field'!$E$94=[1]Lists!BF153,'[1]Multi-Field'!$F$94="Drained"),BI153,IF(AND('[1]Multi-Field'!$E$94=[1]Lists!BF153,'[1]Multi-Field'!$F$94="undrained"),BH153,""))</f>
        <v/>
      </c>
      <c r="EY153" s="409" t="str">
        <f>IF(AND('[1]Multi-Field'!$E$95=[1]Lists!BF153,'[1]Multi-Field'!$F$95="Drained"),BI153,IF(AND('[1]Multi-Field'!$E$95=[1]Lists!BF153,'[1]Multi-Field'!$F$95="undrained"),BH153,""))</f>
        <v/>
      </c>
      <c r="EZ153" s="409" t="str">
        <f>IF(AND('[1]Multi-Field'!$E$96=[1]Lists!BF153,'[1]Multi-Field'!$F$96="Drained"),BI153,IF(AND('[1]Multi-Field'!$E$96=[1]Lists!BF153,'[1]Multi-Field'!$F$96="undrained"),BH153,""))</f>
        <v/>
      </c>
      <c r="FA153" s="409" t="str">
        <f>IF(AND('[1]Multi-Field'!$E$97=[1]Lists!BF153,'[1]Multi-Field'!$F$97="Drained"),BI153,IF(AND('[1]Multi-Field'!$E$97=[1]Lists!BF153,'[1]Multi-Field'!$F$97="undrained"),BH153,""))</f>
        <v/>
      </c>
      <c r="FB153" s="409" t="str">
        <f>IF(AND('[1]Multi-Field'!$E$98=[1]Lists!BF153,'[1]Multi-Field'!$F$98="Drained"),BI153,IF(AND('[1]Multi-Field'!$E$98=[1]Lists!BF153,'[1]Multi-Field'!$F$98="undrained"),BH153,""))</f>
        <v/>
      </c>
      <c r="FC153" s="409" t="str">
        <f>IF(AND('[1]Multi-Field'!$E$99=[1]Lists!BF153,'[1]Multi-Field'!$F$99="Drained"),BI153,IF(AND('[1]Multi-Field'!$E$99=[1]Lists!BF153,'[1]Multi-Field'!$F$99="undrained"),BH153,""))</f>
        <v/>
      </c>
      <c r="FD153" s="409" t="str">
        <f>IF(AND('[1]Multi-Field'!$E$100=[1]Lists!BF153,'[1]Multi-Field'!$F$100="Drained"),BI153,IF(AND('[1]Multi-Field'!$E$100=[1]Lists!BF153,'[1]Multi-Field'!$F$100="undrained"),BH153,""))</f>
        <v/>
      </c>
      <c r="FE153" s="409" t="str">
        <f>IF(AND('[1]Multi-Field'!$E$101=[1]Lists!BF153,'[1]Multi-Field'!$F$101="Drained"),BI153,IF(AND('[1]Multi-Field'!$E$101=[1]Lists!BF153,'[1]Multi-Field'!$F$101="undrained"),BH153,""))</f>
        <v/>
      </c>
      <c r="FF153" s="409" t="str">
        <f>IF(AND('[1]Multi-Field'!$E$102=[1]Lists!BF153,'[1]Multi-Field'!$F$102="Drained"),BI153,IF(AND('[1]Multi-Field'!$E$102=[1]Lists!BF153,'[1]Multi-Field'!$F$102="undrained"),BH153,""))</f>
        <v/>
      </c>
      <c r="FG153" s="409" t="str">
        <f>IF(AND('[1]Multi-Field'!$E$103=[1]Lists!BF153,'[1]Multi-Field'!$F$103="Drained"),BI153,IF(AND('[1]Multi-Field'!$E$103=[1]Lists!BF153,'[1]Multi-Field'!$F$103="undrained"),BH153,""))</f>
        <v/>
      </c>
      <c r="FH153" s="409" t="str">
        <f>IF(AND('[1]Multi-Field'!$E$104=[1]Lists!BF153,'[1]Multi-Field'!$F$104="Drained"),BI153,IF(AND('[1]Multi-Field'!$E$104=[1]Lists!BF153,'[1]Multi-Field'!$F$104="undrained"),BH153,""))</f>
        <v/>
      </c>
      <c r="FI153" s="409" t="str">
        <f>IF(AND('[1]Multi-Field'!$E$105=[1]Lists!BF153,'[1]Multi-Field'!$F$105="Drained"),BI153,IF(AND('[1]Multi-Field'!$E$105=[1]Lists!BF153,'[1]Multi-Field'!$F$105="undrained"),BH153,""))</f>
        <v/>
      </c>
      <c r="FJ153" s="409" t="str">
        <f>IF(AND('[1]Multi-Field'!$E$106=[1]Lists!BF153,'[1]Multi-Field'!$F$106="Drained"),BI153,IF(AND('[1]Multi-Field'!$E$106=[1]Lists!BF153,'[1]Multi-Field'!$F$106="undrained"),BH153,""))</f>
        <v/>
      </c>
      <c r="FK153" s="409" t="str">
        <f>IF(AND('[1]Multi-Field'!$E$107=[1]Lists!BF153,'[1]Multi-Field'!$F$107="Drained"),BI153,IF(AND('[1]Multi-Field'!$E$107=[1]Lists!BF153,'[1]Multi-Field'!$F$107="undrained"),BH153,""))</f>
        <v/>
      </c>
      <c r="FL153" s="409" t="str">
        <f>IF(AND('[1]Multi-Field'!$E$108=[1]Lists!BF153,'[1]Multi-Field'!$F$108="Drained"),BI153,IF(AND('[1]Multi-Field'!$E$108=[1]Lists!BF153,'[1]Multi-Field'!$F$108="undrained"),BH153,""))</f>
        <v/>
      </c>
      <c r="FM153" s="409" t="str">
        <f>IF(AND('[1]Multi-Field'!$E$109=[1]Lists!BF153,'[1]Multi-Field'!$F$109="Drained"),BI153,IF(AND('[1]Multi-Field'!$E$109=[1]Lists!BF153,'[1]Multi-Field'!$F$109="undrained"),BH153,""))</f>
        <v/>
      </c>
      <c r="FN153" s="409" t="str">
        <f>IF(AND('[1]Multi-Field'!$E$110=[1]Lists!BF153,'[1]Multi-Field'!$F$110="Drained"),BI153,IF(AND('[1]Multi-Field'!$E$110=[1]Lists!BF153,'[1]Multi-Field'!$F$110="undrained"),BH153,""))</f>
        <v/>
      </c>
      <c r="FO153" s="409" t="str">
        <f>IF(AND('[1]Multi-Field'!$E$111=[1]Lists!BF153,'[1]Multi-Field'!$F$111="Drained"),BI153,IF(AND('[1]Multi-Field'!$E$111=[1]Lists!BF153,'[1]Multi-Field'!$F$111="undrained"),BH153,""))</f>
        <v/>
      </c>
      <c r="FP153" s="409" t="str">
        <f>IF(AND('[1]Multi-Field'!$E$112=[1]Lists!BF153,'[1]Multi-Field'!$F$112="Drained"),BI153,IF(AND('[1]Multi-Field'!$E$112=[1]Lists!BF153,'[1]Multi-Field'!$F$112="undrained"),BH153,""))</f>
        <v/>
      </c>
      <c r="FQ153" s="409" t="str">
        <f>IF(AND('[1]Multi-Field'!$E$113=[1]Lists!BF153,'[1]Multi-Field'!$F$113="Drained"),BI153,IF(AND('[1]Multi-Field'!$E$113=[1]Lists!BF153,'[1]Multi-Field'!$F$113="undrained"),BH153,""))</f>
        <v/>
      </c>
      <c r="FR153" s="409" t="str">
        <f>IF(AND('[1]Multi-Field'!$E$114=[1]Lists!BF153,'[1]Multi-Field'!$F$114="Drained"),BI153,IF(AND('[1]Multi-Field'!$E$114=[1]Lists!BF153,'[1]Multi-Field'!$F$114="undrained"),BH153,""))</f>
        <v/>
      </c>
      <c r="FS153" s="409" t="str">
        <f>IF(AND('[1]Multi-Field'!$E$115=[1]Lists!BF153,'[1]Multi-Field'!$F$115="Drained"),BI153,IF(AND('[1]Multi-Field'!$E$115=[1]Lists!BF153,'[1]Multi-Field'!$F$115="undrained"),BH153,""))</f>
        <v/>
      </c>
      <c r="FT153" s="409" t="str">
        <f>IF(AND('[1]Multi-Field'!$E$116=[1]Lists!BF153,'[1]Multi-Field'!$F$116="Drained"),BI153,IF(AND('[1]Multi-Field'!$E$116=[1]Lists!BF153,'[1]Multi-Field'!$F$116="undrained"),BH153,""))</f>
        <v/>
      </c>
      <c r="FU153" s="409" t="str">
        <f>IF(AND('[1]Multi-Field'!$E$117=[1]Lists!BF153,'[1]Multi-Field'!$F$117="Drained"),BI153,IF(AND('[1]Multi-Field'!$E$117=[1]Lists!BF153,'[1]Multi-Field'!$F$117="undrained"),BH153,""))</f>
        <v/>
      </c>
      <c r="FV153" s="409" t="str">
        <f>IF(AND('[1]Multi-Field'!$E$118=[1]Lists!BF153,'[1]Multi-Field'!$F$118="Drained"),BI153,IF(AND('[1]Multi-Field'!$E$118=[1]Lists!BF153,'[1]Multi-Field'!$F$118="undrained"),BH153,""))</f>
        <v/>
      </c>
      <c r="FW153" s="409" t="str">
        <f>IF(AND('[1]Multi-Field'!$E$119=[1]Lists!BF153,'[1]Multi-Field'!$F$119="Drained"),BI153,IF(AND('[1]Multi-Field'!$E$119=[1]Lists!BF153,'[1]Multi-Field'!$F$119="undrained"),BH153,""))</f>
        <v/>
      </c>
      <c r="FX153" s="409" t="str">
        <f>IF(AND('[1]Multi-Field'!$E$120=[1]Lists!BF153,'[1]Multi-Field'!$F$120="Drained"),BI153,IF(AND('[1]Multi-Field'!$E$120=[1]Lists!BF153,'[1]Multi-Field'!$F$120="undrained"),BH153,""))</f>
        <v/>
      </c>
      <c r="GC153" s="4">
        <f>'[1]Multi-Field'!B151</f>
        <v>0</v>
      </c>
      <c r="GD153" s="73" t="str">
        <f>IF(OR('[1]Multi-Field'!Q151=$FZ$43,'[1]Multi-Field'!Q151=$FZ$44),'[1]Multi-Field'!BS151,"")</f>
        <v/>
      </c>
      <c r="GE153" s="4" t="str">
        <f>IF(AND(OR('[1]Multi-Field'!Q151=$FZ$86,'[1]Multi-Field'!Q151=$FZ$94,'[1]Multi-Field'!Q151=$FZ$87,'[1]Multi-Field'!Q151=[1]Lists!$FZ$93,'[1]Multi-Field'!Q151=$FZ$59),'[1]Multi-Field'!BS151&gt;50),'[1]Multi-Field'!BS151*0.8,IF(AND(OR('[1]Multi-Field'!Q151=$FZ$86,'[1]Multi-Field'!Q151=$FZ$94,'[1]Multi-Field'!Q151=$FZ$87,'[1]Multi-Field'!Q151=[1]Lists!$FZ$93,'[1]Multi-Field'!Q151=[1]Lists!$FZ$59),'[1]Multi-Field'!BS151&lt;50),'[1]Multi-Field'!BS151,""))</f>
        <v/>
      </c>
      <c r="GF153" s="4" t="str">
        <f>IF(OR('[1]Multi-Field'!Q151=[1]Lists!$FZ$7,'[1]Multi-Field'!Q151=[1]Lists!$FZ$5,'[1]Multi-Field'!Q151=[1]Lists!$FZ$24,'[1]Multi-Field'!Q151=[1]Lists!$FZ$10,'[1]Multi-Field'!Q151=[1]Lists!$FZ$8, '[1]Multi-Field'!Q151=[1]Lists!$FZ$25, '[1]Multi-Field'!Q151=[1]Lists!$FZ$23, '[1]Multi-Field'!Q151= [1]Lists!$FZ$47, '[1]Multi-Field'!Q151=[1]Lists!$FZ$49, '[1]Multi-Field'!Q151=[1]Lists!$FZ$48,'[1]Multi-Field'!Q151=[1]Lists!$FZ$3, '[1]Multi-Field'!Q151=[1]Lists!$FZ$14,'[1]Multi-Field'!Q151=[1]Lists!$FZ$36, '[1]Multi-Field'!Q151=[1]Lists!$FZ$41,'[1]Multi-Field'!Q151=[1]Lists!$FZ$42),0,"")</f>
        <v/>
      </c>
      <c r="GG153" s="4" t="str">
        <f>IF(OR('[1]Multi-Field'!Q151=[1]Lists!$FZ$6,'[1]Multi-Field'!Q151=[1]Lists!$FZ$4, '[1]Multi-Field'!Q180=[1]Lists!$FZ$11, '[1]Multi-Field'!Q151=[1]Lists!$FZ$1),100*IF('[1]Multi-Field'!U151=onepercent,0.75,IF('[1]Multi-Field'!U151=onetotwentyfivepercent,0.4,IF(OR('[1]Multi-Field'!U151=twentysixtofiftypercent,'[1]Multi-Field'!U151=greaterthanfiftypercent),0,""))),"")</f>
        <v/>
      </c>
      <c r="GH153" s="4" t="str">
        <f>IF(OR('[1]Multi-Field'!Q151=[1]Lists!$FZ$53,'[1]Multi-Field'!Q151=[1]Lists!$FZ$55), 50,IF('[1]Multi-Field'!Q151=[1]Lists!$FZ$54,225,IF('[1]Multi-Field'!Q151=[1]Lists!$FZ$56,75,"")))</f>
        <v/>
      </c>
      <c r="GI153" s="4" t="e">
        <f>#VALUE!</f>
        <v>#VALUE!</v>
      </c>
      <c r="GJ153" s="4" t="e">
        <f>#VALUE!</f>
        <v>#VALUE!</v>
      </c>
      <c r="GK153" s="4" t="str">
        <f>IF('[1]Multi-Field'!Q151=[1]Lists!$FZ$95,'[1]Multi-Field'!BS151*0.66,"")</f>
        <v/>
      </c>
      <c r="GM153" s="4" t="str">
        <f>IF(OR('[1]Multi-Field'!Q151=[1]Lists!$FZ$26,'[1]Multi-Field'!Q151=[1]Lists!$FZ$84),20,"")</f>
        <v/>
      </c>
      <c r="GN153" s="4" t="str">
        <f>IF(OR('[1]Multi-Field'!Q151=[1]Lists!$FZ$88,'[1]Multi-Field'!Q151=[1]Lists!$FZ$57),0,"")</f>
        <v/>
      </c>
      <c r="GO153" s="4" t="str">
        <f>IF(OR('[1]Multi-Field'!Q151=[1]Lists!$FZ$69,'[1]Multi-Field'!Q151=[1]Lists!$FZ$71,'[1]Multi-Field'!Q151=[1]Lists!$FZ$105),50,"")</f>
        <v/>
      </c>
      <c r="GP153" s="4" t="str">
        <f>IF(OR('[1]Multi-Field'!Q151=[1]Lists!$FZ$75,'[1]Multi-Field'!Q151=[1]Lists!$FZ$70),75,"")</f>
        <v/>
      </c>
      <c r="GQ153" s="4">
        <f>IF('[1]Multi-Field'!Q151=[1]Lists!$FZ$72,150,"")</f>
        <v>150</v>
      </c>
      <c r="GR153" s="4" t="str">
        <f>IF(OR('[1]Multi-Field'!Q151=[1]Lists!$FZ$74,'[1]Multi-Field'!Q151=[1]Lists!$FZ$73),40,"")</f>
        <v/>
      </c>
      <c r="GS153" s="4" t="str">
        <f>IF('[1]Multi-Field'!Q151=[1]Lists!$FZ$99,80,"")</f>
        <v/>
      </c>
      <c r="GT153" s="4" t="str">
        <f>IF('[1]Multi-Field'!Q151=[1]Lists!$FZ$106,70,"")</f>
        <v/>
      </c>
      <c r="GU153" s="4" t="e">
        <f t="shared" si="31"/>
        <v>#VALUE!</v>
      </c>
    </row>
    <row r="154" spans="1:203" ht="13.5" customHeight="1">
      <c r="A154" s="7" t="s">
        <v>241</v>
      </c>
      <c r="B154" s="7"/>
      <c r="C154" s="7"/>
      <c r="D154" s="8">
        <v>55</v>
      </c>
      <c r="E154" s="8">
        <f t="shared" si="27"/>
        <v>58</v>
      </c>
      <c r="F154" s="8">
        <f t="shared" si="28"/>
        <v>62</v>
      </c>
      <c r="G154" s="8">
        <v>65</v>
      </c>
      <c r="H154" s="8">
        <v>90</v>
      </c>
      <c r="I154" s="8">
        <f t="shared" si="32"/>
        <v>107</v>
      </c>
      <c r="J154" s="8">
        <f t="shared" si="33"/>
        <v>123</v>
      </c>
      <c r="K154" s="8">
        <v>140</v>
      </c>
      <c r="L154" s="8">
        <v>60</v>
      </c>
      <c r="M154" s="8">
        <f t="shared" si="29"/>
        <v>90</v>
      </c>
      <c r="N154" s="8">
        <f t="shared" si="30"/>
        <v>120</v>
      </c>
      <c r="O154" s="8">
        <v>150</v>
      </c>
      <c r="P154" s="391">
        <v>129</v>
      </c>
      <c r="Q154" s="394"/>
      <c r="R154" s="395" t="b">
        <f>IF(OR('Multi-Field'!AA131=Lists!$AC$42,'Multi-Field'!AA131=Lists!$AC$43),IF('Multi-Field'!Z131="x",(IF('Multi-Field'!AC131=Lists!$Q$11,Lists!$R$11,IF('Multi-Field'!AC131=Lists!$Q$12,Lists!$R$12,IF('Multi-Field'!AC131=Lists!$Q$13,Lists!$R$13,IF('Multi-Field'!AC131=Lists!$Q$14,Lists!$R$14))))),IF('Multi-Field'!X131="x",(IF('Multi-Field'!AC131=Lists!$Q$11,Lists!$S$11,IF('Multi-Field'!AC131=Lists!$Q$12,Lists!$S$12,IF('Multi-Field'!AC131=Lists!$Q$13,Lists!$S$13,IF('Multi-Field'!AC131=Lists!$Q$14,Lists!$S$14))))),IF('Multi-Field'!V131="x",(IF('Multi-Field'!AC131=Lists!$Q$11,Lists!$T$11,IF('Multi-Field'!AC131=Lists!$Q$12,Lists!$T$12,IF('Multi-Field'!AC131=Lists!$Q$13,Lists!$T$13,IF('Multi-Field'!AC131=Lists!$Q$14,Lists!$T$14))))),0))))</f>
        <v>0</v>
      </c>
      <c r="S154" s="395" t="str">
        <f t="shared" si="26"/>
        <v/>
      </c>
      <c r="T154" s="395"/>
      <c r="U154" s="396"/>
      <c r="V154" s="383">
        <f>IF(OR('Multi-Field'!AI134=$U$4,'Multi-Field'!AI134=$U$5,'Multi-Field'!AI134=$U$6,'Multi-Field'!AI134=$U$7,'Multi-Field'!AI134=$U$8,'Multi-Field'!AI134=$U$9),(IF('Multi-Field'!AJ134=$V$2,100,IF('Multi-Field'!AJ134=$V$3,65,IF('Multi-Field'!AJ134=$V$4,53,IF('Multi-Field'!AJ134=$V$5,41,IF('Multi-Field'!AJ134=$V$6,23,IF('Multi-Field'!AJ134=$V$7,0,0))))))),0)</f>
        <v>0</v>
      </c>
      <c r="W154" s="383" t="str">
        <f>IF(AND(OR('Multi-Field'!AF134=$S$3,'Multi-Field'!AF134=S142,'Multi-Field'!AF134=$S$7),'Multi-Field'!AN134&lt;18,'Multi-Field'!AN134&gt;0),35,IF('Multi-Field'!AF134=$S$4,55,IF(AND('Multi-Field'!AF134=$S$6,'Multi-Field'!AN134&lt;18),30,IF(AND('Multi-Field'!AN134&gt;17,OR('Multi-Field'!AF134=$S$3,'Multi-Field'!AF134=$S$5,'Multi-Field'!AF134= $S$6,'Multi-Field'!AF134=$S$7)),25,"0"))))</f>
        <v>0</v>
      </c>
      <c r="X154" s="383">
        <f>IF(OR('Multi-Field'!BA134=$U$4,'Multi-Field'!BA134=$U$5,'Multi-Field'!BA134=$U$6,'Multi-Field'!BA134=U144,'Multi-Field'!BA134=$U$8,'Multi-Field'!BA134=$U$9),(IF('Multi-Field'!BB134=$V$2,100,IF('Multi-Field'!BB134=$V$3,65,IF('Multi-Field'!BB134=$V$4,53,IF('Multi-Field'!BB134=$V$5,41,IF('Multi-Field'!BB134=$V$6,23,IF('Multi-Field'!BB134=$V$7,0,0))))))),0)</f>
        <v>0</v>
      </c>
      <c r="Y154" s="383" t="str">
        <f>IF(AND(OR('Multi-Field'!AX134=$S$3,'Multi-Field'!AX134=$S$5,'Multi-Field'!AX134=$S$7),'Multi-Field'!BF134&lt;18),35,IF('Multi-Field'!AX134=$S$4,55,IF(AND('Multi-Field'!AX134=$S$6,'Multi-Field'!BF134&lt;18),30,IF(AND('Multi-Field'!BF134&gt;17,OR('Multi-Field'!AX134=$S$3,'Multi-Field'!AX134=$S$5,'Multi-Field'!AX134=$S$6,'Multi-Field'!AX134=$S$7)),25,"0"))))</f>
        <v>0</v>
      </c>
      <c r="Z154" s="383">
        <v>138</v>
      </c>
      <c r="AI154" s="384">
        <f>'[1]Multi-Field'!B150</f>
        <v>0</v>
      </c>
      <c r="AJ154" s="385" t="e">
        <f>#VALUE!</f>
        <v>#VALUE!</v>
      </c>
      <c r="AK154" s="385" t="e">
        <f>#VALUE!</f>
        <v>#VALUE!</v>
      </c>
      <c r="AL154" s="385" t="e">
        <f>IF(AK154="","",IF('[1]Multi-Field'!AU150=20,10,IF(AK154-30&lt;0,0,AK154-30)))</f>
        <v>#VALUE!</v>
      </c>
      <c r="AM154" s="385" t="e">
        <f>#VALUE!</f>
        <v>#VALUE!</v>
      </c>
      <c r="AN154" s="385" t="e">
        <f t="shared" si="35"/>
        <v>#VALUE!</v>
      </c>
      <c r="AO154" s="385" t="e">
        <f>#VALUE!</f>
        <v>#VALUE!</v>
      </c>
      <c r="AP154" s="385" t="e">
        <f>#VALUE!</f>
        <v>#VALUE!</v>
      </c>
      <c r="AQ154" s="385" t="e">
        <f>#VALUE!</f>
        <v>#VALUE!</v>
      </c>
      <c r="AR154" s="385" t="e">
        <f>#VALUE!</f>
        <v>#VALUE!</v>
      </c>
      <c r="AS154" s="385" t="e">
        <f>IF(AR154="","",IF('[1]Multi-Field'!AU150&gt;9,0,AR154-15))</f>
        <v>#VALUE!</v>
      </c>
      <c r="AT154" s="385" t="e">
        <f>#VALUE!</f>
        <v>#VALUE!</v>
      </c>
      <c r="AU154" s="385" t="e">
        <f>#VALUE!</f>
        <v>#VALUE!</v>
      </c>
      <c r="AV154" s="385" t="e">
        <f>IF(AU154="","",IF('[1]Multi-Field'!AU150=9&gt;9,0,AU154-35))</f>
        <v>#VALUE!</v>
      </c>
      <c r="AW154" s="385" t="e">
        <f>#VALUE!</f>
        <v>#VALUE!</v>
      </c>
      <c r="AX154" s="385" t="e">
        <f t="shared" si="36"/>
        <v>#VALUE!</v>
      </c>
      <c r="AY154" s="385" t="str">
        <f>IF('[1]Multi-Field'!AU150="","",IF('[1]Multi-Field'!AU150&lt;1,100,IF('[1]Multi-Field'!AU150=1,75,IF('[1]Multi-Field'!AU150=2,50,IF('[1]Multi-Field'!AU150=3,25,IF('[1]Multi-Field'!AU150&gt;3,0,""))))))</f>
        <v/>
      </c>
      <c r="AZ154" s="385" t="str">
        <f t="shared" si="37"/>
        <v/>
      </c>
      <c r="BA154" s="385" t="e">
        <f>#VALUE!</f>
        <v>#VALUE!</v>
      </c>
      <c r="BB154" s="385" t="e">
        <f>IF(BA154="","",IF(AND('[1]Multi-Field'!AU150&lt;40,'[1]Multi-Field'!AU150&gt;9),40,IF('[1]Multi-Field'!AU150&gt;39,0,BA154+5)))</f>
        <v>#VALUE!</v>
      </c>
      <c r="BC154" s="386" t="e">
        <f t="shared" si="34"/>
        <v>#VALUE!</v>
      </c>
      <c r="BF154" s="411" t="s">
        <v>1323</v>
      </c>
      <c r="BG154" s="412">
        <v>6</v>
      </c>
      <c r="BH154" s="412">
        <v>2</v>
      </c>
      <c r="BI154" s="412">
        <v>3.5</v>
      </c>
      <c r="BJ154" s="409" t="e">
        <f>IF(AND('[1]Single Field'!#REF!=[1]Lists!BF154,'[1]Single Field'!#REF!="Drained"),"x",IF(AND('[1]Single Field'!#REF!=[1]Lists!BF154,'[1]Single Field'!#REF!="Undrained"),O,""))</f>
        <v>#REF!</v>
      </c>
      <c r="BK154" s="409" t="str">
        <f>IF(AND('[1]Multi-Field'!$E$3=[1]Lists!BF154,'[1]Multi-Field'!$F$3="Drained"),BI154,IF(AND('[1]Multi-Field'!$E$3=BF154,'[1]Multi-Field'!$F$3="undrained"),BH154,""))</f>
        <v/>
      </c>
      <c r="BL154" s="409" t="str">
        <f>IF(AND('[1]Multi-Field'!$E$4=BF154,'[1]Multi-Field'!$F$4="Drained"),BI154,IF(AND('[1]Multi-Field'!$E$4=BF154,'[1]Multi-Field'!$F$4="undrained"),BH154,""))</f>
        <v/>
      </c>
      <c r="BM154" s="409" t="str">
        <f>IF(AND('[1]Multi-Field'!$E$5=BF154,'[1]Multi-Field'!$F$5="Drained"),BI154,IF(AND('[1]Multi-Field'!$E$5=BF154,'[1]Multi-Field'!$F$5="undrained"),BH154,""))</f>
        <v/>
      </c>
      <c r="BN154" s="409" t="str">
        <f>IF(AND('[1]Multi-Field'!$E$6=BF154,'[1]Multi-Field'!$F$6="Drained"),BI154,IF(AND('[1]Multi-Field'!$E$6=BF154,'[1]Multi-Field'!$F$6="undrained"),BH154,""))</f>
        <v/>
      </c>
      <c r="BO154" s="409" t="str">
        <f>IF(AND('[1]Multi-Field'!$E$7=BF154,'[1]Multi-Field'!$F$7="Drained"),BI154,IF(AND('[1]Multi-Field'!$E$7=BF154,'[1]Multi-Field'!$F$7="undrained"),BH154,""))</f>
        <v/>
      </c>
      <c r="BP154" s="409" t="str">
        <f>IF(AND('[1]Multi-Field'!$E$8=BF154,'[1]Multi-Field'!$F$8="Drained"),BI154,IF(AND('[1]Multi-Field'!$E$8=BF154,'[1]Multi-Field'!$F$8="undrained"),BH154,""))</f>
        <v/>
      </c>
      <c r="BQ154" s="409" t="str">
        <f>IF(AND('[1]Multi-Field'!$E$9=BF154,'[1]Multi-Field'!$F$9="Drained"),BI154,IF(AND('[1]Multi-Field'!$E$9=BF154,'[1]Multi-Field'!$F$9="undrained"),BH154,""))</f>
        <v/>
      </c>
      <c r="BR154" s="409" t="str">
        <f>IF(AND('[1]Multi-Field'!$E$10=BF154,'[1]Multi-Field'!$F$10="Drained"),BI154,IF(AND('[1]Multi-Field'!$E$10=BF154,'[1]Multi-Field'!$F$10="undrained"),BH154,""))</f>
        <v/>
      </c>
      <c r="BS154" s="409" t="str">
        <f>IF(AND('[1]Multi-Field'!$E$11=BF154,'[1]Multi-Field'!$F$11="Drained"),BI154,IF(AND('[1]Multi-Field'!$E$11=BF154,'[1]Multi-Field'!$F$11="undrained"),BH154,""))</f>
        <v/>
      </c>
      <c r="BT154" s="409" t="str">
        <f>IF(AND('[1]Multi-Field'!$E$12=BF154,'[1]Multi-Field'!$F$12="Drained"),BI154,IF(AND('[1]Multi-Field'!$E$12=BF154,'[1]Multi-Field'!$F$12="undrained"),BH154,""))</f>
        <v/>
      </c>
      <c r="BU154" s="409" t="str">
        <f>IF(AND('[1]Multi-Field'!$E$13=BF154,'[1]Multi-Field'!$F$13="Drained"),BI154,IF(AND('[1]Multi-Field'!$E$3=BF154,'[1]Multi-Field'!$F$13="undrained"),BH154,""))</f>
        <v/>
      </c>
      <c r="BV154" s="409" t="str">
        <f>IF(AND('[1]Multi-Field'!$E$14=BF154,'[1]Multi-Field'!$F$14="Drained"),BI154,IF(AND('[1]Multi-Field'!$E$14=BF154,'[1]Multi-Field'!$F$14="undrained"),BH154,""))</f>
        <v/>
      </c>
      <c r="BW154" s="409" t="str">
        <f>IF(AND('[1]Multi-Field'!$E$15=BF154,'[1]Multi-Field'!$F$15="Drained"),BI154,IF(AND('[1]Multi-Field'!$E$15=BF154,'[1]Multi-Field'!$F$15="undrained"),BH154,""))</f>
        <v/>
      </c>
      <c r="BX154" s="409" t="str">
        <f>IF(AND('[1]Multi-Field'!$E$16=[1]Lists!BF154,'[1]Multi-Field'!$F$16="Drained"),BI154,IF(AND('[1]Multi-Field'!$E$16=[1]Lists!BF154,'[1]Multi-Field'!$F$16="undrained"),BH154,""))</f>
        <v/>
      </c>
      <c r="BY154" s="409" t="str">
        <f>IF(AND('[1]Multi-Field'!$E$17=[1]Lists!BF154,'[1]Multi-Field'!$F$17="Drained"),BI154,IF(AND('[1]Multi-Field'!$E$17=[1]Lists!BF154,'[1]Multi-Field'!$F$17="undrained"),BH154,""))</f>
        <v/>
      </c>
      <c r="BZ154" s="409" t="str">
        <f>IF(AND('[1]Multi-Field'!$E$18=[1]Lists!BF154,'[1]Multi-Field'!$F$18="Drained"),BI154,IF(AND('[1]Multi-Field'!$E$18=[1]Lists!BF154,'[1]Multi-Field'!$F$18="undrained"),BH154,""))</f>
        <v/>
      </c>
      <c r="CA154" s="409" t="str">
        <f>IF(AND('[1]Multi-Field'!$E$19=[1]Lists!BF154,'[1]Multi-Field'!$F$19="Drained"),BI154,IF(AND('[1]Multi-Field'!$E$19=[1]Lists!BF154,'[1]Multi-Field'!$F$19="undrained"),BH154,""))</f>
        <v/>
      </c>
      <c r="CB154" s="409" t="str">
        <f>IF(AND('[1]Multi-Field'!$E$20=[1]Lists!BF154,'[1]Multi-Field'!$F$20="Drained"),BI154,IF(AND('[1]Multi-Field'!$E$20=[1]Lists!BF154,'[1]Multi-Field'!$F$20="undrained"),BH154,""))</f>
        <v/>
      </c>
      <c r="CC154" s="409" t="str">
        <f>IF(AND('[1]Multi-Field'!$E$21=[1]Lists!BF154,'[1]Multi-Field'!$F$21="Drained"),BI154,IF(AND('[1]Multi-Field'!$E$21=[1]Lists!BF154,'[1]Multi-Field'!$F$21="undrained"),BH154,""))</f>
        <v/>
      </c>
      <c r="CD154" s="409" t="str">
        <f>IF(AND('[1]Multi-Field'!$E$22=[1]Lists!BF154,'[1]Multi-Field'!$F$22="Drained"),BI154,IF(AND('[1]Multi-Field'!$E$22=[1]Lists!BF154,'[1]Multi-Field'!$F$22="undrained"),BH154,""))</f>
        <v/>
      </c>
      <c r="CE154" s="409" t="str">
        <f>IF(AND('[1]Multi-Field'!$E$23=[1]Lists!BF154,'[1]Multi-Field'!$F$23="Drained"),BI154,IF(AND('[1]Multi-Field'!$E$23=[1]Lists!BF154,'[1]Multi-Field'!$F$23="undrained"),BH154,""))</f>
        <v/>
      </c>
      <c r="CF154" s="409" t="str">
        <f>IF(AND('[1]Multi-Field'!$E$24=[1]Lists!BF154,'[1]Multi-Field'!$F$24="Drained"),BI154,IF(AND('[1]Multi-Field'!$E$24=[1]Lists!BF154,'[1]Multi-Field'!$F$24="undrained"),BH154,""))</f>
        <v/>
      </c>
      <c r="CG154" s="409" t="str">
        <f>IF(AND('[1]Multi-Field'!$E$25=[1]Lists!BF154,'[1]Multi-Field'!$F$25="Drained"),BI154,IF(AND('[1]Multi-Field'!$E$25=[1]Lists!BF154,'[1]Multi-Field'!$F$25="undrained"),BH154,""))</f>
        <v/>
      </c>
      <c r="CH154" s="409" t="str">
        <f>IF(AND('[1]Multi-Field'!$E$26=[1]Lists!BF154,'[1]Multi-Field'!$F$26="Drained"),BI154,IF(AND('[1]Multi-Field'!$E$26=[1]Lists!BF154,'[1]Multi-Field'!$F$26="undrained"),BH154,""))</f>
        <v/>
      </c>
      <c r="CI154" s="409" t="str">
        <f>IF(AND('[1]Multi-Field'!$E$27=[1]Lists!BF154,'[1]Multi-Field'!$F$27="Drained"),BI154,IF(AND('[1]Multi-Field'!$E$27=[1]Lists!BF154,'[1]Multi-Field'!$F$27="undrained"),BH154,""))</f>
        <v/>
      </c>
      <c r="CJ154" s="409" t="str">
        <f>IF(AND('[1]Multi-Field'!$E$28=[1]Lists!BF154,'[1]Multi-Field'!$F$28="Drained"),BI154,IF(AND('[1]Multi-Field'!$E$28=[1]Lists!BF154,'[1]Multi-Field'!$F$28="undrained"),BH154,""))</f>
        <v/>
      </c>
      <c r="CK154" s="409" t="str">
        <f>IF(AND('[1]Multi-Field'!$E$29=[1]Lists!BF154,'[1]Multi-Field'!$F$29="Drained"),BI154,IF(AND('[1]Multi-Field'!$E$29=[1]Lists!BF154,'[1]Multi-Field'!$F$29="undrained"),BH154,""))</f>
        <v/>
      </c>
      <c r="CL154" s="409" t="str">
        <f>IF(AND('[1]Multi-Field'!$E$30=[1]Lists!BF154,'[1]Multi-Field'!$F$30="Drained"),BI154,IF(AND('[1]Multi-Field'!$E$30=[1]Lists!BF154,'[1]Multi-Field'!$F$30="undrained"),BH154,""))</f>
        <v/>
      </c>
      <c r="CM154" s="409" t="str">
        <f>IF(AND('[1]Multi-Field'!$E$31=[1]Lists!BF154,'[1]Multi-Field'!$F$31="Drained"),BI154,IF(AND('[1]Multi-Field'!$E$31=[1]Lists!BF154,'[1]Multi-Field'!$F$31="undrained"),BH154,""))</f>
        <v/>
      </c>
      <c r="CN154" s="409" t="str">
        <f>IF(AND('[1]Multi-Field'!$E$32=[1]Lists!BF154,'[1]Multi-Field'!$F$32="Drained"),BI154,IF(AND('[1]Multi-Field'!$E$32=[1]Lists!BF154,'[1]Multi-Field'!$F$32="undrained"),BH154,""))</f>
        <v/>
      </c>
      <c r="CO154" s="409" t="str">
        <f>IF(AND('[1]Multi-Field'!$E$33=[1]Lists!BF154,'[1]Multi-Field'!$F$33="Drained"),BI154,IF(AND('[1]Multi-Field'!$E$33=[1]Lists!BF154,'[1]Multi-Field'!$F$33="undrained"),BH154,""))</f>
        <v/>
      </c>
      <c r="CP154" s="409" t="str">
        <f>IF(AND('[1]Multi-Field'!$E$34=[1]Lists!BF154,'[1]Multi-Field'!$F$34="Drained"),BI154,IF(AND('[1]Multi-Field'!$E$34=[1]Lists!BF154,'[1]Multi-Field'!$F$34="undrained"),BH154,""))</f>
        <v/>
      </c>
      <c r="CQ154" s="409" t="str">
        <f>IF(AND('[1]Multi-Field'!$E$35=[1]Lists!BF154,'[1]Multi-Field'!$F$35="Drained"),BI154,IF(AND('[1]Multi-Field'!$E$35=[1]Lists!BF154,'[1]Multi-Field'!$F$35="undrained"),BH154,""))</f>
        <v/>
      </c>
      <c r="CR154" s="409" t="str">
        <f>IF(AND('[1]Multi-Field'!$E$36=[1]Lists!BF154,'[1]Multi-Field'!$F$36="Drained"),BI154,IF(AND('[1]Multi-Field'!$E$36=[1]Lists!BF154,'[1]Multi-Field'!$F$36="undrained"),BH154,""))</f>
        <v/>
      </c>
      <c r="CS154" s="409" t="str">
        <f>IF(AND('[1]Multi-Field'!$E$37=[1]Lists!BF154,'[1]Multi-Field'!$F$37="Drained"),BI154,IF(AND('[1]Multi-Field'!$E$37=[1]Lists!BF154,'[1]Multi-Field'!$F$37="undrained"),BH154,""))</f>
        <v/>
      </c>
      <c r="CT154" s="409" t="str">
        <f>IF(AND('[1]Multi-Field'!$E$38=[1]Lists!BF154,'[1]Multi-Field'!$F$38="Drained"),BI154,IF(AND('[1]Multi-Field'!$E$38=[1]Lists!BF154,'[1]Multi-Field'!$F$38="undrained"),BH154,""))</f>
        <v/>
      </c>
      <c r="CU154" s="409" t="str">
        <f>IF(AND('[1]Multi-Field'!$E$39=[1]Lists!BF154,'[1]Multi-Field'!$F$39="Drained"),BI154,IF(AND('[1]Multi-Field'!$E$39=[1]Lists!BF154,'[1]Multi-Field'!$F$39="undrained"),BH154,""))</f>
        <v/>
      </c>
      <c r="CV154" s="409" t="str">
        <f>IF(AND('[1]Multi-Field'!$E$40=[1]Lists!BF154,'[1]Multi-Field'!$F$40="Drained"),BI154,IF(AND('[1]Multi-Field'!$E$40=[1]Lists!BF154,'[1]Multi-Field'!$F$40="undrained"),BH154,""))</f>
        <v/>
      </c>
      <c r="CW154" s="409" t="str">
        <f>IF(AND('[1]Multi-Field'!$E$41=[1]Lists!BF154,'[1]Multi-Field'!$F$40="Drained"),BI154,IF(AND('[1]Multi-Field'!$E$40=[1]Lists!BF154,'[1]Multi-Field'!$F$40="undrained"),BH154,""))</f>
        <v/>
      </c>
      <c r="CX154" s="409" t="str">
        <f>IF(AND('[1]Multi-Field'!$E$42=[1]Lists!BF154,'[1]Multi-Field'!$F$42="Drained"),BI154,IF(AND('[1]Multi-Field'!$E$42=[1]Lists!BF154,'[1]Multi-Field'!$F$42="undrained"),BH154,""))</f>
        <v/>
      </c>
      <c r="CY154" s="409" t="str">
        <f>IF(AND('[1]Multi-Field'!$E$43=[1]Lists!BF154,'[1]Multi-Field'!$F$43="Drained"),BI154,IF(AND('[1]Multi-Field'!$E$43=[1]Lists!BF154,'[1]Multi-Field'!$F$43="undrained"),BH154,""))</f>
        <v/>
      </c>
      <c r="CZ154" s="409" t="str">
        <f>IF(AND('[1]Multi-Field'!$E$44=[1]Lists!BF154,'[1]Multi-Field'!$F$44="Drained"),BI154,IF(AND('[1]Multi-Field'!$E$44=[1]Lists!BF154,'[1]Multi-Field'!$F$44="undrained"),BH154,""))</f>
        <v/>
      </c>
      <c r="DA154" s="409" t="str">
        <f>IF(AND('[1]Multi-Field'!$E$45=[1]Lists!BF154,'[1]Multi-Field'!$F$45="Drained"),BI154,IF(AND('[1]Multi-Field'!$E$45=[1]Lists!BF154,'[1]Multi-Field'!$F$45="undrained"),BH154,""))</f>
        <v/>
      </c>
      <c r="DB154" s="409" t="str">
        <f>IF(AND('[1]Multi-Field'!$E$46=[1]Lists!BF154,'[1]Multi-Field'!$F$46="Drained"),BI154,IF(AND('[1]Multi-Field'!$E$46=[1]Lists!BF154,'[1]Multi-Field'!$F$46="undrained"),BH154,""))</f>
        <v/>
      </c>
      <c r="DC154" s="409" t="str">
        <f>IF(AND('[1]Multi-Field'!$E$47=[1]Lists!BF154,'[1]Multi-Field'!$F$47="Drained"),BI154,IF(AND('[1]Multi-Field'!$E$47=[1]Lists!BF154,'[1]Multi-Field'!$F$47="undrained"),BH154,""))</f>
        <v/>
      </c>
      <c r="DD154" s="409" t="str">
        <f>IF(AND('[1]Multi-Field'!$E$48=[1]Lists!BF154,'[1]Multi-Field'!$F$48="Drained"),BI154,IF(AND('[1]Multi-Field'!$E$48=[1]Lists!BF154,'[1]Multi-Field'!$F$48="undrained"),BH154,""))</f>
        <v/>
      </c>
      <c r="DE154" s="409" t="str">
        <f>IF(AND('[1]Multi-Field'!$E$49=[1]Lists!BF154,'[1]Multi-Field'!$F$49="Drained"),BI154,IF(AND('[1]Multi-Field'!$E$49=[1]Lists!BF154,'[1]Multi-Field'!$F$9="undrained"),BH154,""))</f>
        <v/>
      </c>
      <c r="DF154" s="409" t="str">
        <f>IF(AND('[1]Multi-Field'!$E$50=[1]Lists!BF154,'[1]Multi-Field'!$F$50="Drained"),BI154,IF(AND('[1]Multi-Field'!$E$50=[1]Lists!BF154,'[1]Multi-Field'!$F$50="undrained"),BH154,""))</f>
        <v/>
      </c>
      <c r="DG154" s="409" t="str">
        <f>IF(AND('[1]Multi-Field'!$E$51=[1]Lists!BF154,'[1]Multi-Field'!$F$51="Drained"),BI154,IF(AND('[1]Multi-Field'!$E$51=[1]Lists!BF154,'[1]Multi-Field'!$F$51="undrained"),BH154,""))</f>
        <v/>
      </c>
      <c r="DH154" s="409" t="str">
        <f>IF(AND('[1]Multi-Field'!$E$52=[1]Lists!BF154,'[1]Multi-Field'!$F$52="Drained"),BI154,IF(AND('[1]Multi-Field'!$E$52=[1]Lists!BF154,'[1]Multi-Field'!$F$52="undrained"),BH154,""))</f>
        <v/>
      </c>
      <c r="DI154" s="409" t="str">
        <f>IF(AND('[1]Multi-Field'!$E$53=[1]Lists!BF154,'[1]Multi-Field'!$F$53="Drained"),BI154,IF(AND('[1]Multi-Field'!$E$53=[1]Lists!BF154,'[1]Multi-Field'!$F$53="undrained"),BH154,""))</f>
        <v/>
      </c>
      <c r="DJ154" s="409" t="str">
        <f>IF(AND('[1]Multi-Field'!$E$54=[1]Lists!BF154,'[1]Multi-Field'!$F$54="Drained"),BI154,IF(AND('[1]Multi-Field'!$E$54=[1]Lists!BF154,'[1]Multi-Field'!$F$54="undrained"),BH154,""))</f>
        <v/>
      </c>
      <c r="DK154" s="409" t="str">
        <f>IF(AND('[1]Multi-Field'!$E$55=[1]Lists!BF154,'[1]Multi-Field'!$F$55="Drained"),BI154,IF(AND('[1]Multi-Field'!$E$55=[1]Lists!BF154,'[1]Multi-Field'!$F$55="undrained"),BH154,""))</f>
        <v/>
      </c>
      <c r="DL154" s="409" t="str">
        <f>IF(AND('[1]Multi-Field'!$E$56=[1]Lists!BF154,'[1]Multi-Field'!$F$56="Drained"),BI154,IF(AND('[1]Multi-Field'!$E$56=[1]Lists!BF154,'[1]Multi-Field'!$F$56="undrained"),BH154,""))</f>
        <v/>
      </c>
      <c r="DM154" s="409" t="str">
        <f>IF(AND('[1]Multi-Field'!$E$57=[1]Lists!BF154,'[1]Multi-Field'!$F$57="Drained"),BI154,IF(AND('[1]Multi-Field'!$E$57=[1]Lists!BF154,'[1]Multi-Field'!$F$57="undrained"),BH154,""))</f>
        <v/>
      </c>
      <c r="DN154" s="409" t="str">
        <f>IF(AND('[1]Multi-Field'!$E$58=[1]Lists!BF154,'[1]Multi-Field'!$F$58="Drained"),BI154,IF(AND('[1]Multi-Field'!$E$58=[1]Lists!BF154,'[1]Multi-Field'!$F$58="undrained"),BH154,""))</f>
        <v/>
      </c>
      <c r="DO154" s="409" t="str">
        <f>IF(AND('[1]Multi-Field'!$E$59=[1]Lists!BF154,'[1]Multi-Field'!$F$59="Drained"),BI154,IF(AND('[1]Multi-Field'!$E$59=[1]Lists!BF154,'[1]Multi-Field'!$F$59="undrained"),BH154,""))</f>
        <v/>
      </c>
      <c r="DP154" s="409" t="str">
        <f>IF(AND('[1]Multi-Field'!$E$60=[1]Lists!BF154,'[1]Multi-Field'!$F$60="Drained"),BI154,IF(AND('[1]Multi-Field'!$E$60=[1]Lists!BF154,'[1]Multi-Field'!$F$60="undrained"),BH154,""))</f>
        <v/>
      </c>
      <c r="DQ154" s="409" t="str">
        <f>IF(AND('[1]Multi-Field'!$E$61=[1]Lists!BF154,'[1]Multi-Field'!$F$61="Drained"),BI154,IF(AND('[1]Multi-Field'!$E$61=[1]Lists!BF154,'[1]Multi-Field'!$F$61="undrained"),BH154,""))</f>
        <v/>
      </c>
      <c r="DR154" s="409" t="str">
        <f>IF(AND('[1]Multi-Field'!$E$62=[1]Lists!BF154,'[1]Multi-Field'!$F$62="Drained"),BI154,IF(AND('[1]Multi-Field'!$E$62=[1]Lists!BF154,'[1]Multi-Field'!$F$62="undrained"),BH154,""))</f>
        <v/>
      </c>
      <c r="DS154" s="409" t="str">
        <f>IF(AND('[1]Multi-Field'!$E$63=[1]Lists!BF154,'[1]Multi-Field'!$F$63="Drained"),BI154,IF(AND('[1]Multi-Field'!$E$63=[1]Lists!BF154,'[1]Multi-Field'!$F$63="undrained"),BH154,""))</f>
        <v/>
      </c>
      <c r="DT154" s="409" t="str">
        <f>IF(AND('[1]Multi-Field'!$E$64=[1]Lists!BF154,'[1]Multi-Field'!$F$64="Drained"),BI154,IF(AND('[1]Multi-Field'!$E$64=[1]Lists!BF154,'[1]Multi-Field'!$F$64="undrained"),BH154,""))</f>
        <v/>
      </c>
      <c r="DU154" s="409" t="str">
        <f>IF(AND('[1]Multi-Field'!$E$65=[1]Lists!BF154,'[1]Multi-Field'!$F$65="Drained"),BI154,IF(AND('[1]Multi-Field'!$E$65=[1]Lists!BF154,'[1]Multi-Field'!$F$65="undrained"),BH154,""))</f>
        <v/>
      </c>
      <c r="DV154" s="409" t="str">
        <f>IF(AND('[1]Multi-Field'!$E$66=[1]Lists!BF154,'[1]Multi-Field'!$F$66="Drained"),BI154,IF(AND('[1]Multi-Field'!$E$66=[1]Lists!BF154,'[1]Multi-Field'!$F$66="undrained"),BH154,""))</f>
        <v/>
      </c>
      <c r="DW154" s="409" t="str">
        <f>IF(AND('[1]Multi-Field'!$E$67=[1]Lists!BF154,'[1]Multi-Field'!$F$67="Drained"),BI154,IF(AND('[1]Multi-Field'!$E$67=[1]Lists!BF154,'[1]Multi-Field'!$F$67="undrained"),BH154,""))</f>
        <v/>
      </c>
      <c r="DX154" s="409" t="str">
        <f>IF(AND('[1]Multi-Field'!$E$68=[1]Lists!BF154,'[1]Multi-Field'!$F$68="Drained"),BI154,IF(AND('[1]Multi-Field'!$E$68=[1]Lists!BF154,'[1]Multi-Field'!$F$68="undrained"),BH154,""))</f>
        <v/>
      </c>
      <c r="DY154" s="409" t="str">
        <f>IF(AND('[1]Multi-Field'!$E$69=[1]Lists!BF154,'[1]Multi-Field'!$F$69="Drained"),BI154,IF(AND('[1]Multi-Field'!$E$69=[1]Lists!BF154,'[1]Multi-Field'!$F$69="undrained"),BH154,""))</f>
        <v/>
      </c>
      <c r="DZ154" s="409" t="str">
        <f>IF(AND('[1]Multi-Field'!$E$70=[1]Lists!BF154,'[1]Multi-Field'!$F$70="Drained"),BI154,IF(AND('[1]Multi-Field'!$E$70=[1]Lists!BF154,'[1]Multi-Field'!$F$70="undrained"),BH154,""))</f>
        <v/>
      </c>
      <c r="EA154" s="409" t="str">
        <f>IF(AND('[1]Multi-Field'!$E$71=[1]Lists!BF154,'[1]Multi-Field'!$F$71="Drained"),BI154,IF(AND('[1]Multi-Field'!$E$71=[1]Lists!BF154,'[1]Multi-Field'!$F$71="undrained"),BH154,""))</f>
        <v/>
      </c>
      <c r="EB154" s="409" t="str">
        <f>IF(AND('[1]Multi-Field'!$E$72=[1]Lists!BF154,'[1]Multi-Field'!$F$72="Drained"),BI154,IF(AND('[1]Multi-Field'!$E$72=[1]Lists!BF154,'[1]Multi-Field'!$F$72="undrained"),BH154,""))</f>
        <v/>
      </c>
      <c r="EC154" s="409" t="str">
        <f>IF(AND('[1]Multi-Field'!$E$73=[1]Lists!BF154,'[1]Multi-Field'!$F$73="Drained"),BI154,IF(AND('[1]Multi-Field'!$E$73=[1]Lists!BF154,'[1]Multi-Field'!$F$73="undrained"),BH154,""))</f>
        <v/>
      </c>
      <c r="ED154" s="409" t="str">
        <f>IF(AND('[1]Multi-Field'!$E$74=[1]Lists!BF154,'[1]Multi-Field'!$F$74="Drained"),BI154,IF(AND('[1]Multi-Field'!$E$74=[1]Lists!BF154,'[1]Multi-Field'!$F$74="undrained"),BH154,""))</f>
        <v/>
      </c>
      <c r="EE154" s="409" t="str">
        <f>IF(AND('[1]Multi-Field'!$E$75=[1]Lists!BF154,'[1]Multi-Field'!$F$75="Drained"),BI154,IF(AND('[1]Multi-Field'!$E$75=[1]Lists!BF154,'[1]Multi-Field'!$F$75="undrained"),BH154,""))</f>
        <v/>
      </c>
      <c r="EF154" s="409" t="str">
        <f>IF(AND('[1]Multi-Field'!$E$76=[1]Lists!BF154,'[1]Multi-Field'!$F$76="Drained"),BI154,IF(AND('[1]Multi-Field'!$E$76=[1]Lists!BF154,'[1]Multi-Field'!$F$6="undrained"),BH154,""))</f>
        <v/>
      </c>
      <c r="EG154" s="409" t="str">
        <f>IF(AND('[1]Multi-Field'!$E$77=[1]Lists!BF154,'[1]Multi-Field'!$F$77="Drained"),BI154,IF(AND('[1]Multi-Field'!$E$77=[1]Lists!BF154,'[1]Multi-Field'!$F$77="undrained"),BH154,""))</f>
        <v/>
      </c>
      <c r="EH154" s="409" t="str">
        <f>IF(AND('[1]Multi-Field'!$E$78=[1]Lists!BF154,'[1]Multi-Field'!$F$78="Drained"),BI154,IF(AND('[1]Multi-Field'!$E$78=[1]Lists!BF154,'[1]Multi-Field'!$F$78="undrained"),BH154,""))</f>
        <v/>
      </c>
      <c r="EI154" s="409" t="str">
        <f>IF(AND('[1]Multi-Field'!$E$79=[1]Lists!BF154,'[1]Multi-Field'!$F$79="Drained"),BI154,IF(AND('[1]Multi-Field'!$E$79=[1]Lists!BF154,'[1]Multi-Field'!$F$79="undrained"),BH154,""))</f>
        <v/>
      </c>
      <c r="EJ154" s="409" t="str">
        <f>IF(AND('[1]Multi-Field'!$E$80=[1]Lists!BF154,'[1]Multi-Field'!$F$80="Drained"),BI154,IF(AND('[1]Multi-Field'!$E$80=[1]Lists!BF154,'[1]Multi-Field'!$F$80="undrained"),BH154,""))</f>
        <v/>
      </c>
      <c r="EK154" s="409" t="str">
        <f>IF(AND('[1]Multi-Field'!$E$81=[1]Lists!BF154,'[1]Multi-Field'!$F$81="Drained"),BI154,IF(AND('[1]Multi-Field'!$E$81=[1]Lists!BF154,'[1]Multi-Field'!$F$81="undrained"),BH154,""))</f>
        <v/>
      </c>
      <c r="EL154" s="409" t="str">
        <f>IF(AND('[1]Multi-Field'!$E$82=[1]Lists!BF154,'[1]Multi-Field'!$F$82="Drained"),BI154,IF(AND('[1]Multi-Field'!$E$82=[1]Lists!BF154,'[1]Multi-Field'!$F$82="undrained"),BH154,""))</f>
        <v/>
      </c>
      <c r="EM154" s="409" t="str">
        <f>IF(AND('[1]Multi-Field'!$E$83=[1]Lists!BF154,'[1]Multi-Field'!$F$83="Drained"),BI154,IF(AND('[1]Multi-Field'!$E$83=[1]Lists!BF154,'[1]Multi-Field'!$F$83="undrained"),BH154,""))</f>
        <v/>
      </c>
      <c r="EN154" s="409" t="str">
        <f>IF(AND('[1]Multi-Field'!$E$84=[1]Lists!BF154,'[1]Multi-Field'!$F$84="Drained"),BI154,IF(AND('[1]Multi-Field'!$E$84=[1]Lists!BF154,'[1]Multi-Field'!$F$84="undrained"),BH154,""))</f>
        <v/>
      </c>
      <c r="EO154" s="409" t="str">
        <f>IF(AND('[1]Multi-Field'!$E$85=[1]Lists!BF154,'[1]Multi-Field'!$F$85="Drained"),BI154,IF(AND('[1]Multi-Field'!$E$85=[1]Lists!BF154,'[1]Multi-Field'!$F$85="undrained"),BH154,""))</f>
        <v/>
      </c>
      <c r="EP154" s="409" t="str">
        <f>IF(AND('[1]Multi-Field'!$E$86=[1]Lists!BF154,'[1]Multi-Field'!$F$86="Drained"),BI154,IF(AND('[1]Multi-Field'!$E$86=[1]Lists!BF154,'[1]Multi-Field'!$F$86="undrained"),BH154,""))</f>
        <v/>
      </c>
      <c r="EQ154" s="409" t="str">
        <f>IF(AND('[1]Multi-Field'!$E$87=[1]Lists!BF154,'[1]Multi-Field'!$F$87="Drained"),BI154,IF(AND('[1]Multi-Field'!$E$87=[1]Lists!BF154,'[1]Multi-Field'!$F$87="undrained"),BH154,""))</f>
        <v/>
      </c>
      <c r="ER154" s="409" t="str">
        <f>IF(AND('[1]Multi-Field'!$E$88=[1]Lists!BF154,'[1]Multi-Field'!$F$88="Drained"),BI154,IF(AND('[1]Multi-Field'!$E$88=[1]Lists!BF154,'[1]Multi-Field'!$F$88="undrained"),BH154,""))</f>
        <v/>
      </c>
      <c r="ES154" s="409" t="str">
        <f>IF(AND('[1]Multi-Field'!$E$89=[1]Lists!BF154,'[1]Multi-Field'!$F$89="Drained"),BI154,IF(AND('[1]Multi-Field'!$E$89=[1]Lists!BF154,'[1]Multi-Field'!$F$89="undrained"),BH154,""))</f>
        <v/>
      </c>
      <c r="ET154" s="409" t="str">
        <f>IF(AND('[1]Multi-Field'!$E$90=[1]Lists!BF154,'[1]Multi-Field'!$F$90="Drained"),BI154,IF(AND('[1]Multi-Field'!$E$90=[1]Lists!BF154,'[1]Multi-Field'!$F$90="undrained"),BH154,""))</f>
        <v/>
      </c>
      <c r="EU154" s="409" t="str">
        <f>IF(AND('[1]Multi-Field'!$E$91=[1]Lists!BF154,'[1]Multi-Field'!$F$91="Drained"),BI154,IF(AND('[1]Multi-Field'!$E$91=[1]Lists!BF154,'[1]Multi-Field'!$F$91="undrained"),BH154,""))</f>
        <v/>
      </c>
      <c r="EV154" s="409" t="str">
        <f>IF(AND('[1]Multi-Field'!$E$92=[1]Lists!BF154,'[1]Multi-Field'!$F$92="Drained"),BI154,IF(AND('[1]Multi-Field'!$E$92=[1]Lists!BF154,'[1]Multi-Field'!$F$92="undrained"),BH154,""))</f>
        <v/>
      </c>
      <c r="EW154" s="409" t="str">
        <f>IF(AND('[1]Multi-Field'!$E$93=[1]Lists!BF154,'[1]Multi-Field'!$F$93="Drained"),BI154,IF(AND('[1]Multi-Field'!$E$93=[1]Lists!BF154,'[1]Multi-Field'!$F$93="undrained"),BH154,""))</f>
        <v/>
      </c>
      <c r="EX154" s="409" t="str">
        <f>IF(AND('[1]Multi-Field'!$E$94=[1]Lists!BF154,'[1]Multi-Field'!$F$94="Drained"),BI154,IF(AND('[1]Multi-Field'!$E$94=[1]Lists!BF154,'[1]Multi-Field'!$F$94="undrained"),BH154,""))</f>
        <v/>
      </c>
      <c r="EY154" s="409" t="str">
        <f>IF(AND('[1]Multi-Field'!$E$95=[1]Lists!BF154,'[1]Multi-Field'!$F$95="Drained"),BI154,IF(AND('[1]Multi-Field'!$E$95=[1]Lists!BF154,'[1]Multi-Field'!$F$95="undrained"),BH154,""))</f>
        <v/>
      </c>
      <c r="EZ154" s="409" t="str">
        <f>IF(AND('[1]Multi-Field'!$E$96=[1]Lists!BF154,'[1]Multi-Field'!$F$96="Drained"),BI154,IF(AND('[1]Multi-Field'!$E$96=[1]Lists!BF154,'[1]Multi-Field'!$F$96="undrained"),BH154,""))</f>
        <v/>
      </c>
      <c r="FA154" s="409" t="str">
        <f>IF(AND('[1]Multi-Field'!$E$97=[1]Lists!BF154,'[1]Multi-Field'!$F$97="Drained"),BI154,IF(AND('[1]Multi-Field'!$E$97=[1]Lists!BF154,'[1]Multi-Field'!$F$97="undrained"),BH154,""))</f>
        <v/>
      </c>
      <c r="FB154" s="409" t="str">
        <f>IF(AND('[1]Multi-Field'!$E$98=[1]Lists!BF154,'[1]Multi-Field'!$F$98="Drained"),BI154,IF(AND('[1]Multi-Field'!$E$98=[1]Lists!BF154,'[1]Multi-Field'!$F$98="undrained"),BH154,""))</f>
        <v/>
      </c>
      <c r="FC154" s="409" t="str">
        <f>IF(AND('[1]Multi-Field'!$E$99=[1]Lists!BF154,'[1]Multi-Field'!$F$99="Drained"),BI154,IF(AND('[1]Multi-Field'!$E$99=[1]Lists!BF154,'[1]Multi-Field'!$F$99="undrained"),BH154,""))</f>
        <v/>
      </c>
      <c r="FD154" s="409" t="str">
        <f>IF(AND('[1]Multi-Field'!$E$100=[1]Lists!BF154,'[1]Multi-Field'!$F$100="Drained"),BI154,IF(AND('[1]Multi-Field'!$E$100=[1]Lists!BF154,'[1]Multi-Field'!$F$100="undrained"),BH154,""))</f>
        <v/>
      </c>
      <c r="FE154" s="409" t="str">
        <f>IF(AND('[1]Multi-Field'!$E$101=[1]Lists!BF154,'[1]Multi-Field'!$F$101="Drained"),BI154,IF(AND('[1]Multi-Field'!$E$101=[1]Lists!BF154,'[1]Multi-Field'!$F$101="undrained"),BH154,""))</f>
        <v/>
      </c>
      <c r="FF154" s="409" t="str">
        <f>IF(AND('[1]Multi-Field'!$E$102=[1]Lists!BF154,'[1]Multi-Field'!$F$102="Drained"),BI154,IF(AND('[1]Multi-Field'!$E$102=[1]Lists!BF154,'[1]Multi-Field'!$F$102="undrained"),BH154,""))</f>
        <v/>
      </c>
      <c r="FG154" s="409" t="str">
        <f>IF(AND('[1]Multi-Field'!$E$103=[1]Lists!BF154,'[1]Multi-Field'!$F$103="Drained"),BI154,IF(AND('[1]Multi-Field'!$E$103=[1]Lists!BF154,'[1]Multi-Field'!$F$103="undrained"),BH154,""))</f>
        <v/>
      </c>
      <c r="FH154" s="409" t="str">
        <f>IF(AND('[1]Multi-Field'!$E$104=[1]Lists!BF154,'[1]Multi-Field'!$F$104="Drained"),BI154,IF(AND('[1]Multi-Field'!$E$104=[1]Lists!BF154,'[1]Multi-Field'!$F$104="undrained"),BH154,""))</f>
        <v/>
      </c>
      <c r="FI154" s="409" t="str">
        <f>IF(AND('[1]Multi-Field'!$E$105=[1]Lists!BF154,'[1]Multi-Field'!$F$105="Drained"),BI154,IF(AND('[1]Multi-Field'!$E$105=[1]Lists!BF154,'[1]Multi-Field'!$F$105="undrained"),BH154,""))</f>
        <v/>
      </c>
      <c r="FJ154" s="409" t="str">
        <f>IF(AND('[1]Multi-Field'!$E$106=[1]Lists!BF154,'[1]Multi-Field'!$F$106="Drained"),BI154,IF(AND('[1]Multi-Field'!$E$106=[1]Lists!BF154,'[1]Multi-Field'!$F$106="undrained"),BH154,""))</f>
        <v/>
      </c>
      <c r="FK154" s="409" t="str">
        <f>IF(AND('[1]Multi-Field'!$E$107=[1]Lists!BF154,'[1]Multi-Field'!$F$107="Drained"),BI154,IF(AND('[1]Multi-Field'!$E$107=[1]Lists!BF154,'[1]Multi-Field'!$F$107="undrained"),BH154,""))</f>
        <v/>
      </c>
      <c r="FL154" s="409" t="str">
        <f>IF(AND('[1]Multi-Field'!$E$108=[1]Lists!BF154,'[1]Multi-Field'!$F$108="Drained"),BI154,IF(AND('[1]Multi-Field'!$E$108=[1]Lists!BF154,'[1]Multi-Field'!$F$108="undrained"),BH154,""))</f>
        <v/>
      </c>
      <c r="FM154" s="409" t="str">
        <f>IF(AND('[1]Multi-Field'!$E$109=[1]Lists!BF154,'[1]Multi-Field'!$F$109="Drained"),BI154,IF(AND('[1]Multi-Field'!$E$109=[1]Lists!BF154,'[1]Multi-Field'!$F$109="undrained"),BH154,""))</f>
        <v/>
      </c>
      <c r="FN154" s="409" t="str">
        <f>IF(AND('[1]Multi-Field'!$E$110=[1]Lists!BF154,'[1]Multi-Field'!$F$110="Drained"),BI154,IF(AND('[1]Multi-Field'!$E$110=[1]Lists!BF154,'[1]Multi-Field'!$F$110="undrained"),BH154,""))</f>
        <v/>
      </c>
      <c r="FO154" s="409" t="str">
        <f>IF(AND('[1]Multi-Field'!$E$111=[1]Lists!BF154,'[1]Multi-Field'!$F$111="Drained"),BI154,IF(AND('[1]Multi-Field'!$E$111=[1]Lists!BF154,'[1]Multi-Field'!$F$111="undrained"),BH154,""))</f>
        <v/>
      </c>
      <c r="FP154" s="409" t="str">
        <f>IF(AND('[1]Multi-Field'!$E$112=[1]Lists!BF154,'[1]Multi-Field'!$F$112="Drained"),BI154,IF(AND('[1]Multi-Field'!$E$112=[1]Lists!BF154,'[1]Multi-Field'!$F$112="undrained"),BH154,""))</f>
        <v/>
      </c>
      <c r="FQ154" s="409" t="str">
        <f>IF(AND('[1]Multi-Field'!$E$113=[1]Lists!BF154,'[1]Multi-Field'!$F$113="Drained"),BI154,IF(AND('[1]Multi-Field'!$E$113=[1]Lists!BF154,'[1]Multi-Field'!$F$113="undrained"),BH154,""))</f>
        <v/>
      </c>
      <c r="FR154" s="409" t="str">
        <f>IF(AND('[1]Multi-Field'!$E$114=[1]Lists!BF154,'[1]Multi-Field'!$F$114="Drained"),BI154,IF(AND('[1]Multi-Field'!$E$114=[1]Lists!BF154,'[1]Multi-Field'!$F$114="undrained"),BH154,""))</f>
        <v/>
      </c>
      <c r="FS154" s="409" t="str">
        <f>IF(AND('[1]Multi-Field'!$E$115=[1]Lists!BF154,'[1]Multi-Field'!$F$115="Drained"),BI154,IF(AND('[1]Multi-Field'!$E$115=[1]Lists!BF154,'[1]Multi-Field'!$F$115="undrained"),BH154,""))</f>
        <v/>
      </c>
      <c r="FT154" s="409" t="str">
        <f>IF(AND('[1]Multi-Field'!$E$116=[1]Lists!BF154,'[1]Multi-Field'!$F$116="Drained"),BI154,IF(AND('[1]Multi-Field'!$E$116=[1]Lists!BF154,'[1]Multi-Field'!$F$116="undrained"),BH154,""))</f>
        <v/>
      </c>
      <c r="FU154" s="409" t="str">
        <f>IF(AND('[1]Multi-Field'!$E$117=[1]Lists!BF154,'[1]Multi-Field'!$F$117="Drained"),BI154,IF(AND('[1]Multi-Field'!$E$117=[1]Lists!BF154,'[1]Multi-Field'!$F$117="undrained"),BH154,""))</f>
        <v/>
      </c>
      <c r="FV154" s="409" t="str">
        <f>IF(AND('[1]Multi-Field'!$E$118=[1]Lists!BF154,'[1]Multi-Field'!$F$118="Drained"),BI154,IF(AND('[1]Multi-Field'!$E$118=[1]Lists!BF154,'[1]Multi-Field'!$F$118="undrained"),BH154,""))</f>
        <v/>
      </c>
      <c r="FW154" s="409" t="str">
        <f>IF(AND('[1]Multi-Field'!$E$119=[1]Lists!BF154,'[1]Multi-Field'!$F$119="Drained"),BI154,IF(AND('[1]Multi-Field'!$E$119=[1]Lists!BF154,'[1]Multi-Field'!$F$119="undrained"),BH154,""))</f>
        <v/>
      </c>
      <c r="FX154" s="409" t="str">
        <f>IF(AND('[1]Multi-Field'!$E$120=[1]Lists!BF154,'[1]Multi-Field'!$F$120="Drained"),BI154,IF(AND('[1]Multi-Field'!$E$120=[1]Lists!BF154,'[1]Multi-Field'!$F$120="undrained"),BH154,""))</f>
        <v/>
      </c>
      <c r="GC154" s="4">
        <f>'[1]Multi-Field'!B152</f>
        <v>0</v>
      </c>
      <c r="GD154" s="73" t="str">
        <f>IF(OR('[1]Multi-Field'!Q152=$FZ$43,'[1]Multi-Field'!Q152=$FZ$44),'[1]Multi-Field'!BS152,"")</f>
        <v/>
      </c>
      <c r="GE154" s="4" t="str">
        <f>IF(AND(OR('[1]Multi-Field'!Q152=$FZ$86,'[1]Multi-Field'!Q152=$FZ$94,'[1]Multi-Field'!Q152=$FZ$87,'[1]Multi-Field'!Q152=[1]Lists!$FZ$93,'[1]Multi-Field'!Q152=$FZ$59),'[1]Multi-Field'!BS152&gt;50),'[1]Multi-Field'!BS152*0.8,IF(AND(OR('[1]Multi-Field'!Q152=$FZ$86,'[1]Multi-Field'!Q152=$FZ$94,'[1]Multi-Field'!Q152=$FZ$87,'[1]Multi-Field'!Q152=[1]Lists!$FZ$93,'[1]Multi-Field'!Q152=[1]Lists!$FZ$59),'[1]Multi-Field'!BS152&lt;50),'[1]Multi-Field'!BS152,""))</f>
        <v/>
      </c>
      <c r="GF154" s="4" t="str">
        <f>IF(OR('[1]Multi-Field'!Q152=[1]Lists!$FZ$7,'[1]Multi-Field'!Q152=[1]Lists!$FZ$5,'[1]Multi-Field'!Q152=[1]Lists!$FZ$24,'[1]Multi-Field'!Q152=[1]Lists!$FZ$10,'[1]Multi-Field'!Q152=[1]Lists!$FZ$8, '[1]Multi-Field'!Q152=[1]Lists!$FZ$25, '[1]Multi-Field'!Q152=[1]Lists!$FZ$23, '[1]Multi-Field'!Q152= [1]Lists!$FZ$47, '[1]Multi-Field'!Q152=[1]Lists!$FZ$49, '[1]Multi-Field'!Q152=[1]Lists!$FZ$48,'[1]Multi-Field'!Q152=[1]Lists!$FZ$3, '[1]Multi-Field'!Q152=[1]Lists!$FZ$14,'[1]Multi-Field'!Q152=[1]Lists!$FZ$36, '[1]Multi-Field'!Q152=[1]Lists!$FZ$41,'[1]Multi-Field'!Q152=[1]Lists!$FZ$42),0,"")</f>
        <v/>
      </c>
      <c r="GG154" s="4" t="str">
        <f>IF(OR('[1]Multi-Field'!Q152=[1]Lists!$FZ$6,'[1]Multi-Field'!Q152=[1]Lists!$FZ$4, '[1]Multi-Field'!Q181=[1]Lists!$FZ$11, '[1]Multi-Field'!Q152=[1]Lists!$FZ$1),100*IF('[1]Multi-Field'!U152=onepercent,0.75,IF('[1]Multi-Field'!U152=onetotwentyfivepercent,0.4,IF(OR('[1]Multi-Field'!U152=twentysixtofiftypercent,'[1]Multi-Field'!U152=greaterthanfiftypercent),0,""))),"")</f>
        <v/>
      </c>
      <c r="GH154" s="4" t="str">
        <f>IF(OR('[1]Multi-Field'!Q152=[1]Lists!$FZ$53,'[1]Multi-Field'!Q152=[1]Lists!$FZ$55), 50,IF('[1]Multi-Field'!Q152=[1]Lists!$FZ$54,225,IF('[1]Multi-Field'!Q152=[1]Lists!$FZ$56,75,"")))</f>
        <v/>
      </c>
      <c r="GI154" s="4" t="e">
        <f>#VALUE!</f>
        <v>#VALUE!</v>
      </c>
      <c r="GJ154" s="4" t="e">
        <f>#VALUE!</f>
        <v>#VALUE!</v>
      </c>
      <c r="GK154" s="4" t="str">
        <f>IF('[1]Multi-Field'!Q152=[1]Lists!$FZ$95,'[1]Multi-Field'!BS152*0.66,"")</f>
        <v/>
      </c>
      <c r="GM154" s="4" t="str">
        <f>IF(OR('[1]Multi-Field'!Q152=[1]Lists!$FZ$26,'[1]Multi-Field'!Q152=[1]Lists!$FZ$84),20,"")</f>
        <v/>
      </c>
      <c r="GN154" s="4" t="str">
        <f>IF(OR('[1]Multi-Field'!Q152=[1]Lists!$FZ$88,'[1]Multi-Field'!Q152=[1]Lists!$FZ$57),0,"")</f>
        <v/>
      </c>
      <c r="GO154" s="4" t="str">
        <f>IF(OR('[1]Multi-Field'!Q152=[1]Lists!$FZ$69,'[1]Multi-Field'!Q152=[1]Lists!$FZ$71,'[1]Multi-Field'!Q152=[1]Lists!$FZ$105),50,"")</f>
        <v/>
      </c>
      <c r="GP154" s="4" t="str">
        <f>IF(OR('[1]Multi-Field'!Q152=[1]Lists!$FZ$75,'[1]Multi-Field'!Q152=[1]Lists!$FZ$70),75,"")</f>
        <v/>
      </c>
      <c r="GQ154" s="4">
        <f>IF('[1]Multi-Field'!Q152=[1]Lists!$FZ$72,150,"")</f>
        <v>150</v>
      </c>
      <c r="GR154" s="4" t="str">
        <f>IF(OR('[1]Multi-Field'!Q152=[1]Lists!$FZ$74,'[1]Multi-Field'!Q152=[1]Lists!$FZ$73),40,"")</f>
        <v/>
      </c>
      <c r="GS154" s="4" t="str">
        <f>IF('[1]Multi-Field'!Q152=[1]Lists!$FZ$99,80,"")</f>
        <v/>
      </c>
      <c r="GT154" s="4" t="str">
        <f>IF('[1]Multi-Field'!Q152=[1]Lists!$FZ$106,70,"")</f>
        <v/>
      </c>
      <c r="GU154" s="4" t="e">
        <f t="shared" si="31"/>
        <v>#VALUE!</v>
      </c>
    </row>
    <row r="155" spans="1:203" ht="13.5" customHeight="1">
      <c r="A155" s="7" t="s">
        <v>242</v>
      </c>
      <c r="B155" s="7"/>
      <c r="C155" s="7"/>
      <c r="D155" s="8">
        <v>75</v>
      </c>
      <c r="E155" s="8">
        <f t="shared" si="27"/>
        <v>75</v>
      </c>
      <c r="F155" s="8">
        <f t="shared" si="28"/>
        <v>75</v>
      </c>
      <c r="G155" s="8">
        <v>75</v>
      </c>
      <c r="H155" s="8">
        <v>70</v>
      </c>
      <c r="I155" s="8">
        <f t="shared" si="32"/>
        <v>70</v>
      </c>
      <c r="J155" s="8">
        <f t="shared" si="33"/>
        <v>70</v>
      </c>
      <c r="K155" s="8">
        <v>70</v>
      </c>
      <c r="L155" s="8">
        <v>125</v>
      </c>
      <c r="M155" s="8">
        <f t="shared" si="29"/>
        <v>125</v>
      </c>
      <c r="N155" s="8">
        <f t="shared" si="30"/>
        <v>125</v>
      </c>
      <c r="O155" s="8">
        <v>125</v>
      </c>
      <c r="P155" s="391">
        <v>130</v>
      </c>
      <c r="Q155" s="394"/>
      <c r="R155" s="395" t="b">
        <f>IF(OR('Multi-Field'!AA132=Lists!$AC$42,'Multi-Field'!AA132=Lists!$AC$43),IF('Multi-Field'!Z132="x",(IF('Multi-Field'!AC132=Lists!$Q$11,Lists!$R$11,IF('Multi-Field'!AC132=Lists!$Q$12,Lists!$R$12,IF('Multi-Field'!AC132=Lists!$Q$13,Lists!$R$13,IF('Multi-Field'!AC132=Lists!$Q$14,Lists!$R$14))))),IF('Multi-Field'!X132="x",(IF('Multi-Field'!AC132=Lists!$Q$11,Lists!$S$11,IF('Multi-Field'!AC132=Lists!$Q$12,Lists!$S$12,IF('Multi-Field'!AC132=Lists!$Q$13,Lists!$S$13,IF('Multi-Field'!AC132=Lists!$Q$14,Lists!$S$14))))),IF('Multi-Field'!V132="x",(IF('Multi-Field'!AC132=Lists!$Q$11,Lists!$T$11,IF('Multi-Field'!AC132=Lists!$Q$12,Lists!$T$12,IF('Multi-Field'!AC132=Lists!$Q$13,Lists!$T$13,IF('Multi-Field'!AC132=Lists!$Q$14,Lists!$T$14))))),0))))</f>
        <v>0</v>
      </c>
      <c r="S155" s="395" t="str">
        <f t="shared" ref="S155:S218" si="38">IF(R155=FALSE,"",R155)</f>
        <v/>
      </c>
      <c r="T155" s="395"/>
      <c r="U155" s="396"/>
      <c r="V155" s="383">
        <f>IF(OR('Multi-Field'!AI135=$U$4,'Multi-Field'!AI135=$U$5,'Multi-Field'!AI135=$U$6,'Multi-Field'!AI135=$U$7,'Multi-Field'!AI135=$U$8,'Multi-Field'!AI135=$U$9),(IF('Multi-Field'!AJ135=$V$2,100,IF('Multi-Field'!AJ135=$V$3,65,IF('Multi-Field'!AJ135=$V$4,53,IF('Multi-Field'!AJ135=$V$5,41,IF('Multi-Field'!AJ135=$V$6,23,IF('Multi-Field'!AJ135=$V$7,0,0))))))),0)</f>
        <v>0</v>
      </c>
      <c r="W155" s="383" t="str">
        <f>IF(AND(OR('Multi-Field'!AF135=$S$3,'Multi-Field'!AF135=S143,'Multi-Field'!AF135=$S$7),'Multi-Field'!AN135&lt;18,'Multi-Field'!AN135&gt;0),35,IF('Multi-Field'!AF135=$S$4,55,IF(AND('Multi-Field'!AF135=$S$6,'Multi-Field'!AN135&lt;18),30,IF(AND('Multi-Field'!AN135&gt;17,OR('Multi-Field'!AF135=$S$3,'Multi-Field'!AF135=$S$5,'Multi-Field'!AF135= $S$6,'Multi-Field'!AF135=$S$7)),25,"0"))))</f>
        <v>0</v>
      </c>
      <c r="X155" s="383">
        <f>IF(OR('Multi-Field'!BA135=$U$4,'Multi-Field'!BA135=$U$5,'Multi-Field'!BA135=$U$6,'Multi-Field'!BA135=U145,'Multi-Field'!BA135=$U$8,'Multi-Field'!BA135=$U$9),(IF('Multi-Field'!BB135=$V$2,100,IF('Multi-Field'!BB135=$V$3,65,IF('Multi-Field'!BB135=$V$4,53,IF('Multi-Field'!BB135=$V$5,41,IF('Multi-Field'!BB135=$V$6,23,IF('Multi-Field'!BB135=$V$7,0,0))))))),0)</f>
        <v>0</v>
      </c>
      <c r="Y155" s="383" t="str">
        <f>IF(AND(OR('Multi-Field'!AX135=$S$3,'Multi-Field'!AX135=$S$5,'Multi-Field'!AX135=$S$7),'Multi-Field'!BF135&lt;18),35,IF('Multi-Field'!AX135=$S$4,55,IF(AND('Multi-Field'!AX135=$S$6,'Multi-Field'!BF135&lt;18),30,IF(AND('Multi-Field'!BF135&gt;17,OR('Multi-Field'!AX135=$S$3,'Multi-Field'!AX135=$S$5,'Multi-Field'!AX135=$S$6,'Multi-Field'!AX135=$S$7)),25,"0"))))</f>
        <v>0</v>
      </c>
      <c r="Z155" s="383">
        <v>139</v>
      </c>
      <c r="AI155" s="384">
        <f>'[1]Multi-Field'!B151</f>
        <v>0</v>
      </c>
      <c r="AJ155" s="385" t="e">
        <f>#VALUE!</f>
        <v>#VALUE!</v>
      </c>
      <c r="AK155" s="385" t="e">
        <f>#VALUE!</f>
        <v>#VALUE!</v>
      </c>
      <c r="AL155" s="385" t="e">
        <f>IF(AK155="","",IF('[1]Multi-Field'!AU151=20,10,IF(AK155-30&lt;0,0,AK155-30)))</f>
        <v>#VALUE!</v>
      </c>
      <c r="AM155" s="385" t="e">
        <f>#VALUE!</f>
        <v>#VALUE!</v>
      </c>
      <c r="AN155" s="385" t="e">
        <f t="shared" si="35"/>
        <v>#VALUE!</v>
      </c>
      <c r="AO155" s="385" t="e">
        <f>#VALUE!</f>
        <v>#VALUE!</v>
      </c>
      <c r="AP155" s="385" t="e">
        <f>#VALUE!</f>
        <v>#VALUE!</v>
      </c>
      <c r="AQ155" s="385" t="e">
        <f>#VALUE!</f>
        <v>#VALUE!</v>
      </c>
      <c r="AR155" s="385" t="e">
        <f>#VALUE!</f>
        <v>#VALUE!</v>
      </c>
      <c r="AS155" s="385" t="e">
        <f>IF(AR155="","",IF('[1]Multi-Field'!AU151&gt;9,0,AR155-15))</f>
        <v>#VALUE!</v>
      </c>
      <c r="AT155" s="385" t="e">
        <f>#VALUE!</f>
        <v>#VALUE!</v>
      </c>
      <c r="AU155" s="385" t="e">
        <f>#VALUE!</f>
        <v>#VALUE!</v>
      </c>
      <c r="AV155" s="385" t="e">
        <f>IF(AU155="","",IF('[1]Multi-Field'!AU151=9&gt;9,0,AU155-35))</f>
        <v>#VALUE!</v>
      </c>
      <c r="AW155" s="385" t="e">
        <f>#VALUE!</f>
        <v>#VALUE!</v>
      </c>
      <c r="AX155" s="385" t="e">
        <f t="shared" si="36"/>
        <v>#VALUE!</v>
      </c>
      <c r="AY155" s="385" t="str">
        <f>IF('[1]Multi-Field'!AU151="","",IF('[1]Multi-Field'!AU151&lt;1,100,IF('[1]Multi-Field'!AU151=1,75,IF('[1]Multi-Field'!AU151=2,50,IF('[1]Multi-Field'!AU151=3,25,IF('[1]Multi-Field'!AU151&gt;3,0,""))))))</f>
        <v/>
      </c>
      <c r="AZ155" s="385" t="str">
        <f t="shared" si="37"/>
        <v/>
      </c>
      <c r="BA155" s="385" t="e">
        <f>#VALUE!</f>
        <v>#VALUE!</v>
      </c>
      <c r="BB155" s="385" t="e">
        <f>IF(BA155="","",IF(AND('[1]Multi-Field'!AU151&lt;40,'[1]Multi-Field'!AU151&gt;9),40,IF('[1]Multi-Field'!AU151&gt;39,0,BA155+5)))</f>
        <v>#VALUE!</v>
      </c>
      <c r="BC155" s="386" t="e">
        <f t="shared" si="34"/>
        <v>#VALUE!</v>
      </c>
      <c r="BF155" s="411" t="s">
        <v>1324</v>
      </c>
      <c r="BG155" s="412">
        <v>4</v>
      </c>
      <c r="BH155" s="412">
        <v>5.5</v>
      </c>
      <c r="BI155" s="412">
        <v>5.5</v>
      </c>
      <c r="BJ155" s="409" t="e">
        <f>IF(AND('[1]Single Field'!#REF!=[1]Lists!BF155,'[1]Single Field'!#REF!="Drained"),"x",IF(AND('[1]Single Field'!#REF!=[1]Lists!BF155,'[1]Single Field'!#REF!="Undrained"),O,""))</f>
        <v>#REF!</v>
      </c>
      <c r="BK155" s="409" t="str">
        <f>IF(AND('[1]Multi-Field'!$E$3=[1]Lists!BF155,'[1]Multi-Field'!$F$3="Drained"),BI155,IF(AND('[1]Multi-Field'!$E$3=BF155,'[1]Multi-Field'!$F$3="undrained"),BH155,""))</f>
        <v/>
      </c>
      <c r="BL155" s="409" t="str">
        <f>IF(AND('[1]Multi-Field'!$E$4=BF155,'[1]Multi-Field'!$F$4="Drained"),BI155,IF(AND('[1]Multi-Field'!$E$4=BF155,'[1]Multi-Field'!$F$4="undrained"),BH155,""))</f>
        <v/>
      </c>
      <c r="BM155" s="409" t="str">
        <f>IF(AND('[1]Multi-Field'!$E$5=BF155,'[1]Multi-Field'!$F$5="Drained"),BI155,IF(AND('[1]Multi-Field'!$E$5=BF155,'[1]Multi-Field'!$F$5="undrained"),BH155,""))</f>
        <v/>
      </c>
      <c r="BN155" s="409" t="str">
        <f>IF(AND('[1]Multi-Field'!$E$6=BF155,'[1]Multi-Field'!$F$6="Drained"),BI155,IF(AND('[1]Multi-Field'!$E$6=BF155,'[1]Multi-Field'!$F$6="undrained"),BH155,""))</f>
        <v/>
      </c>
      <c r="BO155" s="409" t="str">
        <f>IF(AND('[1]Multi-Field'!$E$7=BF155,'[1]Multi-Field'!$F$7="Drained"),BI155,IF(AND('[1]Multi-Field'!$E$7=BF155,'[1]Multi-Field'!$F$7="undrained"),BH155,""))</f>
        <v/>
      </c>
      <c r="BP155" s="409" t="str">
        <f>IF(AND('[1]Multi-Field'!$E$8=BF155,'[1]Multi-Field'!$F$8="Drained"),BI155,IF(AND('[1]Multi-Field'!$E$8=BF155,'[1]Multi-Field'!$F$8="undrained"),BH155,""))</f>
        <v/>
      </c>
      <c r="BQ155" s="409" t="str">
        <f>IF(AND('[1]Multi-Field'!$E$9=BF155,'[1]Multi-Field'!$F$9="Drained"),BI155,IF(AND('[1]Multi-Field'!$E$9=BF155,'[1]Multi-Field'!$F$9="undrained"),BH155,""))</f>
        <v/>
      </c>
      <c r="BR155" s="409" t="str">
        <f>IF(AND('[1]Multi-Field'!$E$10=BF155,'[1]Multi-Field'!$F$10="Drained"),BI155,IF(AND('[1]Multi-Field'!$E$10=BF155,'[1]Multi-Field'!$F$10="undrained"),BH155,""))</f>
        <v/>
      </c>
      <c r="BS155" s="409" t="str">
        <f>IF(AND('[1]Multi-Field'!$E$11=BF155,'[1]Multi-Field'!$F$11="Drained"),BI155,IF(AND('[1]Multi-Field'!$E$11=BF155,'[1]Multi-Field'!$F$11="undrained"),BH155,""))</f>
        <v/>
      </c>
      <c r="BT155" s="409" t="str">
        <f>IF(AND('[1]Multi-Field'!$E$12=BF155,'[1]Multi-Field'!$F$12="Drained"),BI155,IF(AND('[1]Multi-Field'!$E$12=BF155,'[1]Multi-Field'!$F$12="undrained"),BH155,""))</f>
        <v/>
      </c>
      <c r="BU155" s="409" t="str">
        <f>IF(AND('[1]Multi-Field'!$E$13=BF155,'[1]Multi-Field'!$F$13="Drained"),BI155,IF(AND('[1]Multi-Field'!$E$3=BF155,'[1]Multi-Field'!$F$13="undrained"),BH155,""))</f>
        <v/>
      </c>
      <c r="BV155" s="409" t="str">
        <f>IF(AND('[1]Multi-Field'!$E$14=BF155,'[1]Multi-Field'!$F$14="Drained"),BI155,IF(AND('[1]Multi-Field'!$E$14=BF155,'[1]Multi-Field'!$F$14="undrained"),BH155,""))</f>
        <v/>
      </c>
      <c r="BW155" s="409" t="str">
        <f>IF(AND('[1]Multi-Field'!$E$15=BF155,'[1]Multi-Field'!$F$15="Drained"),BI155,IF(AND('[1]Multi-Field'!$E$15=BF155,'[1]Multi-Field'!$F$15="undrained"),BH155,""))</f>
        <v/>
      </c>
      <c r="BX155" s="409" t="str">
        <f>IF(AND('[1]Multi-Field'!$E$16=[1]Lists!BF155,'[1]Multi-Field'!$F$16="Drained"),BI155,IF(AND('[1]Multi-Field'!$E$16=[1]Lists!BF155,'[1]Multi-Field'!$F$16="undrained"),BH155,""))</f>
        <v/>
      </c>
      <c r="BY155" s="409" t="str">
        <f>IF(AND('[1]Multi-Field'!$E$17=[1]Lists!BF155,'[1]Multi-Field'!$F$17="Drained"),BI155,IF(AND('[1]Multi-Field'!$E$17=[1]Lists!BF155,'[1]Multi-Field'!$F$17="undrained"),BH155,""))</f>
        <v/>
      </c>
      <c r="BZ155" s="409" t="str">
        <f>IF(AND('[1]Multi-Field'!$E$18=[1]Lists!BF155,'[1]Multi-Field'!$F$18="Drained"),BI155,IF(AND('[1]Multi-Field'!$E$18=[1]Lists!BF155,'[1]Multi-Field'!$F$18="undrained"),BH155,""))</f>
        <v/>
      </c>
      <c r="CA155" s="409" t="str">
        <f>IF(AND('[1]Multi-Field'!$E$19=[1]Lists!BF155,'[1]Multi-Field'!$F$19="Drained"),BI155,IF(AND('[1]Multi-Field'!$E$19=[1]Lists!BF155,'[1]Multi-Field'!$F$19="undrained"),BH155,""))</f>
        <v/>
      </c>
      <c r="CB155" s="409" t="str">
        <f>IF(AND('[1]Multi-Field'!$E$20=[1]Lists!BF155,'[1]Multi-Field'!$F$20="Drained"),BI155,IF(AND('[1]Multi-Field'!$E$20=[1]Lists!BF155,'[1]Multi-Field'!$F$20="undrained"),BH155,""))</f>
        <v/>
      </c>
      <c r="CC155" s="409" t="str">
        <f>IF(AND('[1]Multi-Field'!$E$21=[1]Lists!BF155,'[1]Multi-Field'!$F$21="Drained"),BI155,IF(AND('[1]Multi-Field'!$E$21=[1]Lists!BF155,'[1]Multi-Field'!$F$21="undrained"),BH155,""))</f>
        <v/>
      </c>
      <c r="CD155" s="409" t="str">
        <f>IF(AND('[1]Multi-Field'!$E$22=[1]Lists!BF155,'[1]Multi-Field'!$F$22="Drained"),BI155,IF(AND('[1]Multi-Field'!$E$22=[1]Lists!BF155,'[1]Multi-Field'!$F$22="undrained"),BH155,""))</f>
        <v/>
      </c>
      <c r="CE155" s="409" t="str">
        <f>IF(AND('[1]Multi-Field'!$E$23=[1]Lists!BF155,'[1]Multi-Field'!$F$23="Drained"),BI155,IF(AND('[1]Multi-Field'!$E$23=[1]Lists!BF155,'[1]Multi-Field'!$F$23="undrained"),BH155,""))</f>
        <v/>
      </c>
      <c r="CF155" s="409" t="str">
        <f>IF(AND('[1]Multi-Field'!$E$24=[1]Lists!BF155,'[1]Multi-Field'!$F$24="Drained"),BI155,IF(AND('[1]Multi-Field'!$E$24=[1]Lists!BF155,'[1]Multi-Field'!$F$24="undrained"),BH155,""))</f>
        <v/>
      </c>
      <c r="CG155" s="409" t="str">
        <f>IF(AND('[1]Multi-Field'!$E$25=[1]Lists!BF155,'[1]Multi-Field'!$F$25="Drained"),BI155,IF(AND('[1]Multi-Field'!$E$25=[1]Lists!BF155,'[1]Multi-Field'!$F$25="undrained"),BH155,""))</f>
        <v/>
      </c>
      <c r="CH155" s="409" t="str">
        <f>IF(AND('[1]Multi-Field'!$E$26=[1]Lists!BF155,'[1]Multi-Field'!$F$26="Drained"),BI155,IF(AND('[1]Multi-Field'!$E$26=[1]Lists!BF155,'[1]Multi-Field'!$F$26="undrained"),BH155,""))</f>
        <v/>
      </c>
      <c r="CI155" s="409" t="str">
        <f>IF(AND('[1]Multi-Field'!$E$27=[1]Lists!BF155,'[1]Multi-Field'!$F$27="Drained"),BI155,IF(AND('[1]Multi-Field'!$E$27=[1]Lists!BF155,'[1]Multi-Field'!$F$27="undrained"),BH155,""))</f>
        <v/>
      </c>
      <c r="CJ155" s="409" t="str">
        <f>IF(AND('[1]Multi-Field'!$E$28=[1]Lists!BF155,'[1]Multi-Field'!$F$28="Drained"),BI155,IF(AND('[1]Multi-Field'!$E$28=[1]Lists!BF155,'[1]Multi-Field'!$F$28="undrained"),BH155,""))</f>
        <v/>
      </c>
      <c r="CK155" s="409" t="str">
        <f>IF(AND('[1]Multi-Field'!$E$29=[1]Lists!BF155,'[1]Multi-Field'!$F$29="Drained"),BI155,IF(AND('[1]Multi-Field'!$E$29=[1]Lists!BF155,'[1]Multi-Field'!$F$29="undrained"),BH155,""))</f>
        <v/>
      </c>
      <c r="CL155" s="409" t="str">
        <f>IF(AND('[1]Multi-Field'!$E$30=[1]Lists!BF155,'[1]Multi-Field'!$F$30="Drained"),BI155,IF(AND('[1]Multi-Field'!$E$30=[1]Lists!BF155,'[1]Multi-Field'!$F$30="undrained"),BH155,""))</f>
        <v/>
      </c>
      <c r="CM155" s="409" t="str">
        <f>IF(AND('[1]Multi-Field'!$E$31=[1]Lists!BF155,'[1]Multi-Field'!$F$31="Drained"),BI155,IF(AND('[1]Multi-Field'!$E$31=[1]Lists!BF155,'[1]Multi-Field'!$F$31="undrained"),BH155,""))</f>
        <v/>
      </c>
      <c r="CN155" s="409" t="str">
        <f>IF(AND('[1]Multi-Field'!$E$32=[1]Lists!BF155,'[1]Multi-Field'!$F$32="Drained"),BI155,IF(AND('[1]Multi-Field'!$E$32=[1]Lists!BF155,'[1]Multi-Field'!$F$32="undrained"),BH155,""))</f>
        <v/>
      </c>
      <c r="CO155" s="409" t="str">
        <f>IF(AND('[1]Multi-Field'!$E$33=[1]Lists!BF155,'[1]Multi-Field'!$F$33="Drained"),BI155,IF(AND('[1]Multi-Field'!$E$33=[1]Lists!BF155,'[1]Multi-Field'!$F$33="undrained"),BH155,""))</f>
        <v/>
      </c>
      <c r="CP155" s="409" t="str">
        <f>IF(AND('[1]Multi-Field'!$E$34=[1]Lists!BF155,'[1]Multi-Field'!$F$34="Drained"),BI155,IF(AND('[1]Multi-Field'!$E$34=[1]Lists!BF155,'[1]Multi-Field'!$F$34="undrained"),BH155,""))</f>
        <v/>
      </c>
      <c r="CQ155" s="409" t="str">
        <f>IF(AND('[1]Multi-Field'!$E$35=[1]Lists!BF155,'[1]Multi-Field'!$F$35="Drained"),BI155,IF(AND('[1]Multi-Field'!$E$35=[1]Lists!BF155,'[1]Multi-Field'!$F$35="undrained"),BH155,""))</f>
        <v/>
      </c>
      <c r="CR155" s="409" t="str">
        <f>IF(AND('[1]Multi-Field'!$E$36=[1]Lists!BF155,'[1]Multi-Field'!$F$36="Drained"),BI155,IF(AND('[1]Multi-Field'!$E$36=[1]Lists!BF155,'[1]Multi-Field'!$F$36="undrained"),BH155,""))</f>
        <v/>
      </c>
      <c r="CS155" s="409" t="str">
        <f>IF(AND('[1]Multi-Field'!$E$37=[1]Lists!BF155,'[1]Multi-Field'!$F$37="Drained"),BI155,IF(AND('[1]Multi-Field'!$E$37=[1]Lists!BF155,'[1]Multi-Field'!$F$37="undrained"),BH155,""))</f>
        <v/>
      </c>
      <c r="CT155" s="409" t="str">
        <f>IF(AND('[1]Multi-Field'!$E$38=[1]Lists!BF155,'[1]Multi-Field'!$F$38="Drained"),BI155,IF(AND('[1]Multi-Field'!$E$38=[1]Lists!BF155,'[1]Multi-Field'!$F$38="undrained"),BH155,""))</f>
        <v/>
      </c>
      <c r="CU155" s="409" t="str">
        <f>IF(AND('[1]Multi-Field'!$E$39=[1]Lists!BF155,'[1]Multi-Field'!$F$39="Drained"),BI155,IF(AND('[1]Multi-Field'!$E$39=[1]Lists!BF155,'[1]Multi-Field'!$F$39="undrained"),BH155,""))</f>
        <v/>
      </c>
      <c r="CV155" s="409" t="str">
        <f>IF(AND('[1]Multi-Field'!$E$40=[1]Lists!BF155,'[1]Multi-Field'!$F$40="Drained"),BI155,IF(AND('[1]Multi-Field'!$E$40=[1]Lists!BF155,'[1]Multi-Field'!$F$40="undrained"),BH155,""))</f>
        <v/>
      </c>
      <c r="CW155" s="409" t="str">
        <f>IF(AND('[1]Multi-Field'!$E$41=[1]Lists!BF155,'[1]Multi-Field'!$F$40="Drained"),BI155,IF(AND('[1]Multi-Field'!$E$40=[1]Lists!BF155,'[1]Multi-Field'!$F$40="undrained"),BH155,""))</f>
        <v/>
      </c>
      <c r="CX155" s="409" t="str">
        <f>IF(AND('[1]Multi-Field'!$E$42=[1]Lists!BF155,'[1]Multi-Field'!$F$42="Drained"),BI155,IF(AND('[1]Multi-Field'!$E$42=[1]Lists!BF155,'[1]Multi-Field'!$F$42="undrained"),BH155,""))</f>
        <v/>
      </c>
      <c r="CY155" s="409" t="str">
        <f>IF(AND('[1]Multi-Field'!$E$43=[1]Lists!BF155,'[1]Multi-Field'!$F$43="Drained"),BI155,IF(AND('[1]Multi-Field'!$E$43=[1]Lists!BF155,'[1]Multi-Field'!$F$43="undrained"),BH155,""))</f>
        <v/>
      </c>
      <c r="CZ155" s="409" t="str">
        <f>IF(AND('[1]Multi-Field'!$E$44=[1]Lists!BF155,'[1]Multi-Field'!$F$44="Drained"),BI155,IF(AND('[1]Multi-Field'!$E$44=[1]Lists!BF155,'[1]Multi-Field'!$F$44="undrained"),BH155,""))</f>
        <v/>
      </c>
      <c r="DA155" s="409" t="str">
        <f>IF(AND('[1]Multi-Field'!$E$45=[1]Lists!BF155,'[1]Multi-Field'!$F$45="Drained"),BI155,IF(AND('[1]Multi-Field'!$E$45=[1]Lists!BF155,'[1]Multi-Field'!$F$45="undrained"),BH155,""))</f>
        <v/>
      </c>
      <c r="DB155" s="409" t="str">
        <f>IF(AND('[1]Multi-Field'!$E$46=[1]Lists!BF155,'[1]Multi-Field'!$F$46="Drained"),BI155,IF(AND('[1]Multi-Field'!$E$46=[1]Lists!BF155,'[1]Multi-Field'!$F$46="undrained"),BH155,""))</f>
        <v/>
      </c>
      <c r="DC155" s="409" t="str">
        <f>IF(AND('[1]Multi-Field'!$E$47=[1]Lists!BF155,'[1]Multi-Field'!$F$47="Drained"),BI155,IF(AND('[1]Multi-Field'!$E$47=[1]Lists!BF155,'[1]Multi-Field'!$F$47="undrained"),BH155,""))</f>
        <v/>
      </c>
      <c r="DD155" s="409" t="str">
        <f>IF(AND('[1]Multi-Field'!$E$48=[1]Lists!BF155,'[1]Multi-Field'!$F$48="Drained"),BI155,IF(AND('[1]Multi-Field'!$E$48=[1]Lists!BF155,'[1]Multi-Field'!$F$48="undrained"),BH155,""))</f>
        <v/>
      </c>
      <c r="DE155" s="409" t="str">
        <f>IF(AND('[1]Multi-Field'!$E$49=[1]Lists!BF155,'[1]Multi-Field'!$F$49="Drained"),BI155,IF(AND('[1]Multi-Field'!$E$49=[1]Lists!BF155,'[1]Multi-Field'!$F$9="undrained"),BH155,""))</f>
        <v/>
      </c>
      <c r="DF155" s="409" t="str">
        <f>IF(AND('[1]Multi-Field'!$E$50=[1]Lists!BF155,'[1]Multi-Field'!$F$50="Drained"),BI155,IF(AND('[1]Multi-Field'!$E$50=[1]Lists!BF155,'[1]Multi-Field'!$F$50="undrained"),BH155,""))</f>
        <v/>
      </c>
      <c r="DG155" s="409" t="str">
        <f>IF(AND('[1]Multi-Field'!$E$51=[1]Lists!BF155,'[1]Multi-Field'!$F$51="Drained"),BI155,IF(AND('[1]Multi-Field'!$E$51=[1]Lists!BF155,'[1]Multi-Field'!$F$51="undrained"),BH155,""))</f>
        <v/>
      </c>
      <c r="DH155" s="409" t="str">
        <f>IF(AND('[1]Multi-Field'!$E$52=[1]Lists!BF155,'[1]Multi-Field'!$F$52="Drained"),BI155,IF(AND('[1]Multi-Field'!$E$52=[1]Lists!BF155,'[1]Multi-Field'!$F$52="undrained"),BH155,""))</f>
        <v/>
      </c>
      <c r="DI155" s="409" t="str">
        <f>IF(AND('[1]Multi-Field'!$E$53=[1]Lists!BF155,'[1]Multi-Field'!$F$53="Drained"),BI155,IF(AND('[1]Multi-Field'!$E$53=[1]Lists!BF155,'[1]Multi-Field'!$F$53="undrained"),BH155,""))</f>
        <v/>
      </c>
      <c r="DJ155" s="409" t="str">
        <f>IF(AND('[1]Multi-Field'!$E$54=[1]Lists!BF155,'[1]Multi-Field'!$F$54="Drained"),BI155,IF(AND('[1]Multi-Field'!$E$54=[1]Lists!BF155,'[1]Multi-Field'!$F$54="undrained"),BH155,""))</f>
        <v/>
      </c>
      <c r="DK155" s="409" t="str">
        <f>IF(AND('[1]Multi-Field'!$E$55=[1]Lists!BF155,'[1]Multi-Field'!$F$55="Drained"),BI155,IF(AND('[1]Multi-Field'!$E$55=[1]Lists!BF155,'[1]Multi-Field'!$F$55="undrained"),BH155,""))</f>
        <v/>
      </c>
      <c r="DL155" s="409" t="str">
        <f>IF(AND('[1]Multi-Field'!$E$56=[1]Lists!BF155,'[1]Multi-Field'!$F$56="Drained"),BI155,IF(AND('[1]Multi-Field'!$E$56=[1]Lists!BF155,'[1]Multi-Field'!$F$56="undrained"),BH155,""))</f>
        <v/>
      </c>
      <c r="DM155" s="409" t="str">
        <f>IF(AND('[1]Multi-Field'!$E$57=[1]Lists!BF155,'[1]Multi-Field'!$F$57="Drained"),BI155,IF(AND('[1]Multi-Field'!$E$57=[1]Lists!BF155,'[1]Multi-Field'!$F$57="undrained"),BH155,""))</f>
        <v/>
      </c>
      <c r="DN155" s="409" t="str">
        <f>IF(AND('[1]Multi-Field'!$E$58=[1]Lists!BF155,'[1]Multi-Field'!$F$58="Drained"),BI155,IF(AND('[1]Multi-Field'!$E$58=[1]Lists!BF155,'[1]Multi-Field'!$F$58="undrained"),BH155,""))</f>
        <v/>
      </c>
      <c r="DO155" s="409" t="str">
        <f>IF(AND('[1]Multi-Field'!$E$59=[1]Lists!BF155,'[1]Multi-Field'!$F$59="Drained"),BI155,IF(AND('[1]Multi-Field'!$E$59=[1]Lists!BF155,'[1]Multi-Field'!$F$59="undrained"),BH155,""))</f>
        <v/>
      </c>
      <c r="DP155" s="409" t="str">
        <f>IF(AND('[1]Multi-Field'!$E$60=[1]Lists!BF155,'[1]Multi-Field'!$F$60="Drained"),BI155,IF(AND('[1]Multi-Field'!$E$60=[1]Lists!BF155,'[1]Multi-Field'!$F$60="undrained"),BH155,""))</f>
        <v/>
      </c>
      <c r="DQ155" s="409" t="str">
        <f>IF(AND('[1]Multi-Field'!$E$61=[1]Lists!BF155,'[1]Multi-Field'!$F$61="Drained"),BI155,IF(AND('[1]Multi-Field'!$E$61=[1]Lists!BF155,'[1]Multi-Field'!$F$61="undrained"),BH155,""))</f>
        <v/>
      </c>
      <c r="DR155" s="409" t="str">
        <f>IF(AND('[1]Multi-Field'!$E$62=[1]Lists!BF155,'[1]Multi-Field'!$F$62="Drained"),BI155,IF(AND('[1]Multi-Field'!$E$62=[1]Lists!BF155,'[1]Multi-Field'!$F$62="undrained"),BH155,""))</f>
        <v/>
      </c>
      <c r="DS155" s="409" t="str">
        <f>IF(AND('[1]Multi-Field'!$E$63=[1]Lists!BF155,'[1]Multi-Field'!$F$63="Drained"),BI155,IF(AND('[1]Multi-Field'!$E$63=[1]Lists!BF155,'[1]Multi-Field'!$F$63="undrained"),BH155,""))</f>
        <v/>
      </c>
      <c r="DT155" s="409" t="str">
        <f>IF(AND('[1]Multi-Field'!$E$64=[1]Lists!BF155,'[1]Multi-Field'!$F$64="Drained"),BI155,IF(AND('[1]Multi-Field'!$E$64=[1]Lists!BF155,'[1]Multi-Field'!$F$64="undrained"),BH155,""))</f>
        <v/>
      </c>
      <c r="DU155" s="409" t="str">
        <f>IF(AND('[1]Multi-Field'!$E$65=[1]Lists!BF155,'[1]Multi-Field'!$F$65="Drained"),BI155,IF(AND('[1]Multi-Field'!$E$65=[1]Lists!BF155,'[1]Multi-Field'!$F$65="undrained"),BH155,""))</f>
        <v/>
      </c>
      <c r="DV155" s="409" t="str">
        <f>IF(AND('[1]Multi-Field'!$E$66=[1]Lists!BF155,'[1]Multi-Field'!$F$66="Drained"),BI155,IF(AND('[1]Multi-Field'!$E$66=[1]Lists!BF155,'[1]Multi-Field'!$F$66="undrained"),BH155,""))</f>
        <v/>
      </c>
      <c r="DW155" s="409" t="str">
        <f>IF(AND('[1]Multi-Field'!$E$67=[1]Lists!BF155,'[1]Multi-Field'!$F$67="Drained"),BI155,IF(AND('[1]Multi-Field'!$E$67=[1]Lists!BF155,'[1]Multi-Field'!$F$67="undrained"),BH155,""))</f>
        <v/>
      </c>
      <c r="DX155" s="409" t="str">
        <f>IF(AND('[1]Multi-Field'!$E$68=[1]Lists!BF155,'[1]Multi-Field'!$F$68="Drained"),BI155,IF(AND('[1]Multi-Field'!$E$68=[1]Lists!BF155,'[1]Multi-Field'!$F$68="undrained"),BH155,""))</f>
        <v/>
      </c>
      <c r="DY155" s="409" t="str">
        <f>IF(AND('[1]Multi-Field'!$E$69=[1]Lists!BF155,'[1]Multi-Field'!$F$69="Drained"),BI155,IF(AND('[1]Multi-Field'!$E$69=[1]Lists!BF155,'[1]Multi-Field'!$F$69="undrained"),BH155,""))</f>
        <v/>
      </c>
      <c r="DZ155" s="409" t="str">
        <f>IF(AND('[1]Multi-Field'!$E$70=[1]Lists!BF155,'[1]Multi-Field'!$F$70="Drained"),BI155,IF(AND('[1]Multi-Field'!$E$70=[1]Lists!BF155,'[1]Multi-Field'!$F$70="undrained"),BH155,""))</f>
        <v/>
      </c>
      <c r="EA155" s="409" t="str">
        <f>IF(AND('[1]Multi-Field'!$E$71=[1]Lists!BF155,'[1]Multi-Field'!$F$71="Drained"),BI155,IF(AND('[1]Multi-Field'!$E$71=[1]Lists!BF155,'[1]Multi-Field'!$F$71="undrained"),BH155,""))</f>
        <v/>
      </c>
      <c r="EB155" s="409" t="str">
        <f>IF(AND('[1]Multi-Field'!$E$72=[1]Lists!BF155,'[1]Multi-Field'!$F$72="Drained"),BI155,IF(AND('[1]Multi-Field'!$E$72=[1]Lists!BF155,'[1]Multi-Field'!$F$72="undrained"),BH155,""))</f>
        <v/>
      </c>
      <c r="EC155" s="409" t="str">
        <f>IF(AND('[1]Multi-Field'!$E$73=[1]Lists!BF155,'[1]Multi-Field'!$F$73="Drained"),BI155,IF(AND('[1]Multi-Field'!$E$73=[1]Lists!BF155,'[1]Multi-Field'!$F$73="undrained"),BH155,""))</f>
        <v/>
      </c>
      <c r="ED155" s="409" t="str">
        <f>IF(AND('[1]Multi-Field'!$E$74=[1]Lists!BF155,'[1]Multi-Field'!$F$74="Drained"),BI155,IF(AND('[1]Multi-Field'!$E$74=[1]Lists!BF155,'[1]Multi-Field'!$F$74="undrained"),BH155,""))</f>
        <v/>
      </c>
      <c r="EE155" s="409" t="str">
        <f>IF(AND('[1]Multi-Field'!$E$75=[1]Lists!BF155,'[1]Multi-Field'!$F$75="Drained"),BI155,IF(AND('[1]Multi-Field'!$E$75=[1]Lists!BF155,'[1]Multi-Field'!$F$75="undrained"),BH155,""))</f>
        <v/>
      </c>
      <c r="EF155" s="409" t="str">
        <f>IF(AND('[1]Multi-Field'!$E$76=[1]Lists!BF155,'[1]Multi-Field'!$F$76="Drained"),BI155,IF(AND('[1]Multi-Field'!$E$76=[1]Lists!BF155,'[1]Multi-Field'!$F$6="undrained"),BH155,""))</f>
        <v/>
      </c>
      <c r="EG155" s="409" t="str">
        <f>IF(AND('[1]Multi-Field'!$E$77=[1]Lists!BF155,'[1]Multi-Field'!$F$77="Drained"),BI155,IF(AND('[1]Multi-Field'!$E$77=[1]Lists!BF155,'[1]Multi-Field'!$F$77="undrained"),BH155,""))</f>
        <v/>
      </c>
      <c r="EH155" s="409" t="str">
        <f>IF(AND('[1]Multi-Field'!$E$78=[1]Lists!BF155,'[1]Multi-Field'!$F$78="Drained"),BI155,IF(AND('[1]Multi-Field'!$E$78=[1]Lists!BF155,'[1]Multi-Field'!$F$78="undrained"),BH155,""))</f>
        <v/>
      </c>
      <c r="EI155" s="409" t="str">
        <f>IF(AND('[1]Multi-Field'!$E$79=[1]Lists!BF155,'[1]Multi-Field'!$F$79="Drained"),BI155,IF(AND('[1]Multi-Field'!$E$79=[1]Lists!BF155,'[1]Multi-Field'!$F$79="undrained"),BH155,""))</f>
        <v/>
      </c>
      <c r="EJ155" s="409" t="str">
        <f>IF(AND('[1]Multi-Field'!$E$80=[1]Lists!BF155,'[1]Multi-Field'!$F$80="Drained"),BI155,IF(AND('[1]Multi-Field'!$E$80=[1]Lists!BF155,'[1]Multi-Field'!$F$80="undrained"),BH155,""))</f>
        <v/>
      </c>
      <c r="EK155" s="409" t="str">
        <f>IF(AND('[1]Multi-Field'!$E$81=[1]Lists!BF155,'[1]Multi-Field'!$F$81="Drained"),BI155,IF(AND('[1]Multi-Field'!$E$81=[1]Lists!BF155,'[1]Multi-Field'!$F$81="undrained"),BH155,""))</f>
        <v/>
      </c>
      <c r="EL155" s="409" t="str">
        <f>IF(AND('[1]Multi-Field'!$E$82=[1]Lists!BF155,'[1]Multi-Field'!$F$82="Drained"),BI155,IF(AND('[1]Multi-Field'!$E$82=[1]Lists!BF155,'[1]Multi-Field'!$F$82="undrained"),BH155,""))</f>
        <v/>
      </c>
      <c r="EM155" s="409" t="str">
        <f>IF(AND('[1]Multi-Field'!$E$83=[1]Lists!BF155,'[1]Multi-Field'!$F$83="Drained"),BI155,IF(AND('[1]Multi-Field'!$E$83=[1]Lists!BF155,'[1]Multi-Field'!$F$83="undrained"),BH155,""))</f>
        <v/>
      </c>
      <c r="EN155" s="409" t="str">
        <f>IF(AND('[1]Multi-Field'!$E$84=[1]Lists!BF155,'[1]Multi-Field'!$F$84="Drained"),BI155,IF(AND('[1]Multi-Field'!$E$84=[1]Lists!BF155,'[1]Multi-Field'!$F$84="undrained"),BH155,""))</f>
        <v/>
      </c>
      <c r="EO155" s="409" t="str">
        <f>IF(AND('[1]Multi-Field'!$E$85=[1]Lists!BF155,'[1]Multi-Field'!$F$85="Drained"),BI155,IF(AND('[1]Multi-Field'!$E$85=[1]Lists!BF155,'[1]Multi-Field'!$F$85="undrained"),BH155,""))</f>
        <v/>
      </c>
      <c r="EP155" s="409" t="str">
        <f>IF(AND('[1]Multi-Field'!$E$86=[1]Lists!BF155,'[1]Multi-Field'!$F$86="Drained"),BI155,IF(AND('[1]Multi-Field'!$E$86=[1]Lists!BF155,'[1]Multi-Field'!$F$86="undrained"),BH155,""))</f>
        <v/>
      </c>
      <c r="EQ155" s="409" t="str">
        <f>IF(AND('[1]Multi-Field'!$E$87=[1]Lists!BF155,'[1]Multi-Field'!$F$87="Drained"),BI155,IF(AND('[1]Multi-Field'!$E$87=[1]Lists!BF155,'[1]Multi-Field'!$F$87="undrained"),BH155,""))</f>
        <v/>
      </c>
      <c r="ER155" s="409" t="str">
        <f>IF(AND('[1]Multi-Field'!$E$88=[1]Lists!BF155,'[1]Multi-Field'!$F$88="Drained"),BI155,IF(AND('[1]Multi-Field'!$E$88=[1]Lists!BF155,'[1]Multi-Field'!$F$88="undrained"),BH155,""))</f>
        <v/>
      </c>
      <c r="ES155" s="409" t="str">
        <f>IF(AND('[1]Multi-Field'!$E$89=[1]Lists!BF155,'[1]Multi-Field'!$F$89="Drained"),BI155,IF(AND('[1]Multi-Field'!$E$89=[1]Lists!BF155,'[1]Multi-Field'!$F$89="undrained"),BH155,""))</f>
        <v/>
      </c>
      <c r="ET155" s="409" t="str">
        <f>IF(AND('[1]Multi-Field'!$E$90=[1]Lists!BF155,'[1]Multi-Field'!$F$90="Drained"),BI155,IF(AND('[1]Multi-Field'!$E$90=[1]Lists!BF155,'[1]Multi-Field'!$F$90="undrained"),BH155,""))</f>
        <v/>
      </c>
      <c r="EU155" s="409" t="str">
        <f>IF(AND('[1]Multi-Field'!$E$91=[1]Lists!BF155,'[1]Multi-Field'!$F$91="Drained"),BI155,IF(AND('[1]Multi-Field'!$E$91=[1]Lists!BF155,'[1]Multi-Field'!$F$91="undrained"),BH155,""))</f>
        <v/>
      </c>
      <c r="EV155" s="409" t="str">
        <f>IF(AND('[1]Multi-Field'!$E$92=[1]Lists!BF155,'[1]Multi-Field'!$F$92="Drained"),BI155,IF(AND('[1]Multi-Field'!$E$92=[1]Lists!BF155,'[1]Multi-Field'!$F$92="undrained"),BH155,""))</f>
        <v/>
      </c>
      <c r="EW155" s="409" t="str">
        <f>IF(AND('[1]Multi-Field'!$E$93=[1]Lists!BF155,'[1]Multi-Field'!$F$93="Drained"),BI155,IF(AND('[1]Multi-Field'!$E$93=[1]Lists!BF155,'[1]Multi-Field'!$F$93="undrained"),BH155,""))</f>
        <v/>
      </c>
      <c r="EX155" s="409" t="str">
        <f>IF(AND('[1]Multi-Field'!$E$94=[1]Lists!BF155,'[1]Multi-Field'!$F$94="Drained"),BI155,IF(AND('[1]Multi-Field'!$E$94=[1]Lists!BF155,'[1]Multi-Field'!$F$94="undrained"),BH155,""))</f>
        <v/>
      </c>
      <c r="EY155" s="409" t="str">
        <f>IF(AND('[1]Multi-Field'!$E$95=[1]Lists!BF155,'[1]Multi-Field'!$F$95="Drained"),BI155,IF(AND('[1]Multi-Field'!$E$95=[1]Lists!BF155,'[1]Multi-Field'!$F$95="undrained"),BH155,""))</f>
        <v/>
      </c>
      <c r="EZ155" s="409" t="str">
        <f>IF(AND('[1]Multi-Field'!$E$96=[1]Lists!BF155,'[1]Multi-Field'!$F$96="Drained"),BI155,IF(AND('[1]Multi-Field'!$E$96=[1]Lists!BF155,'[1]Multi-Field'!$F$96="undrained"),BH155,""))</f>
        <v/>
      </c>
      <c r="FA155" s="409" t="str">
        <f>IF(AND('[1]Multi-Field'!$E$97=[1]Lists!BF155,'[1]Multi-Field'!$F$97="Drained"),BI155,IF(AND('[1]Multi-Field'!$E$97=[1]Lists!BF155,'[1]Multi-Field'!$F$97="undrained"),BH155,""))</f>
        <v/>
      </c>
      <c r="FB155" s="409" t="str">
        <f>IF(AND('[1]Multi-Field'!$E$98=[1]Lists!BF155,'[1]Multi-Field'!$F$98="Drained"),BI155,IF(AND('[1]Multi-Field'!$E$98=[1]Lists!BF155,'[1]Multi-Field'!$F$98="undrained"),BH155,""))</f>
        <v/>
      </c>
      <c r="FC155" s="409" t="str">
        <f>IF(AND('[1]Multi-Field'!$E$99=[1]Lists!BF155,'[1]Multi-Field'!$F$99="Drained"),BI155,IF(AND('[1]Multi-Field'!$E$99=[1]Lists!BF155,'[1]Multi-Field'!$F$99="undrained"),BH155,""))</f>
        <v/>
      </c>
      <c r="FD155" s="409" t="str">
        <f>IF(AND('[1]Multi-Field'!$E$100=[1]Lists!BF155,'[1]Multi-Field'!$F$100="Drained"),BI155,IF(AND('[1]Multi-Field'!$E$100=[1]Lists!BF155,'[1]Multi-Field'!$F$100="undrained"),BH155,""))</f>
        <v/>
      </c>
      <c r="FE155" s="409" t="str">
        <f>IF(AND('[1]Multi-Field'!$E$101=[1]Lists!BF155,'[1]Multi-Field'!$F$101="Drained"),BI155,IF(AND('[1]Multi-Field'!$E$101=[1]Lists!BF155,'[1]Multi-Field'!$F$101="undrained"),BH155,""))</f>
        <v/>
      </c>
      <c r="FF155" s="409" t="str">
        <f>IF(AND('[1]Multi-Field'!$E$102=[1]Lists!BF155,'[1]Multi-Field'!$F$102="Drained"),BI155,IF(AND('[1]Multi-Field'!$E$102=[1]Lists!BF155,'[1]Multi-Field'!$F$102="undrained"),BH155,""))</f>
        <v/>
      </c>
      <c r="FG155" s="409" t="str">
        <f>IF(AND('[1]Multi-Field'!$E$103=[1]Lists!BF155,'[1]Multi-Field'!$F$103="Drained"),BI155,IF(AND('[1]Multi-Field'!$E$103=[1]Lists!BF155,'[1]Multi-Field'!$F$103="undrained"),BH155,""))</f>
        <v/>
      </c>
      <c r="FH155" s="409" t="str">
        <f>IF(AND('[1]Multi-Field'!$E$104=[1]Lists!BF155,'[1]Multi-Field'!$F$104="Drained"),BI155,IF(AND('[1]Multi-Field'!$E$104=[1]Lists!BF155,'[1]Multi-Field'!$F$104="undrained"),BH155,""))</f>
        <v/>
      </c>
      <c r="FI155" s="409" t="str">
        <f>IF(AND('[1]Multi-Field'!$E$105=[1]Lists!BF155,'[1]Multi-Field'!$F$105="Drained"),BI155,IF(AND('[1]Multi-Field'!$E$105=[1]Lists!BF155,'[1]Multi-Field'!$F$105="undrained"),BH155,""))</f>
        <v/>
      </c>
      <c r="FJ155" s="409" t="str">
        <f>IF(AND('[1]Multi-Field'!$E$106=[1]Lists!BF155,'[1]Multi-Field'!$F$106="Drained"),BI155,IF(AND('[1]Multi-Field'!$E$106=[1]Lists!BF155,'[1]Multi-Field'!$F$106="undrained"),BH155,""))</f>
        <v/>
      </c>
      <c r="FK155" s="409" t="str">
        <f>IF(AND('[1]Multi-Field'!$E$107=[1]Lists!BF155,'[1]Multi-Field'!$F$107="Drained"),BI155,IF(AND('[1]Multi-Field'!$E$107=[1]Lists!BF155,'[1]Multi-Field'!$F$107="undrained"),BH155,""))</f>
        <v/>
      </c>
      <c r="FL155" s="409" t="str">
        <f>IF(AND('[1]Multi-Field'!$E$108=[1]Lists!BF155,'[1]Multi-Field'!$F$108="Drained"),BI155,IF(AND('[1]Multi-Field'!$E$108=[1]Lists!BF155,'[1]Multi-Field'!$F$108="undrained"),BH155,""))</f>
        <v/>
      </c>
      <c r="FM155" s="409" t="str">
        <f>IF(AND('[1]Multi-Field'!$E$109=[1]Lists!BF155,'[1]Multi-Field'!$F$109="Drained"),BI155,IF(AND('[1]Multi-Field'!$E$109=[1]Lists!BF155,'[1]Multi-Field'!$F$109="undrained"),BH155,""))</f>
        <v/>
      </c>
      <c r="FN155" s="409" t="str">
        <f>IF(AND('[1]Multi-Field'!$E$110=[1]Lists!BF155,'[1]Multi-Field'!$F$110="Drained"),BI155,IF(AND('[1]Multi-Field'!$E$110=[1]Lists!BF155,'[1]Multi-Field'!$F$110="undrained"),BH155,""))</f>
        <v/>
      </c>
      <c r="FO155" s="409" t="str">
        <f>IF(AND('[1]Multi-Field'!$E$111=[1]Lists!BF155,'[1]Multi-Field'!$F$111="Drained"),BI155,IF(AND('[1]Multi-Field'!$E$111=[1]Lists!BF155,'[1]Multi-Field'!$F$111="undrained"),BH155,""))</f>
        <v/>
      </c>
      <c r="FP155" s="409" t="str">
        <f>IF(AND('[1]Multi-Field'!$E$112=[1]Lists!BF155,'[1]Multi-Field'!$F$112="Drained"),BI155,IF(AND('[1]Multi-Field'!$E$112=[1]Lists!BF155,'[1]Multi-Field'!$F$112="undrained"),BH155,""))</f>
        <v/>
      </c>
      <c r="FQ155" s="409" t="str">
        <f>IF(AND('[1]Multi-Field'!$E$113=[1]Lists!BF155,'[1]Multi-Field'!$F$113="Drained"),BI155,IF(AND('[1]Multi-Field'!$E$113=[1]Lists!BF155,'[1]Multi-Field'!$F$113="undrained"),BH155,""))</f>
        <v/>
      </c>
      <c r="FR155" s="409" t="str">
        <f>IF(AND('[1]Multi-Field'!$E$114=[1]Lists!BF155,'[1]Multi-Field'!$F$114="Drained"),BI155,IF(AND('[1]Multi-Field'!$E$114=[1]Lists!BF155,'[1]Multi-Field'!$F$114="undrained"),BH155,""))</f>
        <v/>
      </c>
      <c r="FS155" s="409" t="str">
        <f>IF(AND('[1]Multi-Field'!$E$115=[1]Lists!BF155,'[1]Multi-Field'!$F$115="Drained"),BI155,IF(AND('[1]Multi-Field'!$E$115=[1]Lists!BF155,'[1]Multi-Field'!$F$115="undrained"),BH155,""))</f>
        <v/>
      </c>
      <c r="FT155" s="409" t="str">
        <f>IF(AND('[1]Multi-Field'!$E$116=[1]Lists!BF155,'[1]Multi-Field'!$F$116="Drained"),BI155,IF(AND('[1]Multi-Field'!$E$116=[1]Lists!BF155,'[1]Multi-Field'!$F$116="undrained"),BH155,""))</f>
        <v/>
      </c>
      <c r="FU155" s="409" t="str">
        <f>IF(AND('[1]Multi-Field'!$E$117=[1]Lists!BF155,'[1]Multi-Field'!$F$117="Drained"),BI155,IF(AND('[1]Multi-Field'!$E$117=[1]Lists!BF155,'[1]Multi-Field'!$F$117="undrained"),BH155,""))</f>
        <v/>
      </c>
      <c r="FV155" s="409" t="str">
        <f>IF(AND('[1]Multi-Field'!$E$118=[1]Lists!BF155,'[1]Multi-Field'!$F$118="Drained"),BI155,IF(AND('[1]Multi-Field'!$E$118=[1]Lists!BF155,'[1]Multi-Field'!$F$118="undrained"),BH155,""))</f>
        <v/>
      </c>
      <c r="FW155" s="409" t="str">
        <f>IF(AND('[1]Multi-Field'!$E$119=[1]Lists!BF155,'[1]Multi-Field'!$F$119="Drained"),BI155,IF(AND('[1]Multi-Field'!$E$119=[1]Lists!BF155,'[1]Multi-Field'!$F$119="undrained"),BH155,""))</f>
        <v/>
      </c>
      <c r="FX155" s="409" t="str">
        <f>IF(AND('[1]Multi-Field'!$E$120=[1]Lists!BF155,'[1]Multi-Field'!$F$120="Drained"),BI155,IF(AND('[1]Multi-Field'!$E$120=[1]Lists!BF155,'[1]Multi-Field'!$F$120="undrained"),BH155,""))</f>
        <v/>
      </c>
      <c r="GC155" s="4">
        <f>'[1]Multi-Field'!B153</f>
        <v>0</v>
      </c>
      <c r="GD155" s="73" t="str">
        <f>IF(OR('[1]Multi-Field'!Q153=$FZ$43,'[1]Multi-Field'!Q153=$FZ$44),'[1]Multi-Field'!BS153,"")</f>
        <v/>
      </c>
      <c r="GE155" s="4" t="str">
        <f>IF(AND(OR('[1]Multi-Field'!Q153=$FZ$86,'[1]Multi-Field'!Q153=$FZ$94,'[1]Multi-Field'!Q153=$FZ$87,'[1]Multi-Field'!Q153=[1]Lists!$FZ$93,'[1]Multi-Field'!Q153=$FZ$59),'[1]Multi-Field'!BS153&gt;50),'[1]Multi-Field'!BS153*0.8,IF(AND(OR('[1]Multi-Field'!Q153=$FZ$86,'[1]Multi-Field'!Q153=$FZ$94,'[1]Multi-Field'!Q153=$FZ$87,'[1]Multi-Field'!Q153=[1]Lists!$FZ$93,'[1]Multi-Field'!Q153=[1]Lists!$FZ$59),'[1]Multi-Field'!BS153&lt;50),'[1]Multi-Field'!BS153,""))</f>
        <v/>
      </c>
      <c r="GF155" s="4" t="str">
        <f>IF(OR('[1]Multi-Field'!Q153=[1]Lists!$FZ$7,'[1]Multi-Field'!Q153=[1]Lists!$FZ$5,'[1]Multi-Field'!Q153=[1]Lists!$FZ$24,'[1]Multi-Field'!Q153=[1]Lists!$FZ$10,'[1]Multi-Field'!Q153=[1]Lists!$FZ$8, '[1]Multi-Field'!Q153=[1]Lists!$FZ$25, '[1]Multi-Field'!Q153=[1]Lists!$FZ$23, '[1]Multi-Field'!Q153= [1]Lists!$FZ$47, '[1]Multi-Field'!Q153=[1]Lists!$FZ$49, '[1]Multi-Field'!Q153=[1]Lists!$FZ$48,'[1]Multi-Field'!Q153=[1]Lists!$FZ$3, '[1]Multi-Field'!Q153=[1]Lists!$FZ$14,'[1]Multi-Field'!Q153=[1]Lists!$FZ$36, '[1]Multi-Field'!Q153=[1]Lists!$FZ$41,'[1]Multi-Field'!Q153=[1]Lists!$FZ$42),0,"")</f>
        <v/>
      </c>
      <c r="GG155" s="4" t="str">
        <f>IF(OR('[1]Multi-Field'!Q153=[1]Lists!$FZ$6,'[1]Multi-Field'!Q153=[1]Lists!$FZ$4, '[1]Multi-Field'!Q182=[1]Lists!$FZ$11, '[1]Multi-Field'!Q153=[1]Lists!$FZ$1),100*IF('[1]Multi-Field'!U153=onepercent,0.75,IF('[1]Multi-Field'!U153=onetotwentyfivepercent,0.4,IF(OR('[1]Multi-Field'!U153=twentysixtofiftypercent,'[1]Multi-Field'!U153=greaterthanfiftypercent),0,""))),"")</f>
        <v/>
      </c>
      <c r="GH155" s="4" t="str">
        <f>IF(OR('[1]Multi-Field'!Q153=[1]Lists!$FZ$53,'[1]Multi-Field'!Q153=[1]Lists!$FZ$55), 50,IF('[1]Multi-Field'!Q153=[1]Lists!$FZ$54,225,IF('[1]Multi-Field'!Q153=[1]Lists!$FZ$56,75,"")))</f>
        <v/>
      </c>
      <c r="GI155" s="4" t="e">
        <f>#VALUE!</f>
        <v>#VALUE!</v>
      </c>
      <c r="GJ155" s="4" t="e">
        <f>#VALUE!</f>
        <v>#VALUE!</v>
      </c>
      <c r="GK155" s="4" t="str">
        <f>IF('[1]Multi-Field'!Q153=[1]Lists!$FZ$95,'[1]Multi-Field'!BS153*0.66,"")</f>
        <v/>
      </c>
      <c r="GM155" s="4" t="str">
        <f>IF(OR('[1]Multi-Field'!Q153=[1]Lists!$FZ$26,'[1]Multi-Field'!Q153=[1]Lists!$FZ$84),20,"")</f>
        <v/>
      </c>
      <c r="GN155" s="4" t="str">
        <f>IF(OR('[1]Multi-Field'!Q153=[1]Lists!$FZ$88,'[1]Multi-Field'!Q153=[1]Lists!$FZ$57),0,"")</f>
        <v/>
      </c>
      <c r="GO155" s="4" t="str">
        <f>IF(OR('[1]Multi-Field'!Q153=[1]Lists!$FZ$69,'[1]Multi-Field'!Q153=[1]Lists!$FZ$71,'[1]Multi-Field'!Q153=[1]Lists!$FZ$105),50,"")</f>
        <v/>
      </c>
      <c r="GP155" s="4" t="str">
        <f>IF(OR('[1]Multi-Field'!Q153=[1]Lists!$FZ$75,'[1]Multi-Field'!Q153=[1]Lists!$FZ$70),75,"")</f>
        <v/>
      </c>
      <c r="GQ155" s="4">
        <f>IF('[1]Multi-Field'!Q153=[1]Lists!$FZ$72,150,"")</f>
        <v>150</v>
      </c>
      <c r="GR155" s="4" t="str">
        <f>IF(OR('[1]Multi-Field'!Q153=[1]Lists!$FZ$74,'[1]Multi-Field'!Q153=[1]Lists!$FZ$73),40,"")</f>
        <v/>
      </c>
      <c r="GS155" s="4" t="str">
        <f>IF('[1]Multi-Field'!Q153=[1]Lists!$FZ$99,80,"")</f>
        <v/>
      </c>
      <c r="GT155" s="4" t="str">
        <f>IF('[1]Multi-Field'!Q153=[1]Lists!$FZ$106,70,"")</f>
        <v/>
      </c>
      <c r="GU155" s="4" t="e">
        <f t="shared" si="31"/>
        <v>#VALUE!</v>
      </c>
    </row>
    <row r="156" spans="1:203" ht="13.5" customHeight="1">
      <c r="A156" s="7" t="s">
        <v>243</v>
      </c>
      <c r="B156" s="7"/>
      <c r="C156" s="7"/>
      <c r="D156" s="8">
        <v>70</v>
      </c>
      <c r="E156" s="8">
        <f t="shared" si="27"/>
        <v>70</v>
      </c>
      <c r="F156" s="8">
        <f t="shared" si="28"/>
        <v>70</v>
      </c>
      <c r="G156" s="8">
        <v>70</v>
      </c>
      <c r="H156" s="8">
        <v>60</v>
      </c>
      <c r="I156" s="8">
        <f t="shared" si="32"/>
        <v>60</v>
      </c>
      <c r="J156" s="8">
        <f t="shared" si="33"/>
        <v>60</v>
      </c>
      <c r="K156" s="8">
        <v>60</v>
      </c>
      <c r="L156" s="8">
        <v>95</v>
      </c>
      <c r="M156" s="8">
        <f t="shared" si="29"/>
        <v>95</v>
      </c>
      <c r="N156" s="8">
        <f t="shared" si="30"/>
        <v>95</v>
      </c>
      <c r="O156" s="8">
        <v>95</v>
      </c>
      <c r="P156" s="391">
        <v>131</v>
      </c>
      <c r="Q156" s="394"/>
      <c r="R156" s="395" t="b">
        <f>IF(OR('Multi-Field'!AA133=Lists!$AC$42,'Multi-Field'!AA133=Lists!$AC$43),IF('Multi-Field'!Z133="x",(IF('Multi-Field'!AC133=Lists!$Q$11,Lists!$R$11,IF('Multi-Field'!AC133=Lists!$Q$12,Lists!$R$12,IF('Multi-Field'!AC133=Lists!$Q$13,Lists!$R$13,IF('Multi-Field'!AC133=Lists!$Q$14,Lists!$R$14))))),IF('Multi-Field'!X133="x",(IF('Multi-Field'!AC133=Lists!$Q$11,Lists!$S$11,IF('Multi-Field'!AC133=Lists!$Q$12,Lists!$S$12,IF('Multi-Field'!AC133=Lists!$Q$13,Lists!$S$13,IF('Multi-Field'!AC133=Lists!$Q$14,Lists!$S$14))))),IF('Multi-Field'!V133="x",(IF('Multi-Field'!AC133=Lists!$Q$11,Lists!$T$11,IF('Multi-Field'!AC133=Lists!$Q$12,Lists!$T$12,IF('Multi-Field'!AC133=Lists!$Q$13,Lists!$T$13,IF('Multi-Field'!AC133=Lists!$Q$14,Lists!$T$14))))),0))))</f>
        <v>0</v>
      </c>
      <c r="S156" s="395" t="str">
        <f t="shared" si="38"/>
        <v/>
      </c>
      <c r="T156" s="395"/>
      <c r="U156" s="396"/>
      <c r="V156" s="383">
        <f>IF(OR('Multi-Field'!AI136=$U$4,'Multi-Field'!AI136=$U$5,'Multi-Field'!AI136=$U$6,'Multi-Field'!AI136=$U$7,'Multi-Field'!AI136=$U$8,'Multi-Field'!AI136=$U$9),(IF('Multi-Field'!AJ136=$V$2,100,IF('Multi-Field'!AJ136=$V$3,65,IF('Multi-Field'!AJ136=$V$4,53,IF('Multi-Field'!AJ136=$V$5,41,IF('Multi-Field'!AJ136=$V$6,23,IF('Multi-Field'!AJ136=$V$7,0,0))))))),0)</f>
        <v>0</v>
      </c>
      <c r="W156" s="383" t="str">
        <f>IF(AND(OR('Multi-Field'!AF136=$S$3,'Multi-Field'!AF136=S144,'Multi-Field'!AF136=$S$7),'Multi-Field'!AN136&lt;18,'Multi-Field'!AN136&gt;0),35,IF('Multi-Field'!AF136=$S$4,55,IF(AND('Multi-Field'!AF136=$S$6,'Multi-Field'!AN136&lt;18),30,IF(AND('Multi-Field'!AN136&gt;17,OR('Multi-Field'!AF136=$S$3,'Multi-Field'!AF136=$S$5,'Multi-Field'!AF136= $S$6,'Multi-Field'!AF136=$S$7)),25,"0"))))</f>
        <v>0</v>
      </c>
      <c r="X156" s="383">
        <f>IF(OR('Multi-Field'!BA136=$U$4,'Multi-Field'!BA136=$U$5,'Multi-Field'!BA136=$U$6,'Multi-Field'!BA136=U146,'Multi-Field'!BA136=$U$8,'Multi-Field'!BA136=$U$9),(IF('Multi-Field'!BB136=$V$2,100,IF('Multi-Field'!BB136=$V$3,65,IF('Multi-Field'!BB136=$V$4,53,IF('Multi-Field'!BB136=$V$5,41,IF('Multi-Field'!BB136=$V$6,23,IF('Multi-Field'!BB136=$V$7,0,0))))))),0)</f>
        <v>0</v>
      </c>
      <c r="Y156" s="383" t="str">
        <f>IF(AND(OR('Multi-Field'!AX136=$S$3,'Multi-Field'!AX136=$S$5,'Multi-Field'!AX136=$S$7),'Multi-Field'!BF136&lt;18),35,IF('Multi-Field'!AX136=$S$4,55,IF(AND('Multi-Field'!AX136=$S$6,'Multi-Field'!BF136&lt;18),30,IF(AND('Multi-Field'!BF136&gt;17,OR('Multi-Field'!AX136=$S$3,'Multi-Field'!AX136=$S$5,'Multi-Field'!AX136=$S$6,'Multi-Field'!AX136=$S$7)),25,"0"))))</f>
        <v>0</v>
      </c>
      <c r="Z156" s="383">
        <v>140</v>
      </c>
      <c r="AI156" s="384">
        <f>'[1]Multi-Field'!B152</f>
        <v>0</v>
      </c>
      <c r="AJ156" s="385" t="e">
        <f>#VALUE!</f>
        <v>#VALUE!</v>
      </c>
      <c r="AK156" s="385" t="e">
        <f>#VALUE!</f>
        <v>#VALUE!</v>
      </c>
      <c r="AL156" s="385" t="e">
        <f>IF(AK156="","",IF('[1]Multi-Field'!AU152=20,10,IF(AK156-30&lt;0,0,AK156-30)))</f>
        <v>#VALUE!</v>
      </c>
      <c r="AM156" s="385" t="e">
        <f>#VALUE!</f>
        <v>#VALUE!</v>
      </c>
      <c r="AN156" s="385" t="e">
        <f t="shared" si="35"/>
        <v>#VALUE!</v>
      </c>
      <c r="AO156" s="385" t="e">
        <f>#VALUE!</f>
        <v>#VALUE!</v>
      </c>
      <c r="AP156" s="385" t="e">
        <f>#VALUE!</f>
        <v>#VALUE!</v>
      </c>
      <c r="AQ156" s="385" t="e">
        <f>#VALUE!</f>
        <v>#VALUE!</v>
      </c>
      <c r="AR156" s="385" t="e">
        <f>#VALUE!</f>
        <v>#VALUE!</v>
      </c>
      <c r="AS156" s="385" t="e">
        <f>IF(AR156="","",IF('[1]Multi-Field'!AU152&gt;9,0,AR156-15))</f>
        <v>#VALUE!</v>
      </c>
      <c r="AT156" s="385" t="e">
        <f>#VALUE!</f>
        <v>#VALUE!</v>
      </c>
      <c r="AU156" s="385" t="e">
        <f>#VALUE!</f>
        <v>#VALUE!</v>
      </c>
      <c r="AV156" s="385" t="e">
        <f>IF(AU156="","",IF('[1]Multi-Field'!AU152=9&gt;9,0,AU156-35))</f>
        <v>#VALUE!</v>
      </c>
      <c r="AW156" s="385" t="e">
        <f>#VALUE!</f>
        <v>#VALUE!</v>
      </c>
      <c r="AX156" s="385" t="e">
        <f t="shared" si="36"/>
        <v>#VALUE!</v>
      </c>
      <c r="AY156" s="385" t="str">
        <f>IF('[1]Multi-Field'!AU152="","",IF('[1]Multi-Field'!AU152&lt;1,100,IF('[1]Multi-Field'!AU152=1,75,IF('[1]Multi-Field'!AU152=2,50,IF('[1]Multi-Field'!AU152=3,25,IF('[1]Multi-Field'!AU152&gt;3,0,""))))))</f>
        <v/>
      </c>
      <c r="AZ156" s="385" t="str">
        <f t="shared" si="37"/>
        <v/>
      </c>
      <c r="BA156" s="385" t="e">
        <f>#VALUE!</f>
        <v>#VALUE!</v>
      </c>
      <c r="BB156" s="385" t="e">
        <f>IF(BA156="","",IF(AND('[1]Multi-Field'!AU152&lt;40,'[1]Multi-Field'!AU152&gt;9),40,IF('[1]Multi-Field'!AU152&gt;39,0,BA156+5)))</f>
        <v>#VALUE!</v>
      </c>
      <c r="BC156" s="386" t="e">
        <f t="shared" si="34"/>
        <v>#VALUE!</v>
      </c>
      <c r="BF156" s="411" t="s">
        <v>1325</v>
      </c>
      <c r="BG156" s="412">
        <v>4</v>
      </c>
      <c r="BH156" s="412">
        <v>4</v>
      </c>
      <c r="BI156" s="412">
        <v>4.5</v>
      </c>
      <c r="BJ156" s="409" t="e">
        <f>IF(AND('[1]Single Field'!#REF!=[1]Lists!BF156,'[1]Single Field'!#REF!="Drained"),"x",IF(AND('[1]Single Field'!#REF!=[1]Lists!BF156,'[1]Single Field'!#REF!="Undrained"),O,""))</f>
        <v>#REF!</v>
      </c>
      <c r="BK156" s="409" t="str">
        <f>IF(AND('[1]Multi-Field'!$E$3=[1]Lists!BF156,'[1]Multi-Field'!$F$3="Drained"),BI156,IF(AND('[1]Multi-Field'!$E$3=BF156,'[1]Multi-Field'!$F$3="undrained"),BH156,""))</f>
        <v/>
      </c>
      <c r="BL156" s="409" t="str">
        <f>IF(AND('[1]Multi-Field'!$E$4=BF156,'[1]Multi-Field'!$F$4="Drained"),BI156,IF(AND('[1]Multi-Field'!$E$4=BF156,'[1]Multi-Field'!$F$4="undrained"),BH156,""))</f>
        <v/>
      </c>
      <c r="BM156" s="409" t="str">
        <f>IF(AND('[1]Multi-Field'!$E$5=BF156,'[1]Multi-Field'!$F$5="Drained"),BI156,IF(AND('[1]Multi-Field'!$E$5=BF156,'[1]Multi-Field'!$F$5="undrained"),BH156,""))</f>
        <v/>
      </c>
      <c r="BN156" s="409" t="str">
        <f>IF(AND('[1]Multi-Field'!$E$6=BF156,'[1]Multi-Field'!$F$6="Drained"),BI156,IF(AND('[1]Multi-Field'!$E$6=BF156,'[1]Multi-Field'!$F$6="undrained"),BH156,""))</f>
        <v/>
      </c>
      <c r="BO156" s="409" t="str">
        <f>IF(AND('[1]Multi-Field'!$E$7=BF156,'[1]Multi-Field'!$F$7="Drained"),BI156,IF(AND('[1]Multi-Field'!$E$7=BF156,'[1]Multi-Field'!$F$7="undrained"),BH156,""))</f>
        <v/>
      </c>
      <c r="BP156" s="409" t="str">
        <f>IF(AND('[1]Multi-Field'!$E$8=BF156,'[1]Multi-Field'!$F$8="Drained"),BI156,IF(AND('[1]Multi-Field'!$E$8=BF156,'[1]Multi-Field'!$F$8="undrained"),BH156,""))</f>
        <v/>
      </c>
      <c r="BQ156" s="409" t="str">
        <f>IF(AND('[1]Multi-Field'!$E$9=BF156,'[1]Multi-Field'!$F$9="Drained"),BI156,IF(AND('[1]Multi-Field'!$E$9=BF156,'[1]Multi-Field'!$F$9="undrained"),BH156,""))</f>
        <v/>
      </c>
      <c r="BR156" s="409" t="str">
        <f>IF(AND('[1]Multi-Field'!$E$10=BF156,'[1]Multi-Field'!$F$10="Drained"),BI156,IF(AND('[1]Multi-Field'!$E$10=BF156,'[1]Multi-Field'!$F$10="undrained"),BH156,""))</f>
        <v/>
      </c>
      <c r="BS156" s="409" t="str">
        <f>IF(AND('[1]Multi-Field'!$E$11=BF156,'[1]Multi-Field'!$F$11="Drained"),BI156,IF(AND('[1]Multi-Field'!$E$11=BF156,'[1]Multi-Field'!$F$11="undrained"),BH156,""))</f>
        <v/>
      </c>
      <c r="BT156" s="409" t="str">
        <f>IF(AND('[1]Multi-Field'!$E$12=BF156,'[1]Multi-Field'!$F$12="Drained"),BI156,IF(AND('[1]Multi-Field'!$E$12=BF156,'[1]Multi-Field'!$F$12="undrained"),BH156,""))</f>
        <v/>
      </c>
      <c r="BU156" s="409" t="str">
        <f>IF(AND('[1]Multi-Field'!$E$13=BF156,'[1]Multi-Field'!$F$13="Drained"),BI156,IF(AND('[1]Multi-Field'!$E$3=BF156,'[1]Multi-Field'!$F$13="undrained"),BH156,""))</f>
        <v/>
      </c>
      <c r="BV156" s="409" t="str">
        <f>IF(AND('[1]Multi-Field'!$E$14=BF156,'[1]Multi-Field'!$F$14="Drained"),BI156,IF(AND('[1]Multi-Field'!$E$14=BF156,'[1]Multi-Field'!$F$14="undrained"),BH156,""))</f>
        <v/>
      </c>
      <c r="BW156" s="409" t="str">
        <f>IF(AND('[1]Multi-Field'!$E$15=BF156,'[1]Multi-Field'!$F$15="Drained"),BI156,IF(AND('[1]Multi-Field'!$E$15=BF156,'[1]Multi-Field'!$F$15="undrained"),BH156,""))</f>
        <v/>
      </c>
      <c r="BX156" s="409" t="str">
        <f>IF(AND('[1]Multi-Field'!$E$16=[1]Lists!BF156,'[1]Multi-Field'!$F$16="Drained"),BI156,IF(AND('[1]Multi-Field'!$E$16=[1]Lists!BF156,'[1]Multi-Field'!$F$16="undrained"),BH156,""))</f>
        <v/>
      </c>
      <c r="BY156" s="409" t="str">
        <f>IF(AND('[1]Multi-Field'!$E$17=[1]Lists!BF156,'[1]Multi-Field'!$F$17="Drained"),BI156,IF(AND('[1]Multi-Field'!$E$17=[1]Lists!BF156,'[1]Multi-Field'!$F$17="undrained"),BH156,""))</f>
        <v/>
      </c>
      <c r="BZ156" s="409" t="str">
        <f>IF(AND('[1]Multi-Field'!$E$18=[1]Lists!BF156,'[1]Multi-Field'!$F$18="Drained"),BI156,IF(AND('[1]Multi-Field'!$E$18=[1]Lists!BF156,'[1]Multi-Field'!$F$18="undrained"),BH156,""))</f>
        <v/>
      </c>
      <c r="CA156" s="409" t="str">
        <f>IF(AND('[1]Multi-Field'!$E$19=[1]Lists!BF156,'[1]Multi-Field'!$F$19="Drained"),BI156,IF(AND('[1]Multi-Field'!$E$19=[1]Lists!BF156,'[1]Multi-Field'!$F$19="undrained"),BH156,""))</f>
        <v/>
      </c>
      <c r="CB156" s="409" t="str">
        <f>IF(AND('[1]Multi-Field'!$E$20=[1]Lists!BF156,'[1]Multi-Field'!$F$20="Drained"),BI156,IF(AND('[1]Multi-Field'!$E$20=[1]Lists!BF156,'[1]Multi-Field'!$F$20="undrained"),BH156,""))</f>
        <v/>
      </c>
      <c r="CC156" s="409" t="str">
        <f>IF(AND('[1]Multi-Field'!$E$21=[1]Lists!BF156,'[1]Multi-Field'!$F$21="Drained"),BI156,IF(AND('[1]Multi-Field'!$E$21=[1]Lists!BF156,'[1]Multi-Field'!$F$21="undrained"),BH156,""))</f>
        <v/>
      </c>
      <c r="CD156" s="409" t="str">
        <f>IF(AND('[1]Multi-Field'!$E$22=[1]Lists!BF156,'[1]Multi-Field'!$F$22="Drained"),BI156,IF(AND('[1]Multi-Field'!$E$22=[1]Lists!BF156,'[1]Multi-Field'!$F$22="undrained"),BH156,""))</f>
        <v/>
      </c>
      <c r="CE156" s="409" t="str">
        <f>IF(AND('[1]Multi-Field'!$E$23=[1]Lists!BF156,'[1]Multi-Field'!$F$23="Drained"),BI156,IF(AND('[1]Multi-Field'!$E$23=[1]Lists!BF156,'[1]Multi-Field'!$F$23="undrained"),BH156,""))</f>
        <v/>
      </c>
      <c r="CF156" s="409" t="str">
        <f>IF(AND('[1]Multi-Field'!$E$24=[1]Lists!BF156,'[1]Multi-Field'!$F$24="Drained"),BI156,IF(AND('[1]Multi-Field'!$E$24=[1]Lists!BF156,'[1]Multi-Field'!$F$24="undrained"),BH156,""))</f>
        <v/>
      </c>
      <c r="CG156" s="409" t="str">
        <f>IF(AND('[1]Multi-Field'!$E$25=[1]Lists!BF156,'[1]Multi-Field'!$F$25="Drained"),BI156,IF(AND('[1]Multi-Field'!$E$25=[1]Lists!BF156,'[1]Multi-Field'!$F$25="undrained"),BH156,""))</f>
        <v/>
      </c>
      <c r="CH156" s="409" t="str">
        <f>IF(AND('[1]Multi-Field'!$E$26=[1]Lists!BF156,'[1]Multi-Field'!$F$26="Drained"),BI156,IF(AND('[1]Multi-Field'!$E$26=[1]Lists!BF156,'[1]Multi-Field'!$F$26="undrained"),BH156,""))</f>
        <v/>
      </c>
      <c r="CI156" s="409" t="str">
        <f>IF(AND('[1]Multi-Field'!$E$27=[1]Lists!BF156,'[1]Multi-Field'!$F$27="Drained"),BI156,IF(AND('[1]Multi-Field'!$E$27=[1]Lists!BF156,'[1]Multi-Field'!$F$27="undrained"),BH156,""))</f>
        <v/>
      </c>
      <c r="CJ156" s="409" t="str">
        <f>IF(AND('[1]Multi-Field'!$E$28=[1]Lists!BF156,'[1]Multi-Field'!$F$28="Drained"),BI156,IF(AND('[1]Multi-Field'!$E$28=[1]Lists!BF156,'[1]Multi-Field'!$F$28="undrained"),BH156,""))</f>
        <v/>
      </c>
      <c r="CK156" s="409" t="str">
        <f>IF(AND('[1]Multi-Field'!$E$29=[1]Lists!BF156,'[1]Multi-Field'!$F$29="Drained"),BI156,IF(AND('[1]Multi-Field'!$E$29=[1]Lists!BF156,'[1]Multi-Field'!$F$29="undrained"),BH156,""))</f>
        <v/>
      </c>
      <c r="CL156" s="409" t="str">
        <f>IF(AND('[1]Multi-Field'!$E$30=[1]Lists!BF156,'[1]Multi-Field'!$F$30="Drained"),BI156,IF(AND('[1]Multi-Field'!$E$30=[1]Lists!BF156,'[1]Multi-Field'!$F$30="undrained"),BH156,""))</f>
        <v/>
      </c>
      <c r="CM156" s="409" t="str">
        <f>IF(AND('[1]Multi-Field'!$E$31=[1]Lists!BF156,'[1]Multi-Field'!$F$31="Drained"),BI156,IF(AND('[1]Multi-Field'!$E$31=[1]Lists!BF156,'[1]Multi-Field'!$F$31="undrained"),BH156,""))</f>
        <v/>
      </c>
      <c r="CN156" s="409" t="str">
        <f>IF(AND('[1]Multi-Field'!$E$32=[1]Lists!BF156,'[1]Multi-Field'!$F$32="Drained"),BI156,IF(AND('[1]Multi-Field'!$E$32=[1]Lists!BF156,'[1]Multi-Field'!$F$32="undrained"),BH156,""))</f>
        <v/>
      </c>
      <c r="CO156" s="409" t="str">
        <f>IF(AND('[1]Multi-Field'!$E$33=[1]Lists!BF156,'[1]Multi-Field'!$F$33="Drained"),BI156,IF(AND('[1]Multi-Field'!$E$33=[1]Lists!BF156,'[1]Multi-Field'!$F$33="undrained"),BH156,""))</f>
        <v/>
      </c>
      <c r="CP156" s="409" t="str">
        <f>IF(AND('[1]Multi-Field'!$E$34=[1]Lists!BF156,'[1]Multi-Field'!$F$34="Drained"),BI156,IF(AND('[1]Multi-Field'!$E$34=[1]Lists!BF156,'[1]Multi-Field'!$F$34="undrained"),BH156,""))</f>
        <v/>
      </c>
      <c r="CQ156" s="409" t="str">
        <f>IF(AND('[1]Multi-Field'!$E$35=[1]Lists!BF156,'[1]Multi-Field'!$F$35="Drained"),BI156,IF(AND('[1]Multi-Field'!$E$35=[1]Lists!BF156,'[1]Multi-Field'!$F$35="undrained"),BH156,""))</f>
        <v/>
      </c>
      <c r="CR156" s="409" t="str">
        <f>IF(AND('[1]Multi-Field'!$E$36=[1]Lists!BF156,'[1]Multi-Field'!$F$36="Drained"),BI156,IF(AND('[1]Multi-Field'!$E$36=[1]Lists!BF156,'[1]Multi-Field'!$F$36="undrained"),BH156,""))</f>
        <v/>
      </c>
      <c r="CS156" s="409" t="str">
        <f>IF(AND('[1]Multi-Field'!$E$37=[1]Lists!BF156,'[1]Multi-Field'!$F$37="Drained"),BI156,IF(AND('[1]Multi-Field'!$E$37=[1]Lists!BF156,'[1]Multi-Field'!$F$37="undrained"),BH156,""))</f>
        <v/>
      </c>
      <c r="CT156" s="409" t="str">
        <f>IF(AND('[1]Multi-Field'!$E$38=[1]Lists!BF156,'[1]Multi-Field'!$F$38="Drained"),BI156,IF(AND('[1]Multi-Field'!$E$38=[1]Lists!BF156,'[1]Multi-Field'!$F$38="undrained"),BH156,""))</f>
        <v/>
      </c>
      <c r="CU156" s="409" t="str">
        <f>IF(AND('[1]Multi-Field'!$E$39=[1]Lists!BF156,'[1]Multi-Field'!$F$39="Drained"),BI156,IF(AND('[1]Multi-Field'!$E$39=[1]Lists!BF156,'[1]Multi-Field'!$F$39="undrained"),BH156,""))</f>
        <v/>
      </c>
      <c r="CV156" s="409" t="str">
        <f>IF(AND('[1]Multi-Field'!$E$40=[1]Lists!BF156,'[1]Multi-Field'!$F$40="Drained"),BI156,IF(AND('[1]Multi-Field'!$E$40=[1]Lists!BF156,'[1]Multi-Field'!$F$40="undrained"),BH156,""))</f>
        <v/>
      </c>
      <c r="CW156" s="409" t="str">
        <f>IF(AND('[1]Multi-Field'!$E$41=[1]Lists!BF156,'[1]Multi-Field'!$F$40="Drained"),BI156,IF(AND('[1]Multi-Field'!$E$40=[1]Lists!BF156,'[1]Multi-Field'!$F$40="undrained"),BH156,""))</f>
        <v/>
      </c>
      <c r="CX156" s="409" t="str">
        <f>IF(AND('[1]Multi-Field'!$E$42=[1]Lists!BF156,'[1]Multi-Field'!$F$42="Drained"),BI156,IF(AND('[1]Multi-Field'!$E$42=[1]Lists!BF156,'[1]Multi-Field'!$F$42="undrained"),BH156,""))</f>
        <v/>
      </c>
      <c r="CY156" s="409" t="str">
        <f>IF(AND('[1]Multi-Field'!$E$43=[1]Lists!BF156,'[1]Multi-Field'!$F$43="Drained"),BI156,IF(AND('[1]Multi-Field'!$E$43=[1]Lists!BF156,'[1]Multi-Field'!$F$43="undrained"),BH156,""))</f>
        <v/>
      </c>
      <c r="CZ156" s="409" t="str">
        <f>IF(AND('[1]Multi-Field'!$E$44=[1]Lists!BF156,'[1]Multi-Field'!$F$44="Drained"),BI156,IF(AND('[1]Multi-Field'!$E$44=[1]Lists!BF156,'[1]Multi-Field'!$F$44="undrained"),BH156,""))</f>
        <v/>
      </c>
      <c r="DA156" s="409" t="str">
        <f>IF(AND('[1]Multi-Field'!$E$45=[1]Lists!BF156,'[1]Multi-Field'!$F$45="Drained"),BI156,IF(AND('[1]Multi-Field'!$E$45=[1]Lists!BF156,'[1]Multi-Field'!$F$45="undrained"),BH156,""))</f>
        <v/>
      </c>
      <c r="DB156" s="409" t="str">
        <f>IF(AND('[1]Multi-Field'!$E$46=[1]Lists!BF156,'[1]Multi-Field'!$F$46="Drained"),BI156,IF(AND('[1]Multi-Field'!$E$46=[1]Lists!BF156,'[1]Multi-Field'!$F$46="undrained"),BH156,""))</f>
        <v/>
      </c>
      <c r="DC156" s="409" t="str">
        <f>IF(AND('[1]Multi-Field'!$E$47=[1]Lists!BF156,'[1]Multi-Field'!$F$47="Drained"),BI156,IF(AND('[1]Multi-Field'!$E$47=[1]Lists!BF156,'[1]Multi-Field'!$F$47="undrained"),BH156,""))</f>
        <v/>
      </c>
      <c r="DD156" s="409" t="str">
        <f>IF(AND('[1]Multi-Field'!$E$48=[1]Lists!BF156,'[1]Multi-Field'!$F$48="Drained"),BI156,IF(AND('[1]Multi-Field'!$E$48=[1]Lists!BF156,'[1]Multi-Field'!$F$48="undrained"),BH156,""))</f>
        <v/>
      </c>
      <c r="DE156" s="409" t="str">
        <f>IF(AND('[1]Multi-Field'!$E$49=[1]Lists!BF156,'[1]Multi-Field'!$F$49="Drained"),BI156,IF(AND('[1]Multi-Field'!$E$49=[1]Lists!BF156,'[1]Multi-Field'!$F$9="undrained"),BH156,""))</f>
        <v/>
      </c>
      <c r="DF156" s="409" t="str">
        <f>IF(AND('[1]Multi-Field'!$E$50=[1]Lists!BF156,'[1]Multi-Field'!$F$50="Drained"),BI156,IF(AND('[1]Multi-Field'!$E$50=[1]Lists!BF156,'[1]Multi-Field'!$F$50="undrained"),BH156,""))</f>
        <v/>
      </c>
      <c r="DG156" s="409" t="str">
        <f>IF(AND('[1]Multi-Field'!$E$51=[1]Lists!BF156,'[1]Multi-Field'!$F$51="Drained"),BI156,IF(AND('[1]Multi-Field'!$E$51=[1]Lists!BF156,'[1]Multi-Field'!$F$51="undrained"),BH156,""))</f>
        <v/>
      </c>
      <c r="DH156" s="409" t="str">
        <f>IF(AND('[1]Multi-Field'!$E$52=[1]Lists!BF156,'[1]Multi-Field'!$F$52="Drained"),BI156,IF(AND('[1]Multi-Field'!$E$52=[1]Lists!BF156,'[1]Multi-Field'!$F$52="undrained"),BH156,""))</f>
        <v/>
      </c>
      <c r="DI156" s="409" t="str">
        <f>IF(AND('[1]Multi-Field'!$E$53=[1]Lists!BF156,'[1]Multi-Field'!$F$53="Drained"),BI156,IF(AND('[1]Multi-Field'!$E$53=[1]Lists!BF156,'[1]Multi-Field'!$F$53="undrained"),BH156,""))</f>
        <v/>
      </c>
      <c r="DJ156" s="409" t="str">
        <f>IF(AND('[1]Multi-Field'!$E$54=[1]Lists!BF156,'[1]Multi-Field'!$F$54="Drained"),BI156,IF(AND('[1]Multi-Field'!$E$54=[1]Lists!BF156,'[1]Multi-Field'!$F$54="undrained"),BH156,""))</f>
        <v/>
      </c>
      <c r="DK156" s="409" t="str">
        <f>IF(AND('[1]Multi-Field'!$E$55=[1]Lists!BF156,'[1]Multi-Field'!$F$55="Drained"),BI156,IF(AND('[1]Multi-Field'!$E$55=[1]Lists!BF156,'[1]Multi-Field'!$F$55="undrained"),BH156,""))</f>
        <v/>
      </c>
      <c r="DL156" s="409" t="str">
        <f>IF(AND('[1]Multi-Field'!$E$56=[1]Lists!BF156,'[1]Multi-Field'!$F$56="Drained"),BI156,IF(AND('[1]Multi-Field'!$E$56=[1]Lists!BF156,'[1]Multi-Field'!$F$56="undrained"),BH156,""))</f>
        <v/>
      </c>
      <c r="DM156" s="409" t="str">
        <f>IF(AND('[1]Multi-Field'!$E$57=[1]Lists!BF156,'[1]Multi-Field'!$F$57="Drained"),BI156,IF(AND('[1]Multi-Field'!$E$57=[1]Lists!BF156,'[1]Multi-Field'!$F$57="undrained"),BH156,""))</f>
        <v/>
      </c>
      <c r="DN156" s="409" t="str">
        <f>IF(AND('[1]Multi-Field'!$E$58=[1]Lists!BF156,'[1]Multi-Field'!$F$58="Drained"),BI156,IF(AND('[1]Multi-Field'!$E$58=[1]Lists!BF156,'[1]Multi-Field'!$F$58="undrained"),BH156,""))</f>
        <v/>
      </c>
      <c r="DO156" s="409" t="str">
        <f>IF(AND('[1]Multi-Field'!$E$59=[1]Lists!BF156,'[1]Multi-Field'!$F$59="Drained"),BI156,IF(AND('[1]Multi-Field'!$E$59=[1]Lists!BF156,'[1]Multi-Field'!$F$59="undrained"),BH156,""))</f>
        <v/>
      </c>
      <c r="DP156" s="409" t="str">
        <f>IF(AND('[1]Multi-Field'!$E$60=[1]Lists!BF156,'[1]Multi-Field'!$F$60="Drained"),BI156,IF(AND('[1]Multi-Field'!$E$60=[1]Lists!BF156,'[1]Multi-Field'!$F$60="undrained"),BH156,""))</f>
        <v/>
      </c>
      <c r="DQ156" s="409" t="str">
        <f>IF(AND('[1]Multi-Field'!$E$61=[1]Lists!BF156,'[1]Multi-Field'!$F$61="Drained"),BI156,IF(AND('[1]Multi-Field'!$E$61=[1]Lists!BF156,'[1]Multi-Field'!$F$61="undrained"),BH156,""))</f>
        <v/>
      </c>
      <c r="DR156" s="409" t="str">
        <f>IF(AND('[1]Multi-Field'!$E$62=[1]Lists!BF156,'[1]Multi-Field'!$F$62="Drained"),BI156,IF(AND('[1]Multi-Field'!$E$62=[1]Lists!BF156,'[1]Multi-Field'!$F$62="undrained"),BH156,""))</f>
        <v/>
      </c>
      <c r="DS156" s="409" t="str">
        <f>IF(AND('[1]Multi-Field'!$E$63=[1]Lists!BF156,'[1]Multi-Field'!$F$63="Drained"),BI156,IF(AND('[1]Multi-Field'!$E$63=[1]Lists!BF156,'[1]Multi-Field'!$F$63="undrained"),BH156,""))</f>
        <v/>
      </c>
      <c r="DT156" s="409" t="str">
        <f>IF(AND('[1]Multi-Field'!$E$64=[1]Lists!BF156,'[1]Multi-Field'!$F$64="Drained"),BI156,IF(AND('[1]Multi-Field'!$E$64=[1]Lists!BF156,'[1]Multi-Field'!$F$64="undrained"),BH156,""))</f>
        <v/>
      </c>
      <c r="DU156" s="409" t="str">
        <f>IF(AND('[1]Multi-Field'!$E$65=[1]Lists!BF156,'[1]Multi-Field'!$F$65="Drained"),BI156,IF(AND('[1]Multi-Field'!$E$65=[1]Lists!BF156,'[1]Multi-Field'!$F$65="undrained"),BH156,""))</f>
        <v/>
      </c>
      <c r="DV156" s="409" t="str">
        <f>IF(AND('[1]Multi-Field'!$E$66=[1]Lists!BF156,'[1]Multi-Field'!$F$66="Drained"),BI156,IF(AND('[1]Multi-Field'!$E$66=[1]Lists!BF156,'[1]Multi-Field'!$F$66="undrained"),BH156,""))</f>
        <v/>
      </c>
      <c r="DW156" s="409" t="str">
        <f>IF(AND('[1]Multi-Field'!$E$67=[1]Lists!BF156,'[1]Multi-Field'!$F$67="Drained"),BI156,IF(AND('[1]Multi-Field'!$E$67=[1]Lists!BF156,'[1]Multi-Field'!$F$67="undrained"),BH156,""))</f>
        <v/>
      </c>
      <c r="DX156" s="409" t="str">
        <f>IF(AND('[1]Multi-Field'!$E$68=[1]Lists!BF156,'[1]Multi-Field'!$F$68="Drained"),BI156,IF(AND('[1]Multi-Field'!$E$68=[1]Lists!BF156,'[1]Multi-Field'!$F$68="undrained"),BH156,""))</f>
        <v/>
      </c>
      <c r="DY156" s="409" t="str">
        <f>IF(AND('[1]Multi-Field'!$E$69=[1]Lists!BF156,'[1]Multi-Field'!$F$69="Drained"),BI156,IF(AND('[1]Multi-Field'!$E$69=[1]Lists!BF156,'[1]Multi-Field'!$F$69="undrained"),BH156,""))</f>
        <v/>
      </c>
      <c r="DZ156" s="409" t="str">
        <f>IF(AND('[1]Multi-Field'!$E$70=[1]Lists!BF156,'[1]Multi-Field'!$F$70="Drained"),BI156,IF(AND('[1]Multi-Field'!$E$70=[1]Lists!BF156,'[1]Multi-Field'!$F$70="undrained"),BH156,""))</f>
        <v/>
      </c>
      <c r="EA156" s="409" t="str">
        <f>IF(AND('[1]Multi-Field'!$E$71=[1]Lists!BF156,'[1]Multi-Field'!$F$71="Drained"),BI156,IF(AND('[1]Multi-Field'!$E$71=[1]Lists!BF156,'[1]Multi-Field'!$F$71="undrained"),BH156,""))</f>
        <v/>
      </c>
      <c r="EB156" s="409" t="str">
        <f>IF(AND('[1]Multi-Field'!$E$72=[1]Lists!BF156,'[1]Multi-Field'!$F$72="Drained"),BI156,IF(AND('[1]Multi-Field'!$E$72=[1]Lists!BF156,'[1]Multi-Field'!$F$72="undrained"),BH156,""))</f>
        <v/>
      </c>
      <c r="EC156" s="409" t="str">
        <f>IF(AND('[1]Multi-Field'!$E$73=[1]Lists!BF156,'[1]Multi-Field'!$F$73="Drained"),BI156,IF(AND('[1]Multi-Field'!$E$73=[1]Lists!BF156,'[1]Multi-Field'!$F$73="undrained"),BH156,""))</f>
        <v/>
      </c>
      <c r="ED156" s="409" t="str">
        <f>IF(AND('[1]Multi-Field'!$E$74=[1]Lists!BF156,'[1]Multi-Field'!$F$74="Drained"),BI156,IF(AND('[1]Multi-Field'!$E$74=[1]Lists!BF156,'[1]Multi-Field'!$F$74="undrained"),BH156,""))</f>
        <v/>
      </c>
      <c r="EE156" s="409" t="str">
        <f>IF(AND('[1]Multi-Field'!$E$75=[1]Lists!BF156,'[1]Multi-Field'!$F$75="Drained"),BI156,IF(AND('[1]Multi-Field'!$E$75=[1]Lists!BF156,'[1]Multi-Field'!$F$75="undrained"),BH156,""))</f>
        <v/>
      </c>
      <c r="EF156" s="409" t="str">
        <f>IF(AND('[1]Multi-Field'!$E$76=[1]Lists!BF156,'[1]Multi-Field'!$F$76="Drained"),BI156,IF(AND('[1]Multi-Field'!$E$76=[1]Lists!BF156,'[1]Multi-Field'!$F$6="undrained"),BH156,""))</f>
        <v/>
      </c>
      <c r="EG156" s="409" t="str">
        <f>IF(AND('[1]Multi-Field'!$E$77=[1]Lists!BF156,'[1]Multi-Field'!$F$77="Drained"),BI156,IF(AND('[1]Multi-Field'!$E$77=[1]Lists!BF156,'[1]Multi-Field'!$F$77="undrained"),BH156,""))</f>
        <v/>
      </c>
      <c r="EH156" s="409" t="str">
        <f>IF(AND('[1]Multi-Field'!$E$78=[1]Lists!BF156,'[1]Multi-Field'!$F$78="Drained"),BI156,IF(AND('[1]Multi-Field'!$E$78=[1]Lists!BF156,'[1]Multi-Field'!$F$78="undrained"),BH156,""))</f>
        <v/>
      </c>
      <c r="EI156" s="409" t="str">
        <f>IF(AND('[1]Multi-Field'!$E$79=[1]Lists!BF156,'[1]Multi-Field'!$F$79="Drained"),BI156,IF(AND('[1]Multi-Field'!$E$79=[1]Lists!BF156,'[1]Multi-Field'!$F$79="undrained"),BH156,""))</f>
        <v/>
      </c>
      <c r="EJ156" s="409" t="str">
        <f>IF(AND('[1]Multi-Field'!$E$80=[1]Lists!BF156,'[1]Multi-Field'!$F$80="Drained"),BI156,IF(AND('[1]Multi-Field'!$E$80=[1]Lists!BF156,'[1]Multi-Field'!$F$80="undrained"),BH156,""))</f>
        <v/>
      </c>
      <c r="EK156" s="409" t="str">
        <f>IF(AND('[1]Multi-Field'!$E$81=[1]Lists!BF156,'[1]Multi-Field'!$F$81="Drained"),BI156,IF(AND('[1]Multi-Field'!$E$81=[1]Lists!BF156,'[1]Multi-Field'!$F$81="undrained"),BH156,""))</f>
        <v/>
      </c>
      <c r="EL156" s="409" t="str">
        <f>IF(AND('[1]Multi-Field'!$E$82=[1]Lists!BF156,'[1]Multi-Field'!$F$82="Drained"),BI156,IF(AND('[1]Multi-Field'!$E$82=[1]Lists!BF156,'[1]Multi-Field'!$F$82="undrained"),BH156,""))</f>
        <v/>
      </c>
      <c r="EM156" s="409" t="str">
        <f>IF(AND('[1]Multi-Field'!$E$83=[1]Lists!BF156,'[1]Multi-Field'!$F$83="Drained"),BI156,IF(AND('[1]Multi-Field'!$E$83=[1]Lists!BF156,'[1]Multi-Field'!$F$83="undrained"),BH156,""))</f>
        <v/>
      </c>
      <c r="EN156" s="409" t="str">
        <f>IF(AND('[1]Multi-Field'!$E$84=[1]Lists!BF156,'[1]Multi-Field'!$F$84="Drained"),BI156,IF(AND('[1]Multi-Field'!$E$84=[1]Lists!BF156,'[1]Multi-Field'!$F$84="undrained"),BH156,""))</f>
        <v/>
      </c>
      <c r="EO156" s="409" t="str">
        <f>IF(AND('[1]Multi-Field'!$E$85=[1]Lists!BF156,'[1]Multi-Field'!$F$85="Drained"),BI156,IF(AND('[1]Multi-Field'!$E$85=[1]Lists!BF156,'[1]Multi-Field'!$F$85="undrained"),BH156,""))</f>
        <v/>
      </c>
      <c r="EP156" s="409" t="str">
        <f>IF(AND('[1]Multi-Field'!$E$86=[1]Lists!BF156,'[1]Multi-Field'!$F$86="Drained"),BI156,IF(AND('[1]Multi-Field'!$E$86=[1]Lists!BF156,'[1]Multi-Field'!$F$86="undrained"),BH156,""))</f>
        <v/>
      </c>
      <c r="EQ156" s="409" t="str">
        <f>IF(AND('[1]Multi-Field'!$E$87=[1]Lists!BF156,'[1]Multi-Field'!$F$87="Drained"),BI156,IF(AND('[1]Multi-Field'!$E$87=[1]Lists!BF156,'[1]Multi-Field'!$F$87="undrained"),BH156,""))</f>
        <v/>
      </c>
      <c r="ER156" s="409" t="str">
        <f>IF(AND('[1]Multi-Field'!$E$88=[1]Lists!BF156,'[1]Multi-Field'!$F$88="Drained"),BI156,IF(AND('[1]Multi-Field'!$E$88=[1]Lists!BF156,'[1]Multi-Field'!$F$88="undrained"),BH156,""))</f>
        <v/>
      </c>
      <c r="ES156" s="409" t="str">
        <f>IF(AND('[1]Multi-Field'!$E$89=[1]Lists!BF156,'[1]Multi-Field'!$F$89="Drained"),BI156,IF(AND('[1]Multi-Field'!$E$89=[1]Lists!BF156,'[1]Multi-Field'!$F$89="undrained"),BH156,""))</f>
        <v/>
      </c>
      <c r="ET156" s="409" t="str">
        <f>IF(AND('[1]Multi-Field'!$E$90=[1]Lists!BF156,'[1]Multi-Field'!$F$90="Drained"),BI156,IF(AND('[1]Multi-Field'!$E$90=[1]Lists!BF156,'[1]Multi-Field'!$F$90="undrained"),BH156,""))</f>
        <v/>
      </c>
      <c r="EU156" s="409" t="str">
        <f>IF(AND('[1]Multi-Field'!$E$91=[1]Lists!BF156,'[1]Multi-Field'!$F$91="Drained"),BI156,IF(AND('[1]Multi-Field'!$E$91=[1]Lists!BF156,'[1]Multi-Field'!$F$91="undrained"),BH156,""))</f>
        <v/>
      </c>
      <c r="EV156" s="409" t="str">
        <f>IF(AND('[1]Multi-Field'!$E$92=[1]Lists!BF156,'[1]Multi-Field'!$F$92="Drained"),BI156,IF(AND('[1]Multi-Field'!$E$92=[1]Lists!BF156,'[1]Multi-Field'!$F$92="undrained"),BH156,""))</f>
        <v/>
      </c>
      <c r="EW156" s="409" t="str">
        <f>IF(AND('[1]Multi-Field'!$E$93=[1]Lists!BF156,'[1]Multi-Field'!$F$93="Drained"),BI156,IF(AND('[1]Multi-Field'!$E$93=[1]Lists!BF156,'[1]Multi-Field'!$F$93="undrained"),BH156,""))</f>
        <v/>
      </c>
      <c r="EX156" s="409" t="str">
        <f>IF(AND('[1]Multi-Field'!$E$94=[1]Lists!BF156,'[1]Multi-Field'!$F$94="Drained"),BI156,IF(AND('[1]Multi-Field'!$E$94=[1]Lists!BF156,'[1]Multi-Field'!$F$94="undrained"),BH156,""))</f>
        <v/>
      </c>
      <c r="EY156" s="409" t="str">
        <f>IF(AND('[1]Multi-Field'!$E$95=[1]Lists!BF156,'[1]Multi-Field'!$F$95="Drained"),BI156,IF(AND('[1]Multi-Field'!$E$95=[1]Lists!BF156,'[1]Multi-Field'!$F$95="undrained"),BH156,""))</f>
        <v/>
      </c>
      <c r="EZ156" s="409" t="str">
        <f>IF(AND('[1]Multi-Field'!$E$96=[1]Lists!BF156,'[1]Multi-Field'!$F$96="Drained"),BI156,IF(AND('[1]Multi-Field'!$E$96=[1]Lists!BF156,'[1]Multi-Field'!$F$96="undrained"),BH156,""))</f>
        <v/>
      </c>
      <c r="FA156" s="409" t="str">
        <f>IF(AND('[1]Multi-Field'!$E$97=[1]Lists!BF156,'[1]Multi-Field'!$F$97="Drained"),BI156,IF(AND('[1]Multi-Field'!$E$97=[1]Lists!BF156,'[1]Multi-Field'!$F$97="undrained"),BH156,""))</f>
        <v/>
      </c>
      <c r="FB156" s="409" t="str">
        <f>IF(AND('[1]Multi-Field'!$E$98=[1]Lists!BF156,'[1]Multi-Field'!$F$98="Drained"),BI156,IF(AND('[1]Multi-Field'!$E$98=[1]Lists!BF156,'[1]Multi-Field'!$F$98="undrained"),BH156,""))</f>
        <v/>
      </c>
      <c r="FC156" s="409" t="str">
        <f>IF(AND('[1]Multi-Field'!$E$99=[1]Lists!BF156,'[1]Multi-Field'!$F$99="Drained"),BI156,IF(AND('[1]Multi-Field'!$E$99=[1]Lists!BF156,'[1]Multi-Field'!$F$99="undrained"),BH156,""))</f>
        <v/>
      </c>
      <c r="FD156" s="409" t="str">
        <f>IF(AND('[1]Multi-Field'!$E$100=[1]Lists!BF156,'[1]Multi-Field'!$F$100="Drained"),BI156,IF(AND('[1]Multi-Field'!$E$100=[1]Lists!BF156,'[1]Multi-Field'!$F$100="undrained"),BH156,""))</f>
        <v/>
      </c>
      <c r="FE156" s="409" t="str">
        <f>IF(AND('[1]Multi-Field'!$E$101=[1]Lists!BF156,'[1]Multi-Field'!$F$101="Drained"),BI156,IF(AND('[1]Multi-Field'!$E$101=[1]Lists!BF156,'[1]Multi-Field'!$F$101="undrained"),BH156,""))</f>
        <v/>
      </c>
      <c r="FF156" s="409" t="str">
        <f>IF(AND('[1]Multi-Field'!$E$102=[1]Lists!BF156,'[1]Multi-Field'!$F$102="Drained"),BI156,IF(AND('[1]Multi-Field'!$E$102=[1]Lists!BF156,'[1]Multi-Field'!$F$102="undrained"),BH156,""))</f>
        <v/>
      </c>
      <c r="FG156" s="409" t="str">
        <f>IF(AND('[1]Multi-Field'!$E$103=[1]Lists!BF156,'[1]Multi-Field'!$F$103="Drained"),BI156,IF(AND('[1]Multi-Field'!$E$103=[1]Lists!BF156,'[1]Multi-Field'!$F$103="undrained"),BH156,""))</f>
        <v/>
      </c>
      <c r="FH156" s="409" t="str">
        <f>IF(AND('[1]Multi-Field'!$E$104=[1]Lists!BF156,'[1]Multi-Field'!$F$104="Drained"),BI156,IF(AND('[1]Multi-Field'!$E$104=[1]Lists!BF156,'[1]Multi-Field'!$F$104="undrained"),BH156,""))</f>
        <v/>
      </c>
      <c r="FI156" s="409" t="str">
        <f>IF(AND('[1]Multi-Field'!$E$105=[1]Lists!BF156,'[1]Multi-Field'!$F$105="Drained"),BI156,IF(AND('[1]Multi-Field'!$E$105=[1]Lists!BF156,'[1]Multi-Field'!$F$105="undrained"),BH156,""))</f>
        <v/>
      </c>
      <c r="FJ156" s="409" t="str">
        <f>IF(AND('[1]Multi-Field'!$E$106=[1]Lists!BF156,'[1]Multi-Field'!$F$106="Drained"),BI156,IF(AND('[1]Multi-Field'!$E$106=[1]Lists!BF156,'[1]Multi-Field'!$F$106="undrained"),BH156,""))</f>
        <v/>
      </c>
      <c r="FK156" s="409" t="str">
        <f>IF(AND('[1]Multi-Field'!$E$107=[1]Lists!BF156,'[1]Multi-Field'!$F$107="Drained"),BI156,IF(AND('[1]Multi-Field'!$E$107=[1]Lists!BF156,'[1]Multi-Field'!$F$107="undrained"),BH156,""))</f>
        <v/>
      </c>
      <c r="FL156" s="409" t="str">
        <f>IF(AND('[1]Multi-Field'!$E$108=[1]Lists!BF156,'[1]Multi-Field'!$F$108="Drained"),BI156,IF(AND('[1]Multi-Field'!$E$108=[1]Lists!BF156,'[1]Multi-Field'!$F$108="undrained"),BH156,""))</f>
        <v/>
      </c>
      <c r="FM156" s="409" t="str">
        <f>IF(AND('[1]Multi-Field'!$E$109=[1]Lists!BF156,'[1]Multi-Field'!$F$109="Drained"),BI156,IF(AND('[1]Multi-Field'!$E$109=[1]Lists!BF156,'[1]Multi-Field'!$F$109="undrained"),BH156,""))</f>
        <v/>
      </c>
      <c r="FN156" s="409" t="str">
        <f>IF(AND('[1]Multi-Field'!$E$110=[1]Lists!BF156,'[1]Multi-Field'!$F$110="Drained"),BI156,IF(AND('[1]Multi-Field'!$E$110=[1]Lists!BF156,'[1]Multi-Field'!$F$110="undrained"),BH156,""))</f>
        <v/>
      </c>
      <c r="FO156" s="409" t="str">
        <f>IF(AND('[1]Multi-Field'!$E$111=[1]Lists!BF156,'[1]Multi-Field'!$F$111="Drained"),BI156,IF(AND('[1]Multi-Field'!$E$111=[1]Lists!BF156,'[1]Multi-Field'!$F$111="undrained"),BH156,""))</f>
        <v/>
      </c>
      <c r="FP156" s="409" t="str">
        <f>IF(AND('[1]Multi-Field'!$E$112=[1]Lists!BF156,'[1]Multi-Field'!$F$112="Drained"),BI156,IF(AND('[1]Multi-Field'!$E$112=[1]Lists!BF156,'[1]Multi-Field'!$F$112="undrained"),BH156,""))</f>
        <v/>
      </c>
      <c r="FQ156" s="409" t="str">
        <f>IF(AND('[1]Multi-Field'!$E$113=[1]Lists!BF156,'[1]Multi-Field'!$F$113="Drained"),BI156,IF(AND('[1]Multi-Field'!$E$113=[1]Lists!BF156,'[1]Multi-Field'!$F$113="undrained"),BH156,""))</f>
        <v/>
      </c>
      <c r="FR156" s="409" t="str">
        <f>IF(AND('[1]Multi-Field'!$E$114=[1]Lists!BF156,'[1]Multi-Field'!$F$114="Drained"),BI156,IF(AND('[1]Multi-Field'!$E$114=[1]Lists!BF156,'[1]Multi-Field'!$F$114="undrained"),BH156,""))</f>
        <v/>
      </c>
      <c r="FS156" s="409" t="str">
        <f>IF(AND('[1]Multi-Field'!$E$115=[1]Lists!BF156,'[1]Multi-Field'!$F$115="Drained"),BI156,IF(AND('[1]Multi-Field'!$E$115=[1]Lists!BF156,'[1]Multi-Field'!$F$115="undrained"),BH156,""))</f>
        <v/>
      </c>
      <c r="FT156" s="409" t="str">
        <f>IF(AND('[1]Multi-Field'!$E$116=[1]Lists!BF156,'[1]Multi-Field'!$F$116="Drained"),BI156,IF(AND('[1]Multi-Field'!$E$116=[1]Lists!BF156,'[1]Multi-Field'!$F$116="undrained"),BH156,""))</f>
        <v/>
      </c>
      <c r="FU156" s="409" t="str">
        <f>IF(AND('[1]Multi-Field'!$E$117=[1]Lists!BF156,'[1]Multi-Field'!$F$117="Drained"),BI156,IF(AND('[1]Multi-Field'!$E$117=[1]Lists!BF156,'[1]Multi-Field'!$F$117="undrained"),BH156,""))</f>
        <v/>
      </c>
      <c r="FV156" s="409" t="str">
        <f>IF(AND('[1]Multi-Field'!$E$118=[1]Lists!BF156,'[1]Multi-Field'!$F$118="Drained"),BI156,IF(AND('[1]Multi-Field'!$E$118=[1]Lists!BF156,'[1]Multi-Field'!$F$118="undrained"),BH156,""))</f>
        <v/>
      </c>
      <c r="FW156" s="409" t="str">
        <f>IF(AND('[1]Multi-Field'!$E$119=[1]Lists!BF156,'[1]Multi-Field'!$F$119="Drained"),BI156,IF(AND('[1]Multi-Field'!$E$119=[1]Lists!BF156,'[1]Multi-Field'!$F$119="undrained"),BH156,""))</f>
        <v/>
      </c>
      <c r="FX156" s="409" t="str">
        <f>IF(AND('[1]Multi-Field'!$E$120=[1]Lists!BF156,'[1]Multi-Field'!$F$120="Drained"),BI156,IF(AND('[1]Multi-Field'!$E$120=[1]Lists!BF156,'[1]Multi-Field'!$F$120="undrained"),BH156,""))</f>
        <v/>
      </c>
      <c r="GC156" s="4">
        <f>'[1]Multi-Field'!B154</f>
        <v>0</v>
      </c>
      <c r="GD156" s="73" t="str">
        <f>IF(OR('[1]Multi-Field'!Q154=$FZ$43,'[1]Multi-Field'!Q154=$FZ$44),'[1]Multi-Field'!BS154,"")</f>
        <v/>
      </c>
      <c r="GE156" s="4" t="str">
        <f>IF(AND(OR('[1]Multi-Field'!Q154=$FZ$86,'[1]Multi-Field'!Q154=$FZ$94,'[1]Multi-Field'!Q154=$FZ$87,'[1]Multi-Field'!Q154=[1]Lists!$FZ$93,'[1]Multi-Field'!Q154=$FZ$59),'[1]Multi-Field'!BS154&gt;50),'[1]Multi-Field'!BS154*0.8,IF(AND(OR('[1]Multi-Field'!Q154=$FZ$86,'[1]Multi-Field'!Q154=$FZ$94,'[1]Multi-Field'!Q154=$FZ$87,'[1]Multi-Field'!Q154=[1]Lists!$FZ$93,'[1]Multi-Field'!Q154=[1]Lists!$FZ$59),'[1]Multi-Field'!BS154&lt;50),'[1]Multi-Field'!BS154,""))</f>
        <v/>
      </c>
      <c r="GF156" s="4" t="str">
        <f>IF(OR('[1]Multi-Field'!Q154=[1]Lists!$FZ$7,'[1]Multi-Field'!Q154=[1]Lists!$FZ$5,'[1]Multi-Field'!Q154=[1]Lists!$FZ$24,'[1]Multi-Field'!Q154=[1]Lists!$FZ$10,'[1]Multi-Field'!Q154=[1]Lists!$FZ$8, '[1]Multi-Field'!Q154=[1]Lists!$FZ$25, '[1]Multi-Field'!Q154=[1]Lists!$FZ$23, '[1]Multi-Field'!Q154= [1]Lists!$FZ$47, '[1]Multi-Field'!Q154=[1]Lists!$FZ$49, '[1]Multi-Field'!Q154=[1]Lists!$FZ$48,'[1]Multi-Field'!Q154=[1]Lists!$FZ$3, '[1]Multi-Field'!Q154=[1]Lists!$FZ$14,'[1]Multi-Field'!Q154=[1]Lists!$FZ$36, '[1]Multi-Field'!Q154=[1]Lists!$FZ$41,'[1]Multi-Field'!Q154=[1]Lists!$FZ$42),0,"")</f>
        <v/>
      </c>
      <c r="GG156" s="4" t="str">
        <f>IF(OR('[1]Multi-Field'!Q154=[1]Lists!$FZ$6,'[1]Multi-Field'!Q154=[1]Lists!$FZ$4, '[1]Multi-Field'!Q183=[1]Lists!$FZ$11, '[1]Multi-Field'!Q154=[1]Lists!$FZ$1),100*IF('[1]Multi-Field'!U154=onepercent,0.75,IF('[1]Multi-Field'!U154=onetotwentyfivepercent,0.4,IF(OR('[1]Multi-Field'!U154=twentysixtofiftypercent,'[1]Multi-Field'!U154=greaterthanfiftypercent),0,""))),"")</f>
        <v/>
      </c>
      <c r="GH156" s="4" t="str">
        <f>IF(OR('[1]Multi-Field'!Q154=[1]Lists!$FZ$53,'[1]Multi-Field'!Q154=[1]Lists!$FZ$55), 50,IF('[1]Multi-Field'!Q154=[1]Lists!$FZ$54,225,IF('[1]Multi-Field'!Q154=[1]Lists!$FZ$56,75,"")))</f>
        <v/>
      </c>
      <c r="GI156" s="4" t="e">
        <f>#VALUE!</f>
        <v>#VALUE!</v>
      </c>
      <c r="GJ156" s="4" t="e">
        <f>#VALUE!</f>
        <v>#VALUE!</v>
      </c>
      <c r="GK156" s="4" t="str">
        <f>IF('[1]Multi-Field'!Q154=[1]Lists!$FZ$95,'[1]Multi-Field'!BS154*0.66,"")</f>
        <v/>
      </c>
      <c r="GM156" s="4" t="str">
        <f>IF(OR('[1]Multi-Field'!Q154=[1]Lists!$FZ$26,'[1]Multi-Field'!Q154=[1]Lists!$FZ$84),20,"")</f>
        <v/>
      </c>
      <c r="GN156" s="4" t="str">
        <f>IF(OR('[1]Multi-Field'!Q154=[1]Lists!$FZ$88,'[1]Multi-Field'!Q154=[1]Lists!$FZ$57),0,"")</f>
        <v/>
      </c>
      <c r="GO156" s="4" t="str">
        <f>IF(OR('[1]Multi-Field'!Q154=[1]Lists!$FZ$69,'[1]Multi-Field'!Q154=[1]Lists!$FZ$71,'[1]Multi-Field'!Q154=[1]Lists!$FZ$105),50,"")</f>
        <v/>
      </c>
      <c r="GP156" s="4" t="str">
        <f>IF(OR('[1]Multi-Field'!Q154=[1]Lists!$FZ$75,'[1]Multi-Field'!Q154=[1]Lists!$FZ$70),75,"")</f>
        <v/>
      </c>
      <c r="GQ156" s="4">
        <f>IF('[1]Multi-Field'!Q154=[1]Lists!$FZ$72,150,"")</f>
        <v>150</v>
      </c>
      <c r="GR156" s="4" t="str">
        <f>IF(OR('[1]Multi-Field'!Q154=[1]Lists!$FZ$74,'[1]Multi-Field'!Q154=[1]Lists!$FZ$73),40,"")</f>
        <v/>
      </c>
      <c r="GS156" s="4" t="str">
        <f>IF('[1]Multi-Field'!Q154=[1]Lists!$FZ$99,80,"")</f>
        <v/>
      </c>
      <c r="GT156" s="4" t="str">
        <f>IF('[1]Multi-Field'!Q154=[1]Lists!$FZ$106,70,"")</f>
        <v/>
      </c>
      <c r="GU156" s="4" t="e">
        <f t="shared" si="31"/>
        <v>#VALUE!</v>
      </c>
    </row>
    <row r="157" spans="1:203" ht="13.5" customHeight="1">
      <c r="A157" s="7" t="s">
        <v>244</v>
      </c>
      <c r="B157" s="7"/>
      <c r="C157" s="7"/>
      <c r="D157" s="8">
        <v>75</v>
      </c>
      <c r="E157" s="8">
        <f t="shared" si="27"/>
        <v>75</v>
      </c>
      <c r="F157" s="8">
        <f t="shared" si="28"/>
        <v>75</v>
      </c>
      <c r="G157" s="8">
        <v>75</v>
      </c>
      <c r="H157" s="8">
        <v>75</v>
      </c>
      <c r="I157" s="8">
        <f t="shared" si="32"/>
        <v>75</v>
      </c>
      <c r="J157" s="8">
        <f t="shared" si="33"/>
        <v>75</v>
      </c>
      <c r="K157" s="8">
        <v>75</v>
      </c>
      <c r="L157" s="8">
        <v>140</v>
      </c>
      <c r="M157" s="8">
        <f t="shared" si="29"/>
        <v>140</v>
      </c>
      <c r="N157" s="8">
        <f t="shared" si="30"/>
        <v>140</v>
      </c>
      <c r="O157" s="8">
        <v>140</v>
      </c>
      <c r="P157" s="391">
        <v>132</v>
      </c>
      <c r="Q157" s="394"/>
      <c r="R157" s="395" t="b">
        <f>IF(OR('Multi-Field'!AA134=Lists!$AC$42,'Multi-Field'!AA134=Lists!$AC$43),IF('Multi-Field'!Z134="x",(IF('Multi-Field'!AC134=Lists!$Q$11,Lists!$R$11,IF('Multi-Field'!AC134=Lists!$Q$12,Lists!$R$12,IF('Multi-Field'!AC134=Lists!$Q$13,Lists!$R$13,IF('Multi-Field'!AC134=Lists!$Q$14,Lists!$R$14))))),IF('Multi-Field'!X134="x",(IF('Multi-Field'!AC134=Lists!$Q$11,Lists!$S$11,IF('Multi-Field'!AC134=Lists!$Q$12,Lists!$S$12,IF('Multi-Field'!AC134=Lists!$Q$13,Lists!$S$13,IF('Multi-Field'!AC134=Lists!$Q$14,Lists!$S$14))))),IF('Multi-Field'!V134="x",(IF('Multi-Field'!AC134=Lists!$Q$11,Lists!$T$11,IF('Multi-Field'!AC134=Lists!$Q$12,Lists!$T$12,IF('Multi-Field'!AC134=Lists!$Q$13,Lists!$T$13,IF('Multi-Field'!AC134=Lists!$Q$14,Lists!$T$14))))),0))))</f>
        <v>0</v>
      </c>
      <c r="S157" s="395" t="str">
        <f t="shared" si="38"/>
        <v/>
      </c>
      <c r="T157" s="395"/>
      <c r="U157" s="396"/>
      <c r="V157" s="383">
        <f>IF(OR('Multi-Field'!AI137=$U$4,'Multi-Field'!AI137=$U$5,'Multi-Field'!AI137=$U$6,'Multi-Field'!AI137=$U$7,'Multi-Field'!AI137=$U$8,'Multi-Field'!AI137=$U$9),(IF('Multi-Field'!AJ137=$V$2,100,IF('Multi-Field'!AJ137=$V$3,65,IF('Multi-Field'!AJ137=$V$4,53,IF('Multi-Field'!AJ137=$V$5,41,IF('Multi-Field'!AJ137=$V$6,23,IF('Multi-Field'!AJ137=$V$7,0,0))))))),0)</f>
        <v>0</v>
      </c>
      <c r="W157" s="383" t="str">
        <f>IF(AND(OR('Multi-Field'!AF137=$S$3,'Multi-Field'!AF137=S145,'Multi-Field'!AF137=$S$7),'Multi-Field'!AN137&lt;18,'Multi-Field'!AN137&gt;0),35,IF('Multi-Field'!AF137=$S$4,55,IF(AND('Multi-Field'!AF137=$S$6,'Multi-Field'!AN137&lt;18),30,IF(AND('Multi-Field'!AN137&gt;17,OR('Multi-Field'!AF137=$S$3,'Multi-Field'!AF137=$S$5,'Multi-Field'!AF137= $S$6,'Multi-Field'!AF137=$S$7)),25,"0"))))</f>
        <v>0</v>
      </c>
      <c r="X157" s="383">
        <f>IF(OR('Multi-Field'!BA137=$U$4,'Multi-Field'!BA137=$U$5,'Multi-Field'!BA137=$U$6,'Multi-Field'!BA137=U147,'Multi-Field'!BA137=$U$8,'Multi-Field'!BA137=$U$9),(IF('Multi-Field'!BB137=$V$2,100,IF('Multi-Field'!BB137=$V$3,65,IF('Multi-Field'!BB137=$V$4,53,IF('Multi-Field'!BB137=$V$5,41,IF('Multi-Field'!BB137=$V$6,23,IF('Multi-Field'!BB137=$V$7,0,0))))))),0)</f>
        <v>0</v>
      </c>
      <c r="Y157" s="383" t="str">
        <f>IF(AND(OR('Multi-Field'!AX137=$S$3,'Multi-Field'!AX137=$S$5,'Multi-Field'!AX137=$S$7),'Multi-Field'!BF137&lt;18),35,IF('Multi-Field'!AX137=$S$4,55,IF(AND('Multi-Field'!AX137=$S$6,'Multi-Field'!BF137&lt;18),30,IF(AND('Multi-Field'!BF137&gt;17,OR('Multi-Field'!AX137=$S$3,'Multi-Field'!AX137=$S$5,'Multi-Field'!AX137=$S$6,'Multi-Field'!AX137=$S$7)),25,"0"))))</f>
        <v>0</v>
      </c>
      <c r="Z157" s="383">
        <v>141</v>
      </c>
      <c r="AI157" s="384">
        <f>'[1]Multi-Field'!B153</f>
        <v>0</v>
      </c>
      <c r="AJ157" s="385" t="e">
        <f>#VALUE!</f>
        <v>#VALUE!</v>
      </c>
      <c r="AK157" s="385" t="e">
        <f>#VALUE!</f>
        <v>#VALUE!</v>
      </c>
      <c r="AL157" s="385" t="e">
        <f>IF(AK157="","",IF('[1]Multi-Field'!AU153=20,10,IF(AK157-30&lt;0,0,AK157-30)))</f>
        <v>#VALUE!</v>
      </c>
      <c r="AM157" s="385" t="e">
        <f>#VALUE!</f>
        <v>#VALUE!</v>
      </c>
      <c r="AN157" s="385" t="e">
        <f t="shared" si="35"/>
        <v>#VALUE!</v>
      </c>
      <c r="AO157" s="385" t="e">
        <f>#VALUE!</f>
        <v>#VALUE!</v>
      </c>
      <c r="AP157" s="385" t="e">
        <f>#VALUE!</f>
        <v>#VALUE!</v>
      </c>
      <c r="AQ157" s="385" t="e">
        <f>#VALUE!</f>
        <v>#VALUE!</v>
      </c>
      <c r="AR157" s="385" t="e">
        <f>#VALUE!</f>
        <v>#VALUE!</v>
      </c>
      <c r="AS157" s="385" t="e">
        <f>IF(AR157="","",IF('[1]Multi-Field'!AU153&gt;9,0,AR157-15))</f>
        <v>#VALUE!</v>
      </c>
      <c r="AT157" s="385" t="e">
        <f>#VALUE!</f>
        <v>#VALUE!</v>
      </c>
      <c r="AU157" s="385" t="e">
        <f>#VALUE!</f>
        <v>#VALUE!</v>
      </c>
      <c r="AV157" s="385" t="e">
        <f>IF(AU157="","",IF('[1]Multi-Field'!AU153=9&gt;9,0,AU157-35))</f>
        <v>#VALUE!</v>
      </c>
      <c r="AW157" s="385" t="e">
        <f>#VALUE!</f>
        <v>#VALUE!</v>
      </c>
      <c r="AX157" s="385" t="e">
        <f t="shared" si="36"/>
        <v>#VALUE!</v>
      </c>
      <c r="AY157" s="385" t="str">
        <f>IF('[1]Multi-Field'!AU153="","",IF('[1]Multi-Field'!AU153&lt;1,100,IF('[1]Multi-Field'!AU153=1,75,IF('[1]Multi-Field'!AU153=2,50,IF('[1]Multi-Field'!AU153=3,25,IF('[1]Multi-Field'!AU153&gt;3,0,""))))))</f>
        <v/>
      </c>
      <c r="AZ157" s="385" t="str">
        <f t="shared" si="37"/>
        <v/>
      </c>
      <c r="BA157" s="385" t="e">
        <f>#VALUE!</f>
        <v>#VALUE!</v>
      </c>
      <c r="BB157" s="385" t="e">
        <f>IF(BA157="","",IF(AND('[1]Multi-Field'!AU153&lt;40,'[1]Multi-Field'!AU153&gt;9),40,IF('[1]Multi-Field'!AU153&gt;39,0,BA157+5)))</f>
        <v>#VALUE!</v>
      </c>
      <c r="BC157" s="386" t="e">
        <f t="shared" si="34"/>
        <v>#VALUE!</v>
      </c>
      <c r="BF157" s="411" t="s">
        <v>1326</v>
      </c>
      <c r="BG157" s="412">
        <v>3</v>
      </c>
      <c r="BH157" s="412">
        <v>5.5</v>
      </c>
      <c r="BI157" s="412">
        <v>5.5</v>
      </c>
      <c r="BJ157" s="409" t="e">
        <f>IF(AND('[1]Single Field'!#REF!=[1]Lists!BF157,'[1]Single Field'!#REF!="Drained"),"x",IF(AND('[1]Single Field'!#REF!=[1]Lists!BF157,'[1]Single Field'!#REF!="Undrained"),O,""))</f>
        <v>#REF!</v>
      </c>
      <c r="BK157" s="409" t="str">
        <f>IF(AND('[1]Multi-Field'!$E$3=[1]Lists!BF157,'[1]Multi-Field'!$F$3="Drained"),BI157,IF(AND('[1]Multi-Field'!$E$3=BF157,'[1]Multi-Field'!$F$3="undrained"),BH157,""))</f>
        <v/>
      </c>
      <c r="BL157" s="409" t="str">
        <f>IF(AND('[1]Multi-Field'!$E$4=BF157,'[1]Multi-Field'!$F$4="Drained"),BI157,IF(AND('[1]Multi-Field'!$E$4=BF157,'[1]Multi-Field'!$F$4="undrained"),BH157,""))</f>
        <v/>
      </c>
      <c r="BM157" s="409" t="str">
        <f>IF(AND('[1]Multi-Field'!$E$5=BF157,'[1]Multi-Field'!$F$5="Drained"),BI157,IF(AND('[1]Multi-Field'!$E$5=BF157,'[1]Multi-Field'!$F$5="undrained"),BH157,""))</f>
        <v/>
      </c>
      <c r="BN157" s="409" t="str">
        <f>IF(AND('[1]Multi-Field'!$E$6=BF157,'[1]Multi-Field'!$F$6="Drained"),BI157,IF(AND('[1]Multi-Field'!$E$6=BF157,'[1]Multi-Field'!$F$6="undrained"),BH157,""))</f>
        <v/>
      </c>
      <c r="BO157" s="409" t="str">
        <f>IF(AND('[1]Multi-Field'!$E$7=BF157,'[1]Multi-Field'!$F$7="Drained"),BI157,IF(AND('[1]Multi-Field'!$E$7=BF157,'[1]Multi-Field'!$F$7="undrained"),BH157,""))</f>
        <v/>
      </c>
      <c r="BP157" s="409" t="str">
        <f>IF(AND('[1]Multi-Field'!$E$8=BF157,'[1]Multi-Field'!$F$8="Drained"),BI157,IF(AND('[1]Multi-Field'!$E$8=BF157,'[1]Multi-Field'!$F$8="undrained"),BH157,""))</f>
        <v/>
      </c>
      <c r="BQ157" s="409" t="str">
        <f>IF(AND('[1]Multi-Field'!$E$9=BF157,'[1]Multi-Field'!$F$9="Drained"),BI157,IF(AND('[1]Multi-Field'!$E$9=BF157,'[1]Multi-Field'!$F$9="undrained"),BH157,""))</f>
        <v/>
      </c>
      <c r="BR157" s="409" t="str">
        <f>IF(AND('[1]Multi-Field'!$E$10=BF157,'[1]Multi-Field'!$F$10="Drained"),BI157,IF(AND('[1]Multi-Field'!$E$10=BF157,'[1]Multi-Field'!$F$10="undrained"),BH157,""))</f>
        <v/>
      </c>
      <c r="BS157" s="409" t="str">
        <f>IF(AND('[1]Multi-Field'!$E$11=BF157,'[1]Multi-Field'!$F$11="Drained"),BI157,IF(AND('[1]Multi-Field'!$E$11=BF157,'[1]Multi-Field'!$F$11="undrained"),BH157,""))</f>
        <v/>
      </c>
      <c r="BT157" s="409" t="str">
        <f>IF(AND('[1]Multi-Field'!$E$12=BF157,'[1]Multi-Field'!$F$12="Drained"),BI157,IF(AND('[1]Multi-Field'!$E$12=BF157,'[1]Multi-Field'!$F$12="undrained"),BH157,""))</f>
        <v/>
      </c>
      <c r="BU157" s="409" t="str">
        <f>IF(AND('[1]Multi-Field'!$E$13=BF157,'[1]Multi-Field'!$F$13="Drained"),BI157,IF(AND('[1]Multi-Field'!$E$3=BF157,'[1]Multi-Field'!$F$13="undrained"),BH157,""))</f>
        <v/>
      </c>
      <c r="BV157" s="409" t="str">
        <f>IF(AND('[1]Multi-Field'!$E$14=BF157,'[1]Multi-Field'!$F$14="Drained"),BI157,IF(AND('[1]Multi-Field'!$E$14=BF157,'[1]Multi-Field'!$F$14="undrained"),BH157,""))</f>
        <v/>
      </c>
      <c r="BW157" s="409" t="str">
        <f>IF(AND('[1]Multi-Field'!$E$15=BF157,'[1]Multi-Field'!$F$15="Drained"),BI157,IF(AND('[1]Multi-Field'!$E$15=BF157,'[1]Multi-Field'!$F$15="undrained"),BH157,""))</f>
        <v/>
      </c>
      <c r="BX157" s="409" t="str">
        <f>IF(AND('[1]Multi-Field'!$E$16=[1]Lists!BF157,'[1]Multi-Field'!$F$16="Drained"),BI157,IF(AND('[1]Multi-Field'!$E$16=[1]Lists!BF157,'[1]Multi-Field'!$F$16="undrained"),BH157,""))</f>
        <v/>
      </c>
      <c r="BY157" s="409" t="str">
        <f>IF(AND('[1]Multi-Field'!$E$17=[1]Lists!BF157,'[1]Multi-Field'!$F$17="Drained"),BI157,IF(AND('[1]Multi-Field'!$E$17=[1]Lists!BF157,'[1]Multi-Field'!$F$17="undrained"),BH157,""))</f>
        <v/>
      </c>
      <c r="BZ157" s="409" t="str">
        <f>IF(AND('[1]Multi-Field'!$E$18=[1]Lists!BF157,'[1]Multi-Field'!$F$18="Drained"),BI157,IF(AND('[1]Multi-Field'!$E$18=[1]Lists!BF157,'[1]Multi-Field'!$F$18="undrained"),BH157,""))</f>
        <v/>
      </c>
      <c r="CA157" s="409" t="str">
        <f>IF(AND('[1]Multi-Field'!$E$19=[1]Lists!BF157,'[1]Multi-Field'!$F$19="Drained"),BI157,IF(AND('[1]Multi-Field'!$E$19=[1]Lists!BF157,'[1]Multi-Field'!$F$19="undrained"),BH157,""))</f>
        <v/>
      </c>
      <c r="CB157" s="409" t="str">
        <f>IF(AND('[1]Multi-Field'!$E$20=[1]Lists!BF157,'[1]Multi-Field'!$F$20="Drained"),BI157,IF(AND('[1]Multi-Field'!$E$20=[1]Lists!BF157,'[1]Multi-Field'!$F$20="undrained"),BH157,""))</f>
        <v/>
      </c>
      <c r="CC157" s="409" t="str">
        <f>IF(AND('[1]Multi-Field'!$E$21=[1]Lists!BF157,'[1]Multi-Field'!$F$21="Drained"),BI157,IF(AND('[1]Multi-Field'!$E$21=[1]Lists!BF157,'[1]Multi-Field'!$F$21="undrained"),BH157,""))</f>
        <v/>
      </c>
      <c r="CD157" s="409" t="str">
        <f>IF(AND('[1]Multi-Field'!$E$22=[1]Lists!BF157,'[1]Multi-Field'!$F$22="Drained"),BI157,IF(AND('[1]Multi-Field'!$E$22=[1]Lists!BF157,'[1]Multi-Field'!$F$22="undrained"),BH157,""))</f>
        <v/>
      </c>
      <c r="CE157" s="409" t="str">
        <f>IF(AND('[1]Multi-Field'!$E$23=[1]Lists!BF157,'[1]Multi-Field'!$F$23="Drained"),BI157,IF(AND('[1]Multi-Field'!$E$23=[1]Lists!BF157,'[1]Multi-Field'!$F$23="undrained"),BH157,""))</f>
        <v/>
      </c>
      <c r="CF157" s="409" t="str">
        <f>IF(AND('[1]Multi-Field'!$E$24=[1]Lists!BF157,'[1]Multi-Field'!$F$24="Drained"),BI157,IF(AND('[1]Multi-Field'!$E$24=[1]Lists!BF157,'[1]Multi-Field'!$F$24="undrained"),BH157,""))</f>
        <v/>
      </c>
      <c r="CG157" s="409" t="str">
        <f>IF(AND('[1]Multi-Field'!$E$25=[1]Lists!BF157,'[1]Multi-Field'!$F$25="Drained"),BI157,IF(AND('[1]Multi-Field'!$E$25=[1]Lists!BF157,'[1]Multi-Field'!$F$25="undrained"),BH157,""))</f>
        <v/>
      </c>
      <c r="CH157" s="409" t="str">
        <f>IF(AND('[1]Multi-Field'!$E$26=[1]Lists!BF157,'[1]Multi-Field'!$F$26="Drained"),BI157,IF(AND('[1]Multi-Field'!$E$26=[1]Lists!BF157,'[1]Multi-Field'!$F$26="undrained"),BH157,""))</f>
        <v/>
      </c>
      <c r="CI157" s="409" t="str">
        <f>IF(AND('[1]Multi-Field'!$E$27=[1]Lists!BF157,'[1]Multi-Field'!$F$27="Drained"),BI157,IF(AND('[1]Multi-Field'!$E$27=[1]Lists!BF157,'[1]Multi-Field'!$F$27="undrained"),BH157,""))</f>
        <v/>
      </c>
      <c r="CJ157" s="409" t="str">
        <f>IF(AND('[1]Multi-Field'!$E$28=[1]Lists!BF157,'[1]Multi-Field'!$F$28="Drained"),BI157,IF(AND('[1]Multi-Field'!$E$28=[1]Lists!BF157,'[1]Multi-Field'!$F$28="undrained"),BH157,""))</f>
        <v/>
      </c>
      <c r="CK157" s="409" t="str">
        <f>IF(AND('[1]Multi-Field'!$E$29=[1]Lists!BF157,'[1]Multi-Field'!$F$29="Drained"),BI157,IF(AND('[1]Multi-Field'!$E$29=[1]Lists!BF157,'[1]Multi-Field'!$F$29="undrained"),BH157,""))</f>
        <v/>
      </c>
      <c r="CL157" s="409" t="str">
        <f>IF(AND('[1]Multi-Field'!$E$30=[1]Lists!BF157,'[1]Multi-Field'!$F$30="Drained"),BI157,IF(AND('[1]Multi-Field'!$E$30=[1]Lists!BF157,'[1]Multi-Field'!$F$30="undrained"),BH157,""))</f>
        <v/>
      </c>
      <c r="CM157" s="409" t="str">
        <f>IF(AND('[1]Multi-Field'!$E$31=[1]Lists!BF157,'[1]Multi-Field'!$F$31="Drained"),BI157,IF(AND('[1]Multi-Field'!$E$31=[1]Lists!BF157,'[1]Multi-Field'!$F$31="undrained"),BH157,""))</f>
        <v/>
      </c>
      <c r="CN157" s="409" t="str">
        <f>IF(AND('[1]Multi-Field'!$E$32=[1]Lists!BF157,'[1]Multi-Field'!$F$32="Drained"),BI157,IF(AND('[1]Multi-Field'!$E$32=[1]Lists!BF157,'[1]Multi-Field'!$F$32="undrained"),BH157,""))</f>
        <v/>
      </c>
      <c r="CO157" s="409" t="str">
        <f>IF(AND('[1]Multi-Field'!$E$33=[1]Lists!BF157,'[1]Multi-Field'!$F$33="Drained"),BI157,IF(AND('[1]Multi-Field'!$E$33=[1]Lists!BF157,'[1]Multi-Field'!$F$33="undrained"),BH157,""))</f>
        <v/>
      </c>
      <c r="CP157" s="409" t="str">
        <f>IF(AND('[1]Multi-Field'!$E$34=[1]Lists!BF157,'[1]Multi-Field'!$F$34="Drained"),BI157,IF(AND('[1]Multi-Field'!$E$34=[1]Lists!BF157,'[1]Multi-Field'!$F$34="undrained"),BH157,""))</f>
        <v/>
      </c>
      <c r="CQ157" s="409" t="str">
        <f>IF(AND('[1]Multi-Field'!$E$35=[1]Lists!BF157,'[1]Multi-Field'!$F$35="Drained"),BI157,IF(AND('[1]Multi-Field'!$E$35=[1]Lists!BF157,'[1]Multi-Field'!$F$35="undrained"),BH157,""))</f>
        <v/>
      </c>
      <c r="CR157" s="409" t="str">
        <f>IF(AND('[1]Multi-Field'!$E$36=[1]Lists!BF157,'[1]Multi-Field'!$F$36="Drained"),BI157,IF(AND('[1]Multi-Field'!$E$36=[1]Lists!BF157,'[1]Multi-Field'!$F$36="undrained"),BH157,""))</f>
        <v/>
      </c>
      <c r="CS157" s="409" t="str">
        <f>IF(AND('[1]Multi-Field'!$E$37=[1]Lists!BF157,'[1]Multi-Field'!$F$37="Drained"),BI157,IF(AND('[1]Multi-Field'!$E$37=[1]Lists!BF157,'[1]Multi-Field'!$F$37="undrained"),BH157,""))</f>
        <v/>
      </c>
      <c r="CT157" s="409" t="str">
        <f>IF(AND('[1]Multi-Field'!$E$38=[1]Lists!BF157,'[1]Multi-Field'!$F$38="Drained"),BI157,IF(AND('[1]Multi-Field'!$E$38=[1]Lists!BF157,'[1]Multi-Field'!$F$38="undrained"),BH157,""))</f>
        <v/>
      </c>
      <c r="CU157" s="409" t="str">
        <f>IF(AND('[1]Multi-Field'!$E$39=[1]Lists!BF157,'[1]Multi-Field'!$F$39="Drained"),BI157,IF(AND('[1]Multi-Field'!$E$39=[1]Lists!BF157,'[1]Multi-Field'!$F$39="undrained"),BH157,""))</f>
        <v/>
      </c>
      <c r="CV157" s="409" t="str">
        <f>IF(AND('[1]Multi-Field'!$E$40=[1]Lists!BF157,'[1]Multi-Field'!$F$40="Drained"),BI157,IF(AND('[1]Multi-Field'!$E$40=[1]Lists!BF157,'[1]Multi-Field'!$F$40="undrained"),BH157,""))</f>
        <v/>
      </c>
      <c r="CW157" s="409" t="str">
        <f>IF(AND('[1]Multi-Field'!$E$41=[1]Lists!BF157,'[1]Multi-Field'!$F$40="Drained"),BI157,IF(AND('[1]Multi-Field'!$E$40=[1]Lists!BF157,'[1]Multi-Field'!$F$40="undrained"),BH157,""))</f>
        <v/>
      </c>
      <c r="CX157" s="409" t="str">
        <f>IF(AND('[1]Multi-Field'!$E$42=[1]Lists!BF157,'[1]Multi-Field'!$F$42="Drained"),BI157,IF(AND('[1]Multi-Field'!$E$42=[1]Lists!BF157,'[1]Multi-Field'!$F$42="undrained"),BH157,""))</f>
        <v/>
      </c>
      <c r="CY157" s="409" t="str">
        <f>IF(AND('[1]Multi-Field'!$E$43=[1]Lists!BF157,'[1]Multi-Field'!$F$43="Drained"),BI157,IF(AND('[1]Multi-Field'!$E$43=[1]Lists!BF157,'[1]Multi-Field'!$F$43="undrained"),BH157,""))</f>
        <v/>
      </c>
      <c r="CZ157" s="409" t="str">
        <f>IF(AND('[1]Multi-Field'!$E$44=[1]Lists!BF157,'[1]Multi-Field'!$F$44="Drained"),BI157,IF(AND('[1]Multi-Field'!$E$44=[1]Lists!BF157,'[1]Multi-Field'!$F$44="undrained"),BH157,""))</f>
        <v/>
      </c>
      <c r="DA157" s="409" t="str">
        <f>IF(AND('[1]Multi-Field'!$E$45=[1]Lists!BF157,'[1]Multi-Field'!$F$45="Drained"),BI157,IF(AND('[1]Multi-Field'!$E$45=[1]Lists!BF157,'[1]Multi-Field'!$F$45="undrained"),BH157,""))</f>
        <v/>
      </c>
      <c r="DB157" s="409" t="str">
        <f>IF(AND('[1]Multi-Field'!$E$46=[1]Lists!BF157,'[1]Multi-Field'!$F$46="Drained"),BI157,IF(AND('[1]Multi-Field'!$E$46=[1]Lists!BF157,'[1]Multi-Field'!$F$46="undrained"),BH157,""))</f>
        <v/>
      </c>
      <c r="DC157" s="409" t="str">
        <f>IF(AND('[1]Multi-Field'!$E$47=[1]Lists!BF157,'[1]Multi-Field'!$F$47="Drained"),BI157,IF(AND('[1]Multi-Field'!$E$47=[1]Lists!BF157,'[1]Multi-Field'!$F$47="undrained"),BH157,""))</f>
        <v/>
      </c>
      <c r="DD157" s="409" t="str">
        <f>IF(AND('[1]Multi-Field'!$E$48=[1]Lists!BF157,'[1]Multi-Field'!$F$48="Drained"),BI157,IF(AND('[1]Multi-Field'!$E$48=[1]Lists!BF157,'[1]Multi-Field'!$F$48="undrained"),BH157,""))</f>
        <v/>
      </c>
      <c r="DE157" s="409" t="str">
        <f>IF(AND('[1]Multi-Field'!$E$49=[1]Lists!BF157,'[1]Multi-Field'!$F$49="Drained"),BI157,IF(AND('[1]Multi-Field'!$E$49=[1]Lists!BF157,'[1]Multi-Field'!$F$9="undrained"),BH157,""))</f>
        <v/>
      </c>
      <c r="DF157" s="409" t="str">
        <f>IF(AND('[1]Multi-Field'!$E$50=[1]Lists!BF157,'[1]Multi-Field'!$F$50="Drained"),BI157,IF(AND('[1]Multi-Field'!$E$50=[1]Lists!BF157,'[1]Multi-Field'!$F$50="undrained"),BH157,""))</f>
        <v/>
      </c>
      <c r="DG157" s="409" t="str">
        <f>IF(AND('[1]Multi-Field'!$E$51=[1]Lists!BF157,'[1]Multi-Field'!$F$51="Drained"),BI157,IF(AND('[1]Multi-Field'!$E$51=[1]Lists!BF157,'[1]Multi-Field'!$F$51="undrained"),BH157,""))</f>
        <v/>
      </c>
      <c r="DH157" s="409" t="str">
        <f>IF(AND('[1]Multi-Field'!$E$52=[1]Lists!BF157,'[1]Multi-Field'!$F$52="Drained"),BI157,IF(AND('[1]Multi-Field'!$E$52=[1]Lists!BF157,'[1]Multi-Field'!$F$52="undrained"),BH157,""))</f>
        <v/>
      </c>
      <c r="DI157" s="409" t="str">
        <f>IF(AND('[1]Multi-Field'!$E$53=[1]Lists!BF157,'[1]Multi-Field'!$F$53="Drained"),BI157,IF(AND('[1]Multi-Field'!$E$53=[1]Lists!BF157,'[1]Multi-Field'!$F$53="undrained"),BH157,""))</f>
        <v/>
      </c>
      <c r="DJ157" s="409" t="str">
        <f>IF(AND('[1]Multi-Field'!$E$54=[1]Lists!BF157,'[1]Multi-Field'!$F$54="Drained"),BI157,IF(AND('[1]Multi-Field'!$E$54=[1]Lists!BF157,'[1]Multi-Field'!$F$54="undrained"),BH157,""))</f>
        <v/>
      </c>
      <c r="DK157" s="409" t="str">
        <f>IF(AND('[1]Multi-Field'!$E$55=[1]Lists!BF157,'[1]Multi-Field'!$F$55="Drained"),BI157,IF(AND('[1]Multi-Field'!$E$55=[1]Lists!BF157,'[1]Multi-Field'!$F$55="undrained"),BH157,""))</f>
        <v/>
      </c>
      <c r="DL157" s="409" t="str">
        <f>IF(AND('[1]Multi-Field'!$E$56=[1]Lists!BF157,'[1]Multi-Field'!$F$56="Drained"),BI157,IF(AND('[1]Multi-Field'!$E$56=[1]Lists!BF157,'[1]Multi-Field'!$F$56="undrained"),BH157,""))</f>
        <v/>
      </c>
      <c r="DM157" s="409" t="str">
        <f>IF(AND('[1]Multi-Field'!$E$57=[1]Lists!BF157,'[1]Multi-Field'!$F$57="Drained"),BI157,IF(AND('[1]Multi-Field'!$E$57=[1]Lists!BF157,'[1]Multi-Field'!$F$57="undrained"),BH157,""))</f>
        <v/>
      </c>
      <c r="DN157" s="409" t="str">
        <f>IF(AND('[1]Multi-Field'!$E$58=[1]Lists!BF157,'[1]Multi-Field'!$F$58="Drained"),BI157,IF(AND('[1]Multi-Field'!$E$58=[1]Lists!BF157,'[1]Multi-Field'!$F$58="undrained"),BH157,""))</f>
        <v/>
      </c>
      <c r="DO157" s="409" t="str">
        <f>IF(AND('[1]Multi-Field'!$E$59=[1]Lists!BF157,'[1]Multi-Field'!$F$59="Drained"),BI157,IF(AND('[1]Multi-Field'!$E$59=[1]Lists!BF157,'[1]Multi-Field'!$F$59="undrained"),BH157,""))</f>
        <v/>
      </c>
      <c r="DP157" s="409" t="str">
        <f>IF(AND('[1]Multi-Field'!$E$60=[1]Lists!BF157,'[1]Multi-Field'!$F$60="Drained"),BI157,IF(AND('[1]Multi-Field'!$E$60=[1]Lists!BF157,'[1]Multi-Field'!$F$60="undrained"),BH157,""))</f>
        <v/>
      </c>
      <c r="DQ157" s="409" t="str">
        <f>IF(AND('[1]Multi-Field'!$E$61=[1]Lists!BF157,'[1]Multi-Field'!$F$61="Drained"),BI157,IF(AND('[1]Multi-Field'!$E$61=[1]Lists!BF157,'[1]Multi-Field'!$F$61="undrained"),BH157,""))</f>
        <v/>
      </c>
      <c r="DR157" s="409" t="str">
        <f>IF(AND('[1]Multi-Field'!$E$62=[1]Lists!BF157,'[1]Multi-Field'!$F$62="Drained"),BI157,IF(AND('[1]Multi-Field'!$E$62=[1]Lists!BF157,'[1]Multi-Field'!$F$62="undrained"),BH157,""))</f>
        <v/>
      </c>
      <c r="DS157" s="409" t="str">
        <f>IF(AND('[1]Multi-Field'!$E$63=[1]Lists!BF157,'[1]Multi-Field'!$F$63="Drained"),BI157,IF(AND('[1]Multi-Field'!$E$63=[1]Lists!BF157,'[1]Multi-Field'!$F$63="undrained"),BH157,""))</f>
        <v/>
      </c>
      <c r="DT157" s="409" t="str">
        <f>IF(AND('[1]Multi-Field'!$E$64=[1]Lists!BF157,'[1]Multi-Field'!$F$64="Drained"),BI157,IF(AND('[1]Multi-Field'!$E$64=[1]Lists!BF157,'[1]Multi-Field'!$F$64="undrained"),BH157,""))</f>
        <v/>
      </c>
      <c r="DU157" s="409" t="str">
        <f>IF(AND('[1]Multi-Field'!$E$65=[1]Lists!BF157,'[1]Multi-Field'!$F$65="Drained"),BI157,IF(AND('[1]Multi-Field'!$E$65=[1]Lists!BF157,'[1]Multi-Field'!$F$65="undrained"),BH157,""))</f>
        <v/>
      </c>
      <c r="DV157" s="409" t="str">
        <f>IF(AND('[1]Multi-Field'!$E$66=[1]Lists!BF157,'[1]Multi-Field'!$F$66="Drained"),BI157,IF(AND('[1]Multi-Field'!$E$66=[1]Lists!BF157,'[1]Multi-Field'!$F$66="undrained"),BH157,""))</f>
        <v/>
      </c>
      <c r="DW157" s="409" t="str">
        <f>IF(AND('[1]Multi-Field'!$E$67=[1]Lists!BF157,'[1]Multi-Field'!$F$67="Drained"),BI157,IF(AND('[1]Multi-Field'!$E$67=[1]Lists!BF157,'[1]Multi-Field'!$F$67="undrained"),BH157,""))</f>
        <v/>
      </c>
      <c r="DX157" s="409" t="str">
        <f>IF(AND('[1]Multi-Field'!$E$68=[1]Lists!BF157,'[1]Multi-Field'!$F$68="Drained"),BI157,IF(AND('[1]Multi-Field'!$E$68=[1]Lists!BF157,'[1]Multi-Field'!$F$68="undrained"),BH157,""))</f>
        <v/>
      </c>
      <c r="DY157" s="409" t="str">
        <f>IF(AND('[1]Multi-Field'!$E$69=[1]Lists!BF157,'[1]Multi-Field'!$F$69="Drained"),BI157,IF(AND('[1]Multi-Field'!$E$69=[1]Lists!BF157,'[1]Multi-Field'!$F$69="undrained"),BH157,""))</f>
        <v/>
      </c>
      <c r="DZ157" s="409" t="str">
        <f>IF(AND('[1]Multi-Field'!$E$70=[1]Lists!BF157,'[1]Multi-Field'!$F$70="Drained"),BI157,IF(AND('[1]Multi-Field'!$E$70=[1]Lists!BF157,'[1]Multi-Field'!$F$70="undrained"),BH157,""))</f>
        <v/>
      </c>
      <c r="EA157" s="409" t="str">
        <f>IF(AND('[1]Multi-Field'!$E$71=[1]Lists!BF157,'[1]Multi-Field'!$F$71="Drained"),BI157,IF(AND('[1]Multi-Field'!$E$71=[1]Lists!BF157,'[1]Multi-Field'!$F$71="undrained"),BH157,""))</f>
        <v/>
      </c>
      <c r="EB157" s="409" t="str">
        <f>IF(AND('[1]Multi-Field'!$E$72=[1]Lists!BF157,'[1]Multi-Field'!$F$72="Drained"),BI157,IF(AND('[1]Multi-Field'!$E$72=[1]Lists!BF157,'[1]Multi-Field'!$F$72="undrained"),BH157,""))</f>
        <v/>
      </c>
      <c r="EC157" s="409" t="str">
        <f>IF(AND('[1]Multi-Field'!$E$73=[1]Lists!BF157,'[1]Multi-Field'!$F$73="Drained"),BI157,IF(AND('[1]Multi-Field'!$E$73=[1]Lists!BF157,'[1]Multi-Field'!$F$73="undrained"),BH157,""))</f>
        <v/>
      </c>
      <c r="ED157" s="409" t="str">
        <f>IF(AND('[1]Multi-Field'!$E$74=[1]Lists!BF157,'[1]Multi-Field'!$F$74="Drained"),BI157,IF(AND('[1]Multi-Field'!$E$74=[1]Lists!BF157,'[1]Multi-Field'!$F$74="undrained"),BH157,""))</f>
        <v/>
      </c>
      <c r="EE157" s="409" t="str">
        <f>IF(AND('[1]Multi-Field'!$E$75=[1]Lists!BF157,'[1]Multi-Field'!$F$75="Drained"),BI157,IF(AND('[1]Multi-Field'!$E$75=[1]Lists!BF157,'[1]Multi-Field'!$F$75="undrained"),BH157,""))</f>
        <v/>
      </c>
      <c r="EF157" s="409" t="str">
        <f>IF(AND('[1]Multi-Field'!$E$76=[1]Lists!BF157,'[1]Multi-Field'!$F$76="Drained"),BI157,IF(AND('[1]Multi-Field'!$E$76=[1]Lists!BF157,'[1]Multi-Field'!$F$6="undrained"),BH157,""))</f>
        <v/>
      </c>
      <c r="EG157" s="409" t="str">
        <f>IF(AND('[1]Multi-Field'!$E$77=[1]Lists!BF157,'[1]Multi-Field'!$F$77="Drained"),BI157,IF(AND('[1]Multi-Field'!$E$77=[1]Lists!BF157,'[1]Multi-Field'!$F$77="undrained"),BH157,""))</f>
        <v/>
      </c>
      <c r="EH157" s="409" t="str">
        <f>IF(AND('[1]Multi-Field'!$E$78=[1]Lists!BF157,'[1]Multi-Field'!$F$78="Drained"),BI157,IF(AND('[1]Multi-Field'!$E$78=[1]Lists!BF157,'[1]Multi-Field'!$F$78="undrained"),BH157,""))</f>
        <v/>
      </c>
      <c r="EI157" s="409" t="str">
        <f>IF(AND('[1]Multi-Field'!$E$79=[1]Lists!BF157,'[1]Multi-Field'!$F$79="Drained"),BI157,IF(AND('[1]Multi-Field'!$E$79=[1]Lists!BF157,'[1]Multi-Field'!$F$79="undrained"),BH157,""))</f>
        <v/>
      </c>
      <c r="EJ157" s="409" t="str">
        <f>IF(AND('[1]Multi-Field'!$E$80=[1]Lists!BF157,'[1]Multi-Field'!$F$80="Drained"),BI157,IF(AND('[1]Multi-Field'!$E$80=[1]Lists!BF157,'[1]Multi-Field'!$F$80="undrained"),BH157,""))</f>
        <v/>
      </c>
      <c r="EK157" s="409" t="str">
        <f>IF(AND('[1]Multi-Field'!$E$81=[1]Lists!BF157,'[1]Multi-Field'!$F$81="Drained"),BI157,IF(AND('[1]Multi-Field'!$E$81=[1]Lists!BF157,'[1]Multi-Field'!$F$81="undrained"),BH157,""))</f>
        <v/>
      </c>
      <c r="EL157" s="409" t="str">
        <f>IF(AND('[1]Multi-Field'!$E$82=[1]Lists!BF157,'[1]Multi-Field'!$F$82="Drained"),BI157,IF(AND('[1]Multi-Field'!$E$82=[1]Lists!BF157,'[1]Multi-Field'!$F$82="undrained"),BH157,""))</f>
        <v/>
      </c>
      <c r="EM157" s="409" t="str">
        <f>IF(AND('[1]Multi-Field'!$E$83=[1]Lists!BF157,'[1]Multi-Field'!$F$83="Drained"),BI157,IF(AND('[1]Multi-Field'!$E$83=[1]Lists!BF157,'[1]Multi-Field'!$F$83="undrained"),BH157,""))</f>
        <v/>
      </c>
      <c r="EN157" s="409" t="str">
        <f>IF(AND('[1]Multi-Field'!$E$84=[1]Lists!BF157,'[1]Multi-Field'!$F$84="Drained"),BI157,IF(AND('[1]Multi-Field'!$E$84=[1]Lists!BF157,'[1]Multi-Field'!$F$84="undrained"),BH157,""))</f>
        <v/>
      </c>
      <c r="EO157" s="409" t="str">
        <f>IF(AND('[1]Multi-Field'!$E$85=[1]Lists!BF157,'[1]Multi-Field'!$F$85="Drained"),BI157,IF(AND('[1]Multi-Field'!$E$85=[1]Lists!BF157,'[1]Multi-Field'!$F$85="undrained"),BH157,""))</f>
        <v/>
      </c>
      <c r="EP157" s="409" t="str">
        <f>IF(AND('[1]Multi-Field'!$E$86=[1]Lists!BF157,'[1]Multi-Field'!$F$86="Drained"),BI157,IF(AND('[1]Multi-Field'!$E$86=[1]Lists!BF157,'[1]Multi-Field'!$F$86="undrained"),BH157,""))</f>
        <v/>
      </c>
      <c r="EQ157" s="409" t="str">
        <f>IF(AND('[1]Multi-Field'!$E$87=[1]Lists!BF157,'[1]Multi-Field'!$F$87="Drained"),BI157,IF(AND('[1]Multi-Field'!$E$87=[1]Lists!BF157,'[1]Multi-Field'!$F$87="undrained"),BH157,""))</f>
        <v/>
      </c>
      <c r="ER157" s="409" t="str">
        <f>IF(AND('[1]Multi-Field'!$E$88=[1]Lists!BF157,'[1]Multi-Field'!$F$88="Drained"),BI157,IF(AND('[1]Multi-Field'!$E$88=[1]Lists!BF157,'[1]Multi-Field'!$F$88="undrained"),BH157,""))</f>
        <v/>
      </c>
      <c r="ES157" s="409" t="str">
        <f>IF(AND('[1]Multi-Field'!$E$89=[1]Lists!BF157,'[1]Multi-Field'!$F$89="Drained"),BI157,IF(AND('[1]Multi-Field'!$E$89=[1]Lists!BF157,'[1]Multi-Field'!$F$89="undrained"),BH157,""))</f>
        <v/>
      </c>
      <c r="ET157" s="409" t="str">
        <f>IF(AND('[1]Multi-Field'!$E$90=[1]Lists!BF157,'[1]Multi-Field'!$F$90="Drained"),BI157,IF(AND('[1]Multi-Field'!$E$90=[1]Lists!BF157,'[1]Multi-Field'!$F$90="undrained"),BH157,""))</f>
        <v/>
      </c>
      <c r="EU157" s="409" t="str">
        <f>IF(AND('[1]Multi-Field'!$E$91=[1]Lists!BF157,'[1]Multi-Field'!$F$91="Drained"),BI157,IF(AND('[1]Multi-Field'!$E$91=[1]Lists!BF157,'[1]Multi-Field'!$F$91="undrained"),BH157,""))</f>
        <v/>
      </c>
      <c r="EV157" s="409" t="str">
        <f>IF(AND('[1]Multi-Field'!$E$92=[1]Lists!BF157,'[1]Multi-Field'!$F$92="Drained"),BI157,IF(AND('[1]Multi-Field'!$E$92=[1]Lists!BF157,'[1]Multi-Field'!$F$92="undrained"),BH157,""))</f>
        <v/>
      </c>
      <c r="EW157" s="409" t="str">
        <f>IF(AND('[1]Multi-Field'!$E$93=[1]Lists!BF157,'[1]Multi-Field'!$F$93="Drained"),BI157,IF(AND('[1]Multi-Field'!$E$93=[1]Lists!BF157,'[1]Multi-Field'!$F$93="undrained"),BH157,""))</f>
        <v/>
      </c>
      <c r="EX157" s="409" t="str">
        <f>IF(AND('[1]Multi-Field'!$E$94=[1]Lists!BF157,'[1]Multi-Field'!$F$94="Drained"),BI157,IF(AND('[1]Multi-Field'!$E$94=[1]Lists!BF157,'[1]Multi-Field'!$F$94="undrained"),BH157,""))</f>
        <v/>
      </c>
      <c r="EY157" s="409" t="str">
        <f>IF(AND('[1]Multi-Field'!$E$95=[1]Lists!BF157,'[1]Multi-Field'!$F$95="Drained"),BI157,IF(AND('[1]Multi-Field'!$E$95=[1]Lists!BF157,'[1]Multi-Field'!$F$95="undrained"),BH157,""))</f>
        <v/>
      </c>
      <c r="EZ157" s="409" t="str">
        <f>IF(AND('[1]Multi-Field'!$E$96=[1]Lists!BF157,'[1]Multi-Field'!$F$96="Drained"),BI157,IF(AND('[1]Multi-Field'!$E$96=[1]Lists!BF157,'[1]Multi-Field'!$F$96="undrained"),BH157,""))</f>
        <v/>
      </c>
      <c r="FA157" s="409" t="str">
        <f>IF(AND('[1]Multi-Field'!$E$97=[1]Lists!BF157,'[1]Multi-Field'!$F$97="Drained"),BI157,IF(AND('[1]Multi-Field'!$E$97=[1]Lists!BF157,'[1]Multi-Field'!$F$97="undrained"),BH157,""))</f>
        <v/>
      </c>
      <c r="FB157" s="409" t="str">
        <f>IF(AND('[1]Multi-Field'!$E$98=[1]Lists!BF157,'[1]Multi-Field'!$F$98="Drained"),BI157,IF(AND('[1]Multi-Field'!$E$98=[1]Lists!BF157,'[1]Multi-Field'!$F$98="undrained"),BH157,""))</f>
        <v/>
      </c>
      <c r="FC157" s="409" t="str">
        <f>IF(AND('[1]Multi-Field'!$E$99=[1]Lists!BF157,'[1]Multi-Field'!$F$99="Drained"),BI157,IF(AND('[1]Multi-Field'!$E$99=[1]Lists!BF157,'[1]Multi-Field'!$F$99="undrained"),BH157,""))</f>
        <v/>
      </c>
      <c r="FD157" s="409" t="str">
        <f>IF(AND('[1]Multi-Field'!$E$100=[1]Lists!BF157,'[1]Multi-Field'!$F$100="Drained"),BI157,IF(AND('[1]Multi-Field'!$E$100=[1]Lists!BF157,'[1]Multi-Field'!$F$100="undrained"),BH157,""))</f>
        <v/>
      </c>
      <c r="FE157" s="409" t="str">
        <f>IF(AND('[1]Multi-Field'!$E$101=[1]Lists!BF157,'[1]Multi-Field'!$F$101="Drained"),BI157,IF(AND('[1]Multi-Field'!$E$101=[1]Lists!BF157,'[1]Multi-Field'!$F$101="undrained"),BH157,""))</f>
        <v/>
      </c>
      <c r="FF157" s="409" t="str">
        <f>IF(AND('[1]Multi-Field'!$E$102=[1]Lists!BF157,'[1]Multi-Field'!$F$102="Drained"),BI157,IF(AND('[1]Multi-Field'!$E$102=[1]Lists!BF157,'[1]Multi-Field'!$F$102="undrained"),BH157,""))</f>
        <v/>
      </c>
      <c r="FG157" s="409" t="str">
        <f>IF(AND('[1]Multi-Field'!$E$103=[1]Lists!BF157,'[1]Multi-Field'!$F$103="Drained"),BI157,IF(AND('[1]Multi-Field'!$E$103=[1]Lists!BF157,'[1]Multi-Field'!$F$103="undrained"),BH157,""))</f>
        <v/>
      </c>
      <c r="FH157" s="409" t="str">
        <f>IF(AND('[1]Multi-Field'!$E$104=[1]Lists!BF157,'[1]Multi-Field'!$F$104="Drained"),BI157,IF(AND('[1]Multi-Field'!$E$104=[1]Lists!BF157,'[1]Multi-Field'!$F$104="undrained"),BH157,""))</f>
        <v/>
      </c>
      <c r="FI157" s="409" t="str">
        <f>IF(AND('[1]Multi-Field'!$E$105=[1]Lists!BF157,'[1]Multi-Field'!$F$105="Drained"),BI157,IF(AND('[1]Multi-Field'!$E$105=[1]Lists!BF157,'[1]Multi-Field'!$F$105="undrained"),BH157,""))</f>
        <v/>
      </c>
      <c r="FJ157" s="409" t="str">
        <f>IF(AND('[1]Multi-Field'!$E$106=[1]Lists!BF157,'[1]Multi-Field'!$F$106="Drained"),BI157,IF(AND('[1]Multi-Field'!$E$106=[1]Lists!BF157,'[1]Multi-Field'!$F$106="undrained"),BH157,""))</f>
        <v/>
      </c>
      <c r="FK157" s="409" t="str">
        <f>IF(AND('[1]Multi-Field'!$E$107=[1]Lists!BF157,'[1]Multi-Field'!$F$107="Drained"),BI157,IF(AND('[1]Multi-Field'!$E$107=[1]Lists!BF157,'[1]Multi-Field'!$F$107="undrained"),BH157,""))</f>
        <v/>
      </c>
      <c r="FL157" s="409" t="str">
        <f>IF(AND('[1]Multi-Field'!$E$108=[1]Lists!BF157,'[1]Multi-Field'!$F$108="Drained"),BI157,IF(AND('[1]Multi-Field'!$E$108=[1]Lists!BF157,'[1]Multi-Field'!$F$108="undrained"),BH157,""))</f>
        <v/>
      </c>
      <c r="FM157" s="409" t="str">
        <f>IF(AND('[1]Multi-Field'!$E$109=[1]Lists!BF157,'[1]Multi-Field'!$F$109="Drained"),BI157,IF(AND('[1]Multi-Field'!$E$109=[1]Lists!BF157,'[1]Multi-Field'!$F$109="undrained"),BH157,""))</f>
        <v/>
      </c>
      <c r="FN157" s="409" t="str">
        <f>IF(AND('[1]Multi-Field'!$E$110=[1]Lists!BF157,'[1]Multi-Field'!$F$110="Drained"),BI157,IF(AND('[1]Multi-Field'!$E$110=[1]Lists!BF157,'[1]Multi-Field'!$F$110="undrained"),BH157,""))</f>
        <v/>
      </c>
      <c r="FO157" s="409" t="str">
        <f>IF(AND('[1]Multi-Field'!$E$111=[1]Lists!BF157,'[1]Multi-Field'!$F$111="Drained"),BI157,IF(AND('[1]Multi-Field'!$E$111=[1]Lists!BF157,'[1]Multi-Field'!$F$111="undrained"),BH157,""))</f>
        <v/>
      </c>
      <c r="FP157" s="409" t="str">
        <f>IF(AND('[1]Multi-Field'!$E$112=[1]Lists!BF157,'[1]Multi-Field'!$F$112="Drained"),BI157,IF(AND('[1]Multi-Field'!$E$112=[1]Lists!BF157,'[1]Multi-Field'!$F$112="undrained"),BH157,""))</f>
        <v/>
      </c>
      <c r="FQ157" s="409" t="str">
        <f>IF(AND('[1]Multi-Field'!$E$113=[1]Lists!BF157,'[1]Multi-Field'!$F$113="Drained"),BI157,IF(AND('[1]Multi-Field'!$E$113=[1]Lists!BF157,'[1]Multi-Field'!$F$113="undrained"),BH157,""))</f>
        <v/>
      </c>
      <c r="FR157" s="409" t="str">
        <f>IF(AND('[1]Multi-Field'!$E$114=[1]Lists!BF157,'[1]Multi-Field'!$F$114="Drained"),BI157,IF(AND('[1]Multi-Field'!$E$114=[1]Lists!BF157,'[1]Multi-Field'!$F$114="undrained"),BH157,""))</f>
        <v/>
      </c>
      <c r="FS157" s="409" t="str">
        <f>IF(AND('[1]Multi-Field'!$E$115=[1]Lists!BF157,'[1]Multi-Field'!$F$115="Drained"),BI157,IF(AND('[1]Multi-Field'!$E$115=[1]Lists!BF157,'[1]Multi-Field'!$F$115="undrained"),BH157,""))</f>
        <v/>
      </c>
      <c r="FT157" s="409" t="str">
        <f>IF(AND('[1]Multi-Field'!$E$116=[1]Lists!BF157,'[1]Multi-Field'!$F$116="Drained"),BI157,IF(AND('[1]Multi-Field'!$E$116=[1]Lists!BF157,'[1]Multi-Field'!$F$116="undrained"),BH157,""))</f>
        <v/>
      </c>
      <c r="FU157" s="409" t="str">
        <f>IF(AND('[1]Multi-Field'!$E$117=[1]Lists!BF157,'[1]Multi-Field'!$F$117="Drained"),BI157,IF(AND('[1]Multi-Field'!$E$117=[1]Lists!BF157,'[1]Multi-Field'!$F$117="undrained"),BH157,""))</f>
        <v/>
      </c>
      <c r="FV157" s="409" t="str">
        <f>IF(AND('[1]Multi-Field'!$E$118=[1]Lists!BF157,'[1]Multi-Field'!$F$118="Drained"),BI157,IF(AND('[1]Multi-Field'!$E$118=[1]Lists!BF157,'[1]Multi-Field'!$F$118="undrained"),BH157,""))</f>
        <v/>
      </c>
      <c r="FW157" s="409" t="str">
        <f>IF(AND('[1]Multi-Field'!$E$119=[1]Lists!BF157,'[1]Multi-Field'!$F$119="Drained"),BI157,IF(AND('[1]Multi-Field'!$E$119=[1]Lists!BF157,'[1]Multi-Field'!$F$119="undrained"),BH157,""))</f>
        <v/>
      </c>
      <c r="FX157" s="409" t="str">
        <f>IF(AND('[1]Multi-Field'!$E$120=[1]Lists!BF157,'[1]Multi-Field'!$F$120="Drained"),BI157,IF(AND('[1]Multi-Field'!$E$120=[1]Lists!BF157,'[1]Multi-Field'!$F$120="undrained"),BH157,""))</f>
        <v/>
      </c>
      <c r="GC157" s="4">
        <f>'[1]Multi-Field'!B155</f>
        <v>0</v>
      </c>
      <c r="GD157" s="73" t="str">
        <f>IF(OR('[1]Multi-Field'!Q155=$FZ$43,'[1]Multi-Field'!Q155=$FZ$44),'[1]Multi-Field'!BS155,"")</f>
        <v/>
      </c>
      <c r="GE157" s="4" t="str">
        <f>IF(AND(OR('[1]Multi-Field'!Q155=$FZ$86,'[1]Multi-Field'!Q155=$FZ$94,'[1]Multi-Field'!Q155=$FZ$87,'[1]Multi-Field'!Q155=[1]Lists!$FZ$93,'[1]Multi-Field'!Q155=$FZ$59),'[1]Multi-Field'!BS155&gt;50),'[1]Multi-Field'!BS155*0.8,IF(AND(OR('[1]Multi-Field'!Q155=$FZ$86,'[1]Multi-Field'!Q155=$FZ$94,'[1]Multi-Field'!Q155=$FZ$87,'[1]Multi-Field'!Q155=[1]Lists!$FZ$93,'[1]Multi-Field'!Q155=[1]Lists!$FZ$59),'[1]Multi-Field'!BS155&lt;50),'[1]Multi-Field'!BS155,""))</f>
        <v/>
      </c>
      <c r="GF157" s="4" t="str">
        <f>IF(OR('[1]Multi-Field'!Q155=[1]Lists!$FZ$7,'[1]Multi-Field'!Q155=[1]Lists!$FZ$5,'[1]Multi-Field'!Q155=[1]Lists!$FZ$24,'[1]Multi-Field'!Q155=[1]Lists!$FZ$10,'[1]Multi-Field'!Q155=[1]Lists!$FZ$8, '[1]Multi-Field'!Q155=[1]Lists!$FZ$25, '[1]Multi-Field'!Q155=[1]Lists!$FZ$23, '[1]Multi-Field'!Q155= [1]Lists!$FZ$47, '[1]Multi-Field'!Q155=[1]Lists!$FZ$49, '[1]Multi-Field'!Q155=[1]Lists!$FZ$48,'[1]Multi-Field'!Q155=[1]Lists!$FZ$3, '[1]Multi-Field'!Q155=[1]Lists!$FZ$14,'[1]Multi-Field'!Q155=[1]Lists!$FZ$36, '[1]Multi-Field'!Q155=[1]Lists!$FZ$41,'[1]Multi-Field'!Q155=[1]Lists!$FZ$42),0,"")</f>
        <v/>
      </c>
      <c r="GG157" s="4" t="str">
        <f>IF(OR('[1]Multi-Field'!Q155=[1]Lists!$FZ$6,'[1]Multi-Field'!Q155=[1]Lists!$FZ$4, '[1]Multi-Field'!Q184=[1]Lists!$FZ$11, '[1]Multi-Field'!Q155=[1]Lists!$FZ$1),100*IF('[1]Multi-Field'!U155=onepercent,0.75,IF('[1]Multi-Field'!U155=onetotwentyfivepercent,0.4,IF(OR('[1]Multi-Field'!U155=twentysixtofiftypercent,'[1]Multi-Field'!U155=greaterthanfiftypercent),0,""))),"")</f>
        <v/>
      </c>
      <c r="GH157" s="4" t="str">
        <f>IF(OR('[1]Multi-Field'!Q155=[1]Lists!$FZ$53,'[1]Multi-Field'!Q155=[1]Lists!$FZ$55), 50,IF('[1]Multi-Field'!Q155=[1]Lists!$FZ$54,225,IF('[1]Multi-Field'!Q155=[1]Lists!$FZ$56,75,"")))</f>
        <v/>
      </c>
      <c r="GI157" s="4" t="e">
        <f>#VALUE!</f>
        <v>#VALUE!</v>
      </c>
      <c r="GJ157" s="4" t="e">
        <f>#VALUE!</f>
        <v>#VALUE!</v>
      </c>
      <c r="GK157" s="4" t="str">
        <f>IF('[1]Multi-Field'!Q155=[1]Lists!$FZ$95,'[1]Multi-Field'!BS155*0.66,"")</f>
        <v/>
      </c>
      <c r="GM157" s="4" t="str">
        <f>IF(OR('[1]Multi-Field'!Q155=[1]Lists!$FZ$26,'[1]Multi-Field'!Q155=[1]Lists!$FZ$84),20,"")</f>
        <v/>
      </c>
      <c r="GN157" s="4" t="str">
        <f>IF(OR('[1]Multi-Field'!Q155=[1]Lists!$FZ$88,'[1]Multi-Field'!Q155=[1]Lists!$FZ$57),0,"")</f>
        <v/>
      </c>
      <c r="GO157" s="4" t="str">
        <f>IF(OR('[1]Multi-Field'!Q155=[1]Lists!$FZ$69,'[1]Multi-Field'!Q155=[1]Lists!$FZ$71,'[1]Multi-Field'!Q155=[1]Lists!$FZ$105),50,"")</f>
        <v/>
      </c>
      <c r="GP157" s="4" t="str">
        <f>IF(OR('[1]Multi-Field'!Q155=[1]Lists!$FZ$75,'[1]Multi-Field'!Q155=[1]Lists!$FZ$70),75,"")</f>
        <v/>
      </c>
      <c r="GQ157" s="4">
        <f>IF('[1]Multi-Field'!Q155=[1]Lists!$FZ$72,150,"")</f>
        <v>150</v>
      </c>
      <c r="GR157" s="4" t="str">
        <f>IF(OR('[1]Multi-Field'!Q155=[1]Lists!$FZ$74,'[1]Multi-Field'!Q155=[1]Lists!$FZ$73),40,"")</f>
        <v/>
      </c>
      <c r="GS157" s="4" t="str">
        <f>IF('[1]Multi-Field'!Q155=[1]Lists!$FZ$99,80,"")</f>
        <v/>
      </c>
      <c r="GT157" s="4" t="str">
        <f>IF('[1]Multi-Field'!Q155=[1]Lists!$FZ$106,70,"")</f>
        <v/>
      </c>
      <c r="GU157" s="4" t="e">
        <f t="shared" si="31"/>
        <v>#VALUE!</v>
      </c>
    </row>
    <row r="158" spans="1:203" ht="13.5" customHeight="1">
      <c r="A158" s="7" t="s">
        <v>245</v>
      </c>
      <c r="B158" s="7"/>
      <c r="C158" s="7"/>
      <c r="D158" s="8">
        <v>75</v>
      </c>
      <c r="E158" s="8">
        <f t="shared" si="27"/>
        <v>75</v>
      </c>
      <c r="F158" s="8">
        <f t="shared" si="28"/>
        <v>75</v>
      </c>
      <c r="G158" s="8">
        <v>75</v>
      </c>
      <c r="H158" s="8">
        <v>65</v>
      </c>
      <c r="I158" s="8">
        <f t="shared" si="32"/>
        <v>65</v>
      </c>
      <c r="J158" s="8">
        <f t="shared" si="33"/>
        <v>65</v>
      </c>
      <c r="K158" s="8">
        <v>65</v>
      </c>
      <c r="L158" s="8">
        <v>135</v>
      </c>
      <c r="M158" s="8">
        <f t="shared" si="29"/>
        <v>135</v>
      </c>
      <c r="N158" s="8">
        <f t="shared" si="30"/>
        <v>135</v>
      </c>
      <c r="O158" s="8">
        <v>135</v>
      </c>
      <c r="P158" s="391">
        <v>133</v>
      </c>
      <c r="Q158" s="394"/>
      <c r="R158" s="395" t="b">
        <f>IF(OR('Multi-Field'!AA135=Lists!$AC$42,'Multi-Field'!AA135=Lists!$AC$43),IF('Multi-Field'!Z135="x",(IF('Multi-Field'!AC135=Lists!$Q$11,Lists!$R$11,IF('Multi-Field'!AC135=Lists!$Q$12,Lists!$R$12,IF('Multi-Field'!AC135=Lists!$Q$13,Lists!$R$13,IF('Multi-Field'!AC135=Lists!$Q$14,Lists!$R$14))))),IF('Multi-Field'!X135="x",(IF('Multi-Field'!AC135=Lists!$Q$11,Lists!$S$11,IF('Multi-Field'!AC135=Lists!$Q$12,Lists!$S$12,IF('Multi-Field'!AC135=Lists!$Q$13,Lists!$S$13,IF('Multi-Field'!AC135=Lists!$Q$14,Lists!$S$14))))),IF('Multi-Field'!V135="x",(IF('Multi-Field'!AC135=Lists!$Q$11,Lists!$T$11,IF('Multi-Field'!AC135=Lists!$Q$12,Lists!$T$12,IF('Multi-Field'!AC135=Lists!$Q$13,Lists!$T$13,IF('Multi-Field'!AC135=Lists!$Q$14,Lists!$T$14))))),0))))</f>
        <v>0</v>
      </c>
      <c r="S158" s="395" t="str">
        <f t="shared" si="38"/>
        <v/>
      </c>
      <c r="T158" s="395"/>
      <c r="U158" s="396"/>
      <c r="V158" s="383">
        <f>IF(OR('Multi-Field'!AI138=$U$4,'Multi-Field'!AI138=$U$5,'Multi-Field'!AI138=$U$6,'Multi-Field'!AI138=$U$7,'Multi-Field'!AI138=$U$8,'Multi-Field'!AI138=$U$9),(IF('Multi-Field'!AJ138=$V$2,100,IF('Multi-Field'!AJ138=$V$3,65,IF('Multi-Field'!AJ138=$V$4,53,IF('Multi-Field'!AJ138=$V$5,41,IF('Multi-Field'!AJ138=$V$6,23,IF('Multi-Field'!AJ138=$V$7,0,0))))))),0)</f>
        <v>0</v>
      </c>
      <c r="W158" s="383" t="str">
        <f>IF(AND(OR('Multi-Field'!AF138=$S$3,'Multi-Field'!AF138=S146,'Multi-Field'!AF138=$S$7),'Multi-Field'!AN138&lt;18,'Multi-Field'!AN138&gt;0),35,IF('Multi-Field'!AF138=$S$4,55,IF(AND('Multi-Field'!AF138=$S$6,'Multi-Field'!AN138&lt;18),30,IF(AND('Multi-Field'!AN138&gt;17,OR('Multi-Field'!AF138=$S$3,'Multi-Field'!AF138=$S$5,'Multi-Field'!AF138= $S$6,'Multi-Field'!AF138=$S$7)),25,"0"))))</f>
        <v>0</v>
      </c>
      <c r="X158" s="383">
        <f>IF(OR('Multi-Field'!BA138=$U$4,'Multi-Field'!BA138=$U$5,'Multi-Field'!BA138=$U$6,'Multi-Field'!BA138=U148,'Multi-Field'!BA138=$U$8,'Multi-Field'!BA138=$U$9),(IF('Multi-Field'!BB138=$V$2,100,IF('Multi-Field'!BB138=$V$3,65,IF('Multi-Field'!BB138=$V$4,53,IF('Multi-Field'!BB138=$V$5,41,IF('Multi-Field'!BB138=$V$6,23,IF('Multi-Field'!BB138=$V$7,0,0))))))),0)</f>
        <v>0</v>
      </c>
      <c r="Y158" s="383" t="str">
        <f>IF(AND(OR('Multi-Field'!AX138=$S$3,'Multi-Field'!AX138=$S$5,'Multi-Field'!AX138=$S$7),'Multi-Field'!BF138&lt;18),35,IF('Multi-Field'!AX138=$S$4,55,IF(AND('Multi-Field'!AX138=$S$6,'Multi-Field'!BF138&lt;18),30,IF(AND('Multi-Field'!BF138&gt;17,OR('Multi-Field'!AX138=$S$3,'Multi-Field'!AX138=$S$5,'Multi-Field'!AX138=$S$6,'Multi-Field'!AX138=$S$7)),25,"0"))))</f>
        <v>0</v>
      </c>
      <c r="Z158" s="383">
        <v>142</v>
      </c>
      <c r="AI158" s="384">
        <f>'[1]Multi-Field'!B154</f>
        <v>0</v>
      </c>
      <c r="AJ158" s="385" t="e">
        <f>#VALUE!</f>
        <v>#VALUE!</v>
      </c>
      <c r="AK158" s="385" t="e">
        <f>#VALUE!</f>
        <v>#VALUE!</v>
      </c>
      <c r="AL158" s="385" t="e">
        <f>IF(AK158="","",IF('[1]Multi-Field'!AU154=20,10,IF(AK158-30&lt;0,0,AK158-30)))</f>
        <v>#VALUE!</v>
      </c>
      <c r="AM158" s="385" t="e">
        <f>#VALUE!</f>
        <v>#VALUE!</v>
      </c>
      <c r="AN158" s="385" t="e">
        <f t="shared" si="35"/>
        <v>#VALUE!</v>
      </c>
      <c r="AO158" s="385" t="e">
        <f>#VALUE!</f>
        <v>#VALUE!</v>
      </c>
      <c r="AP158" s="385" t="e">
        <f>#VALUE!</f>
        <v>#VALUE!</v>
      </c>
      <c r="AQ158" s="385" t="e">
        <f>#VALUE!</f>
        <v>#VALUE!</v>
      </c>
      <c r="AR158" s="385" t="e">
        <f>#VALUE!</f>
        <v>#VALUE!</v>
      </c>
      <c r="AS158" s="385" t="e">
        <f>IF(AR158="","",IF('[1]Multi-Field'!AU154&gt;9,0,AR158-15))</f>
        <v>#VALUE!</v>
      </c>
      <c r="AT158" s="385" t="e">
        <f>#VALUE!</f>
        <v>#VALUE!</v>
      </c>
      <c r="AU158" s="385" t="e">
        <f>#VALUE!</f>
        <v>#VALUE!</v>
      </c>
      <c r="AV158" s="385" t="e">
        <f>IF(AU158="","",IF('[1]Multi-Field'!AU154=9&gt;9,0,AU158-35))</f>
        <v>#VALUE!</v>
      </c>
      <c r="AW158" s="385" t="e">
        <f>#VALUE!</f>
        <v>#VALUE!</v>
      </c>
      <c r="AX158" s="385" t="e">
        <f t="shared" si="36"/>
        <v>#VALUE!</v>
      </c>
      <c r="AY158" s="385" t="str">
        <f>IF('[1]Multi-Field'!AU154="","",IF('[1]Multi-Field'!AU154&lt;1,100,IF('[1]Multi-Field'!AU154=1,75,IF('[1]Multi-Field'!AU154=2,50,IF('[1]Multi-Field'!AU154=3,25,IF('[1]Multi-Field'!AU154&gt;3,0,""))))))</f>
        <v/>
      </c>
      <c r="AZ158" s="385" t="str">
        <f t="shared" si="37"/>
        <v/>
      </c>
      <c r="BA158" s="385" t="e">
        <f>#VALUE!</f>
        <v>#VALUE!</v>
      </c>
      <c r="BB158" s="385" t="e">
        <f>IF(BA158="","",IF(AND('[1]Multi-Field'!AU154&lt;40,'[1]Multi-Field'!AU154&gt;9),40,IF('[1]Multi-Field'!AU154&gt;39,0,BA158+5)))</f>
        <v>#VALUE!</v>
      </c>
      <c r="BC158" s="386" t="e">
        <f t="shared" si="34"/>
        <v>#VALUE!</v>
      </c>
      <c r="BF158" s="411" t="s">
        <v>1327</v>
      </c>
      <c r="BG158" s="412">
        <v>4</v>
      </c>
      <c r="BH158" s="412">
        <v>5.5</v>
      </c>
      <c r="BI158" s="412">
        <v>5.5</v>
      </c>
      <c r="BJ158" s="409" t="e">
        <f>IF(AND('[1]Single Field'!#REF!=[1]Lists!BF158,'[1]Single Field'!#REF!="Drained"),"x",IF(AND('[1]Single Field'!#REF!=[1]Lists!BF158,'[1]Single Field'!#REF!="Undrained"),O,""))</f>
        <v>#REF!</v>
      </c>
      <c r="BK158" s="409" t="str">
        <f>IF(AND('[1]Multi-Field'!$E$3=[1]Lists!BF158,'[1]Multi-Field'!$F$3="Drained"),BI158,IF(AND('[1]Multi-Field'!$E$3=BF158,'[1]Multi-Field'!$F$3="undrained"),BH158,""))</f>
        <v/>
      </c>
      <c r="BL158" s="409" t="str">
        <f>IF(AND('[1]Multi-Field'!$E$4=BF158,'[1]Multi-Field'!$F$4="Drained"),BI158,IF(AND('[1]Multi-Field'!$E$4=BF158,'[1]Multi-Field'!$F$4="undrained"),BH158,""))</f>
        <v/>
      </c>
      <c r="BM158" s="409" t="str">
        <f>IF(AND('[1]Multi-Field'!$E$5=BF158,'[1]Multi-Field'!$F$5="Drained"),BI158,IF(AND('[1]Multi-Field'!$E$5=BF158,'[1]Multi-Field'!$F$5="undrained"),BH158,""))</f>
        <v/>
      </c>
      <c r="BN158" s="409" t="str">
        <f>IF(AND('[1]Multi-Field'!$E$6=BF158,'[1]Multi-Field'!$F$6="Drained"),BI158,IF(AND('[1]Multi-Field'!$E$6=BF158,'[1]Multi-Field'!$F$6="undrained"),BH158,""))</f>
        <v/>
      </c>
      <c r="BO158" s="409" t="str">
        <f>IF(AND('[1]Multi-Field'!$E$7=BF158,'[1]Multi-Field'!$F$7="Drained"),BI158,IF(AND('[1]Multi-Field'!$E$7=BF158,'[1]Multi-Field'!$F$7="undrained"),BH158,""))</f>
        <v/>
      </c>
      <c r="BP158" s="409" t="str">
        <f>IF(AND('[1]Multi-Field'!$E$8=BF158,'[1]Multi-Field'!$F$8="Drained"),BI158,IF(AND('[1]Multi-Field'!$E$8=BF158,'[1]Multi-Field'!$F$8="undrained"),BH158,""))</f>
        <v/>
      </c>
      <c r="BQ158" s="409" t="str">
        <f>IF(AND('[1]Multi-Field'!$E$9=BF158,'[1]Multi-Field'!$F$9="Drained"),BI158,IF(AND('[1]Multi-Field'!$E$9=BF158,'[1]Multi-Field'!$F$9="undrained"),BH158,""))</f>
        <v/>
      </c>
      <c r="BR158" s="409" t="str">
        <f>IF(AND('[1]Multi-Field'!$E$10=BF158,'[1]Multi-Field'!$F$10="Drained"),BI158,IF(AND('[1]Multi-Field'!$E$10=BF158,'[1]Multi-Field'!$F$10="undrained"),BH158,""))</f>
        <v/>
      </c>
      <c r="BS158" s="409" t="str">
        <f>IF(AND('[1]Multi-Field'!$E$11=BF158,'[1]Multi-Field'!$F$11="Drained"),BI158,IF(AND('[1]Multi-Field'!$E$11=BF158,'[1]Multi-Field'!$F$11="undrained"),BH158,""))</f>
        <v/>
      </c>
      <c r="BT158" s="409" t="str">
        <f>IF(AND('[1]Multi-Field'!$E$12=BF158,'[1]Multi-Field'!$F$12="Drained"),BI158,IF(AND('[1]Multi-Field'!$E$12=BF158,'[1]Multi-Field'!$F$12="undrained"),BH158,""))</f>
        <v/>
      </c>
      <c r="BU158" s="409" t="str">
        <f>IF(AND('[1]Multi-Field'!$E$13=BF158,'[1]Multi-Field'!$F$13="Drained"),BI158,IF(AND('[1]Multi-Field'!$E$3=BF158,'[1]Multi-Field'!$F$13="undrained"),BH158,""))</f>
        <v/>
      </c>
      <c r="BV158" s="409" t="str">
        <f>IF(AND('[1]Multi-Field'!$E$14=BF158,'[1]Multi-Field'!$F$14="Drained"),BI158,IF(AND('[1]Multi-Field'!$E$14=BF158,'[1]Multi-Field'!$F$14="undrained"),BH158,""))</f>
        <v/>
      </c>
      <c r="BW158" s="409" t="str">
        <f>IF(AND('[1]Multi-Field'!$E$15=BF158,'[1]Multi-Field'!$F$15="Drained"),BI158,IF(AND('[1]Multi-Field'!$E$15=BF158,'[1]Multi-Field'!$F$15="undrained"),BH158,""))</f>
        <v/>
      </c>
      <c r="BX158" s="409" t="str">
        <f>IF(AND('[1]Multi-Field'!$E$16=[1]Lists!BF158,'[1]Multi-Field'!$F$16="Drained"),BI158,IF(AND('[1]Multi-Field'!$E$16=[1]Lists!BF158,'[1]Multi-Field'!$F$16="undrained"),BH158,""))</f>
        <v/>
      </c>
      <c r="BY158" s="409" t="str">
        <f>IF(AND('[1]Multi-Field'!$E$17=[1]Lists!BF158,'[1]Multi-Field'!$F$17="Drained"),BI158,IF(AND('[1]Multi-Field'!$E$17=[1]Lists!BF158,'[1]Multi-Field'!$F$17="undrained"),BH158,""))</f>
        <v/>
      </c>
      <c r="BZ158" s="409" t="str">
        <f>IF(AND('[1]Multi-Field'!$E$18=[1]Lists!BF158,'[1]Multi-Field'!$F$18="Drained"),BI158,IF(AND('[1]Multi-Field'!$E$18=[1]Lists!BF158,'[1]Multi-Field'!$F$18="undrained"),BH158,""))</f>
        <v/>
      </c>
      <c r="CA158" s="409" t="str">
        <f>IF(AND('[1]Multi-Field'!$E$19=[1]Lists!BF158,'[1]Multi-Field'!$F$19="Drained"),BI158,IF(AND('[1]Multi-Field'!$E$19=[1]Lists!BF158,'[1]Multi-Field'!$F$19="undrained"),BH158,""))</f>
        <v/>
      </c>
      <c r="CB158" s="409" t="str">
        <f>IF(AND('[1]Multi-Field'!$E$20=[1]Lists!BF158,'[1]Multi-Field'!$F$20="Drained"),BI158,IF(AND('[1]Multi-Field'!$E$20=[1]Lists!BF158,'[1]Multi-Field'!$F$20="undrained"),BH158,""))</f>
        <v/>
      </c>
      <c r="CC158" s="409" t="str">
        <f>IF(AND('[1]Multi-Field'!$E$21=[1]Lists!BF158,'[1]Multi-Field'!$F$21="Drained"),BI158,IF(AND('[1]Multi-Field'!$E$21=[1]Lists!BF158,'[1]Multi-Field'!$F$21="undrained"),BH158,""))</f>
        <v/>
      </c>
      <c r="CD158" s="409" t="str">
        <f>IF(AND('[1]Multi-Field'!$E$22=[1]Lists!BF158,'[1]Multi-Field'!$F$22="Drained"),BI158,IF(AND('[1]Multi-Field'!$E$22=[1]Lists!BF158,'[1]Multi-Field'!$F$22="undrained"),BH158,""))</f>
        <v/>
      </c>
      <c r="CE158" s="409" t="str">
        <f>IF(AND('[1]Multi-Field'!$E$23=[1]Lists!BF158,'[1]Multi-Field'!$F$23="Drained"),BI158,IF(AND('[1]Multi-Field'!$E$23=[1]Lists!BF158,'[1]Multi-Field'!$F$23="undrained"),BH158,""))</f>
        <v/>
      </c>
      <c r="CF158" s="409" t="str">
        <f>IF(AND('[1]Multi-Field'!$E$24=[1]Lists!BF158,'[1]Multi-Field'!$F$24="Drained"),BI158,IF(AND('[1]Multi-Field'!$E$24=[1]Lists!BF158,'[1]Multi-Field'!$F$24="undrained"),BH158,""))</f>
        <v/>
      </c>
      <c r="CG158" s="409" t="str">
        <f>IF(AND('[1]Multi-Field'!$E$25=[1]Lists!BF158,'[1]Multi-Field'!$F$25="Drained"),BI158,IF(AND('[1]Multi-Field'!$E$25=[1]Lists!BF158,'[1]Multi-Field'!$F$25="undrained"),BH158,""))</f>
        <v/>
      </c>
      <c r="CH158" s="409" t="str">
        <f>IF(AND('[1]Multi-Field'!$E$26=[1]Lists!BF158,'[1]Multi-Field'!$F$26="Drained"),BI158,IF(AND('[1]Multi-Field'!$E$26=[1]Lists!BF158,'[1]Multi-Field'!$F$26="undrained"),BH158,""))</f>
        <v/>
      </c>
      <c r="CI158" s="409" t="str">
        <f>IF(AND('[1]Multi-Field'!$E$27=[1]Lists!BF158,'[1]Multi-Field'!$F$27="Drained"),BI158,IF(AND('[1]Multi-Field'!$E$27=[1]Lists!BF158,'[1]Multi-Field'!$F$27="undrained"),BH158,""))</f>
        <v/>
      </c>
      <c r="CJ158" s="409" t="str">
        <f>IF(AND('[1]Multi-Field'!$E$28=[1]Lists!BF158,'[1]Multi-Field'!$F$28="Drained"),BI158,IF(AND('[1]Multi-Field'!$E$28=[1]Lists!BF158,'[1]Multi-Field'!$F$28="undrained"),BH158,""))</f>
        <v/>
      </c>
      <c r="CK158" s="409" t="str">
        <f>IF(AND('[1]Multi-Field'!$E$29=[1]Lists!BF158,'[1]Multi-Field'!$F$29="Drained"),BI158,IF(AND('[1]Multi-Field'!$E$29=[1]Lists!BF158,'[1]Multi-Field'!$F$29="undrained"),BH158,""))</f>
        <v/>
      </c>
      <c r="CL158" s="409" t="str">
        <f>IF(AND('[1]Multi-Field'!$E$30=[1]Lists!BF158,'[1]Multi-Field'!$F$30="Drained"),BI158,IF(AND('[1]Multi-Field'!$E$30=[1]Lists!BF158,'[1]Multi-Field'!$F$30="undrained"),BH158,""))</f>
        <v/>
      </c>
      <c r="CM158" s="409" t="str">
        <f>IF(AND('[1]Multi-Field'!$E$31=[1]Lists!BF158,'[1]Multi-Field'!$F$31="Drained"),BI158,IF(AND('[1]Multi-Field'!$E$31=[1]Lists!BF158,'[1]Multi-Field'!$F$31="undrained"),BH158,""))</f>
        <v/>
      </c>
      <c r="CN158" s="409" t="str">
        <f>IF(AND('[1]Multi-Field'!$E$32=[1]Lists!BF158,'[1]Multi-Field'!$F$32="Drained"),BI158,IF(AND('[1]Multi-Field'!$E$32=[1]Lists!BF158,'[1]Multi-Field'!$F$32="undrained"),BH158,""))</f>
        <v/>
      </c>
      <c r="CO158" s="409" t="str">
        <f>IF(AND('[1]Multi-Field'!$E$33=[1]Lists!BF158,'[1]Multi-Field'!$F$33="Drained"),BI158,IF(AND('[1]Multi-Field'!$E$33=[1]Lists!BF158,'[1]Multi-Field'!$F$33="undrained"),BH158,""))</f>
        <v/>
      </c>
      <c r="CP158" s="409" t="str">
        <f>IF(AND('[1]Multi-Field'!$E$34=[1]Lists!BF158,'[1]Multi-Field'!$F$34="Drained"),BI158,IF(AND('[1]Multi-Field'!$E$34=[1]Lists!BF158,'[1]Multi-Field'!$F$34="undrained"),BH158,""))</f>
        <v/>
      </c>
      <c r="CQ158" s="409" t="str">
        <f>IF(AND('[1]Multi-Field'!$E$35=[1]Lists!BF158,'[1]Multi-Field'!$F$35="Drained"),BI158,IF(AND('[1]Multi-Field'!$E$35=[1]Lists!BF158,'[1]Multi-Field'!$F$35="undrained"),BH158,""))</f>
        <v/>
      </c>
      <c r="CR158" s="409" t="str">
        <f>IF(AND('[1]Multi-Field'!$E$36=[1]Lists!BF158,'[1]Multi-Field'!$F$36="Drained"),BI158,IF(AND('[1]Multi-Field'!$E$36=[1]Lists!BF158,'[1]Multi-Field'!$F$36="undrained"),BH158,""))</f>
        <v/>
      </c>
      <c r="CS158" s="409" t="str">
        <f>IF(AND('[1]Multi-Field'!$E$37=[1]Lists!BF158,'[1]Multi-Field'!$F$37="Drained"),BI158,IF(AND('[1]Multi-Field'!$E$37=[1]Lists!BF158,'[1]Multi-Field'!$F$37="undrained"),BH158,""))</f>
        <v/>
      </c>
      <c r="CT158" s="409" t="str">
        <f>IF(AND('[1]Multi-Field'!$E$38=[1]Lists!BF158,'[1]Multi-Field'!$F$38="Drained"),BI158,IF(AND('[1]Multi-Field'!$E$38=[1]Lists!BF158,'[1]Multi-Field'!$F$38="undrained"),BH158,""))</f>
        <v/>
      </c>
      <c r="CU158" s="409" t="str">
        <f>IF(AND('[1]Multi-Field'!$E$39=[1]Lists!BF158,'[1]Multi-Field'!$F$39="Drained"),BI158,IF(AND('[1]Multi-Field'!$E$39=[1]Lists!BF158,'[1]Multi-Field'!$F$39="undrained"),BH158,""))</f>
        <v/>
      </c>
      <c r="CV158" s="409" t="str">
        <f>IF(AND('[1]Multi-Field'!$E$40=[1]Lists!BF158,'[1]Multi-Field'!$F$40="Drained"),BI158,IF(AND('[1]Multi-Field'!$E$40=[1]Lists!BF158,'[1]Multi-Field'!$F$40="undrained"),BH158,""))</f>
        <v/>
      </c>
      <c r="CW158" s="409" t="str">
        <f>IF(AND('[1]Multi-Field'!$E$41=[1]Lists!BF158,'[1]Multi-Field'!$F$40="Drained"),BI158,IF(AND('[1]Multi-Field'!$E$40=[1]Lists!BF158,'[1]Multi-Field'!$F$40="undrained"),BH158,""))</f>
        <v/>
      </c>
      <c r="CX158" s="409" t="str">
        <f>IF(AND('[1]Multi-Field'!$E$42=[1]Lists!BF158,'[1]Multi-Field'!$F$42="Drained"),BI158,IF(AND('[1]Multi-Field'!$E$42=[1]Lists!BF158,'[1]Multi-Field'!$F$42="undrained"),BH158,""))</f>
        <v/>
      </c>
      <c r="CY158" s="409" t="str">
        <f>IF(AND('[1]Multi-Field'!$E$43=[1]Lists!BF158,'[1]Multi-Field'!$F$43="Drained"),BI158,IF(AND('[1]Multi-Field'!$E$43=[1]Lists!BF158,'[1]Multi-Field'!$F$43="undrained"),BH158,""))</f>
        <v/>
      </c>
      <c r="CZ158" s="409" t="str">
        <f>IF(AND('[1]Multi-Field'!$E$44=[1]Lists!BF158,'[1]Multi-Field'!$F$44="Drained"),BI158,IF(AND('[1]Multi-Field'!$E$44=[1]Lists!BF158,'[1]Multi-Field'!$F$44="undrained"),BH158,""))</f>
        <v/>
      </c>
      <c r="DA158" s="409" t="str">
        <f>IF(AND('[1]Multi-Field'!$E$45=[1]Lists!BF158,'[1]Multi-Field'!$F$45="Drained"),BI158,IF(AND('[1]Multi-Field'!$E$45=[1]Lists!BF158,'[1]Multi-Field'!$F$45="undrained"),BH158,""))</f>
        <v/>
      </c>
      <c r="DB158" s="409" t="str">
        <f>IF(AND('[1]Multi-Field'!$E$46=[1]Lists!BF158,'[1]Multi-Field'!$F$46="Drained"),BI158,IF(AND('[1]Multi-Field'!$E$46=[1]Lists!BF158,'[1]Multi-Field'!$F$46="undrained"),BH158,""))</f>
        <v/>
      </c>
      <c r="DC158" s="409" t="str">
        <f>IF(AND('[1]Multi-Field'!$E$47=[1]Lists!BF158,'[1]Multi-Field'!$F$47="Drained"),BI158,IF(AND('[1]Multi-Field'!$E$47=[1]Lists!BF158,'[1]Multi-Field'!$F$47="undrained"),BH158,""))</f>
        <v/>
      </c>
      <c r="DD158" s="409" t="str">
        <f>IF(AND('[1]Multi-Field'!$E$48=[1]Lists!BF158,'[1]Multi-Field'!$F$48="Drained"),BI158,IF(AND('[1]Multi-Field'!$E$48=[1]Lists!BF158,'[1]Multi-Field'!$F$48="undrained"),BH158,""))</f>
        <v/>
      </c>
      <c r="DE158" s="409" t="str">
        <f>IF(AND('[1]Multi-Field'!$E$49=[1]Lists!BF158,'[1]Multi-Field'!$F$49="Drained"),BI158,IF(AND('[1]Multi-Field'!$E$49=[1]Lists!BF158,'[1]Multi-Field'!$F$9="undrained"),BH158,""))</f>
        <v/>
      </c>
      <c r="DF158" s="409" t="str">
        <f>IF(AND('[1]Multi-Field'!$E$50=[1]Lists!BF158,'[1]Multi-Field'!$F$50="Drained"),BI158,IF(AND('[1]Multi-Field'!$E$50=[1]Lists!BF158,'[1]Multi-Field'!$F$50="undrained"),BH158,""))</f>
        <v/>
      </c>
      <c r="DG158" s="409" t="str">
        <f>IF(AND('[1]Multi-Field'!$E$51=[1]Lists!BF158,'[1]Multi-Field'!$F$51="Drained"),BI158,IF(AND('[1]Multi-Field'!$E$51=[1]Lists!BF158,'[1]Multi-Field'!$F$51="undrained"),BH158,""))</f>
        <v/>
      </c>
      <c r="DH158" s="409" t="str">
        <f>IF(AND('[1]Multi-Field'!$E$52=[1]Lists!BF158,'[1]Multi-Field'!$F$52="Drained"),BI158,IF(AND('[1]Multi-Field'!$E$52=[1]Lists!BF158,'[1]Multi-Field'!$F$52="undrained"),BH158,""))</f>
        <v/>
      </c>
      <c r="DI158" s="409" t="str">
        <f>IF(AND('[1]Multi-Field'!$E$53=[1]Lists!BF158,'[1]Multi-Field'!$F$53="Drained"),BI158,IF(AND('[1]Multi-Field'!$E$53=[1]Lists!BF158,'[1]Multi-Field'!$F$53="undrained"),BH158,""))</f>
        <v/>
      </c>
      <c r="DJ158" s="409" t="str">
        <f>IF(AND('[1]Multi-Field'!$E$54=[1]Lists!BF158,'[1]Multi-Field'!$F$54="Drained"),BI158,IF(AND('[1]Multi-Field'!$E$54=[1]Lists!BF158,'[1]Multi-Field'!$F$54="undrained"),BH158,""))</f>
        <v/>
      </c>
      <c r="DK158" s="409" t="str">
        <f>IF(AND('[1]Multi-Field'!$E$55=[1]Lists!BF158,'[1]Multi-Field'!$F$55="Drained"),BI158,IF(AND('[1]Multi-Field'!$E$55=[1]Lists!BF158,'[1]Multi-Field'!$F$55="undrained"),BH158,""))</f>
        <v/>
      </c>
      <c r="DL158" s="409" t="str">
        <f>IF(AND('[1]Multi-Field'!$E$56=[1]Lists!BF158,'[1]Multi-Field'!$F$56="Drained"),BI158,IF(AND('[1]Multi-Field'!$E$56=[1]Lists!BF158,'[1]Multi-Field'!$F$56="undrained"),BH158,""))</f>
        <v/>
      </c>
      <c r="DM158" s="409" t="str">
        <f>IF(AND('[1]Multi-Field'!$E$57=[1]Lists!BF158,'[1]Multi-Field'!$F$57="Drained"),BI158,IF(AND('[1]Multi-Field'!$E$57=[1]Lists!BF158,'[1]Multi-Field'!$F$57="undrained"),BH158,""))</f>
        <v/>
      </c>
      <c r="DN158" s="409" t="str">
        <f>IF(AND('[1]Multi-Field'!$E$58=[1]Lists!BF158,'[1]Multi-Field'!$F$58="Drained"),BI158,IF(AND('[1]Multi-Field'!$E$58=[1]Lists!BF158,'[1]Multi-Field'!$F$58="undrained"),BH158,""))</f>
        <v/>
      </c>
      <c r="DO158" s="409" t="str">
        <f>IF(AND('[1]Multi-Field'!$E$59=[1]Lists!BF158,'[1]Multi-Field'!$F$59="Drained"),BI158,IF(AND('[1]Multi-Field'!$E$59=[1]Lists!BF158,'[1]Multi-Field'!$F$59="undrained"),BH158,""))</f>
        <v/>
      </c>
      <c r="DP158" s="409" t="str">
        <f>IF(AND('[1]Multi-Field'!$E$60=[1]Lists!BF158,'[1]Multi-Field'!$F$60="Drained"),BI158,IF(AND('[1]Multi-Field'!$E$60=[1]Lists!BF158,'[1]Multi-Field'!$F$60="undrained"),BH158,""))</f>
        <v/>
      </c>
      <c r="DQ158" s="409" t="str">
        <f>IF(AND('[1]Multi-Field'!$E$61=[1]Lists!BF158,'[1]Multi-Field'!$F$61="Drained"),BI158,IF(AND('[1]Multi-Field'!$E$61=[1]Lists!BF158,'[1]Multi-Field'!$F$61="undrained"),BH158,""))</f>
        <v/>
      </c>
      <c r="DR158" s="409" t="str">
        <f>IF(AND('[1]Multi-Field'!$E$62=[1]Lists!BF158,'[1]Multi-Field'!$F$62="Drained"),BI158,IF(AND('[1]Multi-Field'!$E$62=[1]Lists!BF158,'[1]Multi-Field'!$F$62="undrained"),BH158,""))</f>
        <v/>
      </c>
      <c r="DS158" s="409" t="str">
        <f>IF(AND('[1]Multi-Field'!$E$63=[1]Lists!BF158,'[1]Multi-Field'!$F$63="Drained"),BI158,IF(AND('[1]Multi-Field'!$E$63=[1]Lists!BF158,'[1]Multi-Field'!$F$63="undrained"),BH158,""))</f>
        <v/>
      </c>
      <c r="DT158" s="409" t="str">
        <f>IF(AND('[1]Multi-Field'!$E$64=[1]Lists!BF158,'[1]Multi-Field'!$F$64="Drained"),BI158,IF(AND('[1]Multi-Field'!$E$64=[1]Lists!BF158,'[1]Multi-Field'!$F$64="undrained"),BH158,""))</f>
        <v/>
      </c>
      <c r="DU158" s="409" t="str">
        <f>IF(AND('[1]Multi-Field'!$E$65=[1]Lists!BF158,'[1]Multi-Field'!$F$65="Drained"),BI158,IF(AND('[1]Multi-Field'!$E$65=[1]Lists!BF158,'[1]Multi-Field'!$F$65="undrained"),BH158,""))</f>
        <v/>
      </c>
      <c r="DV158" s="409" t="str">
        <f>IF(AND('[1]Multi-Field'!$E$66=[1]Lists!BF158,'[1]Multi-Field'!$F$66="Drained"),BI158,IF(AND('[1]Multi-Field'!$E$66=[1]Lists!BF158,'[1]Multi-Field'!$F$66="undrained"),BH158,""))</f>
        <v/>
      </c>
      <c r="DW158" s="409" t="str">
        <f>IF(AND('[1]Multi-Field'!$E$67=[1]Lists!BF158,'[1]Multi-Field'!$F$67="Drained"),BI158,IF(AND('[1]Multi-Field'!$E$67=[1]Lists!BF158,'[1]Multi-Field'!$F$67="undrained"),BH158,""))</f>
        <v/>
      </c>
      <c r="DX158" s="409" t="str">
        <f>IF(AND('[1]Multi-Field'!$E$68=[1]Lists!BF158,'[1]Multi-Field'!$F$68="Drained"),BI158,IF(AND('[1]Multi-Field'!$E$68=[1]Lists!BF158,'[1]Multi-Field'!$F$68="undrained"),BH158,""))</f>
        <v/>
      </c>
      <c r="DY158" s="409" t="str">
        <f>IF(AND('[1]Multi-Field'!$E$69=[1]Lists!BF158,'[1]Multi-Field'!$F$69="Drained"),BI158,IF(AND('[1]Multi-Field'!$E$69=[1]Lists!BF158,'[1]Multi-Field'!$F$69="undrained"),BH158,""))</f>
        <v/>
      </c>
      <c r="DZ158" s="409" t="str">
        <f>IF(AND('[1]Multi-Field'!$E$70=[1]Lists!BF158,'[1]Multi-Field'!$F$70="Drained"),BI158,IF(AND('[1]Multi-Field'!$E$70=[1]Lists!BF158,'[1]Multi-Field'!$F$70="undrained"),BH158,""))</f>
        <v/>
      </c>
      <c r="EA158" s="409" t="str">
        <f>IF(AND('[1]Multi-Field'!$E$71=[1]Lists!BF158,'[1]Multi-Field'!$F$71="Drained"),BI158,IF(AND('[1]Multi-Field'!$E$71=[1]Lists!BF158,'[1]Multi-Field'!$F$71="undrained"),BH158,""))</f>
        <v/>
      </c>
      <c r="EB158" s="409" t="str">
        <f>IF(AND('[1]Multi-Field'!$E$72=[1]Lists!BF158,'[1]Multi-Field'!$F$72="Drained"),BI158,IF(AND('[1]Multi-Field'!$E$72=[1]Lists!BF158,'[1]Multi-Field'!$F$72="undrained"),BH158,""))</f>
        <v/>
      </c>
      <c r="EC158" s="409" t="str">
        <f>IF(AND('[1]Multi-Field'!$E$73=[1]Lists!BF158,'[1]Multi-Field'!$F$73="Drained"),BI158,IF(AND('[1]Multi-Field'!$E$73=[1]Lists!BF158,'[1]Multi-Field'!$F$73="undrained"),BH158,""))</f>
        <v/>
      </c>
      <c r="ED158" s="409" t="str">
        <f>IF(AND('[1]Multi-Field'!$E$74=[1]Lists!BF158,'[1]Multi-Field'!$F$74="Drained"),BI158,IF(AND('[1]Multi-Field'!$E$74=[1]Lists!BF158,'[1]Multi-Field'!$F$74="undrained"),BH158,""))</f>
        <v/>
      </c>
      <c r="EE158" s="409" t="str">
        <f>IF(AND('[1]Multi-Field'!$E$75=[1]Lists!BF158,'[1]Multi-Field'!$F$75="Drained"),BI158,IF(AND('[1]Multi-Field'!$E$75=[1]Lists!BF158,'[1]Multi-Field'!$F$75="undrained"),BH158,""))</f>
        <v/>
      </c>
      <c r="EF158" s="409" t="str">
        <f>IF(AND('[1]Multi-Field'!$E$76=[1]Lists!BF158,'[1]Multi-Field'!$F$76="Drained"),BI158,IF(AND('[1]Multi-Field'!$E$76=[1]Lists!BF158,'[1]Multi-Field'!$F$6="undrained"),BH158,""))</f>
        <v/>
      </c>
      <c r="EG158" s="409" t="str">
        <f>IF(AND('[1]Multi-Field'!$E$77=[1]Lists!BF158,'[1]Multi-Field'!$F$77="Drained"),BI158,IF(AND('[1]Multi-Field'!$E$77=[1]Lists!BF158,'[1]Multi-Field'!$F$77="undrained"),BH158,""))</f>
        <v/>
      </c>
      <c r="EH158" s="409" t="str">
        <f>IF(AND('[1]Multi-Field'!$E$78=[1]Lists!BF158,'[1]Multi-Field'!$F$78="Drained"),BI158,IF(AND('[1]Multi-Field'!$E$78=[1]Lists!BF158,'[1]Multi-Field'!$F$78="undrained"),BH158,""))</f>
        <v/>
      </c>
      <c r="EI158" s="409" t="str">
        <f>IF(AND('[1]Multi-Field'!$E$79=[1]Lists!BF158,'[1]Multi-Field'!$F$79="Drained"),BI158,IF(AND('[1]Multi-Field'!$E$79=[1]Lists!BF158,'[1]Multi-Field'!$F$79="undrained"),BH158,""))</f>
        <v/>
      </c>
      <c r="EJ158" s="409" t="str">
        <f>IF(AND('[1]Multi-Field'!$E$80=[1]Lists!BF158,'[1]Multi-Field'!$F$80="Drained"),BI158,IF(AND('[1]Multi-Field'!$E$80=[1]Lists!BF158,'[1]Multi-Field'!$F$80="undrained"),BH158,""))</f>
        <v/>
      </c>
      <c r="EK158" s="409" t="str">
        <f>IF(AND('[1]Multi-Field'!$E$81=[1]Lists!BF158,'[1]Multi-Field'!$F$81="Drained"),BI158,IF(AND('[1]Multi-Field'!$E$81=[1]Lists!BF158,'[1]Multi-Field'!$F$81="undrained"),BH158,""))</f>
        <v/>
      </c>
      <c r="EL158" s="409" t="str">
        <f>IF(AND('[1]Multi-Field'!$E$82=[1]Lists!BF158,'[1]Multi-Field'!$F$82="Drained"),BI158,IF(AND('[1]Multi-Field'!$E$82=[1]Lists!BF158,'[1]Multi-Field'!$F$82="undrained"),BH158,""))</f>
        <v/>
      </c>
      <c r="EM158" s="409" t="str">
        <f>IF(AND('[1]Multi-Field'!$E$83=[1]Lists!BF158,'[1]Multi-Field'!$F$83="Drained"),BI158,IF(AND('[1]Multi-Field'!$E$83=[1]Lists!BF158,'[1]Multi-Field'!$F$83="undrained"),BH158,""))</f>
        <v/>
      </c>
      <c r="EN158" s="409" t="str">
        <f>IF(AND('[1]Multi-Field'!$E$84=[1]Lists!BF158,'[1]Multi-Field'!$F$84="Drained"),BI158,IF(AND('[1]Multi-Field'!$E$84=[1]Lists!BF158,'[1]Multi-Field'!$F$84="undrained"),BH158,""))</f>
        <v/>
      </c>
      <c r="EO158" s="409" t="str">
        <f>IF(AND('[1]Multi-Field'!$E$85=[1]Lists!BF158,'[1]Multi-Field'!$F$85="Drained"),BI158,IF(AND('[1]Multi-Field'!$E$85=[1]Lists!BF158,'[1]Multi-Field'!$F$85="undrained"),BH158,""))</f>
        <v/>
      </c>
      <c r="EP158" s="409" t="str">
        <f>IF(AND('[1]Multi-Field'!$E$86=[1]Lists!BF158,'[1]Multi-Field'!$F$86="Drained"),BI158,IF(AND('[1]Multi-Field'!$E$86=[1]Lists!BF158,'[1]Multi-Field'!$F$86="undrained"),BH158,""))</f>
        <v/>
      </c>
      <c r="EQ158" s="409" t="str">
        <f>IF(AND('[1]Multi-Field'!$E$87=[1]Lists!BF158,'[1]Multi-Field'!$F$87="Drained"),BI158,IF(AND('[1]Multi-Field'!$E$87=[1]Lists!BF158,'[1]Multi-Field'!$F$87="undrained"),BH158,""))</f>
        <v/>
      </c>
      <c r="ER158" s="409" t="str">
        <f>IF(AND('[1]Multi-Field'!$E$88=[1]Lists!BF158,'[1]Multi-Field'!$F$88="Drained"),BI158,IF(AND('[1]Multi-Field'!$E$88=[1]Lists!BF158,'[1]Multi-Field'!$F$88="undrained"),BH158,""))</f>
        <v/>
      </c>
      <c r="ES158" s="409" t="str">
        <f>IF(AND('[1]Multi-Field'!$E$89=[1]Lists!BF158,'[1]Multi-Field'!$F$89="Drained"),BI158,IF(AND('[1]Multi-Field'!$E$89=[1]Lists!BF158,'[1]Multi-Field'!$F$89="undrained"),BH158,""))</f>
        <v/>
      </c>
      <c r="ET158" s="409" t="str">
        <f>IF(AND('[1]Multi-Field'!$E$90=[1]Lists!BF158,'[1]Multi-Field'!$F$90="Drained"),BI158,IF(AND('[1]Multi-Field'!$E$90=[1]Lists!BF158,'[1]Multi-Field'!$F$90="undrained"),BH158,""))</f>
        <v/>
      </c>
      <c r="EU158" s="409" t="str">
        <f>IF(AND('[1]Multi-Field'!$E$91=[1]Lists!BF158,'[1]Multi-Field'!$F$91="Drained"),BI158,IF(AND('[1]Multi-Field'!$E$91=[1]Lists!BF158,'[1]Multi-Field'!$F$91="undrained"),BH158,""))</f>
        <v/>
      </c>
      <c r="EV158" s="409" t="str">
        <f>IF(AND('[1]Multi-Field'!$E$92=[1]Lists!BF158,'[1]Multi-Field'!$F$92="Drained"),BI158,IF(AND('[1]Multi-Field'!$E$92=[1]Lists!BF158,'[1]Multi-Field'!$F$92="undrained"),BH158,""))</f>
        <v/>
      </c>
      <c r="EW158" s="409" t="str">
        <f>IF(AND('[1]Multi-Field'!$E$93=[1]Lists!BF158,'[1]Multi-Field'!$F$93="Drained"),BI158,IF(AND('[1]Multi-Field'!$E$93=[1]Lists!BF158,'[1]Multi-Field'!$F$93="undrained"),BH158,""))</f>
        <v/>
      </c>
      <c r="EX158" s="409" t="str">
        <f>IF(AND('[1]Multi-Field'!$E$94=[1]Lists!BF158,'[1]Multi-Field'!$F$94="Drained"),BI158,IF(AND('[1]Multi-Field'!$E$94=[1]Lists!BF158,'[1]Multi-Field'!$F$94="undrained"),BH158,""))</f>
        <v/>
      </c>
      <c r="EY158" s="409" t="str">
        <f>IF(AND('[1]Multi-Field'!$E$95=[1]Lists!BF158,'[1]Multi-Field'!$F$95="Drained"),BI158,IF(AND('[1]Multi-Field'!$E$95=[1]Lists!BF158,'[1]Multi-Field'!$F$95="undrained"),BH158,""))</f>
        <v/>
      </c>
      <c r="EZ158" s="409" t="str">
        <f>IF(AND('[1]Multi-Field'!$E$96=[1]Lists!BF158,'[1]Multi-Field'!$F$96="Drained"),BI158,IF(AND('[1]Multi-Field'!$E$96=[1]Lists!BF158,'[1]Multi-Field'!$F$96="undrained"),BH158,""))</f>
        <v/>
      </c>
      <c r="FA158" s="409" t="str">
        <f>IF(AND('[1]Multi-Field'!$E$97=[1]Lists!BF158,'[1]Multi-Field'!$F$97="Drained"),BI158,IF(AND('[1]Multi-Field'!$E$97=[1]Lists!BF158,'[1]Multi-Field'!$F$97="undrained"),BH158,""))</f>
        <v/>
      </c>
      <c r="FB158" s="409" t="str">
        <f>IF(AND('[1]Multi-Field'!$E$98=[1]Lists!BF158,'[1]Multi-Field'!$F$98="Drained"),BI158,IF(AND('[1]Multi-Field'!$E$98=[1]Lists!BF158,'[1]Multi-Field'!$F$98="undrained"),BH158,""))</f>
        <v/>
      </c>
      <c r="FC158" s="409" t="str">
        <f>IF(AND('[1]Multi-Field'!$E$99=[1]Lists!BF158,'[1]Multi-Field'!$F$99="Drained"),BI158,IF(AND('[1]Multi-Field'!$E$99=[1]Lists!BF158,'[1]Multi-Field'!$F$99="undrained"),BH158,""))</f>
        <v/>
      </c>
      <c r="FD158" s="409" t="str">
        <f>IF(AND('[1]Multi-Field'!$E$100=[1]Lists!BF158,'[1]Multi-Field'!$F$100="Drained"),BI158,IF(AND('[1]Multi-Field'!$E$100=[1]Lists!BF158,'[1]Multi-Field'!$F$100="undrained"),BH158,""))</f>
        <v/>
      </c>
      <c r="FE158" s="409" t="str">
        <f>IF(AND('[1]Multi-Field'!$E$101=[1]Lists!BF158,'[1]Multi-Field'!$F$101="Drained"),BI158,IF(AND('[1]Multi-Field'!$E$101=[1]Lists!BF158,'[1]Multi-Field'!$F$101="undrained"),BH158,""))</f>
        <v/>
      </c>
      <c r="FF158" s="409" t="str">
        <f>IF(AND('[1]Multi-Field'!$E$102=[1]Lists!BF158,'[1]Multi-Field'!$F$102="Drained"),BI158,IF(AND('[1]Multi-Field'!$E$102=[1]Lists!BF158,'[1]Multi-Field'!$F$102="undrained"),BH158,""))</f>
        <v/>
      </c>
      <c r="FG158" s="409" t="str">
        <f>IF(AND('[1]Multi-Field'!$E$103=[1]Lists!BF158,'[1]Multi-Field'!$F$103="Drained"),BI158,IF(AND('[1]Multi-Field'!$E$103=[1]Lists!BF158,'[1]Multi-Field'!$F$103="undrained"),BH158,""))</f>
        <v/>
      </c>
      <c r="FH158" s="409" t="str">
        <f>IF(AND('[1]Multi-Field'!$E$104=[1]Lists!BF158,'[1]Multi-Field'!$F$104="Drained"),BI158,IF(AND('[1]Multi-Field'!$E$104=[1]Lists!BF158,'[1]Multi-Field'!$F$104="undrained"),BH158,""))</f>
        <v/>
      </c>
      <c r="FI158" s="409" t="str">
        <f>IF(AND('[1]Multi-Field'!$E$105=[1]Lists!BF158,'[1]Multi-Field'!$F$105="Drained"),BI158,IF(AND('[1]Multi-Field'!$E$105=[1]Lists!BF158,'[1]Multi-Field'!$F$105="undrained"),BH158,""))</f>
        <v/>
      </c>
      <c r="FJ158" s="409" t="str">
        <f>IF(AND('[1]Multi-Field'!$E$106=[1]Lists!BF158,'[1]Multi-Field'!$F$106="Drained"),BI158,IF(AND('[1]Multi-Field'!$E$106=[1]Lists!BF158,'[1]Multi-Field'!$F$106="undrained"),BH158,""))</f>
        <v/>
      </c>
      <c r="FK158" s="409" t="str">
        <f>IF(AND('[1]Multi-Field'!$E$107=[1]Lists!BF158,'[1]Multi-Field'!$F$107="Drained"),BI158,IF(AND('[1]Multi-Field'!$E$107=[1]Lists!BF158,'[1]Multi-Field'!$F$107="undrained"),BH158,""))</f>
        <v/>
      </c>
      <c r="FL158" s="409" t="str">
        <f>IF(AND('[1]Multi-Field'!$E$108=[1]Lists!BF158,'[1]Multi-Field'!$F$108="Drained"),BI158,IF(AND('[1]Multi-Field'!$E$108=[1]Lists!BF158,'[1]Multi-Field'!$F$108="undrained"),BH158,""))</f>
        <v/>
      </c>
      <c r="FM158" s="409" t="str">
        <f>IF(AND('[1]Multi-Field'!$E$109=[1]Lists!BF158,'[1]Multi-Field'!$F$109="Drained"),BI158,IF(AND('[1]Multi-Field'!$E$109=[1]Lists!BF158,'[1]Multi-Field'!$F$109="undrained"),BH158,""))</f>
        <v/>
      </c>
      <c r="FN158" s="409" t="str">
        <f>IF(AND('[1]Multi-Field'!$E$110=[1]Lists!BF158,'[1]Multi-Field'!$F$110="Drained"),BI158,IF(AND('[1]Multi-Field'!$E$110=[1]Lists!BF158,'[1]Multi-Field'!$F$110="undrained"),BH158,""))</f>
        <v/>
      </c>
      <c r="FO158" s="409" t="str">
        <f>IF(AND('[1]Multi-Field'!$E$111=[1]Lists!BF158,'[1]Multi-Field'!$F$111="Drained"),BI158,IF(AND('[1]Multi-Field'!$E$111=[1]Lists!BF158,'[1]Multi-Field'!$F$111="undrained"),BH158,""))</f>
        <v/>
      </c>
      <c r="FP158" s="409" t="str">
        <f>IF(AND('[1]Multi-Field'!$E$112=[1]Lists!BF158,'[1]Multi-Field'!$F$112="Drained"),BI158,IF(AND('[1]Multi-Field'!$E$112=[1]Lists!BF158,'[1]Multi-Field'!$F$112="undrained"),BH158,""))</f>
        <v/>
      </c>
      <c r="FQ158" s="409" t="str">
        <f>IF(AND('[1]Multi-Field'!$E$113=[1]Lists!BF158,'[1]Multi-Field'!$F$113="Drained"),BI158,IF(AND('[1]Multi-Field'!$E$113=[1]Lists!BF158,'[1]Multi-Field'!$F$113="undrained"),BH158,""))</f>
        <v/>
      </c>
      <c r="FR158" s="409" t="str">
        <f>IF(AND('[1]Multi-Field'!$E$114=[1]Lists!BF158,'[1]Multi-Field'!$F$114="Drained"),BI158,IF(AND('[1]Multi-Field'!$E$114=[1]Lists!BF158,'[1]Multi-Field'!$F$114="undrained"),BH158,""))</f>
        <v/>
      </c>
      <c r="FS158" s="409" t="str">
        <f>IF(AND('[1]Multi-Field'!$E$115=[1]Lists!BF158,'[1]Multi-Field'!$F$115="Drained"),BI158,IF(AND('[1]Multi-Field'!$E$115=[1]Lists!BF158,'[1]Multi-Field'!$F$115="undrained"),BH158,""))</f>
        <v/>
      </c>
      <c r="FT158" s="409" t="str">
        <f>IF(AND('[1]Multi-Field'!$E$116=[1]Lists!BF158,'[1]Multi-Field'!$F$116="Drained"),BI158,IF(AND('[1]Multi-Field'!$E$116=[1]Lists!BF158,'[1]Multi-Field'!$F$116="undrained"),BH158,""))</f>
        <v/>
      </c>
      <c r="FU158" s="409" t="str">
        <f>IF(AND('[1]Multi-Field'!$E$117=[1]Lists!BF158,'[1]Multi-Field'!$F$117="Drained"),BI158,IF(AND('[1]Multi-Field'!$E$117=[1]Lists!BF158,'[1]Multi-Field'!$F$117="undrained"),BH158,""))</f>
        <v/>
      </c>
      <c r="FV158" s="409" t="str">
        <f>IF(AND('[1]Multi-Field'!$E$118=[1]Lists!BF158,'[1]Multi-Field'!$F$118="Drained"),BI158,IF(AND('[1]Multi-Field'!$E$118=[1]Lists!BF158,'[1]Multi-Field'!$F$118="undrained"),BH158,""))</f>
        <v/>
      </c>
      <c r="FW158" s="409" t="str">
        <f>IF(AND('[1]Multi-Field'!$E$119=[1]Lists!BF158,'[1]Multi-Field'!$F$119="Drained"),BI158,IF(AND('[1]Multi-Field'!$E$119=[1]Lists!BF158,'[1]Multi-Field'!$F$119="undrained"),BH158,""))</f>
        <v/>
      </c>
      <c r="FX158" s="409" t="str">
        <f>IF(AND('[1]Multi-Field'!$E$120=[1]Lists!BF158,'[1]Multi-Field'!$F$120="Drained"),BI158,IF(AND('[1]Multi-Field'!$E$120=[1]Lists!BF158,'[1]Multi-Field'!$F$120="undrained"),BH158,""))</f>
        <v/>
      </c>
      <c r="GC158" s="4">
        <f>'[1]Multi-Field'!B156</f>
        <v>0</v>
      </c>
      <c r="GD158" s="73" t="str">
        <f>IF(OR('[1]Multi-Field'!Q156=$FZ$43,'[1]Multi-Field'!Q156=$FZ$44),'[1]Multi-Field'!BS156,"")</f>
        <v/>
      </c>
      <c r="GE158" s="4" t="str">
        <f>IF(AND(OR('[1]Multi-Field'!Q156=$FZ$86,'[1]Multi-Field'!Q156=$FZ$94,'[1]Multi-Field'!Q156=$FZ$87,'[1]Multi-Field'!Q156=[1]Lists!$FZ$93,'[1]Multi-Field'!Q156=$FZ$59),'[1]Multi-Field'!BS156&gt;50),'[1]Multi-Field'!BS156*0.8,IF(AND(OR('[1]Multi-Field'!Q156=$FZ$86,'[1]Multi-Field'!Q156=$FZ$94,'[1]Multi-Field'!Q156=$FZ$87,'[1]Multi-Field'!Q156=[1]Lists!$FZ$93,'[1]Multi-Field'!Q156=[1]Lists!$FZ$59),'[1]Multi-Field'!BS156&lt;50),'[1]Multi-Field'!BS156,""))</f>
        <v/>
      </c>
      <c r="GF158" s="4" t="str">
        <f>IF(OR('[1]Multi-Field'!Q156=[1]Lists!$FZ$7,'[1]Multi-Field'!Q156=[1]Lists!$FZ$5,'[1]Multi-Field'!Q156=[1]Lists!$FZ$24,'[1]Multi-Field'!Q156=[1]Lists!$FZ$10,'[1]Multi-Field'!Q156=[1]Lists!$FZ$8, '[1]Multi-Field'!Q156=[1]Lists!$FZ$25, '[1]Multi-Field'!Q156=[1]Lists!$FZ$23, '[1]Multi-Field'!Q156= [1]Lists!$FZ$47, '[1]Multi-Field'!Q156=[1]Lists!$FZ$49, '[1]Multi-Field'!Q156=[1]Lists!$FZ$48,'[1]Multi-Field'!Q156=[1]Lists!$FZ$3, '[1]Multi-Field'!Q156=[1]Lists!$FZ$14,'[1]Multi-Field'!Q156=[1]Lists!$FZ$36, '[1]Multi-Field'!Q156=[1]Lists!$FZ$41,'[1]Multi-Field'!Q156=[1]Lists!$FZ$42),0,"")</f>
        <v/>
      </c>
      <c r="GG158" s="4" t="str">
        <f>IF(OR('[1]Multi-Field'!Q156=[1]Lists!$FZ$6,'[1]Multi-Field'!Q156=[1]Lists!$FZ$4, '[1]Multi-Field'!Q185=[1]Lists!$FZ$11, '[1]Multi-Field'!Q156=[1]Lists!$FZ$1),100*IF('[1]Multi-Field'!U156=onepercent,0.75,IF('[1]Multi-Field'!U156=onetotwentyfivepercent,0.4,IF(OR('[1]Multi-Field'!U156=twentysixtofiftypercent,'[1]Multi-Field'!U156=greaterthanfiftypercent),0,""))),"")</f>
        <v/>
      </c>
      <c r="GH158" s="4" t="str">
        <f>IF(OR('[1]Multi-Field'!Q156=[1]Lists!$FZ$53,'[1]Multi-Field'!Q156=[1]Lists!$FZ$55), 50,IF('[1]Multi-Field'!Q156=[1]Lists!$FZ$54,225,IF('[1]Multi-Field'!Q156=[1]Lists!$FZ$56,75,"")))</f>
        <v/>
      </c>
      <c r="GI158" s="4" t="e">
        <f>#VALUE!</f>
        <v>#VALUE!</v>
      </c>
      <c r="GJ158" s="4" t="e">
        <f>#VALUE!</f>
        <v>#VALUE!</v>
      </c>
      <c r="GK158" s="4" t="str">
        <f>IF('[1]Multi-Field'!Q156=[1]Lists!$FZ$95,'[1]Multi-Field'!BS156*0.66,"")</f>
        <v/>
      </c>
      <c r="GM158" s="4" t="str">
        <f>IF(OR('[1]Multi-Field'!Q156=[1]Lists!$FZ$26,'[1]Multi-Field'!Q156=[1]Lists!$FZ$84),20,"")</f>
        <v/>
      </c>
      <c r="GN158" s="4" t="str">
        <f>IF(OR('[1]Multi-Field'!Q156=[1]Lists!$FZ$88,'[1]Multi-Field'!Q156=[1]Lists!$FZ$57),0,"")</f>
        <v/>
      </c>
      <c r="GO158" s="4" t="str">
        <f>IF(OR('[1]Multi-Field'!Q156=[1]Lists!$FZ$69,'[1]Multi-Field'!Q156=[1]Lists!$FZ$71,'[1]Multi-Field'!Q156=[1]Lists!$FZ$105),50,"")</f>
        <v/>
      </c>
      <c r="GP158" s="4" t="str">
        <f>IF(OR('[1]Multi-Field'!Q156=[1]Lists!$FZ$75,'[1]Multi-Field'!Q156=[1]Lists!$FZ$70),75,"")</f>
        <v/>
      </c>
      <c r="GQ158" s="4">
        <f>IF('[1]Multi-Field'!Q156=[1]Lists!$FZ$72,150,"")</f>
        <v>150</v>
      </c>
      <c r="GR158" s="4" t="str">
        <f>IF(OR('[1]Multi-Field'!Q156=[1]Lists!$FZ$74,'[1]Multi-Field'!Q156=[1]Lists!$FZ$73),40,"")</f>
        <v/>
      </c>
      <c r="GS158" s="4" t="str">
        <f>IF('[1]Multi-Field'!Q156=[1]Lists!$FZ$99,80,"")</f>
        <v/>
      </c>
      <c r="GT158" s="4" t="str">
        <f>IF('[1]Multi-Field'!Q156=[1]Lists!$FZ$106,70,"")</f>
        <v/>
      </c>
      <c r="GU158" s="4" t="e">
        <f t="shared" si="31"/>
        <v>#VALUE!</v>
      </c>
    </row>
    <row r="159" spans="1:203" ht="13.5" customHeight="1">
      <c r="A159" s="7" t="s">
        <v>246</v>
      </c>
      <c r="B159" s="7"/>
      <c r="C159" s="7"/>
      <c r="D159" s="8">
        <v>75</v>
      </c>
      <c r="E159" s="8">
        <f t="shared" si="27"/>
        <v>75</v>
      </c>
      <c r="F159" s="8">
        <f t="shared" si="28"/>
        <v>75</v>
      </c>
      <c r="G159" s="8">
        <v>75</v>
      </c>
      <c r="H159" s="8">
        <v>65</v>
      </c>
      <c r="I159" s="8">
        <f t="shared" si="32"/>
        <v>65</v>
      </c>
      <c r="J159" s="8">
        <f t="shared" si="33"/>
        <v>65</v>
      </c>
      <c r="K159" s="8">
        <v>65</v>
      </c>
      <c r="L159" s="8">
        <v>95</v>
      </c>
      <c r="M159" s="8">
        <f t="shared" si="29"/>
        <v>95</v>
      </c>
      <c r="N159" s="8">
        <f t="shared" si="30"/>
        <v>95</v>
      </c>
      <c r="O159" s="8">
        <v>95</v>
      </c>
      <c r="P159" s="391">
        <v>134</v>
      </c>
      <c r="Q159" s="394"/>
      <c r="R159" s="395" t="b">
        <f>IF(OR('Multi-Field'!AA136=Lists!$AC$42,'Multi-Field'!AA136=Lists!$AC$43),IF('Multi-Field'!Z136="x",(IF('Multi-Field'!AC136=Lists!$Q$11,Lists!$R$11,IF('Multi-Field'!AC136=Lists!$Q$12,Lists!$R$12,IF('Multi-Field'!AC136=Lists!$Q$13,Lists!$R$13,IF('Multi-Field'!AC136=Lists!$Q$14,Lists!$R$14))))),IF('Multi-Field'!X136="x",(IF('Multi-Field'!AC136=Lists!$Q$11,Lists!$S$11,IF('Multi-Field'!AC136=Lists!$Q$12,Lists!$S$12,IF('Multi-Field'!AC136=Lists!$Q$13,Lists!$S$13,IF('Multi-Field'!AC136=Lists!$Q$14,Lists!$S$14))))),IF('Multi-Field'!V136="x",(IF('Multi-Field'!AC136=Lists!$Q$11,Lists!$T$11,IF('Multi-Field'!AC136=Lists!$Q$12,Lists!$T$12,IF('Multi-Field'!AC136=Lists!$Q$13,Lists!$T$13,IF('Multi-Field'!AC136=Lists!$Q$14,Lists!$T$14))))),0))))</f>
        <v>0</v>
      </c>
      <c r="S159" s="395" t="str">
        <f t="shared" si="38"/>
        <v/>
      </c>
      <c r="T159" s="395"/>
      <c r="U159" s="396"/>
      <c r="V159" s="383">
        <f>IF(OR('Multi-Field'!AI139=$U$4,'Multi-Field'!AI139=$U$5,'Multi-Field'!AI139=$U$6,'Multi-Field'!AI139=$U$7,'Multi-Field'!AI139=$U$8,'Multi-Field'!AI139=$U$9),(IF('Multi-Field'!AJ139=$V$2,100,IF('Multi-Field'!AJ139=$V$3,65,IF('Multi-Field'!AJ139=$V$4,53,IF('Multi-Field'!AJ139=$V$5,41,IF('Multi-Field'!AJ139=$V$6,23,IF('Multi-Field'!AJ139=$V$7,0,0))))))),0)</f>
        <v>0</v>
      </c>
      <c r="W159" s="383" t="str">
        <f>IF(AND(OR('Multi-Field'!AF139=$S$3,'Multi-Field'!AF139=S147,'Multi-Field'!AF139=$S$7),'Multi-Field'!AN139&lt;18,'Multi-Field'!AN139&gt;0),35,IF('Multi-Field'!AF139=$S$4,55,IF(AND('Multi-Field'!AF139=$S$6,'Multi-Field'!AN139&lt;18),30,IF(AND('Multi-Field'!AN139&gt;17,OR('Multi-Field'!AF139=$S$3,'Multi-Field'!AF139=$S$5,'Multi-Field'!AF139= $S$6,'Multi-Field'!AF139=$S$7)),25,"0"))))</f>
        <v>0</v>
      </c>
      <c r="X159" s="383">
        <f>IF(OR('Multi-Field'!BA139=$U$4,'Multi-Field'!BA139=$U$5,'Multi-Field'!BA139=$U$6,'Multi-Field'!BA139=U149,'Multi-Field'!BA139=$U$8,'Multi-Field'!BA139=$U$9),(IF('Multi-Field'!BB139=$V$2,100,IF('Multi-Field'!BB139=$V$3,65,IF('Multi-Field'!BB139=$V$4,53,IF('Multi-Field'!BB139=$V$5,41,IF('Multi-Field'!BB139=$V$6,23,IF('Multi-Field'!BB139=$V$7,0,0))))))),0)</f>
        <v>0</v>
      </c>
      <c r="Y159" s="383" t="str">
        <f>IF(AND(OR('Multi-Field'!AX139=$S$3,'Multi-Field'!AX139=$S$5,'Multi-Field'!AX139=$S$7),'Multi-Field'!BF139&lt;18),35,IF('Multi-Field'!AX139=$S$4,55,IF(AND('Multi-Field'!AX139=$S$6,'Multi-Field'!BF139&lt;18),30,IF(AND('Multi-Field'!BF139&gt;17,OR('Multi-Field'!AX139=$S$3,'Multi-Field'!AX139=$S$5,'Multi-Field'!AX139=$S$6,'Multi-Field'!AX139=$S$7)),25,"0"))))</f>
        <v>0</v>
      </c>
      <c r="Z159" s="383">
        <v>143</v>
      </c>
      <c r="AI159" s="384">
        <f>'[1]Multi-Field'!B155</f>
        <v>0</v>
      </c>
      <c r="AJ159" s="385" t="e">
        <f>#VALUE!</f>
        <v>#VALUE!</v>
      </c>
      <c r="AK159" s="385" t="e">
        <f>#VALUE!</f>
        <v>#VALUE!</v>
      </c>
      <c r="AL159" s="385" t="e">
        <f>IF(AK159="","",IF('[1]Multi-Field'!AU155=20,10,IF(AK159-30&lt;0,0,AK159-30)))</f>
        <v>#VALUE!</v>
      </c>
      <c r="AM159" s="385" t="e">
        <f>#VALUE!</f>
        <v>#VALUE!</v>
      </c>
      <c r="AN159" s="385" t="e">
        <f t="shared" si="35"/>
        <v>#VALUE!</v>
      </c>
      <c r="AO159" s="385" t="e">
        <f>#VALUE!</f>
        <v>#VALUE!</v>
      </c>
      <c r="AP159" s="385" t="e">
        <f>#VALUE!</f>
        <v>#VALUE!</v>
      </c>
      <c r="AQ159" s="385" t="e">
        <f>#VALUE!</f>
        <v>#VALUE!</v>
      </c>
      <c r="AR159" s="385" t="e">
        <f>#VALUE!</f>
        <v>#VALUE!</v>
      </c>
      <c r="AS159" s="385" t="e">
        <f>IF(AR159="","",IF('[1]Multi-Field'!AU155&gt;9,0,AR159-15))</f>
        <v>#VALUE!</v>
      </c>
      <c r="AT159" s="385" t="e">
        <f>#VALUE!</f>
        <v>#VALUE!</v>
      </c>
      <c r="AU159" s="385" t="e">
        <f>#VALUE!</f>
        <v>#VALUE!</v>
      </c>
      <c r="AV159" s="385" t="e">
        <f>IF(AU159="","",IF('[1]Multi-Field'!AU155=9&gt;9,0,AU159-35))</f>
        <v>#VALUE!</v>
      </c>
      <c r="AW159" s="385" t="e">
        <f>#VALUE!</f>
        <v>#VALUE!</v>
      </c>
      <c r="AX159" s="385" t="e">
        <f t="shared" si="36"/>
        <v>#VALUE!</v>
      </c>
      <c r="AY159" s="385" t="str">
        <f>IF('[1]Multi-Field'!AU155="","",IF('[1]Multi-Field'!AU155&lt;1,100,IF('[1]Multi-Field'!AU155=1,75,IF('[1]Multi-Field'!AU155=2,50,IF('[1]Multi-Field'!AU155=3,25,IF('[1]Multi-Field'!AU155&gt;3,0,""))))))</f>
        <v/>
      </c>
      <c r="AZ159" s="385" t="str">
        <f t="shared" si="37"/>
        <v/>
      </c>
      <c r="BA159" s="385" t="e">
        <f>#VALUE!</f>
        <v>#VALUE!</v>
      </c>
      <c r="BB159" s="385" t="e">
        <f>IF(BA159="","",IF(AND('[1]Multi-Field'!AU155&lt;40,'[1]Multi-Field'!AU155&gt;9),40,IF('[1]Multi-Field'!AU155&gt;39,0,BA159+5)))</f>
        <v>#VALUE!</v>
      </c>
      <c r="BC159" s="386" t="e">
        <f t="shared" si="34"/>
        <v>#VALUE!</v>
      </c>
      <c r="BF159" s="411" t="s">
        <v>1328</v>
      </c>
      <c r="BG159" s="412">
        <v>4</v>
      </c>
      <c r="BH159" s="412">
        <v>5</v>
      </c>
      <c r="BI159" s="412">
        <v>5</v>
      </c>
      <c r="BJ159" s="409" t="e">
        <f>IF(AND('[1]Single Field'!#REF!=[1]Lists!BF159,'[1]Single Field'!#REF!="Drained"),"x",IF(AND('[1]Single Field'!#REF!=[1]Lists!BF159,'[1]Single Field'!#REF!="Undrained"),O,""))</f>
        <v>#REF!</v>
      </c>
      <c r="BK159" s="409" t="str">
        <f>IF(AND('[1]Multi-Field'!$E$3=[1]Lists!BF159,'[1]Multi-Field'!$F$3="Drained"),BI159,IF(AND('[1]Multi-Field'!$E$3=BF159,'[1]Multi-Field'!$F$3="undrained"),BH159,""))</f>
        <v/>
      </c>
      <c r="BL159" s="409" t="str">
        <f>IF(AND('[1]Multi-Field'!$E$4=BF159,'[1]Multi-Field'!$F$4="Drained"),BI159,IF(AND('[1]Multi-Field'!$E$4=BF159,'[1]Multi-Field'!$F$4="undrained"),BH159,""))</f>
        <v/>
      </c>
      <c r="BM159" s="409" t="str">
        <f>IF(AND('[1]Multi-Field'!$E$5=BF159,'[1]Multi-Field'!$F$5="Drained"),BI159,IF(AND('[1]Multi-Field'!$E$5=BF159,'[1]Multi-Field'!$F$5="undrained"),BH159,""))</f>
        <v/>
      </c>
      <c r="BN159" s="409" t="str">
        <f>IF(AND('[1]Multi-Field'!$E$6=BF159,'[1]Multi-Field'!$F$6="Drained"),BI159,IF(AND('[1]Multi-Field'!$E$6=BF159,'[1]Multi-Field'!$F$6="undrained"),BH159,""))</f>
        <v/>
      </c>
      <c r="BO159" s="409" t="str">
        <f>IF(AND('[1]Multi-Field'!$E$7=BF159,'[1]Multi-Field'!$F$7="Drained"),BI159,IF(AND('[1]Multi-Field'!$E$7=BF159,'[1]Multi-Field'!$F$7="undrained"),BH159,""))</f>
        <v/>
      </c>
      <c r="BP159" s="409" t="str">
        <f>IF(AND('[1]Multi-Field'!$E$8=BF159,'[1]Multi-Field'!$F$8="Drained"),BI159,IF(AND('[1]Multi-Field'!$E$8=BF159,'[1]Multi-Field'!$F$8="undrained"),BH159,""))</f>
        <v/>
      </c>
      <c r="BQ159" s="409" t="str">
        <f>IF(AND('[1]Multi-Field'!$E$9=BF159,'[1]Multi-Field'!$F$9="Drained"),BI159,IF(AND('[1]Multi-Field'!$E$9=BF159,'[1]Multi-Field'!$F$9="undrained"),BH159,""))</f>
        <v/>
      </c>
      <c r="BR159" s="409" t="str">
        <f>IF(AND('[1]Multi-Field'!$E$10=BF159,'[1]Multi-Field'!$F$10="Drained"),BI159,IF(AND('[1]Multi-Field'!$E$10=BF159,'[1]Multi-Field'!$F$10="undrained"),BH159,""))</f>
        <v/>
      </c>
      <c r="BS159" s="409" t="str">
        <f>IF(AND('[1]Multi-Field'!$E$11=BF159,'[1]Multi-Field'!$F$11="Drained"),BI159,IF(AND('[1]Multi-Field'!$E$11=BF159,'[1]Multi-Field'!$F$11="undrained"),BH159,""))</f>
        <v/>
      </c>
      <c r="BT159" s="409" t="str">
        <f>IF(AND('[1]Multi-Field'!$E$12=BF159,'[1]Multi-Field'!$F$12="Drained"),BI159,IF(AND('[1]Multi-Field'!$E$12=BF159,'[1]Multi-Field'!$F$12="undrained"),BH159,""))</f>
        <v/>
      </c>
      <c r="BU159" s="409" t="str">
        <f>IF(AND('[1]Multi-Field'!$E$13=BF159,'[1]Multi-Field'!$F$13="Drained"),BI159,IF(AND('[1]Multi-Field'!$E$3=BF159,'[1]Multi-Field'!$F$13="undrained"),BH159,""))</f>
        <v/>
      </c>
      <c r="BV159" s="409" t="str">
        <f>IF(AND('[1]Multi-Field'!$E$14=BF159,'[1]Multi-Field'!$F$14="Drained"),BI159,IF(AND('[1]Multi-Field'!$E$14=BF159,'[1]Multi-Field'!$F$14="undrained"),BH159,""))</f>
        <v/>
      </c>
      <c r="BW159" s="409" t="str">
        <f>IF(AND('[1]Multi-Field'!$E$15=BF159,'[1]Multi-Field'!$F$15="Drained"),BI159,IF(AND('[1]Multi-Field'!$E$15=BF159,'[1]Multi-Field'!$F$15="undrained"),BH159,""))</f>
        <v/>
      </c>
      <c r="BX159" s="409" t="str">
        <f>IF(AND('[1]Multi-Field'!$E$16=[1]Lists!BF159,'[1]Multi-Field'!$F$16="Drained"),BI159,IF(AND('[1]Multi-Field'!$E$16=[1]Lists!BF159,'[1]Multi-Field'!$F$16="undrained"),BH159,""))</f>
        <v/>
      </c>
      <c r="BY159" s="409" t="str">
        <f>IF(AND('[1]Multi-Field'!$E$17=[1]Lists!BF159,'[1]Multi-Field'!$F$17="Drained"),BI159,IF(AND('[1]Multi-Field'!$E$17=[1]Lists!BF159,'[1]Multi-Field'!$F$17="undrained"),BH159,""))</f>
        <v/>
      </c>
      <c r="BZ159" s="409" t="str">
        <f>IF(AND('[1]Multi-Field'!$E$18=[1]Lists!BF159,'[1]Multi-Field'!$F$18="Drained"),BI159,IF(AND('[1]Multi-Field'!$E$18=[1]Lists!BF159,'[1]Multi-Field'!$F$18="undrained"),BH159,""))</f>
        <v/>
      </c>
      <c r="CA159" s="409" t="str">
        <f>IF(AND('[1]Multi-Field'!$E$19=[1]Lists!BF159,'[1]Multi-Field'!$F$19="Drained"),BI159,IF(AND('[1]Multi-Field'!$E$19=[1]Lists!BF159,'[1]Multi-Field'!$F$19="undrained"),BH159,""))</f>
        <v/>
      </c>
      <c r="CB159" s="409" t="str">
        <f>IF(AND('[1]Multi-Field'!$E$20=[1]Lists!BF159,'[1]Multi-Field'!$F$20="Drained"),BI159,IF(AND('[1]Multi-Field'!$E$20=[1]Lists!BF159,'[1]Multi-Field'!$F$20="undrained"),BH159,""))</f>
        <v/>
      </c>
      <c r="CC159" s="409" t="str">
        <f>IF(AND('[1]Multi-Field'!$E$21=[1]Lists!BF159,'[1]Multi-Field'!$F$21="Drained"),BI159,IF(AND('[1]Multi-Field'!$E$21=[1]Lists!BF159,'[1]Multi-Field'!$F$21="undrained"),BH159,""))</f>
        <v/>
      </c>
      <c r="CD159" s="409" t="str">
        <f>IF(AND('[1]Multi-Field'!$E$22=[1]Lists!BF159,'[1]Multi-Field'!$F$22="Drained"),BI159,IF(AND('[1]Multi-Field'!$E$22=[1]Lists!BF159,'[1]Multi-Field'!$F$22="undrained"),BH159,""))</f>
        <v/>
      </c>
      <c r="CE159" s="409" t="str">
        <f>IF(AND('[1]Multi-Field'!$E$23=[1]Lists!BF159,'[1]Multi-Field'!$F$23="Drained"),BI159,IF(AND('[1]Multi-Field'!$E$23=[1]Lists!BF159,'[1]Multi-Field'!$F$23="undrained"),BH159,""))</f>
        <v/>
      </c>
      <c r="CF159" s="409" t="str">
        <f>IF(AND('[1]Multi-Field'!$E$24=[1]Lists!BF159,'[1]Multi-Field'!$F$24="Drained"),BI159,IF(AND('[1]Multi-Field'!$E$24=[1]Lists!BF159,'[1]Multi-Field'!$F$24="undrained"),BH159,""))</f>
        <v/>
      </c>
      <c r="CG159" s="409" t="str">
        <f>IF(AND('[1]Multi-Field'!$E$25=[1]Lists!BF159,'[1]Multi-Field'!$F$25="Drained"),BI159,IF(AND('[1]Multi-Field'!$E$25=[1]Lists!BF159,'[1]Multi-Field'!$F$25="undrained"),BH159,""))</f>
        <v/>
      </c>
      <c r="CH159" s="409" t="str">
        <f>IF(AND('[1]Multi-Field'!$E$26=[1]Lists!BF159,'[1]Multi-Field'!$F$26="Drained"),BI159,IF(AND('[1]Multi-Field'!$E$26=[1]Lists!BF159,'[1]Multi-Field'!$F$26="undrained"),BH159,""))</f>
        <v/>
      </c>
      <c r="CI159" s="409" t="str">
        <f>IF(AND('[1]Multi-Field'!$E$27=[1]Lists!BF159,'[1]Multi-Field'!$F$27="Drained"),BI159,IF(AND('[1]Multi-Field'!$E$27=[1]Lists!BF159,'[1]Multi-Field'!$F$27="undrained"),BH159,""))</f>
        <v/>
      </c>
      <c r="CJ159" s="409" t="str">
        <f>IF(AND('[1]Multi-Field'!$E$28=[1]Lists!BF159,'[1]Multi-Field'!$F$28="Drained"),BI159,IF(AND('[1]Multi-Field'!$E$28=[1]Lists!BF159,'[1]Multi-Field'!$F$28="undrained"),BH159,""))</f>
        <v/>
      </c>
      <c r="CK159" s="409" t="str">
        <f>IF(AND('[1]Multi-Field'!$E$29=[1]Lists!BF159,'[1]Multi-Field'!$F$29="Drained"),BI159,IF(AND('[1]Multi-Field'!$E$29=[1]Lists!BF159,'[1]Multi-Field'!$F$29="undrained"),BH159,""))</f>
        <v/>
      </c>
      <c r="CL159" s="409" t="str">
        <f>IF(AND('[1]Multi-Field'!$E$30=[1]Lists!BF159,'[1]Multi-Field'!$F$30="Drained"),BI159,IF(AND('[1]Multi-Field'!$E$30=[1]Lists!BF159,'[1]Multi-Field'!$F$30="undrained"),BH159,""))</f>
        <v/>
      </c>
      <c r="CM159" s="409" t="str">
        <f>IF(AND('[1]Multi-Field'!$E$31=[1]Lists!BF159,'[1]Multi-Field'!$F$31="Drained"),BI159,IF(AND('[1]Multi-Field'!$E$31=[1]Lists!BF159,'[1]Multi-Field'!$F$31="undrained"),BH159,""))</f>
        <v/>
      </c>
      <c r="CN159" s="409" t="str">
        <f>IF(AND('[1]Multi-Field'!$E$32=[1]Lists!BF159,'[1]Multi-Field'!$F$32="Drained"),BI159,IF(AND('[1]Multi-Field'!$E$32=[1]Lists!BF159,'[1]Multi-Field'!$F$32="undrained"),BH159,""))</f>
        <v/>
      </c>
      <c r="CO159" s="409" t="str">
        <f>IF(AND('[1]Multi-Field'!$E$33=[1]Lists!BF159,'[1]Multi-Field'!$F$33="Drained"),BI159,IF(AND('[1]Multi-Field'!$E$33=[1]Lists!BF159,'[1]Multi-Field'!$F$33="undrained"),BH159,""))</f>
        <v/>
      </c>
      <c r="CP159" s="409" t="str">
        <f>IF(AND('[1]Multi-Field'!$E$34=[1]Lists!BF159,'[1]Multi-Field'!$F$34="Drained"),BI159,IF(AND('[1]Multi-Field'!$E$34=[1]Lists!BF159,'[1]Multi-Field'!$F$34="undrained"),BH159,""))</f>
        <v/>
      </c>
      <c r="CQ159" s="409" t="str">
        <f>IF(AND('[1]Multi-Field'!$E$35=[1]Lists!BF159,'[1]Multi-Field'!$F$35="Drained"),BI159,IF(AND('[1]Multi-Field'!$E$35=[1]Lists!BF159,'[1]Multi-Field'!$F$35="undrained"),BH159,""))</f>
        <v/>
      </c>
      <c r="CR159" s="409" t="str">
        <f>IF(AND('[1]Multi-Field'!$E$36=[1]Lists!BF159,'[1]Multi-Field'!$F$36="Drained"),BI159,IF(AND('[1]Multi-Field'!$E$36=[1]Lists!BF159,'[1]Multi-Field'!$F$36="undrained"),BH159,""))</f>
        <v/>
      </c>
      <c r="CS159" s="409" t="str">
        <f>IF(AND('[1]Multi-Field'!$E$37=[1]Lists!BF159,'[1]Multi-Field'!$F$37="Drained"),BI159,IF(AND('[1]Multi-Field'!$E$37=[1]Lists!BF159,'[1]Multi-Field'!$F$37="undrained"),BH159,""))</f>
        <v/>
      </c>
      <c r="CT159" s="409" t="str">
        <f>IF(AND('[1]Multi-Field'!$E$38=[1]Lists!BF159,'[1]Multi-Field'!$F$38="Drained"),BI159,IF(AND('[1]Multi-Field'!$E$38=[1]Lists!BF159,'[1]Multi-Field'!$F$38="undrained"),BH159,""))</f>
        <v/>
      </c>
      <c r="CU159" s="409" t="str">
        <f>IF(AND('[1]Multi-Field'!$E$39=[1]Lists!BF159,'[1]Multi-Field'!$F$39="Drained"),BI159,IF(AND('[1]Multi-Field'!$E$39=[1]Lists!BF159,'[1]Multi-Field'!$F$39="undrained"),BH159,""))</f>
        <v/>
      </c>
      <c r="CV159" s="409" t="str">
        <f>IF(AND('[1]Multi-Field'!$E$40=[1]Lists!BF159,'[1]Multi-Field'!$F$40="Drained"),BI159,IF(AND('[1]Multi-Field'!$E$40=[1]Lists!BF159,'[1]Multi-Field'!$F$40="undrained"),BH159,""))</f>
        <v/>
      </c>
      <c r="CW159" s="409" t="str">
        <f>IF(AND('[1]Multi-Field'!$E$41=[1]Lists!BF159,'[1]Multi-Field'!$F$40="Drained"),BI159,IF(AND('[1]Multi-Field'!$E$40=[1]Lists!BF159,'[1]Multi-Field'!$F$40="undrained"),BH159,""))</f>
        <v/>
      </c>
      <c r="CX159" s="409" t="str">
        <f>IF(AND('[1]Multi-Field'!$E$42=[1]Lists!BF159,'[1]Multi-Field'!$F$42="Drained"),BI159,IF(AND('[1]Multi-Field'!$E$42=[1]Lists!BF159,'[1]Multi-Field'!$F$42="undrained"),BH159,""))</f>
        <v/>
      </c>
      <c r="CY159" s="409" t="str">
        <f>IF(AND('[1]Multi-Field'!$E$43=[1]Lists!BF159,'[1]Multi-Field'!$F$43="Drained"),BI159,IF(AND('[1]Multi-Field'!$E$43=[1]Lists!BF159,'[1]Multi-Field'!$F$43="undrained"),BH159,""))</f>
        <v/>
      </c>
      <c r="CZ159" s="409" t="str">
        <f>IF(AND('[1]Multi-Field'!$E$44=[1]Lists!BF159,'[1]Multi-Field'!$F$44="Drained"),BI159,IF(AND('[1]Multi-Field'!$E$44=[1]Lists!BF159,'[1]Multi-Field'!$F$44="undrained"),BH159,""))</f>
        <v/>
      </c>
      <c r="DA159" s="409" t="str">
        <f>IF(AND('[1]Multi-Field'!$E$45=[1]Lists!BF159,'[1]Multi-Field'!$F$45="Drained"),BI159,IF(AND('[1]Multi-Field'!$E$45=[1]Lists!BF159,'[1]Multi-Field'!$F$45="undrained"),BH159,""))</f>
        <v/>
      </c>
      <c r="DB159" s="409" t="str">
        <f>IF(AND('[1]Multi-Field'!$E$46=[1]Lists!BF159,'[1]Multi-Field'!$F$46="Drained"),BI159,IF(AND('[1]Multi-Field'!$E$46=[1]Lists!BF159,'[1]Multi-Field'!$F$46="undrained"),BH159,""))</f>
        <v/>
      </c>
      <c r="DC159" s="409" t="str">
        <f>IF(AND('[1]Multi-Field'!$E$47=[1]Lists!BF159,'[1]Multi-Field'!$F$47="Drained"),BI159,IF(AND('[1]Multi-Field'!$E$47=[1]Lists!BF159,'[1]Multi-Field'!$F$47="undrained"),BH159,""))</f>
        <v/>
      </c>
      <c r="DD159" s="409" t="str">
        <f>IF(AND('[1]Multi-Field'!$E$48=[1]Lists!BF159,'[1]Multi-Field'!$F$48="Drained"),BI159,IF(AND('[1]Multi-Field'!$E$48=[1]Lists!BF159,'[1]Multi-Field'!$F$48="undrained"),BH159,""))</f>
        <v/>
      </c>
      <c r="DE159" s="409" t="str">
        <f>IF(AND('[1]Multi-Field'!$E$49=[1]Lists!BF159,'[1]Multi-Field'!$F$49="Drained"),BI159,IF(AND('[1]Multi-Field'!$E$49=[1]Lists!BF159,'[1]Multi-Field'!$F$9="undrained"),BH159,""))</f>
        <v/>
      </c>
      <c r="DF159" s="409" t="str">
        <f>IF(AND('[1]Multi-Field'!$E$50=[1]Lists!BF159,'[1]Multi-Field'!$F$50="Drained"),BI159,IF(AND('[1]Multi-Field'!$E$50=[1]Lists!BF159,'[1]Multi-Field'!$F$50="undrained"),BH159,""))</f>
        <v/>
      </c>
      <c r="DG159" s="409" t="str">
        <f>IF(AND('[1]Multi-Field'!$E$51=[1]Lists!BF159,'[1]Multi-Field'!$F$51="Drained"),BI159,IF(AND('[1]Multi-Field'!$E$51=[1]Lists!BF159,'[1]Multi-Field'!$F$51="undrained"),BH159,""))</f>
        <v/>
      </c>
      <c r="DH159" s="409" t="str">
        <f>IF(AND('[1]Multi-Field'!$E$52=[1]Lists!BF159,'[1]Multi-Field'!$F$52="Drained"),BI159,IF(AND('[1]Multi-Field'!$E$52=[1]Lists!BF159,'[1]Multi-Field'!$F$52="undrained"),BH159,""))</f>
        <v/>
      </c>
      <c r="DI159" s="409" t="str">
        <f>IF(AND('[1]Multi-Field'!$E$53=[1]Lists!BF159,'[1]Multi-Field'!$F$53="Drained"),BI159,IF(AND('[1]Multi-Field'!$E$53=[1]Lists!BF159,'[1]Multi-Field'!$F$53="undrained"),BH159,""))</f>
        <v/>
      </c>
      <c r="DJ159" s="409" t="str">
        <f>IF(AND('[1]Multi-Field'!$E$54=[1]Lists!BF159,'[1]Multi-Field'!$F$54="Drained"),BI159,IF(AND('[1]Multi-Field'!$E$54=[1]Lists!BF159,'[1]Multi-Field'!$F$54="undrained"),BH159,""))</f>
        <v/>
      </c>
      <c r="DK159" s="409" t="str">
        <f>IF(AND('[1]Multi-Field'!$E$55=[1]Lists!BF159,'[1]Multi-Field'!$F$55="Drained"),BI159,IF(AND('[1]Multi-Field'!$E$55=[1]Lists!BF159,'[1]Multi-Field'!$F$55="undrained"),BH159,""))</f>
        <v/>
      </c>
      <c r="DL159" s="409" t="str">
        <f>IF(AND('[1]Multi-Field'!$E$56=[1]Lists!BF159,'[1]Multi-Field'!$F$56="Drained"),BI159,IF(AND('[1]Multi-Field'!$E$56=[1]Lists!BF159,'[1]Multi-Field'!$F$56="undrained"),BH159,""))</f>
        <v/>
      </c>
      <c r="DM159" s="409" t="str">
        <f>IF(AND('[1]Multi-Field'!$E$57=[1]Lists!BF159,'[1]Multi-Field'!$F$57="Drained"),BI159,IF(AND('[1]Multi-Field'!$E$57=[1]Lists!BF159,'[1]Multi-Field'!$F$57="undrained"),BH159,""))</f>
        <v/>
      </c>
      <c r="DN159" s="409" t="str">
        <f>IF(AND('[1]Multi-Field'!$E$58=[1]Lists!BF159,'[1]Multi-Field'!$F$58="Drained"),BI159,IF(AND('[1]Multi-Field'!$E$58=[1]Lists!BF159,'[1]Multi-Field'!$F$58="undrained"),BH159,""))</f>
        <v/>
      </c>
      <c r="DO159" s="409" t="str">
        <f>IF(AND('[1]Multi-Field'!$E$59=[1]Lists!BF159,'[1]Multi-Field'!$F$59="Drained"),BI159,IF(AND('[1]Multi-Field'!$E$59=[1]Lists!BF159,'[1]Multi-Field'!$F$59="undrained"),BH159,""))</f>
        <v/>
      </c>
      <c r="DP159" s="409" t="str">
        <f>IF(AND('[1]Multi-Field'!$E$60=[1]Lists!BF159,'[1]Multi-Field'!$F$60="Drained"),BI159,IF(AND('[1]Multi-Field'!$E$60=[1]Lists!BF159,'[1]Multi-Field'!$F$60="undrained"),BH159,""))</f>
        <v/>
      </c>
      <c r="DQ159" s="409" t="str">
        <f>IF(AND('[1]Multi-Field'!$E$61=[1]Lists!BF159,'[1]Multi-Field'!$F$61="Drained"),BI159,IF(AND('[1]Multi-Field'!$E$61=[1]Lists!BF159,'[1]Multi-Field'!$F$61="undrained"),BH159,""))</f>
        <v/>
      </c>
      <c r="DR159" s="409" t="str">
        <f>IF(AND('[1]Multi-Field'!$E$62=[1]Lists!BF159,'[1]Multi-Field'!$F$62="Drained"),BI159,IF(AND('[1]Multi-Field'!$E$62=[1]Lists!BF159,'[1]Multi-Field'!$F$62="undrained"),BH159,""))</f>
        <v/>
      </c>
      <c r="DS159" s="409" t="str">
        <f>IF(AND('[1]Multi-Field'!$E$63=[1]Lists!BF159,'[1]Multi-Field'!$F$63="Drained"),BI159,IF(AND('[1]Multi-Field'!$E$63=[1]Lists!BF159,'[1]Multi-Field'!$F$63="undrained"),BH159,""))</f>
        <v/>
      </c>
      <c r="DT159" s="409" t="str">
        <f>IF(AND('[1]Multi-Field'!$E$64=[1]Lists!BF159,'[1]Multi-Field'!$F$64="Drained"),BI159,IF(AND('[1]Multi-Field'!$E$64=[1]Lists!BF159,'[1]Multi-Field'!$F$64="undrained"),BH159,""))</f>
        <v/>
      </c>
      <c r="DU159" s="409" t="str">
        <f>IF(AND('[1]Multi-Field'!$E$65=[1]Lists!BF159,'[1]Multi-Field'!$F$65="Drained"),BI159,IF(AND('[1]Multi-Field'!$E$65=[1]Lists!BF159,'[1]Multi-Field'!$F$65="undrained"),BH159,""))</f>
        <v/>
      </c>
      <c r="DV159" s="409" t="str">
        <f>IF(AND('[1]Multi-Field'!$E$66=[1]Lists!BF159,'[1]Multi-Field'!$F$66="Drained"),BI159,IF(AND('[1]Multi-Field'!$E$66=[1]Lists!BF159,'[1]Multi-Field'!$F$66="undrained"),BH159,""))</f>
        <v/>
      </c>
      <c r="DW159" s="409" t="str">
        <f>IF(AND('[1]Multi-Field'!$E$67=[1]Lists!BF159,'[1]Multi-Field'!$F$67="Drained"),BI159,IF(AND('[1]Multi-Field'!$E$67=[1]Lists!BF159,'[1]Multi-Field'!$F$67="undrained"),BH159,""))</f>
        <v/>
      </c>
      <c r="DX159" s="409" t="str">
        <f>IF(AND('[1]Multi-Field'!$E$68=[1]Lists!BF159,'[1]Multi-Field'!$F$68="Drained"),BI159,IF(AND('[1]Multi-Field'!$E$68=[1]Lists!BF159,'[1]Multi-Field'!$F$68="undrained"),BH159,""))</f>
        <v/>
      </c>
      <c r="DY159" s="409" t="str">
        <f>IF(AND('[1]Multi-Field'!$E$69=[1]Lists!BF159,'[1]Multi-Field'!$F$69="Drained"),BI159,IF(AND('[1]Multi-Field'!$E$69=[1]Lists!BF159,'[1]Multi-Field'!$F$69="undrained"),BH159,""))</f>
        <v/>
      </c>
      <c r="DZ159" s="409" t="str">
        <f>IF(AND('[1]Multi-Field'!$E$70=[1]Lists!BF159,'[1]Multi-Field'!$F$70="Drained"),BI159,IF(AND('[1]Multi-Field'!$E$70=[1]Lists!BF159,'[1]Multi-Field'!$F$70="undrained"),BH159,""))</f>
        <v/>
      </c>
      <c r="EA159" s="409" t="str">
        <f>IF(AND('[1]Multi-Field'!$E$71=[1]Lists!BF159,'[1]Multi-Field'!$F$71="Drained"),BI159,IF(AND('[1]Multi-Field'!$E$71=[1]Lists!BF159,'[1]Multi-Field'!$F$71="undrained"),BH159,""))</f>
        <v/>
      </c>
      <c r="EB159" s="409" t="str">
        <f>IF(AND('[1]Multi-Field'!$E$72=[1]Lists!BF159,'[1]Multi-Field'!$F$72="Drained"),BI159,IF(AND('[1]Multi-Field'!$E$72=[1]Lists!BF159,'[1]Multi-Field'!$F$72="undrained"),BH159,""))</f>
        <v/>
      </c>
      <c r="EC159" s="409" t="str">
        <f>IF(AND('[1]Multi-Field'!$E$73=[1]Lists!BF159,'[1]Multi-Field'!$F$73="Drained"),BI159,IF(AND('[1]Multi-Field'!$E$73=[1]Lists!BF159,'[1]Multi-Field'!$F$73="undrained"),BH159,""))</f>
        <v/>
      </c>
      <c r="ED159" s="409" t="str">
        <f>IF(AND('[1]Multi-Field'!$E$74=[1]Lists!BF159,'[1]Multi-Field'!$F$74="Drained"),BI159,IF(AND('[1]Multi-Field'!$E$74=[1]Lists!BF159,'[1]Multi-Field'!$F$74="undrained"),BH159,""))</f>
        <v/>
      </c>
      <c r="EE159" s="409" t="str">
        <f>IF(AND('[1]Multi-Field'!$E$75=[1]Lists!BF159,'[1]Multi-Field'!$F$75="Drained"),BI159,IF(AND('[1]Multi-Field'!$E$75=[1]Lists!BF159,'[1]Multi-Field'!$F$75="undrained"),BH159,""))</f>
        <v/>
      </c>
      <c r="EF159" s="409" t="str">
        <f>IF(AND('[1]Multi-Field'!$E$76=[1]Lists!BF159,'[1]Multi-Field'!$F$76="Drained"),BI159,IF(AND('[1]Multi-Field'!$E$76=[1]Lists!BF159,'[1]Multi-Field'!$F$6="undrained"),BH159,""))</f>
        <v/>
      </c>
      <c r="EG159" s="409" t="str">
        <f>IF(AND('[1]Multi-Field'!$E$77=[1]Lists!BF159,'[1]Multi-Field'!$F$77="Drained"),BI159,IF(AND('[1]Multi-Field'!$E$77=[1]Lists!BF159,'[1]Multi-Field'!$F$77="undrained"),BH159,""))</f>
        <v/>
      </c>
      <c r="EH159" s="409" t="str">
        <f>IF(AND('[1]Multi-Field'!$E$78=[1]Lists!BF159,'[1]Multi-Field'!$F$78="Drained"),BI159,IF(AND('[1]Multi-Field'!$E$78=[1]Lists!BF159,'[1]Multi-Field'!$F$78="undrained"),BH159,""))</f>
        <v/>
      </c>
      <c r="EI159" s="409" t="str">
        <f>IF(AND('[1]Multi-Field'!$E$79=[1]Lists!BF159,'[1]Multi-Field'!$F$79="Drained"),BI159,IF(AND('[1]Multi-Field'!$E$79=[1]Lists!BF159,'[1]Multi-Field'!$F$79="undrained"),BH159,""))</f>
        <v/>
      </c>
      <c r="EJ159" s="409" t="str">
        <f>IF(AND('[1]Multi-Field'!$E$80=[1]Lists!BF159,'[1]Multi-Field'!$F$80="Drained"),BI159,IF(AND('[1]Multi-Field'!$E$80=[1]Lists!BF159,'[1]Multi-Field'!$F$80="undrained"),BH159,""))</f>
        <v/>
      </c>
      <c r="EK159" s="409" t="str">
        <f>IF(AND('[1]Multi-Field'!$E$81=[1]Lists!BF159,'[1]Multi-Field'!$F$81="Drained"),BI159,IF(AND('[1]Multi-Field'!$E$81=[1]Lists!BF159,'[1]Multi-Field'!$F$81="undrained"),BH159,""))</f>
        <v/>
      </c>
      <c r="EL159" s="409" t="str">
        <f>IF(AND('[1]Multi-Field'!$E$82=[1]Lists!BF159,'[1]Multi-Field'!$F$82="Drained"),BI159,IF(AND('[1]Multi-Field'!$E$82=[1]Lists!BF159,'[1]Multi-Field'!$F$82="undrained"),BH159,""))</f>
        <v/>
      </c>
      <c r="EM159" s="409" t="str">
        <f>IF(AND('[1]Multi-Field'!$E$83=[1]Lists!BF159,'[1]Multi-Field'!$F$83="Drained"),BI159,IF(AND('[1]Multi-Field'!$E$83=[1]Lists!BF159,'[1]Multi-Field'!$F$83="undrained"),BH159,""))</f>
        <v/>
      </c>
      <c r="EN159" s="409" t="str">
        <f>IF(AND('[1]Multi-Field'!$E$84=[1]Lists!BF159,'[1]Multi-Field'!$F$84="Drained"),BI159,IF(AND('[1]Multi-Field'!$E$84=[1]Lists!BF159,'[1]Multi-Field'!$F$84="undrained"),BH159,""))</f>
        <v/>
      </c>
      <c r="EO159" s="409" t="str">
        <f>IF(AND('[1]Multi-Field'!$E$85=[1]Lists!BF159,'[1]Multi-Field'!$F$85="Drained"),BI159,IF(AND('[1]Multi-Field'!$E$85=[1]Lists!BF159,'[1]Multi-Field'!$F$85="undrained"),BH159,""))</f>
        <v/>
      </c>
      <c r="EP159" s="409" t="str">
        <f>IF(AND('[1]Multi-Field'!$E$86=[1]Lists!BF159,'[1]Multi-Field'!$F$86="Drained"),BI159,IF(AND('[1]Multi-Field'!$E$86=[1]Lists!BF159,'[1]Multi-Field'!$F$86="undrained"),BH159,""))</f>
        <v/>
      </c>
      <c r="EQ159" s="409" t="str">
        <f>IF(AND('[1]Multi-Field'!$E$87=[1]Lists!BF159,'[1]Multi-Field'!$F$87="Drained"),BI159,IF(AND('[1]Multi-Field'!$E$87=[1]Lists!BF159,'[1]Multi-Field'!$F$87="undrained"),BH159,""))</f>
        <v/>
      </c>
      <c r="ER159" s="409" t="str">
        <f>IF(AND('[1]Multi-Field'!$E$88=[1]Lists!BF159,'[1]Multi-Field'!$F$88="Drained"),BI159,IF(AND('[1]Multi-Field'!$E$88=[1]Lists!BF159,'[1]Multi-Field'!$F$88="undrained"),BH159,""))</f>
        <v/>
      </c>
      <c r="ES159" s="409" t="str">
        <f>IF(AND('[1]Multi-Field'!$E$89=[1]Lists!BF159,'[1]Multi-Field'!$F$89="Drained"),BI159,IF(AND('[1]Multi-Field'!$E$89=[1]Lists!BF159,'[1]Multi-Field'!$F$89="undrained"),BH159,""))</f>
        <v/>
      </c>
      <c r="ET159" s="409" t="str">
        <f>IF(AND('[1]Multi-Field'!$E$90=[1]Lists!BF159,'[1]Multi-Field'!$F$90="Drained"),BI159,IF(AND('[1]Multi-Field'!$E$90=[1]Lists!BF159,'[1]Multi-Field'!$F$90="undrained"),BH159,""))</f>
        <v/>
      </c>
      <c r="EU159" s="409" t="str">
        <f>IF(AND('[1]Multi-Field'!$E$91=[1]Lists!BF159,'[1]Multi-Field'!$F$91="Drained"),BI159,IF(AND('[1]Multi-Field'!$E$91=[1]Lists!BF159,'[1]Multi-Field'!$F$91="undrained"),BH159,""))</f>
        <v/>
      </c>
      <c r="EV159" s="409" t="str">
        <f>IF(AND('[1]Multi-Field'!$E$92=[1]Lists!BF159,'[1]Multi-Field'!$F$92="Drained"),BI159,IF(AND('[1]Multi-Field'!$E$92=[1]Lists!BF159,'[1]Multi-Field'!$F$92="undrained"),BH159,""))</f>
        <v/>
      </c>
      <c r="EW159" s="409" t="str">
        <f>IF(AND('[1]Multi-Field'!$E$93=[1]Lists!BF159,'[1]Multi-Field'!$F$93="Drained"),BI159,IF(AND('[1]Multi-Field'!$E$93=[1]Lists!BF159,'[1]Multi-Field'!$F$93="undrained"),BH159,""))</f>
        <v/>
      </c>
      <c r="EX159" s="409" t="str">
        <f>IF(AND('[1]Multi-Field'!$E$94=[1]Lists!BF159,'[1]Multi-Field'!$F$94="Drained"),BI159,IF(AND('[1]Multi-Field'!$E$94=[1]Lists!BF159,'[1]Multi-Field'!$F$94="undrained"),BH159,""))</f>
        <v/>
      </c>
      <c r="EY159" s="409" t="str">
        <f>IF(AND('[1]Multi-Field'!$E$95=[1]Lists!BF159,'[1]Multi-Field'!$F$95="Drained"),BI159,IF(AND('[1]Multi-Field'!$E$95=[1]Lists!BF159,'[1]Multi-Field'!$F$95="undrained"),BH159,""))</f>
        <v/>
      </c>
      <c r="EZ159" s="409" t="str">
        <f>IF(AND('[1]Multi-Field'!$E$96=[1]Lists!BF159,'[1]Multi-Field'!$F$96="Drained"),BI159,IF(AND('[1]Multi-Field'!$E$96=[1]Lists!BF159,'[1]Multi-Field'!$F$96="undrained"),BH159,""))</f>
        <v/>
      </c>
      <c r="FA159" s="409" t="str">
        <f>IF(AND('[1]Multi-Field'!$E$97=[1]Lists!BF159,'[1]Multi-Field'!$F$97="Drained"),BI159,IF(AND('[1]Multi-Field'!$E$97=[1]Lists!BF159,'[1]Multi-Field'!$F$97="undrained"),BH159,""))</f>
        <v/>
      </c>
      <c r="FB159" s="409" t="str">
        <f>IF(AND('[1]Multi-Field'!$E$98=[1]Lists!BF159,'[1]Multi-Field'!$F$98="Drained"),BI159,IF(AND('[1]Multi-Field'!$E$98=[1]Lists!BF159,'[1]Multi-Field'!$F$98="undrained"),BH159,""))</f>
        <v/>
      </c>
      <c r="FC159" s="409" t="str">
        <f>IF(AND('[1]Multi-Field'!$E$99=[1]Lists!BF159,'[1]Multi-Field'!$F$99="Drained"),BI159,IF(AND('[1]Multi-Field'!$E$99=[1]Lists!BF159,'[1]Multi-Field'!$F$99="undrained"),BH159,""))</f>
        <v/>
      </c>
      <c r="FD159" s="409" t="str">
        <f>IF(AND('[1]Multi-Field'!$E$100=[1]Lists!BF159,'[1]Multi-Field'!$F$100="Drained"),BI159,IF(AND('[1]Multi-Field'!$E$100=[1]Lists!BF159,'[1]Multi-Field'!$F$100="undrained"),BH159,""))</f>
        <v/>
      </c>
      <c r="FE159" s="409" t="str">
        <f>IF(AND('[1]Multi-Field'!$E$101=[1]Lists!BF159,'[1]Multi-Field'!$F$101="Drained"),BI159,IF(AND('[1]Multi-Field'!$E$101=[1]Lists!BF159,'[1]Multi-Field'!$F$101="undrained"),BH159,""))</f>
        <v/>
      </c>
      <c r="FF159" s="409" t="str">
        <f>IF(AND('[1]Multi-Field'!$E$102=[1]Lists!BF159,'[1]Multi-Field'!$F$102="Drained"),BI159,IF(AND('[1]Multi-Field'!$E$102=[1]Lists!BF159,'[1]Multi-Field'!$F$102="undrained"),BH159,""))</f>
        <v/>
      </c>
      <c r="FG159" s="409" t="str">
        <f>IF(AND('[1]Multi-Field'!$E$103=[1]Lists!BF159,'[1]Multi-Field'!$F$103="Drained"),BI159,IF(AND('[1]Multi-Field'!$E$103=[1]Lists!BF159,'[1]Multi-Field'!$F$103="undrained"),BH159,""))</f>
        <v/>
      </c>
      <c r="FH159" s="409" t="str">
        <f>IF(AND('[1]Multi-Field'!$E$104=[1]Lists!BF159,'[1]Multi-Field'!$F$104="Drained"),BI159,IF(AND('[1]Multi-Field'!$E$104=[1]Lists!BF159,'[1]Multi-Field'!$F$104="undrained"),BH159,""))</f>
        <v/>
      </c>
      <c r="FI159" s="409" t="str">
        <f>IF(AND('[1]Multi-Field'!$E$105=[1]Lists!BF159,'[1]Multi-Field'!$F$105="Drained"),BI159,IF(AND('[1]Multi-Field'!$E$105=[1]Lists!BF159,'[1]Multi-Field'!$F$105="undrained"),BH159,""))</f>
        <v/>
      </c>
      <c r="FJ159" s="409" t="str">
        <f>IF(AND('[1]Multi-Field'!$E$106=[1]Lists!BF159,'[1]Multi-Field'!$F$106="Drained"),BI159,IF(AND('[1]Multi-Field'!$E$106=[1]Lists!BF159,'[1]Multi-Field'!$F$106="undrained"),BH159,""))</f>
        <v/>
      </c>
      <c r="FK159" s="409" t="str">
        <f>IF(AND('[1]Multi-Field'!$E$107=[1]Lists!BF159,'[1]Multi-Field'!$F$107="Drained"),BI159,IF(AND('[1]Multi-Field'!$E$107=[1]Lists!BF159,'[1]Multi-Field'!$F$107="undrained"),BH159,""))</f>
        <v/>
      </c>
      <c r="FL159" s="409" t="str">
        <f>IF(AND('[1]Multi-Field'!$E$108=[1]Lists!BF159,'[1]Multi-Field'!$F$108="Drained"),BI159,IF(AND('[1]Multi-Field'!$E$108=[1]Lists!BF159,'[1]Multi-Field'!$F$108="undrained"),BH159,""))</f>
        <v/>
      </c>
      <c r="FM159" s="409" t="str">
        <f>IF(AND('[1]Multi-Field'!$E$109=[1]Lists!BF159,'[1]Multi-Field'!$F$109="Drained"),BI159,IF(AND('[1]Multi-Field'!$E$109=[1]Lists!BF159,'[1]Multi-Field'!$F$109="undrained"),BH159,""))</f>
        <v/>
      </c>
      <c r="FN159" s="409" t="str">
        <f>IF(AND('[1]Multi-Field'!$E$110=[1]Lists!BF159,'[1]Multi-Field'!$F$110="Drained"),BI159,IF(AND('[1]Multi-Field'!$E$110=[1]Lists!BF159,'[1]Multi-Field'!$F$110="undrained"),BH159,""))</f>
        <v/>
      </c>
      <c r="FO159" s="409" t="str">
        <f>IF(AND('[1]Multi-Field'!$E$111=[1]Lists!BF159,'[1]Multi-Field'!$F$111="Drained"),BI159,IF(AND('[1]Multi-Field'!$E$111=[1]Lists!BF159,'[1]Multi-Field'!$F$111="undrained"),BH159,""))</f>
        <v/>
      </c>
      <c r="FP159" s="409" t="str">
        <f>IF(AND('[1]Multi-Field'!$E$112=[1]Lists!BF159,'[1]Multi-Field'!$F$112="Drained"),BI159,IF(AND('[1]Multi-Field'!$E$112=[1]Lists!BF159,'[1]Multi-Field'!$F$112="undrained"),BH159,""))</f>
        <v/>
      </c>
      <c r="FQ159" s="409" t="str">
        <f>IF(AND('[1]Multi-Field'!$E$113=[1]Lists!BF159,'[1]Multi-Field'!$F$113="Drained"),BI159,IF(AND('[1]Multi-Field'!$E$113=[1]Lists!BF159,'[1]Multi-Field'!$F$113="undrained"),BH159,""))</f>
        <v/>
      </c>
      <c r="FR159" s="409" t="str">
        <f>IF(AND('[1]Multi-Field'!$E$114=[1]Lists!BF159,'[1]Multi-Field'!$F$114="Drained"),BI159,IF(AND('[1]Multi-Field'!$E$114=[1]Lists!BF159,'[1]Multi-Field'!$F$114="undrained"),BH159,""))</f>
        <v/>
      </c>
      <c r="FS159" s="409" t="str">
        <f>IF(AND('[1]Multi-Field'!$E$115=[1]Lists!BF159,'[1]Multi-Field'!$F$115="Drained"),BI159,IF(AND('[1]Multi-Field'!$E$115=[1]Lists!BF159,'[1]Multi-Field'!$F$115="undrained"),BH159,""))</f>
        <v/>
      </c>
      <c r="FT159" s="409" t="str">
        <f>IF(AND('[1]Multi-Field'!$E$116=[1]Lists!BF159,'[1]Multi-Field'!$F$116="Drained"),BI159,IF(AND('[1]Multi-Field'!$E$116=[1]Lists!BF159,'[1]Multi-Field'!$F$116="undrained"),BH159,""))</f>
        <v/>
      </c>
      <c r="FU159" s="409" t="str">
        <f>IF(AND('[1]Multi-Field'!$E$117=[1]Lists!BF159,'[1]Multi-Field'!$F$117="Drained"),BI159,IF(AND('[1]Multi-Field'!$E$117=[1]Lists!BF159,'[1]Multi-Field'!$F$117="undrained"),BH159,""))</f>
        <v/>
      </c>
      <c r="FV159" s="409" t="str">
        <f>IF(AND('[1]Multi-Field'!$E$118=[1]Lists!BF159,'[1]Multi-Field'!$F$118="Drained"),BI159,IF(AND('[1]Multi-Field'!$E$118=[1]Lists!BF159,'[1]Multi-Field'!$F$118="undrained"),BH159,""))</f>
        <v/>
      </c>
      <c r="FW159" s="409" t="str">
        <f>IF(AND('[1]Multi-Field'!$E$119=[1]Lists!BF159,'[1]Multi-Field'!$F$119="Drained"),BI159,IF(AND('[1]Multi-Field'!$E$119=[1]Lists!BF159,'[1]Multi-Field'!$F$119="undrained"),BH159,""))</f>
        <v/>
      </c>
      <c r="FX159" s="409" t="str">
        <f>IF(AND('[1]Multi-Field'!$E$120=[1]Lists!BF159,'[1]Multi-Field'!$F$120="Drained"),BI159,IF(AND('[1]Multi-Field'!$E$120=[1]Lists!BF159,'[1]Multi-Field'!$F$120="undrained"),BH159,""))</f>
        <v/>
      </c>
    </row>
    <row r="160" spans="1:203" ht="13.5" customHeight="1">
      <c r="A160" s="7" t="s">
        <v>247</v>
      </c>
      <c r="B160" s="7"/>
      <c r="C160" s="7"/>
      <c r="D160" s="8">
        <v>55</v>
      </c>
      <c r="E160" s="8">
        <f t="shared" si="27"/>
        <v>58</v>
      </c>
      <c r="F160" s="8">
        <f t="shared" si="28"/>
        <v>62</v>
      </c>
      <c r="G160" s="8">
        <v>65</v>
      </c>
      <c r="H160" s="8">
        <v>90</v>
      </c>
      <c r="I160" s="8">
        <f t="shared" si="32"/>
        <v>103</v>
      </c>
      <c r="J160" s="8">
        <f t="shared" si="33"/>
        <v>117</v>
      </c>
      <c r="K160" s="8">
        <v>130</v>
      </c>
      <c r="L160" s="8">
        <v>60</v>
      </c>
      <c r="M160" s="8">
        <f t="shared" si="29"/>
        <v>83</v>
      </c>
      <c r="N160" s="8">
        <f t="shared" si="30"/>
        <v>107</v>
      </c>
      <c r="O160" s="8">
        <v>130</v>
      </c>
      <c r="P160" s="391">
        <v>135</v>
      </c>
      <c r="Q160" s="394"/>
      <c r="R160" s="395" t="b">
        <f>IF(OR('Multi-Field'!AA137=Lists!$AC$42,'Multi-Field'!AA137=Lists!$AC$43),IF('Multi-Field'!Z137="x",(IF('Multi-Field'!AC137=Lists!$Q$11,Lists!$R$11,IF('Multi-Field'!AC137=Lists!$Q$12,Lists!$R$12,IF('Multi-Field'!AC137=Lists!$Q$13,Lists!$R$13,IF('Multi-Field'!AC137=Lists!$Q$14,Lists!$R$14))))),IF('Multi-Field'!X137="x",(IF('Multi-Field'!AC137=Lists!$Q$11,Lists!$S$11,IF('Multi-Field'!AC137=Lists!$Q$12,Lists!$S$12,IF('Multi-Field'!AC137=Lists!$Q$13,Lists!$S$13,IF('Multi-Field'!AC137=Lists!$Q$14,Lists!$S$14))))),IF('Multi-Field'!V137="x",(IF('Multi-Field'!AC137=Lists!$Q$11,Lists!$T$11,IF('Multi-Field'!AC137=Lists!$Q$12,Lists!$T$12,IF('Multi-Field'!AC137=Lists!$Q$13,Lists!$T$13,IF('Multi-Field'!AC137=Lists!$Q$14,Lists!$T$14))))),0))))</f>
        <v>0</v>
      </c>
      <c r="S160" s="395" t="str">
        <f t="shared" si="38"/>
        <v/>
      </c>
      <c r="T160" s="395"/>
      <c r="U160" s="396"/>
      <c r="V160" s="383">
        <f>IF(OR('Multi-Field'!AI140=$U$4,'Multi-Field'!AI140=$U$5,'Multi-Field'!AI140=$U$6,'Multi-Field'!AI140=$U$7,'Multi-Field'!AI140=$U$8,'Multi-Field'!AI140=$U$9),(IF('Multi-Field'!AJ140=$V$2,100,IF('Multi-Field'!AJ140=$V$3,65,IF('Multi-Field'!AJ140=$V$4,53,IF('Multi-Field'!AJ140=$V$5,41,IF('Multi-Field'!AJ140=$V$6,23,IF('Multi-Field'!AJ140=$V$7,0,0))))))),0)</f>
        <v>0</v>
      </c>
      <c r="W160" s="383" t="str">
        <f>IF(AND(OR('Multi-Field'!AF140=$S$3,'Multi-Field'!AF140=S148,'Multi-Field'!AF140=$S$7),'Multi-Field'!AN140&lt;18,'Multi-Field'!AN140&gt;0),35,IF('Multi-Field'!AF140=$S$4,55,IF(AND('Multi-Field'!AF140=$S$6,'Multi-Field'!AN140&lt;18),30,IF(AND('Multi-Field'!AN140&gt;17,OR('Multi-Field'!AF140=$S$3,'Multi-Field'!AF140=$S$5,'Multi-Field'!AF140= $S$6,'Multi-Field'!AF140=$S$7)),25,"0"))))</f>
        <v>0</v>
      </c>
      <c r="X160" s="383">
        <f>IF(OR('Multi-Field'!BA140=$U$4,'Multi-Field'!BA140=$U$5,'Multi-Field'!BA140=$U$6,'Multi-Field'!BA140=U150,'Multi-Field'!BA140=$U$8,'Multi-Field'!BA140=$U$9),(IF('Multi-Field'!BB140=$V$2,100,IF('Multi-Field'!BB140=$V$3,65,IF('Multi-Field'!BB140=$V$4,53,IF('Multi-Field'!BB140=$V$5,41,IF('Multi-Field'!BB140=$V$6,23,IF('Multi-Field'!BB140=$V$7,0,0))))))),0)</f>
        <v>0</v>
      </c>
      <c r="Y160" s="383" t="str">
        <f>IF(AND(OR('Multi-Field'!AX140=$S$3,'Multi-Field'!AX140=$S$5,'Multi-Field'!AX140=$S$7),'Multi-Field'!BF140&lt;18),35,IF('Multi-Field'!AX140=$S$4,55,IF(AND('Multi-Field'!AX140=$S$6,'Multi-Field'!BF140&lt;18),30,IF(AND('Multi-Field'!BF140&gt;17,OR('Multi-Field'!AX140=$S$3,'Multi-Field'!AX140=$S$5,'Multi-Field'!AX140=$S$6,'Multi-Field'!AX140=$S$7)),25,"0"))))</f>
        <v>0</v>
      </c>
      <c r="Z160" s="383">
        <v>144</v>
      </c>
      <c r="AI160" s="384">
        <f>'[1]Multi-Field'!B156</f>
        <v>0</v>
      </c>
      <c r="AJ160" s="385" t="e">
        <f>#VALUE!</f>
        <v>#VALUE!</v>
      </c>
      <c r="AK160" s="385" t="e">
        <f>#VALUE!</f>
        <v>#VALUE!</v>
      </c>
      <c r="AL160" s="385" t="e">
        <f>IF(AK160="","",IF('[1]Multi-Field'!AU156=20,10,IF(AK160-30&lt;0,0,AK160-30)))</f>
        <v>#VALUE!</v>
      </c>
      <c r="AM160" s="385" t="e">
        <f>#VALUE!</f>
        <v>#VALUE!</v>
      </c>
      <c r="AN160" s="385" t="e">
        <f t="shared" si="35"/>
        <v>#VALUE!</v>
      </c>
      <c r="AO160" s="385" t="e">
        <f>#VALUE!</f>
        <v>#VALUE!</v>
      </c>
      <c r="AP160" s="385" t="e">
        <f>#VALUE!</f>
        <v>#VALUE!</v>
      </c>
      <c r="AQ160" s="385" t="e">
        <f>#VALUE!</f>
        <v>#VALUE!</v>
      </c>
      <c r="AR160" s="385" t="e">
        <f>#VALUE!</f>
        <v>#VALUE!</v>
      </c>
      <c r="AS160" s="385" t="e">
        <f>IF(AR160="","",IF('[1]Multi-Field'!AU156&gt;9,0,AR160-15))</f>
        <v>#VALUE!</v>
      </c>
      <c r="AT160" s="385" t="e">
        <f>#VALUE!</f>
        <v>#VALUE!</v>
      </c>
      <c r="AU160" s="385" t="e">
        <f>#VALUE!</f>
        <v>#VALUE!</v>
      </c>
      <c r="AV160" s="385" t="e">
        <f>IF(AU160="","",IF('[1]Multi-Field'!AU156=9&gt;9,0,AU160-35))</f>
        <v>#VALUE!</v>
      </c>
      <c r="AW160" s="385" t="e">
        <f>#VALUE!</f>
        <v>#VALUE!</v>
      </c>
      <c r="AX160" s="385" t="e">
        <f t="shared" si="36"/>
        <v>#VALUE!</v>
      </c>
      <c r="AY160" s="385" t="str">
        <f>IF('[1]Multi-Field'!AU156="","",IF('[1]Multi-Field'!AU156&lt;1,100,IF('[1]Multi-Field'!AU156=1,75,IF('[1]Multi-Field'!AU156=2,50,IF('[1]Multi-Field'!AU156=3,25,IF('[1]Multi-Field'!AU156&gt;3,0,""))))))</f>
        <v/>
      </c>
      <c r="AZ160" s="385" t="str">
        <f t="shared" si="37"/>
        <v/>
      </c>
      <c r="BA160" s="385" t="e">
        <f>#VALUE!</f>
        <v>#VALUE!</v>
      </c>
      <c r="BB160" s="385" t="e">
        <f>IF(BA160="","",IF(AND('[1]Multi-Field'!AU156&lt;40,'[1]Multi-Field'!AU156&gt;9),40,IF('[1]Multi-Field'!AU156&gt;39,0,BA160+5)))</f>
        <v>#VALUE!</v>
      </c>
      <c r="BC160" s="386" t="e">
        <f t="shared" si="34"/>
        <v>#VALUE!</v>
      </c>
      <c r="BF160" s="411" t="s">
        <v>1329</v>
      </c>
      <c r="BG160" s="412">
        <v>6</v>
      </c>
      <c r="BH160" s="412">
        <v>2.5</v>
      </c>
      <c r="BI160" s="412">
        <v>3.5</v>
      </c>
      <c r="BJ160" s="409" t="e">
        <f>IF(AND('[1]Single Field'!#REF!=[1]Lists!BF160,'[1]Single Field'!#REF!="Drained"),"x",IF(AND('[1]Single Field'!#REF!=[1]Lists!BF160,'[1]Single Field'!#REF!="Undrained"),O,""))</f>
        <v>#REF!</v>
      </c>
      <c r="BK160" s="409" t="str">
        <f>IF(AND('[1]Multi-Field'!$E$3=[1]Lists!BF160,'[1]Multi-Field'!$F$3="Drained"),BI160,IF(AND('[1]Multi-Field'!$E$3=BF160,'[1]Multi-Field'!$F$3="undrained"),BH160,""))</f>
        <v/>
      </c>
      <c r="BL160" s="409" t="str">
        <f>IF(AND('[1]Multi-Field'!$E$4=BF160,'[1]Multi-Field'!$F$4="Drained"),BI160,IF(AND('[1]Multi-Field'!$E$4=BF160,'[1]Multi-Field'!$F$4="undrained"),BH160,""))</f>
        <v/>
      </c>
      <c r="BM160" s="409" t="str">
        <f>IF(AND('[1]Multi-Field'!$E$5=BF160,'[1]Multi-Field'!$F$5="Drained"),BI160,IF(AND('[1]Multi-Field'!$E$5=BF160,'[1]Multi-Field'!$F$5="undrained"),BH160,""))</f>
        <v/>
      </c>
      <c r="BN160" s="409" t="str">
        <f>IF(AND('[1]Multi-Field'!$E$6=BF160,'[1]Multi-Field'!$F$6="Drained"),BI160,IF(AND('[1]Multi-Field'!$E$6=BF160,'[1]Multi-Field'!$F$6="undrained"),BH160,""))</f>
        <v/>
      </c>
      <c r="BO160" s="409" t="str">
        <f>IF(AND('[1]Multi-Field'!$E$7=BF160,'[1]Multi-Field'!$F$7="Drained"),BI160,IF(AND('[1]Multi-Field'!$E$7=BF160,'[1]Multi-Field'!$F$7="undrained"),BH160,""))</f>
        <v/>
      </c>
      <c r="BP160" s="409" t="str">
        <f>IF(AND('[1]Multi-Field'!$E$8=BF160,'[1]Multi-Field'!$F$8="Drained"),BI160,IF(AND('[1]Multi-Field'!$E$8=BF160,'[1]Multi-Field'!$F$8="undrained"),BH160,""))</f>
        <v/>
      </c>
      <c r="BQ160" s="409" t="str">
        <f>IF(AND('[1]Multi-Field'!$E$9=BF160,'[1]Multi-Field'!$F$9="Drained"),BI160,IF(AND('[1]Multi-Field'!$E$9=BF160,'[1]Multi-Field'!$F$9="undrained"),BH160,""))</f>
        <v/>
      </c>
      <c r="BR160" s="409" t="str">
        <f>IF(AND('[1]Multi-Field'!$E$10=BF160,'[1]Multi-Field'!$F$10="Drained"),BI160,IF(AND('[1]Multi-Field'!$E$10=BF160,'[1]Multi-Field'!$F$10="undrained"),BH160,""))</f>
        <v/>
      </c>
      <c r="BS160" s="409" t="str">
        <f>IF(AND('[1]Multi-Field'!$E$11=BF160,'[1]Multi-Field'!$F$11="Drained"),BI160,IF(AND('[1]Multi-Field'!$E$11=BF160,'[1]Multi-Field'!$F$11="undrained"),BH160,""))</f>
        <v/>
      </c>
      <c r="BT160" s="409" t="str">
        <f>IF(AND('[1]Multi-Field'!$E$12=BF160,'[1]Multi-Field'!$F$12="Drained"),BI160,IF(AND('[1]Multi-Field'!$E$12=BF160,'[1]Multi-Field'!$F$12="undrained"),BH160,""))</f>
        <v/>
      </c>
      <c r="BU160" s="409" t="str">
        <f>IF(AND('[1]Multi-Field'!$E$13=BF160,'[1]Multi-Field'!$F$13="Drained"),BI160,IF(AND('[1]Multi-Field'!$E$3=BF160,'[1]Multi-Field'!$F$13="undrained"),BH160,""))</f>
        <v/>
      </c>
      <c r="BV160" s="409" t="str">
        <f>IF(AND('[1]Multi-Field'!$E$14=BF160,'[1]Multi-Field'!$F$14="Drained"),BI160,IF(AND('[1]Multi-Field'!$E$14=BF160,'[1]Multi-Field'!$F$14="undrained"),BH160,""))</f>
        <v/>
      </c>
      <c r="BW160" s="409" t="str">
        <f>IF(AND('[1]Multi-Field'!$E$15=BF160,'[1]Multi-Field'!$F$15="Drained"),BI160,IF(AND('[1]Multi-Field'!$E$15=BF160,'[1]Multi-Field'!$F$15="undrained"),BH160,""))</f>
        <v/>
      </c>
      <c r="BX160" s="409" t="str">
        <f>IF(AND('[1]Multi-Field'!$E$16=[1]Lists!BF160,'[1]Multi-Field'!$F$16="Drained"),BI160,IF(AND('[1]Multi-Field'!$E$16=[1]Lists!BF160,'[1]Multi-Field'!$F$16="undrained"),BH160,""))</f>
        <v/>
      </c>
      <c r="BY160" s="409" t="str">
        <f>IF(AND('[1]Multi-Field'!$E$17=[1]Lists!BF160,'[1]Multi-Field'!$F$17="Drained"),BI160,IF(AND('[1]Multi-Field'!$E$17=[1]Lists!BF160,'[1]Multi-Field'!$F$17="undrained"),BH160,""))</f>
        <v/>
      </c>
      <c r="BZ160" s="409" t="str">
        <f>IF(AND('[1]Multi-Field'!$E$18=[1]Lists!BF160,'[1]Multi-Field'!$F$18="Drained"),BI160,IF(AND('[1]Multi-Field'!$E$18=[1]Lists!BF160,'[1]Multi-Field'!$F$18="undrained"),BH160,""))</f>
        <v/>
      </c>
      <c r="CA160" s="409" t="str">
        <f>IF(AND('[1]Multi-Field'!$E$19=[1]Lists!BF160,'[1]Multi-Field'!$F$19="Drained"),BI160,IF(AND('[1]Multi-Field'!$E$19=[1]Lists!BF160,'[1]Multi-Field'!$F$19="undrained"),BH160,""))</f>
        <v/>
      </c>
      <c r="CB160" s="409" t="str">
        <f>IF(AND('[1]Multi-Field'!$E$20=[1]Lists!BF160,'[1]Multi-Field'!$F$20="Drained"),BI160,IF(AND('[1]Multi-Field'!$E$20=[1]Lists!BF160,'[1]Multi-Field'!$F$20="undrained"),BH160,""))</f>
        <v/>
      </c>
      <c r="CC160" s="409" t="str">
        <f>IF(AND('[1]Multi-Field'!$E$21=[1]Lists!BF160,'[1]Multi-Field'!$F$21="Drained"),BI160,IF(AND('[1]Multi-Field'!$E$21=[1]Lists!BF160,'[1]Multi-Field'!$F$21="undrained"),BH160,""))</f>
        <v/>
      </c>
      <c r="CD160" s="409" t="str">
        <f>IF(AND('[1]Multi-Field'!$E$22=[1]Lists!BF160,'[1]Multi-Field'!$F$22="Drained"),BI160,IF(AND('[1]Multi-Field'!$E$22=[1]Lists!BF160,'[1]Multi-Field'!$F$22="undrained"),BH160,""))</f>
        <v/>
      </c>
      <c r="CE160" s="409" t="str">
        <f>IF(AND('[1]Multi-Field'!$E$23=[1]Lists!BF160,'[1]Multi-Field'!$F$23="Drained"),BI160,IF(AND('[1]Multi-Field'!$E$23=[1]Lists!BF160,'[1]Multi-Field'!$F$23="undrained"),BH160,""))</f>
        <v/>
      </c>
      <c r="CF160" s="409" t="str">
        <f>IF(AND('[1]Multi-Field'!$E$24=[1]Lists!BF160,'[1]Multi-Field'!$F$24="Drained"),BI160,IF(AND('[1]Multi-Field'!$E$24=[1]Lists!BF160,'[1]Multi-Field'!$F$24="undrained"),BH160,""))</f>
        <v/>
      </c>
      <c r="CG160" s="409" t="str">
        <f>IF(AND('[1]Multi-Field'!$E$25=[1]Lists!BF160,'[1]Multi-Field'!$F$25="Drained"),BI160,IF(AND('[1]Multi-Field'!$E$25=[1]Lists!BF160,'[1]Multi-Field'!$F$25="undrained"),BH160,""))</f>
        <v/>
      </c>
      <c r="CH160" s="409" t="str">
        <f>IF(AND('[1]Multi-Field'!$E$26=[1]Lists!BF160,'[1]Multi-Field'!$F$26="Drained"),BI160,IF(AND('[1]Multi-Field'!$E$26=[1]Lists!BF160,'[1]Multi-Field'!$F$26="undrained"),BH160,""))</f>
        <v/>
      </c>
      <c r="CI160" s="409" t="str">
        <f>IF(AND('[1]Multi-Field'!$E$27=[1]Lists!BF160,'[1]Multi-Field'!$F$27="Drained"),BI160,IF(AND('[1]Multi-Field'!$E$27=[1]Lists!BF160,'[1]Multi-Field'!$F$27="undrained"),BH160,""))</f>
        <v/>
      </c>
      <c r="CJ160" s="409" t="str">
        <f>IF(AND('[1]Multi-Field'!$E$28=[1]Lists!BF160,'[1]Multi-Field'!$F$28="Drained"),BI160,IF(AND('[1]Multi-Field'!$E$28=[1]Lists!BF160,'[1]Multi-Field'!$F$28="undrained"),BH160,""))</f>
        <v/>
      </c>
      <c r="CK160" s="409" t="str">
        <f>IF(AND('[1]Multi-Field'!$E$29=[1]Lists!BF160,'[1]Multi-Field'!$F$29="Drained"),BI160,IF(AND('[1]Multi-Field'!$E$29=[1]Lists!BF160,'[1]Multi-Field'!$F$29="undrained"),BH160,""))</f>
        <v/>
      </c>
      <c r="CL160" s="409" t="str">
        <f>IF(AND('[1]Multi-Field'!$E$30=[1]Lists!BF160,'[1]Multi-Field'!$F$30="Drained"),BI160,IF(AND('[1]Multi-Field'!$E$30=[1]Lists!BF160,'[1]Multi-Field'!$F$30="undrained"),BH160,""))</f>
        <v/>
      </c>
      <c r="CM160" s="409" t="str">
        <f>IF(AND('[1]Multi-Field'!$E$31=[1]Lists!BF160,'[1]Multi-Field'!$F$31="Drained"),BI160,IF(AND('[1]Multi-Field'!$E$31=[1]Lists!BF160,'[1]Multi-Field'!$F$31="undrained"),BH160,""))</f>
        <v/>
      </c>
      <c r="CN160" s="409" t="str">
        <f>IF(AND('[1]Multi-Field'!$E$32=[1]Lists!BF160,'[1]Multi-Field'!$F$32="Drained"),BI160,IF(AND('[1]Multi-Field'!$E$32=[1]Lists!BF160,'[1]Multi-Field'!$F$32="undrained"),BH160,""))</f>
        <v/>
      </c>
      <c r="CO160" s="409" t="str">
        <f>IF(AND('[1]Multi-Field'!$E$33=[1]Lists!BF160,'[1]Multi-Field'!$F$33="Drained"),BI160,IF(AND('[1]Multi-Field'!$E$33=[1]Lists!BF160,'[1]Multi-Field'!$F$33="undrained"),BH160,""))</f>
        <v/>
      </c>
      <c r="CP160" s="409" t="str">
        <f>IF(AND('[1]Multi-Field'!$E$34=[1]Lists!BF160,'[1]Multi-Field'!$F$34="Drained"),BI160,IF(AND('[1]Multi-Field'!$E$34=[1]Lists!BF160,'[1]Multi-Field'!$F$34="undrained"),BH160,""))</f>
        <v/>
      </c>
      <c r="CQ160" s="409" t="str">
        <f>IF(AND('[1]Multi-Field'!$E$35=[1]Lists!BF160,'[1]Multi-Field'!$F$35="Drained"),BI160,IF(AND('[1]Multi-Field'!$E$35=[1]Lists!BF160,'[1]Multi-Field'!$F$35="undrained"),BH160,""))</f>
        <v/>
      </c>
      <c r="CR160" s="409" t="str">
        <f>IF(AND('[1]Multi-Field'!$E$36=[1]Lists!BF160,'[1]Multi-Field'!$F$36="Drained"),BI160,IF(AND('[1]Multi-Field'!$E$36=[1]Lists!BF160,'[1]Multi-Field'!$F$36="undrained"),BH160,""))</f>
        <v/>
      </c>
      <c r="CS160" s="409" t="str">
        <f>IF(AND('[1]Multi-Field'!$E$37=[1]Lists!BF160,'[1]Multi-Field'!$F$37="Drained"),BI160,IF(AND('[1]Multi-Field'!$E$37=[1]Lists!BF160,'[1]Multi-Field'!$F$37="undrained"),BH160,""))</f>
        <v/>
      </c>
      <c r="CT160" s="409" t="str">
        <f>IF(AND('[1]Multi-Field'!$E$38=[1]Lists!BF160,'[1]Multi-Field'!$F$38="Drained"),BI160,IF(AND('[1]Multi-Field'!$E$38=[1]Lists!BF160,'[1]Multi-Field'!$F$38="undrained"),BH160,""))</f>
        <v/>
      </c>
      <c r="CU160" s="409" t="str">
        <f>IF(AND('[1]Multi-Field'!$E$39=[1]Lists!BF160,'[1]Multi-Field'!$F$39="Drained"),BI160,IF(AND('[1]Multi-Field'!$E$39=[1]Lists!BF160,'[1]Multi-Field'!$F$39="undrained"),BH160,""))</f>
        <v/>
      </c>
      <c r="CV160" s="409" t="str">
        <f>IF(AND('[1]Multi-Field'!$E$40=[1]Lists!BF160,'[1]Multi-Field'!$F$40="Drained"),BI160,IF(AND('[1]Multi-Field'!$E$40=[1]Lists!BF160,'[1]Multi-Field'!$F$40="undrained"),BH160,""))</f>
        <v/>
      </c>
      <c r="CW160" s="409" t="str">
        <f>IF(AND('[1]Multi-Field'!$E$41=[1]Lists!BF160,'[1]Multi-Field'!$F$40="Drained"),BI160,IF(AND('[1]Multi-Field'!$E$40=[1]Lists!BF160,'[1]Multi-Field'!$F$40="undrained"),BH160,""))</f>
        <v/>
      </c>
      <c r="CX160" s="409" t="str">
        <f>IF(AND('[1]Multi-Field'!$E$42=[1]Lists!BF160,'[1]Multi-Field'!$F$42="Drained"),BI160,IF(AND('[1]Multi-Field'!$E$42=[1]Lists!BF160,'[1]Multi-Field'!$F$42="undrained"),BH160,""))</f>
        <v/>
      </c>
      <c r="CY160" s="409" t="str">
        <f>IF(AND('[1]Multi-Field'!$E$43=[1]Lists!BF160,'[1]Multi-Field'!$F$43="Drained"),BI160,IF(AND('[1]Multi-Field'!$E$43=[1]Lists!BF160,'[1]Multi-Field'!$F$43="undrained"),BH160,""))</f>
        <v/>
      </c>
      <c r="CZ160" s="409" t="str">
        <f>IF(AND('[1]Multi-Field'!$E$44=[1]Lists!BF160,'[1]Multi-Field'!$F$44="Drained"),BI160,IF(AND('[1]Multi-Field'!$E$44=[1]Lists!BF160,'[1]Multi-Field'!$F$44="undrained"),BH160,""))</f>
        <v/>
      </c>
      <c r="DA160" s="409" t="str">
        <f>IF(AND('[1]Multi-Field'!$E$45=[1]Lists!BF160,'[1]Multi-Field'!$F$45="Drained"),BI160,IF(AND('[1]Multi-Field'!$E$45=[1]Lists!BF160,'[1]Multi-Field'!$F$45="undrained"),BH160,""))</f>
        <v/>
      </c>
      <c r="DB160" s="409" t="str">
        <f>IF(AND('[1]Multi-Field'!$E$46=[1]Lists!BF160,'[1]Multi-Field'!$F$46="Drained"),BI160,IF(AND('[1]Multi-Field'!$E$46=[1]Lists!BF160,'[1]Multi-Field'!$F$46="undrained"),BH160,""))</f>
        <v/>
      </c>
      <c r="DC160" s="409" t="str">
        <f>IF(AND('[1]Multi-Field'!$E$47=[1]Lists!BF160,'[1]Multi-Field'!$F$47="Drained"),BI160,IF(AND('[1]Multi-Field'!$E$47=[1]Lists!BF160,'[1]Multi-Field'!$F$47="undrained"),BH160,""))</f>
        <v/>
      </c>
      <c r="DD160" s="409" t="str">
        <f>IF(AND('[1]Multi-Field'!$E$48=[1]Lists!BF160,'[1]Multi-Field'!$F$48="Drained"),BI160,IF(AND('[1]Multi-Field'!$E$48=[1]Lists!BF160,'[1]Multi-Field'!$F$48="undrained"),BH160,""))</f>
        <v/>
      </c>
      <c r="DE160" s="409" t="str">
        <f>IF(AND('[1]Multi-Field'!$E$49=[1]Lists!BF160,'[1]Multi-Field'!$F$49="Drained"),BI160,IF(AND('[1]Multi-Field'!$E$49=[1]Lists!BF160,'[1]Multi-Field'!$F$9="undrained"),BH160,""))</f>
        <v/>
      </c>
      <c r="DF160" s="409" t="str">
        <f>IF(AND('[1]Multi-Field'!$E$50=[1]Lists!BF160,'[1]Multi-Field'!$F$50="Drained"),BI160,IF(AND('[1]Multi-Field'!$E$50=[1]Lists!BF160,'[1]Multi-Field'!$F$50="undrained"),BH160,""))</f>
        <v/>
      </c>
      <c r="DG160" s="409" t="str">
        <f>IF(AND('[1]Multi-Field'!$E$51=[1]Lists!BF160,'[1]Multi-Field'!$F$51="Drained"),BI160,IF(AND('[1]Multi-Field'!$E$51=[1]Lists!BF160,'[1]Multi-Field'!$F$51="undrained"),BH160,""))</f>
        <v/>
      </c>
      <c r="DH160" s="409" t="str">
        <f>IF(AND('[1]Multi-Field'!$E$52=[1]Lists!BF160,'[1]Multi-Field'!$F$52="Drained"),BI160,IF(AND('[1]Multi-Field'!$E$52=[1]Lists!BF160,'[1]Multi-Field'!$F$52="undrained"),BH160,""))</f>
        <v/>
      </c>
      <c r="DI160" s="409" t="str">
        <f>IF(AND('[1]Multi-Field'!$E$53=[1]Lists!BF160,'[1]Multi-Field'!$F$53="Drained"),BI160,IF(AND('[1]Multi-Field'!$E$53=[1]Lists!BF160,'[1]Multi-Field'!$F$53="undrained"),BH160,""))</f>
        <v/>
      </c>
      <c r="DJ160" s="409" t="str">
        <f>IF(AND('[1]Multi-Field'!$E$54=[1]Lists!BF160,'[1]Multi-Field'!$F$54="Drained"),BI160,IF(AND('[1]Multi-Field'!$E$54=[1]Lists!BF160,'[1]Multi-Field'!$F$54="undrained"),BH160,""))</f>
        <v/>
      </c>
      <c r="DK160" s="409" t="str">
        <f>IF(AND('[1]Multi-Field'!$E$55=[1]Lists!BF160,'[1]Multi-Field'!$F$55="Drained"),BI160,IF(AND('[1]Multi-Field'!$E$55=[1]Lists!BF160,'[1]Multi-Field'!$F$55="undrained"),BH160,""))</f>
        <v/>
      </c>
      <c r="DL160" s="409" t="str">
        <f>IF(AND('[1]Multi-Field'!$E$56=[1]Lists!BF160,'[1]Multi-Field'!$F$56="Drained"),BI160,IF(AND('[1]Multi-Field'!$E$56=[1]Lists!BF160,'[1]Multi-Field'!$F$56="undrained"),BH160,""))</f>
        <v/>
      </c>
      <c r="DM160" s="409" t="str">
        <f>IF(AND('[1]Multi-Field'!$E$57=[1]Lists!BF160,'[1]Multi-Field'!$F$57="Drained"),BI160,IF(AND('[1]Multi-Field'!$E$57=[1]Lists!BF160,'[1]Multi-Field'!$F$57="undrained"),BH160,""))</f>
        <v/>
      </c>
      <c r="DN160" s="409" t="str">
        <f>IF(AND('[1]Multi-Field'!$E$58=[1]Lists!BF160,'[1]Multi-Field'!$F$58="Drained"),BI160,IF(AND('[1]Multi-Field'!$E$58=[1]Lists!BF160,'[1]Multi-Field'!$F$58="undrained"),BH160,""))</f>
        <v/>
      </c>
      <c r="DO160" s="409" t="str">
        <f>IF(AND('[1]Multi-Field'!$E$59=[1]Lists!BF160,'[1]Multi-Field'!$F$59="Drained"),BI160,IF(AND('[1]Multi-Field'!$E$59=[1]Lists!BF160,'[1]Multi-Field'!$F$59="undrained"),BH160,""))</f>
        <v/>
      </c>
      <c r="DP160" s="409" t="str">
        <f>IF(AND('[1]Multi-Field'!$E$60=[1]Lists!BF160,'[1]Multi-Field'!$F$60="Drained"),BI160,IF(AND('[1]Multi-Field'!$E$60=[1]Lists!BF160,'[1]Multi-Field'!$F$60="undrained"),BH160,""))</f>
        <v/>
      </c>
      <c r="DQ160" s="409" t="str">
        <f>IF(AND('[1]Multi-Field'!$E$61=[1]Lists!BF160,'[1]Multi-Field'!$F$61="Drained"),BI160,IF(AND('[1]Multi-Field'!$E$61=[1]Lists!BF160,'[1]Multi-Field'!$F$61="undrained"),BH160,""))</f>
        <v/>
      </c>
      <c r="DR160" s="409" t="str">
        <f>IF(AND('[1]Multi-Field'!$E$62=[1]Lists!BF160,'[1]Multi-Field'!$F$62="Drained"),BI160,IF(AND('[1]Multi-Field'!$E$62=[1]Lists!BF160,'[1]Multi-Field'!$F$62="undrained"),BH160,""))</f>
        <v/>
      </c>
      <c r="DS160" s="409" t="str">
        <f>IF(AND('[1]Multi-Field'!$E$63=[1]Lists!BF160,'[1]Multi-Field'!$F$63="Drained"),BI160,IF(AND('[1]Multi-Field'!$E$63=[1]Lists!BF160,'[1]Multi-Field'!$F$63="undrained"),BH160,""))</f>
        <v/>
      </c>
      <c r="DT160" s="409" t="str">
        <f>IF(AND('[1]Multi-Field'!$E$64=[1]Lists!BF160,'[1]Multi-Field'!$F$64="Drained"),BI160,IF(AND('[1]Multi-Field'!$E$64=[1]Lists!BF160,'[1]Multi-Field'!$F$64="undrained"),BH160,""))</f>
        <v/>
      </c>
      <c r="DU160" s="409" t="str">
        <f>IF(AND('[1]Multi-Field'!$E$65=[1]Lists!BF160,'[1]Multi-Field'!$F$65="Drained"),BI160,IF(AND('[1]Multi-Field'!$E$65=[1]Lists!BF160,'[1]Multi-Field'!$F$65="undrained"),BH160,""))</f>
        <v/>
      </c>
      <c r="DV160" s="409" t="str">
        <f>IF(AND('[1]Multi-Field'!$E$66=[1]Lists!BF160,'[1]Multi-Field'!$F$66="Drained"),BI160,IF(AND('[1]Multi-Field'!$E$66=[1]Lists!BF160,'[1]Multi-Field'!$F$66="undrained"),BH160,""))</f>
        <v/>
      </c>
      <c r="DW160" s="409" t="str">
        <f>IF(AND('[1]Multi-Field'!$E$67=[1]Lists!BF160,'[1]Multi-Field'!$F$67="Drained"),BI160,IF(AND('[1]Multi-Field'!$E$67=[1]Lists!BF160,'[1]Multi-Field'!$F$67="undrained"),BH160,""))</f>
        <v/>
      </c>
      <c r="DX160" s="409" t="str">
        <f>IF(AND('[1]Multi-Field'!$E$68=[1]Lists!BF160,'[1]Multi-Field'!$F$68="Drained"),BI160,IF(AND('[1]Multi-Field'!$E$68=[1]Lists!BF160,'[1]Multi-Field'!$F$68="undrained"),BH160,""))</f>
        <v/>
      </c>
      <c r="DY160" s="409" t="str">
        <f>IF(AND('[1]Multi-Field'!$E$69=[1]Lists!BF160,'[1]Multi-Field'!$F$69="Drained"),BI160,IF(AND('[1]Multi-Field'!$E$69=[1]Lists!BF160,'[1]Multi-Field'!$F$69="undrained"),BH160,""))</f>
        <v/>
      </c>
      <c r="DZ160" s="409" t="str">
        <f>IF(AND('[1]Multi-Field'!$E$70=[1]Lists!BF160,'[1]Multi-Field'!$F$70="Drained"),BI160,IF(AND('[1]Multi-Field'!$E$70=[1]Lists!BF160,'[1]Multi-Field'!$F$70="undrained"),BH160,""))</f>
        <v/>
      </c>
      <c r="EA160" s="409" t="str">
        <f>IF(AND('[1]Multi-Field'!$E$71=[1]Lists!BF160,'[1]Multi-Field'!$F$71="Drained"),BI160,IF(AND('[1]Multi-Field'!$E$71=[1]Lists!BF160,'[1]Multi-Field'!$F$71="undrained"),BH160,""))</f>
        <v/>
      </c>
      <c r="EB160" s="409" t="str">
        <f>IF(AND('[1]Multi-Field'!$E$72=[1]Lists!BF160,'[1]Multi-Field'!$F$72="Drained"),BI160,IF(AND('[1]Multi-Field'!$E$72=[1]Lists!BF160,'[1]Multi-Field'!$F$72="undrained"),BH160,""))</f>
        <v/>
      </c>
      <c r="EC160" s="409" t="str">
        <f>IF(AND('[1]Multi-Field'!$E$73=[1]Lists!BF160,'[1]Multi-Field'!$F$73="Drained"),BI160,IF(AND('[1]Multi-Field'!$E$73=[1]Lists!BF160,'[1]Multi-Field'!$F$73="undrained"),BH160,""))</f>
        <v/>
      </c>
      <c r="ED160" s="409" t="str">
        <f>IF(AND('[1]Multi-Field'!$E$74=[1]Lists!BF160,'[1]Multi-Field'!$F$74="Drained"),BI160,IF(AND('[1]Multi-Field'!$E$74=[1]Lists!BF160,'[1]Multi-Field'!$F$74="undrained"),BH160,""))</f>
        <v/>
      </c>
      <c r="EE160" s="409" t="str">
        <f>IF(AND('[1]Multi-Field'!$E$75=[1]Lists!BF160,'[1]Multi-Field'!$F$75="Drained"),BI160,IF(AND('[1]Multi-Field'!$E$75=[1]Lists!BF160,'[1]Multi-Field'!$F$75="undrained"),BH160,""))</f>
        <v/>
      </c>
      <c r="EF160" s="409" t="str">
        <f>IF(AND('[1]Multi-Field'!$E$76=[1]Lists!BF160,'[1]Multi-Field'!$F$76="Drained"),BI160,IF(AND('[1]Multi-Field'!$E$76=[1]Lists!BF160,'[1]Multi-Field'!$F$6="undrained"),BH160,""))</f>
        <v/>
      </c>
      <c r="EG160" s="409" t="str">
        <f>IF(AND('[1]Multi-Field'!$E$77=[1]Lists!BF160,'[1]Multi-Field'!$F$77="Drained"),BI160,IF(AND('[1]Multi-Field'!$E$77=[1]Lists!BF160,'[1]Multi-Field'!$F$77="undrained"),BH160,""))</f>
        <v/>
      </c>
      <c r="EH160" s="409" t="str">
        <f>IF(AND('[1]Multi-Field'!$E$78=[1]Lists!BF160,'[1]Multi-Field'!$F$78="Drained"),BI160,IF(AND('[1]Multi-Field'!$E$78=[1]Lists!BF160,'[1]Multi-Field'!$F$78="undrained"),BH160,""))</f>
        <v/>
      </c>
      <c r="EI160" s="409" t="str">
        <f>IF(AND('[1]Multi-Field'!$E$79=[1]Lists!BF160,'[1]Multi-Field'!$F$79="Drained"),BI160,IF(AND('[1]Multi-Field'!$E$79=[1]Lists!BF160,'[1]Multi-Field'!$F$79="undrained"),BH160,""))</f>
        <v/>
      </c>
      <c r="EJ160" s="409" t="str">
        <f>IF(AND('[1]Multi-Field'!$E$80=[1]Lists!BF160,'[1]Multi-Field'!$F$80="Drained"),BI160,IF(AND('[1]Multi-Field'!$E$80=[1]Lists!BF160,'[1]Multi-Field'!$F$80="undrained"),BH160,""))</f>
        <v/>
      </c>
      <c r="EK160" s="409" t="str">
        <f>IF(AND('[1]Multi-Field'!$E$81=[1]Lists!BF160,'[1]Multi-Field'!$F$81="Drained"),BI160,IF(AND('[1]Multi-Field'!$E$81=[1]Lists!BF160,'[1]Multi-Field'!$F$81="undrained"),BH160,""))</f>
        <v/>
      </c>
      <c r="EL160" s="409" t="str">
        <f>IF(AND('[1]Multi-Field'!$E$82=[1]Lists!BF160,'[1]Multi-Field'!$F$82="Drained"),BI160,IF(AND('[1]Multi-Field'!$E$82=[1]Lists!BF160,'[1]Multi-Field'!$F$82="undrained"),BH160,""))</f>
        <v/>
      </c>
      <c r="EM160" s="409" t="str">
        <f>IF(AND('[1]Multi-Field'!$E$83=[1]Lists!BF160,'[1]Multi-Field'!$F$83="Drained"),BI160,IF(AND('[1]Multi-Field'!$E$83=[1]Lists!BF160,'[1]Multi-Field'!$F$83="undrained"),BH160,""))</f>
        <v/>
      </c>
      <c r="EN160" s="409" t="str">
        <f>IF(AND('[1]Multi-Field'!$E$84=[1]Lists!BF160,'[1]Multi-Field'!$F$84="Drained"),BI160,IF(AND('[1]Multi-Field'!$E$84=[1]Lists!BF160,'[1]Multi-Field'!$F$84="undrained"),BH160,""))</f>
        <v/>
      </c>
      <c r="EO160" s="409" t="str">
        <f>IF(AND('[1]Multi-Field'!$E$85=[1]Lists!BF160,'[1]Multi-Field'!$F$85="Drained"),BI160,IF(AND('[1]Multi-Field'!$E$85=[1]Lists!BF160,'[1]Multi-Field'!$F$85="undrained"),BH160,""))</f>
        <v/>
      </c>
      <c r="EP160" s="409" t="str">
        <f>IF(AND('[1]Multi-Field'!$E$86=[1]Lists!BF160,'[1]Multi-Field'!$F$86="Drained"),BI160,IF(AND('[1]Multi-Field'!$E$86=[1]Lists!BF160,'[1]Multi-Field'!$F$86="undrained"),BH160,""))</f>
        <v/>
      </c>
      <c r="EQ160" s="409" t="str">
        <f>IF(AND('[1]Multi-Field'!$E$87=[1]Lists!BF160,'[1]Multi-Field'!$F$87="Drained"),BI160,IF(AND('[1]Multi-Field'!$E$87=[1]Lists!BF160,'[1]Multi-Field'!$F$87="undrained"),BH160,""))</f>
        <v/>
      </c>
      <c r="ER160" s="409" t="str">
        <f>IF(AND('[1]Multi-Field'!$E$88=[1]Lists!BF160,'[1]Multi-Field'!$F$88="Drained"),BI160,IF(AND('[1]Multi-Field'!$E$88=[1]Lists!BF160,'[1]Multi-Field'!$F$88="undrained"),BH160,""))</f>
        <v/>
      </c>
      <c r="ES160" s="409" t="str">
        <f>IF(AND('[1]Multi-Field'!$E$89=[1]Lists!BF160,'[1]Multi-Field'!$F$89="Drained"),BI160,IF(AND('[1]Multi-Field'!$E$89=[1]Lists!BF160,'[1]Multi-Field'!$F$89="undrained"),BH160,""))</f>
        <v/>
      </c>
      <c r="ET160" s="409" t="str">
        <f>IF(AND('[1]Multi-Field'!$E$90=[1]Lists!BF160,'[1]Multi-Field'!$F$90="Drained"),BI160,IF(AND('[1]Multi-Field'!$E$90=[1]Lists!BF160,'[1]Multi-Field'!$F$90="undrained"),BH160,""))</f>
        <v/>
      </c>
      <c r="EU160" s="409" t="str">
        <f>IF(AND('[1]Multi-Field'!$E$91=[1]Lists!BF160,'[1]Multi-Field'!$F$91="Drained"),BI160,IF(AND('[1]Multi-Field'!$E$91=[1]Lists!BF160,'[1]Multi-Field'!$F$91="undrained"),BH160,""))</f>
        <v/>
      </c>
      <c r="EV160" s="409" t="str">
        <f>IF(AND('[1]Multi-Field'!$E$92=[1]Lists!BF160,'[1]Multi-Field'!$F$92="Drained"),BI160,IF(AND('[1]Multi-Field'!$E$92=[1]Lists!BF160,'[1]Multi-Field'!$F$92="undrained"),BH160,""))</f>
        <v/>
      </c>
      <c r="EW160" s="409" t="str">
        <f>IF(AND('[1]Multi-Field'!$E$93=[1]Lists!BF160,'[1]Multi-Field'!$F$93="Drained"),BI160,IF(AND('[1]Multi-Field'!$E$93=[1]Lists!BF160,'[1]Multi-Field'!$F$93="undrained"),BH160,""))</f>
        <v/>
      </c>
      <c r="EX160" s="409" t="str">
        <f>IF(AND('[1]Multi-Field'!$E$94=[1]Lists!BF160,'[1]Multi-Field'!$F$94="Drained"),BI160,IF(AND('[1]Multi-Field'!$E$94=[1]Lists!BF160,'[1]Multi-Field'!$F$94="undrained"),BH160,""))</f>
        <v/>
      </c>
      <c r="EY160" s="409" t="str">
        <f>IF(AND('[1]Multi-Field'!$E$95=[1]Lists!BF160,'[1]Multi-Field'!$F$95="Drained"),BI160,IF(AND('[1]Multi-Field'!$E$95=[1]Lists!BF160,'[1]Multi-Field'!$F$95="undrained"),BH160,""))</f>
        <v/>
      </c>
      <c r="EZ160" s="409" t="str">
        <f>IF(AND('[1]Multi-Field'!$E$96=[1]Lists!BF160,'[1]Multi-Field'!$F$96="Drained"),BI160,IF(AND('[1]Multi-Field'!$E$96=[1]Lists!BF160,'[1]Multi-Field'!$F$96="undrained"),BH160,""))</f>
        <v/>
      </c>
      <c r="FA160" s="409" t="str">
        <f>IF(AND('[1]Multi-Field'!$E$97=[1]Lists!BF160,'[1]Multi-Field'!$F$97="Drained"),BI160,IF(AND('[1]Multi-Field'!$E$97=[1]Lists!BF160,'[1]Multi-Field'!$F$97="undrained"),BH160,""))</f>
        <v/>
      </c>
      <c r="FB160" s="409" t="str">
        <f>IF(AND('[1]Multi-Field'!$E$98=[1]Lists!BF160,'[1]Multi-Field'!$F$98="Drained"),BI160,IF(AND('[1]Multi-Field'!$E$98=[1]Lists!BF160,'[1]Multi-Field'!$F$98="undrained"),BH160,""))</f>
        <v/>
      </c>
      <c r="FC160" s="409" t="str">
        <f>IF(AND('[1]Multi-Field'!$E$99=[1]Lists!BF160,'[1]Multi-Field'!$F$99="Drained"),BI160,IF(AND('[1]Multi-Field'!$E$99=[1]Lists!BF160,'[1]Multi-Field'!$F$99="undrained"),BH160,""))</f>
        <v/>
      </c>
      <c r="FD160" s="409" t="str">
        <f>IF(AND('[1]Multi-Field'!$E$100=[1]Lists!BF160,'[1]Multi-Field'!$F$100="Drained"),BI160,IF(AND('[1]Multi-Field'!$E$100=[1]Lists!BF160,'[1]Multi-Field'!$F$100="undrained"),BH160,""))</f>
        <v/>
      </c>
      <c r="FE160" s="409" t="str">
        <f>IF(AND('[1]Multi-Field'!$E$101=[1]Lists!BF160,'[1]Multi-Field'!$F$101="Drained"),BI160,IF(AND('[1]Multi-Field'!$E$101=[1]Lists!BF160,'[1]Multi-Field'!$F$101="undrained"),BH160,""))</f>
        <v/>
      </c>
      <c r="FF160" s="409" t="str">
        <f>IF(AND('[1]Multi-Field'!$E$102=[1]Lists!BF160,'[1]Multi-Field'!$F$102="Drained"),BI160,IF(AND('[1]Multi-Field'!$E$102=[1]Lists!BF160,'[1]Multi-Field'!$F$102="undrained"),BH160,""))</f>
        <v/>
      </c>
      <c r="FG160" s="409" t="str">
        <f>IF(AND('[1]Multi-Field'!$E$103=[1]Lists!BF160,'[1]Multi-Field'!$F$103="Drained"),BI160,IF(AND('[1]Multi-Field'!$E$103=[1]Lists!BF160,'[1]Multi-Field'!$F$103="undrained"),BH160,""))</f>
        <v/>
      </c>
      <c r="FH160" s="409" t="str">
        <f>IF(AND('[1]Multi-Field'!$E$104=[1]Lists!BF160,'[1]Multi-Field'!$F$104="Drained"),BI160,IF(AND('[1]Multi-Field'!$E$104=[1]Lists!BF160,'[1]Multi-Field'!$F$104="undrained"),BH160,""))</f>
        <v/>
      </c>
      <c r="FI160" s="409" t="str">
        <f>IF(AND('[1]Multi-Field'!$E$105=[1]Lists!BF160,'[1]Multi-Field'!$F$105="Drained"),BI160,IF(AND('[1]Multi-Field'!$E$105=[1]Lists!BF160,'[1]Multi-Field'!$F$105="undrained"),BH160,""))</f>
        <v/>
      </c>
      <c r="FJ160" s="409" t="str">
        <f>IF(AND('[1]Multi-Field'!$E$106=[1]Lists!BF160,'[1]Multi-Field'!$F$106="Drained"),BI160,IF(AND('[1]Multi-Field'!$E$106=[1]Lists!BF160,'[1]Multi-Field'!$F$106="undrained"),BH160,""))</f>
        <v/>
      </c>
      <c r="FK160" s="409" t="str">
        <f>IF(AND('[1]Multi-Field'!$E$107=[1]Lists!BF160,'[1]Multi-Field'!$F$107="Drained"),BI160,IF(AND('[1]Multi-Field'!$E$107=[1]Lists!BF160,'[1]Multi-Field'!$F$107="undrained"),BH160,""))</f>
        <v/>
      </c>
      <c r="FL160" s="409" t="str">
        <f>IF(AND('[1]Multi-Field'!$E$108=[1]Lists!BF160,'[1]Multi-Field'!$F$108="Drained"),BI160,IF(AND('[1]Multi-Field'!$E$108=[1]Lists!BF160,'[1]Multi-Field'!$F$108="undrained"),BH160,""))</f>
        <v/>
      </c>
      <c r="FM160" s="409" t="str">
        <f>IF(AND('[1]Multi-Field'!$E$109=[1]Lists!BF160,'[1]Multi-Field'!$F$109="Drained"),BI160,IF(AND('[1]Multi-Field'!$E$109=[1]Lists!BF160,'[1]Multi-Field'!$F$109="undrained"),BH160,""))</f>
        <v/>
      </c>
      <c r="FN160" s="409" t="str">
        <f>IF(AND('[1]Multi-Field'!$E$110=[1]Lists!BF160,'[1]Multi-Field'!$F$110="Drained"),BI160,IF(AND('[1]Multi-Field'!$E$110=[1]Lists!BF160,'[1]Multi-Field'!$F$110="undrained"),BH160,""))</f>
        <v/>
      </c>
      <c r="FO160" s="409" t="str">
        <f>IF(AND('[1]Multi-Field'!$E$111=[1]Lists!BF160,'[1]Multi-Field'!$F$111="Drained"),BI160,IF(AND('[1]Multi-Field'!$E$111=[1]Lists!BF160,'[1]Multi-Field'!$F$111="undrained"),BH160,""))</f>
        <v/>
      </c>
      <c r="FP160" s="409" t="str">
        <f>IF(AND('[1]Multi-Field'!$E$112=[1]Lists!BF160,'[1]Multi-Field'!$F$112="Drained"),BI160,IF(AND('[1]Multi-Field'!$E$112=[1]Lists!BF160,'[1]Multi-Field'!$F$112="undrained"),BH160,""))</f>
        <v/>
      </c>
      <c r="FQ160" s="409" t="str">
        <f>IF(AND('[1]Multi-Field'!$E$113=[1]Lists!BF160,'[1]Multi-Field'!$F$113="Drained"),BI160,IF(AND('[1]Multi-Field'!$E$113=[1]Lists!BF160,'[1]Multi-Field'!$F$113="undrained"),BH160,""))</f>
        <v/>
      </c>
      <c r="FR160" s="409" t="str">
        <f>IF(AND('[1]Multi-Field'!$E$114=[1]Lists!BF160,'[1]Multi-Field'!$F$114="Drained"),BI160,IF(AND('[1]Multi-Field'!$E$114=[1]Lists!BF160,'[1]Multi-Field'!$F$114="undrained"),BH160,""))</f>
        <v/>
      </c>
      <c r="FS160" s="409" t="str">
        <f>IF(AND('[1]Multi-Field'!$E$115=[1]Lists!BF160,'[1]Multi-Field'!$F$115="Drained"),BI160,IF(AND('[1]Multi-Field'!$E$115=[1]Lists!BF160,'[1]Multi-Field'!$F$115="undrained"),BH160,""))</f>
        <v/>
      </c>
      <c r="FT160" s="409" t="str">
        <f>IF(AND('[1]Multi-Field'!$E$116=[1]Lists!BF160,'[1]Multi-Field'!$F$116="Drained"),BI160,IF(AND('[1]Multi-Field'!$E$116=[1]Lists!BF160,'[1]Multi-Field'!$F$116="undrained"),BH160,""))</f>
        <v/>
      </c>
      <c r="FU160" s="409" t="str">
        <f>IF(AND('[1]Multi-Field'!$E$117=[1]Lists!BF160,'[1]Multi-Field'!$F$117="Drained"),BI160,IF(AND('[1]Multi-Field'!$E$117=[1]Lists!BF160,'[1]Multi-Field'!$F$117="undrained"),BH160,""))</f>
        <v/>
      </c>
      <c r="FV160" s="409" t="str">
        <f>IF(AND('[1]Multi-Field'!$E$118=[1]Lists!BF160,'[1]Multi-Field'!$F$118="Drained"),BI160,IF(AND('[1]Multi-Field'!$E$118=[1]Lists!BF160,'[1]Multi-Field'!$F$118="undrained"),BH160,""))</f>
        <v/>
      </c>
      <c r="FW160" s="409" t="str">
        <f>IF(AND('[1]Multi-Field'!$E$119=[1]Lists!BF160,'[1]Multi-Field'!$F$119="Drained"),BI160,IF(AND('[1]Multi-Field'!$E$119=[1]Lists!BF160,'[1]Multi-Field'!$F$119="undrained"),BH160,""))</f>
        <v/>
      </c>
      <c r="FX160" s="409" t="str">
        <f>IF(AND('[1]Multi-Field'!$E$120=[1]Lists!BF160,'[1]Multi-Field'!$F$120="Drained"),BI160,IF(AND('[1]Multi-Field'!$E$120=[1]Lists!BF160,'[1]Multi-Field'!$F$120="undrained"),BH160,""))</f>
        <v/>
      </c>
    </row>
    <row r="161" spans="1:180" ht="13.5" customHeight="1">
      <c r="A161" s="7" t="s">
        <v>248</v>
      </c>
      <c r="B161" s="7"/>
      <c r="C161" s="7"/>
      <c r="D161" s="8">
        <v>65</v>
      </c>
      <c r="E161" s="8">
        <f t="shared" si="27"/>
        <v>67</v>
      </c>
      <c r="F161" s="8">
        <f t="shared" si="28"/>
        <v>68</v>
      </c>
      <c r="G161" s="8">
        <v>70</v>
      </c>
      <c r="H161" s="8">
        <v>75</v>
      </c>
      <c r="I161" s="8">
        <f t="shared" si="32"/>
        <v>75</v>
      </c>
      <c r="J161" s="8">
        <f t="shared" si="33"/>
        <v>75</v>
      </c>
      <c r="K161" s="8">
        <v>75</v>
      </c>
      <c r="L161" s="8">
        <v>140</v>
      </c>
      <c r="M161" s="8">
        <f t="shared" si="29"/>
        <v>140</v>
      </c>
      <c r="N161" s="8">
        <f t="shared" si="30"/>
        <v>140</v>
      </c>
      <c r="O161" s="8">
        <v>140</v>
      </c>
      <c r="P161" s="391">
        <v>136</v>
      </c>
      <c r="Q161" s="394"/>
      <c r="R161" s="395" t="b">
        <f>IF(OR('Multi-Field'!AA138=Lists!$AC$42,'Multi-Field'!AA138=Lists!$AC$43),IF('Multi-Field'!Z138="x",(IF('Multi-Field'!AC138=Lists!$Q$11,Lists!$R$11,IF('Multi-Field'!AC138=Lists!$Q$12,Lists!$R$12,IF('Multi-Field'!AC138=Lists!$Q$13,Lists!$R$13,IF('Multi-Field'!AC138=Lists!$Q$14,Lists!$R$14))))),IF('Multi-Field'!X138="x",(IF('Multi-Field'!AC138=Lists!$Q$11,Lists!$S$11,IF('Multi-Field'!AC138=Lists!$Q$12,Lists!$S$12,IF('Multi-Field'!AC138=Lists!$Q$13,Lists!$S$13,IF('Multi-Field'!AC138=Lists!$Q$14,Lists!$S$14))))),IF('Multi-Field'!V138="x",(IF('Multi-Field'!AC138=Lists!$Q$11,Lists!$T$11,IF('Multi-Field'!AC138=Lists!$Q$12,Lists!$T$12,IF('Multi-Field'!AC138=Lists!$Q$13,Lists!$T$13,IF('Multi-Field'!AC138=Lists!$Q$14,Lists!$T$14))))),0))))</f>
        <v>0</v>
      </c>
      <c r="S161" s="395" t="str">
        <f t="shared" si="38"/>
        <v/>
      </c>
      <c r="T161" s="395"/>
      <c r="U161" s="396"/>
      <c r="V161" s="383">
        <f>IF(OR('Multi-Field'!AI141=$U$4,'Multi-Field'!AI141=$U$5,'Multi-Field'!AI141=$U$6,'Multi-Field'!AI141=$U$7,'Multi-Field'!AI141=$U$8,'Multi-Field'!AI141=$U$9),(IF('Multi-Field'!AJ141=$V$2,100,IF('Multi-Field'!AJ141=$V$3,65,IF('Multi-Field'!AJ141=$V$4,53,IF('Multi-Field'!AJ141=$V$5,41,IF('Multi-Field'!AJ141=$V$6,23,IF('Multi-Field'!AJ141=$V$7,0,0))))))),0)</f>
        <v>0</v>
      </c>
      <c r="W161" s="383" t="str">
        <f>IF(AND(OR('Multi-Field'!AF141=$S$3,'Multi-Field'!AF141=S149,'Multi-Field'!AF141=$S$7),'Multi-Field'!AN141&lt;18,'Multi-Field'!AN141&gt;0),35,IF('Multi-Field'!AF141=$S$4,55,IF(AND('Multi-Field'!AF141=$S$6,'Multi-Field'!AN141&lt;18),30,IF(AND('Multi-Field'!AN141&gt;17,OR('Multi-Field'!AF141=$S$3,'Multi-Field'!AF141=$S$5,'Multi-Field'!AF141= $S$6,'Multi-Field'!AF141=$S$7)),25,"0"))))</f>
        <v>0</v>
      </c>
      <c r="X161" s="383">
        <f>IF(OR('Multi-Field'!BA141=$U$4,'Multi-Field'!BA141=$U$5,'Multi-Field'!BA141=$U$6,'Multi-Field'!BA141=U151,'Multi-Field'!BA141=$U$8,'Multi-Field'!BA141=$U$9),(IF('Multi-Field'!BB141=$V$2,100,IF('Multi-Field'!BB141=$V$3,65,IF('Multi-Field'!BB141=$V$4,53,IF('Multi-Field'!BB141=$V$5,41,IF('Multi-Field'!BB141=$V$6,23,IF('Multi-Field'!BB141=$V$7,0,0))))))),0)</f>
        <v>0</v>
      </c>
      <c r="Y161" s="383" t="str">
        <f>IF(AND(OR('Multi-Field'!AX141=$S$3,'Multi-Field'!AX141=$S$5,'Multi-Field'!AX141=$S$7),'Multi-Field'!BF141&lt;18),35,IF('Multi-Field'!AX141=$S$4,55,IF(AND('Multi-Field'!AX141=$S$6,'Multi-Field'!BF141&lt;18),30,IF(AND('Multi-Field'!BF141&gt;17,OR('Multi-Field'!AX141=$S$3,'Multi-Field'!AX141=$S$5,'Multi-Field'!AX141=$S$6,'Multi-Field'!AX141=$S$7)),25,"0"))))</f>
        <v>0</v>
      </c>
      <c r="Z161" s="383">
        <v>145</v>
      </c>
      <c r="AI161" s="384">
        <f>'[1]Multi-Field'!B157</f>
        <v>0</v>
      </c>
      <c r="AJ161" s="12" t="str">
        <f>IF(OR('[1]Multi-Field'!Q150=[1]Lists!$AC$42,'[1]Multi-Field'!Q150=[1]Lists!$AC$43),"x","")</f>
        <v/>
      </c>
      <c r="AK161" s="12" t="str">
        <f>IF(OR('[1]Multi-Field'!Q150=[1]Lists!$AC$6,'[1]Multi-Field'!Q150=$AC$2,'[1]Multi-Field'!Q150=$AC$4),"x","")</f>
        <v/>
      </c>
      <c r="AL161" s="12" t="str">
        <f>IF(OR('[1]Multi-Field'!Q150=[1]Lists!$AC$7,'[1]Multi-Field'!Q150=$AC$3,'[1]Multi-Field'!Q150=$AC$5),"x","")</f>
        <v/>
      </c>
      <c r="AM161" s="12" t="str">
        <f>IF(OR('[1]Multi-Field'!Q150=$AC$23,'[1]Multi-Field'!Q150=$AC$13,'[1]Multi-Field'!Q150=$AC$9,'[1]Multi-Field'!Q150=$AC$19,'[1]Multi-Field'!Q150=$AC$47),"x","")</f>
        <v/>
      </c>
      <c r="AN161" s="12" t="str">
        <f>IF(OR('[1]Multi-Field'!Q150=$AC$24,'[1]Multi-Field'!Q150=$AC$14,'[1]Multi-Field'!Q150=$AC$10,'[1]Multi-Field'!Q150=$AC$22,'[1]Multi-Field'!Q150=$AC$48),"x","")</f>
        <v/>
      </c>
      <c r="AO161" s="12" t="str">
        <f>IF(OR('[1]Multi-Field'!Q150=$AC$21,'[1]Multi-Field'!Q150=$AC$28,'[1]Multi-Field'!Q150=$AC$62,'[1]Multi-Field'!Q150=$AC$102,'[1]Multi-Field'!Q150=$AC$98),"x","")</f>
        <v/>
      </c>
      <c r="AP161" s="12" t="str">
        <f>IF(OR('[1]Multi-Field'!Q150=$AC$25,'[1]Multi-Field'!Q150=$AC$63,'[1]Multi-Field'!Q150=$AC$85,'[1]Multi-Field'!Q150=$AC$87,'[1]Multi-Field'!Q150=$AC$92,'[1]Multi-Field'!Q150=$AC$93),"x","")</f>
        <v/>
      </c>
      <c r="AQ161" s="12" t="str">
        <f>IF(OR('[1]Multi-Field'!Q150=$AC$20,'[1]Multi-Field'!Q150=$AC$27,'[1]Multi-Field'!Q150=$AC$58,'[1]Multi-Field'!Q150=$AC$86,'[1]Multi-Field'!Q150=$AC$103,'[1]Multi-Field'!Q150=$AC$94),"x","")</f>
        <v/>
      </c>
      <c r="AR161" s="12" t="str">
        <f>IF(OR('[1]Multi-Field'!Q150=$AC$35,'[1]Multi-Field'!Q150=$AC$40,'[1]Multi-Field'!Q150=$AC$45,),"x","")</f>
        <v/>
      </c>
      <c r="AS161" s="12" t="str">
        <f>IF(OR('[1]Multi-Field'!Q150=$AC$36,'[1]Multi-Field'!Q150=$AC$41,'[1]Multi-Field'!Q150=$AC$46,),"x","")</f>
        <v/>
      </c>
      <c r="AT161" s="12" t="str">
        <f>IF(OR('[1]Multi-Field'!Q150=$AC$52,'[1]Multi-Field'!Q150=$AC$53,'[1]Multi-Field'!Q150=$AC$54,'[1]Multi-Field'!Q150=$AC$55,'[1]Multi-Field'!Q150=$AC$68,'[1]Multi-Field'!Q150=$AC$69,'[1]Multi-Field'!Q150=$AC$74),"x","")</f>
        <v/>
      </c>
      <c r="AU161" s="12" t="str">
        <f>IF('[1]Multi-Field'!Q150=$AC$72,"x","")</f>
        <v/>
      </c>
      <c r="AV161" s="12" t="str">
        <f>IF('[1]Multi-Field'!Q150=$AC$73,"x","")</f>
        <v/>
      </c>
      <c r="AW161" s="12" t="str">
        <f>IF('[1]Multi-Field'!Q150=$AC$83,"x","")</f>
        <v/>
      </c>
      <c r="AX161" s="12" t="str">
        <f>IF('[1]Multi-Field'!Q150=$AC$84,"x","")</f>
        <v/>
      </c>
      <c r="AY161" s="12" t="str">
        <f>IF('[1]Multi-Field'!Q150=$AC$97,"x","")</f>
        <v/>
      </c>
      <c r="AZ161" s="12" t="str">
        <f>IF('[1]Multi-Field'!Q150=$AC$99,"x","")</f>
        <v/>
      </c>
      <c r="BA161" s="12" t="str">
        <f>IF('[1]Multi-Field'!Q150=$AC$104,"x","")</f>
        <v/>
      </c>
      <c r="BB161" s="12" t="str">
        <f>IF('[1]Multi-Field'!Q150=$AC$105,"x","")</f>
        <v/>
      </c>
      <c r="BC161" s="272"/>
      <c r="BF161" s="411" t="s">
        <v>1330</v>
      </c>
      <c r="BG161" s="412">
        <v>2</v>
      </c>
      <c r="BH161" s="412">
        <v>4.5</v>
      </c>
      <c r="BI161" s="412">
        <v>5.5</v>
      </c>
      <c r="BJ161" s="409" t="e">
        <f>IF(AND('[1]Single Field'!#REF!=[1]Lists!BF161,'[1]Single Field'!#REF!="Drained"),"x",IF(AND('[1]Single Field'!#REF!=[1]Lists!BF161,'[1]Single Field'!#REF!="Undrained"),O,""))</f>
        <v>#REF!</v>
      </c>
      <c r="BK161" s="409" t="str">
        <f>IF(AND('[1]Multi-Field'!$E$3=[1]Lists!BF161,'[1]Multi-Field'!$F$3="Drained"),BI161,IF(AND('[1]Multi-Field'!$E$3=BF161,'[1]Multi-Field'!$F$3="undrained"),BH161,""))</f>
        <v/>
      </c>
      <c r="BL161" s="409" t="str">
        <f>IF(AND('[1]Multi-Field'!$E$4=BF161,'[1]Multi-Field'!$F$4="Drained"),BI161,IF(AND('[1]Multi-Field'!$E$4=BF161,'[1]Multi-Field'!$F$4="undrained"),BH161,""))</f>
        <v/>
      </c>
      <c r="BM161" s="409" t="str">
        <f>IF(AND('[1]Multi-Field'!$E$5=BF161,'[1]Multi-Field'!$F$5="Drained"),BI161,IF(AND('[1]Multi-Field'!$E$5=BF161,'[1]Multi-Field'!$F$5="undrained"),BH161,""))</f>
        <v/>
      </c>
      <c r="BN161" s="409" t="str">
        <f>IF(AND('[1]Multi-Field'!$E$6=BF161,'[1]Multi-Field'!$F$6="Drained"),BI161,IF(AND('[1]Multi-Field'!$E$6=BF161,'[1]Multi-Field'!$F$6="undrained"),BH161,""))</f>
        <v/>
      </c>
      <c r="BO161" s="409" t="str">
        <f>IF(AND('[1]Multi-Field'!$E$7=BF161,'[1]Multi-Field'!$F$7="Drained"),BI161,IF(AND('[1]Multi-Field'!$E$7=BF161,'[1]Multi-Field'!$F$7="undrained"),BH161,""))</f>
        <v/>
      </c>
      <c r="BP161" s="409" t="str">
        <f>IF(AND('[1]Multi-Field'!$E$8=BF161,'[1]Multi-Field'!$F$8="Drained"),BI161,IF(AND('[1]Multi-Field'!$E$8=BF161,'[1]Multi-Field'!$F$8="undrained"),BH161,""))</f>
        <v/>
      </c>
      <c r="BQ161" s="409" t="str">
        <f>IF(AND('[1]Multi-Field'!$E$9=BF161,'[1]Multi-Field'!$F$9="Drained"),BI161,IF(AND('[1]Multi-Field'!$E$9=BF161,'[1]Multi-Field'!$F$9="undrained"),BH161,""))</f>
        <v/>
      </c>
      <c r="BR161" s="409" t="str">
        <f>IF(AND('[1]Multi-Field'!$E$10=BF161,'[1]Multi-Field'!$F$10="Drained"),BI161,IF(AND('[1]Multi-Field'!$E$10=BF161,'[1]Multi-Field'!$F$10="undrained"),BH161,""))</f>
        <v/>
      </c>
      <c r="BS161" s="409" t="str">
        <f>IF(AND('[1]Multi-Field'!$E$11=BF161,'[1]Multi-Field'!$F$11="Drained"),BI161,IF(AND('[1]Multi-Field'!$E$11=BF161,'[1]Multi-Field'!$F$11="undrained"),BH161,""))</f>
        <v/>
      </c>
      <c r="BT161" s="409" t="str">
        <f>IF(AND('[1]Multi-Field'!$E$12=BF161,'[1]Multi-Field'!$F$12="Drained"),BI161,IF(AND('[1]Multi-Field'!$E$12=BF161,'[1]Multi-Field'!$F$12="undrained"),BH161,""))</f>
        <v/>
      </c>
      <c r="BU161" s="409" t="str">
        <f>IF(AND('[1]Multi-Field'!$E$13=BF161,'[1]Multi-Field'!$F$13="Drained"),BI161,IF(AND('[1]Multi-Field'!$E$3=BF161,'[1]Multi-Field'!$F$13="undrained"),BH161,""))</f>
        <v/>
      </c>
      <c r="BV161" s="409" t="str">
        <f>IF(AND('[1]Multi-Field'!$E$14=BF161,'[1]Multi-Field'!$F$14="Drained"),BI161,IF(AND('[1]Multi-Field'!$E$14=BF161,'[1]Multi-Field'!$F$14="undrained"),BH161,""))</f>
        <v/>
      </c>
      <c r="BW161" s="409" t="str">
        <f>IF(AND('[1]Multi-Field'!$E$15=BF161,'[1]Multi-Field'!$F$15="Drained"),BI161,IF(AND('[1]Multi-Field'!$E$15=BF161,'[1]Multi-Field'!$F$15="undrained"),BH161,""))</f>
        <v/>
      </c>
      <c r="BX161" s="409" t="str">
        <f>IF(AND('[1]Multi-Field'!$E$16=[1]Lists!BF161,'[1]Multi-Field'!$F$16="Drained"),BI161,IF(AND('[1]Multi-Field'!$E$16=[1]Lists!BF161,'[1]Multi-Field'!$F$16="undrained"),BH161,""))</f>
        <v/>
      </c>
      <c r="BY161" s="409" t="str">
        <f>IF(AND('[1]Multi-Field'!$E$17=[1]Lists!BF161,'[1]Multi-Field'!$F$17="Drained"),BI161,IF(AND('[1]Multi-Field'!$E$17=[1]Lists!BF161,'[1]Multi-Field'!$F$17="undrained"),BH161,""))</f>
        <v/>
      </c>
      <c r="BZ161" s="409" t="str">
        <f>IF(AND('[1]Multi-Field'!$E$18=[1]Lists!BF161,'[1]Multi-Field'!$F$18="Drained"),BI161,IF(AND('[1]Multi-Field'!$E$18=[1]Lists!BF161,'[1]Multi-Field'!$F$18="undrained"),BH161,""))</f>
        <v/>
      </c>
      <c r="CA161" s="409" t="str">
        <f>IF(AND('[1]Multi-Field'!$E$19=[1]Lists!BF161,'[1]Multi-Field'!$F$19="Drained"),BI161,IF(AND('[1]Multi-Field'!$E$19=[1]Lists!BF161,'[1]Multi-Field'!$F$19="undrained"),BH161,""))</f>
        <v/>
      </c>
      <c r="CB161" s="409" t="str">
        <f>IF(AND('[1]Multi-Field'!$E$20=[1]Lists!BF161,'[1]Multi-Field'!$F$20="Drained"),BI161,IF(AND('[1]Multi-Field'!$E$20=[1]Lists!BF161,'[1]Multi-Field'!$F$20="undrained"),BH161,""))</f>
        <v/>
      </c>
      <c r="CC161" s="409" t="str">
        <f>IF(AND('[1]Multi-Field'!$E$21=[1]Lists!BF161,'[1]Multi-Field'!$F$21="Drained"),BI161,IF(AND('[1]Multi-Field'!$E$21=[1]Lists!BF161,'[1]Multi-Field'!$F$21="undrained"),BH161,""))</f>
        <v/>
      </c>
      <c r="CD161" s="409" t="str">
        <f>IF(AND('[1]Multi-Field'!$E$22=[1]Lists!BF161,'[1]Multi-Field'!$F$22="Drained"),BI161,IF(AND('[1]Multi-Field'!$E$22=[1]Lists!BF161,'[1]Multi-Field'!$F$22="undrained"),BH161,""))</f>
        <v/>
      </c>
      <c r="CE161" s="409" t="str">
        <f>IF(AND('[1]Multi-Field'!$E$23=[1]Lists!BF161,'[1]Multi-Field'!$F$23="Drained"),BI161,IF(AND('[1]Multi-Field'!$E$23=[1]Lists!BF161,'[1]Multi-Field'!$F$23="undrained"),BH161,""))</f>
        <v/>
      </c>
      <c r="CF161" s="409" t="str">
        <f>IF(AND('[1]Multi-Field'!$E$24=[1]Lists!BF161,'[1]Multi-Field'!$F$24="Drained"),BI161,IF(AND('[1]Multi-Field'!$E$24=[1]Lists!BF161,'[1]Multi-Field'!$F$24="undrained"),BH161,""))</f>
        <v/>
      </c>
      <c r="CG161" s="409" t="str">
        <f>IF(AND('[1]Multi-Field'!$E$25=[1]Lists!BF161,'[1]Multi-Field'!$F$25="Drained"),BI161,IF(AND('[1]Multi-Field'!$E$25=[1]Lists!BF161,'[1]Multi-Field'!$F$25="undrained"),BH161,""))</f>
        <v/>
      </c>
      <c r="CH161" s="409" t="str">
        <f>IF(AND('[1]Multi-Field'!$E$26=[1]Lists!BF161,'[1]Multi-Field'!$F$26="Drained"),BI161,IF(AND('[1]Multi-Field'!$E$26=[1]Lists!BF161,'[1]Multi-Field'!$F$26="undrained"),BH161,""))</f>
        <v/>
      </c>
      <c r="CI161" s="409" t="str">
        <f>IF(AND('[1]Multi-Field'!$E$27=[1]Lists!BF161,'[1]Multi-Field'!$F$27="Drained"),BI161,IF(AND('[1]Multi-Field'!$E$27=[1]Lists!BF161,'[1]Multi-Field'!$F$27="undrained"),BH161,""))</f>
        <v/>
      </c>
      <c r="CJ161" s="409" t="str">
        <f>IF(AND('[1]Multi-Field'!$E$28=[1]Lists!BF161,'[1]Multi-Field'!$F$28="Drained"),BI161,IF(AND('[1]Multi-Field'!$E$28=[1]Lists!BF161,'[1]Multi-Field'!$F$28="undrained"),BH161,""))</f>
        <v/>
      </c>
      <c r="CK161" s="409" t="str">
        <f>IF(AND('[1]Multi-Field'!$E$29=[1]Lists!BF161,'[1]Multi-Field'!$F$29="Drained"),BI161,IF(AND('[1]Multi-Field'!$E$29=[1]Lists!BF161,'[1]Multi-Field'!$F$29="undrained"),BH161,""))</f>
        <v/>
      </c>
      <c r="CL161" s="409" t="str">
        <f>IF(AND('[1]Multi-Field'!$E$30=[1]Lists!BF161,'[1]Multi-Field'!$F$30="Drained"),BI161,IF(AND('[1]Multi-Field'!$E$30=[1]Lists!BF161,'[1]Multi-Field'!$F$30="undrained"),BH161,""))</f>
        <v/>
      </c>
      <c r="CM161" s="409" t="str">
        <f>IF(AND('[1]Multi-Field'!$E$31=[1]Lists!BF161,'[1]Multi-Field'!$F$31="Drained"),BI161,IF(AND('[1]Multi-Field'!$E$31=[1]Lists!BF161,'[1]Multi-Field'!$F$31="undrained"),BH161,""))</f>
        <v/>
      </c>
      <c r="CN161" s="409" t="str">
        <f>IF(AND('[1]Multi-Field'!$E$32=[1]Lists!BF161,'[1]Multi-Field'!$F$32="Drained"),BI161,IF(AND('[1]Multi-Field'!$E$32=[1]Lists!BF161,'[1]Multi-Field'!$F$32="undrained"),BH161,""))</f>
        <v/>
      </c>
      <c r="CO161" s="409" t="str">
        <f>IF(AND('[1]Multi-Field'!$E$33=[1]Lists!BF161,'[1]Multi-Field'!$F$33="Drained"),BI161,IF(AND('[1]Multi-Field'!$E$33=[1]Lists!BF161,'[1]Multi-Field'!$F$33="undrained"),BH161,""))</f>
        <v/>
      </c>
      <c r="CP161" s="409" t="str">
        <f>IF(AND('[1]Multi-Field'!$E$34=[1]Lists!BF161,'[1]Multi-Field'!$F$34="Drained"),BI161,IF(AND('[1]Multi-Field'!$E$34=[1]Lists!BF161,'[1]Multi-Field'!$F$34="undrained"),BH161,""))</f>
        <v/>
      </c>
      <c r="CQ161" s="409" t="str">
        <f>IF(AND('[1]Multi-Field'!$E$35=[1]Lists!BF161,'[1]Multi-Field'!$F$35="Drained"),BI161,IF(AND('[1]Multi-Field'!$E$35=[1]Lists!BF161,'[1]Multi-Field'!$F$35="undrained"),BH161,""))</f>
        <v/>
      </c>
      <c r="CR161" s="409" t="str">
        <f>IF(AND('[1]Multi-Field'!$E$36=[1]Lists!BF161,'[1]Multi-Field'!$F$36="Drained"),BI161,IF(AND('[1]Multi-Field'!$E$36=[1]Lists!BF161,'[1]Multi-Field'!$F$36="undrained"),BH161,""))</f>
        <v/>
      </c>
      <c r="CS161" s="409" t="str">
        <f>IF(AND('[1]Multi-Field'!$E$37=[1]Lists!BF161,'[1]Multi-Field'!$F$37="Drained"),BI161,IF(AND('[1]Multi-Field'!$E$37=[1]Lists!BF161,'[1]Multi-Field'!$F$37="undrained"),BH161,""))</f>
        <v/>
      </c>
      <c r="CT161" s="409" t="str">
        <f>IF(AND('[1]Multi-Field'!$E$38=[1]Lists!BF161,'[1]Multi-Field'!$F$38="Drained"),BI161,IF(AND('[1]Multi-Field'!$E$38=[1]Lists!BF161,'[1]Multi-Field'!$F$38="undrained"),BH161,""))</f>
        <v/>
      </c>
      <c r="CU161" s="409" t="str">
        <f>IF(AND('[1]Multi-Field'!$E$39=[1]Lists!BF161,'[1]Multi-Field'!$F$39="Drained"),BI161,IF(AND('[1]Multi-Field'!$E$39=[1]Lists!BF161,'[1]Multi-Field'!$F$39="undrained"),BH161,""))</f>
        <v/>
      </c>
      <c r="CV161" s="409" t="str">
        <f>IF(AND('[1]Multi-Field'!$E$40=[1]Lists!BF161,'[1]Multi-Field'!$F$40="Drained"),BI161,IF(AND('[1]Multi-Field'!$E$40=[1]Lists!BF161,'[1]Multi-Field'!$F$40="undrained"),BH161,""))</f>
        <v/>
      </c>
      <c r="CW161" s="409" t="str">
        <f>IF(AND('[1]Multi-Field'!$E$41=[1]Lists!BF161,'[1]Multi-Field'!$F$40="Drained"),BI161,IF(AND('[1]Multi-Field'!$E$40=[1]Lists!BF161,'[1]Multi-Field'!$F$40="undrained"),BH161,""))</f>
        <v/>
      </c>
      <c r="CX161" s="409" t="str">
        <f>IF(AND('[1]Multi-Field'!$E$42=[1]Lists!BF161,'[1]Multi-Field'!$F$42="Drained"),BI161,IF(AND('[1]Multi-Field'!$E$42=[1]Lists!BF161,'[1]Multi-Field'!$F$42="undrained"),BH161,""))</f>
        <v/>
      </c>
      <c r="CY161" s="409" t="str">
        <f>IF(AND('[1]Multi-Field'!$E$43=[1]Lists!BF161,'[1]Multi-Field'!$F$43="Drained"),BI161,IF(AND('[1]Multi-Field'!$E$43=[1]Lists!BF161,'[1]Multi-Field'!$F$43="undrained"),BH161,""))</f>
        <v/>
      </c>
      <c r="CZ161" s="409" t="str">
        <f>IF(AND('[1]Multi-Field'!$E$44=[1]Lists!BF161,'[1]Multi-Field'!$F$44="Drained"),BI161,IF(AND('[1]Multi-Field'!$E$44=[1]Lists!BF161,'[1]Multi-Field'!$F$44="undrained"),BH161,""))</f>
        <v/>
      </c>
      <c r="DA161" s="409" t="str">
        <f>IF(AND('[1]Multi-Field'!$E$45=[1]Lists!BF161,'[1]Multi-Field'!$F$45="Drained"),BI161,IF(AND('[1]Multi-Field'!$E$45=[1]Lists!BF161,'[1]Multi-Field'!$F$45="undrained"),BH161,""))</f>
        <v/>
      </c>
      <c r="DB161" s="409" t="str">
        <f>IF(AND('[1]Multi-Field'!$E$46=[1]Lists!BF161,'[1]Multi-Field'!$F$46="Drained"),BI161,IF(AND('[1]Multi-Field'!$E$46=[1]Lists!BF161,'[1]Multi-Field'!$F$46="undrained"),BH161,""))</f>
        <v/>
      </c>
      <c r="DC161" s="409" t="str">
        <f>IF(AND('[1]Multi-Field'!$E$47=[1]Lists!BF161,'[1]Multi-Field'!$F$47="Drained"),BI161,IF(AND('[1]Multi-Field'!$E$47=[1]Lists!BF161,'[1]Multi-Field'!$F$47="undrained"),BH161,""))</f>
        <v/>
      </c>
      <c r="DD161" s="409" t="str">
        <f>IF(AND('[1]Multi-Field'!$E$48=[1]Lists!BF161,'[1]Multi-Field'!$F$48="Drained"),BI161,IF(AND('[1]Multi-Field'!$E$48=[1]Lists!BF161,'[1]Multi-Field'!$F$48="undrained"),BH161,""))</f>
        <v/>
      </c>
      <c r="DE161" s="409" t="str">
        <f>IF(AND('[1]Multi-Field'!$E$49=[1]Lists!BF161,'[1]Multi-Field'!$F$49="Drained"),BI161,IF(AND('[1]Multi-Field'!$E$49=[1]Lists!BF161,'[1]Multi-Field'!$F$9="undrained"),BH161,""))</f>
        <v/>
      </c>
      <c r="DF161" s="409" t="str">
        <f>IF(AND('[1]Multi-Field'!$E$50=[1]Lists!BF161,'[1]Multi-Field'!$F$50="Drained"),BI161,IF(AND('[1]Multi-Field'!$E$50=[1]Lists!BF161,'[1]Multi-Field'!$F$50="undrained"),BH161,""))</f>
        <v/>
      </c>
      <c r="DG161" s="409" t="str">
        <f>IF(AND('[1]Multi-Field'!$E$51=[1]Lists!BF161,'[1]Multi-Field'!$F$51="Drained"),BI161,IF(AND('[1]Multi-Field'!$E$51=[1]Lists!BF161,'[1]Multi-Field'!$F$51="undrained"),BH161,""))</f>
        <v/>
      </c>
      <c r="DH161" s="409" t="str">
        <f>IF(AND('[1]Multi-Field'!$E$52=[1]Lists!BF161,'[1]Multi-Field'!$F$52="Drained"),BI161,IF(AND('[1]Multi-Field'!$E$52=[1]Lists!BF161,'[1]Multi-Field'!$F$52="undrained"),BH161,""))</f>
        <v/>
      </c>
      <c r="DI161" s="409" t="str">
        <f>IF(AND('[1]Multi-Field'!$E$53=[1]Lists!BF161,'[1]Multi-Field'!$F$53="Drained"),BI161,IF(AND('[1]Multi-Field'!$E$53=[1]Lists!BF161,'[1]Multi-Field'!$F$53="undrained"),BH161,""))</f>
        <v/>
      </c>
      <c r="DJ161" s="409" t="str">
        <f>IF(AND('[1]Multi-Field'!$E$54=[1]Lists!BF161,'[1]Multi-Field'!$F$54="Drained"),BI161,IF(AND('[1]Multi-Field'!$E$54=[1]Lists!BF161,'[1]Multi-Field'!$F$54="undrained"),BH161,""))</f>
        <v/>
      </c>
      <c r="DK161" s="409" t="str">
        <f>IF(AND('[1]Multi-Field'!$E$55=[1]Lists!BF161,'[1]Multi-Field'!$F$55="Drained"),BI161,IF(AND('[1]Multi-Field'!$E$55=[1]Lists!BF161,'[1]Multi-Field'!$F$55="undrained"),BH161,""))</f>
        <v/>
      </c>
      <c r="DL161" s="409" t="str">
        <f>IF(AND('[1]Multi-Field'!$E$56=[1]Lists!BF161,'[1]Multi-Field'!$F$56="Drained"),BI161,IF(AND('[1]Multi-Field'!$E$56=[1]Lists!BF161,'[1]Multi-Field'!$F$56="undrained"),BH161,""))</f>
        <v/>
      </c>
      <c r="DM161" s="409" t="str">
        <f>IF(AND('[1]Multi-Field'!$E$57=[1]Lists!BF161,'[1]Multi-Field'!$F$57="Drained"),BI161,IF(AND('[1]Multi-Field'!$E$57=[1]Lists!BF161,'[1]Multi-Field'!$F$57="undrained"),BH161,""))</f>
        <v/>
      </c>
      <c r="DN161" s="409" t="str">
        <f>IF(AND('[1]Multi-Field'!$E$58=[1]Lists!BF161,'[1]Multi-Field'!$F$58="Drained"),BI161,IF(AND('[1]Multi-Field'!$E$58=[1]Lists!BF161,'[1]Multi-Field'!$F$58="undrained"),BH161,""))</f>
        <v/>
      </c>
      <c r="DO161" s="409" t="str">
        <f>IF(AND('[1]Multi-Field'!$E$59=[1]Lists!BF161,'[1]Multi-Field'!$F$59="Drained"),BI161,IF(AND('[1]Multi-Field'!$E$59=[1]Lists!BF161,'[1]Multi-Field'!$F$59="undrained"),BH161,""))</f>
        <v/>
      </c>
      <c r="DP161" s="409" t="str">
        <f>IF(AND('[1]Multi-Field'!$E$60=[1]Lists!BF161,'[1]Multi-Field'!$F$60="Drained"),BI161,IF(AND('[1]Multi-Field'!$E$60=[1]Lists!BF161,'[1]Multi-Field'!$F$60="undrained"),BH161,""))</f>
        <v/>
      </c>
      <c r="DQ161" s="409" t="str">
        <f>IF(AND('[1]Multi-Field'!$E$61=[1]Lists!BF161,'[1]Multi-Field'!$F$61="Drained"),BI161,IF(AND('[1]Multi-Field'!$E$61=[1]Lists!BF161,'[1]Multi-Field'!$F$61="undrained"),BH161,""))</f>
        <v/>
      </c>
      <c r="DR161" s="409" t="str">
        <f>IF(AND('[1]Multi-Field'!$E$62=[1]Lists!BF161,'[1]Multi-Field'!$F$62="Drained"),BI161,IF(AND('[1]Multi-Field'!$E$62=[1]Lists!BF161,'[1]Multi-Field'!$F$62="undrained"),BH161,""))</f>
        <v/>
      </c>
      <c r="DS161" s="409" t="str">
        <f>IF(AND('[1]Multi-Field'!$E$63=[1]Lists!BF161,'[1]Multi-Field'!$F$63="Drained"),BI161,IF(AND('[1]Multi-Field'!$E$63=[1]Lists!BF161,'[1]Multi-Field'!$F$63="undrained"),BH161,""))</f>
        <v/>
      </c>
      <c r="DT161" s="409" t="str">
        <f>IF(AND('[1]Multi-Field'!$E$64=[1]Lists!BF161,'[1]Multi-Field'!$F$64="Drained"),BI161,IF(AND('[1]Multi-Field'!$E$64=[1]Lists!BF161,'[1]Multi-Field'!$F$64="undrained"),BH161,""))</f>
        <v/>
      </c>
      <c r="DU161" s="409" t="str">
        <f>IF(AND('[1]Multi-Field'!$E$65=[1]Lists!BF161,'[1]Multi-Field'!$F$65="Drained"),BI161,IF(AND('[1]Multi-Field'!$E$65=[1]Lists!BF161,'[1]Multi-Field'!$F$65="undrained"),BH161,""))</f>
        <v/>
      </c>
      <c r="DV161" s="409" t="str">
        <f>IF(AND('[1]Multi-Field'!$E$66=[1]Lists!BF161,'[1]Multi-Field'!$F$66="Drained"),BI161,IF(AND('[1]Multi-Field'!$E$66=[1]Lists!BF161,'[1]Multi-Field'!$F$66="undrained"),BH161,""))</f>
        <v/>
      </c>
      <c r="DW161" s="409" t="str">
        <f>IF(AND('[1]Multi-Field'!$E$67=[1]Lists!BF161,'[1]Multi-Field'!$F$67="Drained"),BI161,IF(AND('[1]Multi-Field'!$E$67=[1]Lists!BF161,'[1]Multi-Field'!$F$67="undrained"),BH161,""))</f>
        <v/>
      </c>
      <c r="DX161" s="409" t="str">
        <f>IF(AND('[1]Multi-Field'!$E$68=[1]Lists!BF161,'[1]Multi-Field'!$F$68="Drained"),BI161,IF(AND('[1]Multi-Field'!$E$68=[1]Lists!BF161,'[1]Multi-Field'!$F$68="undrained"),BH161,""))</f>
        <v/>
      </c>
      <c r="DY161" s="409" t="str">
        <f>IF(AND('[1]Multi-Field'!$E$69=[1]Lists!BF161,'[1]Multi-Field'!$F$69="Drained"),BI161,IF(AND('[1]Multi-Field'!$E$69=[1]Lists!BF161,'[1]Multi-Field'!$F$69="undrained"),BH161,""))</f>
        <v/>
      </c>
      <c r="DZ161" s="409" t="str">
        <f>IF(AND('[1]Multi-Field'!$E$70=[1]Lists!BF161,'[1]Multi-Field'!$F$70="Drained"),BI161,IF(AND('[1]Multi-Field'!$E$70=[1]Lists!BF161,'[1]Multi-Field'!$F$70="undrained"),BH161,""))</f>
        <v/>
      </c>
      <c r="EA161" s="409" t="str">
        <f>IF(AND('[1]Multi-Field'!$E$71=[1]Lists!BF161,'[1]Multi-Field'!$F$71="Drained"),BI161,IF(AND('[1]Multi-Field'!$E$71=[1]Lists!BF161,'[1]Multi-Field'!$F$71="undrained"),BH161,""))</f>
        <v/>
      </c>
      <c r="EB161" s="409" t="str">
        <f>IF(AND('[1]Multi-Field'!$E$72=[1]Lists!BF161,'[1]Multi-Field'!$F$72="Drained"),BI161,IF(AND('[1]Multi-Field'!$E$72=[1]Lists!BF161,'[1]Multi-Field'!$F$72="undrained"),BH161,""))</f>
        <v/>
      </c>
      <c r="EC161" s="409" t="str">
        <f>IF(AND('[1]Multi-Field'!$E$73=[1]Lists!BF161,'[1]Multi-Field'!$F$73="Drained"),BI161,IF(AND('[1]Multi-Field'!$E$73=[1]Lists!BF161,'[1]Multi-Field'!$F$73="undrained"),BH161,""))</f>
        <v/>
      </c>
      <c r="ED161" s="409" t="str">
        <f>IF(AND('[1]Multi-Field'!$E$74=[1]Lists!BF161,'[1]Multi-Field'!$F$74="Drained"),BI161,IF(AND('[1]Multi-Field'!$E$74=[1]Lists!BF161,'[1]Multi-Field'!$F$74="undrained"),BH161,""))</f>
        <v/>
      </c>
      <c r="EE161" s="409" t="str">
        <f>IF(AND('[1]Multi-Field'!$E$75=[1]Lists!BF161,'[1]Multi-Field'!$F$75="Drained"),BI161,IF(AND('[1]Multi-Field'!$E$75=[1]Lists!BF161,'[1]Multi-Field'!$F$75="undrained"),BH161,""))</f>
        <v/>
      </c>
      <c r="EF161" s="409" t="str">
        <f>IF(AND('[1]Multi-Field'!$E$76=[1]Lists!BF161,'[1]Multi-Field'!$F$76="Drained"),BI161,IF(AND('[1]Multi-Field'!$E$76=[1]Lists!BF161,'[1]Multi-Field'!$F$6="undrained"),BH161,""))</f>
        <v/>
      </c>
      <c r="EG161" s="409" t="str">
        <f>IF(AND('[1]Multi-Field'!$E$77=[1]Lists!BF161,'[1]Multi-Field'!$F$77="Drained"),BI161,IF(AND('[1]Multi-Field'!$E$77=[1]Lists!BF161,'[1]Multi-Field'!$F$77="undrained"),BH161,""))</f>
        <v/>
      </c>
      <c r="EH161" s="409" t="str">
        <f>IF(AND('[1]Multi-Field'!$E$78=[1]Lists!BF161,'[1]Multi-Field'!$F$78="Drained"),BI161,IF(AND('[1]Multi-Field'!$E$78=[1]Lists!BF161,'[1]Multi-Field'!$F$78="undrained"),BH161,""))</f>
        <v/>
      </c>
      <c r="EI161" s="409" t="str">
        <f>IF(AND('[1]Multi-Field'!$E$79=[1]Lists!BF161,'[1]Multi-Field'!$F$79="Drained"),BI161,IF(AND('[1]Multi-Field'!$E$79=[1]Lists!BF161,'[1]Multi-Field'!$F$79="undrained"),BH161,""))</f>
        <v/>
      </c>
      <c r="EJ161" s="409" t="str">
        <f>IF(AND('[1]Multi-Field'!$E$80=[1]Lists!BF161,'[1]Multi-Field'!$F$80="Drained"),BI161,IF(AND('[1]Multi-Field'!$E$80=[1]Lists!BF161,'[1]Multi-Field'!$F$80="undrained"),BH161,""))</f>
        <v/>
      </c>
      <c r="EK161" s="409" t="str">
        <f>IF(AND('[1]Multi-Field'!$E$81=[1]Lists!BF161,'[1]Multi-Field'!$F$81="Drained"),BI161,IF(AND('[1]Multi-Field'!$E$81=[1]Lists!BF161,'[1]Multi-Field'!$F$81="undrained"),BH161,""))</f>
        <v/>
      </c>
      <c r="EL161" s="409" t="str">
        <f>IF(AND('[1]Multi-Field'!$E$82=[1]Lists!BF161,'[1]Multi-Field'!$F$82="Drained"),BI161,IF(AND('[1]Multi-Field'!$E$82=[1]Lists!BF161,'[1]Multi-Field'!$F$82="undrained"),BH161,""))</f>
        <v/>
      </c>
      <c r="EM161" s="409" t="str">
        <f>IF(AND('[1]Multi-Field'!$E$83=[1]Lists!BF161,'[1]Multi-Field'!$F$83="Drained"),BI161,IF(AND('[1]Multi-Field'!$E$83=[1]Lists!BF161,'[1]Multi-Field'!$F$83="undrained"),BH161,""))</f>
        <v/>
      </c>
      <c r="EN161" s="409" t="str">
        <f>IF(AND('[1]Multi-Field'!$E$84=[1]Lists!BF161,'[1]Multi-Field'!$F$84="Drained"),BI161,IF(AND('[1]Multi-Field'!$E$84=[1]Lists!BF161,'[1]Multi-Field'!$F$84="undrained"),BH161,""))</f>
        <v/>
      </c>
      <c r="EO161" s="409" t="str">
        <f>IF(AND('[1]Multi-Field'!$E$85=[1]Lists!BF161,'[1]Multi-Field'!$F$85="Drained"),BI161,IF(AND('[1]Multi-Field'!$E$85=[1]Lists!BF161,'[1]Multi-Field'!$F$85="undrained"),BH161,""))</f>
        <v/>
      </c>
      <c r="EP161" s="409" t="str">
        <f>IF(AND('[1]Multi-Field'!$E$86=[1]Lists!BF161,'[1]Multi-Field'!$F$86="Drained"),BI161,IF(AND('[1]Multi-Field'!$E$86=[1]Lists!BF161,'[1]Multi-Field'!$F$86="undrained"),BH161,""))</f>
        <v/>
      </c>
      <c r="EQ161" s="409" t="str">
        <f>IF(AND('[1]Multi-Field'!$E$87=[1]Lists!BF161,'[1]Multi-Field'!$F$87="Drained"),BI161,IF(AND('[1]Multi-Field'!$E$87=[1]Lists!BF161,'[1]Multi-Field'!$F$87="undrained"),BH161,""))</f>
        <v/>
      </c>
      <c r="ER161" s="409" t="str">
        <f>IF(AND('[1]Multi-Field'!$E$88=[1]Lists!BF161,'[1]Multi-Field'!$F$88="Drained"),BI161,IF(AND('[1]Multi-Field'!$E$88=[1]Lists!BF161,'[1]Multi-Field'!$F$88="undrained"),BH161,""))</f>
        <v/>
      </c>
      <c r="ES161" s="409" t="str">
        <f>IF(AND('[1]Multi-Field'!$E$89=[1]Lists!BF161,'[1]Multi-Field'!$F$89="Drained"),BI161,IF(AND('[1]Multi-Field'!$E$89=[1]Lists!BF161,'[1]Multi-Field'!$F$89="undrained"),BH161,""))</f>
        <v/>
      </c>
      <c r="ET161" s="409" t="str">
        <f>IF(AND('[1]Multi-Field'!$E$90=[1]Lists!BF161,'[1]Multi-Field'!$F$90="Drained"),BI161,IF(AND('[1]Multi-Field'!$E$90=[1]Lists!BF161,'[1]Multi-Field'!$F$90="undrained"),BH161,""))</f>
        <v/>
      </c>
      <c r="EU161" s="409" t="str">
        <f>IF(AND('[1]Multi-Field'!$E$91=[1]Lists!BF161,'[1]Multi-Field'!$F$91="Drained"),BI161,IF(AND('[1]Multi-Field'!$E$91=[1]Lists!BF161,'[1]Multi-Field'!$F$91="undrained"),BH161,""))</f>
        <v/>
      </c>
      <c r="EV161" s="409" t="str">
        <f>IF(AND('[1]Multi-Field'!$E$92=[1]Lists!BF161,'[1]Multi-Field'!$F$92="Drained"),BI161,IF(AND('[1]Multi-Field'!$E$92=[1]Lists!BF161,'[1]Multi-Field'!$F$92="undrained"),BH161,""))</f>
        <v/>
      </c>
      <c r="EW161" s="409" t="str">
        <f>IF(AND('[1]Multi-Field'!$E$93=[1]Lists!BF161,'[1]Multi-Field'!$F$93="Drained"),BI161,IF(AND('[1]Multi-Field'!$E$93=[1]Lists!BF161,'[1]Multi-Field'!$F$93="undrained"),BH161,""))</f>
        <v/>
      </c>
      <c r="EX161" s="409" t="str">
        <f>IF(AND('[1]Multi-Field'!$E$94=[1]Lists!BF161,'[1]Multi-Field'!$F$94="Drained"),BI161,IF(AND('[1]Multi-Field'!$E$94=[1]Lists!BF161,'[1]Multi-Field'!$F$94="undrained"),BH161,""))</f>
        <v/>
      </c>
      <c r="EY161" s="409" t="str">
        <f>IF(AND('[1]Multi-Field'!$E$95=[1]Lists!BF161,'[1]Multi-Field'!$F$95="Drained"),BI161,IF(AND('[1]Multi-Field'!$E$95=[1]Lists!BF161,'[1]Multi-Field'!$F$95="undrained"),BH161,""))</f>
        <v/>
      </c>
      <c r="EZ161" s="409" t="str">
        <f>IF(AND('[1]Multi-Field'!$E$96=[1]Lists!BF161,'[1]Multi-Field'!$F$96="Drained"),BI161,IF(AND('[1]Multi-Field'!$E$96=[1]Lists!BF161,'[1]Multi-Field'!$F$96="undrained"),BH161,""))</f>
        <v/>
      </c>
      <c r="FA161" s="409" t="str">
        <f>IF(AND('[1]Multi-Field'!$E$97=[1]Lists!BF161,'[1]Multi-Field'!$F$97="Drained"),BI161,IF(AND('[1]Multi-Field'!$E$97=[1]Lists!BF161,'[1]Multi-Field'!$F$97="undrained"),BH161,""))</f>
        <v/>
      </c>
      <c r="FB161" s="409" t="str">
        <f>IF(AND('[1]Multi-Field'!$E$98=[1]Lists!BF161,'[1]Multi-Field'!$F$98="Drained"),BI161,IF(AND('[1]Multi-Field'!$E$98=[1]Lists!BF161,'[1]Multi-Field'!$F$98="undrained"),BH161,""))</f>
        <v/>
      </c>
      <c r="FC161" s="409" t="str">
        <f>IF(AND('[1]Multi-Field'!$E$99=[1]Lists!BF161,'[1]Multi-Field'!$F$99="Drained"),BI161,IF(AND('[1]Multi-Field'!$E$99=[1]Lists!BF161,'[1]Multi-Field'!$F$99="undrained"),BH161,""))</f>
        <v/>
      </c>
      <c r="FD161" s="409" t="str">
        <f>IF(AND('[1]Multi-Field'!$E$100=[1]Lists!BF161,'[1]Multi-Field'!$F$100="Drained"),BI161,IF(AND('[1]Multi-Field'!$E$100=[1]Lists!BF161,'[1]Multi-Field'!$F$100="undrained"),BH161,""))</f>
        <v/>
      </c>
      <c r="FE161" s="409" t="str">
        <f>IF(AND('[1]Multi-Field'!$E$101=[1]Lists!BF161,'[1]Multi-Field'!$F$101="Drained"),BI161,IF(AND('[1]Multi-Field'!$E$101=[1]Lists!BF161,'[1]Multi-Field'!$F$101="undrained"),BH161,""))</f>
        <v/>
      </c>
      <c r="FF161" s="409" t="str">
        <f>IF(AND('[1]Multi-Field'!$E$102=[1]Lists!BF161,'[1]Multi-Field'!$F$102="Drained"),BI161,IF(AND('[1]Multi-Field'!$E$102=[1]Lists!BF161,'[1]Multi-Field'!$F$102="undrained"),BH161,""))</f>
        <v/>
      </c>
      <c r="FG161" s="409" t="str">
        <f>IF(AND('[1]Multi-Field'!$E$103=[1]Lists!BF161,'[1]Multi-Field'!$F$103="Drained"),BI161,IF(AND('[1]Multi-Field'!$E$103=[1]Lists!BF161,'[1]Multi-Field'!$F$103="undrained"),BH161,""))</f>
        <v/>
      </c>
      <c r="FH161" s="409" t="str">
        <f>IF(AND('[1]Multi-Field'!$E$104=[1]Lists!BF161,'[1]Multi-Field'!$F$104="Drained"),BI161,IF(AND('[1]Multi-Field'!$E$104=[1]Lists!BF161,'[1]Multi-Field'!$F$104="undrained"),BH161,""))</f>
        <v/>
      </c>
      <c r="FI161" s="409" t="str">
        <f>IF(AND('[1]Multi-Field'!$E$105=[1]Lists!BF161,'[1]Multi-Field'!$F$105="Drained"),BI161,IF(AND('[1]Multi-Field'!$E$105=[1]Lists!BF161,'[1]Multi-Field'!$F$105="undrained"),BH161,""))</f>
        <v/>
      </c>
      <c r="FJ161" s="409" t="str">
        <f>IF(AND('[1]Multi-Field'!$E$106=[1]Lists!BF161,'[1]Multi-Field'!$F$106="Drained"),BI161,IF(AND('[1]Multi-Field'!$E$106=[1]Lists!BF161,'[1]Multi-Field'!$F$106="undrained"),BH161,""))</f>
        <v/>
      </c>
      <c r="FK161" s="409" t="str">
        <f>IF(AND('[1]Multi-Field'!$E$107=[1]Lists!BF161,'[1]Multi-Field'!$F$107="Drained"),BI161,IF(AND('[1]Multi-Field'!$E$107=[1]Lists!BF161,'[1]Multi-Field'!$F$107="undrained"),BH161,""))</f>
        <v/>
      </c>
      <c r="FL161" s="409" t="str">
        <f>IF(AND('[1]Multi-Field'!$E$108=[1]Lists!BF161,'[1]Multi-Field'!$F$108="Drained"),BI161,IF(AND('[1]Multi-Field'!$E$108=[1]Lists!BF161,'[1]Multi-Field'!$F$108="undrained"),BH161,""))</f>
        <v/>
      </c>
      <c r="FM161" s="409" t="str">
        <f>IF(AND('[1]Multi-Field'!$E$109=[1]Lists!BF161,'[1]Multi-Field'!$F$109="Drained"),BI161,IF(AND('[1]Multi-Field'!$E$109=[1]Lists!BF161,'[1]Multi-Field'!$F$109="undrained"),BH161,""))</f>
        <v/>
      </c>
      <c r="FN161" s="409" t="str">
        <f>IF(AND('[1]Multi-Field'!$E$110=[1]Lists!BF161,'[1]Multi-Field'!$F$110="Drained"),BI161,IF(AND('[1]Multi-Field'!$E$110=[1]Lists!BF161,'[1]Multi-Field'!$F$110="undrained"),BH161,""))</f>
        <v/>
      </c>
      <c r="FO161" s="409" t="str">
        <f>IF(AND('[1]Multi-Field'!$E$111=[1]Lists!BF161,'[1]Multi-Field'!$F$111="Drained"),BI161,IF(AND('[1]Multi-Field'!$E$111=[1]Lists!BF161,'[1]Multi-Field'!$F$111="undrained"),BH161,""))</f>
        <v/>
      </c>
      <c r="FP161" s="409" t="str">
        <f>IF(AND('[1]Multi-Field'!$E$112=[1]Lists!BF161,'[1]Multi-Field'!$F$112="Drained"),BI161,IF(AND('[1]Multi-Field'!$E$112=[1]Lists!BF161,'[1]Multi-Field'!$F$112="undrained"),BH161,""))</f>
        <v/>
      </c>
      <c r="FQ161" s="409" t="str">
        <f>IF(AND('[1]Multi-Field'!$E$113=[1]Lists!BF161,'[1]Multi-Field'!$F$113="Drained"),BI161,IF(AND('[1]Multi-Field'!$E$113=[1]Lists!BF161,'[1]Multi-Field'!$F$113="undrained"),BH161,""))</f>
        <v/>
      </c>
      <c r="FR161" s="409" t="str">
        <f>IF(AND('[1]Multi-Field'!$E$114=[1]Lists!BF161,'[1]Multi-Field'!$F$114="Drained"),BI161,IF(AND('[1]Multi-Field'!$E$114=[1]Lists!BF161,'[1]Multi-Field'!$F$114="undrained"),BH161,""))</f>
        <v/>
      </c>
      <c r="FS161" s="409" t="str">
        <f>IF(AND('[1]Multi-Field'!$E$115=[1]Lists!BF161,'[1]Multi-Field'!$F$115="Drained"),BI161,IF(AND('[1]Multi-Field'!$E$115=[1]Lists!BF161,'[1]Multi-Field'!$F$115="undrained"),BH161,""))</f>
        <v/>
      </c>
      <c r="FT161" s="409" t="str">
        <f>IF(AND('[1]Multi-Field'!$E$116=[1]Lists!BF161,'[1]Multi-Field'!$F$116="Drained"),BI161,IF(AND('[1]Multi-Field'!$E$116=[1]Lists!BF161,'[1]Multi-Field'!$F$116="undrained"),BH161,""))</f>
        <v/>
      </c>
      <c r="FU161" s="409" t="str">
        <f>IF(AND('[1]Multi-Field'!$E$117=[1]Lists!BF161,'[1]Multi-Field'!$F$117="Drained"),BI161,IF(AND('[1]Multi-Field'!$E$117=[1]Lists!BF161,'[1]Multi-Field'!$F$117="undrained"),BH161,""))</f>
        <v/>
      </c>
      <c r="FV161" s="409" t="str">
        <f>IF(AND('[1]Multi-Field'!$E$118=[1]Lists!BF161,'[1]Multi-Field'!$F$118="Drained"),BI161,IF(AND('[1]Multi-Field'!$E$118=[1]Lists!BF161,'[1]Multi-Field'!$F$118="undrained"),BH161,""))</f>
        <v/>
      </c>
      <c r="FW161" s="409" t="str">
        <f>IF(AND('[1]Multi-Field'!$E$119=[1]Lists!BF161,'[1]Multi-Field'!$F$119="Drained"),BI161,IF(AND('[1]Multi-Field'!$E$119=[1]Lists!BF161,'[1]Multi-Field'!$F$119="undrained"),BH161,""))</f>
        <v/>
      </c>
      <c r="FX161" s="409" t="str">
        <f>IF(AND('[1]Multi-Field'!$E$120=[1]Lists!BF161,'[1]Multi-Field'!$F$120="Drained"),BI161,IF(AND('[1]Multi-Field'!$E$120=[1]Lists!BF161,'[1]Multi-Field'!$F$120="undrained"),BH161,""))</f>
        <v/>
      </c>
    </row>
    <row r="162" spans="1:180" ht="13.5" customHeight="1">
      <c r="A162" s="7" t="s">
        <v>249</v>
      </c>
      <c r="B162" s="7"/>
      <c r="C162" s="7"/>
      <c r="D162" s="8">
        <v>70</v>
      </c>
      <c r="E162" s="8">
        <f t="shared" si="27"/>
        <v>70</v>
      </c>
      <c r="F162" s="8">
        <f t="shared" si="28"/>
        <v>70</v>
      </c>
      <c r="G162" s="8">
        <v>70</v>
      </c>
      <c r="H162" s="8">
        <v>50</v>
      </c>
      <c r="I162" s="8">
        <f t="shared" si="32"/>
        <v>50</v>
      </c>
      <c r="J162" s="8">
        <f t="shared" si="33"/>
        <v>50</v>
      </c>
      <c r="K162" s="8">
        <v>50</v>
      </c>
      <c r="L162" s="8">
        <v>130</v>
      </c>
      <c r="M162" s="8">
        <f t="shared" si="29"/>
        <v>132</v>
      </c>
      <c r="N162" s="8">
        <f t="shared" si="30"/>
        <v>133</v>
      </c>
      <c r="O162" s="8">
        <v>135</v>
      </c>
      <c r="P162" s="391">
        <v>137</v>
      </c>
      <c r="Q162" s="394"/>
      <c r="R162" s="395" t="b">
        <f>IF(OR('Multi-Field'!AA139=Lists!$AC$42,'Multi-Field'!AA139=Lists!$AC$43),IF('Multi-Field'!Z139="x",(IF('Multi-Field'!AC139=Lists!$Q$11,Lists!$R$11,IF('Multi-Field'!AC139=Lists!$Q$12,Lists!$R$12,IF('Multi-Field'!AC139=Lists!$Q$13,Lists!$R$13,IF('Multi-Field'!AC139=Lists!$Q$14,Lists!$R$14))))),IF('Multi-Field'!X139="x",(IF('Multi-Field'!AC139=Lists!$Q$11,Lists!$S$11,IF('Multi-Field'!AC139=Lists!$Q$12,Lists!$S$12,IF('Multi-Field'!AC139=Lists!$Q$13,Lists!$S$13,IF('Multi-Field'!AC139=Lists!$Q$14,Lists!$S$14))))),IF('Multi-Field'!V139="x",(IF('Multi-Field'!AC139=Lists!$Q$11,Lists!$T$11,IF('Multi-Field'!AC139=Lists!$Q$12,Lists!$T$12,IF('Multi-Field'!AC139=Lists!$Q$13,Lists!$T$13,IF('Multi-Field'!AC139=Lists!$Q$14,Lists!$T$14))))),0))))</f>
        <v>0</v>
      </c>
      <c r="S162" s="395" t="str">
        <f t="shared" si="38"/>
        <v/>
      </c>
      <c r="T162" s="395"/>
      <c r="U162" s="396"/>
      <c r="V162" s="383">
        <f>IF(OR('Multi-Field'!AI142=$U$4,'Multi-Field'!AI142=$U$5,'Multi-Field'!AI142=$U$6,'Multi-Field'!AI142=$U$7,'Multi-Field'!AI142=$U$8,'Multi-Field'!AI142=$U$9),(IF('Multi-Field'!AJ142=$V$2,100,IF('Multi-Field'!AJ142=$V$3,65,IF('Multi-Field'!AJ142=$V$4,53,IF('Multi-Field'!AJ142=$V$5,41,IF('Multi-Field'!AJ142=$V$6,23,IF('Multi-Field'!AJ142=$V$7,0,0))))))),0)</f>
        <v>0</v>
      </c>
      <c r="W162" s="383" t="str">
        <f>IF(AND(OR('Multi-Field'!AF142=$S$3,'Multi-Field'!AF142=S150,'Multi-Field'!AF142=$S$7),'Multi-Field'!AN142&lt;18,'Multi-Field'!AN142&gt;0),35,IF('Multi-Field'!AF142=$S$4,55,IF(AND('Multi-Field'!AF142=$S$6,'Multi-Field'!AN142&lt;18),30,IF(AND('Multi-Field'!AN142&gt;17,OR('Multi-Field'!AF142=$S$3,'Multi-Field'!AF142=$S$5,'Multi-Field'!AF142= $S$6,'Multi-Field'!AF142=$S$7)),25,"0"))))</f>
        <v>0</v>
      </c>
      <c r="X162" s="383">
        <f>IF(OR('Multi-Field'!BA142=$U$4,'Multi-Field'!BA142=$U$5,'Multi-Field'!BA142=$U$6,'Multi-Field'!BA142=U152,'Multi-Field'!BA142=$U$8,'Multi-Field'!BA142=$U$9),(IF('Multi-Field'!BB142=$V$2,100,IF('Multi-Field'!BB142=$V$3,65,IF('Multi-Field'!BB142=$V$4,53,IF('Multi-Field'!BB142=$V$5,41,IF('Multi-Field'!BB142=$V$6,23,IF('Multi-Field'!BB142=$V$7,0,0))))))),0)</f>
        <v>0</v>
      </c>
      <c r="Y162" s="383" t="str">
        <f>IF(AND(OR('Multi-Field'!AX142=$S$3,'Multi-Field'!AX142=$S$5,'Multi-Field'!AX142=$S$7),'Multi-Field'!BF142&lt;18),35,IF('Multi-Field'!AX142=$S$4,55,IF(AND('Multi-Field'!AX142=$S$6,'Multi-Field'!BF142&lt;18),30,IF(AND('Multi-Field'!BF142&gt;17,OR('Multi-Field'!AX142=$S$3,'Multi-Field'!AX142=$S$5,'Multi-Field'!AX142=$S$6,'Multi-Field'!AX142=$S$7)),25,"0"))))</f>
        <v>0</v>
      </c>
      <c r="Z162" s="383">
        <v>146</v>
      </c>
      <c r="AI162" s="384">
        <f>'[1]Multi-Field'!B158</f>
        <v>0</v>
      </c>
      <c r="AJ162" s="278"/>
      <c r="AK162" s="278"/>
      <c r="AL162" s="278"/>
      <c r="AM162" s="278"/>
      <c r="AN162" s="278"/>
      <c r="AO162" s="278"/>
      <c r="AP162" s="278"/>
      <c r="AQ162" s="278"/>
      <c r="AR162" s="278"/>
      <c r="AS162" s="278"/>
      <c r="AT162" s="278"/>
      <c r="AU162" s="278"/>
      <c r="AV162" s="278"/>
      <c r="AW162" s="278"/>
      <c r="AX162" s="278"/>
      <c r="AY162" s="278"/>
      <c r="AZ162" s="278"/>
      <c r="BA162" s="278"/>
      <c r="BB162" s="278"/>
      <c r="BC162" s="278"/>
      <c r="BF162" s="411" t="s">
        <v>1331</v>
      </c>
      <c r="BG162" s="412">
        <v>4</v>
      </c>
      <c r="BH162" s="412">
        <v>5</v>
      </c>
      <c r="BI162" s="412">
        <v>5.5</v>
      </c>
      <c r="BJ162" s="409" t="e">
        <f>IF(AND('[1]Single Field'!#REF!=[1]Lists!BF162,'[1]Single Field'!#REF!="Drained"),"x",IF(AND('[1]Single Field'!#REF!=[1]Lists!BF162,'[1]Single Field'!#REF!="Undrained"),O,""))</f>
        <v>#REF!</v>
      </c>
      <c r="BK162" s="409" t="str">
        <f>IF(AND('[1]Multi-Field'!$E$3=[1]Lists!BF162,'[1]Multi-Field'!$F$3="Drained"),BI162,IF(AND('[1]Multi-Field'!$E$3=BF162,'[1]Multi-Field'!$F$3="undrained"),BH162,""))</f>
        <v/>
      </c>
      <c r="BL162" s="409" t="str">
        <f>IF(AND('[1]Multi-Field'!$E$4=BF162,'[1]Multi-Field'!$F$4="Drained"),BI162,IF(AND('[1]Multi-Field'!$E$4=BF162,'[1]Multi-Field'!$F$4="undrained"),BH162,""))</f>
        <v/>
      </c>
      <c r="BM162" s="409" t="str">
        <f>IF(AND('[1]Multi-Field'!$E$5=BF162,'[1]Multi-Field'!$F$5="Drained"),BI162,IF(AND('[1]Multi-Field'!$E$5=BF162,'[1]Multi-Field'!$F$5="undrained"),BH162,""))</f>
        <v/>
      </c>
      <c r="BN162" s="409" t="str">
        <f>IF(AND('[1]Multi-Field'!$E$6=BF162,'[1]Multi-Field'!$F$6="Drained"),BI162,IF(AND('[1]Multi-Field'!$E$6=BF162,'[1]Multi-Field'!$F$6="undrained"),BH162,""))</f>
        <v/>
      </c>
      <c r="BO162" s="409" t="str">
        <f>IF(AND('[1]Multi-Field'!$E$7=BF162,'[1]Multi-Field'!$F$7="Drained"),BI162,IF(AND('[1]Multi-Field'!$E$7=BF162,'[1]Multi-Field'!$F$7="undrained"),BH162,""))</f>
        <v/>
      </c>
      <c r="BP162" s="409" t="str">
        <f>IF(AND('[1]Multi-Field'!$E$8=BF162,'[1]Multi-Field'!$F$8="Drained"),BI162,IF(AND('[1]Multi-Field'!$E$8=BF162,'[1]Multi-Field'!$F$8="undrained"),BH162,""))</f>
        <v/>
      </c>
      <c r="BQ162" s="409" t="str">
        <f>IF(AND('[1]Multi-Field'!$E$9=BF162,'[1]Multi-Field'!$F$9="Drained"),BI162,IF(AND('[1]Multi-Field'!$E$9=BF162,'[1]Multi-Field'!$F$9="undrained"),BH162,""))</f>
        <v/>
      </c>
      <c r="BR162" s="409" t="str">
        <f>IF(AND('[1]Multi-Field'!$E$10=BF162,'[1]Multi-Field'!$F$10="Drained"),BI162,IF(AND('[1]Multi-Field'!$E$10=BF162,'[1]Multi-Field'!$F$10="undrained"),BH162,""))</f>
        <v/>
      </c>
      <c r="BS162" s="409" t="str">
        <f>IF(AND('[1]Multi-Field'!$E$11=BF162,'[1]Multi-Field'!$F$11="Drained"),BI162,IF(AND('[1]Multi-Field'!$E$11=BF162,'[1]Multi-Field'!$F$11="undrained"),BH162,""))</f>
        <v/>
      </c>
      <c r="BT162" s="409" t="str">
        <f>IF(AND('[1]Multi-Field'!$E$12=BF162,'[1]Multi-Field'!$F$12="Drained"),BI162,IF(AND('[1]Multi-Field'!$E$12=BF162,'[1]Multi-Field'!$F$12="undrained"),BH162,""))</f>
        <v/>
      </c>
      <c r="BU162" s="409" t="str">
        <f>IF(AND('[1]Multi-Field'!$E$13=BF162,'[1]Multi-Field'!$F$13="Drained"),BI162,IF(AND('[1]Multi-Field'!$E$3=BF162,'[1]Multi-Field'!$F$13="undrained"),BH162,""))</f>
        <v/>
      </c>
      <c r="BV162" s="409" t="str">
        <f>IF(AND('[1]Multi-Field'!$E$14=BF162,'[1]Multi-Field'!$F$14="Drained"),BI162,IF(AND('[1]Multi-Field'!$E$14=BF162,'[1]Multi-Field'!$F$14="undrained"),BH162,""))</f>
        <v/>
      </c>
      <c r="BW162" s="409" t="str">
        <f>IF(AND('[1]Multi-Field'!$E$15=BF162,'[1]Multi-Field'!$F$15="Drained"),BI162,IF(AND('[1]Multi-Field'!$E$15=BF162,'[1]Multi-Field'!$F$15="undrained"),BH162,""))</f>
        <v/>
      </c>
      <c r="BX162" s="409" t="str">
        <f>IF(AND('[1]Multi-Field'!$E$16=[1]Lists!BF162,'[1]Multi-Field'!$F$16="Drained"),BI162,IF(AND('[1]Multi-Field'!$E$16=[1]Lists!BF162,'[1]Multi-Field'!$F$16="undrained"),BH162,""))</f>
        <v/>
      </c>
      <c r="BY162" s="409" t="str">
        <f>IF(AND('[1]Multi-Field'!$E$17=[1]Lists!BF162,'[1]Multi-Field'!$F$17="Drained"),BI162,IF(AND('[1]Multi-Field'!$E$17=[1]Lists!BF162,'[1]Multi-Field'!$F$17="undrained"),BH162,""))</f>
        <v/>
      </c>
      <c r="BZ162" s="409" t="str">
        <f>IF(AND('[1]Multi-Field'!$E$18=[1]Lists!BF162,'[1]Multi-Field'!$F$18="Drained"),BI162,IF(AND('[1]Multi-Field'!$E$18=[1]Lists!BF162,'[1]Multi-Field'!$F$18="undrained"),BH162,""))</f>
        <v/>
      </c>
      <c r="CA162" s="409" t="str">
        <f>IF(AND('[1]Multi-Field'!$E$19=[1]Lists!BF162,'[1]Multi-Field'!$F$19="Drained"),BI162,IF(AND('[1]Multi-Field'!$E$19=[1]Lists!BF162,'[1]Multi-Field'!$F$19="undrained"),BH162,""))</f>
        <v/>
      </c>
      <c r="CB162" s="409" t="str">
        <f>IF(AND('[1]Multi-Field'!$E$20=[1]Lists!BF162,'[1]Multi-Field'!$F$20="Drained"),BI162,IF(AND('[1]Multi-Field'!$E$20=[1]Lists!BF162,'[1]Multi-Field'!$F$20="undrained"),BH162,""))</f>
        <v/>
      </c>
      <c r="CC162" s="409" t="str">
        <f>IF(AND('[1]Multi-Field'!$E$21=[1]Lists!BF162,'[1]Multi-Field'!$F$21="Drained"),BI162,IF(AND('[1]Multi-Field'!$E$21=[1]Lists!BF162,'[1]Multi-Field'!$F$21="undrained"),BH162,""))</f>
        <v/>
      </c>
      <c r="CD162" s="409" t="str">
        <f>IF(AND('[1]Multi-Field'!$E$22=[1]Lists!BF162,'[1]Multi-Field'!$F$22="Drained"),BI162,IF(AND('[1]Multi-Field'!$E$22=[1]Lists!BF162,'[1]Multi-Field'!$F$22="undrained"),BH162,""))</f>
        <v/>
      </c>
      <c r="CE162" s="409" t="str">
        <f>IF(AND('[1]Multi-Field'!$E$23=[1]Lists!BF162,'[1]Multi-Field'!$F$23="Drained"),BI162,IF(AND('[1]Multi-Field'!$E$23=[1]Lists!BF162,'[1]Multi-Field'!$F$23="undrained"),BH162,""))</f>
        <v/>
      </c>
      <c r="CF162" s="409" t="str">
        <f>IF(AND('[1]Multi-Field'!$E$24=[1]Lists!BF162,'[1]Multi-Field'!$F$24="Drained"),BI162,IF(AND('[1]Multi-Field'!$E$24=[1]Lists!BF162,'[1]Multi-Field'!$F$24="undrained"),BH162,""))</f>
        <v/>
      </c>
      <c r="CG162" s="409" t="str">
        <f>IF(AND('[1]Multi-Field'!$E$25=[1]Lists!BF162,'[1]Multi-Field'!$F$25="Drained"),BI162,IF(AND('[1]Multi-Field'!$E$25=[1]Lists!BF162,'[1]Multi-Field'!$F$25="undrained"),BH162,""))</f>
        <v/>
      </c>
      <c r="CH162" s="409" t="str">
        <f>IF(AND('[1]Multi-Field'!$E$26=[1]Lists!BF162,'[1]Multi-Field'!$F$26="Drained"),BI162,IF(AND('[1]Multi-Field'!$E$26=[1]Lists!BF162,'[1]Multi-Field'!$F$26="undrained"),BH162,""))</f>
        <v/>
      </c>
      <c r="CI162" s="409" t="str">
        <f>IF(AND('[1]Multi-Field'!$E$27=[1]Lists!BF162,'[1]Multi-Field'!$F$27="Drained"),BI162,IF(AND('[1]Multi-Field'!$E$27=[1]Lists!BF162,'[1]Multi-Field'!$F$27="undrained"),BH162,""))</f>
        <v/>
      </c>
      <c r="CJ162" s="409" t="str">
        <f>IF(AND('[1]Multi-Field'!$E$28=[1]Lists!BF162,'[1]Multi-Field'!$F$28="Drained"),BI162,IF(AND('[1]Multi-Field'!$E$28=[1]Lists!BF162,'[1]Multi-Field'!$F$28="undrained"),BH162,""))</f>
        <v/>
      </c>
      <c r="CK162" s="409" t="str">
        <f>IF(AND('[1]Multi-Field'!$E$29=[1]Lists!BF162,'[1]Multi-Field'!$F$29="Drained"),BI162,IF(AND('[1]Multi-Field'!$E$29=[1]Lists!BF162,'[1]Multi-Field'!$F$29="undrained"),BH162,""))</f>
        <v/>
      </c>
      <c r="CL162" s="409" t="str">
        <f>IF(AND('[1]Multi-Field'!$E$30=[1]Lists!BF162,'[1]Multi-Field'!$F$30="Drained"),BI162,IF(AND('[1]Multi-Field'!$E$30=[1]Lists!BF162,'[1]Multi-Field'!$F$30="undrained"),BH162,""))</f>
        <v/>
      </c>
      <c r="CM162" s="409" t="str">
        <f>IF(AND('[1]Multi-Field'!$E$31=[1]Lists!BF162,'[1]Multi-Field'!$F$31="Drained"),BI162,IF(AND('[1]Multi-Field'!$E$31=[1]Lists!BF162,'[1]Multi-Field'!$F$31="undrained"),BH162,""))</f>
        <v/>
      </c>
      <c r="CN162" s="409" t="str">
        <f>IF(AND('[1]Multi-Field'!$E$32=[1]Lists!BF162,'[1]Multi-Field'!$F$32="Drained"),BI162,IF(AND('[1]Multi-Field'!$E$32=[1]Lists!BF162,'[1]Multi-Field'!$F$32="undrained"),BH162,""))</f>
        <v/>
      </c>
      <c r="CO162" s="409" t="str">
        <f>IF(AND('[1]Multi-Field'!$E$33=[1]Lists!BF162,'[1]Multi-Field'!$F$33="Drained"),BI162,IF(AND('[1]Multi-Field'!$E$33=[1]Lists!BF162,'[1]Multi-Field'!$F$33="undrained"),BH162,""))</f>
        <v/>
      </c>
      <c r="CP162" s="409" t="str">
        <f>IF(AND('[1]Multi-Field'!$E$34=[1]Lists!BF162,'[1]Multi-Field'!$F$34="Drained"),BI162,IF(AND('[1]Multi-Field'!$E$34=[1]Lists!BF162,'[1]Multi-Field'!$F$34="undrained"),BH162,""))</f>
        <v/>
      </c>
      <c r="CQ162" s="409" t="str">
        <f>IF(AND('[1]Multi-Field'!$E$35=[1]Lists!BF162,'[1]Multi-Field'!$F$35="Drained"),BI162,IF(AND('[1]Multi-Field'!$E$35=[1]Lists!BF162,'[1]Multi-Field'!$F$35="undrained"),BH162,""))</f>
        <v/>
      </c>
      <c r="CR162" s="409" t="str">
        <f>IF(AND('[1]Multi-Field'!$E$36=[1]Lists!BF162,'[1]Multi-Field'!$F$36="Drained"),BI162,IF(AND('[1]Multi-Field'!$E$36=[1]Lists!BF162,'[1]Multi-Field'!$F$36="undrained"),BH162,""))</f>
        <v/>
      </c>
      <c r="CS162" s="409" t="str">
        <f>IF(AND('[1]Multi-Field'!$E$37=[1]Lists!BF162,'[1]Multi-Field'!$F$37="Drained"),BI162,IF(AND('[1]Multi-Field'!$E$37=[1]Lists!BF162,'[1]Multi-Field'!$F$37="undrained"),BH162,""))</f>
        <v/>
      </c>
      <c r="CT162" s="409" t="str">
        <f>IF(AND('[1]Multi-Field'!$E$38=[1]Lists!BF162,'[1]Multi-Field'!$F$38="Drained"),BI162,IF(AND('[1]Multi-Field'!$E$38=[1]Lists!BF162,'[1]Multi-Field'!$F$38="undrained"),BH162,""))</f>
        <v/>
      </c>
      <c r="CU162" s="409" t="str">
        <f>IF(AND('[1]Multi-Field'!$E$39=[1]Lists!BF162,'[1]Multi-Field'!$F$39="Drained"),BI162,IF(AND('[1]Multi-Field'!$E$39=[1]Lists!BF162,'[1]Multi-Field'!$F$39="undrained"),BH162,""))</f>
        <v/>
      </c>
      <c r="CV162" s="409" t="str">
        <f>IF(AND('[1]Multi-Field'!$E$40=[1]Lists!BF162,'[1]Multi-Field'!$F$40="Drained"),BI162,IF(AND('[1]Multi-Field'!$E$40=[1]Lists!BF162,'[1]Multi-Field'!$F$40="undrained"),BH162,""))</f>
        <v/>
      </c>
      <c r="CW162" s="409" t="str">
        <f>IF(AND('[1]Multi-Field'!$E$41=[1]Lists!BF162,'[1]Multi-Field'!$F$40="Drained"),BI162,IF(AND('[1]Multi-Field'!$E$40=[1]Lists!BF162,'[1]Multi-Field'!$F$40="undrained"),BH162,""))</f>
        <v/>
      </c>
      <c r="CX162" s="409" t="str">
        <f>IF(AND('[1]Multi-Field'!$E$42=[1]Lists!BF162,'[1]Multi-Field'!$F$42="Drained"),BI162,IF(AND('[1]Multi-Field'!$E$42=[1]Lists!BF162,'[1]Multi-Field'!$F$42="undrained"),BH162,""))</f>
        <v/>
      </c>
      <c r="CY162" s="409" t="str">
        <f>IF(AND('[1]Multi-Field'!$E$43=[1]Lists!BF162,'[1]Multi-Field'!$F$43="Drained"),BI162,IF(AND('[1]Multi-Field'!$E$43=[1]Lists!BF162,'[1]Multi-Field'!$F$43="undrained"),BH162,""))</f>
        <v/>
      </c>
      <c r="CZ162" s="409" t="str">
        <f>IF(AND('[1]Multi-Field'!$E$44=[1]Lists!BF162,'[1]Multi-Field'!$F$44="Drained"),BI162,IF(AND('[1]Multi-Field'!$E$44=[1]Lists!BF162,'[1]Multi-Field'!$F$44="undrained"),BH162,""))</f>
        <v/>
      </c>
      <c r="DA162" s="409" t="str">
        <f>IF(AND('[1]Multi-Field'!$E$45=[1]Lists!BF162,'[1]Multi-Field'!$F$45="Drained"),BI162,IF(AND('[1]Multi-Field'!$E$45=[1]Lists!BF162,'[1]Multi-Field'!$F$45="undrained"),BH162,""))</f>
        <v/>
      </c>
      <c r="DB162" s="409" t="str">
        <f>IF(AND('[1]Multi-Field'!$E$46=[1]Lists!BF162,'[1]Multi-Field'!$F$46="Drained"),BI162,IF(AND('[1]Multi-Field'!$E$46=[1]Lists!BF162,'[1]Multi-Field'!$F$46="undrained"),BH162,""))</f>
        <v/>
      </c>
      <c r="DC162" s="409" t="str">
        <f>IF(AND('[1]Multi-Field'!$E$47=[1]Lists!BF162,'[1]Multi-Field'!$F$47="Drained"),BI162,IF(AND('[1]Multi-Field'!$E$47=[1]Lists!BF162,'[1]Multi-Field'!$F$47="undrained"),BH162,""))</f>
        <v/>
      </c>
      <c r="DD162" s="409" t="str">
        <f>IF(AND('[1]Multi-Field'!$E$48=[1]Lists!BF162,'[1]Multi-Field'!$F$48="Drained"),BI162,IF(AND('[1]Multi-Field'!$E$48=[1]Lists!BF162,'[1]Multi-Field'!$F$48="undrained"),BH162,""))</f>
        <v/>
      </c>
      <c r="DE162" s="409" t="str">
        <f>IF(AND('[1]Multi-Field'!$E$49=[1]Lists!BF162,'[1]Multi-Field'!$F$49="Drained"),BI162,IF(AND('[1]Multi-Field'!$E$49=[1]Lists!BF162,'[1]Multi-Field'!$F$9="undrained"),BH162,""))</f>
        <v/>
      </c>
      <c r="DF162" s="409" t="str">
        <f>IF(AND('[1]Multi-Field'!$E$50=[1]Lists!BF162,'[1]Multi-Field'!$F$50="Drained"),BI162,IF(AND('[1]Multi-Field'!$E$50=[1]Lists!BF162,'[1]Multi-Field'!$F$50="undrained"),BH162,""))</f>
        <v/>
      </c>
      <c r="DG162" s="409" t="str">
        <f>IF(AND('[1]Multi-Field'!$E$51=[1]Lists!BF162,'[1]Multi-Field'!$F$51="Drained"),BI162,IF(AND('[1]Multi-Field'!$E$51=[1]Lists!BF162,'[1]Multi-Field'!$F$51="undrained"),BH162,""))</f>
        <v/>
      </c>
      <c r="DH162" s="409" t="str">
        <f>IF(AND('[1]Multi-Field'!$E$52=[1]Lists!BF162,'[1]Multi-Field'!$F$52="Drained"),BI162,IF(AND('[1]Multi-Field'!$E$52=[1]Lists!BF162,'[1]Multi-Field'!$F$52="undrained"),BH162,""))</f>
        <v/>
      </c>
      <c r="DI162" s="409" t="str">
        <f>IF(AND('[1]Multi-Field'!$E$53=[1]Lists!BF162,'[1]Multi-Field'!$F$53="Drained"),BI162,IF(AND('[1]Multi-Field'!$E$53=[1]Lists!BF162,'[1]Multi-Field'!$F$53="undrained"),BH162,""))</f>
        <v/>
      </c>
      <c r="DJ162" s="409" t="str">
        <f>IF(AND('[1]Multi-Field'!$E$54=[1]Lists!BF162,'[1]Multi-Field'!$F$54="Drained"),BI162,IF(AND('[1]Multi-Field'!$E$54=[1]Lists!BF162,'[1]Multi-Field'!$F$54="undrained"),BH162,""))</f>
        <v/>
      </c>
      <c r="DK162" s="409" t="str">
        <f>IF(AND('[1]Multi-Field'!$E$55=[1]Lists!BF162,'[1]Multi-Field'!$F$55="Drained"),BI162,IF(AND('[1]Multi-Field'!$E$55=[1]Lists!BF162,'[1]Multi-Field'!$F$55="undrained"),BH162,""))</f>
        <v/>
      </c>
      <c r="DL162" s="409" t="str">
        <f>IF(AND('[1]Multi-Field'!$E$56=[1]Lists!BF162,'[1]Multi-Field'!$F$56="Drained"),BI162,IF(AND('[1]Multi-Field'!$E$56=[1]Lists!BF162,'[1]Multi-Field'!$F$56="undrained"),BH162,""))</f>
        <v/>
      </c>
      <c r="DM162" s="409" t="str">
        <f>IF(AND('[1]Multi-Field'!$E$57=[1]Lists!BF162,'[1]Multi-Field'!$F$57="Drained"),BI162,IF(AND('[1]Multi-Field'!$E$57=[1]Lists!BF162,'[1]Multi-Field'!$F$57="undrained"),BH162,""))</f>
        <v/>
      </c>
      <c r="DN162" s="409" t="str">
        <f>IF(AND('[1]Multi-Field'!$E$58=[1]Lists!BF162,'[1]Multi-Field'!$F$58="Drained"),BI162,IF(AND('[1]Multi-Field'!$E$58=[1]Lists!BF162,'[1]Multi-Field'!$F$58="undrained"),BH162,""))</f>
        <v/>
      </c>
      <c r="DO162" s="409" t="str">
        <f>IF(AND('[1]Multi-Field'!$E$59=[1]Lists!BF162,'[1]Multi-Field'!$F$59="Drained"),BI162,IF(AND('[1]Multi-Field'!$E$59=[1]Lists!BF162,'[1]Multi-Field'!$F$59="undrained"),BH162,""))</f>
        <v/>
      </c>
      <c r="DP162" s="409" t="str">
        <f>IF(AND('[1]Multi-Field'!$E$60=[1]Lists!BF162,'[1]Multi-Field'!$F$60="Drained"),BI162,IF(AND('[1]Multi-Field'!$E$60=[1]Lists!BF162,'[1]Multi-Field'!$F$60="undrained"),BH162,""))</f>
        <v/>
      </c>
      <c r="DQ162" s="409" t="str">
        <f>IF(AND('[1]Multi-Field'!$E$61=[1]Lists!BF162,'[1]Multi-Field'!$F$61="Drained"),BI162,IF(AND('[1]Multi-Field'!$E$61=[1]Lists!BF162,'[1]Multi-Field'!$F$61="undrained"),BH162,""))</f>
        <v/>
      </c>
      <c r="DR162" s="409" t="str">
        <f>IF(AND('[1]Multi-Field'!$E$62=[1]Lists!BF162,'[1]Multi-Field'!$F$62="Drained"),BI162,IF(AND('[1]Multi-Field'!$E$62=[1]Lists!BF162,'[1]Multi-Field'!$F$62="undrained"),BH162,""))</f>
        <v/>
      </c>
      <c r="DS162" s="409" t="str">
        <f>IF(AND('[1]Multi-Field'!$E$63=[1]Lists!BF162,'[1]Multi-Field'!$F$63="Drained"),BI162,IF(AND('[1]Multi-Field'!$E$63=[1]Lists!BF162,'[1]Multi-Field'!$F$63="undrained"),BH162,""))</f>
        <v/>
      </c>
      <c r="DT162" s="409" t="str">
        <f>IF(AND('[1]Multi-Field'!$E$64=[1]Lists!BF162,'[1]Multi-Field'!$F$64="Drained"),BI162,IF(AND('[1]Multi-Field'!$E$64=[1]Lists!BF162,'[1]Multi-Field'!$F$64="undrained"),BH162,""))</f>
        <v/>
      </c>
      <c r="DU162" s="409" t="str">
        <f>IF(AND('[1]Multi-Field'!$E$65=[1]Lists!BF162,'[1]Multi-Field'!$F$65="Drained"),BI162,IF(AND('[1]Multi-Field'!$E$65=[1]Lists!BF162,'[1]Multi-Field'!$F$65="undrained"),BH162,""))</f>
        <v/>
      </c>
      <c r="DV162" s="409" t="str">
        <f>IF(AND('[1]Multi-Field'!$E$66=[1]Lists!BF162,'[1]Multi-Field'!$F$66="Drained"),BI162,IF(AND('[1]Multi-Field'!$E$66=[1]Lists!BF162,'[1]Multi-Field'!$F$66="undrained"),BH162,""))</f>
        <v/>
      </c>
      <c r="DW162" s="409" t="str">
        <f>IF(AND('[1]Multi-Field'!$E$67=[1]Lists!BF162,'[1]Multi-Field'!$F$67="Drained"),BI162,IF(AND('[1]Multi-Field'!$E$67=[1]Lists!BF162,'[1]Multi-Field'!$F$67="undrained"),BH162,""))</f>
        <v/>
      </c>
      <c r="DX162" s="409" t="str">
        <f>IF(AND('[1]Multi-Field'!$E$68=[1]Lists!BF162,'[1]Multi-Field'!$F$68="Drained"),BI162,IF(AND('[1]Multi-Field'!$E$68=[1]Lists!BF162,'[1]Multi-Field'!$F$68="undrained"),BH162,""))</f>
        <v/>
      </c>
      <c r="DY162" s="409" t="str">
        <f>IF(AND('[1]Multi-Field'!$E$69=[1]Lists!BF162,'[1]Multi-Field'!$F$69="Drained"),BI162,IF(AND('[1]Multi-Field'!$E$69=[1]Lists!BF162,'[1]Multi-Field'!$F$69="undrained"),BH162,""))</f>
        <v/>
      </c>
      <c r="DZ162" s="409" t="str">
        <f>IF(AND('[1]Multi-Field'!$E$70=[1]Lists!BF162,'[1]Multi-Field'!$F$70="Drained"),BI162,IF(AND('[1]Multi-Field'!$E$70=[1]Lists!BF162,'[1]Multi-Field'!$F$70="undrained"),BH162,""))</f>
        <v/>
      </c>
      <c r="EA162" s="409" t="str">
        <f>IF(AND('[1]Multi-Field'!$E$71=[1]Lists!BF162,'[1]Multi-Field'!$F$71="Drained"),BI162,IF(AND('[1]Multi-Field'!$E$71=[1]Lists!BF162,'[1]Multi-Field'!$F$71="undrained"),BH162,""))</f>
        <v/>
      </c>
      <c r="EB162" s="409" t="str">
        <f>IF(AND('[1]Multi-Field'!$E$72=[1]Lists!BF162,'[1]Multi-Field'!$F$72="Drained"),BI162,IF(AND('[1]Multi-Field'!$E$72=[1]Lists!BF162,'[1]Multi-Field'!$F$72="undrained"),BH162,""))</f>
        <v/>
      </c>
      <c r="EC162" s="409" t="str">
        <f>IF(AND('[1]Multi-Field'!$E$73=[1]Lists!BF162,'[1]Multi-Field'!$F$73="Drained"),BI162,IF(AND('[1]Multi-Field'!$E$73=[1]Lists!BF162,'[1]Multi-Field'!$F$73="undrained"),BH162,""))</f>
        <v/>
      </c>
      <c r="ED162" s="409" t="str">
        <f>IF(AND('[1]Multi-Field'!$E$74=[1]Lists!BF162,'[1]Multi-Field'!$F$74="Drained"),BI162,IF(AND('[1]Multi-Field'!$E$74=[1]Lists!BF162,'[1]Multi-Field'!$F$74="undrained"),BH162,""))</f>
        <v/>
      </c>
      <c r="EE162" s="409" t="str">
        <f>IF(AND('[1]Multi-Field'!$E$75=[1]Lists!BF162,'[1]Multi-Field'!$F$75="Drained"),BI162,IF(AND('[1]Multi-Field'!$E$75=[1]Lists!BF162,'[1]Multi-Field'!$F$75="undrained"),BH162,""))</f>
        <v/>
      </c>
      <c r="EF162" s="409" t="str">
        <f>IF(AND('[1]Multi-Field'!$E$76=[1]Lists!BF162,'[1]Multi-Field'!$F$76="Drained"),BI162,IF(AND('[1]Multi-Field'!$E$76=[1]Lists!BF162,'[1]Multi-Field'!$F$6="undrained"),BH162,""))</f>
        <v/>
      </c>
      <c r="EG162" s="409" t="str">
        <f>IF(AND('[1]Multi-Field'!$E$77=[1]Lists!BF162,'[1]Multi-Field'!$F$77="Drained"),BI162,IF(AND('[1]Multi-Field'!$E$77=[1]Lists!BF162,'[1]Multi-Field'!$F$77="undrained"),BH162,""))</f>
        <v/>
      </c>
      <c r="EH162" s="409" t="str">
        <f>IF(AND('[1]Multi-Field'!$E$78=[1]Lists!BF162,'[1]Multi-Field'!$F$78="Drained"),BI162,IF(AND('[1]Multi-Field'!$E$78=[1]Lists!BF162,'[1]Multi-Field'!$F$78="undrained"),BH162,""))</f>
        <v/>
      </c>
      <c r="EI162" s="409" t="str">
        <f>IF(AND('[1]Multi-Field'!$E$79=[1]Lists!BF162,'[1]Multi-Field'!$F$79="Drained"),BI162,IF(AND('[1]Multi-Field'!$E$79=[1]Lists!BF162,'[1]Multi-Field'!$F$79="undrained"),BH162,""))</f>
        <v/>
      </c>
      <c r="EJ162" s="409" t="str">
        <f>IF(AND('[1]Multi-Field'!$E$80=[1]Lists!BF162,'[1]Multi-Field'!$F$80="Drained"),BI162,IF(AND('[1]Multi-Field'!$E$80=[1]Lists!BF162,'[1]Multi-Field'!$F$80="undrained"),BH162,""))</f>
        <v/>
      </c>
      <c r="EK162" s="409" t="str">
        <f>IF(AND('[1]Multi-Field'!$E$81=[1]Lists!BF162,'[1]Multi-Field'!$F$81="Drained"),BI162,IF(AND('[1]Multi-Field'!$E$81=[1]Lists!BF162,'[1]Multi-Field'!$F$81="undrained"),BH162,""))</f>
        <v/>
      </c>
      <c r="EL162" s="409" t="str">
        <f>IF(AND('[1]Multi-Field'!$E$82=[1]Lists!BF162,'[1]Multi-Field'!$F$82="Drained"),BI162,IF(AND('[1]Multi-Field'!$E$82=[1]Lists!BF162,'[1]Multi-Field'!$F$82="undrained"),BH162,""))</f>
        <v/>
      </c>
      <c r="EM162" s="409" t="str">
        <f>IF(AND('[1]Multi-Field'!$E$83=[1]Lists!BF162,'[1]Multi-Field'!$F$83="Drained"),BI162,IF(AND('[1]Multi-Field'!$E$83=[1]Lists!BF162,'[1]Multi-Field'!$F$83="undrained"),BH162,""))</f>
        <v/>
      </c>
      <c r="EN162" s="409" t="str">
        <f>IF(AND('[1]Multi-Field'!$E$84=[1]Lists!BF162,'[1]Multi-Field'!$F$84="Drained"),BI162,IF(AND('[1]Multi-Field'!$E$84=[1]Lists!BF162,'[1]Multi-Field'!$F$84="undrained"),BH162,""))</f>
        <v/>
      </c>
      <c r="EO162" s="409" t="str">
        <f>IF(AND('[1]Multi-Field'!$E$85=[1]Lists!BF162,'[1]Multi-Field'!$F$85="Drained"),BI162,IF(AND('[1]Multi-Field'!$E$85=[1]Lists!BF162,'[1]Multi-Field'!$F$85="undrained"),BH162,""))</f>
        <v/>
      </c>
      <c r="EP162" s="409" t="str">
        <f>IF(AND('[1]Multi-Field'!$E$86=[1]Lists!BF162,'[1]Multi-Field'!$F$86="Drained"),BI162,IF(AND('[1]Multi-Field'!$E$86=[1]Lists!BF162,'[1]Multi-Field'!$F$86="undrained"),BH162,""))</f>
        <v/>
      </c>
      <c r="EQ162" s="409" t="str">
        <f>IF(AND('[1]Multi-Field'!$E$87=[1]Lists!BF162,'[1]Multi-Field'!$F$87="Drained"),BI162,IF(AND('[1]Multi-Field'!$E$87=[1]Lists!BF162,'[1]Multi-Field'!$F$87="undrained"),BH162,""))</f>
        <v/>
      </c>
      <c r="ER162" s="409" t="str">
        <f>IF(AND('[1]Multi-Field'!$E$88=[1]Lists!BF162,'[1]Multi-Field'!$F$88="Drained"),BI162,IF(AND('[1]Multi-Field'!$E$88=[1]Lists!BF162,'[1]Multi-Field'!$F$88="undrained"),BH162,""))</f>
        <v/>
      </c>
      <c r="ES162" s="409" t="str">
        <f>IF(AND('[1]Multi-Field'!$E$89=[1]Lists!BF162,'[1]Multi-Field'!$F$89="Drained"),BI162,IF(AND('[1]Multi-Field'!$E$89=[1]Lists!BF162,'[1]Multi-Field'!$F$89="undrained"),BH162,""))</f>
        <v/>
      </c>
      <c r="ET162" s="409" t="str">
        <f>IF(AND('[1]Multi-Field'!$E$90=[1]Lists!BF162,'[1]Multi-Field'!$F$90="Drained"),BI162,IF(AND('[1]Multi-Field'!$E$90=[1]Lists!BF162,'[1]Multi-Field'!$F$90="undrained"),BH162,""))</f>
        <v/>
      </c>
      <c r="EU162" s="409" t="str">
        <f>IF(AND('[1]Multi-Field'!$E$91=[1]Lists!BF162,'[1]Multi-Field'!$F$91="Drained"),BI162,IF(AND('[1]Multi-Field'!$E$91=[1]Lists!BF162,'[1]Multi-Field'!$F$91="undrained"),BH162,""))</f>
        <v/>
      </c>
      <c r="EV162" s="409" t="str">
        <f>IF(AND('[1]Multi-Field'!$E$92=[1]Lists!BF162,'[1]Multi-Field'!$F$92="Drained"),BI162,IF(AND('[1]Multi-Field'!$E$92=[1]Lists!BF162,'[1]Multi-Field'!$F$92="undrained"),BH162,""))</f>
        <v/>
      </c>
      <c r="EW162" s="409" t="str">
        <f>IF(AND('[1]Multi-Field'!$E$93=[1]Lists!BF162,'[1]Multi-Field'!$F$93="Drained"),BI162,IF(AND('[1]Multi-Field'!$E$93=[1]Lists!BF162,'[1]Multi-Field'!$F$93="undrained"),BH162,""))</f>
        <v/>
      </c>
      <c r="EX162" s="409" t="str">
        <f>IF(AND('[1]Multi-Field'!$E$94=[1]Lists!BF162,'[1]Multi-Field'!$F$94="Drained"),BI162,IF(AND('[1]Multi-Field'!$E$94=[1]Lists!BF162,'[1]Multi-Field'!$F$94="undrained"),BH162,""))</f>
        <v/>
      </c>
      <c r="EY162" s="409" t="str">
        <f>IF(AND('[1]Multi-Field'!$E$95=[1]Lists!BF162,'[1]Multi-Field'!$F$95="Drained"),BI162,IF(AND('[1]Multi-Field'!$E$95=[1]Lists!BF162,'[1]Multi-Field'!$F$95="undrained"),BH162,""))</f>
        <v/>
      </c>
      <c r="EZ162" s="409" t="str">
        <f>IF(AND('[1]Multi-Field'!$E$96=[1]Lists!BF162,'[1]Multi-Field'!$F$96="Drained"),BI162,IF(AND('[1]Multi-Field'!$E$96=[1]Lists!BF162,'[1]Multi-Field'!$F$96="undrained"),BH162,""))</f>
        <v/>
      </c>
      <c r="FA162" s="409" t="str">
        <f>IF(AND('[1]Multi-Field'!$E$97=[1]Lists!BF162,'[1]Multi-Field'!$F$97="Drained"),BI162,IF(AND('[1]Multi-Field'!$E$97=[1]Lists!BF162,'[1]Multi-Field'!$F$97="undrained"),BH162,""))</f>
        <v/>
      </c>
      <c r="FB162" s="409" t="str">
        <f>IF(AND('[1]Multi-Field'!$E$98=[1]Lists!BF162,'[1]Multi-Field'!$F$98="Drained"),BI162,IF(AND('[1]Multi-Field'!$E$98=[1]Lists!BF162,'[1]Multi-Field'!$F$98="undrained"),BH162,""))</f>
        <v/>
      </c>
      <c r="FC162" s="409" t="str">
        <f>IF(AND('[1]Multi-Field'!$E$99=[1]Lists!BF162,'[1]Multi-Field'!$F$99="Drained"),BI162,IF(AND('[1]Multi-Field'!$E$99=[1]Lists!BF162,'[1]Multi-Field'!$F$99="undrained"),BH162,""))</f>
        <v/>
      </c>
      <c r="FD162" s="409" t="str">
        <f>IF(AND('[1]Multi-Field'!$E$100=[1]Lists!BF162,'[1]Multi-Field'!$F$100="Drained"),BI162,IF(AND('[1]Multi-Field'!$E$100=[1]Lists!BF162,'[1]Multi-Field'!$F$100="undrained"),BH162,""))</f>
        <v/>
      </c>
      <c r="FE162" s="409" t="str">
        <f>IF(AND('[1]Multi-Field'!$E$101=[1]Lists!BF162,'[1]Multi-Field'!$F$101="Drained"),BI162,IF(AND('[1]Multi-Field'!$E$101=[1]Lists!BF162,'[1]Multi-Field'!$F$101="undrained"),BH162,""))</f>
        <v/>
      </c>
      <c r="FF162" s="409" t="str">
        <f>IF(AND('[1]Multi-Field'!$E$102=[1]Lists!BF162,'[1]Multi-Field'!$F$102="Drained"),BI162,IF(AND('[1]Multi-Field'!$E$102=[1]Lists!BF162,'[1]Multi-Field'!$F$102="undrained"),BH162,""))</f>
        <v/>
      </c>
      <c r="FG162" s="409" t="str">
        <f>IF(AND('[1]Multi-Field'!$E$103=[1]Lists!BF162,'[1]Multi-Field'!$F$103="Drained"),BI162,IF(AND('[1]Multi-Field'!$E$103=[1]Lists!BF162,'[1]Multi-Field'!$F$103="undrained"),BH162,""))</f>
        <v/>
      </c>
      <c r="FH162" s="409" t="str">
        <f>IF(AND('[1]Multi-Field'!$E$104=[1]Lists!BF162,'[1]Multi-Field'!$F$104="Drained"),BI162,IF(AND('[1]Multi-Field'!$E$104=[1]Lists!BF162,'[1]Multi-Field'!$F$104="undrained"),BH162,""))</f>
        <v/>
      </c>
      <c r="FI162" s="409" t="str">
        <f>IF(AND('[1]Multi-Field'!$E$105=[1]Lists!BF162,'[1]Multi-Field'!$F$105="Drained"),BI162,IF(AND('[1]Multi-Field'!$E$105=[1]Lists!BF162,'[1]Multi-Field'!$F$105="undrained"),BH162,""))</f>
        <v/>
      </c>
      <c r="FJ162" s="409" t="str">
        <f>IF(AND('[1]Multi-Field'!$E$106=[1]Lists!BF162,'[1]Multi-Field'!$F$106="Drained"),BI162,IF(AND('[1]Multi-Field'!$E$106=[1]Lists!BF162,'[1]Multi-Field'!$F$106="undrained"),BH162,""))</f>
        <v/>
      </c>
      <c r="FK162" s="409" t="str">
        <f>IF(AND('[1]Multi-Field'!$E$107=[1]Lists!BF162,'[1]Multi-Field'!$F$107="Drained"),BI162,IF(AND('[1]Multi-Field'!$E$107=[1]Lists!BF162,'[1]Multi-Field'!$F$107="undrained"),BH162,""))</f>
        <v/>
      </c>
      <c r="FL162" s="409" t="str">
        <f>IF(AND('[1]Multi-Field'!$E$108=[1]Lists!BF162,'[1]Multi-Field'!$F$108="Drained"),BI162,IF(AND('[1]Multi-Field'!$E$108=[1]Lists!BF162,'[1]Multi-Field'!$F$108="undrained"),BH162,""))</f>
        <v/>
      </c>
      <c r="FM162" s="409" t="str">
        <f>IF(AND('[1]Multi-Field'!$E$109=[1]Lists!BF162,'[1]Multi-Field'!$F$109="Drained"),BI162,IF(AND('[1]Multi-Field'!$E$109=[1]Lists!BF162,'[1]Multi-Field'!$F$109="undrained"),BH162,""))</f>
        <v/>
      </c>
      <c r="FN162" s="409" t="str">
        <f>IF(AND('[1]Multi-Field'!$E$110=[1]Lists!BF162,'[1]Multi-Field'!$F$110="Drained"),BI162,IF(AND('[1]Multi-Field'!$E$110=[1]Lists!BF162,'[1]Multi-Field'!$F$110="undrained"),BH162,""))</f>
        <v/>
      </c>
      <c r="FO162" s="409" t="str">
        <f>IF(AND('[1]Multi-Field'!$E$111=[1]Lists!BF162,'[1]Multi-Field'!$F$111="Drained"),BI162,IF(AND('[1]Multi-Field'!$E$111=[1]Lists!BF162,'[1]Multi-Field'!$F$111="undrained"),BH162,""))</f>
        <v/>
      </c>
      <c r="FP162" s="409" t="str">
        <f>IF(AND('[1]Multi-Field'!$E$112=[1]Lists!BF162,'[1]Multi-Field'!$F$112="Drained"),BI162,IF(AND('[1]Multi-Field'!$E$112=[1]Lists!BF162,'[1]Multi-Field'!$F$112="undrained"),BH162,""))</f>
        <v/>
      </c>
      <c r="FQ162" s="409" t="str">
        <f>IF(AND('[1]Multi-Field'!$E$113=[1]Lists!BF162,'[1]Multi-Field'!$F$113="Drained"),BI162,IF(AND('[1]Multi-Field'!$E$113=[1]Lists!BF162,'[1]Multi-Field'!$F$113="undrained"),BH162,""))</f>
        <v/>
      </c>
      <c r="FR162" s="409" t="str">
        <f>IF(AND('[1]Multi-Field'!$E$114=[1]Lists!BF162,'[1]Multi-Field'!$F$114="Drained"),BI162,IF(AND('[1]Multi-Field'!$E$114=[1]Lists!BF162,'[1]Multi-Field'!$F$114="undrained"),BH162,""))</f>
        <v/>
      </c>
      <c r="FS162" s="409" t="str">
        <f>IF(AND('[1]Multi-Field'!$E$115=[1]Lists!BF162,'[1]Multi-Field'!$F$115="Drained"),BI162,IF(AND('[1]Multi-Field'!$E$115=[1]Lists!BF162,'[1]Multi-Field'!$F$115="undrained"),BH162,""))</f>
        <v/>
      </c>
      <c r="FT162" s="409" t="str">
        <f>IF(AND('[1]Multi-Field'!$E$116=[1]Lists!BF162,'[1]Multi-Field'!$F$116="Drained"),BI162,IF(AND('[1]Multi-Field'!$E$116=[1]Lists!BF162,'[1]Multi-Field'!$F$116="undrained"),BH162,""))</f>
        <v/>
      </c>
      <c r="FU162" s="409" t="str">
        <f>IF(AND('[1]Multi-Field'!$E$117=[1]Lists!BF162,'[1]Multi-Field'!$F$117="Drained"),BI162,IF(AND('[1]Multi-Field'!$E$117=[1]Lists!BF162,'[1]Multi-Field'!$F$117="undrained"),BH162,""))</f>
        <v/>
      </c>
      <c r="FV162" s="409" t="str">
        <f>IF(AND('[1]Multi-Field'!$E$118=[1]Lists!BF162,'[1]Multi-Field'!$F$118="Drained"),BI162,IF(AND('[1]Multi-Field'!$E$118=[1]Lists!BF162,'[1]Multi-Field'!$F$118="undrained"),BH162,""))</f>
        <v/>
      </c>
      <c r="FW162" s="409" t="str">
        <f>IF(AND('[1]Multi-Field'!$E$119=[1]Lists!BF162,'[1]Multi-Field'!$F$119="Drained"),BI162,IF(AND('[1]Multi-Field'!$E$119=[1]Lists!BF162,'[1]Multi-Field'!$F$119="undrained"),BH162,""))</f>
        <v/>
      </c>
      <c r="FX162" s="409" t="str">
        <f>IF(AND('[1]Multi-Field'!$E$120=[1]Lists!BF162,'[1]Multi-Field'!$F$120="Drained"),BI162,IF(AND('[1]Multi-Field'!$E$120=[1]Lists!BF162,'[1]Multi-Field'!$F$120="undrained"),BH162,""))</f>
        <v/>
      </c>
    </row>
    <row r="163" spans="1:180" ht="13.5" customHeight="1">
      <c r="A163" s="7" t="s">
        <v>250</v>
      </c>
      <c r="B163" s="7"/>
      <c r="C163" s="7"/>
      <c r="D163" s="8">
        <v>75</v>
      </c>
      <c r="E163" s="8">
        <f t="shared" si="27"/>
        <v>75</v>
      </c>
      <c r="F163" s="8">
        <f t="shared" si="28"/>
        <v>75</v>
      </c>
      <c r="G163" s="8">
        <v>75</v>
      </c>
      <c r="H163" s="8">
        <v>70</v>
      </c>
      <c r="I163" s="8">
        <f t="shared" si="32"/>
        <v>70</v>
      </c>
      <c r="J163" s="8">
        <f t="shared" si="33"/>
        <v>70</v>
      </c>
      <c r="K163" s="8">
        <v>70</v>
      </c>
      <c r="L163" s="8">
        <v>115</v>
      </c>
      <c r="M163" s="8">
        <f t="shared" si="29"/>
        <v>115</v>
      </c>
      <c r="N163" s="8">
        <f t="shared" si="30"/>
        <v>115</v>
      </c>
      <c r="O163" s="8">
        <v>115</v>
      </c>
      <c r="P163" s="391">
        <v>138</v>
      </c>
      <c r="Q163" s="394"/>
      <c r="R163" s="395" t="b">
        <f>IF(OR('Multi-Field'!AA140=Lists!$AC$42,'Multi-Field'!AA140=Lists!$AC$43),IF('Multi-Field'!Z140="x",(IF('Multi-Field'!AC140=Lists!$Q$11,Lists!$R$11,IF('Multi-Field'!AC140=Lists!$Q$12,Lists!$R$12,IF('Multi-Field'!AC140=Lists!$Q$13,Lists!$R$13,IF('Multi-Field'!AC140=Lists!$Q$14,Lists!$R$14))))),IF('Multi-Field'!X140="x",(IF('Multi-Field'!AC140=Lists!$Q$11,Lists!$S$11,IF('Multi-Field'!AC140=Lists!$Q$12,Lists!$S$12,IF('Multi-Field'!AC140=Lists!$Q$13,Lists!$S$13,IF('Multi-Field'!AC140=Lists!$Q$14,Lists!$S$14))))),IF('Multi-Field'!V140="x",(IF('Multi-Field'!AC140=Lists!$Q$11,Lists!$T$11,IF('Multi-Field'!AC140=Lists!$Q$12,Lists!$T$12,IF('Multi-Field'!AC140=Lists!$Q$13,Lists!$T$13,IF('Multi-Field'!AC140=Lists!$Q$14,Lists!$T$14))))),0))))</f>
        <v>0</v>
      </c>
      <c r="S163" s="395" t="str">
        <f t="shared" si="38"/>
        <v/>
      </c>
      <c r="T163" s="395"/>
      <c r="U163" s="396"/>
      <c r="V163" s="383">
        <f>IF(OR('Multi-Field'!AI143=$U$4,'Multi-Field'!AI143=$U$5,'Multi-Field'!AI143=$U$6,'Multi-Field'!AI143=$U$7,'Multi-Field'!AI143=$U$8,'Multi-Field'!AI143=$U$9),(IF('Multi-Field'!AJ143=$V$2,100,IF('Multi-Field'!AJ143=$V$3,65,IF('Multi-Field'!AJ143=$V$4,53,IF('Multi-Field'!AJ143=$V$5,41,IF('Multi-Field'!AJ143=$V$6,23,IF('Multi-Field'!AJ143=$V$7,0,0))))))),0)</f>
        <v>0</v>
      </c>
      <c r="W163" s="383" t="str">
        <f>IF(AND(OR('Multi-Field'!AF143=$S$3,'Multi-Field'!AF143=S151,'Multi-Field'!AF143=$S$7),'Multi-Field'!AN143&lt;18,'Multi-Field'!AN143&gt;0),35,IF('Multi-Field'!AF143=$S$4,55,IF(AND('Multi-Field'!AF143=$S$6,'Multi-Field'!AN143&lt;18),30,IF(AND('Multi-Field'!AN143&gt;17,OR('Multi-Field'!AF143=$S$3,'Multi-Field'!AF143=$S$5,'Multi-Field'!AF143= $S$6,'Multi-Field'!AF143=$S$7)),25,"0"))))</f>
        <v>0</v>
      </c>
      <c r="X163" s="383">
        <f>IF(OR('Multi-Field'!BA143=$U$4,'Multi-Field'!BA143=$U$5,'Multi-Field'!BA143=$U$6,'Multi-Field'!BA143=U153,'Multi-Field'!BA143=$U$8,'Multi-Field'!BA143=$U$9),(IF('Multi-Field'!BB143=$V$2,100,IF('Multi-Field'!BB143=$V$3,65,IF('Multi-Field'!BB143=$V$4,53,IF('Multi-Field'!BB143=$V$5,41,IF('Multi-Field'!BB143=$V$6,23,IF('Multi-Field'!BB143=$V$7,0,0))))))),0)</f>
        <v>0</v>
      </c>
      <c r="Y163" s="383" t="str">
        <f>IF(AND(OR('Multi-Field'!AX143=$S$3,'Multi-Field'!AX143=$S$5,'Multi-Field'!AX143=$S$7),'Multi-Field'!BF143&lt;18),35,IF('Multi-Field'!AX143=$S$4,55,IF(AND('Multi-Field'!AX143=$S$6,'Multi-Field'!BF143&lt;18),30,IF(AND('Multi-Field'!BF143&gt;17,OR('Multi-Field'!AX143=$S$3,'Multi-Field'!AX143=$S$5,'Multi-Field'!AX143=$S$6,'Multi-Field'!AX143=$S$7)),25,"0"))))</f>
        <v>0</v>
      </c>
      <c r="Z163" s="383">
        <v>147</v>
      </c>
      <c r="AI163" s="384">
        <f>'[1]Multi-Field'!B159</f>
        <v>0</v>
      </c>
      <c r="AJ163" s="387" t="str">
        <f>IF(OR('[1]Multi-Field'!Q3=[1]Lists!$AC$42,'[1]Multi-Field'!Q3=[1]Lists!$AC$43),"x","")</f>
        <v/>
      </c>
      <c r="AK163" s="387" t="str">
        <f>IF(OR('[1]Multi-Field'!Q3=[1]Lists!$AC$6,'[1]Multi-Field'!Q3=$AC$2,'[1]Multi-Field'!Q3=$AC$4),"x","")</f>
        <v>x</v>
      </c>
      <c r="AL163" s="387" t="str">
        <f>IF(OR('[1]Multi-Field'!Q3=[1]Lists!$AC$7,'[1]Multi-Field'!Q3=$AC$3,'[1]Multi-Field'!Q3=$AC$5),"x","")</f>
        <v/>
      </c>
      <c r="AM163" s="387" t="str">
        <f>IF(OR('[1]Multi-Field'!Q3=$AC$23,'[1]Multi-Field'!Q3=$AC$13,'[1]Multi-Field'!Q3=$AC$9,'[1]Multi-Field'!Q3=$AC$19,'[1]Multi-Field'!Q3=$AC$47),"x","")</f>
        <v/>
      </c>
      <c r="AN163" s="387" t="str">
        <f>IF(OR('[1]Multi-Field'!Q3=$AC$24,'[1]Multi-Field'!Q3=$AC$14,'[1]Multi-Field'!Q3=$AC$10,'[1]Multi-Field'!Q3=$AC$22,'[1]Multi-Field'!Q3=$AC$48),"x","")</f>
        <v/>
      </c>
      <c r="AO163" s="387" t="str">
        <f>IF(OR('[1]Multi-Field'!Q3=$AC$21,'[1]Multi-Field'!Q3=$AC$28,'[1]Multi-Field'!Q3=$AC$62,'[1]Multi-Field'!Q3=$AC$102,'[1]Multi-Field'!Q3=$AC$98),"x","")</f>
        <v/>
      </c>
      <c r="AP163" s="387" t="str">
        <f>IF(OR('[1]Multi-Field'!Q3=$AC$25,'[1]Multi-Field'!Q3=$AC$63,'[1]Multi-Field'!Q3=$AC$85,'[1]Multi-Field'!Q3=$AC$87,'[1]Multi-Field'!Q3=$AC$92,'[1]Multi-Field'!Q3=$AC$93),"x","")</f>
        <v/>
      </c>
      <c r="AQ163" s="387" t="str">
        <f>IF(OR('[1]Multi-Field'!Q3=$AC$20,'[1]Multi-Field'!Q3=$AC$27,'[1]Multi-Field'!Q3=$AC$58,'[1]Multi-Field'!Q3=$AC$86,'[1]Multi-Field'!Q3=$AC$103,'[1]Multi-Field'!Q3=$AC$94),"x","")</f>
        <v/>
      </c>
      <c r="AR163" s="387" t="str">
        <f>IF(OR('[1]Multi-Field'!Q3=$AC$35,'[1]Multi-Field'!Q3=$AC$40,'[1]Multi-Field'!Q3=$AC$45,),"x","")</f>
        <v/>
      </c>
      <c r="AS163" s="387" t="str">
        <f>IF(OR('[1]Multi-Field'!Q3=$AC$36,'[1]Multi-Field'!Q3=$AC$41,'[1]Multi-Field'!Q3=$AC$46,),"x","")</f>
        <v/>
      </c>
      <c r="AT163" s="387" t="str">
        <f>IF(OR('[1]Multi-Field'!Q3=$AC$52,'[1]Multi-Field'!Q3=$AC$53,'[1]Multi-Field'!Q3=$AC$54,'[1]Multi-Field'!Q3=$AC$55,'[1]Multi-Field'!Q3=$AC$68,'[1]Multi-Field'!Q3=$AC$69,'[1]Multi-Field'!Q3=$AC$74,'[1]Multi-Field'!Q3=$AC$71,'[1]Multi-Field'!Q3=$AC$70),"x","")</f>
        <v/>
      </c>
      <c r="AU163" s="387" t="str">
        <f>IF('[1]Multi-Field'!Q3=$AC$72,"x","")</f>
        <v/>
      </c>
      <c r="AV163" s="387" t="str">
        <f>IF('[1]Multi-Field'!Q3=$AC$73,"x","")</f>
        <v/>
      </c>
      <c r="AW163" s="387" t="str">
        <f>IF('[1]Multi-Field'!Q3=$AC$83,"x","")</f>
        <v/>
      </c>
      <c r="AX163" s="387" t="str">
        <f>IF('[1]Multi-Field'!Q3=$AC$84,"x","")</f>
        <v/>
      </c>
      <c r="AY163" s="387" t="str">
        <f>IF('[1]Multi-Field'!Q3=$AC$97,"x","")</f>
        <v/>
      </c>
      <c r="AZ163" s="387" t="str">
        <f>IF('[1]Multi-Field'!Q3=$AC$99,"x","")</f>
        <v/>
      </c>
      <c r="BA163" s="387" t="str">
        <f>IF('[1]Multi-Field'!Q3=$AC$104,"x","")</f>
        <v/>
      </c>
      <c r="BB163" s="387" t="str">
        <f>IF('[1]Multi-Field'!Q3=$AC$105,"x","")</f>
        <v/>
      </c>
      <c r="BC163" s="388"/>
      <c r="BF163" s="411" t="s">
        <v>1332</v>
      </c>
      <c r="BG163" s="412">
        <v>4</v>
      </c>
      <c r="BH163" s="412">
        <v>4.5</v>
      </c>
      <c r="BI163" s="412">
        <v>4.5</v>
      </c>
      <c r="BJ163" s="409" t="e">
        <f>IF(AND('[1]Single Field'!#REF!=[1]Lists!BF163,'[1]Single Field'!#REF!="Drained"),"x",IF(AND('[1]Single Field'!#REF!=[1]Lists!BF163,'[1]Single Field'!#REF!="Undrained"),O,""))</f>
        <v>#REF!</v>
      </c>
      <c r="BK163" s="409" t="str">
        <f>IF(AND('[1]Multi-Field'!$E$3=[1]Lists!BF163,'[1]Multi-Field'!$F$3="Drained"),BI163,IF(AND('[1]Multi-Field'!$E$3=BF163,'[1]Multi-Field'!$F$3="undrained"),BH163,""))</f>
        <v/>
      </c>
      <c r="BL163" s="409" t="str">
        <f>IF(AND('[1]Multi-Field'!$E$4=BF163,'[1]Multi-Field'!$F$4="Drained"),BI163,IF(AND('[1]Multi-Field'!$E$4=BF163,'[1]Multi-Field'!$F$4="undrained"),BH163,""))</f>
        <v/>
      </c>
      <c r="BM163" s="409" t="str">
        <f>IF(AND('[1]Multi-Field'!$E$5=BF163,'[1]Multi-Field'!$F$5="Drained"),BI163,IF(AND('[1]Multi-Field'!$E$5=BF163,'[1]Multi-Field'!$F$5="undrained"),BH163,""))</f>
        <v/>
      </c>
      <c r="BN163" s="409" t="str">
        <f>IF(AND('[1]Multi-Field'!$E$6=BF163,'[1]Multi-Field'!$F$6="Drained"),BI163,IF(AND('[1]Multi-Field'!$E$6=BF163,'[1]Multi-Field'!$F$6="undrained"),BH163,""))</f>
        <v/>
      </c>
      <c r="BO163" s="409" t="str">
        <f>IF(AND('[1]Multi-Field'!$E$7=BF163,'[1]Multi-Field'!$F$7="Drained"),BI163,IF(AND('[1]Multi-Field'!$E$7=BF163,'[1]Multi-Field'!$F$7="undrained"),BH163,""))</f>
        <v/>
      </c>
      <c r="BP163" s="409" t="str">
        <f>IF(AND('[1]Multi-Field'!$E$8=BF163,'[1]Multi-Field'!$F$8="Drained"),BI163,IF(AND('[1]Multi-Field'!$E$8=BF163,'[1]Multi-Field'!$F$8="undrained"),BH163,""))</f>
        <v/>
      </c>
      <c r="BQ163" s="409" t="str">
        <f>IF(AND('[1]Multi-Field'!$E$9=BF163,'[1]Multi-Field'!$F$9="Drained"),BI163,IF(AND('[1]Multi-Field'!$E$9=BF163,'[1]Multi-Field'!$F$9="undrained"),BH163,""))</f>
        <v/>
      </c>
      <c r="BR163" s="409" t="str">
        <f>IF(AND('[1]Multi-Field'!$E$10=BF163,'[1]Multi-Field'!$F$10="Drained"),BI163,IF(AND('[1]Multi-Field'!$E$10=BF163,'[1]Multi-Field'!$F$10="undrained"),BH163,""))</f>
        <v/>
      </c>
      <c r="BS163" s="409" t="str">
        <f>IF(AND('[1]Multi-Field'!$E$11=BF163,'[1]Multi-Field'!$F$11="Drained"),BI163,IF(AND('[1]Multi-Field'!$E$11=BF163,'[1]Multi-Field'!$F$11="undrained"),BH163,""))</f>
        <v/>
      </c>
      <c r="BT163" s="409" t="str">
        <f>IF(AND('[1]Multi-Field'!$E$12=BF163,'[1]Multi-Field'!$F$12="Drained"),BI163,IF(AND('[1]Multi-Field'!$E$12=BF163,'[1]Multi-Field'!$F$12="undrained"),BH163,""))</f>
        <v/>
      </c>
      <c r="BU163" s="409" t="str">
        <f>IF(AND('[1]Multi-Field'!$E$13=BF163,'[1]Multi-Field'!$F$13="Drained"),BI163,IF(AND('[1]Multi-Field'!$E$3=BF163,'[1]Multi-Field'!$F$13="undrained"),BH163,""))</f>
        <v/>
      </c>
      <c r="BV163" s="409" t="str">
        <f>IF(AND('[1]Multi-Field'!$E$14=BF163,'[1]Multi-Field'!$F$14="Drained"),BI163,IF(AND('[1]Multi-Field'!$E$14=BF163,'[1]Multi-Field'!$F$14="undrained"),BH163,""))</f>
        <v/>
      </c>
      <c r="BW163" s="409" t="str">
        <f>IF(AND('[1]Multi-Field'!$E$15=BF163,'[1]Multi-Field'!$F$15="Drained"),BI163,IF(AND('[1]Multi-Field'!$E$15=BF163,'[1]Multi-Field'!$F$15="undrained"),BH163,""))</f>
        <v/>
      </c>
      <c r="BX163" s="409" t="str">
        <f>IF(AND('[1]Multi-Field'!$E$16=[1]Lists!BF163,'[1]Multi-Field'!$F$16="Drained"),BI163,IF(AND('[1]Multi-Field'!$E$16=[1]Lists!BF163,'[1]Multi-Field'!$F$16="undrained"),BH163,""))</f>
        <v/>
      </c>
      <c r="BY163" s="409" t="str">
        <f>IF(AND('[1]Multi-Field'!$E$17=[1]Lists!BF163,'[1]Multi-Field'!$F$17="Drained"),BI163,IF(AND('[1]Multi-Field'!$E$17=[1]Lists!BF163,'[1]Multi-Field'!$F$17="undrained"),BH163,""))</f>
        <v/>
      </c>
      <c r="BZ163" s="409" t="str">
        <f>IF(AND('[1]Multi-Field'!$E$18=[1]Lists!BF163,'[1]Multi-Field'!$F$18="Drained"),BI163,IF(AND('[1]Multi-Field'!$E$18=[1]Lists!BF163,'[1]Multi-Field'!$F$18="undrained"),BH163,""))</f>
        <v/>
      </c>
      <c r="CA163" s="409" t="str">
        <f>IF(AND('[1]Multi-Field'!$E$19=[1]Lists!BF163,'[1]Multi-Field'!$F$19="Drained"),BI163,IF(AND('[1]Multi-Field'!$E$19=[1]Lists!BF163,'[1]Multi-Field'!$F$19="undrained"),BH163,""))</f>
        <v/>
      </c>
      <c r="CB163" s="409" t="str">
        <f>IF(AND('[1]Multi-Field'!$E$20=[1]Lists!BF163,'[1]Multi-Field'!$F$20="Drained"),BI163,IF(AND('[1]Multi-Field'!$E$20=[1]Lists!BF163,'[1]Multi-Field'!$F$20="undrained"),BH163,""))</f>
        <v/>
      </c>
      <c r="CC163" s="409" t="str">
        <f>IF(AND('[1]Multi-Field'!$E$21=[1]Lists!BF163,'[1]Multi-Field'!$F$21="Drained"),BI163,IF(AND('[1]Multi-Field'!$E$21=[1]Lists!BF163,'[1]Multi-Field'!$F$21="undrained"),BH163,""))</f>
        <v/>
      </c>
      <c r="CD163" s="409" t="str">
        <f>IF(AND('[1]Multi-Field'!$E$22=[1]Lists!BF163,'[1]Multi-Field'!$F$22="Drained"),BI163,IF(AND('[1]Multi-Field'!$E$22=[1]Lists!BF163,'[1]Multi-Field'!$F$22="undrained"),BH163,""))</f>
        <v/>
      </c>
      <c r="CE163" s="409" t="str">
        <f>IF(AND('[1]Multi-Field'!$E$23=[1]Lists!BF163,'[1]Multi-Field'!$F$23="Drained"),BI163,IF(AND('[1]Multi-Field'!$E$23=[1]Lists!BF163,'[1]Multi-Field'!$F$23="undrained"),BH163,""))</f>
        <v/>
      </c>
      <c r="CF163" s="409" t="str">
        <f>IF(AND('[1]Multi-Field'!$E$24=[1]Lists!BF163,'[1]Multi-Field'!$F$24="Drained"),BI163,IF(AND('[1]Multi-Field'!$E$24=[1]Lists!BF163,'[1]Multi-Field'!$F$24="undrained"),BH163,""))</f>
        <v/>
      </c>
      <c r="CG163" s="409" t="str">
        <f>IF(AND('[1]Multi-Field'!$E$25=[1]Lists!BF163,'[1]Multi-Field'!$F$25="Drained"),BI163,IF(AND('[1]Multi-Field'!$E$25=[1]Lists!BF163,'[1]Multi-Field'!$F$25="undrained"),BH163,""))</f>
        <v/>
      </c>
      <c r="CH163" s="409" t="str">
        <f>IF(AND('[1]Multi-Field'!$E$26=[1]Lists!BF163,'[1]Multi-Field'!$F$26="Drained"),BI163,IF(AND('[1]Multi-Field'!$E$26=[1]Lists!BF163,'[1]Multi-Field'!$F$26="undrained"),BH163,""))</f>
        <v/>
      </c>
      <c r="CI163" s="409" t="str">
        <f>IF(AND('[1]Multi-Field'!$E$27=[1]Lists!BF163,'[1]Multi-Field'!$F$27="Drained"),BI163,IF(AND('[1]Multi-Field'!$E$27=[1]Lists!BF163,'[1]Multi-Field'!$F$27="undrained"),BH163,""))</f>
        <v/>
      </c>
      <c r="CJ163" s="409" t="str">
        <f>IF(AND('[1]Multi-Field'!$E$28=[1]Lists!BF163,'[1]Multi-Field'!$F$28="Drained"),BI163,IF(AND('[1]Multi-Field'!$E$28=[1]Lists!BF163,'[1]Multi-Field'!$F$28="undrained"),BH163,""))</f>
        <v/>
      </c>
      <c r="CK163" s="409" t="str">
        <f>IF(AND('[1]Multi-Field'!$E$29=[1]Lists!BF163,'[1]Multi-Field'!$F$29="Drained"),BI163,IF(AND('[1]Multi-Field'!$E$29=[1]Lists!BF163,'[1]Multi-Field'!$F$29="undrained"),BH163,""))</f>
        <v/>
      </c>
      <c r="CL163" s="409" t="str">
        <f>IF(AND('[1]Multi-Field'!$E$30=[1]Lists!BF163,'[1]Multi-Field'!$F$30="Drained"),BI163,IF(AND('[1]Multi-Field'!$E$30=[1]Lists!BF163,'[1]Multi-Field'!$F$30="undrained"),BH163,""))</f>
        <v/>
      </c>
      <c r="CM163" s="409" t="str">
        <f>IF(AND('[1]Multi-Field'!$E$31=[1]Lists!BF163,'[1]Multi-Field'!$F$31="Drained"),BI163,IF(AND('[1]Multi-Field'!$E$31=[1]Lists!BF163,'[1]Multi-Field'!$F$31="undrained"),BH163,""))</f>
        <v/>
      </c>
      <c r="CN163" s="409" t="str">
        <f>IF(AND('[1]Multi-Field'!$E$32=[1]Lists!BF163,'[1]Multi-Field'!$F$32="Drained"),BI163,IF(AND('[1]Multi-Field'!$E$32=[1]Lists!BF163,'[1]Multi-Field'!$F$32="undrained"),BH163,""))</f>
        <v/>
      </c>
      <c r="CO163" s="409" t="str">
        <f>IF(AND('[1]Multi-Field'!$E$33=[1]Lists!BF163,'[1]Multi-Field'!$F$33="Drained"),BI163,IF(AND('[1]Multi-Field'!$E$33=[1]Lists!BF163,'[1]Multi-Field'!$F$33="undrained"),BH163,""))</f>
        <v/>
      </c>
      <c r="CP163" s="409" t="str">
        <f>IF(AND('[1]Multi-Field'!$E$34=[1]Lists!BF163,'[1]Multi-Field'!$F$34="Drained"),BI163,IF(AND('[1]Multi-Field'!$E$34=[1]Lists!BF163,'[1]Multi-Field'!$F$34="undrained"),BH163,""))</f>
        <v/>
      </c>
      <c r="CQ163" s="409" t="str">
        <f>IF(AND('[1]Multi-Field'!$E$35=[1]Lists!BF163,'[1]Multi-Field'!$F$35="Drained"),BI163,IF(AND('[1]Multi-Field'!$E$35=[1]Lists!BF163,'[1]Multi-Field'!$F$35="undrained"),BH163,""))</f>
        <v/>
      </c>
      <c r="CR163" s="409" t="str">
        <f>IF(AND('[1]Multi-Field'!$E$36=[1]Lists!BF163,'[1]Multi-Field'!$F$36="Drained"),BI163,IF(AND('[1]Multi-Field'!$E$36=[1]Lists!BF163,'[1]Multi-Field'!$F$36="undrained"),BH163,""))</f>
        <v/>
      </c>
      <c r="CS163" s="409" t="str">
        <f>IF(AND('[1]Multi-Field'!$E$37=[1]Lists!BF163,'[1]Multi-Field'!$F$37="Drained"),BI163,IF(AND('[1]Multi-Field'!$E$37=[1]Lists!BF163,'[1]Multi-Field'!$F$37="undrained"),BH163,""))</f>
        <v/>
      </c>
      <c r="CT163" s="409" t="str">
        <f>IF(AND('[1]Multi-Field'!$E$38=[1]Lists!BF163,'[1]Multi-Field'!$F$38="Drained"),BI163,IF(AND('[1]Multi-Field'!$E$38=[1]Lists!BF163,'[1]Multi-Field'!$F$38="undrained"),BH163,""))</f>
        <v/>
      </c>
      <c r="CU163" s="409" t="str">
        <f>IF(AND('[1]Multi-Field'!$E$39=[1]Lists!BF163,'[1]Multi-Field'!$F$39="Drained"),BI163,IF(AND('[1]Multi-Field'!$E$39=[1]Lists!BF163,'[1]Multi-Field'!$F$39="undrained"),BH163,""))</f>
        <v/>
      </c>
      <c r="CV163" s="409" t="str">
        <f>IF(AND('[1]Multi-Field'!$E$40=[1]Lists!BF163,'[1]Multi-Field'!$F$40="Drained"),BI163,IF(AND('[1]Multi-Field'!$E$40=[1]Lists!BF163,'[1]Multi-Field'!$F$40="undrained"),BH163,""))</f>
        <v/>
      </c>
      <c r="CW163" s="409" t="str">
        <f>IF(AND('[1]Multi-Field'!$E$41=[1]Lists!BF163,'[1]Multi-Field'!$F$40="Drained"),BI163,IF(AND('[1]Multi-Field'!$E$40=[1]Lists!BF163,'[1]Multi-Field'!$F$40="undrained"),BH163,""))</f>
        <v/>
      </c>
      <c r="CX163" s="409" t="str">
        <f>IF(AND('[1]Multi-Field'!$E$42=[1]Lists!BF163,'[1]Multi-Field'!$F$42="Drained"),BI163,IF(AND('[1]Multi-Field'!$E$42=[1]Lists!BF163,'[1]Multi-Field'!$F$42="undrained"),BH163,""))</f>
        <v/>
      </c>
      <c r="CY163" s="409" t="str">
        <f>IF(AND('[1]Multi-Field'!$E$43=[1]Lists!BF163,'[1]Multi-Field'!$F$43="Drained"),BI163,IF(AND('[1]Multi-Field'!$E$43=[1]Lists!BF163,'[1]Multi-Field'!$F$43="undrained"),BH163,""))</f>
        <v/>
      </c>
      <c r="CZ163" s="409" t="str">
        <f>IF(AND('[1]Multi-Field'!$E$44=[1]Lists!BF163,'[1]Multi-Field'!$F$44="Drained"),BI163,IF(AND('[1]Multi-Field'!$E$44=[1]Lists!BF163,'[1]Multi-Field'!$F$44="undrained"),BH163,""))</f>
        <v/>
      </c>
      <c r="DA163" s="409" t="str">
        <f>IF(AND('[1]Multi-Field'!$E$45=[1]Lists!BF163,'[1]Multi-Field'!$F$45="Drained"),BI163,IF(AND('[1]Multi-Field'!$E$45=[1]Lists!BF163,'[1]Multi-Field'!$F$45="undrained"),BH163,""))</f>
        <v/>
      </c>
      <c r="DB163" s="409" t="str">
        <f>IF(AND('[1]Multi-Field'!$E$46=[1]Lists!BF163,'[1]Multi-Field'!$F$46="Drained"),BI163,IF(AND('[1]Multi-Field'!$E$46=[1]Lists!BF163,'[1]Multi-Field'!$F$46="undrained"),BH163,""))</f>
        <v/>
      </c>
      <c r="DC163" s="409" t="str">
        <f>IF(AND('[1]Multi-Field'!$E$47=[1]Lists!BF163,'[1]Multi-Field'!$F$47="Drained"),BI163,IF(AND('[1]Multi-Field'!$E$47=[1]Lists!BF163,'[1]Multi-Field'!$F$47="undrained"),BH163,""))</f>
        <v/>
      </c>
      <c r="DD163" s="409" t="str">
        <f>IF(AND('[1]Multi-Field'!$E$48=[1]Lists!BF163,'[1]Multi-Field'!$F$48="Drained"),BI163,IF(AND('[1]Multi-Field'!$E$48=[1]Lists!BF163,'[1]Multi-Field'!$F$48="undrained"),BH163,""))</f>
        <v/>
      </c>
      <c r="DE163" s="409" t="str">
        <f>IF(AND('[1]Multi-Field'!$E$49=[1]Lists!BF163,'[1]Multi-Field'!$F$49="Drained"),BI163,IF(AND('[1]Multi-Field'!$E$49=[1]Lists!BF163,'[1]Multi-Field'!$F$9="undrained"),BH163,""))</f>
        <v/>
      </c>
      <c r="DF163" s="409" t="str">
        <f>IF(AND('[1]Multi-Field'!$E$50=[1]Lists!BF163,'[1]Multi-Field'!$F$50="Drained"),BI163,IF(AND('[1]Multi-Field'!$E$50=[1]Lists!BF163,'[1]Multi-Field'!$F$50="undrained"),BH163,""))</f>
        <v/>
      </c>
      <c r="DG163" s="409" t="str">
        <f>IF(AND('[1]Multi-Field'!$E$51=[1]Lists!BF163,'[1]Multi-Field'!$F$51="Drained"),BI163,IF(AND('[1]Multi-Field'!$E$51=[1]Lists!BF163,'[1]Multi-Field'!$F$51="undrained"),BH163,""))</f>
        <v/>
      </c>
      <c r="DH163" s="409" t="str">
        <f>IF(AND('[1]Multi-Field'!$E$52=[1]Lists!BF163,'[1]Multi-Field'!$F$52="Drained"),BI163,IF(AND('[1]Multi-Field'!$E$52=[1]Lists!BF163,'[1]Multi-Field'!$F$52="undrained"),BH163,""))</f>
        <v/>
      </c>
      <c r="DI163" s="409" t="str">
        <f>IF(AND('[1]Multi-Field'!$E$53=[1]Lists!BF163,'[1]Multi-Field'!$F$53="Drained"),BI163,IF(AND('[1]Multi-Field'!$E$53=[1]Lists!BF163,'[1]Multi-Field'!$F$53="undrained"),BH163,""))</f>
        <v/>
      </c>
      <c r="DJ163" s="409" t="str">
        <f>IF(AND('[1]Multi-Field'!$E$54=[1]Lists!BF163,'[1]Multi-Field'!$F$54="Drained"),BI163,IF(AND('[1]Multi-Field'!$E$54=[1]Lists!BF163,'[1]Multi-Field'!$F$54="undrained"),BH163,""))</f>
        <v/>
      </c>
      <c r="DK163" s="409" t="str">
        <f>IF(AND('[1]Multi-Field'!$E$55=[1]Lists!BF163,'[1]Multi-Field'!$F$55="Drained"),BI163,IF(AND('[1]Multi-Field'!$E$55=[1]Lists!BF163,'[1]Multi-Field'!$F$55="undrained"),BH163,""))</f>
        <v/>
      </c>
      <c r="DL163" s="409" t="str">
        <f>IF(AND('[1]Multi-Field'!$E$56=[1]Lists!BF163,'[1]Multi-Field'!$F$56="Drained"),BI163,IF(AND('[1]Multi-Field'!$E$56=[1]Lists!BF163,'[1]Multi-Field'!$F$56="undrained"),BH163,""))</f>
        <v/>
      </c>
      <c r="DM163" s="409" t="str">
        <f>IF(AND('[1]Multi-Field'!$E$57=[1]Lists!BF163,'[1]Multi-Field'!$F$57="Drained"),BI163,IF(AND('[1]Multi-Field'!$E$57=[1]Lists!BF163,'[1]Multi-Field'!$F$57="undrained"),BH163,""))</f>
        <v/>
      </c>
      <c r="DN163" s="409" t="str">
        <f>IF(AND('[1]Multi-Field'!$E$58=[1]Lists!BF163,'[1]Multi-Field'!$F$58="Drained"),BI163,IF(AND('[1]Multi-Field'!$E$58=[1]Lists!BF163,'[1]Multi-Field'!$F$58="undrained"),BH163,""))</f>
        <v/>
      </c>
      <c r="DO163" s="409" t="str">
        <f>IF(AND('[1]Multi-Field'!$E$59=[1]Lists!BF163,'[1]Multi-Field'!$F$59="Drained"),BI163,IF(AND('[1]Multi-Field'!$E$59=[1]Lists!BF163,'[1]Multi-Field'!$F$59="undrained"),BH163,""))</f>
        <v/>
      </c>
      <c r="DP163" s="409" t="str">
        <f>IF(AND('[1]Multi-Field'!$E$60=[1]Lists!BF163,'[1]Multi-Field'!$F$60="Drained"),BI163,IF(AND('[1]Multi-Field'!$E$60=[1]Lists!BF163,'[1]Multi-Field'!$F$60="undrained"),BH163,""))</f>
        <v/>
      </c>
      <c r="DQ163" s="409" t="str">
        <f>IF(AND('[1]Multi-Field'!$E$61=[1]Lists!BF163,'[1]Multi-Field'!$F$61="Drained"),BI163,IF(AND('[1]Multi-Field'!$E$61=[1]Lists!BF163,'[1]Multi-Field'!$F$61="undrained"),BH163,""))</f>
        <v/>
      </c>
      <c r="DR163" s="409" t="str">
        <f>IF(AND('[1]Multi-Field'!$E$62=[1]Lists!BF163,'[1]Multi-Field'!$F$62="Drained"),BI163,IF(AND('[1]Multi-Field'!$E$62=[1]Lists!BF163,'[1]Multi-Field'!$F$62="undrained"),BH163,""))</f>
        <v/>
      </c>
      <c r="DS163" s="409" t="str">
        <f>IF(AND('[1]Multi-Field'!$E$63=[1]Lists!BF163,'[1]Multi-Field'!$F$63="Drained"),BI163,IF(AND('[1]Multi-Field'!$E$63=[1]Lists!BF163,'[1]Multi-Field'!$F$63="undrained"),BH163,""))</f>
        <v/>
      </c>
      <c r="DT163" s="409" t="str">
        <f>IF(AND('[1]Multi-Field'!$E$64=[1]Lists!BF163,'[1]Multi-Field'!$F$64="Drained"),BI163,IF(AND('[1]Multi-Field'!$E$64=[1]Lists!BF163,'[1]Multi-Field'!$F$64="undrained"),BH163,""))</f>
        <v/>
      </c>
      <c r="DU163" s="409" t="str">
        <f>IF(AND('[1]Multi-Field'!$E$65=[1]Lists!BF163,'[1]Multi-Field'!$F$65="Drained"),BI163,IF(AND('[1]Multi-Field'!$E$65=[1]Lists!BF163,'[1]Multi-Field'!$F$65="undrained"),BH163,""))</f>
        <v/>
      </c>
      <c r="DV163" s="409" t="str">
        <f>IF(AND('[1]Multi-Field'!$E$66=[1]Lists!BF163,'[1]Multi-Field'!$F$66="Drained"),BI163,IF(AND('[1]Multi-Field'!$E$66=[1]Lists!BF163,'[1]Multi-Field'!$F$66="undrained"),BH163,""))</f>
        <v/>
      </c>
      <c r="DW163" s="409" t="str">
        <f>IF(AND('[1]Multi-Field'!$E$67=[1]Lists!BF163,'[1]Multi-Field'!$F$67="Drained"),BI163,IF(AND('[1]Multi-Field'!$E$67=[1]Lists!BF163,'[1]Multi-Field'!$F$67="undrained"),BH163,""))</f>
        <v/>
      </c>
      <c r="DX163" s="409" t="str">
        <f>IF(AND('[1]Multi-Field'!$E$68=[1]Lists!BF163,'[1]Multi-Field'!$F$68="Drained"),BI163,IF(AND('[1]Multi-Field'!$E$68=[1]Lists!BF163,'[1]Multi-Field'!$F$68="undrained"),BH163,""))</f>
        <v/>
      </c>
      <c r="DY163" s="409" t="str">
        <f>IF(AND('[1]Multi-Field'!$E$69=[1]Lists!BF163,'[1]Multi-Field'!$F$69="Drained"),BI163,IF(AND('[1]Multi-Field'!$E$69=[1]Lists!BF163,'[1]Multi-Field'!$F$69="undrained"),BH163,""))</f>
        <v/>
      </c>
      <c r="DZ163" s="409" t="str">
        <f>IF(AND('[1]Multi-Field'!$E$70=[1]Lists!BF163,'[1]Multi-Field'!$F$70="Drained"),BI163,IF(AND('[1]Multi-Field'!$E$70=[1]Lists!BF163,'[1]Multi-Field'!$F$70="undrained"),BH163,""))</f>
        <v/>
      </c>
      <c r="EA163" s="409" t="str">
        <f>IF(AND('[1]Multi-Field'!$E$71=[1]Lists!BF163,'[1]Multi-Field'!$F$71="Drained"),BI163,IF(AND('[1]Multi-Field'!$E$71=[1]Lists!BF163,'[1]Multi-Field'!$F$71="undrained"),BH163,""))</f>
        <v/>
      </c>
      <c r="EB163" s="409" t="str">
        <f>IF(AND('[1]Multi-Field'!$E$72=[1]Lists!BF163,'[1]Multi-Field'!$F$72="Drained"),BI163,IF(AND('[1]Multi-Field'!$E$72=[1]Lists!BF163,'[1]Multi-Field'!$F$72="undrained"),BH163,""))</f>
        <v/>
      </c>
      <c r="EC163" s="409" t="str">
        <f>IF(AND('[1]Multi-Field'!$E$73=[1]Lists!BF163,'[1]Multi-Field'!$F$73="Drained"),BI163,IF(AND('[1]Multi-Field'!$E$73=[1]Lists!BF163,'[1]Multi-Field'!$F$73="undrained"),BH163,""))</f>
        <v/>
      </c>
      <c r="ED163" s="409" t="str">
        <f>IF(AND('[1]Multi-Field'!$E$74=[1]Lists!BF163,'[1]Multi-Field'!$F$74="Drained"),BI163,IF(AND('[1]Multi-Field'!$E$74=[1]Lists!BF163,'[1]Multi-Field'!$F$74="undrained"),BH163,""))</f>
        <v/>
      </c>
      <c r="EE163" s="409" t="str">
        <f>IF(AND('[1]Multi-Field'!$E$75=[1]Lists!BF163,'[1]Multi-Field'!$F$75="Drained"),BI163,IF(AND('[1]Multi-Field'!$E$75=[1]Lists!BF163,'[1]Multi-Field'!$F$75="undrained"),BH163,""))</f>
        <v/>
      </c>
      <c r="EF163" s="409" t="str">
        <f>IF(AND('[1]Multi-Field'!$E$76=[1]Lists!BF163,'[1]Multi-Field'!$F$76="Drained"),BI163,IF(AND('[1]Multi-Field'!$E$76=[1]Lists!BF163,'[1]Multi-Field'!$F$6="undrained"),BH163,""))</f>
        <v/>
      </c>
      <c r="EG163" s="409" t="str">
        <f>IF(AND('[1]Multi-Field'!$E$77=[1]Lists!BF163,'[1]Multi-Field'!$F$77="Drained"),BI163,IF(AND('[1]Multi-Field'!$E$77=[1]Lists!BF163,'[1]Multi-Field'!$F$77="undrained"),BH163,""))</f>
        <v/>
      </c>
      <c r="EH163" s="409" t="str">
        <f>IF(AND('[1]Multi-Field'!$E$78=[1]Lists!BF163,'[1]Multi-Field'!$F$78="Drained"),BI163,IF(AND('[1]Multi-Field'!$E$78=[1]Lists!BF163,'[1]Multi-Field'!$F$78="undrained"),BH163,""))</f>
        <v/>
      </c>
      <c r="EI163" s="409" t="str">
        <f>IF(AND('[1]Multi-Field'!$E$79=[1]Lists!BF163,'[1]Multi-Field'!$F$79="Drained"),BI163,IF(AND('[1]Multi-Field'!$E$79=[1]Lists!BF163,'[1]Multi-Field'!$F$79="undrained"),BH163,""))</f>
        <v/>
      </c>
      <c r="EJ163" s="409" t="str">
        <f>IF(AND('[1]Multi-Field'!$E$80=[1]Lists!BF163,'[1]Multi-Field'!$F$80="Drained"),BI163,IF(AND('[1]Multi-Field'!$E$80=[1]Lists!BF163,'[1]Multi-Field'!$F$80="undrained"),BH163,""))</f>
        <v/>
      </c>
      <c r="EK163" s="409" t="str">
        <f>IF(AND('[1]Multi-Field'!$E$81=[1]Lists!BF163,'[1]Multi-Field'!$F$81="Drained"),BI163,IF(AND('[1]Multi-Field'!$E$81=[1]Lists!BF163,'[1]Multi-Field'!$F$81="undrained"),BH163,""))</f>
        <v/>
      </c>
      <c r="EL163" s="409" t="str">
        <f>IF(AND('[1]Multi-Field'!$E$82=[1]Lists!BF163,'[1]Multi-Field'!$F$82="Drained"),BI163,IF(AND('[1]Multi-Field'!$E$82=[1]Lists!BF163,'[1]Multi-Field'!$F$82="undrained"),BH163,""))</f>
        <v/>
      </c>
      <c r="EM163" s="409" t="str">
        <f>IF(AND('[1]Multi-Field'!$E$83=[1]Lists!BF163,'[1]Multi-Field'!$F$83="Drained"),BI163,IF(AND('[1]Multi-Field'!$E$83=[1]Lists!BF163,'[1]Multi-Field'!$F$83="undrained"),BH163,""))</f>
        <v/>
      </c>
      <c r="EN163" s="409" t="str">
        <f>IF(AND('[1]Multi-Field'!$E$84=[1]Lists!BF163,'[1]Multi-Field'!$F$84="Drained"),BI163,IF(AND('[1]Multi-Field'!$E$84=[1]Lists!BF163,'[1]Multi-Field'!$F$84="undrained"),BH163,""))</f>
        <v/>
      </c>
      <c r="EO163" s="409" t="str">
        <f>IF(AND('[1]Multi-Field'!$E$85=[1]Lists!BF163,'[1]Multi-Field'!$F$85="Drained"),BI163,IF(AND('[1]Multi-Field'!$E$85=[1]Lists!BF163,'[1]Multi-Field'!$F$85="undrained"),BH163,""))</f>
        <v/>
      </c>
      <c r="EP163" s="409" t="str">
        <f>IF(AND('[1]Multi-Field'!$E$86=[1]Lists!BF163,'[1]Multi-Field'!$F$86="Drained"),BI163,IF(AND('[1]Multi-Field'!$E$86=[1]Lists!BF163,'[1]Multi-Field'!$F$86="undrained"),BH163,""))</f>
        <v/>
      </c>
      <c r="EQ163" s="409" t="str">
        <f>IF(AND('[1]Multi-Field'!$E$87=[1]Lists!BF163,'[1]Multi-Field'!$F$87="Drained"),BI163,IF(AND('[1]Multi-Field'!$E$87=[1]Lists!BF163,'[1]Multi-Field'!$F$87="undrained"),BH163,""))</f>
        <v/>
      </c>
      <c r="ER163" s="409" t="str">
        <f>IF(AND('[1]Multi-Field'!$E$88=[1]Lists!BF163,'[1]Multi-Field'!$F$88="Drained"),BI163,IF(AND('[1]Multi-Field'!$E$88=[1]Lists!BF163,'[1]Multi-Field'!$F$88="undrained"),BH163,""))</f>
        <v/>
      </c>
      <c r="ES163" s="409" t="str">
        <f>IF(AND('[1]Multi-Field'!$E$89=[1]Lists!BF163,'[1]Multi-Field'!$F$89="Drained"),BI163,IF(AND('[1]Multi-Field'!$E$89=[1]Lists!BF163,'[1]Multi-Field'!$F$89="undrained"),BH163,""))</f>
        <v/>
      </c>
      <c r="ET163" s="409" t="str">
        <f>IF(AND('[1]Multi-Field'!$E$90=[1]Lists!BF163,'[1]Multi-Field'!$F$90="Drained"),BI163,IF(AND('[1]Multi-Field'!$E$90=[1]Lists!BF163,'[1]Multi-Field'!$F$90="undrained"),BH163,""))</f>
        <v/>
      </c>
      <c r="EU163" s="409" t="str">
        <f>IF(AND('[1]Multi-Field'!$E$91=[1]Lists!BF163,'[1]Multi-Field'!$F$91="Drained"),BI163,IF(AND('[1]Multi-Field'!$E$91=[1]Lists!BF163,'[1]Multi-Field'!$F$91="undrained"),BH163,""))</f>
        <v/>
      </c>
      <c r="EV163" s="409" t="str">
        <f>IF(AND('[1]Multi-Field'!$E$92=[1]Lists!BF163,'[1]Multi-Field'!$F$92="Drained"),BI163,IF(AND('[1]Multi-Field'!$E$92=[1]Lists!BF163,'[1]Multi-Field'!$F$92="undrained"),BH163,""))</f>
        <v/>
      </c>
      <c r="EW163" s="409" t="str">
        <f>IF(AND('[1]Multi-Field'!$E$93=[1]Lists!BF163,'[1]Multi-Field'!$F$93="Drained"),BI163,IF(AND('[1]Multi-Field'!$E$93=[1]Lists!BF163,'[1]Multi-Field'!$F$93="undrained"),BH163,""))</f>
        <v/>
      </c>
      <c r="EX163" s="409" t="str">
        <f>IF(AND('[1]Multi-Field'!$E$94=[1]Lists!BF163,'[1]Multi-Field'!$F$94="Drained"),BI163,IF(AND('[1]Multi-Field'!$E$94=[1]Lists!BF163,'[1]Multi-Field'!$F$94="undrained"),BH163,""))</f>
        <v/>
      </c>
      <c r="EY163" s="409" t="str">
        <f>IF(AND('[1]Multi-Field'!$E$95=[1]Lists!BF163,'[1]Multi-Field'!$F$95="Drained"),BI163,IF(AND('[1]Multi-Field'!$E$95=[1]Lists!BF163,'[1]Multi-Field'!$F$95="undrained"),BH163,""))</f>
        <v/>
      </c>
      <c r="EZ163" s="409" t="str">
        <f>IF(AND('[1]Multi-Field'!$E$96=[1]Lists!BF163,'[1]Multi-Field'!$F$96="Drained"),BI163,IF(AND('[1]Multi-Field'!$E$96=[1]Lists!BF163,'[1]Multi-Field'!$F$96="undrained"),BH163,""))</f>
        <v/>
      </c>
      <c r="FA163" s="409" t="str">
        <f>IF(AND('[1]Multi-Field'!$E$97=[1]Lists!BF163,'[1]Multi-Field'!$F$97="Drained"),BI163,IF(AND('[1]Multi-Field'!$E$97=[1]Lists!BF163,'[1]Multi-Field'!$F$97="undrained"),BH163,""))</f>
        <v/>
      </c>
      <c r="FB163" s="409" t="str">
        <f>IF(AND('[1]Multi-Field'!$E$98=[1]Lists!BF163,'[1]Multi-Field'!$F$98="Drained"),BI163,IF(AND('[1]Multi-Field'!$E$98=[1]Lists!BF163,'[1]Multi-Field'!$F$98="undrained"),BH163,""))</f>
        <v/>
      </c>
      <c r="FC163" s="409" t="str">
        <f>IF(AND('[1]Multi-Field'!$E$99=[1]Lists!BF163,'[1]Multi-Field'!$F$99="Drained"),BI163,IF(AND('[1]Multi-Field'!$E$99=[1]Lists!BF163,'[1]Multi-Field'!$F$99="undrained"),BH163,""))</f>
        <v/>
      </c>
      <c r="FD163" s="409" t="str">
        <f>IF(AND('[1]Multi-Field'!$E$100=[1]Lists!BF163,'[1]Multi-Field'!$F$100="Drained"),BI163,IF(AND('[1]Multi-Field'!$E$100=[1]Lists!BF163,'[1]Multi-Field'!$F$100="undrained"),BH163,""))</f>
        <v/>
      </c>
      <c r="FE163" s="409" t="str">
        <f>IF(AND('[1]Multi-Field'!$E$101=[1]Lists!BF163,'[1]Multi-Field'!$F$101="Drained"),BI163,IF(AND('[1]Multi-Field'!$E$101=[1]Lists!BF163,'[1]Multi-Field'!$F$101="undrained"),BH163,""))</f>
        <v/>
      </c>
      <c r="FF163" s="409" t="str">
        <f>IF(AND('[1]Multi-Field'!$E$102=[1]Lists!BF163,'[1]Multi-Field'!$F$102="Drained"),BI163,IF(AND('[1]Multi-Field'!$E$102=[1]Lists!BF163,'[1]Multi-Field'!$F$102="undrained"),BH163,""))</f>
        <v/>
      </c>
      <c r="FG163" s="409" t="str">
        <f>IF(AND('[1]Multi-Field'!$E$103=[1]Lists!BF163,'[1]Multi-Field'!$F$103="Drained"),BI163,IF(AND('[1]Multi-Field'!$E$103=[1]Lists!BF163,'[1]Multi-Field'!$F$103="undrained"),BH163,""))</f>
        <v/>
      </c>
      <c r="FH163" s="409" t="str">
        <f>IF(AND('[1]Multi-Field'!$E$104=[1]Lists!BF163,'[1]Multi-Field'!$F$104="Drained"),BI163,IF(AND('[1]Multi-Field'!$E$104=[1]Lists!BF163,'[1]Multi-Field'!$F$104="undrained"),BH163,""))</f>
        <v/>
      </c>
      <c r="FI163" s="409" t="str">
        <f>IF(AND('[1]Multi-Field'!$E$105=[1]Lists!BF163,'[1]Multi-Field'!$F$105="Drained"),BI163,IF(AND('[1]Multi-Field'!$E$105=[1]Lists!BF163,'[1]Multi-Field'!$F$105="undrained"),BH163,""))</f>
        <v/>
      </c>
      <c r="FJ163" s="409" t="str">
        <f>IF(AND('[1]Multi-Field'!$E$106=[1]Lists!BF163,'[1]Multi-Field'!$F$106="Drained"),BI163,IF(AND('[1]Multi-Field'!$E$106=[1]Lists!BF163,'[1]Multi-Field'!$F$106="undrained"),BH163,""))</f>
        <v/>
      </c>
      <c r="FK163" s="409" t="str">
        <f>IF(AND('[1]Multi-Field'!$E$107=[1]Lists!BF163,'[1]Multi-Field'!$F$107="Drained"),BI163,IF(AND('[1]Multi-Field'!$E$107=[1]Lists!BF163,'[1]Multi-Field'!$F$107="undrained"),BH163,""))</f>
        <v/>
      </c>
      <c r="FL163" s="409" t="str">
        <f>IF(AND('[1]Multi-Field'!$E$108=[1]Lists!BF163,'[1]Multi-Field'!$F$108="Drained"),BI163,IF(AND('[1]Multi-Field'!$E$108=[1]Lists!BF163,'[1]Multi-Field'!$F$108="undrained"),BH163,""))</f>
        <v/>
      </c>
      <c r="FM163" s="409" t="str">
        <f>IF(AND('[1]Multi-Field'!$E$109=[1]Lists!BF163,'[1]Multi-Field'!$F$109="Drained"),BI163,IF(AND('[1]Multi-Field'!$E$109=[1]Lists!BF163,'[1]Multi-Field'!$F$109="undrained"),BH163,""))</f>
        <v/>
      </c>
      <c r="FN163" s="409" t="str">
        <f>IF(AND('[1]Multi-Field'!$E$110=[1]Lists!BF163,'[1]Multi-Field'!$F$110="Drained"),BI163,IF(AND('[1]Multi-Field'!$E$110=[1]Lists!BF163,'[1]Multi-Field'!$F$110="undrained"),BH163,""))</f>
        <v/>
      </c>
      <c r="FO163" s="409" t="str">
        <f>IF(AND('[1]Multi-Field'!$E$111=[1]Lists!BF163,'[1]Multi-Field'!$F$111="Drained"),BI163,IF(AND('[1]Multi-Field'!$E$111=[1]Lists!BF163,'[1]Multi-Field'!$F$111="undrained"),BH163,""))</f>
        <v/>
      </c>
      <c r="FP163" s="409" t="str">
        <f>IF(AND('[1]Multi-Field'!$E$112=[1]Lists!BF163,'[1]Multi-Field'!$F$112="Drained"),BI163,IF(AND('[1]Multi-Field'!$E$112=[1]Lists!BF163,'[1]Multi-Field'!$F$112="undrained"),BH163,""))</f>
        <v/>
      </c>
      <c r="FQ163" s="409" t="str">
        <f>IF(AND('[1]Multi-Field'!$E$113=[1]Lists!BF163,'[1]Multi-Field'!$F$113="Drained"),BI163,IF(AND('[1]Multi-Field'!$E$113=[1]Lists!BF163,'[1]Multi-Field'!$F$113="undrained"),BH163,""))</f>
        <v/>
      </c>
      <c r="FR163" s="409" t="str">
        <f>IF(AND('[1]Multi-Field'!$E$114=[1]Lists!BF163,'[1]Multi-Field'!$F$114="Drained"),BI163,IF(AND('[1]Multi-Field'!$E$114=[1]Lists!BF163,'[1]Multi-Field'!$F$114="undrained"),BH163,""))</f>
        <v/>
      </c>
      <c r="FS163" s="409" t="str">
        <f>IF(AND('[1]Multi-Field'!$E$115=[1]Lists!BF163,'[1]Multi-Field'!$F$115="Drained"),BI163,IF(AND('[1]Multi-Field'!$E$115=[1]Lists!BF163,'[1]Multi-Field'!$F$115="undrained"),BH163,""))</f>
        <v/>
      </c>
      <c r="FT163" s="409" t="str">
        <f>IF(AND('[1]Multi-Field'!$E$116=[1]Lists!BF163,'[1]Multi-Field'!$F$116="Drained"),BI163,IF(AND('[1]Multi-Field'!$E$116=[1]Lists!BF163,'[1]Multi-Field'!$F$116="undrained"),BH163,""))</f>
        <v/>
      </c>
      <c r="FU163" s="409" t="str">
        <f>IF(AND('[1]Multi-Field'!$E$117=[1]Lists!BF163,'[1]Multi-Field'!$F$117="Drained"),BI163,IF(AND('[1]Multi-Field'!$E$117=[1]Lists!BF163,'[1]Multi-Field'!$F$117="undrained"),BH163,""))</f>
        <v/>
      </c>
      <c r="FV163" s="409" t="str">
        <f>IF(AND('[1]Multi-Field'!$E$118=[1]Lists!BF163,'[1]Multi-Field'!$F$118="Drained"),BI163,IF(AND('[1]Multi-Field'!$E$118=[1]Lists!BF163,'[1]Multi-Field'!$F$118="undrained"),BH163,""))</f>
        <v/>
      </c>
      <c r="FW163" s="409" t="str">
        <f>IF(AND('[1]Multi-Field'!$E$119=[1]Lists!BF163,'[1]Multi-Field'!$F$119="Drained"),BI163,IF(AND('[1]Multi-Field'!$E$119=[1]Lists!BF163,'[1]Multi-Field'!$F$119="undrained"),BH163,""))</f>
        <v/>
      </c>
      <c r="FX163" s="409" t="str">
        <f>IF(AND('[1]Multi-Field'!$E$120=[1]Lists!BF163,'[1]Multi-Field'!$F$120="Drained"),BI163,IF(AND('[1]Multi-Field'!$E$120=[1]Lists!BF163,'[1]Multi-Field'!$F$120="undrained"),BH163,""))</f>
        <v/>
      </c>
    </row>
    <row r="164" spans="1:180" ht="13.5" customHeight="1">
      <c r="A164" s="7" t="s">
        <v>251</v>
      </c>
      <c r="B164" s="7"/>
      <c r="C164" s="7"/>
      <c r="D164" s="8">
        <v>55</v>
      </c>
      <c r="E164" s="8">
        <f t="shared" si="27"/>
        <v>58</v>
      </c>
      <c r="F164" s="8">
        <f t="shared" si="28"/>
        <v>62</v>
      </c>
      <c r="G164" s="8">
        <v>65</v>
      </c>
      <c r="H164" s="8">
        <v>70</v>
      </c>
      <c r="I164" s="8">
        <f t="shared" si="32"/>
        <v>72</v>
      </c>
      <c r="J164" s="8">
        <f t="shared" si="33"/>
        <v>73</v>
      </c>
      <c r="K164" s="8">
        <v>75</v>
      </c>
      <c r="L164" s="8">
        <v>80</v>
      </c>
      <c r="M164" s="8">
        <f t="shared" si="29"/>
        <v>87</v>
      </c>
      <c r="N164" s="8">
        <f t="shared" si="30"/>
        <v>93</v>
      </c>
      <c r="O164" s="8">
        <v>100</v>
      </c>
      <c r="P164" s="391">
        <v>139</v>
      </c>
      <c r="Q164" s="394"/>
      <c r="R164" s="395" t="b">
        <f>IF(OR('Multi-Field'!AA141=Lists!$AC$42,'Multi-Field'!AA141=Lists!$AC$43),IF('Multi-Field'!Z141="x",(IF('Multi-Field'!AC141=Lists!$Q$11,Lists!$R$11,IF('Multi-Field'!AC141=Lists!$Q$12,Lists!$R$12,IF('Multi-Field'!AC141=Lists!$Q$13,Lists!$R$13,IF('Multi-Field'!AC141=Lists!$Q$14,Lists!$R$14))))),IF('Multi-Field'!X141="x",(IF('Multi-Field'!AC141=Lists!$Q$11,Lists!$S$11,IF('Multi-Field'!AC141=Lists!$Q$12,Lists!$S$12,IF('Multi-Field'!AC141=Lists!$Q$13,Lists!$S$13,IF('Multi-Field'!AC141=Lists!$Q$14,Lists!$S$14))))),IF('Multi-Field'!V141="x",(IF('Multi-Field'!AC141=Lists!$Q$11,Lists!$T$11,IF('Multi-Field'!AC141=Lists!$Q$12,Lists!$T$12,IF('Multi-Field'!AC141=Lists!$Q$13,Lists!$T$13,IF('Multi-Field'!AC141=Lists!$Q$14,Lists!$T$14))))),0))))</f>
        <v>0</v>
      </c>
      <c r="S164" s="395" t="str">
        <f t="shared" si="38"/>
        <v/>
      </c>
      <c r="T164" s="395"/>
      <c r="U164" s="396"/>
      <c r="V164" s="383">
        <f>IF(OR('Multi-Field'!AI144=$U$4,'Multi-Field'!AI144=$U$5,'Multi-Field'!AI144=$U$6,'Multi-Field'!AI144=$U$7,'Multi-Field'!AI144=$U$8,'Multi-Field'!AI144=$U$9),(IF('Multi-Field'!AJ144=$V$2,100,IF('Multi-Field'!AJ144=$V$3,65,IF('Multi-Field'!AJ144=$V$4,53,IF('Multi-Field'!AJ144=$V$5,41,IF('Multi-Field'!AJ144=$V$6,23,IF('Multi-Field'!AJ144=$V$7,0,0))))))),0)</f>
        <v>0</v>
      </c>
      <c r="W164" s="383" t="str">
        <f>IF(AND(OR('Multi-Field'!AF144=$S$3,'Multi-Field'!AF144=S152,'Multi-Field'!AF144=$S$7),'Multi-Field'!AN144&lt;18,'Multi-Field'!AN144&gt;0),35,IF('Multi-Field'!AF144=$S$4,55,IF(AND('Multi-Field'!AF144=$S$6,'Multi-Field'!AN144&lt;18),30,IF(AND('Multi-Field'!AN144&gt;17,OR('Multi-Field'!AF144=$S$3,'Multi-Field'!AF144=$S$5,'Multi-Field'!AF144= $S$6,'Multi-Field'!AF144=$S$7)),25,"0"))))</f>
        <v>0</v>
      </c>
      <c r="X164" s="383">
        <f>IF(OR('Multi-Field'!BA144=$U$4,'Multi-Field'!BA144=$U$5,'Multi-Field'!BA144=$U$6,'Multi-Field'!BA144=U154,'Multi-Field'!BA144=$U$8,'Multi-Field'!BA144=$U$9),(IF('Multi-Field'!BB144=$V$2,100,IF('Multi-Field'!BB144=$V$3,65,IF('Multi-Field'!BB144=$V$4,53,IF('Multi-Field'!BB144=$V$5,41,IF('Multi-Field'!BB144=$V$6,23,IF('Multi-Field'!BB144=$V$7,0,0))))))),0)</f>
        <v>0</v>
      </c>
      <c r="Y164" s="383" t="str">
        <f>IF(AND(OR('Multi-Field'!AX144=$S$3,'Multi-Field'!AX144=$S$5,'Multi-Field'!AX144=$S$7),'Multi-Field'!BF144&lt;18),35,IF('Multi-Field'!AX144=$S$4,55,IF(AND('Multi-Field'!AX144=$S$6,'Multi-Field'!BF144&lt;18),30,IF(AND('Multi-Field'!BF144&gt;17,OR('Multi-Field'!AX144=$S$3,'Multi-Field'!AX144=$S$5,'Multi-Field'!AX144=$S$6,'Multi-Field'!AX144=$S$7)),25,"0"))))</f>
        <v>0</v>
      </c>
      <c r="Z164" s="383">
        <v>148</v>
      </c>
      <c r="AI164" s="384">
        <f>'[1]Multi-Field'!B160</f>
        <v>0</v>
      </c>
      <c r="AJ164" s="387" t="str">
        <f>IF(OR('[1]Multi-Field'!Q4=[1]Lists!$AC$42,'[1]Multi-Field'!Q4=[1]Lists!$AC$43),"x","")</f>
        <v/>
      </c>
      <c r="AK164" s="387" t="str">
        <f>IF(OR('[1]Multi-Field'!Q4=[1]Lists!$AC$6,'[1]Multi-Field'!Q4=$AC$2,'[1]Multi-Field'!Q4=$AC$4),"x","")</f>
        <v/>
      </c>
      <c r="AL164" s="387" t="str">
        <f>IF(OR('[1]Multi-Field'!Q4=[1]Lists!$AC$7,'[1]Multi-Field'!Q4=$AC$3,'[1]Multi-Field'!Q4=$AC$5),"x","")</f>
        <v>x</v>
      </c>
      <c r="AM164" s="387" t="str">
        <f>IF(OR('[1]Multi-Field'!Q4=$AC$23,'[1]Multi-Field'!Q4=$AC$13,'[1]Multi-Field'!Q4=$AC$9,'[1]Multi-Field'!Q4=$AC$19,'[1]Multi-Field'!Q4=$AC$47),"x","")</f>
        <v/>
      </c>
      <c r="AN164" s="387" t="str">
        <f>IF(OR('[1]Multi-Field'!Q4=$AC$24,'[1]Multi-Field'!Q4=$AC$14,'[1]Multi-Field'!Q4=$AC$10,'[1]Multi-Field'!Q4=$AC$22,'[1]Multi-Field'!Q4=$AC$48),"x","")</f>
        <v/>
      </c>
      <c r="AO164" s="387" t="str">
        <f>IF(OR('[1]Multi-Field'!Q4=$AC$21,'[1]Multi-Field'!Q4=$AC$28,'[1]Multi-Field'!Q4=$AC$62,'[1]Multi-Field'!Q4=$AC$102,'[1]Multi-Field'!Q4=$AC$98),"x","")</f>
        <v/>
      </c>
      <c r="AP164" s="387" t="str">
        <f>IF(OR('[1]Multi-Field'!Q4=$AC$25,'[1]Multi-Field'!Q4=$AC$63,'[1]Multi-Field'!Q4=$AC$85,'[1]Multi-Field'!Q4=$AC$87,'[1]Multi-Field'!Q4=$AC$92,'[1]Multi-Field'!Q4=$AC$93),"x","")</f>
        <v/>
      </c>
      <c r="AQ164" s="387" t="str">
        <f>IF(OR('[1]Multi-Field'!Q4=$AC$20,'[1]Multi-Field'!Q4=$AC$27,'[1]Multi-Field'!Q4=$AC$58,'[1]Multi-Field'!Q4=$AC$86,'[1]Multi-Field'!Q4=$AC$103,'[1]Multi-Field'!Q4=$AC$94),"x","")</f>
        <v/>
      </c>
      <c r="AR164" s="387" t="str">
        <f>IF(OR('[1]Multi-Field'!Q4=$AC$35,'[1]Multi-Field'!Q4=$AC$40,'[1]Multi-Field'!Q4=$AC$45,),"x","")</f>
        <v/>
      </c>
      <c r="AS164" s="387" t="str">
        <f>IF(OR('[1]Multi-Field'!Q4=$AC$36,'[1]Multi-Field'!Q4=$AC$41,'[1]Multi-Field'!Q4=$AC$46,),"x","")</f>
        <v/>
      </c>
      <c r="AT164" s="387" t="str">
        <f>IF(OR('[1]Multi-Field'!Q4=$AC$52,'[1]Multi-Field'!Q4=$AC$53,'[1]Multi-Field'!Q4=$AC$54,'[1]Multi-Field'!Q4=$AC$55,'[1]Multi-Field'!Q4=$AC$68,'[1]Multi-Field'!Q4=$AC$69,'[1]Multi-Field'!Q4=$AC$74,'[1]Multi-Field'!Q4=$AC$71,'[1]Multi-Field'!Q4=$AC$70),"x","")</f>
        <v/>
      </c>
      <c r="AU164" s="387" t="str">
        <f>IF('[1]Multi-Field'!Q4=$AC$72,"x","")</f>
        <v/>
      </c>
      <c r="AV164" s="387" t="str">
        <f>IF('[1]Multi-Field'!Q4=$AC$73,"x","")</f>
        <v/>
      </c>
      <c r="AW164" s="387" t="str">
        <f>IF('[1]Multi-Field'!Q4=$AC$83,"x","")</f>
        <v/>
      </c>
      <c r="AX164" s="387" t="str">
        <f>IF('[1]Multi-Field'!Q4=$AC$84,"x","")</f>
        <v/>
      </c>
      <c r="AY164" s="387" t="str">
        <f>IF('[1]Multi-Field'!Q4=$AC$97,"x","")</f>
        <v/>
      </c>
      <c r="AZ164" s="387" t="str">
        <f>IF('[1]Multi-Field'!Q4=$AC$99,"x","")</f>
        <v/>
      </c>
      <c r="BA164" s="387" t="str">
        <f>IF('[1]Multi-Field'!Q4=$AC$104,"x","")</f>
        <v/>
      </c>
      <c r="BB164" s="387" t="str">
        <f>IF('[1]Multi-Field'!Q4=$AC$105,"x","")</f>
        <v/>
      </c>
      <c r="BC164" s="388"/>
      <c r="BF164" s="411" t="s">
        <v>1333</v>
      </c>
      <c r="BG164" s="412">
        <v>3</v>
      </c>
      <c r="BH164" s="412">
        <v>2.5</v>
      </c>
      <c r="BI164" s="412">
        <v>4</v>
      </c>
      <c r="BJ164" s="409" t="e">
        <f>IF(AND('[1]Single Field'!#REF!=[1]Lists!BF164,'[1]Single Field'!#REF!="Drained"),"x",IF(AND('[1]Single Field'!#REF!=[1]Lists!BF164,'[1]Single Field'!#REF!="Undrained"),O,""))</f>
        <v>#REF!</v>
      </c>
      <c r="BK164" s="409" t="str">
        <f>IF(AND('[1]Multi-Field'!$E$3=[1]Lists!BF164,'[1]Multi-Field'!$F$3="Drained"),BI164,IF(AND('[1]Multi-Field'!$E$3=BF164,'[1]Multi-Field'!$F$3="undrained"),BH164,""))</f>
        <v/>
      </c>
      <c r="BL164" s="409" t="str">
        <f>IF(AND('[1]Multi-Field'!$E$4=BF164,'[1]Multi-Field'!$F$4="Drained"),BI164,IF(AND('[1]Multi-Field'!$E$4=BF164,'[1]Multi-Field'!$F$4="undrained"),BH164,""))</f>
        <v/>
      </c>
      <c r="BM164" s="409" t="str">
        <f>IF(AND('[1]Multi-Field'!$E$5=BF164,'[1]Multi-Field'!$F$5="Drained"),BI164,IF(AND('[1]Multi-Field'!$E$5=BF164,'[1]Multi-Field'!$F$5="undrained"),BH164,""))</f>
        <v/>
      </c>
      <c r="BN164" s="409" t="str">
        <f>IF(AND('[1]Multi-Field'!$E$6=BF164,'[1]Multi-Field'!$F$6="Drained"),BI164,IF(AND('[1]Multi-Field'!$E$6=BF164,'[1]Multi-Field'!$F$6="undrained"),BH164,""))</f>
        <v/>
      </c>
      <c r="BO164" s="409" t="str">
        <f>IF(AND('[1]Multi-Field'!$E$7=BF164,'[1]Multi-Field'!$F$7="Drained"),BI164,IF(AND('[1]Multi-Field'!$E$7=BF164,'[1]Multi-Field'!$F$7="undrained"),BH164,""))</f>
        <v/>
      </c>
      <c r="BP164" s="409" t="str">
        <f>IF(AND('[1]Multi-Field'!$E$8=BF164,'[1]Multi-Field'!$F$8="Drained"),BI164,IF(AND('[1]Multi-Field'!$E$8=BF164,'[1]Multi-Field'!$F$8="undrained"),BH164,""))</f>
        <v/>
      </c>
      <c r="BQ164" s="409" t="str">
        <f>IF(AND('[1]Multi-Field'!$E$9=BF164,'[1]Multi-Field'!$F$9="Drained"),BI164,IF(AND('[1]Multi-Field'!$E$9=BF164,'[1]Multi-Field'!$F$9="undrained"),BH164,""))</f>
        <v/>
      </c>
      <c r="BR164" s="409" t="str">
        <f>IF(AND('[1]Multi-Field'!$E$10=BF164,'[1]Multi-Field'!$F$10="Drained"),BI164,IF(AND('[1]Multi-Field'!$E$10=BF164,'[1]Multi-Field'!$F$10="undrained"),BH164,""))</f>
        <v/>
      </c>
      <c r="BS164" s="409" t="str">
        <f>IF(AND('[1]Multi-Field'!$E$11=BF164,'[1]Multi-Field'!$F$11="Drained"),BI164,IF(AND('[1]Multi-Field'!$E$11=BF164,'[1]Multi-Field'!$F$11="undrained"),BH164,""))</f>
        <v/>
      </c>
      <c r="BT164" s="409" t="str">
        <f>IF(AND('[1]Multi-Field'!$E$12=BF164,'[1]Multi-Field'!$F$12="Drained"),BI164,IF(AND('[1]Multi-Field'!$E$12=BF164,'[1]Multi-Field'!$F$12="undrained"),BH164,""))</f>
        <v/>
      </c>
      <c r="BU164" s="409" t="str">
        <f>IF(AND('[1]Multi-Field'!$E$13=BF164,'[1]Multi-Field'!$F$13="Drained"),BI164,IF(AND('[1]Multi-Field'!$E$3=BF164,'[1]Multi-Field'!$F$13="undrained"),BH164,""))</f>
        <v/>
      </c>
      <c r="BV164" s="409" t="str">
        <f>IF(AND('[1]Multi-Field'!$E$14=BF164,'[1]Multi-Field'!$F$14="Drained"),BI164,IF(AND('[1]Multi-Field'!$E$14=BF164,'[1]Multi-Field'!$F$14="undrained"),BH164,""))</f>
        <v/>
      </c>
      <c r="BW164" s="409" t="str">
        <f>IF(AND('[1]Multi-Field'!$E$15=BF164,'[1]Multi-Field'!$F$15="Drained"),BI164,IF(AND('[1]Multi-Field'!$E$15=BF164,'[1]Multi-Field'!$F$15="undrained"),BH164,""))</f>
        <v/>
      </c>
      <c r="BX164" s="409" t="str">
        <f>IF(AND('[1]Multi-Field'!$E$16=[1]Lists!BF164,'[1]Multi-Field'!$F$16="Drained"),BI164,IF(AND('[1]Multi-Field'!$E$16=[1]Lists!BF164,'[1]Multi-Field'!$F$16="undrained"),BH164,""))</f>
        <v/>
      </c>
      <c r="BY164" s="409" t="str">
        <f>IF(AND('[1]Multi-Field'!$E$17=[1]Lists!BF164,'[1]Multi-Field'!$F$17="Drained"),BI164,IF(AND('[1]Multi-Field'!$E$17=[1]Lists!BF164,'[1]Multi-Field'!$F$17="undrained"),BH164,""))</f>
        <v/>
      </c>
      <c r="BZ164" s="409" t="str">
        <f>IF(AND('[1]Multi-Field'!$E$18=[1]Lists!BF164,'[1]Multi-Field'!$F$18="Drained"),BI164,IF(AND('[1]Multi-Field'!$E$18=[1]Lists!BF164,'[1]Multi-Field'!$F$18="undrained"),BH164,""))</f>
        <v/>
      </c>
      <c r="CA164" s="409" t="str">
        <f>IF(AND('[1]Multi-Field'!$E$19=[1]Lists!BF164,'[1]Multi-Field'!$F$19="Drained"),BI164,IF(AND('[1]Multi-Field'!$E$19=[1]Lists!BF164,'[1]Multi-Field'!$F$19="undrained"),BH164,""))</f>
        <v/>
      </c>
      <c r="CB164" s="409" t="str">
        <f>IF(AND('[1]Multi-Field'!$E$20=[1]Lists!BF164,'[1]Multi-Field'!$F$20="Drained"),BI164,IF(AND('[1]Multi-Field'!$E$20=[1]Lists!BF164,'[1]Multi-Field'!$F$20="undrained"),BH164,""))</f>
        <v/>
      </c>
      <c r="CC164" s="409" t="str">
        <f>IF(AND('[1]Multi-Field'!$E$21=[1]Lists!BF164,'[1]Multi-Field'!$F$21="Drained"),BI164,IF(AND('[1]Multi-Field'!$E$21=[1]Lists!BF164,'[1]Multi-Field'!$F$21="undrained"),BH164,""))</f>
        <v/>
      </c>
      <c r="CD164" s="409" t="str">
        <f>IF(AND('[1]Multi-Field'!$E$22=[1]Lists!BF164,'[1]Multi-Field'!$F$22="Drained"),BI164,IF(AND('[1]Multi-Field'!$E$22=[1]Lists!BF164,'[1]Multi-Field'!$F$22="undrained"),BH164,""))</f>
        <v/>
      </c>
      <c r="CE164" s="409" t="str">
        <f>IF(AND('[1]Multi-Field'!$E$23=[1]Lists!BF164,'[1]Multi-Field'!$F$23="Drained"),BI164,IF(AND('[1]Multi-Field'!$E$23=[1]Lists!BF164,'[1]Multi-Field'!$F$23="undrained"),BH164,""))</f>
        <v/>
      </c>
      <c r="CF164" s="409" t="str">
        <f>IF(AND('[1]Multi-Field'!$E$24=[1]Lists!BF164,'[1]Multi-Field'!$F$24="Drained"),BI164,IF(AND('[1]Multi-Field'!$E$24=[1]Lists!BF164,'[1]Multi-Field'!$F$24="undrained"),BH164,""))</f>
        <v/>
      </c>
      <c r="CG164" s="409" t="str">
        <f>IF(AND('[1]Multi-Field'!$E$25=[1]Lists!BF164,'[1]Multi-Field'!$F$25="Drained"),BI164,IF(AND('[1]Multi-Field'!$E$25=[1]Lists!BF164,'[1]Multi-Field'!$F$25="undrained"),BH164,""))</f>
        <v/>
      </c>
      <c r="CH164" s="409" t="str">
        <f>IF(AND('[1]Multi-Field'!$E$26=[1]Lists!BF164,'[1]Multi-Field'!$F$26="Drained"),BI164,IF(AND('[1]Multi-Field'!$E$26=[1]Lists!BF164,'[1]Multi-Field'!$F$26="undrained"),BH164,""))</f>
        <v/>
      </c>
      <c r="CI164" s="409" t="str">
        <f>IF(AND('[1]Multi-Field'!$E$27=[1]Lists!BF164,'[1]Multi-Field'!$F$27="Drained"),BI164,IF(AND('[1]Multi-Field'!$E$27=[1]Lists!BF164,'[1]Multi-Field'!$F$27="undrained"),BH164,""))</f>
        <v/>
      </c>
      <c r="CJ164" s="409" t="str">
        <f>IF(AND('[1]Multi-Field'!$E$28=[1]Lists!BF164,'[1]Multi-Field'!$F$28="Drained"),BI164,IF(AND('[1]Multi-Field'!$E$28=[1]Lists!BF164,'[1]Multi-Field'!$F$28="undrained"),BH164,""))</f>
        <v/>
      </c>
      <c r="CK164" s="409" t="str">
        <f>IF(AND('[1]Multi-Field'!$E$29=[1]Lists!BF164,'[1]Multi-Field'!$F$29="Drained"),BI164,IF(AND('[1]Multi-Field'!$E$29=[1]Lists!BF164,'[1]Multi-Field'!$F$29="undrained"),BH164,""))</f>
        <v/>
      </c>
      <c r="CL164" s="409" t="str">
        <f>IF(AND('[1]Multi-Field'!$E$30=[1]Lists!BF164,'[1]Multi-Field'!$F$30="Drained"),BI164,IF(AND('[1]Multi-Field'!$E$30=[1]Lists!BF164,'[1]Multi-Field'!$F$30="undrained"),BH164,""))</f>
        <v/>
      </c>
      <c r="CM164" s="409" t="str">
        <f>IF(AND('[1]Multi-Field'!$E$31=[1]Lists!BF164,'[1]Multi-Field'!$F$31="Drained"),BI164,IF(AND('[1]Multi-Field'!$E$31=[1]Lists!BF164,'[1]Multi-Field'!$F$31="undrained"),BH164,""))</f>
        <v/>
      </c>
      <c r="CN164" s="409" t="str">
        <f>IF(AND('[1]Multi-Field'!$E$32=[1]Lists!BF164,'[1]Multi-Field'!$F$32="Drained"),BI164,IF(AND('[1]Multi-Field'!$E$32=[1]Lists!BF164,'[1]Multi-Field'!$F$32="undrained"),BH164,""))</f>
        <v/>
      </c>
      <c r="CO164" s="409" t="str">
        <f>IF(AND('[1]Multi-Field'!$E$33=[1]Lists!BF164,'[1]Multi-Field'!$F$33="Drained"),BI164,IF(AND('[1]Multi-Field'!$E$33=[1]Lists!BF164,'[1]Multi-Field'!$F$33="undrained"),BH164,""))</f>
        <v/>
      </c>
      <c r="CP164" s="409" t="str">
        <f>IF(AND('[1]Multi-Field'!$E$34=[1]Lists!BF164,'[1]Multi-Field'!$F$34="Drained"),BI164,IF(AND('[1]Multi-Field'!$E$34=[1]Lists!BF164,'[1]Multi-Field'!$F$34="undrained"),BH164,""))</f>
        <v/>
      </c>
      <c r="CQ164" s="409" t="str">
        <f>IF(AND('[1]Multi-Field'!$E$35=[1]Lists!BF164,'[1]Multi-Field'!$F$35="Drained"),BI164,IF(AND('[1]Multi-Field'!$E$35=[1]Lists!BF164,'[1]Multi-Field'!$F$35="undrained"),BH164,""))</f>
        <v/>
      </c>
      <c r="CR164" s="409" t="str">
        <f>IF(AND('[1]Multi-Field'!$E$36=[1]Lists!BF164,'[1]Multi-Field'!$F$36="Drained"),BI164,IF(AND('[1]Multi-Field'!$E$36=[1]Lists!BF164,'[1]Multi-Field'!$F$36="undrained"),BH164,""))</f>
        <v/>
      </c>
      <c r="CS164" s="409" t="str">
        <f>IF(AND('[1]Multi-Field'!$E$37=[1]Lists!BF164,'[1]Multi-Field'!$F$37="Drained"),BI164,IF(AND('[1]Multi-Field'!$E$37=[1]Lists!BF164,'[1]Multi-Field'!$F$37="undrained"),BH164,""))</f>
        <v/>
      </c>
      <c r="CT164" s="409" t="str">
        <f>IF(AND('[1]Multi-Field'!$E$38=[1]Lists!BF164,'[1]Multi-Field'!$F$38="Drained"),BI164,IF(AND('[1]Multi-Field'!$E$38=[1]Lists!BF164,'[1]Multi-Field'!$F$38="undrained"),BH164,""))</f>
        <v/>
      </c>
      <c r="CU164" s="409" t="str">
        <f>IF(AND('[1]Multi-Field'!$E$39=[1]Lists!BF164,'[1]Multi-Field'!$F$39="Drained"),BI164,IF(AND('[1]Multi-Field'!$E$39=[1]Lists!BF164,'[1]Multi-Field'!$F$39="undrained"),BH164,""))</f>
        <v/>
      </c>
      <c r="CV164" s="409" t="str">
        <f>IF(AND('[1]Multi-Field'!$E$40=[1]Lists!BF164,'[1]Multi-Field'!$F$40="Drained"),BI164,IF(AND('[1]Multi-Field'!$E$40=[1]Lists!BF164,'[1]Multi-Field'!$F$40="undrained"),BH164,""))</f>
        <v/>
      </c>
      <c r="CW164" s="409" t="str">
        <f>IF(AND('[1]Multi-Field'!$E$41=[1]Lists!BF164,'[1]Multi-Field'!$F$40="Drained"),BI164,IF(AND('[1]Multi-Field'!$E$40=[1]Lists!BF164,'[1]Multi-Field'!$F$40="undrained"),BH164,""))</f>
        <v/>
      </c>
      <c r="CX164" s="409" t="str">
        <f>IF(AND('[1]Multi-Field'!$E$42=[1]Lists!BF164,'[1]Multi-Field'!$F$42="Drained"),BI164,IF(AND('[1]Multi-Field'!$E$42=[1]Lists!BF164,'[1]Multi-Field'!$F$42="undrained"),BH164,""))</f>
        <v/>
      </c>
      <c r="CY164" s="409" t="str">
        <f>IF(AND('[1]Multi-Field'!$E$43=[1]Lists!BF164,'[1]Multi-Field'!$F$43="Drained"),BI164,IF(AND('[1]Multi-Field'!$E$43=[1]Lists!BF164,'[1]Multi-Field'!$F$43="undrained"),BH164,""))</f>
        <v/>
      </c>
      <c r="CZ164" s="409" t="str">
        <f>IF(AND('[1]Multi-Field'!$E$44=[1]Lists!BF164,'[1]Multi-Field'!$F$44="Drained"),BI164,IF(AND('[1]Multi-Field'!$E$44=[1]Lists!BF164,'[1]Multi-Field'!$F$44="undrained"),BH164,""))</f>
        <v/>
      </c>
      <c r="DA164" s="409" t="str">
        <f>IF(AND('[1]Multi-Field'!$E$45=[1]Lists!BF164,'[1]Multi-Field'!$F$45="Drained"),BI164,IF(AND('[1]Multi-Field'!$E$45=[1]Lists!BF164,'[1]Multi-Field'!$F$45="undrained"),BH164,""))</f>
        <v/>
      </c>
      <c r="DB164" s="409" t="str">
        <f>IF(AND('[1]Multi-Field'!$E$46=[1]Lists!BF164,'[1]Multi-Field'!$F$46="Drained"),BI164,IF(AND('[1]Multi-Field'!$E$46=[1]Lists!BF164,'[1]Multi-Field'!$F$46="undrained"),BH164,""))</f>
        <v/>
      </c>
      <c r="DC164" s="409" t="str">
        <f>IF(AND('[1]Multi-Field'!$E$47=[1]Lists!BF164,'[1]Multi-Field'!$F$47="Drained"),BI164,IF(AND('[1]Multi-Field'!$E$47=[1]Lists!BF164,'[1]Multi-Field'!$F$47="undrained"),BH164,""))</f>
        <v/>
      </c>
      <c r="DD164" s="409" t="str">
        <f>IF(AND('[1]Multi-Field'!$E$48=[1]Lists!BF164,'[1]Multi-Field'!$F$48="Drained"),BI164,IF(AND('[1]Multi-Field'!$E$48=[1]Lists!BF164,'[1]Multi-Field'!$F$48="undrained"),BH164,""))</f>
        <v/>
      </c>
      <c r="DE164" s="409" t="str">
        <f>IF(AND('[1]Multi-Field'!$E$49=[1]Lists!BF164,'[1]Multi-Field'!$F$49="Drained"),BI164,IF(AND('[1]Multi-Field'!$E$49=[1]Lists!BF164,'[1]Multi-Field'!$F$9="undrained"),BH164,""))</f>
        <v/>
      </c>
      <c r="DF164" s="409" t="str">
        <f>IF(AND('[1]Multi-Field'!$E$50=[1]Lists!BF164,'[1]Multi-Field'!$F$50="Drained"),BI164,IF(AND('[1]Multi-Field'!$E$50=[1]Lists!BF164,'[1]Multi-Field'!$F$50="undrained"),BH164,""))</f>
        <v/>
      </c>
      <c r="DG164" s="409" t="str">
        <f>IF(AND('[1]Multi-Field'!$E$51=[1]Lists!BF164,'[1]Multi-Field'!$F$51="Drained"),BI164,IF(AND('[1]Multi-Field'!$E$51=[1]Lists!BF164,'[1]Multi-Field'!$F$51="undrained"),BH164,""))</f>
        <v/>
      </c>
      <c r="DH164" s="409" t="str">
        <f>IF(AND('[1]Multi-Field'!$E$52=[1]Lists!BF164,'[1]Multi-Field'!$F$52="Drained"),BI164,IF(AND('[1]Multi-Field'!$E$52=[1]Lists!BF164,'[1]Multi-Field'!$F$52="undrained"),BH164,""))</f>
        <v/>
      </c>
      <c r="DI164" s="409" t="str">
        <f>IF(AND('[1]Multi-Field'!$E$53=[1]Lists!BF164,'[1]Multi-Field'!$F$53="Drained"),BI164,IF(AND('[1]Multi-Field'!$E$53=[1]Lists!BF164,'[1]Multi-Field'!$F$53="undrained"),BH164,""))</f>
        <v/>
      </c>
      <c r="DJ164" s="409" t="str">
        <f>IF(AND('[1]Multi-Field'!$E$54=[1]Lists!BF164,'[1]Multi-Field'!$F$54="Drained"),BI164,IF(AND('[1]Multi-Field'!$E$54=[1]Lists!BF164,'[1]Multi-Field'!$F$54="undrained"),BH164,""))</f>
        <v/>
      </c>
      <c r="DK164" s="409" t="str">
        <f>IF(AND('[1]Multi-Field'!$E$55=[1]Lists!BF164,'[1]Multi-Field'!$F$55="Drained"),BI164,IF(AND('[1]Multi-Field'!$E$55=[1]Lists!BF164,'[1]Multi-Field'!$F$55="undrained"),BH164,""))</f>
        <v/>
      </c>
      <c r="DL164" s="409" t="str">
        <f>IF(AND('[1]Multi-Field'!$E$56=[1]Lists!BF164,'[1]Multi-Field'!$F$56="Drained"),BI164,IF(AND('[1]Multi-Field'!$E$56=[1]Lists!BF164,'[1]Multi-Field'!$F$56="undrained"),BH164,""))</f>
        <v/>
      </c>
      <c r="DM164" s="409" t="str">
        <f>IF(AND('[1]Multi-Field'!$E$57=[1]Lists!BF164,'[1]Multi-Field'!$F$57="Drained"),BI164,IF(AND('[1]Multi-Field'!$E$57=[1]Lists!BF164,'[1]Multi-Field'!$F$57="undrained"),BH164,""))</f>
        <v/>
      </c>
      <c r="DN164" s="409" t="str">
        <f>IF(AND('[1]Multi-Field'!$E$58=[1]Lists!BF164,'[1]Multi-Field'!$F$58="Drained"),BI164,IF(AND('[1]Multi-Field'!$E$58=[1]Lists!BF164,'[1]Multi-Field'!$F$58="undrained"),BH164,""))</f>
        <v/>
      </c>
      <c r="DO164" s="409" t="str">
        <f>IF(AND('[1]Multi-Field'!$E$59=[1]Lists!BF164,'[1]Multi-Field'!$F$59="Drained"),BI164,IF(AND('[1]Multi-Field'!$E$59=[1]Lists!BF164,'[1]Multi-Field'!$F$59="undrained"),BH164,""))</f>
        <v/>
      </c>
      <c r="DP164" s="409" t="str">
        <f>IF(AND('[1]Multi-Field'!$E$60=[1]Lists!BF164,'[1]Multi-Field'!$F$60="Drained"),BI164,IF(AND('[1]Multi-Field'!$E$60=[1]Lists!BF164,'[1]Multi-Field'!$F$60="undrained"),BH164,""))</f>
        <v/>
      </c>
      <c r="DQ164" s="409" t="str">
        <f>IF(AND('[1]Multi-Field'!$E$61=[1]Lists!BF164,'[1]Multi-Field'!$F$61="Drained"),BI164,IF(AND('[1]Multi-Field'!$E$61=[1]Lists!BF164,'[1]Multi-Field'!$F$61="undrained"),BH164,""))</f>
        <v/>
      </c>
      <c r="DR164" s="409" t="str">
        <f>IF(AND('[1]Multi-Field'!$E$62=[1]Lists!BF164,'[1]Multi-Field'!$F$62="Drained"),BI164,IF(AND('[1]Multi-Field'!$E$62=[1]Lists!BF164,'[1]Multi-Field'!$F$62="undrained"),BH164,""))</f>
        <v/>
      </c>
      <c r="DS164" s="409" t="str">
        <f>IF(AND('[1]Multi-Field'!$E$63=[1]Lists!BF164,'[1]Multi-Field'!$F$63="Drained"),BI164,IF(AND('[1]Multi-Field'!$E$63=[1]Lists!BF164,'[1]Multi-Field'!$F$63="undrained"),BH164,""))</f>
        <v/>
      </c>
      <c r="DT164" s="409" t="str">
        <f>IF(AND('[1]Multi-Field'!$E$64=[1]Lists!BF164,'[1]Multi-Field'!$F$64="Drained"),BI164,IF(AND('[1]Multi-Field'!$E$64=[1]Lists!BF164,'[1]Multi-Field'!$F$64="undrained"),BH164,""))</f>
        <v/>
      </c>
      <c r="DU164" s="409" t="str">
        <f>IF(AND('[1]Multi-Field'!$E$65=[1]Lists!BF164,'[1]Multi-Field'!$F$65="Drained"),BI164,IF(AND('[1]Multi-Field'!$E$65=[1]Lists!BF164,'[1]Multi-Field'!$F$65="undrained"),BH164,""))</f>
        <v/>
      </c>
      <c r="DV164" s="409" t="str">
        <f>IF(AND('[1]Multi-Field'!$E$66=[1]Lists!BF164,'[1]Multi-Field'!$F$66="Drained"),BI164,IF(AND('[1]Multi-Field'!$E$66=[1]Lists!BF164,'[1]Multi-Field'!$F$66="undrained"),BH164,""))</f>
        <v/>
      </c>
      <c r="DW164" s="409" t="str">
        <f>IF(AND('[1]Multi-Field'!$E$67=[1]Lists!BF164,'[1]Multi-Field'!$F$67="Drained"),BI164,IF(AND('[1]Multi-Field'!$E$67=[1]Lists!BF164,'[1]Multi-Field'!$F$67="undrained"),BH164,""))</f>
        <v/>
      </c>
      <c r="DX164" s="409" t="str">
        <f>IF(AND('[1]Multi-Field'!$E$68=[1]Lists!BF164,'[1]Multi-Field'!$F$68="Drained"),BI164,IF(AND('[1]Multi-Field'!$E$68=[1]Lists!BF164,'[1]Multi-Field'!$F$68="undrained"),BH164,""))</f>
        <v/>
      </c>
      <c r="DY164" s="409" t="str">
        <f>IF(AND('[1]Multi-Field'!$E$69=[1]Lists!BF164,'[1]Multi-Field'!$F$69="Drained"),BI164,IF(AND('[1]Multi-Field'!$E$69=[1]Lists!BF164,'[1]Multi-Field'!$F$69="undrained"),BH164,""))</f>
        <v/>
      </c>
      <c r="DZ164" s="409" t="str">
        <f>IF(AND('[1]Multi-Field'!$E$70=[1]Lists!BF164,'[1]Multi-Field'!$F$70="Drained"),BI164,IF(AND('[1]Multi-Field'!$E$70=[1]Lists!BF164,'[1]Multi-Field'!$F$70="undrained"),BH164,""))</f>
        <v/>
      </c>
      <c r="EA164" s="409" t="str">
        <f>IF(AND('[1]Multi-Field'!$E$71=[1]Lists!BF164,'[1]Multi-Field'!$F$71="Drained"),BI164,IF(AND('[1]Multi-Field'!$E$71=[1]Lists!BF164,'[1]Multi-Field'!$F$71="undrained"),BH164,""))</f>
        <v/>
      </c>
      <c r="EB164" s="409" t="str">
        <f>IF(AND('[1]Multi-Field'!$E$72=[1]Lists!BF164,'[1]Multi-Field'!$F$72="Drained"),BI164,IF(AND('[1]Multi-Field'!$E$72=[1]Lists!BF164,'[1]Multi-Field'!$F$72="undrained"),BH164,""))</f>
        <v/>
      </c>
      <c r="EC164" s="409" t="str">
        <f>IF(AND('[1]Multi-Field'!$E$73=[1]Lists!BF164,'[1]Multi-Field'!$F$73="Drained"),BI164,IF(AND('[1]Multi-Field'!$E$73=[1]Lists!BF164,'[1]Multi-Field'!$F$73="undrained"),BH164,""))</f>
        <v/>
      </c>
      <c r="ED164" s="409" t="str">
        <f>IF(AND('[1]Multi-Field'!$E$74=[1]Lists!BF164,'[1]Multi-Field'!$F$74="Drained"),BI164,IF(AND('[1]Multi-Field'!$E$74=[1]Lists!BF164,'[1]Multi-Field'!$F$74="undrained"),BH164,""))</f>
        <v/>
      </c>
      <c r="EE164" s="409" t="str">
        <f>IF(AND('[1]Multi-Field'!$E$75=[1]Lists!BF164,'[1]Multi-Field'!$F$75="Drained"),BI164,IF(AND('[1]Multi-Field'!$E$75=[1]Lists!BF164,'[1]Multi-Field'!$F$75="undrained"),BH164,""))</f>
        <v/>
      </c>
      <c r="EF164" s="409" t="str">
        <f>IF(AND('[1]Multi-Field'!$E$76=[1]Lists!BF164,'[1]Multi-Field'!$F$76="Drained"),BI164,IF(AND('[1]Multi-Field'!$E$76=[1]Lists!BF164,'[1]Multi-Field'!$F$6="undrained"),BH164,""))</f>
        <v/>
      </c>
      <c r="EG164" s="409" t="str">
        <f>IF(AND('[1]Multi-Field'!$E$77=[1]Lists!BF164,'[1]Multi-Field'!$F$77="Drained"),BI164,IF(AND('[1]Multi-Field'!$E$77=[1]Lists!BF164,'[1]Multi-Field'!$F$77="undrained"),BH164,""))</f>
        <v/>
      </c>
      <c r="EH164" s="409" t="str">
        <f>IF(AND('[1]Multi-Field'!$E$78=[1]Lists!BF164,'[1]Multi-Field'!$F$78="Drained"),BI164,IF(AND('[1]Multi-Field'!$E$78=[1]Lists!BF164,'[1]Multi-Field'!$F$78="undrained"),BH164,""))</f>
        <v/>
      </c>
      <c r="EI164" s="409" t="str">
        <f>IF(AND('[1]Multi-Field'!$E$79=[1]Lists!BF164,'[1]Multi-Field'!$F$79="Drained"),BI164,IF(AND('[1]Multi-Field'!$E$79=[1]Lists!BF164,'[1]Multi-Field'!$F$79="undrained"),BH164,""))</f>
        <v/>
      </c>
      <c r="EJ164" s="409" t="str">
        <f>IF(AND('[1]Multi-Field'!$E$80=[1]Lists!BF164,'[1]Multi-Field'!$F$80="Drained"),BI164,IF(AND('[1]Multi-Field'!$E$80=[1]Lists!BF164,'[1]Multi-Field'!$F$80="undrained"),BH164,""))</f>
        <v/>
      </c>
      <c r="EK164" s="409" t="str">
        <f>IF(AND('[1]Multi-Field'!$E$81=[1]Lists!BF164,'[1]Multi-Field'!$F$81="Drained"),BI164,IF(AND('[1]Multi-Field'!$E$81=[1]Lists!BF164,'[1]Multi-Field'!$F$81="undrained"),BH164,""))</f>
        <v/>
      </c>
      <c r="EL164" s="409" t="str">
        <f>IF(AND('[1]Multi-Field'!$E$82=[1]Lists!BF164,'[1]Multi-Field'!$F$82="Drained"),BI164,IF(AND('[1]Multi-Field'!$E$82=[1]Lists!BF164,'[1]Multi-Field'!$F$82="undrained"),BH164,""))</f>
        <v/>
      </c>
      <c r="EM164" s="409" t="str">
        <f>IF(AND('[1]Multi-Field'!$E$83=[1]Lists!BF164,'[1]Multi-Field'!$F$83="Drained"),BI164,IF(AND('[1]Multi-Field'!$E$83=[1]Lists!BF164,'[1]Multi-Field'!$F$83="undrained"),BH164,""))</f>
        <v/>
      </c>
      <c r="EN164" s="409" t="str">
        <f>IF(AND('[1]Multi-Field'!$E$84=[1]Lists!BF164,'[1]Multi-Field'!$F$84="Drained"),BI164,IF(AND('[1]Multi-Field'!$E$84=[1]Lists!BF164,'[1]Multi-Field'!$F$84="undrained"),BH164,""))</f>
        <v/>
      </c>
      <c r="EO164" s="409" t="str">
        <f>IF(AND('[1]Multi-Field'!$E$85=[1]Lists!BF164,'[1]Multi-Field'!$F$85="Drained"),BI164,IF(AND('[1]Multi-Field'!$E$85=[1]Lists!BF164,'[1]Multi-Field'!$F$85="undrained"),BH164,""))</f>
        <v/>
      </c>
      <c r="EP164" s="409" t="str">
        <f>IF(AND('[1]Multi-Field'!$E$86=[1]Lists!BF164,'[1]Multi-Field'!$F$86="Drained"),BI164,IF(AND('[1]Multi-Field'!$E$86=[1]Lists!BF164,'[1]Multi-Field'!$F$86="undrained"),BH164,""))</f>
        <v/>
      </c>
      <c r="EQ164" s="409" t="str">
        <f>IF(AND('[1]Multi-Field'!$E$87=[1]Lists!BF164,'[1]Multi-Field'!$F$87="Drained"),BI164,IF(AND('[1]Multi-Field'!$E$87=[1]Lists!BF164,'[1]Multi-Field'!$F$87="undrained"),BH164,""))</f>
        <v/>
      </c>
      <c r="ER164" s="409" t="str">
        <f>IF(AND('[1]Multi-Field'!$E$88=[1]Lists!BF164,'[1]Multi-Field'!$F$88="Drained"),BI164,IF(AND('[1]Multi-Field'!$E$88=[1]Lists!BF164,'[1]Multi-Field'!$F$88="undrained"),BH164,""))</f>
        <v/>
      </c>
      <c r="ES164" s="409" t="str">
        <f>IF(AND('[1]Multi-Field'!$E$89=[1]Lists!BF164,'[1]Multi-Field'!$F$89="Drained"),BI164,IF(AND('[1]Multi-Field'!$E$89=[1]Lists!BF164,'[1]Multi-Field'!$F$89="undrained"),BH164,""))</f>
        <v/>
      </c>
      <c r="ET164" s="409" t="str">
        <f>IF(AND('[1]Multi-Field'!$E$90=[1]Lists!BF164,'[1]Multi-Field'!$F$90="Drained"),BI164,IF(AND('[1]Multi-Field'!$E$90=[1]Lists!BF164,'[1]Multi-Field'!$F$90="undrained"),BH164,""))</f>
        <v/>
      </c>
      <c r="EU164" s="409" t="str">
        <f>IF(AND('[1]Multi-Field'!$E$91=[1]Lists!BF164,'[1]Multi-Field'!$F$91="Drained"),BI164,IF(AND('[1]Multi-Field'!$E$91=[1]Lists!BF164,'[1]Multi-Field'!$F$91="undrained"),BH164,""))</f>
        <v/>
      </c>
      <c r="EV164" s="409" t="str">
        <f>IF(AND('[1]Multi-Field'!$E$92=[1]Lists!BF164,'[1]Multi-Field'!$F$92="Drained"),BI164,IF(AND('[1]Multi-Field'!$E$92=[1]Lists!BF164,'[1]Multi-Field'!$F$92="undrained"),BH164,""))</f>
        <v/>
      </c>
      <c r="EW164" s="409" t="str">
        <f>IF(AND('[1]Multi-Field'!$E$93=[1]Lists!BF164,'[1]Multi-Field'!$F$93="Drained"),BI164,IF(AND('[1]Multi-Field'!$E$93=[1]Lists!BF164,'[1]Multi-Field'!$F$93="undrained"),BH164,""))</f>
        <v/>
      </c>
      <c r="EX164" s="409" t="str">
        <f>IF(AND('[1]Multi-Field'!$E$94=[1]Lists!BF164,'[1]Multi-Field'!$F$94="Drained"),BI164,IF(AND('[1]Multi-Field'!$E$94=[1]Lists!BF164,'[1]Multi-Field'!$F$94="undrained"),BH164,""))</f>
        <v/>
      </c>
      <c r="EY164" s="409" t="str">
        <f>IF(AND('[1]Multi-Field'!$E$95=[1]Lists!BF164,'[1]Multi-Field'!$F$95="Drained"),BI164,IF(AND('[1]Multi-Field'!$E$95=[1]Lists!BF164,'[1]Multi-Field'!$F$95="undrained"),BH164,""))</f>
        <v/>
      </c>
      <c r="EZ164" s="409" t="str">
        <f>IF(AND('[1]Multi-Field'!$E$96=[1]Lists!BF164,'[1]Multi-Field'!$F$96="Drained"),BI164,IF(AND('[1]Multi-Field'!$E$96=[1]Lists!BF164,'[1]Multi-Field'!$F$96="undrained"),BH164,""))</f>
        <v/>
      </c>
      <c r="FA164" s="409" t="str">
        <f>IF(AND('[1]Multi-Field'!$E$97=[1]Lists!BF164,'[1]Multi-Field'!$F$97="Drained"),BI164,IF(AND('[1]Multi-Field'!$E$97=[1]Lists!BF164,'[1]Multi-Field'!$F$97="undrained"),BH164,""))</f>
        <v/>
      </c>
      <c r="FB164" s="409" t="str">
        <f>IF(AND('[1]Multi-Field'!$E$98=[1]Lists!BF164,'[1]Multi-Field'!$F$98="Drained"),BI164,IF(AND('[1]Multi-Field'!$E$98=[1]Lists!BF164,'[1]Multi-Field'!$F$98="undrained"),BH164,""))</f>
        <v/>
      </c>
      <c r="FC164" s="409" t="str">
        <f>IF(AND('[1]Multi-Field'!$E$99=[1]Lists!BF164,'[1]Multi-Field'!$F$99="Drained"),BI164,IF(AND('[1]Multi-Field'!$E$99=[1]Lists!BF164,'[1]Multi-Field'!$F$99="undrained"),BH164,""))</f>
        <v/>
      </c>
      <c r="FD164" s="409" t="str">
        <f>IF(AND('[1]Multi-Field'!$E$100=[1]Lists!BF164,'[1]Multi-Field'!$F$100="Drained"),BI164,IF(AND('[1]Multi-Field'!$E$100=[1]Lists!BF164,'[1]Multi-Field'!$F$100="undrained"),BH164,""))</f>
        <v/>
      </c>
      <c r="FE164" s="409" t="str">
        <f>IF(AND('[1]Multi-Field'!$E$101=[1]Lists!BF164,'[1]Multi-Field'!$F$101="Drained"),BI164,IF(AND('[1]Multi-Field'!$E$101=[1]Lists!BF164,'[1]Multi-Field'!$F$101="undrained"),BH164,""))</f>
        <v/>
      </c>
      <c r="FF164" s="409" t="str">
        <f>IF(AND('[1]Multi-Field'!$E$102=[1]Lists!BF164,'[1]Multi-Field'!$F$102="Drained"),BI164,IF(AND('[1]Multi-Field'!$E$102=[1]Lists!BF164,'[1]Multi-Field'!$F$102="undrained"),BH164,""))</f>
        <v/>
      </c>
      <c r="FG164" s="409" t="str">
        <f>IF(AND('[1]Multi-Field'!$E$103=[1]Lists!BF164,'[1]Multi-Field'!$F$103="Drained"),BI164,IF(AND('[1]Multi-Field'!$E$103=[1]Lists!BF164,'[1]Multi-Field'!$F$103="undrained"),BH164,""))</f>
        <v/>
      </c>
      <c r="FH164" s="409" t="str">
        <f>IF(AND('[1]Multi-Field'!$E$104=[1]Lists!BF164,'[1]Multi-Field'!$F$104="Drained"),BI164,IF(AND('[1]Multi-Field'!$E$104=[1]Lists!BF164,'[1]Multi-Field'!$F$104="undrained"),BH164,""))</f>
        <v/>
      </c>
      <c r="FI164" s="409" t="str">
        <f>IF(AND('[1]Multi-Field'!$E$105=[1]Lists!BF164,'[1]Multi-Field'!$F$105="Drained"),BI164,IF(AND('[1]Multi-Field'!$E$105=[1]Lists!BF164,'[1]Multi-Field'!$F$105="undrained"),BH164,""))</f>
        <v/>
      </c>
      <c r="FJ164" s="409" t="str">
        <f>IF(AND('[1]Multi-Field'!$E$106=[1]Lists!BF164,'[1]Multi-Field'!$F$106="Drained"),BI164,IF(AND('[1]Multi-Field'!$E$106=[1]Lists!BF164,'[1]Multi-Field'!$F$106="undrained"),BH164,""))</f>
        <v/>
      </c>
      <c r="FK164" s="409" t="str">
        <f>IF(AND('[1]Multi-Field'!$E$107=[1]Lists!BF164,'[1]Multi-Field'!$F$107="Drained"),BI164,IF(AND('[1]Multi-Field'!$E$107=[1]Lists!BF164,'[1]Multi-Field'!$F$107="undrained"),BH164,""))</f>
        <v/>
      </c>
      <c r="FL164" s="409" t="str">
        <f>IF(AND('[1]Multi-Field'!$E$108=[1]Lists!BF164,'[1]Multi-Field'!$F$108="Drained"),BI164,IF(AND('[1]Multi-Field'!$E$108=[1]Lists!BF164,'[1]Multi-Field'!$F$108="undrained"),BH164,""))</f>
        <v/>
      </c>
      <c r="FM164" s="409" t="str">
        <f>IF(AND('[1]Multi-Field'!$E$109=[1]Lists!BF164,'[1]Multi-Field'!$F$109="Drained"),BI164,IF(AND('[1]Multi-Field'!$E$109=[1]Lists!BF164,'[1]Multi-Field'!$F$109="undrained"),BH164,""))</f>
        <v/>
      </c>
      <c r="FN164" s="409" t="str">
        <f>IF(AND('[1]Multi-Field'!$E$110=[1]Lists!BF164,'[1]Multi-Field'!$F$110="Drained"),BI164,IF(AND('[1]Multi-Field'!$E$110=[1]Lists!BF164,'[1]Multi-Field'!$F$110="undrained"),BH164,""))</f>
        <v/>
      </c>
      <c r="FO164" s="409" t="str">
        <f>IF(AND('[1]Multi-Field'!$E$111=[1]Lists!BF164,'[1]Multi-Field'!$F$111="Drained"),BI164,IF(AND('[1]Multi-Field'!$E$111=[1]Lists!BF164,'[1]Multi-Field'!$F$111="undrained"),BH164,""))</f>
        <v/>
      </c>
      <c r="FP164" s="409" t="str">
        <f>IF(AND('[1]Multi-Field'!$E$112=[1]Lists!BF164,'[1]Multi-Field'!$F$112="Drained"),BI164,IF(AND('[1]Multi-Field'!$E$112=[1]Lists!BF164,'[1]Multi-Field'!$F$112="undrained"),BH164,""))</f>
        <v/>
      </c>
      <c r="FQ164" s="409" t="str">
        <f>IF(AND('[1]Multi-Field'!$E$113=[1]Lists!BF164,'[1]Multi-Field'!$F$113="Drained"),BI164,IF(AND('[1]Multi-Field'!$E$113=[1]Lists!BF164,'[1]Multi-Field'!$F$113="undrained"),BH164,""))</f>
        <v/>
      </c>
      <c r="FR164" s="409" t="str">
        <f>IF(AND('[1]Multi-Field'!$E$114=[1]Lists!BF164,'[1]Multi-Field'!$F$114="Drained"),BI164,IF(AND('[1]Multi-Field'!$E$114=[1]Lists!BF164,'[1]Multi-Field'!$F$114="undrained"),BH164,""))</f>
        <v/>
      </c>
      <c r="FS164" s="409" t="str">
        <f>IF(AND('[1]Multi-Field'!$E$115=[1]Lists!BF164,'[1]Multi-Field'!$F$115="Drained"),BI164,IF(AND('[1]Multi-Field'!$E$115=[1]Lists!BF164,'[1]Multi-Field'!$F$115="undrained"),BH164,""))</f>
        <v/>
      </c>
      <c r="FT164" s="409" t="str">
        <f>IF(AND('[1]Multi-Field'!$E$116=[1]Lists!BF164,'[1]Multi-Field'!$F$116="Drained"),BI164,IF(AND('[1]Multi-Field'!$E$116=[1]Lists!BF164,'[1]Multi-Field'!$F$116="undrained"),BH164,""))</f>
        <v/>
      </c>
      <c r="FU164" s="409" t="str">
        <f>IF(AND('[1]Multi-Field'!$E$117=[1]Lists!BF164,'[1]Multi-Field'!$F$117="Drained"),BI164,IF(AND('[1]Multi-Field'!$E$117=[1]Lists!BF164,'[1]Multi-Field'!$F$117="undrained"),BH164,""))</f>
        <v/>
      </c>
      <c r="FV164" s="409" t="str">
        <f>IF(AND('[1]Multi-Field'!$E$118=[1]Lists!BF164,'[1]Multi-Field'!$F$118="Drained"),BI164,IF(AND('[1]Multi-Field'!$E$118=[1]Lists!BF164,'[1]Multi-Field'!$F$118="undrained"),BH164,""))</f>
        <v/>
      </c>
      <c r="FW164" s="409" t="str">
        <f>IF(AND('[1]Multi-Field'!$E$119=[1]Lists!BF164,'[1]Multi-Field'!$F$119="Drained"),BI164,IF(AND('[1]Multi-Field'!$E$119=[1]Lists!BF164,'[1]Multi-Field'!$F$119="undrained"),BH164,""))</f>
        <v/>
      </c>
      <c r="FX164" s="409" t="str">
        <f>IF(AND('[1]Multi-Field'!$E$120=[1]Lists!BF164,'[1]Multi-Field'!$F$120="Drained"),BI164,IF(AND('[1]Multi-Field'!$E$120=[1]Lists!BF164,'[1]Multi-Field'!$F$120="undrained"),BH164,""))</f>
        <v/>
      </c>
    </row>
    <row r="165" spans="1:180" ht="13.5" customHeight="1">
      <c r="A165" s="7" t="s">
        <v>252</v>
      </c>
      <c r="B165" s="7"/>
      <c r="C165" s="7"/>
      <c r="D165" s="8">
        <v>70</v>
      </c>
      <c r="E165" s="8">
        <f t="shared" si="27"/>
        <v>70</v>
      </c>
      <c r="F165" s="8">
        <f t="shared" si="28"/>
        <v>70</v>
      </c>
      <c r="G165" s="8">
        <v>70</v>
      </c>
      <c r="H165" s="8">
        <v>60</v>
      </c>
      <c r="I165" s="8">
        <f t="shared" si="32"/>
        <v>60</v>
      </c>
      <c r="J165" s="8">
        <f t="shared" si="33"/>
        <v>60</v>
      </c>
      <c r="K165" s="8">
        <v>60</v>
      </c>
      <c r="L165" s="8">
        <v>135</v>
      </c>
      <c r="M165" s="8">
        <f t="shared" si="29"/>
        <v>135</v>
      </c>
      <c r="N165" s="8">
        <f t="shared" si="30"/>
        <v>135</v>
      </c>
      <c r="O165" s="8">
        <v>135</v>
      </c>
      <c r="P165" s="391">
        <v>140</v>
      </c>
      <c r="Q165" s="394"/>
      <c r="R165" s="395" t="b">
        <f>IF(OR('Multi-Field'!AA142=Lists!$AC$42,'Multi-Field'!AA142=Lists!$AC$43),IF('Multi-Field'!Z142="x",(IF('Multi-Field'!AC142=Lists!$Q$11,Lists!$R$11,IF('Multi-Field'!AC142=Lists!$Q$12,Lists!$R$12,IF('Multi-Field'!AC142=Lists!$Q$13,Lists!$R$13,IF('Multi-Field'!AC142=Lists!$Q$14,Lists!$R$14))))),IF('Multi-Field'!X142="x",(IF('Multi-Field'!AC142=Lists!$Q$11,Lists!$S$11,IF('Multi-Field'!AC142=Lists!$Q$12,Lists!$S$12,IF('Multi-Field'!AC142=Lists!$Q$13,Lists!$S$13,IF('Multi-Field'!AC142=Lists!$Q$14,Lists!$S$14))))),IF('Multi-Field'!V142="x",(IF('Multi-Field'!AC142=Lists!$Q$11,Lists!$T$11,IF('Multi-Field'!AC142=Lists!$Q$12,Lists!$T$12,IF('Multi-Field'!AC142=Lists!$Q$13,Lists!$T$13,IF('Multi-Field'!AC142=Lists!$Q$14,Lists!$T$14))))),0))))</f>
        <v>0</v>
      </c>
      <c r="S165" s="395" t="str">
        <f t="shared" si="38"/>
        <v/>
      </c>
      <c r="T165" s="395"/>
      <c r="U165" s="396"/>
      <c r="V165" s="383">
        <f>IF(OR('Multi-Field'!AI145=$U$4,'Multi-Field'!AI145=$U$5,'Multi-Field'!AI145=$U$6,'Multi-Field'!AI145=$U$7,'Multi-Field'!AI145=$U$8,'Multi-Field'!AI145=$U$9),(IF('Multi-Field'!AJ145=$V$2,100,IF('Multi-Field'!AJ145=$V$3,65,IF('Multi-Field'!AJ145=$V$4,53,IF('Multi-Field'!AJ145=$V$5,41,IF('Multi-Field'!AJ145=$V$6,23,IF('Multi-Field'!AJ145=$V$7,0,0))))))),0)</f>
        <v>0</v>
      </c>
      <c r="W165" s="383" t="str">
        <f>IF(AND(OR('Multi-Field'!AF145=$S$3,'Multi-Field'!AF145=S153,'Multi-Field'!AF145=$S$7),'Multi-Field'!AN145&lt;18,'Multi-Field'!AN145&gt;0),35,IF('Multi-Field'!AF145=$S$4,55,IF(AND('Multi-Field'!AF145=$S$6,'Multi-Field'!AN145&lt;18),30,IF(AND('Multi-Field'!AN145&gt;17,OR('Multi-Field'!AF145=$S$3,'Multi-Field'!AF145=$S$5,'Multi-Field'!AF145= $S$6,'Multi-Field'!AF145=$S$7)),25,"0"))))</f>
        <v>0</v>
      </c>
      <c r="X165" s="383">
        <f>IF(OR('Multi-Field'!BA145=$U$4,'Multi-Field'!BA145=$U$5,'Multi-Field'!BA145=$U$6,'Multi-Field'!BA145=U155,'Multi-Field'!BA145=$U$8,'Multi-Field'!BA145=$U$9),(IF('Multi-Field'!BB145=$V$2,100,IF('Multi-Field'!BB145=$V$3,65,IF('Multi-Field'!BB145=$V$4,53,IF('Multi-Field'!BB145=$V$5,41,IF('Multi-Field'!BB145=$V$6,23,IF('Multi-Field'!BB145=$V$7,0,0))))))),0)</f>
        <v>0</v>
      </c>
      <c r="Y165" s="383" t="str">
        <f>IF(AND(OR('Multi-Field'!AX145=$S$3,'Multi-Field'!AX145=$S$5,'Multi-Field'!AX145=$S$7),'Multi-Field'!BF145&lt;18),35,IF('Multi-Field'!AX145=$S$4,55,IF(AND('Multi-Field'!AX145=$S$6,'Multi-Field'!BF145&lt;18),30,IF(AND('Multi-Field'!BF145&gt;17,OR('Multi-Field'!AX145=$S$3,'Multi-Field'!AX145=$S$5,'Multi-Field'!AX145=$S$6,'Multi-Field'!AX145=$S$7)),25,"0"))))</f>
        <v>0</v>
      </c>
      <c r="Z165" s="383">
        <v>149</v>
      </c>
      <c r="AI165" s="384">
        <f>'[1]Multi-Field'!B161</f>
        <v>0</v>
      </c>
      <c r="AJ165" s="387" t="str">
        <f>IF(OR('[1]Multi-Field'!Q5=[1]Lists!$AC$42,'[1]Multi-Field'!Q5=[1]Lists!$AC$43),"x","")</f>
        <v/>
      </c>
      <c r="AK165" s="387" t="str">
        <f>IF(OR('[1]Multi-Field'!Q5=[1]Lists!$AC$6,'[1]Multi-Field'!Q5=$AC$2,'[1]Multi-Field'!Q5=$AC$4),"x","")</f>
        <v>x</v>
      </c>
      <c r="AL165" s="387" t="str">
        <f>IF(OR('[1]Multi-Field'!Q5=[1]Lists!$AC$7,'[1]Multi-Field'!Q5=$AC$3,'[1]Multi-Field'!Q5=$AC$5),"x","")</f>
        <v/>
      </c>
      <c r="AM165" s="387" t="str">
        <f>IF(OR('[1]Multi-Field'!Q5=$AC$23,'[1]Multi-Field'!Q5=$AC$13,'[1]Multi-Field'!Q5=$AC$9,'[1]Multi-Field'!Q5=$AC$19,'[1]Multi-Field'!Q5=$AC$47),"x","")</f>
        <v/>
      </c>
      <c r="AN165" s="387" t="str">
        <f>IF(OR('[1]Multi-Field'!Q5=$AC$24,'[1]Multi-Field'!Q5=$AC$14,'[1]Multi-Field'!Q5=$AC$10,'[1]Multi-Field'!Q5=$AC$22,'[1]Multi-Field'!Q5=$AC$48),"x","")</f>
        <v/>
      </c>
      <c r="AO165" s="387" t="str">
        <f>IF(OR('[1]Multi-Field'!Q5=$AC$21,'[1]Multi-Field'!Q5=$AC$28,'[1]Multi-Field'!Q5=$AC$62,'[1]Multi-Field'!Q5=$AC$102,'[1]Multi-Field'!Q5=$AC$98),"x","")</f>
        <v/>
      </c>
      <c r="AP165" s="387" t="str">
        <f>IF(OR('[1]Multi-Field'!Q5=$AC$25,'[1]Multi-Field'!Q5=$AC$63,'[1]Multi-Field'!Q5=$AC$85,'[1]Multi-Field'!Q5=$AC$87,'[1]Multi-Field'!Q5=$AC$92,'[1]Multi-Field'!Q5=$AC$93),"x","")</f>
        <v/>
      </c>
      <c r="AQ165" s="387" t="str">
        <f>IF(OR('[1]Multi-Field'!Q5=$AC$20,'[1]Multi-Field'!Q5=$AC$27,'[1]Multi-Field'!Q5=$AC$58,'[1]Multi-Field'!Q5=$AC$86,'[1]Multi-Field'!Q5=$AC$103,'[1]Multi-Field'!Q5=$AC$94),"x","")</f>
        <v/>
      </c>
      <c r="AR165" s="387" t="str">
        <f>IF(OR('[1]Multi-Field'!Q5=$AC$35,'[1]Multi-Field'!Q5=$AC$40,'[1]Multi-Field'!Q5=$AC$45,),"x","")</f>
        <v/>
      </c>
      <c r="AS165" s="387" t="str">
        <f>IF(OR('[1]Multi-Field'!Q5=$AC$36,'[1]Multi-Field'!Q5=$AC$41,'[1]Multi-Field'!Q5=$AC$46,),"x","")</f>
        <v/>
      </c>
      <c r="AT165" s="387" t="str">
        <f>IF(OR('[1]Multi-Field'!Q5=$AC$52,'[1]Multi-Field'!Q5=$AC$53,'[1]Multi-Field'!Q5=$AC$54,'[1]Multi-Field'!Q5=$AC$55,'[1]Multi-Field'!Q5=$AC$68,'[1]Multi-Field'!Q5=$AC$69,'[1]Multi-Field'!Q5=$AC$74,'[1]Multi-Field'!Q5=$AC$71,'[1]Multi-Field'!Q5=$AC$70),"x","")</f>
        <v/>
      </c>
      <c r="AU165" s="387" t="str">
        <f>IF('[1]Multi-Field'!Q5=$AC$72,"x","")</f>
        <v/>
      </c>
      <c r="AV165" s="387" t="str">
        <f>IF('[1]Multi-Field'!Q5=$AC$73,"x","")</f>
        <v/>
      </c>
      <c r="AW165" s="387" t="str">
        <f>IF('[1]Multi-Field'!Q5=$AC$83,"x","")</f>
        <v/>
      </c>
      <c r="AX165" s="387" t="str">
        <f>IF('[1]Multi-Field'!Q5=$AC$84,"x","")</f>
        <v/>
      </c>
      <c r="AY165" s="387" t="str">
        <f>IF('[1]Multi-Field'!Q5=$AC$97,"x","")</f>
        <v/>
      </c>
      <c r="AZ165" s="387" t="str">
        <f>IF('[1]Multi-Field'!Q5=$AC$99,"x","")</f>
        <v/>
      </c>
      <c r="BA165" s="387" t="str">
        <f>IF('[1]Multi-Field'!Q5=$AC$104,"x","")</f>
        <v/>
      </c>
      <c r="BB165" s="387" t="str">
        <f>IF('[1]Multi-Field'!Q5=$AC$105,"x","")</f>
        <v/>
      </c>
      <c r="BC165" s="388"/>
      <c r="BF165" s="411" t="s">
        <v>1334</v>
      </c>
      <c r="BG165" s="412">
        <v>5</v>
      </c>
      <c r="BH165" s="412">
        <v>4.5</v>
      </c>
      <c r="BI165" s="412">
        <v>5.5</v>
      </c>
      <c r="BJ165" s="409" t="e">
        <f>IF(AND('[1]Single Field'!#REF!=[1]Lists!BF165,'[1]Single Field'!#REF!="Drained"),"x",IF(AND('[1]Single Field'!#REF!=[1]Lists!BF165,'[1]Single Field'!#REF!="Undrained"),O,""))</f>
        <v>#REF!</v>
      </c>
      <c r="BK165" s="409" t="str">
        <f>IF(AND('[1]Multi-Field'!$E$3=[1]Lists!BF165,'[1]Multi-Field'!$F$3="Drained"),BI165,IF(AND('[1]Multi-Field'!$E$3=BF165,'[1]Multi-Field'!$F$3="undrained"),BH165,""))</f>
        <v/>
      </c>
      <c r="BL165" s="409" t="str">
        <f>IF(AND('[1]Multi-Field'!$E$4=BF165,'[1]Multi-Field'!$F$4="Drained"),BI165,IF(AND('[1]Multi-Field'!$E$4=BF165,'[1]Multi-Field'!$F$4="undrained"),BH165,""))</f>
        <v/>
      </c>
      <c r="BM165" s="409" t="str">
        <f>IF(AND('[1]Multi-Field'!$E$5=BF165,'[1]Multi-Field'!$F$5="Drained"),BI165,IF(AND('[1]Multi-Field'!$E$5=BF165,'[1]Multi-Field'!$F$5="undrained"),BH165,""))</f>
        <v/>
      </c>
      <c r="BN165" s="409" t="str">
        <f>IF(AND('[1]Multi-Field'!$E$6=BF165,'[1]Multi-Field'!$F$6="Drained"),BI165,IF(AND('[1]Multi-Field'!$E$6=BF165,'[1]Multi-Field'!$F$6="undrained"),BH165,""))</f>
        <v/>
      </c>
      <c r="BO165" s="409" t="str">
        <f>IF(AND('[1]Multi-Field'!$E$7=BF165,'[1]Multi-Field'!$F$7="Drained"),BI165,IF(AND('[1]Multi-Field'!$E$7=BF165,'[1]Multi-Field'!$F$7="undrained"),BH165,""))</f>
        <v/>
      </c>
      <c r="BP165" s="409" t="str">
        <f>IF(AND('[1]Multi-Field'!$E$8=BF165,'[1]Multi-Field'!$F$8="Drained"),BI165,IF(AND('[1]Multi-Field'!$E$8=BF165,'[1]Multi-Field'!$F$8="undrained"),BH165,""))</f>
        <v/>
      </c>
      <c r="BQ165" s="409" t="str">
        <f>IF(AND('[1]Multi-Field'!$E$9=BF165,'[1]Multi-Field'!$F$9="Drained"),BI165,IF(AND('[1]Multi-Field'!$E$9=BF165,'[1]Multi-Field'!$F$9="undrained"),BH165,""))</f>
        <v/>
      </c>
      <c r="BR165" s="409" t="str">
        <f>IF(AND('[1]Multi-Field'!$E$10=BF165,'[1]Multi-Field'!$F$10="Drained"),BI165,IF(AND('[1]Multi-Field'!$E$10=BF165,'[1]Multi-Field'!$F$10="undrained"),BH165,""))</f>
        <v/>
      </c>
      <c r="BS165" s="409" t="str">
        <f>IF(AND('[1]Multi-Field'!$E$11=BF165,'[1]Multi-Field'!$F$11="Drained"),BI165,IF(AND('[1]Multi-Field'!$E$11=BF165,'[1]Multi-Field'!$F$11="undrained"),BH165,""))</f>
        <v/>
      </c>
      <c r="BT165" s="409" t="str">
        <f>IF(AND('[1]Multi-Field'!$E$12=BF165,'[1]Multi-Field'!$F$12="Drained"),BI165,IF(AND('[1]Multi-Field'!$E$12=BF165,'[1]Multi-Field'!$F$12="undrained"),BH165,""))</f>
        <v/>
      </c>
      <c r="BU165" s="409" t="str">
        <f>IF(AND('[1]Multi-Field'!$E$13=BF165,'[1]Multi-Field'!$F$13="Drained"),BI165,IF(AND('[1]Multi-Field'!$E$3=BF165,'[1]Multi-Field'!$F$13="undrained"),BH165,""))</f>
        <v/>
      </c>
      <c r="BV165" s="409" t="str">
        <f>IF(AND('[1]Multi-Field'!$E$14=BF165,'[1]Multi-Field'!$F$14="Drained"),BI165,IF(AND('[1]Multi-Field'!$E$14=BF165,'[1]Multi-Field'!$F$14="undrained"),BH165,""))</f>
        <v/>
      </c>
      <c r="BW165" s="409" t="str">
        <f>IF(AND('[1]Multi-Field'!$E$15=BF165,'[1]Multi-Field'!$F$15="Drained"),BI165,IF(AND('[1]Multi-Field'!$E$15=BF165,'[1]Multi-Field'!$F$15="undrained"),BH165,""))</f>
        <v/>
      </c>
      <c r="BX165" s="409" t="str">
        <f>IF(AND('[1]Multi-Field'!$E$16=[1]Lists!BF165,'[1]Multi-Field'!$F$16="Drained"),BI165,IF(AND('[1]Multi-Field'!$E$16=[1]Lists!BF165,'[1]Multi-Field'!$F$16="undrained"),BH165,""))</f>
        <v/>
      </c>
      <c r="BY165" s="409" t="str">
        <f>IF(AND('[1]Multi-Field'!$E$17=[1]Lists!BF165,'[1]Multi-Field'!$F$17="Drained"),BI165,IF(AND('[1]Multi-Field'!$E$17=[1]Lists!BF165,'[1]Multi-Field'!$F$17="undrained"),BH165,""))</f>
        <v/>
      </c>
      <c r="BZ165" s="409" t="str">
        <f>IF(AND('[1]Multi-Field'!$E$18=[1]Lists!BF165,'[1]Multi-Field'!$F$18="Drained"),BI165,IF(AND('[1]Multi-Field'!$E$18=[1]Lists!BF165,'[1]Multi-Field'!$F$18="undrained"),BH165,""))</f>
        <v/>
      </c>
      <c r="CA165" s="409" t="str">
        <f>IF(AND('[1]Multi-Field'!$E$19=[1]Lists!BF165,'[1]Multi-Field'!$F$19="Drained"),BI165,IF(AND('[1]Multi-Field'!$E$19=[1]Lists!BF165,'[1]Multi-Field'!$F$19="undrained"),BH165,""))</f>
        <v/>
      </c>
      <c r="CB165" s="409" t="str">
        <f>IF(AND('[1]Multi-Field'!$E$20=[1]Lists!BF165,'[1]Multi-Field'!$F$20="Drained"),BI165,IF(AND('[1]Multi-Field'!$E$20=[1]Lists!BF165,'[1]Multi-Field'!$F$20="undrained"),BH165,""))</f>
        <v/>
      </c>
      <c r="CC165" s="409" t="str">
        <f>IF(AND('[1]Multi-Field'!$E$21=[1]Lists!BF165,'[1]Multi-Field'!$F$21="Drained"),BI165,IF(AND('[1]Multi-Field'!$E$21=[1]Lists!BF165,'[1]Multi-Field'!$F$21="undrained"),BH165,""))</f>
        <v/>
      </c>
      <c r="CD165" s="409" t="str">
        <f>IF(AND('[1]Multi-Field'!$E$22=[1]Lists!BF165,'[1]Multi-Field'!$F$22="Drained"),BI165,IF(AND('[1]Multi-Field'!$E$22=[1]Lists!BF165,'[1]Multi-Field'!$F$22="undrained"),BH165,""))</f>
        <v/>
      </c>
      <c r="CE165" s="409" t="str">
        <f>IF(AND('[1]Multi-Field'!$E$23=[1]Lists!BF165,'[1]Multi-Field'!$F$23="Drained"),BI165,IF(AND('[1]Multi-Field'!$E$23=[1]Lists!BF165,'[1]Multi-Field'!$F$23="undrained"),BH165,""))</f>
        <v/>
      </c>
      <c r="CF165" s="409" t="str">
        <f>IF(AND('[1]Multi-Field'!$E$24=[1]Lists!BF165,'[1]Multi-Field'!$F$24="Drained"),BI165,IF(AND('[1]Multi-Field'!$E$24=[1]Lists!BF165,'[1]Multi-Field'!$F$24="undrained"),BH165,""))</f>
        <v/>
      </c>
      <c r="CG165" s="409" t="str">
        <f>IF(AND('[1]Multi-Field'!$E$25=[1]Lists!BF165,'[1]Multi-Field'!$F$25="Drained"),BI165,IF(AND('[1]Multi-Field'!$E$25=[1]Lists!BF165,'[1]Multi-Field'!$F$25="undrained"),BH165,""))</f>
        <v/>
      </c>
      <c r="CH165" s="409" t="str">
        <f>IF(AND('[1]Multi-Field'!$E$26=[1]Lists!BF165,'[1]Multi-Field'!$F$26="Drained"),BI165,IF(AND('[1]Multi-Field'!$E$26=[1]Lists!BF165,'[1]Multi-Field'!$F$26="undrained"),BH165,""))</f>
        <v/>
      </c>
      <c r="CI165" s="409" t="str">
        <f>IF(AND('[1]Multi-Field'!$E$27=[1]Lists!BF165,'[1]Multi-Field'!$F$27="Drained"),BI165,IF(AND('[1]Multi-Field'!$E$27=[1]Lists!BF165,'[1]Multi-Field'!$F$27="undrained"),BH165,""))</f>
        <v/>
      </c>
      <c r="CJ165" s="409" t="str">
        <f>IF(AND('[1]Multi-Field'!$E$28=[1]Lists!BF165,'[1]Multi-Field'!$F$28="Drained"),BI165,IF(AND('[1]Multi-Field'!$E$28=[1]Lists!BF165,'[1]Multi-Field'!$F$28="undrained"),BH165,""))</f>
        <v/>
      </c>
      <c r="CK165" s="409" t="str">
        <f>IF(AND('[1]Multi-Field'!$E$29=[1]Lists!BF165,'[1]Multi-Field'!$F$29="Drained"),BI165,IF(AND('[1]Multi-Field'!$E$29=[1]Lists!BF165,'[1]Multi-Field'!$F$29="undrained"),BH165,""))</f>
        <v/>
      </c>
      <c r="CL165" s="409" t="str">
        <f>IF(AND('[1]Multi-Field'!$E$30=[1]Lists!BF165,'[1]Multi-Field'!$F$30="Drained"),BI165,IF(AND('[1]Multi-Field'!$E$30=[1]Lists!BF165,'[1]Multi-Field'!$F$30="undrained"),BH165,""))</f>
        <v/>
      </c>
      <c r="CM165" s="409" t="str">
        <f>IF(AND('[1]Multi-Field'!$E$31=[1]Lists!BF165,'[1]Multi-Field'!$F$31="Drained"),BI165,IF(AND('[1]Multi-Field'!$E$31=[1]Lists!BF165,'[1]Multi-Field'!$F$31="undrained"),BH165,""))</f>
        <v/>
      </c>
      <c r="CN165" s="409" t="str">
        <f>IF(AND('[1]Multi-Field'!$E$32=[1]Lists!BF165,'[1]Multi-Field'!$F$32="Drained"),BI165,IF(AND('[1]Multi-Field'!$E$32=[1]Lists!BF165,'[1]Multi-Field'!$F$32="undrained"),BH165,""))</f>
        <v/>
      </c>
      <c r="CO165" s="409" t="str">
        <f>IF(AND('[1]Multi-Field'!$E$33=[1]Lists!BF165,'[1]Multi-Field'!$F$33="Drained"),BI165,IF(AND('[1]Multi-Field'!$E$33=[1]Lists!BF165,'[1]Multi-Field'!$F$33="undrained"),BH165,""))</f>
        <v/>
      </c>
      <c r="CP165" s="409" t="str">
        <f>IF(AND('[1]Multi-Field'!$E$34=[1]Lists!BF165,'[1]Multi-Field'!$F$34="Drained"),BI165,IF(AND('[1]Multi-Field'!$E$34=[1]Lists!BF165,'[1]Multi-Field'!$F$34="undrained"),BH165,""))</f>
        <v/>
      </c>
      <c r="CQ165" s="409" t="str">
        <f>IF(AND('[1]Multi-Field'!$E$35=[1]Lists!BF165,'[1]Multi-Field'!$F$35="Drained"),BI165,IF(AND('[1]Multi-Field'!$E$35=[1]Lists!BF165,'[1]Multi-Field'!$F$35="undrained"),BH165,""))</f>
        <v/>
      </c>
      <c r="CR165" s="409" t="str">
        <f>IF(AND('[1]Multi-Field'!$E$36=[1]Lists!BF165,'[1]Multi-Field'!$F$36="Drained"),BI165,IF(AND('[1]Multi-Field'!$E$36=[1]Lists!BF165,'[1]Multi-Field'!$F$36="undrained"),BH165,""))</f>
        <v/>
      </c>
      <c r="CS165" s="409" t="str">
        <f>IF(AND('[1]Multi-Field'!$E$37=[1]Lists!BF165,'[1]Multi-Field'!$F$37="Drained"),BI165,IF(AND('[1]Multi-Field'!$E$37=[1]Lists!BF165,'[1]Multi-Field'!$F$37="undrained"),BH165,""))</f>
        <v/>
      </c>
      <c r="CT165" s="409" t="str">
        <f>IF(AND('[1]Multi-Field'!$E$38=[1]Lists!BF165,'[1]Multi-Field'!$F$38="Drained"),BI165,IF(AND('[1]Multi-Field'!$E$38=[1]Lists!BF165,'[1]Multi-Field'!$F$38="undrained"),BH165,""))</f>
        <v/>
      </c>
      <c r="CU165" s="409" t="str">
        <f>IF(AND('[1]Multi-Field'!$E$39=[1]Lists!BF165,'[1]Multi-Field'!$F$39="Drained"),BI165,IF(AND('[1]Multi-Field'!$E$39=[1]Lists!BF165,'[1]Multi-Field'!$F$39="undrained"),BH165,""))</f>
        <v/>
      </c>
      <c r="CV165" s="409" t="str">
        <f>IF(AND('[1]Multi-Field'!$E$40=[1]Lists!BF165,'[1]Multi-Field'!$F$40="Drained"),BI165,IF(AND('[1]Multi-Field'!$E$40=[1]Lists!BF165,'[1]Multi-Field'!$F$40="undrained"),BH165,""))</f>
        <v/>
      </c>
      <c r="CW165" s="409" t="str">
        <f>IF(AND('[1]Multi-Field'!$E$41=[1]Lists!BF165,'[1]Multi-Field'!$F$40="Drained"),BI165,IF(AND('[1]Multi-Field'!$E$40=[1]Lists!BF165,'[1]Multi-Field'!$F$40="undrained"),BH165,""))</f>
        <v/>
      </c>
      <c r="CX165" s="409" t="str">
        <f>IF(AND('[1]Multi-Field'!$E$42=[1]Lists!BF165,'[1]Multi-Field'!$F$42="Drained"),BI165,IF(AND('[1]Multi-Field'!$E$42=[1]Lists!BF165,'[1]Multi-Field'!$F$42="undrained"),BH165,""))</f>
        <v/>
      </c>
      <c r="CY165" s="409" t="str">
        <f>IF(AND('[1]Multi-Field'!$E$43=[1]Lists!BF165,'[1]Multi-Field'!$F$43="Drained"),BI165,IF(AND('[1]Multi-Field'!$E$43=[1]Lists!BF165,'[1]Multi-Field'!$F$43="undrained"),BH165,""))</f>
        <v/>
      </c>
      <c r="CZ165" s="409" t="str">
        <f>IF(AND('[1]Multi-Field'!$E$44=[1]Lists!BF165,'[1]Multi-Field'!$F$44="Drained"),BI165,IF(AND('[1]Multi-Field'!$E$44=[1]Lists!BF165,'[1]Multi-Field'!$F$44="undrained"),BH165,""))</f>
        <v/>
      </c>
      <c r="DA165" s="409" t="str">
        <f>IF(AND('[1]Multi-Field'!$E$45=[1]Lists!BF165,'[1]Multi-Field'!$F$45="Drained"),BI165,IF(AND('[1]Multi-Field'!$E$45=[1]Lists!BF165,'[1]Multi-Field'!$F$45="undrained"),BH165,""))</f>
        <v/>
      </c>
      <c r="DB165" s="409" t="str">
        <f>IF(AND('[1]Multi-Field'!$E$46=[1]Lists!BF165,'[1]Multi-Field'!$F$46="Drained"),BI165,IF(AND('[1]Multi-Field'!$E$46=[1]Lists!BF165,'[1]Multi-Field'!$F$46="undrained"),BH165,""))</f>
        <v/>
      </c>
      <c r="DC165" s="409" t="str">
        <f>IF(AND('[1]Multi-Field'!$E$47=[1]Lists!BF165,'[1]Multi-Field'!$F$47="Drained"),BI165,IF(AND('[1]Multi-Field'!$E$47=[1]Lists!BF165,'[1]Multi-Field'!$F$47="undrained"),BH165,""))</f>
        <v/>
      </c>
      <c r="DD165" s="409" t="str">
        <f>IF(AND('[1]Multi-Field'!$E$48=[1]Lists!BF165,'[1]Multi-Field'!$F$48="Drained"),BI165,IF(AND('[1]Multi-Field'!$E$48=[1]Lists!BF165,'[1]Multi-Field'!$F$48="undrained"),BH165,""))</f>
        <v/>
      </c>
      <c r="DE165" s="409" t="str">
        <f>IF(AND('[1]Multi-Field'!$E$49=[1]Lists!BF165,'[1]Multi-Field'!$F$49="Drained"),BI165,IF(AND('[1]Multi-Field'!$E$49=[1]Lists!BF165,'[1]Multi-Field'!$F$9="undrained"),BH165,""))</f>
        <v/>
      </c>
      <c r="DF165" s="409" t="str">
        <f>IF(AND('[1]Multi-Field'!$E$50=[1]Lists!BF165,'[1]Multi-Field'!$F$50="Drained"),BI165,IF(AND('[1]Multi-Field'!$E$50=[1]Lists!BF165,'[1]Multi-Field'!$F$50="undrained"),BH165,""))</f>
        <v/>
      </c>
      <c r="DG165" s="409" t="str">
        <f>IF(AND('[1]Multi-Field'!$E$51=[1]Lists!BF165,'[1]Multi-Field'!$F$51="Drained"),BI165,IF(AND('[1]Multi-Field'!$E$51=[1]Lists!BF165,'[1]Multi-Field'!$F$51="undrained"),BH165,""))</f>
        <v/>
      </c>
      <c r="DH165" s="409" t="str">
        <f>IF(AND('[1]Multi-Field'!$E$52=[1]Lists!BF165,'[1]Multi-Field'!$F$52="Drained"),BI165,IF(AND('[1]Multi-Field'!$E$52=[1]Lists!BF165,'[1]Multi-Field'!$F$52="undrained"),BH165,""))</f>
        <v/>
      </c>
      <c r="DI165" s="409" t="str">
        <f>IF(AND('[1]Multi-Field'!$E$53=[1]Lists!BF165,'[1]Multi-Field'!$F$53="Drained"),BI165,IF(AND('[1]Multi-Field'!$E$53=[1]Lists!BF165,'[1]Multi-Field'!$F$53="undrained"),BH165,""))</f>
        <v/>
      </c>
      <c r="DJ165" s="409" t="str">
        <f>IF(AND('[1]Multi-Field'!$E$54=[1]Lists!BF165,'[1]Multi-Field'!$F$54="Drained"),BI165,IF(AND('[1]Multi-Field'!$E$54=[1]Lists!BF165,'[1]Multi-Field'!$F$54="undrained"),BH165,""))</f>
        <v/>
      </c>
      <c r="DK165" s="409" t="str">
        <f>IF(AND('[1]Multi-Field'!$E$55=[1]Lists!BF165,'[1]Multi-Field'!$F$55="Drained"),BI165,IF(AND('[1]Multi-Field'!$E$55=[1]Lists!BF165,'[1]Multi-Field'!$F$55="undrained"),BH165,""))</f>
        <v/>
      </c>
      <c r="DL165" s="409" t="str">
        <f>IF(AND('[1]Multi-Field'!$E$56=[1]Lists!BF165,'[1]Multi-Field'!$F$56="Drained"),BI165,IF(AND('[1]Multi-Field'!$E$56=[1]Lists!BF165,'[1]Multi-Field'!$F$56="undrained"),BH165,""))</f>
        <v/>
      </c>
      <c r="DM165" s="409" t="str">
        <f>IF(AND('[1]Multi-Field'!$E$57=[1]Lists!BF165,'[1]Multi-Field'!$F$57="Drained"),BI165,IF(AND('[1]Multi-Field'!$E$57=[1]Lists!BF165,'[1]Multi-Field'!$F$57="undrained"),BH165,""))</f>
        <v/>
      </c>
      <c r="DN165" s="409" t="str">
        <f>IF(AND('[1]Multi-Field'!$E$58=[1]Lists!BF165,'[1]Multi-Field'!$F$58="Drained"),BI165,IF(AND('[1]Multi-Field'!$E$58=[1]Lists!BF165,'[1]Multi-Field'!$F$58="undrained"),BH165,""))</f>
        <v/>
      </c>
      <c r="DO165" s="409" t="str">
        <f>IF(AND('[1]Multi-Field'!$E$59=[1]Lists!BF165,'[1]Multi-Field'!$F$59="Drained"),BI165,IF(AND('[1]Multi-Field'!$E$59=[1]Lists!BF165,'[1]Multi-Field'!$F$59="undrained"),BH165,""))</f>
        <v/>
      </c>
      <c r="DP165" s="409" t="str">
        <f>IF(AND('[1]Multi-Field'!$E$60=[1]Lists!BF165,'[1]Multi-Field'!$F$60="Drained"),BI165,IF(AND('[1]Multi-Field'!$E$60=[1]Lists!BF165,'[1]Multi-Field'!$F$60="undrained"),BH165,""))</f>
        <v/>
      </c>
      <c r="DQ165" s="409" t="str">
        <f>IF(AND('[1]Multi-Field'!$E$61=[1]Lists!BF165,'[1]Multi-Field'!$F$61="Drained"),BI165,IF(AND('[1]Multi-Field'!$E$61=[1]Lists!BF165,'[1]Multi-Field'!$F$61="undrained"),BH165,""))</f>
        <v/>
      </c>
      <c r="DR165" s="409" t="str">
        <f>IF(AND('[1]Multi-Field'!$E$62=[1]Lists!BF165,'[1]Multi-Field'!$F$62="Drained"),BI165,IF(AND('[1]Multi-Field'!$E$62=[1]Lists!BF165,'[1]Multi-Field'!$F$62="undrained"),BH165,""))</f>
        <v/>
      </c>
      <c r="DS165" s="409" t="str">
        <f>IF(AND('[1]Multi-Field'!$E$63=[1]Lists!BF165,'[1]Multi-Field'!$F$63="Drained"),BI165,IF(AND('[1]Multi-Field'!$E$63=[1]Lists!BF165,'[1]Multi-Field'!$F$63="undrained"),BH165,""))</f>
        <v/>
      </c>
      <c r="DT165" s="409" t="str">
        <f>IF(AND('[1]Multi-Field'!$E$64=[1]Lists!BF165,'[1]Multi-Field'!$F$64="Drained"),BI165,IF(AND('[1]Multi-Field'!$E$64=[1]Lists!BF165,'[1]Multi-Field'!$F$64="undrained"),BH165,""))</f>
        <v/>
      </c>
      <c r="DU165" s="409" t="str">
        <f>IF(AND('[1]Multi-Field'!$E$65=[1]Lists!BF165,'[1]Multi-Field'!$F$65="Drained"),BI165,IF(AND('[1]Multi-Field'!$E$65=[1]Lists!BF165,'[1]Multi-Field'!$F$65="undrained"),BH165,""))</f>
        <v/>
      </c>
      <c r="DV165" s="409" t="str">
        <f>IF(AND('[1]Multi-Field'!$E$66=[1]Lists!BF165,'[1]Multi-Field'!$F$66="Drained"),BI165,IF(AND('[1]Multi-Field'!$E$66=[1]Lists!BF165,'[1]Multi-Field'!$F$66="undrained"),BH165,""))</f>
        <v/>
      </c>
      <c r="DW165" s="409" t="str">
        <f>IF(AND('[1]Multi-Field'!$E$67=[1]Lists!BF165,'[1]Multi-Field'!$F$67="Drained"),BI165,IF(AND('[1]Multi-Field'!$E$67=[1]Lists!BF165,'[1]Multi-Field'!$F$67="undrained"),BH165,""))</f>
        <v/>
      </c>
      <c r="DX165" s="409" t="str">
        <f>IF(AND('[1]Multi-Field'!$E$68=[1]Lists!BF165,'[1]Multi-Field'!$F$68="Drained"),BI165,IF(AND('[1]Multi-Field'!$E$68=[1]Lists!BF165,'[1]Multi-Field'!$F$68="undrained"),BH165,""))</f>
        <v/>
      </c>
      <c r="DY165" s="409" t="str">
        <f>IF(AND('[1]Multi-Field'!$E$69=[1]Lists!BF165,'[1]Multi-Field'!$F$69="Drained"),BI165,IF(AND('[1]Multi-Field'!$E$69=[1]Lists!BF165,'[1]Multi-Field'!$F$69="undrained"),BH165,""))</f>
        <v/>
      </c>
      <c r="DZ165" s="409" t="str">
        <f>IF(AND('[1]Multi-Field'!$E$70=[1]Lists!BF165,'[1]Multi-Field'!$F$70="Drained"),BI165,IF(AND('[1]Multi-Field'!$E$70=[1]Lists!BF165,'[1]Multi-Field'!$F$70="undrained"),BH165,""))</f>
        <v/>
      </c>
      <c r="EA165" s="409" t="str">
        <f>IF(AND('[1]Multi-Field'!$E$71=[1]Lists!BF165,'[1]Multi-Field'!$F$71="Drained"),BI165,IF(AND('[1]Multi-Field'!$E$71=[1]Lists!BF165,'[1]Multi-Field'!$F$71="undrained"),BH165,""))</f>
        <v/>
      </c>
      <c r="EB165" s="409" t="str">
        <f>IF(AND('[1]Multi-Field'!$E$72=[1]Lists!BF165,'[1]Multi-Field'!$F$72="Drained"),BI165,IF(AND('[1]Multi-Field'!$E$72=[1]Lists!BF165,'[1]Multi-Field'!$F$72="undrained"),BH165,""))</f>
        <v/>
      </c>
      <c r="EC165" s="409" t="str">
        <f>IF(AND('[1]Multi-Field'!$E$73=[1]Lists!BF165,'[1]Multi-Field'!$F$73="Drained"),BI165,IF(AND('[1]Multi-Field'!$E$73=[1]Lists!BF165,'[1]Multi-Field'!$F$73="undrained"),BH165,""))</f>
        <v/>
      </c>
      <c r="ED165" s="409" t="str">
        <f>IF(AND('[1]Multi-Field'!$E$74=[1]Lists!BF165,'[1]Multi-Field'!$F$74="Drained"),BI165,IF(AND('[1]Multi-Field'!$E$74=[1]Lists!BF165,'[1]Multi-Field'!$F$74="undrained"),BH165,""))</f>
        <v/>
      </c>
      <c r="EE165" s="409" t="str">
        <f>IF(AND('[1]Multi-Field'!$E$75=[1]Lists!BF165,'[1]Multi-Field'!$F$75="Drained"),BI165,IF(AND('[1]Multi-Field'!$E$75=[1]Lists!BF165,'[1]Multi-Field'!$F$75="undrained"),BH165,""))</f>
        <v/>
      </c>
      <c r="EF165" s="409" t="str">
        <f>IF(AND('[1]Multi-Field'!$E$76=[1]Lists!BF165,'[1]Multi-Field'!$F$76="Drained"),BI165,IF(AND('[1]Multi-Field'!$E$76=[1]Lists!BF165,'[1]Multi-Field'!$F$6="undrained"),BH165,""))</f>
        <v/>
      </c>
      <c r="EG165" s="409" t="str">
        <f>IF(AND('[1]Multi-Field'!$E$77=[1]Lists!BF165,'[1]Multi-Field'!$F$77="Drained"),BI165,IF(AND('[1]Multi-Field'!$E$77=[1]Lists!BF165,'[1]Multi-Field'!$F$77="undrained"),BH165,""))</f>
        <v/>
      </c>
      <c r="EH165" s="409" t="str">
        <f>IF(AND('[1]Multi-Field'!$E$78=[1]Lists!BF165,'[1]Multi-Field'!$F$78="Drained"),BI165,IF(AND('[1]Multi-Field'!$E$78=[1]Lists!BF165,'[1]Multi-Field'!$F$78="undrained"),BH165,""))</f>
        <v/>
      </c>
      <c r="EI165" s="409" t="str">
        <f>IF(AND('[1]Multi-Field'!$E$79=[1]Lists!BF165,'[1]Multi-Field'!$F$79="Drained"),BI165,IF(AND('[1]Multi-Field'!$E$79=[1]Lists!BF165,'[1]Multi-Field'!$F$79="undrained"),BH165,""))</f>
        <v/>
      </c>
      <c r="EJ165" s="409" t="str">
        <f>IF(AND('[1]Multi-Field'!$E$80=[1]Lists!BF165,'[1]Multi-Field'!$F$80="Drained"),BI165,IF(AND('[1]Multi-Field'!$E$80=[1]Lists!BF165,'[1]Multi-Field'!$F$80="undrained"),BH165,""))</f>
        <v/>
      </c>
      <c r="EK165" s="409" t="str">
        <f>IF(AND('[1]Multi-Field'!$E$81=[1]Lists!BF165,'[1]Multi-Field'!$F$81="Drained"),BI165,IF(AND('[1]Multi-Field'!$E$81=[1]Lists!BF165,'[1]Multi-Field'!$F$81="undrained"),BH165,""))</f>
        <v/>
      </c>
      <c r="EL165" s="409" t="str">
        <f>IF(AND('[1]Multi-Field'!$E$82=[1]Lists!BF165,'[1]Multi-Field'!$F$82="Drained"),BI165,IF(AND('[1]Multi-Field'!$E$82=[1]Lists!BF165,'[1]Multi-Field'!$F$82="undrained"),BH165,""))</f>
        <v/>
      </c>
      <c r="EM165" s="409" t="str">
        <f>IF(AND('[1]Multi-Field'!$E$83=[1]Lists!BF165,'[1]Multi-Field'!$F$83="Drained"),BI165,IF(AND('[1]Multi-Field'!$E$83=[1]Lists!BF165,'[1]Multi-Field'!$F$83="undrained"),BH165,""))</f>
        <v/>
      </c>
      <c r="EN165" s="409" t="str">
        <f>IF(AND('[1]Multi-Field'!$E$84=[1]Lists!BF165,'[1]Multi-Field'!$F$84="Drained"),BI165,IF(AND('[1]Multi-Field'!$E$84=[1]Lists!BF165,'[1]Multi-Field'!$F$84="undrained"),BH165,""))</f>
        <v/>
      </c>
      <c r="EO165" s="409" t="str">
        <f>IF(AND('[1]Multi-Field'!$E$85=[1]Lists!BF165,'[1]Multi-Field'!$F$85="Drained"),BI165,IF(AND('[1]Multi-Field'!$E$85=[1]Lists!BF165,'[1]Multi-Field'!$F$85="undrained"),BH165,""))</f>
        <v/>
      </c>
      <c r="EP165" s="409" t="str">
        <f>IF(AND('[1]Multi-Field'!$E$86=[1]Lists!BF165,'[1]Multi-Field'!$F$86="Drained"),BI165,IF(AND('[1]Multi-Field'!$E$86=[1]Lists!BF165,'[1]Multi-Field'!$F$86="undrained"),BH165,""))</f>
        <v/>
      </c>
      <c r="EQ165" s="409" t="str">
        <f>IF(AND('[1]Multi-Field'!$E$87=[1]Lists!BF165,'[1]Multi-Field'!$F$87="Drained"),BI165,IF(AND('[1]Multi-Field'!$E$87=[1]Lists!BF165,'[1]Multi-Field'!$F$87="undrained"),BH165,""))</f>
        <v/>
      </c>
      <c r="ER165" s="409" t="str">
        <f>IF(AND('[1]Multi-Field'!$E$88=[1]Lists!BF165,'[1]Multi-Field'!$F$88="Drained"),BI165,IF(AND('[1]Multi-Field'!$E$88=[1]Lists!BF165,'[1]Multi-Field'!$F$88="undrained"),BH165,""))</f>
        <v/>
      </c>
      <c r="ES165" s="409" t="str">
        <f>IF(AND('[1]Multi-Field'!$E$89=[1]Lists!BF165,'[1]Multi-Field'!$F$89="Drained"),BI165,IF(AND('[1]Multi-Field'!$E$89=[1]Lists!BF165,'[1]Multi-Field'!$F$89="undrained"),BH165,""))</f>
        <v/>
      </c>
      <c r="ET165" s="409" t="str">
        <f>IF(AND('[1]Multi-Field'!$E$90=[1]Lists!BF165,'[1]Multi-Field'!$F$90="Drained"),BI165,IF(AND('[1]Multi-Field'!$E$90=[1]Lists!BF165,'[1]Multi-Field'!$F$90="undrained"),BH165,""))</f>
        <v/>
      </c>
      <c r="EU165" s="409" t="str">
        <f>IF(AND('[1]Multi-Field'!$E$91=[1]Lists!BF165,'[1]Multi-Field'!$F$91="Drained"),BI165,IF(AND('[1]Multi-Field'!$E$91=[1]Lists!BF165,'[1]Multi-Field'!$F$91="undrained"),BH165,""))</f>
        <v/>
      </c>
      <c r="EV165" s="409" t="str">
        <f>IF(AND('[1]Multi-Field'!$E$92=[1]Lists!BF165,'[1]Multi-Field'!$F$92="Drained"),BI165,IF(AND('[1]Multi-Field'!$E$92=[1]Lists!BF165,'[1]Multi-Field'!$F$92="undrained"),BH165,""))</f>
        <v/>
      </c>
      <c r="EW165" s="409" t="str">
        <f>IF(AND('[1]Multi-Field'!$E$93=[1]Lists!BF165,'[1]Multi-Field'!$F$93="Drained"),BI165,IF(AND('[1]Multi-Field'!$E$93=[1]Lists!BF165,'[1]Multi-Field'!$F$93="undrained"),BH165,""))</f>
        <v/>
      </c>
      <c r="EX165" s="409" t="str">
        <f>IF(AND('[1]Multi-Field'!$E$94=[1]Lists!BF165,'[1]Multi-Field'!$F$94="Drained"),BI165,IF(AND('[1]Multi-Field'!$E$94=[1]Lists!BF165,'[1]Multi-Field'!$F$94="undrained"),BH165,""))</f>
        <v/>
      </c>
      <c r="EY165" s="409" t="str">
        <f>IF(AND('[1]Multi-Field'!$E$95=[1]Lists!BF165,'[1]Multi-Field'!$F$95="Drained"),BI165,IF(AND('[1]Multi-Field'!$E$95=[1]Lists!BF165,'[1]Multi-Field'!$F$95="undrained"),BH165,""))</f>
        <v/>
      </c>
      <c r="EZ165" s="409" t="str">
        <f>IF(AND('[1]Multi-Field'!$E$96=[1]Lists!BF165,'[1]Multi-Field'!$F$96="Drained"),BI165,IF(AND('[1]Multi-Field'!$E$96=[1]Lists!BF165,'[1]Multi-Field'!$F$96="undrained"),BH165,""))</f>
        <v/>
      </c>
      <c r="FA165" s="409" t="str">
        <f>IF(AND('[1]Multi-Field'!$E$97=[1]Lists!BF165,'[1]Multi-Field'!$F$97="Drained"),BI165,IF(AND('[1]Multi-Field'!$E$97=[1]Lists!BF165,'[1]Multi-Field'!$F$97="undrained"),BH165,""))</f>
        <v/>
      </c>
      <c r="FB165" s="409" t="str">
        <f>IF(AND('[1]Multi-Field'!$E$98=[1]Lists!BF165,'[1]Multi-Field'!$F$98="Drained"),BI165,IF(AND('[1]Multi-Field'!$E$98=[1]Lists!BF165,'[1]Multi-Field'!$F$98="undrained"),BH165,""))</f>
        <v/>
      </c>
      <c r="FC165" s="409" t="str">
        <f>IF(AND('[1]Multi-Field'!$E$99=[1]Lists!BF165,'[1]Multi-Field'!$F$99="Drained"),BI165,IF(AND('[1]Multi-Field'!$E$99=[1]Lists!BF165,'[1]Multi-Field'!$F$99="undrained"),BH165,""))</f>
        <v/>
      </c>
      <c r="FD165" s="409" t="str">
        <f>IF(AND('[1]Multi-Field'!$E$100=[1]Lists!BF165,'[1]Multi-Field'!$F$100="Drained"),BI165,IF(AND('[1]Multi-Field'!$E$100=[1]Lists!BF165,'[1]Multi-Field'!$F$100="undrained"),BH165,""))</f>
        <v/>
      </c>
      <c r="FE165" s="409" t="str">
        <f>IF(AND('[1]Multi-Field'!$E$101=[1]Lists!BF165,'[1]Multi-Field'!$F$101="Drained"),BI165,IF(AND('[1]Multi-Field'!$E$101=[1]Lists!BF165,'[1]Multi-Field'!$F$101="undrained"),BH165,""))</f>
        <v/>
      </c>
      <c r="FF165" s="409" t="str">
        <f>IF(AND('[1]Multi-Field'!$E$102=[1]Lists!BF165,'[1]Multi-Field'!$F$102="Drained"),BI165,IF(AND('[1]Multi-Field'!$E$102=[1]Lists!BF165,'[1]Multi-Field'!$F$102="undrained"),BH165,""))</f>
        <v/>
      </c>
      <c r="FG165" s="409" t="str">
        <f>IF(AND('[1]Multi-Field'!$E$103=[1]Lists!BF165,'[1]Multi-Field'!$F$103="Drained"),BI165,IF(AND('[1]Multi-Field'!$E$103=[1]Lists!BF165,'[1]Multi-Field'!$F$103="undrained"),BH165,""))</f>
        <v/>
      </c>
      <c r="FH165" s="409" t="str">
        <f>IF(AND('[1]Multi-Field'!$E$104=[1]Lists!BF165,'[1]Multi-Field'!$F$104="Drained"),BI165,IF(AND('[1]Multi-Field'!$E$104=[1]Lists!BF165,'[1]Multi-Field'!$F$104="undrained"),BH165,""))</f>
        <v/>
      </c>
      <c r="FI165" s="409" t="str">
        <f>IF(AND('[1]Multi-Field'!$E$105=[1]Lists!BF165,'[1]Multi-Field'!$F$105="Drained"),BI165,IF(AND('[1]Multi-Field'!$E$105=[1]Lists!BF165,'[1]Multi-Field'!$F$105="undrained"),BH165,""))</f>
        <v/>
      </c>
      <c r="FJ165" s="409" t="str">
        <f>IF(AND('[1]Multi-Field'!$E$106=[1]Lists!BF165,'[1]Multi-Field'!$F$106="Drained"),BI165,IF(AND('[1]Multi-Field'!$E$106=[1]Lists!BF165,'[1]Multi-Field'!$F$106="undrained"),BH165,""))</f>
        <v/>
      </c>
      <c r="FK165" s="409" t="str">
        <f>IF(AND('[1]Multi-Field'!$E$107=[1]Lists!BF165,'[1]Multi-Field'!$F$107="Drained"),BI165,IF(AND('[1]Multi-Field'!$E$107=[1]Lists!BF165,'[1]Multi-Field'!$F$107="undrained"),BH165,""))</f>
        <v/>
      </c>
      <c r="FL165" s="409" t="str">
        <f>IF(AND('[1]Multi-Field'!$E$108=[1]Lists!BF165,'[1]Multi-Field'!$F$108="Drained"),BI165,IF(AND('[1]Multi-Field'!$E$108=[1]Lists!BF165,'[1]Multi-Field'!$F$108="undrained"),BH165,""))</f>
        <v/>
      </c>
      <c r="FM165" s="409" t="str">
        <f>IF(AND('[1]Multi-Field'!$E$109=[1]Lists!BF165,'[1]Multi-Field'!$F$109="Drained"),BI165,IF(AND('[1]Multi-Field'!$E$109=[1]Lists!BF165,'[1]Multi-Field'!$F$109="undrained"),BH165,""))</f>
        <v/>
      </c>
      <c r="FN165" s="409" t="str">
        <f>IF(AND('[1]Multi-Field'!$E$110=[1]Lists!BF165,'[1]Multi-Field'!$F$110="Drained"),BI165,IF(AND('[1]Multi-Field'!$E$110=[1]Lists!BF165,'[1]Multi-Field'!$F$110="undrained"),BH165,""))</f>
        <v/>
      </c>
      <c r="FO165" s="409" t="str">
        <f>IF(AND('[1]Multi-Field'!$E$111=[1]Lists!BF165,'[1]Multi-Field'!$F$111="Drained"),BI165,IF(AND('[1]Multi-Field'!$E$111=[1]Lists!BF165,'[1]Multi-Field'!$F$111="undrained"),BH165,""))</f>
        <v/>
      </c>
      <c r="FP165" s="409" t="str">
        <f>IF(AND('[1]Multi-Field'!$E$112=[1]Lists!BF165,'[1]Multi-Field'!$F$112="Drained"),BI165,IF(AND('[1]Multi-Field'!$E$112=[1]Lists!BF165,'[1]Multi-Field'!$F$112="undrained"),BH165,""))</f>
        <v/>
      </c>
      <c r="FQ165" s="409" t="str">
        <f>IF(AND('[1]Multi-Field'!$E$113=[1]Lists!BF165,'[1]Multi-Field'!$F$113="Drained"),BI165,IF(AND('[1]Multi-Field'!$E$113=[1]Lists!BF165,'[1]Multi-Field'!$F$113="undrained"),BH165,""))</f>
        <v/>
      </c>
      <c r="FR165" s="409" t="str">
        <f>IF(AND('[1]Multi-Field'!$E$114=[1]Lists!BF165,'[1]Multi-Field'!$F$114="Drained"),BI165,IF(AND('[1]Multi-Field'!$E$114=[1]Lists!BF165,'[1]Multi-Field'!$F$114="undrained"),BH165,""))</f>
        <v/>
      </c>
      <c r="FS165" s="409" t="str">
        <f>IF(AND('[1]Multi-Field'!$E$115=[1]Lists!BF165,'[1]Multi-Field'!$F$115="Drained"),BI165,IF(AND('[1]Multi-Field'!$E$115=[1]Lists!BF165,'[1]Multi-Field'!$F$115="undrained"),BH165,""))</f>
        <v/>
      </c>
      <c r="FT165" s="409" t="str">
        <f>IF(AND('[1]Multi-Field'!$E$116=[1]Lists!BF165,'[1]Multi-Field'!$F$116="Drained"),BI165,IF(AND('[1]Multi-Field'!$E$116=[1]Lists!BF165,'[1]Multi-Field'!$F$116="undrained"),BH165,""))</f>
        <v/>
      </c>
      <c r="FU165" s="409" t="str">
        <f>IF(AND('[1]Multi-Field'!$E$117=[1]Lists!BF165,'[1]Multi-Field'!$F$117="Drained"),BI165,IF(AND('[1]Multi-Field'!$E$117=[1]Lists!BF165,'[1]Multi-Field'!$F$117="undrained"),BH165,""))</f>
        <v/>
      </c>
      <c r="FV165" s="409" t="str">
        <f>IF(AND('[1]Multi-Field'!$E$118=[1]Lists!BF165,'[1]Multi-Field'!$F$118="Drained"),BI165,IF(AND('[1]Multi-Field'!$E$118=[1]Lists!BF165,'[1]Multi-Field'!$F$118="undrained"),BH165,""))</f>
        <v/>
      </c>
      <c r="FW165" s="409" t="str">
        <f>IF(AND('[1]Multi-Field'!$E$119=[1]Lists!BF165,'[1]Multi-Field'!$F$119="Drained"),BI165,IF(AND('[1]Multi-Field'!$E$119=[1]Lists!BF165,'[1]Multi-Field'!$F$119="undrained"),BH165,""))</f>
        <v/>
      </c>
      <c r="FX165" s="409" t="str">
        <f>IF(AND('[1]Multi-Field'!$E$120=[1]Lists!BF165,'[1]Multi-Field'!$F$120="Drained"),BI165,IF(AND('[1]Multi-Field'!$E$120=[1]Lists!BF165,'[1]Multi-Field'!$F$120="undrained"),BH165,""))</f>
        <v/>
      </c>
    </row>
    <row r="166" spans="1:180" ht="13.5" customHeight="1">
      <c r="A166" s="7" t="s">
        <v>253</v>
      </c>
      <c r="B166" s="7"/>
      <c r="C166" s="7"/>
      <c r="D166" s="8">
        <v>70</v>
      </c>
      <c r="E166" s="8">
        <f t="shared" si="27"/>
        <v>70</v>
      </c>
      <c r="F166" s="8">
        <f t="shared" si="28"/>
        <v>70</v>
      </c>
      <c r="G166" s="8">
        <v>70</v>
      </c>
      <c r="H166" s="8">
        <v>60</v>
      </c>
      <c r="I166" s="8">
        <f t="shared" si="32"/>
        <v>60</v>
      </c>
      <c r="J166" s="8">
        <f t="shared" si="33"/>
        <v>60</v>
      </c>
      <c r="K166" s="8">
        <v>60</v>
      </c>
      <c r="L166" s="8">
        <v>130</v>
      </c>
      <c r="M166" s="8">
        <f t="shared" si="29"/>
        <v>130</v>
      </c>
      <c r="N166" s="8">
        <f t="shared" si="30"/>
        <v>130</v>
      </c>
      <c r="O166" s="8">
        <v>130</v>
      </c>
      <c r="P166" s="391">
        <v>141</v>
      </c>
      <c r="Q166" s="394"/>
      <c r="R166" s="395" t="b">
        <f>IF(OR('Multi-Field'!AA143=Lists!$AC$42,'Multi-Field'!AA143=Lists!$AC$43),IF('Multi-Field'!Z143="x",(IF('Multi-Field'!AC143=Lists!$Q$11,Lists!$R$11,IF('Multi-Field'!AC143=Lists!$Q$12,Lists!$R$12,IF('Multi-Field'!AC143=Lists!$Q$13,Lists!$R$13,IF('Multi-Field'!AC143=Lists!$Q$14,Lists!$R$14))))),IF('Multi-Field'!X143="x",(IF('Multi-Field'!AC143=Lists!$Q$11,Lists!$S$11,IF('Multi-Field'!AC143=Lists!$Q$12,Lists!$S$12,IF('Multi-Field'!AC143=Lists!$Q$13,Lists!$S$13,IF('Multi-Field'!AC143=Lists!$Q$14,Lists!$S$14))))),IF('Multi-Field'!V143="x",(IF('Multi-Field'!AC143=Lists!$Q$11,Lists!$T$11,IF('Multi-Field'!AC143=Lists!$Q$12,Lists!$T$12,IF('Multi-Field'!AC143=Lists!$Q$13,Lists!$T$13,IF('Multi-Field'!AC143=Lists!$Q$14,Lists!$T$14))))),0))))</f>
        <v>0</v>
      </c>
      <c r="S166" s="395" t="str">
        <f t="shared" si="38"/>
        <v/>
      </c>
      <c r="T166" s="395"/>
      <c r="U166" s="396"/>
      <c r="V166" s="383">
        <f>IF(OR('Multi-Field'!AI146=$U$4,'Multi-Field'!AI146=$U$5,'Multi-Field'!AI146=$U$6,'Multi-Field'!AI146=$U$7,'Multi-Field'!AI146=$U$8,'Multi-Field'!AI146=$U$9),(IF('Multi-Field'!AJ146=$V$2,100,IF('Multi-Field'!AJ146=$V$3,65,IF('Multi-Field'!AJ146=$V$4,53,IF('Multi-Field'!AJ146=$V$5,41,IF('Multi-Field'!AJ146=$V$6,23,IF('Multi-Field'!AJ146=$V$7,0,0))))))),0)</f>
        <v>0</v>
      </c>
      <c r="W166" s="383" t="str">
        <f>IF(AND(OR('Multi-Field'!AF146=$S$3,'Multi-Field'!AF146=S154,'Multi-Field'!AF146=$S$7),'Multi-Field'!AN146&lt;18,'Multi-Field'!AN146&gt;0),35,IF('Multi-Field'!AF146=$S$4,55,IF(AND('Multi-Field'!AF146=$S$6,'Multi-Field'!AN146&lt;18),30,IF(AND('Multi-Field'!AN146&gt;17,OR('Multi-Field'!AF146=$S$3,'Multi-Field'!AF146=$S$5,'Multi-Field'!AF146= $S$6,'Multi-Field'!AF146=$S$7)),25,"0"))))</f>
        <v>0</v>
      </c>
      <c r="X166" s="383">
        <f>IF(OR('Multi-Field'!BA146=$U$4,'Multi-Field'!BA146=$U$5,'Multi-Field'!BA146=$U$6,'Multi-Field'!BA146=U156,'Multi-Field'!BA146=$U$8,'Multi-Field'!BA146=$U$9),(IF('Multi-Field'!BB146=$V$2,100,IF('Multi-Field'!BB146=$V$3,65,IF('Multi-Field'!BB146=$V$4,53,IF('Multi-Field'!BB146=$V$5,41,IF('Multi-Field'!BB146=$V$6,23,IF('Multi-Field'!BB146=$V$7,0,0))))))),0)</f>
        <v>0</v>
      </c>
      <c r="Y166" s="383" t="str">
        <f>IF(AND(OR('Multi-Field'!AX146=$S$3,'Multi-Field'!AX146=$S$5,'Multi-Field'!AX146=$S$7),'Multi-Field'!BF146&lt;18),35,IF('Multi-Field'!AX146=$S$4,55,IF(AND('Multi-Field'!AX146=$S$6,'Multi-Field'!BF146&lt;18),30,IF(AND('Multi-Field'!BF146&gt;17,OR('Multi-Field'!AX146=$S$3,'Multi-Field'!AX146=$S$5,'Multi-Field'!AX146=$S$6,'Multi-Field'!AX146=$S$7)),25,"0"))))</f>
        <v>0</v>
      </c>
      <c r="Z166" s="383">
        <v>150</v>
      </c>
      <c r="AI166" s="384">
        <f>'[1]Multi-Field'!B162</f>
        <v>0</v>
      </c>
      <c r="AJ166" s="387" t="str">
        <f>IF(OR('[1]Multi-Field'!Q6=[1]Lists!$AC$42,'[1]Multi-Field'!Q6=[1]Lists!$AC$43),"x","")</f>
        <v/>
      </c>
      <c r="AK166" s="387" t="str">
        <f>IF(OR('[1]Multi-Field'!Q6=[1]Lists!$AC$6,'[1]Multi-Field'!Q6=$AC$2,'[1]Multi-Field'!Q6=$AC$4),"x","")</f>
        <v/>
      </c>
      <c r="AL166" s="387" t="str">
        <f>IF(OR('[1]Multi-Field'!Q6=[1]Lists!$AC$7,'[1]Multi-Field'!Q6=$AC$3,'[1]Multi-Field'!Q6=$AC$5),"x","")</f>
        <v>x</v>
      </c>
      <c r="AM166" s="387" t="str">
        <f>IF(OR('[1]Multi-Field'!Q6=$AC$23,'[1]Multi-Field'!Q6=$AC$13,'[1]Multi-Field'!Q6=$AC$9,'[1]Multi-Field'!Q6=$AC$19,'[1]Multi-Field'!Q6=$AC$47),"x","")</f>
        <v/>
      </c>
      <c r="AN166" s="387" t="str">
        <f>IF(OR('[1]Multi-Field'!Q6=$AC$24,'[1]Multi-Field'!Q6=$AC$14,'[1]Multi-Field'!Q6=$AC$10,'[1]Multi-Field'!Q6=$AC$22,'[1]Multi-Field'!Q6=$AC$48),"x","")</f>
        <v/>
      </c>
      <c r="AO166" s="387" t="str">
        <f>IF(OR('[1]Multi-Field'!Q6=$AC$21,'[1]Multi-Field'!Q6=$AC$28,'[1]Multi-Field'!Q6=$AC$62,'[1]Multi-Field'!Q6=$AC$102,'[1]Multi-Field'!Q6=$AC$98),"x","")</f>
        <v/>
      </c>
      <c r="AP166" s="387" t="str">
        <f>IF(OR('[1]Multi-Field'!Q6=$AC$25,'[1]Multi-Field'!Q6=$AC$63,'[1]Multi-Field'!Q6=$AC$85,'[1]Multi-Field'!Q6=$AC$87,'[1]Multi-Field'!Q6=$AC$92,'[1]Multi-Field'!Q6=$AC$93),"x","")</f>
        <v/>
      </c>
      <c r="AQ166" s="387" t="str">
        <f>IF(OR('[1]Multi-Field'!Q6=$AC$20,'[1]Multi-Field'!Q6=$AC$27,'[1]Multi-Field'!Q6=$AC$58,'[1]Multi-Field'!Q6=$AC$86,'[1]Multi-Field'!Q6=$AC$103,'[1]Multi-Field'!Q6=$AC$94),"x","")</f>
        <v/>
      </c>
      <c r="AR166" s="387" t="str">
        <f>IF(OR('[1]Multi-Field'!Q6=$AC$35,'[1]Multi-Field'!Q6=$AC$40,'[1]Multi-Field'!Q6=$AC$45,),"x","")</f>
        <v/>
      </c>
      <c r="AS166" s="387" t="str">
        <f>IF(OR('[1]Multi-Field'!Q6=$AC$36,'[1]Multi-Field'!Q6=$AC$41,'[1]Multi-Field'!Q6=$AC$46,),"x","")</f>
        <v/>
      </c>
      <c r="AT166" s="387" t="str">
        <f>IF(OR('[1]Multi-Field'!Q6=$AC$52,'[1]Multi-Field'!Q6=$AC$53,'[1]Multi-Field'!Q6=$AC$54,'[1]Multi-Field'!Q6=$AC$55,'[1]Multi-Field'!Q6=$AC$68,'[1]Multi-Field'!Q6=$AC$69,'[1]Multi-Field'!Q6=$AC$74,'[1]Multi-Field'!Q6=$AC$71,'[1]Multi-Field'!Q6=$AC$70),"x","")</f>
        <v/>
      </c>
      <c r="AU166" s="387" t="str">
        <f>IF('[1]Multi-Field'!Q6=$AC$72,"x","")</f>
        <v/>
      </c>
      <c r="AV166" s="387" t="str">
        <f>IF('[1]Multi-Field'!Q6=$AC$73,"x","")</f>
        <v/>
      </c>
      <c r="AW166" s="387" t="str">
        <f>IF('[1]Multi-Field'!Q6=$AC$83,"x","")</f>
        <v/>
      </c>
      <c r="AX166" s="387" t="str">
        <f>IF('[1]Multi-Field'!Q6=$AC$84,"x","")</f>
        <v/>
      </c>
      <c r="AY166" s="387" t="str">
        <f>IF('[1]Multi-Field'!Q6=$AC$97,"x","")</f>
        <v/>
      </c>
      <c r="AZ166" s="387" t="str">
        <f>IF('[1]Multi-Field'!Q6=$AC$99,"x","")</f>
        <v/>
      </c>
      <c r="BA166" s="387" t="str">
        <f>IF('[1]Multi-Field'!Q6=$AC$104,"x","")</f>
        <v/>
      </c>
      <c r="BB166" s="387" t="str">
        <f>IF('[1]Multi-Field'!Q6=$AC$105,"x","")</f>
        <v/>
      </c>
      <c r="BC166" s="388"/>
      <c r="BF166" s="411" t="s">
        <v>1335</v>
      </c>
      <c r="BG166" s="412">
        <v>4</v>
      </c>
      <c r="BH166" s="412">
        <v>4.5</v>
      </c>
      <c r="BI166" s="412">
        <v>5</v>
      </c>
      <c r="BJ166" s="409" t="e">
        <f>IF(AND('[1]Single Field'!#REF!=[1]Lists!BF166,'[1]Single Field'!#REF!="Drained"),"x",IF(AND('[1]Single Field'!#REF!=[1]Lists!BF166,'[1]Single Field'!#REF!="Undrained"),O,""))</f>
        <v>#REF!</v>
      </c>
      <c r="BK166" s="409" t="str">
        <f>IF(AND('[1]Multi-Field'!$E$3=[1]Lists!BF166,'[1]Multi-Field'!$F$3="Drained"),BI166,IF(AND('[1]Multi-Field'!$E$3=BF166,'[1]Multi-Field'!$F$3="undrained"),BH166,""))</f>
        <v/>
      </c>
      <c r="BL166" s="409" t="str">
        <f>IF(AND('[1]Multi-Field'!$E$4=BF166,'[1]Multi-Field'!$F$4="Drained"),BI166,IF(AND('[1]Multi-Field'!$E$4=BF166,'[1]Multi-Field'!$F$4="undrained"),BH166,""))</f>
        <v/>
      </c>
      <c r="BM166" s="409" t="str">
        <f>IF(AND('[1]Multi-Field'!$E$5=BF166,'[1]Multi-Field'!$F$5="Drained"),BI166,IF(AND('[1]Multi-Field'!$E$5=BF166,'[1]Multi-Field'!$F$5="undrained"),BH166,""))</f>
        <v/>
      </c>
      <c r="BN166" s="409" t="str">
        <f>IF(AND('[1]Multi-Field'!$E$6=BF166,'[1]Multi-Field'!$F$6="Drained"),BI166,IF(AND('[1]Multi-Field'!$E$6=BF166,'[1]Multi-Field'!$F$6="undrained"),BH166,""))</f>
        <v/>
      </c>
      <c r="BO166" s="409" t="str">
        <f>IF(AND('[1]Multi-Field'!$E$7=BF166,'[1]Multi-Field'!$F$7="Drained"),BI166,IF(AND('[1]Multi-Field'!$E$7=BF166,'[1]Multi-Field'!$F$7="undrained"),BH166,""))</f>
        <v/>
      </c>
      <c r="BP166" s="409" t="str">
        <f>IF(AND('[1]Multi-Field'!$E$8=BF166,'[1]Multi-Field'!$F$8="Drained"),BI166,IF(AND('[1]Multi-Field'!$E$8=BF166,'[1]Multi-Field'!$F$8="undrained"),BH166,""))</f>
        <v/>
      </c>
      <c r="BQ166" s="409" t="str">
        <f>IF(AND('[1]Multi-Field'!$E$9=BF166,'[1]Multi-Field'!$F$9="Drained"),BI166,IF(AND('[1]Multi-Field'!$E$9=BF166,'[1]Multi-Field'!$F$9="undrained"),BH166,""))</f>
        <v/>
      </c>
      <c r="BR166" s="409" t="str">
        <f>IF(AND('[1]Multi-Field'!$E$10=BF166,'[1]Multi-Field'!$F$10="Drained"),BI166,IF(AND('[1]Multi-Field'!$E$10=BF166,'[1]Multi-Field'!$F$10="undrained"),BH166,""))</f>
        <v/>
      </c>
      <c r="BS166" s="409" t="str">
        <f>IF(AND('[1]Multi-Field'!$E$11=BF166,'[1]Multi-Field'!$F$11="Drained"),BI166,IF(AND('[1]Multi-Field'!$E$11=BF166,'[1]Multi-Field'!$F$11="undrained"),BH166,""))</f>
        <v/>
      </c>
      <c r="BT166" s="409" t="str">
        <f>IF(AND('[1]Multi-Field'!$E$12=BF166,'[1]Multi-Field'!$F$12="Drained"),BI166,IF(AND('[1]Multi-Field'!$E$12=BF166,'[1]Multi-Field'!$F$12="undrained"),BH166,""))</f>
        <v/>
      </c>
      <c r="BU166" s="409" t="str">
        <f>IF(AND('[1]Multi-Field'!$E$13=BF166,'[1]Multi-Field'!$F$13="Drained"),BI166,IF(AND('[1]Multi-Field'!$E$3=BF166,'[1]Multi-Field'!$F$13="undrained"),BH166,""))</f>
        <v/>
      </c>
      <c r="BV166" s="409" t="str">
        <f>IF(AND('[1]Multi-Field'!$E$14=BF166,'[1]Multi-Field'!$F$14="Drained"),BI166,IF(AND('[1]Multi-Field'!$E$14=BF166,'[1]Multi-Field'!$F$14="undrained"),BH166,""))</f>
        <v/>
      </c>
      <c r="BW166" s="409" t="str">
        <f>IF(AND('[1]Multi-Field'!$E$15=BF166,'[1]Multi-Field'!$F$15="Drained"),BI166,IF(AND('[1]Multi-Field'!$E$15=BF166,'[1]Multi-Field'!$F$15="undrained"),BH166,""))</f>
        <v/>
      </c>
      <c r="BX166" s="409" t="str">
        <f>IF(AND('[1]Multi-Field'!$E$16=[1]Lists!BF166,'[1]Multi-Field'!$F$16="Drained"),BI166,IF(AND('[1]Multi-Field'!$E$16=[1]Lists!BF166,'[1]Multi-Field'!$F$16="undrained"),BH166,""))</f>
        <v/>
      </c>
      <c r="BY166" s="409" t="str">
        <f>IF(AND('[1]Multi-Field'!$E$17=[1]Lists!BF166,'[1]Multi-Field'!$F$17="Drained"),BI166,IF(AND('[1]Multi-Field'!$E$17=[1]Lists!BF166,'[1]Multi-Field'!$F$17="undrained"),BH166,""))</f>
        <v/>
      </c>
      <c r="BZ166" s="409" t="str">
        <f>IF(AND('[1]Multi-Field'!$E$18=[1]Lists!BF166,'[1]Multi-Field'!$F$18="Drained"),BI166,IF(AND('[1]Multi-Field'!$E$18=[1]Lists!BF166,'[1]Multi-Field'!$F$18="undrained"),BH166,""))</f>
        <v/>
      </c>
      <c r="CA166" s="409" t="str">
        <f>IF(AND('[1]Multi-Field'!$E$19=[1]Lists!BF166,'[1]Multi-Field'!$F$19="Drained"),BI166,IF(AND('[1]Multi-Field'!$E$19=[1]Lists!BF166,'[1]Multi-Field'!$F$19="undrained"),BH166,""))</f>
        <v/>
      </c>
      <c r="CB166" s="409" t="str">
        <f>IF(AND('[1]Multi-Field'!$E$20=[1]Lists!BF166,'[1]Multi-Field'!$F$20="Drained"),BI166,IF(AND('[1]Multi-Field'!$E$20=[1]Lists!BF166,'[1]Multi-Field'!$F$20="undrained"),BH166,""))</f>
        <v/>
      </c>
      <c r="CC166" s="409" t="str">
        <f>IF(AND('[1]Multi-Field'!$E$21=[1]Lists!BF166,'[1]Multi-Field'!$F$21="Drained"),BI166,IF(AND('[1]Multi-Field'!$E$21=[1]Lists!BF166,'[1]Multi-Field'!$F$21="undrained"),BH166,""))</f>
        <v/>
      </c>
      <c r="CD166" s="409" t="str">
        <f>IF(AND('[1]Multi-Field'!$E$22=[1]Lists!BF166,'[1]Multi-Field'!$F$22="Drained"),BI166,IF(AND('[1]Multi-Field'!$E$22=[1]Lists!BF166,'[1]Multi-Field'!$F$22="undrained"),BH166,""))</f>
        <v/>
      </c>
      <c r="CE166" s="409" t="str">
        <f>IF(AND('[1]Multi-Field'!$E$23=[1]Lists!BF166,'[1]Multi-Field'!$F$23="Drained"),BI166,IF(AND('[1]Multi-Field'!$E$23=[1]Lists!BF166,'[1]Multi-Field'!$F$23="undrained"),BH166,""))</f>
        <v/>
      </c>
      <c r="CF166" s="409" t="str">
        <f>IF(AND('[1]Multi-Field'!$E$24=[1]Lists!BF166,'[1]Multi-Field'!$F$24="Drained"),BI166,IF(AND('[1]Multi-Field'!$E$24=[1]Lists!BF166,'[1]Multi-Field'!$F$24="undrained"),BH166,""))</f>
        <v/>
      </c>
      <c r="CG166" s="409" t="str">
        <f>IF(AND('[1]Multi-Field'!$E$25=[1]Lists!BF166,'[1]Multi-Field'!$F$25="Drained"),BI166,IF(AND('[1]Multi-Field'!$E$25=[1]Lists!BF166,'[1]Multi-Field'!$F$25="undrained"),BH166,""))</f>
        <v/>
      </c>
      <c r="CH166" s="409" t="str">
        <f>IF(AND('[1]Multi-Field'!$E$26=[1]Lists!BF166,'[1]Multi-Field'!$F$26="Drained"),BI166,IF(AND('[1]Multi-Field'!$E$26=[1]Lists!BF166,'[1]Multi-Field'!$F$26="undrained"),BH166,""))</f>
        <v/>
      </c>
      <c r="CI166" s="409" t="str">
        <f>IF(AND('[1]Multi-Field'!$E$27=[1]Lists!BF166,'[1]Multi-Field'!$F$27="Drained"),BI166,IF(AND('[1]Multi-Field'!$E$27=[1]Lists!BF166,'[1]Multi-Field'!$F$27="undrained"),BH166,""))</f>
        <v/>
      </c>
      <c r="CJ166" s="409" t="str">
        <f>IF(AND('[1]Multi-Field'!$E$28=[1]Lists!BF166,'[1]Multi-Field'!$F$28="Drained"),BI166,IF(AND('[1]Multi-Field'!$E$28=[1]Lists!BF166,'[1]Multi-Field'!$F$28="undrained"),BH166,""))</f>
        <v/>
      </c>
      <c r="CK166" s="409" t="str">
        <f>IF(AND('[1]Multi-Field'!$E$29=[1]Lists!BF166,'[1]Multi-Field'!$F$29="Drained"),BI166,IF(AND('[1]Multi-Field'!$E$29=[1]Lists!BF166,'[1]Multi-Field'!$F$29="undrained"),BH166,""))</f>
        <v/>
      </c>
      <c r="CL166" s="409" t="str">
        <f>IF(AND('[1]Multi-Field'!$E$30=[1]Lists!BF166,'[1]Multi-Field'!$F$30="Drained"),BI166,IF(AND('[1]Multi-Field'!$E$30=[1]Lists!BF166,'[1]Multi-Field'!$F$30="undrained"),BH166,""))</f>
        <v/>
      </c>
      <c r="CM166" s="409" t="str">
        <f>IF(AND('[1]Multi-Field'!$E$31=[1]Lists!BF166,'[1]Multi-Field'!$F$31="Drained"),BI166,IF(AND('[1]Multi-Field'!$E$31=[1]Lists!BF166,'[1]Multi-Field'!$F$31="undrained"),BH166,""))</f>
        <v/>
      </c>
      <c r="CN166" s="409" t="str">
        <f>IF(AND('[1]Multi-Field'!$E$32=[1]Lists!BF166,'[1]Multi-Field'!$F$32="Drained"),BI166,IF(AND('[1]Multi-Field'!$E$32=[1]Lists!BF166,'[1]Multi-Field'!$F$32="undrained"),BH166,""))</f>
        <v/>
      </c>
      <c r="CO166" s="409" t="str">
        <f>IF(AND('[1]Multi-Field'!$E$33=[1]Lists!BF166,'[1]Multi-Field'!$F$33="Drained"),BI166,IF(AND('[1]Multi-Field'!$E$33=[1]Lists!BF166,'[1]Multi-Field'!$F$33="undrained"),BH166,""))</f>
        <v/>
      </c>
      <c r="CP166" s="409" t="str">
        <f>IF(AND('[1]Multi-Field'!$E$34=[1]Lists!BF166,'[1]Multi-Field'!$F$34="Drained"),BI166,IF(AND('[1]Multi-Field'!$E$34=[1]Lists!BF166,'[1]Multi-Field'!$F$34="undrained"),BH166,""))</f>
        <v/>
      </c>
      <c r="CQ166" s="409" t="str">
        <f>IF(AND('[1]Multi-Field'!$E$35=[1]Lists!BF166,'[1]Multi-Field'!$F$35="Drained"),BI166,IF(AND('[1]Multi-Field'!$E$35=[1]Lists!BF166,'[1]Multi-Field'!$F$35="undrained"),BH166,""))</f>
        <v/>
      </c>
      <c r="CR166" s="409" t="str">
        <f>IF(AND('[1]Multi-Field'!$E$36=[1]Lists!BF166,'[1]Multi-Field'!$F$36="Drained"),BI166,IF(AND('[1]Multi-Field'!$E$36=[1]Lists!BF166,'[1]Multi-Field'!$F$36="undrained"),BH166,""))</f>
        <v/>
      </c>
      <c r="CS166" s="409" t="str">
        <f>IF(AND('[1]Multi-Field'!$E$37=[1]Lists!BF166,'[1]Multi-Field'!$F$37="Drained"),BI166,IF(AND('[1]Multi-Field'!$E$37=[1]Lists!BF166,'[1]Multi-Field'!$F$37="undrained"),BH166,""))</f>
        <v/>
      </c>
      <c r="CT166" s="409" t="str">
        <f>IF(AND('[1]Multi-Field'!$E$38=[1]Lists!BF166,'[1]Multi-Field'!$F$38="Drained"),BI166,IF(AND('[1]Multi-Field'!$E$38=[1]Lists!BF166,'[1]Multi-Field'!$F$38="undrained"),BH166,""))</f>
        <v/>
      </c>
      <c r="CU166" s="409" t="str">
        <f>IF(AND('[1]Multi-Field'!$E$39=[1]Lists!BF166,'[1]Multi-Field'!$F$39="Drained"),BI166,IF(AND('[1]Multi-Field'!$E$39=[1]Lists!BF166,'[1]Multi-Field'!$F$39="undrained"),BH166,""))</f>
        <v/>
      </c>
      <c r="CV166" s="409" t="str">
        <f>IF(AND('[1]Multi-Field'!$E$40=[1]Lists!BF166,'[1]Multi-Field'!$F$40="Drained"),BI166,IF(AND('[1]Multi-Field'!$E$40=[1]Lists!BF166,'[1]Multi-Field'!$F$40="undrained"),BH166,""))</f>
        <v/>
      </c>
      <c r="CW166" s="409" t="str">
        <f>IF(AND('[1]Multi-Field'!$E$41=[1]Lists!BF166,'[1]Multi-Field'!$F$40="Drained"),BI166,IF(AND('[1]Multi-Field'!$E$40=[1]Lists!BF166,'[1]Multi-Field'!$F$40="undrained"),BH166,""))</f>
        <v/>
      </c>
      <c r="CX166" s="409" t="str">
        <f>IF(AND('[1]Multi-Field'!$E$42=[1]Lists!BF166,'[1]Multi-Field'!$F$42="Drained"),BI166,IF(AND('[1]Multi-Field'!$E$42=[1]Lists!BF166,'[1]Multi-Field'!$F$42="undrained"),BH166,""))</f>
        <v/>
      </c>
      <c r="CY166" s="409" t="str">
        <f>IF(AND('[1]Multi-Field'!$E$43=[1]Lists!BF166,'[1]Multi-Field'!$F$43="Drained"),BI166,IF(AND('[1]Multi-Field'!$E$43=[1]Lists!BF166,'[1]Multi-Field'!$F$43="undrained"),BH166,""))</f>
        <v/>
      </c>
      <c r="CZ166" s="409" t="str">
        <f>IF(AND('[1]Multi-Field'!$E$44=[1]Lists!BF166,'[1]Multi-Field'!$F$44="Drained"),BI166,IF(AND('[1]Multi-Field'!$E$44=[1]Lists!BF166,'[1]Multi-Field'!$F$44="undrained"),BH166,""))</f>
        <v/>
      </c>
      <c r="DA166" s="409" t="str">
        <f>IF(AND('[1]Multi-Field'!$E$45=[1]Lists!BF166,'[1]Multi-Field'!$F$45="Drained"),BI166,IF(AND('[1]Multi-Field'!$E$45=[1]Lists!BF166,'[1]Multi-Field'!$F$45="undrained"),BH166,""))</f>
        <v/>
      </c>
      <c r="DB166" s="409" t="str">
        <f>IF(AND('[1]Multi-Field'!$E$46=[1]Lists!BF166,'[1]Multi-Field'!$F$46="Drained"),BI166,IF(AND('[1]Multi-Field'!$E$46=[1]Lists!BF166,'[1]Multi-Field'!$F$46="undrained"),BH166,""))</f>
        <v/>
      </c>
      <c r="DC166" s="409" t="str">
        <f>IF(AND('[1]Multi-Field'!$E$47=[1]Lists!BF166,'[1]Multi-Field'!$F$47="Drained"),BI166,IF(AND('[1]Multi-Field'!$E$47=[1]Lists!BF166,'[1]Multi-Field'!$F$47="undrained"),BH166,""))</f>
        <v/>
      </c>
      <c r="DD166" s="409" t="str">
        <f>IF(AND('[1]Multi-Field'!$E$48=[1]Lists!BF166,'[1]Multi-Field'!$F$48="Drained"),BI166,IF(AND('[1]Multi-Field'!$E$48=[1]Lists!BF166,'[1]Multi-Field'!$F$48="undrained"),BH166,""))</f>
        <v/>
      </c>
      <c r="DE166" s="409" t="str">
        <f>IF(AND('[1]Multi-Field'!$E$49=[1]Lists!BF166,'[1]Multi-Field'!$F$49="Drained"),BI166,IF(AND('[1]Multi-Field'!$E$49=[1]Lists!BF166,'[1]Multi-Field'!$F$9="undrained"),BH166,""))</f>
        <v/>
      </c>
      <c r="DF166" s="409" t="str">
        <f>IF(AND('[1]Multi-Field'!$E$50=[1]Lists!BF166,'[1]Multi-Field'!$F$50="Drained"),BI166,IF(AND('[1]Multi-Field'!$E$50=[1]Lists!BF166,'[1]Multi-Field'!$F$50="undrained"),BH166,""))</f>
        <v/>
      </c>
      <c r="DG166" s="409" t="str">
        <f>IF(AND('[1]Multi-Field'!$E$51=[1]Lists!BF166,'[1]Multi-Field'!$F$51="Drained"),BI166,IF(AND('[1]Multi-Field'!$E$51=[1]Lists!BF166,'[1]Multi-Field'!$F$51="undrained"),BH166,""))</f>
        <v/>
      </c>
      <c r="DH166" s="409" t="str">
        <f>IF(AND('[1]Multi-Field'!$E$52=[1]Lists!BF166,'[1]Multi-Field'!$F$52="Drained"),BI166,IF(AND('[1]Multi-Field'!$E$52=[1]Lists!BF166,'[1]Multi-Field'!$F$52="undrained"),BH166,""))</f>
        <v/>
      </c>
      <c r="DI166" s="409" t="str">
        <f>IF(AND('[1]Multi-Field'!$E$53=[1]Lists!BF166,'[1]Multi-Field'!$F$53="Drained"),BI166,IF(AND('[1]Multi-Field'!$E$53=[1]Lists!BF166,'[1]Multi-Field'!$F$53="undrained"),BH166,""))</f>
        <v/>
      </c>
      <c r="DJ166" s="409" t="str">
        <f>IF(AND('[1]Multi-Field'!$E$54=[1]Lists!BF166,'[1]Multi-Field'!$F$54="Drained"),BI166,IF(AND('[1]Multi-Field'!$E$54=[1]Lists!BF166,'[1]Multi-Field'!$F$54="undrained"),BH166,""))</f>
        <v/>
      </c>
      <c r="DK166" s="409" t="str">
        <f>IF(AND('[1]Multi-Field'!$E$55=[1]Lists!BF166,'[1]Multi-Field'!$F$55="Drained"),BI166,IF(AND('[1]Multi-Field'!$E$55=[1]Lists!BF166,'[1]Multi-Field'!$F$55="undrained"),BH166,""))</f>
        <v/>
      </c>
      <c r="DL166" s="409" t="str">
        <f>IF(AND('[1]Multi-Field'!$E$56=[1]Lists!BF166,'[1]Multi-Field'!$F$56="Drained"),BI166,IF(AND('[1]Multi-Field'!$E$56=[1]Lists!BF166,'[1]Multi-Field'!$F$56="undrained"),BH166,""))</f>
        <v/>
      </c>
      <c r="DM166" s="409" t="str">
        <f>IF(AND('[1]Multi-Field'!$E$57=[1]Lists!BF166,'[1]Multi-Field'!$F$57="Drained"),BI166,IF(AND('[1]Multi-Field'!$E$57=[1]Lists!BF166,'[1]Multi-Field'!$F$57="undrained"),BH166,""))</f>
        <v/>
      </c>
      <c r="DN166" s="409" t="str">
        <f>IF(AND('[1]Multi-Field'!$E$58=[1]Lists!BF166,'[1]Multi-Field'!$F$58="Drained"),BI166,IF(AND('[1]Multi-Field'!$E$58=[1]Lists!BF166,'[1]Multi-Field'!$F$58="undrained"),BH166,""))</f>
        <v/>
      </c>
      <c r="DO166" s="409" t="str">
        <f>IF(AND('[1]Multi-Field'!$E$59=[1]Lists!BF166,'[1]Multi-Field'!$F$59="Drained"),BI166,IF(AND('[1]Multi-Field'!$E$59=[1]Lists!BF166,'[1]Multi-Field'!$F$59="undrained"),BH166,""))</f>
        <v/>
      </c>
      <c r="DP166" s="409" t="str">
        <f>IF(AND('[1]Multi-Field'!$E$60=[1]Lists!BF166,'[1]Multi-Field'!$F$60="Drained"),BI166,IF(AND('[1]Multi-Field'!$E$60=[1]Lists!BF166,'[1]Multi-Field'!$F$60="undrained"),BH166,""))</f>
        <v/>
      </c>
      <c r="DQ166" s="409" t="str">
        <f>IF(AND('[1]Multi-Field'!$E$61=[1]Lists!BF166,'[1]Multi-Field'!$F$61="Drained"),BI166,IF(AND('[1]Multi-Field'!$E$61=[1]Lists!BF166,'[1]Multi-Field'!$F$61="undrained"),BH166,""))</f>
        <v/>
      </c>
      <c r="DR166" s="409" t="str">
        <f>IF(AND('[1]Multi-Field'!$E$62=[1]Lists!BF166,'[1]Multi-Field'!$F$62="Drained"),BI166,IF(AND('[1]Multi-Field'!$E$62=[1]Lists!BF166,'[1]Multi-Field'!$F$62="undrained"),BH166,""))</f>
        <v/>
      </c>
      <c r="DS166" s="409" t="str">
        <f>IF(AND('[1]Multi-Field'!$E$63=[1]Lists!BF166,'[1]Multi-Field'!$F$63="Drained"),BI166,IF(AND('[1]Multi-Field'!$E$63=[1]Lists!BF166,'[1]Multi-Field'!$F$63="undrained"),BH166,""))</f>
        <v/>
      </c>
      <c r="DT166" s="409" t="str">
        <f>IF(AND('[1]Multi-Field'!$E$64=[1]Lists!BF166,'[1]Multi-Field'!$F$64="Drained"),BI166,IF(AND('[1]Multi-Field'!$E$64=[1]Lists!BF166,'[1]Multi-Field'!$F$64="undrained"),BH166,""))</f>
        <v/>
      </c>
      <c r="DU166" s="409" t="str">
        <f>IF(AND('[1]Multi-Field'!$E$65=[1]Lists!BF166,'[1]Multi-Field'!$F$65="Drained"),BI166,IF(AND('[1]Multi-Field'!$E$65=[1]Lists!BF166,'[1]Multi-Field'!$F$65="undrained"),BH166,""))</f>
        <v/>
      </c>
      <c r="DV166" s="409" t="str">
        <f>IF(AND('[1]Multi-Field'!$E$66=[1]Lists!BF166,'[1]Multi-Field'!$F$66="Drained"),BI166,IF(AND('[1]Multi-Field'!$E$66=[1]Lists!BF166,'[1]Multi-Field'!$F$66="undrained"),BH166,""))</f>
        <v/>
      </c>
      <c r="DW166" s="409" t="str">
        <f>IF(AND('[1]Multi-Field'!$E$67=[1]Lists!BF166,'[1]Multi-Field'!$F$67="Drained"),BI166,IF(AND('[1]Multi-Field'!$E$67=[1]Lists!BF166,'[1]Multi-Field'!$F$67="undrained"),BH166,""))</f>
        <v/>
      </c>
      <c r="DX166" s="409" t="str">
        <f>IF(AND('[1]Multi-Field'!$E$68=[1]Lists!BF166,'[1]Multi-Field'!$F$68="Drained"),BI166,IF(AND('[1]Multi-Field'!$E$68=[1]Lists!BF166,'[1]Multi-Field'!$F$68="undrained"),BH166,""))</f>
        <v/>
      </c>
      <c r="DY166" s="409" t="str">
        <f>IF(AND('[1]Multi-Field'!$E$69=[1]Lists!BF166,'[1]Multi-Field'!$F$69="Drained"),BI166,IF(AND('[1]Multi-Field'!$E$69=[1]Lists!BF166,'[1]Multi-Field'!$F$69="undrained"),BH166,""))</f>
        <v/>
      </c>
      <c r="DZ166" s="409" t="str">
        <f>IF(AND('[1]Multi-Field'!$E$70=[1]Lists!BF166,'[1]Multi-Field'!$F$70="Drained"),BI166,IF(AND('[1]Multi-Field'!$E$70=[1]Lists!BF166,'[1]Multi-Field'!$F$70="undrained"),BH166,""))</f>
        <v/>
      </c>
      <c r="EA166" s="409" t="str">
        <f>IF(AND('[1]Multi-Field'!$E$71=[1]Lists!BF166,'[1]Multi-Field'!$F$71="Drained"),BI166,IF(AND('[1]Multi-Field'!$E$71=[1]Lists!BF166,'[1]Multi-Field'!$F$71="undrained"),BH166,""))</f>
        <v/>
      </c>
      <c r="EB166" s="409" t="str">
        <f>IF(AND('[1]Multi-Field'!$E$72=[1]Lists!BF166,'[1]Multi-Field'!$F$72="Drained"),BI166,IF(AND('[1]Multi-Field'!$E$72=[1]Lists!BF166,'[1]Multi-Field'!$F$72="undrained"),BH166,""))</f>
        <v/>
      </c>
      <c r="EC166" s="409" t="str">
        <f>IF(AND('[1]Multi-Field'!$E$73=[1]Lists!BF166,'[1]Multi-Field'!$F$73="Drained"),BI166,IF(AND('[1]Multi-Field'!$E$73=[1]Lists!BF166,'[1]Multi-Field'!$F$73="undrained"),BH166,""))</f>
        <v/>
      </c>
      <c r="ED166" s="409" t="str">
        <f>IF(AND('[1]Multi-Field'!$E$74=[1]Lists!BF166,'[1]Multi-Field'!$F$74="Drained"),BI166,IF(AND('[1]Multi-Field'!$E$74=[1]Lists!BF166,'[1]Multi-Field'!$F$74="undrained"),BH166,""))</f>
        <v/>
      </c>
      <c r="EE166" s="409" t="str">
        <f>IF(AND('[1]Multi-Field'!$E$75=[1]Lists!BF166,'[1]Multi-Field'!$F$75="Drained"),BI166,IF(AND('[1]Multi-Field'!$E$75=[1]Lists!BF166,'[1]Multi-Field'!$F$75="undrained"),BH166,""))</f>
        <v/>
      </c>
      <c r="EF166" s="409" t="str">
        <f>IF(AND('[1]Multi-Field'!$E$76=[1]Lists!BF166,'[1]Multi-Field'!$F$76="Drained"),BI166,IF(AND('[1]Multi-Field'!$E$76=[1]Lists!BF166,'[1]Multi-Field'!$F$6="undrained"),BH166,""))</f>
        <v/>
      </c>
      <c r="EG166" s="409" t="str">
        <f>IF(AND('[1]Multi-Field'!$E$77=[1]Lists!BF166,'[1]Multi-Field'!$F$77="Drained"),BI166,IF(AND('[1]Multi-Field'!$E$77=[1]Lists!BF166,'[1]Multi-Field'!$F$77="undrained"),BH166,""))</f>
        <v/>
      </c>
      <c r="EH166" s="409" t="str">
        <f>IF(AND('[1]Multi-Field'!$E$78=[1]Lists!BF166,'[1]Multi-Field'!$F$78="Drained"),BI166,IF(AND('[1]Multi-Field'!$E$78=[1]Lists!BF166,'[1]Multi-Field'!$F$78="undrained"),BH166,""))</f>
        <v/>
      </c>
      <c r="EI166" s="409" t="str">
        <f>IF(AND('[1]Multi-Field'!$E$79=[1]Lists!BF166,'[1]Multi-Field'!$F$79="Drained"),BI166,IF(AND('[1]Multi-Field'!$E$79=[1]Lists!BF166,'[1]Multi-Field'!$F$79="undrained"),BH166,""))</f>
        <v/>
      </c>
      <c r="EJ166" s="409" t="str">
        <f>IF(AND('[1]Multi-Field'!$E$80=[1]Lists!BF166,'[1]Multi-Field'!$F$80="Drained"),BI166,IF(AND('[1]Multi-Field'!$E$80=[1]Lists!BF166,'[1]Multi-Field'!$F$80="undrained"),BH166,""))</f>
        <v/>
      </c>
      <c r="EK166" s="409" t="str">
        <f>IF(AND('[1]Multi-Field'!$E$81=[1]Lists!BF166,'[1]Multi-Field'!$F$81="Drained"),BI166,IF(AND('[1]Multi-Field'!$E$81=[1]Lists!BF166,'[1]Multi-Field'!$F$81="undrained"),BH166,""))</f>
        <v/>
      </c>
      <c r="EL166" s="409" t="str">
        <f>IF(AND('[1]Multi-Field'!$E$82=[1]Lists!BF166,'[1]Multi-Field'!$F$82="Drained"),BI166,IF(AND('[1]Multi-Field'!$E$82=[1]Lists!BF166,'[1]Multi-Field'!$F$82="undrained"),BH166,""))</f>
        <v/>
      </c>
      <c r="EM166" s="409" t="str">
        <f>IF(AND('[1]Multi-Field'!$E$83=[1]Lists!BF166,'[1]Multi-Field'!$F$83="Drained"),BI166,IF(AND('[1]Multi-Field'!$E$83=[1]Lists!BF166,'[1]Multi-Field'!$F$83="undrained"),BH166,""))</f>
        <v/>
      </c>
      <c r="EN166" s="409" t="str">
        <f>IF(AND('[1]Multi-Field'!$E$84=[1]Lists!BF166,'[1]Multi-Field'!$F$84="Drained"),BI166,IF(AND('[1]Multi-Field'!$E$84=[1]Lists!BF166,'[1]Multi-Field'!$F$84="undrained"),BH166,""))</f>
        <v/>
      </c>
      <c r="EO166" s="409" t="str">
        <f>IF(AND('[1]Multi-Field'!$E$85=[1]Lists!BF166,'[1]Multi-Field'!$F$85="Drained"),BI166,IF(AND('[1]Multi-Field'!$E$85=[1]Lists!BF166,'[1]Multi-Field'!$F$85="undrained"),BH166,""))</f>
        <v/>
      </c>
      <c r="EP166" s="409" t="str">
        <f>IF(AND('[1]Multi-Field'!$E$86=[1]Lists!BF166,'[1]Multi-Field'!$F$86="Drained"),BI166,IF(AND('[1]Multi-Field'!$E$86=[1]Lists!BF166,'[1]Multi-Field'!$F$86="undrained"),BH166,""))</f>
        <v/>
      </c>
      <c r="EQ166" s="409" t="str">
        <f>IF(AND('[1]Multi-Field'!$E$87=[1]Lists!BF166,'[1]Multi-Field'!$F$87="Drained"),BI166,IF(AND('[1]Multi-Field'!$E$87=[1]Lists!BF166,'[1]Multi-Field'!$F$87="undrained"),BH166,""))</f>
        <v/>
      </c>
      <c r="ER166" s="409" t="str">
        <f>IF(AND('[1]Multi-Field'!$E$88=[1]Lists!BF166,'[1]Multi-Field'!$F$88="Drained"),BI166,IF(AND('[1]Multi-Field'!$E$88=[1]Lists!BF166,'[1]Multi-Field'!$F$88="undrained"),BH166,""))</f>
        <v/>
      </c>
      <c r="ES166" s="409" t="str">
        <f>IF(AND('[1]Multi-Field'!$E$89=[1]Lists!BF166,'[1]Multi-Field'!$F$89="Drained"),BI166,IF(AND('[1]Multi-Field'!$E$89=[1]Lists!BF166,'[1]Multi-Field'!$F$89="undrained"),BH166,""))</f>
        <v/>
      </c>
      <c r="ET166" s="409" t="str">
        <f>IF(AND('[1]Multi-Field'!$E$90=[1]Lists!BF166,'[1]Multi-Field'!$F$90="Drained"),BI166,IF(AND('[1]Multi-Field'!$E$90=[1]Lists!BF166,'[1]Multi-Field'!$F$90="undrained"),BH166,""))</f>
        <v/>
      </c>
      <c r="EU166" s="409" t="str">
        <f>IF(AND('[1]Multi-Field'!$E$91=[1]Lists!BF166,'[1]Multi-Field'!$F$91="Drained"),BI166,IF(AND('[1]Multi-Field'!$E$91=[1]Lists!BF166,'[1]Multi-Field'!$F$91="undrained"),BH166,""))</f>
        <v/>
      </c>
      <c r="EV166" s="409" t="str">
        <f>IF(AND('[1]Multi-Field'!$E$92=[1]Lists!BF166,'[1]Multi-Field'!$F$92="Drained"),BI166,IF(AND('[1]Multi-Field'!$E$92=[1]Lists!BF166,'[1]Multi-Field'!$F$92="undrained"),BH166,""))</f>
        <v/>
      </c>
      <c r="EW166" s="409" t="str">
        <f>IF(AND('[1]Multi-Field'!$E$93=[1]Lists!BF166,'[1]Multi-Field'!$F$93="Drained"),BI166,IF(AND('[1]Multi-Field'!$E$93=[1]Lists!BF166,'[1]Multi-Field'!$F$93="undrained"),BH166,""))</f>
        <v/>
      </c>
      <c r="EX166" s="409" t="str">
        <f>IF(AND('[1]Multi-Field'!$E$94=[1]Lists!BF166,'[1]Multi-Field'!$F$94="Drained"),BI166,IF(AND('[1]Multi-Field'!$E$94=[1]Lists!BF166,'[1]Multi-Field'!$F$94="undrained"),BH166,""))</f>
        <v/>
      </c>
      <c r="EY166" s="409" t="str">
        <f>IF(AND('[1]Multi-Field'!$E$95=[1]Lists!BF166,'[1]Multi-Field'!$F$95="Drained"),BI166,IF(AND('[1]Multi-Field'!$E$95=[1]Lists!BF166,'[1]Multi-Field'!$F$95="undrained"),BH166,""))</f>
        <v/>
      </c>
      <c r="EZ166" s="409" t="str">
        <f>IF(AND('[1]Multi-Field'!$E$96=[1]Lists!BF166,'[1]Multi-Field'!$F$96="Drained"),BI166,IF(AND('[1]Multi-Field'!$E$96=[1]Lists!BF166,'[1]Multi-Field'!$F$96="undrained"),BH166,""))</f>
        <v/>
      </c>
      <c r="FA166" s="409" t="str">
        <f>IF(AND('[1]Multi-Field'!$E$97=[1]Lists!BF166,'[1]Multi-Field'!$F$97="Drained"),BI166,IF(AND('[1]Multi-Field'!$E$97=[1]Lists!BF166,'[1]Multi-Field'!$F$97="undrained"),BH166,""))</f>
        <v/>
      </c>
      <c r="FB166" s="409" t="str">
        <f>IF(AND('[1]Multi-Field'!$E$98=[1]Lists!BF166,'[1]Multi-Field'!$F$98="Drained"),BI166,IF(AND('[1]Multi-Field'!$E$98=[1]Lists!BF166,'[1]Multi-Field'!$F$98="undrained"),BH166,""))</f>
        <v/>
      </c>
      <c r="FC166" s="409" t="str">
        <f>IF(AND('[1]Multi-Field'!$E$99=[1]Lists!BF166,'[1]Multi-Field'!$F$99="Drained"),BI166,IF(AND('[1]Multi-Field'!$E$99=[1]Lists!BF166,'[1]Multi-Field'!$F$99="undrained"),BH166,""))</f>
        <v/>
      </c>
      <c r="FD166" s="409" t="str">
        <f>IF(AND('[1]Multi-Field'!$E$100=[1]Lists!BF166,'[1]Multi-Field'!$F$100="Drained"),BI166,IF(AND('[1]Multi-Field'!$E$100=[1]Lists!BF166,'[1]Multi-Field'!$F$100="undrained"),BH166,""))</f>
        <v/>
      </c>
      <c r="FE166" s="409" t="str">
        <f>IF(AND('[1]Multi-Field'!$E$101=[1]Lists!BF166,'[1]Multi-Field'!$F$101="Drained"),BI166,IF(AND('[1]Multi-Field'!$E$101=[1]Lists!BF166,'[1]Multi-Field'!$F$101="undrained"),BH166,""))</f>
        <v/>
      </c>
      <c r="FF166" s="409" t="str">
        <f>IF(AND('[1]Multi-Field'!$E$102=[1]Lists!BF166,'[1]Multi-Field'!$F$102="Drained"),BI166,IF(AND('[1]Multi-Field'!$E$102=[1]Lists!BF166,'[1]Multi-Field'!$F$102="undrained"),BH166,""))</f>
        <v/>
      </c>
      <c r="FG166" s="409" t="str">
        <f>IF(AND('[1]Multi-Field'!$E$103=[1]Lists!BF166,'[1]Multi-Field'!$F$103="Drained"),BI166,IF(AND('[1]Multi-Field'!$E$103=[1]Lists!BF166,'[1]Multi-Field'!$F$103="undrained"),BH166,""))</f>
        <v/>
      </c>
      <c r="FH166" s="409" t="str">
        <f>IF(AND('[1]Multi-Field'!$E$104=[1]Lists!BF166,'[1]Multi-Field'!$F$104="Drained"),BI166,IF(AND('[1]Multi-Field'!$E$104=[1]Lists!BF166,'[1]Multi-Field'!$F$104="undrained"),BH166,""))</f>
        <v/>
      </c>
      <c r="FI166" s="409" t="str">
        <f>IF(AND('[1]Multi-Field'!$E$105=[1]Lists!BF166,'[1]Multi-Field'!$F$105="Drained"),BI166,IF(AND('[1]Multi-Field'!$E$105=[1]Lists!BF166,'[1]Multi-Field'!$F$105="undrained"),BH166,""))</f>
        <v/>
      </c>
      <c r="FJ166" s="409" t="str">
        <f>IF(AND('[1]Multi-Field'!$E$106=[1]Lists!BF166,'[1]Multi-Field'!$F$106="Drained"),BI166,IF(AND('[1]Multi-Field'!$E$106=[1]Lists!BF166,'[1]Multi-Field'!$F$106="undrained"),BH166,""))</f>
        <v/>
      </c>
      <c r="FK166" s="409" t="str">
        <f>IF(AND('[1]Multi-Field'!$E$107=[1]Lists!BF166,'[1]Multi-Field'!$F$107="Drained"),BI166,IF(AND('[1]Multi-Field'!$E$107=[1]Lists!BF166,'[1]Multi-Field'!$F$107="undrained"),BH166,""))</f>
        <v/>
      </c>
      <c r="FL166" s="409" t="str">
        <f>IF(AND('[1]Multi-Field'!$E$108=[1]Lists!BF166,'[1]Multi-Field'!$F$108="Drained"),BI166,IF(AND('[1]Multi-Field'!$E$108=[1]Lists!BF166,'[1]Multi-Field'!$F$108="undrained"),BH166,""))</f>
        <v/>
      </c>
      <c r="FM166" s="409" t="str">
        <f>IF(AND('[1]Multi-Field'!$E$109=[1]Lists!BF166,'[1]Multi-Field'!$F$109="Drained"),BI166,IF(AND('[1]Multi-Field'!$E$109=[1]Lists!BF166,'[1]Multi-Field'!$F$109="undrained"),BH166,""))</f>
        <v/>
      </c>
      <c r="FN166" s="409" t="str">
        <f>IF(AND('[1]Multi-Field'!$E$110=[1]Lists!BF166,'[1]Multi-Field'!$F$110="Drained"),BI166,IF(AND('[1]Multi-Field'!$E$110=[1]Lists!BF166,'[1]Multi-Field'!$F$110="undrained"),BH166,""))</f>
        <v/>
      </c>
      <c r="FO166" s="409" t="str">
        <f>IF(AND('[1]Multi-Field'!$E$111=[1]Lists!BF166,'[1]Multi-Field'!$F$111="Drained"),BI166,IF(AND('[1]Multi-Field'!$E$111=[1]Lists!BF166,'[1]Multi-Field'!$F$111="undrained"),BH166,""))</f>
        <v/>
      </c>
      <c r="FP166" s="409" t="str">
        <f>IF(AND('[1]Multi-Field'!$E$112=[1]Lists!BF166,'[1]Multi-Field'!$F$112="Drained"),BI166,IF(AND('[1]Multi-Field'!$E$112=[1]Lists!BF166,'[1]Multi-Field'!$F$112="undrained"),BH166,""))</f>
        <v/>
      </c>
      <c r="FQ166" s="409" t="str">
        <f>IF(AND('[1]Multi-Field'!$E$113=[1]Lists!BF166,'[1]Multi-Field'!$F$113="Drained"),BI166,IF(AND('[1]Multi-Field'!$E$113=[1]Lists!BF166,'[1]Multi-Field'!$F$113="undrained"),BH166,""))</f>
        <v/>
      </c>
      <c r="FR166" s="409" t="str">
        <f>IF(AND('[1]Multi-Field'!$E$114=[1]Lists!BF166,'[1]Multi-Field'!$F$114="Drained"),BI166,IF(AND('[1]Multi-Field'!$E$114=[1]Lists!BF166,'[1]Multi-Field'!$F$114="undrained"),BH166,""))</f>
        <v/>
      </c>
      <c r="FS166" s="409" t="str">
        <f>IF(AND('[1]Multi-Field'!$E$115=[1]Lists!BF166,'[1]Multi-Field'!$F$115="Drained"),BI166,IF(AND('[1]Multi-Field'!$E$115=[1]Lists!BF166,'[1]Multi-Field'!$F$115="undrained"),BH166,""))</f>
        <v/>
      </c>
      <c r="FT166" s="409" t="str">
        <f>IF(AND('[1]Multi-Field'!$E$116=[1]Lists!BF166,'[1]Multi-Field'!$F$116="Drained"),BI166,IF(AND('[1]Multi-Field'!$E$116=[1]Lists!BF166,'[1]Multi-Field'!$F$116="undrained"),BH166,""))</f>
        <v/>
      </c>
      <c r="FU166" s="409" t="str">
        <f>IF(AND('[1]Multi-Field'!$E$117=[1]Lists!BF166,'[1]Multi-Field'!$F$117="Drained"),BI166,IF(AND('[1]Multi-Field'!$E$117=[1]Lists!BF166,'[1]Multi-Field'!$F$117="undrained"),BH166,""))</f>
        <v/>
      </c>
      <c r="FV166" s="409" t="str">
        <f>IF(AND('[1]Multi-Field'!$E$118=[1]Lists!BF166,'[1]Multi-Field'!$F$118="Drained"),BI166,IF(AND('[1]Multi-Field'!$E$118=[1]Lists!BF166,'[1]Multi-Field'!$F$118="undrained"),BH166,""))</f>
        <v/>
      </c>
      <c r="FW166" s="409" t="str">
        <f>IF(AND('[1]Multi-Field'!$E$119=[1]Lists!BF166,'[1]Multi-Field'!$F$119="Drained"),BI166,IF(AND('[1]Multi-Field'!$E$119=[1]Lists!BF166,'[1]Multi-Field'!$F$119="undrained"),BH166,""))</f>
        <v/>
      </c>
      <c r="FX166" s="409" t="str">
        <f>IF(AND('[1]Multi-Field'!$E$120=[1]Lists!BF166,'[1]Multi-Field'!$F$120="Drained"),BI166,IF(AND('[1]Multi-Field'!$E$120=[1]Lists!BF166,'[1]Multi-Field'!$F$120="undrained"),BH166,""))</f>
        <v/>
      </c>
    </row>
    <row r="167" spans="1:180" ht="13.5" customHeight="1">
      <c r="A167" s="7" t="s">
        <v>254</v>
      </c>
      <c r="B167" s="7"/>
      <c r="C167" s="7"/>
      <c r="D167" s="8">
        <v>70</v>
      </c>
      <c r="E167" s="8">
        <f t="shared" si="27"/>
        <v>70</v>
      </c>
      <c r="F167" s="8">
        <f t="shared" si="28"/>
        <v>70</v>
      </c>
      <c r="G167" s="8">
        <v>70</v>
      </c>
      <c r="H167" s="8">
        <v>50</v>
      </c>
      <c r="I167" s="8">
        <f t="shared" si="32"/>
        <v>50</v>
      </c>
      <c r="J167" s="8">
        <f t="shared" si="33"/>
        <v>50</v>
      </c>
      <c r="K167" s="8">
        <v>50</v>
      </c>
      <c r="L167" s="8">
        <v>110</v>
      </c>
      <c r="M167" s="8">
        <f t="shared" si="29"/>
        <v>110</v>
      </c>
      <c r="N167" s="8">
        <f t="shared" si="30"/>
        <v>110</v>
      </c>
      <c r="O167" s="8">
        <v>110</v>
      </c>
      <c r="P167" s="391">
        <v>142</v>
      </c>
      <c r="Q167" s="394"/>
      <c r="R167" s="395" t="b">
        <f>IF(OR('Multi-Field'!AA144=Lists!$AC$42,'Multi-Field'!AA144=Lists!$AC$43),IF('Multi-Field'!Z144="x",(IF('Multi-Field'!AC144=Lists!$Q$11,Lists!$R$11,IF('Multi-Field'!AC144=Lists!$Q$12,Lists!$R$12,IF('Multi-Field'!AC144=Lists!$Q$13,Lists!$R$13,IF('Multi-Field'!AC144=Lists!$Q$14,Lists!$R$14))))),IF('Multi-Field'!X144="x",(IF('Multi-Field'!AC144=Lists!$Q$11,Lists!$S$11,IF('Multi-Field'!AC144=Lists!$Q$12,Lists!$S$12,IF('Multi-Field'!AC144=Lists!$Q$13,Lists!$S$13,IF('Multi-Field'!AC144=Lists!$Q$14,Lists!$S$14))))),IF('Multi-Field'!V144="x",(IF('Multi-Field'!AC144=Lists!$Q$11,Lists!$T$11,IF('Multi-Field'!AC144=Lists!$Q$12,Lists!$T$12,IF('Multi-Field'!AC144=Lists!$Q$13,Lists!$T$13,IF('Multi-Field'!AC144=Lists!$Q$14,Lists!$T$14))))),0))))</f>
        <v>0</v>
      </c>
      <c r="S167" s="395" t="str">
        <f t="shared" si="38"/>
        <v/>
      </c>
      <c r="T167" s="395"/>
      <c r="U167" s="396"/>
      <c r="V167" s="383">
        <f>IF(OR('Multi-Field'!AI147=$U$4,'Multi-Field'!AI147=$U$5,'Multi-Field'!AI147=$U$6,'Multi-Field'!AI147=$U$7,'Multi-Field'!AI147=$U$8,'Multi-Field'!AI147=$U$9),(IF('Multi-Field'!AJ147=$V$2,100,IF('Multi-Field'!AJ147=$V$3,65,IF('Multi-Field'!AJ147=$V$4,53,IF('Multi-Field'!AJ147=$V$5,41,IF('Multi-Field'!AJ147=$V$6,23,IF('Multi-Field'!AJ147=$V$7,0,0))))))),0)</f>
        <v>0</v>
      </c>
      <c r="W167" s="383" t="str">
        <f>IF(AND(OR('Multi-Field'!AF147=$S$3,'Multi-Field'!AF147=S155,'Multi-Field'!AF147=$S$7),'Multi-Field'!AN147&lt;18,'Multi-Field'!AN147&gt;0),35,IF('Multi-Field'!AF147=$S$4,55,IF(AND('Multi-Field'!AF147=$S$6,'Multi-Field'!AN147&lt;18),30,IF(AND('Multi-Field'!AN147&gt;17,OR('Multi-Field'!AF147=$S$3,'Multi-Field'!AF147=$S$5,'Multi-Field'!AF147= $S$6,'Multi-Field'!AF147=$S$7)),25,"0"))))</f>
        <v>0</v>
      </c>
      <c r="X167" s="383">
        <f>IF(OR('Multi-Field'!BA147=$U$4,'Multi-Field'!BA147=$U$5,'Multi-Field'!BA147=$U$6,'Multi-Field'!BA147=U157,'Multi-Field'!BA147=$U$8,'Multi-Field'!BA147=$U$9),(IF('Multi-Field'!BB147=$V$2,100,IF('Multi-Field'!BB147=$V$3,65,IF('Multi-Field'!BB147=$V$4,53,IF('Multi-Field'!BB147=$V$5,41,IF('Multi-Field'!BB147=$V$6,23,IF('Multi-Field'!BB147=$V$7,0,0))))))),0)</f>
        <v>0</v>
      </c>
      <c r="Y167" s="383" t="str">
        <f>IF(AND(OR('Multi-Field'!AX147=$S$3,'Multi-Field'!AX147=$S$5,'Multi-Field'!AX147=$S$7),'Multi-Field'!BF147&lt;18),35,IF('Multi-Field'!AX147=$S$4,55,IF(AND('Multi-Field'!AX147=$S$6,'Multi-Field'!BF147&lt;18),30,IF(AND('Multi-Field'!BF147&gt;17,OR('Multi-Field'!AX147=$S$3,'Multi-Field'!AX147=$S$5,'Multi-Field'!AX147=$S$6,'Multi-Field'!AX147=$S$7)),25,"0"))))</f>
        <v>0</v>
      </c>
      <c r="Z167" s="383">
        <v>151</v>
      </c>
      <c r="AI167" s="384">
        <f>'[1]Multi-Field'!B163</f>
        <v>0</v>
      </c>
      <c r="AJ167" s="387" t="str">
        <f>IF(OR('[1]Multi-Field'!Q7=[1]Lists!$AC$42,'[1]Multi-Field'!Q7=[1]Lists!$AC$43),"x","")</f>
        <v/>
      </c>
      <c r="AK167" s="387" t="str">
        <f>IF(OR('[1]Multi-Field'!Q7=[1]Lists!$AC$6,'[1]Multi-Field'!Q7=$AC$2,'[1]Multi-Field'!Q7=$AC$4),"x","")</f>
        <v>x</v>
      </c>
      <c r="AL167" s="387" t="str">
        <f>IF(OR('[1]Multi-Field'!Q7=[1]Lists!$AC$7,'[1]Multi-Field'!Q7=$AC$3,'[1]Multi-Field'!Q7=$AC$5),"x","")</f>
        <v/>
      </c>
      <c r="AM167" s="387" t="str">
        <f>IF(OR('[1]Multi-Field'!Q7=$AC$23,'[1]Multi-Field'!Q7=$AC$13,'[1]Multi-Field'!Q7=$AC$9,'[1]Multi-Field'!Q7=$AC$19,'[1]Multi-Field'!Q7=$AC$47),"x","")</f>
        <v/>
      </c>
      <c r="AN167" s="387" t="str">
        <f>IF(OR('[1]Multi-Field'!Q7=$AC$24,'[1]Multi-Field'!Q7=$AC$14,'[1]Multi-Field'!Q7=$AC$10,'[1]Multi-Field'!Q7=$AC$22,'[1]Multi-Field'!Q7=$AC$48),"x","")</f>
        <v/>
      </c>
      <c r="AO167" s="387" t="str">
        <f>IF(OR('[1]Multi-Field'!Q7=$AC$21,'[1]Multi-Field'!Q7=$AC$28,'[1]Multi-Field'!Q7=$AC$62,'[1]Multi-Field'!Q7=$AC$102,'[1]Multi-Field'!Q7=$AC$98),"x","")</f>
        <v/>
      </c>
      <c r="AP167" s="387" t="str">
        <f>IF(OR('[1]Multi-Field'!Q7=$AC$25,'[1]Multi-Field'!Q7=$AC$63,'[1]Multi-Field'!Q7=$AC$85,'[1]Multi-Field'!Q7=$AC$87,'[1]Multi-Field'!Q7=$AC$92,'[1]Multi-Field'!Q7=$AC$93),"x","")</f>
        <v/>
      </c>
      <c r="AQ167" s="387" t="str">
        <f>IF(OR('[1]Multi-Field'!Q7=$AC$20,'[1]Multi-Field'!Q7=$AC$27,'[1]Multi-Field'!Q7=$AC$58,'[1]Multi-Field'!Q7=$AC$86,'[1]Multi-Field'!Q7=$AC$103,'[1]Multi-Field'!Q7=$AC$94),"x","")</f>
        <v/>
      </c>
      <c r="AR167" s="387" t="str">
        <f>IF(OR('[1]Multi-Field'!Q7=$AC$35,'[1]Multi-Field'!Q7=$AC$40,'[1]Multi-Field'!Q7=$AC$45,),"x","")</f>
        <v/>
      </c>
      <c r="AS167" s="387" t="str">
        <f>IF(OR('[1]Multi-Field'!Q7=$AC$36,'[1]Multi-Field'!Q7=$AC$41,'[1]Multi-Field'!Q7=$AC$46,),"x","")</f>
        <v/>
      </c>
      <c r="AT167" s="387" t="str">
        <f>IF(OR('[1]Multi-Field'!Q7=$AC$52,'[1]Multi-Field'!Q7=$AC$53,'[1]Multi-Field'!Q7=$AC$54,'[1]Multi-Field'!Q7=$AC$55,'[1]Multi-Field'!Q7=$AC$68,'[1]Multi-Field'!Q7=$AC$69,'[1]Multi-Field'!Q7=$AC$74,'[1]Multi-Field'!Q7=$AC$71,'[1]Multi-Field'!Q7=$AC$70),"x","")</f>
        <v/>
      </c>
      <c r="AU167" s="387" t="str">
        <f>IF('[1]Multi-Field'!Q7=$AC$72,"x","")</f>
        <v/>
      </c>
      <c r="AV167" s="387" t="str">
        <f>IF('[1]Multi-Field'!Q7=$AC$73,"x","")</f>
        <v/>
      </c>
      <c r="AW167" s="387" t="str">
        <f>IF('[1]Multi-Field'!Q7=$AC$83,"x","")</f>
        <v/>
      </c>
      <c r="AX167" s="387" t="str">
        <f>IF('[1]Multi-Field'!Q7=$AC$84,"x","")</f>
        <v/>
      </c>
      <c r="AY167" s="387" t="str">
        <f>IF('[1]Multi-Field'!Q7=$AC$97,"x","")</f>
        <v/>
      </c>
      <c r="AZ167" s="387" t="str">
        <f>IF('[1]Multi-Field'!Q7=$AC$99,"x","")</f>
        <v/>
      </c>
      <c r="BA167" s="387" t="str">
        <f>IF('[1]Multi-Field'!Q7=$AC$104,"x","")</f>
        <v/>
      </c>
      <c r="BB167" s="387" t="str">
        <f>IF('[1]Multi-Field'!Q7=$AC$105,"x","")</f>
        <v/>
      </c>
      <c r="BC167" s="388"/>
      <c r="BF167" s="411" t="s">
        <v>1336</v>
      </c>
      <c r="BG167" s="412">
        <v>5</v>
      </c>
      <c r="BH167" s="412">
        <v>4.5</v>
      </c>
      <c r="BI167" s="412">
        <v>5</v>
      </c>
      <c r="BJ167" s="409" t="e">
        <f>IF(AND('[1]Single Field'!#REF!=[1]Lists!BF167,'[1]Single Field'!#REF!="Drained"),"x",IF(AND('[1]Single Field'!#REF!=[1]Lists!BF167,'[1]Single Field'!#REF!="Undrained"),O,""))</f>
        <v>#REF!</v>
      </c>
      <c r="BK167" s="409" t="str">
        <f>IF(AND('[1]Multi-Field'!$E$3=[1]Lists!BF167,'[1]Multi-Field'!$F$3="Drained"),BI167,IF(AND('[1]Multi-Field'!$E$3=BF167,'[1]Multi-Field'!$F$3="undrained"),BH167,""))</f>
        <v/>
      </c>
      <c r="BL167" s="409" t="str">
        <f>IF(AND('[1]Multi-Field'!$E$4=BF167,'[1]Multi-Field'!$F$4="Drained"),BI167,IF(AND('[1]Multi-Field'!$E$4=BF167,'[1]Multi-Field'!$F$4="undrained"),BH167,""))</f>
        <v/>
      </c>
      <c r="BM167" s="409" t="str">
        <f>IF(AND('[1]Multi-Field'!$E$5=BF167,'[1]Multi-Field'!$F$5="Drained"),BI167,IF(AND('[1]Multi-Field'!$E$5=BF167,'[1]Multi-Field'!$F$5="undrained"),BH167,""))</f>
        <v/>
      </c>
      <c r="BN167" s="409" t="str">
        <f>IF(AND('[1]Multi-Field'!$E$6=BF167,'[1]Multi-Field'!$F$6="Drained"),BI167,IF(AND('[1]Multi-Field'!$E$6=BF167,'[1]Multi-Field'!$F$6="undrained"),BH167,""))</f>
        <v/>
      </c>
      <c r="BO167" s="409" t="str">
        <f>IF(AND('[1]Multi-Field'!$E$7=BF167,'[1]Multi-Field'!$F$7="Drained"),BI167,IF(AND('[1]Multi-Field'!$E$7=BF167,'[1]Multi-Field'!$F$7="undrained"),BH167,""))</f>
        <v/>
      </c>
      <c r="BP167" s="409" t="str">
        <f>IF(AND('[1]Multi-Field'!$E$8=BF167,'[1]Multi-Field'!$F$8="Drained"),BI167,IF(AND('[1]Multi-Field'!$E$8=BF167,'[1]Multi-Field'!$F$8="undrained"),BH167,""))</f>
        <v/>
      </c>
      <c r="BQ167" s="409" t="str">
        <f>IF(AND('[1]Multi-Field'!$E$9=BF167,'[1]Multi-Field'!$F$9="Drained"),BI167,IF(AND('[1]Multi-Field'!$E$9=BF167,'[1]Multi-Field'!$F$9="undrained"),BH167,""))</f>
        <v/>
      </c>
      <c r="BR167" s="409" t="str">
        <f>IF(AND('[1]Multi-Field'!$E$10=BF167,'[1]Multi-Field'!$F$10="Drained"),BI167,IF(AND('[1]Multi-Field'!$E$10=BF167,'[1]Multi-Field'!$F$10="undrained"),BH167,""))</f>
        <v/>
      </c>
      <c r="BS167" s="409" t="str">
        <f>IF(AND('[1]Multi-Field'!$E$11=BF167,'[1]Multi-Field'!$F$11="Drained"),BI167,IF(AND('[1]Multi-Field'!$E$11=BF167,'[1]Multi-Field'!$F$11="undrained"),BH167,""))</f>
        <v/>
      </c>
      <c r="BT167" s="409" t="str">
        <f>IF(AND('[1]Multi-Field'!$E$12=BF167,'[1]Multi-Field'!$F$12="Drained"),BI167,IF(AND('[1]Multi-Field'!$E$12=BF167,'[1]Multi-Field'!$F$12="undrained"),BH167,""))</f>
        <v/>
      </c>
      <c r="BU167" s="409" t="str">
        <f>IF(AND('[1]Multi-Field'!$E$13=BF167,'[1]Multi-Field'!$F$13="Drained"),BI167,IF(AND('[1]Multi-Field'!$E$3=BF167,'[1]Multi-Field'!$F$13="undrained"),BH167,""))</f>
        <v/>
      </c>
      <c r="BV167" s="409" t="str">
        <f>IF(AND('[1]Multi-Field'!$E$14=BF167,'[1]Multi-Field'!$F$14="Drained"),BI167,IF(AND('[1]Multi-Field'!$E$14=BF167,'[1]Multi-Field'!$F$14="undrained"),BH167,""))</f>
        <v/>
      </c>
      <c r="BW167" s="409" t="str">
        <f>IF(AND('[1]Multi-Field'!$E$15=BF167,'[1]Multi-Field'!$F$15="Drained"),BI167,IF(AND('[1]Multi-Field'!$E$15=BF167,'[1]Multi-Field'!$F$15="undrained"),BH167,""))</f>
        <v/>
      </c>
      <c r="BX167" s="409" t="str">
        <f>IF(AND('[1]Multi-Field'!$E$16=[1]Lists!BF167,'[1]Multi-Field'!$F$16="Drained"),BI167,IF(AND('[1]Multi-Field'!$E$16=[1]Lists!BF167,'[1]Multi-Field'!$F$16="undrained"),BH167,""))</f>
        <v/>
      </c>
      <c r="BY167" s="409" t="str">
        <f>IF(AND('[1]Multi-Field'!$E$17=[1]Lists!BF167,'[1]Multi-Field'!$F$17="Drained"),BI167,IF(AND('[1]Multi-Field'!$E$17=[1]Lists!BF167,'[1]Multi-Field'!$F$17="undrained"),BH167,""))</f>
        <v/>
      </c>
      <c r="BZ167" s="409" t="str">
        <f>IF(AND('[1]Multi-Field'!$E$18=[1]Lists!BF167,'[1]Multi-Field'!$F$18="Drained"),BI167,IF(AND('[1]Multi-Field'!$E$18=[1]Lists!BF167,'[1]Multi-Field'!$F$18="undrained"),BH167,""))</f>
        <v/>
      </c>
      <c r="CA167" s="409" t="str">
        <f>IF(AND('[1]Multi-Field'!$E$19=[1]Lists!BF167,'[1]Multi-Field'!$F$19="Drained"),BI167,IF(AND('[1]Multi-Field'!$E$19=[1]Lists!BF167,'[1]Multi-Field'!$F$19="undrained"),BH167,""))</f>
        <v/>
      </c>
      <c r="CB167" s="409" t="str">
        <f>IF(AND('[1]Multi-Field'!$E$20=[1]Lists!BF167,'[1]Multi-Field'!$F$20="Drained"),BI167,IF(AND('[1]Multi-Field'!$E$20=[1]Lists!BF167,'[1]Multi-Field'!$F$20="undrained"),BH167,""))</f>
        <v/>
      </c>
      <c r="CC167" s="409" t="str">
        <f>IF(AND('[1]Multi-Field'!$E$21=[1]Lists!BF167,'[1]Multi-Field'!$F$21="Drained"),BI167,IF(AND('[1]Multi-Field'!$E$21=[1]Lists!BF167,'[1]Multi-Field'!$F$21="undrained"),BH167,""))</f>
        <v/>
      </c>
      <c r="CD167" s="409" t="str">
        <f>IF(AND('[1]Multi-Field'!$E$22=[1]Lists!BF167,'[1]Multi-Field'!$F$22="Drained"),BI167,IF(AND('[1]Multi-Field'!$E$22=[1]Lists!BF167,'[1]Multi-Field'!$F$22="undrained"),BH167,""))</f>
        <v/>
      </c>
      <c r="CE167" s="409" t="str">
        <f>IF(AND('[1]Multi-Field'!$E$23=[1]Lists!BF167,'[1]Multi-Field'!$F$23="Drained"),BI167,IF(AND('[1]Multi-Field'!$E$23=[1]Lists!BF167,'[1]Multi-Field'!$F$23="undrained"),BH167,""))</f>
        <v/>
      </c>
      <c r="CF167" s="409" t="str">
        <f>IF(AND('[1]Multi-Field'!$E$24=[1]Lists!BF167,'[1]Multi-Field'!$F$24="Drained"),BI167,IF(AND('[1]Multi-Field'!$E$24=[1]Lists!BF167,'[1]Multi-Field'!$F$24="undrained"),BH167,""))</f>
        <v/>
      </c>
      <c r="CG167" s="409" t="str">
        <f>IF(AND('[1]Multi-Field'!$E$25=[1]Lists!BF167,'[1]Multi-Field'!$F$25="Drained"),BI167,IF(AND('[1]Multi-Field'!$E$25=[1]Lists!BF167,'[1]Multi-Field'!$F$25="undrained"),BH167,""))</f>
        <v/>
      </c>
      <c r="CH167" s="409" t="str">
        <f>IF(AND('[1]Multi-Field'!$E$26=[1]Lists!BF167,'[1]Multi-Field'!$F$26="Drained"),BI167,IF(AND('[1]Multi-Field'!$E$26=[1]Lists!BF167,'[1]Multi-Field'!$F$26="undrained"),BH167,""))</f>
        <v/>
      </c>
      <c r="CI167" s="409" t="str">
        <f>IF(AND('[1]Multi-Field'!$E$27=[1]Lists!BF167,'[1]Multi-Field'!$F$27="Drained"),BI167,IF(AND('[1]Multi-Field'!$E$27=[1]Lists!BF167,'[1]Multi-Field'!$F$27="undrained"),BH167,""))</f>
        <v/>
      </c>
      <c r="CJ167" s="409" t="str">
        <f>IF(AND('[1]Multi-Field'!$E$28=[1]Lists!BF167,'[1]Multi-Field'!$F$28="Drained"),BI167,IF(AND('[1]Multi-Field'!$E$28=[1]Lists!BF167,'[1]Multi-Field'!$F$28="undrained"),BH167,""))</f>
        <v/>
      </c>
      <c r="CK167" s="409" t="str">
        <f>IF(AND('[1]Multi-Field'!$E$29=[1]Lists!BF167,'[1]Multi-Field'!$F$29="Drained"),BI167,IF(AND('[1]Multi-Field'!$E$29=[1]Lists!BF167,'[1]Multi-Field'!$F$29="undrained"),BH167,""))</f>
        <v/>
      </c>
      <c r="CL167" s="409" t="str">
        <f>IF(AND('[1]Multi-Field'!$E$30=[1]Lists!BF167,'[1]Multi-Field'!$F$30="Drained"),BI167,IF(AND('[1]Multi-Field'!$E$30=[1]Lists!BF167,'[1]Multi-Field'!$F$30="undrained"),BH167,""))</f>
        <v/>
      </c>
      <c r="CM167" s="409" t="str">
        <f>IF(AND('[1]Multi-Field'!$E$31=[1]Lists!BF167,'[1]Multi-Field'!$F$31="Drained"),BI167,IF(AND('[1]Multi-Field'!$E$31=[1]Lists!BF167,'[1]Multi-Field'!$F$31="undrained"),BH167,""))</f>
        <v/>
      </c>
      <c r="CN167" s="409" t="str">
        <f>IF(AND('[1]Multi-Field'!$E$32=[1]Lists!BF167,'[1]Multi-Field'!$F$32="Drained"),BI167,IF(AND('[1]Multi-Field'!$E$32=[1]Lists!BF167,'[1]Multi-Field'!$F$32="undrained"),BH167,""))</f>
        <v/>
      </c>
      <c r="CO167" s="409" t="str">
        <f>IF(AND('[1]Multi-Field'!$E$33=[1]Lists!BF167,'[1]Multi-Field'!$F$33="Drained"),BI167,IF(AND('[1]Multi-Field'!$E$33=[1]Lists!BF167,'[1]Multi-Field'!$F$33="undrained"),BH167,""))</f>
        <v/>
      </c>
      <c r="CP167" s="409" t="str">
        <f>IF(AND('[1]Multi-Field'!$E$34=[1]Lists!BF167,'[1]Multi-Field'!$F$34="Drained"),BI167,IF(AND('[1]Multi-Field'!$E$34=[1]Lists!BF167,'[1]Multi-Field'!$F$34="undrained"),BH167,""))</f>
        <v/>
      </c>
      <c r="CQ167" s="409" t="str">
        <f>IF(AND('[1]Multi-Field'!$E$35=[1]Lists!BF167,'[1]Multi-Field'!$F$35="Drained"),BI167,IF(AND('[1]Multi-Field'!$E$35=[1]Lists!BF167,'[1]Multi-Field'!$F$35="undrained"),BH167,""))</f>
        <v/>
      </c>
      <c r="CR167" s="409" t="str">
        <f>IF(AND('[1]Multi-Field'!$E$36=[1]Lists!BF167,'[1]Multi-Field'!$F$36="Drained"),BI167,IF(AND('[1]Multi-Field'!$E$36=[1]Lists!BF167,'[1]Multi-Field'!$F$36="undrained"),BH167,""))</f>
        <v/>
      </c>
      <c r="CS167" s="409" t="str">
        <f>IF(AND('[1]Multi-Field'!$E$37=[1]Lists!BF167,'[1]Multi-Field'!$F$37="Drained"),BI167,IF(AND('[1]Multi-Field'!$E$37=[1]Lists!BF167,'[1]Multi-Field'!$F$37="undrained"),BH167,""))</f>
        <v/>
      </c>
      <c r="CT167" s="409" t="str">
        <f>IF(AND('[1]Multi-Field'!$E$38=[1]Lists!BF167,'[1]Multi-Field'!$F$38="Drained"),BI167,IF(AND('[1]Multi-Field'!$E$38=[1]Lists!BF167,'[1]Multi-Field'!$F$38="undrained"),BH167,""))</f>
        <v/>
      </c>
      <c r="CU167" s="409" t="str">
        <f>IF(AND('[1]Multi-Field'!$E$39=[1]Lists!BF167,'[1]Multi-Field'!$F$39="Drained"),BI167,IF(AND('[1]Multi-Field'!$E$39=[1]Lists!BF167,'[1]Multi-Field'!$F$39="undrained"),BH167,""))</f>
        <v/>
      </c>
      <c r="CV167" s="409" t="str">
        <f>IF(AND('[1]Multi-Field'!$E$40=[1]Lists!BF167,'[1]Multi-Field'!$F$40="Drained"),BI167,IF(AND('[1]Multi-Field'!$E$40=[1]Lists!BF167,'[1]Multi-Field'!$F$40="undrained"),BH167,""))</f>
        <v/>
      </c>
      <c r="CW167" s="409" t="str">
        <f>IF(AND('[1]Multi-Field'!$E$41=[1]Lists!BF167,'[1]Multi-Field'!$F$40="Drained"),BI167,IF(AND('[1]Multi-Field'!$E$40=[1]Lists!BF167,'[1]Multi-Field'!$F$40="undrained"),BH167,""))</f>
        <v/>
      </c>
      <c r="CX167" s="409" t="str">
        <f>IF(AND('[1]Multi-Field'!$E$42=[1]Lists!BF167,'[1]Multi-Field'!$F$42="Drained"),BI167,IF(AND('[1]Multi-Field'!$E$42=[1]Lists!BF167,'[1]Multi-Field'!$F$42="undrained"),BH167,""))</f>
        <v/>
      </c>
      <c r="CY167" s="409" t="str">
        <f>IF(AND('[1]Multi-Field'!$E$43=[1]Lists!BF167,'[1]Multi-Field'!$F$43="Drained"),BI167,IF(AND('[1]Multi-Field'!$E$43=[1]Lists!BF167,'[1]Multi-Field'!$F$43="undrained"),BH167,""))</f>
        <v/>
      </c>
      <c r="CZ167" s="409" t="str">
        <f>IF(AND('[1]Multi-Field'!$E$44=[1]Lists!BF167,'[1]Multi-Field'!$F$44="Drained"),BI167,IF(AND('[1]Multi-Field'!$E$44=[1]Lists!BF167,'[1]Multi-Field'!$F$44="undrained"),BH167,""))</f>
        <v/>
      </c>
      <c r="DA167" s="409" t="str">
        <f>IF(AND('[1]Multi-Field'!$E$45=[1]Lists!BF167,'[1]Multi-Field'!$F$45="Drained"),BI167,IF(AND('[1]Multi-Field'!$E$45=[1]Lists!BF167,'[1]Multi-Field'!$F$45="undrained"),BH167,""))</f>
        <v/>
      </c>
      <c r="DB167" s="409" t="str">
        <f>IF(AND('[1]Multi-Field'!$E$46=[1]Lists!BF167,'[1]Multi-Field'!$F$46="Drained"),BI167,IF(AND('[1]Multi-Field'!$E$46=[1]Lists!BF167,'[1]Multi-Field'!$F$46="undrained"),BH167,""))</f>
        <v/>
      </c>
      <c r="DC167" s="409" t="str">
        <f>IF(AND('[1]Multi-Field'!$E$47=[1]Lists!BF167,'[1]Multi-Field'!$F$47="Drained"),BI167,IF(AND('[1]Multi-Field'!$E$47=[1]Lists!BF167,'[1]Multi-Field'!$F$47="undrained"),BH167,""))</f>
        <v/>
      </c>
      <c r="DD167" s="409" t="str">
        <f>IF(AND('[1]Multi-Field'!$E$48=[1]Lists!BF167,'[1]Multi-Field'!$F$48="Drained"),BI167,IF(AND('[1]Multi-Field'!$E$48=[1]Lists!BF167,'[1]Multi-Field'!$F$48="undrained"),BH167,""))</f>
        <v/>
      </c>
      <c r="DE167" s="409" t="str">
        <f>IF(AND('[1]Multi-Field'!$E$49=[1]Lists!BF167,'[1]Multi-Field'!$F$49="Drained"),BI167,IF(AND('[1]Multi-Field'!$E$49=[1]Lists!BF167,'[1]Multi-Field'!$F$9="undrained"),BH167,""))</f>
        <v/>
      </c>
      <c r="DF167" s="409" t="str">
        <f>IF(AND('[1]Multi-Field'!$E$50=[1]Lists!BF167,'[1]Multi-Field'!$F$50="Drained"),BI167,IF(AND('[1]Multi-Field'!$E$50=[1]Lists!BF167,'[1]Multi-Field'!$F$50="undrained"),BH167,""))</f>
        <v/>
      </c>
      <c r="DG167" s="409" t="str">
        <f>IF(AND('[1]Multi-Field'!$E$51=[1]Lists!BF167,'[1]Multi-Field'!$F$51="Drained"),BI167,IF(AND('[1]Multi-Field'!$E$51=[1]Lists!BF167,'[1]Multi-Field'!$F$51="undrained"),BH167,""))</f>
        <v/>
      </c>
      <c r="DH167" s="409" t="str">
        <f>IF(AND('[1]Multi-Field'!$E$52=[1]Lists!BF167,'[1]Multi-Field'!$F$52="Drained"),BI167,IF(AND('[1]Multi-Field'!$E$52=[1]Lists!BF167,'[1]Multi-Field'!$F$52="undrained"),BH167,""))</f>
        <v/>
      </c>
      <c r="DI167" s="409" t="str">
        <f>IF(AND('[1]Multi-Field'!$E$53=[1]Lists!BF167,'[1]Multi-Field'!$F$53="Drained"),BI167,IF(AND('[1]Multi-Field'!$E$53=[1]Lists!BF167,'[1]Multi-Field'!$F$53="undrained"),BH167,""))</f>
        <v/>
      </c>
      <c r="DJ167" s="409" t="str">
        <f>IF(AND('[1]Multi-Field'!$E$54=[1]Lists!BF167,'[1]Multi-Field'!$F$54="Drained"),BI167,IF(AND('[1]Multi-Field'!$E$54=[1]Lists!BF167,'[1]Multi-Field'!$F$54="undrained"),BH167,""))</f>
        <v/>
      </c>
      <c r="DK167" s="409" t="str">
        <f>IF(AND('[1]Multi-Field'!$E$55=[1]Lists!BF167,'[1]Multi-Field'!$F$55="Drained"),BI167,IF(AND('[1]Multi-Field'!$E$55=[1]Lists!BF167,'[1]Multi-Field'!$F$55="undrained"),BH167,""))</f>
        <v/>
      </c>
      <c r="DL167" s="409" t="str">
        <f>IF(AND('[1]Multi-Field'!$E$56=[1]Lists!BF167,'[1]Multi-Field'!$F$56="Drained"),BI167,IF(AND('[1]Multi-Field'!$E$56=[1]Lists!BF167,'[1]Multi-Field'!$F$56="undrained"),BH167,""))</f>
        <v/>
      </c>
      <c r="DM167" s="409" t="str">
        <f>IF(AND('[1]Multi-Field'!$E$57=[1]Lists!BF167,'[1]Multi-Field'!$F$57="Drained"),BI167,IF(AND('[1]Multi-Field'!$E$57=[1]Lists!BF167,'[1]Multi-Field'!$F$57="undrained"),BH167,""))</f>
        <v/>
      </c>
      <c r="DN167" s="409" t="str">
        <f>IF(AND('[1]Multi-Field'!$E$58=[1]Lists!BF167,'[1]Multi-Field'!$F$58="Drained"),BI167,IF(AND('[1]Multi-Field'!$E$58=[1]Lists!BF167,'[1]Multi-Field'!$F$58="undrained"),BH167,""))</f>
        <v/>
      </c>
      <c r="DO167" s="409" t="str">
        <f>IF(AND('[1]Multi-Field'!$E$59=[1]Lists!BF167,'[1]Multi-Field'!$F$59="Drained"),BI167,IF(AND('[1]Multi-Field'!$E$59=[1]Lists!BF167,'[1]Multi-Field'!$F$59="undrained"),BH167,""))</f>
        <v/>
      </c>
      <c r="DP167" s="409" t="str">
        <f>IF(AND('[1]Multi-Field'!$E$60=[1]Lists!BF167,'[1]Multi-Field'!$F$60="Drained"),BI167,IF(AND('[1]Multi-Field'!$E$60=[1]Lists!BF167,'[1]Multi-Field'!$F$60="undrained"),BH167,""))</f>
        <v/>
      </c>
      <c r="DQ167" s="409" t="str">
        <f>IF(AND('[1]Multi-Field'!$E$61=[1]Lists!BF167,'[1]Multi-Field'!$F$61="Drained"),BI167,IF(AND('[1]Multi-Field'!$E$61=[1]Lists!BF167,'[1]Multi-Field'!$F$61="undrained"),BH167,""))</f>
        <v/>
      </c>
      <c r="DR167" s="409" t="str">
        <f>IF(AND('[1]Multi-Field'!$E$62=[1]Lists!BF167,'[1]Multi-Field'!$F$62="Drained"),BI167,IF(AND('[1]Multi-Field'!$E$62=[1]Lists!BF167,'[1]Multi-Field'!$F$62="undrained"),BH167,""))</f>
        <v/>
      </c>
      <c r="DS167" s="409" t="str">
        <f>IF(AND('[1]Multi-Field'!$E$63=[1]Lists!BF167,'[1]Multi-Field'!$F$63="Drained"),BI167,IF(AND('[1]Multi-Field'!$E$63=[1]Lists!BF167,'[1]Multi-Field'!$F$63="undrained"),BH167,""))</f>
        <v/>
      </c>
      <c r="DT167" s="409" t="str">
        <f>IF(AND('[1]Multi-Field'!$E$64=[1]Lists!BF167,'[1]Multi-Field'!$F$64="Drained"),BI167,IF(AND('[1]Multi-Field'!$E$64=[1]Lists!BF167,'[1]Multi-Field'!$F$64="undrained"),BH167,""))</f>
        <v/>
      </c>
      <c r="DU167" s="409" t="str">
        <f>IF(AND('[1]Multi-Field'!$E$65=[1]Lists!BF167,'[1]Multi-Field'!$F$65="Drained"),BI167,IF(AND('[1]Multi-Field'!$E$65=[1]Lists!BF167,'[1]Multi-Field'!$F$65="undrained"),BH167,""))</f>
        <v/>
      </c>
      <c r="DV167" s="409" t="str">
        <f>IF(AND('[1]Multi-Field'!$E$66=[1]Lists!BF167,'[1]Multi-Field'!$F$66="Drained"),BI167,IF(AND('[1]Multi-Field'!$E$66=[1]Lists!BF167,'[1]Multi-Field'!$F$66="undrained"),BH167,""))</f>
        <v/>
      </c>
      <c r="DW167" s="409" t="str">
        <f>IF(AND('[1]Multi-Field'!$E$67=[1]Lists!BF167,'[1]Multi-Field'!$F$67="Drained"),BI167,IF(AND('[1]Multi-Field'!$E$67=[1]Lists!BF167,'[1]Multi-Field'!$F$67="undrained"),BH167,""))</f>
        <v/>
      </c>
      <c r="DX167" s="409" t="str">
        <f>IF(AND('[1]Multi-Field'!$E$68=[1]Lists!BF167,'[1]Multi-Field'!$F$68="Drained"),BI167,IF(AND('[1]Multi-Field'!$E$68=[1]Lists!BF167,'[1]Multi-Field'!$F$68="undrained"),BH167,""))</f>
        <v/>
      </c>
      <c r="DY167" s="409" t="str">
        <f>IF(AND('[1]Multi-Field'!$E$69=[1]Lists!BF167,'[1]Multi-Field'!$F$69="Drained"),BI167,IF(AND('[1]Multi-Field'!$E$69=[1]Lists!BF167,'[1]Multi-Field'!$F$69="undrained"),BH167,""))</f>
        <v/>
      </c>
      <c r="DZ167" s="409" t="str">
        <f>IF(AND('[1]Multi-Field'!$E$70=[1]Lists!BF167,'[1]Multi-Field'!$F$70="Drained"),BI167,IF(AND('[1]Multi-Field'!$E$70=[1]Lists!BF167,'[1]Multi-Field'!$F$70="undrained"),BH167,""))</f>
        <v/>
      </c>
      <c r="EA167" s="409" t="str">
        <f>IF(AND('[1]Multi-Field'!$E$71=[1]Lists!BF167,'[1]Multi-Field'!$F$71="Drained"),BI167,IF(AND('[1]Multi-Field'!$E$71=[1]Lists!BF167,'[1]Multi-Field'!$F$71="undrained"),BH167,""))</f>
        <v/>
      </c>
      <c r="EB167" s="409" t="str">
        <f>IF(AND('[1]Multi-Field'!$E$72=[1]Lists!BF167,'[1]Multi-Field'!$F$72="Drained"),BI167,IF(AND('[1]Multi-Field'!$E$72=[1]Lists!BF167,'[1]Multi-Field'!$F$72="undrained"),BH167,""))</f>
        <v/>
      </c>
      <c r="EC167" s="409" t="str">
        <f>IF(AND('[1]Multi-Field'!$E$73=[1]Lists!BF167,'[1]Multi-Field'!$F$73="Drained"),BI167,IF(AND('[1]Multi-Field'!$E$73=[1]Lists!BF167,'[1]Multi-Field'!$F$73="undrained"),BH167,""))</f>
        <v/>
      </c>
      <c r="ED167" s="409" t="str">
        <f>IF(AND('[1]Multi-Field'!$E$74=[1]Lists!BF167,'[1]Multi-Field'!$F$74="Drained"),BI167,IF(AND('[1]Multi-Field'!$E$74=[1]Lists!BF167,'[1]Multi-Field'!$F$74="undrained"),BH167,""))</f>
        <v/>
      </c>
      <c r="EE167" s="409" t="str">
        <f>IF(AND('[1]Multi-Field'!$E$75=[1]Lists!BF167,'[1]Multi-Field'!$F$75="Drained"),BI167,IF(AND('[1]Multi-Field'!$E$75=[1]Lists!BF167,'[1]Multi-Field'!$F$75="undrained"),BH167,""))</f>
        <v/>
      </c>
      <c r="EF167" s="409" t="str">
        <f>IF(AND('[1]Multi-Field'!$E$76=[1]Lists!BF167,'[1]Multi-Field'!$F$76="Drained"),BI167,IF(AND('[1]Multi-Field'!$E$76=[1]Lists!BF167,'[1]Multi-Field'!$F$6="undrained"),BH167,""))</f>
        <v/>
      </c>
      <c r="EG167" s="409" t="str">
        <f>IF(AND('[1]Multi-Field'!$E$77=[1]Lists!BF167,'[1]Multi-Field'!$F$77="Drained"),BI167,IF(AND('[1]Multi-Field'!$E$77=[1]Lists!BF167,'[1]Multi-Field'!$F$77="undrained"),BH167,""))</f>
        <v/>
      </c>
      <c r="EH167" s="409" t="str">
        <f>IF(AND('[1]Multi-Field'!$E$78=[1]Lists!BF167,'[1]Multi-Field'!$F$78="Drained"),BI167,IF(AND('[1]Multi-Field'!$E$78=[1]Lists!BF167,'[1]Multi-Field'!$F$78="undrained"),BH167,""))</f>
        <v/>
      </c>
      <c r="EI167" s="409" t="str">
        <f>IF(AND('[1]Multi-Field'!$E$79=[1]Lists!BF167,'[1]Multi-Field'!$F$79="Drained"),BI167,IF(AND('[1]Multi-Field'!$E$79=[1]Lists!BF167,'[1]Multi-Field'!$F$79="undrained"),BH167,""))</f>
        <v/>
      </c>
      <c r="EJ167" s="409" t="str">
        <f>IF(AND('[1]Multi-Field'!$E$80=[1]Lists!BF167,'[1]Multi-Field'!$F$80="Drained"),BI167,IF(AND('[1]Multi-Field'!$E$80=[1]Lists!BF167,'[1]Multi-Field'!$F$80="undrained"),BH167,""))</f>
        <v/>
      </c>
      <c r="EK167" s="409" t="str">
        <f>IF(AND('[1]Multi-Field'!$E$81=[1]Lists!BF167,'[1]Multi-Field'!$F$81="Drained"),BI167,IF(AND('[1]Multi-Field'!$E$81=[1]Lists!BF167,'[1]Multi-Field'!$F$81="undrained"),BH167,""))</f>
        <v/>
      </c>
      <c r="EL167" s="409" t="str">
        <f>IF(AND('[1]Multi-Field'!$E$82=[1]Lists!BF167,'[1]Multi-Field'!$F$82="Drained"),BI167,IF(AND('[1]Multi-Field'!$E$82=[1]Lists!BF167,'[1]Multi-Field'!$F$82="undrained"),BH167,""))</f>
        <v/>
      </c>
      <c r="EM167" s="409" t="str">
        <f>IF(AND('[1]Multi-Field'!$E$83=[1]Lists!BF167,'[1]Multi-Field'!$F$83="Drained"),BI167,IF(AND('[1]Multi-Field'!$E$83=[1]Lists!BF167,'[1]Multi-Field'!$F$83="undrained"),BH167,""))</f>
        <v/>
      </c>
      <c r="EN167" s="409" t="str">
        <f>IF(AND('[1]Multi-Field'!$E$84=[1]Lists!BF167,'[1]Multi-Field'!$F$84="Drained"),BI167,IF(AND('[1]Multi-Field'!$E$84=[1]Lists!BF167,'[1]Multi-Field'!$F$84="undrained"),BH167,""))</f>
        <v/>
      </c>
      <c r="EO167" s="409" t="str">
        <f>IF(AND('[1]Multi-Field'!$E$85=[1]Lists!BF167,'[1]Multi-Field'!$F$85="Drained"),BI167,IF(AND('[1]Multi-Field'!$E$85=[1]Lists!BF167,'[1]Multi-Field'!$F$85="undrained"),BH167,""))</f>
        <v/>
      </c>
      <c r="EP167" s="409" t="str">
        <f>IF(AND('[1]Multi-Field'!$E$86=[1]Lists!BF167,'[1]Multi-Field'!$F$86="Drained"),BI167,IF(AND('[1]Multi-Field'!$E$86=[1]Lists!BF167,'[1]Multi-Field'!$F$86="undrained"),BH167,""))</f>
        <v/>
      </c>
      <c r="EQ167" s="409" t="str">
        <f>IF(AND('[1]Multi-Field'!$E$87=[1]Lists!BF167,'[1]Multi-Field'!$F$87="Drained"),BI167,IF(AND('[1]Multi-Field'!$E$87=[1]Lists!BF167,'[1]Multi-Field'!$F$87="undrained"),BH167,""))</f>
        <v/>
      </c>
      <c r="ER167" s="409" t="str">
        <f>IF(AND('[1]Multi-Field'!$E$88=[1]Lists!BF167,'[1]Multi-Field'!$F$88="Drained"),BI167,IF(AND('[1]Multi-Field'!$E$88=[1]Lists!BF167,'[1]Multi-Field'!$F$88="undrained"),BH167,""))</f>
        <v/>
      </c>
      <c r="ES167" s="409" t="str">
        <f>IF(AND('[1]Multi-Field'!$E$89=[1]Lists!BF167,'[1]Multi-Field'!$F$89="Drained"),BI167,IF(AND('[1]Multi-Field'!$E$89=[1]Lists!BF167,'[1]Multi-Field'!$F$89="undrained"),BH167,""))</f>
        <v/>
      </c>
      <c r="ET167" s="409" t="str">
        <f>IF(AND('[1]Multi-Field'!$E$90=[1]Lists!BF167,'[1]Multi-Field'!$F$90="Drained"),BI167,IF(AND('[1]Multi-Field'!$E$90=[1]Lists!BF167,'[1]Multi-Field'!$F$90="undrained"),BH167,""))</f>
        <v/>
      </c>
      <c r="EU167" s="409" t="str">
        <f>IF(AND('[1]Multi-Field'!$E$91=[1]Lists!BF167,'[1]Multi-Field'!$F$91="Drained"),BI167,IF(AND('[1]Multi-Field'!$E$91=[1]Lists!BF167,'[1]Multi-Field'!$F$91="undrained"),BH167,""))</f>
        <v/>
      </c>
      <c r="EV167" s="409" t="str">
        <f>IF(AND('[1]Multi-Field'!$E$92=[1]Lists!BF167,'[1]Multi-Field'!$F$92="Drained"),BI167,IF(AND('[1]Multi-Field'!$E$92=[1]Lists!BF167,'[1]Multi-Field'!$F$92="undrained"),BH167,""))</f>
        <v/>
      </c>
      <c r="EW167" s="409" t="str">
        <f>IF(AND('[1]Multi-Field'!$E$93=[1]Lists!BF167,'[1]Multi-Field'!$F$93="Drained"),BI167,IF(AND('[1]Multi-Field'!$E$93=[1]Lists!BF167,'[1]Multi-Field'!$F$93="undrained"),BH167,""))</f>
        <v/>
      </c>
      <c r="EX167" s="409" t="str">
        <f>IF(AND('[1]Multi-Field'!$E$94=[1]Lists!BF167,'[1]Multi-Field'!$F$94="Drained"),BI167,IF(AND('[1]Multi-Field'!$E$94=[1]Lists!BF167,'[1]Multi-Field'!$F$94="undrained"),BH167,""))</f>
        <v/>
      </c>
      <c r="EY167" s="409" t="str">
        <f>IF(AND('[1]Multi-Field'!$E$95=[1]Lists!BF167,'[1]Multi-Field'!$F$95="Drained"),BI167,IF(AND('[1]Multi-Field'!$E$95=[1]Lists!BF167,'[1]Multi-Field'!$F$95="undrained"),BH167,""))</f>
        <v/>
      </c>
      <c r="EZ167" s="409" t="str">
        <f>IF(AND('[1]Multi-Field'!$E$96=[1]Lists!BF167,'[1]Multi-Field'!$F$96="Drained"),BI167,IF(AND('[1]Multi-Field'!$E$96=[1]Lists!BF167,'[1]Multi-Field'!$F$96="undrained"),BH167,""))</f>
        <v/>
      </c>
      <c r="FA167" s="409" t="str">
        <f>IF(AND('[1]Multi-Field'!$E$97=[1]Lists!BF167,'[1]Multi-Field'!$F$97="Drained"),BI167,IF(AND('[1]Multi-Field'!$E$97=[1]Lists!BF167,'[1]Multi-Field'!$F$97="undrained"),BH167,""))</f>
        <v/>
      </c>
      <c r="FB167" s="409" t="str">
        <f>IF(AND('[1]Multi-Field'!$E$98=[1]Lists!BF167,'[1]Multi-Field'!$F$98="Drained"),BI167,IF(AND('[1]Multi-Field'!$E$98=[1]Lists!BF167,'[1]Multi-Field'!$F$98="undrained"),BH167,""))</f>
        <v/>
      </c>
      <c r="FC167" s="409" t="str">
        <f>IF(AND('[1]Multi-Field'!$E$99=[1]Lists!BF167,'[1]Multi-Field'!$F$99="Drained"),BI167,IF(AND('[1]Multi-Field'!$E$99=[1]Lists!BF167,'[1]Multi-Field'!$F$99="undrained"),BH167,""))</f>
        <v/>
      </c>
      <c r="FD167" s="409" t="str">
        <f>IF(AND('[1]Multi-Field'!$E$100=[1]Lists!BF167,'[1]Multi-Field'!$F$100="Drained"),BI167,IF(AND('[1]Multi-Field'!$E$100=[1]Lists!BF167,'[1]Multi-Field'!$F$100="undrained"),BH167,""))</f>
        <v/>
      </c>
      <c r="FE167" s="409" t="str">
        <f>IF(AND('[1]Multi-Field'!$E$101=[1]Lists!BF167,'[1]Multi-Field'!$F$101="Drained"),BI167,IF(AND('[1]Multi-Field'!$E$101=[1]Lists!BF167,'[1]Multi-Field'!$F$101="undrained"),BH167,""))</f>
        <v/>
      </c>
      <c r="FF167" s="409" t="str">
        <f>IF(AND('[1]Multi-Field'!$E$102=[1]Lists!BF167,'[1]Multi-Field'!$F$102="Drained"),BI167,IF(AND('[1]Multi-Field'!$E$102=[1]Lists!BF167,'[1]Multi-Field'!$F$102="undrained"),BH167,""))</f>
        <v/>
      </c>
      <c r="FG167" s="409" t="str">
        <f>IF(AND('[1]Multi-Field'!$E$103=[1]Lists!BF167,'[1]Multi-Field'!$F$103="Drained"),BI167,IF(AND('[1]Multi-Field'!$E$103=[1]Lists!BF167,'[1]Multi-Field'!$F$103="undrained"),BH167,""))</f>
        <v/>
      </c>
      <c r="FH167" s="409" t="str">
        <f>IF(AND('[1]Multi-Field'!$E$104=[1]Lists!BF167,'[1]Multi-Field'!$F$104="Drained"),BI167,IF(AND('[1]Multi-Field'!$E$104=[1]Lists!BF167,'[1]Multi-Field'!$F$104="undrained"),BH167,""))</f>
        <v/>
      </c>
      <c r="FI167" s="409" t="str">
        <f>IF(AND('[1]Multi-Field'!$E$105=[1]Lists!BF167,'[1]Multi-Field'!$F$105="Drained"),BI167,IF(AND('[1]Multi-Field'!$E$105=[1]Lists!BF167,'[1]Multi-Field'!$F$105="undrained"),BH167,""))</f>
        <v/>
      </c>
      <c r="FJ167" s="409" t="str">
        <f>IF(AND('[1]Multi-Field'!$E$106=[1]Lists!BF167,'[1]Multi-Field'!$F$106="Drained"),BI167,IF(AND('[1]Multi-Field'!$E$106=[1]Lists!BF167,'[1]Multi-Field'!$F$106="undrained"),BH167,""))</f>
        <v/>
      </c>
      <c r="FK167" s="409" t="str">
        <f>IF(AND('[1]Multi-Field'!$E$107=[1]Lists!BF167,'[1]Multi-Field'!$F$107="Drained"),BI167,IF(AND('[1]Multi-Field'!$E$107=[1]Lists!BF167,'[1]Multi-Field'!$F$107="undrained"),BH167,""))</f>
        <v/>
      </c>
      <c r="FL167" s="409" t="str">
        <f>IF(AND('[1]Multi-Field'!$E$108=[1]Lists!BF167,'[1]Multi-Field'!$F$108="Drained"),BI167,IF(AND('[1]Multi-Field'!$E$108=[1]Lists!BF167,'[1]Multi-Field'!$F$108="undrained"),BH167,""))</f>
        <v/>
      </c>
      <c r="FM167" s="409" t="str">
        <f>IF(AND('[1]Multi-Field'!$E$109=[1]Lists!BF167,'[1]Multi-Field'!$F$109="Drained"),BI167,IF(AND('[1]Multi-Field'!$E$109=[1]Lists!BF167,'[1]Multi-Field'!$F$109="undrained"),BH167,""))</f>
        <v/>
      </c>
      <c r="FN167" s="409" t="str">
        <f>IF(AND('[1]Multi-Field'!$E$110=[1]Lists!BF167,'[1]Multi-Field'!$F$110="Drained"),BI167,IF(AND('[1]Multi-Field'!$E$110=[1]Lists!BF167,'[1]Multi-Field'!$F$110="undrained"),BH167,""))</f>
        <v/>
      </c>
      <c r="FO167" s="409" t="str">
        <f>IF(AND('[1]Multi-Field'!$E$111=[1]Lists!BF167,'[1]Multi-Field'!$F$111="Drained"),BI167,IF(AND('[1]Multi-Field'!$E$111=[1]Lists!BF167,'[1]Multi-Field'!$F$111="undrained"),BH167,""))</f>
        <v/>
      </c>
      <c r="FP167" s="409" t="str">
        <f>IF(AND('[1]Multi-Field'!$E$112=[1]Lists!BF167,'[1]Multi-Field'!$F$112="Drained"),BI167,IF(AND('[1]Multi-Field'!$E$112=[1]Lists!BF167,'[1]Multi-Field'!$F$112="undrained"),BH167,""))</f>
        <v/>
      </c>
      <c r="FQ167" s="409" t="str">
        <f>IF(AND('[1]Multi-Field'!$E$113=[1]Lists!BF167,'[1]Multi-Field'!$F$113="Drained"),BI167,IF(AND('[1]Multi-Field'!$E$113=[1]Lists!BF167,'[1]Multi-Field'!$F$113="undrained"),BH167,""))</f>
        <v/>
      </c>
      <c r="FR167" s="409" t="str">
        <f>IF(AND('[1]Multi-Field'!$E$114=[1]Lists!BF167,'[1]Multi-Field'!$F$114="Drained"),BI167,IF(AND('[1]Multi-Field'!$E$114=[1]Lists!BF167,'[1]Multi-Field'!$F$114="undrained"),BH167,""))</f>
        <v/>
      </c>
      <c r="FS167" s="409" t="str">
        <f>IF(AND('[1]Multi-Field'!$E$115=[1]Lists!BF167,'[1]Multi-Field'!$F$115="Drained"),BI167,IF(AND('[1]Multi-Field'!$E$115=[1]Lists!BF167,'[1]Multi-Field'!$F$115="undrained"),BH167,""))</f>
        <v/>
      </c>
      <c r="FT167" s="409" t="str">
        <f>IF(AND('[1]Multi-Field'!$E$116=[1]Lists!BF167,'[1]Multi-Field'!$F$116="Drained"),BI167,IF(AND('[1]Multi-Field'!$E$116=[1]Lists!BF167,'[1]Multi-Field'!$F$116="undrained"),BH167,""))</f>
        <v/>
      </c>
      <c r="FU167" s="409" t="str">
        <f>IF(AND('[1]Multi-Field'!$E$117=[1]Lists!BF167,'[1]Multi-Field'!$F$117="Drained"),BI167,IF(AND('[1]Multi-Field'!$E$117=[1]Lists!BF167,'[1]Multi-Field'!$F$117="undrained"),BH167,""))</f>
        <v/>
      </c>
      <c r="FV167" s="409" t="str">
        <f>IF(AND('[1]Multi-Field'!$E$118=[1]Lists!BF167,'[1]Multi-Field'!$F$118="Drained"),BI167,IF(AND('[1]Multi-Field'!$E$118=[1]Lists!BF167,'[1]Multi-Field'!$F$118="undrained"),BH167,""))</f>
        <v/>
      </c>
      <c r="FW167" s="409" t="str">
        <f>IF(AND('[1]Multi-Field'!$E$119=[1]Lists!BF167,'[1]Multi-Field'!$F$119="Drained"),BI167,IF(AND('[1]Multi-Field'!$E$119=[1]Lists!BF167,'[1]Multi-Field'!$F$119="undrained"),BH167,""))</f>
        <v/>
      </c>
      <c r="FX167" s="409" t="str">
        <f>IF(AND('[1]Multi-Field'!$E$120=[1]Lists!BF167,'[1]Multi-Field'!$F$120="Drained"),BI167,IF(AND('[1]Multi-Field'!$E$120=[1]Lists!BF167,'[1]Multi-Field'!$F$120="undrained"),BH167,""))</f>
        <v/>
      </c>
    </row>
    <row r="168" spans="1:180" ht="13.5" customHeight="1">
      <c r="A168" s="7" t="s">
        <v>255</v>
      </c>
      <c r="B168" s="7"/>
      <c r="C168" s="7"/>
      <c r="D168" s="8">
        <v>70</v>
      </c>
      <c r="E168" s="8">
        <f t="shared" si="27"/>
        <v>70</v>
      </c>
      <c r="F168" s="8">
        <f t="shared" si="28"/>
        <v>70</v>
      </c>
      <c r="G168" s="8">
        <v>70</v>
      </c>
      <c r="H168" s="8">
        <v>60</v>
      </c>
      <c r="I168" s="8">
        <f t="shared" si="32"/>
        <v>60</v>
      </c>
      <c r="J168" s="8">
        <f t="shared" si="33"/>
        <v>60</v>
      </c>
      <c r="K168" s="8">
        <v>60</v>
      </c>
      <c r="L168" s="8">
        <v>100</v>
      </c>
      <c r="M168" s="8">
        <f t="shared" si="29"/>
        <v>102</v>
      </c>
      <c r="N168" s="8">
        <f t="shared" si="30"/>
        <v>103</v>
      </c>
      <c r="O168" s="8">
        <v>105</v>
      </c>
      <c r="P168" s="391">
        <v>143</v>
      </c>
      <c r="Q168" s="394"/>
      <c r="R168" s="395" t="b">
        <f>IF(OR('Multi-Field'!AA145=Lists!$AC$42,'Multi-Field'!AA145=Lists!$AC$43),IF('Multi-Field'!Z145="x",(IF('Multi-Field'!AC145=Lists!$Q$11,Lists!$R$11,IF('Multi-Field'!AC145=Lists!$Q$12,Lists!$R$12,IF('Multi-Field'!AC145=Lists!$Q$13,Lists!$R$13,IF('Multi-Field'!AC145=Lists!$Q$14,Lists!$R$14))))),IF('Multi-Field'!X145="x",(IF('Multi-Field'!AC145=Lists!$Q$11,Lists!$S$11,IF('Multi-Field'!AC145=Lists!$Q$12,Lists!$S$12,IF('Multi-Field'!AC145=Lists!$Q$13,Lists!$S$13,IF('Multi-Field'!AC145=Lists!$Q$14,Lists!$S$14))))),IF('Multi-Field'!V145="x",(IF('Multi-Field'!AC145=Lists!$Q$11,Lists!$T$11,IF('Multi-Field'!AC145=Lists!$Q$12,Lists!$T$12,IF('Multi-Field'!AC145=Lists!$Q$13,Lists!$T$13,IF('Multi-Field'!AC145=Lists!$Q$14,Lists!$T$14))))),0))))</f>
        <v>0</v>
      </c>
      <c r="S168" s="395" t="str">
        <f t="shared" si="38"/>
        <v/>
      </c>
      <c r="T168" s="395"/>
      <c r="U168" s="396"/>
      <c r="V168" s="383">
        <f>IF(OR('Multi-Field'!AI148=$U$4,'Multi-Field'!AI148=$U$5,'Multi-Field'!AI148=$U$6,'Multi-Field'!AI148=$U$7,'Multi-Field'!AI148=$U$8,'Multi-Field'!AI148=$U$9),(IF('Multi-Field'!AJ148=$V$2,100,IF('Multi-Field'!AJ148=$V$3,65,IF('Multi-Field'!AJ148=$V$4,53,IF('Multi-Field'!AJ148=$V$5,41,IF('Multi-Field'!AJ148=$V$6,23,IF('Multi-Field'!AJ148=$V$7,0,0))))))),0)</f>
        <v>0</v>
      </c>
      <c r="W168" s="383" t="str">
        <f>IF(AND(OR('Multi-Field'!AF148=$S$3,'Multi-Field'!AF148=S156,'Multi-Field'!AF148=$S$7),'Multi-Field'!AN148&lt;18,'Multi-Field'!AN148&gt;0),35,IF('Multi-Field'!AF148=$S$4,55,IF(AND('Multi-Field'!AF148=$S$6,'Multi-Field'!AN148&lt;18),30,IF(AND('Multi-Field'!AN148&gt;17,OR('Multi-Field'!AF148=$S$3,'Multi-Field'!AF148=$S$5,'Multi-Field'!AF148= $S$6,'Multi-Field'!AF148=$S$7)),25,"0"))))</f>
        <v>0</v>
      </c>
      <c r="X168" s="383">
        <f>IF(OR('Multi-Field'!BA148=$U$4,'Multi-Field'!BA148=$U$5,'Multi-Field'!BA148=$U$6,'Multi-Field'!BA148=U158,'Multi-Field'!BA148=$U$8,'Multi-Field'!BA148=$U$9),(IF('Multi-Field'!BB148=$V$2,100,IF('Multi-Field'!BB148=$V$3,65,IF('Multi-Field'!BB148=$V$4,53,IF('Multi-Field'!BB148=$V$5,41,IF('Multi-Field'!BB148=$V$6,23,IF('Multi-Field'!BB148=$V$7,0,0))))))),0)</f>
        <v>0</v>
      </c>
      <c r="Y168" s="383" t="str">
        <f>IF(AND(OR('Multi-Field'!AX148=$S$3,'Multi-Field'!AX148=$S$5,'Multi-Field'!AX148=$S$7),'Multi-Field'!BF148&lt;18),35,IF('Multi-Field'!AX148=$S$4,55,IF(AND('Multi-Field'!AX148=$S$6,'Multi-Field'!BF148&lt;18),30,IF(AND('Multi-Field'!BF148&gt;17,OR('Multi-Field'!AX148=$S$3,'Multi-Field'!AX148=$S$5,'Multi-Field'!AX148=$S$6,'Multi-Field'!AX148=$S$7)),25,"0"))))</f>
        <v>0</v>
      </c>
      <c r="Z168" s="383">
        <v>152</v>
      </c>
      <c r="AI168" s="384">
        <f>'[1]Multi-Field'!B164</f>
        <v>0</v>
      </c>
      <c r="AJ168" s="387" t="str">
        <f>IF(OR('[1]Multi-Field'!Q8=[1]Lists!$AC$42,'[1]Multi-Field'!Q8=[1]Lists!$AC$43),"x","")</f>
        <v/>
      </c>
      <c r="AK168" s="387" t="str">
        <f>IF(OR('[1]Multi-Field'!Q8=[1]Lists!$AC$6,'[1]Multi-Field'!Q8=$AC$2,'[1]Multi-Field'!Q8=$AC$4),"x","")</f>
        <v/>
      </c>
      <c r="AL168" s="387" t="str">
        <f>IF(OR('[1]Multi-Field'!Q8=[1]Lists!$AC$7,'[1]Multi-Field'!Q8=$AC$3,'[1]Multi-Field'!Q8=$AC$5),"x","")</f>
        <v>x</v>
      </c>
      <c r="AM168" s="387" t="str">
        <f>IF(OR('[1]Multi-Field'!Q8=$AC$23,'[1]Multi-Field'!Q8=$AC$13,'[1]Multi-Field'!Q8=$AC$9,'[1]Multi-Field'!Q8=$AC$19,'[1]Multi-Field'!Q8=$AC$47),"x","")</f>
        <v/>
      </c>
      <c r="AN168" s="387" t="str">
        <f>IF(OR('[1]Multi-Field'!Q8=$AC$24,'[1]Multi-Field'!Q8=$AC$14,'[1]Multi-Field'!Q8=$AC$10,'[1]Multi-Field'!Q8=$AC$22,'[1]Multi-Field'!Q8=$AC$48),"x","")</f>
        <v/>
      </c>
      <c r="AO168" s="387" t="str">
        <f>IF(OR('[1]Multi-Field'!Q8=$AC$21,'[1]Multi-Field'!Q8=$AC$28,'[1]Multi-Field'!Q8=$AC$62,'[1]Multi-Field'!Q8=$AC$102,'[1]Multi-Field'!Q8=$AC$98),"x","")</f>
        <v/>
      </c>
      <c r="AP168" s="387" t="str">
        <f>IF(OR('[1]Multi-Field'!Q8=$AC$25,'[1]Multi-Field'!Q8=$AC$63,'[1]Multi-Field'!Q8=$AC$85,'[1]Multi-Field'!Q8=$AC$87,'[1]Multi-Field'!Q8=$AC$92,'[1]Multi-Field'!Q8=$AC$93),"x","")</f>
        <v/>
      </c>
      <c r="AQ168" s="387" t="str">
        <f>IF(OR('[1]Multi-Field'!Q8=$AC$20,'[1]Multi-Field'!Q8=$AC$27,'[1]Multi-Field'!Q8=$AC$58,'[1]Multi-Field'!Q8=$AC$86,'[1]Multi-Field'!Q8=$AC$103,'[1]Multi-Field'!Q8=$AC$94),"x","")</f>
        <v/>
      </c>
      <c r="AR168" s="387" t="str">
        <f>IF(OR('[1]Multi-Field'!Q8=$AC$35,'[1]Multi-Field'!Q8=$AC$40,'[1]Multi-Field'!Q8=$AC$45,),"x","")</f>
        <v/>
      </c>
      <c r="AS168" s="387" t="str">
        <f>IF(OR('[1]Multi-Field'!Q8=$AC$36,'[1]Multi-Field'!Q8=$AC$41,'[1]Multi-Field'!Q8=$AC$46,),"x","")</f>
        <v/>
      </c>
      <c r="AT168" s="387" t="str">
        <f>IF(OR('[1]Multi-Field'!Q8=$AC$52,'[1]Multi-Field'!Q8=$AC$53,'[1]Multi-Field'!Q8=$AC$54,'[1]Multi-Field'!Q8=$AC$55,'[1]Multi-Field'!Q8=$AC$68,'[1]Multi-Field'!Q8=$AC$69,'[1]Multi-Field'!Q8=$AC$74,'[1]Multi-Field'!Q8=$AC$71,'[1]Multi-Field'!Q8=$AC$70),"x","")</f>
        <v/>
      </c>
      <c r="AU168" s="387" t="str">
        <f>IF('[1]Multi-Field'!Q8=$AC$72,"x","")</f>
        <v/>
      </c>
      <c r="AV168" s="387" t="str">
        <f>IF('[1]Multi-Field'!Q8=$AC$73,"x","")</f>
        <v/>
      </c>
      <c r="AW168" s="387" t="str">
        <f>IF('[1]Multi-Field'!Q8=$AC$83,"x","")</f>
        <v/>
      </c>
      <c r="AX168" s="387" t="str">
        <f>IF('[1]Multi-Field'!Q8=$AC$84,"x","")</f>
        <v/>
      </c>
      <c r="AY168" s="387" t="str">
        <f>IF('[1]Multi-Field'!Q8=$AC$97,"x","")</f>
        <v/>
      </c>
      <c r="AZ168" s="387" t="str">
        <f>IF('[1]Multi-Field'!Q8=$AC$99,"x","")</f>
        <v/>
      </c>
      <c r="BA168" s="387" t="str">
        <f>IF('[1]Multi-Field'!Q8=$AC$104,"x","")</f>
        <v/>
      </c>
      <c r="BB168" s="387" t="str">
        <f>IF('[1]Multi-Field'!Q8=$AC$105,"x","")</f>
        <v/>
      </c>
      <c r="BC168" s="388"/>
      <c r="BF168" s="411" t="s">
        <v>1337</v>
      </c>
      <c r="BG168" s="412">
        <v>4</v>
      </c>
      <c r="BH168" s="412">
        <v>3.5</v>
      </c>
      <c r="BI168" s="412">
        <v>4.5</v>
      </c>
      <c r="BJ168" s="409" t="e">
        <f>IF(AND('[1]Single Field'!#REF!=[1]Lists!BF168,'[1]Single Field'!#REF!="Drained"),"x",IF(AND('[1]Single Field'!#REF!=[1]Lists!BF168,'[1]Single Field'!#REF!="Undrained"),O,""))</f>
        <v>#REF!</v>
      </c>
      <c r="BK168" s="409" t="str">
        <f>IF(AND('[1]Multi-Field'!$E$3=[1]Lists!BF168,'[1]Multi-Field'!$F$3="Drained"),BI168,IF(AND('[1]Multi-Field'!$E$3=BF168,'[1]Multi-Field'!$F$3="undrained"),BH168,""))</f>
        <v/>
      </c>
      <c r="BL168" s="409" t="str">
        <f>IF(AND('[1]Multi-Field'!$E$4=BF168,'[1]Multi-Field'!$F$4="Drained"),BI168,IF(AND('[1]Multi-Field'!$E$4=BF168,'[1]Multi-Field'!$F$4="undrained"),BH168,""))</f>
        <v/>
      </c>
      <c r="BM168" s="409" t="str">
        <f>IF(AND('[1]Multi-Field'!$E$5=BF168,'[1]Multi-Field'!$F$5="Drained"),BI168,IF(AND('[1]Multi-Field'!$E$5=BF168,'[1]Multi-Field'!$F$5="undrained"),BH168,""))</f>
        <v/>
      </c>
      <c r="BN168" s="409" t="str">
        <f>IF(AND('[1]Multi-Field'!$E$6=BF168,'[1]Multi-Field'!$F$6="Drained"),BI168,IF(AND('[1]Multi-Field'!$E$6=BF168,'[1]Multi-Field'!$F$6="undrained"),BH168,""))</f>
        <v/>
      </c>
      <c r="BO168" s="409" t="str">
        <f>IF(AND('[1]Multi-Field'!$E$7=BF168,'[1]Multi-Field'!$F$7="Drained"),BI168,IF(AND('[1]Multi-Field'!$E$7=BF168,'[1]Multi-Field'!$F$7="undrained"),BH168,""))</f>
        <v/>
      </c>
      <c r="BP168" s="409" t="str">
        <f>IF(AND('[1]Multi-Field'!$E$8=BF168,'[1]Multi-Field'!$F$8="Drained"),BI168,IF(AND('[1]Multi-Field'!$E$8=BF168,'[1]Multi-Field'!$F$8="undrained"),BH168,""))</f>
        <v/>
      </c>
      <c r="BQ168" s="409" t="str">
        <f>IF(AND('[1]Multi-Field'!$E$9=BF168,'[1]Multi-Field'!$F$9="Drained"),BI168,IF(AND('[1]Multi-Field'!$E$9=BF168,'[1]Multi-Field'!$F$9="undrained"),BH168,""))</f>
        <v/>
      </c>
      <c r="BR168" s="409" t="str">
        <f>IF(AND('[1]Multi-Field'!$E$10=BF168,'[1]Multi-Field'!$F$10="Drained"),BI168,IF(AND('[1]Multi-Field'!$E$10=BF168,'[1]Multi-Field'!$F$10="undrained"),BH168,""))</f>
        <v/>
      </c>
      <c r="BS168" s="409" t="str">
        <f>IF(AND('[1]Multi-Field'!$E$11=BF168,'[1]Multi-Field'!$F$11="Drained"),BI168,IF(AND('[1]Multi-Field'!$E$11=BF168,'[1]Multi-Field'!$F$11="undrained"),BH168,""))</f>
        <v/>
      </c>
      <c r="BT168" s="409" t="str">
        <f>IF(AND('[1]Multi-Field'!$E$12=BF168,'[1]Multi-Field'!$F$12="Drained"),BI168,IF(AND('[1]Multi-Field'!$E$12=BF168,'[1]Multi-Field'!$F$12="undrained"),BH168,""))</f>
        <v/>
      </c>
      <c r="BU168" s="409" t="str">
        <f>IF(AND('[1]Multi-Field'!$E$13=BF168,'[1]Multi-Field'!$F$13="Drained"),BI168,IF(AND('[1]Multi-Field'!$E$3=BF168,'[1]Multi-Field'!$F$13="undrained"),BH168,""))</f>
        <v/>
      </c>
      <c r="BV168" s="409" t="str">
        <f>IF(AND('[1]Multi-Field'!$E$14=BF168,'[1]Multi-Field'!$F$14="Drained"),BI168,IF(AND('[1]Multi-Field'!$E$14=BF168,'[1]Multi-Field'!$F$14="undrained"),BH168,""))</f>
        <v/>
      </c>
      <c r="BW168" s="409" t="str">
        <f>IF(AND('[1]Multi-Field'!$E$15=BF168,'[1]Multi-Field'!$F$15="Drained"),BI168,IF(AND('[1]Multi-Field'!$E$15=BF168,'[1]Multi-Field'!$F$15="undrained"),BH168,""))</f>
        <v/>
      </c>
      <c r="BX168" s="409" t="str">
        <f>IF(AND('[1]Multi-Field'!$E$16=[1]Lists!BF168,'[1]Multi-Field'!$F$16="Drained"),BI168,IF(AND('[1]Multi-Field'!$E$16=[1]Lists!BF168,'[1]Multi-Field'!$F$16="undrained"),BH168,""))</f>
        <v/>
      </c>
      <c r="BY168" s="409" t="str">
        <f>IF(AND('[1]Multi-Field'!$E$17=[1]Lists!BF168,'[1]Multi-Field'!$F$17="Drained"),BI168,IF(AND('[1]Multi-Field'!$E$17=[1]Lists!BF168,'[1]Multi-Field'!$F$17="undrained"),BH168,""))</f>
        <v/>
      </c>
      <c r="BZ168" s="409" t="str">
        <f>IF(AND('[1]Multi-Field'!$E$18=[1]Lists!BF168,'[1]Multi-Field'!$F$18="Drained"),BI168,IF(AND('[1]Multi-Field'!$E$18=[1]Lists!BF168,'[1]Multi-Field'!$F$18="undrained"),BH168,""))</f>
        <v/>
      </c>
      <c r="CA168" s="409" t="str">
        <f>IF(AND('[1]Multi-Field'!$E$19=[1]Lists!BF168,'[1]Multi-Field'!$F$19="Drained"),BI168,IF(AND('[1]Multi-Field'!$E$19=[1]Lists!BF168,'[1]Multi-Field'!$F$19="undrained"),BH168,""))</f>
        <v/>
      </c>
      <c r="CB168" s="409" t="str">
        <f>IF(AND('[1]Multi-Field'!$E$20=[1]Lists!BF168,'[1]Multi-Field'!$F$20="Drained"),BI168,IF(AND('[1]Multi-Field'!$E$20=[1]Lists!BF168,'[1]Multi-Field'!$F$20="undrained"),BH168,""))</f>
        <v/>
      </c>
      <c r="CC168" s="409" t="str">
        <f>IF(AND('[1]Multi-Field'!$E$21=[1]Lists!BF168,'[1]Multi-Field'!$F$21="Drained"),BI168,IF(AND('[1]Multi-Field'!$E$21=[1]Lists!BF168,'[1]Multi-Field'!$F$21="undrained"),BH168,""))</f>
        <v/>
      </c>
      <c r="CD168" s="409" t="str">
        <f>IF(AND('[1]Multi-Field'!$E$22=[1]Lists!BF168,'[1]Multi-Field'!$F$22="Drained"),BI168,IF(AND('[1]Multi-Field'!$E$22=[1]Lists!BF168,'[1]Multi-Field'!$F$22="undrained"),BH168,""))</f>
        <v/>
      </c>
      <c r="CE168" s="409" t="str">
        <f>IF(AND('[1]Multi-Field'!$E$23=[1]Lists!BF168,'[1]Multi-Field'!$F$23="Drained"),BI168,IF(AND('[1]Multi-Field'!$E$23=[1]Lists!BF168,'[1]Multi-Field'!$F$23="undrained"),BH168,""))</f>
        <v/>
      </c>
      <c r="CF168" s="409" t="str">
        <f>IF(AND('[1]Multi-Field'!$E$24=[1]Lists!BF168,'[1]Multi-Field'!$F$24="Drained"),BI168,IF(AND('[1]Multi-Field'!$E$24=[1]Lists!BF168,'[1]Multi-Field'!$F$24="undrained"),BH168,""))</f>
        <v/>
      </c>
      <c r="CG168" s="409" t="str">
        <f>IF(AND('[1]Multi-Field'!$E$25=[1]Lists!BF168,'[1]Multi-Field'!$F$25="Drained"),BI168,IF(AND('[1]Multi-Field'!$E$25=[1]Lists!BF168,'[1]Multi-Field'!$F$25="undrained"),BH168,""))</f>
        <v/>
      </c>
      <c r="CH168" s="409" t="str">
        <f>IF(AND('[1]Multi-Field'!$E$26=[1]Lists!BF168,'[1]Multi-Field'!$F$26="Drained"),BI168,IF(AND('[1]Multi-Field'!$E$26=[1]Lists!BF168,'[1]Multi-Field'!$F$26="undrained"),BH168,""))</f>
        <v/>
      </c>
      <c r="CI168" s="409" t="str">
        <f>IF(AND('[1]Multi-Field'!$E$27=[1]Lists!BF168,'[1]Multi-Field'!$F$27="Drained"),BI168,IF(AND('[1]Multi-Field'!$E$27=[1]Lists!BF168,'[1]Multi-Field'!$F$27="undrained"),BH168,""))</f>
        <v/>
      </c>
      <c r="CJ168" s="409" t="str">
        <f>IF(AND('[1]Multi-Field'!$E$28=[1]Lists!BF168,'[1]Multi-Field'!$F$28="Drained"),BI168,IF(AND('[1]Multi-Field'!$E$28=[1]Lists!BF168,'[1]Multi-Field'!$F$28="undrained"),BH168,""))</f>
        <v/>
      </c>
      <c r="CK168" s="409" t="str">
        <f>IF(AND('[1]Multi-Field'!$E$29=[1]Lists!BF168,'[1]Multi-Field'!$F$29="Drained"),BI168,IF(AND('[1]Multi-Field'!$E$29=[1]Lists!BF168,'[1]Multi-Field'!$F$29="undrained"),BH168,""))</f>
        <v/>
      </c>
      <c r="CL168" s="409" t="str">
        <f>IF(AND('[1]Multi-Field'!$E$30=[1]Lists!BF168,'[1]Multi-Field'!$F$30="Drained"),BI168,IF(AND('[1]Multi-Field'!$E$30=[1]Lists!BF168,'[1]Multi-Field'!$F$30="undrained"),BH168,""))</f>
        <v/>
      </c>
      <c r="CM168" s="409" t="str">
        <f>IF(AND('[1]Multi-Field'!$E$31=[1]Lists!BF168,'[1]Multi-Field'!$F$31="Drained"),BI168,IF(AND('[1]Multi-Field'!$E$31=[1]Lists!BF168,'[1]Multi-Field'!$F$31="undrained"),BH168,""))</f>
        <v/>
      </c>
      <c r="CN168" s="409" t="str">
        <f>IF(AND('[1]Multi-Field'!$E$32=[1]Lists!BF168,'[1]Multi-Field'!$F$32="Drained"),BI168,IF(AND('[1]Multi-Field'!$E$32=[1]Lists!BF168,'[1]Multi-Field'!$F$32="undrained"),BH168,""))</f>
        <v/>
      </c>
      <c r="CO168" s="409" t="str">
        <f>IF(AND('[1]Multi-Field'!$E$33=[1]Lists!BF168,'[1]Multi-Field'!$F$33="Drained"),BI168,IF(AND('[1]Multi-Field'!$E$33=[1]Lists!BF168,'[1]Multi-Field'!$F$33="undrained"),BH168,""))</f>
        <v/>
      </c>
      <c r="CP168" s="409" t="str">
        <f>IF(AND('[1]Multi-Field'!$E$34=[1]Lists!BF168,'[1]Multi-Field'!$F$34="Drained"),BI168,IF(AND('[1]Multi-Field'!$E$34=[1]Lists!BF168,'[1]Multi-Field'!$F$34="undrained"),BH168,""))</f>
        <v/>
      </c>
      <c r="CQ168" s="409" t="str">
        <f>IF(AND('[1]Multi-Field'!$E$35=[1]Lists!BF168,'[1]Multi-Field'!$F$35="Drained"),BI168,IF(AND('[1]Multi-Field'!$E$35=[1]Lists!BF168,'[1]Multi-Field'!$F$35="undrained"),BH168,""))</f>
        <v/>
      </c>
      <c r="CR168" s="409" t="str">
        <f>IF(AND('[1]Multi-Field'!$E$36=[1]Lists!BF168,'[1]Multi-Field'!$F$36="Drained"),BI168,IF(AND('[1]Multi-Field'!$E$36=[1]Lists!BF168,'[1]Multi-Field'!$F$36="undrained"),BH168,""))</f>
        <v/>
      </c>
      <c r="CS168" s="409" t="str">
        <f>IF(AND('[1]Multi-Field'!$E$37=[1]Lists!BF168,'[1]Multi-Field'!$F$37="Drained"),BI168,IF(AND('[1]Multi-Field'!$E$37=[1]Lists!BF168,'[1]Multi-Field'!$F$37="undrained"),BH168,""))</f>
        <v/>
      </c>
      <c r="CT168" s="409" t="str">
        <f>IF(AND('[1]Multi-Field'!$E$38=[1]Lists!BF168,'[1]Multi-Field'!$F$38="Drained"),BI168,IF(AND('[1]Multi-Field'!$E$38=[1]Lists!BF168,'[1]Multi-Field'!$F$38="undrained"),BH168,""))</f>
        <v/>
      </c>
      <c r="CU168" s="409" t="str">
        <f>IF(AND('[1]Multi-Field'!$E$39=[1]Lists!BF168,'[1]Multi-Field'!$F$39="Drained"),BI168,IF(AND('[1]Multi-Field'!$E$39=[1]Lists!BF168,'[1]Multi-Field'!$F$39="undrained"),BH168,""))</f>
        <v/>
      </c>
      <c r="CV168" s="409" t="str">
        <f>IF(AND('[1]Multi-Field'!$E$40=[1]Lists!BF168,'[1]Multi-Field'!$F$40="Drained"),BI168,IF(AND('[1]Multi-Field'!$E$40=[1]Lists!BF168,'[1]Multi-Field'!$F$40="undrained"),BH168,""))</f>
        <v/>
      </c>
      <c r="CW168" s="409" t="str">
        <f>IF(AND('[1]Multi-Field'!$E$41=[1]Lists!BF168,'[1]Multi-Field'!$F$40="Drained"),BI168,IF(AND('[1]Multi-Field'!$E$40=[1]Lists!BF168,'[1]Multi-Field'!$F$40="undrained"),BH168,""))</f>
        <v/>
      </c>
      <c r="CX168" s="409" t="str">
        <f>IF(AND('[1]Multi-Field'!$E$42=[1]Lists!BF168,'[1]Multi-Field'!$F$42="Drained"),BI168,IF(AND('[1]Multi-Field'!$E$42=[1]Lists!BF168,'[1]Multi-Field'!$F$42="undrained"),BH168,""))</f>
        <v/>
      </c>
      <c r="CY168" s="409" t="str">
        <f>IF(AND('[1]Multi-Field'!$E$43=[1]Lists!BF168,'[1]Multi-Field'!$F$43="Drained"),BI168,IF(AND('[1]Multi-Field'!$E$43=[1]Lists!BF168,'[1]Multi-Field'!$F$43="undrained"),BH168,""))</f>
        <v/>
      </c>
      <c r="CZ168" s="409" t="str">
        <f>IF(AND('[1]Multi-Field'!$E$44=[1]Lists!BF168,'[1]Multi-Field'!$F$44="Drained"),BI168,IF(AND('[1]Multi-Field'!$E$44=[1]Lists!BF168,'[1]Multi-Field'!$F$44="undrained"),BH168,""))</f>
        <v/>
      </c>
      <c r="DA168" s="409" t="str">
        <f>IF(AND('[1]Multi-Field'!$E$45=[1]Lists!BF168,'[1]Multi-Field'!$F$45="Drained"),BI168,IF(AND('[1]Multi-Field'!$E$45=[1]Lists!BF168,'[1]Multi-Field'!$F$45="undrained"),BH168,""))</f>
        <v/>
      </c>
      <c r="DB168" s="409" t="str">
        <f>IF(AND('[1]Multi-Field'!$E$46=[1]Lists!BF168,'[1]Multi-Field'!$F$46="Drained"),BI168,IF(AND('[1]Multi-Field'!$E$46=[1]Lists!BF168,'[1]Multi-Field'!$F$46="undrained"),BH168,""))</f>
        <v/>
      </c>
      <c r="DC168" s="409" t="str">
        <f>IF(AND('[1]Multi-Field'!$E$47=[1]Lists!BF168,'[1]Multi-Field'!$F$47="Drained"),BI168,IF(AND('[1]Multi-Field'!$E$47=[1]Lists!BF168,'[1]Multi-Field'!$F$47="undrained"),BH168,""))</f>
        <v/>
      </c>
      <c r="DD168" s="409" t="str">
        <f>IF(AND('[1]Multi-Field'!$E$48=[1]Lists!BF168,'[1]Multi-Field'!$F$48="Drained"),BI168,IF(AND('[1]Multi-Field'!$E$48=[1]Lists!BF168,'[1]Multi-Field'!$F$48="undrained"),BH168,""))</f>
        <v/>
      </c>
      <c r="DE168" s="409" t="str">
        <f>IF(AND('[1]Multi-Field'!$E$49=[1]Lists!BF168,'[1]Multi-Field'!$F$49="Drained"),BI168,IF(AND('[1]Multi-Field'!$E$49=[1]Lists!BF168,'[1]Multi-Field'!$F$9="undrained"),BH168,""))</f>
        <v/>
      </c>
      <c r="DF168" s="409" t="str">
        <f>IF(AND('[1]Multi-Field'!$E$50=[1]Lists!BF168,'[1]Multi-Field'!$F$50="Drained"),BI168,IF(AND('[1]Multi-Field'!$E$50=[1]Lists!BF168,'[1]Multi-Field'!$F$50="undrained"),BH168,""))</f>
        <v/>
      </c>
      <c r="DG168" s="409" t="str">
        <f>IF(AND('[1]Multi-Field'!$E$51=[1]Lists!BF168,'[1]Multi-Field'!$F$51="Drained"),BI168,IF(AND('[1]Multi-Field'!$E$51=[1]Lists!BF168,'[1]Multi-Field'!$F$51="undrained"),BH168,""))</f>
        <v/>
      </c>
      <c r="DH168" s="409" t="str">
        <f>IF(AND('[1]Multi-Field'!$E$52=[1]Lists!BF168,'[1]Multi-Field'!$F$52="Drained"),BI168,IF(AND('[1]Multi-Field'!$E$52=[1]Lists!BF168,'[1]Multi-Field'!$F$52="undrained"),BH168,""))</f>
        <v/>
      </c>
      <c r="DI168" s="409" t="str">
        <f>IF(AND('[1]Multi-Field'!$E$53=[1]Lists!BF168,'[1]Multi-Field'!$F$53="Drained"),BI168,IF(AND('[1]Multi-Field'!$E$53=[1]Lists!BF168,'[1]Multi-Field'!$F$53="undrained"),BH168,""))</f>
        <v/>
      </c>
      <c r="DJ168" s="409" t="str">
        <f>IF(AND('[1]Multi-Field'!$E$54=[1]Lists!BF168,'[1]Multi-Field'!$F$54="Drained"),BI168,IF(AND('[1]Multi-Field'!$E$54=[1]Lists!BF168,'[1]Multi-Field'!$F$54="undrained"),BH168,""))</f>
        <v/>
      </c>
      <c r="DK168" s="409" t="str">
        <f>IF(AND('[1]Multi-Field'!$E$55=[1]Lists!BF168,'[1]Multi-Field'!$F$55="Drained"),BI168,IF(AND('[1]Multi-Field'!$E$55=[1]Lists!BF168,'[1]Multi-Field'!$F$55="undrained"),BH168,""))</f>
        <v/>
      </c>
      <c r="DL168" s="409" t="str">
        <f>IF(AND('[1]Multi-Field'!$E$56=[1]Lists!BF168,'[1]Multi-Field'!$F$56="Drained"),BI168,IF(AND('[1]Multi-Field'!$E$56=[1]Lists!BF168,'[1]Multi-Field'!$F$56="undrained"),BH168,""))</f>
        <v/>
      </c>
      <c r="DM168" s="409" t="str">
        <f>IF(AND('[1]Multi-Field'!$E$57=[1]Lists!BF168,'[1]Multi-Field'!$F$57="Drained"),BI168,IF(AND('[1]Multi-Field'!$E$57=[1]Lists!BF168,'[1]Multi-Field'!$F$57="undrained"),BH168,""))</f>
        <v/>
      </c>
      <c r="DN168" s="409" t="str">
        <f>IF(AND('[1]Multi-Field'!$E$58=[1]Lists!BF168,'[1]Multi-Field'!$F$58="Drained"),BI168,IF(AND('[1]Multi-Field'!$E$58=[1]Lists!BF168,'[1]Multi-Field'!$F$58="undrained"),BH168,""))</f>
        <v/>
      </c>
      <c r="DO168" s="409" t="str">
        <f>IF(AND('[1]Multi-Field'!$E$59=[1]Lists!BF168,'[1]Multi-Field'!$F$59="Drained"),BI168,IF(AND('[1]Multi-Field'!$E$59=[1]Lists!BF168,'[1]Multi-Field'!$F$59="undrained"),BH168,""))</f>
        <v/>
      </c>
      <c r="DP168" s="409" t="str">
        <f>IF(AND('[1]Multi-Field'!$E$60=[1]Lists!BF168,'[1]Multi-Field'!$F$60="Drained"),BI168,IF(AND('[1]Multi-Field'!$E$60=[1]Lists!BF168,'[1]Multi-Field'!$F$60="undrained"),BH168,""))</f>
        <v/>
      </c>
      <c r="DQ168" s="409" t="str">
        <f>IF(AND('[1]Multi-Field'!$E$61=[1]Lists!BF168,'[1]Multi-Field'!$F$61="Drained"),BI168,IF(AND('[1]Multi-Field'!$E$61=[1]Lists!BF168,'[1]Multi-Field'!$F$61="undrained"),BH168,""))</f>
        <v/>
      </c>
      <c r="DR168" s="409" t="str">
        <f>IF(AND('[1]Multi-Field'!$E$62=[1]Lists!BF168,'[1]Multi-Field'!$F$62="Drained"),BI168,IF(AND('[1]Multi-Field'!$E$62=[1]Lists!BF168,'[1]Multi-Field'!$F$62="undrained"),BH168,""))</f>
        <v/>
      </c>
      <c r="DS168" s="409" t="str">
        <f>IF(AND('[1]Multi-Field'!$E$63=[1]Lists!BF168,'[1]Multi-Field'!$F$63="Drained"),BI168,IF(AND('[1]Multi-Field'!$E$63=[1]Lists!BF168,'[1]Multi-Field'!$F$63="undrained"),BH168,""))</f>
        <v/>
      </c>
      <c r="DT168" s="409" t="str">
        <f>IF(AND('[1]Multi-Field'!$E$64=[1]Lists!BF168,'[1]Multi-Field'!$F$64="Drained"),BI168,IF(AND('[1]Multi-Field'!$E$64=[1]Lists!BF168,'[1]Multi-Field'!$F$64="undrained"),BH168,""))</f>
        <v/>
      </c>
      <c r="DU168" s="409" t="str">
        <f>IF(AND('[1]Multi-Field'!$E$65=[1]Lists!BF168,'[1]Multi-Field'!$F$65="Drained"),BI168,IF(AND('[1]Multi-Field'!$E$65=[1]Lists!BF168,'[1]Multi-Field'!$F$65="undrained"),BH168,""))</f>
        <v/>
      </c>
      <c r="DV168" s="409" t="str">
        <f>IF(AND('[1]Multi-Field'!$E$66=[1]Lists!BF168,'[1]Multi-Field'!$F$66="Drained"),BI168,IF(AND('[1]Multi-Field'!$E$66=[1]Lists!BF168,'[1]Multi-Field'!$F$66="undrained"),BH168,""))</f>
        <v/>
      </c>
      <c r="DW168" s="409" t="str">
        <f>IF(AND('[1]Multi-Field'!$E$67=[1]Lists!BF168,'[1]Multi-Field'!$F$67="Drained"),BI168,IF(AND('[1]Multi-Field'!$E$67=[1]Lists!BF168,'[1]Multi-Field'!$F$67="undrained"),BH168,""))</f>
        <v/>
      </c>
      <c r="DX168" s="409" t="str">
        <f>IF(AND('[1]Multi-Field'!$E$68=[1]Lists!BF168,'[1]Multi-Field'!$F$68="Drained"),BI168,IF(AND('[1]Multi-Field'!$E$68=[1]Lists!BF168,'[1]Multi-Field'!$F$68="undrained"),BH168,""))</f>
        <v/>
      </c>
      <c r="DY168" s="409" t="str">
        <f>IF(AND('[1]Multi-Field'!$E$69=[1]Lists!BF168,'[1]Multi-Field'!$F$69="Drained"),BI168,IF(AND('[1]Multi-Field'!$E$69=[1]Lists!BF168,'[1]Multi-Field'!$F$69="undrained"),BH168,""))</f>
        <v/>
      </c>
      <c r="DZ168" s="409" t="str">
        <f>IF(AND('[1]Multi-Field'!$E$70=[1]Lists!BF168,'[1]Multi-Field'!$F$70="Drained"),BI168,IF(AND('[1]Multi-Field'!$E$70=[1]Lists!BF168,'[1]Multi-Field'!$F$70="undrained"),BH168,""))</f>
        <v/>
      </c>
      <c r="EA168" s="409" t="str">
        <f>IF(AND('[1]Multi-Field'!$E$71=[1]Lists!BF168,'[1]Multi-Field'!$F$71="Drained"),BI168,IF(AND('[1]Multi-Field'!$E$71=[1]Lists!BF168,'[1]Multi-Field'!$F$71="undrained"),BH168,""))</f>
        <v/>
      </c>
      <c r="EB168" s="409" t="str">
        <f>IF(AND('[1]Multi-Field'!$E$72=[1]Lists!BF168,'[1]Multi-Field'!$F$72="Drained"),BI168,IF(AND('[1]Multi-Field'!$E$72=[1]Lists!BF168,'[1]Multi-Field'!$F$72="undrained"),BH168,""))</f>
        <v/>
      </c>
      <c r="EC168" s="409" t="str">
        <f>IF(AND('[1]Multi-Field'!$E$73=[1]Lists!BF168,'[1]Multi-Field'!$F$73="Drained"),BI168,IF(AND('[1]Multi-Field'!$E$73=[1]Lists!BF168,'[1]Multi-Field'!$F$73="undrained"),BH168,""))</f>
        <v/>
      </c>
      <c r="ED168" s="409" t="str">
        <f>IF(AND('[1]Multi-Field'!$E$74=[1]Lists!BF168,'[1]Multi-Field'!$F$74="Drained"),BI168,IF(AND('[1]Multi-Field'!$E$74=[1]Lists!BF168,'[1]Multi-Field'!$F$74="undrained"),BH168,""))</f>
        <v/>
      </c>
      <c r="EE168" s="409" t="str">
        <f>IF(AND('[1]Multi-Field'!$E$75=[1]Lists!BF168,'[1]Multi-Field'!$F$75="Drained"),BI168,IF(AND('[1]Multi-Field'!$E$75=[1]Lists!BF168,'[1]Multi-Field'!$F$75="undrained"),BH168,""))</f>
        <v/>
      </c>
      <c r="EF168" s="409" t="str">
        <f>IF(AND('[1]Multi-Field'!$E$76=[1]Lists!BF168,'[1]Multi-Field'!$F$76="Drained"),BI168,IF(AND('[1]Multi-Field'!$E$76=[1]Lists!BF168,'[1]Multi-Field'!$F$6="undrained"),BH168,""))</f>
        <v/>
      </c>
      <c r="EG168" s="409" t="str">
        <f>IF(AND('[1]Multi-Field'!$E$77=[1]Lists!BF168,'[1]Multi-Field'!$F$77="Drained"),BI168,IF(AND('[1]Multi-Field'!$E$77=[1]Lists!BF168,'[1]Multi-Field'!$F$77="undrained"),BH168,""))</f>
        <v/>
      </c>
      <c r="EH168" s="409" t="str">
        <f>IF(AND('[1]Multi-Field'!$E$78=[1]Lists!BF168,'[1]Multi-Field'!$F$78="Drained"),BI168,IF(AND('[1]Multi-Field'!$E$78=[1]Lists!BF168,'[1]Multi-Field'!$F$78="undrained"),BH168,""))</f>
        <v/>
      </c>
      <c r="EI168" s="409" t="str">
        <f>IF(AND('[1]Multi-Field'!$E$79=[1]Lists!BF168,'[1]Multi-Field'!$F$79="Drained"),BI168,IF(AND('[1]Multi-Field'!$E$79=[1]Lists!BF168,'[1]Multi-Field'!$F$79="undrained"),BH168,""))</f>
        <v/>
      </c>
      <c r="EJ168" s="409" t="str">
        <f>IF(AND('[1]Multi-Field'!$E$80=[1]Lists!BF168,'[1]Multi-Field'!$F$80="Drained"),BI168,IF(AND('[1]Multi-Field'!$E$80=[1]Lists!BF168,'[1]Multi-Field'!$F$80="undrained"),BH168,""))</f>
        <v/>
      </c>
      <c r="EK168" s="409" t="str">
        <f>IF(AND('[1]Multi-Field'!$E$81=[1]Lists!BF168,'[1]Multi-Field'!$F$81="Drained"),BI168,IF(AND('[1]Multi-Field'!$E$81=[1]Lists!BF168,'[1]Multi-Field'!$F$81="undrained"),BH168,""))</f>
        <v/>
      </c>
      <c r="EL168" s="409" t="str">
        <f>IF(AND('[1]Multi-Field'!$E$82=[1]Lists!BF168,'[1]Multi-Field'!$F$82="Drained"),BI168,IF(AND('[1]Multi-Field'!$E$82=[1]Lists!BF168,'[1]Multi-Field'!$F$82="undrained"),BH168,""))</f>
        <v/>
      </c>
      <c r="EM168" s="409" t="str">
        <f>IF(AND('[1]Multi-Field'!$E$83=[1]Lists!BF168,'[1]Multi-Field'!$F$83="Drained"),BI168,IF(AND('[1]Multi-Field'!$E$83=[1]Lists!BF168,'[1]Multi-Field'!$F$83="undrained"),BH168,""))</f>
        <v/>
      </c>
      <c r="EN168" s="409" t="str">
        <f>IF(AND('[1]Multi-Field'!$E$84=[1]Lists!BF168,'[1]Multi-Field'!$F$84="Drained"),BI168,IF(AND('[1]Multi-Field'!$E$84=[1]Lists!BF168,'[1]Multi-Field'!$F$84="undrained"),BH168,""))</f>
        <v/>
      </c>
      <c r="EO168" s="409" t="str">
        <f>IF(AND('[1]Multi-Field'!$E$85=[1]Lists!BF168,'[1]Multi-Field'!$F$85="Drained"),BI168,IF(AND('[1]Multi-Field'!$E$85=[1]Lists!BF168,'[1]Multi-Field'!$F$85="undrained"),BH168,""))</f>
        <v/>
      </c>
      <c r="EP168" s="409" t="str">
        <f>IF(AND('[1]Multi-Field'!$E$86=[1]Lists!BF168,'[1]Multi-Field'!$F$86="Drained"),BI168,IF(AND('[1]Multi-Field'!$E$86=[1]Lists!BF168,'[1]Multi-Field'!$F$86="undrained"),BH168,""))</f>
        <v/>
      </c>
      <c r="EQ168" s="409" t="str">
        <f>IF(AND('[1]Multi-Field'!$E$87=[1]Lists!BF168,'[1]Multi-Field'!$F$87="Drained"),BI168,IF(AND('[1]Multi-Field'!$E$87=[1]Lists!BF168,'[1]Multi-Field'!$F$87="undrained"),BH168,""))</f>
        <v/>
      </c>
      <c r="ER168" s="409" t="str">
        <f>IF(AND('[1]Multi-Field'!$E$88=[1]Lists!BF168,'[1]Multi-Field'!$F$88="Drained"),BI168,IF(AND('[1]Multi-Field'!$E$88=[1]Lists!BF168,'[1]Multi-Field'!$F$88="undrained"),BH168,""))</f>
        <v/>
      </c>
      <c r="ES168" s="409" t="str">
        <f>IF(AND('[1]Multi-Field'!$E$89=[1]Lists!BF168,'[1]Multi-Field'!$F$89="Drained"),BI168,IF(AND('[1]Multi-Field'!$E$89=[1]Lists!BF168,'[1]Multi-Field'!$F$89="undrained"),BH168,""))</f>
        <v/>
      </c>
      <c r="ET168" s="409" t="str">
        <f>IF(AND('[1]Multi-Field'!$E$90=[1]Lists!BF168,'[1]Multi-Field'!$F$90="Drained"),BI168,IF(AND('[1]Multi-Field'!$E$90=[1]Lists!BF168,'[1]Multi-Field'!$F$90="undrained"),BH168,""))</f>
        <v/>
      </c>
      <c r="EU168" s="409" t="str">
        <f>IF(AND('[1]Multi-Field'!$E$91=[1]Lists!BF168,'[1]Multi-Field'!$F$91="Drained"),BI168,IF(AND('[1]Multi-Field'!$E$91=[1]Lists!BF168,'[1]Multi-Field'!$F$91="undrained"),BH168,""))</f>
        <v/>
      </c>
      <c r="EV168" s="409" t="str">
        <f>IF(AND('[1]Multi-Field'!$E$92=[1]Lists!BF168,'[1]Multi-Field'!$F$92="Drained"),BI168,IF(AND('[1]Multi-Field'!$E$92=[1]Lists!BF168,'[1]Multi-Field'!$F$92="undrained"),BH168,""))</f>
        <v/>
      </c>
      <c r="EW168" s="409" t="str">
        <f>IF(AND('[1]Multi-Field'!$E$93=[1]Lists!BF168,'[1]Multi-Field'!$F$93="Drained"),BI168,IF(AND('[1]Multi-Field'!$E$93=[1]Lists!BF168,'[1]Multi-Field'!$F$93="undrained"),BH168,""))</f>
        <v/>
      </c>
      <c r="EX168" s="409" t="str">
        <f>IF(AND('[1]Multi-Field'!$E$94=[1]Lists!BF168,'[1]Multi-Field'!$F$94="Drained"),BI168,IF(AND('[1]Multi-Field'!$E$94=[1]Lists!BF168,'[1]Multi-Field'!$F$94="undrained"),BH168,""))</f>
        <v/>
      </c>
      <c r="EY168" s="409" t="str">
        <f>IF(AND('[1]Multi-Field'!$E$95=[1]Lists!BF168,'[1]Multi-Field'!$F$95="Drained"),BI168,IF(AND('[1]Multi-Field'!$E$95=[1]Lists!BF168,'[1]Multi-Field'!$F$95="undrained"),BH168,""))</f>
        <v/>
      </c>
      <c r="EZ168" s="409" t="str">
        <f>IF(AND('[1]Multi-Field'!$E$96=[1]Lists!BF168,'[1]Multi-Field'!$F$96="Drained"),BI168,IF(AND('[1]Multi-Field'!$E$96=[1]Lists!BF168,'[1]Multi-Field'!$F$96="undrained"),BH168,""))</f>
        <v/>
      </c>
      <c r="FA168" s="409" t="str">
        <f>IF(AND('[1]Multi-Field'!$E$97=[1]Lists!BF168,'[1]Multi-Field'!$F$97="Drained"),BI168,IF(AND('[1]Multi-Field'!$E$97=[1]Lists!BF168,'[1]Multi-Field'!$F$97="undrained"),BH168,""))</f>
        <v/>
      </c>
      <c r="FB168" s="409" t="str">
        <f>IF(AND('[1]Multi-Field'!$E$98=[1]Lists!BF168,'[1]Multi-Field'!$F$98="Drained"),BI168,IF(AND('[1]Multi-Field'!$E$98=[1]Lists!BF168,'[1]Multi-Field'!$F$98="undrained"),BH168,""))</f>
        <v/>
      </c>
      <c r="FC168" s="409" t="str">
        <f>IF(AND('[1]Multi-Field'!$E$99=[1]Lists!BF168,'[1]Multi-Field'!$F$99="Drained"),BI168,IF(AND('[1]Multi-Field'!$E$99=[1]Lists!BF168,'[1]Multi-Field'!$F$99="undrained"),BH168,""))</f>
        <v/>
      </c>
      <c r="FD168" s="409" t="str">
        <f>IF(AND('[1]Multi-Field'!$E$100=[1]Lists!BF168,'[1]Multi-Field'!$F$100="Drained"),BI168,IF(AND('[1]Multi-Field'!$E$100=[1]Lists!BF168,'[1]Multi-Field'!$F$100="undrained"),BH168,""))</f>
        <v/>
      </c>
      <c r="FE168" s="409" t="str">
        <f>IF(AND('[1]Multi-Field'!$E$101=[1]Lists!BF168,'[1]Multi-Field'!$F$101="Drained"),BI168,IF(AND('[1]Multi-Field'!$E$101=[1]Lists!BF168,'[1]Multi-Field'!$F$101="undrained"),BH168,""))</f>
        <v/>
      </c>
      <c r="FF168" s="409" t="str">
        <f>IF(AND('[1]Multi-Field'!$E$102=[1]Lists!BF168,'[1]Multi-Field'!$F$102="Drained"),BI168,IF(AND('[1]Multi-Field'!$E$102=[1]Lists!BF168,'[1]Multi-Field'!$F$102="undrained"),BH168,""))</f>
        <v/>
      </c>
      <c r="FG168" s="409" t="str">
        <f>IF(AND('[1]Multi-Field'!$E$103=[1]Lists!BF168,'[1]Multi-Field'!$F$103="Drained"),BI168,IF(AND('[1]Multi-Field'!$E$103=[1]Lists!BF168,'[1]Multi-Field'!$F$103="undrained"),BH168,""))</f>
        <v/>
      </c>
      <c r="FH168" s="409" t="str">
        <f>IF(AND('[1]Multi-Field'!$E$104=[1]Lists!BF168,'[1]Multi-Field'!$F$104="Drained"),BI168,IF(AND('[1]Multi-Field'!$E$104=[1]Lists!BF168,'[1]Multi-Field'!$F$104="undrained"),BH168,""))</f>
        <v/>
      </c>
      <c r="FI168" s="409" t="str">
        <f>IF(AND('[1]Multi-Field'!$E$105=[1]Lists!BF168,'[1]Multi-Field'!$F$105="Drained"),BI168,IF(AND('[1]Multi-Field'!$E$105=[1]Lists!BF168,'[1]Multi-Field'!$F$105="undrained"),BH168,""))</f>
        <v/>
      </c>
      <c r="FJ168" s="409" t="str">
        <f>IF(AND('[1]Multi-Field'!$E$106=[1]Lists!BF168,'[1]Multi-Field'!$F$106="Drained"),BI168,IF(AND('[1]Multi-Field'!$E$106=[1]Lists!BF168,'[1]Multi-Field'!$F$106="undrained"),BH168,""))</f>
        <v/>
      </c>
      <c r="FK168" s="409" t="str">
        <f>IF(AND('[1]Multi-Field'!$E$107=[1]Lists!BF168,'[1]Multi-Field'!$F$107="Drained"),BI168,IF(AND('[1]Multi-Field'!$E$107=[1]Lists!BF168,'[1]Multi-Field'!$F$107="undrained"),BH168,""))</f>
        <v/>
      </c>
      <c r="FL168" s="409" t="str">
        <f>IF(AND('[1]Multi-Field'!$E$108=[1]Lists!BF168,'[1]Multi-Field'!$F$108="Drained"),BI168,IF(AND('[1]Multi-Field'!$E$108=[1]Lists!BF168,'[1]Multi-Field'!$F$108="undrained"),BH168,""))</f>
        <v/>
      </c>
      <c r="FM168" s="409" t="str">
        <f>IF(AND('[1]Multi-Field'!$E$109=[1]Lists!BF168,'[1]Multi-Field'!$F$109="Drained"),BI168,IF(AND('[1]Multi-Field'!$E$109=[1]Lists!BF168,'[1]Multi-Field'!$F$109="undrained"),BH168,""))</f>
        <v/>
      </c>
      <c r="FN168" s="409" t="str">
        <f>IF(AND('[1]Multi-Field'!$E$110=[1]Lists!BF168,'[1]Multi-Field'!$F$110="Drained"),BI168,IF(AND('[1]Multi-Field'!$E$110=[1]Lists!BF168,'[1]Multi-Field'!$F$110="undrained"),BH168,""))</f>
        <v/>
      </c>
      <c r="FO168" s="409" t="str">
        <f>IF(AND('[1]Multi-Field'!$E$111=[1]Lists!BF168,'[1]Multi-Field'!$F$111="Drained"),BI168,IF(AND('[1]Multi-Field'!$E$111=[1]Lists!BF168,'[1]Multi-Field'!$F$111="undrained"),BH168,""))</f>
        <v/>
      </c>
      <c r="FP168" s="409" t="str">
        <f>IF(AND('[1]Multi-Field'!$E$112=[1]Lists!BF168,'[1]Multi-Field'!$F$112="Drained"),BI168,IF(AND('[1]Multi-Field'!$E$112=[1]Lists!BF168,'[1]Multi-Field'!$F$112="undrained"),BH168,""))</f>
        <v/>
      </c>
      <c r="FQ168" s="409" t="str">
        <f>IF(AND('[1]Multi-Field'!$E$113=[1]Lists!BF168,'[1]Multi-Field'!$F$113="Drained"),BI168,IF(AND('[1]Multi-Field'!$E$113=[1]Lists!BF168,'[1]Multi-Field'!$F$113="undrained"),BH168,""))</f>
        <v/>
      </c>
      <c r="FR168" s="409" t="str">
        <f>IF(AND('[1]Multi-Field'!$E$114=[1]Lists!BF168,'[1]Multi-Field'!$F$114="Drained"),BI168,IF(AND('[1]Multi-Field'!$E$114=[1]Lists!BF168,'[1]Multi-Field'!$F$114="undrained"),BH168,""))</f>
        <v/>
      </c>
      <c r="FS168" s="409" t="str">
        <f>IF(AND('[1]Multi-Field'!$E$115=[1]Lists!BF168,'[1]Multi-Field'!$F$115="Drained"),BI168,IF(AND('[1]Multi-Field'!$E$115=[1]Lists!BF168,'[1]Multi-Field'!$F$115="undrained"),BH168,""))</f>
        <v/>
      </c>
      <c r="FT168" s="409" t="str">
        <f>IF(AND('[1]Multi-Field'!$E$116=[1]Lists!BF168,'[1]Multi-Field'!$F$116="Drained"),BI168,IF(AND('[1]Multi-Field'!$E$116=[1]Lists!BF168,'[1]Multi-Field'!$F$116="undrained"),BH168,""))</f>
        <v/>
      </c>
      <c r="FU168" s="409" t="str">
        <f>IF(AND('[1]Multi-Field'!$E$117=[1]Lists!BF168,'[1]Multi-Field'!$F$117="Drained"),BI168,IF(AND('[1]Multi-Field'!$E$117=[1]Lists!BF168,'[1]Multi-Field'!$F$117="undrained"),BH168,""))</f>
        <v/>
      </c>
      <c r="FV168" s="409" t="str">
        <f>IF(AND('[1]Multi-Field'!$E$118=[1]Lists!BF168,'[1]Multi-Field'!$F$118="Drained"),BI168,IF(AND('[1]Multi-Field'!$E$118=[1]Lists!BF168,'[1]Multi-Field'!$F$118="undrained"),BH168,""))</f>
        <v/>
      </c>
      <c r="FW168" s="409" t="str">
        <f>IF(AND('[1]Multi-Field'!$E$119=[1]Lists!BF168,'[1]Multi-Field'!$F$119="Drained"),BI168,IF(AND('[1]Multi-Field'!$E$119=[1]Lists!BF168,'[1]Multi-Field'!$F$119="undrained"),BH168,""))</f>
        <v/>
      </c>
      <c r="FX168" s="409" t="str">
        <f>IF(AND('[1]Multi-Field'!$E$120=[1]Lists!BF168,'[1]Multi-Field'!$F$120="Drained"),BI168,IF(AND('[1]Multi-Field'!$E$120=[1]Lists!BF168,'[1]Multi-Field'!$F$120="undrained"),BH168,""))</f>
        <v/>
      </c>
    </row>
    <row r="169" spans="1:180" ht="13.5" customHeight="1">
      <c r="A169" s="7" t="s">
        <v>256</v>
      </c>
      <c r="B169" s="7"/>
      <c r="C169" s="7"/>
      <c r="D169" s="8">
        <v>75</v>
      </c>
      <c r="E169" s="8">
        <f t="shared" si="27"/>
        <v>75</v>
      </c>
      <c r="F169" s="8">
        <f t="shared" si="28"/>
        <v>75</v>
      </c>
      <c r="G169" s="8">
        <v>75</v>
      </c>
      <c r="H169" s="8">
        <v>75</v>
      </c>
      <c r="I169" s="8">
        <f t="shared" si="32"/>
        <v>75</v>
      </c>
      <c r="J169" s="8">
        <f t="shared" si="33"/>
        <v>75</v>
      </c>
      <c r="K169" s="8">
        <v>75</v>
      </c>
      <c r="L169" s="8">
        <v>150</v>
      </c>
      <c r="M169" s="8">
        <f t="shared" si="29"/>
        <v>150</v>
      </c>
      <c r="N169" s="8">
        <f t="shared" si="30"/>
        <v>150</v>
      </c>
      <c r="O169" s="8">
        <v>150</v>
      </c>
      <c r="P169" s="391">
        <v>144</v>
      </c>
      <c r="Q169" s="394"/>
      <c r="R169" s="395" t="b">
        <f>IF(OR('Multi-Field'!AA146=Lists!$AC$42,'Multi-Field'!AA146=Lists!$AC$43),IF('Multi-Field'!Z146="x",(IF('Multi-Field'!AC146=Lists!$Q$11,Lists!$R$11,IF('Multi-Field'!AC146=Lists!$Q$12,Lists!$R$12,IF('Multi-Field'!AC146=Lists!$Q$13,Lists!$R$13,IF('Multi-Field'!AC146=Lists!$Q$14,Lists!$R$14))))),IF('Multi-Field'!X146="x",(IF('Multi-Field'!AC146=Lists!$Q$11,Lists!$S$11,IF('Multi-Field'!AC146=Lists!$Q$12,Lists!$S$12,IF('Multi-Field'!AC146=Lists!$Q$13,Lists!$S$13,IF('Multi-Field'!AC146=Lists!$Q$14,Lists!$S$14))))),IF('Multi-Field'!V146="x",(IF('Multi-Field'!AC146=Lists!$Q$11,Lists!$T$11,IF('Multi-Field'!AC146=Lists!$Q$12,Lists!$T$12,IF('Multi-Field'!AC146=Lists!$Q$13,Lists!$T$13,IF('Multi-Field'!AC146=Lists!$Q$14,Lists!$T$14))))),0))))</f>
        <v>0</v>
      </c>
      <c r="S169" s="395" t="str">
        <f t="shared" si="38"/>
        <v/>
      </c>
      <c r="T169" s="395"/>
      <c r="U169" s="396"/>
      <c r="V169" s="383">
        <f>IF(OR('Multi-Field'!AI149=$U$4,'Multi-Field'!AI149=$U$5,'Multi-Field'!AI149=$U$6,'Multi-Field'!AI149=$U$7,'Multi-Field'!AI149=$U$8,'Multi-Field'!AI149=$U$9),(IF('Multi-Field'!AJ149=$V$2,100,IF('Multi-Field'!AJ149=$V$3,65,IF('Multi-Field'!AJ149=$V$4,53,IF('Multi-Field'!AJ149=$V$5,41,IF('Multi-Field'!AJ149=$V$6,23,IF('Multi-Field'!AJ149=$V$7,0,0))))))),0)</f>
        <v>0</v>
      </c>
      <c r="W169" s="383" t="str">
        <f>IF(AND(OR('Multi-Field'!AF149=$S$3,'Multi-Field'!AF149=S157,'Multi-Field'!AF149=$S$7),'Multi-Field'!AN149&lt;18,'Multi-Field'!AN149&gt;0),35,IF('Multi-Field'!AF149=$S$4,55,IF(AND('Multi-Field'!AF149=$S$6,'Multi-Field'!AN149&lt;18),30,IF(AND('Multi-Field'!AN149&gt;17,OR('Multi-Field'!AF149=$S$3,'Multi-Field'!AF149=$S$5,'Multi-Field'!AF149= $S$6,'Multi-Field'!AF149=$S$7)),25,"0"))))</f>
        <v>0</v>
      </c>
      <c r="X169" s="383">
        <f>IF(OR('Multi-Field'!BA149=$U$4,'Multi-Field'!BA149=$U$5,'Multi-Field'!BA149=$U$6,'Multi-Field'!BA149=U159,'Multi-Field'!BA149=$U$8,'Multi-Field'!BA149=$U$9),(IF('Multi-Field'!BB149=$V$2,100,IF('Multi-Field'!BB149=$V$3,65,IF('Multi-Field'!BB149=$V$4,53,IF('Multi-Field'!BB149=$V$5,41,IF('Multi-Field'!BB149=$V$6,23,IF('Multi-Field'!BB149=$V$7,0,0))))))),0)</f>
        <v>0</v>
      </c>
      <c r="Y169" s="383" t="str">
        <f>IF(AND(OR('Multi-Field'!AX149=$S$3,'Multi-Field'!AX149=$S$5,'Multi-Field'!AX149=$S$7),'Multi-Field'!BF149&lt;18),35,IF('Multi-Field'!AX149=$S$4,55,IF(AND('Multi-Field'!AX149=$S$6,'Multi-Field'!BF149&lt;18),30,IF(AND('Multi-Field'!BF149&gt;17,OR('Multi-Field'!AX149=$S$3,'Multi-Field'!AX149=$S$5,'Multi-Field'!AX149=$S$6,'Multi-Field'!AX149=$S$7)),25,"0"))))</f>
        <v>0</v>
      </c>
      <c r="Z169" s="383">
        <v>153</v>
      </c>
      <c r="AI169" s="384">
        <f>'[1]Multi-Field'!B165</f>
        <v>0</v>
      </c>
      <c r="AJ169" s="387" t="str">
        <f>IF(OR('[1]Multi-Field'!Q9=[1]Lists!$AC$42,'[1]Multi-Field'!Q9=[1]Lists!$AC$43),"x","")</f>
        <v/>
      </c>
      <c r="AK169" s="387" t="str">
        <f>IF(OR('[1]Multi-Field'!Q9=[1]Lists!$AC$6,'[1]Multi-Field'!Q9=$AC$2,'[1]Multi-Field'!Q9=$AC$4),"x","")</f>
        <v/>
      </c>
      <c r="AL169" s="387" t="str">
        <f>IF(OR('[1]Multi-Field'!Q9=[1]Lists!$AC$7,'[1]Multi-Field'!Q9=$AC$3,'[1]Multi-Field'!Q9=$AC$5),"x","")</f>
        <v/>
      </c>
      <c r="AM169" s="387" t="str">
        <f>IF(OR('[1]Multi-Field'!Q9=$AC$23,'[1]Multi-Field'!Q9=$AC$13,'[1]Multi-Field'!Q9=$AC$9,'[1]Multi-Field'!Q9=$AC$19,'[1]Multi-Field'!Q9=$AC$47),"x","")</f>
        <v/>
      </c>
      <c r="AN169" s="387" t="str">
        <f>IF(OR('[1]Multi-Field'!Q9=$AC$24,'[1]Multi-Field'!Q9=$AC$14,'[1]Multi-Field'!Q9=$AC$10,'[1]Multi-Field'!Q9=$AC$22,'[1]Multi-Field'!Q9=$AC$48),"x","")</f>
        <v/>
      </c>
      <c r="AO169" s="387" t="str">
        <f>IF(OR('[1]Multi-Field'!Q9=$AC$21,'[1]Multi-Field'!Q9=$AC$28,'[1]Multi-Field'!Q9=$AC$62,'[1]Multi-Field'!Q9=$AC$102,'[1]Multi-Field'!Q9=$AC$98),"x","")</f>
        <v/>
      </c>
      <c r="AP169" s="387" t="str">
        <f>IF(OR('[1]Multi-Field'!Q9=$AC$25,'[1]Multi-Field'!Q9=$AC$63,'[1]Multi-Field'!Q9=$AC$85,'[1]Multi-Field'!Q9=$AC$87,'[1]Multi-Field'!Q9=$AC$92,'[1]Multi-Field'!Q9=$AC$93),"x","")</f>
        <v/>
      </c>
      <c r="AQ169" s="387" t="str">
        <f>IF(OR('[1]Multi-Field'!Q9=$AC$20,'[1]Multi-Field'!Q9=$AC$27,'[1]Multi-Field'!Q9=$AC$58,'[1]Multi-Field'!Q9=$AC$86,'[1]Multi-Field'!Q9=$AC$103,'[1]Multi-Field'!Q9=$AC$94),"x","")</f>
        <v/>
      </c>
      <c r="AR169" s="387" t="str">
        <f>IF(OR('[1]Multi-Field'!Q9=$AC$35,'[1]Multi-Field'!Q9=$AC$40,'[1]Multi-Field'!Q9=$AC$45,),"x","")</f>
        <v/>
      </c>
      <c r="AS169" s="387" t="str">
        <f>IF(OR('[1]Multi-Field'!Q9=$AC$36,'[1]Multi-Field'!Q9=$AC$41,'[1]Multi-Field'!Q9=$AC$46,),"x","")</f>
        <v/>
      </c>
      <c r="AT169" s="387" t="str">
        <f>IF(OR('[1]Multi-Field'!Q9=$AC$52,'[1]Multi-Field'!Q9=$AC$53,'[1]Multi-Field'!Q9=$AC$54,'[1]Multi-Field'!Q9=$AC$55,'[1]Multi-Field'!Q9=$AC$68,'[1]Multi-Field'!Q9=$AC$69,'[1]Multi-Field'!Q9=$AC$74,'[1]Multi-Field'!Q9=$AC$71,'[1]Multi-Field'!Q9=$AC$70),"x","")</f>
        <v/>
      </c>
      <c r="AU169" s="387" t="str">
        <f>IF('[1]Multi-Field'!Q9=$AC$72,"x","")</f>
        <v/>
      </c>
      <c r="AV169" s="387" t="str">
        <f>IF('[1]Multi-Field'!Q9=$AC$73,"x","")</f>
        <v/>
      </c>
      <c r="AW169" s="387" t="str">
        <f>IF('[1]Multi-Field'!Q9=$AC$83,"x","")</f>
        <v/>
      </c>
      <c r="AX169" s="387" t="str">
        <f>IF('[1]Multi-Field'!Q9=$AC$84,"x","")</f>
        <v/>
      </c>
      <c r="AY169" s="387" t="str">
        <f>IF('[1]Multi-Field'!Q9=$AC$97,"x","")</f>
        <v/>
      </c>
      <c r="AZ169" s="387" t="str">
        <f>IF('[1]Multi-Field'!Q9=$AC$99,"x","")</f>
        <v/>
      </c>
      <c r="BA169" s="387" t="str">
        <f>IF('[1]Multi-Field'!Q9=$AC$104,"x","")</f>
        <v/>
      </c>
      <c r="BB169" s="387" t="str">
        <f>IF('[1]Multi-Field'!Q9=$AC$105,"x","")</f>
        <v/>
      </c>
      <c r="BC169" s="388"/>
      <c r="BF169" s="411" t="s">
        <v>1338</v>
      </c>
      <c r="BG169" s="412">
        <v>3</v>
      </c>
      <c r="BH169" s="412">
        <v>5.5</v>
      </c>
      <c r="BI169" s="412">
        <v>5.5</v>
      </c>
      <c r="BJ169" s="409" t="e">
        <f>IF(AND('[1]Single Field'!#REF!=[1]Lists!BF169,'[1]Single Field'!#REF!="Drained"),"x",IF(AND('[1]Single Field'!#REF!=[1]Lists!BF169,'[1]Single Field'!#REF!="Undrained"),O,""))</f>
        <v>#REF!</v>
      </c>
      <c r="BK169" s="409" t="str">
        <f>IF(AND('[1]Multi-Field'!$E$3=[1]Lists!BF169,'[1]Multi-Field'!$F$3="Drained"),BI169,IF(AND('[1]Multi-Field'!$E$3=BF169,'[1]Multi-Field'!$F$3="undrained"),BH169,""))</f>
        <v/>
      </c>
      <c r="BL169" s="409" t="str">
        <f>IF(AND('[1]Multi-Field'!$E$4=BF169,'[1]Multi-Field'!$F$4="Drained"),BI169,IF(AND('[1]Multi-Field'!$E$4=BF169,'[1]Multi-Field'!$F$4="undrained"),BH169,""))</f>
        <v/>
      </c>
      <c r="BM169" s="409" t="str">
        <f>IF(AND('[1]Multi-Field'!$E$5=BF169,'[1]Multi-Field'!$F$5="Drained"),BI169,IF(AND('[1]Multi-Field'!$E$5=BF169,'[1]Multi-Field'!$F$5="undrained"),BH169,""))</f>
        <v/>
      </c>
      <c r="BN169" s="409" t="str">
        <f>IF(AND('[1]Multi-Field'!$E$6=BF169,'[1]Multi-Field'!$F$6="Drained"),BI169,IF(AND('[1]Multi-Field'!$E$6=BF169,'[1]Multi-Field'!$F$6="undrained"),BH169,""))</f>
        <v/>
      </c>
      <c r="BO169" s="409" t="str">
        <f>IF(AND('[1]Multi-Field'!$E$7=BF169,'[1]Multi-Field'!$F$7="Drained"),BI169,IF(AND('[1]Multi-Field'!$E$7=BF169,'[1]Multi-Field'!$F$7="undrained"),BH169,""))</f>
        <v/>
      </c>
      <c r="BP169" s="409" t="str">
        <f>IF(AND('[1]Multi-Field'!$E$8=BF169,'[1]Multi-Field'!$F$8="Drained"),BI169,IF(AND('[1]Multi-Field'!$E$8=BF169,'[1]Multi-Field'!$F$8="undrained"),BH169,""))</f>
        <v/>
      </c>
      <c r="BQ169" s="409" t="str">
        <f>IF(AND('[1]Multi-Field'!$E$9=BF169,'[1]Multi-Field'!$F$9="Drained"),BI169,IF(AND('[1]Multi-Field'!$E$9=BF169,'[1]Multi-Field'!$F$9="undrained"),BH169,""))</f>
        <v/>
      </c>
      <c r="BR169" s="409" t="str">
        <f>IF(AND('[1]Multi-Field'!$E$10=BF169,'[1]Multi-Field'!$F$10="Drained"),BI169,IF(AND('[1]Multi-Field'!$E$10=BF169,'[1]Multi-Field'!$F$10="undrained"),BH169,""))</f>
        <v/>
      </c>
      <c r="BS169" s="409" t="str">
        <f>IF(AND('[1]Multi-Field'!$E$11=BF169,'[1]Multi-Field'!$F$11="Drained"),BI169,IF(AND('[1]Multi-Field'!$E$11=BF169,'[1]Multi-Field'!$F$11="undrained"),BH169,""))</f>
        <v/>
      </c>
      <c r="BT169" s="409" t="str">
        <f>IF(AND('[1]Multi-Field'!$E$12=BF169,'[1]Multi-Field'!$F$12="Drained"),BI169,IF(AND('[1]Multi-Field'!$E$12=BF169,'[1]Multi-Field'!$F$12="undrained"),BH169,""))</f>
        <v/>
      </c>
      <c r="BU169" s="409" t="str">
        <f>IF(AND('[1]Multi-Field'!$E$13=BF169,'[1]Multi-Field'!$F$13="Drained"),BI169,IF(AND('[1]Multi-Field'!$E$3=BF169,'[1]Multi-Field'!$F$13="undrained"),BH169,""))</f>
        <v/>
      </c>
      <c r="BV169" s="409" t="str">
        <f>IF(AND('[1]Multi-Field'!$E$14=BF169,'[1]Multi-Field'!$F$14="Drained"),BI169,IF(AND('[1]Multi-Field'!$E$14=BF169,'[1]Multi-Field'!$F$14="undrained"),BH169,""))</f>
        <v/>
      </c>
      <c r="BW169" s="409" t="str">
        <f>IF(AND('[1]Multi-Field'!$E$15=BF169,'[1]Multi-Field'!$F$15="Drained"),BI169,IF(AND('[1]Multi-Field'!$E$15=BF169,'[1]Multi-Field'!$F$15="undrained"),BH169,""))</f>
        <v/>
      </c>
      <c r="BX169" s="409" t="str">
        <f>IF(AND('[1]Multi-Field'!$E$16=[1]Lists!BF169,'[1]Multi-Field'!$F$16="Drained"),BI169,IF(AND('[1]Multi-Field'!$E$16=[1]Lists!BF169,'[1]Multi-Field'!$F$16="undrained"),BH169,""))</f>
        <v/>
      </c>
      <c r="BY169" s="409" t="str">
        <f>IF(AND('[1]Multi-Field'!$E$17=[1]Lists!BF169,'[1]Multi-Field'!$F$17="Drained"),BI169,IF(AND('[1]Multi-Field'!$E$17=[1]Lists!BF169,'[1]Multi-Field'!$F$17="undrained"),BH169,""))</f>
        <v/>
      </c>
      <c r="BZ169" s="409" t="str">
        <f>IF(AND('[1]Multi-Field'!$E$18=[1]Lists!BF169,'[1]Multi-Field'!$F$18="Drained"),BI169,IF(AND('[1]Multi-Field'!$E$18=[1]Lists!BF169,'[1]Multi-Field'!$F$18="undrained"),BH169,""))</f>
        <v/>
      </c>
      <c r="CA169" s="409" t="str">
        <f>IF(AND('[1]Multi-Field'!$E$19=[1]Lists!BF169,'[1]Multi-Field'!$F$19="Drained"),BI169,IF(AND('[1]Multi-Field'!$E$19=[1]Lists!BF169,'[1]Multi-Field'!$F$19="undrained"),BH169,""))</f>
        <v/>
      </c>
      <c r="CB169" s="409" t="str">
        <f>IF(AND('[1]Multi-Field'!$E$20=[1]Lists!BF169,'[1]Multi-Field'!$F$20="Drained"),BI169,IF(AND('[1]Multi-Field'!$E$20=[1]Lists!BF169,'[1]Multi-Field'!$F$20="undrained"),BH169,""))</f>
        <v/>
      </c>
      <c r="CC169" s="409" t="str">
        <f>IF(AND('[1]Multi-Field'!$E$21=[1]Lists!BF169,'[1]Multi-Field'!$F$21="Drained"),BI169,IF(AND('[1]Multi-Field'!$E$21=[1]Lists!BF169,'[1]Multi-Field'!$F$21="undrained"),BH169,""))</f>
        <v/>
      </c>
      <c r="CD169" s="409" t="str">
        <f>IF(AND('[1]Multi-Field'!$E$22=[1]Lists!BF169,'[1]Multi-Field'!$F$22="Drained"),BI169,IF(AND('[1]Multi-Field'!$E$22=[1]Lists!BF169,'[1]Multi-Field'!$F$22="undrained"),BH169,""))</f>
        <v/>
      </c>
      <c r="CE169" s="409" t="str">
        <f>IF(AND('[1]Multi-Field'!$E$23=[1]Lists!BF169,'[1]Multi-Field'!$F$23="Drained"),BI169,IF(AND('[1]Multi-Field'!$E$23=[1]Lists!BF169,'[1]Multi-Field'!$F$23="undrained"),BH169,""))</f>
        <v/>
      </c>
      <c r="CF169" s="409" t="str">
        <f>IF(AND('[1]Multi-Field'!$E$24=[1]Lists!BF169,'[1]Multi-Field'!$F$24="Drained"),BI169,IF(AND('[1]Multi-Field'!$E$24=[1]Lists!BF169,'[1]Multi-Field'!$F$24="undrained"),BH169,""))</f>
        <v/>
      </c>
      <c r="CG169" s="409" t="str">
        <f>IF(AND('[1]Multi-Field'!$E$25=[1]Lists!BF169,'[1]Multi-Field'!$F$25="Drained"),BI169,IF(AND('[1]Multi-Field'!$E$25=[1]Lists!BF169,'[1]Multi-Field'!$F$25="undrained"),BH169,""))</f>
        <v/>
      </c>
      <c r="CH169" s="409" t="str">
        <f>IF(AND('[1]Multi-Field'!$E$26=[1]Lists!BF169,'[1]Multi-Field'!$F$26="Drained"),BI169,IF(AND('[1]Multi-Field'!$E$26=[1]Lists!BF169,'[1]Multi-Field'!$F$26="undrained"),BH169,""))</f>
        <v/>
      </c>
      <c r="CI169" s="409" t="str">
        <f>IF(AND('[1]Multi-Field'!$E$27=[1]Lists!BF169,'[1]Multi-Field'!$F$27="Drained"),BI169,IF(AND('[1]Multi-Field'!$E$27=[1]Lists!BF169,'[1]Multi-Field'!$F$27="undrained"),BH169,""))</f>
        <v/>
      </c>
      <c r="CJ169" s="409" t="str">
        <f>IF(AND('[1]Multi-Field'!$E$28=[1]Lists!BF169,'[1]Multi-Field'!$F$28="Drained"),BI169,IF(AND('[1]Multi-Field'!$E$28=[1]Lists!BF169,'[1]Multi-Field'!$F$28="undrained"),BH169,""))</f>
        <v/>
      </c>
      <c r="CK169" s="409" t="str">
        <f>IF(AND('[1]Multi-Field'!$E$29=[1]Lists!BF169,'[1]Multi-Field'!$F$29="Drained"),BI169,IF(AND('[1]Multi-Field'!$E$29=[1]Lists!BF169,'[1]Multi-Field'!$F$29="undrained"),BH169,""))</f>
        <v/>
      </c>
      <c r="CL169" s="409" t="str">
        <f>IF(AND('[1]Multi-Field'!$E$30=[1]Lists!BF169,'[1]Multi-Field'!$F$30="Drained"),BI169,IF(AND('[1]Multi-Field'!$E$30=[1]Lists!BF169,'[1]Multi-Field'!$F$30="undrained"),BH169,""))</f>
        <v/>
      </c>
      <c r="CM169" s="409" t="str">
        <f>IF(AND('[1]Multi-Field'!$E$31=[1]Lists!BF169,'[1]Multi-Field'!$F$31="Drained"),BI169,IF(AND('[1]Multi-Field'!$E$31=[1]Lists!BF169,'[1]Multi-Field'!$F$31="undrained"),BH169,""))</f>
        <v/>
      </c>
      <c r="CN169" s="409" t="str">
        <f>IF(AND('[1]Multi-Field'!$E$32=[1]Lists!BF169,'[1]Multi-Field'!$F$32="Drained"),BI169,IF(AND('[1]Multi-Field'!$E$32=[1]Lists!BF169,'[1]Multi-Field'!$F$32="undrained"),BH169,""))</f>
        <v/>
      </c>
      <c r="CO169" s="409" t="str">
        <f>IF(AND('[1]Multi-Field'!$E$33=[1]Lists!BF169,'[1]Multi-Field'!$F$33="Drained"),BI169,IF(AND('[1]Multi-Field'!$E$33=[1]Lists!BF169,'[1]Multi-Field'!$F$33="undrained"),BH169,""))</f>
        <v/>
      </c>
      <c r="CP169" s="409" t="str">
        <f>IF(AND('[1]Multi-Field'!$E$34=[1]Lists!BF169,'[1]Multi-Field'!$F$34="Drained"),BI169,IF(AND('[1]Multi-Field'!$E$34=[1]Lists!BF169,'[1]Multi-Field'!$F$34="undrained"),BH169,""))</f>
        <v/>
      </c>
      <c r="CQ169" s="409" t="str">
        <f>IF(AND('[1]Multi-Field'!$E$35=[1]Lists!BF169,'[1]Multi-Field'!$F$35="Drained"),BI169,IF(AND('[1]Multi-Field'!$E$35=[1]Lists!BF169,'[1]Multi-Field'!$F$35="undrained"),BH169,""))</f>
        <v/>
      </c>
      <c r="CR169" s="409" t="str">
        <f>IF(AND('[1]Multi-Field'!$E$36=[1]Lists!BF169,'[1]Multi-Field'!$F$36="Drained"),BI169,IF(AND('[1]Multi-Field'!$E$36=[1]Lists!BF169,'[1]Multi-Field'!$F$36="undrained"),BH169,""))</f>
        <v/>
      </c>
      <c r="CS169" s="409" t="str">
        <f>IF(AND('[1]Multi-Field'!$E$37=[1]Lists!BF169,'[1]Multi-Field'!$F$37="Drained"),BI169,IF(AND('[1]Multi-Field'!$E$37=[1]Lists!BF169,'[1]Multi-Field'!$F$37="undrained"),BH169,""))</f>
        <v/>
      </c>
      <c r="CT169" s="409" t="str">
        <f>IF(AND('[1]Multi-Field'!$E$38=[1]Lists!BF169,'[1]Multi-Field'!$F$38="Drained"),BI169,IF(AND('[1]Multi-Field'!$E$38=[1]Lists!BF169,'[1]Multi-Field'!$F$38="undrained"),BH169,""))</f>
        <v/>
      </c>
      <c r="CU169" s="409" t="str">
        <f>IF(AND('[1]Multi-Field'!$E$39=[1]Lists!BF169,'[1]Multi-Field'!$F$39="Drained"),BI169,IF(AND('[1]Multi-Field'!$E$39=[1]Lists!BF169,'[1]Multi-Field'!$F$39="undrained"),BH169,""))</f>
        <v/>
      </c>
      <c r="CV169" s="409" t="str">
        <f>IF(AND('[1]Multi-Field'!$E$40=[1]Lists!BF169,'[1]Multi-Field'!$F$40="Drained"),BI169,IF(AND('[1]Multi-Field'!$E$40=[1]Lists!BF169,'[1]Multi-Field'!$F$40="undrained"),BH169,""))</f>
        <v/>
      </c>
      <c r="CW169" s="409" t="str">
        <f>IF(AND('[1]Multi-Field'!$E$41=[1]Lists!BF169,'[1]Multi-Field'!$F$40="Drained"),BI169,IF(AND('[1]Multi-Field'!$E$40=[1]Lists!BF169,'[1]Multi-Field'!$F$40="undrained"),BH169,""))</f>
        <v/>
      </c>
      <c r="CX169" s="409" t="str">
        <f>IF(AND('[1]Multi-Field'!$E$42=[1]Lists!BF169,'[1]Multi-Field'!$F$42="Drained"),BI169,IF(AND('[1]Multi-Field'!$E$42=[1]Lists!BF169,'[1]Multi-Field'!$F$42="undrained"),BH169,""))</f>
        <v/>
      </c>
      <c r="CY169" s="409" t="str">
        <f>IF(AND('[1]Multi-Field'!$E$43=[1]Lists!BF169,'[1]Multi-Field'!$F$43="Drained"),BI169,IF(AND('[1]Multi-Field'!$E$43=[1]Lists!BF169,'[1]Multi-Field'!$F$43="undrained"),BH169,""))</f>
        <v/>
      </c>
      <c r="CZ169" s="409" t="str">
        <f>IF(AND('[1]Multi-Field'!$E$44=[1]Lists!BF169,'[1]Multi-Field'!$F$44="Drained"),BI169,IF(AND('[1]Multi-Field'!$E$44=[1]Lists!BF169,'[1]Multi-Field'!$F$44="undrained"),BH169,""))</f>
        <v/>
      </c>
      <c r="DA169" s="409" t="str">
        <f>IF(AND('[1]Multi-Field'!$E$45=[1]Lists!BF169,'[1]Multi-Field'!$F$45="Drained"),BI169,IF(AND('[1]Multi-Field'!$E$45=[1]Lists!BF169,'[1]Multi-Field'!$F$45="undrained"),BH169,""))</f>
        <v/>
      </c>
      <c r="DB169" s="409" t="str">
        <f>IF(AND('[1]Multi-Field'!$E$46=[1]Lists!BF169,'[1]Multi-Field'!$F$46="Drained"),BI169,IF(AND('[1]Multi-Field'!$E$46=[1]Lists!BF169,'[1]Multi-Field'!$F$46="undrained"),BH169,""))</f>
        <v/>
      </c>
      <c r="DC169" s="409" t="str">
        <f>IF(AND('[1]Multi-Field'!$E$47=[1]Lists!BF169,'[1]Multi-Field'!$F$47="Drained"),BI169,IF(AND('[1]Multi-Field'!$E$47=[1]Lists!BF169,'[1]Multi-Field'!$F$47="undrained"),BH169,""))</f>
        <v/>
      </c>
      <c r="DD169" s="409" t="str">
        <f>IF(AND('[1]Multi-Field'!$E$48=[1]Lists!BF169,'[1]Multi-Field'!$F$48="Drained"),BI169,IF(AND('[1]Multi-Field'!$E$48=[1]Lists!BF169,'[1]Multi-Field'!$F$48="undrained"),BH169,""))</f>
        <v/>
      </c>
      <c r="DE169" s="409" t="str">
        <f>IF(AND('[1]Multi-Field'!$E$49=[1]Lists!BF169,'[1]Multi-Field'!$F$49="Drained"),BI169,IF(AND('[1]Multi-Field'!$E$49=[1]Lists!BF169,'[1]Multi-Field'!$F$9="undrained"),BH169,""))</f>
        <v/>
      </c>
      <c r="DF169" s="409" t="str">
        <f>IF(AND('[1]Multi-Field'!$E$50=[1]Lists!BF169,'[1]Multi-Field'!$F$50="Drained"),BI169,IF(AND('[1]Multi-Field'!$E$50=[1]Lists!BF169,'[1]Multi-Field'!$F$50="undrained"),BH169,""))</f>
        <v/>
      </c>
      <c r="DG169" s="409" t="str">
        <f>IF(AND('[1]Multi-Field'!$E$51=[1]Lists!BF169,'[1]Multi-Field'!$F$51="Drained"),BI169,IF(AND('[1]Multi-Field'!$E$51=[1]Lists!BF169,'[1]Multi-Field'!$F$51="undrained"),BH169,""))</f>
        <v/>
      </c>
      <c r="DH169" s="409" t="str">
        <f>IF(AND('[1]Multi-Field'!$E$52=[1]Lists!BF169,'[1]Multi-Field'!$F$52="Drained"),BI169,IF(AND('[1]Multi-Field'!$E$52=[1]Lists!BF169,'[1]Multi-Field'!$F$52="undrained"),BH169,""))</f>
        <v/>
      </c>
      <c r="DI169" s="409" t="str">
        <f>IF(AND('[1]Multi-Field'!$E$53=[1]Lists!BF169,'[1]Multi-Field'!$F$53="Drained"),BI169,IF(AND('[1]Multi-Field'!$E$53=[1]Lists!BF169,'[1]Multi-Field'!$F$53="undrained"),BH169,""))</f>
        <v/>
      </c>
      <c r="DJ169" s="409" t="str">
        <f>IF(AND('[1]Multi-Field'!$E$54=[1]Lists!BF169,'[1]Multi-Field'!$F$54="Drained"),BI169,IF(AND('[1]Multi-Field'!$E$54=[1]Lists!BF169,'[1]Multi-Field'!$F$54="undrained"),BH169,""))</f>
        <v/>
      </c>
      <c r="DK169" s="409" t="str">
        <f>IF(AND('[1]Multi-Field'!$E$55=[1]Lists!BF169,'[1]Multi-Field'!$F$55="Drained"),BI169,IF(AND('[1]Multi-Field'!$E$55=[1]Lists!BF169,'[1]Multi-Field'!$F$55="undrained"),BH169,""))</f>
        <v/>
      </c>
      <c r="DL169" s="409" t="str">
        <f>IF(AND('[1]Multi-Field'!$E$56=[1]Lists!BF169,'[1]Multi-Field'!$F$56="Drained"),BI169,IF(AND('[1]Multi-Field'!$E$56=[1]Lists!BF169,'[1]Multi-Field'!$F$56="undrained"),BH169,""))</f>
        <v/>
      </c>
      <c r="DM169" s="409" t="str">
        <f>IF(AND('[1]Multi-Field'!$E$57=[1]Lists!BF169,'[1]Multi-Field'!$F$57="Drained"),BI169,IF(AND('[1]Multi-Field'!$E$57=[1]Lists!BF169,'[1]Multi-Field'!$F$57="undrained"),BH169,""))</f>
        <v/>
      </c>
      <c r="DN169" s="409" t="str">
        <f>IF(AND('[1]Multi-Field'!$E$58=[1]Lists!BF169,'[1]Multi-Field'!$F$58="Drained"),BI169,IF(AND('[1]Multi-Field'!$E$58=[1]Lists!BF169,'[1]Multi-Field'!$F$58="undrained"),BH169,""))</f>
        <v/>
      </c>
      <c r="DO169" s="409" t="str">
        <f>IF(AND('[1]Multi-Field'!$E$59=[1]Lists!BF169,'[1]Multi-Field'!$F$59="Drained"),BI169,IF(AND('[1]Multi-Field'!$E$59=[1]Lists!BF169,'[1]Multi-Field'!$F$59="undrained"),BH169,""))</f>
        <v/>
      </c>
      <c r="DP169" s="409" t="str">
        <f>IF(AND('[1]Multi-Field'!$E$60=[1]Lists!BF169,'[1]Multi-Field'!$F$60="Drained"),BI169,IF(AND('[1]Multi-Field'!$E$60=[1]Lists!BF169,'[1]Multi-Field'!$F$60="undrained"),BH169,""))</f>
        <v/>
      </c>
      <c r="DQ169" s="409" t="str">
        <f>IF(AND('[1]Multi-Field'!$E$61=[1]Lists!BF169,'[1]Multi-Field'!$F$61="Drained"),BI169,IF(AND('[1]Multi-Field'!$E$61=[1]Lists!BF169,'[1]Multi-Field'!$F$61="undrained"),BH169,""))</f>
        <v/>
      </c>
      <c r="DR169" s="409" t="str">
        <f>IF(AND('[1]Multi-Field'!$E$62=[1]Lists!BF169,'[1]Multi-Field'!$F$62="Drained"),BI169,IF(AND('[1]Multi-Field'!$E$62=[1]Lists!BF169,'[1]Multi-Field'!$F$62="undrained"),BH169,""))</f>
        <v/>
      </c>
      <c r="DS169" s="409" t="str">
        <f>IF(AND('[1]Multi-Field'!$E$63=[1]Lists!BF169,'[1]Multi-Field'!$F$63="Drained"),BI169,IF(AND('[1]Multi-Field'!$E$63=[1]Lists!BF169,'[1]Multi-Field'!$F$63="undrained"),BH169,""))</f>
        <v/>
      </c>
      <c r="DT169" s="409" t="str">
        <f>IF(AND('[1]Multi-Field'!$E$64=[1]Lists!BF169,'[1]Multi-Field'!$F$64="Drained"),BI169,IF(AND('[1]Multi-Field'!$E$64=[1]Lists!BF169,'[1]Multi-Field'!$F$64="undrained"),BH169,""))</f>
        <v/>
      </c>
      <c r="DU169" s="409" t="str">
        <f>IF(AND('[1]Multi-Field'!$E$65=[1]Lists!BF169,'[1]Multi-Field'!$F$65="Drained"),BI169,IF(AND('[1]Multi-Field'!$E$65=[1]Lists!BF169,'[1]Multi-Field'!$F$65="undrained"),BH169,""))</f>
        <v/>
      </c>
      <c r="DV169" s="409" t="str">
        <f>IF(AND('[1]Multi-Field'!$E$66=[1]Lists!BF169,'[1]Multi-Field'!$F$66="Drained"),BI169,IF(AND('[1]Multi-Field'!$E$66=[1]Lists!BF169,'[1]Multi-Field'!$F$66="undrained"),BH169,""))</f>
        <v/>
      </c>
      <c r="DW169" s="409" t="str">
        <f>IF(AND('[1]Multi-Field'!$E$67=[1]Lists!BF169,'[1]Multi-Field'!$F$67="Drained"),BI169,IF(AND('[1]Multi-Field'!$E$67=[1]Lists!BF169,'[1]Multi-Field'!$F$67="undrained"),BH169,""))</f>
        <v/>
      </c>
      <c r="DX169" s="409" t="str">
        <f>IF(AND('[1]Multi-Field'!$E$68=[1]Lists!BF169,'[1]Multi-Field'!$F$68="Drained"),BI169,IF(AND('[1]Multi-Field'!$E$68=[1]Lists!BF169,'[1]Multi-Field'!$F$68="undrained"),BH169,""))</f>
        <v/>
      </c>
      <c r="DY169" s="409" t="str">
        <f>IF(AND('[1]Multi-Field'!$E$69=[1]Lists!BF169,'[1]Multi-Field'!$F$69="Drained"),BI169,IF(AND('[1]Multi-Field'!$E$69=[1]Lists!BF169,'[1]Multi-Field'!$F$69="undrained"),BH169,""))</f>
        <v/>
      </c>
      <c r="DZ169" s="409" t="str">
        <f>IF(AND('[1]Multi-Field'!$E$70=[1]Lists!BF169,'[1]Multi-Field'!$F$70="Drained"),BI169,IF(AND('[1]Multi-Field'!$E$70=[1]Lists!BF169,'[1]Multi-Field'!$F$70="undrained"),BH169,""))</f>
        <v/>
      </c>
      <c r="EA169" s="409" t="str">
        <f>IF(AND('[1]Multi-Field'!$E$71=[1]Lists!BF169,'[1]Multi-Field'!$F$71="Drained"),BI169,IF(AND('[1]Multi-Field'!$E$71=[1]Lists!BF169,'[1]Multi-Field'!$F$71="undrained"),BH169,""))</f>
        <v/>
      </c>
      <c r="EB169" s="409" t="str">
        <f>IF(AND('[1]Multi-Field'!$E$72=[1]Lists!BF169,'[1]Multi-Field'!$F$72="Drained"),BI169,IF(AND('[1]Multi-Field'!$E$72=[1]Lists!BF169,'[1]Multi-Field'!$F$72="undrained"),BH169,""))</f>
        <v/>
      </c>
      <c r="EC169" s="409" t="str">
        <f>IF(AND('[1]Multi-Field'!$E$73=[1]Lists!BF169,'[1]Multi-Field'!$F$73="Drained"),BI169,IF(AND('[1]Multi-Field'!$E$73=[1]Lists!BF169,'[1]Multi-Field'!$F$73="undrained"),BH169,""))</f>
        <v/>
      </c>
      <c r="ED169" s="409" t="str">
        <f>IF(AND('[1]Multi-Field'!$E$74=[1]Lists!BF169,'[1]Multi-Field'!$F$74="Drained"),BI169,IF(AND('[1]Multi-Field'!$E$74=[1]Lists!BF169,'[1]Multi-Field'!$F$74="undrained"),BH169,""))</f>
        <v/>
      </c>
      <c r="EE169" s="409" t="str">
        <f>IF(AND('[1]Multi-Field'!$E$75=[1]Lists!BF169,'[1]Multi-Field'!$F$75="Drained"),BI169,IF(AND('[1]Multi-Field'!$E$75=[1]Lists!BF169,'[1]Multi-Field'!$F$75="undrained"),BH169,""))</f>
        <v/>
      </c>
      <c r="EF169" s="409" t="str">
        <f>IF(AND('[1]Multi-Field'!$E$76=[1]Lists!BF169,'[1]Multi-Field'!$F$76="Drained"),BI169,IF(AND('[1]Multi-Field'!$E$76=[1]Lists!BF169,'[1]Multi-Field'!$F$6="undrained"),BH169,""))</f>
        <v/>
      </c>
      <c r="EG169" s="409" t="str">
        <f>IF(AND('[1]Multi-Field'!$E$77=[1]Lists!BF169,'[1]Multi-Field'!$F$77="Drained"),BI169,IF(AND('[1]Multi-Field'!$E$77=[1]Lists!BF169,'[1]Multi-Field'!$F$77="undrained"),BH169,""))</f>
        <v/>
      </c>
      <c r="EH169" s="409" t="str">
        <f>IF(AND('[1]Multi-Field'!$E$78=[1]Lists!BF169,'[1]Multi-Field'!$F$78="Drained"),BI169,IF(AND('[1]Multi-Field'!$E$78=[1]Lists!BF169,'[1]Multi-Field'!$F$78="undrained"),BH169,""))</f>
        <v/>
      </c>
      <c r="EI169" s="409" t="str">
        <f>IF(AND('[1]Multi-Field'!$E$79=[1]Lists!BF169,'[1]Multi-Field'!$F$79="Drained"),BI169,IF(AND('[1]Multi-Field'!$E$79=[1]Lists!BF169,'[1]Multi-Field'!$F$79="undrained"),BH169,""))</f>
        <v/>
      </c>
      <c r="EJ169" s="409" t="str">
        <f>IF(AND('[1]Multi-Field'!$E$80=[1]Lists!BF169,'[1]Multi-Field'!$F$80="Drained"),BI169,IF(AND('[1]Multi-Field'!$E$80=[1]Lists!BF169,'[1]Multi-Field'!$F$80="undrained"),BH169,""))</f>
        <v/>
      </c>
      <c r="EK169" s="409" t="str">
        <f>IF(AND('[1]Multi-Field'!$E$81=[1]Lists!BF169,'[1]Multi-Field'!$F$81="Drained"),BI169,IF(AND('[1]Multi-Field'!$E$81=[1]Lists!BF169,'[1]Multi-Field'!$F$81="undrained"),BH169,""))</f>
        <v/>
      </c>
      <c r="EL169" s="409" t="str">
        <f>IF(AND('[1]Multi-Field'!$E$82=[1]Lists!BF169,'[1]Multi-Field'!$F$82="Drained"),BI169,IF(AND('[1]Multi-Field'!$E$82=[1]Lists!BF169,'[1]Multi-Field'!$F$82="undrained"),BH169,""))</f>
        <v/>
      </c>
      <c r="EM169" s="409" t="str">
        <f>IF(AND('[1]Multi-Field'!$E$83=[1]Lists!BF169,'[1]Multi-Field'!$F$83="Drained"),BI169,IF(AND('[1]Multi-Field'!$E$83=[1]Lists!BF169,'[1]Multi-Field'!$F$83="undrained"),BH169,""))</f>
        <v/>
      </c>
      <c r="EN169" s="409" t="str">
        <f>IF(AND('[1]Multi-Field'!$E$84=[1]Lists!BF169,'[1]Multi-Field'!$F$84="Drained"),BI169,IF(AND('[1]Multi-Field'!$E$84=[1]Lists!BF169,'[1]Multi-Field'!$F$84="undrained"),BH169,""))</f>
        <v/>
      </c>
      <c r="EO169" s="409" t="str">
        <f>IF(AND('[1]Multi-Field'!$E$85=[1]Lists!BF169,'[1]Multi-Field'!$F$85="Drained"),BI169,IF(AND('[1]Multi-Field'!$E$85=[1]Lists!BF169,'[1]Multi-Field'!$F$85="undrained"),BH169,""))</f>
        <v/>
      </c>
      <c r="EP169" s="409" t="str">
        <f>IF(AND('[1]Multi-Field'!$E$86=[1]Lists!BF169,'[1]Multi-Field'!$F$86="Drained"),BI169,IF(AND('[1]Multi-Field'!$E$86=[1]Lists!BF169,'[1]Multi-Field'!$F$86="undrained"),BH169,""))</f>
        <v/>
      </c>
      <c r="EQ169" s="409" t="str">
        <f>IF(AND('[1]Multi-Field'!$E$87=[1]Lists!BF169,'[1]Multi-Field'!$F$87="Drained"),BI169,IF(AND('[1]Multi-Field'!$E$87=[1]Lists!BF169,'[1]Multi-Field'!$F$87="undrained"),BH169,""))</f>
        <v/>
      </c>
      <c r="ER169" s="409" t="str">
        <f>IF(AND('[1]Multi-Field'!$E$88=[1]Lists!BF169,'[1]Multi-Field'!$F$88="Drained"),BI169,IF(AND('[1]Multi-Field'!$E$88=[1]Lists!BF169,'[1]Multi-Field'!$F$88="undrained"),BH169,""))</f>
        <v/>
      </c>
      <c r="ES169" s="409" t="str">
        <f>IF(AND('[1]Multi-Field'!$E$89=[1]Lists!BF169,'[1]Multi-Field'!$F$89="Drained"),BI169,IF(AND('[1]Multi-Field'!$E$89=[1]Lists!BF169,'[1]Multi-Field'!$F$89="undrained"),BH169,""))</f>
        <v/>
      </c>
      <c r="ET169" s="409" t="str">
        <f>IF(AND('[1]Multi-Field'!$E$90=[1]Lists!BF169,'[1]Multi-Field'!$F$90="Drained"),BI169,IF(AND('[1]Multi-Field'!$E$90=[1]Lists!BF169,'[1]Multi-Field'!$F$90="undrained"),BH169,""))</f>
        <v/>
      </c>
      <c r="EU169" s="409" t="str">
        <f>IF(AND('[1]Multi-Field'!$E$91=[1]Lists!BF169,'[1]Multi-Field'!$F$91="Drained"),BI169,IF(AND('[1]Multi-Field'!$E$91=[1]Lists!BF169,'[1]Multi-Field'!$F$91="undrained"),BH169,""))</f>
        <v/>
      </c>
      <c r="EV169" s="409" t="str">
        <f>IF(AND('[1]Multi-Field'!$E$92=[1]Lists!BF169,'[1]Multi-Field'!$F$92="Drained"),BI169,IF(AND('[1]Multi-Field'!$E$92=[1]Lists!BF169,'[1]Multi-Field'!$F$92="undrained"),BH169,""))</f>
        <v/>
      </c>
      <c r="EW169" s="409" t="str">
        <f>IF(AND('[1]Multi-Field'!$E$93=[1]Lists!BF169,'[1]Multi-Field'!$F$93="Drained"),BI169,IF(AND('[1]Multi-Field'!$E$93=[1]Lists!BF169,'[1]Multi-Field'!$F$93="undrained"),BH169,""))</f>
        <v/>
      </c>
      <c r="EX169" s="409" t="str">
        <f>IF(AND('[1]Multi-Field'!$E$94=[1]Lists!BF169,'[1]Multi-Field'!$F$94="Drained"),BI169,IF(AND('[1]Multi-Field'!$E$94=[1]Lists!BF169,'[1]Multi-Field'!$F$94="undrained"),BH169,""))</f>
        <v/>
      </c>
      <c r="EY169" s="409" t="str">
        <f>IF(AND('[1]Multi-Field'!$E$95=[1]Lists!BF169,'[1]Multi-Field'!$F$95="Drained"),BI169,IF(AND('[1]Multi-Field'!$E$95=[1]Lists!BF169,'[1]Multi-Field'!$F$95="undrained"),BH169,""))</f>
        <v/>
      </c>
      <c r="EZ169" s="409" t="str">
        <f>IF(AND('[1]Multi-Field'!$E$96=[1]Lists!BF169,'[1]Multi-Field'!$F$96="Drained"),BI169,IF(AND('[1]Multi-Field'!$E$96=[1]Lists!BF169,'[1]Multi-Field'!$F$96="undrained"),BH169,""))</f>
        <v/>
      </c>
      <c r="FA169" s="409" t="str">
        <f>IF(AND('[1]Multi-Field'!$E$97=[1]Lists!BF169,'[1]Multi-Field'!$F$97="Drained"),BI169,IF(AND('[1]Multi-Field'!$E$97=[1]Lists!BF169,'[1]Multi-Field'!$F$97="undrained"),BH169,""))</f>
        <v/>
      </c>
      <c r="FB169" s="409" t="str">
        <f>IF(AND('[1]Multi-Field'!$E$98=[1]Lists!BF169,'[1]Multi-Field'!$F$98="Drained"),BI169,IF(AND('[1]Multi-Field'!$E$98=[1]Lists!BF169,'[1]Multi-Field'!$F$98="undrained"),BH169,""))</f>
        <v/>
      </c>
      <c r="FC169" s="409" t="str">
        <f>IF(AND('[1]Multi-Field'!$E$99=[1]Lists!BF169,'[1]Multi-Field'!$F$99="Drained"),BI169,IF(AND('[1]Multi-Field'!$E$99=[1]Lists!BF169,'[1]Multi-Field'!$F$99="undrained"),BH169,""))</f>
        <v/>
      </c>
      <c r="FD169" s="409" t="str">
        <f>IF(AND('[1]Multi-Field'!$E$100=[1]Lists!BF169,'[1]Multi-Field'!$F$100="Drained"),BI169,IF(AND('[1]Multi-Field'!$E$100=[1]Lists!BF169,'[1]Multi-Field'!$F$100="undrained"),BH169,""))</f>
        <v/>
      </c>
      <c r="FE169" s="409" t="str">
        <f>IF(AND('[1]Multi-Field'!$E$101=[1]Lists!BF169,'[1]Multi-Field'!$F$101="Drained"),BI169,IF(AND('[1]Multi-Field'!$E$101=[1]Lists!BF169,'[1]Multi-Field'!$F$101="undrained"),BH169,""))</f>
        <v/>
      </c>
      <c r="FF169" s="409" t="str">
        <f>IF(AND('[1]Multi-Field'!$E$102=[1]Lists!BF169,'[1]Multi-Field'!$F$102="Drained"),BI169,IF(AND('[1]Multi-Field'!$E$102=[1]Lists!BF169,'[1]Multi-Field'!$F$102="undrained"),BH169,""))</f>
        <v/>
      </c>
      <c r="FG169" s="409" t="str">
        <f>IF(AND('[1]Multi-Field'!$E$103=[1]Lists!BF169,'[1]Multi-Field'!$F$103="Drained"),BI169,IF(AND('[1]Multi-Field'!$E$103=[1]Lists!BF169,'[1]Multi-Field'!$F$103="undrained"),BH169,""))</f>
        <v/>
      </c>
      <c r="FH169" s="409" t="str">
        <f>IF(AND('[1]Multi-Field'!$E$104=[1]Lists!BF169,'[1]Multi-Field'!$F$104="Drained"),BI169,IF(AND('[1]Multi-Field'!$E$104=[1]Lists!BF169,'[1]Multi-Field'!$F$104="undrained"),BH169,""))</f>
        <v/>
      </c>
      <c r="FI169" s="409" t="str">
        <f>IF(AND('[1]Multi-Field'!$E$105=[1]Lists!BF169,'[1]Multi-Field'!$F$105="Drained"),BI169,IF(AND('[1]Multi-Field'!$E$105=[1]Lists!BF169,'[1]Multi-Field'!$F$105="undrained"),BH169,""))</f>
        <v/>
      </c>
      <c r="FJ169" s="409" t="str">
        <f>IF(AND('[1]Multi-Field'!$E$106=[1]Lists!BF169,'[1]Multi-Field'!$F$106="Drained"),BI169,IF(AND('[1]Multi-Field'!$E$106=[1]Lists!BF169,'[1]Multi-Field'!$F$106="undrained"),BH169,""))</f>
        <v/>
      </c>
      <c r="FK169" s="409" t="str">
        <f>IF(AND('[1]Multi-Field'!$E$107=[1]Lists!BF169,'[1]Multi-Field'!$F$107="Drained"),BI169,IF(AND('[1]Multi-Field'!$E$107=[1]Lists!BF169,'[1]Multi-Field'!$F$107="undrained"),BH169,""))</f>
        <v/>
      </c>
      <c r="FL169" s="409" t="str">
        <f>IF(AND('[1]Multi-Field'!$E$108=[1]Lists!BF169,'[1]Multi-Field'!$F$108="Drained"),BI169,IF(AND('[1]Multi-Field'!$E$108=[1]Lists!BF169,'[1]Multi-Field'!$F$108="undrained"),BH169,""))</f>
        <v/>
      </c>
      <c r="FM169" s="409" t="str">
        <f>IF(AND('[1]Multi-Field'!$E$109=[1]Lists!BF169,'[1]Multi-Field'!$F$109="Drained"),BI169,IF(AND('[1]Multi-Field'!$E$109=[1]Lists!BF169,'[1]Multi-Field'!$F$109="undrained"),BH169,""))</f>
        <v/>
      </c>
      <c r="FN169" s="409" t="str">
        <f>IF(AND('[1]Multi-Field'!$E$110=[1]Lists!BF169,'[1]Multi-Field'!$F$110="Drained"),BI169,IF(AND('[1]Multi-Field'!$E$110=[1]Lists!BF169,'[1]Multi-Field'!$F$110="undrained"),BH169,""))</f>
        <v/>
      </c>
      <c r="FO169" s="409" t="str">
        <f>IF(AND('[1]Multi-Field'!$E$111=[1]Lists!BF169,'[1]Multi-Field'!$F$111="Drained"),BI169,IF(AND('[1]Multi-Field'!$E$111=[1]Lists!BF169,'[1]Multi-Field'!$F$111="undrained"),BH169,""))</f>
        <v/>
      </c>
      <c r="FP169" s="409" t="str">
        <f>IF(AND('[1]Multi-Field'!$E$112=[1]Lists!BF169,'[1]Multi-Field'!$F$112="Drained"),BI169,IF(AND('[1]Multi-Field'!$E$112=[1]Lists!BF169,'[1]Multi-Field'!$F$112="undrained"),BH169,""))</f>
        <v/>
      </c>
      <c r="FQ169" s="409" t="str">
        <f>IF(AND('[1]Multi-Field'!$E$113=[1]Lists!BF169,'[1]Multi-Field'!$F$113="Drained"),BI169,IF(AND('[1]Multi-Field'!$E$113=[1]Lists!BF169,'[1]Multi-Field'!$F$113="undrained"),BH169,""))</f>
        <v/>
      </c>
      <c r="FR169" s="409" t="str">
        <f>IF(AND('[1]Multi-Field'!$E$114=[1]Lists!BF169,'[1]Multi-Field'!$F$114="Drained"),BI169,IF(AND('[1]Multi-Field'!$E$114=[1]Lists!BF169,'[1]Multi-Field'!$F$114="undrained"),BH169,""))</f>
        <v/>
      </c>
      <c r="FS169" s="409" t="str">
        <f>IF(AND('[1]Multi-Field'!$E$115=[1]Lists!BF169,'[1]Multi-Field'!$F$115="Drained"),BI169,IF(AND('[1]Multi-Field'!$E$115=[1]Lists!BF169,'[1]Multi-Field'!$F$115="undrained"),BH169,""))</f>
        <v/>
      </c>
      <c r="FT169" s="409" t="str">
        <f>IF(AND('[1]Multi-Field'!$E$116=[1]Lists!BF169,'[1]Multi-Field'!$F$116="Drained"),BI169,IF(AND('[1]Multi-Field'!$E$116=[1]Lists!BF169,'[1]Multi-Field'!$F$116="undrained"),BH169,""))</f>
        <v/>
      </c>
      <c r="FU169" s="409" t="str">
        <f>IF(AND('[1]Multi-Field'!$E$117=[1]Lists!BF169,'[1]Multi-Field'!$F$117="Drained"),BI169,IF(AND('[1]Multi-Field'!$E$117=[1]Lists!BF169,'[1]Multi-Field'!$F$117="undrained"),BH169,""))</f>
        <v/>
      </c>
      <c r="FV169" s="409" t="str">
        <f>IF(AND('[1]Multi-Field'!$E$118=[1]Lists!BF169,'[1]Multi-Field'!$F$118="Drained"),BI169,IF(AND('[1]Multi-Field'!$E$118=[1]Lists!BF169,'[1]Multi-Field'!$F$118="undrained"),BH169,""))</f>
        <v/>
      </c>
      <c r="FW169" s="409" t="str">
        <f>IF(AND('[1]Multi-Field'!$E$119=[1]Lists!BF169,'[1]Multi-Field'!$F$119="Drained"),BI169,IF(AND('[1]Multi-Field'!$E$119=[1]Lists!BF169,'[1]Multi-Field'!$F$119="undrained"),BH169,""))</f>
        <v/>
      </c>
      <c r="FX169" s="409" t="str">
        <f>IF(AND('[1]Multi-Field'!$E$120=[1]Lists!BF169,'[1]Multi-Field'!$F$120="Drained"),BI169,IF(AND('[1]Multi-Field'!$E$120=[1]Lists!BF169,'[1]Multi-Field'!$F$120="undrained"),BH169,""))</f>
        <v/>
      </c>
    </row>
    <row r="170" spans="1:180" ht="13.5" customHeight="1">
      <c r="A170" s="7" t="s">
        <v>257</v>
      </c>
      <c r="B170" s="7"/>
      <c r="C170" s="7"/>
      <c r="D170" s="8">
        <v>55</v>
      </c>
      <c r="E170" s="8">
        <f t="shared" si="27"/>
        <v>57</v>
      </c>
      <c r="F170" s="8">
        <f t="shared" si="28"/>
        <v>58</v>
      </c>
      <c r="G170" s="8">
        <v>60</v>
      </c>
      <c r="H170" s="8">
        <v>65</v>
      </c>
      <c r="I170" s="8">
        <f t="shared" si="32"/>
        <v>68</v>
      </c>
      <c r="J170" s="8">
        <f t="shared" si="33"/>
        <v>72</v>
      </c>
      <c r="K170" s="8">
        <v>75</v>
      </c>
      <c r="L170" s="8">
        <v>75</v>
      </c>
      <c r="M170" s="8">
        <f t="shared" si="29"/>
        <v>82</v>
      </c>
      <c r="N170" s="8">
        <f t="shared" si="30"/>
        <v>88</v>
      </c>
      <c r="O170" s="8">
        <v>95</v>
      </c>
      <c r="P170" s="391">
        <v>145</v>
      </c>
      <c r="Q170" s="394"/>
      <c r="R170" s="395" t="b">
        <f>IF(OR('Multi-Field'!AA147=Lists!$AC$42,'Multi-Field'!AA147=Lists!$AC$43),IF('Multi-Field'!Z147="x",(IF('Multi-Field'!AC147=Lists!$Q$11,Lists!$R$11,IF('Multi-Field'!AC147=Lists!$Q$12,Lists!$R$12,IF('Multi-Field'!AC147=Lists!$Q$13,Lists!$R$13,IF('Multi-Field'!AC147=Lists!$Q$14,Lists!$R$14))))),IF('Multi-Field'!X147="x",(IF('Multi-Field'!AC147=Lists!$Q$11,Lists!$S$11,IF('Multi-Field'!AC147=Lists!$Q$12,Lists!$S$12,IF('Multi-Field'!AC147=Lists!$Q$13,Lists!$S$13,IF('Multi-Field'!AC147=Lists!$Q$14,Lists!$S$14))))),IF('Multi-Field'!V147="x",(IF('Multi-Field'!AC147=Lists!$Q$11,Lists!$T$11,IF('Multi-Field'!AC147=Lists!$Q$12,Lists!$T$12,IF('Multi-Field'!AC147=Lists!$Q$13,Lists!$T$13,IF('Multi-Field'!AC147=Lists!$Q$14,Lists!$T$14))))),0))))</f>
        <v>0</v>
      </c>
      <c r="S170" s="395" t="str">
        <f t="shared" si="38"/>
        <v/>
      </c>
      <c r="T170" s="395"/>
      <c r="U170" s="396"/>
      <c r="V170" s="383">
        <f>IF(OR('Multi-Field'!AI150=$U$4,'Multi-Field'!AI150=$U$5,'Multi-Field'!AI150=$U$6,'Multi-Field'!AI150=$U$7,'Multi-Field'!AI150=$U$8,'Multi-Field'!AI150=$U$9),(IF('Multi-Field'!AJ150=$V$2,100,IF('Multi-Field'!AJ150=$V$3,65,IF('Multi-Field'!AJ150=$V$4,53,IF('Multi-Field'!AJ150=$V$5,41,IF('Multi-Field'!AJ150=$V$6,23,IF('Multi-Field'!AJ150=$V$7,0,0))))))),0)</f>
        <v>0</v>
      </c>
      <c r="W170" s="383" t="str">
        <f>IF(AND(OR('Multi-Field'!AF150=$S$3,'Multi-Field'!AF150=S158,'Multi-Field'!AF150=$S$7),'Multi-Field'!AN150&lt;18,'Multi-Field'!AN150&gt;0),35,IF('Multi-Field'!AF150=$S$4,55,IF(AND('Multi-Field'!AF150=$S$6,'Multi-Field'!AN150&lt;18),30,IF(AND('Multi-Field'!AN150&gt;17,OR('Multi-Field'!AF150=$S$3,'Multi-Field'!AF150=$S$5,'Multi-Field'!AF150= $S$6,'Multi-Field'!AF150=$S$7)),25,"0"))))</f>
        <v>0</v>
      </c>
      <c r="X170" s="383">
        <f>IF(OR('Multi-Field'!BA150=$U$4,'Multi-Field'!BA150=$U$5,'Multi-Field'!BA150=$U$6,'Multi-Field'!BA150=U160,'Multi-Field'!BA150=$U$8,'Multi-Field'!BA150=$U$9),(IF('Multi-Field'!BB150=$V$2,100,IF('Multi-Field'!BB150=$V$3,65,IF('Multi-Field'!BB150=$V$4,53,IF('Multi-Field'!BB150=$V$5,41,IF('Multi-Field'!BB150=$V$6,23,IF('Multi-Field'!BB150=$V$7,0,0))))))),0)</f>
        <v>0</v>
      </c>
      <c r="Y170" s="383" t="str">
        <f>IF(AND(OR('Multi-Field'!AX150=$S$3,'Multi-Field'!AX150=$S$5,'Multi-Field'!AX150=$S$7),'Multi-Field'!BF150&lt;18),35,IF('Multi-Field'!AX150=$S$4,55,IF(AND('Multi-Field'!AX150=$S$6,'Multi-Field'!BF150&lt;18),30,IF(AND('Multi-Field'!BF150&gt;17,OR('Multi-Field'!AX150=$S$3,'Multi-Field'!AX150=$S$5,'Multi-Field'!AX150=$S$6,'Multi-Field'!AX150=$S$7)),25,"0"))))</f>
        <v>0</v>
      </c>
      <c r="Z170" s="383">
        <v>154</v>
      </c>
      <c r="AI170" s="384">
        <f>'[1]Multi-Field'!B166</f>
        <v>0</v>
      </c>
      <c r="AJ170" s="387" t="str">
        <f>IF(OR('[1]Multi-Field'!Q10=[1]Lists!$AC$42,'[1]Multi-Field'!Q10=[1]Lists!$AC$43),"x","")</f>
        <v/>
      </c>
      <c r="AK170" s="387" t="str">
        <f>IF(OR('[1]Multi-Field'!Q10=[1]Lists!$AC$6,'[1]Multi-Field'!Q10=$AC$2,'[1]Multi-Field'!Q10=$AC$4),"x","")</f>
        <v/>
      </c>
      <c r="AL170" s="387" t="str">
        <f>IF(OR('[1]Multi-Field'!Q10=[1]Lists!$AC$7,'[1]Multi-Field'!Q10=$AC$3,'[1]Multi-Field'!Q10=$AC$5),"x","")</f>
        <v/>
      </c>
      <c r="AM170" s="387" t="str">
        <f>IF(OR('[1]Multi-Field'!Q10=$AC$23,'[1]Multi-Field'!Q10=$AC$13,'[1]Multi-Field'!Q10=$AC$9,'[1]Multi-Field'!Q10=$AC$19,'[1]Multi-Field'!Q10=$AC$47),"x","")</f>
        <v>x</v>
      </c>
      <c r="AN170" s="387" t="str">
        <f>IF(OR('[1]Multi-Field'!Q10=$AC$24,'[1]Multi-Field'!Q10=$AC$14,'[1]Multi-Field'!Q10=$AC$10,'[1]Multi-Field'!Q10=$AC$22,'[1]Multi-Field'!Q10=$AC$48),"x","")</f>
        <v/>
      </c>
      <c r="AO170" s="387" t="str">
        <f>IF(OR('[1]Multi-Field'!Q10=$AC$21,'[1]Multi-Field'!Q10=$AC$28,'[1]Multi-Field'!Q10=$AC$62,'[1]Multi-Field'!Q10=$AC$102,'[1]Multi-Field'!Q10=$AC$98),"x","")</f>
        <v/>
      </c>
      <c r="AP170" s="387" t="str">
        <f>IF(OR('[1]Multi-Field'!Q10=$AC$25,'[1]Multi-Field'!Q10=$AC$63,'[1]Multi-Field'!Q10=$AC$85,'[1]Multi-Field'!Q10=$AC$87,'[1]Multi-Field'!Q10=$AC$92,'[1]Multi-Field'!Q10=$AC$93),"x","")</f>
        <v/>
      </c>
      <c r="AQ170" s="387" t="str">
        <f>IF(OR('[1]Multi-Field'!Q10=$AC$20,'[1]Multi-Field'!Q10=$AC$27,'[1]Multi-Field'!Q10=$AC$58,'[1]Multi-Field'!Q10=$AC$86,'[1]Multi-Field'!Q10=$AC$103,'[1]Multi-Field'!Q10=$AC$94),"x","")</f>
        <v/>
      </c>
      <c r="AR170" s="387" t="str">
        <f>IF(OR('[1]Multi-Field'!Q10=$AC$35,'[1]Multi-Field'!Q10=$AC$40,'[1]Multi-Field'!Q10=$AC$45,),"x","")</f>
        <v/>
      </c>
      <c r="AS170" s="387" t="str">
        <f>IF(OR('[1]Multi-Field'!Q10=$AC$36,'[1]Multi-Field'!Q10=$AC$41,'[1]Multi-Field'!Q10=$AC$46,),"x","")</f>
        <v/>
      </c>
      <c r="AT170" s="387" t="str">
        <f>IF(OR('[1]Multi-Field'!Q10=$AC$52,'[1]Multi-Field'!Q10=$AC$53,'[1]Multi-Field'!Q10=$AC$54,'[1]Multi-Field'!Q10=$AC$55,'[1]Multi-Field'!Q10=$AC$68,'[1]Multi-Field'!Q10=$AC$69,'[1]Multi-Field'!Q10=$AC$74,'[1]Multi-Field'!Q10=$AC$71,'[1]Multi-Field'!Q10=$AC$70),"x","")</f>
        <v/>
      </c>
      <c r="AU170" s="387" t="str">
        <f>IF('[1]Multi-Field'!Q10=$AC$72,"x","")</f>
        <v/>
      </c>
      <c r="AV170" s="387" t="str">
        <f>IF('[1]Multi-Field'!Q10=$AC$73,"x","")</f>
        <v/>
      </c>
      <c r="AW170" s="387" t="str">
        <f>IF('[1]Multi-Field'!Q10=$AC$83,"x","")</f>
        <v/>
      </c>
      <c r="AX170" s="387" t="str">
        <f>IF('[1]Multi-Field'!Q10=$AC$84,"x","")</f>
        <v/>
      </c>
      <c r="AY170" s="387" t="str">
        <f>IF('[1]Multi-Field'!Q10=$AC$97,"x","")</f>
        <v/>
      </c>
      <c r="AZ170" s="387" t="str">
        <f>IF('[1]Multi-Field'!Q10=$AC$99,"x","")</f>
        <v/>
      </c>
      <c r="BA170" s="387" t="str">
        <f>IF('[1]Multi-Field'!Q10=$AC$104,"x","")</f>
        <v/>
      </c>
      <c r="BB170" s="387" t="str">
        <f>IF('[1]Multi-Field'!Q10=$AC$105,"x","")</f>
        <v/>
      </c>
      <c r="BC170" s="388"/>
      <c r="BF170" s="411" t="s">
        <v>1339</v>
      </c>
      <c r="BG170" s="412">
        <v>3</v>
      </c>
      <c r="BH170" s="412">
        <v>3</v>
      </c>
      <c r="BI170" s="412">
        <v>3.5</v>
      </c>
      <c r="BJ170" s="409" t="e">
        <f>IF(AND('[1]Single Field'!#REF!=[1]Lists!BF170,'[1]Single Field'!#REF!="Drained"),"x",IF(AND('[1]Single Field'!#REF!=[1]Lists!BF170,'[1]Single Field'!#REF!="Undrained"),O,""))</f>
        <v>#REF!</v>
      </c>
      <c r="BK170" s="409" t="str">
        <f>IF(AND('[1]Multi-Field'!$E$3=[1]Lists!BF170,'[1]Multi-Field'!$F$3="Drained"),BI170,IF(AND('[1]Multi-Field'!$E$3=BF170,'[1]Multi-Field'!$F$3="undrained"),BH170,""))</f>
        <v/>
      </c>
      <c r="BL170" s="409" t="str">
        <f>IF(AND('[1]Multi-Field'!$E$4=BF170,'[1]Multi-Field'!$F$4="Drained"),BI170,IF(AND('[1]Multi-Field'!$E$4=BF170,'[1]Multi-Field'!$F$4="undrained"),BH170,""))</f>
        <v/>
      </c>
      <c r="BM170" s="409" t="str">
        <f>IF(AND('[1]Multi-Field'!$E$5=BF170,'[1]Multi-Field'!$F$5="Drained"),BI170,IF(AND('[1]Multi-Field'!$E$5=BF170,'[1]Multi-Field'!$F$5="undrained"),BH170,""))</f>
        <v/>
      </c>
      <c r="BN170" s="409" t="str">
        <f>IF(AND('[1]Multi-Field'!$E$6=BF170,'[1]Multi-Field'!$F$6="Drained"),BI170,IF(AND('[1]Multi-Field'!$E$6=BF170,'[1]Multi-Field'!$F$6="undrained"),BH170,""))</f>
        <v/>
      </c>
      <c r="BO170" s="409" t="str">
        <f>IF(AND('[1]Multi-Field'!$E$7=BF170,'[1]Multi-Field'!$F$7="Drained"),BI170,IF(AND('[1]Multi-Field'!$E$7=BF170,'[1]Multi-Field'!$F$7="undrained"),BH170,""))</f>
        <v/>
      </c>
      <c r="BP170" s="409" t="str">
        <f>IF(AND('[1]Multi-Field'!$E$8=BF170,'[1]Multi-Field'!$F$8="Drained"),BI170,IF(AND('[1]Multi-Field'!$E$8=BF170,'[1]Multi-Field'!$F$8="undrained"),BH170,""))</f>
        <v/>
      </c>
      <c r="BQ170" s="409" t="str">
        <f>IF(AND('[1]Multi-Field'!$E$9=BF170,'[1]Multi-Field'!$F$9="Drained"),BI170,IF(AND('[1]Multi-Field'!$E$9=BF170,'[1]Multi-Field'!$F$9="undrained"),BH170,""))</f>
        <v/>
      </c>
      <c r="BR170" s="409" t="str">
        <f>IF(AND('[1]Multi-Field'!$E$10=BF170,'[1]Multi-Field'!$F$10="Drained"),BI170,IF(AND('[1]Multi-Field'!$E$10=BF170,'[1]Multi-Field'!$F$10="undrained"),BH170,""))</f>
        <v/>
      </c>
      <c r="BS170" s="409" t="str">
        <f>IF(AND('[1]Multi-Field'!$E$11=BF170,'[1]Multi-Field'!$F$11="Drained"),BI170,IF(AND('[1]Multi-Field'!$E$11=BF170,'[1]Multi-Field'!$F$11="undrained"),BH170,""))</f>
        <v/>
      </c>
      <c r="BT170" s="409" t="str">
        <f>IF(AND('[1]Multi-Field'!$E$12=BF170,'[1]Multi-Field'!$F$12="Drained"),BI170,IF(AND('[1]Multi-Field'!$E$12=BF170,'[1]Multi-Field'!$F$12="undrained"),BH170,""))</f>
        <v/>
      </c>
      <c r="BU170" s="409" t="str">
        <f>IF(AND('[1]Multi-Field'!$E$13=BF170,'[1]Multi-Field'!$F$13="Drained"),BI170,IF(AND('[1]Multi-Field'!$E$3=BF170,'[1]Multi-Field'!$F$13="undrained"),BH170,""))</f>
        <v/>
      </c>
      <c r="BV170" s="409" t="str">
        <f>IF(AND('[1]Multi-Field'!$E$14=BF170,'[1]Multi-Field'!$F$14="Drained"),BI170,IF(AND('[1]Multi-Field'!$E$14=BF170,'[1]Multi-Field'!$F$14="undrained"),BH170,""))</f>
        <v/>
      </c>
      <c r="BW170" s="409" t="str">
        <f>IF(AND('[1]Multi-Field'!$E$15=BF170,'[1]Multi-Field'!$F$15="Drained"),BI170,IF(AND('[1]Multi-Field'!$E$15=BF170,'[1]Multi-Field'!$F$15="undrained"),BH170,""))</f>
        <v/>
      </c>
      <c r="BX170" s="409" t="str">
        <f>IF(AND('[1]Multi-Field'!$E$16=[1]Lists!BF170,'[1]Multi-Field'!$F$16="Drained"),BI170,IF(AND('[1]Multi-Field'!$E$16=[1]Lists!BF170,'[1]Multi-Field'!$F$16="undrained"),BH170,""))</f>
        <v/>
      </c>
      <c r="BY170" s="409" t="str">
        <f>IF(AND('[1]Multi-Field'!$E$17=[1]Lists!BF170,'[1]Multi-Field'!$F$17="Drained"),BI170,IF(AND('[1]Multi-Field'!$E$17=[1]Lists!BF170,'[1]Multi-Field'!$F$17="undrained"),BH170,""))</f>
        <v/>
      </c>
      <c r="BZ170" s="409" t="str">
        <f>IF(AND('[1]Multi-Field'!$E$18=[1]Lists!BF170,'[1]Multi-Field'!$F$18="Drained"),BI170,IF(AND('[1]Multi-Field'!$E$18=[1]Lists!BF170,'[1]Multi-Field'!$F$18="undrained"),BH170,""))</f>
        <v/>
      </c>
      <c r="CA170" s="409" t="str">
        <f>IF(AND('[1]Multi-Field'!$E$19=[1]Lists!BF170,'[1]Multi-Field'!$F$19="Drained"),BI170,IF(AND('[1]Multi-Field'!$E$19=[1]Lists!BF170,'[1]Multi-Field'!$F$19="undrained"),BH170,""))</f>
        <v/>
      </c>
      <c r="CB170" s="409" t="str">
        <f>IF(AND('[1]Multi-Field'!$E$20=[1]Lists!BF170,'[1]Multi-Field'!$F$20="Drained"),BI170,IF(AND('[1]Multi-Field'!$E$20=[1]Lists!BF170,'[1]Multi-Field'!$F$20="undrained"),BH170,""))</f>
        <v/>
      </c>
      <c r="CC170" s="409" t="str">
        <f>IF(AND('[1]Multi-Field'!$E$21=[1]Lists!BF170,'[1]Multi-Field'!$F$21="Drained"),BI170,IF(AND('[1]Multi-Field'!$E$21=[1]Lists!BF170,'[1]Multi-Field'!$F$21="undrained"),BH170,""))</f>
        <v/>
      </c>
      <c r="CD170" s="409" t="str">
        <f>IF(AND('[1]Multi-Field'!$E$22=[1]Lists!BF170,'[1]Multi-Field'!$F$22="Drained"),BI170,IF(AND('[1]Multi-Field'!$E$22=[1]Lists!BF170,'[1]Multi-Field'!$F$22="undrained"),BH170,""))</f>
        <v/>
      </c>
      <c r="CE170" s="409" t="str">
        <f>IF(AND('[1]Multi-Field'!$E$23=[1]Lists!BF170,'[1]Multi-Field'!$F$23="Drained"),BI170,IF(AND('[1]Multi-Field'!$E$23=[1]Lists!BF170,'[1]Multi-Field'!$F$23="undrained"),BH170,""))</f>
        <v/>
      </c>
      <c r="CF170" s="409" t="str">
        <f>IF(AND('[1]Multi-Field'!$E$24=[1]Lists!BF170,'[1]Multi-Field'!$F$24="Drained"),BI170,IF(AND('[1]Multi-Field'!$E$24=[1]Lists!BF170,'[1]Multi-Field'!$F$24="undrained"),BH170,""))</f>
        <v/>
      </c>
      <c r="CG170" s="409" t="str">
        <f>IF(AND('[1]Multi-Field'!$E$25=[1]Lists!BF170,'[1]Multi-Field'!$F$25="Drained"),BI170,IF(AND('[1]Multi-Field'!$E$25=[1]Lists!BF170,'[1]Multi-Field'!$F$25="undrained"),BH170,""))</f>
        <v/>
      </c>
      <c r="CH170" s="409" t="str">
        <f>IF(AND('[1]Multi-Field'!$E$26=[1]Lists!BF170,'[1]Multi-Field'!$F$26="Drained"),BI170,IF(AND('[1]Multi-Field'!$E$26=[1]Lists!BF170,'[1]Multi-Field'!$F$26="undrained"),BH170,""))</f>
        <v/>
      </c>
      <c r="CI170" s="409" t="str">
        <f>IF(AND('[1]Multi-Field'!$E$27=[1]Lists!BF170,'[1]Multi-Field'!$F$27="Drained"),BI170,IF(AND('[1]Multi-Field'!$E$27=[1]Lists!BF170,'[1]Multi-Field'!$F$27="undrained"),BH170,""))</f>
        <v/>
      </c>
      <c r="CJ170" s="409" t="str">
        <f>IF(AND('[1]Multi-Field'!$E$28=[1]Lists!BF170,'[1]Multi-Field'!$F$28="Drained"),BI170,IF(AND('[1]Multi-Field'!$E$28=[1]Lists!BF170,'[1]Multi-Field'!$F$28="undrained"),BH170,""))</f>
        <v/>
      </c>
      <c r="CK170" s="409" t="str">
        <f>IF(AND('[1]Multi-Field'!$E$29=[1]Lists!BF170,'[1]Multi-Field'!$F$29="Drained"),BI170,IF(AND('[1]Multi-Field'!$E$29=[1]Lists!BF170,'[1]Multi-Field'!$F$29="undrained"),BH170,""))</f>
        <v/>
      </c>
      <c r="CL170" s="409" t="str">
        <f>IF(AND('[1]Multi-Field'!$E$30=[1]Lists!BF170,'[1]Multi-Field'!$F$30="Drained"),BI170,IF(AND('[1]Multi-Field'!$E$30=[1]Lists!BF170,'[1]Multi-Field'!$F$30="undrained"),BH170,""))</f>
        <v/>
      </c>
      <c r="CM170" s="409" t="str">
        <f>IF(AND('[1]Multi-Field'!$E$31=[1]Lists!BF170,'[1]Multi-Field'!$F$31="Drained"),BI170,IF(AND('[1]Multi-Field'!$E$31=[1]Lists!BF170,'[1]Multi-Field'!$F$31="undrained"),BH170,""))</f>
        <v/>
      </c>
      <c r="CN170" s="409" t="str">
        <f>IF(AND('[1]Multi-Field'!$E$32=[1]Lists!BF170,'[1]Multi-Field'!$F$32="Drained"),BI170,IF(AND('[1]Multi-Field'!$E$32=[1]Lists!BF170,'[1]Multi-Field'!$F$32="undrained"),BH170,""))</f>
        <v/>
      </c>
      <c r="CO170" s="409" t="str">
        <f>IF(AND('[1]Multi-Field'!$E$33=[1]Lists!BF170,'[1]Multi-Field'!$F$33="Drained"),BI170,IF(AND('[1]Multi-Field'!$E$33=[1]Lists!BF170,'[1]Multi-Field'!$F$33="undrained"),BH170,""))</f>
        <v/>
      </c>
      <c r="CP170" s="409" t="str">
        <f>IF(AND('[1]Multi-Field'!$E$34=[1]Lists!BF170,'[1]Multi-Field'!$F$34="Drained"),BI170,IF(AND('[1]Multi-Field'!$E$34=[1]Lists!BF170,'[1]Multi-Field'!$F$34="undrained"),BH170,""))</f>
        <v/>
      </c>
      <c r="CQ170" s="409" t="str">
        <f>IF(AND('[1]Multi-Field'!$E$35=[1]Lists!BF170,'[1]Multi-Field'!$F$35="Drained"),BI170,IF(AND('[1]Multi-Field'!$E$35=[1]Lists!BF170,'[1]Multi-Field'!$F$35="undrained"),BH170,""))</f>
        <v/>
      </c>
      <c r="CR170" s="409" t="str">
        <f>IF(AND('[1]Multi-Field'!$E$36=[1]Lists!BF170,'[1]Multi-Field'!$F$36="Drained"),BI170,IF(AND('[1]Multi-Field'!$E$36=[1]Lists!BF170,'[1]Multi-Field'!$F$36="undrained"),BH170,""))</f>
        <v/>
      </c>
      <c r="CS170" s="409" t="str">
        <f>IF(AND('[1]Multi-Field'!$E$37=[1]Lists!BF170,'[1]Multi-Field'!$F$37="Drained"),BI170,IF(AND('[1]Multi-Field'!$E$37=[1]Lists!BF170,'[1]Multi-Field'!$F$37="undrained"),BH170,""))</f>
        <v/>
      </c>
      <c r="CT170" s="409" t="str">
        <f>IF(AND('[1]Multi-Field'!$E$38=[1]Lists!BF170,'[1]Multi-Field'!$F$38="Drained"),BI170,IF(AND('[1]Multi-Field'!$E$38=[1]Lists!BF170,'[1]Multi-Field'!$F$38="undrained"),BH170,""))</f>
        <v/>
      </c>
      <c r="CU170" s="409" t="str">
        <f>IF(AND('[1]Multi-Field'!$E$39=[1]Lists!BF170,'[1]Multi-Field'!$F$39="Drained"),BI170,IF(AND('[1]Multi-Field'!$E$39=[1]Lists!BF170,'[1]Multi-Field'!$F$39="undrained"),BH170,""))</f>
        <v/>
      </c>
      <c r="CV170" s="409" t="str">
        <f>IF(AND('[1]Multi-Field'!$E$40=[1]Lists!BF170,'[1]Multi-Field'!$F$40="Drained"),BI170,IF(AND('[1]Multi-Field'!$E$40=[1]Lists!BF170,'[1]Multi-Field'!$F$40="undrained"),BH170,""))</f>
        <v/>
      </c>
      <c r="CW170" s="409" t="str">
        <f>IF(AND('[1]Multi-Field'!$E$41=[1]Lists!BF170,'[1]Multi-Field'!$F$40="Drained"),BI170,IF(AND('[1]Multi-Field'!$E$40=[1]Lists!BF170,'[1]Multi-Field'!$F$40="undrained"),BH170,""))</f>
        <v/>
      </c>
      <c r="CX170" s="409" t="str">
        <f>IF(AND('[1]Multi-Field'!$E$42=[1]Lists!BF170,'[1]Multi-Field'!$F$42="Drained"),BI170,IF(AND('[1]Multi-Field'!$E$42=[1]Lists!BF170,'[1]Multi-Field'!$F$42="undrained"),BH170,""))</f>
        <v/>
      </c>
      <c r="CY170" s="409" t="str">
        <f>IF(AND('[1]Multi-Field'!$E$43=[1]Lists!BF170,'[1]Multi-Field'!$F$43="Drained"),BI170,IF(AND('[1]Multi-Field'!$E$43=[1]Lists!BF170,'[1]Multi-Field'!$F$43="undrained"),BH170,""))</f>
        <v/>
      </c>
      <c r="CZ170" s="409" t="str">
        <f>IF(AND('[1]Multi-Field'!$E$44=[1]Lists!BF170,'[1]Multi-Field'!$F$44="Drained"),BI170,IF(AND('[1]Multi-Field'!$E$44=[1]Lists!BF170,'[1]Multi-Field'!$F$44="undrained"),BH170,""))</f>
        <v/>
      </c>
      <c r="DA170" s="409" t="str">
        <f>IF(AND('[1]Multi-Field'!$E$45=[1]Lists!BF170,'[1]Multi-Field'!$F$45="Drained"),BI170,IF(AND('[1]Multi-Field'!$E$45=[1]Lists!BF170,'[1]Multi-Field'!$F$45="undrained"),BH170,""))</f>
        <v/>
      </c>
      <c r="DB170" s="409" t="str">
        <f>IF(AND('[1]Multi-Field'!$E$46=[1]Lists!BF170,'[1]Multi-Field'!$F$46="Drained"),BI170,IF(AND('[1]Multi-Field'!$E$46=[1]Lists!BF170,'[1]Multi-Field'!$F$46="undrained"),BH170,""))</f>
        <v/>
      </c>
      <c r="DC170" s="409" t="str">
        <f>IF(AND('[1]Multi-Field'!$E$47=[1]Lists!BF170,'[1]Multi-Field'!$F$47="Drained"),BI170,IF(AND('[1]Multi-Field'!$E$47=[1]Lists!BF170,'[1]Multi-Field'!$F$47="undrained"),BH170,""))</f>
        <v/>
      </c>
      <c r="DD170" s="409" t="str">
        <f>IF(AND('[1]Multi-Field'!$E$48=[1]Lists!BF170,'[1]Multi-Field'!$F$48="Drained"),BI170,IF(AND('[1]Multi-Field'!$E$48=[1]Lists!BF170,'[1]Multi-Field'!$F$48="undrained"),BH170,""))</f>
        <v/>
      </c>
      <c r="DE170" s="409" t="str">
        <f>IF(AND('[1]Multi-Field'!$E$49=[1]Lists!BF170,'[1]Multi-Field'!$F$49="Drained"),BI170,IF(AND('[1]Multi-Field'!$E$49=[1]Lists!BF170,'[1]Multi-Field'!$F$9="undrained"),BH170,""))</f>
        <v/>
      </c>
      <c r="DF170" s="409" t="str">
        <f>IF(AND('[1]Multi-Field'!$E$50=[1]Lists!BF170,'[1]Multi-Field'!$F$50="Drained"),BI170,IF(AND('[1]Multi-Field'!$E$50=[1]Lists!BF170,'[1]Multi-Field'!$F$50="undrained"),BH170,""))</f>
        <v/>
      </c>
      <c r="DG170" s="409" t="str">
        <f>IF(AND('[1]Multi-Field'!$E$51=[1]Lists!BF170,'[1]Multi-Field'!$F$51="Drained"),BI170,IF(AND('[1]Multi-Field'!$E$51=[1]Lists!BF170,'[1]Multi-Field'!$F$51="undrained"),BH170,""))</f>
        <v/>
      </c>
      <c r="DH170" s="409" t="str">
        <f>IF(AND('[1]Multi-Field'!$E$52=[1]Lists!BF170,'[1]Multi-Field'!$F$52="Drained"),BI170,IF(AND('[1]Multi-Field'!$E$52=[1]Lists!BF170,'[1]Multi-Field'!$F$52="undrained"),BH170,""))</f>
        <v/>
      </c>
      <c r="DI170" s="409" t="str">
        <f>IF(AND('[1]Multi-Field'!$E$53=[1]Lists!BF170,'[1]Multi-Field'!$F$53="Drained"),BI170,IF(AND('[1]Multi-Field'!$E$53=[1]Lists!BF170,'[1]Multi-Field'!$F$53="undrained"),BH170,""))</f>
        <v/>
      </c>
      <c r="DJ170" s="409" t="str">
        <f>IF(AND('[1]Multi-Field'!$E$54=[1]Lists!BF170,'[1]Multi-Field'!$F$54="Drained"),BI170,IF(AND('[1]Multi-Field'!$E$54=[1]Lists!BF170,'[1]Multi-Field'!$F$54="undrained"),BH170,""))</f>
        <v/>
      </c>
      <c r="DK170" s="409" t="str">
        <f>IF(AND('[1]Multi-Field'!$E$55=[1]Lists!BF170,'[1]Multi-Field'!$F$55="Drained"),BI170,IF(AND('[1]Multi-Field'!$E$55=[1]Lists!BF170,'[1]Multi-Field'!$F$55="undrained"),BH170,""))</f>
        <v/>
      </c>
      <c r="DL170" s="409" t="str">
        <f>IF(AND('[1]Multi-Field'!$E$56=[1]Lists!BF170,'[1]Multi-Field'!$F$56="Drained"),BI170,IF(AND('[1]Multi-Field'!$E$56=[1]Lists!BF170,'[1]Multi-Field'!$F$56="undrained"),BH170,""))</f>
        <v/>
      </c>
      <c r="DM170" s="409" t="str">
        <f>IF(AND('[1]Multi-Field'!$E$57=[1]Lists!BF170,'[1]Multi-Field'!$F$57="Drained"),BI170,IF(AND('[1]Multi-Field'!$E$57=[1]Lists!BF170,'[1]Multi-Field'!$F$57="undrained"),BH170,""))</f>
        <v/>
      </c>
      <c r="DN170" s="409" t="str">
        <f>IF(AND('[1]Multi-Field'!$E$58=[1]Lists!BF170,'[1]Multi-Field'!$F$58="Drained"),BI170,IF(AND('[1]Multi-Field'!$E$58=[1]Lists!BF170,'[1]Multi-Field'!$F$58="undrained"),BH170,""))</f>
        <v/>
      </c>
      <c r="DO170" s="409" t="str">
        <f>IF(AND('[1]Multi-Field'!$E$59=[1]Lists!BF170,'[1]Multi-Field'!$F$59="Drained"),BI170,IF(AND('[1]Multi-Field'!$E$59=[1]Lists!BF170,'[1]Multi-Field'!$F$59="undrained"),BH170,""))</f>
        <v/>
      </c>
      <c r="DP170" s="409" t="str">
        <f>IF(AND('[1]Multi-Field'!$E$60=[1]Lists!BF170,'[1]Multi-Field'!$F$60="Drained"),BI170,IF(AND('[1]Multi-Field'!$E$60=[1]Lists!BF170,'[1]Multi-Field'!$F$60="undrained"),BH170,""))</f>
        <v/>
      </c>
      <c r="DQ170" s="409" t="str">
        <f>IF(AND('[1]Multi-Field'!$E$61=[1]Lists!BF170,'[1]Multi-Field'!$F$61="Drained"),BI170,IF(AND('[1]Multi-Field'!$E$61=[1]Lists!BF170,'[1]Multi-Field'!$F$61="undrained"),BH170,""))</f>
        <v/>
      </c>
      <c r="DR170" s="409" t="str">
        <f>IF(AND('[1]Multi-Field'!$E$62=[1]Lists!BF170,'[1]Multi-Field'!$F$62="Drained"),BI170,IF(AND('[1]Multi-Field'!$E$62=[1]Lists!BF170,'[1]Multi-Field'!$F$62="undrained"),BH170,""))</f>
        <v/>
      </c>
      <c r="DS170" s="409" t="str">
        <f>IF(AND('[1]Multi-Field'!$E$63=[1]Lists!BF170,'[1]Multi-Field'!$F$63="Drained"),BI170,IF(AND('[1]Multi-Field'!$E$63=[1]Lists!BF170,'[1]Multi-Field'!$F$63="undrained"),BH170,""))</f>
        <v/>
      </c>
      <c r="DT170" s="409" t="str">
        <f>IF(AND('[1]Multi-Field'!$E$64=[1]Lists!BF170,'[1]Multi-Field'!$F$64="Drained"),BI170,IF(AND('[1]Multi-Field'!$E$64=[1]Lists!BF170,'[1]Multi-Field'!$F$64="undrained"),BH170,""))</f>
        <v/>
      </c>
      <c r="DU170" s="409" t="str">
        <f>IF(AND('[1]Multi-Field'!$E$65=[1]Lists!BF170,'[1]Multi-Field'!$F$65="Drained"),BI170,IF(AND('[1]Multi-Field'!$E$65=[1]Lists!BF170,'[1]Multi-Field'!$F$65="undrained"),BH170,""))</f>
        <v/>
      </c>
      <c r="DV170" s="409" t="str">
        <f>IF(AND('[1]Multi-Field'!$E$66=[1]Lists!BF170,'[1]Multi-Field'!$F$66="Drained"),BI170,IF(AND('[1]Multi-Field'!$E$66=[1]Lists!BF170,'[1]Multi-Field'!$F$66="undrained"),BH170,""))</f>
        <v/>
      </c>
      <c r="DW170" s="409" t="str">
        <f>IF(AND('[1]Multi-Field'!$E$67=[1]Lists!BF170,'[1]Multi-Field'!$F$67="Drained"),BI170,IF(AND('[1]Multi-Field'!$E$67=[1]Lists!BF170,'[1]Multi-Field'!$F$67="undrained"),BH170,""))</f>
        <v/>
      </c>
      <c r="DX170" s="409" t="str">
        <f>IF(AND('[1]Multi-Field'!$E$68=[1]Lists!BF170,'[1]Multi-Field'!$F$68="Drained"),BI170,IF(AND('[1]Multi-Field'!$E$68=[1]Lists!BF170,'[1]Multi-Field'!$F$68="undrained"),BH170,""))</f>
        <v/>
      </c>
      <c r="DY170" s="409" t="str">
        <f>IF(AND('[1]Multi-Field'!$E$69=[1]Lists!BF170,'[1]Multi-Field'!$F$69="Drained"),BI170,IF(AND('[1]Multi-Field'!$E$69=[1]Lists!BF170,'[1]Multi-Field'!$F$69="undrained"),BH170,""))</f>
        <v/>
      </c>
      <c r="DZ170" s="409" t="str">
        <f>IF(AND('[1]Multi-Field'!$E$70=[1]Lists!BF170,'[1]Multi-Field'!$F$70="Drained"),BI170,IF(AND('[1]Multi-Field'!$E$70=[1]Lists!BF170,'[1]Multi-Field'!$F$70="undrained"),BH170,""))</f>
        <v/>
      </c>
      <c r="EA170" s="409" t="str">
        <f>IF(AND('[1]Multi-Field'!$E$71=[1]Lists!BF170,'[1]Multi-Field'!$F$71="Drained"),BI170,IF(AND('[1]Multi-Field'!$E$71=[1]Lists!BF170,'[1]Multi-Field'!$F$71="undrained"),BH170,""))</f>
        <v/>
      </c>
      <c r="EB170" s="409" t="str">
        <f>IF(AND('[1]Multi-Field'!$E$72=[1]Lists!BF170,'[1]Multi-Field'!$F$72="Drained"),BI170,IF(AND('[1]Multi-Field'!$E$72=[1]Lists!BF170,'[1]Multi-Field'!$F$72="undrained"),BH170,""))</f>
        <v/>
      </c>
      <c r="EC170" s="409" t="str">
        <f>IF(AND('[1]Multi-Field'!$E$73=[1]Lists!BF170,'[1]Multi-Field'!$F$73="Drained"),BI170,IF(AND('[1]Multi-Field'!$E$73=[1]Lists!BF170,'[1]Multi-Field'!$F$73="undrained"),BH170,""))</f>
        <v/>
      </c>
      <c r="ED170" s="409" t="str">
        <f>IF(AND('[1]Multi-Field'!$E$74=[1]Lists!BF170,'[1]Multi-Field'!$F$74="Drained"),BI170,IF(AND('[1]Multi-Field'!$E$74=[1]Lists!BF170,'[1]Multi-Field'!$F$74="undrained"),BH170,""))</f>
        <v/>
      </c>
      <c r="EE170" s="409" t="str">
        <f>IF(AND('[1]Multi-Field'!$E$75=[1]Lists!BF170,'[1]Multi-Field'!$F$75="Drained"),BI170,IF(AND('[1]Multi-Field'!$E$75=[1]Lists!BF170,'[1]Multi-Field'!$F$75="undrained"),BH170,""))</f>
        <v/>
      </c>
      <c r="EF170" s="409" t="str">
        <f>IF(AND('[1]Multi-Field'!$E$76=[1]Lists!BF170,'[1]Multi-Field'!$F$76="Drained"),BI170,IF(AND('[1]Multi-Field'!$E$76=[1]Lists!BF170,'[1]Multi-Field'!$F$6="undrained"),BH170,""))</f>
        <v/>
      </c>
      <c r="EG170" s="409" t="str">
        <f>IF(AND('[1]Multi-Field'!$E$77=[1]Lists!BF170,'[1]Multi-Field'!$F$77="Drained"),BI170,IF(AND('[1]Multi-Field'!$E$77=[1]Lists!BF170,'[1]Multi-Field'!$F$77="undrained"),BH170,""))</f>
        <v/>
      </c>
      <c r="EH170" s="409" t="str">
        <f>IF(AND('[1]Multi-Field'!$E$78=[1]Lists!BF170,'[1]Multi-Field'!$F$78="Drained"),BI170,IF(AND('[1]Multi-Field'!$E$78=[1]Lists!BF170,'[1]Multi-Field'!$F$78="undrained"),BH170,""))</f>
        <v/>
      </c>
      <c r="EI170" s="409" t="str">
        <f>IF(AND('[1]Multi-Field'!$E$79=[1]Lists!BF170,'[1]Multi-Field'!$F$79="Drained"),BI170,IF(AND('[1]Multi-Field'!$E$79=[1]Lists!BF170,'[1]Multi-Field'!$F$79="undrained"),BH170,""))</f>
        <v/>
      </c>
      <c r="EJ170" s="409" t="str">
        <f>IF(AND('[1]Multi-Field'!$E$80=[1]Lists!BF170,'[1]Multi-Field'!$F$80="Drained"),BI170,IF(AND('[1]Multi-Field'!$E$80=[1]Lists!BF170,'[1]Multi-Field'!$F$80="undrained"),BH170,""))</f>
        <v/>
      </c>
      <c r="EK170" s="409" t="str">
        <f>IF(AND('[1]Multi-Field'!$E$81=[1]Lists!BF170,'[1]Multi-Field'!$F$81="Drained"),BI170,IF(AND('[1]Multi-Field'!$E$81=[1]Lists!BF170,'[1]Multi-Field'!$F$81="undrained"),BH170,""))</f>
        <v/>
      </c>
      <c r="EL170" s="409" t="str">
        <f>IF(AND('[1]Multi-Field'!$E$82=[1]Lists!BF170,'[1]Multi-Field'!$F$82="Drained"),BI170,IF(AND('[1]Multi-Field'!$E$82=[1]Lists!BF170,'[1]Multi-Field'!$F$82="undrained"),BH170,""))</f>
        <v/>
      </c>
      <c r="EM170" s="409" t="str">
        <f>IF(AND('[1]Multi-Field'!$E$83=[1]Lists!BF170,'[1]Multi-Field'!$F$83="Drained"),BI170,IF(AND('[1]Multi-Field'!$E$83=[1]Lists!BF170,'[1]Multi-Field'!$F$83="undrained"),BH170,""))</f>
        <v/>
      </c>
      <c r="EN170" s="409" t="str">
        <f>IF(AND('[1]Multi-Field'!$E$84=[1]Lists!BF170,'[1]Multi-Field'!$F$84="Drained"),BI170,IF(AND('[1]Multi-Field'!$E$84=[1]Lists!BF170,'[1]Multi-Field'!$F$84="undrained"),BH170,""))</f>
        <v/>
      </c>
      <c r="EO170" s="409" t="str">
        <f>IF(AND('[1]Multi-Field'!$E$85=[1]Lists!BF170,'[1]Multi-Field'!$F$85="Drained"),BI170,IF(AND('[1]Multi-Field'!$E$85=[1]Lists!BF170,'[1]Multi-Field'!$F$85="undrained"),BH170,""))</f>
        <v/>
      </c>
      <c r="EP170" s="409" t="str">
        <f>IF(AND('[1]Multi-Field'!$E$86=[1]Lists!BF170,'[1]Multi-Field'!$F$86="Drained"),BI170,IF(AND('[1]Multi-Field'!$E$86=[1]Lists!BF170,'[1]Multi-Field'!$F$86="undrained"),BH170,""))</f>
        <v/>
      </c>
      <c r="EQ170" s="409" t="str">
        <f>IF(AND('[1]Multi-Field'!$E$87=[1]Lists!BF170,'[1]Multi-Field'!$F$87="Drained"),BI170,IF(AND('[1]Multi-Field'!$E$87=[1]Lists!BF170,'[1]Multi-Field'!$F$87="undrained"),BH170,""))</f>
        <v/>
      </c>
      <c r="ER170" s="409" t="str">
        <f>IF(AND('[1]Multi-Field'!$E$88=[1]Lists!BF170,'[1]Multi-Field'!$F$88="Drained"),BI170,IF(AND('[1]Multi-Field'!$E$88=[1]Lists!BF170,'[1]Multi-Field'!$F$88="undrained"),BH170,""))</f>
        <v/>
      </c>
      <c r="ES170" s="409" t="str">
        <f>IF(AND('[1]Multi-Field'!$E$89=[1]Lists!BF170,'[1]Multi-Field'!$F$89="Drained"),BI170,IF(AND('[1]Multi-Field'!$E$89=[1]Lists!BF170,'[1]Multi-Field'!$F$89="undrained"),BH170,""))</f>
        <v/>
      </c>
      <c r="ET170" s="409" t="str">
        <f>IF(AND('[1]Multi-Field'!$E$90=[1]Lists!BF170,'[1]Multi-Field'!$F$90="Drained"),BI170,IF(AND('[1]Multi-Field'!$E$90=[1]Lists!BF170,'[1]Multi-Field'!$F$90="undrained"),BH170,""))</f>
        <v/>
      </c>
      <c r="EU170" s="409" t="str">
        <f>IF(AND('[1]Multi-Field'!$E$91=[1]Lists!BF170,'[1]Multi-Field'!$F$91="Drained"),BI170,IF(AND('[1]Multi-Field'!$E$91=[1]Lists!BF170,'[1]Multi-Field'!$F$91="undrained"),BH170,""))</f>
        <v/>
      </c>
      <c r="EV170" s="409" t="str">
        <f>IF(AND('[1]Multi-Field'!$E$92=[1]Lists!BF170,'[1]Multi-Field'!$F$92="Drained"),BI170,IF(AND('[1]Multi-Field'!$E$92=[1]Lists!BF170,'[1]Multi-Field'!$F$92="undrained"),BH170,""))</f>
        <v/>
      </c>
      <c r="EW170" s="409" t="str">
        <f>IF(AND('[1]Multi-Field'!$E$93=[1]Lists!BF170,'[1]Multi-Field'!$F$93="Drained"),BI170,IF(AND('[1]Multi-Field'!$E$93=[1]Lists!BF170,'[1]Multi-Field'!$F$93="undrained"),BH170,""))</f>
        <v/>
      </c>
      <c r="EX170" s="409" t="str">
        <f>IF(AND('[1]Multi-Field'!$E$94=[1]Lists!BF170,'[1]Multi-Field'!$F$94="Drained"),BI170,IF(AND('[1]Multi-Field'!$E$94=[1]Lists!BF170,'[1]Multi-Field'!$F$94="undrained"),BH170,""))</f>
        <v/>
      </c>
      <c r="EY170" s="409" t="str">
        <f>IF(AND('[1]Multi-Field'!$E$95=[1]Lists!BF170,'[1]Multi-Field'!$F$95="Drained"),BI170,IF(AND('[1]Multi-Field'!$E$95=[1]Lists!BF170,'[1]Multi-Field'!$F$95="undrained"),BH170,""))</f>
        <v/>
      </c>
      <c r="EZ170" s="409" t="str">
        <f>IF(AND('[1]Multi-Field'!$E$96=[1]Lists!BF170,'[1]Multi-Field'!$F$96="Drained"),BI170,IF(AND('[1]Multi-Field'!$E$96=[1]Lists!BF170,'[1]Multi-Field'!$F$96="undrained"),BH170,""))</f>
        <v/>
      </c>
      <c r="FA170" s="409" t="str">
        <f>IF(AND('[1]Multi-Field'!$E$97=[1]Lists!BF170,'[1]Multi-Field'!$F$97="Drained"),BI170,IF(AND('[1]Multi-Field'!$E$97=[1]Lists!BF170,'[1]Multi-Field'!$F$97="undrained"),BH170,""))</f>
        <v/>
      </c>
      <c r="FB170" s="409" t="str">
        <f>IF(AND('[1]Multi-Field'!$E$98=[1]Lists!BF170,'[1]Multi-Field'!$F$98="Drained"),BI170,IF(AND('[1]Multi-Field'!$E$98=[1]Lists!BF170,'[1]Multi-Field'!$F$98="undrained"),BH170,""))</f>
        <v/>
      </c>
      <c r="FC170" s="409" t="str">
        <f>IF(AND('[1]Multi-Field'!$E$99=[1]Lists!BF170,'[1]Multi-Field'!$F$99="Drained"),BI170,IF(AND('[1]Multi-Field'!$E$99=[1]Lists!BF170,'[1]Multi-Field'!$F$99="undrained"),BH170,""))</f>
        <v/>
      </c>
      <c r="FD170" s="409" t="str">
        <f>IF(AND('[1]Multi-Field'!$E$100=[1]Lists!BF170,'[1]Multi-Field'!$F$100="Drained"),BI170,IF(AND('[1]Multi-Field'!$E$100=[1]Lists!BF170,'[1]Multi-Field'!$F$100="undrained"),BH170,""))</f>
        <v/>
      </c>
      <c r="FE170" s="409" t="str">
        <f>IF(AND('[1]Multi-Field'!$E$101=[1]Lists!BF170,'[1]Multi-Field'!$F$101="Drained"),BI170,IF(AND('[1]Multi-Field'!$E$101=[1]Lists!BF170,'[1]Multi-Field'!$F$101="undrained"),BH170,""))</f>
        <v/>
      </c>
      <c r="FF170" s="409" t="str">
        <f>IF(AND('[1]Multi-Field'!$E$102=[1]Lists!BF170,'[1]Multi-Field'!$F$102="Drained"),BI170,IF(AND('[1]Multi-Field'!$E$102=[1]Lists!BF170,'[1]Multi-Field'!$F$102="undrained"),BH170,""))</f>
        <v/>
      </c>
      <c r="FG170" s="409" t="str">
        <f>IF(AND('[1]Multi-Field'!$E$103=[1]Lists!BF170,'[1]Multi-Field'!$F$103="Drained"),BI170,IF(AND('[1]Multi-Field'!$E$103=[1]Lists!BF170,'[1]Multi-Field'!$F$103="undrained"),BH170,""))</f>
        <v/>
      </c>
      <c r="FH170" s="409" t="str">
        <f>IF(AND('[1]Multi-Field'!$E$104=[1]Lists!BF170,'[1]Multi-Field'!$F$104="Drained"),BI170,IF(AND('[1]Multi-Field'!$E$104=[1]Lists!BF170,'[1]Multi-Field'!$F$104="undrained"),BH170,""))</f>
        <v/>
      </c>
      <c r="FI170" s="409" t="str">
        <f>IF(AND('[1]Multi-Field'!$E$105=[1]Lists!BF170,'[1]Multi-Field'!$F$105="Drained"),BI170,IF(AND('[1]Multi-Field'!$E$105=[1]Lists!BF170,'[1]Multi-Field'!$F$105="undrained"),BH170,""))</f>
        <v/>
      </c>
      <c r="FJ170" s="409" t="str">
        <f>IF(AND('[1]Multi-Field'!$E$106=[1]Lists!BF170,'[1]Multi-Field'!$F$106="Drained"),BI170,IF(AND('[1]Multi-Field'!$E$106=[1]Lists!BF170,'[1]Multi-Field'!$F$106="undrained"),BH170,""))</f>
        <v/>
      </c>
      <c r="FK170" s="409" t="str">
        <f>IF(AND('[1]Multi-Field'!$E$107=[1]Lists!BF170,'[1]Multi-Field'!$F$107="Drained"),BI170,IF(AND('[1]Multi-Field'!$E$107=[1]Lists!BF170,'[1]Multi-Field'!$F$107="undrained"),BH170,""))</f>
        <v/>
      </c>
      <c r="FL170" s="409" t="str">
        <f>IF(AND('[1]Multi-Field'!$E$108=[1]Lists!BF170,'[1]Multi-Field'!$F$108="Drained"),BI170,IF(AND('[1]Multi-Field'!$E$108=[1]Lists!BF170,'[1]Multi-Field'!$F$108="undrained"),BH170,""))</f>
        <v/>
      </c>
      <c r="FM170" s="409" t="str">
        <f>IF(AND('[1]Multi-Field'!$E$109=[1]Lists!BF170,'[1]Multi-Field'!$F$109="Drained"),BI170,IF(AND('[1]Multi-Field'!$E$109=[1]Lists!BF170,'[1]Multi-Field'!$F$109="undrained"),BH170,""))</f>
        <v/>
      </c>
      <c r="FN170" s="409" t="str">
        <f>IF(AND('[1]Multi-Field'!$E$110=[1]Lists!BF170,'[1]Multi-Field'!$F$110="Drained"),BI170,IF(AND('[1]Multi-Field'!$E$110=[1]Lists!BF170,'[1]Multi-Field'!$F$110="undrained"),BH170,""))</f>
        <v/>
      </c>
      <c r="FO170" s="409" t="str">
        <f>IF(AND('[1]Multi-Field'!$E$111=[1]Lists!BF170,'[1]Multi-Field'!$F$111="Drained"),BI170,IF(AND('[1]Multi-Field'!$E$111=[1]Lists!BF170,'[1]Multi-Field'!$F$111="undrained"),BH170,""))</f>
        <v/>
      </c>
      <c r="FP170" s="409" t="str">
        <f>IF(AND('[1]Multi-Field'!$E$112=[1]Lists!BF170,'[1]Multi-Field'!$F$112="Drained"),BI170,IF(AND('[1]Multi-Field'!$E$112=[1]Lists!BF170,'[1]Multi-Field'!$F$112="undrained"),BH170,""))</f>
        <v/>
      </c>
      <c r="FQ170" s="409" t="str">
        <f>IF(AND('[1]Multi-Field'!$E$113=[1]Lists!BF170,'[1]Multi-Field'!$F$113="Drained"),BI170,IF(AND('[1]Multi-Field'!$E$113=[1]Lists!BF170,'[1]Multi-Field'!$F$113="undrained"),BH170,""))</f>
        <v/>
      </c>
      <c r="FR170" s="409" t="str">
        <f>IF(AND('[1]Multi-Field'!$E$114=[1]Lists!BF170,'[1]Multi-Field'!$F$114="Drained"),BI170,IF(AND('[1]Multi-Field'!$E$114=[1]Lists!BF170,'[1]Multi-Field'!$F$114="undrained"),BH170,""))</f>
        <v/>
      </c>
      <c r="FS170" s="409" t="str">
        <f>IF(AND('[1]Multi-Field'!$E$115=[1]Lists!BF170,'[1]Multi-Field'!$F$115="Drained"),BI170,IF(AND('[1]Multi-Field'!$E$115=[1]Lists!BF170,'[1]Multi-Field'!$F$115="undrained"),BH170,""))</f>
        <v/>
      </c>
      <c r="FT170" s="409" t="str">
        <f>IF(AND('[1]Multi-Field'!$E$116=[1]Lists!BF170,'[1]Multi-Field'!$F$116="Drained"),BI170,IF(AND('[1]Multi-Field'!$E$116=[1]Lists!BF170,'[1]Multi-Field'!$F$116="undrained"),BH170,""))</f>
        <v/>
      </c>
      <c r="FU170" s="409" t="str">
        <f>IF(AND('[1]Multi-Field'!$E$117=[1]Lists!BF170,'[1]Multi-Field'!$F$117="Drained"),BI170,IF(AND('[1]Multi-Field'!$E$117=[1]Lists!BF170,'[1]Multi-Field'!$F$117="undrained"),BH170,""))</f>
        <v/>
      </c>
      <c r="FV170" s="409" t="str">
        <f>IF(AND('[1]Multi-Field'!$E$118=[1]Lists!BF170,'[1]Multi-Field'!$F$118="Drained"),BI170,IF(AND('[1]Multi-Field'!$E$118=[1]Lists!BF170,'[1]Multi-Field'!$F$118="undrained"),BH170,""))</f>
        <v/>
      </c>
      <c r="FW170" s="409" t="str">
        <f>IF(AND('[1]Multi-Field'!$E$119=[1]Lists!BF170,'[1]Multi-Field'!$F$119="Drained"),BI170,IF(AND('[1]Multi-Field'!$E$119=[1]Lists!BF170,'[1]Multi-Field'!$F$119="undrained"),BH170,""))</f>
        <v/>
      </c>
      <c r="FX170" s="409" t="str">
        <f>IF(AND('[1]Multi-Field'!$E$120=[1]Lists!BF170,'[1]Multi-Field'!$F$120="Drained"),BI170,IF(AND('[1]Multi-Field'!$E$120=[1]Lists!BF170,'[1]Multi-Field'!$F$120="undrained"),BH170,""))</f>
        <v/>
      </c>
    </row>
    <row r="171" spans="1:180" ht="13.5" customHeight="1">
      <c r="A171" s="7" t="s">
        <v>258</v>
      </c>
      <c r="B171" s="7"/>
      <c r="C171" s="7"/>
      <c r="D171" s="8">
        <v>60</v>
      </c>
      <c r="E171" s="8">
        <f t="shared" si="27"/>
        <v>62</v>
      </c>
      <c r="F171" s="8">
        <f t="shared" si="28"/>
        <v>63</v>
      </c>
      <c r="G171" s="8">
        <v>65</v>
      </c>
      <c r="H171" s="8">
        <v>65</v>
      </c>
      <c r="I171" s="8">
        <f t="shared" si="32"/>
        <v>68</v>
      </c>
      <c r="J171" s="8">
        <f t="shared" si="33"/>
        <v>72</v>
      </c>
      <c r="K171" s="8">
        <v>75</v>
      </c>
      <c r="L171" s="8">
        <v>95</v>
      </c>
      <c r="M171" s="8">
        <f t="shared" si="29"/>
        <v>102</v>
      </c>
      <c r="N171" s="8">
        <f t="shared" si="30"/>
        <v>108</v>
      </c>
      <c r="O171" s="8">
        <v>115</v>
      </c>
      <c r="P171" s="391">
        <v>146</v>
      </c>
      <c r="Q171" s="394"/>
      <c r="R171" s="395" t="b">
        <f>IF(OR('Multi-Field'!AA148=Lists!$AC$42,'Multi-Field'!AA148=Lists!$AC$43),IF('Multi-Field'!Z148="x",(IF('Multi-Field'!AC148=Lists!$Q$11,Lists!$R$11,IF('Multi-Field'!AC148=Lists!$Q$12,Lists!$R$12,IF('Multi-Field'!AC148=Lists!$Q$13,Lists!$R$13,IF('Multi-Field'!AC148=Lists!$Q$14,Lists!$R$14))))),IF('Multi-Field'!X148="x",(IF('Multi-Field'!AC148=Lists!$Q$11,Lists!$S$11,IF('Multi-Field'!AC148=Lists!$Q$12,Lists!$S$12,IF('Multi-Field'!AC148=Lists!$Q$13,Lists!$S$13,IF('Multi-Field'!AC148=Lists!$Q$14,Lists!$S$14))))),IF('Multi-Field'!V148="x",(IF('Multi-Field'!AC148=Lists!$Q$11,Lists!$T$11,IF('Multi-Field'!AC148=Lists!$Q$12,Lists!$T$12,IF('Multi-Field'!AC148=Lists!$Q$13,Lists!$T$13,IF('Multi-Field'!AC148=Lists!$Q$14,Lists!$T$14))))),0))))</f>
        <v>0</v>
      </c>
      <c r="S171" s="395" t="str">
        <f t="shared" si="38"/>
        <v/>
      </c>
      <c r="T171" s="395"/>
      <c r="U171" s="396"/>
      <c r="V171" s="383">
        <f>IF(OR('Multi-Field'!AI151=$U$4,'Multi-Field'!AI151=$U$5,'Multi-Field'!AI151=$U$6,'Multi-Field'!AI151=$U$7,'Multi-Field'!AI151=$U$8,'Multi-Field'!AI151=$U$9),(IF('Multi-Field'!AJ151=$V$2,100,IF('Multi-Field'!AJ151=$V$3,65,IF('Multi-Field'!AJ151=$V$4,53,IF('Multi-Field'!AJ151=$V$5,41,IF('Multi-Field'!AJ151=$V$6,23,IF('Multi-Field'!AJ151=$V$7,0,0))))))),0)</f>
        <v>0</v>
      </c>
      <c r="W171" s="383" t="str">
        <f>IF(AND(OR('Multi-Field'!AF151=$S$3,'Multi-Field'!AF151=S159,'Multi-Field'!AF151=$S$7),'Multi-Field'!AN151&lt;18,'Multi-Field'!AN151&gt;0),35,IF('Multi-Field'!AF151=$S$4,55,IF(AND('Multi-Field'!AF151=$S$6,'Multi-Field'!AN151&lt;18),30,IF(AND('Multi-Field'!AN151&gt;17,OR('Multi-Field'!AF151=$S$3,'Multi-Field'!AF151=$S$5,'Multi-Field'!AF151= $S$6,'Multi-Field'!AF151=$S$7)),25,"0"))))</f>
        <v>0</v>
      </c>
      <c r="X171" s="383">
        <f>IF(OR('Multi-Field'!BA151=$U$4,'Multi-Field'!BA151=$U$5,'Multi-Field'!BA151=$U$6,'Multi-Field'!BA151=U161,'Multi-Field'!BA151=$U$8,'Multi-Field'!BA151=$U$9),(IF('Multi-Field'!BB151=$V$2,100,IF('Multi-Field'!BB151=$V$3,65,IF('Multi-Field'!BB151=$V$4,53,IF('Multi-Field'!BB151=$V$5,41,IF('Multi-Field'!BB151=$V$6,23,IF('Multi-Field'!BB151=$V$7,0,0))))))),0)</f>
        <v>0</v>
      </c>
      <c r="Y171" s="383" t="str">
        <f>IF(AND(OR('Multi-Field'!AX151=$S$3,'Multi-Field'!AX151=$S$5,'Multi-Field'!AX151=$S$7),'Multi-Field'!BF151&lt;18),35,IF('Multi-Field'!AX151=$S$4,55,IF(AND('Multi-Field'!AX151=$S$6,'Multi-Field'!BF151&lt;18),30,IF(AND('Multi-Field'!BF151&gt;17,OR('Multi-Field'!AX151=$S$3,'Multi-Field'!AX151=$S$5,'Multi-Field'!AX151=$S$6,'Multi-Field'!AX151=$S$7)),25,"0"))))</f>
        <v>0</v>
      </c>
      <c r="Z171" s="383">
        <v>155</v>
      </c>
      <c r="AI171" s="384">
        <f>'[1]Multi-Field'!B167</f>
        <v>0</v>
      </c>
      <c r="AJ171" s="387" t="str">
        <f>IF(OR('[1]Multi-Field'!Q11=[1]Lists!$AC$42,'[1]Multi-Field'!Q11=[1]Lists!$AC$43),"x","")</f>
        <v/>
      </c>
      <c r="AK171" s="387" t="str">
        <f>IF(OR('[1]Multi-Field'!Q11=[1]Lists!$AC$6,'[1]Multi-Field'!Q11=$AC$2,'[1]Multi-Field'!Q11=$AC$4),"x","")</f>
        <v/>
      </c>
      <c r="AL171" s="387" t="str">
        <f>IF(OR('[1]Multi-Field'!Q11=[1]Lists!$AC$7,'[1]Multi-Field'!Q11=$AC$3,'[1]Multi-Field'!Q11=$AC$5),"x","")</f>
        <v/>
      </c>
      <c r="AM171" s="387" t="str">
        <f>IF(OR('[1]Multi-Field'!Q11=$AC$23,'[1]Multi-Field'!Q11=$AC$13,'[1]Multi-Field'!Q11=$AC$9,'[1]Multi-Field'!Q11=$AC$19,'[1]Multi-Field'!Q11=$AC$47),"x","")</f>
        <v/>
      </c>
      <c r="AN171" s="387" t="str">
        <f>IF(OR('[1]Multi-Field'!Q11=$AC$24,'[1]Multi-Field'!Q11=$AC$14,'[1]Multi-Field'!Q11=$AC$10,'[1]Multi-Field'!Q11=$AC$22,'[1]Multi-Field'!Q11=$AC$48),"x","")</f>
        <v>x</v>
      </c>
      <c r="AO171" s="387" t="str">
        <f>IF(OR('[1]Multi-Field'!Q11=$AC$21,'[1]Multi-Field'!Q11=$AC$28,'[1]Multi-Field'!Q11=$AC$62,'[1]Multi-Field'!Q11=$AC$102,'[1]Multi-Field'!Q11=$AC$98),"x","")</f>
        <v/>
      </c>
      <c r="AP171" s="387" t="str">
        <f>IF(OR('[1]Multi-Field'!Q11=$AC$25,'[1]Multi-Field'!Q11=$AC$63,'[1]Multi-Field'!Q11=$AC$85,'[1]Multi-Field'!Q11=$AC$87,'[1]Multi-Field'!Q11=$AC$92,'[1]Multi-Field'!Q11=$AC$93),"x","")</f>
        <v/>
      </c>
      <c r="AQ171" s="387" t="str">
        <f>IF(OR('[1]Multi-Field'!Q11=$AC$20,'[1]Multi-Field'!Q11=$AC$27,'[1]Multi-Field'!Q11=$AC$58,'[1]Multi-Field'!Q11=$AC$86,'[1]Multi-Field'!Q11=$AC$103,'[1]Multi-Field'!Q11=$AC$94),"x","")</f>
        <v/>
      </c>
      <c r="AR171" s="387" t="str">
        <f>IF(OR('[1]Multi-Field'!Q11=$AC$35,'[1]Multi-Field'!Q11=$AC$40,'[1]Multi-Field'!Q11=$AC$45,),"x","")</f>
        <v/>
      </c>
      <c r="AS171" s="387" t="str">
        <f>IF(OR('[1]Multi-Field'!Q11=$AC$36,'[1]Multi-Field'!Q11=$AC$41,'[1]Multi-Field'!Q11=$AC$46,),"x","")</f>
        <v/>
      </c>
      <c r="AT171" s="387" t="str">
        <f>IF(OR('[1]Multi-Field'!Q11=$AC$52,'[1]Multi-Field'!Q11=$AC$53,'[1]Multi-Field'!Q11=$AC$54,'[1]Multi-Field'!Q11=$AC$55,'[1]Multi-Field'!Q11=$AC$68,'[1]Multi-Field'!Q11=$AC$69,'[1]Multi-Field'!Q11=$AC$74,'[1]Multi-Field'!Q11=$AC$71,'[1]Multi-Field'!Q11=$AC$70),"x","")</f>
        <v/>
      </c>
      <c r="AU171" s="387" t="str">
        <f>IF('[1]Multi-Field'!Q11=$AC$72,"x","")</f>
        <v/>
      </c>
      <c r="AV171" s="387" t="str">
        <f>IF('[1]Multi-Field'!Q11=$AC$73,"x","")</f>
        <v/>
      </c>
      <c r="AW171" s="387" t="str">
        <f>IF('[1]Multi-Field'!Q11=$AC$83,"x","")</f>
        <v/>
      </c>
      <c r="AX171" s="387" t="str">
        <f>IF('[1]Multi-Field'!Q11=$AC$84,"x","")</f>
        <v/>
      </c>
      <c r="AY171" s="387" t="str">
        <f>IF('[1]Multi-Field'!Q11=$AC$97,"x","")</f>
        <v/>
      </c>
      <c r="AZ171" s="387" t="str">
        <f>IF('[1]Multi-Field'!Q11=$AC$99,"x","")</f>
        <v/>
      </c>
      <c r="BA171" s="387" t="str">
        <f>IF('[1]Multi-Field'!Q11=$AC$104,"x","")</f>
        <v/>
      </c>
      <c r="BB171" s="387" t="str">
        <f>IF('[1]Multi-Field'!Q11=$AC$105,"x","")</f>
        <v/>
      </c>
      <c r="BC171" s="388"/>
      <c r="BF171" s="411" t="s">
        <v>1340</v>
      </c>
      <c r="BG171" s="412">
        <v>3</v>
      </c>
      <c r="BH171" s="412">
        <v>3</v>
      </c>
      <c r="BI171" s="412">
        <v>4</v>
      </c>
      <c r="BJ171" s="409" t="e">
        <f>IF(AND('[1]Single Field'!#REF!=[1]Lists!BF171,'[1]Single Field'!#REF!="Drained"),"x",IF(AND('[1]Single Field'!#REF!=[1]Lists!BF171,'[1]Single Field'!#REF!="Undrained"),O,""))</f>
        <v>#REF!</v>
      </c>
      <c r="BK171" s="409" t="str">
        <f>IF(AND('[1]Multi-Field'!$E$3=[1]Lists!BF171,'[1]Multi-Field'!$F$3="Drained"),BI171,IF(AND('[1]Multi-Field'!$E$3=BF171,'[1]Multi-Field'!$F$3="undrained"),BH171,""))</f>
        <v/>
      </c>
      <c r="BL171" s="409" t="str">
        <f>IF(AND('[1]Multi-Field'!$E$4=BF171,'[1]Multi-Field'!$F$4="Drained"),BI171,IF(AND('[1]Multi-Field'!$E$4=BF171,'[1]Multi-Field'!$F$4="undrained"),BH171,""))</f>
        <v/>
      </c>
      <c r="BM171" s="409" t="str">
        <f>IF(AND('[1]Multi-Field'!$E$5=BF171,'[1]Multi-Field'!$F$5="Drained"),BI171,IF(AND('[1]Multi-Field'!$E$5=BF171,'[1]Multi-Field'!$F$5="undrained"),BH171,""))</f>
        <v/>
      </c>
      <c r="BN171" s="409" t="str">
        <f>IF(AND('[1]Multi-Field'!$E$6=BF171,'[1]Multi-Field'!$F$6="Drained"),BI171,IF(AND('[1]Multi-Field'!$E$6=BF171,'[1]Multi-Field'!$F$6="undrained"),BH171,""))</f>
        <v/>
      </c>
      <c r="BO171" s="409" t="str">
        <f>IF(AND('[1]Multi-Field'!$E$7=BF171,'[1]Multi-Field'!$F$7="Drained"),BI171,IF(AND('[1]Multi-Field'!$E$7=BF171,'[1]Multi-Field'!$F$7="undrained"),BH171,""))</f>
        <v/>
      </c>
      <c r="BP171" s="409" t="str">
        <f>IF(AND('[1]Multi-Field'!$E$8=BF171,'[1]Multi-Field'!$F$8="Drained"),BI171,IF(AND('[1]Multi-Field'!$E$8=BF171,'[1]Multi-Field'!$F$8="undrained"),BH171,""))</f>
        <v/>
      </c>
      <c r="BQ171" s="409" t="str">
        <f>IF(AND('[1]Multi-Field'!$E$9=BF171,'[1]Multi-Field'!$F$9="Drained"),BI171,IF(AND('[1]Multi-Field'!$E$9=BF171,'[1]Multi-Field'!$F$9="undrained"),BH171,""))</f>
        <v/>
      </c>
      <c r="BR171" s="409" t="str">
        <f>IF(AND('[1]Multi-Field'!$E$10=BF171,'[1]Multi-Field'!$F$10="Drained"),BI171,IF(AND('[1]Multi-Field'!$E$10=BF171,'[1]Multi-Field'!$F$10="undrained"),BH171,""))</f>
        <v/>
      </c>
      <c r="BS171" s="409" t="str">
        <f>IF(AND('[1]Multi-Field'!$E$11=BF171,'[1]Multi-Field'!$F$11="Drained"),BI171,IF(AND('[1]Multi-Field'!$E$11=BF171,'[1]Multi-Field'!$F$11="undrained"),BH171,""))</f>
        <v/>
      </c>
      <c r="BT171" s="409" t="str">
        <f>IF(AND('[1]Multi-Field'!$E$12=BF171,'[1]Multi-Field'!$F$12="Drained"),BI171,IF(AND('[1]Multi-Field'!$E$12=BF171,'[1]Multi-Field'!$F$12="undrained"),BH171,""))</f>
        <v/>
      </c>
      <c r="BU171" s="409" t="str">
        <f>IF(AND('[1]Multi-Field'!$E$13=BF171,'[1]Multi-Field'!$F$13="Drained"),BI171,IF(AND('[1]Multi-Field'!$E$3=BF171,'[1]Multi-Field'!$F$13="undrained"),BH171,""))</f>
        <v/>
      </c>
      <c r="BV171" s="409" t="str">
        <f>IF(AND('[1]Multi-Field'!$E$14=BF171,'[1]Multi-Field'!$F$14="Drained"),BI171,IF(AND('[1]Multi-Field'!$E$14=BF171,'[1]Multi-Field'!$F$14="undrained"),BH171,""))</f>
        <v/>
      </c>
      <c r="BW171" s="409" t="str">
        <f>IF(AND('[1]Multi-Field'!$E$15=BF171,'[1]Multi-Field'!$F$15="Drained"),BI171,IF(AND('[1]Multi-Field'!$E$15=BF171,'[1]Multi-Field'!$F$15="undrained"),BH171,""))</f>
        <v/>
      </c>
      <c r="BX171" s="409" t="str">
        <f>IF(AND('[1]Multi-Field'!$E$16=[1]Lists!BF171,'[1]Multi-Field'!$F$16="Drained"),BI171,IF(AND('[1]Multi-Field'!$E$16=[1]Lists!BF171,'[1]Multi-Field'!$F$16="undrained"),BH171,""))</f>
        <v/>
      </c>
      <c r="BY171" s="409" t="str">
        <f>IF(AND('[1]Multi-Field'!$E$17=[1]Lists!BF171,'[1]Multi-Field'!$F$17="Drained"),BI171,IF(AND('[1]Multi-Field'!$E$17=[1]Lists!BF171,'[1]Multi-Field'!$F$17="undrained"),BH171,""))</f>
        <v/>
      </c>
      <c r="BZ171" s="409" t="str">
        <f>IF(AND('[1]Multi-Field'!$E$18=[1]Lists!BF171,'[1]Multi-Field'!$F$18="Drained"),BI171,IF(AND('[1]Multi-Field'!$E$18=[1]Lists!BF171,'[1]Multi-Field'!$F$18="undrained"),BH171,""))</f>
        <v/>
      </c>
      <c r="CA171" s="409" t="str">
        <f>IF(AND('[1]Multi-Field'!$E$19=[1]Lists!BF171,'[1]Multi-Field'!$F$19="Drained"),BI171,IF(AND('[1]Multi-Field'!$E$19=[1]Lists!BF171,'[1]Multi-Field'!$F$19="undrained"),BH171,""))</f>
        <v/>
      </c>
      <c r="CB171" s="409" t="str">
        <f>IF(AND('[1]Multi-Field'!$E$20=[1]Lists!BF171,'[1]Multi-Field'!$F$20="Drained"),BI171,IF(AND('[1]Multi-Field'!$E$20=[1]Lists!BF171,'[1]Multi-Field'!$F$20="undrained"),BH171,""))</f>
        <v/>
      </c>
      <c r="CC171" s="409" t="str">
        <f>IF(AND('[1]Multi-Field'!$E$21=[1]Lists!BF171,'[1]Multi-Field'!$F$21="Drained"),BI171,IF(AND('[1]Multi-Field'!$E$21=[1]Lists!BF171,'[1]Multi-Field'!$F$21="undrained"),BH171,""))</f>
        <v/>
      </c>
      <c r="CD171" s="409" t="str">
        <f>IF(AND('[1]Multi-Field'!$E$22=[1]Lists!BF171,'[1]Multi-Field'!$F$22="Drained"),BI171,IF(AND('[1]Multi-Field'!$E$22=[1]Lists!BF171,'[1]Multi-Field'!$F$22="undrained"),BH171,""))</f>
        <v/>
      </c>
      <c r="CE171" s="409" t="str">
        <f>IF(AND('[1]Multi-Field'!$E$23=[1]Lists!BF171,'[1]Multi-Field'!$F$23="Drained"),BI171,IF(AND('[1]Multi-Field'!$E$23=[1]Lists!BF171,'[1]Multi-Field'!$F$23="undrained"),BH171,""))</f>
        <v/>
      </c>
      <c r="CF171" s="409" t="str">
        <f>IF(AND('[1]Multi-Field'!$E$24=[1]Lists!BF171,'[1]Multi-Field'!$F$24="Drained"),BI171,IF(AND('[1]Multi-Field'!$E$24=[1]Lists!BF171,'[1]Multi-Field'!$F$24="undrained"),BH171,""))</f>
        <v/>
      </c>
      <c r="CG171" s="409" t="str">
        <f>IF(AND('[1]Multi-Field'!$E$25=[1]Lists!BF171,'[1]Multi-Field'!$F$25="Drained"),BI171,IF(AND('[1]Multi-Field'!$E$25=[1]Lists!BF171,'[1]Multi-Field'!$F$25="undrained"),BH171,""))</f>
        <v/>
      </c>
      <c r="CH171" s="409" t="str">
        <f>IF(AND('[1]Multi-Field'!$E$26=[1]Lists!BF171,'[1]Multi-Field'!$F$26="Drained"),BI171,IF(AND('[1]Multi-Field'!$E$26=[1]Lists!BF171,'[1]Multi-Field'!$F$26="undrained"),BH171,""))</f>
        <v/>
      </c>
      <c r="CI171" s="409" t="str">
        <f>IF(AND('[1]Multi-Field'!$E$27=[1]Lists!BF171,'[1]Multi-Field'!$F$27="Drained"),BI171,IF(AND('[1]Multi-Field'!$E$27=[1]Lists!BF171,'[1]Multi-Field'!$F$27="undrained"),BH171,""))</f>
        <v/>
      </c>
      <c r="CJ171" s="409" t="str">
        <f>IF(AND('[1]Multi-Field'!$E$28=[1]Lists!BF171,'[1]Multi-Field'!$F$28="Drained"),BI171,IF(AND('[1]Multi-Field'!$E$28=[1]Lists!BF171,'[1]Multi-Field'!$F$28="undrained"),BH171,""))</f>
        <v/>
      </c>
      <c r="CK171" s="409" t="str">
        <f>IF(AND('[1]Multi-Field'!$E$29=[1]Lists!BF171,'[1]Multi-Field'!$F$29="Drained"),BI171,IF(AND('[1]Multi-Field'!$E$29=[1]Lists!BF171,'[1]Multi-Field'!$F$29="undrained"),BH171,""))</f>
        <v/>
      </c>
      <c r="CL171" s="409" t="str">
        <f>IF(AND('[1]Multi-Field'!$E$30=[1]Lists!BF171,'[1]Multi-Field'!$F$30="Drained"),BI171,IF(AND('[1]Multi-Field'!$E$30=[1]Lists!BF171,'[1]Multi-Field'!$F$30="undrained"),BH171,""))</f>
        <v/>
      </c>
      <c r="CM171" s="409" t="str">
        <f>IF(AND('[1]Multi-Field'!$E$31=[1]Lists!BF171,'[1]Multi-Field'!$F$31="Drained"),BI171,IF(AND('[1]Multi-Field'!$E$31=[1]Lists!BF171,'[1]Multi-Field'!$F$31="undrained"),BH171,""))</f>
        <v/>
      </c>
      <c r="CN171" s="409" t="str">
        <f>IF(AND('[1]Multi-Field'!$E$32=[1]Lists!BF171,'[1]Multi-Field'!$F$32="Drained"),BI171,IF(AND('[1]Multi-Field'!$E$32=[1]Lists!BF171,'[1]Multi-Field'!$F$32="undrained"),BH171,""))</f>
        <v/>
      </c>
      <c r="CO171" s="409" t="str">
        <f>IF(AND('[1]Multi-Field'!$E$33=[1]Lists!BF171,'[1]Multi-Field'!$F$33="Drained"),BI171,IF(AND('[1]Multi-Field'!$E$33=[1]Lists!BF171,'[1]Multi-Field'!$F$33="undrained"),BH171,""))</f>
        <v/>
      </c>
      <c r="CP171" s="409" t="str">
        <f>IF(AND('[1]Multi-Field'!$E$34=[1]Lists!BF171,'[1]Multi-Field'!$F$34="Drained"),BI171,IF(AND('[1]Multi-Field'!$E$34=[1]Lists!BF171,'[1]Multi-Field'!$F$34="undrained"),BH171,""))</f>
        <v/>
      </c>
      <c r="CQ171" s="409" t="str">
        <f>IF(AND('[1]Multi-Field'!$E$35=[1]Lists!BF171,'[1]Multi-Field'!$F$35="Drained"),BI171,IF(AND('[1]Multi-Field'!$E$35=[1]Lists!BF171,'[1]Multi-Field'!$F$35="undrained"),BH171,""))</f>
        <v/>
      </c>
      <c r="CR171" s="409" t="str">
        <f>IF(AND('[1]Multi-Field'!$E$36=[1]Lists!BF171,'[1]Multi-Field'!$F$36="Drained"),BI171,IF(AND('[1]Multi-Field'!$E$36=[1]Lists!BF171,'[1]Multi-Field'!$F$36="undrained"),BH171,""))</f>
        <v/>
      </c>
      <c r="CS171" s="409" t="str">
        <f>IF(AND('[1]Multi-Field'!$E$37=[1]Lists!BF171,'[1]Multi-Field'!$F$37="Drained"),BI171,IF(AND('[1]Multi-Field'!$E$37=[1]Lists!BF171,'[1]Multi-Field'!$F$37="undrained"),BH171,""))</f>
        <v/>
      </c>
      <c r="CT171" s="409" t="str">
        <f>IF(AND('[1]Multi-Field'!$E$38=[1]Lists!BF171,'[1]Multi-Field'!$F$38="Drained"),BI171,IF(AND('[1]Multi-Field'!$E$38=[1]Lists!BF171,'[1]Multi-Field'!$F$38="undrained"),BH171,""))</f>
        <v/>
      </c>
      <c r="CU171" s="409" t="str">
        <f>IF(AND('[1]Multi-Field'!$E$39=[1]Lists!BF171,'[1]Multi-Field'!$F$39="Drained"),BI171,IF(AND('[1]Multi-Field'!$E$39=[1]Lists!BF171,'[1]Multi-Field'!$F$39="undrained"),BH171,""))</f>
        <v/>
      </c>
      <c r="CV171" s="409" t="str">
        <f>IF(AND('[1]Multi-Field'!$E$40=[1]Lists!BF171,'[1]Multi-Field'!$F$40="Drained"),BI171,IF(AND('[1]Multi-Field'!$E$40=[1]Lists!BF171,'[1]Multi-Field'!$F$40="undrained"),BH171,""))</f>
        <v/>
      </c>
      <c r="CW171" s="409" t="str">
        <f>IF(AND('[1]Multi-Field'!$E$41=[1]Lists!BF171,'[1]Multi-Field'!$F$40="Drained"),BI171,IF(AND('[1]Multi-Field'!$E$40=[1]Lists!BF171,'[1]Multi-Field'!$F$40="undrained"),BH171,""))</f>
        <v/>
      </c>
      <c r="CX171" s="409" t="str">
        <f>IF(AND('[1]Multi-Field'!$E$42=[1]Lists!BF171,'[1]Multi-Field'!$F$42="Drained"),BI171,IF(AND('[1]Multi-Field'!$E$42=[1]Lists!BF171,'[1]Multi-Field'!$F$42="undrained"),BH171,""))</f>
        <v/>
      </c>
      <c r="CY171" s="409" t="str">
        <f>IF(AND('[1]Multi-Field'!$E$43=[1]Lists!BF171,'[1]Multi-Field'!$F$43="Drained"),BI171,IF(AND('[1]Multi-Field'!$E$43=[1]Lists!BF171,'[1]Multi-Field'!$F$43="undrained"),BH171,""))</f>
        <v/>
      </c>
      <c r="CZ171" s="409" t="str">
        <f>IF(AND('[1]Multi-Field'!$E$44=[1]Lists!BF171,'[1]Multi-Field'!$F$44="Drained"),BI171,IF(AND('[1]Multi-Field'!$E$44=[1]Lists!BF171,'[1]Multi-Field'!$F$44="undrained"),BH171,""))</f>
        <v/>
      </c>
      <c r="DA171" s="409" t="str">
        <f>IF(AND('[1]Multi-Field'!$E$45=[1]Lists!BF171,'[1]Multi-Field'!$F$45="Drained"),BI171,IF(AND('[1]Multi-Field'!$E$45=[1]Lists!BF171,'[1]Multi-Field'!$F$45="undrained"),BH171,""))</f>
        <v/>
      </c>
      <c r="DB171" s="409" t="str">
        <f>IF(AND('[1]Multi-Field'!$E$46=[1]Lists!BF171,'[1]Multi-Field'!$F$46="Drained"),BI171,IF(AND('[1]Multi-Field'!$E$46=[1]Lists!BF171,'[1]Multi-Field'!$F$46="undrained"),BH171,""))</f>
        <v/>
      </c>
      <c r="DC171" s="409" t="str">
        <f>IF(AND('[1]Multi-Field'!$E$47=[1]Lists!BF171,'[1]Multi-Field'!$F$47="Drained"),BI171,IF(AND('[1]Multi-Field'!$E$47=[1]Lists!BF171,'[1]Multi-Field'!$F$47="undrained"),BH171,""))</f>
        <v/>
      </c>
      <c r="DD171" s="409" t="str">
        <f>IF(AND('[1]Multi-Field'!$E$48=[1]Lists!BF171,'[1]Multi-Field'!$F$48="Drained"),BI171,IF(AND('[1]Multi-Field'!$E$48=[1]Lists!BF171,'[1]Multi-Field'!$F$48="undrained"),BH171,""))</f>
        <v/>
      </c>
      <c r="DE171" s="409" t="str">
        <f>IF(AND('[1]Multi-Field'!$E$49=[1]Lists!BF171,'[1]Multi-Field'!$F$49="Drained"),BI171,IF(AND('[1]Multi-Field'!$E$49=[1]Lists!BF171,'[1]Multi-Field'!$F$9="undrained"),BH171,""))</f>
        <v/>
      </c>
      <c r="DF171" s="409" t="str">
        <f>IF(AND('[1]Multi-Field'!$E$50=[1]Lists!BF171,'[1]Multi-Field'!$F$50="Drained"),BI171,IF(AND('[1]Multi-Field'!$E$50=[1]Lists!BF171,'[1]Multi-Field'!$F$50="undrained"),BH171,""))</f>
        <v/>
      </c>
      <c r="DG171" s="409" t="str">
        <f>IF(AND('[1]Multi-Field'!$E$51=[1]Lists!BF171,'[1]Multi-Field'!$F$51="Drained"),BI171,IF(AND('[1]Multi-Field'!$E$51=[1]Lists!BF171,'[1]Multi-Field'!$F$51="undrained"),BH171,""))</f>
        <v/>
      </c>
      <c r="DH171" s="409" t="str">
        <f>IF(AND('[1]Multi-Field'!$E$52=[1]Lists!BF171,'[1]Multi-Field'!$F$52="Drained"),BI171,IF(AND('[1]Multi-Field'!$E$52=[1]Lists!BF171,'[1]Multi-Field'!$F$52="undrained"),BH171,""))</f>
        <v/>
      </c>
      <c r="DI171" s="409" t="str">
        <f>IF(AND('[1]Multi-Field'!$E$53=[1]Lists!BF171,'[1]Multi-Field'!$F$53="Drained"),BI171,IF(AND('[1]Multi-Field'!$E$53=[1]Lists!BF171,'[1]Multi-Field'!$F$53="undrained"),BH171,""))</f>
        <v/>
      </c>
      <c r="DJ171" s="409" t="str">
        <f>IF(AND('[1]Multi-Field'!$E$54=[1]Lists!BF171,'[1]Multi-Field'!$F$54="Drained"),BI171,IF(AND('[1]Multi-Field'!$E$54=[1]Lists!BF171,'[1]Multi-Field'!$F$54="undrained"),BH171,""))</f>
        <v/>
      </c>
      <c r="DK171" s="409" t="str">
        <f>IF(AND('[1]Multi-Field'!$E$55=[1]Lists!BF171,'[1]Multi-Field'!$F$55="Drained"),BI171,IF(AND('[1]Multi-Field'!$E$55=[1]Lists!BF171,'[1]Multi-Field'!$F$55="undrained"),BH171,""))</f>
        <v/>
      </c>
      <c r="DL171" s="409" t="str">
        <f>IF(AND('[1]Multi-Field'!$E$56=[1]Lists!BF171,'[1]Multi-Field'!$F$56="Drained"),BI171,IF(AND('[1]Multi-Field'!$E$56=[1]Lists!BF171,'[1]Multi-Field'!$F$56="undrained"),BH171,""))</f>
        <v/>
      </c>
      <c r="DM171" s="409" t="str">
        <f>IF(AND('[1]Multi-Field'!$E$57=[1]Lists!BF171,'[1]Multi-Field'!$F$57="Drained"),BI171,IF(AND('[1]Multi-Field'!$E$57=[1]Lists!BF171,'[1]Multi-Field'!$F$57="undrained"),BH171,""))</f>
        <v/>
      </c>
      <c r="DN171" s="409" t="str">
        <f>IF(AND('[1]Multi-Field'!$E$58=[1]Lists!BF171,'[1]Multi-Field'!$F$58="Drained"),BI171,IF(AND('[1]Multi-Field'!$E$58=[1]Lists!BF171,'[1]Multi-Field'!$F$58="undrained"),BH171,""))</f>
        <v/>
      </c>
      <c r="DO171" s="409" t="str">
        <f>IF(AND('[1]Multi-Field'!$E$59=[1]Lists!BF171,'[1]Multi-Field'!$F$59="Drained"),BI171,IF(AND('[1]Multi-Field'!$E$59=[1]Lists!BF171,'[1]Multi-Field'!$F$59="undrained"),BH171,""))</f>
        <v/>
      </c>
      <c r="DP171" s="409" t="str">
        <f>IF(AND('[1]Multi-Field'!$E$60=[1]Lists!BF171,'[1]Multi-Field'!$F$60="Drained"),BI171,IF(AND('[1]Multi-Field'!$E$60=[1]Lists!BF171,'[1]Multi-Field'!$F$60="undrained"),BH171,""))</f>
        <v/>
      </c>
      <c r="DQ171" s="409" t="str">
        <f>IF(AND('[1]Multi-Field'!$E$61=[1]Lists!BF171,'[1]Multi-Field'!$F$61="Drained"),BI171,IF(AND('[1]Multi-Field'!$E$61=[1]Lists!BF171,'[1]Multi-Field'!$F$61="undrained"),BH171,""))</f>
        <v/>
      </c>
      <c r="DR171" s="409" t="str">
        <f>IF(AND('[1]Multi-Field'!$E$62=[1]Lists!BF171,'[1]Multi-Field'!$F$62="Drained"),BI171,IF(AND('[1]Multi-Field'!$E$62=[1]Lists!BF171,'[1]Multi-Field'!$F$62="undrained"),BH171,""))</f>
        <v/>
      </c>
      <c r="DS171" s="409" t="str">
        <f>IF(AND('[1]Multi-Field'!$E$63=[1]Lists!BF171,'[1]Multi-Field'!$F$63="Drained"),BI171,IF(AND('[1]Multi-Field'!$E$63=[1]Lists!BF171,'[1]Multi-Field'!$F$63="undrained"),BH171,""))</f>
        <v/>
      </c>
      <c r="DT171" s="409" t="str">
        <f>IF(AND('[1]Multi-Field'!$E$64=[1]Lists!BF171,'[1]Multi-Field'!$F$64="Drained"),BI171,IF(AND('[1]Multi-Field'!$E$64=[1]Lists!BF171,'[1]Multi-Field'!$F$64="undrained"),BH171,""))</f>
        <v/>
      </c>
      <c r="DU171" s="409" t="str">
        <f>IF(AND('[1]Multi-Field'!$E$65=[1]Lists!BF171,'[1]Multi-Field'!$F$65="Drained"),BI171,IF(AND('[1]Multi-Field'!$E$65=[1]Lists!BF171,'[1]Multi-Field'!$F$65="undrained"),BH171,""))</f>
        <v/>
      </c>
      <c r="DV171" s="409" t="str">
        <f>IF(AND('[1]Multi-Field'!$E$66=[1]Lists!BF171,'[1]Multi-Field'!$F$66="Drained"),BI171,IF(AND('[1]Multi-Field'!$E$66=[1]Lists!BF171,'[1]Multi-Field'!$F$66="undrained"),BH171,""))</f>
        <v/>
      </c>
      <c r="DW171" s="409" t="str">
        <f>IF(AND('[1]Multi-Field'!$E$67=[1]Lists!BF171,'[1]Multi-Field'!$F$67="Drained"),BI171,IF(AND('[1]Multi-Field'!$E$67=[1]Lists!BF171,'[1]Multi-Field'!$F$67="undrained"),BH171,""))</f>
        <v/>
      </c>
      <c r="DX171" s="409" t="str">
        <f>IF(AND('[1]Multi-Field'!$E$68=[1]Lists!BF171,'[1]Multi-Field'!$F$68="Drained"),BI171,IF(AND('[1]Multi-Field'!$E$68=[1]Lists!BF171,'[1]Multi-Field'!$F$68="undrained"),BH171,""))</f>
        <v/>
      </c>
      <c r="DY171" s="409" t="str">
        <f>IF(AND('[1]Multi-Field'!$E$69=[1]Lists!BF171,'[1]Multi-Field'!$F$69="Drained"),BI171,IF(AND('[1]Multi-Field'!$E$69=[1]Lists!BF171,'[1]Multi-Field'!$F$69="undrained"),BH171,""))</f>
        <v/>
      </c>
      <c r="DZ171" s="409" t="str">
        <f>IF(AND('[1]Multi-Field'!$E$70=[1]Lists!BF171,'[1]Multi-Field'!$F$70="Drained"),BI171,IF(AND('[1]Multi-Field'!$E$70=[1]Lists!BF171,'[1]Multi-Field'!$F$70="undrained"),BH171,""))</f>
        <v/>
      </c>
      <c r="EA171" s="409" t="str">
        <f>IF(AND('[1]Multi-Field'!$E$71=[1]Lists!BF171,'[1]Multi-Field'!$F$71="Drained"),BI171,IF(AND('[1]Multi-Field'!$E$71=[1]Lists!BF171,'[1]Multi-Field'!$F$71="undrained"),BH171,""))</f>
        <v/>
      </c>
      <c r="EB171" s="409" t="str">
        <f>IF(AND('[1]Multi-Field'!$E$72=[1]Lists!BF171,'[1]Multi-Field'!$F$72="Drained"),BI171,IF(AND('[1]Multi-Field'!$E$72=[1]Lists!BF171,'[1]Multi-Field'!$F$72="undrained"),BH171,""))</f>
        <v/>
      </c>
      <c r="EC171" s="409" t="str">
        <f>IF(AND('[1]Multi-Field'!$E$73=[1]Lists!BF171,'[1]Multi-Field'!$F$73="Drained"),BI171,IF(AND('[1]Multi-Field'!$E$73=[1]Lists!BF171,'[1]Multi-Field'!$F$73="undrained"),BH171,""))</f>
        <v/>
      </c>
      <c r="ED171" s="409" t="str">
        <f>IF(AND('[1]Multi-Field'!$E$74=[1]Lists!BF171,'[1]Multi-Field'!$F$74="Drained"),BI171,IF(AND('[1]Multi-Field'!$E$74=[1]Lists!BF171,'[1]Multi-Field'!$F$74="undrained"),BH171,""))</f>
        <v/>
      </c>
      <c r="EE171" s="409" t="str">
        <f>IF(AND('[1]Multi-Field'!$E$75=[1]Lists!BF171,'[1]Multi-Field'!$F$75="Drained"),BI171,IF(AND('[1]Multi-Field'!$E$75=[1]Lists!BF171,'[1]Multi-Field'!$F$75="undrained"),BH171,""))</f>
        <v/>
      </c>
      <c r="EF171" s="409" t="str">
        <f>IF(AND('[1]Multi-Field'!$E$76=[1]Lists!BF171,'[1]Multi-Field'!$F$76="Drained"),BI171,IF(AND('[1]Multi-Field'!$E$76=[1]Lists!BF171,'[1]Multi-Field'!$F$6="undrained"),BH171,""))</f>
        <v/>
      </c>
      <c r="EG171" s="409" t="str">
        <f>IF(AND('[1]Multi-Field'!$E$77=[1]Lists!BF171,'[1]Multi-Field'!$F$77="Drained"),BI171,IF(AND('[1]Multi-Field'!$E$77=[1]Lists!BF171,'[1]Multi-Field'!$F$77="undrained"),BH171,""))</f>
        <v/>
      </c>
      <c r="EH171" s="409" t="str">
        <f>IF(AND('[1]Multi-Field'!$E$78=[1]Lists!BF171,'[1]Multi-Field'!$F$78="Drained"),BI171,IF(AND('[1]Multi-Field'!$E$78=[1]Lists!BF171,'[1]Multi-Field'!$F$78="undrained"),BH171,""))</f>
        <v/>
      </c>
      <c r="EI171" s="409" t="str">
        <f>IF(AND('[1]Multi-Field'!$E$79=[1]Lists!BF171,'[1]Multi-Field'!$F$79="Drained"),BI171,IF(AND('[1]Multi-Field'!$E$79=[1]Lists!BF171,'[1]Multi-Field'!$F$79="undrained"),BH171,""))</f>
        <v/>
      </c>
      <c r="EJ171" s="409" t="str">
        <f>IF(AND('[1]Multi-Field'!$E$80=[1]Lists!BF171,'[1]Multi-Field'!$F$80="Drained"),BI171,IF(AND('[1]Multi-Field'!$E$80=[1]Lists!BF171,'[1]Multi-Field'!$F$80="undrained"),BH171,""))</f>
        <v/>
      </c>
      <c r="EK171" s="409" t="str">
        <f>IF(AND('[1]Multi-Field'!$E$81=[1]Lists!BF171,'[1]Multi-Field'!$F$81="Drained"),BI171,IF(AND('[1]Multi-Field'!$E$81=[1]Lists!BF171,'[1]Multi-Field'!$F$81="undrained"),BH171,""))</f>
        <v/>
      </c>
      <c r="EL171" s="409" t="str">
        <f>IF(AND('[1]Multi-Field'!$E$82=[1]Lists!BF171,'[1]Multi-Field'!$F$82="Drained"),BI171,IF(AND('[1]Multi-Field'!$E$82=[1]Lists!BF171,'[1]Multi-Field'!$F$82="undrained"),BH171,""))</f>
        <v/>
      </c>
      <c r="EM171" s="409" t="str">
        <f>IF(AND('[1]Multi-Field'!$E$83=[1]Lists!BF171,'[1]Multi-Field'!$F$83="Drained"),BI171,IF(AND('[1]Multi-Field'!$E$83=[1]Lists!BF171,'[1]Multi-Field'!$F$83="undrained"),BH171,""))</f>
        <v/>
      </c>
      <c r="EN171" s="409" t="str">
        <f>IF(AND('[1]Multi-Field'!$E$84=[1]Lists!BF171,'[1]Multi-Field'!$F$84="Drained"),BI171,IF(AND('[1]Multi-Field'!$E$84=[1]Lists!BF171,'[1]Multi-Field'!$F$84="undrained"),BH171,""))</f>
        <v/>
      </c>
      <c r="EO171" s="409" t="str">
        <f>IF(AND('[1]Multi-Field'!$E$85=[1]Lists!BF171,'[1]Multi-Field'!$F$85="Drained"),BI171,IF(AND('[1]Multi-Field'!$E$85=[1]Lists!BF171,'[1]Multi-Field'!$F$85="undrained"),BH171,""))</f>
        <v/>
      </c>
      <c r="EP171" s="409" t="str">
        <f>IF(AND('[1]Multi-Field'!$E$86=[1]Lists!BF171,'[1]Multi-Field'!$F$86="Drained"),BI171,IF(AND('[1]Multi-Field'!$E$86=[1]Lists!BF171,'[1]Multi-Field'!$F$86="undrained"),BH171,""))</f>
        <v/>
      </c>
      <c r="EQ171" s="409" t="str">
        <f>IF(AND('[1]Multi-Field'!$E$87=[1]Lists!BF171,'[1]Multi-Field'!$F$87="Drained"),BI171,IF(AND('[1]Multi-Field'!$E$87=[1]Lists!BF171,'[1]Multi-Field'!$F$87="undrained"),BH171,""))</f>
        <v/>
      </c>
      <c r="ER171" s="409" t="str">
        <f>IF(AND('[1]Multi-Field'!$E$88=[1]Lists!BF171,'[1]Multi-Field'!$F$88="Drained"),BI171,IF(AND('[1]Multi-Field'!$E$88=[1]Lists!BF171,'[1]Multi-Field'!$F$88="undrained"),BH171,""))</f>
        <v/>
      </c>
      <c r="ES171" s="409" t="str">
        <f>IF(AND('[1]Multi-Field'!$E$89=[1]Lists!BF171,'[1]Multi-Field'!$F$89="Drained"),BI171,IF(AND('[1]Multi-Field'!$E$89=[1]Lists!BF171,'[1]Multi-Field'!$F$89="undrained"),BH171,""))</f>
        <v/>
      </c>
      <c r="ET171" s="409" t="str">
        <f>IF(AND('[1]Multi-Field'!$E$90=[1]Lists!BF171,'[1]Multi-Field'!$F$90="Drained"),BI171,IF(AND('[1]Multi-Field'!$E$90=[1]Lists!BF171,'[1]Multi-Field'!$F$90="undrained"),BH171,""))</f>
        <v/>
      </c>
      <c r="EU171" s="409" t="str">
        <f>IF(AND('[1]Multi-Field'!$E$91=[1]Lists!BF171,'[1]Multi-Field'!$F$91="Drained"),BI171,IF(AND('[1]Multi-Field'!$E$91=[1]Lists!BF171,'[1]Multi-Field'!$F$91="undrained"),BH171,""))</f>
        <v/>
      </c>
      <c r="EV171" s="409" t="str">
        <f>IF(AND('[1]Multi-Field'!$E$92=[1]Lists!BF171,'[1]Multi-Field'!$F$92="Drained"),BI171,IF(AND('[1]Multi-Field'!$E$92=[1]Lists!BF171,'[1]Multi-Field'!$F$92="undrained"),BH171,""))</f>
        <v/>
      </c>
      <c r="EW171" s="409" t="str">
        <f>IF(AND('[1]Multi-Field'!$E$93=[1]Lists!BF171,'[1]Multi-Field'!$F$93="Drained"),BI171,IF(AND('[1]Multi-Field'!$E$93=[1]Lists!BF171,'[1]Multi-Field'!$F$93="undrained"),BH171,""))</f>
        <v/>
      </c>
      <c r="EX171" s="409" t="str">
        <f>IF(AND('[1]Multi-Field'!$E$94=[1]Lists!BF171,'[1]Multi-Field'!$F$94="Drained"),BI171,IF(AND('[1]Multi-Field'!$E$94=[1]Lists!BF171,'[1]Multi-Field'!$F$94="undrained"),BH171,""))</f>
        <v/>
      </c>
      <c r="EY171" s="409" t="str">
        <f>IF(AND('[1]Multi-Field'!$E$95=[1]Lists!BF171,'[1]Multi-Field'!$F$95="Drained"),BI171,IF(AND('[1]Multi-Field'!$E$95=[1]Lists!BF171,'[1]Multi-Field'!$F$95="undrained"),BH171,""))</f>
        <v/>
      </c>
      <c r="EZ171" s="409" t="str">
        <f>IF(AND('[1]Multi-Field'!$E$96=[1]Lists!BF171,'[1]Multi-Field'!$F$96="Drained"),BI171,IF(AND('[1]Multi-Field'!$E$96=[1]Lists!BF171,'[1]Multi-Field'!$F$96="undrained"),BH171,""))</f>
        <v/>
      </c>
      <c r="FA171" s="409" t="str">
        <f>IF(AND('[1]Multi-Field'!$E$97=[1]Lists!BF171,'[1]Multi-Field'!$F$97="Drained"),BI171,IF(AND('[1]Multi-Field'!$E$97=[1]Lists!BF171,'[1]Multi-Field'!$F$97="undrained"),BH171,""))</f>
        <v/>
      </c>
      <c r="FB171" s="409" t="str">
        <f>IF(AND('[1]Multi-Field'!$E$98=[1]Lists!BF171,'[1]Multi-Field'!$F$98="Drained"),BI171,IF(AND('[1]Multi-Field'!$E$98=[1]Lists!BF171,'[1]Multi-Field'!$F$98="undrained"),BH171,""))</f>
        <v/>
      </c>
      <c r="FC171" s="409" t="str">
        <f>IF(AND('[1]Multi-Field'!$E$99=[1]Lists!BF171,'[1]Multi-Field'!$F$99="Drained"),BI171,IF(AND('[1]Multi-Field'!$E$99=[1]Lists!BF171,'[1]Multi-Field'!$F$99="undrained"),BH171,""))</f>
        <v/>
      </c>
      <c r="FD171" s="409" t="str">
        <f>IF(AND('[1]Multi-Field'!$E$100=[1]Lists!BF171,'[1]Multi-Field'!$F$100="Drained"),BI171,IF(AND('[1]Multi-Field'!$E$100=[1]Lists!BF171,'[1]Multi-Field'!$F$100="undrained"),BH171,""))</f>
        <v/>
      </c>
      <c r="FE171" s="409" t="str">
        <f>IF(AND('[1]Multi-Field'!$E$101=[1]Lists!BF171,'[1]Multi-Field'!$F$101="Drained"),BI171,IF(AND('[1]Multi-Field'!$E$101=[1]Lists!BF171,'[1]Multi-Field'!$F$101="undrained"),BH171,""))</f>
        <v/>
      </c>
      <c r="FF171" s="409" t="str">
        <f>IF(AND('[1]Multi-Field'!$E$102=[1]Lists!BF171,'[1]Multi-Field'!$F$102="Drained"),BI171,IF(AND('[1]Multi-Field'!$E$102=[1]Lists!BF171,'[1]Multi-Field'!$F$102="undrained"),BH171,""))</f>
        <v/>
      </c>
      <c r="FG171" s="409" t="str">
        <f>IF(AND('[1]Multi-Field'!$E$103=[1]Lists!BF171,'[1]Multi-Field'!$F$103="Drained"),BI171,IF(AND('[1]Multi-Field'!$E$103=[1]Lists!BF171,'[1]Multi-Field'!$F$103="undrained"),BH171,""))</f>
        <v/>
      </c>
      <c r="FH171" s="409" t="str">
        <f>IF(AND('[1]Multi-Field'!$E$104=[1]Lists!BF171,'[1]Multi-Field'!$F$104="Drained"),BI171,IF(AND('[1]Multi-Field'!$E$104=[1]Lists!BF171,'[1]Multi-Field'!$F$104="undrained"),BH171,""))</f>
        <v/>
      </c>
      <c r="FI171" s="409" t="str">
        <f>IF(AND('[1]Multi-Field'!$E$105=[1]Lists!BF171,'[1]Multi-Field'!$F$105="Drained"),BI171,IF(AND('[1]Multi-Field'!$E$105=[1]Lists!BF171,'[1]Multi-Field'!$F$105="undrained"),BH171,""))</f>
        <v/>
      </c>
      <c r="FJ171" s="409" t="str">
        <f>IF(AND('[1]Multi-Field'!$E$106=[1]Lists!BF171,'[1]Multi-Field'!$F$106="Drained"),BI171,IF(AND('[1]Multi-Field'!$E$106=[1]Lists!BF171,'[1]Multi-Field'!$F$106="undrained"),BH171,""))</f>
        <v/>
      </c>
      <c r="FK171" s="409" t="str">
        <f>IF(AND('[1]Multi-Field'!$E$107=[1]Lists!BF171,'[1]Multi-Field'!$F$107="Drained"),BI171,IF(AND('[1]Multi-Field'!$E$107=[1]Lists!BF171,'[1]Multi-Field'!$F$107="undrained"),BH171,""))</f>
        <v/>
      </c>
      <c r="FL171" s="409" t="str">
        <f>IF(AND('[1]Multi-Field'!$E$108=[1]Lists!BF171,'[1]Multi-Field'!$F$108="Drained"),BI171,IF(AND('[1]Multi-Field'!$E$108=[1]Lists!BF171,'[1]Multi-Field'!$F$108="undrained"),BH171,""))</f>
        <v/>
      </c>
      <c r="FM171" s="409" t="str">
        <f>IF(AND('[1]Multi-Field'!$E$109=[1]Lists!BF171,'[1]Multi-Field'!$F$109="Drained"),BI171,IF(AND('[1]Multi-Field'!$E$109=[1]Lists!BF171,'[1]Multi-Field'!$F$109="undrained"),BH171,""))</f>
        <v/>
      </c>
      <c r="FN171" s="409" t="str">
        <f>IF(AND('[1]Multi-Field'!$E$110=[1]Lists!BF171,'[1]Multi-Field'!$F$110="Drained"),BI171,IF(AND('[1]Multi-Field'!$E$110=[1]Lists!BF171,'[1]Multi-Field'!$F$110="undrained"),BH171,""))</f>
        <v/>
      </c>
      <c r="FO171" s="409" t="str">
        <f>IF(AND('[1]Multi-Field'!$E$111=[1]Lists!BF171,'[1]Multi-Field'!$F$111="Drained"),BI171,IF(AND('[1]Multi-Field'!$E$111=[1]Lists!BF171,'[1]Multi-Field'!$F$111="undrained"),BH171,""))</f>
        <v/>
      </c>
      <c r="FP171" s="409" t="str">
        <f>IF(AND('[1]Multi-Field'!$E$112=[1]Lists!BF171,'[1]Multi-Field'!$F$112="Drained"),BI171,IF(AND('[1]Multi-Field'!$E$112=[1]Lists!BF171,'[1]Multi-Field'!$F$112="undrained"),BH171,""))</f>
        <v/>
      </c>
      <c r="FQ171" s="409" t="str">
        <f>IF(AND('[1]Multi-Field'!$E$113=[1]Lists!BF171,'[1]Multi-Field'!$F$113="Drained"),BI171,IF(AND('[1]Multi-Field'!$E$113=[1]Lists!BF171,'[1]Multi-Field'!$F$113="undrained"),BH171,""))</f>
        <v/>
      </c>
      <c r="FR171" s="409" t="str">
        <f>IF(AND('[1]Multi-Field'!$E$114=[1]Lists!BF171,'[1]Multi-Field'!$F$114="Drained"),BI171,IF(AND('[1]Multi-Field'!$E$114=[1]Lists!BF171,'[1]Multi-Field'!$F$114="undrained"),BH171,""))</f>
        <v/>
      </c>
      <c r="FS171" s="409" t="str">
        <f>IF(AND('[1]Multi-Field'!$E$115=[1]Lists!BF171,'[1]Multi-Field'!$F$115="Drained"),BI171,IF(AND('[1]Multi-Field'!$E$115=[1]Lists!BF171,'[1]Multi-Field'!$F$115="undrained"),BH171,""))</f>
        <v/>
      </c>
      <c r="FT171" s="409" t="str">
        <f>IF(AND('[1]Multi-Field'!$E$116=[1]Lists!BF171,'[1]Multi-Field'!$F$116="Drained"),BI171,IF(AND('[1]Multi-Field'!$E$116=[1]Lists!BF171,'[1]Multi-Field'!$F$116="undrained"),BH171,""))</f>
        <v/>
      </c>
      <c r="FU171" s="409" t="str">
        <f>IF(AND('[1]Multi-Field'!$E$117=[1]Lists!BF171,'[1]Multi-Field'!$F$117="Drained"),BI171,IF(AND('[1]Multi-Field'!$E$117=[1]Lists!BF171,'[1]Multi-Field'!$F$117="undrained"),BH171,""))</f>
        <v/>
      </c>
      <c r="FV171" s="409" t="str">
        <f>IF(AND('[1]Multi-Field'!$E$118=[1]Lists!BF171,'[1]Multi-Field'!$F$118="Drained"),BI171,IF(AND('[1]Multi-Field'!$E$118=[1]Lists!BF171,'[1]Multi-Field'!$F$118="undrained"),BH171,""))</f>
        <v/>
      </c>
      <c r="FW171" s="409" t="str">
        <f>IF(AND('[1]Multi-Field'!$E$119=[1]Lists!BF171,'[1]Multi-Field'!$F$119="Drained"),BI171,IF(AND('[1]Multi-Field'!$E$119=[1]Lists!BF171,'[1]Multi-Field'!$F$119="undrained"),BH171,""))</f>
        <v/>
      </c>
      <c r="FX171" s="409" t="str">
        <f>IF(AND('[1]Multi-Field'!$E$120=[1]Lists!BF171,'[1]Multi-Field'!$F$120="Drained"),BI171,IF(AND('[1]Multi-Field'!$E$120=[1]Lists!BF171,'[1]Multi-Field'!$F$120="undrained"),BH171,""))</f>
        <v/>
      </c>
    </row>
    <row r="172" spans="1:180" ht="13.5" customHeight="1">
      <c r="A172" s="7" t="s">
        <v>259</v>
      </c>
      <c r="B172" s="7"/>
      <c r="C172" s="7"/>
      <c r="D172" s="8">
        <v>75</v>
      </c>
      <c r="E172" s="8">
        <f t="shared" si="27"/>
        <v>75</v>
      </c>
      <c r="F172" s="8">
        <f t="shared" si="28"/>
        <v>75</v>
      </c>
      <c r="G172" s="8">
        <v>75</v>
      </c>
      <c r="H172" s="8">
        <v>75</v>
      </c>
      <c r="I172" s="8">
        <f t="shared" si="32"/>
        <v>75</v>
      </c>
      <c r="J172" s="8">
        <f t="shared" si="33"/>
        <v>75</v>
      </c>
      <c r="K172" s="8">
        <v>75</v>
      </c>
      <c r="L172" s="8">
        <v>75</v>
      </c>
      <c r="M172" s="8">
        <f t="shared" si="29"/>
        <v>75</v>
      </c>
      <c r="N172" s="8">
        <f t="shared" si="30"/>
        <v>75</v>
      </c>
      <c r="O172" s="8">
        <v>75</v>
      </c>
      <c r="P172" s="391">
        <v>147</v>
      </c>
      <c r="Q172" s="394"/>
      <c r="R172" s="395" t="b">
        <f>IF(OR('Multi-Field'!AA149=Lists!$AC$42,'Multi-Field'!AA149=Lists!$AC$43),IF('Multi-Field'!Z149="x",(IF('Multi-Field'!AC149=Lists!$Q$11,Lists!$R$11,IF('Multi-Field'!AC149=Lists!$Q$12,Lists!$R$12,IF('Multi-Field'!AC149=Lists!$Q$13,Lists!$R$13,IF('Multi-Field'!AC149=Lists!$Q$14,Lists!$R$14))))),IF('Multi-Field'!X149="x",(IF('Multi-Field'!AC149=Lists!$Q$11,Lists!$S$11,IF('Multi-Field'!AC149=Lists!$Q$12,Lists!$S$12,IF('Multi-Field'!AC149=Lists!$Q$13,Lists!$S$13,IF('Multi-Field'!AC149=Lists!$Q$14,Lists!$S$14))))),IF('Multi-Field'!V149="x",(IF('Multi-Field'!AC149=Lists!$Q$11,Lists!$T$11,IF('Multi-Field'!AC149=Lists!$Q$12,Lists!$T$12,IF('Multi-Field'!AC149=Lists!$Q$13,Lists!$T$13,IF('Multi-Field'!AC149=Lists!$Q$14,Lists!$T$14))))),0))))</f>
        <v>0</v>
      </c>
      <c r="S172" s="395" t="str">
        <f t="shared" si="38"/>
        <v/>
      </c>
      <c r="T172" s="395"/>
      <c r="U172" s="396"/>
      <c r="V172" s="383">
        <f>IF(OR('Multi-Field'!AI152=$U$4,'Multi-Field'!AI152=$U$5,'Multi-Field'!AI152=$U$6,'Multi-Field'!AI152=$U$7,'Multi-Field'!AI152=$U$8,'Multi-Field'!AI152=$U$9),(IF('Multi-Field'!AJ152=$V$2,100,IF('Multi-Field'!AJ152=$V$3,65,IF('Multi-Field'!AJ152=$V$4,53,IF('Multi-Field'!AJ152=$V$5,41,IF('Multi-Field'!AJ152=$V$6,23,IF('Multi-Field'!AJ152=$V$7,0,0))))))),0)</f>
        <v>0</v>
      </c>
      <c r="W172" s="383" t="str">
        <f>IF(AND(OR('Multi-Field'!AF152=$S$3,'Multi-Field'!AF152=S160,'Multi-Field'!AF152=$S$7),'Multi-Field'!AN152&lt;18,'Multi-Field'!AN152&gt;0),35,IF('Multi-Field'!AF152=$S$4,55,IF(AND('Multi-Field'!AF152=$S$6,'Multi-Field'!AN152&lt;18),30,IF(AND('Multi-Field'!AN152&gt;17,OR('Multi-Field'!AF152=$S$3,'Multi-Field'!AF152=$S$5,'Multi-Field'!AF152= $S$6,'Multi-Field'!AF152=$S$7)),25,"0"))))</f>
        <v>0</v>
      </c>
      <c r="X172" s="383">
        <f>IF(OR('Multi-Field'!BA152=$U$4,'Multi-Field'!BA152=$U$5,'Multi-Field'!BA152=$U$6,'Multi-Field'!BA152=U162,'Multi-Field'!BA152=$U$8,'Multi-Field'!BA152=$U$9),(IF('Multi-Field'!BB152=$V$2,100,IF('Multi-Field'!BB152=$V$3,65,IF('Multi-Field'!BB152=$V$4,53,IF('Multi-Field'!BB152=$V$5,41,IF('Multi-Field'!BB152=$V$6,23,IF('Multi-Field'!BB152=$V$7,0,0))))))),0)</f>
        <v>0</v>
      </c>
      <c r="Y172" s="383" t="str">
        <f>IF(AND(OR('Multi-Field'!AX152=$S$3,'Multi-Field'!AX152=$S$5,'Multi-Field'!AX152=$S$7),'Multi-Field'!BF152&lt;18),35,IF('Multi-Field'!AX152=$S$4,55,IF(AND('Multi-Field'!AX152=$S$6,'Multi-Field'!BF152&lt;18),30,IF(AND('Multi-Field'!BF152&gt;17,OR('Multi-Field'!AX152=$S$3,'Multi-Field'!AX152=$S$5,'Multi-Field'!AX152=$S$6,'Multi-Field'!AX152=$S$7)),25,"0"))))</f>
        <v>0</v>
      </c>
      <c r="Z172" s="383">
        <v>156</v>
      </c>
      <c r="AI172" s="384">
        <f>'[1]Multi-Field'!B168</f>
        <v>0</v>
      </c>
      <c r="AJ172" s="387" t="str">
        <f>IF(OR('[1]Multi-Field'!Q12=[1]Lists!$AC$42,'[1]Multi-Field'!Q12=[1]Lists!$AC$43),"x","")</f>
        <v/>
      </c>
      <c r="AK172" s="387" t="str">
        <f>IF(OR('[1]Multi-Field'!Q12=[1]Lists!$AC$6,'[1]Multi-Field'!Q12=$AC$2,'[1]Multi-Field'!Q12=$AC$4),"x","")</f>
        <v/>
      </c>
      <c r="AL172" s="387" t="str">
        <f>IF(OR('[1]Multi-Field'!Q12=[1]Lists!$AC$7,'[1]Multi-Field'!Q12=$AC$3,'[1]Multi-Field'!Q12=$AC$5),"x","")</f>
        <v/>
      </c>
      <c r="AM172" s="387" t="str">
        <f>IF(OR('[1]Multi-Field'!Q12=$AC$23,'[1]Multi-Field'!Q12=$AC$13,'[1]Multi-Field'!Q12=$AC$9,'[1]Multi-Field'!Q12=$AC$19,'[1]Multi-Field'!Q12=$AC$47),"x","")</f>
        <v/>
      </c>
      <c r="AN172" s="387" t="str">
        <f>IF(OR('[1]Multi-Field'!Q12=$AC$24,'[1]Multi-Field'!Q12=$AC$14,'[1]Multi-Field'!Q12=$AC$10,'[1]Multi-Field'!Q12=$AC$22,'[1]Multi-Field'!Q12=$AC$48),"x","")</f>
        <v/>
      </c>
      <c r="AO172" s="387" t="str">
        <f>IF(OR('[1]Multi-Field'!Q12=$AC$21,'[1]Multi-Field'!Q12=$AC$28,'[1]Multi-Field'!Q12=$AC$62,'[1]Multi-Field'!Q12=$AC$102,'[1]Multi-Field'!Q12=$AC$98),"x","")</f>
        <v/>
      </c>
      <c r="AP172" s="387" t="str">
        <f>IF(OR('[1]Multi-Field'!Q12=$AC$25,'[1]Multi-Field'!Q12=$AC$63,'[1]Multi-Field'!Q12=$AC$85,'[1]Multi-Field'!Q12=$AC$87,'[1]Multi-Field'!Q12=$AC$92,'[1]Multi-Field'!Q12=$AC$93),"x","")</f>
        <v/>
      </c>
      <c r="AQ172" s="387" t="str">
        <f>IF(OR('[1]Multi-Field'!Q12=$AC$20,'[1]Multi-Field'!Q12=$AC$27,'[1]Multi-Field'!Q12=$AC$58,'[1]Multi-Field'!Q12=$AC$86,'[1]Multi-Field'!Q12=$AC$103,'[1]Multi-Field'!Q12=$AC$94),"x","")</f>
        <v/>
      </c>
      <c r="AR172" s="387" t="str">
        <f>IF(OR('[1]Multi-Field'!Q12=$AC$35,'[1]Multi-Field'!Q12=$AC$40,'[1]Multi-Field'!Q12=$AC$45,),"x","")</f>
        <v/>
      </c>
      <c r="AS172" s="387" t="str">
        <f>IF(OR('[1]Multi-Field'!Q12=$AC$36,'[1]Multi-Field'!Q12=$AC$41,'[1]Multi-Field'!Q12=$AC$46,),"x","")</f>
        <v/>
      </c>
      <c r="AT172" s="387" t="str">
        <f>IF(OR('[1]Multi-Field'!Q12=$AC$52,'[1]Multi-Field'!Q12=$AC$53,'[1]Multi-Field'!Q12=$AC$54,'[1]Multi-Field'!Q12=$AC$55,'[1]Multi-Field'!Q12=$AC$68,'[1]Multi-Field'!Q12=$AC$69,'[1]Multi-Field'!Q12=$AC$74,'[1]Multi-Field'!Q12=$AC$71,'[1]Multi-Field'!Q12=$AC$70),"x","")</f>
        <v/>
      </c>
      <c r="AU172" s="387" t="str">
        <f>IF('[1]Multi-Field'!Q12=$AC$72,"x","")</f>
        <v/>
      </c>
      <c r="AV172" s="387" t="str">
        <f>IF('[1]Multi-Field'!Q12=$AC$73,"x","")</f>
        <v/>
      </c>
      <c r="AW172" s="387" t="str">
        <f>IF('[1]Multi-Field'!Q12=$AC$83,"x","")</f>
        <v/>
      </c>
      <c r="AX172" s="387" t="str">
        <f>IF('[1]Multi-Field'!Q12=$AC$84,"x","")</f>
        <v/>
      </c>
      <c r="AY172" s="387" t="str">
        <f>IF('[1]Multi-Field'!Q12=$AC$97,"x","")</f>
        <v/>
      </c>
      <c r="AZ172" s="387" t="str">
        <f>IF('[1]Multi-Field'!Q12=$AC$99,"x","")</f>
        <v/>
      </c>
      <c r="BA172" s="387" t="str">
        <f>IF('[1]Multi-Field'!Q12=$AC$104,"x","")</f>
        <v/>
      </c>
      <c r="BB172" s="387" t="str">
        <f>IF('[1]Multi-Field'!Q12=$AC$105,"x","")</f>
        <v/>
      </c>
      <c r="BC172" s="388"/>
      <c r="BF172" s="411" t="s">
        <v>1341</v>
      </c>
      <c r="BG172" s="412">
        <v>3</v>
      </c>
      <c r="BH172" s="412">
        <v>4</v>
      </c>
      <c r="BI172" s="412">
        <v>4</v>
      </c>
      <c r="BJ172" s="409" t="e">
        <f>IF(AND('[1]Single Field'!#REF!=[1]Lists!BF172,'[1]Single Field'!#REF!="Drained"),"x",IF(AND('[1]Single Field'!#REF!=[1]Lists!BF172,'[1]Single Field'!#REF!="Undrained"),O,""))</f>
        <v>#REF!</v>
      </c>
      <c r="BK172" s="409" t="str">
        <f>IF(AND('[1]Multi-Field'!$E$3=[1]Lists!BF172,'[1]Multi-Field'!$F$3="Drained"),BI172,IF(AND('[1]Multi-Field'!$E$3=BF172,'[1]Multi-Field'!$F$3="undrained"),BH172,""))</f>
        <v/>
      </c>
      <c r="BL172" s="409" t="str">
        <f>IF(AND('[1]Multi-Field'!$E$4=BF172,'[1]Multi-Field'!$F$4="Drained"),BI172,IF(AND('[1]Multi-Field'!$E$4=BF172,'[1]Multi-Field'!$F$4="undrained"),BH172,""))</f>
        <v/>
      </c>
      <c r="BM172" s="409" t="str">
        <f>IF(AND('[1]Multi-Field'!$E$5=BF172,'[1]Multi-Field'!$F$5="Drained"),BI172,IF(AND('[1]Multi-Field'!$E$5=BF172,'[1]Multi-Field'!$F$5="undrained"),BH172,""))</f>
        <v/>
      </c>
      <c r="BN172" s="409" t="str">
        <f>IF(AND('[1]Multi-Field'!$E$6=BF172,'[1]Multi-Field'!$F$6="Drained"),BI172,IF(AND('[1]Multi-Field'!$E$6=BF172,'[1]Multi-Field'!$F$6="undrained"),BH172,""))</f>
        <v/>
      </c>
      <c r="BO172" s="409" t="str">
        <f>IF(AND('[1]Multi-Field'!$E$7=BF172,'[1]Multi-Field'!$F$7="Drained"),BI172,IF(AND('[1]Multi-Field'!$E$7=BF172,'[1]Multi-Field'!$F$7="undrained"),BH172,""))</f>
        <v/>
      </c>
      <c r="BP172" s="409" t="str">
        <f>IF(AND('[1]Multi-Field'!$E$8=BF172,'[1]Multi-Field'!$F$8="Drained"),BI172,IF(AND('[1]Multi-Field'!$E$8=BF172,'[1]Multi-Field'!$F$8="undrained"),BH172,""))</f>
        <v/>
      </c>
      <c r="BQ172" s="409" t="str">
        <f>IF(AND('[1]Multi-Field'!$E$9=BF172,'[1]Multi-Field'!$F$9="Drained"),BI172,IF(AND('[1]Multi-Field'!$E$9=BF172,'[1]Multi-Field'!$F$9="undrained"),BH172,""))</f>
        <v/>
      </c>
      <c r="BR172" s="409" t="str">
        <f>IF(AND('[1]Multi-Field'!$E$10=BF172,'[1]Multi-Field'!$F$10="Drained"),BI172,IF(AND('[1]Multi-Field'!$E$10=BF172,'[1]Multi-Field'!$F$10="undrained"),BH172,""))</f>
        <v/>
      </c>
      <c r="BS172" s="409" t="str">
        <f>IF(AND('[1]Multi-Field'!$E$11=BF172,'[1]Multi-Field'!$F$11="Drained"),BI172,IF(AND('[1]Multi-Field'!$E$11=BF172,'[1]Multi-Field'!$F$11="undrained"),BH172,""))</f>
        <v/>
      </c>
      <c r="BT172" s="409" t="str">
        <f>IF(AND('[1]Multi-Field'!$E$12=BF172,'[1]Multi-Field'!$F$12="Drained"),BI172,IF(AND('[1]Multi-Field'!$E$12=BF172,'[1]Multi-Field'!$F$12="undrained"),BH172,""))</f>
        <v/>
      </c>
      <c r="BU172" s="409" t="str">
        <f>IF(AND('[1]Multi-Field'!$E$13=BF172,'[1]Multi-Field'!$F$13="Drained"),BI172,IF(AND('[1]Multi-Field'!$E$3=BF172,'[1]Multi-Field'!$F$13="undrained"),BH172,""))</f>
        <v/>
      </c>
      <c r="BV172" s="409" t="str">
        <f>IF(AND('[1]Multi-Field'!$E$14=BF172,'[1]Multi-Field'!$F$14="Drained"),BI172,IF(AND('[1]Multi-Field'!$E$14=BF172,'[1]Multi-Field'!$F$14="undrained"),BH172,""))</f>
        <v/>
      </c>
      <c r="BW172" s="409" t="str">
        <f>IF(AND('[1]Multi-Field'!$E$15=BF172,'[1]Multi-Field'!$F$15="Drained"),BI172,IF(AND('[1]Multi-Field'!$E$15=BF172,'[1]Multi-Field'!$F$15="undrained"),BH172,""))</f>
        <v/>
      </c>
      <c r="BX172" s="409" t="str">
        <f>IF(AND('[1]Multi-Field'!$E$16=[1]Lists!BF172,'[1]Multi-Field'!$F$16="Drained"),BI172,IF(AND('[1]Multi-Field'!$E$16=[1]Lists!BF172,'[1]Multi-Field'!$F$16="undrained"),BH172,""))</f>
        <v/>
      </c>
      <c r="BY172" s="409" t="str">
        <f>IF(AND('[1]Multi-Field'!$E$17=[1]Lists!BF172,'[1]Multi-Field'!$F$17="Drained"),BI172,IF(AND('[1]Multi-Field'!$E$17=[1]Lists!BF172,'[1]Multi-Field'!$F$17="undrained"),BH172,""))</f>
        <v/>
      </c>
      <c r="BZ172" s="409" t="str">
        <f>IF(AND('[1]Multi-Field'!$E$18=[1]Lists!BF172,'[1]Multi-Field'!$F$18="Drained"),BI172,IF(AND('[1]Multi-Field'!$E$18=[1]Lists!BF172,'[1]Multi-Field'!$F$18="undrained"),BH172,""))</f>
        <v/>
      </c>
      <c r="CA172" s="409" t="str">
        <f>IF(AND('[1]Multi-Field'!$E$19=[1]Lists!BF172,'[1]Multi-Field'!$F$19="Drained"),BI172,IF(AND('[1]Multi-Field'!$E$19=[1]Lists!BF172,'[1]Multi-Field'!$F$19="undrained"),BH172,""))</f>
        <v/>
      </c>
      <c r="CB172" s="409" t="str">
        <f>IF(AND('[1]Multi-Field'!$E$20=[1]Lists!BF172,'[1]Multi-Field'!$F$20="Drained"),BI172,IF(AND('[1]Multi-Field'!$E$20=[1]Lists!BF172,'[1]Multi-Field'!$F$20="undrained"),BH172,""))</f>
        <v/>
      </c>
      <c r="CC172" s="409" t="str">
        <f>IF(AND('[1]Multi-Field'!$E$21=[1]Lists!BF172,'[1]Multi-Field'!$F$21="Drained"),BI172,IF(AND('[1]Multi-Field'!$E$21=[1]Lists!BF172,'[1]Multi-Field'!$F$21="undrained"),BH172,""))</f>
        <v/>
      </c>
      <c r="CD172" s="409" t="str">
        <f>IF(AND('[1]Multi-Field'!$E$22=[1]Lists!BF172,'[1]Multi-Field'!$F$22="Drained"),BI172,IF(AND('[1]Multi-Field'!$E$22=[1]Lists!BF172,'[1]Multi-Field'!$F$22="undrained"),BH172,""))</f>
        <v/>
      </c>
      <c r="CE172" s="409" t="str">
        <f>IF(AND('[1]Multi-Field'!$E$23=[1]Lists!BF172,'[1]Multi-Field'!$F$23="Drained"),BI172,IF(AND('[1]Multi-Field'!$E$23=[1]Lists!BF172,'[1]Multi-Field'!$F$23="undrained"),BH172,""))</f>
        <v/>
      </c>
      <c r="CF172" s="409" t="str">
        <f>IF(AND('[1]Multi-Field'!$E$24=[1]Lists!BF172,'[1]Multi-Field'!$F$24="Drained"),BI172,IF(AND('[1]Multi-Field'!$E$24=[1]Lists!BF172,'[1]Multi-Field'!$F$24="undrained"),BH172,""))</f>
        <v/>
      </c>
      <c r="CG172" s="409" t="str">
        <f>IF(AND('[1]Multi-Field'!$E$25=[1]Lists!BF172,'[1]Multi-Field'!$F$25="Drained"),BI172,IF(AND('[1]Multi-Field'!$E$25=[1]Lists!BF172,'[1]Multi-Field'!$F$25="undrained"),BH172,""))</f>
        <v/>
      </c>
      <c r="CH172" s="409" t="str">
        <f>IF(AND('[1]Multi-Field'!$E$26=[1]Lists!BF172,'[1]Multi-Field'!$F$26="Drained"),BI172,IF(AND('[1]Multi-Field'!$E$26=[1]Lists!BF172,'[1]Multi-Field'!$F$26="undrained"),BH172,""))</f>
        <v/>
      </c>
      <c r="CI172" s="409" t="str">
        <f>IF(AND('[1]Multi-Field'!$E$27=[1]Lists!BF172,'[1]Multi-Field'!$F$27="Drained"),BI172,IF(AND('[1]Multi-Field'!$E$27=[1]Lists!BF172,'[1]Multi-Field'!$F$27="undrained"),BH172,""))</f>
        <v/>
      </c>
      <c r="CJ172" s="409" t="str">
        <f>IF(AND('[1]Multi-Field'!$E$28=[1]Lists!BF172,'[1]Multi-Field'!$F$28="Drained"),BI172,IF(AND('[1]Multi-Field'!$E$28=[1]Lists!BF172,'[1]Multi-Field'!$F$28="undrained"),BH172,""))</f>
        <v/>
      </c>
      <c r="CK172" s="409" t="str">
        <f>IF(AND('[1]Multi-Field'!$E$29=[1]Lists!BF172,'[1]Multi-Field'!$F$29="Drained"),BI172,IF(AND('[1]Multi-Field'!$E$29=[1]Lists!BF172,'[1]Multi-Field'!$F$29="undrained"),BH172,""))</f>
        <v/>
      </c>
      <c r="CL172" s="409" t="str">
        <f>IF(AND('[1]Multi-Field'!$E$30=[1]Lists!BF172,'[1]Multi-Field'!$F$30="Drained"),BI172,IF(AND('[1]Multi-Field'!$E$30=[1]Lists!BF172,'[1]Multi-Field'!$F$30="undrained"),BH172,""))</f>
        <v/>
      </c>
      <c r="CM172" s="409" t="str">
        <f>IF(AND('[1]Multi-Field'!$E$31=[1]Lists!BF172,'[1]Multi-Field'!$F$31="Drained"),BI172,IF(AND('[1]Multi-Field'!$E$31=[1]Lists!BF172,'[1]Multi-Field'!$F$31="undrained"),BH172,""))</f>
        <v/>
      </c>
      <c r="CN172" s="409" t="str">
        <f>IF(AND('[1]Multi-Field'!$E$32=[1]Lists!BF172,'[1]Multi-Field'!$F$32="Drained"),BI172,IF(AND('[1]Multi-Field'!$E$32=[1]Lists!BF172,'[1]Multi-Field'!$F$32="undrained"),BH172,""))</f>
        <v/>
      </c>
      <c r="CO172" s="409" t="str">
        <f>IF(AND('[1]Multi-Field'!$E$33=[1]Lists!BF172,'[1]Multi-Field'!$F$33="Drained"),BI172,IF(AND('[1]Multi-Field'!$E$33=[1]Lists!BF172,'[1]Multi-Field'!$F$33="undrained"),BH172,""))</f>
        <v/>
      </c>
      <c r="CP172" s="409" t="str">
        <f>IF(AND('[1]Multi-Field'!$E$34=[1]Lists!BF172,'[1]Multi-Field'!$F$34="Drained"),BI172,IF(AND('[1]Multi-Field'!$E$34=[1]Lists!BF172,'[1]Multi-Field'!$F$34="undrained"),BH172,""))</f>
        <v/>
      </c>
      <c r="CQ172" s="409" t="str">
        <f>IF(AND('[1]Multi-Field'!$E$35=[1]Lists!BF172,'[1]Multi-Field'!$F$35="Drained"),BI172,IF(AND('[1]Multi-Field'!$E$35=[1]Lists!BF172,'[1]Multi-Field'!$F$35="undrained"),BH172,""))</f>
        <v/>
      </c>
      <c r="CR172" s="409" t="str">
        <f>IF(AND('[1]Multi-Field'!$E$36=[1]Lists!BF172,'[1]Multi-Field'!$F$36="Drained"),BI172,IF(AND('[1]Multi-Field'!$E$36=[1]Lists!BF172,'[1]Multi-Field'!$F$36="undrained"),BH172,""))</f>
        <v/>
      </c>
      <c r="CS172" s="409" t="str">
        <f>IF(AND('[1]Multi-Field'!$E$37=[1]Lists!BF172,'[1]Multi-Field'!$F$37="Drained"),BI172,IF(AND('[1]Multi-Field'!$E$37=[1]Lists!BF172,'[1]Multi-Field'!$F$37="undrained"),BH172,""))</f>
        <v/>
      </c>
      <c r="CT172" s="409" t="str">
        <f>IF(AND('[1]Multi-Field'!$E$38=[1]Lists!BF172,'[1]Multi-Field'!$F$38="Drained"),BI172,IF(AND('[1]Multi-Field'!$E$38=[1]Lists!BF172,'[1]Multi-Field'!$F$38="undrained"),BH172,""))</f>
        <v/>
      </c>
      <c r="CU172" s="409" t="str">
        <f>IF(AND('[1]Multi-Field'!$E$39=[1]Lists!BF172,'[1]Multi-Field'!$F$39="Drained"),BI172,IF(AND('[1]Multi-Field'!$E$39=[1]Lists!BF172,'[1]Multi-Field'!$F$39="undrained"),BH172,""))</f>
        <v/>
      </c>
      <c r="CV172" s="409" t="str">
        <f>IF(AND('[1]Multi-Field'!$E$40=[1]Lists!BF172,'[1]Multi-Field'!$F$40="Drained"),BI172,IF(AND('[1]Multi-Field'!$E$40=[1]Lists!BF172,'[1]Multi-Field'!$F$40="undrained"),BH172,""))</f>
        <v/>
      </c>
      <c r="CW172" s="409" t="str">
        <f>IF(AND('[1]Multi-Field'!$E$41=[1]Lists!BF172,'[1]Multi-Field'!$F$40="Drained"),BI172,IF(AND('[1]Multi-Field'!$E$40=[1]Lists!BF172,'[1]Multi-Field'!$F$40="undrained"),BH172,""))</f>
        <v/>
      </c>
      <c r="CX172" s="409" t="str">
        <f>IF(AND('[1]Multi-Field'!$E$42=[1]Lists!BF172,'[1]Multi-Field'!$F$42="Drained"),BI172,IF(AND('[1]Multi-Field'!$E$42=[1]Lists!BF172,'[1]Multi-Field'!$F$42="undrained"),BH172,""))</f>
        <v/>
      </c>
      <c r="CY172" s="409" t="str">
        <f>IF(AND('[1]Multi-Field'!$E$43=[1]Lists!BF172,'[1]Multi-Field'!$F$43="Drained"),BI172,IF(AND('[1]Multi-Field'!$E$43=[1]Lists!BF172,'[1]Multi-Field'!$F$43="undrained"),BH172,""))</f>
        <v/>
      </c>
      <c r="CZ172" s="409" t="str">
        <f>IF(AND('[1]Multi-Field'!$E$44=[1]Lists!BF172,'[1]Multi-Field'!$F$44="Drained"),BI172,IF(AND('[1]Multi-Field'!$E$44=[1]Lists!BF172,'[1]Multi-Field'!$F$44="undrained"),BH172,""))</f>
        <v/>
      </c>
      <c r="DA172" s="409" t="str">
        <f>IF(AND('[1]Multi-Field'!$E$45=[1]Lists!BF172,'[1]Multi-Field'!$F$45="Drained"),BI172,IF(AND('[1]Multi-Field'!$E$45=[1]Lists!BF172,'[1]Multi-Field'!$F$45="undrained"),BH172,""))</f>
        <v/>
      </c>
      <c r="DB172" s="409" t="str">
        <f>IF(AND('[1]Multi-Field'!$E$46=[1]Lists!BF172,'[1]Multi-Field'!$F$46="Drained"),BI172,IF(AND('[1]Multi-Field'!$E$46=[1]Lists!BF172,'[1]Multi-Field'!$F$46="undrained"),BH172,""))</f>
        <v/>
      </c>
      <c r="DC172" s="409" t="str">
        <f>IF(AND('[1]Multi-Field'!$E$47=[1]Lists!BF172,'[1]Multi-Field'!$F$47="Drained"),BI172,IF(AND('[1]Multi-Field'!$E$47=[1]Lists!BF172,'[1]Multi-Field'!$F$47="undrained"),BH172,""))</f>
        <v/>
      </c>
      <c r="DD172" s="409" t="str">
        <f>IF(AND('[1]Multi-Field'!$E$48=[1]Lists!BF172,'[1]Multi-Field'!$F$48="Drained"),BI172,IF(AND('[1]Multi-Field'!$E$48=[1]Lists!BF172,'[1]Multi-Field'!$F$48="undrained"),BH172,""))</f>
        <v/>
      </c>
      <c r="DE172" s="409" t="str">
        <f>IF(AND('[1]Multi-Field'!$E$49=[1]Lists!BF172,'[1]Multi-Field'!$F$49="Drained"),BI172,IF(AND('[1]Multi-Field'!$E$49=[1]Lists!BF172,'[1]Multi-Field'!$F$9="undrained"),BH172,""))</f>
        <v/>
      </c>
      <c r="DF172" s="409" t="str">
        <f>IF(AND('[1]Multi-Field'!$E$50=[1]Lists!BF172,'[1]Multi-Field'!$F$50="Drained"),BI172,IF(AND('[1]Multi-Field'!$E$50=[1]Lists!BF172,'[1]Multi-Field'!$F$50="undrained"),BH172,""))</f>
        <v/>
      </c>
      <c r="DG172" s="409" t="str">
        <f>IF(AND('[1]Multi-Field'!$E$51=[1]Lists!BF172,'[1]Multi-Field'!$F$51="Drained"),BI172,IF(AND('[1]Multi-Field'!$E$51=[1]Lists!BF172,'[1]Multi-Field'!$F$51="undrained"),BH172,""))</f>
        <v/>
      </c>
      <c r="DH172" s="409" t="str">
        <f>IF(AND('[1]Multi-Field'!$E$52=[1]Lists!BF172,'[1]Multi-Field'!$F$52="Drained"),BI172,IF(AND('[1]Multi-Field'!$E$52=[1]Lists!BF172,'[1]Multi-Field'!$F$52="undrained"),BH172,""))</f>
        <v/>
      </c>
      <c r="DI172" s="409" t="str">
        <f>IF(AND('[1]Multi-Field'!$E$53=[1]Lists!BF172,'[1]Multi-Field'!$F$53="Drained"),BI172,IF(AND('[1]Multi-Field'!$E$53=[1]Lists!BF172,'[1]Multi-Field'!$F$53="undrained"),BH172,""))</f>
        <v/>
      </c>
      <c r="DJ172" s="409" t="str">
        <f>IF(AND('[1]Multi-Field'!$E$54=[1]Lists!BF172,'[1]Multi-Field'!$F$54="Drained"),BI172,IF(AND('[1]Multi-Field'!$E$54=[1]Lists!BF172,'[1]Multi-Field'!$F$54="undrained"),BH172,""))</f>
        <v/>
      </c>
      <c r="DK172" s="409" t="str">
        <f>IF(AND('[1]Multi-Field'!$E$55=[1]Lists!BF172,'[1]Multi-Field'!$F$55="Drained"),BI172,IF(AND('[1]Multi-Field'!$E$55=[1]Lists!BF172,'[1]Multi-Field'!$F$55="undrained"),BH172,""))</f>
        <v/>
      </c>
      <c r="DL172" s="409" t="str">
        <f>IF(AND('[1]Multi-Field'!$E$56=[1]Lists!BF172,'[1]Multi-Field'!$F$56="Drained"),BI172,IF(AND('[1]Multi-Field'!$E$56=[1]Lists!BF172,'[1]Multi-Field'!$F$56="undrained"),BH172,""))</f>
        <v/>
      </c>
      <c r="DM172" s="409" t="str">
        <f>IF(AND('[1]Multi-Field'!$E$57=[1]Lists!BF172,'[1]Multi-Field'!$F$57="Drained"),BI172,IF(AND('[1]Multi-Field'!$E$57=[1]Lists!BF172,'[1]Multi-Field'!$F$57="undrained"),BH172,""))</f>
        <v/>
      </c>
      <c r="DN172" s="409" t="str">
        <f>IF(AND('[1]Multi-Field'!$E$58=[1]Lists!BF172,'[1]Multi-Field'!$F$58="Drained"),BI172,IF(AND('[1]Multi-Field'!$E$58=[1]Lists!BF172,'[1]Multi-Field'!$F$58="undrained"),BH172,""))</f>
        <v/>
      </c>
      <c r="DO172" s="409" t="str">
        <f>IF(AND('[1]Multi-Field'!$E$59=[1]Lists!BF172,'[1]Multi-Field'!$F$59="Drained"),BI172,IF(AND('[1]Multi-Field'!$E$59=[1]Lists!BF172,'[1]Multi-Field'!$F$59="undrained"),BH172,""))</f>
        <v/>
      </c>
      <c r="DP172" s="409" t="str">
        <f>IF(AND('[1]Multi-Field'!$E$60=[1]Lists!BF172,'[1]Multi-Field'!$F$60="Drained"),BI172,IF(AND('[1]Multi-Field'!$E$60=[1]Lists!BF172,'[1]Multi-Field'!$F$60="undrained"),BH172,""))</f>
        <v/>
      </c>
      <c r="DQ172" s="409" t="str">
        <f>IF(AND('[1]Multi-Field'!$E$61=[1]Lists!BF172,'[1]Multi-Field'!$F$61="Drained"),BI172,IF(AND('[1]Multi-Field'!$E$61=[1]Lists!BF172,'[1]Multi-Field'!$F$61="undrained"),BH172,""))</f>
        <v/>
      </c>
      <c r="DR172" s="409" t="str">
        <f>IF(AND('[1]Multi-Field'!$E$62=[1]Lists!BF172,'[1]Multi-Field'!$F$62="Drained"),BI172,IF(AND('[1]Multi-Field'!$E$62=[1]Lists!BF172,'[1]Multi-Field'!$F$62="undrained"),BH172,""))</f>
        <v/>
      </c>
      <c r="DS172" s="409" t="str">
        <f>IF(AND('[1]Multi-Field'!$E$63=[1]Lists!BF172,'[1]Multi-Field'!$F$63="Drained"),BI172,IF(AND('[1]Multi-Field'!$E$63=[1]Lists!BF172,'[1]Multi-Field'!$F$63="undrained"),BH172,""))</f>
        <v/>
      </c>
      <c r="DT172" s="409" t="str">
        <f>IF(AND('[1]Multi-Field'!$E$64=[1]Lists!BF172,'[1]Multi-Field'!$F$64="Drained"),BI172,IF(AND('[1]Multi-Field'!$E$64=[1]Lists!BF172,'[1]Multi-Field'!$F$64="undrained"),BH172,""))</f>
        <v/>
      </c>
      <c r="DU172" s="409" t="str">
        <f>IF(AND('[1]Multi-Field'!$E$65=[1]Lists!BF172,'[1]Multi-Field'!$F$65="Drained"),BI172,IF(AND('[1]Multi-Field'!$E$65=[1]Lists!BF172,'[1]Multi-Field'!$F$65="undrained"),BH172,""))</f>
        <v/>
      </c>
      <c r="DV172" s="409" t="str">
        <f>IF(AND('[1]Multi-Field'!$E$66=[1]Lists!BF172,'[1]Multi-Field'!$F$66="Drained"),BI172,IF(AND('[1]Multi-Field'!$E$66=[1]Lists!BF172,'[1]Multi-Field'!$F$66="undrained"),BH172,""))</f>
        <v/>
      </c>
      <c r="DW172" s="409" t="str">
        <f>IF(AND('[1]Multi-Field'!$E$67=[1]Lists!BF172,'[1]Multi-Field'!$F$67="Drained"),BI172,IF(AND('[1]Multi-Field'!$E$67=[1]Lists!BF172,'[1]Multi-Field'!$F$67="undrained"),BH172,""))</f>
        <v/>
      </c>
      <c r="DX172" s="409" t="str">
        <f>IF(AND('[1]Multi-Field'!$E$68=[1]Lists!BF172,'[1]Multi-Field'!$F$68="Drained"),BI172,IF(AND('[1]Multi-Field'!$E$68=[1]Lists!BF172,'[1]Multi-Field'!$F$68="undrained"),BH172,""))</f>
        <v/>
      </c>
      <c r="DY172" s="409" t="str">
        <f>IF(AND('[1]Multi-Field'!$E$69=[1]Lists!BF172,'[1]Multi-Field'!$F$69="Drained"),BI172,IF(AND('[1]Multi-Field'!$E$69=[1]Lists!BF172,'[1]Multi-Field'!$F$69="undrained"),BH172,""))</f>
        <v/>
      </c>
      <c r="DZ172" s="409" t="str">
        <f>IF(AND('[1]Multi-Field'!$E$70=[1]Lists!BF172,'[1]Multi-Field'!$F$70="Drained"),BI172,IF(AND('[1]Multi-Field'!$E$70=[1]Lists!BF172,'[1]Multi-Field'!$F$70="undrained"),BH172,""))</f>
        <v/>
      </c>
      <c r="EA172" s="409" t="str">
        <f>IF(AND('[1]Multi-Field'!$E$71=[1]Lists!BF172,'[1]Multi-Field'!$F$71="Drained"),BI172,IF(AND('[1]Multi-Field'!$E$71=[1]Lists!BF172,'[1]Multi-Field'!$F$71="undrained"),BH172,""))</f>
        <v/>
      </c>
      <c r="EB172" s="409" t="str">
        <f>IF(AND('[1]Multi-Field'!$E$72=[1]Lists!BF172,'[1]Multi-Field'!$F$72="Drained"),BI172,IF(AND('[1]Multi-Field'!$E$72=[1]Lists!BF172,'[1]Multi-Field'!$F$72="undrained"),BH172,""))</f>
        <v/>
      </c>
      <c r="EC172" s="409" t="str">
        <f>IF(AND('[1]Multi-Field'!$E$73=[1]Lists!BF172,'[1]Multi-Field'!$F$73="Drained"),BI172,IF(AND('[1]Multi-Field'!$E$73=[1]Lists!BF172,'[1]Multi-Field'!$F$73="undrained"),BH172,""))</f>
        <v/>
      </c>
      <c r="ED172" s="409" t="str">
        <f>IF(AND('[1]Multi-Field'!$E$74=[1]Lists!BF172,'[1]Multi-Field'!$F$74="Drained"),BI172,IF(AND('[1]Multi-Field'!$E$74=[1]Lists!BF172,'[1]Multi-Field'!$F$74="undrained"),BH172,""))</f>
        <v/>
      </c>
      <c r="EE172" s="409" t="str">
        <f>IF(AND('[1]Multi-Field'!$E$75=[1]Lists!BF172,'[1]Multi-Field'!$F$75="Drained"),BI172,IF(AND('[1]Multi-Field'!$E$75=[1]Lists!BF172,'[1]Multi-Field'!$F$75="undrained"),BH172,""))</f>
        <v/>
      </c>
      <c r="EF172" s="409" t="str">
        <f>IF(AND('[1]Multi-Field'!$E$76=[1]Lists!BF172,'[1]Multi-Field'!$F$76="Drained"),BI172,IF(AND('[1]Multi-Field'!$E$76=[1]Lists!BF172,'[1]Multi-Field'!$F$6="undrained"),BH172,""))</f>
        <v/>
      </c>
      <c r="EG172" s="409" t="str">
        <f>IF(AND('[1]Multi-Field'!$E$77=[1]Lists!BF172,'[1]Multi-Field'!$F$77="Drained"),BI172,IF(AND('[1]Multi-Field'!$E$77=[1]Lists!BF172,'[1]Multi-Field'!$F$77="undrained"),BH172,""))</f>
        <v/>
      </c>
      <c r="EH172" s="409" t="str">
        <f>IF(AND('[1]Multi-Field'!$E$78=[1]Lists!BF172,'[1]Multi-Field'!$F$78="Drained"),BI172,IF(AND('[1]Multi-Field'!$E$78=[1]Lists!BF172,'[1]Multi-Field'!$F$78="undrained"),BH172,""))</f>
        <v/>
      </c>
      <c r="EI172" s="409" t="str">
        <f>IF(AND('[1]Multi-Field'!$E$79=[1]Lists!BF172,'[1]Multi-Field'!$F$79="Drained"),BI172,IF(AND('[1]Multi-Field'!$E$79=[1]Lists!BF172,'[1]Multi-Field'!$F$79="undrained"),BH172,""))</f>
        <v/>
      </c>
      <c r="EJ172" s="409" t="str">
        <f>IF(AND('[1]Multi-Field'!$E$80=[1]Lists!BF172,'[1]Multi-Field'!$F$80="Drained"),BI172,IF(AND('[1]Multi-Field'!$E$80=[1]Lists!BF172,'[1]Multi-Field'!$F$80="undrained"),BH172,""))</f>
        <v/>
      </c>
      <c r="EK172" s="409" t="str">
        <f>IF(AND('[1]Multi-Field'!$E$81=[1]Lists!BF172,'[1]Multi-Field'!$F$81="Drained"),BI172,IF(AND('[1]Multi-Field'!$E$81=[1]Lists!BF172,'[1]Multi-Field'!$F$81="undrained"),BH172,""))</f>
        <v/>
      </c>
      <c r="EL172" s="409" t="str">
        <f>IF(AND('[1]Multi-Field'!$E$82=[1]Lists!BF172,'[1]Multi-Field'!$F$82="Drained"),BI172,IF(AND('[1]Multi-Field'!$E$82=[1]Lists!BF172,'[1]Multi-Field'!$F$82="undrained"),BH172,""))</f>
        <v/>
      </c>
      <c r="EM172" s="409" t="str">
        <f>IF(AND('[1]Multi-Field'!$E$83=[1]Lists!BF172,'[1]Multi-Field'!$F$83="Drained"),BI172,IF(AND('[1]Multi-Field'!$E$83=[1]Lists!BF172,'[1]Multi-Field'!$F$83="undrained"),BH172,""))</f>
        <v/>
      </c>
      <c r="EN172" s="409" t="str">
        <f>IF(AND('[1]Multi-Field'!$E$84=[1]Lists!BF172,'[1]Multi-Field'!$F$84="Drained"),BI172,IF(AND('[1]Multi-Field'!$E$84=[1]Lists!BF172,'[1]Multi-Field'!$F$84="undrained"),BH172,""))</f>
        <v/>
      </c>
      <c r="EO172" s="409" t="str">
        <f>IF(AND('[1]Multi-Field'!$E$85=[1]Lists!BF172,'[1]Multi-Field'!$F$85="Drained"),BI172,IF(AND('[1]Multi-Field'!$E$85=[1]Lists!BF172,'[1]Multi-Field'!$F$85="undrained"),BH172,""))</f>
        <v/>
      </c>
      <c r="EP172" s="409" t="str">
        <f>IF(AND('[1]Multi-Field'!$E$86=[1]Lists!BF172,'[1]Multi-Field'!$F$86="Drained"),BI172,IF(AND('[1]Multi-Field'!$E$86=[1]Lists!BF172,'[1]Multi-Field'!$F$86="undrained"),BH172,""))</f>
        <v/>
      </c>
      <c r="EQ172" s="409" t="str">
        <f>IF(AND('[1]Multi-Field'!$E$87=[1]Lists!BF172,'[1]Multi-Field'!$F$87="Drained"),BI172,IF(AND('[1]Multi-Field'!$E$87=[1]Lists!BF172,'[1]Multi-Field'!$F$87="undrained"),BH172,""))</f>
        <v/>
      </c>
      <c r="ER172" s="409" t="str">
        <f>IF(AND('[1]Multi-Field'!$E$88=[1]Lists!BF172,'[1]Multi-Field'!$F$88="Drained"),BI172,IF(AND('[1]Multi-Field'!$E$88=[1]Lists!BF172,'[1]Multi-Field'!$F$88="undrained"),BH172,""))</f>
        <v/>
      </c>
      <c r="ES172" s="409" t="str">
        <f>IF(AND('[1]Multi-Field'!$E$89=[1]Lists!BF172,'[1]Multi-Field'!$F$89="Drained"),BI172,IF(AND('[1]Multi-Field'!$E$89=[1]Lists!BF172,'[1]Multi-Field'!$F$89="undrained"),BH172,""))</f>
        <v/>
      </c>
      <c r="ET172" s="409" t="str">
        <f>IF(AND('[1]Multi-Field'!$E$90=[1]Lists!BF172,'[1]Multi-Field'!$F$90="Drained"),BI172,IF(AND('[1]Multi-Field'!$E$90=[1]Lists!BF172,'[1]Multi-Field'!$F$90="undrained"),BH172,""))</f>
        <v/>
      </c>
      <c r="EU172" s="409" t="str">
        <f>IF(AND('[1]Multi-Field'!$E$91=[1]Lists!BF172,'[1]Multi-Field'!$F$91="Drained"),BI172,IF(AND('[1]Multi-Field'!$E$91=[1]Lists!BF172,'[1]Multi-Field'!$F$91="undrained"),BH172,""))</f>
        <v/>
      </c>
      <c r="EV172" s="409" t="str">
        <f>IF(AND('[1]Multi-Field'!$E$92=[1]Lists!BF172,'[1]Multi-Field'!$F$92="Drained"),BI172,IF(AND('[1]Multi-Field'!$E$92=[1]Lists!BF172,'[1]Multi-Field'!$F$92="undrained"),BH172,""))</f>
        <v/>
      </c>
      <c r="EW172" s="409" t="str">
        <f>IF(AND('[1]Multi-Field'!$E$93=[1]Lists!BF172,'[1]Multi-Field'!$F$93="Drained"),BI172,IF(AND('[1]Multi-Field'!$E$93=[1]Lists!BF172,'[1]Multi-Field'!$F$93="undrained"),BH172,""))</f>
        <v/>
      </c>
      <c r="EX172" s="409" t="str">
        <f>IF(AND('[1]Multi-Field'!$E$94=[1]Lists!BF172,'[1]Multi-Field'!$F$94="Drained"),BI172,IF(AND('[1]Multi-Field'!$E$94=[1]Lists!BF172,'[1]Multi-Field'!$F$94="undrained"),BH172,""))</f>
        <v/>
      </c>
      <c r="EY172" s="409" t="str">
        <f>IF(AND('[1]Multi-Field'!$E$95=[1]Lists!BF172,'[1]Multi-Field'!$F$95="Drained"),BI172,IF(AND('[1]Multi-Field'!$E$95=[1]Lists!BF172,'[1]Multi-Field'!$F$95="undrained"),BH172,""))</f>
        <v/>
      </c>
      <c r="EZ172" s="409" t="str">
        <f>IF(AND('[1]Multi-Field'!$E$96=[1]Lists!BF172,'[1]Multi-Field'!$F$96="Drained"),BI172,IF(AND('[1]Multi-Field'!$E$96=[1]Lists!BF172,'[1]Multi-Field'!$F$96="undrained"),BH172,""))</f>
        <v/>
      </c>
      <c r="FA172" s="409" t="str">
        <f>IF(AND('[1]Multi-Field'!$E$97=[1]Lists!BF172,'[1]Multi-Field'!$F$97="Drained"),BI172,IF(AND('[1]Multi-Field'!$E$97=[1]Lists!BF172,'[1]Multi-Field'!$F$97="undrained"),BH172,""))</f>
        <v/>
      </c>
      <c r="FB172" s="409" t="str">
        <f>IF(AND('[1]Multi-Field'!$E$98=[1]Lists!BF172,'[1]Multi-Field'!$F$98="Drained"),BI172,IF(AND('[1]Multi-Field'!$E$98=[1]Lists!BF172,'[1]Multi-Field'!$F$98="undrained"),BH172,""))</f>
        <v/>
      </c>
      <c r="FC172" s="409" t="str">
        <f>IF(AND('[1]Multi-Field'!$E$99=[1]Lists!BF172,'[1]Multi-Field'!$F$99="Drained"),BI172,IF(AND('[1]Multi-Field'!$E$99=[1]Lists!BF172,'[1]Multi-Field'!$F$99="undrained"),BH172,""))</f>
        <v/>
      </c>
      <c r="FD172" s="409" t="str">
        <f>IF(AND('[1]Multi-Field'!$E$100=[1]Lists!BF172,'[1]Multi-Field'!$F$100="Drained"),BI172,IF(AND('[1]Multi-Field'!$E$100=[1]Lists!BF172,'[1]Multi-Field'!$F$100="undrained"),BH172,""))</f>
        <v/>
      </c>
      <c r="FE172" s="409" t="str">
        <f>IF(AND('[1]Multi-Field'!$E$101=[1]Lists!BF172,'[1]Multi-Field'!$F$101="Drained"),BI172,IF(AND('[1]Multi-Field'!$E$101=[1]Lists!BF172,'[1]Multi-Field'!$F$101="undrained"),BH172,""))</f>
        <v/>
      </c>
      <c r="FF172" s="409" t="str">
        <f>IF(AND('[1]Multi-Field'!$E$102=[1]Lists!BF172,'[1]Multi-Field'!$F$102="Drained"),BI172,IF(AND('[1]Multi-Field'!$E$102=[1]Lists!BF172,'[1]Multi-Field'!$F$102="undrained"),BH172,""))</f>
        <v/>
      </c>
      <c r="FG172" s="409" t="str">
        <f>IF(AND('[1]Multi-Field'!$E$103=[1]Lists!BF172,'[1]Multi-Field'!$F$103="Drained"),BI172,IF(AND('[1]Multi-Field'!$E$103=[1]Lists!BF172,'[1]Multi-Field'!$F$103="undrained"),BH172,""))</f>
        <v/>
      </c>
      <c r="FH172" s="409" t="str">
        <f>IF(AND('[1]Multi-Field'!$E$104=[1]Lists!BF172,'[1]Multi-Field'!$F$104="Drained"),BI172,IF(AND('[1]Multi-Field'!$E$104=[1]Lists!BF172,'[1]Multi-Field'!$F$104="undrained"),BH172,""))</f>
        <v/>
      </c>
      <c r="FI172" s="409" t="str">
        <f>IF(AND('[1]Multi-Field'!$E$105=[1]Lists!BF172,'[1]Multi-Field'!$F$105="Drained"),BI172,IF(AND('[1]Multi-Field'!$E$105=[1]Lists!BF172,'[1]Multi-Field'!$F$105="undrained"),BH172,""))</f>
        <v/>
      </c>
      <c r="FJ172" s="409" t="str">
        <f>IF(AND('[1]Multi-Field'!$E$106=[1]Lists!BF172,'[1]Multi-Field'!$F$106="Drained"),BI172,IF(AND('[1]Multi-Field'!$E$106=[1]Lists!BF172,'[1]Multi-Field'!$F$106="undrained"),BH172,""))</f>
        <v/>
      </c>
      <c r="FK172" s="409" t="str">
        <f>IF(AND('[1]Multi-Field'!$E$107=[1]Lists!BF172,'[1]Multi-Field'!$F$107="Drained"),BI172,IF(AND('[1]Multi-Field'!$E$107=[1]Lists!BF172,'[1]Multi-Field'!$F$107="undrained"),BH172,""))</f>
        <v/>
      </c>
      <c r="FL172" s="409" t="str">
        <f>IF(AND('[1]Multi-Field'!$E$108=[1]Lists!BF172,'[1]Multi-Field'!$F$108="Drained"),BI172,IF(AND('[1]Multi-Field'!$E$108=[1]Lists!BF172,'[1]Multi-Field'!$F$108="undrained"),BH172,""))</f>
        <v/>
      </c>
      <c r="FM172" s="409" t="str">
        <f>IF(AND('[1]Multi-Field'!$E$109=[1]Lists!BF172,'[1]Multi-Field'!$F$109="Drained"),BI172,IF(AND('[1]Multi-Field'!$E$109=[1]Lists!BF172,'[1]Multi-Field'!$F$109="undrained"),BH172,""))</f>
        <v/>
      </c>
      <c r="FN172" s="409" t="str">
        <f>IF(AND('[1]Multi-Field'!$E$110=[1]Lists!BF172,'[1]Multi-Field'!$F$110="Drained"),BI172,IF(AND('[1]Multi-Field'!$E$110=[1]Lists!BF172,'[1]Multi-Field'!$F$110="undrained"),BH172,""))</f>
        <v/>
      </c>
      <c r="FO172" s="409" t="str">
        <f>IF(AND('[1]Multi-Field'!$E$111=[1]Lists!BF172,'[1]Multi-Field'!$F$111="Drained"),BI172,IF(AND('[1]Multi-Field'!$E$111=[1]Lists!BF172,'[1]Multi-Field'!$F$111="undrained"),BH172,""))</f>
        <v/>
      </c>
      <c r="FP172" s="409" t="str">
        <f>IF(AND('[1]Multi-Field'!$E$112=[1]Lists!BF172,'[1]Multi-Field'!$F$112="Drained"),BI172,IF(AND('[1]Multi-Field'!$E$112=[1]Lists!BF172,'[1]Multi-Field'!$F$112="undrained"),BH172,""))</f>
        <v/>
      </c>
      <c r="FQ172" s="409" t="str">
        <f>IF(AND('[1]Multi-Field'!$E$113=[1]Lists!BF172,'[1]Multi-Field'!$F$113="Drained"),BI172,IF(AND('[1]Multi-Field'!$E$113=[1]Lists!BF172,'[1]Multi-Field'!$F$113="undrained"),BH172,""))</f>
        <v/>
      </c>
      <c r="FR172" s="409" t="str">
        <f>IF(AND('[1]Multi-Field'!$E$114=[1]Lists!BF172,'[1]Multi-Field'!$F$114="Drained"),BI172,IF(AND('[1]Multi-Field'!$E$114=[1]Lists!BF172,'[1]Multi-Field'!$F$114="undrained"),BH172,""))</f>
        <v/>
      </c>
      <c r="FS172" s="409" t="str">
        <f>IF(AND('[1]Multi-Field'!$E$115=[1]Lists!BF172,'[1]Multi-Field'!$F$115="Drained"),BI172,IF(AND('[1]Multi-Field'!$E$115=[1]Lists!BF172,'[1]Multi-Field'!$F$115="undrained"),BH172,""))</f>
        <v/>
      </c>
      <c r="FT172" s="409" t="str">
        <f>IF(AND('[1]Multi-Field'!$E$116=[1]Lists!BF172,'[1]Multi-Field'!$F$116="Drained"),BI172,IF(AND('[1]Multi-Field'!$E$116=[1]Lists!BF172,'[1]Multi-Field'!$F$116="undrained"),BH172,""))</f>
        <v/>
      </c>
      <c r="FU172" s="409" t="str">
        <f>IF(AND('[1]Multi-Field'!$E$117=[1]Lists!BF172,'[1]Multi-Field'!$F$117="Drained"),BI172,IF(AND('[1]Multi-Field'!$E$117=[1]Lists!BF172,'[1]Multi-Field'!$F$117="undrained"),BH172,""))</f>
        <v/>
      </c>
      <c r="FV172" s="409" t="str">
        <f>IF(AND('[1]Multi-Field'!$E$118=[1]Lists!BF172,'[1]Multi-Field'!$F$118="Drained"),BI172,IF(AND('[1]Multi-Field'!$E$118=[1]Lists!BF172,'[1]Multi-Field'!$F$118="undrained"),BH172,""))</f>
        <v/>
      </c>
      <c r="FW172" s="409" t="str">
        <f>IF(AND('[1]Multi-Field'!$E$119=[1]Lists!BF172,'[1]Multi-Field'!$F$119="Drained"),BI172,IF(AND('[1]Multi-Field'!$E$119=[1]Lists!BF172,'[1]Multi-Field'!$F$119="undrained"),BH172,""))</f>
        <v/>
      </c>
      <c r="FX172" s="409" t="str">
        <f>IF(AND('[1]Multi-Field'!$E$120=[1]Lists!BF172,'[1]Multi-Field'!$F$120="Drained"),BI172,IF(AND('[1]Multi-Field'!$E$120=[1]Lists!BF172,'[1]Multi-Field'!$F$120="undrained"),BH172,""))</f>
        <v/>
      </c>
    </row>
    <row r="173" spans="1:180" ht="13.5" customHeight="1">
      <c r="A173" s="7" t="s">
        <v>260</v>
      </c>
      <c r="B173" s="7"/>
      <c r="C173" s="7"/>
      <c r="D173" s="8">
        <v>75</v>
      </c>
      <c r="E173" s="8">
        <f t="shared" si="27"/>
        <v>75</v>
      </c>
      <c r="F173" s="8">
        <f t="shared" si="28"/>
        <v>75</v>
      </c>
      <c r="G173" s="8">
        <v>75</v>
      </c>
      <c r="H173" s="8">
        <v>70</v>
      </c>
      <c r="I173" s="8">
        <f t="shared" si="32"/>
        <v>70</v>
      </c>
      <c r="J173" s="8">
        <f t="shared" si="33"/>
        <v>70</v>
      </c>
      <c r="K173" s="8">
        <v>70</v>
      </c>
      <c r="L173" s="8">
        <v>95</v>
      </c>
      <c r="M173" s="8">
        <f t="shared" si="29"/>
        <v>95</v>
      </c>
      <c r="N173" s="8">
        <f t="shared" si="30"/>
        <v>95</v>
      </c>
      <c r="O173" s="8">
        <v>95</v>
      </c>
      <c r="P173" s="391">
        <v>148</v>
      </c>
      <c r="Q173" s="394"/>
      <c r="R173" s="395" t="b">
        <f>IF(OR('Multi-Field'!AA150=Lists!$AC$42,'Multi-Field'!AA150=Lists!$AC$43),IF('Multi-Field'!Z150="x",(IF('Multi-Field'!AC150=Lists!$Q$11,Lists!$R$11,IF('Multi-Field'!AC150=Lists!$Q$12,Lists!$R$12,IF('Multi-Field'!AC150=Lists!$Q$13,Lists!$R$13,IF('Multi-Field'!AC150=Lists!$Q$14,Lists!$R$14))))),IF('Multi-Field'!X150="x",(IF('Multi-Field'!AC150=Lists!$Q$11,Lists!$S$11,IF('Multi-Field'!AC150=Lists!$Q$12,Lists!$S$12,IF('Multi-Field'!AC150=Lists!$Q$13,Lists!$S$13,IF('Multi-Field'!AC150=Lists!$Q$14,Lists!$S$14))))),IF('Multi-Field'!V150="x",(IF('Multi-Field'!AC150=Lists!$Q$11,Lists!$T$11,IF('Multi-Field'!AC150=Lists!$Q$12,Lists!$T$12,IF('Multi-Field'!AC150=Lists!$Q$13,Lists!$T$13,IF('Multi-Field'!AC150=Lists!$Q$14,Lists!$T$14))))),0))))</f>
        <v>0</v>
      </c>
      <c r="S173" s="395" t="str">
        <f t="shared" si="38"/>
        <v/>
      </c>
      <c r="T173" s="395"/>
      <c r="U173" s="396"/>
      <c r="V173" s="383">
        <f>IF(OR('Multi-Field'!AI153=$U$4,'Multi-Field'!AI153=$U$5,'Multi-Field'!AI153=$U$6,'Multi-Field'!AI153=$U$7,'Multi-Field'!AI153=$U$8,'Multi-Field'!AI153=$U$9),(IF('Multi-Field'!AJ153=$V$2,100,IF('Multi-Field'!AJ153=$V$3,65,IF('Multi-Field'!AJ153=$V$4,53,IF('Multi-Field'!AJ153=$V$5,41,IF('Multi-Field'!AJ153=$V$6,23,IF('Multi-Field'!AJ153=$V$7,0,0))))))),0)</f>
        <v>0</v>
      </c>
      <c r="W173" s="383" t="str">
        <f>IF(AND(OR('Multi-Field'!AF153=$S$3,'Multi-Field'!AF153=S161,'Multi-Field'!AF153=$S$7),'Multi-Field'!AN153&lt;18,'Multi-Field'!AN153&gt;0),35,IF('Multi-Field'!AF153=$S$4,55,IF(AND('Multi-Field'!AF153=$S$6,'Multi-Field'!AN153&lt;18),30,IF(AND('Multi-Field'!AN153&gt;17,OR('Multi-Field'!AF153=$S$3,'Multi-Field'!AF153=$S$5,'Multi-Field'!AF153= $S$6,'Multi-Field'!AF153=$S$7)),25,"0"))))</f>
        <v>0</v>
      </c>
      <c r="X173" s="383">
        <f>IF(OR('Multi-Field'!BA153=$U$4,'Multi-Field'!BA153=$U$5,'Multi-Field'!BA153=$U$6,'Multi-Field'!BA153=U163,'Multi-Field'!BA153=$U$8,'Multi-Field'!BA153=$U$9),(IF('Multi-Field'!BB153=$V$2,100,IF('Multi-Field'!BB153=$V$3,65,IF('Multi-Field'!BB153=$V$4,53,IF('Multi-Field'!BB153=$V$5,41,IF('Multi-Field'!BB153=$V$6,23,IF('Multi-Field'!BB153=$V$7,0,0))))))),0)</f>
        <v>0</v>
      </c>
      <c r="Y173" s="383" t="str">
        <f>IF(AND(OR('Multi-Field'!AX153=$S$3,'Multi-Field'!AX153=$S$5,'Multi-Field'!AX153=$S$7),'Multi-Field'!BF153&lt;18),35,IF('Multi-Field'!AX153=$S$4,55,IF(AND('Multi-Field'!AX153=$S$6,'Multi-Field'!BF153&lt;18),30,IF(AND('Multi-Field'!BF153&gt;17,OR('Multi-Field'!AX153=$S$3,'Multi-Field'!AX153=$S$5,'Multi-Field'!AX153=$S$6,'Multi-Field'!AX153=$S$7)),25,"0"))))</f>
        <v>0</v>
      </c>
      <c r="Z173" s="383">
        <v>157</v>
      </c>
      <c r="AI173" s="384">
        <f>'[1]Multi-Field'!B169</f>
        <v>0</v>
      </c>
      <c r="AJ173" s="387" t="str">
        <f>IF(OR('[1]Multi-Field'!Q13=[1]Lists!$AC$42,'[1]Multi-Field'!Q13=[1]Lists!$AC$43),"x","")</f>
        <v/>
      </c>
      <c r="AK173" s="387" t="str">
        <f>IF(OR('[1]Multi-Field'!Q13=[1]Lists!$AC$6,'[1]Multi-Field'!Q13=$AC$2,'[1]Multi-Field'!Q13=$AC$4),"x","")</f>
        <v/>
      </c>
      <c r="AL173" s="387" t="str">
        <f>IF(OR('[1]Multi-Field'!Q13=[1]Lists!$AC$7,'[1]Multi-Field'!Q13=$AC$3,'[1]Multi-Field'!Q13=$AC$5),"x","")</f>
        <v/>
      </c>
      <c r="AM173" s="387" t="str">
        <f>IF(OR('[1]Multi-Field'!Q13=$AC$23,'[1]Multi-Field'!Q13=$AC$13,'[1]Multi-Field'!Q13=$AC$9,'[1]Multi-Field'!Q13=$AC$19,'[1]Multi-Field'!Q13=$AC$47),"x","")</f>
        <v/>
      </c>
      <c r="AN173" s="387" t="str">
        <f>IF(OR('[1]Multi-Field'!Q13=$AC$24,'[1]Multi-Field'!Q13=$AC$14,'[1]Multi-Field'!Q13=$AC$10,'[1]Multi-Field'!Q13=$AC$22,'[1]Multi-Field'!Q13=$AC$48),"x","")</f>
        <v/>
      </c>
      <c r="AO173" s="387" t="str">
        <f>IF(OR('[1]Multi-Field'!Q13=$AC$21,'[1]Multi-Field'!Q13=$AC$28,'[1]Multi-Field'!Q13=$AC$62,'[1]Multi-Field'!Q13=$AC$102,'[1]Multi-Field'!Q13=$AC$98),"x","")</f>
        <v/>
      </c>
      <c r="AP173" s="387" t="str">
        <f>IF(OR('[1]Multi-Field'!Q13=$AC$25,'[1]Multi-Field'!Q13=$AC$63,'[1]Multi-Field'!Q13=$AC$85,'[1]Multi-Field'!Q13=$AC$87,'[1]Multi-Field'!Q13=$AC$92,'[1]Multi-Field'!Q13=$AC$93),"x","")</f>
        <v/>
      </c>
      <c r="AQ173" s="387" t="str">
        <f>IF(OR('[1]Multi-Field'!Q13=$AC$20,'[1]Multi-Field'!Q13=$AC$27,'[1]Multi-Field'!Q13=$AC$58,'[1]Multi-Field'!Q13=$AC$86,'[1]Multi-Field'!Q13=$AC$103,'[1]Multi-Field'!Q13=$AC$94),"x","")</f>
        <v/>
      </c>
      <c r="AR173" s="387" t="str">
        <f>IF(OR('[1]Multi-Field'!Q13=$AC$35,'[1]Multi-Field'!Q13=$AC$40,'[1]Multi-Field'!Q13=$AC$45,),"x","")</f>
        <v/>
      </c>
      <c r="AS173" s="387" t="str">
        <f>IF(OR('[1]Multi-Field'!Q13=$AC$36,'[1]Multi-Field'!Q13=$AC$41,'[1]Multi-Field'!Q13=$AC$46,),"x","")</f>
        <v/>
      </c>
      <c r="AT173" s="387" t="str">
        <f>IF(OR('[1]Multi-Field'!Q13=$AC$52,'[1]Multi-Field'!Q13=$AC$53,'[1]Multi-Field'!Q13=$AC$54,'[1]Multi-Field'!Q13=$AC$55,'[1]Multi-Field'!Q13=$AC$68,'[1]Multi-Field'!Q13=$AC$69,'[1]Multi-Field'!Q13=$AC$74,'[1]Multi-Field'!Q13=$AC$71,'[1]Multi-Field'!Q13=$AC$70),"x","")</f>
        <v/>
      </c>
      <c r="AU173" s="387" t="str">
        <f>IF('[1]Multi-Field'!Q13=$AC$72,"x","")</f>
        <v/>
      </c>
      <c r="AV173" s="387" t="str">
        <f>IF('[1]Multi-Field'!Q13=$AC$73,"x","")</f>
        <v/>
      </c>
      <c r="AW173" s="387" t="str">
        <f>IF('[1]Multi-Field'!Q13=$AC$83,"x","")</f>
        <v/>
      </c>
      <c r="AX173" s="387" t="str">
        <f>IF('[1]Multi-Field'!Q13=$AC$84,"x","")</f>
        <v/>
      </c>
      <c r="AY173" s="387" t="str">
        <f>IF('[1]Multi-Field'!Q13=$AC$97,"x","")</f>
        <v/>
      </c>
      <c r="AZ173" s="387" t="str">
        <f>IF('[1]Multi-Field'!Q13=$AC$99,"x","")</f>
        <v/>
      </c>
      <c r="BA173" s="387" t="str">
        <f>IF('[1]Multi-Field'!Q13=$AC$104,"x","")</f>
        <v/>
      </c>
      <c r="BB173" s="387" t="str">
        <f>IF('[1]Multi-Field'!Q13=$AC$105,"x","")</f>
        <v/>
      </c>
      <c r="BC173" s="388"/>
      <c r="BF173" s="411" t="s">
        <v>1342</v>
      </c>
      <c r="BG173" s="412">
        <v>5</v>
      </c>
      <c r="BH173" s="412">
        <v>4.5</v>
      </c>
      <c r="BI173" s="412">
        <v>4.5</v>
      </c>
      <c r="BJ173" s="409" t="e">
        <f>IF(AND('[1]Single Field'!#REF!=[1]Lists!BF173,'[1]Single Field'!#REF!="Drained"),"x",IF(AND('[1]Single Field'!#REF!=[1]Lists!BF173,'[1]Single Field'!#REF!="Undrained"),O,""))</f>
        <v>#REF!</v>
      </c>
      <c r="BK173" s="409" t="str">
        <f>IF(AND('[1]Multi-Field'!$E$3=[1]Lists!BF173,'[1]Multi-Field'!$F$3="Drained"),BI173,IF(AND('[1]Multi-Field'!$E$3=BF173,'[1]Multi-Field'!$F$3="undrained"),BH173,""))</f>
        <v/>
      </c>
      <c r="BL173" s="409" t="str">
        <f>IF(AND('[1]Multi-Field'!$E$4=BF173,'[1]Multi-Field'!$F$4="Drained"),BI173,IF(AND('[1]Multi-Field'!$E$4=BF173,'[1]Multi-Field'!$F$4="undrained"),BH173,""))</f>
        <v/>
      </c>
      <c r="BM173" s="409" t="str">
        <f>IF(AND('[1]Multi-Field'!$E$5=BF173,'[1]Multi-Field'!$F$5="Drained"),BI173,IF(AND('[1]Multi-Field'!$E$5=BF173,'[1]Multi-Field'!$F$5="undrained"),BH173,""))</f>
        <v/>
      </c>
      <c r="BN173" s="409" t="str">
        <f>IF(AND('[1]Multi-Field'!$E$6=BF173,'[1]Multi-Field'!$F$6="Drained"),BI173,IF(AND('[1]Multi-Field'!$E$6=BF173,'[1]Multi-Field'!$F$6="undrained"),BH173,""))</f>
        <v/>
      </c>
      <c r="BO173" s="409" t="str">
        <f>IF(AND('[1]Multi-Field'!$E$7=BF173,'[1]Multi-Field'!$F$7="Drained"),BI173,IF(AND('[1]Multi-Field'!$E$7=BF173,'[1]Multi-Field'!$F$7="undrained"),BH173,""))</f>
        <v/>
      </c>
      <c r="BP173" s="409" t="str">
        <f>IF(AND('[1]Multi-Field'!$E$8=BF173,'[1]Multi-Field'!$F$8="Drained"),BI173,IF(AND('[1]Multi-Field'!$E$8=BF173,'[1]Multi-Field'!$F$8="undrained"),BH173,""))</f>
        <v/>
      </c>
      <c r="BQ173" s="409" t="str">
        <f>IF(AND('[1]Multi-Field'!$E$9=BF173,'[1]Multi-Field'!$F$9="Drained"),BI173,IF(AND('[1]Multi-Field'!$E$9=BF173,'[1]Multi-Field'!$F$9="undrained"),BH173,""))</f>
        <v/>
      </c>
      <c r="BR173" s="409" t="str">
        <f>IF(AND('[1]Multi-Field'!$E$10=BF173,'[1]Multi-Field'!$F$10="Drained"),BI173,IF(AND('[1]Multi-Field'!$E$10=BF173,'[1]Multi-Field'!$F$10="undrained"),BH173,""))</f>
        <v/>
      </c>
      <c r="BS173" s="409" t="str">
        <f>IF(AND('[1]Multi-Field'!$E$11=BF173,'[1]Multi-Field'!$F$11="Drained"),BI173,IF(AND('[1]Multi-Field'!$E$11=BF173,'[1]Multi-Field'!$F$11="undrained"),BH173,""))</f>
        <v/>
      </c>
      <c r="BT173" s="409" t="str">
        <f>IF(AND('[1]Multi-Field'!$E$12=BF173,'[1]Multi-Field'!$F$12="Drained"),BI173,IF(AND('[1]Multi-Field'!$E$12=BF173,'[1]Multi-Field'!$F$12="undrained"),BH173,""))</f>
        <v/>
      </c>
      <c r="BU173" s="409" t="str">
        <f>IF(AND('[1]Multi-Field'!$E$13=BF173,'[1]Multi-Field'!$F$13="Drained"),BI173,IF(AND('[1]Multi-Field'!$E$3=BF173,'[1]Multi-Field'!$F$13="undrained"),BH173,""))</f>
        <v/>
      </c>
      <c r="BV173" s="409" t="str">
        <f>IF(AND('[1]Multi-Field'!$E$14=BF173,'[1]Multi-Field'!$F$14="Drained"),BI173,IF(AND('[1]Multi-Field'!$E$14=BF173,'[1]Multi-Field'!$F$14="undrained"),BH173,""))</f>
        <v/>
      </c>
      <c r="BW173" s="409" t="str">
        <f>IF(AND('[1]Multi-Field'!$E$15=BF173,'[1]Multi-Field'!$F$15="Drained"),BI173,IF(AND('[1]Multi-Field'!$E$15=BF173,'[1]Multi-Field'!$F$15="undrained"),BH173,""))</f>
        <v/>
      </c>
      <c r="BX173" s="409" t="str">
        <f>IF(AND('[1]Multi-Field'!$E$16=[1]Lists!BF173,'[1]Multi-Field'!$F$16="Drained"),BI173,IF(AND('[1]Multi-Field'!$E$16=[1]Lists!BF173,'[1]Multi-Field'!$F$16="undrained"),BH173,""))</f>
        <v/>
      </c>
      <c r="BY173" s="409" t="str">
        <f>IF(AND('[1]Multi-Field'!$E$17=[1]Lists!BF173,'[1]Multi-Field'!$F$17="Drained"),BI173,IF(AND('[1]Multi-Field'!$E$17=[1]Lists!BF173,'[1]Multi-Field'!$F$17="undrained"),BH173,""))</f>
        <v/>
      </c>
      <c r="BZ173" s="409" t="str">
        <f>IF(AND('[1]Multi-Field'!$E$18=[1]Lists!BF173,'[1]Multi-Field'!$F$18="Drained"),BI173,IF(AND('[1]Multi-Field'!$E$18=[1]Lists!BF173,'[1]Multi-Field'!$F$18="undrained"),BH173,""))</f>
        <v/>
      </c>
      <c r="CA173" s="409" t="str">
        <f>IF(AND('[1]Multi-Field'!$E$19=[1]Lists!BF173,'[1]Multi-Field'!$F$19="Drained"),BI173,IF(AND('[1]Multi-Field'!$E$19=[1]Lists!BF173,'[1]Multi-Field'!$F$19="undrained"),BH173,""))</f>
        <v/>
      </c>
      <c r="CB173" s="409" t="str">
        <f>IF(AND('[1]Multi-Field'!$E$20=[1]Lists!BF173,'[1]Multi-Field'!$F$20="Drained"),BI173,IF(AND('[1]Multi-Field'!$E$20=[1]Lists!BF173,'[1]Multi-Field'!$F$20="undrained"),BH173,""))</f>
        <v/>
      </c>
      <c r="CC173" s="409" t="str">
        <f>IF(AND('[1]Multi-Field'!$E$21=[1]Lists!BF173,'[1]Multi-Field'!$F$21="Drained"),BI173,IF(AND('[1]Multi-Field'!$E$21=[1]Lists!BF173,'[1]Multi-Field'!$F$21="undrained"),BH173,""))</f>
        <v/>
      </c>
      <c r="CD173" s="409" t="str">
        <f>IF(AND('[1]Multi-Field'!$E$22=[1]Lists!BF173,'[1]Multi-Field'!$F$22="Drained"),BI173,IF(AND('[1]Multi-Field'!$E$22=[1]Lists!BF173,'[1]Multi-Field'!$F$22="undrained"),BH173,""))</f>
        <v/>
      </c>
      <c r="CE173" s="409" t="str">
        <f>IF(AND('[1]Multi-Field'!$E$23=[1]Lists!BF173,'[1]Multi-Field'!$F$23="Drained"),BI173,IF(AND('[1]Multi-Field'!$E$23=[1]Lists!BF173,'[1]Multi-Field'!$F$23="undrained"),BH173,""))</f>
        <v/>
      </c>
      <c r="CF173" s="409" t="str">
        <f>IF(AND('[1]Multi-Field'!$E$24=[1]Lists!BF173,'[1]Multi-Field'!$F$24="Drained"),BI173,IF(AND('[1]Multi-Field'!$E$24=[1]Lists!BF173,'[1]Multi-Field'!$F$24="undrained"),BH173,""))</f>
        <v/>
      </c>
      <c r="CG173" s="409" t="str">
        <f>IF(AND('[1]Multi-Field'!$E$25=[1]Lists!BF173,'[1]Multi-Field'!$F$25="Drained"),BI173,IF(AND('[1]Multi-Field'!$E$25=[1]Lists!BF173,'[1]Multi-Field'!$F$25="undrained"),BH173,""))</f>
        <v/>
      </c>
      <c r="CH173" s="409" t="str">
        <f>IF(AND('[1]Multi-Field'!$E$26=[1]Lists!BF173,'[1]Multi-Field'!$F$26="Drained"),BI173,IF(AND('[1]Multi-Field'!$E$26=[1]Lists!BF173,'[1]Multi-Field'!$F$26="undrained"),BH173,""))</f>
        <v/>
      </c>
      <c r="CI173" s="409" t="str">
        <f>IF(AND('[1]Multi-Field'!$E$27=[1]Lists!BF173,'[1]Multi-Field'!$F$27="Drained"),BI173,IF(AND('[1]Multi-Field'!$E$27=[1]Lists!BF173,'[1]Multi-Field'!$F$27="undrained"),BH173,""))</f>
        <v/>
      </c>
      <c r="CJ173" s="409" t="str">
        <f>IF(AND('[1]Multi-Field'!$E$28=[1]Lists!BF173,'[1]Multi-Field'!$F$28="Drained"),BI173,IF(AND('[1]Multi-Field'!$E$28=[1]Lists!BF173,'[1]Multi-Field'!$F$28="undrained"),BH173,""))</f>
        <v/>
      </c>
      <c r="CK173" s="409" t="str">
        <f>IF(AND('[1]Multi-Field'!$E$29=[1]Lists!BF173,'[1]Multi-Field'!$F$29="Drained"),BI173,IF(AND('[1]Multi-Field'!$E$29=[1]Lists!BF173,'[1]Multi-Field'!$F$29="undrained"),BH173,""))</f>
        <v/>
      </c>
      <c r="CL173" s="409" t="str">
        <f>IF(AND('[1]Multi-Field'!$E$30=[1]Lists!BF173,'[1]Multi-Field'!$F$30="Drained"),BI173,IF(AND('[1]Multi-Field'!$E$30=[1]Lists!BF173,'[1]Multi-Field'!$F$30="undrained"),BH173,""))</f>
        <v/>
      </c>
      <c r="CM173" s="409" t="str">
        <f>IF(AND('[1]Multi-Field'!$E$31=[1]Lists!BF173,'[1]Multi-Field'!$F$31="Drained"),BI173,IF(AND('[1]Multi-Field'!$E$31=[1]Lists!BF173,'[1]Multi-Field'!$F$31="undrained"),BH173,""))</f>
        <v/>
      </c>
      <c r="CN173" s="409" t="str">
        <f>IF(AND('[1]Multi-Field'!$E$32=[1]Lists!BF173,'[1]Multi-Field'!$F$32="Drained"),BI173,IF(AND('[1]Multi-Field'!$E$32=[1]Lists!BF173,'[1]Multi-Field'!$F$32="undrained"),BH173,""))</f>
        <v/>
      </c>
      <c r="CO173" s="409" t="str">
        <f>IF(AND('[1]Multi-Field'!$E$33=[1]Lists!BF173,'[1]Multi-Field'!$F$33="Drained"),BI173,IF(AND('[1]Multi-Field'!$E$33=[1]Lists!BF173,'[1]Multi-Field'!$F$33="undrained"),BH173,""))</f>
        <v/>
      </c>
      <c r="CP173" s="409" t="str">
        <f>IF(AND('[1]Multi-Field'!$E$34=[1]Lists!BF173,'[1]Multi-Field'!$F$34="Drained"),BI173,IF(AND('[1]Multi-Field'!$E$34=[1]Lists!BF173,'[1]Multi-Field'!$F$34="undrained"),BH173,""))</f>
        <v/>
      </c>
      <c r="CQ173" s="409" t="str">
        <f>IF(AND('[1]Multi-Field'!$E$35=[1]Lists!BF173,'[1]Multi-Field'!$F$35="Drained"),BI173,IF(AND('[1]Multi-Field'!$E$35=[1]Lists!BF173,'[1]Multi-Field'!$F$35="undrained"),BH173,""))</f>
        <v/>
      </c>
      <c r="CR173" s="409" t="str">
        <f>IF(AND('[1]Multi-Field'!$E$36=[1]Lists!BF173,'[1]Multi-Field'!$F$36="Drained"),BI173,IF(AND('[1]Multi-Field'!$E$36=[1]Lists!BF173,'[1]Multi-Field'!$F$36="undrained"),BH173,""))</f>
        <v/>
      </c>
      <c r="CS173" s="409" t="str">
        <f>IF(AND('[1]Multi-Field'!$E$37=[1]Lists!BF173,'[1]Multi-Field'!$F$37="Drained"),BI173,IF(AND('[1]Multi-Field'!$E$37=[1]Lists!BF173,'[1]Multi-Field'!$F$37="undrained"),BH173,""))</f>
        <v/>
      </c>
      <c r="CT173" s="409" t="str">
        <f>IF(AND('[1]Multi-Field'!$E$38=[1]Lists!BF173,'[1]Multi-Field'!$F$38="Drained"),BI173,IF(AND('[1]Multi-Field'!$E$38=[1]Lists!BF173,'[1]Multi-Field'!$F$38="undrained"),BH173,""))</f>
        <v/>
      </c>
      <c r="CU173" s="409" t="str">
        <f>IF(AND('[1]Multi-Field'!$E$39=[1]Lists!BF173,'[1]Multi-Field'!$F$39="Drained"),BI173,IF(AND('[1]Multi-Field'!$E$39=[1]Lists!BF173,'[1]Multi-Field'!$F$39="undrained"),BH173,""))</f>
        <v/>
      </c>
      <c r="CV173" s="409" t="str">
        <f>IF(AND('[1]Multi-Field'!$E$40=[1]Lists!BF173,'[1]Multi-Field'!$F$40="Drained"),BI173,IF(AND('[1]Multi-Field'!$E$40=[1]Lists!BF173,'[1]Multi-Field'!$F$40="undrained"),BH173,""))</f>
        <v/>
      </c>
      <c r="CW173" s="409" t="str">
        <f>IF(AND('[1]Multi-Field'!$E$41=[1]Lists!BF173,'[1]Multi-Field'!$F$40="Drained"),BI173,IF(AND('[1]Multi-Field'!$E$40=[1]Lists!BF173,'[1]Multi-Field'!$F$40="undrained"),BH173,""))</f>
        <v/>
      </c>
      <c r="CX173" s="409" t="str">
        <f>IF(AND('[1]Multi-Field'!$E$42=[1]Lists!BF173,'[1]Multi-Field'!$F$42="Drained"),BI173,IF(AND('[1]Multi-Field'!$E$42=[1]Lists!BF173,'[1]Multi-Field'!$F$42="undrained"),BH173,""))</f>
        <v/>
      </c>
      <c r="CY173" s="409" t="str">
        <f>IF(AND('[1]Multi-Field'!$E$43=[1]Lists!BF173,'[1]Multi-Field'!$F$43="Drained"),BI173,IF(AND('[1]Multi-Field'!$E$43=[1]Lists!BF173,'[1]Multi-Field'!$F$43="undrained"),BH173,""))</f>
        <v/>
      </c>
      <c r="CZ173" s="409" t="str">
        <f>IF(AND('[1]Multi-Field'!$E$44=[1]Lists!BF173,'[1]Multi-Field'!$F$44="Drained"),BI173,IF(AND('[1]Multi-Field'!$E$44=[1]Lists!BF173,'[1]Multi-Field'!$F$44="undrained"),BH173,""))</f>
        <v/>
      </c>
      <c r="DA173" s="409" t="str">
        <f>IF(AND('[1]Multi-Field'!$E$45=[1]Lists!BF173,'[1]Multi-Field'!$F$45="Drained"),BI173,IF(AND('[1]Multi-Field'!$E$45=[1]Lists!BF173,'[1]Multi-Field'!$F$45="undrained"),BH173,""))</f>
        <v/>
      </c>
      <c r="DB173" s="409" t="str">
        <f>IF(AND('[1]Multi-Field'!$E$46=[1]Lists!BF173,'[1]Multi-Field'!$F$46="Drained"),BI173,IF(AND('[1]Multi-Field'!$E$46=[1]Lists!BF173,'[1]Multi-Field'!$F$46="undrained"),BH173,""))</f>
        <v/>
      </c>
      <c r="DC173" s="409" t="str">
        <f>IF(AND('[1]Multi-Field'!$E$47=[1]Lists!BF173,'[1]Multi-Field'!$F$47="Drained"),BI173,IF(AND('[1]Multi-Field'!$E$47=[1]Lists!BF173,'[1]Multi-Field'!$F$47="undrained"),BH173,""))</f>
        <v/>
      </c>
      <c r="DD173" s="409" t="str">
        <f>IF(AND('[1]Multi-Field'!$E$48=[1]Lists!BF173,'[1]Multi-Field'!$F$48="Drained"),BI173,IF(AND('[1]Multi-Field'!$E$48=[1]Lists!BF173,'[1]Multi-Field'!$F$48="undrained"),BH173,""))</f>
        <v/>
      </c>
      <c r="DE173" s="409" t="str">
        <f>IF(AND('[1]Multi-Field'!$E$49=[1]Lists!BF173,'[1]Multi-Field'!$F$49="Drained"),BI173,IF(AND('[1]Multi-Field'!$E$49=[1]Lists!BF173,'[1]Multi-Field'!$F$9="undrained"),BH173,""))</f>
        <v/>
      </c>
      <c r="DF173" s="409" t="str">
        <f>IF(AND('[1]Multi-Field'!$E$50=[1]Lists!BF173,'[1]Multi-Field'!$F$50="Drained"),BI173,IF(AND('[1]Multi-Field'!$E$50=[1]Lists!BF173,'[1]Multi-Field'!$F$50="undrained"),BH173,""))</f>
        <v/>
      </c>
      <c r="DG173" s="409" t="str">
        <f>IF(AND('[1]Multi-Field'!$E$51=[1]Lists!BF173,'[1]Multi-Field'!$F$51="Drained"),BI173,IF(AND('[1]Multi-Field'!$E$51=[1]Lists!BF173,'[1]Multi-Field'!$F$51="undrained"),BH173,""))</f>
        <v/>
      </c>
      <c r="DH173" s="409" t="str">
        <f>IF(AND('[1]Multi-Field'!$E$52=[1]Lists!BF173,'[1]Multi-Field'!$F$52="Drained"),BI173,IF(AND('[1]Multi-Field'!$E$52=[1]Lists!BF173,'[1]Multi-Field'!$F$52="undrained"),BH173,""))</f>
        <v/>
      </c>
      <c r="DI173" s="409" t="str">
        <f>IF(AND('[1]Multi-Field'!$E$53=[1]Lists!BF173,'[1]Multi-Field'!$F$53="Drained"),BI173,IF(AND('[1]Multi-Field'!$E$53=[1]Lists!BF173,'[1]Multi-Field'!$F$53="undrained"),BH173,""))</f>
        <v/>
      </c>
      <c r="DJ173" s="409" t="str">
        <f>IF(AND('[1]Multi-Field'!$E$54=[1]Lists!BF173,'[1]Multi-Field'!$F$54="Drained"),BI173,IF(AND('[1]Multi-Field'!$E$54=[1]Lists!BF173,'[1]Multi-Field'!$F$54="undrained"),BH173,""))</f>
        <v/>
      </c>
      <c r="DK173" s="409" t="str">
        <f>IF(AND('[1]Multi-Field'!$E$55=[1]Lists!BF173,'[1]Multi-Field'!$F$55="Drained"),BI173,IF(AND('[1]Multi-Field'!$E$55=[1]Lists!BF173,'[1]Multi-Field'!$F$55="undrained"),BH173,""))</f>
        <v/>
      </c>
      <c r="DL173" s="409" t="str">
        <f>IF(AND('[1]Multi-Field'!$E$56=[1]Lists!BF173,'[1]Multi-Field'!$F$56="Drained"),BI173,IF(AND('[1]Multi-Field'!$E$56=[1]Lists!BF173,'[1]Multi-Field'!$F$56="undrained"),BH173,""))</f>
        <v/>
      </c>
      <c r="DM173" s="409" t="str">
        <f>IF(AND('[1]Multi-Field'!$E$57=[1]Lists!BF173,'[1]Multi-Field'!$F$57="Drained"),BI173,IF(AND('[1]Multi-Field'!$E$57=[1]Lists!BF173,'[1]Multi-Field'!$F$57="undrained"),BH173,""))</f>
        <v/>
      </c>
      <c r="DN173" s="409" t="str">
        <f>IF(AND('[1]Multi-Field'!$E$58=[1]Lists!BF173,'[1]Multi-Field'!$F$58="Drained"),BI173,IF(AND('[1]Multi-Field'!$E$58=[1]Lists!BF173,'[1]Multi-Field'!$F$58="undrained"),BH173,""))</f>
        <v/>
      </c>
      <c r="DO173" s="409" t="str">
        <f>IF(AND('[1]Multi-Field'!$E$59=[1]Lists!BF173,'[1]Multi-Field'!$F$59="Drained"),BI173,IF(AND('[1]Multi-Field'!$E$59=[1]Lists!BF173,'[1]Multi-Field'!$F$59="undrained"),BH173,""))</f>
        <v/>
      </c>
      <c r="DP173" s="409" t="str">
        <f>IF(AND('[1]Multi-Field'!$E$60=[1]Lists!BF173,'[1]Multi-Field'!$F$60="Drained"),BI173,IF(AND('[1]Multi-Field'!$E$60=[1]Lists!BF173,'[1]Multi-Field'!$F$60="undrained"),BH173,""))</f>
        <v/>
      </c>
      <c r="DQ173" s="409" t="str">
        <f>IF(AND('[1]Multi-Field'!$E$61=[1]Lists!BF173,'[1]Multi-Field'!$F$61="Drained"),BI173,IF(AND('[1]Multi-Field'!$E$61=[1]Lists!BF173,'[1]Multi-Field'!$F$61="undrained"),BH173,""))</f>
        <v/>
      </c>
      <c r="DR173" s="409" t="str">
        <f>IF(AND('[1]Multi-Field'!$E$62=[1]Lists!BF173,'[1]Multi-Field'!$F$62="Drained"),BI173,IF(AND('[1]Multi-Field'!$E$62=[1]Lists!BF173,'[1]Multi-Field'!$F$62="undrained"),BH173,""))</f>
        <v/>
      </c>
      <c r="DS173" s="409" t="str">
        <f>IF(AND('[1]Multi-Field'!$E$63=[1]Lists!BF173,'[1]Multi-Field'!$F$63="Drained"),BI173,IF(AND('[1]Multi-Field'!$E$63=[1]Lists!BF173,'[1]Multi-Field'!$F$63="undrained"),BH173,""))</f>
        <v/>
      </c>
      <c r="DT173" s="409" t="str">
        <f>IF(AND('[1]Multi-Field'!$E$64=[1]Lists!BF173,'[1]Multi-Field'!$F$64="Drained"),BI173,IF(AND('[1]Multi-Field'!$E$64=[1]Lists!BF173,'[1]Multi-Field'!$F$64="undrained"),BH173,""))</f>
        <v/>
      </c>
      <c r="DU173" s="409" t="str">
        <f>IF(AND('[1]Multi-Field'!$E$65=[1]Lists!BF173,'[1]Multi-Field'!$F$65="Drained"),BI173,IF(AND('[1]Multi-Field'!$E$65=[1]Lists!BF173,'[1]Multi-Field'!$F$65="undrained"),BH173,""))</f>
        <v/>
      </c>
      <c r="DV173" s="409" t="str">
        <f>IF(AND('[1]Multi-Field'!$E$66=[1]Lists!BF173,'[1]Multi-Field'!$F$66="Drained"),BI173,IF(AND('[1]Multi-Field'!$E$66=[1]Lists!BF173,'[1]Multi-Field'!$F$66="undrained"),BH173,""))</f>
        <v/>
      </c>
      <c r="DW173" s="409" t="str">
        <f>IF(AND('[1]Multi-Field'!$E$67=[1]Lists!BF173,'[1]Multi-Field'!$F$67="Drained"),BI173,IF(AND('[1]Multi-Field'!$E$67=[1]Lists!BF173,'[1]Multi-Field'!$F$67="undrained"),BH173,""))</f>
        <v/>
      </c>
      <c r="DX173" s="409" t="str">
        <f>IF(AND('[1]Multi-Field'!$E$68=[1]Lists!BF173,'[1]Multi-Field'!$F$68="Drained"),BI173,IF(AND('[1]Multi-Field'!$E$68=[1]Lists!BF173,'[1]Multi-Field'!$F$68="undrained"),BH173,""))</f>
        <v/>
      </c>
      <c r="DY173" s="409" t="str">
        <f>IF(AND('[1]Multi-Field'!$E$69=[1]Lists!BF173,'[1]Multi-Field'!$F$69="Drained"),BI173,IF(AND('[1]Multi-Field'!$E$69=[1]Lists!BF173,'[1]Multi-Field'!$F$69="undrained"),BH173,""))</f>
        <v/>
      </c>
      <c r="DZ173" s="409" t="str">
        <f>IF(AND('[1]Multi-Field'!$E$70=[1]Lists!BF173,'[1]Multi-Field'!$F$70="Drained"),BI173,IF(AND('[1]Multi-Field'!$E$70=[1]Lists!BF173,'[1]Multi-Field'!$F$70="undrained"),BH173,""))</f>
        <v/>
      </c>
      <c r="EA173" s="409" t="str">
        <f>IF(AND('[1]Multi-Field'!$E$71=[1]Lists!BF173,'[1]Multi-Field'!$F$71="Drained"),BI173,IF(AND('[1]Multi-Field'!$E$71=[1]Lists!BF173,'[1]Multi-Field'!$F$71="undrained"),BH173,""))</f>
        <v/>
      </c>
      <c r="EB173" s="409" t="str">
        <f>IF(AND('[1]Multi-Field'!$E$72=[1]Lists!BF173,'[1]Multi-Field'!$F$72="Drained"),BI173,IF(AND('[1]Multi-Field'!$E$72=[1]Lists!BF173,'[1]Multi-Field'!$F$72="undrained"),BH173,""))</f>
        <v/>
      </c>
      <c r="EC173" s="409" t="str">
        <f>IF(AND('[1]Multi-Field'!$E$73=[1]Lists!BF173,'[1]Multi-Field'!$F$73="Drained"),BI173,IF(AND('[1]Multi-Field'!$E$73=[1]Lists!BF173,'[1]Multi-Field'!$F$73="undrained"),BH173,""))</f>
        <v/>
      </c>
      <c r="ED173" s="409" t="str">
        <f>IF(AND('[1]Multi-Field'!$E$74=[1]Lists!BF173,'[1]Multi-Field'!$F$74="Drained"),BI173,IF(AND('[1]Multi-Field'!$E$74=[1]Lists!BF173,'[1]Multi-Field'!$F$74="undrained"),BH173,""))</f>
        <v/>
      </c>
      <c r="EE173" s="409" t="str">
        <f>IF(AND('[1]Multi-Field'!$E$75=[1]Lists!BF173,'[1]Multi-Field'!$F$75="Drained"),BI173,IF(AND('[1]Multi-Field'!$E$75=[1]Lists!BF173,'[1]Multi-Field'!$F$75="undrained"),BH173,""))</f>
        <v/>
      </c>
      <c r="EF173" s="409" t="str">
        <f>IF(AND('[1]Multi-Field'!$E$76=[1]Lists!BF173,'[1]Multi-Field'!$F$76="Drained"),BI173,IF(AND('[1]Multi-Field'!$E$76=[1]Lists!BF173,'[1]Multi-Field'!$F$6="undrained"),BH173,""))</f>
        <v/>
      </c>
      <c r="EG173" s="409" t="str">
        <f>IF(AND('[1]Multi-Field'!$E$77=[1]Lists!BF173,'[1]Multi-Field'!$F$77="Drained"),BI173,IF(AND('[1]Multi-Field'!$E$77=[1]Lists!BF173,'[1]Multi-Field'!$F$77="undrained"),BH173,""))</f>
        <v/>
      </c>
      <c r="EH173" s="409" t="str">
        <f>IF(AND('[1]Multi-Field'!$E$78=[1]Lists!BF173,'[1]Multi-Field'!$F$78="Drained"),BI173,IF(AND('[1]Multi-Field'!$E$78=[1]Lists!BF173,'[1]Multi-Field'!$F$78="undrained"),BH173,""))</f>
        <v/>
      </c>
      <c r="EI173" s="409" t="str">
        <f>IF(AND('[1]Multi-Field'!$E$79=[1]Lists!BF173,'[1]Multi-Field'!$F$79="Drained"),BI173,IF(AND('[1]Multi-Field'!$E$79=[1]Lists!BF173,'[1]Multi-Field'!$F$79="undrained"),BH173,""))</f>
        <v/>
      </c>
      <c r="EJ173" s="409" t="str">
        <f>IF(AND('[1]Multi-Field'!$E$80=[1]Lists!BF173,'[1]Multi-Field'!$F$80="Drained"),BI173,IF(AND('[1]Multi-Field'!$E$80=[1]Lists!BF173,'[1]Multi-Field'!$F$80="undrained"),BH173,""))</f>
        <v/>
      </c>
      <c r="EK173" s="409" t="str">
        <f>IF(AND('[1]Multi-Field'!$E$81=[1]Lists!BF173,'[1]Multi-Field'!$F$81="Drained"),BI173,IF(AND('[1]Multi-Field'!$E$81=[1]Lists!BF173,'[1]Multi-Field'!$F$81="undrained"),BH173,""))</f>
        <v/>
      </c>
      <c r="EL173" s="409" t="str">
        <f>IF(AND('[1]Multi-Field'!$E$82=[1]Lists!BF173,'[1]Multi-Field'!$F$82="Drained"),BI173,IF(AND('[1]Multi-Field'!$E$82=[1]Lists!BF173,'[1]Multi-Field'!$F$82="undrained"),BH173,""))</f>
        <v/>
      </c>
      <c r="EM173" s="409" t="str">
        <f>IF(AND('[1]Multi-Field'!$E$83=[1]Lists!BF173,'[1]Multi-Field'!$F$83="Drained"),BI173,IF(AND('[1]Multi-Field'!$E$83=[1]Lists!BF173,'[1]Multi-Field'!$F$83="undrained"),BH173,""))</f>
        <v/>
      </c>
      <c r="EN173" s="409" t="str">
        <f>IF(AND('[1]Multi-Field'!$E$84=[1]Lists!BF173,'[1]Multi-Field'!$F$84="Drained"),BI173,IF(AND('[1]Multi-Field'!$E$84=[1]Lists!BF173,'[1]Multi-Field'!$F$84="undrained"),BH173,""))</f>
        <v/>
      </c>
      <c r="EO173" s="409" t="str">
        <f>IF(AND('[1]Multi-Field'!$E$85=[1]Lists!BF173,'[1]Multi-Field'!$F$85="Drained"),BI173,IF(AND('[1]Multi-Field'!$E$85=[1]Lists!BF173,'[1]Multi-Field'!$F$85="undrained"),BH173,""))</f>
        <v/>
      </c>
      <c r="EP173" s="409" t="str">
        <f>IF(AND('[1]Multi-Field'!$E$86=[1]Lists!BF173,'[1]Multi-Field'!$F$86="Drained"),BI173,IF(AND('[1]Multi-Field'!$E$86=[1]Lists!BF173,'[1]Multi-Field'!$F$86="undrained"),BH173,""))</f>
        <v/>
      </c>
      <c r="EQ173" s="409" t="str">
        <f>IF(AND('[1]Multi-Field'!$E$87=[1]Lists!BF173,'[1]Multi-Field'!$F$87="Drained"),BI173,IF(AND('[1]Multi-Field'!$E$87=[1]Lists!BF173,'[1]Multi-Field'!$F$87="undrained"),BH173,""))</f>
        <v/>
      </c>
      <c r="ER173" s="409" t="str">
        <f>IF(AND('[1]Multi-Field'!$E$88=[1]Lists!BF173,'[1]Multi-Field'!$F$88="Drained"),BI173,IF(AND('[1]Multi-Field'!$E$88=[1]Lists!BF173,'[1]Multi-Field'!$F$88="undrained"),BH173,""))</f>
        <v/>
      </c>
      <c r="ES173" s="409" t="str">
        <f>IF(AND('[1]Multi-Field'!$E$89=[1]Lists!BF173,'[1]Multi-Field'!$F$89="Drained"),BI173,IF(AND('[1]Multi-Field'!$E$89=[1]Lists!BF173,'[1]Multi-Field'!$F$89="undrained"),BH173,""))</f>
        <v/>
      </c>
      <c r="ET173" s="409" t="str">
        <f>IF(AND('[1]Multi-Field'!$E$90=[1]Lists!BF173,'[1]Multi-Field'!$F$90="Drained"),BI173,IF(AND('[1]Multi-Field'!$E$90=[1]Lists!BF173,'[1]Multi-Field'!$F$90="undrained"),BH173,""))</f>
        <v/>
      </c>
      <c r="EU173" s="409" t="str">
        <f>IF(AND('[1]Multi-Field'!$E$91=[1]Lists!BF173,'[1]Multi-Field'!$F$91="Drained"),BI173,IF(AND('[1]Multi-Field'!$E$91=[1]Lists!BF173,'[1]Multi-Field'!$F$91="undrained"),BH173,""))</f>
        <v/>
      </c>
      <c r="EV173" s="409" t="str">
        <f>IF(AND('[1]Multi-Field'!$E$92=[1]Lists!BF173,'[1]Multi-Field'!$F$92="Drained"),BI173,IF(AND('[1]Multi-Field'!$E$92=[1]Lists!BF173,'[1]Multi-Field'!$F$92="undrained"),BH173,""))</f>
        <v/>
      </c>
      <c r="EW173" s="409" t="str">
        <f>IF(AND('[1]Multi-Field'!$E$93=[1]Lists!BF173,'[1]Multi-Field'!$F$93="Drained"),BI173,IF(AND('[1]Multi-Field'!$E$93=[1]Lists!BF173,'[1]Multi-Field'!$F$93="undrained"),BH173,""))</f>
        <v/>
      </c>
      <c r="EX173" s="409" t="str">
        <f>IF(AND('[1]Multi-Field'!$E$94=[1]Lists!BF173,'[1]Multi-Field'!$F$94="Drained"),BI173,IF(AND('[1]Multi-Field'!$E$94=[1]Lists!BF173,'[1]Multi-Field'!$F$94="undrained"),BH173,""))</f>
        <v/>
      </c>
      <c r="EY173" s="409" t="str">
        <f>IF(AND('[1]Multi-Field'!$E$95=[1]Lists!BF173,'[1]Multi-Field'!$F$95="Drained"),BI173,IF(AND('[1]Multi-Field'!$E$95=[1]Lists!BF173,'[1]Multi-Field'!$F$95="undrained"),BH173,""))</f>
        <v/>
      </c>
      <c r="EZ173" s="409" t="str">
        <f>IF(AND('[1]Multi-Field'!$E$96=[1]Lists!BF173,'[1]Multi-Field'!$F$96="Drained"),BI173,IF(AND('[1]Multi-Field'!$E$96=[1]Lists!BF173,'[1]Multi-Field'!$F$96="undrained"),BH173,""))</f>
        <v/>
      </c>
      <c r="FA173" s="409" t="str">
        <f>IF(AND('[1]Multi-Field'!$E$97=[1]Lists!BF173,'[1]Multi-Field'!$F$97="Drained"),BI173,IF(AND('[1]Multi-Field'!$E$97=[1]Lists!BF173,'[1]Multi-Field'!$F$97="undrained"),BH173,""))</f>
        <v/>
      </c>
      <c r="FB173" s="409" t="str">
        <f>IF(AND('[1]Multi-Field'!$E$98=[1]Lists!BF173,'[1]Multi-Field'!$F$98="Drained"),BI173,IF(AND('[1]Multi-Field'!$E$98=[1]Lists!BF173,'[1]Multi-Field'!$F$98="undrained"),BH173,""))</f>
        <v/>
      </c>
      <c r="FC173" s="409" t="str">
        <f>IF(AND('[1]Multi-Field'!$E$99=[1]Lists!BF173,'[1]Multi-Field'!$F$99="Drained"),BI173,IF(AND('[1]Multi-Field'!$E$99=[1]Lists!BF173,'[1]Multi-Field'!$F$99="undrained"),BH173,""))</f>
        <v/>
      </c>
      <c r="FD173" s="409" t="str">
        <f>IF(AND('[1]Multi-Field'!$E$100=[1]Lists!BF173,'[1]Multi-Field'!$F$100="Drained"),BI173,IF(AND('[1]Multi-Field'!$E$100=[1]Lists!BF173,'[1]Multi-Field'!$F$100="undrained"),BH173,""))</f>
        <v/>
      </c>
      <c r="FE173" s="409" t="str">
        <f>IF(AND('[1]Multi-Field'!$E$101=[1]Lists!BF173,'[1]Multi-Field'!$F$101="Drained"),BI173,IF(AND('[1]Multi-Field'!$E$101=[1]Lists!BF173,'[1]Multi-Field'!$F$101="undrained"),BH173,""))</f>
        <v/>
      </c>
      <c r="FF173" s="409" t="str">
        <f>IF(AND('[1]Multi-Field'!$E$102=[1]Lists!BF173,'[1]Multi-Field'!$F$102="Drained"),BI173,IF(AND('[1]Multi-Field'!$E$102=[1]Lists!BF173,'[1]Multi-Field'!$F$102="undrained"),BH173,""))</f>
        <v/>
      </c>
      <c r="FG173" s="409" t="str">
        <f>IF(AND('[1]Multi-Field'!$E$103=[1]Lists!BF173,'[1]Multi-Field'!$F$103="Drained"),BI173,IF(AND('[1]Multi-Field'!$E$103=[1]Lists!BF173,'[1]Multi-Field'!$F$103="undrained"),BH173,""))</f>
        <v/>
      </c>
      <c r="FH173" s="409" t="str">
        <f>IF(AND('[1]Multi-Field'!$E$104=[1]Lists!BF173,'[1]Multi-Field'!$F$104="Drained"),BI173,IF(AND('[1]Multi-Field'!$E$104=[1]Lists!BF173,'[1]Multi-Field'!$F$104="undrained"),BH173,""))</f>
        <v/>
      </c>
      <c r="FI173" s="409" t="str">
        <f>IF(AND('[1]Multi-Field'!$E$105=[1]Lists!BF173,'[1]Multi-Field'!$F$105="Drained"),BI173,IF(AND('[1]Multi-Field'!$E$105=[1]Lists!BF173,'[1]Multi-Field'!$F$105="undrained"),BH173,""))</f>
        <v/>
      </c>
      <c r="FJ173" s="409" t="str">
        <f>IF(AND('[1]Multi-Field'!$E$106=[1]Lists!BF173,'[1]Multi-Field'!$F$106="Drained"),BI173,IF(AND('[1]Multi-Field'!$E$106=[1]Lists!BF173,'[1]Multi-Field'!$F$106="undrained"),BH173,""))</f>
        <v/>
      </c>
      <c r="FK173" s="409" t="str">
        <f>IF(AND('[1]Multi-Field'!$E$107=[1]Lists!BF173,'[1]Multi-Field'!$F$107="Drained"),BI173,IF(AND('[1]Multi-Field'!$E$107=[1]Lists!BF173,'[1]Multi-Field'!$F$107="undrained"),BH173,""))</f>
        <v/>
      </c>
      <c r="FL173" s="409" t="str">
        <f>IF(AND('[1]Multi-Field'!$E$108=[1]Lists!BF173,'[1]Multi-Field'!$F$108="Drained"),BI173,IF(AND('[1]Multi-Field'!$E$108=[1]Lists!BF173,'[1]Multi-Field'!$F$108="undrained"),BH173,""))</f>
        <v/>
      </c>
      <c r="FM173" s="409" t="str">
        <f>IF(AND('[1]Multi-Field'!$E$109=[1]Lists!BF173,'[1]Multi-Field'!$F$109="Drained"),BI173,IF(AND('[1]Multi-Field'!$E$109=[1]Lists!BF173,'[1]Multi-Field'!$F$109="undrained"),BH173,""))</f>
        <v/>
      </c>
      <c r="FN173" s="409" t="str">
        <f>IF(AND('[1]Multi-Field'!$E$110=[1]Lists!BF173,'[1]Multi-Field'!$F$110="Drained"),BI173,IF(AND('[1]Multi-Field'!$E$110=[1]Lists!BF173,'[1]Multi-Field'!$F$110="undrained"),BH173,""))</f>
        <v/>
      </c>
      <c r="FO173" s="409" t="str">
        <f>IF(AND('[1]Multi-Field'!$E$111=[1]Lists!BF173,'[1]Multi-Field'!$F$111="Drained"),BI173,IF(AND('[1]Multi-Field'!$E$111=[1]Lists!BF173,'[1]Multi-Field'!$F$111="undrained"),BH173,""))</f>
        <v/>
      </c>
      <c r="FP173" s="409" t="str">
        <f>IF(AND('[1]Multi-Field'!$E$112=[1]Lists!BF173,'[1]Multi-Field'!$F$112="Drained"),BI173,IF(AND('[1]Multi-Field'!$E$112=[1]Lists!BF173,'[1]Multi-Field'!$F$112="undrained"),BH173,""))</f>
        <v/>
      </c>
      <c r="FQ173" s="409" t="str">
        <f>IF(AND('[1]Multi-Field'!$E$113=[1]Lists!BF173,'[1]Multi-Field'!$F$113="Drained"),BI173,IF(AND('[1]Multi-Field'!$E$113=[1]Lists!BF173,'[1]Multi-Field'!$F$113="undrained"),BH173,""))</f>
        <v/>
      </c>
      <c r="FR173" s="409" t="str">
        <f>IF(AND('[1]Multi-Field'!$E$114=[1]Lists!BF173,'[1]Multi-Field'!$F$114="Drained"),BI173,IF(AND('[1]Multi-Field'!$E$114=[1]Lists!BF173,'[1]Multi-Field'!$F$114="undrained"),BH173,""))</f>
        <v/>
      </c>
      <c r="FS173" s="409" t="str">
        <f>IF(AND('[1]Multi-Field'!$E$115=[1]Lists!BF173,'[1]Multi-Field'!$F$115="Drained"),BI173,IF(AND('[1]Multi-Field'!$E$115=[1]Lists!BF173,'[1]Multi-Field'!$F$115="undrained"),BH173,""))</f>
        <v/>
      </c>
      <c r="FT173" s="409" t="str">
        <f>IF(AND('[1]Multi-Field'!$E$116=[1]Lists!BF173,'[1]Multi-Field'!$F$116="Drained"),BI173,IF(AND('[1]Multi-Field'!$E$116=[1]Lists!BF173,'[1]Multi-Field'!$F$116="undrained"),BH173,""))</f>
        <v/>
      </c>
      <c r="FU173" s="409" t="str">
        <f>IF(AND('[1]Multi-Field'!$E$117=[1]Lists!BF173,'[1]Multi-Field'!$F$117="Drained"),BI173,IF(AND('[1]Multi-Field'!$E$117=[1]Lists!BF173,'[1]Multi-Field'!$F$117="undrained"),BH173,""))</f>
        <v/>
      </c>
      <c r="FV173" s="409" t="str">
        <f>IF(AND('[1]Multi-Field'!$E$118=[1]Lists!BF173,'[1]Multi-Field'!$F$118="Drained"),BI173,IF(AND('[1]Multi-Field'!$E$118=[1]Lists!BF173,'[1]Multi-Field'!$F$118="undrained"),BH173,""))</f>
        <v/>
      </c>
      <c r="FW173" s="409" t="str">
        <f>IF(AND('[1]Multi-Field'!$E$119=[1]Lists!BF173,'[1]Multi-Field'!$F$119="Drained"),BI173,IF(AND('[1]Multi-Field'!$E$119=[1]Lists!BF173,'[1]Multi-Field'!$F$119="undrained"),BH173,""))</f>
        <v/>
      </c>
      <c r="FX173" s="409" t="str">
        <f>IF(AND('[1]Multi-Field'!$E$120=[1]Lists!BF173,'[1]Multi-Field'!$F$120="Drained"),BI173,IF(AND('[1]Multi-Field'!$E$120=[1]Lists!BF173,'[1]Multi-Field'!$F$120="undrained"),BH173,""))</f>
        <v/>
      </c>
    </row>
    <row r="174" spans="1:180" ht="13.5" customHeight="1">
      <c r="A174" s="7" t="s">
        <v>261</v>
      </c>
      <c r="B174" s="7"/>
      <c r="C174" s="7"/>
      <c r="D174" s="8">
        <v>70</v>
      </c>
      <c r="E174" s="8">
        <f t="shared" si="27"/>
        <v>70</v>
      </c>
      <c r="F174" s="8">
        <f t="shared" si="28"/>
        <v>70</v>
      </c>
      <c r="G174" s="8">
        <v>70</v>
      </c>
      <c r="H174" s="8">
        <v>55</v>
      </c>
      <c r="I174" s="8">
        <f t="shared" si="32"/>
        <v>58</v>
      </c>
      <c r="J174" s="8">
        <f t="shared" si="33"/>
        <v>62</v>
      </c>
      <c r="K174" s="8">
        <v>65</v>
      </c>
      <c r="L174" s="8">
        <v>100</v>
      </c>
      <c r="M174" s="8">
        <f t="shared" si="29"/>
        <v>100</v>
      </c>
      <c r="N174" s="8">
        <f t="shared" si="30"/>
        <v>100</v>
      </c>
      <c r="O174" s="8">
        <v>100</v>
      </c>
      <c r="P174" s="391">
        <v>149</v>
      </c>
      <c r="Q174" s="394"/>
      <c r="R174" s="395" t="b">
        <f>IF(OR('Multi-Field'!AA151=Lists!$AC$42,'Multi-Field'!AA151=Lists!$AC$43),IF('Multi-Field'!Z151="x",(IF('Multi-Field'!AC151=Lists!$Q$11,Lists!$R$11,IF('Multi-Field'!AC151=Lists!$Q$12,Lists!$R$12,IF('Multi-Field'!AC151=Lists!$Q$13,Lists!$R$13,IF('Multi-Field'!AC151=Lists!$Q$14,Lists!$R$14))))),IF('Multi-Field'!X151="x",(IF('Multi-Field'!AC151=Lists!$Q$11,Lists!$S$11,IF('Multi-Field'!AC151=Lists!$Q$12,Lists!$S$12,IF('Multi-Field'!AC151=Lists!$Q$13,Lists!$S$13,IF('Multi-Field'!AC151=Lists!$Q$14,Lists!$S$14))))),IF('Multi-Field'!V151="x",(IF('Multi-Field'!AC151=Lists!$Q$11,Lists!$T$11,IF('Multi-Field'!AC151=Lists!$Q$12,Lists!$T$12,IF('Multi-Field'!AC151=Lists!$Q$13,Lists!$T$13,IF('Multi-Field'!AC151=Lists!$Q$14,Lists!$T$14))))),0))))</f>
        <v>0</v>
      </c>
      <c r="S174" s="395" t="str">
        <f t="shared" si="38"/>
        <v/>
      </c>
      <c r="T174" s="395"/>
      <c r="U174" s="396"/>
      <c r="V174" s="383">
        <f>IF(OR('Multi-Field'!AI154=$U$4,'Multi-Field'!AI154=$U$5,'Multi-Field'!AI154=$U$6,'Multi-Field'!AI154=$U$7,'Multi-Field'!AI154=$U$8,'Multi-Field'!AI154=$U$9),(IF('Multi-Field'!AJ154=$V$2,100,IF('Multi-Field'!AJ154=$V$3,65,IF('Multi-Field'!AJ154=$V$4,53,IF('Multi-Field'!AJ154=$V$5,41,IF('Multi-Field'!AJ154=$V$6,23,IF('Multi-Field'!AJ154=$V$7,0,0))))))),0)</f>
        <v>0</v>
      </c>
      <c r="W174" s="383" t="str">
        <f>IF(AND(OR('Multi-Field'!AF154=$S$3,'Multi-Field'!AF154=S162,'Multi-Field'!AF154=$S$7),'Multi-Field'!AN154&lt;18,'Multi-Field'!AN154&gt;0),35,IF('Multi-Field'!AF154=$S$4,55,IF(AND('Multi-Field'!AF154=$S$6,'Multi-Field'!AN154&lt;18),30,IF(AND('Multi-Field'!AN154&gt;17,OR('Multi-Field'!AF154=$S$3,'Multi-Field'!AF154=$S$5,'Multi-Field'!AF154= $S$6,'Multi-Field'!AF154=$S$7)),25,"0"))))</f>
        <v>0</v>
      </c>
      <c r="X174" s="383">
        <f>IF(OR('Multi-Field'!BA154=$U$4,'Multi-Field'!BA154=$U$5,'Multi-Field'!BA154=$U$6,'Multi-Field'!BA154=U164,'Multi-Field'!BA154=$U$8,'Multi-Field'!BA154=$U$9),(IF('Multi-Field'!BB154=$V$2,100,IF('Multi-Field'!BB154=$V$3,65,IF('Multi-Field'!BB154=$V$4,53,IF('Multi-Field'!BB154=$V$5,41,IF('Multi-Field'!BB154=$V$6,23,IF('Multi-Field'!BB154=$V$7,0,0))))))),0)</f>
        <v>0</v>
      </c>
      <c r="Y174" s="383" t="str">
        <f>IF(AND(OR('Multi-Field'!AX154=$S$3,'Multi-Field'!AX154=$S$5,'Multi-Field'!AX154=$S$7),'Multi-Field'!BF154&lt;18),35,IF('Multi-Field'!AX154=$S$4,55,IF(AND('Multi-Field'!AX154=$S$6,'Multi-Field'!BF154&lt;18),30,IF(AND('Multi-Field'!BF154&gt;17,OR('Multi-Field'!AX154=$S$3,'Multi-Field'!AX154=$S$5,'Multi-Field'!AX154=$S$6,'Multi-Field'!AX154=$S$7)),25,"0"))))</f>
        <v>0</v>
      </c>
      <c r="Z174" s="383">
        <v>158</v>
      </c>
      <c r="AI174" s="384">
        <f>'[1]Multi-Field'!B170</f>
        <v>0</v>
      </c>
      <c r="AJ174" s="387" t="str">
        <f>IF(OR('[1]Multi-Field'!Q14=[1]Lists!$AC$42,'[1]Multi-Field'!Q14=[1]Lists!$AC$43),"x","")</f>
        <v/>
      </c>
      <c r="AK174" s="387" t="str">
        <f>IF(OR('[1]Multi-Field'!Q14=[1]Lists!$AC$6,'[1]Multi-Field'!Q14=$AC$2,'[1]Multi-Field'!Q14=$AC$4),"x","")</f>
        <v/>
      </c>
      <c r="AL174" s="387" t="str">
        <f>IF(OR('[1]Multi-Field'!Q14=[1]Lists!$AC$7,'[1]Multi-Field'!Q14=$AC$3,'[1]Multi-Field'!Q14=$AC$5),"x","")</f>
        <v/>
      </c>
      <c r="AM174" s="387" t="str">
        <f>IF(OR('[1]Multi-Field'!Q14=$AC$23,'[1]Multi-Field'!Q14=$AC$13,'[1]Multi-Field'!Q14=$AC$9,'[1]Multi-Field'!Q14=$AC$19,'[1]Multi-Field'!Q14=$AC$47),"x","")</f>
        <v>x</v>
      </c>
      <c r="AN174" s="387" t="str">
        <f>IF(OR('[1]Multi-Field'!Q14=$AC$24,'[1]Multi-Field'!Q14=$AC$14,'[1]Multi-Field'!Q14=$AC$10,'[1]Multi-Field'!Q14=$AC$22,'[1]Multi-Field'!Q14=$AC$48),"x","")</f>
        <v/>
      </c>
      <c r="AO174" s="387" t="str">
        <f>IF(OR('[1]Multi-Field'!Q14=$AC$21,'[1]Multi-Field'!Q14=$AC$28,'[1]Multi-Field'!Q14=$AC$62,'[1]Multi-Field'!Q14=$AC$102,'[1]Multi-Field'!Q14=$AC$98),"x","")</f>
        <v/>
      </c>
      <c r="AP174" s="387" t="str">
        <f>IF(OR('[1]Multi-Field'!Q14=$AC$25,'[1]Multi-Field'!Q14=$AC$63,'[1]Multi-Field'!Q14=$AC$85,'[1]Multi-Field'!Q14=$AC$87,'[1]Multi-Field'!Q14=$AC$92,'[1]Multi-Field'!Q14=$AC$93),"x","")</f>
        <v/>
      </c>
      <c r="AQ174" s="387" t="str">
        <f>IF(OR('[1]Multi-Field'!Q14=$AC$20,'[1]Multi-Field'!Q14=$AC$27,'[1]Multi-Field'!Q14=$AC$58,'[1]Multi-Field'!Q14=$AC$86,'[1]Multi-Field'!Q14=$AC$103,'[1]Multi-Field'!Q14=$AC$94),"x","")</f>
        <v/>
      </c>
      <c r="AR174" s="387" t="str">
        <f>IF(OR('[1]Multi-Field'!Q14=$AC$35,'[1]Multi-Field'!Q14=$AC$40,'[1]Multi-Field'!Q14=$AC$45,),"x","")</f>
        <v/>
      </c>
      <c r="AS174" s="387" t="str">
        <f>IF(OR('[1]Multi-Field'!Q14=$AC$36,'[1]Multi-Field'!Q14=$AC$41,'[1]Multi-Field'!Q14=$AC$46,),"x","")</f>
        <v/>
      </c>
      <c r="AT174" s="387" t="str">
        <f>IF(OR('[1]Multi-Field'!Q14=$AC$52,'[1]Multi-Field'!Q14=$AC$53,'[1]Multi-Field'!Q14=$AC$54,'[1]Multi-Field'!Q14=$AC$55,'[1]Multi-Field'!Q14=$AC$68,'[1]Multi-Field'!Q14=$AC$69,'[1]Multi-Field'!Q14=$AC$74,'[1]Multi-Field'!Q14=$AC$71,'[1]Multi-Field'!Q14=$AC$70),"x","")</f>
        <v/>
      </c>
      <c r="AU174" s="387" t="str">
        <f>IF('[1]Multi-Field'!Q14=$AC$72,"x","")</f>
        <v/>
      </c>
      <c r="AV174" s="387" t="str">
        <f>IF('[1]Multi-Field'!Q14=$AC$73,"x","")</f>
        <v/>
      </c>
      <c r="AW174" s="387" t="str">
        <f>IF('[1]Multi-Field'!Q14=$AC$83,"x","")</f>
        <v/>
      </c>
      <c r="AX174" s="387" t="str">
        <f>IF('[1]Multi-Field'!Q14=$AC$84,"x","")</f>
        <v/>
      </c>
      <c r="AY174" s="387" t="str">
        <f>IF('[1]Multi-Field'!Q14=$AC$97,"x","")</f>
        <v/>
      </c>
      <c r="AZ174" s="387" t="str">
        <f>IF('[1]Multi-Field'!Q14=$AC$99,"x","")</f>
        <v/>
      </c>
      <c r="BA174" s="387" t="str">
        <f>IF('[1]Multi-Field'!Q14=$AC$104,"x","")</f>
        <v/>
      </c>
      <c r="BB174" s="387" t="str">
        <f>IF('[1]Multi-Field'!Q14=$AC$105,"x","")</f>
        <v/>
      </c>
      <c r="BC174" s="388"/>
      <c r="BF174" s="411" t="s">
        <v>1343</v>
      </c>
      <c r="BG174" s="412">
        <v>5</v>
      </c>
      <c r="BH174" s="412">
        <v>4</v>
      </c>
      <c r="BI174" s="412">
        <v>4.5</v>
      </c>
      <c r="BJ174" s="409" t="e">
        <f>IF(AND('[1]Single Field'!#REF!=[1]Lists!BF174,'[1]Single Field'!#REF!="Drained"),"x",IF(AND('[1]Single Field'!#REF!=[1]Lists!BF174,'[1]Single Field'!#REF!="Undrained"),O,""))</f>
        <v>#REF!</v>
      </c>
      <c r="BK174" s="409" t="str">
        <f>IF(AND('[1]Multi-Field'!$E$3=[1]Lists!BF174,'[1]Multi-Field'!$F$3="Drained"),BI174,IF(AND('[1]Multi-Field'!$E$3=BF174,'[1]Multi-Field'!$F$3="undrained"),BH174,""))</f>
        <v/>
      </c>
      <c r="BL174" s="409" t="str">
        <f>IF(AND('[1]Multi-Field'!$E$4=BF174,'[1]Multi-Field'!$F$4="Drained"),BI174,IF(AND('[1]Multi-Field'!$E$4=BF174,'[1]Multi-Field'!$F$4="undrained"),BH174,""))</f>
        <v/>
      </c>
      <c r="BM174" s="409" t="str">
        <f>IF(AND('[1]Multi-Field'!$E$5=BF174,'[1]Multi-Field'!$F$5="Drained"),BI174,IF(AND('[1]Multi-Field'!$E$5=BF174,'[1]Multi-Field'!$F$5="undrained"),BH174,""))</f>
        <v/>
      </c>
      <c r="BN174" s="409" t="str">
        <f>IF(AND('[1]Multi-Field'!$E$6=BF174,'[1]Multi-Field'!$F$6="Drained"),BI174,IF(AND('[1]Multi-Field'!$E$6=BF174,'[1]Multi-Field'!$F$6="undrained"),BH174,""))</f>
        <v/>
      </c>
      <c r="BO174" s="409" t="str">
        <f>IF(AND('[1]Multi-Field'!$E$7=BF174,'[1]Multi-Field'!$F$7="Drained"),BI174,IF(AND('[1]Multi-Field'!$E$7=BF174,'[1]Multi-Field'!$F$7="undrained"),BH174,""))</f>
        <v/>
      </c>
      <c r="BP174" s="409" t="str">
        <f>IF(AND('[1]Multi-Field'!$E$8=BF174,'[1]Multi-Field'!$F$8="Drained"),BI174,IF(AND('[1]Multi-Field'!$E$8=BF174,'[1]Multi-Field'!$F$8="undrained"),BH174,""))</f>
        <v/>
      </c>
      <c r="BQ174" s="409" t="str">
        <f>IF(AND('[1]Multi-Field'!$E$9=BF174,'[1]Multi-Field'!$F$9="Drained"),BI174,IF(AND('[1]Multi-Field'!$E$9=BF174,'[1]Multi-Field'!$F$9="undrained"),BH174,""))</f>
        <v/>
      </c>
      <c r="BR174" s="409" t="str">
        <f>IF(AND('[1]Multi-Field'!$E$10=BF174,'[1]Multi-Field'!$F$10="Drained"),BI174,IF(AND('[1]Multi-Field'!$E$10=BF174,'[1]Multi-Field'!$F$10="undrained"),BH174,""))</f>
        <v/>
      </c>
      <c r="BS174" s="409" t="str">
        <f>IF(AND('[1]Multi-Field'!$E$11=BF174,'[1]Multi-Field'!$F$11="Drained"),BI174,IF(AND('[1]Multi-Field'!$E$11=BF174,'[1]Multi-Field'!$F$11="undrained"),BH174,""))</f>
        <v/>
      </c>
      <c r="BT174" s="409" t="str">
        <f>IF(AND('[1]Multi-Field'!$E$12=BF174,'[1]Multi-Field'!$F$12="Drained"),BI174,IF(AND('[1]Multi-Field'!$E$12=BF174,'[1]Multi-Field'!$F$12="undrained"),BH174,""))</f>
        <v/>
      </c>
      <c r="BU174" s="409" t="str">
        <f>IF(AND('[1]Multi-Field'!$E$13=BF174,'[1]Multi-Field'!$F$13="Drained"),BI174,IF(AND('[1]Multi-Field'!$E$3=BF174,'[1]Multi-Field'!$F$13="undrained"),BH174,""))</f>
        <v/>
      </c>
      <c r="BV174" s="409" t="str">
        <f>IF(AND('[1]Multi-Field'!$E$14=BF174,'[1]Multi-Field'!$F$14="Drained"),BI174,IF(AND('[1]Multi-Field'!$E$14=BF174,'[1]Multi-Field'!$F$14="undrained"),BH174,""))</f>
        <v/>
      </c>
      <c r="BW174" s="409" t="str">
        <f>IF(AND('[1]Multi-Field'!$E$15=BF174,'[1]Multi-Field'!$F$15="Drained"),BI174,IF(AND('[1]Multi-Field'!$E$15=BF174,'[1]Multi-Field'!$F$15="undrained"),BH174,""))</f>
        <v/>
      </c>
      <c r="BX174" s="409" t="str">
        <f>IF(AND('[1]Multi-Field'!$E$16=[1]Lists!BF174,'[1]Multi-Field'!$F$16="Drained"),BI174,IF(AND('[1]Multi-Field'!$E$16=[1]Lists!BF174,'[1]Multi-Field'!$F$16="undrained"),BH174,""))</f>
        <v/>
      </c>
      <c r="BY174" s="409" t="str">
        <f>IF(AND('[1]Multi-Field'!$E$17=[1]Lists!BF174,'[1]Multi-Field'!$F$17="Drained"),BI174,IF(AND('[1]Multi-Field'!$E$17=[1]Lists!BF174,'[1]Multi-Field'!$F$17="undrained"),BH174,""))</f>
        <v/>
      </c>
      <c r="BZ174" s="409" t="str">
        <f>IF(AND('[1]Multi-Field'!$E$18=[1]Lists!BF174,'[1]Multi-Field'!$F$18="Drained"),BI174,IF(AND('[1]Multi-Field'!$E$18=[1]Lists!BF174,'[1]Multi-Field'!$F$18="undrained"),BH174,""))</f>
        <v/>
      </c>
      <c r="CA174" s="409" t="str">
        <f>IF(AND('[1]Multi-Field'!$E$19=[1]Lists!BF174,'[1]Multi-Field'!$F$19="Drained"),BI174,IF(AND('[1]Multi-Field'!$E$19=[1]Lists!BF174,'[1]Multi-Field'!$F$19="undrained"),BH174,""))</f>
        <v/>
      </c>
      <c r="CB174" s="409" t="str">
        <f>IF(AND('[1]Multi-Field'!$E$20=[1]Lists!BF174,'[1]Multi-Field'!$F$20="Drained"),BI174,IF(AND('[1]Multi-Field'!$E$20=[1]Lists!BF174,'[1]Multi-Field'!$F$20="undrained"),BH174,""))</f>
        <v/>
      </c>
      <c r="CC174" s="409" t="str">
        <f>IF(AND('[1]Multi-Field'!$E$21=[1]Lists!BF174,'[1]Multi-Field'!$F$21="Drained"),BI174,IF(AND('[1]Multi-Field'!$E$21=[1]Lists!BF174,'[1]Multi-Field'!$F$21="undrained"),BH174,""))</f>
        <v/>
      </c>
      <c r="CD174" s="409" t="str">
        <f>IF(AND('[1]Multi-Field'!$E$22=[1]Lists!BF174,'[1]Multi-Field'!$F$22="Drained"),BI174,IF(AND('[1]Multi-Field'!$E$22=[1]Lists!BF174,'[1]Multi-Field'!$F$22="undrained"),BH174,""))</f>
        <v/>
      </c>
      <c r="CE174" s="409" t="str">
        <f>IF(AND('[1]Multi-Field'!$E$23=[1]Lists!BF174,'[1]Multi-Field'!$F$23="Drained"),BI174,IF(AND('[1]Multi-Field'!$E$23=[1]Lists!BF174,'[1]Multi-Field'!$F$23="undrained"),BH174,""))</f>
        <v/>
      </c>
      <c r="CF174" s="409" t="str">
        <f>IF(AND('[1]Multi-Field'!$E$24=[1]Lists!BF174,'[1]Multi-Field'!$F$24="Drained"),BI174,IF(AND('[1]Multi-Field'!$E$24=[1]Lists!BF174,'[1]Multi-Field'!$F$24="undrained"),BH174,""))</f>
        <v/>
      </c>
      <c r="CG174" s="409" t="str">
        <f>IF(AND('[1]Multi-Field'!$E$25=[1]Lists!BF174,'[1]Multi-Field'!$F$25="Drained"),BI174,IF(AND('[1]Multi-Field'!$E$25=[1]Lists!BF174,'[1]Multi-Field'!$F$25="undrained"),BH174,""))</f>
        <v/>
      </c>
      <c r="CH174" s="409" t="str">
        <f>IF(AND('[1]Multi-Field'!$E$26=[1]Lists!BF174,'[1]Multi-Field'!$F$26="Drained"),BI174,IF(AND('[1]Multi-Field'!$E$26=[1]Lists!BF174,'[1]Multi-Field'!$F$26="undrained"),BH174,""))</f>
        <v/>
      </c>
      <c r="CI174" s="409" t="str">
        <f>IF(AND('[1]Multi-Field'!$E$27=[1]Lists!BF174,'[1]Multi-Field'!$F$27="Drained"),BI174,IF(AND('[1]Multi-Field'!$E$27=[1]Lists!BF174,'[1]Multi-Field'!$F$27="undrained"),BH174,""))</f>
        <v/>
      </c>
      <c r="CJ174" s="409" t="str">
        <f>IF(AND('[1]Multi-Field'!$E$28=[1]Lists!BF174,'[1]Multi-Field'!$F$28="Drained"),BI174,IF(AND('[1]Multi-Field'!$E$28=[1]Lists!BF174,'[1]Multi-Field'!$F$28="undrained"),BH174,""))</f>
        <v/>
      </c>
      <c r="CK174" s="409" t="str">
        <f>IF(AND('[1]Multi-Field'!$E$29=[1]Lists!BF174,'[1]Multi-Field'!$F$29="Drained"),BI174,IF(AND('[1]Multi-Field'!$E$29=[1]Lists!BF174,'[1]Multi-Field'!$F$29="undrained"),BH174,""))</f>
        <v/>
      </c>
      <c r="CL174" s="409" t="str">
        <f>IF(AND('[1]Multi-Field'!$E$30=[1]Lists!BF174,'[1]Multi-Field'!$F$30="Drained"),BI174,IF(AND('[1]Multi-Field'!$E$30=[1]Lists!BF174,'[1]Multi-Field'!$F$30="undrained"),BH174,""))</f>
        <v/>
      </c>
      <c r="CM174" s="409" t="str">
        <f>IF(AND('[1]Multi-Field'!$E$31=[1]Lists!BF174,'[1]Multi-Field'!$F$31="Drained"),BI174,IF(AND('[1]Multi-Field'!$E$31=[1]Lists!BF174,'[1]Multi-Field'!$F$31="undrained"),BH174,""))</f>
        <v/>
      </c>
      <c r="CN174" s="409" t="str">
        <f>IF(AND('[1]Multi-Field'!$E$32=[1]Lists!BF174,'[1]Multi-Field'!$F$32="Drained"),BI174,IF(AND('[1]Multi-Field'!$E$32=[1]Lists!BF174,'[1]Multi-Field'!$F$32="undrained"),BH174,""))</f>
        <v/>
      </c>
      <c r="CO174" s="409" t="str">
        <f>IF(AND('[1]Multi-Field'!$E$33=[1]Lists!BF174,'[1]Multi-Field'!$F$33="Drained"),BI174,IF(AND('[1]Multi-Field'!$E$33=[1]Lists!BF174,'[1]Multi-Field'!$F$33="undrained"),BH174,""))</f>
        <v/>
      </c>
      <c r="CP174" s="409" t="str">
        <f>IF(AND('[1]Multi-Field'!$E$34=[1]Lists!BF174,'[1]Multi-Field'!$F$34="Drained"),BI174,IF(AND('[1]Multi-Field'!$E$34=[1]Lists!BF174,'[1]Multi-Field'!$F$34="undrained"),BH174,""))</f>
        <v/>
      </c>
      <c r="CQ174" s="409" t="str">
        <f>IF(AND('[1]Multi-Field'!$E$35=[1]Lists!BF174,'[1]Multi-Field'!$F$35="Drained"),BI174,IF(AND('[1]Multi-Field'!$E$35=[1]Lists!BF174,'[1]Multi-Field'!$F$35="undrained"),BH174,""))</f>
        <v/>
      </c>
      <c r="CR174" s="409" t="str">
        <f>IF(AND('[1]Multi-Field'!$E$36=[1]Lists!BF174,'[1]Multi-Field'!$F$36="Drained"),BI174,IF(AND('[1]Multi-Field'!$E$36=[1]Lists!BF174,'[1]Multi-Field'!$F$36="undrained"),BH174,""))</f>
        <v/>
      </c>
      <c r="CS174" s="409" t="str">
        <f>IF(AND('[1]Multi-Field'!$E$37=[1]Lists!BF174,'[1]Multi-Field'!$F$37="Drained"),BI174,IF(AND('[1]Multi-Field'!$E$37=[1]Lists!BF174,'[1]Multi-Field'!$F$37="undrained"),BH174,""))</f>
        <v/>
      </c>
      <c r="CT174" s="409" t="str">
        <f>IF(AND('[1]Multi-Field'!$E$38=[1]Lists!BF174,'[1]Multi-Field'!$F$38="Drained"),BI174,IF(AND('[1]Multi-Field'!$E$38=[1]Lists!BF174,'[1]Multi-Field'!$F$38="undrained"),BH174,""))</f>
        <v/>
      </c>
      <c r="CU174" s="409" t="str">
        <f>IF(AND('[1]Multi-Field'!$E$39=[1]Lists!BF174,'[1]Multi-Field'!$F$39="Drained"),BI174,IF(AND('[1]Multi-Field'!$E$39=[1]Lists!BF174,'[1]Multi-Field'!$F$39="undrained"),BH174,""))</f>
        <v/>
      </c>
      <c r="CV174" s="409" t="str">
        <f>IF(AND('[1]Multi-Field'!$E$40=[1]Lists!BF174,'[1]Multi-Field'!$F$40="Drained"),BI174,IF(AND('[1]Multi-Field'!$E$40=[1]Lists!BF174,'[1]Multi-Field'!$F$40="undrained"),BH174,""))</f>
        <v/>
      </c>
      <c r="CW174" s="409" t="str">
        <f>IF(AND('[1]Multi-Field'!$E$41=[1]Lists!BF174,'[1]Multi-Field'!$F$40="Drained"),BI174,IF(AND('[1]Multi-Field'!$E$40=[1]Lists!BF174,'[1]Multi-Field'!$F$40="undrained"),BH174,""))</f>
        <v/>
      </c>
      <c r="CX174" s="409" t="str">
        <f>IF(AND('[1]Multi-Field'!$E$42=[1]Lists!BF174,'[1]Multi-Field'!$F$42="Drained"),BI174,IF(AND('[1]Multi-Field'!$E$42=[1]Lists!BF174,'[1]Multi-Field'!$F$42="undrained"),BH174,""))</f>
        <v/>
      </c>
      <c r="CY174" s="409" t="str">
        <f>IF(AND('[1]Multi-Field'!$E$43=[1]Lists!BF174,'[1]Multi-Field'!$F$43="Drained"),BI174,IF(AND('[1]Multi-Field'!$E$43=[1]Lists!BF174,'[1]Multi-Field'!$F$43="undrained"),BH174,""))</f>
        <v/>
      </c>
      <c r="CZ174" s="409" t="str">
        <f>IF(AND('[1]Multi-Field'!$E$44=[1]Lists!BF174,'[1]Multi-Field'!$F$44="Drained"),BI174,IF(AND('[1]Multi-Field'!$E$44=[1]Lists!BF174,'[1]Multi-Field'!$F$44="undrained"),BH174,""))</f>
        <v/>
      </c>
      <c r="DA174" s="409" t="str">
        <f>IF(AND('[1]Multi-Field'!$E$45=[1]Lists!BF174,'[1]Multi-Field'!$F$45="Drained"),BI174,IF(AND('[1]Multi-Field'!$E$45=[1]Lists!BF174,'[1]Multi-Field'!$F$45="undrained"),BH174,""))</f>
        <v/>
      </c>
      <c r="DB174" s="409" t="str">
        <f>IF(AND('[1]Multi-Field'!$E$46=[1]Lists!BF174,'[1]Multi-Field'!$F$46="Drained"),BI174,IF(AND('[1]Multi-Field'!$E$46=[1]Lists!BF174,'[1]Multi-Field'!$F$46="undrained"),BH174,""))</f>
        <v/>
      </c>
      <c r="DC174" s="409" t="str">
        <f>IF(AND('[1]Multi-Field'!$E$47=[1]Lists!BF174,'[1]Multi-Field'!$F$47="Drained"),BI174,IF(AND('[1]Multi-Field'!$E$47=[1]Lists!BF174,'[1]Multi-Field'!$F$47="undrained"),BH174,""))</f>
        <v/>
      </c>
      <c r="DD174" s="409" t="str">
        <f>IF(AND('[1]Multi-Field'!$E$48=[1]Lists!BF174,'[1]Multi-Field'!$F$48="Drained"),BI174,IF(AND('[1]Multi-Field'!$E$48=[1]Lists!BF174,'[1]Multi-Field'!$F$48="undrained"),BH174,""))</f>
        <v/>
      </c>
      <c r="DE174" s="409" t="str">
        <f>IF(AND('[1]Multi-Field'!$E$49=[1]Lists!BF174,'[1]Multi-Field'!$F$49="Drained"),BI174,IF(AND('[1]Multi-Field'!$E$49=[1]Lists!BF174,'[1]Multi-Field'!$F$9="undrained"),BH174,""))</f>
        <v/>
      </c>
      <c r="DF174" s="409" t="str">
        <f>IF(AND('[1]Multi-Field'!$E$50=[1]Lists!BF174,'[1]Multi-Field'!$F$50="Drained"),BI174,IF(AND('[1]Multi-Field'!$E$50=[1]Lists!BF174,'[1]Multi-Field'!$F$50="undrained"),BH174,""))</f>
        <v/>
      </c>
      <c r="DG174" s="409" t="str">
        <f>IF(AND('[1]Multi-Field'!$E$51=[1]Lists!BF174,'[1]Multi-Field'!$F$51="Drained"),BI174,IF(AND('[1]Multi-Field'!$E$51=[1]Lists!BF174,'[1]Multi-Field'!$F$51="undrained"),BH174,""))</f>
        <v/>
      </c>
      <c r="DH174" s="409" t="str">
        <f>IF(AND('[1]Multi-Field'!$E$52=[1]Lists!BF174,'[1]Multi-Field'!$F$52="Drained"),BI174,IF(AND('[1]Multi-Field'!$E$52=[1]Lists!BF174,'[1]Multi-Field'!$F$52="undrained"),BH174,""))</f>
        <v/>
      </c>
      <c r="DI174" s="409" t="str">
        <f>IF(AND('[1]Multi-Field'!$E$53=[1]Lists!BF174,'[1]Multi-Field'!$F$53="Drained"),BI174,IF(AND('[1]Multi-Field'!$E$53=[1]Lists!BF174,'[1]Multi-Field'!$F$53="undrained"),BH174,""))</f>
        <v/>
      </c>
      <c r="DJ174" s="409" t="str">
        <f>IF(AND('[1]Multi-Field'!$E$54=[1]Lists!BF174,'[1]Multi-Field'!$F$54="Drained"),BI174,IF(AND('[1]Multi-Field'!$E$54=[1]Lists!BF174,'[1]Multi-Field'!$F$54="undrained"),BH174,""))</f>
        <v/>
      </c>
      <c r="DK174" s="409" t="str">
        <f>IF(AND('[1]Multi-Field'!$E$55=[1]Lists!BF174,'[1]Multi-Field'!$F$55="Drained"),BI174,IF(AND('[1]Multi-Field'!$E$55=[1]Lists!BF174,'[1]Multi-Field'!$F$55="undrained"),BH174,""))</f>
        <v/>
      </c>
      <c r="DL174" s="409" t="str">
        <f>IF(AND('[1]Multi-Field'!$E$56=[1]Lists!BF174,'[1]Multi-Field'!$F$56="Drained"),BI174,IF(AND('[1]Multi-Field'!$E$56=[1]Lists!BF174,'[1]Multi-Field'!$F$56="undrained"),BH174,""))</f>
        <v/>
      </c>
      <c r="DM174" s="409" t="str">
        <f>IF(AND('[1]Multi-Field'!$E$57=[1]Lists!BF174,'[1]Multi-Field'!$F$57="Drained"),BI174,IF(AND('[1]Multi-Field'!$E$57=[1]Lists!BF174,'[1]Multi-Field'!$F$57="undrained"),BH174,""))</f>
        <v/>
      </c>
      <c r="DN174" s="409" t="str">
        <f>IF(AND('[1]Multi-Field'!$E$58=[1]Lists!BF174,'[1]Multi-Field'!$F$58="Drained"),BI174,IF(AND('[1]Multi-Field'!$E$58=[1]Lists!BF174,'[1]Multi-Field'!$F$58="undrained"),BH174,""))</f>
        <v/>
      </c>
      <c r="DO174" s="409" t="str">
        <f>IF(AND('[1]Multi-Field'!$E$59=[1]Lists!BF174,'[1]Multi-Field'!$F$59="Drained"),BI174,IF(AND('[1]Multi-Field'!$E$59=[1]Lists!BF174,'[1]Multi-Field'!$F$59="undrained"),BH174,""))</f>
        <v/>
      </c>
      <c r="DP174" s="409" t="str">
        <f>IF(AND('[1]Multi-Field'!$E$60=[1]Lists!BF174,'[1]Multi-Field'!$F$60="Drained"),BI174,IF(AND('[1]Multi-Field'!$E$60=[1]Lists!BF174,'[1]Multi-Field'!$F$60="undrained"),BH174,""))</f>
        <v/>
      </c>
      <c r="DQ174" s="409" t="str">
        <f>IF(AND('[1]Multi-Field'!$E$61=[1]Lists!BF174,'[1]Multi-Field'!$F$61="Drained"),BI174,IF(AND('[1]Multi-Field'!$E$61=[1]Lists!BF174,'[1]Multi-Field'!$F$61="undrained"),BH174,""))</f>
        <v/>
      </c>
      <c r="DR174" s="409" t="str">
        <f>IF(AND('[1]Multi-Field'!$E$62=[1]Lists!BF174,'[1]Multi-Field'!$F$62="Drained"),BI174,IF(AND('[1]Multi-Field'!$E$62=[1]Lists!BF174,'[1]Multi-Field'!$F$62="undrained"),BH174,""))</f>
        <v/>
      </c>
      <c r="DS174" s="409" t="str">
        <f>IF(AND('[1]Multi-Field'!$E$63=[1]Lists!BF174,'[1]Multi-Field'!$F$63="Drained"),BI174,IF(AND('[1]Multi-Field'!$E$63=[1]Lists!BF174,'[1]Multi-Field'!$F$63="undrained"),BH174,""))</f>
        <v/>
      </c>
      <c r="DT174" s="409" t="str">
        <f>IF(AND('[1]Multi-Field'!$E$64=[1]Lists!BF174,'[1]Multi-Field'!$F$64="Drained"),BI174,IF(AND('[1]Multi-Field'!$E$64=[1]Lists!BF174,'[1]Multi-Field'!$F$64="undrained"),BH174,""))</f>
        <v/>
      </c>
      <c r="DU174" s="409" t="str">
        <f>IF(AND('[1]Multi-Field'!$E$65=[1]Lists!BF174,'[1]Multi-Field'!$F$65="Drained"),BI174,IF(AND('[1]Multi-Field'!$E$65=[1]Lists!BF174,'[1]Multi-Field'!$F$65="undrained"),BH174,""))</f>
        <v/>
      </c>
      <c r="DV174" s="409" t="str">
        <f>IF(AND('[1]Multi-Field'!$E$66=[1]Lists!BF174,'[1]Multi-Field'!$F$66="Drained"),BI174,IF(AND('[1]Multi-Field'!$E$66=[1]Lists!BF174,'[1]Multi-Field'!$F$66="undrained"),BH174,""))</f>
        <v/>
      </c>
      <c r="DW174" s="409" t="str">
        <f>IF(AND('[1]Multi-Field'!$E$67=[1]Lists!BF174,'[1]Multi-Field'!$F$67="Drained"),BI174,IF(AND('[1]Multi-Field'!$E$67=[1]Lists!BF174,'[1]Multi-Field'!$F$67="undrained"),BH174,""))</f>
        <v/>
      </c>
      <c r="DX174" s="409" t="str">
        <f>IF(AND('[1]Multi-Field'!$E$68=[1]Lists!BF174,'[1]Multi-Field'!$F$68="Drained"),BI174,IF(AND('[1]Multi-Field'!$E$68=[1]Lists!BF174,'[1]Multi-Field'!$F$68="undrained"),BH174,""))</f>
        <v/>
      </c>
      <c r="DY174" s="409" t="str">
        <f>IF(AND('[1]Multi-Field'!$E$69=[1]Lists!BF174,'[1]Multi-Field'!$F$69="Drained"),BI174,IF(AND('[1]Multi-Field'!$E$69=[1]Lists!BF174,'[1]Multi-Field'!$F$69="undrained"),BH174,""))</f>
        <v/>
      </c>
      <c r="DZ174" s="409" t="str">
        <f>IF(AND('[1]Multi-Field'!$E$70=[1]Lists!BF174,'[1]Multi-Field'!$F$70="Drained"),BI174,IF(AND('[1]Multi-Field'!$E$70=[1]Lists!BF174,'[1]Multi-Field'!$F$70="undrained"),BH174,""))</f>
        <v/>
      </c>
      <c r="EA174" s="409" t="str">
        <f>IF(AND('[1]Multi-Field'!$E$71=[1]Lists!BF174,'[1]Multi-Field'!$F$71="Drained"),BI174,IF(AND('[1]Multi-Field'!$E$71=[1]Lists!BF174,'[1]Multi-Field'!$F$71="undrained"),BH174,""))</f>
        <v/>
      </c>
      <c r="EB174" s="409" t="str">
        <f>IF(AND('[1]Multi-Field'!$E$72=[1]Lists!BF174,'[1]Multi-Field'!$F$72="Drained"),BI174,IF(AND('[1]Multi-Field'!$E$72=[1]Lists!BF174,'[1]Multi-Field'!$F$72="undrained"),BH174,""))</f>
        <v/>
      </c>
      <c r="EC174" s="409" t="str">
        <f>IF(AND('[1]Multi-Field'!$E$73=[1]Lists!BF174,'[1]Multi-Field'!$F$73="Drained"),BI174,IF(AND('[1]Multi-Field'!$E$73=[1]Lists!BF174,'[1]Multi-Field'!$F$73="undrained"),BH174,""))</f>
        <v/>
      </c>
      <c r="ED174" s="409" t="str">
        <f>IF(AND('[1]Multi-Field'!$E$74=[1]Lists!BF174,'[1]Multi-Field'!$F$74="Drained"),BI174,IF(AND('[1]Multi-Field'!$E$74=[1]Lists!BF174,'[1]Multi-Field'!$F$74="undrained"),BH174,""))</f>
        <v/>
      </c>
      <c r="EE174" s="409" t="str">
        <f>IF(AND('[1]Multi-Field'!$E$75=[1]Lists!BF174,'[1]Multi-Field'!$F$75="Drained"),BI174,IF(AND('[1]Multi-Field'!$E$75=[1]Lists!BF174,'[1]Multi-Field'!$F$75="undrained"),BH174,""))</f>
        <v/>
      </c>
      <c r="EF174" s="409" t="str">
        <f>IF(AND('[1]Multi-Field'!$E$76=[1]Lists!BF174,'[1]Multi-Field'!$F$76="Drained"),BI174,IF(AND('[1]Multi-Field'!$E$76=[1]Lists!BF174,'[1]Multi-Field'!$F$6="undrained"),BH174,""))</f>
        <v/>
      </c>
      <c r="EG174" s="409" t="str">
        <f>IF(AND('[1]Multi-Field'!$E$77=[1]Lists!BF174,'[1]Multi-Field'!$F$77="Drained"),BI174,IF(AND('[1]Multi-Field'!$E$77=[1]Lists!BF174,'[1]Multi-Field'!$F$77="undrained"),BH174,""))</f>
        <v/>
      </c>
      <c r="EH174" s="409" t="str">
        <f>IF(AND('[1]Multi-Field'!$E$78=[1]Lists!BF174,'[1]Multi-Field'!$F$78="Drained"),BI174,IF(AND('[1]Multi-Field'!$E$78=[1]Lists!BF174,'[1]Multi-Field'!$F$78="undrained"),BH174,""))</f>
        <v/>
      </c>
      <c r="EI174" s="409" t="str">
        <f>IF(AND('[1]Multi-Field'!$E$79=[1]Lists!BF174,'[1]Multi-Field'!$F$79="Drained"),BI174,IF(AND('[1]Multi-Field'!$E$79=[1]Lists!BF174,'[1]Multi-Field'!$F$79="undrained"),BH174,""))</f>
        <v/>
      </c>
      <c r="EJ174" s="409" t="str">
        <f>IF(AND('[1]Multi-Field'!$E$80=[1]Lists!BF174,'[1]Multi-Field'!$F$80="Drained"),BI174,IF(AND('[1]Multi-Field'!$E$80=[1]Lists!BF174,'[1]Multi-Field'!$F$80="undrained"),BH174,""))</f>
        <v/>
      </c>
      <c r="EK174" s="409" t="str">
        <f>IF(AND('[1]Multi-Field'!$E$81=[1]Lists!BF174,'[1]Multi-Field'!$F$81="Drained"),BI174,IF(AND('[1]Multi-Field'!$E$81=[1]Lists!BF174,'[1]Multi-Field'!$F$81="undrained"),BH174,""))</f>
        <v/>
      </c>
      <c r="EL174" s="409" t="str">
        <f>IF(AND('[1]Multi-Field'!$E$82=[1]Lists!BF174,'[1]Multi-Field'!$F$82="Drained"),BI174,IF(AND('[1]Multi-Field'!$E$82=[1]Lists!BF174,'[1]Multi-Field'!$F$82="undrained"),BH174,""))</f>
        <v/>
      </c>
      <c r="EM174" s="409" t="str">
        <f>IF(AND('[1]Multi-Field'!$E$83=[1]Lists!BF174,'[1]Multi-Field'!$F$83="Drained"),BI174,IF(AND('[1]Multi-Field'!$E$83=[1]Lists!BF174,'[1]Multi-Field'!$F$83="undrained"),BH174,""))</f>
        <v/>
      </c>
      <c r="EN174" s="409" t="str">
        <f>IF(AND('[1]Multi-Field'!$E$84=[1]Lists!BF174,'[1]Multi-Field'!$F$84="Drained"),BI174,IF(AND('[1]Multi-Field'!$E$84=[1]Lists!BF174,'[1]Multi-Field'!$F$84="undrained"),BH174,""))</f>
        <v/>
      </c>
      <c r="EO174" s="409" t="str">
        <f>IF(AND('[1]Multi-Field'!$E$85=[1]Lists!BF174,'[1]Multi-Field'!$F$85="Drained"),BI174,IF(AND('[1]Multi-Field'!$E$85=[1]Lists!BF174,'[1]Multi-Field'!$F$85="undrained"),BH174,""))</f>
        <v/>
      </c>
      <c r="EP174" s="409" t="str">
        <f>IF(AND('[1]Multi-Field'!$E$86=[1]Lists!BF174,'[1]Multi-Field'!$F$86="Drained"),BI174,IF(AND('[1]Multi-Field'!$E$86=[1]Lists!BF174,'[1]Multi-Field'!$F$86="undrained"),BH174,""))</f>
        <v/>
      </c>
      <c r="EQ174" s="409" t="str">
        <f>IF(AND('[1]Multi-Field'!$E$87=[1]Lists!BF174,'[1]Multi-Field'!$F$87="Drained"),BI174,IF(AND('[1]Multi-Field'!$E$87=[1]Lists!BF174,'[1]Multi-Field'!$F$87="undrained"),BH174,""))</f>
        <v/>
      </c>
      <c r="ER174" s="409" t="str">
        <f>IF(AND('[1]Multi-Field'!$E$88=[1]Lists!BF174,'[1]Multi-Field'!$F$88="Drained"),BI174,IF(AND('[1]Multi-Field'!$E$88=[1]Lists!BF174,'[1]Multi-Field'!$F$88="undrained"),BH174,""))</f>
        <v/>
      </c>
      <c r="ES174" s="409" t="str">
        <f>IF(AND('[1]Multi-Field'!$E$89=[1]Lists!BF174,'[1]Multi-Field'!$F$89="Drained"),BI174,IF(AND('[1]Multi-Field'!$E$89=[1]Lists!BF174,'[1]Multi-Field'!$F$89="undrained"),BH174,""))</f>
        <v/>
      </c>
      <c r="ET174" s="409" t="str">
        <f>IF(AND('[1]Multi-Field'!$E$90=[1]Lists!BF174,'[1]Multi-Field'!$F$90="Drained"),BI174,IF(AND('[1]Multi-Field'!$E$90=[1]Lists!BF174,'[1]Multi-Field'!$F$90="undrained"),BH174,""))</f>
        <v/>
      </c>
      <c r="EU174" s="409" t="str">
        <f>IF(AND('[1]Multi-Field'!$E$91=[1]Lists!BF174,'[1]Multi-Field'!$F$91="Drained"),BI174,IF(AND('[1]Multi-Field'!$E$91=[1]Lists!BF174,'[1]Multi-Field'!$F$91="undrained"),BH174,""))</f>
        <v/>
      </c>
      <c r="EV174" s="409" t="str">
        <f>IF(AND('[1]Multi-Field'!$E$92=[1]Lists!BF174,'[1]Multi-Field'!$F$92="Drained"),BI174,IF(AND('[1]Multi-Field'!$E$92=[1]Lists!BF174,'[1]Multi-Field'!$F$92="undrained"),BH174,""))</f>
        <v/>
      </c>
      <c r="EW174" s="409" t="str">
        <f>IF(AND('[1]Multi-Field'!$E$93=[1]Lists!BF174,'[1]Multi-Field'!$F$93="Drained"),BI174,IF(AND('[1]Multi-Field'!$E$93=[1]Lists!BF174,'[1]Multi-Field'!$F$93="undrained"),BH174,""))</f>
        <v/>
      </c>
      <c r="EX174" s="409" t="str">
        <f>IF(AND('[1]Multi-Field'!$E$94=[1]Lists!BF174,'[1]Multi-Field'!$F$94="Drained"),BI174,IF(AND('[1]Multi-Field'!$E$94=[1]Lists!BF174,'[1]Multi-Field'!$F$94="undrained"),BH174,""))</f>
        <v/>
      </c>
      <c r="EY174" s="409" t="str">
        <f>IF(AND('[1]Multi-Field'!$E$95=[1]Lists!BF174,'[1]Multi-Field'!$F$95="Drained"),BI174,IF(AND('[1]Multi-Field'!$E$95=[1]Lists!BF174,'[1]Multi-Field'!$F$95="undrained"),BH174,""))</f>
        <v/>
      </c>
      <c r="EZ174" s="409" t="str">
        <f>IF(AND('[1]Multi-Field'!$E$96=[1]Lists!BF174,'[1]Multi-Field'!$F$96="Drained"),BI174,IF(AND('[1]Multi-Field'!$E$96=[1]Lists!BF174,'[1]Multi-Field'!$F$96="undrained"),BH174,""))</f>
        <v/>
      </c>
      <c r="FA174" s="409" t="str">
        <f>IF(AND('[1]Multi-Field'!$E$97=[1]Lists!BF174,'[1]Multi-Field'!$F$97="Drained"),BI174,IF(AND('[1]Multi-Field'!$E$97=[1]Lists!BF174,'[1]Multi-Field'!$F$97="undrained"),BH174,""))</f>
        <v/>
      </c>
      <c r="FB174" s="409" t="str">
        <f>IF(AND('[1]Multi-Field'!$E$98=[1]Lists!BF174,'[1]Multi-Field'!$F$98="Drained"),BI174,IF(AND('[1]Multi-Field'!$E$98=[1]Lists!BF174,'[1]Multi-Field'!$F$98="undrained"),BH174,""))</f>
        <v/>
      </c>
      <c r="FC174" s="409" t="str">
        <f>IF(AND('[1]Multi-Field'!$E$99=[1]Lists!BF174,'[1]Multi-Field'!$F$99="Drained"),BI174,IF(AND('[1]Multi-Field'!$E$99=[1]Lists!BF174,'[1]Multi-Field'!$F$99="undrained"),BH174,""))</f>
        <v/>
      </c>
      <c r="FD174" s="409" t="str">
        <f>IF(AND('[1]Multi-Field'!$E$100=[1]Lists!BF174,'[1]Multi-Field'!$F$100="Drained"),BI174,IF(AND('[1]Multi-Field'!$E$100=[1]Lists!BF174,'[1]Multi-Field'!$F$100="undrained"),BH174,""))</f>
        <v/>
      </c>
      <c r="FE174" s="409" t="str">
        <f>IF(AND('[1]Multi-Field'!$E$101=[1]Lists!BF174,'[1]Multi-Field'!$F$101="Drained"),BI174,IF(AND('[1]Multi-Field'!$E$101=[1]Lists!BF174,'[1]Multi-Field'!$F$101="undrained"),BH174,""))</f>
        <v/>
      </c>
      <c r="FF174" s="409" t="str">
        <f>IF(AND('[1]Multi-Field'!$E$102=[1]Lists!BF174,'[1]Multi-Field'!$F$102="Drained"),BI174,IF(AND('[1]Multi-Field'!$E$102=[1]Lists!BF174,'[1]Multi-Field'!$F$102="undrained"),BH174,""))</f>
        <v/>
      </c>
      <c r="FG174" s="409" t="str">
        <f>IF(AND('[1]Multi-Field'!$E$103=[1]Lists!BF174,'[1]Multi-Field'!$F$103="Drained"),BI174,IF(AND('[1]Multi-Field'!$E$103=[1]Lists!BF174,'[1]Multi-Field'!$F$103="undrained"),BH174,""))</f>
        <v/>
      </c>
      <c r="FH174" s="409" t="str">
        <f>IF(AND('[1]Multi-Field'!$E$104=[1]Lists!BF174,'[1]Multi-Field'!$F$104="Drained"),BI174,IF(AND('[1]Multi-Field'!$E$104=[1]Lists!BF174,'[1]Multi-Field'!$F$104="undrained"),BH174,""))</f>
        <v/>
      </c>
      <c r="FI174" s="409" t="str">
        <f>IF(AND('[1]Multi-Field'!$E$105=[1]Lists!BF174,'[1]Multi-Field'!$F$105="Drained"),BI174,IF(AND('[1]Multi-Field'!$E$105=[1]Lists!BF174,'[1]Multi-Field'!$F$105="undrained"),BH174,""))</f>
        <v/>
      </c>
      <c r="FJ174" s="409" t="str">
        <f>IF(AND('[1]Multi-Field'!$E$106=[1]Lists!BF174,'[1]Multi-Field'!$F$106="Drained"),BI174,IF(AND('[1]Multi-Field'!$E$106=[1]Lists!BF174,'[1]Multi-Field'!$F$106="undrained"),BH174,""))</f>
        <v/>
      </c>
      <c r="FK174" s="409" t="str">
        <f>IF(AND('[1]Multi-Field'!$E$107=[1]Lists!BF174,'[1]Multi-Field'!$F$107="Drained"),BI174,IF(AND('[1]Multi-Field'!$E$107=[1]Lists!BF174,'[1]Multi-Field'!$F$107="undrained"),BH174,""))</f>
        <v/>
      </c>
      <c r="FL174" s="409" t="str">
        <f>IF(AND('[1]Multi-Field'!$E$108=[1]Lists!BF174,'[1]Multi-Field'!$F$108="Drained"),BI174,IF(AND('[1]Multi-Field'!$E$108=[1]Lists!BF174,'[1]Multi-Field'!$F$108="undrained"),BH174,""))</f>
        <v/>
      </c>
      <c r="FM174" s="409" t="str">
        <f>IF(AND('[1]Multi-Field'!$E$109=[1]Lists!BF174,'[1]Multi-Field'!$F$109="Drained"),BI174,IF(AND('[1]Multi-Field'!$E$109=[1]Lists!BF174,'[1]Multi-Field'!$F$109="undrained"),BH174,""))</f>
        <v/>
      </c>
      <c r="FN174" s="409" t="str">
        <f>IF(AND('[1]Multi-Field'!$E$110=[1]Lists!BF174,'[1]Multi-Field'!$F$110="Drained"),BI174,IF(AND('[1]Multi-Field'!$E$110=[1]Lists!BF174,'[1]Multi-Field'!$F$110="undrained"),BH174,""))</f>
        <v/>
      </c>
      <c r="FO174" s="409" t="str">
        <f>IF(AND('[1]Multi-Field'!$E$111=[1]Lists!BF174,'[1]Multi-Field'!$F$111="Drained"),BI174,IF(AND('[1]Multi-Field'!$E$111=[1]Lists!BF174,'[1]Multi-Field'!$F$111="undrained"),BH174,""))</f>
        <v/>
      </c>
      <c r="FP174" s="409" t="str">
        <f>IF(AND('[1]Multi-Field'!$E$112=[1]Lists!BF174,'[1]Multi-Field'!$F$112="Drained"),BI174,IF(AND('[1]Multi-Field'!$E$112=[1]Lists!BF174,'[1]Multi-Field'!$F$112="undrained"),BH174,""))</f>
        <v/>
      </c>
      <c r="FQ174" s="409" t="str">
        <f>IF(AND('[1]Multi-Field'!$E$113=[1]Lists!BF174,'[1]Multi-Field'!$F$113="Drained"),BI174,IF(AND('[1]Multi-Field'!$E$113=[1]Lists!BF174,'[1]Multi-Field'!$F$113="undrained"),BH174,""))</f>
        <v/>
      </c>
      <c r="FR174" s="409" t="str">
        <f>IF(AND('[1]Multi-Field'!$E$114=[1]Lists!BF174,'[1]Multi-Field'!$F$114="Drained"),BI174,IF(AND('[1]Multi-Field'!$E$114=[1]Lists!BF174,'[1]Multi-Field'!$F$114="undrained"),BH174,""))</f>
        <v/>
      </c>
      <c r="FS174" s="409" t="str">
        <f>IF(AND('[1]Multi-Field'!$E$115=[1]Lists!BF174,'[1]Multi-Field'!$F$115="Drained"),BI174,IF(AND('[1]Multi-Field'!$E$115=[1]Lists!BF174,'[1]Multi-Field'!$F$115="undrained"),BH174,""))</f>
        <v/>
      </c>
      <c r="FT174" s="409" t="str">
        <f>IF(AND('[1]Multi-Field'!$E$116=[1]Lists!BF174,'[1]Multi-Field'!$F$116="Drained"),BI174,IF(AND('[1]Multi-Field'!$E$116=[1]Lists!BF174,'[1]Multi-Field'!$F$116="undrained"),BH174,""))</f>
        <v/>
      </c>
      <c r="FU174" s="409" t="str">
        <f>IF(AND('[1]Multi-Field'!$E$117=[1]Lists!BF174,'[1]Multi-Field'!$F$117="Drained"),BI174,IF(AND('[1]Multi-Field'!$E$117=[1]Lists!BF174,'[1]Multi-Field'!$F$117="undrained"),BH174,""))</f>
        <v/>
      </c>
      <c r="FV174" s="409" t="str">
        <f>IF(AND('[1]Multi-Field'!$E$118=[1]Lists!BF174,'[1]Multi-Field'!$F$118="Drained"),BI174,IF(AND('[1]Multi-Field'!$E$118=[1]Lists!BF174,'[1]Multi-Field'!$F$118="undrained"),BH174,""))</f>
        <v/>
      </c>
      <c r="FW174" s="409" t="str">
        <f>IF(AND('[1]Multi-Field'!$E$119=[1]Lists!BF174,'[1]Multi-Field'!$F$119="Drained"),BI174,IF(AND('[1]Multi-Field'!$E$119=[1]Lists!BF174,'[1]Multi-Field'!$F$119="undrained"),BH174,""))</f>
        <v/>
      </c>
      <c r="FX174" s="409" t="str">
        <f>IF(AND('[1]Multi-Field'!$E$120=[1]Lists!BF174,'[1]Multi-Field'!$F$120="Drained"),BI174,IF(AND('[1]Multi-Field'!$E$120=[1]Lists!BF174,'[1]Multi-Field'!$F$120="undrained"),BH174,""))</f>
        <v/>
      </c>
    </row>
    <row r="175" spans="1:180" ht="13.5" customHeight="1">
      <c r="A175" s="7" t="s">
        <v>262</v>
      </c>
      <c r="B175" s="7"/>
      <c r="C175" s="7"/>
      <c r="D175" s="8">
        <v>75</v>
      </c>
      <c r="E175" s="8">
        <f t="shared" si="27"/>
        <v>75</v>
      </c>
      <c r="F175" s="8">
        <f t="shared" si="28"/>
        <v>75</v>
      </c>
      <c r="G175" s="8">
        <v>75</v>
      </c>
      <c r="H175" s="8">
        <v>65</v>
      </c>
      <c r="I175" s="8">
        <f t="shared" si="32"/>
        <v>65</v>
      </c>
      <c r="J175" s="8">
        <f t="shared" si="33"/>
        <v>65</v>
      </c>
      <c r="K175" s="8">
        <v>65</v>
      </c>
      <c r="L175" s="8">
        <v>90</v>
      </c>
      <c r="M175" s="8">
        <f t="shared" si="29"/>
        <v>90</v>
      </c>
      <c r="N175" s="8">
        <f t="shared" si="30"/>
        <v>90</v>
      </c>
      <c r="O175" s="8">
        <v>90</v>
      </c>
      <c r="P175" s="391">
        <v>150</v>
      </c>
      <c r="Q175" s="394"/>
      <c r="R175" s="395" t="b">
        <f>IF(OR('Multi-Field'!AA152=Lists!$AC$42,'Multi-Field'!AA152=Lists!$AC$43),IF('Multi-Field'!Z152="x",(IF('Multi-Field'!AC152=Lists!$Q$11,Lists!$R$11,IF('Multi-Field'!AC152=Lists!$Q$12,Lists!$R$12,IF('Multi-Field'!AC152=Lists!$Q$13,Lists!$R$13,IF('Multi-Field'!AC152=Lists!$Q$14,Lists!$R$14))))),IF('Multi-Field'!X152="x",(IF('Multi-Field'!AC152=Lists!$Q$11,Lists!$S$11,IF('Multi-Field'!AC152=Lists!$Q$12,Lists!$S$12,IF('Multi-Field'!AC152=Lists!$Q$13,Lists!$S$13,IF('Multi-Field'!AC152=Lists!$Q$14,Lists!$S$14))))),IF('Multi-Field'!V152="x",(IF('Multi-Field'!AC152=Lists!$Q$11,Lists!$T$11,IF('Multi-Field'!AC152=Lists!$Q$12,Lists!$T$12,IF('Multi-Field'!AC152=Lists!$Q$13,Lists!$T$13,IF('Multi-Field'!AC152=Lists!$Q$14,Lists!$T$14))))),0))))</f>
        <v>0</v>
      </c>
      <c r="S175" s="395" t="str">
        <f t="shared" si="38"/>
        <v/>
      </c>
      <c r="T175" s="395"/>
      <c r="U175" s="396"/>
      <c r="V175" s="383">
        <f>IF(OR('Multi-Field'!AI155=$U$4,'Multi-Field'!AI155=$U$5,'Multi-Field'!AI155=$U$6,'Multi-Field'!AI155=$U$7,'Multi-Field'!AI155=$U$8,'Multi-Field'!AI155=$U$9),(IF('Multi-Field'!AJ155=$V$2,100,IF('Multi-Field'!AJ155=$V$3,65,IF('Multi-Field'!AJ155=$V$4,53,IF('Multi-Field'!AJ155=$V$5,41,IF('Multi-Field'!AJ155=$V$6,23,IF('Multi-Field'!AJ155=$V$7,0,0))))))),0)</f>
        <v>0</v>
      </c>
      <c r="W175" s="383" t="str">
        <f>IF(AND(OR('Multi-Field'!AF155=$S$3,'Multi-Field'!AF155=S163,'Multi-Field'!AF155=$S$7),'Multi-Field'!AN155&lt;18,'Multi-Field'!AN155&gt;0),35,IF('Multi-Field'!AF155=$S$4,55,IF(AND('Multi-Field'!AF155=$S$6,'Multi-Field'!AN155&lt;18),30,IF(AND('Multi-Field'!AN155&gt;17,OR('Multi-Field'!AF155=$S$3,'Multi-Field'!AF155=$S$5,'Multi-Field'!AF155= $S$6,'Multi-Field'!AF155=$S$7)),25,"0"))))</f>
        <v>0</v>
      </c>
      <c r="X175" s="383">
        <f>IF(OR('Multi-Field'!BA155=$U$4,'Multi-Field'!BA155=$U$5,'Multi-Field'!BA155=$U$6,'Multi-Field'!BA155=U165,'Multi-Field'!BA155=$U$8,'Multi-Field'!BA155=$U$9),(IF('Multi-Field'!BB155=$V$2,100,IF('Multi-Field'!BB155=$V$3,65,IF('Multi-Field'!BB155=$V$4,53,IF('Multi-Field'!BB155=$V$5,41,IF('Multi-Field'!BB155=$V$6,23,IF('Multi-Field'!BB155=$V$7,0,0))))))),0)</f>
        <v>0</v>
      </c>
      <c r="Y175" s="383" t="str">
        <f>IF(AND(OR('Multi-Field'!AX155=$S$3,'Multi-Field'!AX155=$S$5,'Multi-Field'!AX155=$S$7),'Multi-Field'!BF155&lt;18),35,IF('Multi-Field'!AX155=$S$4,55,IF(AND('Multi-Field'!AX155=$S$6,'Multi-Field'!BF155&lt;18),30,IF(AND('Multi-Field'!BF155&gt;17,OR('Multi-Field'!AX155=$S$3,'Multi-Field'!AX155=$S$5,'Multi-Field'!AX155=$S$6,'Multi-Field'!AX155=$S$7)),25,"0"))))</f>
        <v>0</v>
      </c>
      <c r="Z175" s="383">
        <v>159</v>
      </c>
      <c r="AI175" s="384">
        <f>'[1]Multi-Field'!B171</f>
        <v>0</v>
      </c>
      <c r="AJ175" s="387" t="str">
        <f>IF(OR('[1]Multi-Field'!Q15=[1]Lists!$AC$42,'[1]Multi-Field'!Q15=[1]Lists!$AC$43),"x","")</f>
        <v/>
      </c>
      <c r="AK175" s="387" t="str">
        <f>IF(OR('[1]Multi-Field'!Q15=[1]Lists!$AC$6,'[1]Multi-Field'!Q15=$AC$2,'[1]Multi-Field'!Q15=$AC$4),"x","")</f>
        <v/>
      </c>
      <c r="AL175" s="387" t="str">
        <f>IF(OR('[1]Multi-Field'!Q15=[1]Lists!$AC$7,'[1]Multi-Field'!Q15=$AC$3,'[1]Multi-Field'!Q15=$AC$5),"x","")</f>
        <v/>
      </c>
      <c r="AM175" s="387" t="str">
        <f>IF(OR('[1]Multi-Field'!Q15=$AC$23,'[1]Multi-Field'!Q15=$AC$13,'[1]Multi-Field'!Q15=$AC$9,'[1]Multi-Field'!Q15=$AC$19,'[1]Multi-Field'!Q15=$AC$47),"x","")</f>
        <v/>
      </c>
      <c r="AN175" s="387" t="str">
        <f>IF(OR('[1]Multi-Field'!Q15=$AC$24,'[1]Multi-Field'!Q15=$AC$14,'[1]Multi-Field'!Q15=$AC$10,'[1]Multi-Field'!Q15=$AC$22,'[1]Multi-Field'!Q15=$AC$48),"x","")</f>
        <v>x</v>
      </c>
      <c r="AO175" s="387" t="str">
        <f>IF(OR('[1]Multi-Field'!Q15=$AC$21,'[1]Multi-Field'!Q15=$AC$28,'[1]Multi-Field'!Q15=$AC$62,'[1]Multi-Field'!Q15=$AC$102,'[1]Multi-Field'!Q15=$AC$98),"x","")</f>
        <v/>
      </c>
      <c r="AP175" s="387" t="str">
        <f>IF(OR('[1]Multi-Field'!Q15=$AC$25,'[1]Multi-Field'!Q15=$AC$63,'[1]Multi-Field'!Q15=$AC$85,'[1]Multi-Field'!Q15=$AC$87,'[1]Multi-Field'!Q15=$AC$92,'[1]Multi-Field'!Q15=$AC$93),"x","")</f>
        <v/>
      </c>
      <c r="AQ175" s="387" t="str">
        <f>IF(OR('[1]Multi-Field'!Q15=$AC$20,'[1]Multi-Field'!Q15=$AC$27,'[1]Multi-Field'!Q15=$AC$58,'[1]Multi-Field'!Q15=$AC$86,'[1]Multi-Field'!Q15=$AC$103,'[1]Multi-Field'!Q15=$AC$94),"x","")</f>
        <v/>
      </c>
      <c r="AR175" s="387" t="str">
        <f>IF(OR('[1]Multi-Field'!Q15=$AC$35,'[1]Multi-Field'!Q15=$AC$40,'[1]Multi-Field'!Q15=$AC$45,),"x","")</f>
        <v/>
      </c>
      <c r="AS175" s="387" t="str">
        <f>IF(OR('[1]Multi-Field'!Q15=$AC$36,'[1]Multi-Field'!Q15=$AC$41,'[1]Multi-Field'!Q15=$AC$46,),"x","")</f>
        <v/>
      </c>
      <c r="AT175" s="387" t="str">
        <f>IF(OR('[1]Multi-Field'!Q15=$AC$52,'[1]Multi-Field'!Q15=$AC$53,'[1]Multi-Field'!Q15=$AC$54,'[1]Multi-Field'!Q15=$AC$55,'[1]Multi-Field'!Q15=$AC$68,'[1]Multi-Field'!Q15=$AC$69,'[1]Multi-Field'!Q15=$AC$74,'[1]Multi-Field'!Q15=$AC$71,'[1]Multi-Field'!Q15=$AC$70),"x","")</f>
        <v/>
      </c>
      <c r="AU175" s="387" t="str">
        <f>IF('[1]Multi-Field'!Q15=$AC$72,"x","")</f>
        <v/>
      </c>
      <c r="AV175" s="387" t="str">
        <f>IF('[1]Multi-Field'!Q15=$AC$73,"x","")</f>
        <v/>
      </c>
      <c r="AW175" s="387" t="str">
        <f>IF('[1]Multi-Field'!Q15=$AC$83,"x","")</f>
        <v/>
      </c>
      <c r="AX175" s="387" t="str">
        <f>IF('[1]Multi-Field'!Q15=$AC$84,"x","")</f>
        <v/>
      </c>
      <c r="AY175" s="387" t="str">
        <f>IF('[1]Multi-Field'!Q15=$AC$97,"x","")</f>
        <v/>
      </c>
      <c r="AZ175" s="387" t="str">
        <f>IF('[1]Multi-Field'!Q15=$AC$99,"x","")</f>
        <v/>
      </c>
      <c r="BA175" s="387" t="str">
        <f>IF('[1]Multi-Field'!Q15=$AC$104,"x","")</f>
        <v/>
      </c>
      <c r="BB175" s="387" t="str">
        <f>IF('[1]Multi-Field'!Q15=$AC$105,"x","")</f>
        <v/>
      </c>
      <c r="BC175" s="388"/>
      <c r="BF175" s="411" t="s">
        <v>1344</v>
      </c>
      <c r="BG175" s="412">
        <v>3</v>
      </c>
      <c r="BH175" s="412">
        <v>4</v>
      </c>
      <c r="BI175" s="412">
        <v>4</v>
      </c>
      <c r="BJ175" s="409" t="e">
        <f>IF(AND('[1]Single Field'!#REF!=[1]Lists!BF175,'[1]Single Field'!#REF!="Drained"),"x",IF(AND('[1]Single Field'!#REF!=[1]Lists!BF175,'[1]Single Field'!#REF!="Undrained"),O,""))</f>
        <v>#REF!</v>
      </c>
      <c r="BK175" s="409" t="str">
        <f>IF(AND('[1]Multi-Field'!$E$3=[1]Lists!BF175,'[1]Multi-Field'!$F$3="Drained"),BI175,IF(AND('[1]Multi-Field'!$E$3=BF175,'[1]Multi-Field'!$F$3="undrained"),BH175,""))</f>
        <v/>
      </c>
      <c r="BL175" s="409" t="str">
        <f>IF(AND('[1]Multi-Field'!$E$4=BF175,'[1]Multi-Field'!$F$4="Drained"),BI175,IF(AND('[1]Multi-Field'!$E$4=BF175,'[1]Multi-Field'!$F$4="undrained"),BH175,""))</f>
        <v/>
      </c>
      <c r="BM175" s="409" t="str">
        <f>IF(AND('[1]Multi-Field'!$E$5=BF175,'[1]Multi-Field'!$F$5="Drained"),BI175,IF(AND('[1]Multi-Field'!$E$5=BF175,'[1]Multi-Field'!$F$5="undrained"),BH175,""))</f>
        <v/>
      </c>
      <c r="BN175" s="409" t="str">
        <f>IF(AND('[1]Multi-Field'!$E$6=BF175,'[1]Multi-Field'!$F$6="Drained"),BI175,IF(AND('[1]Multi-Field'!$E$6=BF175,'[1]Multi-Field'!$F$6="undrained"),BH175,""))</f>
        <v/>
      </c>
      <c r="BO175" s="409" t="str">
        <f>IF(AND('[1]Multi-Field'!$E$7=BF175,'[1]Multi-Field'!$F$7="Drained"),BI175,IF(AND('[1]Multi-Field'!$E$7=BF175,'[1]Multi-Field'!$F$7="undrained"),BH175,""))</f>
        <v/>
      </c>
      <c r="BP175" s="409" t="str">
        <f>IF(AND('[1]Multi-Field'!$E$8=BF175,'[1]Multi-Field'!$F$8="Drained"),BI175,IF(AND('[1]Multi-Field'!$E$8=BF175,'[1]Multi-Field'!$F$8="undrained"),BH175,""))</f>
        <v/>
      </c>
      <c r="BQ175" s="409" t="str">
        <f>IF(AND('[1]Multi-Field'!$E$9=BF175,'[1]Multi-Field'!$F$9="Drained"),BI175,IF(AND('[1]Multi-Field'!$E$9=BF175,'[1]Multi-Field'!$F$9="undrained"),BH175,""))</f>
        <v/>
      </c>
      <c r="BR175" s="409" t="str">
        <f>IF(AND('[1]Multi-Field'!$E$10=BF175,'[1]Multi-Field'!$F$10="Drained"),BI175,IF(AND('[1]Multi-Field'!$E$10=BF175,'[1]Multi-Field'!$F$10="undrained"),BH175,""))</f>
        <v/>
      </c>
      <c r="BS175" s="409" t="str">
        <f>IF(AND('[1]Multi-Field'!$E$11=BF175,'[1]Multi-Field'!$F$11="Drained"),BI175,IF(AND('[1]Multi-Field'!$E$11=BF175,'[1]Multi-Field'!$F$11="undrained"),BH175,""))</f>
        <v/>
      </c>
      <c r="BT175" s="409" t="str">
        <f>IF(AND('[1]Multi-Field'!$E$12=BF175,'[1]Multi-Field'!$F$12="Drained"),BI175,IF(AND('[1]Multi-Field'!$E$12=BF175,'[1]Multi-Field'!$F$12="undrained"),BH175,""))</f>
        <v/>
      </c>
      <c r="BU175" s="409" t="str">
        <f>IF(AND('[1]Multi-Field'!$E$13=BF175,'[1]Multi-Field'!$F$13="Drained"),BI175,IF(AND('[1]Multi-Field'!$E$3=BF175,'[1]Multi-Field'!$F$13="undrained"),BH175,""))</f>
        <v/>
      </c>
      <c r="BV175" s="409" t="str">
        <f>IF(AND('[1]Multi-Field'!$E$14=BF175,'[1]Multi-Field'!$F$14="Drained"),BI175,IF(AND('[1]Multi-Field'!$E$14=BF175,'[1]Multi-Field'!$F$14="undrained"),BH175,""))</f>
        <v/>
      </c>
      <c r="BW175" s="409" t="str">
        <f>IF(AND('[1]Multi-Field'!$E$15=BF175,'[1]Multi-Field'!$F$15="Drained"),BI175,IF(AND('[1]Multi-Field'!$E$15=BF175,'[1]Multi-Field'!$F$15="undrained"),BH175,""))</f>
        <v/>
      </c>
      <c r="BX175" s="409" t="str">
        <f>IF(AND('[1]Multi-Field'!$E$16=[1]Lists!BF175,'[1]Multi-Field'!$F$16="Drained"),BI175,IF(AND('[1]Multi-Field'!$E$16=[1]Lists!BF175,'[1]Multi-Field'!$F$16="undrained"),BH175,""))</f>
        <v/>
      </c>
      <c r="BY175" s="409" t="str">
        <f>IF(AND('[1]Multi-Field'!$E$17=[1]Lists!BF175,'[1]Multi-Field'!$F$17="Drained"),BI175,IF(AND('[1]Multi-Field'!$E$17=[1]Lists!BF175,'[1]Multi-Field'!$F$17="undrained"),BH175,""))</f>
        <v/>
      </c>
      <c r="BZ175" s="409" t="str">
        <f>IF(AND('[1]Multi-Field'!$E$18=[1]Lists!BF175,'[1]Multi-Field'!$F$18="Drained"),BI175,IF(AND('[1]Multi-Field'!$E$18=[1]Lists!BF175,'[1]Multi-Field'!$F$18="undrained"),BH175,""))</f>
        <v/>
      </c>
      <c r="CA175" s="409" t="str">
        <f>IF(AND('[1]Multi-Field'!$E$19=[1]Lists!BF175,'[1]Multi-Field'!$F$19="Drained"),BI175,IF(AND('[1]Multi-Field'!$E$19=[1]Lists!BF175,'[1]Multi-Field'!$F$19="undrained"),BH175,""))</f>
        <v/>
      </c>
      <c r="CB175" s="409" t="str">
        <f>IF(AND('[1]Multi-Field'!$E$20=[1]Lists!BF175,'[1]Multi-Field'!$F$20="Drained"),BI175,IF(AND('[1]Multi-Field'!$E$20=[1]Lists!BF175,'[1]Multi-Field'!$F$20="undrained"),BH175,""))</f>
        <v/>
      </c>
      <c r="CC175" s="409" t="str">
        <f>IF(AND('[1]Multi-Field'!$E$21=[1]Lists!BF175,'[1]Multi-Field'!$F$21="Drained"),BI175,IF(AND('[1]Multi-Field'!$E$21=[1]Lists!BF175,'[1]Multi-Field'!$F$21="undrained"),BH175,""))</f>
        <v/>
      </c>
      <c r="CD175" s="409" t="str">
        <f>IF(AND('[1]Multi-Field'!$E$22=[1]Lists!BF175,'[1]Multi-Field'!$F$22="Drained"),BI175,IF(AND('[1]Multi-Field'!$E$22=[1]Lists!BF175,'[1]Multi-Field'!$F$22="undrained"),BH175,""))</f>
        <v/>
      </c>
      <c r="CE175" s="409" t="str">
        <f>IF(AND('[1]Multi-Field'!$E$23=[1]Lists!BF175,'[1]Multi-Field'!$F$23="Drained"),BI175,IF(AND('[1]Multi-Field'!$E$23=[1]Lists!BF175,'[1]Multi-Field'!$F$23="undrained"),BH175,""))</f>
        <v/>
      </c>
      <c r="CF175" s="409" t="str">
        <f>IF(AND('[1]Multi-Field'!$E$24=[1]Lists!BF175,'[1]Multi-Field'!$F$24="Drained"),BI175,IF(AND('[1]Multi-Field'!$E$24=[1]Lists!BF175,'[1]Multi-Field'!$F$24="undrained"),BH175,""))</f>
        <v/>
      </c>
      <c r="CG175" s="409" t="str">
        <f>IF(AND('[1]Multi-Field'!$E$25=[1]Lists!BF175,'[1]Multi-Field'!$F$25="Drained"),BI175,IF(AND('[1]Multi-Field'!$E$25=[1]Lists!BF175,'[1]Multi-Field'!$F$25="undrained"),BH175,""))</f>
        <v/>
      </c>
      <c r="CH175" s="409" t="str">
        <f>IF(AND('[1]Multi-Field'!$E$26=[1]Lists!BF175,'[1]Multi-Field'!$F$26="Drained"),BI175,IF(AND('[1]Multi-Field'!$E$26=[1]Lists!BF175,'[1]Multi-Field'!$F$26="undrained"),BH175,""))</f>
        <v/>
      </c>
      <c r="CI175" s="409" t="str">
        <f>IF(AND('[1]Multi-Field'!$E$27=[1]Lists!BF175,'[1]Multi-Field'!$F$27="Drained"),BI175,IF(AND('[1]Multi-Field'!$E$27=[1]Lists!BF175,'[1]Multi-Field'!$F$27="undrained"),BH175,""))</f>
        <v/>
      </c>
      <c r="CJ175" s="409" t="str">
        <f>IF(AND('[1]Multi-Field'!$E$28=[1]Lists!BF175,'[1]Multi-Field'!$F$28="Drained"),BI175,IF(AND('[1]Multi-Field'!$E$28=[1]Lists!BF175,'[1]Multi-Field'!$F$28="undrained"),BH175,""))</f>
        <v/>
      </c>
      <c r="CK175" s="409" t="str">
        <f>IF(AND('[1]Multi-Field'!$E$29=[1]Lists!BF175,'[1]Multi-Field'!$F$29="Drained"),BI175,IF(AND('[1]Multi-Field'!$E$29=[1]Lists!BF175,'[1]Multi-Field'!$F$29="undrained"),BH175,""))</f>
        <v/>
      </c>
      <c r="CL175" s="409" t="str">
        <f>IF(AND('[1]Multi-Field'!$E$30=[1]Lists!BF175,'[1]Multi-Field'!$F$30="Drained"),BI175,IF(AND('[1]Multi-Field'!$E$30=[1]Lists!BF175,'[1]Multi-Field'!$F$30="undrained"),BH175,""))</f>
        <v/>
      </c>
      <c r="CM175" s="409" t="str">
        <f>IF(AND('[1]Multi-Field'!$E$31=[1]Lists!BF175,'[1]Multi-Field'!$F$31="Drained"),BI175,IF(AND('[1]Multi-Field'!$E$31=[1]Lists!BF175,'[1]Multi-Field'!$F$31="undrained"),BH175,""))</f>
        <v/>
      </c>
      <c r="CN175" s="409" t="str">
        <f>IF(AND('[1]Multi-Field'!$E$32=[1]Lists!BF175,'[1]Multi-Field'!$F$32="Drained"),BI175,IF(AND('[1]Multi-Field'!$E$32=[1]Lists!BF175,'[1]Multi-Field'!$F$32="undrained"),BH175,""))</f>
        <v/>
      </c>
      <c r="CO175" s="409" t="str">
        <f>IF(AND('[1]Multi-Field'!$E$33=[1]Lists!BF175,'[1]Multi-Field'!$F$33="Drained"),BI175,IF(AND('[1]Multi-Field'!$E$33=[1]Lists!BF175,'[1]Multi-Field'!$F$33="undrained"),BH175,""))</f>
        <v/>
      </c>
      <c r="CP175" s="409" t="str">
        <f>IF(AND('[1]Multi-Field'!$E$34=[1]Lists!BF175,'[1]Multi-Field'!$F$34="Drained"),BI175,IF(AND('[1]Multi-Field'!$E$34=[1]Lists!BF175,'[1]Multi-Field'!$F$34="undrained"),BH175,""))</f>
        <v/>
      </c>
      <c r="CQ175" s="409" t="str">
        <f>IF(AND('[1]Multi-Field'!$E$35=[1]Lists!BF175,'[1]Multi-Field'!$F$35="Drained"),BI175,IF(AND('[1]Multi-Field'!$E$35=[1]Lists!BF175,'[1]Multi-Field'!$F$35="undrained"),BH175,""))</f>
        <v/>
      </c>
      <c r="CR175" s="409" t="str">
        <f>IF(AND('[1]Multi-Field'!$E$36=[1]Lists!BF175,'[1]Multi-Field'!$F$36="Drained"),BI175,IF(AND('[1]Multi-Field'!$E$36=[1]Lists!BF175,'[1]Multi-Field'!$F$36="undrained"),BH175,""))</f>
        <v/>
      </c>
      <c r="CS175" s="409" t="str">
        <f>IF(AND('[1]Multi-Field'!$E$37=[1]Lists!BF175,'[1]Multi-Field'!$F$37="Drained"),BI175,IF(AND('[1]Multi-Field'!$E$37=[1]Lists!BF175,'[1]Multi-Field'!$F$37="undrained"),BH175,""))</f>
        <v/>
      </c>
      <c r="CT175" s="409" t="str">
        <f>IF(AND('[1]Multi-Field'!$E$38=[1]Lists!BF175,'[1]Multi-Field'!$F$38="Drained"),BI175,IF(AND('[1]Multi-Field'!$E$38=[1]Lists!BF175,'[1]Multi-Field'!$F$38="undrained"),BH175,""))</f>
        <v/>
      </c>
      <c r="CU175" s="409" t="str">
        <f>IF(AND('[1]Multi-Field'!$E$39=[1]Lists!BF175,'[1]Multi-Field'!$F$39="Drained"),BI175,IF(AND('[1]Multi-Field'!$E$39=[1]Lists!BF175,'[1]Multi-Field'!$F$39="undrained"),BH175,""))</f>
        <v/>
      </c>
      <c r="CV175" s="409" t="str">
        <f>IF(AND('[1]Multi-Field'!$E$40=[1]Lists!BF175,'[1]Multi-Field'!$F$40="Drained"),BI175,IF(AND('[1]Multi-Field'!$E$40=[1]Lists!BF175,'[1]Multi-Field'!$F$40="undrained"),BH175,""))</f>
        <v/>
      </c>
      <c r="CW175" s="409" t="str">
        <f>IF(AND('[1]Multi-Field'!$E$41=[1]Lists!BF175,'[1]Multi-Field'!$F$40="Drained"),BI175,IF(AND('[1]Multi-Field'!$E$40=[1]Lists!BF175,'[1]Multi-Field'!$F$40="undrained"),BH175,""))</f>
        <v/>
      </c>
      <c r="CX175" s="409" t="str">
        <f>IF(AND('[1]Multi-Field'!$E$42=[1]Lists!BF175,'[1]Multi-Field'!$F$42="Drained"),BI175,IF(AND('[1]Multi-Field'!$E$42=[1]Lists!BF175,'[1]Multi-Field'!$F$42="undrained"),BH175,""))</f>
        <v/>
      </c>
      <c r="CY175" s="409" t="str">
        <f>IF(AND('[1]Multi-Field'!$E$43=[1]Lists!BF175,'[1]Multi-Field'!$F$43="Drained"),BI175,IF(AND('[1]Multi-Field'!$E$43=[1]Lists!BF175,'[1]Multi-Field'!$F$43="undrained"),BH175,""))</f>
        <v/>
      </c>
      <c r="CZ175" s="409" t="str">
        <f>IF(AND('[1]Multi-Field'!$E$44=[1]Lists!BF175,'[1]Multi-Field'!$F$44="Drained"),BI175,IF(AND('[1]Multi-Field'!$E$44=[1]Lists!BF175,'[1]Multi-Field'!$F$44="undrained"),BH175,""))</f>
        <v/>
      </c>
      <c r="DA175" s="409" t="str">
        <f>IF(AND('[1]Multi-Field'!$E$45=[1]Lists!BF175,'[1]Multi-Field'!$F$45="Drained"),BI175,IF(AND('[1]Multi-Field'!$E$45=[1]Lists!BF175,'[1]Multi-Field'!$F$45="undrained"),BH175,""))</f>
        <v/>
      </c>
      <c r="DB175" s="409" t="str">
        <f>IF(AND('[1]Multi-Field'!$E$46=[1]Lists!BF175,'[1]Multi-Field'!$F$46="Drained"),BI175,IF(AND('[1]Multi-Field'!$E$46=[1]Lists!BF175,'[1]Multi-Field'!$F$46="undrained"),BH175,""))</f>
        <v/>
      </c>
      <c r="DC175" s="409" t="str">
        <f>IF(AND('[1]Multi-Field'!$E$47=[1]Lists!BF175,'[1]Multi-Field'!$F$47="Drained"),BI175,IF(AND('[1]Multi-Field'!$E$47=[1]Lists!BF175,'[1]Multi-Field'!$F$47="undrained"),BH175,""))</f>
        <v/>
      </c>
      <c r="DD175" s="409" t="str">
        <f>IF(AND('[1]Multi-Field'!$E$48=[1]Lists!BF175,'[1]Multi-Field'!$F$48="Drained"),BI175,IF(AND('[1]Multi-Field'!$E$48=[1]Lists!BF175,'[1]Multi-Field'!$F$48="undrained"),BH175,""))</f>
        <v/>
      </c>
      <c r="DE175" s="409" t="str">
        <f>IF(AND('[1]Multi-Field'!$E$49=[1]Lists!BF175,'[1]Multi-Field'!$F$49="Drained"),BI175,IF(AND('[1]Multi-Field'!$E$49=[1]Lists!BF175,'[1]Multi-Field'!$F$9="undrained"),BH175,""))</f>
        <v/>
      </c>
      <c r="DF175" s="409" t="str">
        <f>IF(AND('[1]Multi-Field'!$E$50=[1]Lists!BF175,'[1]Multi-Field'!$F$50="Drained"),BI175,IF(AND('[1]Multi-Field'!$E$50=[1]Lists!BF175,'[1]Multi-Field'!$F$50="undrained"),BH175,""))</f>
        <v/>
      </c>
      <c r="DG175" s="409" t="str">
        <f>IF(AND('[1]Multi-Field'!$E$51=[1]Lists!BF175,'[1]Multi-Field'!$F$51="Drained"),BI175,IF(AND('[1]Multi-Field'!$E$51=[1]Lists!BF175,'[1]Multi-Field'!$F$51="undrained"),BH175,""))</f>
        <v/>
      </c>
      <c r="DH175" s="409" t="str">
        <f>IF(AND('[1]Multi-Field'!$E$52=[1]Lists!BF175,'[1]Multi-Field'!$F$52="Drained"),BI175,IF(AND('[1]Multi-Field'!$E$52=[1]Lists!BF175,'[1]Multi-Field'!$F$52="undrained"),BH175,""))</f>
        <v/>
      </c>
      <c r="DI175" s="409" t="str">
        <f>IF(AND('[1]Multi-Field'!$E$53=[1]Lists!BF175,'[1]Multi-Field'!$F$53="Drained"),BI175,IF(AND('[1]Multi-Field'!$E$53=[1]Lists!BF175,'[1]Multi-Field'!$F$53="undrained"),BH175,""))</f>
        <v/>
      </c>
      <c r="DJ175" s="409" t="str">
        <f>IF(AND('[1]Multi-Field'!$E$54=[1]Lists!BF175,'[1]Multi-Field'!$F$54="Drained"),BI175,IF(AND('[1]Multi-Field'!$E$54=[1]Lists!BF175,'[1]Multi-Field'!$F$54="undrained"),BH175,""))</f>
        <v/>
      </c>
      <c r="DK175" s="409" t="str">
        <f>IF(AND('[1]Multi-Field'!$E$55=[1]Lists!BF175,'[1]Multi-Field'!$F$55="Drained"),BI175,IF(AND('[1]Multi-Field'!$E$55=[1]Lists!BF175,'[1]Multi-Field'!$F$55="undrained"),BH175,""))</f>
        <v/>
      </c>
      <c r="DL175" s="409" t="str">
        <f>IF(AND('[1]Multi-Field'!$E$56=[1]Lists!BF175,'[1]Multi-Field'!$F$56="Drained"),BI175,IF(AND('[1]Multi-Field'!$E$56=[1]Lists!BF175,'[1]Multi-Field'!$F$56="undrained"),BH175,""))</f>
        <v/>
      </c>
      <c r="DM175" s="409" t="str">
        <f>IF(AND('[1]Multi-Field'!$E$57=[1]Lists!BF175,'[1]Multi-Field'!$F$57="Drained"),BI175,IF(AND('[1]Multi-Field'!$E$57=[1]Lists!BF175,'[1]Multi-Field'!$F$57="undrained"),BH175,""))</f>
        <v/>
      </c>
      <c r="DN175" s="409" t="str">
        <f>IF(AND('[1]Multi-Field'!$E$58=[1]Lists!BF175,'[1]Multi-Field'!$F$58="Drained"),BI175,IF(AND('[1]Multi-Field'!$E$58=[1]Lists!BF175,'[1]Multi-Field'!$F$58="undrained"),BH175,""))</f>
        <v/>
      </c>
      <c r="DO175" s="409" t="str">
        <f>IF(AND('[1]Multi-Field'!$E$59=[1]Lists!BF175,'[1]Multi-Field'!$F$59="Drained"),BI175,IF(AND('[1]Multi-Field'!$E$59=[1]Lists!BF175,'[1]Multi-Field'!$F$59="undrained"),BH175,""))</f>
        <v/>
      </c>
      <c r="DP175" s="409" t="str">
        <f>IF(AND('[1]Multi-Field'!$E$60=[1]Lists!BF175,'[1]Multi-Field'!$F$60="Drained"),BI175,IF(AND('[1]Multi-Field'!$E$60=[1]Lists!BF175,'[1]Multi-Field'!$F$60="undrained"),BH175,""))</f>
        <v/>
      </c>
      <c r="DQ175" s="409" t="str">
        <f>IF(AND('[1]Multi-Field'!$E$61=[1]Lists!BF175,'[1]Multi-Field'!$F$61="Drained"),BI175,IF(AND('[1]Multi-Field'!$E$61=[1]Lists!BF175,'[1]Multi-Field'!$F$61="undrained"),BH175,""))</f>
        <v/>
      </c>
      <c r="DR175" s="409" t="str">
        <f>IF(AND('[1]Multi-Field'!$E$62=[1]Lists!BF175,'[1]Multi-Field'!$F$62="Drained"),BI175,IF(AND('[1]Multi-Field'!$E$62=[1]Lists!BF175,'[1]Multi-Field'!$F$62="undrained"),BH175,""))</f>
        <v/>
      </c>
      <c r="DS175" s="409" t="str">
        <f>IF(AND('[1]Multi-Field'!$E$63=[1]Lists!BF175,'[1]Multi-Field'!$F$63="Drained"),BI175,IF(AND('[1]Multi-Field'!$E$63=[1]Lists!BF175,'[1]Multi-Field'!$F$63="undrained"),BH175,""))</f>
        <v/>
      </c>
      <c r="DT175" s="409" t="str">
        <f>IF(AND('[1]Multi-Field'!$E$64=[1]Lists!BF175,'[1]Multi-Field'!$F$64="Drained"),BI175,IF(AND('[1]Multi-Field'!$E$64=[1]Lists!BF175,'[1]Multi-Field'!$F$64="undrained"),BH175,""))</f>
        <v/>
      </c>
      <c r="DU175" s="409" t="str">
        <f>IF(AND('[1]Multi-Field'!$E$65=[1]Lists!BF175,'[1]Multi-Field'!$F$65="Drained"),BI175,IF(AND('[1]Multi-Field'!$E$65=[1]Lists!BF175,'[1]Multi-Field'!$F$65="undrained"),BH175,""))</f>
        <v/>
      </c>
      <c r="DV175" s="409" t="str">
        <f>IF(AND('[1]Multi-Field'!$E$66=[1]Lists!BF175,'[1]Multi-Field'!$F$66="Drained"),BI175,IF(AND('[1]Multi-Field'!$E$66=[1]Lists!BF175,'[1]Multi-Field'!$F$66="undrained"),BH175,""))</f>
        <v/>
      </c>
      <c r="DW175" s="409" t="str">
        <f>IF(AND('[1]Multi-Field'!$E$67=[1]Lists!BF175,'[1]Multi-Field'!$F$67="Drained"),BI175,IF(AND('[1]Multi-Field'!$E$67=[1]Lists!BF175,'[1]Multi-Field'!$F$67="undrained"),BH175,""))</f>
        <v/>
      </c>
      <c r="DX175" s="409" t="str">
        <f>IF(AND('[1]Multi-Field'!$E$68=[1]Lists!BF175,'[1]Multi-Field'!$F$68="Drained"),BI175,IF(AND('[1]Multi-Field'!$E$68=[1]Lists!BF175,'[1]Multi-Field'!$F$68="undrained"),BH175,""))</f>
        <v/>
      </c>
      <c r="DY175" s="409" t="str">
        <f>IF(AND('[1]Multi-Field'!$E$69=[1]Lists!BF175,'[1]Multi-Field'!$F$69="Drained"),BI175,IF(AND('[1]Multi-Field'!$E$69=[1]Lists!BF175,'[1]Multi-Field'!$F$69="undrained"),BH175,""))</f>
        <v/>
      </c>
      <c r="DZ175" s="409" t="str">
        <f>IF(AND('[1]Multi-Field'!$E$70=[1]Lists!BF175,'[1]Multi-Field'!$F$70="Drained"),BI175,IF(AND('[1]Multi-Field'!$E$70=[1]Lists!BF175,'[1]Multi-Field'!$F$70="undrained"),BH175,""))</f>
        <v/>
      </c>
      <c r="EA175" s="409" t="str">
        <f>IF(AND('[1]Multi-Field'!$E$71=[1]Lists!BF175,'[1]Multi-Field'!$F$71="Drained"),BI175,IF(AND('[1]Multi-Field'!$E$71=[1]Lists!BF175,'[1]Multi-Field'!$F$71="undrained"),BH175,""))</f>
        <v/>
      </c>
      <c r="EB175" s="409" t="str">
        <f>IF(AND('[1]Multi-Field'!$E$72=[1]Lists!BF175,'[1]Multi-Field'!$F$72="Drained"),BI175,IF(AND('[1]Multi-Field'!$E$72=[1]Lists!BF175,'[1]Multi-Field'!$F$72="undrained"),BH175,""))</f>
        <v/>
      </c>
      <c r="EC175" s="409" t="str">
        <f>IF(AND('[1]Multi-Field'!$E$73=[1]Lists!BF175,'[1]Multi-Field'!$F$73="Drained"),BI175,IF(AND('[1]Multi-Field'!$E$73=[1]Lists!BF175,'[1]Multi-Field'!$F$73="undrained"),BH175,""))</f>
        <v/>
      </c>
      <c r="ED175" s="409" t="str">
        <f>IF(AND('[1]Multi-Field'!$E$74=[1]Lists!BF175,'[1]Multi-Field'!$F$74="Drained"),BI175,IF(AND('[1]Multi-Field'!$E$74=[1]Lists!BF175,'[1]Multi-Field'!$F$74="undrained"),BH175,""))</f>
        <v/>
      </c>
      <c r="EE175" s="409" t="str">
        <f>IF(AND('[1]Multi-Field'!$E$75=[1]Lists!BF175,'[1]Multi-Field'!$F$75="Drained"),BI175,IF(AND('[1]Multi-Field'!$E$75=[1]Lists!BF175,'[1]Multi-Field'!$F$75="undrained"),BH175,""))</f>
        <v/>
      </c>
      <c r="EF175" s="409" t="str">
        <f>IF(AND('[1]Multi-Field'!$E$76=[1]Lists!BF175,'[1]Multi-Field'!$F$76="Drained"),BI175,IF(AND('[1]Multi-Field'!$E$76=[1]Lists!BF175,'[1]Multi-Field'!$F$6="undrained"),BH175,""))</f>
        <v/>
      </c>
      <c r="EG175" s="409" t="str">
        <f>IF(AND('[1]Multi-Field'!$E$77=[1]Lists!BF175,'[1]Multi-Field'!$F$77="Drained"),BI175,IF(AND('[1]Multi-Field'!$E$77=[1]Lists!BF175,'[1]Multi-Field'!$F$77="undrained"),BH175,""))</f>
        <v/>
      </c>
      <c r="EH175" s="409" t="str">
        <f>IF(AND('[1]Multi-Field'!$E$78=[1]Lists!BF175,'[1]Multi-Field'!$F$78="Drained"),BI175,IF(AND('[1]Multi-Field'!$E$78=[1]Lists!BF175,'[1]Multi-Field'!$F$78="undrained"),BH175,""))</f>
        <v/>
      </c>
      <c r="EI175" s="409" t="str">
        <f>IF(AND('[1]Multi-Field'!$E$79=[1]Lists!BF175,'[1]Multi-Field'!$F$79="Drained"),BI175,IF(AND('[1]Multi-Field'!$E$79=[1]Lists!BF175,'[1]Multi-Field'!$F$79="undrained"),BH175,""))</f>
        <v/>
      </c>
      <c r="EJ175" s="409" t="str">
        <f>IF(AND('[1]Multi-Field'!$E$80=[1]Lists!BF175,'[1]Multi-Field'!$F$80="Drained"),BI175,IF(AND('[1]Multi-Field'!$E$80=[1]Lists!BF175,'[1]Multi-Field'!$F$80="undrained"),BH175,""))</f>
        <v/>
      </c>
      <c r="EK175" s="409" t="str">
        <f>IF(AND('[1]Multi-Field'!$E$81=[1]Lists!BF175,'[1]Multi-Field'!$F$81="Drained"),BI175,IF(AND('[1]Multi-Field'!$E$81=[1]Lists!BF175,'[1]Multi-Field'!$F$81="undrained"),BH175,""))</f>
        <v/>
      </c>
      <c r="EL175" s="409" t="str">
        <f>IF(AND('[1]Multi-Field'!$E$82=[1]Lists!BF175,'[1]Multi-Field'!$F$82="Drained"),BI175,IF(AND('[1]Multi-Field'!$E$82=[1]Lists!BF175,'[1]Multi-Field'!$F$82="undrained"),BH175,""))</f>
        <v/>
      </c>
      <c r="EM175" s="409" t="str">
        <f>IF(AND('[1]Multi-Field'!$E$83=[1]Lists!BF175,'[1]Multi-Field'!$F$83="Drained"),BI175,IF(AND('[1]Multi-Field'!$E$83=[1]Lists!BF175,'[1]Multi-Field'!$F$83="undrained"),BH175,""))</f>
        <v/>
      </c>
      <c r="EN175" s="409" t="str">
        <f>IF(AND('[1]Multi-Field'!$E$84=[1]Lists!BF175,'[1]Multi-Field'!$F$84="Drained"),BI175,IF(AND('[1]Multi-Field'!$E$84=[1]Lists!BF175,'[1]Multi-Field'!$F$84="undrained"),BH175,""))</f>
        <v/>
      </c>
      <c r="EO175" s="409" t="str">
        <f>IF(AND('[1]Multi-Field'!$E$85=[1]Lists!BF175,'[1]Multi-Field'!$F$85="Drained"),BI175,IF(AND('[1]Multi-Field'!$E$85=[1]Lists!BF175,'[1]Multi-Field'!$F$85="undrained"),BH175,""))</f>
        <v/>
      </c>
      <c r="EP175" s="409" t="str">
        <f>IF(AND('[1]Multi-Field'!$E$86=[1]Lists!BF175,'[1]Multi-Field'!$F$86="Drained"),BI175,IF(AND('[1]Multi-Field'!$E$86=[1]Lists!BF175,'[1]Multi-Field'!$F$86="undrained"),BH175,""))</f>
        <v/>
      </c>
      <c r="EQ175" s="409" t="str">
        <f>IF(AND('[1]Multi-Field'!$E$87=[1]Lists!BF175,'[1]Multi-Field'!$F$87="Drained"),BI175,IF(AND('[1]Multi-Field'!$E$87=[1]Lists!BF175,'[1]Multi-Field'!$F$87="undrained"),BH175,""))</f>
        <v/>
      </c>
      <c r="ER175" s="409" t="str">
        <f>IF(AND('[1]Multi-Field'!$E$88=[1]Lists!BF175,'[1]Multi-Field'!$F$88="Drained"),BI175,IF(AND('[1]Multi-Field'!$E$88=[1]Lists!BF175,'[1]Multi-Field'!$F$88="undrained"),BH175,""))</f>
        <v/>
      </c>
      <c r="ES175" s="409" t="str">
        <f>IF(AND('[1]Multi-Field'!$E$89=[1]Lists!BF175,'[1]Multi-Field'!$F$89="Drained"),BI175,IF(AND('[1]Multi-Field'!$E$89=[1]Lists!BF175,'[1]Multi-Field'!$F$89="undrained"),BH175,""))</f>
        <v/>
      </c>
      <c r="ET175" s="409" t="str">
        <f>IF(AND('[1]Multi-Field'!$E$90=[1]Lists!BF175,'[1]Multi-Field'!$F$90="Drained"),BI175,IF(AND('[1]Multi-Field'!$E$90=[1]Lists!BF175,'[1]Multi-Field'!$F$90="undrained"),BH175,""))</f>
        <v/>
      </c>
      <c r="EU175" s="409" t="str">
        <f>IF(AND('[1]Multi-Field'!$E$91=[1]Lists!BF175,'[1]Multi-Field'!$F$91="Drained"),BI175,IF(AND('[1]Multi-Field'!$E$91=[1]Lists!BF175,'[1]Multi-Field'!$F$91="undrained"),BH175,""))</f>
        <v/>
      </c>
      <c r="EV175" s="409" t="str">
        <f>IF(AND('[1]Multi-Field'!$E$92=[1]Lists!BF175,'[1]Multi-Field'!$F$92="Drained"),BI175,IF(AND('[1]Multi-Field'!$E$92=[1]Lists!BF175,'[1]Multi-Field'!$F$92="undrained"),BH175,""))</f>
        <v/>
      </c>
      <c r="EW175" s="409" t="str">
        <f>IF(AND('[1]Multi-Field'!$E$93=[1]Lists!BF175,'[1]Multi-Field'!$F$93="Drained"),BI175,IF(AND('[1]Multi-Field'!$E$93=[1]Lists!BF175,'[1]Multi-Field'!$F$93="undrained"),BH175,""))</f>
        <v/>
      </c>
      <c r="EX175" s="409" t="str">
        <f>IF(AND('[1]Multi-Field'!$E$94=[1]Lists!BF175,'[1]Multi-Field'!$F$94="Drained"),BI175,IF(AND('[1]Multi-Field'!$E$94=[1]Lists!BF175,'[1]Multi-Field'!$F$94="undrained"),BH175,""))</f>
        <v/>
      </c>
      <c r="EY175" s="409" t="str">
        <f>IF(AND('[1]Multi-Field'!$E$95=[1]Lists!BF175,'[1]Multi-Field'!$F$95="Drained"),BI175,IF(AND('[1]Multi-Field'!$E$95=[1]Lists!BF175,'[1]Multi-Field'!$F$95="undrained"),BH175,""))</f>
        <v/>
      </c>
      <c r="EZ175" s="409" t="str">
        <f>IF(AND('[1]Multi-Field'!$E$96=[1]Lists!BF175,'[1]Multi-Field'!$F$96="Drained"),BI175,IF(AND('[1]Multi-Field'!$E$96=[1]Lists!BF175,'[1]Multi-Field'!$F$96="undrained"),BH175,""))</f>
        <v/>
      </c>
      <c r="FA175" s="409" t="str">
        <f>IF(AND('[1]Multi-Field'!$E$97=[1]Lists!BF175,'[1]Multi-Field'!$F$97="Drained"),BI175,IF(AND('[1]Multi-Field'!$E$97=[1]Lists!BF175,'[1]Multi-Field'!$F$97="undrained"),BH175,""))</f>
        <v/>
      </c>
      <c r="FB175" s="409" t="str">
        <f>IF(AND('[1]Multi-Field'!$E$98=[1]Lists!BF175,'[1]Multi-Field'!$F$98="Drained"),BI175,IF(AND('[1]Multi-Field'!$E$98=[1]Lists!BF175,'[1]Multi-Field'!$F$98="undrained"),BH175,""))</f>
        <v/>
      </c>
      <c r="FC175" s="409" t="str">
        <f>IF(AND('[1]Multi-Field'!$E$99=[1]Lists!BF175,'[1]Multi-Field'!$F$99="Drained"),BI175,IF(AND('[1]Multi-Field'!$E$99=[1]Lists!BF175,'[1]Multi-Field'!$F$99="undrained"),BH175,""))</f>
        <v/>
      </c>
      <c r="FD175" s="409" t="str">
        <f>IF(AND('[1]Multi-Field'!$E$100=[1]Lists!BF175,'[1]Multi-Field'!$F$100="Drained"),BI175,IF(AND('[1]Multi-Field'!$E$100=[1]Lists!BF175,'[1]Multi-Field'!$F$100="undrained"),BH175,""))</f>
        <v/>
      </c>
      <c r="FE175" s="409" t="str">
        <f>IF(AND('[1]Multi-Field'!$E$101=[1]Lists!BF175,'[1]Multi-Field'!$F$101="Drained"),BI175,IF(AND('[1]Multi-Field'!$E$101=[1]Lists!BF175,'[1]Multi-Field'!$F$101="undrained"),BH175,""))</f>
        <v/>
      </c>
      <c r="FF175" s="409" t="str">
        <f>IF(AND('[1]Multi-Field'!$E$102=[1]Lists!BF175,'[1]Multi-Field'!$F$102="Drained"),BI175,IF(AND('[1]Multi-Field'!$E$102=[1]Lists!BF175,'[1]Multi-Field'!$F$102="undrained"),BH175,""))</f>
        <v/>
      </c>
      <c r="FG175" s="409" t="str">
        <f>IF(AND('[1]Multi-Field'!$E$103=[1]Lists!BF175,'[1]Multi-Field'!$F$103="Drained"),BI175,IF(AND('[1]Multi-Field'!$E$103=[1]Lists!BF175,'[1]Multi-Field'!$F$103="undrained"),BH175,""))</f>
        <v/>
      </c>
      <c r="FH175" s="409" t="str">
        <f>IF(AND('[1]Multi-Field'!$E$104=[1]Lists!BF175,'[1]Multi-Field'!$F$104="Drained"),BI175,IF(AND('[1]Multi-Field'!$E$104=[1]Lists!BF175,'[1]Multi-Field'!$F$104="undrained"),BH175,""))</f>
        <v/>
      </c>
      <c r="FI175" s="409" t="str">
        <f>IF(AND('[1]Multi-Field'!$E$105=[1]Lists!BF175,'[1]Multi-Field'!$F$105="Drained"),BI175,IF(AND('[1]Multi-Field'!$E$105=[1]Lists!BF175,'[1]Multi-Field'!$F$105="undrained"),BH175,""))</f>
        <v/>
      </c>
      <c r="FJ175" s="409" t="str">
        <f>IF(AND('[1]Multi-Field'!$E$106=[1]Lists!BF175,'[1]Multi-Field'!$F$106="Drained"),BI175,IF(AND('[1]Multi-Field'!$E$106=[1]Lists!BF175,'[1]Multi-Field'!$F$106="undrained"),BH175,""))</f>
        <v/>
      </c>
      <c r="FK175" s="409" t="str">
        <f>IF(AND('[1]Multi-Field'!$E$107=[1]Lists!BF175,'[1]Multi-Field'!$F$107="Drained"),BI175,IF(AND('[1]Multi-Field'!$E$107=[1]Lists!BF175,'[1]Multi-Field'!$F$107="undrained"),BH175,""))</f>
        <v/>
      </c>
      <c r="FL175" s="409" t="str">
        <f>IF(AND('[1]Multi-Field'!$E$108=[1]Lists!BF175,'[1]Multi-Field'!$F$108="Drained"),BI175,IF(AND('[1]Multi-Field'!$E$108=[1]Lists!BF175,'[1]Multi-Field'!$F$108="undrained"),BH175,""))</f>
        <v/>
      </c>
      <c r="FM175" s="409" t="str">
        <f>IF(AND('[1]Multi-Field'!$E$109=[1]Lists!BF175,'[1]Multi-Field'!$F$109="Drained"),BI175,IF(AND('[1]Multi-Field'!$E$109=[1]Lists!BF175,'[1]Multi-Field'!$F$109="undrained"),BH175,""))</f>
        <v/>
      </c>
      <c r="FN175" s="409" t="str">
        <f>IF(AND('[1]Multi-Field'!$E$110=[1]Lists!BF175,'[1]Multi-Field'!$F$110="Drained"),BI175,IF(AND('[1]Multi-Field'!$E$110=[1]Lists!BF175,'[1]Multi-Field'!$F$110="undrained"),BH175,""))</f>
        <v/>
      </c>
      <c r="FO175" s="409" t="str">
        <f>IF(AND('[1]Multi-Field'!$E$111=[1]Lists!BF175,'[1]Multi-Field'!$F$111="Drained"),BI175,IF(AND('[1]Multi-Field'!$E$111=[1]Lists!BF175,'[1]Multi-Field'!$F$111="undrained"),BH175,""))</f>
        <v/>
      </c>
      <c r="FP175" s="409" t="str">
        <f>IF(AND('[1]Multi-Field'!$E$112=[1]Lists!BF175,'[1]Multi-Field'!$F$112="Drained"),BI175,IF(AND('[1]Multi-Field'!$E$112=[1]Lists!BF175,'[1]Multi-Field'!$F$112="undrained"),BH175,""))</f>
        <v/>
      </c>
      <c r="FQ175" s="409" t="str">
        <f>IF(AND('[1]Multi-Field'!$E$113=[1]Lists!BF175,'[1]Multi-Field'!$F$113="Drained"),BI175,IF(AND('[1]Multi-Field'!$E$113=[1]Lists!BF175,'[1]Multi-Field'!$F$113="undrained"),BH175,""))</f>
        <v/>
      </c>
      <c r="FR175" s="409" t="str">
        <f>IF(AND('[1]Multi-Field'!$E$114=[1]Lists!BF175,'[1]Multi-Field'!$F$114="Drained"),BI175,IF(AND('[1]Multi-Field'!$E$114=[1]Lists!BF175,'[1]Multi-Field'!$F$114="undrained"),BH175,""))</f>
        <v/>
      </c>
      <c r="FS175" s="409" t="str">
        <f>IF(AND('[1]Multi-Field'!$E$115=[1]Lists!BF175,'[1]Multi-Field'!$F$115="Drained"),BI175,IF(AND('[1]Multi-Field'!$E$115=[1]Lists!BF175,'[1]Multi-Field'!$F$115="undrained"),BH175,""))</f>
        <v/>
      </c>
      <c r="FT175" s="409" t="str">
        <f>IF(AND('[1]Multi-Field'!$E$116=[1]Lists!BF175,'[1]Multi-Field'!$F$116="Drained"),BI175,IF(AND('[1]Multi-Field'!$E$116=[1]Lists!BF175,'[1]Multi-Field'!$F$116="undrained"),BH175,""))</f>
        <v/>
      </c>
      <c r="FU175" s="409" t="str">
        <f>IF(AND('[1]Multi-Field'!$E$117=[1]Lists!BF175,'[1]Multi-Field'!$F$117="Drained"),BI175,IF(AND('[1]Multi-Field'!$E$117=[1]Lists!BF175,'[1]Multi-Field'!$F$117="undrained"),BH175,""))</f>
        <v/>
      </c>
      <c r="FV175" s="409" t="str">
        <f>IF(AND('[1]Multi-Field'!$E$118=[1]Lists!BF175,'[1]Multi-Field'!$F$118="Drained"),BI175,IF(AND('[1]Multi-Field'!$E$118=[1]Lists!BF175,'[1]Multi-Field'!$F$118="undrained"),BH175,""))</f>
        <v/>
      </c>
      <c r="FW175" s="409" t="str">
        <f>IF(AND('[1]Multi-Field'!$E$119=[1]Lists!BF175,'[1]Multi-Field'!$F$119="Drained"),BI175,IF(AND('[1]Multi-Field'!$E$119=[1]Lists!BF175,'[1]Multi-Field'!$F$119="undrained"),BH175,""))</f>
        <v/>
      </c>
      <c r="FX175" s="409" t="str">
        <f>IF(AND('[1]Multi-Field'!$E$120=[1]Lists!BF175,'[1]Multi-Field'!$F$120="Drained"),BI175,IF(AND('[1]Multi-Field'!$E$120=[1]Lists!BF175,'[1]Multi-Field'!$F$120="undrained"),BH175,""))</f>
        <v/>
      </c>
    </row>
    <row r="176" spans="1:180" ht="13.5" customHeight="1">
      <c r="A176" s="7" t="s">
        <v>263</v>
      </c>
      <c r="B176" s="7"/>
      <c r="C176" s="7"/>
      <c r="D176" s="8">
        <v>70</v>
      </c>
      <c r="E176" s="8">
        <f t="shared" si="27"/>
        <v>70</v>
      </c>
      <c r="F176" s="8">
        <f t="shared" si="28"/>
        <v>70</v>
      </c>
      <c r="G176" s="8">
        <v>70</v>
      </c>
      <c r="H176" s="8">
        <v>70</v>
      </c>
      <c r="I176" s="8">
        <f t="shared" si="32"/>
        <v>70</v>
      </c>
      <c r="J176" s="8">
        <f t="shared" si="33"/>
        <v>70</v>
      </c>
      <c r="K176" s="8">
        <v>70</v>
      </c>
      <c r="L176" s="8">
        <v>120</v>
      </c>
      <c r="M176" s="8">
        <f t="shared" si="29"/>
        <v>122</v>
      </c>
      <c r="N176" s="8">
        <f t="shared" si="30"/>
        <v>123</v>
      </c>
      <c r="O176" s="8">
        <v>125</v>
      </c>
      <c r="P176" s="391">
        <v>151</v>
      </c>
      <c r="Q176" s="394"/>
      <c r="R176" s="395" t="b">
        <f>IF(OR('Multi-Field'!AA153=Lists!$AC$42,'Multi-Field'!AA153=Lists!$AC$43),IF('Multi-Field'!Z153="x",(IF('Multi-Field'!AC153=Lists!$Q$11,Lists!$R$11,IF('Multi-Field'!AC153=Lists!$Q$12,Lists!$R$12,IF('Multi-Field'!AC153=Lists!$Q$13,Lists!$R$13,IF('Multi-Field'!AC153=Lists!$Q$14,Lists!$R$14))))),IF('Multi-Field'!X153="x",(IF('Multi-Field'!AC153=Lists!$Q$11,Lists!$S$11,IF('Multi-Field'!AC153=Lists!$Q$12,Lists!$S$12,IF('Multi-Field'!AC153=Lists!$Q$13,Lists!$S$13,IF('Multi-Field'!AC153=Lists!$Q$14,Lists!$S$14))))),IF('Multi-Field'!V153="x",(IF('Multi-Field'!AC153=Lists!$Q$11,Lists!$T$11,IF('Multi-Field'!AC153=Lists!$Q$12,Lists!$T$12,IF('Multi-Field'!AC153=Lists!$Q$13,Lists!$T$13,IF('Multi-Field'!AC153=Lists!$Q$14,Lists!$T$14))))),0))))</f>
        <v>0</v>
      </c>
      <c r="S176" s="395" t="str">
        <f t="shared" si="38"/>
        <v/>
      </c>
      <c r="T176" s="395"/>
      <c r="U176" s="396"/>
      <c r="V176" s="383">
        <f>IF(OR('Multi-Field'!AI156=$U$4,'Multi-Field'!AI156=$U$5,'Multi-Field'!AI156=$U$6,'Multi-Field'!AI156=$U$7,'Multi-Field'!AI156=$U$8,'Multi-Field'!AI156=$U$9),(IF('Multi-Field'!AJ156=$V$2,100,IF('Multi-Field'!AJ156=$V$3,65,IF('Multi-Field'!AJ156=$V$4,53,IF('Multi-Field'!AJ156=$V$5,41,IF('Multi-Field'!AJ156=$V$6,23,IF('Multi-Field'!AJ156=$V$7,0,0))))))),0)</f>
        <v>0</v>
      </c>
      <c r="W176" s="383" t="str">
        <f>IF(AND(OR('Multi-Field'!AF156=$S$3,'Multi-Field'!AF156=S164,'Multi-Field'!AF156=$S$7),'Multi-Field'!AN156&lt;18,'Multi-Field'!AN156&gt;0),35,IF('Multi-Field'!AF156=$S$4,55,IF(AND('Multi-Field'!AF156=$S$6,'Multi-Field'!AN156&lt;18),30,IF(AND('Multi-Field'!AN156&gt;17,OR('Multi-Field'!AF156=$S$3,'Multi-Field'!AF156=$S$5,'Multi-Field'!AF156= $S$6,'Multi-Field'!AF156=$S$7)),25,"0"))))</f>
        <v>0</v>
      </c>
      <c r="X176" s="383">
        <f>IF(OR('Multi-Field'!BA156=$U$4,'Multi-Field'!BA156=$U$5,'Multi-Field'!BA156=$U$6,'Multi-Field'!BA156=U166,'Multi-Field'!BA156=$U$8,'Multi-Field'!BA156=$U$9),(IF('Multi-Field'!BB156=$V$2,100,IF('Multi-Field'!BB156=$V$3,65,IF('Multi-Field'!BB156=$V$4,53,IF('Multi-Field'!BB156=$V$5,41,IF('Multi-Field'!BB156=$V$6,23,IF('Multi-Field'!BB156=$V$7,0,0))))))),0)</f>
        <v>0</v>
      </c>
      <c r="Y176" s="383" t="str">
        <f>IF(AND(OR('Multi-Field'!AX156=$S$3,'Multi-Field'!AX156=$S$5,'Multi-Field'!AX156=$S$7),'Multi-Field'!BF156&lt;18),35,IF('Multi-Field'!AX156=$S$4,55,IF(AND('Multi-Field'!AX156=$S$6,'Multi-Field'!BF156&lt;18),30,IF(AND('Multi-Field'!BF156&gt;17,OR('Multi-Field'!AX156=$S$3,'Multi-Field'!AX156=$S$5,'Multi-Field'!AX156=$S$6,'Multi-Field'!AX156=$S$7)),25,"0"))))</f>
        <v>0</v>
      </c>
      <c r="Z176" s="383">
        <v>160</v>
      </c>
      <c r="AI176" s="384">
        <f>'[1]Multi-Field'!B172</f>
        <v>0</v>
      </c>
      <c r="AJ176" s="387" t="str">
        <f>IF(OR('[1]Multi-Field'!Q16=[1]Lists!$AC$42,'[1]Multi-Field'!Q16=[1]Lists!$AC$43),"x","")</f>
        <v/>
      </c>
      <c r="AK176" s="387" t="str">
        <f>IF(OR('[1]Multi-Field'!Q16=[1]Lists!$AC$6,'[1]Multi-Field'!Q16=$AC$2,'[1]Multi-Field'!Q16=$AC$4),"x","")</f>
        <v/>
      </c>
      <c r="AL176" s="387" t="str">
        <f>IF(OR('[1]Multi-Field'!Q16=[1]Lists!$AC$7,'[1]Multi-Field'!Q16=$AC$3,'[1]Multi-Field'!Q16=$AC$5),"x","")</f>
        <v/>
      </c>
      <c r="AM176" s="387" t="str">
        <f>IF(OR('[1]Multi-Field'!Q16=$AC$23,'[1]Multi-Field'!Q16=$AC$13,'[1]Multi-Field'!Q16=$AC$9,'[1]Multi-Field'!Q16=$AC$19,'[1]Multi-Field'!Q16=$AC$47),"x","")</f>
        <v/>
      </c>
      <c r="AN176" s="387" t="str">
        <f>IF(OR('[1]Multi-Field'!Q16=$AC$24,'[1]Multi-Field'!Q16=$AC$14,'[1]Multi-Field'!Q16=$AC$10,'[1]Multi-Field'!Q16=$AC$22,'[1]Multi-Field'!Q16=$AC$48),"x","")</f>
        <v/>
      </c>
      <c r="AO176" s="387" t="str">
        <f>IF(OR('[1]Multi-Field'!Q16=$AC$21,'[1]Multi-Field'!Q16=$AC$28,'[1]Multi-Field'!Q16=$AC$62,'[1]Multi-Field'!Q16=$AC$102,'[1]Multi-Field'!Q16=$AC$98),"x","")</f>
        <v/>
      </c>
      <c r="AP176" s="387" t="str">
        <f>IF(OR('[1]Multi-Field'!Q16=$AC$25,'[1]Multi-Field'!Q16=$AC$63,'[1]Multi-Field'!Q16=$AC$85,'[1]Multi-Field'!Q16=$AC$87,'[1]Multi-Field'!Q16=$AC$92,'[1]Multi-Field'!Q16=$AC$93),"x","")</f>
        <v/>
      </c>
      <c r="AQ176" s="387" t="str">
        <f>IF(OR('[1]Multi-Field'!Q16=$AC$20,'[1]Multi-Field'!Q16=$AC$27,'[1]Multi-Field'!Q16=$AC$58,'[1]Multi-Field'!Q16=$AC$86,'[1]Multi-Field'!Q16=$AC$103,'[1]Multi-Field'!Q16=$AC$94),"x","")</f>
        <v/>
      </c>
      <c r="AR176" s="387" t="str">
        <f>IF(OR('[1]Multi-Field'!Q16=$AC$35,'[1]Multi-Field'!Q16=$AC$40,'[1]Multi-Field'!Q16=$AC$45,),"x","")</f>
        <v/>
      </c>
      <c r="AS176" s="387" t="str">
        <f>IF(OR('[1]Multi-Field'!Q16=$AC$36,'[1]Multi-Field'!Q16=$AC$41,'[1]Multi-Field'!Q16=$AC$46,),"x","")</f>
        <v/>
      </c>
      <c r="AT176" s="387" t="str">
        <f>IF(OR('[1]Multi-Field'!Q16=$AC$52,'[1]Multi-Field'!Q16=$AC$53,'[1]Multi-Field'!Q16=$AC$54,'[1]Multi-Field'!Q16=$AC$55,'[1]Multi-Field'!Q16=$AC$68,'[1]Multi-Field'!Q16=$AC$69,'[1]Multi-Field'!Q16=$AC$74,'[1]Multi-Field'!Q16=$AC$71,'[1]Multi-Field'!Q16=$AC$70),"x","")</f>
        <v/>
      </c>
      <c r="AU176" s="387" t="str">
        <f>IF('[1]Multi-Field'!Q16=$AC$72,"x","")</f>
        <v/>
      </c>
      <c r="AV176" s="387" t="str">
        <f>IF('[1]Multi-Field'!Q16=$AC$73,"x","")</f>
        <v/>
      </c>
      <c r="AW176" s="387" t="str">
        <f>IF('[1]Multi-Field'!Q16=$AC$83,"x","")</f>
        <v/>
      </c>
      <c r="AX176" s="387" t="str">
        <f>IF('[1]Multi-Field'!Q16=$AC$84,"x","")</f>
        <v/>
      </c>
      <c r="AY176" s="387" t="str">
        <f>IF('[1]Multi-Field'!Q16=$AC$97,"x","")</f>
        <v/>
      </c>
      <c r="AZ176" s="387" t="str">
        <f>IF('[1]Multi-Field'!Q16=$AC$99,"x","")</f>
        <v/>
      </c>
      <c r="BA176" s="387" t="str">
        <f>IF('[1]Multi-Field'!Q16=$AC$104,"x","")</f>
        <v/>
      </c>
      <c r="BB176" s="387" t="str">
        <f>IF('[1]Multi-Field'!Q16=$AC$105,"x","")</f>
        <v/>
      </c>
      <c r="BC176" s="388"/>
      <c r="BF176" s="411" t="s">
        <v>1345</v>
      </c>
      <c r="BG176" s="412">
        <v>4</v>
      </c>
      <c r="BH176" s="412">
        <v>5</v>
      </c>
      <c r="BI176" s="412">
        <v>5.5</v>
      </c>
      <c r="BJ176" s="409" t="e">
        <f>IF(AND('[1]Single Field'!#REF!=[1]Lists!BF176,'[1]Single Field'!#REF!="Drained"),"x",IF(AND('[1]Single Field'!#REF!=[1]Lists!BF176,'[1]Single Field'!#REF!="Undrained"),O,""))</f>
        <v>#REF!</v>
      </c>
      <c r="BK176" s="409" t="str">
        <f>IF(AND('[1]Multi-Field'!$E$3=[1]Lists!BF176,'[1]Multi-Field'!$F$3="Drained"),BI176,IF(AND('[1]Multi-Field'!$E$3=BF176,'[1]Multi-Field'!$F$3="undrained"),BH176,""))</f>
        <v/>
      </c>
      <c r="BL176" s="409" t="str">
        <f>IF(AND('[1]Multi-Field'!$E$4=BF176,'[1]Multi-Field'!$F$4="Drained"),BI176,IF(AND('[1]Multi-Field'!$E$4=BF176,'[1]Multi-Field'!$F$4="undrained"),BH176,""))</f>
        <v/>
      </c>
      <c r="BM176" s="409" t="str">
        <f>IF(AND('[1]Multi-Field'!$E$5=BF176,'[1]Multi-Field'!$F$5="Drained"),BI176,IF(AND('[1]Multi-Field'!$E$5=BF176,'[1]Multi-Field'!$F$5="undrained"),BH176,""))</f>
        <v/>
      </c>
      <c r="BN176" s="409" t="str">
        <f>IF(AND('[1]Multi-Field'!$E$6=BF176,'[1]Multi-Field'!$F$6="Drained"),BI176,IF(AND('[1]Multi-Field'!$E$6=BF176,'[1]Multi-Field'!$F$6="undrained"),BH176,""))</f>
        <v/>
      </c>
      <c r="BO176" s="409" t="str">
        <f>IF(AND('[1]Multi-Field'!$E$7=BF176,'[1]Multi-Field'!$F$7="Drained"),BI176,IF(AND('[1]Multi-Field'!$E$7=BF176,'[1]Multi-Field'!$F$7="undrained"),BH176,""))</f>
        <v/>
      </c>
      <c r="BP176" s="409" t="str">
        <f>IF(AND('[1]Multi-Field'!$E$8=BF176,'[1]Multi-Field'!$F$8="Drained"),BI176,IF(AND('[1]Multi-Field'!$E$8=BF176,'[1]Multi-Field'!$F$8="undrained"),BH176,""))</f>
        <v/>
      </c>
      <c r="BQ176" s="409" t="str">
        <f>IF(AND('[1]Multi-Field'!$E$9=BF176,'[1]Multi-Field'!$F$9="Drained"),BI176,IF(AND('[1]Multi-Field'!$E$9=BF176,'[1]Multi-Field'!$F$9="undrained"),BH176,""))</f>
        <v/>
      </c>
      <c r="BR176" s="409" t="str">
        <f>IF(AND('[1]Multi-Field'!$E$10=BF176,'[1]Multi-Field'!$F$10="Drained"),BI176,IF(AND('[1]Multi-Field'!$E$10=BF176,'[1]Multi-Field'!$F$10="undrained"),BH176,""))</f>
        <v/>
      </c>
      <c r="BS176" s="409" t="str">
        <f>IF(AND('[1]Multi-Field'!$E$11=BF176,'[1]Multi-Field'!$F$11="Drained"),BI176,IF(AND('[1]Multi-Field'!$E$11=BF176,'[1]Multi-Field'!$F$11="undrained"),BH176,""))</f>
        <v/>
      </c>
      <c r="BT176" s="409" t="str">
        <f>IF(AND('[1]Multi-Field'!$E$12=BF176,'[1]Multi-Field'!$F$12="Drained"),BI176,IF(AND('[1]Multi-Field'!$E$12=BF176,'[1]Multi-Field'!$F$12="undrained"),BH176,""))</f>
        <v/>
      </c>
      <c r="BU176" s="409" t="str">
        <f>IF(AND('[1]Multi-Field'!$E$13=BF176,'[1]Multi-Field'!$F$13="Drained"),BI176,IF(AND('[1]Multi-Field'!$E$3=BF176,'[1]Multi-Field'!$F$13="undrained"),BH176,""))</f>
        <v/>
      </c>
      <c r="BV176" s="409" t="str">
        <f>IF(AND('[1]Multi-Field'!$E$14=BF176,'[1]Multi-Field'!$F$14="Drained"),BI176,IF(AND('[1]Multi-Field'!$E$14=BF176,'[1]Multi-Field'!$F$14="undrained"),BH176,""))</f>
        <v/>
      </c>
      <c r="BW176" s="409" t="str">
        <f>IF(AND('[1]Multi-Field'!$E$15=BF176,'[1]Multi-Field'!$F$15="Drained"),BI176,IF(AND('[1]Multi-Field'!$E$15=BF176,'[1]Multi-Field'!$F$15="undrained"),BH176,""))</f>
        <v/>
      </c>
      <c r="BX176" s="409" t="str">
        <f>IF(AND('[1]Multi-Field'!$E$16=[1]Lists!BF176,'[1]Multi-Field'!$F$16="Drained"),BI176,IF(AND('[1]Multi-Field'!$E$16=[1]Lists!BF176,'[1]Multi-Field'!$F$16="undrained"),BH176,""))</f>
        <v/>
      </c>
      <c r="BY176" s="409" t="str">
        <f>IF(AND('[1]Multi-Field'!$E$17=[1]Lists!BF176,'[1]Multi-Field'!$F$17="Drained"),BI176,IF(AND('[1]Multi-Field'!$E$17=[1]Lists!BF176,'[1]Multi-Field'!$F$17="undrained"),BH176,""))</f>
        <v/>
      </c>
      <c r="BZ176" s="409" t="str">
        <f>IF(AND('[1]Multi-Field'!$E$18=[1]Lists!BF176,'[1]Multi-Field'!$F$18="Drained"),BI176,IF(AND('[1]Multi-Field'!$E$18=[1]Lists!BF176,'[1]Multi-Field'!$F$18="undrained"),BH176,""))</f>
        <v/>
      </c>
      <c r="CA176" s="409" t="str">
        <f>IF(AND('[1]Multi-Field'!$E$19=[1]Lists!BF176,'[1]Multi-Field'!$F$19="Drained"),BI176,IF(AND('[1]Multi-Field'!$E$19=[1]Lists!BF176,'[1]Multi-Field'!$F$19="undrained"),BH176,""))</f>
        <v/>
      </c>
      <c r="CB176" s="409" t="str">
        <f>IF(AND('[1]Multi-Field'!$E$20=[1]Lists!BF176,'[1]Multi-Field'!$F$20="Drained"),BI176,IF(AND('[1]Multi-Field'!$E$20=[1]Lists!BF176,'[1]Multi-Field'!$F$20="undrained"),BH176,""))</f>
        <v/>
      </c>
      <c r="CC176" s="409" t="str">
        <f>IF(AND('[1]Multi-Field'!$E$21=[1]Lists!BF176,'[1]Multi-Field'!$F$21="Drained"),BI176,IF(AND('[1]Multi-Field'!$E$21=[1]Lists!BF176,'[1]Multi-Field'!$F$21="undrained"),BH176,""))</f>
        <v/>
      </c>
      <c r="CD176" s="409" t="str">
        <f>IF(AND('[1]Multi-Field'!$E$22=[1]Lists!BF176,'[1]Multi-Field'!$F$22="Drained"),BI176,IF(AND('[1]Multi-Field'!$E$22=[1]Lists!BF176,'[1]Multi-Field'!$F$22="undrained"),BH176,""))</f>
        <v/>
      </c>
      <c r="CE176" s="409" t="str">
        <f>IF(AND('[1]Multi-Field'!$E$23=[1]Lists!BF176,'[1]Multi-Field'!$F$23="Drained"),BI176,IF(AND('[1]Multi-Field'!$E$23=[1]Lists!BF176,'[1]Multi-Field'!$F$23="undrained"),BH176,""))</f>
        <v/>
      </c>
      <c r="CF176" s="409" t="str">
        <f>IF(AND('[1]Multi-Field'!$E$24=[1]Lists!BF176,'[1]Multi-Field'!$F$24="Drained"),BI176,IF(AND('[1]Multi-Field'!$E$24=[1]Lists!BF176,'[1]Multi-Field'!$F$24="undrained"),BH176,""))</f>
        <v/>
      </c>
      <c r="CG176" s="409" t="str">
        <f>IF(AND('[1]Multi-Field'!$E$25=[1]Lists!BF176,'[1]Multi-Field'!$F$25="Drained"),BI176,IF(AND('[1]Multi-Field'!$E$25=[1]Lists!BF176,'[1]Multi-Field'!$F$25="undrained"),BH176,""))</f>
        <v/>
      </c>
      <c r="CH176" s="409" t="str">
        <f>IF(AND('[1]Multi-Field'!$E$26=[1]Lists!BF176,'[1]Multi-Field'!$F$26="Drained"),BI176,IF(AND('[1]Multi-Field'!$E$26=[1]Lists!BF176,'[1]Multi-Field'!$F$26="undrained"),BH176,""))</f>
        <v/>
      </c>
      <c r="CI176" s="409" t="str">
        <f>IF(AND('[1]Multi-Field'!$E$27=[1]Lists!BF176,'[1]Multi-Field'!$F$27="Drained"),BI176,IF(AND('[1]Multi-Field'!$E$27=[1]Lists!BF176,'[1]Multi-Field'!$F$27="undrained"),BH176,""))</f>
        <v/>
      </c>
      <c r="CJ176" s="409" t="str">
        <f>IF(AND('[1]Multi-Field'!$E$28=[1]Lists!BF176,'[1]Multi-Field'!$F$28="Drained"),BI176,IF(AND('[1]Multi-Field'!$E$28=[1]Lists!BF176,'[1]Multi-Field'!$F$28="undrained"),BH176,""))</f>
        <v/>
      </c>
      <c r="CK176" s="409" t="str">
        <f>IF(AND('[1]Multi-Field'!$E$29=[1]Lists!BF176,'[1]Multi-Field'!$F$29="Drained"),BI176,IF(AND('[1]Multi-Field'!$E$29=[1]Lists!BF176,'[1]Multi-Field'!$F$29="undrained"),BH176,""))</f>
        <v/>
      </c>
      <c r="CL176" s="409" t="str">
        <f>IF(AND('[1]Multi-Field'!$E$30=[1]Lists!BF176,'[1]Multi-Field'!$F$30="Drained"),BI176,IF(AND('[1]Multi-Field'!$E$30=[1]Lists!BF176,'[1]Multi-Field'!$F$30="undrained"),BH176,""))</f>
        <v/>
      </c>
      <c r="CM176" s="409" t="str">
        <f>IF(AND('[1]Multi-Field'!$E$31=[1]Lists!BF176,'[1]Multi-Field'!$F$31="Drained"),BI176,IF(AND('[1]Multi-Field'!$E$31=[1]Lists!BF176,'[1]Multi-Field'!$F$31="undrained"),BH176,""))</f>
        <v/>
      </c>
      <c r="CN176" s="409" t="str">
        <f>IF(AND('[1]Multi-Field'!$E$32=[1]Lists!BF176,'[1]Multi-Field'!$F$32="Drained"),BI176,IF(AND('[1]Multi-Field'!$E$32=[1]Lists!BF176,'[1]Multi-Field'!$F$32="undrained"),BH176,""))</f>
        <v/>
      </c>
      <c r="CO176" s="409" t="str">
        <f>IF(AND('[1]Multi-Field'!$E$33=[1]Lists!BF176,'[1]Multi-Field'!$F$33="Drained"),BI176,IF(AND('[1]Multi-Field'!$E$33=[1]Lists!BF176,'[1]Multi-Field'!$F$33="undrained"),BH176,""))</f>
        <v/>
      </c>
      <c r="CP176" s="409" t="str">
        <f>IF(AND('[1]Multi-Field'!$E$34=[1]Lists!BF176,'[1]Multi-Field'!$F$34="Drained"),BI176,IF(AND('[1]Multi-Field'!$E$34=[1]Lists!BF176,'[1]Multi-Field'!$F$34="undrained"),BH176,""))</f>
        <v/>
      </c>
      <c r="CQ176" s="409" t="str">
        <f>IF(AND('[1]Multi-Field'!$E$35=[1]Lists!BF176,'[1]Multi-Field'!$F$35="Drained"),BI176,IF(AND('[1]Multi-Field'!$E$35=[1]Lists!BF176,'[1]Multi-Field'!$F$35="undrained"),BH176,""))</f>
        <v/>
      </c>
      <c r="CR176" s="409" t="str">
        <f>IF(AND('[1]Multi-Field'!$E$36=[1]Lists!BF176,'[1]Multi-Field'!$F$36="Drained"),BI176,IF(AND('[1]Multi-Field'!$E$36=[1]Lists!BF176,'[1]Multi-Field'!$F$36="undrained"),BH176,""))</f>
        <v/>
      </c>
      <c r="CS176" s="409" t="str">
        <f>IF(AND('[1]Multi-Field'!$E$37=[1]Lists!BF176,'[1]Multi-Field'!$F$37="Drained"),BI176,IF(AND('[1]Multi-Field'!$E$37=[1]Lists!BF176,'[1]Multi-Field'!$F$37="undrained"),BH176,""))</f>
        <v/>
      </c>
      <c r="CT176" s="409" t="str">
        <f>IF(AND('[1]Multi-Field'!$E$38=[1]Lists!BF176,'[1]Multi-Field'!$F$38="Drained"),BI176,IF(AND('[1]Multi-Field'!$E$38=[1]Lists!BF176,'[1]Multi-Field'!$F$38="undrained"),BH176,""))</f>
        <v/>
      </c>
      <c r="CU176" s="409" t="str">
        <f>IF(AND('[1]Multi-Field'!$E$39=[1]Lists!BF176,'[1]Multi-Field'!$F$39="Drained"),BI176,IF(AND('[1]Multi-Field'!$E$39=[1]Lists!BF176,'[1]Multi-Field'!$F$39="undrained"),BH176,""))</f>
        <v/>
      </c>
      <c r="CV176" s="409" t="str">
        <f>IF(AND('[1]Multi-Field'!$E$40=[1]Lists!BF176,'[1]Multi-Field'!$F$40="Drained"),BI176,IF(AND('[1]Multi-Field'!$E$40=[1]Lists!BF176,'[1]Multi-Field'!$F$40="undrained"),BH176,""))</f>
        <v/>
      </c>
      <c r="CW176" s="409" t="str">
        <f>IF(AND('[1]Multi-Field'!$E$41=[1]Lists!BF176,'[1]Multi-Field'!$F$40="Drained"),BI176,IF(AND('[1]Multi-Field'!$E$40=[1]Lists!BF176,'[1]Multi-Field'!$F$40="undrained"),BH176,""))</f>
        <v/>
      </c>
      <c r="CX176" s="409" t="str">
        <f>IF(AND('[1]Multi-Field'!$E$42=[1]Lists!BF176,'[1]Multi-Field'!$F$42="Drained"),BI176,IF(AND('[1]Multi-Field'!$E$42=[1]Lists!BF176,'[1]Multi-Field'!$F$42="undrained"),BH176,""))</f>
        <v/>
      </c>
      <c r="CY176" s="409" t="str">
        <f>IF(AND('[1]Multi-Field'!$E$43=[1]Lists!BF176,'[1]Multi-Field'!$F$43="Drained"),BI176,IF(AND('[1]Multi-Field'!$E$43=[1]Lists!BF176,'[1]Multi-Field'!$F$43="undrained"),BH176,""))</f>
        <v/>
      </c>
      <c r="CZ176" s="409" t="str">
        <f>IF(AND('[1]Multi-Field'!$E$44=[1]Lists!BF176,'[1]Multi-Field'!$F$44="Drained"),BI176,IF(AND('[1]Multi-Field'!$E$44=[1]Lists!BF176,'[1]Multi-Field'!$F$44="undrained"),BH176,""))</f>
        <v/>
      </c>
      <c r="DA176" s="409" t="str">
        <f>IF(AND('[1]Multi-Field'!$E$45=[1]Lists!BF176,'[1]Multi-Field'!$F$45="Drained"),BI176,IF(AND('[1]Multi-Field'!$E$45=[1]Lists!BF176,'[1]Multi-Field'!$F$45="undrained"),BH176,""))</f>
        <v/>
      </c>
      <c r="DB176" s="409" t="str">
        <f>IF(AND('[1]Multi-Field'!$E$46=[1]Lists!BF176,'[1]Multi-Field'!$F$46="Drained"),BI176,IF(AND('[1]Multi-Field'!$E$46=[1]Lists!BF176,'[1]Multi-Field'!$F$46="undrained"),BH176,""))</f>
        <v/>
      </c>
      <c r="DC176" s="409" t="str">
        <f>IF(AND('[1]Multi-Field'!$E$47=[1]Lists!BF176,'[1]Multi-Field'!$F$47="Drained"),BI176,IF(AND('[1]Multi-Field'!$E$47=[1]Lists!BF176,'[1]Multi-Field'!$F$47="undrained"),BH176,""))</f>
        <v/>
      </c>
      <c r="DD176" s="409" t="str">
        <f>IF(AND('[1]Multi-Field'!$E$48=[1]Lists!BF176,'[1]Multi-Field'!$F$48="Drained"),BI176,IF(AND('[1]Multi-Field'!$E$48=[1]Lists!BF176,'[1]Multi-Field'!$F$48="undrained"),BH176,""))</f>
        <v/>
      </c>
      <c r="DE176" s="409" t="str">
        <f>IF(AND('[1]Multi-Field'!$E$49=[1]Lists!BF176,'[1]Multi-Field'!$F$49="Drained"),BI176,IF(AND('[1]Multi-Field'!$E$49=[1]Lists!BF176,'[1]Multi-Field'!$F$9="undrained"),BH176,""))</f>
        <v/>
      </c>
      <c r="DF176" s="409" t="str">
        <f>IF(AND('[1]Multi-Field'!$E$50=[1]Lists!BF176,'[1]Multi-Field'!$F$50="Drained"),BI176,IF(AND('[1]Multi-Field'!$E$50=[1]Lists!BF176,'[1]Multi-Field'!$F$50="undrained"),BH176,""))</f>
        <v/>
      </c>
      <c r="DG176" s="409" t="str">
        <f>IF(AND('[1]Multi-Field'!$E$51=[1]Lists!BF176,'[1]Multi-Field'!$F$51="Drained"),BI176,IF(AND('[1]Multi-Field'!$E$51=[1]Lists!BF176,'[1]Multi-Field'!$F$51="undrained"),BH176,""))</f>
        <v/>
      </c>
      <c r="DH176" s="409" t="str">
        <f>IF(AND('[1]Multi-Field'!$E$52=[1]Lists!BF176,'[1]Multi-Field'!$F$52="Drained"),BI176,IF(AND('[1]Multi-Field'!$E$52=[1]Lists!BF176,'[1]Multi-Field'!$F$52="undrained"),BH176,""))</f>
        <v/>
      </c>
      <c r="DI176" s="409" t="str">
        <f>IF(AND('[1]Multi-Field'!$E$53=[1]Lists!BF176,'[1]Multi-Field'!$F$53="Drained"),BI176,IF(AND('[1]Multi-Field'!$E$53=[1]Lists!BF176,'[1]Multi-Field'!$F$53="undrained"),BH176,""))</f>
        <v/>
      </c>
      <c r="DJ176" s="409" t="str">
        <f>IF(AND('[1]Multi-Field'!$E$54=[1]Lists!BF176,'[1]Multi-Field'!$F$54="Drained"),BI176,IF(AND('[1]Multi-Field'!$E$54=[1]Lists!BF176,'[1]Multi-Field'!$F$54="undrained"),BH176,""))</f>
        <v/>
      </c>
      <c r="DK176" s="409" t="str">
        <f>IF(AND('[1]Multi-Field'!$E$55=[1]Lists!BF176,'[1]Multi-Field'!$F$55="Drained"),BI176,IF(AND('[1]Multi-Field'!$E$55=[1]Lists!BF176,'[1]Multi-Field'!$F$55="undrained"),BH176,""))</f>
        <v/>
      </c>
      <c r="DL176" s="409" t="str">
        <f>IF(AND('[1]Multi-Field'!$E$56=[1]Lists!BF176,'[1]Multi-Field'!$F$56="Drained"),BI176,IF(AND('[1]Multi-Field'!$E$56=[1]Lists!BF176,'[1]Multi-Field'!$F$56="undrained"),BH176,""))</f>
        <v/>
      </c>
      <c r="DM176" s="409" t="str">
        <f>IF(AND('[1]Multi-Field'!$E$57=[1]Lists!BF176,'[1]Multi-Field'!$F$57="Drained"),BI176,IF(AND('[1]Multi-Field'!$E$57=[1]Lists!BF176,'[1]Multi-Field'!$F$57="undrained"),BH176,""))</f>
        <v/>
      </c>
      <c r="DN176" s="409" t="str">
        <f>IF(AND('[1]Multi-Field'!$E$58=[1]Lists!BF176,'[1]Multi-Field'!$F$58="Drained"),BI176,IF(AND('[1]Multi-Field'!$E$58=[1]Lists!BF176,'[1]Multi-Field'!$F$58="undrained"),BH176,""))</f>
        <v/>
      </c>
      <c r="DO176" s="409" t="str">
        <f>IF(AND('[1]Multi-Field'!$E$59=[1]Lists!BF176,'[1]Multi-Field'!$F$59="Drained"),BI176,IF(AND('[1]Multi-Field'!$E$59=[1]Lists!BF176,'[1]Multi-Field'!$F$59="undrained"),BH176,""))</f>
        <v/>
      </c>
      <c r="DP176" s="409" t="str">
        <f>IF(AND('[1]Multi-Field'!$E$60=[1]Lists!BF176,'[1]Multi-Field'!$F$60="Drained"),BI176,IF(AND('[1]Multi-Field'!$E$60=[1]Lists!BF176,'[1]Multi-Field'!$F$60="undrained"),BH176,""))</f>
        <v/>
      </c>
      <c r="DQ176" s="409" t="str">
        <f>IF(AND('[1]Multi-Field'!$E$61=[1]Lists!BF176,'[1]Multi-Field'!$F$61="Drained"),BI176,IF(AND('[1]Multi-Field'!$E$61=[1]Lists!BF176,'[1]Multi-Field'!$F$61="undrained"),BH176,""))</f>
        <v/>
      </c>
      <c r="DR176" s="409" t="str">
        <f>IF(AND('[1]Multi-Field'!$E$62=[1]Lists!BF176,'[1]Multi-Field'!$F$62="Drained"),BI176,IF(AND('[1]Multi-Field'!$E$62=[1]Lists!BF176,'[1]Multi-Field'!$F$62="undrained"),BH176,""))</f>
        <v/>
      </c>
      <c r="DS176" s="409" t="str">
        <f>IF(AND('[1]Multi-Field'!$E$63=[1]Lists!BF176,'[1]Multi-Field'!$F$63="Drained"),BI176,IF(AND('[1]Multi-Field'!$E$63=[1]Lists!BF176,'[1]Multi-Field'!$F$63="undrained"),BH176,""))</f>
        <v/>
      </c>
      <c r="DT176" s="409" t="str">
        <f>IF(AND('[1]Multi-Field'!$E$64=[1]Lists!BF176,'[1]Multi-Field'!$F$64="Drained"),BI176,IF(AND('[1]Multi-Field'!$E$64=[1]Lists!BF176,'[1]Multi-Field'!$F$64="undrained"),BH176,""))</f>
        <v/>
      </c>
      <c r="DU176" s="409" t="str">
        <f>IF(AND('[1]Multi-Field'!$E$65=[1]Lists!BF176,'[1]Multi-Field'!$F$65="Drained"),BI176,IF(AND('[1]Multi-Field'!$E$65=[1]Lists!BF176,'[1]Multi-Field'!$F$65="undrained"),BH176,""))</f>
        <v/>
      </c>
      <c r="DV176" s="409" t="str">
        <f>IF(AND('[1]Multi-Field'!$E$66=[1]Lists!BF176,'[1]Multi-Field'!$F$66="Drained"),BI176,IF(AND('[1]Multi-Field'!$E$66=[1]Lists!BF176,'[1]Multi-Field'!$F$66="undrained"),BH176,""))</f>
        <v/>
      </c>
      <c r="DW176" s="409" t="str">
        <f>IF(AND('[1]Multi-Field'!$E$67=[1]Lists!BF176,'[1]Multi-Field'!$F$67="Drained"),BI176,IF(AND('[1]Multi-Field'!$E$67=[1]Lists!BF176,'[1]Multi-Field'!$F$67="undrained"),BH176,""))</f>
        <v/>
      </c>
      <c r="DX176" s="409" t="str">
        <f>IF(AND('[1]Multi-Field'!$E$68=[1]Lists!BF176,'[1]Multi-Field'!$F$68="Drained"),BI176,IF(AND('[1]Multi-Field'!$E$68=[1]Lists!BF176,'[1]Multi-Field'!$F$68="undrained"),BH176,""))</f>
        <v/>
      </c>
      <c r="DY176" s="409" t="str">
        <f>IF(AND('[1]Multi-Field'!$E$69=[1]Lists!BF176,'[1]Multi-Field'!$F$69="Drained"),BI176,IF(AND('[1]Multi-Field'!$E$69=[1]Lists!BF176,'[1]Multi-Field'!$F$69="undrained"),BH176,""))</f>
        <v/>
      </c>
      <c r="DZ176" s="409" t="str">
        <f>IF(AND('[1]Multi-Field'!$E$70=[1]Lists!BF176,'[1]Multi-Field'!$F$70="Drained"),BI176,IF(AND('[1]Multi-Field'!$E$70=[1]Lists!BF176,'[1]Multi-Field'!$F$70="undrained"),BH176,""))</f>
        <v/>
      </c>
      <c r="EA176" s="409" t="str">
        <f>IF(AND('[1]Multi-Field'!$E$71=[1]Lists!BF176,'[1]Multi-Field'!$F$71="Drained"),BI176,IF(AND('[1]Multi-Field'!$E$71=[1]Lists!BF176,'[1]Multi-Field'!$F$71="undrained"),BH176,""))</f>
        <v/>
      </c>
      <c r="EB176" s="409" t="str">
        <f>IF(AND('[1]Multi-Field'!$E$72=[1]Lists!BF176,'[1]Multi-Field'!$F$72="Drained"),BI176,IF(AND('[1]Multi-Field'!$E$72=[1]Lists!BF176,'[1]Multi-Field'!$F$72="undrained"),BH176,""))</f>
        <v/>
      </c>
      <c r="EC176" s="409" t="str">
        <f>IF(AND('[1]Multi-Field'!$E$73=[1]Lists!BF176,'[1]Multi-Field'!$F$73="Drained"),BI176,IF(AND('[1]Multi-Field'!$E$73=[1]Lists!BF176,'[1]Multi-Field'!$F$73="undrained"),BH176,""))</f>
        <v/>
      </c>
      <c r="ED176" s="409" t="str">
        <f>IF(AND('[1]Multi-Field'!$E$74=[1]Lists!BF176,'[1]Multi-Field'!$F$74="Drained"),BI176,IF(AND('[1]Multi-Field'!$E$74=[1]Lists!BF176,'[1]Multi-Field'!$F$74="undrained"),BH176,""))</f>
        <v/>
      </c>
      <c r="EE176" s="409" t="str">
        <f>IF(AND('[1]Multi-Field'!$E$75=[1]Lists!BF176,'[1]Multi-Field'!$F$75="Drained"),BI176,IF(AND('[1]Multi-Field'!$E$75=[1]Lists!BF176,'[1]Multi-Field'!$F$75="undrained"),BH176,""))</f>
        <v/>
      </c>
      <c r="EF176" s="409" t="str">
        <f>IF(AND('[1]Multi-Field'!$E$76=[1]Lists!BF176,'[1]Multi-Field'!$F$76="Drained"),BI176,IF(AND('[1]Multi-Field'!$E$76=[1]Lists!BF176,'[1]Multi-Field'!$F$6="undrained"),BH176,""))</f>
        <v/>
      </c>
      <c r="EG176" s="409" t="str">
        <f>IF(AND('[1]Multi-Field'!$E$77=[1]Lists!BF176,'[1]Multi-Field'!$F$77="Drained"),BI176,IF(AND('[1]Multi-Field'!$E$77=[1]Lists!BF176,'[1]Multi-Field'!$F$77="undrained"),BH176,""))</f>
        <v/>
      </c>
      <c r="EH176" s="409" t="str">
        <f>IF(AND('[1]Multi-Field'!$E$78=[1]Lists!BF176,'[1]Multi-Field'!$F$78="Drained"),BI176,IF(AND('[1]Multi-Field'!$E$78=[1]Lists!BF176,'[1]Multi-Field'!$F$78="undrained"),BH176,""))</f>
        <v/>
      </c>
      <c r="EI176" s="409" t="str">
        <f>IF(AND('[1]Multi-Field'!$E$79=[1]Lists!BF176,'[1]Multi-Field'!$F$79="Drained"),BI176,IF(AND('[1]Multi-Field'!$E$79=[1]Lists!BF176,'[1]Multi-Field'!$F$79="undrained"),BH176,""))</f>
        <v/>
      </c>
      <c r="EJ176" s="409" t="str">
        <f>IF(AND('[1]Multi-Field'!$E$80=[1]Lists!BF176,'[1]Multi-Field'!$F$80="Drained"),BI176,IF(AND('[1]Multi-Field'!$E$80=[1]Lists!BF176,'[1]Multi-Field'!$F$80="undrained"),BH176,""))</f>
        <v/>
      </c>
      <c r="EK176" s="409" t="str">
        <f>IF(AND('[1]Multi-Field'!$E$81=[1]Lists!BF176,'[1]Multi-Field'!$F$81="Drained"),BI176,IF(AND('[1]Multi-Field'!$E$81=[1]Lists!BF176,'[1]Multi-Field'!$F$81="undrained"),BH176,""))</f>
        <v/>
      </c>
      <c r="EL176" s="409" t="str">
        <f>IF(AND('[1]Multi-Field'!$E$82=[1]Lists!BF176,'[1]Multi-Field'!$F$82="Drained"),BI176,IF(AND('[1]Multi-Field'!$E$82=[1]Lists!BF176,'[1]Multi-Field'!$F$82="undrained"),BH176,""))</f>
        <v/>
      </c>
      <c r="EM176" s="409" t="str">
        <f>IF(AND('[1]Multi-Field'!$E$83=[1]Lists!BF176,'[1]Multi-Field'!$F$83="Drained"),BI176,IF(AND('[1]Multi-Field'!$E$83=[1]Lists!BF176,'[1]Multi-Field'!$F$83="undrained"),BH176,""))</f>
        <v/>
      </c>
      <c r="EN176" s="409" t="str">
        <f>IF(AND('[1]Multi-Field'!$E$84=[1]Lists!BF176,'[1]Multi-Field'!$F$84="Drained"),BI176,IF(AND('[1]Multi-Field'!$E$84=[1]Lists!BF176,'[1]Multi-Field'!$F$84="undrained"),BH176,""))</f>
        <v/>
      </c>
      <c r="EO176" s="409" t="str">
        <f>IF(AND('[1]Multi-Field'!$E$85=[1]Lists!BF176,'[1]Multi-Field'!$F$85="Drained"),BI176,IF(AND('[1]Multi-Field'!$E$85=[1]Lists!BF176,'[1]Multi-Field'!$F$85="undrained"),BH176,""))</f>
        <v/>
      </c>
      <c r="EP176" s="409" t="str">
        <f>IF(AND('[1]Multi-Field'!$E$86=[1]Lists!BF176,'[1]Multi-Field'!$F$86="Drained"),BI176,IF(AND('[1]Multi-Field'!$E$86=[1]Lists!BF176,'[1]Multi-Field'!$F$86="undrained"),BH176,""))</f>
        <v/>
      </c>
      <c r="EQ176" s="409" t="str">
        <f>IF(AND('[1]Multi-Field'!$E$87=[1]Lists!BF176,'[1]Multi-Field'!$F$87="Drained"),BI176,IF(AND('[1]Multi-Field'!$E$87=[1]Lists!BF176,'[1]Multi-Field'!$F$87="undrained"),BH176,""))</f>
        <v/>
      </c>
      <c r="ER176" s="409" t="str">
        <f>IF(AND('[1]Multi-Field'!$E$88=[1]Lists!BF176,'[1]Multi-Field'!$F$88="Drained"),BI176,IF(AND('[1]Multi-Field'!$E$88=[1]Lists!BF176,'[1]Multi-Field'!$F$88="undrained"),BH176,""))</f>
        <v/>
      </c>
      <c r="ES176" s="409" t="str">
        <f>IF(AND('[1]Multi-Field'!$E$89=[1]Lists!BF176,'[1]Multi-Field'!$F$89="Drained"),BI176,IF(AND('[1]Multi-Field'!$E$89=[1]Lists!BF176,'[1]Multi-Field'!$F$89="undrained"),BH176,""))</f>
        <v/>
      </c>
      <c r="ET176" s="409" t="str">
        <f>IF(AND('[1]Multi-Field'!$E$90=[1]Lists!BF176,'[1]Multi-Field'!$F$90="Drained"),BI176,IF(AND('[1]Multi-Field'!$E$90=[1]Lists!BF176,'[1]Multi-Field'!$F$90="undrained"),BH176,""))</f>
        <v/>
      </c>
      <c r="EU176" s="409" t="str">
        <f>IF(AND('[1]Multi-Field'!$E$91=[1]Lists!BF176,'[1]Multi-Field'!$F$91="Drained"),BI176,IF(AND('[1]Multi-Field'!$E$91=[1]Lists!BF176,'[1]Multi-Field'!$F$91="undrained"),BH176,""))</f>
        <v/>
      </c>
      <c r="EV176" s="409" t="str">
        <f>IF(AND('[1]Multi-Field'!$E$92=[1]Lists!BF176,'[1]Multi-Field'!$F$92="Drained"),BI176,IF(AND('[1]Multi-Field'!$E$92=[1]Lists!BF176,'[1]Multi-Field'!$F$92="undrained"),BH176,""))</f>
        <v/>
      </c>
      <c r="EW176" s="409" t="str">
        <f>IF(AND('[1]Multi-Field'!$E$93=[1]Lists!BF176,'[1]Multi-Field'!$F$93="Drained"),BI176,IF(AND('[1]Multi-Field'!$E$93=[1]Lists!BF176,'[1]Multi-Field'!$F$93="undrained"),BH176,""))</f>
        <v/>
      </c>
      <c r="EX176" s="409" t="str">
        <f>IF(AND('[1]Multi-Field'!$E$94=[1]Lists!BF176,'[1]Multi-Field'!$F$94="Drained"),BI176,IF(AND('[1]Multi-Field'!$E$94=[1]Lists!BF176,'[1]Multi-Field'!$F$94="undrained"),BH176,""))</f>
        <v/>
      </c>
      <c r="EY176" s="409" t="str">
        <f>IF(AND('[1]Multi-Field'!$E$95=[1]Lists!BF176,'[1]Multi-Field'!$F$95="Drained"),BI176,IF(AND('[1]Multi-Field'!$E$95=[1]Lists!BF176,'[1]Multi-Field'!$F$95="undrained"),BH176,""))</f>
        <v/>
      </c>
      <c r="EZ176" s="409" t="str">
        <f>IF(AND('[1]Multi-Field'!$E$96=[1]Lists!BF176,'[1]Multi-Field'!$F$96="Drained"),BI176,IF(AND('[1]Multi-Field'!$E$96=[1]Lists!BF176,'[1]Multi-Field'!$F$96="undrained"),BH176,""))</f>
        <v/>
      </c>
      <c r="FA176" s="409" t="str">
        <f>IF(AND('[1]Multi-Field'!$E$97=[1]Lists!BF176,'[1]Multi-Field'!$F$97="Drained"),BI176,IF(AND('[1]Multi-Field'!$E$97=[1]Lists!BF176,'[1]Multi-Field'!$F$97="undrained"),BH176,""))</f>
        <v/>
      </c>
      <c r="FB176" s="409" t="str">
        <f>IF(AND('[1]Multi-Field'!$E$98=[1]Lists!BF176,'[1]Multi-Field'!$F$98="Drained"),BI176,IF(AND('[1]Multi-Field'!$E$98=[1]Lists!BF176,'[1]Multi-Field'!$F$98="undrained"),BH176,""))</f>
        <v/>
      </c>
      <c r="FC176" s="409" t="str">
        <f>IF(AND('[1]Multi-Field'!$E$99=[1]Lists!BF176,'[1]Multi-Field'!$F$99="Drained"),BI176,IF(AND('[1]Multi-Field'!$E$99=[1]Lists!BF176,'[1]Multi-Field'!$F$99="undrained"),BH176,""))</f>
        <v/>
      </c>
      <c r="FD176" s="409" t="str">
        <f>IF(AND('[1]Multi-Field'!$E$100=[1]Lists!BF176,'[1]Multi-Field'!$F$100="Drained"),BI176,IF(AND('[1]Multi-Field'!$E$100=[1]Lists!BF176,'[1]Multi-Field'!$F$100="undrained"),BH176,""))</f>
        <v/>
      </c>
      <c r="FE176" s="409" t="str">
        <f>IF(AND('[1]Multi-Field'!$E$101=[1]Lists!BF176,'[1]Multi-Field'!$F$101="Drained"),BI176,IF(AND('[1]Multi-Field'!$E$101=[1]Lists!BF176,'[1]Multi-Field'!$F$101="undrained"),BH176,""))</f>
        <v/>
      </c>
      <c r="FF176" s="409" t="str">
        <f>IF(AND('[1]Multi-Field'!$E$102=[1]Lists!BF176,'[1]Multi-Field'!$F$102="Drained"),BI176,IF(AND('[1]Multi-Field'!$E$102=[1]Lists!BF176,'[1]Multi-Field'!$F$102="undrained"),BH176,""))</f>
        <v/>
      </c>
      <c r="FG176" s="409" t="str">
        <f>IF(AND('[1]Multi-Field'!$E$103=[1]Lists!BF176,'[1]Multi-Field'!$F$103="Drained"),BI176,IF(AND('[1]Multi-Field'!$E$103=[1]Lists!BF176,'[1]Multi-Field'!$F$103="undrained"),BH176,""))</f>
        <v/>
      </c>
      <c r="FH176" s="409" t="str">
        <f>IF(AND('[1]Multi-Field'!$E$104=[1]Lists!BF176,'[1]Multi-Field'!$F$104="Drained"),BI176,IF(AND('[1]Multi-Field'!$E$104=[1]Lists!BF176,'[1]Multi-Field'!$F$104="undrained"),BH176,""))</f>
        <v/>
      </c>
      <c r="FI176" s="409" t="str">
        <f>IF(AND('[1]Multi-Field'!$E$105=[1]Lists!BF176,'[1]Multi-Field'!$F$105="Drained"),BI176,IF(AND('[1]Multi-Field'!$E$105=[1]Lists!BF176,'[1]Multi-Field'!$F$105="undrained"),BH176,""))</f>
        <v/>
      </c>
      <c r="FJ176" s="409" t="str">
        <f>IF(AND('[1]Multi-Field'!$E$106=[1]Lists!BF176,'[1]Multi-Field'!$F$106="Drained"),BI176,IF(AND('[1]Multi-Field'!$E$106=[1]Lists!BF176,'[1]Multi-Field'!$F$106="undrained"),BH176,""))</f>
        <v/>
      </c>
      <c r="FK176" s="409" t="str">
        <f>IF(AND('[1]Multi-Field'!$E$107=[1]Lists!BF176,'[1]Multi-Field'!$F$107="Drained"),BI176,IF(AND('[1]Multi-Field'!$E$107=[1]Lists!BF176,'[1]Multi-Field'!$F$107="undrained"),BH176,""))</f>
        <v/>
      </c>
      <c r="FL176" s="409" t="str">
        <f>IF(AND('[1]Multi-Field'!$E$108=[1]Lists!BF176,'[1]Multi-Field'!$F$108="Drained"),BI176,IF(AND('[1]Multi-Field'!$E$108=[1]Lists!BF176,'[1]Multi-Field'!$F$108="undrained"),BH176,""))</f>
        <v/>
      </c>
      <c r="FM176" s="409" t="str">
        <f>IF(AND('[1]Multi-Field'!$E$109=[1]Lists!BF176,'[1]Multi-Field'!$F$109="Drained"),BI176,IF(AND('[1]Multi-Field'!$E$109=[1]Lists!BF176,'[1]Multi-Field'!$F$109="undrained"),BH176,""))</f>
        <v/>
      </c>
      <c r="FN176" s="409" t="str">
        <f>IF(AND('[1]Multi-Field'!$E$110=[1]Lists!BF176,'[1]Multi-Field'!$F$110="Drained"),BI176,IF(AND('[1]Multi-Field'!$E$110=[1]Lists!BF176,'[1]Multi-Field'!$F$110="undrained"),BH176,""))</f>
        <v/>
      </c>
      <c r="FO176" s="409" t="str">
        <f>IF(AND('[1]Multi-Field'!$E$111=[1]Lists!BF176,'[1]Multi-Field'!$F$111="Drained"),BI176,IF(AND('[1]Multi-Field'!$E$111=[1]Lists!BF176,'[1]Multi-Field'!$F$111="undrained"),BH176,""))</f>
        <v/>
      </c>
      <c r="FP176" s="409" t="str">
        <f>IF(AND('[1]Multi-Field'!$E$112=[1]Lists!BF176,'[1]Multi-Field'!$F$112="Drained"),BI176,IF(AND('[1]Multi-Field'!$E$112=[1]Lists!BF176,'[1]Multi-Field'!$F$112="undrained"),BH176,""))</f>
        <v/>
      </c>
      <c r="FQ176" s="409" t="str">
        <f>IF(AND('[1]Multi-Field'!$E$113=[1]Lists!BF176,'[1]Multi-Field'!$F$113="Drained"),BI176,IF(AND('[1]Multi-Field'!$E$113=[1]Lists!BF176,'[1]Multi-Field'!$F$113="undrained"),BH176,""))</f>
        <v/>
      </c>
      <c r="FR176" s="409" t="str">
        <f>IF(AND('[1]Multi-Field'!$E$114=[1]Lists!BF176,'[1]Multi-Field'!$F$114="Drained"),BI176,IF(AND('[1]Multi-Field'!$E$114=[1]Lists!BF176,'[1]Multi-Field'!$F$114="undrained"),BH176,""))</f>
        <v/>
      </c>
      <c r="FS176" s="409" t="str">
        <f>IF(AND('[1]Multi-Field'!$E$115=[1]Lists!BF176,'[1]Multi-Field'!$F$115="Drained"),BI176,IF(AND('[1]Multi-Field'!$E$115=[1]Lists!BF176,'[1]Multi-Field'!$F$115="undrained"),BH176,""))</f>
        <v/>
      </c>
      <c r="FT176" s="409" t="str">
        <f>IF(AND('[1]Multi-Field'!$E$116=[1]Lists!BF176,'[1]Multi-Field'!$F$116="Drained"),BI176,IF(AND('[1]Multi-Field'!$E$116=[1]Lists!BF176,'[1]Multi-Field'!$F$116="undrained"),BH176,""))</f>
        <v/>
      </c>
      <c r="FU176" s="409" t="str">
        <f>IF(AND('[1]Multi-Field'!$E$117=[1]Lists!BF176,'[1]Multi-Field'!$F$117="Drained"),BI176,IF(AND('[1]Multi-Field'!$E$117=[1]Lists!BF176,'[1]Multi-Field'!$F$117="undrained"),BH176,""))</f>
        <v/>
      </c>
      <c r="FV176" s="409" t="str">
        <f>IF(AND('[1]Multi-Field'!$E$118=[1]Lists!BF176,'[1]Multi-Field'!$F$118="Drained"),BI176,IF(AND('[1]Multi-Field'!$E$118=[1]Lists!BF176,'[1]Multi-Field'!$F$118="undrained"),BH176,""))</f>
        <v/>
      </c>
      <c r="FW176" s="409" t="str">
        <f>IF(AND('[1]Multi-Field'!$E$119=[1]Lists!BF176,'[1]Multi-Field'!$F$119="Drained"),BI176,IF(AND('[1]Multi-Field'!$E$119=[1]Lists!BF176,'[1]Multi-Field'!$F$119="undrained"),BH176,""))</f>
        <v/>
      </c>
      <c r="FX176" s="409" t="str">
        <f>IF(AND('[1]Multi-Field'!$E$120=[1]Lists!BF176,'[1]Multi-Field'!$F$120="Drained"),BI176,IF(AND('[1]Multi-Field'!$E$120=[1]Lists!BF176,'[1]Multi-Field'!$F$120="undrained"),BH176,""))</f>
        <v/>
      </c>
    </row>
    <row r="177" spans="1:180" ht="13.5" customHeight="1">
      <c r="A177" s="7" t="s">
        <v>264</v>
      </c>
      <c r="B177" s="7"/>
      <c r="C177" s="7"/>
      <c r="D177" s="8">
        <v>70</v>
      </c>
      <c r="E177" s="8">
        <f t="shared" si="27"/>
        <v>70</v>
      </c>
      <c r="F177" s="8">
        <f t="shared" si="28"/>
        <v>70</v>
      </c>
      <c r="G177" s="8">
        <v>70</v>
      </c>
      <c r="H177" s="8">
        <v>60</v>
      </c>
      <c r="I177" s="8">
        <f t="shared" si="32"/>
        <v>60</v>
      </c>
      <c r="J177" s="8">
        <f t="shared" si="33"/>
        <v>60</v>
      </c>
      <c r="K177" s="8">
        <v>60</v>
      </c>
      <c r="L177" s="8">
        <v>75</v>
      </c>
      <c r="M177" s="8">
        <f t="shared" si="29"/>
        <v>75</v>
      </c>
      <c r="N177" s="8">
        <f t="shared" si="30"/>
        <v>75</v>
      </c>
      <c r="O177" s="8">
        <v>75</v>
      </c>
      <c r="P177" s="391">
        <v>152</v>
      </c>
      <c r="Q177" s="394"/>
      <c r="R177" s="395" t="b">
        <f>IF(OR('Multi-Field'!AA154=Lists!$AC$42,'Multi-Field'!AA154=Lists!$AC$43),IF('Multi-Field'!Z154="x",(IF('Multi-Field'!AC154=Lists!$Q$11,Lists!$R$11,IF('Multi-Field'!AC154=Lists!$Q$12,Lists!$R$12,IF('Multi-Field'!AC154=Lists!$Q$13,Lists!$R$13,IF('Multi-Field'!AC154=Lists!$Q$14,Lists!$R$14))))),IF('Multi-Field'!X154="x",(IF('Multi-Field'!AC154=Lists!$Q$11,Lists!$S$11,IF('Multi-Field'!AC154=Lists!$Q$12,Lists!$S$12,IF('Multi-Field'!AC154=Lists!$Q$13,Lists!$S$13,IF('Multi-Field'!AC154=Lists!$Q$14,Lists!$S$14))))),IF('Multi-Field'!V154="x",(IF('Multi-Field'!AC154=Lists!$Q$11,Lists!$T$11,IF('Multi-Field'!AC154=Lists!$Q$12,Lists!$T$12,IF('Multi-Field'!AC154=Lists!$Q$13,Lists!$T$13,IF('Multi-Field'!AC154=Lists!$Q$14,Lists!$T$14))))),0))))</f>
        <v>0</v>
      </c>
      <c r="S177" s="395" t="str">
        <f t="shared" si="38"/>
        <v/>
      </c>
      <c r="T177" s="395"/>
      <c r="U177" s="396"/>
      <c r="V177" s="383">
        <f>IF(OR('Multi-Field'!AI157=$U$4,'Multi-Field'!AI157=$U$5,'Multi-Field'!AI157=$U$6,'Multi-Field'!AI157=$U$7,'Multi-Field'!AI157=$U$8,'Multi-Field'!AI157=$U$9),(IF('Multi-Field'!AJ157=$V$2,100,IF('Multi-Field'!AJ157=$V$3,65,IF('Multi-Field'!AJ157=$V$4,53,IF('Multi-Field'!AJ157=$V$5,41,IF('Multi-Field'!AJ157=$V$6,23,IF('Multi-Field'!AJ157=$V$7,0,0))))))),0)</f>
        <v>0</v>
      </c>
      <c r="W177" s="383" t="str">
        <f>IF(AND(OR('Multi-Field'!AF157=$S$3,'Multi-Field'!AF157=S165,'Multi-Field'!AF157=$S$7),'Multi-Field'!AN157&lt;18,'Multi-Field'!AN157&gt;0),35,IF('Multi-Field'!AF157=$S$4,55,IF(AND('Multi-Field'!AF157=$S$6,'Multi-Field'!AN157&lt;18),30,IF(AND('Multi-Field'!AN157&gt;17,OR('Multi-Field'!AF157=$S$3,'Multi-Field'!AF157=$S$5,'Multi-Field'!AF157= $S$6,'Multi-Field'!AF157=$S$7)),25,"0"))))</f>
        <v>0</v>
      </c>
      <c r="X177" s="383">
        <f>IF(OR('Multi-Field'!BA157=$U$4,'Multi-Field'!BA157=$U$5,'Multi-Field'!BA157=$U$6,'Multi-Field'!BA157=U167,'Multi-Field'!BA157=$U$8,'Multi-Field'!BA157=$U$9),(IF('Multi-Field'!BB157=$V$2,100,IF('Multi-Field'!BB157=$V$3,65,IF('Multi-Field'!BB157=$V$4,53,IF('Multi-Field'!BB157=$V$5,41,IF('Multi-Field'!BB157=$V$6,23,IF('Multi-Field'!BB157=$V$7,0,0))))))),0)</f>
        <v>0</v>
      </c>
      <c r="Y177" s="383" t="str">
        <f>IF(AND(OR('Multi-Field'!AX157=$S$3,'Multi-Field'!AX157=$S$5,'Multi-Field'!AX157=$S$7),'Multi-Field'!BF157&lt;18),35,IF('Multi-Field'!AX157=$S$4,55,IF(AND('Multi-Field'!AX157=$S$6,'Multi-Field'!BF157&lt;18),30,IF(AND('Multi-Field'!BF157&gt;17,OR('Multi-Field'!AX157=$S$3,'Multi-Field'!AX157=$S$5,'Multi-Field'!AX157=$S$6,'Multi-Field'!AX157=$S$7)),25,"0"))))</f>
        <v>0</v>
      </c>
      <c r="Z177" s="383">
        <v>161</v>
      </c>
      <c r="AI177" s="384">
        <f>'[1]Multi-Field'!B173</f>
        <v>0</v>
      </c>
      <c r="AJ177" s="387" t="str">
        <f>IF(OR('[1]Multi-Field'!Q17=[1]Lists!$AC$42,'[1]Multi-Field'!Q17=[1]Lists!$AC$43),"x","")</f>
        <v/>
      </c>
      <c r="AK177" s="387" t="str">
        <f>IF(OR('[1]Multi-Field'!Q17=[1]Lists!$AC$6,'[1]Multi-Field'!Q17=$AC$2,'[1]Multi-Field'!Q17=$AC$4),"x","")</f>
        <v/>
      </c>
      <c r="AL177" s="387" t="str">
        <f>IF(OR('[1]Multi-Field'!Q17=[1]Lists!$AC$7,'[1]Multi-Field'!Q17=$AC$3,'[1]Multi-Field'!Q17=$AC$5),"x","")</f>
        <v/>
      </c>
      <c r="AM177" s="387" t="str">
        <f>IF(OR('[1]Multi-Field'!Q17=$AC$23,'[1]Multi-Field'!Q17=$AC$13,'[1]Multi-Field'!Q17=$AC$9,'[1]Multi-Field'!Q17=$AC$19,'[1]Multi-Field'!Q17=$AC$47),"x","")</f>
        <v/>
      </c>
      <c r="AN177" s="387" t="str">
        <f>IF(OR('[1]Multi-Field'!Q17=$AC$24,'[1]Multi-Field'!Q17=$AC$14,'[1]Multi-Field'!Q17=$AC$10,'[1]Multi-Field'!Q17=$AC$22,'[1]Multi-Field'!Q17=$AC$48),"x","")</f>
        <v/>
      </c>
      <c r="AO177" s="387" t="str">
        <f>IF(OR('[1]Multi-Field'!Q17=$AC$21,'[1]Multi-Field'!Q17=$AC$28,'[1]Multi-Field'!Q17=$AC$62,'[1]Multi-Field'!Q17=$AC$102,'[1]Multi-Field'!Q17=$AC$98),"x","")</f>
        <v/>
      </c>
      <c r="AP177" s="387" t="str">
        <f>IF(OR('[1]Multi-Field'!Q17=$AC$25,'[1]Multi-Field'!Q17=$AC$63,'[1]Multi-Field'!Q17=$AC$85,'[1]Multi-Field'!Q17=$AC$87,'[1]Multi-Field'!Q17=$AC$92,'[1]Multi-Field'!Q17=$AC$93),"x","")</f>
        <v/>
      </c>
      <c r="AQ177" s="387" t="str">
        <f>IF(OR('[1]Multi-Field'!Q17=$AC$20,'[1]Multi-Field'!Q17=$AC$27,'[1]Multi-Field'!Q17=$AC$58,'[1]Multi-Field'!Q17=$AC$86,'[1]Multi-Field'!Q17=$AC$103,'[1]Multi-Field'!Q17=$AC$94),"x","")</f>
        <v/>
      </c>
      <c r="AR177" s="387" t="str">
        <f>IF(OR('[1]Multi-Field'!Q17=$AC$35,'[1]Multi-Field'!Q17=$AC$40,'[1]Multi-Field'!Q17=$AC$45,),"x","")</f>
        <v/>
      </c>
      <c r="AS177" s="387" t="str">
        <f>IF(OR('[1]Multi-Field'!Q17=$AC$36,'[1]Multi-Field'!Q17=$AC$41,'[1]Multi-Field'!Q17=$AC$46,),"x","")</f>
        <v/>
      </c>
      <c r="AT177" s="387" t="str">
        <f>IF(OR('[1]Multi-Field'!Q17=$AC$52,'[1]Multi-Field'!Q17=$AC$53,'[1]Multi-Field'!Q17=$AC$54,'[1]Multi-Field'!Q17=$AC$55,'[1]Multi-Field'!Q17=$AC$68,'[1]Multi-Field'!Q17=$AC$69,'[1]Multi-Field'!Q17=$AC$74,'[1]Multi-Field'!Q17=$AC$71,'[1]Multi-Field'!Q17=$AC$70),"x","")</f>
        <v/>
      </c>
      <c r="AU177" s="387" t="str">
        <f>IF('[1]Multi-Field'!Q17=$AC$72,"x","")</f>
        <v/>
      </c>
      <c r="AV177" s="387" t="str">
        <f>IF('[1]Multi-Field'!Q17=$AC$73,"x","")</f>
        <v/>
      </c>
      <c r="AW177" s="387" t="str">
        <f>IF('[1]Multi-Field'!Q17=$AC$83,"x","")</f>
        <v/>
      </c>
      <c r="AX177" s="387" t="str">
        <f>IF('[1]Multi-Field'!Q17=$AC$84,"x","")</f>
        <v/>
      </c>
      <c r="AY177" s="387" t="str">
        <f>IF('[1]Multi-Field'!Q17=$AC$97,"x","")</f>
        <v/>
      </c>
      <c r="AZ177" s="387" t="str">
        <f>IF('[1]Multi-Field'!Q17=$AC$99,"x","")</f>
        <v/>
      </c>
      <c r="BA177" s="387" t="str">
        <f>IF('[1]Multi-Field'!Q17=$AC$104,"x","")</f>
        <v/>
      </c>
      <c r="BB177" s="387" t="str">
        <f>IF('[1]Multi-Field'!Q17=$AC$105,"x","")</f>
        <v/>
      </c>
      <c r="BC177" s="388"/>
      <c r="BF177" s="411" t="s">
        <v>1346</v>
      </c>
      <c r="BG177" s="412">
        <v>4</v>
      </c>
      <c r="BH177" s="412">
        <v>3</v>
      </c>
      <c r="BI177" s="412">
        <v>3</v>
      </c>
      <c r="BJ177" s="409" t="e">
        <f>IF(AND('[1]Single Field'!#REF!=[1]Lists!BF177,'[1]Single Field'!#REF!="Drained"),"x",IF(AND('[1]Single Field'!#REF!=[1]Lists!BF177,'[1]Single Field'!#REF!="Undrained"),O,""))</f>
        <v>#REF!</v>
      </c>
      <c r="BK177" s="409" t="str">
        <f>IF(AND('[1]Multi-Field'!$E$3=[1]Lists!BF177,'[1]Multi-Field'!$F$3="Drained"),BI177,IF(AND('[1]Multi-Field'!$E$3=BF177,'[1]Multi-Field'!$F$3="undrained"),BH177,""))</f>
        <v/>
      </c>
      <c r="BL177" s="409" t="str">
        <f>IF(AND('[1]Multi-Field'!$E$4=BF177,'[1]Multi-Field'!$F$4="Drained"),BI177,IF(AND('[1]Multi-Field'!$E$4=BF177,'[1]Multi-Field'!$F$4="undrained"),BH177,""))</f>
        <v/>
      </c>
      <c r="BM177" s="409" t="str">
        <f>IF(AND('[1]Multi-Field'!$E$5=BF177,'[1]Multi-Field'!$F$5="Drained"),BI177,IF(AND('[1]Multi-Field'!$E$5=BF177,'[1]Multi-Field'!$F$5="undrained"),BH177,""))</f>
        <v/>
      </c>
      <c r="BN177" s="409" t="str">
        <f>IF(AND('[1]Multi-Field'!$E$6=BF177,'[1]Multi-Field'!$F$6="Drained"),BI177,IF(AND('[1]Multi-Field'!$E$6=BF177,'[1]Multi-Field'!$F$6="undrained"),BH177,""))</f>
        <v/>
      </c>
      <c r="BO177" s="409" t="str">
        <f>IF(AND('[1]Multi-Field'!$E$7=BF177,'[1]Multi-Field'!$F$7="Drained"),BI177,IF(AND('[1]Multi-Field'!$E$7=BF177,'[1]Multi-Field'!$F$7="undrained"),BH177,""))</f>
        <v/>
      </c>
      <c r="BP177" s="409" t="str">
        <f>IF(AND('[1]Multi-Field'!$E$8=BF177,'[1]Multi-Field'!$F$8="Drained"),BI177,IF(AND('[1]Multi-Field'!$E$8=BF177,'[1]Multi-Field'!$F$8="undrained"),BH177,""))</f>
        <v/>
      </c>
      <c r="BQ177" s="409" t="str">
        <f>IF(AND('[1]Multi-Field'!$E$9=BF177,'[1]Multi-Field'!$F$9="Drained"),BI177,IF(AND('[1]Multi-Field'!$E$9=BF177,'[1]Multi-Field'!$F$9="undrained"),BH177,""))</f>
        <v/>
      </c>
      <c r="BR177" s="409" t="str">
        <f>IF(AND('[1]Multi-Field'!$E$10=BF177,'[1]Multi-Field'!$F$10="Drained"),BI177,IF(AND('[1]Multi-Field'!$E$10=BF177,'[1]Multi-Field'!$F$10="undrained"),BH177,""))</f>
        <v/>
      </c>
      <c r="BS177" s="409" t="str">
        <f>IF(AND('[1]Multi-Field'!$E$11=BF177,'[1]Multi-Field'!$F$11="Drained"),BI177,IF(AND('[1]Multi-Field'!$E$11=BF177,'[1]Multi-Field'!$F$11="undrained"),BH177,""))</f>
        <v/>
      </c>
      <c r="BT177" s="409" t="str">
        <f>IF(AND('[1]Multi-Field'!$E$12=BF177,'[1]Multi-Field'!$F$12="Drained"),BI177,IF(AND('[1]Multi-Field'!$E$12=BF177,'[1]Multi-Field'!$F$12="undrained"),BH177,""))</f>
        <v/>
      </c>
      <c r="BU177" s="409" t="str">
        <f>IF(AND('[1]Multi-Field'!$E$13=BF177,'[1]Multi-Field'!$F$13="Drained"),BI177,IF(AND('[1]Multi-Field'!$E$3=BF177,'[1]Multi-Field'!$F$13="undrained"),BH177,""))</f>
        <v/>
      </c>
      <c r="BV177" s="409" t="str">
        <f>IF(AND('[1]Multi-Field'!$E$14=BF177,'[1]Multi-Field'!$F$14="Drained"),BI177,IF(AND('[1]Multi-Field'!$E$14=BF177,'[1]Multi-Field'!$F$14="undrained"),BH177,""))</f>
        <v/>
      </c>
      <c r="BW177" s="409" t="str">
        <f>IF(AND('[1]Multi-Field'!$E$15=BF177,'[1]Multi-Field'!$F$15="Drained"),BI177,IF(AND('[1]Multi-Field'!$E$15=BF177,'[1]Multi-Field'!$F$15="undrained"),BH177,""))</f>
        <v/>
      </c>
      <c r="BX177" s="409" t="str">
        <f>IF(AND('[1]Multi-Field'!$E$16=[1]Lists!BF177,'[1]Multi-Field'!$F$16="Drained"),BI177,IF(AND('[1]Multi-Field'!$E$16=[1]Lists!BF177,'[1]Multi-Field'!$F$16="undrained"),BH177,""))</f>
        <v/>
      </c>
      <c r="BY177" s="409" t="str">
        <f>IF(AND('[1]Multi-Field'!$E$17=[1]Lists!BF177,'[1]Multi-Field'!$F$17="Drained"),BI177,IF(AND('[1]Multi-Field'!$E$17=[1]Lists!BF177,'[1]Multi-Field'!$F$17="undrained"),BH177,""))</f>
        <v/>
      </c>
      <c r="BZ177" s="409" t="str">
        <f>IF(AND('[1]Multi-Field'!$E$18=[1]Lists!BF177,'[1]Multi-Field'!$F$18="Drained"),BI177,IF(AND('[1]Multi-Field'!$E$18=[1]Lists!BF177,'[1]Multi-Field'!$F$18="undrained"),BH177,""))</f>
        <v/>
      </c>
      <c r="CA177" s="409" t="str">
        <f>IF(AND('[1]Multi-Field'!$E$19=[1]Lists!BF177,'[1]Multi-Field'!$F$19="Drained"),BI177,IF(AND('[1]Multi-Field'!$E$19=[1]Lists!BF177,'[1]Multi-Field'!$F$19="undrained"),BH177,""))</f>
        <v/>
      </c>
      <c r="CB177" s="409" t="str">
        <f>IF(AND('[1]Multi-Field'!$E$20=[1]Lists!BF177,'[1]Multi-Field'!$F$20="Drained"),BI177,IF(AND('[1]Multi-Field'!$E$20=[1]Lists!BF177,'[1]Multi-Field'!$F$20="undrained"),BH177,""))</f>
        <v/>
      </c>
      <c r="CC177" s="409" t="str">
        <f>IF(AND('[1]Multi-Field'!$E$21=[1]Lists!BF177,'[1]Multi-Field'!$F$21="Drained"),BI177,IF(AND('[1]Multi-Field'!$E$21=[1]Lists!BF177,'[1]Multi-Field'!$F$21="undrained"),BH177,""))</f>
        <v/>
      </c>
      <c r="CD177" s="409" t="str">
        <f>IF(AND('[1]Multi-Field'!$E$22=[1]Lists!BF177,'[1]Multi-Field'!$F$22="Drained"),BI177,IF(AND('[1]Multi-Field'!$E$22=[1]Lists!BF177,'[1]Multi-Field'!$F$22="undrained"),BH177,""))</f>
        <v/>
      </c>
      <c r="CE177" s="409" t="str">
        <f>IF(AND('[1]Multi-Field'!$E$23=[1]Lists!BF177,'[1]Multi-Field'!$F$23="Drained"),BI177,IF(AND('[1]Multi-Field'!$E$23=[1]Lists!BF177,'[1]Multi-Field'!$F$23="undrained"),BH177,""))</f>
        <v/>
      </c>
      <c r="CF177" s="409" t="str">
        <f>IF(AND('[1]Multi-Field'!$E$24=[1]Lists!BF177,'[1]Multi-Field'!$F$24="Drained"),BI177,IF(AND('[1]Multi-Field'!$E$24=[1]Lists!BF177,'[1]Multi-Field'!$F$24="undrained"),BH177,""))</f>
        <v/>
      </c>
      <c r="CG177" s="409" t="str">
        <f>IF(AND('[1]Multi-Field'!$E$25=[1]Lists!BF177,'[1]Multi-Field'!$F$25="Drained"),BI177,IF(AND('[1]Multi-Field'!$E$25=[1]Lists!BF177,'[1]Multi-Field'!$F$25="undrained"),BH177,""))</f>
        <v/>
      </c>
      <c r="CH177" s="409" t="str">
        <f>IF(AND('[1]Multi-Field'!$E$26=[1]Lists!BF177,'[1]Multi-Field'!$F$26="Drained"),BI177,IF(AND('[1]Multi-Field'!$E$26=[1]Lists!BF177,'[1]Multi-Field'!$F$26="undrained"),BH177,""))</f>
        <v/>
      </c>
      <c r="CI177" s="409" t="str">
        <f>IF(AND('[1]Multi-Field'!$E$27=[1]Lists!BF177,'[1]Multi-Field'!$F$27="Drained"),BI177,IF(AND('[1]Multi-Field'!$E$27=[1]Lists!BF177,'[1]Multi-Field'!$F$27="undrained"),BH177,""))</f>
        <v/>
      </c>
      <c r="CJ177" s="409" t="str">
        <f>IF(AND('[1]Multi-Field'!$E$28=[1]Lists!BF177,'[1]Multi-Field'!$F$28="Drained"),BI177,IF(AND('[1]Multi-Field'!$E$28=[1]Lists!BF177,'[1]Multi-Field'!$F$28="undrained"),BH177,""))</f>
        <v/>
      </c>
      <c r="CK177" s="409" t="str">
        <f>IF(AND('[1]Multi-Field'!$E$29=[1]Lists!BF177,'[1]Multi-Field'!$F$29="Drained"),BI177,IF(AND('[1]Multi-Field'!$E$29=[1]Lists!BF177,'[1]Multi-Field'!$F$29="undrained"),BH177,""))</f>
        <v/>
      </c>
      <c r="CL177" s="409" t="str">
        <f>IF(AND('[1]Multi-Field'!$E$30=[1]Lists!BF177,'[1]Multi-Field'!$F$30="Drained"),BI177,IF(AND('[1]Multi-Field'!$E$30=[1]Lists!BF177,'[1]Multi-Field'!$F$30="undrained"),BH177,""))</f>
        <v/>
      </c>
      <c r="CM177" s="409" t="str">
        <f>IF(AND('[1]Multi-Field'!$E$31=[1]Lists!BF177,'[1]Multi-Field'!$F$31="Drained"),BI177,IF(AND('[1]Multi-Field'!$E$31=[1]Lists!BF177,'[1]Multi-Field'!$F$31="undrained"),BH177,""))</f>
        <v/>
      </c>
      <c r="CN177" s="409" t="str">
        <f>IF(AND('[1]Multi-Field'!$E$32=[1]Lists!BF177,'[1]Multi-Field'!$F$32="Drained"),BI177,IF(AND('[1]Multi-Field'!$E$32=[1]Lists!BF177,'[1]Multi-Field'!$F$32="undrained"),BH177,""))</f>
        <v/>
      </c>
      <c r="CO177" s="409" t="str">
        <f>IF(AND('[1]Multi-Field'!$E$33=[1]Lists!BF177,'[1]Multi-Field'!$F$33="Drained"),BI177,IF(AND('[1]Multi-Field'!$E$33=[1]Lists!BF177,'[1]Multi-Field'!$F$33="undrained"),BH177,""))</f>
        <v/>
      </c>
      <c r="CP177" s="409" t="str">
        <f>IF(AND('[1]Multi-Field'!$E$34=[1]Lists!BF177,'[1]Multi-Field'!$F$34="Drained"),BI177,IF(AND('[1]Multi-Field'!$E$34=[1]Lists!BF177,'[1]Multi-Field'!$F$34="undrained"),BH177,""))</f>
        <v/>
      </c>
      <c r="CQ177" s="409" t="str">
        <f>IF(AND('[1]Multi-Field'!$E$35=[1]Lists!BF177,'[1]Multi-Field'!$F$35="Drained"),BI177,IF(AND('[1]Multi-Field'!$E$35=[1]Lists!BF177,'[1]Multi-Field'!$F$35="undrained"),BH177,""))</f>
        <v/>
      </c>
      <c r="CR177" s="409" t="str">
        <f>IF(AND('[1]Multi-Field'!$E$36=[1]Lists!BF177,'[1]Multi-Field'!$F$36="Drained"),BI177,IF(AND('[1]Multi-Field'!$E$36=[1]Lists!BF177,'[1]Multi-Field'!$F$36="undrained"),BH177,""))</f>
        <v/>
      </c>
      <c r="CS177" s="409" t="str">
        <f>IF(AND('[1]Multi-Field'!$E$37=[1]Lists!BF177,'[1]Multi-Field'!$F$37="Drained"),BI177,IF(AND('[1]Multi-Field'!$E$37=[1]Lists!BF177,'[1]Multi-Field'!$F$37="undrained"),BH177,""))</f>
        <v/>
      </c>
      <c r="CT177" s="409" t="str">
        <f>IF(AND('[1]Multi-Field'!$E$38=[1]Lists!BF177,'[1]Multi-Field'!$F$38="Drained"),BI177,IF(AND('[1]Multi-Field'!$E$38=[1]Lists!BF177,'[1]Multi-Field'!$F$38="undrained"),BH177,""))</f>
        <v/>
      </c>
      <c r="CU177" s="409" t="str">
        <f>IF(AND('[1]Multi-Field'!$E$39=[1]Lists!BF177,'[1]Multi-Field'!$F$39="Drained"),BI177,IF(AND('[1]Multi-Field'!$E$39=[1]Lists!BF177,'[1]Multi-Field'!$F$39="undrained"),BH177,""))</f>
        <v/>
      </c>
      <c r="CV177" s="409" t="str">
        <f>IF(AND('[1]Multi-Field'!$E$40=[1]Lists!BF177,'[1]Multi-Field'!$F$40="Drained"),BI177,IF(AND('[1]Multi-Field'!$E$40=[1]Lists!BF177,'[1]Multi-Field'!$F$40="undrained"),BH177,""))</f>
        <v/>
      </c>
      <c r="CW177" s="409" t="str">
        <f>IF(AND('[1]Multi-Field'!$E$41=[1]Lists!BF177,'[1]Multi-Field'!$F$40="Drained"),BI177,IF(AND('[1]Multi-Field'!$E$40=[1]Lists!BF177,'[1]Multi-Field'!$F$40="undrained"),BH177,""))</f>
        <v/>
      </c>
      <c r="CX177" s="409" t="str">
        <f>IF(AND('[1]Multi-Field'!$E$42=[1]Lists!BF177,'[1]Multi-Field'!$F$42="Drained"),BI177,IF(AND('[1]Multi-Field'!$E$42=[1]Lists!BF177,'[1]Multi-Field'!$F$42="undrained"),BH177,""))</f>
        <v/>
      </c>
      <c r="CY177" s="409" t="str">
        <f>IF(AND('[1]Multi-Field'!$E$43=[1]Lists!BF177,'[1]Multi-Field'!$F$43="Drained"),BI177,IF(AND('[1]Multi-Field'!$E$43=[1]Lists!BF177,'[1]Multi-Field'!$F$43="undrained"),BH177,""))</f>
        <v/>
      </c>
      <c r="CZ177" s="409" t="str">
        <f>IF(AND('[1]Multi-Field'!$E$44=[1]Lists!BF177,'[1]Multi-Field'!$F$44="Drained"),BI177,IF(AND('[1]Multi-Field'!$E$44=[1]Lists!BF177,'[1]Multi-Field'!$F$44="undrained"),BH177,""))</f>
        <v/>
      </c>
      <c r="DA177" s="409" t="str">
        <f>IF(AND('[1]Multi-Field'!$E$45=[1]Lists!BF177,'[1]Multi-Field'!$F$45="Drained"),BI177,IF(AND('[1]Multi-Field'!$E$45=[1]Lists!BF177,'[1]Multi-Field'!$F$45="undrained"),BH177,""))</f>
        <v/>
      </c>
      <c r="DB177" s="409" t="str">
        <f>IF(AND('[1]Multi-Field'!$E$46=[1]Lists!BF177,'[1]Multi-Field'!$F$46="Drained"),BI177,IF(AND('[1]Multi-Field'!$E$46=[1]Lists!BF177,'[1]Multi-Field'!$F$46="undrained"),BH177,""))</f>
        <v/>
      </c>
      <c r="DC177" s="409" t="str">
        <f>IF(AND('[1]Multi-Field'!$E$47=[1]Lists!BF177,'[1]Multi-Field'!$F$47="Drained"),BI177,IF(AND('[1]Multi-Field'!$E$47=[1]Lists!BF177,'[1]Multi-Field'!$F$47="undrained"),BH177,""))</f>
        <v/>
      </c>
      <c r="DD177" s="409" t="str">
        <f>IF(AND('[1]Multi-Field'!$E$48=[1]Lists!BF177,'[1]Multi-Field'!$F$48="Drained"),BI177,IF(AND('[1]Multi-Field'!$E$48=[1]Lists!BF177,'[1]Multi-Field'!$F$48="undrained"),BH177,""))</f>
        <v/>
      </c>
      <c r="DE177" s="409" t="str">
        <f>IF(AND('[1]Multi-Field'!$E$49=[1]Lists!BF177,'[1]Multi-Field'!$F$49="Drained"),BI177,IF(AND('[1]Multi-Field'!$E$49=[1]Lists!BF177,'[1]Multi-Field'!$F$9="undrained"),BH177,""))</f>
        <v/>
      </c>
      <c r="DF177" s="409" t="str">
        <f>IF(AND('[1]Multi-Field'!$E$50=[1]Lists!BF177,'[1]Multi-Field'!$F$50="Drained"),BI177,IF(AND('[1]Multi-Field'!$E$50=[1]Lists!BF177,'[1]Multi-Field'!$F$50="undrained"),BH177,""))</f>
        <v/>
      </c>
      <c r="DG177" s="409" t="str">
        <f>IF(AND('[1]Multi-Field'!$E$51=[1]Lists!BF177,'[1]Multi-Field'!$F$51="Drained"),BI177,IF(AND('[1]Multi-Field'!$E$51=[1]Lists!BF177,'[1]Multi-Field'!$F$51="undrained"),BH177,""))</f>
        <v/>
      </c>
      <c r="DH177" s="409" t="str">
        <f>IF(AND('[1]Multi-Field'!$E$52=[1]Lists!BF177,'[1]Multi-Field'!$F$52="Drained"),BI177,IF(AND('[1]Multi-Field'!$E$52=[1]Lists!BF177,'[1]Multi-Field'!$F$52="undrained"),BH177,""))</f>
        <v/>
      </c>
      <c r="DI177" s="409" t="str">
        <f>IF(AND('[1]Multi-Field'!$E$53=[1]Lists!BF177,'[1]Multi-Field'!$F$53="Drained"),BI177,IF(AND('[1]Multi-Field'!$E$53=[1]Lists!BF177,'[1]Multi-Field'!$F$53="undrained"),BH177,""))</f>
        <v/>
      </c>
      <c r="DJ177" s="409" t="str">
        <f>IF(AND('[1]Multi-Field'!$E$54=[1]Lists!BF177,'[1]Multi-Field'!$F$54="Drained"),BI177,IF(AND('[1]Multi-Field'!$E$54=[1]Lists!BF177,'[1]Multi-Field'!$F$54="undrained"),BH177,""))</f>
        <v/>
      </c>
      <c r="DK177" s="409" t="str">
        <f>IF(AND('[1]Multi-Field'!$E$55=[1]Lists!BF177,'[1]Multi-Field'!$F$55="Drained"),BI177,IF(AND('[1]Multi-Field'!$E$55=[1]Lists!BF177,'[1]Multi-Field'!$F$55="undrained"),BH177,""))</f>
        <v/>
      </c>
      <c r="DL177" s="409" t="str">
        <f>IF(AND('[1]Multi-Field'!$E$56=[1]Lists!BF177,'[1]Multi-Field'!$F$56="Drained"),BI177,IF(AND('[1]Multi-Field'!$E$56=[1]Lists!BF177,'[1]Multi-Field'!$F$56="undrained"),BH177,""))</f>
        <v/>
      </c>
      <c r="DM177" s="409" t="str">
        <f>IF(AND('[1]Multi-Field'!$E$57=[1]Lists!BF177,'[1]Multi-Field'!$F$57="Drained"),BI177,IF(AND('[1]Multi-Field'!$E$57=[1]Lists!BF177,'[1]Multi-Field'!$F$57="undrained"),BH177,""))</f>
        <v/>
      </c>
      <c r="DN177" s="409" t="str">
        <f>IF(AND('[1]Multi-Field'!$E$58=[1]Lists!BF177,'[1]Multi-Field'!$F$58="Drained"),BI177,IF(AND('[1]Multi-Field'!$E$58=[1]Lists!BF177,'[1]Multi-Field'!$F$58="undrained"),BH177,""))</f>
        <v/>
      </c>
      <c r="DO177" s="409" t="str">
        <f>IF(AND('[1]Multi-Field'!$E$59=[1]Lists!BF177,'[1]Multi-Field'!$F$59="Drained"),BI177,IF(AND('[1]Multi-Field'!$E$59=[1]Lists!BF177,'[1]Multi-Field'!$F$59="undrained"),BH177,""))</f>
        <v/>
      </c>
      <c r="DP177" s="409" t="str">
        <f>IF(AND('[1]Multi-Field'!$E$60=[1]Lists!BF177,'[1]Multi-Field'!$F$60="Drained"),BI177,IF(AND('[1]Multi-Field'!$E$60=[1]Lists!BF177,'[1]Multi-Field'!$F$60="undrained"),BH177,""))</f>
        <v/>
      </c>
      <c r="DQ177" s="409" t="str">
        <f>IF(AND('[1]Multi-Field'!$E$61=[1]Lists!BF177,'[1]Multi-Field'!$F$61="Drained"),BI177,IF(AND('[1]Multi-Field'!$E$61=[1]Lists!BF177,'[1]Multi-Field'!$F$61="undrained"),BH177,""))</f>
        <v/>
      </c>
      <c r="DR177" s="409" t="str">
        <f>IF(AND('[1]Multi-Field'!$E$62=[1]Lists!BF177,'[1]Multi-Field'!$F$62="Drained"),BI177,IF(AND('[1]Multi-Field'!$E$62=[1]Lists!BF177,'[1]Multi-Field'!$F$62="undrained"),BH177,""))</f>
        <v/>
      </c>
      <c r="DS177" s="409" t="str">
        <f>IF(AND('[1]Multi-Field'!$E$63=[1]Lists!BF177,'[1]Multi-Field'!$F$63="Drained"),BI177,IF(AND('[1]Multi-Field'!$E$63=[1]Lists!BF177,'[1]Multi-Field'!$F$63="undrained"),BH177,""))</f>
        <v/>
      </c>
      <c r="DT177" s="409" t="str">
        <f>IF(AND('[1]Multi-Field'!$E$64=[1]Lists!BF177,'[1]Multi-Field'!$F$64="Drained"),BI177,IF(AND('[1]Multi-Field'!$E$64=[1]Lists!BF177,'[1]Multi-Field'!$F$64="undrained"),BH177,""))</f>
        <v/>
      </c>
      <c r="DU177" s="409" t="str">
        <f>IF(AND('[1]Multi-Field'!$E$65=[1]Lists!BF177,'[1]Multi-Field'!$F$65="Drained"),BI177,IF(AND('[1]Multi-Field'!$E$65=[1]Lists!BF177,'[1]Multi-Field'!$F$65="undrained"),BH177,""))</f>
        <v/>
      </c>
      <c r="DV177" s="409" t="str">
        <f>IF(AND('[1]Multi-Field'!$E$66=[1]Lists!BF177,'[1]Multi-Field'!$F$66="Drained"),BI177,IF(AND('[1]Multi-Field'!$E$66=[1]Lists!BF177,'[1]Multi-Field'!$F$66="undrained"),BH177,""))</f>
        <v/>
      </c>
      <c r="DW177" s="409" t="str">
        <f>IF(AND('[1]Multi-Field'!$E$67=[1]Lists!BF177,'[1]Multi-Field'!$F$67="Drained"),BI177,IF(AND('[1]Multi-Field'!$E$67=[1]Lists!BF177,'[1]Multi-Field'!$F$67="undrained"),BH177,""))</f>
        <v/>
      </c>
      <c r="DX177" s="409" t="str">
        <f>IF(AND('[1]Multi-Field'!$E$68=[1]Lists!BF177,'[1]Multi-Field'!$F$68="Drained"),BI177,IF(AND('[1]Multi-Field'!$E$68=[1]Lists!BF177,'[1]Multi-Field'!$F$68="undrained"),BH177,""))</f>
        <v/>
      </c>
      <c r="DY177" s="409" t="str">
        <f>IF(AND('[1]Multi-Field'!$E$69=[1]Lists!BF177,'[1]Multi-Field'!$F$69="Drained"),BI177,IF(AND('[1]Multi-Field'!$E$69=[1]Lists!BF177,'[1]Multi-Field'!$F$69="undrained"),BH177,""))</f>
        <v/>
      </c>
      <c r="DZ177" s="409" t="str">
        <f>IF(AND('[1]Multi-Field'!$E$70=[1]Lists!BF177,'[1]Multi-Field'!$F$70="Drained"),BI177,IF(AND('[1]Multi-Field'!$E$70=[1]Lists!BF177,'[1]Multi-Field'!$F$70="undrained"),BH177,""))</f>
        <v/>
      </c>
      <c r="EA177" s="409" t="str">
        <f>IF(AND('[1]Multi-Field'!$E$71=[1]Lists!BF177,'[1]Multi-Field'!$F$71="Drained"),BI177,IF(AND('[1]Multi-Field'!$E$71=[1]Lists!BF177,'[1]Multi-Field'!$F$71="undrained"),BH177,""))</f>
        <v/>
      </c>
      <c r="EB177" s="409" t="str">
        <f>IF(AND('[1]Multi-Field'!$E$72=[1]Lists!BF177,'[1]Multi-Field'!$F$72="Drained"),BI177,IF(AND('[1]Multi-Field'!$E$72=[1]Lists!BF177,'[1]Multi-Field'!$F$72="undrained"),BH177,""))</f>
        <v/>
      </c>
      <c r="EC177" s="409" t="str">
        <f>IF(AND('[1]Multi-Field'!$E$73=[1]Lists!BF177,'[1]Multi-Field'!$F$73="Drained"),BI177,IF(AND('[1]Multi-Field'!$E$73=[1]Lists!BF177,'[1]Multi-Field'!$F$73="undrained"),BH177,""))</f>
        <v/>
      </c>
      <c r="ED177" s="409" t="str">
        <f>IF(AND('[1]Multi-Field'!$E$74=[1]Lists!BF177,'[1]Multi-Field'!$F$74="Drained"),BI177,IF(AND('[1]Multi-Field'!$E$74=[1]Lists!BF177,'[1]Multi-Field'!$F$74="undrained"),BH177,""))</f>
        <v/>
      </c>
      <c r="EE177" s="409" t="str">
        <f>IF(AND('[1]Multi-Field'!$E$75=[1]Lists!BF177,'[1]Multi-Field'!$F$75="Drained"),BI177,IF(AND('[1]Multi-Field'!$E$75=[1]Lists!BF177,'[1]Multi-Field'!$F$75="undrained"),BH177,""))</f>
        <v/>
      </c>
      <c r="EF177" s="409" t="str">
        <f>IF(AND('[1]Multi-Field'!$E$76=[1]Lists!BF177,'[1]Multi-Field'!$F$76="Drained"),BI177,IF(AND('[1]Multi-Field'!$E$76=[1]Lists!BF177,'[1]Multi-Field'!$F$6="undrained"),BH177,""))</f>
        <v/>
      </c>
      <c r="EG177" s="409" t="str">
        <f>IF(AND('[1]Multi-Field'!$E$77=[1]Lists!BF177,'[1]Multi-Field'!$F$77="Drained"),BI177,IF(AND('[1]Multi-Field'!$E$77=[1]Lists!BF177,'[1]Multi-Field'!$F$77="undrained"),BH177,""))</f>
        <v/>
      </c>
      <c r="EH177" s="409" t="str">
        <f>IF(AND('[1]Multi-Field'!$E$78=[1]Lists!BF177,'[1]Multi-Field'!$F$78="Drained"),BI177,IF(AND('[1]Multi-Field'!$E$78=[1]Lists!BF177,'[1]Multi-Field'!$F$78="undrained"),BH177,""))</f>
        <v/>
      </c>
      <c r="EI177" s="409" t="str">
        <f>IF(AND('[1]Multi-Field'!$E$79=[1]Lists!BF177,'[1]Multi-Field'!$F$79="Drained"),BI177,IF(AND('[1]Multi-Field'!$E$79=[1]Lists!BF177,'[1]Multi-Field'!$F$79="undrained"),BH177,""))</f>
        <v/>
      </c>
      <c r="EJ177" s="409" t="str">
        <f>IF(AND('[1]Multi-Field'!$E$80=[1]Lists!BF177,'[1]Multi-Field'!$F$80="Drained"),BI177,IF(AND('[1]Multi-Field'!$E$80=[1]Lists!BF177,'[1]Multi-Field'!$F$80="undrained"),BH177,""))</f>
        <v/>
      </c>
      <c r="EK177" s="409" t="str">
        <f>IF(AND('[1]Multi-Field'!$E$81=[1]Lists!BF177,'[1]Multi-Field'!$F$81="Drained"),BI177,IF(AND('[1]Multi-Field'!$E$81=[1]Lists!BF177,'[1]Multi-Field'!$F$81="undrained"),BH177,""))</f>
        <v/>
      </c>
      <c r="EL177" s="409" t="str">
        <f>IF(AND('[1]Multi-Field'!$E$82=[1]Lists!BF177,'[1]Multi-Field'!$F$82="Drained"),BI177,IF(AND('[1]Multi-Field'!$E$82=[1]Lists!BF177,'[1]Multi-Field'!$F$82="undrained"),BH177,""))</f>
        <v/>
      </c>
      <c r="EM177" s="409" t="str">
        <f>IF(AND('[1]Multi-Field'!$E$83=[1]Lists!BF177,'[1]Multi-Field'!$F$83="Drained"),BI177,IF(AND('[1]Multi-Field'!$E$83=[1]Lists!BF177,'[1]Multi-Field'!$F$83="undrained"),BH177,""))</f>
        <v/>
      </c>
      <c r="EN177" s="409" t="str">
        <f>IF(AND('[1]Multi-Field'!$E$84=[1]Lists!BF177,'[1]Multi-Field'!$F$84="Drained"),BI177,IF(AND('[1]Multi-Field'!$E$84=[1]Lists!BF177,'[1]Multi-Field'!$F$84="undrained"),BH177,""))</f>
        <v/>
      </c>
      <c r="EO177" s="409" t="str">
        <f>IF(AND('[1]Multi-Field'!$E$85=[1]Lists!BF177,'[1]Multi-Field'!$F$85="Drained"),BI177,IF(AND('[1]Multi-Field'!$E$85=[1]Lists!BF177,'[1]Multi-Field'!$F$85="undrained"),BH177,""))</f>
        <v/>
      </c>
      <c r="EP177" s="409" t="str">
        <f>IF(AND('[1]Multi-Field'!$E$86=[1]Lists!BF177,'[1]Multi-Field'!$F$86="Drained"),BI177,IF(AND('[1]Multi-Field'!$E$86=[1]Lists!BF177,'[1]Multi-Field'!$F$86="undrained"),BH177,""))</f>
        <v/>
      </c>
      <c r="EQ177" s="409" t="str">
        <f>IF(AND('[1]Multi-Field'!$E$87=[1]Lists!BF177,'[1]Multi-Field'!$F$87="Drained"),BI177,IF(AND('[1]Multi-Field'!$E$87=[1]Lists!BF177,'[1]Multi-Field'!$F$87="undrained"),BH177,""))</f>
        <v/>
      </c>
      <c r="ER177" s="409" t="str">
        <f>IF(AND('[1]Multi-Field'!$E$88=[1]Lists!BF177,'[1]Multi-Field'!$F$88="Drained"),BI177,IF(AND('[1]Multi-Field'!$E$88=[1]Lists!BF177,'[1]Multi-Field'!$F$88="undrained"),BH177,""))</f>
        <v/>
      </c>
      <c r="ES177" s="409" t="str">
        <f>IF(AND('[1]Multi-Field'!$E$89=[1]Lists!BF177,'[1]Multi-Field'!$F$89="Drained"),BI177,IF(AND('[1]Multi-Field'!$E$89=[1]Lists!BF177,'[1]Multi-Field'!$F$89="undrained"),BH177,""))</f>
        <v/>
      </c>
      <c r="ET177" s="409" t="str">
        <f>IF(AND('[1]Multi-Field'!$E$90=[1]Lists!BF177,'[1]Multi-Field'!$F$90="Drained"),BI177,IF(AND('[1]Multi-Field'!$E$90=[1]Lists!BF177,'[1]Multi-Field'!$F$90="undrained"),BH177,""))</f>
        <v/>
      </c>
      <c r="EU177" s="409" t="str">
        <f>IF(AND('[1]Multi-Field'!$E$91=[1]Lists!BF177,'[1]Multi-Field'!$F$91="Drained"),BI177,IF(AND('[1]Multi-Field'!$E$91=[1]Lists!BF177,'[1]Multi-Field'!$F$91="undrained"),BH177,""))</f>
        <v/>
      </c>
      <c r="EV177" s="409" t="str">
        <f>IF(AND('[1]Multi-Field'!$E$92=[1]Lists!BF177,'[1]Multi-Field'!$F$92="Drained"),BI177,IF(AND('[1]Multi-Field'!$E$92=[1]Lists!BF177,'[1]Multi-Field'!$F$92="undrained"),BH177,""))</f>
        <v/>
      </c>
      <c r="EW177" s="409" t="str">
        <f>IF(AND('[1]Multi-Field'!$E$93=[1]Lists!BF177,'[1]Multi-Field'!$F$93="Drained"),BI177,IF(AND('[1]Multi-Field'!$E$93=[1]Lists!BF177,'[1]Multi-Field'!$F$93="undrained"),BH177,""))</f>
        <v/>
      </c>
      <c r="EX177" s="409" t="str">
        <f>IF(AND('[1]Multi-Field'!$E$94=[1]Lists!BF177,'[1]Multi-Field'!$F$94="Drained"),BI177,IF(AND('[1]Multi-Field'!$E$94=[1]Lists!BF177,'[1]Multi-Field'!$F$94="undrained"),BH177,""))</f>
        <v/>
      </c>
      <c r="EY177" s="409" t="str">
        <f>IF(AND('[1]Multi-Field'!$E$95=[1]Lists!BF177,'[1]Multi-Field'!$F$95="Drained"),BI177,IF(AND('[1]Multi-Field'!$E$95=[1]Lists!BF177,'[1]Multi-Field'!$F$95="undrained"),BH177,""))</f>
        <v/>
      </c>
      <c r="EZ177" s="409" t="str">
        <f>IF(AND('[1]Multi-Field'!$E$96=[1]Lists!BF177,'[1]Multi-Field'!$F$96="Drained"),BI177,IF(AND('[1]Multi-Field'!$E$96=[1]Lists!BF177,'[1]Multi-Field'!$F$96="undrained"),BH177,""))</f>
        <v/>
      </c>
      <c r="FA177" s="409" t="str">
        <f>IF(AND('[1]Multi-Field'!$E$97=[1]Lists!BF177,'[1]Multi-Field'!$F$97="Drained"),BI177,IF(AND('[1]Multi-Field'!$E$97=[1]Lists!BF177,'[1]Multi-Field'!$F$97="undrained"),BH177,""))</f>
        <v/>
      </c>
      <c r="FB177" s="409" t="str">
        <f>IF(AND('[1]Multi-Field'!$E$98=[1]Lists!BF177,'[1]Multi-Field'!$F$98="Drained"),BI177,IF(AND('[1]Multi-Field'!$E$98=[1]Lists!BF177,'[1]Multi-Field'!$F$98="undrained"),BH177,""))</f>
        <v/>
      </c>
      <c r="FC177" s="409" t="str">
        <f>IF(AND('[1]Multi-Field'!$E$99=[1]Lists!BF177,'[1]Multi-Field'!$F$99="Drained"),BI177,IF(AND('[1]Multi-Field'!$E$99=[1]Lists!BF177,'[1]Multi-Field'!$F$99="undrained"),BH177,""))</f>
        <v/>
      </c>
      <c r="FD177" s="409" t="str">
        <f>IF(AND('[1]Multi-Field'!$E$100=[1]Lists!BF177,'[1]Multi-Field'!$F$100="Drained"),BI177,IF(AND('[1]Multi-Field'!$E$100=[1]Lists!BF177,'[1]Multi-Field'!$F$100="undrained"),BH177,""))</f>
        <v/>
      </c>
      <c r="FE177" s="409" t="str">
        <f>IF(AND('[1]Multi-Field'!$E$101=[1]Lists!BF177,'[1]Multi-Field'!$F$101="Drained"),BI177,IF(AND('[1]Multi-Field'!$E$101=[1]Lists!BF177,'[1]Multi-Field'!$F$101="undrained"),BH177,""))</f>
        <v/>
      </c>
      <c r="FF177" s="409" t="str">
        <f>IF(AND('[1]Multi-Field'!$E$102=[1]Lists!BF177,'[1]Multi-Field'!$F$102="Drained"),BI177,IF(AND('[1]Multi-Field'!$E$102=[1]Lists!BF177,'[1]Multi-Field'!$F$102="undrained"),BH177,""))</f>
        <v/>
      </c>
      <c r="FG177" s="409" t="str">
        <f>IF(AND('[1]Multi-Field'!$E$103=[1]Lists!BF177,'[1]Multi-Field'!$F$103="Drained"),BI177,IF(AND('[1]Multi-Field'!$E$103=[1]Lists!BF177,'[1]Multi-Field'!$F$103="undrained"),BH177,""))</f>
        <v/>
      </c>
      <c r="FH177" s="409" t="str">
        <f>IF(AND('[1]Multi-Field'!$E$104=[1]Lists!BF177,'[1]Multi-Field'!$F$104="Drained"),BI177,IF(AND('[1]Multi-Field'!$E$104=[1]Lists!BF177,'[1]Multi-Field'!$F$104="undrained"),BH177,""))</f>
        <v/>
      </c>
      <c r="FI177" s="409" t="str">
        <f>IF(AND('[1]Multi-Field'!$E$105=[1]Lists!BF177,'[1]Multi-Field'!$F$105="Drained"),BI177,IF(AND('[1]Multi-Field'!$E$105=[1]Lists!BF177,'[1]Multi-Field'!$F$105="undrained"),BH177,""))</f>
        <v/>
      </c>
      <c r="FJ177" s="409" t="str">
        <f>IF(AND('[1]Multi-Field'!$E$106=[1]Lists!BF177,'[1]Multi-Field'!$F$106="Drained"),BI177,IF(AND('[1]Multi-Field'!$E$106=[1]Lists!BF177,'[1]Multi-Field'!$F$106="undrained"),BH177,""))</f>
        <v/>
      </c>
      <c r="FK177" s="409" t="str">
        <f>IF(AND('[1]Multi-Field'!$E$107=[1]Lists!BF177,'[1]Multi-Field'!$F$107="Drained"),BI177,IF(AND('[1]Multi-Field'!$E$107=[1]Lists!BF177,'[1]Multi-Field'!$F$107="undrained"),BH177,""))</f>
        <v/>
      </c>
      <c r="FL177" s="409" t="str">
        <f>IF(AND('[1]Multi-Field'!$E$108=[1]Lists!BF177,'[1]Multi-Field'!$F$108="Drained"),BI177,IF(AND('[1]Multi-Field'!$E$108=[1]Lists!BF177,'[1]Multi-Field'!$F$108="undrained"),BH177,""))</f>
        <v/>
      </c>
      <c r="FM177" s="409" t="str">
        <f>IF(AND('[1]Multi-Field'!$E$109=[1]Lists!BF177,'[1]Multi-Field'!$F$109="Drained"),BI177,IF(AND('[1]Multi-Field'!$E$109=[1]Lists!BF177,'[1]Multi-Field'!$F$109="undrained"),BH177,""))</f>
        <v/>
      </c>
      <c r="FN177" s="409" t="str">
        <f>IF(AND('[1]Multi-Field'!$E$110=[1]Lists!BF177,'[1]Multi-Field'!$F$110="Drained"),BI177,IF(AND('[1]Multi-Field'!$E$110=[1]Lists!BF177,'[1]Multi-Field'!$F$110="undrained"),BH177,""))</f>
        <v/>
      </c>
      <c r="FO177" s="409" t="str">
        <f>IF(AND('[1]Multi-Field'!$E$111=[1]Lists!BF177,'[1]Multi-Field'!$F$111="Drained"),BI177,IF(AND('[1]Multi-Field'!$E$111=[1]Lists!BF177,'[1]Multi-Field'!$F$111="undrained"),BH177,""))</f>
        <v/>
      </c>
      <c r="FP177" s="409" t="str">
        <f>IF(AND('[1]Multi-Field'!$E$112=[1]Lists!BF177,'[1]Multi-Field'!$F$112="Drained"),BI177,IF(AND('[1]Multi-Field'!$E$112=[1]Lists!BF177,'[1]Multi-Field'!$F$112="undrained"),BH177,""))</f>
        <v/>
      </c>
      <c r="FQ177" s="409" t="str">
        <f>IF(AND('[1]Multi-Field'!$E$113=[1]Lists!BF177,'[1]Multi-Field'!$F$113="Drained"),BI177,IF(AND('[1]Multi-Field'!$E$113=[1]Lists!BF177,'[1]Multi-Field'!$F$113="undrained"),BH177,""))</f>
        <v/>
      </c>
      <c r="FR177" s="409" t="str">
        <f>IF(AND('[1]Multi-Field'!$E$114=[1]Lists!BF177,'[1]Multi-Field'!$F$114="Drained"),BI177,IF(AND('[1]Multi-Field'!$E$114=[1]Lists!BF177,'[1]Multi-Field'!$F$114="undrained"),BH177,""))</f>
        <v/>
      </c>
      <c r="FS177" s="409" t="str">
        <f>IF(AND('[1]Multi-Field'!$E$115=[1]Lists!BF177,'[1]Multi-Field'!$F$115="Drained"),BI177,IF(AND('[1]Multi-Field'!$E$115=[1]Lists!BF177,'[1]Multi-Field'!$F$115="undrained"),BH177,""))</f>
        <v/>
      </c>
      <c r="FT177" s="409" t="str">
        <f>IF(AND('[1]Multi-Field'!$E$116=[1]Lists!BF177,'[1]Multi-Field'!$F$116="Drained"),BI177,IF(AND('[1]Multi-Field'!$E$116=[1]Lists!BF177,'[1]Multi-Field'!$F$116="undrained"),BH177,""))</f>
        <v/>
      </c>
      <c r="FU177" s="409" t="str">
        <f>IF(AND('[1]Multi-Field'!$E$117=[1]Lists!BF177,'[1]Multi-Field'!$F$117="Drained"),BI177,IF(AND('[1]Multi-Field'!$E$117=[1]Lists!BF177,'[1]Multi-Field'!$F$117="undrained"),BH177,""))</f>
        <v/>
      </c>
      <c r="FV177" s="409" t="str">
        <f>IF(AND('[1]Multi-Field'!$E$118=[1]Lists!BF177,'[1]Multi-Field'!$F$118="Drained"),BI177,IF(AND('[1]Multi-Field'!$E$118=[1]Lists!BF177,'[1]Multi-Field'!$F$118="undrained"),BH177,""))</f>
        <v/>
      </c>
      <c r="FW177" s="409" t="str">
        <f>IF(AND('[1]Multi-Field'!$E$119=[1]Lists!BF177,'[1]Multi-Field'!$F$119="Drained"),BI177,IF(AND('[1]Multi-Field'!$E$119=[1]Lists!BF177,'[1]Multi-Field'!$F$119="undrained"),BH177,""))</f>
        <v/>
      </c>
      <c r="FX177" s="409" t="str">
        <f>IF(AND('[1]Multi-Field'!$E$120=[1]Lists!BF177,'[1]Multi-Field'!$F$120="Drained"),BI177,IF(AND('[1]Multi-Field'!$E$120=[1]Lists!BF177,'[1]Multi-Field'!$F$120="undrained"),BH177,""))</f>
        <v/>
      </c>
    </row>
    <row r="178" spans="1:180" ht="13.5" customHeight="1">
      <c r="A178" s="7" t="s">
        <v>265</v>
      </c>
      <c r="B178" s="7"/>
      <c r="C178" s="7"/>
      <c r="D178" s="8">
        <v>70</v>
      </c>
      <c r="E178" s="8">
        <f t="shared" si="27"/>
        <v>70</v>
      </c>
      <c r="F178" s="8">
        <f t="shared" si="28"/>
        <v>70</v>
      </c>
      <c r="G178" s="8">
        <v>70</v>
      </c>
      <c r="H178" s="8">
        <v>70</v>
      </c>
      <c r="I178" s="8">
        <f t="shared" si="32"/>
        <v>70</v>
      </c>
      <c r="J178" s="8">
        <f t="shared" si="33"/>
        <v>70</v>
      </c>
      <c r="K178" s="8">
        <v>70</v>
      </c>
      <c r="L178" s="8">
        <v>120</v>
      </c>
      <c r="M178" s="8">
        <f t="shared" si="29"/>
        <v>120</v>
      </c>
      <c r="N178" s="8">
        <f t="shared" si="30"/>
        <v>120</v>
      </c>
      <c r="O178" s="8">
        <v>120</v>
      </c>
      <c r="P178" s="391">
        <v>153</v>
      </c>
      <c r="Q178" s="394"/>
      <c r="R178" s="395" t="b">
        <f>IF(OR('Multi-Field'!AA155=Lists!$AC$42,'Multi-Field'!AA155=Lists!$AC$43),IF('Multi-Field'!Z155="x",(IF('Multi-Field'!AC155=Lists!$Q$11,Lists!$R$11,IF('Multi-Field'!AC155=Lists!$Q$12,Lists!$R$12,IF('Multi-Field'!AC155=Lists!$Q$13,Lists!$R$13,IF('Multi-Field'!AC155=Lists!$Q$14,Lists!$R$14))))),IF('Multi-Field'!X155="x",(IF('Multi-Field'!AC155=Lists!$Q$11,Lists!$S$11,IF('Multi-Field'!AC155=Lists!$Q$12,Lists!$S$12,IF('Multi-Field'!AC155=Lists!$Q$13,Lists!$S$13,IF('Multi-Field'!AC155=Lists!$Q$14,Lists!$S$14))))),IF('Multi-Field'!V155="x",(IF('Multi-Field'!AC155=Lists!$Q$11,Lists!$T$11,IF('Multi-Field'!AC155=Lists!$Q$12,Lists!$T$12,IF('Multi-Field'!AC155=Lists!$Q$13,Lists!$T$13,IF('Multi-Field'!AC155=Lists!$Q$14,Lists!$T$14))))),0))))</f>
        <v>0</v>
      </c>
      <c r="S178" s="395" t="str">
        <f t="shared" si="38"/>
        <v/>
      </c>
      <c r="T178" s="395"/>
      <c r="U178" s="396"/>
      <c r="V178" s="383">
        <f>IF(OR('Multi-Field'!AI158=$U$4,'Multi-Field'!AI158=$U$5,'Multi-Field'!AI158=$U$6,'Multi-Field'!AI158=$U$7,'Multi-Field'!AI158=$U$8,'Multi-Field'!AI158=$U$9),(IF('Multi-Field'!AJ158=$V$2,100,IF('Multi-Field'!AJ158=$V$3,65,IF('Multi-Field'!AJ158=$V$4,53,IF('Multi-Field'!AJ158=$V$5,41,IF('Multi-Field'!AJ158=$V$6,23,IF('Multi-Field'!AJ158=$V$7,0,0))))))),0)</f>
        <v>0</v>
      </c>
      <c r="W178" s="383" t="str">
        <f>IF(AND(OR('Multi-Field'!AF158=$S$3,'Multi-Field'!AF158=S166,'Multi-Field'!AF158=$S$7),'Multi-Field'!AN158&lt;18,'Multi-Field'!AN158&gt;0),35,IF('Multi-Field'!AF158=$S$4,55,IF(AND('Multi-Field'!AF158=$S$6,'Multi-Field'!AN158&lt;18),30,IF(AND('Multi-Field'!AN158&gt;17,OR('Multi-Field'!AF158=$S$3,'Multi-Field'!AF158=$S$5,'Multi-Field'!AF158= $S$6,'Multi-Field'!AF158=$S$7)),25,"0"))))</f>
        <v>0</v>
      </c>
      <c r="X178" s="383">
        <f>IF(OR('Multi-Field'!BA158=$U$4,'Multi-Field'!BA158=$U$5,'Multi-Field'!BA158=$U$6,'Multi-Field'!BA158=U168,'Multi-Field'!BA158=$U$8,'Multi-Field'!BA158=$U$9),(IF('Multi-Field'!BB158=$V$2,100,IF('Multi-Field'!BB158=$V$3,65,IF('Multi-Field'!BB158=$V$4,53,IF('Multi-Field'!BB158=$V$5,41,IF('Multi-Field'!BB158=$V$6,23,IF('Multi-Field'!BB158=$V$7,0,0))))))),0)</f>
        <v>0</v>
      </c>
      <c r="Y178" s="383" t="str">
        <f>IF(AND(OR('Multi-Field'!AX158=$S$3,'Multi-Field'!AX158=$S$5,'Multi-Field'!AX158=$S$7),'Multi-Field'!BF158&lt;18),35,IF('Multi-Field'!AX158=$S$4,55,IF(AND('Multi-Field'!AX158=$S$6,'Multi-Field'!BF158&lt;18),30,IF(AND('Multi-Field'!BF158&gt;17,OR('Multi-Field'!AX158=$S$3,'Multi-Field'!AX158=$S$5,'Multi-Field'!AX158=$S$6,'Multi-Field'!AX158=$S$7)),25,"0"))))</f>
        <v>0</v>
      </c>
      <c r="Z178" s="383">
        <v>162</v>
      </c>
      <c r="AI178" s="384">
        <f>'[1]Multi-Field'!B174</f>
        <v>0</v>
      </c>
      <c r="AJ178" s="387" t="str">
        <f>IF(OR('[1]Multi-Field'!Q18=[1]Lists!$AC$42,'[1]Multi-Field'!Q18=[1]Lists!$AC$43),"x","")</f>
        <v/>
      </c>
      <c r="AK178" s="387" t="str">
        <f>IF(OR('[1]Multi-Field'!Q18=[1]Lists!$AC$6,'[1]Multi-Field'!Q18=$AC$2,'[1]Multi-Field'!Q18=$AC$4),"x","")</f>
        <v/>
      </c>
      <c r="AL178" s="387" t="str">
        <f>IF(OR('[1]Multi-Field'!Q18=[1]Lists!$AC$7,'[1]Multi-Field'!Q18=$AC$3,'[1]Multi-Field'!Q18=$AC$5),"x","")</f>
        <v/>
      </c>
      <c r="AM178" s="387" t="str">
        <f>IF(OR('[1]Multi-Field'!Q18=$AC$23,'[1]Multi-Field'!Q18=$AC$13,'[1]Multi-Field'!Q18=$AC$9,'[1]Multi-Field'!Q18=$AC$19,'[1]Multi-Field'!Q18=$AC$47),"x","")</f>
        <v/>
      </c>
      <c r="AN178" s="387" t="str">
        <f>IF(OR('[1]Multi-Field'!Q18=$AC$24,'[1]Multi-Field'!Q18=$AC$14,'[1]Multi-Field'!Q18=$AC$10,'[1]Multi-Field'!Q18=$AC$22,'[1]Multi-Field'!Q18=$AC$48),"x","")</f>
        <v/>
      </c>
      <c r="AO178" s="387" t="str">
        <f>IF(OR('[1]Multi-Field'!Q18=$AC$21,'[1]Multi-Field'!Q18=$AC$28,'[1]Multi-Field'!Q18=$AC$62,'[1]Multi-Field'!Q18=$AC$102,'[1]Multi-Field'!Q18=$AC$98),"x","")</f>
        <v/>
      </c>
      <c r="AP178" s="387" t="str">
        <f>IF(OR('[1]Multi-Field'!Q18=$AC$25,'[1]Multi-Field'!Q18=$AC$63,'[1]Multi-Field'!Q18=$AC$85,'[1]Multi-Field'!Q18=$AC$87,'[1]Multi-Field'!Q18=$AC$92,'[1]Multi-Field'!Q18=$AC$93),"x","")</f>
        <v/>
      </c>
      <c r="AQ178" s="387" t="str">
        <f>IF(OR('[1]Multi-Field'!Q18=$AC$20,'[1]Multi-Field'!Q18=$AC$27,'[1]Multi-Field'!Q18=$AC$58,'[1]Multi-Field'!Q18=$AC$86,'[1]Multi-Field'!Q18=$AC$103,'[1]Multi-Field'!Q18=$AC$94),"x","")</f>
        <v/>
      </c>
      <c r="AR178" s="387" t="str">
        <f>IF(OR('[1]Multi-Field'!Q18=$AC$35,'[1]Multi-Field'!Q18=$AC$40,'[1]Multi-Field'!Q18=$AC$45,),"x","")</f>
        <v/>
      </c>
      <c r="AS178" s="387" t="str">
        <f>IF(OR('[1]Multi-Field'!Q18=$AC$36,'[1]Multi-Field'!Q18=$AC$41,'[1]Multi-Field'!Q18=$AC$46,),"x","")</f>
        <v/>
      </c>
      <c r="AT178" s="387" t="str">
        <f>IF(OR('[1]Multi-Field'!Q18=$AC$52,'[1]Multi-Field'!Q18=$AC$53,'[1]Multi-Field'!Q18=$AC$54,'[1]Multi-Field'!Q18=$AC$55,'[1]Multi-Field'!Q18=$AC$68,'[1]Multi-Field'!Q18=$AC$69,'[1]Multi-Field'!Q18=$AC$74,'[1]Multi-Field'!Q18=$AC$71,'[1]Multi-Field'!Q18=$AC$70),"x","")</f>
        <v/>
      </c>
      <c r="AU178" s="387" t="str">
        <f>IF('[1]Multi-Field'!Q18=$AC$72,"x","")</f>
        <v/>
      </c>
      <c r="AV178" s="387" t="str">
        <f>IF('[1]Multi-Field'!Q18=$AC$73,"x","")</f>
        <v/>
      </c>
      <c r="AW178" s="387" t="str">
        <f>IF('[1]Multi-Field'!Q18=$AC$83,"x","")</f>
        <v/>
      </c>
      <c r="AX178" s="387" t="str">
        <f>IF('[1]Multi-Field'!Q18=$AC$84,"x","")</f>
        <v/>
      </c>
      <c r="AY178" s="387" t="str">
        <f>IF('[1]Multi-Field'!Q18=$AC$97,"x","")</f>
        <v/>
      </c>
      <c r="AZ178" s="387" t="str">
        <f>IF('[1]Multi-Field'!Q18=$AC$99,"x","")</f>
        <v/>
      </c>
      <c r="BA178" s="387" t="str">
        <f>IF('[1]Multi-Field'!Q18=$AC$104,"x","")</f>
        <v/>
      </c>
      <c r="BB178" s="387" t="str">
        <f>IF('[1]Multi-Field'!Q18=$AC$105,"x","")</f>
        <v/>
      </c>
      <c r="BC178" s="388"/>
      <c r="BJ178" s="409" t="e">
        <f>IF(AND('[1]Single Field'!#REF!=[1]Lists!BF178,'[1]Single Field'!#REF!="Drained"),"x",IF(AND('[1]Single Field'!#REF!=[1]Lists!BF178,'[1]Single Field'!#REF!="Undrained"),O,""))</f>
        <v>#REF!</v>
      </c>
      <c r="BK178" s="409" t="str">
        <f>IF(AND('[1]Multi-Field'!$E$3=[1]Lists!BF178,'[1]Multi-Field'!$F$3="Drained"),BI178,IF(AND('[1]Multi-Field'!$E$3=BF178,'[1]Multi-Field'!$F$3="undrained"),BH178,""))</f>
        <v/>
      </c>
      <c r="BL178" s="409" t="str">
        <f>IF(AND('[1]Multi-Field'!$E$4=BF178,'[1]Multi-Field'!$F$4="Drained"),BI178,IF(AND('[1]Multi-Field'!$E$4=BF178,'[1]Multi-Field'!$F$4="undrained"),BH178,""))</f>
        <v/>
      </c>
      <c r="BM178" s="409" t="str">
        <f>IF(AND('[1]Multi-Field'!$E$5=BF178,'[1]Multi-Field'!$F$5="Drained"),BI178,IF(AND('[1]Multi-Field'!$E$5=BF178,'[1]Multi-Field'!$F$5="undrained"),BH178,""))</f>
        <v/>
      </c>
      <c r="BN178" s="409" t="str">
        <f>IF(AND('[1]Multi-Field'!$E$6=BF178,'[1]Multi-Field'!$F$6="Drained"),BI178,IF(AND('[1]Multi-Field'!$E$6=BF178,'[1]Multi-Field'!$F$6="undrained"),BH178,""))</f>
        <v/>
      </c>
      <c r="BO178" s="409" t="str">
        <f>IF(AND('[1]Multi-Field'!$E$7=BF178,'[1]Multi-Field'!$F$7="Drained"),BI178,IF(AND('[1]Multi-Field'!$E$7=BF178,'[1]Multi-Field'!$F$7="undrained"),BH178,""))</f>
        <v/>
      </c>
      <c r="BP178" s="409" t="str">
        <f>IF(AND('[1]Multi-Field'!$E$8=BF178,'[1]Multi-Field'!$F$8="Drained"),BI178,IF(AND('[1]Multi-Field'!$E$8=BF178,'[1]Multi-Field'!$F$8="undrained"),BH178,""))</f>
        <v/>
      </c>
      <c r="BQ178" s="409" t="str">
        <f>IF(AND('[1]Multi-Field'!$E$9=BF178,'[1]Multi-Field'!$F$9="Drained"),BI178,IF(AND('[1]Multi-Field'!$E$9=BF178,'[1]Multi-Field'!$F$9="undrained"),BH178,""))</f>
        <v/>
      </c>
      <c r="BR178" s="409" t="str">
        <f>IF(AND('[1]Multi-Field'!$E$10=BF178,'[1]Multi-Field'!$F$10="Drained"),BI178,IF(AND('[1]Multi-Field'!$E$10=BF178,'[1]Multi-Field'!$F$10="undrained"),BH178,""))</f>
        <v/>
      </c>
      <c r="BS178" s="409" t="str">
        <f>IF(AND('[1]Multi-Field'!$E$11=BF178,'[1]Multi-Field'!$F$11="Drained"),BI178,IF(AND('[1]Multi-Field'!$E$11=BF178,'[1]Multi-Field'!$F$11="undrained"),BH178,""))</f>
        <v/>
      </c>
      <c r="BT178" s="409" t="str">
        <f>IF(AND('[1]Multi-Field'!$E$12=BF178,'[1]Multi-Field'!$F$12="Drained"),BI178,IF(AND('[1]Multi-Field'!$E$12=BF178,'[1]Multi-Field'!$F$12="undrained"),BH178,""))</f>
        <v/>
      </c>
      <c r="BU178" s="409" t="str">
        <f>IF(AND('[1]Multi-Field'!$E$13=BF178,'[1]Multi-Field'!$F$13="Drained"),BI178,IF(AND('[1]Multi-Field'!$E$3=BF178,'[1]Multi-Field'!$F$13="undrained"),BH178,""))</f>
        <v/>
      </c>
      <c r="BV178" s="409" t="str">
        <f>IF(AND('[1]Multi-Field'!$E$14=BF178,'[1]Multi-Field'!$F$14="Drained"),BI178,IF(AND('[1]Multi-Field'!$E$14=BF178,'[1]Multi-Field'!$F$14="undrained"),BH178,""))</f>
        <v/>
      </c>
      <c r="BW178" s="409" t="str">
        <f>IF(AND('[1]Multi-Field'!$E$15=BF178,'[1]Multi-Field'!$F$15="Drained"),BI178,IF(AND('[1]Multi-Field'!$E$15=BF178,'[1]Multi-Field'!$F$15="undrained"),BH178,""))</f>
        <v/>
      </c>
      <c r="BX178" s="409" t="str">
        <f>IF(AND('[1]Multi-Field'!$E$16=[1]Lists!BF178,'[1]Multi-Field'!$F$16="Drained"),BI178,IF(AND('[1]Multi-Field'!$E$16=[1]Lists!BF178,'[1]Multi-Field'!$F$16="undrained"),BH178,""))</f>
        <v/>
      </c>
      <c r="BY178" s="409" t="str">
        <f>IF(AND('[1]Multi-Field'!$E$17=[1]Lists!BF178,'[1]Multi-Field'!$F$17="Drained"),BI178,IF(AND('[1]Multi-Field'!$E$17=[1]Lists!BF178,'[1]Multi-Field'!$F$17="undrained"),BH178,""))</f>
        <v/>
      </c>
      <c r="BZ178" s="409" t="str">
        <f>IF(AND('[1]Multi-Field'!$E$18=[1]Lists!BF178,'[1]Multi-Field'!$F$18="Drained"),BI178,IF(AND('[1]Multi-Field'!$E$18=[1]Lists!BF178,'[1]Multi-Field'!$F$18="undrained"),BH178,""))</f>
        <v/>
      </c>
      <c r="CA178" s="409" t="str">
        <f>IF(AND('[1]Multi-Field'!$E$19=[1]Lists!BF178,'[1]Multi-Field'!$F$19="Drained"),BI178,IF(AND('[1]Multi-Field'!$E$19=[1]Lists!BF178,'[1]Multi-Field'!$F$19="undrained"),BH178,""))</f>
        <v/>
      </c>
      <c r="CB178" s="409" t="str">
        <f>IF(AND('[1]Multi-Field'!$E$20=[1]Lists!BF178,'[1]Multi-Field'!$F$20="Drained"),BI178,IF(AND('[1]Multi-Field'!$E$20=[1]Lists!BF178,'[1]Multi-Field'!$F$20="undrained"),BH178,""))</f>
        <v/>
      </c>
      <c r="CC178" s="409" t="str">
        <f>IF(AND('[1]Multi-Field'!$E$21=[1]Lists!BF178,'[1]Multi-Field'!$F$21="Drained"),BI178,IF(AND('[1]Multi-Field'!$E$21=[1]Lists!BF178,'[1]Multi-Field'!$F$21="undrained"),BH178,""))</f>
        <v/>
      </c>
      <c r="CD178" s="409" t="str">
        <f>IF(AND('[1]Multi-Field'!$E$22=[1]Lists!BF178,'[1]Multi-Field'!$F$22="Drained"),BI178,IF(AND('[1]Multi-Field'!$E$22=[1]Lists!BF178,'[1]Multi-Field'!$F$22="undrained"),BH178,""))</f>
        <v/>
      </c>
      <c r="CE178" s="409" t="str">
        <f>IF(AND('[1]Multi-Field'!$E$23=[1]Lists!BF178,'[1]Multi-Field'!$F$23="Drained"),BI178,IF(AND('[1]Multi-Field'!$E$23=[1]Lists!BF178,'[1]Multi-Field'!$F$23="undrained"),BH178,""))</f>
        <v/>
      </c>
      <c r="CF178" s="409" t="str">
        <f>IF(AND('[1]Multi-Field'!$E$24=[1]Lists!BF178,'[1]Multi-Field'!$F$24="Drained"),BI178,IF(AND('[1]Multi-Field'!$E$24=[1]Lists!BF178,'[1]Multi-Field'!$F$24="undrained"),BH178,""))</f>
        <v/>
      </c>
      <c r="CG178" s="409" t="str">
        <f>IF(AND('[1]Multi-Field'!$E$25=[1]Lists!BF178,'[1]Multi-Field'!$F$25="Drained"),BI178,IF(AND('[1]Multi-Field'!$E$25=[1]Lists!BF178,'[1]Multi-Field'!$F$25="undrained"),BH178,""))</f>
        <v/>
      </c>
      <c r="CH178" s="409" t="str">
        <f>IF(AND('[1]Multi-Field'!$E$26=[1]Lists!BF178,'[1]Multi-Field'!$F$26="Drained"),BI178,IF(AND('[1]Multi-Field'!$E$26=[1]Lists!BF178,'[1]Multi-Field'!$F$26="undrained"),BH178,""))</f>
        <v/>
      </c>
      <c r="CI178" s="409" t="str">
        <f>IF(AND('[1]Multi-Field'!$E$27=[1]Lists!BF178,'[1]Multi-Field'!$F$27="Drained"),BI178,IF(AND('[1]Multi-Field'!$E$27=[1]Lists!BF178,'[1]Multi-Field'!$F$27="undrained"),BH178,""))</f>
        <v/>
      </c>
      <c r="CJ178" s="409" t="str">
        <f>IF(AND('[1]Multi-Field'!$E$28=[1]Lists!BF178,'[1]Multi-Field'!$F$28="Drained"),BI178,IF(AND('[1]Multi-Field'!$E$28=[1]Lists!BF178,'[1]Multi-Field'!$F$28="undrained"),BH178,""))</f>
        <v/>
      </c>
      <c r="CK178" s="409" t="str">
        <f>IF(AND('[1]Multi-Field'!$E$29=[1]Lists!BF178,'[1]Multi-Field'!$F$29="Drained"),BI178,IF(AND('[1]Multi-Field'!$E$29=[1]Lists!BF178,'[1]Multi-Field'!$F$29="undrained"),BH178,""))</f>
        <v/>
      </c>
      <c r="CL178" s="409" t="str">
        <f>IF(AND('[1]Multi-Field'!$E$30=[1]Lists!BF178,'[1]Multi-Field'!$F$30="Drained"),BI178,IF(AND('[1]Multi-Field'!$E$30=[1]Lists!BF178,'[1]Multi-Field'!$F$30="undrained"),BH178,""))</f>
        <v/>
      </c>
      <c r="CM178" s="409" t="str">
        <f>IF(AND('[1]Multi-Field'!$E$31=[1]Lists!BF178,'[1]Multi-Field'!$F$31="Drained"),BI178,IF(AND('[1]Multi-Field'!$E$31=[1]Lists!BF178,'[1]Multi-Field'!$F$31="undrained"),BH178,""))</f>
        <v/>
      </c>
      <c r="CN178" s="409" t="str">
        <f>IF(AND('[1]Multi-Field'!$E$32=[1]Lists!BF178,'[1]Multi-Field'!$F$32="Drained"),BI178,IF(AND('[1]Multi-Field'!$E$32=[1]Lists!BF178,'[1]Multi-Field'!$F$32="undrained"),BH178,""))</f>
        <v/>
      </c>
      <c r="CO178" s="409" t="str">
        <f>IF(AND('[1]Multi-Field'!$E$33=[1]Lists!BF178,'[1]Multi-Field'!$F$33="Drained"),BI178,IF(AND('[1]Multi-Field'!$E$33=[1]Lists!BF178,'[1]Multi-Field'!$F$33="undrained"),BH178,""))</f>
        <v/>
      </c>
      <c r="CP178" s="409" t="str">
        <f>IF(AND('[1]Multi-Field'!$E$34=[1]Lists!BF178,'[1]Multi-Field'!$F$34="Drained"),BI178,IF(AND('[1]Multi-Field'!$E$34=[1]Lists!BF178,'[1]Multi-Field'!$F$34="undrained"),BH178,""))</f>
        <v/>
      </c>
      <c r="CQ178" s="409" t="str">
        <f>IF(AND('[1]Multi-Field'!$E$35=[1]Lists!BF178,'[1]Multi-Field'!$F$35="Drained"),BI178,IF(AND('[1]Multi-Field'!$E$35=[1]Lists!BF178,'[1]Multi-Field'!$F$35="undrained"),BH178,""))</f>
        <v/>
      </c>
      <c r="CR178" s="409" t="str">
        <f>IF(AND('[1]Multi-Field'!$E$36=[1]Lists!BF178,'[1]Multi-Field'!$F$36="Drained"),BI178,IF(AND('[1]Multi-Field'!$E$36=[1]Lists!BF178,'[1]Multi-Field'!$F$36="undrained"),BH178,""))</f>
        <v/>
      </c>
      <c r="CS178" s="409" t="str">
        <f>IF(AND('[1]Multi-Field'!$E$37=[1]Lists!BF178,'[1]Multi-Field'!$F$37="Drained"),BI178,IF(AND('[1]Multi-Field'!$E$37=[1]Lists!BF178,'[1]Multi-Field'!$F$37="undrained"),BH178,""))</f>
        <v/>
      </c>
      <c r="CT178" s="409" t="str">
        <f>IF(AND('[1]Multi-Field'!$E$38=[1]Lists!BF178,'[1]Multi-Field'!$F$38="Drained"),BI178,IF(AND('[1]Multi-Field'!$E$38=[1]Lists!BF178,'[1]Multi-Field'!$F$38="undrained"),BH178,""))</f>
        <v/>
      </c>
      <c r="CU178" s="409" t="str">
        <f>IF(AND('[1]Multi-Field'!$E$39=[1]Lists!BF178,'[1]Multi-Field'!$F$39="Drained"),BI178,IF(AND('[1]Multi-Field'!$E$39=[1]Lists!BF178,'[1]Multi-Field'!$F$39="undrained"),BH178,""))</f>
        <v/>
      </c>
      <c r="CV178" s="409" t="str">
        <f>IF(AND('[1]Multi-Field'!$E$40=[1]Lists!BF178,'[1]Multi-Field'!$F$40="Drained"),BI178,IF(AND('[1]Multi-Field'!$E$40=[1]Lists!BF178,'[1]Multi-Field'!$F$40="undrained"),BH178,""))</f>
        <v/>
      </c>
      <c r="CW178" s="409" t="str">
        <f>IF(AND('[1]Multi-Field'!$E$41=[1]Lists!BF178,'[1]Multi-Field'!$F$40="Drained"),BI178,IF(AND('[1]Multi-Field'!$E$40=[1]Lists!BF178,'[1]Multi-Field'!$F$40="undrained"),BH178,""))</f>
        <v/>
      </c>
      <c r="CX178" s="409" t="str">
        <f>IF(AND('[1]Multi-Field'!$E$42=[1]Lists!BF178,'[1]Multi-Field'!$F$42="Drained"),BI178,IF(AND('[1]Multi-Field'!$E$42=[1]Lists!BF178,'[1]Multi-Field'!$F$42="undrained"),BH178,""))</f>
        <v/>
      </c>
      <c r="CY178" s="409" t="str">
        <f>IF(AND('[1]Multi-Field'!$E$43=[1]Lists!BF178,'[1]Multi-Field'!$F$43="Drained"),BI178,IF(AND('[1]Multi-Field'!$E$43=[1]Lists!BF178,'[1]Multi-Field'!$F$43="undrained"),BH178,""))</f>
        <v/>
      </c>
      <c r="CZ178" s="409" t="str">
        <f>IF(AND('[1]Multi-Field'!$E$44=[1]Lists!BF178,'[1]Multi-Field'!$F$44="Drained"),BI178,IF(AND('[1]Multi-Field'!$E$44=[1]Lists!BF178,'[1]Multi-Field'!$F$44="undrained"),BH178,""))</f>
        <v/>
      </c>
      <c r="DA178" s="409" t="str">
        <f>IF(AND('[1]Multi-Field'!$E$45=[1]Lists!BF178,'[1]Multi-Field'!$F$45="Drained"),BI178,IF(AND('[1]Multi-Field'!$E$45=[1]Lists!BF178,'[1]Multi-Field'!$F$45="undrained"),BH178,""))</f>
        <v/>
      </c>
      <c r="DB178" s="409" t="str">
        <f>IF(AND('[1]Multi-Field'!$E$46=[1]Lists!BF178,'[1]Multi-Field'!$F$46="Drained"),BI178,IF(AND('[1]Multi-Field'!$E$46=[1]Lists!BF178,'[1]Multi-Field'!$F$46="undrained"),BH178,""))</f>
        <v/>
      </c>
      <c r="DC178" s="409" t="str">
        <f>IF(AND('[1]Multi-Field'!$E$47=[1]Lists!BF178,'[1]Multi-Field'!$F$47="Drained"),BI178,IF(AND('[1]Multi-Field'!$E$47=[1]Lists!BF178,'[1]Multi-Field'!$F$47="undrained"),BH178,""))</f>
        <v/>
      </c>
      <c r="DD178" s="409" t="str">
        <f>IF(AND('[1]Multi-Field'!$E$48=[1]Lists!BF178,'[1]Multi-Field'!$F$48="Drained"),BI178,IF(AND('[1]Multi-Field'!$E$48=[1]Lists!BF178,'[1]Multi-Field'!$F$48="undrained"),BH178,""))</f>
        <v/>
      </c>
      <c r="DE178" s="409" t="str">
        <f>IF(AND('[1]Multi-Field'!$E$49=[1]Lists!BF178,'[1]Multi-Field'!$F$49="Drained"),BI178,IF(AND('[1]Multi-Field'!$E$49=[1]Lists!BF178,'[1]Multi-Field'!$F$9="undrained"),BH178,""))</f>
        <v/>
      </c>
      <c r="DF178" s="409" t="str">
        <f>IF(AND('[1]Multi-Field'!$E$50=[1]Lists!BF178,'[1]Multi-Field'!$F$50="Drained"),BI178,IF(AND('[1]Multi-Field'!$E$50=[1]Lists!BF178,'[1]Multi-Field'!$F$50="undrained"),BH178,""))</f>
        <v/>
      </c>
      <c r="DG178" s="409" t="str">
        <f>IF(AND('[1]Multi-Field'!$E$51=[1]Lists!BF178,'[1]Multi-Field'!$F$51="Drained"),BI178,IF(AND('[1]Multi-Field'!$E$51=[1]Lists!BF178,'[1]Multi-Field'!$F$51="undrained"),BH178,""))</f>
        <v/>
      </c>
      <c r="DH178" s="409" t="str">
        <f>IF(AND('[1]Multi-Field'!$E$52=[1]Lists!BF178,'[1]Multi-Field'!$F$52="Drained"),BI178,IF(AND('[1]Multi-Field'!$E$52=[1]Lists!BF178,'[1]Multi-Field'!$F$52="undrained"),BH178,""))</f>
        <v/>
      </c>
      <c r="DI178" s="409" t="str">
        <f>IF(AND('[1]Multi-Field'!$E$53=[1]Lists!BF178,'[1]Multi-Field'!$F$53="Drained"),BI178,IF(AND('[1]Multi-Field'!$E$53=[1]Lists!BF178,'[1]Multi-Field'!$F$53="undrained"),BH178,""))</f>
        <v/>
      </c>
      <c r="DJ178" s="409" t="str">
        <f>IF(AND('[1]Multi-Field'!$E$54=[1]Lists!BF178,'[1]Multi-Field'!$F$54="Drained"),BI178,IF(AND('[1]Multi-Field'!$E$54=[1]Lists!BF178,'[1]Multi-Field'!$F$54="undrained"),BH178,""))</f>
        <v/>
      </c>
      <c r="DK178" s="409" t="str">
        <f>IF(AND('[1]Multi-Field'!$E$55=[1]Lists!BF178,'[1]Multi-Field'!$F$55="Drained"),BI178,IF(AND('[1]Multi-Field'!$E$55=[1]Lists!BF178,'[1]Multi-Field'!$F$55="undrained"),BH178,""))</f>
        <v/>
      </c>
      <c r="DL178" s="409" t="str">
        <f>IF(AND('[1]Multi-Field'!$E$56=[1]Lists!BF178,'[1]Multi-Field'!$F$56="Drained"),BI178,IF(AND('[1]Multi-Field'!$E$56=[1]Lists!BF178,'[1]Multi-Field'!$F$56="undrained"),BH178,""))</f>
        <v/>
      </c>
      <c r="DM178" s="409" t="str">
        <f>IF(AND('[1]Multi-Field'!$E$57=[1]Lists!BF178,'[1]Multi-Field'!$F$57="Drained"),BI178,IF(AND('[1]Multi-Field'!$E$57=[1]Lists!BF178,'[1]Multi-Field'!$F$57="undrained"),BH178,""))</f>
        <v/>
      </c>
      <c r="DN178" s="409" t="str">
        <f>IF(AND('[1]Multi-Field'!$E$58=[1]Lists!BF178,'[1]Multi-Field'!$F$58="Drained"),BI178,IF(AND('[1]Multi-Field'!$E$58=[1]Lists!BF178,'[1]Multi-Field'!$F$58="undrained"),BH178,""))</f>
        <v/>
      </c>
      <c r="DO178" s="409" t="str">
        <f>IF(AND('[1]Multi-Field'!$E$59=[1]Lists!BF178,'[1]Multi-Field'!$F$59="Drained"),BI178,IF(AND('[1]Multi-Field'!$E$59=[1]Lists!BF178,'[1]Multi-Field'!$F$59="undrained"),BH178,""))</f>
        <v/>
      </c>
      <c r="DP178" s="409" t="str">
        <f>IF(AND('[1]Multi-Field'!$E$60=[1]Lists!BF178,'[1]Multi-Field'!$F$60="Drained"),BI178,IF(AND('[1]Multi-Field'!$E$60=[1]Lists!BF178,'[1]Multi-Field'!$F$60="undrained"),BH178,""))</f>
        <v/>
      </c>
      <c r="DQ178" s="409" t="str">
        <f>IF(AND('[1]Multi-Field'!$E$61=[1]Lists!BF178,'[1]Multi-Field'!$F$61="Drained"),BI178,IF(AND('[1]Multi-Field'!$E$61=[1]Lists!BF178,'[1]Multi-Field'!$F$61="undrained"),BH178,""))</f>
        <v/>
      </c>
      <c r="DR178" s="409" t="str">
        <f>IF(AND('[1]Multi-Field'!$E$62=[1]Lists!BF178,'[1]Multi-Field'!$F$62="Drained"),BI178,IF(AND('[1]Multi-Field'!$E$62=[1]Lists!BF178,'[1]Multi-Field'!$F$62="undrained"),BH178,""))</f>
        <v/>
      </c>
      <c r="DS178" s="409" t="str">
        <f>IF(AND('[1]Multi-Field'!$E$63=[1]Lists!BF178,'[1]Multi-Field'!$F$63="Drained"),BI178,IF(AND('[1]Multi-Field'!$E$63=[1]Lists!BF178,'[1]Multi-Field'!$F$63="undrained"),BH178,""))</f>
        <v/>
      </c>
      <c r="DT178" s="409" t="str">
        <f>IF(AND('[1]Multi-Field'!$E$64=[1]Lists!BF178,'[1]Multi-Field'!$F$64="Drained"),BI178,IF(AND('[1]Multi-Field'!$E$64=[1]Lists!BF178,'[1]Multi-Field'!$F$64="undrained"),BH178,""))</f>
        <v/>
      </c>
      <c r="DU178" s="409" t="str">
        <f>IF(AND('[1]Multi-Field'!$E$65=[1]Lists!BF178,'[1]Multi-Field'!$F$65="Drained"),BI178,IF(AND('[1]Multi-Field'!$E$65=[1]Lists!BF178,'[1]Multi-Field'!$F$65="undrained"),BH178,""))</f>
        <v/>
      </c>
      <c r="DV178" s="409" t="str">
        <f>IF(AND('[1]Multi-Field'!$E$66=[1]Lists!BF178,'[1]Multi-Field'!$F$66="Drained"),BI178,IF(AND('[1]Multi-Field'!$E$66=[1]Lists!BF178,'[1]Multi-Field'!$F$66="undrained"),BH178,""))</f>
        <v/>
      </c>
      <c r="DW178" s="409" t="str">
        <f>IF(AND('[1]Multi-Field'!$E$67=[1]Lists!BF178,'[1]Multi-Field'!$F$67="Drained"),BI178,IF(AND('[1]Multi-Field'!$E$67=[1]Lists!BF178,'[1]Multi-Field'!$F$67="undrained"),BH178,""))</f>
        <v/>
      </c>
      <c r="DX178" s="409" t="str">
        <f>IF(AND('[1]Multi-Field'!$E$68=[1]Lists!BF178,'[1]Multi-Field'!$F$68="Drained"),BI178,IF(AND('[1]Multi-Field'!$E$68=[1]Lists!BF178,'[1]Multi-Field'!$F$68="undrained"),BH178,""))</f>
        <v/>
      </c>
      <c r="DY178" s="409" t="str">
        <f>IF(AND('[1]Multi-Field'!$E$69=[1]Lists!BF178,'[1]Multi-Field'!$F$69="Drained"),BI178,IF(AND('[1]Multi-Field'!$E$69=[1]Lists!BF178,'[1]Multi-Field'!$F$69="undrained"),BH178,""))</f>
        <v/>
      </c>
      <c r="DZ178" s="409" t="str">
        <f>IF(AND('[1]Multi-Field'!$E$70=[1]Lists!BF178,'[1]Multi-Field'!$F$70="Drained"),BI178,IF(AND('[1]Multi-Field'!$E$70=[1]Lists!BF178,'[1]Multi-Field'!$F$70="undrained"),BH178,""))</f>
        <v/>
      </c>
      <c r="EA178" s="409" t="str">
        <f>IF(AND('[1]Multi-Field'!$E$71=[1]Lists!BF178,'[1]Multi-Field'!$F$71="Drained"),BI178,IF(AND('[1]Multi-Field'!$E$71=[1]Lists!BF178,'[1]Multi-Field'!$F$71="undrained"),BH178,""))</f>
        <v/>
      </c>
      <c r="EB178" s="409" t="str">
        <f>IF(AND('[1]Multi-Field'!$E$72=[1]Lists!BF178,'[1]Multi-Field'!$F$72="Drained"),BI178,IF(AND('[1]Multi-Field'!$E$72=[1]Lists!BF178,'[1]Multi-Field'!$F$72="undrained"),BH178,""))</f>
        <v/>
      </c>
      <c r="EC178" s="409" t="str">
        <f>IF(AND('[1]Multi-Field'!$E$73=[1]Lists!BF178,'[1]Multi-Field'!$F$73="Drained"),BI178,IF(AND('[1]Multi-Field'!$E$73=[1]Lists!BF178,'[1]Multi-Field'!$F$73="undrained"),BH178,""))</f>
        <v/>
      </c>
      <c r="ED178" s="409" t="str">
        <f>IF(AND('[1]Multi-Field'!$E$74=[1]Lists!BF178,'[1]Multi-Field'!$F$74="Drained"),BI178,IF(AND('[1]Multi-Field'!$E$74=[1]Lists!BF178,'[1]Multi-Field'!$F$74="undrained"),BH178,""))</f>
        <v/>
      </c>
      <c r="EE178" s="409" t="str">
        <f>IF(AND('[1]Multi-Field'!$E$75=[1]Lists!BF178,'[1]Multi-Field'!$F$75="Drained"),BI178,IF(AND('[1]Multi-Field'!$E$75=[1]Lists!BF178,'[1]Multi-Field'!$F$75="undrained"),BH178,""))</f>
        <v/>
      </c>
      <c r="EF178" s="409" t="str">
        <f>IF(AND('[1]Multi-Field'!$E$76=[1]Lists!BF178,'[1]Multi-Field'!$F$76="Drained"),BI178,IF(AND('[1]Multi-Field'!$E$76=[1]Lists!BF178,'[1]Multi-Field'!$F$6="undrained"),BH178,""))</f>
        <v/>
      </c>
      <c r="EG178" s="409" t="str">
        <f>IF(AND('[1]Multi-Field'!$E$77=[1]Lists!BF178,'[1]Multi-Field'!$F$77="Drained"),BI178,IF(AND('[1]Multi-Field'!$E$77=[1]Lists!BF178,'[1]Multi-Field'!$F$77="undrained"),BH178,""))</f>
        <v/>
      </c>
      <c r="EH178" s="409" t="str">
        <f>IF(AND('[1]Multi-Field'!$E$78=[1]Lists!BF178,'[1]Multi-Field'!$F$78="Drained"),BI178,IF(AND('[1]Multi-Field'!$E$78=[1]Lists!BF178,'[1]Multi-Field'!$F$78="undrained"),BH178,""))</f>
        <v/>
      </c>
      <c r="EI178" s="409" t="str">
        <f>IF(AND('[1]Multi-Field'!$E$79=[1]Lists!BF178,'[1]Multi-Field'!$F$79="Drained"),BI178,IF(AND('[1]Multi-Field'!$E$79=[1]Lists!BF178,'[1]Multi-Field'!$F$79="undrained"),BH178,""))</f>
        <v/>
      </c>
      <c r="EJ178" s="409" t="str">
        <f>IF(AND('[1]Multi-Field'!$E$80=[1]Lists!BF178,'[1]Multi-Field'!$F$80="Drained"),BI178,IF(AND('[1]Multi-Field'!$E$80=[1]Lists!BF178,'[1]Multi-Field'!$F$80="undrained"),BH178,""))</f>
        <v/>
      </c>
      <c r="EK178" s="409" t="str">
        <f>IF(AND('[1]Multi-Field'!$E$81=[1]Lists!BF178,'[1]Multi-Field'!$F$81="Drained"),BI178,IF(AND('[1]Multi-Field'!$E$81=[1]Lists!BF178,'[1]Multi-Field'!$F$81="undrained"),BH178,""))</f>
        <v/>
      </c>
      <c r="EL178" s="409" t="str">
        <f>IF(AND('[1]Multi-Field'!$E$82=[1]Lists!BF178,'[1]Multi-Field'!$F$82="Drained"),BI178,IF(AND('[1]Multi-Field'!$E$82=[1]Lists!BF178,'[1]Multi-Field'!$F$82="undrained"),BH178,""))</f>
        <v/>
      </c>
      <c r="EM178" s="409" t="str">
        <f>IF(AND('[1]Multi-Field'!$E$83=[1]Lists!BF178,'[1]Multi-Field'!$F$83="Drained"),BI178,IF(AND('[1]Multi-Field'!$E$83=[1]Lists!BF178,'[1]Multi-Field'!$F$83="undrained"),BH178,""))</f>
        <v/>
      </c>
      <c r="EN178" s="409" t="str">
        <f>IF(AND('[1]Multi-Field'!$E$84=[1]Lists!BF178,'[1]Multi-Field'!$F$84="Drained"),BI178,IF(AND('[1]Multi-Field'!$E$84=[1]Lists!BF178,'[1]Multi-Field'!$F$84="undrained"),BH178,""))</f>
        <v/>
      </c>
      <c r="EO178" s="409" t="str">
        <f>IF(AND('[1]Multi-Field'!$E$85=[1]Lists!BF178,'[1]Multi-Field'!$F$85="Drained"),BI178,IF(AND('[1]Multi-Field'!$E$85=[1]Lists!BF178,'[1]Multi-Field'!$F$85="undrained"),BH178,""))</f>
        <v/>
      </c>
      <c r="EP178" s="409" t="str">
        <f>IF(AND('[1]Multi-Field'!$E$86=[1]Lists!BF178,'[1]Multi-Field'!$F$86="Drained"),BI178,IF(AND('[1]Multi-Field'!$E$86=[1]Lists!BF178,'[1]Multi-Field'!$F$86="undrained"),BH178,""))</f>
        <v/>
      </c>
      <c r="EQ178" s="409" t="str">
        <f>IF(AND('[1]Multi-Field'!$E$87=[1]Lists!BF178,'[1]Multi-Field'!$F$87="Drained"),BI178,IF(AND('[1]Multi-Field'!$E$87=[1]Lists!BF178,'[1]Multi-Field'!$F$87="undrained"),BH178,""))</f>
        <v/>
      </c>
      <c r="ER178" s="409" t="str">
        <f>IF(AND('[1]Multi-Field'!$E$88=[1]Lists!BF178,'[1]Multi-Field'!$F$88="Drained"),BI178,IF(AND('[1]Multi-Field'!$E$88=[1]Lists!BF178,'[1]Multi-Field'!$F$88="undrained"),BH178,""))</f>
        <v/>
      </c>
      <c r="ES178" s="409" t="str">
        <f>IF(AND('[1]Multi-Field'!$E$89=[1]Lists!BF178,'[1]Multi-Field'!$F$89="Drained"),BI178,IF(AND('[1]Multi-Field'!$E$89=[1]Lists!BF178,'[1]Multi-Field'!$F$89="undrained"),BH178,""))</f>
        <v/>
      </c>
      <c r="ET178" s="409" t="str">
        <f>IF(AND('[1]Multi-Field'!$E$90=[1]Lists!BF178,'[1]Multi-Field'!$F$90="Drained"),BI178,IF(AND('[1]Multi-Field'!$E$90=[1]Lists!BF178,'[1]Multi-Field'!$F$90="undrained"),BH178,""))</f>
        <v/>
      </c>
      <c r="EU178" s="409" t="str">
        <f>IF(AND('[1]Multi-Field'!$E$91=[1]Lists!BF178,'[1]Multi-Field'!$F$91="Drained"),BI178,IF(AND('[1]Multi-Field'!$E$91=[1]Lists!BF178,'[1]Multi-Field'!$F$91="undrained"),BH178,""))</f>
        <v/>
      </c>
      <c r="EV178" s="409" t="str">
        <f>IF(AND('[1]Multi-Field'!$E$92=[1]Lists!BF178,'[1]Multi-Field'!$F$92="Drained"),BI178,IF(AND('[1]Multi-Field'!$E$92=[1]Lists!BF178,'[1]Multi-Field'!$F$92="undrained"),BH178,""))</f>
        <v/>
      </c>
      <c r="EW178" s="409" t="str">
        <f>IF(AND('[1]Multi-Field'!$E$93=[1]Lists!BF178,'[1]Multi-Field'!$F$93="Drained"),BI178,IF(AND('[1]Multi-Field'!$E$93=[1]Lists!BF178,'[1]Multi-Field'!$F$93="undrained"),BH178,""))</f>
        <v/>
      </c>
      <c r="EX178" s="409" t="str">
        <f>IF(AND('[1]Multi-Field'!$E$94=[1]Lists!BF178,'[1]Multi-Field'!$F$94="Drained"),BI178,IF(AND('[1]Multi-Field'!$E$94=[1]Lists!BF178,'[1]Multi-Field'!$F$94="undrained"),BH178,""))</f>
        <v/>
      </c>
      <c r="EY178" s="409" t="str">
        <f>IF(AND('[1]Multi-Field'!$E$95=[1]Lists!BF178,'[1]Multi-Field'!$F$95="Drained"),BI178,IF(AND('[1]Multi-Field'!$E$95=[1]Lists!BF178,'[1]Multi-Field'!$F$95="undrained"),BH178,""))</f>
        <v/>
      </c>
      <c r="EZ178" s="409" t="str">
        <f>IF(AND('[1]Multi-Field'!$E$96=[1]Lists!BF178,'[1]Multi-Field'!$F$96="Drained"),BI178,IF(AND('[1]Multi-Field'!$E$96=[1]Lists!BF178,'[1]Multi-Field'!$F$96="undrained"),BH178,""))</f>
        <v/>
      </c>
      <c r="FA178" s="409" t="str">
        <f>IF(AND('[1]Multi-Field'!$E$97=[1]Lists!BF178,'[1]Multi-Field'!$F$97="Drained"),BI178,IF(AND('[1]Multi-Field'!$E$97=[1]Lists!BF178,'[1]Multi-Field'!$F$97="undrained"),BH178,""))</f>
        <v/>
      </c>
      <c r="FB178" s="409" t="str">
        <f>IF(AND('[1]Multi-Field'!$E$98=[1]Lists!BF178,'[1]Multi-Field'!$F$98="Drained"),BI178,IF(AND('[1]Multi-Field'!$E$98=[1]Lists!BF178,'[1]Multi-Field'!$F$98="undrained"),BH178,""))</f>
        <v/>
      </c>
      <c r="FC178" s="409" t="str">
        <f>IF(AND('[1]Multi-Field'!$E$99=[1]Lists!BF178,'[1]Multi-Field'!$F$99="Drained"),BI178,IF(AND('[1]Multi-Field'!$E$99=[1]Lists!BF178,'[1]Multi-Field'!$F$99="undrained"),BH178,""))</f>
        <v/>
      </c>
      <c r="FD178" s="409" t="str">
        <f>IF(AND('[1]Multi-Field'!$E$100=[1]Lists!BF178,'[1]Multi-Field'!$F$100="Drained"),BI178,IF(AND('[1]Multi-Field'!$E$100=[1]Lists!BF178,'[1]Multi-Field'!$F$100="undrained"),BH178,""))</f>
        <v/>
      </c>
      <c r="FE178" s="409" t="str">
        <f>IF(AND('[1]Multi-Field'!$E$101=[1]Lists!BF178,'[1]Multi-Field'!$F$101="Drained"),BI178,IF(AND('[1]Multi-Field'!$E$101=[1]Lists!BF178,'[1]Multi-Field'!$F$101="undrained"),BH178,""))</f>
        <v/>
      </c>
      <c r="FF178" s="409" t="str">
        <f>IF(AND('[1]Multi-Field'!$E$102=[1]Lists!BF178,'[1]Multi-Field'!$F$102="Drained"),BI178,IF(AND('[1]Multi-Field'!$E$102=[1]Lists!BF178,'[1]Multi-Field'!$F$102="undrained"),BH178,""))</f>
        <v/>
      </c>
      <c r="FG178" s="409" t="str">
        <f>IF(AND('[1]Multi-Field'!$E$103=[1]Lists!BF178,'[1]Multi-Field'!$F$103="Drained"),BI178,IF(AND('[1]Multi-Field'!$E$103=[1]Lists!BF178,'[1]Multi-Field'!$F$103="undrained"),BH178,""))</f>
        <v/>
      </c>
      <c r="FH178" s="409" t="str">
        <f>IF(AND('[1]Multi-Field'!$E$104=[1]Lists!BF178,'[1]Multi-Field'!$F$104="Drained"),BI178,IF(AND('[1]Multi-Field'!$E$104=[1]Lists!BF178,'[1]Multi-Field'!$F$104="undrained"),BH178,""))</f>
        <v/>
      </c>
      <c r="FI178" s="409" t="str">
        <f>IF(AND('[1]Multi-Field'!$E$105=[1]Lists!BF178,'[1]Multi-Field'!$F$105="Drained"),BI178,IF(AND('[1]Multi-Field'!$E$105=[1]Lists!BF178,'[1]Multi-Field'!$F$105="undrained"),BH178,""))</f>
        <v/>
      </c>
      <c r="FJ178" s="409" t="str">
        <f>IF(AND('[1]Multi-Field'!$E$106=[1]Lists!BF178,'[1]Multi-Field'!$F$106="Drained"),BI178,IF(AND('[1]Multi-Field'!$E$106=[1]Lists!BF178,'[1]Multi-Field'!$F$106="undrained"),BH178,""))</f>
        <v/>
      </c>
      <c r="FK178" s="409" t="str">
        <f>IF(AND('[1]Multi-Field'!$E$107=[1]Lists!BF178,'[1]Multi-Field'!$F$107="Drained"),BI178,IF(AND('[1]Multi-Field'!$E$107=[1]Lists!BF178,'[1]Multi-Field'!$F$107="undrained"),BH178,""))</f>
        <v/>
      </c>
      <c r="FL178" s="409" t="str">
        <f>IF(AND('[1]Multi-Field'!$E$108=[1]Lists!BF178,'[1]Multi-Field'!$F$108="Drained"),BI178,IF(AND('[1]Multi-Field'!$E$108=[1]Lists!BF178,'[1]Multi-Field'!$F$108="undrained"),BH178,""))</f>
        <v/>
      </c>
      <c r="FM178" s="409" t="str">
        <f>IF(AND('[1]Multi-Field'!$E$109=[1]Lists!BF178,'[1]Multi-Field'!$F$109="Drained"),BI178,IF(AND('[1]Multi-Field'!$E$109=[1]Lists!BF178,'[1]Multi-Field'!$F$109="undrained"),BH178,""))</f>
        <v/>
      </c>
      <c r="FN178" s="409" t="str">
        <f>IF(AND('[1]Multi-Field'!$E$110=[1]Lists!BF178,'[1]Multi-Field'!$F$110="Drained"),BI178,IF(AND('[1]Multi-Field'!$E$110=[1]Lists!BF178,'[1]Multi-Field'!$F$110="undrained"),BH178,""))</f>
        <v/>
      </c>
      <c r="FO178" s="409" t="str">
        <f>IF(AND('[1]Multi-Field'!$E$111=[1]Lists!BF178,'[1]Multi-Field'!$F$111="Drained"),BI178,IF(AND('[1]Multi-Field'!$E$111=[1]Lists!BF178,'[1]Multi-Field'!$F$111="undrained"),BH178,""))</f>
        <v/>
      </c>
      <c r="FP178" s="409" t="str">
        <f>IF(AND('[1]Multi-Field'!$E$112=[1]Lists!BF178,'[1]Multi-Field'!$F$112="Drained"),BI178,IF(AND('[1]Multi-Field'!$E$112=[1]Lists!BF178,'[1]Multi-Field'!$F$112="undrained"),BH178,""))</f>
        <v/>
      </c>
      <c r="FQ178" s="409" t="str">
        <f>IF(AND('[1]Multi-Field'!$E$113=[1]Lists!BF178,'[1]Multi-Field'!$F$113="Drained"),BI178,IF(AND('[1]Multi-Field'!$E$113=[1]Lists!BF178,'[1]Multi-Field'!$F$113="undrained"),BH178,""))</f>
        <v/>
      </c>
      <c r="FR178" s="409" t="str">
        <f>IF(AND('[1]Multi-Field'!$E$114=[1]Lists!BF178,'[1]Multi-Field'!$F$114="Drained"),BI178,IF(AND('[1]Multi-Field'!$E$114=[1]Lists!BF178,'[1]Multi-Field'!$F$114="undrained"),BH178,""))</f>
        <v/>
      </c>
      <c r="FS178" s="409" t="str">
        <f>IF(AND('[1]Multi-Field'!$E$115=[1]Lists!BF178,'[1]Multi-Field'!$F$115="Drained"),BI178,IF(AND('[1]Multi-Field'!$E$115=[1]Lists!BF178,'[1]Multi-Field'!$F$115="undrained"),BH178,""))</f>
        <v/>
      </c>
      <c r="FT178" s="409" t="str">
        <f>IF(AND('[1]Multi-Field'!$E$116=[1]Lists!BF178,'[1]Multi-Field'!$F$116="Drained"),BI178,IF(AND('[1]Multi-Field'!$E$116=[1]Lists!BF178,'[1]Multi-Field'!$F$116="undrained"),BH178,""))</f>
        <v/>
      </c>
      <c r="FU178" s="409" t="str">
        <f>IF(AND('[1]Multi-Field'!$E$117=[1]Lists!BF178,'[1]Multi-Field'!$F$117="Drained"),BI178,IF(AND('[1]Multi-Field'!$E$117=[1]Lists!BF178,'[1]Multi-Field'!$F$117="undrained"),BH178,""))</f>
        <v/>
      </c>
      <c r="FV178" s="409" t="str">
        <f>IF(AND('[1]Multi-Field'!$E$118=[1]Lists!BF178,'[1]Multi-Field'!$F$118="Drained"),BI178,IF(AND('[1]Multi-Field'!$E$118=[1]Lists!BF178,'[1]Multi-Field'!$F$118="undrained"),BH178,""))</f>
        <v/>
      </c>
      <c r="FW178" s="409" t="str">
        <f>IF(AND('[1]Multi-Field'!$E$119=[1]Lists!BF178,'[1]Multi-Field'!$F$119="Drained"),BI178,IF(AND('[1]Multi-Field'!$E$119=[1]Lists!BF178,'[1]Multi-Field'!$F$119="undrained"),BH178,""))</f>
        <v/>
      </c>
      <c r="FX178" s="409" t="str">
        <f>IF(AND('[1]Multi-Field'!$E$120=[1]Lists!BF178,'[1]Multi-Field'!$F$120="Drained"),BI178,IF(AND('[1]Multi-Field'!$E$120=[1]Lists!BF178,'[1]Multi-Field'!$F$120="undrained"),BH178,""))</f>
        <v/>
      </c>
    </row>
    <row r="179" spans="1:180" ht="13.5" customHeight="1">
      <c r="A179" s="7" t="s">
        <v>266</v>
      </c>
      <c r="B179" s="7"/>
      <c r="C179" s="7"/>
      <c r="D179" s="8">
        <v>50</v>
      </c>
      <c r="E179" s="8">
        <f t="shared" si="27"/>
        <v>53</v>
      </c>
      <c r="F179" s="8">
        <f t="shared" si="28"/>
        <v>57</v>
      </c>
      <c r="G179" s="8">
        <v>60</v>
      </c>
      <c r="H179" s="8">
        <v>70</v>
      </c>
      <c r="I179" s="8">
        <f t="shared" si="32"/>
        <v>73</v>
      </c>
      <c r="J179" s="8">
        <f t="shared" si="33"/>
        <v>77</v>
      </c>
      <c r="K179" s="8">
        <v>80</v>
      </c>
      <c r="L179" s="8">
        <v>70</v>
      </c>
      <c r="M179" s="8">
        <f t="shared" si="29"/>
        <v>80</v>
      </c>
      <c r="N179" s="8">
        <f t="shared" si="30"/>
        <v>90</v>
      </c>
      <c r="O179" s="8">
        <v>100</v>
      </c>
      <c r="P179" s="391">
        <v>154</v>
      </c>
      <c r="Q179" s="394"/>
      <c r="R179" s="395" t="b">
        <f>IF(OR('Multi-Field'!AA156=Lists!$AC$42,'Multi-Field'!AA156=Lists!$AC$43),IF('Multi-Field'!Z156="x",(IF('Multi-Field'!AC156=Lists!$Q$11,Lists!$R$11,IF('Multi-Field'!AC156=Lists!$Q$12,Lists!$R$12,IF('Multi-Field'!AC156=Lists!$Q$13,Lists!$R$13,IF('Multi-Field'!AC156=Lists!$Q$14,Lists!$R$14))))),IF('Multi-Field'!X156="x",(IF('Multi-Field'!AC156=Lists!$Q$11,Lists!$S$11,IF('Multi-Field'!AC156=Lists!$Q$12,Lists!$S$12,IF('Multi-Field'!AC156=Lists!$Q$13,Lists!$S$13,IF('Multi-Field'!AC156=Lists!$Q$14,Lists!$S$14))))),IF('Multi-Field'!V156="x",(IF('Multi-Field'!AC156=Lists!$Q$11,Lists!$T$11,IF('Multi-Field'!AC156=Lists!$Q$12,Lists!$T$12,IF('Multi-Field'!AC156=Lists!$Q$13,Lists!$T$13,IF('Multi-Field'!AC156=Lists!$Q$14,Lists!$T$14))))),0))))</f>
        <v>0</v>
      </c>
      <c r="S179" s="395" t="str">
        <f t="shared" si="38"/>
        <v/>
      </c>
      <c r="T179" s="395"/>
      <c r="U179" s="396"/>
      <c r="V179" s="383"/>
      <c r="W179" s="383" t="str">
        <f>IF(AND(OR('Multi-Field'!AF159=$S$3,'Multi-Field'!AF159=S167,'Multi-Field'!AF159=$S$7),'Multi-Field'!AN159&lt;18,'Multi-Field'!AN159&gt;0),35,IF('Multi-Field'!AF159=$S$4,55,IF(AND('Multi-Field'!AF159=$S$6,'Multi-Field'!AN159&lt;18),30,IF(AND('Multi-Field'!AN159&gt;17,OR('Multi-Field'!AF159=$S$3,'Multi-Field'!AF159=$S$5,'Multi-Field'!AF159= $S$6,'Multi-Field'!AF159=$S$7)),25,"0"))))</f>
        <v>0</v>
      </c>
      <c r="X179" s="383"/>
      <c r="Y179" s="383"/>
      <c r="AI179" s="384">
        <f>'[1]Multi-Field'!B175</f>
        <v>0</v>
      </c>
      <c r="AJ179" s="387" t="str">
        <f>IF(OR('[1]Multi-Field'!Q19=[1]Lists!$AC$42,'[1]Multi-Field'!Q19=[1]Lists!$AC$43),"x","")</f>
        <v/>
      </c>
      <c r="AK179" s="387" t="str">
        <f>IF(OR('[1]Multi-Field'!Q19=[1]Lists!$AC$6,'[1]Multi-Field'!Q19=$AC$2,'[1]Multi-Field'!Q19=$AC$4),"x","")</f>
        <v/>
      </c>
      <c r="AL179" s="387" t="str">
        <f>IF(OR('[1]Multi-Field'!Q19=[1]Lists!$AC$7,'[1]Multi-Field'!Q19=$AC$3,'[1]Multi-Field'!Q19=$AC$5),"x","")</f>
        <v/>
      </c>
      <c r="AM179" s="387" t="str">
        <f>IF(OR('[1]Multi-Field'!Q19=$AC$23,'[1]Multi-Field'!Q19=$AC$13,'[1]Multi-Field'!Q19=$AC$9,'[1]Multi-Field'!Q19=$AC$19,'[1]Multi-Field'!Q19=$AC$47),"x","")</f>
        <v/>
      </c>
      <c r="AN179" s="387" t="str">
        <f>IF(OR('[1]Multi-Field'!Q19=$AC$24,'[1]Multi-Field'!Q19=$AC$14,'[1]Multi-Field'!Q19=$AC$10,'[1]Multi-Field'!Q19=$AC$22,'[1]Multi-Field'!Q19=$AC$48),"x","")</f>
        <v/>
      </c>
      <c r="AO179" s="387" t="str">
        <f>IF(OR('[1]Multi-Field'!Q19=$AC$21,'[1]Multi-Field'!Q19=$AC$28,'[1]Multi-Field'!Q19=$AC$62,'[1]Multi-Field'!Q19=$AC$102,'[1]Multi-Field'!Q19=$AC$98),"x","")</f>
        <v/>
      </c>
      <c r="AP179" s="387" t="str">
        <f>IF(OR('[1]Multi-Field'!Q19=$AC$25,'[1]Multi-Field'!Q19=$AC$63,'[1]Multi-Field'!Q19=$AC$85,'[1]Multi-Field'!Q19=$AC$87,'[1]Multi-Field'!Q19=$AC$92,'[1]Multi-Field'!Q19=$AC$93),"x","")</f>
        <v/>
      </c>
      <c r="AQ179" s="387" t="str">
        <f>IF(OR('[1]Multi-Field'!Q19=$AC$20,'[1]Multi-Field'!Q19=$AC$27,'[1]Multi-Field'!Q19=$AC$58,'[1]Multi-Field'!Q19=$AC$86,'[1]Multi-Field'!Q19=$AC$103,'[1]Multi-Field'!Q19=$AC$94),"x","")</f>
        <v/>
      </c>
      <c r="AR179" s="387" t="str">
        <f>IF(OR('[1]Multi-Field'!Q19=$AC$35,'[1]Multi-Field'!Q19=$AC$40,'[1]Multi-Field'!Q19=$AC$45,),"x","")</f>
        <v/>
      </c>
      <c r="AS179" s="387" t="str">
        <f>IF(OR('[1]Multi-Field'!Q19=$AC$36,'[1]Multi-Field'!Q19=$AC$41,'[1]Multi-Field'!Q19=$AC$46,),"x","")</f>
        <v/>
      </c>
      <c r="AT179" s="387" t="str">
        <f>IF(OR('[1]Multi-Field'!Q19=$AC$52,'[1]Multi-Field'!Q19=$AC$53,'[1]Multi-Field'!Q19=$AC$54,'[1]Multi-Field'!Q19=$AC$55,'[1]Multi-Field'!Q19=$AC$68,'[1]Multi-Field'!Q19=$AC$69,'[1]Multi-Field'!Q19=$AC$74,'[1]Multi-Field'!Q19=$AC$71,'[1]Multi-Field'!Q19=$AC$70),"x","")</f>
        <v/>
      </c>
      <c r="AU179" s="387" t="str">
        <f>IF('[1]Multi-Field'!Q19=$AC$72,"x","")</f>
        <v/>
      </c>
      <c r="AV179" s="387" t="str">
        <f>IF('[1]Multi-Field'!Q19=$AC$73,"x","")</f>
        <v/>
      </c>
      <c r="AW179" s="387" t="str">
        <f>IF('[1]Multi-Field'!Q19=$AC$83,"x","")</f>
        <v/>
      </c>
      <c r="AX179" s="387" t="str">
        <f>IF('[1]Multi-Field'!Q19=$AC$84,"x","")</f>
        <v/>
      </c>
      <c r="AY179" s="387" t="str">
        <f>IF('[1]Multi-Field'!Q19=$AC$97,"x","")</f>
        <v/>
      </c>
      <c r="AZ179" s="387" t="str">
        <f>IF('[1]Multi-Field'!Q19=$AC$99,"x","")</f>
        <v/>
      </c>
      <c r="BA179" s="387" t="str">
        <f>IF('[1]Multi-Field'!Q19=$AC$104,"x","")</f>
        <v/>
      </c>
      <c r="BB179" s="387" t="str">
        <f>IF('[1]Multi-Field'!Q19=$AC$105,"x","")</f>
        <v/>
      </c>
      <c r="BC179" s="388"/>
      <c r="BF179" s="411" t="s">
        <v>1347</v>
      </c>
      <c r="BG179" s="412">
        <v>2</v>
      </c>
      <c r="BH179" s="412">
        <v>2</v>
      </c>
      <c r="BI179" s="412">
        <v>3.5</v>
      </c>
      <c r="BJ179" s="409" t="e">
        <f>IF(AND('[1]Single Field'!#REF!=[1]Lists!BF179,'[1]Single Field'!#REF!="Drained"),"x",IF(AND('[1]Single Field'!#REF!=[1]Lists!BF179,'[1]Single Field'!#REF!="Undrained"),O,""))</f>
        <v>#REF!</v>
      </c>
      <c r="BK179" s="409" t="str">
        <f>IF(AND('[1]Multi-Field'!$E$3=[1]Lists!BF179,'[1]Multi-Field'!$F$3="Drained"),BI179,IF(AND('[1]Multi-Field'!$E$3=BF179,'[1]Multi-Field'!$F$3="undrained"),BH179,""))</f>
        <v/>
      </c>
      <c r="BL179" s="409" t="str">
        <f>IF(AND('[1]Multi-Field'!$E$4=BF179,'[1]Multi-Field'!$F$4="Drained"),BI179,IF(AND('[1]Multi-Field'!$E$4=BF179,'[1]Multi-Field'!$F$4="undrained"),BH179,""))</f>
        <v/>
      </c>
      <c r="BM179" s="409" t="str">
        <f>IF(AND('[1]Multi-Field'!$E$5=BF179,'[1]Multi-Field'!$F$5="Drained"),BI179,IF(AND('[1]Multi-Field'!$E$5=BF179,'[1]Multi-Field'!$F$5="undrained"),BH179,""))</f>
        <v/>
      </c>
      <c r="BN179" s="409" t="str">
        <f>IF(AND('[1]Multi-Field'!$E$6=BF179,'[1]Multi-Field'!$F$6="Drained"),BI179,IF(AND('[1]Multi-Field'!$E$6=BF179,'[1]Multi-Field'!$F$6="undrained"),BH179,""))</f>
        <v/>
      </c>
      <c r="BO179" s="409" t="str">
        <f>IF(AND('[1]Multi-Field'!$E$7=BF179,'[1]Multi-Field'!$F$7="Drained"),BI179,IF(AND('[1]Multi-Field'!$E$7=BF179,'[1]Multi-Field'!$F$7="undrained"),BH179,""))</f>
        <v/>
      </c>
      <c r="BP179" s="409" t="str">
        <f>IF(AND('[1]Multi-Field'!$E$8=BF179,'[1]Multi-Field'!$F$8="Drained"),BI179,IF(AND('[1]Multi-Field'!$E$8=BF179,'[1]Multi-Field'!$F$8="undrained"),BH179,""))</f>
        <v/>
      </c>
      <c r="BQ179" s="409" t="str">
        <f>IF(AND('[1]Multi-Field'!$E$9=BF179,'[1]Multi-Field'!$F$9="Drained"),BI179,IF(AND('[1]Multi-Field'!$E$9=BF179,'[1]Multi-Field'!$F$9="undrained"),BH179,""))</f>
        <v/>
      </c>
      <c r="BR179" s="409" t="str">
        <f>IF(AND('[1]Multi-Field'!$E$10=BF179,'[1]Multi-Field'!$F$10="Drained"),BI179,IF(AND('[1]Multi-Field'!$E$10=BF179,'[1]Multi-Field'!$F$10="undrained"),BH179,""))</f>
        <v/>
      </c>
      <c r="BS179" s="409" t="str">
        <f>IF(AND('[1]Multi-Field'!$E$11=BF179,'[1]Multi-Field'!$F$11="Drained"),BI179,IF(AND('[1]Multi-Field'!$E$11=BF179,'[1]Multi-Field'!$F$11="undrained"),BH179,""))</f>
        <v/>
      </c>
      <c r="BT179" s="409" t="str">
        <f>IF(AND('[1]Multi-Field'!$E$12=BF179,'[1]Multi-Field'!$F$12="Drained"),BI179,IF(AND('[1]Multi-Field'!$E$12=BF179,'[1]Multi-Field'!$F$12="undrained"),BH179,""))</f>
        <v/>
      </c>
      <c r="BU179" s="409" t="str">
        <f>IF(AND('[1]Multi-Field'!$E$13=BF179,'[1]Multi-Field'!$F$13="Drained"),BI179,IF(AND('[1]Multi-Field'!$E$3=BF179,'[1]Multi-Field'!$F$13="undrained"),BH179,""))</f>
        <v/>
      </c>
      <c r="BV179" s="409" t="str">
        <f>IF(AND('[1]Multi-Field'!$E$14=BF179,'[1]Multi-Field'!$F$14="Drained"),BI179,IF(AND('[1]Multi-Field'!$E$14=BF179,'[1]Multi-Field'!$F$14="undrained"),BH179,""))</f>
        <v/>
      </c>
      <c r="BW179" s="409" t="str">
        <f>IF(AND('[1]Multi-Field'!$E$15=BF179,'[1]Multi-Field'!$F$15="Drained"),BI179,IF(AND('[1]Multi-Field'!$E$15=BF179,'[1]Multi-Field'!$F$15="undrained"),BH179,""))</f>
        <v/>
      </c>
      <c r="BX179" s="409" t="str">
        <f>IF(AND('[1]Multi-Field'!$E$16=[1]Lists!BF179,'[1]Multi-Field'!$F$16="Drained"),BI179,IF(AND('[1]Multi-Field'!$E$16=[1]Lists!BF179,'[1]Multi-Field'!$F$16="undrained"),BH179,""))</f>
        <v/>
      </c>
      <c r="BY179" s="409" t="str">
        <f>IF(AND('[1]Multi-Field'!$E$17=[1]Lists!BF179,'[1]Multi-Field'!$F$17="Drained"),BI179,IF(AND('[1]Multi-Field'!$E$17=[1]Lists!BF179,'[1]Multi-Field'!$F$17="undrained"),BH179,""))</f>
        <v/>
      </c>
      <c r="BZ179" s="409" t="str">
        <f>IF(AND('[1]Multi-Field'!$E$18=[1]Lists!BF179,'[1]Multi-Field'!$F$18="Drained"),BI179,IF(AND('[1]Multi-Field'!$E$18=[1]Lists!BF179,'[1]Multi-Field'!$F$18="undrained"),BH179,""))</f>
        <v/>
      </c>
      <c r="CA179" s="409" t="str">
        <f>IF(AND('[1]Multi-Field'!$E$19=[1]Lists!BF179,'[1]Multi-Field'!$F$19="Drained"),BI179,IF(AND('[1]Multi-Field'!$E$19=[1]Lists!BF179,'[1]Multi-Field'!$F$19="undrained"),BH179,""))</f>
        <v/>
      </c>
      <c r="CB179" s="409" t="str">
        <f>IF(AND('[1]Multi-Field'!$E$20=[1]Lists!BF179,'[1]Multi-Field'!$F$20="Drained"),BI179,IF(AND('[1]Multi-Field'!$E$20=[1]Lists!BF179,'[1]Multi-Field'!$F$20="undrained"),BH179,""))</f>
        <v/>
      </c>
      <c r="CC179" s="409" t="str">
        <f>IF(AND('[1]Multi-Field'!$E$21=[1]Lists!BF179,'[1]Multi-Field'!$F$21="Drained"),BI179,IF(AND('[1]Multi-Field'!$E$21=[1]Lists!BF179,'[1]Multi-Field'!$F$21="undrained"),BH179,""))</f>
        <v/>
      </c>
      <c r="CD179" s="409" t="str">
        <f>IF(AND('[1]Multi-Field'!$E$22=[1]Lists!BF179,'[1]Multi-Field'!$F$22="Drained"),BI179,IF(AND('[1]Multi-Field'!$E$22=[1]Lists!BF179,'[1]Multi-Field'!$F$22="undrained"),BH179,""))</f>
        <v/>
      </c>
      <c r="CE179" s="409" t="str">
        <f>IF(AND('[1]Multi-Field'!$E$23=[1]Lists!BF179,'[1]Multi-Field'!$F$23="Drained"),BI179,IF(AND('[1]Multi-Field'!$E$23=[1]Lists!BF179,'[1]Multi-Field'!$F$23="undrained"),BH179,""))</f>
        <v/>
      </c>
      <c r="CF179" s="409" t="str">
        <f>IF(AND('[1]Multi-Field'!$E$24=[1]Lists!BF179,'[1]Multi-Field'!$F$24="Drained"),BI179,IF(AND('[1]Multi-Field'!$E$24=[1]Lists!BF179,'[1]Multi-Field'!$F$24="undrained"),BH179,""))</f>
        <v/>
      </c>
      <c r="CG179" s="409" t="str">
        <f>IF(AND('[1]Multi-Field'!$E$25=[1]Lists!BF179,'[1]Multi-Field'!$F$25="Drained"),BI179,IF(AND('[1]Multi-Field'!$E$25=[1]Lists!BF179,'[1]Multi-Field'!$F$25="undrained"),BH179,""))</f>
        <v/>
      </c>
      <c r="CH179" s="409" t="str">
        <f>IF(AND('[1]Multi-Field'!$E$26=[1]Lists!BF179,'[1]Multi-Field'!$F$26="Drained"),BI179,IF(AND('[1]Multi-Field'!$E$26=[1]Lists!BF179,'[1]Multi-Field'!$F$26="undrained"),BH179,""))</f>
        <v/>
      </c>
      <c r="CI179" s="409" t="str">
        <f>IF(AND('[1]Multi-Field'!$E$27=[1]Lists!BF179,'[1]Multi-Field'!$F$27="Drained"),BI179,IF(AND('[1]Multi-Field'!$E$27=[1]Lists!BF179,'[1]Multi-Field'!$F$27="undrained"),BH179,""))</f>
        <v/>
      </c>
      <c r="CJ179" s="409" t="str">
        <f>IF(AND('[1]Multi-Field'!$E$28=[1]Lists!BF179,'[1]Multi-Field'!$F$28="Drained"),BI179,IF(AND('[1]Multi-Field'!$E$28=[1]Lists!BF179,'[1]Multi-Field'!$F$28="undrained"),BH179,""))</f>
        <v/>
      </c>
      <c r="CK179" s="409" t="str">
        <f>IF(AND('[1]Multi-Field'!$E$29=[1]Lists!BF179,'[1]Multi-Field'!$F$29="Drained"),BI179,IF(AND('[1]Multi-Field'!$E$29=[1]Lists!BF179,'[1]Multi-Field'!$F$29="undrained"),BH179,""))</f>
        <v/>
      </c>
      <c r="CL179" s="409" t="str">
        <f>IF(AND('[1]Multi-Field'!$E$30=[1]Lists!BF179,'[1]Multi-Field'!$F$30="Drained"),BI179,IF(AND('[1]Multi-Field'!$E$30=[1]Lists!BF179,'[1]Multi-Field'!$F$30="undrained"),BH179,""))</f>
        <v/>
      </c>
      <c r="CM179" s="409" t="str">
        <f>IF(AND('[1]Multi-Field'!$E$31=[1]Lists!BF179,'[1]Multi-Field'!$F$31="Drained"),BI179,IF(AND('[1]Multi-Field'!$E$31=[1]Lists!BF179,'[1]Multi-Field'!$F$31="undrained"),BH179,""))</f>
        <v/>
      </c>
      <c r="CN179" s="409" t="str">
        <f>IF(AND('[1]Multi-Field'!$E$32=[1]Lists!BF179,'[1]Multi-Field'!$F$32="Drained"),BI179,IF(AND('[1]Multi-Field'!$E$32=[1]Lists!BF179,'[1]Multi-Field'!$F$32="undrained"),BH179,""))</f>
        <v/>
      </c>
      <c r="CO179" s="409" t="str">
        <f>IF(AND('[1]Multi-Field'!$E$33=[1]Lists!BF179,'[1]Multi-Field'!$F$33="Drained"),BI179,IF(AND('[1]Multi-Field'!$E$33=[1]Lists!BF179,'[1]Multi-Field'!$F$33="undrained"),BH179,""))</f>
        <v/>
      </c>
      <c r="CP179" s="409" t="str">
        <f>IF(AND('[1]Multi-Field'!$E$34=[1]Lists!BF179,'[1]Multi-Field'!$F$34="Drained"),BI179,IF(AND('[1]Multi-Field'!$E$34=[1]Lists!BF179,'[1]Multi-Field'!$F$34="undrained"),BH179,""))</f>
        <v/>
      </c>
      <c r="CQ179" s="409" t="str">
        <f>IF(AND('[1]Multi-Field'!$E$35=[1]Lists!BF179,'[1]Multi-Field'!$F$35="Drained"),BI179,IF(AND('[1]Multi-Field'!$E$35=[1]Lists!BF179,'[1]Multi-Field'!$F$35="undrained"),BH179,""))</f>
        <v/>
      </c>
      <c r="CR179" s="409" t="str">
        <f>IF(AND('[1]Multi-Field'!$E$36=[1]Lists!BF179,'[1]Multi-Field'!$F$36="Drained"),BI179,IF(AND('[1]Multi-Field'!$E$36=[1]Lists!BF179,'[1]Multi-Field'!$F$36="undrained"),BH179,""))</f>
        <v/>
      </c>
      <c r="CS179" s="409" t="str">
        <f>IF(AND('[1]Multi-Field'!$E$37=[1]Lists!BF179,'[1]Multi-Field'!$F$37="Drained"),BI179,IF(AND('[1]Multi-Field'!$E$37=[1]Lists!BF179,'[1]Multi-Field'!$F$37="undrained"),BH179,""))</f>
        <v/>
      </c>
      <c r="CT179" s="409" t="str">
        <f>IF(AND('[1]Multi-Field'!$E$38=[1]Lists!BF179,'[1]Multi-Field'!$F$38="Drained"),BI179,IF(AND('[1]Multi-Field'!$E$38=[1]Lists!BF179,'[1]Multi-Field'!$F$38="undrained"),BH179,""))</f>
        <v/>
      </c>
      <c r="CU179" s="409" t="str">
        <f>IF(AND('[1]Multi-Field'!$E$39=[1]Lists!BF179,'[1]Multi-Field'!$F$39="Drained"),BI179,IF(AND('[1]Multi-Field'!$E$39=[1]Lists!BF179,'[1]Multi-Field'!$F$39="undrained"),BH179,""))</f>
        <v/>
      </c>
      <c r="CV179" s="409" t="str">
        <f>IF(AND('[1]Multi-Field'!$E$40=[1]Lists!BF179,'[1]Multi-Field'!$F$40="Drained"),BI179,IF(AND('[1]Multi-Field'!$E$40=[1]Lists!BF179,'[1]Multi-Field'!$F$40="undrained"),BH179,""))</f>
        <v/>
      </c>
      <c r="CW179" s="409" t="str">
        <f>IF(AND('[1]Multi-Field'!$E$41=[1]Lists!BF179,'[1]Multi-Field'!$F$40="Drained"),BI179,IF(AND('[1]Multi-Field'!$E$40=[1]Lists!BF179,'[1]Multi-Field'!$F$40="undrained"),BH179,""))</f>
        <v/>
      </c>
      <c r="CX179" s="409" t="str">
        <f>IF(AND('[1]Multi-Field'!$E$42=[1]Lists!BF179,'[1]Multi-Field'!$F$42="Drained"),BI179,IF(AND('[1]Multi-Field'!$E$42=[1]Lists!BF179,'[1]Multi-Field'!$F$42="undrained"),BH179,""))</f>
        <v/>
      </c>
      <c r="CY179" s="409" t="str">
        <f>IF(AND('[1]Multi-Field'!$E$43=[1]Lists!BF179,'[1]Multi-Field'!$F$43="Drained"),BI179,IF(AND('[1]Multi-Field'!$E$43=[1]Lists!BF179,'[1]Multi-Field'!$F$43="undrained"),BH179,""))</f>
        <v/>
      </c>
      <c r="CZ179" s="409" t="str">
        <f>IF(AND('[1]Multi-Field'!$E$44=[1]Lists!BF179,'[1]Multi-Field'!$F$44="Drained"),BI179,IF(AND('[1]Multi-Field'!$E$44=[1]Lists!BF179,'[1]Multi-Field'!$F$44="undrained"),BH179,""))</f>
        <v/>
      </c>
      <c r="DA179" s="409" t="str">
        <f>IF(AND('[1]Multi-Field'!$E$45=[1]Lists!BF179,'[1]Multi-Field'!$F$45="Drained"),BI179,IF(AND('[1]Multi-Field'!$E$45=[1]Lists!BF179,'[1]Multi-Field'!$F$45="undrained"),BH179,""))</f>
        <v/>
      </c>
      <c r="DB179" s="409" t="str">
        <f>IF(AND('[1]Multi-Field'!$E$46=[1]Lists!BF179,'[1]Multi-Field'!$F$46="Drained"),BI179,IF(AND('[1]Multi-Field'!$E$46=[1]Lists!BF179,'[1]Multi-Field'!$F$46="undrained"),BH179,""))</f>
        <v/>
      </c>
      <c r="DC179" s="409" t="str">
        <f>IF(AND('[1]Multi-Field'!$E$47=[1]Lists!BF179,'[1]Multi-Field'!$F$47="Drained"),BI179,IF(AND('[1]Multi-Field'!$E$47=[1]Lists!BF179,'[1]Multi-Field'!$F$47="undrained"),BH179,""))</f>
        <v/>
      </c>
      <c r="DD179" s="409" t="str">
        <f>IF(AND('[1]Multi-Field'!$E$48=[1]Lists!BF179,'[1]Multi-Field'!$F$48="Drained"),BI179,IF(AND('[1]Multi-Field'!$E$48=[1]Lists!BF179,'[1]Multi-Field'!$F$48="undrained"),BH179,""))</f>
        <v/>
      </c>
      <c r="DE179" s="409" t="str">
        <f>IF(AND('[1]Multi-Field'!$E$49=[1]Lists!BF179,'[1]Multi-Field'!$F$49="Drained"),BI179,IF(AND('[1]Multi-Field'!$E$49=[1]Lists!BF179,'[1]Multi-Field'!$F$9="undrained"),BH179,""))</f>
        <v/>
      </c>
      <c r="DF179" s="409" t="str">
        <f>IF(AND('[1]Multi-Field'!$E$50=[1]Lists!BF179,'[1]Multi-Field'!$F$50="Drained"),BI179,IF(AND('[1]Multi-Field'!$E$50=[1]Lists!BF179,'[1]Multi-Field'!$F$50="undrained"),BH179,""))</f>
        <v/>
      </c>
      <c r="DG179" s="409" t="str">
        <f>IF(AND('[1]Multi-Field'!$E$51=[1]Lists!BF179,'[1]Multi-Field'!$F$51="Drained"),BI179,IF(AND('[1]Multi-Field'!$E$51=[1]Lists!BF179,'[1]Multi-Field'!$F$51="undrained"),BH179,""))</f>
        <v/>
      </c>
      <c r="DH179" s="409" t="str">
        <f>IF(AND('[1]Multi-Field'!$E$52=[1]Lists!BF179,'[1]Multi-Field'!$F$52="Drained"),BI179,IF(AND('[1]Multi-Field'!$E$52=[1]Lists!BF179,'[1]Multi-Field'!$F$52="undrained"),BH179,""))</f>
        <v/>
      </c>
      <c r="DI179" s="409" t="str">
        <f>IF(AND('[1]Multi-Field'!$E$53=[1]Lists!BF179,'[1]Multi-Field'!$F$53="Drained"),BI179,IF(AND('[1]Multi-Field'!$E$53=[1]Lists!BF179,'[1]Multi-Field'!$F$53="undrained"),BH179,""))</f>
        <v/>
      </c>
      <c r="DJ179" s="409" t="str">
        <f>IF(AND('[1]Multi-Field'!$E$54=[1]Lists!BF179,'[1]Multi-Field'!$F$54="Drained"),BI179,IF(AND('[1]Multi-Field'!$E$54=[1]Lists!BF179,'[1]Multi-Field'!$F$54="undrained"),BH179,""))</f>
        <v/>
      </c>
      <c r="DK179" s="409" t="str">
        <f>IF(AND('[1]Multi-Field'!$E$55=[1]Lists!BF179,'[1]Multi-Field'!$F$55="Drained"),BI179,IF(AND('[1]Multi-Field'!$E$55=[1]Lists!BF179,'[1]Multi-Field'!$F$55="undrained"),BH179,""))</f>
        <v/>
      </c>
      <c r="DL179" s="409" t="str">
        <f>IF(AND('[1]Multi-Field'!$E$56=[1]Lists!BF179,'[1]Multi-Field'!$F$56="Drained"),BI179,IF(AND('[1]Multi-Field'!$E$56=[1]Lists!BF179,'[1]Multi-Field'!$F$56="undrained"),BH179,""))</f>
        <v/>
      </c>
      <c r="DM179" s="409" t="str">
        <f>IF(AND('[1]Multi-Field'!$E$57=[1]Lists!BF179,'[1]Multi-Field'!$F$57="Drained"),BI179,IF(AND('[1]Multi-Field'!$E$57=[1]Lists!BF179,'[1]Multi-Field'!$F$57="undrained"),BH179,""))</f>
        <v/>
      </c>
      <c r="DN179" s="409" t="str">
        <f>IF(AND('[1]Multi-Field'!$E$58=[1]Lists!BF179,'[1]Multi-Field'!$F$58="Drained"),BI179,IF(AND('[1]Multi-Field'!$E$58=[1]Lists!BF179,'[1]Multi-Field'!$F$58="undrained"),BH179,""))</f>
        <v/>
      </c>
      <c r="DO179" s="409" t="str">
        <f>IF(AND('[1]Multi-Field'!$E$59=[1]Lists!BF179,'[1]Multi-Field'!$F$59="Drained"),BI179,IF(AND('[1]Multi-Field'!$E$59=[1]Lists!BF179,'[1]Multi-Field'!$F$59="undrained"),BH179,""))</f>
        <v/>
      </c>
      <c r="DP179" s="409" t="str">
        <f>IF(AND('[1]Multi-Field'!$E$60=[1]Lists!BF179,'[1]Multi-Field'!$F$60="Drained"),BI179,IF(AND('[1]Multi-Field'!$E$60=[1]Lists!BF179,'[1]Multi-Field'!$F$60="undrained"),BH179,""))</f>
        <v/>
      </c>
      <c r="DQ179" s="409" t="str">
        <f>IF(AND('[1]Multi-Field'!$E$61=[1]Lists!BF179,'[1]Multi-Field'!$F$61="Drained"),BI179,IF(AND('[1]Multi-Field'!$E$61=[1]Lists!BF179,'[1]Multi-Field'!$F$61="undrained"),BH179,""))</f>
        <v/>
      </c>
      <c r="DR179" s="409" t="str">
        <f>IF(AND('[1]Multi-Field'!$E$62=[1]Lists!BF179,'[1]Multi-Field'!$F$62="Drained"),BI179,IF(AND('[1]Multi-Field'!$E$62=[1]Lists!BF179,'[1]Multi-Field'!$F$62="undrained"),BH179,""))</f>
        <v/>
      </c>
      <c r="DS179" s="409" t="str">
        <f>IF(AND('[1]Multi-Field'!$E$63=[1]Lists!BF179,'[1]Multi-Field'!$F$63="Drained"),BI179,IF(AND('[1]Multi-Field'!$E$63=[1]Lists!BF179,'[1]Multi-Field'!$F$63="undrained"),BH179,""))</f>
        <v/>
      </c>
      <c r="DT179" s="409" t="str">
        <f>IF(AND('[1]Multi-Field'!$E$64=[1]Lists!BF179,'[1]Multi-Field'!$F$64="Drained"),BI179,IF(AND('[1]Multi-Field'!$E$64=[1]Lists!BF179,'[1]Multi-Field'!$F$64="undrained"),BH179,""))</f>
        <v/>
      </c>
      <c r="DU179" s="409" t="str">
        <f>IF(AND('[1]Multi-Field'!$E$65=[1]Lists!BF179,'[1]Multi-Field'!$F$65="Drained"),BI179,IF(AND('[1]Multi-Field'!$E$65=[1]Lists!BF179,'[1]Multi-Field'!$F$65="undrained"),BH179,""))</f>
        <v/>
      </c>
      <c r="DV179" s="409" t="str">
        <f>IF(AND('[1]Multi-Field'!$E$66=[1]Lists!BF179,'[1]Multi-Field'!$F$66="Drained"),BI179,IF(AND('[1]Multi-Field'!$E$66=[1]Lists!BF179,'[1]Multi-Field'!$F$66="undrained"),BH179,""))</f>
        <v/>
      </c>
      <c r="DW179" s="409" t="str">
        <f>IF(AND('[1]Multi-Field'!$E$67=[1]Lists!BF179,'[1]Multi-Field'!$F$67="Drained"),BI179,IF(AND('[1]Multi-Field'!$E$67=[1]Lists!BF179,'[1]Multi-Field'!$F$67="undrained"),BH179,""))</f>
        <v/>
      </c>
      <c r="DX179" s="409" t="str">
        <f>IF(AND('[1]Multi-Field'!$E$68=[1]Lists!BF179,'[1]Multi-Field'!$F$68="Drained"),BI179,IF(AND('[1]Multi-Field'!$E$68=[1]Lists!BF179,'[1]Multi-Field'!$F$68="undrained"),BH179,""))</f>
        <v/>
      </c>
      <c r="DY179" s="409" t="str">
        <f>IF(AND('[1]Multi-Field'!$E$69=[1]Lists!BF179,'[1]Multi-Field'!$F$69="Drained"),BI179,IF(AND('[1]Multi-Field'!$E$69=[1]Lists!BF179,'[1]Multi-Field'!$F$69="undrained"),BH179,""))</f>
        <v/>
      </c>
      <c r="DZ179" s="409" t="str">
        <f>IF(AND('[1]Multi-Field'!$E$70=[1]Lists!BF179,'[1]Multi-Field'!$F$70="Drained"),BI179,IF(AND('[1]Multi-Field'!$E$70=[1]Lists!BF179,'[1]Multi-Field'!$F$70="undrained"),BH179,""))</f>
        <v/>
      </c>
      <c r="EA179" s="409" t="str">
        <f>IF(AND('[1]Multi-Field'!$E$71=[1]Lists!BF179,'[1]Multi-Field'!$F$71="Drained"),BI179,IF(AND('[1]Multi-Field'!$E$71=[1]Lists!BF179,'[1]Multi-Field'!$F$71="undrained"),BH179,""))</f>
        <v/>
      </c>
      <c r="EB179" s="409" t="str">
        <f>IF(AND('[1]Multi-Field'!$E$72=[1]Lists!BF179,'[1]Multi-Field'!$F$72="Drained"),BI179,IF(AND('[1]Multi-Field'!$E$72=[1]Lists!BF179,'[1]Multi-Field'!$F$72="undrained"),BH179,""))</f>
        <v/>
      </c>
      <c r="EC179" s="409" t="str">
        <f>IF(AND('[1]Multi-Field'!$E$73=[1]Lists!BF179,'[1]Multi-Field'!$F$73="Drained"),BI179,IF(AND('[1]Multi-Field'!$E$73=[1]Lists!BF179,'[1]Multi-Field'!$F$73="undrained"),BH179,""))</f>
        <v/>
      </c>
      <c r="ED179" s="409" t="str">
        <f>IF(AND('[1]Multi-Field'!$E$74=[1]Lists!BF179,'[1]Multi-Field'!$F$74="Drained"),BI179,IF(AND('[1]Multi-Field'!$E$74=[1]Lists!BF179,'[1]Multi-Field'!$F$74="undrained"),BH179,""))</f>
        <v/>
      </c>
      <c r="EE179" s="409" t="str">
        <f>IF(AND('[1]Multi-Field'!$E$75=[1]Lists!BF179,'[1]Multi-Field'!$F$75="Drained"),BI179,IF(AND('[1]Multi-Field'!$E$75=[1]Lists!BF179,'[1]Multi-Field'!$F$75="undrained"),BH179,""))</f>
        <v/>
      </c>
      <c r="EF179" s="409" t="str">
        <f>IF(AND('[1]Multi-Field'!$E$76=[1]Lists!BF179,'[1]Multi-Field'!$F$76="Drained"),BI179,IF(AND('[1]Multi-Field'!$E$76=[1]Lists!BF179,'[1]Multi-Field'!$F$6="undrained"),BH179,""))</f>
        <v/>
      </c>
      <c r="EG179" s="409" t="str">
        <f>IF(AND('[1]Multi-Field'!$E$77=[1]Lists!BF179,'[1]Multi-Field'!$F$77="Drained"),BI179,IF(AND('[1]Multi-Field'!$E$77=[1]Lists!BF179,'[1]Multi-Field'!$F$77="undrained"),BH179,""))</f>
        <v/>
      </c>
      <c r="EH179" s="409" t="str">
        <f>IF(AND('[1]Multi-Field'!$E$78=[1]Lists!BF179,'[1]Multi-Field'!$F$78="Drained"),BI179,IF(AND('[1]Multi-Field'!$E$78=[1]Lists!BF179,'[1]Multi-Field'!$F$78="undrained"),BH179,""))</f>
        <v/>
      </c>
      <c r="EI179" s="409" t="str">
        <f>IF(AND('[1]Multi-Field'!$E$79=[1]Lists!BF179,'[1]Multi-Field'!$F$79="Drained"),BI179,IF(AND('[1]Multi-Field'!$E$79=[1]Lists!BF179,'[1]Multi-Field'!$F$79="undrained"),BH179,""))</f>
        <v/>
      </c>
      <c r="EJ179" s="409" t="str">
        <f>IF(AND('[1]Multi-Field'!$E$80=[1]Lists!BF179,'[1]Multi-Field'!$F$80="Drained"),BI179,IF(AND('[1]Multi-Field'!$E$80=[1]Lists!BF179,'[1]Multi-Field'!$F$80="undrained"),BH179,""))</f>
        <v/>
      </c>
      <c r="EK179" s="409" t="str">
        <f>IF(AND('[1]Multi-Field'!$E$81=[1]Lists!BF179,'[1]Multi-Field'!$F$81="Drained"),BI179,IF(AND('[1]Multi-Field'!$E$81=[1]Lists!BF179,'[1]Multi-Field'!$F$81="undrained"),BH179,""))</f>
        <v/>
      </c>
      <c r="EL179" s="409" t="str">
        <f>IF(AND('[1]Multi-Field'!$E$82=[1]Lists!BF179,'[1]Multi-Field'!$F$82="Drained"),BI179,IF(AND('[1]Multi-Field'!$E$82=[1]Lists!BF179,'[1]Multi-Field'!$F$82="undrained"),BH179,""))</f>
        <v/>
      </c>
      <c r="EM179" s="409" t="str">
        <f>IF(AND('[1]Multi-Field'!$E$83=[1]Lists!BF179,'[1]Multi-Field'!$F$83="Drained"),BI179,IF(AND('[1]Multi-Field'!$E$83=[1]Lists!BF179,'[1]Multi-Field'!$F$83="undrained"),BH179,""))</f>
        <v/>
      </c>
      <c r="EN179" s="409" t="str">
        <f>IF(AND('[1]Multi-Field'!$E$84=[1]Lists!BF179,'[1]Multi-Field'!$F$84="Drained"),BI179,IF(AND('[1]Multi-Field'!$E$84=[1]Lists!BF179,'[1]Multi-Field'!$F$84="undrained"),BH179,""))</f>
        <v/>
      </c>
      <c r="EO179" s="409" t="str">
        <f>IF(AND('[1]Multi-Field'!$E$85=[1]Lists!BF179,'[1]Multi-Field'!$F$85="Drained"),BI179,IF(AND('[1]Multi-Field'!$E$85=[1]Lists!BF179,'[1]Multi-Field'!$F$85="undrained"),BH179,""))</f>
        <v/>
      </c>
      <c r="EP179" s="409" t="str">
        <f>IF(AND('[1]Multi-Field'!$E$86=[1]Lists!BF179,'[1]Multi-Field'!$F$86="Drained"),BI179,IF(AND('[1]Multi-Field'!$E$86=[1]Lists!BF179,'[1]Multi-Field'!$F$86="undrained"),BH179,""))</f>
        <v/>
      </c>
      <c r="EQ179" s="409" t="str">
        <f>IF(AND('[1]Multi-Field'!$E$87=[1]Lists!BF179,'[1]Multi-Field'!$F$87="Drained"),BI179,IF(AND('[1]Multi-Field'!$E$87=[1]Lists!BF179,'[1]Multi-Field'!$F$87="undrained"),BH179,""))</f>
        <v/>
      </c>
      <c r="ER179" s="409" t="str">
        <f>IF(AND('[1]Multi-Field'!$E$88=[1]Lists!BF179,'[1]Multi-Field'!$F$88="Drained"),BI179,IF(AND('[1]Multi-Field'!$E$88=[1]Lists!BF179,'[1]Multi-Field'!$F$88="undrained"),BH179,""))</f>
        <v/>
      </c>
      <c r="ES179" s="409" t="str">
        <f>IF(AND('[1]Multi-Field'!$E$89=[1]Lists!BF179,'[1]Multi-Field'!$F$89="Drained"),BI179,IF(AND('[1]Multi-Field'!$E$89=[1]Lists!BF179,'[1]Multi-Field'!$F$89="undrained"),BH179,""))</f>
        <v/>
      </c>
      <c r="ET179" s="409" t="str">
        <f>IF(AND('[1]Multi-Field'!$E$90=[1]Lists!BF179,'[1]Multi-Field'!$F$90="Drained"),BI179,IF(AND('[1]Multi-Field'!$E$90=[1]Lists!BF179,'[1]Multi-Field'!$F$90="undrained"),BH179,""))</f>
        <v/>
      </c>
      <c r="EU179" s="409" t="str">
        <f>IF(AND('[1]Multi-Field'!$E$91=[1]Lists!BF179,'[1]Multi-Field'!$F$91="Drained"),BI179,IF(AND('[1]Multi-Field'!$E$91=[1]Lists!BF179,'[1]Multi-Field'!$F$91="undrained"),BH179,""))</f>
        <v/>
      </c>
      <c r="EV179" s="409" t="str">
        <f>IF(AND('[1]Multi-Field'!$E$92=[1]Lists!BF179,'[1]Multi-Field'!$F$92="Drained"),BI179,IF(AND('[1]Multi-Field'!$E$92=[1]Lists!BF179,'[1]Multi-Field'!$F$92="undrained"),BH179,""))</f>
        <v/>
      </c>
      <c r="EW179" s="409" t="str">
        <f>IF(AND('[1]Multi-Field'!$E$93=[1]Lists!BF179,'[1]Multi-Field'!$F$93="Drained"),BI179,IF(AND('[1]Multi-Field'!$E$93=[1]Lists!BF179,'[1]Multi-Field'!$F$93="undrained"),BH179,""))</f>
        <v/>
      </c>
      <c r="EX179" s="409" t="str">
        <f>IF(AND('[1]Multi-Field'!$E$94=[1]Lists!BF179,'[1]Multi-Field'!$F$94="Drained"),BI179,IF(AND('[1]Multi-Field'!$E$94=[1]Lists!BF179,'[1]Multi-Field'!$F$94="undrained"),BH179,""))</f>
        <v/>
      </c>
      <c r="EY179" s="409" t="str">
        <f>IF(AND('[1]Multi-Field'!$E$95=[1]Lists!BF179,'[1]Multi-Field'!$F$95="Drained"),BI179,IF(AND('[1]Multi-Field'!$E$95=[1]Lists!BF179,'[1]Multi-Field'!$F$95="undrained"),BH179,""))</f>
        <v/>
      </c>
      <c r="EZ179" s="409" t="str">
        <f>IF(AND('[1]Multi-Field'!$E$96=[1]Lists!BF179,'[1]Multi-Field'!$F$96="Drained"),BI179,IF(AND('[1]Multi-Field'!$E$96=[1]Lists!BF179,'[1]Multi-Field'!$F$96="undrained"),BH179,""))</f>
        <v/>
      </c>
      <c r="FA179" s="409" t="str">
        <f>IF(AND('[1]Multi-Field'!$E$97=[1]Lists!BF179,'[1]Multi-Field'!$F$97="Drained"),BI179,IF(AND('[1]Multi-Field'!$E$97=[1]Lists!BF179,'[1]Multi-Field'!$F$97="undrained"),BH179,""))</f>
        <v/>
      </c>
      <c r="FB179" s="409" t="str">
        <f>IF(AND('[1]Multi-Field'!$E$98=[1]Lists!BF179,'[1]Multi-Field'!$F$98="Drained"),BI179,IF(AND('[1]Multi-Field'!$E$98=[1]Lists!BF179,'[1]Multi-Field'!$F$98="undrained"),BH179,""))</f>
        <v/>
      </c>
      <c r="FC179" s="409" t="str">
        <f>IF(AND('[1]Multi-Field'!$E$99=[1]Lists!BF179,'[1]Multi-Field'!$F$99="Drained"),BI179,IF(AND('[1]Multi-Field'!$E$99=[1]Lists!BF179,'[1]Multi-Field'!$F$99="undrained"),BH179,""))</f>
        <v/>
      </c>
      <c r="FD179" s="409" t="str">
        <f>IF(AND('[1]Multi-Field'!$E$100=[1]Lists!BF179,'[1]Multi-Field'!$F$100="Drained"),BI179,IF(AND('[1]Multi-Field'!$E$100=[1]Lists!BF179,'[1]Multi-Field'!$F$100="undrained"),BH179,""))</f>
        <v/>
      </c>
      <c r="FE179" s="409" t="str">
        <f>IF(AND('[1]Multi-Field'!$E$101=[1]Lists!BF179,'[1]Multi-Field'!$F$101="Drained"),BI179,IF(AND('[1]Multi-Field'!$E$101=[1]Lists!BF179,'[1]Multi-Field'!$F$101="undrained"),BH179,""))</f>
        <v/>
      </c>
      <c r="FF179" s="409" t="str">
        <f>IF(AND('[1]Multi-Field'!$E$102=[1]Lists!BF179,'[1]Multi-Field'!$F$102="Drained"),BI179,IF(AND('[1]Multi-Field'!$E$102=[1]Lists!BF179,'[1]Multi-Field'!$F$102="undrained"),BH179,""))</f>
        <v/>
      </c>
      <c r="FG179" s="409" t="str">
        <f>IF(AND('[1]Multi-Field'!$E$103=[1]Lists!BF179,'[1]Multi-Field'!$F$103="Drained"),BI179,IF(AND('[1]Multi-Field'!$E$103=[1]Lists!BF179,'[1]Multi-Field'!$F$103="undrained"),BH179,""))</f>
        <v/>
      </c>
      <c r="FH179" s="409" t="str">
        <f>IF(AND('[1]Multi-Field'!$E$104=[1]Lists!BF179,'[1]Multi-Field'!$F$104="Drained"),BI179,IF(AND('[1]Multi-Field'!$E$104=[1]Lists!BF179,'[1]Multi-Field'!$F$104="undrained"),BH179,""))</f>
        <v/>
      </c>
      <c r="FI179" s="409" t="str">
        <f>IF(AND('[1]Multi-Field'!$E$105=[1]Lists!BF179,'[1]Multi-Field'!$F$105="Drained"),BI179,IF(AND('[1]Multi-Field'!$E$105=[1]Lists!BF179,'[1]Multi-Field'!$F$105="undrained"),BH179,""))</f>
        <v/>
      </c>
      <c r="FJ179" s="409" t="str">
        <f>IF(AND('[1]Multi-Field'!$E$106=[1]Lists!BF179,'[1]Multi-Field'!$F$106="Drained"),BI179,IF(AND('[1]Multi-Field'!$E$106=[1]Lists!BF179,'[1]Multi-Field'!$F$106="undrained"),BH179,""))</f>
        <v/>
      </c>
      <c r="FK179" s="409" t="str">
        <f>IF(AND('[1]Multi-Field'!$E$107=[1]Lists!BF179,'[1]Multi-Field'!$F$107="Drained"),BI179,IF(AND('[1]Multi-Field'!$E$107=[1]Lists!BF179,'[1]Multi-Field'!$F$107="undrained"),BH179,""))</f>
        <v/>
      </c>
      <c r="FL179" s="409" t="str">
        <f>IF(AND('[1]Multi-Field'!$E$108=[1]Lists!BF179,'[1]Multi-Field'!$F$108="Drained"),BI179,IF(AND('[1]Multi-Field'!$E$108=[1]Lists!BF179,'[1]Multi-Field'!$F$108="undrained"),BH179,""))</f>
        <v/>
      </c>
      <c r="FM179" s="409" t="str">
        <f>IF(AND('[1]Multi-Field'!$E$109=[1]Lists!BF179,'[1]Multi-Field'!$F$109="Drained"),BI179,IF(AND('[1]Multi-Field'!$E$109=[1]Lists!BF179,'[1]Multi-Field'!$F$109="undrained"),BH179,""))</f>
        <v/>
      </c>
      <c r="FN179" s="409" t="str">
        <f>IF(AND('[1]Multi-Field'!$E$110=[1]Lists!BF179,'[1]Multi-Field'!$F$110="Drained"),BI179,IF(AND('[1]Multi-Field'!$E$110=[1]Lists!BF179,'[1]Multi-Field'!$F$110="undrained"),BH179,""))</f>
        <v/>
      </c>
      <c r="FO179" s="409" t="str">
        <f>IF(AND('[1]Multi-Field'!$E$111=[1]Lists!BF179,'[1]Multi-Field'!$F$111="Drained"),BI179,IF(AND('[1]Multi-Field'!$E$111=[1]Lists!BF179,'[1]Multi-Field'!$F$111="undrained"),BH179,""))</f>
        <v/>
      </c>
      <c r="FP179" s="409" t="str">
        <f>IF(AND('[1]Multi-Field'!$E$112=[1]Lists!BF179,'[1]Multi-Field'!$F$112="Drained"),BI179,IF(AND('[1]Multi-Field'!$E$112=[1]Lists!BF179,'[1]Multi-Field'!$F$112="undrained"),BH179,""))</f>
        <v/>
      </c>
      <c r="FQ179" s="409" t="str">
        <f>IF(AND('[1]Multi-Field'!$E$113=[1]Lists!BF179,'[1]Multi-Field'!$F$113="Drained"),BI179,IF(AND('[1]Multi-Field'!$E$113=[1]Lists!BF179,'[1]Multi-Field'!$F$113="undrained"),BH179,""))</f>
        <v/>
      </c>
      <c r="FR179" s="409" t="str">
        <f>IF(AND('[1]Multi-Field'!$E$114=[1]Lists!BF179,'[1]Multi-Field'!$F$114="Drained"),BI179,IF(AND('[1]Multi-Field'!$E$114=[1]Lists!BF179,'[1]Multi-Field'!$F$114="undrained"),BH179,""))</f>
        <v/>
      </c>
      <c r="FS179" s="409" t="str">
        <f>IF(AND('[1]Multi-Field'!$E$115=[1]Lists!BF179,'[1]Multi-Field'!$F$115="Drained"),BI179,IF(AND('[1]Multi-Field'!$E$115=[1]Lists!BF179,'[1]Multi-Field'!$F$115="undrained"),BH179,""))</f>
        <v/>
      </c>
      <c r="FT179" s="409" t="str">
        <f>IF(AND('[1]Multi-Field'!$E$116=[1]Lists!BF179,'[1]Multi-Field'!$F$116="Drained"),BI179,IF(AND('[1]Multi-Field'!$E$116=[1]Lists!BF179,'[1]Multi-Field'!$F$116="undrained"),BH179,""))</f>
        <v/>
      </c>
      <c r="FU179" s="409" t="str">
        <f>IF(AND('[1]Multi-Field'!$E$117=[1]Lists!BF179,'[1]Multi-Field'!$F$117="Drained"),BI179,IF(AND('[1]Multi-Field'!$E$117=[1]Lists!BF179,'[1]Multi-Field'!$F$117="undrained"),BH179,""))</f>
        <v/>
      </c>
      <c r="FV179" s="409" t="str">
        <f>IF(AND('[1]Multi-Field'!$E$118=[1]Lists!BF179,'[1]Multi-Field'!$F$118="Drained"),BI179,IF(AND('[1]Multi-Field'!$E$118=[1]Lists!BF179,'[1]Multi-Field'!$F$118="undrained"),BH179,""))</f>
        <v/>
      </c>
      <c r="FW179" s="409" t="str">
        <f>IF(AND('[1]Multi-Field'!$E$119=[1]Lists!BF179,'[1]Multi-Field'!$F$119="Drained"),BI179,IF(AND('[1]Multi-Field'!$E$119=[1]Lists!BF179,'[1]Multi-Field'!$F$119="undrained"),BH179,""))</f>
        <v/>
      </c>
      <c r="FX179" s="409" t="str">
        <f>IF(AND('[1]Multi-Field'!$E$120=[1]Lists!BF179,'[1]Multi-Field'!$F$120="Drained"),BI179,IF(AND('[1]Multi-Field'!$E$120=[1]Lists!BF179,'[1]Multi-Field'!$F$120="undrained"),BH179,""))</f>
        <v/>
      </c>
    </row>
    <row r="180" spans="1:180" ht="13.5" customHeight="1">
      <c r="A180" s="7" t="s">
        <v>267</v>
      </c>
      <c r="B180" s="7"/>
      <c r="C180" s="7"/>
      <c r="D180" s="8">
        <v>75</v>
      </c>
      <c r="E180" s="8">
        <f t="shared" si="27"/>
        <v>75</v>
      </c>
      <c r="F180" s="8">
        <f t="shared" si="28"/>
        <v>75</v>
      </c>
      <c r="G180" s="8">
        <v>75</v>
      </c>
      <c r="H180" s="8">
        <v>75</v>
      </c>
      <c r="I180" s="8">
        <f t="shared" si="32"/>
        <v>75</v>
      </c>
      <c r="J180" s="8">
        <f t="shared" si="33"/>
        <v>75</v>
      </c>
      <c r="K180" s="8">
        <v>75</v>
      </c>
      <c r="L180" s="8">
        <v>120</v>
      </c>
      <c r="M180" s="8">
        <f t="shared" si="29"/>
        <v>120</v>
      </c>
      <c r="N180" s="8">
        <f t="shared" si="30"/>
        <v>120</v>
      </c>
      <c r="O180" s="8">
        <v>120</v>
      </c>
      <c r="P180" s="391">
        <v>155</v>
      </c>
      <c r="Q180" s="394"/>
      <c r="R180" s="395" t="b">
        <f>IF(OR('Multi-Field'!AA157=Lists!$AC$42,'Multi-Field'!AA157=Lists!$AC$43),IF('Multi-Field'!Z157="x",(IF('Multi-Field'!AC157=Lists!$Q$11,Lists!$R$11,IF('Multi-Field'!AC157=Lists!$Q$12,Lists!$R$12,IF('Multi-Field'!AC157=Lists!$Q$13,Lists!$R$13,IF('Multi-Field'!AC157=Lists!$Q$14,Lists!$R$14))))),IF('Multi-Field'!X157="x",(IF('Multi-Field'!AC157=Lists!$Q$11,Lists!$S$11,IF('Multi-Field'!AC157=Lists!$Q$12,Lists!$S$12,IF('Multi-Field'!AC157=Lists!$Q$13,Lists!$S$13,IF('Multi-Field'!AC157=Lists!$Q$14,Lists!$S$14))))),IF('Multi-Field'!V157="x",(IF('Multi-Field'!AC157=Lists!$Q$11,Lists!$T$11,IF('Multi-Field'!AC157=Lists!$Q$12,Lists!$T$12,IF('Multi-Field'!AC157=Lists!$Q$13,Lists!$T$13,IF('Multi-Field'!AC157=Lists!$Q$14,Lists!$T$14))))),0))))</f>
        <v>0</v>
      </c>
      <c r="S180" s="395" t="str">
        <f t="shared" si="38"/>
        <v/>
      </c>
      <c r="T180" s="395"/>
      <c r="U180" s="396"/>
      <c r="V180" s="383"/>
      <c r="W180" s="383" t="str">
        <f>IF(AND(OR('Multi-Field'!AF160=$S$3,'Multi-Field'!AF160=S168,'Multi-Field'!AF160=$S$7),'Multi-Field'!AN160&lt;18,'Multi-Field'!AN160&gt;0),35,IF('Multi-Field'!AF160=$S$4,55,IF(AND('Multi-Field'!AF160=$S$6,'Multi-Field'!AN160&lt;18),30,IF(AND('Multi-Field'!AN160&gt;17,OR('Multi-Field'!AF160=$S$3,'Multi-Field'!AF160=$S$5,'Multi-Field'!AF160= $S$6,'Multi-Field'!AF160=$S$7)),25,"0"))))</f>
        <v>0</v>
      </c>
      <c r="X180" s="383"/>
      <c r="Y180" s="383"/>
      <c r="AI180" s="384">
        <f>'[1]Multi-Field'!B176</f>
        <v>0</v>
      </c>
      <c r="AJ180" s="387" t="str">
        <f>IF(OR('[1]Multi-Field'!Q20=[1]Lists!$AC$42,'[1]Multi-Field'!Q20=[1]Lists!$AC$43),"x","")</f>
        <v/>
      </c>
      <c r="AK180" s="387" t="str">
        <f>IF(OR('[1]Multi-Field'!Q20=[1]Lists!$AC$6,'[1]Multi-Field'!Q20=$AC$2,'[1]Multi-Field'!Q20=$AC$4),"x","")</f>
        <v/>
      </c>
      <c r="AL180" s="387" t="str">
        <f>IF(OR('[1]Multi-Field'!Q20=[1]Lists!$AC$7,'[1]Multi-Field'!Q20=$AC$3,'[1]Multi-Field'!Q20=$AC$5),"x","")</f>
        <v/>
      </c>
      <c r="AM180" s="387" t="str">
        <f>IF(OR('[1]Multi-Field'!Q20=$AC$23,'[1]Multi-Field'!Q20=$AC$13,'[1]Multi-Field'!Q20=$AC$9,'[1]Multi-Field'!Q20=$AC$19,'[1]Multi-Field'!Q20=$AC$47),"x","")</f>
        <v>x</v>
      </c>
      <c r="AN180" s="387" t="str">
        <f>IF(OR('[1]Multi-Field'!Q20=$AC$24,'[1]Multi-Field'!Q20=$AC$14,'[1]Multi-Field'!Q20=$AC$10,'[1]Multi-Field'!Q20=$AC$22,'[1]Multi-Field'!Q20=$AC$48),"x","")</f>
        <v/>
      </c>
      <c r="AO180" s="387" t="str">
        <f>IF(OR('[1]Multi-Field'!Q20=$AC$21,'[1]Multi-Field'!Q20=$AC$28,'[1]Multi-Field'!Q20=$AC$62,'[1]Multi-Field'!Q20=$AC$102,'[1]Multi-Field'!Q20=$AC$98),"x","")</f>
        <v/>
      </c>
      <c r="AP180" s="387" t="str">
        <f>IF(OR('[1]Multi-Field'!Q20=$AC$25,'[1]Multi-Field'!Q20=$AC$63,'[1]Multi-Field'!Q20=$AC$85,'[1]Multi-Field'!Q20=$AC$87,'[1]Multi-Field'!Q20=$AC$92,'[1]Multi-Field'!Q20=$AC$93),"x","")</f>
        <v/>
      </c>
      <c r="AQ180" s="387" t="str">
        <f>IF(OR('[1]Multi-Field'!Q20=$AC$20,'[1]Multi-Field'!Q20=$AC$27,'[1]Multi-Field'!Q20=$AC$58,'[1]Multi-Field'!Q20=$AC$86,'[1]Multi-Field'!Q20=$AC$103,'[1]Multi-Field'!Q20=$AC$94),"x","")</f>
        <v/>
      </c>
      <c r="AR180" s="387" t="str">
        <f>IF(OR('[1]Multi-Field'!Q20=$AC$35,'[1]Multi-Field'!Q20=$AC$40,'[1]Multi-Field'!Q20=$AC$45,),"x","")</f>
        <v/>
      </c>
      <c r="AS180" s="387" t="str">
        <f>IF(OR('[1]Multi-Field'!Q20=$AC$36,'[1]Multi-Field'!Q20=$AC$41,'[1]Multi-Field'!Q20=$AC$46,),"x","")</f>
        <v/>
      </c>
      <c r="AT180" s="387" t="str">
        <f>IF(OR('[1]Multi-Field'!Q20=$AC$52,'[1]Multi-Field'!Q20=$AC$53,'[1]Multi-Field'!Q20=$AC$54,'[1]Multi-Field'!Q20=$AC$55,'[1]Multi-Field'!Q20=$AC$68,'[1]Multi-Field'!Q20=$AC$69,'[1]Multi-Field'!Q20=$AC$74,'[1]Multi-Field'!Q20=$AC$71,'[1]Multi-Field'!Q20=$AC$70),"x","")</f>
        <v/>
      </c>
      <c r="AU180" s="387" t="str">
        <f>IF('[1]Multi-Field'!Q20=$AC$72,"x","")</f>
        <v/>
      </c>
      <c r="AV180" s="387" t="str">
        <f>IF('[1]Multi-Field'!Q20=$AC$73,"x","")</f>
        <v/>
      </c>
      <c r="AW180" s="387" t="str">
        <f>IF('[1]Multi-Field'!Q20=$AC$83,"x","")</f>
        <v/>
      </c>
      <c r="AX180" s="387" t="str">
        <f>IF('[1]Multi-Field'!Q20=$AC$84,"x","")</f>
        <v/>
      </c>
      <c r="AY180" s="387" t="str">
        <f>IF('[1]Multi-Field'!Q20=$AC$97,"x","")</f>
        <v/>
      </c>
      <c r="AZ180" s="387" t="str">
        <f>IF('[1]Multi-Field'!Q20=$AC$99,"x","")</f>
        <v/>
      </c>
      <c r="BA180" s="387" t="str">
        <f>IF('[1]Multi-Field'!Q20=$AC$104,"x","")</f>
        <v/>
      </c>
      <c r="BB180" s="387" t="str">
        <f>IF('[1]Multi-Field'!Q20=$AC$105,"x","")</f>
        <v/>
      </c>
      <c r="BC180" s="388"/>
      <c r="BJ180" s="409" t="e">
        <f>IF(AND('[1]Single Field'!#REF!=[1]Lists!BF180,'[1]Single Field'!#REF!="Drained"),"x",IF(AND('[1]Single Field'!#REF!=[1]Lists!BF180,'[1]Single Field'!#REF!="Undrained"),O,""))</f>
        <v>#REF!</v>
      </c>
      <c r="BK180" s="409" t="str">
        <f>IF(AND('[1]Multi-Field'!$E$3=[1]Lists!BF180,'[1]Multi-Field'!$F$3="Drained"),BI180,IF(AND('[1]Multi-Field'!$E$3=BF180,'[1]Multi-Field'!$F$3="undrained"),BH180,""))</f>
        <v/>
      </c>
      <c r="BL180" s="409" t="str">
        <f>IF(AND('[1]Multi-Field'!$E$4=BF180,'[1]Multi-Field'!$F$4="Drained"),BI180,IF(AND('[1]Multi-Field'!$E$4=BF180,'[1]Multi-Field'!$F$4="undrained"),BH180,""))</f>
        <v/>
      </c>
      <c r="BM180" s="409" t="str">
        <f>IF(AND('[1]Multi-Field'!$E$5=BF180,'[1]Multi-Field'!$F$5="Drained"),BI180,IF(AND('[1]Multi-Field'!$E$5=BF180,'[1]Multi-Field'!$F$5="undrained"),BH180,""))</f>
        <v/>
      </c>
      <c r="BN180" s="409" t="str">
        <f>IF(AND('[1]Multi-Field'!$E$6=BF180,'[1]Multi-Field'!$F$6="Drained"),BI180,IF(AND('[1]Multi-Field'!$E$6=BF180,'[1]Multi-Field'!$F$6="undrained"),BH180,""))</f>
        <v/>
      </c>
      <c r="BO180" s="409" t="str">
        <f>IF(AND('[1]Multi-Field'!$E$7=BF180,'[1]Multi-Field'!$F$7="Drained"),BI180,IF(AND('[1]Multi-Field'!$E$7=BF180,'[1]Multi-Field'!$F$7="undrained"),BH180,""))</f>
        <v/>
      </c>
      <c r="BP180" s="409" t="str">
        <f>IF(AND('[1]Multi-Field'!$E$8=BF180,'[1]Multi-Field'!$F$8="Drained"),BI180,IF(AND('[1]Multi-Field'!$E$8=BF180,'[1]Multi-Field'!$F$8="undrained"),BH180,""))</f>
        <v/>
      </c>
      <c r="BQ180" s="409" t="str">
        <f>IF(AND('[1]Multi-Field'!$E$9=BF180,'[1]Multi-Field'!$F$9="Drained"),BI180,IF(AND('[1]Multi-Field'!$E$9=BF180,'[1]Multi-Field'!$F$9="undrained"),BH180,""))</f>
        <v/>
      </c>
      <c r="BR180" s="409" t="str">
        <f>IF(AND('[1]Multi-Field'!$E$10=BF180,'[1]Multi-Field'!$F$10="Drained"),BI180,IF(AND('[1]Multi-Field'!$E$10=BF180,'[1]Multi-Field'!$F$10="undrained"),BH180,""))</f>
        <v/>
      </c>
      <c r="BS180" s="409" t="str">
        <f>IF(AND('[1]Multi-Field'!$E$11=BF180,'[1]Multi-Field'!$F$11="Drained"),BI180,IF(AND('[1]Multi-Field'!$E$11=BF180,'[1]Multi-Field'!$F$11="undrained"),BH180,""))</f>
        <v/>
      </c>
      <c r="BT180" s="409" t="str">
        <f>IF(AND('[1]Multi-Field'!$E$12=BF180,'[1]Multi-Field'!$F$12="Drained"),BI180,IF(AND('[1]Multi-Field'!$E$12=BF180,'[1]Multi-Field'!$F$12="undrained"),BH180,""))</f>
        <v/>
      </c>
      <c r="BU180" s="409" t="str">
        <f>IF(AND('[1]Multi-Field'!$E$13=BF180,'[1]Multi-Field'!$F$13="Drained"),BI180,IF(AND('[1]Multi-Field'!$E$3=BF180,'[1]Multi-Field'!$F$13="undrained"),BH180,""))</f>
        <v/>
      </c>
      <c r="BV180" s="409" t="str">
        <f>IF(AND('[1]Multi-Field'!$E$14=BF180,'[1]Multi-Field'!$F$14="Drained"),BI180,IF(AND('[1]Multi-Field'!$E$14=BF180,'[1]Multi-Field'!$F$14="undrained"),BH180,""))</f>
        <v/>
      </c>
      <c r="BW180" s="409" t="str">
        <f>IF(AND('[1]Multi-Field'!$E$15=BF180,'[1]Multi-Field'!$F$15="Drained"),BI180,IF(AND('[1]Multi-Field'!$E$15=BF180,'[1]Multi-Field'!$F$15="undrained"),BH180,""))</f>
        <v/>
      </c>
      <c r="BX180" s="409" t="str">
        <f>IF(AND('[1]Multi-Field'!$E$16=[1]Lists!BF180,'[1]Multi-Field'!$F$16="Drained"),BI180,IF(AND('[1]Multi-Field'!$E$16=[1]Lists!BF180,'[1]Multi-Field'!$F$16="undrained"),BH180,""))</f>
        <v/>
      </c>
      <c r="BY180" s="409" t="str">
        <f>IF(AND('[1]Multi-Field'!$E$17=[1]Lists!BF180,'[1]Multi-Field'!$F$17="Drained"),BI180,IF(AND('[1]Multi-Field'!$E$17=[1]Lists!BF180,'[1]Multi-Field'!$F$17="undrained"),BH180,""))</f>
        <v/>
      </c>
      <c r="BZ180" s="409" t="str">
        <f>IF(AND('[1]Multi-Field'!$E$18=[1]Lists!BF180,'[1]Multi-Field'!$F$18="Drained"),BI180,IF(AND('[1]Multi-Field'!$E$18=[1]Lists!BF180,'[1]Multi-Field'!$F$18="undrained"),BH180,""))</f>
        <v/>
      </c>
      <c r="CA180" s="409" t="str">
        <f>IF(AND('[1]Multi-Field'!$E$19=[1]Lists!BF180,'[1]Multi-Field'!$F$19="Drained"),BI180,IF(AND('[1]Multi-Field'!$E$19=[1]Lists!BF180,'[1]Multi-Field'!$F$19="undrained"),BH180,""))</f>
        <v/>
      </c>
      <c r="CB180" s="409" t="str">
        <f>IF(AND('[1]Multi-Field'!$E$20=[1]Lists!BF180,'[1]Multi-Field'!$F$20="Drained"),BI180,IF(AND('[1]Multi-Field'!$E$20=[1]Lists!BF180,'[1]Multi-Field'!$F$20="undrained"),BH180,""))</f>
        <v/>
      </c>
      <c r="CC180" s="409" t="str">
        <f>IF(AND('[1]Multi-Field'!$E$21=[1]Lists!BF180,'[1]Multi-Field'!$F$21="Drained"),BI180,IF(AND('[1]Multi-Field'!$E$21=[1]Lists!BF180,'[1]Multi-Field'!$F$21="undrained"),BH180,""))</f>
        <v/>
      </c>
      <c r="CD180" s="409" t="str">
        <f>IF(AND('[1]Multi-Field'!$E$22=[1]Lists!BF180,'[1]Multi-Field'!$F$22="Drained"),BI180,IF(AND('[1]Multi-Field'!$E$22=[1]Lists!BF180,'[1]Multi-Field'!$F$22="undrained"),BH180,""))</f>
        <v/>
      </c>
      <c r="CE180" s="409" t="str">
        <f>IF(AND('[1]Multi-Field'!$E$23=[1]Lists!BF180,'[1]Multi-Field'!$F$23="Drained"),BI180,IF(AND('[1]Multi-Field'!$E$23=[1]Lists!BF180,'[1]Multi-Field'!$F$23="undrained"),BH180,""))</f>
        <v/>
      </c>
      <c r="CF180" s="409" t="str">
        <f>IF(AND('[1]Multi-Field'!$E$24=[1]Lists!BF180,'[1]Multi-Field'!$F$24="Drained"),BI180,IF(AND('[1]Multi-Field'!$E$24=[1]Lists!BF180,'[1]Multi-Field'!$F$24="undrained"),BH180,""))</f>
        <v/>
      </c>
      <c r="CG180" s="409" t="str">
        <f>IF(AND('[1]Multi-Field'!$E$25=[1]Lists!BF180,'[1]Multi-Field'!$F$25="Drained"),BI180,IF(AND('[1]Multi-Field'!$E$25=[1]Lists!BF180,'[1]Multi-Field'!$F$25="undrained"),BH180,""))</f>
        <v/>
      </c>
      <c r="CH180" s="409" t="str">
        <f>IF(AND('[1]Multi-Field'!$E$26=[1]Lists!BF180,'[1]Multi-Field'!$F$26="Drained"),BI180,IF(AND('[1]Multi-Field'!$E$26=[1]Lists!BF180,'[1]Multi-Field'!$F$26="undrained"),BH180,""))</f>
        <v/>
      </c>
      <c r="CI180" s="409" t="str">
        <f>IF(AND('[1]Multi-Field'!$E$27=[1]Lists!BF180,'[1]Multi-Field'!$F$27="Drained"),BI180,IF(AND('[1]Multi-Field'!$E$27=[1]Lists!BF180,'[1]Multi-Field'!$F$27="undrained"),BH180,""))</f>
        <v/>
      </c>
      <c r="CJ180" s="409" t="str">
        <f>IF(AND('[1]Multi-Field'!$E$28=[1]Lists!BF180,'[1]Multi-Field'!$F$28="Drained"),BI180,IF(AND('[1]Multi-Field'!$E$28=[1]Lists!BF180,'[1]Multi-Field'!$F$28="undrained"),BH180,""))</f>
        <v/>
      </c>
      <c r="CK180" s="409" t="str">
        <f>IF(AND('[1]Multi-Field'!$E$29=[1]Lists!BF180,'[1]Multi-Field'!$F$29="Drained"),BI180,IF(AND('[1]Multi-Field'!$E$29=[1]Lists!BF180,'[1]Multi-Field'!$F$29="undrained"),BH180,""))</f>
        <v/>
      </c>
      <c r="CL180" s="409" t="str">
        <f>IF(AND('[1]Multi-Field'!$E$30=[1]Lists!BF180,'[1]Multi-Field'!$F$30="Drained"),BI180,IF(AND('[1]Multi-Field'!$E$30=[1]Lists!BF180,'[1]Multi-Field'!$F$30="undrained"),BH180,""))</f>
        <v/>
      </c>
      <c r="CM180" s="409" t="str">
        <f>IF(AND('[1]Multi-Field'!$E$31=[1]Lists!BF180,'[1]Multi-Field'!$F$31="Drained"),BI180,IF(AND('[1]Multi-Field'!$E$31=[1]Lists!BF180,'[1]Multi-Field'!$F$31="undrained"),BH180,""))</f>
        <v/>
      </c>
      <c r="CN180" s="409" t="str">
        <f>IF(AND('[1]Multi-Field'!$E$32=[1]Lists!BF180,'[1]Multi-Field'!$F$32="Drained"),BI180,IF(AND('[1]Multi-Field'!$E$32=[1]Lists!BF180,'[1]Multi-Field'!$F$32="undrained"),BH180,""))</f>
        <v/>
      </c>
      <c r="CO180" s="409" t="str">
        <f>IF(AND('[1]Multi-Field'!$E$33=[1]Lists!BF180,'[1]Multi-Field'!$F$33="Drained"),BI180,IF(AND('[1]Multi-Field'!$E$33=[1]Lists!BF180,'[1]Multi-Field'!$F$33="undrained"),BH180,""))</f>
        <v/>
      </c>
      <c r="CP180" s="409" t="str">
        <f>IF(AND('[1]Multi-Field'!$E$34=[1]Lists!BF180,'[1]Multi-Field'!$F$34="Drained"),BI180,IF(AND('[1]Multi-Field'!$E$34=[1]Lists!BF180,'[1]Multi-Field'!$F$34="undrained"),BH180,""))</f>
        <v/>
      </c>
      <c r="CQ180" s="409" t="str">
        <f>IF(AND('[1]Multi-Field'!$E$35=[1]Lists!BF180,'[1]Multi-Field'!$F$35="Drained"),BI180,IF(AND('[1]Multi-Field'!$E$35=[1]Lists!BF180,'[1]Multi-Field'!$F$35="undrained"),BH180,""))</f>
        <v/>
      </c>
      <c r="CR180" s="409" t="str">
        <f>IF(AND('[1]Multi-Field'!$E$36=[1]Lists!BF180,'[1]Multi-Field'!$F$36="Drained"),BI180,IF(AND('[1]Multi-Field'!$E$36=[1]Lists!BF180,'[1]Multi-Field'!$F$36="undrained"),BH180,""))</f>
        <v/>
      </c>
      <c r="CS180" s="409" t="str">
        <f>IF(AND('[1]Multi-Field'!$E$37=[1]Lists!BF180,'[1]Multi-Field'!$F$37="Drained"),BI180,IF(AND('[1]Multi-Field'!$E$37=[1]Lists!BF180,'[1]Multi-Field'!$F$37="undrained"),BH180,""))</f>
        <v/>
      </c>
      <c r="CT180" s="409" t="str">
        <f>IF(AND('[1]Multi-Field'!$E$38=[1]Lists!BF180,'[1]Multi-Field'!$F$38="Drained"),BI180,IF(AND('[1]Multi-Field'!$E$38=[1]Lists!BF180,'[1]Multi-Field'!$F$38="undrained"),BH180,""))</f>
        <v/>
      </c>
      <c r="CU180" s="409" t="str">
        <f>IF(AND('[1]Multi-Field'!$E$39=[1]Lists!BF180,'[1]Multi-Field'!$F$39="Drained"),BI180,IF(AND('[1]Multi-Field'!$E$39=[1]Lists!BF180,'[1]Multi-Field'!$F$39="undrained"),BH180,""))</f>
        <v/>
      </c>
      <c r="CV180" s="409" t="str">
        <f>IF(AND('[1]Multi-Field'!$E$40=[1]Lists!BF180,'[1]Multi-Field'!$F$40="Drained"),BI180,IF(AND('[1]Multi-Field'!$E$40=[1]Lists!BF180,'[1]Multi-Field'!$F$40="undrained"),BH180,""))</f>
        <v/>
      </c>
      <c r="CW180" s="409" t="str">
        <f>IF(AND('[1]Multi-Field'!$E$41=[1]Lists!BF180,'[1]Multi-Field'!$F$40="Drained"),BI180,IF(AND('[1]Multi-Field'!$E$40=[1]Lists!BF180,'[1]Multi-Field'!$F$40="undrained"),BH180,""))</f>
        <v/>
      </c>
      <c r="CX180" s="409" t="str">
        <f>IF(AND('[1]Multi-Field'!$E$42=[1]Lists!BF180,'[1]Multi-Field'!$F$42="Drained"),BI180,IF(AND('[1]Multi-Field'!$E$42=[1]Lists!BF180,'[1]Multi-Field'!$F$42="undrained"),BH180,""))</f>
        <v/>
      </c>
      <c r="CY180" s="409" t="str">
        <f>IF(AND('[1]Multi-Field'!$E$43=[1]Lists!BF180,'[1]Multi-Field'!$F$43="Drained"),BI180,IF(AND('[1]Multi-Field'!$E$43=[1]Lists!BF180,'[1]Multi-Field'!$F$43="undrained"),BH180,""))</f>
        <v/>
      </c>
      <c r="CZ180" s="409" t="str">
        <f>IF(AND('[1]Multi-Field'!$E$44=[1]Lists!BF180,'[1]Multi-Field'!$F$44="Drained"),BI180,IF(AND('[1]Multi-Field'!$E$44=[1]Lists!BF180,'[1]Multi-Field'!$F$44="undrained"),BH180,""))</f>
        <v/>
      </c>
      <c r="DA180" s="409" t="str">
        <f>IF(AND('[1]Multi-Field'!$E$45=[1]Lists!BF180,'[1]Multi-Field'!$F$45="Drained"),BI180,IF(AND('[1]Multi-Field'!$E$45=[1]Lists!BF180,'[1]Multi-Field'!$F$45="undrained"),BH180,""))</f>
        <v/>
      </c>
      <c r="DB180" s="409" t="str">
        <f>IF(AND('[1]Multi-Field'!$E$46=[1]Lists!BF180,'[1]Multi-Field'!$F$46="Drained"),BI180,IF(AND('[1]Multi-Field'!$E$46=[1]Lists!BF180,'[1]Multi-Field'!$F$46="undrained"),BH180,""))</f>
        <v/>
      </c>
      <c r="DC180" s="409" t="str">
        <f>IF(AND('[1]Multi-Field'!$E$47=[1]Lists!BF180,'[1]Multi-Field'!$F$47="Drained"),BI180,IF(AND('[1]Multi-Field'!$E$47=[1]Lists!BF180,'[1]Multi-Field'!$F$47="undrained"),BH180,""))</f>
        <v/>
      </c>
      <c r="DD180" s="409" t="str">
        <f>IF(AND('[1]Multi-Field'!$E$48=[1]Lists!BF180,'[1]Multi-Field'!$F$48="Drained"),BI180,IF(AND('[1]Multi-Field'!$E$48=[1]Lists!BF180,'[1]Multi-Field'!$F$48="undrained"),BH180,""))</f>
        <v/>
      </c>
      <c r="DE180" s="409" t="str">
        <f>IF(AND('[1]Multi-Field'!$E$49=[1]Lists!BF180,'[1]Multi-Field'!$F$49="Drained"),BI180,IF(AND('[1]Multi-Field'!$E$49=[1]Lists!BF180,'[1]Multi-Field'!$F$9="undrained"),BH180,""))</f>
        <v/>
      </c>
      <c r="DF180" s="409" t="str">
        <f>IF(AND('[1]Multi-Field'!$E$50=[1]Lists!BF180,'[1]Multi-Field'!$F$50="Drained"),BI180,IF(AND('[1]Multi-Field'!$E$50=[1]Lists!BF180,'[1]Multi-Field'!$F$50="undrained"),BH180,""))</f>
        <v/>
      </c>
      <c r="DG180" s="409" t="str">
        <f>IF(AND('[1]Multi-Field'!$E$51=[1]Lists!BF180,'[1]Multi-Field'!$F$51="Drained"),BI180,IF(AND('[1]Multi-Field'!$E$51=[1]Lists!BF180,'[1]Multi-Field'!$F$51="undrained"),BH180,""))</f>
        <v/>
      </c>
      <c r="DH180" s="409" t="str">
        <f>IF(AND('[1]Multi-Field'!$E$52=[1]Lists!BF180,'[1]Multi-Field'!$F$52="Drained"),BI180,IF(AND('[1]Multi-Field'!$E$52=[1]Lists!BF180,'[1]Multi-Field'!$F$52="undrained"),BH180,""))</f>
        <v/>
      </c>
      <c r="DI180" s="409" t="str">
        <f>IF(AND('[1]Multi-Field'!$E$53=[1]Lists!BF180,'[1]Multi-Field'!$F$53="Drained"),BI180,IF(AND('[1]Multi-Field'!$E$53=[1]Lists!BF180,'[1]Multi-Field'!$F$53="undrained"),BH180,""))</f>
        <v/>
      </c>
      <c r="DJ180" s="409" t="str">
        <f>IF(AND('[1]Multi-Field'!$E$54=[1]Lists!BF180,'[1]Multi-Field'!$F$54="Drained"),BI180,IF(AND('[1]Multi-Field'!$E$54=[1]Lists!BF180,'[1]Multi-Field'!$F$54="undrained"),BH180,""))</f>
        <v/>
      </c>
      <c r="DK180" s="409" t="str">
        <f>IF(AND('[1]Multi-Field'!$E$55=[1]Lists!BF180,'[1]Multi-Field'!$F$55="Drained"),BI180,IF(AND('[1]Multi-Field'!$E$55=[1]Lists!BF180,'[1]Multi-Field'!$F$55="undrained"),BH180,""))</f>
        <v/>
      </c>
      <c r="DL180" s="409" t="str">
        <f>IF(AND('[1]Multi-Field'!$E$56=[1]Lists!BF180,'[1]Multi-Field'!$F$56="Drained"),BI180,IF(AND('[1]Multi-Field'!$E$56=[1]Lists!BF180,'[1]Multi-Field'!$F$56="undrained"),BH180,""))</f>
        <v/>
      </c>
      <c r="DM180" s="409" t="str">
        <f>IF(AND('[1]Multi-Field'!$E$57=[1]Lists!BF180,'[1]Multi-Field'!$F$57="Drained"),BI180,IF(AND('[1]Multi-Field'!$E$57=[1]Lists!BF180,'[1]Multi-Field'!$F$57="undrained"),BH180,""))</f>
        <v/>
      </c>
      <c r="DN180" s="409" t="str">
        <f>IF(AND('[1]Multi-Field'!$E$58=[1]Lists!BF180,'[1]Multi-Field'!$F$58="Drained"),BI180,IF(AND('[1]Multi-Field'!$E$58=[1]Lists!BF180,'[1]Multi-Field'!$F$58="undrained"),BH180,""))</f>
        <v/>
      </c>
      <c r="DO180" s="409" t="str">
        <f>IF(AND('[1]Multi-Field'!$E$59=[1]Lists!BF180,'[1]Multi-Field'!$F$59="Drained"),BI180,IF(AND('[1]Multi-Field'!$E$59=[1]Lists!BF180,'[1]Multi-Field'!$F$59="undrained"),BH180,""))</f>
        <v/>
      </c>
      <c r="DP180" s="409" t="str">
        <f>IF(AND('[1]Multi-Field'!$E$60=[1]Lists!BF180,'[1]Multi-Field'!$F$60="Drained"),BI180,IF(AND('[1]Multi-Field'!$E$60=[1]Lists!BF180,'[1]Multi-Field'!$F$60="undrained"),BH180,""))</f>
        <v/>
      </c>
      <c r="DQ180" s="409" t="str">
        <f>IF(AND('[1]Multi-Field'!$E$61=[1]Lists!BF180,'[1]Multi-Field'!$F$61="Drained"),BI180,IF(AND('[1]Multi-Field'!$E$61=[1]Lists!BF180,'[1]Multi-Field'!$F$61="undrained"),BH180,""))</f>
        <v/>
      </c>
      <c r="DR180" s="409" t="str">
        <f>IF(AND('[1]Multi-Field'!$E$62=[1]Lists!BF180,'[1]Multi-Field'!$F$62="Drained"),BI180,IF(AND('[1]Multi-Field'!$E$62=[1]Lists!BF180,'[1]Multi-Field'!$F$62="undrained"),BH180,""))</f>
        <v/>
      </c>
      <c r="DS180" s="409" t="str">
        <f>IF(AND('[1]Multi-Field'!$E$63=[1]Lists!BF180,'[1]Multi-Field'!$F$63="Drained"),BI180,IF(AND('[1]Multi-Field'!$E$63=[1]Lists!BF180,'[1]Multi-Field'!$F$63="undrained"),BH180,""))</f>
        <v/>
      </c>
      <c r="DT180" s="409" t="str">
        <f>IF(AND('[1]Multi-Field'!$E$64=[1]Lists!BF180,'[1]Multi-Field'!$F$64="Drained"),BI180,IF(AND('[1]Multi-Field'!$E$64=[1]Lists!BF180,'[1]Multi-Field'!$F$64="undrained"),BH180,""))</f>
        <v/>
      </c>
      <c r="DU180" s="409" t="str">
        <f>IF(AND('[1]Multi-Field'!$E$65=[1]Lists!BF180,'[1]Multi-Field'!$F$65="Drained"),BI180,IF(AND('[1]Multi-Field'!$E$65=[1]Lists!BF180,'[1]Multi-Field'!$F$65="undrained"),BH180,""))</f>
        <v/>
      </c>
      <c r="DV180" s="409" t="str">
        <f>IF(AND('[1]Multi-Field'!$E$66=[1]Lists!BF180,'[1]Multi-Field'!$F$66="Drained"),BI180,IF(AND('[1]Multi-Field'!$E$66=[1]Lists!BF180,'[1]Multi-Field'!$F$66="undrained"),BH180,""))</f>
        <v/>
      </c>
      <c r="DW180" s="409" t="str">
        <f>IF(AND('[1]Multi-Field'!$E$67=[1]Lists!BF180,'[1]Multi-Field'!$F$67="Drained"),BI180,IF(AND('[1]Multi-Field'!$E$67=[1]Lists!BF180,'[1]Multi-Field'!$F$67="undrained"),BH180,""))</f>
        <v/>
      </c>
      <c r="DX180" s="409" t="str">
        <f>IF(AND('[1]Multi-Field'!$E$68=[1]Lists!BF180,'[1]Multi-Field'!$F$68="Drained"),BI180,IF(AND('[1]Multi-Field'!$E$68=[1]Lists!BF180,'[1]Multi-Field'!$F$68="undrained"),BH180,""))</f>
        <v/>
      </c>
      <c r="DY180" s="409" t="str">
        <f>IF(AND('[1]Multi-Field'!$E$69=[1]Lists!BF180,'[1]Multi-Field'!$F$69="Drained"),BI180,IF(AND('[1]Multi-Field'!$E$69=[1]Lists!BF180,'[1]Multi-Field'!$F$69="undrained"),BH180,""))</f>
        <v/>
      </c>
      <c r="DZ180" s="409" t="str">
        <f>IF(AND('[1]Multi-Field'!$E$70=[1]Lists!BF180,'[1]Multi-Field'!$F$70="Drained"),BI180,IF(AND('[1]Multi-Field'!$E$70=[1]Lists!BF180,'[1]Multi-Field'!$F$70="undrained"),BH180,""))</f>
        <v/>
      </c>
      <c r="EA180" s="409" t="str">
        <f>IF(AND('[1]Multi-Field'!$E$71=[1]Lists!BF180,'[1]Multi-Field'!$F$71="Drained"),BI180,IF(AND('[1]Multi-Field'!$E$71=[1]Lists!BF180,'[1]Multi-Field'!$F$71="undrained"),BH180,""))</f>
        <v/>
      </c>
      <c r="EB180" s="409" t="str">
        <f>IF(AND('[1]Multi-Field'!$E$72=[1]Lists!BF180,'[1]Multi-Field'!$F$72="Drained"),BI180,IF(AND('[1]Multi-Field'!$E$72=[1]Lists!BF180,'[1]Multi-Field'!$F$72="undrained"),BH180,""))</f>
        <v/>
      </c>
      <c r="EC180" s="409" t="str">
        <f>IF(AND('[1]Multi-Field'!$E$73=[1]Lists!BF180,'[1]Multi-Field'!$F$73="Drained"),BI180,IF(AND('[1]Multi-Field'!$E$73=[1]Lists!BF180,'[1]Multi-Field'!$F$73="undrained"),BH180,""))</f>
        <v/>
      </c>
      <c r="ED180" s="409" t="str">
        <f>IF(AND('[1]Multi-Field'!$E$74=[1]Lists!BF180,'[1]Multi-Field'!$F$74="Drained"),BI180,IF(AND('[1]Multi-Field'!$E$74=[1]Lists!BF180,'[1]Multi-Field'!$F$74="undrained"),BH180,""))</f>
        <v/>
      </c>
      <c r="EE180" s="409" t="str">
        <f>IF(AND('[1]Multi-Field'!$E$75=[1]Lists!BF180,'[1]Multi-Field'!$F$75="Drained"),BI180,IF(AND('[1]Multi-Field'!$E$75=[1]Lists!BF180,'[1]Multi-Field'!$F$75="undrained"),BH180,""))</f>
        <v/>
      </c>
      <c r="EF180" s="409" t="str">
        <f>IF(AND('[1]Multi-Field'!$E$76=[1]Lists!BF180,'[1]Multi-Field'!$F$76="Drained"),BI180,IF(AND('[1]Multi-Field'!$E$76=[1]Lists!BF180,'[1]Multi-Field'!$F$6="undrained"),BH180,""))</f>
        <v/>
      </c>
      <c r="EG180" s="409" t="str">
        <f>IF(AND('[1]Multi-Field'!$E$77=[1]Lists!BF180,'[1]Multi-Field'!$F$77="Drained"),BI180,IF(AND('[1]Multi-Field'!$E$77=[1]Lists!BF180,'[1]Multi-Field'!$F$77="undrained"),BH180,""))</f>
        <v/>
      </c>
      <c r="EH180" s="409" t="str">
        <f>IF(AND('[1]Multi-Field'!$E$78=[1]Lists!BF180,'[1]Multi-Field'!$F$78="Drained"),BI180,IF(AND('[1]Multi-Field'!$E$78=[1]Lists!BF180,'[1]Multi-Field'!$F$78="undrained"),BH180,""))</f>
        <v/>
      </c>
      <c r="EI180" s="409" t="str">
        <f>IF(AND('[1]Multi-Field'!$E$79=[1]Lists!BF180,'[1]Multi-Field'!$F$79="Drained"),BI180,IF(AND('[1]Multi-Field'!$E$79=[1]Lists!BF180,'[1]Multi-Field'!$F$79="undrained"),BH180,""))</f>
        <v/>
      </c>
      <c r="EJ180" s="409" t="str">
        <f>IF(AND('[1]Multi-Field'!$E$80=[1]Lists!BF180,'[1]Multi-Field'!$F$80="Drained"),BI180,IF(AND('[1]Multi-Field'!$E$80=[1]Lists!BF180,'[1]Multi-Field'!$F$80="undrained"),BH180,""))</f>
        <v/>
      </c>
      <c r="EK180" s="409" t="str">
        <f>IF(AND('[1]Multi-Field'!$E$81=[1]Lists!BF180,'[1]Multi-Field'!$F$81="Drained"),BI180,IF(AND('[1]Multi-Field'!$E$81=[1]Lists!BF180,'[1]Multi-Field'!$F$81="undrained"),BH180,""))</f>
        <v/>
      </c>
      <c r="EL180" s="409" t="str">
        <f>IF(AND('[1]Multi-Field'!$E$82=[1]Lists!BF180,'[1]Multi-Field'!$F$82="Drained"),BI180,IF(AND('[1]Multi-Field'!$E$82=[1]Lists!BF180,'[1]Multi-Field'!$F$82="undrained"),BH180,""))</f>
        <v/>
      </c>
      <c r="EM180" s="409" t="str">
        <f>IF(AND('[1]Multi-Field'!$E$83=[1]Lists!BF180,'[1]Multi-Field'!$F$83="Drained"),BI180,IF(AND('[1]Multi-Field'!$E$83=[1]Lists!BF180,'[1]Multi-Field'!$F$83="undrained"),BH180,""))</f>
        <v/>
      </c>
      <c r="EN180" s="409" t="str">
        <f>IF(AND('[1]Multi-Field'!$E$84=[1]Lists!BF180,'[1]Multi-Field'!$F$84="Drained"),BI180,IF(AND('[1]Multi-Field'!$E$84=[1]Lists!BF180,'[1]Multi-Field'!$F$84="undrained"),BH180,""))</f>
        <v/>
      </c>
      <c r="EO180" s="409" t="str">
        <f>IF(AND('[1]Multi-Field'!$E$85=[1]Lists!BF180,'[1]Multi-Field'!$F$85="Drained"),BI180,IF(AND('[1]Multi-Field'!$E$85=[1]Lists!BF180,'[1]Multi-Field'!$F$85="undrained"),BH180,""))</f>
        <v/>
      </c>
      <c r="EP180" s="409" t="str">
        <f>IF(AND('[1]Multi-Field'!$E$86=[1]Lists!BF180,'[1]Multi-Field'!$F$86="Drained"),BI180,IF(AND('[1]Multi-Field'!$E$86=[1]Lists!BF180,'[1]Multi-Field'!$F$86="undrained"),BH180,""))</f>
        <v/>
      </c>
      <c r="EQ180" s="409" t="str">
        <f>IF(AND('[1]Multi-Field'!$E$87=[1]Lists!BF180,'[1]Multi-Field'!$F$87="Drained"),BI180,IF(AND('[1]Multi-Field'!$E$87=[1]Lists!BF180,'[1]Multi-Field'!$F$87="undrained"),BH180,""))</f>
        <v/>
      </c>
      <c r="ER180" s="409" t="str">
        <f>IF(AND('[1]Multi-Field'!$E$88=[1]Lists!BF180,'[1]Multi-Field'!$F$88="Drained"),BI180,IF(AND('[1]Multi-Field'!$E$88=[1]Lists!BF180,'[1]Multi-Field'!$F$88="undrained"),BH180,""))</f>
        <v/>
      </c>
      <c r="ES180" s="409" t="str">
        <f>IF(AND('[1]Multi-Field'!$E$89=[1]Lists!BF180,'[1]Multi-Field'!$F$89="Drained"),BI180,IF(AND('[1]Multi-Field'!$E$89=[1]Lists!BF180,'[1]Multi-Field'!$F$89="undrained"),BH180,""))</f>
        <v/>
      </c>
      <c r="ET180" s="409" t="str">
        <f>IF(AND('[1]Multi-Field'!$E$90=[1]Lists!BF180,'[1]Multi-Field'!$F$90="Drained"),BI180,IF(AND('[1]Multi-Field'!$E$90=[1]Lists!BF180,'[1]Multi-Field'!$F$90="undrained"),BH180,""))</f>
        <v/>
      </c>
      <c r="EU180" s="409" t="str">
        <f>IF(AND('[1]Multi-Field'!$E$91=[1]Lists!BF180,'[1]Multi-Field'!$F$91="Drained"),BI180,IF(AND('[1]Multi-Field'!$E$91=[1]Lists!BF180,'[1]Multi-Field'!$F$91="undrained"),BH180,""))</f>
        <v/>
      </c>
      <c r="EV180" s="409" t="str">
        <f>IF(AND('[1]Multi-Field'!$E$92=[1]Lists!BF180,'[1]Multi-Field'!$F$92="Drained"),BI180,IF(AND('[1]Multi-Field'!$E$92=[1]Lists!BF180,'[1]Multi-Field'!$F$92="undrained"),BH180,""))</f>
        <v/>
      </c>
      <c r="EW180" s="409" t="str">
        <f>IF(AND('[1]Multi-Field'!$E$93=[1]Lists!BF180,'[1]Multi-Field'!$F$93="Drained"),BI180,IF(AND('[1]Multi-Field'!$E$93=[1]Lists!BF180,'[1]Multi-Field'!$F$93="undrained"),BH180,""))</f>
        <v/>
      </c>
      <c r="EX180" s="409" t="str">
        <f>IF(AND('[1]Multi-Field'!$E$94=[1]Lists!BF180,'[1]Multi-Field'!$F$94="Drained"),BI180,IF(AND('[1]Multi-Field'!$E$94=[1]Lists!BF180,'[1]Multi-Field'!$F$94="undrained"),BH180,""))</f>
        <v/>
      </c>
      <c r="EY180" s="409" t="str">
        <f>IF(AND('[1]Multi-Field'!$E$95=[1]Lists!BF180,'[1]Multi-Field'!$F$95="Drained"),BI180,IF(AND('[1]Multi-Field'!$E$95=[1]Lists!BF180,'[1]Multi-Field'!$F$95="undrained"),BH180,""))</f>
        <v/>
      </c>
      <c r="EZ180" s="409" t="str">
        <f>IF(AND('[1]Multi-Field'!$E$96=[1]Lists!BF180,'[1]Multi-Field'!$F$96="Drained"),BI180,IF(AND('[1]Multi-Field'!$E$96=[1]Lists!BF180,'[1]Multi-Field'!$F$96="undrained"),BH180,""))</f>
        <v/>
      </c>
      <c r="FA180" s="409" t="str">
        <f>IF(AND('[1]Multi-Field'!$E$97=[1]Lists!BF180,'[1]Multi-Field'!$F$97="Drained"),BI180,IF(AND('[1]Multi-Field'!$E$97=[1]Lists!BF180,'[1]Multi-Field'!$F$97="undrained"),BH180,""))</f>
        <v/>
      </c>
      <c r="FB180" s="409" t="str">
        <f>IF(AND('[1]Multi-Field'!$E$98=[1]Lists!BF180,'[1]Multi-Field'!$F$98="Drained"),BI180,IF(AND('[1]Multi-Field'!$E$98=[1]Lists!BF180,'[1]Multi-Field'!$F$98="undrained"),BH180,""))</f>
        <v/>
      </c>
      <c r="FC180" s="409" t="str">
        <f>IF(AND('[1]Multi-Field'!$E$99=[1]Lists!BF180,'[1]Multi-Field'!$F$99="Drained"),BI180,IF(AND('[1]Multi-Field'!$E$99=[1]Lists!BF180,'[1]Multi-Field'!$F$99="undrained"),BH180,""))</f>
        <v/>
      </c>
      <c r="FD180" s="409" t="str">
        <f>IF(AND('[1]Multi-Field'!$E$100=[1]Lists!BF180,'[1]Multi-Field'!$F$100="Drained"),BI180,IF(AND('[1]Multi-Field'!$E$100=[1]Lists!BF180,'[1]Multi-Field'!$F$100="undrained"),BH180,""))</f>
        <v/>
      </c>
      <c r="FE180" s="409" t="str">
        <f>IF(AND('[1]Multi-Field'!$E$101=[1]Lists!BF180,'[1]Multi-Field'!$F$101="Drained"),BI180,IF(AND('[1]Multi-Field'!$E$101=[1]Lists!BF180,'[1]Multi-Field'!$F$101="undrained"),BH180,""))</f>
        <v/>
      </c>
      <c r="FF180" s="409" t="str">
        <f>IF(AND('[1]Multi-Field'!$E$102=[1]Lists!BF180,'[1]Multi-Field'!$F$102="Drained"),BI180,IF(AND('[1]Multi-Field'!$E$102=[1]Lists!BF180,'[1]Multi-Field'!$F$102="undrained"),BH180,""))</f>
        <v/>
      </c>
      <c r="FG180" s="409" t="str">
        <f>IF(AND('[1]Multi-Field'!$E$103=[1]Lists!BF180,'[1]Multi-Field'!$F$103="Drained"),BI180,IF(AND('[1]Multi-Field'!$E$103=[1]Lists!BF180,'[1]Multi-Field'!$F$103="undrained"),BH180,""))</f>
        <v/>
      </c>
      <c r="FH180" s="409" t="str">
        <f>IF(AND('[1]Multi-Field'!$E$104=[1]Lists!BF180,'[1]Multi-Field'!$F$104="Drained"),BI180,IF(AND('[1]Multi-Field'!$E$104=[1]Lists!BF180,'[1]Multi-Field'!$F$104="undrained"),BH180,""))</f>
        <v/>
      </c>
      <c r="FI180" s="409" t="str">
        <f>IF(AND('[1]Multi-Field'!$E$105=[1]Lists!BF180,'[1]Multi-Field'!$F$105="Drained"),BI180,IF(AND('[1]Multi-Field'!$E$105=[1]Lists!BF180,'[1]Multi-Field'!$F$105="undrained"),BH180,""))</f>
        <v/>
      </c>
      <c r="FJ180" s="409" t="str">
        <f>IF(AND('[1]Multi-Field'!$E$106=[1]Lists!BF180,'[1]Multi-Field'!$F$106="Drained"),BI180,IF(AND('[1]Multi-Field'!$E$106=[1]Lists!BF180,'[1]Multi-Field'!$F$106="undrained"),BH180,""))</f>
        <v/>
      </c>
      <c r="FK180" s="409" t="str">
        <f>IF(AND('[1]Multi-Field'!$E$107=[1]Lists!BF180,'[1]Multi-Field'!$F$107="Drained"),BI180,IF(AND('[1]Multi-Field'!$E$107=[1]Lists!BF180,'[1]Multi-Field'!$F$107="undrained"),BH180,""))</f>
        <v/>
      </c>
      <c r="FL180" s="409" t="str">
        <f>IF(AND('[1]Multi-Field'!$E$108=[1]Lists!BF180,'[1]Multi-Field'!$F$108="Drained"),BI180,IF(AND('[1]Multi-Field'!$E$108=[1]Lists!BF180,'[1]Multi-Field'!$F$108="undrained"),BH180,""))</f>
        <v/>
      </c>
      <c r="FM180" s="409" t="str">
        <f>IF(AND('[1]Multi-Field'!$E$109=[1]Lists!BF180,'[1]Multi-Field'!$F$109="Drained"),BI180,IF(AND('[1]Multi-Field'!$E$109=[1]Lists!BF180,'[1]Multi-Field'!$F$109="undrained"),BH180,""))</f>
        <v/>
      </c>
      <c r="FN180" s="409" t="str">
        <f>IF(AND('[1]Multi-Field'!$E$110=[1]Lists!BF180,'[1]Multi-Field'!$F$110="Drained"),BI180,IF(AND('[1]Multi-Field'!$E$110=[1]Lists!BF180,'[1]Multi-Field'!$F$110="undrained"),BH180,""))</f>
        <v/>
      </c>
      <c r="FO180" s="409" t="str">
        <f>IF(AND('[1]Multi-Field'!$E$111=[1]Lists!BF180,'[1]Multi-Field'!$F$111="Drained"),BI180,IF(AND('[1]Multi-Field'!$E$111=[1]Lists!BF180,'[1]Multi-Field'!$F$111="undrained"),BH180,""))</f>
        <v/>
      </c>
      <c r="FP180" s="409" t="str">
        <f>IF(AND('[1]Multi-Field'!$E$112=[1]Lists!BF180,'[1]Multi-Field'!$F$112="Drained"),BI180,IF(AND('[1]Multi-Field'!$E$112=[1]Lists!BF180,'[1]Multi-Field'!$F$112="undrained"),BH180,""))</f>
        <v/>
      </c>
      <c r="FQ180" s="409" t="str">
        <f>IF(AND('[1]Multi-Field'!$E$113=[1]Lists!BF180,'[1]Multi-Field'!$F$113="Drained"),BI180,IF(AND('[1]Multi-Field'!$E$113=[1]Lists!BF180,'[1]Multi-Field'!$F$113="undrained"),BH180,""))</f>
        <v/>
      </c>
      <c r="FR180" s="409" t="str">
        <f>IF(AND('[1]Multi-Field'!$E$114=[1]Lists!BF180,'[1]Multi-Field'!$F$114="Drained"),BI180,IF(AND('[1]Multi-Field'!$E$114=[1]Lists!BF180,'[1]Multi-Field'!$F$114="undrained"),BH180,""))</f>
        <v/>
      </c>
      <c r="FS180" s="409" t="str">
        <f>IF(AND('[1]Multi-Field'!$E$115=[1]Lists!BF180,'[1]Multi-Field'!$F$115="Drained"),BI180,IF(AND('[1]Multi-Field'!$E$115=[1]Lists!BF180,'[1]Multi-Field'!$F$115="undrained"),BH180,""))</f>
        <v/>
      </c>
      <c r="FT180" s="409" t="str">
        <f>IF(AND('[1]Multi-Field'!$E$116=[1]Lists!BF180,'[1]Multi-Field'!$F$116="Drained"),BI180,IF(AND('[1]Multi-Field'!$E$116=[1]Lists!BF180,'[1]Multi-Field'!$F$116="undrained"),BH180,""))</f>
        <v/>
      </c>
      <c r="FU180" s="409" t="str">
        <f>IF(AND('[1]Multi-Field'!$E$117=[1]Lists!BF180,'[1]Multi-Field'!$F$117="Drained"),BI180,IF(AND('[1]Multi-Field'!$E$117=[1]Lists!BF180,'[1]Multi-Field'!$F$117="undrained"),BH180,""))</f>
        <v/>
      </c>
      <c r="FV180" s="409" t="str">
        <f>IF(AND('[1]Multi-Field'!$E$118=[1]Lists!BF180,'[1]Multi-Field'!$F$118="Drained"),BI180,IF(AND('[1]Multi-Field'!$E$118=[1]Lists!BF180,'[1]Multi-Field'!$F$118="undrained"),BH180,""))</f>
        <v/>
      </c>
      <c r="FW180" s="409" t="str">
        <f>IF(AND('[1]Multi-Field'!$E$119=[1]Lists!BF180,'[1]Multi-Field'!$F$119="Drained"),BI180,IF(AND('[1]Multi-Field'!$E$119=[1]Lists!BF180,'[1]Multi-Field'!$F$119="undrained"),BH180,""))</f>
        <v/>
      </c>
      <c r="FX180" s="409" t="str">
        <f>IF(AND('[1]Multi-Field'!$E$120=[1]Lists!BF180,'[1]Multi-Field'!$F$120="Drained"),BI180,IF(AND('[1]Multi-Field'!$E$120=[1]Lists!BF180,'[1]Multi-Field'!$F$120="undrained"),BH180,""))</f>
        <v/>
      </c>
    </row>
    <row r="181" spans="1:180" ht="13.5" customHeight="1">
      <c r="A181" s="7" t="s">
        <v>268</v>
      </c>
      <c r="B181" s="7"/>
      <c r="C181" s="7"/>
      <c r="D181" s="8">
        <v>55</v>
      </c>
      <c r="E181" s="8">
        <f t="shared" si="27"/>
        <v>58</v>
      </c>
      <c r="F181" s="8">
        <f t="shared" si="28"/>
        <v>62</v>
      </c>
      <c r="G181" s="8">
        <v>65</v>
      </c>
      <c r="H181" s="8">
        <v>70</v>
      </c>
      <c r="I181" s="8">
        <f t="shared" si="32"/>
        <v>72</v>
      </c>
      <c r="J181" s="8">
        <f t="shared" si="33"/>
        <v>73</v>
      </c>
      <c r="K181" s="8">
        <v>75</v>
      </c>
      <c r="L181" s="8">
        <v>90</v>
      </c>
      <c r="M181" s="8">
        <f t="shared" si="29"/>
        <v>98</v>
      </c>
      <c r="N181" s="8">
        <f t="shared" si="30"/>
        <v>107</v>
      </c>
      <c r="O181" s="8">
        <v>115</v>
      </c>
      <c r="P181" s="391">
        <v>156</v>
      </c>
      <c r="Q181" s="394"/>
      <c r="R181" s="395" t="b">
        <f>IF(OR('Multi-Field'!AA158=Lists!$AC$42,'Multi-Field'!AA158=Lists!$AC$43),IF('Multi-Field'!Z158="x",(IF('Multi-Field'!AC158=Lists!$Q$11,Lists!$R$11,IF('Multi-Field'!AC158=Lists!$Q$12,Lists!$R$12,IF('Multi-Field'!AC158=Lists!$Q$13,Lists!$R$13,IF('Multi-Field'!AC158=Lists!$Q$14,Lists!$R$14))))),IF('Multi-Field'!X158="x",(IF('Multi-Field'!AC158=Lists!$Q$11,Lists!$S$11,IF('Multi-Field'!AC158=Lists!$Q$12,Lists!$S$12,IF('Multi-Field'!AC158=Lists!$Q$13,Lists!$S$13,IF('Multi-Field'!AC158=Lists!$Q$14,Lists!$S$14))))),IF('Multi-Field'!V158="x",(IF('Multi-Field'!AC158=Lists!$Q$11,Lists!$T$11,IF('Multi-Field'!AC158=Lists!$Q$12,Lists!$T$12,IF('Multi-Field'!AC158=Lists!$Q$13,Lists!$T$13,IF('Multi-Field'!AC158=Lists!$Q$14,Lists!$T$14))))),0))))</f>
        <v>0</v>
      </c>
      <c r="S181" s="395" t="str">
        <f t="shared" si="38"/>
        <v/>
      </c>
      <c r="T181" s="395"/>
      <c r="U181" s="396"/>
      <c r="V181" s="383"/>
      <c r="W181" s="383" t="str">
        <f>IF(AND(OR('Multi-Field'!AF161=$S$3,'Multi-Field'!AF161=S169,'Multi-Field'!AF161=$S$7),'Multi-Field'!AN161&lt;18,'Multi-Field'!AN161&gt;0),35,IF('Multi-Field'!AF161=$S$4,55,IF(AND('Multi-Field'!AF161=$S$6,'Multi-Field'!AN161&lt;18),30,IF(AND('Multi-Field'!AN161&gt;17,OR('Multi-Field'!AF161=$S$3,'Multi-Field'!AF161=$S$5,'Multi-Field'!AF161= $S$6,'Multi-Field'!AF161=$S$7)),25,"0"))))</f>
        <v>0</v>
      </c>
      <c r="X181" s="383"/>
      <c r="Y181" s="383"/>
      <c r="AI181" s="384">
        <f>'[1]Multi-Field'!B177</f>
        <v>0</v>
      </c>
      <c r="AJ181" s="387" t="str">
        <f>IF(OR('[1]Multi-Field'!Q21=[1]Lists!$AC$42,'[1]Multi-Field'!Q21=[1]Lists!$AC$43),"x","")</f>
        <v/>
      </c>
      <c r="AK181" s="387" t="str">
        <f>IF(OR('[1]Multi-Field'!Q21=[1]Lists!$AC$6,'[1]Multi-Field'!Q21=$AC$2,'[1]Multi-Field'!Q21=$AC$4),"x","")</f>
        <v/>
      </c>
      <c r="AL181" s="387" t="str">
        <f>IF(OR('[1]Multi-Field'!Q21=[1]Lists!$AC$7,'[1]Multi-Field'!Q21=$AC$3,'[1]Multi-Field'!Q21=$AC$5),"x","")</f>
        <v/>
      </c>
      <c r="AM181" s="387" t="str">
        <f>IF(OR('[1]Multi-Field'!Q21=$AC$23,'[1]Multi-Field'!Q21=$AC$13,'[1]Multi-Field'!Q21=$AC$9,'[1]Multi-Field'!Q21=$AC$19,'[1]Multi-Field'!Q21=$AC$47),"x","")</f>
        <v/>
      </c>
      <c r="AN181" s="387" t="str">
        <f>IF(OR('[1]Multi-Field'!Q21=$AC$24,'[1]Multi-Field'!Q21=$AC$14,'[1]Multi-Field'!Q21=$AC$10,'[1]Multi-Field'!Q21=$AC$22,'[1]Multi-Field'!Q21=$AC$48),"x","")</f>
        <v/>
      </c>
      <c r="AO181" s="387" t="str">
        <f>IF(OR('[1]Multi-Field'!Q21=$AC$21,'[1]Multi-Field'!Q21=$AC$28,'[1]Multi-Field'!Q21=$AC$62,'[1]Multi-Field'!Q21=$AC$102,'[1]Multi-Field'!Q21=$AC$98),"x","")</f>
        <v/>
      </c>
      <c r="AP181" s="387" t="str">
        <f>IF(OR('[1]Multi-Field'!Q21=$AC$25,'[1]Multi-Field'!Q21=$AC$63,'[1]Multi-Field'!Q21=$AC$85,'[1]Multi-Field'!Q21=$AC$87,'[1]Multi-Field'!Q21=$AC$92,'[1]Multi-Field'!Q21=$AC$93),"x","")</f>
        <v/>
      </c>
      <c r="AQ181" s="387" t="str">
        <f>IF(OR('[1]Multi-Field'!Q21=$AC$20,'[1]Multi-Field'!Q21=$AC$27,'[1]Multi-Field'!Q21=$AC$58,'[1]Multi-Field'!Q21=$AC$86,'[1]Multi-Field'!Q21=$AC$103,'[1]Multi-Field'!Q21=$AC$94),"x","")</f>
        <v>x</v>
      </c>
      <c r="AR181" s="387" t="str">
        <f>IF(OR('[1]Multi-Field'!Q21=$AC$35,'[1]Multi-Field'!Q21=$AC$40,'[1]Multi-Field'!Q21=$AC$45,),"x","")</f>
        <v/>
      </c>
      <c r="AS181" s="387" t="str">
        <f>IF(OR('[1]Multi-Field'!Q21=$AC$36,'[1]Multi-Field'!Q21=$AC$41,'[1]Multi-Field'!Q21=$AC$46,),"x","")</f>
        <v/>
      </c>
      <c r="AT181" s="387" t="str">
        <f>IF(OR('[1]Multi-Field'!Q21=$AC$52,'[1]Multi-Field'!Q21=$AC$53,'[1]Multi-Field'!Q21=$AC$54,'[1]Multi-Field'!Q21=$AC$55,'[1]Multi-Field'!Q21=$AC$68,'[1]Multi-Field'!Q21=$AC$69,'[1]Multi-Field'!Q21=$AC$74,'[1]Multi-Field'!Q21=$AC$71,'[1]Multi-Field'!Q21=$AC$70),"x","")</f>
        <v/>
      </c>
      <c r="AU181" s="387" t="str">
        <f>IF('[1]Multi-Field'!Q21=$AC$72,"x","")</f>
        <v/>
      </c>
      <c r="AV181" s="387" t="str">
        <f>IF('[1]Multi-Field'!Q21=$AC$73,"x","")</f>
        <v/>
      </c>
      <c r="AW181" s="387" t="str">
        <f>IF('[1]Multi-Field'!Q21=$AC$83,"x","")</f>
        <v/>
      </c>
      <c r="AX181" s="387" t="str">
        <f>IF('[1]Multi-Field'!Q21=$AC$84,"x","")</f>
        <v/>
      </c>
      <c r="AY181" s="387" t="str">
        <f>IF('[1]Multi-Field'!Q21=$AC$97,"x","")</f>
        <v/>
      </c>
      <c r="AZ181" s="387" t="str">
        <f>IF('[1]Multi-Field'!Q21=$AC$99,"x","")</f>
        <v/>
      </c>
      <c r="BA181" s="387" t="str">
        <f>IF('[1]Multi-Field'!Q21=$AC$104,"x","")</f>
        <v/>
      </c>
      <c r="BB181" s="387" t="str">
        <f>IF('[1]Multi-Field'!Q21=$AC$105,"x","")</f>
        <v/>
      </c>
      <c r="BC181" s="388"/>
      <c r="BF181" s="411" t="s">
        <v>1348</v>
      </c>
      <c r="BG181" s="412">
        <v>4</v>
      </c>
      <c r="BH181" s="412">
        <v>3</v>
      </c>
      <c r="BI181" s="412">
        <v>4</v>
      </c>
      <c r="BJ181" s="409" t="e">
        <f>IF(AND('[1]Single Field'!#REF!=[1]Lists!BF181,'[1]Single Field'!#REF!="Drained"),"x",IF(AND('[1]Single Field'!#REF!=[1]Lists!BF181,'[1]Single Field'!#REF!="Undrained"),O,""))</f>
        <v>#REF!</v>
      </c>
      <c r="BK181" s="409" t="str">
        <f>IF(AND('[1]Multi-Field'!$E$3=[1]Lists!BF181,'[1]Multi-Field'!$F$3="Drained"),BI181,IF(AND('[1]Multi-Field'!$E$3=BF181,'[1]Multi-Field'!$F$3="undrained"),BH181,""))</f>
        <v/>
      </c>
      <c r="BL181" s="409" t="str">
        <f>IF(AND('[1]Multi-Field'!$E$4=BF181,'[1]Multi-Field'!$F$4="Drained"),BI181,IF(AND('[1]Multi-Field'!$E$4=BF181,'[1]Multi-Field'!$F$4="undrained"),BH181,""))</f>
        <v/>
      </c>
      <c r="BM181" s="409" t="str">
        <f>IF(AND('[1]Multi-Field'!$E$5=BF181,'[1]Multi-Field'!$F$5="Drained"),BI181,IF(AND('[1]Multi-Field'!$E$5=BF181,'[1]Multi-Field'!$F$5="undrained"),BH181,""))</f>
        <v/>
      </c>
      <c r="BN181" s="409" t="str">
        <f>IF(AND('[1]Multi-Field'!$E$6=BF181,'[1]Multi-Field'!$F$6="Drained"),BI181,IF(AND('[1]Multi-Field'!$E$6=BF181,'[1]Multi-Field'!$F$6="undrained"),BH181,""))</f>
        <v/>
      </c>
      <c r="BO181" s="409" t="str">
        <f>IF(AND('[1]Multi-Field'!$E$7=BF181,'[1]Multi-Field'!$F$7="Drained"),BI181,IF(AND('[1]Multi-Field'!$E$7=BF181,'[1]Multi-Field'!$F$7="undrained"),BH181,""))</f>
        <v/>
      </c>
      <c r="BP181" s="409" t="str">
        <f>IF(AND('[1]Multi-Field'!$E$8=BF181,'[1]Multi-Field'!$F$8="Drained"),BI181,IF(AND('[1]Multi-Field'!$E$8=BF181,'[1]Multi-Field'!$F$8="undrained"),BH181,""))</f>
        <v/>
      </c>
      <c r="BQ181" s="409" t="str">
        <f>IF(AND('[1]Multi-Field'!$E$9=BF181,'[1]Multi-Field'!$F$9="Drained"),BI181,IF(AND('[1]Multi-Field'!$E$9=BF181,'[1]Multi-Field'!$F$9="undrained"),BH181,""))</f>
        <v/>
      </c>
      <c r="BR181" s="409" t="str">
        <f>IF(AND('[1]Multi-Field'!$E$10=BF181,'[1]Multi-Field'!$F$10="Drained"),BI181,IF(AND('[1]Multi-Field'!$E$10=BF181,'[1]Multi-Field'!$F$10="undrained"),BH181,""))</f>
        <v/>
      </c>
      <c r="BS181" s="409" t="str">
        <f>IF(AND('[1]Multi-Field'!$E$11=BF181,'[1]Multi-Field'!$F$11="Drained"),BI181,IF(AND('[1]Multi-Field'!$E$11=BF181,'[1]Multi-Field'!$F$11="undrained"),BH181,""))</f>
        <v/>
      </c>
      <c r="BT181" s="409" t="str">
        <f>IF(AND('[1]Multi-Field'!$E$12=BF181,'[1]Multi-Field'!$F$12="Drained"),BI181,IF(AND('[1]Multi-Field'!$E$12=BF181,'[1]Multi-Field'!$F$12="undrained"),BH181,""))</f>
        <v/>
      </c>
      <c r="BU181" s="409" t="str">
        <f>IF(AND('[1]Multi-Field'!$E$13=BF181,'[1]Multi-Field'!$F$13="Drained"),BI181,IF(AND('[1]Multi-Field'!$E$3=BF181,'[1]Multi-Field'!$F$13="undrained"),BH181,""))</f>
        <v/>
      </c>
      <c r="BV181" s="409" t="str">
        <f>IF(AND('[1]Multi-Field'!$E$14=BF181,'[1]Multi-Field'!$F$14="Drained"),BI181,IF(AND('[1]Multi-Field'!$E$14=BF181,'[1]Multi-Field'!$F$14="undrained"),BH181,""))</f>
        <v/>
      </c>
      <c r="BW181" s="409" t="str">
        <f>IF(AND('[1]Multi-Field'!$E$15=BF181,'[1]Multi-Field'!$F$15="Drained"),BI181,IF(AND('[1]Multi-Field'!$E$15=BF181,'[1]Multi-Field'!$F$15="undrained"),BH181,""))</f>
        <v/>
      </c>
      <c r="BX181" s="409" t="str">
        <f>IF(AND('[1]Multi-Field'!$E$16=[1]Lists!BF181,'[1]Multi-Field'!$F$16="Drained"),BI181,IF(AND('[1]Multi-Field'!$E$16=[1]Lists!BF181,'[1]Multi-Field'!$F$16="undrained"),BH181,""))</f>
        <v/>
      </c>
      <c r="BY181" s="409" t="str">
        <f>IF(AND('[1]Multi-Field'!$E$17=[1]Lists!BF181,'[1]Multi-Field'!$F$17="Drained"),BI181,IF(AND('[1]Multi-Field'!$E$17=[1]Lists!BF181,'[1]Multi-Field'!$F$17="undrained"),BH181,""))</f>
        <v/>
      </c>
      <c r="BZ181" s="409" t="str">
        <f>IF(AND('[1]Multi-Field'!$E$18=[1]Lists!BF181,'[1]Multi-Field'!$F$18="Drained"),BI181,IF(AND('[1]Multi-Field'!$E$18=[1]Lists!BF181,'[1]Multi-Field'!$F$18="undrained"),BH181,""))</f>
        <v/>
      </c>
      <c r="CA181" s="409" t="str">
        <f>IF(AND('[1]Multi-Field'!$E$19=[1]Lists!BF181,'[1]Multi-Field'!$F$19="Drained"),BI181,IF(AND('[1]Multi-Field'!$E$19=[1]Lists!BF181,'[1]Multi-Field'!$F$19="undrained"),BH181,""))</f>
        <v/>
      </c>
      <c r="CB181" s="409" t="str">
        <f>IF(AND('[1]Multi-Field'!$E$20=[1]Lists!BF181,'[1]Multi-Field'!$F$20="Drained"),BI181,IF(AND('[1]Multi-Field'!$E$20=[1]Lists!BF181,'[1]Multi-Field'!$F$20="undrained"),BH181,""))</f>
        <v/>
      </c>
      <c r="CC181" s="409" t="str">
        <f>IF(AND('[1]Multi-Field'!$E$21=[1]Lists!BF181,'[1]Multi-Field'!$F$21="Drained"),BI181,IF(AND('[1]Multi-Field'!$E$21=[1]Lists!BF181,'[1]Multi-Field'!$F$21="undrained"),BH181,""))</f>
        <v/>
      </c>
      <c r="CD181" s="409" t="str">
        <f>IF(AND('[1]Multi-Field'!$E$22=[1]Lists!BF181,'[1]Multi-Field'!$F$22="Drained"),BI181,IF(AND('[1]Multi-Field'!$E$22=[1]Lists!BF181,'[1]Multi-Field'!$F$22="undrained"),BH181,""))</f>
        <v/>
      </c>
      <c r="CE181" s="409" t="str">
        <f>IF(AND('[1]Multi-Field'!$E$23=[1]Lists!BF181,'[1]Multi-Field'!$F$23="Drained"),BI181,IF(AND('[1]Multi-Field'!$E$23=[1]Lists!BF181,'[1]Multi-Field'!$F$23="undrained"),BH181,""))</f>
        <v/>
      </c>
      <c r="CF181" s="409" t="str">
        <f>IF(AND('[1]Multi-Field'!$E$24=[1]Lists!BF181,'[1]Multi-Field'!$F$24="Drained"),BI181,IF(AND('[1]Multi-Field'!$E$24=[1]Lists!BF181,'[1]Multi-Field'!$F$24="undrained"),BH181,""))</f>
        <v/>
      </c>
      <c r="CG181" s="409" t="str">
        <f>IF(AND('[1]Multi-Field'!$E$25=[1]Lists!BF181,'[1]Multi-Field'!$F$25="Drained"),BI181,IF(AND('[1]Multi-Field'!$E$25=[1]Lists!BF181,'[1]Multi-Field'!$F$25="undrained"),BH181,""))</f>
        <v/>
      </c>
      <c r="CH181" s="409" t="str">
        <f>IF(AND('[1]Multi-Field'!$E$26=[1]Lists!BF181,'[1]Multi-Field'!$F$26="Drained"),BI181,IF(AND('[1]Multi-Field'!$E$26=[1]Lists!BF181,'[1]Multi-Field'!$F$26="undrained"),BH181,""))</f>
        <v/>
      </c>
      <c r="CI181" s="409" t="str">
        <f>IF(AND('[1]Multi-Field'!$E$27=[1]Lists!BF181,'[1]Multi-Field'!$F$27="Drained"),BI181,IF(AND('[1]Multi-Field'!$E$27=[1]Lists!BF181,'[1]Multi-Field'!$F$27="undrained"),BH181,""))</f>
        <v/>
      </c>
      <c r="CJ181" s="409" t="str">
        <f>IF(AND('[1]Multi-Field'!$E$28=[1]Lists!BF181,'[1]Multi-Field'!$F$28="Drained"),BI181,IF(AND('[1]Multi-Field'!$E$28=[1]Lists!BF181,'[1]Multi-Field'!$F$28="undrained"),BH181,""))</f>
        <v/>
      </c>
      <c r="CK181" s="409" t="str">
        <f>IF(AND('[1]Multi-Field'!$E$29=[1]Lists!BF181,'[1]Multi-Field'!$F$29="Drained"),BI181,IF(AND('[1]Multi-Field'!$E$29=[1]Lists!BF181,'[1]Multi-Field'!$F$29="undrained"),BH181,""))</f>
        <v/>
      </c>
      <c r="CL181" s="409" t="str">
        <f>IF(AND('[1]Multi-Field'!$E$30=[1]Lists!BF181,'[1]Multi-Field'!$F$30="Drained"),BI181,IF(AND('[1]Multi-Field'!$E$30=[1]Lists!BF181,'[1]Multi-Field'!$F$30="undrained"),BH181,""))</f>
        <v/>
      </c>
      <c r="CM181" s="409" t="str">
        <f>IF(AND('[1]Multi-Field'!$E$31=[1]Lists!BF181,'[1]Multi-Field'!$F$31="Drained"),BI181,IF(AND('[1]Multi-Field'!$E$31=[1]Lists!BF181,'[1]Multi-Field'!$F$31="undrained"),BH181,""))</f>
        <v/>
      </c>
      <c r="CN181" s="409" t="str">
        <f>IF(AND('[1]Multi-Field'!$E$32=[1]Lists!BF181,'[1]Multi-Field'!$F$32="Drained"),BI181,IF(AND('[1]Multi-Field'!$E$32=[1]Lists!BF181,'[1]Multi-Field'!$F$32="undrained"),BH181,""))</f>
        <v/>
      </c>
      <c r="CO181" s="409" t="str">
        <f>IF(AND('[1]Multi-Field'!$E$33=[1]Lists!BF181,'[1]Multi-Field'!$F$33="Drained"),BI181,IF(AND('[1]Multi-Field'!$E$33=[1]Lists!BF181,'[1]Multi-Field'!$F$33="undrained"),BH181,""))</f>
        <v/>
      </c>
      <c r="CP181" s="409" t="str">
        <f>IF(AND('[1]Multi-Field'!$E$34=[1]Lists!BF181,'[1]Multi-Field'!$F$34="Drained"),BI181,IF(AND('[1]Multi-Field'!$E$34=[1]Lists!BF181,'[1]Multi-Field'!$F$34="undrained"),BH181,""))</f>
        <v/>
      </c>
      <c r="CQ181" s="409" t="str">
        <f>IF(AND('[1]Multi-Field'!$E$35=[1]Lists!BF181,'[1]Multi-Field'!$F$35="Drained"),BI181,IF(AND('[1]Multi-Field'!$E$35=[1]Lists!BF181,'[1]Multi-Field'!$F$35="undrained"),BH181,""))</f>
        <v/>
      </c>
      <c r="CR181" s="409" t="str">
        <f>IF(AND('[1]Multi-Field'!$E$36=[1]Lists!BF181,'[1]Multi-Field'!$F$36="Drained"),BI181,IF(AND('[1]Multi-Field'!$E$36=[1]Lists!BF181,'[1]Multi-Field'!$F$36="undrained"),BH181,""))</f>
        <v/>
      </c>
      <c r="CS181" s="409" t="str">
        <f>IF(AND('[1]Multi-Field'!$E$37=[1]Lists!BF181,'[1]Multi-Field'!$F$37="Drained"),BI181,IF(AND('[1]Multi-Field'!$E$37=[1]Lists!BF181,'[1]Multi-Field'!$F$37="undrained"),BH181,""))</f>
        <v/>
      </c>
      <c r="CT181" s="409" t="str">
        <f>IF(AND('[1]Multi-Field'!$E$38=[1]Lists!BF181,'[1]Multi-Field'!$F$38="Drained"),BI181,IF(AND('[1]Multi-Field'!$E$38=[1]Lists!BF181,'[1]Multi-Field'!$F$38="undrained"),BH181,""))</f>
        <v/>
      </c>
      <c r="CU181" s="409" t="str">
        <f>IF(AND('[1]Multi-Field'!$E$39=[1]Lists!BF181,'[1]Multi-Field'!$F$39="Drained"),BI181,IF(AND('[1]Multi-Field'!$E$39=[1]Lists!BF181,'[1]Multi-Field'!$F$39="undrained"),BH181,""))</f>
        <v/>
      </c>
      <c r="CV181" s="409" t="str">
        <f>IF(AND('[1]Multi-Field'!$E$40=[1]Lists!BF181,'[1]Multi-Field'!$F$40="Drained"),BI181,IF(AND('[1]Multi-Field'!$E$40=[1]Lists!BF181,'[1]Multi-Field'!$F$40="undrained"),BH181,""))</f>
        <v/>
      </c>
      <c r="CW181" s="409" t="str">
        <f>IF(AND('[1]Multi-Field'!$E$41=[1]Lists!BF181,'[1]Multi-Field'!$F$40="Drained"),BI181,IF(AND('[1]Multi-Field'!$E$40=[1]Lists!BF181,'[1]Multi-Field'!$F$40="undrained"),BH181,""))</f>
        <v/>
      </c>
      <c r="CX181" s="409" t="str">
        <f>IF(AND('[1]Multi-Field'!$E$42=[1]Lists!BF181,'[1]Multi-Field'!$F$42="Drained"),BI181,IF(AND('[1]Multi-Field'!$E$42=[1]Lists!BF181,'[1]Multi-Field'!$F$42="undrained"),BH181,""))</f>
        <v/>
      </c>
      <c r="CY181" s="409" t="str">
        <f>IF(AND('[1]Multi-Field'!$E$43=[1]Lists!BF181,'[1]Multi-Field'!$F$43="Drained"),BI181,IF(AND('[1]Multi-Field'!$E$43=[1]Lists!BF181,'[1]Multi-Field'!$F$43="undrained"),BH181,""))</f>
        <v/>
      </c>
      <c r="CZ181" s="409" t="str">
        <f>IF(AND('[1]Multi-Field'!$E$44=[1]Lists!BF181,'[1]Multi-Field'!$F$44="Drained"),BI181,IF(AND('[1]Multi-Field'!$E$44=[1]Lists!BF181,'[1]Multi-Field'!$F$44="undrained"),BH181,""))</f>
        <v/>
      </c>
      <c r="DA181" s="409" t="str">
        <f>IF(AND('[1]Multi-Field'!$E$45=[1]Lists!BF181,'[1]Multi-Field'!$F$45="Drained"),BI181,IF(AND('[1]Multi-Field'!$E$45=[1]Lists!BF181,'[1]Multi-Field'!$F$45="undrained"),BH181,""))</f>
        <v/>
      </c>
      <c r="DB181" s="409" t="str">
        <f>IF(AND('[1]Multi-Field'!$E$46=[1]Lists!BF181,'[1]Multi-Field'!$F$46="Drained"),BI181,IF(AND('[1]Multi-Field'!$E$46=[1]Lists!BF181,'[1]Multi-Field'!$F$46="undrained"),BH181,""))</f>
        <v/>
      </c>
      <c r="DC181" s="409" t="str">
        <f>IF(AND('[1]Multi-Field'!$E$47=[1]Lists!BF181,'[1]Multi-Field'!$F$47="Drained"),BI181,IF(AND('[1]Multi-Field'!$E$47=[1]Lists!BF181,'[1]Multi-Field'!$F$47="undrained"),BH181,""))</f>
        <v/>
      </c>
      <c r="DD181" s="409" t="str">
        <f>IF(AND('[1]Multi-Field'!$E$48=[1]Lists!BF181,'[1]Multi-Field'!$F$48="Drained"),BI181,IF(AND('[1]Multi-Field'!$E$48=[1]Lists!BF181,'[1]Multi-Field'!$F$48="undrained"),BH181,""))</f>
        <v/>
      </c>
      <c r="DE181" s="409" t="str">
        <f>IF(AND('[1]Multi-Field'!$E$49=[1]Lists!BF181,'[1]Multi-Field'!$F$49="Drained"),BI181,IF(AND('[1]Multi-Field'!$E$49=[1]Lists!BF181,'[1]Multi-Field'!$F$9="undrained"),BH181,""))</f>
        <v/>
      </c>
      <c r="DF181" s="409" t="str">
        <f>IF(AND('[1]Multi-Field'!$E$50=[1]Lists!BF181,'[1]Multi-Field'!$F$50="Drained"),BI181,IF(AND('[1]Multi-Field'!$E$50=[1]Lists!BF181,'[1]Multi-Field'!$F$50="undrained"),BH181,""))</f>
        <v/>
      </c>
      <c r="DG181" s="409" t="str">
        <f>IF(AND('[1]Multi-Field'!$E$51=[1]Lists!BF181,'[1]Multi-Field'!$F$51="Drained"),BI181,IF(AND('[1]Multi-Field'!$E$51=[1]Lists!BF181,'[1]Multi-Field'!$F$51="undrained"),BH181,""))</f>
        <v/>
      </c>
      <c r="DH181" s="409" t="str">
        <f>IF(AND('[1]Multi-Field'!$E$52=[1]Lists!BF181,'[1]Multi-Field'!$F$52="Drained"),BI181,IF(AND('[1]Multi-Field'!$E$52=[1]Lists!BF181,'[1]Multi-Field'!$F$52="undrained"),BH181,""))</f>
        <v/>
      </c>
      <c r="DI181" s="409" t="str">
        <f>IF(AND('[1]Multi-Field'!$E$53=[1]Lists!BF181,'[1]Multi-Field'!$F$53="Drained"),BI181,IF(AND('[1]Multi-Field'!$E$53=[1]Lists!BF181,'[1]Multi-Field'!$F$53="undrained"),BH181,""))</f>
        <v/>
      </c>
      <c r="DJ181" s="409" t="str">
        <f>IF(AND('[1]Multi-Field'!$E$54=[1]Lists!BF181,'[1]Multi-Field'!$F$54="Drained"),BI181,IF(AND('[1]Multi-Field'!$E$54=[1]Lists!BF181,'[1]Multi-Field'!$F$54="undrained"),BH181,""))</f>
        <v/>
      </c>
      <c r="DK181" s="409" t="str">
        <f>IF(AND('[1]Multi-Field'!$E$55=[1]Lists!BF181,'[1]Multi-Field'!$F$55="Drained"),BI181,IF(AND('[1]Multi-Field'!$E$55=[1]Lists!BF181,'[1]Multi-Field'!$F$55="undrained"),BH181,""))</f>
        <v/>
      </c>
      <c r="DL181" s="409" t="str">
        <f>IF(AND('[1]Multi-Field'!$E$56=[1]Lists!BF181,'[1]Multi-Field'!$F$56="Drained"),BI181,IF(AND('[1]Multi-Field'!$E$56=[1]Lists!BF181,'[1]Multi-Field'!$F$56="undrained"),BH181,""))</f>
        <v/>
      </c>
      <c r="DM181" s="409" t="str">
        <f>IF(AND('[1]Multi-Field'!$E$57=[1]Lists!BF181,'[1]Multi-Field'!$F$57="Drained"),BI181,IF(AND('[1]Multi-Field'!$E$57=[1]Lists!BF181,'[1]Multi-Field'!$F$57="undrained"),BH181,""))</f>
        <v/>
      </c>
      <c r="DN181" s="409" t="str">
        <f>IF(AND('[1]Multi-Field'!$E$58=[1]Lists!BF181,'[1]Multi-Field'!$F$58="Drained"),BI181,IF(AND('[1]Multi-Field'!$E$58=[1]Lists!BF181,'[1]Multi-Field'!$F$58="undrained"),BH181,""))</f>
        <v/>
      </c>
      <c r="DO181" s="409" t="str">
        <f>IF(AND('[1]Multi-Field'!$E$59=[1]Lists!BF181,'[1]Multi-Field'!$F$59="Drained"),BI181,IF(AND('[1]Multi-Field'!$E$59=[1]Lists!BF181,'[1]Multi-Field'!$F$59="undrained"),BH181,""))</f>
        <v/>
      </c>
      <c r="DP181" s="409" t="str">
        <f>IF(AND('[1]Multi-Field'!$E$60=[1]Lists!BF181,'[1]Multi-Field'!$F$60="Drained"),BI181,IF(AND('[1]Multi-Field'!$E$60=[1]Lists!BF181,'[1]Multi-Field'!$F$60="undrained"),BH181,""))</f>
        <v/>
      </c>
      <c r="DQ181" s="409" t="str">
        <f>IF(AND('[1]Multi-Field'!$E$61=[1]Lists!BF181,'[1]Multi-Field'!$F$61="Drained"),BI181,IF(AND('[1]Multi-Field'!$E$61=[1]Lists!BF181,'[1]Multi-Field'!$F$61="undrained"),BH181,""))</f>
        <v/>
      </c>
      <c r="DR181" s="409" t="str">
        <f>IF(AND('[1]Multi-Field'!$E$62=[1]Lists!BF181,'[1]Multi-Field'!$F$62="Drained"),BI181,IF(AND('[1]Multi-Field'!$E$62=[1]Lists!BF181,'[1]Multi-Field'!$F$62="undrained"),BH181,""))</f>
        <v/>
      </c>
      <c r="DS181" s="409" t="str">
        <f>IF(AND('[1]Multi-Field'!$E$63=[1]Lists!BF181,'[1]Multi-Field'!$F$63="Drained"),BI181,IF(AND('[1]Multi-Field'!$E$63=[1]Lists!BF181,'[1]Multi-Field'!$F$63="undrained"),BH181,""))</f>
        <v/>
      </c>
      <c r="DT181" s="409" t="str">
        <f>IF(AND('[1]Multi-Field'!$E$64=[1]Lists!BF181,'[1]Multi-Field'!$F$64="Drained"),BI181,IF(AND('[1]Multi-Field'!$E$64=[1]Lists!BF181,'[1]Multi-Field'!$F$64="undrained"),BH181,""))</f>
        <v/>
      </c>
      <c r="DU181" s="409" t="str">
        <f>IF(AND('[1]Multi-Field'!$E$65=[1]Lists!BF181,'[1]Multi-Field'!$F$65="Drained"),BI181,IF(AND('[1]Multi-Field'!$E$65=[1]Lists!BF181,'[1]Multi-Field'!$F$65="undrained"),BH181,""))</f>
        <v/>
      </c>
      <c r="DV181" s="409" t="str">
        <f>IF(AND('[1]Multi-Field'!$E$66=[1]Lists!BF181,'[1]Multi-Field'!$F$66="Drained"),BI181,IF(AND('[1]Multi-Field'!$E$66=[1]Lists!BF181,'[1]Multi-Field'!$F$66="undrained"),BH181,""))</f>
        <v/>
      </c>
      <c r="DW181" s="409" t="str">
        <f>IF(AND('[1]Multi-Field'!$E$67=[1]Lists!BF181,'[1]Multi-Field'!$F$67="Drained"),BI181,IF(AND('[1]Multi-Field'!$E$67=[1]Lists!BF181,'[1]Multi-Field'!$F$67="undrained"),BH181,""))</f>
        <v/>
      </c>
      <c r="DX181" s="409" t="str">
        <f>IF(AND('[1]Multi-Field'!$E$68=[1]Lists!BF181,'[1]Multi-Field'!$F$68="Drained"),BI181,IF(AND('[1]Multi-Field'!$E$68=[1]Lists!BF181,'[1]Multi-Field'!$F$68="undrained"),BH181,""))</f>
        <v/>
      </c>
      <c r="DY181" s="409" t="str">
        <f>IF(AND('[1]Multi-Field'!$E$69=[1]Lists!BF181,'[1]Multi-Field'!$F$69="Drained"),BI181,IF(AND('[1]Multi-Field'!$E$69=[1]Lists!BF181,'[1]Multi-Field'!$F$69="undrained"),BH181,""))</f>
        <v/>
      </c>
      <c r="DZ181" s="409" t="str">
        <f>IF(AND('[1]Multi-Field'!$E$70=[1]Lists!BF181,'[1]Multi-Field'!$F$70="Drained"),BI181,IF(AND('[1]Multi-Field'!$E$70=[1]Lists!BF181,'[1]Multi-Field'!$F$70="undrained"),BH181,""))</f>
        <v/>
      </c>
      <c r="EA181" s="409" t="str">
        <f>IF(AND('[1]Multi-Field'!$E$71=[1]Lists!BF181,'[1]Multi-Field'!$F$71="Drained"),BI181,IF(AND('[1]Multi-Field'!$E$71=[1]Lists!BF181,'[1]Multi-Field'!$F$71="undrained"),BH181,""))</f>
        <v/>
      </c>
      <c r="EB181" s="409" t="str">
        <f>IF(AND('[1]Multi-Field'!$E$72=[1]Lists!BF181,'[1]Multi-Field'!$F$72="Drained"),BI181,IF(AND('[1]Multi-Field'!$E$72=[1]Lists!BF181,'[1]Multi-Field'!$F$72="undrained"),BH181,""))</f>
        <v/>
      </c>
      <c r="EC181" s="409" t="str">
        <f>IF(AND('[1]Multi-Field'!$E$73=[1]Lists!BF181,'[1]Multi-Field'!$F$73="Drained"),BI181,IF(AND('[1]Multi-Field'!$E$73=[1]Lists!BF181,'[1]Multi-Field'!$F$73="undrained"),BH181,""))</f>
        <v/>
      </c>
      <c r="ED181" s="409" t="str">
        <f>IF(AND('[1]Multi-Field'!$E$74=[1]Lists!BF181,'[1]Multi-Field'!$F$74="Drained"),BI181,IF(AND('[1]Multi-Field'!$E$74=[1]Lists!BF181,'[1]Multi-Field'!$F$74="undrained"),BH181,""))</f>
        <v/>
      </c>
      <c r="EE181" s="409" t="str">
        <f>IF(AND('[1]Multi-Field'!$E$75=[1]Lists!BF181,'[1]Multi-Field'!$F$75="Drained"),BI181,IF(AND('[1]Multi-Field'!$E$75=[1]Lists!BF181,'[1]Multi-Field'!$F$75="undrained"),BH181,""))</f>
        <v/>
      </c>
      <c r="EF181" s="409" t="str">
        <f>IF(AND('[1]Multi-Field'!$E$76=[1]Lists!BF181,'[1]Multi-Field'!$F$76="Drained"),BI181,IF(AND('[1]Multi-Field'!$E$76=[1]Lists!BF181,'[1]Multi-Field'!$F$6="undrained"),BH181,""))</f>
        <v/>
      </c>
      <c r="EG181" s="409" t="str">
        <f>IF(AND('[1]Multi-Field'!$E$77=[1]Lists!BF181,'[1]Multi-Field'!$F$77="Drained"),BI181,IF(AND('[1]Multi-Field'!$E$77=[1]Lists!BF181,'[1]Multi-Field'!$F$77="undrained"),BH181,""))</f>
        <v/>
      </c>
      <c r="EH181" s="409" t="str">
        <f>IF(AND('[1]Multi-Field'!$E$78=[1]Lists!BF181,'[1]Multi-Field'!$F$78="Drained"),BI181,IF(AND('[1]Multi-Field'!$E$78=[1]Lists!BF181,'[1]Multi-Field'!$F$78="undrained"),BH181,""))</f>
        <v/>
      </c>
      <c r="EI181" s="409" t="str">
        <f>IF(AND('[1]Multi-Field'!$E$79=[1]Lists!BF181,'[1]Multi-Field'!$F$79="Drained"),BI181,IF(AND('[1]Multi-Field'!$E$79=[1]Lists!BF181,'[1]Multi-Field'!$F$79="undrained"),BH181,""))</f>
        <v/>
      </c>
      <c r="EJ181" s="409" t="str">
        <f>IF(AND('[1]Multi-Field'!$E$80=[1]Lists!BF181,'[1]Multi-Field'!$F$80="Drained"),BI181,IF(AND('[1]Multi-Field'!$E$80=[1]Lists!BF181,'[1]Multi-Field'!$F$80="undrained"),BH181,""))</f>
        <v/>
      </c>
      <c r="EK181" s="409" t="str">
        <f>IF(AND('[1]Multi-Field'!$E$81=[1]Lists!BF181,'[1]Multi-Field'!$F$81="Drained"),BI181,IF(AND('[1]Multi-Field'!$E$81=[1]Lists!BF181,'[1]Multi-Field'!$F$81="undrained"),BH181,""))</f>
        <v/>
      </c>
      <c r="EL181" s="409" t="str">
        <f>IF(AND('[1]Multi-Field'!$E$82=[1]Lists!BF181,'[1]Multi-Field'!$F$82="Drained"),BI181,IF(AND('[1]Multi-Field'!$E$82=[1]Lists!BF181,'[1]Multi-Field'!$F$82="undrained"),BH181,""))</f>
        <v/>
      </c>
      <c r="EM181" s="409" t="str">
        <f>IF(AND('[1]Multi-Field'!$E$83=[1]Lists!BF181,'[1]Multi-Field'!$F$83="Drained"),BI181,IF(AND('[1]Multi-Field'!$E$83=[1]Lists!BF181,'[1]Multi-Field'!$F$83="undrained"),BH181,""))</f>
        <v/>
      </c>
      <c r="EN181" s="409" t="str">
        <f>IF(AND('[1]Multi-Field'!$E$84=[1]Lists!BF181,'[1]Multi-Field'!$F$84="Drained"),BI181,IF(AND('[1]Multi-Field'!$E$84=[1]Lists!BF181,'[1]Multi-Field'!$F$84="undrained"),BH181,""))</f>
        <v/>
      </c>
      <c r="EO181" s="409" t="str">
        <f>IF(AND('[1]Multi-Field'!$E$85=[1]Lists!BF181,'[1]Multi-Field'!$F$85="Drained"),BI181,IF(AND('[1]Multi-Field'!$E$85=[1]Lists!BF181,'[1]Multi-Field'!$F$85="undrained"),BH181,""))</f>
        <v/>
      </c>
      <c r="EP181" s="409" t="str">
        <f>IF(AND('[1]Multi-Field'!$E$86=[1]Lists!BF181,'[1]Multi-Field'!$F$86="Drained"),BI181,IF(AND('[1]Multi-Field'!$E$86=[1]Lists!BF181,'[1]Multi-Field'!$F$86="undrained"),BH181,""))</f>
        <v/>
      </c>
      <c r="EQ181" s="409" t="str">
        <f>IF(AND('[1]Multi-Field'!$E$87=[1]Lists!BF181,'[1]Multi-Field'!$F$87="Drained"),BI181,IF(AND('[1]Multi-Field'!$E$87=[1]Lists!BF181,'[1]Multi-Field'!$F$87="undrained"),BH181,""))</f>
        <v/>
      </c>
      <c r="ER181" s="409" t="str">
        <f>IF(AND('[1]Multi-Field'!$E$88=[1]Lists!BF181,'[1]Multi-Field'!$F$88="Drained"),BI181,IF(AND('[1]Multi-Field'!$E$88=[1]Lists!BF181,'[1]Multi-Field'!$F$88="undrained"),BH181,""))</f>
        <v/>
      </c>
      <c r="ES181" s="409" t="str">
        <f>IF(AND('[1]Multi-Field'!$E$89=[1]Lists!BF181,'[1]Multi-Field'!$F$89="Drained"),BI181,IF(AND('[1]Multi-Field'!$E$89=[1]Lists!BF181,'[1]Multi-Field'!$F$89="undrained"),BH181,""))</f>
        <v/>
      </c>
      <c r="ET181" s="409" t="str">
        <f>IF(AND('[1]Multi-Field'!$E$90=[1]Lists!BF181,'[1]Multi-Field'!$F$90="Drained"),BI181,IF(AND('[1]Multi-Field'!$E$90=[1]Lists!BF181,'[1]Multi-Field'!$F$90="undrained"),BH181,""))</f>
        <v/>
      </c>
      <c r="EU181" s="409" t="str">
        <f>IF(AND('[1]Multi-Field'!$E$91=[1]Lists!BF181,'[1]Multi-Field'!$F$91="Drained"),BI181,IF(AND('[1]Multi-Field'!$E$91=[1]Lists!BF181,'[1]Multi-Field'!$F$91="undrained"),BH181,""))</f>
        <v/>
      </c>
      <c r="EV181" s="409" t="str">
        <f>IF(AND('[1]Multi-Field'!$E$92=[1]Lists!BF181,'[1]Multi-Field'!$F$92="Drained"),BI181,IF(AND('[1]Multi-Field'!$E$92=[1]Lists!BF181,'[1]Multi-Field'!$F$92="undrained"),BH181,""))</f>
        <v/>
      </c>
      <c r="EW181" s="409" t="str">
        <f>IF(AND('[1]Multi-Field'!$E$93=[1]Lists!BF181,'[1]Multi-Field'!$F$93="Drained"),BI181,IF(AND('[1]Multi-Field'!$E$93=[1]Lists!BF181,'[1]Multi-Field'!$F$93="undrained"),BH181,""))</f>
        <v/>
      </c>
      <c r="EX181" s="409" t="str">
        <f>IF(AND('[1]Multi-Field'!$E$94=[1]Lists!BF181,'[1]Multi-Field'!$F$94="Drained"),BI181,IF(AND('[1]Multi-Field'!$E$94=[1]Lists!BF181,'[1]Multi-Field'!$F$94="undrained"),BH181,""))</f>
        <v/>
      </c>
      <c r="EY181" s="409" t="str">
        <f>IF(AND('[1]Multi-Field'!$E$95=[1]Lists!BF181,'[1]Multi-Field'!$F$95="Drained"),BI181,IF(AND('[1]Multi-Field'!$E$95=[1]Lists!BF181,'[1]Multi-Field'!$F$95="undrained"),BH181,""))</f>
        <v/>
      </c>
      <c r="EZ181" s="409" t="str">
        <f>IF(AND('[1]Multi-Field'!$E$96=[1]Lists!BF181,'[1]Multi-Field'!$F$96="Drained"),BI181,IF(AND('[1]Multi-Field'!$E$96=[1]Lists!BF181,'[1]Multi-Field'!$F$96="undrained"),BH181,""))</f>
        <v/>
      </c>
      <c r="FA181" s="409" t="str">
        <f>IF(AND('[1]Multi-Field'!$E$97=[1]Lists!BF181,'[1]Multi-Field'!$F$97="Drained"),BI181,IF(AND('[1]Multi-Field'!$E$97=[1]Lists!BF181,'[1]Multi-Field'!$F$97="undrained"),BH181,""))</f>
        <v/>
      </c>
      <c r="FB181" s="409" t="str">
        <f>IF(AND('[1]Multi-Field'!$E$98=[1]Lists!BF181,'[1]Multi-Field'!$F$98="Drained"),BI181,IF(AND('[1]Multi-Field'!$E$98=[1]Lists!BF181,'[1]Multi-Field'!$F$98="undrained"),BH181,""))</f>
        <v/>
      </c>
      <c r="FC181" s="409" t="str">
        <f>IF(AND('[1]Multi-Field'!$E$99=[1]Lists!BF181,'[1]Multi-Field'!$F$99="Drained"),BI181,IF(AND('[1]Multi-Field'!$E$99=[1]Lists!BF181,'[1]Multi-Field'!$F$99="undrained"),BH181,""))</f>
        <v/>
      </c>
      <c r="FD181" s="409" t="str">
        <f>IF(AND('[1]Multi-Field'!$E$100=[1]Lists!BF181,'[1]Multi-Field'!$F$100="Drained"),BI181,IF(AND('[1]Multi-Field'!$E$100=[1]Lists!BF181,'[1]Multi-Field'!$F$100="undrained"),BH181,""))</f>
        <v/>
      </c>
      <c r="FE181" s="409" t="str">
        <f>IF(AND('[1]Multi-Field'!$E$101=[1]Lists!BF181,'[1]Multi-Field'!$F$101="Drained"),BI181,IF(AND('[1]Multi-Field'!$E$101=[1]Lists!BF181,'[1]Multi-Field'!$F$101="undrained"),BH181,""))</f>
        <v/>
      </c>
      <c r="FF181" s="409" t="str">
        <f>IF(AND('[1]Multi-Field'!$E$102=[1]Lists!BF181,'[1]Multi-Field'!$F$102="Drained"),BI181,IF(AND('[1]Multi-Field'!$E$102=[1]Lists!BF181,'[1]Multi-Field'!$F$102="undrained"),BH181,""))</f>
        <v/>
      </c>
      <c r="FG181" s="409" t="str">
        <f>IF(AND('[1]Multi-Field'!$E$103=[1]Lists!BF181,'[1]Multi-Field'!$F$103="Drained"),BI181,IF(AND('[1]Multi-Field'!$E$103=[1]Lists!BF181,'[1]Multi-Field'!$F$103="undrained"),BH181,""))</f>
        <v/>
      </c>
      <c r="FH181" s="409" t="str">
        <f>IF(AND('[1]Multi-Field'!$E$104=[1]Lists!BF181,'[1]Multi-Field'!$F$104="Drained"),BI181,IF(AND('[1]Multi-Field'!$E$104=[1]Lists!BF181,'[1]Multi-Field'!$F$104="undrained"),BH181,""))</f>
        <v/>
      </c>
      <c r="FI181" s="409" t="str">
        <f>IF(AND('[1]Multi-Field'!$E$105=[1]Lists!BF181,'[1]Multi-Field'!$F$105="Drained"),BI181,IF(AND('[1]Multi-Field'!$E$105=[1]Lists!BF181,'[1]Multi-Field'!$F$105="undrained"),BH181,""))</f>
        <v/>
      </c>
      <c r="FJ181" s="409" t="str">
        <f>IF(AND('[1]Multi-Field'!$E$106=[1]Lists!BF181,'[1]Multi-Field'!$F$106="Drained"),BI181,IF(AND('[1]Multi-Field'!$E$106=[1]Lists!BF181,'[1]Multi-Field'!$F$106="undrained"),BH181,""))</f>
        <v/>
      </c>
      <c r="FK181" s="409" t="str">
        <f>IF(AND('[1]Multi-Field'!$E$107=[1]Lists!BF181,'[1]Multi-Field'!$F$107="Drained"),BI181,IF(AND('[1]Multi-Field'!$E$107=[1]Lists!BF181,'[1]Multi-Field'!$F$107="undrained"),BH181,""))</f>
        <v/>
      </c>
      <c r="FL181" s="409" t="str">
        <f>IF(AND('[1]Multi-Field'!$E$108=[1]Lists!BF181,'[1]Multi-Field'!$F$108="Drained"),BI181,IF(AND('[1]Multi-Field'!$E$108=[1]Lists!BF181,'[1]Multi-Field'!$F$108="undrained"),BH181,""))</f>
        <v/>
      </c>
      <c r="FM181" s="409" t="str">
        <f>IF(AND('[1]Multi-Field'!$E$109=[1]Lists!BF181,'[1]Multi-Field'!$F$109="Drained"),BI181,IF(AND('[1]Multi-Field'!$E$109=[1]Lists!BF181,'[1]Multi-Field'!$F$109="undrained"),BH181,""))</f>
        <v/>
      </c>
      <c r="FN181" s="409" t="str">
        <f>IF(AND('[1]Multi-Field'!$E$110=[1]Lists!BF181,'[1]Multi-Field'!$F$110="Drained"),BI181,IF(AND('[1]Multi-Field'!$E$110=[1]Lists!BF181,'[1]Multi-Field'!$F$110="undrained"),BH181,""))</f>
        <v/>
      </c>
      <c r="FO181" s="409" t="str">
        <f>IF(AND('[1]Multi-Field'!$E$111=[1]Lists!BF181,'[1]Multi-Field'!$F$111="Drained"),BI181,IF(AND('[1]Multi-Field'!$E$111=[1]Lists!BF181,'[1]Multi-Field'!$F$111="undrained"),BH181,""))</f>
        <v/>
      </c>
      <c r="FP181" s="409" t="str">
        <f>IF(AND('[1]Multi-Field'!$E$112=[1]Lists!BF181,'[1]Multi-Field'!$F$112="Drained"),BI181,IF(AND('[1]Multi-Field'!$E$112=[1]Lists!BF181,'[1]Multi-Field'!$F$112="undrained"),BH181,""))</f>
        <v/>
      </c>
      <c r="FQ181" s="409" t="str">
        <f>IF(AND('[1]Multi-Field'!$E$113=[1]Lists!BF181,'[1]Multi-Field'!$F$113="Drained"),BI181,IF(AND('[1]Multi-Field'!$E$113=[1]Lists!BF181,'[1]Multi-Field'!$F$113="undrained"),BH181,""))</f>
        <v/>
      </c>
      <c r="FR181" s="409" t="str">
        <f>IF(AND('[1]Multi-Field'!$E$114=[1]Lists!BF181,'[1]Multi-Field'!$F$114="Drained"),BI181,IF(AND('[1]Multi-Field'!$E$114=[1]Lists!BF181,'[1]Multi-Field'!$F$114="undrained"),BH181,""))</f>
        <v/>
      </c>
      <c r="FS181" s="409" t="str">
        <f>IF(AND('[1]Multi-Field'!$E$115=[1]Lists!BF181,'[1]Multi-Field'!$F$115="Drained"),BI181,IF(AND('[1]Multi-Field'!$E$115=[1]Lists!BF181,'[1]Multi-Field'!$F$115="undrained"),BH181,""))</f>
        <v/>
      </c>
      <c r="FT181" s="409" t="str">
        <f>IF(AND('[1]Multi-Field'!$E$116=[1]Lists!BF181,'[1]Multi-Field'!$F$116="Drained"),BI181,IF(AND('[1]Multi-Field'!$E$116=[1]Lists!BF181,'[1]Multi-Field'!$F$116="undrained"),BH181,""))</f>
        <v/>
      </c>
      <c r="FU181" s="409" t="str">
        <f>IF(AND('[1]Multi-Field'!$E$117=[1]Lists!BF181,'[1]Multi-Field'!$F$117="Drained"),BI181,IF(AND('[1]Multi-Field'!$E$117=[1]Lists!BF181,'[1]Multi-Field'!$F$117="undrained"),BH181,""))</f>
        <v/>
      </c>
      <c r="FV181" s="409" t="str">
        <f>IF(AND('[1]Multi-Field'!$E$118=[1]Lists!BF181,'[1]Multi-Field'!$F$118="Drained"),BI181,IF(AND('[1]Multi-Field'!$E$118=[1]Lists!BF181,'[1]Multi-Field'!$F$118="undrained"),BH181,""))</f>
        <v/>
      </c>
      <c r="FW181" s="409" t="str">
        <f>IF(AND('[1]Multi-Field'!$E$119=[1]Lists!BF181,'[1]Multi-Field'!$F$119="Drained"),BI181,IF(AND('[1]Multi-Field'!$E$119=[1]Lists!BF181,'[1]Multi-Field'!$F$119="undrained"),BH181,""))</f>
        <v/>
      </c>
      <c r="FX181" s="409" t="str">
        <f>IF(AND('[1]Multi-Field'!$E$120=[1]Lists!BF181,'[1]Multi-Field'!$F$120="Drained"),BI181,IF(AND('[1]Multi-Field'!$E$120=[1]Lists!BF181,'[1]Multi-Field'!$F$120="undrained"),BH181,""))</f>
        <v/>
      </c>
    </row>
    <row r="182" spans="1:180" ht="13.5" customHeight="1" thickBot="1">
      <c r="A182" s="7" t="s">
        <v>269</v>
      </c>
      <c r="B182" s="7"/>
      <c r="C182" s="7"/>
      <c r="D182" s="8">
        <v>50</v>
      </c>
      <c r="E182" s="8">
        <f t="shared" si="27"/>
        <v>55</v>
      </c>
      <c r="F182" s="8">
        <f t="shared" si="28"/>
        <v>60</v>
      </c>
      <c r="G182" s="8">
        <v>65</v>
      </c>
      <c r="H182" s="8">
        <v>90</v>
      </c>
      <c r="I182" s="8">
        <f t="shared" si="32"/>
        <v>103</v>
      </c>
      <c r="J182" s="8">
        <f t="shared" si="33"/>
        <v>117</v>
      </c>
      <c r="K182" s="8">
        <v>130</v>
      </c>
      <c r="L182" s="8">
        <v>60</v>
      </c>
      <c r="M182" s="8">
        <f t="shared" si="29"/>
        <v>83</v>
      </c>
      <c r="N182" s="8">
        <f t="shared" si="30"/>
        <v>107</v>
      </c>
      <c r="O182" s="8">
        <v>130</v>
      </c>
      <c r="P182" s="391">
        <v>157</v>
      </c>
      <c r="Q182" s="394"/>
      <c r="R182" s="395" t="b">
        <f>IF(OR('Multi-Field'!AA159=Lists!$AC$42,'Multi-Field'!AA159=Lists!$AC$43),IF('Multi-Field'!Z159="x",(IF('Multi-Field'!AC159=Lists!$Q$11,Lists!$R$11,IF('Multi-Field'!AC159=Lists!$Q$12,Lists!$R$12,IF('Multi-Field'!AC159=Lists!$Q$13,Lists!$R$13,IF('Multi-Field'!AC159=Lists!$Q$14,Lists!$R$14))))),IF('Multi-Field'!X159="x",(IF('Multi-Field'!AC159=Lists!$Q$11,Lists!$S$11,IF('Multi-Field'!AC159=Lists!$Q$12,Lists!$S$12,IF('Multi-Field'!AC159=Lists!$Q$13,Lists!$S$13,IF('Multi-Field'!AC159=Lists!$Q$14,Lists!$S$14))))),IF('Multi-Field'!V159="x",(IF('Multi-Field'!AC159=Lists!$Q$11,Lists!$T$11,IF('Multi-Field'!AC159=Lists!$Q$12,Lists!$T$12,IF('Multi-Field'!AC159=Lists!$Q$13,Lists!$T$13,IF('Multi-Field'!AC159=Lists!$Q$14,Lists!$T$14))))),0))))</f>
        <v>0</v>
      </c>
      <c r="S182" s="395" t="str">
        <f t="shared" si="38"/>
        <v/>
      </c>
      <c r="T182" s="395"/>
      <c r="U182" s="396"/>
      <c r="V182" s="383"/>
      <c r="W182" s="383" t="str">
        <f>IF(AND(OR('Multi-Field'!AF162=$S$3,'Multi-Field'!AF162=S170,'Multi-Field'!AF162=$S$7),'Multi-Field'!AN162&lt;18,'Multi-Field'!AN162&gt;0),35,IF('Multi-Field'!AF162=$S$4,55,IF(AND('Multi-Field'!AF162=$S$6,'Multi-Field'!AN162&lt;18),30,IF(AND('Multi-Field'!AN162&gt;17,OR('Multi-Field'!AF162=$S$3,'Multi-Field'!AF162=$S$5,'Multi-Field'!AF162= $S$6,'Multi-Field'!AF162=$S$7)),25,"0"))))</f>
        <v>0</v>
      </c>
      <c r="X182" s="383"/>
      <c r="Y182" s="383"/>
      <c r="AI182" s="384">
        <f>'[1]Multi-Field'!B178</f>
        <v>0</v>
      </c>
      <c r="AJ182" s="387" t="str">
        <f>IF(OR('[1]Multi-Field'!Q22=[1]Lists!$AC$42,'[1]Multi-Field'!Q22=[1]Lists!$AC$43),"x","")</f>
        <v/>
      </c>
      <c r="AK182" s="387" t="str">
        <f>IF(OR('[1]Multi-Field'!Q22=[1]Lists!$AC$6,'[1]Multi-Field'!Q22=$AC$2,'[1]Multi-Field'!Q22=$AC$4),"x","")</f>
        <v/>
      </c>
      <c r="AL182" s="387" t="str">
        <f>IF(OR('[1]Multi-Field'!Q22=[1]Lists!$AC$7,'[1]Multi-Field'!Q22=$AC$3,'[1]Multi-Field'!Q22=$AC$5),"x","")</f>
        <v/>
      </c>
      <c r="AM182" s="387" t="str">
        <f>IF(OR('[1]Multi-Field'!Q22=$AC$23,'[1]Multi-Field'!Q22=$AC$13,'[1]Multi-Field'!Q22=$AC$9,'[1]Multi-Field'!Q22=$AC$19,'[1]Multi-Field'!Q22=$AC$47),"x","")</f>
        <v/>
      </c>
      <c r="AN182" s="387" t="str">
        <f>IF(OR('[1]Multi-Field'!Q22=$AC$24,'[1]Multi-Field'!Q22=$AC$14,'[1]Multi-Field'!Q22=$AC$10,'[1]Multi-Field'!Q22=$AC$22,'[1]Multi-Field'!Q22=$AC$48),"x","")</f>
        <v/>
      </c>
      <c r="AO182" s="387" t="str">
        <f>IF(OR('[1]Multi-Field'!Q22=$AC$21,'[1]Multi-Field'!Q22=$AC$28,'[1]Multi-Field'!Q22=$AC$62,'[1]Multi-Field'!Q22=$AC$102,'[1]Multi-Field'!Q22=$AC$98),"x","")</f>
        <v>x</v>
      </c>
      <c r="AP182" s="387" t="str">
        <f>IF(OR('[1]Multi-Field'!Q22=$AC$25,'[1]Multi-Field'!Q22=$AC$63,'[1]Multi-Field'!Q22=$AC$85,'[1]Multi-Field'!Q22=$AC$87,'[1]Multi-Field'!Q22=$AC$92,'[1]Multi-Field'!Q22=$AC$93),"x","")</f>
        <v/>
      </c>
      <c r="AQ182" s="387" t="str">
        <f>IF(OR('[1]Multi-Field'!Q22=$AC$20,'[1]Multi-Field'!Q22=$AC$27,'[1]Multi-Field'!Q22=$AC$58,'[1]Multi-Field'!Q22=$AC$86,'[1]Multi-Field'!Q22=$AC$103,'[1]Multi-Field'!Q22=$AC$94),"x","")</f>
        <v/>
      </c>
      <c r="AR182" s="387" t="str">
        <f>IF(OR('[1]Multi-Field'!Q22=$AC$35,'[1]Multi-Field'!Q22=$AC$40,'[1]Multi-Field'!Q22=$AC$45,),"x","")</f>
        <v/>
      </c>
      <c r="AS182" s="387" t="str">
        <f>IF(OR('[1]Multi-Field'!Q22=$AC$36,'[1]Multi-Field'!Q22=$AC$41,'[1]Multi-Field'!Q22=$AC$46,),"x","")</f>
        <v/>
      </c>
      <c r="AT182" s="387" t="str">
        <f>IF(OR('[1]Multi-Field'!Q22=$AC$52,'[1]Multi-Field'!Q22=$AC$53,'[1]Multi-Field'!Q22=$AC$54,'[1]Multi-Field'!Q22=$AC$55,'[1]Multi-Field'!Q22=$AC$68,'[1]Multi-Field'!Q22=$AC$69,'[1]Multi-Field'!Q22=$AC$74,'[1]Multi-Field'!Q22=$AC$71,'[1]Multi-Field'!Q22=$AC$70),"x","")</f>
        <v/>
      </c>
      <c r="AU182" s="387" t="str">
        <f>IF('[1]Multi-Field'!Q22=$AC$72,"x","")</f>
        <v/>
      </c>
      <c r="AV182" s="387" t="str">
        <f>IF('[1]Multi-Field'!Q22=$AC$73,"x","")</f>
        <v/>
      </c>
      <c r="AW182" s="387" t="str">
        <f>IF('[1]Multi-Field'!Q22=$AC$83,"x","")</f>
        <v/>
      </c>
      <c r="AX182" s="387" t="str">
        <f>IF('[1]Multi-Field'!Q22=$AC$84,"x","")</f>
        <v/>
      </c>
      <c r="AY182" s="387" t="str">
        <f>IF('[1]Multi-Field'!Q22=$AC$97,"x","")</f>
        <v/>
      </c>
      <c r="AZ182" s="387" t="str">
        <f>IF('[1]Multi-Field'!Q22=$AC$99,"x","")</f>
        <v/>
      </c>
      <c r="BA182" s="387" t="str">
        <f>IF('[1]Multi-Field'!Q22=$AC$104,"x","")</f>
        <v/>
      </c>
      <c r="BB182" s="387" t="str">
        <f>IF('[1]Multi-Field'!Q22=$AC$105,"x","")</f>
        <v/>
      </c>
      <c r="BC182" s="388"/>
      <c r="BF182" s="414" t="s">
        <v>1349</v>
      </c>
      <c r="BG182" s="415">
        <v>6</v>
      </c>
      <c r="BH182" s="415">
        <v>2.5</v>
      </c>
      <c r="BI182" s="415">
        <v>3.5</v>
      </c>
      <c r="BJ182" s="409" t="e">
        <f>IF(AND('[1]Single Field'!#REF!=[1]Lists!BF182,'[1]Single Field'!#REF!="Drained"),"x",IF(AND('[1]Single Field'!#REF!=[1]Lists!BF182,'[1]Single Field'!#REF!="Undrained"),O,""))</f>
        <v>#REF!</v>
      </c>
      <c r="BK182" s="409" t="str">
        <f>IF(AND('[1]Multi-Field'!$E$3=[1]Lists!BF182,'[1]Multi-Field'!$F$3="Drained"),BI182,IF(AND('[1]Multi-Field'!$E$3=BF182,'[1]Multi-Field'!$F$3="undrained"),BH182,""))</f>
        <v/>
      </c>
      <c r="BL182" s="409" t="str">
        <f>IF(AND('[1]Multi-Field'!$E$4=BF182,'[1]Multi-Field'!$F$4="Drained"),BI182,IF(AND('[1]Multi-Field'!$E$4=BF182,'[1]Multi-Field'!$F$4="undrained"),BH182,""))</f>
        <v/>
      </c>
      <c r="BM182" s="409" t="str">
        <f>IF(AND('[1]Multi-Field'!$E$5=BF182,'[1]Multi-Field'!$F$5="Drained"),BI182,IF(AND('[1]Multi-Field'!$E$5=BF182,'[1]Multi-Field'!$F$5="undrained"),BH182,""))</f>
        <v/>
      </c>
      <c r="BN182" s="409" t="str">
        <f>IF(AND('[1]Multi-Field'!$E$6=BF182,'[1]Multi-Field'!$F$6="Drained"),BI182,IF(AND('[1]Multi-Field'!$E$6=BF182,'[1]Multi-Field'!$F$6="undrained"),BH182,""))</f>
        <v/>
      </c>
      <c r="BO182" s="409" t="str">
        <f>IF(AND('[1]Multi-Field'!$E$7=BF182,'[1]Multi-Field'!$F$7="Drained"),BI182,IF(AND('[1]Multi-Field'!$E$7=BF182,'[1]Multi-Field'!$F$7="undrained"),BH182,""))</f>
        <v/>
      </c>
      <c r="BP182" s="409" t="str">
        <f>IF(AND('[1]Multi-Field'!$E$8=BF182,'[1]Multi-Field'!$F$8="Drained"),BI182,IF(AND('[1]Multi-Field'!$E$8=BF182,'[1]Multi-Field'!$F$8="undrained"),BH182,""))</f>
        <v/>
      </c>
      <c r="BQ182" s="409" t="str">
        <f>IF(AND('[1]Multi-Field'!$E$9=BF182,'[1]Multi-Field'!$F$9="Drained"),BI182,IF(AND('[1]Multi-Field'!$E$9=BF182,'[1]Multi-Field'!$F$9="undrained"),BH182,""))</f>
        <v/>
      </c>
      <c r="BR182" s="409" t="str">
        <f>IF(AND('[1]Multi-Field'!$E$10=BF182,'[1]Multi-Field'!$F$10="Drained"),BI182,IF(AND('[1]Multi-Field'!$E$10=BF182,'[1]Multi-Field'!$F$10="undrained"),BH182,""))</f>
        <v/>
      </c>
      <c r="BS182" s="409" t="str">
        <f>IF(AND('[1]Multi-Field'!$E$11=BF182,'[1]Multi-Field'!$F$11="Drained"),BI182,IF(AND('[1]Multi-Field'!$E$11=BF182,'[1]Multi-Field'!$F$11="undrained"),BH182,""))</f>
        <v/>
      </c>
      <c r="BT182" s="409" t="str">
        <f>IF(AND('[1]Multi-Field'!$E$12=BF182,'[1]Multi-Field'!$F$12="Drained"),BI182,IF(AND('[1]Multi-Field'!$E$12=BF182,'[1]Multi-Field'!$F$12="undrained"),BH182,""))</f>
        <v/>
      </c>
      <c r="BU182" s="409" t="str">
        <f>IF(AND('[1]Multi-Field'!$E$13=BF182,'[1]Multi-Field'!$F$13="Drained"),BI182,IF(AND('[1]Multi-Field'!$E$3=BF182,'[1]Multi-Field'!$F$13="undrained"),BH182,""))</f>
        <v/>
      </c>
      <c r="BV182" s="409" t="str">
        <f>IF(AND('[1]Multi-Field'!$E$14=BF182,'[1]Multi-Field'!$F$14="Drained"),BI182,IF(AND('[1]Multi-Field'!$E$14=BF182,'[1]Multi-Field'!$F$14="undrained"),BH182,""))</f>
        <v/>
      </c>
      <c r="BW182" s="409" t="str">
        <f>IF(AND('[1]Multi-Field'!$E$15=BF182,'[1]Multi-Field'!$F$15="Drained"),BI182,IF(AND('[1]Multi-Field'!$E$15=BF182,'[1]Multi-Field'!$F$15="undrained"),BH182,""))</f>
        <v/>
      </c>
      <c r="BX182" s="409" t="str">
        <f>IF(AND('[1]Multi-Field'!$E$16=[1]Lists!BF182,'[1]Multi-Field'!$F$16="Drained"),BI182,IF(AND('[1]Multi-Field'!$E$16=[1]Lists!BF182,'[1]Multi-Field'!$F$16="undrained"),BH182,""))</f>
        <v/>
      </c>
      <c r="BY182" s="409" t="str">
        <f>IF(AND('[1]Multi-Field'!$E$17=[1]Lists!BF182,'[1]Multi-Field'!$F$17="Drained"),BI182,IF(AND('[1]Multi-Field'!$E$17=[1]Lists!BF182,'[1]Multi-Field'!$F$17="undrained"),BH182,""))</f>
        <v/>
      </c>
      <c r="BZ182" s="409" t="str">
        <f>IF(AND('[1]Multi-Field'!$E$18=[1]Lists!BF182,'[1]Multi-Field'!$F$18="Drained"),BI182,IF(AND('[1]Multi-Field'!$E$18=[1]Lists!BF182,'[1]Multi-Field'!$F$18="undrained"),BH182,""))</f>
        <v/>
      </c>
      <c r="CA182" s="409" t="str">
        <f>IF(AND('[1]Multi-Field'!$E$19=[1]Lists!BF182,'[1]Multi-Field'!$F$19="Drained"),BI182,IF(AND('[1]Multi-Field'!$E$19=[1]Lists!BF182,'[1]Multi-Field'!$F$19="undrained"),BH182,""))</f>
        <v/>
      </c>
      <c r="CB182" s="409" t="str">
        <f>IF(AND('[1]Multi-Field'!$E$20=[1]Lists!BF182,'[1]Multi-Field'!$F$20="Drained"),BI182,IF(AND('[1]Multi-Field'!$E$20=[1]Lists!BF182,'[1]Multi-Field'!$F$20="undrained"),BH182,""))</f>
        <v/>
      </c>
      <c r="CC182" s="409" t="str">
        <f>IF(AND('[1]Multi-Field'!$E$21=[1]Lists!BF182,'[1]Multi-Field'!$F$21="Drained"),BI182,IF(AND('[1]Multi-Field'!$E$21=[1]Lists!BF182,'[1]Multi-Field'!$F$21="undrained"),BH182,""))</f>
        <v/>
      </c>
      <c r="CD182" s="409" t="str">
        <f>IF(AND('[1]Multi-Field'!$E$22=[1]Lists!BF182,'[1]Multi-Field'!$F$22="Drained"),BI182,IF(AND('[1]Multi-Field'!$E$22=[1]Lists!BF182,'[1]Multi-Field'!$F$22="undrained"),BH182,""))</f>
        <v/>
      </c>
      <c r="CE182" s="409" t="str">
        <f>IF(AND('[1]Multi-Field'!$E$23=[1]Lists!BF182,'[1]Multi-Field'!$F$23="Drained"),BI182,IF(AND('[1]Multi-Field'!$E$23=[1]Lists!BF182,'[1]Multi-Field'!$F$23="undrained"),BH182,""))</f>
        <v/>
      </c>
      <c r="CF182" s="409" t="str">
        <f>IF(AND('[1]Multi-Field'!$E$24=[1]Lists!BF182,'[1]Multi-Field'!$F$24="Drained"),BI182,IF(AND('[1]Multi-Field'!$E$24=[1]Lists!BF182,'[1]Multi-Field'!$F$24="undrained"),BH182,""))</f>
        <v/>
      </c>
      <c r="CG182" s="409" t="str">
        <f>IF(AND('[1]Multi-Field'!$E$25=[1]Lists!BF182,'[1]Multi-Field'!$F$25="Drained"),BI182,IF(AND('[1]Multi-Field'!$E$25=[1]Lists!BF182,'[1]Multi-Field'!$F$25="undrained"),BH182,""))</f>
        <v/>
      </c>
      <c r="CH182" s="409" t="str">
        <f>IF(AND('[1]Multi-Field'!$E$26=[1]Lists!BF182,'[1]Multi-Field'!$F$26="Drained"),BI182,IF(AND('[1]Multi-Field'!$E$26=[1]Lists!BF182,'[1]Multi-Field'!$F$26="undrained"),BH182,""))</f>
        <v/>
      </c>
      <c r="CI182" s="409" t="str">
        <f>IF(AND('[1]Multi-Field'!$E$27=[1]Lists!BF182,'[1]Multi-Field'!$F$27="Drained"),BI182,IF(AND('[1]Multi-Field'!$E$27=[1]Lists!BF182,'[1]Multi-Field'!$F$27="undrained"),BH182,""))</f>
        <v/>
      </c>
      <c r="CJ182" s="409" t="str">
        <f>IF(AND('[1]Multi-Field'!$E$28=[1]Lists!BF182,'[1]Multi-Field'!$F$28="Drained"),BI182,IF(AND('[1]Multi-Field'!$E$28=[1]Lists!BF182,'[1]Multi-Field'!$F$28="undrained"),BH182,""))</f>
        <v/>
      </c>
      <c r="CK182" s="409" t="str">
        <f>IF(AND('[1]Multi-Field'!$E$29=[1]Lists!BF182,'[1]Multi-Field'!$F$29="Drained"),BI182,IF(AND('[1]Multi-Field'!$E$29=[1]Lists!BF182,'[1]Multi-Field'!$F$29="undrained"),BH182,""))</f>
        <v/>
      </c>
      <c r="CL182" s="409" t="str">
        <f>IF(AND('[1]Multi-Field'!$E$30=[1]Lists!BF182,'[1]Multi-Field'!$F$30="Drained"),BI182,IF(AND('[1]Multi-Field'!$E$30=[1]Lists!BF182,'[1]Multi-Field'!$F$30="undrained"),BH182,""))</f>
        <v/>
      </c>
      <c r="CM182" s="409" t="str">
        <f>IF(AND('[1]Multi-Field'!$E$31=[1]Lists!BF182,'[1]Multi-Field'!$F$31="Drained"),BI182,IF(AND('[1]Multi-Field'!$E$31=[1]Lists!BF182,'[1]Multi-Field'!$F$31="undrained"),BH182,""))</f>
        <v/>
      </c>
      <c r="CN182" s="409" t="str">
        <f>IF(AND('[1]Multi-Field'!$E$32=[1]Lists!BF182,'[1]Multi-Field'!$F$32="Drained"),BI182,IF(AND('[1]Multi-Field'!$E$32=[1]Lists!BF182,'[1]Multi-Field'!$F$32="undrained"),BH182,""))</f>
        <v/>
      </c>
      <c r="CO182" s="409" t="str">
        <f>IF(AND('[1]Multi-Field'!$E$33=[1]Lists!BF182,'[1]Multi-Field'!$F$33="Drained"),BI182,IF(AND('[1]Multi-Field'!$E$33=[1]Lists!BF182,'[1]Multi-Field'!$F$33="undrained"),BH182,""))</f>
        <v/>
      </c>
      <c r="CP182" s="409" t="str">
        <f>IF(AND('[1]Multi-Field'!$E$34=[1]Lists!BF182,'[1]Multi-Field'!$F$34="Drained"),BI182,IF(AND('[1]Multi-Field'!$E$34=[1]Lists!BF182,'[1]Multi-Field'!$F$34="undrained"),BH182,""))</f>
        <v/>
      </c>
      <c r="CQ182" s="409" t="str">
        <f>IF(AND('[1]Multi-Field'!$E$35=[1]Lists!BF182,'[1]Multi-Field'!$F$35="Drained"),BI182,IF(AND('[1]Multi-Field'!$E$35=[1]Lists!BF182,'[1]Multi-Field'!$F$35="undrained"),BH182,""))</f>
        <v/>
      </c>
      <c r="CR182" s="409" t="str">
        <f>IF(AND('[1]Multi-Field'!$E$36=[1]Lists!BF182,'[1]Multi-Field'!$F$36="Drained"),BI182,IF(AND('[1]Multi-Field'!$E$36=[1]Lists!BF182,'[1]Multi-Field'!$F$36="undrained"),BH182,""))</f>
        <v/>
      </c>
      <c r="CS182" s="409" t="str">
        <f>IF(AND('[1]Multi-Field'!$E$37=[1]Lists!BF182,'[1]Multi-Field'!$F$37="Drained"),BI182,IF(AND('[1]Multi-Field'!$E$37=[1]Lists!BF182,'[1]Multi-Field'!$F$37="undrained"),BH182,""))</f>
        <v/>
      </c>
      <c r="CT182" s="409" t="str">
        <f>IF(AND('[1]Multi-Field'!$E$38=[1]Lists!BF182,'[1]Multi-Field'!$F$38="Drained"),BI182,IF(AND('[1]Multi-Field'!$E$38=[1]Lists!BF182,'[1]Multi-Field'!$F$38="undrained"),BH182,""))</f>
        <v/>
      </c>
      <c r="CU182" s="409" t="str">
        <f>IF(AND('[1]Multi-Field'!$E$39=[1]Lists!BF182,'[1]Multi-Field'!$F$39="Drained"),BI182,IF(AND('[1]Multi-Field'!$E$39=[1]Lists!BF182,'[1]Multi-Field'!$F$39="undrained"),BH182,""))</f>
        <v/>
      </c>
      <c r="CV182" s="409" t="str">
        <f>IF(AND('[1]Multi-Field'!$E$40=[1]Lists!BF182,'[1]Multi-Field'!$F$40="Drained"),BI182,IF(AND('[1]Multi-Field'!$E$40=[1]Lists!BF182,'[1]Multi-Field'!$F$40="undrained"),BH182,""))</f>
        <v/>
      </c>
      <c r="CW182" s="409" t="str">
        <f>IF(AND('[1]Multi-Field'!$E$41=[1]Lists!BF182,'[1]Multi-Field'!$F$40="Drained"),BI182,IF(AND('[1]Multi-Field'!$E$40=[1]Lists!BF182,'[1]Multi-Field'!$F$40="undrained"),BH182,""))</f>
        <v/>
      </c>
      <c r="CX182" s="409" t="str">
        <f>IF(AND('[1]Multi-Field'!$E$42=[1]Lists!BF182,'[1]Multi-Field'!$F$42="Drained"),BI182,IF(AND('[1]Multi-Field'!$E$42=[1]Lists!BF182,'[1]Multi-Field'!$F$42="undrained"),BH182,""))</f>
        <v/>
      </c>
      <c r="CY182" s="409" t="str">
        <f>IF(AND('[1]Multi-Field'!$E$43=[1]Lists!BF182,'[1]Multi-Field'!$F$43="Drained"),BI182,IF(AND('[1]Multi-Field'!$E$43=[1]Lists!BF182,'[1]Multi-Field'!$F$43="undrained"),BH182,""))</f>
        <v/>
      </c>
      <c r="CZ182" s="409" t="str">
        <f>IF(AND('[1]Multi-Field'!$E$44=[1]Lists!BF182,'[1]Multi-Field'!$F$44="Drained"),BI182,IF(AND('[1]Multi-Field'!$E$44=[1]Lists!BF182,'[1]Multi-Field'!$F$44="undrained"),BH182,""))</f>
        <v/>
      </c>
      <c r="DA182" s="409" t="str">
        <f>IF(AND('[1]Multi-Field'!$E$45=[1]Lists!BF182,'[1]Multi-Field'!$F$45="Drained"),BI182,IF(AND('[1]Multi-Field'!$E$45=[1]Lists!BF182,'[1]Multi-Field'!$F$45="undrained"),BH182,""))</f>
        <v/>
      </c>
      <c r="DB182" s="409" t="str">
        <f>IF(AND('[1]Multi-Field'!$E$46=[1]Lists!BF182,'[1]Multi-Field'!$F$46="Drained"),BI182,IF(AND('[1]Multi-Field'!$E$46=[1]Lists!BF182,'[1]Multi-Field'!$F$46="undrained"),BH182,""))</f>
        <v/>
      </c>
      <c r="DC182" s="409" t="str">
        <f>IF(AND('[1]Multi-Field'!$E$47=[1]Lists!BF182,'[1]Multi-Field'!$F$47="Drained"),BI182,IF(AND('[1]Multi-Field'!$E$47=[1]Lists!BF182,'[1]Multi-Field'!$F$47="undrained"),BH182,""))</f>
        <v/>
      </c>
      <c r="DD182" s="409" t="str">
        <f>IF(AND('[1]Multi-Field'!$E$48=[1]Lists!BF182,'[1]Multi-Field'!$F$48="Drained"),BI182,IF(AND('[1]Multi-Field'!$E$48=[1]Lists!BF182,'[1]Multi-Field'!$F$48="undrained"),BH182,""))</f>
        <v/>
      </c>
      <c r="DE182" s="409" t="str">
        <f>IF(AND('[1]Multi-Field'!$E$49=[1]Lists!BF182,'[1]Multi-Field'!$F$49="Drained"),BI182,IF(AND('[1]Multi-Field'!$E$49=[1]Lists!BF182,'[1]Multi-Field'!$F$9="undrained"),BH182,""))</f>
        <v/>
      </c>
      <c r="DF182" s="409" t="str">
        <f>IF(AND('[1]Multi-Field'!$E$50=[1]Lists!BF182,'[1]Multi-Field'!$F$50="Drained"),BI182,IF(AND('[1]Multi-Field'!$E$50=[1]Lists!BF182,'[1]Multi-Field'!$F$50="undrained"),BH182,""))</f>
        <v/>
      </c>
      <c r="DG182" s="409" t="str">
        <f>IF(AND('[1]Multi-Field'!$E$51=[1]Lists!BF182,'[1]Multi-Field'!$F$51="Drained"),BI182,IF(AND('[1]Multi-Field'!$E$51=[1]Lists!BF182,'[1]Multi-Field'!$F$51="undrained"),BH182,""))</f>
        <v/>
      </c>
      <c r="DH182" s="409" t="str">
        <f>IF(AND('[1]Multi-Field'!$E$52=[1]Lists!BF182,'[1]Multi-Field'!$F$52="Drained"),BI182,IF(AND('[1]Multi-Field'!$E$52=[1]Lists!BF182,'[1]Multi-Field'!$F$52="undrained"),BH182,""))</f>
        <v/>
      </c>
      <c r="DI182" s="409" t="str">
        <f>IF(AND('[1]Multi-Field'!$E$53=[1]Lists!BF182,'[1]Multi-Field'!$F$53="Drained"),BI182,IF(AND('[1]Multi-Field'!$E$53=[1]Lists!BF182,'[1]Multi-Field'!$F$53="undrained"),BH182,""))</f>
        <v/>
      </c>
      <c r="DJ182" s="409" t="str">
        <f>IF(AND('[1]Multi-Field'!$E$54=[1]Lists!BF182,'[1]Multi-Field'!$F$54="Drained"),BI182,IF(AND('[1]Multi-Field'!$E$54=[1]Lists!BF182,'[1]Multi-Field'!$F$54="undrained"),BH182,""))</f>
        <v/>
      </c>
      <c r="DK182" s="409" t="str">
        <f>IF(AND('[1]Multi-Field'!$E$55=[1]Lists!BF182,'[1]Multi-Field'!$F$55="Drained"),BI182,IF(AND('[1]Multi-Field'!$E$55=[1]Lists!BF182,'[1]Multi-Field'!$F$55="undrained"),BH182,""))</f>
        <v/>
      </c>
      <c r="DL182" s="409" t="str">
        <f>IF(AND('[1]Multi-Field'!$E$56=[1]Lists!BF182,'[1]Multi-Field'!$F$56="Drained"),BI182,IF(AND('[1]Multi-Field'!$E$56=[1]Lists!BF182,'[1]Multi-Field'!$F$56="undrained"),BH182,""))</f>
        <v/>
      </c>
      <c r="DM182" s="409" t="str">
        <f>IF(AND('[1]Multi-Field'!$E$57=[1]Lists!BF182,'[1]Multi-Field'!$F$57="Drained"),BI182,IF(AND('[1]Multi-Field'!$E$57=[1]Lists!BF182,'[1]Multi-Field'!$F$57="undrained"),BH182,""))</f>
        <v/>
      </c>
      <c r="DN182" s="409" t="str">
        <f>IF(AND('[1]Multi-Field'!$E$58=[1]Lists!BF182,'[1]Multi-Field'!$F$58="Drained"),BI182,IF(AND('[1]Multi-Field'!$E$58=[1]Lists!BF182,'[1]Multi-Field'!$F$58="undrained"),BH182,""))</f>
        <v/>
      </c>
      <c r="DO182" s="409" t="str">
        <f>IF(AND('[1]Multi-Field'!$E$59=[1]Lists!BF182,'[1]Multi-Field'!$F$59="Drained"),BI182,IF(AND('[1]Multi-Field'!$E$59=[1]Lists!BF182,'[1]Multi-Field'!$F$59="undrained"),BH182,""))</f>
        <v/>
      </c>
      <c r="DP182" s="409" t="str">
        <f>IF(AND('[1]Multi-Field'!$E$60=[1]Lists!BF182,'[1]Multi-Field'!$F$60="Drained"),BI182,IF(AND('[1]Multi-Field'!$E$60=[1]Lists!BF182,'[1]Multi-Field'!$F$60="undrained"),BH182,""))</f>
        <v/>
      </c>
      <c r="DQ182" s="409" t="str">
        <f>IF(AND('[1]Multi-Field'!$E$61=[1]Lists!BF182,'[1]Multi-Field'!$F$61="Drained"),BI182,IF(AND('[1]Multi-Field'!$E$61=[1]Lists!BF182,'[1]Multi-Field'!$F$61="undrained"),BH182,""))</f>
        <v/>
      </c>
      <c r="DR182" s="409" t="str">
        <f>IF(AND('[1]Multi-Field'!$E$62=[1]Lists!BF182,'[1]Multi-Field'!$F$62="Drained"),BI182,IF(AND('[1]Multi-Field'!$E$62=[1]Lists!BF182,'[1]Multi-Field'!$F$62="undrained"),BH182,""))</f>
        <v/>
      </c>
      <c r="DS182" s="409" t="str">
        <f>IF(AND('[1]Multi-Field'!$E$63=[1]Lists!BF182,'[1]Multi-Field'!$F$63="Drained"),BI182,IF(AND('[1]Multi-Field'!$E$63=[1]Lists!BF182,'[1]Multi-Field'!$F$63="undrained"),BH182,""))</f>
        <v/>
      </c>
      <c r="DT182" s="409" t="str">
        <f>IF(AND('[1]Multi-Field'!$E$64=[1]Lists!BF182,'[1]Multi-Field'!$F$64="Drained"),BI182,IF(AND('[1]Multi-Field'!$E$64=[1]Lists!BF182,'[1]Multi-Field'!$F$64="undrained"),BH182,""))</f>
        <v/>
      </c>
      <c r="DU182" s="409" t="str">
        <f>IF(AND('[1]Multi-Field'!$E$65=[1]Lists!BF182,'[1]Multi-Field'!$F$65="Drained"),BI182,IF(AND('[1]Multi-Field'!$E$65=[1]Lists!BF182,'[1]Multi-Field'!$F$65="undrained"),BH182,""))</f>
        <v/>
      </c>
      <c r="DV182" s="409" t="str">
        <f>IF(AND('[1]Multi-Field'!$E$66=[1]Lists!BF182,'[1]Multi-Field'!$F$66="Drained"),BI182,IF(AND('[1]Multi-Field'!$E$66=[1]Lists!BF182,'[1]Multi-Field'!$F$66="undrained"),BH182,""))</f>
        <v/>
      </c>
      <c r="DW182" s="409" t="str">
        <f>IF(AND('[1]Multi-Field'!$E$67=[1]Lists!BF182,'[1]Multi-Field'!$F$67="Drained"),BI182,IF(AND('[1]Multi-Field'!$E$67=[1]Lists!BF182,'[1]Multi-Field'!$F$67="undrained"),BH182,""))</f>
        <v/>
      </c>
      <c r="DX182" s="409" t="str">
        <f>IF(AND('[1]Multi-Field'!$E$68=[1]Lists!BF182,'[1]Multi-Field'!$F$68="Drained"),BI182,IF(AND('[1]Multi-Field'!$E$68=[1]Lists!BF182,'[1]Multi-Field'!$F$68="undrained"),BH182,""))</f>
        <v/>
      </c>
      <c r="DY182" s="409" t="str">
        <f>IF(AND('[1]Multi-Field'!$E$69=[1]Lists!BF182,'[1]Multi-Field'!$F$69="Drained"),BI182,IF(AND('[1]Multi-Field'!$E$69=[1]Lists!BF182,'[1]Multi-Field'!$F$69="undrained"),BH182,""))</f>
        <v/>
      </c>
      <c r="DZ182" s="409" t="str">
        <f>IF(AND('[1]Multi-Field'!$E$70=[1]Lists!BF182,'[1]Multi-Field'!$F$70="Drained"),BI182,IF(AND('[1]Multi-Field'!$E$70=[1]Lists!BF182,'[1]Multi-Field'!$F$70="undrained"),BH182,""))</f>
        <v/>
      </c>
      <c r="EA182" s="409" t="str">
        <f>IF(AND('[1]Multi-Field'!$E$71=[1]Lists!BF182,'[1]Multi-Field'!$F$71="Drained"),BI182,IF(AND('[1]Multi-Field'!$E$71=[1]Lists!BF182,'[1]Multi-Field'!$F$71="undrained"),BH182,""))</f>
        <v/>
      </c>
      <c r="EB182" s="409" t="str">
        <f>IF(AND('[1]Multi-Field'!$E$72=[1]Lists!BF182,'[1]Multi-Field'!$F$72="Drained"),BI182,IF(AND('[1]Multi-Field'!$E$72=[1]Lists!BF182,'[1]Multi-Field'!$F$72="undrained"),BH182,""))</f>
        <v/>
      </c>
      <c r="EC182" s="409" t="str">
        <f>IF(AND('[1]Multi-Field'!$E$73=[1]Lists!BF182,'[1]Multi-Field'!$F$73="Drained"),BI182,IF(AND('[1]Multi-Field'!$E$73=[1]Lists!BF182,'[1]Multi-Field'!$F$73="undrained"),BH182,""))</f>
        <v/>
      </c>
      <c r="ED182" s="409" t="str">
        <f>IF(AND('[1]Multi-Field'!$E$74=[1]Lists!BF182,'[1]Multi-Field'!$F$74="Drained"),BI182,IF(AND('[1]Multi-Field'!$E$74=[1]Lists!BF182,'[1]Multi-Field'!$F$74="undrained"),BH182,""))</f>
        <v/>
      </c>
      <c r="EE182" s="409" t="str">
        <f>IF(AND('[1]Multi-Field'!$E$75=[1]Lists!BF182,'[1]Multi-Field'!$F$75="Drained"),BI182,IF(AND('[1]Multi-Field'!$E$75=[1]Lists!BF182,'[1]Multi-Field'!$F$75="undrained"),BH182,""))</f>
        <v/>
      </c>
      <c r="EF182" s="409" t="str">
        <f>IF(AND('[1]Multi-Field'!$E$76=[1]Lists!BF182,'[1]Multi-Field'!$F$76="Drained"),BI182,IF(AND('[1]Multi-Field'!$E$76=[1]Lists!BF182,'[1]Multi-Field'!$F$6="undrained"),BH182,""))</f>
        <v/>
      </c>
      <c r="EG182" s="409" t="str">
        <f>IF(AND('[1]Multi-Field'!$E$77=[1]Lists!BF182,'[1]Multi-Field'!$F$77="Drained"),BI182,IF(AND('[1]Multi-Field'!$E$77=[1]Lists!BF182,'[1]Multi-Field'!$F$77="undrained"),BH182,""))</f>
        <v/>
      </c>
      <c r="EH182" s="409" t="str">
        <f>IF(AND('[1]Multi-Field'!$E$78=[1]Lists!BF182,'[1]Multi-Field'!$F$78="Drained"),BI182,IF(AND('[1]Multi-Field'!$E$78=[1]Lists!BF182,'[1]Multi-Field'!$F$78="undrained"),BH182,""))</f>
        <v/>
      </c>
      <c r="EI182" s="409" t="str">
        <f>IF(AND('[1]Multi-Field'!$E$79=[1]Lists!BF182,'[1]Multi-Field'!$F$79="Drained"),BI182,IF(AND('[1]Multi-Field'!$E$79=[1]Lists!BF182,'[1]Multi-Field'!$F$79="undrained"),BH182,""))</f>
        <v/>
      </c>
      <c r="EJ182" s="409" t="str">
        <f>IF(AND('[1]Multi-Field'!$E$80=[1]Lists!BF182,'[1]Multi-Field'!$F$80="Drained"),BI182,IF(AND('[1]Multi-Field'!$E$80=[1]Lists!BF182,'[1]Multi-Field'!$F$80="undrained"),BH182,""))</f>
        <v/>
      </c>
      <c r="EK182" s="409" t="str">
        <f>IF(AND('[1]Multi-Field'!$E$81=[1]Lists!BF182,'[1]Multi-Field'!$F$81="Drained"),BI182,IF(AND('[1]Multi-Field'!$E$81=[1]Lists!BF182,'[1]Multi-Field'!$F$81="undrained"),BH182,""))</f>
        <v/>
      </c>
      <c r="EL182" s="409" t="str">
        <f>IF(AND('[1]Multi-Field'!$E$82=[1]Lists!BF182,'[1]Multi-Field'!$F$82="Drained"),BI182,IF(AND('[1]Multi-Field'!$E$82=[1]Lists!BF182,'[1]Multi-Field'!$F$82="undrained"),BH182,""))</f>
        <v/>
      </c>
      <c r="EM182" s="409" t="str">
        <f>IF(AND('[1]Multi-Field'!$E$83=[1]Lists!BF182,'[1]Multi-Field'!$F$83="Drained"),BI182,IF(AND('[1]Multi-Field'!$E$83=[1]Lists!BF182,'[1]Multi-Field'!$F$83="undrained"),BH182,""))</f>
        <v/>
      </c>
      <c r="EN182" s="409" t="str">
        <f>IF(AND('[1]Multi-Field'!$E$84=[1]Lists!BF182,'[1]Multi-Field'!$F$84="Drained"),BI182,IF(AND('[1]Multi-Field'!$E$84=[1]Lists!BF182,'[1]Multi-Field'!$F$84="undrained"),BH182,""))</f>
        <v/>
      </c>
      <c r="EO182" s="409" t="str">
        <f>IF(AND('[1]Multi-Field'!$E$85=[1]Lists!BF182,'[1]Multi-Field'!$F$85="Drained"),BI182,IF(AND('[1]Multi-Field'!$E$85=[1]Lists!BF182,'[1]Multi-Field'!$F$85="undrained"),BH182,""))</f>
        <v/>
      </c>
      <c r="EP182" s="409" t="str">
        <f>IF(AND('[1]Multi-Field'!$E$86=[1]Lists!BF182,'[1]Multi-Field'!$F$86="Drained"),BI182,IF(AND('[1]Multi-Field'!$E$86=[1]Lists!BF182,'[1]Multi-Field'!$F$86="undrained"),BH182,""))</f>
        <v/>
      </c>
      <c r="EQ182" s="409" t="str">
        <f>IF(AND('[1]Multi-Field'!$E$87=[1]Lists!BF182,'[1]Multi-Field'!$F$87="Drained"),BI182,IF(AND('[1]Multi-Field'!$E$87=[1]Lists!BF182,'[1]Multi-Field'!$F$87="undrained"),BH182,""))</f>
        <v/>
      </c>
      <c r="ER182" s="409" t="str">
        <f>IF(AND('[1]Multi-Field'!$E$88=[1]Lists!BF182,'[1]Multi-Field'!$F$88="Drained"),BI182,IF(AND('[1]Multi-Field'!$E$88=[1]Lists!BF182,'[1]Multi-Field'!$F$88="undrained"),BH182,""))</f>
        <v/>
      </c>
      <c r="ES182" s="409" t="str">
        <f>IF(AND('[1]Multi-Field'!$E$89=[1]Lists!BF182,'[1]Multi-Field'!$F$89="Drained"),BI182,IF(AND('[1]Multi-Field'!$E$89=[1]Lists!BF182,'[1]Multi-Field'!$F$89="undrained"),BH182,""))</f>
        <v/>
      </c>
      <c r="ET182" s="409" t="str">
        <f>IF(AND('[1]Multi-Field'!$E$90=[1]Lists!BF182,'[1]Multi-Field'!$F$90="Drained"),BI182,IF(AND('[1]Multi-Field'!$E$90=[1]Lists!BF182,'[1]Multi-Field'!$F$90="undrained"),BH182,""))</f>
        <v/>
      </c>
      <c r="EU182" s="409" t="str">
        <f>IF(AND('[1]Multi-Field'!$E$91=[1]Lists!BF182,'[1]Multi-Field'!$F$91="Drained"),BI182,IF(AND('[1]Multi-Field'!$E$91=[1]Lists!BF182,'[1]Multi-Field'!$F$91="undrained"),BH182,""))</f>
        <v/>
      </c>
      <c r="EV182" s="409" t="str">
        <f>IF(AND('[1]Multi-Field'!$E$92=[1]Lists!BF182,'[1]Multi-Field'!$F$92="Drained"),BI182,IF(AND('[1]Multi-Field'!$E$92=[1]Lists!BF182,'[1]Multi-Field'!$F$92="undrained"),BH182,""))</f>
        <v/>
      </c>
      <c r="EW182" s="409" t="str">
        <f>IF(AND('[1]Multi-Field'!$E$93=[1]Lists!BF182,'[1]Multi-Field'!$F$93="Drained"),BI182,IF(AND('[1]Multi-Field'!$E$93=[1]Lists!BF182,'[1]Multi-Field'!$F$93="undrained"),BH182,""))</f>
        <v/>
      </c>
      <c r="EX182" s="409" t="str">
        <f>IF(AND('[1]Multi-Field'!$E$94=[1]Lists!BF182,'[1]Multi-Field'!$F$94="Drained"),BI182,IF(AND('[1]Multi-Field'!$E$94=[1]Lists!BF182,'[1]Multi-Field'!$F$94="undrained"),BH182,""))</f>
        <v/>
      </c>
      <c r="EY182" s="409" t="str">
        <f>IF(AND('[1]Multi-Field'!$E$95=[1]Lists!BF182,'[1]Multi-Field'!$F$95="Drained"),BI182,IF(AND('[1]Multi-Field'!$E$95=[1]Lists!BF182,'[1]Multi-Field'!$F$95="undrained"),BH182,""))</f>
        <v/>
      </c>
      <c r="EZ182" s="409" t="str">
        <f>IF(AND('[1]Multi-Field'!$E$96=[1]Lists!BF182,'[1]Multi-Field'!$F$96="Drained"),BI182,IF(AND('[1]Multi-Field'!$E$96=[1]Lists!BF182,'[1]Multi-Field'!$F$96="undrained"),BH182,""))</f>
        <v/>
      </c>
      <c r="FA182" s="409" t="str">
        <f>IF(AND('[1]Multi-Field'!$E$97=[1]Lists!BF182,'[1]Multi-Field'!$F$97="Drained"),BI182,IF(AND('[1]Multi-Field'!$E$97=[1]Lists!BF182,'[1]Multi-Field'!$F$97="undrained"),BH182,""))</f>
        <v/>
      </c>
      <c r="FB182" s="409" t="str">
        <f>IF(AND('[1]Multi-Field'!$E$98=[1]Lists!BF182,'[1]Multi-Field'!$F$98="Drained"),BI182,IF(AND('[1]Multi-Field'!$E$98=[1]Lists!BF182,'[1]Multi-Field'!$F$98="undrained"),BH182,""))</f>
        <v/>
      </c>
      <c r="FC182" s="409" t="str">
        <f>IF(AND('[1]Multi-Field'!$E$99=[1]Lists!BF182,'[1]Multi-Field'!$F$99="Drained"),BI182,IF(AND('[1]Multi-Field'!$E$99=[1]Lists!BF182,'[1]Multi-Field'!$F$99="undrained"),BH182,""))</f>
        <v/>
      </c>
      <c r="FD182" s="409" t="str">
        <f>IF(AND('[1]Multi-Field'!$E$100=[1]Lists!BF182,'[1]Multi-Field'!$F$100="Drained"),BI182,IF(AND('[1]Multi-Field'!$E$100=[1]Lists!BF182,'[1]Multi-Field'!$F$100="undrained"),BH182,""))</f>
        <v/>
      </c>
      <c r="FE182" s="409" t="str">
        <f>IF(AND('[1]Multi-Field'!$E$101=[1]Lists!BF182,'[1]Multi-Field'!$F$101="Drained"),BI182,IF(AND('[1]Multi-Field'!$E$101=[1]Lists!BF182,'[1]Multi-Field'!$F$101="undrained"),BH182,""))</f>
        <v/>
      </c>
      <c r="FF182" s="409" t="str">
        <f>IF(AND('[1]Multi-Field'!$E$102=[1]Lists!BF182,'[1]Multi-Field'!$F$102="Drained"),BI182,IF(AND('[1]Multi-Field'!$E$102=[1]Lists!BF182,'[1]Multi-Field'!$F$102="undrained"),BH182,""))</f>
        <v/>
      </c>
      <c r="FG182" s="409" t="str">
        <f>IF(AND('[1]Multi-Field'!$E$103=[1]Lists!BF182,'[1]Multi-Field'!$F$103="Drained"),BI182,IF(AND('[1]Multi-Field'!$E$103=[1]Lists!BF182,'[1]Multi-Field'!$F$103="undrained"),BH182,""))</f>
        <v/>
      </c>
      <c r="FH182" s="409" t="str">
        <f>IF(AND('[1]Multi-Field'!$E$104=[1]Lists!BF182,'[1]Multi-Field'!$F$104="Drained"),BI182,IF(AND('[1]Multi-Field'!$E$104=[1]Lists!BF182,'[1]Multi-Field'!$F$104="undrained"),BH182,""))</f>
        <v/>
      </c>
      <c r="FI182" s="409" t="str">
        <f>IF(AND('[1]Multi-Field'!$E$105=[1]Lists!BF182,'[1]Multi-Field'!$F$105="Drained"),BI182,IF(AND('[1]Multi-Field'!$E$105=[1]Lists!BF182,'[1]Multi-Field'!$F$105="undrained"),BH182,""))</f>
        <v/>
      </c>
      <c r="FJ182" s="409" t="str">
        <f>IF(AND('[1]Multi-Field'!$E$106=[1]Lists!BF182,'[1]Multi-Field'!$F$106="Drained"),BI182,IF(AND('[1]Multi-Field'!$E$106=[1]Lists!BF182,'[1]Multi-Field'!$F$106="undrained"),BH182,""))</f>
        <v/>
      </c>
      <c r="FK182" s="409" t="str">
        <f>IF(AND('[1]Multi-Field'!$E$107=[1]Lists!BF182,'[1]Multi-Field'!$F$107="Drained"),BI182,IF(AND('[1]Multi-Field'!$E$107=[1]Lists!BF182,'[1]Multi-Field'!$F$107="undrained"),BH182,""))</f>
        <v/>
      </c>
      <c r="FL182" s="409" t="str">
        <f>IF(AND('[1]Multi-Field'!$E$108=[1]Lists!BF182,'[1]Multi-Field'!$F$108="Drained"),BI182,IF(AND('[1]Multi-Field'!$E$108=[1]Lists!BF182,'[1]Multi-Field'!$F$108="undrained"),BH182,""))</f>
        <v/>
      </c>
      <c r="FM182" s="409" t="str">
        <f>IF(AND('[1]Multi-Field'!$E$109=[1]Lists!BF182,'[1]Multi-Field'!$F$109="Drained"),BI182,IF(AND('[1]Multi-Field'!$E$109=[1]Lists!BF182,'[1]Multi-Field'!$F$109="undrained"),BH182,""))</f>
        <v/>
      </c>
      <c r="FN182" s="409" t="str">
        <f>IF(AND('[1]Multi-Field'!$E$110=[1]Lists!BF182,'[1]Multi-Field'!$F$110="Drained"),BI182,IF(AND('[1]Multi-Field'!$E$110=[1]Lists!BF182,'[1]Multi-Field'!$F$110="undrained"),BH182,""))</f>
        <v/>
      </c>
      <c r="FO182" s="409" t="str">
        <f>IF(AND('[1]Multi-Field'!$E$111=[1]Lists!BF182,'[1]Multi-Field'!$F$111="Drained"),BI182,IF(AND('[1]Multi-Field'!$E$111=[1]Lists!BF182,'[1]Multi-Field'!$F$111="undrained"),BH182,""))</f>
        <v/>
      </c>
      <c r="FP182" s="409" t="str">
        <f>IF(AND('[1]Multi-Field'!$E$112=[1]Lists!BF182,'[1]Multi-Field'!$F$112="Drained"),BI182,IF(AND('[1]Multi-Field'!$E$112=[1]Lists!BF182,'[1]Multi-Field'!$F$112="undrained"),BH182,""))</f>
        <v/>
      </c>
      <c r="FQ182" s="409" t="str">
        <f>IF(AND('[1]Multi-Field'!$E$113=[1]Lists!BF182,'[1]Multi-Field'!$F$113="Drained"),BI182,IF(AND('[1]Multi-Field'!$E$113=[1]Lists!BF182,'[1]Multi-Field'!$F$113="undrained"),BH182,""))</f>
        <v/>
      </c>
      <c r="FR182" s="409" t="str">
        <f>IF(AND('[1]Multi-Field'!$E$114=[1]Lists!BF182,'[1]Multi-Field'!$F$114="Drained"),BI182,IF(AND('[1]Multi-Field'!$E$114=[1]Lists!BF182,'[1]Multi-Field'!$F$114="undrained"),BH182,""))</f>
        <v/>
      </c>
      <c r="FS182" s="409" t="str">
        <f>IF(AND('[1]Multi-Field'!$E$115=[1]Lists!BF182,'[1]Multi-Field'!$F$115="Drained"),BI182,IF(AND('[1]Multi-Field'!$E$115=[1]Lists!BF182,'[1]Multi-Field'!$F$115="undrained"),BH182,""))</f>
        <v/>
      </c>
      <c r="FT182" s="409" t="str">
        <f>IF(AND('[1]Multi-Field'!$E$116=[1]Lists!BF182,'[1]Multi-Field'!$F$116="Drained"),BI182,IF(AND('[1]Multi-Field'!$E$116=[1]Lists!BF182,'[1]Multi-Field'!$F$116="undrained"),BH182,""))</f>
        <v/>
      </c>
      <c r="FU182" s="409" t="str">
        <f>IF(AND('[1]Multi-Field'!$E$117=[1]Lists!BF182,'[1]Multi-Field'!$F$117="Drained"),BI182,IF(AND('[1]Multi-Field'!$E$117=[1]Lists!BF182,'[1]Multi-Field'!$F$117="undrained"),BH182,""))</f>
        <v/>
      </c>
      <c r="FV182" s="409" t="str">
        <f>IF(AND('[1]Multi-Field'!$E$118=[1]Lists!BF182,'[1]Multi-Field'!$F$118="Drained"),BI182,IF(AND('[1]Multi-Field'!$E$118=[1]Lists!BF182,'[1]Multi-Field'!$F$118="undrained"),BH182,""))</f>
        <v/>
      </c>
      <c r="FW182" s="409" t="str">
        <f>IF(AND('[1]Multi-Field'!$E$119=[1]Lists!BF182,'[1]Multi-Field'!$F$119="Drained"),BI182,IF(AND('[1]Multi-Field'!$E$119=[1]Lists!BF182,'[1]Multi-Field'!$F$119="undrained"),BH182,""))</f>
        <v/>
      </c>
      <c r="FX182" s="409" t="str">
        <f>IF(AND('[1]Multi-Field'!$E$120=[1]Lists!BF182,'[1]Multi-Field'!$F$120="Drained"),BI182,IF(AND('[1]Multi-Field'!$E$120=[1]Lists!BF182,'[1]Multi-Field'!$F$120="undrained"),BH182,""))</f>
        <v/>
      </c>
    </row>
    <row r="183" spans="1:180" ht="13.5" customHeight="1">
      <c r="A183" s="7" t="s">
        <v>270</v>
      </c>
      <c r="B183" s="7"/>
      <c r="C183" s="7"/>
      <c r="D183" s="8">
        <v>60</v>
      </c>
      <c r="E183" s="8">
        <f t="shared" si="27"/>
        <v>62</v>
      </c>
      <c r="F183" s="8">
        <f t="shared" si="28"/>
        <v>63</v>
      </c>
      <c r="G183" s="8">
        <v>65</v>
      </c>
      <c r="H183" s="8">
        <v>65</v>
      </c>
      <c r="I183" s="8">
        <f t="shared" si="32"/>
        <v>68</v>
      </c>
      <c r="J183" s="8">
        <f t="shared" si="33"/>
        <v>72</v>
      </c>
      <c r="K183" s="8">
        <v>75</v>
      </c>
      <c r="L183" s="8">
        <v>100</v>
      </c>
      <c r="M183" s="8">
        <f t="shared" si="29"/>
        <v>103</v>
      </c>
      <c r="N183" s="8">
        <f t="shared" si="30"/>
        <v>107</v>
      </c>
      <c r="O183" s="8">
        <v>110</v>
      </c>
      <c r="P183" s="391">
        <v>158</v>
      </c>
      <c r="Q183" s="394"/>
      <c r="R183" s="395" t="b">
        <f>IF(OR('Multi-Field'!AA160=Lists!$AC$42,'Multi-Field'!AA160=Lists!$AC$43),IF('Multi-Field'!Z160="x",(IF('Multi-Field'!AC160=Lists!$Q$11,Lists!$R$11,IF('Multi-Field'!AC160=Lists!$Q$12,Lists!$R$12,IF('Multi-Field'!AC160=Lists!$Q$13,Lists!$R$13,IF('Multi-Field'!AC160=Lists!$Q$14,Lists!$R$14))))),IF('Multi-Field'!X160="x",(IF('Multi-Field'!AC160=Lists!$Q$11,Lists!$S$11,IF('Multi-Field'!AC160=Lists!$Q$12,Lists!$S$12,IF('Multi-Field'!AC160=Lists!$Q$13,Lists!$S$13,IF('Multi-Field'!AC160=Lists!$Q$14,Lists!$S$14))))),IF('Multi-Field'!V160="x",(IF('Multi-Field'!AC160=Lists!$Q$11,Lists!$T$11,IF('Multi-Field'!AC160=Lists!$Q$12,Lists!$T$12,IF('Multi-Field'!AC160=Lists!$Q$13,Lists!$T$13,IF('Multi-Field'!AC160=Lists!$Q$14,Lists!$T$14))))),0))))</f>
        <v>0</v>
      </c>
      <c r="S183" s="395" t="str">
        <f t="shared" si="38"/>
        <v/>
      </c>
      <c r="T183" s="395"/>
      <c r="U183" s="396"/>
      <c r="AI183" s="384">
        <f>'[1]Multi-Field'!B179</f>
        <v>0</v>
      </c>
      <c r="AJ183" s="387" t="str">
        <f>IF(OR('[1]Multi-Field'!Q23=[1]Lists!$AC$42,'[1]Multi-Field'!Q23=[1]Lists!$AC$43),"x","")</f>
        <v/>
      </c>
      <c r="AK183" s="387" t="str">
        <f>IF(OR('[1]Multi-Field'!Q23=[1]Lists!$AC$6,'[1]Multi-Field'!Q23=$AC$2,'[1]Multi-Field'!Q23=$AC$4),"x","")</f>
        <v/>
      </c>
      <c r="AL183" s="387" t="str">
        <f>IF(OR('[1]Multi-Field'!Q23=[1]Lists!$AC$7,'[1]Multi-Field'!Q23=$AC$3,'[1]Multi-Field'!Q23=$AC$5),"x","")</f>
        <v/>
      </c>
      <c r="AM183" s="387" t="str">
        <f>IF(OR('[1]Multi-Field'!Q23=$AC$23,'[1]Multi-Field'!Q23=$AC$13,'[1]Multi-Field'!Q23=$AC$9,'[1]Multi-Field'!Q23=$AC$19,'[1]Multi-Field'!Q23=$AC$47),"x","")</f>
        <v/>
      </c>
      <c r="AN183" s="387" t="str">
        <f>IF(OR('[1]Multi-Field'!Q23=$AC$24,'[1]Multi-Field'!Q23=$AC$14,'[1]Multi-Field'!Q23=$AC$10,'[1]Multi-Field'!Q23=$AC$22,'[1]Multi-Field'!Q23=$AC$48),"x","")</f>
        <v>x</v>
      </c>
      <c r="AO183" s="387" t="str">
        <f>IF(OR('[1]Multi-Field'!Q23=$AC$21,'[1]Multi-Field'!Q23=$AC$28,'[1]Multi-Field'!Q23=$AC$62,'[1]Multi-Field'!Q23=$AC$102,'[1]Multi-Field'!Q23=$AC$98),"x","")</f>
        <v/>
      </c>
      <c r="AP183" s="387" t="str">
        <f>IF(OR('[1]Multi-Field'!Q23=$AC$25,'[1]Multi-Field'!Q23=$AC$63,'[1]Multi-Field'!Q23=$AC$85,'[1]Multi-Field'!Q23=$AC$87,'[1]Multi-Field'!Q23=$AC$92,'[1]Multi-Field'!Q23=$AC$93),"x","")</f>
        <v/>
      </c>
      <c r="AQ183" s="387" t="str">
        <f>IF(OR('[1]Multi-Field'!Q23=$AC$20,'[1]Multi-Field'!Q23=$AC$27,'[1]Multi-Field'!Q23=$AC$58,'[1]Multi-Field'!Q23=$AC$86,'[1]Multi-Field'!Q23=$AC$103,'[1]Multi-Field'!Q23=$AC$94),"x","")</f>
        <v/>
      </c>
      <c r="AR183" s="387" t="str">
        <f>IF(OR('[1]Multi-Field'!Q23=$AC$35,'[1]Multi-Field'!Q23=$AC$40,'[1]Multi-Field'!Q23=$AC$45,),"x","")</f>
        <v/>
      </c>
      <c r="AS183" s="387" t="str">
        <f>IF(OR('[1]Multi-Field'!Q23=$AC$36,'[1]Multi-Field'!Q23=$AC$41,'[1]Multi-Field'!Q23=$AC$46,),"x","")</f>
        <v/>
      </c>
      <c r="AT183" s="387" t="str">
        <f>IF(OR('[1]Multi-Field'!Q23=$AC$52,'[1]Multi-Field'!Q23=$AC$53,'[1]Multi-Field'!Q23=$AC$54,'[1]Multi-Field'!Q23=$AC$55,'[1]Multi-Field'!Q23=$AC$68,'[1]Multi-Field'!Q23=$AC$69,'[1]Multi-Field'!Q23=$AC$74,'[1]Multi-Field'!Q23=$AC$71,'[1]Multi-Field'!Q23=$AC$70),"x","")</f>
        <v/>
      </c>
      <c r="AU183" s="387" t="str">
        <f>IF('[1]Multi-Field'!Q23=$AC$72,"x","")</f>
        <v/>
      </c>
      <c r="AV183" s="387" t="str">
        <f>IF('[1]Multi-Field'!Q23=$AC$73,"x","")</f>
        <v/>
      </c>
      <c r="AW183" s="387" t="str">
        <f>IF('[1]Multi-Field'!Q23=$AC$83,"x","")</f>
        <v/>
      </c>
      <c r="AX183" s="387" t="str">
        <f>IF('[1]Multi-Field'!Q23=$AC$84,"x","")</f>
        <v/>
      </c>
      <c r="AY183" s="387" t="str">
        <f>IF('[1]Multi-Field'!Q23=$AC$97,"x","")</f>
        <v/>
      </c>
      <c r="AZ183" s="387" t="str">
        <f>IF('[1]Multi-Field'!Q23=$AC$99,"x","")</f>
        <v/>
      </c>
      <c r="BA183" s="387" t="str">
        <f>IF('[1]Multi-Field'!Q23=$AC$104,"x","")</f>
        <v/>
      </c>
      <c r="BB183" s="387" t="str">
        <f>IF('[1]Multi-Field'!Q23=$AC$105,"x","")</f>
        <v/>
      </c>
      <c r="BC183" s="388"/>
      <c r="BF183" s="407" t="s">
        <v>1350</v>
      </c>
      <c r="BG183" s="408">
        <v>2</v>
      </c>
      <c r="BH183" s="408">
        <v>3</v>
      </c>
      <c r="BI183" s="408">
        <v>4.5</v>
      </c>
      <c r="BJ183" s="409" t="e">
        <f>IF(AND('[1]Single Field'!#REF!=[1]Lists!BF183,'[1]Single Field'!#REF!="Drained"),"x",IF(AND('[1]Single Field'!#REF!=[1]Lists!BF183,'[1]Single Field'!#REF!="Undrained"),O,""))</f>
        <v>#REF!</v>
      </c>
      <c r="BK183" s="409" t="str">
        <f>IF(AND('[1]Multi-Field'!$E$3=[1]Lists!BF183,'[1]Multi-Field'!$F$3="Drained"),BI183,IF(AND('[1]Multi-Field'!$E$3=BF183,'[1]Multi-Field'!$F$3="undrained"),BH183,""))</f>
        <v/>
      </c>
      <c r="BL183" s="409" t="str">
        <f>IF(AND('[1]Multi-Field'!$E$4=BF183,'[1]Multi-Field'!$F$4="Drained"),BI183,IF(AND('[1]Multi-Field'!$E$4=BF183,'[1]Multi-Field'!$F$4="undrained"),BH183,""))</f>
        <v/>
      </c>
      <c r="BM183" s="409" t="str">
        <f>IF(AND('[1]Multi-Field'!$E$5=BF183,'[1]Multi-Field'!$F$5="Drained"),BI183,IF(AND('[1]Multi-Field'!$E$5=BF183,'[1]Multi-Field'!$F$5="undrained"),BH183,""))</f>
        <v/>
      </c>
      <c r="BN183" s="409" t="str">
        <f>IF(AND('[1]Multi-Field'!$E$6=BF183,'[1]Multi-Field'!$F$6="Drained"),BI183,IF(AND('[1]Multi-Field'!$E$6=BF183,'[1]Multi-Field'!$F$6="undrained"),BH183,""))</f>
        <v/>
      </c>
      <c r="BO183" s="409" t="str">
        <f>IF(AND('[1]Multi-Field'!$E$7=BF183,'[1]Multi-Field'!$F$7="Drained"),BI183,IF(AND('[1]Multi-Field'!$E$7=BF183,'[1]Multi-Field'!$F$7="undrained"),BH183,""))</f>
        <v/>
      </c>
      <c r="BP183" s="409" t="str">
        <f>IF(AND('[1]Multi-Field'!$E$8=BF183,'[1]Multi-Field'!$F$8="Drained"),BI183,IF(AND('[1]Multi-Field'!$E$8=BF183,'[1]Multi-Field'!$F$8="undrained"),BH183,""))</f>
        <v/>
      </c>
      <c r="BQ183" s="409" t="str">
        <f>IF(AND('[1]Multi-Field'!$E$9=BF183,'[1]Multi-Field'!$F$9="Drained"),BI183,IF(AND('[1]Multi-Field'!$E$9=BF183,'[1]Multi-Field'!$F$9="undrained"),BH183,""))</f>
        <v/>
      </c>
      <c r="BR183" s="409" t="str">
        <f>IF(AND('[1]Multi-Field'!$E$10=BF183,'[1]Multi-Field'!$F$10="Drained"),BI183,IF(AND('[1]Multi-Field'!$E$10=BF183,'[1]Multi-Field'!$F$10="undrained"),BH183,""))</f>
        <v/>
      </c>
      <c r="BS183" s="409" t="str">
        <f>IF(AND('[1]Multi-Field'!$E$11=BF183,'[1]Multi-Field'!$F$11="Drained"),BI183,IF(AND('[1]Multi-Field'!$E$11=BF183,'[1]Multi-Field'!$F$11="undrained"),BH183,""))</f>
        <v/>
      </c>
      <c r="BT183" s="409" t="str">
        <f>IF(AND('[1]Multi-Field'!$E$12=BF183,'[1]Multi-Field'!$F$12="Drained"),BI183,IF(AND('[1]Multi-Field'!$E$12=BF183,'[1]Multi-Field'!$F$12="undrained"),BH183,""))</f>
        <v/>
      </c>
      <c r="BU183" s="409" t="str">
        <f>IF(AND('[1]Multi-Field'!$E$13=BF183,'[1]Multi-Field'!$F$13="Drained"),BI183,IF(AND('[1]Multi-Field'!$E$3=BF183,'[1]Multi-Field'!$F$13="undrained"),BH183,""))</f>
        <v/>
      </c>
      <c r="BV183" s="409" t="str">
        <f>IF(AND('[1]Multi-Field'!$E$14=BF183,'[1]Multi-Field'!$F$14="Drained"),BI183,IF(AND('[1]Multi-Field'!$E$14=BF183,'[1]Multi-Field'!$F$14="undrained"),BH183,""))</f>
        <v/>
      </c>
      <c r="BW183" s="409" t="str">
        <f>IF(AND('[1]Multi-Field'!$E$15=BF183,'[1]Multi-Field'!$F$15="Drained"),BI183,IF(AND('[1]Multi-Field'!$E$15=BF183,'[1]Multi-Field'!$F$15="undrained"),BH183,""))</f>
        <v/>
      </c>
      <c r="BX183" s="409" t="str">
        <f>IF(AND('[1]Multi-Field'!$E$16=[1]Lists!BF183,'[1]Multi-Field'!$F$16="Drained"),BI183,IF(AND('[1]Multi-Field'!$E$16=[1]Lists!BF183,'[1]Multi-Field'!$F$16="undrained"),BH183,""))</f>
        <v/>
      </c>
      <c r="BY183" s="409" t="str">
        <f>IF(AND('[1]Multi-Field'!$E$17=[1]Lists!BF183,'[1]Multi-Field'!$F$17="Drained"),BI183,IF(AND('[1]Multi-Field'!$E$17=[1]Lists!BF183,'[1]Multi-Field'!$F$17="undrained"),BH183,""))</f>
        <v/>
      </c>
      <c r="BZ183" s="409" t="str">
        <f>IF(AND('[1]Multi-Field'!$E$18=[1]Lists!BF183,'[1]Multi-Field'!$F$18="Drained"),BI183,IF(AND('[1]Multi-Field'!$E$18=[1]Lists!BF183,'[1]Multi-Field'!$F$18="undrained"),BH183,""))</f>
        <v/>
      </c>
      <c r="CA183" s="409" t="str">
        <f>IF(AND('[1]Multi-Field'!$E$19=[1]Lists!BF183,'[1]Multi-Field'!$F$19="Drained"),BI183,IF(AND('[1]Multi-Field'!$E$19=[1]Lists!BF183,'[1]Multi-Field'!$F$19="undrained"),BH183,""))</f>
        <v/>
      </c>
      <c r="CB183" s="409" t="str">
        <f>IF(AND('[1]Multi-Field'!$E$20=[1]Lists!BF183,'[1]Multi-Field'!$F$20="Drained"),BI183,IF(AND('[1]Multi-Field'!$E$20=[1]Lists!BF183,'[1]Multi-Field'!$F$20="undrained"),BH183,""))</f>
        <v/>
      </c>
      <c r="CC183" s="409" t="str">
        <f>IF(AND('[1]Multi-Field'!$E$21=[1]Lists!BF183,'[1]Multi-Field'!$F$21="Drained"),BI183,IF(AND('[1]Multi-Field'!$E$21=[1]Lists!BF183,'[1]Multi-Field'!$F$21="undrained"),BH183,""))</f>
        <v/>
      </c>
      <c r="CD183" s="409" t="str">
        <f>IF(AND('[1]Multi-Field'!$E$22=[1]Lists!BF183,'[1]Multi-Field'!$F$22="Drained"),BI183,IF(AND('[1]Multi-Field'!$E$22=[1]Lists!BF183,'[1]Multi-Field'!$F$22="undrained"),BH183,""))</f>
        <v/>
      </c>
      <c r="CE183" s="409" t="str">
        <f>IF(AND('[1]Multi-Field'!$E$23=[1]Lists!BF183,'[1]Multi-Field'!$F$23="Drained"),BI183,IF(AND('[1]Multi-Field'!$E$23=[1]Lists!BF183,'[1]Multi-Field'!$F$23="undrained"),BH183,""))</f>
        <v/>
      </c>
      <c r="CF183" s="409" t="str">
        <f>IF(AND('[1]Multi-Field'!$E$24=[1]Lists!BF183,'[1]Multi-Field'!$F$24="Drained"),BI183,IF(AND('[1]Multi-Field'!$E$24=[1]Lists!BF183,'[1]Multi-Field'!$F$24="undrained"),BH183,""))</f>
        <v/>
      </c>
      <c r="CG183" s="409" t="str">
        <f>IF(AND('[1]Multi-Field'!$E$25=[1]Lists!BF183,'[1]Multi-Field'!$F$25="Drained"),BI183,IF(AND('[1]Multi-Field'!$E$25=[1]Lists!BF183,'[1]Multi-Field'!$F$25="undrained"),BH183,""))</f>
        <v/>
      </c>
      <c r="CH183" s="409" t="str">
        <f>IF(AND('[1]Multi-Field'!$E$26=[1]Lists!BF183,'[1]Multi-Field'!$F$26="Drained"),BI183,IF(AND('[1]Multi-Field'!$E$26=[1]Lists!BF183,'[1]Multi-Field'!$F$26="undrained"),BH183,""))</f>
        <v/>
      </c>
      <c r="CI183" s="409" t="str">
        <f>IF(AND('[1]Multi-Field'!$E$27=[1]Lists!BF183,'[1]Multi-Field'!$F$27="Drained"),BI183,IF(AND('[1]Multi-Field'!$E$27=[1]Lists!BF183,'[1]Multi-Field'!$F$27="undrained"),BH183,""))</f>
        <v/>
      </c>
      <c r="CJ183" s="409" t="str">
        <f>IF(AND('[1]Multi-Field'!$E$28=[1]Lists!BF183,'[1]Multi-Field'!$F$28="Drained"),BI183,IF(AND('[1]Multi-Field'!$E$28=[1]Lists!BF183,'[1]Multi-Field'!$F$28="undrained"),BH183,""))</f>
        <v/>
      </c>
      <c r="CK183" s="409" t="str">
        <f>IF(AND('[1]Multi-Field'!$E$29=[1]Lists!BF183,'[1]Multi-Field'!$F$29="Drained"),BI183,IF(AND('[1]Multi-Field'!$E$29=[1]Lists!BF183,'[1]Multi-Field'!$F$29="undrained"),BH183,""))</f>
        <v/>
      </c>
      <c r="CL183" s="409" t="str">
        <f>IF(AND('[1]Multi-Field'!$E$30=[1]Lists!BF183,'[1]Multi-Field'!$F$30="Drained"),BI183,IF(AND('[1]Multi-Field'!$E$30=[1]Lists!BF183,'[1]Multi-Field'!$F$30="undrained"),BH183,""))</f>
        <v/>
      </c>
      <c r="CM183" s="409" t="str">
        <f>IF(AND('[1]Multi-Field'!$E$31=[1]Lists!BF183,'[1]Multi-Field'!$F$31="Drained"),BI183,IF(AND('[1]Multi-Field'!$E$31=[1]Lists!BF183,'[1]Multi-Field'!$F$31="undrained"),BH183,""))</f>
        <v/>
      </c>
      <c r="CN183" s="409" t="str">
        <f>IF(AND('[1]Multi-Field'!$E$32=[1]Lists!BF183,'[1]Multi-Field'!$F$32="Drained"),BI183,IF(AND('[1]Multi-Field'!$E$32=[1]Lists!BF183,'[1]Multi-Field'!$F$32="undrained"),BH183,""))</f>
        <v/>
      </c>
      <c r="CO183" s="409" t="str">
        <f>IF(AND('[1]Multi-Field'!$E$33=[1]Lists!BF183,'[1]Multi-Field'!$F$33="Drained"),BI183,IF(AND('[1]Multi-Field'!$E$33=[1]Lists!BF183,'[1]Multi-Field'!$F$33="undrained"),BH183,""))</f>
        <v/>
      </c>
      <c r="CP183" s="409" t="str">
        <f>IF(AND('[1]Multi-Field'!$E$34=[1]Lists!BF183,'[1]Multi-Field'!$F$34="Drained"),BI183,IF(AND('[1]Multi-Field'!$E$34=[1]Lists!BF183,'[1]Multi-Field'!$F$34="undrained"),BH183,""))</f>
        <v/>
      </c>
      <c r="CQ183" s="409" t="str">
        <f>IF(AND('[1]Multi-Field'!$E$35=[1]Lists!BF183,'[1]Multi-Field'!$F$35="Drained"),BI183,IF(AND('[1]Multi-Field'!$E$35=[1]Lists!BF183,'[1]Multi-Field'!$F$35="undrained"),BH183,""))</f>
        <v/>
      </c>
      <c r="CR183" s="409" t="str">
        <f>IF(AND('[1]Multi-Field'!$E$36=[1]Lists!BF183,'[1]Multi-Field'!$F$36="Drained"),BI183,IF(AND('[1]Multi-Field'!$E$36=[1]Lists!BF183,'[1]Multi-Field'!$F$36="undrained"),BH183,""))</f>
        <v/>
      </c>
      <c r="CS183" s="409" t="str">
        <f>IF(AND('[1]Multi-Field'!$E$37=[1]Lists!BF183,'[1]Multi-Field'!$F$37="Drained"),BI183,IF(AND('[1]Multi-Field'!$E$37=[1]Lists!BF183,'[1]Multi-Field'!$F$37="undrained"),BH183,""))</f>
        <v/>
      </c>
      <c r="CT183" s="409" t="str">
        <f>IF(AND('[1]Multi-Field'!$E$38=[1]Lists!BF183,'[1]Multi-Field'!$F$38="Drained"),BI183,IF(AND('[1]Multi-Field'!$E$38=[1]Lists!BF183,'[1]Multi-Field'!$F$38="undrained"),BH183,""))</f>
        <v/>
      </c>
      <c r="CU183" s="409" t="str">
        <f>IF(AND('[1]Multi-Field'!$E$39=[1]Lists!BF183,'[1]Multi-Field'!$F$39="Drained"),BI183,IF(AND('[1]Multi-Field'!$E$39=[1]Lists!BF183,'[1]Multi-Field'!$F$39="undrained"),BH183,""))</f>
        <v/>
      </c>
      <c r="CV183" s="409" t="str">
        <f>IF(AND('[1]Multi-Field'!$E$40=[1]Lists!BF183,'[1]Multi-Field'!$F$40="Drained"),BI183,IF(AND('[1]Multi-Field'!$E$40=[1]Lists!BF183,'[1]Multi-Field'!$F$40="undrained"),BH183,""))</f>
        <v/>
      </c>
      <c r="CW183" s="409" t="str">
        <f>IF(AND('[1]Multi-Field'!$E$41=[1]Lists!BF183,'[1]Multi-Field'!$F$40="Drained"),BI183,IF(AND('[1]Multi-Field'!$E$40=[1]Lists!BF183,'[1]Multi-Field'!$F$40="undrained"),BH183,""))</f>
        <v/>
      </c>
      <c r="CX183" s="409" t="str">
        <f>IF(AND('[1]Multi-Field'!$E$42=[1]Lists!BF183,'[1]Multi-Field'!$F$42="Drained"),BI183,IF(AND('[1]Multi-Field'!$E$42=[1]Lists!BF183,'[1]Multi-Field'!$F$42="undrained"),BH183,""))</f>
        <v/>
      </c>
      <c r="CY183" s="409" t="str">
        <f>IF(AND('[1]Multi-Field'!$E$43=[1]Lists!BF183,'[1]Multi-Field'!$F$43="Drained"),BI183,IF(AND('[1]Multi-Field'!$E$43=[1]Lists!BF183,'[1]Multi-Field'!$F$43="undrained"),BH183,""))</f>
        <v/>
      </c>
      <c r="CZ183" s="409" t="str">
        <f>IF(AND('[1]Multi-Field'!$E$44=[1]Lists!BF183,'[1]Multi-Field'!$F$44="Drained"),BI183,IF(AND('[1]Multi-Field'!$E$44=[1]Lists!BF183,'[1]Multi-Field'!$F$44="undrained"),BH183,""))</f>
        <v/>
      </c>
      <c r="DA183" s="409" t="str">
        <f>IF(AND('[1]Multi-Field'!$E$45=[1]Lists!BF183,'[1]Multi-Field'!$F$45="Drained"),BI183,IF(AND('[1]Multi-Field'!$E$45=[1]Lists!BF183,'[1]Multi-Field'!$F$45="undrained"),BH183,""))</f>
        <v/>
      </c>
      <c r="DB183" s="409" t="str">
        <f>IF(AND('[1]Multi-Field'!$E$46=[1]Lists!BF183,'[1]Multi-Field'!$F$46="Drained"),BI183,IF(AND('[1]Multi-Field'!$E$46=[1]Lists!BF183,'[1]Multi-Field'!$F$46="undrained"),BH183,""))</f>
        <v/>
      </c>
      <c r="DC183" s="409" t="str">
        <f>IF(AND('[1]Multi-Field'!$E$47=[1]Lists!BF183,'[1]Multi-Field'!$F$47="Drained"),BI183,IF(AND('[1]Multi-Field'!$E$47=[1]Lists!BF183,'[1]Multi-Field'!$F$47="undrained"),BH183,""))</f>
        <v/>
      </c>
      <c r="DD183" s="409" t="str">
        <f>IF(AND('[1]Multi-Field'!$E$48=[1]Lists!BF183,'[1]Multi-Field'!$F$48="Drained"),BI183,IF(AND('[1]Multi-Field'!$E$48=[1]Lists!BF183,'[1]Multi-Field'!$F$48="undrained"),BH183,""))</f>
        <v/>
      </c>
      <c r="DE183" s="409" t="str">
        <f>IF(AND('[1]Multi-Field'!$E$49=[1]Lists!BF183,'[1]Multi-Field'!$F$49="Drained"),BI183,IF(AND('[1]Multi-Field'!$E$49=[1]Lists!BF183,'[1]Multi-Field'!$F$9="undrained"),BH183,""))</f>
        <v/>
      </c>
      <c r="DF183" s="409" t="str">
        <f>IF(AND('[1]Multi-Field'!$E$50=[1]Lists!BF183,'[1]Multi-Field'!$F$50="Drained"),BI183,IF(AND('[1]Multi-Field'!$E$50=[1]Lists!BF183,'[1]Multi-Field'!$F$50="undrained"),BH183,""))</f>
        <v/>
      </c>
      <c r="DG183" s="409" t="str">
        <f>IF(AND('[1]Multi-Field'!$E$51=[1]Lists!BF183,'[1]Multi-Field'!$F$51="Drained"),BI183,IF(AND('[1]Multi-Field'!$E$51=[1]Lists!BF183,'[1]Multi-Field'!$F$51="undrained"),BH183,""))</f>
        <v/>
      </c>
      <c r="DH183" s="409" t="str">
        <f>IF(AND('[1]Multi-Field'!$E$52=[1]Lists!BF183,'[1]Multi-Field'!$F$52="Drained"),BI183,IF(AND('[1]Multi-Field'!$E$52=[1]Lists!BF183,'[1]Multi-Field'!$F$52="undrained"),BH183,""))</f>
        <v/>
      </c>
      <c r="DI183" s="409" t="str">
        <f>IF(AND('[1]Multi-Field'!$E$53=[1]Lists!BF183,'[1]Multi-Field'!$F$53="Drained"),BI183,IF(AND('[1]Multi-Field'!$E$53=[1]Lists!BF183,'[1]Multi-Field'!$F$53="undrained"),BH183,""))</f>
        <v/>
      </c>
      <c r="DJ183" s="409" t="str">
        <f>IF(AND('[1]Multi-Field'!$E$54=[1]Lists!BF183,'[1]Multi-Field'!$F$54="Drained"),BI183,IF(AND('[1]Multi-Field'!$E$54=[1]Lists!BF183,'[1]Multi-Field'!$F$54="undrained"),BH183,""))</f>
        <v/>
      </c>
      <c r="DK183" s="409" t="str">
        <f>IF(AND('[1]Multi-Field'!$E$55=[1]Lists!BF183,'[1]Multi-Field'!$F$55="Drained"),BI183,IF(AND('[1]Multi-Field'!$E$55=[1]Lists!BF183,'[1]Multi-Field'!$F$55="undrained"),BH183,""))</f>
        <v/>
      </c>
      <c r="DL183" s="409" t="str">
        <f>IF(AND('[1]Multi-Field'!$E$56=[1]Lists!BF183,'[1]Multi-Field'!$F$56="Drained"),BI183,IF(AND('[1]Multi-Field'!$E$56=[1]Lists!BF183,'[1]Multi-Field'!$F$56="undrained"),BH183,""))</f>
        <v/>
      </c>
      <c r="DM183" s="409" t="str">
        <f>IF(AND('[1]Multi-Field'!$E$57=[1]Lists!BF183,'[1]Multi-Field'!$F$57="Drained"),BI183,IF(AND('[1]Multi-Field'!$E$57=[1]Lists!BF183,'[1]Multi-Field'!$F$57="undrained"),BH183,""))</f>
        <v/>
      </c>
      <c r="DN183" s="409" t="str">
        <f>IF(AND('[1]Multi-Field'!$E$58=[1]Lists!BF183,'[1]Multi-Field'!$F$58="Drained"),BI183,IF(AND('[1]Multi-Field'!$E$58=[1]Lists!BF183,'[1]Multi-Field'!$F$58="undrained"),BH183,""))</f>
        <v/>
      </c>
      <c r="DO183" s="409" t="str">
        <f>IF(AND('[1]Multi-Field'!$E$59=[1]Lists!BF183,'[1]Multi-Field'!$F$59="Drained"),BI183,IF(AND('[1]Multi-Field'!$E$59=[1]Lists!BF183,'[1]Multi-Field'!$F$59="undrained"),BH183,""))</f>
        <v/>
      </c>
      <c r="DP183" s="409" t="str">
        <f>IF(AND('[1]Multi-Field'!$E$60=[1]Lists!BF183,'[1]Multi-Field'!$F$60="Drained"),BI183,IF(AND('[1]Multi-Field'!$E$60=[1]Lists!BF183,'[1]Multi-Field'!$F$60="undrained"),BH183,""))</f>
        <v/>
      </c>
      <c r="DQ183" s="409" t="str">
        <f>IF(AND('[1]Multi-Field'!$E$61=[1]Lists!BF183,'[1]Multi-Field'!$F$61="Drained"),BI183,IF(AND('[1]Multi-Field'!$E$61=[1]Lists!BF183,'[1]Multi-Field'!$F$61="undrained"),BH183,""))</f>
        <v/>
      </c>
      <c r="DR183" s="409" t="str">
        <f>IF(AND('[1]Multi-Field'!$E$62=[1]Lists!BF183,'[1]Multi-Field'!$F$62="Drained"),BI183,IF(AND('[1]Multi-Field'!$E$62=[1]Lists!BF183,'[1]Multi-Field'!$F$62="undrained"),BH183,""))</f>
        <v/>
      </c>
      <c r="DS183" s="409" t="str">
        <f>IF(AND('[1]Multi-Field'!$E$63=[1]Lists!BF183,'[1]Multi-Field'!$F$63="Drained"),BI183,IF(AND('[1]Multi-Field'!$E$63=[1]Lists!BF183,'[1]Multi-Field'!$F$63="undrained"),BH183,""))</f>
        <v/>
      </c>
      <c r="DT183" s="409" t="str">
        <f>IF(AND('[1]Multi-Field'!$E$64=[1]Lists!BF183,'[1]Multi-Field'!$F$64="Drained"),BI183,IF(AND('[1]Multi-Field'!$E$64=[1]Lists!BF183,'[1]Multi-Field'!$F$64="undrained"),BH183,""))</f>
        <v/>
      </c>
      <c r="DU183" s="409" t="str">
        <f>IF(AND('[1]Multi-Field'!$E$65=[1]Lists!BF183,'[1]Multi-Field'!$F$65="Drained"),BI183,IF(AND('[1]Multi-Field'!$E$65=[1]Lists!BF183,'[1]Multi-Field'!$F$65="undrained"),BH183,""))</f>
        <v/>
      </c>
      <c r="DV183" s="409" t="str">
        <f>IF(AND('[1]Multi-Field'!$E$66=[1]Lists!BF183,'[1]Multi-Field'!$F$66="Drained"),BI183,IF(AND('[1]Multi-Field'!$E$66=[1]Lists!BF183,'[1]Multi-Field'!$F$66="undrained"),BH183,""))</f>
        <v/>
      </c>
      <c r="DW183" s="409" t="str">
        <f>IF(AND('[1]Multi-Field'!$E$67=[1]Lists!BF183,'[1]Multi-Field'!$F$67="Drained"),BI183,IF(AND('[1]Multi-Field'!$E$67=[1]Lists!BF183,'[1]Multi-Field'!$F$67="undrained"),BH183,""))</f>
        <v/>
      </c>
      <c r="DX183" s="409" t="str">
        <f>IF(AND('[1]Multi-Field'!$E$68=[1]Lists!BF183,'[1]Multi-Field'!$F$68="Drained"),BI183,IF(AND('[1]Multi-Field'!$E$68=[1]Lists!BF183,'[1]Multi-Field'!$F$68="undrained"),BH183,""))</f>
        <v/>
      </c>
      <c r="DY183" s="409" t="str">
        <f>IF(AND('[1]Multi-Field'!$E$69=[1]Lists!BF183,'[1]Multi-Field'!$F$69="Drained"),BI183,IF(AND('[1]Multi-Field'!$E$69=[1]Lists!BF183,'[1]Multi-Field'!$F$69="undrained"),BH183,""))</f>
        <v/>
      </c>
      <c r="DZ183" s="409" t="str">
        <f>IF(AND('[1]Multi-Field'!$E$70=[1]Lists!BF183,'[1]Multi-Field'!$F$70="Drained"),BI183,IF(AND('[1]Multi-Field'!$E$70=[1]Lists!BF183,'[1]Multi-Field'!$F$70="undrained"),BH183,""))</f>
        <v/>
      </c>
      <c r="EA183" s="409" t="str">
        <f>IF(AND('[1]Multi-Field'!$E$71=[1]Lists!BF183,'[1]Multi-Field'!$F$71="Drained"),BI183,IF(AND('[1]Multi-Field'!$E$71=[1]Lists!BF183,'[1]Multi-Field'!$F$71="undrained"),BH183,""))</f>
        <v/>
      </c>
      <c r="EB183" s="409" t="str">
        <f>IF(AND('[1]Multi-Field'!$E$72=[1]Lists!BF183,'[1]Multi-Field'!$F$72="Drained"),BI183,IF(AND('[1]Multi-Field'!$E$72=[1]Lists!BF183,'[1]Multi-Field'!$F$72="undrained"),BH183,""))</f>
        <v/>
      </c>
      <c r="EC183" s="409" t="str">
        <f>IF(AND('[1]Multi-Field'!$E$73=[1]Lists!BF183,'[1]Multi-Field'!$F$73="Drained"),BI183,IF(AND('[1]Multi-Field'!$E$73=[1]Lists!BF183,'[1]Multi-Field'!$F$73="undrained"),BH183,""))</f>
        <v/>
      </c>
      <c r="ED183" s="409" t="str">
        <f>IF(AND('[1]Multi-Field'!$E$74=[1]Lists!BF183,'[1]Multi-Field'!$F$74="Drained"),BI183,IF(AND('[1]Multi-Field'!$E$74=[1]Lists!BF183,'[1]Multi-Field'!$F$74="undrained"),BH183,""))</f>
        <v/>
      </c>
      <c r="EE183" s="409" t="str">
        <f>IF(AND('[1]Multi-Field'!$E$75=[1]Lists!BF183,'[1]Multi-Field'!$F$75="Drained"),BI183,IF(AND('[1]Multi-Field'!$E$75=[1]Lists!BF183,'[1]Multi-Field'!$F$75="undrained"),BH183,""))</f>
        <v/>
      </c>
      <c r="EF183" s="409" t="str">
        <f>IF(AND('[1]Multi-Field'!$E$76=[1]Lists!BF183,'[1]Multi-Field'!$F$76="Drained"),BI183,IF(AND('[1]Multi-Field'!$E$76=[1]Lists!BF183,'[1]Multi-Field'!$F$6="undrained"),BH183,""))</f>
        <v/>
      </c>
      <c r="EG183" s="409" t="str">
        <f>IF(AND('[1]Multi-Field'!$E$77=[1]Lists!BF183,'[1]Multi-Field'!$F$77="Drained"),BI183,IF(AND('[1]Multi-Field'!$E$77=[1]Lists!BF183,'[1]Multi-Field'!$F$77="undrained"),BH183,""))</f>
        <v/>
      </c>
      <c r="EH183" s="409" t="str">
        <f>IF(AND('[1]Multi-Field'!$E$78=[1]Lists!BF183,'[1]Multi-Field'!$F$78="Drained"),BI183,IF(AND('[1]Multi-Field'!$E$78=[1]Lists!BF183,'[1]Multi-Field'!$F$78="undrained"),BH183,""))</f>
        <v/>
      </c>
      <c r="EI183" s="409" t="str">
        <f>IF(AND('[1]Multi-Field'!$E$79=[1]Lists!BF183,'[1]Multi-Field'!$F$79="Drained"),BI183,IF(AND('[1]Multi-Field'!$E$79=[1]Lists!BF183,'[1]Multi-Field'!$F$79="undrained"),BH183,""))</f>
        <v/>
      </c>
      <c r="EJ183" s="409" t="str">
        <f>IF(AND('[1]Multi-Field'!$E$80=[1]Lists!BF183,'[1]Multi-Field'!$F$80="Drained"),BI183,IF(AND('[1]Multi-Field'!$E$80=[1]Lists!BF183,'[1]Multi-Field'!$F$80="undrained"),BH183,""))</f>
        <v/>
      </c>
      <c r="EK183" s="409" t="str">
        <f>IF(AND('[1]Multi-Field'!$E$81=[1]Lists!BF183,'[1]Multi-Field'!$F$81="Drained"),BI183,IF(AND('[1]Multi-Field'!$E$81=[1]Lists!BF183,'[1]Multi-Field'!$F$81="undrained"),BH183,""))</f>
        <v/>
      </c>
      <c r="EL183" s="409" t="str">
        <f>IF(AND('[1]Multi-Field'!$E$82=[1]Lists!BF183,'[1]Multi-Field'!$F$82="Drained"),BI183,IF(AND('[1]Multi-Field'!$E$82=[1]Lists!BF183,'[1]Multi-Field'!$F$82="undrained"),BH183,""))</f>
        <v/>
      </c>
      <c r="EM183" s="409" t="str">
        <f>IF(AND('[1]Multi-Field'!$E$83=[1]Lists!BF183,'[1]Multi-Field'!$F$83="Drained"),BI183,IF(AND('[1]Multi-Field'!$E$83=[1]Lists!BF183,'[1]Multi-Field'!$F$83="undrained"),BH183,""))</f>
        <v/>
      </c>
      <c r="EN183" s="409" t="str">
        <f>IF(AND('[1]Multi-Field'!$E$84=[1]Lists!BF183,'[1]Multi-Field'!$F$84="Drained"),BI183,IF(AND('[1]Multi-Field'!$E$84=[1]Lists!BF183,'[1]Multi-Field'!$F$84="undrained"),BH183,""))</f>
        <v/>
      </c>
      <c r="EO183" s="409" t="str">
        <f>IF(AND('[1]Multi-Field'!$E$85=[1]Lists!BF183,'[1]Multi-Field'!$F$85="Drained"),BI183,IF(AND('[1]Multi-Field'!$E$85=[1]Lists!BF183,'[1]Multi-Field'!$F$85="undrained"),BH183,""))</f>
        <v/>
      </c>
      <c r="EP183" s="409" t="str">
        <f>IF(AND('[1]Multi-Field'!$E$86=[1]Lists!BF183,'[1]Multi-Field'!$F$86="Drained"),BI183,IF(AND('[1]Multi-Field'!$E$86=[1]Lists!BF183,'[1]Multi-Field'!$F$86="undrained"),BH183,""))</f>
        <v/>
      </c>
      <c r="EQ183" s="409" t="str">
        <f>IF(AND('[1]Multi-Field'!$E$87=[1]Lists!BF183,'[1]Multi-Field'!$F$87="Drained"),BI183,IF(AND('[1]Multi-Field'!$E$87=[1]Lists!BF183,'[1]Multi-Field'!$F$87="undrained"),BH183,""))</f>
        <v/>
      </c>
      <c r="ER183" s="409" t="str">
        <f>IF(AND('[1]Multi-Field'!$E$88=[1]Lists!BF183,'[1]Multi-Field'!$F$88="Drained"),BI183,IF(AND('[1]Multi-Field'!$E$88=[1]Lists!BF183,'[1]Multi-Field'!$F$88="undrained"),BH183,""))</f>
        <v/>
      </c>
      <c r="ES183" s="409" t="str">
        <f>IF(AND('[1]Multi-Field'!$E$89=[1]Lists!BF183,'[1]Multi-Field'!$F$89="Drained"),BI183,IF(AND('[1]Multi-Field'!$E$89=[1]Lists!BF183,'[1]Multi-Field'!$F$89="undrained"),BH183,""))</f>
        <v/>
      </c>
      <c r="ET183" s="409" t="str">
        <f>IF(AND('[1]Multi-Field'!$E$90=[1]Lists!BF183,'[1]Multi-Field'!$F$90="Drained"),BI183,IF(AND('[1]Multi-Field'!$E$90=[1]Lists!BF183,'[1]Multi-Field'!$F$90="undrained"),BH183,""))</f>
        <v/>
      </c>
      <c r="EU183" s="409" t="str">
        <f>IF(AND('[1]Multi-Field'!$E$91=[1]Lists!BF183,'[1]Multi-Field'!$F$91="Drained"),BI183,IF(AND('[1]Multi-Field'!$E$91=[1]Lists!BF183,'[1]Multi-Field'!$F$91="undrained"),BH183,""))</f>
        <v/>
      </c>
      <c r="EV183" s="409" t="str">
        <f>IF(AND('[1]Multi-Field'!$E$92=[1]Lists!BF183,'[1]Multi-Field'!$F$92="Drained"),BI183,IF(AND('[1]Multi-Field'!$E$92=[1]Lists!BF183,'[1]Multi-Field'!$F$92="undrained"),BH183,""))</f>
        <v/>
      </c>
      <c r="EW183" s="409" t="str">
        <f>IF(AND('[1]Multi-Field'!$E$93=[1]Lists!BF183,'[1]Multi-Field'!$F$93="Drained"),BI183,IF(AND('[1]Multi-Field'!$E$93=[1]Lists!BF183,'[1]Multi-Field'!$F$93="undrained"),BH183,""))</f>
        <v/>
      </c>
      <c r="EX183" s="409" t="str">
        <f>IF(AND('[1]Multi-Field'!$E$94=[1]Lists!BF183,'[1]Multi-Field'!$F$94="Drained"),BI183,IF(AND('[1]Multi-Field'!$E$94=[1]Lists!BF183,'[1]Multi-Field'!$F$94="undrained"),BH183,""))</f>
        <v/>
      </c>
      <c r="EY183" s="409" t="str">
        <f>IF(AND('[1]Multi-Field'!$E$95=[1]Lists!BF183,'[1]Multi-Field'!$F$95="Drained"),BI183,IF(AND('[1]Multi-Field'!$E$95=[1]Lists!BF183,'[1]Multi-Field'!$F$95="undrained"),BH183,""))</f>
        <v/>
      </c>
      <c r="EZ183" s="409" t="str">
        <f>IF(AND('[1]Multi-Field'!$E$96=[1]Lists!BF183,'[1]Multi-Field'!$F$96="Drained"),BI183,IF(AND('[1]Multi-Field'!$E$96=[1]Lists!BF183,'[1]Multi-Field'!$F$96="undrained"),BH183,""))</f>
        <v/>
      </c>
      <c r="FA183" s="409" t="str">
        <f>IF(AND('[1]Multi-Field'!$E$97=[1]Lists!BF183,'[1]Multi-Field'!$F$97="Drained"),BI183,IF(AND('[1]Multi-Field'!$E$97=[1]Lists!BF183,'[1]Multi-Field'!$F$97="undrained"),BH183,""))</f>
        <v/>
      </c>
      <c r="FB183" s="409" t="str">
        <f>IF(AND('[1]Multi-Field'!$E$98=[1]Lists!BF183,'[1]Multi-Field'!$F$98="Drained"),BI183,IF(AND('[1]Multi-Field'!$E$98=[1]Lists!BF183,'[1]Multi-Field'!$F$98="undrained"),BH183,""))</f>
        <v/>
      </c>
      <c r="FC183" s="409" t="str">
        <f>IF(AND('[1]Multi-Field'!$E$99=[1]Lists!BF183,'[1]Multi-Field'!$F$99="Drained"),BI183,IF(AND('[1]Multi-Field'!$E$99=[1]Lists!BF183,'[1]Multi-Field'!$F$99="undrained"),BH183,""))</f>
        <v/>
      </c>
      <c r="FD183" s="409" t="str">
        <f>IF(AND('[1]Multi-Field'!$E$100=[1]Lists!BF183,'[1]Multi-Field'!$F$100="Drained"),BI183,IF(AND('[1]Multi-Field'!$E$100=[1]Lists!BF183,'[1]Multi-Field'!$F$100="undrained"),BH183,""))</f>
        <v/>
      </c>
      <c r="FE183" s="409" t="str">
        <f>IF(AND('[1]Multi-Field'!$E$101=[1]Lists!BF183,'[1]Multi-Field'!$F$101="Drained"),BI183,IF(AND('[1]Multi-Field'!$E$101=[1]Lists!BF183,'[1]Multi-Field'!$F$101="undrained"),BH183,""))</f>
        <v/>
      </c>
      <c r="FF183" s="409" t="str">
        <f>IF(AND('[1]Multi-Field'!$E$102=[1]Lists!BF183,'[1]Multi-Field'!$F$102="Drained"),BI183,IF(AND('[1]Multi-Field'!$E$102=[1]Lists!BF183,'[1]Multi-Field'!$F$102="undrained"),BH183,""))</f>
        <v/>
      </c>
      <c r="FG183" s="409" t="str">
        <f>IF(AND('[1]Multi-Field'!$E$103=[1]Lists!BF183,'[1]Multi-Field'!$F$103="Drained"),BI183,IF(AND('[1]Multi-Field'!$E$103=[1]Lists!BF183,'[1]Multi-Field'!$F$103="undrained"),BH183,""))</f>
        <v/>
      </c>
      <c r="FH183" s="409" t="str">
        <f>IF(AND('[1]Multi-Field'!$E$104=[1]Lists!BF183,'[1]Multi-Field'!$F$104="Drained"),BI183,IF(AND('[1]Multi-Field'!$E$104=[1]Lists!BF183,'[1]Multi-Field'!$F$104="undrained"),BH183,""))</f>
        <v/>
      </c>
      <c r="FI183" s="409" t="str">
        <f>IF(AND('[1]Multi-Field'!$E$105=[1]Lists!BF183,'[1]Multi-Field'!$F$105="Drained"),BI183,IF(AND('[1]Multi-Field'!$E$105=[1]Lists!BF183,'[1]Multi-Field'!$F$105="undrained"),BH183,""))</f>
        <v/>
      </c>
      <c r="FJ183" s="409" t="str">
        <f>IF(AND('[1]Multi-Field'!$E$106=[1]Lists!BF183,'[1]Multi-Field'!$F$106="Drained"),BI183,IF(AND('[1]Multi-Field'!$E$106=[1]Lists!BF183,'[1]Multi-Field'!$F$106="undrained"),BH183,""))</f>
        <v/>
      </c>
      <c r="FK183" s="409" t="str">
        <f>IF(AND('[1]Multi-Field'!$E$107=[1]Lists!BF183,'[1]Multi-Field'!$F$107="Drained"),BI183,IF(AND('[1]Multi-Field'!$E$107=[1]Lists!BF183,'[1]Multi-Field'!$F$107="undrained"),BH183,""))</f>
        <v/>
      </c>
      <c r="FL183" s="409" t="str">
        <f>IF(AND('[1]Multi-Field'!$E$108=[1]Lists!BF183,'[1]Multi-Field'!$F$108="Drained"),BI183,IF(AND('[1]Multi-Field'!$E$108=[1]Lists!BF183,'[1]Multi-Field'!$F$108="undrained"),BH183,""))</f>
        <v/>
      </c>
      <c r="FM183" s="409" t="str">
        <f>IF(AND('[1]Multi-Field'!$E$109=[1]Lists!BF183,'[1]Multi-Field'!$F$109="Drained"),BI183,IF(AND('[1]Multi-Field'!$E$109=[1]Lists!BF183,'[1]Multi-Field'!$F$109="undrained"),BH183,""))</f>
        <v/>
      </c>
      <c r="FN183" s="409" t="str">
        <f>IF(AND('[1]Multi-Field'!$E$110=[1]Lists!BF183,'[1]Multi-Field'!$F$110="Drained"),BI183,IF(AND('[1]Multi-Field'!$E$110=[1]Lists!BF183,'[1]Multi-Field'!$F$110="undrained"),BH183,""))</f>
        <v/>
      </c>
      <c r="FO183" s="409" t="str">
        <f>IF(AND('[1]Multi-Field'!$E$111=[1]Lists!BF183,'[1]Multi-Field'!$F$111="Drained"),BI183,IF(AND('[1]Multi-Field'!$E$111=[1]Lists!BF183,'[1]Multi-Field'!$F$111="undrained"),BH183,""))</f>
        <v/>
      </c>
      <c r="FP183" s="409" t="str">
        <f>IF(AND('[1]Multi-Field'!$E$112=[1]Lists!BF183,'[1]Multi-Field'!$F$112="Drained"),BI183,IF(AND('[1]Multi-Field'!$E$112=[1]Lists!BF183,'[1]Multi-Field'!$F$112="undrained"),BH183,""))</f>
        <v/>
      </c>
      <c r="FQ183" s="409" t="str">
        <f>IF(AND('[1]Multi-Field'!$E$113=[1]Lists!BF183,'[1]Multi-Field'!$F$113="Drained"),BI183,IF(AND('[1]Multi-Field'!$E$113=[1]Lists!BF183,'[1]Multi-Field'!$F$113="undrained"),BH183,""))</f>
        <v/>
      </c>
      <c r="FR183" s="409" t="str">
        <f>IF(AND('[1]Multi-Field'!$E$114=[1]Lists!BF183,'[1]Multi-Field'!$F$114="Drained"),BI183,IF(AND('[1]Multi-Field'!$E$114=[1]Lists!BF183,'[1]Multi-Field'!$F$114="undrained"),BH183,""))</f>
        <v/>
      </c>
      <c r="FS183" s="409" t="str">
        <f>IF(AND('[1]Multi-Field'!$E$115=[1]Lists!BF183,'[1]Multi-Field'!$F$115="Drained"),BI183,IF(AND('[1]Multi-Field'!$E$115=[1]Lists!BF183,'[1]Multi-Field'!$F$115="undrained"),BH183,""))</f>
        <v/>
      </c>
      <c r="FT183" s="409" t="str">
        <f>IF(AND('[1]Multi-Field'!$E$116=[1]Lists!BF183,'[1]Multi-Field'!$F$116="Drained"),BI183,IF(AND('[1]Multi-Field'!$E$116=[1]Lists!BF183,'[1]Multi-Field'!$F$116="undrained"),BH183,""))</f>
        <v/>
      </c>
      <c r="FU183" s="409" t="str">
        <f>IF(AND('[1]Multi-Field'!$E$117=[1]Lists!BF183,'[1]Multi-Field'!$F$117="Drained"),BI183,IF(AND('[1]Multi-Field'!$E$117=[1]Lists!BF183,'[1]Multi-Field'!$F$117="undrained"),BH183,""))</f>
        <v/>
      </c>
      <c r="FV183" s="409" t="str">
        <f>IF(AND('[1]Multi-Field'!$E$118=[1]Lists!BF183,'[1]Multi-Field'!$F$118="Drained"),BI183,IF(AND('[1]Multi-Field'!$E$118=[1]Lists!BF183,'[1]Multi-Field'!$F$118="undrained"),BH183,""))</f>
        <v/>
      </c>
      <c r="FW183" s="409" t="str">
        <f>IF(AND('[1]Multi-Field'!$E$119=[1]Lists!BF183,'[1]Multi-Field'!$F$119="Drained"),BI183,IF(AND('[1]Multi-Field'!$E$119=[1]Lists!BF183,'[1]Multi-Field'!$F$119="undrained"),BH183,""))</f>
        <v/>
      </c>
      <c r="FX183" s="409" t="str">
        <f>IF(AND('[1]Multi-Field'!$E$120=[1]Lists!BF183,'[1]Multi-Field'!$F$120="Drained"),BI183,IF(AND('[1]Multi-Field'!$E$120=[1]Lists!BF183,'[1]Multi-Field'!$F$120="undrained"),BH183,""))</f>
        <v/>
      </c>
    </row>
    <row r="184" spans="1:180" ht="13.5" customHeight="1">
      <c r="A184" s="7" t="s">
        <v>271</v>
      </c>
      <c r="B184" s="7"/>
      <c r="C184" s="7"/>
      <c r="D184" s="8">
        <v>55</v>
      </c>
      <c r="E184" s="8">
        <f t="shared" si="27"/>
        <v>57</v>
      </c>
      <c r="F184" s="8">
        <f t="shared" si="28"/>
        <v>58</v>
      </c>
      <c r="G184" s="8">
        <v>60</v>
      </c>
      <c r="H184" s="8">
        <v>65</v>
      </c>
      <c r="I184" s="8">
        <f t="shared" si="32"/>
        <v>68</v>
      </c>
      <c r="J184" s="8">
        <f t="shared" si="33"/>
        <v>72</v>
      </c>
      <c r="K184" s="8">
        <v>75</v>
      </c>
      <c r="L184" s="8">
        <v>70</v>
      </c>
      <c r="M184" s="8">
        <f t="shared" si="29"/>
        <v>82</v>
      </c>
      <c r="N184" s="8">
        <f t="shared" si="30"/>
        <v>93</v>
      </c>
      <c r="O184" s="8">
        <v>105</v>
      </c>
      <c r="P184" s="391">
        <v>159</v>
      </c>
      <c r="Q184" s="394"/>
      <c r="R184" s="395" t="b">
        <f>IF(OR('Multi-Field'!AA161=Lists!$AC$42,'Multi-Field'!AA161=Lists!$AC$43),IF('Multi-Field'!Z161="x",(IF('Multi-Field'!AC161=Lists!$Q$11,Lists!$R$11,IF('Multi-Field'!AC161=Lists!$Q$12,Lists!$R$12,IF('Multi-Field'!AC161=Lists!$Q$13,Lists!$R$13,IF('Multi-Field'!AC161=Lists!$Q$14,Lists!$R$14))))),IF('Multi-Field'!X161="x",(IF('Multi-Field'!AC161=Lists!$Q$11,Lists!$S$11,IF('Multi-Field'!AC161=Lists!$Q$12,Lists!$S$12,IF('Multi-Field'!AC161=Lists!$Q$13,Lists!$S$13,IF('Multi-Field'!AC161=Lists!$Q$14,Lists!$S$14))))),IF('Multi-Field'!V161="x",(IF('Multi-Field'!AC161=Lists!$Q$11,Lists!$T$11,IF('Multi-Field'!AC161=Lists!$Q$12,Lists!$T$12,IF('Multi-Field'!AC161=Lists!$Q$13,Lists!$T$13,IF('Multi-Field'!AC161=Lists!$Q$14,Lists!$T$14))))),0))))</f>
        <v>0</v>
      </c>
      <c r="S184" s="395" t="str">
        <f t="shared" si="38"/>
        <v/>
      </c>
      <c r="T184" s="395"/>
      <c r="U184" s="396"/>
      <c r="AI184" s="384">
        <f>'[1]Multi-Field'!B180</f>
        <v>0</v>
      </c>
      <c r="AJ184" s="387" t="str">
        <f>IF(OR('[1]Multi-Field'!Q24=[1]Lists!$AC$42,'[1]Multi-Field'!Q24=[1]Lists!$AC$43),"x","")</f>
        <v/>
      </c>
      <c r="AK184" s="387" t="str">
        <f>IF(OR('[1]Multi-Field'!Q24=[1]Lists!$AC$6,'[1]Multi-Field'!Q24=$AC$2,'[1]Multi-Field'!Q24=$AC$4),"x","")</f>
        <v/>
      </c>
      <c r="AL184" s="387" t="str">
        <f>IF(OR('[1]Multi-Field'!Q24=[1]Lists!$AC$7,'[1]Multi-Field'!Q24=$AC$3,'[1]Multi-Field'!Q24=$AC$5),"x","")</f>
        <v/>
      </c>
      <c r="AM184" s="387" t="str">
        <f>IF(OR('[1]Multi-Field'!Q24=$AC$23,'[1]Multi-Field'!Q24=$AC$13,'[1]Multi-Field'!Q24=$AC$9,'[1]Multi-Field'!Q24=$AC$19,'[1]Multi-Field'!Q24=$AC$47),"x","")</f>
        <v>x</v>
      </c>
      <c r="AN184" s="387" t="str">
        <f>IF(OR('[1]Multi-Field'!Q24=$AC$24,'[1]Multi-Field'!Q24=$AC$14,'[1]Multi-Field'!Q24=$AC$10,'[1]Multi-Field'!Q24=$AC$22,'[1]Multi-Field'!Q24=$AC$48),"x","")</f>
        <v/>
      </c>
      <c r="AO184" s="387" t="str">
        <f>IF(OR('[1]Multi-Field'!Q24=$AC$21,'[1]Multi-Field'!Q24=$AC$28,'[1]Multi-Field'!Q24=$AC$62,'[1]Multi-Field'!Q24=$AC$102,'[1]Multi-Field'!Q24=$AC$98),"x","")</f>
        <v/>
      </c>
      <c r="AP184" s="387" t="str">
        <f>IF(OR('[1]Multi-Field'!Q24=$AC$25,'[1]Multi-Field'!Q24=$AC$63,'[1]Multi-Field'!Q24=$AC$85,'[1]Multi-Field'!Q24=$AC$87,'[1]Multi-Field'!Q24=$AC$92,'[1]Multi-Field'!Q24=$AC$93),"x","")</f>
        <v/>
      </c>
      <c r="AQ184" s="387" t="str">
        <f>IF(OR('[1]Multi-Field'!Q24=$AC$20,'[1]Multi-Field'!Q24=$AC$27,'[1]Multi-Field'!Q24=$AC$58,'[1]Multi-Field'!Q24=$AC$86,'[1]Multi-Field'!Q24=$AC$103,'[1]Multi-Field'!Q24=$AC$94),"x","")</f>
        <v/>
      </c>
      <c r="AR184" s="387" t="str">
        <f>IF(OR('[1]Multi-Field'!Q24=$AC$35,'[1]Multi-Field'!Q24=$AC$40,'[1]Multi-Field'!Q24=$AC$45,),"x","")</f>
        <v/>
      </c>
      <c r="AS184" s="387" t="str">
        <f>IF(OR('[1]Multi-Field'!Q24=$AC$36,'[1]Multi-Field'!Q24=$AC$41,'[1]Multi-Field'!Q24=$AC$46,),"x","")</f>
        <v/>
      </c>
      <c r="AT184" s="387" t="str">
        <f>IF(OR('[1]Multi-Field'!Q24=$AC$52,'[1]Multi-Field'!Q24=$AC$53,'[1]Multi-Field'!Q24=$AC$54,'[1]Multi-Field'!Q24=$AC$55,'[1]Multi-Field'!Q24=$AC$68,'[1]Multi-Field'!Q24=$AC$69,'[1]Multi-Field'!Q24=$AC$74,'[1]Multi-Field'!Q24=$AC$71,'[1]Multi-Field'!Q24=$AC$70),"x","")</f>
        <v/>
      </c>
      <c r="AU184" s="387" t="str">
        <f>IF('[1]Multi-Field'!Q24=$AC$72,"x","")</f>
        <v/>
      </c>
      <c r="AV184" s="387" t="str">
        <f>IF('[1]Multi-Field'!Q24=$AC$73,"x","")</f>
        <v/>
      </c>
      <c r="AW184" s="387" t="str">
        <f>IF('[1]Multi-Field'!Q24=$AC$83,"x","")</f>
        <v/>
      </c>
      <c r="AX184" s="387" t="str">
        <f>IF('[1]Multi-Field'!Q24=$AC$84,"x","")</f>
        <v/>
      </c>
      <c r="AY184" s="387" t="str">
        <f>IF('[1]Multi-Field'!Q24=$AC$97,"x","")</f>
        <v/>
      </c>
      <c r="AZ184" s="387" t="str">
        <f>IF('[1]Multi-Field'!Q24=$AC$99,"x","")</f>
        <v/>
      </c>
      <c r="BA184" s="387" t="str">
        <f>IF('[1]Multi-Field'!Q24=$AC$104,"x","")</f>
        <v/>
      </c>
      <c r="BB184" s="387" t="str">
        <f>IF('[1]Multi-Field'!Q24=$AC$105,"x","")</f>
        <v/>
      </c>
      <c r="BC184" s="388"/>
      <c r="BF184" s="411" t="s">
        <v>1351</v>
      </c>
      <c r="BG184" s="412">
        <v>3</v>
      </c>
      <c r="BH184" s="412">
        <v>2.5</v>
      </c>
      <c r="BI184" s="412">
        <v>4</v>
      </c>
      <c r="BJ184" s="409" t="e">
        <f>IF(AND('[1]Single Field'!#REF!=[1]Lists!BF184,'[1]Single Field'!#REF!="Drained"),"x",IF(AND('[1]Single Field'!#REF!=[1]Lists!BF184,'[1]Single Field'!#REF!="Undrained"),O,""))</f>
        <v>#REF!</v>
      </c>
      <c r="BK184" s="409" t="str">
        <f>IF(AND('[1]Multi-Field'!$E$3=[1]Lists!BF184,'[1]Multi-Field'!$F$3="Drained"),BI184,IF(AND('[1]Multi-Field'!$E$3=BF184,'[1]Multi-Field'!$F$3="undrained"),BH184,""))</f>
        <v/>
      </c>
      <c r="BL184" s="409" t="str">
        <f>IF(AND('[1]Multi-Field'!$E$4=BF184,'[1]Multi-Field'!$F$4="Drained"),BI184,IF(AND('[1]Multi-Field'!$E$4=BF184,'[1]Multi-Field'!$F$4="undrained"),BH184,""))</f>
        <v/>
      </c>
      <c r="BM184" s="409" t="str">
        <f>IF(AND('[1]Multi-Field'!$E$5=BF184,'[1]Multi-Field'!$F$5="Drained"),BI184,IF(AND('[1]Multi-Field'!$E$5=BF184,'[1]Multi-Field'!$F$5="undrained"),BH184,""))</f>
        <v/>
      </c>
      <c r="BN184" s="409" t="str">
        <f>IF(AND('[1]Multi-Field'!$E$6=BF184,'[1]Multi-Field'!$F$6="Drained"),BI184,IF(AND('[1]Multi-Field'!$E$6=BF184,'[1]Multi-Field'!$F$6="undrained"),BH184,""))</f>
        <v/>
      </c>
      <c r="BO184" s="409" t="str">
        <f>IF(AND('[1]Multi-Field'!$E$7=BF184,'[1]Multi-Field'!$F$7="Drained"),BI184,IF(AND('[1]Multi-Field'!$E$7=BF184,'[1]Multi-Field'!$F$7="undrained"),BH184,""))</f>
        <v/>
      </c>
      <c r="BP184" s="409" t="str">
        <f>IF(AND('[1]Multi-Field'!$E$8=BF184,'[1]Multi-Field'!$F$8="Drained"),BI184,IF(AND('[1]Multi-Field'!$E$8=BF184,'[1]Multi-Field'!$F$8="undrained"),BH184,""))</f>
        <v/>
      </c>
      <c r="BQ184" s="409" t="str">
        <f>IF(AND('[1]Multi-Field'!$E$9=BF184,'[1]Multi-Field'!$F$9="Drained"),BI184,IF(AND('[1]Multi-Field'!$E$9=BF184,'[1]Multi-Field'!$F$9="undrained"),BH184,""))</f>
        <v/>
      </c>
      <c r="BR184" s="409" t="str">
        <f>IF(AND('[1]Multi-Field'!$E$10=BF184,'[1]Multi-Field'!$F$10="Drained"),BI184,IF(AND('[1]Multi-Field'!$E$10=BF184,'[1]Multi-Field'!$F$10="undrained"),BH184,""))</f>
        <v/>
      </c>
      <c r="BS184" s="409" t="str">
        <f>IF(AND('[1]Multi-Field'!$E$11=BF184,'[1]Multi-Field'!$F$11="Drained"),BI184,IF(AND('[1]Multi-Field'!$E$11=BF184,'[1]Multi-Field'!$F$11="undrained"),BH184,""))</f>
        <v/>
      </c>
      <c r="BT184" s="409" t="str">
        <f>IF(AND('[1]Multi-Field'!$E$12=BF184,'[1]Multi-Field'!$F$12="Drained"),BI184,IF(AND('[1]Multi-Field'!$E$12=BF184,'[1]Multi-Field'!$F$12="undrained"),BH184,""))</f>
        <v/>
      </c>
      <c r="BU184" s="409" t="str">
        <f>IF(AND('[1]Multi-Field'!$E$13=BF184,'[1]Multi-Field'!$F$13="Drained"),BI184,IF(AND('[1]Multi-Field'!$E$3=BF184,'[1]Multi-Field'!$F$13="undrained"),BH184,""))</f>
        <v/>
      </c>
      <c r="BV184" s="409" t="str">
        <f>IF(AND('[1]Multi-Field'!$E$14=BF184,'[1]Multi-Field'!$F$14="Drained"),BI184,IF(AND('[1]Multi-Field'!$E$14=BF184,'[1]Multi-Field'!$F$14="undrained"),BH184,""))</f>
        <v/>
      </c>
      <c r="BW184" s="409" t="str">
        <f>IF(AND('[1]Multi-Field'!$E$15=BF184,'[1]Multi-Field'!$F$15="Drained"),BI184,IF(AND('[1]Multi-Field'!$E$15=BF184,'[1]Multi-Field'!$F$15="undrained"),BH184,""))</f>
        <v/>
      </c>
      <c r="BX184" s="409" t="str">
        <f>IF(AND('[1]Multi-Field'!$E$16=[1]Lists!BF184,'[1]Multi-Field'!$F$16="Drained"),BI184,IF(AND('[1]Multi-Field'!$E$16=[1]Lists!BF184,'[1]Multi-Field'!$F$16="undrained"),BH184,""))</f>
        <v/>
      </c>
      <c r="BY184" s="409" t="str">
        <f>IF(AND('[1]Multi-Field'!$E$17=[1]Lists!BF184,'[1]Multi-Field'!$F$17="Drained"),BI184,IF(AND('[1]Multi-Field'!$E$17=[1]Lists!BF184,'[1]Multi-Field'!$F$17="undrained"),BH184,""))</f>
        <v/>
      </c>
      <c r="BZ184" s="409" t="str">
        <f>IF(AND('[1]Multi-Field'!$E$18=[1]Lists!BF184,'[1]Multi-Field'!$F$18="Drained"),BI184,IF(AND('[1]Multi-Field'!$E$18=[1]Lists!BF184,'[1]Multi-Field'!$F$18="undrained"),BH184,""))</f>
        <v/>
      </c>
      <c r="CA184" s="409" t="str">
        <f>IF(AND('[1]Multi-Field'!$E$19=[1]Lists!BF184,'[1]Multi-Field'!$F$19="Drained"),BI184,IF(AND('[1]Multi-Field'!$E$19=[1]Lists!BF184,'[1]Multi-Field'!$F$19="undrained"),BH184,""))</f>
        <v/>
      </c>
      <c r="CB184" s="409" t="str">
        <f>IF(AND('[1]Multi-Field'!$E$20=[1]Lists!BF184,'[1]Multi-Field'!$F$20="Drained"),BI184,IF(AND('[1]Multi-Field'!$E$20=[1]Lists!BF184,'[1]Multi-Field'!$F$20="undrained"),BH184,""))</f>
        <v/>
      </c>
      <c r="CC184" s="409" t="str">
        <f>IF(AND('[1]Multi-Field'!$E$21=[1]Lists!BF184,'[1]Multi-Field'!$F$21="Drained"),BI184,IF(AND('[1]Multi-Field'!$E$21=[1]Lists!BF184,'[1]Multi-Field'!$F$21="undrained"),BH184,""))</f>
        <v/>
      </c>
      <c r="CD184" s="409" t="str">
        <f>IF(AND('[1]Multi-Field'!$E$22=[1]Lists!BF184,'[1]Multi-Field'!$F$22="Drained"),BI184,IF(AND('[1]Multi-Field'!$E$22=[1]Lists!BF184,'[1]Multi-Field'!$F$22="undrained"),BH184,""))</f>
        <v/>
      </c>
      <c r="CE184" s="409" t="str">
        <f>IF(AND('[1]Multi-Field'!$E$23=[1]Lists!BF184,'[1]Multi-Field'!$F$23="Drained"),BI184,IF(AND('[1]Multi-Field'!$E$23=[1]Lists!BF184,'[1]Multi-Field'!$F$23="undrained"),BH184,""))</f>
        <v/>
      </c>
      <c r="CF184" s="409" t="str">
        <f>IF(AND('[1]Multi-Field'!$E$24=[1]Lists!BF184,'[1]Multi-Field'!$F$24="Drained"),BI184,IF(AND('[1]Multi-Field'!$E$24=[1]Lists!BF184,'[1]Multi-Field'!$F$24="undrained"),BH184,""))</f>
        <v/>
      </c>
      <c r="CG184" s="409" t="str">
        <f>IF(AND('[1]Multi-Field'!$E$25=[1]Lists!BF184,'[1]Multi-Field'!$F$25="Drained"),BI184,IF(AND('[1]Multi-Field'!$E$25=[1]Lists!BF184,'[1]Multi-Field'!$F$25="undrained"),BH184,""))</f>
        <v/>
      </c>
      <c r="CH184" s="409" t="str">
        <f>IF(AND('[1]Multi-Field'!$E$26=[1]Lists!BF184,'[1]Multi-Field'!$F$26="Drained"),BI184,IF(AND('[1]Multi-Field'!$E$26=[1]Lists!BF184,'[1]Multi-Field'!$F$26="undrained"),BH184,""))</f>
        <v/>
      </c>
      <c r="CI184" s="409" t="str">
        <f>IF(AND('[1]Multi-Field'!$E$27=[1]Lists!BF184,'[1]Multi-Field'!$F$27="Drained"),BI184,IF(AND('[1]Multi-Field'!$E$27=[1]Lists!BF184,'[1]Multi-Field'!$F$27="undrained"),BH184,""))</f>
        <v/>
      </c>
      <c r="CJ184" s="409" t="str">
        <f>IF(AND('[1]Multi-Field'!$E$28=[1]Lists!BF184,'[1]Multi-Field'!$F$28="Drained"),BI184,IF(AND('[1]Multi-Field'!$E$28=[1]Lists!BF184,'[1]Multi-Field'!$F$28="undrained"),BH184,""))</f>
        <v/>
      </c>
      <c r="CK184" s="409" t="str">
        <f>IF(AND('[1]Multi-Field'!$E$29=[1]Lists!BF184,'[1]Multi-Field'!$F$29="Drained"),BI184,IF(AND('[1]Multi-Field'!$E$29=[1]Lists!BF184,'[1]Multi-Field'!$F$29="undrained"),BH184,""))</f>
        <v/>
      </c>
      <c r="CL184" s="409" t="str">
        <f>IF(AND('[1]Multi-Field'!$E$30=[1]Lists!BF184,'[1]Multi-Field'!$F$30="Drained"),BI184,IF(AND('[1]Multi-Field'!$E$30=[1]Lists!BF184,'[1]Multi-Field'!$F$30="undrained"),BH184,""))</f>
        <v/>
      </c>
      <c r="CM184" s="409" t="str">
        <f>IF(AND('[1]Multi-Field'!$E$31=[1]Lists!BF184,'[1]Multi-Field'!$F$31="Drained"),BI184,IF(AND('[1]Multi-Field'!$E$31=[1]Lists!BF184,'[1]Multi-Field'!$F$31="undrained"),BH184,""))</f>
        <v/>
      </c>
      <c r="CN184" s="409" t="str">
        <f>IF(AND('[1]Multi-Field'!$E$32=[1]Lists!BF184,'[1]Multi-Field'!$F$32="Drained"),BI184,IF(AND('[1]Multi-Field'!$E$32=[1]Lists!BF184,'[1]Multi-Field'!$F$32="undrained"),BH184,""))</f>
        <v/>
      </c>
      <c r="CO184" s="409" t="str">
        <f>IF(AND('[1]Multi-Field'!$E$33=[1]Lists!BF184,'[1]Multi-Field'!$F$33="Drained"),BI184,IF(AND('[1]Multi-Field'!$E$33=[1]Lists!BF184,'[1]Multi-Field'!$F$33="undrained"),BH184,""))</f>
        <v/>
      </c>
      <c r="CP184" s="409" t="str">
        <f>IF(AND('[1]Multi-Field'!$E$34=[1]Lists!BF184,'[1]Multi-Field'!$F$34="Drained"),BI184,IF(AND('[1]Multi-Field'!$E$34=[1]Lists!BF184,'[1]Multi-Field'!$F$34="undrained"),BH184,""))</f>
        <v/>
      </c>
      <c r="CQ184" s="409" t="str">
        <f>IF(AND('[1]Multi-Field'!$E$35=[1]Lists!BF184,'[1]Multi-Field'!$F$35="Drained"),BI184,IF(AND('[1]Multi-Field'!$E$35=[1]Lists!BF184,'[1]Multi-Field'!$F$35="undrained"),BH184,""))</f>
        <v/>
      </c>
      <c r="CR184" s="409" t="str">
        <f>IF(AND('[1]Multi-Field'!$E$36=[1]Lists!BF184,'[1]Multi-Field'!$F$36="Drained"),BI184,IF(AND('[1]Multi-Field'!$E$36=[1]Lists!BF184,'[1]Multi-Field'!$F$36="undrained"),BH184,""))</f>
        <v/>
      </c>
      <c r="CS184" s="409" t="str">
        <f>IF(AND('[1]Multi-Field'!$E$37=[1]Lists!BF184,'[1]Multi-Field'!$F$37="Drained"),BI184,IF(AND('[1]Multi-Field'!$E$37=[1]Lists!BF184,'[1]Multi-Field'!$F$37="undrained"),BH184,""))</f>
        <v/>
      </c>
      <c r="CT184" s="409" t="str">
        <f>IF(AND('[1]Multi-Field'!$E$38=[1]Lists!BF184,'[1]Multi-Field'!$F$38="Drained"),BI184,IF(AND('[1]Multi-Field'!$E$38=[1]Lists!BF184,'[1]Multi-Field'!$F$38="undrained"),BH184,""))</f>
        <v/>
      </c>
      <c r="CU184" s="409" t="str">
        <f>IF(AND('[1]Multi-Field'!$E$39=[1]Lists!BF184,'[1]Multi-Field'!$F$39="Drained"),BI184,IF(AND('[1]Multi-Field'!$E$39=[1]Lists!BF184,'[1]Multi-Field'!$F$39="undrained"),BH184,""))</f>
        <v/>
      </c>
      <c r="CV184" s="409" t="str">
        <f>IF(AND('[1]Multi-Field'!$E$40=[1]Lists!BF184,'[1]Multi-Field'!$F$40="Drained"),BI184,IF(AND('[1]Multi-Field'!$E$40=[1]Lists!BF184,'[1]Multi-Field'!$F$40="undrained"),BH184,""))</f>
        <v/>
      </c>
      <c r="CW184" s="409" t="str">
        <f>IF(AND('[1]Multi-Field'!$E$41=[1]Lists!BF184,'[1]Multi-Field'!$F$40="Drained"),BI184,IF(AND('[1]Multi-Field'!$E$40=[1]Lists!BF184,'[1]Multi-Field'!$F$40="undrained"),BH184,""))</f>
        <v/>
      </c>
      <c r="CX184" s="409" t="str">
        <f>IF(AND('[1]Multi-Field'!$E$42=[1]Lists!BF184,'[1]Multi-Field'!$F$42="Drained"),BI184,IF(AND('[1]Multi-Field'!$E$42=[1]Lists!BF184,'[1]Multi-Field'!$F$42="undrained"),BH184,""))</f>
        <v/>
      </c>
      <c r="CY184" s="409" t="str">
        <f>IF(AND('[1]Multi-Field'!$E$43=[1]Lists!BF184,'[1]Multi-Field'!$F$43="Drained"),BI184,IF(AND('[1]Multi-Field'!$E$43=[1]Lists!BF184,'[1]Multi-Field'!$F$43="undrained"),BH184,""))</f>
        <v/>
      </c>
      <c r="CZ184" s="409" t="str">
        <f>IF(AND('[1]Multi-Field'!$E$44=[1]Lists!BF184,'[1]Multi-Field'!$F$44="Drained"),BI184,IF(AND('[1]Multi-Field'!$E$44=[1]Lists!BF184,'[1]Multi-Field'!$F$44="undrained"),BH184,""))</f>
        <v/>
      </c>
      <c r="DA184" s="409" t="str">
        <f>IF(AND('[1]Multi-Field'!$E$45=[1]Lists!BF184,'[1]Multi-Field'!$F$45="Drained"),BI184,IF(AND('[1]Multi-Field'!$E$45=[1]Lists!BF184,'[1]Multi-Field'!$F$45="undrained"),BH184,""))</f>
        <v/>
      </c>
      <c r="DB184" s="409" t="str">
        <f>IF(AND('[1]Multi-Field'!$E$46=[1]Lists!BF184,'[1]Multi-Field'!$F$46="Drained"),BI184,IF(AND('[1]Multi-Field'!$E$46=[1]Lists!BF184,'[1]Multi-Field'!$F$46="undrained"),BH184,""))</f>
        <v/>
      </c>
      <c r="DC184" s="409" t="str">
        <f>IF(AND('[1]Multi-Field'!$E$47=[1]Lists!BF184,'[1]Multi-Field'!$F$47="Drained"),BI184,IF(AND('[1]Multi-Field'!$E$47=[1]Lists!BF184,'[1]Multi-Field'!$F$47="undrained"),BH184,""))</f>
        <v/>
      </c>
      <c r="DD184" s="409" t="str">
        <f>IF(AND('[1]Multi-Field'!$E$48=[1]Lists!BF184,'[1]Multi-Field'!$F$48="Drained"),BI184,IF(AND('[1]Multi-Field'!$E$48=[1]Lists!BF184,'[1]Multi-Field'!$F$48="undrained"),BH184,""))</f>
        <v/>
      </c>
      <c r="DE184" s="409" t="str">
        <f>IF(AND('[1]Multi-Field'!$E$49=[1]Lists!BF184,'[1]Multi-Field'!$F$49="Drained"),BI184,IF(AND('[1]Multi-Field'!$E$49=[1]Lists!BF184,'[1]Multi-Field'!$F$9="undrained"),BH184,""))</f>
        <v/>
      </c>
      <c r="DF184" s="409" t="str">
        <f>IF(AND('[1]Multi-Field'!$E$50=[1]Lists!BF184,'[1]Multi-Field'!$F$50="Drained"),BI184,IF(AND('[1]Multi-Field'!$E$50=[1]Lists!BF184,'[1]Multi-Field'!$F$50="undrained"),BH184,""))</f>
        <v/>
      </c>
      <c r="DG184" s="409" t="str">
        <f>IF(AND('[1]Multi-Field'!$E$51=[1]Lists!BF184,'[1]Multi-Field'!$F$51="Drained"),BI184,IF(AND('[1]Multi-Field'!$E$51=[1]Lists!BF184,'[1]Multi-Field'!$F$51="undrained"),BH184,""))</f>
        <v/>
      </c>
      <c r="DH184" s="409" t="str">
        <f>IF(AND('[1]Multi-Field'!$E$52=[1]Lists!BF184,'[1]Multi-Field'!$F$52="Drained"),BI184,IF(AND('[1]Multi-Field'!$E$52=[1]Lists!BF184,'[1]Multi-Field'!$F$52="undrained"),BH184,""))</f>
        <v/>
      </c>
      <c r="DI184" s="409" t="str">
        <f>IF(AND('[1]Multi-Field'!$E$53=[1]Lists!BF184,'[1]Multi-Field'!$F$53="Drained"),BI184,IF(AND('[1]Multi-Field'!$E$53=[1]Lists!BF184,'[1]Multi-Field'!$F$53="undrained"),BH184,""))</f>
        <v/>
      </c>
      <c r="DJ184" s="409" t="str">
        <f>IF(AND('[1]Multi-Field'!$E$54=[1]Lists!BF184,'[1]Multi-Field'!$F$54="Drained"),BI184,IF(AND('[1]Multi-Field'!$E$54=[1]Lists!BF184,'[1]Multi-Field'!$F$54="undrained"),BH184,""))</f>
        <v/>
      </c>
      <c r="DK184" s="409" t="str">
        <f>IF(AND('[1]Multi-Field'!$E$55=[1]Lists!BF184,'[1]Multi-Field'!$F$55="Drained"),BI184,IF(AND('[1]Multi-Field'!$E$55=[1]Lists!BF184,'[1]Multi-Field'!$F$55="undrained"),BH184,""))</f>
        <v/>
      </c>
      <c r="DL184" s="409" t="str">
        <f>IF(AND('[1]Multi-Field'!$E$56=[1]Lists!BF184,'[1]Multi-Field'!$F$56="Drained"),BI184,IF(AND('[1]Multi-Field'!$E$56=[1]Lists!BF184,'[1]Multi-Field'!$F$56="undrained"),BH184,""))</f>
        <v/>
      </c>
      <c r="DM184" s="409" t="str">
        <f>IF(AND('[1]Multi-Field'!$E$57=[1]Lists!BF184,'[1]Multi-Field'!$F$57="Drained"),BI184,IF(AND('[1]Multi-Field'!$E$57=[1]Lists!BF184,'[1]Multi-Field'!$F$57="undrained"),BH184,""))</f>
        <v/>
      </c>
      <c r="DN184" s="409" t="str">
        <f>IF(AND('[1]Multi-Field'!$E$58=[1]Lists!BF184,'[1]Multi-Field'!$F$58="Drained"),BI184,IF(AND('[1]Multi-Field'!$E$58=[1]Lists!BF184,'[1]Multi-Field'!$F$58="undrained"),BH184,""))</f>
        <v/>
      </c>
      <c r="DO184" s="409" t="str">
        <f>IF(AND('[1]Multi-Field'!$E$59=[1]Lists!BF184,'[1]Multi-Field'!$F$59="Drained"),BI184,IF(AND('[1]Multi-Field'!$E$59=[1]Lists!BF184,'[1]Multi-Field'!$F$59="undrained"),BH184,""))</f>
        <v/>
      </c>
      <c r="DP184" s="409" t="str">
        <f>IF(AND('[1]Multi-Field'!$E$60=[1]Lists!BF184,'[1]Multi-Field'!$F$60="Drained"),BI184,IF(AND('[1]Multi-Field'!$E$60=[1]Lists!BF184,'[1]Multi-Field'!$F$60="undrained"),BH184,""))</f>
        <v/>
      </c>
      <c r="DQ184" s="409" t="str">
        <f>IF(AND('[1]Multi-Field'!$E$61=[1]Lists!BF184,'[1]Multi-Field'!$F$61="Drained"),BI184,IF(AND('[1]Multi-Field'!$E$61=[1]Lists!BF184,'[1]Multi-Field'!$F$61="undrained"),BH184,""))</f>
        <v/>
      </c>
      <c r="DR184" s="409" t="str">
        <f>IF(AND('[1]Multi-Field'!$E$62=[1]Lists!BF184,'[1]Multi-Field'!$F$62="Drained"),BI184,IF(AND('[1]Multi-Field'!$E$62=[1]Lists!BF184,'[1]Multi-Field'!$F$62="undrained"),BH184,""))</f>
        <v/>
      </c>
      <c r="DS184" s="409" t="str">
        <f>IF(AND('[1]Multi-Field'!$E$63=[1]Lists!BF184,'[1]Multi-Field'!$F$63="Drained"),BI184,IF(AND('[1]Multi-Field'!$E$63=[1]Lists!BF184,'[1]Multi-Field'!$F$63="undrained"),BH184,""))</f>
        <v/>
      </c>
      <c r="DT184" s="409" t="str">
        <f>IF(AND('[1]Multi-Field'!$E$64=[1]Lists!BF184,'[1]Multi-Field'!$F$64="Drained"),BI184,IF(AND('[1]Multi-Field'!$E$64=[1]Lists!BF184,'[1]Multi-Field'!$F$64="undrained"),BH184,""))</f>
        <v/>
      </c>
      <c r="DU184" s="409" t="str">
        <f>IF(AND('[1]Multi-Field'!$E$65=[1]Lists!BF184,'[1]Multi-Field'!$F$65="Drained"),BI184,IF(AND('[1]Multi-Field'!$E$65=[1]Lists!BF184,'[1]Multi-Field'!$F$65="undrained"),BH184,""))</f>
        <v/>
      </c>
      <c r="DV184" s="409" t="str">
        <f>IF(AND('[1]Multi-Field'!$E$66=[1]Lists!BF184,'[1]Multi-Field'!$F$66="Drained"),BI184,IF(AND('[1]Multi-Field'!$E$66=[1]Lists!BF184,'[1]Multi-Field'!$F$66="undrained"),BH184,""))</f>
        <v/>
      </c>
      <c r="DW184" s="409" t="str">
        <f>IF(AND('[1]Multi-Field'!$E$67=[1]Lists!BF184,'[1]Multi-Field'!$F$67="Drained"),BI184,IF(AND('[1]Multi-Field'!$E$67=[1]Lists!BF184,'[1]Multi-Field'!$F$67="undrained"),BH184,""))</f>
        <v/>
      </c>
      <c r="DX184" s="409" t="str">
        <f>IF(AND('[1]Multi-Field'!$E$68=[1]Lists!BF184,'[1]Multi-Field'!$F$68="Drained"),BI184,IF(AND('[1]Multi-Field'!$E$68=[1]Lists!BF184,'[1]Multi-Field'!$F$68="undrained"),BH184,""))</f>
        <v/>
      </c>
      <c r="DY184" s="409" t="str">
        <f>IF(AND('[1]Multi-Field'!$E$69=[1]Lists!BF184,'[1]Multi-Field'!$F$69="Drained"),BI184,IF(AND('[1]Multi-Field'!$E$69=[1]Lists!BF184,'[1]Multi-Field'!$F$69="undrained"),BH184,""))</f>
        <v/>
      </c>
      <c r="DZ184" s="409" t="str">
        <f>IF(AND('[1]Multi-Field'!$E$70=[1]Lists!BF184,'[1]Multi-Field'!$F$70="Drained"),BI184,IF(AND('[1]Multi-Field'!$E$70=[1]Lists!BF184,'[1]Multi-Field'!$F$70="undrained"),BH184,""))</f>
        <v/>
      </c>
      <c r="EA184" s="409" t="str">
        <f>IF(AND('[1]Multi-Field'!$E$71=[1]Lists!BF184,'[1]Multi-Field'!$F$71="Drained"),BI184,IF(AND('[1]Multi-Field'!$E$71=[1]Lists!BF184,'[1]Multi-Field'!$F$71="undrained"),BH184,""))</f>
        <v/>
      </c>
      <c r="EB184" s="409" t="str">
        <f>IF(AND('[1]Multi-Field'!$E$72=[1]Lists!BF184,'[1]Multi-Field'!$F$72="Drained"),BI184,IF(AND('[1]Multi-Field'!$E$72=[1]Lists!BF184,'[1]Multi-Field'!$F$72="undrained"),BH184,""))</f>
        <v/>
      </c>
      <c r="EC184" s="409" t="str">
        <f>IF(AND('[1]Multi-Field'!$E$73=[1]Lists!BF184,'[1]Multi-Field'!$F$73="Drained"),BI184,IF(AND('[1]Multi-Field'!$E$73=[1]Lists!BF184,'[1]Multi-Field'!$F$73="undrained"),BH184,""))</f>
        <v/>
      </c>
      <c r="ED184" s="409" t="str">
        <f>IF(AND('[1]Multi-Field'!$E$74=[1]Lists!BF184,'[1]Multi-Field'!$F$74="Drained"),BI184,IF(AND('[1]Multi-Field'!$E$74=[1]Lists!BF184,'[1]Multi-Field'!$F$74="undrained"),BH184,""))</f>
        <v/>
      </c>
      <c r="EE184" s="409" t="str">
        <f>IF(AND('[1]Multi-Field'!$E$75=[1]Lists!BF184,'[1]Multi-Field'!$F$75="Drained"),BI184,IF(AND('[1]Multi-Field'!$E$75=[1]Lists!BF184,'[1]Multi-Field'!$F$75="undrained"),BH184,""))</f>
        <v/>
      </c>
      <c r="EF184" s="409" t="str">
        <f>IF(AND('[1]Multi-Field'!$E$76=[1]Lists!BF184,'[1]Multi-Field'!$F$76="Drained"),BI184,IF(AND('[1]Multi-Field'!$E$76=[1]Lists!BF184,'[1]Multi-Field'!$F$6="undrained"),BH184,""))</f>
        <v/>
      </c>
      <c r="EG184" s="409" t="str">
        <f>IF(AND('[1]Multi-Field'!$E$77=[1]Lists!BF184,'[1]Multi-Field'!$F$77="Drained"),BI184,IF(AND('[1]Multi-Field'!$E$77=[1]Lists!BF184,'[1]Multi-Field'!$F$77="undrained"),BH184,""))</f>
        <v/>
      </c>
      <c r="EH184" s="409" t="str">
        <f>IF(AND('[1]Multi-Field'!$E$78=[1]Lists!BF184,'[1]Multi-Field'!$F$78="Drained"),BI184,IF(AND('[1]Multi-Field'!$E$78=[1]Lists!BF184,'[1]Multi-Field'!$F$78="undrained"),BH184,""))</f>
        <v/>
      </c>
      <c r="EI184" s="409" t="str">
        <f>IF(AND('[1]Multi-Field'!$E$79=[1]Lists!BF184,'[1]Multi-Field'!$F$79="Drained"),BI184,IF(AND('[1]Multi-Field'!$E$79=[1]Lists!BF184,'[1]Multi-Field'!$F$79="undrained"),BH184,""))</f>
        <v/>
      </c>
      <c r="EJ184" s="409" t="str">
        <f>IF(AND('[1]Multi-Field'!$E$80=[1]Lists!BF184,'[1]Multi-Field'!$F$80="Drained"),BI184,IF(AND('[1]Multi-Field'!$E$80=[1]Lists!BF184,'[1]Multi-Field'!$F$80="undrained"),BH184,""))</f>
        <v/>
      </c>
      <c r="EK184" s="409" t="str">
        <f>IF(AND('[1]Multi-Field'!$E$81=[1]Lists!BF184,'[1]Multi-Field'!$F$81="Drained"),BI184,IF(AND('[1]Multi-Field'!$E$81=[1]Lists!BF184,'[1]Multi-Field'!$F$81="undrained"),BH184,""))</f>
        <v/>
      </c>
      <c r="EL184" s="409" t="str">
        <f>IF(AND('[1]Multi-Field'!$E$82=[1]Lists!BF184,'[1]Multi-Field'!$F$82="Drained"),BI184,IF(AND('[1]Multi-Field'!$E$82=[1]Lists!BF184,'[1]Multi-Field'!$F$82="undrained"),BH184,""))</f>
        <v/>
      </c>
      <c r="EM184" s="409" t="str">
        <f>IF(AND('[1]Multi-Field'!$E$83=[1]Lists!BF184,'[1]Multi-Field'!$F$83="Drained"),BI184,IF(AND('[1]Multi-Field'!$E$83=[1]Lists!BF184,'[1]Multi-Field'!$F$83="undrained"),BH184,""))</f>
        <v/>
      </c>
      <c r="EN184" s="409" t="str">
        <f>IF(AND('[1]Multi-Field'!$E$84=[1]Lists!BF184,'[1]Multi-Field'!$F$84="Drained"),BI184,IF(AND('[1]Multi-Field'!$E$84=[1]Lists!BF184,'[1]Multi-Field'!$F$84="undrained"),BH184,""))</f>
        <v/>
      </c>
      <c r="EO184" s="409" t="str">
        <f>IF(AND('[1]Multi-Field'!$E$85=[1]Lists!BF184,'[1]Multi-Field'!$F$85="Drained"),BI184,IF(AND('[1]Multi-Field'!$E$85=[1]Lists!BF184,'[1]Multi-Field'!$F$85="undrained"),BH184,""))</f>
        <v/>
      </c>
      <c r="EP184" s="409" t="str">
        <f>IF(AND('[1]Multi-Field'!$E$86=[1]Lists!BF184,'[1]Multi-Field'!$F$86="Drained"),BI184,IF(AND('[1]Multi-Field'!$E$86=[1]Lists!BF184,'[1]Multi-Field'!$F$86="undrained"),BH184,""))</f>
        <v/>
      </c>
      <c r="EQ184" s="409" t="str">
        <f>IF(AND('[1]Multi-Field'!$E$87=[1]Lists!BF184,'[1]Multi-Field'!$F$87="Drained"),BI184,IF(AND('[1]Multi-Field'!$E$87=[1]Lists!BF184,'[1]Multi-Field'!$F$87="undrained"),BH184,""))</f>
        <v/>
      </c>
      <c r="ER184" s="409" t="str">
        <f>IF(AND('[1]Multi-Field'!$E$88=[1]Lists!BF184,'[1]Multi-Field'!$F$88="Drained"),BI184,IF(AND('[1]Multi-Field'!$E$88=[1]Lists!BF184,'[1]Multi-Field'!$F$88="undrained"),BH184,""))</f>
        <v/>
      </c>
      <c r="ES184" s="409" t="str">
        <f>IF(AND('[1]Multi-Field'!$E$89=[1]Lists!BF184,'[1]Multi-Field'!$F$89="Drained"),BI184,IF(AND('[1]Multi-Field'!$E$89=[1]Lists!BF184,'[1]Multi-Field'!$F$89="undrained"),BH184,""))</f>
        <v/>
      </c>
      <c r="ET184" s="409" t="str">
        <f>IF(AND('[1]Multi-Field'!$E$90=[1]Lists!BF184,'[1]Multi-Field'!$F$90="Drained"),BI184,IF(AND('[1]Multi-Field'!$E$90=[1]Lists!BF184,'[1]Multi-Field'!$F$90="undrained"),BH184,""))</f>
        <v/>
      </c>
      <c r="EU184" s="409" t="str">
        <f>IF(AND('[1]Multi-Field'!$E$91=[1]Lists!BF184,'[1]Multi-Field'!$F$91="Drained"),BI184,IF(AND('[1]Multi-Field'!$E$91=[1]Lists!BF184,'[1]Multi-Field'!$F$91="undrained"),BH184,""))</f>
        <v/>
      </c>
      <c r="EV184" s="409" t="str">
        <f>IF(AND('[1]Multi-Field'!$E$92=[1]Lists!BF184,'[1]Multi-Field'!$F$92="Drained"),BI184,IF(AND('[1]Multi-Field'!$E$92=[1]Lists!BF184,'[1]Multi-Field'!$F$92="undrained"),BH184,""))</f>
        <v/>
      </c>
      <c r="EW184" s="409" t="str">
        <f>IF(AND('[1]Multi-Field'!$E$93=[1]Lists!BF184,'[1]Multi-Field'!$F$93="Drained"),BI184,IF(AND('[1]Multi-Field'!$E$93=[1]Lists!BF184,'[1]Multi-Field'!$F$93="undrained"),BH184,""))</f>
        <v/>
      </c>
      <c r="EX184" s="409" t="str">
        <f>IF(AND('[1]Multi-Field'!$E$94=[1]Lists!BF184,'[1]Multi-Field'!$F$94="Drained"),BI184,IF(AND('[1]Multi-Field'!$E$94=[1]Lists!BF184,'[1]Multi-Field'!$F$94="undrained"),BH184,""))</f>
        <v/>
      </c>
      <c r="EY184" s="409" t="str">
        <f>IF(AND('[1]Multi-Field'!$E$95=[1]Lists!BF184,'[1]Multi-Field'!$F$95="Drained"),BI184,IF(AND('[1]Multi-Field'!$E$95=[1]Lists!BF184,'[1]Multi-Field'!$F$95="undrained"),BH184,""))</f>
        <v/>
      </c>
      <c r="EZ184" s="409" t="str">
        <f>IF(AND('[1]Multi-Field'!$E$96=[1]Lists!BF184,'[1]Multi-Field'!$F$96="Drained"),BI184,IF(AND('[1]Multi-Field'!$E$96=[1]Lists!BF184,'[1]Multi-Field'!$F$96="undrained"),BH184,""))</f>
        <v/>
      </c>
      <c r="FA184" s="409" t="str">
        <f>IF(AND('[1]Multi-Field'!$E$97=[1]Lists!BF184,'[1]Multi-Field'!$F$97="Drained"),BI184,IF(AND('[1]Multi-Field'!$E$97=[1]Lists!BF184,'[1]Multi-Field'!$F$97="undrained"),BH184,""))</f>
        <v/>
      </c>
      <c r="FB184" s="409" t="str">
        <f>IF(AND('[1]Multi-Field'!$E$98=[1]Lists!BF184,'[1]Multi-Field'!$F$98="Drained"),BI184,IF(AND('[1]Multi-Field'!$E$98=[1]Lists!BF184,'[1]Multi-Field'!$F$98="undrained"),BH184,""))</f>
        <v/>
      </c>
      <c r="FC184" s="409" t="str">
        <f>IF(AND('[1]Multi-Field'!$E$99=[1]Lists!BF184,'[1]Multi-Field'!$F$99="Drained"),BI184,IF(AND('[1]Multi-Field'!$E$99=[1]Lists!BF184,'[1]Multi-Field'!$F$99="undrained"),BH184,""))</f>
        <v/>
      </c>
      <c r="FD184" s="409" t="str">
        <f>IF(AND('[1]Multi-Field'!$E$100=[1]Lists!BF184,'[1]Multi-Field'!$F$100="Drained"),BI184,IF(AND('[1]Multi-Field'!$E$100=[1]Lists!BF184,'[1]Multi-Field'!$F$100="undrained"),BH184,""))</f>
        <v/>
      </c>
      <c r="FE184" s="409" t="str">
        <f>IF(AND('[1]Multi-Field'!$E$101=[1]Lists!BF184,'[1]Multi-Field'!$F$101="Drained"),BI184,IF(AND('[1]Multi-Field'!$E$101=[1]Lists!BF184,'[1]Multi-Field'!$F$101="undrained"),BH184,""))</f>
        <v/>
      </c>
      <c r="FF184" s="409" t="str">
        <f>IF(AND('[1]Multi-Field'!$E$102=[1]Lists!BF184,'[1]Multi-Field'!$F$102="Drained"),BI184,IF(AND('[1]Multi-Field'!$E$102=[1]Lists!BF184,'[1]Multi-Field'!$F$102="undrained"),BH184,""))</f>
        <v/>
      </c>
      <c r="FG184" s="409" t="str">
        <f>IF(AND('[1]Multi-Field'!$E$103=[1]Lists!BF184,'[1]Multi-Field'!$F$103="Drained"),BI184,IF(AND('[1]Multi-Field'!$E$103=[1]Lists!BF184,'[1]Multi-Field'!$F$103="undrained"),BH184,""))</f>
        <v/>
      </c>
      <c r="FH184" s="409" t="str">
        <f>IF(AND('[1]Multi-Field'!$E$104=[1]Lists!BF184,'[1]Multi-Field'!$F$104="Drained"),BI184,IF(AND('[1]Multi-Field'!$E$104=[1]Lists!BF184,'[1]Multi-Field'!$F$104="undrained"),BH184,""))</f>
        <v/>
      </c>
      <c r="FI184" s="409" t="str">
        <f>IF(AND('[1]Multi-Field'!$E$105=[1]Lists!BF184,'[1]Multi-Field'!$F$105="Drained"),BI184,IF(AND('[1]Multi-Field'!$E$105=[1]Lists!BF184,'[1]Multi-Field'!$F$105="undrained"),BH184,""))</f>
        <v/>
      </c>
      <c r="FJ184" s="409" t="str">
        <f>IF(AND('[1]Multi-Field'!$E$106=[1]Lists!BF184,'[1]Multi-Field'!$F$106="Drained"),BI184,IF(AND('[1]Multi-Field'!$E$106=[1]Lists!BF184,'[1]Multi-Field'!$F$106="undrained"),BH184,""))</f>
        <v/>
      </c>
      <c r="FK184" s="409" t="str">
        <f>IF(AND('[1]Multi-Field'!$E$107=[1]Lists!BF184,'[1]Multi-Field'!$F$107="Drained"),BI184,IF(AND('[1]Multi-Field'!$E$107=[1]Lists!BF184,'[1]Multi-Field'!$F$107="undrained"),BH184,""))</f>
        <v/>
      </c>
      <c r="FL184" s="409" t="str">
        <f>IF(AND('[1]Multi-Field'!$E$108=[1]Lists!BF184,'[1]Multi-Field'!$F$108="Drained"),BI184,IF(AND('[1]Multi-Field'!$E$108=[1]Lists!BF184,'[1]Multi-Field'!$F$108="undrained"),BH184,""))</f>
        <v/>
      </c>
      <c r="FM184" s="409" t="str">
        <f>IF(AND('[1]Multi-Field'!$E$109=[1]Lists!BF184,'[1]Multi-Field'!$F$109="Drained"),BI184,IF(AND('[1]Multi-Field'!$E$109=[1]Lists!BF184,'[1]Multi-Field'!$F$109="undrained"),BH184,""))</f>
        <v/>
      </c>
      <c r="FN184" s="409" t="str">
        <f>IF(AND('[1]Multi-Field'!$E$110=[1]Lists!BF184,'[1]Multi-Field'!$F$110="Drained"),BI184,IF(AND('[1]Multi-Field'!$E$110=[1]Lists!BF184,'[1]Multi-Field'!$F$110="undrained"),BH184,""))</f>
        <v/>
      </c>
      <c r="FO184" s="409" t="str">
        <f>IF(AND('[1]Multi-Field'!$E$111=[1]Lists!BF184,'[1]Multi-Field'!$F$111="Drained"),BI184,IF(AND('[1]Multi-Field'!$E$111=[1]Lists!BF184,'[1]Multi-Field'!$F$111="undrained"),BH184,""))</f>
        <v/>
      </c>
      <c r="FP184" s="409" t="str">
        <f>IF(AND('[1]Multi-Field'!$E$112=[1]Lists!BF184,'[1]Multi-Field'!$F$112="Drained"),BI184,IF(AND('[1]Multi-Field'!$E$112=[1]Lists!BF184,'[1]Multi-Field'!$F$112="undrained"),BH184,""))</f>
        <v/>
      </c>
      <c r="FQ184" s="409" t="str">
        <f>IF(AND('[1]Multi-Field'!$E$113=[1]Lists!BF184,'[1]Multi-Field'!$F$113="Drained"),BI184,IF(AND('[1]Multi-Field'!$E$113=[1]Lists!BF184,'[1]Multi-Field'!$F$113="undrained"),BH184,""))</f>
        <v/>
      </c>
      <c r="FR184" s="409" t="str">
        <f>IF(AND('[1]Multi-Field'!$E$114=[1]Lists!BF184,'[1]Multi-Field'!$F$114="Drained"),BI184,IF(AND('[1]Multi-Field'!$E$114=[1]Lists!BF184,'[1]Multi-Field'!$F$114="undrained"),BH184,""))</f>
        <v/>
      </c>
      <c r="FS184" s="409" t="str">
        <f>IF(AND('[1]Multi-Field'!$E$115=[1]Lists!BF184,'[1]Multi-Field'!$F$115="Drained"),BI184,IF(AND('[1]Multi-Field'!$E$115=[1]Lists!BF184,'[1]Multi-Field'!$F$115="undrained"),BH184,""))</f>
        <v/>
      </c>
      <c r="FT184" s="409" t="str">
        <f>IF(AND('[1]Multi-Field'!$E$116=[1]Lists!BF184,'[1]Multi-Field'!$F$116="Drained"),BI184,IF(AND('[1]Multi-Field'!$E$116=[1]Lists!BF184,'[1]Multi-Field'!$F$116="undrained"),BH184,""))</f>
        <v/>
      </c>
      <c r="FU184" s="409" t="str">
        <f>IF(AND('[1]Multi-Field'!$E$117=[1]Lists!BF184,'[1]Multi-Field'!$F$117="Drained"),BI184,IF(AND('[1]Multi-Field'!$E$117=[1]Lists!BF184,'[1]Multi-Field'!$F$117="undrained"),BH184,""))</f>
        <v/>
      </c>
      <c r="FV184" s="409" t="str">
        <f>IF(AND('[1]Multi-Field'!$E$118=[1]Lists!BF184,'[1]Multi-Field'!$F$118="Drained"),BI184,IF(AND('[1]Multi-Field'!$E$118=[1]Lists!BF184,'[1]Multi-Field'!$F$118="undrained"),BH184,""))</f>
        <v/>
      </c>
      <c r="FW184" s="409" t="str">
        <f>IF(AND('[1]Multi-Field'!$E$119=[1]Lists!BF184,'[1]Multi-Field'!$F$119="Drained"),BI184,IF(AND('[1]Multi-Field'!$E$119=[1]Lists!BF184,'[1]Multi-Field'!$F$119="undrained"),BH184,""))</f>
        <v/>
      </c>
      <c r="FX184" s="409" t="str">
        <f>IF(AND('[1]Multi-Field'!$E$120=[1]Lists!BF184,'[1]Multi-Field'!$F$120="Drained"),BI184,IF(AND('[1]Multi-Field'!$E$120=[1]Lists!BF184,'[1]Multi-Field'!$F$120="undrained"),BH184,""))</f>
        <v/>
      </c>
    </row>
    <row r="185" spans="1:180" ht="13.5" customHeight="1">
      <c r="A185" s="7" t="s">
        <v>272</v>
      </c>
      <c r="B185" s="7"/>
      <c r="C185" s="7"/>
      <c r="D185" s="8">
        <v>60</v>
      </c>
      <c r="E185" s="8">
        <f t="shared" si="27"/>
        <v>62</v>
      </c>
      <c r="F185" s="8">
        <f t="shared" si="28"/>
        <v>63</v>
      </c>
      <c r="G185" s="8">
        <v>65</v>
      </c>
      <c r="H185" s="8">
        <v>65</v>
      </c>
      <c r="I185" s="8">
        <f t="shared" si="32"/>
        <v>68</v>
      </c>
      <c r="J185" s="8">
        <f t="shared" si="33"/>
        <v>72</v>
      </c>
      <c r="K185" s="8">
        <v>75</v>
      </c>
      <c r="L185" s="8">
        <v>80</v>
      </c>
      <c r="M185" s="8">
        <f t="shared" si="29"/>
        <v>85</v>
      </c>
      <c r="N185" s="8">
        <f t="shared" si="30"/>
        <v>90</v>
      </c>
      <c r="O185" s="8">
        <v>95</v>
      </c>
      <c r="P185" s="391">
        <v>160</v>
      </c>
      <c r="Q185" s="394"/>
      <c r="R185" s="395" t="b">
        <f>IF(OR('Multi-Field'!AA162=Lists!$AC$42,'Multi-Field'!AA162=Lists!$AC$43),IF('Multi-Field'!Z162="x",(IF('Multi-Field'!AC162=Lists!$Q$11,Lists!$R$11,IF('Multi-Field'!AC162=Lists!$Q$12,Lists!$R$12,IF('Multi-Field'!AC162=Lists!$Q$13,Lists!$R$13,IF('Multi-Field'!AC162=Lists!$Q$14,Lists!$R$14))))),IF('Multi-Field'!X162="x",(IF('Multi-Field'!AC162=Lists!$Q$11,Lists!$S$11,IF('Multi-Field'!AC162=Lists!$Q$12,Lists!$S$12,IF('Multi-Field'!AC162=Lists!$Q$13,Lists!$S$13,IF('Multi-Field'!AC162=Lists!$Q$14,Lists!$S$14))))),IF('Multi-Field'!V162="x",(IF('Multi-Field'!AC162=Lists!$Q$11,Lists!$T$11,IF('Multi-Field'!AC162=Lists!$Q$12,Lists!$T$12,IF('Multi-Field'!AC162=Lists!$Q$13,Lists!$T$13,IF('Multi-Field'!AC162=Lists!$Q$14,Lists!$T$14))))),0))))</f>
        <v>0</v>
      </c>
      <c r="S185" s="395" t="str">
        <f t="shared" si="38"/>
        <v/>
      </c>
      <c r="T185" s="395"/>
      <c r="U185" s="396"/>
      <c r="AI185" s="384">
        <f>'[1]Multi-Field'!B181</f>
        <v>0</v>
      </c>
      <c r="AJ185" s="387" t="str">
        <f>IF(OR('[1]Multi-Field'!Q25=[1]Lists!$AC$42,'[1]Multi-Field'!Q25=[1]Lists!$AC$43),"x","")</f>
        <v/>
      </c>
      <c r="AK185" s="387" t="str">
        <f>IF(OR('[1]Multi-Field'!Q25=[1]Lists!$AC$6,'[1]Multi-Field'!Q25=$AC$2,'[1]Multi-Field'!Q25=$AC$4),"x","")</f>
        <v/>
      </c>
      <c r="AL185" s="387" t="str">
        <f>IF(OR('[1]Multi-Field'!Q25=[1]Lists!$AC$7,'[1]Multi-Field'!Q25=$AC$3,'[1]Multi-Field'!Q25=$AC$5),"x","")</f>
        <v/>
      </c>
      <c r="AM185" s="387" t="str">
        <f>IF(OR('[1]Multi-Field'!Q25=$AC$23,'[1]Multi-Field'!Q25=$AC$13,'[1]Multi-Field'!Q25=$AC$9,'[1]Multi-Field'!Q25=$AC$19,'[1]Multi-Field'!Q25=$AC$47),"x","")</f>
        <v/>
      </c>
      <c r="AN185" s="387" t="str">
        <f>IF(OR('[1]Multi-Field'!Q25=$AC$24,'[1]Multi-Field'!Q25=$AC$14,'[1]Multi-Field'!Q25=$AC$10,'[1]Multi-Field'!Q25=$AC$22,'[1]Multi-Field'!Q25=$AC$48),"x","")</f>
        <v>x</v>
      </c>
      <c r="AO185" s="387" t="str">
        <f>IF(OR('[1]Multi-Field'!Q25=$AC$21,'[1]Multi-Field'!Q25=$AC$28,'[1]Multi-Field'!Q25=$AC$62,'[1]Multi-Field'!Q25=$AC$102,'[1]Multi-Field'!Q25=$AC$98),"x","")</f>
        <v/>
      </c>
      <c r="AP185" s="387" t="str">
        <f>IF(OR('[1]Multi-Field'!Q25=$AC$25,'[1]Multi-Field'!Q25=$AC$63,'[1]Multi-Field'!Q25=$AC$85,'[1]Multi-Field'!Q25=$AC$87,'[1]Multi-Field'!Q25=$AC$92,'[1]Multi-Field'!Q25=$AC$93),"x","")</f>
        <v/>
      </c>
      <c r="AQ185" s="387" t="str">
        <f>IF(OR('[1]Multi-Field'!Q25=$AC$20,'[1]Multi-Field'!Q25=$AC$27,'[1]Multi-Field'!Q25=$AC$58,'[1]Multi-Field'!Q25=$AC$86,'[1]Multi-Field'!Q25=$AC$103,'[1]Multi-Field'!Q25=$AC$94),"x","")</f>
        <v/>
      </c>
      <c r="AR185" s="387" t="str">
        <f>IF(OR('[1]Multi-Field'!Q25=$AC$35,'[1]Multi-Field'!Q25=$AC$40,'[1]Multi-Field'!Q25=$AC$45,),"x","")</f>
        <v/>
      </c>
      <c r="AS185" s="387" t="str">
        <f>IF(OR('[1]Multi-Field'!Q25=$AC$36,'[1]Multi-Field'!Q25=$AC$41,'[1]Multi-Field'!Q25=$AC$46,),"x","")</f>
        <v/>
      </c>
      <c r="AT185" s="387" t="str">
        <f>IF(OR('[1]Multi-Field'!Q25=$AC$52,'[1]Multi-Field'!Q25=$AC$53,'[1]Multi-Field'!Q25=$AC$54,'[1]Multi-Field'!Q25=$AC$55,'[1]Multi-Field'!Q25=$AC$68,'[1]Multi-Field'!Q25=$AC$69,'[1]Multi-Field'!Q25=$AC$74,'[1]Multi-Field'!Q25=$AC$71,'[1]Multi-Field'!Q25=$AC$70),"x","")</f>
        <v/>
      </c>
      <c r="AU185" s="387" t="str">
        <f>IF('[1]Multi-Field'!Q25=$AC$72,"x","")</f>
        <v/>
      </c>
      <c r="AV185" s="387" t="str">
        <f>IF('[1]Multi-Field'!Q25=$AC$73,"x","")</f>
        <v/>
      </c>
      <c r="AW185" s="387" t="str">
        <f>IF('[1]Multi-Field'!Q25=$AC$83,"x","")</f>
        <v/>
      </c>
      <c r="AX185" s="387" t="str">
        <f>IF('[1]Multi-Field'!Q25=$AC$84,"x","")</f>
        <v/>
      </c>
      <c r="AY185" s="387" t="str">
        <f>IF('[1]Multi-Field'!Q25=$AC$97,"x","")</f>
        <v/>
      </c>
      <c r="AZ185" s="387" t="str">
        <f>IF('[1]Multi-Field'!Q25=$AC$99,"x","")</f>
        <v/>
      </c>
      <c r="BA185" s="387" t="str">
        <f>IF('[1]Multi-Field'!Q25=$AC$104,"x","")</f>
        <v/>
      </c>
      <c r="BB185" s="387" t="str">
        <f>IF('[1]Multi-Field'!Q25=$AC$105,"x","")</f>
        <v/>
      </c>
      <c r="BC185" s="388"/>
      <c r="BF185" s="411" t="s">
        <v>1352</v>
      </c>
      <c r="BG185" s="412">
        <v>3</v>
      </c>
      <c r="BH185" s="412">
        <v>3</v>
      </c>
      <c r="BI185" s="412">
        <v>4</v>
      </c>
      <c r="BJ185" s="409" t="e">
        <f>IF(AND('[1]Single Field'!#REF!=[1]Lists!BF185,'[1]Single Field'!#REF!="Drained"),"x",IF(AND('[1]Single Field'!#REF!=[1]Lists!BF185,'[1]Single Field'!#REF!="Undrained"),O,""))</f>
        <v>#REF!</v>
      </c>
      <c r="BK185" s="409" t="str">
        <f>IF(AND('[1]Multi-Field'!$E$3=[1]Lists!BF185,'[1]Multi-Field'!$F$3="Drained"),BI185,IF(AND('[1]Multi-Field'!$E$3=BF185,'[1]Multi-Field'!$F$3="undrained"),BH185,""))</f>
        <v/>
      </c>
      <c r="BL185" s="409" t="str">
        <f>IF(AND('[1]Multi-Field'!$E$4=BF185,'[1]Multi-Field'!$F$4="Drained"),BI185,IF(AND('[1]Multi-Field'!$E$4=BF185,'[1]Multi-Field'!$F$4="undrained"),BH185,""))</f>
        <v/>
      </c>
      <c r="BM185" s="409" t="str">
        <f>IF(AND('[1]Multi-Field'!$E$5=BF185,'[1]Multi-Field'!$F$5="Drained"),BI185,IF(AND('[1]Multi-Field'!$E$5=BF185,'[1]Multi-Field'!$F$5="undrained"),BH185,""))</f>
        <v/>
      </c>
      <c r="BN185" s="409" t="str">
        <f>IF(AND('[1]Multi-Field'!$E$6=BF185,'[1]Multi-Field'!$F$6="Drained"),BI185,IF(AND('[1]Multi-Field'!$E$6=BF185,'[1]Multi-Field'!$F$6="undrained"),BH185,""))</f>
        <v/>
      </c>
      <c r="BO185" s="409" t="str">
        <f>IF(AND('[1]Multi-Field'!$E$7=BF185,'[1]Multi-Field'!$F$7="Drained"),BI185,IF(AND('[1]Multi-Field'!$E$7=BF185,'[1]Multi-Field'!$F$7="undrained"),BH185,""))</f>
        <v/>
      </c>
      <c r="BP185" s="409" t="str">
        <f>IF(AND('[1]Multi-Field'!$E$8=BF185,'[1]Multi-Field'!$F$8="Drained"),BI185,IF(AND('[1]Multi-Field'!$E$8=BF185,'[1]Multi-Field'!$F$8="undrained"),BH185,""))</f>
        <v/>
      </c>
      <c r="BQ185" s="409" t="str">
        <f>IF(AND('[1]Multi-Field'!$E$9=BF185,'[1]Multi-Field'!$F$9="Drained"),BI185,IF(AND('[1]Multi-Field'!$E$9=BF185,'[1]Multi-Field'!$F$9="undrained"),BH185,""))</f>
        <v/>
      </c>
      <c r="BR185" s="409" t="str">
        <f>IF(AND('[1]Multi-Field'!$E$10=BF185,'[1]Multi-Field'!$F$10="Drained"),BI185,IF(AND('[1]Multi-Field'!$E$10=BF185,'[1]Multi-Field'!$F$10="undrained"),BH185,""))</f>
        <v/>
      </c>
      <c r="BS185" s="409" t="str">
        <f>IF(AND('[1]Multi-Field'!$E$11=BF185,'[1]Multi-Field'!$F$11="Drained"),BI185,IF(AND('[1]Multi-Field'!$E$11=BF185,'[1]Multi-Field'!$F$11="undrained"),BH185,""))</f>
        <v/>
      </c>
      <c r="BT185" s="409" t="str">
        <f>IF(AND('[1]Multi-Field'!$E$12=BF185,'[1]Multi-Field'!$F$12="Drained"),BI185,IF(AND('[1]Multi-Field'!$E$12=BF185,'[1]Multi-Field'!$F$12="undrained"),BH185,""))</f>
        <v/>
      </c>
      <c r="BU185" s="409" t="str">
        <f>IF(AND('[1]Multi-Field'!$E$13=BF185,'[1]Multi-Field'!$F$13="Drained"),BI185,IF(AND('[1]Multi-Field'!$E$3=BF185,'[1]Multi-Field'!$F$13="undrained"),BH185,""))</f>
        <v/>
      </c>
      <c r="BV185" s="409" t="str">
        <f>IF(AND('[1]Multi-Field'!$E$14=BF185,'[1]Multi-Field'!$F$14="Drained"),BI185,IF(AND('[1]Multi-Field'!$E$14=BF185,'[1]Multi-Field'!$F$14="undrained"),BH185,""))</f>
        <v/>
      </c>
      <c r="BW185" s="409" t="str">
        <f>IF(AND('[1]Multi-Field'!$E$15=BF185,'[1]Multi-Field'!$F$15="Drained"),BI185,IF(AND('[1]Multi-Field'!$E$15=BF185,'[1]Multi-Field'!$F$15="undrained"),BH185,""))</f>
        <v/>
      </c>
      <c r="BX185" s="409" t="str">
        <f>IF(AND('[1]Multi-Field'!$E$16=[1]Lists!BF185,'[1]Multi-Field'!$F$16="Drained"),BI185,IF(AND('[1]Multi-Field'!$E$16=[1]Lists!BF185,'[1]Multi-Field'!$F$16="undrained"),BH185,""))</f>
        <v/>
      </c>
      <c r="BY185" s="409" t="str">
        <f>IF(AND('[1]Multi-Field'!$E$17=[1]Lists!BF185,'[1]Multi-Field'!$F$17="Drained"),BI185,IF(AND('[1]Multi-Field'!$E$17=[1]Lists!BF185,'[1]Multi-Field'!$F$17="undrained"),BH185,""))</f>
        <v/>
      </c>
      <c r="BZ185" s="409" t="str">
        <f>IF(AND('[1]Multi-Field'!$E$18=[1]Lists!BF185,'[1]Multi-Field'!$F$18="Drained"),BI185,IF(AND('[1]Multi-Field'!$E$18=[1]Lists!BF185,'[1]Multi-Field'!$F$18="undrained"),BH185,""))</f>
        <v/>
      </c>
      <c r="CA185" s="409" t="str">
        <f>IF(AND('[1]Multi-Field'!$E$19=[1]Lists!BF185,'[1]Multi-Field'!$F$19="Drained"),BI185,IF(AND('[1]Multi-Field'!$E$19=[1]Lists!BF185,'[1]Multi-Field'!$F$19="undrained"),BH185,""))</f>
        <v/>
      </c>
      <c r="CB185" s="409" t="str">
        <f>IF(AND('[1]Multi-Field'!$E$20=[1]Lists!BF185,'[1]Multi-Field'!$F$20="Drained"),BI185,IF(AND('[1]Multi-Field'!$E$20=[1]Lists!BF185,'[1]Multi-Field'!$F$20="undrained"),BH185,""))</f>
        <v/>
      </c>
      <c r="CC185" s="409" t="str">
        <f>IF(AND('[1]Multi-Field'!$E$21=[1]Lists!BF185,'[1]Multi-Field'!$F$21="Drained"),BI185,IF(AND('[1]Multi-Field'!$E$21=[1]Lists!BF185,'[1]Multi-Field'!$F$21="undrained"),BH185,""))</f>
        <v/>
      </c>
      <c r="CD185" s="409" t="str">
        <f>IF(AND('[1]Multi-Field'!$E$22=[1]Lists!BF185,'[1]Multi-Field'!$F$22="Drained"),BI185,IF(AND('[1]Multi-Field'!$E$22=[1]Lists!BF185,'[1]Multi-Field'!$F$22="undrained"),BH185,""))</f>
        <v/>
      </c>
      <c r="CE185" s="409" t="str">
        <f>IF(AND('[1]Multi-Field'!$E$23=[1]Lists!BF185,'[1]Multi-Field'!$F$23="Drained"),BI185,IF(AND('[1]Multi-Field'!$E$23=[1]Lists!BF185,'[1]Multi-Field'!$F$23="undrained"),BH185,""))</f>
        <v/>
      </c>
      <c r="CF185" s="409" t="str">
        <f>IF(AND('[1]Multi-Field'!$E$24=[1]Lists!BF185,'[1]Multi-Field'!$F$24="Drained"),BI185,IF(AND('[1]Multi-Field'!$E$24=[1]Lists!BF185,'[1]Multi-Field'!$F$24="undrained"),BH185,""))</f>
        <v/>
      </c>
      <c r="CG185" s="409" t="str">
        <f>IF(AND('[1]Multi-Field'!$E$25=[1]Lists!BF185,'[1]Multi-Field'!$F$25="Drained"),BI185,IF(AND('[1]Multi-Field'!$E$25=[1]Lists!BF185,'[1]Multi-Field'!$F$25="undrained"),BH185,""))</f>
        <v/>
      </c>
      <c r="CH185" s="409" t="str">
        <f>IF(AND('[1]Multi-Field'!$E$26=[1]Lists!BF185,'[1]Multi-Field'!$F$26="Drained"),BI185,IF(AND('[1]Multi-Field'!$E$26=[1]Lists!BF185,'[1]Multi-Field'!$F$26="undrained"),BH185,""))</f>
        <v/>
      </c>
      <c r="CI185" s="409" t="str">
        <f>IF(AND('[1]Multi-Field'!$E$27=[1]Lists!BF185,'[1]Multi-Field'!$F$27="Drained"),BI185,IF(AND('[1]Multi-Field'!$E$27=[1]Lists!BF185,'[1]Multi-Field'!$F$27="undrained"),BH185,""))</f>
        <v/>
      </c>
      <c r="CJ185" s="409" t="str">
        <f>IF(AND('[1]Multi-Field'!$E$28=[1]Lists!BF185,'[1]Multi-Field'!$F$28="Drained"),BI185,IF(AND('[1]Multi-Field'!$E$28=[1]Lists!BF185,'[1]Multi-Field'!$F$28="undrained"),BH185,""))</f>
        <v/>
      </c>
      <c r="CK185" s="409" t="str">
        <f>IF(AND('[1]Multi-Field'!$E$29=[1]Lists!BF185,'[1]Multi-Field'!$F$29="Drained"),BI185,IF(AND('[1]Multi-Field'!$E$29=[1]Lists!BF185,'[1]Multi-Field'!$F$29="undrained"),BH185,""))</f>
        <v/>
      </c>
      <c r="CL185" s="409" t="str">
        <f>IF(AND('[1]Multi-Field'!$E$30=[1]Lists!BF185,'[1]Multi-Field'!$F$30="Drained"),BI185,IF(AND('[1]Multi-Field'!$E$30=[1]Lists!BF185,'[1]Multi-Field'!$F$30="undrained"),BH185,""))</f>
        <v/>
      </c>
      <c r="CM185" s="409" t="str">
        <f>IF(AND('[1]Multi-Field'!$E$31=[1]Lists!BF185,'[1]Multi-Field'!$F$31="Drained"),BI185,IF(AND('[1]Multi-Field'!$E$31=[1]Lists!BF185,'[1]Multi-Field'!$F$31="undrained"),BH185,""))</f>
        <v/>
      </c>
      <c r="CN185" s="409" t="str">
        <f>IF(AND('[1]Multi-Field'!$E$32=[1]Lists!BF185,'[1]Multi-Field'!$F$32="Drained"),BI185,IF(AND('[1]Multi-Field'!$E$32=[1]Lists!BF185,'[1]Multi-Field'!$F$32="undrained"),BH185,""))</f>
        <v/>
      </c>
      <c r="CO185" s="409" t="str">
        <f>IF(AND('[1]Multi-Field'!$E$33=[1]Lists!BF185,'[1]Multi-Field'!$F$33="Drained"),BI185,IF(AND('[1]Multi-Field'!$E$33=[1]Lists!BF185,'[1]Multi-Field'!$F$33="undrained"),BH185,""))</f>
        <v/>
      </c>
      <c r="CP185" s="409" t="str">
        <f>IF(AND('[1]Multi-Field'!$E$34=[1]Lists!BF185,'[1]Multi-Field'!$F$34="Drained"),BI185,IF(AND('[1]Multi-Field'!$E$34=[1]Lists!BF185,'[1]Multi-Field'!$F$34="undrained"),BH185,""))</f>
        <v/>
      </c>
      <c r="CQ185" s="409" t="str">
        <f>IF(AND('[1]Multi-Field'!$E$35=[1]Lists!BF185,'[1]Multi-Field'!$F$35="Drained"),BI185,IF(AND('[1]Multi-Field'!$E$35=[1]Lists!BF185,'[1]Multi-Field'!$F$35="undrained"),BH185,""))</f>
        <v/>
      </c>
      <c r="CR185" s="409" t="str">
        <f>IF(AND('[1]Multi-Field'!$E$36=[1]Lists!BF185,'[1]Multi-Field'!$F$36="Drained"),BI185,IF(AND('[1]Multi-Field'!$E$36=[1]Lists!BF185,'[1]Multi-Field'!$F$36="undrained"),BH185,""))</f>
        <v/>
      </c>
      <c r="CS185" s="409" t="str">
        <f>IF(AND('[1]Multi-Field'!$E$37=[1]Lists!BF185,'[1]Multi-Field'!$F$37="Drained"),BI185,IF(AND('[1]Multi-Field'!$E$37=[1]Lists!BF185,'[1]Multi-Field'!$F$37="undrained"),BH185,""))</f>
        <v/>
      </c>
      <c r="CT185" s="409" t="str">
        <f>IF(AND('[1]Multi-Field'!$E$38=[1]Lists!BF185,'[1]Multi-Field'!$F$38="Drained"),BI185,IF(AND('[1]Multi-Field'!$E$38=[1]Lists!BF185,'[1]Multi-Field'!$F$38="undrained"),BH185,""))</f>
        <v/>
      </c>
      <c r="CU185" s="409" t="str">
        <f>IF(AND('[1]Multi-Field'!$E$39=[1]Lists!BF185,'[1]Multi-Field'!$F$39="Drained"),BI185,IF(AND('[1]Multi-Field'!$E$39=[1]Lists!BF185,'[1]Multi-Field'!$F$39="undrained"),BH185,""))</f>
        <v/>
      </c>
      <c r="CV185" s="409" t="str">
        <f>IF(AND('[1]Multi-Field'!$E$40=[1]Lists!BF185,'[1]Multi-Field'!$F$40="Drained"),BI185,IF(AND('[1]Multi-Field'!$E$40=[1]Lists!BF185,'[1]Multi-Field'!$F$40="undrained"),BH185,""))</f>
        <v/>
      </c>
      <c r="CW185" s="409" t="str">
        <f>IF(AND('[1]Multi-Field'!$E$41=[1]Lists!BF185,'[1]Multi-Field'!$F$40="Drained"),BI185,IF(AND('[1]Multi-Field'!$E$40=[1]Lists!BF185,'[1]Multi-Field'!$F$40="undrained"),BH185,""))</f>
        <v/>
      </c>
      <c r="CX185" s="409" t="str">
        <f>IF(AND('[1]Multi-Field'!$E$42=[1]Lists!BF185,'[1]Multi-Field'!$F$42="Drained"),BI185,IF(AND('[1]Multi-Field'!$E$42=[1]Lists!BF185,'[1]Multi-Field'!$F$42="undrained"),BH185,""))</f>
        <v/>
      </c>
      <c r="CY185" s="409" t="str">
        <f>IF(AND('[1]Multi-Field'!$E$43=[1]Lists!BF185,'[1]Multi-Field'!$F$43="Drained"),BI185,IF(AND('[1]Multi-Field'!$E$43=[1]Lists!BF185,'[1]Multi-Field'!$F$43="undrained"),BH185,""))</f>
        <v/>
      </c>
      <c r="CZ185" s="409" t="str">
        <f>IF(AND('[1]Multi-Field'!$E$44=[1]Lists!BF185,'[1]Multi-Field'!$F$44="Drained"),BI185,IF(AND('[1]Multi-Field'!$E$44=[1]Lists!BF185,'[1]Multi-Field'!$F$44="undrained"),BH185,""))</f>
        <v/>
      </c>
      <c r="DA185" s="409" t="str">
        <f>IF(AND('[1]Multi-Field'!$E$45=[1]Lists!BF185,'[1]Multi-Field'!$F$45="Drained"),BI185,IF(AND('[1]Multi-Field'!$E$45=[1]Lists!BF185,'[1]Multi-Field'!$F$45="undrained"),BH185,""))</f>
        <v/>
      </c>
      <c r="DB185" s="409" t="str">
        <f>IF(AND('[1]Multi-Field'!$E$46=[1]Lists!BF185,'[1]Multi-Field'!$F$46="Drained"),BI185,IF(AND('[1]Multi-Field'!$E$46=[1]Lists!BF185,'[1]Multi-Field'!$F$46="undrained"),BH185,""))</f>
        <v/>
      </c>
      <c r="DC185" s="409" t="str">
        <f>IF(AND('[1]Multi-Field'!$E$47=[1]Lists!BF185,'[1]Multi-Field'!$F$47="Drained"),BI185,IF(AND('[1]Multi-Field'!$E$47=[1]Lists!BF185,'[1]Multi-Field'!$F$47="undrained"),BH185,""))</f>
        <v/>
      </c>
      <c r="DD185" s="409" t="str">
        <f>IF(AND('[1]Multi-Field'!$E$48=[1]Lists!BF185,'[1]Multi-Field'!$F$48="Drained"),BI185,IF(AND('[1]Multi-Field'!$E$48=[1]Lists!BF185,'[1]Multi-Field'!$F$48="undrained"),BH185,""))</f>
        <v/>
      </c>
      <c r="DE185" s="409" t="str">
        <f>IF(AND('[1]Multi-Field'!$E$49=[1]Lists!BF185,'[1]Multi-Field'!$F$49="Drained"),BI185,IF(AND('[1]Multi-Field'!$E$49=[1]Lists!BF185,'[1]Multi-Field'!$F$9="undrained"),BH185,""))</f>
        <v/>
      </c>
      <c r="DF185" s="409" t="str">
        <f>IF(AND('[1]Multi-Field'!$E$50=[1]Lists!BF185,'[1]Multi-Field'!$F$50="Drained"),BI185,IF(AND('[1]Multi-Field'!$E$50=[1]Lists!BF185,'[1]Multi-Field'!$F$50="undrained"),BH185,""))</f>
        <v/>
      </c>
      <c r="DG185" s="409" t="str">
        <f>IF(AND('[1]Multi-Field'!$E$51=[1]Lists!BF185,'[1]Multi-Field'!$F$51="Drained"),BI185,IF(AND('[1]Multi-Field'!$E$51=[1]Lists!BF185,'[1]Multi-Field'!$F$51="undrained"),BH185,""))</f>
        <v/>
      </c>
      <c r="DH185" s="409" t="str">
        <f>IF(AND('[1]Multi-Field'!$E$52=[1]Lists!BF185,'[1]Multi-Field'!$F$52="Drained"),BI185,IF(AND('[1]Multi-Field'!$E$52=[1]Lists!BF185,'[1]Multi-Field'!$F$52="undrained"),BH185,""))</f>
        <v/>
      </c>
      <c r="DI185" s="409" t="str">
        <f>IF(AND('[1]Multi-Field'!$E$53=[1]Lists!BF185,'[1]Multi-Field'!$F$53="Drained"),BI185,IF(AND('[1]Multi-Field'!$E$53=[1]Lists!BF185,'[1]Multi-Field'!$F$53="undrained"),BH185,""))</f>
        <v/>
      </c>
      <c r="DJ185" s="409" t="str">
        <f>IF(AND('[1]Multi-Field'!$E$54=[1]Lists!BF185,'[1]Multi-Field'!$F$54="Drained"),BI185,IF(AND('[1]Multi-Field'!$E$54=[1]Lists!BF185,'[1]Multi-Field'!$F$54="undrained"),BH185,""))</f>
        <v/>
      </c>
      <c r="DK185" s="409" t="str">
        <f>IF(AND('[1]Multi-Field'!$E$55=[1]Lists!BF185,'[1]Multi-Field'!$F$55="Drained"),BI185,IF(AND('[1]Multi-Field'!$E$55=[1]Lists!BF185,'[1]Multi-Field'!$F$55="undrained"),BH185,""))</f>
        <v/>
      </c>
      <c r="DL185" s="409" t="str">
        <f>IF(AND('[1]Multi-Field'!$E$56=[1]Lists!BF185,'[1]Multi-Field'!$F$56="Drained"),BI185,IF(AND('[1]Multi-Field'!$E$56=[1]Lists!BF185,'[1]Multi-Field'!$F$56="undrained"),BH185,""))</f>
        <v/>
      </c>
      <c r="DM185" s="409" t="str">
        <f>IF(AND('[1]Multi-Field'!$E$57=[1]Lists!BF185,'[1]Multi-Field'!$F$57="Drained"),BI185,IF(AND('[1]Multi-Field'!$E$57=[1]Lists!BF185,'[1]Multi-Field'!$F$57="undrained"),BH185,""))</f>
        <v/>
      </c>
      <c r="DN185" s="409" t="str">
        <f>IF(AND('[1]Multi-Field'!$E$58=[1]Lists!BF185,'[1]Multi-Field'!$F$58="Drained"),BI185,IF(AND('[1]Multi-Field'!$E$58=[1]Lists!BF185,'[1]Multi-Field'!$F$58="undrained"),BH185,""))</f>
        <v/>
      </c>
      <c r="DO185" s="409" t="str">
        <f>IF(AND('[1]Multi-Field'!$E$59=[1]Lists!BF185,'[1]Multi-Field'!$F$59="Drained"),BI185,IF(AND('[1]Multi-Field'!$E$59=[1]Lists!BF185,'[1]Multi-Field'!$F$59="undrained"),BH185,""))</f>
        <v/>
      </c>
      <c r="DP185" s="409" t="str">
        <f>IF(AND('[1]Multi-Field'!$E$60=[1]Lists!BF185,'[1]Multi-Field'!$F$60="Drained"),BI185,IF(AND('[1]Multi-Field'!$E$60=[1]Lists!BF185,'[1]Multi-Field'!$F$60="undrained"),BH185,""))</f>
        <v/>
      </c>
      <c r="DQ185" s="409" t="str">
        <f>IF(AND('[1]Multi-Field'!$E$61=[1]Lists!BF185,'[1]Multi-Field'!$F$61="Drained"),BI185,IF(AND('[1]Multi-Field'!$E$61=[1]Lists!BF185,'[1]Multi-Field'!$F$61="undrained"),BH185,""))</f>
        <v/>
      </c>
      <c r="DR185" s="409" t="str">
        <f>IF(AND('[1]Multi-Field'!$E$62=[1]Lists!BF185,'[1]Multi-Field'!$F$62="Drained"),BI185,IF(AND('[1]Multi-Field'!$E$62=[1]Lists!BF185,'[1]Multi-Field'!$F$62="undrained"),BH185,""))</f>
        <v/>
      </c>
      <c r="DS185" s="409" t="str">
        <f>IF(AND('[1]Multi-Field'!$E$63=[1]Lists!BF185,'[1]Multi-Field'!$F$63="Drained"),BI185,IF(AND('[1]Multi-Field'!$E$63=[1]Lists!BF185,'[1]Multi-Field'!$F$63="undrained"),BH185,""))</f>
        <v/>
      </c>
      <c r="DT185" s="409" t="str">
        <f>IF(AND('[1]Multi-Field'!$E$64=[1]Lists!BF185,'[1]Multi-Field'!$F$64="Drained"),BI185,IF(AND('[1]Multi-Field'!$E$64=[1]Lists!BF185,'[1]Multi-Field'!$F$64="undrained"),BH185,""))</f>
        <v/>
      </c>
      <c r="DU185" s="409" t="str">
        <f>IF(AND('[1]Multi-Field'!$E$65=[1]Lists!BF185,'[1]Multi-Field'!$F$65="Drained"),BI185,IF(AND('[1]Multi-Field'!$E$65=[1]Lists!BF185,'[1]Multi-Field'!$F$65="undrained"),BH185,""))</f>
        <v/>
      </c>
      <c r="DV185" s="409" t="str">
        <f>IF(AND('[1]Multi-Field'!$E$66=[1]Lists!BF185,'[1]Multi-Field'!$F$66="Drained"),BI185,IF(AND('[1]Multi-Field'!$E$66=[1]Lists!BF185,'[1]Multi-Field'!$F$66="undrained"),BH185,""))</f>
        <v/>
      </c>
      <c r="DW185" s="409" t="str">
        <f>IF(AND('[1]Multi-Field'!$E$67=[1]Lists!BF185,'[1]Multi-Field'!$F$67="Drained"),BI185,IF(AND('[1]Multi-Field'!$E$67=[1]Lists!BF185,'[1]Multi-Field'!$F$67="undrained"),BH185,""))</f>
        <v/>
      </c>
      <c r="DX185" s="409" t="str">
        <f>IF(AND('[1]Multi-Field'!$E$68=[1]Lists!BF185,'[1]Multi-Field'!$F$68="Drained"),BI185,IF(AND('[1]Multi-Field'!$E$68=[1]Lists!BF185,'[1]Multi-Field'!$F$68="undrained"),BH185,""))</f>
        <v/>
      </c>
      <c r="DY185" s="409" t="str">
        <f>IF(AND('[1]Multi-Field'!$E$69=[1]Lists!BF185,'[1]Multi-Field'!$F$69="Drained"),BI185,IF(AND('[1]Multi-Field'!$E$69=[1]Lists!BF185,'[1]Multi-Field'!$F$69="undrained"),BH185,""))</f>
        <v/>
      </c>
      <c r="DZ185" s="409" t="str">
        <f>IF(AND('[1]Multi-Field'!$E$70=[1]Lists!BF185,'[1]Multi-Field'!$F$70="Drained"),BI185,IF(AND('[1]Multi-Field'!$E$70=[1]Lists!BF185,'[1]Multi-Field'!$F$70="undrained"),BH185,""))</f>
        <v/>
      </c>
      <c r="EA185" s="409" t="str">
        <f>IF(AND('[1]Multi-Field'!$E$71=[1]Lists!BF185,'[1]Multi-Field'!$F$71="Drained"),BI185,IF(AND('[1]Multi-Field'!$E$71=[1]Lists!BF185,'[1]Multi-Field'!$F$71="undrained"),BH185,""))</f>
        <v/>
      </c>
      <c r="EB185" s="409" t="str">
        <f>IF(AND('[1]Multi-Field'!$E$72=[1]Lists!BF185,'[1]Multi-Field'!$F$72="Drained"),BI185,IF(AND('[1]Multi-Field'!$E$72=[1]Lists!BF185,'[1]Multi-Field'!$F$72="undrained"),BH185,""))</f>
        <v/>
      </c>
      <c r="EC185" s="409" t="str">
        <f>IF(AND('[1]Multi-Field'!$E$73=[1]Lists!BF185,'[1]Multi-Field'!$F$73="Drained"),BI185,IF(AND('[1]Multi-Field'!$E$73=[1]Lists!BF185,'[1]Multi-Field'!$F$73="undrained"),BH185,""))</f>
        <v/>
      </c>
      <c r="ED185" s="409" t="str">
        <f>IF(AND('[1]Multi-Field'!$E$74=[1]Lists!BF185,'[1]Multi-Field'!$F$74="Drained"),BI185,IF(AND('[1]Multi-Field'!$E$74=[1]Lists!BF185,'[1]Multi-Field'!$F$74="undrained"),BH185,""))</f>
        <v/>
      </c>
      <c r="EE185" s="409" t="str">
        <f>IF(AND('[1]Multi-Field'!$E$75=[1]Lists!BF185,'[1]Multi-Field'!$F$75="Drained"),BI185,IF(AND('[1]Multi-Field'!$E$75=[1]Lists!BF185,'[1]Multi-Field'!$F$75="undrained"),BH185,""))</f>
        <v/>
      </c>
      <c r="EF185" s="409" t="str">
        <f>IF(AND('[1]Multi-Field'!$E$76=[1]Lists!BF185,'[1]Multi-Field'!$F$76="Drained"),BI185,IF(AND('[1]Multi-Field'!$E$76=[1]Lists!BF185,'[1]Multi-Field'!$F$6="undrained"),BH185,""))</f>
        <v/>
      </c>
      <c r="EG185" s="409" t="str">
        <f>IF(AND('[1]Multi-Field'!$E$77=[1]Lists!BF185,'[1]Multi-Field'!$F$77="Drained"),BI185,IF(AND('[1]Multi-Field'!$E$77=[1]Lists!BF185,'[1]Multi-Field'!$F$77="undrained"),BH185,""))</f>
        <v/>
      </c>
      <c r="EH185" s="409" t="str">
        <f>IF(AND('[1]Multi-Field'!$E$78=[1]Lists!BF185,'[1]Multi-Field'!$F$78="Drained"),BI185,IF(AND('[1]Multi-Field'!$E$78=[1]Lists!BF185,'[1]Multi-Field'!$F$78="undrained"),BH185,""))</f>
        <v/>
      </c>
      <c r="EI185" s="409" t="str">
        <f>IF(AND('[1]Multi-Field'!$E$79=[1]Lists!BF185,'[1]Multi-Field'!$F$79="Drained"),BI185,IF(AND('[1]Multi-Field'!$E$79=[1]Lists!BF185,'[1]Multi-Field'!$F$79="undrained"),BH185,""))</f>
        <v/>
      </c>
      <c r="EJ185" s="409" t="str">
        <f>IF(AND('[1]Multi-Field'!$E$80=[1]Lists!BF185,'[1]Multi-Field'!$F$80="Drained"),BI185,IF(AND('[1]Multi-Field'!$E$80=[1]Lists!BF185,'[1]Multi-Field'!$F$80="undrained"),BH185,""))</f>
        <v/>
      </c>
      <c r="EK185" s="409" t="str">
        <f>IF(AND('[1]Multi-Field'!$E$81=[1]Lists!BF185,'[1]Multi-Field'!$F$81="Drained"),BI185,IF(AND('[1]Multi-Field'!$E$81=[1]Lists!BF185,'[1]Multi-Field'!$F$81="undrained"),BH185,""))</f>
        <v/>
      </c>
      <c r="EL185" s="409" t="str">
        <f>IF(AND('[1]Multi-Field'!$E$82=[1]Lists!BF185,'[1]Multi-Field'!$F$82="Drained"),BI185,IF(AND('[1]Multi-Field'!$E$82=[1]Lists!BF185,'[1]Multi-Field'!$F$82="undrained"),BH185,""))</f>
        <v/>
      </c>
      <c r="EM185" s="409" t="str">
        <f>IF(AND('[1]Multi-Field'!$E$83=[1]Lists!BF185,'[1]Multi-Field'!$F$83="Drained"),BI185,IF(AND('[1]Multi-Field'!$E$83=[1]Lists!BF185,'[1]Multi-Field'!$F$83="undrained"),BH185,""))</f>
        <v/>
      </c>
      <c r="EN185" s="409" t="str">
        <f>IF(AND('[1]Multi-Field'!$E$84=[1]Lists!BF185,'[1]Multi-Field'!$F$84="Drained"),BI185,IF(AND('[1]Multi-Field'!$E$84=[1]Lists!BF185,'[1]Multi-Field'!$F$84="undrained"),BH185,""))</f>
        <v/>
      </c>
      <c r="EO185" s="409" t="str">
        <f>IF(AND('[1]Multi-Field'!$E$85=[1]Lists!BF185,'[1]Multi-Field'!$F$85="Drained"),BI185,IF(AND('[1]Multi-Field'!$E$85=[1]Lists!BF185,'[1]Multi-Field'!$F$85="undrained"),BH185,""))</f>
        <v/>
      </c>
      <c r="EP185" s="409" t="str">
        <f>IF(AND('[1]Multi-Field'!$E$86=[1]Lists!BF185,'[1]Multi-Field'!$F$86="Drained"),BI185,IF(AND('[1]Multi-Field'!$E$86=[1]Lists!BF185,'[1]Multi-Field'!$F$86="undrained"),BH185,""))</f>
        <v/>
      </c>
      <c r="EQ185" s="409" t="str">
        <f>IF(AND('[1]Multi-Field'!$E$87=[1]Lists!BF185,'[1]Multi-Field'!$F$87="Drained"),BI185,IF(AND('[1]Multi-Field'!$E$87=[1]Lists!BF185,'[1]Multi-Field'!$F$87="undrained"),BH185,""))</f>
        <v/>
      </c>
      <c r="ER185" s="409" t="str">
        <f>IF(AND('[1]Multi-Field'!$E$88=[1]Lists!BF185,'[1]Multi-Field'!$F$88="Drained"),BI185,IF(AND('[1]Multi-Field'!$E$88=[1]Lists!BF185,'[1]Multi-Field'!$F$88="undrained"),BH185,""))</f>
        <v/>
      </c>
      <c r="ES185" s="409" t="str">
        <f>IF(AND('[1]Multi-Field'!$E$89=[1]Lists!BF185,'[1]Multi-Field'!$F$89="Drained"),BI185,IF(AND('[1]Multi-Field'!$E$89=[1]Lists!BF185,'[1]Multi-Field'!$F$89="undrained"),BH185,""))</f>
        <v/>
      </c>
      <c r="ET185" s="409" t="str">
        <f>IF(AND('[1]Multi-Field'!$E$90=[1]Lists!BF185,'[1]Multi-Field'!$F$90="Drained"),BI185,IF(AND('[1]Multi-Field'!$E$90=[1]Lists!BF185,'[1]Multi-Field'!$F$90="undrained"),BH185,""))</f>
        <v/>
      </c>
      <c r="EU185" s="409" t="str">
        <f>IF(AND('[1]Multi-Field'!$E$91=[1]Lists!BF185,'[1]Multi-Field'!$F$91="Drained"),BI185,IF(AND('[1]Multi-Field'!$E$91=[1]Lists!BF185,'[1]Multi-Field'!$F$91="undrained"),BH185,""))</f>
        <v/>
      </c>
      <c r="EV185" s="409" t="str">
        <f>IF(AND('[1]Multi-Field'!$E$92=[1]Lists!BF185,'[1]Multi-Field'!$F$92="Drained"),BI185,IF(AND('[1]Multi-Field'!$E$92=[1]Lists!BF185,'[1]Multi-Field'!$F$92="undrained"),BH185,""))</f>
        <v/>
      </c>
      <c r="EW185" s="409" t="str">
        <f>IF(AND('[1]Multi-Field'!$E$93=[1]Lists!BF185,'[1]Multi-Field'!$F$93="Drained"),BI185,IF(AND('[1]Multi-Field'!$E$93=[1]Lists!BF185,'[1]Multi-Field'!$F$93="undrained"),BH185,""))</f>
        <v/>
      </c>
      <c r="EX185" s="409" t="str">
        <f>IF(AND('[1]Multi-Field'!$E$94=[1]Lists!BF185,'[1]Multi-Field'!$F$94="Drained"),BI185,IF(AND('[1]Multi-Field'!$E$94=[1]Lists!BF185,'[1]Multi-Field'!$F$94="undrained"),BH185,""))</f>
        <v/>
      </c>
      <c r="EY185" s="409" t="str">
        <f>IF(AND('[1]Multi-Field'!$E$95=[1]Lists!BF185,'[1]Multi-Field'!$F$95="Drained"),BI185,IF(AND('[1]Multi-Field'!$E$95=[1]Lists!BF185,'[1]Multi-Field'!$F$95="undrained"),BH185,""))</f>
        <v/>
      </c>
      <c r="EZ185" s="409" t="str">
        <f>IF(AND('[1]Multi-Field'!$E$96=[1]Lists!BF185,'[1]Multi-Field'!$F$96="Drained"),BI185,IF(AND('[1]Multi-Field'!$E$96=[1]Lists!BF185,'[1]Multi-Field'!$F$96="undrained"),BH185,""))</f>
        <v/>
      </c>
      <c r="FA185" s="409" t="str">
        <f>IF(AND('[1]Multi-Field'!$E$97=[1]Lists!BF185,'[1]Multi-Field'!$F$97="Drained"),BI185,IF(AND('[1]Multi-Field'!$E$97=[1]Lists!BF185,'[1]Multi-Field'!$F$97="undrained"),BH185,""))</f>
        <v/>
      </c>
      <c r="FB185" s="409" t="str">
        <f>IF(AND('[1]Multi-Field'!$E$98=[1]Lists!BF185,'[1]Multi-Field'!$F$98="Drained"),BI185,IF(AND('[1]Multi-Field'!$E$98=[1]Lists!BF185,'[1]Multi-Field'!$F$98="undrained"),BH185,""))</f>
        <v/>
      </c>
      <c r="FC185" s="409" t="str">
        <f>IF(AND('[1]Multi-Field'!$E$99=[1]Lists!BF185,'[1]Multi-Field'!$F$99="Drained"),BI185,IF(AND('[1]Multi-Field'!$E$99=[1]Lists!BF185,'[1]Multi-Field'!$F$99="undrained"),BH185,""))</f>
        <v/>
      </c>
      <c r="FD185" s="409" t="str">
        <f>IF(AND('[1]Multi-Field'!$E$100=[1]Lists!BF185,'[1]Multi-Field'!$F$100="Drained"),BI185,IF(AND('[1]Multi-Field'!$E$100=[1]Lists!BF185,'[1]Multi-Field'!$F$100="undrained"),BH185,""))</f>
        <v/>
      </c>
      <c r="FE185" s="409" t="str">
        <f>IF(AND('[1]Multi-Field'!$E$101=[1]Lists!BF185,'[1]Multi-Field'!$F$101="Drained"),BI185,IF(AND('[1]Multi-Field'!$E$101=[1]Lists!BF185,'[1]Multi-Field'!$F$101="undrained"),BH185,""))</f>
        <v/>
      </c>
      <c r="FF185" s="409" t="str">
        <f>IF(AND('[1]Multi-Field'!$E$102=[1]Lists!BF185,'[1]Multi-Field'!$F$102="Drained"),BI185,IF(AND('[1]Multi-Field'!$E$102=[1]Lists!BF185,'[1]Multi-Field'!$F$102="undrained"),BH185,""))</f>
        <v/>
      </c>
      <c r="FG185" s="409" t="str">
        <f>IF(AND('[1]Multi-Field'!$E$103=[1]Lists!BF185,'[1]Multi-Field'!$F$103="Drained"),BI185,IF(AND('[1]Multi-Field'!$E$103=[1]Lists!BF185,'[1]Multi-Field'!$F$103="undrained"),BH185,""))</f>
        <v/>
      </c>
      <c r="FH185" s="409" t="str">
        <f>IF(AND('[1]Multi-Field'!$E$104=[1]Lists!BF185,'[1]Multi-Field'!$F$104="Drained"),BI185,IF(AND('[1]Multi-Field'!$E$104=[1]Lists!BF185,'[1]Multi-Field'!$F$104="undrained"),BH185,""))</f>
        <v/>
      </c>
      <c r="FI185" s="409" t="str">
        <f>IF(AND('[1]Multi-Field'!$E$105=[1]Lists!BF185,'[1]Multi-Field'!$F$105="Drained"),BI185,IF(AND('[1]Multi-Field'!$E$105=[1]Lists!BF185,'[1]Multi-Field'!$F$105="undrained"),BH185,""))</f>
        <v/>
      </c>
      <c r="FJ185" s="409" t="str">
        <f>IF(AND('[1]Multi-Field'!$E$106=[1]Lists!BF185,'[1]Multi-Field'!$F$106="Drained"),BI185,IF(AND('[1]Multi-Field'!$E$106=[1]Lists!BF185,'[1]Multi-Field'!$F$106="undrained"),BH185,""))</f>
        <v/>
      </c>
      <c r="FK185" s="409" t="str">
        <f>IF(AND('[1]Multi-Field'!$E$107=[1]Lists!BF185,'[1]Multi-Field'!$F$107="Drained"),BI185,IF(AND('[1]Multi-Field'!$E$107=[1]Lists!BF185,'[1]Multi-Field'!$F$107="undrained"),BH185,""))</f>
        <v/>
      </c>
      <c r="FL185" s="409" t="str">
        <f>IF(AND('[1]Multi-Field'!$E$108=[1]Lists!BF185,'[1]Multi-Field'!$F$108="Drained"),BI185,IF(AND('[1]Multi-Field'!$E$108=[1]Lists!BF185,'[1]Multi-Field'!$F$108="undrained"),BH185,""))</f>
        <v/>
      </c>
      <c r="FM185" s="409" t="str">
        <f>IF(AND('[1]Multi-Field'!$E$109=[1]Lists!BF185,'[1]Multi-Field'!$F$109="Drained"),BI185,IF(AND('[1]Multi-Field'!$E$109=[1]Lists!BF185,'[1]Multi-Field'!$F$109="undrained"),BH185,""))</f>
        <v/>
      </c>
      <c r="FN185" s="409" t="str">
        <f>IF(AND('[1]Multi-Field'!$E$110=[1]Lists!BF185,'[1]Multi-Field'!$F$110="Drained"),BI185,IF(AND('[1]Multi-Field'!$E$110=[1]Lists!BF185,'[1]Multi-Field'!$F$110="undrained"),BH185,""))</f>
        <v/>
      </c>
      <c r="FO185" s="409" t="str">
        <f>IF(AND('[1]Multi-Field'!$E$111=[1]Lists!BF185,'[1]Multi-Field'!$F$111="Drained"),BI185,IF(AND('[1]Multi-Field'!$E$111=[1]Lists!BF185,'[1]Multi-Field'!$F$111="undrained"),BH185,""))</f>
        <v/>
      </c>
      <c r="FP185" s="409" t="str">
        <f>IF(AND('[1]Multi-Field'!$E$112=[1]Lists!BF185,'[1]Multi-Field'!$F$112="Drained"),BI185,IF(AND('[1]Multi-Field'!$E$112=[1]Lists!BF185,'[1]Multi-Field'!$F$112="undrained"),BH185,""))</f>
        <v/>
      </c>
      <c r="FQ185" s="409" t="str">
        <f>IF(AND('[1]Multi-Field'!$E$113=[1]Lists!BF185,'[1]Multi-Field'!$F$113="Drained"),BI185,IF(AND('[1]Multi-Field'!$E$113=[1]Lists!BF185,'[1]Multi-Field'!$F$113="undrained"),BH185,""))</f>
        <v/>
      </c>
      <c r="FR185" s="409" t="str">
        <f>IF(AND('[1]Multi-Field'!$E$114=[1]Lists!BF185,'[1]Multi-Field'!$F$114="Drained"),BI185,IF(AND('[1]Multi-Field'!$E$114=[1]Lists!BF185,'[1]Multi-Field'!$F$114="undrained"),BH185,""))</f>
        <v/>
      </c>
      <c r="FS185" s="409" t="str">
        <f>IF(AND('[1]Multi-Field'!$E$115=[1]Lists!BF185,'[1]Multi-Field'!$F$115="Drained"),BI185,IF(AND('[1]Multi-Field'!$E$115=[1]Lists!BF185,'[1]Multi-Field'!$F$115="undrained"),BH185,""))</f>
        <v/>
      </c>
      <c r="FT185" s="409" t="str">
        <f>IF(AND('[1]Multi-Field'!$E$116=[1]Lists!BF185,'[1]Multi-Field'!$F$116="Drained"),BI185,IF(AND('[1]Multi-Field'!$E$116=[1]Lists!BF185,'[1]Multi-Field'!$F$116="undrained"),BH185,""))</f>
        <v/>
      </c>
      <c r="FU185" s="409" t="str">
        <f>IF(AND('[1]Multi-Field'!$E$117=[1]Lists!BF185,'[1]Multi-Field'!$F$117="Drained"),BI185,IF(AND('[1]Multi-Field'!$E$117=[1]Lists!BF185,'[1]Multi-Field'!$F$117="undrained"),BH185,""))</f>
        <v/>
      </c>
      <c r="FV185" s="409" t="str">
        <f>IF(AND('[1]Multi-Field'!$E$118=[1]Lists!BF185,'[1]Multi-Field'!$F$118="Drained"),BI185,IF(AND('[1]Multi-Field'!$E$118=[1]Lists!BF185,'[1]Multi-Field'!$F$118="undrained"),BH185,""))</f>
        <v/>
      </c>
      <c r="FW185" s="409" t="str">
        <f>IF(AND('[1]Multi-Field'!$E$119=[1]Lists!BF185,'[1]Multi-Field'!$F$119="Drained"),BI185,IF(AND('[1]Multi-Field'!$E$119=[1]Lists!BF185,'[1]Multi-Field'!$F$119="undrained"),BH185,""))</f>
        <v/>
      </c>
      <c r="FX185" s="409" t="str">
        <f>IF(AND('[1]Multi-Field'!$E$120=[1]Lists!BF185,'[1]Multi-Field'!$F$120="Drained"),BI185,IF(AND('[1]Multi-Field'!$E$120=[1]Lists!BF185,'[1]Multi-Field'!$F$120="undrained"),BH185,""))</f>
        <v/>
      </c>
    </row>
    <row r="186" spans="1:180" ht="13.5" customHeight="1">
      <c r="A186" s="7" t="s">
        <v>273</v>
      </c>
      <c r="B186" s="7"/>
      <c r="C186" s="7"/>
      <c r="D186" s="8">
        <v>75</v>
      </c>
      <c r="E186" s="8">
        <f t="shared" si="27"/>
        <v>75</v>
      </c>
      <c r="F186" s="8">
        <f t="shared" si="28"/>
        <v>75</v>
      </c>
      <c r="G186" s="8">
        <v>75</v>
      </c>
      <c r="H186" s="8">
        <v>70</v>
      </c>
      <c r="I186" s="8">
        <f t="shared" si="32"/>
        <v>70</v>
      </c>
      <c r="J186" s="8">
        <f t="shared" si="33"/>
        <v>70</v>
      </c>
      <c r="K186" s="8">
        <v>70</v>
      </c>
      <c r="L186" s="8">
        <v>95</v>
      </c>
      <c r="M186" s="8">
        <f t="shared" si="29"/>
        <v>95</v>
      </c>
      <c r="N186" s="8">
        <f t="shared" si="30"/>
        <v>95</v>
      </c>
      <c r="O186" s="8">
        <v>95</v>
      </c>
      <c r="P186" s="391">
        <v>161</v>
      </c>
      <c r="Q186" s="394"/>
      <c r="R186" s="395" t="b">
        <f>IF(OR('Multi-Field'!AA163=Lists!$AC$42,'Multi-Field'!AA163=Lists!$AC$43),IF('Multi-Field'!Z163="x",(IF('Multi-Field'!AC163=Lists!$Q$11,Lists!$R$11,IF('Multi-Field'!AC163=Lists!$Q$12,Lists!$R$12,IF('Multi-Field'!AC163=Lists!$Q$13,Lists!$R$13,IF('Multi-Field'!AC163=Lists!$Q$14,Lists!$R$14))))),IF('Multi-Field'!X163="x",(IF('Multi-Field'!AC163=Lists!$Q$11,Lists!$S$11,IF('Multi-Field'!AC163=Lists!$Q$12,Lists!$S$12,IF('Multi-Field'!AC163=Lists!$Q$13,Lists!$S$13,IF('Multi-Field'!AC163=Lists!$Q$14,Lists!$S$14))))),IF('Multi-Field'!V163="x",(IF('Multi-Field'!AC163=Lists!$Q$11,Lists!$T$11,IF('Multi-Field'!AC163=Lists!$Q$12,Lists!$T$12,IF('Multi-Field'!AC163=Lists!$Q$13,Lists!$T$13,IF('Multi-Field'!AC163=Lists!$Q$14,Lists!$T$14))))),0))))</f>
        <v>0</v>
      </c>
      <c r="S186" s="395" t="str">
        <f t="shared" si="38"/>
        <v/>
      </c>
      <c r="T186" s="395"/>
      <c r="U186" s="396"/>
      <c r="AI186" s="384">
        <f>'[1]Multi-Field'!B182</f>
        <v>0</v>
      </c>
      <c r="AJ186" s="387" t="str">
        <f>IF(OR('[1]Multi-Field'!Q26=[1]Lists!$AC$42,'[1]Multi-Field'!Q26=[1]Lists!$AC$43),"x","")</f>
        <v/>
      </c>
      <c r="AK186" s="387" t="str">
        <f>IF(OR('[1]Multi-Field'!Q26=[1]Lists!$AC$6,'[1]Multi-Field'!Q26=$AC$2,'[1]Multi-Field'!Q26=$AC$4),"x","")</f>
        <v/>
      </c>
      <c r="AL186" s="387" t="str">
        <f>IF(OR('[1]Multi-Field'!Q26=[1]Lists!$AC$7,'[1]Multi-Field'!Q26=$AC$3,'[1]Multi-Field'!Q26=$AC$5),"x","")</f>
        <v/>
      </c>
      <c r="AM186" s="387" t="str">
        <f>IF(OR('[1]Multi-Field'!Q26=$AC$23,'[1]Multi-Field'!Q26=$AC$13,'[1]Multi-Field'!Q26=$AC$9,'[1]Multi-Field'!Q26=$AC$19,'[1]Multi-Field'!Q26=$AC$47),"x","")</f>
        <v/>
      </c>
      <c r="AN186" s="387" t="str">
        <f>IF(OR('[1]Multi-Field'!Q26=$AC$24,'[1]Multi-Field'!Q26=$AC$14,'[1]Multi-Field'!Q26=$AC$10,'[1]Multi-Field'!Q26=$AC$22,'[1]Multi-Field'!Q26=$AC$48),"x","")</f>
        <v/>
      </c>
      <c r="AO186" s="387" t="str">
        <f>IF(OR('[1]Multi-Field'!Q26=$AC$21,'[1]Multi-Field'!Q26=$AC$28,'[1]Multi-Field'!Q26=$AC$62,'[1]Multi-Field'!Q26=$AC$102,'[1]Multi-Field'!Q26=$AC$98),"x","")</f>
        <v/>
      </c>
      <c r="AP186" s="387" t="str">
        <f>IF(OR('[1]Multi-Field'!Q26=$AC$25,'[1]Multi-Field'!Q26=$AC$63,'[1]Multi-Field'!Q26=$AC$85,'[1]Multi-Field'!Q26=$AC$87,'[1]Multi-Field'!Q26=$AC$92,'[1]Multi-Field'!Q26=$AC$93),"x","")</f>
        <v>x</v>
      </c>
      <c r="AQ186" s="387" t="str">
        <f>IF(OR('[1]Multi-Field'!Q26=$AC$20,'[1]Multi-Field'!Q26=$AC$27,'[1]Multi-Field'!Q26=$AC$58,'[1]Multi-Field'!Q26=$AC$86,'[1]Multi-Field'!Q26=$AC$103,'[1]Multi-Field'!Q26=$AC$94),"x","")</f>
        <v/>
      </c>
      <c r="AR186" s="387" t="str">
        <f>IF(OR('[1]Multi-Field'!Q26=$AC$35,'[1]Multi-Field'!Q26=$AC$40,'[1]Multi-Field'!Q26=$AC$45,),"x","")</f>
        <v/>
      </c>
      <c r="AS186" s="387" t="str">
        <f>IF(OR('[1]Multi-Field'!Q26=$AC$36,'[1]Multi-Field'!Q26=$AC$41,'[1]Multi-Field'!Q26=$AC$46,),"x","")</f>
        <v/>
      </c>
      <c r="AT186" s="387" t="str">
        <f>IF(OR('[1]Multi-Field'!Q26=$AC$52,'[1]Multi-Field'!Q26=$AC$53,'[1]Multi-Field'!Q26=$AC$54,'[1]Multi-Field'!Q26=$AC$55,'[1]Multi-Field'!Q26=$AC$68,'[1]Multi-Field'!Q26=$AC$69,'[1]Multi-Field'!Q26=$AC$74,'[1]Multi-Field'!Q26=$AC$71,'[1]Multi-Field'!Q26=$AC$70),"x","")</f>
        <v/>
      </c>
      <c r="AU186" s="387" t="str">
        <f>IF('[1]Multi-Field'!Q26=$AC$72,"x","")</f>
        <v/>
      </c>
      <c r="AV186" s="387" t="str">
        <f>IF('[1]Multi-Field'!Q26=$AC$73,"x","")</f>
        <v/>
      </c>
      <c r="AW186" s="387" t="str">
        <f>IF('[1]Multi-Field'!Q26=$AC$83,"x","")</f>
        <v/>
      </c>
      <c r="AX186" s="387" t="str">
        <f>IF('[1]Multi-Field'!Q26=$AC$84,"x","")</f>
        <v/>
      </c>
      <c r="AY186" s="387" t="str">
        <f>IF('[1]Multi-Field'!Q26=$AC$97,"x","")</f>
        <v/>
      </c>
      <c r="AZ186" s="387" t="str">
        <f>IF('[1]Multi-Field'!Q26=$AC$99,"x","")</f>
        <v/>
      </c>
      <c r="BA186" s="387" t="str">
        <f>IF('[1]Multi-Field'!Q26=$AC$104,"x","")</f>
        <v/>
      </c>
      <c r="BB186" s="387" t="str">
        <f>IF('[1]Multi-Field'!Q26=$AC$105,"x","")</f>
        <v/>
      </c>
      <c r="BC186" s="388"/>
      <c r="BF186" s="411" t="s">
        <v>1353</v>
      </c>
      <c r="BG186" s="412">
        <v>3</v>
      </c>
      <c r="BH186" s="412">
        <v>4</v>
      </c>
      <c r="BI186" s="412">
        <v>4</v>
      </c>
      <c r="BJ186" s="409" t="e">
        <f>IF(AND('[1]Single Field'!#REF!=[1]Lists!BF186,'[1]Single Field'!#REF!="Drained"),"x",IF(AND('[1]Single Field'!#REF!=[1]Lists!BF186,'[1]Single Field'!#REF!="Undrained"),O,""))</f>
        <v>#REF!</v>
      </c>
      <c r="BK186" s="409" t="str">
        <f>IF(AND('[1]Multi-Field'!$E$3=[1]Lists!BF186,'[1]Multi-Field'!$F$3="Drained"),BI186,IF(AND('[1]Multi-Field'!$E$3=BF186,'[1]Multi-Field'!$F$3="undrained"),BH186,""))</f>
        <v/>
      </c>
      <c r="BL186" s="409" t="str">
        <f>IF(AND('[1]Multi-Field'!$E$4=BF186,'[1]Multi-Field'!$F$4="Drained"),BI186,IF(AND('[1]Multi-Field'!$E$4=BF186,'[1]Multi-Field'!$F$4="undrained"),BH186,""))</f>
        <v/>
      </c>
      <c r="BM186" s="409" t="str">
        <f>IF(AND('[1]Multi-Field'!$E$5=BF186,'[1]Multi-Field'!$F$5="Drained"),BI186,IF(AND('[1]Multi-Field'!$E$5=BF186,'[1]Multi-Field'!$F$5="undrained"),BH186,""))</f>
        <v/>
      </c>
      <c r="BN186" s="409" t="str">
        <f>IF(AND('[1]Multi-Field'!$E$6=BF186,'[1]Multi-Field'!$F$6="Drained"),BI186,IF(AND('[1]Multi-Field'!$E$6=BF186,'[1]Multi-Field'!$F$6="undrained"),BH186,""))</f>
        <v/>
      </c>
      <c r="BO186" s="409" t="str">
        <f>IF(AND('[1]Multi-Field'!$E$7=BF186,'[1]Multi-Field'!$F$7="Drained"),BI186,IF(AND('[1]Multi-Field'!$E$7=BF186,'[1]Multi-Field'!$F$7="undrained"),BH186,""))</f>
        <v/>
      </c>
      <c r="BP186" s="409" t="str">
        <f>IF(AND('[1]Multi-Field'!$E$8=BF186,'[1]Multi-Field'!$F$8="Drained"),BI186,IF(AND('[1]Multi-Field'!$E$8=BF186,'[1]Multi-Field'!$F$8="undrained"),BH186,""))</f>
        <v/>
      </c>
      <c r="BQ186" s="409" t="str">
        <f>IF(AND('[1]Multi-Field'!$E$9=BF186,'[1]Multi-Field'!$F$9="Drained"),BI186,IF(AND('[1]Multi-Field'!$E$9=BF186,'[1]Multi-Field'!$F$9="undrained"),BH186,""))</f>
        <v/>
      </c>
      <c r="BR186" s="409" t="str">
        <f>IF(AND('[1]Multi-Field'!$E$10=BF186,'[1]Multi-Field'!$F$10="Drained"),BI186,IF(AND('[1]Multi-Field'!$E$10=BF186,'[1]Multi-Field'!$F$10="undrained"),BH186,""))</f>
        <v/>
      </c>
      <c r="BS186" s="409" t="str">
        <f>IF(AND('[1]Multi-Field'!$E$11=BF186,'[1]Multi-Field'!$F$11="Drained"),BI186,IF(AND('[1]Multi-Field'!$E$11=BF186,'[1]Multi-Field'!$F$11="undrained"),BH186,""))</f>
        <v/>
      </c>
      <c r="BT186" s="409" t="str">
        <f>IF(AND('[1]Multi-Field'!$E$12=BF186,'[1]Multi-Field'!$F$12="Drained"),BI186,IF(AND('[1]Multi-Field'!$E$12=BF186,'[1]Multi-Field'!$F$12="undrained"),BH186,""))</f>
        <v/>
      </c>
      <c r="BU186" s="409" t="str">
        <f>IF(AND('[1]Multi-Field'!$E$13=BF186,'[1]Multi-Field'!$F$13="Drained"),BI186,IF(AND('[1]Multi-Field'!$E$3=BF186,'[1]Multi-Field'!$F$13="undrained"),BH186,""))</f>
        <v/>
      </c>
      <c r="BV186" s="409" t="str">
        <f>IF(AND('[1]Multi-Field'!$E$14=BF186,'[1]Multi-Field'!$F$14="Drained"),BI186,IF(AND('[1]Multi-Field'!$E$14=BF186,'[1]Multi-Field'!$F$14="undrained"),BH186,""))</f>
        <v/>
      </c>
      <c r="BW186" s="409" t="str">
        <f>IF(AND('[1]Multi-Field'!$E$15=BF186,'[1]Multi-Field'!$F$15="Drained"),BI186,IF(AND('[1]Multi-Field'!$E$15=BF186,'[1]Multi-Field'!$F$15="undrained"),BH186,""))</f>
        <v/>
      </c>
      <c r="BX186" s="409" t="str">
        <f>IF(AND('[1]Multi-Field'!$E$16=[1]Lists!BF186,'[1]Multi-Field'!$F$16="Drained"),BI186,IF(AND('[1]Multi-Field'!$E$16=[1]Lists!BF186,'[1]Multi-Field'!$F$16="undrained"),BH186,""))</f>
        <v/>
      </c>
      <c r="BY186" s="409" t="str">
        <f>IF(AND('[1]Multi-Field'!$E$17=[1]Lists!BF186,'[1]Multi-Field'!$F$17="Drained"),BI186,IF(AND('[1]Multi-Field'!$E$17=[1]Lists!BF186,'[1]Multi-Field'!$F$17="undrained"),BH186,""))</f>
        <v/>
      </c>
      <c r="BZ186" s="409" t="str">
        <f>IF(AND('[1]Multi-Field'!$E$18=[1]Lists!BF186,'[1]Multi-Field'!$F$18="Drained"),BI186,IF(AND('[1]Multi-Field'!$E$18=[1]Lists!BF186,'[1]Multi-Field'!$F$18="undrained"),BH186,""))</f>
        <v/>
      </c>
      <c r="CA186" s="409" t="str">
        <f>IF(AND('[1]Multi-Field'!$E$19=[1]Lists!BF186,'[1]Multi-Field'!$F$19="Drained"),BI186,IF(AND('[1]Multi-Field'!$E$19=[1]Lists!BF186,'[1]Multi-Field'!$F$19="undrained"),BH186,""))</f>
        <v/>
      </c>
      <c r="CB186" s="409" t="str">
        <f>IF(AND('[1]Multi-Field'!$E$20=[1]Lists!BF186,'[1]Multi-Field'!$F$20="Drained"),BI186,IF(AND('[1]Multi-Field'!$E$20=[1]Lists!BF186,'[1]Multi-Field'!$F$20="undrained"),BH186,""))</f>
        <v/>
      </c>
      <c r="CC186" s="409" t="str">
        <f>IF(AND('[1]Multi-Field'!$E$21=[1]Lists!BF186,'[1]Multi-Field'!$F$21="Drained"),BI186,IF(AND('[1]Multi-Field'!$E$21=[1]Lists!BF186,'[1]Multi-Field'!$F$21="undrained"),BH186,""))</f>
        <v/>
      </c>
      <c r="CD186" s="409" t="str">
        <f>IF(AND('[1]Multi-Field'!$E$22=[1]Lists!BF186,'[1]Multi-Field'!$F$22="Drained"),BI186,IF(AND('[1]Multi-Field'!$E$22=[1]Lists!BF186,'[1]Multi-Field'!$F$22="undrained"),BH186,""))</f>
        <v/>
      </c>
      <c r="CE186" s="409" t="str">
        <f>IF(AND('[1]Multi-Field'!$E$23=[1]Lists!BF186,'[1]Multi-Field'!$F$23="Drained"),BI186,IF(AND('[1]Multi-Field'!$E$23=[1]Lists!BF186,'[1]Multi-Field'!$F$23="undrained"),BH186,""))</f>
        <v/>
      </c>
      <c r="CF186" s="409" t="str">
        <f>IF(AND('[1]Multi-Field'!$E$24=[1]Lists!BF186,'[1]Multi-Field'!$F$24="Drained"),BI186,IF(AND('[1]Multi-Field'!$E$24=[1]Lists!BF186,'[1]Multi-Field'!$F$24="undrained"),BH186,""))</f>
        <v/>
      </c>
      <c r="CG186" s="409" t="str">
        <f>IF(AND('[1]Multi-Field'!$E$25=[1]Lists!BF186,'[1]Multi-Field'!$F$25="Drained"),BI186,IF(AND('[1]Multi-Field'!$E$25=[1]Lists!BF186,'[1]Multi-Field'!$F$25="undrained"),BH186,""))</f>
        <v/>
      </c>
      <c r="CH186" s="409" t="str">
        <f>IF(AND('[1]Multi-Field'!$E$26=[1]Lists!BF186,'[1]Multi-Field'!$F$26="Drained"),BI186,IF(AND('[1]Multi-Field'!$E$26=[1]Lists!BF186,'[1]Multi-Field'!$F$26="undrained"),BH186,""))</f>
        <v/>
      </c>
      <c r="CI186" s="409" t="str">
        <f>IF(AND('[1]Multi-Field'!$E$27=[1]Lists!BF186,'[1]Multi-Field'!$F$27="Drained"),BI186,IF(AND('[1]Multi-Field'!$E$27=[1]Lists!BF186,'[1]Multi-Field'!$F$27="undrained"),BH186,""))</f>
        <v/>
      </c>
      <c r="CJ186" s="409" t="str">
        <f>IF(AND('[1]Multi-Field'!$E$28=[1]Lists!BF186,'[1]Multi-Field'!$F$28="Drained"),BI186,IF(AND('[1]Multi-Field'!$E$28=[1]Lists!BF186,'[1]Multi-Field'!$F$28="undrained"),BH186,""))</f>
        <v/>
      </c>
      <c r="CK186" s="409" t="str">
        <f>IF(AND('[1]Multi-Field'!$E$29=[1]Lists!BF186,'[1]Multi-Field'!$F$29="Drained"),BI186,IF(AND('[1]Multi-Field'!$E$29=[1]Lists!BF186,'[1]Multi-Field'!$F$29="undrained"),BH186,""))</f>
        <v/>
      </c>
      <c r="CL186" s="409" t="str">
        <f>IF(AND('[1]Multi-Field'!$E$30=[1]Lists!BF186,'[1]Multi-Field'!$F$30="Drained"),BI186,IF(AND('[1]Multi-Field'!$E$30=[1]Lists!BF186,'[1]Multi-Field'!$F$30="undrained"),BH186,""))</f>
        <v/>
      </c>
      <c r="CM186" s="409" t="str">
        <f>IF(AND('[1]Multi-Field'!$E$31=[1]Lists!BF186,'[1]Multi-Field'!$F$31="Drained"),BI186,IF(AND('[1]Multi-Field'!$E$31=[1]Lists!BF186,'[1]Multi-Field'!$F$31="undrained"),BH186,""))</f>
        <v/>
      </c>
      <c r="CN186" s="409" t="str">
        <f>IF(AND('[1]Multi-Field'!$E$32=[1]Lists!BF186,'[1]Multi-Field'!$F$32="Drained"),BI186,IF(AND('[1]Multi-Field'!$E$32=[1]Lists!BF186,'[1]Multi-Field'!$F$32="undrained"),BH186,""))</f>
        <v/>
      </c>
      <c r="CO186" s="409" t="str">
        <f>IF(AND('[1]Multi-Field'!$E$33=[1]Lists!BF186,'[1]Multi-Field'!$F$33="Drained"),BI186,IF(AND('[1]Multi-Field'!$E$33=[1]Lists!BF186,'[1]Multi-Field'!$F$33="undrained"),BH186,""))</f>
        <v/>
      </c>
      <c r="CP186" s="409" t="str">
        <f>IF(AND('[1]Multi-Field'!$E$34=[1]Lists!BF186,'[1]Multi-Field'!$F$34="Drained"),BI186,IF(AND('[1]Multi-Field'!$E$34=[1]Lists!BF186,'[1]Multi-Field'!$F$34="undrained"),BH186,""))</f>
        <v/>
      </c>
      <c r="CQ186" s="409" t="str">
        <f>IF(AND('[1]Multi-Field'!$E$35=[1]Lists!BF186,'[1]Multi-Field'!$F$35="Drained"),BI186,IF(AND('[1]Multi-Field'!$E$35=[1]Lists!BF186,'[1]Multi-Field'!$F$35="undrained"),BH186,""))</f>
        <v/>
      </c>
      <c r="CR186" s="409" t="str">
        <f>IF(AND('[1]Multi-Field'!$E$36=[1]Lists!BF186,'[1]Multi-Field'!$F$36="Drained"),BI186,IF(AND('[1]Multi-Field'!$E$36=[1]Lists!BF186,'[1]Multi-Field'!$F$36="undrained"),BH186,""))</f>
        <v/>
      </c>
      <c r="CS186" s="409" t="str">
        <f>IF(AND('[1]Multi-Field'!$E$37=[1]Lists!BF186,'[1]Multi-Field'!$F$37="Drained"),BI186,IF(AND('[1]Multi-Field'!$E$37=[1]Lists!BF186,'[1]Multi-Field'!$F$37="undrained"),BH186,""))</f>
        <v/>
      </c>
      <c r="CT186" s="409" t="str">
        <f>IF(AND('[1]Multi-Field'!$E$38=[1]Lists!BF186,'[1]Multi-Field'!$F$38="Drained"),BI186,IF(AND('[1]Multi-Field'!$E$38=[1]Lists!BF186,'[1]Multi-Field'!$F$38="undrained"),BH186,""))</f>
        <v/>
      </c>
      <c r="CU186" s="409" t="str">
        <f>IF(AND('[1]Multi-Field'!$E$39=[1]Lists!BF186,'[1]Multi-Field'!$F$39="Drained"),BI186,IF(AND('[1]Multi-Field'!$E$39=[1]Lists!BF186,'[1]Multi-Field'!$F$39="undrained"),BH186,""))</f>
        <v/>
      </c>
      <c r="CV186" s="409" t="str">
        <f>IF(AND('[1]Multi-Field'!$E$40=[1]Lists!BF186,'[1]Multi-Field'!$F$40="Drained"),BI186,IF(AND('[1]Multi-Field'!$E$40=[1]Lists!BF186,'[1]Multi-Field'!$F$40="undrained"),BH186,""))</f>
        <v/>
      </c>
      <c r="CW186" s="409" t="str">
        <f>IF(AND('[1]Multi-Field'!$E$41=[1]Lists!BF186,'[1]Multi-Field'!$F$40="Drained"),BI186,IF(AND('[1]Multi-Field'!$E$40=[1]Lists!BF186,'[1]Multi-Field'!$F$40="undrained"),BH186,""))</f>
        <v/>
      </c>
      <c r="CX186" s="409" t="str">
        <f>IF(AND('[1]Multi-Field'!$E$42=[1]Lists!BF186,'[1]Multi-Field'!$F$42="Drained"),BI186,IF(AND('[1]Multi-Field'!$E$42=[1]Lists!BF186,'[1]Multi-Field'!$F$42="undrained"),BH186,""))</f>
        <v/>
      </c>
      <c r="CY186" s="409" t="str">
        <f>IF(AND('[1]Multi-Field'!$E$43=[1]Lists!BF186,'[1]Multi-Field'!$F$43="Drained"),BI186,IF(AND('[1]Multi-Field'!$E$43=[1]Lists!BF186,'[1]Multi-Field'!$F$43="undrained"),BH186,""))</f>
        <v/>
      </c>
      <c r="CZ186" s="409" t="str">
        <f>IF(AND('[1]Multi-Field'!$E$44=[1]Lists!BF186,'[1]Multi-Field'!$F$44="Drained"),BI186,IF(AND('[1]Multi-Field'!$E$44=[1]Lists!BF186,'[1]Multi-Field'!$F$44="undrained"),BH186,""))</f>
        <v/>
      </c>
      <c r="DA186" s="409" t="str">
        <f>IF(AND('[1]Multi-Field'!$E$45=[1]Lists!BF186,'[1]Multi-Field'!$F$45="Drained"),BI186,IF(AND('[1]Multi-Field'!$E$45=[1]Lists!BF186,'[1]Multi-Field'!$F$45="undrained"),BH186,""))</f>
        <v/>
      </c>
      <c r="DB186" s="409" t="str">
        <f>IF(AND('[1]Multi-Field'!$E$46=[1]Lists!BF186,'[1]Multi-Field'!$F$46="Drained"),BI186,IF(AND('[1]Multi-Field'!$E$46=[1]Lists!BF186,'[1]Multi-Field'!$F$46="undrained"),BH186,""))</f>
        <v/>
      </c>
      <c r="DC186" s="409" t="str">
        <f>IF(AND('[1]Multi-Field'!$E$47=[1]Lists!BF186,'[1]Multi-Field'!$F$47="Drained"),BI186,IF(AND('[1]Multi-Field'!$E$47=[1]Lists!BF186,'[1]Multi-Field'!$F$47="undrained"),BH186,""))</f>
        <v/>
      </c>
      <c r="DD186" s="409" t="str">
        <f>IF(AND('[1]Multi-Field'!$E$48=[1]Lists!BF186,'[1]Multi-Field'!$F$48="Drained"),BI186,IF(AND('[1]Multi-Field'!$E$48=[1]Lists!BF186,'[1]Multi-Field'!$F$48="undrained"),BH186,""))</f>
        <v/>
      </c>
      <c r="DE186" s="409" t="str">
        <f>IF(AND('[1]Multi-Field'!$E$49=[1]Lists!BF186,'[1]Multi-Field'!$F$49="Drained"),BI186,IF(AND('[1]Multi-Field'!$E$49=[1]Lists!BF186,'[1]Multi-Field'!$F$9="undrained"),BH186,""))</f>
        <v/>
      </c>
      <c r="DF186" s="409" t="str">
        <f>IF(AND('[1]Multi-Field'!$E$50=[1]Lists!BF186,'[1]Multi-Field'!$F$50="Drained"),BI186,IF(AND('[1]Multi-Field'!$E$50=[1]Lists!BF186,'[1]Multi-Field'!$F$50="undrained"),BH186,""))</f>
        <v/>
      </c>
      <c r="DG186" s="409" t="str">
        <f>IF(AND('[1]Multi-Field'!$E$51=[1]Lists!BF186,'[1]Multi-Field'!$F$51="Drained"),BI186,IF(AND('[1]Multi-Field'!$E$51=[1]Lists!BF186,'[1]Multi-Field'!$F$51="undrained"),BH186,""))</f>
        <v/>
      </c>
      <c r="DH186" s="409" t="str">
        <f>IF(AND('[1]Multi-Field'!$E$52=[1]Lists!BF186,'[1]Multi-Field'!$F$52="Drained"),BI186,IF(AND('[1]Multi-Field'!$E$52=[1]Lists!BF186,'[1]Multi-Field'!$F$52="undrained"),BH186,""))</f>
        <v/>
      </c>
      <c r="DI186" s="409" t="str">
        <f>IF(AND('[1]Multi-Field'!$E$53=[1]Lists!BF186,'[1]Multi-Field'!$F$53="Drained"),BI186,IF(AND('[1]Multi-Field'!$E$53=[1]Lists!BF186,'[1]Multi-Field'!$F$53="undrained"),BH186,""))</f>
        <v/>
      </c>
      <c r="DJ186" s="409" t="str">
        <f>IF(AND('[1]Multi-Field'!$E$54=[1]Lists!BF186,'[1]Multi-Field'!$F$54="Drained"),BI186,IF(AND('[1]Multi-Field'!$E$54=[1]Lists!BF186,'[1]Multi-Field'!$F$54="undrained"),BH186,""))</f>
        <v/>
      </c>
      <c r="DK186" s="409" t="str">
        <f>IF(AND('[1]Multi-Field'!$E$55=[1]Lists!BF186,'[1]Multi-Field'!$F$55="Drained"),BI186,IF(AND('[1]Multi-Field'!$E$55=[1]Lists!BF186,'[1]Multi-Field'!$F$55="undrained"),BH186,""))</f>
        <v/>
      </c>
      <c r="DL186" s="409" t="str">
        <f>IF(AND('[1]Multi-Field'!$E$56=[1]Lists!BF186,'[1]Multi-Field'!$F$56="Drained"),BI186,IF(AND('[1]Multi-Field'!$E$56=[1]Lists!BF186,'[1]Multi-Field'!$F$56="undrained"),BH186,""))</f>
        <v/>
      </c>
      <c r="DM186" s="409" t="str">
        <f>IF(AND('[1]Multi-Field'!$E$57=[1]Lists!BF186,'[1]Multi-Field'!$F$57="Drained"),BI186,IF(AND('[1]Multi-Field'!$E$57=[1]Lists!BF186,'[1]Multi-Field'!$F$57="undrained"),BH186,""))</f>
        <v/>
      </c>
      <c r="DN186" s="409" t="str">
        <f>IF(AND('[1]Multi-Field'!$E$58=[1]Lists!BF186,'[1]Multi-Field'!$F$58="Drained"),BI186,IF(AND('[1]Multi-Field'!$E$58=[1]Lists!BF186,'[1]Multi-Field'!$F$58="undrained"),BH186,""))</f>
        <v/>
      </c>
      <c r="DO186" s="409" t="str">
        <f>IF(AND('[1]Multi-Field'!$E$59=[1]Lists!BF186,'[1]Multi-Field'!$F$59="Drained"),BI186,IF(AND('[1]Multi-Field'!$E$59=[1]Lists!BF186,'[1]Multi-Field'!$F$59="undrained"),BH186,""))</f>
        <v/>
      </c>
      <c r="DP186" s="409" t="str">
        <f>IF(AND('[1]Multi-Field'!$E$60=[1]Lists!BF186,'[1]Multi-Field'!$F$60="Drained"),BI186,IF(AND('[1]Multi-Field'!$E$60=[1]Lists!BF186,'[1]Multi-Field'!$F$60="undrained"),BH186,""))</f>
        <v/>
      </c>
      <c r="DQ186" s="409" t="str">
        <f>IF(AND('[1]Multi-Field'!$E$61=[1]Lists!BF186,'[1]Multi-Field'!$F$61="Drained"),BI186,IF(AND('[1]Multi-Field'!$E$61=[1]Lists!BF186,'[1]Multi-Field'!$F$61="undrained"),BH186,""))</f>
        <v/>
      </c>
      <c r="DR186" s="409" t="str">
        <f>IF(AND('[1]Multi-Field'!$E$62=[1]Lists!BF186,'[1]Multi-Field'!$F$62="Drained"),BI186,IF(AND('[1]Multi-Field'!$E$62=[1]Lists!BF186,'[1]Multi-Field'!$F$62="undrained"),BH186,""))</f>
        <v/>
      </c>
      <c r="DS186" s="409" t="str">
        <f>IF(AND('[1]Multi-Field'!$E$63=[1]Lists!BF186,'[1]Multi-Field'!$F$63="Drained"),BI186,IF(AND('[1]Multi-Field'!$E$63=[1]Lists!BF186,'[1]Multi-Field'!$F$63="undrained"),BH186,""))</f>
        <v/>
      </c>
      <c r="DT186" s="409" t="str">
        <f>IF(AND('[1]Multi-Field'!$E$64=[1]Lists!BF186,'[1]Multi-Field'!$F$64="Drained"),BI186,IF(AND('[1]Multi-Field'!$E$64=[1]Lists!BF186,'[1]Multi-Field'!$F$64="undrained"),BH186,""))</f>
        <v/>
      </c>
      <c r="DU186" s="409" t="str">
        <f>IF(AND('[1]Multi-Field'!$E$65=[1]Lists!BF186,'[1]Multi-Field'!$F$65="Drained"),BI186,IF(AND('[1]Multi-Field'!$E$65=[1]Lists!BF186,'[1]Multi-Field'!$F$65="undrained"),BH186,""))</f>
        <v/>
      </c>
      <c r="DV186" s="409" t="str">
        <f>IF(AND('[1]Multi-Field'!$E$66=[1]Lists!BF186,'[1]Multi-Field'!$F$66="Drained"),BI186,IF(AND('[1]Multi-Field'!$E$66=[1]Lists!BF186,'[1]Multi-Field'!$F$66="undrained"),BH186,""))</f>
        <v/>
      </c>
      <c r="DW186" s="409" t="str">
        <f>IF(AND('[1]Multi-Field'!$E$67=[1]Lists!BF186,'[1]Multi-Field'!$F$67="Drained"),BI186,IF(AND('[1]Multi-Field'!$E$67=[1]Lists!BF186,'[1]Multi-Field'!$F$67="undrained"),BH186,""))</f>
        <v/>
      </c>
      <c r="DX186" s="409" t="str">
        <f>IF(AND('[1]Multi-Field'!$E$68=[1]Lists!BF186,'[1]Multi-Field'!$F$68="Drained"),BI186,IF(AND('[1]Multi-Field'!$E$68=[1]Lists!BF186,'[1]Multi-Field'!$F$68="undrained"),BH186,""))</f>
        <v/>
      </c>
      <c r="DY186" s="409" t="str">
        <f>IF(AND('[1]Multi-Field'!$E$69=[1]Lists!BF186,'[1]Multi-Field'!$F$69="Drained"),BI186,IF(AND('[1]Multi-Field'!$E$69=[1]Lists!BF186,'[1]Multi-Field'!$F$69="undrained"),BH186,""))</f>
        <v/>
      </c>
      <c r="DZ186" s="409" t="str">
        <f>IF(AND('[1]Multi-Field'!$E$70=[1]Lists!BF186,'[1]Multi-Field'!$F$70="Drained"),BI186,IF(AND('[1]Multi-Field'!$E$70=[1]Lists!BF186,'[1]Multi-Field'!$F$70="undrained"),BH186,""))</f>
        <v/>
      </c>
      <c r="EA186" s="409" t="str">
        <f>IF(AND('[1]Multi-Field'!$E$71=[1]Lists!BF186,'[1]Multi-Field'!$F$71="Drained"),BI186,IF(AND('[1]Multi-Field'!$E$71=[1]Lists!BF186,'[1]Multi-Field'!$F$71="undrained"),BH186,""))</f>
        <v/>
      </c>
      <c r="EB186" s="409" t="str">
        <f>IF(AND('[1]Multi-Field'!$E$72=[1]Lists!BF186,'[1]Multi-Field'!$F$72="Drained"),BI186,IF(AND('[1]Multi-Field'!$E$72=[1]Lists!BF186,'[1]Multi-Field'!$F$72="undrained"),BH186,""))</f>
        <v/>
      </c>
      <c r="EC186" s="409" t="str">
        <f>IF(AND('[1]Multi-Field'!$E$73=[1]Lists!BF186,'[1]Multi-Field'!$F$73="Drained"),BI186,IF(AND('[1]Multi-Field'!$E$73=[1]Lists!BF186,'[1]Multi-Field'!$F$73="undrained"),BH186,""))</f>
        <v/>
      </c>
      <c r="ED186" s="409" t="str">
        <f>IF(AND('[1]Multi-Field'!$E$74=[1]Lists!BF186,'[1]Multi-Field'!$F$74="Drained"),BI186,IF(AND('[1]Multi-Field'!$E$74=[1]Lists!BF186,'[1]Multi-Field'!$F$74="undrained"),BH186,""))</f>
        <v/>
      </c>
      <c r="EE186" s="409" t="str">
        <f>IF(AND('[1]Multi-Field'!$E$75=[1]Lists!BF186,'[1]Multi-Field'!$F$75="Drained"),BI186,IF(AND('[1]Multi-Field'!$E$75=[1]Lists!BF186,'[1]Multi-Field'!$F$75="undrained"),BH186,""))</f>
        <v/>
      </c>
      <c r="EF186" s="409" t="str">
        <f>IF(AND('[1]Multi-Field'!$E$76=[1]Lists!BF186,'[1]Multi-Field'!$F$76="Drained"),BI186,IF(AND('[1]Multi-Field'!$E$76=[1]Lists!BF186,'[1]Multi-Field'!$F$6="undrained"),BH186,""))</f>
        <v/>
      </c>
      <c r="EG186" s="409" t="str">
        <f>IF(AND('[1]Multi-Field'!$E$77=[1]Lists!BF186,'[1]Multi-Field'!$F$77="Drained"),BI186,IF(AND('[1]Multi-Field'!$E$77=[1]Lists!BF186,'[1]Multi-Field'!$F$77="undrained"),BH186,""))</f>
        <v/>
      </c>
      <c r="EH186" s="409" t="str">
        <f>IF(AND('[1]Multi-Field'!$E$78=[1]Lists!BF186,'[1]Multi-Field'!$F$78="Drained"),BI186,IF(AND('[1]Multi-Field'!$E$78=[1]Lists!BF186,'[1]Multi-Field'!$F$78="undrained"),BH186,""))</f>
        <v/>
      </c>
      <c r="EI186" s="409" t="str">
        <f>IF(AND('[1]Multi-Field'!$E$79=[1]Lists!BF186,'[1]Multi-Field'!$F$79="Drained"),BI186,IF(AND('[1]Multi-Field'!$E$79=[1]Lists!BF186,'[1]Multi-Field'!$F$79="undrained"),BH186,""))</f>
        <v/>
      </c>
      <c r="EJ186" s="409" t="str">
        <f>IF(AND('[1]Multi-Field'!$E$80=[1]Lists!BF186,'[1]Multi-Field'!$F$80="Drained"),BI186,IF(AND('[1]Multi-Field'!$E$80=[1]Lists!BF186,'[1]Multi-Field'!$F$80="undrained"),BH186,""))</f>
        <v/>
      </c>
      <c r="EK186" s="409" t="str">
        <f>IF(AND('[1]Multi-Field'!$E$81=[1]Lists!BF186,'[1]Multi-Field'!$F$81="Drained"),BI186,IF(AND('[1]Multi-Field'!$E$81=[1]Lists!BF186,'[1]Multi-Field'!$F$81="undrained"),BH186,""))</f>
        <v/>
      </c>
      <c r="EL186" s="409" t="str">
        <f>IF(AND('[1]Multi-Field'!$E$82=[1]Lists!BF186,'[1]Multi-Field'!$F$82="Drained"),BI186,IF(AND('[1]Multi-Field'!$E$82=[1]Lists!BF186,'[1]Multi-Field'!$F$82="undrained"),BH186,""))</f>
        <v/>
      </c>
      <c r="EM186" s="409" t="str">
        <f>IF(AND('[1]Multi-Field'!$E$83=[1]Lists!BF186,'[1]Multi-Field'!$F$83="Drained"),BI186,IF(AND('[1]Multi-Field'!$E$83=[1]Lists!BF186,'[1]Multi-Field'!$F$83="undrained"),BH186,""))</f>
        <v/>
      </c>
      <c r="EN186" s="409" t="str">
        <f>IF(AND('[1]Multi-Field'!$E$84=[1]Lists!BF186,'[1]Multi-Field'!$F$84="Drained"),BI186,IF(AND('[1]Multi-Field'!$E$84=[1]Lists!BF186,'[1]Multi-Field'!$F$84="undrained"),BH186,""))</f>
        <v/>
      </c>
      <c r="EO186" s="409" t="str">
        <f>IF(AND('[1]Multi-Field'!$E$85=[1]Lists!BF186,'[1]Multi-Field'!$F$85="Drained"),BI186,IF(AND('[1]Multi-Field'!$E$85=[1]Lists!BF186,'[1]Multi-Field'!$F$85="undrained"),BH186,""))</f>
        <v/>
      </c>
      <c r="EP186" s="409" t="str">
        <f>IF(AND('[1]Multi-Field'!$E$86=[1]Lists!BF186,'[1]Multi-Field'!$F$86="Drained"),BI186,IF(AND('[1]Multi-Field'!$E$86=[1]Lists!BF186,'[1]Multi-Field'!$F$86="undrained"),BH186,""))</f>
        <v/>
      </c>
      <c r="EQ186" s="409" t="str">
        <f>IF(AND('[1]Multi-Field'!$E$87=[1]Lists!BF186,'[1]Multi-Field'!$F$87="Drained"),BI186,IF(AND('[1]Multi-Field'!$E$87=[1]Lists!BF186,'[1]Multi-Field'!$F$87="undrained"),BH186,""))</f>
        <v/>
      </c>
      <c r="ER186" s="409" t="str">
        <f>IF(AND('[1]Multi-Field'!$E$88=[1]Lists!BF186,'[1]Multi-Field'!$F$88="Drained"),BI186,IF(AND('[1]Multi-Field'!$E$88=[1]Lists!BF186,'[1]Multi-Field'!$F$88="undrained"),BH186,""))</f>
        <v/>
      </c>
      <c r="ES186" s="409" t="str">
        <f>IF(AND('[1]Multi-Field'!$E$89=[1]Lists!BF186,'[1]Multi-Field'!$F$89="Drained"),BI186,IF(AND('[1]Multi-Field'!$E$89=[1]Lists!BF186,'[1]Multi-Field'!$F$89="undrained"),BH186,""))</f>
        <v/>
      </c>
      <c r="ET186" s="409" t="str">
        <f>IF(AND('[1]Multi-Field'!$E$90=[1]Lists!BF186,'[1]Multi-Field'!$F$90="Drained"),BI186,IF(AND('[1]Multi-Field'!$E$90=[1]Lists!BF186,'[1]Multi-Field'!$F$90="undrained"),BH186,""))</f>
        <v/>
      </c>
      <c r="EU186" s="409" t="str">
        <f>IF(AND('[1]Multi-Field'!$E$91=[1]Lists!BF186,'[1]Multi-Field'!$F$91="Drained"),BI186,IF(AND('[1]Multi-Field'!$E$91=[1]Lists!BF186,'[1]Multi-Field'!$F$91="undrained"),BH186,""))</f>
        <v/>
      </c>
      <c r="EV186" s="409" t="str">
        <f>IF(AND('[1]Multi-Field'!$E$92=[1]Lists!BF186,'[1]Multi-Field'!$F$92="Drained"),BI186,IF(AND('[1]Multi-Field'!$E$92=[1]Lists!BF186,'[1]Multi-Field'!$F$92="undrained"),BH186,""))</f>
        <v/>
      </c>
      <c r="EW186" s="409" t="str">
        <f>IF(AND('[1]Multi-Field'!$E$93=[1]Lists!BF186,'[1]Multi-Field'!$F$93="Drained"),BI186,IF(AND('[1]Multi-Field'!$E$93=[1]Lists!BF186,'[1]Multi-Field'!$F$93="undrained"),BH186,""))</f>
        <v/>
      </c>
      <c r="EX186" s="409" t="str">
        <f>IF(AND('[1]Multi-Field'!$E$94=[1]Lists!BF186,'[1]Multi-Field'!$F$94="Drained"),BI186,IF(AND('[1]Multi-Field'!$E$94=[1]Lists!BF186,'[1]Multi-Field'!$F$94="undrained"),BH186,""))</f>
        <v/>
      </c>
      <c r="EY186" s="409" t="str">
        <f>IF(AND('[1]Multi-Field'!$E$95=[1]Lists!BF186,'[1]Multi-Field'!$F$95="Drained"),BI186,IF(AND('[1]Multi-Field'!$E$95=[1]Lists!BF186,'[1]Multi-Field'!$F$95="undrained"),BH186,""))</f>
        <v/>
      </c>
      <c r="EZ186" s="409" t="str">
        <f>IF(AND('[1]Multi-Field'!$E$96=[1]Lists!BF186,'[1]Multi-Field'!$F$96="Drained"),BI186,IF(AND('[1]Multi-Field'!$E$96=[1]Lists!BF186,'[1]Multi-Field'!$F$96="undrained"),BH186,""))</f>
        <v/>
      </c>
      <c r="FA186" s="409" t="str">
        <f>IF(AND('[1]Multi-Field'!$E$97=[1]Lists!BF186,'[1]Multi-Field'!$F$97="Drained"),BI186,IF(AND('[1]Multi-Field'!$E$97=[1]Lists!BF186,'[1]Multi-Field'!$F$97="undrained"),BH186,""))</f>
        <v/>
      </c>
      <c r="FB186" s="409" t="str">
        <f>IF(AND('[1]Multi-Field'!$E$98=[1]Lists!BF186,'[1]Multi-Field'!$F$98="Drained"),BI186,IF(AND('[1]Multi-Field'!$E$98=[1]Lists!BF186,'[1]Multi-Field'!$F$98="undrained"),BH186,""))</f>
        <v/>
      </c>
      <c r="FC186" s="409" t="str">
        <f>IF(AND('[1]Multi-Field'!$E$99=[1]Lists!BF186,'[1]Multi-Field'!$F$99="Drained"),BI186,IF(AND('[1]Multi-Field'!$E$99=[1]Lists!BF186,'[1]Multi-Field'!$F$99="undrained"),BH186,""))</f>
        <v/>
      </c>
      <c r="FD186" s="409" t="str">
        <f>IF(AND('[1]Multi-Field'!$E$100=[1]Lists!BF186,'[1]Multi-Field'!$F$100="Drained"),BI186,IF(AND('[1]Multi-Field'!$E$100=[1]Lists!BF186,'[1]Multi-Field'!$F$100="undrained"),BH186,""))</f>
        <v/>
      </c>
      <c r="FE186" s="409" t="str">
        <f>IF(AND('[1]Multi-Field'!$E$101=[1]Lists!BF186,'[1]Multi-Field'!$F$101="Drained"),BI186,IF(AND('[1]Multi-Field'!$E$101=[1]Lists!BF186,'[1]Multi-Field'!$F$101="undrained"),BH186,""))</f>
        <v/>
      </c>
      <c r="FF186" s="409" t="str">
        <f>IF(AND('[1]Multi-Field'!$E$102=[1]Lists!BF186,'[1]Multi-Field'!$F$102="Drained"),BI186,IF(AND('[1]Multi-Field'!$E$102=[1]Lists!BF186,'[1]Multi-Field'!$F$102="undrained"),BH186,""))</f>
        <v/>
      </c>
      <c r="FG186" s="409" t="str">
        <f>IF(AND('[1]Multi-Field'!$E$103=[1]Lists!BF186,'[1]Multi-Field'!$F$103="Drained"),BI186,IF(AND('[1]Multi-Field'!$E$103=[1]Lists!BF186,'[1]Multi-Field'!$F$103="undrained"),BH186,""))</f>
        <v/>
      </c>
      <c r="FH186" s="409" t="str">
        <f>IF(AND('[1]Multi-Field'!$E$104=[1]Lists!BF186,'[1]Multi-Field'!$F$104="Drained"),BI186,IF(AND('[1]Multi-Field'!$E$104=[1]Lists!BF186,'[1]Multi-Field'!$F$104="undrained"),BH186,""))</f>
        <v/>
      </c>
      <c r="FI186" s="409" t="str">
        <f>IF(AND('[1]Multi-Field'!$E$105=[1]Lists!BF186,'[1]Multi-Field'!$F$105="Drained"),BI186,IF(AND('[1]Multi-Field'!$E$105=[1]Lists!BF186,'[1]Multi-Field'!$F$105="undrained"),BH186,""))</f>
        <v/>
      </c>
      <c r="FJ186" s="409" t="str">
        <f>IF(AND('[1]Multi-Field'!$E$106=[1]Lists!BF186,'[1]Multi-Field'!$F$106="Drained"),BI186,IF(AND('[1]Multi-Field'!$E$106=[1]Lists!BF186,'[1]Multi-Field'!$F$106="undrained"),BH186,""))</f>
        <v/>
      </c>
      <c r="FK186" s="409" t="str">
        <f>IF(AND('[1]Multi-Field'!$E$107=[1]Lists!BF186,'[1]Multi-Field'!$F$107="Drained"),BI186,IF(AND('[1]Multi-Field'!$E$107=[1]Lists!BF186,'[1]Multi-Field'!$F$107="undrained"),BH186,""))</f>
        <v/>
      </c>
      <c r="FL186" s="409" t="str">
        <f>IF(AND('[1]Multi-Field'!$E$108=[1]Lists!BF186,'[1]Multi-Field'!$F$108="Drained"),BI186,IF(AND('[1]Multi-Field'!$E$108=[1]Lists!BF186,'[1]Multi-Field'!$F$108="undrained"),BH186,""))</f>
        <v/>
      </c>
      <c r="FM186" s="409" t="str">
        <f>IF(AND('[1]Multi-Field'!$E$109=[1]Lists!BF186,'[1]Multi-Field'!$F$109="Drained"),BI186,IF(AND('[1]Multi-Field'!$E$109=[1]Lists!BF186,'[1]Multi-Field'!$F$109="undrained"),BH186,""))</f>
        <v/>
      </c>
      <c r="FN186" s="409" t="str">
        <f>IF(AND('[1]Multi-Field'!$E$110=[1]Lists!BF186,'[1]Multi-Field'!$F$110="Drained"),BI186,IF(AND('[1]Multi-Field'!$E$110=[1]Lists!BF186,'[1]Multi-Field'!$F$110="undrained"),BH186,""))</f>
        <v/>
      </c>
      <c r="FO186" s="409" t="str">
        <f>IF(AND('[1]Multi-Field'!$E$111=[1]Lists!BF186,'[1]Multi-Field'!$F$111="Drained"),BI186,IF(AND('[1]Multi-Field'!$E$111=[1]Lists!BF186,'[1]Multi-Field'!$F$111="undrained"),BH186,""))</f>
        <v/>
      </c>
      <c r="FP186" s="409" t="str">
        <f>IF(AND('[1]Multi-Field'!$E$112=[1]Lists!BF186,'[1]Multi-Field'!$F$112="Drained"),BI186,IF(AND('[1]Multi-Field'!$E$112=[1]Lists!BF186,'[1]Multi-Field'!$F$112="undrained"),BH186,""))</f>
        <v/>
      </c>
      <c r="FQ186" s="409" t="str">
        <f>IF(AND('[1]Multi-Field'!$E$113=[1]Lists!BF186,'[1]Multi-Field'!$F$113="Drained"),BI186,IF(AND('[1]Multi-Field'!$E$113=[1]Lists!BF186,'[1]Multi-Field'!$F$113="undrained"),BH186,""))</f>
        <v/>
      </c>
      <c r="FR186" s="409" t="str">
        <f>IF(AND('[1]Multi-Field'!$E$114=[1]Lists!BF186,'[1]Multi-Field'!$F$114="Drained"),BI186,IF(AND('[1]Multi-Field'!$E$114=[1]Lists!BF186,'[1]Multi-Field'!$F$114="undrained"),BH186,""))</f>
        <v/>
      </c>
      <c r="FS186" s="409" t="str">
        <f>IF(AND('[1]Multi-Field'!$E$115=[1]Lists!BF186,'[1]Multi-Field'!$F$115="Drained"),BI186,IF(AND('[1]Multi-Field'!$E$115=[1]Lists!BF186,'[1]Multi-Field'!$F$115="undrained"),BH186,""))</f>
        <v/>
      </c>
      <c r="FT186" s="409" t="str">
        <f>IF(AND('[1]Multi-Field'!$E$116=[1]Lists!BF186,'[1]Multi-Field'!$F$116="Drained"),BI186,IF(AND('[1]Multi-Field'!$E$116=[1]Lists!BF186,'[1]Multi-Field'!$F$116="undrained"),BH186,""))</f>
        <v/>
      </c>
      <c r="FU186" s="409" t="str">
        <f>IF(AND('[1]Multi-Field'!$E$117=[1]Lists!BF186,'[1]Multi-Field'!$F$117="Drained"),BI186,IF(AND('[1]Multi-Field'!$E$117=[1]Lists!BF186,'[1]Multi-Field'!$F$117="undrained"),BH186,""))</f>
        <v/>
      </c>
      <c r="FV186" s="409" t="str">
        <f>IF(AND('[1]Multi-Field'!$E$118=[1]Lists!BF186,'[1]Multi-Field'!$F$118="Drained"),BI186,IF(AND('[1]Multi-Field'!$E$118=[1]Lists!BF186,'[1]Multi-Field'!$F$118="undrained"),BH186,""))</f>
        <v/>
      </c>
      <c r="FW186" s="409" t="str">
        <f>IF(AND('[1]Multi-Field'!$E$119=[1]Lists!BF186,'[1]Multi-Field'!$F$119="Drained"),BI186,IF(AND('[1]Multi-Field'!$E$119=[1]Lists!BF186,'[1]Multi-Field'!$F$119="undrained"),BH186,""))</f>
        <v/>
      </c>
      <c r="FX186" s="409" t="str">
        <f>IF(AND('[1]Multi-Field'!$E$120=[1]Lists!BF186,'[1]Multi-Field'!$F$120="Drained"),BI186,IF(AND('[1]Multi-Field'!$E$120=[1]Lists!BF186,'[1]Multi-Field'!$F$120="undrained"),BH186,""))</f>
        <v/>
      </c>
    </row>
    <row r="187" spans="1:180" ht="13.5" customHeight="1">
      <c r="A187" s="7" t="s">
        <v>274</v>
      </c>
      <c r="B187" s="7"/>
      <c r="C187" s="7"/>
      <c r="D187" s="8">
        <v>55</v>
      </c>
      <c r="E187" s="8">
        <f t="shared" si="27"/>
        <v>57</v>
      </c>
      <c r="F187" s="8">
        <f t="shared" si="28"/>
        <v>58</v>
      </c>
      <c r="G187" s="8">
        <v>60</v>
      </c>
      <c r="H187" s="8">
        <v>65</v>
      </c>
      <c r="I187" s="8">
        <f t="shared" si="32"/>
        <v>68</v>
      </c>
      <c r="J187" s="8">
        <f t="shared" si="33"/>
        <v>72</v>
      </c>
      <c r="K187" s="8">
        <v>75</v>
      </c>
      <c r="L187" s="8">
        <v>75</v>
      </c>
      <c r="M187" s="8">
        <f t="shared" si="29"/>
        <v>85</v>
      </c>
      <c r="N187" s="8">
        <f t="shared" si="30"/>
        <v>95</v>
      </c>
      <c r="O187" s="8">
        <v>105</v>
      </c>
      <c r="P187" s="391">
        <v>162</v>
      </c>
      <c r="Q187" s="394"/>
      <c r="R187" s="395" t="b">
        <f>IF(OR('Multi-Field'!AA164=Lists!$AC$42,'Multi-Field'!AA164=Lists!$AC$43),IF('Multi-Field'!Z164="x",(IF('Multi-Field'!AC164=Lists!$Q$11,Lists!$R$11,IF('Multi-Field'!AC164=Lists!$Q$12,Lists!$R$12,IF('Multi-Field'!AC164=Lists!$Q$13,Lists!$R$13,IF('Multi-Field'!AC164=Lists!$Q$14,Lists!$R$14))))),IF('Multi-Field'!X164="x",(IF('Multi-Field'!AC164=Lists!$Q$11,Lists!$S$11,IF('Multi-Field'!AC164=Lists!$Q$12,Lists!$S$12,IF('Multi-Field'!AC164=Lists!$Q$13,Lists!$S$13,IF('Multi-Field'!AC164=Lists!$Q$14,Lists!$S$14))))),IF('Multi-Field'!V164="x",(IF('Multi-Field'!AC164=Lists!$Q$11,Lists!$T$11,IF('Multi-Field'!AC164=Lists!$Q$12,Lists!$T$12,IF('Multi-Field'!AC164=Lists!$Q$13,Lists!$T$13,IF('Multi-Field'!AC164=Lists!$Q$14,Lists!$T$14))))),0))))</f>
        <v>0</v>
      </c>
      <c r="S187" s="395" t="str">
        <f t="shared" si="38"/>
        <v/>
      </c>
      <c r="T187" s="395"/>
      <c r="U187" s="396"/>
      <c r="AI187" s="384">
        <f>'[1]Multi-Field'!B183</f>
        <v>0</v>
      </c>
      <c r="AJ187" s="387" t="str">
        <f>IF(OR('[1]Multi-Field'!Q27=[1]Lists!$AC$42,'[1]Multi-Field'!Q27=[1]Lists!$AC$43),"x","")</f>
        <v/>
      </c>
      <c r="AK187" s="387" t="str">
        <f>IF(OR('[1]Multi-Field'!Q27=[1]Lists!$AC$6,'[1]Multi-Field'!Q27=$AC$2,'[1]Multi-Field'!Q27=$AC$4),"x","")</f>
        <v/>
      </c>
      <c r="AL187" s="387" t="str">
        <f>IF(OR('[1]Multi-Field'!Q27=[1]Lists!$AC$7,'[1]Multi-Field'!Q27=$AC$3,'[1]Multi-Field'!Q27=$AC$5),"x","")</f>
        <v/>
      </c>
      <c r="AM187" s="387" t="str">
        <f>IF(OR('[1]Multi-Field'!Q27=$AC$23,'[1]Multi-Field'!Q27=$AC$13,'[1]Multi-Field'!Q27=$AC$9,'[1]Multi-Field'!Q27=$AC$19,'[1]Multi-Field'!Q27=$AC$47),"x","")</f>
        <v/>
      </c>
      <c r="AN187" s="387" t="str">
        <f>IF(OR('[1]Multi-Field'!Q27=$AC$24,'[1]Multi-Field'!Q27=$AC$14,'[1]Multi-Field'!Q27=$AC$10,'[1]Multi-Field'!Q27=$AC$22,'[1]Multi-Field'!Q27=$AC$48),"x","")</f>
        <v/>
      </c>
      <c r="AO187" s="387" t="str">
        <f>IF(OR('[1]Multi-Field'!Q27=$AC$21,'[1]Multi-Field'!Q27=$AC$28,'[1]Multi-Field'!Q27=$AC$62,'[1]Multi-Field'!Q27=$AC$102,'[1]Multi-Field'!Q27=$AC$98),"x","")</f>
        <v/>
      </c>
      <c r="AP187" s="387" t="str">
        <f>IF(OR('[1]Multi-Field'!Q27=$AC$25,'[1]Multi-Field'!Q27=$AC$63,'[1]Multi-Field'!Q27=$AC$85,'[1]Multi-Field'!Q27=$AC$87,'[1]Multi-Field'!Q27=$AC$92,'[1]Multi-Field'!Q27=$AC$93),"x","")</f>
        <v/>
      </c>
      <c r="AQ187" s="387" t="str">
        <f>IF(OR('[1]Multi-Field'!Q27=$AC$20,'[1]Multi-Field'!Q27=$AC$27,'[1]Multi-Field'!Q27=$AC$58,'[1]Multi-Field'!Q27=$AC$86,'[1]Multi-Field'!Q27=$AC$103,'[1]Multi-Field'!Q27=$AC$94),"x","")</f>
        <v/>
      </c>
      <c r="AR187" s="387" t="str">
        <f>IF(OR('[1]Multi-Field'!Q27=$AC$35,'[1]Multi-Field'!Q27=$AC$40,'[1]Multi-Field'!Q27=$AC$45,),"x","")</f>
        <v/>
      </c>
      <c r="AS187" s="387" t="str">
        <f>IF(OR('[1]Multi-Field'!Q27=$AC$36,'[1]Multi-Field'!Q27=$AC$41,'[1]Multi-Field'!Q27=$AC$46,),"x","")</f>
        <v/>
      </c>
      <c r="AT187" s="387" t="str">
        <f>IF(OR('[1]Multi-Field'!Q27=$AC$52,'[1]Multi-Field'!Q27=$AC$53,'[1]Multi-Field'!Q27=$AC$54,'[1]Multi-Field'!Q27=$AC$55,'[1]Multi-Field'!Q27=$AC$68,'[1]Multi-Field'!Q27=$AC$69,'[1]Multi-Field'!Q27=$AC$74,'[1]Multi-Field'!Q27=$AC$71,'[1]Multi-Field'!Q27=$AC$70),"x","")</f>
        <v/>
      </c>
      <c r="AU187" s="387" t="str">
        <f>IF('[1]Multi-Field'!Q27=$AC$72,"x","")</f>
        <v/>
      </c>
      <c r="AV187" s="387" t="str">
        <f>IF('[1]Multi-Field'!Q27=$AC$73,"x","")</f>
        <v/>
      </c>
      <c r="AW187" s="387" t="str">
        <f>IF('[1]Multi-Field'!Q27=$AC$83,"x","")</f>
        <v/>
      </c>
      <c r="AX187" s="387" t="str">
        <f>IF('[1]Multi-Field'!Q27=$AC$84,"x","")</f>
        <v/>
      </c>
      <c r="AY187" s="387" t="str">
        <f>IF('[1]Multi-Field'!Q27=$AC$97,"x","")</f>
        <v/>
      </c>
      <c r="AZ187" s="387" t="str">
        <f>IF('[1]Multi-Field'!Q27=$AC$99,"x","")</f>
        <v/>
      </c>
      <c r="BA187" s="387" t="str">
        <f>IF('[1]Multi-Field'!Q27=$AC$104,"x","")</f>
        <v/>
      </c>
      <c r="BB187" s="387" t="str">
        <f>IF('[1]Multi-Field'!Q27=$AC$105,"x","")</f>
        <v/>
      </c>
      <c r="BC187" s="388"/>
      <c r="BJ187" s="409" t="e">
        <f>IF(AND('[1]Single Field'!#REF!=[1]Lists!BF187,'[1]Single Field'!#REF!="Drained"),"x",IF(AND('[1]Single Field'!#REF!=[1]Lists!BF187,'[1]Single Field'!#REF!="Undrained"),O,""))</f>
        <v>#REF!</v>
      </c>
      <c r="BK187" s="409" t="str">
        <f>IF(AND('[1]Multi-Field'!$E$3=[1]Lists!BF187,'[1]Multi-Field'!$F$3="Drained"),BI187,IF(AND('[1]Multi-Field'!$E$3=BF187,'[1]Multi-Field'!$F$3="undrained"),BH187,""))</f>
        <v/>
      </c>
      <c r="BL187" s="409" t="str">
        <f>IF(AND('[1]Multi-Field'!$E$4=BF187,'[1]Multi-Field'!$F$4="Drained"),BI187,IF(AND('[1]Multi-Field'!$E$4=BF187,'[1]Multi-Field'!$F$4="undrained"),BH187,""))</f>
        <v/>
      </c>
      <c r="BM187" s="409" t="str">
        <f>IF(AND('[1]Multi-Field'!$E$5=BF187,'[1]Multi-Field'!$F$5="Drained"),BI187,IF(AND('[1]Multi-Field'!$E$5=BF187,'[1]Multi-Field'!$F$5="undrained"),BH187,""))</f>
        <v/>
      </c>
      <c r="BN187" s="409" t="str">
        <f>IF(AND('[1]Multi-Field'!$E$6=BF187,'[1]Multi-Field'!$F$6="Drained"),BI187,IF(AND('[1]Multi-Field'!$E$6=BF187,'[1]Multi-Field'!$F$6="undrained"),BH187,""))</f>
        <v/>
      </c>
      <c r="BO187" s="409" t="str">
        <f>IF(AND('[1]Multi-Field'!$E$7=BF187,'[1]Multi-Field'!$F$7="Drained"),BI187,IF(AND('[1]Multi-Field'!$E$7=BF187,'[1]Multi-Field'!$F$7="undrained"),BH187,""))</f>
        <v/>
      </c>
      <c r="BP187" s="409" t="str">
        <f>IF(AND('[1]Multi-Field'!$E$8=BF187,'[1]Multi-Field'!$F$8="Drained"),BI187,IF(AND('[1]Multi-Field'!$E$8=BF187,'[1]Multi-Field'!$F$8="undrained"),BH187,""))</f>
        <v/>
      </c>
      <c r="BQ187" s="409" t="str">
        <f>IF(AND('[1]Multi-Field'!$E$9=BF187,'[1]Multi-Field'!$F$9="Drained"),BI187,IF(AND('[1]Multi-Field'!$E$9=BF187,'[1]Multi-Field'!$F$9="undrained"),BH187,""))</f>
        <v/>
      </c>
      <c r="BR187" s="409" t="str">
        <f>IF(AND('[1]Multi-Field'!$E$10=BF187,'[1]Multi-Field'!$F$10="Drained"),BI187,IF(AND('[1]Multi-Field'!$E$10=BF187,'[1]Multi-Field'!$F$10="undrained"),BH187,""))</f>
        <v/>
      </c>
      <c r="BS187" s="409" t="str">
        <f>IF(AND('[1]Multi-Field'!$E$11=BF187,'[1]Multi-Field'!$F$11="Drained"),BI187,IF(AND('[1]Multi-Field'!$E$11=BF187,'[1]Multi-Field'!$F$11="undrained"),BH187,""))</f>
        <v/>
      </c>
      <c r="BT187" s="409" t="str">
        <f>IF(AND('[1]Multi-Field'!$E$12=BF187,'[1]Multi-Field'!$F$12="Drained"),BI187,IF(AND('[1]Multi-Field'!$E$12=BF187,'[1]Multi-Field'!$F$12="undrained"),BH187,""))</f>
        <v/>
      </c>
      <c r="BU187" s="409" t="str">
        <f>IF(AND('[1]Multi-Field'!$E$13=BF187,'[1]Multi-Field'!$F$13="Drained"),BI187,IF(AND('[1]Multi-Field'!$E$3=BF187,'[1]Multi-Field'!$F$13="undrained"),BH187,""))</f>
        <v/>
      </c>
      <c r="BV187" s="409" t="str">
        <f>IF(AND('[1]Multi-Field'!$E$14=BF187,'[1]Multi-Field'!$F$14="Drained"),BI187,IF(AND('[1]Multi-Field'!$E$14=BF187,'[1]Multi-Field'!$F$14="undrained"),BH187,""))</f>
        <v/>
      </c>
      <c r="BW187" s="409" t="str">
        <f>IF(AND('[1]Multi-Field'!$E$15=BF187,'[1]Multi-Field'!$F$15="Drained"),BI187,IF(AND('[1]Multi-Field'!$E$15=BF187,'[1]Multi-Field'!$F$15="undrained"),BH187,""))</f>
        <v/>
      </c>
      <c r="BX187" s="409" t="str">
        <f>IF(AND('[1]Multi-Field'!$E$16=[1]Lists!BF187,'[1]Multi-Field'!$F$16="Drained"),BI187,IF(AND('[1]Multi-Field'!$E$16=[1]Lists!BF187,'[1]Multi-Field'!$F$16="undrained"),BH187,""))</f>
        <v/>
      </c>
      <c r="BY187" s="409" t="str">
        <f>IF(AND('[1]Multi-Field'!$E$17=[1]Lists!BF187,'[1]Multi-Field'!$F$17="Drained"),BI187,IF(AND('[1]Multi-Field'!$E$17=[1]Lists!BF187,'[1]Multi-Field'!$F$17="undrained"),BH187,""))</f>
        <v/>
      </c>
      <c r="BZ187" s="409" t="str">
        <f>IF(AND('[1]Multi-Field'!$E$18=[1]Lists!BF187,'[1]Multi-Field'!$F$18="Drained"),BI187,IF(AND('[1]Multi-Field'!$E$18=[1]Lists!BF187,'[1]Multi-Field'!$F$18="undrained"),BH187,""))</f>
        <v/>
      </c>
      <c r="CA187" s="409" t="str">
        <f>IF(AND('[1]Multi-Field'!$E$19=[1]Lists!BF187,'[1]Multi-Field'!$F$19="Drained"),BI187,IF(AND('[1]Multi-Field'!$E$19=[1]Lists!BF187,'[1]Multi-Field'!$F$19="undrained"),BH187,""))</f>
        <v/>
      </c>
      <c r="CB187" s="409" t="str">
        <f>IF(AND('[1]Multi-Field'!$E$20=[1]Lists!BF187,'[1]Multi-Field'!$F$20="Drained"),BI187,IF(AND('[1]Multi-Field'!$E$20=[1]Lists!BF187,'[1]Multi-Field'!$F$20="undrained"),BH187,""))</f>
        <v/>
      </c>
      <c r="CC187" s="409" t="str">
        <f>IF(AND('[1]Multi-Field'!$E$21=[1]Lists!BF187,'[1]Multi-Field'!$F$21="Drained"),BI187,IF(AND('[1]Multi-Field'!$E$21=[1]Lists!BF187,'[1]Multi-Field'!$F$21="undrained"),BH187,""))</f>
        <v/>
      </c>
      <c r="CD187" s="409" t="str">
        <f>IF(AND('[1]Multi-Field'!$E$22=[1]Lists!BF187,'[1]Multi-Field'!$F$22="Drained"),BI187,IF(AND('[1]Multi-Field'!$E$22=[1]Lists!BF187,'[1]Multi-Field'!$F$22="undrained"),BH187,""))</f>
        <v/>
      </c>
      <c r="CE187" s="409" t="str">
        <f>IF(AND('[1]Multi-Field'!$E$23=[1]Lists!BF187,'[1]Multi-Field'!$F$23="Drained"),BI187,IF(AND('[1]Multi-Field'!$E$23=[1]Lists!BF187,'[1]Multi-Field'!$F$23="undrained"),BH187,""))</f>
        <v/>
      </c>
      <c r="CF187" s="409" t="str">
        <f>IF(AND('[1]Multi-Field'!$E$24=[1]Lists!BF187,'[1]Multi-Field'!$F$24="Drained"),BI187,IF(AND('[1]Multi-Field'!$E$24=[1]Lists!BF187,'[1]Multi-Field'!$F$24="undrained"),BH187,""))</f>
        <v/>
      </c>
      <c r="CG187" s="409" t="str">
        <f>IF(AND('[1]Multi-Field'!$E$25=[1]Lists!BF187,'[1]Multi-Field'!$F$25="Drained"),BI187,IF(AND('[1]Multi-Field'!$E$25=[1]Lists!BF187,'[1]Multi-Field'!$F$25="undrained"),BH187,""))</f>
        <v/>
      </c>
      <c r="CH187" s="409" t="str">
        <f>IF(AND('[1]Multi-Field'!$E$26=[1]Lists!BF187,'[1]Multi-Field'!$F$26="Drained"),BI187,IF(AND('[1]Multi-Field'!$E$26=[1]Lists!BF187,'[1]Multi-Field'!$F$26="undrained"),BH187,""))</f>
        <v/>
      </c>
      <c r="CI187" s="409" t="str">
        <f>IF(AND('[1]Multi-Field'!$E$27=[1]Lists!BF187,'[1]Multi-Field'!$F$27="Drained"),BI187,IF(AND('[1]Multi-Field'!$E$27=[1]Lists!BF187,'[1]Multi-Field'!$F$27="undrained"),BH187,""))</f>
        <v/>
      </c>
      <c r="CJ187" s="409" t="str">
        <f>IF(AND('[1]Multi-Field'!$E$28=[1]Lists!BF187,'[1]Multi-Field'!$F$28="Drained"),BI187,IF(AND('[1]Multi-Field'!$E$28=[1]Lists!BF187,'[1]Multi-Field'!$F$28="undrained"),BH187,""))</f>
        <v/>
      </c>
      <c r="CK187" s="409" t="str">
        <f>IF(AND('[1]Multi-Field'!$E$29=[1]Lists!BF187,'[1]Multi-Field'!$F$29="Drained"),BI187,IF(AND('[1]Multi-Field'!$E$29=[1]Lists!BF187,'[1]Multi-Field'!$F$29="undrained"),BH187,""))</f>
        <v/>
      </c>
      <c r="CL187" s="409" t="str">
        <f>IF(AND('[1]Multi-Field'!$E$30=[1]Lists!BF187,'[1]Multi-Field'!$F$30="Drained"),BI187,IF(AND('[1]Multi-Field'!$E$30=[1]Lists!BF187,'[1]Multi-Field'!$F$30="undrained"),BH187,""))</f>
        <v/>
      </c>
      <c r="CM187" s="409" t="str">
        <f>IF(AND('[1]Multi-Field'!$E$31=[1]Lists!BF187,'[1]Multi-Field'!$F$31="Drained"),BI187,IF(AND('[1]Multi-Field'!$E$31=[1]Lists!BF187,'[1]Multi-Field'!$F$31="undrained"),BH187,""))</f>
        <v/>
      </c>
      <c r="CN187" s="409" t="str">
        <f>IF(AND('[1]Multi-Field'!$E$32=[1]Lists!BF187,'[1]Multi-Field'!$F$32="Drained"),BI187,IF(AND('[1]Multi-Field'!$E$32=[1]Lists!BF187,'[1]Multi-Field'!$F$32="undrained"),BH187,""))</f>
        <v/>
      </c>
      <c r="CO187" s="409" t="str">
        <f>IF(AND('[1]Multi-Field'!$E$33=[1]Lists!BF187,'[1]Multi-Field'!$F$33="Drained"),BI187,IF(AND('[1]Multi-Field'!$E$33=[1]Lists!BF187,'[1]Multi-Field'!$F$33="undrained"),BH187,""))</f>
        <v/>
      </c>
      <c r="CP187" s="409" t="str">
        <f>IF(AND('[1]Multi-Field'!$E$34=[1]Lists!BF187,'[1]Multi-Field'!$F$34="Drained"),BI187,IF(AND('[1]Multi-Field'!$E$34=[1]Lists!BF187,'[1]Multi-Field'!$F$34="undrained"),BH187,""))</f>
        <v/>
      </c>
      <c r="CQ187" s="409" t="str">
        <f>IF(AND('[1]Multi-Field'!$E$35=[1]Lists!BF187,'[1]Multi-Field'!$F$35="Drained"),BI187,IF(AND('[1]Multi-Field'!$E$35=[1]Lists!BF187,'[1]Multi-Field'!$F$35="undrained"),BH187,""))</f>
        <v/>
      </c>
      <c r="CR187" s="409" t="str">
        <f>IF(AND('[1]Multi-Field'!$E$36=[1]Lists!BF187,'[1]Multi-Field'!$F$36="Drained"),BI187,IF(AND('[1]Multi-Field'!$E$36=[1]Lists!BF187,'[1]Multi-Field'!$F$36="undrained"),BH187,""))</f>
        <v/>
      </c>
      <c r="CS187" s="409" t="str">
        <f>IF(AND('[1]Multi-Field'!$E$37=[1]Lists!BF187,'[1]Multi-Field'!$F$37="Drained"),BI187,IF(AND('[1]Multi-Field'!$E$37=[1]Lists!BF187,'[1]Multi-Field'!$F$37="undrained"),BH187,""))</f>
        <v/>
      </c>
      <c r="CT187" s="409" t="str">
        <f>IF(AND('[1]Multi-Field'!$E$38=[1]Lists!BF187,'[1]Multi-Field'!$F$38="Drained"),BI187,IF(AND('[1]Multi-Field'!$E$38=[1]Lists!BF187,'[1]Multi-Field'!$F$38="undrained"),BH187,""))</f>
        <v/>
      </c>
      <c r="CU187" s="409" t="str">
        <f>IF(AND('[1]Multi-Field'!$E$39=[1]Lists!BF187,'[1]Multi-Field'!$F$39="Drained"),BI187,IF(AND('[1]Multi-Field'!$E$39=[1]Lists!BF187,'[1]Multi-Field'!$F$39="undrained"),BH187,""))</f>
        <v/>
      </c>
      <c r="CV187" s="409" t="str">
        <f>IF(AND('[1]Multi-Field'!$E$40=[1]Lists!BF187,'[1]Multi-Field'!$F$40="Drained"),BI187,IF(AND('[1]Multi-Field'!$E$40=[1]Lists!BF187,'[1]Multi-Field'!$F$40="undrained"),BH187,""))</f>
        <v/>
      </c>
      <c r="CW187" s="409" t="str">
        <f>IF(AND('[1]Multi-Field'!$E$41=[1]Lists!BF187,'[1]Multi-Field'!$F$40="Drained"),BI187,IF(AND('[1]Multi-Field'!$E$40=[1]Lists!BF187,'[1]Multi-Field'!$F$40="undrained"),BH187,""))</f>
        <v/>
      </c>
      <c r="CX187" s="409" t="str">
        <f>IF(AND('[1]Multi-Field'!$E$42=[1]Lists!BF187,'[1]Multi-Field'!$F$42="Drained"),BI187,IF(AND('[1]Multi-Field'!$E$42=[1]Lists!BF187,'[1]Multi-Field'!$F$42="undrained"),BH187,""))</f>
        <v/>
      </c>
      <c r="CY187" s="409" t="str">
        <f>IF(AND('[1]Multi-Field'!$E$43=[1]Lists!BF187,'[1]Multi-Field'!$F$43="Drained"),BI187,IF(AND('[1]Multi-Field'!$E$43=[1]Lists!BF187,'[1]Multi-Field'!$F$43="undrained"),BH187,""))</f>
        <v/>
      </c>
      <c r="CZ187" s="409" t="str">
        <f>IF(AND('[1]Multi-Field'!$E$44=[1]Lists!BF187,'[1]Multi-Field'!$F$44="Drained"),BI187,IF(AND('[1]Multi-Field'!$E$44=[1]Lists!BF187,'[1]Multi-Field'!$F$44="undrained"),BH187,""))</f>
        <v/>
      </c>
      <c r="DA187" s="409" t="str">
        <f>IF(AND('[1]Multi-Field'!$E$45=[1]Lists!BF187,'[1]Multi-Field'!$F$45="Drained"),BI187,IF(AND('[1]Multi-Field'!$E$45=[1]Lists!BF187,'[1]Multi-Field'!$F$45="undrained"),BH187,""))</f>
        <v/>
      </c>
      <c r="DB187" s="409" t="str">
        <f>IF(AND('[1]Multi-Field'!$E$46=[1]Lists!BF187,'[1]Multi-Field'!$F$46="Drained"),BI187,IF(AND('[1]Multi-Field'!$E$46=[1]Lists!BF187,'[1]Multi-Field'!$F$46="undrained"),BH187,""))</f>
        <v/>
      </c>
      <c r="DC187" s="409" t="str">
        <f>IF(AND('[1]Multi-Field'!$E$47=[1]Lists!BF187,'[1]Multi-Field'!$F$47="Drained"),BI187,IF(AND('[1]Multi-Field'!$E$47=[1]Lists!BF187,'[1]Multi-Field'!$F$47="undrained"),BH187,""))</f>
        <v/>
      </c>
      <c r="DD187" s="409" t="str">
        <f>IF(AND('[1]Multi-Field'!$E$48=[1]Lists!BF187,'[1]Multi-Field'!$F$48="Drained"),BI187,IF(AND('[1]Multi-Field'!$E$48=[1]Lists!BF187,'[1]Multi-Field'!$F$48="undrained"),BH187,""))</f>
        <v/>
      </c>
      <c r="DE187" s="409" t="str">
        <f>IF(AND('[1]Multi-Field'!$E$49=[1]Lists!BF187,'[1]Multi-Field'!$F$49="Drained"),BI187,IF(AND('[1]Multi-Field'!$E$49=[1]Lists!BF187,'[1]Multi-Field'!$F$9="undrained"),BH187,""))</f>
        <v/>
      </c>
      <c r="DF187" s="409" t="str">
        <f>IF(AND('[1]Multi-Field'!$E$50=[1]Lists!BF187,'[1]Multi-Field'!$F$50="Drained"),BI187,IF(AND('[1]Multi-Field'!$E$50=[1]Lists!BF187,'[1]Multi-Field'!$F$50="undrained"),BH187,""))</f>
        <v/>
      </c>
      <c r="DG187" s="409" t="str">
        <f>IF(AND('[1]Multi-Field'!$E$51=[1]Lists!BF187,'[1]Multi-Field'!$F$51="Drained"),BI187,IF(AND('[1]Multi-Field'!$E$51=[1]Lists!BF187,'[1]Multi-Field'!$F$51="undrained"),BH187,""))</f>
        <v/>
      </c>
      <c r="DH187" s="409" t="str">
        <f>IF(AND('[1]Multi-Field'!$E$52=[1]Lists!BF187,'[1]Multi-Field'!$F$52="Drained"),BI187,IF(AND('[1]Multi-Field'!$E$52=[1]Lists!BF187,'[1]Multi-Field'!$F$52="undrained"),BH187,""))</f>
        <v/>
      </c>
      <c r="DI187" s="409" t="str">
        <f>IF(AND('[1]Multi-Field'!$E$53=[1]Lists!BF187,'[1]Multi-Field'!$F$53="Drained"),BI187,IF(AND('[1]Multi-Field'!$E$53=[1]Lists!BF187,'[1]Multi-Field'!$F$53="undrained"),BH187,""))</f>
        <v/>
      </c>
      <c r="DJ187" s="409" t="str">
        <f>IF(AND('[1]Multi-Field'!$E$54=[1]Lists!BF187,'[1]Multi-Field'!$F$54="Drained"),BI187,IF(AND('[1]Multi-Field'!$E$54=[1]Lists!BF187,'[1]Multi-Field'!$F$54="undrained"),BH187,""))</f>
        <v/>
      </c>
      <c r="DK187" s="409" t="str">
        <f>IF(AND('[1]Multi-Field'!$E$55=[1]Lists!BF187,'[1]Multi-Field'!$F$55="Drained"),BI187,IF(AND('[1]Multi-Field'!$E$55=[1]Lists!BF187,'[1]Multi-Field'!$F$55="undrained"),BH187,""))</f>
        <v/>
      </c>
      <c r="DL187" s="409" t="str">
        <f>IF(AND('[1]Multi-Field'!$E$56=[1]Lists!BF187,'[1]Multi-Field'!$F$56="Drained"),BI187,IF(AND('[1]Multi-Field'!$E$56=[1]Lists!BF187,'[1]Multi-Field'!$F$56="undrained"),BH187,""))</f>
        <v/>
      </c>
      <c r="DM187" s="409" t="str">
        <f>IF(AND('[1]Multi-Field'!$E$57=[1]Lists!BF187,'[1]Multi-Field'!$F$57="Drained"),BI187,IF(AND('[1]Multi-Field'!$E$57=[1]Lists!BF187,'[1]Multi-Field'!$F$57="undrained"),BH187,""))</f>
        <v/>
      </c>
      <c r="DN187" s="409" t="str">
        <f>IF(AND('[1]Multi-Field'!$E$58=[1]Lists!BF187,'[1]Multi-Field'!$F$58="Drained"),BI187,IF(AND('[1]Multi-Field'!$E$58=[1]Lists!BF187,'[1]Multi-Field'!$F$58="undrained"),BH187,""))</f>
        <v/>
      </c>
      <c r="DO187" s="409" t="str">
        <f>IF(AND('[1]Multi-Field'!$E$59=[1]Lists!BF187,'[1]Multi-Field'!$F$59="Drained"),BI187,IF(AND('[1]Multi-Field'!$E$59=[1]Lists!BF187,'[1]Multi-Field'!$F$59="undrained"),BH187,""))</f>
        <v/>
      </c>
      <c r="DP187" s="409" t="str">
        <f>IF(AND('[1]Multi-Field'!$E$60=[1]Lists!BF187,'[1]Multi-Field'!$F$60="Drained"),BI187,IF(AND('[1]Multi-Field'!$E$60=[1]Lists!BF187,'[1]Multi-Field'!$F$60="undrained"),BH187,""))</f>
        <v/>
      </c>
      <c r="DQ187" s="409" t="str">
        <f>IF(AND('[1]Multi-Field'!$E$61=[1]Lists!BF187,'[1]Multi-Field'!$F$61="Drained"),BI187,IF(AND('[1]Multi-Field'!$E$61=[1]Lists!BF187,'[1]Multi-Field'!$F$61="undrained"),BH187,""))</f>
        <v/>
      </c>
      <c r="DR187" s="409" t="str">
        <f>IF(AND('[1]Multi-Field'!$E$62=[1]Lists!BF187,'[1]Multi-Field'!$F$62="Drained"),BI187,IF(AND('[1]Multi-Field'!$E$62=[1]Lists!BF187,'[1]Multi-Field'!$F$62="undrained"),BH187,""))</f>
        <v/>
      </c>
      <c r="DS187" s="409" t="str">
        <f>IF(AND('[1]Multi-Field'!$E$63=[1]Lists!BF187,'[1]Multi-Field'!$F$63="Drained"),BI187,IF(AND('[1]Multi-Field'!$E$63=[1]Lists!BF187,'[1]Multi-Field'!$F$63="undrained"),BH187,""))</f>
        <v/>
      </c>
      <c r="DT187" s="409" t="str">
        <f>IF(AND('[1]Multi-Field'!$E$64=[1]Lists!BF187,'[1]Multi-Field'!$F$64="Drained"),BI187,IF(AND('[1]Multi-Field'!$E$64=[1]Lists!BF187,'[1]Multi-Field'!$F$64="undrained"),BH187,""))</f>
        <v/>
      </c>
      <c r="DU187" s="409" t="str">
        <f>IF(AND('[1]Multi-Field'!$E$65=[1]Lists!BF187,'[1]Multi-Field'!$F$65="Drained"),BI187,IF(AND('[1]Multi-Field'!$E$65=[1]Lists!BF187,'[1]Multi-Field'!$F$65="undrained"),BH187,""))</f>
        <v/>
      </c>
      <c r="DV187" s="409" t="str">
        <f>IF(AND('[1]Multi-Field'!$E$66=[1]Lists!BF187,'[1]Multi-Field'!$F$66="Drained"),BI187,IF(AND('[1]Multi-Field'!$E$66=[1]Lists!BF187,'[1]Multi-Field'!$F$66="undrained"),BH187,""))</f>
        <v/>
      </c>
      <c r="DW187" s="409" t="str">
        <f>IF(AND('[1]Multi-Field'!$E$67=[1]Lists!BF187,'[1]Multi-Field'!$F$67="Drained"),BI187,IF(AND('[1]Multi-Field'!$E$67=[1]Lists!BF187,'[1]Multi-Field'!$F$67="undrained"),BH187,""))</f>
        <v/>
      </c>
      <c r="DX187" s="409" t="str">
        <f>IF(AND('[1]Multi-Field'!$E$68=[1]Lists!BF187,'[1]Multi-Field'!$F$68="Drained"),BI187,IF(AND('[1]Multi-Field'!$E$68=[1]Lists!BF187,'[1]Multi-Field'!$F$68="undrained"),BH187,""))</f>
        <v/>
      </c>
      <c r="DY187" s="409" t="str">
        <f>IF(AND('[1]Multi-Field'!$E$69=[1]Lists!BF187,'[1]Multi-Field'!$F$69="Drained"),BI187,IF(AND('[1]Multi-Field'!$E$69=[1]Lists!BF187,'[1]Multi-Field'!$F$69="undrained"),BH187,""))</f>
        <v/>
      </c>
      <c r="DZ187" s="409" t="str">
        <f>IF(AND('[1]Multi-Field'!$E$70=[1]Lists!BF187,'[1]Multi-Field'!$F$70="Drained"),BI187,IF(AND('[1]Multi-Field'!$E$70=[1]Lists!BF187,'[1]Multi-Field'!$F$70="undrained"),BH187,""))</f>
        <v/>
      </c>
      <c r="EA187" s="409" t="str">
        <f>IF(AND('[1]Multi-Field'!$E$71=[1]Lists!BF187,'[1]Multi-Field'!$F$71="Drained"),BI187,IF(AND('[1]Multi-Field'!$E$71=[1]Lists!BF187,'[1]Multi-Field'!$F$71="undrained"),BH187,""))</f>
        <v/>
      </c>
      <c r="EB187" s="409" t="str">
        <f>IF(AND('[1]Multi-Field'!$E$72=[1]Lists!BF187,'[1]Multi-Field'!$F$72="Drained"),BI187,IF(AND('[1]Multi-Field'!$E$72=[1]Lists!BF187,'[1]Multi-Field'!$F$72="undrained"),BH187,""))</f>
        <v/>
      </c>
      <c r="EC187" s="409" t="str">
        <f>IF(AND('[1]Multi-Field'!$E$73=[1]Lists!BF187,'[1]Multi-Field'!$F$73="Drained"),BI187,IF(AND('[1]Multi-Field'!$E$73=[1]Lists!BF187,'[1]Multi-Field'!$F$73="undrained"),BH187,""))</f>
        <v/>
      </c>
      <c r="ED187" s="409" t="str">
        <f>IF(AND('[1]Multi-Field'!$E$74=[1]Lists!BF187,'[1]Multi-Field'!$F$74="Drained"),BI187,IF(AND('[1]Multi-Field'!$E$74=[1]Lists!BF187,'[1]Multi-Field'!$F$74="undrained"),BH187,""))</f>
        <v/>
      </c>
      <c r="EE187" s="409" t="str">
        <f>IF(AND('[1]Multi-Field'!$E$75=[1]Lists!BF187,'[1]Multi-Field'!$F$75="Drained"),BI187,IF(AND('[1]Multi-Field'!$E$75=[1]Lists!BF187,'[1]Multi-Field'!$F$75="undrained"),BH187,""))</f>
        <v/>
      </c>
      <c r="EF187" s="409" t="str">
        <f>IF(AND('[1]Multi-Field'!$E$76=[1]Lists!BF187,'[1]Multi-Field'!$F$76="Drained"),BI187,IF(AND('[1]Multi-Field'!$E$76=[1]Lists!BF187,'[1]Multi-Field'!$F$6="undrained"),BH187,""))</f>
        <v/>
      </c>
      <c r="EG187" s="409" t="str">
        <f>IF(AND('[1]Multi-Field'!$E$77=[1]Lists!BF187,'[1]Multi-Field'!$F$77="Drained"),BI187,IF(AND('[1]Multi-Field'!$E$77=[1]Lists!BF187,'[1]Multi-Field'!$F$77="undrained"),BH187,""))</f>
        <v/>
      </c>
      <c r="EH187" s="409" t="str">
        <f>IF(AND('[1]Multi-Field'!$E$78=[1]Lists!BF187,'[1]Multi-Field'!$F$78="Drained"),BI187,IF(AND('[1]Multi-Field'!$E$78=[1]Lists!BF187,'[1]Multi-Field'!$F$78="undrained"),BH187,""))</f>
        <v/>
      </c>
      <c r="EI187" s="409" t="str">
        <f>IF(AND('[1]Multi-Field'!$E$79=[1]Lists!BF187,'[1]Multi-Field'!$F$79="Drained"),BI187,IF(AND('[1]Multi-Field'!$E$79=[1]Lists!BF187,'[1]Multi-Field'!$F$79="undrained"),BH187,""))</f>
        <v/>
      </c>
      <c r="EJ187" s="409" t="str">
        <f>IF(AND('[1]Multi-Field'!$E$80=[1]Lists!BF187,'[1]Multi-Field'!$F$80="Drained"),BI187,IF(AND('[1]Multi-Field'!$E$80=[1]Lists!BF187,'[1]Multi-Field'!$F$80="undrained"),BH187,""))</f>
        <v/>
      </c>
      <c r="EK187" s="409" t="str">
        <f>IF(AND('[1]Multi-Field'!$E$81=[1]Lists!BF187,'[1]Multi-Field'!$F$81="Drained"),BI187,IF(AND('[1]Multi-Field'!$E$81=[1]Lists!BF187,'[1]Multi-Field'!$F$81="undrained"),BH187,""))</f>
        <v/>
      </c>
      <c r="EL187" s="409" t="str">
        <f>IF(AND('[1]Multi-Field'!$E$82=[1]Lists!BF187,'[1]Multi-Field'!$F$82="Drained"),BI187,IF(AND('[1]Multi-Field'!$E$82=[1]Lists!BF187,'[1]Multi-Field'!$F$82="undrained"),BH187,""))</f>
        <v/>
      </c>
      <c r="EM187" s="409" t="str">
        <f>IF(AND('[1]Multi-Field'!$E$83=[1]Lists!BF187,'[1]Multi-Field'!$F$83="Drained"),BI187,IF(AND('[1]Multi-Field'!$E$83=[1]Lists!BF187,'[1]Multi-Field'!$F$83="undrained"),BH187,""))</f>
        <v/>
      </c>
      <c r="EN187" s="409" t="str">
        <f>IF(AND('[1]Multi-Field'!$E$84=[1]Lists!BF187,'[1]Multi-Field'!$F$84="Drained"),BI187,IF(AND('[1]Multi-Field'!$E$84=[1]Lists!BF187,'[1]Multi-Field'!$F$84="undrained"),BH187,""))</f>
        <v/>
      </c>
      <c r="EO187" s="409" t="str">
        <f>IF(AND('[1]Multi-Field'!$E$85=[1]Lists!BF187,'[1]Multi-Field'!$F$85="Drained"),BI187,IF(AND('[1]Multi-Field'!$E$85=[1]Lists!BF187,'[1]Multi-Field'!$F$85="undrained"),BH187,""))</f>
        <v/>
      </c>
      <c r="EP187" s="409" t="str">
        <f>IF(AND('[1]Multi-Field'!$E$86=[1]Lists!BF187,'[1]Multi-Field'!$F$86="Drained"),BI187,IF(AND('[1]Multi-Field'!$E$86=[1]Lists!BF187,'[1]Multi-Field'!$F$86="undrained"),BH187,""))</f>
        <v/>
      </c>
      <c r="EQ187" s="409" t="str">
        <f>IF(AND('[1]Multi-Field'!$E$87=[1]Lists!BF187,'[1]Multi-Field'!$F$87="Drained"),BI187,IF(AND('[1]Multi-Field'!$E$87=[1]Lists!BF187,'[1]Multi-Field'!$F$87="undrained"),BH187,""))</f>
        <v/>
      </c>
      <c r="ER187" s="409" t="str">
        <f>IF(AND('[1]Multi-Field'!$E$88=[1]Lists!BF187,'[1]Multi-Field'!$F$88="Drained"),BI187,IF(AND('[1]Multi-Field'!$E$88=[1]Lists!BF187,'[1]Multi-Field'!$F$88="undrained"),BH187,""))</f>
        <v/>
      </c>
      <c r="ES187" s="409" t="str">
        <f>IF(AND('[1]Multi-Field'!$E$89=[1]Lists!BF187,'[1]Multi-Field'!$F$89="Drained"),BI187,IF(AND('[1]Multi-Field'!$E$89=[1]Lists!BF187,'[1]Multi-Field'!$F$89="undrained"),BH187,""))</f>
        <v/>
      </c>
      <c r="ET187" s="409" t="str">
        <f>IF(AND('[1]Multi-Field'!$E$90=[1]Lists!BF187,'[1]Multi-Field'!$F$90="Drained"),BI187,IF(AND('[1]Multi-Field'!$E$90=[1]Lists!BF187,'[1]Multi-Field'!$F$90="undrained"),BH187,""))</f>
        <v/>
      </c>
      <c r="EU187" s="409" t="str">
        <f>IF(AND('[1]Multi-Field'!$E$91=[1]Lists!BF187,'[1]Multi-Field'!$F$91="Drained"),BI187,IF(AND('[1]Multi-Field'!$E$91=[1]Lists!BF187,'[1]Multi-Field'!$F$91="undrained"),BH187,""))</f>
        <v/>
      </c>
      <c r="EV187" s="409" t="str">
        <f>IF(AND('[1]Multi-Field'!$E$92=[1]Lists!BF187,'[1]Multi-Field'!$F$92="Drained"),BI187,IF(AND('[1]Multi-Field'!$E$92=[1]Lists!BF187,'[1]Multi-Field'!$F$92="undrained"),BH187,""))</f>
        <v/>
      </c>
      <c r="EW187" s="409" t="str">
        <f>IF(AND('[1]Multi-Field'!$E$93=[1]Lists!BF187,'[1]Multi-Field'!$F$93="Drained"),BI187,IF(AND('[1]Multi-Field'!$E$93=[1]Lists!BF187,'[1]Multi-Field'!$F$93="undrained"),BH187,""))</f>
        <v/>
      </c>
      <c r="EX187" s="409" t="str">
        <f>IF(AND('[1]Multi-Field'!$E$94=[1]Lists!BF187,'[1]Multi-Field'!$F$94="Drained"),BI187,IF(AND('[1]Multi-Field'!$E$94=[1]Lists!BF187,'[1]Multi-Field'!$F$94="undrained"),BH187,""))</f>
        <v/>
      </c>
      <c r="EY187" s="409" t="str">
        <f>IF(AND('[1]Multi-Field'!$E$95=[1]Lists!BF187,'[1]Multi-Field'!$F$95="Drained"),BI187,IF(AND('[1]Multi-Field'!$E$95=[1]Lists!BF187,'[1]Multi-Field'!$F$95="undrained"),BH187,""))</f>
        <v/>
      </c>
      <c r="EZ187" s="409" t="str">
        <f>IF(AND('[1]Multi-Field'!$E$96=[1]Lists!BF187,'[1]Multi-Field'!$F$96="Drained"),BI187,IF(AND('[1]Multi-Field'!$E$96=[1]Lists!BF187,'[1]Multi-Field'!$F$96="undrained"),BH187,""))</f>
        <v/>
      </c>
      <c r="FA187" s="409" t="str">
        <f>IF(AND('[1]Multi-Field'!$E$97=[1]Lists!BF187,'[1]Multi-Field'!$F$97="Drained"),BI187,IF(AND('[1]Multi-Field'!$E$97=[1]Lists!BF187,'[1]Multi-Field'!$F$97="undrained"),BH187,""))</f>
        <v/>
      </c>
      <c r="FB187" s="409" t="str">
        <f>IF(AND('[1]Multi-Field'!$E$98=[1]Lists!BF187,'[1]Multi-Field'!$F$98="Drained"),BI187,IF(AND('[1]Multi-Field'!$E$98=[1]Lists!BF187,'[1]Multi-Field'!$F$98="undrained"),BH187,""))</f>
        <v/>
      </c>
      <c r="FC187" s="409" t="str">
        <f>IF(AND('[1]Multi-Field'!$E$99=[1]Lists!BF187,'[1]Multi-Field'!$F$99="Drained"),BI187,IF(AND('[1]Multi-Field'!$E$99=[1]Lists!BF187,'[1]Multi-Field'!$F$99="undrained"),BH187,""))</f>
        <v/>
      </c>
      <c r="FD187" s="409" t="str">
        <f>IF(AND('[1]Multi-Field'!$E$100=[1]Lists!BF187,'[1]Multi-Field'!$F$100="Drained"),BI187,IF(AND('[1]Multi-Field'!$E$100=[1]Lists!BF187,'[1]Multi-Field'!$F$100="undrained"),BH187,""))</f>
        <v/>
      </c>
      <c r="FE187" s="409" t="str">
        <f>IF(AND('[1]Multi-Field'!$E$101=[1]Lists!BF187,'[1]Multi-Field'!$F$101="Drained"),BI187,IF(AND('[1]Multi-Field'!$E$101=[1]Lists!BF187,'[1]Multi-Field'!$F$101="undrained"),BH187,""))</f>
        <v/>
      </c>
      <c r="FF187" s="409" t="str">
        <f>IF(AND('[1]Multi-Field'!$E$102=[1]Lists!BF187,'[1]Multi-Field'!$F$102="Drained"),BI187,IF(AND('[1]Multi-Field'!$E$102=[1]Lists!BF187,'[1]Multi-Field'!$F$102="undrained"),BH187,""))</f>
        <v/>
      </c>
      <c r="FG187" s="409" t="str">
        <f>IF(AND('[1]Multi-Field'!$E$103=[1]Lists!BF187,'[1]Multi-Field'!$F$103="Drained"),BI187,IF(AND('[1]Multi-Field'!$E$103=[1]Lists!BF187,'[1]Multi-Field'!$F$103="undrained"),BH187,""))</f>
        <v/>
      </c>
      <c r="FH187" s="409" t="str">
        <f>IF(AND('[1]Multi-Field'!$E$104=[1]Lists!BF187,'[1]Multi-Field'!$F$104="Drained"),BI187,IF(AND('[1]Multi-Field'!$E$104=[1]Lists!BF187,'[1]Multi-Field'!$F$104="undrained"),BH187,""))</f>
        <v/>
      </c>
      <c r="FI187" s="409" t="str">
        <f>IF(AND('[1]Multi-Field'!$E$105=[1]Lists!BF187,'[1]Multi-Field'!$F$105="Drained"),BI187,IF(AND('[1]Multi-Field'!$E$105=[1]Lists!BF187,'[1]Multi-Field'!$F$105="undrained"),BH187,""))</f>
        <v/>
      </c>
      <c r="FJ187" s="409" t="str">
        <f>IF(AND('[1]Multi-Field'!$E$106=[1]Lists!BF187,'[1]Multi-Field'!$F$106="Drained"),BI187,IF(AND('[1]Multi-Field'!$E$106=[1]Lists!BF187,'[1]Multi-Field'!$F$106="undrained"),BH187,""))</f>
        <v/>
      </c>
      <c r="FK187" s="409" t="str">
        <f>IF(AND('[1]Multi-Field'!$E$107=[1]Lists!BF187,'[1]Multi-Field'!$F$107="Drained"),BI187,IF(AND('[1]Multi-Field'!$E$107=[1]Lists!BF187,'[1]Multi-Field'!$F$107="undrained"),BH187,""))</f>
        <v/>
      </c>
      <c r="FL187" s="409" t="str">
        <f>IF(AND('[1]Multi-Field'!$E$108=[1]Lists!BF187,'[1]Multi-Field'!$F$108="Drained"),BI187,IF(AND('[1]Multi-Field'!$E$108=[1]Lists!BF187,'[1]Multi-Field'!$F$108="undrained"),BH187,""))</f>
        <v/>
      </c>
      <c r="FM187" s="409" t="str">
        <f>IF(AND('[1]Multi-Field'!$E$109=[1]Lists!BF187,'[1]Multi-Field'!$F$109="Drained"),BI187,IF(AND('[1]Multi-Field'!$E$109=[1]Lists!BF187,'[1]Multi-Field'!$F$109="undrained"),BH187,""))</f>
        <v/>
      </c>
      <c r="FN187" s="409" t="str">
        <f>IF(AND('[1]Multi-Field'!$E$110=[1]Lists!BF187,'[1]Multi-Field'!$F$110="Drained"),BI187,IF(AND('[1]Multi-Field'!$E$110=[1]Lists!BF187,'[1]Multi-Field'!$F$110="undrained"),BH187,""))</f>
        <v/>
      </c>
      <c r="FO187" s="409" t="str">
        <f>IF(AND('[1]Multi-Field'!$E$111=[1]Lists!BF187,'[1]Multi-Field'!$F$111="Drained"),BI187,IF(AND('[1]Multi-Field'!$E$111=[1]Lists!BF187,'[1]Multi-Field'!$F$111="undrained"),BH187,""))</f>
        <v/>
      </c>
      <c r="FP187" s="409" t="str">
        <f>IF(AND('[1]Multi-Field'!$E$112=[1]Lists!BF187,'[1]Multi-Field'!$F$112="Drained"),BI187,IF(AND('[1]Multi-Field'!$E$112=[1]Lists!BF187,'[1]Multi-Field'!$F$112="undrained"),BH187,""))</f>
        <v/>
      </c>
      <c r="FQ187" s="409" t="str">
        <f>IF(AND('[1]Multi-Field'!$E$113=[1]Lists!BF187,'[1]Multi-Field'!$F$113="Drained"),BI187,IF(AND('[1]Multi-Field'!$E$113=[1]Lists!BF187,'[1]Multi-Field'!$F$113="undrained"),BH187,""))</f>
        <v/>
      </c>
      <c r="FR187" s="409" t="str">
        <f>IF(AND('[1]Multi-Field'!$E$114=[1]Lists!BF187,'[1]Multi-Field'!$F$114="Drained"),BI187,IF(AND('[1]Multi-Field'!$E$114=[1]Lists!BF187,'[1]Multi-Field'!$F$114="undrained"),BH187,""))</f>
        <v/>
      </c>
      <c r="FS187" s="409" t="str">
        <f>IF(AND('[1]Multi-Field'!$E$115=[1]Lists!BF187,'[1]Multi-Field'!$F$115="Drained"),BI187,IF(AND('[1]Multi-Field'!$E$115=[1]Lists!BF187,'[1]Multi-Field'!$F$115="undrained"),BH187,""))</f>
        <v/>
      </c>
      <c r="FT187" s="409" t="str">
        <f>IF(AND('[1]Multi-Field'!$E$116=[1]Lists!BF187,'[1]Multi-Field'!$F$116="Drained"),BI187,IF(AND('[1]Multi-Field'!$E$116=[1]Lists!BF187,'[1]Multi-Field'!$F$116="undrained"),BH187,""))</f>
        <v/>
      </c>
      <c r="FU187" s="409" t="str">
        <f>IF(AND('[1]Multi-Field'!$E$117=[1]Lists!BF187,'[1]Multi-Field'!$F$117="Drained"),BI187,IF(AND('[1]Multi-Field'!$E$117=[1]Lists!BF187,'[1]Multi-Field'!$F$117="undrained"),BH187,""))</f>
        <v/>
      </c>
      <c r="FV187" s="409" t="str">
        <f>IF(AND('[1]Multi-Field'!$E$118=[1]Lists!BF187,'[1]Multi-Field'!$F$118="Drained"),BI187,IF(AND('[1]Multi-Field'!$E$118=[1]Lists!BF187,'[1]Multi-Field'!$F$118="undrained"),BH187,""))</f>
        <v/>
      </c>
      <c r="FW187" s="409" t="str">
        <f>IF(AND('[1]Multi-Field'!$E$119=[1]Lists!BF187,'[1]Multi-Field'!$F$119="Drained"),BI187,IF(AND('[1]Multi-Field'!$E$119=[1]Lists!BF187,'[1]Multi-Field'!$F$119="undrained"),BH187,""))</f>
        <v/>
      </c>
      <c r="FX187" s="409" t="str">
        <f>IF(AND('[1]Multi-Field'!$E$120=[1]Lists!BF187,'[1]Multi-Field'!$F$120="Drained"),BI187,IF(AND('[1]Multi-Field'!$E$120=[1]Lists!BF187,'[1]Multi-Field'!$F$120="undrained"),BH187,""))</f>
        <v/>
      </c>
    </row>
    <row r="188" spans="1:180" ht="13.5" customHeight="1">
      <c r="A188" s="7" t="s">
        <v>275</v>
      </c>
      <c r="B188" s="7"/>
      <c r="C188" s="7"/>
      <c r="D188" s="8">
        <v>55</v>
      </c>
      <c r="E188" s="8">
        <f t="shared" si="27"/>
        <v>57</v>
      </c>
      <c r="F188" s="8">
        <f t="shared" si="28"/>
        <v>58</v>
      </c>
      <c r="G188" s="8">
        <v>60</v>
      </c>
      <c r="H188" s="8">
        <v>65</v>
      </c>
      <c r="I188" s="8">
        <f t="shared" si="32"/>
        <v>68</v>
      </c>
      <c r="J188" s="8">
        <f t="shared" si="33"/>
        <v>72</v>
      </c>
      <c r="K188" s="8">
        <v>75</v>
      </c>
      <c r="L188" s="8">
        <v>90</v>
      </c>
      <c r="M188" s="8">
        <f t="shared" si="29"/>
        <v>92</v>
      </c>
      <c r="N188" s="8">
        <f t="shared" si="30"/>
        <v>93</v>
      </c>
      <c r="O188" s="8">
        <v>95</v>
      </c>
      <c r="P188" s="391">
        <v>163</v>
      </c>
      <c r="Q188" s="394"/>
      <c r="R188" s="395" t="b">
        <f>IF(OR('Multi-Field'!AA165=Lists!$AC$42,'Multi-Field'!AA165=Lists!$AC$43),IF('Multi-Field'!Z165="x",(IF('Multi-Field'!AC165=Lists!$Q$11,Lists!$R$11,IF('Multi-Field'!AC165=Lists!$Q$12,Lists!$R$12,IF('Multi-Field'!AC165=Lists!$Q$13,Lists!$R$13,IF('Multi-Field'!AC165=Lists!$Q$14,Lists!$R$14))))),IF('Multi-Field'!X165="x",(IF('Multi-Field'!AC165=Lists!$Q$11,Lists!$S$11,IF('Multi-Field'!AC165=Lists!$Q$12,Lists!$S$12,IF('Multi-Field'!AC165=Lists!$Q$13,Lists!$S$13,IF('Multi-Field'!AC165=Lists!$Q$14,Lists!$S$14))))),IF('Multi-Field'!V165="x",(IF('Multi-Field'!AC165=Lists!$Q$11,Lists!$T$11,IF('Multi-Field'!AC165=Lists!$Q$12,Lists!$T$12,IF('Multi-Field'!AC165=Lists!$Q$13,Lists!$T$13,IF('Multi-Field'!AC165=Lists!$Q$14,Lists!$T$14))))),0))))</f>
        <v>0</v>
      </c>
      <c r="S188" s="395" t="str">
        <f t="shared" si="38"/>
        <v/>
      </c>
      <c r="T188" s="395"/>
      <c r="U188" s="396"/>
      <c r="AI188" s="384">
        <f>'[1]Multi-Field'!B184</f>
        <v>0</v>
      </c>
      <c r="AJ188" s="387" t="str">
        <f>IF(OR('[1]Multi-Field'!Q28=[1]Lists!$AC$42,'[1]Multi-Field'!Q28=[1]Lists!$AC$43),"x","")</f>
        <v/>
      </c>
      <c r="AK188" s="387" t="str">
        <f>IF(OR('[1]Multi-Field'!Q28=[1]Lists!$AC$6,'[1]Multi-Field'!Q28=$AC$2,'[1]Multi-Field'!Q28=$AC$4),"x","")</f>
        <v/>
      </c>
      <c r="AL188" s="387" t="str">
        <f>IF(OR('[1]Multi-Field'!Q28=[1]Lists!$AC$7,'[1]Multi-Field'!Q28=$AC$3,'[1]Multi-Field'!Q28=$AC$5),"x","")</f>
        <v/>
      </c>
      <c r="AM188" s="387" t="str">
        <f>IF(OR('[1]Multi-Field'!Q28=$AC$23,'[1]Multi-Field'!Q28=$AC$13,'[1]Multi-Field'!Q28=$AC$9,'[1]Multi-Field'!Q28=$AC$19,'[1]Multi-Field'!Q28=$AC$47),"x","")</f>
        <v/>
      </c>
      <c r="AN188" s="387" t="str">
        <f>IF(OR('[1]Multi-Field'!Q28=$AC$24,'[1]Multi-Field'!Q28=$AC$14,'[1]Multi-Field'!Q28=$AC$10,'[1]Multi-Field'!Q28=$AC$22,'[1]Multi-Field'!Q28=$AC$48),"x","")</f>
        <v/>
      </c>
      <c r="AO188" s="387" t="str">
        <f>IF(OR('[1]Multi-Field'!Q28=$AC$21,'[1]Multi-Field'!Q28=$AC$28,'[1]Multi-Field'!Q28=$AC$62,'[1]Multi-Field'!Q28=$AC$102,'[1]Multi-Field'!Q28=$AC$98),"x","")</f>
        <v/>
      </c>
      <c r="AP188" s="387" t="str">
        <f>IF(OR('[1]Multi-Field'!Q28=$AC$25,'[1]Multi-Field'!Q28=$AC$63,'[1]Multi-Field'!Q28=$AC$85,'[1]Multi-Field'!Q28=$AC$87,'[1]Multi-Field'!Q28=$AC$92,'[1]Multi-Field'!Q28=$AC$93),"x","")</f>
        <v/>
      </c>
      <c r="AQ188" s="387" t="str">
        <f>IF(OR('[1]Multi-Field'!Q28=$AC$20,'[1]Multi-Field'!Q28=$AC$27,'[1]Multi-Field'!Q28=$AC$58,'[1]Multi-Field'!Q28=$AC$86,'[1]Multi-Field'!Q28=$AC$103,'[1]Multi-Field'!Q28=$AC$94),"x","")</f>
        <v>x</v>
      </c>
      <c r="AR188" s="387" t="str">
        <f>IF(OR('[1]Multi-Field'!Q28=$AC$35,'[1]Multi-Field'!Q28=$AC$40,'[1]Multi-Field'!Q28=$AC$45,),"x","")</f>
        <v/>
      </c>
      <c r="AS188" s="387" t="str">
        <f>IF(OR('[1]Multi-Field'!Q28=$AC$36,'[1]Multi-Field'!Q28=$AC$41,'[1]Multi-Field'!Q28=$AC$46,),"x","")</f>
        <v/>
      </c>
      <c r="AT188" s="387" t="str">
        <f>IF(OR('[1]Multi-Field'!Q28=$AC$52,'[1]Multi-Field'!Q28=$AC$53,'[1]Multi-Field'!Q28=$AC$54,'[1]Multi-Field'!Q28=$AC$55,'[1]Multi-Field'!Q28=$AC$68,'[1]Multi-Field'!Q28=$AC$69,'[1]Multi-Field'!Q28=$AC$74,'[1]Multi-Field'!Q28=$AC$71,'[1]Multi-Field'!Q28=$AC$70),"x","")</f>
        <v/>
      </c>
      <c r="AU188" s="387" t="str">
        <f>IF('[1]Multi-Field'!Q28=$AC$72,"x","")</f>
        <v/>
      </c>
      <c r="AV188" s="387" t="str">
        <f>IF('[1]Multi-Field'!Q28=$AC$73,"x","")</f>
        <v/>
      </c>
      <c r="AW188" s="387" t="str">
        <f>IF('[1]Multi-Field'!Q28=$AC$83,"x","")</f>
        <v/>
      </c>
      <c r="AX188" s="387" t="str">
        <f>IF('[1]Multi-Field'!Q28=$AC$84,"x","")</f>
        <v/>
      </c>
      <c r="AY188" s="387" t="str">
        <f>IF('[1]Multi-Field'!Q28=$AC$97,"x","")</f>
        <v/>
      </c>
      <c r="AZ188" s="387" t="str">
        <f>IF('[1]Multi-Field'!Q28=$AC$99,"x","")</f>
        <v/>
      </c>
      <c r="BA188" s="387" t="str">
        <f>IF('[1]Multi-Field'!Q28=$AC$104,"x","")</f>
        <v/>
      </c>
      <c r="BB188" s="387" t="str">
        <f>IF('[1]Multi-Field'!Q28=$AC$105,"x","")</f>
        <v/>
      </c>
      <c r="BC188" s="388"/>
      <c r="BF188" s="411" t="s">
        <v>1354</v>
      </c>
      <c r="BG188" s="412">
        <v>3</v>
      </c>
      <c r="BH188" s="412">
        <v>3</v>
      </c>
      <c r="BI188" s="412">
        <v>4</v>
      </c>
      <c r="BJ188" s="409" t="e">
        <f>IF(AND('[1]Single Field'!#REF!=[1]Lists!BF188,'[1]Single Field'!#REF!="Drained"),"x",IF(AND('[1]Single Field'!#REF!=[1]Lists!BF188,'[1]Single Field'!#REF!="Undrained"),O,""))</f>
        <v>#REF!</v>
      </c>
      <c r="BK188" s="409" t="str">
        <f>IF(AND('[1]Multi-Field'!$E$3=[1]Lists!BF188,'[1]Multi-Field'!$F$3="Drained"),BI188,IF(AND('[1]Multi-Field'!$E$3=BF188,'[1]Multi-Field'!$F$3="undrained"),BH188,""))</f>
        <v/>
      </c>
      <c r="BL188" s="409" t="str">
        <f>IF(AND('[1]Multi-Field'!$E$4=BF188,'[1]Multi-Field'!$F$4="Drained"),BI188,IF(AND('[1]Multi-Field'!$E$4=BF188,'[1]Multi-Field'!$F$4="undrained"),BH188,""))</f>
        <v/>
      </c>
      <c r="BM188" s="409" t="str">
        <f>IF(AND('[1]Multi-Field'!$E$5=BF188,'[1]Multi-Field'!$F$5="Drained"),BI188,IF(AND('[1]Multi-Field'!$E$5=BF188,'[1]Multi-Field'!$F$5="undrained"),BH188,""))</f>
        <v/>
      </c>
      <c r="BN188" s="409" t="str">
        <f>IF(AND('[1]Multi-Field'!$E$6=BF188,'[1]Multi-Field'!$F$6="Drained"),BI188,IF(AND('[1]Multi-Field'!$E$6=BF188,'[1]Multi-Field'!$F$6="undrained"),BH188,""))</f>
        <v/>
      </c>
      <c r="BO188" s="409" t="str">
        <f>IF(AND('[1]Multi-Field'!$E$7=BF188,'[1]Multi-Field'!$F$7="Drained"),BI188,IF(AND('[1]Multi-Field'!$E$7=BF188,'[1]Multi-Field'!$F$7="undrained"),BH188,""))</f>
        <v/>
      </c>
      <c r="BP188" s="409" t="str">
        <f>IF(AND('[1]Multi-Field'!$E$8=BF188,'[1]Multi-Field'!$F$8="Drained"),BI188,IF(AND('[1]Multi-Field'!$E$8=BF188,'[1]Multi-Field'!$F$8="undrained"),BH188,""))</f>
        <v/>
      </c>
      <c r="BQ188" s="409" t="str">
        <f>IF(AND('[1]Multi-Field'!$E$9=BF188,'[1]Multi-Field'!$F$9="Drained"),BI188,IF(AND('[1]Multi-Field'!$E$9=BF188,'[1]Multi-Field'!$F$9="undrained"),BH188,""))</f>
        <v/>
      </c>
      <c r="BR188" s="409" t="str">
        <f>IF(AND('[1]Multi-Field'!$E$10=BF188,'[1]Multi-Field'!$F$10="Drained"),BI188,IF(AND('[1]Multi-Field'!$E$10=BF188,'[1]Multi-Field'!$F$10="undrained"),BH188,""))</f>
        <v/>
      </c>
      <c r="BS188" s="409" t="str">
        <f>IF(AND('[1]Multi-Field'!$E$11=BF188,'[1]Multi-Field'!$F$11="Drained"),BI188,IF(AND('[1]Multi-Field'!$E$11=BF188,'[1]Multi-Field'!$F$11="undrained"),BH188,""))</f>
        <v/>
      </c>
      <c r="BT188" s="409" t="str">
        <f>IF(AND('[1]Multi-Field'!$E$12=BF188,'[1]Multi-Field'!$F$12="Drained"),BI188,IF(AND('[1]Multi-Field'!$E$12=BF188,'[1]Multi-Field'!$F$12="undrained"),BH188,""))</f>
        <v/>
      </c>
      <c r="BU188" s="409" t="str">
        <f>IF(AND('[1]Multi-Field'!$E$13=BF188,'[1]Multi-Field'!$F$13="Drained"),BI188,IF(AND('[1]Multi-Field'!$E$3=BF188,'[1]Multi-Field'!$F$13="undrained"),BH188,""))</f>
        <v/>
      </c>
      <c r="BV188" s="409" t="str">
        <f>IF(AND('[1]Multi-Field'!$E$14=BF188,'[1]Multi-Field'!$F$14="Drained"),BI188,IF(AND('[1]Multi-Field'!$E$14=BF188,'[1]Multi-Field'!$F$14="undrained"),BH188,""))</f>
        <v/>
      </c>
      <c r="BW188" s="409" t="str">
        <f>IF(AND('[1]Multi-Field'!$E$15=BF188,'[1]Multi-Field'!$F$15="Drained"),BI188,IF(AND('[1]Multi-Field'!$E$15=BF188,'[1]Multi-Field'!$F$15="undrained"),BH188,""))</f>
        <v/>
      </c>
      <c r="BX188" s="409" t="str">
        <f>IF(AND('[1]Multi-Field'!$E$16=[1]Lists!BF188,'[1]Multi-Field'!$F$16="Drained"),BI188,IF(AND('[1]Multi-Field'!$E$16=[1]Lists!BF188,'[1]Multi-Field'!$F$16="undrained"),BH188,""))</f>
        <v/>
      </c>
      <c r="BY188" s="409" t="str">
        <f>IF(AND('[1]Multi-Field'!$E$17=[1]Lists!BF188,'[1]Multi-Field'!$F$17="Drained"),BI188,IF(AND('[1]Multi-Field'!$E$17=[1]Lists!BF188,'[1]Multi-Field'!$F$17="undrained"),BH188,""))</f>
        <v/>
      </c>
      <c r="BZ188" s="409" t="str">
        <f>IF(AND('[1]Multi-Field'!$E$18=[1]Lists!BF188,'[1]Multi-Field'!$F$18="Drained"),BI188,IF(AND('[1]Multi-Field'!$E$18=[1]Lists!BF188,'[1]Multi-Field'!$F$18="undrained"),BH188,""))</f>
        <v/>
      </c>
      <c r="CA188" s="409" t="str">
        <f>IF(AND('[1]Multi-Field'!$E$19=[1]Lists!BF188,'[1]Multi-Field'!$F$19="Drained"),BI188,IF(AND('[1]Multi-Field'!$E$19=[1]Lists!BF188,'[1]Multi-Field'!$F$19="undrained"),BH188,""))</f>
        <v/>
      </c>
      <c r="CB188" s="409" t="str">
        <f>IF(AND('[1]Multi-Field'!$E$20=[1]Lists!BF188,'[1]Multi-Field'!$F$20="Drained"),BI188,IF(AND('[1]Multi-Field'!$E$20=[1]Lists!BF188,'[1]Multi-Field'!$F$20="undrained"),BH188,""))</f>
        <v/>
      </c>
      <c r="CC188" s="409" t="str">
        <f>IF(AND('[1]Multi-Field'!$E$21=[1]Lists!BF188,'[1]Multi-Field'!$F$21="Drained"),BI188,IF(AND('[1]Multi-Field'!$E$21=[1]Lists!BF188,'[1]Multi-Field'!$F$21="undrained"),BH188,""))</f>
        <v/>
      </c>
      <c r="CD188" s="409" t="str">
        <f>IF(AND('[1]Multi-Field'!$E$22=[1]Lists!BF188,'[1]Multi-Field'!$F$22="Drained"),BI188,IF(AND('[1]Multi-Field'!$E$22=[1]Lists!BF188,'[1]Multi-Field'!$F$22="undrained"),BH188,""))</f>
        <v/>
      </c>
      <c r="CE188" s="409" t="str">
        <f>IF(AND('[1]Multi-Field'!$E$23=[1]Lists!BF188,'[1]Multi-Field'!$F$23="Drained"),BI188,IF(AND('[1]Multi-Field'!$E$23=[1]Lists!BF188,'[1]Multi-Field'!$F$23="undrained"),BH188,""))</f>
        <v/>
      </c>
      <c r="CF188" s="409" t="str">
        <f>IF(AND('[1]Multi-Field'!$E$24=[1]Lists!BF188,'[1]Multi-Field'!$F$24="Drained"),BI188,IF(AND('[1]Multi-Field'!$E$24=[1]Lists!BF188,'[1]Multi-Field'!$F$24="undrained"),BH188,""))</f>
        <v/>
      </c>
      <c r="CG188" s="409" t="str">
        <f>IF(AND('[1]Multi-Field'!$E$25=[1]Lists!BF188,'[1]Multi-Field'!$F$25="Drained"),BI188,IF(AND('[1]Multi-Field'!$E$25=[1]Lists!BF188,'[1]Multi-Field'!$F$25="undrained"),BH188,""))</f>
        <v/>
      </c>
      <c r="CH188" s="409" t="str">
        <f>IF(AND('[1]Multi-Field'!$E$26=[1]Lists!BF188,'[1]Multi-Field'!$F$26="Drained"),BI188,IF(AND('[1]Multi-Field'!$E$26=[1]Lists!BF188,'[1]Multi-Field'!$F$26="undrained"),BH188,""))</f>
        <v/>
      </c>
      <c r="CI188" s="409" t="str">
        <f>IF(AND('[1]Multi-Field'!$E$27=[1]Lists!BF188,'[1]Multi-Field'!$F$27="Drained"),BI188,IF(AND('[1]Multi-Field'!$E$27=[1]Lists!BF188,'[1]Multi-Field'!$F$27="undrained"),BH188,""))</f>
        <v/>
      </c>
      <c r="CJ188" s="409" t="str">
        <f>IF(AND('[1]Multi-Field'!$E$28=[1]Lists!BF188,'[1]Multi-Field'!$F$28="Drained"),BI188,IF(AND('[1]Multi-Field'!$E$28=[1]Lists!BF188,'[1]Multi-Field'!$F$28="undrained"),BH188,""))</f>
        <v/>
      </c>
      <c r="CK188" s="409" t="str">
        <f>IF(AND('[1]Multi-Field'!$E$29=[1]Lists!BF188,'[1]Multi-Field'!$F$29="Drained"),BI188,IF(AND('[1]Multi-Field'!$E$29=[1]Lists!BF188,'[1]Multi-Field'!$F$29="undrained"),BH188,""))</f>
        <v/>
      </c>
      <c r="CL188" s="409" t="str">
        <f>IF(AND('[1]Multi-Field'!$E$30=[1]Lists!BF188,'[1]Multi-Field'!$F$30="Drained"),BI188,IF(AND('[1]Multi-Field'!$E$30=[1]Lists!BF188,'[1]Multi-Field'!$F$30="undrained"),BH188,""))</f>
        <v/>
      </c>
      <c r="CM188" s="409" t="str">
        <f>IF(AND('[1]Multi-Field'!$E$31=[1]Lists!BF188,'[1]Multi-Field'!$F$31="Drained"),BI188,IF(AND('[1]Multi-Field'!$E$31=[1]Lists!BF188,'[1]Multi-Field'!$F$31="undrained"),BH188,""))</f>
        <v/>
      </c>
      <c r="CN188" s="409" t="str">
        <f>IF(AND('[1]Multi-Field'!$E$32=[1]Lists!BF188,'[1]Multi-Field'!$F$32="Drained"),BI188,IF(AND('[1]Multi-Field'!$E$32=[1]Lists!BF188,'[1]Multi-Field'!$F$32="undrained"),BH188,""))</f>
        <v/>
      </c>
      <c r="CO188" s="409" t="str">
        <f>IF(AND('[1]Multi-Field'!$E$33=[1]Lists!BF188,'[1]Multi-Field'!$F$33="Drained"),BI188,IF(AND('[1]Multi-Field'!$E$33=[1]Lists!BF188,'[1]Multi-Field'!$F$33="undrained"),BH188,""))</f>
        <v/>
      </c>
      <c r="CP188" s="409" t="str">
        <f>IF(AND('[1]Multi-Field'!$E$34=[1]Lists!BF188,'[1]Multi-Field'!$F$34="Drained"),BI188,IF(AND('[1]Multi-Field'!$E$34=[1]Lists!BF188,'[1]Multi-Field'!$F$34="undrained"),BH188,""))</f>
        <v/>
      </c>
      <c r="CQ188" s="409" t="str">
        <f>IF(AND('[1]Multi-Field'!$E$35=[1]Lists!BF188,'[1]Multi-Field'!$F$35="Drained"),BI188,IF(AND('[1]Multi-Field'!$E$35=[1]Lists!BF188,'[1]Multi-Field'!$F$35="undrained"),BH188,""))</f>
        <v/>
      </c>
      <c r="CR188" s="409" t="str">
        <f>IF(AND('[1]Multi-Field'!$E$36=[1]Lists!BF188,'[1]Multi-Field'!$F$36="Drained"),BI188,IF(AND('[1]Multi-Field'!$E$36=[1]Lists!BF188,'[1]Multi-Field'!$F$36="undrained"),BH188,""))</f>
        <v/>
      </c>
      <c r="CS188" s="409" t="str">
        <f>IF(AND('[1]Multi-Field'!$E$37=[1]Lists!BF188,'[1]Multi-Field'!$F$37="Drained"),BI188,IF(AND('[1]Multi-Field'!$E$37=[1]Lists!BF188,'[1]Multi-Field'!$F$37="undrained"),BH188,""))</f>
        <v/>
      </c>
      <c r="CT188" s="409" t="str">
        <f>IF(AND('[1]Multi-Field'!$E$38=[1]Lists!BF188,'[1]Multi-Field'!$F$38="Drained"),BI188,IF(AND('[1]Multi-Field'!$E$38=[1]Lists!BF188,'[1]Multi-Field'!$F$38="undrained"),BH188,""))</f>
        <v/>
      </c>
      <c r="CU188" s="409" t="str">
        <f>IF(AND('[1]Multi-Field'!$E$39=[1]Lists!BF188,'[1]Multi-Field'!$F$39="Drained"),BI188,IF(AND('[1]Multi-Field'!$E$39=[1]Lists!BF188,'[1]Multi-Field'!$F$39="undrained"),BH188,""))</f>
        <v/>
      </c>
      <c r="CV188" s="409" t="str">
        <f>IF(AND('[1]Multi-Field'!$E$40=[1]Lists!BF188,'[1]Multi-Field'!$F$40="Drained"),BI188,IF(AND('[1]Multi-Field'!$E$40=[1]Lists!BF188,'[1]Multi-Field'!$F$40="undrained"),BH188,""))</f>
        <v/>
      </c>
      <c r="CW188" s="409" t="str">
        <f>IF(AND('[1]Multi-Field'!$E$41=[1]Lists!BF188,'[1]Multi-Field'!$F$40="Drained"),BI188,IF(AND('[1]Multi-Field'!$E$40=[1]Lists!BF188,'[1]Multi-Field'!$F$40="undrained"),BH188,""))</f>
        <v/>
      </c>
      <c r="CX188" s="409" t="str">
        <f>IF(AND('[1]Multi-Field'!$E$42=[1]Lists!BF188,'[1]Multi-Field'!$F$42="Drained"),BI188,IF(AND('[1]Multi-Field'!$E$42=[1]Lists!BF188,'[1]Multi-Field'!$F$42="undrained"),BH188,""))</f>
        <v/>
      </c>
      <c r="CY188" s="409" t="str">
        <f>IF(AND('[1]Multi-Field'!$E$43=[1]Lists!BF188,'[1]Multi-Field'!$F$43="Drained"),BI188,IF(AND('[1]Multi-Field'!$E$43=[1]Lists!BF188,'[1]Multi-Field'!$F$43="undrained"),BH188,""))</f>
        <v/>
      </c>
      <c r="CZ188" s="409" t="str">
        <f>IF(AND('[1]Multi-Field'!$E$44=[1]Lists!BF188,'[1]Multi-Field'!$F$44="Drained"),BI188,IF(AND('[1]Multi-Field'!$E$44=[1]Lists!BF188,'[1]Multi-Field'!$F$44="undrained"),BH188,""))</f>
        <v/>
      </c>
      <c r="DA188" s="409" t="str">
        <f>IF(AND('[1]Multi-Field'!$E$45=[1]Lists!BF188,'[1]Multi-Field'!$F$45="Drained"),BI188,IF(AND('[1]Multi-Field'!$E$45=[1]Lists!BF188,'[1]Multi-Field'!$F$45="undrained"),BH188,""))</f>
        <v/>
      </c>
      <c r="DB188" s="409" t="str">
        <f>IF(AND('[1]Multi-Field'!$E$46=[1]Lists!BF188,'[1]Multi-Field'!$F$46="Drained"),BI188,IF(AND('[1]Multi-Field'!$E$46=[1]Lists!BF188,'[1]Multi-Field'!$F$46="undrained"),BH188,""))</f>
        <v/>
      </c>
      <c r="DC188" s="409" t="str">
        <f>IF(AND('[1]Multi-Field'!$E$47=[1]Lists!BF188,'[1]Multi-Field'!$F$47="Drained"),BI188,IF(AND('[1]Multi-Field'!$E$47=[1]Lists!BF188,'[1]Multi-Field'!$F$47="undrained"),BH188,""))</f>
        <v/>
      </c>
      <c r="DD188" s="409" t="str">
        <f>IF(AND('[1]Multi-Field'!$E$48=[1]Lists!BF188,'[1]Multi-Field'!$F$48="Drained"),BI188,IF(AND('[1]Multi-Field'!$E$48=[1]Lists!BF188,'[1]Multi-Field'!$F$48="undrained"),BH188,""))</f>
        <v/>
      </c>
      <c r="DE188" s="409" t="str">
        <f>IF(AND('[1]Multi-Field'!$E$49=[1]Lists!BF188,'[1]Multi-Field'!$F$49="Drained"),BI188,IF(AND('[1]Multi-Field'!$E$49=[1]Lists!BF188,'[1]Multi-Field'!$F$9="undrained"),BH188,""))</f>
        <v/>
      </c>
      <c r="DF188" s="409" t="str">
        <f>IF(AND('[1]Multi-Field'!$E$50=[1]Lists!BF188,'[1]Multi-Field'!$F$50="Drained"),BI188,IF(AND('[1]Multi-Field'!$E$50=[1]Lists!BF188,'[1]Multi-Field'!$F$50="undrained"),BH188,""))</f>
        <v/>
      </c>
      <c r="DG188" s="409" t="str">
        <f>IF(AND('[1]Multi-Field'!$E$51=[1]Lists!BF188,'[1]Multi-Field'!$F$51="Drained"),BI188,IF(AND('[1]Multi-Field'!$E$51=[1]Lists!BF188,'[1]Multi-Field'!$F$51="undrained"),BH188,""))</f>
        <v/>
      </c>
      <c r="DH188" s="409" t="str">
        <f>IF(AND('[1]Multi-Field'!$E$52=[1]Lists!BF188,'[1]Multi-Field'!$F$52="Drained"),BI188,IF(AND('[1]Multi-Field'!$E$52=[1]Lists!BF188,'[1]Multi-Field'!$F$52="undrained"),BH188,""))</f>
        <v/>
      </c>
      <c r="DI188" s="409" t="str">
        <f>IF(AND('[1]Multi-Field'!$E$53=[1]Lists!BF188,'[1]Multi-Field'!$F$53="Drained"),BI188,IF(AND('[1]Multi-Field'!$E$53=[1]Lists!BF188,'[1]Multi-Field'!$F$53="undrained"),BH188,""))</f>
        <v/>
      </c>
      <c r="DJ188" s="409" t="str">
        <f>IF(AND('[1]Multi-Field'!$E$54=[1]Lists!BF188,'[1]Multi-Field'!$F$54="Drained"),BI188,IF(AND('[1]Multi-Field'!$E$54=[1]Lists!BF188,'[1]Multi-Field'!$F$54="undrained"),BH188,""))</f>
        <v/>
      </c>
      <c r="DK188" s="409" t="str">
        <f>IF(AND('[1]Multi-Field'!$E$55=[1]Lists!BF188,'[1]Multi-Field'!$F$55="Drained"),BI188,IF(AND('[1]Multi-Field'!$E$55=[1]Lists!BF188,'[1]Multi-Field'!$F$55="undrained"),BH188,""))</f>
        <v/>
      </c>
      <c r="DL188" s="409" t="str">
        <f>IF(AND('[1]Multi-Field'!$E$56=[1]Lists!BF188,'[1]Multi-Field'!$F$56="Drained"),BI188,IF(AND('[1]Multi-Field'!$E$56=[1]Lists!BF188,'[1]Multi-Field'!$F$56="undrained"),BH188,""))</f>
        <v/>
      </c>
      <c r="DM188" s="409" t="str">
        <f>IF(AND('[1]Multi-Field'!$E$57=[1]Lists!BF188,'[1]Multi-Field'!$F$57="Drained"),BI188,IF(AND('[1]Multi-Field'!$E$57=[1]Lists!BF188,'[1]Multi-Field'!$F$57="undrained"),BH188,""))</f>
        <v/>
      </c>
      <c r="DN188" s="409" t="str">
        <f>IF(AND('[1]Multi-Field'!$E$58=[1]Lists!BF188,'[1]Multi-Field'!$F$58="Drained"),BI188,IF(AND('[1]Multi-Field'!$E$58=[1]Lists!BF188,'[1]Multi-Field'!$F$58="undrained"),BH188,""))</f>
        <v/>
      </c>
      <c r="DO188" s="409" t="str">
        <f>IF(AND('[1]Multi-Field'!$E$59=[1]Lists!BF188,'[1]Multi-Field'!$F$59="Drained"),BI188,IF(AND('[1]Multi-Field'!$E$59=[1]Lists!BF188,'[1]Multi-Field'!$F$59="undrained"),BH188,""))</f>
        <v/>
      </c>
      <c r="DP188" s="409" t="str">
        <f>IF(AND('[1]Multi-Field'!$E$60=[1]Lists!BF188,'[1]Multi-Field'!$F$60="Drained"),BI188,IF(AND('[1]Multi-Field'!$E$60=[1]Lists!BF188,'[1]Multi-Field'!$F$60="undrained"),BH188,""))</f>
        <v/>
      </c>
      <c r="DQ188" s="409" t="str">
        <f>IF(AND('[1]Multi-Field'!$E$61=[1]Lists!BF188,'[1]Multi-Field'!$F$61="Drained"),BI188,IF(AND('[1]Multi-Field'!$E$61=[1]Lists!BF188,'[1]Multi-Field'!$F$61="undrained"),BH188,""))</f>
        <v/>
      </c>
      <c r="DR188" s="409" t="str">
        <f>IF(AND('[1]Multi-Field'!$E$62=[1]Lists!BF188,'[1]Multi-Field'!$F$62="Drained"),BI188,IF(AND('[1]Multi-Field'!$E$62=[1]Lists!BF188,'[1]Multi-Field'!$F$62="undrained"),BH188,""))</f>
        <v/>
      </c>
      <c r="DS188" s="409" t="str">
        <f>IF(AND('[1]Multi-Field'!$E$63=[1]Lists!BF188,'[1]Multi-Field'!$F$63="Drained"),BI188,IF(AND('[1]Multi-Field'!$E$63=[1]Lists!BF188,'[1]Multi-Field'!$F$63="undrained"),BH188,""))</f>
        <v/>
      </c>
      <c r="DT188" s="409" t="str">
        <f>IF(AND('[1]Multi-Field'!$E$64=[1]Lists!BF188,'[1]Multi-Field'!$F$64="Drained"),BI188,IF(AND('[1]Multi-Field'!$E$64=[1]Lists!BF188,'[1]Multi-Field'!$F$64="undrained"),BH188,""))</f>
        <v/>
      </c>
      <c r="DU188" s="409" t="str">
        <f>IF(AND('[1]Multi-Field'!$E$65=[1]Lists!BF188,'[1]Multi-Field'!$F$65="Drained"),BI188,IF(AND('[1]Multi-Field'!$E$65=[1]Lists!BF188,'[1]Multi-Field'!$F$65="undrained"),BH188,""))</f>
        <v/>
      </c>
      <c r="DV188" s="409" t="str">
        <f>IF(AND('[1]Multi-Field'!$E$66=[1]Lists!BF188,'[1]Multi-Field'!$F$66="Drained"),BI188,IF(AND('[1]Multi-Field'!$E$66=[1]Lists!BF188,'[1]Multi-Field'!$F$66="undrained"),BH188,""))</f>
        <v/>
      </c>
      <c r="DW188" s="409" t="str">
        <f>IF(AND('[1]Multi-Field'!$E$67=[1]Lists!BF188,'[1]Multi-Field'!$F$67="Drained"),BI188,IF(AND('[1]Multi-Field'!$E$67=[1]Lists!BF188,'[1]Multi-Field'!$F$67="undrained"),BH188,""))</f>
        <v/>
      </c>
      <c r="DX188" s="409" t="str">
        <f>IF(AND('[1]Multi-Field'!$E$68=[1]Lists!BF188,'[1]Multi-Field'!$F$68="Drained"),BI188,IF(AND('[1]Multi-Field'!$E$68=[1]Lists!BF188,'[1]Multi-Field'!$F$68="undrained"),BH188,""))</f>
        <v/>
      </c>
      <c r="DY188" s="409" t="str">
        <f>IF(AND('[1]Multi-Field'!$E$69=[1]Lists!BF188,'[1]Multi-Field'!$F$69="Drained"),BI188,IF(AND('[1]Multi-Field'!$E$69=[1]Lists!BF188,'[1]Multi-Field'!$F$69="undrained"),BH188,""))</f>
        <v/>
      </c>
      <c r="DZ188" s="409" t="str">
        <f>IF(AND('[1]Multi-Field'!$E$70=[1]Lists!BF188,'[1]Multi-Field'!$F$70="Drained"),BI188,IF(AND('[1]Multi-Field'!$E$70=[1]Lists!BF188,'[1]Multi-Field'!$F$70="undrained"),BH188,""))</f>
        <v/>
      </c>
      <c r="EA188" s="409" t="str">
        <f>IF(AND('[1]Multi-Field'!$E$71=[1]Lists!BF188,'[1]Multi-Field'!$F$71="Drained"),BI188,IF(AND('[1]Multi-Field'!$E$71=[1]Lists!BF188,'[1]Multi-Field'!$F$71="undrained"),BH188,""))</f>
        <v/>
      </c>
      <c r="EB188" s="409" t="str">
        <f>IF(AND('[1]Multi-Field'!$E$72=[1]Lists!BF188,'[1]Multi-Field'!$F$72="Drained"),BI188,IF(AND('[1]Multi-Field'!$E$72=[1]Lists!BF188,'[1]Multi-Field'!$F$72="undrained"),BH188,""))</f>
        <v/>
      </c>
      <c r="EC188" s="409" t="str">
        <f>IF(AND('[1]Multi-Field'!$E$73=[1]Lists!BF188,'[1]Multi-Field'!$F$73="Drained"),BI188,IF(AND('[1]Multi-Field'!$E$73=[1]Lists!BF188,'[1]Multi-Field'!$F$73="undrained"),BH188,""))</f>
        <v/>
      </c>
      <c r="ED188" s="409" t="str">
        <f>IF(AND('[1]Multi-Field'!$E$74=[1]Lists!BF188,'[1]Multi-Field'!$F$74="Drained"),BI188,IF(AND('[1]Multi-Field'!$E$74=[1]Lists!BF188,'[1]Multi-Field'!$F$74="undrained"),BH188,""))</f>
        <v/>
      </c>
      <c r="EE188" s="409" t="str">
        <f>IF(AND('[1]Multi-Field'!$E$75=[1]Lists!BF188,'[1]Multi-Field'!$F$75="Drained"),BI188,IF(AND('[1]Multi-Field'!$E$75=[1]Lists!BF188,'[1]Multi-Field'!$F$75="undrained"),BH188,""))</f>
        <v/>
      </c>
      <c r="EF188" s="409" t="str">
        <f>IF(AND('[1]Multi-Field'!$E$76=[1]Lists!BF188,'[1]Multi-Field'!$F$76="Drained"),BI188,IF(AND('[1]Multi-Field'!$E$76=[1]Lists!BF188,'[1]Multi-Field'!$F$6="undrained"),BH188,""))</f>
        <v/>
      </c>
      <c r="EG188" s="409" t="str">
        <f>IF(AND('[1]Multi-Field'!$E$77=[1]Lists!BF188,'[1]Multi-Field'!$F$77="Drained"),BI188,IF(AND('[1]Multi-Field'!$E$77=[1]Lists!BF188,'[1]Multi-Field'!$F$77="undrained"),BH188,""))</f>
        <v/>
      </c>
      <c r="EH188" s="409" t="str">
        <f>IF(AND('[1]Multi-Field'!$E$78=[1]Lists!BF188,'[1]Multi-Field'!$F$78="Drained"),BI188,IF(AND('[1]Multi-Field'!$E$78=[1]Lists!BF188,'[1]Multi-Field'!$F$78="undrained"),BH188,""))</f>
        <v/>
      </c>
      <c r="EI188" s="409" t="str">
        <f>IF(AND('[1]Multi-Field'!$E$79=[1]Lists!BF188,'[1]Multi-Field'!$F$79="Drained"),BI188,IF(AND('[1]Multi-Field'!$E$79=[1]Lists!BF188,'[1]Multi-Field'!$F$79="undrained"),BH188,""))</f>
        <v/>
      </c>
      <c r="EJ188" s="409" t="str">
        <f>IF(AND('[1]Multi-Field'!$E$80=[1]Lists!BF188,'[1]Multi-Field'!$F$80="Drained"),BI188,IF(AND('[1]Multi-Field'!$E$80=[1]Lists!BF188,'[1]Multi-Field'!$F$80="undrained"),BH188,""))</f>
        <v/>
      </c>
      <c r="EK188" s="409" t="str">
        <f>IF(AND('[1]Multi-Field'!$E$81=[1]Lists!BF188,'[1]Multi-Field'!$F$81="Drained"),BI188,IF(AND('[1]Multi-Field'!$E$81=[1]Lists!BF188,'[1]Multi-Field'!$F$81="undrained"),BH188,""))</f>
        <v/>
      </c>
      <c r="EL188" s="409" t="str">
        <f>IF(AND('[1]Multi-Field'!$E$82=[1]Lists!BF188,'[1]Multi-Field'!$F$82="Drained"),BI188,IF(AND('[1]Multi-Field'!$E$82=[1]Lists!BF188,'[1]Multi-Field'!$F$82="undrained"),BH188,""))</f>
        <v/>
      </c>
      <c r="EM188" s="409" t="str">
        <f>IF(AND('[1]Multi-Field'!$E$83=[1]Lists!BF188,'[1]Multi-Field'!$F$83="Drained"),BI188,IF(AND('[1]Multi-Field'!$E$83=[1]Lists!BF188,'[1]Multi-Field'!$F$83="undrained"),BH188,""))</f>
        <v/>
      </c>
      <c r="EN188" s="409" t="str">
        <f>IF(AND('[1]Multi-Field'!$E$84=[1]Lists!BF188,'[1]Multi-Field'!$F$84="Drained"),BI188,IF(AND('[1]Multi-Field'!$E$84=[1]Lists!BF188,'[1]Multi-Field'!$F$84="undrained"),BH188,""))</f>
        <v/>
      </c>
      <c r="EO188" s="409" t="str">
        <f>IF(AND('[1]Multi-Field'!$E$85=[1]Lists!BF188,'[1]Multi-Field'!$F$85="Drained"),BI188,IF(AND('[1]Multi-Field'!$E$85=[1]Lists!BF188,'[1]Multi-Field'!$F$85="undrained"),BH188,""))</f>
        <v/>
      </c>
      <c r="EP188" s="409" t="str">
        <f>IF(AND('[1]Multi-Field'!$E$86=[1]Lists!BF188,'[1]Multi-Field'!$F$86="Drained"),BI188,IF(AND('[1]Multi-Field'!$E$86=[1]Lists!BF188,'[1]Multi-Field'!$F$86="undrained"),BH188,""))</f>
        <v/>
      </c>
      <c r="EQ188" s="409" t="str">
        <f>IF(AND('[1]Multi-Field'!$E$87=[1]Lists!BF188,'[1]Multi-Field'!$F$87="Drained"),BI188,IF(AND('[1]Multi-Field'!$E$87=[1]Lists!BF188,'[1]Multi-Field'!$F$87="undrained"),BH188,""))</f>
        <v/>
      </c>
      <c r="ER188" s="409" t="str">
        <f>IF(AND('[1]Multi-Field'!$E$88=[1]Lists!BF188,'[1]Multi-Field'!$F$88="Drained"),BI188,IF(AND('[1]Multi-Field'!$E$88=[1]Lists!BF188,'[1]Multi-Field'!$F$88="undrained"),BH188,""))</f>
        <v/>
      </c>
      <c r="ES188" s="409" t="str">
        <f>IF(AND('[1]Multi-Field'!$E$89=[1]Lists!BF188,'[1]Multi-Field'!$F$89="Drained"),BI188,IF(AND('[1]Multi-Field'!$E$89=[1]Lists!BF188,'[1]Multi-Field'!$F$89="undrained"),BH188,""))</f>
        <v/>
      </c>
      <c r="ET188" s="409" t="str">
        <f>IF(AND('[1]Multi-Field'!$E$90=[1]Lists!BF188,'[1]Multi-Field'!$F$90="Drained"),BI188,IF(AND('[1]Multi-Field'!$E$90=[1]Lists!BF188,'[1]Multi-Field'!$F$90="undrained"),BH188,""))</f>
        <v/>
      </c>
      <c r="EU188" s="409" t="str">
        <f>IF(AND('[1]Multi-Field'!$E$91=[1]Lists!BF188,'[1]Multi-Field'!$F$91="Drained"),BI188,IF(AND('[1]Multi-Field'!$E$91=[1]Lists!BF188,'[1]Multi-Field'!$F$91="undrained"),BH188,""))</f>
        <v/>
      </c>
      <c r="EV188" s="409" t="str">
        <f>IF(AND('[1]Multi-Field'!$E$92=[1]Lists!BF188,'[1]Multi-Field'!$F$92="Drained"),BI188,IF(AND('[1]Multi-Field'!$E$92=[1]Lists!BF188,'[1]Multi-Field'!$F$92="undrained"),BH188,""))</f>
        <v/>
      </c>
      <c r="EW188" s="409" t="str">
        <f>IF(AND('[1]Multi-Field'!$E$93=[1]Lists!BF188,'[1]Multi-Field'!$F$93="Drained"),BI188,IF(AND('[1]Multi-Field'!$E$93=[1]Lists!BF188,'[1]Multi-Field'!$F$93="undrained"),BH188,""))</f>
        <v/>
      </c>
      <c r="EX188" s="409" t="str">
        <f>IF(AND('[1]Multi-Field'!$E$94=[1]Lists!BF188,'[1]Multi-Field'!$F$94="Drained"),BI188,IF(AND('[1]Multi-Field'!$E$94=[1]Lists!BF188,'[1]Multi-Field'!$F$94="undrained"),BH188,""))</f>
        <v/>
      </c>
      <c r="EY188" s="409" t="str">
        <f>IF(AND('[1]Multi-Field'!$E$95=[1]Lists!BF188,'[1]Multi-Field'!$F$95="Drained"),BI188,IF(AND('[1]Multi-Field'!$E$95=[1]Lists!BF188,'[1]Multi-Field'!$F$95="undrained"),BH188,""))</f>
        <v/>
      </c>
      <c r="EZ188" s="409" t="str">
        <f>IF(AND('[1]Multi-Field'!$E$96=[1]Lists!BF188,'[1]Multi-Field'!$F$96="Drained"),BI188,IF(AND('[1]Multi-Field'!$E$96=[1]Lists!BF188,'[1]Multi-Field'!$F$96="undrained"),BH188,""))</f>
        <v/>
      </c>
      <c r="FA188" s="409" t="str">
        <f>IF(AND('[1]Multi-Field'!$E$97=[1]Lists!BF188,'[1]Multi-Field'!$F$97="Drained"),BI188,IF(AND('[1]Multi-Field'!$E$97=[1]Lists!BF188,'[1]Multi-Field'!$F$97="undrained"),BH188,""))</f>
        <v/>
      </c>
      <c r="FB188" s="409" t="str">
        <f>IF(AND('[1]Multi-Field'!$E$98=[1]Lists!BF188,'[1]Multi-Field'!$F$98="Drained"),BI188,IF(AND('[1]Multi-Field'!$E$98=[1]Lists!BF188,'[1]Multi-Field'!$F$98="undrained"),BH188,""))</f>
        <v/>
      </c>
      <c r="FC188" s="409" t="str">
        <f>IF(AND('[1]Multi-Field'!$E$99=[1]Lists!BF188,'[1]Multi-Field'!$F$99="Drained"),BI188,IF(AND('[1]Multi-Field'!$E$99=[1]Lists!BF188,'[1]Multi-Field'!$F$99="undrained"),BH188,""))</f>
        <v/>
      </c>
      <c r="FD188" s="409" t="str">
        <f>IF(AND('[1]Multi-Field'!$E$100=[1]Lists!BF188,'[1]Multi-Field'!$F$100="Drained"),BI188,IF(AND('[1]Multi-Field'!$E$100=[1]Lists!BF188,'[1]Multi-Field'!$F$100="undrained"),BH188,""))</f>
        <v/>
      </c>
      <c r="FE188" s="409" t="str">
        <f>IF(AND('[1]Multi-Field'!$E$101=[1]Lists!BF188,'[1]Multi-Field'!$F$101="Drained"),BI188,IF(AND('[1]Multi-Field'!$E$101=[1]Lists!BF188,'[1]Multi-Field'!$F$101="undrained"),BH188,""))</f>
        <v/>
      </c>
      <c r="FF188" s="409" t="str">
        <f>IF(AND('[1]Multi-Field'!$E$102=[1]Lists!BF188,'[1]Multi-Field'!$F$102="Drained"),BI188,IF(AND('[1]Multi-Field'!$E$102=[1]Lists!BF188,'[1]Multi-Field'!$F$102="undrained"),BH188,""))</f>
        <v/>
      </c>
      <c r="FG188" s="409" t="str">
        <f>IF(AND('[1]Multi-Field'!$E$103=[1]Lists!BF188,'[1]Multi-Field'!$F$103="Drained"),BI188,IF(AND('[1]Multi-Field'!$E$103=[1]Lists!BF188,'[1]Multi-Field'!$F$103="undrained"),BH188,""))</f>
        <v/>
      </c>
      <c r="FH188" s="409" t="str">
        <f>IF(AND('[1]Multi-Field'!$E$104=[1]Lists!BF188,'[1]Multi-Field'!$F$104="Drained"),BI188,IF(AND('[1]Multi-Field'!$E$104=[1]Lists!BF188,'[1]Multi-Field'!$F$104="undrained"),BH188,""))</f>
        <v/>
      </c>
      <c r="FI188" s="409" t="str">
        <f>IF(AND('[1]Multi-Field'!$E$105=[1]Lists!BF188,'[1]Multi-Field'!$F$105="Drained"),BI188,IF(AND('[1]Multi-Field'!$E$105=[1]Lists!BF188,'[1]Multi-Field'!$F$105="undrained"),BH188,""))</f>
        <v/>
      </c>
      <c r="FJ188" s="409" t="str">
        <f>IF(AND('[1]Multi-Field'!$E$106=[1]Lists!BF188,'[1]Multi-Field'!$F$106="Drained"),BI188,IF(AND('[1]Multi-Field'!$E$106=[1]Lists!BF188,'[1]Multi-Field'!$F$106="undrained"),BH188,""))</f>
        <v/>
      </c>
      <c r="FK188" s="409" t="str">
        <f>IF(AND('[1]Multi-Field'!$E$107=[1]Lists!BF188,'[1]Multi-Field'!$F$107="Drained"),BI188,IF(AND('[1]Multi-Field'!$E$107=[1]Lists!BF188,'[1]Multi-Field'!$F$107="undrained"),BH188,""))</f>
        <v/>
      </c>
      <c r="FL188" s="409" t="str">
        <f>IF(AND('[1]Multi-Field'!$E$108=[1]Lists!BF188,'[1]Multi-Field'!$F$108="Drained"),BI188,IF(AND('[1]Multi-Field'!$E$108=[1]Lists!BF188,'[1]Multi-Field'!$F$108="undrained"),BH188,""))</f>
        <v/>
      </c>
      <c r="FM188" s="409" t="str">
        <f>IF(AND('[1]Multi-Field'!$E$109=[1]Lists!BF188,'[1]Multi-Field'!$F$109="Drained"),BI188,IF(AND('[1]Multi-Field'!$E$109=[1]Lists!BF188,'[1]Multi-Field'!$F$109="undrained"),BH188,""))</f>
        <v/>
      </c>
      <c r="FN188" s="409" t="str">
        <f>IF(AND('[1]Multi-Field'!$E$110=[1]Lists!BF188,'[1]Multi-Field'!$F$110="Drained"),BI188,IF(AND('[1]Multi-Field'!$E$110=[1]Lists!BF188,'[1]Multi-Field'!$F$110="undrained"),BH188,""))</f>
        <v/>
      </c>
      <c r="FO188" s="409" t="str">
        <f>IF(AND('[1]Multi-Field'!$E$111=[1]Lists!BF188,'[1]Multi-Field'!$F$111="Drained"),BI188,IF(AND('[1]Multi-Field'!$E$111=[1]Lists!BF188,'[1]Multi-Field'!$F$111="undrained"),BH188,""))</f>
        <v/>
      </c>
      <c r="FP188" s="409" t="str">
        <f>IF(AND('[1]Multi-Field'!$E$112=[1]Lists!BF188,'[1]Multi-Field'!$F$112="Drained"),BI188,IF(AND('[1]Multi-Field'!$E$112=[1]Lists!BF188,'[1]Multi-Field'!$F$112="undrained"),BH188,""))</f>
        <v/>
      </c>
      <c r="FQ188" s="409" t="str">
        <f>IF(AND('[1]Multi-Field'!$E$113=[1]Lists!BF188,'[1]Multi-Field'!$F$113="Drained"),BI188,IF(AND('[1]Multi-Field'!$E$113=[1]Lists!BF188,'[1]Multi-Field'!$F$113="undrained"),BH188,""))</f>
        <v/>
      </c>
      <c r="FR188" s="409" t="str">
        <f>IF(AND('[1]Multi-Field'!$E$114=[1]Lists!BF188,'[1]Multi-Field'!$F$114="Drained"),BI188,IF(AND('[1]Multi-Field'!$E$114=[1]Lists!BF188,'[1]Multi-Field'!$F$114="undrained"),BH188,""))</f>
        <v/>
      </c>
      <c r="FS188" s="409" t="str">
        <f>IF(AND('[1]Multi-Field'!$E$115=[1]Lists!BF188,'[1]Multi-Field'!$F$115="Drained"),BI188,IF(AND('[1]Multi-Field'!$E$115=[1]Lists!BF188,'[1]Multi-Field'!$F$115="undrained"),BH188,""))</f>
        <v/>
      </c>
      <c r="FT188" s="409" t="str">
        <f>IF(AND('[1]Multi-Field'!$E$116=[1]Lists!BF188,'[1]Multi-Field'!$F$116="Drained"),BI188,IF(AND('[1]Multi-Field'!$E$116=[1]Lists!BF188,'[1]Multi-Field'!$F$116="undrained"),BH188,""))</f>
        <v/>
      </c>
      <c r="FU188" s="409" t="str">
        <f>IF(AND('[1]Multi-Field'!$E$117=[1]Lists!BF188,'[1]Multi-Field'!$F$117="Drained"),BI188,IF(AND('[1]Multi-Field'!$E$117=[1]Lists!BF188,'[1]Multi-Field'!$F$117="undrained"),BH188,""))</f>
        <v/>
      </c>
      <c r="FV188" s="409" t="str">
        <f>IF(AND('[1]Multi-Field'!$E$118=[1]Lists!BF188,'[1]Multi-Field'!$F$118="Drained"),BI188,IF(AND('[1]Multi-Field'!$E$118=[1]Lists!BF188,'[1]Multi-Field'!$F$118="undrained"),BH188,""))</f>
        <v/>
      </c>
      <c r="FW188" s="409" t="str">
        <f>IF(AND('[1]Multi-Field'!$E$119=[1]Lists!BF188,'[1]Multi-Field'!$F$119="Drained"),BI188,IF(AND('[1]Multi-Field'!$E$119=[1]Lists!BF188,'[1]Multi-Field'!$F$119="undrained"),BH188,""))</f>
        <v/>
      </c>
      <c r="FX188" s="409" t="str">
        <f>IF(AND('[1]Multi-Field'!$E$120=[1]Lists!BF188,'[1]Multi-Field'!$F$120="Drained"),BI188,IF(AND('[1]Multi-Field'!$E$120=[1]Lists!BF188,'[1]Multi-Field'!$F$120="undrained"),BH188,""))</f>
        <v/>
      </c>
    </row>
    <row r="189" spans="1:180" ht="13.5" customHeight="1">
      <c r="A189" s="7" t="s">
        <v>276</v>
      </c>
      <c r="B189" s="7"/>
      <c r="C189" s="7"/>
      <c r="D189" s="8">
        <v>70</v>
      </c>
      <c r="E189" s="8">
        <f t="shared" si="27"/>
        <v>70</v>
      </c>
      <c r="F189" s="8">
        <f t="shared" si="28"/>
        <v>70</v>
      </c>
      <c r="G189" s="8">
        <v>70</v>
      </c>
      <c r="H189" s="8">
        <v>60</v>
      </c>
      <c r="I189" s="8">
        <f t="shared" si="32"/>
        <v>60</v>
      </c>
      <c r="J189" s="8">
        <f t="shared" si="33"/>
        <v>60</v>
      </c>
      <c r="K189" s="8">
        <v>60</v>
      </c>
      <c r="L189" s="8">
        <v>130</v>
      </c>
      <c r="M189" s="8">
        <f t="shared" si="29"/>
        <v>130</v>
      </c>
      <c r="N189" s="8">
        <f t="shared" si="30"/>
        <v>130</v>
      </c>
      <c r="O189" s="8">
        <v>130</v>
      </c>
      <c r="P189" s="391">
        <v>164</v>
      </c>
      <c r="Q189" s="394"/>
      <c r="R189" s="395" t="b">
        <f>IF(OR('Multi-Field'!AA166=Lists!$AC$42,'Multi-Field'!AA166=Lists!$AC$43),IF('Multi-Field'!Z166="x",(IF('Multi-Field'!AC166=Lists!$Q$11,Lists!$R$11,IF('Multi-Field'!AC166=Lists!$Q$12,Lists!$R$12,IF('Multi-Field'!AC166=Lists!$Q$13,Lists!$R$13,IF('Multi-Field'!AC166=Lists!$Q$14,Lists!$R$14))))),IF('Multi-Field'!X166="x",(IF('Multi-Field'!AC166=Lists!$Q$11,Lists!$S$11,IF('Multi-Field'!AC166=Lists!$Q$12,Lists!$S$12,IF('Multi-Field'!AC166=Lists!$Q$13,Lists!$S$13,IF('Multi-Field'!AC166=Lists!$Q$14,Lists!$S$14))))),IF('Multi-Field'!V166="x",(IF('Multi-Field'!AC166=Lists!$Q$11,Lists!$T$11,IF('Multi-Field'!AC166=Lists!$Q$12,Lists!$T$12,IF('Multi-Field'!AC166=Lists!$Q$13,Lists!$T$13,IF('Multi-Field'!AC166=Lists!$Q$14,Lists!$T$14))))),0))))</f>
        <v>0</v>
      </c>
      <c r="S189" s="395" t="str">
        <f t="shared" si="38"/>
        <v/>
      </c>
      <c r="T189" s="395"/>
      <c r="U189" s="396"/>
      <c r="AI189" s="384">
        <f>'[1]Multi-Field'!B185</f>
        <v>0</v>
      </c>
      <c r="AJ189" s="387" t="str">
        <f>IF(OR('[1]Multi-Field'!Q29=[1]Lists!$AC$42,'[1]Multi-Field'!Q29=[1]Lists!$AC$43),"x","")</f>
        <v/>
      </c>
      <c r="AK189" s="387" t="str">
        <f>IF(OR('[1]Multi-Field'!Q29=[1]Lists!$AC$6,'[1]Multi-Field'!Q29=$AC$2,'[1]Multi-Field'!Q29=$AC$4),"x","")</f>
        <v/>
      </c>
      <c r="AL189" s="387" t="str">
        <f>IF(OR('[1]Multi-Field'!Q29=[1]Lists!$AC$7,'[1]Multi-Field'!Q29=$AC$3,'[1]Multi-Field'!Q29=$AC$5),"x","")</f>
        <v/>
      </c>
      <c r="AM189" s="387" t="str">
        <f>IF(OR('[1]Multi-Field'!Q29=$AC$23,'[1]Multi-Field'!Q29=$AC$13,'[1]Multi-Field'!Q29=$AC$9,'[1]Multi-Field'!Q29=$AC$19,'[1]Multi-Field'!Q29=$AC$47),"x","")</f>
        <v/>
      </c>
      <c r="AN189" s="387" t="str">
        <f>IF(OR('[1]Multi-Field'!Q29=$AC$24,'[1]Multi-Field'!Q29=$AC$14,'[1]Multi-Field'!Q29=$AC$10,'[1]Multi-Field'!Q29=$AC$22,'[1]Multi-Field'!Q29=$AC$48),"x","")</f>
        <v/>
      </c>
      <c r="AO189" s="387" t="str">
        <f>IF(OR('[1]Multi-Field'!Q29=$AC$21,'[1]Multi-Field'!Q29=$AC$28,'[1]Multi-Field'!Q29=$AC$62,'[1]Multi-Field'!Q29=$AC$102,'[1]Multi-Field'!Q29=$AC$98),"x","")</f>
        <v>x</v>
      </c>
      <c r="AP189" s="387" t="str">
        <f>IF(OR('[1]Multi-Field'!Q29=$AC$25,'[1]Multi-Field'!Q29=$AC$63,'[1]Multi-Field'!Q29=$AC$85,'[1]Multi-Field'!Q29=$AC$87,'[1]Multi-Field'!Q29=$AC$92,'[1]Multi-Field'!Q29=$AC$93),"x","")</f>
        <v/>
      </c>
      <c r="AQ189" s="387" t="str">
        <f>IF(OR('[1]Multi-Field'!Q29=$AC$20,'[1]Multi-Field'!Q29=$AC$27,'[1]Multi-Field'!Q29=$AC$58,'[1]Multi-Field'!Q29=$AC$86,'[1]Multi-Field'!Q29=$AC$103,'[1]Multi-Field'!Q29=$AC$94),"x","")</f>
        <v/>
      </c>
      <c r="AR189" s="387" t="str">
        <f>IF(OR('[1]Multi-Field'!Q29=$AC$35,'[1]Multi-Field'!Q29=$AC$40,'[1]Multi-Field'!Q29=$AC$45,),"x","")</f>
        <v/>
      </c>
      <c r="AS189" s="387" t="str">
        <f>IF(OR('[1]Multi-Field'!Q29=$AC$36,'[1]Multi-Field'!Q29=$AC$41,'[1]Multi-Field'!Q29=$AC$46,),"x","")</f>
        <v/>
      </c>
      <c r="AT189" s="387" t="str">
        <f>IF(OR('[1]Multi-Field'!Q29=$AC$52,'[1]Multi-Field'!Q29=$AC$53,'[1]Multi-Field'!Q29=$AC$54,'[1]Multi-Field'!Q29=$AC$55,'[1]Multi-Field'!Q29=$AC$68,'[1]Multi-Field'!Q29=$AC$69,'[1]Multi-Field'!Q29=$AC$74,'[1]Multi-Field'!Q29=$AC$71,'[1]Multi-Field'!Q29=$AC$70),"x","")</f>
        <v/>
      </c>
      <c r="AU189" s="387" t="str">
        <f>IF('[1]Multi-Field'!Q29=$AC$72,"x","")</f>
        <v/>
      </c>
      <c r="AV189" s="387" t="str">
        <f>IF('[1]Multi-Field'!Q29=$AC$73,"x","")</f>
        <v/>
      </c>
      <c r="AW189" s="387" t="str">
        <f>IF('[1]Multi-Field'!Q29=$AC$83,"x","")</f>
        <v/>
      </c>
      <c r="AX189" s="387" t="str">
        <f>IF('[1]Multi-Field'!Q29=$AC$84,"x","")</f>
        <v/>
      </c>
      <c r="AY189" s="387" t="str">
        <f>IF('[1]Multi-Field'!Q29=$AC$97,"x","")</f>
        <v/>
      </c>
      <c r="AZ189" s="387" t="str">
        <f>IF('[1]Multi-Field'!Q29=$AC$99,"x","")</f>
        <v/>
      </c>
      <c r="BA189" s="387" t="str">
        <f>IF('[1]Multi-Field'!Q29=$AC$104,"x","")</f>
        <v/>
      </c>
      <c r="BB189" s="387" t="str">
        <f>IF('[1]Multi-Field'!Q29=$AC$105,"x","")</f>
        <v/>
      </c>
      <c r="BC189" s="388"/>
      <c r="BF189" s="411" t="s">
        <v>1355</v>
      </c>
      <c r="BG189" s="412">
        <v>4</v>
      </c>
      <c r="BH189" s="412">
        <v>5</v>
      </c>
      <c r="BI189" s="412">
        <v>5.5</v>
      </c>
      <c r="BJ189" s="409" t="e">
        <f>IF(AND('[1]Single Field'!#REF!=[1]Lists!BF189,'[1]Single Field'!#REF!="Drained"),"x",IF(AND('[1]Single Field'!#REF!=[1]Lists!BF189,'[1]Single Field'!#REF!="Undrained"),O,""))</f>
        <v>#REF!</v>
      </c>
      <c r="BK189" s="409" t="str">
        <f>IF(AND('[1]Multi-Field'!$E$3=[1]Lists!BF189,'[1]Multi-Field'!$F$3="Drained"),BI189,IF(AND('[1]Multi-Field'!$E$3=BF189,'[1]Multi-Field'!$F$3="undrained"),BH189,""))</f>
        <v/>
      </c>
      <c r="BL189" s="409" t="str">
        <f>IF(AND('[1]Multi-Field'!$E$4=BF189,'[1]Multi-Field'!$F$4="Drained"),BI189,IF(AND('[1]Multi-Field'!$E$4=BF189,'[1]Multi-Field'!$F$4="undrained"),BH189,""))</f>
        <v/>
      </c>
      <c r="BM189" s="409" t="str">
        <f>IF(AND('[1]Multi-Field'!$E$5=BF189,'[1]Multi-Field'!$F$5="Drained"),BI189,IF(AND('[1]Multi-Field'!$E$5=BF189,'[1]Multi-Field'!$F$5="undrained"),BH189,""))</f>
        <v/>
      </c>
      <c r="BN189" s="409" t="str">
        <f>IF(AND('[1]Multi-Field'!$E$6=BF189,'[1]Multi-Field'!$F$6="Drained"),BI189,IF(AND('[1]Multi-Field'!$E$6=BF189,'[1]Multi-Field'!$F$6="undrained"),BH189,""))</f>
        <v/>
      </c>
      <c r="BO189" s="409" t="str">
        <f>IF(AND('[1]Multi-Field'!$E$7=BF189,'[1]Multi-Field'!$F$7="Drained"),BI189,IF(AND('[1]Multi-Field'!$E$7=BF189,'[1]Multi-Field'!$F$7="undrained"),BH189,""))</f>
        <v/>
      </c>
      <c r="BP189" s="409" t="str">
        <f>IF(AND('[1]Multi-Field'!$E$8=BF189,'[1]Multi-Field'!$F$8="Drained"),BI189,IF(AND('[1]Multi-Field'!$E$8=BF189,'[1]Multi-Field'!$F$8="undrained"),BH189,""))</f>
        <v/>
      </c>
      <c r="BQ189" s="409" t="str">
        <f>IF(AND('[1]Multi-Field'!$E$9=BF189,'[1]Multi-Field'!$F$9="Drained"),BI189,IF(AND('[1]Multi-Field'!$E$9=BF189,'[1]Multi-Field'!$F$9="undrained"),BH189,""))</f>
        <v/>
      </c>
      <c r="BR189" s="409" t="str">
        <f>IF(AND('[1]Multi-Field'!$E$10=BF189,'[1]Multi-Field'!$F$10="Drained"),BI189,IF(AND('[1]Multi-Field'!$E$10=BF189,'[1]Multi-Field'!$F$10="undrained"),BH189,""))</f>
        <v/>
      </c>
      <c r="BS189" s="409" t="str">
        <f>IF(AND('[1]Multi-Field'!$E$11=BF189,'[1]Multi-Field'!$F$11="Drained"),BI189,IF(AND('[1]Multi-Field'!$E$11=BF189,'[1]Multi-Field'!$F$11="undrained"),BH189,""))</f>
        <v/>
      </c>
      <c r="BT189" s="409" t="str">
        <f>IF(AND('[1]Multi-Field'!$E$12=BF189,'[1]Multi-Field'!$F$12="Drained"),BI189,IF(AND('[1]Multi-Field'!$E$12=BF189,'[1]Multi-Field'!$F$12="undrained"),BH189,""))</f>
        <v/>
      </c>
      <c r="BU189" s="409" t="str">
        <f>IF(AND('[1]Multi-Field'!$E$13=BF189,'[1]Multi-Field'!$F$13="Drained"),BI189,IF(AND('[1]Multi-Field'!$E$3=BF189,'[1]Multi-Field'!$F$13="undrained"),BH189,""))</f>
        <v/>
      </c>
      <c r="BV189" s="409" t="str">
        <f>IF(AND('[1]Multi-Field'!$E$14=BF189,'[1]Multi-Field'!$F$14="Drained"),BI189,IF(AND('[1]Multi-Field'!$E$14=BF189,'[1]Multi-Field'!$F$14="undrained"),BH189,""))</f>
        <v/>
      </c>
      <c r="BW189" s="409" t="str">
        <f>IF(AND('[1]Multi-Field'!$E$15=BF189,'[1]Multi-Field'!$F$15="Drained"),BI189,IF(AND('[1]Multi-Field'!$E$15=BF189,'[1]Multi-Field'!$F$15="undrained"),BH189,""))</f>
        <v/>
      </c>
      <c r="BX189" s="409" t="str">
        <f>IF(AND('[1]Multi-Field'!$E$16=[1]Lists!BF189,'[1]Multi-Field'!$F$16="Drained"),BI189,IF(AND('[1]Multi-Field'!$E$16=[1]Lists!BF189,'[1]Multi-Field'!$F$16="undrained"),BH189,""))</f>
        <v/>
      </c>
      <c r="BY189" s="409" t="str">
        <f>IF(AND('[1]Multi-Field'!$E$17=[1]Lists!BF189,'[1]Multi-Field'!$F$17="Drained"),BI189,IF(AND('[1]Multi-Field'!$E$17=[1]Lists!BF189,'[1]Multi-Field'!$F$17="undrained"),BH189,""))</f>
        <v/>
      </c>
      <c r="BZ189" s="409" t="str">
        <f>IF(AND('[1]Multi-Field'!$E$18=[1]Lists!BF189,'[1]Multi-Field'!$F$18="Drained"),BI189,IF(AND('[1]Multi-Field'!$E$18=[1]Lists!BF189,'[1]Multi-Field'!$F$18="undrained"),BH189,""))</f>
        <v/>
      </c>
      <c r="CA189" s="409" t="str">
        <f>IF(AND('[1]Multi-Field'!$E$19=[1]Lists!BF189,'[1]Multi-Field'!$F$19="Drained"),BI189,IF(AND('[1]Multi-Field'!$E$19=[1]Lists!BF189,'[1]Multi-Field'!$F$19="undrained"),BH189,""))</f>
        <v/>
      </c>
      <c r="CB189" s="409" t="str">
        <f>IF(AND('[1]Multi-Field'!$E$20=[1]Lists!BF189,'[1]Multi-Field'!$F$20="Drained"),BI189,IF(AND('[1]Multi-Field'!$E$20=[1]Lists!BF189,'[1]Multi-Field'!$F$20="undrained"),BH189,""))</f>
        <v/>
      </c>
      <c r="CC189" s="409" t="str">
        <f>IF(AND('[1]Multi-Field'!$E$21=[1]Lists!BF189,'[1]Multi-Field'!$F$21="Drained"),BI189,IF(AND('[1]Multi-Field'!$E$21=[1]Lists!BF189,'[1]Multi-Field'!$F$21="undrained"),BH189,""))</f>
        <v/>
      </c>
      <c r="CD189" s="409" t="str">
        <f>IF(AND('[1]Multi-Field'!$E$22=[1]Lists!BF189,'[1]Multi-Field'!$F$22="Drained"),BI189,IF(AND('[1]Multi-Field'!$E$22=[1]Lists!BF189,'[1]Multi-Field'!$F$22="undrained"),BH189,""))</f>
        <v/>
      </c>
      <c r="CE189" s="409" t="str">
        <f>IF(AND('[1]Multi-Field'!$E$23=[1]Lists!BF189,'[1]Multi-Field'!$F$23="Drained"),BI189,IF(AND('[1]Multi-Field'!$E$23=[1]Lists!BF189,'[1]Multi-Field'!$F$23="undrained"),BH189,""))</f>
        <v/>
      </c>
      <c r="CF189" s="409" t="str">
        <f>IF(AND('[1]Multi-Field'!$E$24=[1]Lists!BF189,'[1]Multi-Field'!$F$24="Drained"),BI189,IF(AND('[1]Multi-Field'!$E$24=[1]Lists!BF189,'[1]Multi-Field'!$F$24="undrained"),BH189,""))</f>
        <v/>
      </c>
      <c r="CG189" s="409" t="str">
        <f>IF(AND('[1]Multi-Field'!$E$25=[1]Lists!BF189,'[1]Multi-Field'!$F$25="Drained"),BI189,IF(AND('[1]Multi-Field'!$E$25=[1]Lists!BF189,'[1]Multi-Field'!$F$25="undrained"),BH189,""))</f>
        <v/>
      </c>
      <c r="CH189" s="409" t="str">
        <f>IF(AND('[1]Multi-Field'!$E$26=[1]Lists!BF189,'[1]Multi-Field'!$F$26="Drained"),BI189,IF(AND('[1]Multi-Field'!$E$26=[1]Lists!BF189,'[1]Multi-Field'!$F$26="undrained"),BH189,""))</f>
        <v/>
      </c>
      <c r="CI189" s="409" t="str">
        <f>IF(AND('[1]Multi-Field'!$E$27=[1]Lists!BF189,'[1]Multi-Field'!$F$27="Drained"),BI189,IF(AND('[1]Multi-Field'!$E$27=[1]Lists!BF189,'[1]Multi-Field'!$F$27="undrained"),BH189,""))</f>
        <v/>
      </c>
      <c r="CJ189" s="409" t="str">
        <f>IF(AND('[1]Multi-Field'!$E$28=[1]Lists!BF189,'[1]Multi-Field'!$F$28="Drained"),BI189,IF(AND('[1]Multi-Field'!$E$28=[1]Lists!BF189,'[1]Multi-Field'!$F$28="undrained"),BH189,""))</f>
        <v/>
      </c>
      <c r="CK189" s="409" t="str">
        <f>IF(AND('[1]Multi-Field'!$E$29=[1]Lists!BF189,'[1]Multi-Field'!$F$29="Drained"),BI189,IF(AND('[1]Multi-Field'!$E$29=[1]Lists!BF189,'[1]Multi-Field'!$F$29="undrained"),BH189,""))</f>
        <v/>
      </c>
      <c r="CL189" s="409" t="str">
        <f>IF(AND('[1]Multi-Field'!$E$30=[1]Lists!BF189,'[1]Multi-Field'!$F$30="Drained"),BI189,IF(AND('[1]Multi-Field'!$E$30=[1]Lists!BF189,'[1]Multi-Field'!$F$30="undrained"),BH189,""))</f>
        <v/>
      </c>
      <c r="CM189" s="409" t="str">
        <f>IF(AND('[1]Multi-Field'!$E$31=[1]Lists!BF189,'[1]Multi-Field'!$F$31="Drained"),BI189,IF(AND('[1]Multi-Field'!$E$31=[1]Lists!BF189,'[1]Multi-Field'!$F$31="undrained"),BH189,""))</f>
        <v/>
      </c>
      <c r="CN189" s="409" t="str">
        <f>IF(AND('[1]Multi-Field'!$E$32=[1]Lists!BF189,'[1]Multi-Field'!$F$32="Drained"),BI189,IF(AND('[1]Multi-Field'!$E$32=[1]Lists!BF189,'[1]Multi-Field'!$F$32="undrained"),BH189,""))</f>
        <v/>
      </c>
      <c r="CO189" s="409" t="str">
        <f>IF(AND('[1]Multi-Field'!$E$33=[1]Lists!BF189,'[1]Multi-Field'!$F$33="Drained"),BI189,IF(AND('[1]Multi-Field'!$E$33=[1]Lists!BF189,'[1]Multi-Field'!$F$33="undrained"),BH189,""))</f>
        <v/>
      </c>
      <c r="CP189" s="409" t="str">
        <f>IF(AND('[1]Multi-Field'!$E$34=[1]Lists!BF189,'[1]Multi-Field'!$F$34="Drained"),BI189,IF(AND('[1]Multi-Field'!$E$34=[1]Lists!BF189,'[1]Multi-Field'!$F$34="undrained"),BH189,""))</f>
        <v/>
      </c>
      <c r="CQ189" s="409" t="str">
        <f>IF(AND('[1]Multi-Field'!$E$35=[1]Lists!BF189,'[1]Multi-Field'!$F$35="Drained"),BI189,IF(AND('[1]Multi-Field'!$E$35=[1]Lists!BF189,'[1]Multi-Field'!$F$35="undrained"),BH189,""))</f>
        <v/>
      </c>
      <c r="CR189" s="409" t="str">
        <f>IF(AND('[1]Multi-Field'!$E$36=[1]Lists!BF189,'[1]Multi-Field'!$F$36="Drained"),BI189,IF(AND('[1]Multi-Field'!$E$36=[1]Lists!BF189,'[1]Multi-Field'!$F$36="undrained"),BH189,""))</f>
        <v/>
      </c>
      <c r="CS189" s="409" t="str">
        <f>IF(AND('[1]Multi-Field'!$E$37=[1]Lists!BF189,'[1]Multi-Field'!$F$37="Drained"),BI189,IF(AND('[1]Multi-Field'!$E$37=[1]Lists!BF189,'[1]Multi-Field'!$F$37="undrained"),BH189,""))</f>
        <v/>
      </c>
      <c r="CT189" s="409" t="str">
        <f>IF(AND('[1]Multi-Field'!$E$38=[1]Lists!BF189,'[1]Multi-Field'!$F$38="Drained"),BI189,IF(AND('[1]Multi-Field'!$E$38=[1]Lists!BF189,'[1]Multi-Field'!$F$38="undrained"),BH189,""))</f>
        <v/>
      </c>
      <c r="CU189" s="409" t="str">
        <f>IF(AND('[1]Multi-Field'!$E$39=[1]Lists!BF189,'[1]Multi-Field'!$F$39="Drained"),BI189,IF(AND('[1]Multi-Field'!$E$39=[1]Lists!BF189,'[1]Multi-Field'!$F$39="undrained"),BH189,""))</f>
        <v/>
      </c>
      <c r="CV189" s="409" t="str">
        <f>IF(AND('[1]Multi-Field'!$E$40=[1]Lists!BF189,'[1]Multi-Field'!$F$40="Drained"),BI189,IF(AND('[1]Multi-Field'!$E$40=[1]Lists!BF189,'[1]Multi-Field'!$F$40="undrained"),BH189,""))</f>
        <v/>
      </c>
      <c r="CW189" s="409" t="str">
        <f>IF(AND('[1]Multi-Field'!$E$41=[1]Lists!BF189,'[1]Multi-Field'!$F$40="Drained"),BI189,IF(AND('[1]Multi-Field'!$E$40=[1]Lists!BF189,'[1]Multi-Field'!$F$40="undrained"),BH189,""))</f>
        <v/>
      </c>
      <c r="CX189" s="409" t="str">
        <f>IF(AND('[1]Multi-Field'!$E$42=[1]Lists!BF189,'[1]Multi-Field'!$F$42="Drained"),BI189,IF(AND('[1]Multi-Field'!$E$42=[1]Lists!BF189,'[1]Multi-Field'!$F$42="undrained"),BH189,""))</f>
        <v/>
      </c>
      <c r="CY189" s="409" t="str">
        <f>IF(AND('[1]Multi-Field'!$E$43=[1]Lists!BF189,'[1]Multi-Field'!$F$43="Drained"),BI189,IF(AND('[1]Multi-Field'!$E$43=[1]Lists!BF189,'[1]Multi-Field'!$F$43="undrained"),BH189,""))</f>
        <v/>
      </c>
      <c r="CZ189" s="409" t="str">
        <f>IF(AND('[1]Multi-Field'!$E$44=[1]Lists!BF189,'[1]Multi-Field'!$F$44="Drained"),BI189,IF(AND('[1]Multi-Field'!$E$44=[1]Lists!BF189,'[1]Multi-Field'!$F$44="undrained"),BH189,""))</f>
        <v/>
      </c>
      <c r="DA189" s="409" t="str">
        <f>IF(AND('[1]Multi-Field'!$E$45=[1]Lists!BF189,'[1]Multi-Field'!$F$45="Drained"),BI189,IF(AND('[1]Multi-Field'!$E$45=[1]Lists!BF189,'[1]Multi-Field'!$F$45="undrained"),BH189,""))</f>
        <v/>
      </c>
      <c r="DB189" s="409" t="str">
        <f>IF(AND('[1]Multi-Field'!$E$46=[1]Lists!BF189,'[1]Multi-Field'!$F$46="Drained"),BI189,IF(AND('[1]Multi-Field'!$E$46=[1]Lists!BF189,'[1]Multi-Field'!$F$46="undrained"),BH189,""))</f>
        <v/>
      </c>
      <c r="DC189" s="409" t="str">
        <f>IF(AND('[1]Multi-Field'!$E$47=[1]Lists!BF189,'[1]Multi-Field'!$F$47="Drained"),BI189,IF(AND('[1]Multi-Field'!$E$47=[1]Lists!BF189,'[1]Multi-Field'!$F$47="undrained"),BH189,""))</f>
        <v/>
      </c>
      <c r="DD189" s="409" t="str">
        <f>IF(AND('[1]Multi-Field'!$E$48=[1]Lists!BF189,'[1]Multi-Field'!$F$48="Drained"),BI189,IF(AND('[1]Multi-Field'!$E$48=[1]Lists!BF189,'[1]Multi-Field'!$F$48="undrained"),BH189,""))</f>
        <v/>
      </c>
      <c r="DE189" s="409" t="str">
        <f>IF(AND('[1]Multi-Field'!$E$49=[1]Lists!BF189,'[1]Multi-Field'!$F$49="Drained"),BI189,IF(AND('[1]Multi-Field'!$E$49=[1]Lists!BF189,'[1]Multi-Field'!$F$9="undrained"),BH189,""))</f>
        <v/>
      </c>
      <c r="DF189" s="409" t="str">
        <f>IF(AND('[1]Multi-Field'!$E$50=[1]Lists!BF189,'[1]Multi-Field'!$F$50="Drained"),BI189,IF(AND('[1]Multi-Field'!$E$50=[1]Lists!BF189,'[1]Multi-Field'!$F$50="undrained"),BH189,""))</f>
        <v/>
      </c>
      <c r="DG189" s="409" t="str">
        <f>IF(AND('[1]Multi-Field'!$E$51=[1]Lists!BF189,'[1]Multi-Field'!$F$51="Drained"),BI189,IF(AND('[1]Multi-Field'!$E$51=[1]Lists!BF189,'[1]Multi-Field'!$F$51="undrained"),BH189,""))</f>
        <v/>
      </c>
      <c r="DH189" s="409" t="str">
        <f>IF(AND('[1]Multi-Field'!$E$52=[1]Lists!BF189,'[1]Multi-Field'!$F$52="Drained"),BI189,IF(AND('[1]Multi-Field'!$E$52=[1]Lists!BF189,'[1]Multi-Field'!$F$52="undrained"),BH189,""))</f>
        <v/>
      </c>
      <c r="DI189" s="409" t="str">
        <f>IF(AND('[1]Multi-Field'!$E$53=[1]Lists!BF189,'[1]Multi-Field'!$F$53="Drained"),BI189,IF(AND('[1]Multi-Field'!$E$53=[1]Lists!BF189,'[1]Multi-Field'!$F$53="undrained"),BH189,""))</f>
        <v/>
      </c>
      <c r="DJ189" s="409" t="str">
        <f>IF(AND('[1]Multi-Field'!$E$54=[1]Lists!BF189,'[1]Multi-Field'!$F$54="Drained"),BI189,IF(AND('[1]Multi-Field'!$E$54=[1]Lists!BF189,'[1]Multi-Field'!$F$54="undrained"),BH189,""))</f>
        <v/>
      </c>
      <c r="DK189" s="409" t="str">
        <f>IF(AND('[1]Multi-Field'!$E$55=[1]Lists!BF189,'[1]Multi-Field'!$F$55="Drained"),BI189,IF(AND('[1]Multi-Field'!$E$55=[1]Lists!BF189,'[1]Multi-Field'!$F$55="undrained"),BH189,""))</f>
        <v/>
      </c>
      <c r="DL189" s="409" t="str">
        <f>IF(AND('[1]Multi-Field'!$E$56=[1]Lists!BF189,'[1]Multi-Field'!$F$56="Drained"),BI189,IF(AND('[1]Multi-Field'!$E$56=[1]Lists!BF189,'[1]Multi-Field'!$F$56="undrained"),BH189,""))</f>
        <v/>
      </c>
      <c r="DM189" s="409" t="str">
        <f>IF(AND('[1]Multi-Field'!$E$57=[1]Lists!BF189,'[1]Multi-Field'!$F$57="Drained"),BI189,IF(AND('[1]Multi-Field'!$E$57=[1]Lists!BF189,'[1]Multi-Field'!$F$57="undrained"),BH189,""))</f>
        <v/>
      </c>
      <c r="DN189" s="409" t="str">
        <f>IF(AND('[1]Multi-Field'!$E$58=[1]Lists!BF189,'[1]Multi-Field'!$F$58="Drained"),BI189,IF(AND('[1]Multi-Field'!$E$58=[1]Lists!BF189,'[1]Multi-Field'!$F$58="undrained"),BH189,""))</f>
        <v/>
      </c>
      <c r="DO189" s="409" t="str">
        <f>IF(AND('[1]Multi-Field'!$E$59=[1]Lists!BF189,'[1]Multi-Field'!$F$59="Drained"),BI189,IF(AND('[1]Multi-Field'!$E$59=[1]Lists!BF189,'[1]Multi-Field'!$F$59="undrained"),BH189,""))</f>
        <v/>
      </c>
      <c r="DP189" s="409" t="str">
        <f>IF(AND('[1]Multi-Field'!$E$60=[1]Lists!BF189,'[1]Multi-Field'!$F$60="Drained"),BI189,IF(AND('[1]Multi-Field'!$E$60=[1]Lists!BF189,'[1]Multi-Field'!$F$60="undrained"),BH189,""))</f>
        <v/>
      </c>
      <c r="DQ189" s="409" t="str">
        <f>IF(AND('[1]Multi-Field'!$E$61=[1]Lists!BF189,'[1]Multi-Field'!$F$61="Drained"),BI189,IF(AND('[1]Multi-Field'!$E$61=[1]Lists!BF189,'[1]Multi-Field'!$F$61="undrained"),BH189,""))</f>
        <v/>
      </c>
      <c r="DR189" s="409" t="str">
        <f>IF(AND('[1]Multi-Field'!$E$62=[1]Lists!BF189,'[1]Multi-Field'!$F$62="Drained"),BI189,IF(AND('[1]Multi-Field'!$E$62=[1]Lists!BF189,'[1]Multi-Field'!$F$62="undrained"),BH189,""))</f>
        <v/>
      </c>
      <c r="DS189" s="409" t="str">
        <f>IF(AND('[1]Multi-Field'!$E$63=[1]Lists!BF189,'[1]Multi-Field'!$F$63="Drained"),BI189,IF(AND('[1]Multi-Field'!$E$63=[1]Lists!BF189,'[1]Multi-Field'!$F$63="undrained"),BH189,""))</f>
        <v/>
      </c>
      <c r="DT189" s="409" t="str">
        <f>IF(AND('[1]Multi-Field'!$E$64=[1]Lists!BF189,'[1]Multi-Field'!$F$64="Drained"),BI189,IF(AND('[1]Multi-Field'!$E$64=[1]Lists!BF189,'[1]Multi-Field'!$F$64="undrained"),BH189,""))</f>
        <v/>
      </c>
      <c r="DU189" s="409" t="str">
        <f>IF(AND('[1]Multi-Field'!$E$65=[1]Lists!BF189,'[1]Multi-Field'!$F$65="Drained"),BI189,IF(AND('[1]Multi-Field'!$E$65=[1]Lists!BF189,'[1]Multi-Field'!$F$65="undrained"),BH189,""))</f>
        <v/>
      </c>
      <c r="DV189" s="409" t="str">
        <f>IF(AND('[1]Multi-Field'!$E$66=[1]Lists!BF189,'[1]Multi-Field'!$F$66="Drained"),BI189,IF(AND('[1]Multi-Field'!$E$66=[1]Lists!BF189,'[1]Multi-Field'!$F$66="undrained"),BH189,""))</f>
        <v/>
      </c>
      <c r="DW189" s="409" t="str">
        <f>IF(AND('[1]Multi-Field'!$E$67=[1]Lists!BF189,'[1]Multi-Field'!$F$67="Drained"),BI189,IF(AND('[1]Multi-Field'!$E$67=[1]Lists!BF189,'[1]Multi-Field'!$F$67="undrained"),BH189,""))</f>
        <v/>
      </c>
      <c r="DX189" s="409" t="str">
        <f>IF(AND('[1]Multi-Field'!$E$68=[1]Lists!BF189,'[1]Multi-Field'!$F$68="Drained"),BI189,IF(AND('[1]Multi-Field'!$E$68=[1]Lists!BF189,'[1]Multi-Field'!$F$68="undrained"),BH189,""))</f>
        <v/>
      </c>
      <c r="DY189" s="409" t="str">
        <f>IF(AND('[1]Multi-Field'!$E$69=[1]Lists!BF189,'[1]Multi-Field'!$F$69="Drained"),BI189,IF(AND('[1]Multi-Field'!$E$69=[1]Lists!BF189,'[1]Multi-Field'!$F$69="undrained"),BH189,""))</f>
        <v/>
      </c>
      <c r="DZ189" s="409" t="str">
        <f>IF(AND('[1]Multi-Field'!$E$70=[1]Lists!BF189,'[1]Multi-Field'!$F$70="Drained"),BI189,IF(AND('[1]Multi-Field'!$E$70=[1]Lists!BF189,'[1]Multi-Field'!$F$70="undrained"),BH189,""))</f>
        <v/>
      </c>
      <c r="EA189" s="409" t="str">
        <f>IF(AND('[1]Multi-Field'!$E$71=[1]Lists!BF189,'[1]Multi-Field'!$F$71="Drained"),BI189,IF(AND('[1]Multi-Field'!$E$71=[1]Lists!BF189,'[1]Multi-Field'!$F$71="undrained"),BH189,""))</f>
        <v/>
      </c>
      <c r="EB189" s="409" t="str">
        <f>IF(AND('[1]Multi-Field'!$E$72=[1]Lists!BF189,'[1]Multi-Field'!$F$72="Drained"),BI189,IF(AND('[1]Multi-Field'!$E$72=[1]Lists!BF189,'[1]Multi-Field'!$F$72="undrained"),BH189,""))</f>
        <v/>
      </c>
      <c r="EC189" s="409" t="str">
        <f>IF(AND('[1]Multi-Field'!$E$73=[1]Lists!BF189,'[1]Multi-Field'!$F$73="Drained"),BI189,IF(AND('[1]Multi-Field'!$E$73=[1]Lists!BF189,'[1]Multi-Field'!$F$73="undrained"),BH189,""))</f>
        <v/>
      </c>
      <c r="ED189" s="409" t="str">
        <f>IF(AND('[1]Multi-Field'!$E$74=[1]Lists!BF189,'[1]Multi-Field'!$F$74="Drained"),BI189,IF(AND('[1]Multi-Field'!$E$74=[1]Lists!BF189,'[1]Multi-Field'!$F$74="undrained"),BH189,""))</f>
        <v/>
      </c>
      <c r="EE189" s="409" t="str">
        <f>IF(AND('[1]Multi-Field'!$E$75=[1]Lists!BF189,'[1]Multi-Field'!$F$75="Drained"),BI189,IF(AND('[1]Multi-Field'!$E$75=[1]Lists!BF189,'[1]Multi-Field'!$F$75="undrained"),BH189,""))</f>
        <v/>
      </c>
      <c r="EF189" s="409" t="str">
        <f>IF(AND('[1]Multi-Field'!$E$76=[1]Lists!BF189,'[1]Multi-Field'!$F$76="Drained"),BI189,IF(AND('[1]Multi-Field'!$E$76=[1]Lists!BF189,'[1]Multi-Field'!$F$6="undrained"),BH189,""))</f>
        <v/>
      </c>
      <c r="EG189" s="409" t="str">
        <f>IF(AND('[1]Multi-Field'!$E$77=[1]Lists!BF189,'[1]Multi-Field'!$F$77="Drained"),BI189,IF(AND('[1]Multi-Field'!$E$77=[1]Lists!BF189,'[1]Multi-Field'!$F$77="undrained"),BH189,""))</f>
        <v/>
      </c>
      <c r="EH189" s="409" t="str">
        <f>IF(AND('[1]Multi-Field'!$E$78=[1]Lists!BF189,'[1]Multi-Field'!$F$78="Drained"),BI189,IF(AND('[1]Multi-Field'!$E$78=[1]Lists!BF189,'[1]Multi-Field'!$F$78="undrained"),BH189,""))</f>
        <v/>
      </c>
      <c r="EI189" s="409" t="str">
        <f>IF(AND('[1]Multi-Field'!$E$79=[1]Lists!BF189,'[1]Multi-Field'!$F$79="Drained"),BI189,IF(AND('[1]Multi-Field'!$E$79=[1]Lists!BF189,'[1]Multi-Field'!$F$79="undrained"),BH189,""))</f>
        <v/>
      </c>
      <c r="EJ189" s="409" t="str">
        <f>IF(AND('[1]Multi-Field'!$E$80=[1]Lists!BF189,'[1]Multi-Field'!$F$80="Drained"),BI189,IF(AND('[1]Multi-Field'!$E$80=[1]Lists!BF189,'[1]Multi-Field'!$F$80="undrained"),BH189,""))</f>
        <v/>
      </c>
      <c r="EK189" s="409" t="str">
        <f>IF(AND('[1]Multi-Field'!$E$81=[1]Lists!BF189,'[1]Multi-Field'!$F$81="Drained"),BI189,IF(AND('[1]Multi-Field'!$E$81=[1]Lists!BF189,'[1]Multi-Field'!$F$81="undrained"),BH189,""))</f>
        <v/>
      </c>
      <c r="EL189" s="409" t="str">
        <f>IF(AND('[1]Multi-Field'!$E$82=[1]Lists!BF189,'[1]Multi-Field'!$F$82="Drained"),BI189,IF(AND('[1]Multi-Field'!$E$82=[1]Lists!BF189,'[1]Multi-Field'!$F$82="undrained"),BH189,""))</f>
        <v/>
      </c>
      <c r="EM189" s="409" t="str">
        <f>IF(AND('[1]Multi-Field'!$E$83=[1]Lists!BF189,'[1]Multi-Field'!$F$83="Drained"),BI189,IF(AND('[1]Multi-Field'!$E$83=[1]Lists!BF189,'[1]Multi-Field'!$F$83="undrained"),BH189,""))</f>
        <v/>
      </c>
      <c r="EN189" s="409" t="str">
        <f>IF(AND('[1]Multi-Field'!$E$84=[1]Lists!BF189,'[1]Multi-Field'!$F$84="Drained"),BI189,IF(AND('[1]Multi-Field'!$E$84=[1]Lists!BF189,'[1]Multi-Field'!$F$84="undrained"),BH189,""))</f>
        <v/>
      </c>
      <c r="EO189" s="409" t="str">
        <f>IF(AND('[1]Multi-Field'!$E$85=[1]Lists!BF189,'[1]Multi-Field'!$F$85="Drained"),BI189,IF(AND('[1]Multi-Field'!$E$85=[1]Lists!BF189,'[1]Multi-Field'!$F$85="undrained"),BH189,""))</f>
        <v/>
      </c>
      <c r="EP189" s="409" t="str">
        <f>IF(AND('[1]Multi-Field'!$E$86=[1]Lists!BF189,'[1]Multi-Field'!$F$86="Drained"),BI189,IF(AND('[1]Multi-Field'!$E$86=[1]Lists!BF189,'[1]Multi-Field'!$F$86="undrained"),BH189,""))</f>
        <v/>
      </c>
      <c r="EQ189" s="409" t="str">
        <f>IF(AND('[1]Multi-Field'!$E$87=[1]Lists!BF189,'[1]Multi-Field'!$F$87="Drained"),BI189,IF(AND('[1]Multi-Field'!$E$87=[1]Lists!BF189,'[1]Multi-Field'!$F$87="undrained"),BH189,""))</f>
        <v/>
      </c>
      <c r="ER189" s="409" t="str">
        <f>IF(AND('[1]Multi-Field'!$E$88=[1]Lists!BF189,'[1]Multi-Field'!$F$88="Drained"),BI189,IF(AND('[1]Multi-Field'!$E$88=[1]Lists!BF189,'[1]Multi-Field'!$F$88="undrained"),BH189,""))</f>
        <v/>
      </c>
      <c r="ES189" s="409" t="str">
        <f>IF(AND('[1]Multi-Field'!$E$89=[1]Lists!BF189,'[1]Multi-Field'!$F$89="Drained"),BI189,IF(AND('[1]Multi-Field'!$E$89=[1]Lists!BF189,'[1]Multi-Field'!$F$89="undrained"),BH189,""))</f>
        <v/>
      </c>
      <c r="ET189" s="409" t="str">
        <f>IF(AND('[1]Multi-Field'!$E$90=[1]Lists!BF189,'[1]Multi-Field'!$F$90="Drained"),BI189,IF(AND('[1]Multi-Field'!$E$90=[1]Lists!BF189,'[1]Multi-Field'!$F$90="undrained"),BH189,""))</f>
        <v/>
      </c>
      <c r="EU189" s="409" t="str">
        <f>IF(AND('[1]Multi-Field'!$E$91=[1]Lists!BF189,'[1]Multi-Field'!$F$91="Drained"),BI189,IF(AND('[1]Multi-Field'!$E$91=[1]Lists!BF189,'[1]Multi-Field'!$F$91="undrained"),BH189,""))</f>
        <v/>
      </c>
      <c r="EV189" s="409" t="str">
        <f>IF(AND('[1]Multi-Field'!$E$92=[1]Lists!BF189,'[1]Multi-Field'!$F$92="Drained"),BI189,IF(AND('[1]Multi-Field'!$E$92=[1]Lists!BF189,'[1]Multi-Field'!$F$92="undrained"),BH189,""))</f>
        <v/>
      </c>
      <c r="EW189" s="409" t="str">
        <f>IF(AND('[1]Multi-Field'!$E$93=[1]Lists!BF189,'[1]Multi-Field'!$F$93="Drained"),BI189,IF(AND('[1]Multi-Field'!$E$93=[1]Lists!BF189,'[1]Multi-Field'!$F$93="undrained"),BH189,""))</f>
        <v/>
      </c>
      <c r="EX189" s="409" t="str">
        <f>IF(AND('[1]Multi-Field'!$E$94=[1]Lists!BF189,'[1]Multi-Field'!$F$94="Drained"),BI189,IF(AND('[1]Multi-Field'!$E$94=[1]Lists!BF189,'[1]Multi-Field'!$F$94="undrained"),BH189,""))</f>
        <v/>
      </c>
      <c r="EY189" s="409" t="str">
        <f>IF(AND('[1]Multi-Field'!$E$95=[1]Lists!BF189,'[1]Multi-Field'!$F$95="Drained"),BI189,IF(AND('[1]Multi-Field'!$E$95=[1]Lists!BF189,'[1]Multi-Field'!$F$95="undrained"),BH189,""))</f>
        <v/>
      </c>
      <c r="EZ189" s="409" t="str">
        <f>IF(AND('[1]Multi-Field'!$E$96=[1]Lists!BF189,'[1]Multi-Field'!$F$96="Drained"),BI189,IF(AND('[1]Multi-Field'!$E$96=[1]Lists!BF189,'[1]Multi-Field'!$F$96="undrained"),BH189,""))</f>
        <v/>
      </c>
      <c r="FA189" s="409" t="str">
        <f>IF(AND('[1]Multi-Field'!$E$97=[1]Lists!BF189,'[1]Multi-Field'!$F$97="Drained"),BI189,IF(AND('[1]Multi-Field'!$E$97=[1]Lists!BF189,'[1]Multi-Field'!$F$97="undrained"),BH189,""))</f>
        <v/>
      </c>
      <c r="FB189" s="409" t="str">
        <f>IF(AND('[1]Multi-Field'!$E$98=[1]Lists!BF189,'[1]Multi-Field'!$F$98="Drained"),BI189,IF(AND('[1]Multi-Field'!$E$98=[1]Lists!BF189,'[1]Multi-Field'!$F$98="undrained"),BH189,""))</f>
        <v/>
      </c>
      <c r="FC189" s="409" t="str">
        <f>IF(AND('[1]Multi-Field'!$E$99=[1]Lists!BF189,'[1]Multi-Field'!$F$99="Drained"),BI189,IF(AND('[1]Multi-Field'!$E$99=[1]Lists!BF189,'[1]Multi-Field'!$F$99="undrained"),BH189,""))</f>
        <v/>
      </c>
      <c r="FD189" s="409" t="str">
        <f>IF(AND('[1]Multi-Field'!$E$100=[1]Lists!BF189,'[1]Multi-Field'!$F$100="Drained"),BI189,IF(AND('[1]Multi-Field'!$E$100=[1]Lists!BF189,'[1]Multi-Field'!$F$100="undrained"),BH189,""))</f>
        <v/>
      </c>
      <c r="FE189" s="409" t="str">
        <f>IF(AND('[1]Multi-Field'!$E$101=[1]Lists!BF189,'[1]Multi-Field'!$F$101="Drained"),BI189,IF(AND('[1]Multi-Field'!$E$101=[1]Lists!BF189,'[1]Multi-Field'!$F$101="undrained"),BH189,""))</f>
        <v/>
      </c>
      <c r="FF189" s="409" t="str">
        <f>IF(AND('[1]Multi-Field'!$E$102=[1]Lists!BF189,'[1]Multi-Field'!$F$102="Drained"),BI189,IF(AND('[1]Multi-Field'!$E$102=[1]Lists!BF189,'[1]Multi-Field'!$F$102="undrained"),BH189,""))</f>
        <v/>
      </c>
      <c r="FG189" s="409" t="str">
        <f>IF(AND('[1]Multi-Field'!$E$103=[1]Lists!BF189,'[1]Multi-Field'!$F$103="Drained"),BI189,IF(AND('[1]Multi-Field'!$E$103=[1]Lists!BF189,'[1]Multi-Field'!$F$103="undrained"),BH189,""))</f>
        <v/>
      </c>
      <c r="FH189" s="409" t="str">
        <f>IF(AND('[1]Multi-Field'!$E$104=[1]Lists!BF189,'[1]Multi-Field'!$F$104="Drained"),BI189,IF(AND('[1]Multi-Field'!$E$104=[1]Lists!BF189,'[1]Multi-Field'!$F$104="undrained"),BH189,""))</f>
        <v/>
      </c>
      <c r="FI189" s="409" t="str">
        <f>IF(AND('[1]Multi-Field'!$E$105=[1]Lists!BF189,'[1]Multi-Field'!$F$105="Drained"),BI189,IF(AND('[1]Multi-Field'!$E$105=[1]Lists!BF189,'[1]Multi-Field'!$F$105="undrained"),BH189,""))</f>
        <v/>
      </c>
      <c r="FJ189" s="409" t="str">
        <f>IF(AND('[1]Multi-Field'!$E$106=[1]Lists!BF189,'[1]Multi-Field'!$F$106="Drained"),BI189,IF(AND('[1]Multi-Field'!$E$106=[1]Lists!BF189,'[1]Multi-Field'!$F$106="undrained"),BH189,""))</f>
        <v/>
      </c>
      <c r="FK189" s="409" t="str">
        <f>IF(AND('[1]Multi-Field'!$E$107=[1]Lists!BF189,'[1]Multi-Field'!$F$107="Drained"),BI189,IF(AND('[1]Multi-Field'!$E$107=[1]Lists!BF189,'[1]Multi-Field'!$F$107="undrained"),BH189,""))</f>
        <v/>
      </c>
      <c r="FL189" s="409" t="str">
        <f>IF(AND('[1]Multi-Field'!$E$108=[1]Lists!BF189,'[1]Multi-Field'!$F$108="Drained"),BI189,IF(AND('[1]Multi-Field'!$E$108=[1]Lists!BF189,'[1]Multi-Field'!$F$108="undrained"),BH189,""))</f>
        <v/>
      </c>
      <c r="FM189" s="409" t="str">
        <f>IF(AND('[1]Multi-Field'!$E$109=[1]Lists!BF189,'[1]Multi-Field'!$F$109="Drained"),BI189,IF(AND('[1]Multi-Field'!$E$109=[1]Lists!BF189,'[1]Multi-Field'!$F$109="undrained"),BH189,""))</f>
        <v/>
      </c>
      <c r="FN189" s="409" t="str">
        <f>IF(AND('[1]Multi-Field'!$E$110=[1]Lists!BF189,'[1]Multi-Field'!$F$110="Drained"),BI189,IF(AND('[1]Multi-Field'!$E$110=[1]Lists!BF189,'[1]Multi-Field'!$F$110="undrained"),BH189,""))</f>
        <v/>
      </c>
      <c r="FO189" s="409" t="str">
        <f>IF(AND('[1]Multi-Field'!$E$111=[1]Lists!BF189,'[1]Multi-Field'!$F$111="Drained"),BI189,IF(AND('[1]Multi-Field'!$E$111=[1]Lists!BF189,'[1]Multi-Field'!$F$111="undrained"),BH189,""))</f>
        <v/>
      </c>
      <c r="FP189" s="409" t="str">
        <f>IF(AND('[1]Multi-Field'!$E$112=[1]Lists!BF189,'[1]Multi-Field'!$F$112="Drained"),BI189,IF(AND('[1]Multi-Field'!$E$112=[1]Lists!BF189,'[1]Multi-Field'!$F$112="undrained"),BH189,""))</f>
        <v/>
      </c>
      <c r="FQ189" s="409" t="str">
        <f>IF(AND('[1]Multi-Field'!$E$113=[1]Lists!BF189,'[1]Multi-Field'!$F$113="Drained"),BI189,IF(AND('[1]Multi-Field'!$E$113=[1]Lists!BF189,'[1]Multi-Field'!$F$113="undrained"),BH189,""))</f>
        <v/>
      </c>
      <c r="FR189" s="409" t="str">
        <f>IF(AND('[1]Multi-Field'!$E$114=[1]Lists!BF189,'[1]Multi-Field'!$F$114="Drained"),BI189,IF(AND('[1]Multi-Field'!$E$114=[1]Lists!BF189,'[1]Multi-Field'!$F$114="undrained"),BH189,""))</f>
        <v/>
      </c>
      <c r="FS189" s="409" t="str">
        <f>IF(AND('[1]Multi-Field'!$E$115=[1]Lists!BF189,'[1]Multi-Field'!$F$115="Drained"),BI189,IF(AND('[1]Multi-Field'!$E$115=[1]Lists!BF189,'[1]Multi-Field'!$F$115="undrained"),BH189,""))</f>
        <v/>
      </c>
      <c r="FT189" s="409" t="str">
        <f>IF(AND('[1]Multi-Field'!$E$116=[1]Lists!BF189,'[1]Multi-Field'!$F$116="Drained"),BI189,IF(AND('[1]Multi-Field'!$E$116=[1]Lists!BF189,'[1]Multi-Field'!$F$116="undrained"),BH189,""))</f>
        <v/>
      </c>
      <c r="FU189" s="409" t="str">
        <f>IF(AND('[1]Multi-Field'!$E$117=[1]Lists!BF189,'[1]Multi-Field'!$F$117="Drained"),BI189,IF(AND('[1]Multi-Field'!$E$117=[1]Lists!BF189,'[1]Multi-Field'!$F$117="undrained"),BH189,""))</f>
        <v/>
      </c>
      <c r="FV189" s="409" t="str">
        <f>IF(AND('[1]Multi-Field'!$E$118=[1]Lists!BF189,'[1]Multi-Field'!$F$118="Drained"),BI189,IF(AND('[1]Multi-Field'!$E$118=[1]Lists!BF189,'[1]Multi-Field'!$F$118="undrained"),BH189,""))</f>
        <v/>
      </c>
      <c r="FW189" s="409" t="str">
        <f>IF(AND('[1]Multi-Field'!$E$119=[1]Lists!BF189,'[1]Multi-Field'!$F$119="Drained"),BI189,IF(AND('[1]Multi-Field'!$E$119=[1]Lists!BF189,'[1]Multi-Field'!$F$119="undrained"),BH189,""))</f>
        <v/>
      </c>
      <c r="FX189" s="409" t="str">
        <f>IF(AND('[1]Multi-Field'!$E$120=[1]Lists!BF189,'[1]Multi-Field'!$F$120="Drained"),BI189,IF(AND('[1]Multi-Field'!$E$120=[1]Lists!BF189,'[1]Multi-Field'!$F$120="undrained"),BH189,""))</f>
        <v/>
      </c>
    </row>
    <row r="190" spans="1:180" ht="13.5" customHeight="1">
      <c r="A190" s="7" t="s">
        <v>277</v>
      </c>
      <c r="B190" s="7"/>
      <c r="C190" s="7"/>
      <c r="D190" s="8">
        <v>70</v>
      </c>
      <c r="E190" s="8">
        <f t="shared" si="27"/>
        <v>70</v>
      </c>
      <c r="F190" s="8">
        <f t="shared" si="28"/>
        <v>70</v>
      </c>
      <c r="G190" s="8">
        <v>70</v>
      </c>
      <c r="H190" s="8">
        <v>40</v>
      </c>
      <c r="I190" s="8">
        <f t="shared" si="32"/>
        <v>40</v>
      </c>
      <c r="J190" s="8">
        <f t="shared" si="33"/>
        <v>40</v>
      </c>
      <c r="K190" s="8">
        <v>40</v>
      </c>
      <c r="L190" s="8">
        <v>90</v>
      </c>
      <c r="M190" s="8">
        <f t="shared" si="29"/>
        <v>90</v>
      </c>
      <c r="N190" s="8">
        <f t="shared" si="30"/>
        <v>90</v>
      </c>
      <c r="O190" s="8">
        <v>90</v>
      </c>
      <c r="P190" s="391">
        <v>165</v>
      </c>
      <c r="Q190" s="394"/>
      <c r="R190" s="395" t="b">
        <f>IF(OR('Multi-Field'!AA167=Lists!$AC$42,'Multi-Field'!AA167=Lists!$AC$43),IF('Multi-Field'!Z167="x",(IF('Multi-Field'!AC167=Lists!$Q$11,Lists!$R$11,IF('Multi-Field'!AC167=Lists!$Q$12,Lists!$R$12,IF('Multi-Field'!AC167=Lists!$Q$13,Lists!$R$13,IF('Multi-Field'!AC167=Lists!$Q$14,Lists!$R$14))))),IF('Multi-Field'!X167="x",(IF('Multi-Field'!AC167=Lists!$Q$11,Lists!$S$11,IF('Multi-Field'!AC167=Lists!$Q$12,Lists!$S$12,IF('Multi-Field'!AC167=Lists!$Q$13,Lists!$S$13,IF('Multi-Field'!AC167=Lists!$Q$14,Lists!$S$14))))),IF('Multi-Field'!V167="x",(IF('Multi-Field'!AC167=Lists!$Q$11,Lists!$T$11,IF('Multi-Field'!AC167=Lists!$Q$12,Lists!$T$12,IF('Multi-Field'!AC167=Lists!$Q$13,Lists!$T$13,IF('Multi-Field'!AC167=Lists!$Q$14,Lists!$T$14))))),0))))</f>
        <v>0</v>
      </c>
      <c r="S190" s="395" t="str">
        <f t="shared" si="38"/>
        <v/>
      </c>
      <c r="T190" s="395"/>
      <c r="U190" s="396"/>
      <c r="AI190" s="384">
        <f>'[1]Multi-Field'!B186</f>
        <v>0</v>
      </c>
      <c r="AJ190" s="387" t="str">
        <f>IF(OR('[1]Multi-Field'!Q30=[1]Lists!$AC$42,'[1]Multi-Field'!Q30=[1]Lists!$AC$43),"x","")</f>
        <v/>
      </c>
      <c r="AK190" s="387" t="str">
        <f>IF(OR('[1]Multi-Field'!Q30=[1]Lists!$AC$6,'[1]Multi-Field'!Q30=$AC$2,'[1]Multi-Field'!Q30=$AC$4),"x","")</f>
        <v/>
      </c>
      <c r="AL190" s="387" t="str">
        <f>IF(OR('[1]Multi-Field'!Q30=[1]Lists!$AC$7,'[1]Multi-Field'!Q30=$AC$3,'[1]Multi-Field'!Q30=$AC$5),"x","")</f>
        <v/>
      </c>
      <c r="AM190" s="387" t="str">
        <f>IF(OR('[1]Multi-Field'!Q30=$AC$23,'[1]Multi-Field'!Q30=$AC$13,'[1]Multi-Field'!Q30=$AC$9,'[1]Multi-Field'!Q30=$AC$19,'[1]Multi-Field'!Q30=$AC$47),"x","")</f>
        <v/>
      </c>
      <c r="AN190" s="387" t="str">
        <f>IF(OR('[1]Multi-Field'!Q30=$AC$24,'[1]Multi-Field'!Q30=$AC$14,'[1]Multi-Field'!Q30=$AC$10,'[1]Multi-Field'!Q30=$AC$22,'[1]Multi-Field'!Q30=$AC$48),"x","")</f>
        <v/>
      </c>
      <c r="AO190" s="387" t="str">
        <f>IF(OR('[1]Multi-Field'!Q30=$AC$21,'[1]Multi-Field'!Q30=$AC$28,'[1]Multi-Field'!Q30=$AC$62,'[1]Multi-Field'!Q30=$AC$102,'[1]Multi-Field'!Q30=$AC$98),"x","")</f>
        <v/>
      </c>
      <c r="AP190" s="387" t="str">
        <f>IF(OR('[1]Multi-Field'!Q30=$AC$25,'[1]Multi-Field'!Q30=$AC$63,'[1]Multi-Field'!Q30=$AC$85,'[1]Multi-Field'!Q30=$AC$87,'[1]Multi-Field'!Q30=$AC$92,'[1]Multi-Field'!Q30=$AC$93),"x","")</f>
        <v/>
      </c>
      <c r="AQ190" s="387" t="str">
        <f>IF(OR('[1]Multi-Field'!Q30=$AC$20,'[1]Multi-Field'!Q30=$AC$27,'[1]Multi-Field'!Q30=$AC$58,'[1]Multi-Field'!Q30=$AC$86,'[1]Multi-Field'!Q30=$AC$103,'[1]Multi-Field'!Q30=$AC$94),"x","")</f>
        <v/>
      </c>
      <c r="AR190" s="387" t="str">
        <f>IF(OR('[1]Multi-Field'!Q30=$AC$35,'[1]Multi-Field'!Q30=$AC$40,'[1]Multi-Field'!Q30=$AC$45,),"x","")</f>
        <v/>
      </c>
      <c r="AS190" s="387" t="str">
        <f>IF(OR('[1]Multi-Field'!Q30=$AC$36,'[1]Multi-Field'!Q30=$AC$41,'[1]Multi-Field'!Q30=$AC$46,),"x","")</f>
        <v/>
      </c>
      <c r="AT190" s="387" t="str">
        <f>IF(OR('[1]Multi-Field'!Q30=$AC$52,'[1]Multi-Field'!Q30=$AC$53,'[1]Multi-Field'!Q30=$AC$54,'[1]Multi-Field'!Q30=$AC$55,'[1]Multi-Field'!Q30=$AC$68,'[1]Multi-Field'!Q30=$AC$69,'[1]Multi-Field'!Q30=$AC$74,'[1]Multi-Field'!Q30=$AC$71,'[1]Multi-Field'!Q30=$AC$70),"x","")</f>
        <v/>
      </c>
      <c r="AU190" s="387" t="str">
        <f>IF('[1]Multi-Field'!Q30=$AC$72,"x","")</f>
        <v/>
      </c>
      <c r="AV190" s="387" t="str">
        <f>IF('[1]Multi-Field'!Q30=$AC$73,"x","")</f>
        <v/>
      </c>
      <c r="AW190" s="387" t="str">
        <f>IF('[1]Multi-Field'!Q30=$AC$83,"x","")</f>
        <v/>
      </c>
      <c r="AX190" s="387" t="str">
        <f>IF('[1]Multi-Field'!Q30=$AC$84,"x","")</f>
        <v/>
      </c>
      <c r="AY190" s="387" t="str">
        <f>IF('[1]Multi-Field'!Q30=$AC$97,"x","")</f>
        <v/>
      </c>
      <c r="AZ190" s="387" t="str">
        <f>IF('[1]Multi-Field'!Q30=$AC$99,"x","")</f>
        <v/>
      </c>
      <c r="BA190" s="387" t="str">
        <f>IF('[1]Multi-Field'!Q30=$AC$104,"x","")</f>
        <v/>
      </c>
      <c r="BB190" s="387" t="str">
        <f>IF('[1]Multi-Field'!Q30=$AC$105,"x","")</f>
        <v/>
      </c>
      <c r="BC190" s="388"/>
      <c r="BF190" s="411" t="s">
        <v>1356</v>
      </c>
      <c r="BG190" s="412">
        <v>5</v>
      </c>
      <c r="BH190" s="412">
        <v>4</v>
      </c>
      <c r="BI190" s="412">
        <v>4</v>
      </c>
      <c r="BJ190" s="409" t="e">
        <f>IF(AND('[1]Single Field'!#REF!=[1]Lists!BF190,'[1]Single Field'!#REF!="Drained"),"x",IF(AND('[1]Single Field'!#REF!=[1]Lists!BF190,'[1]Single Field'!#REF!="Undrained"),O,""))</f>
        <v>#REF!</v>
      </c>
      <c r="BK190" s="409" t="str">
        <f>IF(AND('[1]Multi-Field'!$E$3=[1]Lists!BF190,'[1]Multi-Field'!$F$3="Drained"),BI190,IF(AND('[1]Multi-Field'!$E$3=BF190,'[1]Multi-Field'!$F$3="undrained"),BH190,""))</f>
        <v/>
      </c>
      <c r="BL190" s="409" t="str">
        <f>IF(AND('[1]Multi-Field'!$E$4=BF190,'[1]Multi-Field'!$F$4="Drained"),BI190,IF(AND('[1]Multi-Field'!$E$4=BF190,'[1]Multi-Field'!$F$4="undrained"),BH190,""))</f>
        <v/>
      </c>
      <c r="BM190" s="409" t="str">
        <f>IF(AND('[1]Multi-Field'!$E$5=BF190,'[1]Multi-Field'!$F$5="Drained"),BI190,IF(AND('[1]Multi-Field'!$E$5=BF190,'[1]Multi-Field'!$F$5="undrained"),BH190,""))</f>
        <v/>
      </c>
      <c r="BN190" s="409" t="str">
        <f>IF(AND('[1]Multi-Field'!$E$6=BF190,'[1]Multi-Field'!$F$6="Drained"),BI190,IF(AND('[1]Multi-Field'!$E$6=BF190,'[1]Multi-Field'!$F$6="undrained"),BH190,""))</f>
        <v/>
      </c>
      <c r="BO190" s="409" t="str">
        <f>IF(AND('[1]Multi-Field'!$E$7=BF190,'[1]Multi-Field'!$F$7="Drained"),BI190,IF(AND('[1]Multi-Field'!$E$7=BF190,'[1]Multi-Field'!$F$7="undrained"),BH190,""))</f>
        <v/>
      </c>
      <c r="BP190" s="409" t="str">
        <f>IF(AND('[1]Multi-Field'!$E$8=BF190,'[1]Multi-Field'!$F$8="Drained"),BI190,IF(AND('[1]Multi-Field'!$E$8=BF190,'[1]Multi-Field'!$F$8="undrained"),BH190,""))</f>
        <v/>
      </c>
      <c r="BQ190" s="409" t="str">
        <f>IF(AND('[1]Multi-Field'!$E$9=BF190,'[1]Multi-Field'!$F$9="Drained"),BI190,IF(AND('[1]Multi-Field'!$E$9=BF190,'[1]Multi-Field'!$F$9="undrained"),BH190,""))</f>
        <v/>
      </c>
      <c r="BR190" s="409" t="str">
        <f>IF(AND('[1]Multi-Field'!$E$10=BF190,'[1]Multi-Field'!$F$10="Drained"),BI190,IF(AND('[1]Multi-Field'!$E$10=BF190,'[1]Multi-Field'!$F$10="undrained"),BH190,""))</f>
        <v/>
      </c>
      <c r="BS190" s="409" t="str">
        <f>IF(AND('[1]Multi-Field'!$E$11=BF190,'[1]Multi-Field'!$F$11="Drained"),BI190,IF(AND('[1]Multi-Field'!$E$11=BF190,'[1]Multi-Field'!$F$11="undrained"),BH190,""))</f>
        <v/>
      </c>
      <c r="BT190" s="409" t="str">
        <f>IF(AND('[1]Multi-Field'!$E$12=BF190,'[1]Multi-Field'!$F$12="Drained"),BI190,IF(AND('[1]Multi-Field'!$E$12=BF190,'[1]Multi-Field'!$F$12="undrained"),BH190,""))</f>
        <v/>
      </c>
      <c r="BU190" s="409" t="str">
        <f>IF(AND('[1]Multi-Field'!$E$13=BF190,'[1]Multi-Field'!$F$13="Drained"),BI190,IF(AND('[1]Multi-Field'!$E$3=BF190,'[1]Multi-Field'!$F$13="undrained"),BH190,""))</f>
        <v/>
      </c>
      <c r="BV190" s="409" t="str">
        <f>IF(AND('[1]Multi-Field'!$E$14=BF190,'[1]Multi-Field'!$F$14="Drained"),BI190,IF(AND('[1]Multi-Field'!$E$14=BF190,'[1]Multi-Field'!$F$14="undrained"),BH190,""))</f>
        <v/>
      </c>
      <c r="BW190" s="409" t="str">
        <f>IF(AND('[1]Multi-Field'!$E$15=BF190,'[1]Multi-Field'!$F$15="Drained"),BI190,IF(AND('[1]Multi-Field'!$E$15=BF190,'[1]Multi-Field'!$F$15="undrained"),BH190,""))</f>
        <v/>
      </c>
      <c r="BX190" s="409" t="str">
        <f>IF(AND('[1]Multi-Field'!$E$16=[1]Lists!BF190,'[1]Multi-Field'!$F$16="Drained"),BI190,IF(AND('[1]Multi-Field'!$E$16=[1]Lists!BF190,'[1]Multi-Field'!$F$16="undrained"),BH190,""))</f>
        <v/>
      </c>
      <c r="BY190" s="409" t="str">
        <f>IF(AND('[1]Multi-Field'!$E$17=[1]Lists!BF190,'[1]Multi-Field'!$F$17="Drained"),BI190,IF(AND('[1]Multi-Field'!$E$17=[1]Lists!BF190,'[1]Multi-Field'!$F$17="undrained"),BH190,""))</f>
        <v/>
      </c>
      <c r="BZ190" s="409" t="str">
        <f>IF(AND('[1]Multi-Field'!$E$18=[1]Lists!BF190,'[1]Multi-Field'!$F$18="Drained"),BI190,IF(AND('[1]Multi-Field'!$E$18=[1]Lists!BF190,'[1]Multi-Field'!$F$18="undrained"),BH190,""))</f>
        <v/>
      </c>
      <c r="CA190" s="409" t="str">
        <f>IF(AND('[1]Multi-Field'!$E$19=[1]Lists!BF190,'[1]Multi-Field'!$F$19="Drained"),BI190,IF(AND('[1]Multi-Field'!$E$19=[1]Lists!BF190,'[1]Multi-Field'!$F$19="undrained"),BH190,""))</f>
        <v/>
      </c>
      <c r="CB190" s="409" t="str">
        <f>IF(AND('[1]Multi-Field'!$E$20=[1]Lists!BF190,'[1]Multi-Field'!$F$20="Drained"),BI190,IF(AND('[1]Multi-Field'!$E$20=[1]Lists!BF190,'[1]Multi-Field'!$F$20="undrained"),BH190,""))</f>
        <v/>
      </c>
      <c r="CC190" s="409" t="str">
        <f>IF(AND('[1]Multi-Field'!$E$21=[1]Lists!BF190,'[1]Multi-Field'!$F$21="Drained"),BI190,IF(AND('[1]Multi-Field'!$E$21=[1]Lists!BF190,'[1]Multi-Field'!$F$21="undrained"),BH190,""))</f>
        <v/>
      </c>
      <c r="CD190" s="409" t="str">
        <f>IF(AND('[1]Multi-Field'!$E$22=[1]Lists!BF190,'[1]Multi-Field'!$F$22="Drained"),BI190,IF(AND('[1]Multi-Field'!$E$22=[1]Lists!BF190,'[1]Multi-Field'!$F$22="undrained"),BH190,""))</f>
        <v/>
      </c>
      <c r="CE190" s="409" t="str">
        <f>IF(AND('[1]Multi-Field'!$E$23=[1]Lists!BF190,'[1]Multi-Field'!$F$23="Drained"),BI190,IF(AND('[1]Multi-Field'!$E$23=[1]Lists!BF190,'[1]Multi-Field'!$F$23="undrained"),BH190,""))</f>
        <v/>
      </c>
      <c r="CF190" s="409" t="str">
        <f>IF(AND('[1]Multi-Field'!$E$24=[1]Lists!BF190,'[1]Multi-Field'!$F$24="Drained"),BI190,IF(AND('[1]Multi-Field'!$E$24=[1]Lists!BF190,'[1]Multi-Field'!$F$24="undrained"),BH190,""))</f>
        <v/>
      </c>
      <c r="CG190" s="409" t="str">
        <f>IF(AND('[1]Multi-Field'!$E$25=[1]Lists!BF190,'[1]Multi-Field'!$F$25="Drained"),BI190,IF(AND('[1]Multi-Field'!$E$25=[1]Lists!BF190,'[1]Multi-Field'!$F$25="undrained"),BH190,""))</f>
        <v/>
      </c>
      <c r="CH190" s="409" t="str">
        <f>IF(AND('[1]Multi-Field'!$E$26=[1]Lists!BF190,'[1]Multi-Field'!$F$26="Drained"),BI190,IF(AND('[1]Multi-Field'!$E$26=[1]Lists!BF190,'[1]Multi-Field'!$F$26="undrained"),BH190,""))</f>
        <v/>
      </c>
      <c r="CI190" s="409" t="str">
        <f>IF(AND('[1]Multi-Field'!$E$27=[1]Lists!BF190,'[1]Multi-Field'!$F$27="Drained"),BI190,IF(AND('[1]Multi-Field'!$E$27=[1]Lists!BF190,'[1]Multi-Field'!$F$27="undrained"),BH190,""))</f>
        <v/>
      </c>
      <c r="CJ190" s="409" t="str">
        <f>IF(AND('[1]Multi-Field'!$E$28=[1]Lists!BF190,'[1]Multi-Field'!$F$28="Drained"),BI190,IF(AND('[1]Multi-Field'!$E$28=[1]Lists!BF190,'[1]Multi-Field'!$F$28="undrained"),BH190,""))</f>
        <v/>
      </c>
      <c r="CK190" s="409" t="str">
        <f>IF(AND('[1]Multi-Field'!$E$29=[1]Lists!BF190,'[1]Multi-Field'!$F$29="Drained"),BI190,IF(AND('[1]Multi-Field'!$E$29=[1]Lists!BF190,'[1]Multi-Field'!$F$29="undrained"),BH190,""))</f>
        <v/>
      </c>
      <c r="CL190" s="409" t="str">
        <f>IF(AND('[1]Multi-Field'!$E$30=[1]Lists!BF190,'[1]Multi-Field'!$F$30="Drained"),BI190,IF(AND('[1]Multi-Field'!$E$30=[1]Lists!BF190,'[1]Multi-Field'!$F$30="undrained"),BH190,""))</f>
        <v/>
      </c>
      <c r="CM190" s="409" t="str">
        <f>IF(AND('[1]Multi-Field'!$E$31=[1]Lists!BF190,'[1]Multi-Field'!$F$31="Drained"),BI190,IF(AND('[1]Multi-Field'!$E$31=[1]Lists!BF190,'[1]Multi-Field'!$F$31="undrained"),BH190,""))</f>
        <v/>
      </c>
      <c r="CN190" s="409" t="str">
        <f>IF(AND('[1]Multi-Field'!$E$32=[1]Lists!BF190,'[1]Multi-Field'!$F$32="Drained"),BI190,IF(AND('[1]Multi-Field'!$E$32=[1]Lists!BF190,'[1]Multi-Field'!$F$32="undrained"),BH190,""))</f>
        <v/>
      </c>
      <c r="CO190" s="409" t="str">
        <f>IF(AND('[1]Multi-Field'!$E$33=[1]Lists!BF190,'[1]Multi-Field'!$F$33="Drained"),BI190,IF(AND('[1]Multi-Field'!$E$33=[1]Lists!BF190,'[1]Multi-Field'!$F$33="undrained"),BH190,""))</f>
        <v/>
      </c>
      <c r="CP190" s="409" t="str">
        <f>IF(AND('[1]Multi-Field'!$E$34=[1]Lists!BF190,'[1]Multi-Field'!$F$34="Drained"),BI190,IF(AND('[1]Multi-Field'!$E$34=[1]Lists!BF190,'[1]Multi-Field'!$F$34="undrained"),BH190,""))</f>
        <v/>
      </c>
      <c r="CQ190" s="409" t="str">
        <f>IF(AND('[1]Multi-Field'!$E$35=[1]Lists!BF190,'[1]Multi-Field'!$F$35="Drained"),BI190,IF(AND('[1]Multi-Field'!$E$35=[1]Lists!BF190,'[1]Multi-Field'!$F$35="undrained"),BH190,""))</f>
        <v/>
      </c>
      <c r="CR190" s="409" t="str">
        <f>IF(AND('[1]Multi-Field'!$E$36=[1]Lists!BF190,'[1]Multi-Field'!$F$36="Drained"),BI190,IF(AND('[1]Multi-Field'!$E$36=[1]Lists!BF190,'[1]Multi-Field'!$F$36="undrained"),BH190,""))</f>
        <v/>
      </c>
      <c r="CS190" s="409" t="str">
        <f>IF(AND('[1]Multi-Field'!$E$37=[1]Lists!BF190,'[1]Multi-Field'!$F$37="Drained"),BI190,IF(AND('[1]Multi-Field'!$E$37=[1]Lists!BF190,'[1]Multi-Field'!$F$37="undrained"),BH190,""))</f>
        <v/>
      </c>
      <c r="CT190" s="409" t="str">
        <f>IF(AND('[1]Multi-Field'!$E$38=[1]Lists!BF190,'[1]Multi-Field'!$F$38="Drained"),BI190,IF(AND('[1]Multi-Field'!$E$38=[1]Lists!BF190,'[1]Multi-Field'!$F$38="undrained"),BH190,""))</f>
        <v/>
      </c>
      <c r="CU190" s="409" t="str">
        <f>IF(AND('[1]Multi-Field'!$E$39=[1]Lists!BF190,'[1]Multi-Field'!$F$39="Drained"),BI190,IF(AND('[1]Multi-Field'!$E$39=[1]Lists!BF190,'[1]Multi-Field'!$F$39="undrained"),BH190,""))</f>
        <v/>
      </c>
      <c r="CV190" s="409" t="str">
        <f>IF(AND('[1]Multi-Field'!$E$40=[1]Lists!BF190,'[1]Multi-Field'!$F$40="Drained"),BI190,IF(AND('[1]Multi-Field'!$E$40=[1]Lists!BF190,'[1]Multi-Field'!$F$40="undrained"),BH190,""))</f>
        <v/>
      </c>
      <c r="CW190" s="409" t="str">
        <f>IF(AND('[1]Multi-Field'!$E$41=[1]Lists!BF190,'[1]Multi-Field'!$F$40="Drained"),BI190,IF(AND('[1]Multi-Field'!$E$40=[1]Lists!BF190,'[1]Multi-Field'!$F$40="undrained"),BH190,""))</f>
        <v/>
      </c>
      <c r="CX190" s="409" t="str">
        <f>IF(AND('[1]Multi-Field'!$E$42=[1]Lists!BF190,'[1]Multi-Field'!$F$42="Drained"),BI190,IF(AND('[1]Multi-Field'!$E$42=[1]Lists!BF190,'[1]Multi-Field'!$F$42="undrained"),BH190,""))</f>
        <v/>
      </c>
      <c r="CY190" s="409" t="str">
        <f>IF(AND('[1]Multi-Field'!$E$43=[1]Lists!BF190,'[1]Multi-Field'!$F$43="Drained"),BI190,IF(AND('[1]Multi-Field'!$E$43=[1]Lists!BF190,'[1]Multi-Field'!$F$43="undrained"),BH190,""))</f>
        <v/>
      </c>
      <c r="CZ190" s="409" t="str">
        <f>IF(AND('[1]Multi-Field'!$E$44=[1]Lists!BF190,'[1]Multi-Field'!$F$44="Drained"),BI190,IF(AND('[1]Multi-Field'!$E$44=[1]Lists!BF190,'[1]Multi-Field'!$F$44="undrained"),BH190,""))</f>
        <v/>
      </c>
      <c r="DA190" s="409" t="str">
        <f>IF(AND('[1]Multi-Field'!$E$45=[1]Lists!BF190,'[1]Multi-Field'!$F$45="Drained"),BI190,IF(AND('[1]Multi-Field'!$E$45=[1]Lists!BF190,'[1]Multi-Field'!$F$45="undrained"),BH190,""))</f>
        <v/>
      </c>
      <c r="DB190" s="409" t="str">
        <f>IF(AND('[1]Multi-Field'!$E$46=[1]Lists!BF190,'[1]Multi-Field'!$F$46="Drained"),BI190,IF(AND('[1]Multi-Field'!$E$46=[1]Lists!BF190,'[1]Multi-Field'!$F$46="undrained"),BH190,""))</f>
        <v/>
      </c>
      <c r="DC190" s="409" t="str">
        <f>IF(AND('[1]Multi-Field'!$E$47=[1]Lists!BF190,'[1]Multi-Field'!$F$47="Drained"),BI190,IF(AND('[1]Multi-Field'!$E$47=[1]Lists!BF190,'[1]Multi-Field'!$F$47="undrained"),BH190,""))</f>
        <v/>
      </c>
      <c r="DD190" s="409" t="str">
        <f>IF(AND('[1]Multi-Field'!$E$48=[1]Lists!BF190,'[1]Multi-Field'!$F$48="Drained"),BI190,IF(AND('[1]Multi-Field'!$E$48=[1]Lists!BF190,'[1]Multi-Field'!$F$48="undrained"),BH190,""))</f>
        <v/>
      </c>
      <c r="DE190" s="409" t="str">
        <f>IF(AND('[1]Multi-Field'!$E$49=[1]Lists!BF190,'[1]Multi-Field'!$F$49="Drained"),BI190,IF(AND('[1]Multi-Field'!$E$49=[1]Lists!BF190,'[1]Multi-Field'!$F$9="undrained"),BH190,""))</f>
        <v/>
      </c>
      <c r="DF190" s="409" t="str">
        <f>IF(AND('[1]Multi-Field'!$E$50=[1]Lists!BF190,'[1]Multi-Field'!$F$50="Drained"),BI190,IF(AND('[1]Multi-Field'!$E$50=[1]Lists!BF190,'[1]Multi-Field'!$F$50="undrained"),BH190,""))</f>
        <v/>
      </c>
      <c r="DG190" s="409" t="str">
        <f>IF(AND('[1]Multi-Field'!$E$51=[1]Lists!BF190,'[1]Multi-Field'!$F$51="Drained"),BI190,IF(AND('[1]Multi-Field'!$E$51=[1]Lists!BF190,'[1]Multi-Field'!$F$51="undrained"),BH190,""))</f>
        <v/>
      </c>
      <c r="DH190" s="409" t="str">
        <f>IF(AND('[1]Multi-Field'!$E$52=[1]Lists!BF190,'[1]Multi-Field'!$F$52="Drained"),BI190,IF(AND('[1]Multi-Field'!$E$52=[1]Lists!BF190,'[1]Multi-Field'!$F$52="undrained"),BH190,""))</f>
        <v/>
      </c>
      <c r="DI190" s="409" t="str">
        <f>IF(AND('[1]Multi-Field'!$E$53=[1]Lists!BF190,'[1]Multi-Field'!$F$53="Drained"),BI190,IF(AND('[1]Multi-Field'!$E$53=[1]Lists!BF190,'[1]Multi-Field'!$F$53="undrained"),BH190,""))</f>
        <v/>
      </c>
      <c r="DJ190" s="409" t="str">
        <f>IF(AND('[1]Multi-Field'!$E$54=[1]Lists!BF190,'[1]Multi-Field'!$F$54="Drained"),BI190,IF(AND('[1]Multi-Field'!$E$54=[1]Lists!BF190,'[1]Multi-Field'!$F$54="undrained"),BH190,""))</f>
        <v/>
      </c>
      <c r="DK190" s="409" t="str">
        <f>IF(AND('[1]Multi-Field'!$E$55=[1]Lists!BF190,'[1]Multi-Field'!$F$55="Drained"),BI190,IF(AND('[1]Multi-Field'!$E$55=[1]Lists!BF190,'[1]Multi-Field'!$F$55="undrained"),BH190,""))</f>
        <v/>
      </c>
      <c r="DL190" s="409" t="str">
        <f>IF(AND('[1]Multi-Field'!$E$56=[1]Lists!BF190,'[1]Multi-Field'!$F$56="Drained"),BI190,IF(AND('[1]Multi-Field'!$E$56=[1]Lists!BF190,'[1]Multi-Field'!$F$56="undrained"),BH190,""))</f>
        <v/>
      </c>
      <c r="DM190" s="409" t="str">
        <f>IF(AND('[1]Multi-Field'!$E$57=[1]Lists!BF190,'[1]Multi-Field'!$F$57="Drained"),BI190,IF(AND('[1]Multi-Field'!$E$57=[1]Lists!BF190,'[1]Multi-Field'!$F$57="undrained"),BH190,""))</f>
        <v/>
      </c>
      <c r="DN190" s="409" t="str">
        <f>IF(AND('[1]Multi-Field'!$E$58=[1]Lists!BF190,'[1]Multi-Field'!$F$58="Drained"),BI190,IF(AND('[1]Multi-Field'!$E$58=[1]Lists!BF190,'[1]Multi-Field'!$F$58="undrained"),BH190,""))</f>
        <v/>
      </c>
      <c r="DO190" s="409" t="str">
        <f>IF(AND('[1]Multi-Field'!$E$59=[1]Lists!BF190,'[1]Multi-Field'!$F$59="Drained"),BI190,IF(AND('[1]Multi-Field'!$E$59=[1]Lists!BF190,'[1]Multi-Field'!$F$59="undrained"),BH190,""))</f>
        <v/>
      </c>
      <c r="DP190" s="409" t="str">
        <f>IF(AND('[1]Multi-Field'!$E$60=[1]Lists!BF190,'[1]Multi-Field'!$F$60="Drained"),BI190,IF(AND('[1]Multi-Field'!$E$60=[1]Lists!BF190,'[1]Multi-Field'!$F$60="undrained"),BH190,""))</f>
        <v/>
      </c>
      <c r="DQ190" s="409" t="str">
        <f>IF(AND('[1]Multi-Field'!$E$61=[1]Lists!BF190,'[1]Multi-Field'!$F$61="Drained"),BI190,IF(AND('[1]Multi-Field'!$E$61=[1]Lists!BF190,'[1]Multi-Field'!$F$61="undrained"),BH190,""))</f>
        <v/>
      </c>
      <c r="DR190" s="409" t="str">
        <f>IF(AND('[1]Multi-Field'!$E$62=[1]Lists!BF190,'[1]Multi-Field'!$F$62="Drained"),BI190,IF(AND('[1]Multi-Field'!$E$62=[1]Lists!BF190,'[1]Multi-Field'!$F$62="undrained"),BH190,""))</f>
        <v/>
      </c>
      <c r="DS190" s="409" t="str">
        <f>IF(AND('[1]Multi-Field'!$E$63=[1]Lists!BF190,'[1]Multi-Field'!$F$63="Drained"),BI190,IF(AND('[1]Multi-Field'!$E$63=[1]Lists!BF190,'[1]Multi-Field'!$F$63="undrained"),BH190,""))</f>
        <v/>
      </c>
      <c r="DT190" s="409" t="str">
        <f>IF(AND('[1]Multi-Field'!$E$64=[1]Lists!BF190,'[1]Multi-Field'!$F$64="Drained"),BI190,IF(AND('[1]Multi-Field'!$E$64=[1]Lists!BF190,'[1]Multi-Field'!$F$64="undrained"),BH190,""))</f>
        <v/>
      </c>
      <c r="DU190" s="409" t="str">
        <f>IF(AND('[1]Multi-Field'!$E$65=[1]Lists!BF190,'[1]Multi-Field'!$F$65="Drained"),BI190,IF(AND('[1]Multi-Field'!$E$65=[1]Lists!BF190,'[1]Multi-Field'!$F$65="undrained"),BH190,""))</f>
        <v/>
      </c>
      <c r="DV190" s="409" t="str">
        <f>IF(AND('[1]Multi-Field'!$E$66=[1]Lists!BF190,'[1]Multi-Field'!$F$66="Drained"),BI190,IF(AND('[1]Multi-Field'!$E$66=[1]Lists!BF190,'[1]Multi-Field'!$F$66="undrained"),BH190,""))</f>
        <v/>
      </c>
      <c r="DW190" s="409" t="str">
        <f>IF(AND('[1]Multi-Field'!$E$67=[1]Lists!BF190,'[1]Multi-Field'!$F$67="Drained"),BI190,IF(AND('[1]Multi-Field'!$E$67=[1]Lists!BF190,'[1]Multi-Field'!$F$67="undrained"),BH190,""))</f>
        <v/>
      </c>
      <c r="DX190" s="409" t="str">
        <f>IF(AND('[1]Multi-Field'!$E$68=[1]Lists!BF190,'[1]Multi-Field'!$F$68="Drained"),BI190,IF(AND('[1]Multi-Field'!$E$68=[1]Lists!BF190,'[1]Multi-Field'!$F$68="undrained"),BH190,""))</f>
        <v/>
      </c>
      <c r="DY190" s="409" t="str">
        <f>IF(AND('[1]Multi-Field'!$E$69=[1]Lists!BF190,'[1]Multi-Field'!$F$69="Drained"),BI190,IF(AND('[1]Multi-Field'!$E$69=[1]Lists!BF190,'[1]Multi-Field'!$F$69="undrained"),BH190,""))</f>
        <v/>
      </c>
      <c r="DZ190" s="409" t="str">
        <f>IF(AND('[1]Multi-Field'!$E$70=[1]Lists!BF190,'[1]Multi-Field'!$F$70="Drained"),BI190,IF(AND('[1]Multi-Field'!$E$70=[1]Lists!BF190,'[1]Multi-Field'!$F$70="undrained"),BH190,""))</f>
        <v/>
      </c>
      <c r="EA190" s="409" t="str">
        <f>IF(AND('[1]Multi-Field'!$E$71=[1]Lists!BF190,'[1]Multi-Field'!$F$71="Drained"),BI190,IF(AND('[1]Multi-Field'!$E$71=[1]Lists!BF190,'[1]Multi-Field'!$F$71="undrained"),BH190,""))</f>
        <v/>
      </c>
      <c r="EB190" s="409" t="str">
        <f>IF(AND('[1]Multi-Field'!$E$72=[1]Lists!BF190,'[1]Multi-Field'!$F$72="Drained"),BI190,IF(AND('[1]Multi-Field'!$E$72=[1]Lists!BF190,'[1]Multi-Field'!$F$72="undrained"),BH190,""))</f>
        <v/>
      </c>
      <c r="EC190" s="409" t="str">
        <f>IF(AND('[1]Multi-Field'!$E$73=[1]Lists!BF190,'[1]Multi-Field'!$F$73="Drained"),BI190,IF(AND('[1]Multi-Field'!$E$73=[1]Lists!BF190,'[1]Multi-Field'!$F$73="undrained"),BH190,""))</f>
        <v/>
      </c>
      <c r="ED190" s="409" t="str">
        <f>IF(AND('[1]Multi-Field'!$E$74=[1]Lists!BF190,'[1]Multi-Field'!$F$74="Drained"),BI190,IF(AND('[1]Multi-Field'!$E$74=[1]Lists!BF190,'[1]Multi-Field'!$F$74="undrained"),BH190,""))</f>
        <v/>
      </c>
      <c r="EE190" s="409" t="str">
        <f>IF(AND('[1]Multi-Field'!$E$75=[1]Lists!BF190,'[1]Multi-Field'!$F$75="Drained"),BI190,IF(AND('[1]Multi-Field'!$E$75=[1]Lists!BF190,'[1]Multi-Field'!$F$75="undrained"),BH190,""))</f>
        <v/>
      </c>
      <c r="EF190" s="409" t="str">
        <f>IF(AND('[1]Multi-Field'!$E$76=[1]Lists!BF190,'[1]Multi-Field'!$F$76="Drained"),BI190,IF(AND('[1]Multi-Field'!$E$76=[1]Lists!BF190,'[1]Multi-Field'!$F$6="undrained"),BH190,""))</f>
        <v/>
      </c>
      <c r="EG190" s="409" t="str">
        <f>IF(AND('[1]Multi-Field'!$E$77=[1]Lists!BF190,'[1]Multi-Field'!$F$77="Drained"),BI190,IF(AND('[1]Multi-Field'!$E$77=[1]Lists!BF190,'[1]Multi-Field'!$F$77="undrained"),BH190,""))</f>
        <v/>
      </c>
      <c r="EH190" s="409" t="str">
        <f>IF(AND('[1]Multi-Field'!$E$78=[1]Lists!BF190,'[1]Multi-Field'!$F$78="Drained"),BI190,IF(AND('[1]Multi-Field'!$E$78=[1]Lists!BF190,'[1]Multi-Field'!$F$78="undrained"),BH190,""))</f>
        <v/>
      </c>
      <c r="EI190" s="409" t="str">
        <f>IF(AND('[1]Multi-Field'!$E$79=[1]Lists!BF190,'[1]Multi-Field'!$F$79="Drained"),BI190,IF(AND('[1]Multi-Field'!$E$79=[1]Lists!BF190,'[1]Multi-Field'!$F$79="undrained"),BH190,""))</f>
        <v/>
      </c>
      <c r="EJ190" s="409" t="str">
        <f>IF(AND('[1]Multi-Field'!$E$80=[1]Lists!BF190,'[1]Multi-Field'!$F$80="Drained"),BI190,IF(AND('[1]Multi-Field'!$E$80=[1]Lists!BF190,'[1]Multi-Field'!$F$80="undrained"),BH190,""))</f>
        <v/>
      </c>
      <c r="EK190" s="409" t="str">
        <f>IF(AND('[1]Multi-Field'!$E$81=[1]Lists!BF190,'[1]Multi-Field'!$F$81="Drained"),BI190,IF(AND('[1]Multi-Field'!$E$81=[1]Lists!BF190,'[1]Multi-Field'!$F$81="undrained"),BH190,""))</f>
        <v/>
      </c>
      <c r="EL190" s="409" t="str">
        <f>IF(AND('[1]Multi-Field'!$E$82=[1]Lists!BF190,'[1]Multi-Field'!$F$82="Drained"),BI190,IF(AND('[1]Multi-Field'!$E$82=[1]Lists!BF190,'[1]Multi-Field'!$F$82="undrained"),BH190,""))</f>
        <v/>
      </c>
      <c r="EM190" s="409" t="str">
        <f>IF(AND('[1]Multi-Field'!$E$83=[1]Lists!BF190,'[1]Multi-Field'!$F$83="Drained"),BI190,IF(AND('[1]Multi-Field'!$E$83=[1]Lists!BF190,'[1]Multi-Field'!$F$83="undrained"),BH190,""))</f>
        <v/>
      </c>
      <c r="EN190" s="409" t="str">
        <f>IF(AND('[1]Multi-Field'!$E$84=[1]Lists!BF190,'[1]Multi-Field'!$F$84="Drained"),BI190,IF(AND('[1]Multi-Field'!$E$84=[1]Lists!BF190,'[1]Multi-Field'!$F$84="undrained"),BH190,""))</f>
        <v/>
      </c>
      <c r="EO190" s="409" t="str">
        <f>IF(AND('[1]Multi-Field'!$E$85=[1]Lists!BF190,'[1]Multi-Field'!$F$85="Drained"),BI190,IF(AND('[1]Multi-Field'!$E$85=[1]Lists!BF190,'[1]Multi-Field'!$F$85="undrained"),BH190,""))</f>
        <v/>
      </c>
      <c r="EP190" s="409" t="str">
        <f>IF(AND('[1]Multi-Field'!$E$86=[1]Lists!BF190,'[1]Multi-Field'!$F$86="Drained"),BI190,IF(AND('[1]Multi-Field'!$E$86=[1]Lists!BF190,'[1]Multi-Field'!$F$86="undrained"),BH190,""))</f>
        <v/>
      </c>
      <c r="EQ190" s="409" t="str">
        <f>IF(AND('[1]Multi-Field'!$E$87=[1]Lists!BF190,'[1]Multi-Field'!$F$87="Drained"),BI190,IF(AND('[1]Multi-Field'!$E$87=[1]Lists!BF190,'[1]Multi-Field'!$F$87="undrained"),BH190,""))</f>
        <v/>
      </c>
      <c r="ER190" s="409" t="str">
        <f>IF(AND('[1]Multi-Field'!$E$88=[1]Lists!BF190,'[1]Multi-Field'!$F$88="Drained"),BI190,IF(AND('[1]Multi-Field'!$E$88=[1]Lists!BF190,'[1]Multi-Field'!$F$88="undrained"),BH190,""))</f>
        <v/>
      </c>
      <c r="ES190" s="409" t="str">
        <f>IF(AND('[1]Multi-Field'!$E$89=[1]Lists!BF190,'[1]Multi-Field'!$F$89="Drained"),BI190,IF(AND('[1]Multi-Field'!$E$89=[1]Lists!BF190,'[1]Multi-Field'!$F$89="undrained"),BH190,""))</f>
        <v/>
      </c>
      <c r="ET190" s="409" t="str">
        <f>IF(AND('[1]Multi-Field'!$E$90=[1]Lists!BF190,'[1]Multi-Field'!$F$90="Drained"),BI190,IF(AND('[1]Multi-Field'!$E$90=[1]Lists!BF190,'[1]Multi-Field'!$F$90="undrained"),BH190,""))</f>
        <v/>
      </c>
      <c r="EU190" s="409" t="str">
        <f>IF(AND('[1]Multi-Field'!$E$91=[1]Lists!BF190,'[1]Multi-Field'!$F$91="Drained"),BI190,IF(AND('[1]Multi-Field'!$E$91=[1]Lists!BF190,'[1]Multi-Field'!$F$91="undrained"),BH190,""))</f>
        <v/>
      </c>
      <c r="EV190" s="409" t="str">
        <f>IF(AND('[1]Multi-Field'!$E$92=[1]Lists!BF190,'[1]Multi-Field'!$F$92="Drained"),BI190,IF(AND('[1]Multi-Field'!$E$92=[1]Lists!BF190,'[1]Multi-Field'!$F$92="undrained"),BH190,""))</f>
        <v/>
      </c>
      <c r="EW190" s="409" t="str">
        <f>IF(AND('[1]Multi-Field'!$E$93=[1]Lists!BF190,'[1]Multi-Field'!$F$93="Drained"),BI190,IF(AND('[1]Multi-Field'!$E$93=[1]Lists!BF190,'[1]Multi-Field'!$F$93="undrained"),BH190,""))</f>
        <v/>
      </c>
      <c r="EX190" s="409" t="str">
        <f>IF(AND('[1]Multi-Field'!$E$94=[1]Lists!BF190,'[1]Multi-Field'!$F$94="Drained"),BI190,IF(AND('[1]Multi-Field'!$E$94=[1]Lists!BF190,'[1]Multi-Field'!$F$94="undrained"),BH190,""))</f>
        <v/>
      </c>
      <c r="EY190" s="409" t="str">
        <f>IF(AND('[1]Multi-Field'!$E$95=[1]Lists!BF190,'[1]Multi-Field'!$F$95="Drained"),BI190,IF(AND('[1]Multi-Field'!$E$95=[1]Lists!BF190,'[1]Multi-Field'!$F$95="undrained"),BH190,""))</f>
        <v/>
      </c>
      <c r="EZ190" s="409" t="str">
        <f>IF(AND('[1]Multi-Field'!$E$96=[1]Lists!BF190,'[1]Multi-Field'!$F$96="Drained"),BI190,IF(AND('[1]Multi-Field'!$E$96=[1]Lists!BF190,'[1]Multi-Field'!$F$96="undrained"),BH190,""))</f>
        <v/>
      </c>
      <c r="FA190" s="409" t="str">
        <f>IF(AND('[1]Multi-Field'!$E$97=[1]Lists!BF190,'[1]Multi-Field'!$F$97="Drained"),BI190,IF(AND('[1]Multi-Field'!$E$97=[1]Lists!BF190,'[1]Multi-Field'!$F$97="undrained"),BH190,""))</f>
        <v/>
      </c>
      <c r="FB190" s="409" t="str">
        <f>IF(AND('[1]Multi-Field'!$E$98=[1]Lists!BF190,'[1]Multi-Field'!$F$98="Drained"),BI190,IF(AND('[1]Multi-Field'!$E$98=[1]Lists!BF190,'[1]Multi-Field'!$F$98="undrained"),BH190,""))</f>
        <v/>
      </c>
      <c r="FC190" s="409" t="str">
        <f>IF(AND('[1]Multi-Field'!$E$99=[1]Lists!BF190,'[1]Multi-Field'!$F$99="Drained"),BI190,IF(AND('[1]Multi-Field'!$E$99=[1]Lists!BF190,'[1]Multi-Field'!$F$99="undrained"),BH190,""))</f>
        <v/>
      </c>
      <c r="FD190" s="409" t="str">
        <f>IF(AND('[1]Multi-Field'!$E$100=[1]Lists!BF190,'[1]Multi-Field'!$F$100="Drained"),BI190,IF(AND('[1]Multi-Field'!$E$100=[1]Lists!BF190,'[1]Multi-Field'!$F$100="undrained"),BH190,""))</f>
        <v/>
      </c>
      <c r="FE190" s="409" t="str">
        <f>IF(AND('[1]Multi-Field'!$E$101=[1]Lists!BF190,'[1]Multi-Field'!$F$101="Drained"),BI190,IF(AND('[1]Multi-Field'!$E$101=[1]Lists!BF190,'[1]Multi-Field'!$F$101="undrained"),BH190,""))</f>
        <v/>
      </c>
      <c r="FF190" s="409" t="str">
        <f>IF(AND('[1]Multi-Field'!$E$102=[1]Lists!BF190,'[1]Multi-Field'!$F$102="Drained"),BI190,IF(AND('[1]Multi-Field'!$E$102=[1]Lists!BF190,'[1]Multi-Field'!$F$102="undrained"),BH190,""))</f>
        <v/>
      </c>
      <c r="FG190" s="409" t="str">
        <f>IF(AND('[1]Multi-Field'!$E$103=[1]Lists!BF190,'[1]Multi-Field'!$F$103="Drained"),BI190,IF(AND('[1]Multi-Field'!$E$103=[1]Lists!BF190,'[1]Multi-Field'!$F$103="undrained"),BH190,""))</f>
        <v/>
      </c>
      <c r="FH190" s="409" t="str">
        <f>IF(AND('[1]Multi-Field'!$E$104=[1]Lists!BF190,'[1]Multi-Field'!$F$104="Drained"),BI190,IF(AND('[1]Multi-Field'!$E$104=[1]Lists!BF190,'[1]Multi-Field'!$F$104="undrained"),BH190,""))</f>
        <v/>
      </c>
      <c r="FI190" s="409" t="str">
        <f>IF(AND('[1]Multi-Field'!$E$105=[1]Lists!BF190,'[1]Multi-Field'!$F$105="Drained"),BI190,IF(AND('[1]Multi-Field'!$E$105=[1]Lists!BF190,'[1]Multi-Field'!$F$105="undrained"),BH190,""))</f>
        <v/>
      </c>
      <c r="FJ190" s="409" t="str">
        <f>IF(AND('[1]Multi-Field'!$E$106=[1]Lists!BF190,'[1]Multi-Field'!$F$106="Drained"),BI190,IF(AND('[1]Multi-Field'!$E$106=[1]Lists!BF190,'[1]Multi-Field'!$F$106="undrained"),BH190,""))</f>
        <v/>
      </c>
      <c r="FK190" s="409" t="str">
        <f>IF(AND('[1]Multi-Field'!$E$107=[1]Lists!BF190,'[1]Multi-Field'!$F$107="Drained"),BI190,IF(AND('[1]Multi-Field'!$E$107=[1]Lists!BF190,'[1]Multi-Field'!$F$107="undrained"),BH190,""))</f>
        <v/>
      </c>
      <c r="FL190" s="409" t="str">
        <f>IF(AND('[1]Multi-Field'!$E$108=[1]Lists!BF190,'[1]Multi-Field'!$F$108="Drained"),BI190,IF(AND('[1]Multi-Field'!$E$108=[1]Lists!BF190,'[1]Multi-Field'!$F$108="undrained"),BH190,""))</f>
        <v/>
      </c>
      <c r="FM190" s="409" t="str">
        <f>IF(AND('[1]Multi-Field'!$E$109=[1]Lists!BF190,'[1]Multi-Field'!$F$109="Drained"),BI190,IF(AND('[1]Multi-Field'!$E$109=[1]Lists!BF190,'[1]Multi-Field'!$F$109="undrained"),BH190,""))</f>
        <v/>
      </c>
      <c r="FN190" s="409" t="str">
        <f>IF(AND('[1]Multi-Field'!$E$110=[1]Lists!BF190,'[1]Multi-Field'!$F$110="Drained"),BI190,IF(AND('[1]Multi-Field'!$E$110=[1]Lists!BF190,'[1]Multi-Field'!$F$110="undrained"),BH190,""))</f>
        <v/>
      </c>
      <c r="FO190" s="409" t="str">
        <f>IF(AND('[1]Multi-Field'!$E$111=[1]Lists!BF190,'[1]Multi-Field'!$F$111="Drained"),BI190,IF(AND('[1]Multi-Field'!$E$111=[1]Lists!BF190,'[1]Multi-Field'!$F$111="undrained"),BH190,""))</f>
        <v/>
      </c>
      <c r="FP190" s="409" t="str">
        <f>IF(AND('[1]Multi-Field'!$E$112=[1]Lists!BF190,'[1]Multi-Field'!$F$112="Drained"),BI190,IF(AND('[1]Multi-Field'!$E$112=[1]Lists!BF190,'[1]Multi-Field'!$F$112="undrained"),BH190,""))</f>
        <v/>
      </c>
      <c r="FQ190" s="409" t="str">
        <f>IF(AND('[1]Multi-Field'!$E$113=[1]Lists!BF190,'[1]Multi-Field'!$F$113="Drained"),BI190,IF(AND('[1]Multi-Field'!$E$113=[1]Lists!BF190,'[1]Multi-Field'!$F$113="undrained"),BH190,""))</f>
        <v/>
      </c>
      <c r="FR190" s="409" t="str">
        <f>IF(AND('[1]Multi-Field'!$E$114=[1]Lists!BF190,'[1]Multi-Field'!$F$114="Drained"),BI190,IF(AND('[1]Multi-Field'!$E$114=[1]Lists!BF190,'[1]Multi-Field'!$F$114="undrained"),BH190,""))</f>
        <v/>
      </c>
      <c r="FS190" s="409" t="str">
        <f>IF(AND('[1]Multi-Field'!$E$115=[1]Lists!BF190,'[1]Multi-Field'!$F$115="Drained"),BI190,IF(AND('[1]Multi-Field'!$E$115=[1]Lists!BF190,'[1]Multi-Field'!$F$115="undrained"),BH190,""))</f>
        <v/>
      </c>
      <c r="FT190" s="409" t="str">
        <f>IF(AND('[1]Multi-Field'!$E$116=[1]Lists!BF190,'[1]Multi-Field'!$F$116="Drained"),BI190,IF(AND('[1]Multi-Field'!$E$116=[1]Lists!BF190,'[1]Multi-Field'!$F$116="undrained"),BH190,""))</f>
        <v/>
      </c>
      <c r="FU190" s="409" t="str">
        <f>IF(AND('[1]Multi-Field'!$E$117=[1]Lists!BF190,'[1]Multi-Field'!$F$117="Drained"),BI190,IF(AND('[1]Multi-Field'!$E$117=[1]Lists!BF190,'[1]Multi-Field'!$F$117="undrained"),BH190,""))</f>
        <v/>
      </c>
      <c r="FV190" s="409" t="str">
        <f>IF(AND('[1]Multi-Field'!$E$118=[1]Lists!BF190,'[1]Multi-Field'!$F$118="Drained"),BI190,IF(AND('[1]Multi-Field'!$E$118=[1]Lists!BF190,'[1]Multi-Field'!$F$118="undrained"),BH190,""))</f>
        <v/>
      </c>
      <c r="FW190" s="409" t="str">
        <f>IF(AND('[1]Multi-Field'!$E$119=[1]Lists!BF190,'[1]Multi-Field'!$F$119="Drained"),BI190,IF(AND('[1]Multi-Field'!$E$119=[1]Lists!BF190,'[1]Multi-Field'!$F$119="undrained"),BH190,""))</f>
        <v/>
      </c>
      <c r="FX190" s="409" t="str">
        <f>IF(AND('[1]Multi-Field'!$E$120=[1]Lists!BF190,'[1]Multi-Field'!$F$120="Drained"),BI190,IF(AND('[1]Multi-Field'!$E$120=[1]Lists!BF190,'[1]Multi-Field'!$F$120="undrained"),BH190,""))</f>
        <v/>
      </c>
    </row>
    <row r="191" spans="1:180" ht="13.5" customHeight="1">
      <c r="A191" s="7" t="s">
        <v>278</v>
      </c>
      <c r="B191" s="7"/>
      <c r="C191" s="7"/>
      <c r="D191" s="8">
        <v>70</v>
      </c>
      <c r="E191" s="8">
        <f t="shared" si="27"/>
        <v>70</v>
      </c>
      <c r="F191" s="8">
        <f t="shared" si="28"/>
        <v>70</v>
      </c>
      <c r="G191" s="8">
        <v>70</v>
      </c>
      <c r="H191" s="8">
        <v>50</v>
      </c>
      <c r="I191" s="8">
        <f t="shared" si="32"/>
        <v>50</v>
      </c>
      <c r="J191" s="8">
        <f t="shared" si="33"/>
        <v>50</v>
      </c>
      <c r="K191" s="8">
        <v>50</v>
      </c>
      <c r="L191" s="8">
        <v>75</v>
      </c>
      <c r="M191" s="8">
        <f t="shared" si="29"/>
        <v>75</v>
      </c>
      <c r="N191" s="8">
        <f t="shared" si="30"/>
        <v>75</v>
      </c>
      <c r="O191" s="8">
        <v>75</v>
      </c>
      <c r="P191" s="391">
        <v>166</v>
      </c>
      <c r="Q191" s="394"/>
      <c r="R191" s="395" t="b">
        <f>IF(OR('Multi-Field'!AA168=Lists!$AC$42,'Multi-Field'!AA168=Lists!$AC$43),IF('Multi-Field'!Z168="x",(IF('Multi-Field'!AC168=Lists!$Q$11,Lists!$R$11,IF('Multi-Field'!AC168=Lists!$Q$12,Lists!$R$12,IF('Multi-Field'!AC168=Lists!$Q$13,Lists!$R$13,IF('Multi-Field'!AC168=Lists!$Q$14,Lists!$R$14))))),IF('Multi-Field'!X168="x",(IF('Multi-Field'!AC168=Lists!$Q$11,Lists!$S$11,IF('Multi-Field'!AC168=Lists!$Q$12,Lists!$S$12,IF('Multi-Field'!AC168=Lists!$Q$13,Lists!$S$13,IF('Multi-Field'!AC168=Lists!$Q$14,Lists!$S$14))))),IF('Multi-Field'!V168="x",(IF('Multi-Field'!AC168=Lists!$Q$11,Lists!$T$11,IF('Multi-Field'!AC168=Lists!$Q$12,Lists!$T$12,IF('Multi-Field'!AC168=Lists!$Q$13,Lists!$T$13,IF('Multi-Field'!AC168=Lists!$Q$14,Lists!$T$14))))),0))))</f>
        <v>0</v>
      </c>
      <c r="S191" s="395" t="str">
        <f t="shared" si="38"/>
        <v/>
      </c>
      <c r="T191" s="395"/>
      <c r="U191" s="396"/>
      <c r="AI191" s="384">
        <f>'[1]Multi-Field'!B187</f>
        <v>0</v>
      </c>
      <c r="AJ191" s="387" t="str">
        <f>IF(OR('[1]Multi-Field'!Q31=[1]Lists!$AC$42,'[1]Multi-Field'!Q31=[1]Lists!$AC$43),"x","")</f>
        <v/>
      </c>
      <c r="AK191" s="387" t="str">
        <f>IF(OR('[1]Multi-Field'!Q31=[1]Lists!$AC$6,'[1]Multi-Field'!Q31=$AC$2,'[1]Multi-Field'!Q31=$AC$4),"x","")</f>
        <v/>
      </c>
      <c r="AL191" s="387" t="str">
        <f>IF(OR('[1]Multi-Field'!Q31=[1]Lists!$AC$7,'[1]Multi-Field'!Q31=$AC$3,'[1]Multi-Field'!Q31=$AC$5),"x","")</f>
        <v/>
      </c>
      <c r="AM191" s="387" t="str">
        <f>IF(OR('[1]Multi-Field'!Q31=$AC$23,'[1]Multi-Field'!Q31=$AC$13,'[1]Multi-Field'!Q31=$AC$9,'[1]Multi-Field'!Q31=$AC$19,'[1]Multi-Field'!Q31=$AC$47),"x","")</f>
        <v/>
      </c>
      <c r="AN191" s="387" t="str">
        <f>IF(OR('[1]Multi-Field'!Q31=$AC$24,'[1]Multi-Field'!Q31=$AC$14,'[1]Multi-Field'!Q31=$AC$10,'[1]Multi-Field'!Q31=$AC$22,'[1]Multi-Field'!Q31=$AC$48),"x","")</f>
        <v/>
      </c>
      <c r="AO191" s="387" t="str">
        <f>IF(OR('[1]Multi-Field'!Q31=$AC$21,'[1]Multi-Field'!Q31=$AC$28,'[1]Multi-Field'!Q31=$AC$62,'[1]Multi-Field'!Q31=$AC$102,'[1]Multi-Field'!Q31=$AC$98),"x","")</f>
        <v/>
      </c>
      <c r="AP191" s="387" t="str">
        <f>IF(OR('[1]Multi-Field'!Q31=$AC$25,'[1]Multi-Field'!Q31=$AC$63,'[1]Multi-Field'!Q31=$AC$85,'[1]Multi-Field'!Q31=$AC$87,'[1]Multi-Field'!Q31=$AC$92,'[1]Multi-Field'!Q31=$AC$93),"x","")</f>
        <v/>
      </c>
      <c r="AQ191" s="387" t="str">
        <f>IF(OR('[1]Multi-Field'!Q31=$AC$20,'[1]Multi-Field'!Q31=$AC$27,'[1]Multi-Field'!Q31=$AC$58,'[1]Multi-Field'!Q31=$AC$86,'[1]Multi-Field'!Q31=$AC$103,'[1]Multi-Field'!Q31=$AC$94),"x","")</f>
        <v/>
      </c>
      <c r="AR191" s="387" t="str">
        <f>IF(OR('[1]Multi-Field'!Q31=$AC$35,'[1]Multi-Field'!Q31=$AC$40,'[1]Multi-Field'!Q31=$AC$45,),"x","")</f>
        <v/>
      </c>
      <c r="AS191" s="387" t="str">
        <f>IF(OR('[1]Multi-Field'!Q31=$AC$36,'[1]Multi-Field'!Q31=$AC$41,'[1]Multi-Field'!Q31=$AC$46,),"x","")</f>
        <v/>
      </c>
      <c r="AT191" s="387" t="str">
        <f>IF(OR('[1]Multi-Field'!Q31=$AC$52,'[1]Multi-Field'!Q31=$AC$53,'[1]Multi-Field'!Q31=$AC$54,'[1]Multi-Field'!Q31=$AC$55,'[1]Multi-Field'!Q31=$AC$68,'[1]Multi-Field'!Q31=$AC$69,'[1]Multi-Field'!Q31=$AC$74,'[1]Multi-Field'!Q31=$AC$71,'[1]Multi-Field'!Q31=$AC$70),"x","")</f>
        <v/>
      </c>
      <c r="AU191" s="387" t="str">
        <f>IF('[1]Multi-Field'!Q31=$AC$72,"x","")</f>
        <v/>
      </c>
      <c r="AV191" s="387" t="str">
        <f>IF('[1]Multi-Field'!Q31=$AC$73,"x","")</f>
        <v/>
      </c>
      <c r="AW191" s="387" t="str">
        <f>IF('[1]Multi-Field'!Q31=$AC$83,"x","")</f>
        <v/>
      </c>
      <c r="AX191" s="387" t="str">
        <f>IF('[1]Multi-Field'!Q31=$AC$84,"x","")</f>
        <v/>
      </c>
      <c r="AY191" s="387" t="str">
        <f>IF('[1]Multi-Field'!Q31=$AC$97,"x","")</f>
        <v/>
      </c>
      <c r="AZ191" s="387" t="str">
        <f>IF('[1]Multi-Field'!Q31=$AC$99,"x","")</f>
        <v/>
      </c>
      <c r="BA191" s="387" t="str">
        <f>IF('[1]Multi-Field'!Q31=$AC$104,"x","")</f>
        <v/>
      </c>
      <c r="BB191" s="387" t="str">
        <f>IF('[1]Multi-Field'!Q31=$AC$105,"x","")</f>
        <v/>
      </c>
      <c r="BC191" s="388"/>
      <c r="BF191" s="411" t="s">
        <v>1357</v>
      </c>
      <c r="BG191" s="412">
        <v>4</v>
      </c>
      <c r="BH191" s="412">
        <v>3.5</v>
      </c>
      <c r="BI191" s="412">
        <v>3.5</v>
      </c>
      <c r="BJ191" s="409" t="e">
        <f>IF(AND('[1]Single Field'!#REF!=[1]Lists!BF191,'[1]Single Field'!#REF!="Drained"),"x",IF(AND('[1]Single Field'!#REF!=[1]Lists!BF191,'[1]Single Field'!#REF!="Undrained"),O,""))</f>
        <v>#REF!</v>
      </c>
      <c r="BK191" s="409" t="str">
        <f>IF(AND('[1]Multi-Field'!$E$3=[1]Lists!BF191,'[1]Multi-Field'!$F$3="Drained"),BI191,IF(AND('[1]Multi-Field'!$E$3=BF191,'[1]Multi-Field'!$F$3="undrained"),BH191,""))</f>
        <v/>
      </c>
      <c r="BL191" s="409" t="str">
        <f>IF(AND('[1]Multi-Field'!$E$4=BF191,'[1]Multi-Field'!$F$4="Drained"),BI191,IF(AND('[1]Multi-Field'!$E$4=BF191,'[1]Multi-Field'!$F$4="undrained"),BH191,""))</f>
        <v/>
      </c>
      <c r="BM191" s="409" t="str">
        <f>IF(AND('[1]Multi-Field'!$E$5=BF191,'[1]Multi-Field'!$F$5="Drained"),BI191,IF(AND('[1]Multi-Field'!$E$5=BF191,'[1]Multi-Field'!$F$5="undrained"),BH191,""))</f>
        <v/>
      </c>
      <c r="BN191" s="409" t="str">
        <f>IF(AND('[1]Multi-Field'!$E$6=BF191,'[1]Multi-Field'!$F$6="Drained"),BI191,IF(AND('[1]Multi-Field'!$E$6=BF191,'[1]Multi-Field'!$F$6="undrained"),BH191,""))</f>
        <v/>
      </c>
      <c r="BO191" s="409" t="str">
        <f>IF(AND('[1]Multi-Field'!$E$7=BF191,'[1]Multi-Field'!$F$7="Drained"),BI191,IF(AND('[1]Multi-Field'!$E$7=BF191,'[1]Multi-Field'!$F$7="undrained"),BH191,""))</f>
        <v/>
      </c>
      <c r="BP191" s="409" t="str">
        <f>IF(AND('[1]Multi-Field'!$E$8=BF191,'[1]Multi-Field'!$F$8="Drained"),BI191,IF(AND('[1]Multi-Field'!$E$8=BF191,'[1]Multi-Field'!$F$8="undrained"),BH191,""))</f>
        <v/>
      </c>
      <c r="BQ191" s="409" t="str">
        <f>IF(AND('[1]Multi-Field'!$E$9=BF191,'[1]Multi-Field'!$F$9="Drained"),BI191,IF(AND('[1]Multi-Field'!$E$9=BF191,'[1]Multi-Field'!$F$9="undrained"),BH191,""))</f>
        <v/>
      </c>
      <c r="BR191" s="409" t="str">
        <f>IF(AND('[1]Multi-Field'!$E$10=BF191,'[1]Multi-Field'!$F$10="Drained"),BI191,IF(AND('[1]Multi-Field'!$E$10=BF191,'[1]Multi-Field'!$F$10="undrained"),BH191,""))</f>
        <v/>
      </c>
      <c r="BS191" s="409" t="str">
        <f>IF(AND('[1]Multi-Field'!$E$11=BF191,'[1]Multi-Field'!$F$11="Drained"),BI191,IF(AND('[1]Multi-Field'!$E$11=BF191,'[1]Multi-Field'!$F$11="undrained"),BH191,""))</f>
        <v/>
      </c>
      <c r="BT191" s="409" t="str">
        <f>IF(AND('[1]Multi-Field'!$E$12=BF191,'[1]Multi-Field'!$F$12="Drained"),BI191,IF(AND('[1]Multi-Field'!$E$12=BF191,'[1]Multi-Field'!$F$12="undrained"),BH191,""))</f>
        <v/>
      </c>
      <c r="BU191" s="409" t="str">
        <f>IF(AND('[1]Multi-Field'!$E$13=BF191,'[1]Multi-Field'!$F$13="Drained"),BI191,IF(AND('[1]Multi-Field'!$E$3=BF191,'[1]Multi-Field'!$F$13="undrained"),BH191,""))</f>
        <v/>
      </c>
      <c r="BV191" s="409" t="str">
        <f>IF(AND('[1]Multi-Field'!$E$14=BF191,'[1]Multi-Field'!$F$14="Drained"),BI191,IF(AND('[1]Multi-Field'!$E$14=BF191,'[1]Multi-Field'!$F$14="undrained"),BH191,""))</f>
        <v/>
      </c>
      <c r="BW191" s="409" t="str">
        <f>IF(AND('[1]Multi-Field'!$E$15=BF191,'[1]Multi-Field'!$F$15="Drained"),BI191,IF(AND('[1]Multi-Field'!$E$15=BF191,'[1]Multi-Field'!$F$15="undrained"),BH191,""))</f>
        <v/>
      </c>
      <c r="BX191" s="409" t="str">
        <f>IF(AND('[1]Multi-Field'!$E$16=[1]Lists!BF191,'[1]Multi-Field'!$F$16="Drained"),BI191,IF(AND('[1]Multi-Field'!$E$16=[1]Lists!BF191,'[1]Multi-Field'!$F$16="undrained"),BH191,""))</f>
        <v/>
      </c>
      <c r="BY191" s="409" t="str">
        <f>IF(AND('[1]Multi-Field'!$E$17=[1]Lists!BF191,'[1]Multi-Field'!$F$17="Drained"),BI191,IF(AND('[1]Multi-Field'!$E$17=[1]Lists!BF191,'[1]Multi-Field'!$F$17="undrained"),BH191,""))</f>
        <v/>
      </c>
      <c r="BZ191" s="409" t="str">
        <f>IF(AND('[1]Multi-Field'!$E$18=[1]Lists!BF191,'[1]Multi-Field'!$F$18="Drained"),BI191,IF(AND('[1]Multi-Field'!$E$18=[1]Lists!BF191,'[1]Multi-Field'!$F$18="undrained"),BH191,""))</f>
        <v/>
      </c>
      <c r="CA191" s="409" t="str">
        <f>IF(AND('[1]Multi-Field'!$E$19=[1]Lists!BF191,'[1]Multi-Field'!$F$19="Drained"),BI191,IF(AND('[1]Multi-Field'!$E$19=[1]Lists!BF191,'[1]Multi-Field'!$F$19="undrained"),BH191,""))</f>
        <v/>
      </c>
      <c r="CB191" s="409" t="str">
        <f>IF(AND('[1]Multi-Field'!$E$20=[1]Lists!BF191,'[1]Multi-Field'!$F$20="Drained"),BI191,IF(AND('[1]Multi-Field'!$E$20=[1]Lists!BF191,'[1]Multi-Field'!$F$20="undrained"),BH191,""))</f>
        <v/>
      </c>
      <c r="CC191" s="409" t="str">
        <f>IF(AND('[1]Multi-Field'!$E$21=[1]Lists!BF191,'[1]Multi-Field'!$F$21="Drained"),BI191,IF(AND('[1]Multi-Field'!$E$21=[1]Lists!BF191,'[1]Multi-Field'!$F$21="undrained"),BH191,""))</f>
        <v/>
      </c>
      <c r="CD191" s="409" t="str">
        <f>IF(AND('[1]Multi-Field'!$E$22=[1]Lists!BF191,'[1]Multi-Field'!$F$22="Drained"),BI191,IF(AND('[1]Multi-Field'!$E$22=[1]Lists!BF191,'[1]Multi-Field'!$F$22="undrained"),BH191,""))</f>
        <v/>
      </c>
      <c r="CE191" s="409" t="str">
        <f>IF(AND('[1]Multi-Field'!$E$23=[1]Lists!BF191,'[1]Multi-Field'!$F$23="Drained"),BI191,IF(AND('[1]Multi-Field'!$E$23=[1]Lists!BF191,'[1]Multi-Field'!$F$23="undrained"),BH191,""))</f>
        <v/>
      </c>
      <c r="CF191" s="409" t="str">
        <f>IF(AND('[1]Multi-Field'!$E$24=[1]Lists!BF191,'[1]Multi-Field'!$F$24="Drained"),BI191,IF(AND('[1]Multi-Field'!$E$24=[1]Lists!BF191,'[1]Multi-Field'!$F$24="undrained"),BH191,""))</f>
        <v/>
      </c>
      <c r="CG191" s="409" t="str">
        <f>IF(AND('[1]Multi-Field'!$E$25=[1]Lists!BF191,'[1]Multi-Field'!$F$25="Drained"),BI191,IF(AND('[1]Multi-Field'!$E$25=[1]Lists!BF191,'[1]Multi-Field'!$F$25="undrained"),BH191,""))</f>
        <v/>
      </c>
      <c r="CH191" s="409" t="str">
        <f>IF(AND('[1]Multi-Field'!$E$26=[1]Lists!BF191,'[1]Multi-Field'!$F$26="Drained"),BI191,IF(AND('[1]Multi-Field'!$E$26=[1]Lists!BF191,'[1]Multi-Field'!$F$26="undrained"),BH191,""))</f>
        <v/>
      </c>
      <c r="CI191" s="409" t="str">
        <f>IF(AND('[1]Multi-Field'!$E$27=[1]Lists!BF191,'[1]Multi-Field'!$F$27="Drained"),BI191,IF(AND('[1]Multi-Field'!$E$27=[1]Lists!BF191,'[1]Multi-Field'!$F$27="undrained"),BH191,""))</f>
        <v/>
      </c>
      <c r="CJ191" s="409" t="str">
        <f>IF(AND('[1]Multi-Field'!$E$28=[1]Lists!BF191,'[1]Multi-Field'!$F$28="Drained"),BI191,IF(AND('[1]Multi-Field'!$E$28=[1]Lists!BF191,'[1]Multi-Field'!$F$28="undrained"),BH191,""))</f>
        <v/>
      </c>
      <c r="CK191" s="409" t="str">
        <f>IF(AND('[1]Multi-Field'!$E$29=[1]Lists!BF191,'[1]Multi-Field'!$F$29="Drained"),BI191,IF(AND('[1]Multi-Field'!$E$29=[1]Lists!BF191,'[1]Multi-Field'!$F$29="undrained"),BH191,""))</f>
        <v/>
      </c>
      <c r="CL191" s="409" t="str">
        <f>IF(AND('[1]Multi-Field'!$E$30=[1]Lists!BF191,'[1]Multi-Field'!$F$30="Drained"),BI191,IF(AND('[1]Multi-Field'!$E$30=[1]Lists!BF191,'[1]Multi-Field'!$F$30="undrained"),BH191,""))</f>
        <v/>
      </c>
      <c r="CM191" s="409" t="str">
        <f>IF(AND('[1]Multi-Field'!$E$31=[1]Lists!BF191,'[1]Multi-Field'!$F$31="Drained"),BI191,IF(AND('[1]Multi-Field'!$E$31=[1]Lists!BF191,'[1]Multi-Field'!$F$31="undrained"),BH191,""))</f>
        <v/>
      </c>
      <c r="CN191" s="409" t="str">
        <f>IF(AND('[1]Multi-Field'!$E$32=[1]Lists!BF191,'[1]Multi-Field'!$F$32="Drained"),BI191,IF(AND('[1]Multi-Field'!$E$32=[1]Lists!BF191,'[1]Multi-Field'!$F$32="undrained"),BH191,""))</f>
        <v/>
      </c>
      <c r="CO191" s="409" t="str">
        <f>IF(AND('[1]Multi-Field'!$E$33=[1]Lists!BF191,'[1]Multi-Field'!$F$33="Drained"),BI191,IF(AND('[1]Multi-Field'!$E$33=[1]Lists!BF191,'[1]Multi-Field'!$F$33="undrained"),BH191,""))</f>
        <v/>
      </c>
      <c r="CP191" s="409" t="str">
        <f>IF(AND('[1]Multi-Field'!$E$34=[1]Lists!BF191,'[1]Multi-Field'!$F$34="Drained"),BI191,IF(AND('[1]Multi-Field'!$E$34=[1]Lists!BF191,'[1]Multi-Field'!$F$34="undrained"),BH191,""))</f>
        <v/>
      </c>
      <c r="CQ191" s="409" t="str">
        <f>IF(AND('[1]Multi-Field'!$E$35=[1]Lists!BF191,'[1]Multi-Field'!$F$35="Drained"),BI191,IF(AND('[1]Multi-Field'!$E$35=[1]Lists!BF191,'[1]Multi-Field'!$F$35="undrained"),BH191,""))</f>
        <v/>
      </c>
      <c r="CR191" s="409" t="str">
        <f>IF(AND('[1]Multi-Field'!$E$36=[1]Lists!BF191,'[1]Multi-Field'!$F$36="Drained"),BI191,IF(AND('[1]Multi-Field'!$E$36=[1]Lists!BF191,'[1]Multi-Field'!$F$36="undrained"),BH191,""))</f>
        <v/>
      </c>
      <c r="CS191" s="409" t="str">
        <f>IF(AND('[1]Multi-Field'!$E$37=[1]Lists!BF191,'[1]Multi-Field'!$F$37="Drained"),BI191,IF(AND('[1]Multi-Field'!$E$37=[1]Lists!BF191,'[1]Multi-Field'!$F$37="undrained"),BH191,""))</f>
        <v/>
      </c>
      <c r="CT191" s="409" t="str">
        <f>IF(AND('[1]Multi-Field'!$E$38=[1]Lists!BF191,'[1]Multi-Field'!$F$38="Drained"),BI191,IF(AND('[1]Multi-Field'!$E$38=[1]Lists!BF191,'[1]Multi-Field'!$F$38="undrained"),BH191,""))</f>
        <v/>
      </c>
      <c r="CU191" s="409" t="str">
        <f>IF(AND('[1]Multi-Field'!$E$39=[1]Lists!BF191,'[1]Multi-Field'!$F$39="Drained"),BI191,IF(AND('[1]Multi-Field'!$E$39=[1]Lists!BF191,'[1]Multi-Field'!$F$39="undrained"),BH191,""))</f>
        <v/>
      </c>
      <c r="CV191" s="409" t="str">
        <f>IF(AND('[1]Multi-Field'!$E$40=[1]Lists!BF191,'[1]Multi-Field'!$F$40="Drained"),BI191,IF(AND('[1]Multi-Field'!$E$40=[1]Lists!BF191,'[1]Multi-Field'!$F$40="undrained"),BH191,""))</f>
        <v/>
      </c>
      <c r="CW191" s="409" t="str">
        <f>IF(AND('[1]Multi-Field'!$E$41=[1]Lists!BF191,'[1]Multi-Field'!$F$40="Drained"),BI191,IF(AND('[1]Multi-Field'!$E$40=[1]Lists!BF191,'[1]Multi-Field'!$F$40="undrained"),BH191,""))</f>
        <v/>
      </c>
      <c r="CX191" s="409" t="str">
        <f>IF(AND('[1]Multi-Field'!$E$42=[1]Lists!BF191,'[1]Multi-Field'!$F$42="Drained"),BI191,IF(AND('[1]Multi-Field'!$E$42=[1]Lists!BF191,'[1]Multi-Field'!$F$42="undrained"),BH191,""))</f>
        <v/>
      </c>
      <c r="CY191" s="409" t="str">
        <f>IF(AND('[1]Multi-Field'!$E$43=[1]Lists!BF191,'[1]Multi-Field'!$F$43="Drained"),BI191,IF(AND('[1]Multi-Field'!$E$43=[1]Lists!BF191,'[1]Multi-Field'!$F$43="undrained"),BH191,""))</f>
        <v/>
      </c>
      <c r="CZ191" s="409" t="str">
        <f>IF(AND('[1]Multi-Field'!$E$44=[1]Lists!BF191,'[1]Multi-Field'!$F$44="Drained"),BI191,IF(AND('[1]Multi-Field'!$E$44=[1]Lists!BF191,'[1]Multi-Field'!$F$44="undrained"),BH191,""))</f>
        <v/>
      </c>
      <c r="DA191" s="409" t="str">
        <f>IF(AND('[1]Multi-Field'!$E$45=[1]Lists!BF191,'[1]Multi-Field'!$F$45="Drained"),BI191,IF(AND('[1]Multi-Field'!$E$45=[1]Lists!BF191,'[1]Multi-Field'!$F$45="undrained"),BH191,""))</f>
        <v/>
      </c>
      <c r="DB191" s="409" t="str">
        <f>IF(AND('[1]Multi-Field'!$E$46=[1]Lists!BF191,'[1]Multi-Field'!$F$46="Drained"),BI191,IF(AND('[1]Multi-Field'!$E$46=[1]Lists!BF191,'[1]Multi-Field'!$F$46="undrained"),BH191,""))</f>
        <v/>
      </c>
      <c r="DC191" s="409" t="str">
        <f>IF(AND('[1]Multi-Field'!$E$47=[1]Lists!BF191,'[1]Multi-Field'!$F$47="Drained"),BI191,IF(AND('[1]Multi-Field'!$E$47=[1]Lists!BF191,'[1]Multi-Field'!$F$47="undrained"),BH191,""))</f>
        <v/>
      </c>
      <c r="DD191" s="409" t="str">
        <f>IF(AND('[1]Multi-Field'!$E$48=[1]Lists!BF191,'[1]Multi-Field'!$F$48="Drained"),BI191,IF(AND('[1]Multi-Field'!$E$48=[1]Lists!BF191,'[1]Multi-Field'!$F$48="undrained"),BH191,""))</f>
        <v/>
      </c>
      <c r="DE191" s="409" t="str">
        <f>IF(AND('[1]Multi-Field'!$E$49=[1]Lists!BF191,'[1]Multi-Field'!$F$49="Drained"),BI191,IF(AND('[1]Multi-Field'!$E$49=[1]Lists!BF191,'[1]Multi-Field'!$F$9="undrained"),BH191,""))</f>
        <v/>
      </c>
      <c r="DF191" s="409" t="str">
        <f>IF(AND('[1]Multi-Field'!$E$50=[1]Lists!BF191,'[1]Multi-Field'!$F$50="Drained"),BI191,IF(AND('[1]Multi-Field'!$E$50=[1]Lists!BF191,'[1]Multi-Field'!$F$50="undrained"),BH191,""))</f>
        <v/>
      </c>
      <c r="DG191" s="409" t="str">
        <f>IF(AND('[1]Multi-Field'!$E$51=[1]Lists!BF191,'[1]Multi-Field'!$F$51="Drained"),BI191,IF(AND('[1]Multi-Field'!$E$51=[1]Lists!BF191,'[1]Multi-Field'!$F$51="undrained"),BH191,""))</f>
        <v/>
      </c>
      <c r="DH191" s="409" t="str">
        <f>IF(AND('[1]Multi-Field'!$E$52=[1]Lists!BF191,'[1]Multi-Field'!$F$52="Drained"),BI191,IF(AND('[1]Multi-Field'!$E$52=[1]Lists!BF191,'[1]Multi-Field'!$F$52="undrained"),BH191,""))</f>
        <v/>
      </c>
      <c r="DI191" s="409" t="str">
        <f>IF(AND('[1]Multi-Field'!$E$53=[1]Lists!BF191,'[1]Multi-Field'!$F$53="Drained"),BI191,IF(AND('[1]Multi-Field'!$E$53=[1]Lists!BF191,'[1]Multi-Field'!$F$53="undrained"),BH191,""))</f>
        <v/>
      </c>
      <c r="DJ191" s="409" t="str">
        <f>IF(AND('[1]Multi-Field'!$E$54=[1]Lists!BF191,'[1]Multi-Field'!$F$54="Drained"),BI191,IF(AND('[1]Multi-Field'!$E$54=[1]Lists!BF191,'[1]Multi-Field'!$F$54="undrained"),BH191,""))</f>
        <v/>
      </c>
      <c r="DK191" s="409" t="str">
        <f>IF(AND('[1]Multi-Field'!$E$55=[1]Lists!BF191,'[1]Multi-Field'!$F$55="Drained"),BI191,IF(AND('[1]Multi-Field'!$E$55=[1]Lists!BF191,'[1]Multi-Field'!$F$55="undrained"),BH191,""))</f>
        <v/>
      </c>
      <c r="DL191" s="409" t="str">
        <f>IF(AND('[1]Multi-Field'!$E$56=[1]Lists!BF191,'[1]Multi-Field'!$F$56="Drained"),BI191,IF(AND('[1]Multi-Field'!$E$56=[1]Lists!BF191,'[1]Multi-Field'!$F$56="undrained"),BH191,""))</f>
        <v/>
      </c>
      <c r="DM191" s="409" t="str">
        <f>IF(AND('[1]Multi-Field'!$E$57=[1]Lists!BF191,'[1]Multi-Field'!$F$57="Drained"),BI191,IF(AND('[1]Multi-Field'!$E$57=[1]Lists!BF191,'[1]Multi-Field'!$F$57="undrained"),BH191,""))</f>
        <v/>
      </c>
      <c r="DN191" s="409" t="str">
        <f>IF(AND('[1]Multi-Field'!$E$58=[1]Lists!BF191,'[1]Multi-Field'!$F$58="Drained"),BI191,IF(AND('[1]Multi-Field'!$E$58=[1]Lists!BF191,'[1]Multi-Field'!$F$58="undrained"),BH191,""))</f>
        <v/>
      </c>
      <c r="DO191" s="409" t="str">
        <f>IF(AND('[1]Multi-Field'!$E$59=[1]Lists!BF191,'[1]Multi-Field'!$F$59="Drained"),BI191,IF(AND('[1]Multi-Field'!$E$59=[1]Lists!BF191,'[1]Multi-Field'!$F$59="undrained"),BH191,""))</f>
        <v/>
      </c>
      <c r="DP191" s="409" t="str">
        <f>IF(AND('[1]Multi-Field'!$E$60=[1]Lists!BF191,'[1]Multi-Field'!$F$60="Drained"),BI191,IF(AND('[1]Multi-Field'!$E$60=[1]Lists!BF191,'[1]Multi-Field'!$F$60="undrained"),BH191,""))</f>
        <v/>
      </c>
      <c r="DQ191" s="409" t="str">
        <f>IF(AND('[1]Multi-Field'!$E$61=[1]Lists!BF191,'[1]Multi-Field'!$F$61="Drained"),BI191,IF(AND('[1]Multi-Field'!$E$61=[1]Lists!BF191,'[1]Multi-Field'!$F$61="undrained"),BH191,""))</f>
        <v/>
      </c>
      <c r="DR191" s="409" t="str">
        <f>IF(AND('[1]Multi-Field'!$E$62=[1]Lists!BF191,'[1]Multi-Field'!$F$62="Drained"),BI191,IF(AND('[1]Multi-Field'!$E$62=[1]Lists!BF191,'[1]Multi-Field'!$F$62="undrained"),BH191,""))</f>
        <v/>
      </c>
      <c r="DS191" s="409" t="str">
        <f>IF(AND('[1]Multi-Field'!$E$63=[1]Lists!BF191,'[1]Multi-Field'!$F$63="Drained"),BI191,IF(AND('[1]Multi-Field'!$E$63=[1]Lists!BF191,'[1]Multi-Field'!$F$63="undrained"),BH191,""))</f>
        <v/>
      </c>
      <c r="DT191" s="409" t="str">
        <f>IF(AND('[1]Multi-Field'!$E$64=[1]Lists!BF191,'[1]Multi-Field'!$F$64="Drained"),BI191,IF(AND('[1]Multi-Field'!$E$64=[1]Lists!BF191,'[1]Multi-Field'!$F$64="undrained"),BH191,""))</f>
        <v/>
      </c>
      <c r="DU191" s="409" t="str">
        <f>IF(AND('[1]Multi-Field'!$E$65=[1]Lists!BF191,'[1]Multi-Field'!$F$65="Drained"),BI191,IF(AND('[1]Multi-Field'!$E$65=[1]Lists!BF191,'[1]Multi-Field'!$F$65="undrained"),BH191,""))</f>
        <v/>
      </c>
      <c r="DV191" s="409" t="str">
        <f>IF(AND('[1]Multi-Field'!$E$66=[1]Lists!BF191,'[1]Multi-Field'!$F$66="Drained"),BI191,IF(AND('[1]Multi-Field'!$E$66=[1]Lists!BF191,'[1]Multi-Field'!$F$66="undrained"),BH191,""))</f>
        <v/>
      </c>
      <c r="DW191" s="409" t="str">
        <f>IF(AND('[1]Multi-Field'!$E$67=[1]Lists!BF191,'[1]Multi-Field'!$F$67="Drained"),BI191,IF(AND('[1]Multi-Field'!$E$67=[1]Lists!BF191,'[1]Multi-Field'!$F$67="undrained"),BH191,""))</f>
        <v/>
      </c>
      <c r="DX191" s="409" t="str">
        <f>IF(AND('[1]Multi-Field'!$E$68=[1]Lists!BF191,'[1]Multi-Field'!$F$68="Drained"),BI191,IF(AND('[1]Multi-Field'!$E$68=[1]Lists!BF191,'[1]Multi-Field'!$F$68="undrained"),BH191,""))</f>
        <v/>
      </c>
      <c r="DY191" s="409" t="str">
        <f>IF(AND('[1]Multi-Field'!$E$69=[1]Lists!BF191,'[1]Multi-Field'!$F$69="Drained"),BI191,IF(AND('[1]Multi-Field'!$E$69=[1]Lists!BF191,'[1]Multi-Field'!$F$69="undrained"),BH191,""))</f>
        <v/>
      </c>
      <c r="DZ191" s="409" t="str">
        <f>IF(AND('[1]Multi-Field'!$E$70=[1]Lists!BF191,'[1]Multi-Field'!$F$70="Drained"),BI191,IF(AND('[1]Multi-Field'!$E$70=[1]Lists!BF191,'[1]Multi-Field'!$F$70="undrained"),BH191,""))</f>
        <v/>
      </c>
      <c r="EA191" s="409" t="str">
        <f>IF(AND('[1]Multi-Field'!$E$71=[1]Lists!BF191,'[1]Multi-Field'!$F$71="Drained"),BI191,IF(AND('[1]Multi-Field'!$E$71=[1]Lists!BF191,'[1]Multi-Field'!$F$71="undrained"),BH191,""))</f>
        <v/>
      </c>
      <c r="EB191" s="409" t="str">
        <f>IF(AND('[1]Multi-Field'!$E$72=[1]Lists!BF191,'[1]Multi-Field'!$F$72="Drained"),BI191,IF(AND('[1]Multi-Field'!$E$72=[1]Lists!BF191,'[1]Multi-Field'!$F$72="undrained"),BH191,""))</f>
        <v/>
      </c>
      <c r="EC191" s="409" t="str">
        <f>IF(AND('[1]Multi-Field'!$E$73=[1]Lists!BF191,'[1]Multi-Field'!$F$73="Drained"),BI191,IF(AND('[1]Multi-Field'!$E$73=[1]Lists!BF191,'[1]Multi-Field'!$F$73="undrained"),BH191,""))</f>
        <v/>
      </c>
      <c r="ED191" s="409" t="str">
        <f>IF(AND('[1]Multi-Field'!$E$74=[1]Lists!BF191,'[1]Multi-Field'!$F$74="Drained"),BI191,IF(AND('[1]Multi-Field'!$E$74=[1]Lists!BF191,'[1]Multi-Field'!$F$74="undrained"),BH191,""))</f>
        <v/>
      </c>
      <c r="EE191" s="409" t="str">
        <f>IF(AND('[1]Multi-Field'!$E$75=[1]Lists!BF191,'[1]Multi-Field'!$F$75="Drained"),BI191,IF(AND('[1]Multi-Field'!$E$75=[1]Lists!BF191,'[1]Multi-Field'!$F$75="undrained"),BH191,""))</f>
        <v/>
      </c>
      <c r="EF191" s="409" t="str">
        <f>IF(AND('[1]Multi-Field'!$E$76=[1]Lists!BF191,'[1]Multi-Field'!$F$76="Drained"),BI191,IF(AND('[1]Multi-Field'!$E$76=[1]Lists!BF191,'[1]Multi-Field'!$F$6="undrained"),BH191,""))</f>
        <v/>
      </c>
      <c r="EG191" s="409" t="str">
        <f>IF(AND('[1]Multi-Field'!$E$77=[1]Lists!BF191,'[1]Multi-Field'!$F$77="Drained"),BI191,IF(AND('[1]Multi-Field'!$E$77=[1]Lists!BF191,'[1]Multi-Field'!$F$77="undrained"),BH191,""))</f>
        <v/>
      </c>
      <c r="EH191" s="409" t="str">
        <f>IF(AND('[1]Multi-Field'!$E$78=[1]Lists!BF191,'[1]Multi-Field'!$F$78="Drained"),BI191,IF(AND('[1]Multi-Field'!$E$78=[1]Lists!BF191,'[1]Multi-Field'!$F$78="undrained"),BH191,""))</f>
        <v/>
      </c>
      <c r="EI191" s="409" t="str">
        <f>IF(AND('[1]Multi-Field'!$E$79=[1]Lists!BF191,'[1]Multi-Field'!$F$79="Drained"),BI191,IF(AND('[1]Multi-Field'!$E$79=[1]Lists!BF191,'[1]Multi-Field'!$F$79="undrained"),BH191,""))</f>
        <v/>
      </c>
      <c r="EJ191" s="409" t="str">
        <f>IF(AND('[1]Multi-Field'!$E$80=[1]Lists!BF191,'[1]Multi-Field'!$F$80="Drained"),BI191,IF(AND('[1]Multi-Field'!$E$80=[1]Lists!BF191,'[1]Multi-Field'!$F$80="undrained"),BH191,""))</f>
        <v/>
      </c>
      <c r="EK191" s="409" t="str">
        <f>IF(AND('[1]Multi-Field'!$E$81=[1]Lists!BF191,'[1]Multi-Field'!$F$81="Drained"),BI191,IF(AND('[1]Multi-Field'!$E$81=[1]Lists!BF191,'[1]Multi-Field'!$F$81="undrained"),BH191,""))</f>
        <v/>
      </c>
      <c r="EL191" s="409" t="str">
        <f>IF(AND('[1]Multi-Field'!$E$82=[1]Lists!BF191,'[1]Multi-Field'!$F$82="Drained"),BI191,IF(AND('[1]Multi-Field'!$E$82=[1]Lists!BF191,'[1]Multi-Field'!$F$82="undrained"),BH191,""))</f>
        <v/>
      </c>
      <c r="EM191" s="409" t="str">
        <f>IF(AND('[1]Multi-Field'!$E$83=[1]Lists!BF191,'[1]Multi-Field'!$F$83="Drained"),BI191,IF(AND('[1]Multi-Field'!$E$83=[1]Lists!BF191,'[1]Multi-Field'!$F$83="undrained"),BH191,""))</f>
        <v/>
      </c>
      <c r="EN191" s="409" t="str">
        <f>IF(AND('[1]Multi-Field'!$E$84=[1]Lists!BF191,'[1]Multi-Field'!$F$84="Drained"),BI191,IF(AND('[1]Multi-Field'!$E$84=[1]Lists!BF191,'[1]Multi-Field'!$F$84="undrained"),BH191,""))</f>
        <v/>
      </c>
      <c r="EO191" s="409" t="str">
        <f>IF(AND('[1]Multi-Field'!$E$85=[1]Lists!BF191,'[1]Multi-Field'!$F$85="Drained"),BI191,IF(AND('[1]Multi-Field'!$E$85=[1]Lists!BF191,'[1]Multi-Field'!$F$85="undrained"),BH191,""))</f>
        <v/>
      </c>
      <c r="EP191" s="409" t="str">
        <f>IF(AND('[1]Multi-Field'!$E$86=[1]Lists!BF191,'[1]Multi-Field'!$F$86="Drained"),BI191,IF(AND('[1]Multi-Field'!$E$86=[1]Lists!BF191,'[1]Multi-Field'!$F$86="undrained"),BH191,""))</f>
        <v/>
      </c>
      <c r="EQ191" s="409" t="str">
        <f>IF(AND('[1]Multi-Field'!$E$87=[1]Lists!BF191,'[1]Multi-Field'!$F$87="Drained"),BI191,IF(AND('[1]Multi-Field'!$E$87=[1]Lists!BF191,'[1]Multi-Field'!$F$87="undrained"),BH191,""))</f>
        <v/>
      </c>
      <c r="ER191" s="409" t="str">
        <f>IF(AND('[1]Multi-Field'!$E$88=[1]Lists!BF191,'[1]Multi-Field'!$F$88="Drained"),BI191,IF(AND('[1]Multi-Field'!$E$88=[1]Lists!BF191,'[1]Multi-Field'!$F$88="undrained"),BH191,""))</f>
        <v/>
      </c>
      <c r="ES191" s="409" t="str">
        <f>IF(AND('[1]Multi-Field'!$E$89=[1]Lists!BF191,'[1]Multi-Field'!$F$89="Drained"),BI191,IF(AND('[1]Multi-Field'!$E$89=[1]Lists!BF191,'[1]Multi-Field'!$F$89="undrained"),BH191,""))</f>
        <v/>
      </c>
      <c r="ET191" s="409" t="str">
        <f>IF(AND('[1]Multi-Field'!$E$90=[1]Lists!BF191,'[1]Multi-Field'!$F$90="Drained"),BI191,IF(AND('[1]Multi-Field'!$E$90=[1]Lists!BF191,'[1]Multi-Field'!$F$90="undrained"),BH191,""))</f>
        <v/>
      </c>
      <c r="EU191" s="409" t="str">
        <f>IF(AND('[1]Multi-Field'!$E$91=[1]Lists!BF191,'[1]Multi-Field'!$F$91="Drained"),BI191,IF(AND('[1]Multi-Field'!$E$91=[1]Lists!BF191,'[1]Multi-Field'!$F$91="undrained"),BH191,""))</f>
        <v/>
      </c>
      <c r="EV191" s="409" t="str">
        <f>IF(AND('[1]Multi-Field'!$E$92=[1]Lists!BF191,'[1]Multi-Field'!$F$92="Drained"),BI191,IF(AND('[1]Multi-Field'!$E$92=[1]Lists!BF191,'[1]Multi-Field'!$F$92="undrained"),BH191,""))</f>
        <v/>
      </c>
      <c r="EW191" s="409" t="str">
        <f>IF(AND('[1]Multi-Field'!$E$93=[1]Lists!BF191,'[1]Multi-Field'!$F$93="Drained"),BI191,IF(AND('[1]Multi-Field'!$E$93=[1]Lists!BF191,'[1]Multi-Field'!$F$93="undrained"),BH191,""))</f>
        <v/>
      </c>
      <c r="EX191" s="409" t="str">
        <f>IF(AND('[1]Multi-Field'!$E$94=[1]Lists!BF191,'[1]Multi-Field'!$F$94="Drained"),BI191,IF(AND('[1]Multi-Field'!$E$94=[1]Lists!BF191,'[1]Multi-Field'!$F$94="undrained"),BH191,""))</f>
        <v/>
      </c>
      <c r="EY191" s="409" t="str">
        <f>IF(AND('[1]Multi-Field'!$E$95=[1]Lists!BF191,'[1]Multi-Field'!$F$95="Drained"),BI191,IF(AND('[1]Multi-Field'!$E$95=[1]Lists!BF191,'[1]Multi-Field'!$F$95="undrained"),BH191,""))</f>
        <v/>
      </c>
      <c r="EZ191" s="409" t="str">
        <f>IF(AND('[1]Multi-Field'!$E$96=[1]Lists!BF191,'[1]Multi-Field'!$F$96="Drained"),BI191,IF(AND('[1]Multi-Field'!$E$96=[1]Lists!BF191,'[1]Multi-Field'!$F$96="undrained"),BH191,""))</f>
        <v/>
      </c>
      <c r="FA191" s="409" t="str">
        <f>IF(AND('[1]Multi-Field'!$E$97=[1]Lists!BF191,'[1]Multi-Field'!$F$97="Drained"),BI191,IF(AND('[1]Multi-Field'!$E$97=[1]Lists!BF191,'[1]Multi-Field'!$F$97="undrained"),BH191,""))</f>
        <v/>
      </c>
      <c r="FB191" s="409" t="str">
        <f>IF(AND('[1]Multi-Field'!$E$98=[1]Lists!BF191,'[1]Multi-Field'!$F$98="Drained"),BI191,IF(AND('[1]Multi-Field'!$E$98=[1]Lists!BF191,'[1]Multi-Field'!$F$98="undrained"),BH191,""))</f>
        <v/>
      </c>
      <c r="FC191" s="409" t="str">
        <f>IF(AND('[1]Multi-Field'!$E$99=[1]Lists!BF191,'[1]Multi-Field'!$F$99="Drained"),BI191,IF(AND('[1]Multi-Field'!$E$99=[1]Lists!BF191,'[1]Multi-Field'!$F$99="undrained"),BH191,""))</f>
        <v/>
      </c>
      <c r="FD191" s="409" t="str">
        <f>IF(AND('[1]Multi-Field'!$E$100=[1]Lists!BF191,'[1]Multi-Field'!$F$100="Drained"),BI191,IF(AND('[1]Multi-Field'!$E$100=[1]Lists!BF191,'[1]Multi-Field'!$F$100="undrained"),BH191,""))</f>
        <v/>
      </c>
      <c r="FE191" s="409" t="str">
        <f>IF(AND('[1]Multi-Field'!$E$101=[1]Lists!BF191,'[1]Multi-Field'!$F$101="Drained"),BI191,IF(AND('[1]Multi-Field'!$E$101=[1]Lists!BF191,'[1]Multi-Field'!$F$101="undrained"),BH191,""))</f>
        <v/>
      </c>
      <c r="FF191" s="409" t="str">
        <f>IF(AND('[1]Multi-Field'!$E$102=[1]Lists!BF191,'[1]Multi-Field'!$F$102="Drained"),BI191,IF(AND('[1]Multi-Field'!$E$102=[1]Lists!BF191,'[1]Multi-Field'!$F$102="undrained"),BH191,""))</f>
        <v/>
      </c>
      <c r="FG191" s="409" t="str">
        <f>IF(AND('[1]Multi-Field'!$E$103=[1]Lists!BF191,'[1]Multi-Field'!$F$103="Drained"),BI191,IF(AND('[1]Multi-Field'!$E$103=[1]Lists!BF191,'[1]Multi-Field'!$F$103="undrained"),BH191,""))</f>
        <v/>
      </c>
      <c r="FH191" s="409" t="str">
        <f>IF(AND('[1]Multi-Field'!$E$104=[1]Lists!BF191,'[1]Multi-Field'!$F$104="Drained"),BI191,IF(AND('[1]Multi-Field'!$E$104=[1]Lists!BF191,'[1]Multi-Field'!$F$104="undrained"),BH191,""))</f>
        <v/>
      </c>
      <c r="FI191" s="409" t="str">
        <f>IF(AND('[1]Multi-Field'!$E$105=[1]Lists!BF191,'[1]Multi-Field'!$F$105="Drained"),BI191,IF(AND('[1]Multi-Field'!$E$105=[1]Lists!BF191,'[1]Multi-Field'!$F$105="undrained"),BH191,""))</f>
        <v/>
      </c>
      <c r="FJ191" s="409" t="str">
        <f>IF(AND('[1]Multi-Field'!$E$106=[1]Lists!BF191,'[1]Multi-Field'!$F$106="Drained"),BI191,IF(AND('[1]Multi-Field'!$E$106=[1]Lists!BF191,'[1]Multi-Field'!$F$106="undrained"),BH191,""))</f>
        <v/>
      </c>
      <c r="FK191" s="409" t="str">
        <f>IF(AND('[1]Multi-Field'!$E$107=[1]Lists!BF191,'[1]Multi-Field'!$F$107="Drained"),BI191,IF(AND('[1]Multi-Field'!$E$107=[1]Lists!BF191,'[1]Multi-Field'!$F$107="undrained"),BH191,""))</f>
        <v/>
      </c>
      <c r="FL191" s="409" t="str">
        <f>IF(AND('[1]Multi-Field'!$E$108=[1]Lists!BF191,'[1]Multi-Field'!$F$108="Drained"),BI191,IF(AND('[1]Multi-Field'!$E$108=[1]Lists!BF191,'[1]Multi-Field'!$F$108="undrained"),BH191,""))</f>
        <v/>
      </c>
      <c r="FM191" s="409" t="str">
        <f>IF(AND('[1]Multi-Field'!$E$109=[1]Lists!BF191,'[1]Multi-Field'!$F$109="Drained"),BI191,IF(AND('[1]Multi-Field'!$E$109=[1]Lists!BF191,'[1]Multi-Field'!$F$109="undrained"),BH191,""))</f>
        <v/>
      </c>
      <c r="FN191" s="409" t="str">
        <f>IF(AND('[1]Multi-Field'!$E$110=[1]Lists!BF191,'[1]Multi-Field'!$F$110="Drained"),BI191,IF(AND('[1]Multi-Field'!$E$110=[1]Lists!BF191,'[1]Multi-Field'!$F$110="undrained"),BH191,""))</f>
        <v/>
      </c>
      <c r="FO191" s="409" t="str">
        <f>IF(AND('[1]Multi-Field'!$E$111=[1]Lists!BF191,'[1]Multi-Field'!$F$111="Drained"),BI191,IF(AND('[1]Multi-Field'!$E$111=[1]Lists!BF191,'[1]Multi-Field'!$F$111="undrained"),BH191,""))</f>
        <v/>
      </c>
      <c r="FP191" s="409" t="str">
        <f>IF(AND('[1]Multi-Field'!$E$112=[1]Lists!BF191,'[1]Multi-Field'!$F$112="Drained"),BI191,IF(AND('[1]Multi-Field'!$E$112=[1]Lists!BF191,'[1]Multi-Field'!$F$112="undrained"),BH191,""))</f>
        <v/>
      </c>
      <c r="FQ191" s="409" t="str">
        <f>IF(AND('[1]Multi-Field'!$E$113=[1]Lists!BF191,'[1]Multi-Field'!$F$113="Drained"),BI191,IF(AND('[1]Multi-Field'!$E$113=[1]Lists!BF191,'[1]Multi-Field'!$F$113="undrained"),BH191,""))</f>
        <v/>
      </c>
      <c r="FR191" s="409" t="str">
        <f>IF(AND('[1]Multi-Field'!$E$114=[1]Lists!BF191,'[1]Multi-Field'!$F$114="Drained"),BI191,IF(AND('[1]Multi-Field'!$E$114=[1]Lists!BF191,'[1]Multi-Field'!$F$114="undrained"),BH191,""))</f>
        <v/>
      </c>
      <c r="FS191" s="409" t="str">
        <f>IF(AND('[1]Multi-Field'!$E$115=[1]Lists!BF191,'[1]Multi-Field'!$F$115="Drained"),BI191,IF(AND('[1]Multi-Field'!$E$115=[1]Lists!BF191,'[1]Multi-Field'!$F$115="undrained"),BH191,""))</f>
        <v/>
      </c>
      <c r="FT191" s="409" t="str">
        <f>IF(AND('[1]Multi-Field'!$E$116=[1]Lists!BF191,'[1]Multi-Field'!$F$116="Drained"),BI191,IF(AND('[1]Multi-Field'!$E$116=[1]Lists!BF191,'[1]Multi-Field'!$F$116="undrained"),BH191,""))</f>
        <v/>
      </c>
      <c r="FU191" s="409" t="str">
        <f>IF(AND('[1]Multi-Field'!$E$117=[1]Lists!BF191,'[1]Multi-Field'!$F$117="Drained"),BI191,IF(AND('[1]Multi-Field'!$E$117=[1]Lists!BF191,'[1]Multi-Field'!$F$117="undrained"),BH191,""))</f>
        <v/>
      </c>
      <c r="FV191" s="409" t="str">
        <f>IF(AND('[1]Multi-Field'!$E$118=[1]Lists!BF191,'[1]Multi-Field'!$F$118="Drained"),BI191,IF(AND('[1]Multi-Field'!$E$118=[1]Lists!BF191,'[1]Multi-Field'!$F$118="undrained"),BH191,""))</f>
        <v/>
      </c>
      <c r="FW191" s="409" t="str">
        <f>IF(AND('[1]Multi-Field'!$E$119=[1]Lists!BF191,'[1]Multi-Field'!$F$119="Drained"),BI191,IF(AND('[1]Multi-Field'!$E$119=[1]Lists!BF191,'[1]Multi-Field'!$F$119="undrained"),BH191,""))</f>
        <v/>
      </c>
      <c r="FX191" s="409" t="str">
        <f>IF(AND('[1]Multi-Field'!$E$120=[1]Lists!BF191,'[1]Multi-Field'!$F$120="Drained"),BI191,IF(AND('[1]Multi-Field'!$E$120=[1]Lists!BF191,'[1]Multi-Field'!$F$120="undrained"),BH191,""))</f>
        <v/>
      </c>
    </row>
    <row r="192" spans="1:180" ht="13.5" customHeight="1">
      <c r="A192" s="7" t="s">
        <v>279</v>
      </c>
      <c r="B192" s="7"/>
      <c r="C192" s="7"/>
      <c r="D192" s="8">
        <v>70</v>
      </c>
      <c r="E192" s="8">
        <f t="shared" si="27"/>
        <v>70</v>
      </c>
      <c r="F192" s="8">
        <f t="shared" si="28"/>
        <v>70</v>
      </c>
      <c r="G192" s="8">
        <v>70</v>
      </c>
      <c r="H192" s="8">
        <v>50</v>
      </c>
      <c r="I192" s="8">
        <f t="shared" si="32"/>
        <v>50</v>
      </c>
      <c r="J192" s="8">
        <f t="shared" si="33"/>
        <v>50</v>
      </c>
      <c r="K192" s="8">
        <v>50</v>
      </c>
      <c r="L192" s="8">
        <v>75</v>
      </c>
      <c r="M192" s="8">
        <f t="shared" si="29"/>
        <v>75</v>
      </c>
      <c r="N192" s="8">
        <f t="shared" si="30"/>
        <v>75</v>
      </c>
      <c r="O192" s="8">
        <v>75</v>
      </c>
      <c r="P192" s="391">
        <v>167</v>
      </c>
      <c r="Q192" s="394"/>
      <c r="R192" s="395" t="b">
        <f>IF(OR('Multi-Field'!AA169=Lists!$AC$42,'Multi-Field'!AA169=Lists!$AC$43),IF('Multi-Field'!Z169="x",(IF('Multi-Field'!AC169=Lists!$Q$11,Lists!$R$11,IF('Multi-Field'!AC169=Lists!$Q$12,Lists!$R$12,IF('Multi-Field'!AC169=Lists!$Q$13,Lists!$R$13,IF('Multi-Field'!AC169=Lists!$Q$14,Lists!$R$14))))),IF('Multi-Field'!X169="x",(IF('Multi-Field'!AC169=Lists!$Q$11,Lists!$S$11,IF('Multi-Field'!AC169=Lists!$Q$12,Lists!$S$12,IF('Multi-Field'!AC169=Lists!$Q$13,Lists!$S$13,IF('Multi-Field'!AC169=Lists!$Q$14,Lists!$S$14))))),IF('Multi-Field'!V169="x",(IF('Multi-Field'!AC169=Lists!$Q$11,Lists!$T$11,IF('Multi-Field'!AC169=Lists!$Q$12,Lists!$T$12,IF('Multi-Field'!AC169=Lists!$Q$13,Lists!$T$13,IF('Multi-Field'!AC169=Lists!$Q$14,Lists!$T$14))))),0))))</f>
        <v>0</v>
      </c>
      <c r="S192" s="395" t="str">
        <f t="shared" si="38"/>
        <v/>
      </c>
      <c r="T192" s="395"/>
      <c r="U192" s="396"/>
      <c r="AI192" s="384">
        <f>'[1]Multi-Field'!B188</f>
        <v>0</v>
      </c>
      <c r="AJ192" s="387" t="str">
        <f>IF(OR('[1]Multi-Field'!Q32=[1]Lists!$AC$42,'[1]Multi-Field'!Q32=[1]Lists!$AC$43),"x","")</f>
        <v/>
      </c>
      <c r="AK192" s="387" t="str">
        <f>IF(OR('[1]Multi-Field'!Q32=[1]Lists!$AC$6,'[1]Multi-Field'!Q32=$AC$2,'[1]Multi-Field'!Q32=$AC$4),"x","")</f>
        <v/>
      </c>
      <c r="AL192" s="387" t="str">
        <f>IF(OR('[1]Multi-Field'!Q32=[1]Lists!$AC$7,'[1]Multi-Field'!Q32=$AC$3,'[1]Multi-Field'!Q32=$AC$5),"x","")</f>
        <v/>
      </c>
      <c r="AM192" s="387" t="str">
        <f>IF(OR('[1]Multi-Field'!Q32=$AC$23,'[1]Multi-Field'!Q32=$AC$13,'[1]Multi-Field'!Q32=$AC$9,'[1]Multi-Field'!Q32=$AC$19,'[1]Multi-Field'!Q32=$AC$47),"x","")</f>
        <v/>
      </c>
      <c r="AN192" s="387" t="str">
        <f>IF(OR('[1]Multi-Field'!Q32=$AC$24,'[1]Multi-Field'!Q32=$AC$14,'[1]Multi-Field'!Q32=$AC$10,'[1]Multi-Field'!Q32=$AC$22,'[1]Multi-Field'!Q32=$AC$48),"x","")</f>
        <v/>
      </c>
      <c r="AO192" s="387" t="str">
        <f>IF(OR('[1]Multi-Field'!Q32=$AC$21,'[1]Multi-Field'!Q32=$AC$28,'[1]Multi-Field'!Q32=$AC$62,'[1]Multi-Field'!Q32=$AC$102,'[1]Multi-Field'!Q32=$AC$98),"x","")</f>
        <v/>
      </c>
      <c r="AP192" s="387" t="str">
        <f>IF(OR('[1]Multi-Field'!Q32=$AC$25,'[1]Multi-Field'!Q32=$AC$63,'[1]Multi-Field'!Q32=$AC$85,'[1]Multi-Field'!Q32=$AC$87,'[1]Multi-Field'!Q32=$AC$92,'[1]Multi-Field'!Q32=$AC$93),"x","")</f>
        <v/>
      </c>
      <c r="AQ192" s="387" t="str">
        <f>IF(OR('[1]Multi-Field'!Q32=$AC$20,'[1]Multi-Field'!Q32=$AC$27,'[1]Multi-Field'!Q32=$AC$58,'[1]Multi-Field'!Q32=$AC$86,'[1]Multi-Field'!Q32=$AC$103,'[1]Multi-Field'!Q32=$AC$94),"x","")</f>
        <v/>
      </c>
      <c r="AR192" s="387" t="str">
        <f>IF(OR('[1]Multi-Field'!Q32=$AC$35,'[1]Multi-Field'!Q32=$AC$40,'[1]Multi-Field'!Q32=$AC$45,),"x","")</f>
        <v/>
      </c>
      <c r="AS192" s="387" t="str">
        <f>IF(OR('[1]Multi-Field'!Q32=$AC$36,'[1]Multi-Field'!Q32=$AC$41,'[1]Multi-Field'!Q32=$AC$46,),"x","")</f>
        <v/>
      </c>
      <c r="AT192" s="387" t="str">
        <f>IF(OR('[1]Multi-Field'!Q32=$AC$52,'[1]Multi-Field'!Q32=$AC$53,'[1]Multi-Field'!Q32=$AC$54,'[1]Multi-Field'!Q32=$AC$55,'[1]Multi-Field'!Q32=$AC$68,'[1]Multi-Field'!Q32=$AC$69,'[1]Multi-Field'!Q32=$AC$74,'[1]Multi-Field'!Q32=$AC$71,'[1]Multi-Field'!Q32=$AC$70),"x","")</f>
        <v/>
      </c>
      <c r="AU192" s="387" t="str">
        <f>IF('[1]Multi-Field'!Q32=$AC$72,"x","")</f>
        <v/>
      </c>
      <c r="AV192" s="387" t="str">
        <f>IF('[1]Multi-Field'!Q32=$AC$73,"x","")</f>
        <v/>
      </c>
      <c r="AW192" s="387" t="str">
        <f>IF('[1]Multi-Field'!Q32=$AC$83,"x","")</f>
        <v/>
      </c>
      <c r="AX192" s="387" t="str">
        <f>IF('[1]Multi-Field'!Q32=$AC$84,"x","")</f>
        <v/>
      </c>
      <c r="AY192" s="387" t="str">
        <f>IF('[1]Multi-Field'!Q32=$AC$97,"x","")</f>
        <v/>
      </c>
      <c r="AZ192" s="387" t="str">
        <f>IF('[1]Multi-Field'!Q32=$AC$99,"x","")</f>
        <v/>
      </c>
      <c r="BA192" s="387" t="str">
        <f>IF('[1]Multi-Field'!Q32=$AC$104,"x","")</f>
        <v/>
      </c>
      <c r="BB192" s="387" t="str">
        <f>IF('[1]Multi-Field'!Q32=$AC$105,"x","")</f>
        <v/>
      </c>
      <c r="BC192" s="388"/>
      <c r="BF192" s="411" t="s">
        <v>1358</v>
      </c>
      <c r="BG192" s="412">
        <v>4</v>
      </c>
      <c r="BH192" s="412">
        <v>3.5</v>
      </c>
      <c r="BI192" s="412">
        <v>3.5</v>
      </c>
      <c r="BJ192" s="409" t="e">
        <f>IF(AND('[1]Single Field'!#REF!=[1]Lists!BF192,'[1]Single Field'!#REF!="Drained"),"x",IF(AND('[1]Single Field'!#REF!=[1]Lists!BF192,'[1]Single Field'!#REF!="Undrained"),O,""))</f>
        <v>#REF!</v>
      </c>
      <c r="BK192" s="409" t="str">
        <f>IF(AND('[1]Multi-Field'!$E$3=[1]Lists!BF192,'[1]Multi-Field'!$F$3="Drained"),BI192,IF(AND('[1]Multi-Field'!$E$3=BF192,'[1]Multi-Field'!$F$3="undrained"),BH192,""))</f>
        <v/>
      </c>
      <c r="BL192" s="409" t="str">
        <f>IF(AND('[1]Multi-Field'!$E$4=BF192,'[1]Multi-Field'!$F$4="Drained"),BI192,IF(AND('[1]Multi-Field'!$E$4=BF192,'[1]Multi-Field'!$F$4="undrained"),BH192,""))</f>
        <v/>
      </c>
      <c r="BM192" s="409" t="str">
        <f>IF(AND('[1]Multi-Field'!$E$5=BF192,'[1]Multi-Field'!$F$5="Drained"),BI192,IF(AND('[1]Multi-Field'!$E$5=BF192,'[1]Multi-Field'!$F$5="undrained"),BH192,""))</f>
        <v/>
      </c>
      <c r="BN192" s="409" t="str">
        <f>IF(AND('[1]Multi-Field'!$E$6=BF192,'[1]Multi-Field'!$F$6="Drained"),BI192,IF(AND('[1]Multi-Field'!$E$6=BF192,'[1]Multi-Field'!$F$6="undrained"),BH192,""))</f>
        <v/>
      </c>
      <c r="BO192" s="409" t="str">
        <f>IF(AND('[1]Multi-Field'!$E$7=BF192,'[1]Multi-Field'!$F$7="Drained"),BI192,IF(AND('[1]Multi-Field'!$E$7=BF192,'[1]Multi-Field'!$F$7="undrained"),BH192,""))</f>
        <v/>
      </c>
      <c r="BP192" s="409" t="str">
        <f>IF(AND('[1]Multi-Field'!$E$8=BF192,'[1]Multi-Field'!$F$8="Drained"),BI192,IF(AND('[1]Multi-Field'!$E$8=BF192,'[1]Multi-Field'!$F$8="undrained"),BH192,""))</f>
        <v/>
      </c>
      <c r="BQ192" s="409" t="str">
        <f>IF(AND('[1]Multi-Field'!$E$9=BF192,'[1]Multi-Field'!$F$9="Drained"),BI192,IF(AND('[1]Multi-Field'!$E$9=BF192,'[1]Multi-Field'!$F$9="undrained"),BH192,""))</f>
        <v/>
      </c>
      <c r="BR192" s="409" t="str">
        <f>IF(AND('[1]Multi-Field'!$E$10=BF192,'[1]Multi-Field'!$F$10="Drained"),BI192,IF(AND('[1]Multi-Field'!$E$10=BF192,'[1]Multi-Field'!$F$10="undrained"),BH192,""))</f>
        <v/>
      </c>
      <c r="BS192" s="409" t="str">
        <f>IF(AND('[1]Multi-Field'!$E$11=BF192,'[1]Multi-Field'!$F$11="Drained"),BI192,IF(AND('[1]Multi-Field'!$E$11=BF192,'[1]Multi-Field'!$F$11="undrained"),BH192,""))</f>
        <v/>
      </c>
      <c r="BT192" s="409" t="str">
        <f>IF(AND('[1]Multi-Field'!$E$12=BF192,'[1]Multi-Field'!$F$12="Drained"),BI192,IF(AND('[1]Multi-Field'!$E$12=BF192,'[1]Multi-Field'!$F$12="undrained"),BH192,""))</f>
        <v/>
      </c>
      <c r="BU192" s="409" t="str">
        <f>IF(AND('[1]Multi-Field'!$E$13=BF192,'[1]Multi-Field'!$F$13="Drained"),BI192,IF(AND('[1]Multi-Field'!$E$3=BF192,'[1]Multi-Field'!$F$13="undrained"),BH192,""))</f>
        <v/>
      </c>
      <c r="BV192" s="409" t="str">
        <f>IF(AND('[1]Multi-Field'!$E$14=BF192,'[1]Multi-Field'!$F$14="Drained"),BI192,IF(AND('[1]Multi-Field'!$E$14=BF192,'[1]Multi-Field'!$F$14="undrained"),BH192,""))</f>
        <v/>
      </c>
      <c r="BW192" s="409" t="str">
        <f>IF(AND('[1]Multi-Field'!$E$15=BF192,'[1]Multi-Field'!$F$15="Drained"),BI192,IF(AND('[1]Multi-Field'!$E$15=BF192,'[1]Multi-Field'!$F$15="undrained"),BH192,""))</f>
        <v/>
      </c>
      <c r="BX192" s="409" t="str">
        <f>IF(AND('[1]Multi-Field'!$E$16=[1]Lists!BF192,'[1]Multi-Field'!$F$16="Drained"),BI192,IF(AND('[1]Multi-Field'!$E$16=[1]Lists!BF192,'[1]Multi-Field'!$F$16="undrained"),BH192,""))</f>
        <v/>
      </c>
      <c r="BY192" s="409" t="str">
        <f>IF(AND('[1]Multi-Field'!$E$17=[1]Lists!BF192,'[1]Multi-Field'!$F$17="Drained"),BI192,IF(AND('[1]Multi-Field'!$E$17=[1]Lists!BF192,'[1]Multi-Field'!$F$17="undrained"),BH192,""))</f>
        <v/>
      </c>
      <c r="BZ192" s="409" t="str">
        <f>IF(AND('[1]Multi-Field'!$E$18=[1]Lists!BF192,'[1]Multi-Field'!$F$18="Drained"),BI192,IF(AND('[1]Multi-Field'!$E$18=[1]Lists!BF192,'[1]Multi-Field'!$F$18="undrained"),BH192,""))</f>
        <v/>
      </c>
      <c r="CA192" s="409" t="str">
        <f>IF(AND('[1]Multi-Field'!$E$19=[1]Lists!BF192,'[1]Multi-Field'!$F$19="Drained"),BI192,IF(AND('[1]Multi-Field'!$E$19=[1]Lists!BF192,'[1]Multi-Field'!$F$19="undrained"),BH192,""))</f>
        <v/>
      </c>
      <c r="CB192" s="409" t="str">
        <f>IF(AND('[1]Multi-Field'!$E$20=[1]Lists!BF192,'[1]Multi-Field'!$F$20="Drained"),BI192,IF(AND('[1]Multi-Field'!$E$20=[1]Lists!BF192,'[1]Multi-Field'!$F$20="undrained"),BH192,""))</f>
        <v/>
      </c>
      <c r="CC192" s="409" t="str">
        <f>IF(AND('[1]Multi-Field'!$E$21=[1]Lists!BF192,'[1]Multi-Field'!$F$21="Drained"),BI192,IF(AND('[1]Multi-Field'!$E$21=[1]Lists!BF192,'[1]Multi-Field'!$F$21="undrained"),BH192,""))</f>
        <v/>
      </c>
      <c r="CD192" s="409" t="str">
        <f>IF(AND('[1]Multi-Field'!$E$22=[1]Lists!BF192,'[1]Multi-Field'!$F$22="Drained"),BI192,IF(AND('[1]Multi-Field'!$E$22=[1]Lists!BF192,'[1]Multi-Field'!$F$22="undrained"),BH192,""))</f>
        <v/>
      </c>
      <c r="CE192" s="409" t="str">
        <f>IF(AND('[1]Multi-Field'!$E$23=[1]Lists!BF192,'[1]Multi-Field'!$F$23="Drained"),BI192,IF(AND('[1]Multi-Field'!$E$23=[1]Lists!BF192,'[1]Multi-Field'!$F$23="undrained"),BH192,""))</f>
        <v/>
      </c>
      <c r="CF192" s="409" t="str">
        <f>IF(AND('[1]Multi-Field'!$E$24=[1]Lists!BF192,'[1]Multi-Field'!$F$24="Drained"),BI192,IF(AND('[1]Multi-Field'!$E$24=[1]Lists!BF192,'[1]Multi-Field'!$F$24="undrained"),BH192,""))</f>
        <v/>
      </c>
      <c r="CG192" s="409" t="str">
        <f>IF(AND('[1]Multi-Field'!$E$25=[1]Lists!BF192,'[1]Multi-Field'!$F$25="Drained"),BI192,IF(AND('[1]Multi-Field'!$E$25=[1]Lists!BF192,'[1]Multi-Field'!$F$25="undrained"),BH192,""))</f>
        <v/>
      </c>
      <c r="CH192" s="409" t="str">
        <f>IF(AND('[1]Multi-Field'!$E$26=[1]Lists!BF192,'[1]Multi-Field'!$F$26="Drained"),BI192,IF(AND('[1]Multi-Field'!$E$26=[1]Lists!BF192,'[1]Multi-Field'!$F$26="undrained"),BH192,""))</f>
        <v/>
      </c>
      <c r="CI192" s="409" t="str">
        <f>IF(AND('[1]Multi-Field'!$E$27=[1]Lists!BF192,'[1]Multi-Field'!$F$27="Drained"),BI192,IF(AND('[1]Multi-Field'!$E$27=[1]Lists!BF192,'[1]Multi-Field'!$F$27="undrained"),BH192,""))</f>
        <v/>
      </c>
      <c r="CJ192" s="409" t="str">
        <f>IF(AND('[1]Multi-Field'!$E$28=[1]Lists!BF192,'[1]Multi-Field'!$F$28="Drained"),BI192,IF(AND('[1]Multi-Field'!$E$28=[1]Lists!BF192,'[1]Multi-Field'!$F$28="undrained"),BH192,""))</f>
        <v/>
      </c>
      <c r="CK192" s="409" t="str">
        <f>IF(AND('[1]Multi-Field'!$E$29=[1]Lists!BF192,'[1]Multi-Field'!$F$29="Drained"),BI192,IF(AND('[1]Multi-Field'!$E$29=[1]Lists!BF192,'[1]Multi-Field'!$F$29="undrained"),BH192,""))</f>
        <v/>
      </c>
      <c r="CL192" s="409" t="str">
        <f>IF(AND('[1]Multi-Field'!$E$30=[1]Lists!BF192,'[1]Multi-Field'!$F$30="Drained"),BI192,IF(AND('[1]Multi-Field'!$E$30=[1]Lists!BF192,'[1]Multi-Field'!$F$30="undrained"),BH192,""))</f>
        <v/>
      </c>
      <c r="CM192" s="409" t="str">
        <f>IF(AND('[1]Multi-Field'!$E$31=[1]Lists!BF192,'[1]Multi-Field'!$F$31="Drained"),BI192,IF(AND('[1]Multi-Field'!$E$31=[1]Lists!BF192,'[1]Multi-Field'!$F$31="undrained"),BH192,""))</f>
        <v/>
      </c>
      <c r="CN192" s="409" t="str">
        <f>IF(AND('[1]Multi-Field'!$E$32=[1]Lists!BF192,'[1]Multi-Field'!$F$32="Drained"),BI192,IF(AND('[1]Multi-Field'!$E$32=[1]Lists!BF192,'[1]Multi-Field'!$F$32="undrained"),BH192,""))</f>
        <v/>
      </c>
      <c r="CO192" s="409" t="str">
        <f>IF(AND('[1]Multi-Field'!$E$33=[1]Lists!BF192,'[1]Multi-Field'!$F$33="Drained"),BI192,IF(AND('[1]Multi-Field'!$E$33=[1]Lists!BF192,'[1]Multi-Field'!$F$33="undrained"),BH192,""))</f>
        <v/>
      </c>
      <c r="CP192" s="409" t="str">
        <f>IF(AND('[1]Multi-Field'!$E$34=[1]Lists!BF192,'[1]Multi-Field'!$F$34="Drained"),BI192,IF(AND('[1]Multi-Field'!$E$34=[1]Lists!BF192,'[1]Multi-Field'!$F$34="undrained"),BH192,""))</f>
        <v/>
      </c>
      <c r="CQ192" s="409" t="str">
        <f>IF(AND('[1]Multi-Field'!$E$35=[1]Lists!BF192,'[1]Multi-Field'!$F$35="Drained"),BI192,IF(AND('[1]Multi-Field'!$E$35=[1]Lists!BF192,'[1]Multi-Field'!$F$35="undrained"),BH192,""))</f>
        <v/>
      </c>
      <c r="CR192" s="409" t="str">
        <f>IF(AND('[1]Multi-Field'!$E$36=[1]Lists!BF192,'[1]Multi-Field'!$F$36="Drained"),BI192,IF(AND('[1]Multi-Field'!$E$36=[1]Lists!BF192,'[1]Multi-Field'!$F$36="undrained"),BH192,""))</f>
        <v/>
      </c>
      <c r="CS192" s="409" t="str">
        <f>IF(AND('[1]Multi-Field'!$E$37=[1]Lists!BF192,'[1]Multi-Field'!$F$37="Drained"),BI192,IF(AND('[1]Multi-Field'!$E$37=[1]Lists!BF192,'[1]Multi-Field'!$F$37="undrained"),BH192,""))</f>
        <v/>
      </c>
      <c r="CT192" s="409" t="str">
        <f>IF(AND('[1]Multi-Field'!$E$38=[1]Lists!BF192,'[1]Multi-Field'!$F$38="Drained"),BI192,IF(AND('[1]Multi-Field'!$E$38=[1]Lists!BF192,'[1]Multi-Field'!$F$38="undrained"),BH192,""))</f>
        <v/>
      </c>
      <c r="CU192" s="409" t="str">
        <f>IF(AND('[1]Multi-Field'!$E$39=[1]Lists!BF192,'[1]Multi-Field'!$F$39="Drained"),BI192,IF(AND('[1]Multi-Field'!$E$39=[1]Lists!BF192,'[1]Multi-Field'!$F$39="undrained"),BH192,""))</f>
        <v/>
      </c>
      <c r="CV192" s="409" t="str">
        <f>IF(AND('[1]Multi-Field'!$E$40=[1]Lists!BF192,'[1]Multi-Field'!$F$40="Drained"),BI192,IF(AND('[1]Multi-Field'!$E$40=[1]Lists!BF192,'[1]Multi-Field'!$F$40="undrained"),BH192,""))</f>
        <v/>
      </c>
      <c r="CW192" s="409" t="str">
        <f>IF(AND('[1]Multi-Field'!$E$41=[1]Lists!BF192,'[1]Multi-Field'!$F$40="Drained"),BI192,IF(AND('[1]Multi-Field'!$E$40=[1]Lists!BF192,'[1]Multi-Field'!$F$40="undrained"),BH192,""))</f>
        <v/>
      </c>
      <c r="CX192" s="409" t="str">
        <f>IF(AND('[1]Multi-Field'!$E$42=[1]Lists!BF192,'[1]Multi-Field'!$F$42="Drained"),BI192,IF(AND('[1]Multi-Field'!$E$42=[1]Lists!BF192,'[1]Multi-Field'!$F$42="undrained"),BH192,""))</f>
        <v/>
      </c>
      <c r="CY192" s="409" t="str">
        <f>IF(AND('[1]Multi-Field'!$E$43=[1]Lists!BF192,'[1]Multi-Field'!$F$43="Drained"),BI192,IF(AND('[1]Multi-Field'!$E$43=[1]Lists!BF192,'[1]Multi-Field'!$F$43="undrained"),BH192,""))</f>
        <v/>
      </c>
      <c r="CZ192" s="409" t="str">
        <f>IF(AND('[1]Multi-Field'!$E$44=[1]Lists!BF192,'[1]Multi-Field'!$F$44="Drained"),BI192,IF(AND('[1]Multi-Field'!$E$44=[1]Lists!BF192,'[1]Multi-Field'!$F$44="undrained"),BH192,""))</f>
        <v/>
      </c>
      <c r="DA192" s="409" t="str">
        <f>IF(AND('[1]Multi-Field'!$E$45=[1]Lists!BF192,'[1]Multi-Field'!$F$45="Drained"),BI192,IF(AND('[1]Multi-Field'!$E$45=[1]Lists!BF192,'[1]Multi-Field'!$F$45="undrained"),BH192,""))</f>
        <v/>
      </c>
      <c r="DB192" s="409" t="str">
        <f>IF(AND('[1]Multi-Field'!$E$46=[1]Lists!BF192,'[1]Multi-Field'!$F$46="Drained"),BI192,IF(AND('[1]Multi-Field'!$E$46=[1]Lists!BF192,'[1]Multi-Field'!$F$46="undrained"),BH192,""))</f>
        <v/>
      </c>
      <c r="DC192" s="409" t="str">
        <f>IF(AND('[1]Multi-Field'!$E$47=[1]Lists!BF192,'[1]Multi-Field'!$F$47="Drained"),BI192,IF(AND('[1]Multi-Field'!$E$47=[1]Lists!BF192,'[1]Multi-Field'!$F$47="undrained"),BH192,""))</f>
        <v/>
      </c>
      <c r="DD192" s="409" t="str">
        <f>IF(AND('[1]Multi-Field'!$E$48=[1]Lists!BF192,'[1]Multi-Field'!$F$48="Drained"),BI192,IF(AND('[1]Multi-Field'!$E$48=[1]Lists!BF192,'[1]Multi-Field'!$F$48="undrained"),BH192,""))</f>
        <v/>
      </c>
      <c r="DE192" s="409" t="str">
        <f>IF(AND('[1]Multi-Field'!$E$49=[1]Lists!BF192,'[1]Multi-Field'!$F$49="Drained"),BI192,IF(AND('[1]Multi-Field'!$E$49=[1]Lists!BF192,'[1]Multi-Field'!$F$9="undrained"),BH192,""))</f>
        <v/>
      </c>
      <c r="DF192" s="409" t="str">
        <f>IF(AND('[1]Multi-Field'!$E$50=[1]Lists!BF192,'[1]Multi-Field'!$F$50="Drained"),BI192,IF(AND('[1]Multi-Field'!$E$50=[1]Lists!BF192,'[1]Multi-Field'!$F$50="undrained"),BH192,""))</f>
        <v/>
      </c>
      <c r="DG192" s="409" t="str">
        <f>IF(AND('[1]Multi-Field'!$E$51=[1]Lists!BF192,'[1]Multi-Field'!$F$51="Drained"),BI192,IF(AND('[1]Multi-Field'!$E$51=[1]Lists!BF192,'[1]Multi-Field'!$F$51="undrained"),BH192,""))</f>
        <v/>
      </c>
      <c r="DH192" s="409" t="str">
        <f>IF(AND('[1]Multi-Field'!$E$52=[1]Lists!BF192,'[1]Multi-Field'!$F$52="Drained"),BI192,IF(AND('[1]Multi-Field'!$E$52=[1]Lists!BF192,'[1]Multi-Field'!$F$52="undrained"),BH192,""))</f>
        <v/>
      </c>
      <c r="DI192" s="409" t="str">
        <f>IF(AND('[1]Multi-Field'!$E$53=[1]Lists!BF192,'[1]Multi-Field'!$F$53="Drained"),BI192,IF(AND('[1]Multi-Field'!$E$53=[1]Lists!BF192,'[1]Multi-Field'!$F$53="undrained"),BH192,""))</f>
        <v/>
      </c>
      <c r="DJ192" s="409" t="str">
        <f>IF(AND('[1]Multi-Field'!$E$54=[1]Lists!BF192,'[1]Multi-Field'!$F$54="Drained"),BI192,IF(AND('[1]Multi-Field'!$E$54=[1]Lists!BF192,'[1]Multi-Field'!$F$54="undrained"),BH192,""))</f>
        <v/>
      </c>
      <c r="DK192" s="409" t="str">
        <f>IF(AND('[1]Multi-Field'!$E$55=[1]Lists!BF192,'[1]Multi-Field'!$F$55="Drained"),BI192,IF(AND('[1]Multi-Field'!$E$55=[1]Lists!BF192,'[1]Multi-Field'!$F$55="undrained"),BH192,""))</f>
        <v/>
      </c>
      <c r="DL192" s="409" t="str">
        <f>IF(AND('[1]Multi-Field'!$E$56=[1]Lists!BF192,'[1]Multi-Field'!$F$56="Drained"),BI192,IF(AND('[1]Multi-Field'!$E$56=[1]Lists!BF192,'[1]Multi-Field'!$F$56="undrained"),BH192,""))</f>
        <v/>
      </c>
      <c r="DM192" s="409" t="str">
        <f>IF(AND('[1]Multi-Field'!$E$57=[1]Lists!BF192,'[1]Multi-Field'!$F$57="Drained"),BI192,IF(AND('[1]Multi-Field'!$E$57=[1]Lists!BF192,'[1]Multi-Field'!$F$57="undrained"),BH192,""))</f>
        <v/>
      </c>
      <c r="DN192" s="409" t="str">
        <f>IF(AND('[1]Multi-Field'!$E$58=[1]Lists!BF192,'[1]Multi-Field'!$F$58="Drained"),BI192,IF(AND('[1]Multi-Field'!$E$58=[1]Lists!BF192,'[1]Multi-Field'!$F$58="undrained"),BH192,""))</f>
        <v/>
      </c>
      <c r="DO192" s="409" t="str">
        <f>IF(AND('[1]Multi-Field'!$E$59=[1]Lists!BF192,'[1]Multi-Field'!$F$59="Drained"),BI192,IF(AND('[1]Multi-Field'!$E$59=[1]Lists!BF192,'[1]Multi-Field'!$F$59="undrained"),BH192,""))</f>
        <v/>
      </c>
      <c r="DP192" s="409" t="str">
        <f>IF(AND('[1]Multi-Field'!$E$60=[1]Lists!BF192,'[1]Multi-Field'!$F$60="Drained"),BI192,IF(AND('[1]Multi-Field'!$E$60=[1]Lists!BF192,'[1]Multi-Field'!$F$60="undrained"),BH192,""))</f>
        <v/>
      </c>
      <c r="DQ192" s="409" t="str">
        <f>IF(AND('[1]Multi-Field'!$E$61=[1]Lists!BF192,'[1]Multi-Field'!$F$61="Drained"),BI192,IF(AND('[1]Multi-Field'!$E$61=[1]Lists!BF192,'[1]Multi-Field'!$F$61="undrained"),BH192,""))</f>
        <v/>
      </c>
      <c r="DR192" s="409" t="str">
        <f>IF(AND('[1]Multi-Field'!$E$62=[1]Lists!BF192,'[1]Multi-Field'!$F$62="Drained"),BI192,IF(AND('[1]Multi-Field'!$E$62=[1]Lists!BF192,'[1]Multi-Field'!$F$62="undrained"),BH192,""))</f>
        <v/>
      </c>
      <c r="DS192" s="409" t="str">
        <f>IF(AND('[1]Multi-Field'!$E$63=[1]Lists!BF192,'[1]Multi-Field'!$F$63="Drained"),BI192,IF(AND('[1]Multi-Field'!$E$63=[1]Lists!BF192,'[1]Multi-Field'!$F$63="undrained"),BH192,""))</f>
        <v/>
      </c>
      <c r="DT192" s="409" t="str">
        <f>IF(AND('[1]Multi-Field'!$E$64=[1]Lists!BF192,'[1]Multi-Field'!$F$64="Drained"),BI192,IF(AND('[1]Multi-Field'!$E$64=[1]Lists!BF192,'[1]Multi-Field'!$F$64="undrained"),BH192,""))</f>
        <v/>
      </c>
      <c r="DU192" s="409" t="str">
        <f>IF(AND('[1]Multi-Field'!$E$65=[1]Lists!BF192,'[1]Multi-Field'!$F$65="Drained"),BI192,IF(AND('[1]Multi-Field'!$E$65=[1]Lists!BF192,'[1]Multi-Field'!$F$65="undrained"),BH192,""))</f>
        <v/>
      </c>
      <c r="DV192" s="409" t="str">
        <f>IF(AND('[1]Multi-Field'!$E$66=[1]Lists!BF192,'[1]Multi-Field'!$F$66="Drained"),BI192,IF(AND('[1]Multi-Field'!$E$66=[1]Lists!BF192,'[1]Multi-Field'!$F$66="undrained"),BH192,""))</f>
        <v/>
      </c>
      <c r="DW192" s="409" t="str">
        <f>IF(AND('[1]Multi-Field'!$E$67=[1]Lists!BF192,'[1]Multi-Field'!$F$67="Drained"),BI192,IF(AND('[1]Multi-Field'!$E$67=[1]Lists!BF192,'[1]Multi-Field'!$F$67="undrained"),BH192,""))</f>
        <v/>
      </c>
      <c r="DX192" s="409" t="str">
        <f>IF(AND('[1]Multi-Field'!$E$68=[1]Lists!BF192,'[1]Multi-Field'!$F$68="Drained"),BI192,IF(AND('[1]Multi-Field'!$E$68=[1]Lists!BF192,'[1]Multi-Field'!$F$68="undrained"),BH192,""))</f>
        <v/>
      </c>
      <c r="DY192" s="409" t="str">
        <f>IF(AND('[1]Multi-Field'!$E$69=[1]Lists!BF192,'[1]Multi-Field'!$F$69="Drained"),BI192,IF(AND('[1]Multi-Field'!$E$69=[1]Lists!BF192,'[1]Multi-Field'!$F$69="undrained"),BH192,""))</f>
        <v/>
      </c>
      <c r="DZ192" s="409" t="str">
        <f>IF(AND('[1]Multi-Field'!$E$70=[1]Lists!BF192,'[1]Multi-Field'!$F$70="Drained"),BI192,IF(AND('[1]Multi-Field'!$E$70=[1]Lists!BF192,'[1]Multi-Field'!$F$70="undrained"),BH192,""))</f>
        <v/>
      </c>
      <c r="EA192" s="409" t="str">
        <f>IF(AND('[1]Multi-Field'!$E$71=[1]Lists!BF192,'[1]Multi-Field'!$F$71="Drained"),BI192,IF(AND('[1]Multi-Field'!$E$71=[1]Lists!BF192,'[1]Multi-Field'!$F$71="undrained"),BH192,""))</f>
        <v/>
      </c>
      <c r="EB192" s="409" t="str">
        <f>IF(AND('[1]Multi-Field'!$E$72=[1]Lists!BF192,'[1]Multi-Field'!$F$72="Drained"),BI192,IF(AND('[1]Multi-Field'!$E$72=[1]Lists!BF192,'[1]Multi-Field'!$F$72="undrained"),BH192,""))</f>
        <v/>
      </c>
      <c r="EC192" s="409" t="str">
        <f>IF(AND('[1]Multi-Field'!$E$73=[1]Lists!BF192,'[1]Multi-Field'!$F$73="Drained"),BI192,IF(AND('[1]Multi-Field'!$E$73=[1]Lists!BF192,'[1]Multi-Field'!$F$73="undrained"),BH192,""))</f>
        <v/>
      </c>
      <c r="ED192" s="409" t="str">
        <f>IF(AND('[1]Multi-Field'!$E$74=[1]Lists!BF192,'[1]Multi-Field'!$F$74="Drained"),BI192,IF(AND('[1]Multi-Field'!$E$74=[1]Lists!BF192,'[1]Multi-Field'!$F$74="undrained"),BH192,""))</f>
        <v/>
      </c>
      <c r="EE192" s="409" t="str">
        <f>IF(AND('[1]Multi-Field'!$E$75=[1]Lists!BF192,'[1]Multi-Field'!$F$75="Drained"),BI192,IF(AND('[1]Multi-Field'!$E$75=[1]Lists!BF192,'[1]Multi-Field'!$F$75="undrained"),BH192,""))</f>
        <v/>
      </c>
      <c r="EF192" s="409" t="str">
        <f>IF(AND('[1]Multi-Field'!$E$76=[1]Lists!BF192,'[1]Multi-Field'!$F$76="Drained"),BI192,IF(AND('[1]Multi-Field'!$E$76=[1]Lists!BF192,'[1]Multi-Field'!$F$6="undrained"),BH192,""))</f>
        <v/>
      </c>
      <c r="EG192" s="409" t="str">
        <f>IF(AND('[1]Multi-Field'!$E$77=[1]Lists!BF192,'[1]Multi-Field'!$F$77="Drained"),BI192,IF(AND('[1]Multi-Field'!$E$77=[1]Lists!BF192,'[1]Multi-Field'!$F$77="undrained"),BH192,""))</f>
        <v/>
      </c>
      <c r="EH192" s="409" t="str">
        <f>IF(AND('[1]Multi-Field'!$E$78=[1]Lists!BF192,'[1]Multi-Field'!$F$78="Drained"),BI192,IF(AND('[1]Multi-Field'!$E$78=[1]Lists!BF192,'[1]Multi-Field'!$F$78="undrained"),BH192,""))</f>
        <v/>
      </c>
      <c r="EI192" s="409" t="str">
        <f>IF(AND('[1]Multi-Field'!$E$79=[1]Lists!BF192,'[1]Multi-Field'!$F$79="Drained"),BI192,IF(AND('[1]Multi-Field'!$E$79=[1]Lists!BF192,'[1]Multi-Field'!$F$79="undrained"),BH192,""))</f>
        <v/>
      </c>
      <c r="EJ192" s="409" t="str">
        <f>IF(AND('[1]Multi-Field'!$E$80=[1]Lists!BF192,'[1]Multi-Field'!$F$80="Drained"),BI192,IF(AND('[1]Multi-Field'!$E$80=[1]Lists!BF192,'[1]Multi-Field'!$F$80="undrained"),BH192,""))</f>
        <v/>
      </c>
      <c r="EK192" s="409" t="str">
        <f>IF(AND('[1]Multi-Field'!$E$81=[1]Lists!BF192,'[1]Multi-Field'!$F$81="Drained"),BI192,IF(AND('[1]Multi-Field'!$E$81=[1]Lists!BF192,'[1]Multi-Field'!$F$81="undrained"),BH192,""))</f>
        <v/>
      </c>
      <c r="EL192" s="409" t="str">
        <f>IF(AND('[1]Multi-Field'!$E$82=[1]Lists!BF192,'[1]Multi-Field'!$F$82="Drained"),BI192,IF(AND('[1]Multi-Field'!$E$82=[1]Lists!BF192,'[1]Multi-Field'!$F$82="undrained"),BH192,""))</f>
        <v/>
      </c>
      <c r="EM192" s="409" t="str">
        <f>IF(AND('[1]Multi-Field'!$E$83=[1]Lists!BF192,'[1]Multi-Field'!$F$83="Drained"),BI192,IF(AND('[1]Multi-Field'!$E$83=[1]Lists!BF192,'[1]Multi-Field'!$F$83="undrained"),BH192,""))</f>
        <v/>
      </c>
      <c r="EN192" s="409" t="str">
        <f>IF(AND('[1]Multi-Field'!$E$84=[1]Lists!BF192,'[1]Multi-Field'!$F$84="Drained"),BI192,IF(AND('[1]Multi-Field'!$E$84=[1]Lists!BF192,'[1]Multi-Field'!$F$84="undrained"),BH192,""))</f>
        <v/>
      </c>
      <c r="EO192" s="409" t="str">
        <f>IF(AND('[1]Multi-Field'!$E$85=[1]Lists!BF192,'[1]Multi-Field'!$F$85="Drained"),BI192,IF(AND('[1]Multi-Field'!$E$85=[1]Lists!BF192,'[1]Multi-Field'!$F$85="undrained"),BH192,""))</f>
        <v/>
      </c>
      <c r="EP192" s="409" t="str">
        <f>IF(AND('[1]Multi-Field'!$E$86=[1]Lists!BF192,'[1]Multi-Field'!$F$86="Drained"),BI192,IF(AND('[1]Multi-Field'!$E$86=[1]Lists!BF192,'[1]Multi-Field'!$F$86="undrained"),BH192,""))</f>
        <v/>
      </c>
      <c r="EQ192" s="409" t="str">
        <f>IF(AND('[1]Multi-Field'!$E$87=[1]Lists!BF192,'[1]Multi-Field'!$F$87="Drained"),BI192,IF(AND('[1]Multi-Field'!$E$87=[1]Lists!BF192,'[1]Multi-Field'!$F$87="undrained"),BH192,""))</f>
        <v/>
      </c>
      <c r="ER192" s="409" t="str">
        <f>IF(AND('[1]Multi-Field'!$E$88=[1]Lists!BF192,'[1]Multi-Field'!$F$88="Drained"),BI192,IF(AND('[1]Multi-Field'!$E$88=[1]Lists!BF192,'[1]Multi-Field'!$F$88="undrained"),BH192,""))</f>
        <v/>
      </c>
      <c r="ES192" s="409" t="str">
        <f>IF(AND('[1]Multi-Field'!$E$89=[1]Lists!BF192,'[1]Multi-Field'!$F$89="Drained"),BI192,IF(AND('[1]Multi-Field'!$E$89=[1]Lists!BF192,'[1]Multi-Field'!$F$89="undrained"),BH192,""))</f>
        <v/>
      </c>
      <c r="ET192" s="409" t="str">
        <f>IF(AND('[1]Multi-Field'!$E$90=[1]Lists!BF192,'[1]Multi-Field'!$F$90="Drained"),BI192,IF(AND('[1]Multi-Field'!$E$90=[1]Lists!BF192,'[1]Multi-Field'!$F$90="undrained"),BH192,""))</f>
        <v/>
      </c>
      <c r="EU192" s="409" t="str">
        <f>IF(AND('[1]Multi-Field'!$E$91=[1]Lists!BF192,'[1]Multi-Field'!$F$91="Drained"),BI192,IF(AND('[1]Multi-Field'!$E$91=[1]Lists!BF192,'[1]Multi-Field'!$F$91="undrained"),BH192,""))</f>
        <v/>
      </c>
      <c r="EV192" s="409" t="str">
        <f>IF(AND('[1]Multi-Field'!$E$92=[1]Lists!BF192,'[1]Multi-Field'!$F$92="Drained"),BI192,IF(AND('[1]Multi-Field'!$E$92=[1]Lists!BF192,'[1]Multi-Field'!$F$92="undrained"),BH192,""))</f>
        <v/>
      </c>
      <c r="EW192" s="409" t="str">
        <f>IF(AND('[1]Multi-Field'!$E$93=[1]Lists!BF192,'[1]Multi-Field'!$F$93="Drained"),BI192,IF(AND('[1]Multi-Field'!$E$93=[1]Lists!BF192,'[1]Multi-Field'!$F$93="undrained"),BH192,""))</f>
        <v/>
      </c>
      <c r="EX192" s="409" t="str">
        <f>IF(AND('[1]Multi-Field'!$E$94=[1]Lists!BF192,'[1]Multi-Field'!$F$94="Drained"),BI192,IF(AND('[1]Multi-Field'!$E$94=[1]Lists!BF192,'[1]Multi-Field'!$F$94="undrained"),BH192,""))</f>
        <v/>
      </c>
      <c r="EY192" s="409" t="str">
        <f>IF(AND('[1]Multi-Field'!$E$95=[1]Lists!BF192,'[1]Multi-Field'!$F$95="Drained"),BI192,IF(AND('[1]Multi-Field'!$E$95=[1]Lists!BF192,'[1]Multi-Field'!$F$95="undrained"),BH192,""))</f>
        <v/>
      </c>
      <c r="EZ192" s="409" t="str">
        <f>IF(AND('[1]Multi-Field'!$E$96=[1]Lists!BF192,'[1]Multi-Field'!$F$96="Drained"),BI192,IF(AND('[1]Multi-Field'!$E$96=[1]Lists!BF192,'[1]Multi-Field'!$F$96="undrained"),BH192,""))</f>
        <v/>
      </c>
      <c r="FA192" s="409" t="str">
        <f>IF(AND('[1]Multi-Field'!$E$97=[1]Lists!BF192,'[1]Multi-Field'!$F$97="Drained"),BI192,IF(AND('[1]Multi-Field'!$E$97=[1]Lists!BF192,'[1]Multi-Field'!$F$97="undrained"),BH192,""))</f>
        <v/>
      </c>
      <c r="FB192" s="409" t="str">
        <f>IF(AND('[1]Multi-Field'!$E$98=[1]Lists!BF192,'[1]Multi-Field'!$F$98="Drained"),BI192,IF(AND('[1]Multi-Field'!$E$98=[1]Lists!BF192,'[1]Multi-Field'!$F$98="undrained"),BH192,""))</f>
        <v/>
      </c>
      <c r="FC192" s="409" t="str">
        <f>IF(AND('[1]Multi-Field'!$E$99=[1]Lists!BF192,'[1]Multi-Field'!$F$99="Drained"),BI192,IF(AND('[1]Multi-Field'!$E$99=[1]Lists!BF192,'[1]Multi-Field'!$F$99="undrained"),BH192,""))</f>
        <v/>
      </c>
      <c r="FD192" s="409" t="str">
        <f>IF(AND('[1]Multi-Field'!$E$100=[1]Lists!BF192,'[1]Multi-Field'!$F$100="Drained"),BI192,IF(AND('[1]Multi-Field'!$E$100=[1]Lists!BF192,'[1]Multi-Field'!$F$100="undrained"),BH192,""))</f>
        <v/>
      </c>
      <c r="FE192" s="409" t="str">
        <f>IF(AND('[1]Multi-Field'!$E$101=[1]Lists!BF192,'[1]Multi-Field'!$F$101="Drained"),BI192,IF(AND('[1]Multi-Field'!$E$101=[1]Lists!BF192,'[1]Multi-Field'!$F$101="undrained"),BH192,""))</f>
        <v/>
      </c>
      <c r="FF192" s="409" t="str">
        <f>IF(AND('[1]Multi-Field'!$E$102=[1]Lists!BF192,'[1]Multi-Field'!$F$102="Drained"),BI192,IF(AND('[1]Multi-Field'!$E$102=[1]Lists!BF192,'[1]Multi-Field'!$F$102="undrained"),BH192,""))</f>
        <v/>
      </c>
      <c r="FG192" s="409" t="str">
        <f>IF(AND('[1]Multi-Field'!$E$103=[1]Lists!BF192,'[1]Multi-Field'!$F$103="Drained"),BI192,IF(AND('[1]Multi-Field'!$E$103=[1]Lists!BF192,'[1]Multi-Field'!$F$103="undrained"),BH192,""))</f>
        <v/>
      </c>
      <c r="FH192" s="409" t="str">
        <f>IF(AND('[1]Multi-Field'!$E$104=[1]Lists!BF192,'[1]Multi-Field'!$F$104="Drained"),BI192,IF(AND('[1]Multi-Field'!$E$104=[1]Lists!BF192,'[1]Multi-Field'!$F$104="undrained"),BH192,""))</f>
        <v/>
      </c>
      <c r="FI192" s="409" t="str">
        <f>IF(AND('[1]Multi-Field'!$E$105=[1]Lists!BF192,'[1]Multi-Field'!$F$105="Drained"),BI192,IF(AND('[1]Multi-Field'!$E$105=[1]Lists!BF192,'[1]Multi-Field'!$F$105="undrained"),BH192,""))</f>
        <v/>
      </c>
      <c r="FJ192" s="409" t="str">
        <f>IF(AND('[1]Multi-Field'!$E$106=[1]Lists!BF192,'[1]Multi-Field'!$F$106="Drained"),BI192,IF(AND('[1]Multi-Field'!$E$106=[1]Lists!BF192,'[1]Multi-Field'!$F$106="undrained"),BH192,""))</f>
        <v/>
      </c>
      <c r="FK192" s="409" t="str">
        <f>IF(AND('[1]Multi-Field'!$E$107=[1]Lists!BF192,'[1]Multi-Field'!$F$107="Drained"),BI192,IF(AND('[1]Multi-Field'!$E$107=[1]Lists!BF192,'[1]Multi-Field'!$F$107="undrained"),BH192,""))</f>
        <v/>
      </c>
      <c r="FL192" s="409" t="str">
        <f>IF(AND('[1]Multi-Field'!$E$108=[1]Lists!BF192,'[1]Multi-Field'!$F$108="Drained"),BI192,IF(AND('[1]Multi-Field'!$E$108=[1]Lists!BF192,'[1]Multi-Field'!$F$108="undrained"),BH192,""))</f>
        <v/>
      </c>
      <c r="FM192" s="409" t="str">
        <f>IF(AND('[1]Multi-Field'!$E$109=[1]Lists!BF192,'[1]Multi-Field'!$F$109="Drained"),BI192,IF(AND('[1]Multi-Field'!$E$109=[1]Lists!BF192,'[1]Multi-Field'!$F$109="undrained"),BH192,""))</f>
        <v/>
      </c>
      <c r="FN192" s="409" t="str">
        <f>IF(AND('[1]Multi-Field'!$E$110=[1]Lists!BF192,'[1]Multi-Field'!$F$110="Drained"),BI192,IF(AND('[1]Multi-Field'!$E$110=[1]Lists!BF192,'[1]Multi-Field'!$F$110="undrained"),BH192,""))</f>
        <v/>
      </c>
      <c r="FO192" s="409" t="str">
        <f>IF(AND('[1]Multi-Field'!$E$111=[1]Lists!BF192,'[1]Multi-Field'!$F$111="Drained"),BI192,IF(AND('[1]Multi-Field'!$E$111=[1]Lists!BF192,'[1]Multi-Field'!$F$111="undrained"),BH192,""))</f>
        <v/>
      </c>
      <c r="FP192" s="409" t="str">
        <f>IF(AND('[1]Multi-Field'!$E$112=[1]Lists!BF192,'[1]Multi-Field'!$F$112="Drained"),BI192,IF(AND('[1]Multi-Field'!$E$112=[1]Lists!BF192,'[1]Multi-Field'!$F$112="undrained"),BH192,""))</f>
        <v/>
      </c>
      <c r="FQ192" s="409" t="str">
        <f>IF(AND('[1]Multi-Field'!$E$113=[1]Lists!BF192,'[1]Multi-Field'!$F$113="Drained"),BI192,IF(AND('[1]Multi-Field'!$E$113=[1]Lists!BF192,'[1]Multi-Field'!$F$113="undrained"),BH192,""))</f>
        <v/>
      </c>
      <c r="FR192" s="409" t="str">
        <f>IF(AND('[1]Multi-Field'!$E$114=[1]Lists!BF192,'[1]Multi-Field'!$F$114="Drained"),BI192,IF(AND('[1]Multi-Field'!$E$114=[1]Lists!BF192,'[1]Multi-Field'!$F$114="undrained"),BH192,""))</f>
        <v/>
      </c>
      <c r="FS192" s="409" t="str">
        <f>IF(AND('[1]Multi-Field'!$E$115=[1]Lists!BF192,'[1]Multi-Field'!$F$115="Drained"),BI192,IF(AND('[1]Multi-Field'!$E$115=[1]Lists!BF192,'[1]Multi-Field'!$F$115="undrained"),BH192,""))</f>
        <v/>
      </c>
      <c r="FT192" s="409" t="str">
        <f>IF(AND('[1]Multi-Field'!$E$116=[1]Lists!BF192,'[1]Multi-Field'!$F$116="Drained"),BI192,IF(AND('[1]Multi-Field'!$E$116=[1]Lists!BF192,'[1]Multi-Field'!$F$116="undrained"),BH192,""))</f>
        <v/>
      </c>
      <c r="FU192" s="409" t="str">
        <f>IF(AND('[1]Multi-Field'!$E$117=[1]Lists!BF192,'[1]Multi-Field'!$F$117="Drained"),BI192,IF(AND('[1]Multi-Field'!$E$117=[1]Lists!BF192,'[1]Multi-Field'!$F$117="undrained"),BH192,""))</f>
        <v/>
      </c>
      <c r="FV192" s="409" t="str">
        <f>IF(AND('[1]Multi-Field'!$E$118=[1]Lists!BF192,'[1]Multi-Field'!$F$118="Drained"),BI192,IF(AND('[1]Multi-Field'!$E$118=[1]Lists!BF192,'[1]Multi-Field'!$F$118="undrained"),BH192,""))</f>
        <v/>
      </c>
      <c r="FW192" s="409" t="str">
        <f>IF(AND('[1]Multi-Field'!$E$119=[1]Lists!BF192,'[1]Multi-Field'!$F$119="Drained"),BI192,IF(AND('[1]Multi-Field'!$E$119=[1]Lists!BF192,'[1]Multi-Field'!$F$119="undrained"),BH192,""))</f>
        <v/>
      </c>
      <c r="FX192" s="409" t="str">
        <f>IF(AND('[1]Multi-Field'!$E$120=[1]Lists!BF192,'[1]Multi-Field'!$F$120="Drained"),BI192,IF(AND('[1]Multi-Field'!$E$120=[1]Lists!BF192,'[1]Multi-Field'!$F$120="undrained"),BH192,""))</f>
        <v/>
      </c>
    </row>
    <row r="193" spans="1:180" ht="13.5" customHeight="1">
      <c r="A193" s="7" t="s">
        <v>280</v>
      </c>
      <c r="B193" s="7"/>
      <c r="C193" s="7"/>
      <c r="D193" s="8">
        <v>75</v>
      </c>
      <c r="E193" s="8">
        <f t="shared" si="27"/>
        <v>75</v>
      </c>
      <c r="F193" s="8">
        <f t="shared" si="28"/>
        <v>75</v>
      </c>
      <c r="G193" s="8">
        <v>75</v>
      </c>
      <c r="H193" s="8">
        <v>70</v>
      </c>
      <c r="I193" s="8">
        <f t="shared" si="32"/>
        <v>70</v>
      </c>
      <c r="J193" s="8">
        <f t="shared" si="33"/>
        <v>70</v>
      </c>
      <c r="K193" s="8">
        <v>70</v>
      </c>
      <c r="L193" s="8">
        <v>130</v>
      </c>
      <c r="M193" s="8">
        <f t="shared" si="29"/>
        <v>130</v>
      </c>
      <c r="N193" s="8">
        <f t="shared" si="30"/>
        <v>130</v>
      </c>
      <c r="O193" s="8">
        <v>130</v>
      </c>
      <c r="P193" s="391">
        <v>168</v>
      </c>
      <c r="Q193" s="394"/>
      <c r="R193" s="395" t="b">
        <f>IF(OR('Multi-Field'!AA170=Lists!$AC$42,'Multi-Field'!AA170=Lists!$AC$43),IF('Multi-Field'!Z170="x",(IF('Multi-Field'!AC170=Lists!$Q$11,Lists!$R$11,IF('Multi-Field'!AC170=Lists!$Q$12,Lists!$R$12,IF('Multi-Field'!AC170=Lists!$Q$13,Lists!$R$13,IF('Multi-Field'!AC170=Lists!$Q$14,Lists!$R$14))))),IF('Multi-Field'!X170="x",(IF('Multi-Field'!AC170=Lists!$Q$11,Lists!$S$11,IF('Multi-Field'!AC170=Lists!$Q$12,Lists!$S$12,IF('Multi-Field'!AC170=Lists!$Q$13,Lists!$S$13,IF('Multi-Field'!AC170=Lists!$Q$14,Lists!$S$14))))),IF('Multi-Field'!V170="x",(IF('Multi-Field'!AC170=Lists!$Q$11,Lists!$T$11,IF('Multi-Field'!AC170=Lists!$Q$12,Lists!$T$12,IF('Multi-Field'!AC170=Lists!$Q$13,Lists!$T$13,IF('Multi-Field'!AC170=Lists!$Q$14,Lists!$T$14))))),0))))</f>
        <v>0</v>
      </c>
      <c r="S193" s="395" t="str">
        <f t="shared" si="38"/>
        <v/>
      </c>
      <c r="T193" s="395"/>
      <c r="U193" s="396"/>
      <c r="AI193" s="384">
        <f>'[1]Multi-Field'!B189</f>
        <v>0</v>
      </c>
      <c r="AJ193" s="387" t="str">
        <f>IF(OR('[1]Multi-Field'!Q33=[1]Lists!$AC$42,'[1]Multi-Field'!Q33=[1]Lists!$AC$43),"x","")</f>
        <v/>
      </c>
      <c r="AK193" s="387" t="str">
        <f>IF(OR('[1]Multi-Field'!Q33=[1]Lists!$AC$6,'[1]Multi-Field'!Q33=$AC$2,'[1]Multi-Field'!Q33=$AC$4),"x","")</f>
        <v/>
      </c>
      <c r="AL193" s="387" t="str">
        <f>IF(OR('[1]Multi-Field'!Q33=[1]Lists!$AC$7,'[1]Multi-Field'!Q33=$AC$3,'[1]Multi-Field'!Q33=$AC$5),"x","")</f>
        <v/>
      </c>
      <c r="AM193" s="387" t="str">
        <f>IF(OR('[1]Multi-Field'!Q33=$AC$23,'[1]Multi-Field'!Q33=$AC$13,'[1]Multi-Field'!Q33=$AC$9,'[1]Multi-Field'!Q33=$AC$19,'[1]Multi-Field'!Q33=$AC$47),"x","")</f>
        <v/>
      </c>
      <c r="AN193" s="387" t="str">
        <f>IF(OR('[1]Multi-Field'!Q33=$AC$24,'[1]Multi-Field'!Q33=$AC$14,'[1]Multi-Field'!Q33=$AC$10,'[1]Multi-Field'!Q33=$AC$22,'[1]Multi-Field'!Q33=$AC$48),"x","")</f>
        <v/>
      </c>
      <c r="AO193" s="387" t="str">
        <f>IF(OR('[1]Multi-Field'!Q33=$AC$21,'[1]Multi-Field'!Q33=$AC$28,'[1]Multi-Field'!Q33=$AC$62,'[1]Multi-Field'!Q33=$AC$102,'[1]Multi-Field'!Q33=$AC$98),"x","")</f>
        <v/>
      </c>
      <c r="AP193" s="387" t="str">
        <f>IF(OR('[1]Multi-Field'!Q33=$AC$25,'[1]Multi-Field'!Q33=$AC$63,'[1]Multi-Field'!Q33=$AC$85,'[1]Multi-Field'!Q33=$AC$87,'[1]Multi-Field'!Q33=$AC$92,'[1]Multi-Field'!Q33=$AC$93),"x","")</f>
        <v/>
      </c>
      <c r="AQ193" s="387" t="str">
        <f>IF(OR('[1]Multi-Field'!Q33=$AC$20,'[1]Multi-Field'!Q33=$AC$27,'[1]Multi-Field'!Q33=$AC$58,'[1]Multi-Field'!Q33=$AC$86,'[1]Multi-Field'!Q33=$AC$103,'[1]Multi-Field'!Q33=$AC$94),"x","")</f>
        <v/>
      </c>
      <c r="AR193" s="387" t="str">
        <f>IF(OR('[1]Multi-Field'!Q33=$AC$35,'[1]Multi-Field'!Q33=$AC$40,'[1]Multi-Field'!Q33=$AC$45,),"x","")</f>
        <v/>
      </c>
      <c r="AS193" s="387" t="str">
        <f>IF(OR('[1]Multi-Field'!Q33=$AC$36,'[1]Multi-Field'!Q33=$AC$41,'[1]Multi-Field'!Q33=$AC$46,),"x","")</f>
        <v/>
      </c>
      <c r="AT193" s="387" t="str">
        <f>IF(OR('[1]Multi-Field'!Q33=$AC$52,'[1]Multi-Field'!Q33=$AC$53,'[1]Multi-Field'!Q33=$AC$54,'[1]Multi-Field'!Q33=$AC$55,'[1]Multi-Field'!Q33=$AC$68,'[1]Multi-Field'!Q33=$AC$69,'[1]Multi-Field'!Q33=$AC$74,'[1]Multi-Field'!Q33=$AC$71,'[1]Multi-Field'!Q33=$AC$70),"x","")</f>
        <v/>
      </c>
      <c r="AU193" s="387" t="str">
        <f>IF('[1]Multi-Field'!Q33=$AC$72,"x","")</f>
        <v/>
      </c>
      <c r="AV193" s="387" t="str">
        <f>IF('[1]Multi-Field'!Q33=$AC$73,"x","")</f>
        <v/>
      </c>
      <c r="AW193" s="387" t="str">
        <f>IF('[1]Multi-Field'!Q33=$AC$83,"x","")</f>
        <v/>
      </c>
      <c r="AX193" s="387" t="str">
        <f>IF('[1]Multi-Field'!Q33=$AC$84,"x","")</f>
        <v/>
      </c>
      <c r="AY193" s="387" t="str">
        <f>IF('[1]Multi-Field'!Q33=$AC$97,"x","")</f>
        <v/>
      </c>
      <c r="AZ193" s="387" t="str">
        <f>IF('[1]Multi-Field'!Q33=$AC$99,"x","")</f>
        <v/>
      </c>
      <c r="BA193" s="387" t="str">
        <f>IF('[1]Multi-Field'!Q33=$AC$104,"x","")</f>
        <v/>
      </c>
      <c r="BB193" s="387" t="str">
        <f>IF('[1]Multi-Field'!Q33=$AC$105,"x","")</f>
        <v/>
      </c>
      <c r="BC193" s="388"/>
      <c r="BF193" s="411" t="s">
        <v>1359</v>
      </c>
      <c r="BG193" s="412">
        <v>4</v>
      </c>
      <c r="BH193" s="412">
        <v>5</v>
      </c>
      <c r="BI193" s="412">
        <v>5</v>
      </c>
      <c r="BJ193" s="409" t="e">
        <f>IF(AND('[1]Single Field'!#REF!=[1]Lists!BF193,'[1]Single Field'!#REF!="Drained"),"x",IF(AND('[1]Single Field'!#REF!=[1]Lists!BF193,'[1]Single Field'!#REF!="Undrained"),O,""))</f>
        <v>#REF!</v>
      </c>
      <c r="BK193" s="409" t="str">
        <f>IF(AND('[1]Multi-Field'!$E$3=[1]Lists!BF193,'[1]Multi-Field'!$F$3="Drained"),BI193,IF(AND('[1]Multi-Field'!$E$3=BF193,'[1]Multi-Field'!$F$3="undrained"),BH193,""))</f>
        <v/>
      </c>
      <c r="BL193" s="409" t="str">
        <f>IF(AND('[1]Multi-Field'!$E$4=BF193,'[1]Multi-Field'!$F$4="Drained"),BI193,IF(AND('[1]Multi-Field'!$E$4=BF193,'[1]Multi-Field'!$F$4="undrained"),BH193,""))</f>
        <v/>
      </c>
      <c r="BM193" s="409" t="str">
        <f>IF(AND('[1]Multi-Field'!$E$5=BF193,'[1]Multi-Field'!$F$5="Drained"),BI193,IF(AND('[1]Multi-Field'!$E$5=BF193,'[1]Multi-Field'!$F$5="undrained"),BH193,""))</f>
        <v/>
      </c>
      <c r="BN193" s="409" t="str">
        <f>IF(AND('[1]Multi-Field'!$E$6=BF193,'[1]Multi-Field'!$F$6="Drained"),BI193,IF(AND('[1]Multi-Field'!$E$6=BF193,'[1]Multi-Field'!$F$6="undrained"),BH193,""))</f>
        <v/>
      </c>
      <c r="BO193" s="409" t="str">
        <f>IF(AND('[1]Multi-Field'!$E$7=BF193,'[1]Multi-Field'!$F$7="Drained"),BI193,IF(AND('[1]Multi-Field'!$E$7=BF193,'[1]Multi-Field'!$F$7="undrained"),BH193,""))</f>
        <v/>
      </c>
      <c r="BP193" s="409" t="str">
        <f>IF(AND('[1]Multi-Field'!$E$8=BF193,'[1]Multi-Field'!$F$8="Drained"),BI193,IF(AND('[1]Multi-Field'!$E$8=BF193,'[1]Multi-Field'!$F$8="undrained"),BH193,""))</f>
        <v/>
      </c>
      <c r="BQ193" s="409" t="str">
        <f>IF(AND('[1]Multi-Field'!$E$9=BF193,'[1]Multi-Field'!$F$9="Drained"),BI193,IF(AND('[1]Multi-Field'!$E$9=BF193,'[1]Multi-Field'!$F$9="undrained"),BH193,""))</f>
        <v/>
      </c>
      <c r="BR193" s="409" t="str">
        <f>IF(AND('[1]Multi-Field'!$E$10=BF193,'[1]Multi-Field'!$F$10="Drained"),BI193,IF(AND('[1]Multi-Field'!$E$10=BF193,'[1]Multi-Field'!$F$10="undrained"),BH193,""))</f>
        <v/>
      </c>
      <c r="BS193" s="409" t="str">
        <f>IF(AND('[1]Multi-Field'!$E$11=BF193,'[1]Multi-Field'!$F$11="Drained"),BI193,IF(AND('[1]Multi-Field'!$E$11=BF193,'[1]Multi-Field'!$F$11="undrained"),BH193,""))</f>
        <v/>
      </c>
      <c r="BT193" s="409" t="str">
        <f>IF(AND('[1]Multi-Field'!$E$12=BF193,'[1]Multi-Field'!$F$12="Drained"),BI193,IF(AND('[1]Multi-Field'!$E$12=BF193,'[1]Multi-Field'!$F$12="undrained"),BH193,""))</f>
        <v/>
      </c>
      <c r="BU193" s="409" t="str">
        <f>IF(AND('[1]Multi-Field'!$E$13=BF193,'[1]Multi-Field'!$F$13="Drained"),BI193,IF(AND('[1]Multi-Field'!$E$3=BF193,'[1]Multi-Field'!$F$13="undrained"),BH193,""))</f>
        <v/>
      </c>
      <c r="BV193" s="409" t="str">
        <f>IF(AND('[1]Multi-Field'!$E$14=BF193,'[1]Multi-Field'!$F$14="Drained"),BI193,IF(AND('[1]Multi-Field'!$E$14=BF193,'[1]Multi-Field'!$F$14="undrained"),BH193,""))</f>
        <v/>
      </c>
      <c r="BW193" s="409" t="str">
        <f>IF(AND('[1]Multi-Field'!$E$15=BF193,'[1]Multi-Field'!$F$15="Drained"),BI193,IF(AND('[1]Multi-Field'!$E$15=BF193,'[1]Multi-Field'!$F$15="undrained"),BH193,""))</f>
        <v/>
      </c>
      <c r="BX193" s="409" t="str">
        <f>IF(AND('[1]Multi-Field'!$E$16=[1]Lists!BF193,'[1]Multi-Field'!$F$16="Drained"),BI193,IF(AND('[1]Multi-Field'!$E$16=[1]Lists!BF193,'[1]Multi-Field'!$F$16="undrained"),BH193,""))</f>
        <v/>
      </c>
      <c r="BY193" s="409" t="str">
        <f>IF(AND('[1]Multi-Field'!$E$17=[1]Lists!BF193,'[1]Multi-Field'!$F$17="Drained"),BI193,IF(AND('[1]Multi-Field'!$E$17=[1]Lists!BF193,'[1]Multi-Field'!$F$17="undrained"),BH193,""))</f>
        <v/>
      </c>
      <c r="BZ193" s="409" t="str">
        <f>IF(AND('[1]Multi-Field'!$E$18=[1]Lists!BF193,'[1]Multi-Field'!$F$18="Drained"),BI193,IF(AND('[1]Multi-Field'!$E$18=[1]Lists!BF193,'[1]Multi-Field'!$F$18="undrained"),BH193,""))</f>
        <v/>
      </c>
      <c r="CA193" s="409" t="str">
        <f>IF(AND('[1]Multi-Field'!$E$19=[1]Lists!BF193,'[1]Multi-Field'!$F$19="Drained"),BI193,IF(AND('[1]Multi-Field'!$E$19=[1]Lists!BF193,'[1]Multi-Field'!$F$19="undrained"),BH193,""))</f>
        <v/>
      </c>
      <c r="CB193" s="409" t="str">
        <f>IF(AND('[1]Multi-Field'!$E$20=[1]Lists!BF193,'[1]Multi-Field'!$F$20="Drained"),BI193,IF(AND('[1]Multi-Field'!$E$20=[1]Lists!BF193,'[1]Multi-Field'!$F$20="undrained"),BH193,""))</f>
        <v/>
      </c>
      <c r="CC193" s="409" t="str">
        <f>IF(AND('[1]Multi-Field'!$E$21=[1]Lists!BF193,'[1]Multi-Field'!$F$21="Drained"),BI193,IF(AND('[1]Multi-Field'!$E$21=[1]Lists!BF193,'[1]Multi-Field'!$F$21="undrained"),BH193,""))</f>
        <v/>
      </c>
      <c r="CD193" s="409" t="str">
        <f>IF(AND('[1]Multi-Field'!$E$22=[1]Lists!BF193,'[1]Multi-Field'!$F$22="Drained"),BI193,IF(AND('[1]Multi-Field'!$E$22=[1]Lists!BF193,'[1]Multi-Field'!$F$22="undrained"),BH193,""))</f>
        <v/>
      </c>
      <c r="CE193" s="409" t="str">
        <f>IF(AND('[1]Multi-Field'!$E$23=[1]Lists!BF193,'[1]Multi-Field'!$F$23="Drained"),BI193,IF(AND('[1]Multi-Field'!$E$23=[1]Lists!BF193,'[1]Multi-Field'!$F$23="undrained"),BH193,""))</f>
        <v/>
      </c>
      <c r="CF193" s="409" t="str">
        <f>IF(AND('[1]Multi-Field'!$E$24=[1]Lists!BF193,'[1]Multi-Field'!$F$24="Drained"),BI193,IF(AND('[1]Multi-Field'!$E$24=[1]Lists!BF193,'[1]Multi-Field'!$F$24="undrained"),BH193,""))</f>
        <v/>
      </c>
      <c r="CG193" s="409" t="str">
        <f>IF(AND('[1]Multi-Field'!$E$25=[1]Lists!BF193,'[1]Multi-Field'!$F$25="Drained"),BI193,IF(AND('[1]Multi-Field'!$E$25=[1]Lists!BF193,'[1]Multi-Field'!$F$25="undrained"),BH193,""))</f>
        <v/>
      </c>
      <c r="CH193" s="409" t="str">
        <f>IF(AND('[1]Multi-Field'!$E$26=[1]Lists!BF193,'[1]Multi-Field'!$F$26="Drained"),BI193,IF(AND('[1]Multi-Field'!$E$26=[1]Lists!BF193,'[1]Multi-Field'!$F$26="undrained"),BH193,""))</f>
        <v/>
      </c>
      <c r="CI193" s="409" t="str">
        <f>IF(AND('[1]Multi-Field'!$E$27=[1]Lists!BF193,'[1]Multi-Field'!$F$27="Drained"),BI193,IF(AND('[1]Multi-Field'!$E$27=[1]Lists!BF193,'[1]Multi-Field'!$F$27="undrained"),BH193,""))</f>
        <v/>
      </c>
      <c r="CJ193" s="409" t="str">
        <f>IF(AND('[1]Multi-Field'!$E$28=[1]Lists!BF193,'[1]Multi-Field'!$F$28="Drained"),BI193,IF(AND('[1]Multi-Field'!$E$28=[1]Lists!BF193,'[1]Multi-Field'!$F$28="undrained"),BH193,""))</f>
        <v/>
      </c>
      <c r="CK193" s="409" t="str">
        <f>IF(AND('[1]Multi-Field'!$E$29=[1]Lists!BF193,'[1]Multi-Field'!$F$29="Drained"),BI193,IF(AND('[1]Multi-Field'!$E$29=[1]Lists!BF193,'[1]Multi-Field'!$F$29="undrained"),BH193,""))</f>
        <v/>
      </c>
      <c r="CL193" s="409" t="str">
        <f>IF(AND('[1]Multi-Field'!$E$30=[1]Lists!BF193,'[1]Multi-Field'!$F$30="Drained"),BI193,IF(AND('[1]Multi-Field'!$E$30=[1]Lists!BF193,'[1]Multi-Field'!$F$30="undrained"),BH193,""))</f>
        <v/>
      </c>
      <c r="CM193" s="409" t="str">
        <f>IF(AND('[1]Multi-Field'!$E$31=[1]Lists!BF193,'[1]Multi-Field'!$F$31="Drained"),BI193,IF(AND('[1]Multi-Field'!$E$31=[1]Lists!BF193,'[1]Multi-Field'!$F$31="undrained"),BH193,""))</f>
        <v/>
      </c>
      <c r="CN193" s="409" t="str">
        <f>IF(AND('[1]Multi-Field'!$E$32=[1]Lists!BF193,'[1]Multi-Field'!$F$32="Drained"),BI193,IF(AND('[1]Multi-Field'!$E$32=[1]Lists!BF193,'[1]Multi-Field'!$F$32="undrained"),BH193,""))</f>
        <v/>
      </c>
      <c r="CO193" s="409" t="str">
        <f>IF(AND('[1]Multi-Field'!$E$33=[1]Lists!BF193,'[1]Multi-Field'!$F$33="Drained"),BI193,IF(AND('[1]Multi-Field'!$E$33=[1]Lists!BF193,'[1]Multi-Field'!$F$33="undrained"),BH193,""))</f>
        <v/>
      </c>
      <c r="CP193" s="409" t="str">
        <f>IF(AND('[1]Multi-Field'!$E$34=[1]Lists!BF193,'[1]Multi-Field'!$F$34="Drained"),BI193,IF(AND('[1]Multi-Field'!$E$34=[1]Lists!BF193,'[1]Multi-Field'!$F$34="undrained"),BH193,""))</f>
        <v/>
      </c>
      <c r="CQ193" s="409" t="str">
        <f>IF(AND('[1]Multi-Field'!$E$35=[1]Lists!BF193,'[1]Multi-Field'!$F$35="Drained"),BI193,IF(AND('[1]Multi-Field'!$E$35=[1]Lists!BF193,'[1]Multi-Field'!$F$35="undrained"),BH193,""))</f>
        <v/>
      </c>
      <c r="CR193" s="409" t="str">
        <f>IF(AND('[1]Multi-Field'!$E$36=[1]Lists!BF193,'[1]Multi-Field'!$F$36="Drained"),BI193,IF(AND('[1]Multi-Field'!$E$36=[1]Lists!BF193,'[1]Multi-Field'!$F$36="undrained"),BH193,""))</f>
        <v/>
      </c>
      <c r="CS193" s="409" t="str">
        <f>IF(AND('[1]Multi-Field'!$E$37=[1]Lists!BF193,'[1]Multi-Field'!$F$37="Drained"),BI193,IF(AND('[1]Multi-Field'!$E$37=[1]Lists!BF193,'[1]Multi-Field'!$F$37="undrained"),BH193,""))</f>
        <v/>
      </c>
      <c r="CT193" s="409" t="str">
        <f>IF(AND('[1]Multi-Field'!$E$38=[1]Lists!BF193,'[1]Multi-Field'!$F$38="Drained"),BI193,IF(AND('[1]Multi-Field'!$E$38=[1]Lists!BF193,'[1]Multi-Field'!$F$38="undrained"),BH193,""))</f>
        <v/>
      </c>
      <c r="CU193" s="409" t="str">
        <f>IF(AND('[1]Multi-Field'!$E$39=[1]Lists!BF193,'[1]Multi-Field'!$F$39="Drained"),BI193,IF(AND('[1]Multi-Field'!$E$39=[1]Lists!BF193,'[1]Multi-Field'!$F$39="undrained"),BH193,""))</f>
        <v/>
      </c>
      <c r="CV193" s="409" t="str">
        <f>IF(AND('[1]Multi-Field'!$E$40=[1]Lists!BF193,'[1]Multi-Field'!$F$40="Drained"),BI193,IF(AND('[1]Multi-Field'!$E$40=[1]Lists!BF193,'[1]Multi-Field'!$F$40="undrained"),BH193,""))</f>
        <v/>
      </c>
      <c r="CW193" s="409" t="str">
        <f>IF(AND('[1]Multi-Field'!$E$41=[1]Lists!BF193,'[1]Multi-Field'!$F$40="Drained"),BI193,IF(AND('[1]Multi-Field'!$E$40=[1]Lists!BF193,'[1]Multi-Field'!$F$40="undrained"),BH193,""))</f>
        <v/>
      </c>
      <c r="CX193" s="409" t="str">
        <f>IF(AND('[1]Multi-Field'!$E$42=[1]Lists!BF193,'[1]Multi-Field'!$F$42="Drained"),BI193,IF(AND('[1]Multi-Field'!$E$42=[1]Lists!BF193,'[1]Multi-Field'!$F$42="undrained"),BH193,""))</f>
        <v/>
      </c>
      <c r="CY193" s="409" t="str">
        <f>IF(AND('[1]Multi-Field'!$E$43=[1]Lists!BF193,'[1]Multi-Field'!$F$43="Drained"),BI193,IF(AND('[1]Multi-Field'!$E$43=[1]Lists!BF193,'[1]Multi-Field'!$F$43="undrained"),BH193,""))</f>
        <v/>
      </c>
      <c r="CZ193" s="409" t="str">
        <f>IF(AND('[1]Multi-Field'!$E$44=[1]Lists!BF193,'[1]Multi-Field'!$F$44="Drained"),BI193,IF(AND('[1]Multi-Field'!$E$44=[1]Lists!BF193,'[1]Multi-Field'!$F$44="undrained"),BH193,""))</f>
        <v/>
      </c>
      <c r="DA193" s="409" t="str">
        <f>IF(AND('[1]Multi-Field'!$E$45=[1]Lists!BF193,'[1]Multi-Field'!$F$45="Drained"),BI193,IF(AND('[1]Multi-Field'!$E$45=[1]Lists!BF193,'[1]Multi-Field'!$F$45="undrained"),BH193,""))</f>
        <v/>
      </c>
      <c r="DB193" s="409" t="str">
        <f>IF(AND('[1]Multi-Field'!$E$46=[1]Lists!BF193,'[1]Multi-Field'!$F$46="Drained"),BI193,IF(AND('[1]Multi-Field'!$E$46=[1]Lists!BF193,'[1]Multi-Field'!$F$46="undrained"),BH193,""))</f>
        <v/>
      </c>
      <c r="DC193" s="409" t="str">
        <f>IF(AND('[1]Multi-Field'!$E$47=[1]Lists!BF193,'[1]Multi-Field'!$F$47="Drained"),BI193,IF(AND('[1]Multi-Field'!$E$47=[1]Lists!BF193,'[1]Multi-Field'!$F$47="undrained"),BH193,""))</f>
        <v/>
      </c>
      <c r="DD193" s="409" t="str">
        <f>IF(AND('[1]Multi-Field'!$E$48=[1]Lists!BF193,'[1]Multi-Field'!$F$48="Drained"),BI193,IF(AND('[1]Multi-Field'!$E$48=[1]Lists!BF193,'[1]Multi-Field'!$F$48="undrained"),BH193,""))</f>
        <v/>
      </c>
      <c r="DE193" s="409" t="str">
        <f>IF(AND('[1]Multi-Field'!$E$49=[1]Lists!BF193,'[1]Multi-Field'!$F$49="Drained"),BI193,IF(AND('[1]Multi-Field'!$E$49=[1]Lists!BF193,'[1]Multi-Field'!$F$9="undrained"),BH193,""))</f>
        <v/>
      </c>
      <c r="DF193" s="409" t="str">
        <f>IF(AND('[1]Multi-Field'!$E$50=[1]Lists!BF193,'[1]Multi-Field'!$F$50="Drained"),BI193,IF(AND('[1]Multi-Field'!$E$50=[1]Lists!BF193,'[1]Multi-Field'!$F$50="undrained"),BH193,""))</f>
        <v/>
      </c>
      <c r="DG193" s="409" t="str">
        <f>IF(AND('[1]Multi-Field'!$E$51=[1]Lists!BF193,'[1]Multi-Field'!$F$51="Drained"),BI193,IF(AND('[1]Multi-Field'!$E$51=[1]Lists!BF193,'[1]Multi-Field'!$F$51="undrained"),BH193,""))</f>
        <v/>
      </c>
      <c r="DH193" s="409" t="str">
        <f>IF(AND('[1]Multi-Field'!$E$52=[1]Lists!BF193,'[1]Multi-Field'!$F$52="Drained"),BI193,IF(AND('[1]Multi-Field'!$E$52=[1]Lists!BF193,'[1]Multi-Field'!$F$52="undrained"),BH193,""))</f>
        <v/>
      </c>
      <c r="DI193" s="409" t="str">
        <f>IF(AND('[1]Multi-Field'!$E$53=[1]Lists!BF193,'[1]Multi-Field'!$F$53="Drained"),BI193,IF(AND('[1]Multi-Field'!$E$53=[1]Lists!BF193,'[1]Multi-Field'!$F$53="undrained"),BH193,""))</f>
        <v/>
      </c>
      <c r="DJ193" s="409" t="str">
        <f>IF(AND('[1]Multi-Field'!$E$54=[1]Lists!BF193,'[1]Multi-Field'!$F$54="Drained"),BI193,IF(AND('[1]Multi-Field'!$E$54=[1]Lists!BF193,'[1]Multi-Field'!$F$54="undrained"),BH193,""))</f>
        <v/>
      </c>
      <c r="DK193" s="409" t="str">
        <f>IF(AND('[1]Multi-Field'!$E$55=[1]Lists!BF193,'[1]Multi-Field'!$F$55="Drained"),BI193,IF(AND('[1]Multi-Field'!$E$55=[1]Lists!BF193,'[1]Multi-Field'!$F$55="undrained"),BH193,""))</f>
        <v/>
      </c>
      <c r="DL193" s="409" t="str">
        <f>IF(AND('[1]Multi-Field'!$E$56=[1]Lists!BF193,'[1]Multi-Field'!$F$56="Drained"),BI193,IF(AND('[1]Multi-Field'!$E$56=[1]Lists!BF193,'[1]Multi-Field'!$F$56="undrained"),BH193,""))</f>
        <v/>
      </c>
      <c r="DM193" s="409" t="str">
        <f>IF(AND('[1]Multi-Field'!$E$57=[1]Lists!BF193,'[1]Multi-Field'!$F$57="Drained"),BI193,IF(AND('[1]Multi-Field'!$E$57=[1]Lists!BF193,'[1]Multi-Field'!$F$57="undrained"),BH193,""))</f>
        <v/>
      </c>
      <c r="DN193" s="409" t="str">
        <f>IF(AND('[1]Multi-Field'!$E$58=[1]Lists!BF193,'[1]Multi-Field'!$F$58="Drained"),BI193,IF(AND('[1]Multi-Field'!$E$58=[1]Lists!BF193,'[1]Multi-Field'!$F$58="undrained"),BH193,""))</f>
        <v/>
      </c>
      <c r="DO193" s="409" t="str">
        <f>IF(AND('[1]Multi-Field'!$E$59=[1]Lists!BF193,'[1]Multi-Field'!$F$59="Drained"),BI193,IF(AND('[1]Multi-Field'!$E$59=[1]Lists!BF193,'[1]Multi-Field'!$F$59="undrained"),BH193,""))</f>
        <v/>
      </c>
      <c r="DP193" s="409" t="str">
        <f>IF(AND('[1]Multi-Field'!$E$60=[1]Lists!BF193,'[1]Multi-Field'!$F$60="Drained"),BI193,IF(AND('[1]Multi-Field'!$E$60=[1]Lists!BF193,'[1]Multi-Field'!$F$60="undrained"),BH193,""))</f>
        <v/>
      </c>
      <c r="DQ193" s="409" t="str">
        <f>IF(AND('[1]Multi-Field'!$E$61=[1]Lists!BF193,'[1]Multi-Field'!$F$61="Drained"),BI193,IF(AND('[1]Multi-Field'!$E$61=[1]Lists!BF193,'[1]Multi-Field'!$F$61="undrained"),BH193,""))</f>
        <v/>
      </c>
      <c r="DR193" s="409" t="str">
        <f>IF(AND('[1]Multi-Field'!$E$62=[1]Lists!BF193,'[1]Multi-Field'!$F$62="Drained"),BI193,IF(AND('[1]Multi-Field'!$E$62=[1]Lists!BF193,'[1]Multi-Field'!$F$62="undrained"),BH193,""))</f>
        <v/>
      </c>
      <c r="DS193" s="409" t="str">
        <f>IF(AND('[1]Multi-Field'!$E$63=[1]Lists!BF193,'[1]Multi-Field'!$F$63="Drained"),BI193,IF(AND('[1]Multi-Field'!$E$63=[1]Lists!BF193,'[1]Multi-Field'!$F$63="undrained"),BH193,""))</f>
        <v/>
      </c>
      <c r="DT193" s="409" t="str">
        <f>IF(AND('[1]Multi-Field'!$E$64=[1]Lists!BF193,'[1]Multi-Field'!$F$64="Drained"),BI193,IF(AND('[1]Multi-Field'!$E$64=[1]Lists!BF193,'[1]Multi-Field'!$F$64="undrained"),BH193,""))</f>
        <v/>
      </c>
      <c r="DU193" s="409" t="str">
        <f>IF(AND('[1]Multi-Field'!$E$65=[1]Lists!BF193,'[1]Multi-Field'!$F$65="Drained"),BI193,IF(AND('[1]Multi-Field'!$E$65=[1]Lists!BF193,'[1]Multi-Field'!$F$65="undrained"),BH193,""))</f>
        <v/>
      </c>
      <c r="DV193" s="409" t="str">
        <f>IF(AND('[1]Multi-Field'!$E$66=[1]Lists!BF193,'[1]Multi-Field'!$F$66="Drained"),BI193,IF(AND('[1]Multi-Field'!$E$66=[1]Lists!BF193,'[1]Multi-Field'!$F$66="undrained"),BH193,""))</f>
        <v/>
      </c>
      <c r="DW193" s="409" t="str">
        <f>IF(AND('[1]Multi-Field'!$E$67=[1]Lists!BF193,'[1]Multi-Field'!$F$67="Drained"),BI193,IF(AND('[1]Multi-Field'!$E$67=[1]Lists!BF193,'[1]Multi-Field'!$F$67="undrained"),BH193,""))</f>
        <v/>
      </c>
      <c r="DX193" s="409" t="str">
        <f>IF(AND('[1]Multi-Field'!$E$68=[1]Lists!BF193,'[1]Multi-Field'!$F$68="Drained"),BI193,IF(AND('[1]Multi-Field'!$E$68=[1]Lists!BF193,'[1]Multi-Field'!$F$68="undrained"),BH193,""))</f>
        <v/>
      </c>
      <c r="DY193" s="409" t="str">
        <f>IF(AND('[1]Multi-Field'!$E$69=[1]Lists!BF193,'[1]Multi-Field'!$F$69="Drained"),BI193,IF(AND('[1]Multi-Field'!$E$69=[1]Lists!BF193,'[1]Multi-Field'!$F$69="undrained"),BH193,""))</f>
        <v/>
      </c>
      <c r="DZ193" s="409" t="str">
        <f>IF(AND('[1]Multi-Field'!$E$70=[1]Lists!BF193,'[1]Multi-Field'!$F$70="Drained"),BI193,IF(AND('[1]Multi-Field'!$E$70=[1]Lists!BF193,'[1]Multi-Field'!$F$70="undrained"),BH193,""))</f>
        <v/>
      </c>
      <c r="EA193" s="409" t="str">
        <f>IF(AND('[1]Multi-Field'!$E$71=[1]Lists!BF193,'[1]Multi-Field'!$F$71="Drained"),BI193,IF(AND('[1]Multi-Field'!$E$71=[1]Lists!BF193,'[1]Multi-Field'!$F$71="undrained"),BH193,""))</f>
        <v/>
      </c>
      <c r="EB193" s="409" t="str">
        <f>IF(AND('[1]Multi-Field'!$E$72=[1]Lists!BF193,'[1]Multi-Field'!$F$72="Drained"),BI193,IF(AND('[1]Multi-Field'!$E$72=[1]Lists!BF193,'[1]Multi-Field'!$F$72="undrained"),BH193,""))</f>
        <v/>
      </c>
      <c r="EC193" s="409" t="str">
        <f>IF(AND('[1]Multi-Field'!$E$73=[1]Lists!BF193,'[1]Multi-Field'!$F$73="Drained"),BI193,IF(AND('[1]Multi-Field'!$E$73=[1]Lists!BF193,'[1]Multi-Field'!$F$73="undrained"),BH193,""))</f>
        <v/>
      </c>
      <c r="ED193" s="409" t="str">
        <f>IF(AND('[1]Multi-Field'!$E$74=[1]Lists!BF193,'[1]Multi-Field'!$F$74="Drained"),BI193,IF(AND('[1]Multi-Field'!$E$74=[1]Lists!BF193,'[1]Multi-Field'!$F$74="undrained"),BH193,""))</f>
        <v/>
      </c>
      <c r="EE193" s="409" t="str">
        <f>IF(AND('[1]Multi-Field'!$E$75=[1]Lists!BF193,'[1]Multi-Field'!$F$75="Drained"),BI193,IF(AND('[1]Multi-Field'!$E$75=[1]Lists!BF193,'[1]Multi-Field'!$F$75="undrained"),BH193,""))</f>
        <v/>
      </c>
      <c r="EF193" s="409" t="str">
        <f>IF(AND('[1]Multi-Field'!$E$76=[1]Lists!BF193,'[1]Multi-Field'!$F$76="Drained"),BI193,IF(AND('[1]Multi-Field'!$E$76=[1]Lists!BF193,'[1]Multi-Field'!$F$6="undrained"),BH193,""))</f>
        <v/>
      </c>
      <c r="EG193" s="409" t="str">
        <f>IF(AND('[1]Multi-Field'!$E$77=[1]Lists!BF193,'[1]Multi-Field'!$F$77="Drained"),BI193,IF(AND('[1]Multi-Field'!$E$77=[1]Lists!BF193,'[1]Multi-Field'!$F$77="undrained"),BH193,""))</f>
        <v/>
      </c>
      <c r="EH193" s="409" t="str">
        <f>IF(AND('[1]Multi-Field'!$E$78=[1]Lists!BF193,'[1]Multi-Field'!$F$78="Drained"),BI193,IF(AND('[1]Multi-Field'!$E$78=[1]Lists!BF193,'[1]Multi-Field'!$F$78="undrained"),BH193,""))</f>
        <v/>
      </c>
      <c r="EI193" s="409" t="str">
        <f>IF(AND('[1]Multi-Field'!$E$79=[1]Lists!BF193,'[1]Multi-Field'!$F$79="Drained"),BI193,IF(AND('[1]Multi-Field'!$E$79=[1]Lists!BF193,'[1]Multi-Field'!$F$79="undrained"),BH193,""))</f>
        <v/>
      </c>
      <c r="EJ193" s="409" t="str">
        <f>IF(AND('[1]Multi-Field'!$E$80=[1]Lists!BF193,'[1]Multi-Field'!$F$80="Drained"),BI193,IF(AND('[1]Multi-Field'!$E$80=[1]Lists!BF193,'[1]Multi-Field'!$F$80="undrained"),BH193,""))</f>
        <v/>
      </c>
      <c r="EK193" s="409" t="str">
        <f>IF(AND('[1]Multi-Field'!$E$81=[1]Lists!BF193,'[1]Multi-Field'!$F$81="Drained"),BI193,IF(AND('[1]Multi-Field'!$E$81=[1]Lists!BF193,'[1]Multi-Field'!$F$81="undrained"),BH193,""))</f>
        <v/>
      </c>
      <c r="EL193" s="409" t="str">
        <f>IF(AND('[1]Multi-Field'!$E$82=[1]Lists!BF193,'[1]Multi-Field'!$F$82="Drained"),BI193,IF(AND('[1]Multi-Field'!$E$82=[1]Lists!BF193,'[1]Multi-Field'!$F$82="undrained"),BH193,""))</f>
        <v/>
      </c>
      <c r="EM193" s="409" t="str">
        <f>IF(AND('[1]Multi-Field'!$E$83=[1]Lists!BF193,'[1]Multi-Field'!$F$83="Drained"),BI193,IF(AND('[1]Multi-Field'!$E$83=[1]Lists!BF193,'[1]Multi-Field'!$F$83="undrained"),BH193,""))</f>
        <v/>
      </c>
      <c r="EN193" s="409" t="str">
        <f>IF(AND('[1]Multi-Field'!$E$84=[1]Lists!BF193,'[1]Multi-Field'!$F$84="Drained"),BI193,IF(AND('[1]Multi-Field'!$E$84=[1]Lists!BF193,'[1]Multi-Field'!$F$84="undrained"),BH193,""))</f>
        <v/>
      </c>
      <c r="EO193" s="409" t="str">
        <f>IF(AND('[1]Multi-Field'!$E$85=[1]Lists!BF193,'[1]Multi-Field'!$F$85="Drained"),BI193,IF(AND('[1]Multi-Field'!$E$85=[1]Lists!BF193,'[1]Multi-Field'!$F$85="undrained"),BH193,""))</f>
        <v/>
      </c>
      <c r="EP193" s="409" t="str">
        <f>IF(AND('[1]Multi-Field'!$E$86=[1]Lists!BF193,'[1]Multi-Field'!$F$86="Drained"),BI193,IF(AND('[1]Multi-Field'!$E$86=[1]Lists!BF193,'[1]Multi-Field'!$F$86="undrained"),BH193,""))</f>
        <v/>
      </c>
      <c r="EQ193" s="409" t="str">
        <f>IF(AND('[1]Multi-Field'!$E$87=[1]Lists!BF193,'[1]Multi-Field'!$F$87="Drained"),BI193,IF(AND('[1]Multi-Field'!$E$87=[1]Lists!BF193,'[1]Multi-Field'!$F$87="undrained"),BH193,""))</f>
        <v/>
      </c>
      <c r="ER193" s="409" t="str">
        <f>IF(AND('[1]Multi-Field'!$E$88=[1]Lists!BF193,'[1]Multi-Field'!$F$88="Drained"),BI193,IF(AND('[1]Multi-Field'!$E$88=[1]Lists!BF193,'[1]Multi-Field'!$F$88="undrained"),BH193,""))</f>
        <v/>
      </c>
      <c r="ES193" s="409" t="str">
        <f>IF(AND('[1]Multi-Field'!$E$89=[1]Lists!BF193,'[1]Multi-Field'!$F$89="Drained"),BI193,IF(AND('[1]Multi-Field'!$E$89=[1]Lists!BF193,'[1]Multi-Field'!$F$89="undrained"),BH193,""))</f>
        <v/>
      </c>
      <c r="ET193" s="409" t="str">
        <f>IF(AND('[1]Multi-Field'!$E$90=[1]Lists!BF193,'[1]Multi-Field'!$F$90="Drained"),BI193,IF(AND('[1]Multi-Field'!$E$90=[1]Lists!BF193,'[1]Multi-Field'!$F$90="undrained"),BH193,""))</f>
        <v/>
      </c>
      <c r="EU193" s="409" t="str">
        <f>IF(AND('[1]Multi-Field'!$E$91=[1]Lists!BF193,'[1]Multi-Field'!$F$91="Drained"),BI193,IF(AND('[1]Multi-Field'!$E$91=[1]Lists!BF193,'[1]Multi-Field'!$F$91="undrained"),BH193,""))</f>
        <v/>
      </c>
      <c r="EV193" s="409" t="str">
        <f>IF(AND('[1]Multi-Field'!$E$92=[1]Lists!BF193,'[1]Multi-Field'!$F$92="Drained"),BI193,IF(AND('[1]Multi-Field'!$E$92=[1]Lists!BF193,'[1]Multi-Field'!$F$92="undrained"),BH193,""))</f>
        <v/>
      </c>
      <c r="EW193" s="409" t="str">
        <f>IF(AND('[1]Multi-Field'!$E$93=[1]Lists!BF193,'[1]Multi-Field'!$F$93="Drained"),BI193,IF(AND('[1]Multi-Field'!$E$93=[1]Lists!BF193,'[1]Multi-Field'!$F$93="undrained"),BH193,""))</f>
        <v/>
      </c>
      <c r="EX193" s="409" t="str">
        <f>IF(AND('[1]Multi-Field'!$E$94=[1]Lists!BF193,'[1]Multi-Field'!$F$94="Drained"),BI193,IF(AND('[1]Multi-Field'!$E$94=[1]Lists!BF193,'[1]Multi-Field'!$F$94="undrained"),BH193,""))</f>
        <v/>
      </c>
      <c r="EY193" s="409" t="str">
        <f>IF(AND('[1]Multi-Field'!$E$95=[1]Lists!BF193,'[1]Multi-Field'!$F$95="Drained"),BI193,IF(AND('[1]Multi-Field'!$E$95=[1]Lists!BF193,'[1]Multi-Field'!$F$95="undrained"),BH193,""))</f>
        <v/>
      </c>
      <c r="EZ193" s="409" t="str">
        <f>IF(AND('[1]Multi-Field'!$E$96=[1]Lists!BF193,'[1]Multi-Field'!$F$96="Drained"),BI193,IF(AND('[1]Multi-Field'!$E$96=[1]Lists!BF193,'[1]Multi-Field'!$F$96="undrained"),BH193,""))</f>
        <v/>
      </c>
      <c r="FA193" s="409" t="str">
        <f>IF(AND('[1]Multi-Field'!$E$97=[1]Lists!BF193,'[1]Multi-Field'!$F$97="Drained"),BI193,IF(AND('[1]Multi-Field'!$E$97=[1]Lists!BF193,'[1]Multi-Field'!$F$97="undrained"),BH193,""))</f>
        <v/>
      </c>
      <c r="FB193" s="409" t="str">
        <f>IF(AND('[1]Multi-Field'!$E$98=[1]Lists!BF193,'[1]Multi-Field'!$F$98="Drained"),BI193,IF(AND('[1]Multi-Field'!$E$98=[1]Lists!BF193,'[1]Multi-Field'!$F$98="undrained"),BH193,""))</f>
        <v/>
      </c>
      <c r="FC193" s="409" t="str">
        <f>IF(AND('[1]Multi-Field'!$E$99=[1]Lists!BF193,'[1]Multi-Field'!$F$99="Drained"),BI193,IF(AND('[1]Multi-Field'!$E$99=[1]Lists!BF193,'[1]Multi-Field'!$F$99="undrained"),BH193,""))</f>
        <v/>
      </c>
      <c r="FD193" s="409" t="str">
        <f>IF(AND('[1]Multi-Field'!$E$100=[1]Lists!BF193,'[1]Multi-Field'!$F$100="Drained"),BI193,IF(AND('[1]Multi-Field'!$E$100=[1]Lists!BF193,'[1]Multi-Field'!$F$100="undrained"),BH193,""))</f>
        <v/>
      </c>
      <c r="FE193" s="409" t="str">
        <f>IF(AND('[1]Multi-Field'!$E$101=[1]Lists!BF193,'[1]Multi-Field'!$F$101="Drained"),BI193,IF(AND('[1]Multi-Field'!$E$101=[1]Lists!BF193,'[1]Multi-Field'!$F$101="undrained"),BH193,""))</f>
        <v/>
      </c>
      <c r="FF193" s="409" t="str">
        <f>IF(AND('[1]Multi-Field'!$E$102=[1]Lists!BF193,'[1]Multi-Field'!$F$102="Drained"),BI193,IF(AND('[1]Multi-Field'!$E$102=[1]Lists!BF193,'[1]Multi-Field'!$F$102="undrained"),BH193,""))</f>
        <v/>
      </c>
      <c r="FG193" s="409" t="str">
        <f>IF(AND('[1]Multi-Field'!$E$103=[1]Lists!BF193,'[1]Multi-Field'!$F$103="Drained"),BI193,IF(AND('[1]Multi-Field'!$E$103=[1]Lists!BF193,'[1]Multi-Field'!$F$103="undrained"),BH193,""))</f>
        <v/>
      </c>
      <c r="FH193" s="409" t="str">
        <f>IF(AND('[1]Multi-Field'!$E$104=[1]Lists!BF193,'[1]Multi-Field'!$F$104="Drained"),BI193,IF(AND('[1]Multi-Field'!$E$104=[1]Lists!BF193,'[1]Multi-Field'!$F$104="undrained"),BH193,""))</f>
        <v/>
      </c>
      <c r="FI193" s="409" t="str">
        <f>IF(AND('[1]Multi-Field'!$E$105=[1]Lists!BF193,'[1]Multi-Field'!$F$105="Drained"),BI193,IF(AND('[1]Multi-Field'!$E$105=[1]Lists!BF193,'[1]Multi-Field'!$F$105="undrained"),BH193,""))</f>
        <v/>
      </c>
      <c r="FJ193" s="409" t="str">
        <f>IF(AND('[1]Multi-Field'!$E$106=[1]Lists!BF193,'[1]Multi-Field'!$F$106="Drained"),BI193,IF(AND('[1]Multi-Field'!$E$106=[1]Lists!BF193,'[1]Multi-Field'!$F$106="undrained"),BH193,""))</f>
        <v/>
      </c>
      <c r="FK193" s="409" t="str">
        <f>IF(AND('[1]Multi-Field'!$E$107=[1]Lists!BF193,'[1]Multi-Field'!$F$107="Drained"),BI193,IF(AND('[1]Multi-Field'!$E$107=[1]Lists!BF193,'[1]Multi-Field'!$F$107="undrained"),BH193,""))</f>
        <v/>
      </c>
      <c r="FL193" s="409" t="str">
        <f>IF(AND('[1]Multi-Field'!$E$108=[1]Lists!BF193,'[1]Multi-Field'!$F$108="Drained"),BI193,IF(AND('[1]Multi-Field'!$E$108=[1]Lists!BF193,'[1]Multi-Field'!$F$108="undrained"),BH193,""))</f>
        <v/>
      </c>
      <c r="FM193" s="409" t="str">
        <f>IF(AND('[1]Multi-Field'!$E$109=[1]Lists!BF193,'[1]Multi-Field'!$F$109="Drained"),BI193,IF(AND('[1]Multi-Field'!$E$109=[1]Lists!BF193,'[1]Multi-Field'!$F$109="undrained"),BH193,""))</f>
        <v/>
      </c>
      <c r="FN193" s="409" t="str">
        <f>IF(AND('[1]Multi-Field'!$E$110=[1]Lists!BF193,'[1]Multi-Field'!$F$110="Drained"),BI193,IF(AND('[1]Multi-Field'!$E$110=[1]Lists!BF193,'[1]Multi-Field'!$F$110="undrained"),BH193,""))</f>
        <v/>
      </c>
      <c r="FO193" s="409" t="str">
        <f>IF(AND('[1]Multi-Field'!$E$111=[1]Lists!BF193,'[1]Multi-Field'!$F$111="Drained"),BI193,IF(AND('[1]Multi-Field'!$E$111=[1]Lists!BF193,'[1]Multi-Field'!$F$111="undrained"),BH193,""))</f>
        <v/>
      </c>
      <c r="FP193" s="409" t="str">
        <f>IF(AND('[1]Multi-Field'!$E$112=[1]Lists!BF193,'[1]Multi-Field'!$F$112="Drained"),BI193,IF(AND('[1]Multi-Field'!$E$112=[1]Lists!BF193,'[1]Multi-Field'!$F$112="undrained"),BH193,""))</f>
        <v/>
      </c>
      <c r="FQ193" s="409" t="str">
        <f>IF(AND('[1]Multi-Field'!$E$113=[1]Lists!BF193,'[1]Multi-Field'!$F$113="Drained"),BI193,IF(AND('[1]Multi-Field'!$E$113=[1]Lists!BF193,'[1]Multi-Field'!$F$113="undrained"),BH193,""))</f>
        <v/>
      </c>
      <c r="FR193" s="409" t="str">
        <f>IF(AND('[1]Multi-Field'!$E$114=[1]Lists!BF193,'[1]Multi-Field'!$F$114="Drained"),BI193,IF(AND('[1]Multi-Field'!$E$114=[1]Lists!BF193,'[1]Multi-Field'!$F$114="undrained"),BH193,""))</f>
        <v/>
      </c>
      <c r="FS193" s="409" t="str">
        <f>IF(AND('[1]Multi-Field'!$E$115=[1]Lists!BF193,'[1]Multi-Field'!$F$115="Drained"),BI193,IF(AND('[1]Multi-Field'!$E$115=[1]Lists!BF193,'[1]Multi-Field'!$F$115="undrained"),BH193,""))</f>
        <v/>
      </c>
      <c r="FT193" s="409" t="str">
        <f>IF(AND('[1]Multi-Field'!$E$116=[1]Lists!BF193,'[1]Multi-Field'!$F$116="Drained"),BI193,IF(AND('[1]Multi-Field'!$E$116=[1]Lists!BF193,'[1]Multi-Field'!$F$116="undrained"),BH193,""))</f>
        <v/>
      </c>
      <c r="FU193" s="409" t="str">
        <f>IF(AND('[1]Multi-Field'!$E$117=[1]Lists!BF193,'[1]Multi-Field'!$F$117="Drained"),BI193,IF(AND('[1]Multi-Field'!$E$117=[1]Lists!BF193,'[1]Multi-Field'!$F$117="undrained"),BH193,""))</f>
        <v/>
      </c>
      <c r="FV193" s="409" t="str">
        <f>IF(AND('[1]Multi-Field'!$E$118=[1]Lists!BF193,'[1]Multi-Field'!$F$118="Drained"),BI193,IF(AND('[1]Multi-Field'!$E$118=[1]Lists!BF193,'[1]Multi-Field'!$F$118="undrained"),BH193,""))</f>
        <v/>
      </c>
      <c r="FW193" s="409" t="str">
        <f>IF(AND('[1]Multi-Field'!$E$119=[1]Lists!BF193,'[1]Multi-Field'!$F$119="Drained"),BI193,IF(AND('[1]Multi-Field'!$E$119=[1]Lists!BF193,'[1]Multi-Field'!$F$119="undrained"),BH193,""))</f>
        <v/>
      </c>
      <c r="FX193" s="409" t="str">
        <f>IF(AND('[1]Multi-Field'!$E$120=[1]Lists!BF193,'[1]Multi-Field'!$F$120="Drained"),BI193,IF(AND('[1]Multi-Field'!$E$120=[1]Lists!BF193,'[1]Multi-Field'!$F$120="undrained"),BH193,""))</f>
        <v/>
      </c>
    </row>
    <row r="194" spans="1:180" ht="13.5" customHeight="1">
      <c r="A194" s="7" t="s">
        <v>281</v>
      </c>
      <c r="B194" s="7"/>
      <c r="C194" s="7"/>
      <c r="D194" s="8">
        <v>75</v>
      </c>
      <c r="E194" s="8">
        <f t="shared" si="27"/>
        <v>75</v>
      </c>
      <c r="F194" s="8">
        <f t="shared" si="28"/>
        <v>75</v>
      </c>
      <c r="G194" s="8">
        <v>75</v>
      </c>
      <c r="H194" s="8">
        <v>80</v>
      </c>
      <c r="I194" s="8">
        <f t="shared" si="32"/>
        <v>80</v>
      </c>
      <c r="J194" s="8">
        <f t="shared" si="33"/>
        <v>80</v>
      </c>
      <c r="K194" s="8">
        <v>80</v>
      </c>
      <c r="L194" s="8">
        <v>155</v>
      </c>
      <c r="M194" s="8">
        <f t="shared" si="29"/>
        <v>155</v>
      </c>
      <c r="N194" s="8">
        <f t="shared" si="30"/>
        <v>155</v>
      </c>
      <c r="O194" s="8">
        <v>155</v>
      </c>
      <c r="P194" s="391">
        <v>169</v>
      </c>
      <c r="Q194" s="394"/>
      <c r="R194" s="395" t="b">
        <f>IF(OR('Multi-Field'!AA171=Lists!$AC$42,'Multi-Field'!AA171=Lists!$AC$43),IF('Multi-Field'!Z171="x",(IF('Multi-Field'!AC171=Lists!$Q$11,Lists!$R$11,IF('Multi-Field'!AC171=Lists!$Q$12,Lists!$R$12,IF('Multi-Field'!AC171=Lists!$Q$13,Lists!$R$13,IF('Multi-Field'!AC171=Lists!$Q$14,Lists!$R$14))))),IF('Multi-Field'!X171="x",(IF('Multi-Field'!AC171=Lists!$Q$11,Lists!$S$11,IF('Multi-Field'!AC171=Lists!$Q$12,Lists!$S$12,IF('Multi-Field'!AC171=Lists!$Q$13,Lists!$S$13,IF('Multi-Field'!AC171=Lists!$Q$14,Lists!$S$14))))),IF('Multi-Field'!V171="x",(IF('Multi-Field'!AC171=Lists!$Q$11,Lists!$T$11,IF('Multi-Field'!AC171=Lists!$Q$12,Lists!$T$12,IF('Multi-Field'!AC171=Lists!$Q$13,Lists!$T$13,IF('Multi-Field'!AC171=Lists!$Q$14,Lists!$T$14))))),0))))</f>
        <v>0</v>
      </c>
      <c r="S194" s="395" t="str">
        <f t="shared" si="38"/>
        <v/>
      </c>
      <c r="T194" s="395"/>
      <c r="U194" s="396"/>
      <c r="AI194" s="384">
        <f>'[1]Multi-Field'!B190</f>
        <v>0</v>
      </c>
      <c r="AJ194" s="387" t="str">
        <f>IF(OR('[1]Multi-Field'!Q34=[1]Lists!$AC$42,'[1]Multi-Field'!Q34=[1]Lists!$AC$43),"x","")</f>
        <v/>
      </c>
      <c r="AK194" s="387" t="str">
        <f>IF(OR('[1]Multi-Field'!Q34=[1]Lists!$AC$6,'[1]Multi-Field'!Q34=$AC$2,'[1]Multi-Field'!Q34=$AC$4),"x","")</f>
        <v/>
      </c>
      <c r="AL194" s="387" t="str">
        <f>IF(OR('[1]Multi-Field'!Q34=[1]Lists!$AC$7,'[1]Multi-Field'!Q34=$AC$3,'[1]Multi-Field'!Q34=$AC$5),"x","")</f>
        <v/>
      </c>
      <c r="AM194" s="387" t="str">
        <f>IF(OR('[1]Multi-Field'!Q34=$AC$23,'[1]Multi-Field'!Q34=$AC$13,'[1]Multi-Field'!Q34=$AC$9,'[1]Multi-Field'!Q34=$AC$19,'[1]Multi-Field'!Q34=$AC$47),"x","")</f>
        <v/>
      </c>
      <c r="AN194" s="387" t="str">
        <f>IF(OR('[1]Multi-Field'!Q34=$AC$24,'[1]Multi-Field'!Q34=$AC$14,'[1]Multi-Field'!Q34=$AC$10,'[1]Multi-Field'!Q34=$AC$22,'[1]Multi-Field'!Q34=$AC$48),"x","")</f>
        <v/>
      </c>
      <c r="AO194" s="387" t="str">
        <f>IF(OR('[1]Multi-Field'!Q34=$AC$21,'[1]Multi-Field'!Q34=$AC$28,'[1]Multi-Field'!Q34=$AC$62,'[1]Multi-Field'!Q34=$AC$102,'[1]Multi-Field'!Q34=$AC$98),"x","")</f>
        <v/>
      </c>
      <c r="AP194" s="387" t="str">
        <f>IF(OR('[1]Multi-Field'!Q34=$AC$25,'[1]Multi-Field'!Q34=$AC$63,'[1]Multi-Field'!Q34=$AC$85,'[1]Multi-Field'!Q34=$AC$87,'[1]Multi-Field'!Q34=$AC$92,'[1]Multi-Field'!Q34=$AC$93),"x","")</f>
        <v/>
      </c>
      <c r="AQ194" s="387" t="str">
        <f>IF(OR('[1]Multi-Field'!Q34=$AC$20,'[1]Multi-Field'!Q34=$AC$27,'[1]Multi-Field'!Q34=$AC$58,'[1]Multi-Field'!Q34=$AC$86,'[1]Multi-Field'!Q34=$AC$103,'[1]Multi-Field'!Q34=$AC$94),"x","")</f>
        <v/>
      </c>
      <c r="AR194" s="387" t="str">
        <f>IF(OR('[1]Multi-Field'!Q34=$AC$35,'[1]Multi-Field'!Q34=$AC$40,'[1]Multi-Field'!Q34=$AC$45,),"x","")</f>
        <v/>
      </c>
      <c r="AS194" s="387" t="str">
        <f>IF(OR('[1]Multi-Field'!Q34=$AC$36,'[1]Multi-Field'!Q34=$AC$41,'[1]Multi-Field'!Q34=$AC$46,),"x","")</f>
        <v/>
      </c>
      <c r="AT194" s="387" t="str">
        <f>IF(OR('[1]Multi-Field'!Q34=$AC$52,'[1]Multi-Field'!Q34=$AC$53,'[1]Multi-Field'!Q34=$AC$54,'[1]Multi-Field'!Q34=$AC$55,'[1]Multi-Field'!Q34=$AC$68,'[1]Multi-Field'!Q34=$AC$69,'[1]Multi-Field'!Q34=$AC$74,'[1]Multi-Field'!Q34=$AC$71,'[1]Multi-Field'!Q34=$AC$70),"x","")</f>
        <v/>
      </c>
      <c r="AU194" s="387" t="str">
        <f>IF('[1]Multi-Field'!Q34=$AC$72,"x","")</f>
        <v/>
      </c>
      <c r="AV194" s="387" t="str">
        <f>IF('[1]Multi-Field'!Q34=$AC$73,"x","")</f>
        <v/>
      </c>
      <c r="AW194" s="387" t="str">
        <f>IF('[1]Multi-Field'!Q34=$AC$83,"x","")</f>
        <v/>
      </c>
      <c r="AX194" s="387" t="str">
        <f>IF('[1]Multi-Field'!Q34=$AC$84,"x","")</f>
        <v/>
      </c>
      <c r="AY194" s="387" t="str">
        <f>IF('[1]Multi-Field'!Q34=$AC$97,"x","")</f>
        <v/>
      </c>
      <c r="AZ194" s="387" t="str">
        <f>IF('[1]Multi-Field'!Q34=$AC$99,"x","")</f>
        <v/>
      </c>
      <c r="BA194" s="387" t="str">
        <f>IF('[1]Multi-Field'!Q34=$AC$104,"x","")</f>
        <v/>
      </c>
      <c r="BB194" s="387" t="str">
        <f>IF('[1]Multi-Field'!Q34=$AC$105,"x","")</f>
        <v/>
      </c>
      <c r="BC194" s="388"/>
      <c r="BF194" s="411" t="s">
        <v>1360</v>
      </c>
      <c r="BG194" s="412">
        <v>2</v>
      </c>
      <c r="BH194" s="412">
        <v>6.5</v>
      </c>
      <c r="BI194" s="412">
        <v>6.5</v>
      </c>
      <c r="BJ194" s="409" t="e">
        <f>IF(AND('[1]Single Field'!#REF!=[1]Lists!BF194,'[1]Single Field'!#REF!="Drained"),"x",IF(AND('[1]Single Field'!#REF!=[1]Lists!BF194,'[1]Single Field'!#REF!="Undrained"),O,""))</f>
        <v>#REF!</v>
      </c>
      <c r="BK194" s="409" t="str">
        <f>IF(AND('[1]Multi-Field'!$E$3=[1]Lists!BF194,'[1]Multi-Field'!$F$3="Drained"),BI194,IF(AND('[1]Multi-Field'!$E$3=BF194,'[1]Multi-Field'!$F$3="undrained"),BH194,""))</f>
        <v/>
      </c>
      <c r="BL194" s="409" t="str">
        <f>IF(AND('[1]Multi-Field'!$E$4=BF194,'[1]Multi-Field'!$F$4="Drained"),BI194,IF(AND('[1]Multi-Field'!$E$4=BF194,'[1]Multi-Field'!$F$4="undrained"),BH194,""))</f>
        <v/>
      </c>
      <c r="BM194" s="409" t="str">
        <f>IF(AND('[1]Multi-Field'!$E$5=BF194,'[1]Multi-Field'!$F$5="Drained"),BI194,IF(AND('[1]Multi-Field'!$E$5=BF194,'[1]Multi-Field'!$F$5="undrained"),BH194,""))</f>
        <v/>
      </c>
      <c r="BN194" s="409" t="str">
        <f>IF(AND('[1]Multi-Field'!$E$6=BF194,'[1]Multi-Field'!$F$6="Drained"),BI194,IF(AND('[1]Multi-Field'!$E$6=BF194,'[1]Multi-Field'!$F$6="undrained"),BH194,""))</f>
        <v/>
      </c>
      <c r="BO194" s="409" t="str">
        <f>IF(AND('[1]Multi-Field'!$E$7=BF194,'[1]Multi-Field'!$F$7="Drained"),BI194,IF(AND('[1]Multi-Field'!$E$7=BF194,'[1]Multi-Field'!$F$7="undrained"),BH194,""))</f>
        <v/>
      </c>
      <c r="BP194" s="409" t="str">
        <f>IF(AND('[1]Multi-Field'!$E$8=BF194,'[1]Multi-Field'!$F$8="Drained"),BI194,IF(AND('[1]Multi-Field'!$E$8=BF194,'[1]Multi-Field'!$F$8="undrained"),BH194,""))</f>
        <v/>
      </c>
      <c r="BQ194" s="409" t="str">
        <f>IF(AND('[1]Multi-Field'!$E$9=BF194,'[1]Multi-Field'!$F$9="Drained"),BI194,IF(AND('[1]Multi-Field'!$E$9=BF194,'[1]Multi-Field'!$F$9="undrained"),BH194,""))</f>
        <v/>
      </c>
      <c r="BR194" s="409" t="str">
        <f>IF(AND('[1]Multi-Field'!$E$10=BF194,'[1]Multi-Field'!$F$10="Drained"),BI194,IF(AND('[1]Multi-Field'!$E$10=BF194,'[1]Multi-Field'!$F$10="undrained"),BH194,""))</f>
        <v/>
      </c>
      <c r="BS194" s="409" t="str">
        <f>IF(AND('[1]Multi-Field'!$E$11=BF194,'[1]Multi-Field'!$F$11="Drained"),BI194,IF(AND('[1]Multi-Field'!$E$11=BF194,'[1]Multi-Field'!$F$11="undrained"),BH194,""))</f>
        <v/>
      </c>
      <c r="BT194" s="409" t="str">
        <f>IF(AND('[1]Multi-Field'!$E$12=BF194,'[1]Multi-Field'!$F$12="Drained"),BI194,IF(AND('[1]Multi-Field'!$E$12=BF194,'[1]Multi-Field'!$F$12="undrained"),BH194,""))</f>
        <v/>
      </c>
      <c r="BU194" s="409" t="str">
        <f>IF(AND('[1]Multi-Field'!$E$13=BF194,'[1]Multi-Field'!$F$13="Drained"),BI194,IF(AND('[1]Multi-Field'!$E$3=BF194,'[1]Multi-Field'!$F$13="undrained"),BH194,""))</f>
        <v/>
      </c>
      <c r="BV194" s="409" t="str">
        <f>IF(AND('[1]Multi-Field'!$E$14=BF194,'[1]Multi-Field'!$F$14="Drained"),BI194,IF(AND('[1]Multi-Field'!$E$14=BF194,'[1]Multi-Field'!$F$14="undrained"),BH194,""))</f>
        <v/>
      </c>
      <c r="BW194" s="409" t="str">
        <f>IF(AND('[1]Multi-Field'!$E$15=BF194,'[1]Multi-Field'!$F$15="Drained"),BI194,IF(AND('[1]Multi-Field'!$E$15=BF194,'[1]Multi-Field'!$F$15="undrained"),BH194,""))</f>
        <v/>
      </c>
      <c r="BX194" s="409" t="str">
        <f>IF(AND('[1]Multi-Field'!$E$16=[1]Lists!BF194,'[1]Multi-Field'!$F$16="Drained"),BI194,IF(AND('[1]Multi-Field'!$E$16=[1]Lists!BF194,'[1]Multi-Field'!$F$16="undrained"),BH194,""))</f>
        <v/>
      </c>
      <c r="BY194" s="409" t="str">
        <f>IF(AND('[1]Multi-Field'!$E$17=[1]Lists!BF194,'[1]Multi-Field'!$F$17="Drained"),BI194,IF(AND('[1]Multi-Field'!$E$17=[1]Lists!BF194,'[1]Multi-Field'!$F$17="undrained"),BH194,""))</f>
        <v/>
      </c>
      <c r="BZ194" s="409" t="str">
        <f>IF(AND('[1]Multi-Field'!$E$18=[1]Lists!BF194,'[1]Multi-Field'!$F$18="Drained"),BI194,IF(AND('[1]Multi-Field'!$E$18=[1]Lists!BF194,'[1]Multi-Field'!$F$18="undrained"),BH194,""))</f>
        <v/>
      </c>
      <c r="CA194" s="409" t="str">
        <f>IF(AND('[1]Multi-Field'!$E$19=[1]Lists!BF194,'[1]Multi-Field'!$F$19="Drained"),BI194,IF(AND('[1]Multi-Field'!$E$19=[1]Lists!BF194,'[1]Multi-Field'!$F$19="undrained"),BH194,""))</f>
        <v/>
      </c>
      <c r="CB194" s="409" t="str">
        <f>IF(AND('[1]Multi-Field'!$E$20=[1]Lists!BF194,'[1]Multi-Field'!$F$20="Drained"),BI194,IF(AND('[1]Multi-Field'!$E$20=[1]Lists!BF194,'[1]Multi-Field'!$F$20="undrained"),BH194,""))</f>
        <v/>
      </c>
      <c r="CC194" s="409" t="str">
        <f>IF(AND('[1]Multi-Field'!$E$21=[1]Lists!BF194,'[1]Multi-Field'!$F$21="Drained"),BI194,IF(AND('[1]Multi-Field'!$E$21=[1]Lists!BF194,'[1]Multi-Field'!$F$21="undrained"),BH194,""))</f>
        <v/>
      </c>
      <c r="CD194" s="409" t="str">
        <f>IF(AND('[1]Multi-Field'!$E$22=[1]Lists!BF194,'[1]Multi-Field'!$F$22="Drained"),BI194,IF(AND('[1]Multi-Field'!$E$22=[1]Lists!BF194,'[1]Multi-Field'!$F$22="undrained"),BH194,""))</f>
        <v/>
      </c>
      <c r="CE194" s="409" t="str">
        <f>IF(AND('[1]Multi-Field'!$E$23=[1]Lists!BF194,'[1]Multi-Field'!$F$23="Drained"),BI194,IF(AND('[1]Multi-Field'!$E$23=[1]Lists!BF194,'[1]Multi-Field'!$F$23="undrained"),BH194,""))</f>
        <v/>
      </c>
      <c r="CF194" s="409" t="str">
        <f>IF(AND('[1]Multi-Field'!$E$24=[1]Lists!BF194,'[1]Multi-Field'!$F$24="Drained"),BI194,IF(AND('[1]Multi-Field'!$E$24=[1]Lists!BF194,'[1]Multi-Field'!$F$24="undrained"),BH194,""))</f>
        <v/>
      </c>
      <c r="CG194" s="409" t="str">
        <f>IF(AND('[1]Multi-Field'!$E$25=[1]Lists!BF194,'[1]Multi-Field'!$F$25="Drained"),BI194,IF(AND('[1]Multi-Field'!$E$25=[1]Lists!BF194,'[1]Multi-Field'!$F$25="undrained"),BH194,""))</f>
        <v/>
      </c>
      <c r="CH194" s="409" t="str">
        <f>IF(AND('[1]Multi-Field'!$E$26=[1]Lists!BF194,'[1]Multi-Field'!$F$26="Drained"),BI194,IF(AND('[1]Multi-Field'!$E$26=[1]Lists!BF194,'[1]Multi-Field'!$F$26="undrained"),BH194,""))</f>
        <v/>
      </c>
      <c r="CI194" s="409" t="str">
        <f>IF(AND('[1]Multi-Field'!$E$27=[1]Lists!BF194,'[1]Multi-Field'!$F$27="Drained"),BI194,IF(AND('[1]Multi-Field'!$E$27=[1]Lists!BF194,'[1]Multi-Field'!$F$27="undrained"),BH194,""))</f>
        <v/>
      </c>
      <c r="CJ194" s="409" t="str">
        <f>IF(AND('[1]Multi-Field'!$E$28=[1]Lists!BF194,'[1]Multi-Field'!$F$28="Drained"),BI194,IF(AND('[1]Multi-Field'!$E$28=[1]Lists!BF194,'[1]Multi-Field'!$F$28="undrained"),BH194,""))</f>
        <v/>
      </c>
      <c r="CK194" s="409" t="str">
        <f>IF(AND('[1]Multi-Field'!$E$29=[1]Lists!BF194,'[1]Multi-Field'!$F$29="Drained"),BI194,IF(AND('[1]Multi-Field'!$E$29=[1]Lists!BF194,'[1]Multi-Field'!$F$29="undrained"),BH194,""))</f>
        <v/>
      </c>
      <c r="CL194" s="409" t="str">
        <f>IF(AND('[1]Multi-Field'!$E$30=[1]Lists!BF194,'[1]Multi-Field'!$F$30="Drained"),BI194,IF(AND('[1]Multi-Field'!$E$30=[1]Lists!BF194,'[1]Multi-Field'!$F$30="undrained"),BH194,""))</f>
        <v/>
      </c>
      <c r="CM194" s="409" t="str">
        <f>IF(AND('[1]Multi-Field'!$E$31=[1]Lists!BF194,'[1]Multi-Field'!$F$31="Drained"),BI194,IF(AND('[1]Multi-Field'!$E$31=[1]Lists!BF194,'[1]Multi-Field'!$F$31="undrained"),BH194,""))</f>
        <v/>
      </c>
      <c r="CN194" s="409" t="str">
        <f>IF(AND('[1]Multi-Field'!$E$32=[1]Lists!BF194,'[1]Multi-Field'!$F$32="Drained"),BI194,IF(AND('[1]Multi-Field'!$E$32=[1]Lists!BF194,'[1]Multi-Field'!$F$32="undrained"),BH194,""))</f>
        <v/>
      </c>
      <c r="CO194" s="409" t="str">
        <f>IF(AND('[1]Multi-Field'!$E$33=[1]Lists!BF194,'[1]Multi-Field'!$F$33="Drained"),BI194,IF(AND('[1]Multi-Field'!$E$33=[1]Lists!BF194,'[1]Multi-Field'!$F$33="undrained"),BH194,""))</f>
        <v/>
      </c>
      <c r="CP194" s="409" t="str">
        <f>IF(AND('[1]Multi-Field'!$E$34=[1]Lists!BF194,'[1]Multi-Field'!$F$34="Drained"),BI194,IF(AND('[1]Multi-Field'!$E$34=[1]Lists!BF194,'[1]Multi-Field'!$F$34="undrained"),BH194,""))</f>
        <v/>
      </c>
      <c r="CQ194" s="409" t="str">
        <f>IF(AND('[1]Multi-Field'!$E$35=[1]Lists!BF194,'[1]Multi-Field'!$F$35="Drained"),BI194,IF(AND('[1]Multi-Field'!$E$35=[1]Lists!BF194,'[1]Multi-Field'!$F$35="undrained"),BH194,""))</f>
        <v/>
      </c>
      <c r="CR194" s="409" t="str">
        <f>IF(AND('[1]Multi-Field'!$E$36=[1]Lists!BF194,'[1]Multi-Field'!$F$36="Drained"),BI194,IF(AND('[1]Multi-Field'!$E$36=[1]Lists!BF194,'[1]Multi-Field'!$F$36="undrained"),BH194,""))</f>
        <v/>
      </c>
      <c r="CS194" s="409" t="str">
        <f>IF(AND('[1]Multi-Field'!$E$37=[1]Lists!BF194,'[1]Multi-Field'!$F$37="Drained"),BI194,IF(AND('[1]Multi-Field'!$E$37=[1]Lists!BF194,'[1]Multi-Field'!$F$37="undrained"),BH194,""))</f>
        <v/>
      </c>
      <c r="CT194" s="409" t="str">
        <f>IF(AND('[1]Multi-Field'!$E$38=[1]Lists!BF194,'[1]Multi-Field'!$F$38="Drained"),BI194,IF(AND('[1]Multi-Field'!$E$38=[1]Lists!BF194,'[1]Multi-Field'!$F$38="undrained"),BH194,""))</f>
        <v/>
      </c>
      <c r="CU194" s="409" t="str">
        <f>IF(AND('[1]Multi-Field'!$E$39=[1]Lists!BF194,'[1]Multi-Field'!$F$39="Drained"),BI194,IF(AND('[1]Multi-Field'!$E$39=[1]Lists!BF194,'[1]Multi-Field'!$F$39="undrained"),BH194,""))</f>
        <v/>
      </c>
      <c r="CV194" s="409" t="str">
        <f>IF(AND('[1]Multi-Field'!$E$40=[1]Lists!BF194,'[1]Multi-Field'!$F$40="Drained"),BI194,IF(AND('[1]Multi-Field'!$E$40=[1]Lists!BF194,'[1]Multi-Field'!$F$40="undrained"),BH194,""))</f>
        <v/>
      </c>
      <c r="CW194" s="409" t="str">
        <f>IF(AND('[1]Multi-Field'!$E$41=[1]Lists!BF194,'[1]Multi-Field'!$F$40="Drained"),BI194,IF(AND('[1]Multi-Field'!$E$40=[1]Lists!BF194,'[1]Multi-Field'!$F$40="undrained"),BH194,""))</f>
        <v/>
      </c>
      <c r="CX194" s="409" t="str">
        <f>IF(AND('[1]Multi-Field'!$E$42=[1]Lists!BF194,'[1]Multi-Field'!$F$42="Drained"),BI194,IF(AND('[1]Multi-Field'!$E$42=[1]Lists!BF194,'[1]Multi-Field'!$F$42="undrained"),BH194,""))</f>
        <v/>
      </c>
      <c r="CY194" s="409" t="str">
        <f>IF(AND('[1]Multi-Field'!$E$43=[1]Lists!BF194,'[1]Multi-Field'!$F$43="Drained"),BI194,IF(AND('[1]Multi-Field'!$E$43=[1]Lists!BF194,'[1]Multi-Field'!$F$43="undrained"),BH194,""))</f>
        <v/>
      </c>
      <c r="CZ194" s="409" t="str">
        <f>IF(AND('[1]Multi-Field'!$E$44=[1]Lists!BF194,'[1]Multi-Field'!$F$44="Drained"),BI194,IF(AND('[1]Multi-Field'!$E$44=[1]Lists!BF194,'[1]Multi-Field'!$F$44="undrained"),BH194,""))</f>
        <v/>
      </c>
      <c r="DA194" s="409" t="str">
        <f>IF(AND('[1]Multi-Field'!$E$45=[1]Lists!BF194,'[1]Multi-Field'!$F$45="Drained"),BI194,IF(AND('[1]Multi-Field'!$E$45=[1]Lists!BF194,'[1]Multi-Field'!$F$45="undrained"),BH194,""))</f>
        <v/>
      </c>
      <c r="DB194" s="409" t="str">
        <f>IF(AND('[1]Multi-Field'!$E$46=[1]Lists!BF194,'[1]Multi-Field'!$F$46="Drained"),BI194,IF(AND('[1]Multi-Field'!$E$46=[1]Lists!BF194,'[1]Multi-Field'!$F$46="undrained"),BH194,""))</f>
        <v/>
      </c>
      <c r="DC194" s="409" t="str">
        <f>IF(AND('[1]Multi-Field'!$E$47=[1]Lists!BF194,'[1]Multi-Field'!$F$47="Drained"),BI194,IF(AND('[1]Multi-Field'!$E$47=[1]Lists!BF194,'[1]Multi-Field'!$F$47="undrained"),BH194,""))</f>
        <v/>
      </c>
      <c r="DD194" s="409" t="str">
        <f>IF(AND('[1]Multi-Field'!$E$48=[1]Lists!BF194,'[1]Multi-Field'!$F$48="Drained"),BI194,IF(AND('[1]Multi-Field'!$E$48=[1]Lists!BF194,'[1]Multi-Field'!$F$48="undrained"),BH194,""))</f>
        <v/>
      </c>
      <c r="DE194" s="409" t="str">
        <f>IF(AND('[1]Multi-Field'!$E$49=[1]Lists!BF194,'[1]Multi-Field'!$F$49="Drained"),BI194,IF(AND('[1]Multi-Field'!$E$49=[1]Lists!BF194,'[1]Multi-Field'!$F$9="undrained"),BH194,""))</f>
        <v/>
      </c>
      <c r="DF194" s="409" t="str">
        <f>IF(AND('[1]Multi-Field'!$E$50=[1]Lists!BF194,'[1]Multi-Field'!$F$50="Drained"),BI194,IF(AND('[1]Multi-Field'!$E$50=[1]Lists!BF194,'[1]Multi-Field'!$F$50="undrained"),BH194,""))</f>
        <v/>
      </c>
      <c r="DG194" s="409" t="str">
        <f>IF(AND('[1]Multi-Field'!$E$51=[1]Lists!BF194,'[1]Multi-Field'!$F$51="Drained"),BI194,IF(AND('[1]Multi-Field'!$E$51=[1]Lists!BF194,'[1]Multi-Field'!$F$51="undrained"),BH194,""))</f>
        <v/>
      </c>
      <c r="DH194" s="409" t="str">
        <f>IF(AND('[1]Multi-Field'!$E$52=[1]Lists!BF194,'[1]Multi-Field'!$F$52="Drained"),BI194,IF(AND('[1]Multi-Field'!$E$52=[1]Lists!BF194,'[1]Multi-Field'!$F$52="undrained"),BH194,""))</f>
        <v/>
      </c>
      <c r="DI194" s="409" t="str">
        <f>IF(AND('[1]Multi-Field'!$E$53=[1]Lists!BF194,'[1]Multi-Field'!$F$53="Drained"),BI194,IF(AND('[1]Multi-Field'!$E$53=[1]Lists!BF194,'[1]Multi-Field'!$F$53="undrained"),BH194,""))</f>
        <v/>
      </c>
      <c r="DJ194" s="409" t="str">
        <f>IF(AND('[1]Multi-Field'!$E$54=[1]Lists!BF194,'[1]Multi-Field'!$F$54="Drained"),BI194,IF(AND('[1]Multi-Field'!$E$54=[1]Lists!BF194,'[1]Multi-Field'!$F$54="undrained"),BH194,""))</f>
        <v/>
      </c>
      <c r="DK194" s="409" t="str">
        <f>IF(AND('[1]Multi-Field'!$E$55=[1]Lists!BF194,'[1]Multi-Field'!$F$55="Drained"),BI194,IF(AND('[1]Multi-Field'!$E$55=[1]Lists!BF194,'[1]Multi-Field'!$F$55="undrained"),BH194,""))</f>
        <v/>
      </c>
      <c r="DL194" s="409" t="str">
        <f>IF(AND('[1]Multi-Field'!$E$56=[1]Lists!BF194,'[1]Multi-Field'!$F$56="Drained"),BI194,IF(AND('[1]Multi-Field'!$E$56=[1]Lists!BF194,'[1]Multi-Field'!$F$56="undrained"),BH194,""))</f>
        <v/>
      </c>
      <c r="DM194" s="409" t="str">
        <f>IF(AND('[1]Multi-Field'!$E$57=[1]Lists!BF194,'[1]Multi-Field'!$F$57="Drained"),BI194,IF(AND('[1]Multi-Field'!$E$57=[1]Lists!BF194,'[1]Multi-Field'!$F$57="undrained"),BH194,""))</f>
        <v/>
      </c>
      <c r="DN194" s="409" t="str">
        <f>IF(AND('[1]Multi-Field'!$E$58=[1]Lists!BF194,'[1]Multi-Field'!$F$58="Drained"),BI194,IF(AND('[1]Multi-Field'!$E$58=[1]Lists!BF194,'[1]Multi-Field'!$F$58="undrained"),BH194,""))</f>
        <v/>
      </c>
      <c r="DO194" s="409" t="str">
        <f>IF(AND('[1]Multi-Field'!$E$59=[1]Lists!BF194,'[1]Multi-Field'!$F$59="Drained"),BI194,IF(AND('[1]Multi-Field'!$E$59=[1]Lists!BF194,'[1]Multi-Field'!$F$59="undrained"),BH194,""))</f>
        <v/>
      </c>
      <c r="DP194" s="409" t="str">
        <f>IF(AND('[1]Multi-Field'!$E$60=[1]Lists!BF194,'[1]Multi-Field'!$F$60="Drained"),BI194,IF(AND('[1]Multi-Field'!$E$60=[1]Lists!BF194,'[1]Multi-Field'!$F$60="undrained"),BH194,""))</f>
        <v/>
      </c>
      <c r="DQ194" s="409" t="str">
        <f>IF(AND('[1]Multi-Field'!$E$61=[1]Lists!BF194,'[1]Multi-Field'!$F$61="Drained"),BI194,IF(AND('[1]Multi-Field'!$E$61=[1]Lists!BF194,'[1]Multi-Field'!$F$61="undrained"),BH194,""))</f>
        <v/>
      </c>
      <c r="DR194" s="409" t="str">
        <f>IF(AND('[1]Multi-Field'!$E$62=[1]Lists!BF194,'[1]Multi-Field'!$F$62="Drained"),BI194,IF(AND('[1]Multi-Field'!$E$62=[1]Lists!BF194,'[1]Multi-Field'!$F$62="undrained"),BH194,""))</f>
        <v/>
      </c>
      <c r="DS194" s="409" t="str">
        <f>IF(AND('[1]Multi-Field'!$E$63=[1]Lists!BF194,'[1]Multi-Field'!$F$63="Drained"),BI194,IF(AND('[1]Multi-Field'!$E$63=[1]Lists!BF194,'[1]Multi-Field'!$F$63="undrained"),BH194,""))</f>
        <v/>
      </c>
      <c r="DT194" s="409" t="str">
        <f>IF(AND('[1]Multi-Field'!$E$64=[1]Lists!BF194,'[1]Multi-Field'!$F$64="Drained"),BI194,IF(AND('[1]Multi-Field'!$E$64=[1]Lists!BF194,'[1]Multi-Field'!$F$64="undrained"),BH194,""))</f>
        <v/>
      </c>
      <c r="DU194" s="409" t="str">
        <f>IF(AND('[1]Multi-Field'!$E$65=[1]Lists!BF194,'[1]Multi-Field'!$F$65="Drained"),BI194,IF(AND('[1]Multi-Field'!$E$65=[1]Lists!BF194,'[1]Multi-Field'!$F$65="undrained"),BH194,""))</f>
        <v/>
      </c>
      <c r="DV194" s="409" t="str">
        <f>IF(AND('[1]Multi-Field'!$E$66=[1]Lists!BF194,'[1]Multi-Field'!$F$66="Drained"),BI194,IF(AND('[1]Multi-Field'!$E$66=[1]Lists!BF194,'[1]Multi-Field'!$F$66="undrained"),BH194,""))</f>
        <v/>
      </c>
      <c r="DW194" s="409" t="str">
        <f>IF(AND('[1]Multi-Field'!$E$67=[1]Lists!BF194,'[1]Multi-Field'!$F$67="Drained"),BI194,IF(AND('[1]Multi-Field'!$E$67=[1]Lists!BF194,'[1]Multi-Field'!$F$67="undrained"),BH194,""))</f>
        <v/>
      </c>
      <c r="DX194" s="409" t="str">
        <f>IF(AND('[1]Multi-Field'!$E$68=[1]Lists!BF194,'[1]Multi-Field'!$F$68="Drained"),BI194,IF(AND('[1]Multi-Field'!$E$68=[1]Lists!BF194,'[1]Multi-Field'!$F$68="undrained"),BH194,""))</f>
        <v/>
      </c>
      <c r="DY194" s="409" t="str">
        <f>IF(AND('[1]Multi-Field'!$E$69=[1]Lists!BF194,'[1]Multi-Field'!$F$69="Drained"),BI194,IF(AND('[1]Multi-Field'!$E$69=[1]Lists!BF194,'[1]Multi-Field'!$F$69="undrained"),BH194,""))</f>
        <v/>
      </c>
      <c r="DZ194" s="409" t="str">
        <f>IF(AND('[1]Multi-Field'!$E$70=[1]Lists!BF194,'[1]Multi-Field'!$F$70="Drained"),BI194,IF(AND('[1]Multi-Field'!$E$70=[1]Lists!BF194,'[1]Multi-Field'!$F$70="undrained"),BH194,""))</f>
        <v/>
      </c>
      <c r="EA194" s="409" t="str">
        <f>IF(AND('[1]Multi-Field'!$E$71=[1]Lists!BF194,'[1]Multi-Field'!$F$71="Drained"),BI194,IF(AND('[1]Multi-Field'!$E$71=[1]Lists!BF194,'[1]Multi-Field'!$F$71="undrained"),BH194,""))</f>
        <v/>
      </c>
      <c r="EB194" s="409" t="str">
        <f>IF(AND('[1]Multi-Field'!$E$72=[1]Lists!BF194,'[1]Multi-Field'!$F$72="Drained"),BI194,IF(AND('[1]Multi-Field'!$E$72=[1]Lists!BF194,'[1]Multi-Field'!$F$72="undrained"),BH194,""))</f>
        <v/>
      </c>
      <c r="EC194" s="409" t="str">
        <f>IF(AND('[1]Multi-Field'!$E$73=[1]Lists!BF194,'[1]Multi-Field'!$F$73="Drained"),BI194,IF(AND('[1]Multi-Field'!$E$73=[1]Lists!BF194,'[1]Multi-Field'!$F$73="undrained"),BH194,""))</f>
        <v/>
      </c>
      <c r="ED194" s="409" t="str">
        <f>IF(AND('[1]Multi-Field'!$E$74=[1]Lists!BF194,'[1]Multi-Field'!$F$74="Drained"),BI194,IF(AND('[1]Multi-Field'!$E$74=[1]Lists!BF194,'[1]Multi-Field'!$F$74="undrained"),BH194,""))</f>
        <v/>
      </c>
      <c r="EE194" s="409" t="str">
        <f>IF(AND('[1]Multi-Field'!$E$75=[1]Lists!BF194,'[1]Multi-Field'!$F$75="Drained"),BI194,IF(AND('[1]Multi-Field'!$E$75=[1]Lists!BF194,'[1]Multi-Field'!$F$75="undrained"),BH194,""))</f>
        <v/>
      </c>
      <c r="EF194" s="409" t="str">
        <f>IF(AND('[1]Multi-Field'!$E$76=[1]Lists!BF194,'[1]Multi-Field'!$F$76="Drained"),BI194,IF(AND('[1]Multi-Field'!$E$76=[1]Lists!BF194,'[1]Multi-Field'!$F$6="undrained"),BH194,""))</f>
        <v/>
      </c>
      <c r="EG194" s="409" t="str">
        <f>IF(AND('[1]Multi-Field'!$E$77=[1]Lists!BF194,'[1]Multi-Field'!$F$77="Drained"),BI194,IF(AND('[1]Multi-Field'!$E$77=[1]Lists!BF194,'[1]Multi-Field'!$F$77="undrained"),BH194,""))</f>
        <v/>
      </c>
      <c r="EH194" s="409" t="str">
        <f>IF(AND('[1]Multi-Field'!$E$78=[1]Lists!BF194,'[1]Multi-Field'!$F$78="Drained"),BI194,IF(AND('[1]Multi-Field'!$E$78=[1]Lists!BF194,'[1]Multi-Field'!$F$78="undrained"),BH194,""))</f>
        <v/>
      </c>
      <c r="EI194" s="409" t="str">
        <f>IF(AND('[1]Multi-Field'!$E$79=[1]Lists!BF194,'[1]Multi-Field'!$F$79="Drained"),BI194,IF(AND('[1]Multi-Field'!$E$79=[1]Lists!BF194,'[1]Multi-Field'!$F$79="undrained"),BH194,""))</f>
        <v/>
      </c>
      <c r="EJ194" s="409" t="str">
        <f>IF(AND('[1]Multi-Field'!$E$80=[1]Lists!BF194,'[1]Multi-Field'!$F$80="Drained"),BI194,IF(AND('[1]Multi-Field'!$E$80=[1]Lists!BF194,'[1]Multi-Field'!$F$80="undrained"),BH194,""))</f>
        <v/>
      </c>
      <c r="EK194" s="409" t="str">
        <f>IF(AND('[1]Multi-Field'!$E$81=[1]Lists!BF194,'[1]Multi-Field'!$F$81="Drained"),BI194,IF(AND('[1]Multi-Field'!$E$81=[1]Lists!BF194,'[1]Multi-Field'!$F$81="undrained"),BH194,""))</f>
        <v/>
      </c>
      <c r="EL194" s="409" t="str">
        <f>IF(AND('[1]Multi-Field'!$E$82=[1]Lists!BF194,'[1]Multi-Field'!$F$82="Drained"),BI194,IF(AND('[1]Multi-Field'!$E$82=[1]Lists!BF194,'[1]Multi-Field'!$F$82="undrained"),BH194,""))</f>
        <v/>
      </c>
      <c r="EM194" s="409" t="str">
        <f>IF(AND('[1]Multi-Field'!$E$83=[1]Lists!BF194,'[1]Multi-Field'!$F$83="Drained"),BI194,IF(AND('[1]Multi-Field'!$E$83=[1]Lists!BF194,'[1]Multi-Field'!$F$83="undrained"),BH194,""))</f>
        <v/>
      </c>
      <c r="EN194" s="409" t="str">
        <f>IF(AND('[1]Multi-Field'!$E$84=[1]Lists!BF194,'[1]Multi-Field'!$F$84="Drained"),BI194,IF(AND('[1]Multi-Field'!$E$84=[1]Lists!BF194,'[1]Multi-Field'!$F$84="undrained"),BH194,""))</f>
        <v/>
      </c>
      <c r="EO194" s="409" t="str">
        <f>IF(AND('[1]Multi-Field'!$E$85=[1]Lists!BF194,'[1]Multi-Field'!$F$85="Drained"),BI194,IF(AND('[1]Multi-Field'!$E$85=[1]Lists!BF194,'[1]Multi-Field'!$F$85="undrained"),BH194,""))</f>
        <v/>
      </c>
      <c r="EP194" s="409" t="str">
        <f>IF(AND('[1]Multi-Field'!$E$86=[1]Lists!BF194,'[1]Multi-Field'!$F$86="Drained"),BI194,IF(AND('[1]Multi-Field'!$E$86=[1]Lists!BF194,'[1]Multi-Field'!$F$86="undrained"),BH194,""))</f>
        <v/>
      </c>
      <c r="EQ194" s="409" t="str">
        <f>IF(AND('[1]Multi-Field'!$E$87=[1]Lists!BF194,'[1]Multi-Field'!$F$87="Drained"),BI194,IF(AND('[1]Multi-Field'!$E$87=[1]Lists!BF194,'[1]Multi-Field'!$F$87="undrained"),BH194,""))</f>
        <v/>
      </c>
      <c r="ER194" s="409" t="str">
        <f>IF(AND('[1]Multi-Field'!$E$88=[1]Lists!BF194,'[1]Multi-Field'!$F$88="Drained"),BI194,IF(AND('[1]Multi-Field'!$E$88=[1]Lists!BF194,'[1]Multi-Field'!$F$88="undrained"),BH194,""))</f>
        <v/>
      </c>
      <c r="ES194" s="409" t="str">
        <f>IF(AND('[1]Multi-Field'!$E$89=[1]Lists!BF194,'[1]Multi-Field'!$F$89="Drained"),BI194,IF(AND('[1]Multi-Field'!$E$89=[1]Lists!BF194,'[1]Multi-Field'!$F$89="undrained"),BH194,""))</f>
        <v/>
      </c>
      <c r="ET194" s="409" t="str">
        <f>IF(AND('[1]Multi-Field'!$E$90=[1]Lists!BF194,'[1]Multi-Field'!$F$90="Drained"),BI194,IF(AND('[1]Multi-Field'!$E$90=[1]Lists!BF194,'[1]Multi-Field'!$F$90="undrained"),BH194,""))</f>
        <v/>
      </c>
      <c r="EU194" s="409" t="str">
        <f>IF(AND('[1]Multi-Field'!$E$91=[1]Lists!BF194,'[1]Multi-Field'!$F$91="Drained"),BI194,IF(AND('[1]Multi-Field'!$E$91=[1]Lists!BF194,'[1]Multi-Field'!$F$91="undrained"),BH194,""))</f>
        <v/>
      </c>
      <c r="EV194" s="409" t="str">
        <f>IF(AND('[1]Multi-Field'!$E$92=[1]Lists!BF194,'[1]Multi-Field'!$F$92="Drained"),BI194,IF(AND('[1]Multi-Field'!$E$92=[1]Lists!BF194,'[1]Multi-Field'!$F$92="undrained"),BH194,""))</f>
        <v/>
      </c>
      <c r="EW194" s="409" t="str">
        <f>IF(AND('[1]Multi-Field'!$E$93=[1]Lists!BF194,'[1]Multi-Field'!$F$93="Drained"),BI194,IF(AND('[1]Multi-Field'!$E$93=[1]Lists!BF194,'[1]Multi-Field'!$F$93="undrained"),BH194,""))</f>
        <v/>
      </c>
      <c r="EX194" s="409" t="str">
        <f>IF(AND('[1]Multi-Field'!$E$94=[1]Lists!BF194,'[1]Multi-Field'!$F$94="Drained"),BI194,IF(AND('[1]Multi-Field'!$E$94=[1]Lists!BF194,'[1]Multi-Field'!$F$94="undrained"),BH194,""))</f>
        <v/>
      </c>
      <c r="EY194" s="409" t="str">
        <f>IF(AND('[1]Multi-Field'!$E$95=[1]Lists!BF194,'[1]Multi-Field'!$F$95="Drained"),BI194,IF(AND('[1]Multi-Field'!$E$95=[1]Lists!BF194,'[1]Multi-Field'!$F$95="undrained"),BH194,""))</f>
        <v/>
      </c>
      <c r="EZ194" s="409" t="str">
        <f>IF(AND('[1]Multi-Field'!$E$96=[1]Lists!BF194,'[1]Multi-Field'!$F$96="Drained"),BI194,IF(AND('[1]Multi-Field'!$E$96=[1]Lists!BF194,'[1]Multi-Field'!$F$96="undrained"),BH194,""))</f>
        <v/>
      </c>
      <c r="FA194" s="409" t="str">
        <f>IF(AND('[1]Multi-Field'!$E$97=[1]Lists!BF194,'[1]Multi-Field'!$F$97="Drained"),BI194,IF(AND('[1]Multi-Field'!$E$97=[1]Lists!BF194,'[1]Multi-Field'!$F$97="undrained"),BH194,""))</f>
        <v/>
      </c>
      <c r="FB194" s="409" t="str">
        <f>IF(AND('[1]Multi-Field'!$E$98=[1]Lists!BF194,'[1]Multi-Field'!$F$98="Drained"),BI194,IF(AND('[1]Multi-Field'!$E$98=[1]Lists!BF194,'[1]Multi-Field'!$F$98="undrained"),BH194,""))</f>
        <v/>
      </c>
      <c r="FC194" s="409" t="str">
        <f>IF(AND('[1]Multi-Field'!$E$99=[1]Lists!BF194,'[1]Multi-Field'!$F$99="Drained"),BI194,IF(AND('[1]Multi-Field'!$E$99=[1]Lists!BF194,'[1]Multi-Field'!$F$99="undrained"),BH194,""))</f>
        <v/>
      </c>
      <c r="FD194" s="409" t="str">
        <f>IF(AND('[1]Multi-Field'!$E$100=[1]Lists!BF194,'[1]Multi-Field'!$F$100="Drained"),BI194,IF(AND('[1]Multi-Field'!$E$100=[1]Lists!BF194,'[1]Multi-Field'!$F$100="undrained"),BH194,""))</f>
        <v/>
      </c>
      <c r="FE194" s="409" t="str">
        <f>IF(AND('[1]Multi-Field'!$E$101=[1]Lists!BF194,'[1]Multi-Field'!$F$101="Drained"),BI194,IF(AND('[1]Multi-Field'!$E$101=[1]Lists!BF194,'[1]Multi-Field'!$F$101="undrained"),BH194,""))</f>
        <v/>
      </c>
      <c r="FF194" s="409" t="str">
        <f>IF(AND('[1]Multi-Field'!$E$102=[1]Lists!BF194,'[1]Multi-Field'!$F$102="Drained"),BI194,IF(AND('[1]Multi-Field'!$E$102=[1]Lists!BF194,'[1]Multi-Field'!$F$102="undrained"),BH194,""))</f>
        <v/>
      </c>
      <c r="FG194" s="409" t="str">
        <f>IF(AND('[1]Multi-Field'!$E$103=[1]Lists!BF194,'[1]Multi-Field'!$F$103="Drained"),BI194,IF(AND('[1]Multi-Field'!$E$103=[1]Lists!BF194,'[1]Multi-Field'!$F$103="undrained"),BH194,""))</f>
        <v/>
      </c>
      <c r="FH194" s="409" t="str">
        <f>IF(AND('[1]Multi-Field'!$E$104=[1]Lists!BF194,'[1]Multi-Field'!$F$104="Drained"),BI194,IF(AND('[1]Multi-Field'!$E$104=[1]Lists!BF194,'[1]Multi-Field'!$F$104="undrained"),BH194,""))</f>
        <v/>
      </c>
      <c r="FI194" s="409" t="str">
        <f>IF(AND('[1]Multi-Field'!$E$105=[1]Lists!BF194,'[1]Multi-Field'!$F$105="Drained"),BI194,IF(AND('[1]Multi-Field'!$E$105=[1]Lists!BF194,'[1]Multi-Field'!$F$105="undrained"),BH194,""))</f>
        <v/>
      </c>
      <c r="FJ194" s="409" t="str">
        <f>IF(AND('[1]Multi-Field'!$E$106=[1]Lists!BF194,'[1]Multi-Field'!$F$106="Drained"),BI194,IF(AND('[1]Multi-Field'!$E$106=[1]Lists!BF194,'[1]Multi-Field'!$F$106="undrained"),BH194,""))</f>
        <v/>
      </c>
      <c r="FK194" s="409" t="str">
        <f>IF(AND('[1]Multi-Field'!$E$107=[1]Lists!BF194,'[1]Multi-Field'!$F$107="Drained"),BI194,IF(AND('[1]Multi-Field'!$E$107=[1]Lists!BF194,'[1]Multi-Field'!$F$107="undrained"),BH194,""))</f>
        <v/>
      </c>
      <c r="FL194" s="409" t="str">
        <f>IF(AND('[1]Multi-Field'!$E$108=[1]Lists!BF194,'[1]Multi-Field'!$F$108="Drained"),BI194,IF(AND('[1]Multi-Field'!$E$108=[1]Lists!BF194,'[1]Multi-Field'!$F$108="undrained"),BH194,""))</f>
        <v/>
      </c>
      <c r="FM194" s="409" t="str">
        <f>IF(AND('[1]Multi-Field'!$E$109=[1]Lists!BF194,'[1]Multi-Field'!$F$109="Drained"),BI194,IF(AND('[1]Multi-Field'!$E$109=[1]Lists!BF194,'[1]Multi-Field'!$F$109="undrained"),BH194,""))</f>
        <v/>
      </c>
      <c r="FN194" s="409" t="str">
        <f>IF(AND('[1]Multi-Field'!$E$110=[1]Lists!BF194,'[1]Multi-Field'!$F$110="Drained"),BI194,IF(AND('[1]Multi-Field'!$E$110=[1]Lists!BF194,'[1]Multi-Field'!$F$110="undrained"),BH194,""))</f>
        <v/>
      </c>
      <c r="FO194" s="409" t="str">
        <f>IF(AND('[1]Multi-Field'!$E$111=[1]Lists!BF194,'[1]Multi-Field'!$F$111="Drained"),BI194,IF(AND('[1]Multi-Field'!$E$111=[1]Lists!BF194,'[1]Multi-Field'!$F$111="undrained"),BH194,""))</f>
        <v/>
      </c>
      <c r="FP194" s="409" t="str">
        <f>IF(AND('[1]Multi-Field'!$E$112=[1]Lists!BF194,'[1]Multi-Field'!$F$112="Drained"),BI194,IF(AND('[1]Multi-Field'!$E$112=[1]Lists!BF194,'[1]Multi-Field'!$F$112="undrained"),BH194,""))</f>
        <v/>
      </c>
      <c r="FQ194" s="409" t="str">
        <f>IF(AND('[1]Multi-Field'!$E$113=[1]Lists!BF194,'[1]Multi-Field'!$F$113="Drained"),BI194,IF(AND('[1]Multi-Field'!$E$113=[1]Lists!BF194,'[1]Multi-Field'!$F$113="undrained"),BH194,""))</f>
        <v/>
      </c>
      <c r="FR194" s="409" t="str">
        <f>IF(AND('[1]Multi-Field'!$E$114=[1]Lists!BF194,'[1]Multi-Field'!$F$114="Drained"),BI194,IF(AND('[1]Multi-Field'!$E$114=[1]Lists!BF194,'[1]Multi-Field'!$F$114="undrained"),BH194,""))</f>
        <v/>
      </c>
      <c r="FS194" s="409" t="str">
        <f>IF(AND('[1]Multi-Field'!$E$115=[1]Lists!BF194,'[1]Multi-Field'!$F$115="Drained"),BI194,IF(AND('[1]Multi-Field'!$E$115=[1]Lists!BF194,'[1]Multi-Field'!$F$115="undrained"),BH194,""))</f>
        <v/>
      </c>
      <c r="FT194" s="409" t="str">
        <f>IF(AND('[1]Multi-Field'!$E$116=[1]Lists!BF194,'[1]Multi-Field'!$F$116="Drained"),BI194,IF(AND('[1]Multi-Field'!$E$116=[1]Lists!BF194,'[1]Multi-Field'!$F$116="undrained"),BH194,""))</f>
        <v/>
      </c>
      <c r="FU194" s="409" t="str">
        <f>IF(AND('[1]Multi-Field'!$E$117=[1]Lists!BF194,'[1]Multi-Field'!$F$117="Drained"),BI194,IF(AND('[1]Multi-Field'!$E$117=[1]Lists!BF194,'[1]Multi-Field'!$F$117="undrained"),BH194,""))</f>
        <v/>
      </c>
      <c r="FV194" s="409" t="str">
        <f>IF(AND('[1]Multi-Field'!$E$118=[1]Lists!BF194,'[1]Multi-Field'!$F$118="Drained"),BI194,IF(AND('[1]Multi-Field'!$E$118=[1]Lists!BF194,'[1]Multi-Field'!$F$118="undrained"),BH194,""))</f>
        <v/>
      </c>
      <c r="FW194" s="409" t="str">
        <f>IF(AND('[1]Multi-Field'!$E$119=[1]Lists!BF194,'[1]Multi-Field'!$F$119="Drained"),BI194,IF(AND('[1]Multi-Field'!$E$119=[1]Lists!BF194,'[1]Multi-Field'!$F$119="undrained"),BH194,""))</f>
        <v/>
      </c>
      <c r="FX194" s="409" t="str">
        <f>IF(AND('[1]Multi-Field'!$E$120=[1]Lists!BF194,'[1]Multi-Field'!$F$120="Drained"),BI194,IF(AND('[1]Multi-Field'!$E$120=[1]Lists!BF194,'[1]Multi-Field'!$F$120="undrained"),BH194,""))</f>
        <v/>
      </c>
    </row>
    <row r="195" spans="1:180" ht="13.5" customHeight="1">
      <c r="A195" s="7" t="s">
        <v>282</v>
      </c>
      <c r="B195" s="7"/>
      <c r="C195" s="7"/>
      <c r="D195" s="8">
        <v>70</v>
      </c>
      <c r="E195" s="8">
        <f t="shared" ref="E195:E258" si="39">ROUND((D195+(G195-D195)*1/3),0)</f>
        <v>70</v>
      </c>
      <c r="F195" s="8">
        <f t="shared" ref="F195:F258" si="40">ROUND((D195+(G195-D195)*2/3),0)</f>
        <v>70</v>
      </c>
      <c r="G195" s="8">
        <v>70</v>
      </c>
      <c r="H195" s="8">
        <v>75</v>
      </c>
      <c r="I195" s="8">
        <f t="shared" si="32"/>
        <v>75</v>
      </c>
      <c r="J195" s="8">
        <f t="shared" si="33"/>
        <v>75</v>
      </c>
      <c r="K195" s="8">
        <v>75</v>
      </c>
      <c r="L195" s="8">
        <v>135</v>
      </c>
      <c r="M195" s="8">
        <f t="shared" ref="M195:M258" si="41">ROUND((L195+(O195-L195)*1/3),0)</f>
        <v>137</v>
      </c>
      <c r="N195" s="8">
        <f t="shared" ref="N195:N258" si="42">ROUND((L195+(O195-L195)*2/3),0)</f>
        <v>138</v>
      </c>
      <c r="O195" s="8">
        <v>140</v>
      </c>
      <c r="P195" s="391">
        <v>170</v>
      </c>
      <c r="Q195" s="394"/>
      <c r="R195" s="395" t="b">
        <f>IF(OR('Multi-Field'!AA172=Lists!$AC$42,'Multi-Field'!AA172=Lists!$AC$43),IF('Multi-Field'!Z172="x",(IF('Multi-Field'!AC172=Lists!$Q$11,Lists!$R$11,IF('Multi-Field'!AC172=Lists!$Q$12,Lists!$R$12,IF('Multi-Field'!AC172=Lists!$Q$13,Lists!$R$13,IF('Multi-Field'!AC172=Lists!$Q$14,Lists!$R$14))))),IF('Multi-Field'!X172="x",(IF('Multi-Field'!AC172=Lists!$Q$11,Lists!$S$11,IF('Multi-Field'!AC172=Lists!$Q$12,Lists!$S$12,IF('Multi-Field'!AC172=Lists!$Q$13,Lists!$S$13,IF('Multi-Field'!AC172=Lists!$Q$14,Lists!$S$14))))),IF('Multi-Field'!V172="x",(IF('Multi-Field'!AC172=Lists!$Q$11,Lists!$T$11,IF('Multi-Field'!AC172=Lists!$Q$12,Lists!$T$12,IF('Multi-Field'!AC172=Lists!$Q$13,Lists!$T$13,IF('Multi-Field'!AC172=Lists!$Q$14,Lists!$T$14))))),0))))</f>
        <v>0</v>
      </c>
      <c r="S195" s="395" t="str">
        <f t="shared" si="38"/>
        <v/>
      </c>
      <c r="T195" s="395"/>
      <c r="U195" s="396"/>
      <c r="AI195" s="384">
        <f>'[1]Multi-Field'!B191</f>
        <v>0</v>
      </c>
      <c r="AJ195" s="387" t="str">
        <f>IF(OR('[1]Multi-Field'!Q35=[1]Lists!$AC$42,'[1]Multi-Field'!Q35=[1]Lists!$AC$43),"x","")</f>
        <v/>
      </c>
      <c r="AK195" s="387" t="str">
        <f>IF(OR('[1]Multi-Field'!Q35=[1]Lists!$AC$6,'[1]Multi-Field'!Q35=$AC$2,'[1]Multi-Field'!Q35=$AC$4),"x","")</f>
        <v/>
      </c>
      <c r="AL195" s="387" t="str">
        <f>IF(OR('[1]Multi-Field'!Q35=[1]Lists!$AC$7,'[1]Multi-Field'!Q35=$AC$3,'[1]Multi-Field'!Q35=$AC$5),"x","")</f>
        <v/>
      </c>
      <c r="AM195" s="387" t="str">
        <f>IF(OR('[1]Multi-Field'!Q35=$AC$23,'[1]Multi-Field'!Q35=$AC$13,'[1]Multi-Field'!Q35=$AC$9,'[1]Multi-Field'!Q35=$AC$19,'[1]Multi-Field'!Q35=$AC$47),"x","")</f>
        <v/>
      </c>
      <c r="AN195" s="387" t="str">
        <f>IF(OR('[1]Multi-Field'!Q35=$AC$24,'[1]Multi-Field'!Q35=$AC$14,'[1]Multi-Field'!Q35=$AC$10,'[1]Multi-Field'!Q35=$AC$22,'[1]Multi-Field'!Q35=$AC$48),"x","")</f>
        <v/>
      </c>
      <c r="AO195" s="387" t="str">
        <f>IF(OR('[1]Multi-Field'!Q35=$AC$21,'[1]Multi-Field'!Q35=$AC$28,'[1]Multi-Field'!Q35=$AC$62,'[1]Multi-Field'!Q35=$AC$102,'[1]Multi-Field'!Q35=$AC$98),"x","")</f>
        <v/>
      </c>
      <c r="AP195" s="387" t="str">
        <f>IF(OR('[1]Multi-Field'!Q35=$AC$25,'[1]Multi-Field'!Q35=$AC$63,'[1]Multi-Field'!Q35=$AC$85,'[1]Multi-Field'!Q35=$AC$87,'[1]Multi-Field'!Q35=$AC$92,'[1]Multi-Field'!Q35=$AC$93),"x","")</f>
        <v/>
      </c>
      <c r="AQ195" s="387" t="str">
        <f>IF(OR('[1]Multi-Field'!Q35=$AC$20,'[1]Multi-Field'!Q35=$AC$27,'[1]Multi-Field'!Q35=$AC$58,'[1]Multi-Field'!Q35=$AC$86,'[1]Multi-Field'!Q35=$AC$103,'[1]Multi-Field'!Q35=$AC$94),"x","")</f>
        <v/>
      </c>
      <c r="AR195" s="387" t="str">
        <f>IF(OR('[1]Multi-Field'!Q35=$AC$35,'[1]Multi-Field'!Q35=$AC$40,'[1]Multi-Field'!Q35=$AC$45,),"x","")</f>
        <v/>
      </c>
      <c r="AS195" s="387" t="str">
        <f>IF(OR('[1]Multi-Field'!Q35=$AC$36,'[1]Multi-Field'!Q35=$AC$41,'[1]Multi-Field'!Q35=$AC$46,),"x","")</f>
        <v/>
      </c>
      <c r="AT195" s="387" t="str">
        <f>IF(OR('[1]Multi-Field'!Q35=$AC$52,'[1]Multi-Field'!Q35=$AC$53,'[1]Multi-Field'!Q35=$AC$54,'[1]Multi-Field'!Q35=$AC$55,'[1]Multi-Field'!Q35=$AC$68,'[1]Multi-Field'!Q35=$AC$69,'[1]Multi-Field'!Q35=$AC$74,'[1]Multi-Field'!Q35=$AC$71,'[1]Multi-Field'!Q35=$AC$70),"x","")</f>
        <v/>
      </c>
      <c r="AU195" s="387" t="str">
        <f>IF('[1]Multi-Field'!Q35=$AC$72,"x","")</f>
        <v/>
      </c>
      <c r="AV195" s="387" t="str">
        <f>IF('[1]Multi-Field'!Q35=$AC$73,"x","")</f>
        <v/>
      </c>
      <c r="AW195" s="387" t="str">
        <f>IF('[1]Multi-Field'!Q35=$AC$83,"x","")</f>
        <v/>
      </c>
      <c r="AX195" s="387" t="str">
        <f>IF('[1]Multi-Field'!Q35=$AC$84,"x","")</f>
        <v/>
      </c>
      <c r="AY195" s="387" t="str">
        <f>IF('[1]Multi-Field'!Q35=$AC$97,"x","")</f>
        <v/>
      </c>
      <c r="AZ195" s="387" t="str">
        <f>IF('[1]Multi-Field'!Q35=$AC$99,"x","")</f>
        <v/>
      </c>
      <c r="BA195" s="387" t="str">
        <f>IF('[1]Multi-Field'!Q35=$AC$104,"x","")</f>
        <v/>
      </c>
      <c r="BB195" s="387" t="str">
        <f>IF('[1]Multi-Field'!Q35=$AC$105,"x","")</f>
        <v/>
      </c>
      <c r="BC195" s="388"/>
      <c r="BF195" s="411" t="s">
        <v>1361</v>
      </c>
      <c r="BG195" s="412">
        <v>4</v>
      </c>
      <c r="BH195" s="412">
        <v>5</v>
      </c>
      <c r="BI195" s="412">
        <v>5.5</v>
      </c>
      <c r="BJ195" s="409" t="e">
        <f>IF(AND('[1]Single Field'!#REF!=[1]Lists!BF195,'[1]Single Field'!#REF!="Drained"),"x",IF(AND('[1]Single Field'!#REF!=[1]Lists!BF195,'[1]Single Field'!#REF!="Undrained"),O,""))</f>
        <v>#REF!</v>
      </c>
      <c r="BK195" s="409" t="str">
        <f>IF(AND('[1]Multi-Field'!$E$3=[1]Lists!BF195,'[1]Multi-Field'!$F$3="Drained"),BI195,IF(AND('[1]Multi-Field'!$E$3=BF195,'[1]Multi-Field'!$F$3="undrained"),BH195,""))</f>
        <v/>
      </c>
      <c r="BL195" s="409" t="str">
        <f>IF(AND('[1]Multi-Field'!$E$4=BF195,'[1]Multi-Field'!$F$4="Drained"),BI195,IF(AND('[1]Multi-Field'!$E$4=BF195,'[1]Multi-Field'!$F$4="undrained"),BH195,""))</f>
        <v/>
      </c>
      <c r="BM195" s="409" t="str">
        <f>IF(AND('[1]Multi-Field'!$E$5=BF195,'[1]Multi-Field'!$F$5="Drained"),BI195,IF(AND('[1]Multi-Field'!$E$5=BF195,'[1]Multi-Field'!$F$5="undrained"),BH195,""))</f>
        <v/>
      </c>
      <c r="BN195" s="409" t="str">
        <f>IF(AND('[1]Multi-Field'!$E$6=BF195,'[1]Multi-Field'!$F$6="Drained"),BI195,IF(AND('[1]Multi-Field'!$E$6=BF195,'[1]Multi-Field'!$F$6="undrained"),BH195,""))</f>
        <v/>
      </c>
      <c r="BO195" s="409" t="str">
        <f>IF(AND('[1]Multi-Field'!$E$7=BF195,'[1]Multi-Field'!$F$7="Drained"),BI195,IF(AND('[1]Multi-Field'!$E$7=BF195,'[1]Multi-Field'!$F$7="undrained"),BH195,""))</f>
        <v/>
      </c>
      <c r="BP195" s="409" t="str">
        <f>IF(AND('[1]Multi-Field'!$E$8=BF195,'[1]Multi-Field'!$F$8="Drained"),BI195,IF(AND('[1]Multi-Field'!$E$8=BF195,'[1]Multi-Field'!$F$8="undrained"),BH195,""))</f>
        <v/>
      </c>
      <c r="BQ195" s="409" t="str">
        <f>IF(AND('[1]Multi-Field'!$E$9=BF195,'[1]Multi-Field'!$F$9="Drained"),BI195,IF(AND('[1]Multi-Field'!$E$9=BF195,'[1]Multi-Field'!$F$9="undrained"),BH195,""))</f>
        <v/>
      </c>
      <c r="BR195" s="409" t="str">
        <f>IF(AND('[1]Multi-Field'!$E$10=BF195,'[1]Multi-Field'!$F$10="Drained"),BI195,IF(AND('[1]Multi-Field'!$E$10=BF195,'[1]Multi-Field'!$F$10="undrained"),BH195,""))</f>
        <v/>
      </c>
      <c r="BS195" s="409" t="str">
        <f>IF(AND('[1]Multi-Field'!$E$11=BF195,'[1]Multi-Field'!$F$11="Drained"),BI195,IF(AND('[1]Multi-Field'!$E$11=BF195,'[1]Multi-Field'!$F$11="undrained"),BH195,""))</f>
        <v/>
      </c>
      <c r="BT195" s="409" t="str">
        <f>IF(AND('[1]Multi-Field'!$E$12=BF195,'[1]Multi-Field'!$F$12="Drained"),BI195,IF(AND('[1]Multi-Field'!$E$12=BF195,'[1]Multi-Field'!$F$12="undrained"),BH195,""))</f>
        <v/>
      </c>
      <c r="BU195" s="409" t="str">
        <f>IF(AND('[1]Multi-Field'!$E$13=BF195,'[1]Multi-Field'!$F$13="Drained"),BI195,IF(AND('[1]Multi-Field'!$E$3=BF195,'[1]Multi-Field'!$F$13="undrained"),BH195,""))</f>
        <v/>
      </c>
      <c r="BV195" s="409" t="str">
        <f>IF(AND('[1]Multi-Field'!$E$14=BF195,'[1]Multi-Field'!$F$14="Drained"),BI195,IF(AND('[1]Multi-Field'!$E$14=BF195,'[1]Multi-Field'!$F$14="undrained"),BH195,""))</f>
        <v/>
      </c>
      <c r="BW195" s="409" t="str">
        <f>IF(AND('[1]Multi-Field'!$E$15=BF195,'[1]Multi-Field'!$F$15="Drained"),BI195,IF(AND('[1]Multi-Field'!$E$15=BF195,'[1]Multi-Field'!$F$15="undrained"),BH195,""))</f>
        <v/>
      </c>
      <c r="BX195" s="409" t="str">
        <f>IF(AND('[1]Multi-Field'!$E$16=[1]Lists!BF195,'[1]Multi-Field'!$F$16="Drained"),BI195,IF(AND('[1]Multi-Field'!$E$16=[1]Lists!BF195,'[1]Multi-Field'!$F$16="undrained"),BH195,""))</f>
        <v/>
      </c>
      <c r="BY195" s="409" t="str">
        <f>IF(AND('[1]Multi-Field'!$E$17=[1]Lists!BF195,'[1]Multi-Field'!$F$17="Drained"),BI195,IF(AND('[1]Multi-Field'!$E$17=[1]Lists!BF195,'[1]Multi-Field'!$F$17="undrained"),BH195,""))</f>
        <v/>
      </c>
      <c r="BZ195" s="409" t="str">
        <f>IF(AND('[1]Multi-Field'!$E$18=[1]Lists!BF195,'[1]Multi-Field'!$F$18="Drained"),BI195,IF(AND('[1]Multi-Field'!$E$18=[1]Lists!BF195,'[1]Multi-Field'!$F$18="undrained"),BH195,""))</f>
        <v/>
      </c>
      <c r="CA195" s="409" t="str">
        <f>IF(AND('[1]Multi-Field'!$E$19=[1]Lists!BF195,'[1]Multi-Field'!$F$19="Drained"),BI195,IF(AND('[1]Multi-Field'!$E$19=[1]Lists!BF195,'[1]Multi-Field'!$F$19="undrained"),BH195,""))</f>
        <v/>
      </c>
      <c r="CB195" s="409" t="str">
        <f>IF(AND('[1]Multi-Field'!$E$20=[1]Lists!BF195,'[1]Multi-Field'!$F$20="Drained"),BI195,IF(AND('[1]Multi-Field'!$E$20=[1]Lists!BF195,'[1]Multi-Field'!$F$20="undrained"),BH195,""))</f>
        <v/>
      </c>
      <c r="CC195" s="409" t="str">
        <f>IF(AND('[1]Multi-Field'!$E$21=[1]Lists!BF195,'[1]Multi-Field'!$F$21="Drained"),BI195,IF(AND('[1]Multi-Field'!$E$21=[1]Lists!BF195,'[1]Multi-Field'!$F$21="undrained"),BH195,""))</f>
        <v/>
      </c>
      <c r="CD195" s="409" t="str">
        <f>IF(AND('[1]Multi-Field'!$E$22=[1]Lists!BF195,'[1]Multi-Field'!$F$22="Drained"),BI195,IF(AND('[1]Multi-Field'!$E$22=[1]Lists!BF195,'[1]Multi-Field'!$F$22="undrained"),BH195,""))</f>
        <v/>
      </c>
      <c r="CE195" s="409" t="str">
        <f>IF(AND('[1]Multi-Field'!$E$23=[1]Lists!BF195,'[1]Multi-Field'!$F$23="Drained"),BI195,IF(AND('[1]Multi-Field'!$E$23=[1]Lists!BF195,'[1]Multi-Field'!$F$23="undrained"),BH195,""))</f>
        <v/>
      </c>
      <c r="CF195" s="409" t="str">
        <f>IF(AND('[1]Multi-Field'!$E$24=[1]Lists!BF195,'[1]Multi-Field'!$F$24="Drained"),BI195,IF(AND('[1]Multi-Field'!$E$24=[1]Lists!BF195,'[1]Multi-Field'!$F$24="undrained"),BH195,""))</f>
        <v/>
      </c>
      <c r="CG195" s="409" t="str">
        <f>IF(AND('[1]Multi-Field'!$E$25=[1]Lists!BF195,'[1]Multi-Field'!$F$25="Drained"),BI195,IF(AND('[1]Multi-Field'!$E$25=[1]Lists!BF195,'[1]Multi-Field'!$F$25="undrained"),BH195,""))</f>
        <v/>
      </c>
      <c r="CH195" s="409" t="str">
        <f>IF(AND('[1]Multi-Field'!$E$26=[1]Lists!BF195,'[1]Multi-Field'!$F$26="Drained"),BI195,IF(AND('[1]Multi-Field'!$E$26=[1]Lists!BF195,'[1]Multi-Field'!$F$26="undrained"),BH195,""))</f>
        <v/>
      </c>
      <c r="CI195" s="409" t="str">
        <f>IF(AND('[1]Multi-Field'!$E$27=[1]Lists!BF195,'[1]Multi-Field'!$F$27="Drained"),BI195,IF(AND('[1]Multi-Field'!$E$27=[1]Lists!BF195,'[1]Multi-Field'!$F$27="undrained"),BH195,""))</f>
        <v/>
      </c>
      <c r="CJ195" s="409" t="str">
        <f>IF(AND('[1]Multi-Field'!$E$28=[1]Lists!BF195,'[1]Multi-Field'!$F$28="Drained"),BI195,IF(AND('[1]Multi-Field'!$E$28=[1]Lists!BF195,'[1]Multi-Field'!$F$28="undrained"),BH195,""))</f>
        <v/>
      </c>
      <c r="CK195" s="409" t="str">
        <f>IF(AND('[1]Multi-Field'!$E$29=[1]Lists!BF195,'[1]Multi-Field'!$F$29="Drained"),BI195,IF(AND('[1]Multi-Field'!$E$29=[1]Lists!BF195,'[1]Multi-Field'!$F$29="undrained"),BH195,""))</f>
        <v/>
      </c>
      <c r="CL195" s="409" t="str">
        <f>IF(AND('[1]Multi-Field'!$E$30=[1]Lists!BF195,'[1]Multi-Field'!$F$30="Drained"),BI195,IF(AND('[1]Multi-Field'!$E$30=[1]Lists!BF195,'[1]Multi-Field'!$F$30="undrained"),BH195,""))</f>
        <v/>
      </c>
      <c r="CM195" s="409" t="str">
        <f>IF(AND('[1]Multi-Field'!$E$31=[1]Lists!BF195,'[1]Multi-Field'!$F$31="Drained"),BI195,IF(AND('[1]Multi-Field'!$E$31=[1]Lists!BF195,'[1]Multi-Field'!$F$31="undrained"),BH195,""))</f>
        <v/>
      </c>
      <c r="CN195" s="409" t="str">
        <f>IF(AND('[1]Multi-Field'!$E$32=[1]Lists!BF195,'[1]Multi-Field'!$F$32="Drained"),BI195,IF(AND('[1]Multi-Field'!$E$32=[1]Lists!BF195,'[1]Multi-Field'!$F$32="undrained"),BH195,""))</f>
        <v/>
      </c>
      <c r="CO195" s="409" t="str">
        <f>IF(AND('[1]Multi-Field'!$E$33=[1]Lists!BF195,'[1]Multi-Field'!$F$33="Drained"),BI195,IF(AND('[1]Multi-Field'!$E$33=[1]Lists!BF195,'[1]Multi-Field'!$F$33="undrained"),BH195,""))</f>
        <v/>
      </c>
      <c r="CP195" s="409" t="str">
        <f>IF(AND('[1]Multi-Field'!$E$34=[1]Lists!BF195,'[1]Multi-Field'!$F$34="Drained"),BI195,IF(AND('[1]Multi-Field'!$E$34=[1]Lists!BF195,'[1]Multi-Field'!$F$34="undrained"),BH195,""))</f>
        <v/>
      </c>
      <c r="CQ195" s="409" t="str">
        <f>IF(AND('[1]Multi-Field'!$E$35=[1]Lists!BF195,'[1]Multi-Field'!$F$35="Drained"),BI195,IF(AND('[1]Multi-Field'!$E$35=[1]Lists!BF195,'[1]Multi-Field'!$F$35="undrained"),BH195,""))</f>
        <v/>
      </c>
      <c r="CR195" s="409" t="str">
        <f>IF(AND('[1]Multi-Field'!$E$36=[1]Lists!BF195,'[1]Multi-Field'!$F$36="Drained"),BI195,IF(AND('[1]Multi-Field'!$E$36=[1]Lists!BF195,'[1]Multi-Field'!$F$36="undrained"),BH195,""))</f>
        <v/>
      </c>
      <c r="CS195" s="409" t="str">
        <f>IF(AND('[1]Multi-Field'!$E$37=[1]Lists!BF195,'[1]Multi-Field'!$F$37="Drained"),BI195,IF(AND('[1]Multi-Field'!$E$37=[1]Lists!BF195,'[1]Multi-Field'!$F$37="undrained"),BH195,""))</f>
        <v/>
      </c>
      <c r="CT195" s="409" t="str">
        <f>IF(AND('[1]Multi-Field'!$E$38=[1]Lists!BF195,'[1]Multi-Field'!$F$38="Drained"),BI195,IF(AND('[1]Multi-Field'!$E$38=[1]Lists!BF195,'[1]Multi-Field'!$F$38="undrained"),BH195,""))</f>
        <v/>
      </c>
      <c r="CU195" s="409" t="str">
        <f>IF(AND('[1]Multi-Field'!$E$39=[1]Lists!BF195,'[1]Multi-Field'!$F$39="Drained"),BI195,IF(AND('[1]Multi-Field'!$E$39=[1]Lists!BF195,'[1]Multi-Field'!$F$39="undrained"),BH195,""))</f>
        <v/>
      </c>
      <c r="CV195" s="409" t="str">
        <f>IF(AND('[1]Multi-Field'!$E$40=[1]Lists!BF195,'[1]Multi-Field'!$F$40="Drained"),BI195,IF(AND('[1]Multi-Field'!$E$40=[1]Lists!BF195,'[1]Multi-Field'!$F$40="undrained"),BH195,""))</f>
        <v/>
      </c>
      <c r="CW195" s="409" t="str">
        <f>IF(AND('[1]Multi-Field'!$E$41=[1]Lists!BF195,'[1]Multi-Field'!$F$40="Drained"),BI195,IF(AND('[1]Multi-Field'!$E$40=[1]Lists!BF195,'[1]Multi-Field'!$F$40="undrained"),BH195,""))</f>
        <v/>
      </c>
      <c r="CX195" s="409" t="str">
        <f>IF(AND('[1]Multi-Field'!$E$42=[1]Lists!BF195,'[1]Multi-Field'!$F$42="Drained"),BI195,IF(AND('[1]Multi-Field'!$E$42=[1]Lists!BF195,'[1]Multi-Field'!$F$42="undrained"),BH195,""))</f>
        <v/>
      </c>
      <c r="CY195" s="409" t="str">
        <f>IF(AND('[1]Multi-Field'!$E$43=[1]Lists!BF195,'[1]Multi-Field'!$F$43="Drained"),BI195,IF(AND('[1]Multi-Field'!$E$43=[1]Lists!BF195,'[1]Multi-Field'!$F$43="undrained"),BH195,""))</f>
        <v/>
      </c>
      <c r="CZ195" s="409" t="str">
        <f>IF(AND('[1]Multi-Field'!$E$44=[1]Lists!BF195,'[1]Multi-Field'!$F$44="Drained"),BI195,IF(AND('[1]Multi-Field'!$E$44=[1]Lists!BF195,'[1]Multi-Field'!$F$44="undrained"),BH195,""))</f>
        <v/>
      </c>
      <c r="DA195" s="409" t="str">
        <f>IF(AND('[1]Multi-Field'!$E$45=[1]Lists!BF195,'[1]Multi-Field'!$F$45="Drained"),BI195,IF(AND('[1]Multi-Field'!$E$45=[1]Lists!BF195,'[1]Multi-Field'!$F$45="undrained"),BH195,""))</f>
        <v/>
      </c>
      <c r="DB195" s="409" t="str">
        <f>IF(AND('[1]Multi-Field'!$E$46=[1]Lists!BF195,'[1]Multi-Field'!$F$46="Drained"),BI195,IF(AND('[1]Multi-Field'!$E$46=[1]Lists!BF195,'[1]Multi-Field'!$F$46="undrained"),BH195,""))</f>
        <v/>
      </c>
      <c r="DC195" s="409" t="str">
        <f>IF(AND('[1]Multi-Field'!$E$47=[1]Lists!BF195,'[1]Multi-Field'!$F$47="Drained"),BI195,IF(AND('[1]Multi-Field'!$E$47=[1]Lists!BF195,'[1]Multi-Field'!$F$47="undrained"),BH195,""))</f>
        <v/>
      </c>
      <c r="DD195" s="409" t="str">
        <f>IF(AND('[1]Multi-Field'!$E$48=[1]Lists!BF195,'[1]Multi-Field'!$F$48="Drained"),BI195,IF(AND('[1]Multi-Field'!$E$48=[1]Lists!BF195,'[1]Multi-Field'!$F$48="undrained"),BH195,""))</f>
        <v/>
      </c>
      <c r="DE195" s="409" t="str">
        <f>IF(AND('[1]Multi-Field'!$E$49=[1]Lists!BF195,'[1]Multi-Field'!$F$49="Drained"),BI195,IF(AND('[1]Multi-Field'!$E$49=[1]Lists!BF195,'[1]Multi-Field'!$F$9="undrained"),BH195,""))</f>
        <v/>
      </c>
      <c r="DF195" s="409" t="str">
        <f>IF(AND('[1]Multi-Field'!$E$50=[1]Lists!BF195,'[1]Multi-Field'!$F$50="Drained"),BI195,IF(AND('[1]Multi-Field'!$E$50=[1]Lists!BF195,'[1]Multi-Field'!$F$50="undrained"),BH195,""))</f>
        <v/>
      </c>
      <c r="DG195" s="409" t="str">
        <f>IF(AND('[1]Multi-Field'!$E$51=[1]Lists!BF195,'[1]Multi-Field'!$F$51="Drained"),BI195,IF(AND('[1]Multi-Field'!$E$51=[1]Lists!BF195,'[1]Multi-Field'!$F$51="undrained"),BH195,""))</f>
        <v/>
      </c>
      <c r="DH195" s="409" t="str">
        <f>IF(AND('[1]Multi-Field'!$E$52=[1]Lists!BF195,'[1]Multi-Field'!$F$52="Drained"),BI195,IF(AND('[1]Multi-Field'!$E$52=[1]Lists!BF195,'[1]Multi-Field'!$F$52="undrained"),BH195,""))</f>
        <v/>
      </c>
      <c r="DI195" s="409" t="str">
        <f>IF(AND('[1]Multi-Field'!$E$53=[1]Lists!BF195,'[1]Multi-Field'!$F$53="Drained"),BI195,IF(AND('[1]Multi-Field'!$E$53=[1]Lists!BF195,'[1]Multi-Field'!$F$53="undrained"),BH195,""))</f>
        <v/>
      </c>
      <c r="DJ195" s="409" t="str">
        <f>IF(AND('[1]Multi-Field'!$E$54=[1]Lists!BF195,'[1]Multi-Field'!$F$54="Drained"),BI195,IF(AND('[1]Multi-Field'!$E$54=[1]Lists!BF195,'[1]Multi-Field'!$F$54="undrained"),BH195,""))</f>
        <v/>
      </c>
      <c r="DK195" s="409" t="str">
        <f>IF(AND('[1]Multi-Field'!$E$55=[1]Lists!BF195,'[1]Multi-Field'!$F$55="Drained"),BI195,IF(AND('[1]Multi-Field'!$E$55=[1]Lists!BF195,'[1]Multi-Field'!$F$55="undrained"),BH195,""))</f>
        <v/>
      </c>
      <c r="DL195" s="409" t="str">
        <f>IF(AND('[1]Multi-Field'!$E$56=[1]Lists!BF195,'[1]Multi-Field'!$F$56="Drained"),BI195,IF(AND('[1]Multi-Field'!$E$56=[1]Lists!BF195,'[1]Multi-Field'!$F$56="undrained"),BH195,""))</f>
        <v/>
      </c>
      <c r="DM195" s="409" t="str">
        <f>IF(AND('[1]Multi-Field'!$E$57=[1]Lists!BF195,'[1]Multi-Field'!$F$57="Drained"),BI195,IF(AND('[1]Multi-Field'!$E$57=[1]Lists!BF195,'[1]Multi-Field'!$F$57="undrained"),BH195,""))</f>
        <v/>
      </c>
      <c r="DN195" s="409" t="str">
        <f>IF(AND('[1]Multi-Field'!$E$58=[1]Lists!BF195,'[1]Multi-Field'!$F$58="Drained"),BI195,IF(AND('[1]Multi-Field'!$E$58=[1]Lists!BF195,'[1]Multi-Field'!$F$58="undrained"),BH195,""))</f>
        <v/>
      </c>
      <c r="DO195" s="409" t="str">
        <f>IF(AND('[1]Multi-Field'!$E$59=[1]Lists!BF195,'[1]Multi-Field'!$F$59="Drained"),BI195,IF(AND('[1]Multi-Field'!$E$59=[1]Lists!BF195,'[1]Multi-Field'!$F$59="undrained"),BH195,""))</f>
        <v/>
      </c>
      <c r="DP195" s="409" t="str">
        <f>IF(AND('[1]Multi-Field'!$E$60=[1]Lists!BF195,'[1]Multi-Field'!$F$60="Drained"),BI195,IF(AND('[1]Multi-Field'!$E$60=[1]Lists!BF195,'[1]Multi-Field'!$F$60="undrained"),BH195,""))</f>
        <v/>
      </c>
      <c r="DQ195" s="409" t="str">
        <f>IF(AND('[1]Multi-Field'!$E$61=[1]Lists!BF195,'[1]Multi-Field'!$F$61="Drained"),BI195,IF(AND('[1]Multi-Field'!$E$61=[1]Lists!BF195,'[1]Multi-Field'!$F$61="undrained"),BH195,""))</f>
        <v/>
      </c>
      <c r="DR195" s="409" t="str">
        <f>IF(AND('[1]Multi-Field'!$E$62=[1]Lists!BF195,'[1]Multi-Field'!$F$62="Drained"),BI195,IF(AND('[1]Multi-Field'!$E$62=[1]Lists!BF195,'[1]Multi-Field'!$F$62="undrained"),BH195,""))</f>
        <v/>
      </c>
      <c r="DS195" s="409" t="str">
        <f>IF(AND('[1]Multi-Field'!$E$63=[1]Lists!BF195,'[1]Multi-Field'!$F$63="Drained"),BI195,IF(AND('[1]Multi-Field'!$E$63=[1]Lists!BF195,'[1]Multi-Field'!$F$63="undrained"),BH195,""))</f>
        <v/>
      </c>
      <c r="DT195" s="409" t="str">
        <f>IF(AND('[1]Multi-Field'!$E$64=[1]Lists!BF195,'[1]Multi-Field'!$F$64="Drained"),BI195,IF(AND('[1]Multi-Field'!$E$64=[1]Lists!BF195,'[1]Multi-Field'!$F$64="undrained"),BH195,""))</f>
        <v/>
      </c>
      <c r="DU195" s="409" t="str">
        <f>IF(AND('[1]Multi-Field'!$E$65=[1]Lists!BF195,'[1]Multi-Field'!$F$65="Drained"),BI195,IF(AND('[1]Multi-Field'!$E$65=[1]Lists!BF195,'[1]Multi-Field'!$F$65="undrained"),BH195,""))</f>
        <v/>
      </c>
      <c r="DV195" s="409" t="str">
        <f>IF(AND('[1]Multi-Field'!$E$66=[1]Lists!BF195,'[1]Multi-Field'!$F$66="Drained"),BI195,IF(AND('[1]Multi-Field'!$E$66=[1]Lists!BF195,'[1]Multi-Field'!$F$66="undrained"),BH195,""))</f>
        <v/>
      </c>
      <c r="DW195" s="409" t="str">
        <f>IF(AND('[1]Multi-Field'!$E$67=[1]Lists!BF195,'[1]Multi-Field'!$F$67="Drained"),BI195,IF(AND('[1]Multi-Field'!$E$67=[1]Lists!BF195,'[1]Multi-Field'!$F$67="undrained"),BH195,""))</f>
        <v/>
      </c>
      <c r="DX195" s="409" t="str">
        <f>IF(AND('[1]Multi-Field'!$E$68=[1]Lists!BF195,'[1]Multi-Field'!$F$68="Drained"),BI195,IF(AND('[1]Multi-Field'!$E$68=[1]Lists!BF195,'[1]Multi-Field'!$F$68="undrained"),BH195,""))</f>
        <v/>
      </c>
      <c r="DY195" s="409" t="str">
        <f>IF(AND('[1]Multi-Field'!$E$69=[1]Lists!BF195,'[1]Multi-Field'!$F$69="Drained"),BI195,IF(AND('[1]Multi-Field'!$E$69=[1]Lists!BF195,'[1]Multi-Field'!$F$69="undrained"),BH195,""))</f>
        <v/>
      </c>
      <c r="DZ195" s="409" t="str">
        <f>IF(AND('[1]Multi-Field'!$E$70=[1]Lists!BF195,'[1]Multi-Field'!$F$70="Drained"),BI195,IF(AND('[1]Multi-Field'!$E$70=[1]Lists!BF195,'[1]Multi-Field'!$F$70="undrained"),BH195,""))</f>
        <v/>
      </c>
      <c r="EA195" s="409" t="str">
        <f>IF(AND('[1]Multi-Field'!$E$71=[1]Lists!BF195,'[1]Multi-Field'!$F$71="Drained"),BI195,IF(AND('[1]Multi-Field'!$E$71=[1]Lists!BF195,'[1]Multi-Field'!$F$71="undrained"),BH195,""))</f>
        <v/>
      </c>
      <c r="EB195" s="409" t="str">
        <f>IF(AND('[1]Multi-Field'!$E$72=[1]Lists!BF195,'[1]Multi-Field'!$F$72="Drained"),BI195,IF(AND('[1]Multi-Field'!$E$72=[1]Lists!BF195,'[1]Multi-Field'!$F$72="undrained"),BH195,""))</f>
        <v/>
      </c>
      <c r="EC195" s="409" t="str">
        <f>IF(AND('[1]Multi-Field'!$E$73=[1]Lists!BF195,'[1]Multi-Field'!$F$73="Drained"),BI195,IF(AND('[1]Multi-Field'!$E$73=[1]Lists!BF195,'[1]Multi-Field'!$F$73="undrained"),BH195,""))</f>
        <v/>
      </c>
      <c r="ED195" s="409" t="str">
        <f>IF(AND('[1]Multi-Field'!$E$74=[1]Lists!BF195,'[1]Multi-Field'!$F$74="Drained"),BI195,IF(AND('[1]Multi-Field'!$E$74=[1]Lists!BF195,'[1]Multi-Field'!$F$74="undrained"),BH195,""))</f>
        <v/>
      </c>
      <c r="EE195" s="409" t="str">
        <f>IF(AND('[1]Multi-Field'!$E$75=[1]Lists!BF195,'[1]Multi-Field'!$F$75="Drained"),BI195,IF(AND('[1]Multi-Field'!$E$75=[1]Lists!BF195,'[1]Multi-Field'!$F$75="undrained"),BH195,""))</f>
        <v/>
      </c>
      <c r="EF195" s="409" t="str">
        <f>IF(AND('[1]Multi-Field'!$E$76=[1]Lists!BF195,'[1]Multi-Field'!$F$76="Drained"),BI195,IF(AND('[1]Multi-Field'!$E$76=[1]Lists!BF195,'[1]Multi-Field'!$F$6="undrained"),BH195,""))</f>
        <v/>
      </c>
      <c r="EG195" s="409" t="str">
        <f>IF(AND('[1]Multi-Field'!$E$77=[1]Lists!BF195,'[1]Multi-Field'!$F$77="Drained"),BI195,IF(AND('[1]Multi-Field'!$E$77=[1]Lists!BF195,'[1]Multi-Field'!$F$77="undrained"),BH195,""))</f>
        <v/>
      </c>
      <c r="EH195" s="409" t="str">
        <f>IF(AND('[1]Multi-Field'!$E$78=[1]Lists!BF195,'[1]Multi-Field'!$F$78="Drained"),BI195,IF(AND('[1]Multi-Field'!$E$78=[1]Lists!BF195,'[1]Multi-Field'!$F$78="undrained"),BH195,""))</f>
        <v/>
      </c>
      <c r="EI195" s="409" t="str">
        <f>IF(AND('[1]Multi-Field'!$E$79=[1]Lists!BF195,'[1]Multi-Field'!$F$79="Drained"),BI195,IF(AND('[1]Multi-Field'!$E$79=[1]Lists!BF195,'[1]Multi-Field'!$F$79="undrained"),BH195,""))</f>
        <v/>
      </c>
      <c r="EJ195" s="409" t="str">
        <f>IF(AND('[1]Multi-Field'!$E$80=[1]Lists!BF195,'[1]Multi-Field'!$F$80="Drained"),BI195,IF(AND('[1]Multi-Field'!$E$80=[1]Lists!BF195,'[1]Multi-Field'!$F$80="undrained"),BH195,""))</f>
        <v/>
      </c>
      <c r="EK195" s="409" t="str">
        <f>IF(AND('[1]Multi-Field'!$E$81=[1]Lists!BF195,'[1]Multi-Field'!$F$81="Drained"),BI195,IF(AND('[1]Multi-Field'!$E$81=[1]Lists!BF195,'[1]Multi-Field'!$F$81="undrained"),BH195,""))</f>
        <v/>
      </c>
      <c r="EL195" s="409" t="str">
        <f>IF(AND('[1]Multi-Field'!$E$82=[1]Lists!BF195,'[1]Multi-Field'!$F$82="Drained"),BI195,IF(AND('[1]Multi-Field'!$E$82=[1]Lists!BF195,'[1]Multi-Field'!$F$82="undrained"),BH195,""))</f>
        <v/>
      </c>
      <c r="EM195" s="409" t="str">
        <f>IF(AND('[1]Multi-Field'!$E$83=[1]Lists!BF195,'[1]Multi-Field'!$F$83="Drained"),BI195,IF(AND('[1]Multi-Field'!$E$83=[1]Lists!BF195,'[1]Multi-Field'!$F$83="undrained"),BH195,""))</f>
        <v/>
      </c>
      <c r="EN195" s="409" t="str">
        <f>IF(AND('[1]Multi-Field'!$E$84=[1]Lists!BF195,'[1]Multi-Field'!$F$84="Drained"),BI195,IF(AND('[1]Multi-Field'!$E$84=[1]Lists!BF195,'[1]Multi-Field'!$F$84="undrained"),BH195,""))</f>
        <v/>
      </c>
      <c r="EO195" s="409" t="str">
        <f>IF(AND('[1]Multi-Field'!$E$85=[1]Lists!BF195,'[1]Multi-Field'!$F$85="Drained"),BI195,IF(AND('[1]Multi-Field'!$E$85=[1]Lists!BF195,'[1]Multi-Field'!$F$85="undrained"),BH195,""))</f>
        <v/>
      </c>
      <c r="EP195" s="409" t="str">
        <f>IF(AND('[1]Multi-Field'!$E$86=[1]Lists!BF195,'[1]Multi-Field'!$F$86="Drained"),BI195,IF(AND('[1]Multi-Field'!$E$86=[1]Lists!BF195,'[1]Multi-Field'!$F$86="undrained"),BH195,""))</f>
        <v/>
      </c>
      <c r="EQ195" s="409" t="str">
        <f>IF(AND('[1]Multi-Field'!$E$87=[1]Lists!BF195,'[1]Multi-Field'!$F$87="Drained"),BI195,IF(AND('[1]Multi-Field'!$E$87=[1]Lists!BF195,'[1]Multi-Field'!$F$87="undrained"),BH195,""))</f>
        <v/>
      </c>
      <c r="ER195" s="409" t="str">
        <f>IF(AND('[1]Multi-Field'!$E$88=[1]Lists!BF195,'[1]Multi-Field'!$F$88="Drained"),BI195,IF(AND('[1]Multi-Field'!$E$88=[1]Lists!BF195,'[1]Multi-Field'!$F$88="undrained"),BH195,""))</f>
        <v/>
      </c>
      <c r="ES195" s="409" t="str">
        <f>IF(AND('[1]Multi-Field'!$E$89=[1]Lists!BF195,'[1]Multi-Field'!$F$89="Drained"),BI195,IF(AND('[1]Multi-Field'!$E$89=[1]Lists!BF195,'[1]Multi-Field'!$F$89="undrained"),BH195,""))</f>
        <v/>
      </c>
      <c r="ET195" s="409" t="str">
        <f>IF(AND('[1]Multi-Field'!$E$90=[1]Lists!BF195,'[1]Multi-Field'!$F$90="Drained"),BI195,IF(AND('[1]Multi-Field'!$E$90=[1]Lists!BF195,'[1]Multi-Field'!$F$90="undrained"),BH195,""))</f>
        <v/>
      </c>
      <c r="EU195" s="409" t="str">
        <f>IF(AND('[1]Multi-Field'!$E$91=[1]Lists!BF195,'[1]Multi-Field'!$F$91="Drained"),BI195,IF(AND('[1]Multi-Field'!$E$91=[1]Lists!BF195,'[1]Multi-Field'!$F$91="undrained"),BH195,""))</f>
        <v/>
      </c>
      <c r="EV195" s="409" t="str">
        <f>IF(AND('[1]Multi-Field'!$E$92=[1]Lists!BF195,'[1]Multi-Field'!$F$92="Drained"),BI195,IF(AND('[1]Multi-Field'!$E$92=[1]Lists!BF195,'[1]Multi-Field'!$F$92="undrained"),BH195,""))</f>
        <v/>
      </c>
      <c r="EW195" s="409" t="str">
        <f>IF(AND('[1]Multi-Field'!$E$93=[1]Lists!BF195,'[1]Multi-Field'!$F$93="Drained"),BI195,IF(AND('[1]Multi-Field'!$E$93=[1]Lists!BF195,'[1]Multi-Field'!$F$93="undrained"),BH195,""))</f>
        <v/>
      </c>
      <c r="EX195" s="409" t="str">
        <f>IF(AND('[1]Multi-Field'!$E$94=[1]Lists!BF195,'[1]Multi-Field'!$F$94="Drained"),BI195,IF(AND('[1]Multi-Field'!$E$94=[1]Lists!BF195,'[1]Multi-Field'!$F$94="undrained"),BH195,""))</f>
        <v/>
      </c>
      <c r="EY195" s="409" t="str">
        <f>IF(AND('[1]Multi-Field'!$E$95=[1]Lists!BF195,'[1]Multi-Field'!$F$95="Drained"),BI195,IF(AND('[1]Multi-Field'!$E$95=[1]Lists!BF195,'[1]Multi-Field'!$F$95="undrained"),BH195,""))</f>
        <v/>
      </c>
      <c r="EZ195" s="409" t="str">
        <f>IF(AND('[1]Multi-Field'!$E$96=[1]Lists!BF195,'[1]Multi-Field'!$F$96="Drained"),BI195,IF(AND('[1]Multi-Field'!$E$96=[1]Lists!BF195,'[1]Multi-Field'!$F$96="undrained"),BH195,""))</f>
        <v/>
      </c>
      <c r="FA195" s="409" t="str">
        <f>IF(AND('[1]Multi-Field'!$E$97=[1]Lists!BF195,'[1]Multi-Field'!$F$97="Drained"),BI195,IF(AND('[1]Multi-Field'!$E$97=[1]Lists!BF195,'[1]Multi-Field'!$F$97="undrained"),BH195,""))</f>
        <v/>
      </c>
      <c r="FB195" s="409" t="str">
        <f>IF(AND('[1]Multi-Field'!$E$98=[1]Lists!BF195,'[1]Multi-Field'!$F$98="Drained"),BI195,IF(AND('[1]Multi-Field'!$E$98=[1]Lists!BF195,'[1]Multi-Field'!$F$98="undrained"),BH195,""))</f>
        <v/>
      </c>
      <c r="FC195" s="409" t="str">
        <f>IF(AND('[1]Multi-Field'!$E$99=[1]Lists!BF195,'[1]Multi-Field'!$F$99="Drained"),BI195,IF(AND('[1]Multi-Field'!$E$99=[1]Lists!BF195,'[1]Multi-Field'!$F$99="undrained"),BH195,""))</f>
        <v/>
      </c>
      <c r="FD195" s="409" t="str">
        <f>IF(AND('[1]Multi-Field'!$E$100=[1]Lists!BF195,'[1]Multi-Field'!$F$100="Drained"),BI195,IF(AND('[1]Multi-Field'!$E$100=[1]Lists!BF195,'[1]Multi-Field'!$F$100="undrained"),BH195,""))</f>
        <v/>
      </c>
      <c r="FE195" s="409" t="str">
        <f>IF(AND('[1]Multi-Field'!$E$101=[1]Lists!BF195,'[1]Multi-Field'!$F$101="Drained"),BI195,IF(AND('[1]Multi-Field'!$E$101=[1]Lists!BF195,'[1]Multi-Field'!$F$101="undrained"),BH195,""))</f>
        <v/>
      </c>
      <c r="FF195" s="409" t="str">
        <f>IF(AND('[1]Multi-Field'!$E$102=[1]Lists!BF195,'[1]Multi-Field'!$F$102="Drained"),BI195,IF(AND('[1]Multi-Field'!$E$102=[1]Lists!BF195,'[1]Multi-Field'!$F$102="undrained"),BH195,""))</f>
        <v/>
      </c>
      <c r="FG195" s="409" t="str">
        <f>IF(AND('[1]Multi-Field'!$E$103=[1]Lists!BF195,'[1]Multi-Field'!$F$103="Drained"),BI195,IF(AND('[1]Multi-Field'!$E$103=[1]Lists!BF195,'[1]Multi-Field'!$F$103="undrained"),BH195,""))</f>
        <v/>
      </c>
      <c r="FH195" s="409" t="str">
        <f>IF(AND('[1]Multi-Field'!$E$104=[1]Lists!BF195,'[1]Multi-Field'!$F$104="Drained"),BI195,IF(AND('[1]Multi-Field'!$E$104=[1]Lists!BF195,'[1]Multi-Field'!$F$104="undrained"),BH195,""))</f>
        <v/>
      </c>
      <c r="FI195" s="409" t="str">
        <f>IF(AND('[1]Multi-Field'!$E$105=[1]Lists!BF195,'[1]Multi-Field'!$F$105="Drained"),BI195,IF(AND('[1]Multi-Field'!$E$105=[1]Lists!BF195,'[1]Multi-Field'!$F$105="undrained"),BH195,""))</f>
        <v/>
      </c>
      <c r="FJ195" s="409" t="str">
        <f>IF(AND('[1]Multi-Field'!$E$106=[1]Lists!BF195,'[1]Multi-Field'!$F$106="Drained"),BI195,IF(AND('[1]Multi-Field'!$E$106=[1]Lists!BF195,'[1]Multi-Field'!$F$106="undrained"),BH195,""))</f>
        <v/>
      </c>
      <c r="FK195" s="409" t="str">
        <f>IF(AND('[1]Multi-Field'!$E$107=[1]Lists!BF195,'[1]Multi-Field'!$F$107="Drained"),BI195,IF(AND('[1]Multi-Field'!$E$107=[1]Lists!BF195,'[1]Multi-Field'!$F$107="undrained"),BH195,""))</f>
        <v/>
      </c>
      <c r="FL195" s="409" t="str">
        <f>IF(AND('[1]Multi-Field'!$E$108=[1]Lists!BF195,'[1]Multi-Field'!$F$108="Drained"),BI195,IF(AND('[1]Multi-Field'!$E$108=[1]Lists!BF195,'[1]Multi-Field'!$F$108="undrained"),BH195,""))</f>
        <v/>
      </c>
      <c r="FM195" s="409" t="str">
        <f>IF(AND('[1]Multi-Field'!$E$109=[1]Lists!BF195,'[1]Multi-Field'!$F$109="Drained"),BI195,IF(AND('[1]Multi-Field'!$E$109=[1]Lists!BF195,'[1]Multi-Field'!$F$109="undrained"),BH195,""))</f>
        <v/>
      </c>
      <c r="FN195" s="409" t="str">
        <f>IF(AND('[1]Multi-Field'!$E$110=[1]Lists!BF195,'[1]Multi-Field'!$F$110="Drained"),BI195,IF(AND('[1]Multi-Field'!$E$110=[1]Lists!BF195,'[1]Multi-Field'!$F$110="undrained"),BH195,""))</f>
        <v/>
      </c>
      <c r="FO195" s="409" t="str">
        <f>IF(AND('[1]Multi-Field'!$E$111=[1]Lists!BF195,'[1]Multi-Field'!$F$111="Drained"),BI195,IF(AND('[1]Multi-Field'!$E$111=[1]Lists!BF195,'[1]Multi-Field'!$F$111="undrained"),BH195,""))</f>
        <v/>
      </c>
      <c r="FP195" s="409" t="str">
        <f>IF(AND('[1]Multi-Field'!$E$112=[1]Lists!BF195,'[1]Multi-Field'!$F$112="Drained"),BI195,IF(AND('[1]Multi-Field'!$E$112=[1]Lists!BF195,'[1]Multi-Field'!$F$112="undrained"),BH195,""))</f>
        <v/>
      </c>
      <c r="FQ195" s="409" t="str">
        <f>IF(AND('[1]Multi-Field'!$E$113=[1]Lists!BF195,'[1]Multi-Field'!$F$113="Drained"),BI195,IF(AND('[1]Multi-Field'!$E$113=[1]Lists!BF195,'[1]Multi-Field'!$F$113="undrained"),BH195,""))</f>
        <v/>
      </c>
      <c r="FR195" s="409" t="str">
        <f>IF(AND('[1]Multi-Field'!$E$114=[1]Lists!BF195,'[1]Multi-Field'!$F$114="Drained"),BI195,IF(AND('[1]Multi-Field'!$E$114=[1]Lists!BF195,'[1]Multi-Field'!$F$114="undrained"),BH195,""))</f>
        <v/>
      </c>
      <c r="FS195" s="409" t="str">
        <f>IF(AND('[1]Multi-Field'!$E$115=[1]Lists!BF195,'[1]Multi-Field'!$F$115="Drained"),BI195,IF(AND('[1]Multi-Field'!$E$115=[1]Lists!BF195,'[1]Multi-Field'!$F$115="undrained"),BH195,""))</f>
        <v/>
      </c>
      <c r="FT195" s="409" t="str">
        <f>IF(AND('[1]Multi-Field'!$E$116=[1]Lists!BF195,'[1]Multi-Field'!$F$116="Drained"),BI195,IF(AND('[1]Multi-Field'!$E$116=[1]Lists!BF195,'[1]Multi-Field'!$F$116="undrained"),BH195,""))</f>
        <v/>
      </c>
      <c r="FU195" s="409" t="str">
        <f>IF(AND('[1]Multi-Field'!$E$117=[1]Lists!BF195,'[1]Multi-Field'!$F$117="Drained"),BI195,IF(AND('[1]Multi-Field'!$E$117=[1]Lists!BF195,'[1]Multi-Field'!$F$117="undrained"),BH195,""))</f>
        <v/>
      </c>
      <c r="FV195" s="409" t="str">
        <f>IF(AND('[1]Multi-Field'!$E$118=[1]Lists!BF195,'[1]Multi-Field'!$F$118="Drained"),BI195,IF(AND('[1]Multi-Field'!$E$118=[1]Lists!BF195,'[1]Multi-Field'!$F$118="undrained"),BH195,""))</f>
        <v/>
      </c>
      <c r="FW195" s="409" t="str">
        <f>IF(AND('[1]Multi-Field'!$E$119=[1]Lists!BF195,'[1]Multi-Field'!$F$119="Drained"),BI195,IF(AND('[1]Multi-Field'!$E$119=[1]Lists!BF195,'[1]Multi-Field'!$F$119="undrained"),BH195,""))</f>
        <v/>
      </c>
      <c r="FX195" s="409" t="str">
        <f>IF(AND('[1]Multi-Field'!$E$120=[1]Lists!BF195,'[1]Multi-Field'!$F$120="Drained"),BI195,IF(AND('[1]Multi-Field'!$E$120=[1]Lists!BF195,'[1]Multi-Field'!$F$120="undrained"),BH195,""))</f>
        <v/>
      </c>
    </row>
    <row r="196" spans="1:180" ht="13.5" customHeight="1">
      <c r="A196" s="7" t="s">
        <v>283</v>
      </c>
      <c r="B196" s="7"/>
      <c r="C196" s="7"/>
      <c r="D196" s="8">
        <v>55</v>
      </c>
      <c r="E196" s="8">
        <f t="shared" si="39"/>
        <v>57</v>
      </c>
      <c r="F196" s="8">
        <f t="shared" si="40"/>
        <v>58</v>
      </c>
      <c r="G196" s="8">
        <v>60</v>
      </c>
      <c r="H196" s="8">
        <v>65</v>
      </c>
      <c r="I196" s="8">
        <f t="shared" si="32"/>
        <v>68</v>
      </c>
      <c r="J196" s="8">
        <f t="shared" si="33"/>
        <v>72</v>
      </c>
      <c r="K196" s="8">
        <v>75</v>
      </c>
      <c r="L196" s="8">
        <v>75</v>
      </c>
      <c r="M196" s="8">
        <f t="shared" si="41"/>
        <v>80</v>
      </c>
      <c r="N196" s="8">
        <f t="shared" si="42"/>
        <v>85</v>
      </c>
      <c r="O196" s="8">
        <v>90</v>
      </c>
      <c r="P196" s="391">
        <v>171</v>
      </c>
      <c r="Q196" s="394"/>
      <c r="R196" s="395" t="b">
        <f>IF(OR('Multi-Field'!AA173=Lists!$AC$42,'Multi-Field'!AA173=Lists!$AC$43),IF('Multi-Field'!Z173="x",(IF('Multi-Field'!AC173=Lists!$Q$11,Lists!$R$11,IF('Multi-Field'!AC173=Lists!$Q$12,Lists!$R$12,IF('Multi-Field'!AC173=Lists!$Q$13,Lists!$R$13,IF('Multi-Field'!AC173=Lists!$Q$14,Lists!$R$14))))),IF('Multi-Field'!X173="x",(IF('Multi-Field'!AC173=Lists!$Q$11,Lists!$S$11,IF('Multi-Field'!AC173=Lists!$Q$12,Lists!$S$12,IF('Multi-Field'!AC173=Lists!$Q$13,Lists!$S$13,IF('Multi-Field'!AC173=Lists!$Q$14,Lists!$S$14))))),IF('Multi-Field'!V173="x",(IF('Multi-Field'!AC173=Lists!$Q$11,Lists!$T$11,IF('Multi-Field'!AC173=Lists!$Q$12,Lists!$T$12,IF('Multi-Field'!AC173=Lists!$Q$13,Lists!$T$13,IF('Multi-Field'!AC173=Lists!$Q$14,Lists!$T$14))))),0))))</f>
        <v>0</v>
      </c>
      <c r="S196" s="395" t="str">
        <f t="shared" si="38"/>
        <v/>
      </c>
      <c r="T196" s="395"/>
      <c r="U196" s="396"/>
      <c r="AI196" s="384">
        <f>'[1]Multi-Field'!B192</f>
        <v>0</v>
      </c>
      <c r="AJ196" s="387" t="str">
        <f>IF(OR('[1]Multi-Field'!Q36=[1]Lists!$AC$42,'[1]Multi-Field'!Q36=[1]Lists!$AC$43),"x","")</f>
        <v/>
      </c>
      <c r="AK196" s="387" t="str">
        <f>IF(OR('[1]Multi-Field'!Q36=[1]Lists!$AC$6,'[1]Multi-Field'!Q36=$AC$2,'[1]Multi-Field'!Q36=$AC$4),"x","")</f>
        <v/>
      </c>
      <c r="AL196" s="387" t="str">
        <f>IF(OR('[1]Multi-Field'!Q36=[1]Lists!$AC$7,'[1]Multi-Field'!Q36=$AC$3,'[1]Multi-Field'!Q36=$AC$5),"x","")</f>
        <v/>
      </c>
      <c r="AM196" s="387" t="str">
        <f>IF(OR('[1]Multi-Field'!Q36=$AC$23,'[1]Multi-Field'!Q36=$AC$13,'[1]Multi-Field'!Q36=$AC$9,'[1]Multi-Field'!Q36=$AC$19,'[1]Multi-Field'!Q36=$AC$47),"x","")</f>
        <v/>
      </c>
      <c r="AN196" s="387" t="str">
        <f>IF(OR('[1]Multi-Field'!Q36=$AC$24,'[1]Multi-Field'!Q36=$AC$14,'[1]Multi-Field'!Q36=$AC$10,'[1]Multi-Field'!Q36=$AC$22,'[1]Multi-Field'!Q36=$AC$48),"x","")</f>
        <v/>
      </c>
      <c r="AO196" s="387" t="str">
        <f>IF(OR('[1]Multi-Field'!Q36=$AC$21,'[1]Multi-Field'!Q36=$AC$28,'[1]Multi-Field'!Q36=$AC$62,'[1]Multi-Field'!Q36=$AC$102,'[1]Multi-Field'!Q36=$AC$98),"x","")</f>
        <v/>
      </c>
      <c r="AP196" s="387" t="str">
        <f>IF(OR('[1]Multi-Field'!Q36=$AC$25,'[1]Multi-Field'!Q36=$AC$63,'[1]Multi-Field'!Q36=$AC$85,'[1]Multi-Field'!Q36=$AC$87,'[1]Multi-Field'!Q36=$AC$92,'[1]Multi-Field'!Q36=$AC$93),"x","")</f>
        <v/>
      </c>
      <c r="AQ196" s="387" t="str">
        <f>IF(OR('[1]Multi-Field'!Q36=$AC$20,'[1]Multi-Field'!Q36=$AC$27,'[1]Multi-Field'!Q36=$AC$58,'[1]Multi-Field'!Q36=$AC$86,'[1]Multi-Field'!Q36=$AC$103,'[1]Multi-Field'!Q36=$AC$94),"x","")</f>
        <v/>
      </c>
      <c r="AR196" s="387" t="str">
        <f>IF(OR('[1]Multi-Field'!Q36=$AC$35,'[1]Multi-Field'!Q36=$AC$40,'[1]Multi-Field'!Q36=$AC$45,),"x","")</f>
        <v>x</v>
      </c>
      <c r="AS196" s="387" t="str">
        <f>IF(OR('[1]Multi-Field'!Q36=$AC$36,'[1]Multi-Field'!Q36=$AC$41,'[1]Multi-Field'!Q36=$AC$46,),"x","")</f>
        <v/>
      </c>
      <c r="AT196" s="387" t="str">
        <f>IF(OR('[1]Multi-Field'!Q36=$AC$52,'[1]Multi-Field'!Q36=$AC$53,'[1]Multi-Field'!Q36=$AC$54,'[1]Multi-Field'!Q36=$AC$55,'[1]Multi-Field'!Q36=$AC$68,'[1]Multi-Field'!Q36=$AC$69,'[1]Multi-Field'!Q36=$AC$74,'[1]Multi-Field'!Q36=$AC$71,'[1]Multi-Field'!Q36=$AC$70),"x","")</f>
        <v/>
      </c>
      <c r="AU196" s="387" t="str">
        <f>IF('[1]Multi-Field'!Q36=$AC$72,"x","")</f>
        <v/>
      </c>
      <c r="AV196" s="387" t="str">
        <f>IF('[1]Multi-Field'!Q36=$AC$73,"x","")</f>
        <v/>
      </c>
      <c r="AW196" s="387" t="str">
        <f>IF('[1]Multi-Field'!Q36=$AC$83,"x","")</f>
        <v/>
      </c>
      <c r="AX196" s="387" t="str">
        <f>IF('[1]Multi-Field'!Q36=$AC$84,"x","")</f>
        <v/>
      </c>
      <c r="AY196" s="387" t="str">
        <f>IF('[1]Multi-Field'!Q36=$AC$97,"x","")</f>
        <v/>
      </c>
      <c r="AZ196" s="387" t="str">
        <f>IF('[1]Multi-Field'!Q36=$AC$99,"x","")</f>
        <v/>
      </c>
      <c r="BA196" s="387" t="str">
        <f>IF('[1]Multi-Field'!Q36=$AC$104,"x","")</f>
        <v/>
      </c>
      <c r="BB196" s="387" t="str">
        <f>IF('[1]Multi-Field'!Q36=$AC$105,"x","")</f>
        <v/>
      </c>
      <c r="BC196" s="388"/>
      <c r="BF196" s="411" t="s">
        <v>1362</v>
      </c>
      <c r="BG196" s="412">
        <v>3</v>
      </c>
      <c r="BH196" s="412">
        <v>3</v>
      </c>
      <c r="BI196" s="412">
        <v>3.5</v>
      </c>
      <c r="BJ196" s="409" t="e">
        <f>IF(AND('[1]Single Field'!#REF!=[1]Lists!BF196,'[1]Single Field'!#REF!="Drained"),"x",IF(AND('[1]Single Field'!#REF!=[1]Lists!BF196,'[1]Single Field'!#REF!="Undrained"),O,""))</f>
        <v>#REF!</v>
      </c>
      <c r="BK196" s="409" t="str">
        <f>IF(AND('[1]Multi-Field'!$E$3=[1]Lists!BF196,'[1]Multi-Field'!$F$3="Drained"),BI196,IF(AND('[1]Multi-Field'!$E$3=BF196,'[1]Multi-Field'!$F$3="undrained"),BH196,""))</f>
        <v/>
      </c>
      <c r="BL196" s="409" t="str">
        <f>IF(AND('[1]Multi-Field'!$E$4=BF196,'[1]Multi-Field'!$F$4="Drained"),BI196,IF(AND('[1]Multi-Field'!$E$4=BF196,'[1]Multi-Field'!$F$4="undrained"),BH196,""))</f>
        <v/>
      </c>
      <c r="BM196" s="409" t="str">
        <f>IF(AND('[1]Multi-Field'!$E$5=BF196,'[1]Multi-Field'!$F$5="Drained"),BI196,IF(AND('[1]Multi-Field'!$E$5=BF196,'[1]Multi-Field'!$F$5="undrained"),BH196,""))</f>
        <v/>
      </c>
      <c r="BN196" s="409" t="str">
        <f>IF(AND('[1]Multi-Field'!$E$6=BF196,'[1]Multi-Field'!$F$6="Drained"),BI196,IF(AND('[1]Multi-Field'!$E$6=BF196,'[1]Multi-Field'!$F$6="undrained"),BH196,""))</f>
        <v/>
      </c>
      <c r="BO196" s="409" t="str">
        <f>IF(AND('[1]Multi-Field'!$E$7=BF196,'[1]Multi-Field'!$F$7="Drained"),BI196,IF(AND('[1]Multi-Field'!$E$7=BF196,'[1]Multi-Field'!$F$7="undrained"),BH196,""))</f>
        <v/>
      </c>
      <c r="BP196" s="409" t="str">
        <f>IF(AND('[1]Multi-Field'!$E$8=BF196,'[1]Multi-Field'!$F$8="Drained"),BI196,IF(AND('[1]Multi-Field'!$E$8=BF196,'[1]Multi-Field'!$F$8="undrained"),BH196,""))</f>
        <v/>
      </c>
      <c r="BQ196" s="409" t="str">
        <f>IF(AND('[1]Multi-Field'!$E$9=BF196,'[1]Multi-Field'!$F$9="Drained"),BI196,IF(AND('[1]Multi-Field'!$E$9=BF196,'[1]Multi-Field'!$F$9="undrained"),BH196,""))</f>
        <v/>
      </c>
      <c r="BR196" s="409" t="str">
        <f>IF(AND('[1]Multi-Field'!$E$10=BF196,'[1]Multi-Field'!$F$10="Drained"),BI196,IF(AND('[1]Multi-Field'!$E$10=BF196,'[1]Multi-Field'!$F$10="undrained"),BH196,""))</f>
        <v/>
      </c>
      <c r="BS196" s="409" t="str">
        <f>IF(AND('[1]Multi-Field'!$E$11=BF196,'[1]Multi-Field'!$F$11="Drained"),BI196,IF(AND('[1]Multi-Field'!$E$11=BF196,'[1]Multi-Field'!$F$11="undrained"),BH196,""))</f>
        <v/>
      </c>
      <c r="BT196" s="409" t="str">
        <f>IF(AND('[1]Multi-Field'!$E$12=BF196,'[1]Multi-Field'!$F$12="Drained"),BI196,IF(AND('[1]Multi-Field'!$E$12=BF196,'[1]Multi-Field'!$F$12="undrained"),BH196,""))</f>
        <v/>
      </c>
      <c r="BU196" s="409" t="str">
        <f>IF(AND('[1]Multi-Field'!$E$13=BF196,'[1]Multi-Field'!$F$13="Drained"),BI196,IF(AND('[1]Multi-Field'!$E$3=BF196,'[1]Multi-Field'!$F$13="undrained"),BH196,""))</f>
        <v/>
      </c>
      <c r="BV196" s="409" t="str">
        <f>IF(AND('[1]Multi-Field'!$E$14=BF196,'[1]Multi-Field'!$F$14="Drained"),BI196,IF(AND('[1]Multi-Field'!$E$14=BF196,'[1]Multi-Field'!$F$14="undrained"),BH196,""))</f>
        <v/>
      </c>
      <c r="BW196" s="409" t="str">
        <f>IF(AND('[1]Multi-Field'!$E$15=BF196,'[1]Multi-Field'!$F$15="Drained"),BI196,IF(AND('[1]Multi-Field'!$E$15=BF196,'[1]Multi-Field'!$F$15="undrained"),BH196,""))</f>
        <v/>
      </c>
      <c r="BX196" s="409" t="str">
        <f>IF(AND('[1]Multi-Field'!$E$16=[1]Lists!BF196,'[1]Multi-Field'!$F$16="Drained"),BI196,IF(AND('[1]Multi-Field'!$E$16=[1]Lists!BF196,'[1]Multi-Field'!$F$16="undrained"),BH196,""))</f>
        <v/>
      </c>
      <c r="BY196" s="409" t="str">
        <f>IF(AND('[1]Multi-Field'!$E$17=[1]Lists!BF196,'[1]Multi-Field'!$F$17="Drained"),BI196,IF(AND('[1]Multi-Field'!$E$17=[1]Lists!BF196,'[1]Multi-Field'!$F$17="undrained"),BH196,""))</f>
        <v/>
      </c>
      <c r="BZ196" s="409" t="str">
        <f>IF(AND('[1]Multi-Field'!$E$18=[1]Lists!BF196,'[1]Multi-Field'!$F$18="Drained"),BI196,IF(AND('[1]Multi-Field'!$E$18=[1]Lists!BF196,'[1]Multi-Field'!$F$18="undrained"),BH196,""))</f>
        <v/>
      </c>
      <c r="CA196" s="409" t="str">
        <f>IF(AND('[1]Multi-Field'!$E$19=[1]Lists!BF196,'[1]Multi-Field'!$F$19="Drained"),BI196,IF(AND('[1]Multi-Field'!$E$19=[1]Lists!BF196,'[1]Multi-Field'!$F$19="undrained"),BH196,""))</f>
        <v/>
      </c>
      <c r="CB196" s="409" t="str">
        <f>IF(AND('[1]Multi-Field'!$E$20=[1]Lists!BF196,'[1]Multi-Field'!$F$20="Drained"),BI196,IF(AND('[1]Multi-Field'!$E$20=[1]Lists!BF196,'[1]Multi-Field'!$F$20="undrained"),BH196,""))</f>
        <v/>
      </c>
      <c r="CC196" s="409" t="str">
        <f>IF(AND('[1]Multi-Field'!$E$21=[1]Lists!BF196,'[1]Multi-Field'!$F$21="Drained"),BI196,IF(AND('[1]Multi-Field'!$E$21=[1]Lists!BF196,'[1]Multi-Field'!$F$21="undrained"),BH196,""))</f>
        <v/>
      </c>
      <c r="CD196" s="409" t="str">
        <f>IF(AND('[1]Multi-Field'!$E$22=[1]Lists!BF196,'[1]Multi-Field'!$F$22="Drained"),BI196,IF(AND('[1]Multi-Field'!$E$22=[1]Lists!BF196,'[1]Multi-Field'!$F$22="undrained"),BH196,""))</f>
        <v/>
      </c>
      <c r="CE196" s="409" t="str">
        <f>IF(AND('[1]Multi-Field'!$E$23=[1]Lists!BF196,'[1]Multi-Field'!$F$23="Drained"),BI196,IF(AND('[1]Multi-Field'!$E$23=[1]Lists!BF196,'[1]Multi-Field'!$F$23="undrained"),BH196,""))</f>
        <v/>
      </c>
      <c r="CF196" s="409" t="str">
        <f>IF(AND('[1]Multi-Field'!$E$24=[1]Lists!BF196,'[1]Multi-Field'!$F$24="Drained"),BI196,IF(AND('[1]Multi-Field'!$E$24=[1]Lists!BF196,'[1]Multi-Field'!$F$24="undrained"),BH196,""))</f>
        <v/>
      </c>
      <c r="CG196" s="409" t="str">
        <f>IF(AND('[1]Multi-Field'!$E$25=[1]Lists!BF196,'[1]Multi-Field'!$F$25="Drained"),BI196,IF(AND('[1]Multi-Field'!$E$25=[1]Lists!BF196,'[1]Multi-Field'!$F$25="undrained"),BH196,""))</f>
        <v/>
      </c>
      <c r="CH196" s="409" t="str">
        <f>IF(AND('[1]Multi-Field'!$E$26=[1]Lists!BF196,'[1]Multi-Field'!$F$26="Drained"),BI196,IF(AND('[1]Multi-Field'!$E$26=[1]Lists!BF196,'[1]Multi-Field'!$F$26="undrained"),BH196,""))</f>
        <v/>
      </c>
      <c r="CI196" s="409" t="str">
        <f>IF(AND('[1]Multi-Field'!$E$27=[1]Lists!BF196,'[1]Multi-Field'!$F$27="Drained"),BI196,IF(AND('[1]Multi-Field'!$E$27=[1]Lists!BF196,'[1]Multi-Field'!$F$27="undrained"),BH196,""))</f>
        <v/>
      </c>
      <c r="CJ196" s="409" t="str">
        <f>IF(AND('[1]Multi-Field'!$E$28=[1]Lists!BF196,'[1]Multi-Field'!$F$28="Drained"),BI196,IF(AND('[1]Multi-Field'!$E$28=[1]Lists!BF196,'[1]Multi-Field'!$F$28="undrained"),BH196,""))</f>
        <v/>
      </c>
      <c r="CK196" s="409" t="str">
        <f>IF(AND('[1]Multi-Field'!$E$29=[1]Lists!BF196,'[1]Multi-Field'!$F$29="Drained"),BI196,IF(AND('[1]Multi-Field'!$E$29=[1]Lists!BF196,'[1]Multi-Field'!$F$29="undrained"),BH196,""))</f>
        <v/>
      </c>
      <c r="CL196" s="409" t="str">
        <f>IF(AND('[1]Multi-Field'!$E$30=[1]Lists!BF196,'[1]Multi-Field'!$F$30="Drained"),BI196,IF(AND('[1]Multi-Field'!$E$30=[1]Lists!BF196,'[1]Multi-Field'!$F$30="undrained"),BH196,""))</f>
        <v/>
      </c>
      <c r="CM196" s="409" t="str">
        <f>IF(AND('[1]Multi-Field'!$E$31=[1]Lists!BF196,'[1]Multi-Field'!$F$31="Drained"),BI196,IF(AND('[1]Multi-Field'!$E$31=[1]Lists!BF196,'[1]Multi-Field'!$F$31="undrained"),BH196,""))</f>
        <v/>
      </c>
      <c r="CN196" s="409" t="str">
        <f>IF(AND('[1]Multi-Field'!$E$32=[1]Lists!BF196,'[1]Multi-Field'!$F$32="Drained"),BI196,IF(AND('[1]Multi-Field'!$E$32=[1]Lists!BF196,'[1]Multi-Field'!$F$32="undrained"),BH196,""))</f>
        <v/>
      </c>
      <c r="CO196" s="409" t="str">
        <f>IF(AND('[1]Multi-Field'!$E$33=[1]Lists!BF196,'[1]Multi-Field'!$F$33="Drained"),BI196,IF(AND('[1]Multi-Field'!$E$33=[1]Lists!BF196,'[1]Multi-Field'!$F$33="undrained"),BH196,""))</f>
        <v/>
      </c>
      <c r="CP196" s="409" t="str">
        <f>IF(AND('[1]Multi-Field'!$E$34=[1]Lists!BF196,'[1]Multi-Field'!$F$34="Drained"),BI196,IF(AND('[1]Multi-Field'!$E$34=[1]Lists!BF196,'[1]Multi-Field'!$F$34="undrained"),BH196,""))</f>
        <v/>
      </c>
      <c r="CQ196" s="409" t="str">
        <f>IF(AND('[1]Multi-Field'!$E$35=[1]Lists!BF196,'[1]Multi-Field'!$F$35="Drained"),BI196,IF(AND('[1]Multi-Field'!$E$35=[1]Lists!BF196,'[1]Multi-Field'!$F$35="undrained"),BH196,""))</f>
        <v/>
      </c>
      <c r="CR196" s="409" t="str">
        <f>IF(AND('[1]Multi-Field'!$E$36=[1]Lists!BF196,'[1]Multi-Field'!$F$36="Drained"),BI196,IF(AND('[1]Multi-Field'!$E$36=[1]Lists!BF196,'[1]Multi-Field'!$F$36="undrained"),BH196,""))</f>
        <v/>
      </c>
      <c r="CS196" s="409" t="str">
        <f>IF(AND('[1]Multi-Field'!$E$37=[1]Lists!BF196,'[1]Multi-Field'!$F$37="Drained"),BI196,IF(AND('[1]Multi-Field'!$E$37=[1]Lists!BF196,'[1]Multi-Field'!$F$37="undrained"),BH196,""))</f>
        <v/>
      </c>
      <c r="CT196" s="409" t="str">
        <f>IF(AND('[1]Multi-Field'!$E$38=[1]Lists!BF196,'[1]Multi-Field'!$F$38="Drained"),BI196,IF(AND('[1]Multi-Field'!$E$38=[1]Lists!BF196,'[1]Multi-Field'!$F$38="undrained"),BH196,""))</f>
        <v/>
      </c>
      <c r="CU196" s="409" t="str">
        <f>IF(AND('[1]Multi-Field'!$E$39=[1]Lists!BF196,'[1]Multi-Field'!$F$39="Drained"),BI196,IF(AND('[1]Multi-Field'!$E$39=[1]Lists!BF196,'[1]Multi-Field'!$F$39="undrained"),BH196,""))</f>
        <v/>
      </c>
      <c r="CV196" s="409" t="str">
        <f>IF(AND('[1]Multi-Field'!$E$40=[1]Lists!BF196,'[1]Multi-Field'!$F$40="Drained"),BI196,IF(AND('[1]Multi-Field'!$E$40=[1]Lists!BF196,'[1]Multi-Field'!$F$40="undrained"),BH196,""))</f>
        <v/>
      </c>
      <c r="CW196" s="409" t="str">
        <f>IF(AND('[1]Multi-Field'!$E$41=[1]Lists!BF196,'[1]Multi-Field'!$F$40="Drained"),BI196,IF(AND('[1]Multi-Field'!$E$40=[1]Lists!BF196,'[1]Multi-Field'!$F$40="undrained"),BH196,""))</f>
        <v/>
      </c>
      <c r="CX196" s="409" t="str">
        <f>IF(AND('[1]Multi-Field'!$E$42=[1]Lists!BF196,'[1]Multi-Field'!$F$42="Drained"),BI196,IF(AND('[1]Multi-Field'!$E$42=[1]Lists!BF196,'[1]Multi-Field'!$F$42="undrained"),BH196,""))</f>
        <v/>
      </c>
      <c r="CY196" s="409" t="str">
        <f>IF(AND('[1]Multi-Field'!$E$43=[1]Lists!BF196,'[1]Multi-Field'!$F$43="Drained"),BI196,IF(AND('[1]Multi-Field'!$E$43=[1]Lists!BF196,'[1]Multi-Field'!$F$43="undrained"),BH196,""))</f>
        <v/>
      </c>
      <c r="CZ196" s="409" t="str">
        <f>IF(AND('[1]Multi-Field'!$E$44=[1]Lists!BF196,'[1]Multi-Field'!$F$44="Drained"),BI196,IF(AND('[1]Multi-Field'!$E$44=[1]Lists!BF196,'[1]Multi-Field'!$F$44="undrained"),BH196,""))</f>
        <v/>
      </c>
      <c r="DA196" s="409" t="str">
        <f>IF(AND('[1]Multi-Field'!$E$45=[1]Lists!BF196,'[1]Multi-Field'!$F$45="Drained"),BI196,IF(AND('[1]Multi-Field'!$E$45=[1]Lists!BF196,'[1]Multi-Field'!$F$45="undrained"),BH196,""))</f>
        <v/>
      </c>
      <c r="DB196" s="409" t="str">
        <f>IF(AND('[1]Multi-Field'!$E$46=[1]Lists!BF196,'[1]Multi-Field'!$F$46="Drained"),BI196,IF(AND('[1]Multi-Field'!$E$46=[1]Lists!BF196,'[1]Multi-Field'!$F$46="undrained"),BH196,""))</f>
        <v/>
      </c>
      <c r="DC196" s="409" t="str">
        <f>IF(AND('[1]Multi-Field'!$E$47=[1]Lists!BF196,'[1]Multi-Field'!$F$47="Drained"),BI196,IF(AND('[1]Multi-Field'!$E$47=[1]Lists!BF196,'[1]Multi-Field'!$F$47="undrained"),BH196,""))</f>
        <v/>
      </c>
      <c r="DD196" s="409" t="str">
        <f>IF(AND('[1]Multi-Field'!$E$48=[1]Lists!BF196,'[1]Multi-Field'!$F$48="Drained"),BI196,IF(AND('[1]Multi-Field'!$E$48=[1]Lists!BF196,'[1]Multi-Field'!$F$48="undrained"),BH196,""))</f>
        <v/>
      </c>
      <c r="DE196" s="409" t="str">
        <f>IF(AND('[1]Multi-Field'!$E$49=[1]Lists!BF196,'[1]Multi-Field'!$F$49="Drained"),BI196,IF(AND('[1]Multi-Field'!$E$49=[1]Lists!BF196,'[1]Multi-Field'!$F$9="undrained"),BH196,""))</f>
        <v/>
      </c>
      <c r="DF196" s="409" t="str">
        <f>IF(AND('[1]Multi-Field'!$E$50=[1]Lists!BF196,'[1]Multi-Field'!$F$50="Drained"),BI196,IF(AND('[1]Multi-Field'!$E$50=[1]Lists!BF196,'[1]Multi-Field'!$F$50="undrained"),BH196,""))</f>
        <v/>
      </c>
      <c r="DG196" s="409" t="str">
        <f>IF(AND('[1]Multi-Field'!$E$51=[1]Lists!BF196,'[1]Multi-Field'!$F$51="Drained"),BI196,IF(AND('[1]Multi-Field'!$E$51=[1]Lists!BF196,'[1]Multi-Field'!$F$51="undrained"),BH196,""))</f>
        <v/>
      </c>
      <c r="DH196" s="409" t="str">
        <f>IF(AND('[1]Multi-Field'!$E$52=[1]Lists!BF196,'[1]Multi-Field'!$F$52="Drained"),BI196,IF(AND('[1]Multi-Field'!$E$52=[1]Lists!BF196,'[1]Multi-Field'!$F$52="undrained"),BH196,""))</f>
        <v/>
      </c>
      <c r="DI196" s="409" t="str">
        <f>IF(AND('[1]Multi-Field'!$E$53=[1]Lists!BF196,'[1]Multi-Field'!$F$53="Drained"),BI196,IF(AND('[1]Multi-Field'!$E$53=[1]Lists!BF196,'[1]Multi-Field'!$F$53="undrained"),BH196,""))</f>
        <v/>
      </c>
      <c r="DJ196" s="409" t="str">
        <f>IF(AND('[1]Multi-Field'!$E$54=[1]Lists!BF196,'[1]Multi-Field'!$F$54="Drained"),BI196,IF(AND('[1]Multi-Field'!$E$54=[1]Lists!BF196,'[1]Multi-Field'!$F$54="undrained"),BH196,""))</f>
        <v/>
      </c>
      <c r="DK196" s="409" t="str">
        <f>IF(AND('[1]Multi-Field'!$E$55=[1]Lists!BF196,'[1]Multi-Field'!$F$55="Drained"),BI196,IF(AND('[1]Multi-Field'!$E$55=[1]Lists!BF196,'[1]Multi-Field'!$F$55="undrained"),BH196,""))</f>
        <v/>
      </c>
      <c r="DL196" s="409" t="str">
        <f>IF(AND('[1]Multi-Field'!$E$56=[1]Lists!BF196,'[1]Multi-Field'!$F$56="Drained"),BI196,IF(AND('[1]Multi-Field'!$E$56=[1]Lists!BF196,'[1]Multi-Field'!$F$56="undrained"),BH196,""))</f>
        <v/>
      </c>
      <c r="DM196" s="409" t="str">
        <f>IF(AND('[1]Multi-Field'!$E$57=[1]Lists!BF196,'[1]Multi-Field'!$F$57="Drained"),BI196,IF(AND('[1]Multi-Field'!$E$57=[1]Lists!BF196,'[1]Multi-Field'!$F$57="undrained"),BH196,""))</f>
        <v/>
      </c>
      <c r="DN196" s="409" t="str">
        <f>IF(AND('[1]Multi-Field'!$E$58=[1]Lists!BF196,'[1]Multi-Field'!$F$58="Drained"),BI196,IF(AND('[1]Multi-Field'!$E$58=[1]Lists!BF196,'[1]Multi-Field'!$F$58="undrained"),BH196,""))</f>
        <v/>
      </c>
      <c r="DO196" s="409" t="str">
        <f>IF(AND('[1]Multi-Field'!$E$59=[1]Lists!BF196,'[1]Multi-Field'!$F$59="Drained"),BI196,IF(AND('[1]Multi-Field'!$E$59=[1]Lists!BF196,'[1]Multi-Field'!$F$59="undrained"),BH196,""))</f>
        <v/>
      </c>
      <c r="DP196" s="409" t="str">
        <f>IF(AND('[1]Multi-Field'!$E$60=[1]Lists!BF196,'[1]Multi-Field'!$F$60="Drained"),BI196,IF(AND('[1]Multi-Field'!$E$60=[1]Lists!BF196,'[1]Multi-Field'!$F$60="undrained"),BH196,""))</f>
        <v/>
      </c>
      <c r="DQ196" s="409" t="str">
        <f>IF(AND('[1]Multi-Field'!$E$61=[1]Lists!BF196,'[1]Multi-Field'!$F$61="Drained"),BI196,IF(AND('[1]Multi-Field'!$E$61=[1]Lists!BF196,'[1]Multi-Field'!$F$61="undrained"),BH196,""))</f>
        <v/>
      </c>
      <c r="DR196" s="409" t="str">
        <f>IF(AND('[1]Multi-Field'!$E$62=[1]Lists!BF196,'[1]Multi-Field'!$F$62="Drained"),BI196,IF(AND('[1]Multi-Field'!$E$62=[1]Lists!BF196,'[1]Multi-Field'!$F$62="undrained"),BH196,""))</f>
        <v/>
      </c>
      <c r="DS196" s="409" t="str">
        <f>IF(AND('[1]Multi-Field'!$E$63=[1]Lists!BF196,'[1]Multi-Field'!$F$63="Drained"),BI196,IF(AND('[1]Multi-Field'!$E$63=[1]Lists!BF196,'[1]Multi-Field'!$F$63="undrained"),BH196,""))</f>
        <v/>
      </c>
      <c r="DT196" s="409" t="str">
        <f>IF(AND('[1]Multi-Field'!$E$64=[1]Lists!BF196,'[1]Multi-Field'!$F$64="Drained"),BI196,IF(AND('[1]Multi-Field'!$E$64=[1]Lists!BF196,'[1]Multi-Field'!$F$64="undrained"),BH196,""))</f>
        <v/>
      </c>
      <c r="DU196" s="409" t="str">
        <f>IF(AND('[1]Multi-Field'!$E$65=[1]Lists!BF196,'[1]Multi-Field'!$F$65="Drained"),BI196,IF(AND('[1]Multi-Field'!$E$65=[1]Lists!BF196,'[1]Multi-Field'!$F$65="undrained"),BH196,""))</f>
        <v/>
      </c>
      <c r="DV196" s="409" t="str">
        <f>IF(AND('[1]Multi-Field'!$E$66=[1]Lists!BF196,'[1]Multi-Field'!$F$66="Drained"),BI196,IF(AND('[1]Multi-Field'!$E$66=[1]Lists!BF196,'[1]Multi-Field'!$F$66="undrained"),BH196,""))</f>
        <v/>
      </c>
      <c r="DW196" s="409" t="str">
        <f>IF(AND('[1]Multi-Field'!$E$67=[1]Lists!BF196,'[1]Multi-Field'!$F$67="Drained"),BI196,IF(AND('[1]Multi-Field'!$E$67=[1]Lists!BF196,'[1]Multi-Field'!$F$67="undrained"),BH196,""))</f>
        <v/>
      </c>
      <c r="DX196" s="409" t="str">
        <f>IF(AND('[1]Multi-Field'!$E$68=[1]Lists!BF196,'[1]Multi-Field'!$F$68="Drained"),BI196,IF(AND('[1]Multi-Field'!$E$68=[1]Lists!BF196,'[1]Multi-Field'!$F$68="undrained"),BH196,""))</f>
        <v/>
      </c>
      <c r="DY196" s="409" t="str">
        <f>IF(AND('[1]Multi-Field'!$E$69=[1]Lists!BF196,'[1]Multi-Field'!$F$69="Drained"),BI196,IF(AND('[1]Multi-Field'!$E$69=[1]Lists!BF196,'[1]Multi-Field'!$F$69="undrained"),BH196,""))</f>
        <v/>
      </c>
      <c r="DZ196" s="409" t="str">
        <f>IF(AND('[1]Multi-Field'!$E$70=[1]Lists!BF196,'[1]Multi-Field'!$F$70="Drained"),BI196,IF(AND('[1]Multi-Field'!$E$70=[1]Lists!BF196,'[1]Multi-Field'!$F$70="undrained"),BH196,""))</f>
        <v/>
      </c>
      <c r="EA196" s="409" t="str">
        <f>IF(AND('[1]Multi-Field'!$E$71=[1]Lists!BF196,'[1]Multi-Field'!$F$71="Drained"),BI196,IF(AND('[1]Multi-Field'!$E$71=[1]Lists!BF196,'[1]Multi-Field'!$F$71="undrained"),BH196,""))</f>
        <v/>
      </c>
      <c r="EB196" s="409" t="str">
        <f>IF(AND('[1]Multi-Field'!$E$72=[1]Lists!BF196,'[1]Multi-Field'!$F$72="Drained"),BI196,IF(AND('[1]Multi-Field'!$E$72=[1]Lists!BF196,'[1]Multi-Field'!$F$72="undrained"),BH196,""))</f>
        <v/>
      </c>
      <c r="EC196" s="409" t="str">
        <f>IF(AND('[1]Multi-Field'!$E$73=[1]Lists!BF196,'[1]Multi-Field'!$F$73="Drained"),BI196,IF(AND('[1]Multi-Field'!$E$73=[1]Lists!BF196,'[1]Multi-Field'!$F$73="undrained"),BH196,""))</f>
        <v/>
      </c>
      <c r="ED196" s="409" t="str">
        <f>IF(AND('[1]Multi-Field'!$E$74=[1]Lists!BF196,'[1]Multi-Field'!$F$74="Drained"),BI196,IF(AND('[1]Multi-Field'!$E$74=[1]Lists!BF196,'[1]Multi-Field'!$F$74="undrained"),BH196,""))</f>
        <v/>
      </c>
      <c r="EE196" s="409" t="str">
        <f>IF(AND('[1]Multi-Field'!$E$75=[1]Lists!BF196,'[1]Multi-Field'!$F$75="Drained"),BI196,IF(AND('[1]Multi-Field'!$E$75=[1]Lists!BF196,'[1]Multi-Field'!$F$75="undrained"),BH196,""))</f>
        <v/>
      </c>
      <c r="EF196" s="409" t="str">
        <f>IF(AND('[1]Multi-Field'!$E$76=[1]Lists!BF196,'[1]Multi-Field'!$F$76="Drained"),BI196,IF(AND('[1]Multi-Field'!$E$76=[1]Lists!BF196,'[1]Multi-Field'!$F$6="undrained"),BH196,""))</f>
        <v/>
      </c>
      <c r="EG196" s="409" t="str">
        <f>IF(AND('[1]Multi-Field'!$E$77=[1]Lists!BF196,'[1]Multi-Field'!$F$77="Drained"),BI196,IF(AND('[1]Multi-Field'!$E$77=[1]Lists!BF196,'[1]Multi-Field'!$F$77="undrained"),BH196,""))</f>
        <v/>
      </c>
      <c r="EH196" s="409" t="str">
        <f>IF(AND('[1]Multi-Field'!$E$78=[1]Lists!BF196,'[1]Multi-Field'!$F$78="Drained"),BI196,IF(AND('[1]Multi-Field'!$E$78=[1]Lists!BF196,'[1]Multi-Field'!$F$78="undrained"),BH196,""))</f>
        <v/>
      </c>
      <c r="EI196" s="409" t="str">
        <f>IF(AND('[1]Multi-Field'!$E$79=[1]Lists!BF196,'[1]Multi-Field'!$F$79="Drained"),BI196,IF(AND('[1]Multi-Field'!$E$79=[1]Lists!BF196,'[1]Multi-Field'!$F$79="undrained"),BH196,""))</f>
        <v/>
      </c>
      <c r="EJ196" s="409" t="str">
        <f>IF(AND('[1]Multi-Field'!$E$80=[1]Lists!BF196,'[1]Multi-Field'!$F$80="Drained"),BI196,IF(AND('[1]Multi-Field'!$E$80=[1]Lists!BF196,'[1]Multi-Field'!$F$80="undrained"),BH196,""))</f>
        <v/>
      </c>
      <c r="EK196" s="409" t="str">
        <f>IF(AND('[1]Multi-Field'!$E$81=[1]Lists!BF196,'[1]Multi-Field'!$F$81="Drained"),BI196,IF(AND('[1]Multi-Field'!$E$81=[1]Lists!BF196,'[1]Multi-Field'!$F$81="undrained"),BH196,""))</f>
        <v/>
      </c>
      <c r="EL196" s="409" t="str">
        <f>IF(AND('[1]Multi-Field'!$E$82=[1]Lists!BF196,'[1]Multi-Field'!$F$82="Drained"),BI196,IF(AND('[1]Multi-Field'!$E$82=[1]Lists!BF196,'[1]Multi-Field'!$F$82="undrained"),BH196,""))</f>
        <v/>
      </c>
      <c r="EM196" s="409" t="str">
        <f>IF(AND('[1]Multi-Field'!$E$83=[1]Lists!BF196,'[1]Multi-Field'!$F$83="Drained"),BI196,IF(AND('[1]Multi-Field'!$E$83=[1]Lists!BF196,'[1]Multi-Field'!$F$83="undrained"),BH196,""))</f>
        <v/>
      </c>
      <c r="EN196" s="409" t="str">
        <f>IF(AND('[1]Multi-Field'!$E$84=[1]Lists!BF196,'[1]Multi-Field'!$F$84="Drained"),BI196,IF(AND('[1]Multi-Field'!$E$84=[1]Lists!BF196,'[1]Multi-Field'!$F$84="undrained"),BH196,""))</f>
        <v/>
      </c>
      <c r="EO196" s="409" t="str">
        <f>IF(AND('[1]Multi-Field'!$E$85=[1]Lists!BF196,'[1]Multi-Field'!$F$85="Drained"),BI196,IF(AND('[1]Multi-Field'!$E$85=[1]Lists!BF196,'[1]Multi-Field'!$F$85="undrained"),BH196,""))</f>
        <v/>
      </c>
      <c r="EP196" s="409" t="str">
        <f>IF(AND('[1]Multi-Field'!$E$86=[1]Lists!BF196,'[1]Multi-Field'!$F$86="Drained"),BI196,IF(AND('[1]Multi-Field'!$E$86=[1]Lists!BF196,'[1]Multi-Field'!$F$86="undrained"),BH196,""))</f>
        <v/>
      </c>
      <c r="EQ196" s="409" t="str">
        <f>IF(AND('[1]Multi-Field'!$E$87=[1]Lists!BF196,'[1]Multi-Field'!$F$87="Drained"),BI196,IF(AND('[1]Multi-Field'!$E$87=[1]Lists!BF196,'[1]Multi-Field'!$F$87="undrained"),BH196,""))</f>
        <v/>
      </c>
      <c r="ER196" s="409" t="str">
        <f>IF(AND('[1]Multi-Field'!$E$88=[1]Lists!BF196,'[1]Multi-Field'!$F$88="Drained"),BI196,IF(AND('[1]Multi-Field'!$E$88=[1]Lists!BF196,'[1]Multi-Field'!$F$88="undrained"),BH196,""))</f>
        <v/>
      </c>
      <c r="ES196" s="409" t="str">
        <f>IF(AND('[1]Multi-Field'!$E$89=[1]Lists!BF196,'[1]Multi-Field'!$F$89="Drained"),BI196,IF(AND('[1]Multi-Field'!$E$89=[1]Lists!BF196,'[1]Multi-Field'!$F$89="undrained"),BH196,""))</f>
        <v/>
      </c>
      <c r="ET196" s="409" t="str">
        <f>IF(AND('[1]Multi-Field'!$E$90=[1]Lists!BF196,'[1]Multi-Field'!$F$90="Drained"),BI196,IF(AND('[1]Multi-Field'!$E$90=[1]Lists!BF196,'[1]Multi-Field'!$F$90="undrained"),BH196,""))</f>
        <v/>
      </c>
      <c r="EU196" s="409" t="str">
        <f>IF(AND('[1]Multi-Field'!$E$91=[1]Lists!BF196,'[1]Multi-Field'!$F$91="Drained"),BI196,IF(AND('[1]Multi-Field'!$E$91=[1]Lists!BF196,'[1]Multi-Field'!$F$91="undrained"),BH196,""))</f>
        <v/>
      </c>
      <c r="EV196" s="409" t="str">
        <f>IF(AND('[1]Multi-Field'!$E$92=[1]Lists!BF196,'[1]Multi-Field'!$F$92="Drained"),BI196,IF(AND('[1]Multi-Field'!$E$92=[1]Lists!BF196,'[1]Multi-Field'!$F$92="undrained"),BH196,""))</f>
        <v/>
      </c>
      <c r="EW196" s="409" t="str">
        <f>IF(AND('[1]Multi-Field'!$E$93=[1]Lists!BF196,'[1]Multi-Field'!$F$93="Drained"),BI196,IF(AND('[1]Multi-Field'!$E$93=[1]Lists!BF196,'[1]Multi-Field'!$F$93="undrained"),BH196,""))</f>
        <v/>
      </c>
      <c r="EX196" s="409" t="str">
        <f>IF(AND('[1]Multi-Field'!$E$94=[1]Lists!BF196,'[1]Multi-Field'!$F$94="Drained"),BI196,IF(AND('[1]Multi-Field'!$E$94=[1]Lists!BF196,'[1]Multi-Field'!$F$94="undrained"),BH196,""))</f>
        <v/>
      </c>
      <c r="EY196" s="409" t="str">
        <f>IF(AND('[1]Multi-Field'!$E$95=[1]Lists!BF196,'[1]Multi-Field'!$F$95="Drained"),BI196,IF(AND('[1]Multi-Field'!$E$95=[1]Lists!BF196,'[1]Multi-Field'!$F$95="undrained"),BH196,""))</f>
        <v/>
      </c>
      <c r="EZ196" s="409" t="str">
        <f>IF(AND('[1]Multi-Field'!$E$96=[1]Lists!BF196,'[1]Multi-Field'!$F$96="Drained"),BI196,IF(AND('[1]Multi-Field'!$E$96=[1]Lists!BF196,'[1]Multi-Field'!$F$96="undrained"),BH196,""))</f>
        <v/>
      </c>
      <c r="FA196" s="409" t="str">
        <f>IF(AND('[1]Multi-Field'!$E$97=[1]Lists!BF196,'[1]Multi-Field'!$F$97="Drained"),BI196,IF(AND('[1]Multi-Field'!$E$97=[1]Lists!BF196,'[1]Multi-Field'!$F$97="undrained"),BH196,""))</f>
        <v/>
      </c>
      <c r="FB196" s="409" t="str">
        <f>IF(AND('[1]Multi-Field'!$E$98=[1]Lists!BF196,'[1]Multi-Field'!$F$98="Drained"),BI196,IF(AND('[1]Multi-Field'!$E$98=[1]Lists!BF196,'[1]Multi-Field'!$F$98="undrained"),BH196,""))</f>
        <v/>
      </c>
      <c r="FC196" s="409" t="str">
        <f>IF(AND('[1]Multi-Field'!$E$99=[1]Lists!BF196,'[1]Multi-Field'!$F$99="Drained"),BI196,IF(AND('[1]Multi-Field'!$E$99=[1]Lists!BF196,'[1]Multi-Field'!$F$99="undrained"),BH196,""))</f>
        <v/>
      </c>
      <c r="FD196" s="409" t="str">
        <f>IF(AND('[1]Multi-Field'!$E$100=[1]Lists!BF196,'[1]Multi-Field'!$F$100="Drained"),BI196,IF(AND('[1]Multi-Field'!$E$100=[1]Lists!BF196,'[1]Multi-Field'!$F$100="undrained"),BH196,""))</f>
        <v/>
      </c>
      <c r="FE196" s="409" t="str">
        <f>IF(AND('[1]Multi-Field'!$E$101=[1]Lists!BF196,'[1]Multi-Field'!$F$101="Drained"),BI196,IF(AND('[1]Multi-Field'!$E$101=[1]Lists!BF196,'[1]Multi-Field'!$F$101="undrained"),BH196,""))</f>
        <v/>
      </c>
      <c r="FF196" s="409" t="str">
        <f>IF(AND('[1]Multi-Field'!$E$102=[1]Lists!BF196,'[1]Multi-Field'!$F$102="Drained"),BI196,IF(AND('[1]Multi-Field'!$E$102=[1]Lists!BF196,'[1]Multi-Field'!$F$102="undrained"),BH196,""))</f>
        <v/>
      </c>
      <c r="FG196" s="409" t="str">
        <f>IF(AND('[1]Multi-Field'!$E$103=[1]Lists!BF196,'[1]Multi-Field'!$F$103="Drained"),BI196,IF(AND('[1]Multi-Field'!$E$103=[1]Lists!BF196,'[1]Multi-Field'!$F$103="undrained"),BH196,""))</f>
        <v/>
      </c>
      <c r="FH196" s="409" t="str">
        <f>IF(AND('[1]Multi-Field'!$E$104=[1]Lists!BF196,'[1]Multi-Field'!$F$104="Drained"),BI196,IF(AND('[1]Multi-Field'!$E$104=[1]Lists!BF196,'[1]Multi-Field'!$F$104="undrained"),BH196,""))</f>
        <v/>
      </c>
      <c r="FI196" s="409" t="str">
        <f>IF(AND('[1]Multi-Field'!$E$105=[1]Lists!BF196,'[1]Multi-Field'!$F$105="Drained"),BI196,IF(AND('[1]Multi-Field'!$E$105=[1]Lists!BF196,'[1]Multi-Field'!$F$105="undrained"),BH196,""))</f>
        <v/>
      </c>
      <c r="FJ196" s="409" t="str">
        <f>IF(AND('[1]Multi-Field'!$E$106=[1]Lists!BF196,'[1]Multi-Field'!$F$106="Drained"),BI196,IF(AND('[1]Multi-Field'!$E$106=[1]Lists!BF196,'[1]Multi-Field'!$F$106="undrained"),BH196,""))</f>
        <v/>
      </c>
      <c r="FK196" s="409" t="str">
        <f>IF(AND('[1]Multi-Field'!$E$107=[1]Lists!BF196,'[1]Multi-Field'!$F$107="Drained"),BI196,IF(AND('[1]Multi-Field'!$E$107=[1]Lists!BF196,'[1]Multi-Field'!$F$107="undrained"),BH196,""))</f>
        <v/>
      </c>
      <c r="FL196" s="409" t="str">
        <f>IF(AND('[1]Multi-Field'!$E$108=[1]Lists!BF196,'[1]Multi-Field'!$F$108="Drained"),BI196,IF(AND('[1]Multi-Field'!$E$108=[1]Lists!BF196,'[1]Multi-Field'!$F$108="undrained"),BH196,""))</f>
        <v/>
      </c>
      <c r="FM196" s="409" t="str">
        <f>IF(AND('[1]Multi-Field'!$E$109=[1]Lists!BF196,'[1]Multi-Field'!$F$109="Drained"),BI196,IF(AND('[1]Multi-Field'!$E$109=[1]Lists!BF196,'[1]Multi-Field'!$F$109="undrained"),BH196,""))</f>
        <v/>
      </c>
      <c r="FN196" s="409" t="str">
        <f>IF(AND('[1]Multi-Field'!$E$110=[1]Lists!BF196,'[1]Multi-Field'!$F$110="Drained"),BI196,IF(AND('[1]Multi-Field'!$E$110=[1]Lists!BF196,'[1]Multi-Field'!$F$110="undrained"),BH196,""))</f>
        <v/>
      </c>
      <c r="FO196" s="409" t="str">
        <f>IF(AND('[1]Multi-Field'!$E$111=[1]Lists!BF196,'[1]Multi-Field'!$F$111="Drained"),BI196,IF(AND('[1]Multi-Field'!$E$111=[1]Lists!BF196,'[1]Multi-Field'!$F$111="undrained"),BH196,""))</f>
        <v/>
      </c>
      <c r="FP196" s="409" t="str">
        <f>IF(AND('[1]Multi-Field'!$E$112=[1]Lists!BF196,'[1]Multi-Field'!$F$112="Drained"),BI196,IF(AND('[1]Multi-Field'!$E$112=[1]Lists!BF196,'[1]Multi-Field'!$F$112="undrained"),BH196,""))</f>
        <v/>
      </c>
      <c r="FQ196" s="409" t="str">
        <f>IF(AND('[1]Multi-Field'!$E$113=[1]Lists!BF196,'[1]Multi-Field'!$F$113="Drained"),BI196,IF(AND('[1]Multi-Field'!$E$113=[1]Lists!BF196,'[1]Multi-Field'!$F$113="undrained"),BH196,""))</f>
        <v/>
      </c>
      <c r="FR196" s="409" t="str">
        <f>IF(AND('[1]Multi-Field'!$E$114=[1]Lists!BF196,'[1]Multi-Field'!$F$114="Drained"),BI196,IF(AND('[1]Multi-Field'!$E$114=[1]Lists!BF196,'[1]Multi-Field'!$F$114="undrained"),BH196,""))</f>
        <v/>
      </c>
      <c r="FS196" s="409" t="str">
        <f>IF(AND('[1]Multi-Field'!$E$115=[1]Lists!BF196,'[1]Multi-Field'!$F$115="Drained"),BI196,IF(AND('[1]Multi-Field'!$E$115=[1]Lists!BF196,'[1]Multi-Field'!$F$115="undrained"),BH196,""))</f>
        <v/>
      </c>
      <c r="FT196" s="409" t="str">
        <f>IF(AND('[1]Multi-Field'!$E$116=[1]Lists!BF196,'[1]Multi-Field'!$F$116="Drained"),BI196,IF(AND('[1]Multi-Field'!$E$116=[1]Lists!BF196,'[1]Multi-Field'!$F$116="undrained"),BH196,""))</f>
        <v/>
      </c>
      <c r="FU196" s="409" t="str">
        <f>IF(AND('[1]Multi-Field'!$E$117=[1]Lists!BF196,'[1]Multi-Field'!$F$117="Drained"),BI196,IF(AND('[1]Multi-Field'!$E$117=[1]Lists!BF196,'[1]Multi-Field'!$F$117="undrained"),BH196,""))</f>
        <v/>
      </c>
      <c r="FV196" s="409" t="str">
        <f>IF(AND('[1]Multi-Field'!$E$118=[1]Lists!BF196,'[1]Multi-Field'!$F$118="Drained"),BI196,IF(AND('[1]Multi-Field'!$E$118=[1]Lists!BF196,'[1]Multi-Field'!$F$118="undrained"),BH196,""))</f>
        <v/>
      </c>
      <c r="FW196" s="409" t="str">
        <f>IF(AND('[1]Multi-Field'!$E$119=[1]Lists!BF196,'[1]Multi-Field'!$F$119="Drained"),BI196,IF(AND('[1]Multi-Field'!$E$119=[1]Lists!BF196,'[1]Multi-Field'!$F$119="undrained"),BH196,""))</f>
        <v/>
      </c>
      <c r="FX196" s="409" t="str">
        <f>IF(AND('[1]Multi-Field'!$E$120=[1]Lists!BF196,'[1]Multi-Field'!$F$120="Drained"),BI196,IF(AND('[1]Multi-Field'!$E$120=[1]Lists!BF196,'[1]Multi-Field'!$F$120="undrained"),BH196,""))</f>
        <v/>
      </c>
    </row>
    <row r="197" spans="1:180" ht="13.5" customHeight="1">
      <c r="A197" s="7" t="s">
        <v>284</v>
      </c>
      <c r="B197" s="7"/>
      <c r="C197" s="7"/>
      <c r="D197" s="8">
        <v>75</v>
      </c>
      <c r="E197" s="8">
        <f t="shared" si="39"/>
        <v>75</v>
      </c>
      <c r="F197" s="8">
        <f t="shared" si="40"/>
        <v>75</v>
      </c>
      <c r="G197" s="8">
        <v>75</v>
      </c>
      <c r="H197" s="8">
        <v>75</v>
      </c>
      <c r="I197" s="8">
        <f t="shared" si="32"/>
        <v>75</v>
      </c>
      <c r="J197" s="8">
        <f t="shared" si="33"/>
        <v>75</v>
      </c>
      <c r="K197" s="8">
        <v>75</v>
      </c>
      <c r="L197" s="8">
        <v>120</v>
      </c>
      <c r="M197" s="8">
        <f t="shared" si="41"/>
        <v>120</v>
      </c>
      <c r="N197" s="8">
        <f t="shared" si="42"/>
        <v>120</v>
      </c>
      <c r="O197" s="8">
        <v>120</v>
      </c>
      <c r="P197" s="391">
        <v>172</v>
      </c>
      <c r="Q197" s="394"/>
      <c r="R197" s="395" t="b">
        <f>IF(OR('Multi-Field'!AA174=Lists!$AC$42,'Multi-Field'!AA174=Lists!$AC$43),IF('Multi-Field'!Z174="x",(IF('Multi-Field'!AC174=Lists!$Q$11,Lists!$R$11,IF('Multi-Field'!AC174=Lists!$Q$12,Lists!$R$12,IF('Multi-Field'!AC174=Lists!$Q$13,Lists!$R$13,IF('Multi-Field'!AC174=Lists!$Q$14,Lists!$R$14))))),IF('Multi-Field'!X174="x",(IF('Multi-Field'!AC174=Lists!$Q$11,Lists!$S$11,IF('Multi-Field'!AC174=Lists!$Q$12,Lists!$S$12,IF('Multi-Field'!AC174=Lists!$Q$13,Lists!$S$13,IF('Multi-Field'!AC174=Lists!$Q$14,Lists!$S$14))))),IF('Multi-Field'!V174="x",(IF('Multi-Field'!AC174=Lists!$Q$11,Lists!$T$11,IF('Multi-Field'!AC174=Lists!$Q$12,Lists!$T$12,IF('Multi-Field'!AC174=Lists!$Q$13,Lists!$T$13,IF('Multi-Field'!AC174=Lists!$Q$14,Lists!$T$14))))),0))))</f>
        <v>0</v>
      </c>
      <c r="S197" s="395" t="str">
        <f t="shared" si="38"/>
        <v/>
      </c>
      <c r="T197" s="395"/>
      <c r="U197" s="396"/>
      <c r="AI197" s="384">
        <f>'[1]Multi-Field'!B193</f>
        <v>0</v>
      </c>
      <c r="AJ197" s="387" t="str">
        <f>IF(OR('[1]Multi-Field'!Q37=[1]Lists!$AC$42,'[1]Multi-Field'!Q37=[1]Lists!$AC$43),"x","")</f>
        <v/>
      </c>
      <c r="AK197" s="387" t="str">
        <f>IF(OR('[1]Multi-Field'!Q37=[1]Lists!$AC$6,'[1]Multi-Field'!Q37=$AC$2,'[1]Multi-Field'!Q37=$AC$4),"x","")</f>
        <v/>
      </c>
      <c r="AL197" s="387" t="str">
        <f>IF(OR('[1]Multi-Field'!Q37=[1]Lists!$AC$7,'[1]Multi-Field'!Q37=$AC$3,'[1]Multi-Field'!Q37=$AC$5),"x","")</f>
        <v/>
      </c>
      <c r="AM197" s="387" t="str">
        <f>IF(OR('[1]Multi-Field'!Q37=$AC$23,'[1]Multi-Field'!Q37=$AC$13,'[1]Multi-Field'!Q37=$AC$9,'[1]Multi-Field'!Q37=$AC$19,'[1]Multi-Field'!Q37=$AC$47),"x","")</f>
        <v/>
      </c>
      <c r="AN197" s="387" t="str">
        <f>IF(OR('[1]Multi-Field'!Q37=$AC$24,'[1]Multi-Field'!Q37=$AC$14,'[1]Multi-Field'!Q37=$AC$10,'[1]Multi-Field'!Q37=$AC$22,'[1]Multi-Field'!Q37=$AC$48),"x","")</f>
        <v/>
      </c>
      <c r="AO197" s="387" t="str">
        <f>IF(OR('[1]Multi-Field'!Q37=$AC$21,'[1]Multi-Field'!Q37=$AC$28,'[1]Multi-Field'!Q37=$AC$62,'[1]Multi-Field'!Q37=$AC$102,'[1]Multi-Field'!Q37=$AC$98),"x","")</f>
        <v/>
      </c>
      <c r="AP197" s="387" t="str">
        <f>IF(OR('[1]Multi-Field'!Q37=$AC$25,'[1]Multi-Field'!Q37=$AC$63,'[1]Multi-Field'!Q37=$AC$85,'[1]Multi-Field'!Q37=$AC$87,'[1]Multi-Field'!Q37=$AC$92,'[1]Multi-Field'!Q37=$AC$93),"x","")</f>
        <v/>
      </c>
      <c r="AQ197" s="387" t="str">
        <f>IF(OR('[1]Multi-Field'!Q37=$AC$20,'[1]Multi-Field'!Q37=$AC$27,'[1]Multi-Field'!Q37=$AC$58,'[1]Multi-Field'!Q37=$AC$86,'[1]Multi-Field'!Q37=$AC$103,'[1]Multi-Field'!Q37=$AC$94),"x","")</f>
        <v/>
      </c>
      <c r="AR197" s="387" t="str">
        <f>IF(OR('[1]Multi-Field'!Q37=$AC$35,'[1]Multi-Field'!Q37=$AC$40,'[1]Multi-Field'!Q37=$AC$45,),"x","")</f>
        <v/>
      </c>
      <c r="AS197" s="387" t="str">
        <f>IF(OR('[1]Multi-Field'!Q37=$AC$36,'[1]Multi-Field'!Q37=$AC$41,'[1]Multi-Field'!Q37=$AC$46,),"x","")</f>
        <v>x</v>
      </c>
      <c r="AT197" s="387" t="str">
        <f>IF(OR('[1]Multi-Field'!Q37=$AC$52,'[1]Multi-Field'!Q37=$AC$53,'[1]Multi-Field'!Q37=$AC$54,'[1]Multi-Field'!Q37=$AC$55,'[1]Multi-Field'!Q37=$AC$68,'[1]Multi-Field'!Q37=$AC$69,'[1]Multi-Field'!Q37=$AC$74,'[1]Multi-Field'!Q37=$AC$71,'[1]Multi-Field'!Q37=$AC$70),"x","")</f>
        <v/>
      </c>
      <c r="AU197" s="387" t="str">
        <f>IF('[1]Multi-Field'!Q37=$AC$72,"x","")</f>
        <v/>
      </c>
      <c r="AV197" s="387" t="str">
        <f>IF('[1]Multi-Field'!Q37=$AC$73,"x","")</f>
        <v/>
      </c>
      <c r="AW197" s="387" t="str">
        <f>IF('[1]Multi-Field'!Q37=$AC$83,"x","")</f>
        <v/>
      </c>
      <c r="AX197" s="387" t="str">
        <f>IF('[1]Multi-Field'!Q37=$AC$84,"x","")</f>
        <v/>
      </c>
      <c r="AY197" s="387" t="str">
        <f>IF('[1]Multi-Field'!Q37=$AC$97,"x","")</f>
        <v/>
      </c>
      <c r="AZ197" s="387" t="str">
        <f>IF('[1]Multi-Field'!Q37=$AC$99,"x","")</f>
        <v/>
      </c>
      <c r="BA197" s="387" t="str">
        <f>IF('[1]Multi-Field'!Q37=$AC$104,"x","")</f>
        <v/>
      </c>
      <c r="BB197" s="387" t="str">
        <f>IF('[1]Multi-Field'!Q37=$AC$105,"x","")</f>
        <v/>
      </c>
      <c r="BC197" s="388"/>
      <c r="BF197" s="411" t="s">
        <v>1363</v>
      </c>
      <c r="BG197" s="412">
        <v>3</v>
      </c>
      <c r="BH197" s="412">
        <v>4</v>
      </c>
      <c r="BI197" s="412">
        <v>4</v>
      </c>
      <c r="BJ197" s="409" t="e">
        <f>IF(AND('[1]Single Field'!#REF!=[1]Lists!BF197,'[1]Single Field'!#REF!="Drained"),"x",IF(AND('[1]Single Field'!#REF!=[1]Lists!BF197,'[1]Single Field'!#REF!="Undrained"),O,""))</f>
        <v>#REF!</v>
      </c>
      <c r="BK197" s="409" t="str">
        <f>IF(AND('[1]Multi-Field'!$E$3=[1]Lists!BF197,'[1]Multi-Field'!$F$3="Drained"),BI197,IF(AND('[1]Multi-Field'!$E$3=BF197,'[1]Multi-Field'!$F$3="undrained"),BH197,""))</f>
        <v/>
      </c>
      <c r="BL197" s="409" t="str">
        <f>IF(AND('[1]Multi-Field'!$E$4=BF197,'[1]Multi-Field'!$F$4="Drained"),BI197,IF(AND('[1]Multi-Field'!$E$4=BF197,'[1]Multi-Field'!$F$4="undrained"),BH197,""))</f>
        <v/>
      </c>
      <c r="BM197" s="409" t="str">
        <f>IF(AND('[1]Multi-Field'!$E$5=BF197,'[1]Multi-Field'!$F$5="Drained"),BI197,IF(AND('[1]Multi-Field'!$E$5=BF197,'[1]Multi-Field'!$F$5="undrained"),BH197,""))</f>
        <v/>
      </c>
      <c r="BN197" s="409" t="str">
        <f>IF(AND('[1]Multi-Field'!$E$6=BF197,'[1]Multi-Field'!$F$6="Drained"),BI197,IF(AND('[1]Multi-Field'!$E$6=BF197,'[1]Multi-Field'!$F$6="undrained"),BH197,""))</f>
        <v/>
      </c>
      <c r="BO197" s="409" t="str">
        <f>IF(AND('[1]Multi-Field'!$E$7=BF197,'[1]Multi-Field'!$F$7="Drained"),BI197,IF(AND('[1]Multi-Field'!$E$7=BF197,'[1]Multi-Field'!$F$7="undrained"),BH197,""))</f>
        <v/>
      </c>
      <c r="BP197" s="409" t="str">
        <f>IF(AND('[1]Multi-Field'!$E$8=BF197,'[1]Multi-Field'!$F$8="Drained"),BI197,IF(AND('[1]Multi-Field'!$E$8=BF197,'[1]Multi-Field'!$F$8="undrained"),BH197,""))</f>
        <v/>
      </c>
      <c r="BQ197" s="409" t="str">
        <f>IF(AND('[1]Multi-Field'!$E$9=BF197,'[1]Multi-Field'!$F$9="Drained"),BI197,IF(AND('[1]Multi-Field'!$E$9=BF197,'[1]Multi-Field'!$F$9="undrained"),BH197,""))</f>
        <v/>
      </c>
      <c r="BR197" s="409" t="str">
        <f>IF(AND('[1]Multi-Field'!$E$10=BF197,'[1]Multi-Field'!$F$10="Drained"),BI197,IF(AND('[1]Multi-Field'!$E$10=BF197,'[1]Multi-Field'!$F$10="undrained"),BH197,""))</f>
        <v/>
      </c>
      <c r="BS197" s="409" t="str">
        <f>IF(AND('[1]Multi-Field'!$E$11=BF197,'[1]Multi-Field'!$F$11="Drained"),BI197,IF(AND('[1]Multi-Field'!$E$11=BF197,'[1]Multi-Field'!$F$11="undrained"),BH197,""))</f>
        <v/>
      </c>
      <c r="BT197" s="409" t="str">
        <f>IF(AND('[1]Multi-Field'!$E$12=BF197,'[1]Multi-Field'!$F$12="Drained"),BI197,IF(AND('[1]Multi-Field'!$E$12=BF197,'[1]Multi-Field'!$F$12="undrained"),BH197,""))</f>
        <v/>
      </c>
      <c r="BU197" s="409" t="str">
        <f>IF(AND('[1]Multi-Field'!$E$13=BF197,'[1]Multi-Field'!$F$13="Drained"),BI197,IF(AND('[1]Multi-Field'!$E$3=BF197,'[1]Multi-Field'!$F$13="undrained"),BH197,""))</f>
        <v/>
      </c>
      <c r="BV197" s="409" t="str">
        <f>IF(AND('[1]Multi-Field'!$E$14=BF197,'[1]Multi-Field'!$F$14="Drained"),BI197,IF(AND('[1]Multi-Field'!$E$14=BF197,'[1]Multi-Field'!$F$14="undrained"),BH197,""))</f>
        <v/>
      </c>
      <c r="BW197" s="409" t="str">
        <f>IF(AND('[1]Multi-Field'!$E$15=BF197,'[1]Multi-Field'!$F$15="Drained"),BI197,IF(AND('[1]Multi-Field'!$E$15=BF197,'[1]Multi-Field'!$F$15="undrained"),BH197,""))</f>
        <v/>
      </c>
      <c r="BX197" s="409" t="str">
        <f>IF(AND('[1]Multi-Field'!$E$16=[1]Lists!BF197,'[1]Multi-Field'!$F$16="Drained"),BI197,IF(AND('[1]Multi-Field'!$E$16=[1]Lists!BF197,'[1]Multi-Field'!$F$16="undrained"),BH197,""))</f>
        <v/>
      </c>
      <c r="BY197" s="409" t="str">
        <f>IF(AND('[1]Multi-Field'!$E$17=[1]Lists!BF197,'[1]Multi-Field'!$F$17="Drained"),BI197,IF(AND('[1]Multi-Field'!$E$17=[1]Lists!BF197,'[1]Multi-Field'!$F$17="undrained"),BH197,""))</f>
        <v/>
      </c>
      <c r="BZ197" s="409" t="str">
        <f>IF(AND('[1]Multi-Field'!$E$18=[1]Lists!BF197,'[1]Multi-Field'!$F$18="Drained"),BI197,IF(AND('[1]Multi-Field'!$E$18=[1]Lists!BF197,'[1]Multi-Field'!$F$18="undrained"),BH197,""))</f>
        <v/>
      </c>
      <c r="CA197" s="409" t="str">
        <f>IF(AND('[1]Multi-Field'!$E$19=[1]Lists!BF197,'[1]Multi-Field'!$F$19="Drained"),BI197,IF(AND('[1]Multi-Field'!$E$19=[1]Lists!BF197,'[1]Multi-Field'!$F$19="undrained"),BH197,""))</f>
        <v/>
      </c>
      <c r="CB197" s="409" t="str">
        <f>IF(AND('[1]Multi-Field'!$E$20=[1]Lists!BF197,'[1]Multi-Field'!$F$20="Drained"),BI197,IF(AND('[1]Multi-Field'!$E$20=[1]Lists!BF197,'[1]Multi-Field'!$F$20="undrained"),BH197,""))</f>
        <v/>
      </c>
      <c r="CC197" s="409" t="str">
        <f>IF(AND('[1]Multi-Field'!$E$21=[1]Lists!BF197,'[1]Multi-Field'!$F$21="Drained"),BI197,IF(AND('[1]Multi-Field'!$E$21=[1]Lists!BF197,'[1]Multi-Field'!$F$21="undrained"),BH197,""))</f>
        <v/>
      </c>
      <c r="CD197" s="409" t="str">
        <f>IF(AND('[1]Multi-Field'!$E$22=[1]Lists!BF197,'[1]Multi-Field'!$F$22="Drained"),BI197,IF(AND('[1]Multi-Field'!$E$22=[1]Lists!BF197,'[1]Multi-Field'!$F$22="undrained"),BH197,""))</f>
        <v/>
      </c>
      <c r="CE197" s="409" t="str">
        <f>IF(AND('[1]Multi-Field'!$E$23=[1]Lists!BF197,'[1]Multi-Field'!$F$23="Drained"),BI197,IF(AND('[1]Multi-Field'!$E$23=[1]Lists!BF197,'[1]Multi-Field'!$F$23="undrained"),BH197,""))</f>
        <v/>
      </c>
      <c r="CF197" s="409" t="str">
        <f>IF(AND('[1]Multi-Field'!$E$24=[1]Lists!BF197,'[1]Multi-Field'!$F$24="Drained"),BI197,IF(AND('[1]Multi-Field'!$E$24=[1]Lists!BF197,'[1]Multi-Field'!$F$24="undrained"),BH197,""))</f>
        <v/>
      </c>
      <c r="CG197" s="409" t="str">
        <f>IF(AND('[1]Multi-Field'!$E$25=[1]Lists!BF197,'[1]Multi-Field'!$F$25="Drained"),BI197,IF(AND('[1]Multi-Field'!$E$25=[1]Lists!BF197,'[1]Multi-Field'!$F$25="undrained"),BH197,""))</f>
        <v/>
      </c>
      <c r="CH197" s="409" t="str">
        <f>IF(AND('[1]Multi-Field'!$E$26=[1]Lists!BF197,'[1]Multi-Field'!$F$26="Drained"),BI197,IF(AND('[1]Multi-Field'!$E$26=[1]Lists!BF197,'[1]Multi-Field'!$F$26="undrained"),BH197,""))</f>
        <v/>
      </c>
      <c r="CI197" s="409" t="str">
        <f>IF(AND('[1]Multi-Field'!$E$27=[1]Lists!BF197,'[1]Multi-Field'!$F$27="Drained"),BI197,IF(AND('[1]Multi-Field'!$E$27=[1]Lists!BF197,'[1]Multi-Field'!$F$27="undrained"),BH197,""))</f>
        <v/>
      </c>
      <c r="CJ197" s="409" t="str">
        <f>IF(AND('[1]Multi-Field'!$E$28=[1]Lists!BF197,'[1]Multi-Field'!$F$28="Drained"),BI197,IF(AND('[1]Multi-Field'!$E$28=[1]Lists!BF197,'[1]Multi-Field'!$F$28="undrained"),BH197,""))</f>
        <v/>
      </c>
      <c r="CK197" s="409" t="str">
        <f>IF(AND('[1]Multi-Field'!$E$29=[1]Lists!BF197,'[1]Multi-Field'!$F$29="Drained"),BI197,IF(AND('[1]Multi-Field'!$E$29=[1]Lists!BF197,'[1]Multi-Field'!$F$29="undrained"),BH197,""))</f>
        <v/>
      </c>
      <c r="CL197" s="409" t="str">
        <f>IF(AND('[1]Multi-Field'!$E$30=[1]Lists!BF197,'[1]Multi-Field'!$F$30="Drained"),BI197,IF(AND('[1]Multi-Field'!$E$30=[1]Lists!BF197,'[1]Multi-Field'!$F$30="undrained"),BH197,""))</f>
        <v/>
      </c>
      <c r="CM197" s="409" t="str">
        <f>IF(AND('[1]Multi-Field'!$E$31=[1]Lists!BF197,'[1]Multi-Field'!$F$31="Drained"),BI197,IF(AND('[1]Multi-Field'!$E$31=[1]Lists!BF197,'[1]Multi-Field'!$F$31="undrained"),BH197,""))</f>
        <v/>
      </c>
      <c r="CN197" s="409" t="str">
        <f>IF(AND('[1]Multi-Field'!$E$32=[1]Lists!BF197,'[1]Multi-Field'!$F$32="Drained"),BI197,IF(AND('[1]Multi-Field'!$E$32=[1]Lists!BF197,'[1]Multi-Field'!$F$32="undrained"),BH197,""))</f>
        <v/>
      </c>
      <c r="CO197" s="409" t="str">
        <f>IF(AND('[1]Multi-Field'!$E$33=[1]Lists!BF197,'[1]Multi-Field'!$F$33="Drained"),BI197,IF(AND('[1]Multi-Field'!$E$33=[1]Lists!BF197,'[1]Multi-Field'!$F$33="undrained"),BH197,""))</f>
        <v/>
      </c>
      <c r="CP197" s="409" t="str">
        <f>IF(AND('[1]Multi-Field'!$E$34=[1]Lists!BF197,'[1]Multi-Field'!$F$34="Drained"),BI197,IF(AND('[1]Multi-Field'!$E$34=[1]Lists!BF197,'[1]Multi-Field'!$F$34="undrained"),BH197,""))</f>
        <v/>
      </c>
      <c r="CQ197" s="409" t="str">
        <f>IF(AND('[1]Multi-Field'!$E$35=[1]Lists!BF197,'[1]Multi-Field'!$F$35="Drained"),BI197,IF(AND('[1]Multi-Field'!$E$35=[1]Lists!BF197,'[1]Multi-Field'!$F$35="undrained"),BH197,""))</f>
        <v/>
      </c>
      <c r="CR197" s="409" t="str">
        <f>IF(AND('[1]Multi-Field'!$E$36=[1]Lists!BF197,'[1]Multi-Field'!$F$36="Drained"),BI197,IF(AND('[1]Multi-Field'!$E$36=[1]Lists!BF197,'[1]Multi-Field'!$F$36="undrained"),BH197,""))</f>
        <v/>
      </c>
      <c r="CS197" s="409" t="str">
        <f>IF(AND('[1]Multi-Field'!$E$37=[1]Lists!BF197,'[1]Multi-Field'!$F$37="Drained"),BI197,IF(AND('[1]Multi-Field'!$E$37=[1]Lists!BF197,'[1]Multi-Field'!$F$37="undrained"),BH197,""))</f>
        <v/>
      </c>
      <c r="CT197" s="409" t="str">
        <f>IF(AND('[1]Multi-Field'!$E$38=[1]Lists!BF197,'[1]Multi-Field'!$F$38="Drained"),BI197,IF(AND('[1]Multi-Field'!$E$38=[1]Lists!BF197,'[1]Multi-Field'!$F$38="undrained"),BH197,""))</f>
        <v/>
      </c>
      <c r="CU197" s="409" t="str">
        <f>IF(AND('[1]Multi-Field'!$E$39=[1]Lists!BF197,'[1]Multi-Field'!$F$39="Drained"),BI197,IF(AND('[1]Multi-Field'!$E$39=[1]Lists!BF197,'[1]Multi-Field'!$F$39="undrained"),BH197,""))</f>
        <v/>
      </c>
      <c r="CV197" s="409" t="str">
        <f>IF(AND('[1]Multi-Field'!$E$40=[1]Lists!BF197,'[1]Multi-Field'!$F$40="Drained"),BI197,IF(AND('[1]Multi-Field'!$E$40=[1]Lists!BF197,'[1]Multi-Field'!$F$40="undrained"),BH197,""))</f>
        <v/>
      </c>
      <c r="CW197" s="409" t="str">
        <f>IF(AND('[1]Multi-Field'!$E$41=[1]Lists!BF197,'[1]Multi-Field'!$F$40="Drained"),BI197,IF(AND('[1]Multi-Field'!$E$40=[1]Lists!BF197,'[1]Multi-Field'!$F$40="undrained"),BH197,""))</f>
        <v/>
      </c>
      <c r="CX197" s="409" t="str">
        <f>IF(AND('[1]Multi-Field'!$E$42=[1]Lists!BF197,'[1]Multi-Field'!$F$42="Drained"),BI197,IF(AND('[1]Multi-Field'!$E$42=[1]Lists!BF197,'[1]Multi-Field'!$F$42="undrained"),BH197,""))</f>
        <v/>
      </c>
      <c r="CY197" s="409" t="str">
        <f>IF(AND('[1]Multi-Field'!$E$43=[1]Lists!BF197,'[1]Multi-Field'!$F$43="Drained"),BI197,IF(AND('[1]Multi-Field'!$E$43=[1]Lists!BF197,'[1]Multi-Field'!$F$43="undrained"),BH197,""))</f>
        <v/>
      </c>
      <c r="CZ197" s="409" t="str">
        <f>IF(AND('[1]Multi-Field'!$E$44=[1]Lists!BF197,'[1]Multi-Field'!$F$44="Drained"),BI197,IF(AND('[1]Multi-Field'!$E$44=[1]Lists!BF197,'[1]Multi-Field'!$F$44="undrained"),BH197,""))</f>
        <v/>
      </c>
      <c r="DA197" s="409" t="str">
        <f>IF(AND('[1]Multi-Field'!$E$45=[1]Lists!BF197,'[1]Multi-Field'!$F$45="Drained"),BI197,IF(AND('[1]Multi-Field'!$E$45=[1]Lists!BF197,'[1]Multi-Field'!$F$45="undrained"),BH197,""))</f>
        <v/>
      </c>
      <c r="DB197" s="409" t="str">
        <f>IF(AND('[1]Multi-Field'!$E$46=[1]Lists!BF197,'[1]Multi-Field'!$F$46="Drained"),BI197,IF(AND('[1]Multi-Field'!$E$46=[1]Lists!BF197,'[1]Multi-Field'!$F$46="undrained"),BH197,""))</f>
        <v/>
      </c>
      <c r="DC197" s="409" t="str">
        <f>IF(AND('[1]Multi-Field'!$E$47=[1]Lists!BF197,'[1]Multi-Field'!$F$47="Drained"),BI197,IF(AND('[1]Multi-Field'!$E$47=[1]Lists!BF197,'[1]Multi-Field'!$F$47="undrained"),BH197,""))</f>
        <v/>
      </c>
      <c r="DD197" s="409" t="str">
        <f>IF(AND('[1]Multi-Field'!$E$48=[1]Lists!BF197,'[1]Multi-Field'!$F$48="Drained"),BI197,IF(AND('[1]Multi-Field'!$E$48=[1]Lists!BF197,'[1]Multi-Field'!$F$48="undrained"),BH197,""))</f>
        <v/>
      </c>
      <c r="DE197" s="409" t="str">
        <f>IF(AND('[1]Multi-Field'!$E$49=[1]Lists!BF197,'[1]Multi-Field'!$F$49="Drained"),BI197,IF(AND('[1]Multi-Field'!$E$49=[1]Lists!BF197,'[1]Multi-Field'!$F$9="undrained"),BH197,""))</f>
        <v/>
      </c>
      <c r="DF197" s="409" t="str">
        <f>IF(AND('[1]Multi-Field'!$E$50=[1]Lists!BF197,'[1]Multi-Field'!$F$50="Drained"),BI197,IF(AND('[1]Multi-Field'!$E$50=[1]Lists!BF197,'[1]Multi-Field'!$F$50="undrained"),BH197,""))</f>
        <v/>
      </c>
      <c r="DG197" s="409" t="str">
        <f>IF(AND('[1]Multi-Field'!$E$51=[1]Lists!BF197,'[1]Multi-Field'!$F$51="Drained"),BI197,IF(AND('[1]Multi-Field'!$E$51=[1]Lists!BF197,'[1]Multi-Field'!$F$51="undrained"),BH197,""))</f>
        <v/>
      </c>
      <c r="DH197" s="409" t="str">
        <f>IF(AND('[1]Multi-Field'!$E$52=[1]Lists!BF197,'[1]Multi-Field'!$F$52="Drained"),BI197,IF(AND('[1]Multi-Field'!$E$52=[1]Lists!BF197,'[1]Multi-Field'!$F$52="undrained"),BH197,""))</f>
        <v/>
      </c>
      <c r="DI197" s="409" t="str">
        <f>IF(AND('[1]Multi-Field'!$E$53=[1]Lists!BF197,'[1]Multi-Field'!$F$53="Drained"),BI197,IF(AND('[1]Multi-Field'!$E$53=[1]Lists!BF197,'[1]Multi-Field'!$F$53="undrained"),BH197,""))</f>
        <v/>
      </c>
      <c r="DJ197" s="409" t="str">
        <f>IF(AND('[1]Multi-Field'!$E$54=[1]Lists!BF197,'[1]Multi-Field'!$F$54="Drained"),BI197,IF(AND('[1]Multi-Field'!$E$54=[1]Lists!BF197,'[1]Multi-Field'!$F$54="undrained"),BH197,""))</f>
        <v/>
      </c>
      <c r="DK197" s="409" t="str">
        <f>IF(AND('[1]Multi-Field'!$E$55=[1]Lists!BF197,'[1]Multi-Field'!$F$55="Drained"),BI197,IF(AND('[1]Multi-Field'!$E$55=[1]Lists!BF197,'[1]Multi-Field'!$F$55="undrained"),BH197,""))</f>
        <v/>
      </c>
      <c r="DL197" s="409" t="str">
        <f>IF(AND('[1]Multi-Field'!$E$56=[1]Lists!BF197,'[1]Multi-Field'!$F$56="Drained"),BI197,IF(AND('[1]Multi-Field'!$E$56=[1]Lists!BF197,'[1]Multi-Field'!$F$56="undrained"),BH197,""))</f>
        <v/>
      </c>
      <c r="DM197" s="409" t="str">
        <f>IF(AND('[1]Multi-Field'!$E$57=[1]Lists!BF197,'[1]Multi-Field'!$F$57="Drained"),BI197,IF(AND('[1]Multi-Field'!$E$57=[1]Lists!BF197,'[1]Multi-Field'!$F$57="undrained"),BH197,""))</f>
        <v/>
      </c>
      <c r="DN197" s="409" t="str">
        <f>IF(AND('[1]Multi-Field'!$E$58=[1]Lists!BF197,'[1]Multi-Field'!$F$58="Drained"),BI197,IF(AND('[1]Multi-Field'!$E$58=[1]Lists!BF197,'[1]Multi-Field'!$F$58="undrained"),BH197,""))</f>
        <v/>
      </c>
      <c r="DO197" s="409" t="str">
        <f>IF(AND('[1]Multi-Field'!$E$59=[1]Lists!BF197,'[1]Multi-Field'!$F$59="Drained"),BI197,IF(AND('[1]Multi-Field'!$E$59=[1]Lists!BF197,'[1]Multi-Field'!$F$59="undrained"),BH197,""))</f>
        <v/>
      </c>
      <c r="DP197" s="409" t="str">
        <f>IF(AND('[1]Multi-Field'!$E$60=[1]Lists!BF197,'[1]Multi-Field'!$F$60="Drained"),BI197,IF(AND('[1]Multi-Field'!$E$60=[1]Lists!BF197,'[1]Multi-Field'!$F$60="undrained"),BH197,""))</f>
        <v/>
      </c>
      <c r="DQ197" s="409" t="str">
        <f>IF(AND('[1]Multi-Field'!$E$61=[1]Lists!BF197,'[1]Multi-Field'!$F$61="Drained"),BI197,IF(AND('[1]Multi-Field'!$E$61=[1]Lists!BF197,'[1]Multi-Field'!$F$61="undrained"),BH197,""))</f>
        <v/>
      </c>
      <c r="DR197" s="409" t="str">
        <f>IF(AND('[1]Multi-Field'!$E$62=[1]Lists!BF197,'[1]Multi-Field'!$F$62="Drained"),BI197,IF(AND('[1]Multi-Field'!$E$62=[1]Lists!BF197,'[1]Multi-Field'!$F$62="undrained"),BH197,""))</f>
        <v/>
      </c>
      <c r="DS197" s="409" t="str">
        <f>IF(AND('[1]Multi-Field'!$E$63=[1]Lists!BF197,'[1]Multi-Field'!$F$63="Drained"),BI197,IF(AND('[1]Multi-Field'!$E$63=[1]Lists!BF197,'[1]Multi-Field'!$F$63="undrained"),BH197,""))</f>
        <v/>
      </c>
      <c r="DT197" s="409" t="str">
        <f>IF(AND('[1]Multi-Field'!$E$64=[1]Lists!BF197,'[1]Multi-Field'!$F$64="Drained"),BI197,IF(AND('[1]Multi-Field'!$E$64=[1]Lists!BF197,'[1]Multi-Field'!$F$64="undrained"),BH197,""))</f>
        <v/>
      </c>
      <c r="DU197" s="409" t="str">
        <f>IF(AND('[1]Multi-Field'!$E$65=[1]Lists!BF197,'[1]Multi-Field'!$F$65="Drained"),BI197,IF(AND('[1]Multi-Field'!$E$65=[1]Lists!BF197,'[1]Multi-Field'!$F$65="undrained"),BH197,""))</f>
        <v/>
      </c>
      <c r="DV197" s="409" t="str">
        <f>IF(AND('[1]Multi-Field'!$E$66=[1]Lists!BF197,'[1]Multi-Field'!$F$66="Drained"),BI197,IF(AND('[1]Multi-Field'!$E$66=[1]Lists!BF197,'[1]Multi-Field'!$F$66="undrained"),BH197,""))</f>
        <v/>
      </c>
      <c r="DW197" s="409" t="str">
        <f>IF(AND('[1]Multi-Field'!$E$67=[1]Lists!BF197,'[1]Multi-Field'!$F$67="Drained"),BI197,IF(AND('[1]Multi-Field'!$E$67=[1]Lists!BF197,'[1]Multi-Field'!$F$67="undrained"),BH197,""))</f>
        <v/>
      </c>
      <c r="DX197" s="409" t="str">
        <f>IF(AND('[1]Multi-Field'!$E$68=[1]Lists!BF197,'[1]Multi-Field'!$F$68="Drained"),BI197,IF(AND('[1]Multi-Field'!$E$68=[1]Lists!BF197,'[1]Multi-Field'!$F$68="undrained"),BH197,""))</f>
        <v/>
      </c>
      <c r="DY197" s="409" t="str">
        <f>IF(AND('[1]Multi-Field'!$E$69=[1]Lists!BF197,'[1]Multi-Field'!$F$69="Drained"),BI197,IF(AND('[1]Multi-Field'!$E$69=[1]Lists!BF197,'[1]Multi-Field'!$F$69="undrained"),BH197,""))</f>
        <v/>
      </c>
      <c r="DZ197" s="409" t="str">
        <f>IF(AND('[1]Multi-Field'!$E$70=[1]Lists!BF197,'[1]Multi-Field'!$F$70="Drained"),BI197,IF(AND('[1]Multi-Field'!$E$70=[1]Lists!BF197,'[1]Multi-Field'!$F$70="undrained"),BH197,""))</f>
        <v/>
      </c>
      <c r="EA197" s="409" t="str">
        <f>IF(AND('[1]Multi-Field'!$E$71=[1]Lists!BF197,'[1]Multi-Field'!$F$71="Drained"),BI197,IF(AND('[1]Multi-Field'!$E$71=[1]Lists!BF197,'[1]Multi-Field'!$F$71="undrained"),BH197,""))</f>
        <v/>
      </c>
      <c r="EB197" s="409" t="str">
        <f>IF(AND('[1]Multi-Field'!$E$72=[1]Lists!BF197,'[1]Multi-Field'!$F$72="Drained"),BI197,IF(AND('[1]Multi-Field'!$E$72=[1]Lists!BF197,'[1]Multi-Field'!$F$72="undrained"),BH197,""))</f>
        <v/>
      </c>
      <c r="EC197" s="409" t="str">
        <f>IF(AND('[1]Multi-Field'!$E$73=[1]Lists!BF197,'[1]Multi-Field'!$F$73="Drained"),BI197,IF(AND('[1]Multi-Field'!$E$73=[1]Lists!BF197,'[1]Multi-Field'!$F$73="undrained"),BH197,""))</f>
        <v/>
      </c>
      <c r="ED197" s="409" t="str">
        <f>IF(AND('[1]Multi-Field'!$E$74=[1]Lists!BF197,'[1]Multi-Field'!$F$74="Drained"),BI197,IF(AND('[1]Multi-Field'!$E$74=[1]Lists!BF197,'[1]Multi-Field'!$F$74="undrained"),BH197,""))</f>
        <v/>
      </c>
      <c r="EE197" s="409" t="str">
        <f>IF(AND('[1]Multi-Field'!$E$75=[1]Lists!BF197,'[1]Multi-Field'!$F$75="Drained"),BI197,IF(AND('[1]Multi-Field'!$E$75=[1]Lists!BF197,'[1]Multi-Field'!$F$75="undrained"),BH197,""))</f>
        <v/>
      </c>
      <c r="EF197" s="409" t="str">
        <f>IF(AND('[1]Multi-Field'!$E$76=[1]Lists!BF197,'[1]Multi-Field'!$F$76="Drained"),BI197,IF(AND('[1]Multi-Field'!$E$76=[1]Lists!BF197,'[1]Multi-Field'!$F$6="undrained"),BH197,""))</f>
        <v/>
      </c>
      <c r="EG197" s="409" t="str">
        <f>IF(AND('[1]Multi-Field'!$E$77=[1]Lists!BF197,'[1]Multi-Field'!$F$77="Drained"),BI197,IF(AND('[1]Multi-Field'!$E$77=[1]Lists!BF197,'[1]Multi-Field'!$F$77="undrained"),BH197,""))</f>
        <v/>
      </c>
      <c r="EH197" s="409" t="str">
        <f>IF(AND('[1]Multi-Field'!$E$78=[1]Lists!BF197,'[1]Multi-Field'!$F$78="Drained"),BI197,IF(AND('[1]Multi-Field'!$E$78=[1]Lists!BF197,'[1]Multi-Field'!$F$78="undrained"),BH197,""))</f>
        <v/>
      </c>
      <c r="EI197" s="409" t="str">
        <f>IF(AND('[1]Multi-Field'!$E$79=[1]Lists!BF197,'[1]Multi-Field'!$F$79="Drained"),BI197,IF(AND('[1]Multi-Field'!$E$79=[1]Lists!BF197,'[1]Multi-Field'!$F$79="undrained"),BH197,""))</f>
        <v/>
      </c>
      <c r="EJ197" s="409" t="str">
        <f>IF(AND('[1]Multi-Field'!$E$80=[1]Lists!BF197,'[1]Multi-Field'!$F$80="Drained"),BI197,IF(AND('[1]Multi-Field'!$E$80=[1]Lists!BF197,'[1]Multi-Field'!$F$80="undrained"),BH197,""))</f>
        <v/>
      </c>
      <c r="EK197" s="409" t="str">
        <f>IF(AND('[1]Multi-Field'!$E$81=[1]Lists!BF197,'[1]Multi-Field'!$F$81="Drained"),BI197,IF(AND('[1]Multi-Field'!$E$81=[1]Lists!BF197,'[1]Multi-Field'!$F$81="undrained"),BH197,""))</f>
        <v/>
      </c>
      <c r="EL197" s="409" t="str">
        <f>IF(AND('[1]Multi-Field'!$E$82=[1]Lists!BF197,'[1]Multi-Field'!$F$82="Drained"),BI197,IF(AND('[1]Multi-Field'!$E$82=[1]Lists!BF197,'[1]Multi-Field'!$F$82="undrained"),BH197,""))</f>
        <v/>
      </c>
      <c r="EM197" s="409" t="str">
        <f>IF(AND('[1]Multi-Field'!$E$83=[1]Lists!BF197,'[1]Multi-Field'!$F$83="Drained"),BI197,IF(AND('[1]Multi-Field'!$E$83=[1]Lists!BF197,'[1]Multi-Field'!$F$83="undrained"),BH197,""))</f>
        <v/>
      </c>
      <c r="EN197" s="409" t="str">
        <f>IF(AND('[1]Multi-Field'!$E$84=[1]Lists!BF197,'[1]Multi-Field'!$F$84="Drained"),BI197,IF(AND('[1]Multi-Field'!$E$84=[1]Lists!BF197,'[1]Multi-Field'!$F$84="undrained"),BH197,""))</f>
        <v/>
      </c>
      <c r="EO197" s="409" t="str">
        <f>IF(AND('[1]Multi-Field'!$E$85=[1]Lists!BF197,'[1]Multi-Field'!$F$85="Drained"),BI197,IF(AND('[1]Multi-Field'!$E$85=[1]Lists!BF197,'[1]Multi-Field'!$F$85="undrained"),BH197,""))</f>
        <v/>
      </c>
      <c r="EP197" s="409" t="str">
        <f>IF(AND('[1]Multi-Field'!$E$86=[1]Lists!BF197,'[1]Multi-Field'!$F$86="Drained"),BI197,IF(AND('[1]Multi-Field'!$E$86=[1]Lists!BF197,'[1]Multi-Field'!$F$86="undrained"),BH197,""))</f>
        <v/>
      </c>
      <c r="EQ197" s="409" t="str">
        <f>IF(AND('[1]Multi-Field'!$E$87=[1]Lists!BF197,'[1]Multi-Field'!$F$87="Drained"),BI197,IF(AND('[1]Multi-Field'!$E$87=[1]Lists!BF197,'[1]Multi-Field'!$F$87="undrained"),BH197,""))</f>
        <v/>
      </c>
      <c r="ER197" s="409" t="str">
        <f>IF(AND('[1]Multi-Field'!$E$88=[1]Lists!BF197,'[1]Multi-Field'!$F$88="Drained"),BI197,IF(AND('[1]Multi-Field'!$E$88=[1]Lists!BF197,'[1]Multi-Field'!$F$88="undrained"),BH197,""))</f>
        <v/>
      </c>
      <c r="ES197" s="409" t="str">
        <f>IF(AND('[1]Multi-Field'!$E$89=[1]Lists!BF197,'[1]Multi-Field'!$F$89="Drained"),BI197,IF(AND('[1]Multi-Field'!$E$89=[1]Lists!BF197,'[1]Multi-Field'!$F$89="undrained"),BH197,""))</f>
        <v/>
      </c>
      <c r="ET197" s="409" t="str">
        <f>IF(AND('[1]Multi-Field'!$E$90=[1]Lists!BF197,'[1]Multi-Field'!$F$90="Drained"),BI197,IF(AND('[1]Multi-Field'!$E$90=[1]Lists!BF197,'[1]Multi-Field'!$F$90="undrained"),BH197,""))</f>
        <v/>
      </c>
      <c r="EU197" s="409" t="str">
        <f>IF(AND('[1]Multi-Field'!$E$91=[1]Lists!BF197,'[1]Multi-Field'!$F$91="Drained"),BI197,IF(AND('[1]Multi-Field'!$E$91=[1]Lists!BF197,'[1]Multi-Field'!$F$91="undrained"),BH197,""))</f>
        <v/>
      </c>
      <c r="EV197" s="409" t="str">
        <f>IF(AND('[1]Multi-Field'!$E$92=[1]Lists!BF197,'[1]Multi-Field'!$F$92="Drained"),BI197,IF(AND('[1]Multi-Field'!$E$92=[1]Lists!BF197,'[1]Multi-Field'!$F$92="undrained"),BH197,""))</f>
        <v/>
      </c>
      <c r="EW197" s="409" t="str">
        <f>IF(AND('[1]Multi-Field'!$E$93=[1]Lists!BF197,'[1]Multi-Field'!$F$93="Drained"),BI197,IF(AND('[1]Multi-Field'!$E$93=[1]Lists!BF197,'[1]Multi-Field'!$F$93="undrained"),BH197,""))</f>
        <v/>
      </c>
      <c r="EX197" s="409" t="str">
        <f>IF(AND('[1]Multi-Field'!$E$94=[1]Lists!BF197,'[1]Multi-Field'!$F$94="Drained"),BI197,IF(AND('[1]Multi-Field'!$E$94=[1]Lists!BF197,'[1]Multi-Field'!$F$94="undrained"),BH197,""))</f>
        <v/>
      </c>
      <c r="EY197" s="409" t="str">
        <f>IF(AND('[1]Multi-Field'!$E$95=[1]Lists!BF197,'[1]Multi-Field'!$F$95="Drained"),BI197,IF(AND('[1]Multi-Field'!$E$95=[1]Lists!BF197,'[1]Multi-Field'!$F$95="undrained"),BH197,""))</f>
        <v/>
      </c>
      <c r="EZ197" s="409" t="str">
        <f>IF(AND('[1]Multi-Field'!$E$96=[1]Lists!BF197,'[1]Multi-Field'!$F$96="Drained"),BI197,IF(AND('[1]Multi-Field'!$E$96=[1]Lists!BF197,'[1]Multi-Field'!$F$96="undrained"),BH197,""))</f>
        <v/>
      </c>
      <c r="FA197" s="409" t="str">
        <f>IF(AND('[1]Multi-Field'!$E$97=[1]Lists!BF197,'[1]Multi-Field'!$F$97="Drained"),BI197,IF(AND('[1]Multi-Field'!$E$97=[1]Lists!BF197,'[1]Multi-Field'!$F$97="undrained"),BH197,""))</f>
        <v/>
      </c>
      <c r="FB197" s="409" t="str">
        <f>IF(AND('[1]Multi-Field'!$E$98=[1]Lists!BF197,'[1]Multi-Field'!$F$98="Drained"),BI197,IF(AND('[1]Multi-Field'!$E$98=[1]Lists!BF197,'[1]Multi-Field'!$F$98="undrained"),BH197,""))</f>
        <v/>
      </c>
      <c r="FC197" s="409" t="str">
        <f>IF(AND('[1]Multi-Field'!$E$99=[1]Lists!BF197,'[1]Multi-Field'!$F$99="Drained"),BI197,IF(AND('[1]Multi-Field'!$E$99=[1]Lists!BF197,'[1]Multi-Field'!$F$99="undrained"),BH197,""))</f>
        <v/>
      </c>
      <c r="FD197" s="409" t="str">
        <f>IF(AND('[1]Multi-Field'!$E$100=[1]Lists!BF197,'[1]Multi-Field'!$F$100="Drained"),BI197,IF(AND('[1]Multi-Field'!$E$100=[1]Lists!BF197,'[1]Multi-Field'!$F$100="undrained"),BH197,""))</f>
        <v/>
      </c>
      <c r="FE197" s="409" t="str">
        <f>IF(AND('[1]Multi-Field'!$E$101=[1]Lists!BF197,'[1]Multi-Field'!$F$101="Drained"),BI197,IF(AND('[1]Multi-Field'!$E$101=[1]Lists!BF197,'[1]Multi-Field'!$F$101="undrained"),BH197,""))</f>
        <v/>
      </c>
      <c r="FF197" s="409" t="str">
        <f>IF(AND('[1]Multi-Field'!$E$102=[1]Lists!BF197,'[1]Multi-Field'!$F$102="Drained"),BI197,IF(AND('[1]Multi-Field'!$E$102=[1]Lists!BF197,'[1]Multi-Field'!$F$102="undrained"),BH197,""))</f>
        <v/>
      </c>
      <c r="FG197" s="409" t="str">
        <f>IF(AND('[1]Multi-Field'!$E$103=[1]Lists!BF197,'[1]Multi-Field'!$F$103="Drained"),BI197,IF(AND('[1]Multi-Field'!$E$103=[1]Lists!BF197,'[1]Multi-Field'!$F$103="undrained"),BH197,""))</f>
        <v/>
      </c>
      <c r="FH197" s="409" t="str">
        <f>IF(AND('[1]Multi-Field'!$E$104=[1]Lists!BF197,'[1]Multi-Field'!$F$104="Drained"),BI197,IF(AND('[1]Multi-Field'!$E$104=[1]Lists!BF197,'[1]Multi-Field'!$F$104="undrained"),BH197,""))</f>
        <v/>
      </c>
      <c r="FI197" s="409" t="str">
        <f>IF(AND('[1]Multi-Field'!$E$105=[1]Lists!BF197,'[1]Multi-Field'!$F$105="Drained"),BI197,IF(AND('[1]Multi-Field'!$E$105=[1]Lists!BF197,'[1]Multi-Field'!$F$105="undrained"),BH197,""))</f>
        <v/>
      </c>
      <c r="FJ197" s="409" t="str">
        <f>IF(AND('[1]Multi-Field'!$E$106=[1]Lists!BF197,'[1]Multi-Field'!$F$106="Drained"),BI197,IF(AND('[1]Multi-Field'!$E$106=[1]Lists!BF197,'[1]Multi-Field'!$F$106="undrained"),BH197,""))</f>
        <v/>
      </c>
      <c r="FK197" s="409" t="str">
        <f>IF(AND('[1]Multi-Field'!$E$107=[1]Lists!BF197,'[1]Multi-Field'!$F$107="Drained"),BI197,IF(AND('[1]Multi-Field'!$E$107=[1]Lists!BF197,'[1]Multi-Field'!$F$107="undrained"),BH197,""))</f>
        <v/>
      </c>
      <c r="FL197" s="409" t="str">
        <f>IF(AND('[1]Multi-Field'!$E$108=[1]Lists!BF197,'[1]Multi-Field'!$F$108="Drained"),BI197,IF(AND('[1]Multi-Field'!$E$108=[1]Lists!BF197,'[1]Multi-Field'!$F$108="undrained"),BH197,""))</f>
        <v/>
      </c>
      <c r="FM197" s="409" t="str">
        <f>IF(AND('[1]Multi-Field'!$E$109=[1]Lists!BF197,'[1]Multi-Field'!$F$109="Drained"),BI197,IF(AND('[1]Multi-Field'!$E$109=[1]Lists!BF197,'[1]Multi-Field'!$F$109="undrained"),BH197,""))</f>
        <v/>
      </c>
      <c r="FN197" s="409" t="str">
        <f>IF(AND('[1]Multi-Field'!$E$110=[1]Lists!BF197,'[1]Multi-Field'!$F$110="Drained"),BI197,IF(AND('[1]Multi-Field'!$E$110=[1]Lists!BF197,'[1]Multi-Field'!$F$110="undrained"),BH197,""))</f>
        <v/>
      </c>
      <c r="FO197" s="409" t="str">
        <f>IF(AND('[1]Multi-Field'!$E$111=[1]Lists!BF197,'[1]Multi-Field'!$F$111="Drained"),BI197,IF(AND('[1]Multi-Field'!$E$111=[1]Lists!BF197,'[1]Multi-Field'!$F$111="undrained"),BH197,""))</f>
        <v/>
      </c>
      <c r="FP197" s="409" t="str">
        <f>IF(AND('[1]Multi-Field'!$E$112=[1]Lists!BF197,'[1]Multi-Field'!$F$112="Drained"),BI197,IF(AND('[1]Multi-Field'!$E$112=[1]Lists!BF197,'[1]Multi-Field'!$F$112="undrained"),BH197,""))</f>
        <v/>
      </c>
      <c r="FQ197" s="409" t="str">
        <f>IF(AND('[1]Multi-Field'!$E$113=[1]Lists!BF197,'[1]Multi-Field'!$F$113="Drained"),BI197,IF(AND('[1]Multi-Field'!$E$113=[1]Lists!BF197,'[1]Multi-Field'!$F$113="undrained"),BH197,""))</f>
        <v/>
      </c>
      <c r="FR197" s="409" t="str">
        <f>IF(AND('[1]Multi-Field'!$E$114=[1]Lists!BF197,'[1]Multi-Field'!$F$114="Drained"),BI197,IF(AND('[1]Multi-Field'!$E$114=[1]Lists!BF197,'[1]Multi-Field'!$F$114="undrained"),BH197,""))</f>
        <v/>
      </c>
      <c r="FS197" s="409" t="str">
        <f>IF(AND('[1]Multi-Field'!$E$115=[1]Lists!BF197,'[1]Multi-Field'!$F$115="Drained"),BI197,IF(AND('[1]Multi-Field'!$E$115=[1]Lists!BF197,'[1]Multi-Field'!$F$115="undrained"),BH197,""))</f>
        <v/>
      </c>
      <c r="FT197" s="409" t="str">
        <f>IF(AND('[1]Multi-Field'!$E$116=[1]Lists!BF197,'[1]Multi-Field'!$F$116="Drained"),BI197,IF(AND('[1]Multi-Field'!$E$116=[1]Lists!BF197,'[1]Multi-Field'!$F$116="undrained"),BH197,""))</f>
        <v/>
      </c>
      <c r="FU197" s="409" t="str">
        <f>IF(AND('[1]Multi-Field'!$E$117=[1]Lists!BF197,'[1]Multi-Field'!$F$117="Drained"),BI197,IF(AND('[1]Multi-Field'!$E$117=[1]Lists!BF197,'[1]Multi-Field'!$F$117="undrained"),BH197,""))</f>
        <v/>
      </c>
      <c r="FV197" s="409" t="str">
        <f>IF(AND('[1]Multi-Field'!$E$118=[1]Lists!BF197,'[1]Multi-Field'!$F$118="Drained"),BI197,IF(AND('[1]Multi-Field'!$E$118=[1]Lists!BF197,'[1]Multi-Field'!$F$118="undrained"),BH197,""))</f>
        <v/>
      </c>
      <c r="FW197" s="409" t="str">
        <f>IF(AND('[1]Multi-Field'!$E$119=[1]Lists!BF197,'[1]Multi-Field'!$F$119="Drained"),BI197,IF(AND('[1]Multi-Field'!$E$119=[1]Lists!BF197,'[1]Multi-Field'!$F$119="undrained"),BH197,""))</f>
        <v/>
      </c>
      <c r="FX197" s="409" t="str">
        <f>IF(AND('[1]Multi-Field'!$E$120=[1]Lists!BF197,'[1]Multi-Field'!$F$120="Drained"),BI197,IF(AND('[1]Multi-Field'!$E$120=[1]Lists!BF197,'[1]Multi-Field'!$F$120="undrained"),BH197,""))</f>
        <v/>
      </c>
    </row>
    <row r="198" spans="1:180" ht="13.5" customHeight="1">
      <c r="A198" s="7" t="s">
        <v>285</v>
      </c>
      <c r="B198" s="7"/>
      <c r="C198" s="7"/>
      <c r="D198" s="8">
        <v>75</v>
      </c>
      <c r="E198" s="8">
        <f t="shared" si="39"/>
        <v>75</v>
      </c>
      <c r="F198" s="8">
        <f t="shared" si="40"/>
        <v>75</v>
      </c>
      <c r="G198" s="8">
        <v>75</v>
      </c>
      <c r="H198" s="8">
        <v>70</v>
      </c>
      <c r="I198" s="8">
        <f t="shared" ref="I198:I261" si="43">ROUND((H198+(K198-H198)*1/3),0)</f>
        <v>70</v>
      </c>
      <c r="J198" s="8">
        <f t="shared" ref="J198:J261" si="44">ROUND((H198+(K198-H198)*2/3),0)</f>
        <v>70</v>
      </c>
      <c r="K198" s="8">
        <v>70</v>
      </c>
      <c r="L198" s="8">
        <v>110</v>
      </c>
      <c r="M198" s="8">
        <f t="shared" si="41"/>
        <v>110</v>
      </c>
      <c r="N198" s="8">
        <f t="shared" si="42"/>
        <v>110</v>
      </c>
      <c r="O198" s="8">
        <v>110</v>
      </c>
      <c r="P198" s="391">
        <v>173</v>
      </c>
      <c r="Q198" s="394"/>
      <c r="R198" s="395" t="b">
        <f>IF(OR('Multi-Field'!AA175=Lists!$AC$42,'Multi-Field'!AA175=Lists!$AC$43),IF('Multi-Field'!Z175="x",(IF('Multi-Field'!AC175=Lists!$Q$11,Lists!$R$11,IF('Multi-Field'!AC175=Lists!$Q$12,Lists!$R$12,IF('Multi-Field'!AC175=Lists!$Q$13,Lists!$R$13,IF('Multi-Field'!AC175=Lists!$Q$14,Lists!$R$14))))),IF('Multi-Field'!X175="x",(IF('Multi-Field'!AC175=Lists!$Q$11,Lists!$S$11,IF('Multi-Field'!AC175=Lists!$Q$12,Lists!$S$12,IF('Multi-Field'!AC175=Lists!$Q$13,Lists!$S$13,IF('Multi-Field'!AC175=Lists!$Q$14,Lists!$S$14))))),IF('Multi-Field'!V175="x",(IF('Multi-Field'!AC175=Lists!$Q$11,Lists!$T$11,IF('Multi-Field'!AC175=Lists!$Q$12,Lists!$T$12,IF('Multi-Field'!AC175=Lists!$Q$13,Lists!$T$13,IF('Multi-Field'!AC175=Lists!$Q$14,Lists!$T$14))))),0))))</f>
        <v>0</v>
      </c>
      <c r="S198" s="395" t="str">
        <f t="shared" si="38"/>
        <v/>
      </c>
      <c r="T198" s="395"/>
      <c r="U198" s="396"/>
      <c r="AI198" s="384">
        <f>'[1]Multi-Field'!B194</f>
        <v>0</v>
      </c>
      <c r="AJ198" s="387" t="str">
        <f>IF(OR('[1]Multi-Field'!Q38=[1]Lists!$AC$42,'[1]Multi-Field'!Q38=[1]Lists!$AC$43),"x","")</f>
        <v/>
      </c>
      <c r="AK198" s="387" t="str">
        <f>IF(OR('[1]Multi-Field'!Q38=[1]Lists!$AC$6,'[1]Multi-Field'!Q38=$AC$2,'[1]Multi-Field'!Q38=$AC$4),"x","")</f>
        <v/>
      </c>
      <c r="AL198" s="387" t="str">
        <f>IF(OR('[1]Multi-Field'!Q38=[1]Lists!$AC$7,'[1]Multi-Field'!Q38=$AC$3,'[1]Multi-Field'!Q38=$AC$5),"x","")</f>
        <v/>
      </c>
      <c r="AM198" s="387" t="str">
        <f>IF(OR('[1]Multi-Field'!Q38=$AC$23,'[1]Multi-Field'!Q38=$AC$13,'[1]Multi-Field'!Q38=$AC$9,'[1]Multi-Field'!Q38=$AC$19,'[1]Multi-Field'!Q38=$AC$47),"x","")</f>
        <v/>
      </c>
      <c r="AN198" s="387" t="str">
        <f>IF(OR('[1]Multi-Field'!Q38=$AC$24,'[1]Multi-Field'!Q38=$AC$14,'[1]Multi-Field'!Q38=$AC$10,'[1]Multi-Field'!Q38=$AC$22,'[1]Multi-Field'!Q38=$AC$48),"x","")</f>
        <v/>
      </c>
      <c r="AO198" s="387" t="str">
        <f>IF(OR('[1]Multi-Field'!Q38=$AC$21,'[1]Multi-Field'!Q38=$AC$28,'[1]Multi-Field'!Q38=$AC$62,'[1]Multi-Field'!Q38=$AC$102,'[1]Multi-Field'!Q38=$AC$98),"x","")</f>
        <v/>
      </c>
      <c r="AP198" s="387" t="str">
        <f>IF(OR('[1]Multi-Field'!Q38=$AC$25,'[1]Multi-Field'!Q38=$AC$63,'[1]Multi-Field'!Q38=$AC$85,'[1]Multi-Field'!Q38=$AC$87,'[1]Multi-Field'!Q38=$AC$92,'[1]Multi-Field'!Q38=$AC$93),"x","")</f>
        <v/>
      </c>
      <c r="AQ198" s="387" t="str">
        <f>IF(OR('[1]Multi-Field'!Q38=$AC$20,'[1]Multi-Field'!Q38=$AC$27,'[1]Multi-Field'!Q38=$AC$58,'[1]Multi-Field'!Q38=$AC$86,'[1]Multi-Field'!Q38=$AC$103,'[1]Multi-Field'!Q38=$AC$94),"x","")</f>
        <v/>
      </c>
      <c r="AR198" s="387" t="str">
        <f>IF(OR('[1]Multi-Field'!Q38=$AC$35,'[1]Multi-Field'!Q38=$AC$40,'[1]Multi-Field'!Q38=$AC$45,),"x","")</f>
        <v/>
      </c>
      <c r="AS198" s="387" t="str">
        <f>IF(OR('[1]Multi-Field'!Q38=$AC$36,'[1]Multi-Field'!Q38=$AC$41,'[1]Multi-Field'!Q38=$AC$46,),"x","")</f>
        <v/>
      </c>
      <c r="AT198" s="387" t="str">
        <f>IF(OR('[1]Multi-Field'!Q38=$AC$52,'[1]Multi-Field'!Q38=$AC$53,'[1]Multi-Field'!Q38=$AC$54,'[1]Multi-Field'!Q38=$AC$55,'[1]Multi-Field'!Q38=$AC$68,'[1]Multi-Field'!Q38=$AC$69,'[1]Multi-Field'!Q38=$AC$74,'[1]Multi-Field'!Q38=$AC$71,'[1]Multi-Field'!Q38=$AC$70),"x","")</f>
        <v/>
      </c>
      <c r="AU198" s="387" t="str">
        <f>IF('[1]Multi-Field'!Q38=$AC$72,"x","")</f>
        <v/>
      </c>
      <c r="AV198" s="387" t="str">
        <f>IF('[1]Multi-Field'!Q38=$AC$73,"x","")</f>
        <v/>
      </c>
      <c r="AW198" s="387" t="str">
        <f>IF('[1]Multi-Field'!Q38=$AC$83,"x","")</f>
        <v/>
      </c>
      <c r="AX198" s="387" t="str">
        <f>IF('[1]Multi-Field'!Q38=$AC$84,"x","")</f>
        <v/>
      </c>
      <c r="AY198" s="387" t="str">
        <f>IF('[1]Multi-Field'!Q38=$AC$97,"x","")</f>
        <v/>
      </c>
      <c r="AZ198" s="387" t="str">
        <f>IF('[1]Multi-Field'!Q38=$AC$99,"x","")</f>
        <v/>
      </c>
      <c r="BA198" s="387" t="str">
        <f>IF('[1]Multi-Field'!Q38=$AC$104,"x","")</f>
        <v/>
      </c>
      <c r="BB198" s="387" t="str">
        <f>IF('[1]Multi-Field'!Q38=$AC$105,"x","")</f>
        <v/>
      </c>
      <c r="BC198" s="388"/>
      <c r="BF198" s="411" t="s">
        <v>1364</v>
      </c>
      <c r="BG198" s="412">
        <v>3</v>
      </c>
      <c r="BH198" s="412">
        <v>4</v>
      </c>
      <c r="BI198" s="412">
        <v>4</v>
      </c>
      <c r="BJ198" s="409" t="e">
        <f>IF(AND('[1]Single Field'!#REF!=[1]Lists!BF198,'[1]Single Field'!#REF!="Drained"),"x",IF(AND('[1]Single Field'!#REF!=[1]Lists!BF198,'[1]Single Field'!#REF!="Undrained"),O,""))</f>
        <v>#REF!</v>
      </c>
      <c r="BK198" s="409" t="str">
        <f>IF(AND('[1]Multi-Field'!$E$3=[1]Lists!BF198,'[1]Multi-Field'!$F$3="Drained"),BI198,IF(AND('[1]Multi-Field'!$E$3=BF198,'[1]Multi-Field'!$F$3="undrained"),BH198,""))</f>
        <v/>
      </c>
      <c r="BL198" s="409" t="str">
        <f>IF(AND('[1]Multi-Field'!$E$4=BF198,'[1]Multi-Field'!$F$4="Drained"),BI198,IF(AND('[1]Multi-Field'!$E$4=BF198,'[1]Multi-Field'!$F$4="undrained"),BH198,""))</f>
        <v/>
      </c>
      <c r="BM198" s="409" t="str">
        <f>IF(AND('[1]Multi-Field'!$E$5=BF198,'[1]Multi-Field'!$F$5="Drained"),BI198,IF(AND('[1]Multi-Field'!$E$5=BF198,'[1]Multi-Field'!$F$5="undrained"),BH198,""))</f>
        <v/>
      </c>
      <c r="BN198" s="409" t="str">
        <f>IF(AND('[1]Multi-Field'!$E$6=BF198,'[1]Multi-Field'!$F$6="Drained"),BI198,IF(AND('[1]Multi-Field'!$E$6=BF198,'[1]Multi-Field'!$F$6="undrained"),BH198,""))</f>
        <v/>
      </c>
      <c r="BO198" s="409" t="str">
        <f>IF(AND('[1]Multi-Field'!$E$7=BF198,'[1]Multi-Field'!$F$7="Drained"),BI198,IF(AND('[1]Multi-Field'!$E$7=BF198,'[1]Multi-Field'!$F$7="undrained"),BH198,""))</f>
        <v/>
      </c>
      <c r="BP198" s="409" t="str">
        <f>IF(AND('[1]Multi-Field'!$E$8=BF198,'[1]Multi-Field'!$F$8="Drained"),BI198,IF(AND('[1]Multi-Field'!$E$8=BF198,'[1]Multi-Field'!$F$8="undrained"),BH198,""))</f>
        <v/>
      </c>
      <c r="BQ198" s="409" t="str">
        <f>IF(AND('[1]Multi-Field'!$E$9=BF198,'[1]Multi-Field'!$F$9="Drained"),BI198,IF(AND('[1]Multi-Field'!$E$9=BF198,'[1]Multi-Field'!$F$9="undrained"),BH198,""))</f>
        <v/>
      </c>
      <c r="BR198" s="409" t="str">
        <f>IF(AND('[1]Multi-Field'!$E$10=BF198,'[1]Multi-Field'!$F$10="Drained"),BI198,IF(AND('[1]Multi-Field'!$E$10=BF198,'[1]Multi-Field'!$F$10="undrained"),BH198,""))</f>
        <v/>
      </c>
      <c r="BS198" s="409" t="str">
        <f>IF(AND('[1]Multi-Field'!$E$11=BF198,'[1]Multi-Field'!$F$11="Drained"),BI198,IF(AND('[1]Multi-Field'!$E$11=BF198,'[1]Multi-Field'!$F$11="undrained"),BH198,""))</f>
        <v/>
      </c>
      <c r="BT198" s="409" t="str">
        <f>IF(AND('[1]Multi-Field'!$E$12=BF198,'[1]Multi-Field'!$F$12="Drained"),BI198,IF(AND('[1]Multi-Field'!$E$12=BF198,'[1]Multi-Field'!$F$12="undrained"),BH198,""))</f>
        <v/>
      </c>
      <c r="BU198" s="409" t="str">
        <f>IF(AND('[1]Multi-Field'!$E$13=BF198,'[1]Multi-Field'!$F$13="Drained"),BI198,IF(AND('[1]Multi-Field'!$E$3=BF198,'[1]Multi-Field'!$F$13="undrained"),BH198,""))</f>
        <v/>
      </c>
      <c r="BV198" s="409" t="str">
        <f>IF(AND('[1]Multi-Field'!$E$14=BF198,'[1]Multi-Field'!$F$14="Drained"),BI198,IF(AND('[1]Multi-Field'!$E$14=BF198,'[1]Multi-Field'!$F$14="undrained"),BH198,""))</f>
        <v/>
      </c>
      <c r="BW198" s="409" t="str">
        <f>IF(AND('[1]Multi-Field'!$E$15=BF198,'[1]Multi-Field'!$F$15="Drained"),BI198,IF(AND('[1]Multi-Field'!$E$15=BF198,'[1]Multi-Field'!$F$15="undrained"),BH198,""))</f>
        <v/>
      </c>
      <c r="BX198" s="409" t="str">
        <f>IF(AND('[1]Multi-Field'!$E$16=[1]Lists!BF198,'[1]Multi-Field'!$F$16="Drained"),BI198,IF(AND('[1]Multi-Field'!$E$16=[1]Lists!BF198,'[1]Multi-Field'!$F$16="undrained"),BH198,""))</f>
        <v/>
      </c>
      <c r="BY198" s="409" t="str">
        <f>IF(AND('[1]Multi-Field'!$E$17=[1]Lists!BF198,'[1]Multi-Field'!$F$17="Drained"),BI198,IF(AND('[1]Multi-Field'!$E$17=[1]Lists!BF198,'[1]Multi-Field'!$F$17="undrained"),BH198,""))</f>
        <v/>
      </c>
      <c r="BZ198" s="409" t="str">
        <f>IF(AND('[1]Multi-Field'!$E$18=[1]Lists!BF198,'[1]Multi-Field'!$F$18="Drained"),BI198,IF(AND('[1]Multi-Field'!$E$18=[1]Lists!BF198,'[1]Multi-Field'!$F$18="undrained"),BH198,""))</f>
        <v/>
      </c>
      <c r="CA198" s="409" t="str">
        <f>IF(AND('[1]Multi-Field'!$E$19=[1]Lists!BF198,'[1]Multi-Field'!$F$19="Drained"),BI198,IF(AND('[1]Multi-Field'!$E$19=[1]Lists!BF198,'[1]Multi-Field'!$F$19="undrained"),BH198,""))</f>
        <v/>
      </c>
      <c r="CB198" s="409" t="str">
        <f>IF(AND('[1]Multi-Field'!$E$20=[1]Lists!BF198,'[1]Multi-Field'!$F$20="Drained"),BI198,IF(AND('[1]Multi-Field'!$E$20=[1]Lists!BF198,'[1]Multi-Field'!$F$20="undrained"),BH198,""))</f>
        <v/>
      </c>
      <c r="CC198" s="409" t="str">
        <f>IF(AND('[1]Multi-Field'!$E$21=[1]Lists!BF198,'[1]Multi-Field'!$F$21="Drained"),BI198,IF(AND('[1]Multi-Field'!$E$21=[1]Lists!BF198,'[1]Multi-Field'!$F$21="undrained"),BH198,""))</f>
        <v/>
      </c>
      <c r="CD198" s="409" t="str">
        <f>IF(AND('[1]Multi-Field'!$E$22=[1]Lists!BF198,'[1]Multi-Field'!$F$22="Drained"),BI198,IF(AND('[1]Multi-Field'!$E$22=[1]Lists!BF198,'[1]Multi-Field'!$F$22="undrained"),BH198,""))</f>
        <v/>
      </c>
      <c r="CE198" s="409" t="str">
        <f>IF(AND('[1]Multi-Field'!$E$23=[1]Lists!BF198,'[1]Multi-Field'!$F$23="Drained"),BI198,IF(AND('[1]Multi-Field'!$E$23=[1]Lists!BF198,'[1]Multi-Field'!$F$23="undrained"),BH198,""))</f>
        <v/>
      </c>
      <c r="CF198" s="409" t="str">
        <f>IF(AND('[1]Multi-Field'!$E$24=[1]Lists!BF198,'[1]Multi-Field'!$F$24="Drained"),BI198,IF(AND('[1]Multi-Field'!$E$24=[1]Lists!BF198,'[1]Multi-Field'!$F$24="undrained"),BH198,""))</f>
        <v/>
      </c>
      <c r="CG198" s="409" t="str">
        <f>IF(AND('[1]Multi-Field'!$E$25=[1]Lists!BF198,'[1]Multi-Field'!$F$25="Drained"),BI198,IF(AND('[1]Multi-Field'!$E$25=[1]Lists!BF198,'[1]Multi-Field'!$F$25="undrained"),BH198,""))</f>
        <v/>
      </c>
      <c r="CH198" s="409" t="str">
        <f>IF(AND('[1]Multi-Field'!$E$26=[1]Lists!BF198,'[1]Multi-Field'!$F$26="Drained"),BI198,IF(AND('[1]Multi-Field'!$E$26=[1]Lists!BF198,'[1]Multi-Field'!$F$26="undrained"),BH198,""))</f>
        <v/>
      </c>
      <c r="CI198" s="409" t="str">
        <f>IF(AND('[1]Multi-Field'!$E$27=[1]Lists!BF198,'[1]Multi-Field'!$F$27="Drained"),BI198,IF(AND('[1]Multi-Field'!$E$27=[1]Lists!BF198,'[1]Multi-Field'!$F$27="undrained"),BH198,""))</f>
        <v/>
      </c>
      <c r="CJ198" s="409" t="str">
        <f>IF(AND('[1]Multi-Field'!$E$28=[1]Lists!BF198,'[1]Multi-Field'!$F$28="Drained"),BI198,IF(AND('[1]Multi-Field'!$E$28=[1]Lists!BF198,'[1]Multi-Field'!$F$28="undrained"),BH198,""))</f>
        <v/>
      </c>
      <c r="CK198" s="409" t="str">
        <f>IF(AND('[1]Multi-Field'!$E$29=[1]Lists!BF198,'[1]Multi-Field'!$F$29="Drained"),BI198,IF(AND('[1]Multi-Field'!$E$29=[1]Lists!BF198,'[1]Multi-Field'!$F$29="undrained"),BH198,""))</f>
        <v/>
      </c>
      <c r="CL198" s="409" t="str">
        <f>IF(AND('[1]Multi-Field'!$E$30=[1]Lists!BF198,'[1]Multi-Field'!$F$30="Drained"),BI198,IF(AND('[1]Multi-Field'!$E$30=[1]Lists!BF198,'[1]Multi-Field'!$F$30="undrained"),BH198,""))</f>
        <v/>
      </c>
      <c r="CM198" s="409" t="str">
        <f>IF(AND('[1]Multi-Field'!$E$31=[1]Lists!BF198,'[1]Multi-Field'!$F$31="Drained"),BI198,IF(AND('[1]Multi-Field'!$E$31=[1]Lists!BF198,'[1]Multi-Field'!$F$31="undrained"),BH198,""))</f>
        <v/>
      </c>
      <c r="CN198" s="409" t="str">
        <f>IF(AND('[1]Multi-Field'!$E$32=[1]Lists!BF198,'[1]Multi-Field'!$F$32="Drained"),BI198,IF(AND('[1]Multi-Field'!$E$32=[1]Lists!BF198,'[1]Multi-Field'!$F$32="undrained"),BH198,""))</f>
        <v/>
      </c>
      <c r="CO198" s="409" t="str">
        <f>IF(AND('[1]Multi-Field'!$E$33=[1]Lists!BF198,'[1]Multi-Field'!$F$33="Drained"),BI198,IF(AND('[1]Multi-Field'!$E$33=[1]Lists!BF198,'[1]Multi-Field'!$F$33="undrained"),BH198,""))</f>
        <v/>
      </c>
      <c r="CP198" s="409" t="str">
        <f>IF(AND('[1]Multi-Field'!$E$34=[1]Lists!BF198,'[1]Multi-Field'!$F$34="Drained"),BI198,IF(AND('[1]Multi-Field'!$E$34=[1]Lists!BF198,'[1]Multi-Field'!$F$34="undrained"),BH198,""))</f>
        <v/>
      </c>
      <c r="CQ198" s="409" t="str">
        <f>IF(AND('[1]Multi-Field'!$E$35=[1]Lists!BF198,'[1]Multi-Field'!$F$35="Drained"),BI198,IF(AND('[1]Multi-Field'!$E$35=[1]Lists!BF198,'[1]Multi-Field'!$F$35="undrained"),BH198,""))</f>
        <v/>
      </c>
      <c r="CR198" s="409" t="str">
        <f>IF(AND('[1]Multi-Field'!$E$36=[1]Lists!BF198,'[1]Multi-Field'!$F$36="Drained"),BI198,IF(AND('[1]Multi-Field'!$E$36=[1]Lists!BF198,'[1]Multi-Field'!$F$36="undrained"),BH198,""))</f>
        <v/>
      </c>
      <c r="CS198" s="409" t="str">
        <f>IF(AND('[1]Multi-Field'!$E$37=[1]Lists!BF198,'[1]Multi-Field'!$F$37="Drained"),BI198,IF(AND('[1]Multi-Field'!$E$37=[1]Lists!BF198,'[1]Multi-Field'!$F$37="undrained"),BH198,""))</f>
        <v/>
      </c>
      <c r="CT198" s="409" t="str">
        <f>IF(AND('[1]Multi-Field'!$E$38=[1]Lists!BF198,'[1]Multi-Field'!$F$38="Drained"),BI198,IF(AND('[1]Multi-Field'!$E$38=[1]Lists!BF198,'[1]Multi-Field'!$F$38="undrained"),BH198,""))</f>
        <v/>
      </c>
      <c r="CU198" s="409" t="str">
        <f>IF(AND('[1]Multi-Field'!$E$39=[1]Lists!BF198,'[1]Multi-Field'!$F$39="Drained"),BI198,IF(AND('[1]Multi-Field'!$E$39=[1]Lists!BF198,'[1]Multi-Field'!$F$39="undrained"),BH198,""))</f>
        <v/>
      </c>
      <c r="CV198" s="409" t="str">
        <f>IF(AND('[1]Multi-Field'!$E$40=[1]Lists!BF198,'[1]Multi-Field'!$F$40="Drained"),BI198,IF(AND('[1]Multi-Field'!$E$40=[1]Lists!BF198,'[1]Multi-Field'!$F$40="undrained"),BH198,""))</f>
        <v/>
      </c>
      <c r="CW198" s="409" t="str">
        <f>IF(AND('[1]Multi-Field'!$E$41=[1]Lists!BF198,'[1]Multi-Field'!$F$40="Drained"),BI198,IF(AND('[1]Multi-Field'!$E$40=[1]Lists!BF198,'[1]Multi-Field'!$F$40="undrained"),BH198,""))</f>
        <v/>
      </c>
      <c r="CX198" s="409" t="str">
        <f>IF(AND('[1]Multi-Field'!$E$42=[1]Lists!BF198,'[1]Multi-Field'!$F$42="Drained"),BI198,IF(AND('[1]Multi-Field'!$E$42=[1]Lists!BF198,'[1]Multi-Field'!$F$42="undrained"),BH198,""))</f>
        <v/>
      </c>
      <c r="CY198" s="409" t="str">
        <f>IF(AND('[1]Multi-Field'!$E$43=[1]Lists!BF198,'[1]Multi-Field'!$F$43="Drained"),BI198,IF(AND('[1]Multi-Field'!$E$43=[1]Lists!BF198,'[1]Multi-Field'!$F$43="undrained"),BH198,""))</f>
        <v/>
      </c>
      <c r="CZ198" s="409" t="str">
        <f>IF(AND('[1]Multi-Field'!$E$44=[1]Lists!BF198,'[1]Multi-Field'!$F$44="Drained"),BI198,IF(AND('[1]Multi-Field'!$E$44=[1]Lists!BF198,'[1]Multi-Field'!$F$44="undrained"),BH198,""))</f>
        <v/>
      </c>
      <c r="DA198" s="409" t="str">
        <f>IF(AND('[1]Multi-Field'!$E$45=[1]Lists!BF198,'[1]Multi-Field'!$F$45="Drained"),BI198,IF(AND('[1]Multi-Field'!$E$45=[1]Lists!BF198,'[1]Multi-Field'!$F$45="undrained"),BH198,""))</f>
        <v/>
      </c>
      <c r="DB198" s="409" t="str">
        <f>IF(AND('[1]Multi-Field'!$E$46=[1]Lists!BF198,'[1]Multi-Field'!$F$46="Drained"),BI198,IF(AND('[1]Multi-Field'!$E$46=[1]Lists!BF198,'[1]Multi-Field'!$F$46="undrained"),BH198,""))</f>
        <v/>
      </c>
      <c r="DC198" s="409" t="str">
        <f>IF(AND('[1]Multi-Field'!$E$47=[1]Lists!BF198,'[1]Multi-Field'!$F$47="Drained"),BI198,IF(AND('[1]Multi-Field'!$E$47=[1]Lists!BF198,'[1]Multi-Field'!$F$47="undrained"),BH198,""))</f>
        <v/>
      </c>
      <c r="DD198" s="409" t="str">
        <f>IF(AND('[1]Multi-Field'!$E$48=[1]Lists!BF198,'[1]Multi-Field'!$F$48="Drained"),BI198,IF(AND('[1]Multi-Field'!$E$48=[1]Lists!BF198,'[1]Multi-Field'!$F$48="undrained"),BH198,""))</f>
        <v/>
      </c>
      <c r="DE198" s="409" t="str">
        <f>IF(AND('[1]Multi-Field'!$E$49=[1]Lists!BF198,'[1]Multi-Field'!$F$49="Drained"),BI198,IF(AND('[1]Multi-Field'!$E$49=[1]Lists!BF198,'[1]Multi-Field'!$F$9="undrained"),BH198,""))</f>
        <v/>
      </c>
      <c r="DF198" s="409" t="str">
        <f>IF(AND('[1]Multi-Field'!$E$50=[1]Lists!BF198,'[1]Multi-Field'!$F$50="Drained"),BI198,IF(AND('[1]Multi-Field'!$E$50=[1]Lists!BF198,'[1]Multi-Field'!$F$50="undrained"),BH198,""))</f>
        <v/>
      </c>
      <c r="DG198" s="409" t="str">
        <f>IF(AND('[1]Multi-Field'!$E$51=[1]Lists!BF198,'[1]Multi-Field'!$F$51="Drained"),BI198,IF(AND('[1]Multi-Field'!$E$51=[1]Lists!BF198,'[1]Multi-Field'!$F$51="undrained"),BH198,""))</f>
        <v/>
      </c>
      <c r="DH198" s="409" t="str">
        <f>IF(AND('[1]Multi-Field'!$E$52=[1]Lists!BF198,'[1]Multi-Field'!$F$52="Drained"),BI198,IF(AND('[1]Multi-Field'!$E$52=[1]Lists!BF198,'[1]Multi-Field'!$F$52="undrained"),BH198,""))</f>
        <v/>
      </c>
      <c r="DI198" s="409" t="str">
        <f>IF(AND('[1]Multi-Field'!$E$53=[1]Lists!BF198,'[1]Multi-Field'!$F$53="Drained"),BI198,IF(AND('[1]Multi-Field'!$E$53=[1]Lists!BF198,'[1]Multi-Field'!$F$53="undrained"),BH198,""))</f>
        <v/>
      </c>
      <c r="DJ198" s="409" t="str">
        <f>IF(AND('[1]Multi-Field'!$E$54=[1]Lists!BF198,'[1]Multi-Field'!$F$54="Drained"),BI198,IF(AND('[1]Multi-Field'!$E$54=[1]Lists!BF198,'[1]Multi-Field'!$F$54="undrained"),BH198,""))</f>
        <v/>
      </c>
      <c r="DK198" s="409" t="str">
        <f>IF(AND('[1]Multi-Field'!$E$55=[1]Lists!BF198,'[1]Multi-Field'!$F$55="Drained"),BI198,IF(AND('[1]Multi-Field'!$E$55=[1]Lists!BF198,'[1]Multi-Field'!$F$55="undrained"),BH198,""))</f>
        <v/>
      </c>
      <c r="DL198" s="409" t="str">
        <f>IF(AND('[1]Multi-Field'!$E$56=[1]Lists!BF198,'[1]Multi-Field'!$F$56="Drained"),BI198,IF(AND('[1]Multi-Field'!$E$56=[1]Lists!BF198,'[1]Multi-Field'!$F$56="undrained"),BH198,""))</f>
        <v/>
      </c>
      <c r="DM198" s="409" t="str">
        <f>IF(AND('[1]Multi-Field'!$E$57=[1]Lists!BF198,'[1]Multi-Field'!$F$57="Drained"),BI198,IF(AND('[1]Multi-Field'!$E$57=[1]Lists!BF198,'[1]Multi-Field'!$F$57="undrained"),BH198,""))</f>
        <v/>
      </c>
      <c r="DN198" s="409" t="str">
        <f>IF(AND('[1]Multi-Field'!$E$58=[1]Lists!BF198,'[1]Multi-Field'!$F$58="Drained"),BI198,IF(AND('[1]Multi-Field'!$E$58=[1]Lists!BF198,'[1]Multi-Field'!$F$58="undrained"),BH198,""))</f>
        <v/>
      </c>
      <c r="DO198" s="409" t="str">
        <f>IF(AND('[1]Multi-Field'!$E$59=[1]Lists!BF198,'[1]Multi-Field'!$F$59="Drained"),BI198,IF(AND('[1]Multi-Field'!$E$59=[1]Lists!BF198,'[1]Multi-Field'!$F$59="undrained"),BH198,""))</f>
        <v/>
      </c>
      <c r="DP198" s="409" t="str">
        <f>IF(AND('[1]Multi-Field'!$E$60=[1]Lists!BF198,'[1]Multi-Field'!$F$60="Drained"),BI198,IF(AND('[1]Multi-Field'!$E$60=[1]Lists!BF198,'[1]Multi-Field'!$F$60="undrained"),BH198,""))</f>
        <v/>
      </c>
      <c r="DQ198" s="409" t="str">
        <f>IF(AND('[1]Multi-Field'!$E$61=[1]Lists!BF198,'[1]Multi-Field'!$F$61="Drained"),BI198,IF(AND('[1]Multi-Field'!$E$61=[1]Lists!BF198,'[1]Multi-Field'!$F$61="undrained"),BH198,""))</f>
        <v/>
      </c>
      <c r="DR198" s="409" t="str">
        <f>IF(AND('[1]Multi-Field'!$E$62=[1]Lists!BF198,'[1]Multi-Field'!$F$62="Drained"),BI198,IF(AND('[1]Multi-Field'!$E$62=[1]Lists!BF198,'[1]Multi-Field'!$F$62="undrained"),BH198,""))</f>
        <v/>
      </c>
      <c r="DS198" s="409" t="str">
        <f>IF(AND('[1]Multi-Field'!$E$63=[1]Lists!BF198,'[1]Multi-Field'!$F$63="Drained"),BI198,IF(AND('[1]Multi-Field'!$E$63=[1]Lists!BF198,'[1]Multi-Field'!$F$63="undrained"),BH198,""))</f>
        <v/>
      </c>
      <c r="DT198" s="409" t="str">
        <f>IF(AND('[1]Multi-Field'!$E$64=[1]Lists!BF198,'[1]Multi-Field'!$F$64="Drained"),BI198,IF(AND('[1]Multi-Field'!$E$64=[1]Lists!BF198,'[1]Multi-Field'!$F$64="undrained"),BH198,""))</f>
        <v/>
      </c>
      <c r="DU198" s="409" t="str">
        <f>IF(AND('[1]Multi-Field'!$E$65=[1]Lists!BF198,'[1]Multi-Field'!$F$65="Drained"),BI198,IF(AND('[1]Multi-Field'!$E$65=[1]Lists!BF198,'[1]Multi-Field'!$F$65="undrained"),BH198,""))</f>
        <v/>
      </c>
      <c r="DV198" s="409" t="str">
        <f>IF(AND('[1]Multi-Field'!$E$66=[1]Lists!BF198,'[1]Multi-Field'!$F$66="Drained"),BI198,IF(AND('[1]Multi-Field'!$E$66=[1]Lists!BF198,'[1]Multi-Field'!$F$66="undrained"),BH198,""))</f>
        <v/>
      </c>
      <c r="DW198" s="409" t="str">
        <f>IF(AND('[1]Multi-Field'!$E$67=[1]Lists!BF198,'[1]Multi-Field'!$F$67="Drained"),BI198,IF(AND('[1]Multi-Field'!$E$67=[1]Lists!BF198,'[1]Multi-Field'!$F$67="undrained"),BH198,""))</f>
        <v/>
      </c>
      <c r="DX198" s="409" t="str">
        <f>IF(AND('[1]Multi-Field'!$E$68=[1]Lists!BF198,'[1]Multi-Field'!$F$68="Drained"),BI198,IF(AND('[1]Multi-Field'!$E$68=[1]Lists!BF198,'[1]Multi-Field'!$F$68="undrained"),BH198,""))</f>
        <v/>
      </c>
      <c r="DY198" s="409" t="str">
        <f>IF(AND('[1]Multi-Field'!$E$69=[1]Lists!BF198,'[1]Multi-Field'!$F$69="Drained"),BI198,IF(AND('[1]Multi-Field'!$E$69=[1]Lists!BF198,'[1]Multi-Field'!$F$69="undrained"),BH198,""))</f>
        <v/>
      </c>
      <c r="DZ198" s="409" t="str">
        <f>IF(AND('[1]Multi-Field'!$E$70=[1]Lists!BF198,'[1]Multi-Field'!$F$70="Drained"),BI198,IF(AND('[1]Multi-Field'!$E$70=[1]Lists!BF198,'[1]Multi-Field'!$F$70="undrained"),BH198,""))</f>
        <v/>
      </c>
      <c r="EA198" s="409" t="str">
        <f>IF(AND('[1]Multi-Field'!$E$71=[1]Lists!BF198,'[1]Multi-Field'!$F$71="Drained"),BI198,IF(AND('[1]Multi-Field'!$E$71=[1]Lists!BF198,'[1]Multi-Field'!$F$71="undrained"),BH198,""))</f>
        <v/>
      </c>
      <c r="EB198" s="409" t="str">
        <f>IF(AND('[1]Multi-Field'!$E$72=[1]Lists!BF198,'[1]Multi-Field'!$F$72="Drained"),BI198,IF(AND('[1]Multi-Field'!$E$72=[1]Lists!BF198,'[1]Multi-Field'!$F$72="undrained"),BH198,""))</f>
        <v/>
      </c>
      <c r="EC198" s="409" t="str">
        <f>IF(AND('[1]Multi-Field'!$E$73=[1]Lists!BF198,'[1]Multi-Field'!$F$73="Drained"),BI198,IF(AND('[1]Multi-Field'!$E$73=[1]Lists!BF198,'[1]Multi-Field'!$F$73="undrained"),BH198,""))</f>
        <v/>
      </c>
      <c r="ED198" s="409" t="str">
        <f>IF(AND('[1]Multi-Field'!$E$74=[1]Lists!BF198,'[1]Multi-Field'!$F$74="Drained"),BI198,IF(AND('[1]Multi-Field'!$E$74=[1]Lists!BF198,'[1]Multi-Field'!$F$74="undrained"),BH198,""))</f>
        <v/>
      </c>
      <c r="EE198" s="409" t="str">
        <f>IF(AND('[1]Multi-Field'!$E$75=[1]Lists!BF198,'[1]Multi-Field'!$F$75="Drained"),BI198,IF(AND('[1]Multi-Field'!$E$75=[1]Lists!BF198,'[1]Multi-Field'!$F$75="undrained"),BH198,""))</f>
        <v/>
      </c>
      <c r="EF198" s="409" t="str">
        <f>IF(AND('[1]Multi-Field'!$E$76=[1]Lists!BF198,'[1]Multi-Field'!$F$76="Drained"),BI198,IF(AND('[1]Multi-Field'!$E$76=[1]Lists!BF198,'[1]Multi-Field'!$F$6="undrained"),BH198,""))</f>
        <v/>
      </c>
      <c r="EG198" s="409" t="str">
        <f>IF(AND('[1]Multi-Field'!$E$77=[1]Lists!BF198,'[1]Multi-Field'!$F$77="Drained"),BI198,IF(AND('[1]Multi-Field'!$E$77=[1]Lists!BF198,'[1]Multi-Field'!$F$77="undrained"),BH198,""))</f>
        <v/>
      </c>
      <c r="EH198" s="409" t="str">
        <f>IF(AND('[1]Multi-Field'!$E$78=[1]Lists!BF198,'[1]Multi-Field'!$F$78="Drained"),BI198,IF(AND('[1]Multi-Field'!$E$78=[1]Lists!BF198,'[1]Multi-Field'!$F$78="undrained"),BH198,""))</f>
        <v/>
      </c>
      <c r="EI198" s="409" t="str">
        <f>IF(AND('[1]Multi-Field'!$E$79=[1]Lists!BF198,'[1]Multi-Field'!$F$79="Drained"),BI198,IF(AND('[1]Multi-Field'!$E$79=[1]Lists!BF198,'[1]Multi-Field'!$F$79="undrained"),BH198,""))</f>
        <v/>
      </c>
      <c r="EJ198" s="409" t="str">
        <f>IF(AND('[1]Multi-Field'!$E$80=[1]Lists!BF198,'[1]Multi-Field'!$F$80="Drained"),BI198,IF(AND('[1]Multi-Field'!$E$80=[1]Lists!BF198,'[1]Multi-Field'!$F$80="undrained"),BH198,""))</f>
        <v/>
      </c>
      <c r="EK198" s="409" t="str">
        <f>IF(AND('[1]Multi-Field'!$E$81=[1]Lists!BF198,'[1]Multi-Field'!$F$81="Drained"),BI198,IF(AND('[1]Multi-Field'!$E$81=[1]Lists!BF198,'[1]Multi-Field'!$F$81="undrained"),BH198,""))</f>
        <v/>
      </c>
      <c r="EL198" s="409" t="str">
        <f>IF(AND('[1]Multi-Field'!$E$82=[1]Lists!BF198,'[1]Multi-Field'!$F$82="Drained"),BI198,IF(AND('[1]Multi-Field'!$E$82=[1]Lists!BF198,'[1]Multi-Field'!$F$82="undrained"),BH198,""))</f>
        <v/>
      </c>
      <c r="EM198" s="409" t="str">
        <f>IF(AND('[1]Multi-Field'!$E$83=[1]Lists!BF198,'[1]Multi-Field'!$F$83="Drained"),BI198,IF(AND('[1]Multi-Field'!$E$83=[1]Lists!BF198,'[1]Multi-Field'!$F$83="undrained"),BH198,""))</f>
        <v/>
      </c>
      <c r="EN198" s="409" t="str">
        <f>IF(AND('[1]Multi-Field'!$E$84=[1]Lists!BF198,'[1]Multi-Field'!$F$84="Drained"),BI198,IF(AND('[1]Multi-Field'!$E$84=[1]Lists!BF198,'[1]Multi-Field'!$F$84="undrained"),BH198,""))</f>
        <v/>
      </c>
      <c r="EO198" s="409" t="str">
        <f>IF(AND('[1]Multi-Field'!$E$85=[1]Lists!BF198,'[1]Multi-Field'!$F$85="Drained"),BI198,IF(AND('[1]Multi-Field'!$E$85=[1]Lists!BF198,'[1]Multi-Field'!$F$85="undrained"),BH198,""))</f>
        <v/>
      </c>
      <c r="EP198" s="409" t="str">
        <f>IF(AND('[1]Multi-Field'!$E$86=[1]Lists!BF198,'[1]Multi-Field'!$F$86="Drained"),BI198,IF(AND('[1]Multi-Field'!$E$86=[1]Lists!BF198,'[1]Multi-Field'!$F$86="undrained"),BH198,""))</f>
        <v/>
      </c>
      <c r="EQ198" s="409" t="str">
        <f>IF(AND('[1]Multi-Field'!$E$87=[1]Lists!BF198,'[1]Multi-Field'!$F$87="Drained"),BI198,IF(AND('[1]Multi-Field'!$E$87=[1]Lists!BF198,'[1]Multi-Field'!$F$87="undrained"),BH198,""))</f>
        <v/>
      </c>
      <c r="ER198" s="409" t="str">
        <f>IF(AND('[1]Multi-Field'!$E$88=[1]Lists!BF198,'[1]Multi-Field'!$F$88="Drained"),BI198,IF(AND('[1]Multi-Field'!$E$88=[1]Lists!BF198,'[1]Multi-Field'!$F$88="undrained"),BH198,""))</f>
        <v/>
      </c>
      <c r="ES198" s="409" t="str">
        <f>IF(AND('[1]Multi-Field'!$E$89=[1]Lists!BF198,'[1]Multi-Field'!$F$89="Drained"),BI198,IF(AND('[1]Multi-Field'!$E$89=[1]Lists!BF198,'[1]Multi-Field'!$F$89="undrained"),BH198,""))</f>
        <v/>
      </c>
      <c r="ET198" s="409" t="str">
        <f>IF(AND('[1]Multi-Field'!$E$90=[1]Lists!BF198,'[1]Multi-Field'!$F$90="Drained"),BI198,IF(AND('[1]Multi-Field'!$E$90=[1]Lists!BF198,'[1]Multi-Field'!$F$90="undrained"),BH198,""))</f>
        <v/>
      </c>
      <c r="EU198" s="409" t="str">
        <f>IF(AND('[1]Multi-Field'!$E$91=[1]Lists!BF198,'[1]Multi-Field'!$F$91="Drained"),BI198,IF(AND('[1]Multi-Field'!$E$91=[1]Lists!BF198,'[1]Multi-Field'!$F$91="undrained"),BH198,""))</f>
        <v/>
      </c>
      <c r="EV198" s="409" t="str">
        <f>IF(AND('[1]Multi-Field'!$E$92=[1]Lists!BF198,'[1]Multi-Field'!$F$92="Drained"),BI198,IF(AND('[1]Multi-Field'!$E$92=[1]Lists!BF198,'[1]Multi-Field'!$F$92="undrained"),BH198,""))</f>
        <v/>
      </c>
      <c r="EW198" s="409" t="str">
        <f>IF(AND('[1]Multi-Field'!$E$93=[1]Lists!BF198,'[1]Multi-Field'!$F$93="Drained"),BI198,IF(AND('[1]Multi-Field'!$E$93=[1]Lists!BF198,'[1]Multi-Field'!$F$93="undrained"),BH198,""))</f>
        <v/>
      </c>
      <c r="EX198" s="409" t="str">
        <f>IF(AND('[1]Multi-Field'!$E$94=[1]Lists!BF198,'[1]Multi-Field'!$F$94="Drained"),BI198,IF(AND('[1]Multi-Field'!$E$94=[1]Lists!BF198,'[1]Multi-Field'!$F$94="undrained"),BH198,""))</f>
        <v/>
      </c>
      <c r="EY198" s="409" t="str">
        <f>IF(AND('[1]Multi-Field'!$E$95=[1]Lists!BF198,'[1]Multi-Field'!$F$95="Drained"),BI198,IF(AND('[1]Multi-Field'!$E$95=[1]Lists!BF198,'[1]Multi-Field'!$F$95="undrained"),BH198,""))</f>
        <v/>
      </c>
      <c r="EZ198" s="409" t="str">
        <f>IF(AND('[1]Multi-Field'!$E$96=[1]Lists!BF198,'[1]Multi-Field'!$F$96="Drained"),BI198,IF(AND('[1]Multi-Field'!$E$96=[1]Lists!BF198,'[1]Multi-Field'!$F$96="undrained"),BH198,""))</f>
        <v/>
      </c>
      <c r="FA198" s="409" t="str">
        <f>IF(AND('[1]Multi-Field'!$E$97=[1]Lists!BF198,'[1]Multi-Field'!$F$97="Drained"),BI198,IF(AND('[1]Multi-Field'!$E$97=[1]Lists!BF198,'[1]Multi-Field'!$F$97="undrained"),BH198,""))</f>
        <v/>
      </c>
      <c r="FB198" s="409" t="str">
        <f>IF(AND('[1]Multi-Field'!$E$98=[1]Lists!BF198,'[1]Multi-Field'!$F$98="Drained"),BI198,IF(AND('[1]Multi-Field'!$E$98=[1]Lists!BF198,'[1]Multi-Field'!$F$98="undrained"),BH198,""))</f>
        <v/>
      </c>
      <c r="FC198" s="409" t="str">
        <f>IF(AND('[1]Multi-Field'!$E$99=[1]Lists!BF198,'[1]Multi-Field'!$F$99="Drained"),BI198,IF(AND('[1]Multi-Field'!$E$99=[1]Lists!BF198,'[1]Multi-Field'!$F$99="undrained"),BH198,""))</f>
        <v/>
      </c>
      <c r="FD198" s="409" t="str">
        <f>IF(AND('[1]Multi-Field'!$E$100=[1]Lists!BF198,'[1]Multi-Field'!$F$100="Drained"),BI198,IF(AND('[1]Multi-Field'!$E$100=[1]Lists!BF198,'[1]Multi-Field'!$F$100="undrained"),BH198,""))</f>
        <v/>
      </c>
      <c r="FE198" s="409" t="str">
        <f>IF(AND('[1]Multi-Field'!$E$101=[1]Lists!BF198,'[1]Multi-Field'!$F$101="Drained"),BI198,IF(AND('[1]Multi-Field'!$E$101=[1]Lists!BF198,'[1]Multi-Field'!$F$101="undrained"),BH198,""))</f>
        <v/>
      </c>
      <c r="FF198" s="409" t="str">
        <f>IF(AND('[1]Multi-Field'!$E$102=[1]Lists!BF198,'[1]Multi-Field'!$F$102="Drained"),BI198,IF(AND('[1]Multi-Field'!$E$102=[1]Lists!BF198,'[1]Multi-Field'!$F$102="undrained"),BH198,""))</f>
        <v/>
      </c>
      <c r="FG198" s="409" t="str">
        <f>IF(AND('[1]Multi-Field'!$E$103=[1]Lists!BF198,'[1]Multi-Field'!$F$103="Drained"),BI198,IF(AND('[1]Multi-Field'!$E$103=[1]Lists!BF198,'[1]Multi-Field'!$F$103="undrained"),BH198,""))</f>
        <v/>
      </c>
      <c r="FH198" s="409" t="str">
        <f>IF(AND('[1]Multi-Field'!$E$104=[1]Lists!BF198,'[1]Multi-Field'!$F$104="Drained"),BI198,IF(AND('[1]Multi-Field'!$E$104=[1]Lists!BF198,'[1]Multi-Field'!$F$104="undrained"),BH198,""))</f>
        <v/>
      </c>
      <c r="FI198" s="409" t="str">
        <f>IF(AND('[1]Multi-Field'!$E$105=[1]Lists!BF198,'[1]Multi-Field'!$F$105="Drained"),BI198,IF(AND('[1]Multi-Field'!$E$105=[1]Lists!BF198,'[1]Multi-Field'!$F$105="undrained"),BH198,""))</f>
        <v/>
      </c>
      <c r="FJ198" s="409" t="str">
        <f>IF(AND('[1]Multi-Field'!$E$106=[1]Lists!BF198,'[1]Multi-Field'!$F$106="Drained"),BI198,IF(AND('[1]Multi-Field'!$E$106=[1]Lists!BF198,'[1]Multi-Field'!$F$106="undrained"),BH198,""))</f>
        <v/>
      </c>
      <c r="FK198" s="409" t="str">
        <f>IF(AND('[1]Multi-Field'!$E$107=[1]Lists!BF198,'[1]Multi-Field'!$F$107="Drained"),BI198,IF(AND('[1]Multi-Field'!$E$107=[1]Lists!BF198,'[1]Multi-Field'!$F$107="undrained"),BH198,""))</f>
        <v/>
      </c>
      <c r="FL198" s="409" t="str">
        <f>IF(AND('[1]Multi-Field'!$E$108=[1]Lists!BF198,'[1]Multi-Field'!$F$108="Drained"),BI198,IF(AND('[1]Multi-Field'!$E$108=[1]Lists!BF198,'[1]Multi-Field'!$F$108="undrained"),BH198,""))</f>
        <v/>
      </c>
      <c r="FM198" s="409" t="str">
        <f>IF(AND('[1]Multi-Field'!$E$109=[1]Lists!BF198,'[1]Multi-Field'!$F$109="Drained"),BI198,IF(AND('[1]Multi-Field'!$E$109=[1]Lists!BF198,'[1]Multi-Field'!$F$109="undrained"),BH198,""))</f>
        <v/>
      </c>
      <c r="FN198" s="409" t="str">
        <f>IF(AND('[1]Multi-Field'!$E$110=[1]Lists!BF198,'[1]Multi-Field'!$F$110="Drained"),BI198,IF(AND('[1]Multi-Field'!$E$110=[1]Lists!BF198,'[1]Multi-Field'!$F$110="undrained"),BH198,""))</f>
        <v/>
      </c>
      <c r="FO198" s="409" t="str">
        <f>IF(AND('[1]Multi-Field'!$E$111=[1]Lists!BF198,'[1]Multi-Field'!$F$111="Drained"),BI198,IF(AND('[1]Multi-Field'!$E$111=[1]Lists!BF198,'[1]Multi-Field'!$F$111="undrained"),BH198,""))</f>
        <v/>
      </c>
      <c r="FP198" s="409" t="str">
        <f>IF(AND('[1]Multi-Field'!$E$112=[1]Lists!BF198,'[1]Multi-Field'!$F$112="Drained"),BI198,IF(AND('[1]Multi-Field'!$E$112=[1]Lists!BF198,'[1]Multi-Field'!$F$112="undrained"),BH198,""))</f>
        <v/>
      </c>
      <c r="FQ198" s="409" t="str">
        <f>IF(AND('[1]Multi-Field'!$E$113=[1]Lists!BF198,'[1]Multi-Field'!$F$113="Drained"),BI198,IF(AND('[1]Multi-Field'!$E$113=[1]Lists!BF198,'[1]Multi-Field'!$F$113="undrained"),BH198,""))</f>
        <v/>
      </c>
      <c r="FR198" s="409" t="str">
        <f>IF(AND('[1]Multi-Field'!$E$114=[1]Lists!BF198,'[1]Multi-Field'!$F$114="Drained"),BI198,IF(AND('[1]Multi-Field'!$E$114=[1]Lists!BF198,'[1]Multi-Field'!$F$114="undrained"),BH198,""))</f>
        <v/>
      </c>
      <c r="FS198" s="409" t="str">
        <f>IF(AND('[1]Multi-Field'!$E$115=[1]Lists!BF198,'[1]Multi-Field'!$F$115="Drained"),BI198,IF(AND('[1]Multi-Field'!$E$115=[1]Lists!BF198,'[1]Multi-Field'!$F$115="undrained"),BH198,""))</f>
        <v/>
      </c>
      <c r="FT198" s="409" t="str">
        <f>IF(AND('[1]Multi-Field'!$E$116=[1]Lists!BF198,'[1]Multi-Field'!$F$116="Drained"),BI198,IF(AND('[1]Multi-Field'!$E$116=[1]Lists!BF198,'[1]Multi-Field'!$F$116="undrained"),BH198,""))</f>
        <v/>
      </c>
      <c r="FU198" s="409" t="str">
        <f>IF(AND('[1]Multi-Field'!$E$117=[1]Lists!BF198,'[1]Multi-Field'!$F$117="Drained"),BI198,IF(AND('[1]Multi-Field'!$E$117=[1]Lists!BF198,'[1]Multi-Field'!$F$117="undrained"),BH198,""))</f>
        <v/>
      </c>
      <c r="FV198" s="409" t="str">
        <f>IF(AND('[1]Multi-Field'!$E$118=[1]Lists!BF198,'[1]Multi-Field'!$F$118="Drained"),BI198,IF(AND('[1]Multi-Field'!$E$118=[1]Lists!BF198,'[1]Multi-Field'!$F$118="undrained"),BH198,""))</f>
        <v/>
      </c>
      <c r="FW198" s="409" t="str">
        <f>IF(AND('[1]Multi-Field'!$E$119=[1]Lists!BF198,'[1]Multi-Field'!$F$119="Drained"),BI198,IF(AND('[1]Multi-Field'!$E$119=[1]Lists!BF198,'[1]Multi-Field'!$F$119="undrained"),BH198,""))</f>
        <v/>
      </c>
      <c r="FX198" s="409" t="str">
        <f>IF(AND('[1]Multi-Field'!$E$120=[1]Lists!BF198,'[1]Multi-Field'!$F$120="Drained"),BI198,IF(AND('[1]Multi-Field'!$E$120=[1]Lists!BF198,'[1]Multi-Field'!$F$120="undrained"),BH198,""))</f>
        <v/>
      </c>
    </row>
    <row r="199" spans="1:180" ht="13.5" customHeight="1">
      <c r="A199" s="7" t="s">
        <v>286</v>
      </c>
      <c r="B199" s="7"/>
      <c r="C199" s="7"/>
      <c r="D199" s="8">
        <v>70</v>
      </c>
      <c r="E199" s="8">
        <f t="shared" si="39"/>
        <v>70</v>
      </c>
      <c r="F199" s="8">
        <f t="shared" si="40"/>
        <v>70</v>
      </c>
      <c r="G199" s="8">
        <v>70</v>
      </c>
      <c r="H199" s="8">
        <v>70</v>
      </c>
      <c r="I199" s="8">
        <f t="shared" si="43"/>
        <v>70</v>
      </c>
      <c r="J199" s="8">
        <f t="shared" si="44"/>
        <v>70</v>
      </c>
      <c r="K199" s="8">
        <v>70</v>
      </c>
      <c r="L199" s="8">
        <v>75</v>
      </c>
      <c r="M199" s="8">
        <f t="shared" si="41"/>
        <v>75</v>
      </c>
      <c r="N199" s="8">
        <f t="shared" si="42"/>
        <v>75</v>
      </c>
      <c r="O199" s="8">
        <v>75</v>
      </c>
      <c r="P199" s="391">
        <v>174</v>
      </c>
      <c r="Q199" s="394"/>
      <c r="R199" s="395" t="b">
        <f>IF(OR('Multi-Field'!AA176=Lists!$AC$42,'Multi-Field'!AA176=Lists!$AC$43),IF('Multi-Field'!Z176="x",(IF('Multi-Field'!AC176=Lists!$Q$11,Lists!$R$11,IF('Multi-Field'!AC176=Lists!$Q$12,Lists!$R$12,IF('Multi-Field'!AC176=Lists!$Q$13,Lists!$R$13,IF('Multi-Field'!AC176=Lists!$Q$14,Lists!$R$14))))),IF('Multi-Field'!X176="x",(IF('Multi-Field'!AC176=Lists!$Q$11,Lists!$S$11,IF('Multi-Field'!AC176=Lists!$Q$12,Lists!$S$12,IF('Multi-Field'!AC176=Lists!$Q$13,Lists!$S$13,IF('Multi-Field'!AC176=Lists!$Q$14,Lists!$S$14))))),IF('Multi-Field'!V176="x",(IF('Multi-Field'!AC176=Lists!$Q$11,Lists!$T$11,IF('Multi-Field'!AC176=Lists!$Q$12,Lists!$T$12,IF('Multi-Field'!AC176=Lists!$Q$13,Lists!$T$13,IF('Multi-Field'!AC176=Lists!$Q$14,Lists!$T$14))))),0))))</f>
        <v>0</v>
      </c>
      <c r="S199" s="395" t="str">
        <f t="shared" si="38"/>
        <v/>
      </c>
      <c r="T199" s="395"/>
      <c r="U199" s="396"/>
      <c r="AI199" s="384">
        <f>'[1]Multi-Field'!B195</f>
        <v>0</v>
      </c>
      <c r="AJ199" s="387" t="str">
        <f>IF(OR('[1]Multi-Field'!Q39=[1]Lists!$AC$42,'[1]Multi-Field'!Q39=[1]Lists!$AC$43),"x","")</f>
        <v/>
      </c>
      <c r="AK199" s="387" t="str">
        <f>IF(OR('[1]Multi-Field'!Q39=[1]Lists!$AC$6,'[1]Multi-Field'!Q39=$AC$2,'[1]Multi-Field'!Q39=$AC$4),"x","")</f>
        <v/>
      </c>
      <c r="AL199" s="387" t="str">
        <f>IF(OR('[1]Multi-Field'!Q39=[1]Lists!$AC$7,'[1]Multi-Field'!Q39=$AC$3,'[1]Multi-Field'!Q39=$AC$5),"x","")</f>
        <v/>
      </c>
      <c r="AM199" s="387" t="str">
        <f>IF(OR('[1]Multi-Field'!Q39=$AC$23,'[1]Multi-Field'!Q39=$AC$13,'[1]Multi-Field'!Q39=$AC$9,'[1]Multi-Field'!Q39=$AC$19,'[1]Multi-Field'!Q39=$AC$47),"x","")</f>
        <v/>
      </c>
      <c r="AN199" s="387" t="str">
        <f>IF(OR('[1]Multi-Field'!Q39=$AC$24,'[1]Multi-Field'!Q39=$AC$14,'[1]Multi-Field'!Q39=$AC$10,'[1]Multi-Field'!Q39=$AC$22,'[1]Multi-Field'!Q39=$AC$48),"x","")</f>
        <v/>
      </c>
      <c r="AO199" s="387" t="str">
        <f>IF(OR('[1]Multi-Field'!Q39=$AC$21,'[1]Multi-Field'!Q39=$AC$28,'[1]Multi-Field'!Q39=$AC$62,'[1]Multi-Field'!Q39=$AC$102,'[1]Multi-Field'!Q39=$AC$98),"x","")</f>
        <v/>
      </c>
      <c r="AP199" s="387" t="str">
        <f>IF(OR('[1]Multi-Field'!Q39=$AC$25,'[1]Multi-Field'!Q39=$AC$63,'[1]Multi-Field'!Q39=$AC$85,'[1]Multi-Field'!Q39=$AC$87,'[1]Multi-Field'!Q39=$AC$92,'[1]Multi-Field'!Q39=$AC$93),"x","")</f>
        <v/>
      </c>
      <c r="AQ199" s="387" t="str">
        <f>IF(OR('[1]Multi-Field'!Q39=$AC$20,'[1]Multi-Field'!Q39=$AC$27,'[1]Multi-Field'!Q39=$AC$58,'[1]Multi-Field'!Q39=$AC$86,'[1]Multi-Field'!Q39=$AC$103,'[1]Multi-Field'!Q39=$AC$94),"x","")</f>
        <v/>
      </c>
      <c r="AR199" s="387" t="str">
        <f>IF(OR('[1]Multi-Field'!Q39=$AC$35,'[1]Multi-Field'!Q39=$AC$40,'[1]Multi-Field'!Q39=$AC$45,),"x","")</f>
        <v/>
      </c>
      <c r="AS199" s="387" t="str">
        <f>IF(OR('[1]Multi-Field'!Q39=$AC$36,'[1]Multi-Field'!Q39=$AC$41,'[1]Multi-Field'!Q39=$AC$46,),"x","")</f>
        <v/>
      </c>
      <c r="AT199" s="387" t="str">
        <f>IF(OR('[1]Multi-Field'!Q39=$AC$52,'[1]Multi-Field'!Q39=$AC$53,'[1]Multi-Field'!Q39=$AC$54,'[1]Multi-Field'!Q39=$AC$55,'[1]Multi-Field'!Q39=$AC$68,'[1]Multi-Field'!Q39=$AC$69,'[1]Multi-Field'!Q39=$AC$74,'[1]Multi-Field'!Q39=$AC$71,'[1]Multi-Field'!Q39=$AC$70),"x","")</f>
        <v/>
      </c>
      <c r="AU199" s="387" t="str">
        <f>IF('[1]Multi-Field'!Q39=$AC$72,"x","")</f>
        <v/>
      </c>
      <c r="AV199" s="387" t="str">
        <f>IF('[1]Multi-Field'!Q39=$AC$73,"x","")</f>
        <v/>
      </c>
      <c r="AW199" s="387" t="str">
        <f>IF('[1]Multi-Field'!Q39=$AC$83,"x","")</f>
        <v/>
      </c>
      <c r="AX199" s="387" t="str">
        <f>IF('[1]Multi-Field'!Q39=$AC$84,"x","")</f>
        <v/>
      </c>
      <c r="AY199" s="387" t="str">
        <f>IF('[1]Multi-Field'!Q39=$AC$97,"x","")</f>
        <v/>
      </c>
      <c r="AZ199" s="387" t="str">
        <f>IF('[1]Multi-Field'!Q39=$AC$99,"x","")</f>
        <v/>
      </c>
      <c r="BA199" s="387" t="str">
        <f>IF('[1]Multi-Field'!Q39=$AC$104,"x","")</f>
        <v/>
      </c>
      <c r="BB199" s="387" t="str">
        <f>IF('[1]Multi-Field'!Q39=$AC$105,"x","")</f>
        <v/>
      </c>
      <c r="BC199" s="388"/>
      <c r="BF199" s="411" t="s">
        <v>1365</v>
      </c>
      <c r="BG199" s="412">
        <v>4</v>
      </c>
      <c r="BH199" s="412">
        <v>3</v>
      </c>
      <c r="BI199" s="412">
        <v>3</v>
      </c>
      <c r="BJ199" s="409" t="e">
        <f>IF(AND('[1]Single Field'!#REF!=[1]Lists!BF199,'[1]Single Field'!#REF!="Drained"),"x",IF(AND('[1]Single Field'!#REF!=[1]Lists!BF199,'[1]Single Field'!#REF!="Undrained"),O,""))</f>
        <v>#REF!</v>
      </c>
      <c r="BK199" s="409" t="str">
        <f>IF(AND('[1]Multi-Field'!$E$3=[1]Lists!BF199,'[1]Multi-Field'!$F$3="Drained"),BI199,IF(AND('[1]Multi-Field'!$E$3=BF199,'[1]Multi-Field'!$F$3="undrained"),BH199,""))</f>
        <v/>
      </c>
      <c r="BL199" s="409" t="str">
        <f>IF(AND('[1]Multi-Field'!$E$4=BF199,'[1]Multi-Field'!$F$4="Drained"),BI199,IF(AND('[1]Multi-Field'!$E$4=BF199,'[1]Multi-Field'!$F$4="undrained"),BH199,""))</f>
        <v/>
      </c>
      <c r="BM199" s="409" t="str">
        <f>IF(AND('[1]Multi-Field'!$E$5=BF199,'[1]Multi-Field'!$F$5="Drained"),BI199,IF(AND('[1]Multi-Field'!$E$5=BF199,'[1]Multi-Field'!$F$5="undrained"),BH199,""))</f>
        <v/>
      </c>
      <c r="BN199" s="409" t="str">
        <f>IF(AND('[1]Multi-Field'!$E$6=BF199,'[1]Multi-Field'!$F$6="Drained"),BI199,IF(AND('[1]Multi-Field'!$E$6=BF199,'[1]Multi-Field'!$F$6="undrained"),BH199,""))</f>
        <v/>
      </c>
      <c r="BO199" s="409" t="str">
        <f>IF(AND('[1]Multi-Field'!$E$7=BF199,'[1]Multi-Field'!$F$7="Drained"),BI199,IF(AND('[1]Multi-Field'!$E$7=BF199,'[1]Multi-Field'!$F$7="undrained"),BH199,""))</f>
        <v/>
      </c>
      <c r="BP199" s="409" t="str">
        <f>IF(AND('[1]Multi-Field'!$E$8=BF199,'[1]Multi-Field'!$F$8="Drained"),BI199,IF(AND('[1]Multi-Field'!$E$8=BF199,'[1]Multi-Field'!$F$8="undrained"),BH199,""))</f>
        <v/>
      </c>
      <c r="BQ199" s="409" t="str">
        <f>IF(AND('[1]Multi-Field'!$E$9=BF199,'[1]Multi-Field'!$F$9="Drained"),BI199,IF(AND('[1]Multi-Field'!$E$9=BF199,'[1]Multi-Field'!$F$9="undrained"),BH199,""))</f>
        <v/>
      </c>
      <c r="BR199" s="409" t="str">
        <f>IF(AND('[1]Multi-Field'!$E$10=BF199,'[1]Multi-Field'!$F$10="Drained"),BI199,IF(AND('[1]Multi-Field'!$E$10=BF199,'[1]Multi-Field'!$F$10="undrained"),BH199,""))</f>
        <v/>
      </c>
      <c r="BS199" s="409" t="str">
        <f>IF(AND('[1]Multi-Field'!$E$11=BF199,'[1]Multi-Field'!$F$11="Drained"),BI199,IF(AND('[1]Multi-Field'!$E$11=BF199,'[1]Multi-Field'!$F$11="undrained"),BH199,""))</f>
        <v/>
      </c>
      <c r="BT199" s="409" t="str">
        <f>IF(AND('[1]Multi-Field'!$E$12=BF199,'[1]Multi-Field'!$F$12="Drained"),BI199,IF(AND('[1]Multi-Field'!$E$12=BF199,'[1]Multi-Field'!$F$12="undrained"),BH199,""))</f>
        <v/>
      </c>
      <c r="BU199" s="409" t="str">
        <f>IF(AND('[1]Multi-Field'!$E$13=BF199,'[1]Multi-Field'!$F$13="Drained"),BI199,IF(AND('[1]Multi-Field'!$E$3=BF199,'[1]Multi-Field'!$F$13="undrained"),BH199,""))</f>
        <v/>
      </c>
      <c r="BV199" s="409" t="str">
        <f>IF(AND('[1]Multi-Field'!$E$14=BF199,'[1]Multi-Field'!$F$14="Drained"),BI199,IF(AND('[1]Multi-Field'!$E$14=BF199,'[1]Multi-Field'!$F$14="undrained"),BH199,""))</f>
        <v/>
      </c>
      <c r="BW199" s="409" t="str">
        <f>IF(AND('[1]Multi-Field'!$E$15=BF199,'[1]Multi-Field'!$F$15="Drained"),BI199,IF(AND('[1]Multi-Field'!$E$15=BF199,'[1]Multi-Field'!$F$15="undrained"),BH199,""))</f>
        <v/>
      </c>
      <c r="BX199" s="409" t="str">
        <f>IF(AND('[1]Multi-Field'!$E$16=[1]Lists!BF199,'[1]Multi-Field'!$F$16="Drained"),BI199,IF(AND('[1]Multi-Field'!$E$16=[1]Lists!BF199,'[1]Multi-Field'!$F$16="undrained"),BH199,""))</f>
        <v/>
      </c>
      <c r="BY199" s="409" t="str">
        <f>IF(AND('[1]Multi-Field'!$E$17=[1]Lists!BF199,'[1]Multi-Field'!$F$17="Drained"),BI199,IF(AND('[1]Multi-Field'!$E$17=[1]Lists!BF199,'[1]Multi-Field'!$F$17="undrained"),BH199,""))</f>
        <v/>
      </c>
      <c r="BZ199" s="409" t="str">
        <f>IF(AND('[1]Multi-Field'!$E$18=[1]Lists!BF199,'[1]Multi-Field'!$F$18="Drained"),BI199,IF(AND('[1]Multi-Field'!$E$18=[1]Lists!BF199,'[1]Multi-Field'!$F$18="undrained"),BH199,""))</f>
        <v/>
      </c>
      <c r="CA199" s="409" t="str">
        <f>IF(AND('[1]Multi-Field'!$E$19=[1]Lists!BF199,'[1]Multi-Field'!$F$19="Drained"),BI199,IF(AND('[1]Multi-Field'!$E$19=[1]Lists!BF199,'[1]Multi-Field'!$F$19="undrained"),BH199,""))</f>
        <v/>
      </c>
      <c r="CB199" s="409" t="str">
        <f>IF(AND('[1]Multi-Field'!$E$20=[1]Lists!BF199,'[1]Multi-Field'!$F$20="Drained"),BI199,IF(AND('[1]Multi-Field'!$E$20=[1]Lists!BF199,'[1]Multi-Field'!$F$20="undrained"),BH199,""))</f>
        <v/>
      </c>
      <c r="CC199" s="409" t="str">
        <f>IF(AND('[1]Multi-Field'!$E$21=[1]Lists!BF199,'[1]Multi-Field'!$F$21="Drained"),BI199,IF(AND('[1]Multi-Field'!$E$21=[1]Lists!BF199,'[1]Multi-Field'!$F$21="undrained"),BH199,""))</f>
        <v/>
      </c>
      <c r="CD199" s="409" t="str">
        <f>IF(AND('[1]Multi-Field'!$E$22=[1]Lists!BF199,'[1]Multi-Field'!$F$22="Drained"),BI199,IF(AND('[1]Multi-Field'!$E$22=[1]Lists!BF199,'[1]Multi-Field'!$F$22="undrained"),BH199,""))</f>
        <v/>
      </c>
      <c r="CE199" s="409" t="str">
        <f>IF(AND('[1]Multi-Field'!$E$23=[1]Lists!BF199,'[1]Multi-Field'!$F$23="Drained"),BI199,IF(AND('[1]Multi-Field'!$E$23=[1]Lists!BF199,'[1]Multi-Field'!$F$23="undrained"),BH199,""))</f>
        <v/>
      </c>
      <c r="CF199" s="409" t="str">
        <f>IF(AND('[1]Multi-Field'!$E$24=[1]Lists!BF199,'[1]Multi-Field'!$F$24="Drained"),BI199,IF(AND('[1]Multi-Field'!$E$24=[1]Lists!BF199,'[1]Multi-Field'!$F$24="undrained"),BH199,""))</f>
        <v/>
      </c>
      <c r="CG199" s="409" t="str">
        <f>IF(AND('[1]Multi-Field'!$E$25=[1]Lists!BF199,'[1]Multi-Field'!$F$25="Drained"),BI199,IF(AND('[1]Multi-Field'!$E$25=[1]Lists!BF199,'[1]Multi-Field'!$F$25="undrained"),BH199,""))</f>
        <v/>
      </c>
      <c r="CH199" s="409" t="str">
        <f>IF(AND('[1]Multi-Field'!$E$26=[1]Lists!BF199,'[1]Multi-Field'!$F$26="Drained"),BI199,IF(AND('[1]Multi-Field'!$E$26=[1]Lists!BF199,'[1]Multi-Field'!$F$26="undrained"),BH199,""))</f>
        <v/>
      </c>
      <c r="CI199" s="409" t="str">
        <f>IF(AND('[1]Multi-Field'!$E$27=[1]Lists!BF199,'[1]Multi-Field'!$F$27="Drained"),BI199,IF(AND('[1]Multi-Field'!$E$27=[1]Lists!BF199,'[1]Multi-Field'!$F$27="undrained"),BH199,""))</f>
        <v/>
      </c>
      <c r="CJ199" s="409" t="str">
        <f>IF(AND('[1]Multi-Field'!$E$28=[1]Lists!BF199,'[1]Multi-Field'!$F$28="Drained"),BI199,IF(AND('[1]Multi-Field'!$E$28=[1]Lists!BF199,'[1]Multi-Field'!$F$28="undrained"),BH199,""))</f>
        <v/>
      </c>
      <c r="CK199" s="409" t="str">
        <f>IF(AND('[1]Multi-Field'!$E$29=[1]Lists!BF199,'[1]Multi-Field'!$F$29="Drained"),BI199,IF(AND('[1]Multi-Field'!$E$29=[1]Lists!BF199,'[1]Multi-Field'!$F$29="undrained"),BH199,""))</f>
        <v/>
      </c>
      <c r="CL199" s="409" t="str">
        <f>IF(AND('[1]Multi-Field'!$E$30=[1]Lists!BF199,'[1]Multi-Field'!$F$30="Drained"),BI199,IF(AND('[1]Multi-Field'!$E$30=[1]Lists!BF199,'[1]Multi-Field'!$F$30="undrained"),BH199,""))</f>
        <v/>
      </c>
      <c r="CM199" s="409" t="str">
        <f>IF(AND('[1]Multi-Field'!$E$31=[1]Lists!BF199,'[1]Multi-Field'!$F$31="Drained"),BI199,IF(AND('[1]Multi-Field'!$E$31=[1]Lists!BF199,'[1]Multi-Field'!$F$31="undrained"),BH199,""))</f>
        <v/>
      </c>
      <c r="CN199" s="409" t="str">
        <f>IF(AND('[1]Multi-Field'!$E$32=[1]Lists!BF199,'[1]Multi-Field'!$F$32="Drained"),BI199,IF(AND('[1]Multi-Field'!$E$32=[1]Lists!BF199,'[1]Multi-Field'!$F$32="undrained"),BH199,""))</f>
        <v/>
      </c>
      <c r="CO199" s="409" t="str">
        <f>IF(AND('[1]Multi-Field'!$E$33=[1]Lists!BF199,'[1]Multi-Field'!$F$33="Drained"),BI199,IF(AND('[1]Multi-Field'!$E$33=[1]Lists!BF199,'[1]Multi-Field'!$F$33="undrained"),BH199,""))</f>
        <v/>
      </c>
      <c r="CP199" s="409" t="str">
        <f>IF(AND('[1]Multi-Field'!$E$34=[1]Lists!BF199,'[1]Multi-Field'!$F$34="Drained"),BI199,IF(AND('[1]Multi-Field'!$E$34=[1]Lists!BF199,'[1]Multi-Field'!$F$34="undrained"),BH199,""))</f>
        <v/>
      </c>
      <c r="CQ199" s="409" t="str">
        <f>IF(AND('[1]Multi-Field'!$E$35=[1]Lists!BF199,'[1]Multi-Field'!$F$35="Drained"),BI199,IF(AND('[1]Multi-Field'!$E$35=[1]Lists!BF199,'[1]Multi-Field'!$F$35="undrained"),BH199,""))</f>
        <v/>
      </c>
      <c r="CR199" s="409" t="str">
        <f>IF(AND('[1]Multi-Field'!$E$36=[1]Lists!BF199,'[1]Multi-Field'!$F$36="Drained"),BI199,IF(AND('[1]Multi-Field'!$E$36=[1]Lists!BF199,'[1]Multi-Field'!$F$36="undrained"),BH199,""))</f>
        <v/>
      </c>
      <c r="CS199" s="409" t="str">
        <f>IF(AND('[1]Multi-Field'!$E$37=[1]Lists!BF199,'[1]Multi-Field'!$F$37="Drained"),BI199,IF(AND('[1]Multi-Field'!$E$37=[1]Lists!BF199,'[1]Multi-Field'!$F$37="undrained"),BH199,""))</f>
        <v/>
      </c>
      <c r="CT199" s="409" t="str">
        <f>IF(AND('[1]Multi-Field'!$E$38=[1]Lists!BF199,'[1]Multi-Field'!$F$38="Drained"),BI199,IF(AND('[1]Multi-Field'!$E$38=[1]Lists!BF199,'[1]Multi-Field'!$F$38="undrained"),BH199,""))</f>
        <v/>
      </c>
      <c r="CU199" s="409" t="str">
        <f>IF(AND('[1]Multi-Field'!$E$39=[1]Lists!BF199,'[1]Multi-Field'!$F$39="Drained"),BI199,IF(AND('[1]Multi-Field'!$E$39=[1]Lists!BF199,'[1]Multi-Field'!$F$39="undrained"),BH199,""))</f>
        <v/>
      </c>
      <c r="CV199" s="409" t="str">
        <f>IF(AND('[1]Multi-Field'!$E$40=[1]Lists!BF199,'[1]Multi-Field'!$F$40="Drained"),BI199,IF(AND('[1]Multi-Field'!$E$40=[1]Lists!BF199,'[1]Multi-Field'!$F$40="undrained"),BH199,""))</f>
        <v/>
      </c>
      <c r="CW199" s="409" t="str">
        <f>IF(AND('[1]Multi-Field'!$E$41=[1]Lists!BF199,'[1]Multi-Field'!$F$40="Drained"),BI199,IF(AND('[1]Multi-Field'!$E$40=[1]Lists!BF199,'[1]Multi-Field'!$F$40="undrained"),BH199,""))</f>
        <v/>
      </c>
      <c r="CX199" s="409" t="str">
        <f>IF(AND('[1]Multi-Field'!$E$42=[1]Lists!BF199,'[1]Multi-Field'!$F$42="Drained"),BI199,IF(AND('[1]Multi-Field'!$E$42=[1]Lists!BF199,'[1]Multi-Field'!$F$42="undrained"),BH199,""))</f>
        <v/>
      </c>
      <c r="CY199" s="409" t="str">
        <f>IF(AND('[1]Multi-Field'!$E$43=[1]Lists!BF199,'[1]Multi-Field'!$F$43="Drained"),BI199,IF(AND('[1]Multi-Field'!$E$43=[1]Lists!BF199,'[1]Multi-Field'!$F$43="undrained"),BH199,""))</f>
        <v/>
      </c>
      <c r="CZ199" s="409" t="str">
        <f>IF(AND('[1]Multi-Field'!$E$44=[1]Lists!BF199,'[1]Multi-Field'!$F$44="Drained"),BI199,IF(AND('[1]Multi-Field'!$E$44=[1]Lists!BF199,'[1]Multi-Field'!$F$44="undrained"),BH199,""))</f>
        <v/>
      </c>
      <c r="DA199" s="409" t="str">
        <f>IF(AND('[1]Multi-Field'!$E$45=[1]Lists!BF199,'[1]Multi-Field'!$F$45="Drained"),BI199,IF(AND('[1]Multi-Field'!$E$45=[1]Lists!BF199,'[1]Multi-Field'!$F$45="undrained"),BH199,""))</f>
        <v/>
      </c>
      <c r="DB199" s="409" t="str">
        <f>IF(AND('[1]Multi-Field'!$E$46=[1]Lists!BF199,'[1]Multi-Field'!$F$46="Drained"),BI199,IF(AND('[1]Multi-Field'!$E$46=[1]Lists!BF199,'[1]Multi-Field'!$F$46="undrained"),BH199,""))</f>
        <v/>
      </c>
      <c r="DC199" s="409" t="str">
        <f>IF(AND('[1]Multi-Field'!$E$47=[1]Lists!BF199,'[1]Multi-Field'!$F$47="Drained"),BI199,IF(AND('[1]Multi-Field'!$E$47=[1]Lists!BF199,'[1]Multi-Field'!$F$47="undrained"),BH199,""))</f>
        <v/>
      </c>
      <c r="DD199" s="409" t="str">
        <f>IF(AND('[1]Multi-Field'!$E$48=[1]Lists!BF199,'[1]Multi-Field'!$F$48="Drained"),BI199,IF(AND('[1]Multi-Field'!$E$48=[1]Lists!BF199,'[1]Multi-Field'!$F$48="undrained"),BH199,""))</f>
        <v/>
      </c>
      <c r="DE199" s="409" t="str">
        <f>IF(AND('[1]Multi-Field'!$E$49=[1]Lists!BF199,'[1]Multi-Field'!$F$49="Drained"),BI199,IF(AND('[1]Multi-Field'!$E$49=[1]Lists!BF199,'[1]Multi-Field'!$F$9="undrained"),BH199,""))</f>
        <v/>
      </c>
      <c r="DF199" s="409" t="str">
        <f>IF(AND('[1]Multi-Field'!$E$50=[1]Lists!BF199,'[1]Multi-Field'!$F$50="Drained"),BI199,IF(AND('[1]Multi-Field'!$E$50=[1]Lists!BF199,'[1]Multi-Field'!$F$50="undrained"),BH199,""))</f>
        <v/>
      </c>
      <c r="DG199" s="409" t="str">
        <f>IF(AND('[1]Multi-Field'!$E$51=[1]Lists!BF199,'[1]Multi-Field'!$F$51="Drained"),BI199,IF(AND('[1]Multi-Field'!$E$51=[1]Lists!BF199,'[1]Multi-Field'!$F$51="undrained"),BH199,""))</f>
        <v/>
      </c>
      <c r="DH199" s="409" t="str">
        <f>IF(AND('[1]Multi-Field'!$E$52=[1]Lists!BF199,'[1]Multi-Field'!$F$52="Drained"),BI199,IF(AND('[1]Multi-Field'!$E$52=[1]Lists!BF199,'[1]Multi-Field'!$F$52="undrained"),BH199,""))</f>
        <v/>
      </c>
      <c r="DI199" s="409" t="str">
        <f>IF(AND('[1]Multi-Field'!$E$53=[1]Lists!BF199,'[1]Multi-Field'!$F$53="Drained"),BI199,IF(AND('[1]Multi-Field'!$E$53=[1]Lists!BF199,'[1]Multi-Field'!$F$53="undrained"),BH199,""))</f>
        <v/>
      </c>
      <c r="DJ199" s="409" t="str">
        <f>IF(AND('[1]Multi-Field'!$E$54=[1]Lists!BF199,'[1]Multi-Field'!$F$54="Drained"),BI199,IF(AND('[1]Multi-Field'!$E$54=[1]Lists!BF199,'[1]Multi-Field'!$F$54="undrained"),BH199,""))</f>
        <v/>
      </c>
      <c r="DK199" s="409" t="str">
        <f>IF(AND('[1]Multi-Field'!$E$55=[1]Lists!BF199,'[1]Multi-Field'!$F$55="Drained"),BI199,IF(AND('[1]Multi-Field'!$E$55=[1]Lists!BF199,'[1]Multi-Field'!$F$55="undrained"),BH199,""))</f>
        <v/>
      </c>
      <c r="DL199" s="409" t="str">
        <f>IF(AND('[1]Multi-Field'!$E$56=[1]Lists!BF199,'[1]Multi-Field'!$F$56="Drained"),BI199,IF(AND('[1]Multi-Field'!$E$56=[1]Lists!BF199,'[1]Multi-Field'!$F$56="undrained"),BH199,""))</f>
        <v/>
      </c>
      <c r="DM199" s="409" t="str">
        <f>IF(AND('[1]Multi-Field'!$E$57=[1]Lists!BF199,'[1]Multi-Field'!$F$57="Drained"),BI199,IF(AND('[1]Multi-Field'!$E$57=[1]Lists!BF199,'[1]Multi-Field'!$F$57="undrained"),BH199,""))</f>
        <v/>
      </c>
      <c r="DN199" s="409" t="str">
        <f>IF(AND('[1]Multi-Field'!$E$58=[1]Lists!BF199,'[1]Multi-Field'!$F$58="Drained"),BI199,IF(AND('[1]Multi-Field'!$E$58=[1]Lists!BF199,'[1]Multi-Field'!$F$58="undrained"),BH199,""))</f>
        <v/>
      </c>
      <c r="DO199" s="409" t="str">
        <f>IF(AND('[1]Multi-Field'!$E$59=[1]Lists!BF199,'[1]Multi-Field'!$F$59="Drained"),BI199,IF(AND('[1]Multi-Field'!$E$59=[1]Lists!BF199,'[1]Multi-Field'!$F$59="undrained"),BH199,""))</f>
        <v/>
      </c>
      <c r="DP199" s="409" t="str">
        <f>IF(AND('[1]Multi-Field'!$E$60=[1]Lists!BF199,'[1]Multi-Field'!$F$60="Drained"),BI199,IF(AND('[1]Multi-Field'!$E$60=[1]Lists!BF199,'[1]Multi-Field'!$F$60="undrained"),BH199,""))</f>
        <v/>
      </c>
      <c r="DQ199" s="409" t="str">
        <f>IF(AND('[1]Multi-Field'!$E$61=[1]Lists!BF199,'[1]Multi-Field'!$F$61="Drained"),BI199,IF(AND('[1]Multi-Field'!$E$61=[1]Lists!BF199,'[1]Multi-Field'!$F$61="undrained"),BH199,""))</f>
        <v/>
      </c>
      <c r="DR199" s="409" t="str">
        <f>IF(AND('[1]Multi-Field'!$E$62=[1]Lists!BF199,'[1]Multi-Field'!$F$62="Drained"),BI199,IF(AND('[1]Multi-Field'!$E$62=[1]Lists!BF199,'[1]Multi-Field'!$F$62="undrained"),BH199,""))</f>
        <v/>
      </c>
      <c r="DS199" s="409" t="str">
        <f>IF(AND('[1]Multi-Field'!$E$63=[1]Lists!BF199,'[1]Multi-Field'!$F$63="Drained"),BI199,IF(AND('[1]Multi-Field'!$E$63=[1]Lists!BF199,'[1]Multi-Field'!$F$63="undrained"),BH199,""))</f>
        <v/>
      </c>
      <c r="DT199" s="409" t="str">
        <f>IF(AND('[1]Multi-Field'!$E$64=[1]Lists!BF199,'[1]Multi-Field'!$F$64="Drained"),BI199,IF(AND('[1]Multi-Field'!$E$64=[1]Lists!BF199,'[1]Multi-Field'!$F$64="undrained"),BH199,""))</f>
        <v/>
      </c>
      <c r="DU199" s="409" t="str">
        <f>IF(AND('[1]Multi-Field'!$E$65=[1]Lists!BF199,'[1]Multi-Field'!$F$65="Drained"),BI199,IF(AND('[1]Multi-Field'!$E$65=[1]Lists!BF199,'[1]Multi-Field'!$F$65="undrained"),BH199,""))</f>
        <v/>
      </c>
      <c r="DV199" s="409" t="str">
        <f>IF(AND('[1]Multi-Field'!$E$66=[1]Lists!BF199,'[1]Multi-Field'!$F$66="Drained"),BI199,IF(AND('[1]Multi-Field'!$E$66=[1]Lists!BF199,'[1]Multi-Field'!$F$66="undrained"),BH199,""))</f>
        <v/>
      </c>
      <c r="DW199" s="409" t="str">
        <f>IF(AND('[1]Multi-Field'!$E$67=[1]Lists!BF199,'[1]Multi-Field'!$F$67="Drained"),BI199,IF(AND('[1]Multi-Field'!$E$67=[1]Lists!BF199,'[1]Multi-Field'!$F$67="undrained"),BH199,""))</f>
        <v/>
      </c>
      <c r="DX199" s="409" t="str">
        <f>IF(AND('[1]Multi-Field'!$E$68=[1]Lists!BF199,'[1]Multi-Field'!$F$68="Drained"),BI199,IF(AND('[1]Multi-Field'!$E$68=[1]Lists!BF199,'[1]Multi-Field'!$F$68="undrained"),BH199,""))</f>
        <v/>
      </c>
      <c r="DY199" s="409" t="str">
        <f>IF(AND('[1]Multi-Field'!$E$69=[1]Lists!BF199,'[1]Multi-Field'!$F$69="Drained"),BI199,IF(AND('[1]Multi-Field'!$E$69=[1]Lists!BF199,'[1]Multi-Field'!$F$69="undrained"),BH199,""))</f>
        <v/>
      </c>
      <c r="DZ199" s="409" t="str">
        <f>IF(AND('[1]Multi-Field'!$E$70=[1]Lists!BF199,'[1]Multi-Field'!$F$70="Drained"),BI199,IF(AND('[1]Multi-Field'!$E$70=[1]Lists!BF199,'[1]Multi-Field'!$F$70="undrained"),BH199,""))</f>
        <v/>
      </c>
      <c r="EA199" s="409" t="str">
        <f>IF(AND('[1]Multi-Field'!$E$71=[1]Lists!BF199,'[1]Multi-Field'!$F$71="Drained"),BI199,IF(AND('[1]Multi-Field'!$E$71=[1]Lists!BF199,'[1]Multi-Field'!$F$71="undrained"),BH199,""))</f>
        <v/>
      </c>
      <c r="EB199" s="409" t="str">
        <f>IF(AND('[1]Multi-Field'!$E$72=[1]Lists!BF199,'[1]Multi-Field'!$F$72="Drained"),BI199,IF(AND('[1]Multi-Field'!$E$72=[1]Lists!BF199,'[1]Multi-Field'!$F$72="undrained"),BH199,""))</f>
        <v/>
      </c>
      <c r="EC199" s="409" t="str">
        <f>IF(AND('[1]Multi-Field'!$E$73=[1]Lists!BF199,'[1]Multi-Field'!$F$73="Drained"),BI199,IF(AND('[1]Multi-Field'!$E$73=[1]Lists!BF199,'[1]Multi-Field'!$F$73="undrained"),BH199,""))</f>
        <v/>
      </c>
      <c r="ED199" s="409" t="str">
        <f>IF(AND('[1]Multi-Field'!$E$74=[1]Lists!BF199,'[1]Multi-Field'!$F$74="Drained"),BI199,IF(AND('[1]Multi-Field'!$E$74=[1]Lists!BF199,'[1]Multi-Field'!$F$74="undrained"),BH199,""))</f>
        <v/>
      </c>
      <c r="EE199" s="409" t="str">
        <f>IF(AND('[1]Multi-Field'!$E$75=[1]Lists!BF199,'[1]Multi-Field'!$F$75="Drained"),BI199,IF(AND('[1]Multi-Field'!$E$75=[1]Lists!BF199,'[1]Multi-Field'!$F$75="undrained"),BH199,""))</f>
        <v/>
      </c>
      <c r="EF199" s="409" t="str">
        <f>IF(AND('[1]Multi-Field'!$E$76=[1]Lists!BF199,'[1]Multi-Field'!$F$76="Drained"),BI199,IF(AND('[1]Multi-Field'!$E$76=[1]Lists!BF199,'[1]Multi-Field'!$F$6="undrained"),BH199,""))</f>
        <v/>
      </c>
      <c r="EG199" s="409" t="str">
        <f>IF(AND('[1]Multi-Field'!$E$77=[1]Lists!BF199,'[1]Multi-Field'!$F$77="Drained"),BI199,IF(AND('[1]Multi-Field'!$E$77=[1]Lists!BF199,'[1]Multi-Field'!$F$77="undrained"),BH199,""))</f>
        <v/>
      </c>
      <c r="EH199" s="409" t="str">
        <f>IF(AND('[1]Multi-Field'!$E$78=[1]Lists!BF199,'[1]Multi-Field'!$F$78="Drained"),BI199,IF(AND('[1]Multi-Field'!$E$78=[1]Lists!BF199,'[1]Multi-Field'!$F$78="undrained"),BH199,""))</f>
        <v/>
      </c>
      <c r="EI199" s="409" t="str">
        <f>IF(AND('[1]Multi-Field'!$E$79=[1]Lists!BF199,'[1]Multi-Field'!$F$79="Drained"),BI199,IF(AND('[1]Multi-Field'!$E$79=[1]Lists!BF199,'[1]Multi-Field'!$F$79="undrained"),BH199,""))</f>
        <v/>
      </c>
      <c r="EJ199" s="409" t="str">
        <f>IF(AND('[1]Multi-Field'!$E$80=[1]Lists!BF199,'[1]Multi-Field'!$F$80="Drained"),BI199,IF(AND('[1]Multi-Field'!$E$80=[1]Lists!BF199,'[1]Multi-Field'!$F$80="undrained"),BH199,""))</f>
        <v/>
      </c>
      <c r="EK199" s="409" t="str">
        <f>IF(AND('[1]Multi-Field'!$E$81=[1]Lists!BF199,'[1]Multi-Field'!$F$81="Drained"),BI199,IF(AND('[1]Multi-Field'!$E$81=[1]Lists!BF199,'[1]Multi-Field'!$F$81="undrained"),BH199,""))</f>
        <v/>
      </c>
      <c r="EL199" s="409" t="str">
        <f>IF(AND('[1]Multi-Field'!$E$82=[1]Lists!BF199,'[1]Multi-Field'!$F$82="Drained"),BI199,IF(AND('[1]Multi-Field'!$E$82=[1]Lists!BF199,'[1]Multi-Field'!$F$82="undrained"),BH199,""))</f>
        <v/>
      </c>
      <c r="EM199" s="409" t="str">
        <f>IF(AND('[1]Multi-Field'!$E$83=[1]Lists!BF199,'[1]Multi-Field'!$F$83="Drained"),BI199,IF(AND('[1]Multi-Field'!$E$83=[1]Lists!BF199,'[1]Multi-Field'!$F$83="undrained"),BH199,""))</f>
        <v/>
      </c>
      <c r="EN199" s="409" t="str">
        <f>IF(AND('[1]Multi-Field'!$E$84=[1]Lists!BF199,'[1]Multi-Field'!$F$84="Drained"),BI199,IF(AND('[1]Multi-Field'!$E$84=[1]Lists!BF199,'[1]Multi-Field'!$F$84="undrained"),BH199,""))</f>
        <v/>
      </c>
      <c r="EO199" s="409" t="str">
        <f>IF(AND('[1]Multi-Field'!$E$85=[1]Lists!BF199,'[1]Multi-Field'!$F$85="Drained"),BI199,IF(AND('[1]Multi-Field'!$E$85=[1]Lists!BF199,'[1]Multi-Field'!$F$85="undrained"),BH199,""))</f>
        <v/>
      </c>
      <c r="EP199" s="409" t="str">
        <f>IF(AND('[1]Multi-Field'!$E$86=[1]Lists!BF199,'[1]Multi-Field'!$F$86="Drained"),BI199,IF(AND('[1]Multi-Field'!$E$86=[1]Lists!BF199,'[1]Multi-Field'!$F$86="undrained"),BH199,""))</f>
        <v/>
      </c>
      <c r="EQ199" s="409" t="str">
        <f>IF(AND('[1]Multi-Field'!$E$87=[1]Lists!BF199,'[1]Multi-Field'!$F$87="Drained"),BI199,IF(AND('[1]Multi-Field'!$E$87=[1]Lists!BF199,'[1]Multi-Field'!$F$87="undrained"),BH199,""))</f>
        <v/>
      </c>
      <c r="ER199" s="409" t="str">
        <f>IF(AND('[1]Multi-Field'!$E$88=[1]Lists!BF199,'[1]Multi-Field'!$F$88="Drained"),BI199,IF(AND('[1]Multi-Field'!$E$88=[1]Lists!BF199,'[1]Multi-Field'!$F$88="undrained"),BH199,""))</f>
        <v/>
      </c>
      <c r="ES199" s="409" t="str">
        <f>IF(AND('[1]Multi-Field'!$E$89=[1]Lists!BF199,'[1]Multi-Field'!$F$89="Drained"),BI199,IF(AND('[1]Multi-Field'!$E$89=[1]Lists!BF199,'[1]Multi-Field'!$F$89="undrained"),BH199,""))</f>
        <v/>
      </c>
      <c r="ET199" s="409" t="str">
        <f>IF(AND('[1]Multi-Field'!$E$90=[1]Lists!BF199,'[1]Multi-Field'!$F$90="Drained"),BI199,IF(AND('[1]Multi-Field'!$E$90=[1]Lists!BF199,'[1]Multi-Field'!$F$90="undrained"),BH199,""))</f>
        <v/>
      </c>
      <c r="EU199" s="409" t="str">
        <f>IF(AND('[1]Multi-Field'!$E$91=[1]Lists!BF199,'[1]Multi-Field'!$F$91="Drained"),BI199,IF(AND('[1]Multi-Field'!$E$91=[1]Lists!BF199,'[1]Multi-Field'!$F$91="undrained"),BH199,""))</f>
        <v/>
      </c>
      <c r="EV199" s="409" t="str">
        <f>IF(AND('[1]Multi-Field'!$E$92=[1]Lists!BF199,'[1]Multi-Field'!$F$92="Drained"),BI199,IF(AND('[1]Multi-Field'!$E$92=[1]Lists!BF199,'[1]Multi-Field'!$F$92="undrained"),BH199,""))</f>
        <v/>
      </c>
      <c r="EW199" s="409" t="str">
        <f>IF(AND('[1]Multi-Field'!$E$93=[1]Lists!BF199,'[1]Multi-Field'!$F$93="Drained"),BI199,IF(AND('[1]Multi-Field'!$E$93=[1]Lists!BF199,'[1]Multi-Field'!$F$93="undrained"),BH199,""))</f>
        <v/>
      </c>
      <c r="EX199" s="409" t="str">
        <f>IF(AND('[1]Multi-Field'!$E$94=[1]Lists!BF199,'[1]Multi-Field'!$F$94="Drained"),BI199,IF(AND('[1]Multi-Field'!$E$94=[1]Lists!BF199,'[1]Multi-Field'!$F$94="undrained"),BH199,""))</f>
        <v/>
      </c>
      <c r="EY199" s="409" t="str">
        <f>IF(AND('[1]Multi-Field'!$E$95=[1]Lists!BF199,'[1]Multi-Field'!$F$95="Drained"),BI199,IF(AND('[1]Multi-Field'!$E$95=[1]Lists!BF199,'[1]Multi-Field'!$F$95="undrained"),BH199,""))</f>
        <v/>
      </c>
      <c r="EZ199" s="409" t="str">
        <f>IF(AND('[1]Multi-Field'!$E$96=[1]Lists!BF199,'[1]Multi-Field'!$F$96="Drained"),BI199,IF(AND('[1]Multi-Field'!$E$96=[1]Lists!BF199,'[1]Multi-Field'!$F$96="undrained"),BH199,""))</f>
        <v/>
      </c>
      <c r="FA199" s="409" t="str">
        <f>IF(AND('[1]Multi-Field'!$E$97=[1]Lists!BF199,'[1]Multi-Field'!$F$97="Drained"),BI199,IF(AND('[1]Multi-Field'!$E$97=[1]Lists!BF199,'[1]Multi-Field'!$F$97="undrained"),BH199,""))</f>
        <v/>
      </c>
      <c r="FB199" s="409" t="str">
        <f>IF(AND('[1]Multi-Field'!$E$98=[1]Lists!BF199,'[1]Multi-Field'!$F$98="Drained"),BI199,IF(AND('[1]Multi-Field'!$E$98=[1]Lists!BF199,'[1]Multi-Field'!$F$98="undrained"),BH199,""))</f>
        <v/>
      </c>
      <c r="FC199" s="409" t="str">
        <f>IF(AND('[1]Multi-Field'!$E$99=[1]Lists!BF199,'[1]Multi-Field'!$F$99="Drained"),BI199,IF(AND('[1]Multi-Field'!$E$99=[1]Lists!BF199,'[1]Multi-Field'!$F$99="undrained"),BH199,""))</f>
        <v/>
      </c>
      <c r="FD199" s="409" t="str">
        <f>IF(AND('[1]Multi-Field'!$E$100=[1]Lists!BF199,'[1]Multi-Field'!$F$100="Drained"),BI199,IF(AND('[1]Multi-Field'!$E$100=[1]Lists!BF199,'[1]Multi-Field'!$F$100="undrained"),BH199,""))</f>
        <v/>
      </c>
      <c r="FE199" s="409" t="str">
        <f>IF(AND('[1]Multi-Field'!$E$101=[1]Lists!BF199,'[1]Multi-Field'!$F$101="Drained"),BI199,IF(AND('[1]Multi-Field'!$E$101=[1]Lists!BF199,'[1]Multi-Field'!$F$101="undrained"),BH199,""))</f>
        <v/>
      </c>
      <c r="FF199" s="409" t="str">
        <f>IF(AND('[1]Multi-Field'!$E$102=[1]Lists!BF199,'[1]Multi-Field'!$F$102="Drained"),BI199,IF(AND('[1]Multi-Field'!$E$102=[1]Lists!BF199,'[1]Multi-Field'!$F$102="undrained"),BH199,""))</f>
        <v/>
      </c>
      <c r="FG199" s="409" t="str">
        <f>IF(AND('[1]Multi-Field'!$E$103=[1]Lists!BF199,'[1]Multi-Field'!$F$103="Drained"),BI199,IF(AND('[1]Multi-Field'!$E$103=[1]Lists!BF199,'[1]Multi-Field'!$F$103="undrained"),BH199,""))</f>
        <v/>
      </c>
      <c r="FH199" s="409" t="str">
        <f>IF(AND('[1]Multi-Field'!$E$104=[1]Lists!BF199,'[1]Multi-Field'!$F$104="Drained"),BI199,IF(AND('[1]Multi-Field'!$E$104=[1]Lists!BF199,'[1]Multi-Field'!$F$104="undrained"),BH199,""))</f>
        <v/>
      </c>
      <c r="FI199" s="409" t="str">
        <f>IF(AND('[1]Multi-Field'!$E$105=[1]Lists!BF199,'[1]Multi-Field'!$F$105="Drained"),BI199,IF(AND('[1]Multi-Field'!$E$105=[1]Lists!BF199,'[1]Multi-Field'!$F$105="undrained"),BH199,""))</f>
        <v/>
      </c>
      <c r="FJ199" s="409" t="str">
        <f>IF(AND('[1]Multi-Field'!$E$106=[1]Lists!BF199,'[1]Multi-Field'!$F$106="Drained"),BI199,IF(AND('[1]Multi-Field'!$E$106=[1]Lists!BF199,'[1]Multi-Field'!$F$106="undrained"),BH199,""))</f>
        <v/>
      </c>
      <c r="FK199" s="409" t="str">
        <f>IF(AND('[1]Multi-Field'!$E$107=[1]Lists!BF199,'[1]Multi-Field'!$F$107="Drained"),BI199,IF(AND('[1]Multi-Field'!$E$107=[1]Lists!BF199,'[1]Multi-Field'!$F$107="undrained"),BH199,""))</f>
        <v/>
      </c>
      <c r="FL199" s="409" t="str">
        <f>IF(AND('[1]Multi-Field'!$E$108=[1]Lists!BF199,'[1]Multi-Field'!$F$108="Drained"),BI199,IF(AND('[1]Multi-Field'!$E$108=[1]Lists!BF199,'[1]Multi-Field'!$F$108="undrained"),BH199,""))</f>
        <v/>
      </c>
      <c r="FM199" s="409" t="str">
        <f>IF(AND('[1]Multi-Field'!$E$109=[1]Lists!BF199,'[1]Multi-Field'!$F$109="Drained"),BI199,IF(AND('[1]Multi-Field'!$E$109=[1]Lists!BF199,'[1]Multi-Field'!$F$109="undrained"),BH199,""))</f>
        <v/>
      </c>
      <c r="FN199" s="409" t="str">
        <f>IF(AND('[1]Multi-Field'!$E$110=[1]Lists!BF199,'[1]Multi-Field'!$F$110="Drained"),BI199,IF(AND('[1]Multi-Field'!$E$110=[1]Lists!BF199,'[1]Multi-Field'!$F$110="undrained"),BH199,""))</f>
        <v/>
      </c>
      <c r="FO199" s="409" t="str">
        <f>IF(AND('[1]Multi-Field'!$E$111=[1]Lists!BF199,'[1]Multi-Field'!$F$111="Drained"),BI199,IF(AND('[1]Multi-Field'!$E$111=[1]Lists!BF199,'[1]Multi-Field'!$F$111="undrained"),BH199,""))</f>
        <v/>
      </c>
      <c r="FP199" s="409" t="str">
        <f>IF(AND('[1]Multi-Field'!$E$112=[1]Lists!BF199,'[1]Multi-Field'!$F$112="Drained"),BI199,IF(AND('[1]Multi-Field'!$E$112=[1]Lists!BF199,'[1]Multi-Field'!$F$112="undrained"),BH199,""))</f>
        <v/>
      </c>
      <c r="FQ199" s="409" t="str">
        <f>IF(AND('[1]Multi-Field'!$E$113=[1]Lists!BF199,'[1]Multi-Field'!$F$113="Drained"),BI199,IF(AND('[1]Multi-Field'!$E$113=[1]Lists!BF199,'[1]Multi-Field'!$F$113="undrained"),BH199,""))</f>
        <v/>
      </c>
      <c r="FR199" s="409" t="str">
        <f>IF(AND('[1]Multi-Field'!$E$114=[1]Lists!BF199,'[1]Multi-Field'!$F$114="Drained"),BI199,IF(AND('[1]Multi-Field'!$E$114=[1]Lists!BF199,'[1]Multi-Field'!$F$114="undrained"),BH199,""))</f>
        <v/>
      </c>
      <c r="FS199" s="409" t="str">
        <f>IF(AND('[1]Multi-Field'!$E$115=[1]Lists!BF199,'[1]Multi-Field'!$F$115="Drained"),BI199,IF(AND('[1]Multi-Field'!$E$115=[1]Lists!BF199,'[1]Multi-Field'!$F$115="undrained"),BH199,""))</f>
        <v/>
      </c>
      <c r="FT199" s="409" t="str">
        <f>IF(AND('[1]Multi-Field'!$E$116=[1]Lists!BF199,'[1]Multi-Field'!$F$116="Drained"),BI199,IF(AND('[1]Multi-Field'!$E$116=[1]Lists!BF199,'[1]Multi-Field'!$F$116="undrained"),BH199,""))</f>
        <v/>
      </c>
      <c r="FU199" s="409" t="str">
        <f>IF(AND('[1]Multi-Field'!$E$117=[1]Lists!BF199,'[1]Multi-Field'!$F$117="Drained"),BI199,IF(AND('[1]Multi-Field'!$E$117=[1]Lists!BF199,'[1]Multi-Field'!$F$117="undrained"),BH199,""))</f>
        <v/>
      </c>
      <c r="FV199" s="409" t="str">
        <f>IF(AND('[1]Multi-Field'!$E$118=[1]Lists!BF199,'[1]Multi-Field'!$F$118="Drained"),BI199,IF(AND('[1]Multi-Field'!$E$118=[1]Lists!BF199,'[1]Multi-Field'!$F$118="undrained"),BH199,""))</f>
        <v/>
      </c>
      <c r="FW199" s="409" t="str">
        <f>IF(AND('[1]Multi-Field'!$E$119=[1]Lists!BF199,'[1]Multi-Field'!$F$119="Drained"),BI199,IF(AND('[1]Multi-Field'!$E$119=[1]Lists!BF199,'[1]Multi-Field'!$F$119="undrained"),BH199,""))</f>
        <v/>
      </c>
      <c r="FX199" s="409" t="str">
        <f>IF(AND('[1]Multi-Field'!$E$120=[1]Lists!BF199,'[1]Multi-Field'!$F$120="Drained"),BI199,IF(AND('[1]Multi-Field'!$E$120=[1]Lists!BF199,'[1]Multi-Field'!$F$120="undrained"),BH199,""))</f>
        <v/>
      </c>
    </row>
    <row r="200" spans="1:180" ht="13.5" customHeight="1">
      <c r="A200" s="7" t="s">
        <v>287</v>
      </c>
      <c r="B200" s="7"/>
      <c r="C200" s="7"/>
      <c r="D200" s="8">
        <v>70</v>
      </c>
      <c r="E200" s="8">
        <f t="shared" si="39"/>
        <v>70</v>
      </c>
      <c r="F200" s="8">
        <f t="shared" si="40"/>
        <v>70</v>
      </c>
      <c r="G200" s="8">
        <v>70</v>
      </c>
      <c r="H200" s="8">
        <v>70</v>
      </c>
      <c r="I200" s="8">
        <f t="shared" si="43"/>
        <v>70</v>
      </c>
      <c r="J200" s="8">
        <f t="shared" si="44"/>
        <v>70</v>
      </c>
      <c r="K200" s="8">
        <v>70</v>
      </c>
      <c r="L200" s="8">
        <v>75</v>
      </c>
      <c r="M200" s="8">
        <f t="shared" si="41"/>
        <v>75</v>
      </c>
      <c r="N200" s="8">
        <f t="shared" si="42"/>
        <v>75</v>
      </c>
      <c r="O200" s="8">
        <v>75</v>
      </c>
      <c r="P200" s="391">
        <v>175</v>
      </c>
      <c r="Q200" s="394"/>
      <c r="R200" s="395" t="b">
        <f>IF(OR('Multi-Field'!AA177=Lists!$AC$42,'Multi-Field'!AA177=Lists!$AC$43),IF('Multi-Field'!Z177="x",(IF('Multi-Field'!AC177=Lists!$Q$11,Lists!$R$11,IF('Multi-Field'!AC177=Lists!$Q$12,Lists!$R$12,IF('Multi-Field'!AC177=Lists!$Q$13,Lists!$R$13,IF('Multi-Field'!AC177=Lists!$Q$14,Lists!$R$14))))),IF('Multi-Field'!X177="x",(IF('Multi-Field'!AC177=Lists!$Q$11,Lists!$S$11,IF('Multi-Field'!AC177=Lists!$Q$12,Lists!$S$12,IF('Multi-Field'!AC177=Lists!$Q$13,Lists!$S$13,IF('Multi-Field'!AC177=Lists!$Q$14,Lists!$S$14))))),IF('Multi-Field'!V177="x",(IF('Multi-Field'!AC177=Lists!$Q$11,Lists!$T$11,IF('Multi-Field'!AC177=Lists!$Q$12,Lists!$T$12,IF('Multi-Field'!AC177=Lists!$Q$13,Lists!$T$13,IF('Multi-Field'!AC177=Lists!$Q$14,Lists!$T$14))))),0))))</f>
        <v>0</v>
      </c>
      <c r="S200" s="395" t="str">
        <f t="shared" si="38"/>
        <v/>
      </c>
      <c r="T200" s="395"/>
      <c r="U200" s="396"/>
      <c r="AI200" s="384">
        <f>'[1]Multi-Field'!B196</f>
        <v>0</v>
      </c>
      <c r="AJ200" s="387" t="str">
        <f>IF(OR('[1]Multi-Field'!Q40=[1]Lists!$AC$42,'[1]Multi-Field'!Q40=[1]Lists!$AC$43),"x","")</f>
        <v/>
      </c>
      <c r="AK200" s="387" t="str">
        <f>IF(OR('[1]Multi-Field'!Q40=[1]Lists!$AC$6,'[1]Multi-Field'!Q40=$AC$2,'[1]Multi-Field'!Q40=$AC$4),"x","")</f>
        <v/>
      </c>
      <c r="AL200" s="387" t="str">
        <f>IF(OR('[1]Multi-Field'!Q40=[1]Lists!$AC$7,'[1]Multi-Field'!Q40=$AC$3,'[1]Multi-Field'!Q40=$AC$5),"x","")</f>
        <v/>
      </c>
      <c r="AM200" s="387" t="str">
        <f>IF(OR('[1]Multi-Field'!Q40=$AC$23,'[1]Multi-Field'!Q40=$AC$13,'[1]Multi-Field'!Q40=$AC$9,'[1]Multi-Field'!Q40=$AC$19,'[1]Multi-Field'!Q40=$AC$47),"x","")</f>
        <v/>
      </c>
      <c r="AN200" s="387" t="str">
        <f>IF(OR('[1]Multi-Field'!Q40=$AC$24,'[1]Multi-Field'!Q40=$AC$14,'[1]Multi-Field'!Q40=$AC$10,'[1]Multi-Field'!Q40=$AC$22,'[1]Multi-Field'!Q40=$AC$48),"x","")</f>
        <v/>
      </c>
      <c r="AO200" s="387" t="str">
        <f>IF(OR('[1]Multi-Field'!Q40=$AC$21,'[1]Multi-Field'!Q40=$AC$28,'[1]Multi-Field'!Q40=$AC$62,'[1]Multi-Field'!Q40=$AC$102,'[1]Multi-Field'!Q40=$AC$98),"x","")</f>
        <v/>
      </c>
      <c r="AP200" s="387" t="str">
        <f>IF(OR('[1]Multi-Field'!Q40=$AC$25,'[1]Multi-Field'!Q40=$AC$63,'[1]Multi-Field'!Q40=$AC$85,'[1]Multi-Field'!Q40=$AC$87,'[1]Multi-Field'!Q40=$AC$92,'[1]Multi-Field'!Q40=$AC$93),"x","")</f>
        <v/>
      </c>
      <c r="AQ200" s="387" t="str">
        <f>IF(OR('[1]Multi-Field'!Q40=$AC$20,'[1]Multi-Field'!Q40=$AC$27,'[1]Multi-Field'!Q40=$AC$58,'[1]Multi-Field'!Q40=$AC$86,'[1]Multi-Field'!Q40=$AC$103,'[1]Multi-Field'!Q40=$AC$94),"x","")</f>
        <v/>
      </c>
      <c r="AR200" s="387" t="str">
        <f>IF(OR('[1]Multi-Field'!Q40=$AC$35,'[1]Multi-Field'!Q40=$AC$40,'[1]Multi-Field'!Q40=$AC$45,),"x","")</f>
        <v/>
      </c>
      <c r="AS200" s="387" t="str">
        <f>IF(OR('[1]Multi-Field'!Q40=$AC$36,'[1]Multi-Field'!Q40=$AC$41,'[1]Multi-Field'!Q40=$AC$46,),"x","")</f>
        <v/>
      </c>
      <c r="AT200" s="387" t="str">
        <f>IF(OR('[1]Multi-Field'!Q40=$AC$52,'[1]Multi-Field'!Q40=$AC$53,'[1]Multi-Field'!Q40=$AC$54,'[1]Multi-Field'!Q40=$AC$55,'[1]Multi-Field'!Q40=$AC$68,'[1]Multi-Field'!Q40=$AC$69,'[1]Multi-Field'!Q40=$AC$74,'[1]Multi-Field'!Q40=$AC$71,'[1]Multi-Field'!Q40=$AC$70),"x","")</f>
        <v/>
      </c>
      <c r="AU200" s="387" t="str">
        <f>IF('[1]Multi-Field'!Q40=$AC$72,"x","")</f>
        <v/>
      </c>
      <c r="AV200" s="387" t="str">
        <f>IF('[1]Multi-Field'!Q40=$AC$73,"x","")</f>
        <v/>
      </c>
      <c r="AW200" s="387" t="str">
        <f>IF('[1]Multi-Field'!Q40=$AC$83,"x","")</f>
        <v/>
      </c>
      <c r="AX200" s="387" t="str">
        <f>IF('[1]Multi-Field'!Q40=$AC$84,"x","")</f>
        <v/>
      </c>
      <c r="AY200" s="387" t="str">
        <f>IF('[1]Multi-Field'!Q40=$AC$97,"x","")</f>
        <v/>
      </c>
      <c r="AZ200" s="387" t="str">
        <f>IF('[1]Multi-Field'!Q40=$AC$99,"x","")</f>
        <v/>
      </c>
      <c r="BA200" s="387" t="str">
        <f>IF('[1]Multi-Field'!Q40=$AC$104,"x","")</f>
        <v/>
      </c>
      <c r="BB200" s="387" t="str">
        <f>IF('[1]Multi-Field'!Q40=$AC$105,"x","")</f>
        <v/>
      </c>
      <c r="BC200" s="388"/>
      <c r="BF200" s="411" t="s">
        <v>1366</v>
      </c>
      <c r="BG200" s="412">
        <v>4</v>
      </c>
      <c r="BH200" s="412">
        <v>3</v>
      </c>
      <c r="BI200" s="412">
        <v>3</v>
      </c>
      <c r="BJ200" s="409" t="e">
        <f>IF(AND('[1]Single Field'!#REF!=[1]Lists!BF200,'[1]Single Field'!#REF!="Drained"),"x",IF(AND('[1]Single Field'!#REF!=[1]Lists!BF200,'[1]Single Field'!#REF!="Undrained"),O,""))</f>
        <v>#REF!</v>
      </c>
      <c r="BK200" s="409" t="str">
        <f>IF(AND('[1]Multi-Field'!$E$3=[1]Lists!BF200,'[1]Multi-Field'!$F$3="Drained"),BI200,IF(AND('[1]Multi-Field'!$E$3=BF200,'[1]Multi-Field'!$F$3="undrained"),BH200,""))</f>
        <v/>
      </c>
      <c r="BL200" s="409" t="str">
        <f>IF(AND('[1]Multi-Field'!$E$4=BF200,'[1]Multi-Field'!$F$4="Drained"),BI200,IF(AND('[1]Multi-Field'!$E$4=BF200,'[1]Multi-Field'!$F$4="undrained"),BH200,""))</f>
        <v/>
      </c>
      <c r="BM200" s="409" t="str">
        <f>IF(AND('[1]Multi-Field'!$E$5=BF200,'[1]Multi-Field'!$F$5="Drained"),BI200,IF(AND('[1]Multi-Field'!$E$5=BF200,'[1]Multi-Field'!$F$5="undrained"),BH200,""))</f>
        <v/>
      </c>
      <c r="BN200" s="409" t="str">
        <f>IF(AND('[1]Multi-Field'!$E$6=BF200,'[1]Multi-Field'!$F$6="Drained"),BI200,IF(AND('[1]Multi-Field'!$E$6=BF200,'[1]Multi-Field'!$F$6="undrained"),BH200,""))</f>
        <v/>
      </c>
      <c r="BO200" s="409" t="str">
        <f>IF(AND('[1]Multi-Field'!$E$7=BF200,'[1]Multi-Field'!$F$7="Drained"),BI200,IF(AND('[1]Multi-Field'!$E$7=BF200,'[1]Multi-Field'!$F$7="undrained"),BH200,""))</f>
        <v/>
      </c>
      <c r="BP200" s="409" t="str">
        <f>IF(AND('[1]Multi-Field'!$E$8=BF200,'[1]Multi-Field'!$F$8="Drained"),BI200,IF(AND('[1]Multi-Field'!$E$8=BF200,'[1]Multi-Field'!$F$8="undrained"),BH200,""))</f>
        <v/>
      </c>
      <c r="BQ200" s="409" t="str">
        <f>IF(AND('[1]Multi-Field'!$E$9=BF200,'[1]Multi-Field'!$F$9="Drained"),BI200,IF(AND('[1]Multi-Field'!$E$9=BF200,'[1]Multi-Field'!$F$9="undrained"),BH200,""))</f>
        <v/>
      </c>
      <c r="BR200" s="409" t="str">
        <f>IF(AND('[1]Multi-Field'!$E$10=BF200,'[1]Multi-Field'!$F$10="Drained"),BI200,IF(AND('[1]Multi-Field'!$E$10=BF200,'[1]Multi-Field'!$F$10="undrained"),BH200,""))</f>
        <v/>
      </c>
      <c r="BS200" s="409" t="str">
        <f>IF(AND('[1]Multi-Field'!$E$11=BF200,'[1]Multi-Field'!$F$11="Drained"),BI200,IF(AND('[1]Multi-Field'!$E$11=BF200,'[1]Multi-Field'!$F$11="undrained"),BH200,""))</f>
        <v/>
      </c>
      <c r="BT200" s="409" t="str">
        <f>IF(AND('[1]Multi-Field'!$E$12=BF200,'[1]Multi-Field'!$F$12="Drained"),BI200,IF(AND('[1]Multi-Field'!$E$12=BF200,'[1]Multi-Field'!$F$12="undrained"),BH200,""))</f>
        <v/>
      </c>
      <c r="BU200" s="409" t="str">
        <f>IF(AND('[1]Multi-Field'!$E$13=BF200,'[1]Multi-Field'!$F$13="Drained"),BI200,IF(AND('[1]Multi-Field'!$E$3=BF200,'[1]Multi-Field'!$F$13="undrained"),BH200,""))</f>
        <v/>
      </c>
      <c r="BV200" s="409" t="str">
        <f>IF(AND('[1]Multi-Field'!$E$14=BF200,'[1]Multi-Field'!$F$14="Drained"),BI200,IF(AND('[1]Multi-Field'!$E$14=BF200,'[1]Multi-Field'!$F$14="undrained"),BH200,""))</f>
        <v/>
      </c>
      <c r="BW200" s="409" t="str">
        <f>IF(AND('[1]Multi-Field'!$E$15=BF200,'[1]Multi-Field'!$F$15="Drained"),BI200,IF(AND('[1]Multi-Field'!$E$15=BF200,'[1]Multi-Field'!$F$15="undrained"),BH200,""))</f>
        <v/>
      </c>
      <c r="BX200" s="409" t="str">
        <f>IF(AND('[1]Multi-Field'!$E$16=[1]Lists!BF200,'[1]Multi-Field'!$F$16="Drained"),BI200,IF(AND('[1]Multi-Field'!$E$16=[1]Lists!BF200,'[1]Multi-Field'!$F$16="undrained"),BH200,""))</f>
        <v/>
      </c>
      <c r="BY200" s="409" t="str">
        <f>IF(AND('[1]Multi-Field'!$E$17=[1]Lists!BF200,'[1]Multi-Field'!$F$17="Drained"),BI200,IF(AND('[1]Multi-Field'!$E$17=[1]Lists!BF200,'[1]Multi-Field'!$F$17="undrained"),BH200,""))</f>
        <v/>
      </c>
      <c r="BZ200" s="409" t="str">
        <f>IF(AND('[1]Multi-Field'!$E$18=[1]Lists!BF200,'[1]Multi-Field'!$F$18="Drained"),BI200,IF(AND('[1]Multi-Field'!$E$18=[1]Lists!BF200,'[1]Multi-Field'!$F$18="undrained"),BH200,""))</f>
        <v/>
      </c>
      <c r="CA200" s="409" t="str">
        <f>IF(AND('[1]Multi-Field'!$E$19=[1]Lists!BF200,'[1]Multi-Field'!$F$19="Drained"),BI200,IF(AND('[1]Multi-Field'!$E$19=[1]Lists!BF200,'[1]Multi-Field'!$F$19="undrained"),BH200,""))</f>
        <v/>
      </c>
      <c r="CB200" s="409" t="str">
        <f>IF(AND('[1]Multi-Field'!$E$20=[1]Lists!BF200,'[1]Multi-Field'!$F$20="Drained"),BI200,IF(AND('[1]Multi-Field'!$E$20=[1]Lists!BF200,'[1]Multi-Field'!$F$20="undrained"),BH200,""))</f>
        <v/>
      </c>
      <c r="CC200" s="409" t="str">
        <f>IF(AND('[1]Multi-Field'!$E$21=[1]Lists!BF200,'[1]Multi-Field'!$F$21="Drained"),BI200,IF(AND('[1]Multi-Field'!$E$21=[1]Lists!BF200,'[1]Multi-Field'!$F$21="undrained"),BH200,""))</f>
        <v/>
      </c>
      <c r="CD200" s="409" t="str">
        <f>IF(AND('[1]Multi-Field'!$E$22=[1]Lists!BF200,'[1]Multi-Field'!$F$22="Drained"),BI200,IF(AND('[1]Multi-Field'!$E$22=[1]Lists!BF200,'[1]Multi-Field'!$F$22="undrained"),BH200,""))</f>
        <v/>
      </c>
      <c r="CE200" s="409" t="str">
        <f>IF(AND('[1]Multi-Field'!$E$23=[1]Lists!BF200,'[1]Multi-Field'!$F$23="Drained"),BI200,IF(AND('[1]Multi-Field'!$E$23=[1]Lists!BF200,'[1]Multi-Field'!$F$23="undrained"),BH200,""))</f>
        <v/>
      </c>
      <c r="CF200" s="409" t="str">
        <f>IF(AND('[1]Multi-Field'!$E$24=[1]Lists!BF200,'[1]Multi-Field'!$F$24="Drained"),BI200,IF(AND('[1]Multi-Field'!$E$24=[1]Lists!BF200,'[1]Multi-Field'!$F$24="undrained"),BH200,""))</f>
        <v/>
      </c>
      <c r="CG200" s="409" t="str">
        <f>IF(AND('[1]Multi-Field'!$E$25=[1]Lists!BF200,'[1]Multi-Field'!$F$25="Drained"),BI200,IF(AND('[1]Multi-Field'!$E$25=[1]Lists!BF200,'[1]Multi-Field'!$F$25="undrained"),BH200,""))</f>
        <v/>
      </c>
      <c r="CH200" s="409" t="str">
        <f>IF(AND('[1]Multi-Field'!$E$26=[1]Lists!BF200,'[1]Multi-Field'!$F$26="Drained"),BI200,IF(AND('[1]Multi-Field'!$E$26=[1]Lists!BF200,'[1]Multi-Field'!$F$26="undrained"),BH200,""))</f>
        <v/>
      </c>
      <c r="CI200" s="409" t="str">
        <f>IF(AND('[1]Multi-Field'!$E$27=[1]Lists!BF200,'[1]Multi-Field'!$F$27="Drained"),BI200,IF(AND('[1]Multi-Field'!$E$27=[1]Lists!BF200,'[1]Multi-Field'!$F$27="undrained"),BH200,""))</f>
        <v/>
      </c>
      <c r="CJ200" s="409" t="str">
        <f>IF(AND('[1]Multi-Field'!$E$28=[1]Lists!BF200,'[1]Multi-Field'!$F$28="Drained"),BI200,IF(AND('[1]Multi-Field'!$E$28=[1]Lists!BF200,'[1]Multi-Field'!$F$28="undrained"),BH200,""))</f>
        <v/>
      </c>
      <c r="CK200" s="409" t="str">
        <f>IF(AND('[1]Multi-Field'!$E$29=[1]Lists!BF200,'[1]Multi-Field'!$F$29="Drained"),BI200,IF(AND('[1]Multi-Field'!$E$29=[1]Lists!BF200,'[1]Multi-Field'!$F$29="undrained"),BH200,""))</f>
        <v/>
      </c>
      <c r="CL200" s="409" t="str">
        <f>IF(AND('[1]Multi-Field'!$E$30=[1]Lists!BF200,'[1]Multi-Field'!$F$30="Drained"),BI200,IF(AND('[1]Multi-Field'!$E$30=[1]Lists!BF200,'[1]Multi-Field'!$F$30="undrained"),BH200,""))</f>
        <v/>
      </c>
      <c r="CM200" s="409" t="str">
        <f>IF(AND('[1]Multi-Field'!$E$31=[1]Lists!BF200,'[1]Multi-Field'!$F$31="Drained"),BI200,IF(AND('[1]Multi-Field'!$E$31=[1]Lists!BF200,'[1]Multi-Field'!$F$31="undrained"),BH200,""))</f>
        <v/>
      </c>
      <c r="CN200" s="409" t="str">
        <f>IF(AND('[1]Multi-Field'!$E$32=[1]Lists!BF200,'[1]Multi-Field'!$F$32="Drained"),BI200,IF(AND('[1]Multi-Field'!$E$32=[1]Lists!BF200,'[1]Multi-Field'!$F$32="undrained"),BH200,""))</f>
        <v/>
      </c>
      <c r="CO200" s="409" t="str">
        <f>IF(AND('[1]Multi-Field'!$E$33=[1]Lists!BF200,'[1]Multi-Field'!$F$33="Drained"),BI200,IF(AND('[1]Multi-Field'!$E$33=[1]Lists!BF200,'[1]Multi-Field'!$F$33="undrained"),BH200,""))</f>
        <v/>
      </c>
      <c r="CP200" s="409" t="str">
        <f>IF(AND('[1]Multi-Field'!$E$34=[1]Lists!BF200,'[1]Multi-Field'!$F$34="Drained"),BI200,IF(AND('[1]Multi-Field'!$E$34=[1]Lists!BF200,'[1]Multi-Field'!$F$34="undrained"),BH200,""))</f>
        <v/>
      </c>
      <c r="CQ200" s="409" t="str">
        <f>IF(AND('[1]Multi-Field'!$E$35=[1]Lists!BF200,'[1]Multi-Field'!$F$35="Drained"),BI200,IF(AND('[1]Multi-Field'!$E$35=[1]Lists!BF200,'[1]Multi-Field'!$F$35="undrained"),BH200,""))</f>
        <v/>
      </c>
      <c r="CR200" s="409" t="str">
        <f>IF(AND('[1]Multi-Field'!$E$36=[1]Lists!BF200,'[1]Multi-Field'!$F$36="Drained"),BI200,IF(AND('[1]Multi-Field'!$E$36=[1]Lists!BF200,'[1]Multi-Field'!$F$36="undrained"),BH200,""))</f>
        <v/>
      </c>
      <c r="CS200" s="409" t="str">
        <f>IF(AND('[1]Multi-Field'!$E$37=[1]Lists!BF200,'[1]Multi-Field'!$F$37="Drained"),BI200,IF(AND('[1]Multi-Field'!$E$37=[1]Lists!BF200,'[1]Multi-Field'!$F$37="undrained"),BH200,""))</f>
        <v/>
      </c>
      <c r="CT200" s="409" t="str">
        <f>IF(AND('[1]Multi-Field'!$E$38=[1]Lists!BF200,'[1]Multi-Field'!$F$38="Drained"),BI200,IF(AND('[1]Multi-Field'!$E$38=[1]Lists!BF200,'[1]Multi-Field'!$F$38="undrained"),BH200,""))</f>
        <v/>
      </c>
      <c r="CU200" s="409" t="str">
        <f>IF(AND('[1]Multi-Field'!$E$39=[1]Lists!BF200,'[1]Multi-Field'!$F$39="Drained"),BI200,IF(AND('[1]Multi-Field'!$E$39=[1]Lists!BF200,'[1]Multi-Field'!$F$39="undrained"),BH200,""))</f>
        <v/>
      </c>
      <c r="CV200" s="409" t="str">
        <f>IF(AND('[1]Multi-Field'!$E$40=[1]Lists!BF200,'[1]Multi-Field'!$F$40="Drained"),BI200,IF(AND('[1]Multi-Field'!$E$40=[1]Lists!BF200,'[1]Multi-Field'!$F$40="undrained"),BH200,""))</f>
        <v/>
      </c>
      <c r="CW200" s="409" t="str">
        <f>IF(AND('[1]Multi-Field'!$E$41=[1]Lists!BF200,'[1]Multi-Field'!$F$40="Drained"),BI200,IF(AND('[1]Multi-Field'!$E$40=[1]Lists!BF200,'[1]Multi-Field'!$F$40="undrained"),BH200,""))</f>
        <v/>
      </c>
      <c r="CX200" s="409" t="str">
        <f>IF(AND('[1]Multi-Field'!$E$42=[1]Lists!BF200,'[1]Multi-Field'!$F$42="Drained"),BI200,IF(AND('[1]Multi-Field'!$E$42=[1]Lists!BF200,'[1]Multi-Field'!$F$42="undrained"),BH200,""))</f>
        <v/>
      </c>
      <c r="CY200" s="409" t="str">
        <f>IF(AND('[1]Multi-Field'!$E$43=[1]Lists!BF200,'[1]Multi-Field'!$F$43="Drained"),BI200,IF(AND('[1]Multi-Field'!$E$43=[1]Lists!BF200,'[1]Multi-Field'!$F$43="undrained"),BH200,""))</f>
        <v/>
      </c>
      <c r="CZ200" s="409" t="str">
        <f>IF(AND('[1]Multi-Field'!$E$44=[1]Lists!BF200,'[1]Multi-Field'!$F$44="Drained"),BI200,IF(AND('[1]Multi-Field'!$E$44=[1]Lists!BF200,'[1]Multi-Field'!$F$44="undrained"),BH200,""))</f>
        <v/>
      </c>
      <c r="DA200" s="409" t="str">
        <f>IF(AND('[1]Multi-Field'!$E$45=[1]Lists!BF200,'[1]Multi-Field'!$F$45="Drained"),BI200,IF(AND('[1]Multi-Field'!$E$45=[1]Lists!BF200,'[1]Multi-Field'!$F$45="undrained"),BH200,""))</f>
        <v/>
      </c>
      <c r="DB200" s="409" t="str">
        <f>IF(AND('[1]Multi-Field'!$E$46=[1]Lists!BF200,'[1]Multi-Field'!$F$46="Drained"),BI200,IF(AND('[1]Multi-Field'!$E$46=[1]Lists!BF200,'[1]Multi-Field'!$F$46="undrained"),BH200,""))</f>
        <v/>
      </c>
      <c r="DC200" s="409" t="str">
        <f>IF(AND('[1]Multi-Field'!$E$47=[1]Lists!BF200,'[1]Multi-Field'!$F$47="Drained"),BI200,IF(AND('[1]Multi-Field'!$E$47=[1]Lists!BF200,'[1]Multi-Field'!$F$47="undrained"),BH200,""))</f>
        <v/>
      </c>
      <c r="DD200" s="409" t="str">
        <f>IF(AND('[1]Multi-Field'!$E$48=[1]Lists!BF200,'[1]Multi-Field'!$F$48="Drained"),BI200,IF(AND('[1]Multi-Field'!$E$48=[1]Lists!BF200,'[1]Multi-Field'!$F$48="undrained"),BH200,""))</f>
        <v/>
      </c>
      <c r="DE200" s="409" t="str">
        <f>IF(AND('[1]Multi-Field'!$E$49=[1]Lists!BF200,'[1]Multi-Field'!$F$49="Drained"),BI200,IF(AND('[1]Multi-Field'!$E$49=[1]Lists!BF200,'[1]Multi-Field'!$F$9="undrained"),BH200,""))</f>
        <v/>
      </c>
      <c r="DF200" s="409" t="str">
        <f>IF(AND('[1]Multi-Field'!$E$50=[1]Lists!BF200,'[1]Multi-Field'!$F$50="Drained"),BI200,IF(AND('[1]Multi-Field'!$E$50=[1]Lists!BF200,'[1]Multi-Field'!$F$50="undrained"),BH200,""))</f>
        <v/>
      </c>
      <c r="DG200" s="409" t="str">
        <f>IF(AND('[1]Multi-Field'!$E$51=[1]Lists!BF200,'[1]Multi-Field'!$F$51="Drained"),BI200,IF(AND('[1]Multi-Field'!$E$51=[1]Lists!BF200,'[1]Multi-Field'!$F$51="undrained"),BH200,""))</f>
        <v/>
      </c>
      <c r="DH200" s="409" t="str">
        <f>IF(AND('[1]Multi-Field'!$E$52=[1]Lists!BF200,'[1]Multi-Field'!$F$52="Drained"),BI200,IF(AND('[1]Multi-Field'!$E$52=[1]Lists!BF200,'[1]Multi-Field'!$F$52="undrained"),BH200,""))</f>
        <v/>
      </c>
      <c r="DI200" s="409" t="str">
        <f>IF(AND('[1]Multi-Field'!$E$53=[1]Lists!BF200,'[1]Multi-Field'!$F$53="Drained"),BI200,IF(AND('[1]Multi-Field'!$E$53=[1]Lists!BF200,'[1]Multi-Field'!$F$53="undrained"),BH200,""))</f>
        <v/>
      </c>
      <c r="DJ200" s="409" t="str">
        <f>IF(AND('[1]Multi-Field'!$E$54=[1]Lists!BF200,'[1]Multi-Field'!$F$54="Drained"),BI200,IF(AND('[1]Multi-Field'!$E$54=[1]Lists!BF200,'[1]Multi-Field'!$F$54="undrained"),BH200,""))</f>
        <v/>
      </c>
      <c r="DK200" s="409" t="str">
        <f>IF(AND('[1]Multi-Field'!$E$55=[1]Lists!BF200,'[1]Multi-Field'!$F$55="Drained"),BI200,IF(AND('[1]Multi-Field'!$E$55=[1]Lists!BF200,'[1]Multi-Field'!$F$55="undrained"),BH200,""))</f>
        <v/>
      </c>
      <c r="DL200" s="409" t="str">
        <f>IF(AND('[1]Multi-Field'!$E$56=[1]Lists!BF200,'[1]Multi-Field'!$F$56="Drained"),BI200,IF(AND('[1]Multi-Field'!$E$56=[1]Lists!BF200,'[1]Multi-Field'!$F$56="undrained"),BH200,""))</f>
        <v/>
      </c>
      <c r="DM200" s="409" t="str">
        <f>IF(AND('[1]Multi-Field'!$E$57=[1]Lists!BF200,'[1]Multi-Field'!$F$57="Drained"),BI200,IF(AND('[1]Multi-Field'!$E$57=[1]Lists!BF200,'[1]Multi-Field'!$F$57="undrained"),BH200,""))</f>
        <v/>
      </c>
      <c r="DN200" s="409" t="str">
        <f>IF(AND('[1]Multi-Field'!$E$58=[1]Lists!BF200,'[1]Multi-Field'!$F$58="Drained"),BI200,IF(AND('[1]Multi-Field'!$E$58=[1]Lists!BF200,'[1]Multi-Field'!$F$58="undrained"),BH200,""))</f>
        <v/>
      </c>
      <c r="DO200" s="409" t="str">
        <f>IF(AND('[1]Multi-Field'!$E$59=[1]Lists!BF200,'[1]Multi-Field'!$F$59="Drained"),BI200,IF(AND('[1]Multi-Field'!$E$59=[1]Lists!BF200,'[1]Multi-Field'!$F$59="undrained"),BH200,""))</f>
        <v/>
      </c>
      <c r="DP200" s="409" t="str">
        <f>IF(AND('[1]Multi-Field'!$E$60=[1]Lists!BF200,'[1]Multi-Field'!$F$60="Drained"),BI200,IF(AND('[1]Multi-Field'!$E$60=[1]Lists!BF200,'[1]Multi-Field'!$F$60="undrained"),BH200,""))</f>
        <v/>
      </c>
      <c r="DQ200" s="409" t="str">
        <f>IF(AND('[1]Multi-Field'!$E$61=[1]Lists!BF200,'[1]Multi-Field'!$F$61="Drained"),BI200,IF(AND('[1]Multi-Field'!$E$61=[1]Lists!BF200,'[1]Multi-Field'!$F$61="undrained"),BH200,""))</f>
        <v/>
      </c>
      <c r="DR200" s="409" t="str">
        <f>IF(AND('[1]Multi-Field'!$E$62=[1]Lists!BF200,'[1]Multi-Field'!$F$62="Drained"),BI200,IF(AND('[1]Multi-Field'!$E$62=[1]Lists!BF200,'[1]Multi-Field'!$F$62="undrained"),BH200,""))</f>
        <v/>
      </c>
      <c r="DS200" s="409" t="str">
        <f>IF(AND('[1]Multi-Field'!$E$63=[1]Lists!BF200,'[1]Multi-Field'!$F$63="Drained"),BI200,IF(AND('[1]Multi-Field'!$E$63=[1]Lists!BF200,'[1]Multi-Field'!$F$63="undrained"),BH200,""))</f>
        <v/>
      </c>
      <c r="DT200" s="409" t="str">
        <f>IF(AND('[1]Multi-Field'!$E$64=[1]Lists!BF200,'[1]Multi-Field'!$F$64="Drained"),BI200,IF(AND('[1]Multi-Field'!$E$64=[1]Lists!BF200,'[1]Multi-Field'!$F$64="undrained"),BH200,""))</f>
        <v/>
      </c>
      <c r="DU200" s="409" t="str">
        <f>IF(AND('[1]Multi-Field'!$E$65=[1]Lists!BF200,'[1]Multi-Field'!$F$65="Drained"),BI200,IF(AND('[1]Multi-Field'!$E$65=[1]Lists!BF200,'[1]Multi-Field'!$F$65="undrained"),BH200,""))</f>
        <v/>
      </c>
      <c r="DV200" s="409" t="str">
        <f>IF(AND('[1]Multi-Field'!$E$66=[1]Lists!BF200,'[1]Multi-Field'!$F$66="Drained"),BI200,IF(AND('[1]Multi-Field'!$E$66=[1]Lists!BF200,'[1]Multi-Field'!$F$66="undrained"),BH200,""))</f>
        <v/>
      </c>
      <c r="DW200" s="409" t="str">
        <f>IF(AND('[1]Multi-Field'!$E$67=[1]Lists!BF200,'[1]Multi-Field'!$F$67="Drained"),BI200,IF(AND('[1]Multi-Field'!$E$67=[1]Lists!BF200,'[1]Multi-Field'!$F$67="undrained"),BH200,""))</f>
        <v/>
      </c>
      <c r="DX200" s="409" t="str">
        <f>IF(AND('[1]Multi-Field'!$E$68=[1]Lists!BF200,'[1]Multi-Field'!$F$68="Drained"),BI200,IF(AND('[1]Multi-Field'!$E$68=[1]Lists!BF200,'[1]Multi-Field'!$F$68="undrained"),BH200,""))</f>
        <v/>
      </c>
      <c r="DY200" s="409" t="str">
        <f>IF(AND('[1]Multi-Field'!$E$69=[1]Lists!BF200,'[1]Multi-Field'!$F$69="Drained"),BI200,IF(AND('[1]Multi-Field'!$E$69=[1]Lists!BF200,'[1]Multi-Field'!$F$69="undrained"),BH200,""))</f>
        <v/>
      </c>
      <c r="DZ200" s="409" t="str">
        <f>IF(AND('[1]Multi-Field'!$E$70=[1]Lists!BF200,'[1]Multi-Field'!$F$70="Drained"),BI200,IF(AND('[1]Multi-Field'!$E$70=[1]Lists!BF200,'[1]Multi-Field'!$F$70="undrained"),BH200,""))</f>
        <v/>
      </c>
      <c r="EA200" s="409" t="str">
        <f>IF(AND('[1]Multi-Field'!$E$71=[1]Lists!BF200,'[1]Multi-Field'!$F$71="Drained"),BI200,IF(AND('[1]Multi-Field'!$E$71=[1]Lists!BF200,'[1]Multi-Field'!$F$71="undrained"),BH200,""))</f>
        <v/>
      </c>
      <c r="EB200" s="409" t="str">
        <f>IF(AND('[1]Multi-Field'!$E$72=[1]Lists!BF200,'[1]Multi-Field'!$F$72="Drained"),BI200,IF(AND('[1]Multi-Field'!$E$72=[1]Lists!BF200,'[1]Multi-Field'!$F$72="undrained"),BH200,""))</f>
        <v/>
      </c>
      <c r="EC200" s="409" t="str">
        <f>IF(AND('[1]Multi-Field'!$E$73=[1]Lists!BF200,'[1]Multi-Field'!$F$73="Drained"),BI200,IF(AND('[1]Multi-Field'!$E$73=[1]Lists!BF200,'[1]Multi-Field'!$F$73="undrained"),BH200,""))</f>
        <v/>
      </c>
      <c r="ED200" s="409" t="str">
        <f>IF(AND('[1]Multi-Field'!$E$74=[1]Lists!BF200,'[1]Multi-Field'!$F$74="Drained"),BI200,IF(AND('[1]Multi-Field'!$E$74=[1]Lists!BF200,'[1]Multi-Field'!$F$74="undrained"),BH200,""))</f>
        <v/>
      </c>
      <c r="EE200" s="409" t="str">
        <f>IF(AND('[1]Multi-Field'!$E$75=[1]Lists!BF200,'[1]Multi-Field'!$F$75="Drained"),BI200,IF(AND('[1]Multi-Field'!$E$75=[1]Lists!BF200,'[1]Multi-Field'!$F$75="undrained"),BH200,""))</f>
        <v/>
      </c>
      <c r="EF200" s="409" t="str">
        <f>IF(AND('[1]Multi-Field'!$E$76=[1]Lists!BF200,'[1]Multi-Field'!$F$76="Drained"),BI200,IF(AND('[1]Multi-Field'!$E$76=[1]Lists!BF200,'[1]Multi-Field'!$F$6="undrained"),BH200,""))</f>
        <v/>
      </c>
      <c r="EG200" s="409" t="str">
        <f>IF(AND('[1]Multi-Field'!$E$77=[1]Lists!BF200,'[1]Multi-Field'!$F$77="Drained"),BI200,IF(AND('[1]Multi-Field'!$E$77=[1]Lists!BF200,'[1]Multi-Field'!$F$77="undrained"),BH200,""))</f>
        <v/>
      </c>
      <c r="EH200" s="409" t="str">
        <f>IF(AND('[1]Multi-Field'!$E$78=[1]Lists!BF200,'[1]Multi-Field'!$F$78="Drained"),BI200,IF(AND('[1]Multi-Field'!$E$78=[1]Lists!BF200,'[1]Multi-Field'!$F$78="undrained"),BH200,""))</f>
        <v/>
      </c>
      <c r="EI200" s="409" t="str">
        <f>IF(AND('[1]Multi-Field'!$E$79=[1]Lists!BF200,'[1]Multi-Field'!$F$79="Drained"),BI200,IF(AND('[1]Multi-Field'!$E$79=[1]Lists!BF200,'[1]Multi-Field'!$F$79="undrained"),BH200,""))</f>
        <v/>
      </c>
      <c r="EJ200" s="409" t="str">
        <f>IF(AND('[1]Multi-Field'!$E$80=[1]Lists!BF200,'[1]Multi-Field'!$F$80="Drained"),BI200,IF(AND('[1]Multi-Field'!$E$80=[1]Lists!BF200,'[1]Multi-Field'!$F$80="undrained"),BH200,""))</f>
        <v/>
      </c>
      <c r="EK200" s="409" t="str">
        <f>IF(AND('[1]Multi-Field'!$E$81=[1]Lists!BF200,'[1]Multi-Field'!$F$81="Drained"),BI200,IF(AND('[1]Multi-Field'!$E$81=[1]Lists!BF200,'[1]Multi-Field'!$F$81="undrained"),BH200,""))</f>
        <v/>
      </c>
      <c r="EL200" s="409" t="str">
        <f>IF(AND('[1]Multi-Field'!$E$82=[1]Lists!BF200,'[1]Multi-Field'!$F$82="Drained"),BI200,IF(AND('[1]Multi-Field'!$E$82=[1]Lists!BF200,'[1]Multi-Field'!$F$82="undrained"),BH200,""))</f>
        <v/>
      </c>
      <c r="EM200" s="409" t="str">
        <f>IF(AND('[1]Multi-Field'!$E$83=[1]Lists!BF200,'[1]Multi-Field'!$F$83="Drained"),BI200,IF(AND('[1]Multi-Field'!$E$83=[1]Lists!BF200,'[1]Multi-Field'!$F$83="undrained"),BH200,""))</f>
        <v/>
      </c>
      <c r="EN200" s="409" t="str">
        <f>IF(AND('[1]Multi-Field'!$E$84=[1]Lists!BF200,'[1]Multi-Field'!$F$84="Drained"),BI200,IF(AND('[1]Multi-Field'!$E$84=[1]Lists!BF200,'[1]Multi-Field'!$F$84="undrained"),BH200,""))</f>
        <v/>
      </c>
      <c r="EO200" s="409" t="str">
        <f>IF(AND('[1]Multi-Field'!$E$85=[1]Lists!BF200,'[1]Multi-Field'!$F$85="Drained"),BI200,IF(AND('[1]Multi-Field'!$E$85=[1]Lists!BF200,'[1]Multi-Field'!$F$85="undrained"),BH200,""))</f>
        <v/>
      </c>
      <c r="EP200" s="409" t="str">
        <f>IF(AND('[1]Multi-Field'!$E$86=[1]Lists!BF200,'[1]Multi-Field'!$F$86="Drained"),BI200,IF(AND('[1]Multi-Field'!$E$86=[1]Lists!BF200,'[1]Multi-Field'!$F$86="undrained"),BH200,""))</f>
        <v/>
      </c>
      <c r="EQ200" s="409" t="str">
        <f>IF(AND('[1]Multi-Field'!$E$87=[1]Lists!BF200,'[1]Multi-Field'!$F$87="Drained"),BI200,IF(AND('[1]Multi-Field'!$E$87=[1]Lists!BF200,'[1]Multi-Field'!$F$87="undrained"),BH200,""))</f>
        <v/>
      </c>
      <c r="ER200" s="409" t="str">
        <f>IF(AND('[1]Multi-Field'!$E$88=[1]Lists!BF200,'[1]Multi-Field'!$F$88="Drained"),BI200,IF(AND('[1]Multi-Field'!$E$88=[1]Lists!BF200,'[1]Multi-Field'!$F$88="undrained"),BH200,""))</f>
        <v/>
      </c>
      <c r="ES200" s="409" t="str">
        <f>IF(AND('[1]Multi-Field'!$E$89=[1]Lists!BF200,'[1]Multi-Field'!$F$89="Drained"),BI200,IF(AND('[1]Multi-Field'!$E$89=[1]Lists!BF200,'[1]Multi-Field'!$F$89="undrained"),BH200,""))</f>
        <v/>
      </c>
      <c r="ET200" s="409" t="str">
        <f>IF(AND('[1]Multi-Field'!$E$90=[1]Lists!BF200,'[1]Multi-Field'!$F$90="Drained"),BI200,IF(AND('[1]Multi-Field'!$E$90=[1]Lists!BF200,'[1]Multi-Field'!$F$90="undrained"),BH200,""))</f>
        <v/>
      </c>
      <c r="EU200" s="409" t="str">
        <f>IF(AND('[1]Multi-Field'!$E$91=[1]Lists!BF200,'[1]Multi-Field'!$F$91="Drained"),BI200,IF(AND('[1]Multi-Field'!$E$91=[1]Lists!BF200,'[1]Multi-Field'!$F$91="undrained"),BH200,""))</f>
        <v/>
      </c>
      <c r="EV200" s="409" t="str">
        <f>IF(AND('[1]Multi-Field'!$E$92=[1]Lists!BF200,'[1]Multi-Field'!$F$92="Drained"),BI200,IF(AND('[1]Multi-Field'!$E$92=[1]Lists!BF200,'[1]Multi-Field'!$F$92="undrained"),BH200,""))</f>
        <v/>
      </c>
      <c r="EW200" s="409" t="str">
        <f>IF(AND('[1]Multi-Field'!$E$93=[1]Lists!BF200,'[1]Multi-Field'!$F$93="Drained"),BI200,IF(AND('[1]Multi-Field'!$E$93=[1]Lists!BF200,'[1]Multi-Field'!$F$93="undrained"),BH200,""))</f>
        <v/>
      </c>
      <c r="EX200" s="409" t="str">
        <f>IF(AND('[1]Multi-Field'!$E$94=[1]Lists!BF200,'[1]Multi-Field'!$F$94="Drained"),BI200,IF(AND('[1]Multi-Field'!$E$94=[1]Lists!BF200,'[1]Multi-Field'!$F$94="undrained"),BH200,""))</f>
        <v/>
      </c>
      <c r="EY200" s="409" t="str">
        <f>IF(AND('[1]Multi-Field'!$E$95=[1]Lists!BF200,'[1]Multi-Field'!$F$95="Drained"),BI200,IF(AND('[1]Multi-Field'!$E$95=[1]Lists!BF200,'[1]Multi-Field'!$F$95="undrained"),BH200,""))</f>
        <v/>
      </c>
      <c r="EZ200" s="409" t="str">
        <f>IF(AND('[1]Multi-Field'!$E$96=[1]Lists!BF200,'[1]Multi-Field'!$F$96="Drained"),BI200,IF(AND('[1]Multi-Field'!$E$96=[1]Lists!BF200,'[1]Multi-Field'!$F$96="undrained"),BH200,""))</f>
        <v/>
      </c>
      <c r="FA200" s="409" t="str">
        <f>IF(AND('[1]Multi-Field'!$E$97=[1]Lists!BF200,'[1]Multi-Field'!$F$97="Drained"),BI200,IF(AND('[1]Multi-Field'!$E$97=[1]Lists!BF200,'[1]Multi-Field'!$F$97="undrained"),BH200,""))</f>
        <v/>
      </c>
      <c r="FB200" s="409" t="str">
        <f>IF(AND('[1]Multi-Field'!$E$98=[1]Lists!BF200,'[1]Multi-Field'!$F$98="Drained"),BI200,IF(AND('[1]Multi-Field'!$E$98=[1]Lists!BF200,'[1]Multi-Field'!$F$98="undrained"),BH200,""))</f>
        <v/>
      </c>
      <c r="FC200" s="409" t="str">
        <f>IF(AND('[1]Multi-Field'!$E$99=[1]Lists!BF200,'[1]Multi-Field'!$F$99="Drained"),BI200,IF(AND('[1]Multi-Field'!$E$99=[1]Lists!BF200,'[1]Multi-Field'!$F$99="undrained"),BH200,""))</f>
        <v/>
      </c>
      <c r="FD200" s="409" t="str">
        <f>IF(AND('[1]Multi-Field'!$E$100=[1]Lists!BF200,'[1]Multi-Field'!$F$100="Drained"),BI200,IF(AND('[1]Multi-Field'!$E$100=[1]Lists!BF200,'[1]Multi-Field'!$F$100="undrained"),BH200,""))</f>
        <v/>
      </c>
      <c r="FE200" s="409" t="str">
        <f>IF(AND('[1]Multi-Field'!$E$101=[1]Lists!BF200,'[1]Multi-Field'!$F$101="Drained"),BI200,IF(AND('[1]Multi-Field'!$E$101=[1]Lists!BF200,'[1]Multi-Field'!$F$101="undrained"),BH200,""))</f>
        <v/>
      </c>
      <c r="FF200" s="409" t="str">
        <f>IF(AND('[1]Multi-Field'!$E$102=[1]Lists!BF200,'[1]Multi-Field'!$F$102="Drained"),BI200,IF(AND('[1]Multi-Field'!$E$102=[1]Lists!BF200,'[1]Multi-Field'!$F$102="undrained"),BH200,""))</f>
        <v/>
      </c>
      <c r="FG200" s="409" t="str">
        <f>IF(AND('[1]Multi-Field'!$E$103=[1]Lists!BF200,'[1]Multi-Field'!$F$103="Drained"),BI200,IF(AND('[1]Multi-Field'!$E$103=[1]Lists!BF200,'[1]Multi-Field'!$F$103="undrained"),BH200,""))</f>
        <v/>
      </c>
      <c r="FH200" s="409" t="str">
        <f>IF(AND('[1]Multi-Field'!$E$104=[1]Lists!BF200,'[1]Multi-Field'!$F$104="Drained"),BI200,IF(AND('[1]Multi-Field'!$E$104=[1]Lists!BF200,'[1]Multi-Field'!$F$104="undrained"),BH200,""))</f>
        <v/>
      </c>
      <c r="FI200" s="409" t="str">
        <f>IF(AND('[1]Multi-Field'!$E$105=[1]Lists!BF200,'[1]Multi-Field'!$F$105="Drained"),BI200,IF(AND('[1]Multi-Field'!$E$105=[1]Lists!BF200,'[1]Multi-Field'!$F$105="undrained"),BH200,""))</f>
        <v/>
      </c>
      <c r="FJ200" s="409" t="str">
        <f>IF(AND('[1]Multi-Field'!$E$106=[1]Lists!BF200,'[1]Multi-Field'!$F$106="Drained"),BI200,IF(AND('[1]Multi-Field'!$E$106=[1]Lists!BF200,'[1]Multi-Field'!$F$106="undrained"),BH200,""))</f>
        <v/>
      </c>
      <c r="FK200" s="409" t="str">
        <f>IF(AND('[1]Multi-Field'!$E$107=[1]Lists!BF200,'[1]Multi-Field'!$F$107="Drained"),BI200,IF(AND('[1]Multi-Field'!$E$107=[1]Lists!BF200,'[1]Multi-Field'!$F$107="undrained"),BH200,""))</f>
        <v/>
      </c>
      <c r="FL200" s="409" t="str">
        <f>IF(AND('[1]Multi-Field'!$E$108=[1]Lists!BF200,'[1]Multi-Field'!$F$108="Drained"),BI200,IF(AND('[1]Multi-Field'!$E$108=[1]Lists!BF200,'[1]Multi-Field'!$F$108="undrained"),BH200,""))</f>
        <v/>
      </c>
      <c r="FM200" s="409" t="str">
        <f>IF(AND('[1]Multi-Field'!$E$109=[1]Lists!BF200,'[1]Multi-Field'!$F$109="Drained"),BI200,IF(AND('[1]Multi-Field'!$E$109=[1]Lists!BF200,'[1]Multi-Field'!$F$109="undrained"),BH200,""))</f>
        <v/>
      </c>
      <c r="FN200" s="409" t="str">
        <f>IF(AND('[1]Multi-Field'!$E$110=[1]Lists!BF200,'[1]Multi-Field'!$F$110="Drained"),BI200,IF(AND('[1]Multi-Field'!$E$110=[1]Lists!BF200,'[1]Multi-Field'!$F$110="undrained"),BH200,""))</f>
        <v/>
      </c>
      <c r="FO200" s="409" t="str">
        <f>IF(AND('[1]Multi-Field'!$E$111=[1]Lists!BF200,'[1]Multi-Field'!$F$111="Drained"),BI200,IF(AND('[1]Multi-Field'!$E$111=[1]Lists!BF200,'[1]Multi-Field'!$F$111="undrained"),BH200,""))</f>
        <v/>
      </c>
      <c r="FP200" s="409" t="str">
        <f>IF(AND('[1]Multi-Field'!$E$112=[1]Lists!BF200,'[1]Multi-Field'!$F$112="Drained"),BI200,IF(AND('[1]Multi-Field'!$E$112=[1]Lists!BF200,'[1]Multi-Field'!$F$112="undrained"),BH200,""))</f>
        <v/>
      </c>
      <c r="FQ200" s="409" t="str">
        <f>IF(AND('[1]Multi-Field'!$E$113=[1]Lists!BF200,'[1]Multi-Field'!$F$113="Drained"),BI200,IF(AND('[1]Multi-Field'!$E$113=[1]Lists!BF200,'[1]Multi-Field'!$F$113="undrained"),BH200,""))</f>
        <v/>
      </c>
      <c r="FR200" s="409" t="str">
        <f>IF(AND('[1]Multi-Field'!$E$114=[1]Lists!BF200,'[1]Multi-Field'!$F$114="Drained"),BI200,IF(AND('[1]Multi-Field'!$E$114=[1]Lists!BF200,'[1]Multi-Field'!$F$114="undrained"),BH200,""))</f>
        <v/>
      </c>
      <c r="FS200" s="409" t="str">
        <f>IF(AND('[1]Multi-Field'!$E$115=[1]Lists!BF200,'[1]Multi-Field'!$F$115="Drained"),BI200,IF(AND('[1]Multi-Field'!$E$115=[1]Lists!BF200,'[1]Multi-Field'!$F$115="undrained"),BH200,""))</f>
        <v/>
      </c>
      <c r="FT200" s="409" t="str">
        <f>IF(AND('[1]Multi-Field'!$E$116=[1]Lists!BF200,'[1]Multi-Field'!$F$116="Drained"),BI200,IF(AND('[1]Multi-Field'!$E$116=[1]Lists!BF200,'[1]Multi-Field'!$F$116="undrained"),BH200,""))</f>
        <v/>
      </c>
      <c r="FU200" s="409" t="str">
        <f>IF(AND('[1]Multi-Field'!$E$117=[1]Lists!BF200,'[1]Multi-Field'!$F$117="Drained"),BI200,IF(AND('[1]Multi-Field'!$E$117=[1]Lists!BF200,'[1]Multi-Field'!$F$117="undrained"),BH200,""))</f>
        <v/>
      </c>
      <c r="FV200" s="409" t="str">
        <f>IF(AND('[1]Multi-Field'!$E$118=[1]Lists!BF200,'[1]Multi-Field'!$F$118="Drained"),BI200,IF(AND('[1]Multi-Field'!$E$118=[1]Lists!BF200,'[1]Multi-Field'!$F$118="undrained"),BH200,""))</f>
        <v/>
      </c>
      <c r="FW200" s="409" t="str">
        <f>IF(AND('[1]Multi-Field'!$E$119=[1]Lists!BF200,'[1]Multi-Field'!$F$119="Drained"),BI200,IF(AND('[1]Multi-Field'!$E$119=[1]Lists!BF200,'[1]Multi-Field'!$F$119="undrained"),BH200,""))</f>
        <v/>
      </c>
      <c r="FX200" s="409" t="str">
        <f>IF(AND('[1]Multi-Field'!$E$120=[1]Lists!BF200,'[1]Multi-Field'!$F$120="Drained"),BI200,IF(AND('[1]Multi-Field'!$E$120=[1]Lists!BF200,'[1]Multi-Field'!$F$120="undrained"),BH200,""))</f>
        <v/>
      </c>
    </row>
    <row r="201" spans="1:180" ht="13.5" customHeight="1">
      <c r="A201" s="7" t="s">
        <v>288</v>
      </c>
      <c r="B201" s="7"/>
      <c r="C201" s="7"/>
      <c r="D201" s="8">
        <v>75</v>
      </c>
      <c r="E201" s="8">
        <f t="shared" si="39"/>
        <v>75</v>
      </c>
      <c r="F201" s="8">
        <f t="shared" si="40"/>
        <v>75</v>
      </c>
      <c r="G201" s="8">
        <v>75</v>
      </c>
      <c r="H201" s="8">
        <v>70</v>
      </c>
      <c r="I201" s="8">
        <f t="shared" si="43"/>
        <v>70</v>
      </c>
      <c r="J201" s="8">
        <f t="shared" si="44"/>
        <v>70</v>
      </c>
      <c r="K201" s="8">
        <v>70</v>
      </c>
      <c r="L201" s="8">
        <v>75</v>
      </c>
      <c r="M201" s="8">
        <f t="shared" si="41"/>
        <v>75</v>
      </c>
      <c r="N201" s="8">
        <f t="shared" si="42"/>
        <v>75</v>
      </c>
      <c r="O201" s="8">
        <v>75</v>
      </c>
      <c r="P201" s="391">
        <v>176</v>
      </c>
      <c r="Q201" s="394"/>
      <c r="R201" s="395" t="b">
        <f>IF(OR('Multi-Field'!AA178=Lists!$AC$42,'Multi-Field'!AA178=Lists!$AC$43),IF('Multi-Field'!Z178="x",(IF('Multi-Field'!AC178=Lists!$Q$11,Lists!$R$11,IF('Multi-Field'!AC178=Lists!$Q$12,Lists!$R$12,IF('Multi-Field'!AC178=Lists!$Q$13,Lists!$R$13,IF('Multi-Field'!AC178=Lists!$Q$14,Lists!$R$14))))),IF('Multi-Field'!X178="x",(IF('Multi-Field'!AC178=Lists!$Q$11,Lists!$S$11,IF('Multi-Field'!AC178=Lists!$Q$12,Lists!$S$12,IF('Multi-Field'!AC178=Lists!$Q$13,Lists!$S$13,IF('Multi-Field'!AC178=Lists!$Q$14,Lists!$S$14))))),IF('Multi-Field'!V178="x",(IF('Multi-Field'!AC178=Lists!$Q$11,Lists!$T$11,IF('Multi-Field'!AC178=Lists!$Q$12,Lists!$T$12,IF('Multi-Field'!AC178=Lists!$Q$13,Lists!$T$13,IF('Multi-Field'!AC178=Lists!$Q$14,Lists!$T$14))))),0))))</f>
        <v>0</v>
      </c>
      <c r="S201" s="395" t="str">
        <f t="shared" si="38"/>
        <v/>
      </c>
      <c r="T201" s="395"/>
      <c r="U201" s="396"/>
      <c r="AI201" s="384">
        <f>'[1]Multi-Field'!B197</f>
        <v>0</v>
      </c>
      <c r="AJ201" s="387" t="str">
        <f>IF(OR('[1]Multi-Field'!Q41=[1]Lists!$AC$42,'[1]Multi-Field'!Q41=[1]Lists!$AC$43),"x","")</f>
        <v/>
      </c>
      <c r="AK201" s="387" t="str">
        <f>IF(OR('[1]Multi-Field'!Q41=[1]Lists!$AC$6,'[1]Multi-Field'!Q41=$AC$2,'[1]Multi-Field'!Q41=$AC$4),"x","")</f>
        <v/>
      </c>
      <c r="AL201" s="387" t="str">
        <f>IF(OR('[1]Multi-Field'!Q41=[1]Lists!$AC$7,'[1]Multi-Field'!Q41=$AC$3,'[1]Multi-Field'!Q41=$AC$5),"x","")</f>
        <v/>
      </c>
      <c r="AM201" s="387" t="str">
        <f>IF(OR('[1]Multi-Field'!Q41=$AC$23,'[1]Multi-Field'!Q41=$AC$13,'[1]Multi-Field'!Q41=$AC$9,'[1]Multi-Field'!Q41=$AC$19,'[1]Multi-Field'!Q41=$AC$47),"x","")</f>
        <v/>
      </c>
      <c r="AN201" s="387" t="str">
        <f>IF(OR('[1]Multi-Field'!Q41=$AC$24,'[1]Multi-Field'!Q41=$AC$14,'[1]Multi-Field'!Q41=$AC$10,'[1]Multi-Field'!Q41=$AC$22,'[1]Multi-Field'!Q41=$AC$48),"x","")</f>
        <v/>
      </c>
      <c r="AO201" s="387" t="str">
        <f>IF(OR('[1]Multi-Field'!Q41=$AC$21,'[1]Multi-Field'!Q41=$AC$28,'[1]Multi-Field'!Q41=$AC$62,'[1]Multi-Field'!Q41=$AC$102,'[1]Multi-Field'!Q41=$AC$98),"x","")</f>
        <v/>
      </c>
      <c r="AP201" s="387" t="str">
        <f>IF(OR('[1]Multi-Field'!Q41=$AC$25,'[1]Multi-Field'!Q41=$AC$63,'[1]Multi-Field'!Q41=$AC$85,'[1]Multi-Field'!Q41=$AC$87,'[1]Multi-Field'!Q41=$AC$92,'[1]Multi-Field'!Q41=$AC$93),"x","")</f>
        <v/>
      </c>
      <c r="AQ201" s="387" t="str">
        <f>IF(OR('[1]Multi-Field'!Q41=$AC$20,'[1]Multi-Field'!Q41=$AC$27,'[1]Multi-Field'!Q41=$AC$58,'[1]Multi-Field'!Q41=$AC$86,'[1]Multi-Field'!Q41=$AC$103,'[1]Multi-Field'!Q41=$AC$94),"x","")</f>
        <v/>
      </c>
      <c r="AR201" s="387" t="str">
        <f>IF(OR('[1]Multi-Field'!Q41=$AC$35,'[1]Multi-Field'!Q41=$AC$40,'[1]Multi-Field'!Q41=$AC$45,),"x","")</f>
        <v>x</v>
      </c>
      <c r="AS201" s="387" t="str">
        <f>IF(OR('[1]Multi-Field'!Q41=$AC$36,'[1]Multi-Field'!Q41=$AC$41,'[1]Multi-Field'!Q41=$AC$46,),"x","")</f>
        <v/>
      </c>
      <c r="AT201" s="387" t="str">
        <f>IF(OR('[1]Multi-Field'!Q41=$AC$52,'[1]Multi-Field'!Q41=$AC$53,'[1]Multi-Field'!Q41=$AC$54,'[1]Multi-Field'!Q41=$AC$55,'[1]Multi-Field'!Q41=$AC$68,'[1]Multi-Field'!Q41=$AC$69,'[1]Multi-Field'!Q41=$AC$74,'[1]Multi-Field'!Q41=$AC$71,'[1]Multi-Field'!Q41=$AC$70),"x","")</f>
        <v/>
      </c>
      <c r="AU201" s="387" t="str">
        <f>IF('[1]Multi-Field'!Q41=$AC$72,"x","")</f>
        <v/>
      </c>
      <c r="AV201" s="387" t="str">
        <f>IF('[1]Multi-Field'!Q41=$AC$73,"x","")</f>
        <v/>
      </c>
      <c r="AW201" s="387" t="str">
        <f>IF('[1]Multi-Field'!Q41=$AC$83,"x","")</f>
        <v/>
      </c>
      <c r="AX201" s="387" t="str">
        <f>IF('[1]Multi-Field'!Q41=$AC$84,"x","")</f>
        <v/>
      </c>
      <c r="AY201" s="387" t="str">
        <f>IF('[1]Multi-Field'!Q41=$AC$97,"x","")</f>
        <v/>
      </c>
      <c r="AZ201" s="387" t="str">
        <f>IF('[1]Multi-Field'!Q41=$AC$99,"x","")</f>
        <v/>
      </c>
      <c r="BA201" s="387" t="str">
        <f>IF('[1]Multi-Field'!Q41=$AC$104,"x","")</f>
        <v/>
      </c>
      <c r="BB201" s="387" t="str">
        <f>IF('[1]Multi-Field'!Q41=$AC$105,"x","")</f>
        <v/>
      </c>
      <c r="BC201" s="388"/>
      <c r="BF201" s="411" t="s">
        <v>1367</v>
      </c>
      <c r="BG201" s="412">
        <v>4</v>
      </c>
      <c r="BH201" s="412">
        <v>3</v>
      </c>
      <c r="BI201" s="412">
        <v>3</v>
      </c>
      <c r="BJ201" s="409" t="e">
        <f>IF(AND('[1]Single Field'!#REF!=[1]Lists!BF201,'[1]Single Field'!#REF!="Drained"),"x",IF(AND('[1]Single Field'!#REF!=[1]Lists!BF201,'[1]Single Field'!#REF!="Undrained"),O,""))</f>
        <v>#REF!</v>
      </c>
      <c r="BK201" s="409" t="str">
        <f>IF(AND('[1]Multi-Field'!$E$3=[1]Lists!BF201,'[1]Multi-Field'!$F$3="Drained"),BI201,IF(AND('[1]Multi-Field'!$E$3=BF201,'[1]Multi-Field'!$F$3="undrained"),BH201,""))</f>
        <v/>
      </c>
      <c r="BL201" s="409" t="str">
        <f>IF(AND('[1]Multi-Field'!$E$4=BF201,'[1]Multi-Field'!$F$4="Drained"),BI201,IF(AND('[1]Multi-Field'!$E$4=BF201,'[1]Multi-Field'!$F$4="undrained"),BH201,""))</f>
        <v/>
      </c>
      <c r="BM201" s="409" t="str">
        <f>IF(AND('[1]Multi-Field'!$E$5=BF201,'[1]Multi-Field'!$F$5="Drained"),BI201,IF(AND('[1]Multi-Field'!$E$5=BF201,'[1]Multi-Field'!$F$5="undrained"),BH201,""))</f>
        <v/>
      </c>
      <c r="BN201" s="409" t="str">
        <f>IF(AND('[1]Multi-Field'!$E$6=BF201,'[1]Multi-Field'!$F$6="Drained"),BI201,IF(AND('[1]Multi-Field'!$E$6=BF201,'[1]Multi-Field'!$F$6="undrained"),BH201,""))</f>
        <v/>
      </c>
      <c r="BO201" s="409" t="str">
        <f>IF(AND('[1]Multi-Field'!$E$7=BF201,'[1]Multi-Field'!$F$7="Drained"),BI201,IF(AND('[1]Multi-Field'!$E$7=BF201,'[1]Multi-Field'!$F$7="undrained"),BH201,""))</f>
        <v/>
      </c>
      <c r="BP201" s="409" t="str">
        <f>IF(AND('[1]Multi-Field'!$E$8=BF201,'[1]Multi-Field'!$F$8="Drained"),BI201,IF(AND('[1]Multi-Field'!$E$8=BF201,'[1]Multi-Field'!$F$8="undrained"),BH201,""))</f>
        <v/>
      </c>
      <c r="BQ201" s="409" t="str">
        <f>IF(AND('[1]Multi-Field'!$E$9=BF201,'[1]Multi-Field'!$F$9="Drained"),BI201,IF(AND('[1]Multi-Field'!$E$9=BF201,'[1]Multi-Field'!$F$9="undrained"),BH201,""))</f>
        <v/>
      </c>
      <c r="BR201" s="409" t="str">
        <f>IF(AND('[1]Multi-Field'!$E$10=BF201,'[1]Multi-Field'!$F$10="Drained"),BI201,IF(AND('[1]Multi-Field'!$E$10=BF201,'[1]Multi-Field'!$F$10="undrained"),BH201,""))</f>
        <v/>
      </c>
      <c r="BS201" s="409" t="str">
        <f>IF(AND('[1]Multi-Field'!$E$11=BF201,'[1]Multi-Field'!$F$11="Drained"),BI201,IF(AND('[1]Multi-Field'!$E$11=BF201,'[1]Multi-Field'!$F$11="undrained"),BH201,""))</f>
        <v/>
      </c>
      <c r="BT201" s="409" t="str">
        <f>IF(AND('[1]Multi-Field'!$E$12=BF201,'[1]Multi-Field'!$F$12="Drained"),BI201,IF(AND('[1]Multi-Field'!$E$12=BF201,'[1]Multi-Field'!$F$12="undrained"),BH201,""))</f>
        <v/>
      </c>
      <c r="BU201" s="409" t="str">
        <f>IF(AND('[1]Multi-Field'!$E$13=BF201,'[1]Multi-Field'!$F$13="Drained"),BI201,IF(AND('[1]Multi-Field'!$E$3=BF201,'[1]Multi-Field'!$F$13="undrained"),BH201,""))</f>
        <v/>
      </c>
      <c r="BV201" s="409" t="str">
        <f>IF(AND('[1]Multi-Field'!$E$14=BF201,'[1]Multi-Field'!$F$14="Drained"),BI201,IF(AND('[1]Multi-Field'!$E$14=BF201,'[1]Multi-Field'!$F$14="undrained"),BH201,""))</f>
        <v/>
      </c>
      <c r="BW201" s="409" t="str">
        <f>IF(AND('[1]Multi-Field'!$E$15=BF201,'[1]Multi-Field'!$F$15="Drained"),BI201,IF(AND('[1]Multi-Field'!$E$15=BF201,'[1]Multi-Field'!$F$15="undrained"),BH201,""))</f>
        <v/>
      </c>
      <c r="BX201" s="409" t="str">
        <f>IF(AND('[1]Multi-Field'!$E$16=[1]Lists!BF201,'[1]Multi-Field'!$F$16="Drained"),BI201,IF(AND('[1]Multi-Field'!$E$16=[1]Lists!BF201,'[1]Multi-Field'!$F$16="undrained"),BH201,""))</f>
        <v/>
      </c>
      <c r="BY201" s="409" t="str">
        <f>IF(AND('[1]Multi-Field'!$E$17=[1]Lists!BF201,'[1]Multi-Field'!$F$17="Drained"),BI201,IF(AND('[1]Multi-Field'!$E$17=[1]Lists!BF201,'[1]Multi-Field'!$F$17="undrained"),BH201,""))</f>
        <v/>
      </c>
      <c r="BZ201" s="409" t="str">
        <f>IF(AND('[1]Multi-Field'!$E$18=[1]Lists!BF201,'[1]Multi-Field'!$F$18="Drained"),BI201,IF(AND('[1]Multi-Field'!$E$18=[1]Lists!BF201,'[1]Multi-Field'!$F$18="undrained"),BH201,""))</f>
        <v/>
      </c>
      <c r="CA201" s="409" t="str">
        <f>IF(AND('[1]Multi-Field'!$E$19=[1]Lists!BF201,'[1]Multi-Field'!$F$19="Drained"),BI201,IF(AND('[1]Multi-Field'!$E$19=[1]Lists!BF201,'[1]Multi-Field'!$F$19="undrained"),BH201,""))</f>
        <v/>
      </c>
      <c r="CB201" s="409" t="str">
        <f>IF(AND('[1]Multi-Field'!$E$20=[1]Lists!BF201,'[1]Multi-Field'!$F$20="Drained"),BI201,IF(AND('[1]Multi-Field'!$E$20=[1]Lists!BF201,'[1]Multi-Field'!$F$20="undrained"),BH201,""))</f>
        <v/>
      </c>
      <c r="CC201" s="409" t="str">
        <f>IF(AND('[1]Multi-Field'!$E$21=[1]Lists!BF201,'[1]Multi-Field'!$F$21="Drained"),BI201,IF(AND('[1]Multi-Field'!$E$21=[1]Lists!BF201,'[1]Multi-Field'!$F$21="undrained"),BH201,""))</f>
        <v/>
      </c>
      <c r="CD201" s="409" t="str">
        <f>IF(AND('[1]Multi-Field'!$E$22=[1]Lists!BF201,'[1]Multi-Field'!$F$22="Drained"),BI201,IF(AND('[1]Multi-Field'!$E$22=[1]Lists!BF201,'[1]Multi-Field'!$F$22="undrained"),BH201,""))</f>
        <v/>
      </c>
      <c r="CE201" s="409" t="str">
        <f>IF(AND('[1]Multi-Field'!$E$23=[1]Lists!BF201,'[1]Multi-Field'!$F$23="Drained"),BI201,IF(AND('[1]Multi-Field'!$E$23=[1]Lists!BF201,'[1]Multi-Field'!$F$23="undrained"),BH201,""))</f>
        <v/>
      </c>
      <c r="CF201" s="409" t="str">
        <f>IF(AND('[1]Multi-Field'!$E$24=[1]Lists!BF201,'[1]Multi-Field'!$F$24="Drained"),BI201,IF(AND('[1]Multi-Field'!$E$24=[1]Lists!BF201,'[1]Multi-Field'!$F$24="undrained"),BH201,""))</f>
        <v/>
      </c>
      <c r="CG201" s="409" t="str">
        <f>IF(AND('[1]Multi-Field'!$E$25=[1]Lists!BF201,'[1]Multi-Field'!$F$25="Drained"),BI201,IF(AND('[1]Multi-Field'!$E$25=[1]Lists!BF201,'[1]Multi-Field'!$F$25="undrained"),BH201,""))</f>
        <v/>
      </c>
      <c r="CH201" s="409" t="str">
        <f>IF(AND('[1]Multi-Field'!$E$26=[1]Lists!BF201,'[1]Multi-Field'!$F$26="Drained"),BI201,IF(AND('[1]Multi-Field'!$E$26=[1]Lists!BF201,'[1]Multi-Field'!$F$26="undrained"),BH201,""))</f>
        <v/>
      </c>
      <c r="CI201" s="409" t="str">
        <f>IF(AND('[1]Multi-Field'!$E$27=[1]Lists!BF201,'[1]Multi-Field'!$F$27="Drained"),BI201,IF(AND('[1]Multi-Field'!$E$27=[1]Lists!BF201,'[1]Multi-Field'!$F$27="undrained"),BH201,""))</f>
        <v/>
      </c>
      <c r="CJ201" s="409" t="str">
        <f>IF(AND('[1]Multi-Field'!$E$28=[1]Lists!BF201,'[1]Multi-Field'!$F$28="Drained"),BI201,IF(AND('[1]Multi-Field'!$E$28=[1]Lists!BF201,'[1]Multi-Field'!$F$28="undrained"),BH201,""))</f>
        <v/>
      </c>
      <c r="CK201" s="409" t="str">
        <f>IF(AND('[1]Multi-Field'!$E$29=[1]Lists!BF201,'[1]Multi-Field'!$F$29="Drained"),BI201,IF(AND('[1]Multi-Field'!$E$29=[1]Lists!BF201,'[1]Multi-Field'!$F$29="undrained"),BH201,""))</f>
        <v/>
      </c>
      <c r="CL201" s="409" t="str">
        <f>IF(AND('[1]Multi-Field'!$E$30=[1]Lists!BF201,'[1]Multi-Field'!$F$30="Drained"),BI201,IF(AND('[1]Multi-Field'!$E$30=[1]Lists!BF201,'[1]Multi-Field'!$F$30="undrained"),BH201,""))</f>
        <v/>
      </c>
      <c r="CM201" s="409" t="str">
        <f>IF(AND('[1]Multi-Field'!$E$31=[1]Lists!BF201,'[1]Multi-Field'!$F$31="Drained"),BI201,IF(AND('[1]Multi-Field'!$E$31=[1]Lists!BF201,'[1]Multi-Field'!$F$31="undrained"),BH201,""))</f>
        <v/>
      </c>
      <c r="CN201" s="409" t="str">
        <f>IF(AND('[1]Multi-Field'!$E$32=[1]Lists!BF201,'[1]Multi-Field'!$F$32="Drained"),BI201,IF(AND('[1]Multi-Field'!$E$32=[1]Lists!BF201,'[1]Multi-Field'!$F$32="undrained"),BH201,""))</f>
        <v/>
      </c>
      <c r="CO201" s="409" t="str">
        <f>IF(AND('[1]Multi-Field'!$E$33=[1]Lists!BF201,'[1]Multi-Field'!$F$33="Drained"),BI201,IF(AND('[1]Multi-Field'!$E$33=[1]Lists!BF201,'[1]Multi-Field'!$F$33="undrained"),BH201,""))</f>
        <v/>
      </c>
      <c r="CP201" s="409" t="str">
        <f>IF(AND('[1]Multi-Field'!$E$34=[1]Lists!BF201,'[1]Multi-Field'!$F$34="Drained"),BI201,IF(AND('[1]Multi-Field'!$E$34=[1]Lists!BF201,'[1]Multi-Field'!$F$34="undrained"),BH201,""))</f>
        <v/>
      </c>
      <c r="CQ201" s="409" t="str">
        <f>IF(AND('[1]Multi-Field'!$E$35=[1]Lists!BF201,'[1]Multi-Field'!$F$35="Drained"),BI201,IF(AND('[1]Multi-Field'!$E$35=[1]Lists!BF201,'[1]Multi-Field'!$F$35="undrained"),BH201,""))</f>
        <v/>
      </c>
      <c r="CR201" s="409" t="str">
        <f>IF(AND('[1]Multi-Field'!$E$36=[1]Lists!BF201,'[1]Multi-Field'!$F$36="Drained"),BI201,IF(AND('[1]Multi-Field'!$E$36=[1]Lists!BF201,'[1]Multi-Field'!$F$36="undrained"),BH201,""))</f>
        <v/>
      </c>
      <c r="CS201" s="409" t="str">
        <f>IF(AND('[1]Multi-Field'!$E$37=[1]Lists!BF201,'[1]Multi-Field'!$F$37="Drained"),BI201,IF(AND('[1]Multi-Field'!$E$37=[1]Lists!BF201,'[1]Multi-Field'!$F$37="undrained"),BH201,""))</f>
        <v/>
      </c>
      <c r="CT201" s="409" t="str">
        <f>IF(AND('[1]Multi-Field'!$E$38=[1]Lists!BF201,'[1]Multi-Field'!$F$38="Drained"),BI201,IF(AND('[1]Multi-Field'!$E$38=[1]Lists!BF201,'[1]Multi-Field'!$F$38="undrained"),BH201,""))</f>
        <v/>
      </c>
      <c r="CU201" s="409" t="str">
        <f>IF(AND('[1]Multi-Field'!$E$39=[1]Lists!BF201,'[1]Multi-Field'!$F$39="Drained"),BI201,IF(AND('[1]Multi-Field'!$E$39=[1]Lists!BF201,'[1]Multi-Field'!$F$39="undrained"),BH201,""))</f>
        <v/>
      </c>
      <c r="CV201" s="409" t="str">
        <f>IF(AND('[1]Multi-Field'!$E$40=[1]Lists!BF201,'[1]Multi-Field'!$F$40="Drained"),BI201,IF(AND('[1]Multi-Field'!$E$40=[1]Lists!BF201,'[1]Multi-Field'!$F$40="undrained"),BH201,""))</f>
        <v/>
      </c>
      <c r="CW201" s="409" t="str">
        <f>IF(AND('[1]Multi-Field'!$E$41=[1]Lists!BF201,'[1]Multi-Field'!$F$40="Drained"),BI201,IF(AND('[1]Multi-Field'!$E$40=[1]Lists!BF201,'[1]Multi-Field'!$F$40="undrained"),BH201,""))</f>
        <v/>
      </c>
      <c r="CX201" s="409" t="str">
        <f>IF(AND('[1]Multi-Field'!$E$42=[1]Lists!BF201,'[1]Multi-Field'!$F$42="Drained"),BI201,IF(AND('[1]Multi-Field'!$E$42=[1]Lists!BF201,'[1]Multi-Field'!$F$42="undrained"),BH201,""))</f>
        <v/>
      </c>
      <c r="CY201" s="409" t="str">
        <f>IF(AND('[1]Multi-Field'!$E$43=[1]Lists!BF201,'[1]Multi-Field'!$F$43="Drained"),BI201,IF(AND('[1]Multi-Field'!$E$43=[1]Lists!BF201,'[1]Multi-Field'!$F$43="undrained"),BH201,""))</f>
        <v/>
      </c>
      <c r="CZ201" s="409" t="str">
        <f>IF(AND('[1]Multi-Field'!$E$44=[1]Lists!BF201,'[1]Multi-Field'!$F$44="Drained"),BI201,IF(AND('[1]Multi-Field'!$E$44=[1]Lists!BF201,'[1]Multi-Field'!$F$44="undrained"),BH201,""))</f>
        <v/>
      </c>
      <c r="DA201" s="409" t="str">
        <f>IF(AND('[1]Multi-Field'!$E$45=[1]Lists!BF201,'[1]Multi-Field'!$F$45="Drained"),BI201,IF(AND('[1]Multi-Field'!$E$45=[1]Lists!BF201,'[1]Multi-Field'!$F$45="undrained"),BH201,""))</f>
        <v/>
      </c>
      <c r="DB201" s="409" t="str">
        <f>IF(AND('[1]Multi-Field'!$E$46=[1]Lists!BF201,'[1]Multi-Field'!$F$46="Drained"),BI201,IF(AND('[1]Multi-Field'!$E$46=[1]Lists!BF201,'[1]Multi-Field'!$F$46="undrained"),BH201,""))</f>
        <v/>
      </c>
      <c r="DC201" s="409" t="str">
        <f>IF(AND('[1]Multi-Field'!$E$47=[1]Lists!BF201,'[1]Multi-Field'!$F$47="Drained"),BI201,IF(AND('[1]Multi-Field'!$E$47=[1]Lists!BF201,'[1]Multi-Field'!$F$47="undrained"),BH201,""))</f>
        <v/>
      </c>
      <c r="DD201" s="409" t="str">
        <f>IF(AND('[1]Multi-Field'!$E$48=[1]Lists!BF201,'[1]Multi-Field'!$F$48="Drained"),BI201,IF(AND('[1]Multi-Field'!$E$48=[1]Lists!BF201,'[1]Multi-Field'!$F$48="undrained"),BH201,""))</f>
        <v/>
      </c>
      <c r="DE201" s="409" t="str">
        <f>IF(AND('[1]Multi-Field'!$E$49=[1]Lists!BF201,'[1]Multi-Field'!$F$49="Drained"),BI201,IF(AND('[1]Multi-Field'!$E$49=[1]Lists!BF201,'[1]Multi-Field'!$F$9="undrained"),BH201,""))</f>
        <v/>
      </c>
      <c r="DF201" s="409" t="str">
        <f>IF(AND('[1]Multi-Field'!$E$50=[1]Lists!BF201,'[1]Multi-Field'!$F$50="Drained"),BI201,IF(AND('[1]Multi-Field'!$E$50=[1]Lists!BF201,'[1]Multi-Field'!$F$50="undrained"),BH201,""))</f>
        <v/>
      </c>
      <c r="DG201" s="409" t="str">
        <f>IF(AND('[1]Multi-Field'!$E$51=[1]Lists!BF201,'[1]Multi-Field'!$F$51="Drained"),BI201,IF(AND('[1]Multi-Field'!$E$51=[1]Lists!BF201,'[1]Multi-Field'!$F$51="undrained"),BH201,""))</f>
        <v/>
      </c>
      <c r="DH201" s="409" t="str">
        <f>IF(AND('[1]Multi-Field'!$E$52=[1]Lists!BF201,'[1]Multi-Field'!$F$52="Drained"),BI201,IF(AND('[1]Multi-Field'!$E$52=[1]Lists!BF201,'[1]Multi-Field'!$F$52="undrained"),BH201,""))</f>
        <v/>
      </c>
      <c r="DI201" s="409" t="str">
        <f>IF(AND('[1]Multi-Field'!$E$53=[1]Lists!BF201,'[1]Multi-Field'!$F$53="Drained"),BI201,IF(AND('[1]Multi-Field'!$E$53=[1]Lists!BF201,'[1]Multi-Field'!$F$53="undrained"),BH201,""))</f>
        <v/>
      </c>
      <c r="DJ201" s="409" t="str">
        <f>IF(AND('[1]Multi-Field'!$E$54=[1]Lists!BF201,'[1]Multi-Field'!$F$54="Drained"),BI201,IF(AND('[1]Multi-Field'!$E$54=[1]Lists!BF201,'[1]Multi-Field'!$F$54="undrained"),BH201,""))</f>
        <v/>
      </c>
      <c r="DK201" s="409" t="str">
        <f>IF(AND('[1]Multi-Field'!$E$55=[1]Lists!BF201,'[1]Multi-Field'!$F$55="Drained"),BI201,IF(AND('[1]Multi-Field'!$E$55=[1]Lists!BF201,'[1]Multi-Field'!$F$55="undrained"),BH201,""))</f>
        <v/>
      </c>
      <c r="DL201" s="409" t="str">
        <f>IF(AND('[1]Multi-Field'!$E$56=[1]Lists!BF201,'[1]Multi-Field'!$F$56="Drained"),BI201,IF(AND('[1]Multi-Field'!$E$56=[1]Lists!BF201,'[1]Multi-Field'!$F$56="undrained"),BH201,""))</f>
        <v/>
      </c>
      <c r="DM201" s="409" t="str">
        <f>IF(AND('[1]Multi-Field'!$E$57=[1]Lists!BF201,'[1]Multi-Field'!$F$57="Drained"),BI201,IF(AND('[1]Multi-Field'!$E$57=[1]Lists!BF201,'[1]Multi-Field'!$F$57="undrained"),BH201,""))</f>
        <v/>
      </c>
      <c r="DN201" s="409" t="str">
        <f>IF(AND('[1]Multi-Field'!$E$58=[1]Lists!BF201,'[1]Multi-Field'!$F$58="Drained"),BI201,IF(AND('[1]Multi-Field'!$E$58=[1]Lists!BF201,'[1]Multi-Field'!$F$58="undrained"),BH201,""))</f>
        <v/>
      </c>
      <c r="DO201" s="409" t="str">
        <f>IF(AND('[1]Multi-Field'!$E$59=[1]Lists!BF201,'[1]Multi-Field'!$F$59="Drained"),BI201,IF(AND('[1]Multi-Field'!$E$59=[1]Lists!BF201,'[1]Multi-Field'!$F$59="undrained"),BH201,""))</f>
        <v/>
      </c>
      <c r="DP201" s="409" t="str">
        <f>IF(AND('[1]Multi-Field'!$E$60=[1]Lists!BF201,'[1]Multi-Field'!$F$60="Drained"),BI201,IF(AND('[1]Multi-Field'!$E$60=[1]Lists!BF201,'[1]Multi-Field'!$F$60="undrained"),BH201,""))</f>
        <v/>
      </c>
      <c r="DQ201" s="409" t="str">
        <f>IF(AND('[1]Multi-Field'!$E$61=[1]Lists!BF201,'[1]Multi-Field'!$F$61="Drained"),BI201,IF(AND('[1]Multi-Field'!$E$61=[1]Lists!BF201,'[1]Multi-Field'!$F$61="undrained"),BH201,""))</f>
        <v/>
      </c>
      <c r="DR201" s="409" t="str">
        <f>IF(AND('[1]Multi-Field'!$E$62=[1]Lists!BF201,'[1]Multi-Field'!$F$62="Drained"),BI201,IF(AND('[1]Multi-Field'!$E$62=[1]Lists!BF201,'[1]Multi-Field'!$F$62="undrained"),BH201,""))</f>
        <v/>
      </c>
      <c r="DS201" s="409" t="str">
        <f>IF(AND('[1]Multi-Field'!$E$63=[1]Lists!BF201,'[1]Multi-Field'!$F$63="Drained"),BI201,IF(AND('[1]Multi-Field'!$E$63=[1]Lists!BF201,'[1]Multi-Field'!$F$63="undrained"),BH201,""))</f>
        <v/>
      </c>
      <c r="DT201" s="409" t="str">
        <f>IF(AND('[1]Multi-Field'!$E$64=[1]Lists!BF201,'[1]Multi-Field'!$F$64="Drained"),BI201,IF(AND('[1]Multi-Field'!$E$64=[1]Lists!BF201,'[1]Multi-Field'!$F$64="undrained"),BH201,""))</f>
        <v/>
      </c>
      <c r="DU201" s="409" t="str">
        <f>IF(AND('[1]Multi-Field'!$E$65=[1]Lists!BF201,'[1]Multi-Field'!$F$65="Drained"),BI201,IF(AND('[1]Multi-Field'!$E$65=[1]Lists!BF201,'[1]Multi-Field'!$F$65="undrained"),BH201,""))</f>
        <v/>
      </c>
      <c r="DV201" s="409" t="str">
        <f>IF(AND('[1]Multi-Field'!$E$66=[1]Lists!BF201,'[1]Multi-Field'!$F$66="Drained"),BI201,IF(AND('[1]Multi-Field'!$E$66=[1]Lists!BF201,'[1]Multi-Field'!$F$66="undrained"),BH201,""))</f>
        <v/>
      </c>
      <c r="DW201" s="409" t="str">
        <f>IF(AND('[1]Multi-Field'!$E$67=[1]Lists!BF201,'[1]Multi-Field'!$F$67="Drained"),BI201,IF(AND('[1]Multi-Field'!$E$67=[1]Lists!BF201,'[1]Multi-Field'!$F$67="undrained"),BH201,""))</f>
        <v/>
      </c>
      <c r="DX201" s="409" t="str">
        <f>IF(AND('[1]Multi-Field'!$E$68=[1]Lists!BF201,'[1]Multi-Field'!$F$68="Drained"),BI201,IF(AND('[1]Multi-Field'!$E$68=[1]Lists!BF201,'[1]Multi-Field'!$F$68="undrained"),BH201,""))</f>
        <v/>
      </c>
      <c r="DY201" s="409" t="str">
        <f>IF(AND('[1]Multi-Field'!$E$69=[1]Lists!BF201,'[1]Multi-Field'!$F$69="Drained"),BI201,IF(AND('[1]Multi-Field'!$E$69=[1]Lists!BF201,'[1]Multi-Field'!$F$69="undrained"),BH201,""))</f>
        <v/>
      </c>
      <c r="DZ201" s="409" t="str">
        <f>IF(AND('[1]Multi-Field'!$E$70=[1]Lists!BF201,'[1]Multi-Field'!$F$70="Drained"),BI201,IF(AND('[1]Multi-Field'!$E$70=[1]Lists!BF201,'[1]Multi-Field'!$F$70="undrained"),BH201,""))</f>
        <v/>
      </c>
      <c r="EA201" s="409" t="str">
        <f>IF(AND('[1]Multi-Field'!$E$71=[1]Lists!BF201,'[1]Multi-Field'!$F$71="Drained"),BI201,IF(AND('[1]Multi-Field'!$E$71=[1]Lists!BF201,'[1]Multi-Field'!$F$71="undrained"),BH201,""))</f>
        <v/>
      </c>
      <c r="EB201" s="409" t="str">
        <f>IF(AND('[1]Multi-Field'!$E$72=[1]Lists!BF201,'[1]Multi-Field'!$F$72="Drained"),BI201,IF(AND('[1]Multi-Field'!$E$72=[1]Lists!BF201,'[1]Multi-Field'!$F$72="undrained"),BH201,""))</f>
        <v/>
      </c>
      <c r="EC201" s="409" t="str">
        <f>IF(AND('[1]Multi-Field'!$E$73=[1]Lists!BF201,'[1]Multi-Field'!$F$73="Drained"),BI201,IF(AND('[1]Multi-Field'!$E$73=[1]Lists!BF201,'[1]Multi-Field'!$F$73="undrained"),BH201,""))</f>
        <v/>
      </c>
      <c r="ED201" s="409" t="str">
        <f>IF(AND('[1]Multi-Field'!$E$74=[1]Lists!BF201,'[1]Multi-Field'!$F$74="Drained"),BI201,IF(AND('[1]Multi-Field'!$E$74=[1]Lists!BF201,'[1]Multi-Field'!$F$74="undrained"),BH201,""))</f>
        <v/>
      </c>
      <c r="EE201" s="409" t="str">
        <f>IF(AND('[1]Multi-Field'!$E$75=[1]Lists!BF201,'[1]Multi-Field'!$F$75="Drained"),BI201,IF(AND('[1]Multi-Field'!$E$75=[1]Lists!BF201,'[1]Multi-Field'!$F$75="undrained"),BH201,""))</f>
        <v/>
      </c>
      <c r="EF201" s="409" t="str">
        <f>IF(AND('[1]Multi-Field'!$E$76=[1]Lists!BF201,'[1]Multi-Field'!$F$76="Drained"),BI201,IF(AND('[1]Multi-Field'!$E$76=[1]Lists!BF201,'[1]Multi-Field'!$F$6="undrained"),BH201,""))</f>
        <v/>
      </c>
      <c r="EG201" s="409" t="str">
        <f>IF(AND('[1]Multi-Field'!$E$77=[1]Lists!BF201,'[1]Multi-Field'!$F$77="Drained"),BI201,IF(AND('[1]Multi-Field'!$E$77=[1]Lists!BF201,'[1]Multi-Field'!$F$77="undrained"),BH201,""))</f>
        <v/>
      </c>
      <c r="EH201" s="409" t="str">
        <f>IF(AND('[1]Multi-Field'!$E$78=[1]Lists!BF201,'[1]Multi-Field'!$F$78="Drained"),BI201,IF(AND('[1]Multi-Field'!$E$78=[1]Lists!BF201,'[1]Multi-Field'!$F$78="undrained"),BH201,""))</f>
        <v/>
      </c>
      <c r="EI201" s="409" t="str">
        <f>IF(AND('[1]Multi-Field'!$E$79=[1]Lists!BF201,'[1]Multi-Field'!$F$79="Drained"),BI201,IF(AND('[1]Multi-Field'!$E$79=[1]Lists!BF201,'[1]Multi-Field'!$F$79="undrained"),BH201,""))</f>
        <v/>
      </c>
      <c r="EJ201" s="409" t="str">
        <f>IF(AND('[1]Multi-Field'!$E$80=[1]Lists!BF201,'[1]Multi-Field'!$F$80="Drained"),BI201,IF(AND('[1]Multi-Field'!$E$80=[1]Lists!BF201,'[1]Multi-Field'!$F$80="undrained"),BH201,""))</f>
        <v/>
      </c>
      <c r="EK201" s="409" t="str">
        <f>IF(AND('[1]Multi-Field'!$E$81=[1]Lists!BF201,'[1]Multi-Field'!$F$81="Drained"),BI201,IF(AND('[1]Multi-Field'!$E$81=[1]Lists!BF201,'[1]Multi-Field'!$F$81="undrained"),BH201,""))</f>
        <v/>
      </c>
      <c r="EL201" s="409" t="str">
        <f>IF(AND('[1]Multi-Field'!$E$82=[1]Lists!BF201,'[1]Multi-Field'!$F$82="Drained"),BI201,IF(AND('[1]Multi-Field'!$E$82=[1]Lists!BF201,'[1]Multi-Field'!$F$82="undrained"),BH201,""))</f>
        <v/>
      </c>
      <c r="EM201" s="409" t="str">
        <f>IF(AND('[1]Multi-Field'!$E$83=[1]Lists!BF201,'[1]Multi-Field'!$F$83="Drained"),BI201,IF(AND('[1]Multi-Field'!$E$83=[1]Lists!BF201,'[1]Multi-Field'!$F$83="undrained"),BH201,""))</f>
        <v/>
      </c>
      <c r="EN201" s="409" t="str">
        <f>IF(AND('[1]Multi-Field'!$E$84=[1]Lists!BF201,'[1]Multi-Field'!$F$84="Drained"),BI201,IF(AND('[1]Multi-Field'!$E$84=[1]Lists!BF201,'[1]Multi-Field'!$F$84="undrained"),BH201,""))</f>
        <v/>
      </c>
      <c r="EO201" s="409" t="str">
        <f>IF(AND('[1]Multi-Field'!$E$85=[1]Lists!BF201,'[1]Multi-Field'!$F$85="Drained"),BI201,IF(AND('[1]Multi-Field'!$E$85=[1]Lists!BF201,'[1]Multi-Field'!$F$85="undrained"),BH201,""))</f>
        <v/>
      </c>
      <c r="EP201" s="409" t="str">
        <f>IF(AND('[1]Multi-Field'!$E$86=[1]Lists!BF201,'[1]Multi-Field'!$F$86="Drained"),BI201,IF(AND('[1]Multi-Field'!$E$86=[1]Lists!BF201,'[1]Multi-Field'!$F$86="undrained"),BH201,""))</f>
        <v/>
      </c>
      <c r="EQ201" s="409" t="str">
        <f>IF(AND('[1]Multi-Field'!$E$87=[1]Lists!BF201,'[1]Multi-Field'!$F$87="Drained"),BI201,IF(AND('[1]Multi-Field'!$E$87=[1]Lists!BF201,'[1]Multi-Field'!$F$87="undrained"),BH201,""))</f>
        <v/>
      </c>
      <c r="ER201" s="409" t="str">
        <f>IF(AND('[1]Multi-Field'!$E$88=[1]Lists!BF201,'[1]Multi-Field'!$F$88="Drained"),BI201,IF(AND('[1]Multi-Field'!$E$88=[1]Lists!BF201,'[1]Multi-Field'!$F$88="undrained"),BH201,""))</f>
        <v/>
      </c>
      <c r="ES201" s="409" t="str">
        <f>IF(AND('[1]Multi-Field'!$E$89=[1]Lists!BF201,'[1]Multi-Field'!$F$89="Drained"),BI201,IF(AND('[1]Multi-Field'!$E$89=[1]Lists!BF201,'[1]Multi-Field'!$F$89="undrained"),BH201,""))</f>
        <v/>
      </c>
      <c r="ET201" s="409" t="str">
        <f>IF(AND('[1]Multi-Field'!$E$90=[1]Lists!BF201,'[1]Multi-Field'!$F$90="Drained"),BI201,IF(AND('[1]Multi-Field'!$E$90=[1]Lists!BF201,'[1]Multi-Field'!$F$90="undrained"),BH201,""))</f>
        <v/>
      </c>
      <c r="EU201" s="409" t="str">
        <f>IF(AND('[1]Multi-Field'!$E$91=[1]Lists!BF201,'[1]Multi-Field'!$F$91="Drained"),BI201,IF(AND('[1]Multi-Field'!$E$91=[1]Lists!BF201,'[1]Multi-Field'!$F$91="undrained"),BH201,""))</f>
        <v/>
      </c>
      <c r="EV201" s="409" t="str">
        <f>IF(AND('[1]Multi-Field'!$E$92=[1]Lists!BF201,'[1]Multi-Field'!$F$92="Drained"),BI201,IF(AND('[1]Multi-Field'!$E$92=[1]Lists!BF201,'[1]Multi-Field'!$F$92="undrained"),BH201,""))</f>
        <v/>
      </c>
      <c r="EW201" s="409" t="str">
        <f>IF(AND('[1]Multi-Field'!$E$93=[1]Lists!BF201,'[1]Multi-Field'!$F$93="Drained"),BI201,IF(AND('[1]Multi-Field'!$E$93=[1]Lists!BF201,'[1]Multi-Field'!$F$93="undrained"),BH201,""))</f>
        <v/>
      </c>
      <c r="EX201" s="409" t="str">
        <f>IF(AND('[1]Multi-Field'!$E$94=[1]Lists!BF201,'[1]Multi-Field'!$F$94="Drained"),BI201,IF(AND('[1]Multi-Field'!$E$94=[1]Lists!BF201,'[1]Multi-Field'!$F$94="undrained"),BH201,""))</f>
        <v/>
      </c>
      <c r="EY201" s="409" t="str">
        <f>IF(AND('[1]Multi-Field'!$E$95=[1]Lists!BF201,'[1]Multi-Field'!$F$95="Drained"),BI201,IF(AND('[1]Multi-Field'!$E$95=[1]Lists!BF201,'[1]Multi-Field'!$F$95="undrained"),BH201,""))</f>
        <v/>
      </c>
      <c r="EZ201" s="409" t="str">
        <f>IF(AND('[1]Multi-Field'!$E$96=[1]Lists!BF201,'[1]Multi-Field'!$F$96="Drained"),BI201,IF(AND('[1]Multi-Field'!$E$96=[1]Lists!BF201,'[1]Multi-Field'!$F$96="undrained"),BH201,""))</f>
        <v/>
      </c>
      <c r="FA201" s="409" t="str">
        <f>IF(AND('[1]Multi-Field'!$E$97=[1]Lists!BF201,'[1]Multi-Field'!$F$97="Drained"),BI201,IF(AND('[1]Multi-Field'!$E$97=[1]Lists!BF201,'[1]Multi-Field'!$F$97="undrained"),BH201,""))</f>
        <v/>
      </c>
      <c r="FB201" s="409" t="str">
        <f>IF(AND('[1]Multi-Field'!$E$98=[1]Lists!BF201,'[1]Multi-Field'!$F$98="Drained"),BI201,IF(AND('[1]Multi-Field'!$E$98=[1]Lists!BF201,'[1]Multi-Field'!$F$98="undrained"),BH201,""))</f>
        <v/>
      </c>
      <c r="FC201" s="409" t="str">
        <f>IF(AND('[1]Multi-Field'!$E$99=[1]Lists!BF201,'[1]Multi-Field'!$F$99="Drained"),BI201,IF(AND('[1]Multi-Field'!$E$99=[1]Lists!BF201,'[1]Multi-Field'!$F$99="undrained"),BH201,""))</f>
        <v/>
      </c>
      <c r="FD201" s="409" t="str">
        <f>IF(AND('[1]Multi-Field'!$E$100=[1]Lists!BF201,'[1]Multi-Field'!$F$100="Drained"),BI201,IF(AND('[1]Multi-Field'!$E$100=[1]Lists!BF201,'[1]Multi-Field'!$F$100="undrained"),BH201,""))</f>
        <v/>
      </c>
      <c r="FE201" s="409" t="str">
        <f>IF(AND('[1]Multi-Field'!$E$101=[1]Lists!BF201,'[1]Multi-Field'!$F$101="Drained"),BI201,IF(AND('[1]Multi-Field'!$E$101=[1]Lists!BF201,'[1]Multi-Field'!$F$101="undrained"),BH201,""))</f>
        <v/>
      </c>
      <c r="FF201" s="409" t="str">
        <f>IF(AND('[1]Multi-Field'!$E$102=[1]Lists!BF201,'[1]Multi-Field'!$F$102="Drained"),BI201,IF(AND('[1]Multi-Field'!$E$102=[1]Lists!BF201,'[1]Multi-Field'!$F$102="undrained"),BH201,""))</f>
        <v/>
      </c>
      <c r="FG201" s="409" t="str">
        <f>IF(AND('[1]Multi-Field'!$E$103=[1]Lists!BF201,'[1]Multi-Field'!$F$103="Drained"),BI201,IF(AND('[1]Multi-Field'!$E$103=[1]Lists!BF201,'[1]Multi-Field'!$F$103="undrained"),BH201,""))</f>
        <v/>
      </c>
      <c r="FH201" s="409" t="str">
        <f>IF(AND('[1]Multi-Field'!$E$104=[1]Lists!BF201,'[1]Multi-Field'!$F$104="Drained"),BI201,IF(AND('[1]Multi-Field'!$E$104=[1]Lists!BF201,'[1]Multi-Field'!$F$104="undrained"),BH201,""))</f>
        <v/>
      </c>
      <c r="FI201" s="409" t="str">
        <f>IF(AND('[1]Multi-Field'!$E$105=[1]Lists!BF201,'[1]Multi-Field'!$F$105="Drained"),BI201,IF(AND('[1]Multi-Field'!$E$105=[1]Lists!BF201,'[1]Multi-Field'!$F$105="undrained"),BH201,""))</f>
        <v/>
      </c>
      <c r="FJ201" s="409" t="str">
        <f>IF(AND('[1]Multi-Field'!$E$106=[1]Lists!BF201,'[1]Multi-Field'!$F$106="Drained"),BI201,IF(AND('[1]Multi-Field'!$E$106=[1]Lists!BF201,'[1]Multi-Field'!$F$106="undrained"),BH201,""))</f>
        <v/>
      </c>
      <c r="FK201" s="409" t="str">
        <f>IF(AND('[1]Multi-Field'!$E$107=[1]Lists!BF201,'[1]Multi-Field'!$F$107="Drained"),BI201,IF(AND('[1]Multi-Field'!$E$107=[1]Lists!BF201,'[1]Multi-Field'!$F$107="undrained"),BH201,""))</f>
        <v/>
      </c>
      <c r="FL201" s="409" t="str">
        <f>IF(AND('[1]Multi-Field'!$E$108=[1]Lists!BF201,'[1]Multi-Field'!$F$108="Drained"),BI201,IF(AND('[1]Multi-Field'!$E$108=[1]Lists!BF201,'[1]Multi-Field'!$F$108="undrained"),BH201,""))</f>
        <v/>
      </c>
      <c r="FM201" s="409" t="str">
        <f>IF(AND('[1]Multi-Field'!$E$109=[1]Lists!BF201,'[1]Multi-Field'!$F$109="Drained"),BI201,IF(AND('[1]Multi-Field'!$E$109=[1]Lists!BF201,'[1]Multi-Field'!$F$109="undrained"),BH201,""))</f>
        <v/>
      </c>
      <c r="FN201" s="409" t="str">
        <f>IF(AND('[1]Multi-Field'!$E$110=[1]Lists!BF201,'[1]Multi-Field'!$F$110="Drained"),BI201,IF(AND('[1]Multi-Field'!$E$110=[1]Lists!BF201,'[1]Multi-Field'!$F$110="undrained"),BH201,""))</f>
        <v/>
      </c>
      <c r="FO201" s="409" t="str">
        <f>IF(AND('[1]Multi-Field'!$E$111=[1]Lists!BF201,'[1]Multi-Field'!$F$111="Drained"),BI201,IF(AND('[1]Multi-Field'!$E$111=[1]Lists!BF201,'[1]Multi-Field'!$F$111="undrained"),BH201,""))</f>
        <v/>
      </c>
      <c r="FP201" s="409" t="str">
        <f>IF(AND('[1]Multi-Field'!$E$112=[1]Lists!BF201,'[1]Multi-Field'!$F$112="Drained"),BI201,IF(AND('[1]Multi-Field'!$E$112=[1]Lists!BF201,'[1]Multi-Field'!$F$112="undrained"),BH201,""))</f>
        <v/>
      </c>
      <c r="FQ201" s="409" t="str">
        <f>IF(AND('[1]Multi-Field'!$E$113=[1]Lists!BF201,'[1]Multi-Field'!$F$113="Drained"),BI201,IF(AND('[1]Multi-Field'!$E$113=[1]Lists!BF201,'[1]Multi-Field'!$F$113="undrained"),BH201,""))</f>
        <v/>
      </c>
      <c r="FR201" s="409" t="str">
        <f>IF(AND('[1]Multi-Field'!$E$114=[1]Lists!BF201,'[1]Multi-Field'!$F$114="Drained"),BI201,IF(AND('[1]Multi-Field'!$E$114=[1]Lists!BF201,'[1]Multi-Field'!$F$114="undrained"),BH201,""))</f>
        <v/>
      </c>
      <c r="FS201" s="409" t="str">
        <f>IF(AND('[1]Multi-Field'!$E$115=[1]Lists!BF201,'[1]Multi-Field'!$F$115="Drained"),BI201,IF(AND('[1]Multi-Field'!$E$115=[1]Lists!BF201,'[1]Multi-Field'!$F$115="undrained"),BH201,""))</f>
        <v/>
      </c>
      <c r="FT201" s="409" t="str">
        <f>IF(AND('[1]Multi-Field'!$E$116=[1]Lists!BF201,'[1]Multi-Field'!$F$116="Drained"),BI201,IF(AND('[1]Multi-Field'!$E$116=[1]Lists!BF201,'[1]Multi-Field'!$F$116="undrained"),BH201,""))</f>
        <v/>
      </c>
      <c r="FU201" s="409" t="str">
        <f>IF(AND('[1]Multi-Field'!$E$117=[1]Lists!BF201,'[1]Multi-Field'!$F$117="Drained"),BI201,IF(AND('[1]Multi-Field'!$E$117=[1]Lists!BF201,'[1]Multi-Field'!$F$117="undrained"),BH201,""))</f>
        <v/>
      </c>
      <c r="FV201" s="409" t="str">
        <f>IF(AND('[1]Multi-Field'!$E$118=[1]Lists!BF201,'[1]Multi-Field'!$F$118="Drained"),BI201,IF(AND('[1]Multi-Field'!$E$118=[1]Lists!BF201,'[1]Multi-Field'!$F$118="undrained"),BH201,""))</f>
        <v/>
      </c>
      <c r="FW201" s="409" t="str">
        <f>IF(AND('[1]Multi-Field'!$E$119=[1]Lists!BF201,'[1]Multi-Field'!$F$119="Drained"),BI201,IF(AND('[1]Multi-Field'!$E$119=[1]Lists!BF201,'[1]Multi-Field'!$F$119="undrained"),BH201,""))</f>
        <v/>
      </c>
      <c r="FX201" s="409" t="str">
        <f>IF(AND('[1]Multi-Field'!$E$120=[1]Lists!BF201,'[1]Multi-Field'!$F$120="Drained"),BI201,IF(AND('[1]Multi-Field'!$E$120=[1]Lists!BF201,'[1]Multi-Field'!$F$120="undrained"),BH201,""))</f>
        <v/>
      </c>
    </row>
    <row r="202" spans="1:180" ht="13.5" customHeight="1">
      <c r="A202" s="7" t="s">
        <v>289</v>
      </c>
      <c r="B202" s="7"/>
      <c r="C202" s="7"/>
      <c r="D202" s="8">
        <v>50</v>
      </c>
      <c r="E202" s="8">
        <f t="shared" si="39"/>
        <v>53</v>
      </c>
      <c r="F202" s="8">
        <f t="shared" si="40"/>
        <v>57</v>
      </c>
      <c r="G202" s="8">
        <v>60</v>
      </c>
      <c r="H202" s="8">
        <v>65</v>
      </c>
      <c r="I202" s="8">
        <f t="shared" si="43"/>
        <v>68</v>
      </c>
      <c r="J202" s="8">
        <f t="shared" si="44"/>
        <v>72</v>
      </c>
      <c r="K202" s="8">
        <v>75</v>
      </c>
      <c r="L202" s="8">
        <v>90</v>
      </c>
      <c r="M202" s="8">
        <f t="shared" si="41"/>
        <v>97</v>
      </c>
      <c r="N202" s="8">
        <f t="shared" si="42"/>
        <v>103</v>
      </c>
      <c r="O202" s="8">
        <v>110</v>
      </c>
      <c r="P202" s="391">
        <v>177</v>
      </c>
      <c r="Q202" s="394"/>
      <c r="R202" s="395" t="b">
        <f>IF(OR('Multi-Field'!AA179=Lists!$AC$42,'Multi-Field'!AA179=Lists!$AC$43),IF('Multi-Field'!Z179="x",(IF('Multi-Field'!AC179=Lists!$Q$11,Lists!$R$11,IF('Multi-Field'!AC179=Lists!$Q$12,Lists!$R$12,IF('Multi-Field'!AC179=Lists!$Q$13,Lists!$R$13,IF('Multi-Field'!AC179=Lists!$Q$14,Lists!$R$14))))),IF('Multi-Field'!X179="x",(IF('Multi-Field'!AC179=Lists!$Q$11,Lists!$S$11,IF('Multi-Field'!AC179=Lists!$Q$12,Lists!$S$12,IF('Multi-Field'!AC179=Lists!$Q$13,Lists!$S$13,IF('Multi-Field'!AC179=Lists!$Q$14,Lists!$S$14))))),IF('Multi-Field'!V179="x",(IF('Multi-Field'!AC179=Lists!$Q$11,Lists!$T$11,IF('Multi-Field'!AC179=Lists!$Q$12,Lists!$T$12,IF('Multi-Field'!AC179=Lists!$Q$13,Lists!$T$13,IF('Multi-Field'!AC179=Lists!$Q$14,Lists!$T$14))))),0))))</f>
        <v>0</v>
      </c>
      <c r="S202" s="395" t="str">
        <f t="shared" si="38"/>
        <v/>
      </c>
      <c r="T202" s="395"/>
      <c r="U202" s="396"/>
      <c r="AI202" s="384">
        <f>'[1]Multi-Field'!B198</f>
        <v>0</v>
      </c>
      <c r="AJ202" s="387" t="str">
        <f>IF(OR('[1]Multi-Field'!Q42=[1]Lists!$AC$42,'[1]Multi-Field'!Q42=[1]Lists!$AC$43),"x","")</f>
        <v/>
      </c>
      <c r="AK202" s="387" t="str">
        <f>IF(OR('[1]Multi-Field'!Q42=[1]Lists!$AC$6,'[1]Multi-Field'!Q42=$AC$2,'[1]Multi-Field'!Q42=$AC$4),"x","")</f>
        <v/>
      </c>
      <c r="AL202" s="387" t="str">
        <f>IF(OR('[1]Multi-Field'!Q42=[1]Lists!$AC$7,'[1]Multi-Field'!Q42=$AC$3,'[1]Multi-Field'!Q42=$AC$5),"x","")</f>
        <v/>
      </c>
      <c r="AM202" s="387" t="str">
        <f>IF(OR('[1]Multi-Field'!Q42=$AC$23,'[1]Multi-Field'!Q42=$AC$13,'[1]Multi-Field'!Q42=$AC$9,'[1]Multi-Field'!Q42=$AC$19,'[1]Multi-Field'!Q42=$AC$47),"x","")</f>
        <v/>
      </c>
      <c r="AN202" s="387" t="str">
        <f>IF(OR('[1]Multi-Field'!Q42=$AC$24,'[1]Multi-Field'!Q42=$AC$14,'[1]Multi-Field'!Q42=$AC$10,'[1]Multi-Field'!Q42=$AC$22,'[1]Multi-Field'!Q42=$AC$48),"x","")</f>
        <v/>
      </c>
      <c r="AO202" s="387" t="str">
        <f>IF(OR('[1]Multi-Field'!Q42=$AC$21,'[1]Multi-Field'!Q42=$AC$28,'[1]Multi-Field'!Q42=$AC$62,'[1]Multi-Field'!Q42=$AC$102,'[1]Multi-Field'!Q42=$AC$98),"x","")</f>
        <v/>
      </c>
      <c r="AP202" s="387" t="str">
        <f>IF(OR('[1]Multi-Field'!Q42=$AC$25,'[1]Multi-Field'!Q42=$AC$63,'[1]Multi-Field'!Q42=$AC$85,'[1]Multi-Field'!Q42=$AC$87,'[1]Multi-Field'!Q42=$AC$92,'[1]Multi-Field'!Q42=$AC$93),"x","")</f>
        <v/>
      </c>
      <c r="AQ202" s="387" t="str">
        <f>IF(OR('[1]Multi-Field'!Q42=$AC$20,'[1]Multi-Field'!Q42=$AC$27,'[1]Multi-Field'!Q42=$AC$58,'[1]Multi-Field'!Q42=$AC$86,'[1]Multi-Field'!Q42=$AC$103,'[1]Multi-Field'!Q42=$AC$94),"x","")</f>
        <v/>
      </c>
      <c r="AR202" s="387" t="str">
        <f>IF(OR('[1]Multi-Field'!Q42=$AC$35,'[1]Multi-Field'!Q42=$AC$40,'[1]Multi-Field'!Q42=$AC$45,),"x","")</f>
        <v/>
      </c>
      <c r="AS202" s="387" t="str">
        <f>IF(OR('[1]Multi-Field'!Q42=$AC$36,'[1]Multi-Field'!Q42=$AC$41,'[1]Multi-Field'!Q42=$AC$46,),"x","")</f>
        <v>x</v>
      </c>
      <c r="AT202" s="387" t="str">
        <f>IF(OR('[1]Multi-Field'!Q42=$AC$52,'[1]Multi-Field'!Q42=$AC$53,'[1]Multi-Field'!Q42=$AC$54,'[1]Multi-Field'!Q42=$AC$55,'[1]Multi-Field'!Q42=$AC$68,'[1]Multi-Field'!Q42=$AC$69,'[1]Multi-Field'!Q42=$AC$74,'[1]Multi-Field'!Q42=$AC$71,'[1]Multi-Field'!Q42=$AC$70),"x","")</f>
        <v/>
      </c>
      <c r="AU202" s="387" t="str">
        <f>IF('[1]Multi-Field'!Q42=$AC$72,"x","")</f>
        <v/>
      </c>
      <c r="AV202" s="387" t="str">
        <f>IF('[1]Multi-Field'!Q42=$AC$73,"x","")</f>
        <v/>
      </c>
      <c r="AW202" s="387" t="str">
        <f>IF('[1]Multi-Field'!Q42=$AC$83,"x","")</f>
        <v/>
      </c>
      <c r="AX202" s="387" t="str">
        <f>IF('[1]Multi-Field'!Q42=$AC$84,"x","")</f>
        <v/>
      </c>
      <c r="AY202" s="387" t="str">
        <f>IF('[1]Multi-Field'!Q42=$AC$97,"x","")</f>
        <v/>
      </c>
      <c r="AZ202" s="387" t="str">
        <f>IF('[1]Multi-Field'!Q42=$AC$99,"x","")</f>
        <v/>
      </c>
      <c r="BA202" s="387" t="str">
        <f>IF('[1]Multi-Field'!Q42=$AC$104,"x","")</f>
        <v/>
      </c>
      <c r="BB202" s="387" t="str">
        <f>IF('[1]Multi-Field'!Q42=$AC$105,"x","")</f>
        <v/>
      </c>
      <c r="BC202" s="388"/>
      <c r="BF202" s="411" t="s">
        <v>1368</v>
      </c>
      <c r="BG202" s="412">
        <v>3</v>
      </c>
      <c r="BH202" s="412">
        <v>2.5</v>
      </c>
      <c r="BI202" s="412">
        <v>3.5</v>
      </c>
      <c r="BJ202" s="409" t="e">
        <f>IF(AND('[1]Single Field'!#REF!=[1]Lists!BF202,'[1]Single Field'!#REF!="Drained"),"x",IF(AND('[1]Single Field'!#REF!=[1]Lists!BF202,'[1]Single Field'!#REF!="Undrained"),O,""))</f>
        <v>#REF!</v>
      </c>
      <c r="BK202" s="409" t="str">
        <f>IF(AND('[1]Multi-Field'!$E$3=[1]Lists!BF202,'[1]Multi-Field'!$F$3="Drained"),BI202,IF(AND('[1]Multi-Field'!$E$3=BF202,'[1]Multi-Field'!$F$3="undrained"),BH202,""))</f>
        <v/>
      </c>
      <c r="BL202" s="409" t="str">
        <f>IF(AND('[1]Multi-Field'!$E$4=BF202,'[1]Multi-Field'!$F$4="Drained"),BI202,IF(AND('[1]Multi-Field'!$E$4=BF202,'[1]Multi-Field'!$F$4="undrained"),BH202,""))</f>
        <v/>
      </c>
      <c r="BM202" s="409" t="str">
        <f>IF(AND('[1]Multi-Field'!$E$5=BF202,'[1]Multi-Field'!$F$5="Drained"),BI202,IF(AND('[1]Multi-Field'!$E$5=BF202,'[1]Multi-Field'!$F$5="undrained"),BH202,""))</f>
        <v/>
      </c>
      <c r="BN202" s="409" t="str">
        <f>IF(AND('[1]Multi-Field'!$E$6=BF202,'[1]Multi-Field'!$F$6="Drained"),BI202,IF(AND('[1]Multi-Field'!$E$6=BF202,'[1]Multi-Field'!$F$6="undrained"),BH202,""))</f>
        <v/>
      </c>
      <c r="BO202" s="409" t="str">
        <f>IF(AND('[1]Multi-Field'!$E$7=BF202,'[1]Multi-Field'!$F$7="Drained"),BI202,IF(AND('[1]Multi-Field'!$E$7=BF202,'[1]Multi-Field'!$F$7="undrained"),BH202,""))</f>
        <v/>
      </c>
      <c r="BP202" s="409" t="str">
        <f>IF(AND('[1]Multi-Field'!$E$8=BF202,'[1]Multi-Field'!$F$8="Drained"),BI202,IF(AND('[1]Multi-Field'!$E$8=BF202,'[1]Multi-Field'!$F$8="undrained"),BH202,""))</f>
        <v/>
      </c>
      <c r="BQ202" s="409" t="str">
        <f>IF(AND('[1]Multi-Field'!$E$9=BF202,'[1]Multi-Field'!$F$9="Drained"),BI202,IF(AND('[1]Multi-Field'!$E$9=BF202,'[1]Multi-Field'!$F$9="undrained"),BH202,""))</f>
        <v/>
      </c>
      <c r="BR202" s="409" t="str">
        <f>IF(AND('[1]Multi-Field'!$E$10=BF202,'[1]Multi-Field'!$F$10="Drained"),BI202,IF(AND('[1]Multi-Field'!$E$10=BF202,'[1]Multi-Field'!$F$10="undrained"),BH202,""))</f>
        <v/>
      </c>
      <c r="BS202" s="409" t="str">
        <f>IF(AND('[1]Multi-Field'!$E$11=BF202,'[1]Multi-Field'!$F$11="Drained"),BI202,IF(AND('[1]Multi-Field'!$E$11=BF202,'[1]Multi-Field'!$F$11="undrained"),BH202,""))</f>
        <v/>
      </c>
      <c r="BT202" s="409" t="str">
        <f>IF(AND('[1]Multi-Field'!$E$12=BF202,'[1]Multi-Field'!$F$12="Drained"),BI202,IF(AND('[1]Multi-Field'!$E$12=BF202,'[1]Multi-Field'!$F$12="undrained"),BH202,""))</f>
        <v/>
      </c>
      <c r="BU202" s="409" t="str">
        <f>IF(AND('[1]Multi-Field'!$E$13=BF202,'[1]Multi-Field'!$F$13="Drained"),BI202,IF(AND('[1]Multi-Field'!$E$3=BF202,'[1]Multi-Field'!$F$13="undrained"),BH202,""))</f>
        <v/>
      </c>
      <c r="BV202" s="409" t="str">
        <f>IF(AND('[1]Multi-Field'!$E$14=BF202,'[1]Multi-Field'!$F$14="Drained"),BI202,IF(AND('[1]Multi-Field'!$E$14=BF202,'[1]Multi-Field'!$F$14="undrained"),BH202,""))</f>
        <v/>
      </c>
      <c r="BW202" s="409" t="str">
        <f>IF(AND('[1]Multi-Field'!$E$15=BF202,'[1]Multi-Field'!$F$15="Drained"),BI202,IF(AND('[1]Multi-Field'!$E$15=BF202,'[1]Multi-Field'!$F$15="undrained"),BH202,""))</f>
        <v/>
      </c>
      <c r="BX202" s="409" t="str">
        <f>IF(AND('[1]Multi-Field'!$E$16=[1]Lists!BF202,'[1]Multi-Field'!$F$16="Drained"),BI202,IF(AND('[1]Multi-Field'!$E$16=[1]Lists!BF202,'[1]Multi-Field'!$F$16="undrained"),BH202,""))</f>
        <v/>
      </c>
      <c r="BY202" s="409" t="str">
        <f>IF(AND('[1]Multi-Field'!$E$17=[1]Lists!BF202,'[1]Multi-Field'!$F$17="Drained"),BI202,IF(AND('[1]Multi-Field'!$E$17=[1]Lists!BF202,'[1]Multi-Field'!$F$17="undrained"),BH202,""))</f>
        <v/>
      </c>
      <c r="BZ202" s="409" t="str">
        <f>IF(AND('[1]Multi-Field'!$E$18=[1]Lists!BF202,'[1]Multi-Field'!$F$18="Drained"),BI202,IF(AND('[1]Multi-Field'!$E$18=[1]Lists!BF202,'[1]Multi-Field'!$F$18="undrained"),BH202,""))</f>
        <v/>
      </c>
      <c r="CA202" s="409" t="str">
        <f>IF(AND('[1]Multi-Field'!$E$19=[1]Lists!BF202,'[1]Multi-Field'!$F$19="Drained"),BI202,IF(AND('[1]Multi-Field'!$E$19=[1]Lists!BF202,'[1]Multi-Field'!$F$19="undrained"),BH202,""))</f>
        <v/>
      </c>
      <c r="CB202" s="409" t="str">
        <f>IF(AND('[1]Multi-Field'!$E$20=[1]Lists!BF202,'[1]Multi-Field'!$F$20="Drained"),BI202,IF(AND('[1]Multi-Field'!$E$20=[1]Lists!BF202,'[1]Multi-Field'!$F$20="undrained"),BH202,""))</f>
        <v/>
      </c>
      <c r="CC202" s="409" t="str">
        <f>IF(AND('[1]Multi-Field'!$E$21=[1]Lists!BF202,'[1]Multi-Field'!$F$21="Drained"),BI202,IF(AND('[1]Multi-Field'!$E$21=[1]Lists!BF202,'[1]Multi-Field'!$F$21="undrained"),BH202,""))</f>
        <v/>
      </c>
      <c r="CD202" s="409" t="str">
        <f>IF(AND('[1]Multi-Field'!$E$22=[1]Lists!BF202,'[1]Multi-Field'!$F$22="Drained"),BI202,IF(AND('[1]Multi-Field'!$E$22=[1]Lists!BF202,'[1]Multi-Field'!$F$22="undrained"),BH202,""))</f>
        <v/>
      </c>
      <c r="CE202" s="409" t="str">
        <f>IF(AND('[1]Multi-Field'!$E$23=[1]Lists!BF202,'[1]Multi-Field'!$F$23="Drained"),BI202,IF(AND('[1]Multi-Field'!$E$23=[1]Lists!BF202,'[1]Multi-Field'!$F$23="undrained"),BH202,""))</f>
        <v/>
      </c>
      <c r="CF202" s="409" t="str">
        <f>IF(AND('[1]Multi-Field'!$E$24=[1]Lists!BF202,'[1]Multi-Field'!$F$24="Drained"),BI202,IF(AND('[1]Multi-Field'!$E$24=[1]Lists!BF202,'[1]Multi-Field'!$F$24="undrained"),BH202,""))</f>
        <v/>
      </c>
      <c r="CG202" s="409" t="str">
        <f>IF(AND('[1]Multi-Field'!$E$25=[1]Lists!BF202,'[1]Multi-Field'!$F$25="Drained"),BI202,IF(AND('[1]Multi-Field'!$E$25=[1]Lists!BF202,'[1]Multi-Field'!$F$25="undrained"),BH202,""))</f>
        <v/>
      </c>
      <c r="CH202" s="409" t="str">
        <f>IF(AND('[1]Multi-Field'!$E$26=[1]Lists!BF202,'[1]Multi-Field'!$F$26="Drained"),BI202,IF(AND('[1]Multi-Field'!$E$26=[1]Lists!BF202,'[1]Multi-Field'!$F$26="undrained"),BH202,""))</f>
        <v/>
      </c>
      <c r="CI202" s="409" t="str">
        <f>IF(AND('[1]Multi-Field'!$E$27=[1]Lists!BF202,'[1]Multi-Field'!$F$27="Drained"),BI202,IF(AND('[1]Multi-Field'!$E$27=[1]Lists!BF202,'[1]Multi-Field'!$F$27="undrained"),BH202,""))</f>
        <v/>
      </c>
      <c r="CJ202" s="409" t="str">
        <f>IF(AND('[1]Multi-Field'!$E$28=[1]Lists!BF202,'[1]Multi-Field'!$F$28="Drained"),BI202,IF(AND('[1]Multi-Field'!$E$28=[1]Lists!BF202,'[1]Multi-Field'!$F$28="undrained"),BH202,""))</f>
        <v/>
      </c>
      <c r="CK202" s="409" t="str">
        <f>IF(AND('[1]Multi-Field'!$E$29=[1]Lists!BF202,'[1]Multi-Field'!$F$29="Drained"),BI202,IF(AND('[1]Multi-Field'!$E$29=[1]Lists!BF202,'[1]Multi-Field'!$F$29="undrained"),BH202,""))</f>
        <v/>
      </c>
      <c r="CL202" s="409" t="str">
        <f>IF(AND('[1]Multi-Field'!$E$30=[1]Lists!BF202,'[1]Multi-Field'!$F$30="Drained"),BI202,IF(AND('[1]Multi-Field'!$E$30=[1]Lists!BF202,'[1]Multi-Field'!$F$30="undrained"),BH202,""))</f>
        <v/>
      </c>
      <c r="CM202" s="409" t="str">
        <f>IF(AND('[1]Multi-Field'!$E$31=[1]Lists!BF202,'[1]Multi-Field'!$F$31="Drained"),BI202,IF(AND('[1]Multi-Field'!$E$31=[1]Lists!BF202,'[1]Multi-Field'!$F$31="undrained"),BH202,""))</f>
        <v/>
      </c>
      <c r="CN202" s="409" t="str">
        <f>IF(AND('[1]Multi-Field'!$E$32=[1]Lists!BF202,'[1]Multi-Field'!$F$32="Drained"),BI202,IF(AND('[1]Multi-Field'!$E$32=[1]Lists!BF202,'[1]Multi-Field'!$F$32="undrained"),BH202,""))</f>
        <v/>
      </c>
      <c r="CO202" s="409" t="str">
        <f>IF(AND('[1]Multi-Field'!$E$33=[1]Lists!BF202,'[1]Multi-Field'!$F$33="Drained"),BI202,IF(AND('[1]Multi-Field'!$E$33=[1]Lists!BF202,'[1]Multi-Field'!$F$33="undrained"),BH202,""))</f>
        <v/>
      </c>
      <c r="CP202" s="409" t="str">
        <f>IF(AND('[1]Multi-Field'!$E$34=[1]Lists!BF202,'[1]Multi-Field'!$F$34="Drained"),BI202,IF(AND('[1]Multi-Field'!$E$34=[1]Lists!BF202,'[1]Multi-Field'!$F$34="undrained"),BH202,""))</f>
        <v/>
      </c>
      <c r="CQ202" s="409" t="str">
        <f>IF(AND('[1]Multi-Field'!$E$35=[1]Lists!BF202,'[1]Multi-Field'!$F$35="Drained"),BI202,IF(AND('[1]Multi-Field'!$E$35=[1]Lists!BF202,'[1]Multi-Field'!$F$35="undrained"),BH202,""))</f>
        <v/>
      </c>
      <c r="CR202" s="409" t="str">
        <f>IF(AND('[1]Multi-Field'!$E$36=[1]Lists!BF202,'[1]Multi-Field'!$F$36="Drained"),BI202,IF(AND('[1]Multi-Field'!$E$36=[1]Lists!BF202,'[1]Multi-Field'!$F$36="undrained"),BH202,""))</f>
        <v/>
      </c>
      <c r="CS202" s="409" t="str">
        <f>IF(AND('[1]Multi-Field'!$E$37=[1]Lists!BF202,'[1]Multi-Field'!$F$37="Drained"),BI202,IF(AND('[1]Multi-Field'!$E$37=[1]Lists!BF202,'[1]Multi-Field'!$F$37="undrained"),BH202,""))</f>
        <v/>
      </c>
      <c r="CT202" s="409" t="str">
        <f>IF(AND('[1]Multi-Field'!$E$38=[1]Lists!BF202,'[1]Multi-Field'!$F$38="Drained"),BI202,IF(AND('[1]Multi-Field'!$E$38=[1]Lists!BF202,'[1]Multi-Field'!$F$38="undrained"),BH202,""))</f>
        <v/>
      </c>
      <c r="CU202" s="409" t="str">
        <f>IF(AND('[1]Multi-Field'!$E$39=[1]Lists!BF202,'[1]Multi-Field'!$F$39="Drained"),BI202,IF(AND('[1]Multi-Field'!$E$39=[1]Lists!BF202,'[1]Multi-Field'!$F$39="undrained"),BH202,""))</f>
        <v/>
      </c>
      <c r="CV202" s="409" t="str">
        <f>IF(AND('[1]Multi-Field'!$E$40=[1]Lists!BF202,'[1]Multi-Field'!$F$40="Drained"),BI202,IF(AND('[1]Multi-Field'!$E$40=[1]Lists!BF202,'[1]Multi-Field'!$F$40="undrained"),BH202,""))</f>
        <v/>
      </c>
      <c r="CW202" s="409" t="str">
        <f>IF(AND('[1]Multi-Field'!$E$41=[1]Lists!BF202,'[1]Multi-Field'!$F$40="Drained"),BI202,IF(AND('[1]Multi-Field'!$E$40=[1]Lists!BF202,'[1]Multi-Field'!$F$40="undrained"),BH202,""))</f>
        <v/>
      </c>
      <c r="CX202" s="409" t="str">
        <f>IF(AND('[1]Multi-Field'!$E$42=[1]Lists!BF202,'[1]Multi-Field'!$F$42="Drained"),BI202,IF(AND('[1]Multi-Field'!$E$42=[1]Lists!BF202,'[1]Multi-Field'!$F$42="undrained"),BH202,""))</f>
        <v/>
      </c>
      <c r="CY202" s="409" t="str">
        <f>IF(AND('[1]Multi-Field'!$E$43=[1]Lists!BF202,'[1]Multi-Field'!$F$43="Drained"),BI202,IF(AND('[1]Multi-Field'!$E$43=[1]Lists!BF202,'[1]Multi-Field'!$F$43="undrained"),BH202,""))</f>
        <v/>
      </c>
      <c r="CZ202" s="409" t="str">
        <f>IF(AND('[1]Multi-Field'!$E$44=[1]Lists!BF202,'[1]Multi-Field'!$F$44="Drained"),BI202,IF(AND('[1]Multi-Field'!$E$44=[1]Lists!BF202,'[1]Multi-Field'!$F$44="undrained"),BH202,""))</f>
        <v/>
      </c>
      <c r="DA202" s="409" t="str">
        <f>IF(AND('[1]Multi-Field'!$E$45=[1]Lists!BF202,'[1]Multi-Field'!$F$45="Drained"),BI202,IF(AND('[1]Multi-Field'!$E$45=[1]Lists!BF202,'[1]Multi-Field'!$F$45="undrained"),BH202,""))</f>
        <v/>
      </c>
      <c r="DB202" s="409" t="str">
        <f>IF(AND('[1]Multi-Field'!$E$46=[1]Lists!BF202,'[1]Multi-Field'!$F$46="Drained"),BI202,IF(AND('[1]Multi-Field'!$E$46=[1]Lists!BF202,'[1]Multi-Field'!$F$46="undrained"),BH202,""))</f>
        <v/>
      </c>
      <c r="DC202" s="409" t="str">
        <f>IF(AND('[1]Multi-Field'!$E$47=[1]Lists!BF202,'[1]Multi-Field'!$F$47="Drained"),BI202,IF(AND('[1]Multi-Field'!$E$47=[1]Lists!BF202,'[1]Multi-Field'!$F$47="undrained"),BH202,""))</f>
        <v/>
      </c>
      <c r="DD202" s="409" t="str">
        <f>IF(AND('[1]Multi-Field'!$E$48=[1]Lists!BF202,'[1]Multi-Field'!$F$48="Drained"),BI202,IF(AND('[1]Multi-Field'!$E$48=[1]Lists!BF202,'[1]Multi-Field'!$F$48="undrained"),BH202,""))</f>
        <v/>
      </c>
      <c r="DE202" s="409" t="str">
        <f>IF(AND('[1]Multi-Field'!$E$49=[1]Lists!BF202,'[1]Multi-Field'!$F$49="Drained"),BI202,IF(AND('[1]Multi-Field'!$E$49=[1]Lists!BF202,'[1]Multi-Field'!$F$9="undrained"),BH202,""))</f>
        <v/>
      </c>
      <c r="DF202" s="409" t="str">
        <f>IF(AND('[1]Multi-Field'!$E$50=[1]Lists!BF202,'[1]Multi-Field'!$F$50="Drained"),BI202,IF(AND('[1]Multi-Field'!$E$50=[1]Lists!BF202,'[1]Multi-Field'!$F$50="undrained"),BH202,""))</f>
        <v/>
      </c>
      <c r="DG202" s="409" t="str">
        <f>IF(AND('[1]Multi-Field'!$E$51=[1]Lists!BF202,'[1]Multi-Field'!$F$51="Drained"),BI202,IF(AND('[1]Multi-Field'!$E$51=[1]Lists!BF202,'[1]Multi-Field'!$F$51="undrained"),BH202,""))</f>
        <v/>
      </c>
      <c r="DH202" s="409" t="str">
        <f>IF(AND('[1]Multi-Field'!$E$52=[1]Lists!BF202,'[1]Multi-Field'!$F$52="Drained"),BI202,IF(AND('[1]Multi-Field'!$E$52=[1]Lists!BF202,'[1]Multi-Field'!$F$52="undrained"),BH202,""))</f>
        <v/>
      </c>
      <c r="DI202" s="409" t="str">
        <f>IF(AND('[1]Multi-Field'!$E$53=[1]Lists!BF202,'[1]Multi-Field'!$F$53="Drained"),BI202,IF(AND('[1]Multi-Field'!$E$53=[1]Lists!BF202,'[1]Multi-Field'!$F$53="undrained"),BH202,""))</f>
        <v/>
      </c>
      <c r="DJ202" s="409" t="str">
        <f>IF(AND('[1]Multi-Field'!$E$54=[1]Lists!BF202,'[1]Multi-Field'!$F$54="Drained"),BI202,IF(AND('[1]Multi-Field'!$E$54=[1]Lists!BF202,'[1]Multi-Field'!$F$54="undrained"),BH202,""))</f>
        <v/>
      </c>
      <c r="DK202" s="409" t="str">
        <f>IF(AND('[1]Multi-Field'!$E$55=[1]Lists!BF202,'[1]Multi-Field'!$F$55="Drained"),BI202,IF(AND('[1]Multi-Field'!$E$55=[1]Lists!BF202,'[1]Multi-Field'!$F$55="undrained"),BH202,""))</f>
        <v/>
      </c>
      <c r="DL202" s="409" t="str">
        <f>IF(AND('[1]Multi-Field'!$E$56=[1]Lists!BF202,'[1]Multi-Field'!$F$56="Drained"),BI202,IF(AND('[1]Multi-Field'!$E$56=[1]Lists!BF202,'[1]Multi-Field'!$F$56="undrained"),BH202,""))</f>
        <v/>
      </c>
      <c r="DM202" s="409" t="str">
        <f>IF(AND('[1]Multi-Field'!$E$57=[1]Lists!BF202,'[1]Multi-Field'!$F$57="Drained"),BI202,IF(AND('[1]Multi-Field'!$E$57=[1]Lists!BF202,'[1]Multi-Field'!$F$57="undrained"),BH202,""))</f>
        <v/>
      </c>
      <c r="DN202" s="409" t="str">
        <f>IF(AND('[1]Multi-Field'!$E$58=[1]Lists!BF202,'[1]Multi-Field'!$F$58="Drained"),BI202,IF(AND('[1]Multi-Field'!$E$58=[1]Lists!BF202,'[1]Multi-Field'!$F$58="undrained"),BH202,""))</f>
        <v/>
      </c>
      <c r="DO202" s="409" t="str">
        <f>IF(AND('[1]Multi-Field'!$E$59=[1]Lists!BF202,'[1]Multi-Field'!$F$59="Drained"),BI202,IF(AND('[1]Multi-Field'!$E$59=[1]Lists!BF202,'[1]Multi-Field'!$F$59="undrained"),BH202,""))</f>
        <v/>
      </c>
      <c r="DP202" s="409" t="str">
        <f>IF(AND('[1]Multi-Field'!$E$60=[1]Lists!BF202,'[1]Multi-Field'!$F$60="Drained"),BI202,IF(AND('[1]Multi-Field'!$E$60=[1]Lists!BF202,'[1]Multi-Field'!$F$60="undrained"),BH202,""))</f>
        <v/>
      </c>
      <c r="DQ202" s="409" t="str">
        <f>IF(AND('[1]Multi-Field'!$E$61=[1]Lists!BF202,'[1]Multi-Field'!$F$61="Drained"),BI202,IF(AND('[1]Multi-Field'!$E$61=[1]Lists!BF202,'[1]Multi-Field'!$F$61="undrained"),BH202,""))</f>
        <v/>
      </c>
      <c r="DR202" s="409" t="str">
        <f>IF(AND('[1]Multi-Field'!$E$62=[1]Lists!BF202,'[1]Multi-Field'!$F$62="Drained"),BI202,IF(AND('[1]Multi-Field'!$E$62=[1]Lists!BF202,'[1]Multi-Field'!$F$62="undrained"),BH202,""))</f>
        <v/>
      </c>
      <c r="DS202" s="409" t="str">
        <f>IF(AND('[1]Multi-Field'!$E$63=[1]Lists!BF202,'[1]Multi-Field'!$F$63="Drained"),BI202,IF(AND('[1]Multi-Field'!$E$63=[1]Lists!BF202,'[1]Multi-Field'!$F$63="undrained"),BH202,""))</f>
        <v/>
      </c>
      <c r="DT202" s="409" t="str">
        <f>IF(AND('[1]Multi-Field'!$E$64=[1]Lists!BF202,'[1]Multi-Field'!$F$64="Drained"),BI202,IF(AND('[1]Multi-Field'!$E$64=[1]Lists!BF202,'[1]Multi-Field'!$F$64="undrained"),BH202,""))</f>
        <v/>
      </c>
      <c r="DU202" s="409" t="str">
        <f>IF(AND('[1]Multi-Field'!$E$65=[1]Lists!BF202,'[1]Multi-Field'!$F$65="Drained"),BI202,IF(AND('[1]Multi-Field'!$E$65=[1]Lists!BF202,'[1]Multi-Field'!$F$65="undrained"),BH202,""))</f>
        <v/>
      </c>
      <c r="DV202" s="409" t="str">
        <f>IF(AND('[1]Multi-Field'!$E$66=[1]Lists!BF202,'[1]Multi-Field'!$F$66="Drained"),BI202,IF(AND('[1]Multi-Field'!$E$66=[1]Lists!BF202,'[1]Multi-Field'!$F$66="undrained"),BH202,""))</f>
        <v/>
      </c>
      <c r="DW202" s="409" t="str">
        <f>IF(AND('[1]Multi-Field'!$E$67=[1]Lists!BF202,'[1]Multi-Field'!$F$67="Drained"),BI202,IF(AND('[1]Multi-Field'!$E$67=[1]Lists!BF202,'[1]Multi-Field'!$F$67="undrained"),BH202,""))</f>
        <v/>
      </c>
      <c r="DX202" s="409" t="str">
        <f>IF(AND('[1]Multi-Field'!$E$68=[1]Lists!BF202,'[1]Multi-Field'!$F$68="Drained"),BI202,IF(AND('[1]Multi-Field'!$E$68=[1]Lists!BF202,'[1]Multi-Field'!$F$68="undrained"),BH202,""))</f>
        <v/>
      </c>
      <c r="DY202" s="409" t="str">
        <f>IF(AND('[1]Multi-Field'!$E$69=[1]Lists!BF202,'[1]Multi-Field'!$F$69="Drained"),BI202,IF(AND('[1]Multi-Field'!$E$69=[1]Lists!BF202,'[1]Multi-Field'!$F$69="undrained"),BH202,""))</f>
        <v/>
      </c>
      <c r="DZ202" s="409" t="str">
        <f>IF(AND('[1]Multi-Field'!$E$70=[1]Lists!BF202,'[1]Multi-Field'!$F$70="Drained"),BI202,IF(AND('[1]Multi-Field'!$E$70=[1]Lists!BF202,'[1]Multi-Field'!$F$70="undrained"),BH202,""))</f>
        <v/>
      </c>
      <c r="EA202" s="409" t="str">
        <f>IF(AND('[1]Multi-Field'!$E$71=[1]Lists!BF202,'[1]Multi-Field'!$F$71="Drained"),BI202,IF(AND('[1]Multi-Field'!$E$71=[1]Lists!BF202,'[1]Multi-Field'!$F$71="undrained"),BH202,""))</f>
        <v/>
      </c>
      <c r="EB202" s="409" t="str">
        <f>IF(AND('[1]Multi-Field'!$E$72=[1]Lists!BF202,'[1]Multi-Field'!$F$72="Drained"),BI202,IF(AND('[1]Multi-Field'!$E$72=[1]Lists!BF202,'[1]Multi-Field'!$F$72="undrained"),BH202,""))</f>
        <v/>
      </c>
      <c r="EC202" s="409" t="str">
        <f>IF(AND('[1]Multi-Field'!$E$73=[1]Lists!BF202,'[1]Multi-Field'!$F$73="Drained"),BI202,IF(AND('[1]Multi-Field'!$E$73=[1]Lists!BF202,'[1]Multi-Field'!$F$73="undrained"),BH202,""))</f>
        <v/>
      </c>
      <c r="ED202" s="409" t="str">
        <f>IF(AND('[1]Multi-Field'!$E$74=[1]Lists!BF202,'[1]Multi-Field'!$F$74="Drained"),BI202,IF(AND('[1]Multi-Field'!$E$74=[1]Lists!BF202,'[1]Multi-Field'!$F$74="undrained"),BH202,""))</f>
        <v/>
      </c>
      <c r="EE202" s="409" t="str">
        <f>IF(AND('[1]Multi-Field'!$E$75=[1]Lists!BF202,'[1]Multi-Field'!$F$75="Drained"),BI202,IF(AND('[1]Multi-Field'!$E$75=[1]Lists!BF202,'[1]Multi-Field'!$F$75="undrained"),BH202,""))</f>
        <v/>
      </c>
      <c r="EF202" s="409" t="str">
        <f>IF(AND('[1]Multi-Field'!$E$76=[1]Lists!BF202,'[1]Multi-Field'!$F$76="Drained"),BI202,IF(AND('[1]Multi-Field'!$E$76=[1]Lists!BF202,'[1]Multi-Field'!$F$6="undrained"),BH202,""))</f>
        <v/>
      </c>
      <c r="EG202" s="409" t="str">
        <f>IF(AND('[1]Multi-Field'!$E$77=[1]Lists!BF202,'[1]Multi-Field'!$F$77="Drained"),BI202,IF(AND('[1]Multi-Field'!$E$77=[1]Lists!BF202,'[1]Multi-Field'!$F$77="undrained"),BH202,""))</f>
        <v/>
      </c>
      <c r="EH202" s="409" t="str">
        <f>IF(AND('[1]Multi-Field'!$E$78=[1]Lists!BF202,'[1]Multi-Field'!$F$78="Drained"),BI202,IF(AND('[1]Multi-Field'!$E$78=[1]Lists!BF202,'[1]Multi-Field'!$F$78="undrained"),BH202,""))</f>
        <v/>
      </c>
      <c r="EI202" s="409" t="str">
        <f>IF(AND('[1]Multi-Field'!$E$79=[1]Lists!BF202,'[1]Multi-Field'!$F$79="Drained"),BI202,IF(AND('[1]Multi-Field'!$E$79=[1]Lists!BF202,'[1]Multi-Field'!$F$79="undrained"),BH202,""))</f>
        <v/>
      </c>
      <c r="EJ202" s="409" t="str">
        <f>IF(AND('[1]Multi-Field'!$E$80=[1]Lists!BF202,'[1]Multi-Field'!$F$80="Drained"),BI202,IF(AND('[1]Multi-Field'!$E$80=[1]Lists!BF202,'[1]Multi-Field'!$F$80="undrained"),BH202,""))</f>
        <v/>
      </c>
      <c r="EK202" s="409" t="str">
        <f>IF(AND('[1]Multi-Field'!$E$81=[1]Lists!BF202,'[1]Multi-Field'!$F$81="Drained"),BI202,IF(AND('[1]Multi-Field'!$E$81=[1]Lists!BF202,'[1]Multi-Field'!$F$81="undrained"),BH202,""))</f>
        <v/>
      </c>
      <c r="EL202" s="409" t="str">
        <f>IF(AND('[1]Multi-Field'!$E$82=[1]Lists!BF202,'[1]Multi-Field'!$F$82="Drained"),BI202,IF(AND('[1]Multi-Field'!$E$82=[1]Lists!BF202,'[1]Multi-Field'!$F$82="undrained"),BH202,""))</f>
        <v/>
      </c>
      <c r="EM202" s="409" t="str">
        <f>IF(AND('[1]Multi-Field'!$E$83=[1]Lists!BF202,'[1]Multi-Field'!$F$83="Drained"),BI202,IF(AND('[1]Multi-Field'!$E$83=[1]Lists!BF202,'[1]Multi-Field'!$F$83="undrained"),BH202,""))</f>
        <v/>
      </c>
      <c r="EN202" s="409" t="str">
        <f>IF(AND('[1]Multi-Field'!$E$84=[1]Lists!BF202,'[1]Multi-Field'!$F$84="Drained"),BI202,IF(AND('[1]Multi-Field'!$E$84=[1]Lists!BF202,'[1]Multi-Field'!$F$84="undrained"),BH202,""))</f>
        <v/>
      </c>
      <c r="EO202" s="409" t="str">
        <f>IF(AND('[1]Multi-Field'!$E$85=[1]Lists!BF202,'[1]Multi-Field'!$F$85="Drained"),BI202,IF(AND('[1]Multi-Field'!$E$85=[1]Lists!BF202,'[1]Multi-Field'!$F$85="undrained"),BH202,""))</f>
        <v/>
      </c>
      <c r="EP202" s="409" t="str">
        <f>IF(AND('[1]Multi-Field'!$E$86=[1]Lists!BF202,'[1]Multi-Field'!$F$86="Drained"),BI202,IF(AND('[1]Multi-Field'!$E$86=[1]Lists!BF202,'[1]Multi-Field'!$F$86="undrained"),BH202,""))</f>
        <v/>
      </c>
      <c r="EQ202" s="409" t="str">
        <f>IF(AND('[1]Multi-Field'!$E$87=[1]Lists!BF202,'[1]Multi-Field'!$F$87="Drained"),BI202,IF(AND('[1]Multi-Field'!$E$87=[1]Lists!BF202,'[1]Multi-Field'!$F$87="undrained"),BH202,""))</f>
        <v/>
      </c>
      <c r="ER202" s="409" t="str">
        <f>IF(AND('[1]Multi-Field'!$E$88=[1]Lists!BF202,'[1]Multi-Field'!$F$88="Drained"),BI202,IF(AND('[1]Multi-Field'!$E$88=[1]Lists!BF202,'[1]Multi-Field'!$F$88="undrained"),BH202,""))</f>
        <v/>
      </c>
      <c r="ES202" s="409" t="str">
        <f>IF(AND('[1]Multi-Field'!$E$89=[1]Lists!BF202,'[1]Multi-Field'!$F$89="Drained"),BI202,IF(AND('[1]Multi-Field'!$E$89=[1]Lists!BF202,'[1]Multi-Field'!$F$89="undrained"),BH202,""))</f>
        <v/>
      </c>
      <c r="ET202" s="409" t="str">
        <f>IF(AND('[1]Multi-Field'!$E$90=[1]Lists!BF202,'[1]Multi-Field'!$F$90="Drained"),BI202,IF(AND('[1]Multi-Field'!$E$90=[1]Lists!BF202,'[1]Multi-Field'!$F$90="undrained"),BH202,""))</f>
        <v/>
      </c>
      <c r="EU202" s="409" t="str">
        <f>IF(AND('[1]Multi-Field'!$E$91=[1]Lists!BF202,'[1]Multi-Field'!$F$91="Drained"),BI202,IF(AND('[1]Multi-Field'!$E$91=[1]Lists!BF202,'[1]Multi-Field'!$F$91="undrained"),BH202,""))</f>
        <v/>
      </c>
      <c r="EV202" s="409" t="str">
        <f>IF(AND('[1]Multi-Field'!$E$92=[1]Lists!BF202,'[1]Multi-Field'!$F$92="Drained"),BI202,IF(AND('[1]Multi-Field'!$E$92=[1]Lists!BF202,'[1]Multi-Field'!$F$92="undrained"),BH202,""))</f>
        <v/>
      </c>
      <c r="EW202" s="409" t="str">
        <f>IF(AND('[1]Multi-Field'!$E$93=[1]Lists!BF202,'[1]Multi-Field'!$F$93="Drained"),BI202,IF(AND('[1]Multi-Field'!$E$93=[1]Lists!BF202,'[1]Multi-Field'!$F$93="undrained"),BH202,""))</f>
        <v/>
      </c>
      <c r="EX202" s="409" t="str">
        <f>IF(AND('[1]Multi-Field'!$E$94=[1]Lists!BF202,'[1]Multi-Field'!$F$94="Drained"),BI202,IF(AND('[1]Multi-Field'!$E$94=[1]Lists!BF202,'[1]Multi-Field'!$F$94="undrained"),BH202,""))</f>
        <v/>
      </c>
      <c r="EY202" s="409" t="str">
        <f>IF(AND('[1]Multi-Field'!$E$95=[1]Lists!BF202,'[1]Multi-Field'!$F$95="Drained"),BI202,IF(AND('[1]Multi-Field'!$E$95=[1]Lists!BF202,'[1]Multi-Field'!$F$95="undrained"),BH202,""))</f>
        <v/>
      </c>
      <c r="EZ202" s="409" t="str">
        <f>IF(AND('[1]Multi-Field'!$E$96=[1]Lists!BF202,'[1]Multi-Field'!$F$96="Drained"),BI202,IF(AND('[1]Multi-Field'!$E$96=[1]Lists!BF202,'[1]Multi-Field'!$F$96="undrained"),BH202,""))</f>
        <v/>
      </c>
      <c r="FA202" s="409" t="str">
        <f>IF(AND('[1]Multi-Field'!$E$97=[1]Lists!BF202,'[1]Multi-Field'!$F$97="Drained"),BI202,IF(AND('[1]Multi-Field'!$E$97=[1]Lists!BF202,'[1]Multi-Field'!$F$97="undrained"),BH202,""))</f>
        <v/>
      </c>
      <c r="FB202" s="409" t="str">
        <f>IF(AND('[1]Multi-Field'!$E$98=[1]Lists!BF202,'[1]Multi-Field'!$F$98="Drained"),BI202,IF(AND('[1]Multi-Field'!$E$98=[1]Lists!BF202,'[1]Multi-Field'!$F$98="undrained"),BH202,""))</f>
        <v/>
      </c>
      <c r="FC202" s="409" t="str">
        <f>IF(AND('[1]Multi-Field'!$E$99=[1]Lists!BF202,'[1]Multi-Field'!$F$99="Drained"),BI202,IF(AND('[1]Multi-Field'!$E$99=[1]Lists!BF202,'[1]Multi-Field'!$F$99="undrained"),BH202,""))</f>
        <v/>
      </c>
      <c r="FD202" s="409" t="str">
        <f>IF(AND('[1]Multi-Field'!$E$100=[1]Lists!BF202,'[1]Multi-Field'!$F$100="Drained"),BI202,IF(AND('[1]Multi-Field'!$E$100=[1]Lists!BF202,'[1]Multi-Field'!$F$100="undrained"),BH202,""))</f>
        <v/>
      </c>
      <c r="FE202" s="409" t="str">
        <f>IF(AND('[1]Multi-Field'!$E$101=[1]Lists!BF202,'[1]Multi-Field'!$F$101="Drained"),BI202,IF(AND('[1]Multi-Field'!$E$101=[1]Lists!BF202,'[1]Multi-Field'!$F$101="undrained"),BH202,""))</f>
        <v/>
      </c>
      <c r="FF202" s="409" t="str">
        <f>IF(AND('[1]Multi-Field'!$E$102=[1]Lists!BF202,'[1]Multi-Field'!$F$102="Drained"),BI202,IF(AND('[1]Multi-Field'!$E$102=[1]Lists!BF202,'[1]Multi-Field'!$F$102="undrained"),BH202,""))</f>
        <v/>
      </c>
      <c r="FG202" s="409" t="str">
        <f>IF(AND('[1]Multi-Field'!$E$103=[1]Lists!BF202,'[1]Multi-Field'!$F$103="Drained"),BI202,IF(AND('[1]Multi-Field'!$E$103=[1]Lists!BF202,'[1]Multi-Field'!$F$103="undrained"),BH202,""))</f>
        <v/>
      </c>
      <c r="FH202" s="409" t="str">
        <f>IF(AND('[1]Multi-Field'!$E$104=[1]Lists!BF202,'[1]Multi-Field'!$F$104="Drained"),BI202,IF(AND('[1]Multi-Field'!$E$104=[1]Lists!BF202,'[1]Multi-Field'!$F$104="undrained"),BH202,""))</f>
        <v/>
      </c>
      <c r="FI202" s="409" t="str">
        <f>IF(AND('[1]Multi-Field'!$E$105=[1]Lists!BF202,'[1]Multi-Field'!$F$105="Drained"),BI202,IF(AND('[1]Multi-Field'!$E$105=[1]Lists!BF202,'[1]Multi-Field'!$F$105="undrained"),BH202,""))</f>
        <v/>
      </c>
      <c r="FJ202" s="409" t="str">
        <f>IF(AND('[1]Multi-Field'!$E$106=[1]Lists!BF202,'[1]Multi-Field'!$F$106="Drained"),BI202,IF(AND('[1]Multi-Field'!$E$106=[1]Lists!BF202,'[1]Multi-Field'!$F$106="undrained"),BH202,""))</f>
        <v/>
      </c>
      <c r="FK202" s="409" t="str">
        <f>IF(AND('[1]Multi-Field'!$E$107=[1]Lists!BF202,'[1]Multi-Field'!$F$107="Drained"),BI202,IF(AND('[1]Multi-Field'!$E$107=[1]Lists!BF202,'[1]Multi-Field'!$F$107="undrained"),BH202,""))</f>
        <v/>
      </c>
      <c r="FL202" s="409" t="str">
        <f>IF(AND('[1]Multi-Field'!$E$108=[1]Lists!BF202,'[1]Multi-Field'!$F$108="Drained"),BI202,IF(AND('[1]Multi-Field'!$E$108=[1]Lists!BF202,'[1]Multi-Field'!$F$108="undrained"),BH202,""))</f>
        <v/>
      </c>
      <c r="FM202" s="409" t="str">
        <f>IF(AND('[1]Multi-Field'!$E$109=[1]Lists!BF202,'[1]Multi-Field'!$F$109="Drained"),BI202,IF(AND('[1]Multi-Field'!$E$109=[1]Lists!BF202,'[1]Multi-Field'!$F$109="undrained"),BH202,""))</f>
        <v/>
      </c>
      <c r="FN202" s="409" t="str">
        <f>IF(AND('[1]Multi-Field'!$E$110=[1]Lists!BF202,'[1]Multi-Field'!$F$110="Drained"),BI202,IF(AND('[1]Multi-Field'!$E$110=[1]Lists!BF202,'[1]Multi-Field'!$F$110="undrained"),BH202,""))</f>
        <v/>
      </c>
      <c r="FO202" s="409" t="str">
        <f>IF(AND('[1]Multi-Field'!$E$111=[1]Lists!BF202,'[1]Multi-Field'!$F$111="Drained"),BI202,IF(AND('[1]Multi-Field'!$E$111=[1]Lists!BF202,'[1]Multi-Field'!$F$111="undrained"),BH202,""))</f>
        <v/>
      </c>
      <c r="FP202" s="409" t="str">
        <f>IF(AND('[1]Multi-Field'!$E$112=[1]Lists!BF202,'[1]Multi-Field'!$F$112="Drained"),BI202,IF(AND('[1]Multi-Field'!$E$112=[1]Lists!BF202,'[1]Multi-Field'!$F$112="undrained"),BH202,""))</f>
        <v/>
      </c>
      <c r="FQ202" s="409" t="str">
        <f>IF(AND('[1]Multi-Field'!$E$113=[1]Lists!BF202,'[1]Multi-Field'!$F$113="Drained"),BI202,IF(AND('[1]Multi-Field'!$E$113=[1]Lists!BF202,'[1]Multi-Field'!$F$113="undrained"),BH202,""))</f>
        <v/>
      </c>
      <c r="FR202" s="409" t="str">
        <f>IF(AND('[1]Multi-Field'!$E$114=[1]Lists!BF202,'[1]Multi-Field'!$F$114="Drained"),BI202,IF(AND('[1]Multi-Field'!$E$114=[1]Lists!BF202,'[1]Multi-Field'!$F$114="undrained"),BH202,""))</f>
        <v/>
      </c>
      <c r="FS202" s="409" t="str">
        <f>IF(AND('[1]Multi-Field'!$E$115=[1]Lists!BF202,'[1]Multi-Field'!$F$115="Drained"),BI202,IF(AND('[1]Multi-Field'!$E$115=[1]Lists!BF202,'[1]Multi-Field'!$F$115="undrained"),BH202,""))</f>
        <v/>
      </c>
      <c r="FT202" s="409" t="str">
        <f>IF(AND('[1]Multi-Field'!$E$116=[1]Lists!BF202,'[1]Multi-Field'!$F$116="Drained"),BI202,IF(AND('[1]Multi-Field'!$E$116=[1]Lists!BF202,'[1]Multi-Field'!$F$116="undrained"),BH202,""))</f>
        <v/>
      </c>
      <c r="FU202" s="409" t="str">
        <f>IF(AND('[1]Multi-Field'!$E$117=[1]Lists!BF202,'[1]Multi-Field'!$F$117="Drained"),BI202,IF(AND('[1]Multi-Field'!$E$117=[1]Lists!BF202,'[1]Multi-Field'!$F$117="undrained"),BH202,""))</f>
        <v/>
      </c>
      <c r="FV202" s="409" t="str">
        <f>IF(AND('[1]Multi-Field'!$E$118=[1]Lists!BF202,'[1]Multi-Field'!$F$118="Drained"),BI202,IF(AND('[1]Multi-Field'!$E$118=[1]Lists!BF202,'[1]Multi-Field'!$F$118="undrained"),BH202,""))</f>
        <v/>
      </c>
      <c r="FW202" s="409" t="str">
        <f>IF(AND('[1]Multi-Field'!$E$119=[1]Lists!BF202,'[1]Multi-Field'!$F$119="Drained"),BI202,IF(AND('[1]Multi-Field'!$E$119=[1]Lists!BF202,'[1]Multi-Field'!$F$119="undrained"),BH202,""))</f>
        <v/>
      </c>
      <c r="FX202" s="409" t="str">
        <f>IF(AND('[1]Multi-Field'!$E$120=[1]Lists!BF202,'[1]Multi-Field'!$F$120="Drained"),BI202,IF(AND('[1]Multi-Field'!$E$120=[1]Lists!BF202,'[1]Multi-Field'!$F$120="undrained"),BH202,""))</f>
        <v/>
      </c>
    </row>
    <row r="203" spans="1:180" ht="13.5" customHeight="1">
      <c r="A203" s="7" t="s">
        <v>290</v>
      </c>
      <c r="B203" s="7"/>
      <c r="C203" s="7"/>
      <c r="D203" s="8">
        <v>70</v>
      </c>
      <c r="E203" s="8">
        <f t="shared" si="39"/>
        <v>70</v>
      </c>
      <c r="F203" s="8">
        <f t="shared" si="40"/>
        <v>70</v>
      </c>
      <c r="G203" s="8">
        <v>70</v>
      </c>
      <c r="H203" s="8">
        <v>50</v>
      </c>
      <c r="I203" s="8">
        <f t="shared" si="43"/>
        <v>50</v>
      </c>
      <c r="J203" s="8">
        <f t="shared" si="44"/>
        <v>50</v>
      </c>
      <c r="K203" s="8">
        <v>50</v>
      </c>
      <c r="L203" s="8">
        <v>120</v>
      </c>
      <c r="M203" s="8">
        <f t="shared" si="41"/>
        <v>120</v>
      </c>
      <c r="N203" s="8">
        <f t="shared" si="42"/>
        <v>120</v>
      </c>
      <c r="O203" s="8">
        <v>120</v>
      </c>
      <c r="P203" s="391">
        <v>178</v>
      </c>
      <c r="Q203" s="394"/>
      <c r="R203" s="395" t="b">
        <f>IF(OR('Multi-Field'!AA180=Lists!$AC$42,'Multi-Field'!AA180=Lists!$AC$43),IF('Multi-Field'!Z180="x",(IF('Multi-Field'!AC180=Lists!$Q$11,Lists!$R$11,IF('Multi-Field'!AC180=Lists!$Q$12,Lists!$R$12,IF('Multi-Field'!AC180=Lists!$Q$13,Lists!$R$13,IF('Multi-Field'!AC180=Lists!$Q$14,Lists!$R$14))))),IF('Multi-Field'!X180="x",(IF('Multi-Field'!AC180=Lists!$Q$11,Lists!$S$11,IF('Multi-Field'!AC180=Lists!$Q$12,Lists!$S$12,IF('Multi-Field'!AC180=Lists!$Q$13,Lists!$S$13,IF('Multi-Field'!AC180=Lists!$Q$14,Lists!$S$14))))),IF('Multi-Field'!V180="x",(IF('Multi-Field'!AC180=Lists!$Q$11,Lists!$T$11,IF('Multi-Field'!AC180=Lists!$Q$12,Lists!$T$12,IF('Multi-Field'!AC180=Lists!$Q$13,Lists!$T$13,IF('Multi-Field'!AC180=Lists!$Q$14,Lists!$T$14))))),0))))</f>
        <v>0</v>
      </c>
      <c r="S203" s="395" t="str">
        <f t="shared" si="38"/>
        <v/>
      </c>
      <c r="T203" s="395"/>
      <c r="U203" s="396"/>
      <c r="AI203" s="384">
        <f>'[1]Multi-Field'!B199</f>
        <v>0</v>
      </c>
      <c r="AJ203" s="387" t="str">
        <f>IF(OR('[1]Multi-Field'!Q43=[1]Lists!$AC$42,'[1]Multi-Field'!Q43=[1]Lists!$AC$43),"x","")</f>
        <v>x</v>
      </c>
      <c r="AK203" s="387" t="str">
        <f>IF(OR('[1]Multi-Field'!Q43=[1]Lists!$AC$6,'[1]Multi-Field'!Q43=$AC$2,'[1]Multi-Field'!Q43=$AC$4),"x","")</f>
        <v/>
      </c>
      <c r="AL203" s="387" t="str">
        <f>IF(OR('[1]Multi-Field'!Q43=[1]Lists!$AC$7,'[1]Multi-Field'!Q43=$AC$3,'[1]Multi-Field'!Q43=$AC$5),"x","")</f>
        <v/>
      </c>
      <c r="AM203" s="387" t="str">
        <f>IF(OR('[1]Multi-Field'!Q43=$AC$23,'[1]Multi-Field'!Q43=$AC$13,'[1]Multi-Field'!Q43=$AC$9,'[1]Multi-Field'!Q43=$AC$19,'[1]Multi-Field'!Q43=$AC$47),"x","")</f>
        <v/>
      </c>
      <c r="AN203" s="387" t="str">
        <f>IF(OR('[1]Multi-Field'!Q43=$AC$24,'[1]Multi-Field'!Q43=$AC$14,'[1]Multi-Field'!Q43=$AC$10,'[1]Multi-Field'!Q43=$AC$22,'[1]Multi-Field'!Q43=$AC$48),"x","")</f>
        <v/>
      </c>
      <c r="AO203" s="387" t="str">
        <f>IF(OR('[1]Multi-Field'!Q43=$AC$21,'[1]Multi-Field'!Q43=$AC$28,'[1]Multi-Field'!Q43=$AC$62,'[1]Multi-Field'!Q43=$AC$102,'[1]Multi-Field'!Q43=$AC$98),"x","")</f>
        <v/>
      </c>
      <c r="AP203" s="387" t="str">
        <f>IF(OR('[1]Multi-Field'!Q43=$AC$25,'[1]Multi-Field'!Q43=$AC$63,'[1]Multi-Field'!Q43=$AC$85,'[1]Multi-Field'!Q43=$AC$87,'[1]Multi-Field'!Q43=$AC$92,'[1]Multi-Field'!Q43=$AC$93),"x","")</f>
        <v/>
      </c>
      <c r="AQ203" s="387" t="str">
        <f>IF(OR('[1]Multi-Field'!Q43=$AC$20,'[1]Multi-Field'!Q43=$AC$27,'[1]Multi-Field'!Q43=$AC$58,'[1]Multi-Field'!Q43=$AC$86,'[1]Multi-Field'!Q43=$AC$103,'[1]Multi-Field'!Q43=$AC$94),"x","")</f>
        <v/>
      </c>
      <c r="AR203" s="387" t="str">
        <f>IF(OR('[1]Multi-Field'!Q43=$AC$35,'[1]Multi-Field'!Q43=$AC$40,'[1]Multi-Field'!Q43=$AC$45,),"x","")</f>
        <v/>
      </c>
      <c r="AS203" s="387" t="str">
        <f>IF(OR('[1]Multi-Field'!Q43=$AC$36,'[1]Multi-Field'!Q43=$AC$41,'[1]Multi-Field'!Q43=$AC$46,),"x","")</f>
        <v/>
      </c>
      <c r="AT203" s="387" t="str">
        <f>IF(OR('[1]Multi-Field'!Q43=$AC$52,'[1]Multi-Field'!Q43=$AC$53,'[1]Multi-Field'!Q43=$AC$54,'[1]Multi-Field'!Q43=$AC$55,'[1]Multi-Field'!Q43=$AC$68,'[1]Multi-Field'!Q43=$AC$69,'[1]Multi-Field'!Q43=$AC$74,'[1]Multi-Field'!Q43=$AC$71,'[1]Multi-Field'!Q43=$AC$70),"x","")</f>
        <v/>
      </c>
      <c r="AU203" s="387" t="str">
        <f>IF('[1]Multi-Field'!Q43=$AC$72,"x","")</f>
        <v/>
      </c>
      <c r="AV203" s="387" t="str">
        <f>IF('[1]Multi-Field'!Q43=$AC$73,"x","")</f>
        <v/>
      </c>
      <c r="AW203" s="387" t="str">
        <f>IF('[1]Multi-Field'!Q43=$AC$83,"x","")</f>
        <v/>
      </c>
      <c r="AX203" s="387" t="str">
        <f>IF('[1]Multi-Field'!Q43=$AC$84,"x","")</f>
        <v/>
      </c>
      <c r="AY203" s="387" t="str">
        <f>IF('[1]Multi-Field'!Q43=$AC$97,"x","")</f>
        <v/>
      </c>
      <c r="AZ203" s="387" t="str">
        <f>IF('[1]Multi-Field'!Q43=$AC$99,"x","")</f>
        <v/>
      </c>
      <c r="BA203" s="387" t="str">
        <f>IF('[1]Multi-Field'!Q43=$AC$104,"x","")</f>
        <v/>
      </c>
      <c r="BB203" s="387" t="str">
        <f>IF('[1]Multi-Field'!Q43=$AC$105,"x","")</f>
        <v/>
      </c>
      <c r="BC203" s="388"/>
      <c r="BF203" s="411" t="s">
        <v>1369</v>
      </c>
      <c r="BG203" s="412">
        <v>4</v>
      </c>
      <c r="BH203" s="412">
        <v>4.5</v>
      </c>
      <c r="BI203" s="412">
        <v>4.5</v>
      </c>
      <c r="BJ203" s="409" t="e">
        <f>IF(AND('[1]Single Field'!#REF!=[1]Lists!BF203,'[1]Single Field'!#REF!="Drained"),"x",IF(AND('[1]Single Field'!#REF!=[1]Lists!BF203,'[1]Single Field'!#REF!="Undrained"),O,""))</f>
        <v>#REF!</v>
      </c>
      <c r="BK203" s="409" t="str">
        <f>IF(AND('[1]Multi-Field'!$E$3=[1]Lists!BF203,'[1]Multi-Field'!$F$3="Drained"),BI203,IF(AND('[1]Multi-Field'!$E$3=BF203,'[1]Multi-Field'!$F$3="undrained"),BH203,""))</f>
        <v/>
      </c>
      <c r="BL203" s="409" t="str">
        <f>IF(AND('[1]Multi-Field'!$E$4=BF203,'[1]Multi-Field'!$F$4="Drained"),BI203,IF(AND('[1]Multi-Field'!$E$4=BF203,'[1]Multi-Field'!$F$4="undrained"),BH203,""))</f>
        <v/>
      </c>
      <c r="BM203" s="409" t="str">
        <f>IF(AND('[1]Multi-Field'!$E$5=BF203,'[1]Multi-Field'!$F$5="Drained"),BI203,IF(AND('[1]Multi-Field'!$E$5=BF203,'[1]Multi-Field'!$F$5="undrained"),BH203,""))</f>
        <v/>
      </c>
      <c r="BN203" s="409" t="str">
        <f>IF(AND('[1]Multi-Field'!$E$6=BF203,'[1]Multi-Field'!$F$6="Drained"),BI203,IF(AND('[1]Multi-Field'!$E$6=BF203,'[1]Multi-Field'!$F$6="undrained"),BH203,""))</f>
        <v/>
      </c>
      <c r="BO203" s="409" t="str">
        <f>IF(AND('[1]Multi-Field'!$E$7=BF203,'[1]Multi-Field'!$F$7="Drained"),BI203,IF(AND('[1]Multi-Field'!$E$7=BF203,'[1]Multi-Field'!$F$7="undrained"),BH203,""))</f>
        <v/>
      </c>
      <c r="BP203" s="409" t="str">
        <f>IF(AND('[1]Multi-Field'!$E$8=BF203,'[1]Multi-Field'!$F$8="Drained"),BI203,IF(AND('[1]Multi-Field'!$E$8=BF203,'[1]Multi-Field'!$F$8="undrained"),BH203,""))</f>
        <v/>
      </c>
      <c r="BQ203" s="409" t="str">
        <f>IF(AND('[1]Multi-Field'!$E$9=BF203,'[1]Multi-Field'!$F$9="Drained"),BI203,IF(AND('[1]Multi-Field'!$E$9=BF203,'[1]Multi-Field'!$F$9="undrained"),BH203,""))</f>
        <v/>
      </c>
      <c r="BR203" s="409" t="str">
        <f>IF(AND('[1]Multi-Field'!$E$10=BF203,'[1]Multi-Field'!$F$10="Drained"),BI203,IF(AND('[1]Multi-Field'!$E$10=BF203,'[1]Multi-Field'!$F$10="undrained"),BH203,""))</f>
        <v/>
      </c>
      <c r="BS203" s="409" t="str">
        <f>IF(AND('[1]Multi-Field'!$E$11=BF203,'[1]Multi-Field'!$F$11="Drained"),BI203,IF(AND('[1]Multi-Field'!$E$11=BF203,'[1]Multi-Field'!$F$11="undrained"),BH203,""))</f>
        <v/>
      </c>
      <c r="BT203" s="409" t="str">
        <f>IF(AND('[1]Multi-Field'!$E$12=BF203,'[1]Multi-Field'!$F$12="Drained"),BI203,IF(AND('[1]Multi-Field'!$E$12=BF203,'[1]Multi-Field'!$F$12="undrained"),BH203,""))</f>
        <v/>
      </c>
      <c r="BU203" s="409" t="str">
        <f>IF(AND('[1]Multi-Field'!$E$13=BF203,'[1]Multi-Field'!$F$13="Drained"),BI203,IF(AND('[1]Multi-Field'!$E$3=BF203,'[1]Multi-Field'!$F$13="undrained"),BH203,""))</f>
        <v/>
      </c>
      <c r="BV203" s="409" t="str">
        <f>IF(AND('[1]Multi-Field'!$E$14=BF203,'[1]Multi-Field'!$F$14="Drained"),BI203,IF(AND('[1]Multi-Field'!$E$14=BF203,'[1]Multi-Field'!$F$14="undrained"),BH203,""))</f>
        <v/>
      </c>
      <c r="BW203" s="409" t="str">
        <f>IF(AND('[1]Multi-Field'!$E$15=BF203,'[1]Multi-Field'!$F$15="Drained"),BI203,IF(AND('[1]Multi-Field'!$E$15=BF203,'[1]Multi-Field'!$F$15="undrained"),BH203,""))</f>
        <v/>
      </c>
      <c r="BX203" s="409" t="str">
        <f>IF(AND('[1]Multi-Field'!$E$16=[1]Lists!BF203,'[1]Multi-Field'!$F$16="Drained"),BI203,IF(AND('[1]Multi-Field'!$E$16=[1]Lists!BF203,'[1]Multi-Field'!$F$16="undrained"),BH203,""))</f>
        <v/>
      </c>
      <c r="BY203" s="409" t="str">
        <f>IF(AND('[1]Multi-Field'!$E$17=[1]Lists!BF203,'[1]Multi-Field'!$F$17="Drained"),BI203,IF(AND('[1]Multi-Field'!$E$17=[1]Lists!BF203,'[1]Multi-Field'!$F$17="undrained"),BH203,""))</f>
        <v/>
      </c>
      <c r="BZ203" s="409" t="str">
        <f>IF(AND('[1]Multi-Field'!$E$18=[1]Lists!BF203,'[1]Multi-Field'!$F$18="Drained"),BI203,IF(AND('[1]Multi-Field'!$E$18=[1]Lists!BF203,'[1]Multi-Field'!$F$18="undrained"),BH203,""))</f>
        <v/>
      </c>
      <c r="CA203" s="409" t="str">
        <f>IF(AND('[1]Multi-Field'!$E$19=[1]Lists!BF203,'[1]Multi-Field'!$F$19="Drained"),BI203,IF(AND('[1]Multi-Field'!$E$19=[1]Lists!BF203,'[1]Multi-Field'!$F$19="undrained"),BH203,""))</f>
        <v/>
      </c>
      <c r="CB203" s="409" t="str">
        <f>IF(AND('[1]Multi-Field'!$E$20=[1]Lists!BF203,'[1]Multi-Field'!$F$20="Drained"),BI203,IF(AND('[1]Multi-Field'!$E$20=[1]Lists!BF203,'[1]Multi-Field'!$F$20="undrained"),BH203,""))</f>
        <v/>
      </c>
      <c r="CC203" s="409" t="str">
        <f>IF(AND('[1]Multi-Field'!$E$21=[1]Lists!BF203,'[1]Multi-Field'!$F$21="Drained"),BI203,IF(AND('[1]Multi-Field'!$E$21=[1]Lists!BF203,'[1]Multi-Field'!$F$21="undrained"),BH203,""))</f>
        <v/>
      </c>
      <c r="CD203" s="409" t="str">
        <f>IF(AND('[1]Multi-Field'!$E$22=[1]Lists!BF203,'[1]Multi-Field'!$F$22="Drained"),BI203,IF(AND('[1]Multi-Field'!$E$22=[1]Lists!BF203,'[1]Multi-Field'!$F$22="undrained"),BH203,""))</f>
        <v/>
      </c>
      <c r="CE203" s="409" t="str">
        <f>IF(AND('[1]Multi-Field'!$E$23=[1]Lists!BF203,'[1]Multi-Field'!$F$23="Drained"),BI203,IF(AND('[1]Multi-Field'!$E$23=[1]Lists!BF203,'[1]Multi-Field'!$F$23="undrained"),BH203,""))</f>
        <v/>
      </c>
      <c r="CF203" s="409" t="str">
        <f>IF(AND('[1]Multi-Field'!$E$24=[1]Lists!BF203,'[1]Multi-Field'!$F$24="Drained"),BI203,IF(AND('[1]Multi-Field'!$E$24=[1]Lists!BF203,'[1]Multi-Field'!$F$24="undrained"),BH203,""))</f>
        <v/>
      </c>
      <c r="CG203" s="409" t="str">
        <f>IF(AND('[1]Multi-Field'!$E$25=[1]Lists!BF203,'[1]Multi-Field'!$F$25="Drained"),BI203,IF(AND('[1]Multi-Field'!$E$25=[1]Lists!BF203,'[1]Multi-Field'!$F$25="undrained"),BH203,""))</f>
        <v/>
      </c>
      <c r="CH203" s="409" t="str">
        <f>IF(AND('[1]Multi-Field'!$E$26=[1]Lists!BF203,'[1]Multi-Field'!$F$26="Drained"),BI203,IF(AND('[1]Multi-Field'!$E$26=[1]Lists!BF203,'[1]Multi-Field'!$F$26="undrained"),BH203,""))</f>
        <v/>
      </c>
      <c r="CI203" s="409" t="str">
        <f>IF(AND('[1]Multi-Field'!$E$27=[1]Lists!BF203,'[1]Multi-Field'!$F$27="Drained"),BI203,IF(AND('[1]Multi-Field'!$E$27=[1]Lists!BF203,'[1]Multi-Field'!$F$27="undrained"),BH203,""))</f>
        <v/>
      </c>
      <c r="CJ203" s="409" t="str">
        <f>IF(AND('[1]Multi-Field'!$E$28=[1]Lists!BF203,'[1]Multi-Field'!$F$28="Drained"),BI203,IF(AND('[1]Multi-Field'!$E$28=[1]Lists!BF203,'[1]Multi-Field'!$F$28="undrained"),BH203,""))</f>
        <v/>
      </c>
      <c r="CK203" s="409" t="str">
        <f>IF(AND('[1]Multi-Field'!$E$29=[1]Lists!BF203,'[1]Multi-Field'!$F$29="Drained"),BI203,IF(AND('[1]Multi-Field'!$E$29=[1]Lists!BF203,'[1]Multi-Field'!$F$29="undrained"),BH203,""))</f>
        <v/>
      </c>
      <c r="CL203" s="409" t="str">
        <f>IF(AND('[1]Multi-Field'!$E$30=[1]Lists!BF203,'[1]Multi-Field'!$F$30="Drained"),BI203,IF(AND('[1]Multi-Field'!$E$30=[1]Lists!BF203,'[1]Multi-Field'!$F$30="undrained"),BH203,""))</f>
        <v/>
      </c>
      <c r="CM203" s="409" t="str">
        <f>IF(AND('[1]Multi-Field'!$E$31=[1]Lists!BF203,'[1]Multi-Field'!$F$31="Drained"),BI203,IF(AND('[1]Multi-Field'!$E$31=[1]Lists!BF203,'[1]Multi-Field'!$F$31="undrained"),BH203,""))</f>
        <v/>
      </c>
      <c r="CN203" s="409" t="str">
        <f>IF(AND('[1]Multi-Field'!$E$32=[1]Lists!BF203,'[1]Multi-Field'!$F$32="Drained"),BI203,IF(AND('[1]Multi-Field'!$E$32=[1]Lists!BF203,'[1]Multi-Field'!$F$32="undrained"),BH203,""))</f>
        <v/>
      </c>
      <c r="CO203" s="409" t="str">
        <f>IF(AND('[1]Multi-Field'!$E$33=[1]Lists!BF203,'[1]Multi-Field'!$F$33="Drained"),BI203,IF(AND('[1]Multi-Field'!$E$33=[1]Lists!BF203,'[1]Multi-Field'!$F$33="undrained"),BH203,""))</f>
        <v/>
      </c>
      <c r="CP203" s="409" t="str">
        <f>IF(AND('[1]Multi-Field'!$E$34=[1]Lists!BF203,'[1]Multi-Field'!$F$34="Drained"),BI203,IF(AND('[1]Multi-Field'!$E$34=[1]Lists!BF203,'[1]Multi-Field'!$F$34="undrained"),BH203,""))</f>
        <v/>
      </c>
      <c r="CQ203" s="409" t="str">
        <f>IF(AND('[1]Multi-Field'!$E$35=[1]Lists!BF203,'[1]Multi-Field'!$F$35="Drained"),BI203,IF(AND('[1]Multi-Field'!$E$35=[1]Lists!BF203,'[1]Multi-Field'!$F$35="undrained"),BH203,""))</f>
        <v/>
      </c>
      <c r="CR203" s="409" t="str">
        <f>IF(AND('[1]Multi-Field'!$E$36=[1]Lists!BF203,'[1]Multi-Field'!$F$36="Drained"),BI203,IF(AND('[1]Multi-Field'!$E$36=[1]Lists!BF203,'[1]Multi-Field'!$F$36="undrained"),BH203,""))</f>
        <v/>
      </c>
      <c r="CS203" s="409" t="str">
        <f>IF(AND('[1]Multi-Field'!$E$37=[1]Lists!BF203,'[1]Multi-Field'!$F$37="Drained"),BI203,IF(AND('[1]Multi-Field'!$E$37=[1]Lists!BF203,'[1]Multi-Field'!$F$37="undrained"),BH203,""))</f>
        <v/>
      </c>
      <c r="CT203" s="409" t="str">
        <f>IF(AND('[1]Multi-Field'!$E$38=[1]Lists!BF203,'[1]Multi-Field'!$F$38="Drained"),BI203,IF(AND('[1]Multi-Field'!$E$38=[1]Lists!BF203,'[1]Multi-Field'!$F$38="undrained"),BH203,""))</f>
        <v/>
      </c>
      <c r="CU203" s="409" t="str">
        <f>IF(AND('[1]Multi-Field'!$E$39=[1]Lists!BF203,'[1]Multi-Field'!$F$39="Drained"),BI203,IF(AND('[1]Multi-Field'!$E$39=[1]Lists!BF203,'[1]Multi-Field'!$F$39="undrained"),BH203,""))</f>
        <v/>
      </c>
      <c r="CV203" s="409" t="str">
        <f>IF(AND('[1]Multi-Field'!$E$40=[1]Lists!BF203,'[1]Multi-Field'!$F$40="Drained"),BI203,IF(AND('[1]Multi-Field'!$E$40=[1]Lists!BF203,'[1]Multi-Field'!$F$40="undrained"),BH203,""))</f>
        <v/>
      </c>
      <c r="CW203" s="409" t="str">
        <f>IF(AND('[1]Multi-Field'!$E$41=[1]Lists!BF203,'[1]Multi-Field'!$F$40="Drained"),BI203,IF(AND('[1]Multi-Field'!$E$40=[1]Lists!BF203,'[1]Multi-Field'!$F$40="undrained"),BH203,""))</f>
        <v/>
      </c>
      <c r="CX203" s="409" t="str">
        <f>IF(AND('[1]Multi-Field'!$E$42=[1]Lists!BF203,'[1]Multi-Field'!$F$42="Drained"),BI203,IF(AND('[1]Multi-Field'!$E$42=[1]Lists!BF203,'[1]Multi-Field'!$F$42="undrained"),BH203,""))</f>
        <v/>
      </c>
      <c r="CY203" s="409" t="str">
        <f>IF(AND('[1]Multi-Field'!$E$43=[1]Lists!BF203,'[1]Multi-Field'!$F$43="Drained"),BI203,IF(AND('[1]Multi-Field'!$E$43=[1]Lists!BF203,'[1]Multi-Field'!$F$43="undrained"),BH203,""))</f>
        <v/>
      </c>
      <c r="CZ203" s="409" t="str">
        <f>IF(AND('[1]Multi-Field'!$E$44=[1]Lists!BF203,'[1]Multi-Field'!$F$44="Drained"),BI203,IF(AND('[1]Multi-Field'!$E$44=[1]Lists!BF203,'[1]Multi-Field'!$F$44="undrained"),BH203,""))</f>
        <v/>
      </c>
      <c r="DA203" s="409" t="str">
        <f>IF(AND('[1]Multi-Field'!$E$45=[1]Lists!BF203,'[1]Multi-Field'!$F$45="Drained"),BI203,IF(AND('[1]Multi-Field'!$E$45=[1]Lists!BF203,'[1]Multi-Field'!$F$45="undrained"),BH203,""))</f>
        <v/>
      </c>
      <c r="DB203" s="409" t="str">
        <f>IF(AND('[1]Multi-Field'!$E$46=[1]Lists!BF203,'[1]Multi-Field'!$F$46="Drained"),BI203,IF(AND('[1]Multi-Field'!$E$46=[1]Lists!BF203,'[1]Multi-Field'!$F$46="undrained"),BH203,""))</f>
        <v/>
      </c>
      <c r="DC203" s="409" t="str">
        <f>IF(AND('[1]Multi-Field'!$E$47=[1]Lists!BF203,'[1]Multi-Field'!$F$47="Drained"),BI203,IF(AND('[1]Multi-Field'!$E$47=[1]Lists!BF203,'[1]Multi-Field'!$F$47="undrained"),BH203,""))</f>
        <v/>
      </c>
      <c r="DD203" s="409" t="str">
        <f>IF(AND('[1]Multi-Field'!$E$48=[1]Lists!BF203,'[1]Multi-Field'!$F$48="Drained"),BI203,IF(AND('[1]Multi-Field'!$E$48=[1]Lists!BF203,'[1]Multi-Field'!$F$48="undrained"),BH203,""))</f>
        <v/>
      </c>
      <c r="DE203" s="409" t="str">
        <f>IF(AND('[1]Multi-Field'!$E$49=[1]Lists!BF203,'[1]Multi-Field'!$F$49="Drained"),BI203,IF(AND('[1]Multi-Field'!$E$49=[1]Lists!BF203,'[1]Multi-Field'!$F$9="undrained"),BH203,""))</f>
        <v/>
      </c>
      <c r="DF203" s="409" t="str">
        <f>IF(AND('[1]Multi-Field'!$E$50=[1]Lists!BF203,'[1]Multi-Field'!$F$50="Drained"),BI203,IF(AND('[1]Multi-Field'!$E$50=[1]Lists!BF203,'[1]Multi-Field'!$F$50="undrained"),BH203,""))</f>
        <v/>
      </c>
      <c r="DG203" s="409" t="str">
        <f>IF(AND('[1]Multi-Field'!$E$51=[1]Lists!BF203,'[1]Multi-Field'!$F$51="Drained"),BI203,IF(AND('[1]Multi-Field'!$E$51=[1]Lists!BF203,'[1]Multi-Field'!$F$51="undrained"),BH203,""))</f>
        <v/>
      </c>
      <c r="DH203" s="409" t="str">
        <f>IF(AND('[1]Multi-Field'!$E$52=[1]Lists!BF203,'[1]Multi-Field'!$F$52="Drained"),BI203,IF(AND('[1]Multi-Field'!$E$52=[1]Lists!BF203,'[1]Multi-Field'!$F$52="undrained"),BH203,""))</f>
        <v/>
      </c>
      <c r="DI203" s="409" t="str">
        <f>IF(AND('[1]Multi-Field'!$E$53=[1]Lists!BF203,'[1]Multi-Field'!$F$53="Drained"),BI203,IF(AND('[1]Multi-Field'!$E$53=[1]Lists!BF203,'[1]Multi-Field'!$F$53="undrained"),BH203,""))</f>
        <v/>
      </c>
      <c r="DJ203" s="409" t="str">
        <f>IF(AND('[1]Multi-Field'!$E$54=[1]Lists!BF203,'[1]Multi-Field'!$F$54="Drained"),BI203,IF(AND('[1]Multi-Field'!$E$54=[1]Lists!BF203,'[1]Multi-Field'!$F$54="undrained"),BH203,""))</f>
        <v/>
      </c>
      <c r="DK203" s="409" t="str">
        <f>IF(AND('[1]Multi-Field'!$E$55=[1]Lists!BF203,'[1]Multi-Field'!$F$55="Drained"),BI203,IF(AND('[1]Multi-Field'!$E$55=[1]Lists!BF203,'[1]Multi-Field'!$F$55="undrained"),BH203,""))</f>
        <v/>
      </c>
      <c r="DL203" s="409" t="str">
        <f>IF(AND('[1]Multi-Field'!$E$56=[1]Lists!BF203,'[1]Multi-Field'!$F$56="Drained"),BI203,IF(AND('[1]Multi-Field'!$E$56=[1]Lists!BF203,'[1]Multi-Field'!$F$56="undrained"),BH203,""))</f>
        <v/>
      </c>
      <c r="DM203" s="409" t="str">
        <f>IF(AND('[1]Multi-Field'!$E$57=[1]Lists!BF203,'[1]Multi-Field'!$F$57="Drained"),BI203,IF(AND('[1]Multi-Field'!$E$57=[1]Lists!BF203,'[1]Multi-Field'!$F$57="undrained"),BH203,""))</f>
        <v/>
      </c>
      <c r="DN203" s="409" t="str">
        <f>IF(AND('[1]Multi-Field'!$E$58=[1]Lists!BF203,'[1]Multi-Field'!$F$58="Drained"),BI203,IF(AND('[1]Multi-Field'!$E$58=[1]Lists!BF203,'[1]Multi-Field'!$F$58="undrained"),BH203,""))</f>
        <v/>
      </c>
      <c r="DO203" s="409" t="str">
        <f>IF(AND('[1]Multi-Field'!$E$59=[1]Lists!BF203,'[1]Multi-Field'!$F$59="Drained"),BI203,IF(AND('[1]Multi-Field'!$E$59=[1]Lists!BF203,'[1]Multi-Field'!$F$59="undrained"),BH203,""))</f>
        <v/>
      </c>
      <c r="DP203" s="409" t="str">
        <f>IF(AND('[1]Multi-Field'!$E$60=[1]Lists!BF203,'[1]Multi-Field'!$F$60="Drained"),BI203,IF(AND('[1]Multi-Field'!$E$60=[1]Lists!BF203,'[1]Multi-Field'!$F$60="undrained"),BH203,""))</f>
        <v/>
      </c>
      <c r="DQ203" s="409" t="str">
        <f>IF(AND('[1]Multi-Field'!$E$61=[1]Lists!BF203,'[1]Multi-Field'!$F$61="Drained"),BI203,IF(AND('[1]Multi-Field'!$E$61=[1]Lists!BF203,'[1]Multi-Field'!$F$61="undrained"),BH203,""))</f>
        <v/>
      </c>
      <c r="DR203" s="409" t="str">
        <f>IF(AND('[1]Multi-Field'!$E$62=[1]Lists!BF203,'[1]Multi-Field'!$F$62="Drained"),BI203,IF(AND('[1]Multi-Field'!$E$62=[1]Lists!BF203,'[1]Multi-Field'!$F$62="undrained"),BH203,""))</f>
        <v/>
      </c>
      <c r="DS203" s="409" t="str">
        <f>IF(AND('[1]Multi-Field'!$E$63=[1]Lists!BF203,'[1]Multi-Field'!$F$63="Drained"),BI203,IF(AND('[1]Multi-Field'!$E$63=[1]Lists!BF203,'[1]Multi-Field'!$F$63="undrained"),BH203,""))</f>
        <v/>
      </c>
      <c r="DT203" s="409" t="str">
        <f>IF(AND('[1]Multi-Field'!$E$64=[1]Lists!BF203,'[1]Multi-Field'!$F$64="Drained"),BI203,IF(AND('[1]Multi-Field'!$E$64=[1]Lists!BF203,'[1]Multi-Field'!$F$64="undrained"),BH203,""))</f>
        <v/>
      </c>
      <c r="DU203" s="409" t="str">
        <f>IF(AND('[1]Multi-Field'!$E$65=[1]Lists!BF203,'[1]Multi-Field'!$F$65="Drained"),BI203,IF(AND('[1]Multi-Field'!$E$65=[1]Lists!BF203,'[1]Multi-Field'!$F$65="undrained"),BH203,""))</f>
        <v/>
      </c>
      <c r="DV203" s="409" t="str">
        <f>IF(AND('[1]Multi-Field'!$E$66=[1]Lists!BF203,'[1]Multi-Field'!$F$66="Drained"),BI203,IF(AND('[1]Multi-Field'!$E$66=[1]Lists!BF203,'[1]Multi-Field'!$F$66="undrained"),BH203,""))</f>
        <v/>
      </c>
      <c r="DW203" s="409" t="str">
        <f>IF(AND('[1]Multi-Field'!$E$67=[1]Lists!BF203,'[1]Multi-Field'!$F$67="Drained"),BI203,IF(AND('[1]Multi-Field'!$E$67=[1]Lists!BF203,'[1]Multi-Field'!$F$67="undrained"),BH203,""))</f>
        <v/>
      </c>
      <c r="DX203" s="409" t="str">
        <f>IF(AND('[1]Multi-Field'!$E$68=[1]Lists!BF203,'[1]Multi-Field'!$F$68="Drained"),BI203,IF(AND('[1]Multi-Field'!$E$68=[1]Lists!BF203,'[1]Multi-Field'!$F$68="undrained"),BH203,""))</f>
        <v/>
      </c>
      <c r="DY203" s="409" t="str">
        <f>IF(AND('[1]Multi-Field'!$E$69=[1]Lists!BF203,'[1]Multi-Field'!$F$69="Drained"),BI203,IF(AND('[1]Multi-Field'!$E$69=[1]Lists!BF203,'[1]Multi-Field'!$F$69="undrained"),BH203,""))</f>
        <v/>
      </c>
      <c r="DZ203" s="409" t="str">
        <f>IF(AND('[1]Multi-Field'!$E$70=[1]Lists!BF203,'[1]Multi-Field'!$F$70="Drained"),BI203,IF(AND('[1]Multi-Field'!$E$70=[1]Lists!BF203,'[1]Multi-Field'!$F$70="undrained"),BH203,""))</f>
        <v/>
      </c>
      <c r="EA203" s="409" t="str">
        <f>IF(AND('[1]Multi-Field'!$E$71=[1]Lists!BF203,'[1]Multi-Field'!$F$71="Drained"),BI203,IF(AND('[1]Multi-Field'!$E$71=[1]Lists!BF203,'[1]Multi-Field'!$F$71="undrained"),BH203,""))</f>
        <v/>
      </c>
      <c r="EB203" s="409" t="str">
        <f>IF(AND('[1]Multi-Field'!$E$72=[1]Lists!BF203,'[1]Multi-Field'!$F$72="Drained"),BI203,IF(AND('[1]Multi-Field'!$E$72=[1]Lists!BF203,'[1]Multi-Field'!$F$72="undrained"),BH203,""))</f>
        <v/>
      </c>
      <c r="EC203" s="409" t="str">
        <f>IF(AND('[1]Multi-Field'!$E$73=[1]Lists!BF203,'[1]Multi-Field'!$F$73="Drained"),BI203,IF(AND('[1]Multi-Field'!$E$73=[1]Lists!BF203,'[1]Multi-Field'!$F$73="undrained"),BH203,""))</f>
        <v/>
      </c>
      <c r="ED203" s="409" t="str">
        <f>IF(AND('[1]Multi-Field'!$E$74=[1]Lists!BF203,'[1]Multi-Field'!$F$74="Drained"),BI203,IF(AND('[1]Multi-Field'!$E$74=[1]Lists!BF203,'[1]Multi-Field'!$F$74="undrained"),BH203,""))</f>
        <v/>
      </c>
      <c r="EE203" s="409" t="str">
        <f>IF(AND('[1]Multi-Field'!$E$75=[1]Lists!BF203,'[1]Multi-Field'!$F$75="Drained"),BI203,IF(AND('[1]Multi-Field'!$E$75=[1]Lists!BF203,'[1]Multi-Field'!$F$75="undrained"),BH203,""))</f>
        <v/>
      </c>
      <c r="EF203" s="409" t="str">
        <f>IF(AND('[1]Multi-Field'!$E$76=[1]Lists!BF203,'[1]Multi-Field'!$F$76="Drained"),BI203,IF(AND('[1]Multi-Field'!$E$76=[1]Lists!BF203,'[1]Multi-Field'!$F$6="undrained"),BH203,""))</f>
        <v/>
      </c>
      <c r="EG203" s="409" t="str">
        <f>IF(AND('[1]Multi-Field'!$E$77=[1]Lists!BF203,'[1]Multi-Field'!$F$77="Drained"),BI203,IF(AND('[1]Multi-Field'!$E$77=[1]Lists!BF203,'[1]Multi-Field'!$F$77="undrained"),BH203,""))</f>
        <v/>
      </c>
      <c r="EH203" s="409" t="str">
        <f>IF(AND('[1]Multi-Field'!$E$78=[1]Lists!BF203,'[1]Multi-Field'!$F$78="Drained"),BI203,IF(AND('[1]Multi-Field'!$E$78=[1]Lists!BF203,'[1]Multi-Field'!$F$78="undrained"),BH203,""))</f>
        <v/>
      </c>
      <c r="EI203" s="409" t="str">
        <f>IF(AND('[1]Multi-Field'!$E$79=[1]Lists!BF203,'[1]Multi-Field'!$F$79="Drained"),BI203,IF(AND('[1]Multi-Field'!$E$79=[1]Lists!BF203,'[1]Multi-Field'!$F$79="undrained"),BH203,""))</f>
        <v/>
      </c>
      <c r="EJ203" s="409" t="str">
        <f>IF(AND('[1]Multi-Field'!$E$80=[1]Lists!BF203,'[1]Multi-Field'!$F$80="Drained"),BI203,IF(AND('[1]Multi-Field'!$E$80=[1]Lists!BF203,'[1]Multi-Field'!$F$80="undrained"),BH203,""))</f>
        <v/>
      </c>
      <c r="EK203" s="409" t="str">
        <f>IF(AND('[1]Multi-Field'!$E$81=[1]Lists!BF203,'[1]Multi-Field'!$F$81="Drained"),BI203,IF(AND('[1]Multi-Field'!$E$81=[1]Lists!BF203,'[1]Multi-Field'!$F$81="undrained"),BH203,""))</f>
        <v/>
      </c>
      <c r="EL203" s="409" t="str">
        <f>IF(AND('[1]Multi-Field'!$E$82=[1]Lists!BF203,'[1]Multi-Field'!$F$82="Drained"),BI203,IF(AND('[1]Multi-Field'!$E$82=[1]Lists!BF203,'[1]Multi-Field'!$F$82="undrained"),BH203,""))</f>
        <v/>
      </c>
      <c r="EM203" s="409" t="str">
        <f>IF(AND('[1]Multi-Field'!$E$83=[1]Lists!BF203,'[1]Multi-Field'!$F$83="Drained"),BI203,IF(AND('[1]Multi-Field'!$E$83=[1]Lists!BF203,'[1]Multi-Field'!$F$83="undrained"),BH203,""))</f>
        <v/>
      </c>
      <c r="EN203" s="409" t="str">
        <f>IF(AND('[1]Multi-Field'!$E$84=[1]Lists!BF203,'[1]Multi-Field'!$F$84="Drained"),BI203,IF(AND('[1]Multi-Field'!$E$84=[1]Lists!BF203,'[1]Multi-Field'!$F$84="undrained"),BH203,""))</f>
        <v/>
      </c>
      <c r="EO203" s="409" t="str">
        <f>IF(AND('[1]Multi-Field'!$E$85=[1]Lists!BF203,'[1]Multi-Field'!$F$85="Drained"),BI203,IF(AND('[1]Multi-Field'!$E$85=[1]Lists!BF203,'[1]Multi-Field'!$F$85="undrained"),BH203,""))</f>
        <v/>
      </c>
      <c r="EP203" s="409" t="str">
        <f>IF(AND('[1]Multi-Field'!$E$86=[1]Lists!BF203,'[1]Multi-Field'!$F$86="Drained"),BI203,IF(AND('[1]Multi-Field'!$E$86=[1]Lists!BF203,'[1]Multi-Field'!$F$86="undrained"),BH203,""))</f>
        <v/>
      </c>
      <c r="EQ203" s="409" t="str">
        <f>IF(AND('[1]Multi-Field'!$E$87=[1]Lists!BF203,'[1]Multi-Field'!$F$87="Drained"),BI203,IF(AND('[1]Multi-Field'!$E$87=[1]Lists!BF203,'[1]Multi-Field'!$F$87="undrained"),BH203,""))</f>
        <v/>
      </c>
      <c r="ER203" s="409" t="str">
        <f>IF(AND('[1]Multi-Field'!$E$88=[1]Lists!BF203,'[1]Multi-Field'!$F$88="Drained"),BI203,IF(AND('[1]Multi-Field'!$E$88=[1]Lists!BF203,'[1]Multi-Field'!$F$88="undrained"),BH203,""))</f>
        <v/>
      </c>
      <c r="ES203" s="409" t="str">
        <f>IF(AND('[1]Multi-Field'!$E$89=[1]Lists!BF203,'[1]Multi-Field'!$F$89="Drained"),BI203,IF(AND('[1]Multi-Field'!$E$89=[1]Lists!BF203,'[1]Multi-Field'!$F$89="undrained"),BH203,""))</f>
        <v/>
      </c>
      <c r="ET203" s="409" t="str">
        <f>IF(AND('[1]Multi-Field'!$E$90=[1]Lists!BF203,'[1]Multi-Field'!$F$90="Drained"),BI203,IF(AND('[1]Multi-Field'!$E$90=[1]Lists!BF203,'[1]Multi-Field'!$F$90="undrained"),BH203,""))</f>
        <v/>
      </c>
      <c r="EU203" s="409" t="str">
        <f>IF(AND('[1]Multi-Field'!$E$91=[1]Lists!BF203,'[1]Multi-Field'!$F$91="Drained"),BI203,IF(AND('[1]Multi-Field'!$E$91=[1]Lists!BF203,'[1]Multi-Field'!$F$91="undrained"),BH203,""))</f>
        <v/>
      </c>
      <c r="EV203" s="409" t="str">
        <f>IF(AND('[1]Multi-Field'!$E$92=[1]Lists!BF203,'[1]Multi-Field'!$F$92="Drained"),BI203,IF(AND('[1]Multi-Field'!$E$92=[1]Lists!BF203,'[1]Multi-Field'!$F$92="undrained"),BH203,""))</f>
        <v/>
      </c>
      <c r="EW203" s="409" t="str">
        <f>IF(AND('[1]Multi-Field'!$E$93=[1]Lists!BF203,'[1]Multi-Field'!$F$93="Drained"),BI203,IF(AND('[1]Multi-Field'!$E$93=[1]Lists!BF203,'[1]Multi-Field'!$F$93="undrained"),BH203,""))</f>
        <v/>
      </c>
      <c r="EX203" s="409" t="str">
        <f>IF(AND('[1]Multi-Field'!$E$94=[1]Lists!BF203,'[1]Multi-Field'!$F$94="Drained"),BI203,IF(AND('[1]Multi-Field'!$E$94=[1]Lists!BF203,'[1]Multi-Field'!$F$94="undrained"),BH203,""))</f>
        <v/>
      </c>
      <c r="EY203" s="409" t="str">
        <f>IF(AND('[1]Multi-Field'!$E$95=[1]Lists!BF203,'[1]Multi-Field'!$F$95="Drained"),BI203,IF(AND('[1]Multi-Field'!$E$95=[1]Lists!BF203,'[1]Multi-Field'!$F$95="undrained"),BH203,""))</f>
        <v/>
      </c>
      <c r="EZ203" s="409" t="str">
        <f>IF(AND('[1]Multi-Field'!$E$96=[1]Lists!BF203,'[1]Multi-Field'!$F$96="Drained"),BI203,IF(AND('[1]Multi-Field'!$E$96=[1]Lists!BF203,'[1]Multi-Field'!$F$96="undrained"),BH203,""))</f>
        <v/>
      </c>
      <c r="FA203" s="409" t="str">
        <f>IF(AND('[1]Multi-Field'!$E$97=[1]Lists!BF203,'[1]Multi-Field'!$F$97="Drained"),BI203,IF(AND('[1]Multi-Field'!$E$97=[1]Lists!BF203,'[1]Multi-Field'!$F$97="undrained"),BH203,""))</f>
        <v/>
      </c>
      <c r="FB203" s="409" t="str">
        <f>IF(AND('[1]Multi-Field'!$E$98=[1]Lists!BF203,'[1]Multi-Field'!$F$98="Drained"),BI203,IF(AND('[1]Multi-Field'!$E$98=[1]Lists!BF203,'[1]Multi-Field'!$F$98="undrained"),BH203,""))</f>
        <v/>
      </c>
      <c r="FC203" s="409" t="str">
        <f>IF(AND('[1]Multi-Field'!$E$99=[1]Lists!BF203,'[1]Multi-Field'!$F$99="Drained"),BI203,IF(AND('[1]Multi-Field'!$E$99=[1]Lists!BF203,'[1]Multi-Field'!$F$99="undrained"),BH203,""))</f>
        <v/>
      </c>
      <c r="FD203" s="409" t="str">
        <f>IF(AND('[1]Multi-Field'!$E$100=[1]Lists!BF203,'[1]Multi-Field'!$F$100="Drained"),BI203,IF(AND('[1]Multi-Field'!$E$100=[1]Lists!BF203,'[1]Multi-Field'!$F$100="undrained"),BH203,""))</f>
        <v/>
      </c>
      <c r="FE203" s="409" t="str">
        <f>IF(AND('[1]Multi-Field'!$E$101=[1]Lists!BF203,'[1]Multi-Field'!$F$101="Drained"),BI203,IF(AND('[1]Multi-Field'!$E$101=[1]Lists!BF203,'[1]Multi-Field'!$F$101="undrained"),BH203,""))</f>
        <v/>
      </c>
      <c r="FF203" s="409" t="str">
        <f>IF(AND('[1]Multi-Field'!$E$102=[1]Lists!BF203,'[1]Multi-Field'!$F$102="Drained"),BI203,IF(AND('[1]Multi-Field'!$E$102=[1]Lists!BF203,'[1]Multi-Field'!$F$102="undrained"),BH203,""))</f>
        <v/>
      </c>
      <c r="FG203" s="409" t="str">
        <f>IF(AND('[1]Multi-Field'!$E$103=[1]Lists!BF203,'[1]Multi-Field'!$F$103="Drained"),BI203,IF(AND('[1]Multi-Field'!$E$103=[1]Lists!BF203,'[1]Multi-Field'!$F$103="undrained"),BH203,""))</f>
        <v/>
      </c>
      <c r="FH203" s="409" t="str">
        <f>IF(AND('[1]Multi-Field'!$E$104=[1]Lists!BF203,'[1]Multi-Field'!$F$104="Drained"),BI203,IF(AND('[1]Multi-Field'!$E$104=[1]Lists!BF203,'[1]Multi-Field'!$F$104="undrained"),BH203,""))</f>
        <v/>
      </c>
      <c r="FI203" s="409" t="str">
        <f>IF(AND('[1]Multi-Field'!$E$105=[1]Lists!BF203,'[1]Multi-Field'!$F$105="Drained"),BI203,IF(AND('[1]Multi-Field'!$E$105=[1]Lists!BF203,'[1]Multi-Field'!$F$105="undrained"),BH203,""))</f>
        <v/>
      </c>
      <c r="FJ203" s="409" t="str">
        <f>IF(AND('[1]Multi-Field'!$E$106=[1]Lists!BF203,'[1]Multi-Field'!$F$106="Drained"),BI203,IF(AND('[1]Multi-Field'!$E$106=[1]Lists!BF203,'[1]Multi-Field'!$F$106="undrained"),BH203,""))</f>
        <v/>
      </c>
      <c r="FK203" s="409" t="str">
        <f>IF(AND('[1]Multi-Field'!$E$107=[1]Lists!BF203,'[1]Multi-Field'!$F$107="Drained"),BI203,IF(AND('[1]Multi-Field'!$E$107=[1]Lists!BF203,'[1]Multi-Field'!$F$107="undrained"),BH203,""))</f>
        <v/>
      </c>
      <c r="FL203" s="409" t="str">
        <f>IF(AND('[1]Multi-Field'!$E$108=[1]Lists!BF203,'[1]Multi-Field'!$F$108="Drained"),BI203,IF(AND('[1]Multi-Field'!$E$108=[1]Lists!BF203,'[1]Multi-Field'!$F$108="undrained"),BH203,""))</f>
        <v/>
      </c>
      <c r="FM203" s="409" t="str">
        <f>IF(AND('[1]Multi-Field'!$E$109=[1]Lists!BF203,'[1]Multi-Field'!$F$109="Drained"),BI203,IF(AND('[1]Multi-Field'!$E$109=[1]Lists!BF203,'[1]Multi-Field'!$F$109="undrained"),BH203,""))</f>
        <v/>
      </c>
      <c r="FN203" s="409" t="str">
        <f>IF(AND('[1]Multi-Field'!$E$110=[1]Lists!BF203,'[1]Multi-Field'!$F$110="Drained"),BI203,IF(AND('[1]Multi-Field'!$E$110=[1]Lists!BF203,'[1]Multi-Field'!$F$110="undrained"),BH203,""))</f>
        <v/>
      </c>
      <c r="FO203" s="409" t="str">
        <f>IF(AND('[1]Multi-Field'!$E$111=[1]Lists!BF203,'[1]Multi-Field'!$F$111="Drained"),BI203,IF(AND('[1]Multi-Field'!$E$111=[1]Lists!BF203,'[1]Multi-Field'!$F$111="undrained"),BH203,""))</f>
        <v/>
      </c>
      <c r="FP203" s="409" t="str">
        <f>IF(AND('[1]Multi-Field'!$E$112=[1]Lists!BF203,'[1]Multi-Field'!$F$112="Drained"),BI203,IF(AND('[1]Multi-Field'!$E$112=[1]Lists!BF203,'[1]Multi-Field'!$F$112="undrained"),BH203,""))</f>
        <v/>
      </c>
      <c r="FQ203" s="409" t="str">
        <f>IF(AND('[1]Multi-Field'!$E$113=[1]Lists!BF203,'[1]Multi-Field'!$F$113="Drained"),BI203,IF(AND('[1]Multi-Field'!$E$113=[1]Lists!BF203,'[1]Multi-Field'!$F$113="undrained"),BH203,""))</f>
        <v/>
      </c>
      <c r="FR203" s="409" t="str">
        <f>IF(AND('[1]Multi-Field'!$E$114=[1]Lists!BF203,'[1]Multi-Field'!$F$114="Drained"),BI203,IF(AND('[1]Multi-Field'!$E$114=[1]Lists!BF203,'[1]Multi-Field'!$F$114="undrained"),BH203,""))</f>
        <v/>
      </c>
      <c r="FS203" s="409" t="str">
        <f>IF(AND('[1]Multi-Field'!$E$115=[1]Lists!BF203,'[1]Multi-Field'!$F$115="Drained"),BI203,IF(AND('[1]Multi-Field'!$E$115=[1]Lists!BF203,'[1]Multi-Field'!$F$115="undrained"),BH203,""))</f>
        <v/>
      </c>
      <c r="FT203" s="409" t="str">
        <f>IF(AND('[1]Multi-Field'!$E$116=[1]Lists!BF203,'[1]Multi-Field'!$F$116="Drained"),BI203,IF(AND('[1]Multi-Field'!$E$116=[1]Lists!BF203,'[1]Multi-Field'!$F$116="undrained"),BH203,""))</f>
        <v/>
      </c>
      <c r="FU203" s="409" t="str">
        <f>IF(AND('[1]Multi-Field'!$E$117=[1]Lists!BF203,'[1]Multi-Field'!$F$117="Drained"),BI203,IF(AND('[1]Multi-Field'!$E$117=[1]Lists!BF203,'[1]Multi-Field'!$F$117="undrained"),BH203,""))</f>
        <v/>
      </c>
      <c r="FV203" s="409" t="str">
        <f>IF(AND('[1]Multi-Field'!$E$118=[1]Lists!BF203,'[1]Multi-Field'!$F$118="Drained"),BI203,IF(AND('[1]Multi-Field'!$E$118=[1]Lists!BF203,'[1]Multi-Field'!$F$118="undrained"),BH203,""))</f>
        <v/>
      </c>
      <c r="FW203" s="409" t="str">
        <f>IF(AND('[1]Multi-Field'!$E$119=[1]Lists!BF203,'[1]Multi-Field'!$F$119="Drained"),BI203,IF(AND('[1]Multi-Field'!$E$119=[1]Lists!BF203,'[1]Multi-Field'!$F$119="undrained"),BH203,""))</f>
        <v/>
      </c>
      <c r="FX203" s="409" t="str">
        <f>IF(AND('[1]Multi-Field'!$E$120=[1]Lists!BF203,'[1]Multi-Field'!$F$120="Drained"),BI203,IF(AND('[1]Multi-Field'!$E$120=[1]Lists!BF203,'[1]Multi-Field'!$F$120="undrained"),BH203,""))</f>
        <v/>
      </c>
    </row>
    <row r="204" spans="1:180" ht="13.5" customHeight="1">
      <c r="A204" s="7" t="s">
        <v>291</v>
      </c>
      <c r="B204" s="7"/>
      <c r="C204" s="7"/>
      <c r="D204" s="8">
        <v>70</v>
      </c>
      <c r="E204" s="8">
        <f t="shared" si="39"/>
        <v>70</v>
      </c>
      <c r="F204" s="8">
        <f t="shared" si="40"/>
        <v>70</v>
      </c>
      <c r="G204" s="8">
        <v>70</v>
      </c>
      <c r="H204" s="8">
        <v>60</v>
      </c>
      <c r="I204" s="8">
        <f t="shared" si="43"/>
        <v>60</v>
      </c>
      <c r="J204" s="8">
        <f t="shared" si="44"/>
        <v>60</v>
      </c>
      <c r="K204" s="8">
        <v>60</v>
      </c>
      <c r="L204" s="8">
        <v>90</v>
      </c>
      <c r="M204" s="8">
        <f t="shared" si="41"/>
        <v>90</v>
      </c>
      <c r="N204" s="8">
        <f t="shared" si="42"/>
        <v>90</v>
      </c>
      <c r="O204" s="8">
        <v>90</v>
      </c>
      <c r="P204" s="391">
        <v>179</v>
      </c>
      <c r="Q204" s="394"/>
      <c r="R204" s="395" t="b">
        <f>IF(OR('Multi-Field'!AA181=Lists!$AC$42,'Multi-Field'!AA181=Lists!$AC$43),IF('Multi-Field'!Z181="x",(IF('Multi-Field'!AC181=Lists!$Q$11,Lists!$R$11,IF('Multi-Field'!AC181=Lists!$Q$12,Lists!$R$12,IF('Multi-Field'!AC181=Lists!$Q$13,Lists!$R$13,IF('Multi-Field'!AC181=Lists!$Q$14,Lists!$R$14))))),IF('Multi-Field'!X181="x",(IF('Multi-Field'!AC181=Lists!$Q$11,Lists!$S$11,IF('Multi-Field'!AC181=Lists!$Q$12,Lists!$S$12,IF('Multi-Field'!AC181=Lists!$Q$13,Lists!$S$13,IF('Multi-Field'!AC181=Lists!$Q$14,Lists!$S$14))))),IF('Multi-Field'!V181="x",(IF('Multi-Field'!AC181=Lists!$Q$11,Lists!$T$11,IF('Multi-Field'!AC181=Lists!$Q$12,Lists!$T$12,IF('Multi-Field'!AC181=Lists!$Q$13,Lists!$T$13,IF('Multi-Field'!AC181=Lists!$Q$14,Lists!$T$14))))),0))))</f>
        <v>0</v>
      </c>
      <c r="S204" s="395" t="str">
        <f t="shared" si="38"/>
        <v/>
      </c>
      <c r="T204" s="395"/>
      <c r="U204" s="396"/>
      <c r="AI204" s="384">
        <f>'[1]Multi-Field'!B200</f>
        <v>0</v>
      </c>
      <c r="AJ204" s="387" t="str">
        <f>IF(OR('[1]Multi-Field'!Q44=[1]Lists!$AC$42,'[1]Multi-Field'!Q44=[1]Lists!$AC$43),"x","")</f>
        <v>x</v>
      </c>
      <c r="AK204" s="387" t="str">
        <f>IF(OR('[1]Multi-Field'!Q44=[1]Lists!$AC$6,'[1]Multi-Field'!Q44=$AC$2,'[1]Multi-Field'!Q44=$AC$4),"x","")</f>
        <v/>
      </c>
      <c r="AL204" s="387" t="str">
        <f>IF(OR('[1]Multi-Field'!Q44=[1]Lists!$AC$7,'[1]Multi-Field'!Q44=$AC$3,'[1]Multi-Field'!Q44=$AC$5),"x","")</f>
        <v/>
      </c>
      <c r="AM204" s="387" t="str">
        <f>IF(OR('[1]Multi-Field'!Q44=$AC$23,'[1]Multi-Field'!Q44=$AC$13,'[1]Multi-Field'!Q44=$AC$9,'[1]Multi-Field'!Q44=$AC$19,'[1]Multi-Field'!Q44=$AC$47),"x","")</f>
        <v/>
      </c>
      <c r="AN204" s="387" t="str">
        <f>IF(OR('[1]Multi-Field'!Q44=$AC$24,'[1]Multi-Field'!Q44=$AC$14,'[1]Multi-Field'!Q44=$AC$10,'[1]Multi-Field'!Q44=$AC$22,'[1]Multi-Field'!Q44=$AC$48),"x","")</f>
        <v/>
      </c>
      <c r="AO204" s="387" t="str">
        <f>IF(OR('[1]Multi-Field'!Q44=$AC$21,'[1]Multi-Field'!Q44=$AC$28,'[1]Multi-Field'!Q44=$AC$62,'[1]Multi-Field'!Q44=$AC$102,'[1]Multi-Field'!Q44=$AC$98),"x","")</f>
        <v/>
      </c>
      <c r="AP204" s="387" t="str">
        <f>IF(OR('[1]Multi-Field'!Q44=$AC$25,'[1]Multi-Field'!Q44=$AC$63,'[1]Multi-Field'!Q44=$AC$85,'[1]Multi-Field'!Q44=$AC$87,'[1]Multi-Field'!Q44=$AC$92,'[1]Multi-Field'!Q44=$AC$93),"x","")</f>
        <v/>
      </c>
      <c r="AQ204" s="387" t="str">
        <f>IF(OR('[1]Multi-Field'!Q44=$AC$20,'[1]Multi-Field'!Q44=$AC$27,'[1]Multi-Field'!Q44=$AC$58,'[1]Multi-Field'!Q44=$AC$86,'[1]Multi-Field'!Q44=$AC$103,'[1]Multi-Field'!Q44=$AC$94),"x","")</f>
        <v/>
      </c>
      <c r="AR204" s="387" t="str">
        <f>IF(OR('[1]Multi-Field'!Q44=$AC$35,'[1]Multi-Field'!Q44=$AC$40,'[1]Multi-Field'!Q44=$AC$45,),"x","")</f>
        <v/>
      </c>
      <c r="AS204" s="387" t="str">
        <f>IF(OR('[1]Multi-Field'!Q44=$AC$36,'[1]Multi-Field'!Q44=$AC$41,'[1]Multi-Field'!Q44=$AC$46,),"x","")</f>
        <v/>
      </c>
      <c r="AT204" s="387" t="str">
        <f>IF(OR('[1]Multi-Field'!Q44=$AC$52,'[1]Multi-Field'!Q44=$AC$53,'[1]Multi-Field'!Q44=$AC$54,'[1]Multi-Field'!Q44=$AC$55,'[1]Multi-Field'!Q44=$AC$68,'[1]Multi-Field'!Q44=$AC$69,'[1]Multi-Field'!Q44=$AC$74,'[1]Multi-Field'!Q44=$AC$71,'[1]Multi-Field'!Q44=$AC$70),"x","")</f>
        <v/>
      </c>
      <c r="AU204" s="387" t="str">
        <f>IF('[1]Multi-Field'!Q44=$AC$72,"x","")</f>
        <v/>
      </c>
      <c r="AV204" s="387" t="str">
        <f>IF('[1]Multi-Field'!Q44=$AC$73,"x","")</f>
        <v/>
      </c>
      <c r="AW204" s="387" t="str">
        <f>IF('[1]Multi-Field'!Q44=$AC$83,"x","")</f>
        <v/>
      </c>
      <c r="AX204" s="387" t="str">
        <f>IF('[1]Multi-Field'!Q44=$AC$84,"x","")</f>
        <v/>
      </c>
      <c r="AY204" s="387" t="str">
        <f>IF('[1]Multi-Field'!Q44=$AC$97,"x","")</f>
        <v/>
      </c>
      <c r="AZ204" s="387" t="str">
        <f>IF('[1]Multi-Field'!Q44=$AC$99,"x","")</f>
        <v/>
      </c>
      <c r="BA204" s="387" t="str">
        <f>IF('[1]Multi-Field'!Q44=$AC$104,"x","")</f>
        <v/>
      </c>
      <c r="BB204" s="387" t="str">
        <f>IF('[1]Multi-Field'!Q44=$AC$105,"x","")</f>
        <v/>
      </c>
      <c r="BC204" s="388"/>
      <c r="BF204" s="411" t="s">
        <v>1370</v>
      </c>
      <c r="BG204" s="412">
        <v>4</v>
      </c>
      <c r="BH204" s="412">
        <v>3.5</v>
      </c>
      <c r="BI204" s="412">
        <v>3.5</v>
      </c>
      <c r="BJ204" s="409" t="e">
        <f>IF(AND('[1]Single Field'!#REF!=[1]Lists!BF204,'[1]Single Field'!#REF!="Drained"),"x",IF(AND('[1]Single Field'!#REF!=[1]Lists!BF204,'[1]Single Field'!#REF!="Undrained"),O,""))</f>
        <v>#REF!</v>
      </c>
      <c r="BK204" s="409" t="str">
        <f>IF(AND('[1]Multi-Field'!$E$3=[1]Lists!BF204,'[1]Multi-Field'!$F$3="Drained"),BI204,IF(AND('[1]Multi-Field'!$E$3=BF204,'[1]Multi-Field'!$F$3="undrained"),BH204,""))</f>
        <v/>
      </c>
      <c r="BL204" s="409" t="str">
        <f>IF(AND('[1]Multi-Field'!$E$4=BF204,'[1]Multi-Field'!$F$4="Drained"),BI204,IF(AND('[1]Multi-Field'!$E$4=BF204,'[1]Multi-Field'!$F$4="undrained"),BH204,""))</f>
        <v/>
      </c>
      <c r="BM204" s="409" t="str">
        <f>IF(AND('[1]Multi-Field'!$E$5=BF204,'[1]Multi-Field'!$F$5="Drained"),BI204,IF(AND('[1]Multi-Field'!$E$5=BF204,'[1]Multi-Field'!$F$5="undrained"),BH204,""))</f>
        <v/>
      </c>
      <c r="BN204" s="409" t="str">
        <f>IF(AND('[1]Multi-Field'!$E$6=BF204,'[1]Multi-Field'!$F$6="Drained"),BI204,IF(AND('[1]Multi-Field'!$E$6=BF204,'[1]Multi-Field'!$F$6="undrained"),BH204,""))</f>
        <v/>
      </c>
      <c r="BO204" s="409" t="str">
        <f>IF(AND('[1]Multi-Field'!$E$7=BF204,'[1]Multi-Field'!$F$7="Drained"),BI204,IF(AND('[1]Multi-Field'!$E$7=BF204,'[1]Multi-Field'!$F$7="undrained"),BH204,""))</f>
        <v/>
      </c>
      <c r="BP204" s="409" t="str">
        <f>IF(AND('[1]Multi-Field'!$E$8=BF204,'[1]Multi-Field'!$F$8="Drained"),BI204,IF(AND('[1]Multi-Field'!$E$8=BF204,'[1]Multi-Field'!$F$8="undrained"),BH204,""))</f>
        <v/>
      </c>
      <c r="BQ204" s="409" t="str">
        <f>IF(AND('[1]Multi-Field'!$E$9=BF204,'[1]Multi-Field'!$F$9="Drained"),BI204,IF(AND('[1]Multi-Field'!$E$9=BF204,'[1]Multi-Field'!$F$9="undrained"),BH204,""))</f>
        <v/>
      </c>
      <c r="BR204" s="409" t="str">
        <f>IF(AND('[1]Multi-Field'!$E$10=BF204,'[1]Multi-Field'!$F$10="Drained"),BI204,IF(AND('[1]Multi-Field'!$E$10=BF204,'[1]Multi-Field'!$F$10="undrained"),BH204,""))</f>
        <v/>
      </c>
      <c r="BS204" s="409" t="str">
        <f>IF(AND('[1]Multi-Field'!$E$11=BF204,'[1]Multi-Field'!$F$11="Drained"),BI204,IF(AND('[1]Multi-Field'!$E$11=BF204,'[1]Multi-Field'!$F$11="undrained"),BH204,""))</f>
        <v/>
      </c>
      <c r="BT204" s="409" t="str">
        <f>IF(AND('[1]Multi-Field'!$E$12=BF204,'[1]Multi-Field'!$F$12="Drained"),BI204,IF(AND('[1]Multi-Field'!$E$12=BF204,'[1]Multi-Field'!$F$12="undrained"),BH204,""))</f>
        <v/>
      </c>
      <c r="BU204" s="409" t="str">
        <f>IF(AND('[1]Multi-Field'!$E$13=BF204,'[1]Multi-Field'!$F$13="Drained"),BI204,IF(AND('[1]Multi-Field'!$E$3=BF204,'[1]Multi-Field'!$F$13="undrained"),BH204,""))</f>
        <v/>
      </c>
      <c r="BV204" s="409" t="str">
        <f>IF(AND('[1]Multi-Field'!$E$14=BF204,'[1]Multi-Field'!$F$14="Drained"),BI204,IF(AND('[1]Multi-Field'!$E$14=BF204,'[1]Multi-Field'!$F$14="undrained"),BH204,""))</f>
        <v/>
      </c>
      <c r="BW204" s="409" t="str">
        <f>IF(AND('[1]Multi-Field'!$E$15=BF204,'[1]Multi-Field'!$F$15="Drained"),BI204,IF(AND('[1]Multi-Field'!$E$15=BF204,'[1]Multi-Field'!$F$15="undrained"),BH204,""))</f>
        <v/>
      </c>
      <c r="BX204" s="409" t="str">
        <f>IF(AND('[1]Multi-Field'!$E$16=[1]Lists!BF204,'[1]Multi-Field'!$F$16="Drained"),BI204,IF(AND('[1]Multi-Field'!$E$16=[1]Lists!BF204,'[1]Multi-Field'!$F$16="undrained"),BH204,""))</f>
        <v/>
      </c>
      <c r="BY204" s="409" t="str">
        <f>IF(AND('[1]Multi-Field'!$E$17=[1]Lists!BF204,'[1]Multi-Field'!$F$17="Drained"),BI204,IF(AND('[1]Multi-Field'!$E$17=[1]Lists!BF204,'[1]Multi-Field'!$F$17="undrained"),BH204,""))</f>
        <v/>
      </c>
      <c r="BZ204" s="409" t="str">
        <f>IF(AND('[1]Multi-Field'!$E$18=[1]Lists!BF204,'[1]Multi-Field'!$F$18="Drained"),BI204,IF(AND('[1]Multi-Field'!$E$18=[1]Lists!BF204,'[1]Multi-Field'!$F$18="undrained"),BH204,""))</f>
        <v/>
      </c>
      <c r="CA204" s="409" t="str">
        <f>IF(AND('[1]Multi-Field'!$E$19=[1]Lists!BF204,'[1]Multi-Field'!$F$19="Drained"),BI204,IF(AND('[1]Multi-Field'!$E$19=[1]Lists!BF204,'[1]Multi-Field'!$F$19="undrained"),BH204,""))</f>
        <v/>
      </c>
      <c r="CB204" s="409" t="str">
        <f>IF(AND('[1]Multi-Field'!$E$20=[1]Lists!BF204,'[1]Multi-Field'!$F$20="Drained"),BI204,IF(AND('[1]Multi-Field'!$E$20=[1]Lists!BF204,'[1]Multi-Field'!$F$20="undrained"),BH204,""))</f>
        <v/>
      </c>
      <c r="CC204" s="409" t="str">
        <f>IF(AND('[1]Multi-Field'!$E$21=[1]Lists!BF204,'[1]Multi-Field'!$F$21="Drained"),BI204,IF(AND('[1]Multi-Field'!$E$21=[1]Lists!BF204,'[1]Multi-Field'!$F$21="undrained"),BH204,""))</f>
        <v/>
      </c>
      <c r="CD204" s="409" t="str">
        <f>IF(AND('[1]Multi-Field'!$E$22=[1]Lists!BF204,'[1]Multi-Field'!$F$22="Drained"),BI204,IF(AND('[1]Multi-Field'!$E$22=[1]Lists!BF204,'[1]Multi-Field'!$F$22="undrained"),BH204,""))</f>
        <v/>
      </c>
      <c r="CE204" s="409" t="str">
        <f>IF(AND('[1]Multi-Field'!$E$23=[1]Lists!BF204,'[1]Multi-Field'!$F$23="Drained"),BI204,IF(AND('[1]Multi-Field'!$E$23=[1]Lists!BF204,'[1]Multi-Field'!$F$23="undrained"),BH204,""))</f>
        <v/>
      </c>
      <c r="CF204" s="409" t="str">
        <f>IF(AND('[1]Multi-Field'!$E$24=[1]Lists!BF204,'[1]Multi-Field'!$F$24="Drained"),BI204,IF(AND('[1]Multi-Field'!$E$24=[1]Lists!BF204,'[1]Multi-Field'!$F$24="undrained"),BH204,""))</f>
        <v/>
      </c>
      <c r="CG204" s="409" t="str">
        <f>IF(AND('[1]Multi-Field'!$E$25=[1]Lists!BF204,'[1]Multi-Field'!$F$25="Drained"),BI204,IF(AND('[1]Multi-Field'!$E$25=[1]Lists!BF204,'[1]Multi-Field'!$F$25="undrained"),BH204,""))</f>
        <v/>
      </c>
      <c r="CH204" s="409" t="str">
        <f>IF(AND('[1]Multi-Field'!$E$26=[1]Lists!BF204,'[1]Multi-Field'!$F$26="Drained"),BI204,IF(AND('[1]Multi-Field'!$E$26=[1]Lists!BF204,'[1]Multi-Field'!$F$26="undrained"),BH204,""))</f>
        <v/>
      </c>
      <c r="CI204" s="409" t="str">
        <f>IF(AND('[1]Multi-Field'!$E$27=[1]Lists!BF204,'[1]Multi-Field'!$F$27="Drained"),BI204,IF(AND('[1]Multi-Field'!$E$27=[1]Lists!BF204,'[1]Multi-Field'!$F$27="undrained"),BH204,""))</f>
        <v/>
      </c>
      <c r="CJ204" s="409" t="str">
        <f>IF(AND('[1]Multi-Field'!$E$28=[1]Lists!BF204,'[1]Multi-Field'!$F$28="Drained"),BI204,IF(AND('[1]Multi-Field'!$E$28=[1]Lists!BF204,'[1]Multi-Field'!$F$28="undrained"),BH204,""))</f>
        <v/>
      </c>
      <c r="CK204" s="409" t="str">
        <f>IF(AND('[1]Multi-Field'!$E$29=[1]Lists!BF204,'[1]Multi-Field'!$F$29="Drained"),BI204,IF(AND('[1]Multi-Field'!$E$29=[1]Lists!BF204,'[1]Multi-Field'!$F$29="undrained"),BH204,""))</f>
        <v/>
      </c>
      <c r="CL204" s="409" t="str">
        <f>IF(AND('[1]Multi-Field'!$E$30=[1]Lists!BF204,'[1]Multi-Field'!$F$30="Drained"),BI204,IF(AND('[1]Multi-Field'!$E$30=[1]Lists!BF204,'[1]Multi-Field'!$F$30="undrained"),BH204,""))</f>
        <v/>
      </c>
      <c r="CM204" s="409" t="str">
        <f>IF(AND('[1]Multi-Field'!$E$31=[1]Lists!BF204,'[1]Multi-Field'!$F$31="Drained"),BI204,IF(AND('[1]Multi-Field'!$E$31=[1]Lists!BF204,'[1]Multi-Field'!$F$31="undrained"),BH204,""))</f>
        <v/>
      </c>
      <c r="CN204" s="409" t="str">
        <f>IF(AND('[1]Multi-Field'!$E$32=[1]Lists!BF204,'[1]Multi-Field'!$F$32="Drained"),BI204,IF(AND('[1]Multi-Field'!$E$32=[1]Lists!BF204,'[1]Multi-Field'!$F$32="undrained"),BH204,""))</f>
        <v/>
      </c>
      <c r="CO204" s="409" t="str">
        <f>IF(AND('[1]Multi-Field'!$E$33=[1]Lists!BF204,'[1]Multi-Field'!$F$33="Drained"),BI204,IF(AND('[1]Multi-Field'!$E$33=[1]Lists!BF204,'[1]Multi-Field'!$F$33="undrained"),BH204,""))</f>
        <v/>
      </c>
      <c r="CP204" s="409" t="str">
        <f>IF(AND('[1]Multi-Field'!$E$34=[1]Lists!BF204,'[1]Multi-Field'!$F$34="Drained"),BI204,IF(AND('[1]Multi-Field'!$E$34=[1]Lists!BF204,'[1]Multi-Field'!$F$34="undrained"),BH204,""))</f>
        <v/>
      </c>
      <c r="CQ204" s="409" t="str">
        <f>IF(AND('[1]Multi-Field'!$E$35=[1]Lists!BF204,'[1]Multi-Field'!$F$35="Drained"),BI204,IF(AND('[1]Multi-Field'!$E$35=[1]Lists!BF204,'[1]Multi-Field'!$F$35="undrained"),BH204,""))</f>
        <v/>
      </c>
      <c r="CR204" s="409" t="str">
        <f>IF(AND('[1]Multi-Field'!$E$36=[1]Lists!BF204,'[1]Multi-Field'!$F$36="Drained"),BI204,IF(AND('[1]Multi-Field'!$E$36=[1]Lists!BF204,'[1]Multi-Field'!$F$36="undrained"),BH204,""))</f>
        <v/>
      </c>
      <c r="CS204" s="409" t="str">
        <f>IF(AND('[1]Multi-Field'!$E$37=[1]Lists!BF204,'[1]Multi-Field'!$F$37="Drained"),BI204,IF(AND('[1]Multi-Field'!$E$37=[1]Lists!BF204,'[1]Multi-Field'!$F$37="undrained"),BH204,""))</f>
        <v/>
      </c>
      <c r="CT204" s="409" t="str">
        <f>IF(AND('[1]Multi-Field'!$E$38=[1]Lists!BF204,'[1]Multi-Field'!$F$38="Drained"),BI204,IF(AND('[1]Multi-Field'!$E$38=[1]Lists!BF204,'[1]Multi-Field'!$F$38="undrained"),BH204,""))</f>
        <v/>
      </c>
      <c r="CU204" s="409" t="str">
        <f>IF(AND('[1]Multi-Field'!$E$39=[1]Lists!BF204,'[1]Multi-Field'!$F$39="Drained"),BI204,IF(AND('[1]Multi-Field'!$E$39=[1]Lists!BF204,'[1]Multi-Field'!$F$39="undrained"),BH204,""))</f>
        <v/>
      </c>
      <c r="CV204" s="409" t="str">
        <f>IF(AND('[1]Multi-Field'!$E$40=[1]Lists!BF204,'[1]Multi-Field'!$F$40="Drained"),BI204,IF(AND('[1]Multi-Field'!$E$40=[1]Lists!BF204,'[1]Multi-Field'!$F$40="undrained"),BH204,""))</f>
        <v/>
      </c>
      <c r="CW204" s="409" t="str">
        <f>IF(AND('[1]Multi-Field'!$E$41=[1]Lists!BF204,'[1]Multi-Field'!$F$40="Drained"),BI204,IF(AND('[1]Multi-Field'!$E$40=[1]Lists!BF204,'[1]Multi-Field'!$F$40="undrained"),BH204,""))</f>
        <v/>
      </c>
      <c r="CX204" s="409" t="str">
        <f>IF(AND('[1]Multi-Field'!$E$42=[1]Lists!BF204,'[1]Multi-Field'!$F$42="Drained"),BI204,IF(AND('[1]Multi-Field'!$E$42=[1]Lists!BF204,'[1]Multi-Field'!$F$42="undrained"),BH204,""))</f>
        <v/>
      </c>
      <c r="CY204" s="409" t="str">
        <f>IF(AND('[1]Multi-Field'!$E$43=[1]Lists!BF204,'[1]Multi-Field'!$F$43="Drained"),BI204,IF(AND('[1]Multi-Field'!$E$43=[1]Lists!BF204,'[1]Multi-Field'!$F$43="undrained"),BH204,""))</f>
        <v/>
      </c>
      <c r="CZ204" s="409" t="str">
        <f>IF(AND('[1]Multi-Field'!$E$44=[1]Lists!BF204,'[1]Multi-Field'!$F$44="Drained"),BI204,IF(AND('[1]Multi-Field'!$E$44=[1]Lists!BF204,'[1]Multi-Field'!$F$44="undrained"),BH204,""))</f>
        <v/>
      </c>
      <c r="DA204" s="409" t="str">
        <f>IF(AND('[1]Multi-Field'!$E$45=[1]Lists!BF204,'[1]Multi-Field'!$F$45="Drained"),BI204,IF(AND('[1]Multi-Field'!$E$45=[1]Lists!BF204,'[1]Multi-Field'!$F$45="undrained"),BH204,""))</f>
        <v/>
      </c>
      <c r="DB204" s="409" t="str">
        <f>IF(AND('[1]Multi-Field'!$E$46=[1]Lists!BF204,'[1]Multi-Field'!$F$46="Drained"),BI204,IF(AND('[1]Multi-Field'!$E$46=[1]Lists!BF204,'[1]Multi-Field'!$F$46="undrained"),BH204,""))</f>
        <v/>
      </c>
      <c r="DC204" s="409" t="str">
        <f>IF(AND('[1]Multi-Field'!$E$47=[1]Lists!BF204,'[1]Multi-Field'!$F$47="Drained"),BI204,IF(AND('[1]Multi-Field'!$E$47=[1]Lists!BF204,'[1]Multi-Field'!$F$47="undrained"),BH204,""))</f>
        <v/>
      </c>
      <c r="DD204" s="409" t="str">
        <f>IF(AND('[1]Multi-Field'!$E$48=[1]Lists!BF204,'[1]Multi-Field'!$F$48="Drained"),BI204,IF(AND('[1]Multi-Field'!$E$48=[1]Lists!BF204,'[1]Multi-Field'!$F$48="undrained"),BH204,""))</f>
        <v/>
      </c>
      <c r="DE204" s="409" t="str">
        <f>IF(AND('[1]Multi-Field'!$E$49=[1]Lists!BF204,'[1]Multi-Field'!$F$49="Drained"),BI204,IF(AND('[1]Multi-Field'!$E$49=[1]Lists!BF204,'[1]Multi-Field'!$F$9="undrained"),BH204,""))</f>
        <v/>
      </c>
      <c r="DF204" s="409" t="str">
        <f>IF(AND('[1]Multi-Field'!$E$50=[1]Lists!BF204,'[1]Multi-Field'!$F$50="Drained"),BI204,IF(AND('[1]Multi-Field'!$E$50=[1]Lists!BF204,'[1]Multi-Field'!$F$50="undrained"),BH204,""))</f>
        <v/>
      </c>
      <c r="DG204" s="409" t="str">
        <f>IF(AND('[1]Multi-Field'!$E$51=[1]Lists!BF204,'[1]Multi-Field'!$F$51="Drained"),BI204,IF(AND('[1]Multi-Field'!$E$51=[1]Lists!BF204,'[1]Multi-Field'!$F$51="undrained"),BH204,""))</f>
        <v/>
      </c>
      <c r="DH204" s="409" t="str">
        <f>IF(AND('[1]Multi-Field'!$E$52=[1]Lists!BF204,'[1]Multi-Field'!$F$52="Drained"),BI204,IF(AND('[1]Multi-Field'!$E$52=[1]Lists!BF204,'[1]Multi-Field'!$F$52="undrained"),BH204,""))</f>
        <v/>
      </c>
      <c r="DI204" s="409" t="str">
        <f>IF(AND('[1]Multi-Field'!$E$53=[1]Lists!BF204,'[1]Multi-Field'!$F$53="Drained"),BI204,IF(AND('[1]Multi-Field'!$E$53=[1]Lists!BF204,'[1]Multi-Field'!$F$53="undrained"),BH204,""))</f>
        <v/>
      </c>
      <c r="DJ204" s="409" t="str">
        <f>IF(AND('[1]Multi-Field'!$E$54=[1]Lists!BF204,'[1]Multi-Field'!$F$54="Drained"),BI204,IF(AND('[1]Multi-Field'!$E$54=[1]Lists!BF204,'[1]Multi-Field'!$F$54="undrained"),BH204,""))</f>
        <v/>
      </c>
      <c r="DK204" s="409" t="str">
        <f>IF(AND('[1]Multi-Field'!$E$55=[1]Lists!BF204,'[1]Multi-Field'!$F$55="Drained"),BI204,IF(AND('[1]Multi-Field'!$E$55=[1]Lists!BF204,'[1]Multi-Field'!$F$55="undrained"),BH204,""))</f>
        <v/>
      </c>
      <c r="DL204" s="409" t="str">
        <f>IF(AND('[1]Multi-Field'!$E$56=[1]Lists!BF204,'[1]Multi-Field'!$F$56="Drained"),BI204,IF(AND('[1]Multi-Field'!$E$56=[1]Lists!BF204,'[1]Multi-Field'!$F$56="undrained"),BH204,""))</f>
        <v/>
      </c>
      <c r="DM204" s="409" t="str">
        <f>IF(AND('[1]Multi-Field'!$E$57=[1]Lists!BF204,'[1]Multi-Field'!$F$57="Drained"),BI204,IF(AND('[1]Multi-Field'!$E$57=[1]Lists!BF204,'[1]Multi-Field'!$F$57="undrained"),BH204,""))</f>
        <v/>
      </c>
      <c r="DN204" s="409" t="str">
        <f>IF(AND('[1]Multi-Field'!$E$58=[1]Lists!BF204,'[1]Multi-Field'!$F$58="Drained"),BI204,IF(AND('[1]Multi-Field'!$E$58=[1]Lists!BF204,'[1]Multi-Field'!$F$58="undrained"),BH204,""))</f>
        <v/>
      </c>
      <c r="DO204" s="409" t="str">
        <f>IF(AND('[1]Multi-Field'!$E$59=[1]Lists!BF204,'[1]Multi-Field'!$F$59="Drained"),BI204,IF(AND('[1]Multi-Field'!$E$59=[1]Lists!BF204,'[1]Multi-Field'!$F$59="undrained"),BH204,""))</f>
        <v/>
      </c>
      <c r="DP204" s="409" t="str">
        <f>IF(AND('[1]Multi-Field'!$E$60=[1]Lists!BF204,'[1]Multi-Field'!$F$60="Drained"),BI204,IF(AND('[1]Multi-Field'!$E$60=[1]Lists!BF204,'[1]Multi-Field'!$F$60="undrained"),BH204,""))</f>
        <v/>
      </c>
      <c r="DQ204" s="409" t="str">
        <f>IF(AND('[1]Multi-Field'!$E$61=[1]Lists!BF204,'[1]Multi-Field'!$F$61="Drained"),BI204,IF(AND('[1]Multi-Field'!$E$61=[1]Lists!BF204,'[1]Multi-Field'!$F$61="undrained"),BH204,""))</f>
        <v/>
      </c>
      <c r="DR204" s="409" t="str">
        <f>IF(AND('[1]Multi-Field'!$E$62=[1]Lists!BF204,'[1]Multi-Field'!$F$62="Drained"),BI204,IF(AND('[1]Multi-Field'!$E$62=[1]Lists!BF204,'[1]Multi-Field'!$F$62="undrained"),BH204,""))</f>
        <v/>
      </c>
      <c r="DS204" s="409" t="str">
        <f>IF(AND('[1]Multi-Field'!$E$63=[1]Lists!BF204,'[1]Multi-Field'!$F$63="Drained"),BI204,IF(AND('[1]Multi-Field'!$E$63=[1]Lists!BF204,'[1]Multi-Field'!$F$63="undrained"),BH204,""))</f>
        <v/>
      </c>
      <c r="DT204" s="409" t="str">
        <f>IF(AND('[1]Multi-Field'!$E$64=[1]Lists!BF204,'[1]Multi-Field'!$F$64="Drained"),BI204,IF(AND('[1]Multi-Field'!$E$64=[1]Lists!BF204,'[1]Multi-Field'!$F$64="undrained"),BH204,""))</f>
        <v/>
      </c>
      <c r="DU204" s="409" t="str">
        <f>IF(AND('[1]Multi-Field'!$E$65=[1]Lists!BF204,'[1]Multi-Field'!$F$65="Drained"),BI204,IF(AND('[1]Multi-Field'!$E$65=[1]Lists!BF204,'[1]Multi-Field'!$F$65="undrained"),BH204,""))</f>
        <v/>
      </c>
      <c r="DV204" s="409" t="str">
        <f>IF(AND('[1]Multi-Field'!$E$66=[1]Lists!BF204,'[1]Multi-Field'!$F$66="Drained"),BI204,IF(AND('[1]Multi-Field'!$E$66=[1]Lists!BF204,'[1]Multi-Field'!$F$66="undrained"),BH204,""))</f>
        <v/>
      </c>
      <c r="DW204" s="409" t="str">
        <f>IF(AND('[1]Multi-Field'!$E$67=[1]Lists!BF204,'[1]Multi-Field'!$F$67="Drained"),BI204,IF(AND('[1]Multi-Field'!$E$67=[1]Lists!BF204,'[1]Multi-Field'!$F$67="undrained"),BH204,""))</f>
        <v/>
      </c>
      <c r="DX204" s="409" t="str">
        <f>IF(AND('[1]Multi-Field'!$E$68=[1]Lists!BF204,'[1]Multi-Field'!$F$68="Drained"),BI204,IF(AND('[1]Multi-Field'!$E$68=[1]Lists!BF204,'[1]Multi-Field'!$F$68="undrained"),BH204,""))</f>
        <v/>
      </c>
      <c r="DY204" s="409" t="str">
        <f>IF(AND('[1]Multi-Field'!$E$69=[1]Lists!BF204,'[1]Multi-Field'!$F$69="Drained"),BI204,IF(AND('[1]Multi-Field'!$E$69=[1]Lists!BF204,'[1]Multi-Field'!$F$69="undrained"),BH204,""))</f>
        <v/>
      </c>
      <c r="DZ204" s="409" t="str">
        <f>IF(AND('[1]Multi-Field'!$E$70=[1]Lists!BF204,'[1]Multi-Field'!$F$70="Drained"),BI204,IF(AND('[1]Multi-Field'!$E$70=[1]Lists!BF204,'[1]Multi-Field'!$F$70="undrained"),BH204,""))</f>
        <v/>
      </c>
      <c r="EA204" s="409" t="str">
        <f>IF(AND('[1]Multi-Field'!$E$71=[1]Lists!BF204,'[1]Multi-Field'!$F$71="Drained"),BI204,IF(AND('[1]Multi-Field'!$E$71=[1]Lists!BF204,'[1]Multi-Field'!$F$71="undrained"),BH204,""))</f>
        <v/>
      </c>
      <c r="EB204" s="409" t="str">
        <f>IF(AND('[1]Multi-Field'!$E$72=[1]Lists!BF204,'[1]Multi-Field'!$F$72="Drained"),BI204,IF(AND('[1]Multi-Field'!$E$72=[1]Lists!BF204,'[1]Multi-Field'!$F$72="undrained"),BH204,""))</f>
        <v/>
      </c>
      <c r="EC204" s="409" t="str">
        <f>IF(AND('[1]Multi-Field'!$E$73=[1]Lists!BF204,'[1]Multi-Field'!$F$73="Drained"),BI204,IF(AND('[1]Multi-Field'!$E$73=[1]Lists!BF204,'[1]Multi-Field'!$F$73="undrained"),BH204,""))</f>
        <v/>
      </c>
      <c r="ED204" s="409" t="str">
        <f>IF(AND('[1]Multi-Field'!$E$74=[1]Lists!BF204,'[1]Multi-Field'!$F$74="Drained"),BI204,IF(AND('[1]Multi-Field'!$E$74=[1]Lists!BF204,'[1]Multi-Field'!$F$74="undrained"),BH204,""))</f>
        <v/>
      </c>
      <c r="EE204" s="409" t="str">
        <f>IF(AND('[1]Multi-Field'!$E$75=[1]Lists!BF204,'[1]Multi-Field'!$F$75="Drained"),BI204,IF(AND('[1]Multi-Field'!$E$75=[1]Lists!BF204,'[1]Multi-Field'!$F$75="undrained"),BH204,""))</f>
        <v/>
      </c>
      <c r="EF204" s="409" t="str">
        <f>IF(AND('[1]Multi-Field'!$E$76=[1]Lists!BF204,'[1]Multi-Field'!$F$76="Drained"),BI204,IF(AND('[1]Multi-Field'!$E$76=[1]Lists!BF204,'[1]Multi-Field'!$F$6="undrained"),BH204,""))</f>
        <v/>
      </c>
      <c r="EG204" s="409" t="str">
        <f>IF(AND('[1]Multi-Field'!$E$77=[1]Lists!BF204,'[1]Multi-Field'!$F$77="Drained"),BI204,IF(AND('[1]Multi-Field'!$E$77=[1]Lists!BF204,'[1]Multi-Field'!$F$77="undrained"),BH204,""))</f>
        <v/>
      </c>
      <c r="EH204" s="409" t="str">
        <f>IF(AND('[1]Multi-Field'!$E$78=[1]Lists!BF204,'[1]Multi-Field'!$F$78="Drained"),BI204,IF(AND('[1]Multi-Field'!$E$78=[1]Lists!BF204,'[1]Multi-Field'!$F$78="undrained"),BH204,""))</f>
        <v/>
      </c>
      <c r="EI204" s="409" t="str">
        <f>IF(AND('[1]Multi-Field'!$E$79=[1]Lists!BF204,'[1]Multi-Field'!$F$79="Drained"),BI204,IF(AND('[1]Multi-Field'!$E$79=[1]Lists!BF204,'[1]Multi-Field'!$F$79="undrained"),BH204,""))</f>
        <v/>
      </c>
      <c r="EJ204" s="409" t="str">
        <f>IF(AND('[1]Multi-Field'!$E$80=[1]Lists!BF204,'[1]Multi-Field'!$F$80="Drained"),BI204,IF(AND('[1]Multi-Field'!$E$80=[1]Lists!BF204,'[1]Multi-Field'!$F$80="undrained"),BH204,""))</f>
        <v/>
      </c>
      <c r="EK204" s="409" t="str">
        <f>IF(AND('[1]Multi-Field'!$E$81=[1]Lists!BF204,'[1]Multi-Field'!$F$81="Drained"),BI204,IF(AND('[1]Multi-Field'!$E$81=[1]Lists!BF204,'[1]Multi-Field'!$F$81="undrained"),BH204,""))</f>
        <v/>
      </c>
      <c r="EL204" s="409" t="str">
        <f>IF(AND('[1]Multi-Field'!$E$82=[1]Lists!BF204,'[1]Multi-Field'!$F$82="Drained"),BI204,IF(AND('[1]Multi-Field'!$E$82=[1]Lists!BF204,'[1]Multi-Field'!$F$82="undrained"),BH204,""))</f>
        <v/>
      </c>
      <c r="EM204" s="409" t="str">
        <f>IF(AND('[1]Multi-Field'!$E$83=[1]Lists!BF204,'[1]Multi-Field'!$F$83="Drained"),BI204,IF(AND('[1]Multi-Field'!$E$83=[1]Lists!BF204,'[1]Multi-Field'!$F$83="undrained"),BH204,""))</f>
        <v/>
      </c>
      <c r="EN204" s="409" t="str">
        <f>IF(AND('[1]Multi-Field'!$E$84=[1]Lists!BF204,'[1]Multi-Field'!$F$84="Drained"),BI204,IF(AND('[1]Multi-Field'!$E$84=[1]Lists!BF204,'[1]Multi-Field'!$F$84="undrained"),BH204,""))</f>
        <v/>
      </c>
      <c r="EO204" s="409" t="str">
        <f>IF(AND('[1]Multi-Field'!$E$85=[1]Lists!BF204,'[1]Multi-Field'!$F$85="Drained"),BI204,IF(AND('[1]Multi-Field'!$E$85=[1]Lists!BF204,'[1]Multi-Field'!$F$85="undrained"),BH204,""))</f>
        <v/>
      </c>
      <c r="EP204" s="409" t="str">
        <f>IF(AND('[1]Multi-Field'!$E$86=[1]Lists!BF204,'[1]Multi-Field'!$F$86="Drained"),BI204,IF(AND('[1]Multi-Field'!$E$86=[1]Lists!BF204,'[1]Multi-Field'!$F$86="undrained"),BH204,""))</f>
        <v/>
      </c>
      <c r="EQ204" s="409" t="str">
        <f>IF(AND('[1]Multi-Field'!$E$87=[1]Lists!BF204,'[1]Multi-Field'!$F$87="Drained"),BI204,IF(AND('[1]Multi-Field'!$E$87=[1]Lists!BF204,'[1]Multi-Field'!$F$87="undrained"),BH204,""))</f>
        <v/>
      </c>
      <c r="ER204" s="409" t="str">
        <f>IF(AND('[1]Multi-Field'!$E$88=[1]Lists!BF204,'[1]Multi-Field'!$F$88="Drained"),BI204,IF(AND('[1]Multi-Field'!$E$88=[1]Lists!BF204,'[1]Multi-Field'!$F$88="undrained"),BH204,""))</f>
        <v/>
      </c>
      <c r="ES204" s="409" t="str">
        <f>IF(AND('[1]Multi-Field'!$E$89=[1]Lists!BF204,'[1]Multi-Field'!$F$89="Drained"),BI204,IF(AND('[1]Multi-Field'!$E$89=[1]Lists!BF204,'[1]Multi-Field'!$F$89="undrained"),BH204,""))</f>
        <v/>
      </c>
      <c r="ET204" s="409" t="str">
        <f>IF(AND('[1]Multi-Field'!$E$90=[1]Lists!BF204,'[1]Multi-Field'!$F$90="Drained"),BI204,IF(AND('[1]Multi-Field'!$E$90=[1]Lists!BF204,'[1]Multi-Field'!$F$90="undrained"),BH204,""))</f>
        <v/>
      </c>
      <c r="EU204" s="409" t="str">
        <f>IF(AND('[1]Multi-Field'!$E$91=[1]Lists!BF204,'[1]Multi-Field'!$F$91="Drained"),BI204,IF(AND('[1]Multi-Field'!$E$91=[1]Lists!BF204,'[1]Multi-Field'!$F$91="undrained"),BH204,""))</f>
        <v/>
      </c>
      <c r="EV204" s="409" t="str">
        <f>IF(AND('[1]Multi-Field'!$E$92=[1]Lists!BF204,'[1]Multi-Field'!$F$92="Drained"),BI204,IF(AND('[1]Multi-Field'!$E$92=[1]Lists!BF204,'[1]Multi-Field'!$F$92="undrained"),BH204,""))</f>
        <v/>
      </c>
      <c r="EW204" s="409" t="str">
        <f>IF(AND('[1]Multi-Field'!$E$93=[1]Lists!BF204,'[1]Multi-Field'!$F$93="Drained"),BI204,IF(AND('[1]Multi-Field'!$E$93=[1]Lists!BF204,'[1]Multi-Field'!$F$93="undrained"),BH204,""))</f>
        <v/>
      </c>
      <c r="EX204" s="409" t="str">
        <f>IF(AND('[1]Multi-Field'!$E$94=[1]Lists!BF204,'[1]Multi-Field'!$F$94="Drained"),BI204,IF(AND('[1]Multi-Field'!$E$94=[1]Lists!BF204,'[1]Multi-Field'!$F$94="undrained"),BH204,""))</f>
        <v/>
      </c>
      <c r="EY204" s="409" t="str">
        <f>IF(AND('[1]Multi-Field'!$E$95=[1]Lists!BF204,'[1]Multi-Field'!$F$95="Drained"),BI204,IF(AND('[1]Multi-Field'!$E$95=[1]Lists!BF204,'[1]Multi-Field'!$F$95="undrained"),BH204,""))</f>
        <v/>
      </c>
      <c r="EZ204" s="409" t="str">
        <f>IF(AND('[1]Multi-Field'!$E$96=[1]Lists!BF204,'[1]Multi-Field'!$F$96="Drained"),BI204,IF(AND('[1]Multi-Field'!$E$96=[1]Lists!BF204,'[1]Multi-Field'!$F$96="undrained"),BH204,""))</f>
        <v/>
      </c>
      <c r="FA204" s="409" t="str">
        <f>IF(AND('[1]Multi-Field'!$E$97=[1]Lists!BF204,'[1]Multi-Field'!$F$97="Drained"),BI204,IF(AND('[1]Multi-Field'!$E$97=[1]Lists!BF204,'[1]Multi-Field'!$F$97="undrained"),BH204,""))</f>
        <v/>
      </c>
      <c r="FB204" s="409" t="str">
        <f>IF(AND('[1]Multi-Field'!$E$98=[1]Lists!BF204,'[1]Multi-Field'!$F$98="Drained"),BI204,IF(AND('[1]Multi-Field'!$E$98=[1]Lists!BF204,'[1]Multi-Field'!$F$98="undrained"),BH204,""))</f>
        <v/>
      </c>
      <c r="FC204" s="409" t="str">
        <f>IF(AND('[1]Multi-Field'!$E$99=[1]Lists!BF204,'[1]Multi-Field'!$F$99="Drained"),BI204,IF(AND('[1]Multi-Field'!$E$99=[1]Lists!BF204,'[1]Multi-Field'!$F$99="undrained"),BH204,""))</f>
        <v/>
      </c>
      <c r="FD204" s="409" t="str">
        <f>IF(AND('[1]Multi-Field'!$E$100=[1]Lists!BF204,'[1]Multi-Field'!$F$100="Drained"),BI204,IF(AND('[1]Multi-Field'!$E$100=[1]Lists!BF204,'[1]Multi-Field'!$F$100="undrained"),BH204,""))</f>
        <v/>
      </c>
      <c r="FE204" s="409" t="str">
        <f>IF(AND('[1]Multi-Field'!$E$101=[1]Lists!BF204,'[1]Multi-Field'!$F$101="Drained"),BI204,IF(AND('[1]Multi-Field'!$E$101=[1]Lists!BF204,'[1]Multi-Field'!$F$101="undrained"),BH204,""))</f>
        <v/>
      </c>
      <c r="FF204" s="409" t="str">
        <f>IF(AND('[1]Multi-Field'!$E$102=[1]Lists!BF204,'[1]Multi-Field'!$F$102="Drained"),BI204,IF(AND('[1]Multi-Field'!$E$102=[1]Lists!BF204,'[1]Multi-Field'!$F$102="undrained"),BH204,""))</f>
        <v/>
      </c>
      <c r="FG204" s="409" t="str">
        <f>IF(AND('[1]Multi-Field'!$E$103=[1]Lists!BF204,'[1]Multi-Field'!$F$103="Drained"),BI204,IF(AND('[1]Multi-Field'!$E$103=[1]Lists!BF204,'[1]Multi-Field'!$F$103="undrained"),BH204,""))</f>
        <v/>
      </c>
      <c r="FH204" s="409" t="str">
        <f>IF(AND('[1]Multi-Field'!$E$104=[1]Lists!BF204,'[1]Multi-Field'!$F$104="Drained"),BI204,IF(AND('[1]Multi-Field'!$E$104=[1]Lists!BF204,'[1]Multi-Field'!$F$104="undrained"),BH204,""))</f>
        <v/>
      </c>
      <c r="FI204" s="409" t="str">
        <f>IF(AND('[1]Multi-Field'!$E$105=[1]Lists!BF204,'[1]Multi-Field'!$F$105="Drained"),BI204,IF(AND('[1]Multi-Field'!$E$105=[1]Lists!BF204,'[1]Multi-Field'!$F$105="undrained"),BH204,""))</f>
        <v/>
      </c>
      <c r="FJ204" s="409" t="str">
        <f>IF(AND('[1]Multi-Field'!$E$106=[1]Lists!BF204,'[1]Multi-Field'!$F$106="Drained"),BI204,IF(AND('[1]Multi-Field'!$E$106=[1]Lists!BF204,'[1]Multi-Field'!$F$106="undrained"),BH204,""))</f>
        <v/>
      </c>
      <c r="FK204" s="409" t="str">
        <f>IF(AND('[1]Multi-Field'!$E$107=[1]Lists!BF204,'[1]Multi-Field'!$F$107="Drained"),BI204,IF(AND('[1]Multi-Field'!$E$107=[1]Lists!BF204,'[1]Multi-Field'!$F$107="undrained"),BH204,""))</f>
        <v/>
      </c>
      <c r="FL204" s="409" t="str">
        <f>IF(AND('[1]Multi-Field'!$E$108=[1]Lists!BF204,'[1]Multi-Field'!$F$108="Drained"),BI204,IF(AND('[1]Multi-Field'!$E$108=[1]Lists!BF204,'[1]Multi-Field'!$F$108="undrained"),BH204,""))</f>
        <v/>
      </c>
      <c r="FM204" s="409" t="str">
        <f>IF(AND('[1]Multi-Field'!$E$109=[1]Lists!BF204,'[1]Multi-Field'!$F$109="Drained"),BI204,IF(AND('[1]Multi-Field'!$E$109=[1]Lists!BF204,'[1]Multi-Field'!$F$109="undrained"),BH204,""))</f>
        <v/>
      </c>
      <c r="FN204" s="409" t="str">
        <f>IF(AND('[1]Multi-Field'!$E$110=[1]Lists!BF204,'[1]Multi-Field'!$F$110="Drained"),BI204,IF(AND('[1]Multi-Field'!$E$110=[1]Lists!BF204,'[1]Multi-Field'!$F$110="undrained"),BH204,""))</f>
        <v/>
      </c>
      <c r="FO204" s="409" t="str">
        <f>IF(AND('[1]Multi-Field'!$E$111=[1]Lists!BF204,'[1]Multi-Field'!$F$111="Drained"),BI204,IF(AND('[1]Multi-Field'!$E$111=[1]Lists!BF204,'[1]Multi-Field'!$F$111="undrained"),BH204,""))</f>
        <v/>
      </c>
      <c r="FP204" s="409" t="str">
        <f>IF(AND('[1]Multi-Field'!$E$112=[1]Lists!BF204,'[1]Multi-Field'!$F$112="Drained"),BI204,IF(AND('[1]Multi-Field'!$E$112=[1]Lists!BF204,'[1]Multi-Field'!$F$112="undrained"),BH204,""))</f>
        <v/>
      </c>
      <c r="FQ204" s="409" t="str">
        <f>IF(AND('[1]Multi-Field'!$E$113=[1]Lists!BF204,'[1]Multi-Field'!$F$113="Drained"),BI204,IF(AND('[1]Multi-Field'!$E$113=[1]Lists!BF204,'[1]Multi-Field'!$F$113="undrained"),BH204,""))</f>
        <v/>
      </c>
      <c r="FR204" s="409" t="str">
        <f>IF(AND('[1]Multi-Field'!$E$114=[1]Lists!BF204,'[1]Multi-Field'!$F$114="Drained"),BI204,IF(AND('[1]Multi-Field'!$E$114=[1]Lists!BF204,'[1]Multi-Field'!$F$114="undrained"),BH204,""))</f>
        <v/>
      </c>
      <c r="FS204" s="409" t="str">
        <f>IF(AND('[1]Multi-Field'!$E$115=[1]Lists!BF204,'[1]Multi-Field'!$F$115="Drained"),BI204,IF(AND('[1]Multi-Field'!$E$115=[1]Lists!BF204,'[1]Multi-Field'!$F$115="undrained"),BH204,""))</f>
        <v/>
      </c>
      <c r="FT204" s="409" t="str">
        <f>IF(AND('[1]Multi-Field'!$E$116=[1]Lists!BF204,'[1]Multi-Field'!$F$116="Drained"),BI204,IF(AND('[1]Multi-Field'!$E$116=[1]Lists!BF204,'[1]Multi-Field'!$F$116="undrained"),BH204,""))</f>
        <v/>
      </c>
      <c r="FU204" s="409" t="str">
        <f>IF(AND('[1]Multi-Field'!$E$117=[1]Lists!BF204,'[1]Multi-Field'!$F$117="Drained"),BI204,IF(AND('[1]Multi-Field'!$E$117=[1]Lists!BF204,'[1]Multi-Field'!$F$117="undrained"),BH204,""))</f>
        <v/>
      </c>
      <c r="FV204" s="409" t="str">
        <f>IF(AND('[1]Multi-Field'!$E$118=[1]Lists!BF204,'[1]Multi-Field'!$F$118="Drained"),BI204,IF(AND('[1]Multi-Field'!$E$118=[1]Lists!BF204,'[1]Multi-Field'!$F$118="undrained"),BH204,""))</f>
        <v/>
      </c>
      <c r="FW204" s="409" t="str">
        <f>IF(AND('[1]Multi-Field'!$E$119=[1]Lists!BF204,'[1]Multi-Field'!$F$119="Drained"),BI204,IF(AND('[1]Multi-Field'!$E$119=[1]Lists!BF204,'[1]Multi-Field'!$F$119="undrained"),BH204,""))</f>
        <v/>
      </c>
      <c r="FX204" s="409" t="str">
        <f>IF(AND('[1]Multi-Field'!$E$120=[1]Lists!BF204,'[1]Multi-Field'!$F$120="Drained"),BI204,IF(AND('[1]Multi-Field'!$E$120=[1]Lists!BF204,'[1]Multi-Field'!$F$120="undrained"),BH204,""))</f>
        <v/>
      </c>
    </row>
    <row r="205" spans="1:180" ht="13.5" customHeight="1">
      <c r="A205" s="7" t="s">
        <v>292</v>
      </c>
      <c r="B205" s="7"/>
      <c r="C205" s="7"/>
      <c r="D205" s="8">
        <v>50</v>
      </c>
      <c r="E205" s="8">
        <f t="shared" si="39"/>
        <v>53</v>
      </c>
      <c r="F205" s="8">
        <f t="shared" si="40"/>
        <v>57</v>
      </c>
      <c r="G205" s="8">
        <v>60</v>
      </c>
      <c r="H205" s="8">
        <v>65</v>
      </c>
      <c r="I205" s="8">
        <f t="shared" si="43"/>
        <v>68</v>
      </c>
      <c r="J205" s="8">
        <f t="shared" si="44"/>
        <v>72</v>
      </c>
      <c r="K205" s="8">
        <v>75</v>
      </c>
      <c r="L205" s="8">
        <v>75</v>
      </c>
      <c r="M205" s="8">
        <f t="shared" si="41"/>
        <v>83</v>
      </c>
      <c r="N205" s="8">
        <f t="shared" si="42"/>
        <v>92</v>
      </c>
      <c r="O205" s="8">
        <v>100</v>
      </c>
      <c r="P205" s="391">
        <v>180</v>
      </c>
      <c r="Q205" s="394"/>
      <c r="R205" s="395" t="b">
        <f>IF(OR('Multi-Field'!AA182=Lists!$AC$42,'Multi-Field'!AA182=Lists!$AC$43),IF('Multi-Field'!Z182="x",(IF('Multi-Field'!AC182=Lists!$Q$11,Lists!$R$11,IF('Multi-Field'!AC182=Lists!$Q$12,Lists!$R$12,IF('Multi-Field'!AC182=Lists!$Q$13,Lists!$R$13,IF('Multi-Field'!AC182=Lists!$Q$14,Lists!$R$14))))),IF('Multi-Field'!X182="x",(IF('Multi-Field'!AC182=Lists!$Q$11,Lists!$S$11,IF('Multi-Field'!AC182=Lists!$Q$12,Lists!$S$12,IF('Multi-Field'!AC182=Lists!$Q$13,Lists!$S$13,IF('Multi-Field'!AC182=Lists!$Q$14,Lists!$S$14))))),IF('Multi-Field'!V182="x",(IF('Multi-Field'!AC182=Lists!$Q$11,Lists!$T$11,IF('Multi-Field'!AC182=Lists!$Q$12,Lists!$T$12,IF('Multi-Field'!AC182=Lists!$Q$13,Lists!$T$13,IF('Multi-Field'!AC182=Lists!$Q$14,Lists!$T$14))))),0))))</f>
        <v>0</v>
      </c>
      <c r="S205" s="395" t="str">
        <f t="shared" si="38"/>
        <v/>
      </c>
      <c r="T205" s="395"/>
      <c r="U205" s="396"/>
      <c r="AI205" s="384">
        <f>'[1]Multi-Field'!B201</f>
        <v>0</v>
      </c>
      <c r="AJ205" s="387" t="str">
        <f>IF(OR('[1]Multi-Field'!Q45=[1]Lists!$AC$42,'[1]Multi-Field'!Q45=[1]Lists!$AC$43),"x","")</f>
        <v/>
      </c>
      <c r="AK205" s="387" t="str">
        <f>IF(OR('[1]Multi-Field'!Q45=[1]Lists!$AC$6,'[1]Multi-Field'!Q45=$AC$2,'[1]Multi-Field'!Q45=$AC$4),"x","")</f>
        <v/>
      </c>
      <c r="AL205" s="387" t="str">
        <f>IF(OR('[1]Multi-Field'!Q45=[1]Lists!$AC$7,'[1]Multi-Field'!Q45=$AC$3,'[1]Multi-Field'!Q45=$AC$5),"x","")</f>
        <v/>
      </c>
      <c r="AM205" s="387" t="str">
        <f>IF(OR('[1]Multi-Field'!Q45=$AC$23,'[1]Multi-Field'!Q45=$AC$13,'[1]Multi-Field'!Q45=$AC$9,'[1]Multi-Field'!Q45=$AC$19,'[1]Multi-Field'!Q45=$AC$47),"x","")</f>
        <v/>
      </c>
      <c r="AN205" s="387" t="str">
        <f>IF(OR('[1]Multi-Field'!Q45=$AC$24,'[1]Multi-Field'!Q45=$AC$14,'[1]Multi-Field'!Q45=$AC$10,'[1]Multi-Field'!Q45=$AC$22,'[1]Multi-Field'!Q45=$AC$48),"x","")</f>
        <v/>
      </c>
      <c r="AO205" s="387" t="str">
        <f>IF(OR('[1]Multi-Field'!Q45=$AC$21,'[1]Multi-Field'!Q45=$AC$28,'[1]Multi-Field'!Q45=$AC$62,'[1]Multi-Field'!Q45=$AC$102,'[1]Multi-Field'!Q45=$AC$98),"x","")</f>
        <v/>
      </c>
      <c r="AP205" s="387" t="str">
        <f>IF(OR('[1]Multi-Field'!Q45=$AC$25,'[1]Multi-Field'!Q45=$AC$63,'[1]Multi-Field'!Q45=$AC$85,'[1]Multi-Field'!Q45=$AC$87,'[1]Multi-Field'!Q45=$AC$92,'[1]Multi-Field'!Q45=$AC$93),"x","")</f>
        <v/>
      </c>
      <c r="AQ205" s="387" t="str">
        <f>IF(OR('[1]Multi-Field'!Q45=$AC$20,'[1]Multi-Field'!Q45=$AC$27,'[1]Multi-Field'!Q45=$AC$58,'[1]Multi-Field'!Q45=$AC$86,'[1]Multi-Field'!Q45=$AC$103,'[1]Multi-Field'!Q45=$AC$94),"x","")</f>
        <v/>
      </c>
      <c r="AR205" s="387" t="str">
        <f>IF(OR('[1]Multi-Field'!Q45=$AC$35,'[1]Multi-Field'!Q45=$AC$40,'[1]Multi-Field'!Q45=$AC$45,),"x","")</f>
        <v/>
      </c>
      <c r="AS205" s="387" t="str">
        <f>IF(OR('[1]Multi-Field'!Q45=$AC$36,'[1]Multi-Field'!Q45=$AC$41,'[1]Multi-Field'!Q45=$AC$46,),"x","")</f>
        <v/>
      </c>
      <c r="AT205" s="387" t="str">
        <f>IF(OR('[1]Multi-Field'!Q45=$AC$52,'[1]Multi-Field'!Q45=$AC$53,'[1]Multi-Field'!Q45=$AC$54,'[1]Multi-Field'!Q45=$AC$55,'[1]Multi-Field'!Q45=$AC$68,'[1]Multi-Field'!Q45=$AC$69,'[1]Multi-Field'!Q45=$AC$74,'[1]Multi-Field'!Q45=$AC$71,'[1]Multi-Field'!Q45=$AC$70),"x","")</f>
        <v/>
      </c>
      <c r="AU205" s="387" t="str">
        <f>IF('[1]Multi-Field'!Q45=$AC$72,"x","")</f>
        <v/>
      </c>
      <c r="AV205" s="387" t="str">
        <f>IF('[1]Multi-Field'!Q45=$AC$73,"x","")</f>
        <v/>
      </c>
      <c r="AW205" s="387" t="str">
        <f>IF('[1]Multi-Field'!Q45=$AC$83,"x","")</f>
        <v/>
      </c>
      <c r="AX205" s="387" t="str">
        <f>IF('[1]Multi-Field'!Q45=$AC$84,"x","")</f>
        <v/>
      </c>
      <c r="AY205" s="387" t="str">
        <f>IF('[1]Multi-Field'!Q45=$AC$97,"x","")</f>
        <v/>
      </c>
      <c r="AZ205" s="387" t="str">
        <f>IF('[1]Multi-Field'!Q45=$AC$99,"x","")</f>
        <v/>
      </c>
      <c r="BA205" s="387" t="str">
        <f>IF('[1]Multi-Field'!Q45=$AC$104,"x","")</f>
        <v/>
      </c>
      <c r="BB205" s="387" t="str">
        <f>IF('[1]Multi-Field'!Q45=$AC$105,"x","")</f>
        <v/>
      </c>
      <c r="BC205" s="388"/>
      <c r="BF205" s="411" t="s">
        <v>1371</v>
      </c>
      <c r="BG205" s="412">
        <v>5</v>
      </c>
      <c r="BH205" s="412">
        <v>2</v>
      </c>
      <c r="BI205" s="412">
        <v>4</v>
      </c>
      <c r="BJ205" s="409" t="e">
        <f>IF(AND('[1]Single Field'!#REF!=[1]Lists!BF205,'[1]Single Field'!#REF!="Drained"),"x",IF(AND('[1]Single Field'!#REF!=[1]Lists!BF205,'[1]Single Field'!#REF!="Undrained"),O,""))</f>
        <v>#REF!</v>
      </c>
      <c r="BK205" s="409" t="str">
        <f>IF(AND('[1]Multi-Field'!$E$3=[1]Lists!BF205,'[1]Multi-Field'!$F$3="Drained"),BI205,IF(AND('[1]Multi-Field'!$E$3=BF205,'[1]Multi-Field'!$F$3="undrained"),BH205,""))</f>
        <v/>
      </c>
      <c r="BL205" s="409" t="str">
        <f>IF(AND('[1]Multi-Field'!$E$4=BF205,'[1]Multi-Field'!$F$4="Drained"),BI205,IF(AND('[1]Multi-Field'!$E$4=BF205,'[1]Multi-Field'!$F$4="undrained"),BH205,""))</f>
        <v/>
      </c>
      <c r="BM205" s="409" t="str">
        <f>IF(AND('[1]Multi-Field'!$E$5=BF205,'[1]Multi-Field'!$F$5="Drained"),BI205,IF(AND('[1]Multi-Field'!$E$5=BF205,'[1]Multi-Field'!$F$5="undrained"),BH205,""))</f>
        <v/>
      </c>
      <c r="BN205" s="409" t="str">
        <f>IF(AND('[1]Multi-Field'!$E$6=BF205,'[1]Multi-Field'!$F$6="Drained"),BI205,IF(AND('[1]Multi-Field'!$E$6=BF205,'[1]Multi-Field'!$F$6="undrained"),BH205,""))</f>
        <v/>
      </c>
      <c r="BO205" s="409" t="str">
        <f>IF(AND('[1]Multi-Field'!$E$7=BF205,'[1]Multi-Field'!$F$7="Drained"),BI205,IF(AND('[1]Multi-Field'!$E$7=BF205,'[1]Multi-Field'!$F$7="undrained"),BH205,""))</f>
        <v/>
      </c>
      <c r="BP205" s="409" t="str">
        <f>IF(AND('[1]Multi-Field'!$E$8=BF205,'[1]Multi-Field'!$F$8="Drained"),BI205,IF(AND('[1]Multi-Field'!$E$8=BF205,'[1]Multi-Field'!$F$8="undrained"),BH205,""))</f>
        <v/>
      </c>
      <c r="BQ205" s="409" t="str">
        <f>IF(AND('[1]Multi-Field'!$E$9=BF205,'[1]Multi-Field'!$F$9="Drained"),BI205,IF(AND('[1]Multi-Field'!$E$9=BF205,'[1]Multi-Field'!$F$9="undrained"),BH205,""))</f>
        <v/>
      </c>
      <c r="BR205" s="409" t="str">
        <f>IF(AND('[1]Multi-Field'!$E$10=BF205,'[1]Multi-Field'!$F$10="Drained"),BI205,IF(AND('[1]Multi-Field'!$E$10=BF205,'[1]Multi-Field'!$F$10="undrained"),BH205,""))</f>
        <v/>
      </c>
      <c r="BS205" s="409" t="str">
        <f>IF(AND('[1]Multi-Field'!$E$11=BF205,'[1]Multi-Field'!$F$11="Drained"),BI205,IF(AND('[1]Multi-Field'!$E$11=BF205,'[1]Multi-Field'!$F$11="undrained"),BH205,""))</f>
        <v/>
      </c>
      <c r="BT205" s="409" t="str">
        <f>IF(AND('[1]Multi-Field'!$E$12=BF205,'[1]Multi-Field'!$F$12="Drained"),BI205,IF(AND('[1]Multi-Field'!$E$12=BF205,'[1]Multi-Field'!$F$12="undrained"),BH205,""))</f>
        <v/>
      </c>
      <c r="BU205" s="409" t="str">
        <f>IF(AND('[1]Multi-Field'!$E$13=BF205,'[1]Multi-Field'!$F$13="Drained"),BI205,IF(AND('[1]Multi-Field'!$E$3=BF205,'[1]Multi-Field'!$F$13="undrained"),BH205,""))</f>
        <v/>
      </c>
      <c r="BV205" s="409" t="str">
        <f>IF(AND('[1]Multi-Field'!$E$14=BF205,'[1]Multi-Field'!$F$14="Drained"),BI205,IF(AND('[1]Multi-Field'!$E$14=BF205,'[1]Multi-Field'!$F$14="undrained"),BH205,""))</f>
        <v/>
      </c>
      <c r="BW205" s="409" t="str">
        <f>IF(AND('[1]Multi-Field'!$E$15=BF205,'[1]Multi-Field'!$F$15="Drained"),BI205,IF(AND('[1]Multi-Field'!$E$15=BF205,'[1]Multi-Field'!$F$15="undrained"),BH205,""))</f>
        <v/>
      </c>
      <c r="BX205" s="409" t="str">
        <f>IF(AND('[1]Multi-Field'!$E$16=[1]Lists!BF205,'[1]Multi-Field'!$F$16="Drained"),BI205,IF(AND('[1]Multi-Field'!$E$16=[1]Lists!BF205,'[1]Multi-Field'!$F$16="undrained"),BH205,""))</f>
        <v/>
      </c>
      <c r="BY205" s="409" t="str">
        <f>IF(AND('[1]Multi-Field'!$E$17=[1]Lists!BF205,'[1]Multi-Field'!$F$17="Drained"),BI205,IF(AND('[1]Multi-Field'!$E$17=[1]Lists!BF205,'[1]Multi-Field'!$F$17="undrained"),BH205,""))</f>
        <v/>
      </c>
      <c r="BZ205" s="409" t="str">
        <f>IF(AND('[1]Multi-Field'!$E$18=[1]Lists!BF205,'[1]Multi-Field'!$F$18="Drained"),BI205,IF(AND('[1]Multi-Field'!$E$18=[1]Lists!BF205,'[1]Multi-Field'!$F$18="undrained"),BH205,""))</f>
        <v/>
      </c>
      <c r="CA205" s="409" t="str">
        <f>IF(AND('[1]Multi-Field'!$E$19=[1]Lists!BF205,'[1]Multi-Field'!$F$19="Drained"),BI205,IF(AND('[1]Multi-Field'!$E$19=[1]Lists!BF205,'[1]Multi-Field'!$F$19="undrained"),BH205,""))</f>
        <v/>
      </c>
      <c r="CB205" s="409" t="str">
        <f>IF(AND('[1]Multi-Field'!$E$20=[1]Lists!BF205,'[1]Multi-Field'!$F$20="Drained"),BI205,IF(AND('[1]Multi-Field'!$E$20=[1]Lists!BF205,'[1]Multi-Field'!$F$20="undrained"),BH205,""))</f>
        <v/>
      </c>
      <c r="CC205" s="409" t="str">
        <f>IF(AND('[1]Multi-Field'!$E$21=[1]Lists!BF205,'[1]Multi-Field'!$F$21="Drained"),BI205,IF(AND('[1]Multi-Field'!$E$21=[1]Lists!BF205,'[1]Multi-Field'!$F$21="undrained"),BH205,""))</f>
        <v/>
      </c>
      <c r="CD205" s="409" t="str">
        <f>IF(AND('[1]Multi-Field'!$E$22=[1]Lists!BF205,'[1]Multi-Field'!$F$22="Drained"),BI205,IF(AND('[1]Multi-Field'!$E$22=[1]Lists!BF205,'[1]Multi-Field'!$F$22="undrained"),BH205,""))</f>
        <v/>
      </c>
      <c r="CE205" s="409" t="str">
        <f>IF(AND('[1]Multi-Field'!$E$23=[1]Lists!BF205,'[1]Multi-Field'!$F$23="Drained"),BI205,IF(AND('[1]Multi-Field'!$E$23=[1]Lists!BF205,'[1]Multi-Field'!$F$23="undrained"),BH205,""))</f>
        <v/>
      </c>
      <c r="CF205" s="409" t="str">
        <f>IF(AND('[1]Multi-Field'!$E$24=[1]Lists!BF205,'[1]Multi-Field'!$F$24="Drained"),BI205,IF(AND('[1]Multi-Field'!$E$24=[1]Lists!BF205,'[1]Multi-Field'!$F$24="undrained"),BH205,""))</f>
        <v/>
      </c>
      <c r="CG205" s="409" t="str">
        <f>IF(AND('[1]Multi-Field'!$E$25=[1]Lists!BF205,'[1]Multi-Field'!$F$25="Drained"),BI205,IF(AND('[1]Multi-Field'!$E$25=[1]Lists!BF205,'[1]Multi-Field'!$F$25="undrained"),BH205,""))</f>
        <v/>
      </c>
      <c r="CH205" s="409" t="str">
        <f>IF(AND('[1]Multi-Field'!$E$26=[1]Lists!BF205,'[1]Multi-Field'!$F$26="Drained"),BI205,IF(AND('[1]Multi-Field'!$E$26=[1]Lists!BF205,'[1]Multi-Field'!$F$26="undrained"),BH205,""))</f>
        <v/>
      </c>
      <c r="CI205" s="409" t="str">
        <f>IF(AND('[1]Multi-Field'!$E$27=[1]Lists!BF205,'[1]Multi-Field'!$F$27="Drained"),BI205,IF(AND('[1]Multi-Field'!$E$27=[1]Lists!BF205,'[1]Multi-Field'!$F$27="undrained"),BH205,""))</f>
        <v/>
      </c>
      <c r="CJ205" s="409" t="str">
        <f>IF(AND('[1]Multi-Field'!$E$28=[1]Lists!BF205,'[1]Multi-Field'!$F$28="Drained"),BI205,IF(AND('[1]Multi-Field'!$E$28=[1]Lists!BF205,'[1]Multi-Field'!$F$28="undrained"),BH205,""))</f>
        <v/>
      </c>
      <c r="CK205" s="409" t="str">
        <f>IF(AND('[1]Multi-Field'!$E$29=[1]Lists!BF205,'[1]Multi-Field'!$F$29="Drained"),BI205,IF(AND('[1]Multi-Field'!$E$29=[1]Lists!BF205,'[1]Multi-Field'!$F$29="undrained"),BH205,""))</f>
        <v/>
      </c>
      <c r="CL205" s="409" t="str">
        <f>IF(AND('[1]Multi-Field'!$E$30=[1]Lists!BF205,'[1]Multi-Field'!$F$30="Drained"),BI205,IF(AND('[1]Multi-Field'!$E$30=[1]Lists!BF205,'[1]Multi-Field'!$F$30="undrained"),BH205,""))</f>
        <v/>
      </c>
      <c r="CM205" s="409" t="str">
        <f>IF(AND('[1]Multi-Field'!$E$31=[1]Lists!BF205,'[1]Multi-Field'!$F$31="Drained"),BI205,IF(AND('[1]Multi-Field'!$E$31=[1]Lists!BF205,'[1]Multi-Field'!$F$31="undrained"),BH205,""))</f>
        <v/>
      </c>
      <c r="CN205" s="409" t="str">
        <f>IF(AND('[1]Multi-Field'!$E$32=[1]Lists!BF205,'[1]Multi-Field'!$F$32="Drained"),BI205,IF(AND('[1]Multi-Field'!$E$32=[1]Lists!BF205,'[1]Multi-Field'!$F$32="undrained"),BH205,""))</f>
        <v/>
      </c>
      <c r="CO205" s="409" t="str">
        <f>IF(AND('[1]Multi-Field'!$E$33=[1]Lists!BF205,'[1]Multi-Field'!$F$33="Drained"),BI205,IF(AND('[1]Multi-Field'!$E$33=[1]Lists!BF205,'[1]Multi-Field'!$F$33="undrained"),BH205,""))</f>
        <v/>
      </c>
      <c r="CP205" s="409" t="str">
        <f>IF(AND('[1]Multi-Field'!$E$34=[1]Lists!BF205,'[1]Multi-Field'!$F$34="Drained"),BI205,IF(AND('[1]Multi-Field'!$E$34=[1]Lists!BF205,'[1]Multi-Field'!$F$34="undrained"),BH205,""))</f>
        <v/>
      </c>
      <c r="CQ205" s="409" t="str">
        <f>IF(AND('[1]Multi-Field'!$E$35=[1]Lists!BF205,'[1]Multi-Field'!$F$35="Drained"),BI205,IF(AND('[1]Multi-Field'!$E$35=[1]Lists!BF205,'[1]Multi-Field'!$F$35="undrained"),BH205,""))</f>
        <v/>
      </c>
      <c r="CR205" s="409" t="str">
        <f>IF(AND('[1]Multi-Field'!$E$36=[1]Lists!BF205,'[1]Multi-Field'!$F$36="Drained"),BI205,IF(AND('[1]Multi-Field'!$E$36=[1]Lists!BF205,'[1]Multi-Field'!$F$36="undrained"),BH205,""))</f>
        <v/>
      </c>
      <c r="CS205" s="409" t="str">
        <f>IF(AND('[1]Multi-Field'!$E$37=[1]Lists!BF205,'[1]Multi-Field'!$F$37="Drained"),BI205,IF(AND('[1]Multi-Field'!$E$37=[1]Lists!BF205,'[1]Multi-Field'!$F$37="undrained"),BH205,""))</f>
        <v/>
      </c>
      <c r="CT205" s="409" t="str">
        <f>IF(AND('[1]Multi-Field'!$E$38=[1]Lists!BF205,'[1]Multi-Field'!$F$38="Drained"),BI205,IF(AND('[1]Multi-Field'!$E$38=[1]Lists!BF205,'[1]Multi-Field'!$F$38="undrained"),BH205,""))</f>
        <v/>
      </c>
      <c r="CU205" s="409" t="str">
        <f>IF(AND('[1]Multi-Field'!$E$39=[1]Lists!BF205,'[1]Multi-Field'!$F$39="Drained"),BI205,IF(AND('[1]Multi-Field'!$E$39=[1]Lists!BF205,'[1]Multi-Field'!$F$39="undrained"),BH205,""))</f>
        <v/>
      </c>
      <c r="CV205" s="409" t="str">
        <f>IF(AND('[1]Multi-Field'!$E$40=[1]Lists!BF205,'[1]Multi-Field'!$F$40="Drained"),BI205,IF(AND('[1]Multi-Field'!$E$40=[1]Lists!BF205,'[1]Multi-Field'!$F$40="undrained"),BH205,""))</f>
        <v/>
      </c>
      <c r="CW205" s="409" t="str">
        <f>IF(AND('[1]Multi-Field'!$E$41=[1]Lists!BF205,'[1]Multi-Field'!$F$40="Drained"),BI205,IF(AND('[1]Multi-Field'!$E$40=[1]Lists!BF205,'[1]Multi-Field'!$F$40="undrained"),BH205,""))</f>
        <v/>
      </c>
      <c r="CX205" s="409" t="str">
        <f>IF(AND('[1]Multi-Field'!$E$42=[1]Lists!BF205,'[1]Multi-Field'!$F$42="Drained"),BI205,IF(AND('[1]Multi-Field'!$E$42=[1]Lists!BF205,'[1]Multi-Field'!$F$42="undrained"),BH205,""))</f>
        <v/>
      </c>
      <c r="CY205" s="409" t="str">
        <f>IF(AND('[1]Multi-Field'!$E$43=[1]Lists!BF205,'[1]Multi-Field'!$F$43="Drained"),BI205,IF(AND('[1]Multi-Field'!$E$43=[1]Lists!BF205,'[1]Multi-Field'!$F$43="undrained"),BH205,""))</f>
        <v/>
      </c>
      <c r="CZ205" s="409" t="str">
        <f>IF(AND('[1]Multi-Field'!$E$44=[1]Lists!BF205,'[1]Multi-Field'!$F$44="Drained"),BI205,IF(AND('[1]Multi-Field'!$E$44=[1]Lists!BF205,'[1]Multi-Field'!$F$44="undrained"),BH205,""))</f>
        <v/>
      </c>
      <c r="DA205" s="409" t="str">
        <f>IF(AND('[1]Multi-Field'!$E$45=[1]Lists!BF205,'[1]Multi-Field'!$F$45="Drained"),BI205,IF(AND('[1]Multi-Field'!$E$45=[1]Lists!BF205,'[1]Multi-Field'!$F$45="undrained"),BH205,""))</f>
        <v/>
      </c>
      <c r="DB205" s="409" t="str">
        <f>IF(AND('[1]Multi-Field'!$E$46=[1]Lists!BF205,'[1]Multi-Field'!$F$46="Drained"),BI205,IF(AND('[1]Multi-Field'!$E$46=[1]Lists!BF205,'[1]Multi-Field'!$F$46="undrained"),BH205,""))</f>
        <v/>
      </c>
      <c r="DC205" s="409" t="str">
        <f>IF(AND('[1]Multi-Field'!$E$47=[1]Lists!BF205,'[1]Multi-Field'!$F$47="Drained"),BI205,IF(AND('[1]Multi-Field'!$E$47=[1]Lists!BF205,'[1]Multi-Field'!$F$47="undrained"),BH205,""))</f>
        <v/>
      </c>
      <c r="DD205" s="409" t="str">
        <f>IF(AND('[1]Multi-Field'!$E$48=[1]Lists!BF205,'[1]Multi-Field'!$F$48="Drained"),BI205,IF(AND('[1]Multi-Field'!$E$48=[1]Lists!BF205,'[1]Multi-Field'!$F$48="undrained"),BH205,""))</f>
        <v/>
      </c>
      <c r="DE205" s="409" t="str">
        <f>IF(AND('[1]Multi-Field'!$E$49=[1]Lists!BF205,'[1]Multi-Field'!$F$49="Drained"),BI205,IF(AND('[1]Multi-Field'!$E$49=[1]Lists!BF205,'[1]Multi-Field'!$F$9="undrained"),BH205,""))</f>
        <v/>
      </c>
      <c r="DF205" s="409" t="str">
        <f>IF(AND('[1]Multi-Field'!$E$50=[1]Lists!BF205,'[1]Multi-Field'!$F$50="Drained"),BI205,IF(AND('[1]Multi-Field'!$E$50=[1]Lists!BF205,'[1]Multi-Field'!$F$50="undrained"),BH205,""))</f>
        <v/>
      </c>
      <c r="DG205" s="409" t="str">
        <f>IF(AND('[1]Multi-Field'!$E$51=[1]Lists!BF205,'[1]Multi-Field'!$F$51="Drained"),BI205,IF(AND('[1]Multi-Field'!$E$51=[1]Lists!BF205,'[1]Multi-Field'!$F$51="undrained"),BH205,""))</f>
        <v/>
      </c>
      <c r="DH205" s="409" t="str">
        <f>IF(AND('[1]Multi-Field'!$E$52=[1]Lists!BF205,'[1]Multi-Field'!$F$52="Drained"),BI205,IF(AND('[1]Multi-Field'!$E$52=[1]Lists!BF205,'[1]Multi-Field'!$F$52="undrained"),BH205,""))</f>
        <v/>
      </c>
      <c r="DI205" s="409" t="str">
        <f>IF(AND('[1]Multi-Field'!$E$53=[1]Lists!BF205,'[1]Multi-Field'!$F$53="Drained"),BI205,IF(AND('[1]Multi-Field'!$E$53=[1]Lists!BF205,'[1]Multi-Field'!$F$53="undrained"),BH205,""))</f>
        <v/>
      </c>
      <c r="DJ205" s="409" t="str">
        <f>IF(AND('[1]Multi-Field'!$E$54=[1]Lists!BF205,'[1]Multi-Field'!$F$54="Drained"),BI205,IF(AND('[1]Multi-Field'!$E$54=[1]Lists!BF205,'[1]Multi-Field'!$F$54="undrained"),BH205,""))</f>
        <v/>
      </c>
      <c r="DK205" s="409" t="str">
        <f>IF(AND('[1]Multi-Field'!$E$55=[1]Lists!BF205,'[1]Multi-Field'!$F$55="Drained"),BI205,IF(AND('[1]Multi-Field'!$E$55=[1]Lists!BF205,'[1]Multi-Field'!$F$55="undrained"),BH205,""))</f>
        <v/>
      </c>
      <c r="DL205" s="409" t="str">
        <f>IF(AND('[1]Multi-Field'!$E$56=[1]Lists!BF205,'[1]Multi-Field'!$F$56="Drained"),BI205,IF(AND('[1]Multi-Field'!$E$56=[1]Lists!BF205,'[1]Multi-Field'!$F$56="undrained"),BH205,""))</f>
        <v/>
      </c>
      <c r="DM205" s="409" t="str">
        <f>IF(AND('[1]Multi-Field'!$E$57=[1]Lists!BF205,'[1]Multi-Field'!$F$57="Drained"),BI205,IF(AND('[1]Multi-Field'!$E$57=[1]Lists!BF205,'[1]Multi-Field'!$F$57="undrained"),BH205,""))</f>
        <v/>
      </c>
      <c r="DN205" s="409" t="str">
        <f>IF(AND('[1]Multi-Field'!$E$58=[1]Lists!BF205,'[1]Multi-Field'!$F$58="Drained"),BI205,IF(AND('[1]Multi-Field'!$E$58=[1]Lists!BF205,'[1]Multi-Field'!$F$58="undrained"),BH205,""))</f>
        <v/>
      </c>
      <c r="DO205" s="409" t="str">
        <f>IF(AND('[1]Multi-Field'!$E$59=[1]Lists!BF205,'[1]Multi-Field'!$F$59="Drained"),BI205,IF(AND('[1]Multi-Field'!$E$59=[1]Lists!BF205,'[1]Multi-Field'!$F$59="undrained"),BH205,""))</f>
        <v/>
      </c>
      <c r="DP205" s="409" t="str">
        <f>IF(AND('[1]Multi-Field'!$E$60=[1]Lists!BF205,'[1]Multi-Field'!$F$60="Drained"),BI205,IF(AND('[1]Multi-Field'!$E$60=[1]Lists!BF205,'[1]Multi-Field'!$F$60="undrained"),BH205,""))</f>
        <v/>
      </c>
      <c r="DQ205" s="409" t="str">
        <f>IF(AND('[1]Multi-Field'!$E$61=[1]Lists!BF205,'[1]Multi-Field'!$F$61="Drained"),BI205,IF(AND('[1]Multi-Field'!$E$61=[1]Lists!BF205,'[1]Multi-Field'!$F$61="undrained"),BH205,""))</f>
        <v/>
      </c>
      <c r="DR205" s="409" t="str">
        <f>IF(AND('[1]Multi-Field'!$E$62=[1]Lists!BF205,'[1]Multi-Field'!$F$62="Drained"),BI205,IF(AND('[1]Multi-Field'!$E$62=[1]Lists!BF205,'[1]Multi-Field'!$F$62="undrained"),BH205,""))</f>
        <v/>
      </c>
      <c r="DS205" s="409" t="str">
        <f>IF(AND('[1]Multi-Field'!$E$63=[1]Lists!BF205,'[1]Multi-Field'!$F$63="Drained"),BI205,IF(AND('[1]Multi-Field'!$E$63=[1]Lists!BF205,'[1]Multi-Field'!$F$63="undrained"),BH205,""))</f>
        <v/>
      </c>
      <c r="DT205" s="409" t="str">
        <f>IF(AND('[1]Multi-Field'!$E$64=[1]Lists!BF205,'[1]Multi-Field'!$F$64="Drained"),BI205,IF(AND('[1]Multi-Field'!$E$64=[1]Lists!BF205,'[1]Multi-Field'!$F$64="undrained"),BH205,""))</f>
        <v/>
      </c>
      <c r="DU205" s="409" t="str">
        <f>IF(AND('[1]Multi-Field'!$E$65=[1]Lists!BF205,'[1]Multi-Field'!$F$65="Drained"),BI205,IF(AND('[1]Multi-Field'!$E$65=[1]Lists!BF205,'[1]Multi-Field'!$F$65="undrained"),BH205,""))</f>
        <v/>
      </c>
      <c r="DV205" s="409" t="str">
        <f>IF(AND('[1]Multi-Field'!$E$66=[1]Lists!BF205,'[1]Multi-Field'!$F$66="Drained"),BI205,IF(AND('[1]Multi-Field'!$E$66=[1]Lists!BF205,'[1]Multi-Field'!$F$66="undrained"),BH205,""))</f>
        <v/>
      </c>
      <c r="DW205" s="409" t="str">
        <f>IF(AND('[1]Multi-Field'!$E$67=[1]Lists!BF205,'[1]Multi-Field'!$F$67="Drained"),BI205,IF(AND('[1]Multi-Field'!$E$67=[1]Lists!BF205,'[1]Multi-Field'!$F$67="undrained"),BH205,""))</f>
        <v/>
      </c>
      <c r="DX205" s="409" t="str">
        <f>IF(AND('[1]Multi-Field'!$E$68=[1]Lists!BF205,'[1]Multi-Field'!$F$68="Drained"),BI205,IF(AND('[1]Multi-Field'!$E$68=[1]Lists!BF205,'[1]Multi-Field'!$F$68="undrained"),BH205,""))</f>
        <v/>
      </c>
      <c r="DY205" s="409" t="str">
        <f>IF(AND('[1]Multi-Field'!$E$69=[1]Lists!BF205,'[1]Multi-Field'!$F$69="Drained"),BI205,IF(AND('[1]Multi-Field'!$E$69=[1]Lists!BF205,'[1]Multi-Field'!$F$69="undrained"),BH205,""))</f>
        <v/>
      </c>
      <c r="DZ205" s="409" t="str">
        <f>IF(AND('[1]Multi-Field'!$E$70=[1]Lists!BF205,'[1]Multi-Field'!$F$70="Drained"),BI205,IF(AND('[1]Multi-Field'!$E$70=[1]Lists!BF205,'[1]Multi-Field'!$F$70="undrained"),BH205,""))</f>
        <v/>
      </c>
      <c r="EA205" s="409" t="str">
        <f>IF(AND('[1]Multi-Field'!$E$71=[1]Lists!BF205,'[1]Multi-Field'!$F$71="Drained"),BI205,IF(AND('[1]Multi-Field'!$E$71=[1]Lists!BF205,'[1]Multi-Field'!$F$71="undrained"),BH205,""))</f>
        <v/>
      </c>
      <c r="EB205" s="409" t="str">
        <f>IF(AND('[1]Multi-Field'!$E$72=[1]Lists!BF205,'[1]Multi-Field'!$F$72="Drained"),BI205,IF(AND('[1]Multi-Field'!$E$72=[1]Lists!BF205,'[1]Multi-Field'!$F$72="undrained"),BH205,""))</f>
        <v/>
      </c>
      <c r="EC205" s="409" t="str">
        <f>IF(AND('[1]Multi-Field'!$E$73=[1]Lists!BF205,'[1]Multi-Field'!$F$73="Drained"),BI205,IF(AND('[1]Multi-Field'!$E$73=[1]Lists!BF205,'[1]Multi-Field'!$F$73="undrained"),BH205,""))</f>
        <v/>
      </c>
      <c r="ED205" s="409" t="str">
        <f>IF(AND('[1]Multi-Field'!$E$74=[1]Lists!BF205,'[1]Multi-Field'!$F$74="Drained"),BI205,IF(AND('[1]Multi-Field'!$E$74=[1]Lists!BF205,'[1]Multi-Field'!$F$74="undrained"),BH205,""))</f>
        <v/>
      </c>
      <c r="EE205" s="409" t="str">
        <f>IF(AND('[1]Multi-Field'!$E$75=[1]Lists!BF205,'[1]Multi-Field'!$F$75="Drained"),BI205,IF(AND('[1]Multi-Field'!$E$75=[1]Lists!BF205,'[1]Multi-Field'!$F$75="undrained"),BH205,""))</f>
        <v/>
      </c>
      <c r="EF205" s="409" t="str">
        <f>IF(AND('[1]Multi-Field'!$E$76=[1]Lists!BF205,'[1]Multi-Field'!$F$76="Drained"),BI205,IF(AND('[1]Multi-Field'!$E$76=[1]Lists!BF205,'[1]Multi-Field'!$F$6="undrained"),BH205,""))</f>
        <v/>
      </c>
      <c r="EG205" s="409" t="str">
        <f>IF(AND('[1]Multi-Field'!$E$77=[1]Lists!BF205,'[1]Multi-Field'!$F$77="Drained"),BI205,IF(AND('[1]Multi-Field'!$E$77=[1]Lists!BF205,'[1]Multi-Field'!$F$77="undrained"),BH205,""))</f>
        <v/>
      </c>
      <c r="EH205" s="409" t="str">
        <f>IF(AND('[1]Multi-Field'!$E$78=[1]Lists!BF205,'[1]Multi-Field'!$F$78="Drained"),BI205,IF(AND('[1]Multi-Field'!$E$78=[1]Lists!BF205,'[1]Multi-Field'!$F$78="undrained"),BH205,""))</f>
        <v/>
      </c>
      <c r="EI205" s="409" t="str">
        <f>IF(AND('[1]Multi-Field'!$E$79=[1]Lists!BF205,'[1]Multi-Field'!$F$79="Drained"),BI205,IF(AND('[1]Multi-Field'!$E$79=[1]Lists!BF205,'[1]Multi-Field'!$F$79="undrained"),BH205,""))</f>
        <v/>
      </c>
      <c r="EJ205" s="409" t="str">
        <f>IF(AND('[1]Multi-Field'!$E$80=[1]Lists!BF205,'[1]Multi-Field'!$F$80="Drained"),BI205,IF(AND('[1]Multi-Field'!$E$80=[1]Lists!BF205,'[1]Multi-Field'!$F$80="undrained"),BH205,""))</f>
        <v/>
      </c>
      <c r="EK205" s="409" t="str">
        <f>IF(AND('[1]Multi-Field'!$E$81=[1]Lists!BF205,'[1]Multi-Field'!$F$81="Drained"),BI205,IF(AND('[1]Multi-Field'!$E$81=[1]Lists!BF205,'[1]Multi-Field'!$F$81="undrained"),BH205,""))</f>
        <v/>
      </c>
      <c r="EL205" s="409" t="str">
        <f>IF(AND('[1]Multi-Field'!$E$82=[1]Lists!BF205,'[1]Multi-Field'!$F$82="Drained"),BI205,IF(AND('[1]Multi-Field'!$E$82=[1]Lists!BF205,'[1]Multi-Field'!$F$82="undrained"),BH205,""))</f>
        <v/>
      </c>
      <c r="EM205" s="409" t="str">
        <f>IF(AND('[1]Multi-Field'!$E$83=[1]Lists!BF205,'[1]Multi-Field'!$F$83="Drained"),BI205,IF(AND('[1]Multi-Field'!$E$83=[1]Lists!BF205,'[1]Multi-Field'!$F$83="undrained"),BH205,""))</f>
        <v/>
      </c>
      <c r="EN205" s="409" t="str">
        <f>IF(AND('[1]Multi-Field'!$E$84=[1]Lists!BF205,'[1]Multi-Field'!$F$84="Drained"),BI205,IF(AND('[1]Multi-Field'!$E$84=[1]Lists!BF205,'[1]Multi-Field'!$F$84="undrained"),BH205,""))</f>
        <v/>
      </c>
      <c r="EO205" s="409" t="str">
        <f>IF(AND('[1]Multi-Field'!$E$85=[1]Lists!BF205,'[1]Multi-Field'!$F$85="Drained"),BI205,IF(AND('[1]Multi-Field'!$E$85=[1]Lists!BF205,'[1]Multi-Field'!$F$85="undrained"),BH205,""))</f>
        <v/>
      </c>
      <c r="EP205" s="409" t="str">
        <f>IF(AND('[1]Multi-Field'!$E$86=[1]Lists!BF205,'[1]Multi-Field'!$F$86="Drained"),BI205,IF(AND('[1]Multi-Field'!$E$86=[1]Lists!BF205,'[1]Multi-Field'!$F$86="undrained"),BH205,""))</f>
        <v/>
      </c>
      <c r="EQ205" s="409" t="str">
        <f>IF(AND('[1]Multi-Field'!$E$87=[1]Lists!BF205,'[1]Multi-Field'!$F$87="Drained"),BI205,IF(AND('[1]Multi-Field'!$E$87=[1]Lists!BF205,'[1]Multi-Field'!$F$87="undrained"),BH205,""))</f>
        <v/>
      </c>
      <c r="ER205" s="409" t="str">
        <f>IF(AND('[1]Multi-Field'!$E$88=[1]Lists!BF205,'[1]Multi-Field'!$F$88="Drained"),BI205,IF(AND('[1]Multi-Field'!$E$88=[1]Lists!BF205,'[1]Multi-Field'!$F$88="undrained"),BH205,""))</f>
        <v/>
      </c>
      <c r="ES205" s="409" t="str">
        <f>IF(AND('[1]Multi-Field'!$E$89=[1]Lists!BF205,'[1]Multi-Field'!$F$89="Drained"),BI205,IF(AND('[1]Multi-Field'!$E$89=[1]Lists!BF205,'[1]Multi-Field'!$F$89="undrained"),BH205,""))</f>
        <v/>
      </c>
      <c r="ET205" s="409" t="str">
        <f>IF(AND('[1]Multi-Field'!$E$90=[1]Lists!BF205,'[1]Multi-Field'!$F$90="Drained"),BI205,IF(AND('[1]Multi-Field'!$E$90=[1]Lists!BF205,'[1]Multi-Field'!$F$90="undrained"),BH205,""))</f>
        <v/>
      </c>
      <c r="EU205" s="409" t="str">
        <f>IF(AND('[1]Multi-Field'!$E$91=[1]Lists!BF205,'[1]Multi-Field'!$F$91="Drained"),BI205,IF(AND('[1]Multi-Field'!$E$91=[1]Lists!BF205,'[1]Multi-Field'!$F$91="undrained"),BH205,""))</f>
        <v/>
      </c>
      <c r="EV205" s="409" t="str">
        <f>IF(AND('[1]Multi-Field'!$E$92=[1]Lists!BF205,'[1]Multi-Field'!$F$92="Drained"),BI205,IF(AND('[1]Multi-Field'!$E$92=[1]Lists!BF205,'[1]Multi-Field'!$F$92="undrained"),BH205,""))</f>
        <v/>
      </c>
      <c r="EW205" s="409" t="str">
        <f>IF(AND('[1]Multi-Field'!$E$93=[1]Lists!BF205,'[1]Multi-Field'!$F$93="Drained"),BI205,IF(AND('[1]Multi-Field'!$E$93=[1]Lists!BF205,'[1]Multi-Field'!$F$93="undrained"),BH205,""))</f>
        <v/>
      </c>
      <c r="EX205" s="409" t="str">
        <f>IF(AND('[1]Multi-Field'!$E$94=[1]Lists!BF205,'[1]Multi-Field'!$F$94="Drained"),BI205,IF(AND('[1]Multi-Field'!$E$94=[1]Lists!BF205,'[1]Multi-Field'!$F$94="undrained"),BH205,""))</f>
        <v/>
      </c>
      <c r="EY205" s="409" t="str">
        <f>IF(AND('[1]Multi-Field'!$E$95=[1]Lists!BF205,'[1]Multi-Field'!$F$95="Drained"),BI205,IF(AND('[1]Multi-Field'!$E$95=[1]Lists!BF205,'[1]Multi-Field'!$F$95="undrained"),BH205,""))</f>
        <v/>
      </c>
      <c r="EZ205" s="409" t="str">
        <f>IF(AND('[1]Multi-Field'!$E$96=[1]Lists!BF205,'[1]Multi-Field'!$F$96="Drained"),BI205,IF(AND('[1]Multi-Field'!$E$96=[1]Lists!BF205,'[1]Multi-Field'!$F$96="undrained"),BH205,""))</f>
        <v/>
      </c>
      <c r="FA205" s="409" t="str">
        <f>IF(AND('[1]Multi-Field'!$E$97=[1]Lists!BF205,'[1]Multi-Field'!$F$97="Drained"),BI205,IF(AND('[1]Multi-Field'!$E$97=[1]Lists!BF205,'[1]Multi-Field'!$F$97="undrained"),BH205,""))</f>
        <v/>
      </c>
      <c r="FB205" s="409" t="str">
        <f>IF(AND('[1]Multi-Field'!$E$98=[1]Lists!BF205,'[1]Multi-Field'!$F$98="Drained"),BI205,IF(AND('[1]Multi-Field'!$E$98=[1]Lists!BF205,'[1]Multi-Field'!$F$98="undrained"),BH205,""))</f>
        <v/>
      </c>
      <c r="FC205" s="409" t="str">
        <f>IF(AND('[1]Multi-Field'!$E$99=[1]Lists!BF205,'[1]Multi-Field'!$F$99="Drained"),BI205,IF(AND('[1]Multi-Field'!$E$99=[1]Lists!BF205,'[1]Multi-Field'!$F$99="undrained"),BH205,""))</f>
        <v/>
      </c>
      <c r="FD205" s="409" t="str">
        <f>IF(AND('[1]Multi-Field'!$E$100=[1]Lists!BF205,'[1]Multi-Field'!$F$100="Drained"),BI205,IF(AND('[1]Multi-Field'!$E$100=[1]Lists!BF205,'[1]Multi-Field'!$F$100="undrained"),BH205,""))</f>
        <v/>
      </c>
      <c r="FE205" s="409" t="str">
        <f>IF(AND('[1]Multi-Field'!$E$101=[1]Lists!BF205,'[1]Multi-Field'!$F$101="Drained"),BI205,IF(AND('[1]Multi-Field'!$E$101=[1]Lists!BF205,'[1]Multi-Field'!$F$101="undrained"),BH205,""))</f>
        <v/>
      </c>
      <c r="FF205" s="409" t="str">
        <f>IF(AND('[1]Multi-Field'!$E$102=[1]Lists!BF205,'[1]Multi-Field'!$F$102="Drained"),BI205,IF(AND('[1]Multi-Field'!$E$102=[1]Lists!BF205,'[1]Multi-Field'!$F$102="undrained"),BH205,""))</f>
        <v/>
      </c>
      <c r="FG205" s="409" t="str">
        <f>IF(AND('[1]Multi-Field'!$E$103=[1]Lists!BF205,'[1]Multi-Field'!$F$103="Drained"),BI205,IF(AND('[1]Multi-Field'!$E$103=[1]Lists!BF205,'[1]Multi-Field'!$F$103="undrained"),BH205,""))</f>
        <v/>
      </c>
      <c r="FH205" s="409" t="str">
        <f>IF(AND('[1]Multi-Field'!$E$104=[1]Lists!BF205,'[1]Multi-Field'!$F$104="Drained"),BI205,IF(AND('[1]Multi-Field'!$E$104=[1]Lists!BF205,'[1]Multi-Field'!$F$104="undrained"),BH205,""))</f>
        <v/>
      </c>
      <c r="FI205" s="409" t="str">
        <f>IF(AND('[1]Multi-Field'!$E$105=[1]Lists!BF205,'[1]Multi-Field'!$F$105="Drained"),BI205,IF(AND('[1]Multi-Field'!$E$105=[1]Lists!BF205,'[1]Multi-Field'!$F$105="undrained"),BH205,""))</f>
        <v/>
      </c>
      <c r="FJ205" s="409" t="str">
        <f>IF(AND('[1]Multi-Field'!$E$106=[1]Lists!BF205,'[1]Multi-Field'!$F$106="Drained"),BI205,IF(AND('[1]Multi-Field'!$E$106=[1]Lists!BF205,'[1]Multi-Field'!$F$106="undrained"),BH205,""))</f>
        <v/>
      </c>
      <c r="FK205" s="409" t="str">
        <f>IF(AND('[1]Multi-Field'!$E$107=[1]Lists!BF205,'[1]Multi-Field'!$F$107="Drained"),BI205,IF(AND('[1]Multi-Field'!$E$107=[1]Lists!BF205,'[1]Multi-Field'!$F$107="undrained"),BH205,""))</f>
        <v/>
      </c>
      <c r="FL205" s="409" t="str">
        <f>IF(AND('[1]Multi-Field'!$E$108=[1]Lists!BF205,'[1]Multi-Field'!$F$108="Drained"),BI205,IF(AND('[1]Multi-Field'!$E$108=[1]Lists!BF205,'[1]Multi-Field'!$F$108="undrained"),BH205,""))</f>
        <v/>
      </c>
      <c r="FM205" s="409" t="str">
        <f>IF(AND('[1]Multi-Field'!$E$109=[1]Lists!BF205,'[1]Multi-Field'!$F$109="Drained"),BI205,IF(AND('[1]Multi-Field'!$E$109=[1]Lists!BF205,'[1]Multi-Field'!$F$109="undrained"),BH205,""))</f>
        <v/>
      </c>
      <c r="FN205" s="409" t="str">
        <f>IF(AND('[1]Multi-Field'!$E$110=[1]Lists!BF205,'[1]Multi-Field'!$F$110="Drained"),BI205,IF(AND('[1]Multi-Field'!$E$110=[1]Lists!BF205,'[1]Multi-Field'!$F$110="undrained"),BH205,""))</f>
        <v/>
      </c>
      <c r="FO205" s="409" t="str">
        <f>IF(AND('[1]Multi-Field'!$E$111=[1]Lists!BF205,'[1]Multi-Field'!$F$111="Drained"),BI205,IF(AND('[1]Multi-Field'!$E$111=[1]Lists!BF205,'[1]Multi-Field'!$F$111="undrained"),BH205,""))</f>
        <v/>
      </c>
      <c r="FP205" s="409" t="str">
        <f>IF(AND('[1]Multi-Field'!$E$112=[1]Lists!BF205,'[1]Multi-Field'!$F$112="Drained"),BI205,IF(AND('[1]Multi-Field'!$E$112=[1]Lists!BF205,'[1]Multi-Field'!$F$112="undrained"),BH205,""))</f>
        <v/>
      </c>
      <c r="FQ205" s="409" t="str">
        <f>IF(AND('[1]Multi-Field'!$E$113=[1]Lists!BF205,'[1]Multi-Field'!$F$113="Drained"),BI205,IF(AND('[1]Multi-Field'!$E$113=[1]Lists!BF205,'[1]Multi-Field'!$F$113="undrained"),BH205,""))</f>
        <v/>
      </c>
      <c r="FR205" s="409" t="str">
        <f>IF(AND('[1]Multi-Field'!$E$114=[1]Lists!BF205,'[1]Multi-Field'!$F$114="Drained"),BI205,IF(AND('[1]Multi-Field'!$E$114=[1]Lists!BF205,'[1]Multi-Field'!$F$114="undrained"),BH205,""))</f>
        <v/>
      </c>
      <c r="FS205" s="409" t="str">
        <f>IF(AND('[1]Multi-Field'!$E$115=[1]Lists!BF205,'[1]Multi-Field'!$F$115="Drained"),BI205,IF(AND('[1]Multi-Field'!$E$115=[1]Lists!BF205,'[1]Multi-Field'!$F$115="undrained"),BH205,""))</f>
        <v/>
      </c>
      <c r="FT205" s="409" t="str">
        <f>IF(AND('[1]Multi-Field'!$E$116=[1]Lists!BF205,'[1]Multi-Field'!$F$116="Drained"),BI205,IF(AND('[1]Multi-Field'!$E$116=[1]Lists!BF205,'[1]Multi-Field'!$F$116="undrained"),BH205,""))</f>
        <v/>
      </c>
      <c r="FU205" s="409" t="str">
        <f>IF(AND('[1]Multi-Field'!$E$117=[1]Lists!BF205,'[1]Multi-Field'!$F$117="Drained"),BI205,IF(AND('[1]Multi-Field'!$E$117=[1]Lists!BF205,'[1]Multi-Field'!$F$117="undrained"),BH205,""))</f>
        <v/>
      </c>
      <c r="FV205" s="409" t="str">
        <f>IF(AND('[1]Multi-Field'!$E$118=[1]Lists!BF205,'[1]Multi-Field'!$F$118="Drained"),BI205,IF(AND('[1]Multi-Field'!$E$118=[1]Lists!BF205,'[1]Multi-Field'!$F$118="undrained"),BH205,""))</f>
        <v/>
      </c>
      <c r="FW205" s="409" t="str">
        <f>IF(AND('[1]Multi-Field'!$E$119=[1]Lists!BF205,'[1]Multi-Field'!$F$119="Drained"),BI205,IF(AND('[1]Multi-Field'!$E$119=[1]Lists!BF205,'[1]Multi-Field'!$F$119="undrained"),BH205,""))</f>
        <v/>
      </c>
      <c r="FX205" s="409" t="str">
        <f>IF(AND('[1]Multi-Field'!$E$120=[1]Lists!BF205,'[1]Multi-Field'!$F$120="Drained"),BI205,IF(AND('[1]Multi-Field'!$E$120=[1]Lists!BF205,'[1]Multi-Field'!$F$120="undrained"),BH205,""))</f>
        <v/>
      </c>
    </row>
    <row r="206" spans="1:180" ht="13.5" customHeight="1">
      <c r="A206" s="7" t="s">
        <v>293</v>
      </c>
      <c r="B206" s="7"/>
      <c r="C206" s="7"/>
      <c r="D206" s="8">
        <v>55</v>
      </c>
      <c r="E206" s="8">
        <f t="shared" si="39"/>
        <v>57</v>
      </c>
      <c r="F206" s="8">
        <f t="shared" si="40"/>
        <v>58</v>
      </c>
      <c r="G206" s="8">
        <v>60</v>
      </c>
      <c r="H206" s="8">
        <v>60</v>
      </c>
      <c r="I206" s="8">
        <f t="shared" si="43"/>
        <v>62</v>
      </c>
      <c r="J206" s="8">
        <f t="shared" si="44"/>
        <v>63</v>
      </c>
      <c r="K206" s="8">
        <v>65</v>
      </c>
      <c r="L206" s="8">
        <v>75</v>
      </c>
      <c r="M206" s="8">
        <f t="shared" si="41"/>
        <v>83</v>
      </c>
      <c r="N206" s="8">
        <f t="shared" si="42"/>
        <v>92</v>
      </c>
      <c r="O206" s="8">
        <v>100</v>
      </c>
      <c r="P206" s="391">
        <v>181</v>
      </c>
      <c r="Q206" s="394"/>
      <c r="R206" s="395" t="b">
        <f>IF(OR('Multi-Field'!AA183=Lists!$AC$42,'Multi-Field'!AA183=Lists!$AC$43),IF('Multi-Field'!Z183="x",(IF('Multi-Field'!AC183=Lists!$Q$11,Lists!$R$11,IF('Multi-Field'!AC183=Lists!$Q$12,Lists!$R$12,IF('Multi-Field'!AC183=Lists!$Q$13,Lists!$R$13,IF('Multi-Field'!AC183=Lists!$Q$14,Lists!$R$14))))),IF('Multi-Field'!X183="x",(IF('Multi-Field'!AC183=Lists!$Q$11,Lists!$S$11,IF('Multi-Field'!AC183=Lists!$Q$12,Lists!$S$12,IF('Multi-Field'!AC183=Lists!$Q$13,Lists!$S$13,IF('Multi-Field'!AC183=Lists!$Q$14,Lists!$S$14))))),IF('Multi-Field'!V183="x",(IF('Multi-Field'!AC183=Lists!$Q$11,Lists!$T$11,IF('Multi-Field'!AC183=Lists!$Q$12,Lists!$T$12,IF('Multi-Field'!AC183=Lists!$Q$13,Lists!$T$13,IF('Multi-Field'!AC183=Lists!$Q$14,Lists!$T$14))))),0))))</f>
        <v>0</v>
      </c>
      <c r="S206" s="395" t="str">
        <f t="shared" si="38"/>
        <v/>
      </c>
      <c r="T206" s="395"/>
      <c r="U206" s="396"/>
      <c r="AI206" s="384">
        <f>'[1]Multi-Field'!B202</f>
        <v>0</v>
      </c>
      <c r="AJ206" s="387" t="str">
        <f>IF(OR('[1]Multi-Field'!Q46=[1]Lists!$AC$42,'[1]Multi-Field'!Q46=[1]Lists!$AC$43),"x","")</f>
        <v/>
      </c>
      <c r="AK206" s="387" t="str">
        <f>IF(OR('[1]Multi-Field'!Q46=[1]Lists!$AC$6,'[1]Multi-Field'!Q46=$AC$2,'[1]Multi-Field'!Q46=$AC$4),"x","")</f>
        <v/>
      </c>
      <c r="AL206" s="387" t="str">
        <f>IF(OR('[1]Multi-Field'!Q46=[1]Lists!$AC$7,'[1]Multi-Field'!Q46=$AC$3,'[1]Multi-Field'!Q46=$AC$5),"x","")</f>
        <v/>
      </c>
      <c r="AM206" s="387" t="str">
        <f>IF(OR('[1]Multi-Field'!Q46=$AC$23,'[1]Multi-Field'!Q46=$AC$13,'[1]Multi-Field'!Q46=$AC$9,'[1]Multi-Field'!Q46=$AC$19,'[1]Multi-Field'!Q46=$AC$47),"x","")</f>
        <v/>
      </c>
      <c r="AN206" s="387" t="str">
        <f>IF(OR('[1]Multi-Field'!Q46=$AC$24,'[1]Multi-Field'!Q46=$AC$14,'[1]Multi-Field'!Q46=$AC$10,'[1]Multi-Field'!Q46=$AC$22,'[1]Multi-Field'!Q46=$AC$48),"x","")</f>
        <v/>
      </c>
      <c r="AO206" s="387" t="str">
        <f>IF(OR('[1]Multi-Field'!Q46=$AC$21,'[1]Multi-Field'!Q46=$AC$28,'[1]Multi-Field'!Q46=$AC$62,'[1]Multi-Field'!Q46=$AC$102,'[1]Multi-Field'!Q46=$AC$98),"x","")</f>
        <v/>
      </c>
      <c r="AP206" s="387" t="str">
        <f>IF(OR('[1]Multi-Field'!Q46=$AC$25,'[1]Multi-Field'!Q46=$AC$63,'[1]Multi-Field'!Q46=$AC$85,'[1]Multi-Field'!Q46=$AC$87,'[1]Multi-Field'!Q46=$AC$92,'[1]Multi-Field'!Q46=$AC$93),"x","")</f>
        <v/>
      </c>
      <c r="AQ206" s="387" t="str">
        <f>IF(OR('[1]Multi-Field'!Q46=$AC$20,'[1]Multi-Field'!Q46=$AC$27,'[1]Multi-Field'!Q46=$AC$58,'[1]Multi-Field'!Q46=$AC$86,'[1]Multi-Field'!Q46=$AC$103,'[1]Multi-Field'!Q46=$AC$94),"x","")</f>
        <v/>
      </c>
      <c r="AR206" s="387" t="str">
        <f>IF(OR('[1]Multi-Field'!Q46=$AC$35,'[1]Multi-Field'!Q46=$AC$40,'[1]Multi-Field'!Q46=$AC$45,),"x","")</f>
        <v>x</v>
      </c>
      <c r="AS206" s="387" t="str">
        <f>IF(OR('[1]Multi-Field'!Q46=$AC$36,'[1]Multi-Field'!Q46=$AC$41,'[1]Multi-Field'!Q46=$AC$46,),"x","")</f>
        <v/>
      </c>
      <c r="AT206" s="387" t="str">
        <f>IF(OR('[1]Multi-Field'!Q46=$AC$52,'[1]Multi-Field'!Q46=$AC$53,'[1]Multi-Field'!Q46=$AC$54,'[1]Multi-Field'!Q46=$AC$55,'[1]Multi-Field'!Q46=$AC$68,'[1]Multi-Field'!Q46=$AC$69,'[1]Multi-Field'!Q46=$AC$74,'[1]Multi-Field'!Q46=$AC$71,'[1]Multi-Field'!Q46=$AC$70),"x","")</f>
        <v/>
      </c>
      <c r="AU206" s="387" t="str">
        <f>IF('[1]Multi-Field'!Q46=$AC$72,"x","")</f>
        <v/>
      </c>
      <c r="AV206" s="387" t="str">
        <f>IF('[1]Multi-Field'!Q46=$AC$73,"x","")</f>
        <v/>
      </c>
      <c r="AW206" s="387" t="str">
        <f>IF('[1]Multi-Field'!Q46=$AC$83,"x","")</f>
        <v/>
      </c>
      <c r="AX206" s="387" t="str">
        <f>IF('[1]Multi-Field'!Q46=$AC$84,"x","")</f>
        <v/>
      </c>
      <c r="AY206" s="387" t="str">
        <f>IF('[1]Multi-Field'!Q46=$AC$97,"x","")</f>
        <v/>
      </c>
      <c r="AZ206" s="387" t="str">
        <f>IF('[1]Multi-Field'!Q46=$AC$99,"x","")</f>
        <v/>
      </c>
      <c r="BA206" s="387" t="str">
        <f>IF('[1]Multi-Field'!Q46=$AC$104,"x","")</f>
        <v/>
      </c>
      <c r="BB206" s="387" t="str">
        <f>IF('[1]Multi-Field'!Q46=$AC$105,"x","")</f>
        <v/>
      </c>
      <c r="BC206" s="388"/>
      <c r="BF206" s="411" t="s">
        <v>1372</v>
      </c>
      <c r="BG206" s="412">
        <v>5</v>
      </c>
      <c r="BH206" s="412">
        <v>2</v>
      </c>
      <c r="BI206" s="412">
        <v>3.5</v>
      </c>
      <c r="BJ206" s="409" t="e">
        <f>IF(AND('[1]Single Field'!#REF!=[1]Lists!BF206,'[1]Single Field'!#REF!="Drained"),"x",IF(AND('[1]Single Field'!#REF!=[1]Lists!BF206,'[1]Single Field'!#REF!="Undrained"),O,""))</f>
        <v>#REF!</v>
      </c>
      <c r="BK206" s="409" t="str">
        <f>IF(AND('[1]Multi-Field'!$E$3=[1]Lists!BF206,'[1]Multi-Field'!$F$3="Drained"),BI206,IF(AND('[1]Multi-Field'!$E$3=BF206,'[1]Multi-Field'!$F$3="undrained"),BH206,""))</f>
        <v/>
      </c>
      <c r="BL206" s="409" t="str">
        <f>IF(AND('[1]Multi-Field'!$E$4=BF206,'[1]Multi-Field'!$F$4="Drained"),BI206,IF(AND('[1]Multi-Field'!$E$4=BF206,'[1]Multi-Field'!$F$4="undrained"),BH206,""))</f>
        <v/>
      </c>
      <c r="BM206" s="409" t="str">
        <f>IF(AND('[1]Multi-Field'!$E$5=BF206,'[1]Multi-Field'!$F$5="Drained"),BI206,IF(AND('[1]Multi-Field'!$E$5=BF206,'[1]Multi-Field'!$F$5="undrained"),BH206,""))</f>
        <v/>
      </c>
      <c r="BN206" s="409" t="str">
        <f>IF(AND('[1]Multi-Field'!$E$6=BF206,'[1]Multi-Field'!$F$6="Drained"),BI206,IF(AND('[1]Multi-Field'!$E$6=BF206,'[1]Multi-Field'!$F$6="undrained"),BH206,""))</f>
        <v/>
      </c>
      <c r="BO206" s="409" t="str">
        <f>IF(AND('[1]Multi-Field'!$E$7=BF206,'[1]Multi-Field'!$F$7="Drained"),BI206,IF(AND('[1]Multi-Field'!$E$7=BF206,'[1]Multi-Field'!$F$7="undrained"),BH206,""))</f>
        <v/>
      </c>
      <c r="BP206" s="409" t="str">
        <f>IF(AND('[1]Multi-Field'!$E$8=BF206,'[1]Multi-Field'!$F$8="Drained"),BI206,IF(AND('[1]Multi-Field'!$E$8=BF206,'[1]Multi-Field'!$F$8="undrained"),BH206,""))</f>
        <v/>
      </c>
      <c r="BQ206" s="409" t="str">
        <f>IF(AND('[1]Multi-Field'!$E$9=BF206,'[1]Multi-Field'!$F$9="Drained"),BI206,IF(AND('[1]Multi-Field'!$E$9=BF206,'[1]Multi-Field'!$F$9="undrained"),BH206,""))</f>
        <v/>
      </c>
      <c r="BR206" s="409" t="str">
        <f>IF(AND('[1]Multi-Field'!$E$10=BF206,'[1]Multi-Field'!$F$10="Drained"),BI206,IF(AND('[1]Multi-Field'!$E$10=BF206,'[1]Multi-Field'!$F$10="undrained"),BH206,""))</f>
        <v/>
      </c>
      <c r="BS206" s="409" t="str">
        <f>IF(AND('[1]Multi-Field'!$E$11=BF206,'[1]Multi-Field'!$F$11="Drained"),BI206,IF(AND('[1]Multi-Field'!$E$11=BF206,'[1]Multi-Field'!$F$11="undrained"),BH206,""))</f>
        <v/>
      </c>
      <c r="BT206" s="409" t="str">
        <f>IF(AND('[1]Multi-Field'!$E$12=BF206,'[1]Multi-Field'!$F$12="Drained"),BI206,IF(AND('[1]Multi-Field'!$E$12=BF206,'[1]Multi-Field'!$F$12="undrained"),BH206,""))</f>
        <v/>
      </c>
      <c r="BU206" s="409" t="str">
        <f>IF(AND('[1]Multi-Field'!$E$13=BF206,'[1]Multi-Field'!$F$13="Drained"),BI206,IF(AND('[1]Multi-Field'!$E$3=BF206,'[1]Multi-Field'!$F$13="undrained"),BH206,""))</f>
        <v/>
      </c>
      <c r="BV206" s="409" t="str">
        <f>IF(AND('[1]Multi-Field'!$E$14=BF206,'[1]Multi-Field'!$F$14="Drained"),BI206,IF(AND('[1]Multi-Field'!$E$14=BF206,'[1]Multi-Field'!$F$14="undrained"),BH206,""))</f>
        <v/>
      </c>
      <c r="BW206" s="409" t="str">
        <f>IF(AND('[1]Multi-Field'!$E$15=BF206,'[1]Multi-Field'!$F$15="Drained"),BI206,IF(AND('[1]Multi-Field'!$E$15=BF206,'[1]Multi-Field'!$F$15="undrained"),BH206,""))</f>
        <v/>
      </c>
      <c r="BX206" s="409" t="str">
        <f>IF(AND('[1]Multi-Field'!$E$16=[1]Lists!BF206,'[1]Multi-Field'!$F$16="Drained"),BI206,IF(AND('[1]Multi-Field'!$E$16=[1]Lists!BF206,'[1]Multi-Field'!$F$16="undrained"),BH206,""))</f>
        <v/>
      </c>
      <c r="BY206" s="409" t="str">
        <f>IF(AND('[1]Multi-Field'!$E$17=[1]Lists!BF206,'[1]Multi-Field'!$F$17="Drained"),BI206,IF(AND('[1]Multi-Field'!$E$17=[1]Lists!BF206,'[1]Multi-Field'!$F$17="undrained"),BH206,""))</f>
        <v/>
      </c>
      <c r="BZ206" s="409" t="str">
        <f>IF(AND('[1]Multi-Field'!$E$18=[1]Lists!BF206,'[1]Multi-Field'!$F$18="Drained"),BI206,IF(AND('[1]Multi-Field'!$E$18=[1]Lists!BF206,'[1]Multi-Field'!$F$18="undrained"),BH206,""))</f>
        <v/>
      </c>
      <c r="CA206" s="409" t="str">
        <f>IF(AND('[1]Multi-Field'!$E$19=[1]Lists!BF206,'[1]Multi-Field'!$F$19="Drained"),BI206,IF(AND('[1]Multi-Field'!$E$19=[1]Lists!BF206,'[1]Multi-Field'!$F$19="undrained"),BH206,""))</f>
        <v/>
      </c>
      <c r="CB206" s="409" t="str">
        <f>IF(AND('[1]Multi-Field'!$E$20=[1]Lists!BF206,'[1]Multi-Field'!$F$20="Drained"),BI206,IF(AND('[1]Multi-Field'!$E$20=[1]Lists!BF206,'[1]Multi-Field'!$F$20="undrained"),BH206,""))</f>
        <v/>
      </c>
      <c r="CC206" s="409" t="str">
        <f>IF(AND('[1]Multi-Field'!$E$21=[1]Lists!BF206,'[1]Multi-Field'!$F$21="Drained"),BI206,IF(AND('[1]Multi-Field'!$E$21=[1]Lists!BF206,'[1]Multi-Field'!$F$21="undrained"),BH206,""))</f>
        <v/>
      </c>
      <c r="CD206" s="409" t="str">
        <f>IF(AND('[1]Multi-Field'!$E$22=[1]Lists!BF206,'[1]Multi-Field'!$F$22="Drained"),BI206,IF(AND('[1]Multi-Field'!$E$22=[1]Lists!BF206,'[1]Multi-Field'!$F$22="undrained"),BH206,""))</f>
        <v/>
      </c>
      <c r="CE206" s="409" t="str">
        <f>IF(AND('[1]Multi-Field'!$E$23=[1]Lists!BF206,'[1]Multi-Field'!$F$23="Drained"),BI206,IF(AND('[1]Multi-Field'!$E$23=[1]Lists!BF206,'[1]Multi-Field'!$F$23="undrained"),BH206,""))</f>
        <v/>
      </c>
      <c r="CF206" s="409" t="str">
        <f>IF(AND('[1]Multi-Field'!$E$24=[1]Lists!BF206,'[1]Multi-Field'!$F$24="Drained"),BI206,IF(AND('[1]Multi-Field'!$E$24=[1]Lists!BF206,'[1]Multi-Field'!$F$24="undrained"),BH206,""))</f>
        <v/>
      </c>
      <c r="CG206" s="409" t="str">
        <f>IF(AND('[1]Multi-Field'!$E$25=[1]Lists!BF206,'[1]Multi-Field'!$F$25="Drained"),BI206,IF(AND('[1]Multi-Field'!$E$25=[1]Lists!BF206,'[1]Multi-Field'!$F$25="undrained"),BH206,""))</f>
        <v/>
      </c>
      <c r="CH206" s="409" t="str">
        <f>IF(AND('[1]Multi-Field'!$E$26=[1]Lists!BF206,'[1]Multi-Field'!$F$26="Drained"),BI206,IF(AND('[1]Multi-Field'!$E$26=[1]Lists!BF206,'[1]Multi-Field'!$F$26="undrained"),BH206,""))</f>
        <v/>
      </c>
      <c r="CI206" s="409" t="str">
        <f>IF(AND('[1]Multi-Field'!$E$27=[1]Lists!BF206,'[1]Multi-Field'!$F$27="Drained"),BI206,IF(AND('[1]Multi-Field'!$E$27=[1]Lists!BF206,'[1]Multi-Field'!$F$27="undrained"),BH206,""))</f>
        <v/>
      </c>
      <c r="CJ206" s="409" t="str">
        <f>IF(AND('[1]Multi-Field'!$E$28=[1]Lists!BF206,'[1]Multi-Field'!$F$28="Drained"),BI206,IF(AND('[1]Multi-Field'!$E$28=[1]Lists!BF206,'[1]Multi-Field'!$F$28="undrained"),BH206,""))</f>
        <v/>
      </c>
      <c r="CK206" s="409" t="str">
        <f>IF(AND('[1]Multi-Field'!$E$29=[1]Lists!BF206,'[1]Multi-Field'!$F$29="Drained"),BI206,IF(AND('[1]Multi-Field'!$E$29=[1]Lists!BF206,'[1]Multi-Field'!$F$29="undrained"),BH206,""))</f>
        <v/>
      </c>
      <c r="CL206" s="409" t="str">
        <f>IF(AND('[1]Multi-Field'!$E$30=[1]Lists!BF206,'[1]Multi-Field'!$F$30="Drained"),BI206,IF(AND('[1]Multi-Field'!$E$30=[1]Lists!BF206,'[1]Multi-Field'!$F$30="undrained"),BH206,""))</f>
        <v/>
      </c>
      <c r="CM206" s="409" t="str">
        <f>IF(AND('[1]Multi-Field'!$E$31=[1]Lists!BF206,'[1]Multi-Field'!$F$31="Drained"),BI206,IF(AND('[1]Multi-Field'!$E$31=[1]Lists!BF206,'[1]Multi-Field'!$F$31="undrained"),BH206,""))</f>
        <v/>
      </c>
      <c r="CN206" s="409" t="str">
        <f>IF(AND('[1]Multi-Field'!$E$32=[1]Lists!BF206,'[1]Multi-Field'!$F$32="Drained"),BI206,IF(AND('[1]Multi-Field'!$E$32=[1]Lists!BF206,'[1]Multi-Field'!$F$32="undrained"),BH206,""))</f>
        <v/>
      </c>
      <c r="CO206" s="409" t="str">
        <f>IF(AND('[1]Multi-Field'!$E$33=[1]Lists!BF206,'[1]Multi-Field'!$F$33="Drained"),BI206,IF(AND('[1]Multi-Field'!$E$33=[1]Lists!BF206,'[1]Multi-Field'!$F$33="undrained"),BH206,""))</f>
        <v/>
      </c>
      <c r="CP206" s="409" t="str">
        <f>IF(AND('[1]Multi-Field'!$E$34=[1]Lists!BF206,'[1]Multi-Field'!$F$34="Drained"),BI206,IF(AND('[1]Multi-Field'!$E$34=[1]Lists!BF206,'[1]Multi-Field'!$F$34="undrained"),BH206,""))</f>
        <v/>
      </c>
      <c r="CQ206" s="409" t="str">
        <f>IF(AND('[1]Multi-Field'!$E$35=[1]Lists!BF206,'[1]Multi-Field'!$F$35="Drained"),BI206,IF(AND('[1]Multi-Field'!$E$35=[1]Lists!BF206,'[1]Multi-Field'!$F$35="undrained"),BH206,""))</f>
        <v/>
      </c>
      <c r="CR206" s="409" t="str">
        <f>IF(AND('[1]Multi-Field'!$E$36=[1]Lists!BF206,'[1]Multi-Field'!$F$36="Drained"),BI206,IF(AND('[1]Multi-Field'!$E$36=[1]Lists!BF206,'[1]Multi-Field'!$F$36="undrained"),BH206,""))</f>
        <v/>
      </c>
      <c r="CS206" s="409" t="str">
        <f>IF(AND('[1]Multi-Field'!$E$37=[1]Lists!BF206,'[1]Multi-Field'!$F$37="Drained"),BI206,IF(AND('[1]Multi-Field'!$E$37=[1]Lists!BF206,'[1]Multi-Field'!$F$37="undrained"),BH206,""))</f>
        <v/>
      </c>
      <c r="CT206" s="409" t="str">
        <f>IF(AND('[1]Multi-Field'!$E$38=[1]Lists!BF206,'[1]Multi-Field'!$F$38="Drained"),BI206,IF(AND('[1]Multi-Field'!$E$38=[1]Lists!BF206,'[1]Multi-Field'!$F$38="undrained"),BH206,""))</f>
        <v/>
      </c>
      <c r="CU206" s="409" t="str">
        <f>IF(AND('[1]Multi-Field'!$E$39=[1]Lists!BF206,'[1]Multi-Field'!$F$39="Drained"),BI206,IF(AND('[1]Multi-Field'!$E$39=[1]Lists!BF206,'[1]Multi-Field'!$F$39="undrained"),BH206,""))</f>
        <v/>
      </c>
      <c r="CV206" s="409" t="str">
        <f>IF(AND('[1]Multi-Field'!$E$40=[1]Lists!BF206,'[1]Multi-Field'!$F$40="Drained"),BI206,IF(AND('[1]Multi-Field'!$E$40=[1]Lists!BF206,'[1]Multi-Field'!$F$40="undrained"),BH206,""))</f>
        <v/>
      </c>
      <c r="CW206" s="409" t="str">
        <f>IF(AND('[1]Multi-Field'!$E$41=[1]Lists!BF206,'[1]Multi-Field'!$F$40="Drained"),BI206,IF(AND('[1]Multi-Field'!$E$40=[1]Lists!BF206,'[1]Multi-Field'!$F$40="undrained"),BH206,""))</f>
        <v/>
      </c>
      <c r="CX206" s="409" t="str">
        <f>IF(AND('[1]Multi-Field'!$E$42=[1]Lists!BF206,'[1]Multi-Field'!$F$42="Drained"),BI206,IF(AND('[1]Multi-Field'!$E$42=[1]Lists!BF206,'[1]Multi-Field'!$F$42="undrained"),BH206,""))</f>
        <v/>
      </c>
      <c r="CY206" s="409" t="str">
        <f>IF(AND('[1]Multi-Field'!$E$43=[1]Lists!BF206,'[1]Multi-Field'!$F$43="Drained"),BI206,IF(AND('[1]Multi-Field'!$E$43=[1]Lists!BF206,'[1]Multi-Field'!$F$43="undrained"),BH206,""))</f>
        <v/>
      </c>
      <c r="CZ206" s="409" t="str">
        <f>IF(AND('[1]Multi-Field'!$E$44=[1]Lists!BF206,'[1]Multi-Field'!$F$44="Drained"),BI206,IF(AND('[1]Multi-Field'!$E$44=[1]Lists!BF206,'[1]Multi-Field'!$F$44="undrained"),BH206,""))</f>
        <v/>
      </c>
      <c r="DA206" s="409" t="str">
        <f>IF(AND('[1]Multi-Field'!$E$45=[1]Lists!BF206,'[1]Multi-Field'!$F$45="Drained"),BI206,IF(AND('[1]Multi-Field'!$E$45=[1]Lists!BF206,'[1]Multi-Field'!$F$45="undrained"),BH206,""))</f>
        <v/>
      </c>
      <c r="DB206" s="409" t="str">
        <f>IF(AND('[1]Multi-Field'!$E$46=[1]Lists!BF206,'[1]Multi-Field'!$F$46="Drained"),BI206,IF(AND('[1]Multi-Field'!$E$46=[1]Lists!BF206,'[1]Multi-Field'!$F$46="undrained"),BH206,""))</f>
        <v/>
      </c>
      <c r="DC206" s="409" t="str">
        <f>IF(AND('[1]Multi-Field'!$E$47=[1]Lists!BF206,'[1]Multi-Field'!$F$47="Drained"),BI206,IF(AND('[1]Multi-Field'!$E$47=[1]Lists!BF206,'[1]Multi-Field'!$F$47="undrained"),BH206,""))</f>
        <v/>
      </c>
      <c r="DD206" s="409" t="str">
        <f>IF(AND('[1]Multi-Field'!$E$48=[1]Lists!BF206,'[1]Multi-Field'!$F$48="Drained"),BI206,IF(AND('[1]Multi-Field'!$E$48=[1]Lists!BF206,'[1]Multi-Field'!$F$48="undrained"),BH206,""))</f>
        <v/>
      </c>
      <c r="DE206" s="409" t="str">
        <f>IF(AND('[1]Multi-Field'!$E$49=[1]Lists!BF206,'[1]Multi-Field'!$F$49="Drained"),BI206,IF(AND('[1]Multi-Field'!$E$49=[1]Lists!BF206,'[1]Multi-Field'!$F$9="undrained"),BH206,""))</f>
        <v/>
      </c>
      <c r="DF206" s="409" t="str">
        <f>IF(AND('[1]Multi-Field'!$E$50=[1]Lists!BF206,'[1]Multi-Field'!$F$50="Drained"),BI206,IF(AND('[1]Multi-Field'!$E$50=[1]Lists!BF206,'[1]Multi-Field'!$F$50="undrained"),BH206,""))</f>
        <v/>
      </c>
      <c r="DG206" s="409" t="str">
        <f>IF(AND('[1]Multi-Field'!$E$51=[1]Lists!BF206,'[1]Multi-Field'!$F$51="Drained"),BI206,IF(AND('[1]Multi-Field'!$E$51=[1]Lists!BF206,'[1]Multi-Field'!$F$51="undrained"),BH206,""))</f>
        <v/>
      </c>
      <c r="DH206" s="409" t="str">
        <f>IF(AND('[1]Multi-Field'!$E$52=[1]Lists!BF206,'[1]Multi-Field'!$F$52="Drained"),BI206,IF(AND('[1]Multi-Field'!$E$52=[1]Lists!BF206,'[1]Multi-Field'!$F$52="undrained"),BH206,""))</f>
        <v/>
      </c>
      <c r="DI206" s="409" t="str">
        <f>IF(AND('[1]Multi-Field'!$E$53=[1]Lists!BF206,'[1]Multi-Field'!$F$53="Drained"),BI206,IF(AND('[1]Multi-Field'!$E$53=[1]Lists!BF206,'[1]Multi-Field'!$F$53="undrained"),BH206,""))</f>
        <v/>
      </c>
      <c r="DJ206" s="409" t="str">
        <f>IF(AND('[1]Multi-Field'!$E$54=[1]Lists!BF206,'[1]Multi-Field'!$F$54="Drained"),BI206,IF(AND('[1]Multi-Field'!$E$54=[1]Lists!BF206,'[1]Multi-Field'!$F$54="undrained"),BH206,""))</f>
        <v/>
      </c>
      <c r="DK206" s="409" t="str">
        <f>IF(AND('[1]Multi-Field'!$E$55=[1]Lists!BF206,'[1]Multi-Field'!$F$55="Drained"),BI206,IF(AND('[1]Multi-Field'!$E$55=[1]Lists!BF206,'[1]Multi-Field'!$F$55="undrained"),BH206,""))</f>
        <v/>
      </c>
      <c r="DL206" s="409" t="str">
        <f>IF(AND('[1]Multi-Field'!$E$56=[1]Lists!BF206,'[1]Multi-Field'!$F$56="Drained"),BI206,IF(AND('[1]Multi-Field'!$E$56=[1]Lists!BF206,'[1]Multi-Field'!$F$56="undrained"),BH206,""))</f>
        <v/>
      </c>
      <c r="DM206" s="409" t="str">
        <f>IF(AND('[1]Multi-Field'!$E$57=[1]Lists!BF206,'[1]Multi-Field'!$F$57="Drained"),BI206,IF(AND('[1]Multi-Field'!$E$57=[1]Lists!BF206,'[1]Multi-Field'!$F$57="undrained"),BH206,""))</f>
        <v/>
      </c>
      <c r="DN206" s="409" t="str">
        <f>IF(AND('[1]Multi-Field'!$E$58=[1]Lists!BF206,'[1]Multi-Field'!$F$58="Drained"),BI206,IF(AND('[1]Multi-Field'!$E$58=[1]Lists!BF206,'[1]Multi-Field'!$F$58="undrained"),BH206,""))</f>
        <v/>
      </c>
      <c r="DO206" s="409" t="str">
        <f>IF(AND('[1]Multi-Field'!$E$59=[1]Lists!BF206,'[1]Multi-Field'!$F$59="Drained"),BI206,IF(AND('[1]Multi-Field'!$E$59=[1]Lists!BF206,'[1]Multi-Field'!$F$59="undrained"),BH206,""))</f>
        <v/>
      </c>
      <c r="DP206" s="409" t="str">
        <f>IF(AND('[1]Multi-Field'!$E$60=[1]Lists!BF206,'[1]Multi-Field'!$F$60="Drained"),BI206,IF(AND('[1]Multi-Field'!$E$60=[1]Lists!BF206,'[1]Multi-Field'!$F$60="undrained"),BH206,""))</f>
        <v/>
      </c>
      <c r="DQ206" s="409" t="str">
        <f>IF(AND('[1]Multi-Field'!$E$61=[1]Lists!BF206,'[1]Multi-Field'!$F$61="Drained"),BI206,IF(AND('[1]Multi-Field'!$E$61=[1]Lists!BF206,'[1]Multi-Field'!$F$61="undrained"),BH206,""))</f>
        <v/>
      </c>
      <c r="DR206" s="409" t="str">
        <f>IF(AND('[1]Multi-Field'!$E$62=[1]Lists!BF206,'[1]Multi-Field'!$F$62="Drained"),BI206,IF(AND('[1]Multi-Field'!$E$62=[1]Lists!BF206,'[1]Multi-Field'!$F$62="undrained"),BH206,""))</f>
        <v/>
      </c>
      <c r="DS206" s="409" t="str">
        <f>IF(AND('[1]Multi-Field'!$E$63=[1]Lists!BF206,'[1]Multi-Field'!$F$63="Drained"),BI206,IF(AND('[1]Multi-Field'!$E$63=[1]Lists!BF206,'[1]Multi-Field'!$F$63="undrained"),BH206,""))</f>
        <v/>
      </c>
      <c r="DT206" s="409" t="str">
        <f>IF(AND('[1]Multi-Field'!$E$64=[1]Lists!BF206,'[1]Multi-Field'!$F$64="Drained"),BI206,IF(AND('[1]Multi-Field'!$E$64=[1]Lists!BF206,'[1]Multi-Field'!$F$64="undrained"),BH206,""))</f>
        <v/>
      </c>
      <c r="DU206" s="409" t="str">
        <f>IF(AND('[1]Multi-Field'!$E$65=[1]Lists!BF206,'[1]Multi-Field'!$F$65="Drained"),BI206,IF(AND('[1]Multi-Field'!$E$65=[1]Lists!BF206,'[1]Multi-Field'!$F$65="undrained"),BH206,""))</f>
        <v/>
      </c>
      <c r="DV206" s="409" t="str">
        <f>IF(AND('[1]Multi-Field'!$E$66=[1]Lists!BF206,'[1]Multi-Field'!$F$66="Drained"),BI206,IF(AND('[1]Multi-Field'!$E$66=[1]Lists!BF206,'[1]Multi-Field'!$F$66="undrained"),BH206,""))</f>
        <v/>
      </c>
      <c r="DW206" s="409" t="str">
        <f>IF(AND('[1]Multi-Field'!$E$67=[1]Lists!BF206,'[1]Multi-Field'!$F$67="Drained"),BI206,IF(AND('[1]Multi-Field'!$E$67=[1]Lists!BF206,'[1]Multi-Field'!$F$67="undrained"),BH206,""))</f>
        <v/>
      </c>
      <c r="DX206" s="409" t="str">
        <f>IF(AND('[1]Multi-Field'!$E$68=[1]Lists!BF206,'[1]Multi-Field'!$F$68="Drained"),BI206,IF(AND('[1]Multi-Field'!$E$68=[1]Lists!BF206,'[1]Multi-Field'!$F$68="undrained"),BH206,""))</f>
        <v/>
      </c>
      <c r="DY206" s="409" t="str">
        <f>IF(AND('[1]Multi-Field'!$E$69=[1]Lists!BF206,'[1]Multi-Field'!$F$69="Drained"),BI206,IF(AND('[1]Multi-Field'!$E$69=[1]Lists!BF206,'[1]Multi-Field'!$F$69="undrained"),BH206,""))</f>
        <v/>
      </c>
      <c r="DZ206" s="409" t="str">
        <f>IF(AND('[1]Multi-Field'!$E$70=[1]Lists!BF206,'[1]Multi-Field'!$F$70="Drained"),BI206,IF(AND('[1]Multi-Field'!$E$70=[1]Lists!BF206,'[1]Multi-Field'!$F$70="undrained"),BH206,""))</f>
        <v/>
      </c>
      <c r="EA206" s="409" t="str">
        <f>IF(AND('[1]Multi-Field'!$E$71=[1]Lists!BF206,'[1]Multi-Field'!$F$71="Drained"),BI206,IF(AND('[1]Multi-Field'!$E$71=[1]Lists!BF206,'[1]Multi-Field'!$F$71="undrained"),BH206,""))</f>
        <v/>
      </c>
      <c r="EB206" s="409" t="str">
        <f>IF(AND('[1]Multi-Field'!$E$72=[1]Lists!BF206,'[1]Multi-Field'!$F$72="Drained"),BI206,IF(AND('[1]Multi-Field'!$E$72=[1]Lists!BF206,'[1]Multi-Field'!$F$72="undrained"),BH206,""))</f>
        <v/>
      </c>
      <c r="EC206" s="409" t="str">
        <f>IF(AND('[1]Multi-Field'!$E$73=[1]Lists!BF206,'[1]Multi-Field'!$F$73="Drained"),BI206,IF(AND('[1]Multi-Field'!$E$73=[1]Lists!BF206,'[1]Multi-Field'!$F$73="undrained"),BH206,""))</f>
        <v/>
      </c>
      <c r="ED206" s="409" t="str">
        <f>IF(AND('[1]Multi-Field'!$E$74=[1]Lists!BF206,'[1]Multi-Field'!$F$74="Drained"),BI206,IF(AND('[1]Multi-Field'!$E$74=[1]Lists!BF206,'[1]Multi-Field'!$F$74="undrained"),BH206,""))</f>
        <v/>
      </c>
      <c r="EE206" s="409" t="str">
        <f>IF(AND('[1]Multi-Field'!$E$75=[1]Lists!BF206,'[1]Multi-Field'!$F$75="Drained"),BI206,IF(AND('[1]Multi-Field'!$E$75=[1]Lists!BF206,'[1]Multi-Field'!$F$75="undrained"),BH206,""))</f>
        <v/>
      </c>
      <c r="EF206" s="409" t="str">
        <f>IF(AND('[1]Multi-Field'!$E$76=[1]Lists!BF206,'[1]Multi-Field'!$F$76="Drained"),BI206,IF(AND('[1]Multi-Field'!$E$76=[1]Lists!BF206,'[1]Multi-Field'!$F$6="undrained"),BH206,""))</f>
        <v/>
      </c>
      <c r="EG206" s="409" t="str">
        <f>IF(AND('[1]Multi-Field'!$E$77=[1]Lists!BF206,'[1]Multi-Field'!$F$77="Drained"),BI206,IF(AND('[1]Multi-Field'!$E$77=[1]Lists!BF206,'[1]Multi-Field'!$F$77="undrained"),BH206,""))</f>
        <v/>
      </c>
      <c r="EH206" s="409" t="str">
        <f>IF(AND('[1]Multi-Field'!$E$78=[1]Lists!BF206,'[1]Multi-Field'!$F$78="Drained"),BI206,IF(AND('[1]Multi-Field'!$E$78=[1]Lists!BF206,'[1]Multi-Field'!$F$78="undrained"),BH206,""))</f>
        <v/>
      </c>
      <c r="EI206" s="409" t="str">
        <f>IF(AND('[1]Multi-Field'!$E$79=[1]Lists!BF206,'[1]Multi-Field'!$F$79="Drained"),BI206,IF(AND('[1]Multi-Field'!$E$79=[1]Lists!BF206,'[1]Multi-Field'!$F$79="undrained"),BH206,""))</f>
        <v/>
      </c>
      <c r="EJ206" s="409" t="str">
        <f>IF(AND('[1]Multi-Field'!$E$80=[1]Lists!BF206,'[1]Multi-Field'!$F$80="Drained"),BI206,IF(AND('[1]Multi-Field'!$E$80=[1]Lists!BF206,'[1]Multi-Field'!$F$80="undrained"),BH206,""))</f>
        <v/>
      </c>
      <c r="EK206" s="409" t="str">
        <f>IF(AND('[1]Multi-Field'!$E$81=[1]Lists!BF206,'[1]Multi-Field'!$F$81="Drained"),BI206,IF(AND('[1]Multi-Field'!$E$81=[1]Lists!BF206,'[1]Multi-Field'!$F$81="undrained"),BH206,""))</f>
        <v/>
      </c>
      <c r="EL206" s="409" t="str">
        <f>IF(AND('[1]Multi-Field'!$E$82=[1]Lists!BF206,'[1]Multi-Field'!$F$82="Drained"),BI206,IF(AND('[1]Multi-Field'!$E$82=[1]Lists!BF206,'[1]Multi-Field'!$F$82="undrained"),BH206,""))</f>
        <v/>
      </c>
      <c r="EM206" s="409" t="str">
        <f>IF(AND('[1]Multi-Field'!$E$83=[1]Lists!BF206,'[1]Multi-Field'!$F$83="Drained"),BI206,IF(AND('[1]Multi-Field'!$E$83=[1]Lists!BF206,'[1]Multi-Field'!$F$83="undrained"),BH206,""))</f>
        <v/>
      </c>
      <c r="EN206" s="409" t="str">
        <f>IF(AND('[1]Multi-Field'!$E$84=[1]Lists!BF206,'[1]Multi-Field'!$F$84="Drained"),BI206,IF(AND('[1]Multi-Field'!$E$84=[1]Lists!BF206,'[1]Multi-Field'!$F$84="undrained"),BH206,""))</f>
        <v/>
      </c>
      <c r="EO206" s="409" t="str">
        <f>IF(AND('[1]Multi-Field'!$E$85=[1]Lists!BF206,'[1]Multi-Field'!$F$85="Drained"),BI206,IF(AND('[1]Multi-Field'!$E$85=[1]Lists!BF206,'[1]Multi-Field'!$F$85="undrained"),BH206,""))</f>
        <v/>
      </c>
      <c r="EP206" s="409" t="str">
        <f>IF(AND('[1]Multi-Field'!$E$86=[1]Lists!BF206,'[1]Multi-Field'!$F$86="Drained"),BI206,IF(AND('[1]Multi-Field'!$E$86=[1]Lists!BF206,'[1]Multi-Field'!$F$86="undrained"),BH206,""))</f>
        <v/>
      </c>
      <c r="EQ206" s="409" t="str">
        <f>IF(AND('[1]Multi-Field'!$E$87=[1]Lists!BF206,'[1]Multi-Field'!$F$87="Drained"),BI206,IF(AND('[1]Multi-Field'!$E$87=[1]Lists!BF206,'[1]Multi-Field'!$F$87="undrained"),BH206,""))</f>
        <v/>
      </c>
      <c r="ER206" s="409" t="str">
        <f>IF(AND('[1]Multi-Field'!$E$88=[1]Lists!BF206,'[1]Multi-Field'!$F$88="Drained"),BI206,IF(AND('[1]Multi-Field'!$E$88=[1]Lists!BF206,'[1]Multi-Field'!$F$88="undrained"),BH206,""))</f>
        <v/>
      </c>
      <c r="ES206" s="409" t="str">
        <f>IF(AND('[1]Multi-Field'!$E$89=[1]Lists!BF206,'[1]Multi-Field'!$F$89="Drained"),BI206,IF(AND('[1]Multi-Field'!$E$89=[1]Lists!BF206,'[1]Multi-Field'!$F$89="undrained"),BH206,""))</f>
        <v/>
      </c>
      <c r="ET206" s="409" t="str">
        <f>IF(AND('[1]Multi-Field'!$E$90=[1]Lists!BF206,'[1]Multi-Field'!$F$90="Drained"),BI206,IF(AND('[1]Multi-Field'!$E$90=[1]Lists!BF206,'[1]Multi-Field'!$F$90="undrained"),BH206,""))</f>
        <v/>
      </c>
      <c r="EU206" s="409" t="str">
        <f>IF(AND('[1]Multi-Field'!$E$91=[1]Lists!BF206,'[1]Multi-Field'!$F$91="Drained"),BI206,IF(AND('[1]Multi-Field'!$E$91=[1]Lists!BF206,'[1]Multi-Field'!$F$91="undrained"),BH206,""))</f>
        <v/>
      </c>
      <c r="EV206" s="409" t="str">
        <f>IF(AND('[1]Multi-Field'!$E$92=[1]Lists!BF206,'[1]Multi-Field'!$F$92="Drained"),BI206,IF(AND('[1]Multi-Field'!$E$92=[1]Lists!BF206,'[1]Multi-Field'!$F$92="undrained"),BH206,""))</f>
        <v/>
      </c>
      <c r="EW206" s="409" t="str">
        <f>IF(AND('[1]Multi-Field'!$E$93=[1]Lists!BF206,'[1]Multi-Field'!$F$93="Drained"),BI206,IF(AND('[1]Multi-Field'!$E$93=[1]Lists!BF206,'[1]Multi-Field'!$F$93="undrained"),BH206,""))</f>
        <v/>
      </c>
      <c r="EX206" s="409" t="str">
        <f>IF(AND('[1]Multi-Field'!$E$94=[1]Lists!BF206,'[1]Multi-Field'!$F$94="Drained"),BI206,IF(AND('[1]Multi-Field'!$E$94=[1]Lists!BF206,'[1]Multi-Field'!$F$94="undrained"),BH206,""))</f>
        <v/>
      </c>
      <c r="EY206" s="409" t="str">
        <f>IF(AND('[1]Multi-Field'!$E$95=[1]Lists!BF206,'[1]Multi-Field'!$F$95="Drained"),BI206,IF(AND('[1]Multi-Field'!$E$95=[1]Lists!BF206,'[1]Multi-Field'!$F$95="undrained"),BH206,""))</f>
        <v/>
      </c>
      <c r="EZ206" s="409" t="str">
        <f>IF(AND('[1]Multi-Field'!$E$96=[1]Lists!BF206,'[1]Multi-Field'!$F$96="Drained"),BI206,IF(AND('[1]Multi-Field'!$E$96=[1]Lists!BF206,'[1]Multi-Field'!$F$96="undrained"),BH206,""))</f>
        <v/>
      </c>
      <c r="FA206" s="409" t="str">
        <f>IF(AND('[1]Multi-Field'!$E$97=[1]Lists!BF206,'[1]Multi-Field'!$F$97="Drained"),BI206,IF(AND('[1]Multi-Field'!$E$97=[1]Lists!BF206,'[1]Multi-Field'!$F$97="undrained"),BH206,""))</f>
        <v/>
      </c>
      <c r="FB206" s="409" t="str">
        <f>IF(AND('[1]Multi-Field'!$E$98=[1]Lists!BF206,'[1]Multi-Field'!$F$98="Drained"),BI206,IF(AND('[1]Multi-Field'!$E$98=[1]Lists!BF206,'[1]Multi-Field'!$F$98="undrained"),BH206,""))</f>
        <v/>
      </c>
      <c r="FC206" s="409" t="str">
        <f>IF(AND('[1]Multi-Field'!$E$99=[1]Lists!BF206,'[1]Multi-Field'!$F$99="Drained"),BI206,IF(AND('[1]Multi-Field'!$E$99=[1]Lists!BF206,'[1]Multi-Field'!$F$99="undrained"),BH206,""))</f>
        <v/>
      </c>
      <c r="FD206" s="409" t="str">
        <f>IF(AND('[1]Multi-Field'!$E$100=[1]Lists!BF206,'[1]Multi-Field'!$F$100="Drained"),BI206,IF(AND('[1]Multi-Field'!$E$100=[1]Lists!BF206,'[1]Multi-Field'!$F$100="undrained"),BH206,""))</f>
        <v/>
      </c>
      <c r="FE206" s="409" t="str">
        <f>IF(AND('[1]Multi-Field'!$E$101=[1]Lists!BF206,'[1]Multi-Field'!$F$101="Drained"),BI206,IF(AND('[1]Multi-Field'!$E$101=[1]Lists!BF206,'[1]Multi-Field'!$F$101="undrained"),BH206,""))</f>
        <v/>
      </c>
      <c r="FF206" s="409" t="str">
        <f>IF(AND('[1]Multi-Field'!$E$102=[1]Lists!BF206,'[1]Multi-Field'!$F$102="Drained"),BI206,IF(AND('[1]Multi-Field'!$E$102=[1]Lists!BF206,'[1]Multi-Field'!$F$102="undrained"),BH206,""))</f>
        <v/>
      </c>
      <c r="FG206" s="409" t="str">
        <f>IF(AND('[1]Multi-Field'!$E$103=[1]Lists!BF206,'[1]Multi-Field'!$F$103="Drained"),BI206,IF(AND('[1]Multi-Field'!$E$103=[1]Lists!BF206,'[1]Multi-Field'!$F$103="undrained"),BH206,""))</f>
        <v/>
      </c>
      <c r="FH206" s="409" t="str">
        <f>IF(AND('[1]Multi-Field'!$E$104=[1]Lists!BF206,'[1]Multi-Field'!$F$104="Drained"),BI206,IF(AND('[1]Multi-Field'!$E$104=[1]Lists!BF206,'[1]Multi-Field'!$F$104="undrained"),BH206,""))</f>
        <v/>
      </c>
      <c r="FI206" s="409" t="str">
        <f>IF(AND('[1]Multi-Field'!$E$105=[1]Lists!BF206,'[1]Multi-Field'!$F$105="Drained"),BI206,IF(AND('[1]Multi-Field'!$E$105=[1]Lists!BF206,'[1]Multi-Field'!$F$105="undrained"),BH206,""))</f>
        <v/>
      </c>
      <c r="FJ206" s="409" t="str">
        <f>IF(AND('[1]Multi-Field'!$E$106=[1]Lists!BF206,'[1]Multi-Field'!$F$106="Drained"),BI206,IF(AND('[1]Multi-Field'!$E$106=[1]Lists!BF206,'[1]Multi-Field'!$F$106="undrained"),BH206,""))</f>
        <v/>
      </c>
      <c r="FK206" s="409" t="str">
        <f>IF(AND('[1]Multi-Field'!$E$107=[1]Lists!BF206,'[1]Multi-Field'!$F$107="Drained"),BI206,IF(AND('[1]Multi-Field'!$E$107=[1]Lists!BF206,'[1]Multi-Field'!$F$107="undrained"),BH206,""))</f>
        <v/>
      </c>
      <c r="FL206" s="409" t="str">
        <f>IF(AND('[1]Multi-Field'!$E$108=[1]Lists!BF206,'[1]Multi-Field'!$F$108="Drained"),BI206,IF(AND('[1]Multi-Field'!$E$108=[1]Lists!BF206,'[1]Multi-Field'!$F$108="undrained"),BH206,""))</f>
        <v/>
      </c>
      <c r="FM206" s="409" t="str">
        <f>IF(AND('[1]Multi-Field'!$E$109=[1]Lists!BF206,'[1]Multi-Field'!$F$109="Drained"),BI206,IF(AND('[1]Multi-Field'!$E$109=[1]Lists!BF206,'[1]Multi-Field'!$F$109="undrained"),BH206,""))</f>
        <v/>
      </c>
      <c r="FN206" s="409" t="str">
        <f>IF(AND('[1]Multi-Field'!$E$110=[1]Lists!BF206,'[1]Multi-Field'!$F$110="Drained"),BI206,IF(AND('[1]Multi-Field'!$E$110=[1]Lists!BF206,'[1]Multi-Field'!$F$110="undrained"),BH206,""))</f>
        <v/>
      </c>
      <c r="FO206" s="409" t="str">
        <f>IF(AND('[1]Multi-Field'!$E$111=[1]Lists!BF206,'[1]Multi-Field'!$F$111="Drained"),BI206,IF(AND('[1]Multi-Field'!$E$111=[1]Lists!BF206,'[1]Multi-Field'!$F$111="undrained"),BH206,""))</f>
        <v/>
      </c>
      <c r="FP206" s="409" t="str">
        <f>IF(AND('[1]Multi-Field'!$E$112=[1]Lists!BF206,'[1]Multi-Field'!$F$112="Drained"),BI206,IF(AND('[1]Multi-Field'!$E$112=[1]Lists!BF206,'[1]Multi-Field'!$F$112="undrained"),BH206,""))</f>
        <v/>
      </c>
      <c r="FQ206" s="409" t="str">
        <f>IF(AND('[1]Multi-Field'!$E$113=[1]Lists!BF206,'[1]Multi-Field'!$F$113="Drained"),BI206,IF(AND('[1]Multi-Field'!$E$113=[1]Lists!BF206,'[1]Multi-Field'!$F$113="undrained"),BH206,""))</f>
        <v/>
      </c>
      <c r="FR206" s="409" t="str">
        <f>IF(AND('[1]Multi-Field'!$E$114=[1]Lists!BF206,'[1]Multi-Field'!$F$114="Drained"),BI206,IF(AND('[1]Multi-Field'!$E$114=[1]Lists!BF206,'[1]Multi-Field'!$F$114="undrained"),BH206,""))</f>
        <v/>
      </c>
      <c r="FS206" s="409" t="str">
        <f>IF(AND('[1]Multi-Field'!$E$115=[1]Lists!BF206,'[1]Multi-Field'!$F$115="Drained"),BI206,IF(AND('[1]Multi-Field'!$E$115=[1]Lists!BF206,'[1]Multi-Field'!$F$115="undrained"),BH206,""))</f>
        <v/>
      </c>
      <c r="FT206" s="409" t="str">
        <f>IF(AND('[1]Multi-Field'!$E$116=[1]Lists!BF206,'[1]Multi-Field'!$F$116="Drained"),BI206,IF(AND('[1]Multi-Field'!$E$116=[1]Lists!BF206,'[1]Multi-Field'!$F$116="undrained"),BH206,""))</f>
        <v/>
      </c>
      <c r="FU206" s="409" t="str">
        <f>IF(AND('[1]Multi-Field'!$E$117=[1]Lists!BF206,'[1]Multi-Field'!$F$117="Drained"),BI206,IF(AND('[1]Multi-Field'!$E$117=[1]Lists!BF206,'[1]Multi-Field'!$F$117="undrained"),BH206,""))</f>
        <v/>
      </c>
      <c r="FV206" s="409" t="str">
        <f>IF(AND('[1]Multi-Field'!$E$118=[1]Lists!BF206,'[1]Multi-Field'!$F$118="Drained"),BI206,IF(AND('[1]Multi-Field'!$E$118=[1]Lists!BF206,'[1]Multi-Field'!$F$118="undrained"),BH206,""))</f>
        <v/>
      </c>
      <c r="FW206" s="409" t="str">
        <f>IF(AND('[1]Multi-Field'!$E$119=[1]Lists!BF206,'[1]Multi-Field'!$F$119="Drained"),BI206,IF(AND('[1]Multi-Field'!$E$119=[1]Lists!BF206,'[1]Multi-Field'!$F$119="undrained"),BH206,""))</f>
        <v/>
      </c>
      <c r="FX206" s="409" t="str">
        <f>IF(AND('[1]Multi-Field'!$E$120=[1]Lists!BF206,'[1]Multi-Field'!$F$120="Drained"),BI206,IF(AND('[1]Multi-Field'!$E$120=[1]Lists!BF206,'[1]Multi-Field'!$F$120="undrained"),BH206,""))</f>
        <v/>
      </c>
    </row>
    <row r="207" spans="1:180" ht="13.5" customHeight="1">
      <c r="A207" s="7" t="s">
        <v>294</v>
      </c>
      <c r="B207" s="7"/>
      <c r="C207" s="7"/>
      <c r="D207" s="8">
        <v>70</v>
      </c>
      <c r="E207" s="8">
        <f t="shared" si="39"/>
        <v>70</v>
      </c>
      <c r="F207" s="8">
        <f t="shared" si="40"/>
        <v>70</v>
      </c>
      <c r="G207" s="8">
        <v>70</v>
      </c>
      <c r="H207" s="8">
        <v>50</v>
      </c>
      <c r="I207" s="8">
        <f t="shared" si="43"/>
        <v>50</v>
      </c>
      <c r="J207" s="8">
        <f t="shared" si="44"/>
        <v>50</v>
      </c>
      <c r="K207" s="8">
        <v>50</v>
      </c>
      <c r="L207" s="8">
        <v>105</v>
      </c>
      <c r="M207" s="8">
        <f t="shared" si="41"/>
        <v>105</v>
      </c>
      <c r="N207" s="8">
        <f t="shared" si="42"/>
        <v>105</v>
      </c>
      <c r="O207" s="8">
        <v>105</v>
      </c>
      <c r="P207" s="391">
        <v>182</v>
      </c>
      <c r="Q207" s="394"/>
      <c r="R207" s="395" t="b">
        <f>IF(OR('Multi-Field'!AA184=Lists!$AC$42,'Multi-Field'!AA184=Lists!$AC$43),IF('Multi-Field'!Z184="x",(IF('Multi-Field'!AC184=Lists!$Q$11,Lists!$R$11,IF('Multi-Field'!AC184=Lists!$Q$12,Lists!$R$12,IF('Multi-Field'!AC184=Lists!$Q$13,Lists!$R$13,IF('Multi-Field'!AC184=Lists!$Q$14,Lists!$R$14))))),IF('Multi-Field'!X184="x",(IF('Multi-Field'!AC184=Lists!$Q$11,Lists!$S$11,IF('Multi-Field'!AC184=Lists!$Q$12,Lists!$S$12,IF('Multi-Field'!AC184=Lists!$Q$13,Lists!$S$13,IF('Multi-Field'!AC184=Lists!$Q$14,Lists!$S$14))))),IF('Multi-Field'!V184="x",(IF('Multi-Field'!AC184=Lists!$Q$11,Lists!$T$11,IF('Multi-Field'!AC184=Lists!$Q$12,Lists!$T$12,IF('Multi-Field'!AC184=Lists!$Q$13,Lists!$T$13,IF('Multi-Field'!AC184=Lists!$Q$14,Lists!$T$14))))),0))))</f>
        <v>0</v>
      </c>
      <c r="S207" s="395" t="str">
        <f t="shared" si="38"/>
        <v/>
      </c>
      <c r="T207" s="395"/>
      <c r="U207" s="396"/>
      <c r="AI207" s="384">
        <f>'[1]Multi-Field'!B203</f>
        <v>0</v>
      </c>
      <c r="AJ207" s="387" t="str">
        <f>IF(OR('[1]Multi-Field'!Q47=[1]Lists!$AC$42,'[1]Multi-Field'!Q47=[1]Lists!$AC$43),"x","")</f>
        <v/>
      </c>
      <c r="AK207" s="387" t="str">
        <f>IF(OR('[1]Multi-Field'!Q47=[1]Lists!$AC$6,'[1]Multi-Field'!Q47=$AC$2,'[1]Multi-Field'!Q47=$AC$4),"x","")</f>
        <v/>
      </c>
      <c r="AL207" s="387" t="str">
        <f>IF(OR('[1]Multi-Field'!Q47=[1]Lists!$AC$7,'[1]Multi-Field'!Q47=$AC$3,'[1]Multi-Field'!Q47=$AC$5),"x","")</f>
        <v/>
      </c>
      <c r="AM207" s="387" t="str">
        <f>IF(OR('[1]Multi-Field'!Q47=$AC$23,'[1]Multi-Field'!Q47=$AC$13,'[1]Multi-Field'!Q47=$AC$9,'[1]Multi-Field'!Q47=$AC$19,'[1]Multi-Field'!Q47=$AC$47),"x","")</f>
        <v/>
      </c>
      <c r="AN207" s="387" t="str">
        <f>IF(OR('[1]Multi-Field'!Q47=$AC$24,'[1]Multi-Field'!Q47=$AC$14,'[1]Multi-Field'!Q47=$AC$10,'[1]Multi-Field'!Q47=$AC$22,'[1]Multi-Field'!Q47=$AC$48),"x","")</f>
        <v/>
      </c>
      <c r="AO207" s="387" t="str">
        <f>IF(OR('[1]Multi-Field'!Q47=$AC$21,'[1]Multi-Field'!Q47=$AC$28,'[1]Multi-Field'!Q47=$AC$62,'[1]Multi-Field'!Q47=$AC$102,'[1]Multi-Field'!Q47=$AC$98),"x","")</f>
        <v/>
      </c>
      <c r="AP207" s="387" t="str">
        <f>IF(OR('[1]Multi-Field'!Q47=$AC$25,'[1]Multi-Field'!Q47=$AC$63,'[1]Multi-Field'!Q47=$AC$85,'[1]Multi-Field'!Q47=$AC$87,'[1]Multi-Field'!Q47=$AC$92,'[1]Multi-Field'!Q47=$AC$93),"x","")</f>
        <v/>
      </c>
      <c r="AQ207" s="387" t="str">
        <f>IF(OR('[1]Multi-Field'!Q47=$AC$20,'[1]Multi-Field'!Q47=$AC$27,'[1]Multi-Field'!Q47=$AC$58,'[1]Multi-Field'!Q47=$AC$86,'[1]Multi-Field'!Q47=$AC$103,'[1]Multi-Field'!Q47=$AC$94),"x","")</f>
        <v/>
      </c>
      <c r="AR207" s="387" t="str">
        <f>IF(OR('[1]Multi-Field'!Q47=$AC$35,'[1]Multi-Field'!Q47=$AC$40,'[1]Multi-Field'!Q47=$AC$45,),"x","")</f>
        <v/>
      </c>
      <c r="AS207" s="387" t="str">
        <f>IF(OR('[1]Multi-Field'!Q47=$AC$36,'[1]Multi-Field'!Q47=$AC$41,'[1]Multi-Field'!Q47=$AC$46,),"x","")</f>
        <v>x</v>
      </c>
      <c r="AT207" s="387" t="str">
        <f>IF(OR('[1]Multi-Field'!Q47=$AC$52,'[1]Multi-Field'!Q47=$AC$53,'[1]Multi-Field'!Q47=$AC$54,'[1]Multi-Field'!Q47=$AC$55,'[1]Multi-Field'!Q47=$AC$68,'[1]Multi-Field'!Q47=$AC$69,'[1]Multi-Field'!Q47=$AC$74,'[1]Multi-Field'!Q47=$AC$71,'[1]Multi-Field'!Q47=$AC$70),"x","")</f>
        <v/>
      </c>
      <c r="AU207" s="387" t="str">
        <f>IF('[1]Multi-Field'!Q47=$AC$72,"x","")</f>
        <v/>
      </c>
      <c r="AV207" s="387" t="str">
        <f>IF('[1]Multi-Field'!Q47=$AC$73,"x","")</f>
        <v/>
      </c>
      <c r="AW207" s="387" t="str">
        <f>IF('[1]Multi-Field'!Q47=$AC$83,"x","")</f>
        <v/>
      </c>
      <c r="AX207" s="387" t="str">
        <f>IF('[1]Multi-Field'!Q47=$AC$84,"x","")</f>
        <v/>
      </c>
      <c r="AY207" s="387" t="str">
        <f>IF('[1]Multi-Field'!Q47=$AC$97,"x","")</f>
        <v/>
      </c>
      <c r="AZ207" s="387" t="str">
        <f>IF('[1]Multi-Field'!Q47=$AC$99,"x","")</f>
        <v/>
      </c>
      <c r="BA207" s="387" t="str">
        <f>IF('[1]Multi-Field'!Q47=$AC$104,"x","")</f>
        <v/>
      </c>
      <c r="BB207" s="387" t="str">
        <f>IF('[1]Multi-Field'!Q47=$AC$105,"x","")</f>
        <v/>
      </c>
      <c r="BC207" s="388"/>
      <c r="BF207" s="411" t="s">
        <v>1373</v>
      </c>
      <c r="BG207" s="412">
        <v>5</v>
      </c>
      <c r="BH207" s="412">
        <v>4.5</v>
      </c>
      <c r="BI207" s="412">
        <v>4.5</v>
      </c>
      <c r="BJ207" s="409" t="e">
        <f>IF(AND('[1]Single Field'!#REF!=[1]Lists!BF207,'[1]Single Field'!#REF!="Drained"),"x",IF(AND('[1]Single Field'!#REF!=[1]Lists!BF207,'[1]Single Field'!#REF!="Undrained"),O,""))</f>
        <v>#REF!</v>
      </c>
      <c r="BK207" s="409" t="str">
        <f>IF(AND('[1]Multi-Field'!$E$3=[1]Lists!BF207,'[1]Multi-Field'!$F$3="Drained"),BI207,IF(AND('[1]Multi-Field'!$E$3=BF207,'[1]Multi-Field'!$F$3="undrained"),BH207,""))</f>
        <v/>
      </c>
      <c r="BL207" s="409" t="str">
        <f>IF(AND('[1]Multi-Field'!$E$4=BF207,'[1]Multi-Field'!$F$4="Drained"),BI207,IF(AND('[1]Multi-Field'!$E$4=BF207,'[1]Multi-Field'!$F$4="undrained"),BH207,""))</f>
        <v/>
      </c>
      <c r="BM207" s="409" t="str">
        <f>IF(AND('[1]Multi-Field'!$E$5=BF207,'[1]Multi-Field'!$F$5="Drained"),BI207,IF(AND('[1]Multi-Field'!$E$5=BF207,'[1]Multi-Field'!$F$5="undrained"),BH207,""))</f>
        <v/>
      </c>
      <c r="BN207" s="409" t="str">
        <f>IF(AND('[1]Multi-Field'!$E$6=BF207,'[1]Multi-Field'!$F$6="Drained"),BI207,IF(AND('[1]Multi-Field'!$E$6=BF207,'[1]Multi-Field'!$F$6="undrained"),BH207,""))</f>
        <v/>
      </c>
      <c r="BO207" s="409" t="str">
        <f>IF(AND('[1]Multi-Field'!$E$7=BF207,'[1]Multi-Field'!$F$7="Drained"),BI207,IF(AND('[1]Multi-Field'!$E$7=BF207,'[1]Multi-Field'!$F$7="undrained"),BH207,""))</f>
        <v/>
      </c>
      <c r="BP207" s="409" t="str">
        <f>IF(AND('[1]Multi-Field'!$E$8=BF207,'[1]Multi-Field'!$F$8="Drained"),BI207,IF(AND('[1]Multi-Field'!$E$8=BF207,'[1]Multi-Field'!$F$8="undrained"),BH207,""))</f>
        <v/>
      </c>
      <c r="BQ207" s="409" t="str">
        <f>IF(AND('[1]Multi-Field'!$E$9=BF207,'[1]Multi-Field'!$F$9="Drained"),BI207,IF(AND('[1]Multi-Field'!$E$9=BF207,'[1]Multi-Field'!$F$9="undrained"),BH207,""))</f>
        <v/>
      </c>
      <c r="BR207" s="409" t="str">
        <f>IF(AND('[1]Multi-Field'!$E$10=BF207,'[1]Multi-Field'!$F$10="Drained"),BI207,IF(AND('[1]Multi-Field'!$E$10=BF207,'[1]Multi-Field'!$F$10="undrained"),BH207,""))</f>
        <v/>
      </c>
      <c r="BS207" s="409" t="str">
        <f>IF(AND('[1]Multi-Field'!$E$11=BF207,'[1]Multi-Field'!$F$11="Drained"),BI207,IF(AND('[1]Multi-Field'!$E$11=BF207,'[1]Multi-Field'!$F$11="undrained"),BH207,""))</f>
        <v/>
      </c>
      <c r="BT207" s="409" t="str">
        <f>IF(AND('[1]Multi-Field'!$E$12=BF207,'[1]Multi-Field'!$F$12="Drained"),BI207,IF(AND('[1]Multi-Field'!$E$12=BF207,'[1]Multi-Field'!$F$12="undrained"),BH207,""))</f>
        <v/>
      </c>
      <c r="BU207" s="409" t="str">
        <f>IF(AND('[1]Multi-Field'!$E$13=BF207,'[1]Multi-Field'!$F$13="Drained"),BI207,IF(AND('[1]Multi-Field'!$E$3=BF207,'[1]Multi-Field'!$F$13="undrained"),BH207,""))</f>
        <v/>
      </c>
      <c r="BV207" s="409" t="str">
        <f>IF(AND('[1]Multi-Field'!$E$14=BF207,'[1]Multi-Field'!$F$14="Drained"),BI207,IF(AND('[1]Multi-Field'!$E$14=BF207,'[1]Multi-Field'!$F$14="undrained"),BH207,""))</f>
        <v/>
      </c>
      <c r="BW207" s="409" t="str">
        <f>IF(AND('[1]Multi-Field'!$E$15=BF207,'[1]Multi-Field'!$F$15="Drained"),BI207,IF(AND('[1]Multi-Field'!$E$15=BF207,'[1]Multi-Field'!$F$15="undrained"),BH207,""))</f>
        <v/>
      </c>
      <c r="BX207" s="409" t="str">
        <f>IF(AND('[1]Multi-Field'!$E$16=[1]Lists!BF207,'[1]Multi-Field'!$F$16="Drained"),BI207,IF(AND('[1]Multi-Field'!$E$16=[1]Lists!BF207,'[1]Multi-Field'!$F$16="undrained"),BH207,""))</f>
        <v/>
      </c>
      <c r="BY207" s="409" t="str">
        <f>IF(AND('[1]Multi-Field'!$E$17=[1]Lists!BF207,'[1]Multi-Field'!$F$17="Drained"),BI207,IF(AND('[1]Multi-Field'!$E$17=[1]Lists!BF207,'[1]Multi-Field'!$F$17="undrained"),BH207,""))</f>
        <v/>
      </c>
      <c r="BZ207" s="409" t="str">
        <f>IF(AND('[1]Multi-Field'!$E$18=[1]Lists!BF207,'[1]Multi-Field'!$F$18="Drained"),BI207,IF(AND('[1]Multi-Field'!$E$18=[1]Lists!BF207,'[1]Multi-Field'!$F$18="undrained"),BH207,""))</f>
        <v/>
      </c>
      <c r="CA207" s="409" t="str">
        <f>IF(AND('[1]Multi-Field'!$E$19=[1]Lists!BF207,'[1]Multi-Field'!$F$19="Drained"),BI207,IF(AND('[1]Multi-Field'!$E$19=[1]Lists!BF207,'[1]Multi-Field'!$F$19="undrained"),BH207,""))</f>
        <v/>
      </c>
      <c r="CB207" s="409" t="str">
        <f>IF(AND('[1]Multi-Field'!$E$20=[1]Lists!BF207,'[1]Multi-Field'!$F$20="Drained"),BI207,IF(AND('[1]Multi-Field'!$E$20=[1]Lists!BF207,'[1]Multi-Field'!$F$20="undrained"),BH207,""))</f>
        <v/>
      </c>
      <c r="CC207" s="409" t="str">
        <f>IF(AND('[1]Multi-Field'!$E$21=[1]Lists!BF207,'[1]Multi-Field'!$F$21="Drained"),BI207,IF(AND('[1]Multi-Field'!$E$21=[1]Lists!BF207,'[1]Multi-Field'!$F$21="undrained"),BH207,""))</f>
        <v/>
      </c>
      <c r="CD207" s="409" t="str">
        <f>IF(AND('[1]Multi-Field'!$E$22=[1]Lists!BF207,'[1]Multi-Field'!$F$22="Drained"),BI207,IF(AND('[1]Multi-Field'!$E$22=[1]Lists!BF207,'[1]Multi-Field'!$F$22="undrained"),BH207,""))</f>
        <v/>
      </c>
      <c r="CE207" s="409" t="str">
        <f>IF(AND('[1]Multi-Field'!$E$23=[1]Lists!BF207,'[1]Multi-Field'!$F$23="Drained"),BI207,IF(AND('[1]Multi-Field'!$E$23=[1]Lists!BF207,'[1]Multi-Field'!$F$23="undrained"),BH207,""))</f>
        <v/>
      </c>
      <c r="CF207" s="409" t="str">
        <f>IF(AND('[1]Multi-Field'!$E$24=[1]Lists!BF207,'[1]Multi-Field'!$F$24="Drained"),BI207,IF(AND('[1]Multi-Field'!$E$24=[1]Lists!BF207,'[1]Multi-Field'!$F$24="undrained"),BH207,""))</f>
        <v/>
      </c>
      <c r="CG207" s="409" t="str">
        <f>IF(AND('[1]Multi-Field'!$E$25=[1]Lists!BF207,'[1]Multi-Field'!$F$25="Drained"),BI207,IF(AND('[1]Multi-Field'!$E$25=[1]Lists!BF207,'[1]Multi-Field'!$F$25="undrained"),BH207,""))</f>
        <v/>
      </c>
      <c r="CH207" s="409" t="str">
        <f>IF(AND('[1]Multi-Field'!$E$26=[1]Lists!BF207,'[1]Multi-Field'!$F$26="Drained"),BI207,IF(AND('[1]Multi-Field'!$E$26=[1]Lists!BF207,'[1]Multi-Field'!$F$26="undrained"),BH207,""))</f>
        <v/>
      </c>
      <c r="CI207" s="409" t="str">
        <f>IF(AND('[1]Multi-Field'!$E$27=[1]Lists!BF207,'[1]Multi-Field'!$F$27="Drained"),BI207,IF(AND('[1]Multi-Field'!$E$27=[1]Lists!BF207,'[1]Multi-Field'!$F$27="undrained"),BH207,""))</f>
        <v/>
      </c>
      <c r="CJ207" s="409" t="str">
        <f>IF(AND('[1]Multi-Field'!$E$28=[1]Lists!BF207,'[1]Multi-Field'!$F$28="Drained"),BI207,IF(AND('[1]Multi-Field'!$E$28=[1]Lists!BF207,'[1]Multi-Field'!$F$28="undrained"),BH207,""))</f>
        <v/>
      </c>
      <c r="CK207" s="409" t="str">
        <f>IF(AND('[1]Multi-Field'!$E$29=[1]Lists!BF207,'[1]Multi-Field'!$F$29="Drained"),BI207,IF(AND('[1]Multi-Field'!$E$29=[1]Lists!BF207,'[1]Multi-Field'!$F$29="undrained"),BH207,""))</f>
        <v/>
      </c>
      <c r="CL207" s="409" t="str">
        <f>IF(AND('[1]Multi-Field'!$E$30=[1]Lists!BF207,'[1]Multi-Field'!$F$30="Drained"),BI207,IF(AND('[1]Multi-Field'!$E$30=[1]Lists!BF207,'[1]Multi-Field'!$F$30="undrained"),BH207,""))</f>
        <v/>
      </c>
      <c r="CM207" s="409" t="str">
        <f>IF(AND('[1]Multi-Field'!$E$31=[1]Lists!BF207,'[1]Multi-Field'!$F$31="Drained"),BI207,IF(AND('[1]Multi-Field'!$E$31=[1]Lists!BF207,'[1]Multi-Field'!$F$31="undrained"),BH207,""))</f>
        <v/>
      </c>
      <c r="CN207" s="409" t="str">
        <f>IF(AND('[1]Multi-Field'!$E$32=[1]Lists!BF207,'[1]Multi-Field'!$F$32="Drained"),BI207,IF(AND('[1]Multi-Field'!$E$32=[1]Lists!BF207,'[1]Multi-Field'!$F$32="undrained"),BH207,""))</f>
        <v/>
      </c>
      <c r="CO207" s="409" t="str">
        <f>IF(AND('[1]Multi-Field'!$E$33=[1]Lists!BF207,'[1]Multi-Field'!$F$33="Drained"),BI207,IF(AND('[1]Multi-Field'!$E$33=[1]Lists!BF207,'[1]Multi-Field'!$F$33="undrained"),BH207,""))</f>
        <v/>
      </c>
      <c r="CP207" s="409" t="str">
        <f>IF(AND('[1]Multi-Field'!$E$34=[1]Lists!BF207,'[1]Multi-Field'!$F$34="Drained"),BI207,IF(AND('[1]Multi-Field'!$E$34=[1]Lists!BF207,'[1]Multi-Field'!$F$34="undrained"),BH207,""))</f>
        <v/>
      </c>
      <c r="CQ207" s="409" t="str">
        <f>IF(AND('[1]Multi-Field'!$E$35=[1]Lists!BF207,'[1]Multi-Field'!$F$35="Drained"),BI207,IF(AND('[1]Multi-Field'!$E$35=[1]Lists!BF207,'[1]Multi-Field'!$F$35="undrained"),BH207,""))</f>
        <v/>
      </c>
      <c r="CR207" s="409" t="str">
        <f>IF(AND('[1]Multi-Field'!$E$36=[1]Lists!BF207,'[1]Multi-Field'!$F$36="Drained"),BI207,IF(AND('[1]Multi-Field'!$E$36=[1]Lists!BF207,'[1]Multi-Field'!$F$36="undrained"),BH207,""))</f>
        <v/>
      </c>
      <c r="CS207" s="409" t="str">
        <f>IF(AND('[1]Multi-Field'!$E$37=[1]Lists!BF207,'[1]Multi-Field'!$F$37="Drained"),BI207,IF(AND('[1]Multi-Field'!$E$37=[1]Lists!BF207,'[1]Multi-Field'!$F$37="undrained"),BH207,""))</f>
        <v/>
      </c>
      <c r="CT207" s="409" t="str">
        <f>IF(AND('[1]Multi-Field'!$E$38=[1]Lists!BF207,'[1]Multi-Field'!$F$38="Drained"),BI207,IF(AND('[1]Multi-Field'!$E$38=[1]Lists!BF207,'[1]Multi-Field'!$F$38="undrained"),BH207,""))</f>
        <v/>
      </c>
      <c r="CU207" s="409" t="str">
        <f>IF(AND('[1]Multi-Field'!$E$39=[1]Lists!BF207,'[1]Multi-Field'!$F$39="Drained"),BI207,IF(AND('[1]Multi-Field'!$E$39=[1]Lists!BF207,'[1]Multi-Field'!$F$39="undrained"),BH207,""))</f>
        <v/>
      </c>
      <c r="CV207" s="409" t="str">
        <f>IF(AND('[1]Multi-Field'!$E$40=[1]Lists!BF207,'[1]Multi-Field'!$F$40="Drained"),BI207,IF(AND('[1]Multi-Field'!$E$40=[1]Lists!BF207,'[1]Multi-Field'!$F$40="undrained"),BH207,""))</f>
        <v/>
      </c>
      <c r="CW207" s="409" t="str">
        <f>IF(AND('[1]Multi-Field'!$E$41=[1]Lists!BF207,'[1]Multi-Field'!$F$40="Drained"),BI207,IF(AND('[1]Multi-Field'!$E$40=[1]Lists!BF207,'[1]Multi-Field'!$F$40="undrained"),BH207,""))</f>
        <v/>
      </c>
      <c r="CX207" s="409" t="str">
        <f>IF(AND('[1]Multi-Field'!$E$42=[1]Lists!BF207,'[1]Multi-Field'!$F$42="Drained"),BI207,IF(AND('[1]Multi-Field'!$E$42=[1]Lists!BF207,'[1]Multi-Field'!$F$42="undrained"),BH207,""))</f>
        <v/>
      </c>
      <c r="CY207" s="409" t="str">
        <f>IF(AND('[1]Multi-Field'!$E$43=[1]Lists!BF207,'[1]Multi-Field'!$F$43="Drained"),BI207,IF(AND('[1]Multi-Field'!$E$43=[1]Lists!BF207,'[1]Multi-Field'!$F$43="undrained"),BH207,""))</f>
        <v/>
      </c>
      <c r="CZ207" s="409" t="str">
        <f>IF(AND('[1]Multi-Field'!$E$44=[1]Lists!BF207,'[1]Multi-Field'!$F$44="Drained"),BI207,IF(AND('[1]Multi-Field'!$E$44=[1]Lists!BF207,'[1]Multi-Field'!$F$44="undrained"),BH207,""))</f>
        <v/>
      </c>
      <c r="DA207" s="409" t="str">
        <f>IF(AND('[1]Multi-Field'!$E$45=[1]Lists!BF207,'[1]Multi-Field'!$F$45="Drained"),BI207,IF(AND('[1]Multi-Field'!$E$45=[1]Lists!BF207,'[1]Multi-Field'!$F$45="undrained"),BH207,""))</f>
        <v/>
      </c>
      <c r="DB207" s="409" t="str">
        <f>IF(AND('[1]Multi-Field'!$E$46=[1]Lists!BF207,'[1]Multi-Field'!$F$46="Drained"),BI207,IF(AND('[1]Multi-Field'!$E$46=[1]Lists!BF207,'[1]Multi-Field'!$F$46="undrained"),BH207,""))</f>
        <v/>
      </c>
      <c r="DC207" s="409" t="str">
        <f>IF(AND('[1]Multi-Field'!$E$47=[1]Lists!BF207,'[1]Multi-Field'!$F$47="Drained"),BI207,IF(AND('[1]Multi-Field'!$E$47=[1]Lists!BF207,'[1]Multi-Field'!$F$47="undrained"),BH207,""))</f>
        <v/>
      </c>
      <c r="DD207" s="409" t="str">
        <f>IF(AND('[1]Multi-Field'!$E$48=[1]Lists!BF207,'[1]Multi-Field'!$F$48="Drained"),BI207,IF(AND('[1]Multi-Field'!$E$48=[1]Lists!BF207,'[1]Multi-Field'!$F$48="undrained"),BH207,""))</f>
        <v/>
      </c>
      <c r="DE207" s="409" t="str">
        <f>IF(AND('[1]Multi-Field'!$E$49=[1]Lists!BF207,'[1]Multi-Field'!$F$49="Drained"),BI207,IF(AND('[1]Multi-Field'!$E$49=[1]Lists!BF207,'[1]Multi-Field'!$F$9="undrained"),BH207,""))</f>
        <v/>
      </c>
      <c r="DF207" s="409" t="str">
        <f>IF(AND('[1]Multi-Field'!$E$50=[1]Lists!BF207,'[1]Multi-Field'!$F$50="Drained"),BI207,IF(AND('[1]Multi-Field'!$E$50=[1]Lists!BF207,'[1]Multi-Field'!$F$50="undrained"),BH207,""))</f>
        <v/>
      </c>
      <c r="DG207" s="409" t="str">
        <f>IF(AND('[1]Multi-Field'!$E$51=[1]Lists!BF207,'[1]Multi-Field'!$F$51="Drained"),BI207,IF(AND('[1]Multi-Field'!$E$51=[1]Lists!BF207,'[1]Multi-Field'!$F$51="undrained"),BH207,""))</f>
        <v/>
      </c>
      <c r="DH207" s="409" t="str">
        <f>IF(AND('[1]Multi-Field'!$E$52=[1]Lists!BF207,'[1]Multi-Field'!$F$52="Drained"),BI207,IF(AND('[1]Multi-Field'!$E$52=[1]Lists!BF207,'[1]Multi-Field'!$F$52="undrained"),BH207,""))</f>
        <v/>
      </c>
      <c r="DI207" s="409" t="str">
        <f>IF(AND('[1]Multi-Field'!$E$53=[1]Lists!BF207,'[1]Multi-Field'!$F$53="Drained"),BI207,IF(AND('[1]Multi-Field'!$E$53=[1]Lists!BF207,'[1]Multi-Field'!$F$53="undrained"),BH207,""))</f>
        <v/>
      </c>
      <c r="DJ207" s="409" t="str">
        <f>IF(AND('[1]Multi-Field'!$E$54=[1]Lists!BF207,'[1]Multi-Field'!$F$54="Drained"),BI207,IF(AND('[1]Multi-Field'!$E$54=[1]Lists!BF207,'[1]Multi-Field'!$F$54="undrained"),BH207,""))</f>
        <v/>
      </c>
      <c r="DK207" s="409" t="str">
        <f>IF(AND('[1]Multi-Field'!$E$55=[1]Lists!BF207,'[1]Multi-Field'!$F$55="Drained"),BI207,IF(AND('[1]Multi-Field'!$E$55=[1]Lists!BF207,'[1]Multi-Field'!$F$55="undrained"),BH207,""))</f>
        <v/>
      </c>
      <c r="DL207" s="409" t="str">
        <f>IF(AND('[1]Multi-Field'!$E$56=[1]Lists!BF207,'[1]Multi-Field'!$F$56="Drained"),BI207,IF(AND('[1]Multi-Field'!$E$56=[1]Lists!BF207,'[1]Multi-Field'!$F$56="undrained"),BH207,""))</f>
        <v/>
      </c>
      <c r="DM207" s="409" t="str">
        <f>IF(AND('[1]Multi-Field'!$E$57=[1]Lists!BF207,'[1]Multi-Field'!$F$57="Drained"),BI207,IF(AND('[1]Multi-Field'!$E$57=[1]Lists!BF207,'[1]Multi-Field'!$F$57="undrained"),BH207,""))</f>
        <v/>
      </c>
      <c r="DN207" s="409" t="str">
        <f>IF(AND('[1]Multi-Field'!$E$58=[1]Lists!BF207,'[1]Multi-Field'!$F$58="Drained"),BI207,IF(AND('[1]Multi-Field'!$E$58=[1]Lists!BF207,'[1]Multi-Field'!$F$58="undrained"),BH207,""))</f>
        <v/>
      </c>
      <c r="DO207" s="409" t="str">
        <f>IF(AND('[1]Multi-Field'!$E$59=[1]Lists!BF207,'[1]Multi-Field'!$F$59="Drained"),BI207,IF(AND('[1]Multi-Field'!$E$59=[1]Lists!BF207,'[1]Multi-Field'!$F$59="undrained"),BH207,""))</f>
        <v/>
      </c>
      <c r="DP207" s="409" t="str">
        <f>IF(AND('[1]Multi-Field'!$E$60=[1]Lists!BF207,'[1]Multi-Field'!$F$60="Drained"),BI207,IF(AND('[1]Multi-Field'!$E$60=[1]Lists!BF207,'[1]Multi-Field'!$F$60="undrained"),BH207,""))</f>
        <v/>
      </c>
      <c r="DQ207" s="409" t="str">
        <f>IF(AND('[1]Multi-Field'!$E$61=[1]Lists!BF207,'[1]Multi-Field'!$F$61="Drained"),BI207,IF(AND('[1]Multi-Field'!$E$61=[1]Lists!BF207,'[1]Multi-Field'!$F$61="undrained"),BH207,""))</f>
        <v/>
      </c>
      <c r="DR207" s="409" t="str">
        <f>IF(AND('[1]Multi-Field'!$E$62=[1]Lists!BF207,'[1]Multi-Field'!$F$62="Drained"),BI207,IF(AND('[1]Multi-Field'!$E$62=[1]Lists!BF207,'[1]Multi-Field'!$F$62="undrained"),BH207,""))</f>
        <v/>
      </c>
      <c r="DS207" s="409" t="str">
        <f>IF(AND('[1]Multi-Field'!$E$63=[1]Lists!BF207,'[1]Multi-Field'!$F$63="Drained"),BI207,IF(AND('[1]Multi-Field'!$E$63=[1]Lists!BF207,'[1]Multi-Field'!$F$63="undrained"),BH207,""))</f>
        <v/>
      </c>
      <c r="DT207" s="409" t="str">
        <f>IF(AND('[1]Multi-Field'!$E$64=[1]Lists!BF207,'[1]Multi-Field'!$F$64="Drained"),BI207,IF(AND('[1]Multi-Field'!$E$64=[1]Lists!BF207,'[1]Multi-Field'!$F$64="undrained"),BH207,""))</f>
        <v/>
      </c>
      <c r="DU207" s="409" t="str">
        <f>IF(AND('[1]Multi-Field'!$E$65=[1]Lists!BF207,'[1]Multi-Field'!$F$65="Drained"),BI207,IF(AND('[1]Multi-Field'!$E$65=[1]Lists!BF207,'[1]Multi-Field'!$F$65="undrained"),BH207,""))</f>
        <v/>
      </c>
      <c r="DV207" s="409" t="str">
        <f>IF(AND('[1]Multi-Field'!$E$66=[1]Lists!BF207,'[1]Multi-Field'!$F$66="Drained"),BI207,IF(AND('[1]Multi-Field'!$E$66=[1]Lists!BF207,'[1]Multi-Field'!$F$66="undrained"),BH207,""))</f>
        <v/>
      </c>
      <c r="DW207" s="409" t="str">
        <f>IF(AND('[1]Multi-Field'!$E$67=[1]Lists!BF207,'[1]Multi-Field'!$F$67="Drained"),BI207,IF(AND('[1]Multi-Field'!$E$67=[1]Lists!BF207,'[1]Multi-Field'!$F$67="undrained"),BH207,""))</f>
        <v/>
      </c>
      <c r="DX207" s="409" t="str">
        <f>IF(AND('[1]Multi-Field'!$E$68=[1]Lists!BF207,'[1]Multi-Field'!$F$68="Drained"),BI207,IF(AND('[1]Multi-Field'!$E$68=[1]Lists!BF207,'[1]Multi-Field'!$F$68="undrained"),BH207,""))</f>
        <v/>
      </c>
      <c r="DY207" s="409" t="str">
        <f>IF(AND('[1]Multi-Field'!$E$69=[1]Lists!BF207,'[1]Multi-Field'!$F$69="Drained"),BI207,IF(AND('[1]Multi-Field'!$E$69=[1]Lists!BF207,'[1]Multi-Field'!$F$69="undrained"),BH207,""))</f>
        <v/>
      </c>
      <c r="DZ207" s="409" t="str">
        <f>IF(AND('[1]Multi-Field'!$E$70=[1]Lists!BF207,'[1]Multi-Field'!$F$70="Drained"),BI207,IF(AND('[1]Multi-Field'!$E$70=[1]Lists!BF207,'[1]Multi-Field'!$F$70="undrained"),BH207,""))</f>
        <v/>
      </c>
      <c r="EA207" s="409" t="str">
        <f>IF(AND('[1]Multi-Field'!$E$71=[1]Lists!BF207,'[1]Multi-Field'!$F$71="Drained"),BI207,IF(AND('[1]Multi-Field'!$E$71=[1]Lists!BF207,'[1]Multi-Field'!$F$71="undrained"),BH207,""))</f>
        <v/>
      </c>
      <c r="EB207" s="409" t="str">
        <f>IF(AND('[1]Multi-Field'!$E$72=[1]Lists!BF207,'[1]Multi-Field'!$F$72="Drained"),BI207,IF(AND('[1]Multi-Field'!$E$72=[1]Lists!BF207,'[1]Multi-Field'!$F$72="undrained"),BH207,""))</f>
        <v/>
      </c>
      <c r="EC207" s="409" t="str">
        <f>IF(AND('[1]Multi-Field'!$E$73=[1]Lists!BF207,'[1]Multi-Field'!$F$73="Drained"),BI207,IF(AND('[1]Multi-Field'!$E$73=[1]Lists!BF207,'[1]Multi-Field'!$F$73="undrained"),BH207,""))</f>
        <v/>
      </c>
      <c r="ED207" s="409" t="str">
        <f>IF(AND('[1]Multi-Field'!$E$74=[1]Lists!BF207,'[1]Multi-Field'!$F$74="Drained"),BI207,IF(AND('[1]Multi-Field'!$E$74=[1]Lists!BF207,'[1]Multi-Field'!$F$74="undrained"),BH207,""))</f>
        <v/>
      </c>
      <c r="EE207" s="409" t="str">
        <f>IF(AND('[1]Multi-Field'!$E$75=[1]Lists!BF207,'[1]Multi-Field'!$F$75="Drained"),BI207,IF(AND('[1]Multi-Field'!$E$75=[1]Lists!BF207,'[1]Multi-Field'!$F$75="undrained"),BH207,""))</f>
        <v/>
      </c>
      <c r="EF207" s="409" t="str">
        <f>IF(AND('[1]Multi-Field'!$E$76=[1]Lists!BF207,'[1]Multi-Field'!$F$76="Drained"),BI207,IF(AND('[1]Multi-Field'!$E$76=[1]Lists!BF207,'[1]Multi-Field'!$F$6="undrained"),BH207,""))</f>
        <v/>
      </c>
      <c r="EG207" s="409" t="str">
        <f>IF(AND('[1]Multi-Field'!$E$77=[1]Lists!BF207,'[1]Multi-Field'!$F$77="Drained"),BI207,IF(AND('[1]Multi-Field'!$E$77=[1]Lists!BF207,'[1]Multi-Field'!$F$77="undrained"),BH207,""))</f>
        <v/>
      </c>
      <c r="EH207" s="409" t="str">
        <f>IF(AND('[1]Multi-Field'!$E$78=[1]Lists!BF207,'[1]Multi-Field'!$F$78="Drained"),BI207,IF(AND('[1]Multi-Field'!$E$78=[1]Lists!BF207,'[1]Multi-Field'!$F$78="undrained"),BH207,""))</f>
        <v/>
      </c>
      <c r="EI207" s="409" t="str">
        <f>IF(AND('[1]Multi-Field'!$E$79=[1]Lists!BF207,'[1]Multi-Field'!$F$79="Drained"),BI207,IF(AND('[1]Multi-Field'!$E$79=[1]Lists!BF207,'[1]Multi-Field'!$F$79="undrained"),BH207,""))</f>
        <v/>
      </c>
      <c r="EJ207" s="409" t="str">
        <f>IF(AND('[1]Multi-Field'!$E$80=[1]Lists!BF207,'[1]Multi-Field'!$F$80="Drained"),BI207,IF(AND('[1]Multi-Field'!$E$80=[1]Lists!BF207,'[1]Multi-Field'!$F$80="undrained"),BH207,""))</f>
        <v/>
      </c>
      <c r="EK207" s="409" t="str">
        <f>IF(AND('[1]Multi-Field'!$E$81=[1]Lists!BF207,'[1]Multi-Field'!$F$81="Drained"),BI207,IF(AND('[1]Multi-Field'!$E$81=[1]Lists!BF207,'[1]Multi-Field'!$F$81="undrained"),BH207,""))</f>
        <v/>
      </c>
      <c r="EL207" s="409" t="str">
        <f>IF(AND('[1]Multi-Field'!$E$82=[1]Lists!BF207,'[1]Multi-Field'!$F$82="Drained"),BI207,IF(AND('[1]Multi-Field'!$E$82=[1]Lists!BF207,'[1]Multi-Field'!$F$82="undrained"),BH207,""))</f>
        <v/>
      </c>
      <c r="EM207" s="409" t="str">
        <f>IF(AND('[1]Multi-Field'!$E$83=[1]Lists!BF207,'[1]Multi-Field'!$F$83="Drained"),BI207,IF(AND('[1]Multi-Field'!$E$83=[1]Lists!BF207,'[1]Multi-Field'!$F$83="undrained"),BH207,""))</f>
        <v/>
      </c>
      <c r="EN207" s="409" t="str">
        <f>IF(AND('[1]Multi-Field'!$E$84=[1]Lists!BF207,'[1]Multi-Field'!$F$84="Drained"),BI207,IF(AND('[1]Multi-Field'!$E$84=[1]Lists!BF207,'[1]Multi-Field'!$F$84="undrained"),BH207,""))</f>
        <v/>
      </c>
      <c r="EO207" s="409" t="str">
        <f>IF(AND('[1]Multi-Field'!$E$85=[1]Lists!BF207,'[1]Multi-Field'!$F$85="Drained"),BI207,IF(AND('[1]Multi-Field'!$E$85=[1]Lists!BF207,'[1]Multi-Field'!$F$85="undrained"),BH207,""))</f>
        <v/>
      </c>
      <c r="EP207" s="409" t="str">
        <f>IF(AND('[1]Multi-Field'!$E$86=[1]Lists!BF207,'[1]Multi-Field'!$F$86="Drained"),BI207,IF(AND('[1]Multi-Field'!$E$86=[1]Lists!BF207,'[1]Multi-Field'!$F$86="undrained"),BH207,""))</f>
        <v/>
      </c>
      <c r="EQ207" s="409" t="str">
        <f>IF(AND('[1]Multi-Field'!$E$87=[1]Lists!BF207,'[1]Multi-Field'!$F$87="Drained"),BI207,IF(AND('[1]Multi-Field'!$E$87=[1]Lists!BF207,'[1]Multi-Field'!$F$87="undrained"),BH207,""))</f>
        <v/>
      </c>
      <c r="ER207" s="409" t="str">
        <f>IF(AND('[1]Multi-Field'!$E$88=[1]Lists!BF207,'[1]Multi-Field'!$F$88="Drained"),BI207,IF(AND('[1]Multi-Field'!$E$88=[1]Lists!BF207,'[1]Multi-Field'!$F$88="undrained"),BH207,""))</f>
        <v/>
      </c>
      <c r="ES207" s="409" t="str">
        <f>IF(AND('[1]Multi-Field'!$E$89=[1]Lists!BF207,'[1]Multi-Field'!$F$89="Drained"),BI207,IF(AND('[1]Multi-Field'!$E$89=[1]Lists!BF207,'[1]Multi-Field'!$F$89="undrained"),BH207,""))</f>
        <v/>
      </c>
      <c r="ET207" s="409" t="str">
        <f>IF(AND('[1]Multi-Field'!$E$90=[1]Lists!BF207,'[1]Multi-Field'!$F$90="Drained"),BI207,IF(AND('[1]Multi-Field'!$E$90=[1]Lists!BF207,'[1]Multi-Field'!$F$90="undrained"),BH207,""))</f>
        <v/>
      </c>
      <c r="EU207" s="409" t="str">
        <f>IF(AND('[1]Multi-Field'!$E$91=[1]Lists!BF207,'[1]Multi-Field'!$F$91="Drained"),BI207,IF(AND('[1]Multi-Field'!$E$91=[1]Lists!BF207,'[1]Multi-Field'!$F$91="undrained"),BH207,""))</f>
        <v/>
      </c>
      <c r="EV207" s="409" t="str">
        <f>IF(AND('[1]Multi-Field'!$E$92=[1]Lists!BF207,'[1]Multi-Field'!$F$92="Drained"),BI207,IF(AND('[1]Multi-Field'!$E$92=[1]Lists!BF207,'[1]Multi-Field'!$F$92="undrained"),BH207,""))</f>
        <v/>
      </c>
      <c r="EW207" s="409" t="str">
        <f>IF(AND('[1]Multi-Field'!$E$93=[1]Lists!BF207,'[1]Multi-Field'!$F$93="Drained"),BI207,IF(AND('[1]Multi-Field'!$E$93=[1]Lists!BF207,'[1]Multi-Field'!$F$93="undrained"),BH207,""))</f>
        <v/>
      </c>
      <c r="EX207" s="409" t="str">
        <f>IF(AND('[1]Multi-Field'!$E$94=[1]Lists!BF207,'[1]Multi-Field'!$F$94="Drained"),BI207,IF(AND('[1]Multi-Field'!$E$94=[1]Lists!BF207,'[1]Multi-Field'!$F$94="undrained"),BH207,""))</f>
        <v/>
      </c>
      <c r="EY207" s="409" t="str">
        <f>IF(AND('[1]Multi-Field'!$E$95=[1]Lists!BF207,'[1]Multi-Field'!$F$95="Drained"),BI207,IF(AND('[1]Multi-Field'!$E$95=[1]Lists!BF207,'[1]Multi-Field'!$F$95="undrained"),BH207,""))</f>
        <v/>
      </c>
      <c r="EZ207" s="409" t="str">
        <f>IF(AND('[1]Multi-Field'!$E$96=[1]Lists!BF207,'[1]Multi-Field'!$F$96="Drained"),BI207,IF(AND('[1]Multi-Field'!$E$96=[1]Lists!BF207,'[1]Multi-Field'!$F$96="undrained"),BH207,""))</f>
        <v/>
      </c>
      <c r="FA207" s="409" t="str">
        <f>IF(AND('[1]Multi-Field'!$E$97=[1]Lists!BF207,'[1]Multi-Field'!$F$97="Drained"),BI207,IF(AND('[1]Multi-Field'!$E$97=[1]Lists!BF207,'[1]Multi-Field'!$F$97="undrained"),BH207,""))</f>
        <v/>
      </c>
      <c r="FB207" s="409" t="str">
        <f>IF(AND('[1]Multi-Field'!$E$98=[1]Lists!BF207,'[1]Multi-Field'!$F$98="Drained"),BI207,IF(AND('[1]Multi-Field'!$E$98=[1]Lists!BF207,'[1]Multi-Field'!$F$98="undrained"),BH207,""))</f>
        <v/>
      </c>
      <c r="FC207" s="409" t="str">
        <f>IF(AND('[1]Multi-Field'!$E$99=[1]Lists!BF207,'[1]Multi-Field'!$F$99="Drained"),BI207,IF(AND('[1]Multi-Field'!$E$99=[1]Lists!BF207,'[1]Multi-Field'!$F$99="undrained"),BH207,""))</f>
        <v/>
      </c>
      <c r="FD207" s="409" t="str">
        <f>IF(AND('[1]Multi-Field'!$E$100=[1]Lists!BF207,'[1]Multi-Field'!$F$100="Drained"),BI207,IF(AND('[1]Multi-Field'!$E$100=[1]Lists!BF207,'[1]Multi-Field'!$F$100="undrained"),BH207,""))</f>
        <v/>
      </c>
      <c r="FE207" s="409" t="str">
        <f>IF(AND('[1]Multi-Field'!$E$101=[1]Lists!BF207,'[1]Multi-Field'!$F$101="Drained"),BI207,IF(AND('[1]Multi-Field'!$E$101=[1]Lists!BF207,'[1]Multi-Field'!$F$101="undrained"),BH207,""))</f>
        <v/>
      </c>
      <c r="FF207" s="409" t="str">
        <f>IF(AND('[1]Multi-Field'!$E$102=[1]Lists!BF207,'[1]Multi-Field'!$F$102="Drained"),BI207,IF(AND('[1]Multi-Field'!$E$102=[1]Lists!BF207,'[1]Multi-Field'!$F$102="undrained"),BH207,""))</f>
        <v/>
      </c>
      <c r="FG207" s="409" t="str">
        <f>IF(AND('[1]Multi-Field'!$E$103=[1]Lists!BF207,'[1]Multi-Field'!$F$103="Drained"),BI207,IF(AND('[1]Multi-Field'!$E$103=[1]Lists!BF207,'[1]Multi-Field'!$F$103="undrained"),BH207,""))</f>
        <v/>
      </c>
      <c r="FH207" s="409" t="str">
        <f>IF(AND('[1]Multi-Field'!$E$104=[1]Lists!BF207,'[1]Multi-Field'!$F$104="Drained"),BI207,IF(AND('[1]Multi-Field'!$E$104=[1]Lists!BF207,'[1]Multi-Field'!$F$104="undrained"),BH207,""))</f>
        <v/>
      </c>
      <c r="FI207" s="409" t="str">
        <f>IF(AND('[1]Multi-Field'!$E$105=[1]Lists!BF207,'[1]Multi-Field'!$F$105="Drained"),BI207,IF(AND('[1]Multi-Field'!$E$105=[1]Lists!BF207,'[1]Multi-Field'!$F$105="undrained"),BH207,""))</f>
        <v/>
      </c>
      <c r="FJ207" s="409" t="str">
        <f>IF(AND('[1]Multi-Field'!$E$106=[1]Lists!BF207,'[1]Multi-Field'!$F$106="Drained"),BI207,IF(AND('[1]Multi-Field'!$E$106=[1]Lists!BF207,'[1]Multi-Field'!$F$106="undrained"),BH207,""))</f>
        <v/>
      </c>
      <c r="FK207" s="409" t="str">
        <f>IF(AND('[1]Multi-Field'!$E$107=[1]Lists!BF207,'[1]Multi-Field'!$F$107="Drained"),BI207,IF(AND('[1]Multi-Field'!$E$107=[1]Lists!BF207,'[1]Multi-Field'!$F$107="undrained"),BH207,""))</f>
        <v/>
      </c>
      <c r="FL207" s="409" t="str">
        <f>IF(AND('[1]Multi-Field'!$E$108=[1]Lists!BF207,'[1]Multi-Field'!$F$108="Drained"),BI207,IF(AND('[1]Multi-Field'!$E$108=[1]Lists!BF207,'[1]Multi-Field'!$F$108="undrained"),BH207,""))</f>
        <v/>
      </c>
      <c r="FM207" s="409" t="str">
        <f>IF(AND('[1]Multi-Field'!$E$109=[1]Lists!BF207,'[1]Multi-Field'!$F$109="Drained"),BI207,IF(AND('[1]Multi-Field'!$E$109=[1]Lists!BF207,'[1]Multi-Field'!$F$109="undrained"),BH207,""))</f>
        <v/>
      </c>
      <c r="FN207" s="409" t="str">
        <f>IF(AND('[1]Multi-Field'!$E$110=[1]Lists!BF207,'[1]Multi-Field'!$F$110="Drained"),BI207,IF(AND('[1]Multi-Field'!$E$110=[1]Lists!BF207,'[1]Multi-Field'!$F$110="undrained"),BH207,""))</f>
        <v/>
      </c>
      <c r="FO207" s="409" t="str">
        <f>IF(AND('[1]Multi-Field'!$E$111=[1]Lists!BF207,'[1]Multi-Field'!$F$111="Drained"),BI207,IF(AND('[1]Multi-Field'!$E$111=[1]Lists!BF207,'[1]Multi-Field'!$F$111="undrained"),BH207,""))</f>
        <v/>
      </c>
      <c r="FP207" s="409" t="str">
        <f>IF(AND('[1]Multi-Field'!$E$112=[1]Lists!BF207,'[1]Multi-Field'!$F$112="Drained"),BI207,IF(AND('[1]Multi-Field'!$E$112=[1]Lists!BF207,'[1]Multi-Field'!$F$112="undrained"),BH207,""))</f>
        <v/>
      </c>
      <c r="FQ207" s="409" t="str">
        <f>IF(AND('[1]Multi-Field'!$E$113=[1]Lists!BF207,'[1]Multi-Field'!$F$113="Drained"),BI207,IF(AND('[1]Multi-Field'!$E$113=[1]Lists!BF207,'[1]Multi-Field'!$F$113="undrained"),BH207,""))</f>
        <v/>
      </c>
      <c r="FR207" s="409" t="str">
        <f>IF(AND('[1]Multi-Field'!$E$114=[1]Lists!BF207,'[1]Multi-Field'!$F$114="Drained"),BI207,IF(AND('[1]Multi-Field'!$E$114=[1]Lists!BF207,'[1]Multi-Field'!$F$114="undrained"),BH207,""))</f>
        <v/>
      </c>
      <c r="FS207" s="409" t="str">
        <f>IF(AND('[1]Multi-Field'!$E$115=[1]Lists!BF207,'[1]Multi-Field'!$F$115="Drained"),BI207,IF(AND('[1]Multi-Field'!$E$115=[1]Lists!BF207,'[1]Multi-Field'!$F$115="undrained"),BH207,""))</f>
        <v/>
      </c>
      <c r="FT207" s="409" t="str">
        <f>IF(AND('[1]Multi-Field'!$E$116=[1]Lists!BF207,'[1]Multi-Field'!$F$116="Drained"),BI207,IF(AND('[1]Multi-Field'!$E$116=[1]Lists!BF207,'[1]Multi-Field'!$F$116="undrained"),BH207,""))</f>
        <v/>
      </c>
      <c r="FU207" s="409" t="str">
        <f>IF(AND('[1]Multi-Field'!$E$117=[1]Lists!BF207,'[1]Multi-Field'!$F$117="Drained"),BI207,IF(AND('[1]Multi-Field'!$E$117=[1]Lists!BF207,'[1]Multi-Field'!$F$117="undrained"),BH207,""))</f>
        <v/>
      </c>
      <c r="FV207" s="409" t="str">
        <f>IF(AND('[1]Multi-Field'!$E$118=[1]Lists!BF207,'[1]Multi-Field'!$F$118="Drained"),BI207,IF(AND('[1]Multi-Field'!$E$118=[1]Lists!BF207,'[1]Multi-Field'!$F$118="undrained"),BH207,""))</f>
        <v/>
      </c>
      <c r="FW207" s="409" t="str">
        <f>IF(AND('[1]Multi-Field'!$E$119=[1]Lists!BF207,'[1]Multi-Field'!$F$119="Drained"),BI207,IF(AND('[1]Multi-Field'!$E$119=[1]Lists!BF207,'[1]Multi-Field'!$F$119="undrained"),BH207,""))</f>
        <v/>
      </c>
      <c r="FX207" s="409" t="str">
        <f>IF(AND('[1]Multi-Field'!$E$120=[1]Lists!BF207,'[1]Multi-Field'!$F$120="Drained"),BI207,IF(AND('[1]Multi-Field'!$E$120=[1]Lists!BF207,'[1]Multi-Field'!$F$120="undrained"),BH207,""))</f>
        <v/>
      </c>
    </row>
    <row r="208" spans="1:180" ht="13.5" customHeight="1">
      <c r="A208" s="7" t="s">
        <v>295</v>
      </c>
      <c r="B208" s="7"/>
      <c r="C208" s="7"/>
      <c r="D208" s="8">
        <v>60</v>
      </c>
      <c r="E208" s="8">
        <f t="shared" si="39"/>
        <v>62</v>
      </c>
      <c r="F208" s="8">
        <f t="shared" si="40"/>
        <v>63</v>
      </c>
      <c r="G208" s="8">
        <v>65</v>
      </c>
      <c r="H208" s="8">
        <v>65</v>
      </c>
      <c r="I208" s="8">
        <f t="shared" si="43"/>
        <v>68</v>
      </c>
      <c r="J208" s="8">
        <f t="shared" si="44"/>
        <v>72</v>
      </c>
      <c r="K208" s="8">
        <v>75</v>
      </c>
      <c r="L208" s="8">
        <v>90</v>
      </c>
      <c r="M208" s="8">
        <f t="shared" si="41"/>
        <v>97</v>
      </c>
      <c r="N208" s="8">
        <f t="shared" si="42"/>
        <v>103</v>
      </c>
      <c r="O208" s="8">
        <v>110</v>
      </c>
      <c r="P208" s="391">
        <v>183</v>
      </c>
      <c r="Q208" s="394"/>
      <c r="R208" s="395" t="b">
        <f>IF(OR('Multi-Field'!AA185=Lists!$AC$42,'Multi-Field'!AA185=Lists!$AC$43),IF('Multi-Field'!Z185="x",(IF('Multi-Field'!AC185=Lists!$Q$11,Lists!$R$11,IF('Multi-Field'!AC185=Lists!$Q$12,Lists!$R$12,IF('Multi-Field'!AC185=Lists!$Q$13,Lists!$R$13,IF('Multi-Field'!AC185=Lists!$Q$14,Lists!$R$14))))),IF('Multi-Field'!X185="x",(IF('Multi-Field'!AC185=Lists!$Q$11,Lists!$S$11,IF('Multi-Field'!AC185=Lists!$Q$12,Lists!$S$12,IF('Multi-Field'!AC185=Lists!$Q$13,Lists!$S$13,IF('Multi-Field'!AC185=Lists!$Q$14,Lists!$S$14))))),IF('Multi-Field'!V185="x",(IF('Multi-Field'!AC185=Lists!$Q$11,Lists!$T$11,IF('Multi-Field'!AC185=Lists!$Q$12,Lists!$T$12,IF('Multi-Field'!AC185=Lists!$Q$13,Lists!$T$13,IF('Multi-Field'!AC185=Lists!$Q$14,Lists!$T$14))))),0))))</f>
        <v>0</v>
      </c>
      <c r="S208" s="395" t="str">
        <f t="shared" si="38"/>
        <v/>
      </c>
      <c r="T208" s="395"/>
      <c r="U208" s="396"/>
      <c r="AI208" s="384">
        <f>'[1]Multi-Field'!B204</f>
        <v>0</v>
      </c>
      <c r="AJ208" s="387" t="str">
        <f>IF(OR('[1]Multi-Field'!Q48=[1]Lists!$AC$42,'[1]Multi-Field'!Q48=[1]Lists!$AC$43),"x","")</f>
        <v/>
      </c>
      <c r="AK208" s="387" t="str">
        <f>IF(OR('[1]Multi-Field'!Q48=[1]Lists!$AC$6,'[1]Multi-Field'!Q48=$AC$2,'[1]Multi-Field'!Q48=$AC$4),"x","")</f>
        <v/>
      </c>
      <c r="AL208" s="387" t="str">
        <f>IF(OR('[1]Multi-Field'!Q48=[1]Lists!$AC$7,'[1]Multi-Field'!Q48=$AC$3,'[1]Multi-Field'!Q48=$AC$5),"x","")</f>
        <v/>
      </c>
      <c r="AM208" s="387" t="str">
        <f>IF(OR('[1]Multi-Field'!Q48=$AC$23,'[1]Multi-Field'!Q48=$AC$13,'[1]Multi-Field'!Q48=$AC$9,'[1]Multi-Field'!Q48=$AC$19,'[1]Multi-Field'!Q48=$AC$47),"x","")</f>
        <v>x</v>
      </c>
      <c r="AN208" s="387" t="str">
        <f>IF(OR('[1]Multi-Field'!Q48=$AC$24,'[1]Multi-Field'!Q48=$AC$14,'[1]Multi-Field'!Q48=$AC$10,'[1]Multi-Field'!Q48=$AC$22,'[1]Multi-Field'!Q48=$AC$48),"x","")</f>
        <v/>
      </c>
      <c r="AO208" s="387" t="str">
        <f>IF(OR('[1]Multi-Field'!Q48=$AC$21,'[1]Multi-Field'!Q48=$AC$28,'[1]Multi-Field'!Q48=$AC$62,'[1]Multi-Field'!Q48=$AC$102,'[1]Multi-Field'!Q48=$AC$98),"x","")</f>
        <v/>
      </c>
      <c r="AP208" s="387" t="str">
        <f>IF(OR('[1]Multi-Field'!Q48=$AC$25,'[1]Multi-Field'!Q48=$AC$63,'[1]Multi-Field'!Q48=$AC$85,'[1]Multi-Field'!Q48=$AC$87,'[1]Multi-Field'!Q48=$AC$92,'[1]Multi-Field'!Q48=$AC$93),"x","")</f>
        <v/>
      </c>
      <c r="AQ208" s="387" t="str">
        <f>IF(OR('[1]Multi-Field'!Q48=$AC$20,'[1]Multi-Field'!Q48=$AC$27,'[1]Multi-Field'!Q48=$AC$58,'[1]Multi-Field'!Q48=$AC$86,'[1]Multi-Field'!Q48=$AC$103,'[1]Multi-Field'!Q48=$AC$94),"x","")</f>
        <v/>
      </c>
      <c r="AR208" s="387" t="str">
        <f>IF(OR('[1]Multi-Field'!Q48=$AC$35,'[1]Multi-Field'!Q48=$AC$40,'[1]Multi-Field'!Q48=$AC$45,),"x","")</f>
        <v/>
      </c>
      <c r="AS208" s="387" t="str">
        <f>IF(OR('[1]Multi-Field'!Q48=$AC$36,'[1]Multi-Field'!Q48=$AC$41,'[1]Multi-Field'!Q48=$AC$46,),"x","")</f>
        <v/>
      </c>
      <c r="AT208" s="387" t="str">
        <f>IF(OR('[1]Multi-Field'!Q48=$AC$52,'[1]Multi-Field'!Q48=$AC$53,'[1]Multi-Field'!Q48=$AC$54,'[1]Multi-Field'!Q48=$AC$55,'[1]Multi-Field'!Q48=$AC$68,'[1]Multi-Field'!Q48=$AC$69,'[1]Multi-Field'!Q48=$AC$74,'[1]Multi-Field'!Q48=$AC$71,'[1]Multi-Field'!Q48=$AC$70),"x","")</f>
        <v/>
      </c>
      <c r="AU208" s="387" t="str">
        <f>IF('[1]Multi-Field'!Q48=$AC$72,"x","")</f>
        <v/>
      </c>
      <c r="AV208" s="387" t="str">
        <f>IF('[1]Multi-Field'!Q48=$AC$73,"x","")</f>
        <v/>
      </c>
      <c r="AW208" s="387" t="str">
        <f>IF('[1]Multi-Field'!Q48=$AC$83,"x","")</f>
        <v/>
      </c>
      <c r="AX208" s="387" t="str">
        <f>IF('[1]Multi-Field'!Q48=$AC$84,"x","")</f>
        <v/>
      </c>
      <c r="AY208" s="387" t="str">
        <f>IF('[1]Multi-Field'!Q48=$AC$97,"x","")</f>
        <v/>
      </c>
      <c r="AZ208" s="387" t="str">
        <f>IF('[1]Multi-Field'!Q48=$AC$99,"x","")</f>
        <v/>
      </c>
      <c r="BA208" s="387" t="str">
        <f>IF('[1]Multi-Field'!Q48=$AC$104,"x","")</f>
        <v/>
      </c>
      <c r="BB208" s="387" t="str">
        <f>IF('[1]Multi-Field'!Q48=$AC$105,"x","")</f>
        <v/>
      </c>
      <c r="BC208" s="388"/>
      <c r="BF208" s="411" t="s">
        <v>1374</v>
      </c>
      <c r="BG208" s="412">
        <v>3</v>
      </c>
      <c r="BH208" s="412">
        <v>3</v>
      </c>
      <c r="BI208" s="412">
        <v>4</v>
      </c>
      <c r="BJ208" s="409" t="e">
        <f>IF(AND('[1]Single Field'!#REF!=[1]Lists!BF208,'[1]Single Field'!#REF!="Drained"),"x",IF(AND('[1]Single Field'!#REF!=[1]Lists!BF208,'[1]Single Field'!#REF!="Undrained"),O,""))</f>
        <v>#REF!</v>
      </c>
      <c r="BK208" s="409" t="str">
        <f>IF(AND('[1]Multi-Field'!$E$3=[1]Lists!BF208,'[1]Multi-Field'!$F$3="Drained"),BI208,IF(AND('[1]Multi-Field'!$E$3=BF208,'[1]Multi-Field'!$F$3="undrained"),BH208,""))</f>
        <v/>
      </c>
      <c r="BL208" s="409" t="str">
        <f>IF(AND('[1]Multi-Field'!$E$4=BF208,'[1]Multi-Field'!$F$4="Drained"),BI208,IF(AND('[1]Multi-Field'!$E$4=BF208,'[1]Multi-Field'!$F$4="undrained"),BH208,""))</f>
        <v/>
      </c>
      <c r="BM208" s="409" t="str">
        <f>IF(AND('[1]Multi-Field'!$E$5=BF208,'[1]Multi-Field'!$F$5="Drained"),BI208,IF(AND('[1]Multi-Field'!$E$5=BF208,'[1]Multi-Field'!$F$5="undrained"),BH208,""))</f>
        <v/>
      </c>
      <c r="BN208" s="409" t="str">
        <f>IF(AND('[1]Multi-Field'!$E$6=BF208,'[1]Multi-Field'!$F$6="Drained"),BI208,IF(AND('[1]Multi-Field'!$E$6=BF208,'[1]Multi-Field'!$F$6="undrained"),BH208,""))</f>
        <v/>
      </c>
      <c r="BO208" s="409" t="str">
        <f>IF(AND('[1]Multi-Field'!$E$7=BF208,'[1]Multi-Field'!$F$7="Drained"),BI208,IF(AND('[1]Multi-Field'!$E$7=BF208,'[1]Multi-Field'!$F$7="undrained"),BH208,""))</f>
        <v/>
      </c>
      <c r="BP208" s="409" t="str">
        <f>IF(AND('[1]Multi-Field'!$E$8=BF208,'[1]Multi-Field'!$F$8="Drained"),BI208,IF(AND('[1]Multi-Field'!$E$8=BF208,'[1]Multi-Field'!$F$8="undrained"),BH208,""))</f>
        <v/>
      </c>
      <c r="BQ208" s="409" t="str">
        <f>IF(AND('[1]Multi-Field'!$E$9=BF208,'[1]Multi-Field'!$F$9="Drained"),BI208,IF(AND('[1]Multi-Field'!$E$9=BF208,'[1]Multi-Field'!$F$9="undrained"),BH208,""))</f>
        <v/>
      </c>
      <c r="BR208" s="409" t="str">
        <f>IF(AND('[1]Multi-Field'!$E$10=BF208,'[1]Multi-Field'!$F$10="Drained"),BI208,IF(AND('[1]Multi-Field'!$E$10=BF208,'[1]Multi-Field'!$F$10="undrained"),BH208,""))</f>
        <v/>
      </c>
      <c r="BS208" s="409" t="str">
        <f>IF(AND('[1]Multi-Field'!$E$11=BF208,'[1]Multi-Field'!$F$11="Drained"),BI208,IF(AND('[1]Multi-Field'!$E$11=BF208,'[1]Multi-Field'!$F$11="undrained"),BH208,""))</f>
        <v/>
      </c>
      <c r="BT208" s="409" t="str">
        <f>IF(AND('[1]Multi-Field'!$E$12=BF208,'[1]Multi-Field'!$F$12="Drained"),BI208,IF(AND('[1]Multi-Field'!$E$12=BF208,'[1]Multi-Field'!$F$12="undrained"),BH208,""))</f>
        <v/>
      </c>
      <c r="BU208" s="409" t="str">
        <f>IF(AND('[1]Multi-Field'!$E$13=BF208,'[1]Multi-Field'!$F$13="Drained"),BI208,IF(AND('[1]Multi-Field'!$E$3=BF208,'[1]Multi-Field'!$F$13="undrained"),BH208,""))</f>
        <v/>
      </c>
      <c r="BV208" s="409" t="str">
        <f>IF(AND('[1]Multi-Field'!$E$14=BF208,'[1]Multi-Field'!$F$14="Drained"),BI208,IF(AND('[1]Multi-Field'!$E$14=BF208,'[1]Multi-Field'!$F$14="undrained"),BH208,""))</f>
        <v/>
      </c>
      <c r="BW208" s="409" t="str">
        <f>IF(AND('[1]Multi-Field'!$E$15=BF208,'[1]Multi-Field'!$F$15="Drained"),BI208,IF(AND('[1]Multi-Field'!$E$15=BF208,'[1]Multi-Field'!$F$15="undrained"),BH208,""))</f>
        <v/>
      </c>
      <c r="BX208" s="409" t="str">
        <f>IF(AND('[1]Multi-Field'!$E$16=[1]Lists!BF208,'[1]Multi-Field'!$F$16="Drained"),BI208,IF(AND('[1]Multi-Field'!$E$16=[1]Lists!BF208,'[1]Multi-Field'!$F$16="undrained"),BH208,""))</f>
        <v/>
      </c>
      <c r="BY208" s="409" t="str">
        <f>IF(AND('[1]Multi-Field'!$E$17=[1]Lists!BF208,'[1]Multi-Field'!$F$17="Drained"),BI208,IF(AND('[1]Multi-Field'!$E$17=[1]Lists!BF208,'[1]Multi-Field'!$F$17="undrained"),BH208,""))</f>
        <v/>
      </c>
      <c r="BZ208" s="409" t="str">
        <f>IF(AND('[1]Multi-Field'!$E$18=[1]Lists!BF208,'[1]Multi-Field'!$F$18="Drained"),BI208,IF(AND('[1]Multi-Field'!$E$18=[1]Lists!BF208,'[1]Multi-Field'!$F$18="undrained"),BH208,""))</f>
        <v/>
      </c>
      <c r="CA208" s="409" t="str">
        <f>IF(AND('[1]Multi-Field'!$E$19=[1]Lists!BF208,'[1]Multi-Field'!$F$19="Drained"),BI208,IF(AND('[1]Multi-Field'!$E$19=[1]Lists!BF208,'[1]Multi-Field'!$F$19="undrained"),BH208,""))</f>
        <v/>
      </c>
      <c r="CB208" s="409" t="str">
        <f>IF(AND('[1]Multi-Field'!$E$20=[1]Lists!BF208,'[1]Multi-Field'!$F$20="Drained"),BI208,IF(AND('[1]Multi-Field'!$E$20=[1]Lists!BF208,'[1]Multi-Field'!$F$20="undrained"),BH208,""))</f>
        <v/>
      </c>
      <c r="CC208" s="409" t="str">
        <f>IF(AND('[1]Multi-Field'!$E$21=[1]Lists!BF208,'[1]Multi-Field'!$F$21="Drained"),BI208,IF(AND('[1]Multi-Field'!$E$21=[1]Lists!BF208,'[1]Multi-Field'!$F$21="undrained"),BH208,""))</f>
        <v/>
      </c>
      <c r="CD208" s="409" t="str">
        <f>IF(AND('[1]Multi-Field'!$E$22=[1]Lists!BF208,'[1]Multi-Field'!$F$22="Drained"),BI208,IF(AND('[1]Multi-Field'!$E$22=[1]Lists!BF208,'[1]Multi-Field'!$F$22="undrained"),BH208,""))</f>
        <v/>
      </c>
      <c r="CE208" s="409" t="str">
        <f>IF(AND('[1]Multi-Field'!$E$23=[1]Lists!BF208,'[1]Multi-Field'!$F$23="Drained"),BI208,IF(AND('[1]Multi-Field'!$E$23=[1]Lists!BF208,'[1]Multi-Field'!$F$23="undrained"),BH208,""))</f>
        <v/>
      </c>
      <c r="CF208" s="409" t="str">
        <f>IF(AND('[1]Multi-Field'!$E$24=[1]Lists!BF208,'[1]Multi-Field'!$F$24="Drained"),BI208,IF(AND('[1]Multi-Field'!$E$24=[1]Lists!BF208,'[1]Multi-Field'!$F$24="undrained"),BH208,""))</f>
        <v/>
      </c>
      <c r="CG208" s="409" t="str">
        <f>IF(AND('[1]Multi-Field'!$E$25=[1]Lists!BF208,'[1]Multi-Field'!$F$25="Drained"),BI208,IF(AND('[1]Multi-Field'!$E$25=[1]Lists!BF208,'[1]Multi-Field'!$F$25="undrained"),BH208,""))</f>
        <v/>
      </c>
      <c r="CH208" s="409" t="str">
        <f>IF(AND('[1]Multi-Field'!$E$26=[1]Lists!BF208,'[1]Multi-Field'!$F$26="Drained"),BI208,IF(AND('[1]Multi-Field'!$E$26=[1]Lists!BF208,'[1]Multi-Field'!$F$26="undrained"),BH208,""))</f>
        <v/>
      </c>
      <c r="CI208" s="409" t="str">
        <f>IF(AND('[1]Multi-Field'!$E$27=[1]Lists!BF208,'[1]Multi-Field'!$F$27="Drained"),BI208,IF(AND('[1]Multi-Field'!$E$27=[1]Lists!BF208,'[1]Multi-Field'!$F$27="undrained"),BH208,""))</f>
        <v/>
      </c>
      <c r="CJ208" s="409" t="str">
        <f>IF(AND('[1]Multi-Field'!$E$28=[1]Lists!BF208,'[1]Multi-Field'!$F$28="Drained"),BI208,IF(AND('[1]Multi-Field'!$E$28=[1]Lists!BF208,'[1]Multi-Field'!$F$28="undrained"),BH208,""))</f>
        <v/>
      </c>
      <c r="CK208" s="409" t="str">
        <f>IF(AND('[1]Multi-Field'!$E$29=[1]Lists!BF208,'[1]Multi-Field'!$F$29="Drained"),BI208,IF(AND('[1]Multi-Field'!$E$29=[1]Lists!BF208,'[1]Multi-Field'!$F$29="undrained"),BH208,""))</f>
        <v/>
      </c>
      <c r="CL208" s="409" t="str">
        <f>IF(AND('[1]Multi-Field'!$E$30=[1]Lists!BF208,'[1]Multi-Field'!$F$30="Drained"),BI208,IF(AND('[1]Multi-Field'!$E$30=[1]Lists!BF208,'[1]Multi-Field'!$F$30="undrained"),BH208,""))</f>
        <v/>
      </c>
      <c r="CM208" s="409" t="str">
        <f>IF(AND('[1]Multi-Field'!$E$31=[1]Lists!BF208,'[1]Multi-Field'!$F$31="Drained"),BI208,IF(AND('[1]Multi-Field'!$E$31=[1]Lists!BF208,'[1]Multi-Field'!$F$31="undrained"),BH208,""))</f>
        <v/>
      </c>
      <c r="CN208" s="409" t="str">
        <f>IF(AND('[1]Multi-Field'!$E$32=[1]Lists!BF208,'[1]Multi-Field'!$F$32="Drained"),BI208,IF(AND('[1]Multi-Field'!$E$32=[1]Lists!BF208,'[1]Multi-Field'!$F$32="undrained"),BH208,""))</f>
        <v/>
      </c>
      <c r="CO208" s="409" t="str">
        <f>IF(AND('[1]Multi-Field'!$E$33=[1]Lists!BF208,'[1]Multi-Field'!$F$33="Drained"),BI208,IF(AND('[1]Multi-Field'!$E$33=[1]Lists!BF208,'[1]Multi-Field'!$F$33="undrained"),BH208,""))</f>
        <v/>
      </c>
      <c r="CP208" s="409" t="str">
        <f>IF(AND('[1]Multi-Field'!$E$34=[1]Lists!BF208,'[1]Multi-Field'!$F$34="Drained"),BI208,IF(AND('[1]Multi-Field'!$E$34=[1]Lists!BF208,'[1]Multi-Field'!$F$34="undrained"),BH208,""))</f>
        <v/>
      </c>
      <c r="CQ208" s="409" t="str">
        <f>IF(AND('[1]Multi-Field'!$E$35=[1]Lists!BF208,'[1]Multi-Field'!$F$35="Drained"),BI208,IF(AND('[1]Multi-Field'!$E$35=[1]Lists!BF208,'[1]Multi-Field'!$F$35="undrained"),BH208,""))</f>
        <v/>
      </c>
      <c r="CR208" s="409" t="str">
        <f>IF(AND('[1]Multi-Field'!$E$36=[1]Lists!BF208,'[1]Multi-Field'!$F$36="Drained"),BI208,IF(AND('[1]Multi-Field'!$E$36=[1]Lists!BF208,'[1]Multi-Field'!$F$36="undrained"),BH208,""))</f>
        <v/>
      </c>
      <c r="CS208" s="409" t="str">
        <f>IF(AND('[1]Multi-Field'!$E$37=[1]Lists!BF208,'[1]Multi-Field'!$F$37="Drained"),BI208,IF(AND('[1]Multi-Field'!$E$37=[1]Lists!BF208,'[1]Multi-Field'!$F$37="undrained"),BH208,""))</f>
        <v/>
      </c>
      <c r="CT208" s="409" t="str">
        <f>IF(AND('[1]Multi-Field'!$E$38=[1]Lists!BF208,'[1]Multi-Field'!$F$38="Drained"),BI208,IF(AND('[1]Multi-Field'!$E$38=[1]Lists!BF208,'[1]Multi-Field'!$F$38="undrained"),BH208,""))</f>
        <v/>
      </c>
      <c r="CU208" s="409" t="str">
        <f>IF(AND('[1]Multi-Field'!$E$39=[1]Lists!BF208,'[1]Multi-Field'!$F$39="Drained"),BI208,IF(AND('[1]Multi-Field'!$E$39=[1]Lists!BF208,'[1]Multi-Field'!$F$39="undrained"),BH208,""))</f>
        <v/>
      </c>
      <c r="CV208" s="409" t="str">
        <f>IF(AND('[1]Multi-Field'!$E$40=[1]Lists!BF208,'[1]Multi-Field'!$F$40="Drained"),BI208,IF(AND('[1]Multi-Field'!$E$40=[1]Lists!BF208,'[1]Multi-Field'!$F$40="undrained"),BH208,""))</f>
        <v/>
      </c>
      <c r="CW208" s="409" t="str">
        <f>IF(AND('[1]Multi-Field'!$E$41=[1]Lists!BF208,'[1]Multi-Field'!$F$40="Drained"),BI208,IF(AND('[1]Multi-Field'!$E$40=[1]Lists!BF208,'[1]Multi-Field'!$F$40="undrained"),BH208,""))</f>
        <v/>
      </c>
      <c r="CX208" s="409" t="str">
        <f>IF(AND('[1]Multi-Field'!$E$42=[1]Lists!BF208,'[1]Multi-Field'!$F$42="Drained"),BI208,IF(AND('[1]Multi-Field'!$E$42=[1]Lists!BF208,'[1]Multi-Field'!$F$42="undrained"),BH208,""))</f>
        <v/>
      </c>
      <c r="CY208" s="409" t="str">
        <f>IF(AND('[1]Multi-Field'!$E$43=[1]Lists!BF208,'[1]Multi-Field'!$F$43="Drained"),BI208,IF(AND('[1]Multi-Field'!$E$43=[1]Lists!BF208,'[1]Multi-Field'!$F$43="undrained"),BH208,""))</f>
        <v/>
      </c>
      <c r="CZ208" s="409" t="str">
        <f>IF(AND('[1]Multi-Field'!$E$44=[1]Lists!BF208,'[1]Multi-Field'!$F$44="Drained"),BI208,IF(AND('[1]Multi-Field'!$E$44=[1]Lists!BF208,'[1]Multi-Field'!$F$44="undrained"),BH208,""))</f>
        <v/>
      </c>
      <c r="DA208" s="409" t="str">
        <f>IF(AND('[1]Multi-Field'!$E$45=[1]Lists!BF208,'[1]Multi-Field'!$F$45="Drained"),BI208,IF(AND('[1]Multi-Field'!$E$45=[1]Lists!BF208,'[1]Multi-Field'!$F$45="undrained"),BH208,""))</f>
        <v/>
      </c>
      <c r="DB208" s="409" t="str">
        <f>IF(AND('[1]Multi-Field'!$E$46=[1]Lists!BF208,'[1]Multi-Field'!$F$46="Drained"),BI208,IF(AND('[1]Multi-Field'!$E$46=[1]Lists!BF208,'[1]Multi-Field'!$F$46="undrained"),BH208,""))</f>
        <v/>
      </c>
      <c r="DC208" s="409" t="str">
        <f>IF(AND('[1]Multi-Field'!$E$47=[1]Lists!BF208,'[1]Multi-Field'!$F$47="Drained"),BI208,IF(AND('[1]Multi-Field'!$E$47=[1]Lists!BF208,'[1]Multi-Field'!$F$47="undrained"),BH208,""))</f>
        <v/>
      </c>
      <c r="DD208" s="409" t="str">
        <f>IF(AND('[1]Multi-Field'!$E$48=[1]Lists!BF208,'[1]Multi-Field'!$F$48="Drained"),BI208,IF(AND('[1]Multi-Field'!$E$48=[1]Lists!BF208,'[1]Multi-Field'!$F$48="undrained"),BH208,""))</f>
        <v/>
      </c>
      <c r="DE208" s="409" t="str">
        <f>IF(AND('[1]Multi-Field'!$E$49=[1]Lists!BF208,'[1]Multi-Field'!$F$49="Drained"),BI208,IF(AND('[1]Multi-Field'!$E$49=[1]Lists!BF208,'[1]Multi-Field'!$F$9="undrained"),BH208,""))</f>
        <v/>
      </c>
      <c r="DF208" s="409" t="str">
        <f>IF(AND('[1]Multi-Field'!$E$50=[1]Lists!BF208,'[1]Multi-Field'!$F$50="Drained"),BI208,IF(AND('[1]Multi-Field'!$E$50=[1]Lists!BF208,'[1]Multi-Field'!$F$50="undrained"),BH208,""))</f>
        <v/>
      </c>
      <c r="DG208" s="409" t="str">
        <f>IF(AND('[1]Multi-Field'!$E$51=[1]Lists!BF208,'[1]Multi-Field'!$F$51="Drained"),BI208,IF(AND('[1]Multi-Field'!$E$51=[1]Lists!BF208,'[1]Multi-Field'!$F$51="undrained"),BH208,""))</f>
        <v/>
      </c>
      <c r="DH208" s="409" t="str">
        <f>IF(AND('[1]Multi-Field'!$E$52=[1]Lists!BF208,'[1]Multi-Field'!$F$52="Drained"),BI208,IF(AND('[1]Multi-Field'!$E$52=[1]Lists!BF208,'[1]Multi-Field'!$F$52="undrained"),BH208,""))</f>
        <v/>
      </c>
      <c r="DI208" s="409" t="str">
        <f>IF(AND('[1]Multi-Field'!$E$53=[1]Lists!BF208,'[1]Multi-Field'!$F$53="Drained"),BI208,IF(AND('[1]Multi-Field'!$E$53=[1]Lists!BF208,'[1]Multi-Field'!$F$53="undrained"),BH208,""))</f>
        <v/>
      </c>
      <c r="DJ208" s="409" t="str">
        <f>IF(AND('[1]Multi-Field'!$E$54=[1]Lists!BF208,'[1]Multi-Field'!$F$54="Drained"),BI208,IF(AND('[1]Multi-Field'!$E$54=[1]Lists!BF208,'[1]Multi-Field'!$F$54="undrained"),BH208,""))</f>
        <v/>
      </c>
      <c r="DK208" s="409" t="str">
        <f>IF(AND('[1]Multi-Field'!$E$55=[1]Lists!BF208,'[1]Multi-Field'!$F$55="Drained"),BI208,IF(AND('[1]Multi-Field'!$E$55=[1]Lists!BF208,'[1]Multi-Field'!$F$55="undrained"),BH208,""))</f>
        <v/>
      </c>
      <c r="DL208" s="409" t="str">
        <f>IF(AND('[1]Multi-Field'!$E$56=[1]Lists!BF208,'[1]Multi-Field'!$F$56="Drained"),BI208,IF(AND('[1]Multi-Field'!$E$56=[1]Lists!BF208,'[1]Multi-Field'!$F$56="undrained"),BH208,""))</f>
        <v/>
      </c>
      <c r="DM208" s="409" t="str">
        <f>IF(AND('[1]Multi-Field'!$E$57=[1]Lists!BF208,'[1]Multi-Field'!$F$57="Drained"),BI208,IF(AND('[1]Multi-Field'!$E$57=[1]Lists!BF208,'[1]Multi-Field'!$F$57="undrained"),BH208,""))</f>
        <v/>
      </c>
      <c r="DN208" s="409" t="str">
        <f>IF(AND('[1]Multi-Field'!$E$58=[1]Lists!BF208,'[1]Multi-Field'!$F$58="Drained"),BI208,IF(AND('[1]Multi-Field'!$E$58=[1]Lists!BF208,'[1]Multi-Field'!$F$58="undrained"),BH208,""))</f>
        <v/>
      </c>
      <c r="DO208" s="409" t="str">
        <f>IF(AND('[1]Multi-Field'!$E$59=[1]Lists!BF208,'[1]Multi-Field'!$F$59="Drained"),BI208,IF(AND('[1]Multi-Field'!$E$59=[1]Lists!BF208,'[1]Multi-Field'!$F$59="undrained"),BH208,""))</f>
        <v/>
      </c>
      <c r="DP208" s="409" t="str">
        <f>IF(AND('[1]Multi-Field'!$E$60=[1]Lists!BF208,'[1]Multi-Field'!$F$60="Drained"),BI208,IF(AND('[1]Multi-Field'!$E$60=[1]Lists!BF208,'[1]Multi-Field'!$F$60="undrained"),BH208,""))</f>
        <v/>
      </c>
      <c r="DQ208" s="409" t="str">
        <f>IF(AND('[1]Multi-Field'!$E$61=[1]Lists!BF208,'[1]Multi-Field'!$F$61="Drained"),BI208,IF(AND('[1]Multi-Field'!$E$61=[1]Lists!BF208,'[1]Multi-Field'!$F$61="undrained"),BH208,""))</f>
        <v/>
      </c>
      <c r="DR208" s="409" t="str">
        <f>IF(AND('[1]Multi-Field'!$E$62=[1]Lists!BF208,'[1]Multi-Field'!$F$62="Drained"),BI208,IF(AND('[1]Multi-Field'!$E$62=[1]Lists!BF208,'[1]Multi-Field'!$F$62="undrained"),BH208,""))</f>
        <v/>
      </c>
      <c r="DS208" s="409" t="str">
        <f>IF(AND('[1]Multi-Field'!$E$63=[1]Lists!BF208,'[1]Multi-Field'!$F$63="Drained"),BI208,IF(AND('[1]Multi-Field'!$E$63=[1]Lists!BF208,'[1]Multi-Field'!$F$63="undrained"),BH208,""))</f>
        <v/>
      </c>
      <c r="DT208" s="409" t="str">
        <f>IF(AND('[1]Multi-Field'!$E$64=[1]Lists!BF208,'[1]Multi-Field'!$F$64="Drained"),BI208,IF(AND('[1]Multi-Field'!$E$64=[1]Lists!BF208,'[1]Multi-Field'!$F$64="undrained"),BH208,""))</f>
        <v/>
      </c>
      <c r="DU208" s="409" t="str">
        <f>IF(AND('[1]Multi-Field'!$E$65=[1]Lists!BF208,'[1]Multi-Field'!$F$65="Drained"),BI208,IF(AND('[1]Multi-Field'!$E$65=[1]Lists!BF208,'[1]Multi-Field'!$F$65="undrained"),BH208,""))</f>
        <v/>
      </c>
      <c r="DV208" s="409" t="str">
        <f>IF(AND('[1]Multi-Field'!$E$66=[1]Lists!BF208,'[1]Multi-Field'!$F$66="Drained"),BI208,IF(AND('[1]Multi-Field'!$E$66=[1]Lists!BF208,'[1]Multi-Field'!$F$66="undrained"),BH208,""))</f>
        <v/>
      </c>
      <c r="DW208" s="409" t="str">
        <f>IF(AND('[1]Multi-Field'!$E$67=[1]Lists!BF208,'[1]Multi-Field'!$F$67="Drained"),BI208,IF(AND('[1]Multi-Field'!$E$67=[1]Lists!BF208,'[1]Multi-Field'!$F$67="undrained"),BH208,""))</f>
        <v/>
      </c>
      <c r="DX208" s="409" t="str">
        <f>IF(AND('[1]Multi-Field'!$E$68=[1]Lists!BF208,'[1]Multi-Field'!$F$68="Drained"),BI208,IF(AND('[1]Multi-Field'!$E$68=[1]Lists!BF208,'[1]Multi-Field'!$F$68="undrained"),BH208,""))</f>
        <v/>
      </c>
      <c r="DY208" s="409" t="str">
        <f>IF(AND('[1]Multi-Field'!$E$69=[1]Lists!BF208,'[1]Multi-Field'!$F$69="Drained"),BI208,IF(AND('[1]Multi-Field'!$E$69=[1]Lists!BF208,'[1]Multi-Field'!$F$69="undrained"),BH208,""))</f>
        <v/>
      </c>
      <c r="DZ208" s="409" t="str">
        <f>IF(AND('[1]Multi-Field'!$E$70=[1]Lists!BF208,'[1]Multi-Field'!$F$70="Drained"),BI208,IF(AND('[1]Multi-Field'!$E$70=[1]Lists!BF208,'[1]Multi-Field'!$F$70="undrained"),BH208,""))</f>
        <v/>
      </c>
      <c r="EA208" s="409" t="str">
        <f>IF(AND('[1]Multi-Field'!$E$71=[1]Lists!BF208,'[1]Multi-Field'!$F$71="Drained"),BI208,IF(AND('[1]Multi-Field'!$E$71=[1]Lists!BF208,'[1]Multi-Field'!$F$71="undrained"),BH208,""))</f>
        <v/>
      </c>
      <c r="EB208" s="409" t="str">
        <f>IF(AND('[1]Multi-Field'!$E$72=[1]Lists!BF208,'[1]Multi-Field'!$F$72="Drained"),BI208,IF(AND('[1]Multi-Field'!$E$72=[1]Lists!BF208,'[1]Multi-Field'!$F$72="undrained"),BH208,""))</f>
        <v/>
      </c>
      <c r="EC208" s="409" t="str">
        <f>IF(AND('[1]Multi-Field'!$E$73=[1]Lists!BF208,'[1]Multi-Field'!$F$73="Drained"),BI208,IF(AND('[1]Multi-Field'!$E$73=[1]Lists!BF208,'[1]Multi-Field'!$F$73="undrained"),BH208,""))</f>
        <v/>
      </c>
      <c r="ED208" s="409" t="str">
        <f>IF(AND('[1]Multi-Field'!$E$74=[1]Lists!BF208,'[1]Multi-Field'!$F$74="Drained"),BI208,IF(AND('[1]Multi-Field'!$E$74=[1]Lists!BF208,'[1]Multi-Field'!$F$74="undrained"),BH208,""))</f>
        <v/>
      </c>
      <c r="EE208" s="409" t="str">
        <f>IF(AND('[1]Multi-Field'!$E$75=[1]Lists!BF208,'[1]Multi-Field'!$F$75="Drained"),BI208,IF(AND('[1]Multi-Field'!$E$75=[1]Lists!BF208,'[1]Multi-Field'!$F$75="undrained"),BH208,""))</f>
        <v/>
      </c>
      <c r="EF208" s="409" t="str">
        <f>IF(AND('[1]Multi-Field'!$E$76=[1]Lists!BF208,'[1]Multi-Field'!$F$76="Drained"),BI208,IF(AND('[1]Multi-Field'!$E$76=[1]Lists!BF208,'[1]Multi-Field'!$F$6="undrained"),BH208,""))</f>
        <v/>
      </c>
      <c r="EG208" s="409" t="str">
        <f>IF(AND('[1]Multi-Field'!$E$77=[1]Lists!BF208,'[1]Multi-Field'!$F$77="Drained"),BI208,IF(AND('[1]Multi-Field'!$E$77=[1]Lists!BF208,'[1]Multi-Field'!$F$77="undrained"),BH208,""))</f>
        <v/>
      </c>
      <c r="EH208" s="409" t="str">
        <f>IF(AND('[1]Multi-Field'!$E$78=[1]Lists!BF208,'[1]Multi-Field'!$F$78="Drained"),BI208,IF(AND('[1]Multi-Field'!$E$78=[1]Lists!BF208,'[1]Multi-Field'!$F$78="undrained"),BH208,""))</f>
        <v/>
      </c>
      <c r="EI208" s="409" t="str">
        <f>IF(AND('[1]Multi-Field'!$E$79=[1]Lists!BF208,'[1]Multi-Field'!$F$79="Drained"),BI208,IF(AND('[1]Multi-Field'!$E$79=[1]Lists!BF208,'[1]Multi-Field'!$F$79="undrained"),BH208,""))</f>
        <v/>
      </c>
      <c r="EJ208" s="409" t="str">
        <f>IF(AND('[1]Multi-Field'!$E$80=[1]Lists!BF208,'[1]Multi-Field'!$F$80="Drained"),BI208,IF(AND('[1]Multi-Field'!$E$80=[1]Lists!BF208,'[1]Multi-Field'!$F$80="undrained"),BH208,""))</f>
        <v/>
      </c>
      <c r="EK208" s="409" t="str">
        <f>IF(AND('[1]Multi-Field'!$E$81=[1]Lists!BF208,'[1]Multi-Field'!$F$81="Drained"),BI208,IF(AND('[1]Multi-Field'!$E$81=[1]Lists!BF208,'[1]Multi-Field'!$F$81="undrained"),BH208,""))</f>
        <v/>
      </c>
      <c r="EL208" s="409" t="str">
        <f>IF(AND('[1]Multi-Field'!$E$82=[1]Lists!BF208,'[1]Multi-Field'!$F$82="Drained"),BI208,IF(AND('[1]Multi-Field'!$E$82=[1]Lists!BF208,'[1]Multi-Field'!$F$82="undrained"),BH208,""))</f>
        <v/>
      </c>
      <c r="EM208" s="409" t="str">
        <f>IF(AND('[1]Multi-Field'!$E$83=[1]Lists!BF208,'[1]Multi-Field'!$F$83="Drained"),BI208,IF(AND('[1]Multi-Field'!$E$83=[1]Lists!BF208,'[1]Multi-Field'!$F$83="undrained"),BH208,""))</f>
        <v/>
      </c>
      <c r="EN208" s="409" t="str">
        <f>IF(AND('[1]Multi-Field'!$E$84=[1]Lists!BF208,'[1]Multi-Field'!$F$84="Drained"),BI208,IF(AND('[1]Multi-Field'!$E$84=[1]Lists!BF208,'[1]Multi-Field'!$F$84="undrained"),BH208,""))</f>
        <v/>
      </c>
      <c r="EO208" s="409" t="str">
        <f>IF(AND('[1]Multi-Field'!$E$85=[1]Lists!BF208,'[1]Multi-Field'!$F$85="Drained"),BI208,IF(AND('[1]Multi-Field'!$E$85=[1]Lists!BF208,'[1]Multi-Field'!$F$85="undrained"),BH208,""))</f>
        <v/>
      </c>
      <c r="EP208" s="409" t="str">
        <f>IF(AND('[1]Multi-Field'!$E$86=[1]Lists!BF208,'[1]Multi-Field'!$F$86="Drained"),BI208,IF(AND('[1]Multi-Field'!$E$86=[1]Lists!BF208,'[1]Multi-Field'!$F$86="undrained"),BH208,""))</f>
        <v/>
      </c>
      <c r="EQ208" s="409" t="str">
        <f>IF(AND('[1]Multi-Field'!$E$87=[1]Lists!BF208,'[1]Multi-Field'!$F$87="Drained"),BI208,IF(AND('[1]Multi-Field'!$E$87=[1]Lists!BF208,'[1]Multi-Field'!$F$87="undrained"),BH208,""))</f>
        <v/>
      </c>
      <c r="ER208" s="409" t="str">
        <f>IF(AND('[1]Multi-Field'!$E$88=[1]Lists!BF208,'[1]Multi-Field'!$F$88="Drained"),BI208,IF(AND('[1]Multi-Field'!$E$88=[1]Lists!BF208,'[1]Multi-Field'!$F$88="undrained"),BH208,""))</f>
        <v/>
      </c>
      <c r="ES208" s="409" t="str">
        <f>IF(AND('[1]Multi-Field'!$E$89=[1]Lists!BF208,'[1]Multi-Field'!$F$89="Drained"),BI208,IF(AND('[1]Multi-Field'!$E$89=[1]Lists!BF208,'[1]Multi-Field'!$F$89="undrained"),BH208,""))</f>
        <v/>
      </c>
      <c r="ET208" s="409" t="str">
        <f>IF(AND('[1]Multi-Field'!$E$90=[1]Lists!BF208,'[1]Multi-Field'!$F$90="Drained"),BI208,IF(AND('[1]Multi-Field'!$E$90=[1]Lists!BF208,'[1]Multi-Field'!$F$90="undrained"),BH208,""))</f>
        <v/>
      </c>
      <c r="EU208" s="409" t="str">
        <f>IF(AND('[1]Multi-Field'!$E$91=[1]Lists!BF208,'[1]Multi-Field'!$F$91="Drained"),BI208,IF(AND('[1]Multi-Field'!$E$91=[1]Lists!BF208,'[1]Multi-Field'!$F$91="undrained"),BH208,""))</f>
        <v/>
      </c>
      <c r="EV208" s="409" t="str">
        <f>IF(AND('[1]Multi-Field'!$E$92=[1]Lists!BF208,'[1]Multi-Field'!$F$92="Drained"),BI208,IF(AND('[1]Multi-Field'!$E$92=[1]Lists!BF208,'[1]Multi-Field'!$F$92="undrained"),BH208,""))</f>
        <v/>
      </c>
      <c r="EW208" s="409" t="str">
        <f>IF(AND('[1]Multi-Field'!$E$93=[1]Lists!BF208,'[1]Multi-Field'!$F$93="Drained"),BI208,IF(AND('[1]Multi-Field'!$E$93=[1]Lists!BF208,'[1]Multi-Field'!$F$93="undrained"),BH208,""))</f>
        <v/>
      </c>
      <c r="EX208" s="409" t="str">
        <f>IF(AND('[1]Multi-Field'!$E$94=[1]Lists!BF208,'[1]Multi-Field'!$F$94="Drained"),BI208,IF(AND('[1]Multi-Field'!$E$94=[1]Lists!BF208,'[1]Multi-Field'!$F$94="undrained"),BH208,""))</f>
        <v/>
      </c>
      <c r="EY208" s="409" t="str">
        <f>IF(AND('[1]Multi-Field'!$E$95=[1]Lists!BF208,'[1]Multi-Field'!$F$95="Drained"),BI208,IF(AND('[1]Multi-Field'!$E$95=[1]Lists!BF208,'[1]Multi-Field'!$F$95="undrained"),BH208,""))</f>
        <v/>
      </c>
      <c r="EZ208" s="409" t="str">
        <f>IF(AND('[1]Multi-Field'!$E$96=[1]Lists!BF208,'[1]Multi-Field'!$F$96="Drained"),BI208,IF(AND('[1]Multi-Field'!$E$96=[1]Lists!BF208,'[1]Multi-Field'!$F$96="undrained"),BH208,""))</f>
        <v/>
      </c>
      <c r="FA208" s="409" t="str">
        <f>IF(AND('[1]Multi-Field'!$E$97=[1]Lists!BF208,'[1]Multi-Field'!$F$97="Drained"),BI208,IF(AND('[1]Multi-Field'!$E$97=[1]Lists!BF208,'[1]Multi-Field'!$F$97="undrained"),BH208,""))</f>
        <v/>
      </c>
      <c r="FB208" s="409" t="str">
        <f>IF(AND('[1]Multi-Field'!$E$98=[1]Lists!BF208,'[1]Multi-Field'!$F$98="Drained"),BI208,IF(AND('[1]Multi-Field'!$E$98=[1]Lists!BF208,'[1]Multi-Field'!$F$98="undrained"),BH208,""))</f>
        <v/>
      </c>
      <c r="FC208" s="409" t="str">
        <f>IF(AND('[1]Multi-Field'!$E$99=[1]Lists!BF208,'[1]Multi-Field'!$F$99="Drained"),BI208,IF(AND('[1]Multi-Field'!$E$99=[1]Lists!BF208,'[1]Multi-Field'!$F$99="undrained"),BH208,""))</f>
        <v/>
      </c>
      <c r="FD208" s="409" t="str">
        <f>IF(AND('[1]Multi-Field'!$E$100=[1]Lists!BF208,'[1]Multi-Field'!$F$100="Drained"),BI208,IF(AND('[1]Multi-Field'!$E$100=[1]Lists!BF208,'[1]Multi-Field'!$F$100="undrained"),BH208,""))</f>
        <v/>
      </c>
      <c r="FE208" s="409" t="str">
        <f>IF(AND('[1]Multi-Field'!$E$101=[1]Lists!BF208,'[1]Multi-Field'!$F$101="Drained"),BI208,IF(AND('[1]Multi-Field'!$E$101=[1]Lists!BF208,'[1]Multi-Field'!$F$101="undrained"),BH208,""))</f>
        <v/>
      </c>
      <c r="FF208" s="409" t="str">
        <f>IF(AND('[1]Multi-Field'!$E$102=[1]Lists!BF208,'[1]Multi-Field'!$F$102="Drained"),BI208,IF(AND('[1]Multi-Field'!$E$102=[1]Lists!BF208,'[1]Multi-Field'!$F$102="undrained"),BH208,""))</f>
        <v/>
      </c>
      <c r="FG208" s="409" t="str">
        <f>IF(AND('[1]Multi-Field'!$E$103=[1]Lists!BF208,'[1]Multi-Field'!$F$103="Drained"),BI208,IF(AND('[1]Multi-Field'!$E$103=[1]Lists!BF208,'[1]Multi-Field'!$F$103="undrained"),BH208,""))</f>
        <v/>
      </c>
      <c r="FH208" s="409" t="str">
        <f>IF(AND('[1]Multi-Field'!$E$104=[1]Lists!BF208,'[1]Multi-Field'!$F$104="Drained"),BI208,IF(AND('[1]Multi-Field'!$E$104=[1]Lists!BF208,'[1]Multi-Field'!$F$104="undrained"),BH208,""))</f>
        <v/>
      </c>
      <c r="FI208" s="409" t="str">
        <f>IF(AND('[1]Multi-Field'!$E$105=[1]Lists!BF208,'[1]Multi-Field'!$F$105="Drained"),BI208,IF(AND('[1]Multi-Field'!$E$105=[1]Lists!BF208,'[1]Multi-Field'!$F$105="undrained"),BH208,""))</f>
        <v/>
      </c>
      <c r="FJ208" s="409" t="str">
        <f>IF(AND('[1]Multi-Field'!$E$106=[1]Lists!BF208,'[1]Multi-Field'!$F$106="Drained"),BI208,IF(AND('[1]Multi-Field'!$E$106=[1]Lists!BF208,'[1]Multi-Field'!$F$106="undrained"),BH208,""))</f>
        <v/>
      </c>
      <c r="FK208" s="409" t="str">
        <f>IF(AND('[1]Multi-Field'!$E$107=[1]Lists!BF208,'[1]Multi-Field'!$F$107="Drained"),BI208,IF(AND('[1]Multi-Field'!$E$107=[1]Lists!BF208,'[1]Multi-Field'!$F$107="undrained"),BH208,""))</f>
        <v/>
      </c>
      <c r="FL208" s="409" t="str">
        <f>IF(AND('[1]Multi-Field'!$E$108=[1]Lists!BF208,'[1]Multi-Field'!$F$108="Drained"),BI208,IF(AND('[1]Multi-Field'!$E$108=[1]Lists!BF208,'[1]Multi-Field'!$F$108="undrained"),BH208,""))</f>
        <v/>
      </c>
      <c r="FM208" s="409" t="str">
        <f>IF(AND('[1]Multi-Field'!$E$109=[1]Lists!BF208,'[1]Multi-Field'!$F$109="Drained"),BI208,IF(AND('[1]Multi-Field'!$E$109=[1]Lists!BF208,'[1]Multi-Field'!$F$109="undrained"),BH208,""))</f>
        <v/>
      </c>
      <c r="FN208" s="409" t="str">
        <f>IF(AND('[1]Multi-Field'!$E$110=[1]Lists!BF208,'[1]Multi-Field'!$F$110="Drained"),BI208,IF(AND('[1]Multi-Field'!$E$110=[1]Lists!BF208,'[1]Multi-Field'!$F$110="undrained"),BH208,""))</f>
        <v/>
      </c>
      <c r="FO208" s="409" t="str">
        <f>IF(AND('[1]Multi-Field'!$E$111=[1]Lists!BF208,'[1]Multi-Field'!$F$111="Drained"),BI208,IF(AND('[1]Multi-Field'!$E$111=[1]Lists!BF208,'[1]Multi-Field'!$F$111="undrained"),BH208,""))</f>
        <v/>
      </c>
      <c r="FP208" s="409" t="str">
        <f>IF(AND('[1]Multi-Field'!$E$112=[1]Lists!BF208,'[1]Multi-Field'!$F$112="Drained"),BI208,IF(AND('[1]Multi-Field'!$E$112=[1]Lists!BF208,'[1]Multi-Field'!$F$112="undrained"),BH208,""))</f>
        <v/>
      </c>
      <c r="FQ208" s="409" t="str">
        <f>IF(AND('[1]Multi-Field'!$E$113=[1]Lists!BF208,'[1]Multi-Field'!$F$113="Drained"),BI208,IF(AND('[1]Multi-Field'!$E$113=[1]Lists!BF208,'[1]Multi-Field'!$F$113="undrained"),BH208,""))</f>
        <v/>
      </c>
      <c r="FR208" s="409" t="str">
        <f>IF(AND('[1]Multi-Field'!$E$114=[1]Lists!BF208,'[1]Multi-Field'!$F$114="Drained"),BI208,IF(AND('[1]Multi-Field'!$E$114=[1]Lists!BF208,'[1]Multi-Field'!$F$114="undrained"),BH208,""))</f>
        <v/>
      </c>
      <c r="FS208" s="409" t="str">
        <f>IF(AND('[1]Multi-Field'!$E$115=[1]Lists!BF208,'[1]Multi-Field'!$F$115="Drained"),BI208,IF(AND('[1]Multi-Field'!$E$115=[1]Lists!BF208,'[1]Multi-Field'!$F$115="undrained"),BH208,""))</f>
        <v/>
      </c>
      <c r="FT208" s="409" t="str">
        <f>IF(AND('[1]Multi-Field'!$E$116=[1]Lists!BF208,'[1]Multi-Field'!$F$116="Drained"),BI208,IF(AND('[1]Multi-Field'!$E$116=[1]Lists!BF208,'[1]Multi-Field'!$F$116="undrained"),BH208,""))</f>
        <v/>
      </c>
      <c r="FU208" s="409" t="str">
        <f>IF(AND('[1]Multi-Field'!$E$117=[1]Lists!BF208,'[1]Multi-Field'!$F$117="Drained"),BI208,IF(AND('[1]Multi-Field'!$E$117=[1]Lists!BF208,'[1]Multi-Field'!$F$117="undrained"),BH208,""))</f>
        <v/>
      </c>
      <c r="FV208" s="409" t="str">
        <f>IF(AND('[1]Multi-Field'!$E$118=[1]Lists!BF208,'[1]Multi-Field'!$F$118="Drained"),BI208,IF(AND('[1]Multi-Field'!$E$118=[1]Lists!BF208,'[1]Multi-Field'!$F$118="undrained"),BH208,""))</f>
        <v/>
      </c>
      <c r="FW208" s="409" t="str">
        <f>IF(AND('[1]Multi-Field'!$E$119=[1]Lists!BF208,'[1]Multi-Field'!$F$119="Drained"),BI208,IF(AND('[1]Multi-Field'!$E$119=[1]Lists!BF208,'[1]Multi-Field'!$F$119="undrained"),BH208,""))</f>
        <v/>
      </c>
      <c r="FX208" s="409" t="str">
        <f>IF(AND('[1]Multi-Field'!$E$120=[1]Lists!BF208,'[1]Multi-Field'!$F$120="Drained"),BI208,IF(AND('[1]Multi-Field'!$E$120=[1]Lists!BF208,'[1]Multi-Field'!$F$120="undrained"),BH208,""))</f>
        <v/>
      </c>
    </row>
    <row r="209" spans="1:180" ht="13.5" customHeight="1">
      <c r="A209" s="7" t="s">
        <v>296</v>
      </c>
      <c r="B209" s="7"/>
      <c r="C209" s="7"/>
      <c r="D209" s="8">
        <v>50</v>
      </c>
      <c r="E209" s="8">
        <f t="shared" si="39"/>
        <v>55</v>
      </c>
      <c r="F209" s="8">
        <f t="shared" si="40"/>
        <v>60</v>
      </c>
      <c r="G209" s="8">
        <v>65</v>
      </c>
      <c r="H209" s="8">
        <v>90</v>
      </c>
      <c r="I209" s="8">
        <f t="shared" si="43"/>
        <v>107</v>
      </c>
      <c r="J209" s="8">
        <f t="shared" si="44"/>
        <v>123</v>
      </c>
      <c r="K209" s="8">
        <v>140</v>
      </c>
      <c r="L209" s="8">
        <v>60</v>
      </c>
      <c r="M209" s="8">
        <f t="shared" si="41"/>
        <v>90</v>
      </c>
      <c r="N209" s="8">
        <f t="shared" si="42"/>
        <v>120</v>
      </c>
      <c r="O209" s="8">
        <v>150</v>
      </c>
      <c r="P209" s="391">
        <v>184</v>
      </c>
      <c r="Q209" s="394"/>
      <c r="R209" s="395" t="b">
        <f>IF(OR('Multi-Field'!AA186=Lists!$AC$42,'Multi-Field'!AA186=Lists!$AC$43),IF('Multi-Field'!Z186="x",(IF('Multi-Field'!AC186=Lists!$Q$11,Lists!$R$11,IF('Multi-Field'!AC186=Lists!$Q$12,Lists!$R$12,IF('Multi-Field'!AC186=Lists!$Q$13,Lists!$R$13,IF('Multi-Field'!AC186=Lists!$Q$14,Lists!$R$14))))),IF('Multi-Field'!X186="x",(IF('Multi-Field'!AC186=Lists!$Q$11,Lists!$S$11,IF('Multi-Field'!AC186=Lists!$Q$12,Lists!$S$12,IF('Multi-Field'!AC186=Lists!$Q$13,Lists!$S$13,IF('Multi-Field'!AC186=Lists!$Q$14,Lists!$S$14))))),IF('Multi-Field'!V186="x",(IF('Multi-Field'!AC186=Lists!$Q$11,Lists!$T$11,IF('Multi-Field'!AC186=Lists!$Q$12,Lists!$T$12,IF('Multi-Field'!AC186=Lists!$Q$13,Lists!$T$13,IF('Multi-Field'!AC186=Lists!$Q$14,Lists!$T$14))))),0))))</f>
        <v>0</v>
      </c>
      <c r="S209" s="395" t="str">
        <f t="shared" si="38"/>
        <v/>
      </c>
      <c r="T209" s="395"/>
      <c r="U209" s="396"/>
      <c r="AI209" s="384">
        <f>'[1]Multi-Field'!B205</f>
        <v>0</v>
      </c>
      <c r="AJ209" s="387" t="str">
        <f>IF(OR('[1]Multi-Field'!Q49=[1]Lists!$AC$42,'[1]Multi-Field'!Q49=[1]Lists!$AC$43),"x","")</f>
        <v/>
      </c>
      <c r="AK209" s="387" t="str">
        <f>IF(OR('[1]Multi-Field'!Q49=[1]Lists!$AC$6,'[1]Multi-Field'!Q49=$AC$2,'[1]Multi-Field'!Q49=$AC$4),"x","")</f>
        <v/>
      </c>
      <c r="AL209" s="387" t="str">
        <f>IF(OR('[1]Multi-Field'!Q49=[1]Lists!$AC$7,'[1]Multi-Field'!Q49=$AC$3,'[1]Multi-Field'!Q49=$AC$5),"x","")</f>
        <v/>
      </c>
      <c r="AM209" s="387" t="str">
        <f>IF(OR('[1]Multi-Field'!Q49=$AC$23,'[1]Multi-Field'!Q49=$AC$13,'[1]Multi-Field'!Q49=$AC$9,'[1]Multi-Field'!Q49=$AC$19,'[1]Multi-Field'!Q49=$AC$47),"x","")</f>
        <v/>
      </c>
      <c r="AN209" s="387" t="str">
        <f>IF(OR('[1]Multi-Field'!Q49=$AC$24,'[1]Multi-Field'!Q49=$AC$14,'[1]Multi-Field'!Q49=$AC$10,'[1]Multi-Field'!Q49=$AC$22,'[1]Multi-Field'!Q49=$AC$48),"x","")</f>
        <v>x</v>
      </c>
      <c r="AO209" s="387" t="str">
        <f>IF(OR('[1]Multi-Field'!Q49=$AC$21,'[1]Multi-Field'!Q49=$AC$28,'[1]Multi-Field'!Q49=$AC$62,'[1]Multi-Field'!Q49=$AC$102,'[1]Multi-Field'!Q49=$AC$98),"x","")</f>
        <v/>
      </c>
      <c r="AP209" s="387" t="str">
        <f>IF(OR('[1]Multi-Field'!Q49=$AC$25,'[1]Multi-Field'!Q49=$AC$63,'[1]Multi-Field'!Q49=$AC$85,'[1]Multi-Field'!Q49=$AC$87,'[1]Multi-Field'!Q49=$AC$92,'[1]Multi-Field'!Q49=$AC$93),"x","")</f>
        <v/>
      </c>
      <c r="AQ209" s="387" t="str">
        <f>IF(OR('[1]Multi-Field'!Q49=$AC$20,'[1]Multi-Field'!Q49=$AC$27,'[1]Multi-Field'!Q49=$AC$58,'[1]Multi-Field'!Q49=$AC$86,'[1]Multi-Field'!Q49=$AC$103,'[1]Multi-Field'!Q49=$AC$94),"x","")</f>
        <v/>
      </c>
      <c r="AR209" s="387" t="str">
        <f>IF(OR('[1]Multi-Field'!Q49=$AC$35,'[1]Multi-Field'!Q49=$AC$40,'[1]Multi-Field'!Q49=$AC$45,),"x","")</f>
        <v/>
      </c>
      <c r="AS209" s="387" t="str">
        <f>IF(OR('[1]Multi-Field'!Q49=$AC$36,'[1]Multi-Field'!Q49=$AC$41,'[1]Multi-Field'!Q49=$AC$46,),"x","")</f>
        <v/>
      </c>
      <c r="AT209" s="387" t="str">
        <f>IF(OR('[1]Multi-Field'!Q49=$AC$52,'[1]Multi-Field'!Q49=$AC$53,'[1]Multi-Field'!Q49=$AC$54,'[1]Multi-Field'!Q49=$AC$55,'[1]Multi-Field'!Q49=$AC$68,'[1]Multi-Field'!Q49=$AC$69,'[1]Multi-Field'!Q49=$AC$74,'[1]Multi-Field'!Q49=$AC$71,'[1]Multi-Field'!Q49=$AC$70),"x","")</f>
        <v/>
      </c>
      <c r="AU209" s="387" t="str">
        <f>IF('[1]Multi-Field'!Q49=$AC$72,"x","")</f>
        <v/>
      </c>
      <c r="AV209" s="387" t="str">
        <f>IF('[1]Multi-Field'!Q49=$AC$73,"x","")</f>
        <v/>
      </c>
      <c r="AW209" s="387" t="str">
        <f>IF('[1]Multi-Field'!Q49=$AC$83,"x","")</f>
        <v/>
      </c>
      <c r="AX209" s="387" t="str">
        <f>IF('[1]Multi-Field'!Q49=$AC$84,"x","")</f>
        <v/>
      </c>
      <c r="AY209" s="387" t="str">
        <f>IF('[1]Multi-Field'!Q49=$AC$97,"x","")</f>
        <v/>
      </c>
      <c r="AZ209" s="387" t="str">
        <f>IF('[1]Multi-Field'!Q49=$AC$99,"x","")</f>
        <v/>
      </c>
      <c r="BA209" s="387" t="str">
        <f>IF('[1]Multi-Field'!Q49=$AC$104,"x","")</f>
        <v/>
      </c>
      <c r="BB209" s="387" t="str">
        <f>IF('[1]Multi-Field'!Q49=$AC$105,"x","")</f>
        <v/>
      </c>
      <c r="BC209" s="388"/>
      <c r="BF209" s="411" t="s">
        <v>1375</v>
      </c>
      <c r="BG209" s="412">
        <v>6</v>
      </c>
      <c r="BH209" s="412">
        <v>2</v>
      </c>
      <c r="BI209" s="412">
        <v>3</v>
      </c>
      <c r="BJ209" s="409" t="e">
        <f>IF(AND('[1]Single Field'!#REF!=[1]Lists!BF209,'[1]Single Field'!#REF!="Drained"),"x",IF(AND('[1]Single Field'!#REF!=[1]Lists!BF209,'[1]Single Field'!#REF!="Undrained"),O,""))</f>
        <v>#REF!</v>
      </c>
      <c r="BK209" s="409" t="str">
        <f>IF(AND('[1]Multi-Field'!$E$3=[1]Lists!BF209,'[1]Multi-Field'!$F$3="Drained"),BI209,IF(AND('[1]Multi-Field'!$E$3=BF209,'[1]Multi-Field'!$F$3="undrained"),BH209,""))</f>
        <v/>
      </c>
      <c r="BL209" s="409" t="str">
        <f>IF(AND('[1]Multi-Field'!$E$4=BF209,'[1]Multi-Field'!$F$4="Drained"),BI209,IF(AND('[1]Multi-Field'!$E$4=BF209,'[1]Multi-Field'!$F$4="undrained"),BH209,""))</f>
        <v/>
      </c>
      <c r="BM209" s="409" t="str">
        <f>IF(AND('[1]Multi-Field'!$E$5=BF209,'[1]Multi-Field'!$F$5="Drained"),BI209,IF(AND('[1]Multi-Field'!$E$5=BF209,'[1]Multi-Field'!$F$5="undrained"),BH209,""))</f>
        <v/>
      </c>
      <c r="BN209" s="409" t="str">
        <f>IF(AND('[1]Multi-Field'!$E$6=BF209,'[1]Multi-Field'!$F$6="Drained"),BI209,IF(AND('[1]Multi-Field'!$E$6=BF209,'[1]Multi-Field'!$F$6="undrained"),BH209,""))</f>
        <v/>
      </c>
      <c r="BO209" s="409" t="str">
        <f>IF(AND('[1]Multi-Field'!$E$7=BF209,'[1]Multi-Field'!$F$7="Drained"),BI209,IF(AND('[1]Multi-Field'!$E$7=BF209,'[1]Multi-Field'!$F$7="undrained"),BH209,""))</f>
        <v/>
      </c>
      <c r="BP209" s="409" t="str">
        <f>IF(AND('[1]Multi-Field'!$E$8=BF209,'[1]Multi-Field'!$F$8="Drained"),BI209,IF(AND('[1]Multi-Field'!$E$8=BF209,'[1]Multi-Field'!$F$8="undrained"),BH209,""))</f>
        <v/>
      </c>
      <c r="BQ209" s="409" t="str">
        <f>IF(AND('[1]Multi-Field'!$E$9=BF209,'[1]Multi-Field'!$F$9="Drained"),BI209,IF(AND('[1]Multi-Field'!$E$9=BF209,'[1]Multi-Field'!$F$9="undrained"),BH209,""))</f>
        <v/>
      </c>
      <c r="BR209" s="409" t="str">
        <f>IF(AND('[1]Multi-Field'!$E$10=BF209,'[1]Multi-Field'!$F$10="Drained"),BI209,IF(AND('[1]Multi-Field'!$E$10=BF209,'[1]Multi-Field'!$F$10="undrained"),BH209,""))</f>
        <v/>
      </c>
      <c r="BS209" s="409" t="str">
        <f>IF(AND('[1]Multi-Field'!$E$11=BF209,'[1]Multi-Field'!$F$11="Drained"),BI209,IF(AND('[1]Multi-Field'!$E$11=BF209,'[1]Multi-Field'!$F$11="undrained"),BH209,""))</f>
        <v/>
      </c>
      <c r="BT209" s="409" t="str">
        <f>IF(AND('[1]Multi-Field'!$E$12=BF209,'[1]Multi-Field'!$F$12="Drained"),BI209,IF(AND('[1]Multi-Field'!$E$12=BF209,'[1]Multi-Field'!$F$12="undrained"),BH209,""))</f>
        <v/>
      </c>
      <c r="BU209" s="409" t="str">
        <f>IF(AND('[1]Multi-Field'!$E$13=BF209,'[1]Multi-Field'!$F$13="Drained"),BI209,IF(AND('[1]Multi-Field'!$E$3=BF209,'[1]Multi-Field'!$F$13="undrained"),BH209,""))</f>
        <v/>
      </c>
      <c r="BV209" s="409" t="str">
        <f>IF(AND('[1]Multi-Field'!$E$14=BF209,'[1]Multi-Field'!$F$14="Drained"),BI209,IF(AND('[1]Multi-Field'!$E$14=BF209,'[1]Multi-Field'!$F$14="undrained"),BH209,""))</f>
        <v/>
      </c>
      <c r="BW209" s="409" t="str">
        <f>IF(AND('[1]Multi-Field'!$E$15=BF209,'[1]Multi-Field'!$F$15="Drained"),BI209,IF(AND('[1]Multi-Field'!$E$15=BF209,'[1]Multi-Field'!$F$15="undrained"),BH209,""))</f>
        <v/>
      </c>
      <c r="BX209" s="409" t="str">
        <f>IF(AND('[1]Multi-Field'!$E$16=[1]Lists!BF209,'[1]Multi-Field'!$F$16="Drained"),BI209,IF(AND('[1]Multi-Field'!$E$16=[1]Lists!BF209,'[1]Multi-Field'!$F$16="undrained"),BH209,""))</f>
        <v/>
      </c>
      <c r="BY209" s="409" t="str">
        <f>IF(AND('[1]Multi-Field'!$E$17=[1]Lists!BF209,'[1]Multi-Field'!$F$17="Drained"),BI209,IF(AND('[1]Multi-Field'!$E$17=[1]Lists!BF209,'[1]Multi-Field'!$F$17="undrained"),BH209,""))</f>
        <v/>
      </c>
      <c r="BZ209" s="409" t="str">
        <f>IF(AND('[1]Multi-Field'!$E$18=[1]Lists!BF209,'[1]Multi-Field'!$F$18="Drained"),BI209,IF(AND('[1]Multi-Field'!$E$18=[1]Lists!BF209,'[1]Multi-Field'!$F$18="undrained"),BH209,""))</f>
        <v/>
      </c>
      <c r="CA209" s="409" t="str">
        <f>IF(AND('[1]Multi-Field'!$E$19=[1]Lists!BF209,'[1]Multi-Field'!$F$19="Drained"),BI209,IF(AND('[1]Multi-Field'!$E$19=[1]Lists!BF209,'[1]Multi-Field'!$F$19="undrained"),BH209,""))</f>
        <v/>
      </c>
      <c r="CB209" s="409" t="str">
        <f>IF(AND('[1]Multi-Field'!$E$20=[1]Lists!BF209,'[1]Multi-Field'!$F$20="Drained"),BI209,IF(AND('[1]Multi-Field'!$E$20=[1]Lists!BF209,'[1]Multi-Field'!$F$20="undrained"),BH209,""))</f>
        <v/>
      </c>
      <c r="CC209" s="409" t="str">
        <f>IF(AND('[1]Multi-Field'!$E$21=[1]Lists!BF209,'[1]Multi-Field'!$F$21="Drained"),BI209,IF(AND('[1]Multi-Field'!$E$21=[1]Lists!BF209,'[1]Multi-Field'!$F$21="undrained"),BH209,""))</f>
        <v/>
      </c>
      <c r="CD209" s="409" t="str">
        <f>IF(AND('[1]Multi-Field'!$E$22=[1]Lists!BF209,'[1]Multi-Field'!$F$22="Drained"),BI209,IF(AND('[1]Multi-Field'!$E$22=[1]Lists!BF209,'[1]Multi-Field'!$F$22="undrained"),BH209,""))</f>
        <v/>
      </c>
      <c r="CE209" s="409" t="str">
        <f>IF(AND('[1]Multi-Field'!$E$23=[1]Lists!BF209,'[1]Multi-Field'!$F$23="Drained"),BI209,IF(AND('[1]Multi-Field'!$E$23=[1]Lists!BF209,'[1]Multi-Field'!$F$23="undrained"),BH209,""))</f>
        <v/>
      </c>
      <c r="CF209" s="409" t="str">
        <f>IF(AND('[1]Multi-Field'!$E$24=[1]Lists!BF209,'[1]Multi-Field'!$F$24="Drained"),BI209,IF(AND('[1]Multi-Field'!$E$24=[1]Lists!BF209,'[1]Multi-Field'!$F$24="undrained"),BH209,""))</f>
        <v/>
      </c>
      <c r="CG209" s="409" t="str">
        <f>IF(AND('[1]Multi-Field'!$E$25=[1]Lists!BF209,'[1]Multi-Field'!$F$25="Drained"),BI209,IF(AND('[1]Multi-Field'!$E$25=[1]Lists!BF209,'[1]Multi-Field'!$F$25="undrained"),BH209,""))</f>
        <v/>
      </c>
      <c r="CH209" s="409" t="str">
        <f>IF(AND('[1]Multi-Field'!$E$26=[1]Lists!BF209,'[1]Multi-Field'!$F$26="Drained"),BI209,IF(AND('[1]Multi-Field'!$E$26=[1]Lists!BF209,'[1]Multi-Field'!$F$26="undrained"),BH209,""))</f>
        <v/>
      </c>
      <c r="CI209" s="409" t="str">
        <f>IF(AND('[1]Multi-Field'!$E$27=[1]Lists!BF209,'[1]Multi-Field'!$F$27="Drained"),BI209,IF(AND('[1]Multi-Field'!$E$27=[1]Lists!BF209,'[1]Multi-Field'!$F$27="undrained"),BH209,""))</f>
        <v/>
      </c>
      <c r="CJ209" s="409" t="str">
        <f>IF(AND('[1]Multi-Field'!$E$28=[1]Lists!BF209,'[1]Multi-Field'!$F$28="Drained"),BI209,IF(AND('[1]Multi-Field'!$E$28=[1]Lists!BF209,'[1]Multi-Field'!$F$28="undrained"),BH209,""))</f>
        <v/>
      </c>
      <c r="CK209" s="409" t="str">
        <f>IF(AND('[1]Multi-Field'!$E$29=[1]Lists!BF209,'[1]Multi-Field'!$F$29="Drained"),BI209,IF(AND('[1]Multi-Field'!$E$29=[1]Lists!BF209,'[1]Multi-Field'!$F$29="undrained"),BH209,""))</f>
        <v/>
      </c>
      <c r="CL209" s="409" t="str">
        <f>IF(AND('[1]Multi-Field'!$E$30=[1]Lists!BF209,'[1]Multi-Field'!$F$30="Drained"),BI209,IF(AND('[1]Multi-Field'!$E$30=[1]Lists!BF209,'[1]Multi-Field'!$F$30="undrained"),BH209,""))</f>
        <v/>
      </c>
      <c r="CM209" s="409" t="str">
        <f>IF(AND('[1]Multi-Field'!$E$31=[1]Lists!BF209,'[1]Multi-Field'!$F$31="Drained"),BI209,IF(AND('[1]Multi-Field'!$E$31=[1]Lists!BF209,'[1]Multi-Field'!$F$31="undrained"),BH209,""))</f>
        <v/>
      </c>
      <c r="CN209" s="409" t="str">
        <f>IF(AND('[1]Multi-Field'!$E$32=[1]Lists!BF209,'[1]Multi-Field'!$F$32="Drained"),BI209,IF(AND('[1]Multi-Field'!$E$32=[1]Lists!BF209,'[1]Multi-Field'!$F$32="undrained"),BH209,""))</f>
        <v/>
      </c>
      <c r="CO209" s="409" t="str">
        <f>IF(AND('[1]Multi-Field'!$E$33=[1]Lists!BF209,'[1]Multi-Field'!$F$33="Drained"),BI209,IF(AND('[1]Multi-Field'!$E$33=[1]Lists!BF209,'[1]Multi-Field'!$F$33="undrained"),BH209,""))</f>
        <v/>
      </c>
      <c r="CP209" s="409" t="str">
        <f>IF(AND('[1]Multi-Field'!$E$34=[1]Lists!BF209,'[1]Multi-Field'!$F$34="Drained"),BI209,IF(AND('[1]Multi-Field'!$E$34=[1]Lists!BF209,'[1]Multi-Field'!$F$34="undrained"),BH209,""))</f>
        <v/>
      </c>
      <c r="CQ209" s="409" t="str">
        <f>IF(AND('[1]Multi-Field'!$E$35=[1]Lists!BF209,'[1]Multi-Field'!$F$35="Drained"),BI209,IF(AND('[1]Multi-Field'!$E$35=[1]Lists!BF209,'[1]Multi-Field'!$F$35="undrained"),BH209,""))</f>
        <v/>
      </c>
      <c r="CR209" s="409" t="str">
        <f>IF(AND('[1]Multi-Field'!$E$36=[1]Lists!BF209,'[1]Multi-Field'!$F$36="Drained"),BI209,IF(AND('[1]Multi-Field'!$E$36=[1]Lists!BF209,'[1]Multi-Field'!$F$36="undrained"),BH209,""))</f>
        <v/>
      </c>
      <c r="CS209" s="409" t="str">
        <f>IF(AND('[1]Multi-Field'!$E$37=[1]Lists!BF209,'[1]Multi-Field'!$F$37="Drained"),BI209,IF(AND('[1]Multi-Field'!$E$37=[1]Lists!BF209,'[1]Multi-Field'!$F$37="undrained"),BH209,""))</f>
        <v/>
      </c>
      <c r="CT209" s="409" t="str">
        <f>IF(AND('[1]Multi-Field'!$E$38=[1]Lists!BF209,'[1]Multi-Field'!$F$38="Drained"),BI209,IF(AND('[1]Multi-Field'!$E$38=[1]Lists!BF209,'[1]Multi-Field'!$F$38="undrained"),BH209,""))</f>
        <v/>
      </c>
      <c r="CU209" s="409" t="str">
        <f>IF(AND('[1]Multi-Field'!$E$39=[1]Lists!BF209,'[1]Multi-Field'!$F$39="Drained"),BI209,IF(AND('[1]Multi-Field'!$E$39=[1]Lists!BF209,'[1]Multi-Field'!$F$39="undrained"),BH209,""))</f>
        <v/>
      </c>
      <c r="CV209" s="409" t="str">
        <f>IF(AND('[1]Multi-Field'!$E$40=[1]Lists!BF209,'[1]Multi-Field'!$F$40="Drained"),BI209,IF(AND('[1]Multi-Field'!$E$40=[1]Lists!BF209,'[1]Multi-Field'!$F$40="undrained"),BH209,""))</f>
        <v/>
      </c>
      <c r="CW209" s="409" t="str">
        <f>IF(AND('[1]Multi-Field'!$E$41=[1]Lists!BF209,'[1]Multi-Field'!$F$40="Drained"),BI209,IF(AND('[1]Multi-Field'!$E$40=[1]Lists!BF209,'[1]Multi-Field'!$F$40="undrained"),BH209,""))</f>
        <v/>
      </c>
      <c r="CX209" s="409" t="str">
        <f>IF(AND('[1]Multi-Field'!$E$42=[1]Lists!BF209,'[1]Multi-Field'!$F$42="Drained"),BI209,IF(AND('[1]Multi-Field'!$E$42=[1]Lists!BF209,'[1]Multi-Field'!$F$42="undrained"),BH209,""))</f>
        <v/>
      </c>
      <c r="CY209" s="409" t="str">
        <f>IF(AND('[1]Multi-Field'!$E$43=[1]Lists!BF209,'[1]Multi-Field'!$F$43="Drained"),BI209,IF(AND('[1]Multi-Field'!$E$43=[1]Lists!BF209,'[1]Multi-Field'!$F$43="undrained"),BH209,""))</f>
        <v/>
      </c>
      <c r="CZ209" s="409" t="str">
        <f>IF(AND('[1]Multi-Field'!$E$44=[1]Lists!BF209,'[1]Multi-Field'!$F$44="Drained"),BI209,IF(AND('[1]Multi-Field'!$E$44=[1]Lists!BF209,'[1]Multi-Field'!$F$44="undrained"),BH209,""))</f>
        <v/>
      </c>
      <c r="DA209" s="409" t="str">
        <f>IF(AND('[1]Multi-Field'!$E$45=[1]Lists!BF209,'[1]Multi-Field'!$F$45="Drained"),BI209,IF(AND('[1]Multi-Field'!$E$45=[1]Lists!BF209,'[1]Multi-Field'!$F$45="undrained"),BH209,""))</f>
        <v/>
      </c>
      <c r="DB209" s="409" t="str">
        <f>IF(AND('[1]Multi-Field'!$E$46=[1]Lists!BF209,'[1]Multi-Field'!$F$46="Drained"),BI209,IF(AND('[1]Multi-Field'!$E$46=[1]Lists!BF209,'[1]Multi-Field'!$F$46="undrained"),BH209,""))</f>
        <v/>
      </c>
      <c r="DC209" s="409" t="str">
        <f>IF(AND('[1]Multi-Field'!$E$47=[1]Lists!BF209,'[1]Multi-Field'!$F$47="Drained"),BI209,IF(AND('[1]Multi-Field'!$E$47=[1]Lists!BF209,'[1]Multi-Field'!$F$47="undrained"),BH209,""))</f>
        <v/>
      </c>
      <c r="DD209" s="409" t="str">
        <f>IF(AND('[1]Multi-Field'!$E$48=[1]Lists!BF209,'[1]Multi-Field'!$F$48="Drained"),BI209,IF(AND('[1]Multi-Field'!$E$48=[1]Lists!BF209,'[1]Multi-Field'!$F$48="undrained"),BH209,""))</f>
        <v/>
      </c>
      <c r="DE209" s="409" t="str">
        <f>IF(AND('[1]Multi-Field'!$E$49=[1]Lists!BF209,'[1]Multi-Field'!$F$49="Drained"),BI209,IF(AND('[1]Multi-Field'!$E$49=[1]Lists!BF209,'[1]Multi-Field'!$F$9="undrained"),BH209,""))</f>
        <v/>
      </c>
      <c r="DF209" s="409" t="str">
        <f>IF(AND('[1]Multi-Field'!$E$50=[1]Lists!BF209,'[1]Multi-Field'!$F$50="Drained"),BI209,IF(AND('[1]Multi-Field'!$E$50=[1]Lists!BF209,'[1]Multi-Field'!$F$50="undrained"),BH209,""))</f>
        <v/>
      </c>
      <c r="DG209" s="409" t="str">
        <f>IF(AND('[1]Multi-Field'!$E$51=[1]Lists!BF209,'[1]Multi-Field'!$F$51="Drained"),BI209,IF(AND('[1]Multi-Field'!$E$51=[1]Lists!BF209,'[1]Multi-Field'!$F$51="undrained"),BH209,""))</f>
        <v/>
      </c>
      <c r="DH209" s="409" t="str">
        <f>IF(AND('[1]Multi-Field'!$E$52=[1]Lists!BF209,'[1]Multi-Field'!$F$52="Drained"),BI209,IF(AND('[1]Multi-Field'!$E$52=[1]Lists!BF209,'[1]Multi-Field'!$F$52="undrained"),BH209,""))</f>
        <v/>
      </c>
      <c r="DI209" s="409" t="str">
        <f>IF(AND('[1]Multi-Field'!$E$53=[1]Lists!BF209,'[1]Multi-Field'!$F$53="Drained"),BI209,IF(AND('[1]Multi-Field'!$E$53=[1]Lists!BF209,'[1]Multi-Field'!$F$53="undrained"),BH209,""))</f>
        <v/>
      </c>
      <c r="DJ209" s="409" t="str">
        <f>IF(AND('[1]Multi-Field'!$E$54=[1]Lists!BF209,'[1]Multi-Field'!$F$54="Drained"),BI209,IF(AND('[1]Multi-Field'!$E$54=[1]Lists!BF209,'[1]Multi-Field'!$F$54="undrained"),BH209,""))</f>
        <v/>
      </c>
      <c r="DK209" s="409" t="str">
        <f>IF(AND('[1]Multi-Field'!$E$55=[1]Lists!BF209,'[1]Multi-Field'!$F$55="Drained"),BI209,IF(AND('[1]Multi-Field'!$E$55=[1]Lists!BF209,'[1]Multi-Field'!$F$55="undrained"),BH209,""))</f>
        <v/>
      </c>
      <c r="DL209" s="409" t="str">
        <f>IF(AND('[1]Multi-Field'!$E$56=[1]Lists!BF209,'[1]Multi-Field'!$F$56="Drained"),BI209,IF(AND('[1]Multi-Field'!$E$56=[1]Lists!BF209,'[1]Multi-Field'!$F$56="undrained"),BH209,""))</f>
        <v/>
      </c>
      <c r="DM209" s="409" t="str">
        <f>IF(AND('[1]Multi-Field'!$E$57=[1]Lists!BF209,'[1]Multi-Field'!$F$57="Drained"),BI209,IF(AND('[1]Multi-Field'!$E$57=[1]Lists!BF209,'[1]Multi-Field'!$F$57="undrained"),BH209,""))</f>
        <v/>
      </c>
      <c r="DN209" s="409" t="str">
        <f>IF(AND('[1]Multi-Field'!$E$58=[1]Lists!BF209,'[1]Multi-Field'!$F$58="Drained"),BI209,IF(AND('[1]Multi-Field'!$E$58=[1]Lists!BF209,'[1]Multi-Field'!$F$58="undrained"),BH209,""))</f>
        <v/>
      </c>
      <c r="DO209" s="409" t="str">
        <f>IF(AND('[1]Multi-Field'!$E$59=[1]Lists!BF209,'[1]Multi-Field'!$F$59="Drained"),BI209,IF(AND('[1]Multi-Field'!$E$59=[1]Lists!BF209,'[1]Multi-Field'!$F$59="undrained"),BH209,""))</f>
        <v/>
      </c>
      <c r="DP209" s="409" t="str">
        <f>IF(AND('[1]Multi-Field'!$E$60=[1]Lists!BF209,'[1]Multi-Field'!$F$60="Drained"),BI209,IF(AND('[1]Multi-Field'!$E$60=[1]Lists!BF209,'[1]Multi-Field'!$F$60="undrained"),BH209,""))</f>
        <v/>
      </c>
      <c r="DQ209" s="409" t="str">
        <f>IF(AND('[1]Multi-Field'!$E$61=[1]Lists!BF209,'[1]Multi-Field'!$F$61="Drained"),BI209,IF(AND('[1]Multi-Field'!$E$61=[1]Lists!BF209,'[1]Multi-Field'!$F$61="undrained"),BH209,""))</f>
        <v/>
      </c>
      <c r="DR209" s="409" t="str">
        <f>IF(AND('[1]Multi-Field'!$E$62=[1]Lists!BF209,'[1]Multi-Field'!$F$62="Drained"),BI209,IF(AND('[1]Multi-Field'!$E$62=[1]Lists!BF209,'[1]Multi-Field'!$F$62="undrained"),BH209,""))</f>
        <v/>
      </c>
      <c r="DS209" s="409" t="str">
        <f>IF(AND('[1]Multi-Field'!$E$63=[1]Lists!BF209,'[1]Multi-Field'!$F$63="Drained"),BI209,IF(AND('[1]Multi-Field'!$E$63=[1]Lists!BF209,'[1]Multi-Field'!$F$63="undrained"),BH209,""))</f>
        <v/>
      </c>
      <c r="DT209" s="409" t="str">
        <f>IF(AND('[1]Multi-Field'!$E$64=[1]Lists!BF209,'[1]Multi-Field'!$F$64="Drained"),BI209,IF(AND('[1]Multi-Field'!$E$64=[1]Lists!BF209,'[1]Multi-Field'!$F$64="undrained"),BH209,""))</f>
        <v/>
      </c>
      <c r="DU209" s="409" t="str">
        <f>IF(AND('[1]Multi-Field'!$E$65=[1]Lists!BF209,'[1]Multi-Field'!$F$65="Drained"),BI209,IF(AND('[1]Multi-Field'!$E$65=[1]Lists!BF209,'[1]Multi-Field'!$F$65="undrained"),BH209,""))</f>
        <v/>
      </c>
      <c r="DV209" s="409" t="str">
        <f>IF(AND('[1]Multi-Field'!$E$66=[1]Lists!BF209,'[1]Multi-Field'!$F$66="Drained"),BI209,IF(AND('[1]Multi-Field'!$E$66=[1]Lists!BF209,'[1]Multi-Field'!$F$66="undrained"),BH209,""))</f>
        <v/>
      </c>
      <c r="DW209" s="409" t="str">
        <f>IF(AND('[1]Multi-Field'!$E$67=[1]Lists!BF209,'[1]Multi-Field'!$F$67="Drained"),BI209,IF(AND('[1]Multi-Field'!$E$67=[1]Lists!BF209,'[1]Multi-Field'!$F$67="undrained"),BH209,""))</f>
        <v/>
      </c>
      <c r="DX209" s="409" t="str">
        <f>IF(AND('[1]Multi-Field'!$E$68=[1]Lists!BF209,'[1]Multi-Field'!$F$68="Drained"),BI209,IF(AND('[1]Multi-Field'!$E$68=[1]Lists!BF209,'[1]Multi-Field'!$F$68="undrained"),BH209,""))</f>
        <v/>
      </c>
      <c r="DY209" s="409" t="str">
        <f>IF(AND('[1]Multi-Field'!$E$69=[1]Lists!BF209,'[1]Multi-Field'!$F$69="Drained"),BI209,IF(AND('[1]Multi-Field'!$E$69=[1]Lists!BF209,'[1]Multi-Field'!$F$69="undrained"),BH209,""))</f>
        <v/>
      </c>
      <c r="DZ209" s="409" t="str">
        <f>IF(AND('[1]Multi-Field'!$E$70=[1]Lists!BF209,'[1]Multi-Field'!$F$70="Drained"),BI209,IF(AND('[1]Multi-Field'!$E$70=[1]Lists!BF209,'[1]Multi-Field'!$F$70="undrained"),BH209,""))</f>
        <v/>
      </c>
      <c r="EA209" s="409" t="str">
        <f>IF(AND('[1]Multi-Field'!$E$71=[1]Lists!BF209,'[1]Multi-Field'!$F$71="Drained"),BI209,IF(AND('[1]Multi-Field'!$E$71=[1]Lists!BF209,'[1]Multi-Field'!$F$71="undrained"),BH209,""))</f>
        <v/>
      </c>
      <c r="EB209" s="409" t="str">
        <f>IF(AND('[1]Multi-Field'!$E$72=[1]Lists!BF209,'[1]Multi-Field'!$F$72="Drained"),BI209,IF(AND('[1]Multi-Field'!$E$72=[1]Lists!BF209,'[1]Multi-Field'!$F$72="undrained"),BH209,""))</f>
        <v/>
      </c>
      <c r="EC209" s="409" t="str">
        <f>IF(AND('[1]Multi-Field'!$E$73=[1]Lists!BF209,'[1]Multi-Field'!$F$73="Drained"),BI209,IF(AND('[1]Multi-Field'!$E$73=[1]Lists!BF209,'[1]Multi-Field'!$F$73="undrained"),BH209,""))</f>
        <v/>
      </c>
      <c r="ED209" s="409" t="str">
        <f>IF(AND('[1]Multi-Field'!$E$74=[1]Lists!BF209,'[1]Multi-Field'!$F$74="Drained"),BI209,IF(AND('[1]Multi-Field'!$E$74=[1]Lists!BF209,'[1]Multi-Field'!$F$74="undrained"),BH209,""))</f>
        <v/>
      </c>
      <c r="EE209" s="409" t="str">
        <f>IF(AND('[1]Multi-Field'!$E$75=[1]Lists!BF209,'[1]Multi-Field'!$F$75="Drained"),BI209,IF(AND('[1]Multi-Field'!$E$75=[1]Lists!BF209,'[1]Multi-Field'!$F$75="undrained"),BH209,""))</f>
        <v/>
      </c>
      <c r="EF209" s="409" t="str">
        <f>IF(AND('[1]Multi-Field'!$E$76=[1]Lists!BF209,'[1]Multi-Field'!$F$76="Drained"),BI209,IF(AND('[1]Multi-Field'!$E$76=[1]Lists!BF209,'[1]Multi-Field'!$F$6="undrained"),BH209,""))</f>
        <v/>
      </c>
      <c r="EG209" s="409" t="str">
        <f>IF(AND('[1]Multi-Field'!$E$77=[1]Lists!BF209,'[1]Multi-Field'!$F$77="Drained"),BI209,IF(AND('[1]Multi-Field'!$E$77=[1]Lists!BF209,'[1]Multi-Field'!$F$77="undrained"),BH209,""))</f>
        <v/>
      </c>
      <c r="EH209" s="409" t="str">
        <f>IF(AND('[1]Multi-Field'!$E$78=[1]Lists!BF209,'[1]Multi-Field'!$F$78="Drained"),BI209,IF(AND('[1]Multi-Field'!$E$78=[1]Lists!BF209,'[1]Multi-Field'!$F$78="undrained"),BH209,""))</f>
        <v/>
      </c>
      <c r="EI209" s="409" t="str">
        <f>IF(AND('[1]Multi-Field'!$E$79=[1]Lists!BF209,'[1]Multi-Field'!$F$79="Drained"),BI209,IF(AND('[1]Multi-Field'!$E$79=[1]Lists!BF209,'[1]Multi-Field'!$F$79="undrained"),BH209,""))</f>
        <v/>
      </c>
      <c r="EJ209" s="409" t="str">
        <f>IF(AND('[1]Multi-Field'!$E$80=[1]Lists!BF209,'[1]Multi-Field'!$F$80="Drained"),BI209,IF(AND('[1]Multi-Field'!$E$80=[1]Lists!BF209,'[1]Multi-Field'!$F$80="undrained"),BH209,""))</f>
        <v/>
      </c>
      <c r="EK209" s="409" t="str">
        <f>IF(AND('[1]Multi-Field'!$E$81=[1]Lists!BF209,'[1]Multi-Field'!$F$81="Drained"),BI209,IF(AND('[1]Multi-Field'!$E$81=[1]Lists!BF209,'[1]Multi-Field'!$F$81="undrained"),BH209,""))</f>
        <v/>
      </c>
      <c r="EL209" s="409" t="str">
        <f>IF(AND('[1]Multi-Field'!$E$82=[1]Lists!BF209,'[1]Multi-Field'!$F$82="Drained"),BI209,IF(AND('[1]Multi-Field'!$E$82=[1]Lists!BF209,'[1]Multi-Field'!$F$82="undrained"),BH209,""))</f>
        <v/>
      </c>
      <c r="EM209" s="409" t="str">
        <f>IF(AND('[1]Multi-Field'!$E$83=[1]Lists!BF209,'[1]Multi-Field'!$F$83="Drained"),BI209,IF(AND('[1]Multi-Field'!$E$83=[1]Lists!BF209,'[1]Multi-Field'!$F$83="undrained"),BH209,""))</f>
        <v/>
      </c>
      <c r="EN209" s="409" t="str">
        <f>IF(AND('[1]Multi-Field'!$E$84=[1]Lists!BF209,'[1]Multi-Field'!$F$84="Drained"),BI209,IF(AND('[1]Multi-Field'!$E$84=[1]Lists!BF209,'[1]Multi-Field'!$F$84="undrained"),BH209,""))</f>
        <v/>
      </c>
      <c r="EO209" s="409" t="str">
        <f>IF(AND('[1]Multi-Field'!$E$85=[1]Lists!BF209,'[1]Multi-Field'!$F$85="Drained"),BI209,IF(AND('[1]Multi-Field'!$E$85=[1]Lists!BF209,'[1]Multi-Field'!$F$85="undrained"),BH209,""))</f>
        <v/>
      </c>
      <c r="EP209" s="409" t="str">
        <f>IF(AND('[1]Multi-Field'!$E$86=[1]Lists!BF209,'[1]Multi-Field'!$F$86="Drained"),BI209,IF(AND('[1]Multi-Field'!$E$86=[1]Lists!BF209,'[1]Multi-Field'!$F$86="undrained"),BH209,""))</f>
        <v/>
      </c>
      <c r="EQ209" s="409" t="str">
        <f>IF(AND('[1]Multi-Field'!$E$87=[1]Lists!BF209,'[1]Multi-Field'!$F$87="Drained"),BI209,IF(AND('[1]Multi-Field'!$E$87=[1]Lists!BF209,'[1]Multi-Field'!$F$87="undrained"),BH209,""))</f>
        <v/>
      </c>
      <c r="ER209" s="409" t="str">
        <f>IF(AND('[1]Multi-Field'!$E$88=[1]Lists!BF209,'[1]Multi-Field'!$F$88="Drained"),BI209,IF(AND('[1]Multi-Field'!$E$88=[1]Lists!BF209,'[1]Multi-Field'!$F$88="undrained"),BH209,""))</f>
        <v/>
      </c>
      <c r="ES209" s="409" t="str">
        <f>IF(AND('[1]Multi-Field'!$E$89=[1]Lists!BF209,'[1]Multi-Field'!$F$89="Drained"),BI209,IF(AND('[1]Multi-Field'!$E$89=[1]Lists!BF209,'[1]Multi-Field'!$F$89="undrained"),BH209,""))</f>
        <v/>
      </c>
      <c r="ET209" s="409" t="str">
        <f>IF(AND('[1]Multi-Field'!$E$90=[1]Lists!BF209,'[1]Multi-Field'!$F$90="Drained"),BI209,IF(AND('[1]Multi-Field'!$E$90=[1]Lists!BF209,'[1]Multi-Field'!$F$90="undrained"),BH209,""))</f>
        <v/>
      </c>
      <c r="EU209" s="409" t="str">
        <f>IF(AND('[1]Multi-Field'!$E$91=[1]Lists!BF209,'[1]Multi-Field'!$F$91="Drained"),BI209,IF(AND('[1]Multi-Field'!$E$91=[1]Lists!BF209,'[1]Multi-Field'!$F$91="undrained"),BH209,""))</f>
        <v/>
      </c>
      <c r="EV209" s="409" t="str">
        <f>IF(AND('[1]Multi-Field'!$E$92=[1]Lists!BF209,'[1]Multi-Field'!$F$92="Drained"),BI209,IF(AND('[1]Multi-Field'!$E$92=[1]Lists!BF209,'[1]Multi-Field'!$F$92="undrained"),BH209,""))</f>
        <v/>
      </c>
      <c r="EW209" s="409" t="str">
        <f>IF(AND('[1]Multi-Field'!$E$93=[1]Lists!BF209,'[1]Multi-Field'!$F$93="Drained"),BI209,IF(AND('[1]Multi-Field'!$E$93=[1]Lists!BF209,'[1]Multi-Field'!$F$93="undrained"),BH209,""))</f>
        <v/>
      </c>
      <c r="EX209" s="409" t="str">
        <f>IF(AND('[1]Multi-Field'!$E$94=[1]Lists!BF209,'[1]Multi-Field'!$F$94="Drained"),BI209,IF(AND('[1]Multi-Field'!$E$94=[1]Lists!BF209,'[1]Multi-Field'!$F$94="undrained"),BH209,""))</f>
        <v/>
      </c>
      <c r="EY209" s="409" t="str">
        <f>IF(AND('[1]Multi-Field'!$E$95=[1]Lists!BF209,'[1]Multi-Field'!$F$95="Drained"),BI209,IF(AND('[1]Multi-Field'!$E$95=[1]Lists!BF209,'[1]Multi-Field'!$F$95="undrained"),BH209,""))</f>
        <v/>
      </c>
      <c r="EZ209" s="409" t="str">
        <f>IF(AND('[1]Multi-Field'!$E$96=[1]Lists!BF209,'[1]Multi-Field'!$F$96="Drained"),BI209,IF(AND('[1]Multi-Field'!$E$96=[1]Lists!BF209,'[1]Multi-Field'!$F$96="undrained"),BH209,""))</f>
        <v/>
      </c>
      <c r="FA209" s="409" t="str">
        <f>IF(AND('[1]Multi-Field'!$E$97=[1]Lists!BF209,'[1]Multi-Field'!$F$97="Drained"),BI209,IF(AND('[1]Multi-Field'!$E$97=[1]Lists!BF209,'[1]Multi-Field'!$F$97="undrained"),BH209,""))</f>
        <v/>
      </c>
      <c r="FB209" s="409" t="str">
        <f>IF(AND('[1]Multi-Field'!$E$98=[1]Lists!BF209,'[1]Multi-Field'!$F$98="Drained"),BI209,IF(AND('[1]Multi-Field'!$E$98=[1]Lists!BF209,'[1]Multi-Field'!$F$98="undrained"),BH209,""))</f>
        <v/>
      </c>
      <c r="FC209" s="409" t="str">
        <f>IF(AND('[1]Multi-Field'!$E$99=[1]Lists!BF209,'[1]Multi-Field'!$F$99="Drained"),BI209,IF(AND('[1]Multi-Field'!$E$99=[1]Lists!BF209,'[1]Multi-Field'!$F$99="undrained"),BH209,""))</f>
        <v/>
      </c>
      <c r="FD209" s="409" t="str">
        <f>IF(AND('[1]Multi-Field'!$E$100=[1]Lists!BF209,'[1]Multi-Field'!$F$100="Drained"),BI209,IF(AND('[1]Multi-Field'!$E$100=[1]Lists!BF209,'[1]Multi-Field'!$F$100="undrained"),BH209,""))</f>
        <v/>
      </c>
      <c r="FE209" s="409" t="str">
        <f>IF(AND('[1]Multi-Field'!$E$101=[1]Lists!BF209,'[1]Multi-Field'!$F$101="Drained"),BI209,IF(AND('[1]Multi-Field'!$E$101=[1]Lists!BF209,'[1]Multi-Field'!$F$101="undrained"),BH209,""))</f>
        <v/>
      </c>
      <c r="FF209" s="409" t="str">
        <f>IF(AND('[1]Multi-Field'!$E$102=[1]Lists!BF209,'[1]Multi-Field'!$F$102="Drained"),BI209,IF(AND('[1]Multi-Field'!$E$102=[1]Lists!BF209,'[1]Multi-Field'!$F$102="undrained"),BH209,""))</f>
        <v/>
      </c>
      <c r="FG209" s="409" t="str">
        <f>IF(AND('[1]Multi-Field'!$E$103=[1]Lists!BF209,'[1]Multi-Field'!$F$103="Drained"),BI209,IF(AND('[1]Multi-Field'!$E$103=[1]Lists!BF209,'[1]Multi-Field'!$F$103="undrained"),BH209,""))</f>
        <v/>
      </c>
      <c r="FH209" s="409" t="str">
        <f>IF(AND('[1]Multi-Field'!$E$104=[1]Lists!BF209,'[1]Multi-Field'!$F$104="Drained"),BI209,IF(AND('[1]Multi-Field'!$E$104=[1]Lists!BF209,'[1]Multi-Field'!$F$104="undrained"),BH209,""))</f>
        <v/>
      </c>
      <c r="FI209" s="409" t="str">
        <f>IF(AND('[1]Multi-Field'!$E$105=[1]Lists!BF209,'[1]Multi-Field'!$F$105="Drained"),BI209,IF(AND('[1]Multi-Field'!$E$105=[1]Lists!BF209,'[1]Multi-Field'!$F$105="undrained"),BH209,""))</f>
        <v/>
      </c>
      <c r="FJ209" s="409" t="str">
        <f>IF(AND('[1]Multi-Field'!$E$106=[1]Lists!BF209,'[1]Multi-Field'!$F$106="Drained"),BI209,IF(AND('[1]Multi-Field'!$E$106=[1]Lists!BF209,'[1]Multi-Field'!$F$106="undrained"),BH209,""))</f>
        <v/>
      </c>
      <c r="FK209" s="409" t="str">
        <f>IF(AND('[1]Multi-Field'!$E$107=[1]Lists!BF209,'[1]Multi-Field'!$F$107="Drained"),BI209,IF(AND('[1]Multi-Field'!$E$107=[1]Lists!BF209,'[1]Multi-Field'!$F$107="undrained"),BH209,""))</f>
        <v/>
      </c>
      <c r="FL209" s="409" t="str">
        <f>IF(AND('[1]Multi-Field'!$E$108=[1]Lists!BF209,'[1]Multi-Field'!$F$108="Drained"),BI209,IF(AND('[1]Multi-Field'!$E$108=[1]Lists!BF209,'[1]Multi-Field'!$F$108="undrained"),BH209,""))</f>
        <v/>
      </c>
      <c r="FM209" s="409" t="str">
        <f>IF(AND('[1]Multi-Field'!$E$109=[1]Lists!BF209,'[1]Multi-Field'!$F$109="Drained"),BI209,IF(AND('[1]Multi-Field'!$E$109=[1]Lists!BF209,'[1]Multi-Field'!$F$109="undrained"),BH209,""))</f>
        <v/>
      </c>
      <c r="FN209" s="409" t="str">
        <f>IF(AND('[1]Multi-Field'!$E$110=[1]Lists!BF209,'[1]Multi-Field'!$F$110="Drained"),BI209,IF(AND('[1]Multi-Field'!$E$110=[1]Lists!BF209,'[1]Multi-Field'!$F$110="undrained"),BH209,""))</f>
        <v/>
      </c>
      <c r="FO209" s="409" t="str">
        <f>IF(AND('[1]Multi-Field'!$E$111=[1]Lists!BF209,'[1]Multi-Field'!$F$111="Drained"),BI209,IF(AND('[1]Multi-Field'!$E$111=[1]Lists!BF209,'[1]Multi-Field'!$F$111="undrained"),BH209,""))</f>
        <v/>
      </c>
      <c r="FP209" s="409" t="str">
        <f>IF(AND('[1]Multi-Field'!$E$112=[1]Lists!BF209,'[1]Multi-Field'!$F$112="Drained"),BI209,IF(AND('[1]Multi-Field'!$E$112=[1]Lists!BF209,'[1]Multi-Field'!$F$112="undrained"),BH209,""))</f>
        <v/>
      </c>
      <c r="FQ209" s="409" t="str">
        <f>IF(AND('[1]Multi-Field'!$E$113=[1]Lists!BF209,'[1]Multi-Field'!$F$113="Drained"),BI209,IF(AND('[1]Multi-Field'!$E$113=[1]Lists!BF209,'[1]Multi-Field'!$F$113="undrained"),BH209,""))</f>
        <v/>
      </c>
      <c r="FR209" s="409" t="str">
        <f>IF(AND('[1]Multi-Field'!$E$114=[1]Lists!BF209,'[1]Multi-Field'!$F$114="Drained"),BI209,IF(AND('[1]Multi-Field'!$E$114=[1]Lists!BF209,'[1]Multi-Field'!$F$114="undrained"),BH209,""))</f>
        <v/>
      </c>
      <c r="FS209" s="409" t="str">
        <f>IF(AND('[1]Multi-Field'!$E$115=[1]Lists!BF209,'[1]Multi-Field'!$F$115="Drained"),BI209,IF(AND('[1]Multi-Field'!$E$115=[1]Lists!BF209,'[1]Multi-Field'!$F$115="undrained"),BH209,""))</f>
        <v/>
      </c>
      <c r="FT209" s="409" t="str">
        <f>IF(AND('[1]Multi-Field'!$E$116=[1]Lists!BF209,'[1]Multi-Field'!$F$116="Drained"),BI209,IF(AND('[1]Multi-Field'!$E$116=[1]Lists!BF209,'[1]Multi-Field'!$F$116="undrained"),BH209,""))</f>
        <v/>
      </c>
      <c r="FU209" s="409" t="str">
        <f>IF(AND('[1]Multi-Field'!$E$117=[1]Lists!BF209,'[1]Multi-Field'!$F$117="Drained"),BI209,IF(AND('[1]Multi-Field'!$E$117=[1]Lists!BF209,'[1]Multi-Field'!$F$117="undrained"),BH209,""))</f>
        <v/>
      </c>
      <c r="FV209" s="409" t="str">
        <f>IF(AND('[1]Multi-Field'!$E$118=[1]Lists!BF209,'[1]Multi-Field'!$F$118="Drained"),BI209,IF(AND('[1]Multi-Field'!$E$118=[1]Lists!BF209,'[1]Multi-Field'!$F$118="undrained"),BH209,""))</f>
        <v/>
      </c>
      <c r="FW209" s="409" t="str">
        <f>IF(AND('[1]Multi-Field'!$E$119=[1]Lists!BF209,'[1]Multi-Field'!$F$119="Drained"),BI209,IF(AND('[1]Multi-Field'!$E$119=[1]Lists!BF209,'[1]Multi-Field'!$F$119="undrained"),BH209,""))</f>
        <v/>
      </c>
      <c r="FX209" s="409" t="str">
        <f>IF(AND('[1]Multi-Field'!$E$120=[1]Lists!BF209,'[1]Multi-Field'!$F$120="Drained"),BI209,IF(AND('[1]Multi-Field'!$E$120=[1]Lists!BF209,'[1]Multi-Field'!$F$120="undrained"),BH209,""))</f>
        <v/>
      </c>
    </row>
    <row r="210" spans="1:180" ht="13.5" customHeight="1">
      <c r="A210" s="7" t="s">
        <v>297</v>
      </c>
      <c r="B210" s="7"/>
      <c r="C210" s="7"/>
      <c r="D210" s="8">
        <v>75</v>
      </c>
      <c r="E210" s="8">
        <f t="shared" si="39"/>
        <v>75</v>
      </c>
      <c r="F210" s="8">
        <f t="shared" si="40"/>
        <v>75</v>
      </c>
      <c r="G210" s="8">
        <v>75</v>
      </c>
      <c r="H210" s="8">
        <v>75</v>
      </c>
      <c r="I210" s="8">
        <f t="shared" si="43"/>
        <v>75</v>
      </c>
      <c r="J210" s="8">
        <f t="shared" si="44"/>
        <v>75</v>
      </c>
      <c r="K210" s="8">
        <v>75</v>
      </c>
      <c r="L210" s="8">
        <v>140</v>
      </c>
      <c r="M210" s="8">
        <f t="shared" si="41"/>
        <v>140</v>
      </c>
      <c r="N210" s="8">
        <f t="shared" si="42"/>
        <v>140</v>
      </c>
      <c r="O210" s="8">
        <v>140</v>
      </c>
      <c r="P210" s="391">
        <v>185</v>
      </c>
      <c r="Q210" s="394"/>
      <c r="R210" s="395" t="b">
        <f>IF(OR('Multi-Field'!AA187=Lists!$AC$42,'Multi-Field'!AA187=Lists!$AC$43),IF('Multi-Field'!Z187="x",(IF('Multi-Field'!AC187=Lists!$Q$11,Lists!$R$11,IF('Multi-Field'!AC187=Lists!$Q$12,Lists!$R$12,IF('Multi-Field'!AC187=Lists!$Q$13,Lists!$R$13,IF('Multi-Field'!AC187=Lists!$Q$14,Lists!$R$14))))),IF('Multi-Field'!X187="x",(IF('Multi-Field'!AC187=Lists!$Q$11,Lists!$S$11,IF('Multi-Field'!AC187=Lists!$Q$12,Lists!$S$12,IF('Multi-Field'!AC187=Lists!$Q$13,Lists!$S$13,IF('Multi-Field'!AC187=Lists!$Q$14,Lists!$S$14))))),IF('Multi-Field'!V187="x",(IF('Multi-Field'!AC187=Lists!$Q$11,Lists!$T$11,IF('Multi-Field'!AC187=Lists!$Q$12,Lists!$T$12,IF('Multi-Field'!AC187=Lists!$Q$13,Lists!$T$13,IF('Multi-Field'!AC187=Lists!$Q$14,Lists!$T$14))))),0))))</f>
        <v>0</v>
      </c>
      <c r="S210" s="395" t="str">
        <f t="shared" si="38"/>
        <v/>
      </c>
      <c r="T210" s="395"/>
      <c r="U210" s="396"/>
      <c r="AI210" s="384">
        <f>'[1]Multi-Field'!B206</f>
        <v>0</v>
      </c>
      <c r="AJ210" s="387" t="str">
        <f>IF(OR('[1]Multi-Field'!Q50=[1]Lists!$AC$42,'[1]Multi-Field'!Q50=[1]Lists!$AC$43),"x","")</f>
        <v/>
      </c>
      <c r="AK210" s="387" t="str">
        <f>IF(OR('[1]Multi-Field'!Q50=[1]Lists!$AC$6,'[1]Multi-Field'!Q50=$AC$2,'[1]Multi-Field'!Q50=$AC$4),"x","")</f>
        <v/>
      </c>
      <c r="AL210" s="387" t="str">
        <f>IF(OR('[1]Multi-Field'!Q50=[1]Lists!$AC$7,'[1]Multi-Field'!Q50=$AC$3,'[1]Multi-Field'!Q50=$AC$5),"x","")</f>
        <v/>
      </c>
      <c r="AM210" s="387" t="str">
        <f>IF(OR('[1]Multi-Field'!Q50=$AC$23,'[1]Multi-Field'!Q50=$AC$13,'[1]Multi-Field'!Q50=$AC$9,'[1]Multi-Field'!Q50=$AC$19,'[1]Multi-Field'!Q50=$AC$47),"x","")</f>
        <v/>
      </c>
      <c r="AN210" s="387" t="str">
        <f>IF(OR('[1]Multi-Field'!Q50=$AC$24,'[1]Multi-Field'!Q50=$AC$14,'[1]Multi-Field'!Q50=$AC$10,'[1]Multi-Field'!Q50=$AC$22,'[1]Multi-Field'!Q50=$AC$48),"x","")</f>
        <v/>
      </c>
      <c r="AO210" s="387" t="str">
        <f>IF(OR('[1]Multi-Field'!Q50=$AC$21,'[1]Multi-Field'!Q50=$AC$28,'[1]Multi-Field'!Q50=$AC$62,'[1]Multi-Field'!Q50=$AC$102,'[1]Multi-Field'!Q50=$AC$98),"x","")</f>
        <v/>
      </c>
      <c r="AP210" s="387" t="str">
        <f>IF(OR('[1]Multi-Field'!Q50=$AC$25,'[1]Multi-Field'!Q50=$AC$63,'[1]Multi-Field'!Q50=$AC$85,'[1]Multi-Field'!Q50=$AC$87,'[1]Multi-Field'!Q50=$AC$92,'[1]Multi-Field'!Q50=$AC$93),"x","")</f>
        <v/>
      </c>
      <c r="AQ210" s="387" t="str">
        <f>IF(OR('[1]Multi-Field'!Q50=$AC$20,'[1]Multi-Field'!Q50=$AC$27,'[1]Multi-Field'!Q50=$AC$58,'[1]Multi-Field'!Q50=$AC$86,'[1]Multi-Field'!Q50=$AC$103,'[1]Multi-Field'!Q50=$AC$94),"x","")</f>
        <v/>
      </c>
      <c r="AR210" s="387" t="str">
        <f>IF(OR('[1]Multi-Field'!Q50=$AC$35,'[1]Multi-Field'!Q50=$AC$40,'[1]Multi-Field'!Q50=$AC$45,),"x","")</f>
        <v/>
      </c>
      <c r="AS210" s="387" t="str">
        <f>IF(OR('[1]Multi-Field'!Q50=$AC$36,'[1]Multi-Field'!Q50=$AC$41,'[1]Multi-Field'!Q50=$AC$46,),"x","")</f>
        <v/>
      </c>
      <c r="AT210" s="387" t="str">
        <f>IF(OR('[1]Multi-Field'!Q50=$AC$52,'[1]Multi-Field'!Q50=$AC$53,'[1]Multi-Field'!Q50=$AC$54,'[1]Multi-Field'!Q50=$AC$55,'[1]Multi-Field'!Q50=$AC$68,'[1]Multi-Field'!Q50=$AC$69,'[1]Multi-Field'!Q50=$AC$74,'[1]Multi-Field'!Q50=$AC$71,'[1]Multi-Field'!Q50=$AC$70),"x","")</f>
        <v/>
      </c>
      <c r="AU210" s="387" t="str">
        <f>IF('[1]Multi-Field'!Q50=$AC$72,"x","")</f>
        <v/>
      </c>
      <c r="AV210" s="387" t="str">
        <f>IF('[1]Multi-Field'!Q50=$AC$73,"x","")</f>
        <v/>
      </c>
      <c r="AW210" s="387" t="str">
        <f>IF('[1]Multi-Field'!Q50=$AC$83,"x","")</f>
        <v/>
      </c>
      <c r="AX210" s="387" t="str">
        <f>IF('[1]Multi-Field'!Q50=$AC$84,"x","")</f>
        <v/>
      </c>
      <c r="AY210" s="387" t="str">
        <f>IF('[1]Multi-Field'!Q50=$AC$97,"x","")</f>
        <v/>
      </c>
      <c r="AZ210" s="387" t="str">
        <f>IF('[1]Multi-Field'!Q50=$AC$99,"x","")</f>
        <v/>
      </c>
      <c r="BA210" s="387" t="str">
        <f>IF('[1]Multi-Field'!Q50=$AC$104,"x","")</f>
        <v/>
      </c>
      <c r="BB210" s="387" t="str">
        <f>IF('[1]Multi-Field'!Q50=$AC$105,"x","")</f>
        <v/>
      </c>
      <c r="BC210" s="388"/>
      <c r="BF210" s="411" t="s">
        <v>1376</v>
      </c>
      <c r="BG210" s="412">
        <v>4</v>
      </c>
      <c r="BH210" s="412">
        <v>5.5</v>
      </c>
      <c r="BI210" s="412">
        <v>5.5</v>
      </c>
      <c r="BJ210" s="409" t="e">
        <f>IF(AND('[1]Single Field'!#REF!=[1]Lists!BF210,'[1]Single Field'!#REF!="Drained"),"x",IF(AND('[1]Single Field'!#REF!=[1]Lists!BF210,'[1]Single Field'!#REF!="Undrained"),O,""))</f>
        <v>#REF!</v>
      </c>
      <c r="BK210" s="409" t="str">
        <f>IF(AND('[1]Multi-Field'!$E$3=[1]Lists!BF210,'[1]Multi-Field'!$F$3="Drained"),BI210,IF(AND('[1]Multi-Field'!$E$3=BF210,'[1]Multi-Field'!$F$3="undrained"),BH210,""))</f>
        <v/>
      </c>
      <c r="BL210" s="409" t="str">
        <f>IF(AND('[1]Multi-Field'!$E$4=BF210,'[1]Multi-Field'!$F$4="Drained"),BI210,IF(AND('[1]Multi-Field'!$E$4=BF210,'[1]Multi-Field'!$F$4="undrained"),BH210,""))</f>
        <v/>
      </c>
      <c r="BM210" s="409" t="str">
        <f>IF(AND('[1]Multi-Field'!$E$5=BF210,'[1]Multi-Field'!$F$5="Drained"),BI210,IF(AND('[1]Multi-Field'!$E$5=BF210,'[1]Multi-Field'!$F$5="undrained"),BH210,""))</f>
        <v/>
      </c>
      <c r="BN210" s="409" t="str">
        <f>IF(AND('[1]Multi-Field'!$E$6=BF210,'[1]Multi-Field'!$F$6="Drained"),BI210,IF(AND('[1]Multi-Field'!$E$6=BF210,'[1]Multi-Field'!$F$6="undrained"),BH210,""))</f>
        <v/>
      </c>
      <c r="BO210" s="409" t="str">
        <f>IF(AND('[1]Multi-Field'!$E$7=BF210,'[1]Multi-Field'!$F$7="Drained"),BI210,IF(AND('[1]Multi-Field'!$E$7=BF210,'[1]Multi-Field'!$F$7="undrained"),BH210,""))</f>
        <v/>
      </c>
      <c r="BP210" s="409" t="str">
        <f>IF(AND('[1]Multi-Field'!$E$8=BF210,'[1]Multi-Field'!$F$8="Drained"),BI210,IF(AND('[1]Multi-Field'!$E$8=BF210,'[1]Multi-Field'!$F$8="undrained"),BH210,""))</f>
        <v/>
      </c>
      <c r="BQ210" s="409" t="str">
        <f>IF(AND('[1]Multi-Field'!$E$9=BF210,'[1]Multi-Field'!$F$9="Drained"),BI210,IF(AND('[1]Multi-Field'!$E$9=BF210,'[1]Multi-Field'!$F$9="undrained"),BH210,""))</f>
        <v/>
      </c>
      <c r="BR210" s="409" t="str">
        <f>IF(AND('[1]Multi-Field'!$E$10=BF210,'[1]Multi-Field'!$F$10="Drained"),BI210,IF(AND('[1]Multi-Field'!$E$10=BF210,'[1]Multi-Field'!$F$10="undrained"),BH210,""))</f>
        <v/>
      </c>
      <c r="BS210" s="409" t="str">
        <f>IF(AND('[1]Multi-Field'!$E$11=BF210,'[1]Multi-Field'!$F$11="Drained"),BI210,IF(AND('[1]Multi-Field'!$E$11=BF210,'[1]Multi-Field'!$F$11="undrained"),BH210,""))</f>
        <v/>
      </c>
      <c r="BT210" s="409" t="str">
        <f>IF(AND('[1]Multi-Field'!$E$12=BF210,'[1]Multi-Field'!$F$12="Drained"),BI210,IF(AND('[1]Multi-Field'!$E$12=BF210,'[1]Multi-Field'!$F$12="undrained"),BH210,""))</f>
        <v/>
      </c>
      <c r="BU210" s="409" t="str">
        <f>IF(AND('[1]Multi-Field'!$E$13=BF210,'[1]Multi-Field'!$F$13="Drained"),BI210,IF(AND('[1]Multi-Field'!$E$3=BF210,'[1]Multi-Field'!$F$13="undrained"),BH210,""))</f>
        <v/>
      </c>
      <c r="BV210" s="409" t="str">
        <f>IF(AND('[1]Multi-Field'!$E$14=BF210,'[1]Multi-Field'!$F$14="Drained"),BI210,IF(AND('[1]Multi-Field'!$E$14=BF210,'[1]Multi-Field'!$F$14="undrained"),BH210,""))</f>
        <v/>
      </c>
      <c r="BW210" s="409" t="str">
        <f>IF(AND('[1]Multi-Field'!$E$15=BF210,'[1]Multi-Field'!$F$15="Drained"),BI210,IF(AND('[1]Multi-Field'!$E$15=BF210,'[1]Multi-Field'!$F$15="undrained"),BH210,""))</f>
        <v/>
      </c>
      <c r="BX210" s="409" t="str">
        <f>IF(AND('[1]Multi-Field'!$E$16=[1]Lists!BF210,'[1]Multi-Field'!$F$16="Drained"),BI210,IF(AND('[1]Multi-Field'!$E$16=[1]Lists!BF210,'[1]Multi-Field'!$F$16="undrained"),BH210,""))</f>
        <v/>
      </c>
      <c r="BY210" s="409" t="str">
        <f>IF(AND('[1]Multi-Field'!$E$17=[1]Lists!BF210,'[1]Multi-Field'!$F$17="Drained"),BI210,IF(AND('[1]Multi-Field'!$E$17=[1]Lists!BF210,'[1]Multi-Field'!$F$17="undrained"),BH210,""))</f>
        <v/>
      </c>
      <c r="BZ210" s="409" t="str">
        <f>IF(AND('[1]Multi-Field'!$E$18=[1]Lists!BF210,'[1]Multi-Field'!$F$18="Drained"),BI210,IF(AND('[1]Multi-Field'!$E$18=[1]Lists!BF210,'[1]Multi-Field'!$F$18="undrained"),BH210,""))</f>
        <v/>
      </c>
      <c r="CA210" s="409" t="str">
        <f>IF(AND('[1]Multi-Field'!$E$19=[1]Lists!BF210,'[1]Multi-Field'!$F$19="Drained"),BI210,IF(AND('[1]Multi-Field'!$E$19=[1]Lists!BF210,'[1]Multi-Field'!$F$19="undrained"),BH210,""))</f>
        <v/>
      </c>
      <c r="CB210" s="409" t="str">
        <f>IF(AND('[1]Multi-Field'!$E$20=[1]Lists!BF210,'[1]Multi-Field'!$F$20="Drained"),BI210,IF(AND('[1]Multi-Field'!$E$20=[1]Lists!BF210,'[1]Multi-Field'!$F$20="undrained"),BH210,""))</f>
        <v/>
      </c>
      <c r="CC210" s="409" t="str">
        <f>IF(AND('[1]Multi-Field'!$E$21=[1]Lists!BF210,'[1]Multi-Field'!$F$21="Drained"),BI210,IF(AND('[1]Multi-Field'!$E$21=[1]Lists!BF210,'[1]Multi-Field'!$F$21="undrained"),BH210,""))</f>
        <v/>
      </c>
      <c r="CD210" s="409" t="str">
        <f>IF(AND('[1]Multi-Field'!$E$22=[1]Lists!BF210,'[1]Multi-Field'!$F$22="Drained"),BI210,IF(AND('[1]Multi-Field'!$E$22=[1]Lists!BF210,'[1]Multi-Field'!$F$22="undrained"),BH210,""))</f>
        <v/>
      </c>
      <c r="CE210" s="409" t="str">
        <f>IF(AND('[1]Multi-Field'!$E$23=[1]Lists!BF210,'[1]Multi-Field'!$F$23="Drained"),BI210,IF(AND('[1]Multi-Field'!$E$23=[1]Lists!BF210,'[1]Multi-Field'!$F$23="undrained"),BH210,""))</f>
        <v/>
      </c>
      <c r="CF210" s="409" t="str">
        <f>IF(AND('[1]Multi-Field'!$E$24=[1]Lists!BF210,'[1]Multi-Field'!$F$24="Drained"),BI210,IF(AND('[1]Multi-Field'!$E$24=[1]Lists!BF210,'[1]Multi-Field'!$F$24="undrained"),BH210,""))</f>
        <v/>
      </c>
      <c r="CG210" s="409" t="str">
        <f>IF(AND('[1]Multi-Field'!$E$25=[1]Lists!BF210,'[1]Multi-Field'!$F$25="Drained"),BI210,IF(AND('[1]Multi-Field'!$E$25=[1]Lists!BF210,'[1]Multi-Field'!$F$25="undrained"),BH210,""))</f>
        <v/>
      </c>
      <c r="CH210" s="409" t="str">
        <f>IF(AND('[1]Multi-Field'!$E$26=[1]Lists!BF210,'[1]Multi-Field'!$F$26="Drained"),BI210,IF(AND('[1]Multi-Field'!$E$26=[1]Lists!BF210,'[1]Multi-Field'!$F$26="undrained"),BH210,""))</f>
        <v/>
      </c>
      <c r="CI210" s="409" t="str">
        <f>IF(AND('[1]Multi-Field'!$E$27=[1]Lists!BF210,'[1]Multi-Field'!$F$27="Drained"),BI210,IF(AND('[1]Multi-Field'!$E$27=[1]Lists!BF210,'[1]Multi-Field'!$F$27="undrained"),BH210,""))</f>
        <v/>
      </c>
      <c r="CJ210" s="409" t="str">
        <f>IF(AND('[1]Multi-Field'!$E$28=[1]Lists!BF210,'[1]Multi-Field'!$F$28="Drained"),BI210,IF(AND('[1]Multi-Field'!$E$28=[1]Lists!BF210,'[1]Multi-Field'!$F$28="undrained"),BH210,""))</f>
        <v/>
      </c>
      <c r="CK210" s="409" t="str">
        <f>IF(AND('[1]Multi-Field'!$E$29=[1]Lists!BF210,'[1]Multi-Field'!$F$29="Drained"),BI210,IF(AND('[1]Multi-Field'!$E$29=[1]Lists!BF210,'[1]Multi-Field'!$F$29="undrained"),BH210,""))</f>
        <v/>
      </c>
      <c r="CL210" s="409" t="str">
        <f>IF(AND('[1]Multi-Field'!$E$30=[1]Lists!BF210,'[1]Multi-Field'!$F$30="Drained"),BI210,IF(AND('[1]Multi-Field'!$E$30=[1]Lists!BF210,'[1]Multi-Field'!$F$30="undrained"),BH210,""))</f>
        <v/>
      </c>
      <c r="CM210" s="409" t="str">
        <f>IF(AND('[1]Multi-Field'!$E$31=[1]Lists!BF210,'[1]Multi-Field'!$F$31="Drained"),BI210,IF(AND('[1]Multi-Field'!$E$31=[1]Lists!BF210,'[1]Multi-Field'!$F$31="undrained"),BH210,""))</f>
        <v/>
      </c>
      <c r="CN210" s="409" t="str">
        <f>IF(AND('[1]Multi-Field'!$E$32=[1]Lists!BF210,'[1]Multi-Field'!$F$32="Drained"),BI210,IF(AND('[1]Multi-Field'!$E$32=[1]Lists!BF210,'[1]Multi-Field'!$F$32="undrained"),BH210,""))</f>
        <v/>
      </c>
      <c r="CO210" s="409" t="str">
        <f>IF(AND('[1]Multi-Field'!$E$33=[1]Lists!BF210,'[1]Multi-Field'!$F$33="Drained"),BI210,IF(AND('[1]Multi-Field'!$E$33=[1]Lists!BF210,'[1]Multi-Field'!$F$33="undrained"),BH210,""))</f>
        <v/>
      </c>
      <c r="CP210" s="409" t="str">
        <f>IF(AND('[1]Multi-Field'!$E$34=[1]Lists!BF210,'[1]Multi-Field'!$F$34="Drained"),BI210,IF(AND('[1]Multi-Field'!$E$34=[1]Lists!BF210,'[1]Multi-Field'!$F$34="undrained"),BH210,""))</f>
        <v/>
      </c>
      <c r="CQ210" s="409" t="str">
        <f>IF(AND('[1]Multi-Field'!$E$35=[1]Lists!BF210,'[1]Multi-Field'!$F$35="Drained"),BI210,IF(AND('[1]Multi-Field'!$E$35=[1]Lists!BF210,'[1]Multi-Field'!$F$35="undrained"),BH210,""))</f>
        <v/>
      </c>
      <c r="CR210" s="409" t="str">
        <f>IF(AND('[1]Multi-Field'!$E$36=[1]Lists!BF210,'[1]Multi-Field'!$F$36="Drained"),BI210,IF(AND('[1]Multi-Field'!$E$36=[1]Lists!BF210,'[1]Multi-Field'!$F$36="undrained"),BH210,""))</f>
        <v/>
      </c>
      <c r="CS210" s="409" t="str">
        <f>IF(AND('[1]Multi-Field'!$E$37=[1]Lists!BF210,'[1]Multi-Field'!$F$37="Drained"),BI210,IF(AND('[1]Multi-Field'!$E$37=[1]Lists!BF210,'[1]Multi-Field'!$F$37="undrained"),BH210,""))</f>
        <v/>
      </c>
      <c r="CT210" s="409" t="str">
        <f>IF(AND('[1]Multi-Field'!$E$38=[1]Lists!BF210,'[1]Multi-Field'!$F$38="Drained"),BI210,IF(AND('[1]Multi-Field'!$E$38=[1]Lists!BF210,'[1]Multi-Field'!$F$38="undrained"),BH210,""))</f>
        <v/>
      </c>
      <c r="CU210" s="409" t="str">
        <f>IF(AND('[1]Multi-Field'!$E$39=[1]Lists!BF210,'[1]Multi-Field'!$F$39="Drained"),BI210,IF(AND('[1]Multi-Field'!$E$39=[1]Lists!BF210,'[1]Multi-Field'!$F$39="undrained"),BH210,""))</f>
        <v/>
      </c>
      <c r="CV210" s="409" t="str">
        <f>IF(AND('[1]Multi-Field'!$E$40=[1]Lists!BF210,'[1]Multi-Field'!$F$40="Drained"),BI210,IF(AND('[1]Multi-Field'!$E$40=[1]Lists!BF210,'[1]Multi-Field'!$F$40="undrained"),BH210,""))</f>
        <v/>
      </c>
      <c r="CW210" s="409" t="str">
        <f>IF(AND('[1]Multi-Field'!$E$41=[1]Lists!BF210,'[1]Multi-Field'!$F$40="Drained"),BI210,IF(AND('[1]Multi-Field'!$E$40=[1]Lists!BF210,'[1]Multi-Field'!$F$40="undrained"),BH210,""))</f>
        <v/>
      </c>
      <c r="CX210" s="409" t="str">
        <f>IF(AND('[1]Multi-Field'!$E$42=[1]Lists!BF210,'[1]Multi-Field'!$F$42="Drained"),BI210,IF(AND('[1]Multi-Field'!$E$42=[1]Lists!BF210,'[1]Multi-Field'!$F$42="undrained"),BH210,""))</f>
        <v/>
      </c>
      <c r="CY210" s="409" t="str">
        <f>IF(AND('[1]Multi-Field'!$E$43=[1]Lists!BF210,'[1]Multi-Field'!$F$43="Drained"),BI210,IF(AND('[1]Multi-Field'!$E$43=[1]Lists!BF210,'[1]Multi-Field'!$F$43="undrained"),BH210,""))</f>
        <v/>
      </c>
      <c r="CZ210" s="409" t="str">
        <f>IF(AND('[1]Multi-Field'!$E$44=[1]Lists!BF210,'[1]Multi-Field'!$F$44="Drained"),BI210,IF(AND('[1]Multi-Field'!$E$44=[1]Lists!BF210,'[1]Multi-Field'!$F$44="undrained"),BH210,""))</f>
        <v/>
      </c>
      <c r="DA210" s="409" t="str">
        <f>IF(AND('[1]Multi-Field'!$E$45=[1]Lists!BF210,'[1]Multi-Field'!$F$45="Drained"),BI210,IF(AND('[1]Multi-Field'!$E$45=[1]Lists!BF210,'[1]Multi-Field'!$F$45="undrained"),BH210,""))</f>
        <v/>
      </c>
      <c r="DB210" s="409" t="str">
        <f>IF(AND('[1]Multi-Field'!$E$46=[1]Lists!BF210,'[1]Multi-Field'!$F$46="Drained"),BI210,IF(AND('[1]Multi-Field'!$E$46=[1]Lists!BF210,'[1]Multi-Field'!$F$46="undrained"),BH210,""))</f>
        <v/>
      </c>
      <c r="DC210" s="409" t="str">
        <f>IF(AND('[1]Multi-Field'!$E$47=[1]Lists!BF210,'[1]Multi-Field'!$F$47="Drained"),BI210,IF(AND('[1]Multi-Field'!$E$47=[1]Lists!BF210,'[1]Multi-Field'!$F$47="undrained"),BH210,""))</f>
        <v/>
      </c>
      <c r="DD210" s="409" t="str">
        <f>IF(AND('[1]Multi-Field'!$E$48=[1]Lists!BF210,'[1]Multi-Field'!$F$48="Drained"),BI210,IF(AND('[1]Multi-Field'!$E$48=[1]Lists!BF210,'[1]Multi-Field'!$F$48="undrained"),BH210,""))</f>
        <v/>
      </c>
      <c r="DE210" s="409" t="str">
        <f>IF(AND('[1]Multi-Field'!$E$49=[1]Lists!BF210,'[1]Multi-Field'!$F$49="Drained"),BI210,IF(AND('[1]Multi-Field'!$E$49=[1]Lists!BF210,'[1]Multi-Field'!$F$9="undrained"),BH210,""))</f>
        <v/>
      </c>
      <c r="DF210" s="409" t="str">
        <f>IF(AND('[1]Multi-Field'!$E$50=[1]Lists!BF210,'[1]Multi-Field'!$F$50="Drained"),BI210,IF(AND('[1]Multi-Field'!$E$50=[1]Lists!BF210,'[1]Multi-Field'!$F$50="undrained"),BH210,""))</f>
        <v/>
      </c>
      <c r="DG210" s="409" t="str">
        <f>IF(AND('[1]Multi-Field'!$E$51=[1]Lists!BF210,'[1]Multi-Field'!$F$51="Drained"),BI210,IF(AND('[1]Multi-Field'!$E$51=[1]Lists!BF210,'[1]Multi-Field'!$F$51="undrained"),BH210,""))</f>
        <v/>
      </c>
      <c r="DH210" s="409" t="str">
        <f>IF(AND('[1]Multi-Field'!$E$52=[1]Lists!BF210,'[1]Multi-Field'!$F$52="Drained"),BI210,IF(AND('[1]Multi-Field'!$E$52=[1]Lists!BF210,'[1]Multi-Field'!$F$52="undrained"),BH210,""))</f>
        <v/>
      </c>
      <c r="DI210" s="409" t="str">
        <f>IF(AND('[1]Multi-Field'!$E$53=[1]Lists!BF210,'[1]Multi-Field'!$F$53="Drained"),BI210,IF(AND('[1]Multi-Field'!$E$53=[1]Lists!BF210,'[1]Multi-Field'!$F$53="undrained"),BH210,""))</f>
        <v/>
      </c>
      <c r="DJ210" s="409" t="str">
        <f>IF(AND('[1]Multi-Field'!$E$54=[1]Lists!BF210,'[1]Multi-Field'!$F$54="Drained"),BI210,IF(AND('[1]Multi-Field'!$E$54=[1]Lists!BF210,'[1]Multi-Field'!$F$54="undrained"),BH210,""))</f>
        <v/>
      </c>
      <c r="DK210" s="409" t="str">
        <f>IF(AND('[1]Multi-Field'!$E$55=[1]Lists!BF210,'[1]Multi-Field'!$F$55="Drained"),BI210,IF(AND('[1]Multi-Field'!$E$55=[1]Lists!BF210,'[1]Multi-Field'!$F$55="undrained"),BH210,""))</f>
        <v/>
      </c>
      <c r="DL210" s="409" t="str">
        <f>IF(AND('[1]Multi-Field'!$E$56=[1]Lists!BF210,'[1]Multi-Field'!$F$56="Drained"),BI210,IF(AND('[1]Multi-Field'!$E$56=[1]Lists!BF210,'[1]Multi-Field'!$F$56="undrained"),BH210,""))</f>
        <v/>
      </c>
      <c r="DM210" s="409" t="str">
        <f>IF(AND('[1]Multi-Field'!$E$57=[1]Lists!BF210,'[1]Multi-Field'!$F$57="Drained"),BI210,IF(AND('[1]Multi-Field'!$E$57=[1]Lists!BF210,'[1]Multi-Field'!$F$57="undrained"),BH210,""))</f>
        <v/>
      </c>
      <c r="DN210" s="409" t="str">
        <f>IF(AND('[1]Multi-Field'!$E$58=[1]Lists!BF210,'[1]Multi-Field'!$F$58="Drained"),BI210,IF(AND('[1]Multi-Field'!$E$58=[1]Lists!BF210,'[1]Multi-Field'!$F$58="undrained"),BH210,""))</f>
        <v/>
      </c>
      <c r="DO210" s="409" t="str">
        <f>IF(AND('[1]Multi-Field'!$E$59=[1]Lists!BF210,'[1]Multi-Field'!$F$59="Drained"),BI210,IF(AND('[1]Multi-Field'!$E$59=[1]Lists!BF210,'[1]Multi-Field'!$F$59="undrained"),BH210,""))</f>
        <v/>
      </c>
      <c r="DP210" s="409" t="str">
        <f>IF(AND('[1]Multi-Field'!$E$60=[1]Lists!BF210,'[1]Multi-Field'!$F$60="Drained"),BI210,IF(AND('[1]Multi-Field'!$E$60=[1]Lists!BF210,'[1]Multi-Field'!$F$60="undrained"),BH210,""))</f>
        <v/>
      </c>
      <c r="DQ210" s="409" t="str">
        <f>IF(AND('[1]Multi-Field'!$E$61=[1]Lists!BF210,'[1]Multi-Field'!$F$61="Drained"),BI210,IF(AND('[1]Multi-Field'!$E$61=[1]Lists!BF210,'[1]Multi-Field'!$F$61="undrained"),BH210,""))</f>
        <v/>
      </c>
      <c r="DR210" s="409" t="str">
        <f>IF(AND('[1]Multi-Field'!$E$62=[1]Lists!BF210,'[1]Multi-Field'!$F$62="Drained"),BI210,IF(AND('[1]Multi-Field'!$E$62=[1]Lists!BF210,'[1]Multi-Field'!$F$62="undrained"),BH210,""))</f>
        <v/>
      </c>
      <c r="DS210" s="409" t="str">
        <f>IF(AND('[1]Multi-Field'!$E$63=[1]Lists!BF210,'[1]Multi-Field'!$F$63="Drained"),BI210,IF(AND('[1]Multi-Field'!$E$63=[1]Lists!BF210,'[1]Multi-Field'!$F$63="undrained"),BH210,""))</f>
        <v/>
      </c>
      <c r="DT210" s="409" t="str">
        <f>IF(AND('[1]Multi-Field'!$E$64=[1]Lists!BF210,'[1]Multi-Field'!$F$64="Drained"),BI210,IF(AND('[1]Multi-Field'!$E$64=[1]Lists!BF210,'[1]Multi-Field'!$F$64="undrained"),BH210,""))</f>
        <v/>
      </c>
      <c r="DU210" s="409" t="str">
        <f>IF(AND('[1]Multi-Field'!$E$65=[1]Lists!BF210,'[1]Multi-Field'!$F$65="Drained"),BI210,IF(AND('[1]Multi-Field'!$E$65=[1]Lists!BF210,'[1]Multi-Field'!$F$65="undrained"),BH210,""))</f>
        <v/>
      </c>
      <c r="DV210" s="409" t="str">
        <f>IF(AND('[1]Multi-Field'!$E$66=[1]Lists!BF210,'[1]Multi-Field'!$F$66="Drained"),BI210,IF(AND('[1]Multi-Field'!$E$66=[1]Lists!BF210,'[1]Multi-Field'!$F$66="undrained"),BH210,""))</f>
        <v/>
      </c>
      <c r="DW210" s="409" t="str">
        <f>IF(AND('[1]Multi-Field'!$E$67=[1]Lists!BF210,'[1]Multi-Field'!$F$67="Drained"),BI210,IF(AND('[1]Multi-Field'!$E$67=[1]Lists!BF210,'[1]Multi-Field'!$F$67="undrained"),BH210,""))</f>
        <v/>
      </c>
      <c r="DX210" s="409" t="str">
        <f>IF(AND('[1]Multi-Field'!$E$68=[1]Lists!BF210,'[1]Multi-Field'!$F$68="Drained"),BI210,IF(AND('[1]Multi-Field'!$E$68=[1]Lists!BF210,'[1]Multi-Field'!$F$68="undrained"),BH210,""))</f>
        <v/>
      </c>
      <c r="DY210" s="409" t="str">
        <f>IF(AND('[1]Multi-Field'!$E$69=[1]Lists!BF210,'[1]Multi-Field'!$F$69="Drained"),BI210,IF(AND('[1]Multi-Field'!$E$69=[1]Lists!BF210,'[1]Multi-Field'!$F$69="undrained"),BH210,""))</f>
        <v/>
      </c>
      <c r="DZ210" s="409" t="str">
        <f>IF(AND('[1]Multi-Field'!$E$70=[1]Lists!BF210,'[1]Multi-Field'!$F$70="Drained"),BI210,IF(AND('[1]Multi-Field'!$E$70=[1]Lists!BF210,'[1]Multi-Field'!$F$70="undrained"),BH210,""))</f>
        <v/>
      </c>
      <c r="EA210" s="409" t="str">
        <f>IF(AND('[1]Multi-Field'!$E$71=[1]Lists!BF210,'[1]Multi-Field'!$F$71="Drained"),BI210,IF(AND('[1]Multi-Field'!$E$71=[1]Lists!BF210,'[1]Multi-Field'!$F$71="undrained"),BH210,""))</f>
        <v/>
      </c>
      <c r="EB210" s="409" t="str">
        <f>IF(AND('[1]Multi-Field'!$E$72=[1]Lists!BF210,'[1]Multi-Field'!$F$72="Drained"),BI210,IF(AND('[1]Multi-Field'!$E$72=[1]Lists!BF210,'[1]Multi-Field'!$F$72="undrained"),BH210,""))</f>
        <v/>
      </c>
      <c r="EC210" s="409" t="str">
        <f>IF(AND('[1]Multi-Field'!$E$73=[1]Lists!BF210,'[1]Multi-Field'!$F$73="Drained"),BI210,IF(AND('[1]Multi-Field'!$E$73=[1]Lists!BF210,'[1]Multi-Field'!$F$73="undrained"),BH210,""))</f>
        <v/>
      </c>
      <c r="ED210" s="409" t="str">
        <f>IF(AND('[1]Multi-Field'!$E$74=[1]Lists!BF210,'[1]Multi-Field'!$F$74="Drained"),BI210,IF(AND('[1]Multi-Field'!$E$74=[1]Lists!BF210,'[1]Multi-Field'!$F$74="undrained"),BH210,""))</f>
        <v/>
      </c>
      <c r="EE210" s="409" t="str">
        <f>IF(AND('[1]Multi-Field'!$E$75=[1]Lists!BF210,'[1]Multi-Field'!$F$75="Drained"),BI210,IF(AND('[1]Multi-Field'!$E$75=[1]Lists!BF210,'[1]Multi-Field'!$F$75="undrained"),BH210,""))</f>
        <v/>
      </c>
      <c r="EF210" s="409" t="str">
        <f>IF(AND('[1]Multi-Field'!$E$76=[1]Lists!BF210,'[1]Multi-Field'!$F$76="Drained"),BI210,IF(AND('[1]Multi-Field'!$E$76=[1]Lists!BF210,'[1]Multi-Field'!$F$6="undrained"),BH210,""))</f>
        <v/>
      </c>
      <c r="EG210" s="409" t="str">
        <f>IF(AND('[1]Multi-Field'!$E$77=[1]Lists!BF210,'[1]Multi-Field'!$F$77="Drained"),BI210,IF(AND('[1]Multi-Field'!$E$77=[1]Lists!BF210,'[1]Multi-Field'!$F$77="undrained"),BH210,""))</f>
        <v/>
      </c>
      <c r="EH210" s="409" t="str">
        <f>IF(AND('[1]Multi-Field'!$E$78=[1]Lists!BF210,'[1]Multi-Field'!$F$78="Drained"),BI210,IF(AND('[1]Multi-Field'!$E$78=[1]Lists!BF210,'[1]Multi-Field'!$F$78="undrained"),BH210,""))</f>
        <v/>
      </c>
      <c r="EI210" s="409" t="str">
        <f>IF(AND('[1]Multi-Field'!$E$79=[1]Lists!BF210,'[1]Multi-Field'!$F$79="Drained"),BI210,IF(AND('[1]Multi-Field'!$E$79=[1]Lists!BF210,'[1]Multi-Field'!$F$79="undrained"),BH210,""))</f>
        <v/>
      </c>
      <c r="EJ210" s="409" t="str">
        <f>IF(AND('[1]Multi-Field'!$E$80=[1]Lists!BF210,'[1]Multi-Field'!$F$80="Drained"),BI210,IF(AND('[1]Multi-Field'!$E$80=[1]Lists!BF210,'[1]Multi-Field'!$F$80="undrained"),BH210,""))</f>
        <v/>
      </c>
      <c r="EK210" s="409" t="str">
        <f>IF(AND('[1]Multi-Field'!$E$81=[1]Lists!BF210,'[1]Multi-Field'!$F$81="Drained"),BI210,IF(AND('[1]Multi-Field'!$E$81=[1]Lists!BF210,'[1]Multi-Field'!$F$81="undrained"),BH210,""))</f>
        <v/>
      </c>
      <c r="EL210" s="409" t="str">
        <f>IF(AND('[1]Multi-Field'!$E$82=[1]Lists!BF210,'[1]Multi-Field'!$F$82="Drained"),BI210,IF(AND('[1]Multi-Field'!$E$82=[1]Lists!BF210,'[1]Multi-Field'!$F$82="undrained"),BH210,""))</f>
        <v/>
      </c>
      <c r="EM210" s="409" t="str">
        <f>IF(AND('[1]Multi-Field'!$E$83=[1]Lists!BF210,'[1]Multi-Field'!$F$83="Drained"),BI210,IF(AND('[1]Multi-Field'!$E$83=[1]Lists!BF210,'[1]Multi-Field'!$F$83="undrained"),BH210,""))</f>
        <v/>
      </c>
      <c r="EN210" s="409" t="str">
        <f>IF(AND('[1]Multi-Field'!$E$84=[1]Lists!BF210,'[1]Multi-Field'!$F$84="Drained"),BI210,IF(AND('[1]Multi-Field'!$E$84=[1]Lists!BF210,'[1]Multi-Field'!$F$84="undrained"),BH210,""))</f>
        <v/>
      </c>
      <c r="EO210" s="409" t="str">
        <f>IF(AND('[1]Multi-Field'!$E$85=[1]Lists!BF210,'[1]Multi-Field'!$F$85="Drained"),BI210,IF(AND('[1]Multi-Field'!$E$85=[1]Lists!BF210,'[1]Multi-Field'!$F$85="undrained"),BH210,""))</f>
        <v/>
      </c>
      <c r="EP210" s="409" t="str">
        <f>IF(AND('[1]Multi-Field'!$E$86=[1]Lists!BF210,'[1]Multi-Field'!$F$86="Drained"),BI210,IF(AND('[1]Multi-Field'!$E$86=[1]Lists!BF210,'[1]Multi-Field'!$F$86="undrained"),BH210,""))</f>
        <v/>
      </c>
      <c r="EQ210" s="409" t="str">
        <f>IF(AND('[1]Multi-Field'!$E$87=[1]Lists!BF210,'[1]Multi-Field'!$F$87="Drained"),BI210,IF(AND('[1]Multi-Field'!$E$87=[1]Lists!BF210,'[1]Multi-Field'!$F$87="undrained"),BH210,""))</f>
        <v/>
      </c>
      <c r="ER210" s="409" t="str">
        <f>IF(AND('[1]Multi-Field'!$E$88=[1]Lists!BF210,'[1]Multi-Field'!$F$88="Drained"),BI210,IF(AND('[1]Multi-Field'!$E$88=[1]Lists!BF210,'[1]Multi-Field'!$F$88="undrained"),BH210,""))</f>
        <v/>
      </c>
      <c r="ES210" s="409" t="str">
        <f>IF(AND('[1]Multi-Field'!$E$89=[1]Lists!BF210,'[1]Multi-Field'!$F$89="Drained"),BI210,IF(AND('[1]Multi-Field'!$E$89=[1]Lists!BF210,'[1]Multi-Field'!$F$89="undrained"),BH210,""))</f>
        <v/>
      </c>
      <c r="ET210" s="409" t="str">
        <f>IF(AND('[1]Multi-Field'!$E$90=[1]Lists!BF210,'[1]Multi-Field'!$F$90="Drained"),BI210,IF(AND('[1]Multi-Field'!$E$90=[1]Lists!BF210,'[1]Multi-Field'!$F$90="undrained"),BH210,""))</f>
        <v/>
      </c>
      <c r="EU210" s="409" t="str">
        <f>IF(AND('[1]Multi-Field'!$E$91=[1]Lists!BF210,'[1]Multi-Field'!$F$91="Drained"),BI210,IF(AND('[1]Multi-Field'!$E$91=[1]Lists!BF210,'[1]Multi-Field'!$F$91="undrained"),BH210,""))</f>
        <v/>
      </c>
      <c r="EV210" s="409" t="str">
        <f>IF(AND('[1]Multi-Field'!$E$92=[1]Lists!BF210,'[1]Multi-Field'!$F$92="Drained"),BI210,IF(AND('[1]Multi-Field'!$E$92=[1]Lists!BF210,'[1]Multi-Field'!$F$92="undrained"),BH210,""))</f>
        <v/>
      </c>
      <c r="EW210" s="409" t="str">
        <f>IF(AND('[1]Multi-Field'!$E$93=[1]Lists!BF210,'[1]Multi-Field'!$F$93="Drained"),BI210,IF(AND('[1]Multi-Field'!$E$93=[1]Lists!BF210,'[1]Multi-Field'!$F$93="undrained"),BH210,""))</f>
        <v/>
      </c>
      <c r="EX210" s="409" t="str">
        <f>IF(AND('[1]Multi-Field'!$E$94=[1]Lists!BF210,'[1]Multi-Field'!$F$94="Drained"),BI210,IF(AND('[1]Multi-Field'!$E$94=[1]Lists!BF210,'[1]Multi-Field'!$F$94="undrained"),BH210,""))</f>
        <v/>
      </c>
      <c r="EY210" s="409" t="str">
        <f>IF(AND('[1]Multi-Field'!$E$95=[1]Lists!BF210,'[1]Multi-Field'!$F$95="Drained"),BI210,IF(AND('[1]Multi-Field'!$E$95=[1]Lists!BF210,'[1]Multi-Field'!$F$95="undrained"),BH210,""))</f>
        <v/>
      </c>
      <c r="EZ210" s="409" t="str">
        <f>IF(AND('[1]Multi-Field'!$E$96=[1]Lists!BF210,'[1]Multi-Field'!$F$96="Drained"),BI210,IF(AND('[1]Multi-Field'!$E$96=[1]Lists!BF210,'[1]Multi-Field'!$F$96="undrained"),BH210,""))</f>
        <v/>
      </c>
      <c r="FA210" s="409" t="str">
        <f>IF(AND('[1]Multi-Field'!$E$97=[1]Lists!BF210,'[1]Multi-Field'!$F$97="Drained"),BI210,IF(AND('[1]Multi-Field'!$E$97=[1]Lists!BF210,'[1]Multi-Field'!$F$97="undrained"),BH210,""))</f>
        <v/>
      </c>
      <c r="FB210" s="409" t="str">
        <f>IF(AND('[1]Multi-Field'!$E$98=[1]Lists!BF210,'[1]Multi-Field'!$F$98="Drained"),BI210,IF(AND('[1]Multi-Field'!$E$98=[1]Lists!BF210,'[1]Multi-Field'!$F$98="undrained"),BH210,""))</f>
        <v/>
      </c>
      <c r="FC210" s="409" t="str">
        <f>IF(AND('[1]Multi-Field'!$E$99=[1]Lists!BF210,'[1]Multi-Field'!$F$99="Drained"),BI210,IF(AND('[1]Multi-Field'!$E$99=[1]Lists!BF210,'[1]Multi-Field'!$F$99="undrained"),BH210,""))</f>
        <v/>
      </c>
      <c r="FD210" s="409" t="str">
        <f>IF(AND('[1]Multi-Field'!$E$100=[1]Lists!BF210,'[1]Multi-Field'!$F$100="Drained"),BI210,IF(AND('[1]Multi-Field'!$E$100=[1]Lists!BF210,'[1]Multi-Field'!$F$100="undrained"),BH210,""))</f>
        <v/>
      </c>
      <c r="FE210" s="409" t="str">
        <f>IF(AND('[1]Multi-Field'!$E$101=[1]Lists!BF210,'[1]Multi-Field'!$F$101="Drained"),BI210,IF(AND('[1]Multi-Field'!$E$101=[1]Lists!BF210,'[1]Multi-Field'!$F$101="undrained"),BH210,""))</f>
        <v/>
      </c>
      <c r="FF210" s="409" t="str">
        <f>IF(AND('[1]Multi-Field'!$E$102=[1]Lists!BF210,'[1]Multi-Field'!$F$102="Drained"),BI210,IF(AND('[1]Multi-Field'!$E$102=[1]Lists!BF210,'[1]Multi-Field'!$F$102="undrained"),BH210,""))</f>
        <v/>
      </c>
      <c r="FG210" s="409" t="str">
        <f>IF(AND('[1]Multi-Field'!$E$103=[1]Lists!BF210,'[1]Multi-Field'!$F$103="Drained"),BI210,IF(AND('[1]Multi-Field'!$E$103=[1]Lists!BF210,'[1]Multi-Field'!$F$103="undrained"),BH210,""))</f>
        <v/>
      </c>
      <c r="FH210" s="409" t="str">
        <f>IF(AND('[1]Multi-Field'!$E$104=[1]Lists!BF210,'[1]Multi-Field'!$F$104="Drained"),BI210,IF(AND('[1]Multi-Field'!$E$104=[1]Lists!BF210,'[1]Multi-Field'!$F$104="undrained"),BH210,""))</f>
        <v/>
      </c>
      <c r="FI210" s="409" t="str">
        <f>IF(AND('[1]Multi-Field'!$E$105=[1]Lists!BF210,'[1]Multi-Field'!$F$105="Drained"),BI210,IF(AND('[1]Multi-Field'!$E$105=[1]Lists!BF210,'[1]Multi-Field'!$F$105="undrained"),BH210,""))</f>
        <v/>
      </c>
      <c r="FJ210" s="409" t="str">
        <f>IF(AND('[1]Multi-Field'!$E$106=[1]Lists!BF210,'[1]Multi-Field'!$F$106="Drained"),BI210,IF(AND('[1]Multi-Field'!$E$106=[1]Lists!BF210,'[1]Multi-Field'!$F$106="undrained"),BH210,""))</f>
        <v/>
      </c>
      <c r="FK210" s="409" t="str">
        <f>IF(AND('[1]Multi-Field'!$E$107=[1]Lists!BF210,'[1]Multi-Field'!$F$107="Drained"),BI210,IF(AND('[1]Multi-Field'!$E$107=[1]Lists!BF210,'[1]Multi-Field'!$F$107="undrained"),BH210,""))</f>
        <v/>
      </c>
      <c r="FL210" s="409" t="str">
        <f>IF(AND('[1]Multi-Field'!$E$108=[1]Lists!BF210,'[1]Multi-Field'!$F$108="Drained"),BI210,IF(AND('[1]Multi-Field'!$E$108=[1]Lists!BF210,'[1]Multi-Field'!$F$108="undrained"),BH210,""))</f>
        <v/>
      </c>
      <c r="FM210" s="409" t="str">
        <f>IF(AND('[1]Multi-Field'!$E$109=[1]Lists!BF210,'[1]Multi-Field'!$F$109="Drained"),BI210,IF(AND('[1]Multi-Field'!$E$109=[1]Lists!BF210,'[1]Multi-Field'!$F$109="undrained"),BH210,""))</f>
        <v/>
      </c>
      <c r="FN210" s="409" t="str">
        <f>IF(AND('[1]Multi-Field'!$E$110=[1]Lists!BF210,'[1]Multi-Field'!$F$110="Drained"),BI210,IF(AND('[1]Multi-Field'!$E$110=[1]Lists!BF210,'[1]Multi-Field'!$F$110="undrained"),BH210,""))</f>
        <v/>
      </c>
      <c r="FO210" s="409" t="str">
        <f>IF(AND('[1]Multi-Field'!$E$111=[1]Lists!BF210,'[1]Multi-Field'!$F$111="Drained"),BI210,IF(AND('[1]Multi-Field'!$E$111=[1]Lists!BF210,'[1]Multi-Field'!$F$111="undrained"),BH210,""))</f>
        <v/>
      </c>
      <c r="FP210" s="409" t="str">
        <f>IF(AND('[1]Multi-Field'!$E$112=[1]Lists!BF210,'[1]Multi-Field'!$F$112="Drained"),BI210,IF(AND('[1]Multi-Field'!$E$112=[1]Lists!BF210,'[1]Multi-Field'!$F$112="undrained"),BH210,""))</f>
        <v/>
      </c>
      <c r="FQ210" s="409" t="str">
        <f>IF(AND('[1]Multi-Field'!$E$113=[1]Lists!BF210,'[1]Multi-Field'!$F$113="Drained"),BI210,IF(AND('[1]Multi-Field'!$E$113=[1]Lists!BF210,'[1]Multi-Field'!$F$113="undrained"),BH210,""))</f>
        <v/>
      </c>
      <c r="FR210" s="409" t="str">
        <f>IF(AND('[1]Multi-Field'!$E$114=[1]Lists!BF210,'[1]Multi-Field'!$F$114="Drained"),BI210,IF(AND('[1]Multi-Field'!$E$114=[1]Lists!BF210,'[1]Multi-Field'!$F$114="undrained"),BH210,""))</f>
        <v/>
      </c>
      <c r="FS210" s="409" t="str">
        <f>IF(AND('[1]Multi-Field'!$E$115=[1]Lists!BF210,'[1]Multi-Field'!$F$115="Drained"),BI210,IF(AND('[1]Multi-Field'!$E$115=[1]Lists!BF210,'[1]Multi-Field'!$F$115="undrained"),BH210,""))</f>
        <v/>
      </c>
      <c r="FT210" s="409" t="str">
        <f>IF(AND('[1]Multi-Field'!$E$116=[1]Lists!BF210,'[1]Multi-Field'!$F$116="Drained"),BI210,IF(AND('[1]Multi-Field'!$E$116=[1]Lists!BF210,'[1]Multi-Field'!$F$116="undrained"),BH210,""))</f>
        <v/>
      </c>
      <c r="FU210" s="409" t="str">
        <f>IF(AND('[1]Multi-Field'!$E$117=[1]Lists!BF210,'[1]Multi-Field'!$F$117="Drained"),BI210,IF(AND('[1]Multi-Field'!$E$117=[1]Lists!BF210,'[1]Multi-Field'!$F$117="undrained"),BH210,""))</f>
        <v/>
      </c>
      <c r="FV210" s="409" t="str">
        <f>IF(AND('[1]Multi-Field'!$E$118=[1]Lists!BF210,'[1]Multi-Field'!$F$118="Drained"),BI210,IF(AND('[1]Multi-Field'!$E$118=[1]Lists!BF210,'[1]Multi-Field'!$F$118="undrained"),BH210,""))</f>
        <v/>
      </c>
      <c r="FW210" s="409" t="str">
        <f>IF(AND('[1]Multi-Field'!$E$119=[1]Lists!BF210,'[1]Multi-Field'!$F$119="Drained"),BI210,IF(AND('[1]Multi-Field'!$E$119=[1]Lists!BF210,'[1]Multi-Field'!$F$119="undrained"),BH210,""))</f>
        <v/>
      </c>
      <c r="FX210" s="409" t="str">
        <f>IF(AND('[1]Multi-Field'!$E$120=[1]Lists!BF210,'[1]Multi-Field'!$F$120="Drained"),BI210,IF(AND('[1]Multi-Field'!$E$120=[1]Lists!BF210,'[1]Multi-Field'!$F$120="undrained"),BH210,""))</f>
        <v/>
      </c>
    </row>
    <row r="211" spans="1:180" ht="13.5" customHeight="1">
      <c r="A211" s="7" t="s">
        <v>298</v>
      </c>
      <c r="B211" s="7"/>
      <c r="C211" s="7"/>
      <c r="D211" s="8">
        <v>60</v>
      </c>
      <c r="E211" s="8">
        <f t="shared" si="39"/>
        <v>62</v>
      </c>
      <c r="F211" s="8">
        <f t="shared" si="40"/>
        <v>63</v>
      </c>
      <c r="G211" s="8">
        <v>65</v>
      </c>
      <c r="H211" s="8">
        <v>65</v>
      </c>
      <c r="I211" s="8">
        <f t="shared" si="43"/>
        <v>68</v>
      </c>
      <c r="J211" s="8">
        <f t="shared" si="44"/>
        <v>72</v>
      </c>
      <c r="K211" s="8">
        <v>75</v>
      </c>
      <c r="L211" s="8">
        <v>75</v>
      </c>
      <c r="M211" s="8">
        <f t="shared" si="41"/>
        <v>80</v>
      </c>
      <c r="N211" s="8">
        <f t="shared" si="42"/>
        <v>85</v>
      </c>
      <c r="O211" s="8">
        <v>90</v>
      </c>
      <c r="P211" s="391">
        <v>186</v>
      </c>
      <c r="Q211" s="394"/>
      <c r="R211" s="395" t="b">
        <f>IF(OR('Multi-Field'!AA188=Lists!$AC$42,'Multi-Field'!AA188=Lists!$AC$43),IF('Multi-Field'!Z188="x",(IF('Multi-Field'!AC188=Lists!$Q$11,Lists!$R$11,IF('Multi-Field'!AC188=Lists!$Q$12,Lists!$R$12,IF('Multi-Field'!AC188=Lists!$Q$13,Lists!$R$13,IF('Multi-Field'!AC188=Lists!$Q$14,Lists!$R$14))))),IF('Multi-Field'!X188="x",(IF('Multi-Field'!AC188=Lists!$Q$11,Lists!$S$11,IF('Multi-Field'!AC188=Lists!$Q$12,Lists!$S$12,IF('Multi-Field'!AC188=Lists!$Q$13,Lists!$S$13,IF('Multi-Field'!AC188=Lists!$Q$14,Lists!$S$14))))),IF('Multi-Field'!V188="x",(IF('Multi-Field'!AC188=Lists!$Q$11,Lists!$T$11,IF('Multi-Field'!AC188=Lists!$Q$12,Lists!$T$12,IF('Multi-Field'!AC188=Lists!$Q$13,Lists!$T$13,IF('Multi-Field'!AC188=Lists!$Q$14,Lists!$T$14))))),0))))</f>
        <v>0</v>
      </c>
      <c r="S211" s="395" t="str">
        <f t="shared" si="38"/>
        <v/>
      </c>
      <c r="T211" s="395"/>
      <c r="U211" s="396"/>
      <c r="AI211" s="384">
        <f>'[1]Multi-Field'!B207</f>
        <v>0</v>
      </c>
      <c r="AJ211" s="387" t="str">
        <f>IF(OR('[1]Multi-Field'!Q51=[1]Lists!$AC$42,'[1]Multi-Field'!Q51=[1]Lists!$AC$43),"x","")</f>
        <v/>
      </c>
      <c r="AK211" s="387" t="str">
        <f>IF(OR('[1]Multi-Field'!Q51=[1]Lists!$AC$6,'[1]Multi-Field'!Q51=$AC$2,'[1]Multi-Field'!Q51=$AC$4),"x","")</f>
        <v/>
      </c>
      <c r="AL211" s="387" t="str">
        <f>IF(OR('[1]Multi-Field'!Q51=[1]Lists!$AC$7,'[1]Multi-Field'!Q51=$AC$3,'[1]Multi-Field'!Q51=$AC$5),"x","")</f>
        <v/>
      </c>
      <c r="AM211" s="387" t="str">
        <f>IF(OR('[1]Multi-Field'!Q51=$AC$23,'[1]Multi-Field'!Q51=$AC$13,'[1]Multi-Field'!Q51=$AC$9,'[1]Multi-Field'!Q51=$AC$19,'[1]Multi-Field'!Q51=$AC$47),"x","")</f>
        <v/>
      </c>
      <c r="AN211" s="387" t="str">
        <f>IF(OR('[1]Multi-Field'!Q51=$AC$24,'[1]Multi-Field'!Q51=$AC$14,'[1]Multi-Field'!Q51=$AC$10,'[1]Multi-Field'!Q51=$AC$22,'[1]Multi-Field'!Q51=$AC$48),"x","")</f>
        <v/>
      </c>
      <c r="AO211" s="387" t="str">
        <f>IF(OR('[1]Multi-Field'!Q51=$AC$21,'[1]Multi-Field'!Q51=$AC$28,'[1]Multi-Field'!Q51=$AC$62,'[1]Multi-Field'!Q51=$AC$102,'[1]Multi-Field'!Q51=$AC$98),"x","")</f>
        <v/>
      </c>
      <c r="AP211" s="387" t="str">
        <f>IF(OR('[1]Multi-Field'!Q51=$AC$25,'[1]Multi-Field'!Q51=$AC$63,'[1]Multi-Field'!Q51=$AC$85,'[1]Multi-Field'!Q51=$AC$87,'[1]Multi-Field'!Q51=$AC$92,'[1]Multi-Field'!Q51=$AC$93),"x","")</f>
        <v/>
      </c>
      <c r="AQ211" s="387" t="str">
        <f>IF(OR('[1]Multi-Field'!Q51=$AC$20,'[1]Multi-Field'!Q51=$AC$27,'[1]Multi-Field'!Q51=$AC$58,'[1]Multi-Field'!Q51=$AC$86,'[1]Multi-Field'!Q51=$AC$103,'[1]Multi-Field'!Q51=$AC$94),"x","")</f>
        <v/>
      </c>
      <c r="AR211" s="387" t="str">
        <f>IF(OR('[1]Multi-Field'!Q51=$AC$35,'[1]Multi-Field'!Q51=$AC$40,'[1]Multi-Field'!Q51=$AC$45,),"x","")</f>
        <v/>
      </c>
      <c r="AS211" s="387" t="str">
        <f>IF(OR('[1]Multi-Field'!Q51=$AC$36,'[1]Multi-Field'!Q51=$AC$41,'[1]Multi-Field'!Q51=$AC$46,),"x","")</f>
        <v/>
      </c>
      <c r="AT211" s="387" t="str">
        <f>IF(OR('[1]Multi-Field'!Q51=$AC$52,'[1]Multi-Field'!Q51=$AC$53,'[1]Multi-Field'!Q51=$AC$54,'[1]Multi-Field'!Q51=$AC$55,'[1]Multi-Field'!Q51=$AC$68,'[1]Multi-Field'!Q51=$AC$69,'[1]Multi-Field'!Q51=$AC$74,'[1]Multi-Field'!Q51=$AC$71,'[1]Multi-Field'!Q51=$AC$70),"x","")</f>
        <v/>
      </c>
      <c r="AU211" s="387" t="str">
        <f>IF('[1]Multi-Field'!Q51=$AC$72,"x","")</f>
        <v/>
      </c>
      <c r="AV211" s="387" t="str">
        <f>IF('[1]Multi-Field'!Q51=$AC$73,"x","")</f>
        <v/>
      </c>
      <c r="AW211" s="387" t="str">
        <f>IF('[1]Multi-Field'!Q51=$AC$83,"x","")</f>
        <v/>
      </c>
      <c r="AX211" s="387" t="str">
        <f>IF('[1]Multi-Field'!Q51=$AC$84,"x","")</f>
        <v/>
      </c>
      <c r="AY211" s="387" t="str">
        <f>IF('[1]Multi-Field'!Q51=$AC$97,"x","")</f>
        <v/>
      </c>
      <c r="AZ211" s="387" t="str">
        <f>IF('[1]Multi-Field'!Q51=$AC$99,"x","")</f>
        <v/>
      </c>
      <c r="BA211" s="387" t="str">
        <f>IF('[1]Multi-Field'!Q51=$AC$104,"x","")</f>
        <v/>
      </c>
      <c r="BB211" s="387" t="str">
        <f>IF('[1]Multi-Field'!Q51=$AC$105,"x","")</f>
        <v/>
      </c>
      <c r="BC211" s="388"/>
      <c r="BF211" s="411" t="s">
        <v>1377</v>
      </c>
      <c r="BG211" s="412">
        <v>3</v>
      </c>
      <c r="BH211" s="412">
        <v>2.5</v>
      </c>
      <c r="BI211" s="412">
        <v>3</v>
      </c>
      <c r="BJ211" s="409" t="e">
        <f>IF(AND('[1]Single Field'!#REF!=[1]Lists!BF211,'[1]Single Field'!#REF!="Drained"),"x",IF(AND('[1]Single Field'!#REF!=[1]Lists!BF211,'[1]Single Field'!#REF!="Undrained"),O,""))</f>
        <v>#REF!</v>
      </c>
      <c r="BK211" s="409" t="str">
        <f>IF(AND('[1]Multi-Field'!$E$3=[1]Lists!BF211,'[1]Multi-Field'!$F$3="Drained"),BI211,IF(AND('[1]Multi-Field'!$E$3=BF211,'[1]Multi-Field'!$F$3="undrained"),BH211,""))</f>
        <v/>
      </c>
      <c r="BL211" s="409" t="str">
        <f>IF(AND('[1]Multi-Field'!$E$4=BF211,'[1]Multi-Field'!$F$4="Drained"),BI211,IF(AND('[1]Multi-Field'!$E$4=BF211,'[1]Multi-Field'!$F$4="undrained"),BH211,""))</f>
        <v/>
      </c>
      <c r="BM211" s="409" t="str">
        <f>IF(AND('[1]Multi-Field'!$E$5=BF211,'[1]Multi-Field'!$F$5="Drained"),BI211,IF(AND('[1]Multi-Field'!$E$5=BF211,'[1]Multi-Field'!$F$5="undrained"),BH211,""))</f>
        <v/>
      </c>
      <c r="BN211" s="409" t="str">
        <f>IF(AND('[1]Multi-Field'!$E$6=BF211,'[1]Multi-Field'!$F$6="Drained"),BI211,IF(AND('[1]Multi-Field'!$E$6=BF211,'[1]Multi-Field'!$F$6="undrained"),BH211,""))</f>
        <v/>
      </c>
      <c r="BO211" s="409" t="str">
        <f>IF(AND('[1]Multi-Field'!$E$7=BF211,'[1]Multi-Field'!$F$7="Drained"),BI211,IF(AND('[1]Multi-Field'!$E$7=BF211,'[1]Multi-Field'!$F$7="undrained"),BH211,""))</f>
        <v/>
      </c>
      <c r="BP211" s="409" t="str">
        <f>IF(AND('[1]Multi-Field'!$E$8=BF211,'[1]Multi-Field'!$F$8="Drained"),BI211,IF(AND('[1]Multi-Field'!$E$8=BF211,'[1]Multi-Field'!$F$8="undrained"),BH211,""))</f>
        <v/>
      </c>
      <c r="BQ211" s="409" t="str">
        <f>IF(AND('[1]Multi-Field'!$E$9=BF211,'[1]Multi-Field'!$F$9="Drained"),BI211,IF(AND('[1]Multi-Field'!$E$9=BF211,'[1]Multi-Field'!$F$9="undrained"),BH211,""))</f>
        <v/>
      </c>
      <c r="BR211" s="409" t="str">
        <f>IF(AND('[1]Multi-Field'!$E$10=BF211,'[1]Multi-Field'!$F$10="Drained"),BI211,IF(AND('[1]Multi-Field'!$E$10=BF211,'[1]Multi-Field'!$F$10="undrained"),BH211,""))</f>
        <v/>
      </c>
      <c r="BS211" s="409" t="str">
        <f>IF(AND('[1]Multi-Field'!$E$11=BF211,'[1]Multi-Field'!$F$11="Drained"),BI211,IF(AND('[1]Multi-Field'!$E$11=BF211,'[1]Multi-Field'!$F$11="undrained"),BH211,""))</f>
        <v/>
      </c>
      <c r="BT211" s="409" t="str">
        <f>IF(AND('[1]Multi-Field'!$E$12=BF211,'[1]Multi-Field'!$F$12="Drained"),BI211,IF(AND('[1]Multi-Field'!$E$12=BF211,'[1]Multi-Field'!$F$12="undrained"),BH211,""))</f>
        <v/>
      </c>
      <c r="BU211" s="409" t="str">
        <f>IF(AND('[1]Multi-Field'!$E$13=BF211,'[1]Multi-Field'!$F$13="Drained"),BI211,IF(AND('[1]Multi-Field'!$E$3=BF211,'[1]Multi-Field'!$F$13="undrained"),BH211,""))</f>
        <v/>
      </c>
      <c r="BV211" s="409" t="str">
        <f>IF(AND('[1]Multi-Field'!$E$14=BF211,'[1]Multi-Field'!$F$14="Drained"),BI211,IF(AND('[1]Multi-Field'!$E$14=BF211,'[1]Multi-Field'!$F$14="undrained"),BH211,""))</f>
        <v/>
      </c>
      <c r="BW211" s="409" t="str">
        <f>IF(AND('[1]Multi-Field'!$E$15=BF211,'[1]Multi-Field'!$F$15="Drained"),BI211,IF(AND('[1]Multi-Field'!$E$15=BF211,'[1]Multi-Field'!$F$15="undrained"),BH211,""))</f>
        <v/>
      </c>
      <c r="BX211" s="409" t="str">
        <f>IF(AND('[1]Multi-Field'!$E$16=[1]Lists!BF211,'[1]Multi-Field'!$F$16="Drained"),BI211,IF(AND('[1]Multi-Field'!$E$16=[1]Lists!BF211,'[1]Multi-Field'!$F$16="undrained"),BH211,""))</f>
        <v/>
      </c>
      <c r="BY211" s="409" t="str">
        <f>IF(AND('[1]Multi-Field'!$E$17=[1]Lists!BF211,'[1]Multi-Field'!$F$17="Drained"),BI211,IF(AND('[1]Multi-Field'!$E$17=[1]Lists!BF211,'[1]Multi-Field'!$F$17="undrained"),BH211,""))</f>
        <v/>
      </c>
      <c r="BZ211" s="409" t="str">
        <f>IF(AND('[1]Multi-Field'!$E$18=[1]Lists!BF211,'[1]Multi-Field'!$F$18="Drained"),BI211,IF(AND('[1]Multi-Field'!$E$18=[1]Lists!BF211,'[1]Multi-Field'!$F$18="undrained"),BH211,""))</f>
        <v/>
      </c>
      <c r="CA211" s="409" t="str">
        <f>IF(AND('[1]Multi-Field'!$E$19=[1]Lists!BF211,'[1]Multi-Field'!$F$19="Drained"),BI211,IF(AND('[1]Multi-Field'!$E$19=[1]Lists!BF211,'[1]Multi-Field'!$F$19="undrained"),BH211,""))</f>
        <v/>
      </c>
      <c r="CB211" s="409" t="str">
        <f>IF(AND('[1]Multi-Field'!$E$20=[1]Lists!BF211,'[1]Multi-Field'!$F$20="Drained"),BI211,IF(AND('[1]Multi-Field'!$E$20=[1]Lists!BF211,'[1]Multi-Field'!$F$20="undrained"),BH211,""))</f>
        <v/>
      </c>
      <c r="CC211" s="409" t="str">
        <f>IF(AND('[1]Multi-Field'!$E$21=[1]Lists!BF211,'[1]Multi-Field'!$F$21="Drained"),BI211,IF(AND('[1]Multi-Field'!$E$21=[1]Lists!BF211,'[1]Multi-Field'!$F$21="undrained"),BH211,""))</f>
        <v/>
      </c>
      <c r="CD211" s="409" t="str">
        <f>IF(AND('[1]Multi-Field'!$E$22=[1]Lists!BF211,'[1]Multi-Field'!$F$22="Drained"),BI211,IF(AND('[1]Multi-Field'!$E$22=[1]Lists!BF211,'[1]Multi-Field'!$F$22="undrained"),BH211,""))</f>
        <v/>
      </c>
      <c r="CE211" s="409" t="str">
        <f>IF(AND('[1]Multi-Field'!$E$23=[1]Lists!BF211,'[1]Multi-Field'!$F$23="Drained"),BI211,IF(AND('[1]Multi-Field'!$E$23=[1]Lists!BF211,'[1]Multi-Field'!$F$23="undrained"),BH211,""))</f>
        <v/>
      </c>
      <c r="CF211" s="409" t="str">
        <f>IF(AND('[1]Multi-Field'!$E$24=[1]Lists!BF211,'[1]Multi-Field'!$F$24="Drained"),BI211,IF(AND('[1]Multi-Field'!$E$24=[1]Lists!BF211,'[1]Multi-Field'!$F$24="undrained"),BH211,""))</f>
        <v/>
      </c>
      <c r="CG211" s="409" t="str">
        <f>IF(AND('[1]Multi-Field'!$E$25=[1]Lists!BF211,'[1]Multi-Field'!$F$25="Drained"),BI211,IF(AND('[1]Multi-Field'!$E$25=[1]Lists!BF211,'[1]Multi-Field'!$F$25="undrained"),BH211,""))</f>
        <v/>
      </c>
      <c r="CH211" s="409" t="str">
        <f>IF(AND('[1]Multi-Field'!$E$26=[1]Lists!BF211,'[1]Multi-Field'!$F$26="Drained"),BI211,IF(AND('[1]Multi-Field'!$E$26=[1]Lists!BF211,'[1]Multi-Field'!$F$26="undrained"),BH211,""))</f>
        <v/>
      </c>
      <c r="CI211" s="409" t="str">
        <f>IF(AND('[1]Multi-Field'!$E$27=[1]Lists!BF211,'[1]Multi-Field'!$F$27="Drained"),BI211,IF(AND('[1]Multi-Field'!$E$27=[1]Lists!BF211,'[1]Multi-Field'!$F$27="undrained"),BH211,""))</f>
        <v/>
      </c>
      <c r="CJ211" s="409" t="str">
        <f>IF(AND('[1]Multi-Field'!$E$28=[1]Lists!BF211,'[1]Multi-Field'!$F$28="Drained"),BI211,IF(AND('[1]Multi-Field'!$E$28=[1]Lists!BF211,'[1]Multi-Field'!$F$28="undrained"),BH211,""))</f>
        <v/>
      </c>
      <c r="CK211" s="409" t="str">
        <f>IF(AND('[1]Multi-Field'!$E$29=[1]Lists!BF211,'[1]Multi-Field'!$F$29="Drained"),BI211,IF(AND('[1]Multi-Field'!$E$29=[1]Lists!BF211,'[1]Multi-Field'!$F$29="undrained"),BH211,""))</f>
        <v/>
      </c>
      <c r="CL211" s="409" t="str">
        <f>IF(AND('[1]Multi-Field'!$E$30=[1]Lists!BF211,'[1]Multi-Field'!$F$30="Drained"),BI211,IF(AND('[1]Multi-Field'!$E$30=[1]Lists!BF211,'[1]Multi-Field'!$F$30="undrained"),BH211,""))</f>
        <v/>
      </c>
      <c r="CM211" s="409" t="str">
        <f>IF(AND('[1]Multi-Field'!$E$31=[1]Lists!BF211,'[1]Multi-Field'!$F$31="Drained"),BI211,IF(AND('[1]Multi-Field'!$E$31=[1]Lists!BF211,'[1]Multi-Field'!$F$31="undrained"),BH211,""))</f>
        <v/>
      </c>
      <c r="CN211" s="409" t="str">
        <f>IF(AND('[1]Multi-Field'!$E$32=[1]Lists!BF211,'[1]Multi-Field'!$F$32="Drained"),BI211,IF(AND('[1]Multi-Field'!$E$32=[1]Lists!BF211,'[1]Multi-Field'!$F$32="undrained"),BH211,""))</f>
        <v/>
      </c>
      <c r="CO211" s="409" t="str">
        <f>IF(AND('[1]Multi-Field'!$E$33=[1]Lists!BF211,'[1]Multi-Field'!$F$33="Drained"),BI211,IF(AND('[1]Multi-Field'!$E$33=[1]Lists!BF211,'[1]Multi-Field'!$F$33="undrained"),BH211,""))</f>
        <v/>
      </c>
      <c r="CP211" s="409" t="str">
        <f>IF(AND('[1]Multi-Field'!$E$34=[1]Lists!BF211,'[1]Multi-Field'!$F$34="Drained"),BI211,IF(AND('[1]Multi-Field'!$E$34=[1]Lists!BF211,'[1]Multi-Field'!$F$34="undrained"),BH211,""))</f>
        <v/>
      </c>
      <c r="CQ211" s="409" t="str">
        <f>IF(AND('[1]Multi-Field'!$E$35=[1]Lists!BF211,'[1]Multi-Field'!$F$35="Drained"),BI211,IF(AND('[1]Multi-Field'!$E$35=[1]Lists!BF211,'[1]Multi-Field'!$F$35="undrained"),BH211,""))</f>
        <v/>
      </c>
      <c r="CR211" s="409" t="str">
        <f>IF(AND('[1]Multi-Field'!$E$36=[1]Lists!BF211,'[1]Multi-Field'!$F$36="Drained"),BI211,IF(AND('[1]Multi-Field'!$E$36=[1]Lists!BF211,'[1]Multi-Field'!$F$36="undrained"),BH211,""))</f>
        <v/>
      </c>
      <c r="CS211" s="409" t="str">
        <f>IF(AND('[1]Multi-Field'!$E$37=[1]Lists!BF211,'[1]Multi-Field'!$F$37="Drained"),BI211,IF(AND('[1]Multi-Field'!$E$37=[1]Lists!BF211,'[1]Multi-Field'!$F$37="undrained"),BH211,""))</f>
        <v/>
      </c>
      <c r="CT211" s="409" t="str">
        <f>IF(AND('[1]Multi-Field'!$E$38=[1]Lists!BF211,'[1]Multi-Field'!$F$38="Drained"),BI211,IF(AND('[1]Multi-Field'!$E$38=[1]Lists!BF211,'[1]Multi-Field'!$F$38="undrained"),BH211,""))</f>
        <v/>
      </c>
      <c r="CU211" s="409" t="str">
        <f>IF(AND('[1]Multi-Field'!$E$39=[1]Lists!BF211,'[1]Multi-Field'!$F$39="Drained"),BI211,IF(AND('[1]Multi-Field'!$E$39=[1]Lists!BF211,'[1]Multi-Field'!$F$39="undrained"),BH211,""))</f>
        <v/>
      </c>
      <c r="CV211" s="409" t="str">
        <f>IF(AND('[1]Multi-Field'!$E$40=[1]Lists!BF211,'[1]Multi-Field'!$F$40="Drained"),BI211,IF(AND('[1]Multi-Field'!$E$40=[1]Lists!BF211,'[1]Multi-Field'!$F$40="undrained"),BH211,""))</f>
        <v/>
      </c>
      <c r="CW211" s="409" t="str">
        <f>IF(AND('[1]Multi-Field'!$E$41=[1]Lists!BF211,'[1]Multi-Field'!$F$40="Drained"),BI211,IF(AND('[1]Multi-Field'!$E$40=[1]Lists!BF211,'[1]Multi-Field'!$F$40="undrained"),BH211,""))</f>
        <v/>
      </c>
      <c r="CX211" s="409" t="str">
        <f>IF(AND('[1]Multi-Field'!$E$42=[1]Lists!BF211,'[1]Multi-Field'!$F$42="Drained"),BI211,IF(AND('[1]Multi-Field'!$E$42=[1]Lists!BF211,'[1]Multi-Field'!$F$42="undrained"),BH211,""))</f>
        <v/>
      </c>
      <c r="CY211" s="409" t="str">
        <f>IF(AND('[1]Multi-Field'!$E$43=[1]Lists!BF211,'[1]Multi-Field'!$F$43="Drained"),BI211,IF(AND('[1]Multi-Field'!$E$43=[1]Lists!BF211,'[1]Multi-Field'!$F$43="undrained"),BH211,""))</f>
        <v/>
      </c>
      <c r="CZ211" s="409" t="str">
        <f>IF(AND('[1]Multi-Field'!$E$44=[1]Lists!BF211,'[1]Multi-Field'!$F$44="Drained"),BI211,IF(AND('[1]Multi-Field'!$E$44=[1]Lists!BF211,'[1]Multi-Field'!$F$44="undrained"),BH211,""))</f>
        <v/>
      </c>
      <c r="DA211" s="409" t="str">
        <f>IF(AND('[1]Multi-Field'!$E$45=[1]Lists!BF211,'[1]Multi-Field'!$F$45="Drained"),BI211,IF(AND('[1]Multi-Field'!$E$45=[1]Lists!BF211,'[1]Multi-Field'!$F$45="undrained"),BH211,""))</f>
        <v/>
      </c>
      <c r="DB211" s="409" t="str">
        <f>IF(AND('[1]Multi-Field'!$E$46=[1]Lists!BF211,'[1]Multi-Field'!$F$46="Drained"),BI211,IF(AND('[1]Multi-Field'!$E$46=[1]Lists!BF211,'[1]Multi-Field'!$F$46="undrained"),BH211,""))</f>
        <v/>
      </c>
      <c r="DC211" s="409" t="str">
        <f>IF(AND('[1]Multi-Field'!$E$47=[1]Lists!BF211,'[1]Multi-Field'!$F$47="Drained"),BI211,IF(AND('[1]Multi-Field'!$E$47=[1]Lists!BF211,'[1]Multi-Field'!$F$47="undrained"),BH211,""))</f>
        <v/>
      </c>
      <c r="DD211" s="409" t="str">
        <f>IF(AND('[1]Multi-Field'!$E$48=[1]Lists!BF211,'[1]Multi-Field'!$F$48="Drained"),BI211,IF(AND('[1]Multi-Field'!$E$48=[1]Lists!BF211,'[1]Multi-Field'!$F$48="undrained"),BH211,""))</f>
        <v/>
      </c>
      <c r="DE211" s="409" t="str">
        <f>IF(AND('[1]Multi-Field'!$E$49=[1]Lists!BF211,'[1]Multi-Field'!$F$49="Drained"),BI211,IF(AND('[1]Multi-Field'!$E$49=[1]Lists!BF211,'[1]Multi-Field'!$F$9="undrained"),BH211,""))</f>
        <v/>
      </c>
      <c r="DF211" s="409" t="str">
        <f>IF(AND('[1]Multi-Field'!$E$50=[1]Lists!BF211,'[1]Multi-Field'!$F$50="Drained"),BI211,IF(AND('[1]Multi-Field'!$E$50=[1]Lists!BF211,'[1]Multi-Field'!$F$50="undrained"),BH211,""))</f>
        <v/>
      </c>
      <c r="DG211" s="409" t="str">
        <f>IF(AND('[1]Multi-Field'!$E$51=[1]Lists!BF211,'[1]Multi-Field'!$F$51="Drained"),BI211,IF(AND('[1]Multi-Field'!$E$51=[1]Lists!BF211,'[1]Multi-Field'!$F$51="undrained"),BH211,""))</f>
        <v/>
      </c>
      <c r="DH211" s="409" t="str">
        <f>IF(AND('[1]Multi-Field'!$E$52=[1]Lists!BF211,'[1]Multi-Field'!$F$52="Drained"),BI211,IF(AND('[1]Multi-Field'!$E$52=[1]Lists!BF211,'[1]Multi-Field'!$F$52="undrained"),BH211,""))</f>
        <v/>
      </c>
      <c r="DI211" s="409" t="str">
        <f>IF(AND('[1]Multi-Field'!$E$53=[1]Lists!BF211,'[1]Multi-Field'!$F$53="Drained"),BI211,IF(AND('[1]Multi-Field'!$E$53=[1]Lists!BF211,'[1]Multi-Field'!$F$53="undrained"),BH211,""))</f>
        <v/>
      </c>
      <c r="DJ211" s="409" t="str">
        <f>IF(AND('[1]Multi-Field'!$E$54=[1]Lists!BF211,'[1]Multi-Field'!$F$54="Drained"),BI211,IF(AND('[1]Multi-Field'!$E$54=[1]Lists!BF211,'[1]Multi-Field'!$F$54="undrained"),BH211,""))</f>
        <v/>
      </c>
      <c r="DK211" s="409" t="str">
        <f>IF(AND('[1]Multi-Field'!$E$55=[1]Lists!BF211,'[1]Multi-Field'!$F$55="Drained"),BI211,IF(AND('[1]Multi-Field'!$E$55=[1]Lists!BF211,'[1]Multi-Field'!$F$55="undrained"),BH211,""))</f>
        <v/>
      </c>
      <c r="DL211" s="409" t="str">
        <f>IF(AND('[1]Multi-Field'!$E$56=[1]Lists!BF211,'[1]Multi-Field'!$F$56="Drained"),BI211,IF(AND('[1]Multi-Field'!$E$56=[1]Lists!BF211,'[1]Multi-Field'!$F$56="undrained"),BH211,""))</f>
        <v/>
      </c>
      <c r="DM211" s="409" t="str">
        <f>IF(AND('[1]Multi-Field'!$E$57=[1]Lists!BF211,'[1]Multi-Field'!$F$57="Drained"),BI211,IF(AND('[1]Multi-Field'!$E$57=[1]Lists!BF211,'[1]Multi-Field'!$F$57="undrained"),BH211,""))</f>
        <v/>
      </c>
      <c r="DN211" s="409" t="str">
        <f>IF(AND('[1]Multi-Field'!$E$58=[1]Lists!BF211,'[1]Multi-Field'!$F$58="Drained"),BI211,IF(AND('[1]Multi-Field'!$E$58=[1]Lists!BF211,'[1]Multi-Field'!$F$58="undrained"),BH211,""))</f>
        <v/>
      </c>
      <c r="DO211" s="409" t="str">
        <f>IF(AND('[1]Multi-Field'!$E$59=[1]Lists!BF211,'[1]Multi-Field'!$F$59="Drained"),BI211,IF(AND('[1]Multi-Field'!$E$59=[1]Lists!BF211,'[1]Multi-Field'!$F$59="undrained"),BH211,""))</f>
        <v/>
      </c>
      <c r="DP211" s="409" t="str">
        <f>IF(AND('[1]Multi-Field'!$E$60=[1]Lists!BF211,'[1]Multi-Field'!$F$60="Drained"),BI211,IF(AND('[1]Multi-Field'!$E$60=[1]Lists!BF211,'[1]Multi-Field'!$F$60="undrained"),BH211,""))</f>
        <v/>
      </c>
      <c r="DQ211" s="409" t="str">
        <f>IF(AND('[1]Multi-Field'!$E$61=[1]Lists!BF211,'[1]Multi-Field'!$F$61="Drained"),BI211,IF(AND('[1]Multi-Field'!$E$61=[1]Lists!BF211,'[1]Multi-Field'!$F$61="undrained"),BH211,""))</f>
        <v/>
      </c>
      <c r="DR211" s="409" t="str">
        <f>IF(AND('[1]Multi-Field'!$E$62=[1]Lists!BF211,'[1]Multi-Field'!$F$62="Drained"),BI211,IF(AND('[1]Multi-Field'!$E$62=[1]Lists!BF211,'[1]Multi-Field'!$F$62="undrained"),BH211,""))</f>
        <v/>
      </c>
      <c r="DS211" s="409" t="str">
        <f>IF(AND('[1]Multi-Field'!$E$63=[1]Lists!BF211,'[1]Multi-Field'!$F$63="Drained"),BI211,IF(AND('[1]Multi-Field'!$E$63=[1]Lists!BF211,'[1]Multi-Field'!$F$63="undrained"),BH211,""))</f>
        <v/>
      </c>
      <c r="DT211" s="409" t="str">
        <f>IF(AND('[1]Multi-Field'!$E$64=[1]Lists!BF211,'[1]Multi-Field'!$F$64="Drained"),BI211,IF(AND('[1]Multi-Field'!$E$64=[1]Lists!BF211,'[1]Multi-Field'!$F$64="undrained"),BH211,""))</f>
        <v/>
      </c>
      <c r="DU211" s="409" t="str">
        <f>IF(AND('[1]Multi-Field'!$E$65=[1]Lists!BF211,'[1]Multi-Field'!$F$65="Drained"),BI211,IF(AND('[1]Multi-Field'!$E$65=[1]Lists!BF211,'[1]Multi-Field'!$F$65="undrained"),BH211,""))</f>
        <v/>
      </c>
      <c r="DV211" s="409" t="str">
        <f>IF(AND('[1]Multi-Field'!$E$66=[1]Lists!BF211,'[1]Multi-Field'!$F$66="Drained"),BI211,IF(AND('[1]Multi-Field'!$E$66=[1]Lists!BF211,'[1]Multi-Field'!$F$66="undrained"),BH211,""))</f>
        <v/>
      </c>
      <c r="DW211" s="409" t="str">
        <f>IF(AND('[1]Multi-Field'!$E$67=[1]Lists!BF211,'[1]Multi-Field'!$F$67="Drained"),BI211,IF(AND('[1]Multi-Field'!$E$67=[1]Lists!BF211,'[1]Multi-Field'!$F$67="undrained"),BH211,""))</f>
        <v/>
      </c>
      <c r="DX211" s="409" t="str">
        <f>IF(AND('[1]Multi-Field'!$E$68=[1]Lists!BF211,'[1]Multi-Field'!$F$68="Drained"),BI211,IF(AND('[1]Multi-Field'!$E$68=[1]Lists!BF211,'[1]Multi-Field'!$F$68="undrained"),BH211,""))</f>
        <v/>
      </c>
      <c r="DY211" s="409" t="str">
        <f>IF(AND('[1]Multi-Field'!$E$69=[1]Lists!BF211,'[1]Multi-Field'!$F$69="Drained"),BI211,IF(AND('[1]Multi-Field'!$E$69=[1]Lists!BF211,'[1]Multi-Field'!$F$69="undrained"),BH211,""))</f>
        <v/>
      </c>
      <c r="DZ211" s="409" t="str">
        <f>IF(AND('[1]Multi-Field'!$E$70=[1]Lists!BF211,'[1]Multi-Field'!$F$70="Drained"),BI211,IF(AND('[1]Multi-Field'!$E$70=[1]Lists!BF211,'[1]Multi-Field'!$F$70="undrained"),BH211,""))</f>
        <v/>
      </c>
      <c r="EA211" s="409" t="str">
        <f>IF(AND('[1]Multi-Field'!$E$71=[1]Lists!BF211,'[1]Multi-Field'!$F$71="Drained"),BI211,IF(AND('[1]Multi-Field'!$E$71=[1]Lists!BF211,'[1]Multi-Field'!$F$71="undrained"),BH211,""))</f>
        <v/>
      </c>
      <c r="EB211" s="409" t="str">
        <f>IF(AND('[1]Multi-Field'!$E$72=[1]Lists!BF211,'[1]Multi-Field'!$F$72="Drained"),BI211,IF(AND('[1]Multi-Field'!$E$72=[1]Lists!BF211,'[1]Multi-Field'!$F$72="undrained"),BH211,""))</f>
        <v/>
      </c>
      <c r="EC211" s="409" t="str">
        <f>IF(AND('[1]Multi-Field'!$E$73=[1]Lists!BF211,'[1]Multi-Field'!$F$73="Drained"),BI211,IF(AND('[1]Multi-Field'!$E$73=[1]Lists!BF211,'[1]Multi-Field'!$F$73="undrained"),BH211,""))</f>
        <v/>
      </c>
      <c r="ED211" s="409" t="str">
        <f>IF(AND('[1]Multi-Field'!$E$74=[1]Lists!BF211,'[1]Multi-Field'!$F$74="Drained"),BI211,IF(AND('[1]Multi-Field'!$E$74=[1]Lists!BF211,'[1]Multi-Field'!$F$74="undrained"),BH211,""))</f>
        <v/>
      </c>
      <c r="EE211" s="409" t="str">
        <f>IF(AND('[1]Multi-Field'!$E$75=[1]Lists!BF211,'[1]Multi-Field'!$F$75="Drained"),BI211,IF(AND('[1]Multi-Field'!$E$75=[1]Lists!BF211,'[1]Multi-Field'!$F$75="undrained"),BH211,""))</f>
        <v/>
      </c>
      <c r="EF211" s="409" t="str">
        <f>IF(AND('[1]Multi-Field'!$E$76=[1]Lists!BF211,'[1]Multi-Field'!$F$76="Drained"),BI211,IF(AND('[1]Multi-Field'!$E$76=[1]Lists!BF211,'[1]Multi-Field'!$F$6="undrained"),BH211,""))</f>
        <v/>
      </c>
      <c r="EG211" s="409" t="str">
        <f>IF(AND('[1]Multi-Field'!$E$77=[1]Lists!BF211,'[1]Multi-Field'!$F$77="Drained"),BI211,IF(AND('[1]Multi-Field'!$E$77=[1]Lists!BF211,'[1]Multi-Field'!$F$77="undrained"),BH211,""))</f>
        <v/>
      </c>
      <c r="EH211" s="409" t="str">
        <f>IF(AND('[1]Multi-Field'!$E$78=[1]Lists!BF211,'[1]Multi-Field'!$F$78="Drained"),BI211,IF(AND('[1]Multi-Field'!$E$78=[1]Lists!BF211,'[1]Multi-Field'!$F$78="undrained"),BH211,""))</f>
        <v/>
      </c>
      <c r="EI211" s="409" t="str">
        <f>IF(AND('[1]Multi-Field'!$E$79=[1]Lists!BF211,'[1]Multi-Field'!$F$79="Drained"),BI211,IF(AND('[1]Multi-Field'!$E$79=[1]Lists!BF211,'[1]Multi-Field'!$F$79="undrained"),BH211,""))</f>
        <v/>
      </c>
      <c r="EJ211" s="409" t="str">
        <f>IF(AND('[1]Multi-Field'!$E$80=[1]Lists!BF211,'[1]Multi-Field'!$F$80="Drained"),BI211,IF(AND('[1]Multi-Field'!$E$80=[1]Lists!BF211,'[1]Multi-Field'!$F$80="undrained"),BH211,""))</f>
        <v/>
      </c>
      <c r="EK211" s="409" t="str">
        <f>IF(AND('[1]Multi-Field'!$E$81=[1]Lists!BF211,'[1]Multi-Field'!$F$81="Drained"),BI211,IF(AND('[1]Multi-Field'!$E$81=[1]Lists!BF211,'[1]Multi-Field'!$F$81="undrained"),BH211,""))</f>
        <v/>
      </c>
      <c r="EL211" s="409" t="str">
        <f>IF(AND('[1]Multi-Field'!$E$82=[1]Lists!BF211,'[1]Multi-Field'!$F$82="Drained"),BI211,IF(AND('[1]Multi-Field'!$E$82=[1]Lists!BF211,'[1]Multi-Field'!$F$82="undrained"),BH211,""))</f>
        <v/>
      </c>
      <c r="EM211" s="409" t="str">
        <f>IF(AND('[1]Multi-Field'!$E$83=[1]Lists!BF211,'[1]Multi-Field'!$F$83="Drained"),BI211,IF(AND('[1]Multi-Field'!$E$83=[1]Lists!BF211,'[1]Multi-Field'!$F$83="undrained"),BH211,""))</f>
        <v/>
      </c>
      <c r="EN211" s="409" t="str">
        <f>IF(AND('[1]Multi-Field'!$E$84=[1]Lists!BF211,'[1]Multi-Field'!$F$84="Drained"),BI211,IF(AND('[1]Multi-Field'!$E$84=[1]Lists!BF211,'[1]Multi-Field'!$F$84="undrained"),BH211,""))</f>
        <v/>
      </c>
      <c r="EO211" s="409" t="str">
        <f>IF(AND('[1]Multi-Field'!$E$85=[1]Lists!BF211,'[1]Multi-Field'!$F$85="Drained"),BI211,IF(AND('[1]Multi-Field'!$E$85=[1]Lists!BF211,'[1]Multi-Field'!$F$85="undrained"),BH211,""))</f>
        <v/>
      </c>
      <c r="EP211" s="409" t="str">
        <f>IF(AND('[1]Multi-Field'!$E$86=[1]Lists!BF211,'[1]Multi-Field'!$F$86="Drained"),BI211,IF(AND('[1]Multi-Field'!$E$86=[1]Lists!BF211,'[1]Multi-Field'!$F$86="undrained"),BH211,""))</f>
        <v/>
      </c>
      <c r="EQ211" s="409" t="str">
        <f>IF(AND('[1]Multi-Field'!$E$87=[1]Lists!BF211,'[1]Multi-Field'!$F$87="Drained"),BI211,IF(AND('[1]Multi-Field'!$E$87=[1]Lists!BF211,'[1]Multi-Field'!$F$87="undrained"),BH211,""))</f>
        <v/>
      </c>
      <c r="ER211" s="409" t="str">
        <f>IF(AND('[1]Multi-Field'!$E$88=[1]Lists!BF211,'[1]Multi-Field'!$F$88="Drained"),BI211,IF(AND('[1]Multi-Field'!$E$88=[1]Lists!BF211,'[1]Multi-Field'!$F$88="undrained"),BH211,""))</f>
        <v/>
      </c>
      <c r="ES211" s="409" t="str">
        <f>IF(AND('[1]Multi-Field'!$E$89=[1]Lists!BF211,'[1]Multi-Field'!$F$89="Drained"),BI211,IF(AND('[1]Multi-Field'!$E$89=[1]Lists!BF211,'[1]Multi-Field'!$F$89="undrained"),BH211,""))</f>
        <v/>
      </c>
      <c r="ET211" s="409" t="str">
        <f>IF(AND('[1]Multi-Field'!$E$90=[1]Lists!BF211,'[1]Multi-Field'!$F$90="Drained"),BI211,IF(AND('[1]Multi-Field'!$E$90=[1]Lists!BF211,'[1]Multi-Field'!$F$90="undrained"),BH211,""))</f>
        <v/>
      </c>
      <c r="EU211" s="409" t="str">
        <f>IF(AND('[1]Multi-Field'!$E$91=[1]Lists!BF211,'[1]Multi-Field'!$F$91="Drained"),BI211,IF(AND('[1]Multi-Field'!$E$91=[1]Lists!BF211,'[1]Multi-Field'!$F$91="undrained"),BH211,""))</f>
        <v/>
      </c>
      <c r="EV211" s="409" t="str">
        <f>IF(AND('[1]Multi-Field'!$E$92=[1]Lists!BF211,'[1]Multi-Field'!$F$92="Drained"),BI211,IF(AND('[1]Multi-Field'!$E$92=[1]Lists!BF211,'[1]Multi-Field'!$F$92="undrained"),BH211,""))</f>
        <v/>
      </c>
      <c r="EW211" s="409" t="str">
        <f>IF(AND('[1]Multi-Field'!$E$93=[1]Lists!BF211,'[1]Multi-Field'!$F$93="Drained"),BI211,IF(AND('[1]Multi-Field'!$E$93=[1]Lists!BF211,'[1]Multi-Field'!$F$93="undrained"),BH211,""))</f>
        <v/>
      </c>
      <c r="EX211" s="409" t="str">
        <f>IF(AND('[1]Multi-Field'!$E$94=[1]Lists!BF211,'[1]Multi-Field'!$F$94="Drained"),BI211,IF(AND('[1]Multi-Field'!$E$94=[1]Lists!BF211,'[1]Multi-Field'!$F$94="undrained"),BH211,""))</f>
        <v/>
      </c>
      <c r="EY211" s="409" t="str">
        <f>IF(AND('[1]Multi-Field'!$E$95=[1]Lists!BF211,'[1]Multi-Field'!$F$95="Drained"),BI211,IF(AND('[1]Multi-Field'!$E$95=[1]Lists!BF211,'[1]Multi-Field'!$F$95="undrained"),BH211,""))</f>
        <v/>
      </c>
      <c r="EZ211" s="409" t="str">
        <f>IF(AND('[1]Multi-Field'!$E$96=[1]Lists!BF211,'[1]Multi-Field'!$F$96="Drained"),BI211,IF(AND('[1]Multi-Field'!$E$96=[1]Lists!BF211,'[1]Multi-Field'!$F$96="undrained"),BH211,""))</f>
        <v/>
      </c>
      <c r="FA211" s="409" t="str">
        <f>IF(AND('[1]Multi-Field'!$E$97=[1]Lists!BF211,'[1]Multi-Field'!$F$97="Drained"),BI211,IF(AND('[1]Multi-Field'!$E$97=[1]Lists!BF211,'[1]Multi-Field'!$F$97="undrained"),BH211,""))</f>
        <v/>
      </c>
      <c r="FB211" s="409" t="str">
        <f>IF(AND('[1]Multi-Field'!$E$98=[1]Lists!BF211,'[1]Multi-Field'!$F$98="Drained"),BI211,IF(AND('[1]Multi-Field'!$E$98=[1]Lists!BF211,'[1]Multi-Field'!$F$98="undrained"),BH211,""))</f>
        <v/>
      </c>
      <c r="FC211" s="409" t="str">
        <f>IF(AND('[1]Multi-Field'!$E$99=[1]Lists!BF211,'[1]Multi-Field'!$F$99="Drained"),BI211,IF(AND('[1]Multi-Field'!$E$99=[1]Lists!BF211,'[1]Multi-Field'!$F$99="undrained"),BH211,""))</f>
        <v/>
      </c>
      <c r="FD211" s="409" t="str">
        <f>IF(AND('[1]Multi-Field'!$E$100=[1]Lists!BF211,'[1]Multi-Field'!$F$100="Drained"),BI211,IF(AND('[1]Multi-Field'!$E$100=[1]Lists!BF211,'[1]Multi-Field'!$F$100="undrained"),BH211,""))</f>
        <v/>
      </c>
      <c r="FE211" s="409" t="str">
        <f>IF(AND('[1]Multi-Field'!$E$101=[1]Lists!BF211,'[1]Multi-Field'!$F$101="Drained"),BI211,IF(AND('[1]Multi-Field'!$E$101=[1]Lists!BF211,'[1]Multi-Field'!$F$101="undrained"),BH211,""))</f>
        <v/>
      </c>
      <c r="FF211" s="409" t="str">
        <f>IF(AND('[1]Multi-Field'!$E$102=[1]Lists!BF211,'[1]Multi-Field'!$F$102="Drained"),BI211,IF(AND('[1]Multi-Field'!$E$102=[1]Lists!BF211,'[1]Multi-Field'!$F$102="undrained"),BH211,""))</f>
        <v/>
      </c>
      <c r="FG211" s="409" t="str">
        <f>IF(AND('[1]Multi-Field'!$E$103=[1]Lists!BF211,'[1]Multi-Field'!$F$103="Drained"),BI211,IF(AND('[1]Multi-Field'!$E$103=[1]Lists!BF211,'[1]Multi-Field'!$F$103="undrained"),BH211,""))</f>
        <v/>
      </c>
      <c r="FH211" s="409" t="str">
        <f>IF(AND('[1]Multi-Field'!$E$104=[1]Lists!BF211,'[1]Multi-Field'!$F$104="Drained"),BI211,IF(AND('[1]Multi-Field'!$E$104=[1]Lists!BF211,'[1]Multi-Field'!$F$104="undrained"),BH211,""))</f>
        <v/>
      </c>
      <c r="FI211" s="409" t="str">
        <f>IF(AND('[1]Multi-Field'!$E$105=[1]Lists!BF211,'[1]Multi-Field'!$F$105="Drained"),BI211,IF(AND('[1]Multi-Field'!$E$105=[1]Lists!BF211,'[1]Multi-Field'!$F$105="undrained"),BH211,""))</f>
        <v/>
      </c>
      <c r="FJ211" s="409" t="str">
        <f>IF(AND('[1]Multi-Field'!$E$106=[1]Lists!BF211,'[1]Multi-Field'!$F$106="Drained"),BI211,IF(AND('[1]Multi-Field'!$E$106=[1]Lists!BF211,'[1]Multi-Field'!$F$106="undrained"),BH211,""))</f>
        <v/>
      </c>
      <c r="FK211" s="409" t="str">
        <f>IF(AND('[1]Multi-Field'!$E$107=[1]Lists!BF211,'[1]Multi-Field'!$F$107="Drained"),BI211,IF(AND('[1]Multi-Field'!$E$107=[1]Lists!BF211,'[1]Multi-Field'!$F$107="undrained"),BH211,""))</f>
        <v/>
      </c>
      <c r="FL211" s="409" t="str">
        <f>IF(AND('[1]Multi-Field'!$E$108=[1]Lists!BF211,'[1]Multi-Field'!$F$108="Drained"),BI211,IF(AND('[1]Multi-Field'!$E$108=[1]Lists!BF211,'[1]Multi-Field'!$F$108="undrained"),BH211,""))</f>
        <v/>
      </c>
      <c r="FM211" s="409" t="str">
        <f>IF(AND('[1]Multi-Field'!$E$109=[1]Lists!BF211,'[1]Multi-Field'!$F$109="Drained"),BI211,IF(AND('[1]Multi-Field'!$E$109=[1]Lists!BF211,'[1]Multi-Field'!$F$109="undrained"),BH211,""))</f>
        <v/>
      </c>
      <c r="FN211" s="409" t="str">
        <f>IF(AND('[1]Multi-Field'!$E$110=[1]Lists!BF211,'[1]Multi-Field'!$F$110="Drained"),BI211,IF(AND('[1]Multi-Field'!$E$110=[1]Lists!BF211,'[1]Multi-Field'!$F$110="undrained"),BH211,""))</f>
        <v/>
      </c>
      <c r="FO211" s="409" t="str">
        <f>IF(AND('[1]Multi-Field'!$E$111=[1]Lists!BF211,'[1]Multi-Field'!$F$111="Drained"),BI211,IF(AND('[1]Multi-Field'!$E$111=[1]Lists!BF211,'[1]Multi-Field'!$F$111="undrained"),BH211,""))</f>
        <v/>
      </c>
      <c r="FP211" s="409" t="str">
        <f>IF(AND('[1]Multi-Field'!$E$112=[1]Lists!BF211,'[1]Multi-Field'!$F$112="Drained"),BI211,IF(AND('[1]Multi-Field'!$E$112=[1]Lists!BF211,'[1]Multi-Field'!$F$112="undrained"),BH211,""))</f>
        <v/>
      </c>
      <c r="FQ211" s="409" t="str">
        <f>IF(AND('[1]Multi-Field'!$E$113=[1]Lists!BF211,'[1]Multi-Field'!$F$113="Drained"),BI211,IF(AND('[1]Multi-Field'!$E$113=[1]Lists!BF211,'[1]Multi-Field'!$F$113="undrained"),BH211,""))</f>
        <v/>
      </c>
      <c r="FR211" s="409" t="str">
        <f>IF(AND('[1]Multi-Field'!$E$114=[1]Lists!BF211,'[1]Multi-Field'!$F$114="Drained"),BI211,IF(AND('[1]Multi-Field'!$E$114=[1]Lists!BF211,'[1]Multi-Field'!$F$114="undrained"),BH211,""))</f>
        <v/>
      </c>
      <c r="FS211" s="409" t="str">
        <f>IF(AND('[1]Multi-Field'!$E$115=[1]Lists!BF211,'[1]Multi-Field'!$F$115="Drained"),BI211,IF(AND('[1]Multi-Field'!$E$115=[1]Lists!BF211,'[1]Multi-Field'!$F$115="undrained"),BH211,""))</f>
        <v/>
      </c>
      <c r="FT211" s="409" t="str">
        <f>IF(AND('[1]Multi-Field'!$E$116=[1]Lists!BF211,'[1]Multi-Field'!$F$116="Drained"),BI211,IF(AND('[1]Multi-Field'!$E$116=[1]Lists!BF211,'[1]Multi-Field'!$F$116="undrained"),BH211,""))</f>
        <v/>
      </c>
      <c r="FU211" s="409" t="str">
        <f>IF(AND('[1]Multi-Field'!$E$117=[1]Lists!BF211,'[1]Multi-Field'!$F$117="Drained"),BI211,IF(AND('[1]Multi-Field'!$E$117=[1]Lists!BF211,'[1]Multi-Field'!$F$117="undrained"),BH211,""))</f>
        <v/>
      </c>
      <c r="FV211" s="409" t="str">
        <f>IF(AND('[1]Multi-Field'!$E$118=[1]Lists!BF211,'[1]Multi-Field'!$F$118="Drained"),BI211,IF(AND('[1]Multi-Field'!$E$118=[1]Lists!BF211,'[1]Multi-Field'!$F$118="undrained"),BH211,""))</f>
        <v/>
      </c>
      <c r="FW211" s="409" t="str">
        <f>IF(AND('[1]Multi-Field'!$E$119=[1]Lists!BF211,'[1]Multi-Field'!$F$119="Drained"),BI211,IF(AND('[1]Multi-Field'!$E$119=[1]Lists!BF211,'[1]Multi-Field'!$F$119="undrained"),BH211,""))</f>
        <v/>
      </c>
      <c r="FX211" s="409" t="str">
        <f>IF(AND('[1]Multi-Field'!$E$120=[1]Lists!BF211,'[1]Multi-Field'!$F$120="Drained"),BI211,IF(AND('[1]Multi-Field'!$E$120=[1]Lists!BF211,'[1]Multi-Field'!$F$120="undrained"),BH211,""))</f>
        <v/>
      </c>
    </row>
    <row r="212" spans="1:180" ht="13.5" customHeight="1">
      <c r="A212" s="7" t="s">
        <v>299</v>
      </c>
      <c r="B212" s="7"/>
      <c r="C212" s="7"/>
      <c r="D212" s="8">
        <v>70</v>
      </c>
      <c r="E212" s="8">
        <f t="shared" si="39"/>
        <v>70</v>
      </c>
      <c r="F212" s="8">
        <f t="shared" si="40"/>
        <v>70</v>
      </c>
      <c r="G212" s="8">
        <v>70</v>
      </c>
      <c r="H212" s="8">
        <v>70</v>
      </c>
      <c r="I212" s="8">
        <f t="shared" si="43"/>
        <v>70</v>
      </c>
      <c r="J212" s="8">
        <f t="shared" si="44"/>
        <v>70</v>
      </c>
      <c r="K212" s="8">
        <v>70</v>
      </c>
      <c r="L212" s="8">
        <v>105</v>
      </c>
      <c r="M212" s="8">
        <f t="shared" si="41"/>
        <v>107</v>
      </c>
      <c r="N212" s="8">
        <f t="shared" si="42"/>
        <v>108</v>
      </c>
      <c r="O212" s="8">
        <v>110</v>
      </c>
      <c r="P212" s="391">
        <v>187</v>
      </c>
      <c r="Q212" s="394"/>
      <c r="R212" s="395" t="b">
        <f>IF(OR('Multi-Field'!AA189=Lists!$AC$42,'Multi-Field'!AA189=Lists!$AC$43),IF('Multi-Field'!Z189="x",(IF('Multi-Field'!AC189=Lists!$Q$11,Lists!$R$11,IF('Multi-Field'!AC189=Lists!$Q$12,Lists!$R$12,IF('Multi-Field'!AC189=Lists!$Q$13,Lists!$R$13,IF('Multi-Field'!AC189=Lists!$Q$14,Lists!$R$14))))),IF('Multi-Field'!X189="x",(IF('Multi-Field'!AC189=Lists!$Q$11,Lists!$S$11,IF('Multi-Field'!AC189=Lists!$Q$12,Lists!$S$12,IF('Multi-Field'!AC189=Lists!$Q$13,Lists!$S$13,IF('Multi-Field'!AC189=Lists!$Q$14,Lists!$S$14))))),IF('Multi-Field'!V189="x",(IF('Multi-Field'!AC189=Lists!$Q$11,Lists!$T$11,IF('Multi-Field'!AC189=Lists!$Q$12,Lists!$T$12,IF('Multi-Field'!AC189=Lists!$Q$13,Lists!$T$13,IF('Multi-Field'!AC189=Lists!$Q$14,Lists!$T$14))))),0))))</f>
        <v>0</v>
      </c>
      <c r="S212" s="395" t="str">
        <f t="shared" si="38"/>
        <v/>
      </c>
      <c r="T212" s="395"/>
      <c r="U212" s="396"/>
      <c r="AI212" s="384">
        <f>'[1]Multi-Field'!B208</f>
        <v>0</v>
      </c>
      <c r="AJ212" s="387" t="str">
        <f>IF(OR('[1]Multi-Field'!Q52=[1]Lists!$AC$42,'[1]Multi-Field'!Q52=[1]Lists!$AC$43),"x","")</f>
        <v/>
      </c>
      <c r="AK212" s="387" t="str">
        <f>IF(OR('[1]Multi-Field'!Q52=[1]Lists!$AC$6,'[1]Multi-Field'!Q52=$AC$2,'[1]Multi-Field'!Q52=$AC$4),"x","")</f>
        <v/>
      </c>
      <c r="AL212" s="387" t="str">
        <f>IF(OR('[1]Multi-Field'!Q52=[1]Lists!$AC$7,'[1]Multi-Field'!Q52=$AC$3,'[1]Multi-Field'!Q52=$AC$5),"x","")</f>
        <v/>
      </c>
      <c r="AM212" s="387" t="str">
        <f>IF(OR('[1]Multi-Field'!Q52=$AC$23,'[1]Multi-Field'!Q52=$AC$13,'[1]Multi-Field'!Q52=$AC$9,'[1]Multi-Field'!Q52=$AC$19,'[1]Multi-Field'!Q52=$AC$47),"x","")</f>
        <v/>
      </c>
      <c r="AN212" s="387" t="str">
        <f>IF(OR('[1]Multi-Field'!Q52=$AC$24,'[1]Multi-Field'!Q52=$AC$14,'[1]Multi-Field'!Q52=$AC$10,'[1]Multi-Field'!Q52=$AC$22,'[1]Multi-Field'!Q52=$AC$48),"x","")</f>
        <v/>
      </c>
      <c r="AO212" s="387" t="str">
        <f>IF(OR('[1]Multi-Field'!Q52=$AC$21,'[1]Multi-Field'!Q52=$AC$28,'[1]Multi-Field'!Q52=$AC$62,'[1]Multi-Field'!Q52=$AC$102,'[1]Multi-Field'!Q52=$AC$98),"x","")</f>
        <v/>
      </c>
      <c r="AP212" s="387" t="str">
        <f>IF(OR('[1]Multi-Field'!Q52=$AC$25,'[1]Multi-Field'!Q52=$AC$63,'[1]Multi-Field'!Q52=$AC$85,'[1]Multi-Field'!Q52=$AC$87,'[1]Multi-Field'!Q52=$AC$92,'[1]Multi-Field'!Q52=$AC$93),"x","")</f>
        <v/>
      </c>
      <c r="AQ212" s="387" t="str">
        <f>IF(OR('[1]Multi-Field'!Q52=$AC$20,'[1]Multi-Field'!Q52=$AC$27,'[1]Multi-Field'!Q52=$AC$58,'[1]Multi-Field'!Q52=$AC$86,'[1]Multi-Field'!Q52=$AC$103,'[1]Multi-Field'!Q52=$AC$94),"x","")</f>
        <v/>
      </c>
      <c r="AR212" s="387" t="str">
        <f>IF(OR('[1]Multi-Field'!Q52=$AC$35,'[1]Multi-Field'!Q52=$AC$40,'[1]Multi-Field'!Q52=$AC$45,),"x","")</f>
        <v/>
      </c>
      <c r="AS212" s="387" t="str">
        <f>IF(OR('[1]Multi-Field'!Q52=$AC$36,'[1]Multi-Field'!Q52=$AC$41,'[1]Multi-Field'!Q52=$AC$46,),"x","")</f>
        <v/>
      </c>
      <c r="AT212" s="387" t="str">
        <f>IF(OR('[1]Multi-Field'!Q52=$AC$52,'[1]Multi-Field'!Q52=$AC$53,'[1]Multi-Field'!Q52=$AC$54,'[1]Multi-Field'!Q52=$AC$55,'[1]Multi-Field'!Q52=$AC$68,'[1]Multi-Field'!Q52=$AC$69,'[1]Multi-Field'!Q52=$AC$74,'[1]Multi-Field'!Q52=$AC$71,'[1]Multi-Field'!Q52=$AC$70),"x","")</f>
        <v/>
      </c>
      <c r="AU212" s="387" t="str">
        <f>IF('[1]Multi-Field'!Q52=$AC$72,"x","")</f>
        <v/>
      </c>
      <c r="AV212" s="387" t="str">
        <f>IF('[1]Multi-Field'!Q52=$AC$73,"x","")</f>
        <v/>
      </c>
      <c r="AW212" s="387" t="str">
        <f>IF('[1]Multi-Field'!Q52=$AC$83,"x","")</f>
        <v/>
      </c>
      <c r="AX212" s="387" t="str">
        <f>IF('[1]Multi-Field'!Q52=$AC$84,"x","")</f>
        <v/>
      </c>
      <c r="AY212" s="387" t="str">
        <f>IF('[1]Multi-Field'!Q52=$AC$97,"x","")</f>
        <v/>
      </c>
      <c r="AZ212" s="387" t="str">
        <f>IF('[1]Multi-Field'!Q52=$AC$99,"x","")</f>
        <v/>
      </c>
      <c r="BA212" s="387" t="str">
        <f>IF('[1]Multi-Field'!Q52=$AC$104,"x","")</f>
        <v/>
      </c>
      <c r="BB212" s="387" t="str">
        <f>IF('[1]Multi-Field'!Q52=$AC$105,"x","")</f>
        <v/>
      </c>
      <c r="BC212" s="388"/>
      <c r="BF212" s="411" t="s">
        <v>1378</v>
      </c>
      <c r="BG212" s="412">
        <v>4</v>
      </c>
      <c r="BH212" s="412">
        <v>4.5</v>
      </c>
      <c r="BI212" s="412">
        <v>5</v>
      </c>
      <c r="BJ212" s="409" t="e">
        <f>IF(AND('[1]Single Field'!#REF!=[1]Lists!BF212,'[1]Single Field'!#REF!="Drained"),"x",IF(AND('[1]Single Field'!#REF!=[1]Lists!BF212,'[1]Single Field'!#REF!="Undrained"),O,""))</f>
        <v>#REF!</v>
      </c>
      <c r="BK212" s="409" t="str">
        <f>IF(AND('[1]Multi-Field'!$E$3=[1]Lists!BF212,'[1]Multi-Field'!$F$3="Drained"),BI212,IF(AND('[1]Multi-Field'!$E$3=BF212,'[1]Multi-Field'!$F$3="undrained"),BH212,""))</f>
        <v/>
      </c>
      <c r="BL212" s="409" t="str">
        <f>IF(AND('[1]Multi-Field'!$E$4=BF212,'[1]Multi-Field'!$F$4="Drained"),BI212,IF(AND('[1]Multi-Field'!$E$4=BF212,'[1]Multi-Field'!$F$4="undrained"),BH212,""))</f>
        <v/>
      </c>
      <c r="BM212" s="409" t="str">
        <f>IF(AND('[1]Multi-Field'!$E$5=BF212,'[1]Multi-Field'!$F$5="Drained"),BI212,IF(AND('[1]Multi-Field'!$E$5=BF212,'[1]Multi-Field'!$F$5="undrained"),BH212,""))</f>
        <v/>
      </c>
      <c r="BN212" s="409" t="str">
        <f>IF(AND('[1]Multi-Field'!$E$6=BF212,'[1]Multi-Field'!$F$6="Drained"),BI212,IF(AND('[1]Multi-Field'!$E$6=BF212,'[1]Multi-Field'!$F$6="undrained"),BH212,""))</f>
        <v/>
      </c>
      <c r="BO212" s="409" t="str">
        <f>IF(AND('[1]Multi-Field'!$E$7=BF212,'[1]Multi-Field'!$F$7="Drained"),BI212,IF(AND('[1]Multi-Field'!$E$7=BF212,'[1]Multi-Field'!$F$7="undrained"),BH212,""))</f>
        <v/>
      </c>
      <c r="BP212" s="409" t="str">
        <f>IF(AND('[1]Multi-Field'!$E$8=BF212,'[1]Multi-Field'!$F$8="Drained"),BI212,IF(AND('[1]Multi-Field'!$E$8=BF212,'[1]Multi-Field'!$F$8="undrained"),BH212,""))</f>
        <v/>
      </c>
      <c r="BQ212" s="409" t="str">
        <f>IF(AND('[1]Multi-Field'!$E$9=BF212,'[1]Multi-Field'!$F$9="Drained"),BI212,IF(AND('[1]Multi-Field'!$E$9=BF212,'[1]Multi-Field'!$F$9="undrained"),BH212,""))</f>
        <v/>
      </c>
      <c r="BR212" s="409" t="str">
        <f>IF(AND('[1]Multi-Field'!$E$10=BF212,'[1]Multi-Field'!$F$10="Drained"),BI212,IF(AND('[1]Multi-Field'!$E$10=BF212,'[1]Multi-Field'!$F$10="undrained"),BH212,""))</f>
        <v/>
      </c>
      <c r="BS212" s="409" t="str">
        <f>IF(AND('[1]Multi-Field'!$E$11=BF212,'[1]Multi-Field'!$F$11="Drained"),BI212,IF(AND('[1]Multi-Field'!$E$11=BF212,'[1]Multi-Field'!$F$11="undrained"),BH212,""))</f>
        <v/>
      </c>
      <c r="BT212" s="409" t="str">
        <f>IF(AND('[1]Multi-Field'!$E$12=BF212,'[1]Multi-Field'!$F$12="Drained"),BI212,IF(AND('[1]Multi-Field'!$E$12=BF212,'[1]Multi-Field'!$F$12="undrained"),BH212,""))</f>
        <v/>
      </c>
      <c r="BU212" s="409" t="str">
        <f>IF(AND('[1]Multi-Field'!$E$13=BF212,'[1]Multi-Field'!$F$13="Drained"),BI212,IF(AND('[1]Multi-Field'!$E$3=BF212,'[1]Multi-Field'!$F$13="undrained"),BH212,""))</f>
        <v/>
      </c>
      <c r="BV212" s="409" t="str">
        <f>IF(AND('[1]Multi-Field'!$E$14=BF212,'[1]Multi-Field'!$F$14="Drained"),BI212,IF(AND('[1]Multi-Field'!$E$14=BF212,'[1]Multi-Field'!$F$14="undrained"),BH212,""))</f>
        <v/>
      </c>
      <c r="BW212" s="409" t="str">
        <f>IF(AND('[1]Multi-Field'!$E$15=BF212,'[1]Multi-Field'!$F$15="Drained"),BI212,IF(AND('[1]Multi-Field'!$E$15=BF212,'[1]Multi-Field'!$F$15="undrained"),BH212,""))</f>
        <v/>
      </c>
      <c r="BX212" s="409" t="str">
        <f>IF(AND('[1]Multi-Field'!$E$16=[1]Lists!BF212,'[1]Multi-Field'!$F$16="Drained"),BI212,IF(AND('[1]Multi-Field'!$E$16=[1]Lists!BF212,'[1]Multi-Field'!$F$16="undrained"),BH212,""))</f>
        <v/>
      </c>
      <c r="BY212" s="409" t="str">
        <f>IF(AND('[1]Multi-Field'!$E$17=[1]Lists!BF212,'[1]Multi-Field'!$F$17="Drained"),BI212,IF(AND('[1]Multi-Field'!$E$17=[1]Lists!BF212,'[1]Multi-Field'!$F$17="undrained"),BH212,""))</f>
        <v/>
      </c>
      <c r="BZ212" s="409" t="str">
        <f>IF(AND('[1]Multi-Field'!$E$18=[1]Lists!BF212,'[1]Multi-Field'!$F$18="Drained"),BI212,IF(AND('[1]Multi-Field'!$E$18=[1]Lists!BF212,'[1]Multi-Field'!$F$18="undrained"),BH212,""))</f>
        <v/>
      </c>
      <c r="CA212" s="409" t="str">
        <f>IF(AND('[1]Multi-Field'!$E$19=[1]Lists!BF212,'[1]Multi-Field'!$F$19="Drained"),BI212,IF(AND('[1]Multi-Field'!$E$19=[1]Lists!BF212,'[1]Multi-Field'!$F$19="undrained"),BH212,""))</f>
        <v/>
      </c>
      <c r="CB212" s="409" t="str">
        <f>IF(AND('[1]Multi-Field'!$E$20=[1]Lists!BF212,'[1]Multi-Field'!$F$20="Drained"),BI212,IF(AND('[1]Multi-Field'!$E$20=[1]Lists!BF212,'[1]Multi-Field'!$F$20="undrained"),BH212,""))</f>
        <v/>
      </c>
      <c r="CC212" s="409" t="str">
        <f>IF(AND('[1]Multi-Field'!$E$21=[1]Lists!BF212,'[1]Multi-Field'!$F$21="Drained"),BI212,IF(AND('[1]Multi-Field'!$E$21=[1]Lists!BF212,'[1]Multi-Field'!$F$21="undrained"),BH212,""))</f>
        <v/>
      </c>
      <c r="CD212" s="409" t="str">
        <f>IF(AND('[1]Multi-Field'!$E$22=[1]Lists!BF212,'[1]Multi-Field'!$F$22="Drained"),BI212,IF(AND('[1]Multi-Field'!$E$22=[1]Lists!BF212,'[1]Multi-Field'!$F$22="undrained"),BH212,""))</f>
        <v/>
      </c>
      <c r="CE212" s="409" t="str">
        <f>IF(AND('[1]Multi-Field'!$E$23=[1]Lists!BF212,'[1]Multi-Field'!$F$23="Drained"),BI212,IF(AND('[1]Multi-Field'!$E$23=[1]Lists!BF212,'[1]Multi-Field'!$F$23="undrained"),BH212,""))</f>
        <v/>
      </c>
      <c r="CF212" s="409" t="str">
        <f>IF(AND('[1]Multi-Field'!$E$24=[1]Lists!BF212,'[1]Multi-Field'!$F$24="Drained"),BI212,IF(AND('[1]Multi-Field'!$E$24=[1]Lists!BF212,'[1]Multi-Field'!$F$24="undrained"),BH212,""))</f>
        <v/>
      </c>
      <c r="CG212" s="409" t="str">
        <f>IF(AND('[1]Multi-Field'!$E$25=[1]Lists!BF212,'[1]Multi-Field'!$F$25="Drained"),BI212,IF(AND('[1]Multi-Field'!$E$25=[1]Lists!BF212,'[1]Multi-Field'!$F$25="undrained"),BH212,""))</f>
        <v/>
      </c>
      <c r="CH212" s="409" t="str">
        <f>IF(AND('[1]Multi-Field'!$E$26=[1]Lists!BF212,'[1]Multi-Field'!$F$26="Drained"),BI212,IF(AND('[1]Multi-Field'!$E$26=[1]Lists!BF212,'[1]Multi-Field'!$F$26="undrained"),BH212,""))</f>
        <v/>
      </c>
      <c r="CI212" s="409" t="str">
        <f>IF(AND('[1]Multi-Field'!$E$27=[1]Lists!BF212,'[1]Multi-Field'!$F$27="Drained"),BI212,IF(AND('[1]Multi-Field'!$E$27=[1]Lists!BF212,'[1]Multi-Field'!$F$27="undrained"),BH212,""))</f>
        <v/>
      </c>
      <c r="CJ212" s="409" t="str">
        <f>IF(AND('[1]Multi-Field'!$E$28=[1]Lists!BF212,'[1]Multi-Field'!$F$28="Drained"),BI212,IF(AND('[1]Multi-Field'!$E$28=[1]Lists!BF212,'[1]Multi-Field'!$F$28="undrained"),BH212,""))</f>
        <v/>
      </c>
      <c r="CK212" s="409" t="str">
        <f>IF(AND('[1]Multi-Field'!$E$29=[1]Lists!BF212,'[1]Multi-Field'!$F$29="Drained"),BI212,IF(AND('[1]Multi-Field'!$E$29=[1]Lists!BF212,'[1]Multi-Field'!$F$29="undrained"),BH212,""))</f>
        <v/>
      </c>
      <c r="CL212" s="409" t="str">
        <f>IF(AND('[1]Multi-Field'!$E$30=[1]Lists!BF212,'[1]Multi-Field'!$F$30="Drained"),BI212,IF(AND('[1]Multi-Field'!$E$30=[1]Lists!BF212,'[1]Multi-Field'!$F$30="undrained"),BH212,""))</f>
        <v/>
      </c>
      <c r="CM212" s="409" t="str">
        <f>IF(AND('[1]Multi-Field'!$E$31=[1]Lists!BF212,'[1]Multi-Field'!$F$31="Drained"),BI212,IF(AND('[1]Multi-Field'!$E$31=[1]Lists!BF212,'[1]Multi-Field'!$F$31="undrained"),BH212,""))</f>
        <v/>
      </c>
      <c r="CN212" s="409" t="str">
        <f>IF(AND('[1]Multi-Field'!$E$32=[1]Lists!BF212,'[1]Multi-Field'!$F$32="Drained"),BI212,IF(AND('[1]Multi-Field'!$E$32=[1]Lists!BF212,'[1]Multi-Field'!$F$32="undrained"),BH212,""))</f>
        <v/>
      </c>
      <c r="CO212" s="409" t="str">
        <f>IF(AND('[1]Multi-Field'!$E$33=[1]Lists!BF212,'[1]Multi-Field'!$F$33="Drained"),BI212,IF(AND('[1]Multi-Field'!$E$33=[1]Lists!BF212,'[1]Multi-Field'!$F$33="undrained"),BH212,""))</f>
        <v/>
      </c>
      <c r="CP212" s="409" t="str">
        <f>IF(AND('[1]Multi-Field'!$E$34=[1]Lists!BF212,'[1]Multi-Field'!$F$34="Drained"),BI212,IF(AND('[1]Multi-Field'!$E$34=[1]Lists!BF212,'[1]Multi-Field'!$F$34="undrained"),BH212,""))</f>
        <v/>
      </c>
      <c r="CQ212" s="409" t="str">
        <f>IF(AND('[1]Multi-Field'!$E$35=[1]Lists!BF212,'[1]Multi-Field'!$F$35="Drained"),BI212,IF(AND('[1]Multi-Field'!$E$35=[1]Lists!BF212,'[1]Multi-Field'!$F$35="undrained"),BH212,""))</f>
        <v/>
      </c>
      <c r="CR212" s="409" t="str">
        <f>IF(AND('[1]Multi-Field'!$E$36=[1]Lists!BF212,'[1]Multi-Field'!$F$36="Drained"),BI212,IF(AND('[1]Multi-Field'!$E$36=[1]Lists!BF212,'[1]Multi-Field'!$F$36="undrained"),BH212,""))</f>
        <v/>
      </c>
      <c r="CS212" s="409" t="str">
        <f>IF(AND('[1]Multi-Field'!$E$37=[1]Lists!BF212,'[1]Multi-Field'!$F$37="Drained"),BI212,IF(AND('[1]Multi-Field'!$E$37=[1]Lists!BF212,'[1]Multi-Field'!$F$37="undrained"),BH212,""))</f>
        <v/>
      </c>
      <c r="CT212" s="409" t="str">
        <f>IF(AND('[1]Multi-Field'!$E$38=[1]Lists!BF212,'[1]Multi-Field'!$F$38="Drained"),BI212,IF(AND('[1]Multi-Field'!$E$38=[1]Lists!BF212,'[1]Multi-Field'!$F$38="undrained"),BH212,""))</f>
        <v/>
      </c>
      <c r="CU212" s="409" t="str">
        <f>IF(AND('[1]Multi-Field'!$E$39=[1]Lists!BF212,'[1]Multi-Field'!$F$39="Drained"),BI212,IF(AND('[1]Multi-Field'!$E$39=[1]Lists!BF212,'[1]Multi-Field'!$F$39="undrained"),BH212,""))</f>
        <v/>
      </c>
      <c r="CV212" s="409" t="str">
        <f>IF(AND('[1]Multi-Field'!$E$40=[1]Lists!BF212,'[1]Multi-Field'!$F$40="Drained"),BI212,IF(AND('[1]Multi-Field'!$E$40=[1]Lists!BF212,'[1]Multi-Field'!$F$40="undrained"),BH212,""))</f>
        <v/>
      </c>
      <c r="CW212" s="409" t="str">
        <f>IF(AND('[1]Multi-Field'!$E$41=[1]Lists!BF212,'[1]Multi-Field'!$F$40="Drained"),BI212,IF(AND('[1]Multi-Field'!$E$40=[1]Lists!BF212,'[1]Multi-Field'!$F$40="undrained"),BH212,""))</f>
        <v/>
      </c>
      <c r="CX212" s="409" t="str">
        <f>IF(AND('[1]Multi-Field'!$E$42=[1]Lists!BF212,'[1]Multi-Field'!$F$42="Drained"),BI212,IF(AND('[1]Multi-Field'!$E$42=[1]Lists!BF212,'[1]Multi-Field'!$F$42="undrained"),BH212,""))</f>
        <v/>
      </c>
      <c r="CY212" s="409" t="str">
        <f>IF(AND('[1]Multi-Field'!$E$43=[1]Lists!BF212,'[1]Multi-Field'!$F$43="Drained"),BI212,IF(AND('[1]Multi-Field'!$E$43=[1]Lists!BF212,'[1]Multi-Field'!$F$43="undrained"),BH212,""))</f>
        <v/>
      </c>
      <c r="CZ212" s="409" t="str">
        <f>IF(AND('[1]Multi-Field'!$E$44=[1]Lists!BF212,'[1]Multi-Field'!$F$44="Drained"),BI212,IF(AND('[1]Multi-Field'!$E$44=[1]Lists!BF212,'[1]Multi-Field'!$F$44="undrained"),BH212,""))</f>
        <v/>
      </c>
      <c r="DA212" s="409" t="str">
        <f>IF(AND('[1]Multi-Field'!$E$45=[1]Lists!BF212,'[1]Multi-Field'!$F$45="Drained"),BI212,IF(AND('[1]Multi-Field'!$E$45=[1]Lists!BF212,'[1]Multi-Field'!$F$45="undrained"),BH212,""))</f>
        <v/>
      </c>
      <c r="DB212" s="409" t="str">
        <f>IF(AND('[1]Multi-Field'!$E$46=[1]Lists!BF212,'[1]Multi-Field'!$F$46="Drained"),BI212,IF(AND('[1]Multi-Field'!$E$46=[1]Lists!BF212,'[1]Multi-Field'!$F$46="undrained"),BH212,""))</f>
        <v/>
      </c>
      <c r="DC212" s="409" t="str">
        <f>IF(AND('[1]Multi-Field'!$E$47=[1]Lists!BF212,'[1]Multi-Field'!$F$47="Drained"),BI212,IF(AND('[1]Multi-Field'!$E$47=[1]Lists!BF212,'[1]Multi-Field'!$F$47="undrained"),BH212,""))</f>
        <v/>
      </c>
      <c r="DD212" s="409" t="str">
        <f>IF(AND('[1]Multi-Field'!$E$48=[1]Lists!BF212,'[1]Multi-Field'!$F$48="Drained"),BI212,IF(AND('[1]Multi-Field'!$E$48=[1]Lists!BF212,'[1]Multi-Field'!$F$48="undrained"),BH212,""))</f>
        <v/>
      </c>
      <c r="DE212" s="409" t="str">
        <f>IF(AND('[1]Multi-Field'!$E$49=[1]Lists!BF212,'[1]Multi-Field'!$F$49="Drained"),BI212,IF(AND('[1]Multi-Field'!$E$49=[1]Lists!BF212,'[1]Multi-Field'!$F$9="undrained"),BH212,""))</f>
        <v/>
      </c>
      <c r="DF212" s="409" t="str">
        <f>IF(AND('[1]Multi-Field'!$E$50=[1]Lists!BF212,'[1]Multi-Field'!$F$50="Drained"),BI212,IF(AND('[1]Multi-Field'!$E$50=[1]Lists!BF212,'[1]Multi-Field'!$F$50="undrained"),BH212,""))</f>
        <v/>
      </c>
      <c r="DG212" s="409" t="str">
        <f>IF(AND('[1]Multi-Field'!$E$51=[1]Lists!BF212,'[1]Multi-Field'!$F$51="Drained"),BI212,IF(AND('[1]Multi-Field'!$E$51=[1]Lists!BF212,'[1]Multi-Field'!$F$51="undrained"),BH212,""))</f>
        <v/>
      </c>
      <c r="DH212" s="409" t="str">
        <f>IF(AND('[1]Multi-Field'!$E$52=[1]Lists!BF212,'[1]Multi-Field'!$F$52="Drained"),BI212,IF(AND('[1]Multi-Field'!$E$52=[1]Lists!BF212,'[1]Multi-Field'!$F$52="undrained"),BH212,""))</f>
        <v/>
      </c>
      <c r="DI212" s="409" t="str">
        <f>IF(AND('[1]Multi-Field'!$E$53=[1]Lists!BF212,'[1]Multi-Field'!$F$53="Drained"),BI212,IF(AND('[1]Multi-Field'!$E$53=[1]Lists!BF212,'[1]Multi-Field'!$F$53="undrained"),BH212,""))</f>
        <v/>
      </c>
      <c r="DJ212" s="409" t="str">
        <f>IF(AND('[1]Multi-Field'!$E$54=[1]Lists!BF212,'[1]Multi-Field'!$F$54="Drained"),BI212,IF(AND('[1]Multi-Field'!$E$54=[1]Lists!BF212,'[1]Multi-Field'!$F$54="undrained"),BH212,""))</f>
        <v/>
      </c>
      <c r="DK212" s="409" t="str">
        <f>IF(AND('[1]Multi-Field'!$E$55=[1]Lists!BF212,'[1]Multi-Field'!$F$55="Drained"),BI212,IF(AND('[1]Multi-Field'!$E$55=[1]Lists!BF212,'[1]Multi-Field'!$F$55="undrained"),BH212,""))</f>
        <v/>
      </c>
      <c r="DL212" s="409" t="str">
        <f>IF(AND('[1]Multi-Field'!$E$56=[1]Lists!BF212,'[1]Multi-Field'!$F$56="Drained"),BI212,IF(AND('[1]Multi-Field'!$E$56=[1]Lists!BF212,'[1]Multi-Field'!$F$56="undrained"),BH212,""))</f>
        <v/>
      </c>
      <c r="DM212" s="409" t="str">
        <f>IF(AND('[1]Multi-Field'!$E$57=[1]Lists!BF212,'[1]Multi-Field'!$F$57="Drained"),BI212,IF(AND('[1]Multi-Field'!$E$57=[1]Lists!BF212,'[1]Multi-Field'!$F$57="undrained"),BH212,""))</f>
        <v/>
      </c>
      <c r="DN212" s="409" t="str">
        <f>IF(AND('[1]Multi-Field'!$E$58=[1]Lists!BF212,'[1]Multi-Field'!$F$58="Drained"),BI212,IF(AND('[1]Multi-Field'!$E$58=[1]Lists!BF212,'[1]Multi-Field'!$F$58="undrained"),BH212,""))</f>
        <v/>
      </c>
      <c r="DO212" s="409" t="str">
        <f>IF(AND('[1]Multi-Field'!$E$59=[1]Lists!BF212,'[1]Multi-Field'!$F$59="Drained"),BI212,IF(AND('[1]Multi-Field'!$E$59=[1]Lists!BF212,'[1]Multi-Field'!$F$59="undrained"),BH212,""))</f>
        <v/>
      </c>
      <c r="DP212" s="409" t="str">
        <f>IF(AND('[1]Multi-Field'!$E$60=[1]Lists!BF212,'[1]Multi-Field'!$F$60="Drained"),BI212,IF(AND('[1]Multi-Field'!$E$60=[1]Lists!BF212,'[1]Multi-Field'!$F$60="undrained"),BH212,""))</f>
        <v/>
      </c>
      <c r="DQ212" s="409" t="str">
        <f>IF(AND('[1]Multi-Field'!$E$61=[1]Lists!BF212,'[1]Multi-Field'!$F$61="Drained"),BI212,IF(AND('[1]Multi-Field'!$E$61=[1]Lists!BF212,'[1]Multi-Field'!$F$61="undrained"),BH212,""))</f>
        <v/>
      </c>
      <c r="DR212" s="409" t="str">
        <f>IF(AND('[1]Multi-Field'!$E$62=[1]Lists!BF212,'[1]Multi-Field'!$F$62="Drained"),BI212,IF(AND('[1]Multi-Field'!$E$62=[1]Lists!BF212,'[1]Multi-Field'!$F$62="undrained"),BH212,""))</f>
        <v/>
      </c>
      <c r="DS212" s="409" t="str">
        <f>IF(AND('[1]Multi-Field'!$E$63=[1]Lists!BF212,'[1]Multi-Field'!$F$63="Drained"),BI212,IF(AND('[1]Multi-Field'!$E$63=[1]Lists!BF212,'[1]Multi-Field'!$F$63="undrained"),BH212,""))</f>
        <v/>
      </c>
      <c r="DT212" s="409" t="str">
        <f>IF(AND('[1]Multi-Field'!$E$64=[1]Lists!BF212,'[1]Multi-Field'!$F$64="Drained"),BI212,IF(AND('[1]Multi-Field'!$E$64=[1]Lists!BF212,'[1]Multi-Field'!$F$64="undrained"),BH212,""))</f>
        <v/>
      </c>
      <c r="DU212" s="409" t="str">
        <f>IF(AND('[1]Multi-Field'!$E$65=[1]Lists!BF212,'[1]Multi-Field'!$F$65="Drained"),BI212,IF(AND('[1]Multi-Field'!$E$65=[1]Lists!BF212,'[1]Multi-Field'!$F$65="undrained"),BH212,""))</f>
        <v/>
      </c>
      <c r="DV212" s="409" t="str">
        <f>IF(AND('[1]Multi-Field'!$E$66=[1]Lists!BF212,'[1]Multi-Field'!$F$66="Drained"),BI212,IF(AND('[1]Multi-Field'!$E$66=[1]Lists!BF212,'[1]Multi-Field'!$F$66="undrained"),BH212,""))</f>
        <v/>
      </c>
      <c r="DW212" s="409" t="str">
        <f>IF(AND('[1]Multi-Field'!$E$67=[1]Lists!BF212,'[1]Multi-Field'!$F$67="Drained"),BI212,IF(AND('[1]Multi-Field'!$E$67=[1]Lists!BF212,'[1]Multi-Field'!$F$67="undrained"),BH212,""))</f>
        <v/>
      </c>
      <c r="DX212" s="409" t="str">
        <f>IF(AND('[1]Multi-Field'!$E$68=[1]Lists!BF212,'[1]Multi-Field'!$F$68="Drained"),BI212,IF(AND('[1]Multi-Field'!$E$68=[1]Lists!BF212,'[1]Multi-Field'!$F$68="undrained"),BH212,""))</f>
        <v/>
      </c>
      <c r="DY212" s="409" t="str">
        <f>IF(AND('[1]Multi-Field'!$E$69=[1]Lists!BF212,'[1]Multi-Field'!$F$69="Drained"),BI212,IF(AND('[1]Multi-Field'!$E$69=[1]Lists!BF212,'[1]Multi-Field'!$F$69="undrained"),BH212,""))</f>
        <v/>
      </c>
      <c r="DZ212" s="409" t="str">
        <f>IF(AND('[1]Multi-Field'!$E$70=[1]Lists!BF212,'[1]Multi-Field'!$F$70="Drained"),BI212,IF(AND('[1]Multi-Field'!$E$70=[1]Lists!BF212,'[1]Multi-Field'!$F$70="undrained"),BH212,""))</f>
        <v/>
      </c>
      <c r="EA212" s="409" t="str">
        <f>IF(AND('[1]Multi-Field'!$E$71=[1]Lists!BF212,'[1]Multi-Field'!$F$71="Drained"),BI212,IF(AND('[1]Multi-Field'!$E$71=[1]Lists!BF212,'[1]Multi-Field'!$F$71="undrained"),BH212,""))</f>
        <v/>
      </c>
      <c r="EB212" s="409" t="str">
        <f>IF(AND('[1]Multi-Field'!$E$72=[1]Lists!BF212,'[1]Multi-Field'!$F$72="Drained"),BI212,IF(AND('[1]Multi-Field'!$E$72=[1]Lists!BF212,'[1]Multi-Field'!$F$72="undrained"),BH212,""))</f>
        <v/>
      </c>
      <c r="EC212" s="409" t="str">
        <f>IF(AND('[1]Multi-Field'!$E$73=[1]Lists!BF212,'[1]Multi-Field'!$F$73="Drained"),BI212,IF(AND('[1]Multi-Field'!$E$73=[1]Lists!BF212,'[1]Multi-Field'!$F$73="undrained"),BH212,""))</f>
        <v/>
      </c>
      <c r="ED212" s="409" t="str">
        <f>IF(AND('[1]Multi-Field'!$E$74=[1]Lists!BF212,'[1]Multi-Field'!$F$74="Drained"),BI212,IF(AND('[1]Multi-Field'!$E$74=[1]Lists!BF212,'[1]Multi-Field'!$F$74="undrained"),BH212,""))</f>
        <v/>
      </c>
      <c r="EE212" s="409" t="str">
        <f>IF(AND('[1]Multi-Field'!$E$75=[1]Lists!BF212,'[1]Multi-Field'!$F$75="Drained"),BI212,IF(AND('[1]Multi-Field'!$E$75=[1]Lists!BF212,'[1]Multi-Field'!$F$75="undrained"),BH212,""))</f>
        <v/>
      </c>
      <c r="EF212" s="409" t="str">
        <f>IF(AND('[1]Multi-Field'!$E$76=[1]Lists!BF212,'[1]Multi-Field'!$F$76="Drained"),BI212,IF(AND('[1]Multi-Field'!$E$76=[1]Lists!BF212,'[1]Multi-Field'!$F$6="undrained"),BH212,""))</f>
        <v/>
      </c>
      <c r="EG212" s="409" t="str">
        <f>IF(AND('[1]Multi-Field'!$E$77=[1]Lists!BF212,'[1]Multi-Field'!$F$77="Drained"),BI212,IF(AND('[1]Multi-Field'!$E$77=[1]Lists!BF212,'[1]Multi-Field'!$F$77="undrained"),BH212,""))</f>
        <v/>
      </c>
      <c r="EH212" s="409" t="str">
        <f>IF(AND('[1]Multi-Field'!$E$78=[1]Lists!BF212,'[1]Multi-Field'!$F$78="Drained"),BI212,IF(AND('[1]Multi-Field'!$E$78=[1]Lists!BF212,'[1]Multi-Field'!$F$78="undrained"),BH212,""))</f>
        <v/>
      </c>
      <c r="EI212" s="409" t="str">
        <f>IF(AND('[1]Multi-Field'!$E$79=[1]Lists!BF212,'[1]Multi-Field'!$F$79="Drained"),BI212,IF(AND('[1]Multi-Field'!$E$79=[1]Lists!BF212,'[1]Multi-Field'!$F$79="undrained"),BH212,""))</f>
        <v/>
      </c>
      <c r="EJ212" s="409" t="str">
        <f>IF(AND('[1]Multi-Field'!$E$80=[1]Lists!BF212,'[1]Multi-Field'!$F$80="Drained"),BI212,IF(AND('[1]Multi-Field'!$E$80=[1]Lists!BF212,'[1]Multi-Field'!$F$80="undrained"),BH212,""))</f>
        <v/>
      </c>
      <c r="EK212" s="409" t="str">
        <f>IF(AND('[1]Multi-Field'!$E$81=[1]Lists!BF212,'[1]Multi-Field'!$F$81="Drained"),BI212,IF(AND('[1]Multi-Field'!$E$81=[1]Lists!BF212,'[1]Multi-Field'!$F$81="undrained"),BH212,""))</f>
        <v/>
      </c>
      <c r="EL212" s="409" t="str">
        <f>IF(AND('[1]Multi-Field'!$E$82=[1]Lists!BF212,'[1]Multi-Field'!$F$82="Drained"),BI212,IF(AND('[1]Multi-Field'!$E$82=[1]Lists!BF212,'[1]Multi-Field'!$F$82="undrained"),BH212,""))</f>
        <v/>
      </c>
      <c r="EM212" s="409" t="str">
        <f>IF(AND('[1]Multi-Field'!$E$83=[1]Lists!BF212,'[1]Multi-Field'!$F$83="Drained"),BI212,IF(AND('[1]Multi-Field'!$E$83=[1]Lists!BF212,'[1]Multi-Field'!$F$83="undrained"),BH212,""))</f>
        <v/>
      </c>
      <c r="EN212" s="409" t="str">
        <f>IF(AND('[1]Multi-Field'!$E$84=[1]Lists!BF212,'[1]Multi-Field'!$F$84="Drained"),BI212,IF(AND('[1]Multi-Field'!$E$84=[1]Lists!BF212,'[1]Multi-Field'!$F$84="undrained"),BH212,""))</f>
        <v/>
      </c>
      <c r="EO212" s="409" t="str">
        <f>IF(AND('[1]Multi-Field'!$E$85=[1]Lists!BF212,'[1]Multi-Field'!$F$85="Drained"),BI212,IF(AND('[1]Multi-Field'!$E$85=[1]Lists!BF212,'[1]Multi-Field'!$F$85="undrained"),BH212,""))</f>
        <v/>
      </c>
      <c r="EP212" s="409" t="str">
        <f>IF(AND('[1]Multi-Field'!$E$86=[1]Lists!BF212,'[1]Multi-Field'!$F$86="Drained"),BI212,IF(AND('[1]Multi-Field'!$E$86=[1]Lists!BF212,'[1]Multi-Field'!$F$86="undrained"),BH212,""))</f>
        <v/>
      </c>
      <c r="EQ212" s="409" t="str">
        <f>IF(AND('[1]Multi-Field'!$E$87=[1]Lists!BF212,'[1]Multi-Field'!$F$87="Drained"),BI212,IF(AND('[1]Multi-Field'!$E$87=[1]Lists!BF212,'[1]Multi-Field'!$F$87="undrained"),BH212,""))</f>
        <v/>
      </c>
      <c r="ER212" s="409" t="str">
        <f>IF(AND('[1]Multi-Field'!$E$88=[1]Lists!BF212,'[1]Multi-Field'!$F$88="Drained"),BI212,IF(AND('[1]Multi-Field'!$E$88=[1]Lists!BF212,'[1]Multi-Field'!$F$88="undrained"),BH212,""))</f>
        <v/>
      </c>
      <c r="ES212" s="409" t="str">
        <f>IF(AND('[1]Multi-Field'!$E$89=[1]Lists!BF212,'[1]Multi-Field'!$F$89="Drained"),BI212,IF(AND('[1]Multi-Field'!$E$89=[1]Lists!BF212,'[1]Multi-Field'!$F$89="undrained"),BH212,""))</f>
        <v/>
      </c>
      <c r="ET212" s="409" t="str">
        <f>IF(AND('[1]Multi-Field'!$E$90=[1]Lists!BF212,'[1]Multi-Field'!$F$90="Drained"),BI212,IF(AND('[1]Multi-Field'!$E$90=[1]Lists!BF212,'[1]Multi-Field'!$F$90="undrained"),BH212,""))</f>
        <v/>
      </c>
      <c r="EU212" s="409" t="str">
        <f>IF(AND('[1]Multi-Field'!$E$91=[1]Lists!BF212,'[1]Multi-Field'!$F$91="Drained"),BI212,IF(AND('[1]Multi-Field'!$E$91=[1]Lists!BF212,'[1]Multi-Field'!$F$91="undrained"),BH212,""))</f>
        <v/>
      </c>
      <c r="EV212" s="409" t="str">
        <f>IF(AND('[1]Multi-Field'!$E$92=[1]Lists!BF212,'[1]Multi-Field'!$F$92="Drained"),BI212,IF(AND('[1]Multi-Field'!$E$92=[1]Lists!BF212,'[1]Multi-Field'!$F$92="undrained"),BH212,""))</f>
        <v/>
      </c>
      <c r="EW212" s="409" t="str">
        <f>IF(AND('[1]Multi-Field'!$E$93=[1]Lists!BF212,'[1]Multi-Field'!$F$93="Drained"),BI212,IF(AND('[1]Multi-Field'!$E$93=[1]Lists!BF212,'[1]Multi-Field'!$F$93="undrained"),BH212,""))</f>
        <v/>
      </c>
      <c r="EX212" s="409" t="str">
        <f>IF(AND('[1]Multi-Field'!$E$94=[1]Lists!BF212,'[1]Multi-Field'!$F$94="Drained"),BI212,IF(AND('[1]Multi-Field'!$E$94=[1]Lists!BF212,'[1]Multi-Field'!$F$94="undrained"),BH212,""))</f>
        <v/>
      </c>
      <c r="EY212" s="409" t="str">
        <f>IF(AND('[1]Multi-Field'!$E$95=[1]Lists!BF212,'[1]Multi-Field'!$F$95="Drained"),BI212,IF(AND('[1]Multi-Field'!$E$95=[1]Lists!BF212,'[1]Multi-Field'!$F$95="undrained"),BH212,""))</f>
        <v/>
      </c>
      <c r="EZ212" s="409" t="str">
        <f>IF(AND('[1]Multi-Field'!$E$96=[1]Lists!BF212,'[1]Multi-Field'!$F$96="Drained"),BI212,IF(AND('[1]Multi-Field'!$E$96=[1]Lists!BF212,'[1]Multi-Field'!$F$96="undrained"),BH212,""))</f>
        <v/>
      </c>
      <c r="FA212" s="409" t="str">
        <f>IF(AND('[1]Multi-Field'!$E$97=[1]Lists!BF212,'[1]Multi-Field'!$F$97="Drained"),BI212,IF(AND('[1]Multi-Field'!$E$97=[1]Lists!BF212,'[1]Multi-Field'!$F$97="undrained"),BH212,""))</f>
        <v/>
      </c>
      <c r="FB212" s="409" t="str">
        <f>IF(AND('[1]Multi-Field'!$E$98=[1]Lists!BF212,'[1]Multi-Field'!$F$98="Drained"),BI212,IF(AND('[1]Multi-Field'!$E$98=[1]Lists!BF212,'[1]Multi-Field'!$F$98="undrained"),BH212,""))</f>
        <v/>
      </c>
      <c r="FC212" s="409" t="str">
        <f>IF(AND('[1]Multi-Field'!$E$99=[1]Lists!BF212,'[1]Multi-Field'!$F$99="Drained"),BI212,IF(AND('[1]Multi-Field'!$E$99=[1]Lists!BF212,'[1]Multi-Field'!$F$99="undrained"),BH212,""))</f>
        <v/>
      </c>
      <c r="FD212" s="409" t="str">
        <f>IF(AND('[1]Multi-Field'!$E$100=[1]Lists!BF212,'[1]Multi-Field'!$F$100="Drained"),BI212,IF(AND('[1]Multi-Field'!$E$100=[1]Lists!BF212,'[1]Multi-Field'!$F$100="undrained"),BH212,""))</f>
        <v/>
      </c>
      <c r="FE212" s="409" t="str">
        <f>IF(AND('[1]Multi-Field'!$E$101=[1]Lists!BF212,'[1]Multi-Field'!$F$101="Drained"),BI212,IF(AND('[1]Multi-Field'!$E$101=[1]Lists!BF212,'[1]Multi-Field'!$F$101="undrained"),BH212,""))</f>
        <v/>
      </c>
      <c r="FF212" s="409" t="str">
        <f>IF(AND('[1]Multi-Field'!$E$102=[1]Lists!BF212,'[1]Multi-Field'!$F$102="Drained"),BI212,IF(AND('[1]Multi-Field'!$E$102=[1]Lists!BF212,'[1]Multi-Field'!$F$102="undrained"),BH212,""))</f>
        <v/>
      </c>
      <c r="FG212" s="409" t="str">
        <f>IF(AND('[1]Multi-Field'!$E$103=[1]Lists!BF212,'[1]Multi-Field'!$F$103="Drained"),BI212,IF(AND('[1]Multi-Field'!$E$103=[1]Lists!BF212,'[1]Multi-Field'!$F$103="undrained"),BH212,""))</f>
        <v/>
      </c>
      <c r="FH212" s="409" t="str">
        <f>IF(AND('[1]Multi-Field'!$E$104=[1]Lists!BF212,'[1]Multi-Field'!$F$104="Drained"),BI212,IF(AND('[1]Multi-Field'!$E$104=[1]Lists!BF212,'[1]Multi-Field'!$F$104="undrained"),BH212,""))</f>
        <v/>
      </c>
      <c r="FI212" s="409" t="str">
        <f>IF(AND('[1]Multi-Field'!$E$105=[1]Lists!BF212,'[1]Multi-Field'!$F$105="Drained"),BI212,IF(AND('[1]Multi-Field'!$E$105=[1]Lists!BF212,'[1]Multi-Field'!$F$105="undrained"),BH212,""))</f>
        <v/>
      </c>
      <c r="FJ212" s="409" t="str">
        <f>IF(AND('[1]Multi-Field'!$E$106=[1]Lists!BF212,'[1]Multi-Field'!$F$106="Drained"),BI212,IF(AND('[1]Multi-Field'!$E$106=[1]Lists!BF212,'[1]Multi-Field'!$F$106="undrained"),BH212,""))</f>
        <v/>
      </c>
      <c r="FK212" s="409" t="str">
        <f>IF(AND('[1]Multi-Field'!$E$107=[1]Lists!BF212,'[1]Multi-Field'!$F$107="Drained"),BI212,IF(AND('[1]Multi-Field'!$E$107=[1]Lists!BF212,'[1]Multi-Field'!$F$107="undrained"),BH212,""))</f>
        <v/>
      </c>
      <c r="FL212" s="409" t="str">
        <f>IF(AND('[1]Multi-Field'!$E$108=[1]Lists!BF212,'[1]Multi-Field'!$F$108="Drained"),BI212,IF(AND('[1]Multi-Field'!$E$108=[1]Lists!BF212,'[1]Multi-Field'!$F$108="undrained"),BH212,""))</f>
        <v/>
      </c>
      <c r="FM212" s="409" t="str">
        <f>IF(AND('[1]Multi-Field'!$E$109=[1]Lists!BF212,'[1]Multi-Field'!$F$109="Drained"),BI212,IF(AND('[1]Multi-Field'!$E$109=[1]Lists!BF212,'[1]Multi-Field'!$F$109="undrained"),BH212,""))</f>
        <v/>
      </c>
      <c r="FN212" s="409" t="str">
        <f>IF(AND('[1]Multi-Field'!$E$110=[1]Lists!BF212,'[1]Multi-Field'!$F$110="Drained"),BI212,IF(AND('[1]Multi-Field'!$E$110=[1]Lists!BF212,'[1]Multi-Field'!$F$110="undrained"),BH212,""))</f>
        <v/>
      </c>
      <c r="FO212" s="409" t="str">
        <f>IF(AND('[1]Multi-Field'!$E$111=[1]Lists!BF212,'[1]Multi-Field'!$F$111="Drained"),BI212,IF(AND('[1]Multi-Field'!$E$111=[1]Lists!BF212,'[1]Multi-Field'!$F$111="undrained"),BH212,""))</f>
        <v/>
      </c>
      <c r="FP212" s="409" t="str">
        <f>IF(AND('[1]Multi-Field'!$E$112=[1]Lists!BF212,'[1]Multi-Field'!$F$112="Drained"),BI212,IF(AND('[1]Multi-Field'!$E$112=[1]Lists!BF212,'[1]Multi-Field'!$F$112="undrained"),BH212,""))</f>
        <v/>
      </c>
      <c r="FQ212" s="409" t="str">
        <f>IF(AND('[1]Multi-Field'!$E$113=[1]Lists!BF212,'[1]Multi-Field'!$F$113="Drained"),BI212,IF(AND('[1]Multi-Field'!$E$113=[1]Lists!BF212,'[1]Multi-Field'!$F$113="undrained"),BH212,""))</f>
        <v/>
      </c>
      <c r="FR212" s="409" t="str">
        <f>IF(AND('[1]Multi-Field'!$E$114=[1]Lists!BF212,'[1]Multi-Field'!$F$114="Drained"),BI212,IF(AND('[1]Multi-Field'!$E$114=[1]Lists!BF212,'[1]Multi-Field'!$F$114="undrained"),BH212,""))</f>
        <v/>
      </c>
      <c r="FS212" s="409" t="str">
        <f>IF(AND('[1]Multi-Field'!$E$115=[1]Lists!BF212,'[1]Multi-Field'!$F$115="Drained"),BI212,IF(AND('[1]Multi-Field'!$E$115=[1]Lists!BF212,'[1]Multi-Field'!$F$115="undrained"),BH212,""))</f>
        <v/>
      </c>
      <c r="FT212" s="409" t="str">
        <f>IF(AND('[1]Multi-Field'!$E$116=[1]Lists!BF212,'[1]Multi-Field'!$F$116="Drained"),BI212,IF(AND('[1]Multi-Field'!$E$116=[1]Lists!BF212,'[1]Multi-Field'!$F$116="undrained"),BH212,""))</f>
        <v/>
      </c>
      <c r="FU212" s="409" t="str">
        <f>IF(AND('[1]Multi-Field'!$E$117=[1]Lists!BF212,'[1]Multi-Field'!$F$117="Drained"),BI212,IF(AND('[1]Multi-Field'!$E$117=[1]Lists!BF212,'[1]Multi-Field'!$F$117="undrained"),BH212,""))</f>
        <v/>
      </c>
      <c r="FV212" s="409" t="str">
        <f>IF(AND('[1]Multi-Field'!$E$118=[1]Lists!BF212,'[1]Multi-Field'!$F$118="Drained"),BI212,IF(AND('[1]Multi-Field'!$E$118=[1]Lists!BF212,'[1]Multi-Field'!$F$118="undrained"),BH212,""))</f>
        <v/>
      </c>
      <c r="FW212" s="409" t="str">
        <f>IF(AND('[1]Multi-Field'!$E$119=[1]Lists!BF212,'[1]Multi-Field'!$F$119="Drained"),BI212,IF(AND('[1]Multi-Field'!$E$119=[1]Lists!BF212,'[1]Multi-Field'!$F$119="undrained"),BH212,""))</f>
        <v/>
      </c>
      <c r="FX212" s="409" t="str">
        <f>IF(AND('[1]Multi-Field'!$E$120=[1]Lists!BF212,'[1]Multi-Field'!$F$120="Drained"),BI212,IF(AND('[1]Multi-Field'!$E$120=[1]Lists!BF212,'[1]Multi-Field'!$F$120="undrained"),BH212,""))</f>
        <v/>
      </c>
    </row>
    <row r="213" spans="1:180" ht="13.5" customHeight="1">
      <c r="A213" s="7" t="s">
        <v>300</v>
      </c>
      <c r="B213" s="7"/>
      <c r="C213" s="7"/>
      <c r="D213" s="8">
        <v>70</v>
      </c>
      <c r="E213" s="8">
        <f t="shared" si="39"/>
        <v>70</v>
      </c>
      <c r="F213" s="8">
        <f t="shared" si="40"/>
        <v>70</v>
      </c>
      <c r="G213" s="8">
        <v>70</v>
      </c>
      <c r="H213" s="8">
        <v>65</v>
      </c>
      <c r="I213" s="8">
        <f t="shared" si="43"/>
        <v>65</v>
      </c>
      <c r="J213" s="8">
        <f t="shared" si="44"/>
        <v>65</v>
      </c>
      <c r="K213" s="8">
        <v>65</v>
      </c>
      <c r="L213" s="8">
        <v>95</v>
      </c>
      <c r="M213" s="8">
        <f t="shared" si="41"/>
        <v>95</v>
      </c>
      <c r="N213" s="8">
        <f t="shared" si="42"/>
        <v>95</v>
      </c>
      <c r="O213" s="8">
        <v>95</v>
      </c>
      <c r="P213" s="391">
        <v>188</v>
      </c>
      <c r="Q213" s="394"/>
      <c r="R213" s="395" t="b">
        <f>IF(OR('Multi-Field'!AA190=Lists!$AC$42,'Multi-Field'!AA190=Lists!$AC$43),IF('Multi-Field'!Z190="x",(IF('Multi-Field'!AC190=Lists!$Q$11,Lists!$R$11,IF('Multi-Field'!AC190=Lists!$Q$12,Lists!$R$12,IF('Multi-Field'!AC190=Lists!$Q$13,Lists!$R$13,IF('Multi-Field'!AC190=Lists!$Q$14,Lists!$R$14))))),IF('Multi-Field'!X190="x",(IF('Multi-Field'!AC190=Lists!$Q$11,Lists!$S$11,IF('Multi-Field'!AC190=Lists!$Q$12,Lists!$S$12,IF('Multi-Field'!AC190=Lists!$Q$13,Lists!$S$13,IF('Multi-Field'!AC190=Lists!$Q$14,Lists!$S$14))))),IF('Multi-Field'!V190="x",(IF('Multi-Field'!AC190=Lists!$Q$11,Lists!$T$11,IF('Multi-Field'!AC190=Lists!$Q$12,Lists!$T$12,IF('Multi-Field'!AC190=Lists!$Q$13,Lists!$T$13,IF('Multi-Field'!AC190=Lists!$Q$14,Lists!$T$14))))),0))))</f>
        <v>0</v>
      </c>
      <c r="S213" s="395" t="str">
        <f t="shared" si="38"/>
        <v/>
      </c>
      <c r="T213" s="395"/>
      <c r="U213" s="396"/>
      <c r="AI213" s="384">
        <f>'[1]Multi-Field'!B209</f>
        <v>0</v>
      </c>
      <c r="AJ213" s="387" t="str">
        <f>IF(OR('[1]Multi-Field'!Q53=[1]Lists!$AC$42,'[1]Multi-Field'!Q53=[1]Lists!$AC$43),"x","")</f>
        <v/>
      </c>
      <c r="AK213" s="387" t="str">
        <f>IF(OR('[1]Multi-Field'!Q53=[1]Lists!$AC$6,'[1]Multi-Field'!Q53=$AC$2,'[1]Multi-Field'!Q53=$AC$4),"x","")</f>
        <v/>
      </c>
      <c r="AL213" s="387" t="str">
        <f>IF(OR('[1]Multi-Field'!Q53=[1]Lists!$AC$7,'[1]Multi-Field'!Q53=$AC$3,'[1]Multi-Field'!Q53=$AC$5),"x","")</f>
        <v/>
      </c>
      <c r="AM213" s="387" t="str">
        <f>IF(OR('[1]Multi-Field'!Q53=$AC$23,'[1]Multi-Field'!Q53=$AC$13,'[1]Multi-Field'!Q53=$AC$9,'[1]Multi-Field'!Q53=$AC$19,'[1]Multi-Field'!Q53=$AC$47),"x","")</f>
        <v/>
      </c>
      <c r="AN213" s="387" t="str">
        <f>IF(OR('[1]Multi-Field'!Q53=$AC$24,'[1]Multi-Field'!Q53=$AC$14,'[1]Multi-Field'!Q53=$AC$10,'[1]Multi-Field'!Q53=$AC$22,'[1]Multi-Field'!Q53=$AC$48),"x","")</f>
        <v/>
      </c>
      <c r="AO213" s="387" t="str">
        <f>IF(OR('[1]Multi-Field'!Q53=$AC$21,'[1]Multi-Field'!Q53=$AC$28,'[1]Multi-Field'!Q53=$AC$62,'[1]Multi-Field'!Q53=$AC$102,'[1]Multi-Field'!Q53=$AC$98),"x","")</f>
        <v/>
      </c>
      <c r="AP213" s="387" t="str">
        <f>IF(OR('[1]Multi-Field'!Q53=$AC$25,'[1]Multi-Field'!Q53=$AC$63,'[1]Multi-Field'!Q53=$AC$85,'[1]Multi-Field'!Q53=$AC$87,'[1]Multi-Field'!Q53=$AC$92,'[1]Multi-Field'!Q53=$AC$93),"x","")</f>
        <v/>
      </c>
      <c r="AQ213" s="387" t="str">
        <f>IF(OR('[1]Multi-Field'!Q53=$AC$20,'[1]Multi-Field'!Q53=$AC$27,'[1]Multi-Field'!Q53=$AC$58,'[1]Multi-Field'!Q53=$AC$86,'[1]Multi-Field'!Q53=$AC$103,'[1]Multi-Field'!Q53=$AC$94),"x","")</f>
        <v/>
      </c>
      <c r="AR213" s="387" t="str">
        <f>IF(OR('[1]Multi-Field'!Q53=$AC$35,'[1]Multi-Field'!Q53=$AC$40,'[1]Multi-Field'!Q53=$AC$45,),"x","")</f>
        <v/>
      </c>
      <c r="AS213" s="387" t="str">
        <f>IF(OR('[1]Multi-Field'!Q53=$AC$36,'[1]Multi-Field'!Q53=$AC$41,'[1]Multi-Field'!Q53=$AC$46,),"x","")</f>
        <v/>
      </c>
      <c r="AT213" s="387" t="str">
        <f>IF(OR('[1]Multi-Field'!Q53=$AC$52,'[1]Multi-Field'!Q53=$AC$53,'[1]Multi-Field'!Q53=$AC$54,'[1]Multi-Field'!Q53=$AC$55,'[1]Multi-Field'!Q53=$AC$68,'[1]Multi-Field'!Q53=$AC$69,'[1]Multi-Field'!Q53=$AC$74,'[1]Multi-Field'!Q53=$AC$71,'[1]Multi-Field'!Q53=$AC$70),"x","")</f>
        <v>x</v>
      </c>
      <c r="AU213" s="387" t="str">
        <f>IF('[1]Multi-Field'!Q53=$AC$72,"x","")</f>
        <v/>
      </c>
      <c r="AV213" s="387" t="str">
        <f>IF('[1]Multi-Field'!Q53=$AC$73,"x","")</f>
        <v/>
      </c>
      <c r="AW213" s="387" t="str">
        <f>IF('[1]Multi-Field'!Q53=$AC$83,"x","")</f>
        <v/>
      </c>
      <c r="AX213" s="387" t="str">
        <f>IF('[1]Multi-Field'!Q53=$AC$84,"x","")</f>
        <v/>
      </c>
      <c r="AY213" s="387" t="str">
        <f>IF('[1]Multi-Field'!Q53=$AC$97,"x","")</f>
        <v/>
      </c>
      <c r="AZ213" s="387" t="str">
        <f>IF('[1]Multi-Field'!Q53=$AC$99,"x","")</f>
        <v/>
      </c>
      <c r="BA213" s="387" t="str">
        <f>IF('[1]Multi-Field'!Q53=$AC$104,"x","")</f>
        <v/>
      </c>
      <c r="BB213" s="387" t="str">
        <f>IF('[1]Multi-Field'!Q53=$AC$105,"x","")</f>
        <v/>
      </c>
      <c r="BC213" s="388"/>
      <c r="BF213" s="411" t="s">
        <v>1379</v>
      </c>
      <c r="BG213" s="412">
        <v>4</v>
      </c>
      <c r="BH213" s="412">
        <v>4</v>
      </c>
      <c r="BI213" s="412">
        <v>5</v>
      </c>
      <c r="BJ213" s="409" t="e">
        <f>IF(AND('[1]Single Field'!#REF!=[1]Lists!BF213,'[1]Single Field'!#REF!="Drained"),"x",IF(AND('[1]Single Field'!#REF!=[1]Lists!BF213,'[1]Single Field'!#REF!="Undrained"),O,""))</f>
        <v>#REF!</v>
      </c>
      <c r="BK213" s="409" t="str">
        <f>IF(AND('[1]Multi-Field'!$E$3=[1]Lists!BF213,'[1]Multi-Field'!$F$3="Drained"),BI213,IF(AND('[1]Multi-Field'!$E$3=BF213,'[1]Multi-Field'!$F$3="undrained"),BH213,""))</f>
        <v/>
      </c>
      <c r="BL213" s="409" t="str">
        <f>IF(AND('[1]Multi-Field'!$E$4=BF213,'[1]Multi-Field'!$F$4="Drained"),BI213,IF(AND('[1]Multi-Field'!$E$4=BF213,'[1]Multi-Field'!$F$4="undrained"),BH213,""))</f>
        <v/>
      </c>
      <c r="BM213" s="409" t="str">
        <f>IF(AND('[1]Multi-Field'!$E$5=BF213,'[1]Multi-Field'!$F$5="Drained"),BI213,IF(AND('[1]Multi-Field'!$E$5=BF213,'[1]Multi-Field'!$F$5="undrained"),BH213,""))</f>
        <v/>
      </c>
      <c r="BN213" s="409" t="str">
        <f>IF(AND('[1]Multi-Field'!$E$6=BF213,'[1]Multi-Field'!$F$6="Drained"),BI213,IF(AND('[1]Multi-Field'!$E$6=BF213,'[1]Multi-Field'!$F$6="undrained"),BH213,""))</f>
        <v/>
      </c>
      <c r="BO213" s="409" t="str">
        <f>IF(AND('[1]Multi-Field'!$E$7=BF213,'[1]Multi-Field'!$F$7="Drained"),BI213,IF(AND('[1]Multi-Field'!$E$7=BF213,'[1]Multi-Field'!$F$7="undrained"),BH213,""))</f>
        <v/>
      </c>
      <c r="BP213" s="409" t="str">
        <f>IF(AND('[1]Multi-Field'!$E$8=BF213,'[1]Multi-Field'!$F$8="Drained"),BI213,IF(AND('[1]Multi-Field'!$E$8=BF213,'[1]Multi-Field'!$F$8="undrained"),BH213,""))</f>
        <v/>
      </c>
      <c r="BQ213" s="409" t="str">
        <f>IF(AND('[1]Multi-Field'!$E$9=BF213,'[1]Multi-Field'!$F$9="Drained"),BI213,IF(AND('[1]Multi-Field'!$E$9=BF213,'[1]Multi-Field'!$F$9="undrained"),BH213,""))</f>
        <v/>
      </c>
      <c r="BR213" s="409" t="str">
        <f>IF(AND('[1]Multi-Field'!$E$10=BF213,'[1]Multi-Field'!$F$10="Drained"),BI213,IF(AND('[1]Multi-Field'!$E$10=BF213,'[1]Multi-Field'!$F$10="undrained"),BH213,""))</f>
        <v/>
      </c>
      <c r="BS213" s="409" t="str">
        <f>IF(AND('[1]Multi-Field'!$E$11=BF213,'[1]Multi-Field'!$F$11="Drained"),BI213,IF(AND('[1]Multi-Field'!$E$11=BF213,'[1]Multi-Field'!$F$11="undrained"),BH213,""))</f>
        <v/>
      </c>
      <c r="BT213" s="409" t="str">
        <f>IF(AND('[1]Multi-Field'!$E$12=BF213,'[1]Multi-Field'!$F$12="Drained"),BI213,IF(AND('[1]Multi-Field'!$E$12=BF213,'[1]Multi-Field'!$F$12="undrained"),BH213,""))</f>
        <v/>
      </c>
      <c r="BU213" s="409" t="str">
        <f>IF(AND('[1]Multi-Field'!$E$13=BF213,'[1]Multi-Field'!$F$13="Drained"),BI213,IF(AND('[1]Multi-Field'!$E$3=BF213,'[1]Multi-Field'!$F$13="undrained"),BH213,""))</f>
        <v/>
      </c>
      <c r="BV213" s="409" t="str">
        <f>IF(AND('[1]Multi-Field'!$E$14=BF213,'[1]Multi-Field'!$F$14="Drained"),BI213,IF(AND('[1]Multi-Field'!$E$14=BF213,'[1]Multi-Field'!$F$14="undrained"),BH213,""))</f>
        <v/>
      </c>
      <c r="BW213" s="409" t="str">
        <f>IF(AND('[1]Multi-Field'!$E$15=BF213,'[1]Multi-Field'!$F$15="Drained"),BI213,IF(AND('[1]Multi-Field'!$E$15=BF213,'[1]Multi-Field'!$F$15="undrained"),BH213,""))</f>
        <v/>
      </c>
      <c r="BX213" s="409" t="str">
        <f>IF(AND('[1]Multi-Field'!$E$16=[1]Lists!BF213,'[1]Multi-Field'!$F$16="Drained"),BI213,IF(AND('[1]Multi-Field'!$E$16=[1]Lists!BF213,'[1]Multi-Field'!$F$16="undrained"),BH213,""))</f>
        <v/>
      </c>
      <c r="BY213" s="409" t="str">
        <f>IF(AND('[1]Multi-Field'!$E$17=[1]Lists!BF213,'[1]Multi-Field'!$F$17="Drained"),BI213,IF(AND('[1]Multi-Field'!$E$17=[1]Lists!BF213,'[1]Multi-Field'!$F$17="undrained"),BH213,""))</f>
        <v/>
      </c>
      <c r="BZ213" s="409" t="str">
        <f>IF(AND('[1]Multi-Field'!$E$18=[1]Lists!BF213,'[1]Multi-Field'!$F$18="Drained"),BI213,IF(AND('[1]Multi-Field'!$E$18=[1]Lists!BF213,'[1]Multi-Field'!$F$18="undrained"),BH213,""))</f>
        <v/>
      </c>
      <c r="CA213" s="409" t="str">
        <f>IF(AND('[1]Multi-Field'!$E$19=[1]Lists!BF213,'[1]Multi-Field'!$F$19="Drained"),BI213,IF(AND('[1]Multi-Field'!$E$19=[1]Lists!BF213,'[1]Multi-Field'!$F$19="undrained"),BH213,""))</f>
        <v/>
      </c>
      <c r="CB213" s="409" t="str">
        <f>IF(AND('[1]Multi-Field'!$E$20=[1]Lists!BF213,'[1]Multi-Field'!$F$20="Drained"),BI213,IF(AND('[1]Multi-Field'!$E$20=[1]Lists!BF213,'[1]Multi-Field'!$F$20="undrained"),BH213,""))</f>
        <v/>
      </c>
      <c r="CC213" s="409" t="str">
        <f>IF(AND('[1]Multi-Field'!$E$21=[1]Lists!BF213,'[1]Multi-Field'!$F$21="Drained"),BI213,IF(AND('[1]Multi-Field'!$E$21=[1]Lists!BF213,'[1]Multi-Field'!$F$21="undrained"),BH213,""))</f>
        <v/>
      </c>
      <c r="CD213" s="409" t="str">
        <f>IF(AND('[1]Multi-Field'!$E$22=[1]Lists!BF213,'[1]Multi-Field'!$F$22="Drained"),BI213,IF(AND('[1]Multi-Field'!$E$22=[1]Lists!BF213,'[1]Multi-Field'!$F$22="undrained"),BH213,""))</f>
        <v/>
      </c>
      <c r="CE213" s="409" t="str">
        <f>IF(AND('[1]Multi-Field'!$E$23=[1]Lists!BF213,'[1]Multi-Field'!$F$23="Drained"),BI213,IF(AND('[1]Multi-Field'!$E$23=[1]Lists!BF213,'[1]Multi-Field'!$F$23="undrained"),BH213,""))</f>
        <v/>
      </c>
      <c r="CF213" s="409" t="str">
        <f>IF(AND('[1]Multi-Field'!$E$24=[1]Lists!BF213,'[1]Multi-Field'!$F$24="Drained"),BI213,IF(AND('[1]Multi-Field'!$E$24=[1]Lists!BF213,'[1]Multi-Field'!$F$24="undrained"),BH213,""))</f>
        <v/>
      </c>
      <c r="CG213" s="409" t="str">
        <f>IF(AND('[1]Multi-Field'!$E$25=[1]Lists!BF213,'[1]Multi-Field'!$F$25="Drained"),BI213,IF(AND('[1]Multi-Field'!$E$25=[1]Lists!BF213,'[1]Multi-Field'!$F$25="undrained"),BH213,""))</f>
        <v/>
      </c>
      <c r="CH213" s="409" t="str">
        <f>IF(AND('[1]Multi-Field'!$E$26=[1]Lists!BF213,'[1]Multi-Field'!$F$26="Drained"),BI213,IF(AND('[1]Multi-Field'!$E$26=[1]Lists!BF213,'[1]Multi-Field'!$F$26="undrained"),BH213,""))</f>
        <v/>
      </c>
      <c r="CI213" s="409" t="str">
        <f>IF(AND('[1]Multi-Field'!$E$27=[1]Lists!BF213,'[1]Multi-Field'!$F$27="Drained"),BI213,IF(AND('[1]Multi-Field'!$E$27=[1]Lists!BF213,'[1]Multi-Field'!$F$27="undrained"),BH213,""))</f>
        <v/>
      </c>
      <c r="CJ213" s="409" t="str">
        <f>IF(AND('[1]Multi-Field'!$E$28=[1]Lists!BF213,'[1]Multi-Field'!$F$28="Drained"),BI213,IF(AND('[1]Multi-Field'!$E$28=[1]Lists!BF213,'[1]Multi-Field'!$F$28="undrained"),BH213,""))</f>
        <v/>
      </c>
      <c r="CK213" s="409" t="str">
        <f>IF(AND('[1]Multi-Field'!$E$29=[1]Lists!BF213,'[1]Multi-Field'!$F$29="Drained"),BI213,IF(AND('[1]Multi-Field'!$E$29=[1]Lists!BF213,'[1]Multi-Field'!$F$29="undrained"),BH213,""))</f>
        <v/>
      </c>
      <c r="CL213" s="409" t="str">
        <f>IF(AND('[1]Multi-Field'!$E$30=[1]Lists!BF213,'[1]Multi-Field'!$F$30="Drained"),BI213,IF(AND('[1]Multi-Field'!$E$30=[1]Lists!BF213,'[1]Multi-Field'!$F$30="undrained"),BH213,""))</f>
        <v/>
      </c>
      <c r="CM213" s="409" t="str">
        <f>IF(AND('[1]Multi-Field'!$E$31=[1]Lists!BF213,'[1]Multi-Field'!$F$31="Drained"),BI213,IF(AND('[1]Multi-Field'!$E$31=[1]Lists!BF213,'[1]Multi-Field'!$F$31="undrained"),BH213,""))</f>
        <v/>
      </c>
      <c r="CN213" s="409" t="str">
        <f>IF(AND('[1]Multi-Field'!$E$32=[1]Lists!BF213,'[1]Multi-Field'!$F$32="Drained"),BI213,IF(AND('[1]Multi-Field'!$E$32=[1]Lists!BF213,'[1]Multi-Field'!$F$32="undrained"),BH213,""))</f>
        <v/>
      </c>
      <c r="CO213" s="409" t="str">
        <f>IF(AND('[1]Multi-Field'!$E$33=[1]Lists!BF213,'[1]Multi-Field'!$F$33="Drained"),BI213,IF(AND('[1]Multi-Field'!$E$33=[1]Lists!BF213,'[1]Multi-Field'!$F$33="undrained"),BH213,""))</f>
        <v/>
      </c>
      <c r="CP213" s="409" t="str">
        <f>IF(AND('[1]Multi-Field'!$E$34=[1]Lists!BF213,'[1]Multi-Field'!$F$34="Drained"),BI213,IF(AND('[1]Multi-Field'!$E$34=[1]Lists!BF213,'[1]Multi-Field'!$F$34="undrained"),BH213,""))</f>
        <v/>
      </c>
      <c r="CQ213" s="409" t="str">
        <f>IF(AND('[1]Multi-Field'!$E$35=[1]Lists!BF213,'[1]Multi-Field'!$F$35="Drained"),BI213,IF(AND('[1]Multi-Field'!$E$35=[1]Lists!BF213,'[1]Multi-Field'!$F$35="undrained"),BH213,""))</f>
        <v/>
      </c>
      <c r="CR213" s="409" t="str">
        <f>IF(AND('[1]Multi-Field'!$E$36=[1]Lists!BF213,'[1]Multi-Field'!$F$36="Drained"),BI213,IF(AND('[1]Multi-Field'!$E$36=[1]Lists!BF213,'[1]Multi-Field'!$F$36="undrained"),BH213,""))</f>
        <v/>
      </c>
      <c r="CS213" s="409" t="str">
        <f>IF(AND('[1]Multi-Field'!$E$37=[1]Lists!BF213,'[1]Multi-Field'!$F$37="Drained"),BI213,IF(AND('[1]Multi-Field'!$E$37=[1]Lists!BF213,'[1]Multi-Field'!$F$37="undrained"),BH213,""))</f>
        <v/>
      </c>
      <c r="CT213" s="409" t="str">
        <f>IF(AND('[1]Multi-Field'!$E$38=[1]Lists!BF213,'[1]Multi-Field'!$F$38="Drained"),BI213,IF(AND('[1]Multi-Field'!$E$38=[1]Lists!BF213,'[1]Multi-Field'!$F$38="undrained"),BH213,""))</f>
        <v/>
      </c>
      <c r="CU213" s="409" t="str">
        <f>IF(AND('[1]Multi-Field'!$E$39=[1]Lists!BF213,'[1]Multi-Field'!$F$39="Drained"),BI213,IF(AND('[1]Multi-Field'!$E$39=[1]Lists!BF213,'[1]Multi-Field'!$F$39="undrained"),BH213,""))</f>
        <v/>
      </c>
      <c r="CV213" s="409" t="str">
        <f>IF(AND('[1]Multi-Field'!$E$40=[1]Lists!BF213,'[1]Multi-Field'!$F$40="Drained"),BI213,IF(AND('[1]Multi-Field'!$E$40=[1]Lists!BF213,'[1]Multi-Field'!$F$40="undrained"),BH213,""))</f>
        <v/>
      </c>
      <c r="CW213" s="409" t="str">
        <f>IF(AND('[1]Multi-Field'!$E$41=[1]Lists!BF213,'[1]Multi-Field'!$F$40="Drained"),BI213,IF(AND('[1]Multi-Field'!$E$40=[1]Lists!BF213,'[1]Multi-Field'!$F$40="undrained"),BH213,""))</f>
        <v/>
      </c>
      <c r="CX213" s="409" t="str">
        <f>IF(AND('[1]Multi-Field'!$E$42=[1]Lists!BF213,'[1]Multi-Field'!$F$42="Drained"),BI213,IF(AND('[1]Multi-Field'!$E$42=[1]Lists!BF213,'[1]Multi-Field'!$F$42="undrained"),BH213,""))</f>
        <v/>
      </c>
      <c r="CY213" s="409" t="str">
        <f>IF(AND('[1]Multi-Field'!$E$43=[1]Lists!BF213,'[1]Multi-Field'!$F$43="Drained"),BI213,IF(AND('[1]Multi-Field'!$E$43=[1]Lists!BF213,'[1]Multi-Field'!$F$43="undrained"),BH213,""))</f>
        <v/>
      </c>
      <c r="CZ213" s="409" t="str">
        <f>IF(AND('[1]Multi-Field'!$E$44=[1]Lists!BF213,'[1]Multi-Field'!$F$44="Drained"),BI213,IF(AND('[1]Multi-Field'!$E$44=[1]Lists!BF213,'[1]Multi-Field'!$F$44="undrained"),BH213,""))</f>
        <v/>
      </c>
      <c r="DA213" s="409" t="str">
        <f>IF(AND('[1]Multi-Field'!$E$45=[1]Lists!BF213,'[1]Multi-Field'!$F$45="Drained"),BI213,IF(AND('[1]Multi-Field'!$E$45=[1]Lists!BF213,'[1]Multi-Field'!$F$45="undrained"),BH213,""))</f>
        <v/>
      </c>
      <c r="DB213" s="409" t="str">
        <f>IF(AND('[1]Multi-Field'!$E$46=[1]Lists!BF213,'[1]Multi-Field'!$F$46="Drained"),BI213,IF(AND('[1]Multi-Field'!$E$46=[1]Lists!BF213,'[1]Multi-Field'!$F$46="undrained"),BH213,""))</f>
        <v/>
      </c>
      <c r="DC213" s="409" t="str">
        <f>IF(AND('[1]Multi-Field'!$E$47=[1]Lists!BF213,'[1]Multi-Field'!$F$47="Drained"),BI213,IF(AND('[1]Multi-Field'!$E$47=[1]Lists!BF213,'[1]Multi-Field'!$F$47="undrained"),BH213,""))</f>
        <v/>
      </c>
      <c r="DD213" s="409" t="str">
        <f>IF(AND('[1]Multi-Field'!$E$48=[1]Lists!BF213,'[1]Multi-Field'!$F$48="Drained"),BI213,IF(AND('[1]Multi-Field'!$E$48=[1]Lists!BF213,'[1]Multi-Field'!$F$48="undrained"),BH213,""))</f>
        <v/>
      </c>
      <c r="DE213" s="409" t="str">
        <f>IF(AND('[1]Multi-Field'!$E$49=[1]Lists!BF213,'[1]Multi-Field'!$F$49="Drained"),BI213,IF(AND('[1]Multi-Field'!$E$49=[1]Lists!BF213,'[1]Multi-Field'!$F$9="undrained"),BH213,""))</f>
        <v/>
      </c>
      <c r="DF213" s="409" t="str">
        <f>IF(AND('[1]Multi-Field'!$E$50=[1]Lists!BF213,'[1]Multi-Field'!$F$50="Drained"),BI213,IF(AND('[1]Multi-Field'!$E$50=[1]Lists!BF213,'[1]Multi-Field'!$F$50="undrained"),BH213,""))</f>
        <v/>
      </c>
      <c r="DG213" s="409" t="str">
        <f>IF(AND('[1]Multi-Field'!$E$51=[1]Lists!BF213,'[1]Multi-Field'!$F$51="Drained"),BI213,IF(AND('[1]Multi-Field'!$E$51=[1]Lists!BF213,'[1]Multi-Field'!$F$51="undrained"),BH213,""))</f>
        <v/>
      </c>
      <c r="DH213" s="409" t="str">
        <f>IF(AND('[1]Multi-Field'!$E$52=[1]Lists!BF213,'[1]Multi-Field'!$F$52="Drained"),BI213,IF(AND('[1]Multi-Field'!$E$52=[1]Lists!BF213,'[1]Multi-Field'!$F$52="undrained"),BH213,""))</f>
        <v/>
      </c>
      <c r="DI213" s="409" t="str">
        <f>IF(AND('[1]Multi-Field'!$E$53=[1]Lists!BF213,'[1]Multi-Field'!$F$53="Drained"),BI213,IF(AND('[1]Multi-Field'!$E$53=[1]Lists!BF213,'[1]Multi-Field'!$F$53="undrained"),BH213,""))</f>
        <v/>
      </c>
      <c r="DJ213" s="409" t="str">
        <f>IF(AND('[1]Multi-Field'!$E$54=[1]Lists!BF213,'[1]Multi-Field'!$F$54="Drained"),BI213,IF(AND('[1]Multi-Field'!$E$54=[1]Lists!BF213,'[1]Multi-Field'!$F$54="undrained"),BH213,""))</f>
        <v/>
      </c>
      <c r="DK213" s="409" t="str">
        <f>IF(AND('[1]Multi-Field'!$E$55=[1]Lists!BF213,'[1]Multi-Field'!$F$55="Drained"),BI213,IF(AND('[1]Multi-Field'!$E$55=[1]Lists!BF213,'[1]Multi-Field'!$F$55="undrained"),BH213,""))</f>
        <v/>
      </c>
      <c r="DL213" s="409" t="str">
        <f>IF(AND('[1]Multi-Field'!$E$56=[1]Lists!BF213,'[1]Multi-Field'!$F$56="Drained"),BI213,IF(AND('[1]Multi-Field'!$E$56=[1]Lists!BF213,'[1]Multi-Field'!$F$56="undrained"),BH213,""))</f>
        <v/>
      </c>
      <c r="DM213" s="409" t="str">
        <f>IF(AND('[1]Multi-Field'!$E$57=[1]Lists!BF213,'[1]Multi-Field'!$F$57="Drained"),BI213,IF(AND('[1]Multi-Field'!$E$57=[1]Lists!BF213,'[1]Multi-Field'!$F$57="undrained"),BH213,""))</f>
        <v/>
      </c>
      <c r="DN213" s="409" t="str">
        <f>IF(AND('[1]Multi-Field'!$E$58=[1]Lists!BF213,'[1]Multi-Field'!$F$58="Drained"),BI213,IF(AND('[1]Multi-Field'!$E$58=[1]Lists!BF213,'[1]Multi-Field'!$F$58="undrained"),BH213,""))</f>
        <v/>
      </c>
      <c r="DO213" s="409" t="str">
        <f>IF(AND('[1]Multi-Field'!$E$59=[1]Lists!BF213,'[1]Multi-Field'!$F$59="Drained"),BI213,IF(AND('[1]Multi-Field'!$E$59=[1]Lists!BF213,'[1]Multi-Field'!$F$59="undrained"),BH213,""))</f>
        <v/>
      </c>
      <c r="DP213" s="409" t="str">
        <f>IF(AND('[1]Multi-Field'!$E$60=[1]Lists!BF213,'[1]Multi-Field'!$F$60="Drained"),BI213,IF(AND('[1]Multi-Field'!$E$60=[1]Lists!BF213,'[1]Multi-Field'!$F$60="undrained"),BH213,""))</f>
        <v/>
      </c>
      <c r="DQ213" s="409" t="str">
        <f>IF(AND('[1]Multi-Field'!$E$61=[1]Lists!BF213,'[1]Multi-Field'!$F$61="Drained"),BI213,IF(AND('[1]Multi-Field'!$E$61=[1]Lists!BF213,'[1]Multi-Field'!$F$61="undrained"),BH213,""))</f>
        <v/>
      </c>
      <c r="DR213" s="409" t="str">
        <f>IF(AND('[1]Multi-Field'!$E$62=[1]Lists!BF213,'[1]Multi-Field'!$F$62="Drained"),BI213,IF(AND('[1]Multi-Field'!$E$62=[1]Lists!BF213,'[1]Multi-Field'!$F$62="undrained"),BH213,""))</f>
        <v/>
      </c>
      <c r="DS213" s="409" t="str">
        <f>IF(AND('[1]Multi-Field'!$E$63=[1]Lists!BF213,'[1]Multi-Field'!$F$63="Drained"),BI213,IF(AND('[1]Multi-Field'!$E$63=[1]Lists!BF213,'[1]Multi-Field'!$F$63="undrained"),BH213,""))</f>
        <v/>
      </c>
      <c r="DT213" s="409" t="str">
        <f>IF(AND('[1]Multi-Field'!$E$64=[1]Lists!BF213,'[1]Multi-Field'!$F$64="Drained"),BI213,IF(AND('[1]Multi-Field'!$E$64=[1]Lists!BF213,'[1]Multi-Field'!$F$64="undrained"),BH213,""))</f>
        <v/>
      </c>
      <c r="DU213" s="409" t="str">
        <f>IF(AND('[1]Multi-Field'!$E$65=[1]Lists!BF213,'[1]Multi-Field'!$F$65="Drained"),BI213,IF(AND('[1]Multi-Field'!$E$65=[1]Lists!BF213,'[1]Multi-Field'!$F$65="undrained"),BH213,""))</f>
        <v/>
      </c>
      <c r="DV213" s="409" t="str">
        <f>IF(AND('[1]Multi-Field'!$E$66=[1]Lists!BF213,'[1]Multi-Field'!$F$66="Drained"),BI213,IF(AND('[1]Multi-Field'!$E$66=[1]Lists!BF213,'[1]Multi-Field'!$F$66="undrained"),BH213,""))</f>
        <v/>
      </c>
      <c r="DW213" s="409" t="str">
        <f>IF(AND('[1]Multi-Field'!$E$67=[1]Lists!BF213,'[1]Multi-Field'!$F$67="Drained"),BI213,IF(AND('[1]Multi-Field'!$E$67=[1]Lists!BF213,'[1]Multi-Field'!$F$67="undrained"),BH213,""))</f>
        <v/>
      </c>
      <c r="DX213" s="409" t="str">
        <f>IF(AND('[1]Multi-Field'!$E$68=[1]Lists!BF213,'[1]Multi-Field'!$F$68="Drained"),BI213,IF(AND('[1]Multi-Field'!$E$68=[1]Lists!BF213,'[1]Multi-Field'!$F$68="undrained"),BH213,""))</f>
        <v/>
      </c>
      <c r="DY213" s="409" t="str">
        <f>IF(AND('[1]Multi-Field'!$E$69=[1]Lists!BF213,'[1]Multi-Field'!$F$69="Drained"),BI213,IF(AND('[1]Multi-Field'!$E$69=[1]Lists!BF213,'[1]Multi-Field'!$F$69="undrained"),BH213,""))</f>
        <v/>
      </c>
      <c r="DZ213" s="409" t="str">
        <f>IF(AND('[1]Multi-Field'!$E$70=[1]Lists!BF213,'[1]Multi-Field'!$F$70="Drained"),BI213,IF(AND('[1]Multi-Field'!$E$70=[1]Lists!BF213,'[1]Multi-Field'!$F$70="undrained"),BH213,""))</f>
        <v/>
      </c>
      <c r="EA213" s="409" t="str">
        <f>IF(AND('[1]Multi-Field'!$E$71=[1]Lists!BF213,'[1]Multi-Field'!$F$71="Drained"),BI213,IF(AND('[1]Multi-Field'!$E$71=[1]Lists!BF213,'[1]Multi-Field'!$F$71="undrained"),BH213,""))</f>
        <v/>
      </c>
      <c r="EB213" s="409" t="str">
        <f>IF(AND('[1]Multi-Field'!$E$72=[1]Lists!BF213,'[1]Multi-Field'!$F$72="Drained"),BI213,IF(AND('[1]Multi-Field'!$E$72=[1]Lists!BF213,'[1]Multi-Field'!$F$72="undrained"),BH213,""))</f>
        <v/>
      </c>
      <c r="EC213" s="409" t="str">
        <f>IF(AND('[1]Multi-Field'!$E$73=[1]Lists!BF213,'[1]Multi-Field'!$F$73="Drained"),BI213,IF(AND('[1]Multi-Field'!$E$73=[1]Lists!BF213,'[1]Multi-Field'!$F$73="undrained"),BH213,""))</f>
        <v/>
      </c>
      <c r="ED213" s="409" t="str">
        <f>IF(AND('[1]Multi-Field'!$E$74=[1]Lists!BF213,'[1]Multi-Field'!$F$74="Drained"),BI213,IF(AND('[1]Multi-Field'!$E$74=[1]Lists!BF213,'[1]Multi-Field'!$F$74="undrained"),BH213,""))</f>
        <v/>
      </c>
      <c r="EE213" s="409" t="str">
        <f>IF(AND('[1]Multi-Field'!$E$75=[1]Lists!BF213,'[1]Multi-Field'!$F$75="Drained"),BI213,IF(AND('[1]Multi-Field'!$E$75=[1]Lists!BF213,'[1]Multi-Field'!$F$75="undrained"),BH213,""))</f>
        <v/>
      </c>
      <c r="EF213" s="409" t="str">
        <f>IF(AND('[1]Multi-Field'!$E$76=[1]Lists!BF213,'[1]Multi-Field'!$F$76="Drained"),BI213,IF(AND('[1]Multi-Field'!$E$76=[1]Lists!BF213,'[1]Multi-Field'!$F$6="undrained"),BH213,""))</f>
        <v/>
      </c>
      <c r="EG213" s="409" t="str">
        <f>IF(AND('[1]Multi-Field'!$E$77=[1]Lists!BF213,'[1]Multi-Field'!$F$77="Drained"),BI213,IF(AND('[1]Multi-Field'!$E$77=[1]Lists!BF213,'[1]Multi-Field'!$F$77="undrained"),BH213,""))</f>
        <v/>
      </c>
      <c r="EH213" s="409" t="str">
        <f>IF(AND('[1]Multi-Field'!$E$78=[1]Lists!BF213,'[1]Multi-Field'!$F$78="Drained"),BI213,IF(AND('[1]Multi-Field'!$E$78=[1]Lists!BF213,'[1]Multi-Field'!$F$78="undrained"),BH213,""))</f>
        <v/>
      </c>
      <c r="EI213" s="409" t="str">
        <f>IF(AND('[1]Multi-Field'!$E$79=[1]Lists!BF213,'[1]Multi-Field'!$F$79="Drained"),BI213,IF(AND('[1]Multi-Field'!$E$79=[1]Lists!BF213,'[1]Multi-Field'!$F$79="undrained"),BH213,""))</f>
        <v/>
      </c>
      <c r="EJ213" s="409" t="str">
        <f>IF(AND('[1]Multi-Field'!$E$80=[1]Lists!BF213,'[1]Multi-Field'!$F$80="Drained"),BI213,IF(AND('[1]Multi-Field'!$E$80=[1]Lists!BF213,'[1]Multi-Field'!$F$80="undrained"),BH213,""))</f>
        <v/>
      </c>
      <c r="EK213" s="409" t="str">
        <f>IF(AND('[1]Multi-Field'!$E$81=[1]Lists!BF213,'[1]Multi-Field'!$F$81="Drained"),BI213,IF(AND('[1]Multi-Field'!$E$81=[1]Lists!BF213,'[1]Multi-Field'!$F$81="undrained"),BH213,""))</f>
        <v/>
      </c>
      <c r="EL213" s="409" t="str">
        <f>IF(AND('[1]Multi-Field'!$E$82=[1]Lists!BF213,'[1]Multi-Field'!$F$82="Drained"),BI213,IF(AND('[1]Multi-Field'!$E$82=[1]Lists!BF213,'[1]Multi-Field'!$F$82="undrained"),BH213,""))</f>
        <v/>
      </c>
      <c r="EM213" s="409" t="str">
        <f>IF(AND('[1]Multi-Field'!$E$83=[1]Lists!BF213,'[1]Multi-Field'!$F$83="Drained"),BI213,IF(AND('[1]Multi-Field'!$E$83=[1]Lists!BF213,'[1]Multi-Field'!$F$83="undrained"),BH213,""))</f>
        <v/>
      </c>
      <c r="EN213" s="409" t="str">
        <f>IF(AND('[1]Multi-Field'!$E$84=[1]Lists!BF213,'[1]Multi-Field'!$F$84="Drained"),BI213,IF(AND('[1]Multi-Field'!$E$84=[1]Lists!BF213,'[1]Multi-Field'!$F$84="undrained"),BH213,""))</f>
        <v/>
      </c>
      <c r="EO213" s="409" t="str">
        <f>IF(AND('[1]Multi-Field'!$E$85=[1]Lists!BF213,'[1]Multi-Field'!$F$85="Drained"),BI213,IF(AND('[1]Multi-Field'!$E$85=[1]Lists!BF213,'[1]Multi-Field'!$F$85="undrained"),BH213,""))</f>
        <v/>
      </c>
      <c r="EP213" s="409" t="str">
        <f>IF(AND('[1]Multi-Field'!$E$86=[1]Lists!BF213,'[1]Multi-Field'!$F$86="Drained"),BI213,IF(AND('[1]Multi-Field'!$E$86=[1]Lists!BF213,'[1]Multi-Field'!$F$86="undrained"),BH213,""))</f>
        <v/>
      </c>
      <c r="EQ213" s="409" t="str">
        <f>IF(AND('[1]Multi-Field'!$E$87=[1]Lists!BF213,'[1]Multi-Field'!$F$87="Drained"),BI213,IF(AND('[1]Multi-Field'!$E$87=[1]Lists!BF213,'[1]Multi-Field'!$F$87="undrained"),BH213,""))</f>
        <v/>
      </c>
      <c r="ER213" s="409" t="str">
        <f>IF(AND('[1]Multi-Field'!$E$88=[1]Lists!BF213,'[1]Multi-Field'!$F$88="Drained"),BI213,IF(AND('[1]Multi-Field'!$E$88=[1]Lists!BF213,'[1]Multi-Field'!$F$88="undrained"),BH213,""))</f>
        <v/>
      </c>
      <c r="ES213" s="409" t="str">
        <f>IF(AND('[1]Multi-Field'!$E$89=[1]Lists!BF213,'[1]Multi-Field'!$F$89="Drained"),BI213,IF(AND('[1]Multi-Field'!$E$89=[1]Lists!BF213,'[1]Multi-Field'!$F$89="undrained"),BH213,""))</f>
        <v/>
      </c>
      <c r="ET213" s="409" t="str">
        <f>IF(AND('[1]Multi-Field'!$E$90=[1]Lists!BF213,'[1]Multi-Field'!$F$90="Drained"),BI213,IF(AND('[1]Multi-Field'!$E$90=[1]Lists!BF213,'[1]Multi-Field'!$F$90="undrained"),BH213,""))</f>
        <v/>
      </c>
      <c r="EU213" s="409" t="str">
        <f>IF(AND('[1]Multi-Field'!$E$91=[1]Lists!BF213,'[1]Multi-Field'!$F$91="Drained"),BI213,IF(AND('[1]Multi-Field'!$E$91=[1]Lists!BF213,'[1]Multi-Field'!$F$91="undrained"),BH213,""))</f>
        <v/>
      </c>
      <c r="EV213" s="409" t="str">
        <f>IF(AND('[1]Multi-Field'!$E$92=[1]Lists!BF213,'[1]Multi-Field'!$F$92="Drained"),BI213,IF(AND('[1]Multi-Field'!$E$92=[1]Lists!BF213,'[1]Multi-Field'!$F$92="undrained"),BH213,""))</f>
        <v/>
      </c>
      <c r="EW213" s="409" t="str">
        <f>IF(AND('[1]Multi-Field'!$E$93=[1]Lists!BF213,'[1]Multi-Field'!$F$93="Drained"),BI213,IF(AND('[1]Multi-Field'!$E$93=[1]Lists!BF213,'[1]Multi-Field'!$F$93="undrained"),BH213,""))</f>
        <v/>
      </c>
      <c r="EX213" s="409" t="str">
        <f>IF(AND('[1]Multi-Field'!$E$94=[1]Lists!BF213,'[1]Multi-Field'!$F$94="Drained"),BI213,IF(AND('[1]Multi-Field'!$E$94=[1]Lists!BF213,'[1]Multi-Field'!$F$94="undrained"),BH213,""))</f>
        <v/>
      </c>
      <c r="EY213" s="409" t="str">
        <f>IF(AND('[1]Multi-Field'!$E$95=[1]Lists!BF213,'[1]Multi-Field'!$F$95="Drained"),BI213,IF(AND('[1]Multi-Field'!$E$95=[1]Lists!BF213,'[1]Multi-Field'!$F$95="undrained"),BH213,""))</f>
        <v/>
      </c>
      <c r="EZ213" s="409" t="str">
        <f>IF(AND('[1]Multi-Field'!$E$96=[1]Lists!BF213,'[1]Multi-Field'!$F$96="Drained"),BI213,IF(AND('[1]Multi-Field'!$E$96=[1]Lists!BF213,'[1]Multi-Field'!$F$96="undrained"),BH213,""))</f>
        <v/>
      </c>
      <c r="FA213" s="409" t="str">
        <f>IF(AND('[1]Multi-Field'!$E$97=[1]Lists!BF213,'[1]Multi-Field'!$F$97="Drained"),BI213,IF(AND('[1]Multi-Field'!$E$97=[1]Lists!BF213,'[1]Multi-Field'!$F$97="undrained"),BH213,""))</f>
        <v/>
      </c>
      <c r="FB213" s="409" t="str">
        <f>IF(AND('[1]Multi-Field'!$E$98=[1]Lists!BF213,'[1]Multi-Field'!$F$98="Drained"),BI213,IF(AND('[1]Multi-Field'!$E$98=[1]Lists!BF213,'[1]Multi-Field'!$F$98="undrained"),BH213,""))</f>
        <v/>
      </c>
      <c r="FC213" s="409" t="str">
        <f>IF(AND('[1]Multi-Field'!$E$99=[1]Lists!BF213,'[1]Multi-Field'!$F$99="Drained"),BI213,IF(AND('[1]Multi-Field'!$E$99=[1]Lists!BF213,'[1]Multi-Field'!$F$99="undrained"),BH213,""))</f>
        <v/>
      </c>
      <c r="FD213" s="409" t="str">
        <f>IF(AND('[1]Multi-Field'!$E$100=[1]Lists!BF213,'[1]Multi-Field'!$F$100="Drained"),BI213,IF(AND('[1]Multi-Field'!$E$100=[1]Lists!BF213,'[1]Multi-Field'!$F$100="undrained"),BH213,""))</f>
        <v/>
      </c>
      <c r="FE213" s="409" t="str">
        <f>IF(AND('[1]Multi-Field'!$E$101=[1]Lists!BF213,'[1]Multi-Field'!$F$101="Drained"),BI213,IF(AND('[1]Multi-Field'!$E$101=[1]Lists!BF213,'[1]Multi-Field'!$F$101="undrained"),BH213,""))</f>
        <v/>
      </c>
      <c r="FF213" s="409" t="str">
        <f>IF(AND('[1]Multi-Field'!$E$102=[1]Lists!BF213,'[1]Multi-Field'!$F$102="Drained"),BI213,IF(AND('[1]Multi-Field'!$E$102=[1]Lists!BF213,'[1]Multi-Field'!$F$102="undrained"),BH213,""))</f>
        <v/>
      </c>
      <c r="FG213" s="409" t="str">
        <f>IF(AND('[1]Multi-Field'!$E$103=[1]Lists!BF213,'[1]Multi-Field'!$F$103="Drained"),BI213,IF(AND('[1]Multi-Field'!$E$103=[1]Lists!BF213,'[1]Multi-Field'!$F$103="undrained"),BH213,""))</f>
        <v/>
      </c>
      <c r="FH213" s="409" t="str">
        <f>IF(AND('[1]Multi-Field'!$E$104=[1]Lists!BF213,'[1]Multi-Field'!$F$104="Drained"),BI213,IF(AND('[1]Multi-Field'!$E$104=[1]Lists!BF213,'[1]Multi-Field'!$F$104="undrained"),BH213,""))</f>
        <v/>
      </c>
      <c r="FI213" s="409" t="str">
        <f>IF(AND('[1]Multi-Field'!$E$105=[1]Lists!BF213,'[1]Multi-Field'!$F$105="Drained"),BI213,IF(AND('[1]Multi-Field'!$E$105=[1]Lists!BF213,'[1]Multi-Field'!$F$105="undrained"),BH213,""))</f>
        <v/>
      </c>
      <c r="FJ213" s="409" t="str">
        <f>IF(AND('[1]Multi-Field'!$E$106=[1]Lists!BF213,'[1]Multi-Field'!$F$106="Drained"),BI213,IF(AND('[1]Multi-Field'!$E$106=[1]Lists!BF213,'[1]Multi-Field'!$F$106="undrained"),BH213,""))</f>
        <v/>
      </c>
      <c r="FK213" s="409" t="str">
        <f>IF(AND('[1]Multi-Field'!$E$107=[1]Lists!BF213,'[1]Multi-Field'!$F$107="Drained"),BI213,IF(AND('[1]Multi-Field'!$E$107=[1]Lists!BF213,'[1]Multi-Field'!$F$107="undrained"),BH213,""))</f>
        <v/>
      </c>
      <c r="FL213" s="409" t="str">
        <f>IF(AND('[1]Multi-Field'!$E$108=[1]Lists!BF213,'[1]Multi-Field'!$F$108="Drained"),BI213,IF(AND('[1]Multi-Field'!$E$108=[1]Lists!BF213,'[1]Multi-Field'!$F$108="undrained"),BH213,""))</f>
        <v/>
      </c>
      <c r="FM213" s="409" t="str">
        <f>IF(AND('[1]Multi-Field'!$E$109=[1]Lists!BF213,'[1]Multi-Field'!$F$109="Drained"),BI213,IF(AND('[1]Multi-Field'!$E$109=[1]Lists!BF213,'[1]Multi-Field'!$F$109="undrained"),BH213,""))</f>
        <v/>
      </c>
      <c r="FN213" s="409" t="str">
        <f>IF(AND('[1]Multi-Field'!$E$110=[1]Lists!BF213,'[1]Multi-Field'!$F$110="Drained"),BI213,IF(AND('[1]Multi-Field'!$E$110=[1]Lists!BF213,'[1]Multi-Field'!$F$110="undrained"),BH213,""))</f>
        <v/>
      </c>
      <c r="FO213" s="409" t="str">
        <f>IF(AND('[1]Multi-Field'!$E$111=[1]Lists!BF213,'[1]Multi-Field'!$F$111="Drained"),BI213,IF(AND('[1]Multi-Field'!$E$111=[1]Lists!BF213,'[1]Multi-Field'!$F$111="undrained"),BH213,""))</f>
        <v/>
      </c>
      <c r="FP213" s="409" t="str">
        <f>IF(AND('[1]Multi-Field'!$E$112=[1]Lists!BF213,'[1]Multi-Field'!$F$112="Drained"),BI213,IF(AND('[1]Multi-Field'!$E$112=[1]Lists!BF213,'[1]Multi-Field'!$F$112="undrained"),BH213,""))</f>
        <v/>
      </c>
      <c r="FQ213" s="409" t="str">
        <f>IF(AND('[1]Multi-Field'!$E$113=[1]Lists!BF213,'[1]Multi-Field'!$F$113="Drained"),BI213,IF(AND('[1]Multi-Field'!$E$113=[1]Lists!BF213,'[1]Multi-Field'!$F$113="undrained"),BH213,""))</f>
        <v/>
      </c>
      <c r="FR213" s="409" t="str">
        <f>IF(AND('[1]Multi-Field'!$E$114=[1]Lists!BF213,'[1]Multi-Field'!$F$114="Drained"),BI213,IF(AND('[1]Multi-Field'!$E$114=[1]Lists!BF213,'[1]Multi-Field'!$F$114="undrained"),BH213,""))</f>
        <v/>
      </c>
      <c r="FS213" s="409" t="str">
        <f>IF(AND('[1]Multi-Field'!$E$115=[1]Lists!BF213,'[1]Multi-Field'!$F$115="Drained"),BI213,IF(AND('[1]Multi-Field'!$E$115=[1]Lists!BF213,'[1]Multi-Field'!$F$115="undrained"),BH213,""))</f>
        <v/>
      </c>
      <c r="FT213" s="409" t="str">
        <f>IF(AND('[1]Multi-Field'!$E$116=[1]Lists!BF213,'[1]Multi-Field'!$F$116="Drained"),BI213,IF(AND('[1]Multi-Field'!$E$116=[1]Lists!BF213,'[1]Multi-Field'!$F$116="undrained"),BH213,""))</f>
        <v/>
      </c>
      <c r="FU213" s="409" t="str">
        <f>IF(AND('[1]Multi-Field'!$E$117=[1]Lists!BF213,'[1]Multi-Field'!$F$117="Drained"),BI213,IF(AND('[1]Multi-Field'!$E$117=[1]Lists!BF213,'[1]Multi-Field'!$F$117="undrained"),BH213,""))</f>
        <v/>
      </c>
      <c r="FV213" s="409" t="str">
        <f>IF(AND('[1]Multi-Field'!$E$118=[1]Lists!BF213,'[1]Multi-Field'!$F$118="Drained"),BI213,IF(AND('[1]Multi-Field'!$E$118=[1]Lists!BF213,'[1]Multi-Field'!$F$118="undrained"),BH213,""))</f>
        <v/>
      </c>
      <c r="FW213" s="409" t="str">
        <f>IF(AND('[1]Multi-Field'!$E$119=[1]Lists!BF213,'[1]Multi-Field'!$F$119="Drained"),BI213,IF(AND('[1]Multi-Field'!$E$119=[1]Lists!BF213,'[1]Multi-Field'!$F$119="undrained"),BH213,""))</f>
        <v/>
      </c>
      <c r="FX213" s="409" t="str">
        <f>IF(AND('[1]Multi-Field'!$E$120=[1]Lists!BF213,'[1]Multi-Field'!$F$120="Drained"),BI213,IF(AND('[1]Multi-Field'!$E$120=[1]Lists!BF213,'[1]Multi-Field'!$F$120="undrained"),BH213,""))</f>
        <v/>
      </c>
    </row>
    <row r="214" spans="1:180" ht="13.5" customHeight="1">
      <c r="A214" s="7" t="s">
        <v>301</v>
      </c>
      <c r="B214" s="7"/>
      <c r="C214" s="7"/>
      <c r="D214" s="8">
        <v>50</v>
      </c>
      <c r="E214" s="8">
        <f t="shared" si="39"/>
        <v>52</v>
      </c>
      <c r="F214" s="8">
        <f t="shared" si="40"/>
        <v>53</v>
      </c>
      <c r="G214" s="8">
        <v>55</v>
      </c>
      <c r="H214" s="8">
        <v>60</v>
      </c>
      <c r="I214" s="8">
        <f t="shared" si="43"/>
        <v>65</v>
      </c>
      <c r="J214" s="8">
        <f t="shared" si="44"/>
        <v>70</v>
      </c>
      <c r="K214" s="8">
        <v>75</v>
      </c>
      <c r="L214" s="8">
        <v>75</v>
      </c>
      <c r="M214" s="8">
        <f t="shared" si="41"/>
        <v>80</v>
      </c>
      <c r="N214" s="8">
        <f t="shared" si="42"/>
        <v>85</v>
      </c>
      <c r="O214" s="8">
        <v>90</v>
      </c>
      <c r="P214" s="391">
        <v>189</v>
      </c>
      <c r="Q214" s="394"/>
      <c r="R214" s="395" t="b">
        <f>IF(OR('Multi-Field'!AA191=Lists!$AC$42,'Multi-Field'!AA191=Lists!$AC$43),IF('Multi-Field'!Z191="x",(IF('Multi-Field'!AC191=Lists!$Q$11,Lists!$R$11,IF('Multi-Field'!AC191=Lists!$Q$12,Lists!$R$12,IF('Multi-Field'!AC191=Lists!$Q$13,Lists!$R$13,IF('Multi-Field'!AC191=Lists!$Q$14,Lists!$R$14))))),IF('Multi-Field'!X191="x",(IF('Multi-Field'!AC191=Lists!$Q$11,Lists!$S$11,IF('Multi-Field'!AC191=Lists!$Q$12,Lists!$S$12,IF('Multi-Field'!AC191=Lists!$Q$13,Lists!$S$13,IF('Multi-Field'!AC191=Lists!$Q$14,Lists!$S$14))))),IF('Multi-Field'!V191="x",(IF('Multi-Field'!AC191=Lists!$Q$11,Lists!$T$11,IF('Multi-Field'!AC191=Lists!$Q$12,Lists!$T$12,IF('Multi-Field'!AC191=Lists!$Q$13,Lists!$T$13,IF('Multi-Field'!AC191=Lists!$Q$14,Lists!$T$14))))),0))))</f>
        <v>0</v>
      </c>
      <c r="S214" s="395" t="str">
        <f t="shared" si="38"/>
        <v/>
      </c>
      <c r="T214" s="395"/>
      <c r="U214" s="396"/>
      <c r="AI214" s="384">
        <f>'[1]Multi-Field'!B210</f>
        <v>0</v>
      </c>
      <c r="AJ214" s="387" t="str">
        <f>IF(OR('[1]Multi-Field'!Q54=[1]Lists!$AC$42,'[1]Multi-Field'!Q54=[1]Lists!$AC$43),"x","")</f>
        <v/>
      </c>
      <c r="AK214" s="387" t="str">
        <f>IF(OR('[1]Multi-Field'!Q54=[1]Lists!$AC$6,'[1]Multi-Field'!Q54=$AC$2,'[1]Multi-Field'!Q54=$AC$4),"x","")</f>
        <v/>
      </c>
      <c r="AL214" s="387" t="str">
        <f>IF(OR('[1]Multi-Field'!Q54=[1]Lists!$AC$7,'[1]Multi-Field'!Q54=$AC$3,'[1]Multi-Field'!Q54=$AC$5),"x","")</f>
        <v/>
      </c>
      <c r="AM214" s="387" t="str">
        <f>IF(OR('[1]Multi-Field'!Q54=$AC$23,'[1]Multi-Field'!Q54=$AC$13,'[1]Multi-Field'!Q54=$AC$9,'[1]Multi-Field'!Q54=$AC$19,'[1]Multi-Field'!Q54=$AC$47),"x","")</f>
        <v/>
      </c>
      <c r="AN214" s="387" t="str">
        <f>IF(OR('[1]Multi-Field'!Q54=$AC$24,'[1]Multi-Field'!Q54=$AC$14,'[1]Multi-Field'!Q54=$AC$10,'[1]Multi-Field'!Q54=$AC$22,'[1]Multi-Field'!Q54=$AC$48),"x","")</f>
        <v/>
      </c>
      <c r="AO214" s="387" t="str">
        <f>IF(OR('[1]Multi-Field'!Q54=$AC$21,'[1]Multi-Field'!Q54=$AC$28,'[1]Multi-Field'!Q54=$AC$62,'[1]Multi-Field'!Q54=$AC$102,'[1]Multi-Field'!Q54=$AC$98),"x","")</f>
        <v/>
      </c>
      <c r="AP214" s="387" t="str">
        <f>IF(OR('[1]Multi-Field'!Q54=$AC$25,'[1]Multi-Field'!Q54=$AC$63,'[1]Multi-Field'!Q54=$AC$85,'[1]Multi-Field'!Q54=$AC$87,'[1]Multi-Field'!Q54=$AC$92,'[1]Multi-Field'!Q54=$AC$93),"x","")</f>
        <v/>
      </c>
      <c r="AQ214" s="387" t="str">
        <f>IF(OR('[1]Multi-Field'!Q54=$AC$20,'[1]Multi-Field'!Q54=$AC$27,'[1]Multi-Field'!Q54=$AC$58,'[1]Multi-Field'!Q54=$AC$86,'[1]Multi-Field'!Q54=$AC$103,'[1]Multi-Field'!Q54=$AC$94),"x","")</f>
        <v/>
      </c>
      <c r="AR214" s="387" t="str">
        <f>IF(OR('[1]Multi-Field'!Q54=$AC$35,'[1]Multi-Field'!Q54=$AC$40,'[1]Multi-Field'!Q54=$AC$45,),"x","")</f>
        <v/>
      </c>
      <c r="AS214" s="387" t="str">
        <f>IF(OR('[1]Multi-Field'!Q54=$AC$36,'[1]Multi-Field'!Q54=$AC$41,'[1]Multi-Field'!Q54=$AC$46,),"x","")</f>
        <v/>
      </c>
      <c r="AT214" s="387" t="str">
        <f>IF(OR('[1]Multi-Field'!Q54=$AC$52,'[1]Multi-Field'!Q54=$AC$53,'[1]Multi-Field'!Q54=$AC$54,'[1]Multi-Field'!Q54=$AC$55,'[1]Multi-Field'!Q54=$AC$68,'[1]Multi-Field'!Q54=$AC$69,'[1]Multi-Field'!Q54=$AC$74,'[1]Multi-Field'!Q54=$AC$71,'[1]Multi-Field'!Q54=$AC$70),"x","")</f>
        <v>x</v>
      </c>
      <c r="AU214" s="387" t="str">
        <f>IF('[1]Multi-Field'!Q54=$AC$72,"x","")</f>
        <v/>
      </c>
      <c r="AV214" s="387" t="str">
        <f>IF('[1]Multi-Field'!Q54=$AC$73,"x","")</f>
        <v/>
      </c>
      <c r="AW214" s="387" t="str">
        <f>IF('[1]Multi-Field'!Q54=$AC$83,"x","")</f>
        <v/>
      </c>
      <c r="AX214" s="387" t="str">
        <f>IF('[1]Multi-Field'!Q54=$AC$84,"x","")</f>
        <v/>
      </c>
      <c r="AY214" s="387" t="str">
        <f>IF('[1]Multi-Field'!Q54=$AC$97,"x","")</f>
        <v/>
      </c>
      <c r="AZ214" s="387" t="str">
        <f>IF('[1]Multi-Field'!Q54=$AC$99,"x","")</f>
        <v/>
      </c>
      <c r="BA214" s="387" t="str">
        <f>IF('[1]Multi-Field'!Q54=$AC$104,"x","")</f>
        <v/>
      </c>
      <c r="BB214" s="387" t="str">
        <f>IF('[1]Multi-Field'!Q54=$AC$105,"x","")</f>
        <v/>
      </c>
      <c r="BC214" s="388"/>
      <c r="BF214" s="411" t="s">
        <v>1380</v>
      </c>
      <c r="BG214" s="412">
        <v>1</v>
      </c>
      <c r="BH214" s="412">
        <v>2.5</v>
      </c>
      <c r="BI214" s="412">
        <v>3</v>
      </c>
      <c r="BJ214" s="409" t="e">
        <f>IF(AND('[1]Single Field'!#REF!=[1]Lists!BF214,'[1]Single Field'!#REF!="Drained"),"x",IF(AND('[1]Single Field'!#REF!=[1]Lists!BF214,'[1]Single Field'!#REF!="Undrained"),O,""))</f>
        <v>#REF!</v>
      </c>
      <c r="BK214" s="409" t="str">
        <f>IF(AND('[1]Multi-Field'!$E$3=[1]Lists!BF214,'[1]Multi-Field'!$F$3="Drained"),BI214,IF(AND('[1]Multi-Field'!$E$3=BF214,'[1]Multi-Field'!$F$3="undrained"),BH214,""))</f>
        <v/>
      </c>
      <c r="BL214" s="409" t="str">
        <f>IF(AND('[1]Multi-Field'!$E$4=BF214,'[1]Multi-Field'!$F$4="Drained"),BI214,IF(AND('[1]Multi-Field'!$E$4=BF214,'[1]Multi-Field'!$F$4="undrained"),BH214,""))</f>
        <v/>
      </c>
      <c r="BM214" s="409" t="str">
        <f>IF(AND('[1]Multi-Field'!$E$5=BF214,'[1]Multi-Field'!$F$5="Drained"),BI214,IF(AND('[1]Multi-Field'!$E$5=BF214,'[1]Multi-Field'!$F$5="undrained"),BH214,""))</f>
        <v/>
      </c>
      <c r="BN214" s="409" t="str">
        <f>IF(AND('[1]Multi-Field'!$E$6=BF214,'[1]Multi-Field'!$F$6="Drained"),BI214,IF(AND('[1]Multi-Field'!$E$6=BF214,'[1]Multi-Field'!$F$6="undrained"),BH214,""))</f>
        <v/>
      </c>
      <c r="BO214" s="409" t="str">
        <f>IF(AND('[1]Multi-Field'!$E$7=BF214,'[1]Multi-Field'!$F$7="Drained"),BI214,IF(AND('[1]Multi-Field'!$E$7=BF214,'[1]Multi-Field'!$F$7="undrained"),BH214,""))</f>
        <v/>
      </c>
      <c r="BP214" s="409" t="str">
        <f>IF(AND('[1]Multi-Field'!$E$8=BF214,'[1]Multi-Field'!$F$8="Drained"),BI214,IF(AND('[1]Multi-Field'!$E$8=BF214,'[1]Multi-Field'!$F$8="undrained"),BH214,""))</f>
        <v/>
      </c>
      <c r="BQ214" s="409" t="str">
        <f>IF(AND('[1]Multi-Field'!$E$9=BF214,'[1]Multi-Field'!$F$9="Drained"),BI214,IF(AND('[1]Multi-Field'!$E$9=BF214,'[1]Multi-Field'!$F$9="undrained"),BH214,""))</f>
        <v/>
      </c>
      <c r="BR214" s="409" t="str">
        <f>IF(AND('[1]Multi-Field'!$E$10=BF214,'[1]Multi-Field'!$F$10="Drained"),BI214,IF(AND('[1]Multi-Field'!$E$10=BF214,'[1]Multi-Field'!$F$10="undrained"),BH214,""))</f>
        <v/>
      </c>
      <c r="BS214" s="409" t="str">
        <f>IF(AND('[1]Multi-Field'!$E$11=BF214,'[1]Multi-Field'!$F$11="Drained"),BI214,IF(AND('[1]Multi-Field'!$E$11=BF214,'[1]Multi-Field'!$F$11="undrained"),BH214,""))</f>
        <v/>
      </c>
      <c r="BT214" s="409" t="str">
        <f>IF(AND('[1]Multi-Field'!$E$12=BF214,'[1]Multi-Field'!$F$12="Drained"),BI214,IF(AND('[1]Multi-Field'!$E$12=BF214,'[1]Multi-Field'!$F$12="undrained"),BH214,""))</f>
        <v/>
      </c>
      <c r="BU214" s="409" t="str">
        <f>IF(AND('[1]Multi-Field'!$E$13=BF214,'[1]Multi-Field'!$F$13="Drained"),BI214,IF(AND('[1]Multi-Field'!$E$3=BF214,'[1]Multi-Field'!$F$13="undrained"),BH214,""))</f>
        <v/>
      </c>
      <c r="BV214" s="409" t="str">
        <f>IF(AND('[1]Multi-Field'!$E$14=BF214,'[1]Multi-Field'!$F$14="Drained"),BI214,IF(AND('[1]Multi-Field'!$E$14=BF214,'[1]Multi-Field'!$F$14="undrained"),BH214,""))</f>
        <v/>
      </c>
      <c r="BW214" s="409" t="str">
        <f>IF(AND('[1]Multi-Field'!$E$15=BF214,'[1]Multi-Field'!$F$15="Drained"),BI214,IF(AND('[1]Multi-Field'!$E$15=BF214,'[1]Multi-Field'!$F$15="undrained"),BH214,""))</f>
        <v/>
      </c>
      <c r="BX214" s="409" t="str">
        <f>IF(AND('[1]Multi-Field'!$E$16=[1]Lists!BF214,'[1]Multi-Field'!$F$16="Drained"),BI214,IF(AND('[1]Multi-Field'!$E$16=[1]Lists!BF214,'[1]Multi-Field'!$F$16="undrained"),BH214,""))</f>
        <v/>
      </c>
      <c r="BY214" s="409" t="str">
        <f>IF(AND('[1]Multi-Field'!$E$17=[1]Lists!BF214,'[1]Multi-Field'!$F$17="Drained"),BI214,IF(AND('[1]Multi-Field'!$E$17=[1]Lists!BF214,'[1]Multi-Field'!$F$17="undrained"),BH214,""))</f>
        <v/>
      </c>
      <c r="BZ214" s="409" t="str">
        <f>IF(AND('[1]Multi-Field'!$E$18=[1]Lists!BF214,'[1]Multi-Field'!$F$18="Drained"),BI214,IF(AND('[1]Multi-Field'!$E$18=[1]Lists!BF214,'[1]Multi-Field'!$F$18="undrained"),BH214,""))</f>
        <v/>
      </c>
      <c r="CA214" s="409" t="str">
        <f>IF(AND('[1]Multi-Field'!$E$19=[1]Lists!BF214,'[1]Multi-Field'!$F$19="Drained"),BI214,IF(AND('[1]Multi-Field'!$E$19=[1]Lists!BF214,'[1]Multi-Field'!$F$19="undrained"),BH214,""))</f>
        <v/>
      </c>
      <c r="CB214" s="409" t="str">
        <f>IF(AND('[1]Multi-Field'!$E$20=[1]Lists!BF214,'[1]Multi-Field'!$F$20="Drained"),BI214,IF(AND('[1]Multi-Field'!$E$20=[1]Lists!BF214,'[1]Multi-Field'!$F$20="undrained"),BH214,""))</f>
        <v/>
      </c>
      <c r="CC214" s="409" t="str">
        <f>IF(AND('[1]Multi-Field'!$E$21=[1]Lists!BF214,'[1]Multi-Field'!$F$21="Drained"),BI214,IF(AND('[1]Multi-Field'!$E$21=[1]Lists!BF214,'[1]Multi-Field'!$F$21="undrained"),BH214,""))</f>
        <v/>
      </c>
      <c r="CD214" s="409" t="str">
        <f>IF(AND('[1]Multi-Field'!$E$22=[1]Lists!BF214,'[1]Multi-Field'!$F$22="Drained"),BI214,IF(AND('[1]Multi-Field'!$E$22=[1]Lists!BF214,'[1]Multi-Field'!$F$22="undrained"),BH214,""))</f>
        <v/>
      </c>
      <c r="CE214" s="409" t="str">
        <f>IF(AND('[1]Multi-Field'!$E$23=[1]Lists!BF214,'[1]Multi-Field'!$F$23="Drained"),BI214,IF(AND('[1]Multi-Field'!$E$23=[1]Lists!BF214,'[1]Multi-Field'!$F$23="undrained"),BH214,""))</f>
        <v/>
      </c>
      <c r="CF214" s="409" t="str">
        <f>IF(AND('[1]Multi-Field'!$E$24=[1]Lists!BF214,'[1]Multi-Field'!$F$24="Drained"),BI214,IF(AND('[1]Multi-Field'!$E$24=[1]Lists!BF214,'[1]Multi-Field'!$F$24="undrained"),BH214,""))</f>
        <v/>
      </c>
      <c r="CG214" s="409" t="str">
        <f>IF(AND('[1]Multi-Field'!$E$25=[1]Lists!BF214,'[1]Multi-Field'!$F$25="Drained"),BI214,IF(AND('[1]Multi-Field'!$E$25=[1]Lists!BF214,'[1]Multi-Field'!$F$25="undrained"),BH214,""))</f>
        <v/>
      </c>
      <c r="CH214" s="409" t="str">
        <f>IF(AND('[1]Multi-Field'!$E$26=[1]Lists!BF214,'[1]Multi-Field'!$F$26="Drained"),BI214,IF(AND('[1]Multi-Field'!$E$26=[1]Lists!BF214,'[1]Multi-Field'!$F$26="undrained"),BH214,""))</f>
        <v/>
      </c>
      <c r="CI214" s="409" t="str">
        <f>IF(AND('[1]Multi-Field'!$E$27=[1]Lists!BF214,'[1]Multi-Field'!$F$27="Drained"),BI214,IF(AND('[1]Multi-Field'!$E$27=[1]Lists!BF214,'[1]Multi-Field'!$F$27="undrained"),BH214,""))</f>
        <v/>
      </c>
      <c r="CJ214" s="409" t="str">
        <f>IF(AND('[1]Multi-Field'!$E$28=[1]Lists!BF214,'[1]Multi-Field'!$F$28="Drained"),BI214,IF(AND('[1]Multi-Field'!$E$28=[1]Lists!BF214,'[1]Multi-Field'!$F$28="undrained"),BH214,""))</f>
        <v/>
      </c>
      <c r="CK214" s="409" t="str">
        <f>IF(AND('[1]Multi-Field'!$E$29=[1]Lists!BF214,'[1]Multi-Field'!$F$29="Drained"),BI214,IF(AND('[1]Multi-Field'!$E$29=[1]Lists!BF214,'[1]Multi-Field'!$F$29="undrained"),BH214,""))</f>
        <v/>
      </c>
      <c r="CL214" s="409" t="str">
        <f>IF(AND('[1]Multi-Field'!$E$30=[1]Lists!BF214,'[1]Multi-Field'!$F$30="Drained"),BI214,IF(AND('[1]Multi-Field'!$E$30=[1]Lists!BF214,'[1]Multi-Field'!$F$30="undrained"),BH214,""))</f>
        <v/>
      </c>
      <c r="CM214" s="409" t="str">
        <f>IF(AND('[1]Multi-Field'!$E$31=[1]Lists!BF214,'[1]Multi-Field'!$F$31="Drained"),BI214,IF(AND('[1]Multi-Field'!$E$31=[1]Lists!BF214,'[1]Multi-Field'!$F$31="undrained"),BH214,""))</f>
        <v/>
      </c>
      <c r="CN214" s="409" t="str">
        <f>IF(AND('[1]Multi-Field'!$E$32=[1]Lists!BF214,'[1]Multi-Field'!$F$32="Drained"),BI214,IF(AND('[1]Multi-Field'!$E$32=[1]Lists!BF214,'[1]Multi-Field'!$F$32="undrained"),BH214,""))</f>
        <v/>
      </c>
      <c r="CO214" s="409" t="str">
        <f>IF(AND('[1]Multi-Field'!$E$33=[1]Lists!BF214,'[1]Multi-Field'!$F$33="Drained"),BI214,IF(AND('[1]Multi-Field'!$E$33=[1]Lists!BF214,'[1]Multi-Field'!$F$33="undrained"),BH214,""))</f>
        <v/>
      </c>
      <c r="CP214" s="409" t="str">
        <f>IF(AND('[1]Multi-Field'!$E$34=[1]Lists!BF214,'[1]Multi-Field'!$F$34="Drained"),BI214,IF(AND('[1]Multi-Field'!$E$34=[1]Lists!BF214,'[1]Multi-Field'!$F$34="undrained"),BH214,""))</f>
        <v/>
      </c>
      <c r="CQ214" s="409" t="str">
        <f>IF(AND('[1]Multi-Field'!$E$35=[1]Lists!BF214,'[1]Multi-Field'!$F$35="Drained"),BI214,IF(AND('[1]Multi-Field'!$E$35=[1]Lists!BF214,'[1]Multi-Field'!$F$35="undrained"),BH214,""))</f>
        <v/>
      </c>
      <c r="CR214" s="409" t="str">
        <f>IF(AND('[1]Multi-Field'!$E$36=[1]Lists!BF214,'[1]Multi-Field'!$F$36="Drained"),BI214,IF(AND('[1]Multi-Field'!$E$36=[1]Lists!BF214,'[1]Multi-Field'!$F$36="undrained"),BH214,""))</f>
        <v/>
      </c>
      <c r="CS214" s="409" t="str">
        <f>IF(AND('[1]Multi-Field'!$E$37=[1]Lists!BF214,'[1]Multi-Field'!$F$37="Drained"),BI214,IF(AND('[1]Multi-Field'!$E$37=[1]Lists!BF214,'[1]Multi-Field'!$F$37="undrained"),BH214,""))</f>
        <v/>
      </c>
      <c r="CT214" s="409" t="str">
        <f>IF(AND('[1]Multi-Field'!$E$38=[1]Lists!BF214,'[1]Multi-Field'!$F$38="Drained"),BI214,IF(AND('[1]Multi-Field'!$E$38=[1]Lists!BF214,'[1]Multi-Field'!$F$38="undrained"),BH214,""))</f>
        <v/>
      </c>
      <c r="CU214" s="409" t="str">
        <f>IF(AND('[1]Multi-Field'!$E$39=[1]Lists!BF214,'[1]Multi-Field'!$F$39="Drained"),BI214,IF(AND('[1]Multi-Field'!$E$39=[1]Lists!BF214,'[1]Multi-Field'!$F$39="undrained"),BH214,""))</f>
        <v/>
      </c>
      <c r="CV214" s="409" t="str">
        <f>IF(AND('[1]Multi-Field'!$E$40=[1]Lists!BF214,'[1]Multi-Field'!$F$40="Drained"),BI214,IF(AND('[1]Multi-Field'!$E$40=[1]Lists!BF214,'[1]Multi-Field'!$F$40="undrained"),BH214,""))</f>
        <v/>
      </c>
      <c r="CW214" s="409" t="str">
        <f>IF(AND('[1]Multi-Field'!$E$41=[1]Lists!BF214,'[1]Multi-Field'!$F$40="Drained"),BI214,IF(AND('[1]Multi-Field'!$E$40=[1]Lists!BF214,'[1]Multi-Field'!$F$40="undrained"),BH214,""))</f>
        <v/>
      </c>
      <c r="CX214" s="409" t="str">
        <f>IF(AND('[1]Multi-Field'!$E$42=[1]Lists!BF214,'[1]Multi-Field'!$F$42="Drained"),BI214,IF(AND('[1]Multi-Field'!$E$42=[1]Lists!BF214,'[1]Multi-Field'!$F$42="undrained"),BH214,""))</f>
        <v/>
      </c>
      <c r="CY214" s="409" t="str">
        <f>IF(AND('[1]Multi-Field'!$E$43=[1]Lists!BF214,'[1]Multi-Field'!$F$43="Drained"),BI214,IF(AND('[1]Multi-Field'!$E$43=[1]Lists!BF214,'[1]Multi-Field'!$F$43="undrained"),BH214,""))</f>
        <v/>
      </c>
      <c r="CZ214" s="409" t="str">
        <f>IF(AND('[1]Multi-Field'!$E$44=[1]Lists!BF214,'[1]Multi-Field'!$F$44="Drained"),BI214,IF(AND('[1]Multi-Field'!$E$44=[1]Lists!BF214,'[1]Multi-Field'!$F$44="undrained"),BH214,""))</f>
        <v/>
      </c>
      <c r="DA214" s="409" t="str">
        <f>IF(AND('[1]Multi-Field'!$E$45=[1]Lists!BF214,'[1]Multi-Field'!$F$45="Drained"),BI214,IF(AND('[1]Multi-Field'!$E$45=[1]Lists!BF214,'[1]Multi-Field'!$F$45="undrained"),BH214,""))</f>
        <v/>
      </c>
      <c r="DB214" s="409" t="str">
        <f>IF(AND('[1]Multi-Field'!$E$46=[1]Lists!BF214,'[1]Multi-Field'!$F$46="Drained"),BI214,IF(AND('[1]Multi-Field'!$E$46=[1]Lists!BF214,'[1]Multi-Field'!$F$46="undrained"),BH214,""))</f>
        <v/>
      </c>
      <c r="DC214" s="409" t="str">
        <f>IF(AND('[1]Multi-Field'!$E$47=[1]Lists!BF214,'[1]Multi-Field'!$F$47="Drained"),BI214,IF(AND('[1]Multi-Field'!$E$47=[1]Lists!BF214,'[1]Multi-Field'!$F$47="undrained"),BH214,""))</f>
        <v/>
      </c>
      <c r="DD214" s="409" t="str">
        <f>IF(AND('[1]Multi-Field'!$E$48=[1]Lists!BF214,'[1]Multi-Field'!$F$48="Drained"),BI214,IF(AND('[1]Multi-Field'!$E$48=[1]Lists!BF214,'[1]Multi-Field'!$F$48="undrained"),BH214,""))</f>
        <v/>
      </c>
      <c r="DE214" s="409" t="str">
        <f>IF(AND('[1]Multi-Field'!$E$49=[1]Lists!BF214,'[1]Multi-Field'!$F$49="Drained"),BI214,IF(AND('[1]Multi-Field'!$E$49=[1]Lists!BF214,'[1]Multi-Field'!$F$9="undrained"),BH214,""))</f>
        <v/>
      </c>
      <c r="DF214" s="409" t="str">
        <f>IF(AND('[1]Multi-Field'!$E$50=[1]Lists!BF214,'[1]Multi-Field'!$F$50="Drained"),BI214,IF(AND('[1]Multi-Field'!$E$50=[1]Lists!BF214,'[1]Multi-Field'!$F$50="undrained"),BH214,""))</f>
        <v/>
      </c>
      <c r="DG214" s="409" t="str">
        <f>IF(AND('[1]Multi-Field'!$E$51=[1]Lists!BF214,'[1]Multi-Field'!$F$51="Drained"),BI214,IF(AND('[1]Multi-Field'!$E$51=[1]Lists!BF214,'[1]Multi-Field'!$F$51="undrained"),BH214,""))</f>
        <v/>
      </c>
      <c r="DH214" s="409" t="str">
        <f>IF(AND('[1]Multi-Field'!$E$52=[1]Lists!BF214,'[1]Multi-Field'!$F$52="Drained"),BI214,IF(AND('[1]Multi-Field'!$E$52=[1]Lists!BF214,'[1]Multi-Field'!$F$52="undrained"),BH214,""))</f>
        <v/>
      </c>
      <c r="DI214" s="409" t="str">
        <f>IF(AND('[1]Multi-Field'!$E$53=[1]Lists!BF214,'[1]Multi-Field'!$F$53="Drained"),BI214,IF(AND('[1]Multi-Field'!$E$53=[1]Lists!BF214,'[1]Multi-Field'!$F$53="undrained"),BH214,""))</f>
        <v/>
      </c>
      <c r="DJ214" s="409" t="str">
        <f>IF(AND('[1]Multi-Field'!$E$54=[1]Lists!BF214,'[1]Multi-Field'!$F$54="Drained"),BI214,IF(AND('[1]Multi-Field'!$E$54=[1]Lists!BF214,'[1]Multi-Field'!$F$54="undrained"),BH214,""))</f>
        <v/>
      </c>
      <c r="DK214" s="409" t="str">
        <f>IF(AND('[1]Multi-Field'!$E$55=[1]Lists!BF214,'[1]Multi-Field'!$F$55="Drained"),BI214,IF(AND('[1]Multi-Field'!$E$55=[1]Lists!BF214,'[1]Multi-Field'!$F$55="undrained"),BH214,""))</f>
        <v/>
      </c>
      <c r="DL214" s="409" t="str">
        <f>IF(AND('[1]Multi-Field'!$E$56=[1]Lists!BF214,'[1]Multi-Field'!$F$56="Drained"),BI214,IF(AND('[1]Multi-Field'!$E$56=[1]Lists!BF214,'[1]Multi-Field'!$F$56="undrained"),BH214,""))</f>
        <v/>
      </c>
      <c r="DM214" s="409" t="str">
        <f>IF(AND('[1]Multi-Field'!$E$57=[1]Lists!BF214,'[1]Multi-Field'!$F$57="Drained"),BI214,IF(AND('[1]Multi-Field'!$E$57=[1]Lists!BF214,'[1]Multi-Field'!$F$57="undrained"),BH214,""))</f>
        <v/>
      </c>
      <c r="DN214" s="409" t="str">
        <f>IF(AND('[1]Multi-Field'!$E$58=[1]Lists!BF214,'[1]Multi-Field'!$F$58="Drained"),BI214,IF(AND('[1]Multi-Field'!$E$58=[1]Lists!BF214,'[1]Multi-Field'!$F$58="undrained"),BH214,""))</f>
        <v/>
      </c>
      <c r="DO214" s="409" t="str">
        <f>IF(AND('[1]Multi-Field'!$E$59=[1]Lists!BF214,'[1]Multi-Field'!$F$59="Drained"),BI214,IF(AND('[1]Multi-Field'!$E$59=[1]Lists!BF214,'[1]Multi-Field'!$F$59="undrained"),BH214,""))</f>
        <v/>
      </c>
      <c r="DP214" s="409" t="str">
        <f>IF(AND('[1]Multi-Field'!$E$60=[1]Lists!BF214,'[1]Multi-Field'!$F$60="Drained"),BI214,IF(AND('[1]Multi-Field'!$E$60=[1]Lists!BF214,'[1]Multi-Field'!$F$60="undrained"),BH214,""))</f>
        <v/>
      </c>
      <c r="DQ214" s="409" t="str">
        <f>IF(AND('[1]Multi-Field'!$E$61=[1]Lists!BF214,'[1]Multi-Field'!$F$61="Drained"),BI214,IF(AND('[1]Multi-Field'!$E$61=[1]Lists!BF214,'[1]Multi-Field'!$F$61="undrained"),BH214,""))</f>
        <v/>
      </c>
      <c r="DR214" s="409" t="str">
        <f>IF(AND('[1]Multi-Field'!$E$62=[1]Lists!BF214,'[1]Multi-Field'!$F$62="Drained"),BI214,IF(AND('[1]Multi-Field'!$E$62=[1]Lists!BF214,'[1]Multi-Field'!$F$62="undrained"),BH214,""))</f>
        <v/>
      </c>
      <c r="DS214" s="409" t="str">
        <f>IF(AND('[1]Multi-Field'!$E$63=[1]Lists!BF214,'[1]Multi-Field'!$F$63="Drained"),BI214,IF(AND('[1]Multi-Field'!$E$63=[1]Lists!BF214,'[1]Multi-Field'!$F$63="undrained"),BH214,""))</f>
        <v/>
      </c>
      <c r="DT214" s="409" t="str">
        <f>IF(AND('[1]Multi-Field'!$E$64=[1]Lists!BF214,'[1]Multi-Field'!$F$64="Drained"),BI214,IF(AND('[1]Multi-Field'!$E$64=[1]Lists!BF214,'[1]Multi-Field'!$F$64="undrained"),BH214,""))</f>
        <v/>
      </c>
      <c r="DU214" s="409" t="str">
        <f>IF(AND('[1]Multi-Field'!$E$65=[1]Lists!BF214,'[1]Multi-Field'!$F$65="Drained"),BI214,IF(AND('[1]Multi-Field'!$E$65=[1]Lists!BF214,'[1]Multi-Field'!$F$65="undrained"),BH214,""))</f>
        <v/>
      </c>
      <c r="DV214" s="409" t="str">
        <f>IF(AND('[1]Multi-Field'!$E$66=[1]Lists!BF214,'[1]Multi-Field'!$F$66="Drained"),BI214,IF(AND('[1]Multi-Field'!$E$66=[1]Lists!BF214,'[1]Multi-Field'!$F$66="undrained"),BH214,""))</f>
        <v/>
      </c>
      <c r="DW214" s="409" t="str">
        <f>IF(AND('[1]Multi-Field'!$E$67=[1]Lists!BF214,'[1]Multi-Field'!$F$67="Drained"),BI214,IF(AND('[1]Multi-Field'!$E$67=[1]Lists!BF214,'[1]Multi-Field'!$F$67="undrained"),BH214,""))</f>
        <v/>
      </c>
      <c r="DX214" s="409" t="str">
        <f>IF(AND('[1]Multi-Field'!$E$68=[1]Lists!BF214,'[1]Multi-Field'!$F$68="Drained"),BI214,IF(AND('[1]Multi-Field'!$E$68=[1]Lists!BF214,'[1]Multi-Field'!$F$68="undrained"),BH214,""))</f>
        <v/>
      </c>
      <c r="DY214" s="409" t="str">
        <f>IF(AND('[1]Multi-Field'!$E$69=[1]Lists!BF214,'[1]Multi-Field'!$F$69="Drained"),BI214,IF(AND('[1]Multi-Field'!$E$69=[1]Lists!BF214,'[1]Multi-Field'!$F$69="undrained"),BH214,""))</f>
        <v/>
      </c>
      <c r="DZ214" s="409" t="str">
        <f>IF(AND('[1]Multi-Field'!$E$70=[1]Lists!BF214,'[1]Multi-Field'!$F$70="Drained"),BI214,IF(AND('[1]Multi-Field'!$E$70=[1]Lists!BF214,'[1]Multi-Field'!$F$70="undrained"),BH214,""))</f>
        <v/>
      </c>
      <c r="EA214" s="409" t="str">
        <f>IF(AND('[1]Multi-Field'!$E$71=[1]Lists!BF214,'[1]Multi-Field'!$F$71="Drained"),BI214,IF(AND('[1]Multi-Field'!$E$71=[1]Lists!BF214,'[1]Multi-Field'!$F$71="undrained"),BH214,""))</f>
        <v/>
      </c>
      <c r="EB214" s="409" t="str">
        <f>IF(AND('[1]Multi-Field'!$E$72=[1]Lists!BF214,'[1]Multi-Field'!$F$72="Drained"),BI214,IF(AND('[1]Multi-Field'!$E$72=[1]Lists!BF214,'[1]Multi-Field'!$F$72="undrained"),BH214,""))</f>
        <v/>
      </c>
      <c r="EC214" s="409" t="str">
        <f>IF(AND('[1]Multi-Field'!$E$73=[1]Lists!BF214,'[1]Multi-Field'!$F$73="Drained"),BI214,IF(AND('[1]Multi-Field'!$E$73=[1]Lists!BF214,'[1]Multi-Field'!$F$73="undrained"),BH214,""))</f>
        <v/>
      </c>
      <c r="ED214" s="409" t="str">
        <f>IF(AND('[1]Multi-Field'!$E$74=[1]Lists!BF214,'[1]Multi-Field'!$F$74="Drained"),BI214,IF(AND('[1]Multi-Field'!$E$74=[1]Lists!BF214,'[1]Multi-Field'!$F$74="undrained"),BH214,""))</f>
        <v/>
      </c>
      <c r="EE214" s="409" t="str">
        <f>IF(AND('[1]Multi-Field'!$E$75=[1]Lists!BF214,'[1]Multi-Field'!$F$75="Drained"),BI214,IF(AND('[1]Multi-Field'!$E$75=[1]Lists!BF214,'[1]Multi-Field'!$F$75="undrained"),BH214,""))</f>
        <v/>
      </c>
      <c r="EF214" s="409" t="str">
        <f>IF(AND('[1]Multi-Field'!$E$76=[1]Lists!BF214,'[1]Multi-Field'!$F$76="Drained"),BI214,IF(AND('[1]Multi-Field'!$E$76=[1]Lists!BF214,'[1]Multi-Field'!$F$6="undrained"),BH214,""))</f>
        <v/>
      </c>
      <c r="EG214" s="409" t="str">
        <f>IF(AND('[1]Multi-Field'!$E$77=[1]Lists!BF214,'[1]Multi-Field'!$F$77="Drained"),BI214,IF(AND('[1]Multi-Field'!$E$77=[1]Lists!BF214,'[1]Multi-Field'!$F$77="undrained"),BH214,""))</f>
        <v/>
      </c>
      <c r="EH214" s="409" t="str">
        <f>IF(AND('[1]Multi-Field'!$E$78=[1]Lists!BF214,'[1]Multi-Field'!$F$78="Drained"),BI214,IF(AND('[1]Multi-Field'!$E$78=[1]Lists!BF214,'[1]Multi-Field'!$F$78="undrained"),BH214,""))</f>
        <v/>
      </c>
      <c r="EI214" s="409" t="str">
        <f>IF(AND('[1]Multi-Field'!$E$79=[1]Lists!BF214,'[1]Multi-Field'!$F$79="Drained"),BI214,IF(AND('[1]Multi-Field'!$E$79=[1]Lists!BF214,'[1]Multi-Field'!$F$79="undrained"),BH214,""))</f>
        <v/>
      </c>
      <c r="EJ214" s="409" t="str">
        <f>IF(AND('[1]Multi-Field'!$E$80=[1]Lists!BF214,'[1]Multi-Field'!$F$80="Drained"),BI214,IF(AND('[1]Multi-Field'!$E$80=[1]Lists!BF214,'[1]Multi-Field'!$F$80="undrained"),BH214,""))</f>
        <v/>
      </c>
      <c r="EK214" s="409" t="str">
        <f>IF(AND('[1]Multi-Field'!$E$81=[1]Lists!BF214,'[1]Multi-Field'!$F$81="Drained"),BI214,IF(AND('[1]Multi-Field'!$E$81=[1]Lists!BF214,'[1]Multi-Field'!$F$81="undrained"),BH214,""))</f>
        <v/>
      </c>
      <c r="EL214" s="409" t="str">
        <f>IF(AND('[1]Multi-Field'!$E$82=[1]Lists!BF214,'[1]Multi-Field'!$F$82="Drained"),BI214,IF(AND('[1]Multi-Field'!$E$82=[1]Lists!BF214,'[1]Multi-Field'!$F$82="undrained"),BH214,""))</f>
        <v/>
      </c>
      <c r="EM214" s="409" t="str">
        <f>IF(AND('[1]Multi-Field'!$E$83=[1]Lists!BF214,'[1]Multi-Field'!$F$83="Drained"),BI214,IF(AND('[1]Multi-Field'!$E$83=[1]Lists!BF214,'[1]Multi-Field'!$F$83="undrained"),BH214,""))</f>
        <v/>
      </c>
      <c r="EN214" s="409" t="str">
        <f>IF(AND('[1]Multi-Field'!$E$84=[1]Lists!BF214,'[1]Multi-Field'!$F$84="Drained"),BI214,IF(AND('[1]Multi-Field'!$E$84=[1]Lists!BF214,'[1]Multi-Field'!$F$84="undrained"),BH214,""))</f>
        <v/>
      </c>
      <c r="EO214" s="409" t="str">
        <f>IF(AND('[1]Multi-Field'!$E$85=[1]Lists!BF214,'[1]Multi-Field'!$F$85="Drained"),BI214,IF(AND('[1]Multi-Field'!$E$85=[1]Lists!BF214,'[1]Multi-Field'!$F$85="undrained"),BH214,""))</f>
        <v/>
      </c>
      <c r="EP214" s="409" t="str">
        <f>IF(AND('[1]Multi-Field'!$E$86=[1]Lists!BF214,'[1]Multi-Field'!$F$86="Drained"),BI214,IF(AND('[1]Multi-Field'!$E$86=[1]Lists!BF214,'[1]Multi-Field'!$F$86="undrained"),BH214,""))</f>
        <v/>
      </c>
      <c r="EQ214" s="409" t="str">
        <f>IF(AND('[1]Multi-Field'!$E$87=[1]Lists!BF214,'[1]Multi-Field'!$F$87="Drained"),BI214,IF(AND('[1]Multi-Field'!$E$87=[1]Lists!BF214,'[1]Multi-Field'!$F$87="undrained"),BH214,""))</f>
        <v/>
      </c>
      <c r="ER214" s="409" t="str">
        <f>IF(AND('[1]Multi-Field'!$E$88=[1]Lists!BF214,'[1]Multi-Field'!$F$88="Drained"),BI214,IF(AND('[1]Multi-Field'!$E$88=[1]Lists!BF214,'[1]Multi-Field'!$F$88="undrained"),BH214,""))</f>
        <v/>
      </c>
      <c r="ES214" s="409" t="str">
        <f>IF(AND('[1]Multi-Field'!$E$89=[1]Lists!BF214,'[1]Multi-Field'!$F$89="Drained"),BI214,IF(AND('[1]Multi-Field'!$E$89=[1]Lists!BF214,'[1]Multi-Field'!$F$89="undrained"),BH214,""))</f>
        <v/>
      </c>
      <c r="ET214" s="409" t="str">
        <f>IF(AND('[1]Multi-Field'!$E$90=[1]Lists!BF214,'[1]Multi-Field'!$F$90="Drained"),BI214,IF(AND('[1]Multi-Field'!$E$90=[1]Lists!BF214,'[1]Multi-Field'!$F$90="undrained"),BH214,""))</f>
        <v/>
      </c>
      <c r="EU214" s="409" t="str">
        <f>IF(AND('[1]Multi-Field'!$E$91=[1]Lists!BF214,'[1]Multi-Field'!$F$91="Drained"),BI214,IF(AND('[1]Multi-Field'!$E$91=[1]Lists!BF214,'[1]Multi-Field'!$F$91="undrained"),BH214,""))</f>
        <v/>
      </c>
      <c r="EV214" s="409" t="str">
        <f>IF(AND('[1]Multi-Field'!$E$92=[1]Lists!BF214,'[1]Multi-Field'!$F$92="Drained"),BI214,IF(AND('[1]Multi-Field'!$E$92=[1]Lists!BF214,'[1]Multi-Field'!$F$92="undrained"),BH214,""))</f>
        <v/>
      </c>
      <c r="EW214" s="409" t="str">
        <f>IF(AND('[1]Multi-Field'!$E$93=[1]Lists!BF214,'[1]Multi-Field'!$F$93="Drained"),BI214,IF(AND('[1]Multi-Field'!$E$93=[1]Lists!BF214,'[1]Multi-Field'!$F$93="undrained"),BH214,""))</f>
        <v/>
      </c>
      <c r="EX214" s="409" t="str">
        <f>IF(AND('[1]Multi-Field'!$E$94=[1]Lists!BF214,'[1]Multi-Field'!$F$94="Drained"),BI214,IF(AND('[1]Multi-Field'!$E$94=[1]Lists!BF214,'[1]Multi-Field'!$F$94="undrained"),BH214,""))</f>
        <v/>
      </c>
      <c r="EY214" s="409" t="str">
        <f>IF(AND('[1]Multi-Field'!$E$95=[1]Lists!BF214,'[1]Multi-Field'!$F$95="Drained"),BI214,IF(AND('[1]Multi-Field'!$E$95=[1]Lists!BF214,'[1]Multi-Field'!$F$95="undrained"),BH214,""))</f>
        <v/>
      </c>
      <c r="EZ214" s="409" t="str">
        <f>IF(AND('[1]Multi-Field'!$E$96=[1]Lists!BF214,'[1]Multi-Field'!$F$96="Drained"),BI214,IF(AND('[1]Multi-Field'!$E$96=[1]Lists!BF214,'[1]Multi-Field'!$F$96="undrained"),BH214,""))</f>
        <v/>
      </c>
      <c r="FA214" s="409" t="str">
        <f>IF(AND('[1]Multi-Field'!$E$97=[1]Lists!BF214,'[1]Multi-Field'!$F$97="Drained"),BI214,IF(AND('[1]Multi-Field'!$E$97=[1]Lists!BF214,'[1]Multi-Field'!$F$97="undrained"),BH214,""))</f>
        <v/>
      </c>
      <c r="FB214" s="409" t="str">
        <f>IF(AND('[1]Multi-Field'!$E$98=[1]Lists!BF214,'[1]Multi-Field'!$F$98="Drained"),BI214,IF(AND('[1]Multi-Field'!$E$98=[1]Lists!BF214,'[1]Multi-Field'!$F$98="undrained"),BH214,""))</f>
        <v/>
      </c>
      <c r="FC214" s="409" t="str">
        <f>IF(AND('[1]Multi-Field'!$E$99=[1]Lists!BF214,'[1]Multi-Field'!$F$99="Drained"),BI214,IF(AND('[1]Multi-Field'!$E$99=[1]Lists!BF214,'[1]Multi-Field'!$F$99="undrained"),BH214,""))</f>
        <v/>
      </c>
      <c r="FD214" s="409" t="str">
        <f>IF(AND('[1]Multi-Field'!$E$100=[1]Lists!BF214,'[1]Multi-Field'!$F$100="Drained"),BI214,IF(AND('[1]Multi-Field'!$E$100=[1]Lists!BF214,'[1]Multi-Field'!$F$100="undrained"),BH214,""))</f>
        <v/>
      </c>
      <c r="FE214" s="409" t="str">
        <f>IF(AND('[1]Multi-Field'!$E$101=[1]Lists!BF214,'[1]Multi-Field'!$F$101="Drained"),BI214,IF(AND('[1]Multi-Field'!$E$101=[1]Lists!BF214,'[1]Multi-Field'!$F$101="undrained"),BH214,""))</f>
        <v/>
      </c>
      <c r="FF214" s="409" t="str">
        <f>IF(AND('[1]Multi-Field'!$E$102=[1]Lists!BF214,'[1]Multi-Field'!$F$102="Drained"),BI214,IF(AND('[1]Multi-Field'!$E$102=[1]Lists!BF214,'[1]Multi-Field'!$F$102="undrained"),BH214,""))</f>
        <v/>
      </c>
      <c r="FG214" s="409" t="str">
        <f>IF(AND('[1]Multi-Field'!$E$103=[1]Lists!BF214,'[1]Multi-Field'!$F$103="Drained"),BI214,IF(AND('[1]Multi-Field'!$E$103=[1]Lists!BF214,'[1]Multi-Field'!$F$103="undrained"),BH214,""))</f>
        <v/>
      </c>
      <c r="FH214" s="409" t="str">
        <f>IF(AND('[1]Multi-Field'!$E$104=[1]Lists!BF214,'[1]Multi-Field'!$F$104="Drained"),BI214,IF(AND('[1]Multi-Field'!$E$104=[1]Lists!BF214,'[1]Multi-Field'!$F$104="undrained"),BH214,""))</f>
        <v/>
      </c>
      <c r="FI214" s="409" t="str">
        <f>IF(AND('[1]Multi-Field'!$E$105=[1]Lists!BF214,'[1]Multi-Field'!$F$105="Drained"),BI214,IF(AND('[1]Multi-Field'!$E$105=[1]Lists!BF214,'[1]Multi-Field'!$F$105="undrained"),BH214,""))</f>
        <v/>
      </c>
      <c r="FJ214" s="409" t="str">
        <f>IF(AND('[1]Multi-Field'!$E$106=[1]Lists!BF214,'[1]Multi-Field'!$F$106="Drained"),BI214,IF(AND('[1]Multi-Field'!$E$106=[1]Lists!BF214,'[1]Multi-Field'!$F$106="undrained"),BH214,""))</f>
        <v/>
      </c>
      <c r="FK214" s="409" t="str">
        <f>IF(AND('[1]Multi-Field'!$E$107=[1]Lists!BF214,'[1]Multi-Field'!$F$107="Drained"),BI214,IF(AND('[1]Multi-Field'!$E$107=[1]Lists!BF214,'[1]Multi-Field'!$F$107="undrained"),BH214,""))</f>
        <v/>
      </c>
      <c r="FL214" s="409" t="str">
        <f>IF(AND('[1]Multi-Field'!$E$108=[1]Lists!BF214,'[1]Multi-Field'!$F$108="Drained"),BI214,IF(AND('[1]Multi-Field'!$E$108=[1]Lists!BF214,'[1]Multi-Field'!$F$108="undrained"),BH214,""))</f>
        <v/>
      </c>
      <c r="FM214" s="409" t="str">
        <f>IF(AND('[1]Multi-Field'!$E$109=[1]Lists!BF214,'[1]Multi-Field'!$F$109="Drained"),BI214,IF(AND('[1]Multi-Field'!$E$109=[1]Lists!BF214,'[1]Multi-Field'!$F$109="undrained"),BH214,""))</f>
        <v/>
      </c>
      <c r="FN214" s="409" t="str">
        <f>IF(AND('[1]Multi-Field'!$E$110=[1]Lists!BF214,'[1]Multi-Field'!$F$110="Drained"),BI214,IF(AND('[1]Multi-Field'!$E$110=[1]Lists!BF214,'[1]Multi-Field'!$F$110="undrained"),BH214,""))</f>
        <v/>
      </c>
      <c r="FO214" s="409" t="str">
        <f>IF(AND('[1]Multi-Field'!$E$111=[1]Lists!BF214,'[1]Multi-Field'!$F$111="Drained"),BI214,IF(AND('[1]Multi-Field'!$E$111=[1]Lists!BF214,'[1]Multi-Field'!$F$111="undrained"),BH214,""))</f>
        <v/>
      </c>
      <c r="FP214" s="409" t="str">
        <f>IF(AND('[1]Multi-Field'!$E$112=[1]Lists!BF214,'[1]Multi-Field'!$F$112="Drained"),BI214,IF(AND('[1]Multi-Field'!$E$112=[1]Lists!BF214,'[1]Multi-Field'!$F$112="undrained"),BH214,""))</f>
        <v/>
      </c>
      <c r="FQ214" s="409" t="str">
        <f>IF(AND('[1]Multi-Field'!$E$113=[1]Lists!BF214,'[1]Multi-Field'!$F$113="Drained"),BI214,IF(AND('[1]Multi-Field'!$E$113=[1]Lists!BF214,'[1]Multi-Field'!$F$113="undrained"),BH214,""))</f>
        <v/>
      </c>
      <c r="FR214" s="409" t="str">
        <f>IF(AND('[1]Multi-Field'!$E$114=[1]Lists!BF214,'[1]Multi-Field'!$F$114="Drained"),BI214,IF(AND('[1]Multi-Field'!$E$114=[1]Lists!BF214,'[1]Multi-Field'!$F$114="undrained"),BH214,""))</f>
        <v/>
      </c>
      <c r="FS214" s="409" t="str">
        <f>IF(AND('[1]Multi-Field'!$E$115=[1]Lists!BF214,'[1]Multi-Field'!$F$115="Drained"),BI214,IF(AND('[1]Multi-Field'!$E$115=[1]Lists!BF214,'[1]Multi-Field'!$F$115="undrained"),BH214,""))</f>
        <v/>
      </c>
      <c r="FT214" s="409" t="str">
        <f>IF(AND('[1]Multi-Field'!$E$116=[1]Lists!BF214,'[1]Multi-Field'!$F$116="Drained"),BI214,IF(AND('[1]Multi-Field'!$E$116=[1]Lists!BF214,'[1]Multi-Field'!$F$116="undrained"),BH214,""))</f>
        <v/>
      </c>
      <c r="FU214" s="409" t="str">
        <f>IF(AND('[1]Multi-Field'!$E$117=[1]Lists!BF214,'[1]Multi-Field'!$F$117="Drained"),BI214,IF(AND('[1]Multi-Field'!$E$117=[1]Lists!BF214,'[1]Multi-Field'!$F$117="undrained"),BH214,""))</f>
        <v/>
      </c>
      <c r="FV214" s="409" t="str">
        <f>IF(AND('[1]Multi-Field'!$E$118=[1]Lists!BF214,'[1]Multi-Field'!$F$118="Drained"),BI214,IF(AND('[1]Multi-Field'!$E$118=[1]Lists!BF214,'[1]Multi-Field'!$F$118="undrained"),BH214,""))</f>
        <v/>
      </c>
      <c r="FW214" s="409" t="str">
        <f>IF(AND('[1]Multi-Field'!$E$119=[1]Lists!BF214,'[1]Multi-Field'!$F$119="Drained"),BI214,IF(AND('[1]Multi-Field'!$E$119=[1]Lists!BF214,'[1]Multi-Field'!$F$119="undrained"),BH214,""))</f>
        <v/>
      </c>
      <c r="FX214" s="409" t="str">
        <f>IF(AND('[1]Multi-Field'!$E$120=[1]Lists!BF214,'[1]Multi-Field'!$F$120="Drained"),BI214,IF(AND('[1]Multi-Field'!$E$120=[1]Lists!BF214,'[1]Multi-Field'!$F$120="undrained"),BH214,""))</f>
        <v/>
      </c>
    </row>
    <row r="215" spans="1:180" ht="13.5" customHeight="1">
      <c r="A215" s="7" t="s">
        <v>302</v>
      </c>
      <c r="B215" s="7"/>
      <c r="C215" s="7"/>
      <c r="D215" s="8">
        <v>50</v>
      </c>
      <c r="E215" s="8">
        <f t="shared" si="39"/>
        <v>53</v>
      </c>
      <c r="F215" s="8">
        <f t="shared" si="40"/>
        <v>57</v>
      </c>
      <c r="G215" s="8">
        <v>60</v>
      </c>
      <c r="H215" s="8">
        <v>60</v>
      </c>
      <c r="I215" s="8">
        <f t="shared" si="43"/>
        <v>62</v>
      </c>
      <c r="J215" s="8">
        <f t="shared" si="44"/>
        <v>63</v>
      </c>
      <c r="K215" s="8">
        <v>65</v>
      </c>
      <c r="L215" s="8">
        <v>60</v>
      </c>
      <c r="M215" s="8">
        <f t="shared" si="41"/>
        <v>65</v>
      </c>
      <c r="N215" s="8">
        <f t="shared" si="42"/>
        <v>70</v>
      </c>
      <c r="O215" s="8">
        <v>75</v>
      </c>
      <c r="P215" s="391">
        <v>190</v>
      </c>
      <c r="Q215" s="394"/>
      <c r="R215" s="395" t="b">
        <f>IF(OR('Multi-Field'!AA192=Lists!$AC$42,'Multi-Field'!AA192=Lists!$AC$43),IF('Multi-Field'!Z192="x",(IF('Multi-Field'!AC192=Lists!$Q$11,Lists!$R$11,IF('Multi-Field'!AC192=Lists!$Q$12,Lists!$R$12,IF('Multi-Field'!AC192=Lists!$Q$13,Lists!$R$13,IF('Multi-Field'!AC192=Lists!$Q$14,Lists!$R$14))))),IF('Multi-Field'!X192="x",(IF('Multi-Field'!AC192=Lists!$Q$11,Lists!$S$11,IF('Multi-Field'!AC192=Lists!$Q$12,Lists!$S$12,IF('Multi-Field'!AC192=Lists!$Q$13,Lists!$S$13,IF('Multi-Field'!AC192=Lists!$Q$14,Lists!$S$14))))),IF('Multi-Field'!V192="x",(IF('Multi-Field'!AC192=Lists!$Q$11,Lists!$T$11,IF('Multi-Field'!AC192=Lists!$Q$12,Lists!$T$12,IF('Multi-Field'!AC192=Lists!$Q$13,Lists!$T$13,IF('Multi-Field'!AC192=Lists!$Q$14,Lists!$T$14))))),0))))</f>
        <v>0</v>
      </c>
      <c r="S215" s="395" t="str">
        <f t="shared" si="38"/>
        <v/>
      </c>
      <c r="T215" s="395"/>
      <c r="U215" s="396"/>
      <c r="AI215" s="384">
        <f>'[1]Multi-Field'!B211</f>
        <v>0</v>
      </c>
      <c r="AJ215" s="387" t="str">
        <f>IF(OR('[1]Multi-Field'!Q55=[1]Lists!$AC$42,'[1]Multi-Field'!Q55=[1]Lists!$AC$43),"x","")</f>
        <v/>
      </c>
      <c r="AK215" s="387" t="str">
        <f>IF(OR('[1]Multi-Field'!Q55=[1]Lists!$AC$6,'[1]Multi-Field'!Q55=$AC$2,'[1]Multi-Field'!Q55=$AC$4),"x","")</f>
        <v/>
      </c>
      <c r="AL215" s="387" t="str">
        <f>IF(OR('[1]Multi-Field'!Q55=[1]Lists!$AC$7,'[1]Multi-Field'!Q55=$AC$3,'[1]Multi-Field'!Q55=$AC$5),"x","")</f>
        <v/>
      </c>
      <c r="AM215" s="387" t="str">
        <f>IF(OR('[1]Multi-Field'!Q55=$AC$23,'[1]Multi-Field'!Q55=$AC$13,'[1]Multi-Field'!Q55=$AC$9,'[1]Multi-Field'!Q55=$AC$19,'[1]Multi-Field'!Q55=$AC$47),"x","")</f>
        <v/>
      </c>
      <c r="AN215" s="387" t="str">
        <f>IF(OR('[1]Multi-Field'!Q55=$AC$24,'[1]Multi-Field'!Q55=$AC$14,'[1]Multi-Field'!Q55=$AC$10,'[1]Multi-Field'!Q55=$AC$22,'[1]Multi-Field'!Q55=$AC$48),"x","")</f>
        <v/>
      </c>
      <c r="AO215" s="387" t="str">
        <f>IF(OR('[1]Multi-Field'!Q55=$AC$21,'[1]Multi-Field'!Q55=$AC$28,'[1]Multi-Field'!Q55=$AC$62,'[1]Multi-Field'!Q55=$AC$102,'[1]Multi-Field'!Q55=$AC$98),"x","")</f>
        <v/>
      </c>
      <c r="AP215" s="387" t="str">
        <f>IF(OR('[1]Multi-Field'!Q55=$AC$25,'[1]Multi-Field'!Q55=$AC$63,'[1]Multi-Field'!Q55=$AC$85,'[1]Multi-Field'!Q55=$AC$87,'[1]Multi-Field'!Q55=$AC$92,'[1]Multi-Field'!Q55=$AC$93),"x","")</f>
        <v/>
      </c>
      <c r="AQ215" s="387" t="str">
        <f>IF(OR('[1]Multi-Field'!Q55=$AC$20,'[1]Multi-Field'!Q55=$AC$27,'[1]Multi-Field'!Q55=$AC$58,'[1]Multi-Field'!Q55=$AC$86,'[1]Multi-Field'!Q55=$AC$103,'[1]Multi-Field'!Q55=$AC$94),"x","")</f>
        <v/>
      </c>
      <c r="AR215" s="387" t="str">
        <f>IF(OR('[1]Multi-Field'!Q55=$AC$35,'[1]Multi-Field'!Q55=$AC$40,'[1]Multi-Field'!Q55=$AC$45,),"x","")</f>
        <v/>
      </c>
      <c r="AS215" s="387" t="str">
        <f>IF(OR('[1]Multi-Field'!Q55=$AC$36,'[1]Multi-Field'!Q55=$AC$41,'[1]Multi-Field'!Q55=$AC$46,),"x","")</f>
        <v/>
      </c>
      <c r="AT215" s="387" t="str">
        <f>IF(OR('[1]Multi-Field'!Q55=$AC$52,'[1]Multi-Field'!Q55=$AC$53,'[1]Multi-Field'!Q55=$AC$54,'[1]Multi-Field'!Q55=$AC$55,'[1]Multi-Field'!Q55=$AC$68,'[1]Multi-Field'!Q55=$AC$69,'[1]Multi-Field'!Q55=$AC$74,'[1]Multi-Field'!Q55=$AC$71,'[1]Multi-Field'!Q55=$AC$70),"x","")</f>
        <v>x</v>
      </c>
      <c r="AU215" s="387" t="str">
        <f>IF('[1]Multi-Field'!Q55=$AC$72,"x","")</f>
        <v/>
      </c>
      <c r="AV215" s="387" t="str">
        <f>IF('[1]Multi-Field'!Q55=$AC$73,"x","")</f>
        <v/>
      </c>
      <c r="AW215" s="387" t="str">
        <f>IF('[1]Multi-Field'!Q55=$AC$83,"x","")</f>
        <v/>
      </c>
      <c r="AX215" s="387" t="str">
        <f>IF('[1]Multi-Field'!Q55=$AC$84,"x","")</f>
        <v/>
      </c>
      <c r="AY215" s="387" t="str">
        <f>IF('[1]Multi-Field'!Q55=$AC$97,"x","")</f>
        <v/>
      </c>
      <c r="AZ215" s="387" t="str">
        <f>IF('[1]Multi-Field'!Q55=$AC$99,"x","")</f>
        <v/>
      </c>
      <c r="BA215" s="387" t="str">
        <f>IF('[1]Multi-Field'!Q55=$AC$104,"x","")</f>
        <v/>
      </c>
      <c r="BB215" s="387" t="str">
        <f>IF('[1]Multi-Field'!Q55=$AC$105,"x","")</f>
        <v/>
      </c>
      <c r="BC215" s="388"/>
      <c r="BF215" s="411" t="s">
        <v>1381</v>
      </c>
      <c r="BG215" s="412">
        <v>1</v>
      </c>
      <c r="BH215" s="412">
        <v>2.5</v>
      </c>
      <c r="BI215" s="412">
        <v>3.5</v>
      </c>
      <c r="BJ215" s="409" t="e">
        <f>IF(AND('[1]Single Field'!#REF!=[1]Lists!BF215,'[1]Single Field'!#REF!="Drained"),"x",IF(AND('[1]Single Field'!#REF!=[1]Lists!BF215,'[1]Single Field'!#REF!="Undrained"),O,""))</f>
        <v>#REF!</v>
      </c>
      <c r="BK215" s="409" t="str">
        <f>IF(AND('[1]Multi-Field'!$E$3=[1]Lists!BF215,'[1]Multi-Field'!$F$3="Drained"),BI215,IF(AND('[1]Multi-Field'!$E$3=BF215,'[1]Multi-Field'!$F$3="undrained"),BH215,""))</f>
        <v/>
      </c>
      <c r="BL215" s="409" t="str">
        <f>IF(AND('[1]Multi-Field'!$E$4=BF215,'[1]Multi-Field'!$F$4="Drained"),BI215,IF(AND('[1]Multi-Field'!$E$4=BF215,'[1]Multi-Field'!$F$4="undrained"),BH215,""))</f>
        <v/>
      </c>
      <c r="BM215" s="409" t="str">
        <f>IF(AND('[1]Multi-Field'!$E$5=BF215,'[1]Multi-Field'!$F$5="Drained"),BI215,IF(AND('[1]Multi-Field'!$E$5=BF215,'[1]Multi-Field'!$F$5="undrained"),BH215,""))</f>
        <v/>
      </c>
      <c r="BN215" s="409" t="str">
        <f>IF(AND('[1]Multi-Field'!$E$6=BF215,'[1]Multi-Field'!$F$6="Drained"),BI215,IF(AND('[1]Multi-Field'!$E$6=BF215,'[1]Multi-Field'!$F$6="undrained"),BH215,""))</f>
        <v/>
      </c>
      <c r="BO215" s="409" t="str">
        <f>IF(AND('[1]Multi-Field'!$E$7=BF215,'[1]Multi-Field'!$F$7="Drained"),BI215,IF(AND('[1]Multi-Field'!$E$7=BF215,'[1]Multi-Field'!$F$7="undrained"),BH215,""))</f>
        <v/>
      </c>
      <c r="BP215" s="409" t="str">
        <f>IF(AND('[1]Multi-Field'!$E$8=BF215,'[1]Multi-Field'!$F$8="Drained"),BI215,IF(AND('[1]Multi-Field'!$E$8=BF215,'[1]Multi-Field'!$F$8="undrained"),BH215,""))</f>
        <v/>
      </c>
      <c r="BQ215" s="409" t="str">
        <f>IF(AND('[1]Multi-Field'!$E$9=BF215,'[1]Multi-Field'!$F$9="Drained"),BI215,IF(AND('[1]Multi-Field'!$E$9=BF215,'[1]Multi-Field'!$F$9="undrained"),BH215,""))</f>
        <v/>
      </c>
      <c r="BR215" s="409" t="str">
        <f>IF(AND('[1]Multi-Field'!$E$10=BF215,'[1]Multi-Field'!$F$10="Drained"),BI215,IF(AND('[1]Multi-Field'!$E$10=BF215,'[1]Multi-Field'!$F$10="undrained"),BH215,""))</f>
        <v/>
      </c>
      <c r="BS215" s="409" t="str">
        <f>IF(AND('[1]Multi-Field'!$E$11=BF215,'[1]Multi-Field'!$F$11="Drained"),BI215,IF(AND('[1]Multi-Field'!$E$11=BF215,'[1]Multi-Field'!$F$11="undrained"),BH215,""))</f>
        <v/>
      </c>
      <c r="BT215" s="409" t="str">
        <f>IF(AND('[1]Multi-Field'!$E$12=BF215,'[1]Multi-Field'!$F$12="Drained"),BI215,IF(AND('[1]Multi-Field'!$E$12=BF215,'[1]Multi-Field'!$F$12="undrained"),BH215,""))</f>
        <v/>
      </c>
      <c r="BU215" s="409" t="str">
        <f>IF(AND('[1]Multi-Field'!$E$13=BF215,'[1]Multi-Field'!$F$13="Drained"),BI215,IF(AND('[1]Multi-Field'!$E$3=BF215,'[1]Multi-Field'!$F$13="undrained"),BH215,""))</f>
        <v/>
      </c>
      <c r="BV215" s="409" t="str">
        <f>IF(AND('[1]Multi-Field'!$E$14=BF215,'[1]Multi-Field'!$F$14="Drained"),BI215,IF(AND('[1]Multi-Field'!$E$14=BF215,'[1]Multi-Field'!$F$14="undrained"),BH215,""))</f>
        <v/>
      </c>
      <c r="BW215" s="409" t="str">
        <f>IF(AND('[1]Multi-Field'!$E$15=BF215,'[1]Multi-Field'!$F$15="Drained"),BI215,IF(AND('[1]Multi-Field'!$E$15=BF215,'[1]Multi-Field'!$F$15="undrained"),BH215,""))</f>
        <v/>
      </c>
      <c r="BX215" s="409" t="str">
        <f>IF(AND('[1]Multi-Field'!$E$16=[1]Lists!BF215,'[1]Multi-Field'!$F$16="Drained"),BI215,IF(AND('[1]Multi-Field'!$E$16=[1]Lists!BF215,'[1]Multi-Field'!$F$16="undrained"),BH215,""))</f>
        <v/>
      </c>
      <c r="BY215" s="409" t="str">
        <f>IF(AND('[1]Multi-Field'!$E$17=[1]Lists!BF215,'[1]Multi-Field'!$F$17="Drained"),BI215,IF(AND('[1]Multi-Field'!$E$17=[1]Lists!BF215,'[1]Multi-Field'!$F$17="undrained"),BH215,""))</f>
        <v/>
      </c>
      <c r="BZ215" s="409" t="str">
        <f>IF(AND('[1]Multi-Field'!$E$18=[1]Lists!BF215,'[1]Multi-Field'!$F$18="Drained"),BI215,IF(AND('[1]Multi-Field'!$E$18=[1]Lists!BF215,'[1]Multi-Field'!$F$18="undrained"),BH215,""))</f>
        <v/>
      </c>
      <c r="CA215" s="409" t="str">
        <f>IF(AND('[1]Multi-Field'!$E$19=[1]Lists!BF215,'[1]Multi-Field'!$F$19="Drained"),BI215,IF(AND('[1]Multi-Field'!$E$19=[1]Lists!BF215,'[1]Multi-Field'!$F$19="undrained"),BH215,""))</f>
        <v/>
      </c>
      <c r="CB215" s="409" t="str">
        <f>IF(AND('[1]Multi-Field'!$E$20=[1]Lists!BF215,'[1]Multi-Field'!$F$20="Drained"),BI215,IF(AND('[1]Multi-Field'!$E$20=[1]Lists!BF215,'[1]Multi-Field'!$F$20="undrained"),BH215,""))</f>
        <v/>
      </c>
      <c r="CC215" s="409" t="str">
        <f>IF(AND('[1]Multi-Field'!$E$21=[1]Lists!BF215,'[1]Multi-Field'!$F$21="Drained"),BI215,IF(AND('[1]Multi-Field'!$E$21=[1]Lists!BF215,'[1]Multi-Field'!$F$21="undrained"),BH215,""))</f>
        <v/>
      </c>
      <c r="CD215" s="409" t="str">
        <f>IF(AND('[1]Multi-Field'!$E$22=[1]Lists!BF215,'[1]Multi-Field'!$F$22="Drained"),BI215,IF(AND('[1]Multi-Field'!$E$22=[1]Lists!BF215,'[1]Multi-Field'!$F$22="undrained"),BH215,""))</f>
        <v/>
      </c>
      <c r="CE215" s="409" t="str">
        <f>IF(AND('[1]Multi-Field'!$E$23=[1]Lists!BF215,'[1]Multi-Field'!$F$23="Drained"),BI215,IF(AND('[1]Multi-Field'!$E$23=[1]Lists!BF215,'[1]Multi-Field'!$F$23="undrained"),BH215,""))</f>
        <v/>
      </c>
      <c r="CF215" s="409" t="str">
        <f>IF(AND('[1]Multi-Field'!$E$24=[1]Lists!BF215,'[1]Multi-Field'!$F$24="Drained"),BI215,IF(AND('[1]Multi-Field'!$E$24=[1]Lists!BF215,'[1]Multi-Field'!$F$24="undrained"),BH215,""))</f>
        <v/>
      </c>
      <c r="CG215" s="409" t="str">
        <f>IF(AND('[1]Multi-Field'!$E$25=[1]Lists!BF215,'[1]Multi-Field'!$F$25="Drained"),BI215,IF(AND('[1]Multi-Field'!$E$25=[1]Lists!BF215,'[1]Multi-Field'!$F$25="undrained"),BH215,""))</f>
        <v/>
      </c>
      <c r="CH215" s="409" t="str">
        <f>IF(AND('[1]Multi-Field'!$E$26=[1]Lists!BF215,'[1]Multi-Field'!$F$26="Drained"),BI215,IF(AND('[1]Multi-Field'!$E$26=[1]Lists!BF215,'[1]Multi-Field'!$F$26="undrained"),BH215,""))</f>
        <v/>
      </c>
      <c r="CI215" s="409" t="str">
        <f>IF(AND('[1]Multi-Field'!$E$27=[1]Lists!BF215,'[1]Multi-Field'!$F$27="Drained"),BI215,IF(AND('[1]Multi-Field'!$E$27=[1]Lists!BF215,'[1]Multi-Field'!$F$27="undrained"),BH215,""))</f>
        <v/>
      </c>
      <c r="CJ215" s="409" t="str">
        <f>IF(AND('[1]Multi-Field'!$E$28=[1]Lists!BF215,'[1]Multi-Field'!$F$28="Drained"),BI215,IF(AND('[1]Multi-Field'!$E$28=[1]Lists!BF215,'[1]Multi-Field'!$F$28="undrained"),BH215,""))</f>
        <v/>
      </c>
      <c r="CK215" s="409" t="str">
        <f>IF(AND('[1]Multi-Field'!$E$29=[1]Lists!BF215,'[1]Multi-Field'!$F$29="Drained"),BI215,IF(AND('[1]Multi-Field'!$E$29=[1]Lists!BF215,'[1]Multi-Field'!$F$29="undrained"),BH215,""))</f>
        <v/>
      </c>
      <c r="CL215" s="409" t="str">
        <f>IF(AND('[1]Multi-Field'!$E$30=[1]Lists!BF215,'[1]Multi-Field'!$F$30="Drained"),BI215,IF(AND('[1]Multi-Field'!$E$30=[1]Lists!BF215,'[1]Multi-Field'!$F$30="undrained"),BH215,""))</f>
        <v/>
      </c>
      <c r="CM215" s="409" t="str">
        <f>IF(AND('[1]Multi-Field'!$E$31=[1]Lists!BF215,'[1]Multi-Field'!$F$31="Drained"),BI215,IF(AND('[1]Multi-Field'!$E$31=[1]Lists!BF215,'[1]Multi-Field'!$F$31="undrained"),BH215,""))</f>
        <v/>
      </c>
      <c r="CN215" s="409" t="str">
        <f>IF(AND('[1]Multi-Field'!$E$32=[1]Lists!BF215,'[1]Multi-Field'!$F$32="Drained"),BI215,IF(AND('[1]Multi-Field'!$E$32=[1]Lists!BF215,'[1]Multi-Field'!$F$32="undrained"),BH215,""))</f>
        <v/>
      </c>
      <c r="CO215" s="409" t="str">
        <f>IF(AND('[1]Multi-Field'!$E$33=[1]Lists!BF215,'[1]Multi-Field'!$F$33="Drained"),BI215,IF(AND('[1]Multi-Field'!$E$33=[1]Lists!BF215,'[1]Multi-Field'!$F$33="undrained"),BH215,""))</f>
        <v/>
      </c>
      <c r="CP215" s="409" t="str">
        <f>IF(AND('[1]Multi-Field'!$E$34=[1]Lists!BF215,'[1]Multi-Field'!$F$34="Drained"),BI215,IF(AND('[1]Multi-Field'!$E$34=[1]Lists!BF215,'[1]Multi-Field'!$F$34="undrained"),BH215,""))</f>
        <v/>
      </c>
      <c r="CQ215" s="409" t="str">
        <f>IF(AND('[1]Multi-Field'!$E$35=[1]Lists!BF215,'[1]Multi-Field'!$F$35="Drained"),BI215,IF(AND('[1]Multi-Field'!$E$35=[1]Lists!BF215,'[1]Multi-Field'!$F$35="undrained"),BH215,""))</f>
        <v/>
      </c>
      <c r="CR215" s="409" t="str">
        <f>IF(AND('[1]Multi-Field'!$E$36=[1]Lists!BF215,'[1]Multi-Field'!$F$36="Drained"),BI215,IF(AND('[1]Multi-Field'!$E$36=[1]Lists!BF215,'[1]Multi-Field'!$F$36="undrained"),BH215,""))</f>
        <v/>
      </c>
      <c r="CS215" s="409" t="str">
        <f>IF(AND('[1]Multi-Field'!$E$37=[1]Lists!BF215,'[1]Multi-Field'!$F$37="Drained"),BI215,IF(AND('[1]Multi-Field'!$E$37=[1]Lists!BF215,'[1]Multi-Field'!$F$37="undrained"),BH215,""))</f>
        <v/>
      </c>
      <c r="CT215" s="409" t="str">
        <f>IF(AND('[1]Multi-Field'!$E$38=[1]Lists!BF215,'[1]Multi-Field'!$F$38="Drained"),BI215,IF(AND('[1]Multi-Field'!$E$38=[1]Lists!BF215,'[1]Multi-Field'!$F$38="undrained"),BH215,""))</f>
        <v/>
      </c>
      <c r="CU215" s="409" t="str">
        <f>IF(AND('[1]Multi-Field'!$E$39=[1]Lists!BF215,'[1]Multi-Field'!$F$39="Drained"),BI215,IF(AND('[1]Multi-Field'!$E$39=[1]Lists!BF215,'[1]Multi-Field'!$F$39="undrained"),BH215,""))</f>
        <v/>
      </c>
      <c r="CV215" s="409" t="str">
        <f>IF(AND('[1]Multi-Field'!$E$40=[1]Lists!BF215,'[1]Multi-Field'!$F$40="Drained"),BI215,IF(AND('[1]Multi-Field'!$E$40=[1]Lists!BF215,'[1]Multi-Field'!$F$40="undrained"),BH215,""))</f>
        <v/>
      </c>
      <c r="CW215" s="409" t="str">
        <f>IF(AND('[1]Multi-Field'!$E$41=[1]Lists!BF215,'[1]Multi-Field'!$F$40="Drained"),BI215,IF(AND('[1]Multi-Field'!$E$40=[1]Lists!BF215,'[1]Multi-Field'!$F$40="undrained"),BH215,""))</f>
        <v/>
      </c>
      <c r="CX215" s="409" t="str">
        <f>IF(AND('[1]Multi-Field'!$E$42=[1]Lists!BF215,'[1]Multi-Field'!$F$42="Drained"),BI215,IF(AND('[1]Multi-Field'!$E$42=[1]Lists!BF215,'[1]Multi-Field'!$F$42="undrained"),BH215,""))</f>
        <v/>
      </c>
      <c r="CY215" s="409" t="str">
        <f>IF(AND('[1]Multi-Field'!$E$43=[1]Lists!BF215,'[1]Multi-Field'!$F$43="Drained"),BI215,IF(AND('[1]Multi-Field'!$E$43=[1]Lists!BF215,'[1]Multi-Field'!$F$43="undrained"),BH215,""))</f>
        <v/>
      </c>
      <c r="CZ215" s="409" t="str">
        <f>IF(AND('[1]Multi-Field'!$E$44=[1]Lists!BF215,'[1]Multi-Field'!$F$44="Drained"),BI215,IF(AND('[1]Multi-Field'!$E$44=[1]Lists!BF215,'[1]Multi-Field'!$F$44="undrained"),BH215,""))</f>
        <v/>
      </c>
      <c r="DA215" s="409" t="str">
        <f>IF(AND('[1]Multi-Field'!$E$45=[1]Lists!BF215,'[1]Multi-Field'!$F$45="Drained"),BI215,IF(AND('[1]Multi-Field'!$E$45=[1]Lists!BF215,'[1]Multi-Field'!$F$45="undrained"),BH215,""))</f>
        <v/>
      </c>
      <c r="DB215" s="409" t="str">
        <f>IF(AND('[1]Multi-Field'!$E$46=[1]Lists!BF215,'[1]Multi-Field'!$F$46="Drained"),BI215,IF(AND('[1]Multi-Field'!$E$46=[1]Lists!BF215,'[1]Multi-Field'!$F$46="undrained"),BH215,""))</f>
        <v/>
      </c>
      <c r="DC215" s="409" t="str">
        <f>IF(AND('[1]Multi-Field'!$E$47=[1]Lists!BF215,'[1]Multi-Field'!$F$47="Drained"),BI215,IF(AND('[1]Multi-Field'!$E$47=[1]Lists!BF215,'[1]Multi-Field'!$F$47="undrained"),BH215,""))</f>
        <v/>
      </c>
      <c r="DD215" s="409" t="str">
        <f>IF(AND('[1]Multi-Field'!$E$48=[1]Lists!BF215,'[1]Multi-Field'!$F$48="Drained"),BI215,IF(AND('[1]Multi-Field'!$E$48=[1]Lists!BF215,'[1]Multi-Field'!$F$48="undrained"),BH215,""))</f>
        <v/>
      </c>
      <c r="DE215" s="409" t="str">
        <f>IF(AND('[1]Multi-Field'!$E$49=[1]Lists!BF215,'[1]Multi-Field'!$F$49="Drained"),BI215,IF(AND('[1]Multi-Field'!$E$49=[1]Lists!BF215,'[1]Multi-Field'!$F$9="undrained"),BH215,""))</f>
        <v/>
      </c>
      <c r="DF215" s="409" t="str">
        <f>IF(AND('[1]Multi-Field'!$E$50=[1]Lists!BF215,'[1]Multi-Field'!$F$50="Drained"),BI215,IF(AND('[1]Multi-Field'!$E$50=[1]Lists!BF215,'[1]Multi-Field'!$F$50="undrained"),BH215,""))</f>
        <v/>
      </c>
      <c r="DG215" s="409" t="str">
        <f>IF(AND('[1]Multi-Field'!$E$51=[1]Lists!BF215,'[1]Multi-Field'!$F$51="Drained"),BI215,IF(AND('[1]Multi-Field'!$E$51=[1]Lists!BF215,'[1]Multi-Field'!$F$51="undrained"),BH215,""))</f>
        <v/>
      </c>
      <c r="DH215" s="409" t="str">
        <f>IF(AND('[1]Multi-Field'!$E$52=[1]Lists!BF215,'[1]Multi-Field'!$F$52="Drained"),BI215,IF(AND('[1]Multi-Field'!$E$52=[1]Lists!BF215,'[1]Multi-Field'!$F$52="undrained"),BH215,""))</f>
        <v/>
      </c>
      <c r="DI215" s="409" t="str">
        <f>IF(AND('[1]Multi-Field'!$E$53=[1]Lists!BF215,'[1]Multi-Field'!$F$53="Drained"),BI215,IF(AND('[1]Multi-Field'!$E$53=[1]Lists!BF215,'[1]Multi-Field'!$F$53="undrained"),BH215,""))</f>
        <v/>
      </c>
      <c r="DJ215" s="409" t="str">
        <f>IF(AND('[1]Multi-Field'!$E$54=[1]Lists!BF215,'[1]Multi-Field'!$F$54="Drained"),BI215,IF(AND('[1]Multi-Field'!$E$54=[1]Lists!BF215,'[1]Multi-Field'!$F$54="undrained"),BH215,""))</f>
        <v/>
      </c>
      <c r="DK215" s="409" t="str">
        <f>IF(AND('[1]Multi-Field'!$E$55=[1]Lists!BF215,'[1]Multi-Field'!$F$55="Drained"),BI215,IF(AND('[1]Multi-Field'!$E$55=[1]Lists!BF215,'[1]Multi-Field'!$F$55="undrained"),BH215,""))</f>
        <v/>
      </c>
      <c r="DL215" s="409" t="str">
        <f>IF(AND('[1]Multi-Field'!$E$56=[1]Lists!BF215,'[1]Multi-Field'!$F$56="Drained"),BI215,IF(AND('[1]Multi-Field'!$E$56=[1]Lists!BF215,'[1]Multi-Field'!$F$56="undrained"),BH215,""))</f>
        <v/>
      </c>
      <c r="DM215" s="409" t="str">
        <f>IF(AND('[1]Multi-Field'!$E$57=[1]Lists!BF215,'[1]Multi-Field'!$F$57="Drained"),BI215,IF(AND('[1]Multi-Field'!$E$57=[1]Lists!BF215,'[1]Multi-Field'!$F$57="undrained"),BH215,""))</f>
        <v/>
      </c>
      <c r="DN215" s="409" t="str">
        <f>IF(AND('[1]Multi-Field'!$E$58=[1]Lists!BF215,'[1]Multi-Field'!$F$58="Drained"),BI215,IF(AND('[1]Multi-Field'!$E$58=[1]Lists!BF215,'[1]Multi-Field'!$F$58="undrained"),BH215,""))</f>
        <v/>
      </c>
      <c r="DO215" s="409" t="str">
        <f>IF(AND('[1]Multi-Field'!$E$59=[1]Lists!BF215,'[1]Multi-Field'!$F$59="Drained"),BI215,IF(AND('[1]Multi-Field'!$E$59=[1]Lists!BF215,'[1]Multi-Field'!$F$59="undrained"),BH215,""))</f>
        <v/>
      </c>
      <c r="DP215" s="409" t="str">
        <f>IF(AND('[1]Multi-Field'!$E$60=[1]Lists!BF215,'[1]Multi-Field'!$F$60="Drained"),BI215,IF(AND('[1]Multi-Field'!$E$60=[1]Lists!BF215,'[1]Multi-Field'!$F$60="undrained"),BH215,""))</f>
        <v/>
      </c>
      <c r="DQ215" s="409" t="str">
        <f>IF(AND('[1]Multi-Field'!$E$61=[1]Lists!BF215,'[1]Multi-Field'!$F$61="Drained"),BI215,IF(AND('[1]Multi-Field'!$E$61=[1]Lists!BF215,'[1]Multi-Field'!$F$61="undrained"),BH215,""))</f>
        <v/>
      </c>
      <c r="DR215" s="409" t="str">
        <f>IF(AND('[1]Multi-Field'!$E$62=[1]Lists!BF215,'[1]Multi-Field'!$F$62="Drained"),BI215,IF(AND('[1]Multi-Field'!$E$62=[1]Lists!BF215,'[1]Multi-Field'!$F$62="undrained"),BH215,""))</f>
        <v/>
      </c>
      <c r="DS215" s="409" t="str">
        <f>IF(AND('[1]Multi-Field'!$E$63=[1]Lists!BF215,'[1]Multi-Field'!$F$63="Drained"),BI215,IF(AND('[1]Multi-Field'!$E$63=[1]Lists!BF215,'[1]Multi-Field'!$F$63="undrained"),BH215,""))</f>
        <v/>
      </c>
      <c r="DT215" s="409" t="str">
        <f>IF(AND('[1]Multi-Field'!$E$64=[1]Lists!BF215,'[1]Multi-Field'!$F$64="Drained"),BI215,IF(AND('[1]Multi-Field'!$E$64=[1]Lists!BF215,'[1]Multi-Field'!$F$64="undrained"),BH215,""))</f>
        <v/>
      </c>
      <c r="DU215" s="409" t="str">
        <f>IF(AND('[1]Multi-Field'!$E$65=[1]Lists!BF215,'[1]Multi-Field'!$F$65="Drained"),BI215,IF(AND('[1]Multi-Field'!$E$65=[1]Lists!BF215,'[1]Multi-Field'!$F$65="undrained"),BH215,""))</f>
        <v/>
      </c>
      <c r="DV215" s="409" t="str">
        <f>IF(AND('[1]Multi-Field'!$E$66=[1]Lists!BF215,'[1]Multi-Field'!$F$66="Drained"),BI215,IF(AND('[1]Multi-Field'!$E$66=[1]Lists!BF215,'[1]Multi-Field'!$F$66="undrained"),BH215,""))</f>
        <v/>
      </c>
      <c r="DW215" s="409" t="str">
        <f>IF(AND('[1]Multi-Field'!$E$67=[1]Lists!BF215,'[1]Multi-Field'!$F$67="Drained"),BI215,IF(AND('[1]Multi-Field'!$E$67=[1]Lists!BF215,'[1]Multi-Field'!$F$67="undrained"),BH215,""))</f>
        <v/>
      </c>
      <c r="DX215" s="409" t="str">
        <f>IF(AND('[1]Multi-Field'!$E$68=[1]Lists!BF215,'[1]Multi-Field'!$F$68="Drained"),BI215,IF(AND('[1]Multi-Field'!$E$68=[1]Lists!BF215,'[1]Multi-Field'!$F$68="undrained"),BH215,""))</f>
        <v/>
      </c>
      <c r="DY215" s="409" t="str">
        <f>IF(AND('[1]Multi-Field'!$E$69=[1]Lists!BF215,'[1]Multi-Field'!$F$69="Drained"),BI215,IF(AND('[1]Multi-Field'!$E$69=[1]Lists!BF215,'[1]Multi-Field'!$F$69="undrained"),BH215,""))</f>
        <v/>
      </c>
      <c r="DZ215" s="409" t="str">
        <f>IF(AND('[1]Multi-Field'!$E$70=[1]Lists!BF215,'[1]Multi-Field'!$F$70="Drained"),BI215,IF(AND('[1]Multi-Field'!$E$70=[1]Lists!BF215,'[1]Multi-Field'!$F$70="undrained"),BH215,""))</f>
        <v/>
      </c>
      <c r="EA215" s="409" t="str">
        <f>IF(AND('[1]Multi-Field'!$E$71=[1]Lists!BF215,'[1]Multi-Field'!$F$71="Drained"),BI215,IF(AND('[1]Multi-Field'!$E$71=[1]Lists!BF215,'[1]Multi-Field'!$F$71="undrained"),BH215,""))</f>
        <v/>
      </c>
      <c r="EB215" s="409" t="str">
        <f>IF(AND('[1]Multi-Field'!$E$72=[1]Lists!BF215,'[1]Multi-Field'!$F$72="Drained"),BI215,IF(AND('[1]Multi-Field'!$E$72=[1]Lists!BF215,'[1]Multi-Field'!$F$72="undrained"),BH215,""))</f>
        <v/>
      </c>
      <c r="EC215" s="409" t="str">
        <f>IF(AND('[1]Multi-Field'!$E$73=[1]Lists!BF215,'[1]Multi-Field'!$F$73="Drained"),BI215,IF(AND('[1]Multi-Field'!$E$73=[1]Lists!BF215,'[1]Multi-Field'!$F$73="undrained"),BH215,""))</f>
        <v/>
      </c>
      <c r="ED215" s="409" t="str">
        <f>IF(AND('[1]Multi-Field'!$E$74=[1]Lists!BF215,'[1]Multi-Field'!$F$74="Drained"),BI215,IF(AND('[1]Multi-Field'!$E$74=[1]Lists!BF215,'[1]Multi-Field'!$F$74="undrained"),BH215,""))</f>
        <v/>
      </c>
      <c r="EE215" s="409" t="str">
        <f>IF(AND('[1]Multi-Field'!$E$75=[1]Lists!BF215,'[1]Multi-Field'!$F$75="Drained"),BI215,IF(AND('[1]Multi-Field'!$E$75=[1]Lists!BF215,'[1]Multi-Field'!$F$75="undrained"),BH215,""))</f>
        <v/>
      </c>
      <c r="EF215" s="409" t="str">
        <f>IF(AND('[1]Multi-Field'!$E$76=[1]Lists!BF215,'[1]Multi-Field'!$F$76="Drained"),BI215,IF(AND('[1]Multi-Field'!$E$76=[1]Lists!BF215,'[1]Multi-Field'!$F$6="undrained"),BH215,""))</f>
        <v/>
      </c>
      <c r="EG215" s="409" t="str">
        <f>IF(AND('[1]Multi-Field'!$E$77=[1]Lists!BF215,'[1]Multi-Field'!$F$77="Drained"),BI215,IF(AND('[1]Multi-Field'!$E$77=[1]Lists!BF215,'[1]Multi-Field'!$F$77="undrained"),BH215,""))</f>
        <v/>
      </c>
      <c r="EH215" s="409" t="str">
        <f>IF(AND('[1]Multi-Field'!$E$78=[1]Lists!BF215,'[1]Multi-Field'!$F$78="Drained"),BI215,IF(AND('[1]Multi-Field'!$E$78=[1]Lists!BF215,'[1]Multi-Field'!$F$78="undrained"),BH215,""))</f>
        <v/>
      </c>
      <c r="EI215" s="409" t="str">
        <f>IF(AND('[1]Multi-Field'!$E$79=[1]Lists!BF215,'[1]Multi-Field'!$F$79="Drained"),BI215,IF(AND('[1]Multi-Field'!$E$79=[1]Lists!BF215,'[1]Multi-Field'!$F$79="undrained"),BH215,""))</f>
        <v/>
      </c>
      <c r="EJ215" s="409" t="str">
        <f>IF(AND('[1]Multi-Field'!$E$80=[1]Lists!BF215,'[1]Multi-Field'!$F$80="Drained"),BI215,IF(AND('[1]Multi-Field'!$E$80=[1]Lists!BF215,'[1]Multi-Field'!$F$80="undrained"),BH215,""))</f>
        <v/>
      </c>
      <c r="EK215" s="409" t="str">
        <f>IF(AND('[1]Multi-Field'!$E$81=[1]Lists!BF215,'[1]Multi-Field'!$F$81="Drained"),BI215,IF(AND('[1]Multi-Field'!$E$81=[1]Lists!BF215,'[1]Multi-Field'!$F$81="undrained"),BH215,""))</f>
        <v/>
      </c>
      <c r="EL215" s="409" t="str">
        <f>IF(AND('[1]Multi-Field'!$E$82=[1]Lists!BF215,'[1]Multi-Field'!$F$82="Drained"),BI215,IF(AND('[1]Multi-Field'!$E$82=[1]Lists!BF215,'[1]Multi-Field'!$F$82="undrained"),BH215,""))</f>
        <v/>
      </c>
      <c r="EM215" s="409" t="str">
        <f>IF(AND('[1]Multi-Field'!$E$83=[1]Lists!BF215,'[1]Multi-Field'!$F$83="Drained"),BI215,IF(AND('[1]Multi-Field'!$E$83=[1]Lists!BF215,'[1]Multi-Field'!$F$83="undrained"),BH215,""))</f>
        <v/>
      </c>
      <c r="EN215" s="409" t="str">
        <f>IF(AND('[1]Multi-Field'!$E$84=[1]Lists!BF215,'[1]Multi-Field'!$F$84="Drained"),BI215,IF(AND('[1]Multi-Field'!$E$84=[1]Lists!BF215,'[1]Multi-Field'!$F$84="undrained"),BH215,""))</f>
        <v/>
      </c>
      <c r="EO215" s="409" t="str">
        <f>IF(AND('[1]Multi-Field'!$E$85=[1]Lists!BF215,'[1]Multi-Field'!$F$85="Drained"),BI215,IF(AND('[1]Multi-Field'!$E$85=[1]Lists!BF215,'[1]Multi-Field'!$F$85="undrained"),BH215,""))</f>
        <v/>
      </c>
      <c r="EP215" s="409" t="str">
        <f>IF(AND('[1]Multi-Field'!$E$86=[1]Lists!BF215,'[1]Multi-Field'!$F$86="Drained"),BI215,IF(AND('[1]Multi-Field'!$E$86=[1]Lists!BF215,'[1]Multi-Field'!$F$86="undrained"),BH215,""))</f>
        <v/>
      </c>
      <c r="EQ215" s="409" t="str">
        <f>IF(AND('[1]Multi-Field'!$E$87=[1]Lists!BF215,'[1]Multi-Field'!$F$87="Drained"),BI215,IF(AND('[1]Multi-Field'!$E$87=[1]Lists!BF215,'[1]Multi-Field'!$F$87="undrained"),BH215,""))</f>
        <v/>
      </c>
      <c r="ER215" s="409" t="str">
        <f>IF(AND('[1]Multi-Field'!$E$88=[1]Lists!BF215,'[1]Multi-Field'!$F$88="Drained"),BI215,IF(AND('[1]Multi-Field'!$E$88=[1]Lists!BF215,'[1]Multi-Field'!$F$88="undrained"),BH215,""))</f>
        <v/>
      </c>
      <c r="ES215" s="409" t="str">
        <f>IF(AND('[1]Multi-Field'!$E$89=[1]Lists!BF215,'[1]Multi-Field'!$F$89="Drained"),BI215,IF(AND('[1]Multi-Field'!$E$89=[1]Lists!BF215,'[1]Multi-Field'!$F$89="undrained"),BH215,""))</f>
        <v/>
      </c>
      <c r="ET215" s="409" t="str">
        <f>IF(AND('[1]Multi-Field'!$E$90=[1]Lists!BF215,'[1]Multi-Field'!$F$90="Drained"),BI215,IF(AND('[1]Multi-Field'!$E$90=[1]Lists!BF215,'[1]Multi-Field'!$F$90="undrained"),BH215,""))</f>
        <v/>
      </c>
      <c r="EU215" s="409" t="str">
        <f>IF(AND('[1]Multi-Field'!$E$91=[1]Lists!BF215,'[1]Multi-Field'!$F$91="Drained"),BI215,IF(AND('[1]Multi-Field'!$E$91=[1]Lists!BF215,'[1]Multi-Field'!$F$91="undrained"),BH215,""))</f>
        <v/>
      </c>
      <c r="EV215" s="409" t="str">
        <f>IF(AND('[1]Multi-Field'!$E$92=[1]Lists!BF215,'[1]Multi-Field'!$F$92="Drained"),BI215,IF(AND('[1]Multi-Field'!$E$92=[1]Lists!BF215,'[1]Multi-Field'!$F$92="undrained"),BH215,""))</f>
        <v/>
      </c>
      <c r="EW215" s="409" t="str">
        <f>IF(AND('[1]Multi-Field'!$E$93=[1]Lists!BF215,'[1]Multi-Field'!$F$93="Drained"),BI215,IF(AND('[1]Multi-Field'!$E$93=[1]Lists!BF215,'[1]Multi-Field'!$F$93="undrained"),BH215,""))</f>
        <v/>
      </c>
      <c r="EX215" s="409" t="str">
        <f>IF(AND('[1]Multi-Field'!$E$94=[1]Lists!BF215,'[1]Multi-Field'!$F$94="Drained"),BI215,IF(AND('[1]Multi-Field'!$E$94=[1]Lists!BF215,'[1]Multi-Field'!$F$94="undrained"),BH215,""))</f>
        <v/>
      </c>
      <c r="EY215" s="409" t="str">
        <f>IF(AND('[1]Multi-Field'!$E$95=[1]Lists!BF215,'[1]Multi-Field'!$F$95="Drained"),BI215,IF(AND('[1]Multi-Field'!$E$95=[1]Lists!BF215,'[1]Multi-Field'!$F$95="undrained"),BH215,""))</f>
        <v/>
      </c>
      <c r="EZ215" s="409" t="str">
        <f>IF(AND('[1]Multi-Field'!$E$96=[1]Lists!BF215,'[1]Multi-Field'!$F$96="Drained"),BI215,IF(AND('[1]Multi-Field'!$E$96=[1]Lists!BF215,'[1]Multi-Field'!$F$96="undrained"),BH215,""))</f>
        <v/>
      </c>
      <c r="FA215" s="409" t="str">
        <f>IF(AND('[1]Multi-Field'!$E$97=[1]Lists!BF215,'[1]Multi-Field'!$F$97="Drained"),BI215,IF(AND('[1]Multi-Field'!$E$97=[1]Lists!BF215,'[1]Multi-Field'!$F$97="undrained"),BH215,""))</f>
        <v/>
      </c>
      <c r="FB215" s="409" t="str">
        <f>IF(AND('[1]Multi-Field'!$E$98=[1]Lists!BF215,'[1]Multi-Field'!$F$98="Drained"),BI215,IF(AND('[1]Multi-Field'!$E$98=[1]Lists!BF215,'[1]Multi-Field'!$F$98="undrained"),BH215,""))</f>
        <v/>
      </c>
      <c r="FC215" s="409" t="str">
        <f>IF(AND('[1]Multi-Field'!$E$99=[1]Lists!BF215,'[1]Multi-Field'!$F$99="Drained"),BI215,IF(AND('[1]Multi-Field'!$E$99=[1]Lists!BF215,'[1]Multi-Field'!$F$99="undrained"),BH215,""))</f>
        <v/>
      </c>
      <c r="FD215" s="409" t="str">
        <f>IF(AND('[1]Multi-Field'!$E$100=[1]Lists!BF215,'[1]Multi-Field'!$F$100="Drained"),BI215,IF(AND('[1]Multi-Field'!$E$100=[1]Lists!BF215,'[1]Multi-Field'!$F$100="undrained"),BH215,""))</f>
        <v/>
      </c>
      <c r="FE215" s="409" t="str">
        <f>IF(AND('[1]Multi-Field'!$E$101=[1]Lists!BF215,'[1]Multi-Field'!$F$101="Drained"),BI215,IF(AND('[1]Multi-Field'!$E$101=[1]Lists!BF215,'[1]Multi-Field'!$F$101="undrained"),BH215,""))</f>
        <v/>
      </c>
      <c r="FF215" s="409" t="str">
        <f>IF(AND('[1]Multi-Field'!$E$102=[1]Lists!BF215,'[1]Multi-Field'!$F$102="Drained"),BI215,IF(AND('[1]Multi-Field'!$E$102=[1]Lists!BF215,'[1]Multi-Field'!$F$102="undrained"),BH215,""))</f>
        <v/>
      </c>
      <c r="FG215" s="409" t="str">
        <f>IF(AND('[1]Multi-Field'!$E$103=[1]Lists!BF215,'[1]Multi-Field'!$F$103="Drained"),BI215,IF(AND('[1]Multi-Field'!$E$103=[1]Lists!BF215,'[1]Multi-Field'!$F$103="undrained"),BH215,""))</f>
        <v/>
      </c>
      <c r="FH215" s="409" t="str">
        <f>IF(AND('[1]Multi-Field'!$E$104=[1]Lists!BF215,'[1]Multi-Field'!$F$104="Drained"),BI215,IF(AND('[1]Multi-Field'!$E$104=[1]Lists!BF215,'[1]Multi-Field'!$F$104="undrained"),BH215,""))</f>
        <v/>
      </c>
      <c r="FI215" s="409" t="str">
        <f>IF(AND('[1]Multi-Field'!$E$105=[1]Lists!BF215,'[1]Multi-Field'!$F$105="Drained"),BI215,IF(AND('[1]Multi-Field'!$E$105=[1]Lists!BF215,'[1]Multi-Field'!$F$105="undrained"),BH215,""))</f>
        <v/>
      </c>
      <c r="FJ215" s="409" t="str">
        <f>IF(AND('[1]Multi-Field'!$E$106=[1]Lists!BF215,'[1]Multi-Field'!$F$106="Drained"),BI215,IF(AND('[1]Multi-Field'!$E$106=[1]Lists!BF215,'[1]Multi-Field'!$F$106="undrained"),BH215,""))</f>
        <v/>
      </c>
      <c r="FK215" s="409" t="str">
        <f>IF(AND('[1]Multi-Field'!$E$107=[1]Lists!BF215,'[1]Multi-Field'!$F$107="Drained"),BI215,IF(AND('[1]Multi-Field'!$E$107=[1]Lists!BF215,'[1]Multi-Field'!$F$107="undrained"),BH215,""))</f>
        <v/>
      </c>
      <c r="FL215" s="409" t="str">
        <f>IF(AND('[1]Multi-Field'!$E$108=[1]Lists!BF215,'[1]Multi-Field'!$F$108="Drained"),BI215,IF(AND('[1]Multi-Field'!$E$108=[1]Lists!BF215,'[1]Multi-Field'!$F$108="undrained"),BH215,""))</f>
        <v/>
      </c>
      <c r="FM215" s="409" t="str">
        <f>IF(AND('[1]Multi-Field'!$E$109=[1]Lists!BF215,'[1]Multi-Field'!$F$109="Drained"),BI215,IF(AND('[1]Multi-Field'!$E$109=[1]Lists!BF215,'[1]Multi-Field'!$F$109="undrained"),BH215,""))</f>
        <v/>
      </c>
      <c r="FN215" s="409" t="str">
        <f>IF(AND('[1]Multi-Field'!$E$110=[1]Lists!BF215,'[1]Multi-Field'!$F$110="Drained"),BI215,IF(AND('[1]Multi-Field'!$E$110=[1]Lists!BF215,'[1]Multi-Field'!$F$110="undrained"),BH215,""))</f>
        <v/>
      </c>
      <c r="FO215" s="409" t="str">
        <f>IF(AND('[1]Multi-Field'!$E$111=[1]Lists!BF215,'[1]Multi-Field'!$F$111="Drained"),BI215,IF(AND('[1]Multi-Field'!$E$111=[1]Lists!BF215,'[1]Multi-Field'!$F$111="undrained"),BH215,""))</f>
        <v/>
      </c>
      <c r="FP215" s="409" t="str">
        <f>IF(AND('[1]Multi-Field'!$E$112=[1]Lists!BF215,'[1]Multi-Field'!$F$112="Drained"),BI215,IF(AND('[1]Multi-Field'!$E$112=[1]Lists!BF215,'[1]Multi-Field'!$F$112="undrained"),BH215,""))</f>
        <v/>
      </c>
      <c r="FQ215" s="409" t="str">
        <f>IF(AND('[1]Multi-Field'!$E$113=[1]Lists!BF215,'[1]Multi-Field'!$F$113="Drained"),BI215,IF(AND('[1]Multi-Field'!$E$113=[1]Lists!BF215,'[1]Multi-Field'!$F$113="undrained"),BH215,""))</f>
        <v/>
      </c>
      <c r="FR215" s="409" t="str">
        <f>IF(AND('[1]Multi-Field'!$E$114=[1]Lists!BF215,'[1]Multi-Field'!$F$114="Drained"),BI215,IF(AND('[1]Multi-Field'!$E$114=[1]Lists!BF215,'[1]Multi-Field'!$F$114="undrained"),BH215,""))</f>
        <v/>
      </c>
      <c r="FS215" s="409" t="str">
        <f>IF(AND('[1]Multi-Field'!$E$115=[1]Lists!BF215,'[1]Multi-Field'!$F$115="Drained"),BI215,IF(AND('[1]Multi-Field'!$E$115=[1]Lists!BF215,'[1]Multi-Field'!$F$115="undrained"),BH215,""))</f>
        <v/>
      </c>
      <c r="FT215" s="409" t="str">
        <f>IF(AND('[1]Multi-Field'!$E$116=[1]Lists!BF215,'[1]Multi-Field'!$F$116="Drained"),BI215,IF(AND('[1]Multi-Field'!$E$116=[1]Lists!BF215,'[1]Multi-Field'!$F$116="undrained"),BH215,""))</f>
        <v/>
      </c>
      <c r="FU215" s="409" t="str">
        <f>IF(AND('[1]Multi-Field'!$E$117=[1]Lists!BF215,'[1]Multi-Field'!$F$117="Drained"),BI215,IF(AND('[1]Multi-Field'!$E$117=[1]Lists!BF215,'[1]Multi-Field'!$F$117="undrained"),BH215,""))</f>
        <v/>
      </c>
      <c r="FV215" s="409" t="str">
        <f>IF(AND('[1]Multi-Field'!$E$118=[1]Lists!BF215,'[1]Multi-Field'!$F$118="Drained"),BI215,IF(AND('[1]Multi-Field'!$E$118=[1]Lists!BF215,'[1]Multi-Field'!$F$118="undrained"),BH215,""))</f>
        <v/>
      </c>
      <c r="FW215" s="409" t="str">
        <f>IF(AND('[1]Multi-Field'!$E$119=[1]Lists!BF215,'[1]Multi-Field'!$F$119="Drained"),BI215,IF(AND('[1]Multi-Field'!$E$119=[1]Lists!BF215,'[1]Multi-Field'!$F$119="undrained"),BH215,""))</f>
        <v/>
      </c>
      <c r="FX215" s="409" t="str">
        <f>IF(AND('[1]Multi-Field'!$E$120=[1]Lists!BF215,'[1]Multi-Field'!$F$120="Drained"),BI215,IF(AND('[1]Multi-Field'!$E$120=[1]Lists!BF215,'[1]Multi-Field'!$F$120="undrained"),BH215,""))</f>
        <v/>
      </c>
    </row>
    <row r="216" spans="1:180" ht="13.5" customHeight="1">
      <c r="A216" s="7" t="s">
        <v>303</v>
      </c>
      <c r="B216" s="7"/>
      <c r="C216" s="7"/>
      <c r="D216" s="8">
        <v>55</v>
      </c>
      <c r="E216" s="8">
        <f t="shared" si="39"/>
        <v>57</v>
      </c>
      <c r="F216" s="8">
        <f t="shared" si="40"/>
        <v>58</v>
      </c>
      <c r="G216" s="8">
        <v>60</v>
      </c>
      <c r="H216" s="8">
        <v>65</v>
      </c>
      <c r="I216" s="8">
        <f t="shared" si="43"/>
        <v>68</v>
      </c>
      <c r="J216" s="8">
        <f t="shared" si="44"/>
        <v>72</v>
      </c>
      <c r="K216" s="8">
        <v>75</v>
      </c>
      <c r="L216" s="8">
        <v>75</v>
      </c>
      <c r="M216" s="8">
        <f t="shared" si="41"/>
        <v>80</v>
      </c>
      <c r="N216" s="8">
        <f t="shared" si="42"/>
        <v>85</v>
      </c>
      <c r="O216" s="8">
        <v>90</v>
      </c>
      <c r="P216" s="391">
        <v>191</v>
      </c>
      <c r="Q216" s="394"/>
      <c r="R216" s="395" t="b">
        <f>IF(OR('Multi-Field'!AA193=Lists!$AC$42,'Multi-Field'!AA193=Lists!$AC$43),IF('Multi-Field'!Z193="x",(IF('Multi-Field'!AC193=Lists!$Q$11,Lists!$R$11,IF('Multi-Field'!AC193=Lists!$Q$12,Lists!$R$12,IF('Multi-Field'!AC193=Lists!$Q$13,Lists!$R$13,IF('Multi-Field'!AC193=Lists!$Q$14,Lists!$R$14))))),IF('Multi-Field'!X193="x",(IF('Multi-Field'!AC193=Lists!$Q$11,Lists!$S$11,IF('Multi-Field'!AC193=Lists!$Q$12,Lists!$S$12,IF('Multi-Field'!AC193=Lists!$Q$13,Lists!$S$13,IF('Multi-Field'!AC193=Lists!$Q$14,Lists!$S$14))))),IF('Multi-Field'!V193="x",(IF('Multi-Field'!AC193=Lists!$Q$11,Lists!$T$11,IF('Multi-Field'!AC193=Lists!$Q$12,Lists!$T$12,IF('Multi-Field'!AC193=Lists!$Q$13,Lists!$T$13,IF('Multi-Field'!AC193=Lists!$Q$14,Lists!$T$14))))),0))))</f>
        <v>0</v>
      </c>
      <c r="S216" s="395" t="str">
        <f t="shared" si="38"/>
        <v/>
      </c>
      <c r="T216" s="395"/>
      <c r="U216" s="396"/>
      <c r="AI216" s="384">
        <f>'[1]Multi-Field'!B212</f>
        <v>0</v>
      </c>
      <c r="AJ216" s="387" t="str">
        <f>IF(OR('[1]Multi-Field'!Q56=[1]Lists!$AC$42,'[1]Multi-Field'!Q56=[1]Lists!$AC$43),"x","")</f>
        <v/>
      </c>
      <c r="AK216" s="387" t="str">
        <f>IF(OR('[1]Multi-Field'!Q56=[1]Lists!$AC$6,'[1]Multi-Field'!Q56=$AC$2,'[1]Multi-Field'!Q56=$AC$4),"x","")</f>
        <v/>
      </c>
      <c r="AL216" s="387" t="str">
        <f>IF(OR('[1]Multi-Field'!Q56=[1]Lists!$AC$7,'[1]Multi-Field'!Q56=$AC$3,'[1]Multi-Field'!Q56=$AC$5),"x","")</f>
        <v/>
      </c>
      <c r="AM216" s="387" t="str">
        <f>IF(OR('[1]Multi-Field'!Q56=$AC$23,'[1]Multi-Field'!Q56=$AC$13,'[1]Multi-Field'!Q56=$AC$9,'[1]Multi-Field'!Q56=$AC$19,'[1]Multi-Field'!Q56=$AC$47),"x","")</f>
        <v/>
      </c>
      <c r="AN216" s="387" t="str">
        <f>IF(OR('[1]Multi-Field'!Q56=$AC$24,'[1]Multi-Field'!Q56=$AC$14,'[1]Multi-Field'!Q56=$AC$10,'[1]Multi-Field'!Q56=$AC$22,'[1]Multi-Field'!Q56=$AC$48),"x","")</f>
        <v/>
      </c>
      <c r="AO216" s="387" t="str">
        <f>IF(OR('[1]Multi-Field'!Q56=$AC$21,'[1]Multi-Field'!Q56=$AC$28,'[1]Multi-Field'!Q56=$AC$62,'[1]Multi-Field'!Q56=$AC$102,'[1]Multi-Field'!Q56=$AC$98),"x","")</f>
        <v/>
      </c>
      <c r="AP216" s="387" t="str">
        <f>IF(OR('[1]Multi-Field'!Q56=$AC$25,'[1]Multi-Field'!Q56=$AC$63,'[1]Multi-Field'!Q56=$AC$85,'[1]Multi-Field'!Q56=$AC$87,'[1]Multi-Field'!Q56=$AC$92,'[1]Multi-Field'!Q56=$AC$93),"x","")</f>
        <v/>
      </c>
      <c r="AQ216" s="387" t="str">
        <f>IF(OR('[1]Multi-Field'!Q56=$AC$20,'[1]Multi-Field'!Q56=$AC$27,'[1]Multi-Field'!Q56=$AC$58,'[1]Multi-Field'!Q56=$AC$86,'[1]Multi-Field'!Q56=$AC$103,'[1]Multi-Field'!Q56=$AC$94),"x","")</f>
        <v/>
      </c>
      <c r="AR216" s="387" t="str">
        <f>IF(OR('[1]Multi-Field'!Q56=$AC$35,'[1]Multi-Field'!Q56=$AC$40,'[1]Multi-Field'!Q56=$AC$45,),"x","")</f>
        <v/>
      </c>
      <c r="AS216" s="387" t="str">
        <f>IF(OR('[1]Multi-Field'!Q56=$AC$36,'[1]Multi-Field'!Q56=$AC$41,'[1]Multi-Field'!Q56=$AC$46,),"x","")</f>
        <v/>
      </c>
      <c r="AT216" s="387" t="str">
        <f>IF(OR('[1]Multi-Field'!Q56=$AC$52,'[1]Multi-Field'!Q56=$AC$53,'[1]Multi-Field'!Q56=$AC$54,'[1]Multi-Field'!Q56=$AC$55,'[1]Multi-Field'!Q56=$AC$68,'[1]Multi-Field'!Q56=$AC$69,'[1]Multi-Field'!Q56=$AC$74,'[1]Multi-Field'!Q56=$AC$71,'[1]Multi-Field'!Q56=$AC$70),"x","")</f>
        <v>x</v>
      </c>
      <c r="AU216" s="387" t="str">
        <f>IF('[1]Multi-Field'!Q56=$AC$72,"x","")</f>
        <v/>
      </c>
      <c r="AV216" s="387" t="str">
        <f>IF('[1]Multi-Field'!Q56=$AC$73,"x","")</f>
        <v/>
      </c>
      <c r="AW216" s="387" t="str">
        <f>IF('[1]Multi-Field'!Q56=$AC$83,"x","")</f>
        <v/>
      </c>
      <c r="AX216" s="387" t="str">
        <f>IF('[1]Multi-Field'!Q56=$AC$84,"x","")</f>
        <v/>
      </c>
      <c r="AY216" s="387" t="str">
        <f>IF('[1]Multi-Field'!Q56=$AC$97,"x","")</f>
        <v/>
      </c>
      <c r="AZ216" s="387" t="str">
        <f>IF('[1]Multi-Field'!Q56=$AC$99,"x","")</f>
        <v/>
      </c>
      <c r="BA216" s="387" t="str">
        <f>IF('[1]Multi-Field'!Q56=$AC$104,"x","")</f>
        <v/>
      </c>
      <c r="BB216" s="387" t="str">
        <f>IF('[1]Multi-Field'!Q56=$AC$105,"x","")</f>
        <v/>
      </c>
      <c r="BC216" s="388"/>
      <c r="BF216" s="411" t="s">
        <v>1382</v>
      </c>
      <c r="BG216" s="412">
        <v>4</v>
      </c>
      <c r="BH216" s="412">
        <v>2.5</v>
      </c>
      <c r="BI216" s="412">
        <v>3.5</v>
      </c>
      <c r="BJ216" s="409" t="e">
        <f>IF(AND('[1]Single Field'!#REF!=[1]Lists!BF216,'[1]Single Field'!#REF!="Drained"),"x",IF(AND('[1]Single Field'!#REF!=[1]Lists!BF216,'[1]Single Field'!#REF!="Undrained"),O,""))</f>
        <v>#REF!</v>
      </c>
      <c r="BK216" s="409" t="str">
        <f>IF(AND('[1]Multi-Field'!$E$3=[1]Lists!BF216,'[1]Multi-Field'!$F$3="Drained"),BI216,IF(AND('[1]Multi-Field'!$E$3=BF216,'[1]Multi-Field'!$F$3="undrained"),BH216,""))</f>
        <v/>
      </c>
      <c r="BL216" s="409" t="str">
        <f>IF(AND('[1]Multi-Field'!$E$4=BF216,'[1]Multi-Field'!$F$4="Drained"),BI216,IF(AND('[1]Multi-Field'!$E$4=BF216,'[1]Multi-Field'!$F$4="undrained"),BH216,""))</f>
        <v/>
      </c>
      <c r="BM216" s="409" t="str">
        <f>IF(AND('[1]Multi-Field'!$E$5=BF216,'[1]Multi-Field'!$F$5="Drained"),BI216,IF(AND('[1]Multi-Field'!$E$5=BF216,'[1]Multi-Field'!$F$5="undrained"),BH216,""))</f>
        <v/>
      </c>
      <c r="BN216" s="409" t="str">
        <f>IF(AND('[1]Multi-Field'!$E$6=BF216,'[1]Multi-Field'!$F$6="Drained"),BI216,IF(AND('[1]Multi-Field'!$E$6=BF216,'[1]Multi-Field'!$F$6="undrained"),BH216,""))</f>
        <v/>
      </c>
      <c r="BO216" s="409" t="str">
        <f>IF(AND('[1]Multi-Field'!$E$7=BF216,'[1]Multi-Field'!$F$7="Drained"),BI216,IF(AND('[1]Multi-Field'!$E$7=BF216,'[1]Multi-Field'!$F$7="undrained"),BH216,""))</f>
        <v/>
      </c>
      <c r="BP216" s="409" t="str">
        <f>IF(AND('[1]Multi-Field'!$E$8=BF216,'[1]Multi-Field'!$F$8="Drained"),BI216,IF(AND('[1]Multi-Field'!$E$8=BF216,'[1]Multi-Field'!$F$8="undrained"),BH216,""))</f>
        <v/>
      </c>
      <c r="BQ216" s="409" t="str">
        <f>IF(AND('[1]Multi-Field'!$E$9=BF216,'[1]Multi-Field'!$F$9="Drained"),BI216,IF(AND('[1]Multi-Field'!$E$9=BF216,'[1]Multi-Field'!$F$9="undrained"),BH216,""))</f>
        <v/>
      </c>
      <c r="BR216" s="409" t="str">
        <f>IF(AND('[1]Multi-Field'!$E$10=BF216,'[1]Multi-Field'!$F$10="Drained"),BI216,IF(AND('[1]Multi-Field'!$E$10=BF216,'[1]Multi-Field'!$F$10="undrained"),BH216,""))</f>
        <v/>
      </c>
      <c r="BS216" s="409" t="str">
        <f>IF(AND('[1]Multi-Field'!$E$11=BF216,'[1]Multi-Field'!$F$11="Drained"),BI216,IF(AND('[1]Multi-Field'!$E$11=BF216,'[1]Multi-Field'!$F$11="undrained"),BH216,""))</f>
        <v/>
      </c>
      <c r="BT216" s="409" t="str">
        <f>IF(AND('[1]Multi-Field'!$E$12=BF216,'[1]Multi-Field'!$F$12="Drained"),BI216,IF(AND('[1]Multi-Field'!$E$12=BF216,'[1]Multi-Field'!$F$12="undrained"),BH216,""))</f>
        <v/>
      </c>
      <c r="BU216" s="409" t="str">
        <f>IF(AND('[1]Multi-Field'!$E$13=BF216,'[1]Multi-Field'!$F$13="Drained"),BI216,IF(AND('[1]Multi-Field'!$E$3=BF216,'[1]Multi-Field'!$F$13="undrained"),BH216,""))</f>
        <v/>
      </c>
      <c r="BV216" s="409" t="str">
        <f>IF(AND('[1]Multi-Field'!$E$14=BF216,'[1]Multi-Field'!$F$14="Drained"),BI216,IF(AND('[1]Multi-Field'!$E$14=BF216,'[1]Multi-Field'!$F$14="undrained"),BH216,""))</f>
        <v/>
      </c>
      <c r="BW216" s="409" t="str">
        <f>IF(AND('[1]Multi-Field'!$E$15=BF216,'[1]Multi-Field'!$F$15="Drained"),BI216,IF(AND('[1]Multi-Field'!$E$15=BF216,'[1]Multi-Field'!$F$15="undrained"),BH216,""))</f>
        <v/>
      </c>
      <c r="BX216" s="409" t="str">
        <f>IF(AND('[1]Multi-Field'!$E$16=[1]Lists!BF216,'[1]Multi-Field'!$F$16="Drained"),BI216,IF(AND('[1]Multi-Field'!$E$16=[1]Lists!BF216,'[1]Multi-Field'!$F$16="undrained"),BH216,""))</f>
        <v/>
      </c>
      <c r="BY216" s="409" t="str">
        <f>IF(AND('[1]Multi-Field'!$E$17=[1]Lists!BF216,'[1]Multi-Field'!$F$17="Drained"),BI216,IF(AND('[1]Multi-Field'!$E$17=[1]Lists!BF216,'[1]Multi-Field'!$F$17="undrained"),BH216,""))</f>
        <v/>
      </c>
      <c r="BZ216" s="409" t="str">
        <f>IF(AND('[1]Multi-Field'!$E$18=[1]Lists!BF216,'[1]Multi-Field'!$F$18="Drained"),BI216,IF(AND('[1]Multi-Field'!$E$18=[1]Lists!BF216,'[1]Multi-Field'!$F$18="undrained"),BH216,""))</f>
        <v/>
      </c>
      <c r="CA216" s="409" t="str">
        <f>IF(AND('[1]Multi-Field'!$E$19=[1]Lists!BF216,'[1]Multi-Field'!$F$19="Drained"),BI216,IF(AND('[1]Multi-Field'!$E$19=[1]Lists!BF216,'[1]Multi-Field'!$F$19="undrained"),BH216,""))</f>
        <v/>
      </c>
      <c r="CB216" s="409" t="str">
        <f>IF(AND('[1]Multi-Field'!$E$20=[1]Lists!BF216,'[1]Multi-Field'!$F$20="Drained"),BI216,IF(AND('[1]Multi-Field'!$E$20=[1]Lists!BF216,'[1]Multi-Field'!$F$20="undrained"),BH216,""))</f>
        <v/>
      </c>
      <c r="CC216" s="409" t="str">
        <f>IF(AND('[1]Multi-Field'!$E$21=[1]Lists!BF216,'[1]Multi-Field'!$F$21="Drained"),BI216,IF(AND('[1]Multi-Field'!$E$21=[1]Lists!BF216,'[1]Multi-Field'!$F$21="undrained"),BH216,""))</f>
        <v/>
      </c>
      <c r="CD216" s="409" t="str">
        <f>IF(AND('[1]Multi-Field'!$E$22=[1]Lists!BF216,'[1]Multi-Field'!$F$22="Drained"),BI216,IF(AND('[1]Multi-Field'!$E$22=[1]Lists!BF216,'[1]Multi-Field'!$F$22="undrained"),BH216,""))</f>
        <v/>
      </c>
      <c r="CE216" s="409" t="str">
        <f>IF(AND('[1]Multi-Field'!$E$23=[1]Lists!BF216,'[1]Multi-Field'!$F$23="Drained"),BI216,IF(AND('[1]Multi-Field'!$E$23=[1]Lists!BF216,'[1]Multi-Field'!$F$23="undrained"),BH216,""))</f>
        <v/>
      </c>
      <c r="CF216" s="409" t="str">
        <f>IF(AND('[1]Multi-Field'!$E$24=[1]Lists!BF216,'[1]Multi-Field'!$F$24="Drained"),BI216,IF(AND('[1]Multi-Field'!$E$24=[1]Lists!BF216,'[1]Multi-Field'!$F$24="undrained"),BH216,""))</f>
        <v/>
      </c>
      <c r="CG216" s="409" t="str">
        <f>IF(AND('[1]Multi-Field'!$E$25=[1]Lists!BF216,'[1]Multi-Field'!$F$25="Drained"),BI216,IF(AND('[1]Multi-Field'!$E$25=[1]Lists!BF216,'[1]Multi-Field'!$F$25="undrained"),BH216,""))</f>
        <v/>
      </c>
      <c r="CH216" s="409" t="str">
        <f>IF(AND('[1]Multi-Field'!$E$26=[1]Lists!BF216,'[1]Multi-Field'!$F$26="Drained"),BI216,IF(AND('[1]Multi-Field'!$E$26=[1]Lists!BF216,'[1]Multi-Field'!$F$26="undrained"),BH216,""))</f>
        <v/>
      </c>
      <c r="CI216" s="409" t="str">
        <f>IF(AND('[1]Multi-Field'!$E$27=[1]Lists!BF216,'[1]Multi-Field'!$F$27="Drained"),BI216,IF(AND('[1]Multi-Field'!$E$27=[1]Lists!BF216,'[1]Multi-Field'!$F$27="undrained"),BH216,""))</f>
        <v/>
      </c>
      <c r="CJ216" s="409" t="str">
        <f>IF(AND('[1]Multi-Field'!$E$28=[1]Lists!BF216,'[1]Multi-Field'!$F$28="Drained"),BI216,IF(AND('[1]Multi-Field'!$E$28=[1]Lists!BF216,'[1]Multi-Field'!$F$28="undrained"),BH216,""))</f>
        <v/>
      </c>
      <c r="CK216" s="409" t="str">
        <f>IF(AND('[1]Multi-Field'!$E$29=[1]Lists!BF216,'[1]Multi-Field'!$F$29="Drained"),BI216,IF(AND('[1]Multi-Field'!$E$29=[1]Lists!BF216,'[1]Multi-Field'!$F$29="undrained"),BH216,""))</f>
        <v/>
      </c>
      <c r="CL216" s="409" t="str">
        <f>IF(AND('[1]Multi-Field'!$E$30=[1]Lists!BF216,'[1]Multi-Field'!$F$30="Drained"),BI216,IF(AND('[1]Multi-Field'!$E$30=[1]Lists!BF216,'[1]Multi-Field'!$F$30="undrained"),BH216,""))</f>
        <v/>
      </c>
      <c r="CM216" s="409" t="str">
        <f>IF(AND('[1]Multi-Field'!$E$31=[1]Lists!BF216,'[1]Multi-Field'!$F$31="Drained"),BI216,IF(AND('[1]Multi-Field'!$E$31=[1]Lists!BF216,'[1]Multi-Field'!$F$31="undrained"),BH216,""))</f>
        <v/>
      </c>
      <c r="CN216" s="409" t="str">
        <f>IF(AND('[1]Multi-Field'!$E$32=[1]Lists!BF216,'[1]Multi-Field'!$F$32="Drained"),BI216,IF(AND('[1]Multi-Field'!$E$32=[1]Lists!BF216,'[1]Multi-Field'!$F$32="undrained"),BH216,""))</f>
        <v/>
      </c>
      <c r="CO216" s="409" t="str">
        <f>IF(AND('[1]Multi-Field'!$E$33=[1]Lists!BF216,'[1]Multi-Field'!$F$33="Drained"),BI216,IF(AND('[1]Multi-Field'!$E$33=[1]Lists!BF216,'[1]Multi-Field'!$F$33="undrained"),BH216,""))</f>
        <v/>
      </c>
      <c r="CP216" s="409" t="str">
        <f>IF(AND('[1]Multi-Field'!$E$34=[1]Lists!BF216,'[1]Multi-Field'!$F$34="Drained"),BI216,IF(AND('[1]Multi-Field'!$E$34=[1]Lists!BF216,'[1]Multi-Field'!$F$34="undrained"),BH216,""))</f>
        <v/>
      </c>
      <c r="CQ216" s="409" t="str">
        <f>IF(AND('[1]Multi-Field'!$E$35=[1]Lists!BF216,'[1]Multi-Field'!$F$35="Drained"),BI216,IF(AND('[1]Multi-Field'!$E$35=[1]Lists!BF216,'[1]Multi-Field'!$F$35="undrained"),BH216,""))</f>
        <v/>
      </c>
      <c r="CR216" s="409" t="str">
        <f>IF(AND('[1]Multi-Field'!$E$36=[1]Lists!BF216,'[1]Multi-Field'!$F$36="Drained"),BI216,IF(AND('[1]Multi-Field'!$E$36=[1]Lists!BF216,'[1]Multi-Field'!$F$36="undrained"),BH216,""))</f>
        <v/>
      </c>
      <c r="CS216" s="409" t="str">
        <f>IF(AND('[1]Multi-Field'!$E$37=[1]Lists!BF216,'[1]Multi-Field'!$F$37="Drained"),BI216,IF(AND('[1]Multi-Field'!$E$37=[1]Lists!BF216,'[1]Multi-Field'!$F$37="undrained"),BH216,""))</f>
        <v/>
      </c>
      <c r="CT216" s="409" t="str">
        <f>IF(AND('[1]Multi-Field'!$E$38=[1]Lists!BF216,'[1]Multi-Field'!$F$38="Drained"),BI216,IF(AND('[1]Multi-Field'!$E$38=[1]Lists!BF216,'[1]Multi-Field'!$F$38="undrained"),BH216,""))</f>
        <v/>
      </c>
      <c r="CU216" s="409" t="str">
        <f>IF(AND('[1]Multi-Field'!$E$39=[1]Lists!BF216,'[1]Multi-Field'!$F$39="Drained"),BI216,IF(AND('[1]Multi-Field'!$E$39=[1]Lists!BF216,'[1]Multi-Field'!$F$39="undrained"),BH216,""))</f>
        <v/>
      </c>
      <c r="CV216" s="409" t="str">
        <f>IF(AND('[1]Multi-Field'!$E$40=[1]Lists!BF216,'[1]Multi-Field'!$F$40="Drained"),BI216,IF(AND('[1]Multi-Field'!$E$40=[1]Lists!BF216,'[1]Multi-Field'!$F$40="undrained"),BH216,""))</f>
        <v/>
      </c>
      <c r="CW216" s="409" t="str">
        <f>IF(AND('[1]Multi-Field'!$E$41=[1]Lists!BF216,'[1]Multi-Field'!$F$40="Drained"),BI216,IF(AND('[1]Multi-Field'!$E$40=[1]Lists!BF216,'[1]Multi-Field'!$F$40="undrained"),BH216,""))</f>
        <v/>
      </c>
      <c r="CX216" s="409" t="str">
        <f>IF(AND('[1]Multi-Field'!$E$42=[1]Lists!BF216,'[1]Multi-Field'!$F$42="Drained"),BI216,IF(AND('[1]Multi-Field'!$E$42=[1]Lists!BF216,'[1]Multi-Field'!$F$42="undrained"),BH216,""))</f>
        <v/>
      </c>
      <c r="CY216" s="409" t="str">
        <f>IF(AND('[1]Multi-Field'!$E$43=[1]Lists!BF216,'[1]Multi-Field'!$F$43="Drained"),BI216,IF(AND('[1]Multi-Field'!$E$43=[1]Lists!BF216,'[1]Multi-Field'!$F$43="undrained"),BH216,""))</f>
        <v/>
      </c>
      <c r="CZ216" s="409" t="str">
        <f>IF(AND('[1]Multi-Field'!$E$44=[1]Lists!BF216,'[1]Multi-Field'!$F$44="Drained"),BI216,IF(AND('[1]Multi-Field'!$E$44=[1]Lists!BF216,'[1]Multi-Field'!$F$44="undrained"),BH216,""))</f>
        <v/>
      </c>
      <c r="DA216" s="409" t="str">
        <f>IF(AND('[1]Multi-Field'!$E$45=[1]Lists!BF216,'[1]Multi-Field'!$F$45="Drained"),BI216,IF(AND('[1]Multi-Field'!$E$45=[1]Lists!BF216,'[1]Multi-Field'!$F$45="undrained"),BH216,""))</f>
        <v/>
      </c>
      <c r="DB216" s="409" t="str">
        <f>IF(AND('[1]Multi-Field'!$E$46=[1]Lists!BF216,'[1]Multi-Field'!$F$46="Drained"),BI216,IF(AND('[1]Multi-Field'!$E$46=[1]Lists!BF216,'[1]Multi-Field'!$F$46="undrained"),BH216,""))</f>
        <v/>
      </c>
      <c r="DC216" s="409" t="str">
        <f>IF(AND('[1]Multi-Field'!$E$47=[1]Lists!BF216,'[1]Multi-Field'!$F$47="Drained"),BI216,IF(AND('[1]Multi-Field'!$E$47=[1]Lists!BF216,'[1]Multi-Field'!$F$47="undrained"),BH216,""))</f>
        <v/>
      </c>
      <c r="DD216" s="409" t="str">
        <f>IF(AND('[1]Multi-Field'!$E$48=[1]Lists!BF216,'[1]Multi-Field'!$F$48="Drained"),BI216,IF(AND('[1]Multi-Field'!$E$48=[1]Lists!BF216,'[1]Multi-Field'!$F$48="undrained"),BH216,""))</f>
        <v/>
      </c>
      <c r="DE216" s="409" t="str">
        <f>IF(AND('[1]Multi-Field'!$E$49=[1]Lists!BF216,'[1]Multi-Field'!$F$49="Drained"),BI216,IF(AND('[1]Multi-Field'!$E$49=[1]Lists!BF216,'[1]Multi-Field'!$F$9="undrained"),BH216,""))</f>
        <v/>
      </c>
      <c r="DF216" s="409" t="str">
        <f>IF(AND('[1]Multi-Field'!$E$50=[1]Lists!BF216,'[1]Multi-Field'!$F$50="Drained"),BI216,IF(AND('[1]Multi-Field'!$E$50=[1]Lists!BF216,'[1]Multi-Field'!$F$50="undrained"),BH216,""))</f>
        <v/>
      </c>
      <c r="DG216" s="409" t="str">
        <f>IF(AND('[1]Multi-Field'!$E$51=[1]Lists!BF216,'[1]Multi-Field'!$F$51="Drained"),BI216,IF(AND('[1]Multi-Field'!$E$51=[1]Lists!BF216,'[1]Multi-Field'!$F$51="undrained"),BH216,""))</f>
        <v/>
      </c>
      <c r="DH216" s="409" t="str">
        <f>IF(AND('[1]Multi-Field'!$E$52=[1]Lists!BF216,'[1]Multi-Field'!$F$52="Drained"),BI216,IF(AND('[1]Multi-Field'!$E$52=[1]Lists!BF216,'[1]Multi-Field'!$F$52="undrained"),BH216,""))</f>
        <v/>
      </c>
      <c r="DI216" s="409" t="str">
        <f>IF(AND('[1]Multi-Field'!$E$53=[1]Lists!BF216,'[1]Multi-Field'!$F$53="Drained"),BI216,IF(AND('[1]Multi-Field'!$E$53=[1]Lists!BF216,'[1]Multi-Field'!$F$53="undrained"),BH216,""))</f>
        <v/>
      </c>
      <c r="DJ216" s="409" t="str">
        <f>IF(AND('[1]Multi-Field'!$E$54=[1]Lists!BF216,'[1]Multi-Field'!$F$54="Drained"),BI216,IF(AND('[1]Multi-Field'!$E$54=[1]Lists!BF216,'[1]Multi-Field'!$F$54="undrained"),BH216,""))</f>
        <v/>
      </c>
      <c r="DK216" s="409" t="str">
        <f>IF(AND('[1]Multi-Field'!$E$55=[1]Lists!BF216,'[1]Multi-Field'!$F$55="Drained"),BI216,IF(AND('[1]Multi-Field'!$E$55=[1]Lists!BF216,'[1]Multi-Field'!$F$55="undrained"),BH216,""))</f>
        <v/>
      </c>
      <c r="DL216" s="409" t="str">
        <f>IF(AND('[1]Multi-Field'!$E$56=[1]Lists!BF216,'[1]Multi-Field'!$F$56="Drained"),BI216,IF(AND('[1]Multi-Field'!$E$56=[1]Lists!BF216,'[1]Multi-Field'!$F$56="undrained"),BH216,""))</f>
        <v/>
      </c>
      <c r="DM216" s="409" t="str">
        <f>IF(AND('[1]Multi-Field'!$E$57=[1]Lists!BF216,'[1]Multi-Field'!$F$57="Drained"),BI216,IF(AND('[1]Multi-Field'!$E$57=[1]Lists!BF216,'[1]Multi-Field'!$F$57="undrained"),BH216,""))</f>
        <v/>
      </c>
      <c r="DN216" s="409" t="str">
        <f>IF(AND('[1]Multi-Field'!$E$58=[1]Lists!BF216,'[1]Multi-Field'!$F$58="Drained"),BI216,IF(AND('[1]Multi-Field'!$E$58=[1]Lists!BF216,'[1]Multi-Field'!$F$58="undrained"),BH216,""))</f>
        <v/>
      </c>
      <c r="DO216" s="409" t="str">
        <f>IF(AND('[1]Multi-Field'!$E$59=[1]Lists!BF216,'[1]Multi-Field'!$F$59="Drained"),BI216,IF(AND('[1]Multi-Field'!$E$59=[1]Lists!BF216,'[1]Multi-Field'!$F$59="undrained"),BH216,""))</f>
        <v/>
      </c>
      <c r="DP216" s="409" t="str">
        <f>IF(AND('[1]Multi-Field'!$E$60=[1]Lists!BF216,'[1]Multi-Field'!$F$60="Drained"),BI216,IF(AND('[1]Multi-Field'!$E$60=[1]Lists!BF216,'[1]Multi-Field'!$F$60="undrained"),BH216,""))</f>
        <v/>
      </c>
      <c r="DQ216" s="409" t="str">
        <f>IF(AND('[1]Multi-Field'!$E$61=[1]Lists!BF216,'[1]Multi-Field'!$F$61="Drained"),BI216,IF(AND('[1]Multi-Field'!$E$61=[1]Lists!BF216,'[1]Multi-Field'!$F$61="undrained"),BH216,""))</f>
        <v/>
      </c>
      <c r="DR216" s="409" t="str">
        <f>IF(AND('[1]Multi-Field'!$E$62=[1]Lists!BF216,'[1]Multi-Field'!$F$62="Drained"),BI216,IF(AND('[1]Multi-Field'!$E$62=[1]Lists!BF216,'[1]Multi-Field'!$F$62="undrained"),BH216,""))</f>
        <v/>
      </c>
      <c r="DS216" s="409" t="str">
        <f>IF(AND('[1]Multi-Field'!$E$63=[1]Lists!BF216,'[1]Multi-Field'!$F$63="Drained"),BI216,IF(AND('[1]Multi-Field'!$E$63=[1]Lists!BF216,'[1]Multi-Field'!$F$63="undrained"),BH216,""))</f>
        <v/>
      </c>
      <c r="DT216" s="409" t="str">
        <f>IF(AND('[1]Multi-Field'!$E$64=[1]Lists!BF216,'[1]Multi-Field'!$F$64="Drained"),BI216,IF(AND('[1]Multi-Field'!$E$64=[1]Lists!BF216,'[1]Multi-Field'!$F$64="undrained"),BH216,""))</f>
        <v/>
      </c>
      <c r="DU216" s="409" t="str">
        <f>IF(AND('[1]Multi-Field'!$E$65=[1]Lists!BF216,'[1]Multi-Field'!$F$65="Drained"),BI216,IF(AND('[1]Multi-Field'!$E$65=[1]Lists!BF216,'[1]Multi-Field'!$F$65="undrained"),BH216,""))</f>
        <v/>
      </c>
      <c r="DV216" s="409" t="str">
        <f>IF(AND('[1]Multi-Field'!$E$66=[1]Lists!BF216,'[1]Multi-Field'!$F$66="Drained"),BI216,IF(AND('[1]Multi-Field'!$E$66=[1]Lists!BF216,'[1]Multi-Field'!$F$66="undrained"),BH216,""))</f>
        <v/>
      </c>
      <c r="DW216" s="409" t="str">
        <f>IF(AND('[1]Multi-Field'!$E$67=[1]Lists!BF216,'[1]Multi-Field'!$F$67="Drained"),BI216,IF(AND('[1]Multi-Field'!$E$67=[1]Lists!BF216,'[1]Multi-Field'!$F$67="undrained"),BH216,""))</f>
        <v/>
      </c>
      <c r="DX216" s="409" t="str">
        <f>IF(AND('[1]Multi-Field'!$E$68=[1]Lists!BF216,'[1]Multi-Field'!$F$68="Drained"),BI216,IF(AND('[1]Multi-Field'!$E$68=[1]Lists!BF216,'[1]Multi-Field'!$F$68="undrained"),BH216,""))</f>
        <v/>
      </c>
      <c r="DY216" s="409" t="str">
        <f>IF(AND('[1]Multi-Field'!$E$69=[1]Lists!BF216,'[1]Multi-Field'!$F$69="Drained"),BI216,IF(AND('[1]Multi-Field'!$E$69=[1]Lists!BF216,'[1]Multi-Field'!$F$69="undrained"),BH216,""))</f>
        <v/>
      </c>
      <c r="DZ216" s="409" t="str">
        <f>IF(AND('[1]Multi-Field'!$E$70=[1]Lists!BF216,'[1]Multi-Field'!$F$70="Drained"),BI216,IF(AND('[1]Multi-Field'!$E$70=[1]Lists!BF216,'[1]Multi-Field'!$F$70="undrained"),BH216,""))</f>
        <v/>
      </c>
      <c r="EA216" s="409" t="str">
        <f>IF(AND('[1]Multi-Field'!$E$71=[1]Lists!BF216,'[1]Multi-Field'!$F$71="Drained"),BI216,IF(AND('[1]Multi-Field'!$E$71=[1]Lists!BF216,'[1]Multi-Field'!$F$71="undrained"),BH216,""))</f>
        <v/>
      </c>
      <c r="EB216" s="409" t="str">
        <f>IF(AND('[1]Multi-Field'!$E$72=[1]Lists!BF216,'[1]Multi-Field'!$F$72="Drained"),BI216,IF(AND('[1]Multi-Field'!$E$72=[1]Lists!BF216,'[1]Multi-Field'!$F$72="undrained"),BH216,""))</f>
        <v/>
      </c>
      <c r="EC216" s="409" t="str">
        <f>IF(AND('[1]Multi-Field'!$E$73=[1]Lists!BF216,'[1]Multi-Field'!$F$73="Drained"),BI216,IF(AND('[1]Multi-Field'!$E$73=[1]Lists!BF216,'[1]Multi-Field'!$F$73="undrained"),BH216,""))</f>
        <v/>
      </c>
      <c r="ED216" s="409" t="str">
        <f>IF(AND('[1]Multi-Field'!$E$74=[1]Lists!BF216,'[1]Multi-Field'!$F$74="Drained"),BI216,IF(AND('[1]Multi-Field'!$E$74=[1]Lists!BF216,'[1]Multi-Field'!$F$74="undrained"),BH216,""))</f>
        <v/>
      </c>
      <c r="EE216" s="409" t="str">
        <f>IF(AND('[1]Multi-Field'!$E$75=[1]Lists!BF216,'[1]Multi-Field'!$F$75="Drained"),BI216,IF(AND('[1]Multi-Field'!$E$75=[1]Lists!BF216,'[1]Multi-Field'!$F$75="undrained"),BH216,""))</f>
        <v/>
      </c>
      <c r="EF216" s="409" t="str">
        <f>IF(AND('[1]Multi-Field'!$E$76=[1]Lists!BF216,'[1]Multi-Field'!$F$76="Drained"),BI216,IF(AND('[1]Multi-Field'!$E$76=[1]Lists!BF216,'[1]Multi-Field'!$F$6="undrained"),BH216,""))</f>
        <v/>
      </c>
      <c r="EG216" s="409" t="str">
        <f>IF(AND('[1]Multi-Field'!$E$77=[1]Lists!BF216,'[1]Multi-Field'!$F$77="Drained"),BI216,IF(AND('[1]Multi-Field'!$E$77=[1]Lists!BF216,'[1]Multi-Field'!$F$77="undrained"),BH216,""))</f>
        <v/>
      </c>
      <c r="EH216" s="409" t="str">
        <f>IF(AND('[1]Multi-Field'!$E$78=[1]Lists!BF216,'[1]Multi-Field'!$F$78="Drained"),BI216,IF(AND('[1]Multi-Field'!$E$78=[1]Lists!BF216,'[1]Multi-Field'!$F$78="undrained"),BH216,""))</f>
        <v/>
      </c>
      <c r="EI216" s="409" t="str">
        <f>IF(AND('[1]Multi-Field'!$E$79=[1]Lists!BF216,'[1]Multi-Field'!$F$79="Drained"),BI216,IF(AND('[1]Multi-Field'!$E$79=[1]Lists!BF216,'[1]Multi-Field'!$F$79="undrained"),BH216,""))</f>
        <v/>
      </c>
      <c r="EJ216" s="409" t="str">
        <f>IF(AND('[1]Multi-Field'!$E$80=[1]Lists!BF216,'[1]Multi-Field'!$F$80="Drained"),BI216,IF(AND('[1]Multi-Field'!$E$80=[1]Lists!BF216,'[1]Multi-Field'!$F$80="undrained"),BH216,""))</f>
        <v/>
      </c>
      <c r="EK216" s="409" t="str">
        <f>IF(AND('[1]Multi-Field'!$E$81=[1]Lists!BF216,'[1]Multi-Field'!$F$81="Drained"),BI216,IF(AND('[1]Multi-Field'!$E$81=[1]Lists!BF216,'[1]Multi-Field'!$F$81="undrained"),BH216,""))</f>
        <v/>
      </c>
      <c r="EL216" s="409" t="str">
        <f>IF(AND('[1]Multi-Field'!$E$82=[1]Lists!BF216,'[1]Multi-Field'!$F$82="Drained"),BI216,IF(AND('[1]Multi-Field'!$E$82=[1]Lists!BF216,'[1]Multi-Field'!$F$82="undrained"),BH216,""))</f>
        <v/>
      </c>
      <c r="EM216" s="409" t="str">
        <f>IF(AND('[1]Multi-Field'!$E$83=[1]Lists!BF216,'[1]Multi-Field'!$F$83="Drained"),BI216,IF(AND('[1]Multi-Field'!$E$83=[1]Lists!BF216,'[1]Multi-Field'!$F$83="undrained"),BH216,""))</f>
        <v/>
      </c>
      <c r="EN216" s="409" t="str">
        <f>IF(AND('[1]Multi-Field'!$E$84=[1]Lists!BF216,'[1]Multi-Field'!$F$84="Drained"),BI216,IF(AND('[1]Multi-Field'!$E$84=[1]Lists!BF216,'[1]Multi-Field'!$F$84="undrained"),BH216,""))</f>
        <v/>
      </c>
      <c r="EO216" s="409" t="str">
        <f>IF(AND('[1]Multi-Field'!$E$85=[1]Lists!BF216,'[1]Multi-Field'!$F$85="Drained"),BI216,IF(AND('[1]Multi-Field'!$E$85=[1]Lists!BF216,'[1]Multi-Field'!$F$85="undrained"),BH216,""))</f>
        <v/>
      </c>
      <c r="EP216" s="409" t="str">
        <f>IF(AND('[1]Multi-Field'!$E$86=[1]Lists!BF216,'[1]Multi-Field'!$F$86="Drained"),BI216,IF(AND('[1]Multi-Field'!$E$86=[1]Lists!BF216,'[1]Multi-Field'!$F$86="undrained"),BH216,""))</f>
        <v/>
      </c>
      <c r="EQ216" s="409" t="str">
        <f>IF(AND('[1]Multi-Field'!$E$87=[1]Lists!BF216,'[1]Multi-Field'!$F$87="Drained"),BI216,IF(AND('[1]Multi-Field'!$E$87=[1]Lists!BF216,'[1]Multi-Field'!$F$87="undrained"),BH216,""))</f>
        <v/>
      </c>
      <c r="ER216" s="409" t="str">
        <f>IF(AND('[1]Multi-Field'!$E$88=[1]Lists!BF216,'[1]Multi-Field'!$F$88="Drained"),BI216,IF(AND('[1]Multi-Field'!$E$88=[1]Lists!BF216,'[1]Multi-Field'!$F$88="undrained"),BH216,""))</f>
        <v/>
      </c>
      <c r="ES216" s="409" t="str">
        <f>IF(AND('[1]Multi-Field'!$E$89=[1]Lists!BF216,'[1]Multi-Field'!$F$89="Drained"),BI216,IF(AND('[1]Multi-Field'!$E$89=[1]Lists!BF216,'[1]Multi-Field'!$F$89="undrained"),BH216,""))</f>
        <v/>
      </c>
      <c r="ET216" s="409" t="str">
        <f>IF(AND('[1]Multi-Field'!$E$90=[1]Lists!BF216,'[1]Multi-Field'!$F$90="Drained"),BI216,IF(AND('[1]Multi-Field'!$E$90=[1]Lists!BF216,'[1]Multi-Field'!$F$90="undrained"),BH216,""))</f>
        <v/>
      </c>
      <c r="EU216" s="409" t="str">
        <f>IF(AND('[1]Multi-Field'!$E$91=[1]Lists!BF216,'[1]Multi-Field'!$F$91="Drained"),BI216,IF(AND('[1]Multi-Field'!$E$91=[1]Lists!BF216,'[1]Multi-Field'!$F$91="undrained"),BH216,""))</f>
        <v/>
      </c>
      <c r="EV216" s="409" t="str">
        <f>IF(AND('[1]Multi-Field'!$E$92=[1]Lists!BF216,'[1]Multi-Field'!$F$92="Drained"),BI216,IF(AND('[1]Multi-Field'!$E$92=[1]Lists!BF216,'[1]Multi-Field'!$F$92="undrained"),BH216,""))</f>
        <v/>
      </c>
      <c r="EW216" s="409" t="str">
        <f>IF(AND('[1]Multi-Field'!$E$93=[1]Lists!BF216,'[1]Multi-Field'!$F$93="Drained"),BI216,IF(AND('[1]Multi-Field'!$E$93=[1]Lists!BF216,'[1]Multi-Field'!$F$93="undrained"),BH216,""))</f>
        <v/>
      </c>
      <c r="EX216" s="409" t="str">
        <f>IF(AND('[1]Multi-Field'!$E$94=[1]Lists!BF216,'[1]Multi-Field'!$F$94="Drained"),BI216,IF(AND('[1]Multi-Field'!$E$94=[1]Lists!BF216,'[1]Multi-Field'!$F$94="undrained"),BH216,""))</f>
        <v/>
      </c>
      <c r="EY216" s="409" t="str">
        <f>IF(AND('[1]Multi-Field'!$E$95=[1]Lists!BF216,'[1]Multi-Field'!$F$95="Drained"),BI216,IF(AND('[1]Multi-Field'!$E$95=[1]Lists!BF216,'[1]Multi-Field'!$F$95="undrained"),BH216,""))</f>
        <v/>
      </c>
      <c r="EZ216" s="409" t="str">
        <f>IF(AND('[1]Multi-Field'!$E$96=[1]Lists!BF216,'[1]Multi-Field'!$F$96="Drained"),BI216,IF(AND('[1]Multi-Field'!$E$96=[1]Lists!BF216,'[1]Multi-Field'!$F$96="undrained"),BH216,""))</f>
        <v/>
      </c>
      <c r="FA216" s="409" t="str">
        <f>IF(AND('[1]Multi-Field'!$E$97=[1]Lists!BF216,'[1]Multi-Field'!$F$97="Drained"),BI216,IF(AND('[1]Multi-Field'!$E$97=[1]Lists!BF216,'[1]Multi-Field'!$F$97="undrained"),BH216,""))</f>
        <v/>
      </c>
      <c r="FB216" s="409" t="str">
        <f>IF(AND('[1]Multi-Field'!$E$98=[1]Lists!BF216,'[1]Multi-Field'!$F$98="Drained"),BI216,IF(AND('[1]Multi-Field'!$E$98=[1]Lists!BF216,'[1]Multi-Field'!$F$98="undrained"),BH216,""))</f>
        <v/>
      </c>
      <c r="FC216" s="409" t="str">
        <f>IF(AND('[1]Multi-Field'!$E$99=[1]Lists!BF216,'[1]Multi-Field'!$F$99="Drained"),BI216,IF(AND('[1]Multi-Field'!$E$99=[1]Lists!BF216,'[1]Multi-Field'!$F$99="undrained"),BH216,""))</f>
        <v/>
      </c>
      <c r="FD216" s="409" t="str">
        <f>IF(AND('[1]Multi-Field'!$E$100=[1]Lists!BF216,'[1]Multi-Field'!$F$100="Drained"),BI216,IF(AND('[1]Multi-Field'!$E$100=[1]Lists!BF216,'[1]Multi-Field'!$F$100="undrained"),BH216,""))</f>
        <v/>
      </c>
      <c r="FE216" s="409" t="str">
        <f>IF(AND('[1]Multi-Field'!$E$101=[1]Lists!BF216,'[1]Multi-Field'!$F$101="Drained"),BI216,IF(AND('[1]Multi-Field'!$E$101=[1]Lists!BF216,'[1]Multi-Field'!$F$101="undrained"),BH216,""))</f>
        <v/>
      </c>
      <c r="FF216" s="409" t="str">
        <f>IF(AND('[1]Multi-Field'!$E$102=[1]Lists!BF216,'[1]Multi-Field'!$F$102="Drained"),BI216,IF(AND('[1]Multi-Field'!$E$102=[1]Lists!BF216,'[1]Multi-Field'!$F$102="undrained"),BH216,""))</f>
        <v/>
      </c>
      <c r="FG216" s="409" t="str">
        <f>IF(AND('[1]Multi-Field'!$E$103=[1]Lists!BF216,'[1]Multi-Field'!$F$103="Drained"),BI216,IF(AND('[1]Multi-Field'!$E$103=[1]Lists!BF216,'[1]Multi-Field'!$F$103="undrained"),BH216,""))</f>
        <v/>
      </c>
      <c r="FH216" s="409" t="str">
        <f>IF(AND('[1]Multi-Field'!$E$104=[1]Lists!BF216,'[1]Multi-Field'!$F$104="Drained"),BI216,IF(AND('[1]Multi-Field'!$E$104=[1]Lists!BF216,'[1]Multi-Field'!$F$104="undrained"),BH216,""))</f>
        <v/>
      </c>
      <c r="FI216" s="409" t="str">
        <f>IF(AND('[1]Multi-Field'!$E$105=[1]Lists!BF216,'[1]Multi-Field'!$F$105="Drained"),BI216,IF(AND('[1]Multi-Field'!$E$105=[1]Lists!BF216,'[1]Multi-Field'!$F$105="undrained"),BH216,""))</f>
        <v/>
      </c>
      <c r="FJ216" s="409" t="str">
        <f>IF(AND('[1]Multi-Field'!$E$106=[1]Lists!BF216,'[1]Multi-Field'!$F$106="Drained"),BI216,IF(AND('[1]Multi-Field'!$E$106=[1]Lists!BF216,'[1]Multi-Field'!$F$106="undrained"),BH216,""))</f>
        <v/>
      </c>
      <c r="FK216" s="409" t="str">
        <f>IF(AND('[1]Multi-Field'!$E$107=[1]Lists!BF216,'[1]Multi-Field'!$F$107="Drained"),BI216,IF(AND('[1]Multi-Field'!$E$107=[1]Lists!BF216,'[1]Multi-Field'!$F$107="undrained"),BH216,""))</f>
        <v/>
      </c>
      <c r="FL216" s="409" t="str">
        <f>IF(AND('[1]Multi-Field'!$E$108=[1]Lists!BF216,'[1]Multi-Field'!$F$108="Drained"),BI216,IF(AND('[1]Multi-Field'!$E$108=[1]Lists!BF216,'[1]Multi-Field'!$F$108="undrained"),BH216,""))</f>
        <v/>
      </c>
      <c r="FM216" s="409" t="str">
        <f>IF(AND('[1]Multi-Field'!$E$109=[1]Lists!BF216,'[1]Multi-Field'!$F$109="Drained"),BI216,IF(AND('[1]Multi-Field'!$E$109=[1]Lists!BF216,'[1]Multi-Field'!$F$109="undrained"),BH216,""))</f>
        <v/>
      </c>
      <c r="FN216" s="409" t="str">
        <f>IF(AND('[1]Multi-Field'!$E$110=[1]Lists!BF216,'[1]Multi-Field'!$F$110="Drained"),BI216,IF(AND('[1]Multi-Field'!$E$110=[1]Lists!BF216,'[1]Multi-Field'!$F$110="undrained"),BH216,""))</f>
        <v/>
      </c>
      <c r="FO216" s="409" t="str">
        <f>IF(AND('[1]Multi-Field'!$E$111=[1]Lists!BF216,'[1]Multi-Field'!$F$111="Drained"),BI216,IF(AND('[1]Multi-Field'!$E$111=[1]Lists!BF216,'[1]Multi-Field'!$F$111="undrained"),BH216,""))</f>
        <v/>
      </c>
      <c r="FP216" s="409" t="str">
        <f>IF(AND('[1]Multi-Field'!$E$112=[1]Lists!BF216,'[1]Multi-Field'!$F$112="Drained"),BI216,IF(AND('[1]Multi-Field'!$E$112=[1]Lists!BF216,'[1]Multi-Field'!$F$112="undrained"),BH216,""))</f>
        <v/>
      </c>
      <c r="FQ216" s="409" t="str">
        <f>IF(AND('[1]Multi-Field'!$E$113=[1]Lists!BF216,'[1]Multi-Field'!$F$113="Drained"),BI216,IF(AND('[1]Multi-Field'!$E$113=[1]Lists!BF216,'[1]Multi-Field'!$F$113="undrained"),BH216,""))</f>
        <v/>
      </c>
      <c r="FR216" s="409" t="str">
        <f>IF(AND('[1]Multi-Field'!$E$114=[1]Lists!BF216,'[1]Multi-Field'!$F$114="Drained"),BI216,IF(AND('[1]Multi-Field'!$E$114=[1]Lists!BF216,'[1]Multi-Field'!$F$114="undrained"),BH216,""))</f>
        <v/>
      </c>
      <c r="FS216" s="409" t="str">
        <f>IF(AND('[1]Multi-Field'!$E$115=[1]Lists!BF216,'[1]Multi-Field'!$F$115="Drained"),BI216,IF(AND('[1]Multi-Field'!$E$115=[1]Lists!BF216,'[1]Multi-Field'!$F$115="undrained"),BH216,""))</f>
        <v/>
      </c>
      <c r="FT216" s="409" t="str">
        <f>IF(AND('[1]Multi-Field'!$E$116=[1]Lists!BF216,'[1]Multi-Field'!$F$116="Drained"),BI216,IF(AND('[1]Multi-Field'!$E$116=[1]Lists!BF216,'[1]Multi-Field'!$F$116="undrained"),BH216,""))</f>
        <v/>
      </c>
      <c r="FU216" s="409" t="str">
        <f>IF(AND('[1]Multi-Field'!$E$117=[1]Lists!BF216,'[1]Multi-Field'!$F$117="Drained"),BI216,IF(AND('[1]Multi-Field'!$E$117=[1]Lists!BF216,'[1]Multi-Field'!$F$117="undrained"),BH216,""))</f>
        <v/>
      </c>
      <c r="FV216" s="409" t="str">
        <f>IF(AND('[1]Multi-Field'!$E$118=[1]Lists!BF216,'[1]Multi-Field'!$F$118="Drained"),BI216,IF(AND('[1]Multi-Field'!$E$118=[1]Lists!BF216,'[1]Multi-Field'!$F$118="undrained"),BH216,""))</f>
        <v/>
      </c>
      <c r="FW216" s="409" t="str">
        <f>IF(AND('[1]Multi-Field'!$E$119=[1]Lists!BF216,'[1]Multi-Field'!$F$119="Drained"),BI216,IF(AND('[1]Multi-Field'!$E$119=[1]Lists!BF216,'[1]Multi-Field'!$F$119="undrained"),BH216,""))</f>
        <v/>
      </c>
      <c r="FX216" s="409" t="str">
        <f>IF(AND('[1]Multi-Field'!$E$120=[1]Lists!BF216,'[1]Multi-Field'!$F$120="Drained"),BI216,IF(AND('[1]Multi-Field'!$E$120=[1]Lists!BF216,'[1]Multi-Field'!$F$120="undrained"),BH216,""))</f>
        <v/>
      </c>
    </row>
    <row r="217" spans="1:180" ht="13.5" customHeight="1">
      <c r="A217" s="7" t="s">
        <v>304</v>
      </c>
      <c r="B217" s="7"/>
      <c r="C217" s="7"/>
      <c r="D217" s="8">
        <v>75</v>
      </c>
      <c r="E217" s="8">
        <f t="shared" si="39"/>
        <v>75</v>
      </c>
      <c r="F217" s="8">
        <f t="shared" si="40"/>
        <v>75</v>
      </c>
      <c r="G217" s="8">
        <v>75</v>
      </c>
      <c r="H217" s="8">
        <v>70</v>
      </c>
      <c r="I217" s="8">
        <f t="shared" si="43"/>
        <v>70</v>
      </c>
      <c r="J217" s="8">
        <f t="shared" si="44"/>
        <v>70</v>
      </c>
      <c r="K217" s="8">
        <v>70</v>
      </c>
      <c r="L217" s="8">
        <v>140</v>
      </c>
      <c r="M217" s="8">
        <f t="shared" si="41"/>
        <v>140</v>
      </c>
      <c r="N217" s="8">
        <f t="shared" si="42"/>
        <v>140</v>
      </c>
      <c r="O217" s="8">
        <v>140</v>
      </c>
      <c r="P217" s="391">
        <v>192</v>
      </c>
      <c r="Q217" s="394"/>
      <c r="R217" s="395" t="b">
        <f>IF(OR('Multi-Field'!AA194=Lists!$AC$42,'Multi-Field'!AA194=Lists!$AC$43),IF('Multi-Field'!Z194="x",(IF('Multi-Field'!AC194=Lists!$Q$11,Lists!$R$11,IF('Multi-Field'!AC194=Lists!$Q$12,Lists!$R$12,IF('Multi-Field'!AC194=Lists!$Q$13,Lists!$R$13,IF('Multi-Field'!AC194=Lists!$Q$14,Lists!$R$14))))),IF('Multi-Field'!X194="x",(IF('Multi-Field'!AC194=Lists!$Q$11,Lists!$S$11,IF('Multi-Field'!AC194=Lists!$Q$12,Lists!$S$12,IF('Multi-Field'!AC194=Lists!$Q$13,Lists!$S$13,IF('Multi-Field'!AC194=Lists!$Q$14,Lists!$S$14))))),IF('Multi-Field'!V194="x",(IF('Multi-Field'!AC194=Lists!$Q$11,Lists!$T$11,IF('Multi-Field'!AC194=Lists!$Q$12,Lists!$T$12,IF('Multi-Field'!AC194=Lists!$Q$13,Lists!$T$13,IF('Multi-Field'!AC194=Lists!$Q$14,Lists!$T$14))))),0))))</f>
        <v>0</v>
      </c>
      <c r="S217" s="395" t="str">
        <f t="shared" si="38"/>
        <v/>
      </c>
      <c r="T217" s="395"/>
      <c r="U217" s="396"/>
      <c r="AI217" s="384">
        <f>'[1]Multi-Field'!B213</f>
        <v>0</v>
      </c>
      <c r="AJ217" s="387" t="str">
        <f>IF(OR('[1]Multi-Field'!Q57=[1]Lists!$AC$42,'[1]Multi-Field'!Q57=[1]Lists!$AC$43),"x","")</f>
        <v/>
      </c>
      <c r="AK217" s="387" t="str">
        <f>IF(OR('[1]Multi-Field'!Q57=[1]Lists!$AC$6,'[1]Multi-Field'!Q57=$AC$2,'[1]Multi-Field'!Q57=$AC$4),"x","")</f>
        <v/>
      </c>
      <c r="AL217" s="387" t="str">
        <f>IF(OR('[1]Multi-Field'!Q57=[1]Lists!$AC$7,'[1]Multi-Field'!Q57=$AC$3,'[1]Multi-Field'!Q57=$AC$5),"x","")</f>
        <v/>
      </c>
      <c r="AM217" s="387" t="str">
        <f>IF(OR('[1]Multi-Field'!Q57=$AC$23,'[1]Multi-Field'!Q57=$AC$13,'[1]Multi-Field'!Q57=$AC$9,'[1]Multi-Field'!Q57=$AC$19,'[1]Multi-Field'!Q57=$AC$47),"x","")</f>
        <v/>
      </c>
      <c r="AN217" s="387" t="str">
        <f>IF(OR('[1]Multi-Field'!Q57=$AC$24,'[1]Multi-Field'!Q57=$AC$14,'[1]Multi-Field'!Q57=$AC$10,'[1]Multi-Field'!Q57=$AC$22,'[1]Multi-Field'!Q57=$AC$48),"x","")</f>
        <v/>
      </c>
      <c r="AO217" s="387" t="str">
        <f>IF(OR('[1]Multi-Field'!Q57=$AC$21,'[1]Multi-Field'!Q57=$AC$28,'[1]Multi-Field'!Q57=$AC$62,'[1]Multi-Field'!Q57=$AC$102,'[1]Multi-Field'!Q57=$AC$98),"x","")</f>
        <v/>
      </c>
      <c r="AP217" s="387" t="str">
        <f>IF(OR('[1]Multi-Field'!Q57=$AC$25,'[1]Multi-Field'!Q57=$AC$63,'[1]Multi-Field'!Q57=$AC$85,'[1]Multi-Field'!Q57=$AC$87,'[1]Multi-Field'!Q57=$AC$92,'[1]Multi-Field'!Q57=$AC$93),"x","")</f>
        <v/>
      </c>
      <c r="AQ217" s="387" t="str">
        <f>IF(OR('[1]Multi-Field'!Q57=$AC$20,'[1]Multi-Field'!Q57=$AC$27,'[1]Multi-Field'!Q57=$AC$58,'[1]Multi-Field'!Q57=$AC$86,'[1]Multi-Field'!Q57=$AC$103,'[1]Multi-Field'!Q57=$AC$94),"x","")</f>
        <v/>
      </c>
      <c r="AR217" s="387" t="str">
        <f>IF(OR('[1]Multi-Field'!Q57=$AC$35,'[1]Multi-Field'!Q57=$AC$40,'[1]Multi-Field'!Q57=$AC$45,),"x","")</f>
        <v/>
      </c>
      <c r="AS217" s="387" t="str">
        <f>IF(OR('[1]Multi-Field'!Q57=$AC$36,'[1]Multi-Field'!Q57=$AC$41,'[1]Multi-Field'!Q57=$AC$46,),"x","")</f>
        <v/>
      </c>
      <c r="AT217" s="387" t="str">
        <f>IF(OR('[1]Multi-Field'!Q57=$AC$52,'[1]Multi-Field'!Q57=$AC$53,'[1]Multi-Field'!Q57=$AC$54,'[1]Multi-Field'!Q57=$AC$55,'[1]Multi-Field'!Q57=$AC$68,'[1]Multi-Field'!Q57=$AC$69,'[1]Multi-Field'!Q57=$AC$74,'[1]Multi-Field'!Q57=$AC$71,'[1]Multi-Field'!Q57=$AC$70),"x","")</f>
        <v/>
      </c>
      <c r="AU217" s="387" t="str">
        <f>IF('[1]Multi-Field'!Q57=$AC$72,"x","")</f>
        <v/>
      </c>
      <c r="AV217" s="387" t="str">
        <f>IF('[1]Multi-Field'!Q57=$AC$73,"x","")</f>
        <v/>
      </c>
      <c r="AW217" s="387" t="str">
        <f>IF('[1]Multi-Field'!Q57=$AC$83,"x","")</f>
        <v/>
      </c>
      <c r="AX217" s="387" t="str">
        <f>IF('[1]Multi-Field'!Q57=$AC$84,"x","")</f>
        <v/>
      </c>
      <c r="AY217" s="387" t="str">
        <f>IF('[1]Multi-Field'!Q57=$AC$97,"x","")</f>
        <v/>
      </c>
      <c r="AZ217" s="387" t="str">
        <f>IF('[1]Multi-Field'!Q57=$AC$99,"x","")</f>
        <v/>
      </c>
      <c r="BA217" s="387" t="str">
        <f>IF('[1]Multi-Field'!Q57=$AC$104,"x","")</f>
        <v/>
      </c>
      <c r="BB217" s="387" t="str">
        <f>IF('[1]Multi-Field'!Q57=$AC$105,"x","")</f>
        <v/>
      </c>
      <c r="BC217" s="388"/>
      <c r="BF217" s="411" t="s">
        <v>1383</v>
      </c>
      <c r="BG217" s="412">
        <v>3</v>
      </c>
      <c r="BH217" s="412">
        <v>5</v>
      </c>
      <c r="BI217" s="412">
        <v>5</v>
      </c>
      <c r="BJ217" s="409" t="e">
        <f>IF(AND('[1]Single Field'!#REF!=[1]Lists!BF217,'[1]Single Field'!#REF!="Drained"),"x",IF(AND('[1]Single Field'!#REF!=[1]Lists!BF217,'[1]Single Field'!#REF!="Undrained"),O,""))</f>
        <v>#REF!</v>
      </c>
      <c r="BK217" s="409" t="str">
        <f>IF(AND('[1]Multi-Field'!$E$3=[1]Lists!BF217,'[1]Multi-Field'!$F$3="Drained"),BI217,IF(AND('[1]Multi-Field'!$E$3=BF217,'[1]Multi-Field'!$F$3="undrained"),BH217,""))</f>
        <v/>
      </c>
      <c r="BL217" s="409" t="str">
        <f>IF(AND('[1]Multi-Field'!$E$4=BF217,'[1]Multi-Field'!$F$4="Drained"),BI217,IF(AND('[1]Multi-Field'!$E$4=BF217,'[1]Multi-Field'!$F$4="undrained"),BH217,""))</f>
        <v/>
      </c>
      <c r="BM217" s="409" t="str">
        <f>IF(AND('[1]Multi-Field'!$E$5=BF217,'[1]Multi-Field'!$F$5="Drained"),BI217,IF(AND('[1]Multi-Field'!$E$5=BF217,'[1]Multi-Field'!$F$5="undrained"),BH217,""))</f>
        <v/>
      </c>
      <c r="BN217" s="409" t="str">
        <f>IF(AND('[1]Multi-Field'!$E$6=BF217,'[1]Multi-Field'!$F$6="Drained"),BI217,IF(AND('[1]Multi-Field'!$E$6=BF217,'[1]Multi-Field'!$F$6="undrained"),BH217,""))</f>
        <v/>
      </c>
      <c r="BO217" s="409" t="str">
        <f>IF(AND('[1]Multi-Field'!$E$7=BF217,'[1]Multi-Field'!$F$7="Drained"),BI217,IF(AND('[1]Multi-Field'!$E$7=BF217,'[1]Multi-Field'!$F$7="undrained"),BH217,""))</f>
        <v/>
      </c>
      <c r="BP217" s="409" t="str">
        <f>IF(AND('[1]Multi-Field'!$E$8=BF217,'[1]Multi-Field'!$F$8="Drained"),BI217,IF(AND('[1]Multi-Field'!$E$8=BF217,'[1]Multi-Field'!$F$8="undrained"),BH217,""))</f>
        <v/>
      </c>
      <c r="BQ217" s="409" t="str">
        <f>IF(AND('[1]Multi-Field'!$E$9=BF217,'[1]Multi-Field'!$F$9="Drained"),BI217,IF(AND('[1]Multi-Field'!$E$9=BF217,'[1]Multi-Field'!$F$9="undrained"),BH217,""))</f>
        <v/>
      </c>
      <c r="BR217" s="409" t="str">
        <f>IF(AND('[1]Multi-Field'!$E$10=BF217,'[1]Multi-Field'!$F$10="Drained"),BI217,IF(AND('[1]Multi-Field'!$E$10=BF217,'[1]Multi-Field'!$F$10="undrained"),BH217,""))</f>
        <v/>
      </c>
      <c r="BS217" s="409" t="str">
        <f>IF(AND('[1]Multi-Field'!$E$11=BF217,'[1]Multi-Field'!$F$11="Drained"),BI217,IF(AND('[1]Multi-Field'!$E$11=BF217,'[1]Multi-Field'!$F$11="undrained"),BH217,""))</f>
        <v/>
      </c>
      <c r="BT217" s="409" t="str">
        <f>IF(AND('[1]Multi-Field'!$E$12=BF217,'[1]Multi-Field'!$F$12="Drained"),BI217,IF(AND('[1]Multi-Field'!$E$12=BF217,'[1]Multi-Field'!$F$12="undrained"),BH217,""))</f>
        <v/>
      </c>
      <c r="BU217" s="409" t="str">
        <f>IF(AND('[1]Multi-Field'!$E$13=BF217,'[1]Multi-Field'!$F$13="Drained"),BI217,IF(AND('[1]Multi-Field'!$E$3=BF217,'[1]Multi-Field'!$F$13="undrained"),BH217,""))</f>
        <v/>
      </c>
      <c r="BV217" s="409" t="str">
        <f>IF(AND('[1]Multi-Field'!$E$14=BF217,'[1]Multi-Field'!$F$14="Drained"),BI217,IF(AND('[1]Multi-Field'!$E$14=BF217,'[1]Multi-Field'!$F$14="undrained"),BH217,""))</f>
        <v/>
      </c>
      <c r="BW217" s="409" t="str">
        <f>IF(AND('[1]Multi-Field'!$E$15=BF217,'[1]Multi-Field'!$F$15="Drained"),BI217,IF(AND('[1]Multi-Field'!$E$15=BF217,'[1]Multi-Field'!$F$15="undrained"),BH217,""))</f>
        <v/>
      </c>
      <c r="BX217" s="409" t="str">
        <f>IF(AND('[1]Multi-Field'!$E$16=[1]Lists!BF217,'[1]Multi-Field'!$F$16="Drained"),BI217,IF(AND('[1]Multi-Field'!$E$16=[1]Lists!BF217,'[1]Multi-Field'!$F$16="undrained"),BH217,""))</f>
        <v/>
      </c>
      <c r="BY217" s="409" t="str">
        <f>IF(AND('[1]Multi-Field'!$E$17=[1]Lists!BF217,'[1]Multi-Field'!$F$17="Drained"),BI217,IF(AND('[1]Multi-Field'!$E$17=[1]Lists!BF217,'[1]Multi-Field'!$F$17="undrained"),BH217,""))</f>
        <v/>
      </c>
      <c r="BZ217" s="409" t="str">
        <f>IF(AND('[1]Multi-Field'!$E$18=[1]Lists!BF217,'[1]Multi-Field'!$F$18="Drained"),BI217,IF(AND('[1]Multi-Field'!$E$18=[1]Lists!BF217,'[1]Multi-Field'!$F$18="undrained"),BH217,""))</f>
        <v/>
      </c>
      <c r="CA217" s="409" t="str">
        <f>IF(AND('[1]Multi-Field'!$E$19=[1]Lists!BF217,'[1]Multi-Field'!$F$19="Drained"),BI217,IF(AND('[1]Multi-Field'!$E$19=[1]Lists!BF217,'[1]Multi-Field'!$F$19="undrained"),BH217,""))</f>
        <v/>
      </c>
      <c r="CB217" s="409" t="str">
        <f>IF(AND('[1]Multi-Field'!$E$20=[1]Lists!BF217,'[1]Multi-Field'!$F$20="Drained"),BI217,IF(AND('[1]Multi-Field'!$E$20=[1]Lists!BF217,'[1]Multi-Field'!$F$20="undrained"),BH217,""))</f>
        <v/>
      </c>
      <c r="CC217" s="409" t="str">
        <f>IF(AND('[1]Multi-Field'!$E$21=[1]Lists!BF217,'[1]Multi-Field'!$F$21="Drained"),BI217,IF(AND('[1]Multi-Field'!$E$21=[1]Lists!BF217,'[1]Multi-Field'!$F$21="undrained"),BH217,""))</f>
        <v/>
      </c>
      <c r="CD217" s="409" t="str">
        <f>IF(AND('[1]Multi-Field'!$E$22=[1]Lists!BF217,'[1]Multi-Field'!$F$22="Drained"),BI217,IF(AND('[1]Multi-Field'!$E$22=[1]Lists!BF217,'[1]Multi-Field'!$F$22="undrained"),BH217,""))</f>
        <v/>
      </c>
      <c r="CE217" s="409" t="str">
        <f>IF(AND('[1]Multi-Field'!$E$23=[1]Lists!BF217,'[1]Multi-Field'!$F$23="Drained"),BI217,IF(AND('[1]Multi-Field'!$E$23=[1]Lists!BF217,'[1]Multi-Field'!$F$23="undrained"),BH217,""))</f>
        <v/>
      </c>
      <c r="CF217" s="409" t="str">
        <f>IF(AND('[1]Multi-Field'!$E$24=[1]Lists!BF217,'[1]Multi-Field'!$F$24="Drained"),BI217,IF(AND('[1]Multi-Field'!$E$24=[1]Lists!BF217,'[1]Multi-Field'!$F$24="undrained"),BH217,""))</f>
        <v/>
      </c>
      <c r="CG217" s="409" t="str">
        <f>IF(AND('[1]Multi-Field'!$E$25=[1]Lists!BF217,'[1]Multi-Field'!$F$25="Drained"),BI217,IF(AND('[1]Multi-Field'!$E$25=[1]Lists!BF217,'[1]Multi-Field'!$F$25="undrained"),BH217,""))</f>
        <v/>
      </c>
      <c r="CH217" s="409" t="str">
        <f>IF(AND('[1]Multi-Field'!$E$26=[1]Lists!BF217,'[1]Multi-Field'!$F$26="Drained"),BI217,IF(AND('[1]Multi-Field'!$E$26=[1]Lists!BF217,'[1]Multi-Field'!$F$26="undrained"),BH217,""))</f>
        <v/>
      </c>
      <c r="CI217" s="409" t="str">
        <f>IF(AND('[1]Multi-Field'!$E$27=[1]Lists!BF217,'[1]Multi-Field'!$F$27="Drained"),BI217,IF(AND('[1]Multi-Field'!$E$27=[1]Lists!BF217,'[1]Multi-Field'!$F$27="undrained"),BH217,""))</f>
        <v/>
      </c>
      <c r="CJ217" s="409" t="str">
        <f>IF(AND('[1]Multi-Field'!$E$28=[1]Lists!BF217,'[1]Multi-Field'!$F$28="Drained"),BI217,IF(AND('[1]Multi-Field'!$E$28=[1]Lists!BF217,'[1]Multi-Field'!$F$28="undrained"),BH217,""))</f>
        <v/>
      </c>
      <c r="CK217" s="409" t="str">
        <f>IF(AND('[1]Multi-Field'!$E$29=[1]Lists!BF217,'[1]Multi-Field'!$F$29="Drained"),BI217,IF(AND('[1]Multi-Field'!$E$29=[1]Lists!BF217,'[1]Multi-Field'!$F$29="undrained"),BH217,""))</f>
        <v/>
      </c>
      <c r="CL217" s="409" t="str">
        <f>IF(AND('[1]Multi-Field'!$E$30=[1]Lists!BF217,'[1]Multi-Field'!$F$30="Drained"),BI217,IF(AND('[1]Multi-Field'!$E$30=[1]Lists!BF217,'[1]Multi-Field'!$F$30="undrained"),BH217,""))</f>
        <v/>
      </c>
      <c r="CM217" s="409" t="str">
        <f>IF(AND('[1]Multi-Field'!$E$31=[1]Lists!BF217,'[1]Multi-Field'!$F$31="Drained"),BI217,IF(AND('[1]Multi-Field'!$E$31=[1]Lists!BF217,'[1]Multi-Field'!$F$31="undrained"),BH217,""))</f>
        <v/>
      </c>
      <c r="CN217" s="409" t="str">
        <f>IF(AND('[1]Multi-Field'!$E$32=[1]Lists!BF217,'[1]Multi-Field'!$F$32="Drained"),BI217,IF(AND('[1]Multi-Field'!$E$32=[1]Lists!BF217,'[1]Multi-Field'!$F$32="undrained"),BH217,""))</f>
        <v/>
      </c>
      <c r="CO217" s="409" t="str">
        <f>IF(AND('[1]Multi-Field'!$E$33=[1]Lists!BF217,'[1]Multi-Field'!$F$33="Drained"),BI217,IF(AND('[1]Multi-Field'!$E$33=[1]Lists!BF217,'[1]Multi-Field'!$F$33="undrained"),BH217,""))</f>
        <v/>
      </c>
      <c r="CP217" s="409" t="str">
        <f>IF(AND('[1]Multi-Field'!$E$34=[1]Lists!BF217,'[1]Multi-Field'!$F$34="Drained"),BI217,IF(AND('[1]Multi-Field'!$E$34=[1]Lists!BF217,'[1]Multi-Field'!$F$34="undrained"),BH217,""))</f>
        <v/>
      </c>
      <c r="CQ217" s="409" t="str">
        <f>IF(AND('[1]Multi-Field'!$E$35=[1]Lists!BF217,'[1]Multi-Field'!$F$35="Drained"),BI217,IF(AND('[1]Multi-Field'!$E$35=[1]Lists!BF217,'[1]Multi-Field'!$F$35="undrained"),BH217,""))</f>
        <v/>
      </c>
      <c r="CR217" s="409" t="str">
        <f>IF(AND('[1]Multi-Field'!$E$36=[1]Lists!BF217,'[1]Multi-Field'!$F$36="Drained"),BI217,IF(AND('[1]Multi-Field'!$E$36=[1]Lists!BF217,'[1]Multi-Field'!$F$36="undrained"),BH217,""))</f>
        <v/>
      </c>
      <c r="CS217" s="409" t="str">
        <f>IF(AND('[1]Multi-Field'!$E$37=[1]Lists!BF217,'[1]Multi-Field'!$F$37="Drained"),BI217,IF(AND('[1]Multi-Field'!$E$37=[1]Lists!BF217,'[1]Multi-Field'!$F$37="undrained"),BH217,""))</f>
        <v/>
      </c>
      <c r="CT217" s="409" t="str">
        <f>IF(AND('[1]Multi-Field'!$E$38=[1]Lists!BF217,'[1]Multi-Field'!$F$38="Drained"),BI217,IF(AND('[1]Multi-Field'!$E$38=[1]Lists!BF217,'[1]Multi-Field'!$F$38="undrained"),BH217,""))</f>
        <v/>
      </c>
      <c r="CU217" s="409" t="str">
        <f>IF(AND('[1]Multi-Field'!$E$39=[1]Lists!BF217,'[1]Multi-Field'!$F$39="Drained"),BI217,IF(AND('[1]Multi-Field'!$E$39=[1]Lists!BF217,'[1]Multi-Field'!$F$39="undrained"),BH217,""))</f>
        <v/>
      </c>
      <c r="CV217" s="409" t="str">
        <f>IF(AND('[1]Multi-Field'!$E$40=[1]Lists!BF217,'[1]Multi-Field'!$F$40="Drained"),BI217,IF(AND('[1]Multi-Field'!$E$40=[1]Lists!BF217,'[1]Multi-Field'!$F$40="undrained"),BH217,""))</f>
        <v/>
      </c>
      <c r="CW217" s="409" t="str">
        <f>IF(AND('[1]Multi-Field'!$E$41=[1]Lists!BF217,'[1]Multi-Field'!$F$40="Drained"),BI217,IF(AND('[1]Multi-Field'!$E$40=[1]Lists!BF217,'[1]Multi-Field'!$F$40="undrained"),BH217,""))</f>
        <v/>
      </c>
      <c r="CX217" s="409" t="str">
        <f>IF(AND('[1]Multi-Field'!$E$42=[1]Lists!BF217,'[1]Multi-Field'!$F$42="Drained"),BI217,IF(AND('[1]Multi-Field'!$E$42=[1]Lists!BF217,'[1]Multi-Field'!$F$42="undrained"),BH217,""))</f>
        <v/>
      </c>
      <c r="CY217" s="409" t="str">
        <f>IF(AND('[1]Multi-Field'!$E$43=[1]Lists!BF217,'[1]Multi-Field'!$F$43="Drained"),BI217,IF(AND('[1]Multi-Field'!$E$43=[1]Lists!BF217,'[1]Multi-Field'!$F$43="undrained"),BH217,""))</f>
        <v/>
      </c>
      <c r="CZ217" s="409" t="str">
        <f>IF(AND('[1]Multi-Field'!$E$44=[1]Lists!BF217,'[1]Multi-Field'!$F$44="Drained"),BI217,IF(AND('[1]Multi-Field'!$E$44=[1]Lists!BF217,'[1]Multi-Field'!$F$44="undrained"),BH217,""))</f>
        <v/>
      </c>
      <c r="DA217" s="409" t="str">
        <f>IF(AND('[1]Multi-Field'!$E$45=[1]Lists!BF217,'[1]Multi-Field'!$F$45="Drained"),BI217,IF(AND('[1]Multi-Field'!$E$45=[1]Lists!BF217,'[1]Multi-Field'!$F$45="undrained"),BH217,""))</f>
        <v/>
      </c>
      <c r="DB217" s="409" t="str">
        <f>IF(AND('[1]Multi-Field'!$E$46=[1]Lists!BF217,'[1]Multi-Field'!$F$46="Drained"),BI217,IF(AND('[1]Multi-Field'!$E$46=[1]Lists!BF217,'[1]Multi-Field'!$F$46="undrained"),BH217,""))</f>
        <v/>
      </c>
      <c r="DC217" s="409" t="str">
        <f>IF(AND('[1]Multi-Field'!$E$47=[1]Lists!BF217,'[1]Multi-Field'!$F$47="Drained"),BI217,IF(AND('[1]Multi-Field'!$E$47=[1]Lists!BF217,'[1]Multi-Field'!$F$47="undrained"),BH217,""))</f>
        <v/>
      </c>
      <c r="DD217" s="409" t="str">
        <f>IF(AND('[1]Multi-Field'!$E$48=[1]Lists!BF217,'[1]Multi-Field'!$F$48="Drained"),BI217,IF(AND('[1]Multi-Field'!$E$48=[1]Lists!BF217,'[1]Multi-Field'!$F$48="undrained"),BH217,""))</f>
        <v/>
      </c>
      <c r="DE217" s="409" t="str">
        <f>IF(AND('[1]Multi-Field'!$E$49=[1]Lists!BF217,'[1]Multi-Field'!$F$49="Drained"),BI217,IF(AND('[1]Multi-Field'!$E$49=[1]Lists!BF217,'[1]Multi-Field'!$F$9="undrained"),BH217,""))</f>
        <v/>
      </c>
      <c r="DF217" s="409" t="str">
        <f>IF(AND('[1]Multi-Field'!$E$50=[1]Lists!BF217,'[1]Multi-Field'!$F$50="Drained"),BI217,IF(AND('[1]Multi-Field'!$E$50=[1]Lists!BF217,'[1]Multi-Field'!$F$50="undrained"),BH217,""))</f>
        <v/>
      </c>
      <c r="DG217" s="409" t="str">
        <f>IF(AND('[1]Multi-Field'!$E$51=[1]Lists!BF217,'[1]Multi-Field'!$F$51="Drained"),BI217,IF(AND('[1]Multi-Field'!$E$51=[1]Lists!BF217,'[1]Multi-Field'!$F$51="undrained"),BH217,""))</f>
        <v/>
      </c>
      <c r="DH217" s="409" t="str">
        <f>IF(AND('[1]Multi-Field'!$E$52=[1]Lists!BF217,'[1]Multi-Field'!$F$52="Drained"),BI217,IF(AND('[1]Multi-Field'!$E$52=[1]Lists!BF217,'[1]Multi-Field'!$F$52="undrained"),BH217,""))</f>
        <v/>
      </c>
      <c r="DI217" s="409" t="str">
        <f>IF(AND('[1]Multi-Field'!$E$53=[1]Lists!BF217,'[1]Multi-Field'!$F$53="Drained"),BI217,IF(AND('[1]Multi-Field'!$E$53=[1]Lists!BF217,'[1]Multi-Field'!$F$53="undrained"),BH217,""))</f>
        <v/>
      </c>
      <c r="DJ217" s="409" t="str">
        <f>IF(AND('[1]Multi-Field'!$E$54=[1]Lists!BF217,'[1]Multi-Field'!$F$54="Drained"),BI217,IF(AND('[1]Multi-Field'!$E$54=[1]Lists!BF217,'[1]Multi-Field'!$F$54="undrained"),BH217,""))</f>
        <v/>
      </c>
      <c r="DK217" s="409" t="str">
        <f>IF(AND('[1]Multi-Field'!$E$55=[1]Lists!BF217,'[1]Multi-Field'!$F$55="Drained"),BI217,IF(AND('[1]Multi-Field'!$E$55=[1]Lists!BF217,'[1]Multi-Field'!$F$55="undrained"),BH217,""))</f>
        <v/>
      </c>
      <c r="DL217" s="409" t="str">
        <f>IF(AND('[1]Multi-Field'!$E$56=[1]Lists!BF217,'[1]Multi-Field'!$F$56="Drained"),BI217,IF(AND('[1]Multi-Field'!$E$56=[1]Lists!BF217,'[1]Multi-Field'!$F$56="undrained"),BH217,""))</f>
        <v/>
      </c>
      <c r="DM217" s="409" t="str">
        <f>IF(AND('[1]Multi-Field'!$E$57=[1]Lists!BF217,'[1]Multi-Field'!$F$57="Drained"),BI217,IF(AND('[1]Multi-Field'!$E$57=[1]Lists!BF217,'[1]Multi-Field'!$F$57="undrained"),BH217,""))</f>
        <v/>
      </c>
      <c r="DN217" s="409" t="str">
        <f>IF(AND('[1]Multi-Field'!$E$58=[1]Lists!BF217,'[1]Multi-Field'!$F$58="Drained"),BI217,IF(AND('[1]Multi-Field'!$E$58=[1]Lists!BF217,'[1]Multi-Field'!$F$58="undrained"),BH217,""))</f>
        <v/>
      </c>
      <c r="DO217" s="409" t="str">
        <f>IF(AND('[1]Multi-Field'!$E$59=[1]Lists!BF217,'[1]Multi-Field'!$F$59="Drained"),BI217,IF(AND('[1]Multi-Field'!$E$59=[1]Lists!BF217,'[1]Multi-Field'!$F$59="undrained"),BH217,""))</f>
        <v/>
      </c>
      <c r="DP217" s="409" t="str">
        <f>IF(AND('[1]Multi-Field'!$E$60=[1]Lists!BF217,'[1]Multi-Field'!$F$60="Drained"),BI217,IF(AND('[1]Multi-Field'!$E$60=[1]Lists!BF217,'[1]Multi-Field'!$F$60="undrained"),BH217,""))</f>
        <v/>
      </c>
      <c r="DQ217" s="409" t="str">
        <f>IF(AND('[1]Multi-Field'!$E$61=[1]Lists!BF217,'[1]Multi-Field'!$F$61="Drained"),BI217,IF(AND('[1]Multi-Field'!$E$61=[1]Lists!BF217,'[1]Multi-Field'!$F$61="undrained"),BH217,""))</f>
        <v/>
      </c>
      <c r="DR217" s="409" t="str">
        <f>IF(AND('[1]Multi-Field'!$E$62=[1]Lists!BF217,'[1]Multi-Field'!$F$62="Drained"),BI217,IF(AND('[1]Multi-Field'!$E$62=[1]Lists!BF217,'[1]Multi-Field'!$F$62="undrained"),BH217,""))</f>
        <v/>
      </c>
      <c r="DS217" s="409" t="str">
        <f>IF(AND('[1]Multi-Field'!$E$63=[1]Lists!BF217,'[1]Multi-Field'!$F$63="Drained"),BI217,IF(AND('[1]Multi-Field'!$E$63=[1]Lists!BF217,'[1]Multi-Field'!$F$63="undrained"),BH217,""))</f>
        <v/>
      </c>
      <c r="DT217" s="409" t="str">
        <f>IF(AND('[1]Multi-Field'!$E$64=[1]Lists!BF217,'[1]Multi-Field'!$F$64="Drained"),BI217,IF(AND('[1]Multi-Field'!$E$64=[1]Lists!BF217,'[1]Multi-Field'!$F$64="undrained"),BH217,""))</f>
        <v/>
      </c>
      <c r="DU217" s="409" t="str">
        <f>IF(AND('[1]Multi-Field'!$E$65=[1]Lists!BF217,'[1]Multi-Field'!$F$65="Drained"),BI217,IF(AND('[1]Multi-Field'!$E$65=[1]Lists!BF217,'[1]Multi-Field'!$F$65="undrained"),BH217,""))</f>
        <v/>
      </c>
      <c r="DV217" s="409" t="str">
        <f>IF(AND('[1]Multi-Field'!$E$66=[1]Lists!BF217,'[1]Multi-Field'!$F$66="Drained"),BI217,IF(AND('[1]Multi-Field'!$E$66=[1]Lists!BF217,'[1]Multi-Field'!$F$66="undrained"),BH217,""))</f>
        <v/>
      </c>
      <c r="DW217" s="409" t="str">
        <f>IF(AND('[1]Multi-Field'!$E$67=[1]Lists!BF217,'[1]Multi-Field'!$F$67="Drained"),BI217,IF(AND('[1]Multi-Field'!$E$67=[1]Lists!BF217,'[1]Multi-Field'!$F$67="undrained"),BH217,""))</f>
        <v/>
      </c>
      <c r="DX217" s="409" t="str">
        <f>IF(AND('[1]Multi-Field'!$E$68=[1]Lists!BF217,'[1]Multi-Field'!$F$68="Drained"),BI217,IF(AND('[1]Multi-Field'!$E$68=[1]Lists!BF217,'[1]Multi-Field'!$F$68="undrained"),BH217,""))</f>
        <v/>
      </c>
      <c r="DY217" s="409" t="str">
        <f>IF(AND('[1]Multi-Field'!$E$69=[1]Lists!BF217,'[1]Multi-Field'!$F$69="Drained"),BI217,IF(AND('[1]Multi-Field'!$E$69=[1]Lists!BF217,'[1]Multi-Field'!$F$69="undrained"),BH217,""))</f>
        <v/>
      </c>
      <c r="DZ217" s="409" t="str">
        <f>IF(AND('[1]Multi-Field'!$E$70=[1]Lists!BF217,'[1]Multi-Field'!$F$70="Drained"),BI217,IF(AND('[1]Multi-Field'!$E$70=[1]Lists!BF217,'[1]Multi-Field'!$F$70="undrained"),BH217,""))</f>
        <v/>
      </c>
      <c r="EA217" s="409" t="str">
        <f>IF(AND('[1]Multi-Field'!$E$71=[1]Lists!BF217,'[1]Multi-Field'!$F$71="Drained"),BI217,IF(AND('[1]Multi-Field'!$E$71=[1]Lists!BF217,'[1]Multi-Field'!$F$71="undrained"),BH217,""))</f>
        <v/>
      </c>
      <c r="EB217" s="409" t="str">
        <f>IF(AND('[1]Multi-Field'!$E$72=[1]Lists!BF217,'[1]Multi-Field'!$F$72="Drained"),BI217,IF(AND('[1]Multi-Field'!$E$72=[1]Lists!BF217,'[1]Multi-Field'!$F$72="undrained"),BH217,""))</f>
        <v/>
      </c>
      <c r="EC217" s="409" t="str">
        <f>IF(AND('[1]Multi-Field'!$E$73=[1]Lists!BF217,'[1]Multi-Field'!$F$73="Drained"),BI217,IF(AND('[1]Multi-Field'!$E$73=[1]Lists!BF217,'[1]Multi-Field'!$F$73="undrained"),BH217,""))</f>
        <v/>
      </c>
      <c r="ED217" s="409" t="str">
        <f>IF(AND('[1]Multi-Field'!$E$74=[1]Lists!BF217,'[1]Multi-Field'!$F$74="Drained"),BI217,IF(AND('[1]Multi-Field'!$E$74=[1]Lists!BF217,'[1]Multi-Field'!$F$74="undrained"),BH217,""))</f>
        <v/>
      </c>
      <c r="EE217" s="409" t="str">
        <f>IF(AND('[1]Multi-Field'!$E$75=[1]Lists!BF217,'[1]Multi-Field'!$F$75="Drained"),BI217,IF(AND('[1]Multi-Field'!$E$75=[1]Lists!BF217,'[1]Multi-Field'!$F$75="undrained"),BH217,""))</f>
        <v/>
      </c>
      <c r="EF217" s="409" t="str">
        <f>IF(AND('[1]Multi-Field'!$E$76=[1]Lists!BF217,'[1]Multi-Field'!$F$76="Drained"),BI217,IF(AND('[1]Multi-Field'!$E$76=[1]Lists!BF217,'[1]Multi-Field'!$F$6="undrained"),BH217,""))</f>
        <v/>
      </c>
      <c r="EG217" s="409" t="str">
        <f>IF(AND('[1]Multi-Field'!$E$77=[1]Lists!BF217,'[1]Multi-Field'!$F$77="Drained"),BI217,IF(AND('[1]Multi-Field'!$E$77=[1]Lists!BF217,'[1]Multi-Field'!$F$77="undrained"),BH217,""))</f>
        <v/>
      </c>
      <c r="EH217" s="409" t="str">
        <f>IF(AND('[1]Multi-Field'!$E$78=[1]Lists!BF217,'[1]Multi-Field'!$F$78="Drained"),BI217,IF(AND('[1]Multi-Field'!$E$78=[1]Lists!BF217,'[1]Multi-Field'!$F$78="undrained"),BH217,""))</f>
        <v/>
      </c>
      <c r="EI217" s="409" t="str">
        <f>IF(AND('[1]Multi-Field'!$E$79=[1]Lists!BF217,'[1]Multi-Field'!$F$79="Drained"),BI217,IF(AND('[1]Multi-Field'!$E$79=[1]Lists!BF217,'[1]Multi-Field'!$F$79="undrained"),BH217,""))</f>
        <v/>
      </c>
      <c r="EJ217" s="409" t="str">
        <f>IF(AND('[1]Multi-Field'!$E$80=[1]Lists!BF217,'[1]Multi-Field'!$F$80="Drained"),BI217,IF(AND('[1]Multi-Field'!$E$80=[1]Lists!BF217,'[1]Multi-Field'!$F$80="undrained"),BH217,""))</f>
        <v/>
      </c>
      <c r="EK217" s="409" t="str">
        <f>IF(AND('[1]Multi-Field'!$E$81=[1]Lists!BF217,'[1]Multi-Field'!$F$81="Drained"),BI217,IF(AND('[1]Multi-Field'!$E$81=[1]Lists!BF217,'[1]Multi-Field'!$F$81="undrained"),BH217,""))</f>
        <v/>
      </c>
      <c r="EL217" s="409" t="str">
        <f>IF(AND('[1]Multi-Field'!$E$82=[1]Lists!BF217,'[1]Multi-Field'!$F$82="Drained"),BI217,IF(AND('[1]Multi-Field'!$E$82=[1]Lists!BF217,'[1]Multi-Field'!$F$82="undrained"),BH217,""))</f>
        <v/>
      </c>
      <c r="EM217" s="409" t="str">
        <f>IF(AND('[1]Multi-Field'!$E$83=[1]Lists!BF217,'[1]Multi-Field'!$F$83="Drained"),BI217,IF(AND('[1]Multi-Field'!$E$83=[1]Lists!BF217,'[1]Multi-Field'!$F$83="undrained"),BH217,""))</f>
        <v/>
      </c>
      <c r="EN217" s="409" t="str">
        <f>IF(AND('[1]Multi-Field'!$E$84=[1]Lists!BF217,'[1]Multi-Field'!$F$84="Drained"),BI217,IF(AND('[1]Multi-Field'!$E$84=[1]Lists!BF217,'[1]Multi-Field'!$F$84="undrained"),BH217,""))</f>
        <v/>
      </c>
      <c r="EO217" s="409" t="str">
        <f>IF(AND('[1]Multi-Field'!$E$85=[1]Lists!BF217,'[1]Multi-Field'!$F$85="Drained"),BI217,IF(AND('[1]Multi-Field'!$E$85=[1]Lists!BF217,'[1]Multi-Field'!$F$85="undrained"),BH217,""))</f>
        <v/>
      </c>
      <c r="EP217" s="409" t="str">
        <f>IF(AND('[1]Multi-Field'!$E$86=[1]Lists!BF217,'[1]Multi-Field'!$F$86="Drained"),BI217,IF(AND('[1]Multi-Field'!$E$86=[1]Lists!BF217,'[1]Multi-Field'!$F$86="undrained"),BH217,""))</f>
        <v/>
      </c>
      <c r="EQ217" s="409" t="str">
        <f>IF(AND('[1]Multi-Field'!$E$87=[1]Lists!BF217,'[1]Multi-Field'!$F$87="Drained"),BI217,IF(AND('[1]Multi-Field'!$E$87=[1]Lists!BF217,'[1]Multi-Field'!$F$87="undrained"),BH217,""))</f>
        <v/>
      </c>
      <c r="ER217" s="409" t="str">
        <f>IF(AND('[1]Multi-Field'!$E$88=[1]Lists!BF217,'[1]Multi-Field'!$F$88="Drained"),BI217,IF(AND('[1]Multi-Field'!$E$88=[1]Lists!BF217,'[1]Multi-Field'!$F$88="undrained"),BH217,""))</f>
        <v/>
      </c>
      <c r="ES217" s="409" t="str">
        <f>IF(AND('[1]Multi-Field'!$E$89=[1]Lists!BF217,'[1]Multi-Field'!$F$89="Drained"),BI217,IF(AND('[1]Multi-Field'!$E$89=[1]Lists!BF217,'[1]Multi-Field'!$F$89="undrained"),BH217,""))</f>
        <v/>
      </c>
      <c r="ET217" s="409" t="str">
        <f>IF(AND('[1]Multi-Field'!$E$90=[1]Lists!BF217,'[1]Multi-Field'!$F$90="Drained"),BI217,IF(AND('[1]Multi-Field'!$E$90=[1]Lists!BF217,'[1]Multi-Field'!$F$90="undrained"),BH217,""))</f>
        <v/>
      </c>
      <c r="EU217" s="409" t="str">
        <f>IF(AND('[1]Multi-Field'!$E$91=[1]Lists!BF217,'[1]Multi-Field'!$F$91="Drained"),BI217,IF(AND('[1]Multi-Field'!$E$91=[1]Lists!BF217,'[1]Multi-Field'!$F$91="undrained"),BH217,""))</f>
        <v/>
      </c>
      <c r="EV217" s="409" t="str">
        <f>IF(AND('[1]Multi-Field'!$E$92=[1]Lists!BF217,'[1]Multi-Field'!$F$92="Drained"),BI217,IF(AND('[1]Multi-Field'!$E$92=[1]Lists!BF217,'[1]Multi-Field'!$F$92="undrained"),BH217,""))</f>
        <v/>
      </c>
      <c r="EW217" s="409" t="str">
        <f>IF(AND('[1]Multi-Field'!$E$93=[1]Lists!BF217,'[1]Multi-Field'!$F$93="Drained"),BI217,IF(AND('[1]Multi-Field'!$E$93=[1]Lists!BF217,'[1]Multi-Field'!$F$93="undrained"),BH217,""))</f>
        <v/>
      </c>
      <c r="EX217" s="409" t="str">
        <f>IF(AND('[1]Multi-Field'!$E$94=[1]Lists!BF217,'[1]Multi-Field'!$F$94="Drained"),BI217,IF(AND('[1]Multi-Field'!$E$94=[1]Lists!BF217,'[1]Multi-Field'!$F$94="undrained"),BH217,""))</f>
        <v/>
      </c>
      <c r="EY217" s="409" t="str">
        <f>IF(AND('[1]Multi-Field'!$E$95=[1]Lists!BF217,'[1]Multi-Field'!$F$95="Drained"),BI217,IF(AND('[1]Multi-Field'!$E$95=[1]Lists!BF217,'[1]Multi-Field'!$F$95="undrained"),BH217,""))</f>
        <v/>
      </c>
      <c r="EZ217" s="409" t="str">
        <f>IF(AND('[1]Multi-Field'!$E$96=[1]Lists!BF217,'[1]Multi-Field'!$F$96="Drained"),BI217,IF(AND('[1]Multi-Field'!$E$96=[1]Lists!BF217,'[1]Multi-Field'!$F$96="undrained"),BH217,""))</f>
        <v/>
      </c>
      <c r="FA217" s="409" t="str">
        <f>IF(AND('[1]Multi-Field'!$E$97=[1]Lists!BF217,'[1]Multi-Field'!$F$97="Drained"),BI217,IF(AND('[1]Multi-Field'!$E$97=[1]Lists!BF217,'[1]Multi-Field'!$F$97="undrained"),BH217,""))</f>
        <v/>
      </c>
      <c r="FB217" s="409" t="str">
        <f>IF(AND('[1]Multi-Field'!$E$98=[1]Lists!BF217,'[1]Multi-Field'!$F$98="Drained"),BI217,IF(AND('[1]Multi-Field'!$E$98=[1]Lists!BF217,'[1]Multi-Field'!$F$98="undrained"),BH217,""))</f>
        <v/>
      </c>
      <c r="FC217" s="409" t="str">
        <f>IF(AND('[1]Multi-Field'!$E$99=[1]Lists!BF217,'[1]Multi-Field'!$F$99="Drained"),BI217,IF(AND('[1]Multi-Field'!$E$99=[1]Lists!BF217,'[1]Multi-Field'!$F$99="undrained"),BH217,""))</f>
        <v/>
      </c>
      <c r="FD217" s="409" t="str">
        <f>IF(AND('[1]Multi-Field'!$E$100=[1]Lists!BF217,'[1]Multi-Field'!$F$100="Drained"),BI217,IF(AND('[1]Multi-Field'!$E$100=[1]Lists!BF217,'[1]Multi-Field'!$F$100="undrained"),BH217,""))</f>
        <v/>
      </c>
      <c r="FE217" s="409" t="str">
        <f>IF(AND('[1]Multi-Field'!$E$101=[1]Lists!BF217,'[1]Multi-Field'!$F$101="Drained"),BI217,IF(AND('[1]Multi-Field'!$E$101=[1]Lists!BF217,'[1]Multi-Field'!$F$101="undrained"),BH217,""))</f>
        <v/>
      </c>
      <c r="FF217" s="409" t="str">
        <f>IF(AND('[1]Multi-Field'!$E$102=[1]Lists!BF217,'[1]Multi-Field'!$F$102="Drained"),BI217,IF(AND('[1]Multi-Field'!$E$102=[1]Lists!BF217,'[1]Multi-Field'!$F$102="undrained"),BH217,""))</f>
        <v/>
      </c>
      <c r="FG217" s="409" t="str">
        <f>IF(AND('[1]Multi-Field'!$E$103=[1]Lists!BF217,'[1]Multi-Field'!$F$103="Drained"),BI217,IF(AND('[1]Multi-Field'!$E$103=[1]Lists!BF217,'[1]Multi-Field'!$F$103="undrained"),BH217,""))</f>
        <v/>
      </c>
      <c r="FH217" s="409" t="str">
        <f>IF(AND('[1]Multi-Field'!$E$104=[1]Lists!BF217,'[1]Multi-Field'!$F$104="Drained"),BI217,IF(AND('[1]Multi-Field'!$E$104=[1]Lists!BF217,'[1]Multi-Field'!$F$104="undrained"),BH217,""))</f>
        <v/>
      </c>
      <c r="FI217" s="409" t="str">
        <f>IF(AND('[1]Multi-Field'!$E$105=[1]Lists!BF217,'[1]Multi-Field'!$F$105="Drained"),BI217,IF(AND('[1]Multi-Field'!$E$105=[1]Lists!BF217,'[1]Multi-Field'!$F$105="undrained"),BH217,""))</f>
        <v/>
      </c>
      <c r="FJ217" s="409" t="str">
        <f>IF(AND('[1]Multi-Field'!$E$106=[1]Lists!BF217,'[1]Multi-Field'!$F$106="Drained"),BI217,IF(AND('[1]Multi-Field'!$E$106=[1]Lists!BF217,'[1]Multi-Field'!$F$106="undrained"),BH217,""))</f>
        <v/>
      </c>
      <c r="FK217" s="409" t="str">
        <f>IF(AND('[1]Multi-Field'!$E$107=[1]Lists!BF217,'[1]Multi-Field'!$F$107="Drained"),BI217,IF(AND('[1]Multi-Field'!$E$107=[1]Lists!BF217,'[1]Multi-Field'!$F$107="undrained"),BH217,""))</f>
        <v/>
      </c>
      <c r="FL217" s="409" t="str">
        <f>IF(AND('[1]Multi-Field'!$E$108=[1]Lists!BF217,'[1]Multi-Field'!$F$108="Drained"),BI217,IF(AND('[1]Multi-Field'!$E$108=[1]Lists!BF217,'[1]Multi-Field'!$F$108="undrained"),BH217,""))</f>
        <v/>
      </c>
      <c r="FM217" s="409" t="str">
        <f>IF(AND('[1]Multi-Field'!$E$109=[1]Lists!BF217,'[1]Multi-Field'!$F$109="Drained"),BI217,IF(AND('[1]Multi-Field'!$E$109=[1]Lists!BF217,'[1]Multi-Field'!$F$109="undrained"),BH217,""))</f>
        <v/>
      </c>
      <c r="FN217" s="409" t="str">
        <f>IF(AND('[1]Multi-Field'!$E$110=[1]Lists!BF217,'[1]Multi-Field'!$F$110="Drained"),BI217,IF(AND('[1]Multi-Field'!$E$110=[1]Lists!BF217,'[1]Multi-Field'!$F$110="undrained"),BH217,""))</f>
        <v/>
      </c>
      <c r="FO217" s="409" t="str">
        <f>IF(AND('[1]Multi-Field'!$E$111=[1]Lists!BF217,'[1]Multi-Field'!$F$111="Drained"),BI217,IF(AND('[1]Multi-Field'!$E$111=[1]Lists!BF217,'[1]Multi-Field'!$F$111="undrained"),BH217,""))</f>
        <v/>
      </c>
      <c r="FP217" s="409" t="str">
        <f>IF(AND('[1]Multi-Field'!$E$112=[1]Lists!BF217,'[1]Multi-Field'!$F$112="Drained"),BI217,IF(AND('[1]Multi-Field'!$E$112=[1]Lists!BF217,'[1]Multi-Field'!$F$112="undrained"),BH217,""))</f>
        <v/>
      </c>
      <c r="FQ217" s="409" t="str">
        <f>IF(AND('[1]Multi-Field'!$E$113=[1]Lists!BF217,'[1]Multi-Field'!$F$113="Drained"),BI217,IF(AND('[1]Multi-Field'!$E$113=[1]Lists!BF217,'[1]Multi-Field'!$F$113="undrained"),BH217,""))</f>
        <v/>
      </c>
      <c r="FR217" s="409" t="str">
        <f>IF(AND('[1]Multi-Field'!$E$114=[1]Lists!BF217,'[1]Multi-Field'!$F$114="Drained"),BI217,IF(AND('[1]Multi-Field'!$E$114=[1]Lists!BF217,'[1]Multi-Field'!$F$114="undrained"),BH217,""))</f>
        <v/>
      </c>
      <c r="FS217" s="409" t="str">
        <f>IF(AND('[1]Multi-Field'!$E$115=[1]Lists!BF217,'[1]Multi-Field'!$F$115="Drained"),BI217,IF(AND('[1]Multi-Field'!$E$115=[1]Lists!BF217,'[1]Multi-Field'!$F$115="undrained"),BH217,""))</f>
        <v/>
      </c>
      <c r="FT217" s="409" t="str">
        <f>IF(AND('[1]Multi-Field'!$E$116=[1]Lists!BF217,'[1]Multi-Field'!$F$116="Drained"),BI217,IF(AND('[1]Multi-Field'!$E$116=[1]Lists!BF217,'[1]Multi-Field'!$F$116="undrained"),BH217,""))</f>
        <v/>
      </c>
      <c r="FU217" s="409" t="str">
        <f>IF(AND('[1]Multi-Field'!$E$117=[1]Lists!BF217,'[1]Multi-Field'!$F$117="Drained"),BI217,IF(AND('[1]Multi-Field'!$E$117=[1]Lists!BF217,'[1]Multi-Field'!$F$117="undrained"),BH217,""))</f>
        <v/>
      </c>
      <c r="FV217" s="409" t="str">
        <f>IF(AND('[1]Multi-Field'!$E$118=[1]Lists!BF217,'[1]Multi-Field'!$F$118="Drained"),BI217,IF(AND('[1]Multi-Field'!$E$118=[1]Lists!BF217,'[1]Multi-Field'!$F$118="undrained"),BH217,""))</f>
        <v/>
      </c>
      <c r="FW217" s="409" t="str">
        <f>IF(AND('[1]Multi-Field'!$E$119=[1]Lists!BF217,'[1]Multi-Field'!$F$119="Drained"),BI217,IF(AND('[1]Multi-Field'!$E$119=[1]Lists!BF217,'[1]Multi-Field'!$F$119="undrained"),BH217,""))</f>
        <v/>
      </c>
      <c r="FX217" s="409" t="str">
        <f>IF(AND('[1]Multi-Field'!$E$120=[1]Lists!BF217,'[1]Multi-Field'!$F$120="Drained"),BI217,IF(AND('[1]Multi-Field'!$E$120=[1]Lists!BF217,'[1]Multi-Field'!$F$120="undrained"),BH217,""))</f>
        <v/>
      </c>
    </row>
    <row r="218" spans="1:180" ht="13.5" customHeight="1">
      <c r="A218" s="7" t="s">
        <v>305</v>
      </c>
      <c r="B218" s="7"/>
      <c r="C218" s="7"/>
      <c r="D218" s="8">
        <v>60</v>
      </c>
      <c r="E218" s="8">
        <f t="shared" si="39"/>
        <v>63</v>
      </c>
      <c r="F218" s="8">
        <f t="shared" si="40"/>
        <v>67</v>
      </c>
      <c r="G218" s="8">
        <v>70</v>
      </c>
      <c r="H218" s="8">
        <v>50</v>
      </c>
      <c r="I218" s="8">
        <f t="shared" si="43"/>
        <v>53</v>
      </c>
      <c r="J218" s="8">
        <f t="shared" si="44"/>
        <v>57</v>
      </c>
      <c r="K218" s="8">
        <v>60</v>
      </c>
      <c r="L218" s="8">
        <v>100</v>
      </c>
      <c r="M218" s="8">
        <f t="shared" si="41"/>
        <v>98</v>
      </c>
      <c r="N218" s="8">
        <f t="shared" si="42"/>
        <v>97</v>
      </c>
      <c r="O218" s="8">
        <v>95</v>
      </c>
      <c r="P218" s="391">
        <v>193</v>
      </c>
      <c r="Q218" s="394"/>
      <c r="R218" s="395" t="b">
        <f>IF(OR('Multi-Field'!AA195=Lists!$AC$42,'Multi-Field'!AA195=Lists!$AC$43),IF('Multi-Field'!Z195="x",(IF('Multi-Field'!AC195=Lists!$Q$11,Lists!$R$11,IF('Multi-Field'!AC195=Lists!$Q$12,Lists!$R$12,IF('Multi-Field'!AC195=Lists!$Q$13,Lists!$R$13,IF('Multi-Field'!AC195=Lists!$Q$14,Lists!$R$14))))),IF('Multi-Field'!X195="x",(IF('Multi-Field'!AC195=Lists!$Q$11,Lists!$S$11,IF('Multi-Field'!AC195=Lists!$Q$12,Lists!$S$12,IF('Multi-Field'!AC195=Lists!$Q$13,Lists!$S$13,IF('Multi-Field'!AC195=Lists!$Q$14,Lists!$S$14))))),IF('Multi-Field'!V195="x",(IF('Multi-Field'!AC195=Lists!$Q$11,Lists!$T$11,IF('Multi-Field'!AC195=Lists!$Q$12,Lists!$T$12,IF('Multi-Field'!AC195=Lists!$Q$13,Lists!$T$13,IF('Multi-Field'!AC195=Lists!$Q$14,Lists!$T$14))))),0))))</f>
        <v>0</v>
      </c>
      <c r="S218" s="395" t="str">
        <f t="shared" si="38"/>
        <v/>
      </c>
      <c r="T218" s="395"/>
      <c r="U218" s="396"/>
      <c r="AI218" s="384">
        <f>'[1]Multi-Field'!B214</f>
        <v>0</v>
      </c>
      <c r="AJ218" s="387" t="str">
        <f>IF(OR('[1]Multi-Field'!Q58=[1]Lists!$AC$42,'[1]Multi-Field'!Q58=[1]Lists!$AC$43),"x","")</f>
        <v/>
      </c>
      <c r="AK218" s="387" t="str">
        <f>IF(OR('[1]Multi-Field'!Q58=[1]Lists!$AC$6,'[1]Multi-Field'!Q58=$AC$2,'[1]Multi-Field'!Q58=$AC$4),"x","")</f>
        <v/>
      </c>
      <c r="AL218" s="387" t="str">
        <f>IF(OR('[1]Multi-Field'!Q58=[1]Lists!$AC$7,'[1]Multi-Field'!Q58=$AC$3,'[1]Multi-Field'!Q58=$AC$5),"x","")</f>
        <v/>
      </c>
      <c r="AM218" s="387" t="str">
        <f>IF(OR('[1]Multi-Field'!Q58=$AC$23,'[1]Multi-Field'!Q58=$AC$13,'[1]Multi-Field'!Q58=$AC$9,'[1]Multi-Field'!Q58=$AC$19,'[1]Multi-Field'!Q58=$AC$47),"x","")</f>
        <v/>
      </c>
      <c r="AN218" s="387" t="str">
        <f>IF(OR('[1]Multi-Field'!Q58=$AC$24,'[1]Multi-Field'!Q58=$AC$14,'[1]Multi-Field'!Q58=$AC$10,'[1]Multi-Field'!Q58=$AC$22,'[1]Multi-Field'!Q58=$AC$48),"x","")</f>
        <v/>
      </c>
      <c r="AO218" s="387" t="str">
        <f>IF(OR('[1]Multi-Field'!Q58=$AC$21,'[1]Multi-Field'!Q58=$AC$28,'[1]Multi-Field'!Q58=$AC$62,'[1]Multi-Field'!Q58=$AC$102,'[1]Multi-Field'!Q58=$AC$98),"x","")</f>
        <v/>
      </c>
      <c r="AP218" s="387" t="str">
        <f>IF(OR('[1]Multi-Field'!Q58=$AC$25,'[1]Multi-Field'!Q58=$AC$63,'[1]Multi-Field'!Q58=$AC$85,'[1]Multi-Field'!Q58=$AC$87,'[1]Multi-Field'!Q58=$AC$92,'[1]Multi-Field'!Q58=$AC$93),"x","")</f>
        <v/>
      </c>
      <c r="AQ218" s="387" t="str">
        <f>IF(OR('[1]Multi-Field'!Q58=$AC$20,'[1]Multi-Field'!Q58=$AC$27,'[1]Multi-Field'!Q58=$AC$58,'[1]Multi-Field'!Q58=$AC$86,'[1]Multi-Field'!Q58=$AC$103,'[1]Multi-Field'!Q58=$AC$94),"x","")</f>
        <v/>
      </c>
      <c r="AR218" s="387" t="str">
        <f>IF(OR('[1]Multi-Field'!Q58=$AC$35,'[1]Multi-Field'!Q58=$AC$40,'[1]Multi-Field'!Q58=$AC$45,),"x","")</f>
        <v/>
      </c>
      <c r="AS218" s="387" t="str">
        <f>IF(OR('[1]Multi-Field'!Q58=$AC$36,'[1]Multi-Field'!Q58=$AC$41,'[1]Multi-Field'!Q58=$AC$46,),"x","")</f>
        <v/>
      </c>
      <c r="AT218" s="387" t="str">
        <f>IF(OR('[1]Multi-Field'!Q58=$AC$52,'[1]Multi-Field'!Q58=$AC$53,'[1]Multi-Field'!Q58=$AC$54,'[1]Multi-Field'!Q58=$AC$55,'[1]Multi-Field'!Q58=$AC$68,'[1]Multi-Field'!Q58=$AC$69,'[1]Multi-Field'!Q58=$AC$74,'[1]Multi-Field'!Q58=$AC$71,'[1]Multi-Field'!Q58=$AC$70),"x","")</f>
        <v/>
      </c>
      <c r="AU218" s="387" t="str">
        <f>IF('[1]Multi-Field'!Q58=$AC$72,"x","")</f>
        <v/>
      </c>
      <c r="AV218" s="387" t="str">
        <f>IF('[1]Multi-Field'!Q58=$AC$73,"x","")</f>
        <v/>
      </c>
      <c r="AW218" s="387" t="str">
        <f>IF('[1]Multi-Field'!Q58=$AC$83,"x","")</f>
        <v/>
      </c>
      <c r="AX218" s="387" t="str">
        <f>IF('[1]Multi-Field'!Q58=$AC$84,"x","")</f>
        <v/>
      </c>
      <c r="AY218" s="387" t="str">
        <f>IF('[1]Multi-Field'!Q58=$AC$97,"x","")</f>
        <v/>
      </c>
      <c r="AZ218" s="387" t="str">
        <f>IF('[1]Multi-Field'!Q58=$AC$99,"x","")</f>
        <v/>
      </c>
      <c r="BA218" s="387" t="str">
        <f>IF('[1]Multi-Field'!Q58=$AC$104,"x","")</f>
        <v/>
      </c>
      <c r="BB218" s="387" t="str">
        <f>IF('[1]Multi-Field'!Q58=$AC$105,"x","")</f>
        <v/>
      </c>
      <c r="BC218" s="388"/>
      <c r="BF218" s="411" t="s">
        <v>1384</v>
      </c>
      <c r="BG218" s="412">
        <v>3</v>
      </c>
      <c r="BH218" s="412">
        <v>3</v>
      </c>
      <c r="BI218" s="412">
        <v>3.5</v>
      </c>
      <c r="BJ218" s="409" t="e">
        <f>IF(AND('[1]Single Field'!#REF!=[1]Lists!BF218,'[1]Single Field'!#REF!="Drained"),"x",IF(AND('[1]Single Field'!#REF!=[1]Lists!BF218,'[1]Single Field'!#REF!="Undrained"),O,""))</f>
        <v>#REF!</v>
      </c>
      <c r="BK218" s="409" t="str">
        <f>IF(AND('[1]Multi-Field'!$E$3=[1]Lists!BF218,'[1]Multi-Field'!$F$3="Drained"),BI218,IF(AND('[1]Multi-Field'!$E$3=BF218,'[1]Multi-Field'!$F$3="undrained"),BH218,""))</f>
        <v/>
      </c>
      <c r="BL218" s="409" t="str">
        <f>IF(AND('[1]Multi-Field'!$E$4=BF218,'[1]Multi-Field'!$F$4="Drained"),BI218,IF(AND('[1]Multi-Field'!$E$4=BF218,'[1]Multi-Field'!$F$4="undrained"),BH218,""))</f>
        <v/>
      </c>
      <c r="BM218" s="409" t="str">
        <f>IF(AND('[1]Multi-Field'!$E$5=BF218,'[1]Multi-Field'!$F$5="Drained"),BI218,IF(AND('[1]Multi-Field'!$E$5=BF218,'[1]Multi-Field'!$F$5="undrained"),BH218,""))</f>
        <v/>
      </c>
      <c r="BN218" s="409" t="str">
        <f>IF(AND('[1]Multi-Field'!$E$6=BF218,'[1]Multi-Field'!$F$6="Drained"),BI218,IF(AND('[1]Multi-Field'!$E$6=BF218,'[1]Multi-Field'!$F$6="undrained"),BH218,""))</f>
        <v/>
      </c>
      <c r="BO218" s="409" t="str">
        <f>IF(AND('[1]Multi-Field'!$E$7=BF218,'[1]Multi-Field'!$F$7="Drained"),BI218,IF(AND('[1]Multi-Field'!$E$7=BF218,'[1]Multi-Field'!$F$7="undrained"),BH218,""))</f>
        <v/>
      </c>
      <c r="BP218" s="409" t="str">
        <f>IF(AND('[1]Multi-Field'!$E$8=BF218,'[1]Multi-Field'!$F$8="Drained"),BI218,IF(AND('[1]Multi-Field'!$E$8=BF218,'[1]Multi-Field'!$F$8="undrained"),BH218,""))</f>
        <v/>
      </c>
      <c r="BQ218" s="409" t="str">
        <f>IF(AND('[1]Multi-Field'!$E$9=BF218,'[1]Multi-Field'!$F$9="Drained"),BI218,IF(AND('[1]Multi-Field'!$E$9=BF218,'[1]Multi-Field'!$F$9="undrained"),BH218,""))</f>
        <v/>
      </c>
      <c r="BR218" s="409" t="str">
        <f>IF(AND('[1]Multi-Field'!$E$10=BF218,'[1]Multi-Field'!$F$10="Drained"),BI218,IF(AND('[1]Multi-Field'!$E$10=BF218,'[1]Multi-Field'!$F$10="undrained"),BH218,""))</f>
        <v/>
      </c>
      <c r="BS218" s="409" t="str">
        <f>IF(AND('[1]Multi-Field'!$E$11=BF218,'[1]Multi-Field'!$F$11="Drained"),BI218,IF(AND('[1]Multi-Field'!$E$11=BF218,'[1]Multi-Field'!$F$11="undrained"),BH218,""))</f>
        <v/>
      </c>
      <c r="BT218" s="409" t="str">
        <f>IF(AND('[1]Multi-Field'!$E$12=BF218,'[1]Multi-Field'!$F$12="Drained"),BI218,IF(AND('[1]Multi-Field'!$E$12=BF218,'[1]Multi-Field'!$F$12="undrained"),BH218,""))</f>
        <v/>
      </c>
      <c r="BU218" s="409" t="str">
        <f>IF(AND('[1]Multi-Field'!$E$13=BF218,'[1]Multi-Field'!$F$13="Drained"),BI218,IF(AND('[1]Multi-Field'!$E$3=BF218,'[1]Multi-Field'!$F$13="undrained"),BH218,""))</f>
        <v/>
      </c>
      <c r="BV218" s="409" t="str">
        <f>IF(AND('[1]Multi-Field'!$E$14=BF218,'[1]Multi-Field'!$F$14="Drained"),BI218,IF(AND('[1]Multi-Field'!$E$14=BF218,'[1]Multi-Field'!$F$14="undrained"),BH218,""))</f>
        <v/>
      </c>
      <c r="BW218" s="409" t="str">
        <f>IF(AND('[1]Multi-Field'!$E$15=BF218,'[1]Multi-Field'!$F$15="Drained"),BI218,IF(AND('[1]Multi-Field'!$E$15=BF218,'[1]Multi-Field'!$F$15="undrained"),BH218,""))</f>
        <v/>
      </c>
      <c r="BX218" s="409" t="str">
        <f>IF(AND('[1]Multi-Field'!$E$16=[1]Lists!BF218,'[1]Multi-Field'!$F$16="Drained"),BI218,IF(AND('[1]Multi-Field'!$E$16=[1]Lists!BF218,'[1]Multi-Field'!$F$16="undrained"),BH218,""))</f>
        <v/>
      </c>
      <c r="BY218" s="409" t="str">
        <f>IF(AND('[1]Multi-Field'!$E$17=[1]Lists!BF218,'[1]Multi-Field'!$F$17="Drained"),BI218,IF(AND('[1]Multi-Field'!$E$17=[1]Lists!BF218,'[1]Multi-Field'!$F$17="undrained"),BH218,""))</f>
        <v/>
      </c>
      <c r="BZ218" s="409" t="str">
        <f>IF(AND('[1]Multi-Field'!$E$18=[1]Lists!BF218,'[1]Multi-Field'!$F$18="Drained"),BI218,IF(AND('[1]Multi-Field'!$E$18=[1]Lists!BF218,'[1]Multi-Field'!$F$18="undrained"),BH218,""))</f>
        <v/>
      </c>
      <c r="CA218" s="409" t="str">
        <f>IF(AND('[1]Multi-Field'!$E$19=[1]Lists!BF218,'[1]Multi-Field'!$F$19="Drained"),BI218,IF(AND('[1]Multi-Field'!$E$19=[1]Lists!BF218,'[1]Multi-Field'!$F$19="undrained"),BH218,""))</f>
        <v/>
      </c>
      <c r="CB218" s="409" t="str">
        <f>IF(AND('[1]Multi-Field'!$E$20=[1]Lists!BF218,'[1]Multi-Field'!$F$20="Drained"),BI218,IF(AND('[1]Multi-Field'!$E$20=[1]Lists!BF218,'[1]Multi-Field'!$F$20="undrained"),BH218,""))</f>
        <v/>
      </c>
      <c r="CC218" s="409" t="str">
        <f>IF(AND('[1]Multi-Field'!$E$21=[1]Lists!BF218,'[1]Multi-Field'!$F$21="Drained"),BI218,IF(AND('[1]Multi-Field'!$E$21=[1]Lists!BF218,'[1]Multi-Field'!$F$21="undrained"),BH218,""))</f>
        <v/>
      </c>
      <c r="CD218" s="409" t="str">
        <f>IF(AND('[1]Multi-Field'!$E$22=[1]Lists!BF218,'[1]Multi-Field'!$F$22="Drained"),BI218,IF(AND('[1]Multi-Field'!$E$22=[1]Lists!BF218,'[1]Multi-Field'!$F$22="undrained"),BH218,""))</f>
        <v/>
      </c>
      <c r="CE218" s="409" t="str">
        <f>IF(AND('[1]Multi-Field'!$E$23=[1]Lists!BF218,'[1]Multi-Field'!$F$23="Drained"),BI218,IF(AND('[1]Multi-Field'!$E$23=[1]Lists!BF218,'[1]Multi-Field'!$F$23="undrained"),BH218,""))</f>
        <v/>
      </c>
      <c r="CF218" s="409" t="str">
        <f>IF(AND('[1]Multi-Field'!$E$24=[1]Lists!BF218,'[1]Multi-Field'!$F$24="Drained"),BI218,IF(AND('[1]Multi-Field'!$E$24=[1]Lists!BF218,'[1]Multi-Field'!$F$24="undrained"),BH218,""))</f>
        <v/>
      </c>
      <c r="CG218" s="409" t="str">
        <f>IF(AND('[1]Multi-Field'!$E$25=[1]Lists!BF218,'[1]Multi-Field'!$F$25="Drained"),BI218,IF(AND('[1]Multi-Field'!$E$25=[1]Lists!BF218,'[1]Multi-Field'!$F$25="undrained"),BH218,""))</f>
        <v/>
      </c>
      <c r="CH218" s="409" t="str">
        <f>IF(AND('[1]Multi-Field'!$E$26=[1]Lists!BF218,'[1]Multi-Field'!$F$26="Drained"),BI218,IF(AND('[1]Multi-Field'!$E$26=[1]Lists!BF218,'[1]Multi-Field'!$F$26="undrained"),BH218,""))</f>
        <v/>
      </c>
      <c r="CI218" s="409" t="str">
        <f>IF(AND('[1]Multi-Field'!$E$27=[1]Lists!BF218,'[1]Multi-Field'!$F$27="Drained"),BI218,IF(AND('[1]Multi-Field'!$E$27=[1]Lists!BF218,'[1]Multi-Field'!$F$27="undrained"),BH218,""))</f>
        <v/>
      </c>
      <c r="CJ218" s="409" t="str">
        <f>IF(AND('[1]Multi-Field'!$E$28=[1]Lists!BF218,'[1]Multi-Field'!$F$28="Drained"),BI218,IF(AND('[1]Multi-Field'!$E$28=[1]Lists!BF218,'[1]Multi-Field'!$F$28="undrained"),BH218,""))</f>
        <v/>
      </c>
      <c r="CK218" s="409" t="str">
        <f>IF(AND('[1]Multi-Field'!$E$29=[1]Lists!BF218,'[1]Multi-Field'!$F$29="Drained"),BI218,IF(AND('[1]Multi-Field'!$E$29=[1]Lists!BF218,'[1]Multi-Field'!$F$29="undrained"),BH218,""))</f>
        <v/>
      </c>
      <c r="CL218" s="409" t="str">
        <f>IF(AND('[1]Multi-Field'!$E$30=[1]Lists!BF218,'[1]Multi-Field'!$F$30="Drained"),BI218,IF(AND('[1]Multi-Field'!$E$30=[1]Lists!BF218,'[1]Multi-Field'!$F$30="undrained"),BH218,""))</f>
        <v/>
      </c>
      <c r="CM218" s="409" t="str">
        <f>IF(AND('[1]Multi-Field'!$E$31=[1]Lists!BF218,'[1]Multi-Field'!$F$31="Drained"),BI218,IF(AND('[1]Multi-Field'!$E$31=[1]Lists!BF218,'[1]Multi-Field'!$F$31="undrained"),BH218,""))</f>
        <v/>
      </c>
      <c r="CN218" s="409" t="str">
        <f>IF(AND('[1]Multi-Field'!$E$32=[1]Lists!BF218,'[1]Multi-Field'!$F$32="Drained"),BI218,IF(AND('[1]Multi-Field'!$E$32=[1]Lists!BF218,'[1]Multi-Field'!$F$32="undrained"),BH218,""))</f>
        <v/>
      </c>
      <c r="CO218" s="409" t="str">
        <f>IF(AND('[1]Multi-Field'!$E$33=[1]Lists!BF218,'[1]Multi-Field'!$F$33="Drained"),BI218,IF(AND('[1]Multi-Field'!$E$33=[1]Lists!BF218,'[1]Multi-Field'!$F$33="undrained"),BH218,""))</f>
        <v/>
      </c>
      <c r="CP218" s="409" t="str">
        <f>IF(AND('[1]Multi-Field'!$E$34=[1]Lists!BF218,'[1]Multi-Field'!$F$34="Drained"),BI218,IF(AND('[1]Multi-Field'!$E$34=[1]Lists!BF218,'[1]Multi-Field'!$F$34="undrained"),BH218,""))</f>
        <v/>
      </c>
      <c r="CQ218" s="409" t="str">
        <f>IF(AND('[1]Multi-Field'!$E$35=[1]Lists!BF218,'[1]Multi-Field'!$F$35="Drained"),BI218,IF(AND('[1]Multi-Field'!$E$35=[1]Lists!BF218,'[1]Multi-Field'!$F$35="undrained"),BH218,""))</f>
        <v/>
      </c>
      <c r="CR218" s="409" t="str">
        <f>IF(AND('[1]Multi-Field'!$E$36=[1]Lists!BF218,'[1]Multi-Field'!$F$36="Drained"),BI218,IF(AND('[1]Multi-Field'!$E$36=[1]Lists!BF218,'[1]Multi-Field'!$F$36="undrained"),BH218,""))</f>
        <v/>
      </c>
      <c r="CS218" s="409" t="str">
        <f>IF(AND('[1]Multi-Field'!$E$37=[1]Lists!BF218,'[1]Multi-Field'!$F$37="Drained"),BI218,IF(AND('[1]Multi-Field'!$E$37=[1]Lists!BF218,'[1]Multi-Field'!$F$37="undrained"),BH218,""))</f>
        <v/>
      </c>
      <c r="CT218" s="409" t="str">
        <f>IF(AND('[1]Multi-Field'!$E$38=[1]Lists!BF218,'[1]Multi-Field'!$F$38="Drained"),BI218,IF(AND('[1]Multi-Field'!$E$38=[1]Lists!BF218,'[1]Multi-Field'!$F$38="undrained"),BH218,""))</f>
        <v/>
      </c>
      <c r="CU218" s="409" t="str">
        <f>IF(AND('[1]Multi-Field'!$E$39=[1]Lists!BF218,'[1]Multi-Field'!$F$39="Drained"),BI218,IF(AND('[1]Multi-Field'!$E$39=[1]Lists!BF218,'[1]Multi-Field'!$F$39="undrained"),BH218,""))</f>
        <v/>
      </c>
      <c r="CV218" s="409" t="str">
        <f>IF(AND('[1]Multi-Field'!$E$40=[1]Lists!BF218,'[1]Multi-Field'!$F$40="Drained"),BI218,IF(AND('[1]Multi-Field'!$E$40=[1]Lists!BF218,'[1]Multi-Field'!$F$40="undrained"),BH218,""))</f>
        <v/>
      </c>
      <c r="CW218" s="409" t="str">
        <f>IF(AND('[1]Multi-Field'!$E$41=[1]Lists!BF218,'[1]Multi-Field'!$F$40="Drained"),BI218,IF(AND('[1]Multi-Field'!$E$40=[1]Lists!BF218,'[1]Multi-Field'!$F$40="undrained"),BH218,""))</f>
        <v/>
      </c>
      <c r="CX218" s="409" t="str">
        <f>IF(AND('[1]Multi-Field'!$E$42=[1]Lists!BF218,'[1]Multi-Field'!$F$42="Drained"),BI218,IF(AND('[1]Multi-Field'!$E$42=[1]Lists!BF218,'[1]Multi-Field'!$F$42="undrained"),BH218,""))</f>
        <v/>
      </c>
      <c r="CY218" s="409" t="str">
        <f>IF(AND('[1]Multi-Field'!$E$43=[1]Lists!BF218,'[1]Multi-Field'!$F$43="Drained"),BI218,IF(AND('[1]Multi-Field'!$E$43=[1]Lists!BF218,'[1]Multi-Field'!$F$43="undrained"),BH218,""))</f>
        <v/>
      </c>
      <c r="CZ218" s="409" t="str">
        <f>IF(AND('[1]Multi-Field'!$E$44=[1]Lists!BF218,'[1]Multi-Field'!$F$44="Drained"),BI218,IF(AND('[1]Multi-Field'!$E$44=[1]Lists!BF218,'[1]Multi-Field'!$F$44="undrained"),BH218,""))</f>
        <v/>
      </c>
      <c r="DA218" s="409" t="str">
        <f>IF(AND('[1]Multi-Field'!$E$45=[1]Lists!BF218,'[1]Multi-Field'!$F$45="Drained"),BI218,IF(AND('[1]Multi-Field'!$E$45=[1]Lists!BF218,'[1]Multi-Field'!$F$45="undrained"),BH218,""))</f>
        <v/>
      </c>
      <c r="DB218" s="409" t="str">
        <f>IF(AND('[1]Multi-Field'!$E$46=[1]Lists!BF218,'[1]Multi-Field'!$F$46="Drained"),BI218,IF(AND('[1]Multi-Field'!$E$46=[1]Lists!BF218,'[1]Multi-Field'!$F$46="undrained"),BH218,""))</f>
        <v/>
      </c>
      <c r="DC218" s="409" t="str">
        <f>IF(AND('[1]Multi-Field'!$E$47=[1]Lists!BF218,'[1]Multi-Field'!$F$47="Drained"),BI218,IF(AND('[1]Multi-Field'!$E$47=[1]Lists!BF218,'[1]Multi-Field'!$F$47="undrained"),BH218,""))</f>
        <v/>
      </c>
      <c r="DD218" s="409" t="str">
        <f>IF(AND('[1]Multi-Field'!$E$48=[1]Lists!BF218,'[1]Multi-Field'!$F$48="Drained"),BI218,IF(AND('[1]Multi-Field'!$E$48=[1]Lists!BF218,'[1]Multi-Field'!$F$48="undrained"),BH218,""))</f>
        <v/>
      </c>
      <c r="DE218" s="409" t="str">
        <f>IF(AND('[1]Multi-Field'!$E$49=[1]Lists!BF218,'[1]Multi-Field'!$F$49="Drained"),BI218,IF(AND('[1]Multi-Field'!$E$49=[1]Lists!BF218,'[1]Multi-Field'!$F$9="undrained"),BH218,""))</f>
        <v/>
      </c>
      <c r="DF218" s="409" t="str">
        <f>IF(AND('[1]Multi-Field'!$E$50=[1]Lists!BF218,'[1]Multi-Field'!$F$50="Drained"),BI218,IF(AND('[1]Multi-Field'!$E$50=[1]Lists!BF218,'[1]Multi-Field'!$F$50="undrained"),BH218,""))</f>
        <v/>
      </c>
      <c r="DG218" s="409" t="str">
        <f>IF(AND('[1]Multi-Field'!$E$51=[1]Lists!BF218,'[1]Multi-Field'!$F$51="Drained"),BI218,IF(AND('[1]Multi-Field'!$E$51=[1]Lists!BF218,'[1]Multi-Field'!$F$51="undrained"),BH218,""))</f>
        <v/>
      </c>
      <c r="DH218" s="409" t="str">
        <f>IF(AND('[1]Multi-Field'!$E$52=[1]Lists!BF218,'[1]Multi-Field'!$F$52="Drained"),BI218,IF(AND('[1]Multi-Field'!$E$52=[1]Lists!BF218,'[1]Multi-Field'!$F$52="undrained"),BH218,""))</f>
        <v/>
      </c>
      <c r="DI218" s="409" t="str">
        <f>IF(AND('[1]Multi-Field'!$E$53=[1]Lists!BF218,'[1]Multi-Field'!$F$53="Drained"),BI218,IF(AND('[1]Multi-Field'!$E$53=[1]Lists!BF218,'[1]Multi-Field'!$F$53="undrained"),BH218,""))</f>
        <v/>
      </c>
      <c r="DJ218" s="409" t="str">
        <f>IF(AND('[1]Multi-Field'!$E$54=[1]Lists!BF218,'[1]Multi-Field'!$F$54="Drained"),BI218,IF(AND('[1]Multi-Field'!$E$54=[1]Lists!BF218,'[1]Multi-Field'!$F$54="undrained"),BH218,""))</f>
        <v/>
      </c>
      <c r="DK218" s="409" t="str">
        <f>IF(AND('[1]Multi-Field'!$E$55=[1]Lists!BF218,'[1]Multi-Field'!$F$55="Drained"),BI218,IF(AND('[1]Multi-Field'!$E$55=[1]Lists!BF218,'[1]Multi-Field'!$F$55="undrained"),BH218,""))</f>
        <v/>
      </c>
      <c r="DL218" s="409" t="str">
        <f>IF(AND('[1]Multi-Field'!$E$56=[1]Lists!BF218,'[1]Multi-Field'!$F$56="Drained"),BI218,IF(AND('[1]Multi-Field'!$E$56=[1]Lists!BF218,'[1]Multi-Field'!$F$56="undrained"),BH218,""))</f>
        <v/>
      </c>
      <c r="DM218" s="409" t="str">
        <f>IF(AND('[1]Multi-Field'!$E$57=[1]Lists!BF218,'[1]Multi-Field'!$F$57="Drained"),BI218,IF(AND('[1]Multi-Field'!$E$57=[1]Lists!BF218,'[1]Multi-Field'!$F$57="undrained"),BH218,""))</f>
        <v/>
      </c>
      <c r="DN218" s="409" t="str">
        <f>IF(AND('[1]Multi-Field'!$E$58=[1]Lists!BF218,'[1]Multi-Field'!$F$58="Drained"),BI218,IF(AND('[1]Multi-Field'!$E$58=[1]Lists!BF218,'[1]Multi-Field'!$F$58="undrained"),BH218,""))</f>
        <v/>
      </c>
      <c r="DO218" s="409" t="str">
        <f>IF(AND('[1]Multi-Field'!$E$59=[1]Lists!BF218,'[1]Multi-Field'!$F$59="Drained"),BI218,IF(AND('[1]Multi-Field'!$E$59=[1]Lists!BF218,'[1]Multi-Field'!$F$59="undrained"),BH218,""))</f>
        <v/>
      </c>
      <c r="DP218" s="409" t="str">
        <f>IF(AND('[1]Multi-Field'!$E$60=[1]Lists!BF218,'[1]Multi-Field'!$F$60="Drained"),BI218,IF(AND('[1]Multi-Field'!$E$60=[1]Lists!BF218,'[1]Multi-Field'!$F$60="undrained"),BH218,""))</f>
        <v/>
      </c>
      <c r="DQ218" s="409" t="str">
        <f>IF(AND('[1]Multi-Field'!$E$61=[1]Lists!BF218,'[1]Multi-Field'!$F$61="Drained"),BI218,IF(AND('[1]Multi-Field'!$E$61=[1]Lists!BF218,'[1]Multi-Field'!$F$61="undrained"),BH218,""))</f>
        <v/>
      </c>
      <c r="DR218" s="409" t="str">
        <f>IF(AND('[1]Multi-Field'!$E$62=[1]Lists!BF218,'[1]Multi-Field'!$F$62="Drained"),BI218,IF(AND('[1]Multi-Field'!$E$62=[1]Lists!BF218,'[1]Multi-Field'!$F$62="undrained"),BH218,""))</f>
        <v/>
      </c>
      <c r="DS218" s="409" t="str">
        <f>IF(AND('[1]Multi-Field'!$E$63=[1]Lists!BF218,'[1]Multi-Field'!$F$63="Drained"),BI218,IF(AND('[1]Multi-Field'!$E$63=[1]Lists!BF218,'[1]Multi-Field'!$F$63="undrained"),BH218,""))</f>
        <v/>
      </c>
      <c r="DT218" s="409" t="str">
        <f>IF(AND('[1]Multi-Field'!$E$64=[1]Lists!BF218,'[1]Multi-Field'!$F$64="Drained"),BI218,IF(AND('[1]Multi-Field'!$E$64=[1]Lists!BF218,'[1]Multi-Field'!$F$64="undrained"),BH218,""))</f>
        <v/>
      </c>
      <c r="DU218" s="409" t="str">
        <f>IF(AND('[1]Multi-Field'!$E$65=[1]Lists!BF218,'[1]Multi-Field'!$F$65="Drained"),BI218,IF(AND('[1]Multi-Field'!$E$65=[1]Lists!BF218,'[1]Multi-Field'!$F$65="undrained"),BH218,""))</f>
        <v/>
      </c>
      <c r="DV218" s="409" t="str">
        <f>IF(AND('[1]Multi-Field'!$E$66=[1]Lists!BF218,'[1]Multi-Field'!$F$66="Drained"),BI218,IF(AND('[1]Multi-Field'!$E$66=[1]Lists!BF218,'[1]Multi-Field'!$F$66="undrained"),BH218,""))</f>
        <v/>
      </c>
      <c r="DW218" s="409" t="str">
        <f>IF(AND('[1]Multi-Field'!$E$67=[1]Lists!BF218,'[1]Multi-Field'!$F$67="Drained"),BI218,IF(AND('[1]Multi-Field'!$E$67=[1]Lists!BF218,'[1]Multi-Field'!$F$67="undrained"),BH218,""))</f>
        <v/>
      </c>
      <c r="DX218" s="409" t="str">
        <f>IF(AND('[1]Multi-Field'!$E$68=[1]Lists!BF218,'[1]Multi-Field'!$F$68="Drained"),BI218,IF(AND('[1]Multi-Field'!$E$68=[1]Lists!BF218,'[1]Multi-Field'!$F$68="undrained"),BH218,""))</f>
        <v/>
      </c>
      <c r="DY218" s="409" t="str">
        <f>IF(AND('[1]Multi-Field'!$E$69=[1]Lists!BF218,'[1]Multi-Field'!$F$69="Drained"),BI218,IF(AND('[1]Multi-Field'!$E$69=[1]Lists!BF218,'[1]Multi-Field'!$F$69="undrained"),BH218,""))</f>
        <v/>
      </c>
      <c r="DZ218" s="409" t="str">
        <f>IF(AND('[1]Multi-Field'!$E$70=[1]Lists!BF218,'[1]Multi-Field'!$F$70="Drained"),BI218,IF(AND('[1]Multi-Field'!$E$70=[1]Lists!BF218,'[1]Multi-Field'!$F$70="undrained"),BH218,""))</f>
        <v/>
      </c>
      <c r="EA218" s="409" t="str">
        <f>IF(AND('[1]Multi-Field'!$E$71=[1]Lists!BF218,'[1]Multi-Field'!$F$71="Drained"),BI218,IF(AND('[1]Multi-Field'!$E$71=[1]Lists!BF218,'[1]Multi-Field'!$F$71="undrained"),BH218,""))</f>
        <v/>
      </c>
      <c r="EB218" s="409" t="str">
        <f>IF(AND('[1]Multi-Field'!$E$72=[1]Lists!BF218,'[1]Multi-Field'!$F$72="Drained"),BI218,IF(AND('[1]Multi-Field'!$E$72=[1]Lists!BF218,'[1]Multi-Field'!$F$72="undrained"),BH218,""))</f>
        <v/>
      </c>
      <c r="EC218" s="409" t="str">
        <f>IF(AND('[1]Multi-Field'!$E$73=[1]Lists!BF218,'[1]Multi-Field'!$F$73="Drained"),BI218,IF(AND('[1]Multi-Field'!$E$73=[1]Lists!BF218,'[1]Multi-Field'!$F$73="undrained"),BH218,""))</f>
        <v/>
      </c>
      <c r="ED218" s="409" t="str">
        <f>IF(AND('[1]Multi-Field'!$E$74=[1]Lists!BF218,'[1]Multi-Field'!$F$74="Drained"),BI218,IF(AND('[1]Multi-Field'!$E$74=[1]Lists!BF218,'[1]Multi-Field'!$F$74="undrained"),BH218,""))</f>
        <v/>
      </c>
      <c r="EE218" s="409" t="str">
        <f>IF(AND('[1]Multi-Field'!$E$75=[1]Lists!BF218,'[1]Multi-Field'!$F$75="Drained"),BI218,IF(AND('[1]Multi-Field'!$E$75=[1]Lists!BF218,'[1]Multi-Field'!$F$75="undrained"),BH218,""))</f>
        <v/>
      </c>
      <c r="EF218" s="409" t="str">
        <f>IF(AND('[1]Multi-Field'!$E$76=[1]Lists!BF218,'[1]Multi-Field'!$F$76="Drained"),BI218,IF(AND('[1]Multi-Field'!$E$76=[1]Lists!BF218,'[1]Multi-Field'!$F$6="undrained"),BH218,""))</f>
        <v/>
      </c>
      <c r="EG218" s="409" t="str">
        <f>IF(AND('[1]Multi-Field'!$E$77=[1]Lists!BF218,'[1]Multi-Field'!$F$77="Drained"),BI218,IF(AND('[1]Multi-Field'!$E$77=[1]Lists!BF218,'[1]Multi-Field'!$F$77="undrained"),BH218,""))</f>
        <v/>
      </c>
      <c r="EH218" s="409" t="str">
        <f>IF(AND('[1]Multi-Field'!$E$78=[1]Lists!BF218,'[1]Multi-Field'!$F$78="Drained"),BI218,IF(AND('[1]Multi-Field'!$E$78=[1]Lists!BF218,'[1]Multi-Field'!$F$78="undrained"),BH218,""))</f>
        <v/>
      </c>
      <c r="EI218" s="409" t="str">
        <f>IF(AND('[1]Multi-Field'!$E$79=[1]Lists!BF218,'[1]Multi-Field'!$F$79="Drained"),BI218,IF(AND('[1]Multi-Field'!$E$79=[1]Lists!BF218,'[1]Multi-Field'!$F$79="undrained"),BH218,""))</f>
        <v/>
      </c>
      <c r="EJ218" s="409" t="str">
        <f>IF(AND('[1]Multi-Field'!$E$80=[1]Lists!BF218,'[1]Multi-Field'!$F$80="Drained"),BI218,IF(AND('[1]Multi-Field'!$E$80=[1]Lists!BF218,'[1]Multi-Field'!$F$80="undrained"),BH218,""))</f>
        <v/>
      </c>
      <c r="EK218" s="409" t="str">
        <f>IF(AND('[1]Multi-Field'!$E$81=[1]Lists!BF218,'[1]Multi-Field'!$F$81="Drained"),BI218,IF(AND('[1]Multi-Field'!$E$81=[1]Lists!BF218,'[1]Multi-Field'!$F$81="undrained"),BH218,""))</f>
        <v/>
      </c>
      <c r="EL218" s="409" t="str">
        <f>IF(AND('[1]Multi-Field'!$E$82=[1]Lists!BF218,'[1]Multi-Field'!$F$82="Drained"),BI218,IF(AND('[1]Multi-Field'!$E$82=[1]Lists!BF218,'[1]Multi-Field'!$F$82="undrained"),BH218,""))</f>
        <v/>
      </c>
      <c r="EM218" s="409" t="str">
        <f>IF(AND('[1]Multi-Field'!$E$83=[1]Lists!BF218,'[1]Multi-Field'!$F$83="Drained"),BI218,IF(AND('[1]Multi-Field'!$E$83=[1]Lists!BF218,'[1]Multi-Field'!$F$83="undrained"),BH218,""))</f>
        <v/>
      </c>
      <c r="EN218" s="409" t="str">
        <f>IF(AND('[1]Multi-Field'!$E$84=[1]Lists!BF218,'[1]Multi-Field'!$F$84="Drained"),BI218,IF(AND('[1]Multi-Field'!$E$84=[1]Lists!BF218,'[1]Multi-Field'!$F$84="undrained"),BH218,""))</f>
        <v/>
      </c>
      <c r="EO218" s="409" t="str">
        <f>IF(AND('[1]Multi-Field'!$E$85=[1]Lists!BF218,'[1]Multi-Field'!$F$85="Drained"),BI218,IF(AND('[1]Multi-Field'!$E$85=[1]Lists!BF218,'[1]Multi-Field'!$F$85="undrained"),BH218,""))</f>
        <v/>
      </c>
      <c r="EP218" s="409" t="str">
        <f>IF(AND('[1]Multi-Field'!$E$86=[1]Lists!BF218,'[1]Multi-Field'!$F$86="Drained"),BI218,IF(AND('[1]Multi-Field'!$E$86=[1]Lists!BF218,'[1]Multi-Field'!$F$86="undrained"),BH218,""))</f>
        <v/>
      </c>
      <c r="EQ218" s="409" t="str">
        <f>IF(AND('[1]Multi-Field'!$E$87=[1]Lists!BF218,'[1]Multi-Field'!$F$87="Drained"),BI218,IF(AND('[1]Multi-Field'!$E$87=[1]Lists!BF218,'[1]Multi-Field'!$F$87="undrained"),BH218,""))</f>
        <v/>
      </c>
      <c r="ER218" s="409" t="str">
        <f>IF(AND('[1]Multi-Field'!$E$88=[1]Lists!BF218,'[1]Multi-Field'!$F$88="Drained"),BI218,IF(AND('[1]Multi-Field'!$E$88=[1]Lists!BF218,'[1]Multi-Field'!$F$88="undrained"),BH218,""))</f>
        <v/>
      </c>
      <c r="ES218" s="409" t="str">
        <f>IF(AND('[1]Multi-Field'!$E$89=[1]Lists!BF218,'[1]Multi-Field'!$F$89="Drained"),BI218,IF(AND('[1]Multi-Field'!$E$89=[1]Lists!BF218,'[1]Multi-Field'!$F$89="undrained"),BH218,""))</f>
        <v/>
      </c>
      <c r="ET218" s="409" t="str">
        <f>IF(AND('[1]Multi-Field'!$E$90=[1]Lists!BF218,'[1]Multi-Field'!$F$90="Drained"),BI218,IF(AND('[1]Multi-Field'!$E$90=[1]Lists!BF218,'[1]Multi-Field'!$F$90="undrained"),BH218,""))</f>
        <v/>
      </c>
      <c r="EU218" s="409" t="str">
        <f>IF(AND('[1]Multi-Field'!$E$91=[1]Lists!BF218,'[1]Multi-Field'!$F$91="Drained"),BI218,IF(AND('[1]Multi-Field'!$E$91=[1]Lists!BF218,'[1]Multi-Field'!$F$91="undrained"),BH218,""))</f>
        <v/>
      </c>
      <c r="EV218" s="409" t="str">
        <f>IF(AND('[1]Multi-Field'!$E$92=[1]Lists!BF218,'[1]Multi-Field'!$F$92="Drained"),BI218,IF(AND('[1]Multi-Field'!$E$92=[1]Lists!BF218,'[1]Multi-Field'!$F$92="undrained"),BH218,""))</f>
        <v/>
      </c>
      <c r="EW218" s="409" t="str">
        <f>IF(AND('[1]Multi-Field'!$E$93=[1]Lists!BF218,'[1]Multi-Field'!$F$93="Drained"),BI218,IF(AND('[1]Multi-Field'!$E$93=[1]Lists!BF218,'[1]Multi-Field'!$F$93="undrained"),BH218,""))</f>
        <v/>
      </c>
      <c r="EX218" s="409" t="str">
        <f>IF(AND('[1]Multi-Field'!$E$94=[1]Lists!BF218,'[1]Multi-Field'!$F$94="Drained"),BI218,IF(AND('[1]Multi-Field'!$E$94=[1]Lists!BF218,'[1]Multi-Field'!$F$94="undrained"),BH218,""))</f>
        <v/>
      </c>
      <c r="EY218" s="409" t="str">
        <f>IF(AND('[1]Multi-Field'!$E$95=[1]Lists!BF218,'[1]Multi-Field'!$F$95="Drained"),BI218,IF(AND('[1]Multi-Field'!$E$95=[1]Lists!BF218,'[1]Multi-Field'!$F$95="undrained"),BH218,""))</f>
        <v/>
      </c>
      <c r="EZ218" s="409" t="str">
        <f>IF(AND('[1]Multi-Field'!$E$96=[1]Lists!BF218,'[1]Multi-Field'!$F$96="Drained"),BI218,IF(AND('[1]Multi-Field'!$E$96=[1]Lists!BF218,'[1]Multi-Field'!$F$96="undrained"),BH218,""))</f>
        <v/>
      </c>
      <c r="FA218" s="409" t="str">
        <f>IF(AND('[1]Multi-Field'!$E$97=[1]Lists!BF218,'[1]Multi-Field'!$F$97="Drained"),BI218,IF(AND('[1]Multi-Field'!$E$97=[1]Lists!BF218,'[1]Multi-Field'!$F$97="undrained"),BH218,""))</f>
        <v/>
      </c>
      <c r="FB218" s="409" t="str">
        <f>IF(AND('[1]Multi-Field'!$E$98=[1]Lists!BF218,'[1]Multi-Field'!$F$98="Drained"),BI218,IF(AND('[1]Multi-Field'!$E$98=[1]Lists!BF218,'[1]Multi-Field'!$F$98="undrained"),BH218,""))</f>
        <v/>
      </c>
      <c r="FC218" s="409" t="str">
        <f>IF(AND('[1]Multi-Field'!$E$99=[1]Lists!BF218,'[1]Multi-Field'!$F$99="Drained"),BI218,IF(AND('[1]Multi-Field'!$E$99=[1]Lists!BF218,'[1]Multi-Field'!$F$99="undrained"),BH218,""))</f>
        <v/>
      </c>
      <c r="FD218" s="409" t="str">
        <f>IF(AND('[1]Multi-Field'!$E$100=[1]Lists!BF218,'[1]Multi-Field'!$F$100="Drained"),BI218,IF(AND('[1]Multi-Field'!$E$100=[1]Lists!BF218,'[1]Multi-Field'!$F$100="undrained"),BH218,""))</f>
        <v/>
      </c>
      <c r="FE218" s="409" t="str">
        <f>IF(AND('[1]Multi-Field'!$E$101=[1]Lists!BF218,'[1]Multi-Field'!$F$101="Drained"),BI218,IF(AND('[1]Multi-Field'!$E$101=[1]Lists!BF218,'[1]Multi-Field'!$F$101="undrained"),BH218,""))</f>
        <v/>
      </c>
      <c r="FF218" s="409" t="str">
        <f>IF(AND('[1]Multi-Field'!$E$102=[1]Lists!BF218,'[1]Multi-Field'!$F$102="Drained"),BI218,IF(AND('[1]Multi-Field'!$E$102=[1]Lists!BF218,'[1]Multi-Field'!$F$102="undrained"),BH218,""))</f>
        <v/>
      </c>
      <c r="FG218" s="409" t="str">
        <f>IF(AND('[1]Multi-Field'!$E$103=[1]Lists!BF218,'[1]Multi-Field'!$F$103="Drained"),BI218,IF(AND('[1]Multi-Field'!$E$103=[1]Lists!BF218,'[1]Multi-Field'!$F$103="undrained"),BH218,""))</f>
        <v/>
      </c>
      <c r="FH218" s="409" t="str">
        <f>IF(AND('[1]Multi-Field'!$E$104=[1]Lists!BF218,'[1]Multi-Field'!$F$104="Drained"),BI218,IF(AND('[1]Multi-Field'!$E$104=[1]Lists!BF218,'[1]Multi-Field'!$F$104="undrained"),BH218,""))</f>
        <v/>
      </c>
      <c r="FI218" s="409" t="str">
        <f>IF(AND('[1]Multi-Field'!$E$105=[1]Lists!BF218,'[1]Multi-Field'!$F$105="Drained"),BI218,IF(AND('[1]Multi-Field'!$E$105=[1]Lists!BF218,'[1]Multi-Field'!$F$105="undrained"),BH218,""))</f>
        <v/>
      </c>
      <c r="FJ218" s="409" t="str">
        <f>IF(AND('[1]Multi-Field'!$E$106=[1]Lists!BF218,'[1]Multi-Field'!$F$106="Drained"),BI218,IF(AND('[1]Multi-Field'!$E$106=[1]Lists!BF218,'[1]Multi-Field'!$F$106="undrained"),BH218,""))</f>
        <v/>
      </c>
      <c r="FK218" s="409" t="str">
        <f>IF(AND('[1]Multi-Field'!$E$107=[1]Lists!BF218,'[1]Multi-Field'!$F$107="Drained"),BI218,IF(AND('[1]Multi-Field'!$E$107=[1]Lists!BF218,'[1]Multi-Field'!$F$107="undrained"),BH218,""))</f>
        <v/>
      </c>
      <c r="FL218" s="409" t="str">
        <f>IF(AND('[1]Multi-Field'!$E$108=[1]Lists!BF218,'[1]Multi-Field'!$F$108="Drained"),BI218,IF(AND('[1]Multi-Field'!$E$108=[1]Lists!BF218,'[1]Multi-Field'!$F$108="undrained"),BH218,""))</f>
        <v/>
      </c>
      <c r="FM218" s="409" t="str">
        <f>IF(AND('[1]Multi-Field'!$E$109=[1]Lists!BF218,'[1]Multi-Field'!$F$109="Drained"),BI218,IF(AND('[1]Multi-Field'!$E$109=[1]Lists!BF218,'[1]Multi-Field'!$F$109="undrained"),BH218,""))</f>
        <v/>
      </c>
      <c r="FN218" s="409" t="str">
        <f>IF(AND('[1]Multi-Field'!$E$110=[1]Lists!BF218,'[1]Multi-Field'!$F$110="Drained"),BI218,IF(AND('[1]Multi-Field'!$E$110=[1]Lists!BF218,'[1]Multi-Field'!$F$110="undrained"),BH218,""))</f>
        <v/>
      </c>
      <c r="FO218" s="409" t="str">
        <f>IF(AND('[1]Multi-Field'!$E$111=[1]Lists!BF218,'[1]Multi-Field'!$F$111="Drained"),BI218,IF(AND('[1]Multi-Field'!$E$111=[1]Lists!BF218,'[1]Multi-Field'!$F$111="undrained"),BH218,""))</f>
        <v/>
      </c>
      <c r="FP218" s="409" t="str">
        <f>IF(AND('[1]Multi-Field'!$E$112=[1]Lists!BF218,'[1]Multi-Field'!$F$112="Drained"),BI218,IF(AND('[1]Multi-Field'!$E$112=[1]Lists!BF218,'[1]Multi-Field'!$F$112="undrained"),BH218,""))</f>
        <v/>
      </c>
      <c r="FQ218" s="409" t="str">
        <f>IF(AND('[1]Multi-Field'!$E$113=[1]Lists!BF218,'[1]Multi-Field'!$F$113="Drained"),BI218,IF(AND('[1]Multi-Field'!$E$113=[1]Lists!BF218,'[1]Multi-Field'!$F$113="undrained"),BH218,""))</f>
        <v/>
      </c>
      <c r="FR218" s="409" t="str">
        <f>IF(AND('[1]Multi-Field'!$E$114=[1]Lists!BF218,'[1]Multi-Field'!$F$114="Drained"),BI218,IF(AND('[1]Multi-Field'!$E$114=[1]Lists!BF218,'[1]Multi-Field'!$F$114="undrained"),BH218,""))</f>
        <v/>
      </c>
      <c r="FS218" s="409" t="str">
        <f>IF(AND('[1]Multi-Field'!$E$115=[1]Lists!BF218,'[1]Multi-Field'!$F$115="Drained"),BI218,IF(AND('[1]Multi-Field'!$E$115=[1]Lists!BF218,'[1]Multi-Field'!$F$115="undrained"),BH218,""))</f>
        <v/>
      </c>
      <c r="FT218" s="409" t="str">
        <f>IF(AND('[1]Multi-Field'!$E$116=[1]Lists!BF218,'[1]Multi-Field'!$F$116="Drained"),BI218,IF(AND('[1]Multi-Field'!$E$116=[1]Lists!BF218,'[1]Multi-Field'!$F$116="undrained"),BH218,""))</f>
        <v/>
      </c>
      <c r="FU218" s="409" t="str">
        <f>IF(AND('[1]Multi-Field'!$E$117=[1]Lists!BF218,'[1]Multi-Field'!$F$117="Drained"),BI218,IF(AND('[1]Multi-Field'!$E$117=[1]Lists!BF218,'[1]Multi-Field'!$F$117="undrained"),BH218,""))</f>
        <v/>
      </c>
      <c r="FV218" s="409" t="str">
        <f>IF(AND('[1]Multi-Field'!$E$118=[1]Lists!BF218,'[1]Multi-Field'!$F$118="Drained"),BI218,IF(AND('[1]Multi-Field'!$E$118=[1]Lists!BF218,'[1]Multi-Field'!$F$118="undrained"),BH218,""))</f>
        <v/>
      </c>
      <c r="FW218" s="409" t="str">
        <f>IF(AND('[1]Multi-Field'!$E$119=[1]Lists!BF218,'[1]Multi-Field'!$F$119="Drained"),BI218,IF(AND('[1]Multi-Field'!$E$119=[1]Lists!BF218,'[1]Multi-Field'!$F$119="undrained"),BH218,""))</f>
        <v/>
      </c>
      <c r="FX218" s="409" t="str">
        <f>IF(AND('[1]Multi-Field'!$E$120=[1]Lists!BF218,'[1]Multi-Field'!$F$120="Drained"),BI218,IF(AND('[1]Multi-Field'!$E$120=[1]Lists!BF218,'[1]Multi-Field'!$F$120="undrained"),BH218,""))</f>
        <v/>
      </c>
    </row>
    <row r="219" spans="1:180" ht="13.5" customHeight="1" thickBot="1">
      <c r="A219" s="7" t="s">
        <v>306</v>
      </c>
      <c r="B219" s="7"/>
      <c r="C219" s="7"/>
      <c r="D219" s="8">
        <v>60</v>
      </c>
      <c r="E219" s="8">
        <f t="shared" si="39"/>
        <v>63</v>
      </c>
      <c r="F219" s="8">
        <f t="shared" si="40"/>
        <v>67</v>
      </c>
      <c r="G219" s="8">
        <v>70</v>
      </c>
      <c r="H219" s="8">
        <v>50</v>
      </c>
      <c r="I219" s="8">
        <f t="shared" si="43"/>
        <v>53</v>
      </c>
      <c r="J219" s="8">
        <f t="shared" si="44"/>
        <v>57</v>
      </c>
      <c r="K219" s="8">
        <v>60</v>
      </c>
      <c r="L219" s="8">
        <v>95</v>
      </c>
      <c r="M219" s="8">
        <f t="shared" si="41"/>
        <v>97</v>
      </c>
      <c r="N219" s="8">
        <f t="shared" si="42"/>
        <v>98</v>
      </c>
      <c r="O219" s="8">
        <v>100</v>
      </c>
      <c r="P219" s="391">
        <v>194</v>
      </c>
      <c r="Q219" s="394"/>
      <c r="R219" s="395" t="b">
        <f>IF(OR('Multi-Field'!AA196=Lists!$AC$42,'Multi-Field'!AA196=Lists!$AC$43),IF('Multi-Field'!Z196="x",(IF('Multi-Field'!AC196=Lists!$Q$11,Lists!$R$11,IF('Multi-Field'!AC196=Lists!$Q$12,Lists!$R$12,IF('Multi-Field'!AC196=Lists!$Q$13,Lists!$R$13,IF('Multi-Field'!AC196=Lists!$Q$14,Lists!$R$14))))),IF('Multi-Field'!X196="x",(IF('Multi-Field'!AC196=Lists!$Q$11,Lists!$S$11,IF('Multi-Field'!AC196=Lists!$Q$12,Lists!$S$12,IF('Multi-Field'!AC196=Lists!$Q$13,Lists!$S$13,IF('Multi-Field'!AC196=Lists!$Q$14,Lists!$S$14))))),IF('Multi-Field'!V196="x",(IF('Multi-Field'!AC196=Lists!$Q$11,Lists!$T$11,IF('Multi-Field'!AC196=Lists!$Q$12,Lists!$T$12,IF('Multi-Field'!AC196=Lists!$Q$13,Lists!$T$13,IF('Multi-Field'!AC196=Lists!$Q$14,Lists!$T$14))))),0))))</f>
        <v>0</v>
      </c>
      <c r="S219" s="395" t="str">
        <f t="shared" ref="S219:S282" si="45">IF(R219=FALSE,"",R219)</f>
        <v/>
      </c>
      <c r="T219" s="395"/>
      <c r="U219" s="396"/>
      <c r="AI219" s="384">
        <f>'[1]Multi-Field'!B215</f>
        <v>0</v>
      </c>
      <c r="AJ219" s="387" t="str">
        <f>IF(OR('[1]Multi-Field'!Q59=[1]Lists!$AC$42,'[1]Multi-Field'!Q59=[1]Lists!$AC$43),"x","")</f>
        <v/>
      </c>
      <c r="AK219" s="387" t="str">
        <f>IF(OR('[1]Multi-Field'!Q59=[1]Lists!$AC$6,'[1]Multi-Field'!Q59=$AC$2,'[1]Multi-Field'!Q59=$AC$4),"x","")</f>
        <v/>
      </c>
      <c r="AL219" s="387" t="str">
        <f>IF(OR('[1]Multi-Field'!Q59=[1]Lists!$AC$7,'[1]Multi-Field'!Q59=$AC$3,'[1]Multi-Field'!Q59=$AC$5),"x","")</f>
        <v/>
      </c>
      <c r="AM219" s="387" t="str">
        <f>IF(OR('[1]Multi-Field'!Q59=$AC$23,'[1]Multi-Field'!Q59=$AC$13,'[1]Multi-Field'!Q59=$AC$9,'[1]Multi-Field'!Q59=$AC$19,'[1]Multi-Field'!Q59=$AC$47),"x","")</f>
        <v/>
      </c>
      <c r="AN219" s="387" t="str">
        <f>IF(OR('[1]Multi-Field'!Q59=$AC$24,'[1]Multi-Field'!Q59=$AC$14,'[1]Multi-Field'!Q59=$AC$10,'[1]Multi-Field'!Q59=$AC$22,'[1]Multi-Field'!Q59=$AC$48),"x","")</f>
        <v/>
      </c>
      <c r="AO219" s="387" t="str">
        <f>IF(OR('[1]Multi-Field'!Q59=$AC$21,'[1]Multi-Field'!Q59=$AC$28,'[1]Multi-Field'!Q59=$AC$62,'[1]Multi-Field'!Q59=$AC$102,'[1]Multi-Field'!Q59=$AC$98),"x","")</f>
        <v/>
      </c>
      <c r="AP219" s="387" t="str">
        <f>IF(OR('[1]Multi-Field'!Q59=$AC$25,'[1]Multi-Field'!Q59=$AC$63,'[1]Multi-Field'!Q59=$AC$85,'[1]Multi-Field'!Q59=$AC$87,'[1]Multi-Field'!Q59=$AC$92,'[1]Multi-Field'!Q59=$AC$93),"x","")</f>
        <v/>
      </c>
      <c r="AQ219" s="387" t="str">
        <f>IF(OR('[1]Multi-Field'!Q59=$AC$20,'[1]Multi-Field'!Q59=$AC$27,'[1]Multi-Field'!Q59=$AC$58,'[1]Multi-Field'!Q59=$AC$86,'[1]Multi-Field'!Q59=$AC$103,'[1]Multi-Field'!Q59=$AC$94),"x","")</f>
        <v>x</v>
      </c>
      <c r="AR219" s="387" t="str">
        <f>IF(OR('[1]Multi-Field'!Q59=$AC$35,'[1]Multi-Field'!Q59=$AC$40,'[1]Multi-Field'!Q59=$AC$45,),"x","")</f>
        <v/>
      </c>
      <c r="AS219" s="387" t="str">
        <f>IF(OR('[1]Multi-Field'!Q59=$AC$36,'[1]Multi-Field'!Q59=$AC$41,'[1]Multi-Field'!Q59=$AC$46,),"x","")</f>
        <v/>
      </c>
      <c r="AT219" s="387" t="str">
        <f>IF(OR('[1]Multi-Field'!Q59=$AC$52,'[1]Multi-Field'!Q59=$AC$53,'[1]Multi-Field'!Q59=$AC$54,'[1]Multi-Field'!Q59=$AC$55,'[1]Multi-Field'!Q59=$AC$68,'[1]Multi-Field'!Q59=$AC$69,'[1]Multi-Field'!Q59=$AC$74,'[1]Multi-Field'!Q59=$AC$71,'[1]Multi-Field'!Q59=$AC$70),"x","")</f>
        <v/>
      </c>
      <c r="AU219" s="387" t="str">
        <f>IF('[1]Multi-Field'!Q59=$AC$72,"x","")</f>
        <v/>
      </c>
      <c r="AV219" s="387" t="str">
        <f>IF('[1]Multi-Field'!Q59=$AC$73,"x","")</f>
        <v/>
      </c>
      <c r="AW219" s="387" t="str">
        <f>IF('[1]Multi-Field'!Q59=$AC$83,"x","")</f>
        <v/>
      </c>
      <c r="AX219" s="387" t="str">
        <f>IF('[1]Multi-Field'!Q59=$AC$84,"x","")</f>
        <v/>
      </c>
      <c r="AY219" s="387" t="str">
        <f>IF('[1]Multi-Field'!Q59=$AC$97,"x","")</f>
        <v/>
      </c>
      <c r="AZ219" s="387" t="str">
        <f>IF('[1]Multi-Field'!Q59=$AC$99,"x","")</f>
        <v/>
      </c>
      <c r="BA219" s="387" t="str">
        <f>IF('[1]Multi-Field'!Q59=$AC$104,"x","")</f>
        <v/>
      </c>
      <c r="BB219" s="387" t="str">
        <f>IF('[1]Multi-Field'!Q59=$AC$105,"x","")</f>
        <v/>
      </c>
      <c r="BC219" s="388"/>
      <c r="BF219" s="414" t="s">
        <v>1385</v>
      </c>
      <c r="BG219" s="415">
        <v>3</v>
      </c>
      <c r="BH219" s="415">
        <v>3</v>
      </c>
      <c r="BI219" s="415">
        <v>3.5</v>
      </c>
      <c r="BJ219" s="409" t="e">
        <f>IF(AND('[1]Single Field'!#REF!=[1]Lists!BF219,'[1]Single Field'!#REF!="Drained"),"x",IF(AND('[1]Single Field'!#REF!=[1]Lists!BF219,'[1]Single Field'!#REF!="Undrained"),O,""))</f>
        <v>#REF!</v>
      </c>
      <c r="BK219" s="409" t="str">
        <f>IF(AND('[1]Multi-Field'!$E$3=[1]Lists!BF219,'[1]Multi-Field'!$F$3="Drained"),BI219,IF(AND('[1]Multi-Field'!$E$3=BF219,'[1]Multi-Field'!$F$3="undrained"),BH219,""))</f>
        <v/>
      </c>
      <c r="BL219" s="409" t="str">
        <f>IF(AND('[1]Multi-Field'!$E$4=BF219,'[1]Multi-Field'!$F$4="Drained"),BI219,IF(AND('[1]Multi-Field'!$E$4=BF219,'[1]Multi-Field'!$F$4="undrained"),BH219,""))</f>
        <v/>
      </c>
      <c r="BM219" s="409" t="str">
        <f>IF(AND('[1]Multi-Field'!$E$5=BF219,'[1]Multi-Field'!$F$5="Drained"),BI219,IF(AND('[1]Multi-Field'!$E$5=BF219,'[1]Multi-Field'!$F$5="undrained"),BH219,""))</f>
        <v/>
      </c>
      <c r="BN219" s="409" t="str">
        <f>IF(AND('[1]Multi-Field'!$E$6=BF219,'[1]Multi-Field'!$F$6="Drained"),BI219,IF(AND('[1]Multi-Field'!$E$6=BF219,'[1]Multi-Field'!$F$6="undrained"),BH219,""))</f>
        <v/>
      </c>
      <c r="BO219" s="409" t="str">
        <f>IF(AND('[1]Multi-Field'!$E$7=BF219,'[1]Multi-Field'!$F$7="Drained"),BI219,IF(AND('[1]Multi-Field'!$E$7=BF219,'[1]Multi-Field'!$F$7="undrained"),BH219,""))</f>
        <v/>
      </c>
      <c r="BP219" s="409" t="str">
        <f>IF(AND('[1]Multi-Field'!$E$8=BF219,'[1]Multi-Field'!$F$8="Drained"),BI219,IF(AND('[1]Multi-Field'!$E$8=BF219,'[1]Multi-Field'!$F$8="undrained"),BH219,""))</f>
        <v/>
      </c>
      <c r="BQ219" s="409" t="str">
        <f>IF(AND('[1]Multi-Field'!$E$9=BF219,'[1]Multi-Field'!$F$9="Drained"),BI219,IF(AND('[1]Multi-Field'!$E$9=BF219,'[1]Multi-Field'!$F$9="undrained"),BH219,""))</f>
        <v/>
      </c>
      <c r="BR219" s="409" t="str">
        <f>IF(AND('[1]Multi-Field'!$E$10=BF219,'[1]Multi-Field'!$F$10="Drained"),BI219,IF(AND('[1]Multi-Field'!$E$10=BF219,'[1]Multi-Field'!$F$10="undrained"),BH219,""))</f>
        <v/>
      </c>
      <c r="BS219" s="409" t="str">
        <f>IF(AND('[1]Multi-Field'!$E$11=BF219,'[1]Multi-Field'!$F$11="Drained"),BI219,IF(AND('[1]Multi-Field'!$E$11=BF219,'[1]Multi-Field'!$F$11="undrained"),BH219,""))</f>
        <v/>
      </c>
      <c r="BT219" s="409" t="str">
        <f>IF(AND('[1]Multi-Field'!$E$12=BF219,'[1]Multi-Field'!$F$12="Drained"),BI219,IF(AND('[1]Multi-Field'!$E$12=BF219,'[1]Multi-Field'!$F$12="undrained"),BH219,""))</f>
        <v/>
      </c>
      <c r="BU219" s="409" t="str">
        <f>IF(AND('[1]Multi-Field'!$E$13=BF219,'[1]Multi-Field'!$F$13="Drained"),BI219,IF(AND('[1]Multi-Field'!$E$3=BF219,'[1]Multi-Field'!$F$13="undrained"),BH219,""))</f>
        <v/>
      </c>
      <c r="BV219" s="409" t="str">
        <f>IF(AND('[1]Multi-Field'!$E$14=BF219,'[1]Multi-Field'!$F$14="Drained"),BI219,IF(AND('[1]Multi-Field'!$E$14=BF219,'[1]Multi-Field'!$F$14="undrained"),BH219,""))</f>
        <v/>
      </c>
      <c r="BW219" s="409" t="str">
        <f>IF(AND('[1]Multi-Field'!$E$15=BF219,'[1]Multi-Field'!$F$15="Drained"),BI219,IF(AND('[1]Multi-Field'!$E$15=BF219,'[1]Multi-Field'!$F$15="undrained"),BH219,""))</f>
        <v/>
      </c>
      <c r="BX219" s="409" t="str">
        <f>IF(AND('[1]Multi-Field'!$E$16=[1]Lists!BF219,'[1]Multi-Field'!$F$16="Drained"),BI219,IF(AND('[1]Multi-Field'!$E$16=[1]Lists!BF219,'[1]Multi-Field'!$F$16="undrained"),BH219,""))</f>
        <v/>
      </c>
      <c r="BY219" s="409" t="str">
        <f>IF(AND('[1]Multi-Field'!$E$17=[1]Lists!BF219,'[1]Multi-Field'!$F$17="Drained"),BI219,IF(AND('[1]Multi-Field'!$E$17=[1]Lists!BF219,'[1]Multi-Field'!$F$17="undrained"),BH219,""))</f>
        <v/>
      </c>
      <c r="BZ219" s="409" t="str">
        <f>IF(AND('[1]Multi-Field'!$E$18=[1]Lists!BF219,'[1]Multi-Field'!$F$18="Drained"),BI219,IF(AND('[1]Multi-Field'!$E$18=[1]Lists!BF219,'[1]Multi-Field'!$F$18="undrained"),BH219,""))</f>
        <v/>
      </c>
      <c r="CA219" s="409" t="str">
        <f>IF(AND('[1]Multi-Field'!$E$19=[1]Lists!BF219,'[1]Multi-Field'!$F$19="Drained"),BI219,IF(AND('[1]Multi-Field'!$E$19=[1]Lists!BF219,'[1]Multi-Field'!$F$19="undrained"),BH219,""))</f>
        <v/>
      </c>
      <c r="CB219" s="409" t="str">
        <f>IF(AND('[1]Multi-Field'!$E$20=[1]Lists!BF219,'[1]Multi-Field'!$F$20="Drained"),BI219,IF(AND('[1]Multi-Field'!$E$20=[1]Lists!BF219,'[1]Multi-Field'!$F$20="undrained"),BH219,""))</f>
        <v/>
      </c>
      <c r="CC219" s="409" t="str">
        <f>IF(AND('[1]Multi-Field'!$E$21=[1]Lists!BF219,'[1]Multi-Field'!$F$21="Drained"),BI219,IF(AND('[1]Multi-Field'!$E$21=[1]Lists!BF219,'[1]Multi-Field'!$F$21="undrained"),BH219,""))</f>
        <v/>
      </c>
      <c r="CD219" s="409" t="str">
        <f>IF(AND('[1]Multi-Field'!$E$22=[1]Lists!BF219,'[1]Multi-Field'!$F$22="Drained"),BI219,IF(AND('[1]Multi-Field'!$E$22=[1]Lists!BF219,'[1]Multi-Field'!$F$22="undrained"),BH219,""))</f>
        <v/>
      </c>
      <c r="CE219" s="409" t="str">
        <f>IF(AND('[1]Multi-Field'!$E$23=[1]Lists!BF219,'[1]Multi-Field'!$F$23="Drained"),BI219,IF(AND('[1]Multi-Field'!$E$23=[1]Lists!BF219,'[1]Multi-Field'!$F$23="undrained"),BH219,""))</f>
        <v/>
      </c>
      <c r="CF219" s="409" t="str">
        <f>IF(AND('[1]Multi-Field'!$E$24=[1]Lists!BF219,'[1]Multi-Field'!$F$24="Drained"),BI219,IF(AND('[1]Multi-Field'!$E$24=[1]Lists!BF219,'[1]Multi-Field'!$F$24="undrained"),BH219,""))</f>
        <v/>
      </c>
      <c r="CG219" s="409" t="str">
        <f>IF(AND('[1]Multi-Field'!$E$25=[1]Lists!BF219,'[1]Multi-Field'!$F$25="Drained"),BI219,IF(AND('[1]Multi-Field'!$E$25=[1]Lists!BF219,'[1]Multi-Field'!$F$25="undrained"),BH219,""))</f>
        <v/>
      </c>
      <c r="CH219" s="409" t="str">
        <f>IF(AND('[1]Multi-Field'!$E$26=[1]Lists!BF219,'[1]Multi-Field'!$F$26="Drained"),BI219,IF(AND('[1]Multi-Field'!$E$26=[1]Lists!BF219,'[1]Multi-Field'!$F$26="undrained"),BH219,""))</f>
        <v/>
      </c>
      <c r="CI219" s="409" t="str">
        <f>IF(AND('[1]Multi-Field'!$E$27=[1]Lists!BF219,'[1]Multi-Field'!$F$27="Drained"),BI219,IF(AND('[1]Multi-Field'!$E$27=[1]Lists!BF219,'[1]Multi-Field'!$F$27="undrained"),BH219,""))</f>
        <v/>
      </c>
      <c r="CJ219" s="409" t="str">
        <f>IF(AND('[1]Multi-Field'!$E$28=[1]Lists!BF219,'[1]Multi-Field'!$F$28="Drained"),BI219,IF(AND('[1]Multi-Field'!$E$28=[1]Lists!BF219,'[1]Multi-Field'!$F$28="undrained"),BH219,""))</f>
        <v/>
      </c>
      <c r="CK219" s="409" t="str">
        <f>IF(AND('[1]Multi-Field'!$E$29=[1]Lists!BF219,'[1]Multi-Field'!$F$29="Drained"),BI219,IF(AND('[1]Multi-Field'!$E$29=[1]Lists!BF219,'[1]Multi-Field'!$F$29="undrained"),BH219,""))</f>
        <v/>
      </c>
      <c r="CL219" s="409" t="str">
        <f>IF(AND('[1]Multi-Field'!$E$30=[1]Lists!BF219,'[1]Multi-Field'!$F$30="Drained"),BI219,IF(AND('[1]Multi-Field'!$E$30=[1]Lists!BF219,'[1]Multi-Field'!$F$30="undrained"),BH219,""))</f>
        <v/>
      </c>
      <c r="CM219" s="409" t="str">
        <f>IF(AND('[1]Multi-Field'!$E$31=[1]Lists!BF219,'[1]Multi-Field'!$F$31="Drained"),BI219,IF(AND('[1]Multi-Field'!$E$31=[1]Lists!BF219,'[1]Multi-Field'!$F$31="undrained"),BH219,""))</f>
        <v/>
      </c>
      <c r="CN219" s="409" t="str">
        <f>IF(AND('[1]Multi-Field'!$E$32=[1]Lists!BF219,'[1]Multi-Field'!$F$32="Drained"),BI219,IF(AND('[1]Multi-Field'!$E$32=[1]Lists!BF219,'[1]Multi-Field'!$F$32="undrained"),BH219,""))</f>
        <v/>
      </c>
      <c r="CO219" s="409" t="str">
        <f>IF(AND('[1]Multi-Field'!$E$33=[1]Lists!BF219,'[1]Multi-Field'!$F$33="Drained"),BI219,IF(AND('[1]Multi-Field'!$E$33=[1]Lists!BF219,'[1]Multi-Field'!$F$33="undrained"),BH219,""))</f>
        <v/>
      </c>
      <c r="CP219" s="409" t="str">
        <f>IF(AND('[1]Multi-Field'!$E$34=[1]Lists!BF219,'[1]Multi-Field'!$F$34="Drained"),BI219,IF(AND('[1]Multi-Field'!$E$34=[1]Lists!BF219,'[1]Multi-Field'!$F$34="undrained"),BH219,""))</f>
        <v/>
      </c>
      <c r="CQ219" s="409" t="str">
        <f>IF(AND('[1]Multi-Field'!$E$35=[1]Lists!BF219,'[1]Multi-Field'!$F$35="Drained"),BI219,IF(AND('[1]Multi-Field'!$E$35=[1]Lists!BF219,'[1]Multi-Field'!$F$35="undrained"),BH219,""))</f>
        <v/>
      </c>
      <c r="CR219" s="409" t="str">
        <f>IF(AND('[1]Multi-Field'!$E$36=[1]Lists!BF219,'[1]Multi-Field'!$F$36="Drained"),BI219,IF(AND('[1]Multi-Field'!$E$36=[1]Lists!BF219,'[1]Multi-Field'!$F$36="undrained"),BH219,""))</f>
        <v/>
      </c>
      <c r="CS219" s="409" t="str">
        <f>IF(AND('[1]Multi-Field'!$E$37=[1]Lists!BF219,'[1]Multi-Field'!$F$37="Drained"),BI219,IF(AND('[1]Multi-Field'!$E$37=[1]Lists!BF219,'[1]Multi-Field'!$F$37="undrained"),BH219,""))</f>
        <v/>
      </c>
      <c r="CT219" s="409" t="str">
        <f>IF(AND('[1]Multi-Field'!$E$38=[1]Lists!BF219,'[1]Multi-Field'!$F$38="Drained"),BI219,IF(AND('[1]Multi-Field'!$E$38=[1]Lists!BF219,'[1]Multi-Field'!$F$38="undrained"),BH219,""))</f>
        <v/>
      </c>
      <c r="CU219" s="409" t="str">
        <f>IF(AND('[1]Multi-Field'!$E$39=[1]Lists!BF219,'[1]Multi-Field'!$F$39="Drained"),BI219,IF(AND('[1]Multi-Field'!$E$39=[1]Lists!BF219,'[1]Multi-Field'!$F$39="undrained"),BH219,""))</f>
        <v/>
      </c>
      <c r="CV219" s="409" t="str">
        <f>IF(AND('[1]Multi-Field'!$E$40=[1]Lists!BF219,'[1]Multi-Field'!$F$40="Drained"),BI219,IF(AND('[1]Multi-Field'!$E$40=[1]Lists!BF219,'[1]Multi-Field'!$F$40="undrained"),BH219,""))</f>
        <v/>
      </c>
      <c r="CW219" s="409" t="str">
        <f>IF(AND('[1]Multi-Field'!$E$41=[1]Lists!BF219,'[1]Multi-Field'!$F$40="Drained"),BI219,IF(AND('[1]Multi-Field'!$E$40=[1]Lists!BF219,'[1]Multi-Field'!$F$40="undrained"),BH219,""))</f>
        <v/>
      </c>
      <c r="CX219" s="409" t="str">
        <f>IF(AND('[1]Multi-Field'!$E$42=[1]Lists!BF219,'[1]Multi-Field'!$F$42="Drained"),BI219,IF(AND('[1]Multi-Field'!$E$42=[1]Lists!BF219,'[1]Multi-Field'!$F$42="undrained"),BH219,""))</f>
        <v/>
      </c>
      <c r="CY219" s="409" t="str">
        <f>IF(AND('[1]Multi-Field'!$E$43=[1]Lists!BF219,'[1]Multi-Field'!$F$43="Drained"),BI219,IF(AND('[1]Multi-Field'!$E$43=[1]Lists!BF219,'[1]Multi-Field'!$F$43="undrained"),BH219,""))</f>
        <v/>
      </c>
      <c r="CZ219" s="409" t="str">
        <f>IF(AND('[1]Multi-Field'!$E$44=[1]Lists!BF219,'[1]Multi-Field'!$F$44="Drained"),BI219,IF(AND('[1]Multi-Field'!$E$44=[1]Lists!BF219,'[1]Multi-Field'!$F$44="undrained"),BH219,""))</f>
        <v/>
      </c>
      <c r="DA219" s="409" t="str">
        <f>IF(AND('[1]Multi-Field'!$E$45=[1]Lists!BF219,'[1]Multi-Field'!$F$45="Drained"),BI219,IF(AND('[1]Multi-Field'!$E$45=[1]Lists!BF219,'[1]Multi-Field'!$F$45="undrained"),BH219,""))</f>
        <v/>
      </c>
      <c r="DB219" s="409" t="str">
        <f>IF(AND('[1]Multi-Field'!$E$46=[1]Lists!BF219,'[1]Multi-Field'!$F$46="Drained"),BI219,IF(AND('[1]Multi-Field'!$E$46=[1]Lists!BF219,'[1]Multi-Field'!$F$46="undrained"),BH219,""))</f>
        <v/>
      </c>
      <c r="DC219" s="409" t="str">
        <f>IF(AND('[1]Multi-Field'!$E$47=[1]Lists!BF219,'[1]Multi-Field'!$F$47="Drained"),BI219,IF(AND('[1]Multi-Field'!$E$47=[1]Lists!BF219,'[1]Multi-Field'!$F$47="undrained"),BH219,""))</f>
        <v/>
      </c>
      <c r="DD219" s="409" t="str">
        <f>IF(AND('[1]Multi-Field'!$E$48=[1]Lists!BF219,'[1]Multi-Field'!$F$48="Drained"),BI219,IF(AND('[1]Multi-Field'!$E$48=[1]Lists!BF219,'[1]Multi-Field'!$F$48="undrained"),BH219,""))</f>
        <v/>
      </c>
      <c r="DE219" s="409" t="str">
        <f>IF(AND('[1]Multi-Field'!$E$49=[1]Lists!BF219,'[1]Multi-Field'!$F$49="Drained"),BI219,IF(AND('[1]Multi-Field'!$E$49=[1]Lists!BF219,'[1]Multi-Field'!$F$9="undrained"),BH219,""))</f>
        <v/>
      </c>
      <c r="DF219" s="409" t="str">
        <f>IF(AND('[1]Multi-Field'!$E$50=[1]Lists!BF219,'[1]Multi-Field'!$F$50="Drained"),BI219,IF(AND('[1]Multi-Field'!$E$50=[1]Lists!BF219,'[1]Multi-Field'!$F$50="undrained"),BH219,""))</f>
        <v/>
      </c>
      <c r="DG219" s="409" t="str">
        <f>IF(AND('[1]Multi-Field'!$E$51=[1]Lists!BF219,'[1]Multi-Field'!$F$51="Drained"),BI219,IF(AND('[1]Multi-Field'!$E$51=[1]Lists!BF219,'[1]Multi-Field'!$F$51="undrained"),BH219,""))</f>
        <v/>
      </c>
      <c r="DH219" s="409" t="str">
        <f>IF(AND('[1]Multi-Field'!$E$52=[1]Lists!BF219,'[1]Multi-Field'!$F$52="Drained"),BI219,IF(AND('[1]Multi-Field'!$E$52=[1]Lists!BF219,'[1]Multi-Field'!$F$52="undrained"),BH219,""))</f>
        <v/>
      </c>
      <c r="DI219" s="409" t="str">
        <f>IF(AND('[1]Multi-Field'!$E$53=[1]Lists!BF219,'[1]Multi-Field'!$F$53="Drained"),BI219,IF(AND('[1]Multi-Field'!$E$53=[1]Lists!BF219,'[1]Multi-Field'!$F$53="undrained"),BH219,""))</f>
        <v/>
      </c>
      <c r="DJ219" s="409" t="str">
        <f>IF(AND('[1]Multi-Field'!$E$54=[1]Lists!BF219,'[1]Multi-Field'!$F$54="Drained"),BI219,IF(AND('[1]Multi-Field'!$E$54=[1]Lists!BF219,'[1]Multi-Field'!$F$54="undrained"),BH219,""))</f>
        <v/>
      </c>
      <c r="DK219" s="409" t="str">
        <f>IF(AND('[1]Multi-Field'!$E$55=[1]Lists!BF219,'[1]Multi-Field'!$F$55="Drained"),BI219,IF(AND('[1]Multi-Field'!$E$55=[1]Lists!BF219,'[1]Multi-Field'!$F$55="undrained"),BH219,""))</f>
        <v/>
      </c>
      <c r="DL219" s="409" t="str">
        <f>IF(AND('[1]Multi-Field'!$E$56=[1]Lists!BF219,'[1]Multi-Field'!$F$56="Drained"),BI219,IF(AND('[1]Multi-Field'!$E$56=[1]Lists!BF219,'[1]Multi-Field'!$F$56="undrained"),BH219,""))</f>
        <v/>
      </c>
      <c r="DM219" s="409" t="str">
        <f>IF(AND('[1]Multi-Field'!$E$57=[1]Lists!BF219,'[1]Multi-Field'!$F$57="Drained"),BI219,IF(AND('[1]Multi-Field'!$E$57=[1]Lists!BF219,'[1]Multi-Field'!$F$57="undrained"),BH219,""))</f>
        <v/>
      </c>
      <c r="DN219" s="409" t="str">
        <f>IF(AND('[1]Multi-Field'!$E$58=[1]Lists!BF219,'[1]Multi-Field'!$F$58="Drained"),BI219,IF(AND('[1]Multi-Field'!$E$58=[1]Lists!BF219,'[1]Multi-Field'!$F$58="undrained"),BH219,""))</f>
        <v/>
      </c>
      <c r="DO219" s="409" t="str">
        <f>IF(AND('[1]Multi-Field'!$E$59=[1]Lists!BF219,'[1]Multi-Field'!$F$59="Drained"),BI219,IF(AND('[1]Multi-Field'!$E$59=[1]Lists!BF219,'[1]Multi-Field'!$F$59="undrained"),BH219,""))</f>
        <v/>
      </c>
      <c r="DP219" s="409" t="str">
        <f>IF(AND('[1]Multi-Field'!$E$60=[1]Lists!BF219,'[1]Multi-Field'!$F$60="Drained"),BI219,IF(AND('[1]Multi-Field'!$E$60=[1]Lists!BF219,'[1]Multi-Field'!$F$60="undrained"),BH219,""))</f>
        <v/>
      </c>
      <c r="DQ219" s="409" t="str">
        <f>IF(AND('[1]Multi-Field'!$E$61=[1]Lists!BF219,'[1]Multi-Field'!$F$61="Drained"),BI219,IF(AND('[1]Multi-Field'!$E$61=[1]Lists!BF219,'[1]Multi-Field'!$F$61="undrained"),BH219,""))</f>
        <v/>
      </c>
      <c r="DR219" s="409" t="str">
        <f>IF(AND('[1]Multi-Field'!$E$62=[1]Lists!BF219,'[1]Multi-Field'!$F$62="Drained"),BI219,IF(AND('[1]Multi-Field'!$E$62=[1]Lists!BF219,'[1]Multi-Field'!$F$62="undrained"),BH219,""))</f>
        <v/>
      </c>
      <c r="DS219" s="409" t="str">
        <f>IF(AND('[1]Multi-Field'!$E$63=[1]Lists!BF219,'[1]Multi-Field'!$F$63="Drained"),BI219,IF(AND('[1]Multi-Field'!$E$63=[1]Lists!BF219,'[1]Multi-Field'!$F$63="undrained"),BH219,""))</f>
        <v/>
      </c>
      <c r="DT219" s="409" t="str">
        <f>IF(AND('[1]Multi-Field'!$E$64=[1]Lists!BF219,'[1]Multi-Field'!$F$64="Drained"),BI219,IF(AND('[1]Multi-Field'!$E$64=[1]Lists!BF219,'[1]Multi-Field'!$F$64="undrained"),BH219,""))</f>
        <v/>
      </c>
      <c r="DU219" s="409" t="str">
        <f>IF(AND('[1]Multi-Field'!$E$65=[1]Lists!BF219,'[1]Multi-Field'!$F$65="Drained"),BI219,IF(AND('[1]Multi-Field'!$E$65=[1]Lists!BF219,'[1]Multi-Field'!$F$65="undrained"),BH219,""))</f>
        <v/>
      </c>
      <c r="DV219" s="409" t="str">
        <f>IF(AND('[1]Multi-Field'!$E$66=[1]Lists!BF219,'[1]Multi-Field'!$F$66="Drained"),BI219,IF(AND('[1]Multi-Field'!$E$66=[1]Lists!BF219,'[1]Multi-Field'!$F$66="undrained"),BH219,""))</f>
        <v/>
      </c>
      <c r="DW219" s="409" t="str">
        <f>IF(AND('[1]Multi-Field'!$E$67=[1]Lists!BF219,'[1]Multi-Field'!$F$67="Drained"),BI219,IF(AND('[1]Multi-Field'!$E$67=[1]Lists!BF219,'[1]Multi-Field'!$F$67="undrained"),BH219,""))</f>
        <v/>
      </c>
      <c r="DX219" s="409" t="str">
        <f>IF(AND('[1]Multi-Field'!$E$68=[1]Lists!BF219,'[1]Multi-Field'!$F$68="Drained"),BI219,IF(AND('[1]Multi-Field'!$E$68=[1]Lists!BF219,'[1]Multi-Field'!$F$68="undrained"),BH219,""))</f>
        <v/>
      </c>
      <c r="DY219" s="409" t="str">
        <f>IF(AND('[1]Multi-Field'!$E$69=[1]Lists!BF219,'[1]Multi-Field'!$F$69="Drained"),BI219,IF(AND('[1]Multi-Field'!$E$69=[1]Lists!BF219,'[1]Multi-Field'!$F$69="undrained"),BH219,""))</f>
        <v/>
      </c>
      <c r="DZ219" s="409" t="str">
        <f>IF(AND('[1]Multi-Field'!$E$70=[1]Lists!BF219,'[1]Multi-Field'!$F$70="Drained"),BI219,IF(AND('[1]Multi-Field'!$E$70=[1]Lists!BF219,'[1]Multi-Field'!$F$70="undrained"),BH219,""))</f>
        <v/>
      </c>
      <c r="EA219" s="409" t="str">
        <f>IF(AND('[1]Multi-Field'!$E$71=[1]Lists!BF219,'[1]Multi-Field'!$F$71="Drained"),BI219,IF(AND('[1]Multi-Field'!$E$71=[1]Lists!BF219,'[1]Multi-Field'!$F$71="undrained"),BH219,""))</f>
        <v/>
      </c>
      <c r="EB219" s="409" t="str">
        <f>IF(AND('[1]Multi-Field'!$E$72=[1]Lists!BF219,'[1]Multi-Field'!$F$72="Drained"),BI219,IF(AND('[1]Multi-Field'!$E$72=[1]Lists!BF219,'[1]Multi-Field'!$F$72="undrained"),BH219,""))</f>
        <v/>
      </c>
      <c r="EC219" s="409" t="str">
        <f>IF(AND('[1]Multi-Field'!$E$73=[1]Lists!BF219,'[1]Multi-Field'!$F$73="Drained"),BI219,IF(AND('[1]Multi-Field'!$E$73=[1]Lists!BF219,'[1]Multi-Field'!$F$73="undrained"),BH219,""))</f>
        <v/>
      </c>
      <c r="ED219" s="409" t="str">
        <f>IF(AND('[1]Multi-Field'!$E$74=[1]Lists!BF219,'[1]Multi-Field'!$F$74="Drained"),BI219,IF(AND('[1]Multi-Field'!$E$74=[1]Lists!BF219,'[1]Multi-Field'!$F$74="undrained"),BH219,""))</f>
        <v/>
      </c>
      <c r="EE219" s="409" t="str">
        <f>IF(AND('[1]Multi-Field'!$E$75=[1]Lists!BF219,'[1]Multi-Field'!$F$75="Drained"),BI219,IF(AND('[1]Multi-Field'!$E$75=[1]Lists!BF219,'[1]Multi-Field'!$F$75="undrained"),BH219,""))</f>
        <v/>
      </c>
      <c r="EF219" s="409" t="str">
        <f>IF(AND('[1]Multi-Field'!$E$76=[1]Lists!BF219,'[1]Multi-Field'!$F$76="Drained"),BI219,IF(AND('[1]Multi-Field'!$E$76=[1]Lists!BF219,'[1]Multi-Field'!$F$6="undrained"),BH219,""))</f>
        <v/>
      </c>
      <c r="EG219" s="409" t="str">
        <f>IF(AND('[1]Multi-Field'!$E$77=[1]Lists!BF219,'[1]Multi-Field'!$F$77="Drained"),BI219,IF(AND('[1]Multi-Field'!$E$77=[1]Lists!BF219,'[1]Multi-Field'!$F$77="undrained"),BH219,""))</f>
        <v/>
      </c>
      <c r="EH219" s="409" t="str">
        <f>IF(AND('[1]Multi-Field'!$E$78=[1]Lists!BF219,'[1]Multi-Field'!$F$78="Drained"),BI219,IF(AND('[1]Multi-Field'!$E$78=[1]Lists!BF219,'[1]Multi-Field'!$F$78="undrained"),BH219,""))</f>
        <v/>
      </c>
      <c r="EI219" s="409" t="str">
        <f>IF(AND('[1]Multi-Field'!$E$79=[1]Lists!BF219,'[1]Multi-Field'!$F$79="Drained"),BI219,IF(AND('[1]Multi-Field'!$E$79=[1]Lists!BF219,'[1]Multi-Field'!$F$79="undrained"),BH219,""))</f>
        <v/>
      </c>
      <c r="EJ219" s="409" t="str">
        <f>IF(AND('[1]Multi-Field'!$E$80=[1]Lists!BF219,'[1]Multi-Field'!$F$80="Drained"),BI219,IF(AND('[1]Multi-Field'!$E$80=[1]Lists!BF219,'[1]Multi-Field'!$F$80="undrained"),BH219,""))</f>
        <v/>
      </c>
      <c r="EK219" s="409" t="str">
        <f>IF(AND('[1]Multi-Field'!$E$81=[1]Lists!BF219,'[1]Multi-Field'!$F$81="Drained"),BI219,IF(AND('[1]Multi-Field'!$E$81=[1]Lists!BF219,'[1]Multi-Field'!$F$81="undrained"),BH219,""))</f>
        <v/>
      </c>
      <c r="EL219" s="409" t="str">
        <f>IF(AND('[1]Multi-Field'!$E$82=[1]Lists!BF219,'[1]Multi-Field'!$F$82="Drained"),BI219,IF(AND('[1]Multi-Field'!$E$82=[1]Lists!BF219,'[1]Multi-Field'!$F$82="undrained"),BH219,""))</f>
        <v/>
      </c>
      <c r="EM219" s="409" t="str">
        <f>IF(AND('[1]Multi-Field'!$E$83=[1]Lists!BF219,'[1]Multi-Field'!$F$83="Drained"),BI219,IF(AND('[1]Multi-Field'!$E$83=[1]Lists!BF219,'[1]Multi-Field'!$F$83="undrained"),BH219,""))</f>
        <v/>
      </c>
      <c r="EN219" s="409" t="str">
        <f>IF(AND('[1]Multi-Field'!$E$84=[1]Lists!BF219,'[1]Multi-Field'!$F$84="Drained"),BI219,IF(AND('[1]Multi-Field'!$E$84=[1]Lists!BF219,'[1]Multi-Field'!$F$84="undrained"),BH219,""))</f>
        <v/>
      </c>
      <c r="EO219" s="409" t="str">
        <f>IF(AND('[1]Multi-Field'!$E$85=[1]Lists!BF219,'[1]Multi-Field'!$F$85="Drained"),BI219,IF(AND('[1]Multi-Field'!$E$85=[1]Lists!BF219,'[1]Multi-Field'!$F$85="undrained"),BH219,""))</f>
        <v/>
      </c>
      <c r="EP219" s="409" t="str">
        <f>IF(AND('[1]Multi-Field'!$E$86=[1]Lists!BF219,'[1]Multi-Field'!$F$86="Drained"),BI219,IF(AND('[1]Multi-Field'!$E$86=[1]Lists!BF219,'[1]Multi-Field'!$F$86="undrained"),BH219,""))</f>
        <v/>
      </c>
      <c r="EQ219" s="409" t="str">
        <f>IF(AND('[1]Multi-Field'!$E$87=[1]Lists!BF219,'[1]Multi-Field'!$F$87="Drained"),BI219,IF(AND('[1]Multi-Field'!$E$87=[1]Lists!BF219,'[1]Multi-Field'!$F$87="undrained"),BH219,""))</f>
        <v/>
      </c>
      <c r="ER219" s="409" t="str">
        <f>IF(AND('[1]Multi-Field'!$E$88=[1]Lists!BF219,'[1]Multi-Field'!$F$88="Drained"),BI219,IF(AND('[1]Multi-Field'!$E$88=[1]Lists!BF219,'[1]Multi-Field'!$F$88="undrained"),BH219,""))</f>
        <v/>
      </c>
      <c r="ES219" s="409" t="str">
        <f>IF(AND('[1]Multi-Field'!$E$89=[1]Lists!BF219,'[1]Multi-Field'!$F$89="Drained"),BI219,IF(AND('[1]Multi-Field'!$E$89=[1]Lists!BF219,'[1]Multi-Field'!$F$89="undrained"),BH219,""))</f>
        <v/>
      </c>
      <c r="ET219" s="409" t="str">
        <f>IF(AND('[1]Multi-Field'!$E$90=[1]Lists!BF219,'[1]Multi-Field'!$F$90="Drained"),BI219,IF(AND('[1]Multi-Field'!$E$90=[1]Lists!BF219,'[1]Multi-Field'!$F$90="undrained"),BH219,""))</f>
        <v/>
      </c>
      <c r="EU219" s="409" t="str">
        <f>IF(AND('[1]Multi-Field'!$E$91=[1]Lists!BF219,'[1]Multi-Field'!$F$91="Drained"),BI219,IF(AND('[1]Multi-Field'!$E$91=[1]Lists!BF219,'[1]Multi-Field'!$F$91="undrained"),BH219,""))</f>
        <v/>
      </c>
      <c r="EV219" s="409" t="str">
        <f>IF(AND('[1]Multi-Field'!$E$92=[1]Lists!BF219,'[1]Multi-Field'!$F$92="Drained"),BI219,IF(AND('[1]Multi-Field'!$E$92=[1]Lists!BF219,'[1]Multi-Field'!$F$92="undrained"),BH219,""))</f>
        <v/>
      </c>
      <c r="EW219" s="409" t="str">
        <f>IF(AND('[1]Multi-Field'!$E$93=[1]Lists!BF219,'[1]Multi-Field'!$F$93="Drained"),BI219,IF(AND('[1]Multi-Field'!$E$93=[1]Lists!BF219,'[1]Multi-Field'!$F$93="undrained"),BH219,""))</f>
        <v/>
      </c>
      <c r="EX219" s="409" t="str">
        <f>IF(AND('[1]Multi-Field'!$E$94=[1]Lists!BF219,'[1]Multi-Field'!$F$94="Drained"),BI219,IF(AND('[1]Multi-Field'!$E$94=[1]Lists!BF219,'[1]Multi-Field'!$F$94="undrained"),BH219,""))</f>
        <v/>
      </c>
      <c r="EY219" s="409" t="str">
        <f>IF(AND('[1]Multi-Field'!$E$95=[1]Lists!BF219,'[1]Multi-Field'!$F$95="Drained"),BI219,IF(AND('[1]Multi-Field'!$E$95=[1]Lists!BF219,'[1]Multi-Field'!$F$95="undrained"),BH219,""))</f>
        <v/>
      </c>
      <c r="EZ219" s="409" t="str">
        <f>IF(AND('[1]Multi-Field'!$E$96=[1]Lists!BF219,'[1]Multi-Field'!$F$96="Drained"),BI219,IF(AND('[1]Multi-Field'!$E$96=[1]Lists!BF219,'[1]Multi-Field'!$F$96="undrained"),BH219,""))</f>
        <v/>
      </c>
      <c r="FA219" s="409" t="str">
        <f>IF(AND('[1]Multi-Field'!$E$97=[1]Lists!BF219,'[1]Multi-Field'!$F$97="Drained"),BI219,IF(AND('[1]Multi-Field'!$E$97=[1]Lists!BF219,'[1]Multi-Field'!$F$97="undrained"),BH219,""))</f>
        <v/>
      </c>
      <c r="FB219" s="409" t="str">
        <f>IF(AND('[1]Multi-Field'!$E$98=[1]Lists!BF219,'[1]Multi-Field'!$F$98="Drained"),BI219,IF(AND('[1]Multi-Field'!$E$98=[1]Lists!BF219,'[1]Multi-Field'!$F$98="undrained"),BH219,""))</f>
        <v/>
      </c>
      <c r="FC219" s="409" t="str">
        <f>IF(AND('[1]Multi-Field'!$E$99=[1]Lists!BF219,'[1]Multi-Field'!$F$99="Drained"),BI219,IF(AND('[1]Multi-Field'!$E$99=[1]Lists!BF219,'[1]Multi-Field'!$F$99="undrained"),BH219,""))</f>
        <v/>
      </c>
      <c r="FD219" s="409" t="str">
        <f>IF(AND('[1]Multi-Field'!$E$100=[1]Lists!BF219,'[1]Multi-Field'!$F$100="Drained"),BI219,IF(AND('[1]Multi-Field'!$E$100=[1]Lists!BF219,'[1]Multi-Field'!$F$100="undrained"),BH219,""))</f>
        <v/>
      </c>
      <c r="FE219" s="409" t="str">
        <f>IF(AND('[1]Multi-Field'!$E$101=[1]Lists!BF219,'[1]Multi-Field'!$F$101="Drained"),BI219,IF(AND('[1]Multi-Field'!$E$101=[1]Lists!BF219,'[1]Multi-Field'!$F$101="undrained"),BH219,""))</f>
        <v/>
      </c>
      <c r="FF219" s="409" t="str">
        <f>IF(AND('[1]Multi-Field'!$E$102=[1]Lists!BF219,'[1]Multi-Field'!$F$102="Drained"),BI219,IF(AND('[1]Multi-Field'!$E$102=[1]Lists!BF219,'[1]Multi-Field'!$F$102="undrained"),BH219,""))</f>
        <v/>
      </c>
      <c r="FG219" s="409" t="str">
        <f>IF(AND('[1]Multi-Field'!$E$103=[1]Lists!BF219,'[1]Multi-Field'!$F$103="Drained"),BI219,IF(AND('[1]Multi-Field'!$E$103=[1]Lists!BF219,'[1]Multi-Field'!$F$103="undrained"),BH219,""))</f>
        <v/>
      </c>
      <c r="FH219" s="409" t="str">
        <f>IF(AND('[1]Multi-Field'!$E$104=[1]Lists!BF219,'[1]Multi-Field'!$F$104="Drained"),BI219,IF(AND('[1]Multi-Field'!$E$104=[1]Lists!BF219,'[1]Multi-Field'!$F$104="undrained"),BH219,""))</f>
        <v/>
      </c>
      <c r="FI219" s="409" t="str">
        <f>IF(AND('[1]Multi-Field'!$E$105=[1]Lists!BF219,'[1]Multi-Field'!$F$105="Drained"),BI219,IF(AND('[1]Multi-Field'!$E$105=[1]Lists!BF219,'[1]Multi-Field'!$F$105="undrained"),BH219,""))</f>
        <v/>
      </c>
      <c r="FJ219" s="409" t="str">
        <f>IF(AND('[1]Multi-Field'!$E$106=[1]Lists!BF219,'[1]Multi-Field'!$F$106="Drained"),BI219,IF(AND('[1]Multi-Field'!$E$106=[1]Lists!BF219,'[1]Multi-Field'!$F$106="undrained"),BH219,""))</f>
        <v/>
      </c>
      <c r="FK219" s="409" t="str">
        <f>IF(AND('[1]Multi-Field'!$E$107=[1]Lists!BF219,'[1]Multi-Field'!$F$107="Drained"),BI219,IF(AND('[1]Multi-Field'!$E$107=[1]Lists!BF219,'[1]Multi-Field'!$F$107="undrained"),BH219,""))</f>
        <v/>
      </c>
      <c r="FL219" s="409" t="str">
        <f>IF(AND('[1]Multi-Field'!$E$108=[1]Lists!BF219,'[1]Multi-Field'!$F$108="Drained"),BI219,IF(AND('[1]Multi-Field'!$E$108=[1]Lists!BF219,'[1]Multi-Field'!$F$108="undrained"),BH219,""))</f>
        <v/>
      </c>
      <c r="FM219" s="409" t="str">
        <f>IF(AND('[1]Multi-Field'!$E$109=[1]Lists!BF219,'[1]Multi-Field'!$F$109="Drained"),BI219,IF(AND('[1]Multi-Field'!$E$109=[1]Lists!BF219,'[1]Multi-Field'!$F$109="undrained"),BH219,""))</f>
        <v/>
      </c>
      <c r="FN219" s="409" t="str">
        <f>IF(AND('[1]Multi-Field'!$E$110=[1]Lists!BF219,'[1]Multi-Field'!$F$110="Drained"),BI219,IF(AND('[1]Multi-Field'!$E$110=[1]Lists!BF219,'[1]Multi-Field'!$F$110="undrained"),BH219,""))</f>
        <v/>
      </c>
      <c r="FO219" s="409" t="str">
        <f>IF(AND('[1]Multi-Field'!$E$111=[1]Lists!BF219,'[1]Multi-Field'!$F$111="Drained"),BI219,IF(AND('[1]Multi-Field'!$E$111=[1]Lists!BF219,'[1]Multi-Field'!$F$111="undrained"),BH219,""))</f>
        <v/>
      </c>
      <c r="FP219" s="409" t="str">
        <f>IF(AND('[1]Multi-Field'!$E$112=[1]Lists!BF219,'[1]Multi-Field'!$F$112="Drained"),BI219,IF(AND('[1]Multi-Field'!$E$112=[1]Lists!BF219,'[1]Multi-Field'!$F$112="undrained"),BH219,""))</f>
        <v/>
      </c>
      <c r="FQ219" s="409" t="str">
        <f>IF(AND('[1]Multi-Field'!$E$113=[1]Lists!BF219,'[1]Multi-Field'!$F$113="Drained"),BI219,IF(AND('[1]Multi-Field'!$E$113=[1]Lists!BF219,'[1]Multi-Field'!$F$113="undrained"),BH219,""))</f>
        <v/>
      </c>
      <c r="FR219" s="409" t="str">
        <f>IF(AND('[1]Multi-Field'!$E$114=[1]Lists!BF219,'[1]Multi-Field'!$F$114="Drained"),BI219,IF(AND('[1]Multi-Field'!$E$114=[1]Lists!BF219,'[1]Multi-Field'!$F$114="undrained"),BH219,""))</f>
        <v/>
      </c>
      <c r="FS219" s="409" t="str">
        <f>IF(AND('[1]Multi-Field'!$E$115=[1]Lists!BF219,'[1]Multi-Field'!$F$115="Drained"),BI219,IF(AND('[1]Multi-Field'!$E$115=[1]Lists!BF219,'[1]Multi-Field'!$F$115="undrained"),BH219,""))</f>
        <v/>
      </c>
      <c r="FT219" s="409" t="str">
        <f>IF(AND('[1]Multi-Field'!$E$116=[1]Lists!BF219,'[1]Multi-Field'!$F$116="Drained"),BI219,IF(AND('[1]Multi-Field'!$E$116=[1]Lists!BF219,'[1]Multi-Field'!$F$116="undrained"),BH219,""))</f>
        <v/>
      </c>
      <c r="FU219" s="409" t="str">
        <f>IF(AND('[1]Multi-Field'!$E$117=[1]Lists!BF219,'[1]Multi-Field'!$F$117="Drained"),BI219,IF(AND('[1]Multi-Field'!$E$117=[1]Lists!BF219,'[1]Multi-Field'!$F$117="undrained"),BH219,""))</f>
        <v/>
      </c>
      <c r="FV219" s="409" t="str">
        <f>IF(AND('[1]Multi-Field'!$E$118=[1]Lists!BF219,'[1]Multi-Field'!$F$118="Drained"),BI219,IF(AND('[1]Multi-Field'!$E$118=[1]Lists!BF219,'[1]Multi-Field'!$F$118="undrained"),BH219,""))</f>
        <v/>
      </c>
      <c r="FW219" s="409" t="str">
        <f>IF(AND('[1]Multi-Field'!$E$119=[1]Lists!BF219,'[1]Multi-Field'!$F$119="Drained"),BI219,IF(AND('[1]Multi-Field'!$E$119=[1]Lists!BF219,'[1]Multi-Field'!$F$119="undrained"),BH219,""))</f>
        <v/>
      </c>
      <c r="FX219" s="409" t="str">
        <f>IF(AND('[1]Multi-Field'!$E$120=[1]Lists!BF219,'[1]Multi-Field'!$F$120="Drained"),BI219,IF(AND('[1]Multi-Field'!$E$120=[1]Lists!BF219,'[1]Multi-Field'!$F$120="undrained"),BH219,""))</f>
        <v/>
      </c>
    </row>
    <row r="220" spans="1:180" ht="13.5" customHeight="1">
      <c r="A220" s="7" t="s">
        <v>307</v>
      </c>
      <c r="B220" s="7"/>
      <c r="C220" s="7"/>
      <c r="D220" s="8">
        <v>60</v>
      </c>
      <c r="E220" s="8">
        <f t="shared" si="39"/>
        <v>62</v>
      </c>
      <c r="F220" s="8">
        <f t="shared" si="40"/>
        <v>63</v>
      </c>
      <c r="G220" s="8">
        <v>65</v>
      </c>
      <c r="H220" s="8">
        <v>65</v>
      </c>
      <c r="I220" s="8">
        <f t="shared" si="43"/>
        <v>68</v>
      </c>
      <c r="J220" s="8">
        <f t="shared" si="44"/>
        <v>72</v>
      </c>
      <c r="K220" s="8">
        <v>75</v>
      </c>
      <c r="L220" s="8">
        <v>110</v>
      </c>
      <c r="M220" s="8">
        <f t="shared" si="41"/>
        <v>115</v>
      </c>
      <c r="N220" s="8">
        <f t="shared" si="42"/>
        <v>120</v>
      </c>
      <c r="O220" s="8">
        <v>125</v>
      </c>
      <c r="P220" s="391">
        <v>195</v>
      </c>
      <c r="Q220" s="394"/>
      <c r="R220" s="395" t="b">
        <f>IF(OR('Multi-Field'!AA197=Lists!$AC$42,'Multi-Field'!AA197=Lists!$AC$43),IF('Multi-Field'!Z197="x",(IF('Multi-Field'!AC197=Lists!$Q$11,Lists!$R$11,IF('Multi-Field'!AC197=Lists!$Q$12,Lists!$R$12,IF('Multi-Field'!AC197=Lists!$Q$13,Lists!$R$13,IF('Multi-Field'!AC197=Lists!$Q$14,Lists!$R$14))))),IF('Multi-Field'!X197="x",(IF('Multi-Field'!AC197=Lists!$Q$11,Lists!$S$11,IF('Multi-Field'!AC197=Lists!$Q$12,Lists!$S$12,IF('Multi-Field'!AC197=Lists!$Q$13,Lists!$S$13,IF('Multi-Field'!AC197=Lists!$Q$14,Lists!$S$14))))),IF('Multi-Field'!V197="x",(IF('Multi-Field'!AC197=Lists!$Q$11,Lists!$T$11,IF('Multi-Field'!AC197=Lists!$Q$12,Lists!$T$12,IF('Multi-Field'!AC197=Lists!$Q$13,Lists!$T$13,IF('Multi-Field'!AC197=Lists!$Q$14,Lists!$T$14))))),0))))</f>
        <v>0</v>
      </c>
      <c r="S220" s="395" t="str">
        <f t="shared" si="45"/>
        <v/>
      </c>
      <c r="T220" s="395"/>
      <c r="U220" s="396"/>
      <c r="AI220" s="384">
        <f>'[1]Multi-Field'!B216</f>
        <v>0</v>
      </c>
      <c r="AJ220" s="387" t="str">
        <f>IF(OR('[1]Multi-Field'!Q60=[1]Lists!$AC$42,'[1]Multi-Field'!Q60=[1]Lists!$AC$43),"x","")</f>
        <v/>
      </c>
      <c r="AK220" s="387" t="str">
        <f>IF(OR('[1]Multi-Field'!Q60=[1]Lists!$AC$6,'[1]Multi-Field'!Q60=$AC$2,'[1]Multi-Field'!Q60=$AC$4),"x","")</f>
        <v/>
      </c>
      <c r="AL220" s="387" t="str">
        <f>IF(OR('[1]Multi-Field'!Q60=[1]Lists!$AC$7,'[1]Multi-Field'!Q60=$AC$3,'[1]Multi-Field'!Q60=$AC$5),"x","")</f>
        <v/>
      </c>
      <c r="AM220" s="387" t="str">
        <f>IF(OR('[1]Multi-Field'!Q60=$AC$23,'[1]Multi-Field'!Q60=$AC$13,'[1]Multi-Field'!Q60=$AC$9,'[1]Multi-Field'!Q60=$AC$19,'[1]Multi-Field'!Q60=$AC$47),"x","")</f>
        <v/>
      </c>
      <c r="AN220" s="387" t="str">
        <f>IF(OR('[1]Multi-Field'!Q60=$AC$24,'[1]Multi-Field'!Q60=$AC$14,'[1]Multi-Field'!Q60=$AC$10,'[1]Multi-Field'!Q60=$AC$22,'[1]Multi-Field'!Q60=$AC$48),"x","")</f>
        <v/>
      </c>
      <c r="AO220" s="387" t="str">
        <f>IF(OR('[1]Multi-Field'!Q60=$AC$21,'[1]Multi-Field'!Q60=$AC$28,'[1]Multi-Field'!Q60=$AC$62,'[1]Multi-Field'!Q60=$AC$102,'[1]Multi-Field'!Q60=$AC$98),"x","")</f>
        <v/>
      </c>
      <c r="AP220" s="387" t="str">
        <f>IF(OR('[1]Multi-Field'!Q60=$AC$25,'[1]Multi-Field'!Q60=$AC$63,'[1]Multi-Field'!Q60=$AC$85,'[1]Multi-Field'!Q60=$AC$87,'[1]Multi-Field'!Q60=$AC$92,'[1]Multi-Field'!Q60=$AC$93),"x","")</f>
        <v/>
      </c>
      <c r="AQ220" s="387" t="str">
        <f>IF(OR('[1]Multi-Field'!Q60=$AC$20,'[1]Multi-Field'!Q60=$AC$27,'[1]Multi-Field'!Q60=$AC$58,'[1]Multi-Field'!Q60=$AC$86,'[1]Multi-Field'!Q60=$AC$103,'[1]Multi-Field'!Q60=$AC$94),"x","")</f>
        <v/>
      </c>
      <c r="AR220" s="387" t="str">
        <f>IF(OR('[1]Multi-Field'!Q60=$AC$35,'[1]Multi-Field'!Q60=$AC$40,'[1]Multi-Field'!Q60=$AC$45,),"x","")</f>
        <v/>
      </c>
      <c r="AS220" s="387" t="str">
        <f>IF(OR('[1]Multi-Field'!Q60=$AC$36,'[1]Multi-Field'!Q60=$AC$41,'[1]Multi-Field'!Q60=$AC$46,),"x","")</f>
        <v/>
      </c>
      <c r="AT220" s="387" t="str">
        <f>IF(OR('[1]Multi-Field'!Q60=$AC$52,'[1]Multi-Field'!Q60=$AC$53,'[1]Multi-Field'!Q60=$AC$54,'[1]Multi-Field'!Q60=$AC$55,'[1]Multi-Field'!Q60=$AC$68,'[1]Multi-Field'!Q60=$AC$69,'[1]Multi-Field'!Q60=$AC$74,'[1]Multi-Field'!Q60=$AC$71,'[1]Multi-Field'!Q60=$AC$70),"x","")</f>
        <v/>
      </c>
      <c r="AU220" s="387" t="str">
        <f>IF('[1]Multi-Field'!Q60=$AC$72,"x","")</f>
        <v/>
      </c>
      <c r="AV220" s="387" t="str">
        <f>IF('[1]Multi-Field'!Q60=$AC$73,"x","")</f>
        <v/>
      </c>
      <c r="AW220" s="387" t="str">
        <f>IF('[1]Multi-Field'!Q60=$AC$83,"x","")</f>
        <v/>
      </c>
      <c r="AX220" s="387" t="str">
        <f>IF('[1]Multi-Field'!Q60=$AC$84,"x","")</f>
        <v/>
      </c>
      <c r="AY220" s="387" t="str">
        <f>IF('[1]Multi-Field'!Q60=$AC$97,"x","")</f>
        <v/>
      </c>
      <c r="AZ220" s="387" t="str">
        <f>IF('[1]Multi-Field'!Q60=$AC$99,"x","")</f>
        <v/>
      </c>
      <c r="BA220" s="387" t="str">
        <f>IF('[1]Multi-Field'!Q60=$AC$104,"x","")</f>
        <v/>
      </c>
      <c r="BB220" s="387" t="str">
        <f>IF('[1]Multi-Field'!Q60=$AC$105,"x","")</f>
        <v/>
      </c>
      <c r="BC220" s="388"/>
      <c r="BF220" s="407" t="s">
        <v>1386</v>
      </c>
      <c r="BG220" s="408">
        <v>3</v>
      </c>
      <c r="BH220" s="408">
        <v>4</v>
      </c>
      <c r="BI220" s="408">
        <v>5</v>
      </c>
      <c r="BJ220" s="409" t="e">
        <f>IF(AND('[1]Single Field'!#REF!=[1]Lists!BF220,'[1]Single Field'!#REF!="Drained"),"x",IF(AND('[1]Single Field'!#REF!=[1]Lists!BF220,'[1]Single Field'!#REF!="Undrained"),O,""))</f>
        <v>#REF!</v>
      </c>
      <c r="BK220" s="409" t="str">
        <f>IF(AND('[1]Multi-Field'!$E$3=[1]Lists!BF220,'[1]Multi-Field'!$F$3="Drained"),BI220,IF(AND('[1]Multi-Field'!$E$3=BF220,'[1]Multi-Field'!$F$3="undrained"),BH220,""))</f>
        <v/>
      </c>
      <c r="BL220" s="409" t="str">
        <f>IF(AND('[1]Multi-Field'!$E$4=BF220,'[1]Multi-Field'!$F$4="Drained"),BI220,IF(AND('[1]Multi-Field'!$E$4=BF220,'[1]Multi-Field'!$F$4="undrained"),BH220,""))</f>
        <v/>
      </c>
      <c r="BM220" s="409" t="str">
        <f>IF(AND('[1]Multi-Field'!$E$5=BF220,'[1]Multi-Field'!$F$5="Drained"),BI220,IF(AND('[1]Multi-Field'!$E$5=BF220,'[1]Multi-Field'!$F$5="undrained"),BH220,""))</f>
        <v/>
      </c>
      <c r="BN220" s="409" t="str">
        <f>IF(AND('[1]Multi-Field'!$E$6=BF220,'[1]Multi-Field'!$F$6="Drained"),BI220,IF(AND('[1]Multi-Field'!$E$6=BF220,'[1]Multi-Field'!$F$6="undrained"),BH220,""))</f>
        <v/>
      </c>
      <c r="BO220" s="409" t="str">
        <f>IF(AND('[1]Multi-Field'!$E$7=BF220,'[1]Multi-Field'!$F$7="Drained"),BI220,IF(AND('[1]Multi-Field'!$E$7=BF220,'[1]Multi-Field'!$F$7="undrained"),BH220,""))</f>
        <v/>
      </c>
      <c r="BP220" s="409" t="str">
        <f>IF(AND('[1]Multi-Field'!$E$8=BF220,'[1]Multi-Field'!$F$8="Drained"),BI220,IF(AND('[1]Multi-Field'!$E$8=BF220,'[1]Multi-Field'!$F$8="undrained"),BH220,""))</f>
        <v/>
      </c>
      <c r="BQ220" s="409" t="str">
        <f>IF(AND('[1]Multi-Field'!$E$9=BF220,'[1]Multi-Field'!$F$9="Drained"),BI220,IF(AND('[1]Multi-Field'!$E$9=BF220,'[1]Multi-Field'!$F$9="undrained"),BH220,""))</f>
        <v/>
      </c>
      <c r="BR220" s="409" t="str">
        <f>IF(AND('[1]Multi-Field'!$E$10=BF220,'[1]Multi-Field'!$F$10="Drained"),BI220,IF(AND('[1]Multi-Field'!$E$10=BF220,'[1]Multi-Field'!$F$10="undrained"),BH220,""))</f>
        <v/>
      </c>
      <c r="BS220" s="409" t="str">
        <f>IF(AND('[1]Multi-Field'!$E$11=BF220,'[1]Multi-Field'!$F$11="Drained"),BI220,IF(AND('[1]Multi-Field'!$E$11=BF220,'[1]Multi-Field'!$F$11="undrained"),BH220,""))</f>
        <v/>
      </c>
      <c r="BT220" s="409" t="str">
        <f>IF(AND('[1]Multi-Field'!$E$12=BF220,'[1]Multi-Field'!$F$12="Drained"),BI220,IF(AND('[1]Multi-Field'!$E$12=BF220,'[1]Multi-Field'!$F$12="undrained"),BH220,""))</f>
        <v/>
      </c>
      <c r="BU220" s="409" t="str">
        <f>IF(AND('[1]Multi-Field'!$E$13=BF220,'[1]Multi-Field'!$F$13="Drained"),BI220,IF(AND('[1]Multi-Field'!$E$3=BF220,'[1]Multi-Field'!$F$13="undrained"),BH220,""))</f>
        <v/>
      </c>
      <c r="BV220" s="409" t="str">
        <f>IF(AND('[1]Multi-Field'!$E$14=BF220,'[1]Multi-Field'!$F$14="Drained"),BI220,IF(AND('[1]Multi-Field'!$E$14=BF220,'[1]Multi-Field'!$F$14="undrained"),BH220,""))</f>
        <v/>
      </c>
      <c r="BW220" s="409" t="str">
        <f>IF(AND('[1]Multi-Field'!$E$15=BF220,'[1]Multi-Field'!$F$15="Drained"),BI220,IF(AND('[1]Multi-Field'!$E$15=BF220,'[1]Multi-Field'!$F$15="undrained"),BH220,""))</f>
        <v/>
      </c>
      <c r="BX220" s="409" t="str">
        <f>IF(AND('[1]Multi-Field'!$E$16=[1]Lists!BF220,'[1]Multi-Field'!$F$16="Drained"),BI220,IF(AND('[1]Multi-Field'!$E$16=[1]Lists!BF220,'[1]Multi-Field'!$F$16="undrained"),BH220,""))</f>
        <v/>
      </c>
      <c r="BY220" s="409" t="str">
        <f>IF(AND('[1]Multi-Field'!$E$17=[1]Lists!BF220,'[1]Multi-Field'!$F$17="Drained"),BI220,IF(AND('[1]Multi-Field'!$E$17=[1]Lists!BF220,'[1]Multi-Field'!$F$17="undrained"),BH220,""))</f>
        <v/>
      </c>
      <c r="BZ220" s="409" t="str">
        <f>IF(AND('[1]Multi-Field'!$E$18=[1]Lists!BF220,'[1]Multi-Field'!$F$18="Drained"),BI220,IF(AND('[1]Multi-Field'!$E$18=[1]Lists!BF220,'[1]Multi-Field'!$F$18="undrained"),BH220,""))</f>
        <v/>
      </c>
      <c r="CA220" s="409" t="str">
        <f>IF(AND('[1]Multi-Field'!$E$19=[1]Lists!BF220,'[1]Multi-Field'!$F$19="Drained"),BI220,IF(AND('[1]Multi-Field'!$E$19=[1]Lists!BF220,'[1]Multi-Field'!$F$19="undrained"),BH220,""))</f>
        <v/>
      </c>
      <c r="CB220" s="409" t="str">
        <f>IF(AND('[1]Multi-Field'!$E$20=[1]Lists!BF220,'[1]Multi-Field'!$F$20="Drained"),BI220,IF(AND('[1]Multi-Field'!$E$20=[1]Lists!BF220,'[1]Multi-Field'!$F$20="undrained"),BH220,""))</f>
        <v/>
      </c>
      <c r="CC220" s="409" t="str">
        <f>IF(AND('[1]Multi-Field'!$E$21=[1]Lists!BF220,'[1]Multi-Field'!$F$21="Drained"),BI220,IF(AND('[1]Multi-Field'!$E$21=[1]Lists!BF220,'[1]Multi-Field'!$F$21="undrained"),BH220,""))</f>
        <v/>
      </c>
      <c r="CD220" s="409" t="str">
        <f>IF(AND('[1]Multi-Field'!$E$22=[1]Lists!BF220,'[1]Multi-Field'!$F$22="Drained"),BI220,IF(AND('[1]Multi-Field'!$E$22=[1]Lists!BF220,'[1]Multi-Field'!$F$22="undrained"),BH220,""))</f>
        <v/>
      </c>
      <c r="CE220" s="409" t="str">
        <f>IF(AND('[1]Multi-Field'!$E$23=[1]Lists!BF220,'[1]Multi-Field'!$F$23="Drained"),BI220,IF(AND('[1]Multi-Field'!$E$23=[1]Lists!BF220,'[1]Multi-Field'!$F$23="undrained"),BH220,""))</f>
        <v/>
      </c>
      <c r="CF220" s="409" t="str">
        <f>IF(AND('[1]Multi-Field'!$E$24=[1]Lists!BF220,'[1]Multi-Field'!$F$24="Drained"),BI220,IF(AND('[1]Multi-Field'!$E$24=[1]Lists!BF220,'[1]Multi-Field'!$F$24="undrained"),BH220,""))</f>
        <v/>
      </c>
      <c r="CG220" s="409" t="str">
        <f>IF(AND('[1]Multi-Field'!$E$25=[1]Lists!BF220,'[1]Multi-Field'!$F$25="Drained"),BI220,IF(AND('[1]Multi-Field'!$E$25=[1]Lists!BF220,'[1]Multi-Field'!$F$25="undrained"),BH220,""))</f>
        <v/>
      </c>
      <c r="CH220" s="409" t="str">
        <f>IF(AND('[1]Multi-Field'!$E$26=[1]Lists!BF220,'[1]Multi-Field'!$F$26="Drained"),BI220,IF(AND('[1]Multi-Field'!$E$26=[1]Lists!BF220,'[1]Multi-Field'!$F$26="undrained"),BH220,""))</f>
        <v/>
      </c>
      <c r="CI220" s="409" t="str">
        <f>IF(AND('[1]Multi-Field'!$E$27=[1]Lists!BF220,'[1]Multi-Field'!$F$27="Drained"),BI220,IF(AND('[1]Multi-Field'!$E$27=[1]Lists!BF220,'[1]Multi-Field'!$F$27="undrained"),BH220,""))</f>
        <v/>
      </c>
      <c r="CJ220" s="409" t="str">
        <f>IF(AND('[1]Multi-Field'!$E$28=[1]Lists!BF220,'[1]Multi-Field'!$F$28="Drained"),BI220,IF(AND('[1]Multi-Field'!$E$28=[1]Lists!BF220,'[1]Multi-Field'!$F$28="undrained"),BH220,""))</f>
        <v/>
      </c>
      <c r="CK220" s="409" t="str">
        <f>IF(AND('[1]Multi-Field'!$E$29=[1]Lists!BF220,'[1]Multi-Field'!$F$29="Drained"),BI220,IF(AND('[1]Multi-Field'!$E$29=[1]Lists!BF220,'[1]Multi-Field'!$F$29="undrained"),BH220,""))</f>
        <v/>
      </c>
      <c r="CL220" s="409" t="str">
        <f>IF(AND('[1]Multi-Field'!$E$30=[1]Lists!BF220,'[1]Multi-Field'!$F$30="Drained"),BI220,IF(AND('[1]Multi-Field'!$E$30=[1]Lists!BF220,'[1]Multi-Field'!$F$30="undrained"),BH220,""))</f>
        <v/>
      </c>
      <c r="CM220" s="409" t="str">
        <f>IF(AND('[1]Multi-Field'!$E$31=[1]Lists!BF220,'[1]Multi-Field'!$F$31="Drained"),BI220,IF(AND('[1]Multi-Field'!$E$31=[1]Lists!BF220,'[1]Multi-Field'!$F$31="undrained"),BH220,""))</f>
        <v/>
      </c>
      <c r="CN220" s="409" t="str">
        <f>IF(AND('[1]Multi-Field'!$E$32=[1]Lists!BF220,'[1]Multi-Field'!$F$32="Drained"),BI220,IF(AND('[1]Multi-Field'!$E$32=[1]Lists!BF220,'[1]Multi-Field'!$F$32="undrained"),BH220,""))</f>
        <v/>
      </c>
      <c r="CO220" s="409" t="str">
        <f>IF(AND('[1]Multi-Field'!$E$33=[1]Lists!BF220,'[1]Multi-Field'!$F$33="Drained"),BI220,IF(AND('[1]Multi-Field'!$E$33=[1]Lists!BF220,'[1]Multi-Field'!$F$33="undrained"),BH220,""))</f>
        <v/>
      </c>
      <c r="CP220" s="409" t="str">
        <f>IF(AND('[1]Multi-Field'!$E$34=[1]Lists!BF220,'[1]Multi-Field'!$F$34="Drained"),BI220,IF(AND('[1]Multi-Field'!$E$34=[1]Lists!BF220,'[1]Multi-Field'!$F$34="undrained"),BH220,""))</f>
        <v/>
      </c>
      <c r="CQ220" s="409" t="str">
        <f>IF(AND('[1]Multi-Field'!$E$35=[1]Lists!BF220,'[1]Multi-Field'!$F$35="Drained"),BI220,IF(AND('[1]Multi-Field'!$E$35=[1]Lists!BF220,'[1]Multi-Field'!$F$35="undrained"),BH220,""))</f>
        <v/>
      </c>
      <c r="CR220" s="409" t="str">
        <f>IF(AND('[1]Multi-Field'!$E$36=[1]Lists!BF220,'[1]Multi-Field'!$F$36="Drained"),BI220,IF(AND('[1]Multi-Field'!$E$36=[1]Lists!BF220,'[1]Multi-Field'!$F$36="undrained"),BH220,""))</f>
        <v/>
      </c>
      <c r="CS220" s="409" t="str">
        <f>IF(AND('[1]Multi-Field'!$E$37=[1]Lists!BF220,'[1]Multi-Field'!$F$37="Drained"),BI220,IF(AND('[1]Multi-Field'!$E$37=[1]Lists!BF220,'[1]Multi-Field'!$F$37="undrained"),BH220,""))</f>
        <v/>
      </c>
      <c r="CT220" s="409" t="str">
        <f>IF(AND('[1]Multi-Field'!$E$38=[1]Lists!BF220,'[1]Multi-Field'!$F$38="Drained"),BI220,IF(AND('[1]Multi-Field'!$E$38=[1]Lists!BF220,'[1]Multi-Field'!$F$38="undrained"),BH220,""))</f>
        <v/>
      </c>
      <c r="CU220" s="409" t="str">
        <f>IF(AND('[1]Multi-Field'!$E$39=[1]Lists!BF220,'[1]Multi-Field'!$F$39="Drained"),BI220,IF(AND('[1]Multi-Field'!$E$39=[1]Lists!BF220,'[1]Multi-Field'!$F$39="undrained"),BH220,""))</f>
        <v/>
      </c>
      <c r="CV220" s="409" t="str">
        <f>IF(AND('[1]Multi-Field'!$E$40=[1]Lists!BF220,'[1]Multi-Field'!$F$40="Drained"),BI220,IF(AND('[1]Multi-Field'!$E$40=[1]Lists!BF220,'[1]Multi-Field'!$F$40="undrained"),BH220,""))</f>
        <v/>
      </c>
      <c r="CW220" s="409" t="str">
        <f>IF(AND('[1]Multi-Field'!$E$41=[1]Lists!BF220,'[1]Multi-Field'!$F$40="Drained"),BI220,IF(AND('[1]Multi-Field'!$E$40=[1]Lists!BF220,'[1]Multi-Field'!$F$40="undrained"),BH220,""))</f>
        <v/>
      </c>
      <c r="CX220" s="409" t="str">
        <f>IF(AND('[1]Multi-Field'!$E$42=[1]Lists!BF220,'[1]Multi-Field'!$F$42="Drained"),BI220,IF(AND('[1]Multi-Field'!$E$42=[1]Lists!BF220,'[1]Multi-Field'!$F$42="undrained"),BH220,""))</f>
        <v/>
      </c>
      <c r="CY220" s="409" t="str">
        <f>IF(AND('[1]Multi-Field'!$E$43=[1]Lists!BF220,'[1]Multi-Field'!$F$43="Drained"),BI220,IF(AND('[1]Multi-Field'!$E$43=[1]Lists!BF220,'[1]Multi-Field'!$F$43="undrained"),BH220,""))</f>
        <v/>
      </c>
      <c r="CZ220" s="409" t="str">
        <f>IF(AND('[1]Multi-Field'!$E$44=[1]Lists!BF220,'[1]Multi-Field'!$F$44="Drained"),BI220,IF(AND('[1]Multi-Field'!$E$44=[1]Lists!BF220,'[1]Multi-Field'!$F$44="undrained"),BH220,""))</f>
        <v/>
      </c>
      <c r="DA220" s="409" t="str">
        <f>IF(AND('[1]Multi-Field'!$E$45=[1]Lists!BF220,'[1]Multi-Field'!$F$45="Drained"),BI220,IF(AND('[1]Multi-Field'!$E$45=[1]Lists!BF220,'[1]Multi-Field'!$F$45="undrained"),BH220,""))</f>
        <v/>
      </c>
      <c r="DB220" s="409" t="str">
        <f>IF(AND('[1]Multi-Field'!$E$46=[1]Lists!BF220,'[1]Multi-Field'!$F$46="Drained"),BI220,IF(AND('[1]Multi-Field'!$E$46=[1]Lists!BF220,'[1]Multi-Field'!$F$46="undrained"),BH220,""))</f>
        <v/>
      </c>
      <c r="DC220" s="409" t="str">
        <f>IF(AND('[1]Multi-Field'!$E$47=[1]Lists!BF220,'[1]Multi-Field'!$F$47="Drained"),BI220,IF(AND('[1]Multi-Field'!$E$47=[1]Lists!BF220,'[1]Multi-Field'!$F$47="undrained"),BH220,""))</f>
        <v/>
      </c>
      <c r="DD220" s="409" t="str">
        <f>IF(AND('[1]Multi-Field'!$E$48=[1]Lists!BF220,'[1]Multi-Field'!$F$48="Drained"),BI220,IF(AND('[1]Multi-Field'!$E$48=[1]Lists!BF220,'[1]Multi-Field'!$F$48="undrained"),BH220,""))</f>
        <v/>
      </c>
      <c r="DE220" s="409" t="str">
        <f>IF(AND('[1]Multi-Field'!$E$49=[1]Lists!BF220,'[1]Multi-Field'!$F$49="Drained"),BI220,IF(AND('[1]Multi-Field'!$E$49=[1]Lists!BF220,'[1]Multi-Field'!$F$9="undrained"),BH220,""))</f>
        <v/>
      </c>
      <c r="DF220" s="409" t="str">
        <f>IF(AND('[1]Multi-Field'!$E$50=[1]Lists!BF220,'[1]Multi-Field'!$F$50="Drained"),BI220,IF(AND('[1]Multi-Field'!$E$50=[1]Lists!BF220,'[1]Multi-Field'!$F$50="undrained"),BH220,""))</f>
        <v/>
      </c>
      <c r="DG220" s="409" t="str">
        <f>IF(AND('[1]Multi-Field'!$E$51=[1]Lists!BF220,'[1]Multi-Field'!$F$51="Drained"),BI220,IF(AND('[1]Multi-Field'!$E$51=[1]Lists!BF220,'[1]Multi-Field'!$F$51="undrained"),BH220,""))</f>
        <v/>
      </c>
      <c r="DH220" s="409" t="str">
        <f>IF(AND('[1]Multi-Field'!$E$52=[1]Lists!BF220,'[1]Multi-Field'!$F$52="Drained"),BI220,IF(AND('[1]Multi-Field'!$E$52=[1]Lists!BF220,'[1]Multi-Field'!$F$52="undrained"),BH220,""))</f>
        <v/>
      </c>
      <c r="DI220" s="409" t="str">
        <f>IF(AND('[1]Multi-Field'!$E$53=[1]Lists!BF220,'[1]Multi-Field'!$F$53="Drained"),BI220,IF(AND('[1]Multi-Field'!$E$53=[1]Lists!BF220,'[1]Multi-Field'!$F$53="undrained"),BH220,""))</f>
        <v/>
      </c>
      <c r="DJ220" s="409" t="str">
        <f>IF(AND('[1]Multi-Field'!$E$54=[1]Lists!BF220,'[1]Multi-Field'!$F$54="Drained"),BI220,IF(AND('[1]Multi-Field'!$E$54=[1]Lists!BF220,'[1]Multi-Field'!$F$54="undrained"),BH220,""))</f>
        <v/>
      </c>
      <c r="DK220" s="409" t="str">
        <f>IF(AND('[1]Multi-Field'!$E$55=[1]Lists!BF220,'[1]Multi-Field'!$F$55="Drained"),BI220,IF(AND('[1]Multi-Field'!$E$55=[1]Lists!BF220,'[1]Multi-Field'!$F$55="undrained"),BH220,""))</f>
        <v/>
      </c>
      <c r="DL220" s="409" t="str">
        <f>IF(AND('[1]Multi-Field'!$E$56=[1]Lists!BF220,'[1]Multi-Field'!$F$56="Drained"),BI220,IF(AND('[1]Multi-Field'!$E$56=[1]Lists!BF220,'[1]Multi-Field'!$F$56="undrained"),BH220,""))</f>
        <v/>
      </c>
      <c r="DM220" s="409" t="str">
        <f>IF(AND('[1]Multi-Field'!$E$57=[1]Lists!BF220,'[1]Multi-Field'!$F$57="Drained"),BI220,IF(AND('[1]Multi-Field'!$E$57=[1]Lists!BF220,'[1]Multi-Field'!$F$57="undrained"),BH220,""))</f>
        <v/>
      </c>
      <c r="DN220" s="409" t="str">
        <f>IF(AND('[1]Multi-Field'!$E$58=[1]Lists!BF220,'[1]Multi-Field'!$F$58="Drained"),BI220,IF(AND('[1]Multi-Field'!$E$58=[1]Lists!BF220,'[1]Multi-Field'!$F$58="undrained"),BH220,""))</f>
        <v/>
      </c>
      <c r="DO220" s="409" t="str">
        <f>IF(AND('[1]Multi-Field'!$E$59=[1]Lists!BF220,'[1]Multi-Field'!$F$59="Drained"),BI220,IF(AND('[1]Multi-Field'!$E$59=[1]Lists!BF220,'[1]Multi-Field'!$F$59="undrained"),BH220,""))</f>
        <v/>
      </c>
      <c r="DP220" s="409" t="str">
        <f>IF(AND('[1]Multi-Field'!$E$60=[1]Lists!BF220,'[1]Multi-Field'!$F$60="Drained"),BI220,IF(AND('[1]Multi-Field'!$E$60=[1]Lists!BF220,'[1]Multi-Field'!$F$60="undrained"),BH220,""))</f>
        <v/>
      </c>
      <c r="DQ220" s="409" t="str">
        <f>IF(AND('[1]Multi-Field'!$E$61=[1]Lists!BF220,'[1]Multi-Field'!$F$61="Drained"),BI220,IF(AND('[1]Multi-Field'!$E$61=[1]Lists!BF220,'[1]Multi-Field'!$F$61="undrained"),BH220,""))</f>
        <v/>
      </c>
      <c r="DR220" s="409" t="str">
        <f>IF(AND('[1]Multi-Field'!$E$62=[1]Lists!BF220,'[1]Multi-Field'!$F$62="Drained"),BI220,IF(AND('[1]Multi-Field'!$E$62=[1]Lists!BF220,'[1]Multi-Field'!$F$62="undrained"),BH220,""))</f>
        <v/>
      </c>
      <c r="DS220" s="409" t="str">
        <f>IF(AND('[1]Multi-Field'!$E$63=[1]Lists!BF220,'[1]Multi-Field'!$F$63="Drained"),BI220,IF(AND('[1]Multi-Field'!$E$63=[1]Lists!BF220,'[1]Multi-Field'!$F$63="undrained"),BH220,""))</f>
        <v/>
      </c>
      <c r="DT220" s="409" t="str">
        <f>IF(AND('[1]Multi-Field'!$E$64=[1]Lists!BF220,'[1]Multi-Field'!$F$64="Drained"),BI220,IF(AND('[1]Multi-Field'!$E$64=[1]Lists!BF220,'[1]Multi-Field'!$F$64="undrained"),BH220,""))</f>
        <v/>
      </c>
      <c r="DU220" s="409" t="str">
        <f>IF(AND('[1]Multi-Field'!$E$65=[1]Lists!BF220,'[1]Multi-Field'!$F$65="Drained"),BI220,IF(AND('[1]Multi-Field'!$E$65=[1]Lists!BF220,'[1]Multi-Field'!$F$65="undrained"),BH220,""))</f>
        <v/>
      </c>
      <c r="DV220" s="409" t="str">
        <f>IF(AND('[1]Multi-Field'!$E$66=[1]Lists!BF220,'[1]Multi-Field'!$F$66="Drained"),BI220,IF(AND('[1]Multi-Field'!$E$66=[1]Lists!BF220,'[1]Multi-Field'!$F$66="undrained"),BH220,""))</f>
        <v/>
      </c>
      <c r="DW220" s="409" t="str">
        <f>IF(AND('[1]Multi-Field'!$E$67=[1]Lists!BF220,'[1]Multi-Field'!$F$67="Drained"),BI220,IF(AND('[1]Multi-Field'!$E$67=[1]Lists!BF220,'[1]Multi-Field'!$F$67="undrained"),BH220,""))</f>
        <v/>
      </c>
      <c r="DX220" s="409" t="str">
        <f>IF(AND('[1]Multi-Field'!$E$68=[1]Lists!BF220,'[1]Multi-Field'!$F$68="Drained"),BI220,IF(AND('[1]Multi-Field'!$E$68=[1]Lists!BF220,'[1]Multi-Field'!$F$68="undrained"),BH220,""))</f>
        <v/>
      </c>
      <c r="DY220" s="409" t="str">
        <f>IF(AND('[1]Multi-Field'!$E$69=[1]Lists!BF220,'[1]Multi-Field'!$F$69="Drained"),BI220,IF(AND('[1]Multi-Field'!$E$69=[1]Lists!BF220,'[1]Multi-Field'!$F$69="undrained"),BH220,""))</f>
        <v/>
      </c>
      <c r="DZ220" s="409" t="str">
        <f>IF(AND('[1]Multi-Field'!$E$70=[1]Lists!BF220,'[1]Multi-Field'!$F$70="Drained"),BI220,IF(AND('[1]Multi-Field'!$E$70=[1]Lists!BF220,'[1]Multi-Field'!$F$70="undrained"),BH220,""))</f>
        <v/>
      </c>
      <c r="EA220" s="409" t="str">
        <f>IF(AND('[1]Multi-Field'!$E$71=[1]Lists!BF220,'[1]Multi-Field'!$F$71="Drained"),BI220,IF(AND('[1]Multi-Field'!$E$71=[1]Lists!BF220,'[1]Multi-Field'!$F$71="undrained"),BH220,""))</f>
        <v/>
      </c>
      <c r="EB220" s="409" t="str">
        <f>IF(AND('[1]Multi-Field'!$E$72=[1]Lists!BF220,'[1]Multi-Field'!$F$72="Drained"),BI220,IF(AND('[1]Multi-Field'!$E$72=[1]Lists!BF220,'[1]Multi-Field'!$F$72="undrained"),BH220,""))</f>
        <v/>
      </c>
      <c r="EC220" s="409" t="str">
        <f>IF(AND('[1]Multi-Field'!$E$73=[1]Lists!BF220,'[1]Multi-Field'!$F$73="Drained"),BI220,IF(AND('[1]Multi-Field'!$E$73=[1]Lists!BF220,'[1]Multi-Field'!$F$73="undrained"),BH220,""))</f>
        <v/>
      </c>
      <c r="ED220" s="409" t="str">
        <f>IF(AND('[1]Multi-Field'!$E$74=[1]Lists!BF220,'[1]Multi-Field'!$F$74="Drained"),BI220,IF(AND('[1]Multi-Field'!$E$74=[1]Lists!BF220,'[1]Multi-Field'!$F$74="undrained"),BH220,""))</f>
        <v/>
      </c>
      <c r="EE220" s="409" t="str">
        <f>IF(AND('[1]Multi-Field'!$E$75=[1]Lists!BF220,'[1]Multi-Field'!$F$75="Drained"),BI220,IF(AND('[1]Multi-Field'!$E$75=[1]Lists!BF220,'[1]Multi-Field'!$F$75="undrained"),BH220,""))</f>
        <v/>
      </c>
      <c r="EF220" s="409" t="str">
        <f>IF(AND('[1]Multi-Field'!$E$76=[1]Lists!BF220,'[1]Multi-Field'!$F$76="Drained"),BI220,IF(AND('[1]Multi-Field'!$E$76=[1]Lists!BF220,'[1]Multi-Field'!$F$6="undrained"),BH220,""))</f>
        <v/>
      </c>
      <c r="EG220" s="409" t="str">
        <f>IF(AND('[1]Multi-Field'!$E$77=[1]Lists!BF220,'[1]Multi-Field'!$F$77="Drained"),BI220,IF(AND('[1]Multi-Field'!$E$77=[1]Lists!BF220,'[1]Multi-Field'!$F$77="undrained"),BH220,""))</f>
        <v/>
      </c>
      <c r="EH220" s="409" t="str">
        <f>IF(AND('[1]Multi-Field'!$E$78=[1]Lists!BF220,'[1]Multi-Field'!$F$78="Drained"),BI220,IF(AND('[1]Multi-Field'!$E$78=[1]Lists!BF220,'[1]Multi-Field'!$F$78="undrained"),BH220,""))</f>
        <v/>
      </c>
      <c r="EI220" s="409" t="str">
        <f>IF(AND('[1]Multi-Field'!$E$79=[1]Lists!BF220,'[1]Multi-Field'!$F$79="Drained"),BI220,IF(AND('[1]Multi-Field'!$E$79=[1]Lists!BF220,'[1]Multi-Field'!$F$79="undrained"),BH220,""))</f>
        <v/>
      </c>
      <c r="EJ220" s="409" t="str">
        <f>IF(AND('[1]Multi-Field'!$E$80=[1]Lists!BF220,'[1]Multi-Field'!$F$80="Drained"),BI220,IF(AND('[1]Multi-Field'!$E$80=[1]Lists!BF220,'[1]Multi-Field'!$F$80="undrained"),BH220,""))</f>
        <v/>
      </c>
      <c r="EK220" s="409" t="str">
        <f>IF(AND('[1]Multi-Field'!$E$81=[1]Lists!BF220,'[1]Multi-Field'!$F$81="Drained"),BI220,IF(AND('[1]Multi-Field'!$E$81=[1]Lists!BF220,'[1]Multi-Field'!$F$81="undrained"),BH220,""))</f>
        <v/>
      </c>
      <c r="EL220" s="409" t="str">
        <f>IF(AND('[1]Multi-Field'!$E$82=[1]Lists!BF220,'[1]Multi-Field'!$F$82="Drained"),BI220,IF(AND('[1]Multi-Field'!$E$82=[1]Lists!BF220,'[1]Multi-Field'!$F$82="undrained"),BH220,""))</f>
        <v/>
      </c>
      <c r="EM220" s="409" t="str">
        <f>IF(AND('[1]Multi-Field'!$E$83=[1]Lists!BF220,'[1]Multi-Field'!$F$83="Drained"),BI220,IF(AND('[1]Multi-Field'!$E$83=[1]Lists!BF220,'[1]Multi-Field'!$F$83="undrained"),BH220,""))</f>
        <v/>
      </c>
      <c r="EN220" s="409" t="str">
        <f>IF(AND('[1]Multi-Field'!$E$84=[1]Lists!BF220,'[1]Multi-Field'!$F$84="Drained"),BI220,IF(AND('[1]Multi-Field'!$E$84=[1]Lists!BF220,'[1]Multi-Field'!$F$84="undrained"),BH220,""))</f>
        <v/>
      </c>
      <c r="EO220" s="409" t="str">
        <f>IF(AND('[1]Multi-Field'!$E$85=[1]Lists!BF220,'[1]Multi-Field'!$F$85="Drained"),BI220,IF(AND('[1]Multi-Field'!$E$85=[1]Lists!BF220,'[1]Multi-Field'!$F$85="undrained"),BH220,""))</f>
        <v/>
      </c>
      <c r="EP220" s="409" t="str">
        <f>IF(AND('[1]Multi-Field'!$E$86=[1]Lists!BF220,'[1]Multi-Field'!$F$86="Drained"),BI220,IF(AND('[1]Multi-Field'!$E$86=[1]Lists!BF220,'[1]Multi-Field'!$F$86="undrained"),BH220,""))</f>
        <v/>
      </c>
      <c r="EQ220" s="409" t="str">
        <f>IF(AND('[1]Multi-Field'!$E$87=[1]Lists!BF220,'[1]Multi-Field'!$F$87="Drained"),BI220,IF(AND('[1]Multi-Field'!$E$87=[1]Lists!BF220,'[1]Multi-Field'!$F$87="undrained"),BH220,""))</f>
        <v/>
      </c>
      <c r="ER220" s="409" t="str">
        <f>IF(AND('[1]Multi-Field'!$E$88=[1]Lists!BF220,'[1]Multi-Field'!$F$88="Drained"),BI220,IF(AND('[1]Multi-Field'!$E$88=[1]Lists!BF220,'[1]Multi-Field'!$F$88="undrained"),BH220,""))</f>
        <v/>
      </c>
      <c r="ES220" s="409" t="str">
        <f>IF(AND('[1]Multi-Field'!$E$89=[1]Lists!BF220,'[1]Multi-Field'!$F$89="Drained"),BI220,IF(AND('[1]Multi-Field'!$E$89=[1]Lists!BF220,'[1]Multi-Field'!$F$89="undrained"),BH220,""))</f>
        <v/>
      </c>
      <c r="ET220" s="409" t="str">
        <f>IF(AND('[1]Multi-Field'!$E$90=[1]Lists!BF220,'[1]Multi-Field'!$F$90="Drained"),BI220,IF(AND('[1]Multi-Field'!$E$90=[1]Lists!BF220,'[1]Multi-Field'!$F$90="undrained"),BH220,""))</f>
        <v/>
      </c>
      <c r="EU220" s="409" t="str">
        <f>IF(AND('[1]Multi-Field'!$E$91=[1]Lists!BF220,'[1]Multi-Field'!$F$91="Drained"),BI220,IF(AND('[1]Multi-Field'!$E$91=[1]Lists!BF220,'[1]Multi-Field'!$F$91="undrained"),BH220,""))</f>
        <v/>
      </c>
      <c r="EV220" s="409" t="str">
        <f>IF(AND('[1]Multi-Field'!$E$92=[1]Lists!BF220,'[1]Multi-Field'!$F$92="Drained"),BI220,IF(AND('[1]Multi-Field'!$E$92=[1]Lists!BF220,'[1]Multi-Field'!$F$92="undrained"),BH220,""))</f>
        <v/>
      </c>
      <c r="EW220" s="409" t="str">
        <f>IF(AND('[1]Multi-Field'!$E$93=[1]Lists!BF220,'[1]Multi-Field'!$F$93="Drained"),BI220,IF(AND('[1]Multi-Field'!$E$93=[1]Lists!BF220,'[1]Multi-Field'!$F$93="undrained"),BH220,""))</f>
        <v/>
      </c>
      <c r="EX220" s="409" t="str">
        <f>IF(AND('[1]Multi-Field'!$E$94=[1]Lists!BF220,'[1]Multi-Field'!$F$94="Drained"),BI220,IF(AND('[1]Multi-Field'!$E$94=[1]Lists!BF220,'[1]Multi-Field'!$F$94="undrained"),BH220,""))</f>
        <v/>
      </c>
      <c r="EY220" s="409" t="str">
        <f>IF(AND('[1]Multi-Field'!$E$95=[1]Lists!BF220,'[1]Multi-Field'!$F$95="Drained"),BI220,IF(AND('[1]Multi-Field'!$E$95=[1]Lists!BF220,'[1]Multi-Field'!$F$95="undrained"),BH220,""))</f>
        <v/>
      </c>
      <c r="EZ220" s="409" t="str">
        <f>IF(AND('[1]Multi-Field'!$E$96=[1]Lists!BF220,'[1]Multi-Field'!$F$96="Drained"),BI220,IF(AND('[1]Multi-Field'!$E$96=[1]Lists!BF220,'[1]Multi-Field'!$F$96="undrained"),BH220,""))</f>
        <v/>
      </c>
      <c r="FA220" s="409" t="str">
        <f>IF(AND('[1]Multi-Field'!$E$97=[1]Lists!BF220,'[1]Multi-Field'!$F$97="Drained"),BI220,IF(AND('[1]Multi-Field'!$E$97=[1]Lists!BF220,'[1]Multi-Field'!$F$97="undrained"),BH220,""))</f>
        <v/>
      </c>
      <c r="FB220" s="409" t="str">
        <f>IF(AND('[1]Multi-Field'!$E$98=[1]Lists!BF220,'[1]Multi-Field'!$F$98="Drained"),BI220,IF(AND('[1]Multi-Field'!$E$98=[1]Lists!BF220,'[1]Multi-Field'!$F$98="undrained"),BH220,""))</f>
        <v/>
      </c>
      <c r="FC220" s="409" t="str">
        <f>IF(AND('[1]Multi-Field'!$E$99=[1]Lists!BF220,'[1]Multi-Field'!$F$99="Drained"),BI220,IF(AND('[1]Multi-Field'!$E$99=[1]Lists!BF220,'[1]Multi-Field'!$F$99="undrained"),BH220,""))</f>
        <v/>
      </c>
      <c r="FD220" s="409" t="str">
        <f>IF(AND('[1]Multi-Field'!$E$100=[1]Lists!BF220,'[1]Multi-Field'!$F$100="Drained"),BI220,IF(AND('[1]Multi-Field'!$E$100=[1]Lists!BF220,'[1]Multi-Field'!$F$100="undrained"),BH220,""))</f>
        <v/>
      </c>
      <c r="FE220" s="409" t="str">
        <f>IF(AND('[1]Multi-Field'!$E$101=[1]Lists!BF220,'[1]Multi-Field'!$F$101="Drained"),BI220,IF(AND('[1]Multi-Field'!$E$101=[1]Lists!BF220,'[1]Multi-Field'!$F$101="undrained"),BH220,""))</f>
        <v/>
      </c>
      <c r="FF220" s="409" t="str">
        <f>IF(AND('[1]Multi-Field'!$E$102=[1]Lists!BF220,'[1]Multi-Field'!$F$102="Drained"),BI220,IF(AND('[1]Multi-Field'!$E$102=[1]Lists!BF220,'[1]Multi-Field'!$F$102="undrained"),BH220,""))</f>
        <v/>
      </c>
      <c r="FG220" s="409" t="str">
        <f>IF(AND('[1]Multi-Field'!$E$103=[1]Lists!BF220,'[1]Multi-Field'!$F$103="Drained"),BI220,IF(AND('[1]Multi-Field'!$E$103=[1]Lists!BF220,'[1]Multi-Field'!$F$103="undrained"),BH220,""))</f>
        <v/>
      </c>
      <c r="FH220" s="409" t="str">
        <f>IF(AND('[1]Multi-Field'!$E$104=[1]Lists!BF220,'[1]Multi-Field'!$F$104="Drained"),BI220,IF(AND('[1]Multi-Field'!$E$104=[1]Lists!BF220,'[1]Multi-Field'!$F$104="undrained"),BH220,""))</f>
        <v/>
      </c>
      <c r="FI220" s="409" t="str">
        <f>IF(AND('[1]Multi-Field'!$E$105=[1]Lists!BF220,'[1]Multi-Field'!$F$105="Drained"),BI220,IF(AND('[1]Multi-Field'!$E$105=[1]Lists!BF220,'[1]Multi-Field'!$F$105="undrained"),BH220,""))</f>
        <v/>
      </c>
      <c r="FJ220" s="409" t="str">
        <f>IF(AND('[1]Multi-Field'!$E$106=[1]Lists!BF220,'[1]Multi-Field'!$F$106="Drained"),BI220,IF(AND('[1]Multi-Field'!$E$106=[1]Lists!BF220,'[1]Multi-Field'!$F$106="undrained"),BH220,""))</f>
        <v/>
      </c>
      <c r="FK220" s="409" t="str">
        <f>IF(AND('[1]Multi-Field'!$E$107=[1]Lists!BF220,'[1]Multi-Field'!$F$107="Drained"),BI220,IF(AND('[1]Multi-Field'!$E$107=[1]Lists!BF220,'[1]Multi-Field'!$F$107="undrained"),BH220,""))</f>
        <v/>
      </c>
      <c r="FL220" s="409" t="str">
        <f>IF(AND('[1]Multi-Field'!$E$108=[1]Lists!BF220,'[1]Multi-Field'!$F$108="Drained"),BI220,IF(AND('[1]Multi-Field'!$E$108=[1]Lists!BF220,'[1]Multi-Field'!$F$108="undrained"),BH220,""))</f>
        <v/>
      </c>
      <c r="FM220" s="409" t="str">
        <f>IF(AND('[1]Multi-Field'!$E$109=[1]Lists!BF220,'[1]Multi-Field'!$F$109="Drained"),BI220,IF(AND('[1]Multi-Field'!$E$109=[1]Lists!BF220,'[1]Multi-Field'!$F$109="undrained"),BH220,""))</f>
        <v/>
      </c>
      <c r="FN220" s="409" t="str">
        <f>IF(AND('[1]Multi-Field'!$E$110=[1]Lists!BF220,'[1]Multi-Field'!$F$110="Drained"),BI220,IF(AND('[1]Multi-Field'!$E$110=[1]Lists!BF220,'[1]Multi-Field'!$F$110="undrained"),BH220,""))</f>
        <v/>
      </c>
      <c r="FO220" s="409" t="str">
        <f>IF(AND('[1]Multi-Field'!$E$111=[1]Lists!BF220,'[1]Multi-Field'!$F$111="Drained"),BI220,IF(AND('[1]Multi-Field'!$E$111=[1]Lists!BF220,'[1]Multi-Field'!$F$111="undrained"),BH220,""))</f>
        <v/>
      </c>
      <c r="FP220" s="409" t="str">
        <f>IF(AND('[1]Multi-Field'!$E$112=[1]Lists!BF220,'[1]Multi-Field'!$F$112="Drained"),BI220,IF(AND('[1]Multi-Field'!$E$112=[1]Lists!BF220,'[1]Multi-Field'!$F$112="undrained"),BH220,""))</f>
        <v/>
      </c>
      <c r="FQ220" s="409" t="str">
        <f>IF(AND('[1]Multi-Field'!$E$113=[1]Lists!BF220,'[1]Multi-Field'!$F$113="Drained"),BI220,IF(AND('[1]Multi-Field'!$E$113=[1]Lists!BF220,'[1]Multi-Field'!$F$113="undrained"),BH220,""))</f>
        <v/>
      </c>
      <c r="FR220" s="409" t="str">
        <f>IF(AND('[1]Multi-Field'!$E$114=[1]Lists!BF220,'[1]Multi-Field'!$F$114="Drained"),BI220,IF(AND('[1]Multi-Field'!$E$114=[1]Lists!BF220,'[1]Multi-Field'!$F$114="undrained"),BH220,""))</f>
        <v/>
      </c>
      <c r="FS220" s="409" t="str">
        <f>IF(AND('[1]Multi-Field'!$E$115=[1]Lists!BF220,'[1]Multi-Field'!$F$115="Drained"),BI220,IF(AND('[1]Multi-Field'!$E$115=[1]Lists!BF220,'[1]Multi-Field'!$F$115="undrained"),BH220,""))</f>
        <v/>
      </c>
      <c r="FT220" s="409" t="str">
        <f>IF(AND('[1]Multi-Field'!$E$116=[1]Lists!BF220,'[1]Multi-Field'!$F$116="Drained"),BI220,IF(AND('[1]Multi-Field'!$E$116=[1]Lists!BF220,'[1]Multi-Field'!$F$116="undrained"),BH220,""))</f>
        <v/>
      </c>
      <c r="FU220" s="409" t="str">
        <f>IF(AND('[1]Multi-Field'!$E$117=[1]Lists!BF220,'[1]Multi-Field'!$F$117="Drained"),BI220,IF(AND('[1]Multi-Field'!$E$117=[1]Lists!BF220,'[1]Multi-Field'!$F$117="undrained"),BH220,""))</f>
        <v/>
      </c>
      <c r="FV220" s="409" t="str">
        <f>IF(AND('[1]Multi-Field'!$E$118=[1]Lists!BF220,'[1]Multi-Field'!$F$118="Drained"),BI220,IF(AND('[1]Multi-Field'!$E$118=[1]Lists!BF220,'[1]Multi-Field'!$F$118="undrained"),BH220,""))</f>
        <v/>
      </c>
      <c r="FW220" s="409" t="str">
        <f>IF(AND('[1]Multi-Field'!$E$119=[1]Lists!BF220,'[1]Multi-Field'!$F$119="Drained"),BI220,IF(AND('[1]Multi-Field'!$E$119=[1]Lists!BF220,'[1]Multi-Field'!$F$119="undrained"),BH220,""))</f>
        <v/>
      </c>
      <c r="FX220" s="409" t="str">
        <f>IF(AND('[1]Multi-Field'!$E$120=[1]Lists!BF220,'[1]Multi-Field'!$F$120="Drained"),BI220,IF(AND('[1]Multi-Field'!$E$120=[1]Lists!BF220,'[1]Multi-Field'!$F$120="undrained"),BH220,""))</f>
        <v/>
      </c>
    </row>
    <row r="221" spans="1:180" ht="13.5" customHeight="1">
      <c r="A221" s="7" t="s">
        <v>308</v>
      </c>
      <c r="B221" s="7"/>
      <c r="C221" s="7"/>
      <c r="D221" s="8">
        <v>70</v>
      </c>
      <c r="E221" s="8">
        <f t="shared" si="39"/>
        <v>70</v>
      </c>
      <c r="F221" s="8">
        <f t="shared" si="40"/>
        <v>70</v>
      </c>
      <c r="G221" s="8">
        <v>70</v>
      </c>
      <c r="H221" s="8">
        <v>75</v>
      </c>
      <c r="I221" s="8">
        <f t="shared" si="43"/>
        <v>75</v>
      </c>
      <c r="J221" s="8">
        <f t="shared" si="44"/>
        <v>75</v>
      </c>
      <c r="K221" s="8">
        <v>75</v>
      </c>
      <c r="L221" s="8">
        <v>75</v>
      </c>
      <c r="M221" s="8">
        <f t="shared" si="41"/>
        <v>77</v>
      </c>
      <c r="N221" s="8">
        <f t="shared" si="42"/>
        <v>78</v>
      </c>
      <c r="O221" s="8">
        <v>80</v>
      </c>
      <c r="P221" s="391">
        <v>196</v>
      </c>
      <c r="Q221" s="394"/>
      <c r="R221" s="395" t="b">
        <f>IF(OR('Multi-Field'!AA198=Lists!$AC$42,'Multi-Field'!AA198=Lists!$AC$43),IF('Multi-Field'!Z198="x",(IF('Multi-Field'!AC198=Lists!$Q$11,Lists!$R$11,IF('Multi-Field'!AC198=Lists!$Q$12,Lists!$R$12,IF('Multi-Field'!AC198=Lists!$Q$13,Lists!$R$13,IF('Multi-Field'!AC198=Lists!$Q$14,Lists!$R$14))))),IF('Multi-Field'!X198="x",(IF('Multi-Field'!AC198=Lists!$Q$11,Lists!$S$11,IF('Multi-Field'!AC198=Lists!$Q$12,Lists!$S$12,IF('Multi-Field'!AC198=Lists!$Q$13,Lists!$S$13,IF('Multi-Field'!AC198=Lists!$Q$14,Lists!$S$14))))),IF('Multi-Field'!V198="x",(IF('Multi-Field'!AC198=Lists!$Q$11,Lists!$T$11,IF('Multi-Field'!AC198=Lists!$Q$12,Lists!$T$12,IF('Multi-Field'!AC198=Lists!$Q$13,Lists!$T$13,IF('Multi-Field'!AC198=Lists!$Q$14,Lists!$T$14))))),0))))</f>
        <v>0</v>
      </c>
      <c r="S221" s="395" t="str">
        <f t="shared" si="45"/>
        <v/>
      </c>
      <c r="T221" s="395"/>
      <c r="U221" s="396"/>
      <c r="AI221" s="384">
        <f>'[1]Multi-Field'!B217</f>
        <v>0</v>
      </c>
      <c r="AJ221" s="387" t="str">
        <f>IF(OR('[1]Multi-Field'!Q61=[1]Lists!$AC$42,'[1]Multi-Field'!Q61=[1]Lists!$AC$43),"x","")</f>
        <v/>
      </c>
      <c r="AK221" s="387" t="str">
        <f>IF(OR('[1]Multi-Field'!Q61=[1]Lists!$AC$6,'[1]Multi-Field'!Q61=$AC$2,'[1]Multi-Field'!Q61=$AC$4),"x","")</f>
        <v/>
      </c>
      <c r="AL221" s="387" t="str">
        <f>IF(OR('[1]Multi-Field'!Q61=[1]Lists!$AC$7,'[1]Multi-Field'!Q61=$AC$3,'[1]Multi-Field'!Q61=$AC$5),"x","")</f>
        <v/>
      </c>
      <c r="AM221" s="387" t="str">
        <f>IF(OR('[1]Multi-Field'!Q61=$AC$23,'[1]Multi-Field'!Q61=$AC$13,'[1]Multi-Field'!Q61=$AC$9,'[1]Multi-Field'!Q61=$AC$19,'[1]Multi-Field'!Q61=$AC$47),"x","")</f>
        <v/>
      </c>
      <c r="AN221" s="387" t="str">
        <f>IF(OR('[1]Multi-Field'!Q61=$AC$24,'[1]Multi-Field'!Q61=$AC$14,'[1]Multi-Field'!Q61=$AC$10,'[1]Multi-Field'!Q61=$AC$22,'[1]Multi-Field'!Q61=$AC$48),"x","")</f>
        <v/>
      </c>
      <c r="AO221" s="387" t="str">
        <f>IF(OR('[1]Multi-Field'!Q61=$AC$21,'[1]Multi-Field'!Q61=$AC$28,'[1]Multi-Field'!Q61=$AC$62,'[1]Multi-Field'!Q61=$AC$102,'[1]Multi-Field'!Q61=$AC$98),"x","")</f>
        <v/>
      </c>
      <c r="AP221" s="387" t="str">
        <f>IF(OR('[1]Multi-Field'!Q61=$AC$25,'[1]Multi-Field'!Q61=$AC$63,'[1]Multi-Field'!Q61=$AC$85,'[1]Multi-Field'!Q61=$AC$87,'[1]Multi-Field'!Q61=$AC$92,'[1]Multi-Field'!Q61=$AC$93),"x","")</f>
        <v/>
      </c>
      <c r="AQ221" s="387" t="str">
        <f>IF(OR('[1]Multi-Field'!Q61=$AC$20,'[1]Multi-Field'!Q61=$AC$27,'[1]Multi-Field'!Q61=$AC$58,'[1]Multi-Field'!Q61=$AC$86,'[1]Multi-Field'!Q61=$AC$103,'[1]Multi-Field'!Q61=$AC$94),"x","")</f>
        <v/>
      </c>
      <c r="AR221" s="387" t="str">
        <f>IF(OR('[1]Multi-Field'!Q61=$AC$35,'[1]Multi-Field'!Q61=$AC$40,'[1]Multi-Field'!Q61=$AC$45,),"x","")</f>
        <v/>
      </c>
      <c r="AS221" s="387" t="str">
        <f>IF(OR('[1]Multi-Field'!Q61=$AC$36,'[1]Multi-Field'!Q61=$AC$41,'[1]Multi-Field'!Q61=$AC$46,),"x","")</f>
        <v/>
      </c>
      <c r="AT221" s="387" t="str">
        <f>IF(OR('[1]Multi-Field'!Q61=$AC$52,'[1]Multi-Field'!Q61=$AC$53,'[1]Multi-Field'!Q61=$AC$54,'[1]Multi-Field'!Q61=$AC$55,'[1]Multi-Field'!Q61=$AC$68,'[1]Multi-Field'!Q61=$AC$69,'[1]Multi-Field'!Q61=$AC$74,'[1]Multi-Field'!Q61=$AC$71,'[1]Multi-Field'!Q61=$AC$70),"x","")</f>
        <v/>
      </c>
      <c r="AU221" s="387" t="str">
        <f>IF('[1]Multi-Field'!Q61=$AC$72,"x","")</f>
        <v/>
      </c>
      <c r="AV221" s="387" t="str">
        <f>IF('[1]Multi-Field'!Q61=$AC$73,"x","")</f>
        <v/>
      </c>
      <c r="AW221" s="387" t="str">
        <f>IF('[1]Multi-Field'!Q61=$AC$83,"x","")</f>
        <v/>
      </c>
      <c r="AX221" s="387" t="str">
        <f>IF('[1]Multi-Field'!Q61=$AC$84,"x","")</f>
        <v/>
      </c>
      <c r="AY221" s="387" t="str">
        <f>IF('[1]Multi-Field'!Q61=$AC$97,"x","")</f>
        <v/>
      </c>
      <c r="AZ221" s="387" t="str">
        <f>IF('[1]Multi-Field'!Q61=$AC$99,"x","")</f>
        <v/>
      </c>
      <c r="BA221" s="387" t="str">
        <f>IF('[1]Multi-Field'!Q61=$AC$104,"x","")</f>
        <v/>
      </c>
      <c r="BB221" s="387" t="str">
        <f>IF('[1]Multi-Field'!Q61=$AC$105,"x","")</f>
        <v/>
      </c>
      <c r="BC221" s="388"/>
      <c r="BF221" s="411" t="s">
        <v>1387</v>
      </c>
      <c r="BG221" s="412">
        <v>2</v>
      </c>
      <c r="BH221" s="412">
        <v>3</v>
      </c>
      <c r="BI221" s="412">
        <v>3.5</v>
      </c>
      <c r="BJ221" s="409" t="e">
        <f>IF(AND('[1]Single Field'!#REF!=[1]Lists!BF221,'[1]Single Field'!#REF!="Drained"),"x",IF(AND('[1]Single Field'!#REF!=[1]Lists!BF221,'[1]Single Field'!#REF!="Undrained"),O,""))</f>
        <v>#REF!</v>
      </c>
      <c r="BK221" s="409" t="str">
        <f>IF(AND('[1]Multi-Field'!$E$3=[1]Lists!BF221,'[1]Multi-Field'!$F$3="Drained"),BI221,IF(AND('[1]Multi-Field'!$E$3=BF221,'[1]Multi-Field'!$F$3="undrained"),BH221,""))</f>
        <v/>
      </c>
      <c r="BL221" s="409" t="str">
        <f>IF(AND('[1]Multi-Field'!$E$4=BF221,'[1]Multi-Field'!$F$4="Drained"),BI221,IF(AND('[1]Multi-Field'!$E$4=BF221,'[1]Multi-Field'!$F$4="undrained"),BH221,""))</f>
        <v/>
      </c>
      <c r="BM221" s="409" t="str">
        <f>IF(AND('[1]Multi-Field'!$E$5=BF221,'[1]Multi-Field'!$F$5="Drained"),BI221,IF(AND('[1]Multi-Field'!$E$5=BF221,'[1]Multi-Field'!$F$5="undrained"),BH221,""))</f>
        <v/>
      </c>
      <c r="BN221" s="409" t="str">
        <f>IF(AND('[1]Multi-Field'!$E$6=BF221,'[1]Multi-Field'!$F$6="Drained"),BI221,IF(AND('[1]Multi-Field'!$E$6=BF221,'[1]Multi-Field'!$F$6="undrained"),BH221,""))</f>
        <v/>
      </c>
      <c r="BO221" s="409" t="str">
        <f>IF(AND('[1]Multi-Field'!$E$7=BF221,'[1]Multi-Field'!$F$7="Drained"),BI221,IF(AND('[1]Multi-Field'!$E$7=BF221,'[1]Multi-Field'!$F$7="undrained"),BH221,""))</f>
        <v/>
      </c>
      <c r="BP221" s="409" t="str">
        <f>IF(AND('[1]Multi-Field'!$E$8=BF221,'[1]Multi-Field'!$F$8="Drained"),BI221,IF(AND('[1]Multi-Field'!$E$8=BF221,'[1]Multi-Field'!$F$8="undrained"),BH221,""))</f>
        <v/>
      </c>
      <c r="BQ221" s="409" t="str">
        <f>IF(AND('[1]Multi-Field'!$E$9=BF221,'[1]Multi-Field'!$F$9="Drained"),BI221,IF(AND('[1]Multi-Field'!$E$9=BF221,'[1]Multi-Field'!$F$9="undrained"),BH221,""))</f>
        <v/>
      </c>
      <c r="BR221" s="409" t="str">
        <f>IF(AND('[1]Multi-Field'!$E$10=BF221,'[1]Multi-Field'!$F$10="Drained"),BI221,IF(AND('[1]Multi-Field'!$E$10=BF221,'[1]Multi-Field'!$F$10="undrained"),BH221,""))</f>
        <v/>
      </c>
      <c r="BS221" s="409" t="str">
        <f>IF(AND('[1]Multi-Field'!$E$11=BF221,'[1]Multi-Field'!$F$11="Drained"),BI221,IF(AND('[1]Multi-Field'!$E$11=BF221,'[1]Multi-Field'!$F$11="undrained"),BH221,""))</f>
        <v/>
      </c>
      <c r="BT221" s="409" t="str">
        <f>IF(AND('[1]Multi-Field'!$E$12=BF221,'[1]Multi-Field'!$F$12="Drained"),BI221,IF(AND('[1]Multi-Field'!$E$12=BF221,'[1]Multi-Field'!$F$12="undrained"),BH221,""))</f>
        <v/>
      </c>
      <c r="BU221" s="409" t="str">
        <f>IF(AND('[1]Multi-Field'!$E$13=BF221,'[1]Multi-Field'!$F$13="Drained"),BI221,IF(AND('[1]Multi-Field'!$E$3=BF221,'[1]Multi-Field'!$F$13="undrained"),BH221,""))</f>
        <v/>
      </c>
      <c r="BV221" s="409" t="str">
        <f>IF(AND('[1]Multi-Field'!$E$14=BF221,'[1]Multi-Field'!$F$14="Drained"),BI221,IF(AND('[1]Multi-Field'!$E$14=BF221,'[1]Multi-Field'!$F$14="undrained"),BH221,""))</f>
        <v/>
      </c>
      <c r="BW221" s="409" t="str">
        <f>IF(AND('[1]Multi-Field'!$E$15=BF221,'[1]Multi-Field'!$F$15="Drained"),BI221,IF(AND('[1]Multi-Field'!$E$15=BF221,'[1]Multi-Field'!$F$15="undrained"),BH221,""))</f>
        <v/>
      </c>
      <c r="BX221" s="409" t="str">
        <f>IF(AND('[1]Multi-Field'!$E$16=[1]Lists!BF221,'[1]Multi-Field'!$F$16="Drained"),BI221,IF(AND('[1]Multi-Field'!$E$16=[1]Lists!BF221,'[1]Multi-Field'!$F$16="undrained"),BH221,""))</f>
        <v/>
      </c>
      <c r="BY221" s="409" t="str">
        <f>IF(AND('[1]Multi-Field'!$E$17=[1]Lists!BF221,'[1]Multi-Field'!$F$17="Drained"),BI221,IF(AND('[1]Multi-Field'!$E$17=[1]Lists!BF221,'[1]Multi-Field'!$F$17="undrained"),BH221,""))</f>
        <v/>
      </c>
      <c r="BZ221" s="409" t="str">
        <f>IF(AND('[1]Multi-Field'!$E$18=[1]Lists!BF221,'[1]Multi-Field'!$F$18="Drained"),BI221,IF(AND('[1]Multi-Field'!$E$18=[1]Lists!BF221,'[1]Multi-Field'!$F$18="undrained"),BH221,""))</f>
        <v/>
      </c>
      <c r="CA221" s="409" t="str">
        <f>IF(AND('[1]Multi-Field'!$E$19=[1]Lists!BF221,'[1]Multi-Field'!$F$19="Drained"),BI221,IF(AND('[1]Multi-Field'!$E$19=[1]Lists!BF221,'[1]Multi-Field'!$F$19="undrained"),BH221,""))</f>
        <v/>
      </c>
      <c r="CB221" s="409" t="str">
        <f>IF(AND('[1]Multi-Field'!$E$20=[1]Lists!BF221,'[1]Multi-Field'!$F$20="Drained"),BI221,IF(AND('[1]Multi-Field'!$E$20=[1]Lists!BF221,'[1]Multi-Field'!$F$20="undrained"),BH221,""))</f>
        <v/>
      </c>
      <c r="CC221" s="409" t="str">
        <f>IF(AND('[1]Multi-Field'!$E$21=[1]Lists!BF221,'[1]Multi-Field'!$F$21="Drained"),BI221,IF(AND('[1]Multi-Field'!$E$21=[1]Lists!BF221,'[1]Multi-Field'!$F$21="undrained"),BH221,""))</f>
        <v/>
      </c>
      <c r="CD221" s="409" t="str">
        <f>IF(AND('[1]Multi-Field'!$E$22=[1]Lists!BF221,'[1]Multi-Field'!$F$22="Drained"),BI221,IF(AND('[1]Multi-Field'!$E$22=[1]Lists!BF221,'[1]Multi-Field'!$F$22="undrained"),BH221,""))</f>
        <v/>
      </c>
      <c r="CE221" s="409" t="str">
        <f>IF(AND('[1]Multi-Field'!$E$23=[1]Lists!BF221,'[1]Multi-Field'!$F$23="Drained"),BI221,IF(AND('[1]Multi-Field'!$E$23=[1]Lists!BF221,'[1]Multi-Field'!$F$23="undrained"),BH221,""))</f>
        <v/>
      </c>
      <c r="CF221" s="409" t="str">
        <f>IF(AND('[1]Multi-Field'!$E$24=[1]Lists!BF221,'[1]Multi-Field'!$F$24="Drained"),BI221,IF(AND('[1]Multi-Field'!$E$24=[1]Lists!BF221,'[1]Multi-Field'!$F$24="undrained"),BH221,""))</f>
        <v/>
      </c>
      <c r="CG221" s="409" t="str">
        <f>IF(AND('[1]Multi-Field'!$E$25=[1]Lists!BF221,'[1]Multi-Field'!$F$25="Drained"),BI221,IF(AND('[1]Multi-Field'!$E$25=[1]Lists!BF221,'[1]Multi-Field'!$F$25="undrained"),BH221,""))</f>
        <v/>
      </c>
      <c r="CH221" s="409" t="str">
        <f>IF(AND('[1]Multi-Field'!$E$26=[1]Lists!BF221,'[1]Multi-Field'!$F$26="Drained"),BI221,IF(AND('[1]Multi-Field'!$E$26=[1]Lists!BF221,'[1]Multi-Field'!$F$26="undrained"),BH221,""))</f>
        <v/>
      </c>
      <c r="CI221" s="409" t="str">
        <f>IF(AND('[1]Multi-Field'!$E$27=[1]Lists!BF221,'[1]Multi-Field'!$F$27="Drained"),BI221,IF(AND('[1]Multi-Field'!$E$27=[1]Lists!BF221,'[1]Multi-Field'!$F$27="undrained"),BH221,""))</f>
        <v/>
      </c>
      <c r="CJ221" s="409" t="str">
        <f>IF(AND('[1]Multi-Field'!$E$28=[1]Lists!BF221,'[1]Multi-Field'!$F$28="Drained"),BI221,IF(AND('[1]Multi-Field'!$E$28=[1]Lists!BF221,'[1]Multi-Field'!$F$28="undrained"),BH221,""))</f>
        <v/>
      </c>
      <c r="CK221" s="409" t="str">
        <f>IF(AND('[1]Multi-Field'!$E$29=[1]Lists!BF221,'[1]Multi-Field'!$F$29="Drained"),BI221,IF(AND('[1]Multi-Field'!$E$29=[1]Lists!BF221,'[1]Multi-Field'!$F$29="undrained"),BH221,""))</f>
        <v/>
      </c>
      <c r="CL221" s="409" t="str">
        <f>IF(AND('[1]Multi-Field'!$E$30=[1]Lists!BF221,'[1]Multi-Field'!$F$30="Drained"),BI221,IF(AND('[1]Multi-Field'!$E$30=[1]Lists!BF221,'[1]Multi-Field'!$F$30="undrained"),BH221,""))</f>
        <v/>
      </c>
      <c r="CM221" s="409" t="str">
        <f>IF(AND('[1]Multi-Field'!$E$31=[1]Lists!BF221,'[1]Multi-Field'!$F$31="Drained"),BI221,IF(AND('[1]Multi-Field'!$E$31=[1]Lists!BF221,'[1]Multi-Field'!$F$31="undrained"),BH221,""))</f>
        <v/>
      </c>
      <c r="CN221" s="409" t="str">
        <f>IF(AND('[1]Multi-Field'!$E$32=[1]Lists!BF221,'[1]Multi-Field'!$F$32="Drained"),BI221,IF(AND('[1]Multi-Field'!$E$32=[1]Lists!BF221,'[1]Multi-Field'!$F$32="undrained"),BH221,""))</f>
        <v/>
      </c>
      <c r="CO221" s="409" t="str">
        <f>IF(AND('[1]Multi-Field'!$E$33=[1]Lists!BF221,'[1]Multi-Field'!$F$33="Drained"),BI221,IF(AND('[1]Multi-Field'!$E$33=[1]Lists!BF221,'[1]Multi-Field'!$F$33="undrained"),BH221,""))</f>
        <v/>
      </c>
      <c r="CP221" s="409" t="str">
        <f>IF(AND('[1]Multi-Field'!$E$34=[1]Lists!BF221,'[1]Multi-Field'!$F$34="Drained"),BI221,IF(AND('[1]Multi-Field'!$E$34=[1]Lists!BF221,'[1]Multi-Field'!$F$34="undrained"),BH221,""))</f>
        <v/>
      </c>
      <c r="CQ221" s="409" t="str">
        <f>IF(AND('[1]Multi-Field'!$E$35=[1]Lists!BF221,'[1]Multi-Field'!$F$35="Drained"),BI221,IF(AND('[1]Multi-Field'!$E$35=[1]Lists!BF221,'[1]Multi-Field'!$F$35="undrained"),BH221,""))</f>
        <v/>
      </c>
      <c r="CR221" s="409" t="str">
        <f>IF(AND('[1]Multi-Field'!$E$36=[1]Lists!BF221,'[1]Multi-Field'!$F$36="Drained"),BI221,IF(AND('[1]Multi-Field'!$E$36=[1]Lists!BF221,'[1]Multi-Field'!$F$36="undrained"),BH221,""))</f>
        <v/>
      </c>
      <c r="CS221" s="409" t="str">
        <f>IF(AND('[1]Multi-Field'!$E$37=[1]Lists!BF221,'[1]Multi-Field'!$F$37="Drained"),BI221,IF(AND('[1]Multi-Field'!$E$37=[1]Lists!BF221,'[1]Multi-Field'!$F$37="undrained"),BH221,""))</f>
        <v/>
      </c>
      <c r="CT221" s="409" t="str">
        <f>IF(AND('[1]Multi-Field'!$E$38=[1]Lists!BF221,'[1]Multi-Field'!$F$38="Drained"),BI221,IF(AND('[1]Multi-Field'!$E$38=[1]Lists!BF221,'[1]Multi-Field'!$F$38="undrained"),BH221,""))</f>
        <v/>
      </c>
      <c r="CU221" s="409" t="str">
        <f>IF(AND('[1]Multi-Field'!$E$39=[1]Lists!BF221,'[1]Multi-Field'!$F$39="Drained"),BI221,IF(AND('[1]Multi-Field'!$E$39=[1]Lists!BF221,'[1]Multi-Field'!$F$39="undrained"),BH221,""))</f>
        <v/>
      </c>
      <c r="CV221" s="409" t="str">
        <f>IF(AND('[1]Multi-Field'!$E$40=[1]Lists!BF221,'[1]Multi-Field'!$F$40="Drained"),BI221,IF(AND('[1]Multi-Field'!$E$40=[1]Lists!BF221,'[1]Multi-Field'!$F$40="undrained"),BH221,""))</f>
        <v/>
      </c>
      <c r="CW221" s="409" t="str">
        <f>IF(AND('[1]Multi-Field'!$E$41=[1]Lists!BF221,'[1]Multi-Field'!$F$40="Drained"),BI221,IF(AND('[1]Multi-Field'!$E$40=[1]Lists!BF221,'[1]Multi-Field'!$F$40="undrained"),BH221,""))</f>
        <v/>
      </c>
      <c r="CX221" s="409" t="str">
        <f>IF(AND('[1]Multi-Field'!$E$42=[1]Lists!BF221,'[1]Multi-Field'!$F$42="Drained"),BI221,IF(AND('[1]Multi-Field'!$E$42=[1]Lists!BF221,'[1]Multi-Field'!$F$42="undrained"),BH221,""))</f>
        <v/>
      </c>
      <c r="CY221" s="409" t="str">
        <f>IF(AND('[1]Multi-Field'!$E$43=[1]Lists!BF221,'[1]Multi-Field'!$F$43="Drained"),BI221,IF(AND('[1]Multi-Field'!$E$43=[1]Lists!BF221,'[1]Multi-Field'!$F$43="undrained"),BH221,""))</f>
        <v/>
      </c>
      <c r="CZ221" s="409" t="str">
        <f>IF(AND('[1]Multi-Field'!$E$44=[1]Lists!BF221,'[1]Multi-Field'!$F$44="Drained"),BI221,IF(AND('[1]Multi-Field'!$E$44=[1]Lists!BF221,'[1]Multi-Field'!$F$44="undrained"),BH221,""))</f>
        <v/>
      </c>
      <c r="DA221" s="409" t="str">
        <f>IF(AND('[1]Multi-Field'!$E$45=[1]Lists!BF221,'[1]Multi-Field'!$F$45="Drained"),BI221,IF(AND('[1]Multi-Field'!$E$45=[1]Lists!BF221,'[1]Multi-Field'!$F$45="undrained"),BH221,""))</f>
        <v/>
      </c>
      <c r="DB221" s="409" t="str">
        <f>IF(AND('[1]Multi-Field'!$E$46=[1]Lists!BF221,'[1]Multi-Field'!$F$46="Drained"),BI221,IF(AND('[1]Multi-Field'!$E$46=[1]Lists!BF221,'[1]Multi-Field'!$F$46="undrained"),BH221,""))</f>
        <v/>
      </c>
      <c r="DC221" s="409" t="str">
        <f>IF(AND('[1]Multi-Field'!$E$47=[1]Lists!BF221,'[1]Multi-Field'!$F$47="Drained"),BI221,IF(AND('[1]Multi-Field'!$E$47=[1]Lists!BF221,'[1]Multi-Field'!$F$47="undrained"),BH221,""))</f>
        <v/>
      </c>
      <c r="DD221" s="409" t="str">
        <f>IF(AND('[1]Multi-Field'!$E$48=[1]Lists!BF221,'[1]Multi-Field'!$F$48="Drained"),BI221,IF(AND('[1]Multi-Field'!$E$48=[1]Lists!BF221,'[1]Multi-Field'!$F$48="undrained"),BH221,""))</f>
        <v/>
      </c>
      <c r="DE221" s="409" t="str">
        <f>IF(AND('[1]Multi-Field'!$E$49=[1]Lists!BF221,'[1]Multi-Field'!$F$49="Drained"),BI221,IF(AND('[1]Multi-Field'!$E$49=[1]Lists!BF221,'[1]Multi-Field'!$F$9="undrained"),BH221,""))</f>
        <v/>
      </c>
      <c r="DF221" s="409" t="str">
        <f>IF(AND('[1]Multi-Field'!$E$50=[1]Lists!BF221,'[1]Multi-Field'!$F$50="Drained"),BI221,IF(AND('[1]Multi-Field'!$E$50=[1]Lists!BF221,'[1]Multi-Field'!$F$50="undrained"),BH221,""))</f>
        <v/>
      </c>
      <c r="DG221" s="409" t="str">
        <f>IF(AND('[1]Multi-Field'!$E$51=[1]Lists!BF221,'[1]Multi-Field'!$F$51="Drained"),BI221,IF(AND('[1]Multi-Field'!$E$51=[1]Lists!BF221,'[1]Multi-Field'!$F$51="undrained"),BH221,""))</f>
        <v/>
      </c>
      <c r="DH221" s="409" t="str">
        <f>IF(AND('[1]Multi-Field'!$E$52=[1]Lists!BF221,'[1]Multi-Field'!$F$52="Drained"),BI221,IF(AND('[1]Multi-Field'!$E$52=[1]Lists!BF221,'[1]Multi-Field'!$F$52="undrained"),BH221,""))</f>
        <v/>
      </c>
      <c r="DI221" s="409" t="str">
        <f>IF(AND('[1]Multi-Field'!$E$53=[1]Lists!BF221,'[1]Multi-Field'!$F$53="Drained"),BI221,IF(AND('[1]Multi-Field'!$E$53=[1]Lists!BF221,'[1]Multi-Field'!$F$53="undrained"),BH221,""))</f>
        <v/>
      </c>
      <c r="DJ221" s="409" t="str">
        <f>IF(AND('[1]Multi-Field'!$E$54=[1]Lists!BF221,'[1]Multi-Field'!$F$54="Drained"),BI221,IF(AND('[1]Multi-Field'!$E$54=[1]Lists!BF221,'[1]Multi-Field'!$F$54="undrained"),BH221,""))</f>
        <v/>
      </c>
      <c r="DK221" s="409" t="str">
        <f>IF(AND('[1]Multi-Field'!$E$55=[1]Lists!BF221,'[1]Multi-Field'!$F$55="Drained"),BI221,IF(AND('[1]Multi-Field'!$E$55=[1]Lists!BF221,'[1]Multi-Field'!$F$55="undrained"),BH221,""))</f>
        <v/>
      </c>
      <c r="DL221" s="409" t="str">
        <f>IF(AND('[1]Multi-Field'!$E$56=[1]Lists!BF221,'[1]Multi-Field'!$F$56="Drained"),BI221,IF(AND('[1]Multi-Field'!$E$56=[1]Lists!BF221,'[1]Multi-Field'!$F$56="undrained"),BH221,""))</f>
        <v/>
      </c>
      <c r="DM221" s="409" t="str">
        <f>IF(AND('[1]Multi-Field'!$E$57=[1]Lists!BF221,'[1]Multi-Field'!$F$57="Drained"),BI221,IF(AND('[1]Multi-Field'!$E$57=[1]Lists!BF221,'[1]Multi-Field'!$F$57="undrained"),BH221,""))</f>
        <v/>
      </c>
      <c r="DN221" s="409" t="str">
        <f>IF(AND('[1]Multi-Field'!$E$58=[1]Lists!BF221,'[1]Multi-Field'!$F$58="Drained"),BI221,IF(AND('[1]Multi-Field'!$E$58=[1]Lists!BF221,'[1]Multi-Field'!$F$58="undrained"),BH221,""))</f>
        <v/>
      </c>
      <c r="DO221" s="409" t="str">
        <f>IF(AND('[1]Multi-Field'!$E$59=[1]Lists!BF221,'[1]Multi-Field'!$F$59="Drained"),BI221,IF(AND('[1]Multi-Field'!$E$59=[1]Lists!BF221,'[1]Multi-Field'!$F$59="undrained"),BH221,""))</f>
        <v/>
      </c>
      <c r="DP221" s="409" t="str">
        <f>IF(AND('[1]Multi-Field'!$E$60=[1]Lists!BF221,'[1]Multi-Field'!$F$60="Drained"),BI221,IF(AND('[1]Multi-Field'!$E$60=[1]Lists!BF221,'[1]Multi-Field'!$F$60="undrained"),BH221,""))</f>
        <v/>
      </c>
      <c r="DQ221" s="409" t="str">
        <f>IF(AND('[1]Multi-Field'!$E$61=[1]Lists!BF221,'[1]Multi-Field'!$F$61="Drained"),BI221,IF(AND('[1]Multi-Field'!$E$61=[1]Lists!BF221,'[1]Multi-Field'!$F$61="undrained"),BH221,""))</f>
        <v/>
      </c>
      <c r="DR221" s="409" t="str">
        <f>IF(AND('[1]Multi-Field'!$E$62=[1]Lists!BF221,'[1]Multi-Field'!$F$62="Drained"),BI221,IF(AND('[1]Multi-Field'!$E$62=[1]Lists!BF221,'[1]Multi-Field'!$F$62="undrained"),BH221,""))</f>
        <v/>
      </c>
      <c r="DS221" s="409" t="str">
        <f>IF(AND('[1]Multi-Field'!$E$63=[1]Lists!BF221,'[1]Multi-Field'!$F$63="Drained"),BI221,IF(AND('[1]Multi-Field'!$E$63=[1]Lists!BF221,'[1]Multi-Field'!$F$63="undrained"),BH221,""))</f>
        <v/>
      </c>
      <c r="DT221" s="409" t="str">
        <f>IF(AND('[1]Multi-Field'!$E$64=[1]Lists!BF221,'[1]Multi-Field'!$F$64="Drained"),BI221,IF(AND('[1]Multi-Field'!$E$64=[1]Lists!BF221,'[1]Multi-Field'!$F$64="undrained"),BH221,""))</f>
        <v/>
      </c>
      <c r="DU221" s="409" t="str">
        <f>IF(AND('[1]Multi-Field'!$E$65=[1]Lists!BF221,'[1]Multi-Field'!$F$65="Drained"),BI221,IF(AND('[1]Multi-Field'!$E$65=[1]Lists!BF221,'[1]Multi-Field'!$F$65="undrained"),BH221,""))</f>
        <v/>
      </c>
      <c r="DV221" s="409" t="str">
        <f>IF(AND('[1]Multi-Field'!$E$66=[1]Lists!BF221,'[1]Multi-Field'!$F$66="Drained"),BI221,IF(AND('[1]Multi-Field'!$E$66=[1]Lists!BF221,'[1]Multi-Field'!$F$66="undrained"),BH221,""))</f>
        <v/>
      </c>
      <c r="DW221" s="409" t="str">
        <f>IF(AND('[1]Multi-Field'!$E$67=[1]Lists!BF221,'[1]Multi-Field'!$F$67="Drained"),BI221,IF(AND('[1]Multi-Field'!$E$67=[1]Lists!BF221,'[1]Multi-Field'!$F$67="undrained"),BH221,""))</f>
        <v/>
      </c>
      <c r="DX221" s="409" t="str">
        <f>IF(AND('[1]Multi-Field'!$E$68=[1]Lists!BF221,'[1]Multi-Field'!$F$68="Drained"),BI221,IF(AND('[1]Multi-Field'!$E$68=[1]Lists!BF221,'[1]Multi-Field'!$F$68="undrained"),BH221,""))</f>
        <v/>
      </c>
      <c r="DY221" s="409" t="str">
        <f>IF(AND('[1]Multi-Field'!$E$69=[1]Lists!BF221,'[1]Multi-Field'!$F$69="Drained"),BI221,IF(AND('[1]Multi-Field'!$E$69=[1]Lists!BF221,'[1]Multi-Field'!$F$69="undrained"),BH221,""))</f>
        <v/>
      </c>
      <c r="DZ221" s="409" t="str">
        <f>IF(AND('[1]Multi-Field'!$E$70=[1]Lists!BF221,'[1]Multi-Field'!$F$70="Drained"),BI221,IF(AND('[1]Multi-Field'!$E$70=[1]Lists!BF221,'[1]Multi-Field'!$F$70="undrained"),BH221,""))</f>
        <v/>
      </c>
      <c r="EA221" s="409" t="str">
        <f>IF(AND('[1]Multi-Field'!$E$71=[1]Lists!BF221,'[1]Multi-Field'!$F$71="Drained"),BI221,IF(AND('[1]Multi-Field'!$E$71=[1]Lists!BF221,'[1]Multi-Field'!$F$71="undrained"),BH221,""))</f>
        <v/>
      </c>
      <c r="EB221" s="409" t="str">
        <f>IF(AND('[1]Multi-Field'!$E$72=[1]Lists!BF221,'[1]Multi-Field'!$F$72="Drained"),BI221,IF(AND('[1]Multi-Field'!$E$72=[1]Lists!BF221,'[1]Multi-Field'!$F$72="undrained"),BH221,""))</f>
        <v/>
      </c>
      <c r="EC221" s="409" t="str">
        <f>IF(AND('[1]Multi-Field'!$E$73=[1]Lists!BF221,'[1]Multi-Field'!$F$73="Drained"),BI221,IF(AND('[1]Multi-Field'!$E$73=[1]Lists!BF221,'[1]Multi-Field'!$F$73="undrained"),BH221,""))</f>
        <v/>
      </c>
      <c r="ED221" s="409" t="str">
        <f>IF(AND('[1]Multi-Field'!$E$74=[1]Lists!BF221,'[1]Multi-Field'!$F$74="Drained"),BI221,IF(AND('[1]Multi-Field'!$E$74=[1]Lists!BF221,'[1]Multi-Field'!$F$74="undrained"),BH221,""))</f>
        <v/>
      </c>
      <c r="EE221" s="409" t="str">
        <f>IF(AND('[1]Multi-Field'!$E$75=[1]Lists!BF221,'[1]Multi-Field'!$F$75="Drained"),BI221,IF(AND('[1]Multi-Field'!$E$75=[1]Lists!BF221,'[1]Multi-Field'!$F$75="undrained"),BH221,""))</f>
        <v/>
      </c>
      <c r="EF221" s="409" t="str">
        <f>IF(AND('[1]Multi-Field'!$E$76=[1]Lists!BF221,'[1]Multi-Field'!$F$76="Drained"),BI221,IF(AND('[1]Multi-Field'!$E$76=[1]Lists!BF221,'[1]Multi-Field'!$F$6="undrained"),BH221,""))</f>
        <v/>
      </c>
      <c r="EG221" s="409" t="str">
        <f>IF(AND('[1]Multi-Field'!$E$77=[1]Lists!BF221,'[1]Multi-Field'!$F$77="Drained"),BI221,IF(AND('[1]Multi-Field'!$E$77=[1]Lists!BF221,'[1]Multi-Field'!$F$77="undrained"),BH221,""))</f>
        <v/>
      </c>
      <c r="EH221" s="409" t="str">
        <f>IF(AND('[1]Multi-Field'!$E$78=[1]Lists!BF221,'[1]Multi-Field'!$F$78="Drained"),BI221,IF(AND('[1]Multi-Field'!$E$78=[1]Lists!BF221,'[1]Multi-Field'!$F$78="undrained"),BH221,""))</f>
        <v/>
      </c>
      <c r="EI221" s="409" t="str">
        <f>IF(AND('[1]Multi-Field'!$E$79=[1]Lists!BF221,'[1]Multi-Field'!$F$79="Drained"),BI221,IF(AND('[1]Multi-Field'!$E$79=[1]Lists!BF221,'[1]Multi-Field'!$F$79="undrained"),BH221,""))</f>
        <v/>
      </c>
      <c r="EJ221" s="409" t="str">
        <f>IF(AND('[1]Multi-Field'!$E$80=[1]Lists!BF221,'[1]Multi-Field'!$F$80="Drained"),BI221,IF(AND('[1]Multi-Field'!$E$80=[1]Lists!BF221,'[1]Multi-Field'!$F$80="undrained"),BH221,""))</f>
        <v/>
      </c>
      <c r="EK221" s="409" t="str">
        <f>IF(AND('[1]Multi-Field'!$E$81=[1]Lists!BF221,'[1]Multi-Field'!$F$81="Drained"),BI221,IF(AND('[1]Multi-Field'!$E$81=[1]Lists!BF221,'[1]Multi-Field'!$F$81="undrained"),BH221,""))</f>
        <v/>
      </c>
      <c r="EL221" s="409" t="str">
        <f>IF(AND('[1]Multi-Field'!$E$82=[1]Lists!BF221,'[1]Multi-Field'!$F$82="Drained"),BI221,IF(AND('[1]Multi-Field'!$E$82=[1]Lists!BF221,'[1]Multi-Field'!$F$82="undrained"),BH221,""))</f>
        <v/>
      </c>
      <c r="EM221" s="409" t="str">
        <f>IF(AND('[1]Multi-Field'!$E$83=[1]Lists!BF221,'[1]Multi-Field'!$F$83="Drained"),BI221,IF(AND('[1]Multi-Field'!$E$83=[1]Lists!BF221,'[1]Multi-Field'!$F$83="undrained"),BH221,""))</f>
        <v/>
      </c>
      <c r="EN221" s="409" t="str">
        <f>IF(AND('[1]Multi-Field'!$E$84=[1]Lists!BF221,'[1]Multi-Field'!$F$84="Drained"),BI221,IF(AND('[1]Multi-Field'!$E$84=[1]Lists!BF221,'[1]Multi-Field'!$F$84="undrained"),BH221,""))</f>
        <v/>
      </c>
      <c r="EO221" s="409" t="str">
        <f>IF(AND('[1]Multi-Field'!$E$85=[1]Lists!BF221,'[1]Multi-Field'!$F$85="Drained"),BI221,IF(AND('[1]Multi-Field'!$E$85=[1]Lists!BF221,'[1]Multi-Field'!$F$85="undrained"),BH221,""))</f>
        <v/>
      </c>
      <c r="EP221" s="409" t="str">
        <f>IF(AND('[1]Multi-Field'!$E$86=[1]Lists!BF221,'[1]Multi-Field'!$F$86="Drained"),BI221,IF(AND('[1]Multi-Field'!$E$86=[1]Lists!BF221,'[1]Multi-Field'!$F$86="undrained"),BH221,""))</f>
        <v/>
      </c>
      <c r="EQ221" s="409" t="str">
        <f>IF(AND('[1]Multi-Field'!$E$87=[1]Lists!BF221,'[1]Multi-Field'!$F$87="Drained"),BI221,IF(AND('[1]Multi-Field'!$E$87=[1]Lists!BF221,'[1]Multi-Field'!$F$87="undrained"),BH221,""))</f>
        <v/>
      </c>
      <c r="ER221" s="409" t="str">
        <f>IF(AND('[1]Multi-Field'!$E$88=[1]Lists!BF221,'[1]Multi-Field'!$F$88="Drained"),BI221,IF(AND('[1]Multi-Field'!$E$88=[1]Lists!BF221,'[1]Multi-Field'!$F$88="undrained"),BH221,""))</f>
        <v/>
      </c>
      <c r="ES221" s="409" t="str">
        <f>IF(AND('[1]Multi-Field'!$E$89=[1]Lists!BF221,'[1]Multi-Field'!$F$89="Drained"),BI221,IF(AND('[1]Multi-Field'!$E$89=[1]Lists!BF221,'[1]Multi-Field'!$F$89="undrained"),BH221,""))</f>
        <v/>
      </c>
      <c r="ET221" s="409" t="str">
        <f>IF(AND('[1]Multi-Field'!$E$90=[1]Lists!BF221,'[1]Multi-Field'!$F$90="Drained"),BI221,IF(AND('[1]Multi-Field'!$E$90=[1]Lists!BF221,'[1]Multi-Field'!$F$90="undrained"),BH221,""))</f>
        <v/>
      </c>
      <c r="EU221" s="409" t="str">
        <f>IF(AND('[1]Multi-Field'!$E$91=[1]Lists!BF221,'[1]Multi-Field'!$F$91="Drained"),BI221,IF(AND('[1]Multi-Field'!$E$91=[1]Lists!BF221,'[1]Multi-Field'!$F$91="undrained"),BH221,""))</f>
        <v/>
      </c>
      <c r="EV221" s="409" t="str">
        <f>IF(AND('[1]Multi-Field'!$E$92=[1]Lists!BF221,'[1]Multi-Field'!$F$92="Drained"),BI221,IF(AND('[1]Multi-Field'!$E$92=[1]Lists!BF221,'[1]Multi-Field'!$F$92="undrained"),BH221,""))</f>
        <v/>
      </c>
      <c r="EW221" s="409" t="str">
        <f>IF(AND('[1]Multi-Field'!$E$93=[1]Lists!BF221,'[1]Multi-Field'!$F$93="Drained"),BI221,IF(AND('[1]Multi-Field'!$E$93=[1]Lists!BF221,'[1]Multi-Field'!$F$93="undrained"),BH221,""))</f>
        <v/>
      </c>
      <c r="EX221" s="409" t="str">
        <f>IF(AND('[1]Multi-Field'!$E$94=[1]Lists!BF221,'[1]Multi-Field'!$F$94="Drained"),BI221,IF(AND('[1]Multi-Field'!$E$94=[1]Lists!BF221,'[1]Multi-Field'!$F$94="undrained"),BH221,""))</f>
        <v/>
      </c>
      <c r="EY221" s="409" t="str">
        <f>IF(AND('[1]Multi-Field'!$E$95=[1]Lists!BF221,'[1]Multi-Field'!$F$95="Drained"),BI221,IF(AND('[1]Multi-Field'!$E$95=[1]Lists!BF221,'[1]Multi-Field'!$F$95="undrained"),BH221,""))</f>
        <v/>
      </c>
      <c r="EZ221" s="409" t="str">
        <f>IF(AND('[1]Multi-Field'!$E$96=[1]Lists!BF221,'[1]Multi-Field'!$F$96="Drained"),BI221,IF(AND('[1]Multi-Field'!$E$96=[1]Lists!BF221,'[1]Multi-Field'!$F$96="undrained"),BH221,""))</f>
        <v/>
      </c>
      <c r="FA221" s="409" t="str">
        <f>IF(AND('[1]Multi-Field'!$E$97=[1]Lists!BF221,'[1]Multi-Field'!$F$97="Drained"),BI221,IF(AND('[1]Multi-Field'!$E$97=[1]Lists!BF221,'[1]Multi-Field'!$F$97="undrained"),BH221,""))</f>
        <v/>
      </c>
      <c r="FB221" s="409" t="str">
        <f>IF(AND('[1]Multi-Field'!$E$98=[1]Lists!BF221,'[1]Multi-Field'!$F$98="Drained"),BI221,IF(AND('[1]Multi-Field'!$E$98=[1]Lists!BF221,'[1]Multi-Field'!$F$98="undrained"),BH221,""))</f>
        <v/>
      </c>
      <c r="FC221" s="409" t="str">
        <f>IF(AND('[1]Multi-Field'!$E$99=[1]Lists!BF221,'[1]Multi-Field'!$F$99="Drained"),BI221,IF(AND('[1]Multi-Field'!$E$99=[1]Lists!BF221,'[1]Multi-Field'!$F$99="undrained"),BH221,""))</f>
        <v/>
      </c>
      <c r="FD221" s="409" t="str">
        <f>IF(AND('[1]Multi-Field'!$E$100=[1]Lists!BF221,'[1]Multi-Field'!$F$100="Drained"),BI221,IF(AND('[1]Multi-Field'!$E$100=[1]Lists!BF221,'[1]Multi-Field'!$F$100="undrained"),BH221,""))</f>
        <v/>
      </c>
      <c r="FE221" s="409" t="str">
        <f>IF(AND('[1]Multi-Field'!$E$101=[1]Lists!BF221,'[1]Multi-Field'!$F$101="Drained"),BI221,IF(AND('[1]Multi-Field'!$E$101=[1]Lists!BF221,'[1]Multi-Field'!$F$101="undrained"),BH221,""))</f>
        <v/>
      </c>
      <c r="FF221" s="409" t="str">
        <f>IF(AND('[1]Multi-Field'!$E$102=[1]Lists!BF221,'[1]Multi-Field'!$F$102="Drained"),BI221,IF(AND('[1]Multi-Field'!$E$102=[1]Lists!BF221,'[1]Multi-Field'!$F$102="undrained"),BH221,""))</f>
        <v/>
      </c>
      <c r="FG221" s="409" t="str">
        <f>IF(AND('[1]Multi-Field'!$E$103=[1]Lists!BF221,'[1]Multi-Field'!$F$103="Drained"),BI221,IF(AND('[1]Multi-Field'!$E$103=[1]Lists!BF221,'[1]Multi-Field'!$F$103="undrained"),BH221,""))</f>
        <v/>
      </c>
      <c r="FH221" s="409" t="str">
        <f>IF(AND('[1]Multi-Field'!$E$104=[1]Lists!BF221,'[1]Multi-Field'!$F$104="Drained"),BI221,IF(AND('[1]Multi-Field'!$E$104=[1]Lists!BF221,'[1]Multi-Field'!$F$104="undrained"),BH221,""))</f>
        <v/>
      </c>
      <c r="FI221" s="409" t="str">
        <f>IF(AND('[1]Multi-Field'!$E$105=[1]Lists!BF221,'[1]Multi-Field'!$F$105="Drained"),BI221,IF(AND('[1]Multi-Field'!$E$105=[1]Lists!BF221,'[1]Multi-Field'!$F$105="undrained"),BH221,""))</f>
        <v/>
      </c>
      <c r="FJ221" s="409" t="str">
        <f>IF(AND('[1]Multi-Field'!$E$106=[1]Lists!BF221,'[1]Multi-Field'!$F$106="Drained"),BI221,IF(AND('[1]Multi-Field'!$E$106=[1]Lists!BF221,'[1]Multi-Field'!$F$106="undrained"),BH221,""))</f>
        <v/>
      </c>
      <c r="FK221" s="409" t="str">
        <f>IF(AND('[1]Multi-Field'!$E$107=[1]Lists!BF221,'[1]Multi-Field'!$F$107="Drained"),BI221,IF(AND('[1]Multi-Field'!$E$107=[1]Lists!BF221,'[1]Multi-Field'!$F$107="undrained"),BH221,""))</f>
        <v/>
      </c>
      <c r="FL221" s="409" t="str">
        <f>IF(AND('[1]Multi-Field'!$E$108=[1]Lists!BF221,'[1]Multi-Field'!$F$108="Drained"),BI221,IF(AND('[1]Multi-Field'!$E$108=[1]Lists!BF221,'[1]Multi-Field'!$F$108="undrained"),BH221,""))</f>
        <v/>
      </c>
      <c r="FM221" s="409" t="str">
        <f>IF(AND('[1]Multi-Field'!$E$109=[1]Lists!BF221,'[1]Multi-Field'!$F$109="Drained"),BI221,IF(AND('[1]Multi-Field'!$E$109=[1]Lists!BF221,'[1]Multi-Field'!$F$109="undrained"),BH221,""))</f>
        <v/>
      </c>
      <c r="FN221" s="409" t="str">
        <f>IF(AND('[1]Multi-Field'!$E$110=[1]Lists!BF221,'[1]Multi-Field'!$F$110="Drained"),BI221,IF(AND('[1]Multi-Field'!$E$110=[1]Lists!BF221,'[1]Multi-Field'!$F$110="undrained"),BH221,""))</f>
        <v/>
      </c>
      <c r="FO221" s="409" t="str">
        <f>IF(AND('[1]Multi-Field'!$E$111=[1]Lists!BF221,'[1]Multi-Field'!$F$111="Drained"),BI221,IF(AND('[1]Multi-Field'!$E$111=[1]Lists!BF221,'[1]Multi-Field'!$F$111="undrained"),BH221,""))</f>
        <v/>
      </c>
      <c r="FP221" s="409" t="str">
        <f>IF(AND('[1]Multi-Field'!$E$112=[1]Lists!BF221,'[1]Multi-Field'!$F$112="Drained"),BI221,IF(AND('[1]Multi-Field'!$E$112=[1]Lists!BF221,'[1]Multi-Field'!$F$112="undrained"),BH221,""))</f>
        <v/>
      </c>
      <c r="FQ221" s="409" t="str">
        <f>IF(AND('[1]Multi-Field'!$E$113=[1]Lists!BF221,'[1]Multi-Field'!$F$113="Drained"),BI221,IF(AND('[1]Multi-Field'!$E$113=[1]Lists!BF221,'[1]Multi-Field'!$F$113="undrained"),BH221,""))</f>
        <v/>
      </c>
      <c r="FR221" s="409" t="str">
        <f>IF(AND('[1]Multi-Field'!$E$114=[1]Lists!BF221,'[1]Multi-Field'!$F$114="Drained"),BI221,IF(AND('[1]Multi-Field'!$E$114=[1]Lists!BF221,'[1]Multi-Field'!$F$114="undrained"),BH221,""))</f>
        <v/>
      </c>
      <c r="FS221" s="409" t="str">
        <f>IF(AND('[1]Multi-Field'!$E$115=[1]Lists!BF221,'[1]Multi-Field'!$F$115="Drained"),BI221,IF(AND('[1]Multi-Field'!$E$115=[1]Lists!BF221,'[1]Multi-Field'!$F$115="undrained"),BH221,""))</f>
        <v/>
      </c>
      <c r="FT221" s="409" t="str">
        <f>IF(AND('[1]Multi-Field'!$E$116=[1]Lists!BF221,'[1]Multi-Field'!$F$116="Drained"),BI221,IF(AND('[1]Multi-Field'!$E$116=[1]Lists!BF221,'[1]Multi-Field'!$F$116="undrained"),BH221,""))</f>
        <v/>
      </c>
      <c r="FU221" s="409" t="str">
        <f>IF(AND('[1]Multi-Field'!$E$117=[1]Lists!BF221,'[1]Multi-Field'!$F$117="Drained"),BI221,IF(AND('[1]Multi-Field'!$E$117=[1]Lists!BF221,'[1]Multi-Field'!$F$117="undrained"),BH221,""))</f>
        <v/>
      </c>
      <c r="FV221" s="409" t="str">
        <f>IF(AND('[1]Multi-Field'!$E$118=[1]Lists!BF221,'[1]Multi-Field'!$F$118="Drained"),BI221,IF(AND('[1]Multi-Field'!$E$118=[1]Lists!BF221,'[1]Multi-Field'!$F$118="undrained"),BH221,""))</f>
        <v/>
      </c>
      <c r="FW221" s="409" t="str">
        <f>IF(AND('[1]Multi-Field'!$E$119=[1]Lists!BF221,'[1]Multi-Field'!$F$119="Drained"),BI221,IF(AND('[1]Multi-Field'!$E$119=[1]Lists!BF221,'[1]Multi-Field'!$F$119="undrained"),BH221,""))</f>
        <v/>
      </c>
      <c r="FX221" s="409" t="str">
        <f>IF(AND('[1]Multi-Field'!$E$120=[1]Lists!BF221,'[1]Multi-Field'!$F$120="Drained"),BI221,IF(AND('[1]Multi-Field'!$E$120=[1]Lists!BF221,'[1]Multi-Field'!$F$120="undrained"),BH221,""))</f>
        <v/>
      </c>
    </row>
    <row r="222" spans="1:180" ht="13.5" customHeight="1">
      <c r="A222" s="7" t="s">
        <v>309</v>
      </c>
      <c r="B222" s="7"/>
      <c r="C222" s="7"/>
      <c r="D222" s="8">
        <v>50</v>
      </c>
      <c r="E222" s="8">
        <f t="shared" si="39"/>
        <v>53</v>
      </c>
      <c r="F222" s="8">
        <f t="shared" si="40"/>
        <v>57</v>
      </c>
      <c r="G222" s="8">
        <v>60</v>
      </c>
      <c r="H222" s="8">
        <v>70</v>
      </c>
      <c r="I222" s="8">
        <f t="shared" si="43"/>
        <v>72</v>
      </c>
      <c r="J222" s="8">
        <f t="shared" si="44"/>
        <v>73</v>
      </c>
      <c r="K222" s="8">
        <v>75</v>
      </c>
      <c r="L222" s="8">
        <v>90</v>
      </c>
      <c r="M222" s="8">
        <f t="shared" si="41"/>
        <v>93</v>
      </c>
      <c r="N222" s="8">
        <f t="shared" si="42"/>
        <v>97</v>
      </c>
      <c r="O222" s="8">
        <v>100</v>
      </c>
      <c r="P222" s="391">
        <v>197</v>
      </c>
      <c r="Q222" s="394"/>
      <c r="R222" s="395" t="b">
        <f>IF(OR('Multi-Field'!AA199=Lists!$AC$42,'Multi-Field'!AA199=Lists!$AC$43),IF('Multi-Field'!Z199="x",(IF('Multi-Field'!AC199=Lists!$Q$11,Lists!$R$11,IF('Multi-Field'!AC199=Lists!$Q$12,Lists!$R$12,IF('Multi-Field'!AC199=Lists!$Q$13,Lists!$R$13,IF('Multi-Field'!AC199=Lists!$Q$14,Lists!$R$14))))),IF('Multi-Field'!X199="x",(IF('Multi-Field'!AC199=Lists!$Q$11,Lists!$S$11,IF('Multi-Field'!AC199=Lists!$Q$12,Lists!$S$12,IF('Multi-Field'!AC199=Lists!$Q$13,Lists!$S$13,IF('Multi-Field'!AC199=Lists!$Q$14,Lists!$S$14))))),IF('Multi-Field'!V199="x",(IF('Multi-Field'!AC199=Lists!$Q$11,Lists!$T$11,IF('Multi-Field'!AC199=Lists!$Q$12,Lists!$T$12,IF('Multi-Field'!AC199=Lists!$Q$13,Lists!$T$13,IF('Multi-Field'!AC199=Lists!$Q$14,Lists!$T$14))))),0))))</f>
        <v>0</v>
      </c>
      <c r="S222" s="395" t="str">
        <f t="shared" si="45"/>
        <v/>
      </c>
      <c r="T222" s="395"/>
      <c r="U222" s="396"/>
      <c r="AI222" s="384">
        <f>'[1]Multi-Field'!B218</f>
        <v>0</v>
      </c>
      <c r="AJ222" s="387" t="str">
        <f>IF(OR('[1]Multi-Field'!Q62=[1]Lists!$AC$42,'[1]Multi-Field'!Q62=[1]Lists!$AC$43),"x","")</f>
        <v/>
      </c>
      <c r="AK222" s="387" t="str">
        <f>IF(OR('[1]Multi-Field'!Q62=[1]Lists!$AC$6,'[1]Multi-Field'!Q62=$AC$2,'[1]Multi-Field'!Q62=$AC$4),"x","")</f>
        <v/>
      </c>
      <c r="AL222" s="387" t="str">
        <f>IF(OR('[1]Multi-Field'!Q62=[1]Lists!$AC$7,'[1]Multi-Field'!Q62=$AC$3,'[1]Multi-Field'!Q62=$AC$5),"x","")</f>
        <v/>
      </c>
      <c r="AM222" s="387" t="str">
        <f>IF(OR('[1]Multi-Field'!Q62=$AC$23,'[1]Multi-Field'!Q62=$AC$13,'[1]Multi-Field'!Q62=$AC$9,'[1]Multi-Field'!Q62=$AC$19,'[1]Multi-Field'!Q62=$AC$47),"x","")</f>
        <v/>
      </c>
      <c r="AN222" s="387" t="str">
        <f>IF(OR('[1]Multi-Field'!Q62=$AC$24,'[1]Multi-Field'!Q62=$AC$14,'[1]Multi-Field'!Q62=$AC$10,'[1]Multi-Field'!Q62=$AC$22,'[1]Multi-Field'!Q62=$AC$48),"x","")</f>
        <v/>
      </c>
      <c r="AO222" s="387" t="str">
        <f>IF(OR('[1]Multi-Field'!Q62=$AC$21,'[1]Multi-Field'!Q62=$AC$28,'[1]Multi-Field'!Q62=$AC$62,'[1]Multi-Field'!Q62=$AC$102,'[1]Multi-Field'!Q62=$AC$98),"x","")</f>
        <v/>
      </c>
      <c r="AP222" s="387" t="str">
        <f>IF(OR('[1]Multi-Field'!Q62=$AC$25,'[1]Multi-Field'!Q62=$AC$63,'[1]Multi-Field'!Q62=$AC$85,'[1]Multi-Field'!Q62=$AC$87,'[1]Multi-Field'!Q62=$AC$92,'[1]Multi-Field'!Q62=$AC$93),"x","")</f>
        <v/>
      </c>
      <c r="AQ222" s="387" t="str">
        <f>IF(OR('[1]Multi-Field'!Q62=$AC$20,'[1]Multi-Field'!Q62=$AC$27,'[1]Multi-Field'!Q62=$AC$58,'[1]Multi-Field'!Q62=$AC$86,'[1]Multi-Field'!Q62=$AC$103,'[1]Multi-Field'!Q62=$AC$94),"x","")</f>
        <v/>
      </c>
      <c r="AR222" s="387" t="str">
        <f>IF(OR('[1]Multi-Field'!Q62=$AC$35,'[1]Multi-Field'!Q62=$AC$40,'[1]Multi-Field'!Q62=$AC$45,),"x","")</f>
        <v/>
      </c>
      <c r="AS222" s="387" t="str">
        <f>IF(OR('[1]Multi-Field'!Q62=$AC$36,'[1]Multi-Field'!Q62=$AC$41,'[1]Multi-Field'!Q62=$AC$46,),"x","")</f>
        <v/>
      </c>
      <c r="AT222" s="387" t="str">
        <f>IF(OR('[1]Multi-Field'!Q62=$AC$52,'[1]Multi-Field'!Q62=$AC$53,'[1]Multi-Field'!Q62=$AC$54,'[1]Multi-Field'!Q62=$AC$55,'[1]Multi-Field'!Q62=$AC$68,'[1]Multi-Field'!Q62=$AC$69,'[1]Multi-Field'!Q62=$AC$74,'[1]Multi-Field'!Q62=$AC$71,'[1]Multi-Field'!Q62=$AC$70),"x","")</f>
        <v/>
      </c>
      <c r="AU222" s="387" t="str">
        <f>IF('[1]Multi-Field'!Q62=$AC$72,"x","")</f>
        <v/>
      </c>
      <c r="AV222" s="387" t="str">
        <f>IF('[1]Multi-Field'!Q62=$AC$73,"x","")</f>
        <v/>
      </c>
      <c r="AW222" s="387" t="str">
        <f>IF('[1]Multi-Field'!Q62=$AC$83,"x","")</f>
        <v/>
      </c>
      <c r="AX222" s="387" t="str">
        <f>IF('[1]Multi-Field'!Q62=$AC$84,"x","")</f>
        <v/>
      </c>
      <c r="AY222" s="387" t="str">
        <f>IF('[1]Multi-Field'!Q62=$AC$97,"x","")</f>
        <v/>
      </c>
      <c r="AZ222" s="387" t="str">
        <f>IF('[1]Multi-Field'!Q62=$AC$99,"x","")</f>
        <v/>
      </c>
      <c r="BA222" s="387" t="str">
        <f>IF('[1]Multi-Field'!Q62=$AC$104,"x","")</f>
        <v/>
      </c>
      <c r="BB222" s="387" t="str">
        <f>IF('[1]Multi-Field'!Q62=$AC$105,"x","")</f>
        <v/>
      </c>
      <c r="BC222" s="388"/>
      <c r="BF222" s="411" t="s">
        <v>1388</v>
      </c>
      <c r="BG222" s="412">
        <v>4</v>
      </c>
      <c r="BH222" s="412">
        <v>2.5</v>
      </c>
      <c r="BI222" s="412">
        <v>3.5</v>
      </c>
      <c r="BJ222" s="409" t="e">
        <f>IF(AND('[1]Single Field'!#REF!=[1]Lists!BF222,'[1]Single Field'!#REF!="Drained"),"x",IF(AND('[1]Single Field'!#REF!=[1]Lists!BF222,'[1]Single Field'!#REF!="Undrained"),O,""))</f>
        <v>#REF!</v>
      </c>
      <c r="BK222" s="409" t="str">
        <f>IF(AND('[1]Multi-Field'!$E$3=[1]Lists!BF222,'[1]Multi-Field'!$F$3="Drained"),BI222,IF(AND('[1]Multi-Field'!$E$3=BF222,'[1]Multi-Field'!$F$3="undrained"),BH222,""))</f>
        <v/>
      </c>
      <c r="BL222" s="409" t="str">
        <f>IF(AND('[1]Multi-Field'!$E$4=BF222,'[1]Multi-Field'!$F$4="Drained"),BI222,IF(AND('[1]Multi-Field'!$E$4=BF222,'[1]Multi-Field'!$F$4="undrained"),BH222,""))</f>
        <v/>
      </c>
      <c r="BM222" s="409" t="str">
        <f>IF(AND('[1]Multi-Field'!$E$5=BF222,'[1]Multi-Field'!$F$5="Drained"),BI222,IF(AND('[1]Multi-Field'!$E$5=BF222,'[1]Multi-Field'!$F$5="undrained"),BH222,""))</f>
        <v/>
      </c>
      <c r="BN222" s="409" t="str">
        <f>IF(AND('[1]Multi-Field'!$E$6=BF222,'[1]Multi-Field'!$F$6="Drained"),BI222,IF(AND('[1]Multi-Field'!$E$6=BF222,'[1]Multi-Field'!$F$6="undrained"),BH222,""))</f>
        <v/>
      </c>
      <c r="BO222" s="409" t="str">
        <f>IF(AND('[1]Multi-Field'!$E$7=BF222,'[1]Multi-Field'!$F$7="Drained"),BI222,IF(AND('[1]Multi-Field'!$E$7=BF222,'[1]Multi-Field'!$F$7="undrained"),BH222,""))</f>
        <v/>
      </c>
      <c r="BP222" s="409" t="str">
        <f>IF(AND('[1]Multi-Field'!$E$8=BF222,'[1]Multi-Field'!$F$8="Drained"),BI222,IF(AND('[1]Multi-Field'!$E$8=BF222,'[1]Multi-Field'!$F$8="undrained"),BH222,""))</f>
        <v/>
      </c>
      <c r="BQ222" s="409" t="str">
        <f>IF(AND('[1]Multi-Field'!$E$9=BF222,'[1]Multi-Field'!$F$9="Drained"),BI222,IF(AND('[1]Multi-Field'!$E$9=BF222,'[1]Multi-Field'!$F$9="undrained"),BH222,""))</f>
        <v/>
      </c>
      <c r="BR222" s="409" t="str">
        <f>IF(AND('[1]Multi-Field'!$E$10=BF222,'[1]Multi-Field'!$F$10="Drained"),BI222,IF(AND('[1]Multi-Field'!$E$10=BF222,'[1]Multi-Field'!$F$10="undrained"),BH222,""))</f>
        <v/>
      </c>
      <c r="BS222" s="409" t="str">
        <f>IF(AND('[1]Multi-Field'!$E$11=BF222,'[1]Multi-Field'!$F$11="Drained"),BI222,IF(AND('[1]Multi-Field'!$E$11=BF222,'[1]Multi-Field'!$F$11="undrained"),BH222,""))</f>
        <v/>
      </c>
      <c r="BT222" s="409" t="str">
        <f>IF(AND('[1]Multi-Field'!$E$12=BF222,'[1]Multi-Field'!$F$12="Drained"),BI222,IF(AND('[1]Multi-Field'!$E$12=BF222,'[1]Multi-Field'!$F$12="undrained"),BH222,""))</f>
        <v/>
      </c>
      <c r="BU222" s="409" t="str">
        <f>IF(AND('[1]Multi-Field'!$E$13=BF222,'[1]Multi-Field'!$F$13="Drained"),BI222,IF(AND('[1]Multi-Field'!$E$3=BF222,'[1]Multi-Field'!$F$13="undrained"),BH222,""))</f>
        <v/>
      </c>
      <c r="BV222" s="409" t="str">
        <f>IF(AND('[1]Multi-Field'!$E$14=BF222,'[1]Multi-Field'!$F$14="Drained"),BI222,IF(AND('[1]Multi-Field'!$E$14=BF222,'[1]Multi-Field'!$F$14="undrained"),BH222,""))</f>
        <v/>
      </c>
      <c r="BW222" s="409" t="str">
        <f>IF(AND('[1]Multi-Field'!$E$15=BF222,'[1]Multi-Field'!$F$15="Drained"),BI222,IF(AND('[1]Multi-Field'!$E$15=BF222,'[1]Multi-Field'!$F$15="undrained"),BH222,""))</f>
        <v/>
      </c>
      <c r="BX222" s="409" t="str">
        <f>IF(AND('[1]Multi-Field'!$E$16=[1]Lists!BF222,'[1]Multi-Field'!$F$16="Drained"),BI222,IF(AND('[1]Multi-Field'!$E$16=[1]Lists!BF222,'[1]Multi-Field'!$F$16="undrained"),BH222,""))</f>
        <v/>
      </c>
      <c r="BY222" s="409" t="str">
        <f>IF(AND('[1]Multi-Field'!$E$17=[1]Lists!BF222,'[1]Multi-Field'!$F$17="Drained"),BI222,IF(AND('[1]Multi-Field'!$E$17=[1]Lists!BF222,'[1]Multi-Field'!$F$17="undrained"),BH222,""))</f>
        <v/>
      </c>
      <c r="BZ222" s="409" t="str">
        <f>IF(AND('[1]Multi-Field'!$E$18=[1]Lists!BF222,'[1]Multi-Field'!$F$18="Drained"),BI222,IF(AND('[1]Multi-Field'!$E$18=[1]Lists!BF222,'[1]Multi-Field'!$F$18="undrained"),BH222,""))</f>
        <v/>
      </c>
      <c r="CA222" s="409" t="str">
        <f>IF(AND('[1]Multi-Field'!$E$19=[1]Lists!BF222,'[1]Multi-Field'!$F$19="Drained"),BI222,IF(AND('[1]Multi-Field'!$E$19=[1]Lists!BF222,'[1]Multi-Field'!$F$19="undrained"),BH222,""))</f>
        <v/>
      </c>
      <c r="CB222" s="409" t="str">
        <f>IF(AND('[1]Multi-Field'!$E$20=[1]Lists!BF222,'[1]Multi-Field'!$F$20="Drained"),BI222,IF(AND('[1]Multi-Field'!$E$20=[1]Lists!BF222,'[1]Multi-Field'!$F$20="undrained"),BH222,""))</f>
        <v/>
      </c>
      <c r="CC222" s="409" t="str">
        <f>IF(AND('[1]Multi-Field'!$E$21=[1]Lists!BF222,'[1]Multi-Field'!$F$21="Drained"),BI222,IF(AND('[1]Multi-Field'!$E$21=[1]Lists!BF222,'[1]Multi-Field'!$F$21="undrained"),BH222,""))</f>
        <v/>
      </c>
      <c r="CD222" s="409" t="str">
        <f>IF(AND('[1]Multi-Field'!$E$22=[1]Lists!BF222,'[1]Multi-Field'!$F$22="Drained"),BI222,IF(AND('[1]Multi-Field'!$E$22=[1]Lists!BF222,'[1]Multi-Field'!$F$22="undrained"),BH222,""))</f>
        <v/>
      </c>
      <c r="CE222" s="409" t="str">
        <f>IF(AND('[1]Multi-Field'!$E$23=[1]Lists!BF222,'[1]Multi-Field'!$F$23="Drained"),BI222,IF(AND('[1]Multi-Field'!$E$23=[1]Lists!BF222,'[1]Multi-Field'!$F$23="undrained"),BH222,""))</f>
        <v/>
      </c>
      <c r="CF222" s="409" t="str">
        <f>IF(AND('[1]Multi-Field'!$E$24=[1]Lists!BF222,'[1]Multi-Field'!$F$24="Drained"),BI222,IF(AND('[1]Multi-Field'!$E$24=[1]Lists!BF222,'[1]Multi-Field'!$F$24="undrained"),BH222,""))</f>
        <v/>
      </c>
      <c r="CG222" s="409" t="str">
        <f>IF(AND('[1]Multi-Field'!$E$25=[1]Lists!BF222,'[1]Multi-Field'!$F$25="Drained"),BI222,IF(AND('[1]Multi-Field'!$E$25=[1]Lists!BF222,'[1]Multi-Field'!$F$25="undrained"),BH222,""))</f>
        <v/>
      </c>
      <c r="CH222" s="409" t="str">
        <f>IF(AND('[1]Multi-Field'!$E$26=[1]Lists!BF222,'[1]Multi-Field'!$F$26="Drained"),BI222,IF(AND('[1]Multi-Field'!$E$26=[1]Lists!BF222,'[1]Multi-Field'!$F$26="undrained"),BH222,""))</f>
        <v/>
      </c>
      <c r="CI222" s="409" t="str">
        <f>IF(AND('[1]Multi-Field'!$E$27=[1]Lists!BF222,'[1]Multi-Field'!$F$27="Drained"),BI222,IF(AND('[1]Multi-Field'!$E$27=[1]Lists!BF222,'[1]Multi-Field'!$F$27="undrained"),BH222,""))</f>
        <v/>
      </c>
      <c r="CJ222" s="409" t="str">
        <f>IF(AND('[1]Multi-Field'!$E$28=[1]Lists!BF222,'[1]Multi-Field'!$F$28="Drained"),BI222,IF(AND('[1]Multi-Field'!$E$28=[1]Lists!BF222,'[1]Multi-Field'!$F$28="undrained"),BH222,""))</f>
        <v/>
      </c>
      <c r="CK222" s="409" t="str">
        <f>IF(AND('[1]Multi-Field'!$E$29=[1]Lists!BF222,'[1]Multi-Field'!$F$29="Drained"),BI222,IF(AND('[1]Multi-Field'!$E$29=[1]Lists!BF222,'[1]Multi-Field'!$F$29="undrained"),BH222,""))</f>
        <v/>
      </c>
      <c r="CL222" s="409" t="str">
        <f>IF(AND('[1]Multi-Field'!$E$30=[1]Lists!BF222,'[1]Multi-Field'!$F$30="Drained"),BI222,IF(AND('[1]Multi-Field'!$E$30=[1]Lists!BF222,'[1]Multi-Field'!$F$30="undrained"),BH222,""))</f>
        <v/>
      </c>
      <c r="CM222" s="409" t="str">
        <f>IF(AND('[1]Multi-Field'!$E$31=[1]Lists!BF222,'[1]Multi-Field'!$F$31="Drained"),BI222,IF(AND('[1]Multi-Field'!$E$31=[1]Lists!BF222,'[1]Multi-Field'!$F$31="undrained"),BH222,""))</f>
        <v/>
      </c>
      <c r="CN222" s="409" t="str">
        <f>IF(AND('[1]Multi-Field'!$E$32=[1]Lists!BF222,'[1]Multi-Field'!$F$32="Drained"),BI222,IF(AND('[1]Multi-Field'!$E$32=[1]Lists!BF222,'[1]Multi-Field'!$F$32="undrained"),BH222,""))</f>
        <v/>
      </c>
      <c r="CO222" s="409" t="str">
        <f>IF(AND('[1]Multi-Field'!$E$33=[1]Lists!BF222,'[1]Multi-Field'!$F$33="Drained"),BI222,IF(AND('[1]Multi-Field'!$E$33=[1]Lists!BF222,'[1]Multi-Field'!$F$33="undrained"),BH222,""))</f>
        <v/>
      </c>
      <c r="CP222" s="409" t="str">
        <f>IF(AND('[1]Multi-Field'!$E$34=[1]Lists!BF222,'[1]Multi-Field'!$F$34="Drained"),BI222,IF(AND('[1]Multi-Field'!$E$34=[1]Lists!BF222,'[1]Multi-Field'!$F$34="undrained"),BH222,""))</f>
        <v/>
      </c>
      <c r="CQ222" s="409" t="str">
        <f>IF(AND('[1]Multi-Field'!$E$35=[1]Lists!BF222,'[1]Multi-Field'!$F$35="Drained"),BI222,IF(AND('[1]Multi-Field'!$E$35=[1]Lists!BF222,'[1]Multi-Field'!$F$35="undrained"),BH222,""))</f>
        <v/>
      </c>
      <c r="CR222" s="409" t="str">
        <f>IF(AND('[1]Multi-Field'!$E$36=[1]Lists!BF222,'[1]Multi-Field'!$F$36="Drained"),BI222,IF(AND('[1]Multi-Field'!$E$36=[1]Lists!BF222,'[1]Multi-Field'!$F$36="undrained"),BH222,""))</f>
        <v/>
      </c>
      <c r="CS222" s="409" t="str">
        <f>IF(AND('[1]Multi-Field'!$E$37=[1]Lists!BF222,'[1]Multi-Field'!$F$37="Drained"),BI222,IF(AND('[1]Multi-Field'!$E$37=[1]Lists!BF222,'[1]Multi-Field'!$F$37="undrained"),BH222,""))</f>
        <v/>
      </c>
      <c r="CT222" s="409" t="str">
        <f>IF(AND('[1]Multi-Field'!$E$38=[1]Lists!BF222,'[1]Multi-Field'!$F$38="Drained"),BI222,IF(AND('[1]Multi-Field'!$E$38=[1]Lists!BF222,'[1]Multi-Field'!$F$38="undrained"),BH222,""))</f>
        <v/>
      </c>
      <c r="CU222" s="409" t="str">
        <f>IF(AND('[1]Multi-Field'!$E$39=[1]Lists!BF222,'[1]Multi-Field'!$F$39="Drained"),BI222,IF(AND('[1]Multi-Field'!$E$39=[1]Lists!BF222,'[1]Multi-Field'!$F$39="undrained"),BH222,""))</f>
        <v/>
      </c>
      <c r="CV222" s="409" t="str">
        <f>IF(AND('[1]Multi-Field'!$E$40=[1]Lists!BF222,'[1]Multi-Field'!$F$40="Drained"),BI222,IF(AND('[1]Multi-Field'!$E$40=[1]Lists!BF222,'[1]Multi-Field'!$F$40="undrained"),BH222,""))</f>
        <v/>
      </c>
      <c r="CW222" s="409" t="str">
        <f>IF(AND('[1]Multi-Field'!$E$41=[1]Lists!BF222,'[1]Multi-Field'!$F$40="Drained"),BI222,IF(AND('[1]Multi-Field'!$E$40=[1]Lists!BF222,'[1]Multi-Field'!$F$40="undrained"),BH222,""))</f>
        <v/>
      </c>
      <c r="CX222" s="409" t="str">
        <f>IF(AND('[1]Multi-Field'!$E$42=[1]Lists!BF222,'[1]Multi-Field'!$F$42="Drained"),BI222,IF(AND('[1]Multi-Field'!$E$42=[1]Lists!BF222,'[1]Multi-Field'!$F$42="undrained"),BH222,""))</f>
        <v/>
      </c>
      <c r="CY222" s="409" t="str">
        <f>IF(AND('[1]Multi-Field'!$E$43=[1]Lists!BF222,'[1]Multi-Field'!$F$43="Drained"),BI222,IF(AND('[1]Multi-Field'!$E$43=[1]Lists!BF222,'[1]Multi-Field'!$F$43="undrained"),BH222,""))</f>
        <v/>
      </c>
      <c r="CZ222" s="409" t="str">
        <f>IF(AND('[1]Multi-Field'!$E$44=[1]Lists!BF222,'[1]Multi-Field'!$F$44="Drained"),BI222,IF(AND('[1]Multi-Field'!$E$44=[1]Lists!BF222,'[1]Multi-Field'!$F$44="undrained"),BH222,""))</f>
        <v/>
      </c>
      <c r="DA222" s="409" t="str">
        <f>IF(AND('[1]Multi-Field'!$E$45=[1]Lists!BF222,'[1]Multi-Field'!$F$45="Drained"),BI222,IF(AND('[1]Multi-Field'!$E$45=[1]Lists!BF222,'[1]Multi-Field'!$F$45="undrained"),BH222,""))</f>
        <v/>
      </c>
      <c r="DB222" s="409" t="str">
        <f>IF(AND('[1]Multi-Field'!$E$46=[1]Lists!BF222,'[1]Multi-Field'!$F$46="Drained"),BI222,IF(AND('[1]Multi-Field'!$E$46=[1]Lists!BF222,'[1]Multi-Field'!$F$46="undrained"),BH222,""))</f>
        <v/>
      </c>
      <c r="DC222" s="409" t="str">
        <f>IF(AND('[1]Multi-Field'!$E$47=[1]Lists!BF222,'[1]Multi-Field'!$F$47="Drained"),BI222,IF(AND('[1]Multi-Field'!$E$47=[1]Lists!BF222,'[1]Multi-Field'!$F$47="undrained"),BH222,""))</f>
        <v/>
      </c>
      <c r="DD222" s="409" t="str">
        <f>IF(AND('[1]Multi-Field'!$E$48=[1]Lists!BF222,'[1]Multi-Field'!$F$48="Drained"),BI222,IF(AND('[1]Multi-Field'!$E$48=[1]Lists!BF222,'[1]Multi-Field'!$F$48="undrained"),BH222,""))</f>
        <v/>
      </c>
      <c r="DE222" s="409" t="str">
        <f>IF(AND('[1]Multi-Field'!$E$49=[1]Lists!BF222,'[1]Multi-Field'!$F$49="Drained"),BI222,IF(AND('[1]Multi-Field'!$E$49=[1]Lists!BF222,'[1]Multi-Field'!$F$9="undrained"),BH222,""))</f>
        <v/>
      </c>
      <c r="DF222" s="409" t="str">
        <f>IF(AND('[1]Multi-Field'!$E$50=[1]Lists!BF222,'[1]Multi-Field'!$F$50="Drained"),BI222,IF(AND('[1]Multi-Field'!$E$50=[1]Lists!BF222,'[1]Multi-Field'!$F$50="undrained"),BH222,""))</f>
        <v/>
      </c>
      <c r="DG222" s="409" t="str">
        <f>IF(AND('[1]Multi-Field'!$E$51=[1]Lists!BF222,'[1]Multi-Field'!$F$51="Drained"),BI222,IF(AND('[1]Multi-Field'!$E$51=[1]Lists!BF222,'[1]Multi-Field'!$F$51="undrained"),BH222,""))</f>
        <v/>
      </c>
      <c r="DH222" s="409" t="str">
        <f>IF(AND('[1]Multi-Field'!$E$52=[1]Lists!BF222,'[1]Multi-Field'!$F$52="Drained"),BI222,IF(AND('[1]Multi-Field'!$E$52=[1]Lists!BF222,'[1]Multi-Field'!$F$52="undrained"),BH222,""))</f>
        <v/>
      </c>
      <c r="DI222" s="409" t="str">
        <f>IF(AND('[1]Multi-Field'!$E$53=[1]Lists!BF222,'[1]Multi-Field'!$F$53="Drained"),BI222,IF(AND('[1]Multi-Field'!$E$53=[1]Lists!BF222,'[1]Multi-Field'!$F$53="undrained"),BH222,""))</f>
        <v/>
      </c>
      <c r="DJ222" s="409" t="str">
        <f>IF(AND('[1]Multi-Field'!$E$54=[1]Lists!BF222,'[1]Multi-Field'!$F$54="Drained"),BI222,IF(AND('[1]Multi-Field'!$E$54=[1]Lists!BF222,'[1]Multi-Field'!$F$54="undrained"),BH222,""))</f>
        <v/>
      </c>
      <c r="DK222" s="409" t="str">
        <f>IF(AND('[1]Multi-Field'!$E$55=[1]Lists!BF222,'[1]Multi-Field'!$F$55="Drained"),BI222,IF(AND('[1]Multi-Field'!$E$55=[1]Lists!BF222,'[1]Multi-Field'!$F$55="undrained"),BH222,""))</f>
        <v/>
      </c>
      <c r="DL222" s="409" t="str">
        <f>IF(AND('[1]Multi-Field'!$E$56=[1]Lists!BF222,'[1]Multi-Field'!$F$56="Drained"),BI222,IF(AND('[1]Multi-Field'!$E$56=[1]Lists!BF222,'[1]Multi-Field'!$F$56="undrained"),BH222,""))</f>
        <v/>
      </c>
      <c r="DM222" s="409" t="str">
        <f>IF(AND('[1]Multi-Field'!$E$57=[1]Lists!BF222,'[1]Multi-Field'!$F$57="Drained"),BI222,IF(AND('[1]Multi-Field'!$E$57=[1]Lists!BF222,'[1]Multi-Field'!$F$57="undrained"),BH222,""))</f>
        <v/>
      </c>
      <c r="DN222" s="409" t="str">
        <f>IF(AND('[1]Multi-Field'!$E$58=[1]Lists!BF222,'[1]Multi-Field'!$F$58="Drained"),BI222,IF(AND('[1]Multi-Field'!$E$58=[1]Lists!BF222,'[1]Multi-Field'!$F$58="undrained"),BH222,""))</f>
        <v/>
      </c>
      <c r="DO222" s="409" t="str">
        <f>IF(AND('[1]Multi-Field'!$E$59=[1]Lists!BF222,'[1]Multi-Field'!$F$59="Drained"),BI222,IF(AND('[1]Multi-Field'!$E$59=[1]Lists!BF222,'[1]Multi-Field'!$F$59="undrained"),BH222,""))</f>
        <v/>
      </c>
      <c r="DP222" s="409" t="str">
        <f>IF(AND('[1]Multi-Field'!$E$60=[1]Lists!BF222,'[1]Multi-Field'!$F$60="Drained"),BI222,IF(AND('[1]Multi-Field'!$E$60=[1]Lists!BF222,'[1]Multi-Field'!$F$60="undrained"),BH222,""))</f>
        <v/>
      </c>
      <c r="DQ222" s="409" t="str">
        <f>IF(AND('[1]Multi-Field'!$E$61=[1]Lists!BF222,'[1]Multi-Field'!$F$61="Drained"),BI222,IF(AND('[1]Multi-Field'!$E$61=[1]Lists!BF222,'[1]Multi-Field'!$F$61="undrained"),BH222,""))</f>
        <v/>
      </c>
      <c r="DR222" s="409" t="str">
        <f>IF(AND('[1]Multi-Field'!$E$62=[1]Lists!BF222,'[1]Multi-Field'!$F$62="Drained"),BI222,IF(AND('[1]Multi-Field'!$E$62=[1]Lists!BF222,'[1]Multi-Field'!$F$62="undrained"),BH222,""))</f>
        <v/>
      </c>
      <c r="DS222" s="409" t="str">
        <f>IF(AND('[1]Multi-Field'!$E$63=[1]Lists!BF222,'[1]Multi-Field'!$F$63="Drained"),BI222,IF(AND('[1]Multi-Field'!$E$63=[1]Lists!BF222,'[1]Multi-Field'!$F$63="undrained"),BH222,""))</f>
        <v/>
      </c>
      <c r="DT222" s="409" t="str">
        <f>IF(AND('[1]Multi-Field'!$E$64=[1]Lists!BF222,'[1]Multi-Field'!$F$64="Drained"),BI222,IF(AND('[1]Multi-Field'!$E$64=[1]Lists!BF222,'[1]Multi-Field'!$F$64="undrained"),BH222,""))</f>
        <v/>
      </c>
      <c r="DU222" s="409" t="str">
        <f>IF(AND('[1]Multi-Field'!$E$65=[1]Lists!BF222,'[1]Multi-Field'!$F$65="Drained"),BI222,IF(AND('[1]Multi-Field'!$E$65=[1]Lists!BF222,'[1]Multi-Field'!$F$65="undrained"),BH222,""))</f>
        <v/>
      </c>
      <c r="DV222" s="409" t="str">
        <f>IF(AND('[1]Multi-Field'!$E$66=[1]Lists!BF222,'[1]Multi-Field'!$F$66="Drained"),BI222,IF(AND('[1]Multi-Field'!$E$66=[1]Lists!BF222,'[1]Multi-Field'!$F$66="undrained"),BH222,""))</f>
        <v/>
      </c>
      <c r="DW222" s="409" t="str">
        <f>IF(AND('[1]Multi-Field'!$E$67=[1]Lists!BF222,'[1]Multi-Field'!$F$67="Drained"),BI222,IF(AND('[1]Multi-Field'!$E$67=[1]Lists!BF222,'[1]Multi-Field'!$F$67="undrained"),BH222,""))</f>
        <v/>
      </c>
      <c r="DX222" s="409" t="str">
        <f>IF(AND('[1]Multi-Field'!$E$68=[1]Lists!BF222,'[1]Multi-Field'!$F$68="Drained"),BI222,IF(AND('[1]Multi-Field'!$E$68=[1]Lists!BF222,'[1]Multi-Field'!$F$68="undrained"),BH222,""))</f>
        <v/>
      </c>
      <c r="DY222" s="409" t="str">
        <f>IF(AND('[1]Multi-Field'!$E$69=[1]Lists!BF222,'[1]Multi-Field'!$F$69="Drained"),BI222,IF(AND('[1]Multi-Field'!$E$69=[1]Lists!BF222,'[1]Multi-Field'!$F$69="undrained"),BH222,""))</f>
        <v/>
      </c>
      <c r="DZ222" s="409" t="str">
        <f>IF(AND('[1]Multi-Field'!$E$70=[1]Lists!BF222,'[1]Multi-Field'!$F$70="Drained"),BI222,IF(AND('[1]Multi-Field'!$E$70=[1]Lists!BF222,'[1]Multi-Field'!$F$70="undrained"),BH222,""))</f>
        <v/>
      </c>
      <c r="EA222" s="409" t="str">
        <f>IF(AND('[1]Multi-Field'!$E$71=[1]Lists!BF222,'[1]Multi-Field'!$F$71="Drained"),BI222,IF(AND('[1]Multi-Field'!$E$71=[1]Lists!BF222,'[1]Multi-Field'!$F$71="undrained"),BH222,""))</f>
        <v/>
      </c>
      <c r="EB222" s="409" t="str">
        <f>IF(AND('[1]Multi-Field'!$E$72=[1]Lists!BF222,'[1]Multi-Field'!$F$72="Drained"),BI222,IF(AND('[1]Multi-Field'!$E$72=[1]Lists!BF222,'[1]Multi-Field'!$F$72="undrained"),BH222,""))</f>
        <v/>
      </c>
      <c r="EC222" s="409" t="str">
        <f>IF(AND('[1]Multi-Field'!$E$73=[1]Lists!BF222,'[1]Multi-Field'!$F$73="Drained"),BI222,IF(AND('[1]Multi-Field'!$E$73=[1]Lists!BF222,'[1]Multi-Field'!$F$73="undrained"),BH222,""))</f>
        <v/>
      </c>
      <c r="ED222" s="409" t="str">
        <f>IF(AND('[1]Multi-Field'!$E$74=[1]Lists!BF222,'[1]Multi-Field'!$F$74="Drained"),BI222,IF(AND('[1]Multi-Field'!$E$74=[1]Lists!BF222,'[1]Multi-Field'!$F$74="undrained"),BH222,""))</f>
        <v/>
      </c>
      <c r="EE222" s="409" t="str">
        <f>IF(AND('[1]Multi-Field'!$E$75=[1]Lists!BF222,'[1]Multi-Field'!$F$75="Drained"),BI222,IF(AND('[1]Multi-Field'!$E$75=[1]Lists!BF222,'[1]Multi-Field'!$F$75="undrained"),BH222,""))</f>
        <v/>
      </c>
      <c r="EF222" s="409" t="str">
        <f>IF(AND('[1]Multi-Field'!$E$76=[1]Lists!BF222,'[1]Multi-Field'!$F$76="Drained"),BI222,IF(AND('[1]Multi-Field'!$E$76=[1]Lists!BF222,'[1]Multi-Field'!$F$6="undrained"),BH222,""))</f>
        <v/>
      </c>
      <c r="EG222" s="409" t="str">
        <f>IF(AND('[1]Multi-Field'!$E$77=[1]Lists!BF222,'[1]Multi-Field'!$F$77="Drained"),BI222,IF(AND('[1]Multi-Field'!$E$77=[1]Lists!BF222,'[1]Multi-Field'!$F$77="undrained"),BH222,""))</f>
        <v/>
      </c>
      <c r="EH222" s="409" t="str">
        <f>IF(AND('[1]Multi-Field'!$E$78=[1]Lists!BF222,'[1]Multi-Field'!$F$78="Drained"),BI222,IF(AND('[1]Multi-Field'!$E$78=[1]Lists!BF222,'[1]Multi-Field'!$F$78="undrained"),BH222,""))</f>
        <v/>
      </c>
      <c r="EI222" s="409" t="str">
        <f>IF(AND('[1]Multi-Field'!$E$79=[1]Lists!BF222,'[1]Multi-Field'!$F$79="Drained"),BI222,IF(AND('[1]Multi-Field'!$E$79=[1]Lists!BF222,'[1]Multi-Field'!$F$79="undrained"),BH222,""))</f>
        <v/>
      </c>
      <c r="EJ222" s="409" t="str">
        <f>IF(AND('[1]Multi-Field'!$E$80=[1]Lists!BF222,'[1]Multi-Field'!$F$80="Drained"),BI222,IF(AND('[1]Multi-Field'!$E$80=[1]Lists!BF222,'[1]Multi-Field'!$F$80="undrained"),BH222,""))</f>
        <v/>
      </c>
      <c r="EK222" s="409" t="str">
        <f>IF(AND('[1]Multi-Field'!$E$81=[1]Lists!BF222,'[1]Multi-Field'!$F$81="Drained"),BI222,IF(AND('[1]Multi-Field'!$E$81=[1]Lists!BF222,'[1]Multi-Field'!$F$81="undrained"),BH222,""))</f>
        <v/>
      </c>
      <c r="EL222" s="409" t="str">
        <f>IF(AND('[1]Multi-Field'!$E$82=[1]Lists!BF222,'[1]Multi-Field'!$F$82="Drained"),BI222,IF(AND('[1]Multi-Field'!$E$82=[1]Lists!BF222,'[1]Multi-Field'!$F$82="undrained"),BH222,""))</f>
        <v/>
      </c>
      <c r="EM222" s="409" t="str">
        <f>IF(AND('[1]Multi-Field'!$E$83=[1]Lists!BF222,'[1]Multi-Field'!$F$83="Drained"),BI222,IF(AND('[1]Multi-Field'!$E$83=[1]Lists!BF222,'[1]Multi-Field'!$F$83="undrained"),BH222,""))</f>
        <v/>
      </c>
      <c r="EN222" s="409" t="str">
        <f>IF(AND('[1]Multi-Field'!$E$84=[1]Lists!BF222,'[1]Multi-Field'!$F$84="Drained"),BI222,IF(AND('[1]Multi-Field'!$E$84=[1]Lists!BF222,'[1]Multi-Field'!$F$84="undrained"),BH222,""))</f>
        <v/>
      </c>
      <c r="EO222" s="409" t="str">
        <f>IF(AND('[1]Multi-Field'!$E$85=[1]Lists!BF222,'[1]Multi-Field'!$F$85="Drained"),BI222,IF(AND('[1]Multi-Field'!$E$85=[1]Lists!BF222,'[1]Multi-Field'!$F$85="undrained"),BH222,""))</f>
        <v/>
      </c>
      <c r="EP222" s="409" t="str">
        <f>IF(AND('[1]Multi-Field'!$E$86=[1]Lists!BF222,'[1]Multi-Field'!$F$86="Drained"),BI222,IF(AND('[1]Multi-Field'!$E$86=[1]Lists!BF222,'[1]Multi-Field'!$F$86="undrained"),BH222,""))</f>
        <v/>
      </c>
      <c r="EQ222" s="409" t="str">
        <f>IF(AND('[1]Multi-Field'!$E$87=[1]Lists!BF222,'[1]Multi-Field'!$F$87="Drained"),BI222,IF(AND('[1]Multi-Field'!$E$87=[1]Lists!BF222,'[1]Multi-Field'!$F$87="undrained"),BH222,""))</f>
        <v/>
      </c>
      <c r="ER222" s="409" t="str">
        <f>IF(AND('[1]Multi-Field'!$E$88=[1]Lists!BF222,'[1]Multi-Field'!$F$88="Drained"),BI222,IF(AND('[1]Multi-Field'!$E$88=[1]Lists!BF222,'[1]Multi-Field'!$F$88="undrained"),BH222,""))</f>
        <v/>
      </c>
      <c r="ES222" s="409" t="str">
        <f>IF(AND('[1]Multi-Field'!$E$89=[1]Lists!BF222,'[1]Multi-Field'!$F$89="Drained"),BI222,IF(AND('[1]Multi-Field'!$E$89=[1]Lists!BF222,'[1]Multi-Field'!$F$89="undrained"),BH222,""))</f>
        <v/>
      </c>
      <c r="ET222" s="409" t="str">
        <f>IF(AND('[1]Multi-Field'!$E$90=[1]Lists!BF222,'[1]Multi-Field'!$F$90="Drained"),BI222,IF(AND('[1]Multi-Field'!$E$90=[1]Lists!BF222,'[1]Multi-Field'!$F$90="undrained"),BH222,""))</f>
        <v/>
      </c>
      <c r="EU222" s="409" t="str">
        <f>IF(AND('[1]Multi-Field'!$E$91=[1]Lists!BF222,'[1]Multi-Field'!$F$91="Drained"),BI222,IF(AND('[1]Multi-Field'!$E$91=[1]Lists!BF222,'[1]Multi-Field'!$F$91="undrained"),BH222,""))</f>
        <v/>
      </c>
      <c r="EV222" s="409" t="str">
        <f>IF(AND('[1]Multi-Field'!$E$92=[1]Lists!BF222,'[1]Multi-Field'!$F$92="Drained"),BI222,IF(AND('[1]Multi-Field'!$E$92=[1]Lists!BF222,'[1]Multi-Field'!$F$92="undrained"),BH222,""))</f>
        <v/>
      </c>
      <c r="EW222" s="409" t="str">
        <f>IF(AND('[1]Multi-Field'!$E$93=[1]Lists!BF222,'[1]Multi-Field'!$F$93="Drained"),BI222,IF(AND('[1]Multi-Field'!$E$93=[1]Lists!BF222,'[1]Multi-Field'!$F$93="undrained"),BH222,""))</f>
        <v/>
      </c>
      <c r="EX222" s="409" t="str">
        <f>IF(AND('[1]Multi-Field'!$E$94=[1]Lists!BF222,'[1]Multi-Field'!$F$94="Drained"),BI222,IF(AND('[1]Multi-Field'!$E$94=[1]Lists!BF222,'[1]Multi-Field'!$F$94="undrained"),BH222,""))</f>
        <v/>
      </c>
      <c r="EY222" s="409" t="str">
        <f>IF(AND('[1]Multi-Field'!$E$95=[1]Lists!BF222,'[1]Multi-Field'!$F$95="Drained"),BI222,IF(AND('[1]Multi-Field'!$E$95=[1]Lists!BF222,'[1]Multi-Field'!$F$95="undrained"),BH222,""))</f>
        <v/>
      </c>
      <c r="EZ222" s="409" t="str">
        <f>IF(AND('[1]Multi-Field'!$E$96=[1]Lists!BF222,'[1]Multi-Field'!$F$96="Drained"),BI222,IF(AND('[1]Multi-Field'!$E$96=[1]Lists!BF222,'[1]Multi-Field'!$F$96="undrained"),BH222,""))</f>
        <v/>
      </c>
      <c r="FA222" s="409" t="str">
        <f>IF(AND('[1]Multi-Field'!$E$97=[1]Lists!BF222,'[1]Multi-Field'!$F$97="Drained"),BI222,IF(AND('[1]Multi-Field'!$E$97=[1]Lists!BF222,'[1]Multi-Field'!$F$97="undrained"),BH222,""))</f>
        <v/>
      </c>
      <c r="FB222" s="409" t="str">
        <f>IF(AND('[1]Multi-Field'!$E$98=[1]Lists!BF222,'[1]Multi-Field'!$F$98="Drained"),BI222,IF(AND('[1]Multi-Field'!$E$98=[1]Lists!BF222,'[1]Multi-Field'!$F$98="undrained"),BH222,""))</f>
        <v/>
      </c>
      <c r="FC222" s="409" t="str">
        <f>IF(AND('[1]Multi-Field'!$E$99=[1]Lists!BF222,'[1]Multi-Field'!$F$99="Drained"),BI222,IF(AND('[1]Multi-Field'!$E$99=[1]Lists!BF222,'[1]Multi-Field'!$F$99="undrained"),BH222,""))</f>
        <v/>
      </c>
      <c r="FD222" s="409" t="str">
        <f>IF(AND('[1]Multi-Field'!$E$100=[1]Lists!BF222,'[1]Multi-Field'!$F$100="Drained"),BI222,IF(AND('[1]Multi-Field'!$E$100=[1]Lists!BF222,'[1]Multi-Field'!$F$100="undrained"),BH222,""))</f>
        <v/>
      </c>
      <c r="FE222" s="409" t="str">
        <f>IF(AND('[1]Multi-Field'!$E$101=[1]Lists!BF222,'[1]Multi-Field'!$F$101="Drained"),BI222,IF(AND('[1]Multi-Field'!$E$101=[1]Lists!BF222,'[1]Multi-Field'!$F$101="undrained"),BH222,""))</f>
        <v/>
      </c>
      <c r="FF222" s="409" t="str">
        <f>IF(AND('[1]Multi-Field'!$E$102=[1]Lists!BF222,'[1]Multi-Field'!$F$102="Drained"),BI222,IF(AND('[1]Multi-Field'!$E$102=[1]Lists!BF222,'[1]Multi-Field'!$F$102="undrained"),BH222,""))</f>
        <v/>
      </c>
      <c r="FG222" s="409" t="str">
        <f>IF(AND('[1]Multi-Field'!$E$103=[1]Lists!BF222,'[1]Multi-Field'!$F$103="Drained"),BI222,IF(AND('[1]Multi-Field'!$E$103=[1]Lists!BF222,'[1]Multi-Field'!$F$103="undrained"),BH222,""))</f>
        <v/>
      </c>
      <c r="FH222" s="409" t="str">
        <f>IF(AND('[1]Multi-Field'!$E$104=[1]Lists!BF222,'[1]Multi-Field'!$F$104="Drained"),BI222,IF(AND('[1]Multi-Field'!$E$104=[1]Lists!BF222,'[1]Multi-Field'!$F$104="undrained"),BH222,""))</f>
        <v/>
      </c>
      <c r="FI222" s="409" t="str">
        <f>IF(AND('[1]Multi-Field'!$E$105=[1]Lists!BF222,'[1]Multi-Field'!$F$105="Drained"),BI222,IF(AND('[1]Multi-Field'!$E$105=[1]Lists!BF222,'[1]Multi-Field'!$F$105="undrained"),BH222,""))</f>
        <v/>
      </c>
      <c r="FJ222" s="409" t="str">
        <f>IF(AND('[1]Multi-Field'!$E$106=[1]Lists!BF222,'[1]Multi-Field'!$F$106="Drained"),BI222,IF(AND('[1]Multi-Field'!$E$106=[1]Lists!BF222,'[1]Multi-Field'!$F$106="undrained"),BH222,""))</f>
        <v/>
      </c>
      <c r="FK222" s="409" t="str">
        <f>IF(AND('[1]Multi-Field'!$E$107=[1]Lists!BF222,'[1]Multi-Field'!$F$107="Drained"),BI222,IF(AND('[1]Multi-Field'!$E$107=[1]Lists!BF222,'[1]Multi-Field'!$F$107="undrained"),BH222,""))</f>
        <v/>
      </c>
      <c r="FL222" s="409" t="str">
        <f>IF(AND('[1]Multi-Field'!$E$108=[1]Lists!BF222,'[1]Multi-Field'!$F$108="Drained"),BI222,IF(AND('[1]Multi-Field'!$E$108=[1]Lists!BF222,'[1]Multi-Field'!$F$108="undrained"),BH222,""))</f>
        <v/>
      </c>
      <c r="FM222" s="409" t="str">
        <f>IF(AND('[1]Multi-Field'!$E$109=[1]Lists!BF222,'[1]Multi-Field'!$F$109="Drained"),BI222,IF(AND('[1]Multi-Field'!$E$109=[1]Lists!BF222,'[1]Multi-Field'!$F$109="undrained"),BH222,""))</f>
        <v/>
      </c>
      <c r="FN222" s="409" t="str">
        <f>IF(AND('[1]Multi-Field'!$E$110=[1]Lists!BF222,'[1]Multi-Field'!$F$110="Drained"),BI222,IF(AND('[1]Multi-Field'!$E$110=[1]Lists!BF222,'[1]Multi-Field'!$F$110="undrained"),BH222,""))</f>
        <v/>
      </c>
      <c r="FO222" s="409" t="str">
        <f>IF(AND('[1]Multi-Field'!$E$111=[1]Lists!BF222,'[1]Multi-Field'!$F$111="Drained"),BI222,IF(AND('[1]Multi-Field'!$E$111=[1]Lists!BF222,'[1]Multi-Field'!$F$111="undrained"),BH222,""))</f>
        <v/>
      </c>
      <c r="FP222" s="409" t="str">
        <f>IF(AND('[1]Multi-Field'!$E$112=[1]Lists!BF222,'[1]Multi-Field'!$F$112="Drained"),BI222,IF(AND('[1]Multi-Field'!$E$112=[1]Lists!BF222,'[1]Multi-Field'!$F$112="undrained"),BH222,""))</f>
        <v/>
      </c>
      <c r="FQ222" s="409" t="str">
        <f>IF(AND('[1]Multi-Field'!$E$113=[1]Lists!BF222,'[1]Multi-Field'!$F$113="Drained"),BI222,IF(AND('[1]Multi-Field'!$E$113=[1]Lists!BF222,'[1]Multi-Field'!$F$113="undrained"),BH222,""))</f>
        <v/>
      </c>
      <c r="FR222" s="409" t="str">
        <f>IF(AND('[1]Multi-Field'!$E$114=[1]Lists!BF222,'[1]Multi-Field'!$F$114="Drained"),BI222,IF(AND('[1]Multi-Field'!$E$114=[1]Lists!BF222,'[1]Multi-Field'!$F$114="undrained"),BH222,""))</f>
        <v/>
      </c>
      <c r="FS222" s="409" t="str">
        <f>IF(AND('[1]Multi-Field'!$E$115=[1]Lists!BF222,'[1]Multi-Field'!$F$115="Drained"),BI222,IF(AND('[1]Multi-Field'!$E$115=[1]Lists!BF222,'[1]Multi-Field'!$F$115="undrained"),BH222,""))</f>
        <v/>
      </c>
      <c r="FT222" s="409" t="str">
        <f>IF(AND('[1]Multi-Field'!$E$116=[1]Lists!BF222,'[1]Multi-Field'!$F$116="Drained"),BI222,IF(AND('[1]Multi-Field'!$E$116=[1]Lists!BF222,'[1]Multi-Field'!$F$116="undrained"),BH222,""))</f>
        <v/>
      </c>
      <c r="FU222" s="409" t="str">
        <f>IF(AND('[1]Multi-Field'!$E$117=[1]Lists!BF222,'[1]Multi-Field'!$F$117="Drained"),BI222,IF(AND('[1]Multi-Field'!$E$117=[1]Lists!BF222,'[1]Multi-Field'!$F$117="undrained"),BH222,""))</f>
        <v/>
      </c>
      <c r="FV222" s="409" t="str">
        <f>IF(AND('[1]Multi-Field'!$E$118=[1]Lists!BF222,'[1]Multi-Field'!$F$118="Drained"),BI222,IF(AND('[1]Multi-Field'!$E$118=[1]Lists!BF222,'[1]Multi-Field'!$F$118="undrained"),BH222,""))</f>
        <v/>
      </c>
      <c r="FW222" s="409" t="str">
        <f>IF(AND('[1]Multi-Field'!$E$119=[1]Lists!BF222,'[1]Multi-Field'!$F$119="Drained"),BI222,IF(AND('[1]Multi-Field'!$E$119=[1]Lists!BF222,'[1]Multi-Field'!$F$119="undrained"),BH222,""))</f>
        <v/>
      </c>
      <c r="FX222" s="409" t="str">
        <f>IF(AND('[1]Multi-Field'!$E$120=[1]Lists!BF222,'[1]Multi-Field'!$F$120="Drained"),BI222,IF(AND('[1]Multi-Field'!$E$120=[1]Lists!BF222,'[1]Multi-Field'!$F$120="undrained"),BH222,""))</f>
        <v/>
      </c>
    </row>
    <row r="223" spans="1:180" ht="13.5" customHeight="1">
      <c r="A223" s="7" t="s">
        <v>310</v>
      </c>
      <c r="B223" s="7"/>
      <c r="C223" s="7"/>
      <c r="D223" s="8">
        <v>75</v>
      </c>
      <c r="E223" s="8">
        <f t="shared" si="39"/>
        <v>75</v>
      </c>
      <c r="F223" s="8">
        <f t="shared" si="40"/>
        <v>75</v>
      </c>
      <c r="G223" s="8">
        <v>75</v>
      </c>
      <c r="H223" s="8">
        <v>80</v>
      </c>
      <c r="I223" s="8">
        <f t="shared" si="43"/>
        <v>80</v>
      </c>
      <c r="J223" s="8">
        <f t="shared" si="44"/>
        <v>80</v>
      </c>
      <c r="K223" s="8">
        <v>80</v>
      </c>
      <c r="L223" s="8">
        <v>155</v>
      </c>
      <c r="M223" s="8">
        <f t="shared" si="41"/>
        <v>155</v>
      </c>
      <c r="N223" s="8">
        <f t="shared" si="42"/>
        <v>155</v>
      </c>
      <c r="O223" s="8">
        <v>155</v>
      </c>
      <c r="P223" s="391">
        <v>198</v>
      </c>
      <c r="Q223" s="394"/>
      <c r="R223" s="395" t="b">
        <f>IF(OR('Multi-Field'!AA200=Lists!$AC$42,'Multi-Field'!AA200=Lists!$AC$43),IF('Multi-Field'!Z200="x",(IF('Multi-Field'!AC200=Lists!$Q$11,Lists!$R$11,IF('Multi-Field'!AC200=Lists!$Q$12,Lists!$R$12,IF('Multi-Field'!AC200=Lists!$Q$13,Lists!$R$13,IF('Multi-Field'!AC200=Lists!$Q$14,Lists!$R$14))))),IF('Multi-Field'!X200="x",(IF('Multi-Field'!AC200=Lists!$Q$11,Lists!$S$11,IF('Multi-Field'!AC200=Lists!$Q$12,Lists!$S$12,IF('Multi-Field'!AC200=Lists!$Q$13,Lists!$S$13,IF('Multi-Field'!AC200=Lists!$Q$14,Lists!$S$14))))),IF('Multi-Field'!V200="x",(IF('Multi-Field'!AC200=Lists!$Q$11,Lists!$T$11,IF('Multi-Field'!AC200=Lists!$Q$12,Lists!$T$12,IF('Multi-Field'!AC200=Lists!$Q$13,Lists!$T$13,IF('Multi-Field'!AC200=Lists!$Q$14,Lists!$T$14))))),0))))</f>
        <v>0</v>
      </c>
      <c r="S223" s="395" t="str">
        <f t="shared" si="45"/>
        <v/>
      </c>
      <c r="T223" s="395"/>
      <c r="U223" s="396"/>
      <c r="AI223" s="384">
        <f>'[1]Multi-Field'!B219</f>
        <v>0</v>
      </c>
      <c r="AJ223" s="387" t="str">
        <f>IF(OR('[1]Multi-Field'!Q63=[1]Lists!$AC$42,'[1]Multi-Field'!Q63=[1]Lists!$AC$43),"x","")</f>
        <v/>
      </c>
      <c r="AK223" s="387" t="str">
        <f>IF(OR('[1]Multi-Field'!Q63=[1]Lists!$AC$6,'[1]Multi-Field'!Q63=$AC$2,'[1]Multi-Field'!Q63=$AC$4),"x","")</f>
        <v/>
      </c>
      <c r="AL223" s="387" t="str">
        <f>IF(OR('[1]Multi-Field'!Q63=[1]Lists!$AC$7,'[1]Multi-Field'!Q63=$AC$3,'[1]Multi-Field'!Q63=$AC$5),"x","")</f>
        <v/>
      </c>
      <c r="AM223" s="387" t="str">
        <f>IF(OR('[1]Multi-Field'!Q63=$AC$23,'[1]Multi-Field'!Q63=$AC$13,'[1]Multi-Field'!Q63=$AC$9,'[1]Multi-Field'!Q63=$AC$19,'[1]Multi-Field'!Q63=$AC$47),"x","")</f>
        <v/>
      </c>
      <c r="AN223" s="387" t="str">
        <f>IF(OR('[1]Multi-Field'!Q63=$AC$24,'[1]Multi-Field'!Q63=$AC$14,'[1]Multi-Field'!Q63=$AC$10,'[1]Multi-Field'!Q63=$AC$22,'[1]Multi-Field'!Q63=$AC$48),"x","")</f>
        <v/>
      </c>
      <c r="AO223" s="387" t="str">
        <f>IF(OR('[1]Multi-Field'!Q63=$AC$21,'[1]Multi-Field'!Q63=$AC$28,'[1]Multi-Field'!Q63=$AC$62,'[1]Multi-Field'!Q63=$AC$102,'[1]Multi-Field'!Q63=$AC$98),"x","")</f>
        <v>x</v>
      </c>
      <c r="AP223" s="387" t="str">
        <f>IF(OR('[1]Multi-Field'!Q63=$AC$25,'[1]Multi-Field'!Q63=$AC$63,'[1]Multi-Field'!Q63=$AC$85,'[1]Multi-Field'!Q63=$AC$87,'[1]Multi-Field'!Q63=$AC$92,'[1]Multi-Field'!Q63=$AC$93),"x","")</f>
        <v/>
      </c>
      <c r="AQ223" s="387" t="str">
        <f>IF(OR('[1]Multi-Field'!Q63=$AC$20,'[1]Multi-Field'!Q63=$AC$27,'[1]Multi-Field'!Q63=$AC$58,'[1]Multi-Field'!Q63=$AC$86,'[1]Multi-Field'!Q63=$AC$103,'[1]Multi-Field'!Q63=$AC$94),"x","")</f>
        <v/>
      </c>
      <c r="AR223" s="387" t="str">
        <f>IF(OR('[1]Multi-Field'!Q63=$AC$35,'[1]Multi-Field'!Q63=$AC$40,'[1]Multi-Field'!Q63=$AC$45,),"x","")</f>
        <v/>
      </c>
      <c r="AS223" s="387" t="str">
        <f>IF(OR('[1]Multi-Field'!Q63=$AC$36,'[1]Multi-Field'!Q63=$AC$41,'[1]Multi-Field'!Q63=$AC$46,),"x","")</f>
        <v/>
      </c>
      <c r="AT223" s="387" t="str">
        <f>IF(OR('[1]Multi-Field'!Q63=$AC$52,'[1]Multi-Field'!Q63=$AC$53,'[1]Multi-Field'!Q63=$AC$54,'[1]Multi-Field'!Q63=$AC$55,'[1]Multi-Field'!Q63=$AC$68,'[1]Multi-Field'!Q63=$AC$69,'[1]Multi-Field'!Q63=$AC$74,'[1]Multi-Field'!Q63=$AC$71,'[1]Multi-Field'!Q63=$AC$70),"x","")</f>
        <v/>
      </c>
      <c r="AU223" s="387" t="str">
        <f>IF('[1]Multi-Field'!Q63=$AC$72,"x","")</f>
        <v/>
      </c>
      <c r="AV223" s="387" t="str">
        <f>IF('[1]Multi-Field'!Q63=$AC$73,"x","")</f>
        <v/>
      </c>
      <c r="AW223" s="387" t="str">
        <f>IF('[1]Multi-Field'!Q63=$AC$83,"x","")</f>
        <v/>
      </c>
      <c r="AX223" s="387" t="str">
        <f>IF('[1]Multi-Field'!Q63=$AC$84,"x","")</f>
        <v/>
      </c>
      <c r="AY223" s="387" t="str">
        <f>IF('[1]Multi-Field'!Q63=$AC$97,"x","")</f>
        <v/>
      </c>
      <c r="AZ223" s="387" t="str">
        <f>IF('[1]Multi-Field'!Q63=$AC$99,"x","")</f>
        <v/>
      </c>
      <c r="BA223" s="387" t="str">
        <f>IF('[1]Multi-Field'!Q63=$AC$104,"x","")</f>
        <v/>
      </c>
      <c r="BB223" s="387" t="str">
        <f>IF('[1]Multi-Field'!Q63=$AC$105,"x","")</f>
        <v/>
      </c>
      <c r="BC223" s="388"/>
      <c r="BF223" s="411" t="s">
        <v>1389</v>
      </c>
      <c r="BG223" s="412">
        <v>2</v>
      </c>
      <c r="BH223" s="412">
        <v>6.5</v>
      </c>
      <c r="BI223" s="412">
        <v>6.5</v>
      </c>
      <c r="BJ223" s="409" t="e">
        <f>IF(AND('[1]Single Field'!#REF!=[1]Lists!BF223,'[1]Single Field'!#REF!="Drained"),"x",IF(AND('[1]Single Field'!#REF!=[1]Lists!BF223,'[1]Single Field'!#REF!="Undrained"),O,""))</f>
        <v>#REF!</v>
      </c>
      <c r="BK223" s="409" t="str">
        <f>IF(AND('[1]Multi-Field'!$E$3=[1]Lists!BF223,'[1]Multi-Field'!$F$3="Drained"),BI223,IF(AND('[1]Multi-Field'!$E$3=BF223,'[1]Multi-Field'!$F$3="undrained"),BH223,""))</f>
        <v/>
      </c>
      <c r="BL223" s="409" t="str">
        <f>IF(AND('[1]Multi-Field'!$E$4=BF223,'[1]Multi-Field'!$F$4="Drained"),BI223,IF(AND('[1]Multi-Field'!$E$4=BF223,'[1]Multi-Field'!$F$4="undrained"),BH223,""))</f>
        <v/>
      </c>
      <c r="BM223" s="409" t="str">
        <f>IF(AND('[1]Multi-Field'!$E$5=BF223,'[1]Multi-Field'!$F$5="Drained"),BI223,IF(AND('[1]Multi-Field'!$E$5=BF223,'[1]Multi-Field'!$F$5="undrained"),BH223,""))</f>
        <v/>
      </c>
      <c r="BN223" s="409" t="str">
        <f>IF(AND('[1]Multi-Field'!$E$6=BF223,'[1]Multi-Field'!$F$6="Drained"),BI223,IF(AND('[1]Multi-Field'!$E$6=BF223,'[1]Multi-Field'!$F$6="undrained"),BH223,""))</f>
        <v/>
      </c>
      <c r="BO223" s="409" t="str">
        <f>IF(AND('[1]Multi-Field'!$E$7=BF223,'[1]Multi-Field'!$F$7="Drained"),BI223,IF(AND('[1]Multi-Field'!$E$7=BF223,'[1]Multi-Field'!$F$7="undrained"),BH223,""))</f>
        <v/>
      </c>
      <c r="BP223" s="409" t="str">
        <f>IF(AND('[1]Multi-Field'!$E$8=BF223,'[1]Multi-Field'!$F$8="Drained"),BI223,IF(AND('[1]Multi-Field'!$E$8=BF223,'[1]Multi-Field'!$F$8="undrained"),BH223,""))</f>
        <v/>
      </c>
      <c r="BQ223" s="409" t="str">
        <f>IF(AND('[1]Multi-Field'!$E$9=BF223,'[1]Multi-Field'!$F$9="Drained"),BI223,IF(AND('[1]Multi-Field'!$E$9=BF223,'[1]Multi-Field'!$F$9="undrained"),BH223,""))</f>
        <v/>
      </c>
      <c r="BR223" s="409" t="str">
        <f>IF(AND('[1]Multi-Field'!$E$10=BF223,'[1]Multi-Field'!$F$10="Drained"),BI223,IF(AND('[1]Multi-Field'!$E$10=BF223,'[1]Multi-Field'!$F$10="undrained"),BH223,""))</f>
        <v/>
      </c>
      <c r="BS223" s="409" t="str">
        <f>IF(AND('[1]Multi-Field'!$E$11=BF223,'[1]Multi-Field'!$F$11="Drained"),BI223,IF(AND('[1]Multi-Field'!$E$11=BF223,'[1]Multi-Field'!$F$11="undrained"),BH223,""))</f>
        <v/>
      </c>
      <c r="BT223" s="409" t="str">
        <f>IF(AND('[1]Multi-Field'!$E$12=BF223,'[1]Multi-Field'!$F$12="Drained"),BI223,IF(AND('[1]Multi-Field'!$E$12=BF223,'[1]Multi-Field'!$F$12="undrained"),BH223,""))</f>
        <v/>
      </c>
      <c r="BU223" s="409" t="str">
        <f>IF(AND('[1]Multi-Field'!$E$13=BF223,'[1]Multi-Field'!$F$13="Drained"),BI223,IF(AND('[1]Multi-Field'!$E$3=BF223,'[1]Multi-Field'!$F$13="undrained"),BH223,""))</f>
        <v/>
      </c>
      <c r="BV223" s="409" t="str">
        <f>IF(AND('[1]Multi-Field'!$E$14=BF223,'[1]Multi-Field'!$F$14="Drained"),BI223,IF(AND('[1]Multi-Field'!$E$14=BF223,'[1]Multi-Field'!$F$14="undrained"),BH223,""))</f>
        <v/>
      </c>
      <c r="BW223" s="409" t="str">
        <f>IF(AND('[1]Multi-Field'!$E$15=BF223,'[1]Multi-Field'!$F$15="Drained"),BI223,IF(AND('[1]Multi-Field'!$E$15=BF223,'[1]Multi-Field'!$F$15="undrained"),BH223,""))</f>
        <v/>
      </c>
      <c r="BX223" s="409" t="str">
        <f>IF(AND('[1]Multi-Field'!$E$16=[1]Lists!BF223,'[1]Multi-Field'!$F$16="Drained"),BI223,IF(AND('[1]Multi-Field'!$E$16=[1]Lists!BF223,'[1]Multi-Field'!$F$16="undrained"),BH223,""))</f>
        <v/>
      </c>
      <c r="BY223" s="409" t="str">
        <f>IF(AND('[1]Multi-Field'!$E$17=[1]Lists!BF223,'[1]Multi-Field'!$F$17="Drained"),BI223,IF(AND('[1]Multi-Field'!$E$17=[1]Lists!BF223,'[1]Multi-Field'!$F$17="undrained"),BH223,""))</f>
        <v/>
      </c>
      <c r="BZ223" s="409" t="str">
        <f>IF(AND('[1]Multi-Field'!$E$18=[1]Lists!BF223,'[1]Multi-Field'!$F$18="Drained"),BI223,IF(AND('[1]Multi-Field'!$E$18=[1]Lists!BF223,'[1]Multi-Field'!$F$18="undrained"),BH223,""))</f>
        <v/>
      </c>
      <c r="CA223" s="409" t="str">
        <f>IF(AND('[1]Multi-Field'!$E$19=[1]Lists!BF223,'[1]Multi-Field'!$F$19="Drained"),BI223,IF(AND('[1]Multi-Field'!$E$19=[1]Lists!BF223,'[1]Multi-Field'!$F$19="undrained"),BH223,""))</f>
        <v/>
      </c>
      <c r="CB223" s="409" t="str">
        <f>IF(AND('[1]Multi-Field'!$E$20=[1]Lists!BF223,'[1]Multi-Field'!$F$20="Drained"),BI223,IF(AND('[1]Multi-Field'!$E$20=[1]Lists!BF223,'[1]Multi-Field'!$F$20="undrained"),BH223,""))</f>
        <v/>
      </c>
      <c r="CC223" s="409" t="str">
        <f>IF(AND('[1]Multi-Field'!$E$21=[1]Lists!BF223,'[1]Multi-Field'!$F$21="Drained"),BI223,IF(AND('[1]Multi-Field'!$E$21=[1]Lists!BF223,'[1]Multi-Field'!$F$21="undrained"),BH223,""))</f>
        <v/>
      </c>
      <c r="CD223" s="409" t="str">
        <f>IF(AND('[1]Multi-Field'!$E$22=[1]Lists!BF223,'[1]Multi-Field'!$F$22="Drained"),BI223,IF(AND('[1]Multi-Field'!$E$22=[1]Lists!BF223,'[1]Multi-Field'!$F$22="undrained"),BH223,""))</f>
        <v/>
      </c>
      <c r="CE223" s="409" t="str">
        <f>IF(AND('[1]Multi-Field'!$E$23=[1]Lists!BF223,'[1]Multi-Field'!$F$23="Drained"),BI223,IF(AND('[1]Multi-Field'!$E$23=[1]Lists!BF223,'[1]Multi-Field'!$F$23="undrained"),BH223,""))</f>
        <v/>
      </c>
      <c r="CF223" s="409" t="str">
        <f>IF(AND('[1]Multi-Field'!$E$24=[1]Lists!BF223,'[1]Multi-Field'!$F$24="Drained"),BI223,IF(AND('[1]Multi-Field'!$E$24=[1]Lists!BF223,'[1]Multi-Field'!$F$24="undrained"),BH223,""))</f>
        <v/>
      </c>
      <c r="CG223" s="409" t="str">
        <f>IF(AND('[1]Multi-Field'!$E$25=[1]Lists!BF223,'[1]Multi-Field'!$F$25="Drained"),BI223,IF(AND('[1]Multi-Field'!$E$25=[1]Lists!BF223,'[1]Multi-Field'!$F$25="undrained"),BH223,""))</f>
        <v/>
      </c>
      <c r="CH223" s="409" t="str">
        <f>IF(AND('[1]Multi-Field'!$E$26=[1]Lists!BF223,'[1]Multi-Field'!$F$26="Drained"),BI223,IF(AND('[1]Multi-Field'!$E$26=[1]Lists!BF223,'[1]Multi-Field'!$F$26="undrained"),BH223,""))</f>
        <v/>
      </c>
      <c r="CI223" s="409" t="str">
        <f>IF(AND('[1]Multi-Field'!$E$27=[1]Lists!BF223,'[1]Multi-Field'!$F$27="Drained"),BI223,IF(AND('[1]Multi-Field'!$E$27=[1]Lists!BF223,'[1]Multi-Field'!$F$27="undrained"),BH223,""))</f>
        <v/>
      </c>
      <c r="CJ223" s="409" t="str">
        <f>IF(AND('[1]Multi-Field'!$E$28=[1]Lists!BF223,'[1]Multi-Field'!$F$28="Drained"),BI223,IF(AND('[1]Multi-Field'!$E$28=[1]Lists!BF223,'[1]Multi-Field'!$F$28="undrained"),BH223,""))</f>
        <v/>
      </c>
      <c r="CK223" s="409" t="str">
        <f>IF(AND('[1]Multi-Field'!$E$29=[1]Lists!BF223,'[1]Multi-Field'!$F$29="Drained"),BI223,IF(AND('[1]Multi-Field'!$E$29=[1]Lists!BF223,'[1]Multi-Field'!$F$29="undrained"),BH223,""))</f>
        <v/>
      </c>
      <c r="CL223" s="409" t="str">
        <f>IF(AND('[1]Multi-Field'!$E$30=[1]Lists!BF223,'[1]Multi-Field'!$F$30="Drained"),BI223,IF(AND('[1]Multi-Field'!$E$30=[1]Lists!BF223,'[1]Multi-Field'!$F$30="undrained"),BH223,""))</f>
        <v/>
      </c>
      <c r="CM223" s="409" t="str">
        <f>IF(AND('[1]Multi-Field'!$E$31=[1]Lists!BF223,'[1]Multi-Field'!$F$31="Drained"),BI223,IF(AND('[1]Multi-Field'!$E$31=[1]Lists!BF223,'[1]Multi-Field'!$F$31="undrained"),BH223,""))</f>
        <v/>
      </c>
      <c r="CN223" s="409" t="str">
        <f>IF(AND('[1]Multi-Field'!$E$32=[1]Lists!BF223,'[1]Multi-Field'!$F$32="Drained"),BI223,IF(AND('[1]Multi-Field'!$E$32=[1]Lists!BF223,'[1]Multi-Field'!$F$32="undrained"),BH223,""))</f>
        <v/>
      </c>
      <c r="CO223" s="409" t="str">
        <f>IF(AND('[1]Multi-Field'!$E$33=[1]Lists!BF223,'[1]Multi-Field'!$F$33="Drained"),BI223,IF(AND('[1]Multi-Field'!$E$33=[1]Lists!BF223,'[1]Multi-Field'!$F$33="undrained"),BH223,""))</f>
        <v/>
      </c>
      <c r="CP223" s="409" t="str">
        <f>IF(AND('[1]Multi-Field'!$E$34=[1]Lists!BF223,'[1]Multi-Field'!$F$34="Drained"),BI223,IF(AND('[1]Multi-Field'!$E$34=[1]Lists!BF223,'[1]Multi-Field'!$F$34="undrained"),BH223,""))</f>
        <v/>
      </c>
      <c r="CQ223" s="409" t="str">
        <f>IF(AND('[1]Multi-Field'!$E$35=[1]Lists!BF223,'[1]Multi-Field'!$F$35="Drained"),BI223,IF(AND('[1]Multi-Field'!$E$35=[1]Lists!BF223,'[1]Multi-Field'!$F$35="undrained"),BH223,""))</f>
        <v/>
      </c>
      <c r="CR223" s="409" t="str">
        <f>IF(AND('[1]Multi-Field'!$E$36=[1]Lists!BF223,'[1]Multi-Field'!$F$36="Drained"),BI223,IF(AND('[1]Multi-Field'!$E$36=[1]Lists!BF223,'[1]Multi-Field'!$F$36="undrained"),BH223,""))</f>
        <v/>
      </c>
      <c r="CS223" s="409" t="str">
        <f>IF(AND('[1]Multi-Field'!$E$37=[1]Lists!BF223,'[1]Multi-Field'!$F$37="Drained"),BI223,IF(AND('[1]Multi-Field'!$E$37=[1]Lists!BF223,'[1]Multi-Field'!$F$37="undrained"),BH223,""))</f>
        <v/>
      </c>
      <c r="CT223" s="409" t="str">
        <f>IF(AND('[1]Multi-Field'!$E$38=[1]Lists!BF223,'[1]Multi-Field'!$F$38="Drained"),BI223,IF(AND('[1]Multi-Field'!$E$38=[1]Lists!BF223,'[1]Multi-Field'!$F$38="undrained"),BH223,""))</f>
        <v/>
      </c>
      <c r="CU223" s="409" t="str">
        <f>IF(AND('[1]Multi-Field'!$E$39=[1]Lists!BF223,'[1]Multi-Field'!$F$39="Drained"),BI223,IF(AND('[1]Multi-Field'!$E$39=[1]Lists!BF223,'[1]Multi-Field'!$F$39="undrained"),BH223,""))</f>
        <v/>
      </c>
      <c r="CV223" s="409" t="str">
        <f>IF(AND('[1]Multi-Field'!$E$40=[1]Lists!BF223,'[1]Multi-Field'!$F$40="Drained"),BI223,IF(AND('[1]Multi-Field'!$E$40=[1]Lists!BF223,'[1]Multi-Field'!$F$40="undrained"),BH223,""))</f>
        <v/>
      </c>
      <c r="CW223" s="409" t="str">
        <f>IF(AND('[1]Multi-Field'!$E$41=[1]Lists!BF223,'[1]Multi-Field'!$F$40="Drained"),BI223,IF(AND('[1]Multi-Field'!$E$40=[1]Lists!BF223,'[1]Multi-Field'!$F$40="undrained"),BH223,""))</f>
        <v/>
      </c>
      <c r="CX223" s="409" t="str">
        <f>IF(AND('[1]Multi-Field'!$E$42=[1]Lists!BF223,'[1]Multi-Field'!$F$42="Drained"),BI223,IF(AND('[1]Multi-Field'!$E$42=[1]Lists!BF223,'[1]Multi-Field'!$F$42="undrained"),BH223,""))</f>
        <v/>
      </c>
      <c r="CY223" s="409" t="str">
        <f>IF(AND('[1]Multi-Field'!$E$43=[1]Lists!BF223,'[1]Multi-Field'!$F$43="Drained"),BI223,IF(AND('[1]Multi-Field'!$E$43=[1]Lists!BF223,'[1]Multi-Field'!$F$43="undrained"),BH223,""))</f>
        <v/>
      </c>
      <c r="CZ223" s="409" t="str">
        <f>IF(AND('[1]Multi-Field'!$E$44=[1]Lists!BF223,'[1]Multi-Field'!$F$44="Drained"),BI223,IF(AND('[1]Multi-Field'!$E$44=[1]Lists!BF223,'[1]Multi-Field'!$F$44="undrained"),BH223,""))</f>
        <v/>
      </c>
      <c r="DA223" s="409" t="str">
        <f>IF(AND('[1]Multi-Field'!$E$45=[1]Lists!BF223,'[1]Multi-Field'!$F$45="Drained"),BI223,IF(AND('[1]Multi-Field'!$E$45=[1]Lists!BF223,'[1]Multi-Field'!$F$45="undrained"),BH223,""))</f>
        <v/>
      </c>
      <c r="DB223" s="409" t="str">
        <f>IF(AND('[1]Multi-Field'!$E$46=[1]Lists!BF223,'[1]Multi-Field'!$F$46="Drained"),BI223,IF(AND('[1]Multi-Field'!$E$46=[1]Lists!BF223,'[1]Multi-Field'!$F$46="undrained"),BH223,""))</f>
        <v/>
      </c>
      <c r="DC223" s="409" t="str">
        <f>IF(AND('[1]Multi-Field'!$E$47=[1]Lists!BF223,'[1]Multi-Field'!$F$47="Drained"),BI223,IF(AND('[1]Multi-Field'!$E$47=[1]Lists!BF223,'[1]Multi-Field'!$F$47="undrained"),BH223,""))</f>
        <v/>
      </c>
      <c r="DD223" s="409" t="str">
        <f>IF(AND('[1]Multi-Field'!$E$48=[1]Lists!BF223,'[1]Multi-Field'!$F$48="Drained"),BI223,IF(AND('[1]Multi-Field'!$E$48=[1]Lists!BF223,'[1]Multi-Field'!$F$48="undrained"),BH223,""))</f>
        <v/>
      </c>
      <c r="DE223" s="409" t="str">
        <f>IF(AND('[1]Multi-Field'!$E$49=[1]Lists!BF223,'[1]Multi-Field'!$F$49="Drained"),BI223,IF(AND('[1]Multi-Field'!$E$49=[1]Lists!BF223,'[1]Multi-Field'!$F$9="undrained"),BH223,""))</f>
        <v/>
      </c>
      <c r="DF223" s="409" t="str">
        <f>IF(AND('[1]Multi-Field'!$E$50=[1]Lists!BF223,'[1]Multi-Field'!$F$50="Drained"),BI223,IF(AND('[1]Multi-Field'!$E$50=[1]Lists!BF223,'[1]Multi-Field'!$F$50="undrained"),BH223,""))</f>
        <v/>
      </c>
      <c r="DG223" s="409" t="str">
        <f>IF(AND('[1]Multi-Field'!$E$51=[1]Lists!BF223,'[1]Multi-Field'!$F$51="Drained"),BI223,IF(AND('[1]Multi-Field'!$E$51=[1]Lists!BF223,'[1]Multi-Field'!$F$51="undrained"),BH223,""))</f>
        <v/>
      </c>
      <c r="DH223" s="409" t="str">
        <f>IF(AND('[1]Multi-Field'!$E$52=[1]Lists!BF223,'[1]Multi-Field'!$F$52="Drained"),BI223,IF(AND('[1]Multi-Field'!$E$52=[1]Lists!BF223,'[1]Multi-Field'!$F$52="undrained"),BH223,""))</f>
        <v/>
      </c>
      <c r="DI223" s="409" t="str">
        <f>IF(AND('[1]Multi-Field'!$E$53=[1]Lists!BF223,'[1]Multi-Field'!$F$53="Drained"),BI223,IF(AND('[1]Multi-Field'!$E$53=[1]Lists!BF223,'[1]Multi-Field'!$F$53="undrained"),BH223,""))</f>
        <v/>
      </c>
      <c r="DJ223" s="409" t="str">
        <f>IF(AND('[1]Multi-Field'!$E$54=[1]Lists!BF223,'[1]Multi-Field'!$F$54="Drained"),BI223,IF(AND('[1]Multi-Field'!$E$54=[1]Lists!BF223,'[1]Multi-Field'!$F$54="undrained"),BH223,""))</f>
        <v/>
      </c>
      <c r="DK223" s="409" t="str">
        <f>IF(AND('[1]Multi-Field'!$E$55=[1]Lists!BF223,'[1]Multi-Field'!$F$55="Drained"),BI223,IF(AND('[1]Multi-Field'!$E$55=[1]Lists!BF223,'[1]Multi-Field'!$F$55="undrained"),BH223,""))</f>
        <v/>
      </c>
      <c r="DL223" s="409" t="str">
        <f>IF(AND('[1]Multi-Field'!$E$56=[1]Lists!BF223,'[1]Multi-Field'!$F$56="Drained"),BI223,IF(AND('[1]Multi-Field'!$E$56=[1]Lists!BF223,'[1]Multi-Field'!$F$56="undrained"),BH223,""))</f>
        <v/>
      </c>
      <c r="DM223" s="409" t="str">
        <f>IF(AND('[1]Multi-Field'!$E$57=[1]Lists!BF223,'[1]Multi-Field'!$F$57="Drained"),BI223,IF(AND('[1]Multi-Field'!$E$57=[1]Lists!BF223,'[1]Multi-Field'!$F$57="undrained"),BH223,""))</f>
        <v/>
      </c>
      <c r="DN223" s="409" t="str">
        <f>IF(AND('[1]Multi-Field'!$E$58=[1]Lists!BF223,'[1]Multi-Field'!$F$58="Drained"),BI223,IF(AND('[1]Multi-Field'!$E$58=[1]Lists!BF223,'[1]Multi-Field'!$F$58="undrained"),BH223,""))</f>
        <v/>
      </c>
      <c r="DO223" s="409" t="str">
        <f>IF(AND('[1]Multi-Field'!$E$59=[1]Lists!BF223,'[1]Multi-Field'!$F$59="Drained"),BI223,IF(AND('[1]Multi-Field'!$E$59=[1]Lists!BF223,'[1]Multi-Field'!$F$59="undrained"),BH223,""))</f>
        <v/>
      </c>
      <c r="DP223" s="409" t="str">
        <f>IF(AND('[1]Multi-Field'!$E$60=[1]Lists!BF223,'[1]Multi-Field'!$F$60="Drained"),BI223,IF(AND('[1]Multi-Field'!$E$60=[1]Lists!BF223,'[1]Multi-Field'!$F$60="undrained"),BH223,""))</f>
        <v/>
      </c>
      <c r="DQ223" s="409" t="str">
        <f>IF(AND('[1]Multi-Field'!$E$61=[1]Lists!BF223,'[1]Multi-Field'!$F$61="Drained"),BI223,IF(AND('[1]Multi-Field'!$E$61=[1]Lists!BF223,'[1]Multi-Field'!$F$61="undrained"),BH223,""))</f>
        <v/>
      </c>
      <c r="DR223" s="409" t="str">
        <f>IF(AND('[1]Multi-Field'!$E$62=[1]Lists!BF223,'[1]Multi-Field'!$F$62="Drained"),BI223,IF(AND('[1]Multi-Field'!$E$62=[1]Lists!BF223,'[1]Multi-Field'!$F$62="undrained"),BH223,""))</f>
        <v/>
      </c>
      <c r="DS223" s="409" t="str">
        <f>IF(AND('[1]Multi-Field'!$E$63=[1]Lists!BF223,'[1]Multi-Field'!$F$63="Drained"),BI223,IF(AND('[1]Multi-Field'!$E$63=[1]Lists!BF223,'[1]Multi-Field'!$F$63="undrained"),BH223,""))</f>
        <v/>
      </c>
      <c r="DT223" s="409" t="str">
        <f>IF(AND('[1]Multi-Field'!$E$64=[1]Lists!BF223,'[1]Multi-Field'!$F$64="Drained"),BI223,IF(AND('[1]Multi-Field'!$E$64=[1]Lists!BF223,'[1]Multi-Field'!$F$64="undrained"),BH223,""))</f>
        <v/>
      </c>
      <c r="DU223" s="409" t="str">
        <f>IF(AND('[1]Multi-Field'!$E$65=[1]Lists!BF223,'[1]Multi-Field'!$F$65="Drained"),BI223,IF(AND('[1]Multi-Field'!$E$65=[1]Lists!BF223,'[1]Multi-Field'!$F$65="undrained"),BH223,""))</f>
        <v/>
      </c>
      <c r="DV223" s="409" t="str">
        <f>IF(AND('[1]Multi-Field'!$E$66=[1]Lists!BF223,'[1]Multi-Field'!$F$66="Drained"),BI223,IF(AND('[1]Multi-Field'!$E$66=[1]Lists!BF223,'[1]Multi-Field'!$F$66="undrained"),BH223,""))</f>
        <v/>
      </c>
      <c r="DW223" s="409" t="str">
        <f>IF(AND('[1]Multi-Field'!$E$67=[1]Lists!BF223,'[1]Multi-Field'!$F$67="Drained"),BI223,IF(AND('[1]Multi-Field'!$E$67=[1]Lists!BF223,'[1]Multi-Field'!$F$67="undrained"),BH223,""))</f>
        <v/>
      </c>
      <c r="DX223" s="409" t="str">
        <f>IF(AND('[1]Multi-Field'!$E$68=[1]Lists!BF223,'[1]Multi-Field'!$F$68="Drained"),BI223,IF(AND('[1]Multi-Field'!$E$68=[1]Lists!BF223,'[1]Multi-Field'!$F$68="undrained"),BH223,""))</f>
        <v/>
      </c>
      <c r="DY223" s="409" t="str">
        <f>IF(AND('[1]Multi-Field'!$E$69=[1]Lists!BF223,'[1]Multi-Field'!$F$69="Drained"),BI223,IF(AND('[1]Multi-Field'!$E$69=[1]Lists!BF223,'[1]Multi-Field'!$F$69="undrained"),BH223,""))</f>
        <v/>
      </c>
      <c r="DZ223" s="409" t="str">
        <f>IF(AND('[1]Multi-Field'!$E$70=[1]Lists!BF223,'[1]Multi-Field'!$F$70="Drained"),BI223,IF(AND('[1]Multi-Field'!$E$70=[1]Lists!BF223,'[1]Multi-Field'!$F$70="undrained"),BH223,""))</f>
        <v/>
      </c>
      <c r="EA223" s="409" t="str">
        <f>IF(AND('[1]Multi-Field'!$E$71=[1]Lists!BF223,'[1]Multi-Field'!$F$71="Drained"),BI223,IF(AND('[1]Multi-Field'!$E$71=[1]Lists!BF223,'[1]Multi-Field'!$F$71="undrained"),BH223,""))</f>
        <v/>
      </c>
      <c r="EB223" s="409" t="str">
        <f>IF(AND('[1]Multi-Field'!$E$72=[1]Lists!BF223,'[1]Multi-Field'!$F$72="Drained"),BI223,IF(AND('[1]Multi-Field'!$E$72=[1]Lists!BF223,'[1]Multi-Field'!$F$72="undrained"),BH223,""))</f>
        <v/>
      </c>
      <c r="EC223" s="409" t="str">
        <f>IF(AND('[1]Multi-Field'!$E$73=[1]Lists!BF223,'[1]Multi-Field'!$F$73="Drained"),BI223,IF(AND('[1]Multi-Field'!$E$73=[1]Lists!BF223,'[1]Multi-Field'!$F$73="undrained"),BH223,""))</f>
        <v/>
      </c>
      <c r="ED223" s="409" t="str">
        <f>IF(AND('[1]Multi-Field'!$E$74=[1]Lists!BF223,'[1]Multi-Field'!$F$74="Drained"),BI223,IF(AND('[1]Multi-Field'!$E$74=[1]Lists!BF223,'[1]Multi-Field'!$F$74="undrained"),BH223,""))</f>
        <v/>
      </c>
      <c r="EE223" s="409" t="str">
        <f>IF(AND('[1]Multi-Field'!$E$75=[1]Lists!BF223,'[1]Multi-Field'!$F$75="Drained"),BI223,IF(AND('[1]Multi-Field'!$E$75=[1]Lists!BF223,'[1]Multi-Field'!$F$75="undrained"),BH223,""))</f>
        <v/>
      </c>
      <c r="EF223" s="409" t="str">
        <f>IF(AND('[1]Multi-Field'!$E$76=[1]Lists!BF223,'[1]Multi-Field'!$F$76="Drained"),BI223,IF(AND('[1]Multi-Field'!$E$76=[1]Lists!BF223,'[1]Multi-Field'!$F$6="undrained"),BH223,""))</f>
        <v/>
      </c>
      <c r="EG223" s="409" t="str">
        <f>IF(AND('[1]Multi-Field'!$E$77=[1]Lists!BF223,'[1]Multi-Field'!$F$77="Drained"),BI223,IF(AND('[1]Multi-Field'!$E$77=[1]Lists!BF223,'[1]Multi-Field'!$F$77="undrained"),BH223,""))</f>
        <v/>
      </c>
      <c r="EH223" s="409" t="str">
        <f>IF(AND('[1]Multi-Field'!$E$78=[1]Lists!BF223,'[1]Multi-Field'!$F$78="Drained"),BI223,IF(AND('[1]Multi-Field'!$E$78=[1]Lists!BF223,'[1]Multi-Field'!$F$78="undrained"),BH223,""))</f>
        <v/>
      </c>
      <c r="EI223" s="409" t="str">
        <f>IF(AND('[1]Multi-Field'!$E$79=[1]Lists!BF223,'[1]Multi-Field'!$F$79="Drained"),BI223,IF(AND('[1]Multi-Field'!$E$79=[1]Lists!BF223,'[1]Multi-Field'!$F$79="undrained"),BH223,""))</f>
        <v/>
      </c>
      <c r="EJ223" s="409" t="str">
        <f>IF(AND('[1]Multi-Field'!$E$80=[1]Lists!BF223,'[1]Multi-Field'!$F$80="Drained"),BI223,IF(AND('[1]Multi-Field'!$E$80=[1]Lists!BF223,'[1]Multi-Field'!$F$80="undrained"),BH223,""))</f>
        <v/>
      </c>
      <c r="EK223" s="409" t="str">
        <f>IF(AND('[1]Multi-Field'!$E$81=[1]Lists!BF223,'[1]Multi-Field'!$F$81="Drained"),BI223,IF(AND('[1]Multi-Field'!$E$81=[1]Lists!BF223,'[1]Multi-Field'!$F$81="undrained"),BH223,""))</f>
        <v/>
      </c>
      <c r="EL223" s="409" t="str">
        <f>IF(AND('[1]Multi-Field'!$E$82=[1]Lists!BF223,'[1]Multi-Field'!$F$82="Drained"),BI223,IF(AND('[1]Multi-Field'!$E$82=[1]Lists!BF223,'[1]Multi-Field'!$F$82="undrained"),BH223,""))</f>
        <v/>
      </c>
      <c r="EM223" s="409" t="str">
        <f>IF(AND('[1]Multi-Field'!$E$83=[1]Lists!BF223,'[1]Multi-Field'!$F$83="Drained"),BI223,IF(AND('[1]Multi-Field'!$E$83=[1]Lists!BF223,'[1]Multi-Field'!$F$83="undrained"),BH223,""))</f>
        <v/>
      </c>
      <c r="EN223" s="409" t="str">
        <f>IF(AND('[1]Multi-Field'!$E$84=[1]Lists!BF223,'[1]Multi-Field'!$F$84="Drained"),BI223,IF(AND('[1]Multi-Field'!$E$84=[1]Lists!BF223,'[1]Multi-Field'!$F$84="undrained"),BH223,""))</f>
        <v/>
      </c>
      <c r="EO223" s="409" t="str">
        <f>IF(AND('[1]Multi-Field'!$E$85=[1]Lists!BF223,'[1]Multi-Field'!$F$85="Drained"),BI223,IF(AND('[1]Multi-Field'!$E$85=[1]Lists!BF223,'[1]Multi-Field'!$F$85="undrained"),BH223,""))</f>
        <v/>
      </c>
      <c r="EP223" s="409" t="str">
        <f>IF(AND('[1]Multi-Field'!$E$86=[1]Lists!BF223,'[1]Multi-Field'!$F$86="Drained"),BI223,IF(AND('[1]Multi-Field'!$E$86=[1]Lists!BF223,'[1]Multi-Field'!$F$86="undrained"),BH223,""))</f>
        <v/>
      </c>
      <c r="EQ223" s="409" t="str">
        <f>IF(AND('[1]Multi-Field'!$E$87=[1]Lists!BF223,'[1]Multi-Field'!$F$87="Drained"),BI223,IF(AND('[1]Multi-Field'!$E$87=[1]Lists!BF223,'[1]Multi-Field'!$F$87="undrained"),BH223,""))</f>
        <v/>
      </c>
      <c r="ER223" s="409" t="str">
        <f>IF(AND('[1]Multi-Field'!$E$88=[1]Lists!BF223,'[1]Multi-Field'!$F$88="Drained"),BI223,IF(AND('[1]Multi-Field'!$E$88=[1]Lists!BF223,'[1]Multi-Field'!$F$88="undrained"),BH223,""))</f>
        <v/>
      </c>
      <c r="ES223" s="409" t="str">
        <f>IF(AND('[1]Multi-Field'!$E$89=[1]Lists!BF223,'[1]Multi-Field'!$F$89="Drained"),BI223,IF(AND('[1]Multi-Field'!$E$89=[1]Lists!BF223,'[1]Multi-Field'!$F$89="undrained"),BH223,""))</f>
        <v/>
      </c>
      <c r="ET223" s="409" t="str">
        <f>IF(AND('[1]Multi-Field'!$E$90=[1]Lists!BF223,'[1]Multi-Field'!$F$90="Drained"),BI223,IF(AND('[1]Multi-Field'!$E$90=[1]Lists!BF223,'[1]Multi-Field'!$F$90="undrained"),BH223,""))</f>
        <v/>
      </c>
      <c r="EU223" s="409" t="str">
        <f>IF(AND('[1]Multi-Field'!$E$91=[1]Lists!BF223,'[1]Multi-Field'!$F$91="Drained"),BI223,IF(AND('[1]Multi-Field'!$E$91=[1]Lists!BF223,'[1]Multi-Field'!$F$91="undrained"),BH223,""))</f>
        <v/>
      </c>
      <c r="EV223" s="409" t="str">
        <f>IF(AND('[1]Multi-Field'!$E$92=[1]Lists!BF223,'[1]Multi-Field'!$F$92="Drained"),BI223,IF(AND('[1]Multi-Field'!$E$92=[1]Lists!BF223,'[1]Multi-Field'!$F$92="undrained"),BH223,""))</f>
        <v/>
      </c>
      <c r="EW223" s="409" t="str">
        <f>IF(AND('[1]Multi-Field'!$E$93=[1]Lists!BF223,'[1]Multi-Field'!$F$93="Drained"),BI223,IF(AND('[1]Multi-Field'!$E$93=[1]Lists!BF223,'[1]Multi-Field'!$F$93="undrained"),BH223,""))</f>
        <v/>
      </c>
      <c r="EX223" s="409" t="str">
        <f>IF(AND('[1]Multi-Field'!$E$94=[1]Lists!BF223,'[1]Multi-Field'!$F$94="Drained"),BI223,IF(AND('[1]Multi-Field'!$E$94=[1]Lists!BF223,'[1]Multi-Field'!$F$94="undrained"),BH223,""))</f>
        <v/>
      </c>
      <c r="EY223" s="409" t="str">
        <f>IF(AND('[1]Multi-Field'!$E$95=[1]Lists!BF223,'[1]Multi-Field'!$F$95="Drained"),BI223,IF(AND('[1]Multi-Field'!$E$95=[1]Lists!BF223,'[1]Multi-Field'!$F$95="undrained"),BH223,""))</f>
        <v/>
      </c>
      <c r="EZ223" s="409" t="str">
        <f>IF(AND('[1]Multi-Field'!$E$96=[1]Lists!BF223,'[1]Multi-Field'!$F$96="Drained"),BI223,IF(AND('[1]Multi-Field'!$E$96=[1]Lists!BF223,'[1]Multi-Field'!$F$96="undrained"),BH223,""))</f>
        <v/>
      </c>
      <c r="FA223" s="409" t="str">
        <f>IF(AND('[1]Multi-Field'!$E$97=[1]Lists!BF223,'[1]Multi-Field'!$F$97="Drained"),BI223,IF(AND('[1]Multi-Field'!$E$97=[1]Lists!BF223,'[1]Multi-Field'!$F$97="undrained"),BH223,""))</f>
        <v/>
      </c>
      <c r="FB223" s="409" t="str">
        <f>IF(AND('[1]Multi-Field'!$E$98=[1]Lists!BF223,'[1]Multi-Field'!$F$98="Drained"),BI223,IF(AND('[1]Multi-Field'!$E$98=[1]Lists!BF223,'[1]Multi-Field'!$F$98="undrained"),BH223,""))</f>
        <v/>
      </c>
      <c r="FC223" s="409" t="str">
        <f>IF(AND('[1]Multi-Field'!$E$99=[1]Lists!BF223,'[1]Multi-Field'!$F$99="Drained"),BI223,IF(AND('[1]Multi-Field'!$E$99=[1]Lists!BF223,'[1]Multi-Field'!$F$99="undrained"),BH223,""))</f>
        <v/>
      </c>
      <c r="FD223" s="409" t="str">
        <f>IF(AND('[1]Multi-Field'!$E$100=[1]Lists!BF223,'[1]Multi-Field'!$F$100="Drained"),BI223,IF(AND('[1]Multi-Field'!$E$100=[1]Lists!BF223,'[1]Multi-Field'!$F$100="undrained"),BH223,""))</f>
        <v/>
      </c>
      <c r="FE223" s="409" t="str">
        <f>IF(AND('[1]Multi-Field'!$E$101=[1]Lists!BF223,'[1]Multi-Field'!$F$101="Drained"),BI223,IF(AND('[1]Multi-Field'!$E$101=[1]Lists!BF223,'[1]Multi-Field'!$F$101="undrained"),BH223,""))</f>
        <v/>
      </c>
      <c r="FF223" s="409" t="str">
        <f>IF(AND('[1]Multi-Field'!$E$102=[1]Lists!BF223,'[1]Multi-Field'!$F$102="Drained"),BI223,IF(AND('[1]Multi-Field'!$E$102=[1]Lists!BF223,'[1]Multi-Field'!$F$102="undrained"),BH223,""))</f>
        <v/>
      </c>
      <c r="FG223" s="409" t="str">
        <f>IF(AND('[1]Multi-Field'!$E$103=[1]Lists!BF223,'[1]Multi-Field'!$F$103="Drained"),BI223,IF(AND('[1]Multi-Field'!$E$103=[1]Lists!BF223,'[1]Multi-Field'!$F$103="undrained"),BH223,""))</f>
        <v/>
      </c>
      <c r="FH223" s="409" t="str">
        <f>IF(AND('[1]Multi-Field'!$E$104=[1]Lists!BF223,'[1]Multi-Field'!$F$104="Drained"),BI223,IF(AND('[1]Multi-Field'!$E$104=[1]Lists!BF223,'[1]Multi-Field'!$F$104="undrained"),BH223,""))</f>
        <v/>
      </c>
      <c r="FI223" s="409" t="str">
        <f>IF(AND('[1]Multi-Field'!$E$105=[1]Lists!BF223,'[1]Multi-Field'!$F$105="Drained"),BI223,IF(AND('[1]Multi-Field'!$E$105=[1]Lists!BF223,'[1]Multi-Field'!$F$105="undrained"),BH223,""))</f>
        <v/>
      </c>
      <c r="FJ223" s="409" t="str">
        <f>IF(AND('[1]Multi-Field'!$E$106=[1]Lists!BF223,'[1]Multi-Field'!$F$106="Drained"),BI223,IF(AND('[1]Multi-Field'!$E$106=[1]Lists!BF223,'[1]Multi-Field'!$F$106="undrained"),BH223,""))</f>
        <v/>
      </c>
      <c r="FK223" s="409" t="str">
        <f>IF(AND('[1]Multi-Field'!$E$107=[1]Lists!BF223,'[1]Multi-Field'!$F$107="Drained"),BI223,IF(AND('[1]Multi-Field'!$E$107=[1]Lists!BF223,'[1]Multi-Field'!$F$107="undrained"),BH223,""))</f>
        <v/>
      </c>
      <c r="FL223" s="409" t="str">
        <f>IF(AND('[1]Multi-Field'!$E$108=[1]Lists!BF223,'[1]Multi-Field'!$F$108="Drained"),BI223,IF(AND('[1]Multi-Field'!$E$108=[1]Lists!BF223,'[1]Multi-Field'!$F$108="undrained"),BH223,""))</f>
        <v/>
      </c>
      <c r="FM223" s="409" t="str">
        <f>IF(AND('[1]Multi-Field'!$E$109=[1]Lists!BF223,'[1]Multi-Field'!$F$109="Drained"),BI223,IF(AND('[1]Multi-Field'!$E$109=[1]Lists!BF223,'[1]Multi-Field'!$F$109="undrained"),BH223,""))</f>
        <v/>
      </c>
      <c r="FN223" s="409" t="str">
        <f>IF(AND('[1]Multi-Field'!$E$110=[1]Lists!BF223,'[1]Multi-Field'!$F$110="Drained"),BI223,IF(AND('[1]Multi-Field'!$E$110=[1]Lists!BF223,'[1]Multi-Field'!$F$110="undrained"),BH223,""))</f>
        <v/>
      </c>
      <c r="FO223" s="409" t="str">
        <f>IF(AND('[1]Multi-Field'!$E$111=[1]Lists!BF223,'[1]Multi-Field'!$F$111="Drained"),BI223,IF(AND('[1]Multi-Field'!$E$111=[1]Lists!BF223,'[1]Multi-Field'!$F$111="undrained"),BH223,""))</f>
        <v/>
      </c>
      <c r="FP223" s="409" t="str">
        <f>IF(AND('[1]Multi-Field'!$E$112=[1]Lists!BF223,'[1]Multi-Field'!$F$112="Drained"),BI223,IF(AND('[1]Multi-Field'!$E$112=[1]Lists!BF223,'[1]Multi-Field'!$F$112="undrained"),BH223,""))</f>
        <v/>
      </c>
      <c r="FQ223" s="409" t="str">
        <f>IF(AND('[1]Multi-Field'!$E$113=[1]Lists!BF223,'[1]Multi-Field'!$F$113="Drained"),BI223,IF(AND('[1]Multi-Field'!$E$113=[1]Lists!BF223,'[1]Multi-Field'!$F$113="undrained"),BH223,""))</f>
        <v/>
      </c>
      <c r="FR223" s="409" t="str">
        <f>IF(AND('[1]Multi-Field'!$E$114=[1]Lists!BF223,'[1]Multi-Field'!$F$114="Drained"),BI223,IF(AND('[1]Multi-Field'!$E$114=[1]Lists!BF223,'[1]Multi-Field'!$F$114="undrained"),BH223,""))</f>
        <v/>
      </c>
      <c r="FS223" s="409" t="str">
        <f>IF(AND('[1]Multi-Field'!$E$115=[1]Lists!BF223,'[1]Multi-Field'!$F$115="Drained"),BI223,IF(AND('[1]Multi-Field'!$E$115=[1]Lists!BF223,'[1]Multi-Field'!$F$115="undrained"),BH223,""))</f>
        <v/>
      </c>
      <c r="FT223" s="409" t="str">
        <f>IF(AND('[1]Multi-Field'!$E$116=[1]Lists!BF223,'[1]Multi-Field'!$F$116="Drained"),BI223,IF(AND('[1]Multi-Field'!$E$116=[1]Lists!BF223,'[1]Multi-Field'!$F$116="undrained"),BH223,""))</f>
        <v/>
      </c>
      <c r="FU223" s="409" t="str">
        <f>IF(AND('[1]Multi-Field'!$E$117=[1]Lists!BF223,'[1]Multi-Field'!$F$117="Drained"),BI223,IF(AND('[1]Multi-Field'!$E$117=[1]Lists!BF223,'[1]Multi-Field'!$F$117="undrained"),BH223,""))</f>
        <v/>
      </c>
      <c r="FV223" s="409" t="str">
        <f>IF(AND('[1]Multi-Field'!$E$118=[1]Lists!BF223,'[1]Multi-Field'!$F$118="Drained"),BI223,IF(AND('[1]Multi-Field'!$E$118=[1]Lists!BF223,'[1]Multi-Field'!$F$118="undrained"),BH223,""))</f>
        <v/>
      </c>
      <c r="FW223" s="409" t="str">
        <f>IF(AND('[1]Multi-Field'!$E$119=[1]Lists!BF223,'[1]Multi-Field'!$F$119="Drained"),BI223,IF(AND('[1]Multi-Field'!$E$119=[1]Lists!BF223,'[1]Multi-Field'!$F$119="undrained"),BH223,""))</f>
        <v/>
      </c>
      <c r="FX223" s="409" t="str">
        <f>IF(AND('[1]Multi-Field'!$E$120=[1]Lists!BF223,'[1]Multi-Field'!$F$120="Drained"),BI223,IF(AND('[1]Multi-Field'!$E$120=[1]Lists!BF223,'[1]Multi-Field'!$F$120="undrained"),BH223,""))</f>
        <v/>
      </c>
    </row>
    <row r="224" spans="1:180" ht="13.5" customHeight="1">
      <c r="A224" s="7" t="s">
        <v>311</v>
      </c>
      <c r="B224" s="7"/>
      <c r="C224" s="7"/>
      <c r="D224" s="8">
        <v>75</v>
      </c>
      <c r="E224" s="8">
        <f t="shared" si="39"/>
        <v>75</v>
      </c>
      <c r="F224" s="8">
        <f t="shared" si="40"/>
        <v>75</v>
      </c>
      <c r="G224" s="8">
        <v>75</v>
      </c>
      <c r="H224" s="8">
        <v>80</v>
      </c>
      <c r="I224" s="8">
        <f t="shared" si="43"/>
        <v>80</v>
      </c>
      <c r="J224" s="8">
        <f t="shared" si="44"/>
        <v>80</v>
      </c>
      <c r="K224" s="8">
        <v>80</v>
      </c>
      <c r="L224" s="8">
        <v>150</v>
      </c>
      <c r="M224" s="8">
        <f t="shared" si="41"/>
        <v>150</v>
      </c>
      <c r="N224" s="8">
        <f t="shared" si="42"/>
        <v>150</v>
      </c>
      <c r="O224" s="8">
        <v>150</v>
      </c>
      <c r="P224" s="391">
        <v>199</v>
      </c>
      <c r="Q224" s="394"/>
      <c r="R224" s="395" t="b">
        <f>IF(OR('Multi-Field'!AA201=Lists!$AC$42,'Multi-Field'!AA201=Lists!$AC$43),IF('Multi-Field'!Z201="x",(IF('Multi-Field'!AC201=Lists!$Q$11,Lists!$R$11,IF('Multi-Field'!AC201=Lists!$Q$12,Lists!$R$12,IF('Multi-Field'!AC201=Lists!$Q$13,Lists!$R$13,IF('Multi-Field'!AC201=Lists!$Q$14,Lists!$R$14))))),IF('Multi-Field'!X201="x",(IF('Multi-Field'!AC201=Lists!$Q$11,Lists!$S$11,IF('Multi-Field'!AC201=Lists!$Q$12,Lists!$S$12,IF('Multi-Field'!AC201=Lists!$Q$13,Lists!$S$13,IF('Multi-Field'!AC201=Lists!$Q$14,Lists!$S$14))))),IF('Multi-Field'!V201="x",(IF('Multi-Field'!AC201=Lists!$Q$11,Lists!$T$11,IF('Multi-Field'!AC201=Lists!$Q$12,Lists!$T$12,IF('Multi-Field'!AC201=Lists!$Q$13,Lists!$T$13,IF('Multi-Field'!AC201=Lists!$Q$14,Lists!$T$14))))),0))))</f>
        <v>0</v>
      </c>
      <c r="S224" s="395" t="str">
        <f t="shared" si="45"/>
        <v/>
      </c>
      <c r="T224" s="395"/>
      <c r="U224" s="396"/>
      <c r="AI224" s="384">
        <f>'[1]Multi-Field'!B220</f>
        <v>0</v>
      </c>
      <c r="AJ224" s="387" t="str">
        <f>IF(OR('[1]Multi-Field'!Q64=[1]Lists!$AC$42,'[1]Multi-Field'!Q64=[1]Lists!$AC$43),"x","")</f>
        <v/>
      </c>
      <c r="AK224" s="387" t="str">
        <f>IF(OR('[1]Multi-Field'!Q64=[1]Lists!$AC$6,'[1]Multi-Field'!Q64=$AC$2,'[1]Multi-Field'!Q64=$AC$4),"x","")</f>
        <v/>
      </c>
      <c r="AL224" s="387" t="str">
        <f>IF(OR('[1]Multi-Field'!Q64=[1]Lists!$AC$7,'[1]Multi-Field'!Q64=$AC$3,'[1]Multi-Field'!Q64=$AC$5),"x","")</f>
        <v/>
      </c>
      <c r="AM224" s="387" t="str">
        <f>IF(OR('[1]Multi-Field'!Q64=$AC$23,'[1]Multi-Field'!Q64=$AC$13,'[1]Multi-Field'!Q64=$AC$9,'[1]Multi-Field'!Q64=$AC$19,'[1]Multi-Field'!Q64=$AC$47),"x","")</f>
        <v/>
      </c>
      <c r="AN224" s="387" t="str">
        <f>IF(OR('[1]Multi-Field'!Q64=$AC$24,'[1]Multi-Field'!Q64=$AC$14,'[1]Multi-Field'!Q64=$AC$10,'[1]Multi-Field'!Q64=$AC$22,'[1]Multi-Field'!Q64=$AC$48),"x","")</f>
        <v/>
      </c>
      <c r="AO224" s="387" t="str">
        <f>IF(OR('[1]Multi-Field'!Q64=$AC$21,'[1]Multi-Field'!Q64=$AC$28,'[1]Multi-Field'!Q64=$AC$62,'[1]Multi-Field'!Q64=$AC$102,'[1]Multi-Field'!Q64=$AC$98),"x","")</f>
        <v/>
      </c>
      <c r="AP224" s="387" t="str">
        <f>IF(OR('[1]Multi-Field'!Q64=$AC$25,'[1]Multi-Field'!Q64=$AC$63,'[1]Multi-Field'!Q64=$AC$85,'[1]Multi-Field'!Q64=$AC$87,'[1]Multi-Field'!Q64=$AC$92,'[1]Multi-Field'!Q64=$AC$93),"x","")</f>
        <v>x</v>
      </c>
      <c r="AQ224" s="387" t="str">
        <f>IF(OR('[1]Multi-Field'!Q64=$AC$20,'[1]Multi-Field'!Q64=$AC$27,'[1]Multi-Field'!Q64=$AC$58,'[1]Multi-Field'!Q64=$AC$86,'[1]Multi-Field'!Q64=$AC$103,'[1]Multi-Field'!Q64=$AC$94),"x","")</f>
        <v/>
      </c>
      <c r="AR224" s="387" t="str">
        <f>IF(OR('[1]Multi-Field'!Q64=$AC$35,'[1]Multi-Field'!Q64=$AC$40,'[1]Multi-Field'!Q64=$AC$45,),"x","")</f>
        <v/>
      </c>
      <c r="AS224" s="387" t="str">
        <f>IF(OR('[1]Multi-Field'!Q64=$AC$36,'[1]Multi-Field'!Q64=$AC$41,'[1]Multi-Field'!Q64=$AC$46,),"x","")</f>
        <v/>
      </c>
      <c r="AT224" s="387" t="str">
        <f>IF(OR('[1]Multi-Field'!Q64=$AC$52,'[1]Multi-Field'!Q64=$AC$53,'[1]Multi-Field'!Q64=$AC$54,'[1]Multi-Field'!Q64=$AC$55,'[1]Multi-Field'!Q64=$AC$68,'[1]Multi-Field'!Q64=$AC$69,'[1]Multi-Field'!Q64=$AC$74,'[1]Multi-Field'!Q64=$AC$71,'[1]Multi-Field'!Q64=$AC$70),"x","")</f>
        <v/>
      </c>
      <c r="AU224" s="387" t="str">
        <f>IF('[1]Multi-Field'!Q64=$AC$72,"x","")</f>
        <v/>
      </c>
      <c r="AV224" s="387" t="str">
        <f>IF('[1]Multi-Field'!Q64=$AC$73,"x","")</f>
        <v/>
      </c>
      <c r="AW224" s="387" t="str">
        <f>IF('[1]Multi-Field'!Q64=$AC$83,"x","")</f>
        <v/>
      </c>
      <c r="AX224" s="387" t="str">
        <f>IF('[1]Multi-Field'!Q64=$AC$84,"x","")</f>
        <v/>
      </c>
      <c r="AY224" s="387" t="str">
        <f>IF('[1]Multi-Field'!Q64=$AC$97,"x","")</f>
        <v/>
      </c>
      <c r="AZ224" s="387" t="str">
        <f>IF('[1]Multi-Field'!Q64=$AC$99,"x","")</f>
        <v/>
      </c>
      <c r="BA224" s="387" t="str">
        <f>IF('[1]Multi-Field'!Q64=$AC$104,"x","")</f>
        <v/>
      </c>
      <c r="BB224" s="387" t="str">
        <f>IF('[1]Multi-Field'!Q64=$AC$105,"x","")</f>
        <v/>
      </c>
      <c r="BC224" s="388"/>
      <c r="BF224" s="411" t="s">
        <v>1390</v>
      </c>
      <c r="BG224" s="412">
        <v>2</v>
      </c>
      <c r="BH224" s="412">
        <v>5.5</v>
      </c>
      <c r="BI224" s="412">
        <v>5.5</v>
      </c>
      <c r="BJ224" s="409" t="e">
        <f>IF(AND('[1]Single Field'!#REF!=[1]Lists!BF224,'[1]Single Field'!#REF!="Drained"),"x",IF(AND('[1]Single Field'!#REF!=[1]Lists!BF224,'[1]Single Field'!#REF!="Undrained"),O,""))</f>
        <v>#REF!</v>
      </c>
      <c r="BK224" s="409" t="str">
        <f>IF(AND('[1]Multi-Field'!$E$3=[1]Lists!BF224,'[1]Multi-Field'!$F$3="Drained"),BI224,IF(AND('[1]Multi-Field'!$E$3=BF224,'[1]Multi-Field'!$F$3="undrained"),BH224,""))</f>
        <v/>
      </c>
      <c r="BL224" s="409" t="str">
        <f>IF(AND('[1]Multi-Field'!$E$4=BF224,'[1]Multi-Field'!$F$4="Drained"),BI224,IF(AND('[1]Multi-Field'!$E$4=BF224,'[1]Multi-Field'!$F$4="undrained"),BH224,""))</f>
        <v/>
      </c>
      <c r="BM224" s="409" t="str">
        <f>IF(AND('[1]Multi-Field'!$E$5=BF224,'[1]Multi-Field'!$F$5="Drained"),BI224,IF(AND('[1]Multi-Field'!$E$5=BF224,'[1]Multi-Field'!$F$5="undrained"),BH224,""))</f>
        <v/>
      </c>
      <c r="BN224" s="409" t="str">
        <f>IF(AND('[1]Multi-Field'!$E$6=BF224,'[1]Multi-Field'!$F$6="Drained"),BI224,IF(AND('[1]Multi-Field'!$E$6=BF224,'[1]Multi-Field'!$F$6="undrained"),BH224,""))</f>
        <v/>
      </c>
      <c r="BO224" s="409" t="str">
        <f>IF(AND('[1]Multi-Field'!$E$7=BF224,'[1]Multi-Field'!$F$7="Drained"),BI224,IF(AND('[1]Multi-Field'!$E$7=BF224,'[1]Multi-Field'!$F$7="undrained"),BH224,""))</f>
        <v/>
      </c>
      <c r="BP224" s="409" t="str">
        <f>IF(AND('[1]Multi-Field'!$E$8=BF224,'[1]Multi-Field'!$F$8="Drained"),BI224,IF(AND('[1]Multi-Field'!$E$8=BF224,'[1]Multi-Field'!$F$8="undrained"),BH224,""))</f>
        <v/>
      </c>
      <c r="BQ224" s="409" t="str">
        <f>IF(AND('[1]Multi-Field'!$E$9=BF224,'[1]Multi-Field'!$F$9="Drained"),BI224,IF(AND('[1]Multi-Field'!$E$9=BF224,'[1]Multi-Field'!$F$9="undrained"),BH224,""))</f>
        <v/>
      </c>
      <c r="BR224" s="409" t="str">
        <f>IF(AND('[1]Multi-Field'!$E$10=BF224,'[1]Multi-Field'!$F$10="Drained"),BI224,IF(AND('[1]Multi-Field'!$E$10=BF224,'[1]Multi-Field'!$F$10="undrained"),BH224,""))</f>
        <v/>
      </c>
      <c r="BS224" s="409" t="str">
        <f>IF(AND('[1]Multi-Field'!$E$11=BF224,'[1]Multi-Field'!$F$11="Drained"),BI224,IF(AND('[1]Multi-Field'!$E$11=BF224,'[1]Multi-Field'!$F$11="undrained"),BH224,""))</f>
        <v/>
      </c>
      <c r="BT224" s="409" t="str">
        <f>IF(AND('[1]Multi-Field'!$E$12=BF224,'[1]Multi-Field'!$F$12="Drained"),BI224,IF(AND('[1]Multi-Field'!$E$12=BF224,'[1]Multi-Field'!$F$12="undrained"),BH224,""))</f>
        <v/>
      </c>
      <c r="BU224" s="409" t="str">
        <f>IF(AND('[1]Multi-Field'!$E$13=BF224,'[1]Multi-Field'!$F$13="Drained"),BI224,IF(AND('[1]Multi-Field'!$E$3=BF224,'[1]Multi-Field'!$F$13="undrained"),BH224,""))</f>
        <v/>
      </c>
      <c r="BV224" s="409" t="str">
        <f>IF(AND('[1]Multi-Field'!$E$14=BF224,'[1]Multi-Field'!$F$14="Drained"),BI224,IF(AND('[1]Multi-Field'!$E$14=BF224,'[1]Multi-Field'!$F$14="undrained"),BH224,""))</f>
        <v/>
      </c>
      <c r="BW224" s="409" t="str">
        <f>IF(AND('[1]Multi-Field'!$E$15=BF224,'[1]Multi-Field'!$F$15="Drained"),BI224,IF(AND('[1]Multi-Field'!$E$15=BF224,'[1]Multi-Field'!$F$15="undrained"),BH224,""))</f>
        <v/>
      </c>
      <c r="BX224" s="409" t="str">
        <f>IF(AND('[1]Multi-Field'!$E$16=[1]Lists!BF224,'[1]Multi-Field'!$F$16="Drained"),BI224,IF(AND('[1]Multi-Field'!$E$16=[1]Lists!BF224,'[1]Multi-Field'!$F$16="undrained"),BH224,""))</f>
        <v/>
      </c>
      <c r="BY224" s="409" t="str">
        <f>IF(AND('[1]Multi-Field'!$E$17=[1]Lists!BF224,'[1]Multi-Field'!$F$17="Drained"),BI224,IF(AND('[1]Multi-Field'!$E$17=[1]Lists!BF224,'[1]Multi-Field'!$F$17="undrained"),BH224,""))</f>
        <v/>
      </c>
      <c r="BZ224" s="409" t="str">
        <f>IF(AND('[1]Multi-Field'!$E$18=[1]Lists!BF224,'[1]Multi-Field'!$F$18="Drained"),BI224,IF(AND('[1]Multi-Field'!$E$18=[1]Lists!BF224,'[1]Multi-Field'!$F$18="undrained"),BH224,""))</f>
        <v/>
      </c>
      <c r="CA224" s="409" t="str">
        <f>IF(AND('[1]Multi-Field'!$E$19=[1]Lists!BF224,'[1]Multi-Field'!$F$19="Drained"),BI224,IF(AND('[1]Multi-Field'!$E$19=[1]Lists!BF224,'[1]Multi-Field'!$F$19="undrained"),BH224,""))</f>
        <v/>
      </c>
      <c r="CB224" s="409" t="str">
        <f>IF(AND('[1]Multi-Field'!$E$20=[1]Lists!BF224,'[1]Multi-Field'!$F$20="Drained"),BI224,IF(AND('[1]Multi-Field'!$E$20=[1]Lists!BF224,'[1]Multi-Field'!$F$20="undrained"),BH224,""))</f>
        <v/>
      </c>
      <c r="CC224" s="409" t="str">
        <f>IF(AND('[1]Multi-Field'!$E$21=[1]Lists!BF224,'[1]Multi-Field'!$F$21="Drained"),BI224,IF(AND('[1]Multi-Field'!$E$21=[1]Lists!BF224,'[1]Multi-Field'!$F$21="undrained"),BH224,""))</f>
        <v/>
      </c>
      <c r="CD224" s="409" t="str">
        <f>IF(AND('[1]Multi-Field'!$E$22=[1]Lists!BF224,'[1]Multi-Field'!$F$22="Drained"),BI224,IF(AND('[1]Multi-Field'!$E$22=[1]Lists!BF224,'[1]Multi-Field'!$F$22="undrained"),BH224,""))</f>
        <v/>
      </c>
      <c r="CE224" s="409" t="str">
        <f>IF(AND('[1]Multi-Field'!$E$23=[1]Lists!BF224,'[1]Multi-Field'!$F$23="Drained"),BI224,IF(AND('[1]Multi-Field'!$E$23=[1]Lists!BF224,'[1]Multi-Field'!$F$23="undrained"),BH224,""))</f>
        <v/>
      </c>
      <c r="CF224" s="409" t="str">
        <f>IF(AND('[1]Multi-Field'!$E$24=[1]Lists!BF224,'[1]Multi-Field'!$F$24="Drained"),BI224,IF(AND('[1]Multi-Field'!$E$24=[1]Lists!BF224,'[1]Multi-Field'!$F$24="undrained"),BH224,""))</f>
        <v/>
      </c>
      <c r="CG224" s="409" t="str">
        <f>IF(AND('[1]Multi-Field'!$E$25=[1]Lists!BF224,'[1]Multi-Field'!$F$25="Drained"),BI224,IF(AND('[1]Multi-Field'!$E$25=[1]Lists!BF224,'[1]Multi-Field'!$F$25="undrained"),BH224,""))</f>
        <v/>
      </c>
      <c r="CH224" s="409" t="str">
        <f>IF(AND('[1]Multi-Field'!$E$26=[1]Lists!BF224,'[1]Multi-Field'!$F$26="Drained"),BI224,IF(AND('[1]Multi-Field'!$E$26=[1]Lists!BF224,'[1]Multi-Field'!$F$26="undrained"),BH224,""))</f>
        <v/>
      </c>
      <c r="CI224" s="409" t="str">
        <f>IF(AND('[1]Multi-Field'!$E$27=[1]Lists!BF224,'[1]Multi-Field'!$F$27="Drained"),BI224,IF(AND('[1]Multi-Field'!$E$27=[1]Lists!BF224,'[1]Multi-Field'!$F$27="undrained"),BH224,""))</f>
        <v/>
      </c>
      <c r="CJ224" s="409" t="str">
        <f>IF(AND('[1]Multi-Field'!$E$28=[1]Lists!BF224,'[1]Multi-Field'!$F$28="Drained"),BI224,IF(AND('[1]Multi-Field'!$E$28=[1]Lists!BF224,'[1]Multi-Field'!$F$28="undrained"),BH224,""))</f>
        <v/>
      </c>
      <c r="CK224" s="409" t="str">
        <f>IF(AND('[1]Multi-Field'!$E$29=[1]Lists!BF224,'[1]Multi-Field'!$F$29="Drained"),BI224,IF(AND('[1]Multi-Field'!$E$29=[1]Lists!BF224,'[1]Multi-Field'!$F$29="undrained"),BH224,""))</f>
        <v/>
      </c>
      <c r="CL224" s="409" t="str">
        <f>IF(AND('[1]Multi-Field'!$E$30=[1]Lists!BF224,'[1]Multi-Field'!$F$30="Drained"),BI224,IF(AND('[1]Multi-Field'!$E$30=[1]Lists!BF224,'[1]Multi-Field'!$F$30="undrained"),BH224,""))</f>
        <v/>
      </c>
      <c r="CM224" s="409" t="str">
        <f>IF(AND('[1]Multi-Field'!$E$31=[1]Lists!BF224,'[1]Multi-Field'!$F$31="Drained"),BI224,IF(AND('[1]Multi-Field'!$E$31=[1]Lists!BF224,'[1]Multi-Field'!$F$31="undrained"),BH224,""))</f>
        <v/>
      </c>
      <c r="CN224" s="409" t="str">
        <f>IF(AND('[1]Multi-Field'!$E$32=[1]Lists!BF224,'[1]Multi-Field'!$F$32="Drained"),BI224,IF(AND('[1]Multi-Field'!$E$32=[1]Lists!BF224,'[1]Multi-Field'!$F$32="undrained"),BH224,""))</f>
        <v/>
      </c>
      <c r="CO224" s="409" t="str">
        <f>IF(AND('[1]Multi-Field'!$E$33=[1]Lists!BF224,'[1]Multi-Field'!$F$33="Drained"),BI224,IF(AND('[1]Multi-Field'!$E$33=[1]Lists!BF224,'[1]Multi-Field'!$F$33="undrained"),BH224,""))</f>
        <v/>
      </c>
      <c r="CP224" s="409" t="str">
        <f>IF(AND('[1]Multi-Field'!$E$34=[1]Lists!BF224,'[1]Multi-Field'!$F$34="Drained"),BI224,IF(AND('[1]Multi-Field'!$E$34=[1]Lists!BF224,'[1]Multi-Field'!$F$34="undrained"),BH224,""))</f>
        <v/>
      </c>
      <c r="CQ224" s="409" t="str">
        <f>IF(AND('[1]Multi-Field'!$E$35=[1]Lists!BF224,'[1]Multi-Field'!$F$35="Drained"),BI224,IF(AND('[1]Multi-Field'!$E$35=[1]Lists!BF224,'[1]Multi-Field'!$F$35="undrained"),BH224,""))</f>
        <v/>
      </c>
      <c r="CR224" s="409" t="str">
        <f>IF(AND('[1]Multi-Field'!$E$36=[1]Lists!BF224,'[1]Multi-Field'!$F$36="Drained"),BI224,IF(AND('[1]Multi-Field'!$E$36=[1]Lists!BF224,'[1]Multi-Field'!$F$36="undrained"),BH224,""))</f>
        <v/>
      </c>
      <c r="CS224" s="409" t="str">
        <f>IF(AND('[1]Multi-Field'!$E$37=[1]Lists!BF224,'[1]Multi-Field'!$F$37="Drained"),BI224,IF(AND('[1]Multi-Field'!$E$37=[1]Lists!BF224,'[1]Multi-Field'!$F$37="undrained"),BH224,""))</f>
        <v/>
      </c>
      <c r="CT224" s="409" t="str">
        <f>IF(AND('[1]Multi-Field'!$E$38=[1]Lists!BF224,'[1]Multi-Field'!$F$38="Drained"),BI224,IF(AND('[1]Multi-Field'!$E$38=[1]Lists!BF224,'[1]Multi-Field'!$F$38="undrained"),BH224,""))</f>
        <v/>
      </c>
      <c r="CU224" s="409" t="str">
        <f>IF(AND('[1]Multi-Field'!$E$39=[1]Lists!BF224,'[1]Multi-Field'!$F$39="Drained"),BI224,IF(AND('[1]Multi-Field'!$E$39=[1]Lists!BF224,'[1]Multi-Field'!$F$39="undrained"),BH224,""))</f>
        <v/>
      </c>
      <c r="CV224" s="409" t="str">
        <f>IF(AND('[1]Multi-Field'!$E$40=[1]Lists!BF224,'[1]Multi-Field'!$F$40="Drained"),BI224,IF(AND('[1]Multi-Field'!$E$40=[1]Lists!BF224,'[1]Multi-Field'!$F$40="undrained"),BH224,""))</f>
        <v/>
      </c>
      <c r="CW224" s="409" t="str">
        <f>IF(AND('[1]Multi-Field'!$E$41=[1]Lists!BF224,'[1]Multi-Field'!$F$40="Drained"),BI224,IF(AND('[1]Multi-Field'!$E$40=[1]Lists!BF224,'[1]Multi-Field'!$F$40="undrained"),BH224,""))</f>
        <v/>
      </c>
      <c r="CX224" s="409" t="str">
        <f>IF(AND('[1]Multi-Field'!$E$42=[1]Lists!BF224,'[1]Multi-Field'!$F$42="Drained"),BI224,IF(AND('[1]Multi-Field'!$E$42=[1]Lists!BF224,'[1]Multi-Field'!$F$42="undrained"),BH224,""))</f>
        <v/>
      </c>
      <c r="CY224" s="409" t="str">
        <f>IF(AND('[1]Multi-Field'!$E$43=[1]Lists!BF224,'[1]Multi-Field'!$F$43="Drained"),BI224,IF(AND('[1]Multi-Field'!$E$43=[1]Lists!BF224,'[1]Multi-Field'!$F$43="undrained"),BH224,""))</f>
        <v/>
      </c>
      <c r="CZ224" s="409" t="str">
        <f>IF(AND('[1]Multi-Field'!$E$44=[1]Lists!BF224,'[1]Multi-Field'!$F$44="Drained"),BI224,IF(AND('[1]Multi-Field'!$E$44=[1]Lists!BF224,'[1]Multi-Field'!$F$44="undrained"),BH224,""))</f>
        <v/>
      </c>
      <c r="DA224" s="409" t="str">
        <f>IF(AND('[1]Multi-Field'!$E$45=[1]Lists!BF224,'[1]Multi-Field'!$F$45="Drained"),BI224,IF(AND('[1]Multi-Field'!$E$45=[1]Lists!BF224,'[1]Multi-Field'!$F$45="undrained"),BH224,""))</f>
        <v/>
      </c>
      <c r="DB224" s="409" t="str">
        <f>IF(AND('[1]Multi-Field'!$E$46=[1]Lists!BF224,'[1]Multi-Field'!$F$46="Drained"),BI224,IF(AND('[1]Multi-Field'!$E$46=[1]Lists!BF224,'[1]Multi-Field'!$F$46="undrained"),BH224,""))</f>
        <v/>
      </c>
      <c r="DC224" s="409" t="str">
        <f>IF(AND('[1]Multi-Field'!$E$47=[1]Lists!BF224,'[1]Multi-Field'!$F$47="Drained"),BI224,IF(AND('[1]Multi-Field'!$E$47=[1]Lists!BF224,'[1]Multi-Field'!$F$47="undrained"),BH224,""))</f>
        <v/>
      </c>
      <c r="DD224" s="409" t="str">
        <f>IF(AND('[1]Multi-Field'!$E$48=[1]Lists!BF224,'[1]Multi-Field'!$F$48="Drained"),BI224,IF(AND('[1]Multi-Field'!$E$48=[1]Lists!BF224,'[1]Multi-Field'!$F$48="undrained"),BH224,""))</f>
        <v/>
      </c>
      <c r="DE224" s="409" t="str">
        <f>IF(AND('[1]Multi-Field'!$E$49=[1]Lists!BF224,'[1]Multi-Field'!$F$49="Drained"),BI224,IF(AND('[1]Multi-Field'!$E$49=[1]Lists!BF224,'[1]Multi-Field'!$F$9="undrained"),BH224,""))</f>
        <v/>
      </c>
      <c r="DF224" s="409" t="str">
        <f>IF(AND('[1]Multi-Field'!$E$50=[1]Lists!BF224,'[1]Multi-Field'!$F$50="Drained"),BI224,IF(AND('[1]Multi-Field'!$E$50=[1]Lists!BF224,'[1]Multi-Field'!$F$50="undrained"),BH224,""))</f>
        <v/>
      </c>
      <c r="DG224" s="409" t="str">
        <f>IF(AND('[1]Multi-Field'!$E$51=[1]Lists!BF224,'[1]Multi-Field'!$F$51="Drained"),BI224,IF(AND('[1]Multi-Field'!$E$51=[1]Lists!BF224,'[1]Multi-Field'!$F$51="undrained"),BH224,""))</f>
        <v/>
      </c>
      <c r="DH224" s="409" t="str">
        <f>IF(AND('[1]Multi-Field'!$E$52=[1]Lists!BF224,'[1]Multi-Field'!$F$52="Drained"),BI224,IF(AND('[1]Multi-Field'!$E$52=[1]Lists!BF224,'[1]Multi-Field'!$F$52="undrained"),BH224,""))</f>
        <v/>
      </c>
      <c r="DI224" s="409" t="str">
        <f>IF(AND('[1]Multi-Field'!$E$53=[1]Lists!BF224,'[1]Multi-Field'!$F$53="Drained"),BI224,IF(AND('[1]Multi-Field'!$E$53=[1]Lists!BF224,'[1]Multi-Field'!$F$53="undrained"),BH224,""))</f>
        <v/>
      </c>
      <c r="DJ224" s="409" t="str">
        <f>IF(AND('[1]Multi-Field'!$E$54=[1]Lists!BF224,'[1]Multi-Field'!$F$54="Drained"),BI224,IF(AND('[1]Multi-Field'!$E$54=[1]Lists!BF224,'[1]Multi-Field'!$F$54="undrained"),BH224,""))</f>
        <v/>
      </c>
      <c r="DK224" s="409" t="str">
        <f>IF(AND('[1]Multi-Field'!$E$55=[1]Lists!BF224,'[1]Multi-Field'!$F$55="Drained"),BI224,IF(AND('[1]Multi-Field'!$E$55=[1]Lists!BF224,'[1]Multi-Field'!$F$55="undrained"),BH224,""))</f>
        <v/>
      </c>
      <c r="DL224" s="409" t="str">
        <f>IF(AND('[1]Multi-Field'!$E$56=[1]Lists!BF224,'[1]Multi-Field'!$F$56="Drained"),BI224,IF(AND('[1]Multi-Field'!$E$56=[1]Lists!BF224,'[1]Multi-Field'!$F$56="undrained"),BH224,""))</f>
        <v/>
      </c>
      <c r="DM224" s="409" t="str">
        <f>IF(AND('[1]Multi-Field'!$E$57=[1]Lists!BF224,'[1]Multi-Field'!$F$57="Drained"),BI224,IF(AND('[1]Multi-Field'!$E$57=[1]Lists!BF224,'[1]Multi-Field'!$F$57="undrained"),BH224,""))</f>
        <v/>
      </c>
      <c r="DN224" s="409" t="str">
        <f>IF(AND('[1]Multi-Field'!$E$58=[1]Lists!BF224,'[1]Multi-Field'!$F$58="Drained"),BI224,IF(AND('[1]Multi-Field'!$E$58=[1]Lists!BF224,'[1]Multi-Field'!$F$58="undrained"),BH224,""))</f>
        <v/>
      </c>
      <c r="DO224" s="409" t="str">
        <f>IF(AND('[1]Multi-Field'!$E$59=[1]Lists!BF224,'[1]Multi-Field'!$F$59="Drained"),BI224,IF(AND('[1]Multi-Field'!$E$59=[1]Lists!BF224,'[1]Multi-Field'!$F$59="undrained"),BH224,""))</f>
        <v/>
      </c>
      <c r="DP224" s="409" t="str">
        <f>IF(AND('[1]Multi-Field'!$E$60=[1]Lists!BF224,'[1]Multi-Field'!$F$60="Drained"),BI224,IF(AND('[1]Multi-Field'!$E$60=[1]Lists!BF224,'[1]Multi-Field'!$F$60="undrained"),BH224,""))</f>
        <v/>
      </c>
      <c r="DQ224" s="409" t="str">
        <f>IF(AND('[1]Multi-Field'!$E$61=[1]Lists!BF224,'[1]Multi-Field'!$F$61="Drained"),BI224,IF(AND('[1]Multi-Field'!$E$61=[1]Lists!BF224,'[1]Multi-Field'!$F$61="undrained"),BH224,""))</f>
        <v/>
      </c>
      <c r="DR224" s="409" t="str">
        <f>IF(AND('[1]Multi-Field'!$E$62=[1]Lists!BF224,'[1]Multi-Field'!$F$62="Drained"),BI224,IF(AND('[1]Multi-Field'!$E$62=[1]Lists!BF224,'[1]Multi-Field'!$F$62="undrained"),BH224,""))</f>
        <v/>
      </c>
      <c r="DS224" s="409" t="str">
        <f>IF(AND('[1]Multi-Field'!$E$63=[1]Lists!BF224,'[1]Multi-Field'!$F$63="Drained"),BI224,IF(AND('[1]Multi-Field'!$E$63=[1]Lists!BF224,'[1]Multi-Field'!$F$63="undrained"),BH224,""))</f>
        <v/>
      </c>
      <c r="DT224" s="409" t="str">
        <f>IF(AND('[1]Multi-Field'!$E$64=[1]Lists!BF224,'[1]Multi-Field'!$F$64="Drained"),BI224,IF(AND('[1]Multi-Field'!$E$64=[1]Lists!BF224,'[1]Multi-Field'!$F$64="undrained"),BH224,""))</f>
        <v/>
      </c>
      <c r="DU224" s="409" t="str">
        <f>IF(AND('[1]Multi-Field'!$E$65=[1]Lists!BF224,'[1]Multi-Field'!$F$65="Drained"),BI224,IF(AND('[1]Multi-Field'!$E$65=[1]Lists!BF224,'[1]Multi-Field'!$F$65="undrained"),BH224,""))</f>
        <v/>
      </c>
      <c r="DV224" s="409" t="str">
        <f>IF(AND('[1]Multi-Field'!$E$66=[1]Lists!BF224,'[1]Multi-Field'!$F$66="Drained"),BI224,IF(AND('[1]Multi-Field'!$E$66=[1]Lists!BF224,'[1]Multi-Field'!$F$66="undrained"),BH224,""))</f>
        <v/>
      </c>
      <c r="DW224" s="409" t="str">
        <f>IF(AND('[1]Multi-Field'!$E$67=[1]Lists!BF224,'[1]Multi-Field'!$F$67="Drained"),BI224,IF(AND('[1]Multi-Field'!$E$67=[1]Lists!BF224,'[1]Multi-Field'!$F$67="undrained"),BH224,""))</f>
        <v/>
      </c>
      <c r="DX224" s="409" t="str">
        <f>IF(AND('[1]Multi-Field'!$E$68=[1]Lists!BF224,'[1]Multi-Field'!$F$68="Drained"),BI224,IF(AND('[1]Multi-Field'!$E$68=[1]Lists!BF224,'[1]Multi-Field'!$F$68="undrained"),BH224,""))</f>
        <v/>
      </c>
      <c r="DY224" s="409" t="str">
        <f>IF(AND('[1]Multi-Field'!$E$69=[1]Lists!BF224,'[1]Multi-Field'!$F$69="Drained"),BI224,IF(AND('[1]Multi-Field'!$E$69=[1]Lists!BF224,'[1]Multi-Field'!$F$69="undrained"),BH224,""))</f>
        <v/>
      </c>
      <c r="DZ224" s="409" t="str">
        <f>IF(AND('[1]Multi-Field'!$E$70=[1]Lists!BF224,'[1]Multi-Field'!$F$70="Drained"),BI224,IF(AND('[1]Multi-Field'!$E$70=[1]Lists!BF224,'[1]Multi-Field'!$F$70="undrained"),BH224,""))</f>
        <v/>
      </c>
      <c r="EA224" s="409" t="str">
        <f>IF(AND('[1]Multi-Field'!$E$71=[1]Lists!BF224,'[1]Multi-Field'!$F$71="Drained"),BI224,IF(AND('[1]Multi-Field'!$E$71=[1]Lists!BF224,'[1]Multi-Field'!$F$71="undrained"),BH224,""))</f>
        <v/>
      </c>
      <c r="EB224" s="409" t="str">
        <f>IF(AND('[1]Multi-Field'!$E$72=[1]Lists!BF224,'[1]Multi-Field'!$F$72="Drained"),BI224,IF(AND('[1]Multi-Field'!$E$72=[1]Lists!BF224,'[1]Multi-Field'!$F$72="undrained"),BH224,""))</f>
        <v/>
      </c>
      <c r="EC224" s="409" t="str">
        <f>IF(AND('[1]Multi-Field'!$E$73=[1]Lists!BF224,'[1]Multi-Field'!$F$73="Drained"),BI224,IF(AND('[1]Multi-Field'!$E$73=[1]Lists!BF224,'[1]Multi-Field'!$F$73="undrained"),BH224,""))</f>
        <v/>
      </c>
      <c r="ED224" s="409" t="str">
        <f>IF(AND('[1]Multi-Field'!$E$74=[1]Lists!BF224,'[1]Multi-Field'!$F$74="Drained"),BI224,IF(AND('[1]Multi-Field'!$E$74=[1]Lists!BF224,'[1]Multi-Field'!$F$74="undrained"),BH224,""))</f>
        <v/>
      </c>
      <c r="EE224" s="409" t="str">
        <f>IF(AND('[1]Multi-Field'!$E$75=[1]Lists!BF224,'[1]Multi-Field'!$F$75="Drained"),BI224,IF(AND('[1]Multi-Field'!$E$75=[1]Lists!BF224,'[1]Multi-Field'!$F$75="undrained"),BH224,""))</f>
        <v/>
      </c>
      <c r="EF224" s="409" t="str">
        <f>IF(AND('[1]Multi-Field'!$E$76=[1]Lists!BF224,'[1]Multi-Field'!$F$76="Drained"),BI224,IF(AND('[1]Multi-Field'!$E$76=[1]Lists!BF224,'[1]Multi-Field'!$F$6="undrained"),BH224,""))</f>
        <v/>
      </c>
      <c r="EG224" s="409" t="str">
        <f>IF(AND('[1]Multi-Field'!$E$77=[1]Lists!BF224,'[1]Multi-Field'!$F$77="Drained"),BI224,IF(AND('[1]Multi-Field'!$E$77=[1]Lists!BF224,'[1]Multi-Field'!$F$77="undrained"),BH224,""))</f>
        <v/>
      </c>
      <c r="EH224" s="409" t="str">
        <f>IF(AND('[1]Multi-Field'!$E$78=[1]Lists!BF224,'[1]Multi-Field'!$F$78="Drained"),BI224,IF(AND('[1]Multi-Field'!$E$78=[1]Lists!BF224,'[1]Multi-Field'!$F$78="undrained"),BH224,""))</f>
        <v/>
      </c>
      <c r="EI224" s="409" t="str">
        <f>IF(AND('[1]Multi-Field'!$E$79=[1]Lists!BF224,'[1]Multi-Field'!$F$79="Drained"),BI224,IF(AND('[1]Multi-Field'!$E$79=[1]Lists!BF224,'[1]Multi-Field'!$F$79="undrained"),BH224,""))</f>
        <v/>
      </c>
      <c r="EJ224" s="409" t="str">
        <f>IF(AND('[1]Multi-Field'!$E$80=[1]Lists!BF224,'[1]Multi-Field'!$F$80="Drained"),BI224,IF(AND('[1]Multi-Field'!$E$80=[1]Lists!BF224,'[1]Multi-Field'!$F$80="undrained"),BH224,""))</f>
        <v/>
      </c>
      <c r="EK224" s="409" t="str">
        <f>IF(AND('[1]Multi-Field'!$E$81=[1]Lists!BF224,'[1]Multi-Field'!$F$81="Drained"),BI224,IF(AND('[1]Multi-Field'!$E$81=[1]Lists!BF224,'[1]Multi-Field'!$F$81="undrained"),BH224,""))</f>
        <v/>
      </c>
      <c r="EL224" s="409" t="str">
        <f>IF(AND('[1]Multi-Field'!$E$82=[1]Lists!BF224,'[1]Multi-Field'!$F$82="Drained"),BI224,IF(AND('[1]Multi-Field'!$E$82=[1]Lists!BF224,'[1]Multi-Field'!$F$82="undrained"),BH224,""))</f>
        <v/>
      </c>
      <c r="EM224" s="409" t="str">
        <f>IF(AND('[1]Multi-Field'!$E$83=[1]Lists!BF224,'[1]Multi-Field'!$F$83="Drained"),BI224,IF(AND('[1]Multi-Field'!$E$83=[1]Lists!BF224,'[1]Multi-Field'!$F$83="undrained"),BH224,""))</f>
        <v/>
      </c>
      <c r="EN224" s="409" t="str">
        <f>IF(AND('[1]Multi-Field'!$E$84=[1]Lists!BF224,'[1]Multi-Field'!$F$84="Drained"),BI224,IF(AND('[1]Multi-Field'!$E$84=[1]Lists!BF224,'[1]Multi-Field'!$F$84="undrained"),BH224,""))</f>
        <v/>
      </c>
      <c r="EO224" s="409" t="str">
        <f>IF(AND('[1]Multi-Field'!$E$85=[1]Lists!BF224,'[1]Multi-Field'!$F$85="Drained"),BI224,IF(AND('[1]Multi-Field'!$E$85=[1]Lists!BF224,'[1]Multi-Field'!$F$85="undrained"),BH224,""))</f>
        <v/>
      </c>
      <c r="EP224" s="409" t="str">
        <f>IF(AND('[1]Multi-Field'!$E$86=[1]Lists!BF224,'[1]Multi-Field'!$F$86="Drained"),BI224,IF(AND('[1]Multi-Field'!$E$86=[1]Lists!BF224,'[1]Multi-Field'!$F$86="undrained"),BH224,""))</f>
        <v/>
      </c>
      <c r="EQ224" s="409" t="str">
        <f>IF(AND('[1]Multi-Field'!$E$87=[1]Lists!BF224,'[1]Multi-Field'!$F$87="Drained"),BI224,IF(AND('[1]Multi-Field'!$E$87=[1]Lists!BF224,'[1]Multi-Field'!$F$87="undrained"),BH224,""))</f>
        <v/>
      </c>
      <c r="ER224" s="409" t="str">
        <f>IF(AND('[1]Multi-Field'!$E$88=[1]Lists!BF224,'[1]Multi-Field'!$F$88="Drained"),BI224,IF(AND('[1]Multi-Field'!$E$88=[1]Lists!BF224,'[1]Multi-Field'!$F$88="undrained"),BH224,""))</f>
        <v/>
      </c>
      <c r="ES224" s="409" t="str">
        <f>IF(AND('[1]Multi-Field'!$E$89=[1]Lists!BF224,'[1]Multi-Field'!$F$89="Drained"),BI224,IF(AND('[1]Multi-Field'!$E$89=[1]Lists!BF224,'[1]Multi-Field'!$F$89="undrained"),BH224,""))</f>
        <v/>
      </c>
      <c r="ET224" s="409" t="str">
        <f>IF(AND('[1]Multi-Field'!$E$90=[1]Lists!BF224,'[1]Multi-Field'!$F$90="Drained"),BI224,IF(AND('[1]Multi-Field'!$E$90=[1]Lists!BF224,'[1]Multi-Field'!$F$90="undrained"),BH224,""))</f>
        <v/>
      </c>
      <c r="EU224" s="409" t="str">
        <f>IF(AND('[1]Multi-Field'!$E$91=[1]Lists!BF224,'[1]Multi-Field'!$F$91="Drained"),BI224,IF(AND('[1]Multi-Field'!$E$91=[1]Lists!BF224,'[1]Multi-Field'!$F$91="undrained"),BH224,""))</f>
        <v/>
      </c>
      <c r="EV224" s="409" t="str">
        <f>IF(AND('[1]Multi-Field'!$E$92=[1]Lists!BF224,'[1]Multi-Field'!$F$92="Drained"),BI224,IF(AND('[1]Multi-Field'!$E$92=[1]Lists!BF224,'[1]Multi-Field'!$F$92="undrained"),BH224,""))</f>
        <v/>
      </c>
      <c r="EW224" s="409" t="str">
        <f>IF(AND('[1]Multi-Field'!$E$93=[1]Lists!BF224,'[1]Multi-Field'!$F$93="Drained"),BI224,IF(AND('[1]Multi-Field'!$E$93=[1]Lists!BF224,'[1]Multi-Field'!$F$93="undrained"),BH224,""))</f>
        <v/>
      </c>
      <c r="EX224" s="409" t="str">
        <f>IF(AND('[1]Multi-Field'!$E$94=[1]Lists!BF224,'[1]Multi-Field'!$F$94="Drained"),BI224,IF(AND('[1]Multi-Field'!$E$94=[1]Lists!BF224,'[1]Multi-Field'!$F$94="undrained"),BH224,""))</f>
        <v/>
      </c>
      <c r="EY224" s="409" t="str">
        <f>IF(AND('[1]Multi-Field'!$E$95=[1]Lists!BF224,'[1]Multi-Field'!$F$95="Drained"),BI224,IF(AND('[1]Multi-Field'!$E$95=[1]Lists!BF224,'[1]Multi-Field'!$F$95="undrained"),BH224,""))</f>
        <v/>
      </c>
      <c r="EZ224" s="409" t="str">
        <f>IF(AND('[1]Multi-Field'!$E$96=[1]Lists!BF224,'[1]Multi-Field'!$F$96="Drained"),BI224,IF(AND('[1]Multi-Field'!$E$96=[1]Lists!BF224,'[1]Multi-Field'!$F$96="undrained"),BH224,""))</f>
        <v/>
      </c>
      <c r="FA224" s="409" t="str">
        <f>IF(AND('[1]Multi-Field'!$E$97=[1]Lists!BF224,'[1]Multi-Field'!$F$97="Drained"),BI224,IF(AND('[1]Multi-Field'!$E$97=[1]Lists!BF224,'[1]Multi-Field'!$F$97="undrained"),BH224,""))</f>
        <v/>
      </c>
      <c r="FB224" s="409" t="str">
        <f>IF(AND('[1]Multi-Field'!$E$98=[1]Lists!BF224,'[1]Multi-Field'!$F$98="Drained"),BI224,IF(AND('[1]Multi-Field'!$E$98=[1]Lists!BF224,'[1]Multi-Field'!$F$98="undrained"),BH224,""))</f>
        <v/>
      </c>
      <c r="FC224" s="409" t="str">
        <f>IF(AND('[1]Multi-Field'!$E$99=[1]Lists!BF224,'[1]Multi-Field'!$F$99="Drained"),BI224,IF(AND('[1]Multi-Field'!$E$99=[1]Lists!BF224,'[1]Multi-Field'!$F$99="undrained"),BH224,""))</f>
        <v/>
      </c>
      <c r="FD224" s="409" t="str">
        <f>IF(AND('[1]Multi-Field'!$E$100=[1]Lists!BF224,'[1]Multi-Field'!$F$100="Drained"),BI224,IF(AND('[1]Multi-Field'!$E$100=[1]Lists!BF224,'[1]Multi-Field'!$F$100="undrained"),BH224,""))</f>
        <v/>
      </c>
      <c r="FE224" s="409" t="str">
        <f>IF(AND('[1]Multi-Field'!$E$101=[1]Lists!BF224,'[1]Multi-Field'!$F$101="Drained"),BI224,IF(AND('[1]Multi-Field'!$E$101=[1]Lists!BF224,'[1]Multi-Field'!$F$101="undrained"),BH224,""))</f>
        <v/>
      </c>
      <c r="FF224" s="409" t="str">
        <f>IF(AND('[1]Multi-Field'!$E$102=[1]Lists!BF224,'[1]Multi-Field'!$F$102="Drained"),BI224,IF(AND('[1]Multi-Field'!$E$102=[1]Lists!BF224,'[1]Multi-Field'!$F$102="undrained"),BH224,""))</f>
        <v/>
      </c>
      <c r="FG224" s="409" t="str">
        <f>IF(AND('[1]Multi-Field'!$E$103=[1]Lists!BF224,'[1]Multi-Field'!$F$103="Drained"),BI224,IF(AND('[1]Multi-Field'!$E$103=[1]Lists!BF224,'[1]Multi-Field'!$F$103="undrained"),BH224,""))</f>
        <v/>
      </c>
      <c r="FH224" s="409" t="str">
        <f>IF(AND('[1]Multi-Field'!$E$104=[1]Lists!BF224,'[1]Multi-Field'!$F$104="Drained"),BI224,IF(AND('[1]Multi-Field'!$E$104=[1]Lists!BF224,'[1]Multi-Field'!$F$104="undrained"),BH224,""))</f>
        <v/>
      </c>
      <c r="FI224" s="409" t="str">
        <f>IF(AND('[1]Multi-Field'!$E$105=[1]Lists!BF224,'[1]Multi-Field'!$F$105="Drained"),BI224,IF(AND('[1]Multi-Field'!$E$105=[1]Lists!BF224,'[1]Multi-Field'!$F$105="undrained"),BH224,""))</f>
        <v/>
      </c>
      <c r="FJ224" s="409" t="str">
        <f>IF(AND('[1]Multi-Field'!$E$106=[1]Lists!BF224,'[1]Multi-Field'!$F$106="Drained"),BI224,IF(AND('[1]Multi-Field'!$E$106=[1]Lists!BF224,'[1]Multi-Field'!$F$106="undrained"),BH224,""))</f>
        <v/>
      </c>
      <c r="FK224" s="409" t="str">
        <f>IF(AND('[1]Multi-Field'!$E$107=[1]Lists!BF224,'[1]Multi-Field'!$F$107="Drained"),BI224,IF(AND('[1]Multi-Field'!$E$107=[1]Lists!BF224,'[1]Multi-Field'!$F$107="undrained"),BH224,""))</f>
        <v/>
      </c>
      <c r="FL224" s="409" t="str">
        <f>IF(AND('[1]Multi-Field'!$E$108=[1]Lists!BF224,'[1]Multi-Field'!$F$108="Drained"),BI224,IF(AND('[1]Multi-Field'!$E$108=[1]Lists!BF224,'[1]Multi-Field'!$F$108="undrained"),BH224,""))</f>
        <v/>
      </c>
      <c r="FM224" s="409" t="str">
        <f>IF(AND('[1]Multi-Field'!$E$109=[1]Lists!BF224,'[1]Multi-Field'!$F$109="Drained"),BI224,IF(AND('[1]Multi-Field'!$E$109=[1]Lists!BF224,'[1]Multi-Field'!$F$109="undrained"),BH224,""))</f>
        <v/>
      </c>
      <c r="FN224" s="409" t="str">
        <f>IF(AND('[1]Multi-Field'!$E$110=[1]Lists!BF224,'[1]Multi-Field'!$F$110="Drained"),BI224,IF(AND('[1]Multi-Field'!$E$110=[1]Lists!BF224,'[1]Multi-Field'!$F$110="undrained"),BH224,""))</f>
        <v/>
      </c>
      <c r="FO224" s="409" t="str">
        <f>IF(AND('[1]Multi-Field'!$E$111=[1]Lists!BF224,'[1]Multi-Field'!$F$111="Drained"),BI224,IF(AND('[1]Multi-Field'!$E$111=[1]Lists!BF224,'[1]Multi-Field'!$F$111="undrained"),BH224,""))</f>
        <v/>
      </c>
      <c r="FP224" s="409" t="str">
        <f>IF(AND('[1]Multi-Field'!$E$112=[1]Lists!BF224,'[1]Multi-Field'!$F$112="Drained"),BI224,IF(AND('[1]Multi-Field'!$E$112=[1]Lists!BF224,'[1]Multi-Field'!$F$112="undrained"),BH224,""))</f>
        <v/>
      </c>
      <c r="FQ224" s="409" t="str">
        <f>IF(AND('[1]Multi-Field'!$E$113=[1]Lists!BF224,'[1]Multi-Field'!$F$113="Drained"),BI224,IF(AND('[1]Multi-Field'!$E$113=[1]Lists!BF224,'[1]Multi-Field'!$F$113="undrained"),BH224,""))</f>
        <v/>
      </c>
      <c r="FR224" s="409" t="str">
        <f>IF(AND('[1]Multi-Field'!$E$114=[1]Lists!BF224,'[1]Multi-Field'!$F$114="Drained"),BI224,IF(AND('[1]Multi-Field'!$E$114=[1]Lists!BF224,'[1]Multi-Field'!$F$114="undrained"),BH224,""))</f>
        <v/>
      </c>
      <c r="FS224" s="409" t="str">
        <f>IF(AND('[1]Multi-Field'!$E$115=[1]Lists!BF224,'[1]Multi-Field'!$F$115="Drained"),BI224,IF(AND('[1]Multi-Field'!$E$115=[1]Lists!BF224,'[1]Multi-Field'!$F$115="undrained"),BH224,""))</f>
        <v/>
      </c>
      <c r="FT224" s="409" t="str">
        <f>IF(AND('[1]Multi-Field'!$E$116=[1]Lists!BF224,'[1]Multi-Field'!$F$116="Drained"),BI224,IF(AND('[1]Multi-Field'!$E$116=[1]Lists!BF224,'[1]Multi-Field'!$F$116="undrained"),BH224,""))</f>
        <v/>
      </c>
      <c r="FU224" s="409" t="str">
        <f>IF(AND('[1]Multi-Field'!$E$117=[1]Lists!BF224,'[1]Multi-Field'!$F$117="Drained"),BI224,IF(AND('[1]Multi-Field'!$E$117=[1]Lists!BF224,'[1]Multi-Field'!$F$117="undrained"),BH224,""))</f>
        <v/>
      </c>
      <c r="FV224" s="409" t="str">
        <f>IF(AND('[1]Multi-Field'!$E$118=[1]Lists!BF224,'[1]Multi-Field'!$F$118="Drained"),BI224,IF(AND('[1]Multi-Field'!$E$118=[1]Lists!BF224,'[1]Multi-Field'!$F$118="undrained"),BH224,""))</f>
        <v/>
      </c>
      <c r="FW224" s="409" t="str">
        <f>IF(AND('[1]Multi-Field'!$E$119=[1]Lists!BF224,'[1]Multi-Field'!$F$119="Drained"),BI224,IF(AND('[1]Multi-Field'!$E$119=[1]Lists!BF224,'[1]Multi-Field'!$F$119="undrained"),BH224,""))</f>
        <v/>
      </c>
      <c r="FX224" s="409" t="str">
        <f>IF(AND('[1]Multi-Field'!$E$120=[1]Lists!BF224,'[1]Multi-Field'!$F$120="Drained"),BI224,IF(AND('[1]Multi-Field'!$E$120=[1]Lists!BF224,'[1]Multi-Field'!$F$120="undrained"),BH224,""))</f>
        <v/>
      </c>
    </row>
    <row r="225" spans="1:180" ht="13.5" customHeight="1">
      <c r="A225" s="7" t="s">
        <v>312</v>
      </c>
      <c r="B225" s="7"/>
      <c r="C225" s="7"/>
      <c r="D225" s="8">
        <v>55</v>
      </c>
      <c r="E225" s="8">
        <f t="shared" si="39"/>
        <v>57</v>
      </c>
      <c r="F225" s="8">
        <f t="shared" si="40"/>
        <v>58</v>
      </c>
      <c r="G225" s="8">
        <v>60</v>
      </c>
      <c r="H225" s="8">
        <v>60</v>
      </c>
      <c r="I225" s="8">
        <f t="shared" si="43"/>
        <v>63</v>
      </c>
      <c r="J225" s="8">
        <f t="shared" si="44"/>
        <v>67</v>
      </c>
      <c r="K225" s="8">
        <v>70</v>
      </c>
      <c r="L225" s="8">
        <v>85</v>
      </c>
      <c r="M225" s="8">
        <f t="shared" si="41"/>
        <v>90</v>
      </c>
      <c r="N225" s="8">
        <f t="shared" si="42"/>
        <v>95</v>
      </c>
      <c r="O225" s="8">
        <v>100</v>
      </c>
      <c r="P225" s="391">
        <v>200</v>
      </c>
      <c r="Q225" s="394"/>
      <c r="R225" s="395" t="b">
        <f>IF(OR('Multi-Field'!AA202=Lists!$AC$42,'Multi-Field'!AA202=Lists!$AC$43),IF('Multi-Field'!Z202="x",(IF('Multi-Field'!AC202=Lists!$Q$11,Lists!$R$11,IF('Multi-Field'!AC202=Lists!$Q$12,Lists!$R$12,IF('Multi-Field'!AC202=Lists!$Q$13,Lists!$R$13,IF('Multi-Field'!AC202=Lists!$Q$14,Lists!$R$14))))),IF('Multi-Field'!X202="x",(IF('Multi-Field'!AC202=Lists!$Q$11,Lists!$S$11,IF('Multi-Field'!AC202=Lists!$Q$12,Lists!$S$12,IF('Multi-Field'!AC202=Lists!$Q$13,Lists!$S$13,IF('Multi-Field'!AC202=Lists!$Q$14,Lists!$S$14))))),IF('Multi-Field'!V202="x",(IF('Multi-Field'!AC202=Lists!$Q$11,Lists!$T$11,IF('Multi-Field'!AC202=Lists!$Q$12,Lists!$T$12,IF('Multi-Field'!AC202=Lists!$Q$13,Lists!$T$13,IF('Multi-Field'!AC202=Lists!$Q$14,Lists!$T$14))))),0))))</f>
        <v>0</v>
      </c>
      <c r="S225" s="395" t="str">
        <f t="shared" si="45"/>
        <v/>
      </c>
      <c r="T225" s="395"/>
      <c r="U225" s="396"/>
      <c r="AI225" s="384">
        <f>'[1]Multi-Field'!B221</f>
        <v>0</v>
      </c>
      <c r="AJ225" s="387" t="str">
        <f>IF(OR('[1]Multi-Field'!Q65=[1]Lists!$AC$42,'[1]Multi-Field'!Q65=[1]Lists!$AC$43),"x","")</f>
        <v/>
      </c>
      <c r="AK225" s="387" t="str">
        <f>IF(OR('[1]Multi-Field'!Q65=[1]Lists!$AC$6,'[1]Multi-Field'!Q65=$AC$2,'[1]Multi-Field'!Q65=$AC$4),"x","")</f>
        <v/>
      </c>
      <c r="AL225" s="387" t="str">
        <f>IF(OR('[1]Multi-Field'!Q65=[1]Lists!$AC$7,'[1]Multi-Field'!Q65=$AC$3,'[1]Multi-Field'!Q65=$AC$5),"x","")</f>
        <v/>
      </c>
      <c r="AM225" s="387" t="str">
        <f>IF(OR('[1]Multi-Field'!Q65=$AC$23,'[1]Multi-Field'!Q65=$AC$13,'[1]Multi-Field'!Q65=$AC$9,'[1]Multi-Field'!Q65=$AC$19,'[1]Multi-Field'!Q65=$AC$47),"x","")</f>
        <v/>
      </c>
      <c r="AN225" s="387" t="str">
        <f>IF(OR('[1]Multi-Field'!Q65=$AC$24,'[1]Multi-Field'!Q65=$AC$14,'[1]Multi-Field'!Q65=$AC$10,'[1]Multi-Field'!Q65=$AC$22,'[1]Multi-Field'!Q65=$AC$48),"x","")</f>
        <v/>
      </c>
      <c r="AO225" s="387" t="str">
        <f>IF(OR('[1]Multi-Field'!Q65=$AC$21,'[1]Multi-Field'!Q65=$AC$28,'[1]Multi-Field'!Q65=$AC$62,'[1]Multi-Field'!Q65=$AC$102,'[1]Multi-Field'!Q65=$AC$98),"x","")</f>
        <v/>
      </c>
      <c r="AP225" s="387" t="str">
        <f>IF(OR('[1]Multi-Field'!Q65=$AC$25,'[1]Multi-Field'!Q65=$AC$63,'[1]Multi-Field'!Q65=$AC$85,'[1]Multi-Field'!Q65=$AC$87,'[1]Multi-Field'!Q65=$AC$92,'[1]Multi-Field'!Q65=$AC$93),"x","")</f>
        <v/>
      </c>
      <c r="AQ225" s="387" t="str">
        <f>IF(OR('[1]Multi-Field'!Q65=$AC$20,'[1]Multi-Field'!Q65=$AC$27,'[1]Multi-Field'!Q65=$AC$58,'[1]Multi-Field'!Q65=$AC$86,'[1]Multi-Field'!Q65=$AC$103,'[1]Multi-Field'!Q65=$AC$94),"x","")</f>
        <v/>
      </c>
      <c r="AR225" s="387" t="str">
        <f>IF(OR('[1]Multi-Field'!Q65=$AC$35,'[1]Multi-Field'!Q65=$AC$40,'[1]Multi-Field'!Q65=$AC$45,),"x","")</f>
        <v/>
      </c>
      <c r="AS225" s="387" t="str">
        <f>IF(OR('[1]Multi-Field'!Q65=$AC$36,'[1]Multi-Field'!Q65=$AC$41,'[1]Multi-Field'!Q65=$AC$46,),"x","")</f>
        <v/>
      </c>
      <c r="AT225" s="387" t="str">
        <f>IF(OR('[1]Multi-Field'!Q65=$AC$52,'[1]Multi-Field'!Q65=$AC$53,'[1]Multi-Field'!Q65=$AC$54,'[1]Multi-Field'!Q65=$AC$55,'[1]Multi-Field'!Q65=$AC$68,'[1]Multi-Field'!Q65=$AC$69,'[1]Multi-Field'!Q65=$AC$74,'[1]Multi-Field'!Q65=$AC$71,'[1]Multi-Field'!Q65=$AC$70),"x","")</f>
        <v/>
      </c>
      <c r="AU225" s="387" t="str">
        <f>IF('[1]Multi-Field'!Q65=$AC$72,"x","")</f>
        <v/>
      </c>
      <c r="AV225" s="387" t="str">
        <f>IF('[1]Multi-Field'!Q65=$AC$73,"x","")</f>
        <v/>
      </c>
      <c r="AW225" s="387" t="str">
        <f>IF('[1]Multi-Field'!Q65=$AC$83,"x","")</f>
        <v/>
      </c>
      <c r="AX225" s="387" t="str">
        <f>IF('[1]Multi-Field'!Q65=$AC$84,"x","")</f>
        <v/>
      </c>
      <c r="AY225" s="387" t="str">
        <f>IF('[1]Multi-Field'!Q65=$AC$97,"x","")</f>
        <v/>
      </c>
      <c r="AZ225" s="387" t="str">
        <f>IF('[1]Multi-Field'!Q65=$AC$99,"x","")</f>
        <v/>
      </c>
      <c r="BA225" s="387" t="str">
        <f>IF('[1]Multi-Field'!Q65=$AC$104,"x","")</f>
        <v/>
      </c>
      <c r="BB225" s="387" t="str">
        <f>IF('[1]Multi-Field'!Q65=$AC$105,"x","")</f>
        <v/>
      </c>
      <c r="BC225" s="388"/>
      <c r="BF225" s="411" t="s">
        <v>1391</v>
      </c>
      <c r="BG225" s="412">
        <v>4</v>
      </c>
      <c r="BH225" s="412">
        <v>3</v>
      </c>
      <c r="BI225" s="412">
        <v>4</v>
      </c>
      <c r="BJ225" s="409" t="e">
        <f>IF(AND('[1]Single Field'!#REF!=[1]Lists!BF225,'[1]Single Field'!#REF!="Drained"),"x",IF(AND('[1]Single Field'!#REF!=[1]Lists!BF225,'[1]Single Field'!#REF!="Undrained"),O,""))</f>
        <v>#REF!</v>
      </c>
      <c r="BK225" s="409" t="str">
        <f>IF(AND('[1]Multi-Field'!$E$3=[1]Lists!BF225,'[1]Multi-Field'!$F$3="Drained"),BI225,IF(AND('[1]Multi-Field'!$E$3=BF225,'[1]Multi-Field'!$F$3="undrained"),BH225,""))</f>
        <v/>
      </c>
      <c r="BL225" s="409" t="str">
        <f>IF(AND('[1]Multi-Field'!$E$4=BF225,'[1]Multi-Field'!$F$4="Drained"),BI225,IF(AND('[1]Multi-Field'!$E$4=BF225,'[1]Multi-Field'!$F$4="undrained"),BH225,""))</f>
        <v/>
      </c>
      <c r="BM225" s="409" t="str">
        <f>IF(AND('[1]Multi-Field'!$E$5=BF225,'[1]Multi-Field'!$F$5="Drained"),BI225,IF(AND('[1]Multi-Field'!$E$5=BF225,'[1]Multi-Field'!$F$5="undrained"),BH225,""))</f>
        <v/>
      </c>
      <c r="BN225" s="409" t="str">
        <f>IF(AND('[1]Multi-Field'!$E$6=BF225,'[1]Multi-Field'!$F$6="Drained"),BI225,IF(AND('[1]Multi-Field'!$E$6=BF225,'[1]Multi-Field'!$F$6="undrained"),BH225,""))</f>
        <v/>
      </c>
      <c r="BO225" s="409" t="str">
        <f>IF(AND('[1]Multi-Field'!$E$7=BF225,'[1]Multi-Field'!$F$7="Drained"),BI225,IF(AND('[1]Multi-Field'!$E$7=BF225,'[1]Multi-Field'!$F$7="undrained"),BH225,""))</f>
        <v/>
      </c>
      <c r="BP225" s="409" t="str">
        <f>IF(AND('[1]Multi-Field'!$E$8=BF225,'[1]Multi-Field'!$F$8="Drained"),BI225,IF(AND('[1]Multi-Field'!$E$8=BF225,'[1]Multi-Field'!$F$8="undrained"),BH225,""))</f>
        <v/>
      </c>
      <c r="BQ225" s="409" t="str">
        <f>IF(AND('[1]Multi-Field'!$E$9=BF225,'[1]Multi-Field'!$F$9="Drained"),BI225,IF(AND('[1]Multi-Field'!$E$9=BF225,'[1]Multi-Field'!$F$9="undrained"),BH225,""))</f>
        <v/>
      </c>
      <c r="BR225" s="409" t="str">
        <f>IF(AND('[1]Multi-Field'!$E$10=BF225,'[1]Multi-Field'!$F$10="Drained"),BI225,IF(AND('[1]Multi-Field'!$E$10=BF225,'[1]Multi-Field'!$F$10="undrained"),BH225,""))</f>
        <v/>
      </c>
      <c r="BS225" s="409" t="str">
        <f>IF(AND('[1]Multi-Field'!$E$11=BF225,'[1]Multi-Field'!$F$11="Drained"),BI225,IF(AND('[1]Multi-Field'!$E$11=BF225,'[1]Multi-Field'!$F$11="undrained"),BH225,""))</f>
        <v/>
      </c>
      <c r="BT225" s="409" t="str">
        <f>IF(AND('[1]Multi-Field'!$E$12=BF225,'[1]Multi-Field'!$F$12="Drained"),BI225,IF(AND('[1]Multi-Field'!$E$12=BF225,'[1]Multi-Field'!$F$12="undrained"),BH225,""))</f>
        <v/>
      </c>
      <c r="BU225" s="409" t="str">
        <f>IF(AND('[1]Multi-Field'!$E$13=BF225,'[1]Multi-Field'!$F$13="Drained"),BI225,IF(AND('[1]Multi-Field'!$E$3=BF225,'[1]Multi-Field'!$F$13="undrained"),BH225,""))</f>
        <v/>
      </c>
      <c r="BV225" s="409" t="str">
        <f>IF(AND('[1]Multi-Field'!$E$14=BF225,'[1]Multi-Field'!$F$14="Drained"),BI225,IF(AND('[1]Multi-Field'!$E$14=BF225,'[1]Multi-Field'!$F$14="undrained"),BH225,""))</f>
        <v/>
      </c>
      <c r="BW225" s="409" t="str">
        <f>IF(AND('[1]Multi-Field'!$E$15=BF225,'[1]Multi-Field'!$F$15="Drained"),BI225,IF(AND('[1]Multi-Field'!$E$15=BF225,'[1]Multi-Field'!$F$15="undrained"),BH225,""))</f>
        <v/>
      </c>
      <c r="BX225" s="409" t="str">
        <f>IF(AND('[1]Multi-Field'!$E$16=[1]Lists!BF225,'[1]Multi-Field'!$F$16="Drained"),BI225,IF(AND('[1]Multi-Field'!$E$16=[1]Lists!BF225,'[1]Multi-Field'!$F$16="undrained"),BH225,""))</f>
        <v/>
      </c>
      <c r="BY225" s="409" t="str">
        <f>IF(AND('[1]Multi-Field'!$E$17=[1]Lists!BF225,'[1]Multi-Field'!$F$17="Drained"),BI225,IF(AND('[1]Multi-Field'!$E$17=[1]Lists!BF225,'[1]Multi-Field'!$F$17="undrained"),BH225,""))</f>
        <v/>
      </c>
      <c r="BZ225" s="409" t="str">
        <f>IF(AND('[1]Multi-Field'!$E$18=[1]Lists!BF225,'[1]Multi-Field'!$F$18="Drained"),BI225,IF(AND('[1]Multi-Field'!$E$18=[1]Lists!BF225,'[1]Multi-Field'!$F$18="undrained"),BH225,""))</f>
        <v/>
      </c>
      <c r="CA225" s="409" t="str">
        <f>IF(AND('[1]Multi-Field'!$E$19=[1]Lists!BF225,'[1]Multi-Field'!$F$19="Drained"),BI225,IF(AND('[1]Multi-Field'!$E$19=[1]Lists!BF225,'[1]Multi-Field'!$F$19="undrained"),BH225,""))</f>
        <v/>
      </c>
      <c r="CB225" s="409" t="str">
        <f>IF(AND('[1]Multi-Field'!$E$20=[1]Lists!BF225,'[1]Multi-Field'!$F$20="Drained"),BI225,IF(AND('[1]Multi-Field'!$E$20=[1]Lists!BF225,'[1]Multi-Field'!$F$20="undrained"),BH225,""))</f>
        <v/>
      </c>
      <c r="CC225" s="409" t="str">
        <f>IF(AND('[1]Multi-Field'!$E$21=[1]Lists!BF225,'[1]Multi-Field'!$F$21="Drained"),BI225,IF(AND('[1]Multi-Field'!$E$21=[1]Lists!BF225,'[1]Multi-Field'!$F$21="undrained"),BH225,""))</f>
        <v/>
      </c>
      <c r="CD225" s="409" t="str">
        <f>IF(AND('[1]Multi-Field'!$E$22=[1]Lists!BF225,'[1]Multi-Field'!$F$22="Drained"),BI225,IF(AND('[1]Multi-Field'!$E$22=[1]Lists!BF225,'[1]Multi-Field'!$F$22="undrained"),BH225,""))</f>
        <v/>
      </c>
      <c r="CE225" s="409" t="str">
        <f>IF(AND('[1]Multi-Field'!$E$23=[1]Lists!BF225,'[1]Multi-Field'!$F$23="Drained"),BI225,IF(AND('[1]Multi-Field'!$E$23=[1]Lists!BF225,'[1]Multi-Field'!$F$23="undrained"),BH225,""))</f>
        <v/>
      </c>
      <c r="CF225" s="409" t="str">
        <f>IF(AND('[1]Multi-Field'!$E$24=[1]Lists!BF225,'[1]Multi-Field'!$F$24="Drained"),BI225,IF(AND('[1]Multi-Field'!$E$24=[1]Lists!BF225,'[1]Multi-Field'!$F$24="undrained"),BH225,""))</f>
        <v/>
      </c>
      <c r="CG225" s="409" t="str">
        <f>IF(AND('[1]Multi-Field'!$E$25=[1]Lists!BF225,'[1]Multi-Field'!$F$25="Drained"),BI225,IF(AND('[1]Multi-Field'!$E$25=[1]Lists!BF225,'[1]Multi-Field'!$F$25="undrained"),BH225,""))</f>
        <v/>
      </c>
      <c r="CH225" s="409" t="str">
        <f>IF(AND('[1]Multi-Field'!$E$26=[1]Lists!BF225,'[1]Multi-Field'!$F$26="Drained"),BI225,IF(AND('[1]Multi-Field'!$E$26=[1]Lists!BF225,'[1]Multi-Field'!$F$26="undrained"),BH225,""))</f>
        <v/>
      </c>
      <c r="CI225" s="409" t="str">
        <f>IF(AND('[1]Multi-Field'!$E$27=[1]Lists!BF225,'[1]Multi-Field'!$F$27="Drained"),BI225,IF(AND('[1]Multi-Field'!$E$27=[1]Lists!BF225,'[1]Multi-Field'!$F$27="undrained"),BH225,""))</f>
        <v/>
      </c>
      <c r="CJ225" s="409" t="str">
        <f>IF(AND('[1]Multi-Field'!$E$28=[1]Lists!BF225,'[1]Multi-Field'!$F$28="Drained"),BI225,IF(AND('[1]Multi-Field'!$E$28=[1]Lists!BF225,'[1]Multi-Field'!$F$28="undrained"),BH225,""))</f>
        <v/>
      </c>
      <c r="CK225" s="409" t="str">
        <f>IF(AND('[1]Multi-Field'!$E$29=[1]Lists!BF225,'[1]Multi-Field'!$F$29="Drained"),BI225,IF(AND('[1]Multi-Field'!$E$29=[1]Lists!BF225,'[1]Multi-Field'!$F$29="undrained"),BH225,""))</f>
        <v/>
      </c>
      <c r="CL225" s="409" t="str">
        <f>IF(AND('[1]Multi-Field'!$E$30=[1]Lists!BF225,'[1]Multi-Field'!$F$30="Drained"),BI225,IF(AND('[1]Multi-Field'!$E$30=[1]Lists!BF225,'[1]Multi-Field'!$F$30="undrained"),BH225,""))</f>
        <v/>
      </c>
      <c r="CM225" s="409" t="str">
        <f>IF(AND('[1]Multi-Field'!$E$31=[1]Lists!BF225,'[1]Multi-Field'!$F$31="Drained"),BI225,IF(AND('[1]Multi-Field'!$E$31=[1]Lists!BF225,'[1]Multi-Field'!$F$31="undrained"),BH225,""))</f>
        <v/>
      </c>
      <c r="CN225" s="409" t="str">
        <f>IF(AND('[1]Multi-Field'!$E$32=[1]Lists!BF225,'[1]Multi-Field'!$F$32="Drained"),BI225,IF(AND('[1]Multi-Field'!$E$32=[1]Lists!BF225,'[1]Multi-Field'!$F$32="undrained"),BH225,""))</f>
        <v/>
      </c>
      <c r="CO225" s="409" t="str">
        <f>IF(AND('[1]Multi-Field'!$E$33=[1]Lists!BF225,'[1]Multi-Field'!$F$33="Drained"),BI225,IF(AND('[1]Multi-Field'!$E$33=[1]Lists!BF225,'[1]Multi-Field'!$F$33="undrained"),BH225,""))</f>
        <v/>
      </c>
      <c r="CP225" s="409" t="str">
        <f>IF(AND('[1]Multi-Field'!$E$34=[1]Lists!BF225,'[1]Multi-Field'!$F$34="Drained"),BI225,IF(AND('[1]Multi-Field'!$E$34=[1]Lists!BF225,'[1]Multi-Field'!$F$34="undrained"),BH225,""))</f>
        <v/>
      </c>
      <c r="CQ225" s="409" t="str">
        <f>IF(AND('[1]Multi-Field'!$E$35=[1]Lists!BF225,'[1]Multi-Field'!$F$35="Drained"),BI225,IF(AND('[1]Multi-Field'!$E$35=[1]Lists!BF225,'[1]Multi-Field'!$F$35="undrained"),BH225,""))</f>
        <v/>
      </c>
      <c r="CR225" s="409" t="str">
        <f>IF(AND('[1]Multi-Field'!$E$36=[1]Lists!BF225,'[1]Multi-Field'!$F$36="Drained"),BI225,IF(AND('[1]Multi-Field'!$E$36=[1]Lists!BF225,'[1]Multi-Field'!$F$36="undrained"),BH225,""))</f>
        <v/>
      </c>
      <c r="CS225" s="409" t="str">
        <f>IF(AND('[1]Multi-Field'!$E$37=[1]Lists!BF225,'[1]Multi-Field'!$F$37="Drained"),BI225,IF(AND('[1]Multi-Field'!$E$37=[1]Lists!BF225,'[1]Multi-Field'!$F$37="undrained"),BH225,""))</f>
        <v/>
      </c>
      <c r="CT225" s="409" t="str">
        <f>IF(AND('[1]Multi-Field'!$E$38=[1]Lists!BF225,'[1]Multi-Field'!$F$38="Drained"),BI225,IF(AND('[1]Multi-Field'!$E$38=[1]Lists!BF225,'[1]Multi-Field'!$F$38="undrained"),BH225,""))</f>
        <v/>
      </c>
      <c r="CU225" s="409" t="str">
        <f>IF(AND('[1]Multi-Field'!$E$39=[1]Lists!BF225,'[1]Multi-Field'!$F$39="Drained"),BI225,IF(AND('[1]Multi-Field'!$E$39=[1]Lists!BF225,'[1]Multi-Field'!$F$39="undrained"),BH225,""))</f>
        <v/>
      </c>
      <c r="CV225" s="409" t="str">
        <f>IF(AND('[1]Multi-Field'!$E$40=[1]Lists!BF225,'[1]Multi-Field'!$F$40="Drained"),BI225,IF(AND('[1]Multi-Field'!$E$40=[1]Lists!BF225,'[1]Multi-Field'!$F$40="undrained"),BH225,""))</f>
        <v/>
      </c>
      <c r="CW225" s="409" t="str">
        <f>IF(AND('[1]Multi-Field'!$E$41=[1]Lists!BF225,'[1]Multi-Field'!$F$40="Drained"),BI225,IF(AND('[1]Multi-Field'!$E$40=[1]Lists!BF225,'[1]Multi-Field'!$F$40="undrained"),BH225,""))</f>
        <v/>
      </c>
      <c r="CX225" s="409" t="str">
        <f>IF(AND('[1]Multi-Field'!$E$42=[1]Lists!BF225,'[1]Multi-Field'!$F$42="Drained"),BI225,IF(AND('[1]Multi-Field'!$E$42=[1]Lists!BF225,'[1]Multi-Field'!$F$42="undrained"),BH225,""))</f>
        <v/>
      </c>
      <c r="CY225" s="409" t="str">
        <f>IF(AND('[1]Multi-Field'!$E$43=[1]Lists!BF225,'[1]Multi-Field'!$F$43="Drained"),BI225,IF(AND('[1]Multi-Field'!$E$43=[1]Lists!BF225,'[1]Multi-Field'!$F$43="undrained"),BH225,""))</f>
        <v/>
      </c>
      <c r="CZ225" s="409" t="str">
        <f>IF(AND('[1]Multi-Field'!$E$44=[1]Lists!BF225,'[1]Multi-Field'!$F$44="Drained"),BI225,IF(AND('[1]Multi-Field'!$E$44=[1]Lists!BF225,'[1]Multi-Field'!$F$44="undrained"),BH225,""))</f>
        <v/>
      </c>
      <c r="DA225" s="409" t="str">
        <f>IF(AND('[1]Multi-Field'!$E$45=[1]Lists!BF225,'[1]Multi-Field'!$F$45="Drained"),BI225,IF(AND('[1]Multi-Field'!$E$45=[1]Lists!BF225,'[1]Multi-Field'!$F$45="undrained"),BH225,""))</f>
        <v/>
      </c>
      <c r="DB225" s="409" t="str">
        <f>IF(AND('[1]Multi-Field'!$E$46=[1]Lists!BF225,'[1]Multi-Field'!$F$46="Drained"),BI225,IF(AND('[1]Multi-Field'!$E$46=[1]Lists!BF225,'[1]Multi-Field'!$F$46="undrained"),BH225,""))</f>
        <v/>
      </c>
      <c r="DC225" s="409" t="str">
        <f>IF(AND('[1]Multi-Field'!$E$47=[1]Lists!BF225,'[1]Multi-Field'!$F$47="Drained"),BI225,IF(AND('[1]Multi-Field'!$E$47=[1]Lists!BF225,'[1]Multi-Field'!$F$47="undrained"),BH225,""))</f>
        <v/>
      </c>
      <c r="DD225" s="409" t="str">
        <f>IF(AND('[1]Multi-Field'!$E$48=[1]Lists!BF225,'[1]Multi-Field'!$F$48="Drained"),BI225,IF(AND('[1]Multi-Field'!$E$48=[1]Lists!BF225,'[1]Multi-Field'!$F$48="undrained"),BH225,""))</f>
        <v/>
      </c>
      <c r="DE225" s="409" t="str">
        <f>IF(AND('[1]Multi-Field'!$E$49=[1]Lists!BF225,'[1]Multi-Field'!$F$49="Drained"),BI225,IF(AND('[1]Multi-Field'!$E$49=[1]Lists!BF225,'[1]Multi-Field'!$F$9="undrained"),BH225,""))</f>
        <v/>
      </c>
      <c r="DF225" s="409" t="str">
        <f>IF(AND('[1]Multi-Field'!$E$50=[1]Lists!BF225,'[1]Multi-Field'!$F$50="Drained"),BI225,IF(AND('[1]Multi-Field'!$E$50=[1]Lists!BF225,'[1]Multi-Field'!$F$50="undrained"),BH225,""))</f>
        <v/>
      </c>
      <c r="DG225" s="409" t="str">
        <f>IF(AND('[1]Multi-Field'!$E$51=[1]Lists!BF225,'[1]Multi-Field'!$F$51="Drained"),BI225,IF(AND('[1]Multi-Field'!$E$51=[1]Lists!BF225,'[1]Multi-Field'!$F$51="undrained"),BH225,""))</f>
        <v/>
      </c>
      <c r="DH225" s="409" t="str">
        <f>IF(AND('[1]Multi-Field'!$E$52=[1]Lists!BF225,'[1]Multi-Field'!$F$52="Drained"),BI225,IF(AND('[1]Multi-Field'!$E$52=[1]Lists!BF225,'[1]Multi-Field'!$F$52="undrained"),BH225,""))</f>
        <v/>
      </c>
      <c r="DI225" s="409" t="str">
        <f>IF(AND('[1]Multi-Field'!$E$53=[1]Lists!BF225,'[1]Multi-Field'!$F$53="Drained"),BI225,IF(AND('[1]Multi-Field'!$E$53=[1]Lists!BF225,'[1]Multi-Field'!$F$53="undrained"),BH225,""))</f>
        <v/>
      </c>
      <c r="DJ225" s="409" t="str">
        <f>IF(AND('[1]Multi-Field'!$E$54=[1]Lists!BF225,'[1]Multi-Field'!$F$54="Drained"),BI225,IF(AND('[1]Multi-Field'!$E$54=[1]Lists!BF225,'[1]Multi-Field'!$F$54="undrained"),BH225,""))</f>
        <v/>
      </c>
      <c r="DK225" s="409" t="str">
        <f>IF(AND('[1]Multi-Field'!$E$55=[1]Lists!BF225,'[1]Multi-Field'!$F$55="Drained"),BI225,IF(AND('[1]Multi-Field'!$E$55=[1]Lists!BF225,'[1]Multi-Field'!$F$55="undrained"),BH225,""))</f>
        <v/>
      </c>
      <c r="DL225" s="409" t="str">
        <f>IF(AND('[1]Multi-Field'!$E$56=[1]Lists!BF225,'[1]Multi-Field'!$F$56="Drained"),BI225,IF(AND('[1]Multi-Field'!$E$56=[1]Lists!BF225,'[1]Multi-Field'!$F$56="undrained"),BH225,""))</f>
        <v/>
      </c>
      <c r="DM225" s="409" t="str">
        <f>IF(AND('[1]Multi-Field'!$E$57=[1]Lists!BF225,'[1]Multi-Field'!$F$57="Drained"),BI225,IF(AND('[1]Multi-Field'!$E$57=[1]Lists!BF225,'[1]Multi-Field'!$F$57="undrained"),BH225,""))</f>
        <v/>
      </c>
      <c r="DN225" s="409" t="str">
        <f>IF(AND('[1]Multi-Field'!$E$58=[1]Lists!BF225,'[1]Multi-Field'!$F$58="Drained"),BI225,IF(AND('[1]Multi-Field'!$E$58=[1]Lists!BF225,'[1]Multi-Field'!$F$58="undrained"),BH225,""))</f>
        <v/>
      </c>
      <c r="DO225" s="409" t="str">
        <f>IF(AND('[1]Multi-Field'!$E$59=[1]Lists!BF225,'[1]Multi-Field'!$F$59="Drained"),BI225,IF(AND('[1]Multi-Field'!$E$59=[1]Lists!BF225,'[1]Multi-Field'!$F$59="undrained"),BH225,""))</f>
        <v/>
      </c>
      <c r="DP225" s="409" t="str">
        <f>IF(AND('[1]Multi-Field'!$E$60=[1]Lists!BF225,'[1]Multi-Field'!$F$60="Drained"),BI225,IF(AND('[1]Multi-Field'!$E$60=[1]Lists!BF225,'[1]Multi-Field'!$F$60="undrained"),BH225,""))</f>
        <v/>
      </c>
      <c r="DQ225" s="409" t="str">
        <f>IF(AND('[1]Multi-Field'!$E$61=[1]Lists!BF225,'[1]Multi-Field'!$F$61="Drained"),BI225,IF(AND('[1]Multi-Field'!$E$61=[1]Lists!BF225,'[1]Multi-Field'!$F$61="undrained"),BH225,""))</f>
        <v/>
      </c>
      <c r="DR225" s="409" t="str">
        <f>IF(AND('[1]Multi-Field'!$E$62=[1]Lists!BF225,'[1]Multi-Field'!$F$62="Drained"),BI225,IF(AND('[1]Multi-Field'!$E$62=[1]Lists!BF225,'[1]Multi-Field'!$F$62="undrained"),BH225,""))</f>
        <v/>
      </c>
      <c r="DS225" s="409" t="str">
        <f>IF(AND('[1]Multi-Field'!$E$63=[1]Lists!BF225,'[1]Multi-Field'!$F$63="Drained"),BI225,IF(AND('[1]Multi-Field'!$E$63=[1]Lists!BF225,'[1]Multi-Field'!$F$63="undrained"),BH225,""))</f>
        <v/>
      </c>
      <c r="DT225" s="409" t="str">
        <f>IF(AND('[1]Multi-Field'!$E$64=[1]Lists!BF225,'[1]Multi-Field'!$F$64="Drained"),BI225,IF(AND('[1]Multi-Field'!$E$64=[1]Lists!BF225,'[1]Multi-Field'!$F$64="undrained"),BH225,""))</f>
        <v/>
      </c>
      <c r="DU225" s="409" t="str">
        <f>IF(AND('[1]Multi-Field'!$E$65=[1]Lists!BF225,'[1]Multi-Field'!$F$65="Drained"),BI225,IF(AND('[1]Multi-Field'!$E$65=[1]Lists!BF225,'[1]Multi-Field'!$F$65="undrained"),BH225,""))</f>
        <v/>
      </c>
      <c r="DV225" s="409" t="str">
        <f>IF(AND('[1]Multi-Field'!$E$66=[1]Lists!BF225,'[1]Multi-Field'!$F$66="Drained"),BI225,IF(AND('[1]Multi-Field'!$E$66=[1]Lists!BF225,'[1]Multi-Field'!$F$66="undrained"),BH225,""))</f>
        <v/>
      </c>
      <c r="DW225" s="409" t="str">
        <f>IF(AND('[1]Multi-Field'!$E$67=[1]Lists!BF225,'[1]Multi-Field'!$F$67="Drained"),BI225,IF(AND('[1]Multi-Field'!$E$67=[1]Lists!BF225,'[1]Multi-Field'!$F$67="undrained"),BH225,""))</f>
        <v/>
      </c>
      <c r="DX225" s="409" t="str">
        <f>IF(AND('[1]Multi-Field'!$E$68=[1]Lists!BF225,'[1]Multi-Field'!$F$68="Drained"),BI225,IF(AND('[1]Multi-Field'!$E$68=[1]Lists!BF225,'[1]Multi-Field'!$F$68="undrained"),BH225,""))</f>
        <v/>
      </c>
      <c r="DY225" s="409" t="str">
        <f>IF(AND('[1]Multi-Field'!$E$69=[1]Lists!BF225,'[1]Multi-Field'!$F$69="Drained"),BI225,IF(AND('[1]Multi-Field'!$E$69=[1]Lists!BF225,'[1]Multi-Field'!$F$69="undrained"),BH225,""))</f>
        <v/>
      </c>
      <c r="DZ225" s="409" t="str">
        <f>IF(AND('[1]Multi-Field'!$E$70=[1]Lists!BF225,'[1]Multi-Field'!$F$70="Drained"),BI225,IF(AND('[1]Multi-Field'!$E$70=[1]Lists!BF225,'[1]Multi-Field'!$F$70="undrained"),BH225,""))</f>
        <v/>
      </c>
      <c r="EA225" s="409" t="str">
        <f>IF(AND('[1]Multi-Field'!$E$71=[1]Lists!BF225,'[1]Multi-Field'!$F$71="Drained"),BI225,IF(AND('[1]Multi-Field'!$E$71=[1]Lists!BF225,'[1]Multi-Field'!$F$71="undrained"),BH225,""))</f>
        <v/>
      </c>
      <c r="EB225" s="409" t="str">
        <f>IF(AND('[1]Multi-Field'!$E$72=[1]Lists!BF225,'[1]Multi-Field'!$F$72="Drained"),BI225,IF(AND('[1]Multi-Field'!$E$72=[1]Lists!BF225,'[1]Multi-Field'!$F$72="undrained"),BH225,""))</f>
        <v/>
      </c>
      <c r="EC225" s="409" t="str">
        <f>IF(AND('[1]Multi-Field'!$E$73=[1]Lists!BF225,'[1]Multi-Field'!$F$73="Drained"),BI225,IF(AND('[1]Multi-Field'!$E$73=[1]Lists!BF225,'[1]Multi-Field'!$F$73="undrained"),BH225,""))</f>
        <v/>
      </c>
      <c r="ED225" s="409" t="str">
        <f>IF(AND('[1]Multi-Field'!$E$74=[1]Lists!BF225,'[1]Multi-Field'!$F$74="Drained"),BI225,IF(AND('[1]Multi-Field'!$E$74=[1]Lists!BF225,'[1]Multi-Field'!$F$74="undrained"),BH225,""))</f>
        <v/>
      </c>
      <c r="EE225" s="409" t="str">
        <f>IF(AND('[1]Multi-Field'!$E$75=[1]Lists!BF225,'[1]Multi-Field'!$F$75="Drained"),BI225,IF(AND('[1]Multi-Field'!$E$75=[1]Lists!BF225,'[1]Multi-Field'!$F$75="undrained"),BH225,""))</f>
        <v/>
      </c>
      <c r="EF225" s="409" t="str">
        <f>IF(AND('[1]Multi-Field'!$E$76=[1]Lists!BF225,'[1]Multi-Field'!$F$76="Drained"),BI225,IF(AND('[1]Multi-Field'!$E$76=[1]Lists!BF225,'[1]Multi-Field'!$F$6="undrained"),BH225,""))</f>
        <v/>
      </c>
      <c r="EG225" s="409" t="str">
        <f>IF(AND('[1]Multi-Field'!$E$77=[1]Lists!BF225,'[1]Multi-Field'!$F$77="Drained"),BI225,IF(AND('[1]Multi-Field'!$E$77=[1]Lists!BF225,'[1]Multi-Field'!$F$77="undrained"),BH225,""))</f>
        <v/>
      </c>
      <c r="EH225" s="409" t="str">
        <f>IF(AND('[1]Multi-Field'!$E$78=[1]Lists!BF225,'[1]Multi-Field'!$F$78="Drained"),BI225,IF(AND('[1]Multi-Field'!$E$78=[1]Lists!BF225,'[1]Multi-Field'!$F$78="undrained"),BH225,""))</f>
        <v/>
      </c>
      <c r="EI225" s="409" t="str">
        <f>IF(AND('[1]Multi-Field'!$E$79=[1]Lists!BF225,'[1]Multi-Field'!$F$79="Drained"),BI225,IF(AND('[1]Multi-Field'!$E$79=[1]Lists!BF225,'[1]Multi-Field'!$F$79="undrained"),BH225,""))</f>
        <v/>
      </c>
      <c r="EJ225" s="409" t="str">
        <f>IF(AND('[1]Multi-Field'!$E$80=[1]Lists!BF225,'[1]Multi-Field'!$F$80="Drained"),BI225,IF(AND('[1]Multi-Field'!$E$80=[1]Lists!BF225,'[1]Multi-Field'!$F$80="undrained"),BH225,""))</f>
        <v/>
      </c>
      <c r="EK225" s="409" t="str">
        <f>IF(AND('[1]Multi-Field'!$E$81=[1]Lists!BF225,'[1]Multi-Field'!$F$81="Drained"),BI225,IF(AND('[1]Multi-Field'!$E$81=[1]Lists!BF225,'[1]Multi-Field'!$F$81="undrained"),BH225,""))</f>
        <v/>
      </c>
      <c r="EL225" s="409" t="str">
        <f>IF(AND('[1]Multi-Field'!$E$82=[1]Lists!BF225,'[1]Multi-Field'!$F$82="Drained"),BI225,IF(AND('[1]Multi-Field'!$E$82=[1]Lists!BF225,'[1]Multi-Field'!$F$82="undrained"),BH225,""))</f>
        <v/>
      </c>
      <c r="EM225" s="409" t="str">
        <f>IF(AND('[1]Multi-Field'!$E$83=[1]Lists!BF225,'[1]Multi-Field'!$F$83="Drained"),BI225,IF(AND('[1]Multi-Field'!$E$83=[1]Lists!BF225,'[1]Multi-Field'!$F$83="undrained"),BH225,""))</f>
        <v/>
      </c>
      <c r="EN225" s="409" t="str">
        <f>IF(AND('[1]Multi-Field'!$E$84=[1]Lists!BF225,'[1]Multi-Field'!$F$84="Drained"),BI225,IF(AND('[1]Multi-Field'!$E$84=[1]Lists!BF225,'[1]Multi-Field'!$F$84="undrained"),BH225,""))</f>
        <v/>
      </c>
      <c r="EO225" s="409" t="str">
        <f>IF(AND('[1]Multi-Field'!$E$85=[1]Lists!BF225,'[1]Multi-Field'!$F$85="Drained"),BI225,IF(AND('[1]Multi-Field'!$E$85=[1]Lists!BF225,'[1]Multi-Field'!$F$85="undrained"),BH225,""))</f>
        <v/>
      </c>
      <c r="EP225" s="409" t="str">
        <f>IF(AND('[1]Multi-Field'!$E$86=[1]Lists!BF225,'[1]Multi-Field'!$F$86="Drained"),BI225,IF(AND('[1]Multi-Field'!$E$86=[1]Lists!BF225,'[1]Multi-Field'!$F$86="undrained"),BH225,""))</f>
        <v/>
      </c>
      <c r="EQ225" s="409" t="str">
        <f>IF(AND('[1]Multi-Field'!$E$87=[1]Lists!BF225,'[1]Multi-Field'!$F$87="Drained"),BI225,IF(AND('[1]Multi-Field'!$E$87=[1]Lists!BF225,'[1]Multi-Field'!$F$87="undrained"),BH225,""))</f>
        <v/>
      </c>
      <c r="ER225" s="409" t="str">
        <f>IF(AND('[1]Multi-Field'!$E$88=[1]Lists!BF225,'[1]Multi-Field'!$F$88="Drained"),BI225,IF(AND('[1]Multi-Field'!$E$88=[1]Lists!BF225,'[1]Multi-Field'!$F$88="undrained"),BH225,""))</f>
        <v/>
      </c>
      <c r="ES225" s="409" t="str">
        <f>IF(AND('[1]Multi-Field'!$E$89=[1]Lists!BF225,'[1]Multi-Field'!$F$89="Drained"),BI225,IF(AND('[1]Multi-Field'!$E$89=[1]Lists!BF225,'[1]Multi-Field'!$F$89="undrained"),BH225,""))</f>
        <v/>
      </c>
      <c r="ET225" s="409" t="str">
        <f>IF(AND('[1]Multi-Field'!$E$90=[1]Lists!BF225,'[1]Multi-Field'!$F$90="Drained"),BI225,IF(AND('[1]Multi-Field'!$E$90=[1]Lists!BF225,'[1]Multi-Field'!$F$90="undrained"),BH225,""))</f>
        <v/>
      </c>
      <c r="EU225" s="409" t="str">
        <f>IF(AND('[1]Multi-Field'!$E$91=[1]Lists!BF225,'[1]Multi-Field'!$F$91="Drained"),BI225,IF(AND('[1]Multi-Field'!$E$91=[1]Lists!BF225,'[1]Multi-Field'!$F$91="undrained"),BH225,""))</f>
        <v/>
      </c>
      <c r="EV225" s="409" t="str">
        <f>IF(AND('[1]Multi-Field'!$E$92=[1]Lists!BF225,'[1]Multi-Field'!$F$92="Drained"),BI225,IF(AND('[1]Multi-Field'!$E$92=[1]Lists!BF225,'[1]Multi-Field'!$F$92="undrained"),BH225,""))</f>
        <v/>
      </c>
      <c r="EW225" s="409" t="str">
        <f>IF(AND('[1]Multi-Field'!$E$93=[1]Lists!BF225,'[1]Multi-Field'!$F$93="Drained"),BI225,IF(AND('[1]Multi-Field'!$E$93=[1]Lists!BF225,'[1]Multi-Field'!$F$93="undrained"),BH225,""))</f>
        <v/>
      </c>
      <c r="EX225" s="409" t="str">
        <f>IF(AND('[1]Multi-Field'!$E$94=[1]Lists!BF225,'[1]Multi-Field'!$F$94="Drained"),BI225,IF(AND('[1]Multi-Field'!$E$94=[1]Lists!BF225,'[1]Multi-Field'!$F$94="undrained"),BH225,""))</f>
        <v/>
      </c>
      <c r="EY225" s="409" t="str">
        <f>IF(AND('[1]Multi-Field'!$E$95=[1]Lists!BF225,'[1]Multi-Field'!$F$95="Drained"),BI225,IF(AND('[1]Multi-Field'!$E$95=[1]Lists!BF225,'[1]Multi-Field'!$F$95="undrained"),BH225,""))</f>
        <v/>
      </c>
      <c r="EZ225" s="409" t="str">
        <f>IF(AND('[1]Multi-Field'!$E$96=[1]Lists!BF225,'[1]Multi-Field'!$F$96="Drained"),BI225,IF(AND('[1]Multi-Field'!$E$96=[1]Lists!BF225,'[1]Multi-Field'!$F$96="undrained"),BH225,""))</f>
        <v/>
      </c>
      <c r="FA225" s="409" t="str">
        <f>IF(AND('[1]Multi-Field'!$E$97=[1]Lists!BF225,'[1]Multi-Field'!$F$97="Drained"),BI225,IF(AND('[1]Multi-Field'!$E$97=[1]Lists!BF225,'[1]Multi-Field'!$F$97="undrained"),BH225,""))</f>
        <v/>
      </c>
      <c r="FB225" s="409" t="str">
        <f>IF(AND('[1]Multi-Field'!$E$98=[1]Lists!BF225,'[1]Multi-Field'!$F$98="Drained"),BI225,IF(AND('[1]Multi-Field'!$E$98=[1]Lists!BF225,'[1]Multi-Field'!$F$98="undrained"),BH225,""))</f>
        <v/>
      </c>
      <c r="FC225" s="409" t="str">
        <f>IF(AND('[1]Multi-Field'!$E$99=[1]Lists!BF225,'[1]Multi-Field'!$F$99="Drained"),BI225,IF(AND('[1]Multi-Field'!$E$99=[1]Lists!BF225,'[1]Multi-Field'!$F$99="undrained"),BH225,""))</f>
        <v/>
      </c>
      <c r="FD225" s="409" t="str">
        <f>IF(AND('[1]Multi-Field'!$E$100=[1]Lists!BF225,'[1]Multi-Field'!$F$100="Drained"),BI225,IF(AND('[1]Multi-Field'!$E$100=[1]Lists!BF225,'[1]Multi-Field'!$F$100="undrained"),BH225,""))</f>
        <v/>
      </c>
      <c r="FE225" s="409" t="str">
        <f>IF(AND('[1]Multi-Field'!$E$101=[1]Lists!BF225,'[1]Multi-Field'!$F$101="Drained"),BI225,IF(AND('[1]Multi-Field'!$E$101=[1]Lists!BF225,'[1]Multi-Field'!$F$101="undrained"),BH225,""))</f>
        <v/>
      </c>
      <c r="FF225" s="409" t="str">
        <f>IF(AND('[1]Multi-Field'!$E$102=[1]Lists!BF225,'[1]Multi-Field'!$F$102="Drained"),BI225,IF(AND('[1]Multi-Field'!$E$102=[1]Lists!BF225,'[1]Multi-Field'!$F$102="undrained"),BH225,""))</f>
        <v/>
      </c>
      <c r="FG225" s="409" t="str">
        <f>IF(AND('[1]Multi-Field'!$E$103=[1]Lists!BF225,'[1]Multi-Field'!$F$103="Drained"),BI225,IF(AND('[1]Multi-Field'!$E$103=[1]Lists!BF225,'[1]Multi-Field'!$F$103="undrained"),BH225,""))</f>
        <v/>
      </c>
      <c r="FH225" s="409" t="str">
        <f>IF(AND('[1]Multi-Field'!$E$104=[1]Lists!BF225,'[1]Multi-Field'!$F$104="Drained"),BI225,IF(AND('[1]Multi-Field'!$E$104=[1]Lists!BF225,'[1]Multi-Field'!$F$104="undrained"),BH225,""))</f>
        <v/>
      </c>
      <c r="FI225" s="409" t="str">
        <f>IF(AND('[1]Multi-Field'!$E$105=[1]Lists!BF225,'[1]Multi-Field'!$F$105="Drained"),BI225,IF(AND('[1]Multi-Field'!$E$105=[1]Lists!BF225,'[1]Multi-Field'!$F$105="undrained"),BH225,""))</f>
        <v/>
      </c>
      <c r="FJ225" s="409" t="str">
        <f>IF(AND('[1]Multi-Field'!$E$106=[1]Lists!BF225,'[1]Multi-Field'!$F$106="Drained"),BI225,IF(AND('[1]Multi-Field'!$E$106=[1]Lists!BF225,'[1]Multi-Field'!$F$106="undrained"),BH225,""))</f>
        <v/>
      </c>
      <c r="FK225" s="409" t="str">
        <f>IF(AND('[1]Multi-Field'!$E$107=[1]Lists!BF225,'[1]Multi-Field'!$F$107="Drained"),BI225,IF(AND('[1]Multi-Field'!$E$107=[1]Lists!BF225,'[1]Multi-Field'!$F$107="undrained"),BH225,""))</f>
        <v/>
      </c>
      <c r="FL225" s="409" t="str">
        <f>IF(AND('[1]Multi-Field'!$E$108=[1]Lists!BF225,'[1]Multi-Field'!$F$108="Drained"),BI225,IF(AND('[1]Multi-Field'!$E$108=[1]Lists!BF225,'[1]Multi-Field'!$F$108="undrained"),BH225,""))</f>
        <v/>
      </c>
      <c r="FM225" s="409" t="str">
        <f>IF(AND('[1]Multi-Field'!$E$109=[1]Lists!BF225,'[1]Multi-Field'!$F$109="Drained"),BI225,IF(AND('[1]Multi-Field'!$E$109=[1]Lists!BF225,'[1]Multi-Field'!$F$109="undrained"),BH225,""))</f>
        <v/>
      </c>
      <c r="FN225" s="409" t="str">
        <f>IF(AND('[1]Multi-Field'!$E$110=[1]Lists!BF225,'[1]Multi-Field'!$F$110="Drained"),BI225,IF(AND('[1]Multi-Field'!$E$110=[1]Lists!BF225,'[1]Multi-Field'!$F$110="undrained"),BH225,""))</f>
        <v/>
      </c>
      <c r="FO225" s="409" t="str">
        <f>IF(AND('[1]Multi-Field'!$E$111=[1]Lists!BF225,'[1]Multi-Field'!$F$111="Drained"),BI225,IF(AND('[1]Multi-Field'!$E$111=[1]Lists!BF225,'[1]Multi-Field'!$F$111="undrained"),BH225,""))</f>
        <v/>
      </c>
      <c r="FP225" s="409" t="str">
        <f>IF(AND('[1]Multi-Field'!$E$112=[1]Lists!BF225,'[1]Multi-Field'!$F$112="Drained"),BI225,IF(AND('[1]Multi-Field'!$E$112=[1]Lists!BF225,'[1]Multi-Field'!$F$112="undrained"),BH225,""))</f>
        <v/>
      </c>
      <c r="FQ225" s="409" t="str">
        <f>IF(AND('[1]Multi-Field'!$E$113=[1]Lists!BF225,'[1]Multi-Field'!$F$113="Drained"),BI225,IF(AND('[1]Multi-Field'!$E$113=[1]Lists!BF225,'[1]Multi-Field'!$F$113="undrained"),BH225,""))</f>
        <v/>
      </c>
      <c r="FR225" s="409" t="str">
        <f>IF(AND('[1]Multi-Field'!$E$114=[1]Lists!BF225,'[1]Multi-Field'!$F$114="Drained"),BI225,IF(AND('[1]Multi-Field'!$E$114=[1]Lists!BF225,'[1]Multi-Field'!$F$114="undrained"),BH225,""))</f>
        <v/>
      </c>
      <c r="FS225" s="409" t="str">
        <f>IF(AND('[1]Multi-Field'!$E$115=[1]Lists!BF225,'[1]Multi-Field'!$F$115="Drained"),BI225,IF(AND('[1]Multi-Field'!$E$115=[1]Lists!BF225,'[1]Multi-Field'!$F$115="undrained"),BH225,""))</f>
        <v/>
      </c>
      <c r="FT225" s="409" t="str">
        <f>IF(AND('[1]Multi-Field'!$E$116=[1]Lists!BF225,'[1]Multi-Field'!$F$116="Drained"),BI225,IF(AND('[1]Multi-Field'!$E$116=[1]Lists!BF225,'[1]Multi-Field'!$F$116="undrained"),BH225,""))</f>
        <v/>
      </c>
      <c r="FU225" s="409" t="str">
        <f>IF(AND('[1]Multi-Field'!$E$117=[1]Lists!BF225,'[1]Multi-Field'!$F$117="Drained"),BI225,IF(AND('[1]Multi-Field'!$E$117=[1]Lists!BF225,'[1]Multi-Field'!$F$117="undrained"),BH225,""))</f>
        <v/>
      </c>
      <c r="FV225" s="409" t="str">
        <f>IF(AND('[1]Multi-Field'!$E$118=[1]Lists!BF225,'[1]Multi-Field'!$F$118="Drained"),BI225,IF(AND('[1]Multi-Field'!$E$118=[1]Lists!BF225,'[1]Multi-Field'!$F$118="undrained"),BH225,""))</f>
        <v/>
      </c>
      <c r="FW225" s="409" t="str">
        <f>IF(AND('[1]Multi-Field'!$E$119=[1]Lists!BF225,'[1]Multi-Field'!$F$119="Drained"),BI225,IF(AND('[1]Multi-Field'!$E$119=[1]Lists!BF225,'[1]Multi-Field'!$F$119="undrained"),BH225,""))</f>
        <v/>
      </c>
      <c r="FX225" s="409" t="str">
        <f>IF(AND('[1]Multi-Field'!$E$120=[1]Lists!BF225,'[1]Multi-Field'!$F$120="Drained"),BI225,IF(AND('[1]Multi-Field'!$E$120=[1]Lists!BF225,'[1]Multi-Field'!$F$120="undrained"),BH225,""))</f>
        <v/>
      </c>
    </row>
    <row r="226" spans="1:180" ht="13.5" customHeight="1">
      <c r="A226" s="7" t="s">
        <v>313</v>
      </c>
      <c r="B226" s="7"/>
      <c r="C226" s="7"/>
      <c r="D226" s="8">
        <v>75</v>
      </c>
      <c r="E226" s="8">
        <f t="shared" si="39"/>
        <v>75</v>
      </c>
      <c r="F226" s="8">
        <f t="shared" si="40"/>
        <v>75</v>
      </c>
      <c r="G226" s="8">
        <v>75</v>
      </c>
      <c r="H226" s="8">
        <v>75</v>
      </c>
      <c r="I226" s="8">
        <f t="shared" si="43"/>
        <v>75</v>
      </c>
      <c r="J226" s="8">
        <f t="shared" si="44"/>
        <v>75</v>
      </c>
      <c r="K226" s="8">
        <v>75</v>
      </c>
      <c r="L226" s="8">
        <v>155</v>
      </c>
      <c r="M226" s="8">
        <f t="shared" si="41"/>
        <v>155</v>
      </c>
      <c r="N226" s="8">
        <f t="shared" si="42"/>
        <v>155</v>
      </c>
      <c r="O226" s="8">
        <v>155</v>
      </c>
      <c r="P226" s="391">
        <v>201</v>
      </c>
      <c r="Q226" s="394"/>
      <c r="R226" s="395" t="b">
        <f>IF(OR('Multi-Field'!AA203=Lists!$AC$42,'Multi-Field'!AA203=Lists!$AC$43),IF('Multi-Field'!Z203="x",(IF('Multi-Field'!AC203=Lists!$Q$11,Lists!$R$11,IF('Multi-Field'!AC203=Lists!$Q$12,Lists!$R$12,IF('Multi-Field'!AC203=Lists!$Q$13,Lists!$R$13,IF('Multi-Field'!AC203=Lists!$Q$14,Lists!$R$14))))),IF('Multi-Field'!X203="x",(IF('Multi-Field'!AC203=Lists!$Q$11,Lists!$S$11,IF('Multi-Field'!AC203=Lists!$Q$12,Lists!$S$12,IF('Multi-Field'!AC203=Lists!$Q$13,Lists!$S$13,IF('Multi-Field'!AC203=Lists!$Q$14,Lists!$S$14))))),IF('Multi-Field'!V203="x",(IF('Multi-Field'!AC203=Lists!$Q$11,Lists!$T$11,IF('Multi-Field'!AC203=Lists!$Q$12,Lists!$T$12,IF('Multi-Field'!AC203=Lists!$Q$13,Lists!$T$13,IF('Multi-Field'!AC203=Lists!$Q$14,Lists!$T$14))))),0))))</f>
        <v>0</v>
      </c>
      <c r="S226" s="395" t="str">
        <f t="shared" si="45"/>
        <v/>
      </c>
      <c r="T226" s="395"/>
      <c r="U226" s="396"/>
      <c r="AI226" s="384">
        <f>'[1]Multi-Field'!B222</f>
        <v>0</v>
      </c>
      <c r="AJ226" s="387" t="str">
        <f>IF(OR('[1]Multi-Field'!Q66=[1]Lists!$AC$42,'[1]Multi-Field'!Q66=[1]Lists!$AC$43),"x","")</f>
        <v/>
      </c>
      <c r="AK226" s="387" t="str">
        <f>IF(OR('[1]Multi-Field'!Q66=[1]Lists!$AC$6,'[1]Multi-Field'!Q66=$AC$2,'[1]Multi-Field'!Q66=$AC$4),"x","")</f>
        <v/>
      </c>
      <c r="AL226" s="387" t="str">
        <f>IF(OR('[1]Multi-Field'!Q66=[1]Lists!$AC$7,'[1]Multi-Field'!Q66=$AC$3,'[1]Multi-Field'!Q66=$AC$5),"x","")</f>
        <v/>
      </c>
      <c r="AM226" s="387" t="str">
        <f>IF(OR('[1]Multi-Field'!Q66=$AC$23,'[1]Multi-Field'!Q66=$AC$13,'[1]Multi-Field'!Q66=$AC$9,'[1]Multi-Field'!Q66=$AC$19,'[1]Multi-Field'!Q66=$AC$47),"x","")</f>
        <v/>
      </c>
      <c r="AN226" s="387" t="str">
        <f>IF(OR('[1]Multi-Field'!Q66=$AC$24,'[1]Multi-Field'!Q66=$AC$14,'[1]Multi-Field'!Q66=$AC$10,'[1]Multi-Field'!Q66=$AC$22,'[1]Multi-Field'!Q66=$AC$48),"x","")</f>
        <v/>
      </c>
      <c r="AO226" s="387" t="str">
        <f>IF(OR('[1]Multi-Field'!Q66=$AC$21,'[1]Multi-Field'!Q66=$AC$28,'[1]Multi-Field'!Q66=$AC$62,'[1]Multi-Field'!Q66=$AC$102,'[1]Multi-Field'!Q66=$AC$98),"x","")</f>
        <v/>
      </c>
      <c r="AP226" s="387" t="str">
        <f>IF(OR('[1]Multi-Field'!Q66=$AC$25,'[1]Multi-Field'!Q66=$AC$63,'[1]Multi-Field'!Q66=$AC$85,'[1]Multi-Field'!Q66=$AC$87,'[1]Multi-Field'!Q66=$AC$92,'[1]Multi-Field'!Q66=$AC$93),"x","")</f>
        <v/>
      </c>
      <c r="AQ226" s="387" t="str">
        <f>IF(OR('[1]Multi-Field'!Q66=$AC$20,'[1]Multi-Field'!Q66=$AC$27,'[1]Multi-Field'!Q66=$AC$58,'[1]Multi-Field'!Q66=$AC$86,'[1]Multi-Field'!Q66=$AC$103,'[1]Multi-Field'!Q66=$AC$94),"x","")</f>
        <v/>
      </c>
      <c r="AR226" s="387" t="str">
        <f>IF(OR('[1]Multi-Field'!Q66=$AC$35,'[1]Multi-Field'!Q66=$AC$40,'[1]Multi-Field'!Q66=$AC$45,),"x","")</f>
        <v/>
      </c>
      <c r="AS226" s="387" t="str">
        <f>IF(OR('[1]Multi-Field'!Q66=$AC$36,'[1]Multi-Field'!Q66=$AC$41,'[1]Multi-Field'!Q66=$AC$46,),"x","")</f>
        <v/>
      </c>
      <c r="AT226" s="387" t="str">
        <f>IF(OR('[1]Multi-Field'!Q66=$AC$52,'[1]Multi-Field'!Q66=$AC$53,'[1]Multi-Field'!Q66=$AC$54,'[1]Multi-Field'!Q66=$AC$55,'[1]Multi-Field'!Q66=$AC$68,'[1]Multi-Field'!Q66=$AC$69,'[1]Multi-Field'!Q66=$AC$74,'[1]Multi-Field'!Q66=$AC$71,'[1]Multi-Field'!Q66=$AC$70),"x","")</f>
        <v/>
      </c>
      <c r="AU226" s="387" t="str">
        <f>IF('[1]Multi-Field'!Q66=$AC$72,"x","")</f>
        <v/>
      </c>
      <c r="AV226" s="387" t="str">
        <f>IF('[1]Multi-Field'!Q66=$AC$73,"x","")</f>
        <v/>
      </c>
      <c r="AW226" s="387" t="str">
        <f>IF('[1]Multi-Field'!Q66=$AC$83,"x","")</f>
        <v/>
      </c>
      <c r="AX226" s="387" t="str">
        <f>IF('[1]Multi-Field'!Q66=$AC$84,"x","")</f>
        <v/>
      </c>
      <c r="AY226" s="387" t="str">
        <f>IF('[1]Multi-Field'!Q66=$AC$97,"x","")</f>
        <v/>
      </c>
      <c r="AZ226" s="387" t="str">
        <f>IF('[1]Multi-Field'!Q66=$AC$99,"x","")</f>
        <v/>
      </c>
      <c r="BA226" s="387" t="str">
        <f>IF('[1]Multi-Field'!Q66=$AC$104,"x","")</f>
        <v/>
      </c>
      <c r="BB226" s="387" t="str">
        <f>IF('[1]Multi-Field'!Q66=$AC$105,"x","")</f>
        <v/>
      </c>
      <c r="BC226" s="388"/>
      <c r="BF226" s="411" t="s">
        <v>1392</v>
      </c>
      <c r="BG226" s="412">
        <v>4</v>
      </c>
      <c r="BH226" s="412">
        <v>6</v>
      </c>
      <c r="BI226" s="412">
        <v>6</v>
      </c>
      <c r="BJ226" s="409" t="e">
        <f>IF(AND('[1]Single Field'!#REF!=[1]Lists!BF226,'[1]Single Field'!#REF!="Drained"),"x",IF(AND('[1]Single Field'!#REF!=[1]Lists!BF226,'[1]Single Field'!#REF!="Undrained"),O,""))</f>
        <v>#REF!</v>
      </c>
      <c r="BK226" s="409" t="str">
        <f>IF(AND('[1]Multi-Field'!$E$3=[1]Lists!BF226,'[1]Multi-Field'!$F$3="Drained"),BI226,IF(AND('[1]Multi-Field'!$E$3=BF226,'[1]Multi-Field'!$F$3="undrained"),BH226,""))</f>
        <v/>
      </c>
      <c r="BL226" s="409" t="str">
        <f>IF(AND('[1]Multi-Field'!$E$4=BF226,'[1]Multi-Field'!$F$4="Drained"),BI226,IF(AND('[1]Multi-Field'!$E$4=BF226,'[1]Multi-Field'!$F$4="undrained"),BH226,""))</f>
        <v/>
      </c>
      <c r="BM226" s="409" t="str">
        <f>IF(AND('[1]Multi-Field'!$E$5=BF226,'[1]Multi-Field'!$F$5="Drained"),BI226,IF(AND('[1]Multi-Field'!$E$5=BF226,'[1]Multi-Field'!$F$5="undrained"),BH226,""))</f>
        <v/>
      </c>
      <c r="BN226" s="409" t="str">
        <f>IF(AND('[1]Multi-Field'!$E$6=BF226,'[1]Multi-Field'!$F$6="Drained"),BI226,IF(AND('[1]Multi-Field'!$E$6=BF226,'[1]Multi-Field'!$F$6="undrained"),BH226,""))</f>
        <v/>
      </c>
      <c r="BO226" s="409" t="str">
        <f>IF(AND('[1]Multi-Field'!$E$7=BF226,'[1]Multi-Field'!$F$7="Drained"),BI226,IF(AND('[1]Multi-Field'!$E$7=BF226,'[1]Multi-Field'!$F$7="undrained"),BH226,""))</f>
        <v/>
      </c>
      <c r="BP226" s="409" t="str">
        <f>IF(AND('[1]Multi-Field'!$E$8=BF226,'[1]Multi-Field'!$F$8="Drained"),BI226,IF(AND('[1]Multi-Field'!$E$8=BF226,'[1]Multi-Field'!$F$8="undrained"),BH226,""))</f>
        <v/>
      </c>
      <c r="BQ226" s="409" t="str">
        <f>IF(AND('[1]Multi-Field'!$E$9=BF226,'[1]Multi-Field'!$F$9="Drained"),BI226,IF(AND('[1]Multi-Field'!$E$9=BF226,'[1]Multi-Field'!$F$9="undrained"),BH226,""))</f>
        <v/>
      </c>
      <c r="BR226" s="409" t="str">
        <f>IF(AND('[1]Multi-Field'!$E$10=BF226,'[1]Multi-Field'!$F$10="Drained"),BI226,IF(AND('[1]Multi-Field'!$E$10=BF226,'[1]Multi-Field'!$F$10="undrained"),BH226,""))</f>
        <v/>
      </c>
      <c r="BS226" s="409" t="str">
        <f>IF(AND('[1]Multi-Field'!$E$11=BF226,'[1]Multi-Field'!$F$11="Drained"),BI226,IF(AND('[1]Multi-Field'!$E$11=BF226,'[1]Multi-Field'!$F$11="undrained"),BH226,""))</f>
        <v/>
      </c>
      <c r="BT226" s="409" t="str">
        <f>IF(AND('[1]Multi-Field'!$E$12=BF226,'[1]Multi-Field'!$F$12="Drained"),BI226,IF(AND('[1]Multi-Field'!$E$12=BF226,'[1]Multi-Field'!$F$12="undrained"),BH226,""))</f>
        <v/>
      </c>
      <c r="BU226" s="409" t="str">
        <f>IF(AND('[1]Multi-Field'!$E$13=BF226,'[1]Multi-Field'!$F$13="Drained"),BI226,IF(AND('[1]Multi-Field'!$E$3=BF226,'[1]Multi-Field'!$F$13="undrained"),BH226,""))</f>
        <v/>
      </c>
      <c r="BV226" s="409" t="str">
        <f>IF(AND('[1]Multi-Field'!$E$14=BF226,'[1]Multi-Field'!$F$14="Drained"),BI226,IF(AND('[1]Multi-Field'!$E$14=BF226,'[1]Multi-Field'!$F$14="undrained"),BH226,""))</f>
        <v/>
      </c>
      <c r="BW226" s="409" t="str">
        <f>IF(AND('[1]Multi-Field'!$E$15=BF226,'[1]Multi-Field'!$F$15="Drained"),BI226,IF(AND('[1]Multi-Field'!$E$15=BF226,'[1]Multi-Field'!$F$15="undrained"),BH226,""))</f>
        <v/>
      </c>
      <c r="BX226" s="409" t="str">
        <f>IF(AND('[1]Multi-Field'!$E$16=[1]Lists!BF226,'[1]Multi-Field'!$F$16="Drained"),BI226,IF(AND('[1]Multi-Field'!$E$16=[1]Lists!BF226,'[1]Multi-Field'!$F$16="undrained"),BH226,""))</f>
        <v/>
      </c>
      <c r="BY226" s="409" t="str">
        <f>IF(AND('[1]Multi-Field'!$E$17=[1]Lists!BF226,'[1]Multi-Field'!$F$17="Drained"),BI226,IF(AND('[1]Multi-Field'!$E$17=[1]Lists!BF226,'[1]Multi-Field'!$F$17="undrained"),BH226,""))</f>
        <v/>
      </c>
      <c r="BZ226" s="409" t="str">
        <f>IF(AND('[1]Multi-Field'!$E$18=[1]Lists!BF226,'[1]Multi-Field'!$F$18="Drained"),BI226,IF(AND('[1]Multi-Field'!$E$18=[1]Lists!BF226,'[1]Multi-Field'!$F$18="undrained"),BH226,""))</f>
        <v/>
      </c>
      <c r="CA226" s="409" t="str">
        <f>IF(AND('[1]Multi-Field'!$E$19=[1]Lists!BF226,'[1]Multi-Field'!$F$19="Drained"),BI226,IF(AND('[1]Multi-Field'!$E$19=[1]Lists!BF226,'[1]Multi-Field'!$F$19="undrained"),BH226,""))</f>
        <v/>
      </c>
      <c r="CB226" s="409" t="str">
        <f>IF(AND('[1]Multi-Field'!$E$20=[1]Lists!BF226,'[1]Multi-Field'!$F$20="Drained"),BI226,IF(AND('[1]Multi-Field'!$E$20=[1]Lists!BF226,'[1]Multi-Field'!$F$20="undrained"),BH226,""))</f>
        <v/>
      </c>
      <c r="CC226" s="409" t="str">
        <f>IF(AND('[1]Multi-Field'!$E$21=[1]Lists!BF226,'[1]Multi-Field'!$F$21="Drained"),BI226,IF(AND('[1]Multi-Field'!$E$21=[1]Lists!BF226,'[1]Multi-Field'!$F$21="undrained"),BH226,""))</f>
        <v/>
      </c>
      <c r="CD226" s="409" t="str">
        <f>IF(AND('[1]Multi-Field'!$E$22=[1]Lists!BF226,'[1]Multi-Field'!$F$22="Drained"),BI226,IF(AND('[1]Multi-Field'!$E$22=[1]Lists!BF226,'[1]Multi-Field'!$F$22="undrained"),BH226,""))</f>
        <v/>
      </c>
      <c r="CE226" s="409" t="str">
        <f>IF(AND('[1]Multi-Field'!$E$23=[1]Lists!BF226,'[1]Multi-Field'!$F$23="Drained"),BI226,IF(AND('[1]Multi-Field'!$E$23=[1]Lists!BF226,'[1]Multi-Field'!$F$23="undrained"),BH226,""))</f>
        <v/>
      </c>
      <c r="CF226" s="409" t="str">
        <f>IF(AND('[1]Multi-Field'!$E$24=[1]Lists!BF226,'[1]Multi-Field'!$F$24="Drained"),BI226,IF(AND('[1]Multi-Field'!$E$24=[1]Lists!BF226,'[1]Multi-Field'!$F$24="undrained"),BH226,""))</f>
        <v/>
      </c>
      <c r="CG226" s="409" t="str">
        <f>IF(AND('[1]Multi-Field'!$E$25=[1]Lists!BF226,'[1]Multi-Field'!$F$25="Drained"),BI226,IF(AND('[1]Multi-Field'!$E$25=[1]Lists!BF226,'[1]Multi-Field'!$F$25="undrained"),BH226,""))</f>
        <v/>
      </c>
      <c r="CH226" s="409" t="str">
        <f>IF(AND('[1]Multi-Field'!$E$26=[1]Lists!BF226,'[1]Multi-Field'!$F$26="Drained"),BI226,IF(AND('[1]Multi-Field'!$E$26=[1]Lists!BF226,'[1]Multi-Field'!$F$26="undrained"),BH226,""))</f>
        <v/>
      </c>
      <c r="CI226" s="409" t="str">
        <f>IF(AND('[1]Multi-Field'!$E$27=[1]Lists!BF226,'[1]Multi-Field'!$F$27="Drained"),BI226,IF(AND('[1]Multi-Field'!$E$27=[1]Lists!BF226,'[1]Multi-Field'!$F$27="undrained"),BH226,""))</f>
        <v/>
      </c>
      <c r="CJ226" s="409" t="str">
        <f>IF(AND('[1]Multi-Field'!$E$28=[1]Lists!BF226,'[1]Multi-Field'!$F$28="Drained"),BI226,IF(AND('[1]Multi-Field'!$E$28=[1]Lists!BF226,'[1]Multi-Field'!$F$28="undrained"),BH226,""))</f>
        <v/>
      </c>
      <c r="CK226" s="409" t="str">
        <f>IF(AND('[1]Multi-Field'!$E$29=[1]Lists!BF226,'[1]Multi-Field'!$F$29="Drained"),BI226,IF(AND('[1]Multi-Field'!$E$29=[1]Lists!BF226,'[1]Multi-Field'!$F$29="undrained"),BH226,""))</f>
        <v/>
      </c>
      <c r="CL226" s="409" t="str">
        <f>IF(AND('[1]Multi-Field'!$E$30=[1]Lists!BF226,'[1]Multi-Field'!$F$30="Drained"),BI226,IF(AND('[1]Multi-Field'!$E$30=[1]Lists!BF226,'[1]Multi-Field'!$F$30="undrained"),BH226,""))</f>
        <v/>
      </c>
      <c r="CM226" s="409" t="str">
        <f>IF(AND('[1]Multi-Field'!$E$31=[1]Lists!BF226,'[1]Multi-Field'!$F$31="Drained"),BI226,IF(AND('[1]Multi-Field'!$E$31=[1]Lists!BF226,'[1]Multi-Field'!$F$31="undrained"),BH226,""))</f>
        <v/>
      </c>
      <c r="CN226" s="409" t="str">
        <f>IF(AND('[1]Multi-Field'!$E$32=[1]Lists!BF226,'[1]Multi-Field'!$F$32="Drained"),BI226,IF(AND('[1]Multi-Field'!$E$32=[1]Lists!BF226,'[1]Multi-Field'!$F$32="undrained"),BH226,""))</f>
        <v/>
      </c>
      <c r="CO226" s="409" t="str">
        <f>IF(AND('[1]Multi-Field'!$E$33=[1]Lists!BF226,'[1]Multi-Field'!$F$33="Drained"),BI226,IF(AND('[1]Multi-Field'!$E$33=[1]Lists!BF226,'[1]Multi-Field'!$F$33="undrained"),BH226,""))</f>
        <v/>
      </c>
      <c r="CP226" s="409" t="str">
        <f>IF(AND('[1]Multi-Field'!$E$34=[1]Lists!BF226,'[1]Multi-Field'!$F$34="Drained"),BI226,IF(AND('[1]Multi-Field'!$E$34=[1]Lists!BF226,'[1]Multi-Field'!$F$34="undrained"),BH226,""))</f>
        <v/>
      </c>
      <c r="CQ226" s="409" t="str">
        <f>IF(AND('[1]Multi-Field'!$E$35=[1]Lists!BF226,'[1]Multi-Field'!$F$35="Drained"),BI226,IF(AND('[1]Multi-Field'!$E$35=[1]Lists!BF226,'[1]Multi-Field'!$F$35="undrained"),BH226,""))</f>
        <v/>
      </c>
      <c r="CR226" s="409" t="str">
        <f>IF(AND('[1]Multi-Field'!$E$36=[1]Lists!BF226,'[1]Multi-Field'!$F$36="Drained"),BI226,IF(AND('[1]Multi-Field'!$E$36=[1]Lists!BF226,'[1]Multi-Field'!$F$36="undrained"),BH226,""))</f>
        <v/>
      </c>
      <c r="CS226" s="409" t="str">
        <f>IF(AND('[1]Multi-Field'!$E$37=[1]Lists!BF226,'[1]Multi-Field'!$F$37="Drained"),BI226,IF(AND('[1]Multi-Field'!$E$37=[1]Lists!BF226,'[1]Multi-Field'!$F$37="undrained"),BH226,""))</f>
        <v/>
      </c>
      <c r="CT226" s="409" t="str">
        <f>IF(AND('[1]Multi-Field'!$E$38=[1]Lists!BF226,'[1]Multi-Field'!$F$38="Drained"),BI226,IF(AND('[1]Multi-Field'!$E$38=[1]Lists!BF226,'[1]Multi-Field'!$F$38="undrained"),BH226,""))</f>
        <v/>
      </c>
      <c r="CU226" s="409" t="str">
        <f>IF(AND('[1]Multi-Field'!$E$39=[1]Lists!BF226,'[1]Multi-Field'!$F$39="Drained"),BI226,IF(AND('[1]Multi-Field'!$E$39=[1]Lists!BF226,'[1]Multi-Field'!$F$39="undrained"),BH226,""))</f>
        <v/>
      </c>
      <c r="CV226" s="409" t="str">
        <f>IF(AND('[1]Multi-Field'!$E$40=[1]Lists!BF226,'[1]Multi-Field'!$F$40="Drained"),BI226,IF(AND('[1]Multi-Field'!$E$40=[1]Lists!BF226,'[1]Multi-Field'!$F$40="undrained"),BH226,""))</f>
        <v/>
      </c>
      <c r="CW226" s="409" t="str">
        <f>IF(AND('[1]Multi-Field'!$E$41=[1]Lists!BF226,'[1]Multi-Field'!$F$40="Drained"),BI226,IF(AND('[1]Multi-Field'!$E$40=[1]Lists!BF226,'[1]Multi-Field'!$F$40="undrained"),BH226,""))</f>
        <v/>
      </c>
      <c r="CX226" s="409" t="str">
        <f>IF(AND('[1]Multi-Field'!$E$42=[1]Lists!BF226,'[1]Multi-Field'!$F$42="Drained"),BI226,IF(AND('[1]Multi-Field'!$E$42=[1]Lists!BF226,'[1]Multi-Field'!$F$42="undrained"),BH226,""))</f>
        <v/>
      </c>
      <c r="CY226" s="409" t="str">
        <f>IF(AND('[1]Multi-Field'!$E$43=[1]Lists!BF226,'[1]Multi-Field'!$F$43="Drained"),BI226,IF(AND('[1]Multi-Field'!$E$43=[1]Lists!BF226,'[1]Multi-Field'!$F$43="undrained"),BH226,""))</f>
        <v/>
      </c>
      <c r="CZ226" s="409" t="str">
        <f>IF(AND('[1]Multi-Field'!$E$44=[1]Lists!BF226,'[1]Multi-Field'!$F$44="Drained"),BI226,IF(AND('[1]Multi-Field'!$E$44=[1]Lists!BF226,'[1]Multi-Field'!$F$44="undrained"),BH226,""))</f>
        <v/>
      </c>
      <c r="DA226" s="409" t="str">
        <f>IF(AND('[1]Multi-Field'!$E$45=[1]Lists!BF226,'[1]Multi-Field'!$F$45="Drained"),BI226,IF(AND('[1]Multi-Field'!$E$45=[1]Lists!BF226,'[1]Multi-Field'!$F$45="undrained"),BH226,""))</f>
        <v/>
      </c>
      <c r="DB226" s="409" t="str">
        <f>IF(AND('[1]Multi-Field'!$E$46=[1]Lists!BF226,'[1]Multi-Field'!$F$46="Drained"),BI226,IF(AND('[1]Multi-Field'!$E$46=[1]Lists!BF226,'[1]Multi-Field'!$F$46="undrained"),BH226,""))</f>
        <v/>
      </c>
      <c r="DC226" s="409" t="str">
        <f>IF(AND('[1]Multi-Field'!$E$47=[1]Lists!BF226,'[1]Multi-Field'!$F$47="Drained"),BI226,IF(AND('[1]Multi-Field'!$E$47=[1]Lists!BF226,'[1]Multi-Field'!$F$47="undrained"),BH226,""))</f>
        <v/>
      </c>
      <c r="DD226" s="409" t="str">
        <f>IF(AND('[1]Multi-Field'!$E$48=[1]Lists!BF226,'[1]Multi-Field'!$F$48="Drained"),BI226,IF(AND('[1]Multi-Field'!$E$48=[1]Lists!BF226,'[1]Multi-Field'!$F$48="undrained"),BH226,""))</f>
        <v/>
      </c>
      <c r="DE226" s="409" t="str">
        <f>IF(AND('[1]Multi-Field'!$E$49=[1]Lists!BF226,'[1]Multi-Field'!$F$49="Drained"),BI226,IF(AND('[1]Multi-Field'!$E$49=[1]Lists!BF226,'[1]Multi-Field'!$F$9="undrained"),BH226,""))</f>
        <v/>
      </c>
      <c r="DF226" s="409" t="str">
        <f>IF(AND('[1]Multi-Field'!$E$50=[1]Lists!BF226,'[1]Multi-Field'!$F$50="Drained"),BI226,IF(AND('[1]Multi-Field'!$E$50=[1]Lists!BF226,'[1]Multi-Field'!$F$50="undrained"),BH226,""))</f>
        <v/>
      </c>
      <c r="DG226" s="409" t="str">
        <f>IF(AND('[1]Multi-Field'!$E$51=[1]Lists!BF226,'[1]Multi-Field'!$F$51="Drained"),BI226,IF(AND('[1]Multi-Field'!$E$51=[1]Lists!BF226,'[1]Multi-Field'!$F$51="undrained"),BH226,""))</f>
        <v/>
      </c>
      <c r="DH226" s="409" t="str">
        <f>IF(AND('[1]Multi-Field'!$E$52=[1]Lists!BF226,'[1]Multi-Field'!$F$52="Drained"),BI226,IF(AND('[1]Multi-Field'!$E$52=[1]Lists!BF226,'[1]Multi-Field'!$F$52="undrained"),BH226,""))</f>
        <v/>
      </c>
      <c r="DI226" s="409" t="str">
        <f>IF(AND('[1]Multi-Field'!$E$53=[1]Lists!BF226,'[1]Multi-Field'!$F$53="Drained"),BI226,IF(AND('[1]Multi-Field'!$E$53=[1]Lists!BF226,'[1]Multi-Field'!$F$53="undrained"),BH226,""))</f>
        <v/>
      </c>
      <c r="DJ226" s="409" t="str">
        <f>IF(AND('[1]Multi-Field'!$E$54=[1]Lists!BF226,'[1]Multi-Field'!$F$54="Drained"),BI226,IF(AND('[1]Multi-Field'!$E$54=[1]Lists!BF226,'[1]Multi-Field'!$F$54="undrained"),BH226,""))</f>
        <v/>
      </c>
      <c r="DK226" s="409" t="str">
        <f>IF(AND('[1]Multi-Field'!$E$55=[1]Lists!BF226,'[1]Multi-Field'!$F$55="Drained"),BI226,IF(AND('[1]Multi-Field'!$E$55=[1]Lists!BF226,'[1]Multi-Field'!$F$55="undrained"),BH226,""))</f>
        <v/>
      </c>
      <c r="DL226" s="409" t="str">
        <f>IF(AND('[1]Multi-Field'!$E$56=[1]Lists!BF226,'[1]Multi-Field'!$F$56="Drained"),BI226,IF(AND('[1]Multi-Field'!$E$56=[1]Lists!BF226,'[1]Multi-Field'!$F$56="undrained"),BH226,""))</f>
        <v/>
      </c>
      <c r="DM226" s="409" t="str">
        <f>IF(AND('[1]Multi-Field'!$E$57=[1]Lists!BF226,'[1]Multi-Field'!$F$57="Drained"),BI226,IF(AND('[1]Multi-Field'!$E$57=[1]Lists!BF226,'[1]Multi-Field'!$F$57="undrained"),BH226,""))</f>
        <v/>
      </c>
      <c r="DN226" s="409" t="str">
        <f>IF(AND('[1]Multi-Field'!$E$58=[1]Lists!BF226,'[1]Multi-Field'!$F$58="Drained"),BI226,IF(AND('[1]Multi-Field'!$E$58=[1]Lists!BF226,'[1]Multi-Field'!$F$58="undrained"),BH226,""))</f>
        <v/>
      </c>
      <c r="DO226" s="409" t="str">
        <f>IF(AND('[1]Multi-Field'!$E$59=[1]Lists!BF226,'[1]Multi-Field'!$F$59="Drained"),BI226,IF(AND('[1]Multi-Field'!$E$59=[1]Lists!BF226,'[1]Multi-Field'!$F$59="undrained"),BH226,""))</f>
        <v/>
      </c>
      <c r="DP226" s="409" t="str">
        <f>IF(AND('[1]Multi-Field'!$E$60=[1]Lists!BF226,'[1]Multi-Field'!$F$60="Drained"),BI226,IF(AND('[1]Multi-Field'!$E$60=[1]Lists!BF226,'[1]Multi-Field'!$F$60="undrained"),BH226,""))</f>
        <v/>
      </c>
      <c r="DQ226" s="409" t="str">
        <f>IF(AND('[1]Multi-Field'!$E$61=[1]Lists!BF226,'[1]Multi-Field'!$F$61="Drained"),BI226,IF(AND('[1]Multi-Field'!$E$61=[1]Lists!BF226,'[1]Multi-Field'!$F$61="undrained"),BH226,""))</f>
        <v/>
      </c>
      <c r="DR226" s="409" t="str">
        <f>IF(AND('[1]Multi-Field'!$E$62=[1]Lists!BF226,'[1]Multi-Field'!$F$62="Drained"),BI226,IF(AND('[1]Multi-Field'!$E$62=[1]Lists!BF226,'[1]Multi-Field'!$F$62="undrained"),BH226,""))</f>
        <v/>
      </c>
      <c r="DS226" s="409" t="str">
        <f>IF(AND('[1]Multi-Field'!$E$63=[1]Lists!BF226,'[1]Multi-Field'!$F$63="Drained"),BI226,IF(AND('[1]Multi-Field'!$E$63=[1]Lists!BF226,'[1]Multi-Field'!$F$63="undrained"),BH226,""))</f>
        <v/>
      </c>
      <c r="DT226" s="409" t="str">
        <f>IF(AND('[1]Multi-Field'!$E$64=[1]Lists!BF226,'[1]Multi-Field'!$F$64="Drained"),BI226,IF(AND('[1]Multi-Field'!$E$64=[1]Lists!BF226,'[1]Multi-Field'!$F$64="undrained"),BH226,""))</f>
        <v/>
      </c>
      <c r="DU226" s="409" t="str">
        <f>IF(AND('[1]Multi-Field'!$E$65=[1]Lists!BF226,'[1]Multi-Field'!$F$65="Drained"),BI226,IF(AND('[1]Multi-Field'!$E$65=[1]Lists!BF226,'[1]Multi-Field'!$F$65="undrained"),BH226,""))</f>
        <v/>
      </c>
      <c r="DV226" s="409" t="str">
        <f>IF(AND('[1]Multi-Field'!$E$66=[1]Lists!BF226,'[1]Multi-Field'!$F$66="Drained"),BI226,IF(AND('[1]Multi-Field'!$E$66=[1]Lists!BF226,'[1]Multi-Field'!$F$66="undrained"),BH226,""))</f>
        <v/>
      </c>
      <c r="DW226" s="409" t="str">
        <f>IF(AND('[1]Multi-Field'!$E$67=[1]Lists!BF226,'[1]Multi-Field'!$F$67="Drained"),BI226,IF(AND('[1]Multi-Field'!$E$67=[1]Lists!BF226,'[1]Multi-Field'!$F$67="undrained"),BH226,""))</f>
        <v/>
      </c>
      <c r="DX226" s="409" t="str">
        <f>IF(AND('[1]Multi-Field'!$E$68=[1]Lists!BF226,'[1]Multi-Field'!$F$68="Drained"),BI226,IF(AND('[1]Multi-Field'!$E$68=[1]Lists!BF226,'[1]Multi-Field'!$F$68="undrained"),BH226,""))</f>
        <v/>
      </c>
      <c r="DY226" s="409" t="str">
        <f>IF(AND('[1]Multi-Field'!$E$69=[1]Lists!BF226,'[1]Multi-Field'!$F$69="Drained"),BI226,IF(AND('[1]Multi-Field'!$E$69=[1]Lists!BF226,'[1]Multi-Field'!$F$69="undrained"),BH226,""))</f>
        <v/>
      </c>
      <c r="DZ226" s="409" t="str">
        <f>IF(AND('[1]Multi-Field'!$E$70=[1]Lists!BF226,'[1]Multi-Field'!$F$70="Drained"),BI226,IF(AND('[1]Multi-Field'!$E$70=[1]Lists!BF226,'[1]Multi-Field'!$F$70="undrained"),BH226,""))</f>
        <v/>
      </c>
      <c r="EA226" s="409" t="str">
        <f>IF(AND('[1]Multi-Field'!$E$71=[1]Lists!BF226,'[1]Multi-Field'!$F$71="Drained"),BI226,IF(AND('[1]Multi-Field'!$E$71=[1]Lists!BF226,'[1]Multi-Field'!$F$71="undrained"),BH226,""))</f>
        <v/>
      </c>
      <c r="EB226" s="409" t="str">
        <f>IF(AND('[1]Multi-Field'!$E$72=[1]Lists!BF226,'[1]Multi-Field'!$F$72="Drained"),BI226,IF(AND('[1]Multi-Field'!$E$72=[1]Lists!BF226,'[1]Multi-Field'!$F$72="undrained"),BH226,""))</f>
        <v/>
      </c>
      <c r="EC226" s="409" t="str">
        <f>IF(AND('[1]Multi-Field'!$E$73=[1]Lists!BF226,'[1]Multi-Field'!$F$73="Drained"),BI226,IF(AND('[1]Multi-Field'!$E$73=[1]Lists!BF226,'[1]Multi-Field'!$F$73="undrained"),BH226,""))</f>
        <v/>
      </c>
      <c r="ED226" s="409" t="str">
        <f>IF(AND('[1]Multi-Field'!$E$74=[1]Lists!BF226,'[1]Multi-Field'!$F$74="Drained"),BI226,IF(AND('[1]Multi-Field'!$E$74=[1]Lists!BF226,'[1]Multi-Field'!$F$74="undrained"),BH226,""))</f>
        <v/>
      </c>
      <c r="EE226" s="409" t="str">
        <f>IF(AND('[1]Multi-Field'!$E$75=[1]Lists!BF226,'[1]Multi-Field'!$F$75="Drained"),BI226,IF(AND('[1]Multi-Field'!$E$75=[1]Lists!BF226,'[1]Multi-Field'!$F$75="undrained"),BH226,""))</f>
        <v/>
      </c>
      <c r="EF226" s="409" t="str">
        <f>IF(AND('[1]Multi-Field'!$E$76=[1]Lists!BF226,'[1]Multi-Field'!$F$76="Drained"),BI226,IF(AND('[1]Multi-Field'!$E$76=[1]Lists!BF226,'[1]Multi-Field'!$F$6="undrained"),BH226,""))</f>
        <v/>
      </c>
      <c r="EG226" s="409" t="str">
        <f>IF(AND('[1]Multi-Field'!$E$77=[1]Lists!BF226,'[1]Multi-Field'!$F$77="Drained"),BI226,IF(AND('[1]Multi-Field'!$E$77=[1]Lists!BF226,'[1]Multi-Field'!$F$77="undrained"),BH226,""))</f>
        <v/>
      </c>
      <c r="EH226" s="409" t="str">
        <f>IF(AND('[1]Multi-Field'!$E$78=[1]Lists!BF226,'[1]Multi-Field'!$F$78="Drained"),BI226,IF(AND('[1]Multi-Field'!$E$78=[1]Lists!BF226,'[1]Multi-Field'!$F$78="undrained"),BH226,""))</f>
        <v/>
      </c>
      <c r="EI226" s="409" t="str">
        <f>IF(AND('[1]Multi-Field'!$E$79=[1]Lists!BF226,'[1]Multi-Field'!$F$79="Drained"),BI226,IF(AND('[1]Multi-Field'!$E$79=[1]Lists!BF226,'[1]Multi-Field'!$F$79="undrained"),BH226,""))</f>
        <v/>
      </c>
      <c r="EJ226" s="409" t="str">
        <f>IF(AND('[1]Multi-Field'!$E$80=[1]Lists!BF226,'[1]Multi-Field'!$F$80="Drained"),BI226,IF(AND('[1]Multi-Field'!$E$80=[1]Lists!BF226,'[1]Multi-Field'!$F$80="undrained"),BH226,""))</f>
        <v/>
      </c>
      <c r="EK226" s="409" t="str">
        <f>IF(AND('[1]Multi-Field'!$E$81=[1]Lists!BF226,'[1]Multi-Field'!$F$81="Drained"),BI226,IF(AND('[1]Multi-Field'!$E$81=[1]Lists!BF226,'[1]Multi-Field'!$F$81="undrained"),BH226,""))</f>
        <v/>
      </c>
      <c r="EL226" s="409" t="str">
        <f>IF(AND('[1]Multi-Field'!$E$82=[1]Lists!BF226,'[1]Multi-Field'!$F$82="Drained"),BI226,IF(AND('[1]Multi-Field'!$E$82=[1]Lists!BF226,'[1]Multi-Field'!$F$82="undrained"),BH226,""))</f>
        <v/>
      </c>
      <c r="EM226" s="409" t="str">
        <f>IF(AND('[1]Multi-Field'!$E$83=[1]Lists!BF226,'[1]Multi-Field'!$F$83="Drained"),BI226,IF(AND('[1]Multi-Field'!$E$83=[1]Lists!BF226,'[1]Multi-Field'!$F$83="undrained"),BH226,""))</f>
        <v/>
      </c>
      <c r="EN226" s="409" t="str">
        <f>IF(AND('[1]Multi-Field'!$E$84=[1]Lists!BF226,'[1]Multi-Field'!$F$84="Drained"),BI226,IF(AND('[1]Multi-Field'!$E$84=[1]Lists!BF226,'[1]Multi-Field'!$F$84="undrained"),BH226,""))</f>
        <v/>
      </c>
      <c r="EO226" s="409" t="str">
        <f>IF(AND('[1]Multi-Field'!$E$85=[1]Lists!BF226,'[1]Multi-Field'!$F$85="Drained"),BI226,IF(AND('[1]Multi-Field'!$E$85=[1]Lists!BF226,'[1]Multi-Field'!$F$85="undrained"),BH226,""))</f>
        <v/>
      </c>
      <c r="EP226" s="409" t="str">
        <f>IF(AND('[1]Multi-Field'!$E$86=[1]Lists!BF226,'[1]Multi-Field'!$F$86="Drained"),BI226,IF(AND('[1]Multi-Field'!$E$86=[1]Lists!BF226,'[1]Multi-Field'!$F$86="undrained"),BH226,""))</f>
        <v/>
      </c>
      <c r="EQ226" s="409" t="str">
        <f>IF(AND('[1]Multi-Field'!$E$87=[1]Lists!BF226,'[1]Multi-Field'!$F$87="Drained"),BI226,IF(AND('[1]Multi-Field'!$E$87=[1]Lists!BF226,'[1]Multi-Field'!$F$87="undrained"),BH226,""))</f>
        <v/>
      </c>
      <c r="ER226" s="409" t="str">
        <f>IF(AND('[1]Multi-Field'!$E$88=[1]Lists!BF226,'[1]Multi-Field'!$F$88="Drained"),BI226,IF(AND('[1]Multi-Field'!$E$88=[1]Lists!BF226,'[1]Multi-Field'!$F$88="undrained"),BH226,""))</f>
        <v/>
      </c>
      <c r="ES226" s="409" t="str">
        <f>IF(AND('[1]Multi-Field'!$E$89=[1]Lists!BF226,'[1]Multi-Field'!$F$89="Drained"),BI226,IF(AND('[1]Multi-Field'!$E$89=[1]Lists!BF226,'[1]Multi-Field'!$F$89="undrained"),BH226,""))</f>
        <v/>
      </c>
      <c r="ET226" s="409" t="str">
        <f>IF(AND('[1]Multi-Field'!$E$90=[1]Lists!BF226,'[1]Multi-Field'!$F$90="Drained"),BI226,IF(AND('[1]Multi-Field'!$E$90=[1]Lists!BF226,'[1]Multi-Field'!$F$90="undrained"),BH226,""))</f>
        <v/>
      </c>
      <c r="EU226" s="409" t="str">
        <f>IF(AND('[1]Multi-Field'!$E$91=[1]Lists!BF226,'[1]Multi-Field'!$F$91="Drained"),BI226,IF(AND('[1]Multi-Field'!$E$91=[1]Lists!BF226,'[1]Multi-Field'!$F$91="undrained"),BH226,""))</f>
        <v/>
      </c>
      <c r="EV226" s="409" t="str">
        <f>IF(AND('[1]Multi-Field'!$E$92=[1]Lists!BF226,'[1]Multi-Field'!$F$92="Drained"),BI226,IF(AND('[1]Multi-Field'!$E$92=[1]Lists!BF226,'[1]Multi-Field'!$F$92="undrained"),BH226,""))</f>
        <v/>
      </c>
      <c r="EW226" s="409" t="str">
        <f>IF(AND('[1]Multi-Field'!$E$93=[1]Lists!BF226,'[1]Multi-Field'!$F$93="Drained"),BI226,IF(AND('[1]Multi-Field'!$E$93=[1]Lists!BF226,'[1]Multi-Field'!$F$93="undrained"),BH226,""))</f>
        <v/>
      </c>
      <c r="EX226" s="409" t="str">
        <f>IF(AND('[1]Multi-Field'!$E$94=[1]Lists!BF226,'[1]Multi-Field'!$F$94="Drained"),BI226,IF(AND('[1]Multi-Field'!$E$94=[1]Lists!BF226,'[1]Multi-Field'!$F$94="undrained"),BH226,""))</f>
        <v/>
      </c>
      <c r="EY226" s="409" t="str">
        <f>IF(AND('[1]Multi-Field'!$E$95=[1]Lists!BF226,'[1]Multi-Field'!$F$95="Drained"),BI226,IF(AND('[1]Multi-Field'!$E$95=[1]Lists!BF226,'[1]Multi-Field'!$F$95="undrained"),BH226,""))</f>
        <v/>
      </c>
      <c r="EZ226" s="409" t="str">
        <f>IF(AND('[1]Multi-Field'!$E$96=[1]Lists!BF226,'[1]Multi-Field'!$F$96="Drained"),BI226,IF(AND('[1]Multi-Field'!$E$96=[1]Lists!BF226,'[1]Multi-Field'!$F$96="undrained"),BH226,""))</f>
        <v/>
      </c>
      <c r="FA226" s="409" t="str">
        <f>IF(AND('[1]Multi-Field'!$E$97=[1]Lists!BF226,'[1]Multi-Field'!$F$97="Drained"),BI226,IF(AND('[1]Multi-Field'!$E$97=[1]Lists!BF226,'[1]Multi-Field'!$F$97="undrained"),BH226,""))</f>
        <v/>
      </c>
      <c r="FB226" s="409" t="str">
        <f>IF(AND('[1]Multi-Field'!$E$98=[1]Lists!BF226,'[1]Multi-Field'!$F$98="Drained"),BI226,IF(AND('[1]Multi-Field'!$E$98=[1]Lists!BF226,'[1]Multi-Field'!$F$98="undrained"),BH226,""))</f>
        <v/>
      </c>
      <c r="FC226" s="409" t="str">
        <f>IF(AND('[1]Multi-Field'!$E$99=[1]Lists!BF226,'[1]Multi-Field'!$F$99="Drained"),BI226,IF(AND('[1]Multi-Field'!$E$99=[1]Lists!BF226,'[1]Multi-Field'!$F$99="undrained"),BH226,""))</f>
        <v/>
      </c>
      <c r="FD226" s="409" t="str">
        <f>IF(AND('[1]Multi-Field'!$E$100=[1]Lists!BF226,'[1]Multi-Field'!$F$100="Drained"),BI226,IF(AND('[1]Multi-Field'!$E$100=[1]Lists!BF226,'[1]Multi-Field'!$F$100="undrained"),BH226,""))</f>
        <v/>
      </c>
      <c r="FE226" s="409" t="str">
        <f>IF(AND('[1]Multi-Field'!$E$101=[1]Lists!BF226,'[1]Multi-Field'!$F$101="Drained"),BI226,IF(AND('[1]Multi-Field'!$E$101=[1]Lists!BF226,'[1]Multi-Field'!$F$101="undrained"),BH226,""))</f>
        <v/>
      </c>
      <c r="FF226" s="409" t="str">
        <f>IF(AND('[1]Multi-Field'!$E$102=[1]Lists!BF226,'[1]Multi-Field'!$F$102="Drained"),BI226,IF(AND('[1]Multi-Field'!$E$102=[1]Lists!BF226,'[1]Multi-Field'!$F$102="undrained"),BH226,""))</f>
        <v/>
      </c>
      <c r="FG226" s="409" t="str">
        <f>IF(AND('[1]Multi-Field'!$E$103=[1]Lists!BF226,'[1]Multi-Field'!$F$103="Drained"),BI226,IF(AND('[1]Multi-Field'!$E$103=[1]Lists!BF226,'[1]Multi-Field'!$F$103="undrained"),BH226,""))</f>
        <v/>
      </c>
      <c r="FH226" s="409" t="str">
        <f>IF(AND('[1]Multi-Field'!$E$104=[1]Lists!BF226,'[1]Multi-Field'!$F$104="Drained"),BI226,IF(AND('[1]Multi-Field'!$E$104=[1]Lists!BF226,'[1]Multi-Field'!$F$104="undrained"),BH226,""))</f>
        <v/>
      </c>
      <c r="FI226" s="409" t="str">
        <f>IF(AND('[1]Multi-Field'!$E$105=[1]Lists!BF226,'[1]Multi-Field'!$F$105="Drained"),BI226,IF(AND('[1]Multi-Field'!$E$105=[1]Lists!BF226,'[1]Multi-Field'!$F$105="undrained"),BH226,""))</f>
        <v/>
      </c>
      <c r="FJ226" s="409" t="str">
        <f>IF(AND('[1]Multi-Field'!$E$106=[1]Lists!BF226,'[1]Multi-Field'!$F$106="Drained"),BI226,IF(AND('[1]Multi-Field'!$E$106=[1]Lists!BF226,'[1]Multi-Field'!$F$106="undrained"),BH226,""))</f>
        <v/>
      </c>
      <c r="FK226" s="409" t="str">
        <f>IF(AND('[1]Multi-Field'!$E$107=[1]Lists!BF226,'[1]Multi-Field'!$F$107="Drained"),BI226,IF(AND('[1]Multi-Field'!$E$107=[1]Lists!BF226,'[1]Multi-Field'!$F$107="undrained"),BH226,""))</f>
        <v/>
      </c>
      <c r="FL226" s="409" t="str">
        <f>IF(AND('[1]Multi-Field'!$E$108=[1]Lists!BF226,'[1]Multi-Field'!$F$108="Drained"),BI226,IF(AND('[1]Multi-Field'!$E$108=[1]Lists!BF226,'[1]Multi-Field'!$F$108="undrained"),BH226,""))</f>
        <v/>
      </c>
      <c r="FM226" s="409" t="str">
        <f>IF(AND('[1]Multi-Field'!$E$109=[1]Lists!BF226,'[1]Multi-Field'!$F$109="Drained"),BI226,IF(AND('[1]Multi-Field'!$E$109=[1]Lists!BF226,'[1]Multi-Field'!$F$109="undrained"),BH226,""))</f>
        <v/>
      </c>
      <c r="FN226" s="409" t="str">
        <f>IF(AND('[1]Multi-Field'!$E$110=[1]Lists!BF226,'[1]Multi-Field'!$F$110="Drained"),BI226,IF(AND('[1]Multi-Field'!$E$110=[1]Lists!BF226,'[1]Multi-Field'!$F$110="undrained"),BH226,""))</f>
        <v/>
      </c>
      <c r="FO226" s="409" t="str">
        <f>IF(AND('[1]Multi-Field'!$E$111=[1]Lists!BF226,'[1]Multi-Field'!$F$111="Drained"),BI226,IF(AND('[1]Multi-Field'!$E$111=[1]Lists!BF226,'[1]Multi-Field'!$F$111="undrained"),BH226,""))</f>
        <v/>
      </c>
      <c r="FP226" s="409" t="str">
        <f>IF(AND('[1]Multi-Field'!$E$112=[1]Lists!BF226,'[1]Multi-Field'!$F$112="Drained"),BI226,IF(AND('[1]Multi-Field'!$E$112=[1]Lists!BF226,'[1]Multi-Field'!$F$112="undrained"),BH226,""))</f>
        <v/>
      </c>
      <c r="FQ226" s="409" t="str">
        <f>IF(AND('[1]Multi-Field'!$E$113=[1]Lists!BF226,'[1]Multi-Field'!$F$113="Drained"),BI226,IF(AND('[1]Multi-Field'!$E$113=[1]Lists!BF226,'[1]Multi-Field'!$F$113="undrained"),BH226,""))</f>
        <v/>
      </c>
      <c r="FR226" s="409" t="str">
        <f>IF(AND('[1]Multi-Field'!$E$114=[1]Lists!BF226,'[1]Multi-Field'!$F$114="Drained"),BI226,IF(AND('[1]Multi-Field'!$E$114=[1]Lists!BF226,'[1]Multi-Field'!$F$114="undrained"),BH226,""))</f>
        <v/>
      </c>
      <c r="FS226" s="409" t="str">
        <f>IF(AND('[1]Multi-Field'!$E$115=[1]Lists!BF226,'[1]Multi-Field'!$F$115="Drained"),BI226,IF(AND('[1]Multi-Field'!$E$115=[1]Lists!BF226,'[1]Multi-Field'!$F$115="undrained"),BH226,""))</f>
        <v/>
      </c>
      <c r="FT226" s="409" t="str">
        <f>IF(AND('[1]Multi-Field'!$E$116=[1]Lists!BF226,'[1]Multi-Field'!$F$116="Drained"),BI226,IF(AND('[1]Multi-Field'!$E$116=[1]Lists!BF226,'[1]Multi-Field'!$F$116="undrained"),BH226,""))</f>
        <v/>
      </c>
      <c r="FU226" s="409" t="str">
        <f>IF(AND('[1]Multi-Field'!$E$117=[1]Lists!BF226,'[1]Multi-Field'!$F$117="Drained"),BI226,IF(AND('[1]Multi-Field'!$E$117=[1]Lists!BF226,'[1]Multi-Field'!$F$117="undrained"),BH226,""))</f>
        <v/>
      </c>
      <c r="FV226" s="409" t="str">
        <f>IF(AND('[1]Multi-Field'!$E$118=[1]Lists!BF226,'[1]Multi-Field'!$F$118="Drained"),BI226,IF(AND('[1]Multi-Field'!$E$118=[1]Lists!BF226,'[1]Multi-Field'!$F$118="undrained"),BH226,""))</f>
        <v/>
      </c>
      <c r="FW226" s="409" t="str">
        <f>IF(AND('[1]Multi-Field'!$E$119=[1]Lists!BF226,'[1]Multi-Field'!$F$119="Drained"),BI226,IF(AND('[1]Multi-Field'!$E$119=[1]Lists!BF226,'[1]Multi-Field'!$F$119="undrained"),BH226,""))</f>
        <v/>
      </c>
      <c r="FX226" s="409" t="str">
        <f>IF(AND('[1]Multi-Field'!$E$120=[1]Lists!BF226,'[1]Multi-Field'!$F$120="Drained"),BI226,IF(AND('[1]Multi-Field'!$E$120=[1]Lists!BF226,'[1]Multi-Field'!$F$120="undrained"),BH226,""))</f>
        <v/>
      </c>
    </row>
    <row r="227" spans="1:180" ht="13.5" customHeight="1">
      <c r="A227" s="7" t="s">
        <v>314</v>
      </c>
      <c r="B227" s="7"/>
      <c r="C227" s="7"/>
      <c r="D227" s="8">
        <v>75</v>
      </c>
      <c r="E227" s="8">
        <f t="shared" si="39"/>
        <v>75</v>
      </c>
      <c r="F227" s="8">
        <f t="shared" si="40"/>
        <v>75</v>
      </c>
      <c r="G227" s="8">
        <v>75</v>
      </c>
      <c r="H227" s="8">
        <v>65</v>
      </c>
      <c r="I227" s="8">
        <f t="shared" si="43"/>
        <v>65</v>
      </c>
      <c r="J227" s="8">
        <f t="shared" si="44"/>
        <v>65</v>
      </c>
      <c r="K227" s="8">
        <v>65</v>
      </c>
      <c r="L227" s="8">
        <v>150</v>
      </c>
      <c r="M227" s="8">
        <f t="shared" si="41"/>
        <v>150</v>
      </c>
      <c r="N227" s="8">
        <f t="shared" si="42"/>
        <v>150</v>
      </c>
      <c r="O227" s="8">
        <v>150</v>
      </c>
      <c r="P227" s="391">
        <v>202</v>
      </c>
      <c r="Q227" s="394"/>
      <c r="R227" s="395" t="b">
        <f>IF(OR('Multi-Field'!AA204=Lists!$AC$42,'Multi-Field'!AA204=Lists!$AC$43),IF('Multi-Field'!Z204="x",(IF('Multi-Field'!AC204=Lists!$Q$11,Lists!$R$11,IF('Multi-Field'!AC204=Lists!$Q$12,Lists!$R$12,IF('Multi-Field'!AC204=Lists!$Q$13,Lists!$R$13,IF('Multi-Field'!AC204=Lists!$Q$14,Lists!$R$14))))),IF('Multi-Field'!X204="x",(IF('Multi-Field'!AC204=Lists!$Q$11,Lists!$S$11,IF('Multi-Field'!AC204=Lists!$Q$12,Lists!$S$12,IF('Multi-Field'!AC204=Lists!$Q$13,Lists!$S$13,IF('Multi-Field'!AC204=Lists!$Q$14,Lists!$S$14))))),IF('Multi-Field'!V204="x",(IF('Multi-Field'!AC204=Lists!$Q$11,Lists!$T$11,IF('Multi-Field'!AC204=Lists!$Q$12,Lists!$T$12,IF('Multi-Field'!AC204=Lists!$Q$13,Lists!$T$13,IF('Multi-Field'!AC204=Lists!$Q$14,Lists!$T$14))))),0))))</f>
        <v>0</v>
      </c>
      <c r="S227" s="395" t="str">
        <f t="shared" si="45"/>
        <v/>
      </c>
      <c r="T227" s="395"/>
      <c r="U227" s="396"/>
      <c r="AI227" s="384">
        <f>'[1]Multi-Field'!B223</f>
        <v>0</v>
      </c>
      <c r="AJ227" s="387" t="str">
        <f>IF(OR('[1]Multi-Field'!Q67=[1]Lists!$AC$42,'[1]Multi-Field'!Q67=[1]Lists!$AC$43),"x","")</f>
        <v/>
      </c>
      <c r="AK227" s="387" t="str">
        <f>IF(OR('[1]Multi-Field'!Q67=[1]Lists!$AC$6,'[1]Multi-Field'!Q67=$AC$2,'[1]Multi-Field'!Q67=$AC$4),"x","")</f>
        <v/>
      </c>
      <c r="AL227" s="387" t="str">
        <f>IF(OR('[1]Multi-Field'!Q67=[1]Lists!$AC$7,'[1]Multi-Field'!Q67=$AC$3,'[1]Multi-Field'!Q67=$AC$5),"x","")</f>
        <v/>
      </c>
      <c r="AM227" s="387" t="str">
        <f>IF(OR('[1]Multi-Field'!Q67=$AC$23,'[1]Multi-Field'!Q67=$AC$13,'[1]Multi-Field'!Q67=$AC$9,'[1]Multi-Field'!Q67=$AC$19,'[1]Multi-Field'!Q67=$AC$47),"x","")</f>
        <v/>
      </c>
      <c r="AN227" s="387" t="str">
        <f>IF(OR('[1]Multi-Field'!Q67=$AC$24,'[1]Multi-Field'!Q67=$AC$14,'[1]Multi-Field'!Q67=$AC$10,'[1]Multi-Field'!Q67=$AC$22,'[1]Multi-Field'!Q67=$AC$48),"x","")</f>
        <v/>
      </c>
      <c r="AO227" s="387" t="str">
        <f>IF(OR('[1]Multi-Field'!Q67=$AC$21,'[1]Multi-Field'!Q67=$AC$28,'[1]Multi-Field'!Q67=$AC$62,'[1]Multi-Field'!Q67=$AC$102,'[1]Multi-Field'!Q67=$AC$98),"x","")</f>
        <v/>
      </c>
      <c r="AP227" s="387" t="str">
        <f>IF(OR('[1]Multi-Field'!Q67=$AC$25,'[1]Multi-Field'!Q67=$AC$63,'[1]Multi-Field'!Q67=$AC$85,'[1]Multi-Field'!Q67=$AC$87,'[1]Multi-Field'!Q67=$AC$92,'[1]Multi-Field'!Q67=$AC$93),"x","")</f>
        <v/>
      </c>
      <c r="AQ227" s="387" t="str">
        <f>IF(OR('[1]Multi-Field'!Q67=$AC$20,'[1]Multi-Field'!Q67=$AC$27,'[1]Multi-Field'!Q67=$AC$58,'[1]Multi-Field'!Q67=$AC$86,'[1]Multi-Field'!Q67=$AC$103,'[1]Multi-Field'!Q67=$AC$94),"x","")</f>
        <v/>
      </c>
      <c r="AR227" s="387" t="str">
        <f>IF(OR('[1]Multi-Field'!Q67=$AC$35,'[1]Multi-Field'!Q67=$AC$40,'[1]Multi-Field'!Q67=$AC$45,),"x","")</f>
        <v/>
      </c>
      <c r="AS227" s="387" t="str">
        <f>IF(OR('[1]Multi-Field'!Q67=$AC$36,'[1]Multi-Field'!Q67=$AC$41,'[1]Multi-Field'!Q67=$AC$46,),"x","")</f>
        <v/>
      </c>
      <c r="AT227" s="387" t="str">
        <f>IF(OR('[1]Multi-Field'!Q67=$AC$52,'[1]Multi-Field'!Q67=$AC$53,'[1]Multi-Field'!Q67=$AC$54,'[1]Multi-Field'!Q67=$AC$55,'[1]Multi-Field'!Q67=$AC$68,'[1]Multi-Field'!Q67=$AC$69,'[1]Multi-Field'!Q67=$AC$74,'[1]Multi-Field'!Q67=$AC$71,'[1]Multi-Field'!Q67=$AC$70),"x","")</f>
        <v/>
      </c>
      <c r="AU227" s="387" t="str">
        <f>IF('[1]Multi-Field'!Q67=$AC$72,"x","")</f>
        <v/>
      </c>
      <c r="AV227" s="387" t="str">
        <f>IF('[1]Multi-Field'!Q67=$AC$73,"x","")</f>
        <v/>
      </c>
      <c r="AW227" s="387" t="str">
        <f>IF('[1]Multi-Field'!Q67=$AC$83,"x","")</f>
        <v/>
      </c>
      <c r="AX227" s="387" t="str">
        <f>IF('[1]Multi-Field'!Q67=$AC$84,"x","")</f>
        <v/>
      </c>
      <c r="AY227" s="387" t="str">
        <f>IF('[1]Multi-Field'!Q67=$AC$97,"x","")</f>
        <v/>
      </c>
      <c r="AZ227" s="387" t="str">
        <f>IF('[1]Multi-Field'!Q67=$AC$99,"x","")</f>
        <v/>
      </c>
      <c r="BA227" s="387" t="str">
        <f>IF('[1]Multi-Field'!Q67=$AC$104,"x","")</f>
        <v/>
      </c>
      <c r="BB227" s="387" t="str">
        <f>IF('[1]Multi-Field'!Q67=$AC$105,"x","")</f>
        <v/>
      </c>
      <c r="BC227" s="388"/>
      <c r="BF227" s="411" t="s">
        <v>1393</v>
      </c>
      <c r="BG227" s="412">
        <v>4</v>
      </c>
      <c r="BH227" s="412">
        <v>6</v>
      </c>
      <c r="BI227" s="412">
        <v>6</v>
      </c>
      <c r="BJ227" s="409" t="e">
        <f>IF(AND('[1]Single Field'!#REF!=[1]Lists!BF227,'[1]Single Field'!#REF!="Drained"),"x",IF(AND('[1]Single Field'!#REF!=[1]Lists!BF227,'[1]Single Field'!#REF!="Undrained"),O,""))</f>
        <v>#REF!</v>
      </c>
      <c r="BK227" s="409" t="str">
        <f>IF(AND('[1]Multi-Field'!$E$3=[1]Lists!BF227,'[1]Multi-Field'!$F$3="Drained"),BI227,IF(AND('[1]Multi-Field'!$E$3=BF227,'[1]Multi-Field'!$F$3="undrained"),BH227,""))</f>
        <v/>
      </c>
      <c r="BL227" s="409" t="str">
        <f>IF(AND('[1]Multi-Field'!$E$4=BF227,'[1]Multi-Field'!$F$4="Drained"),BI227,IF(AND('[1]Multi-Field'!$E$4=BF227,'[1]Multi-Field'!$F$4="undrained"),BH227,""))</f>
        <v/>
      </c>
      <c r="BM227" s="409" t="str">
        <f>IF(AND('[1]Multi-Field'!$E$5=BF227,'[1]Multi-Field'!$F$5="Drained"),BI227,IF(AND('[1]Multi-Field'!$E$5=BF227,'[1]Multi-Field'!$F$5="undrained"),BH227,""))</f>
        <v/>
      </c>
      <c r="BN227" s="409" t="str">
        <f>IF(AND('[1]Multi-Field'!$E$6=BF227,'[1]Multi-Field'!$F$6="Drained"),BI227,IF(AND('[1]Multi-Field'!$E$6=BF227,'[1]Multi-Field'!$F$6="undrained"),BH227,""))</f>
        <v/>
      </c>
      <c r="BO227" s="409" t="str">
        <f>IF(AND('[1]Multi-Field'!$E$7=BF227,'[1]Multi-Field'!$F$7="Drained"),BI227,IF(AND('[1]Multi-Field'!$E$7=BF227,'[1]Multi-Field'!$F$7="undrained"),BH227,""))</f>
        <v/>
      </c>
      <c r="BP227" s="409" t="str">
        <f>IF(AND('[1]Multi-Field'!$E$8=BF227,'[1]Multi-Field'!$F$8="Drained"),BI227,IF(AND('[1]Multi-Field'!$E$8=BF227,'[1]Multi-Field'!$F$8="undrained"),BH227,""))</f>
        <v/>
      </c>
      <c r="BQ227" s="409" t="str">
        <f>IF(AND('[1]Multi-Field'!$E$9=BF227,'[1]Multi-Field'!$F$9="Drained"),BI227,IF(AND('[1]Multi-Field'!$E$9=BF227,'[1]Multi-Field'!$F$9="undrained"),BH227,""))</f>
        <v/>
      </c>
      <c r="BR227" s="409" t="str">
        <f>IF(AND('[1]Multi-Field'!$E$10=BF227,'[1]Multi-Field'!$F$10="Drained"),BI227,IF(AND('[1]Multi-Field'!$E$10=BF227,'[1]Multi-Field'!$F$10="undrained"),BH227,""))</f>
        <v/>
      </c>
      <c r="BS227" s="409" t="str">
        <f>IF(AND('[1]Multi-Field'!$E$11=BF227,'[1]Multi-Field'!$F$11="Drained"),BI227,IF(AND('[1]Multi-Field'!$E$11=BF227,'[1]Multi-Field'!$F$11="undrained"),BH227,""))</f>
        <v/>
      </c>
      <c r="BT227" s="409" t="str">
        <f>IF(AND('[1]Multi-Field'!$E$12=BF227,'[1]Multi-Field'!$F$12="Drained"),BI227,IF(AND('[1]Multi-Field'!$E$12=BF227,'[1]Multi-Field'!$F$12="undrained"),BH227,""))</f>
        <v/>
      </c>
      <c r="BU227" s="409" t="str">
        <f>IF(AND('[1]Multi-Field'!$E$13=BF227,'[1]Multi-Field'!$F$13="Drained"),BI227,IF(AND('[1]Multi-Field'!$E$3=BF227,'[1]Multi-Field'!$F$13="undrained"),BH227,""))</f>
        <v/>
      </c>
      <c r="BV227" s="409" t="str">
        <f>IF(AND('[1]Multi-Field'!$E$14=BF227,'[1]Multi-Field'!$F$14="Drained"),BI227,IF(AND('[1]Multi-Field'!$E$14=BF227,'[1]Multi-Field'!$F$14="undrained"),BH227,""))</f>
        <v/>
      </c>
      <c r="BW227" s="409" t="str">
        <f>IF(AND('[1]Multi-Field'!$E$15=BF227,'[1]Multi-Field'!$F$15="Drained"),BI227,IF(AND('[1]Multi-Field'!$E$15=BF227,'[1]Multi-Field'!$F$15="undrained"),BH227,""))</f>
        <v/>
      </c>
      <c r="BX227" s="409" t="str">
        <f>IF(AND('[1]Multi-Field'!$E$16=[1]Lists!BF227,'[1]Multi-Field'!$F$16="Drained"),BI227,IF(AND('[1]Multi-Field'!$E$16=[1]Lists!BF227,'[1]Multi-Field'!$F$16="undrained"),BH227,""))</f>
        <v/>
      </c>
      <c r="BY227" s="409" t="str">
        <f>IF(AND('[1]Multi-Field'!$E$17=[1]Lists!BF227,'[1]Multi-Field'!$F$17="Drained"),BI227,IF(AND('[1]Multi-Field'!$E$17=[1]Lists!BF227,'[1]Multi-Field'!$F$17="undrained"),BH227,""))</f>
        <v/>
      </c>
      <c r="BZ227" s="409" t="str">
        <f>IF(AND('[1]Multi-Field'!$E$18=[1]Lists!BF227,'[1]Multi-Field'!$F$18="Drained"),BI227,IF(AND('[1]Multi-Field'!$E$18=[1]Lists!BF227,'[1]Multi-Field'!$F$18="undrained"),BH227,""))</f>
        <v/>
      </c>
      <c r="CA227" s="409" t="str">
        <f>IF(AND('[1]Multi-Field'!$E$19=[1]Lists!BF227,'[1]Multi-Field'!$F$19="Drained"),BI227,IF(AND('[1]Multi-Field'!$E$19=[1]Lists!BF227,'[1]Multi-Field'!$F$19="undrained"),BH227,""))</f>
        <v/>
      </c>
      <c r="CB227" s="409" t="str">
        <f>IF(AND('[1]Multi-Field'!$E$20=[1]Lists!BF227,'[1]Multi-Field'!$F$20="Drained"),BI227,IF(AND('[1]Multi-Field'!$E$20=[1]Lists!BF227,'[1]Multi-Field'!$F$20="undrained"),BH227,""))</f>
        <v/>
      </c>
      <c r="CC227" s="409" t="str">
        <f>IF(AND('[1]Multi-Field'!$E$21=[1]Lists!BF227,'[1]Multi-Field'!$F$21="Drained"),BI227,IF(AND('[1]Multi-Field'!$E$21=[1]Lists!BF227,'[1]Multi-Field'!$F$21="undrained"),BH227,""))</f>
        <v/>
      </c>
      <c r="CD227" s="409" t="str">
        <f>IF(AND('[1]Multi-Field'!$E$22=[1]Lists!BF227,'[1]Multi-Field'!$F$22="Drained"),BI227,IF(AND('[1]Multi-Field'!$E$22=[1]Lists!BF227,'[1]Multi-Field'!$F$22="undrained"),BH227,""))</f>
        <v/>
      </c>
      <c r="CE227" s="409" t="str">
        <f>IF(AND('[1]Multi-Field'!$E$23=[1]Lists!BF227,'[1]Multi-Field'!$F$23="Drained"),BI227,IF(AND('[1]Multi-Field'!$E$23=[1]Lists!BF227,'[1]Multi-Field'!$F$23="undrained"),BH227,""))</f>
        <v/>
      </c>
      <c r="CF227" s="409" t="str">
        <f>IF(AND('[1]Multi-Field'!$E$24=[1]Lists!BF227,'[1]Multi-Field'!$F$24="Drained"),BI227,IF(AND('[1]Multi-Field'!$E$24=[1]Lists!BF227,'[1]Multi-Field'!$F$24="undrained"),BH227,""))</f>
        <v/>
      </c>
      <c r="CG227" s="409" t="str">
        <f>IF(AND('[1]Multi-Field'!$E$25=[1]Lists!BF227,'[1]Multi-Field'!$F$25="Drained"),BI227,IF(AND('[1]Multi-Field'!$E$25=[1]Lists!BF227,'[1]Multi-Field'!$F$25="undrained"),BH227,""))</f>
        <v/>
      </c>
      <c r="CH227" s="409" t="str">
        <f>IF(AND('[1]Multi-Field'!$E$26=[1]Lists!BF227,'[1]Multi-Field'!$F$26="Drained"),BI227,IF(AND('[1]Multi-Field'!$E$26=[1]Lists!BF227,'[1]Multi-Field'!$F$26="undrained"),BH227,""))</f>
        <v/>
      </c>
      <c r="CI227" s="409" t="str">
        <f>IF(AND('[1]Multi-Field'!$E$27=[1]Lists!BF227,'[1]Multi-Field'!$F$27="Drained"),BI227,IF(AND('[1]Multi-Field'!$E$27=[1]Lists!BF227,'[1]Multi-Field'!$F$27="undrained"),BH227,""))</f>
        <v/>
      </c>
      <c r="CJ227" s="409" t="str">
        <f>IF(AND('[1]Multi-Field'!$E$28=[1]Lists!BF227,'[1]Multi-Field'!$F$28="Drained"),BI227,IF(AND('[1]Multi-Field'!$E$28=[1]Lists!BF227,'[1]Multi-Field'!$F$28="undrained"),BH227,""))</f>
        <v/>
      </c>
      <c r="CK227" s="409" t="str">
        <f>IF(AND('[1]Multi-Field'!$E$29=[1]Lists!BF227,'[1]Multi-Field'!$F$29="Drained"),BI227,IF(AND('[1]Multi-Field'!$E$29=[1]Lists!BF227,'[1]Multi-Field'!$F$29="undrained"),BH227,""))</f>
        <v/>
      </c>
      <c r="CL227" s="409" t="str">
        <f>IF(AND('[1]Multi-Field'!$E$30=[1]Lists!BF227,'[1]Multi-Field'!$F$30="Drained"),BI227,IF(AND('[1]Multi-Field'!$E$30=[1]Lists!BF227,'[1]Multi-Field'!$F$30="undrained"),BH227,""))</f>
        <v/>
      </c>
      <c r="CM227" s="409" t="str">
        <f>IF(AND('[1]Multi-Field'!$E$31=[1]Lists!BF227,'[1]Multi-Field'!$F$31="Drained"),BI227,IF(AND('[1]Multi-Field'!$E$31=[1]Lists!BF227,'[1]Multi-Field'!$F$31="undrained"),BH227,""))</f>
        <v/>
      </c>
      <c r="CN227" s="409" t="str">
        <f>IF(AND('[1]Multi-Field'!$E$32=[1]Lists!BF227,'[1]Multi-Field'!$F$32="Drained"),BI227,IF(AND('[1]Multi-Field'!$E$32=[1]Lists!BF227,'[1]Multi-Field'!$F$32="undrained"),BH227,""))</f>
        <v/>
      </c>
      <c r="CO227" s="409" t="str">
        <f>IF(AND('[1]Multi-Field'!$E$33=[1]Lists!BF227,'[1]Multi-Field'!$F$33="Drained"),BI227,IF(AND('[1]Multi-Field'!$E$33=[1]Lists!BF227,'[1]Multi-Field'!$F$33="undrained"),BH227,""))</f>
        <v/>
      </c>
      <c r="CP227" s="409" t="str">
        <f>IF(AND('[1]Multi-Field'!$E$34=[1]Lists!BF227,'[1]Multi-Field'!$F$34="Drained"),BI227,IF(AND('[1]Multi-Field'!$E$34=[1]Lists!BF227,'[1]Multi-Field'!$F$34="undrained"),BH227,""))</f>
        <v/>
      </c>
      <c r="CQ227" s="409" t="str">
        <f>IF(AND('[1]Multi-Field'!$E$35=[1]Lists!BF227,'[1]Multi-Field'!$F$35="Drained"),BI227,IF(AND('[1]Multi-Field'!$E$35=[1]Lists!BF227,'[1]Multi-Field'!$F$35="undrained"),BH227,""))</f>
        <v/>
      </c>
      <c r="CR227" s="409" t="str">
        <f>IF(AND('[1]Multi-Field'!$E$36=[1]Lists!BF227,'[1]Multi-Field'!$F$36="Drained"),BI227,IF(AND('[1]Multi-Field'!$E$36=[1]Lists!BF227,'[1]Multi-Field'!$F$36="undrained"),BH227,""))</f>
        <v/>
      </c>
      <c r="CS227" s="409" t="str">
        <f>IF(AND('[1]Multi-Field'!$E$37=[1]Lists!BF227,'[1]Multi-Field'!$F$37="Drained"),BI227,IF(AND('[1]Multi-Field'!$E$37=[1]Lists!BF227,'[1]Multi-Field'!$F$37="undrained"),BH227,""))</f>
        <v/>
      </c>
      <c r="CT227" s="409" t="str">
        <f>IF(AND('[1]Multi-Field'!$E$38=[1]Lists!BF227,'[1]Multi-Field'!$F$38="Drained"),BI227,IF(AND('[1]Multi-Field'!$E$38=[1]Lists!BF227,'[1]Multi-Field'!$F$38="undrained"),BH227,""))</f>
        <v/>
      </c>
      <c r="CU227" s="409" t="str">
        <f>IF(AND('[1]Multi-Field'!$E$39=[1]Lists!BF227,'[1]Multi-Field'!$F$39="Drained"),BI227,IF(AND('[1]Multi-Field'!$E$39=[1]Lists!BF227,'[1]Multi-Field'!$F$39="undrained"),BH227,""))</f>
        <v/>
      </c>
      <c r="CV227" s="409" t="str">
        <f>IF(AND('[1]Multi-Field'!$E$40=[1]Lists!BF227,'[1]Multi-Field'!$F$40="Drained"),BI227,IF(AND('[1]Multi-Field'!$E$40=[1]Lists!BF227,'[1]Multi-Field'!$F$40="undrained"),BH227,""))</f>
        <v/>
      </c>
      <c r="CW227" s="409" t="str">
        <f>IF(AND('[1]Multi-Field'!$E$41=[1]Lists!BF227,'[1]Multi-Field'!$F$40="Drained"),BI227,IF(AND('[1]Multi-Field'!$E$40=[1]Lists!BF227,'[1]Multi-Field'!$F$40="undrained"),BH227,""))</f>
        <v/>
      </c>
      <c r="CX227" s="409" t="str">
        <f>IF(AND('[1]Multi-Field'!$E$42=[1]Lists!BF227,'[1]Multi-Field'!$F$42="Drained"),BI227,IF(AND('[1]Multi-Field'!$E$42=[1]Lists!BF227,'[1]Multi-Field'!$F$42="undrained"),BH227,""))</f>
        <v/>
      </c>
      <c r="CY227" s="409" t="str">
        <f>IF(AND('[1]Multi-Field'!$E$43=[1]Lists!BF227,'[1]Multi-Field'!$F$43="Drained"),BI227,IF(AND('[1]Multi-Field'!$E$43=[1]Lists!BF227,'[1]Multi-Field'!$F$43="undrained"),BH227,""))</f>
        <v/>
      </c>
      <c r="CZ227" s="409" t="str">
        <f>IF(AND('[1]Multi-Field'!$E$44=[1]Lists!BF227,'[1]Multi-Field'!$F$44="Drained"),BI227,IF(AND('[1]Multi-Field'!$E$44=[1]Lists!BF227,'[1]Multi-Field'!$F$44="undrained"),BH227,""))</f>
        <v/>
      </c>
      <c r="DA227" s="409" t="str">
        <f>IF(AND('[1]Multi-Field'!$E$45=[1]Lists!BF227,'[1]Multi-Field'!$F$45="Drained"),BI227,IF(AND('[1]Multi-Field'!$E$45=[1]Lists!BF227,'[1]Multi-Field'!$F$45="undrained"),BH227,""))</f>
        <v/>
      </c>
      <c r="DB227" s="409" t="str">
        <f>IF(AND('[1]Multi-Field'!$E$46=[1]Lists!BF227,'[1]Multi-Field'!$F$46="Drained"),BI227,IF(AND('[1]Multi-Field'!$E$46=[1]Lists!BF227,'[1]Multi-Field'!$F$46="undrained"),BH227,""))</f>
        <v/>
      </c>
      <c r="DC227" s="409" t="str">
        <f>IF(AND('[1]Multi-Field'!$E$47=[1]Lists!BF227,'[1]Multi-Field'!$F$47="Drained"),BI227,IF(AND('[1]Multi-Field'!$E$47=[1]Lists!BF227,'[1]Multi-Field'!$F$47="undrained"),BH227,""))</f>
        <v/>
      </c>
      <c r="DD227" s="409" t="str">
        <f>IF(AND('[1]Multi-Field'!$E$48=[1]Lists!BF227,'[1]Multi-Field'!$F$48="Drained"),BI227,IF(AND('[1]Multi-Field'!$E$48=[1]Lists!BF227,'[1]Multi-Field'!$F$48="undrained"),BH227,""))</f>
        <v/>
      </c>
      <c r="DE227" s="409" t="str">
        <f>IF(AND('[1]Multi-Field'!$E$49=[1]Lists!BF227,'[1]Multi-Field'!$F$49="Drained"),BI227,IF(AND('[1]Multi-Field'!$E$49=[1]Lists!BF227,'[1]Multi-Field'!$F$9="undrained"),BH227,""))</f>
        <v/>
      </c>
      <c r="DF227" s="409" t="str">
        <f>IF(AND('[1]Multi-Field'!$E$50=[1]Lists!BF227,'[1]Multi-Field'!$F$50="Drained"),BI227,IF(AND('[1]Multi-Field'!$E$50=[1]Lists!BF227,'[1]Multi-Field'!$F$50="undrained"),BH227,""))</f>
        <v/>
      </c>
      <c r="DG227" s="409" t="str">
        <f>IF(AND('[1]Multi-Field'!$E$51=[1]Lists!BF227,'[1]Multi-Field'!$F$51="Drained"),BI227,IF(AND('[1]Multi-Field'!$E$51=[1]Lists!BF227,'[1]Multi-Field'!$F$51="undrained"),BH227,""))</f>
        <v/>
      </c>
      <c r="DH227" s="409" t="str">
        <f>IF(AND('[1]Multi-Field'!$E$52=[1]Lists!BF227,'[1]Multi-Field'!$F$52="Drained"),BI227,IF(AND('[1]Multi-Field'!$E$52=[1]Lists!BF227,'[1]Multi-Field'!$F$52="undrained"),BH227,""))</f>
        <v/>
      </c>
      <c r="DI227" s="409" t="str">
        <f>IF(AND('[1]Multi-Field'!$E$53=[1]Lists!BF227,'[1]Multi-Field'!$F$53="Drained"),BI227,IF(AND('[1]Multi-Field'!$E$53=[1]Lists!BF227,'[1]Multi-Field'!$F$53="undrained"),BH227,""))</f>
        <v/>
      </c>
      <c r="DJ227" s="409" t="str">
        <f>IF(AND('[1]Multi-Field'!$E$54=[1]Lists!BF227,'[1]Multi-Field'!$F$54="Drained"),BI227,IF(AND('[1]Multi-Field'!$E$54=[1]Lists!BF227,'[1]Multi-Field'!$F$54="undrained"),BH227,""))</f>
        <v/>
      </c>
      <c r="DK227" s="409" t="str">
        <f>IF(AND('[1]Multi-Field'!$E$55=[1]Lists!BF227,'[1]Multi-Field'!$F$55="Drained"),BI227,IF(AND('[1]Multi-Field'!$E$55=[1]Lists!BF227,'[1]Multi-Field'!$F$55="undrained"),BH227,""))</f>
        <v/>
      </c>
      <c r="DL227" s="409" t="str">
        <f>IF(AND('[1]Multi-Field'!$E$56=[1]Lists!BF227,'[1]Multi-Field'!$F$56="Drained"),BI227,IF(AND('[1]Multi-Field'!$E$56=[1]Lists!BF227,'[1]Multi-Field'!$F$56="undrained"),BH227,""))</f>
        <v/>
      </c>
      <c r="DM227" s="409" t="str">
        <f>IF(AND('[1]Multi-Field'!$E$57=[1]Lists!BF227,'[1]Multi-Field'!$F$57="Drained"),BI227,IF(AND('[1]Multi-Field'!$E$57=[1]Lists!BF227,'[1]Multi-Field'!$F$57="undrained"),BH227,""))</f>
        <v/>
      </c>
      <c r="DN227" s="409" t="str">
        <f>IF(AND('[1]Multi-Field'!$E$58=[1]Lists!BF227,'[1]Multi-Field'!$F$58="Drained"),BI227,IF(AND('[1]Multi-Field'!$E$58=[1]Lists!BF227,'[1]Multi-Field'!$F$58="undrained"),BH227,""))</f>
        <v/>
      </c>
      <c r="DO227" s="409" t="str">
        <f>IF(AND('[1]Multi-Field'!$E$59=[1]Lists!BF227,'[1]Multi-Field'!$F$59="Drained"),BI227,IF(AND('[1]Multi-Field'!$E$59=[1]Lists!BF227,'[1]Multi-Field'!$F$59="undrained"),BH227,""))</f>
        <v/>
      </c>
      <c r="DP227" s="409" t="str">
        <f>IF(AND('[1]Multi-Field'!$E$60=[1]Lists!BF227,'[1]Multi-Field'!$F$60="Drained"),BI227,IF(AND('[1]Multi-Field'!$E$60=[1]Lists!BF227,'[1]Multi-Field'!$F$60="undrained"),BH227,""))</f>
        <v/>
      </c>
      <c r="DQ227" s="409" t="str">
        <f>IF(AND('[1]Multi-Field'!$E$61=[1]Lists!BF227,'[1]Multi-Field'!$F$61="Drained"),BI227,IF(AND('[1]Multi-Field'!$E$61=[1]Lists!BF227,'[1]Multi-Field'!$F$61="undrained"),BH227,""))</f>
        <v/>
      </c>
      <c r="DR227" s="409" t="str">
        <f>IF(AND('[1]Multi-Field'!$E$62=[1]Lists!BF227,'[1]Multi-Field'!$F$62="Drained"),BI227,IF(AND('[1]Multi-Field'!$E$62=[1]Lists!BF227,'[1]Multi-Field'!$F$62="undrained"),BH227,""))</f>
        <v/>
      </c>
      <c r="DS227" s="409" t="str">
        <f>IF(AND('[1]Multi-Field'!$E$63=[1]Lists!BF227,'[1]Multi-Field'!$F$63="Drained"),BI227,IF(AND('[1]Multi-Field'!$E$63=[1]Lists!BF227,'[1]Multi-Field'!$F$63="undrained"),BH227,""))</f>
        <v/>
      </c>
      <c r="DT227" s="409" t="str">
        <f>IF(AND('[1]Multi-Field'!$E$64=[1]Lists!BF227,'[1]Multi-Field'!$F$64="Drained"),BI227,IF(AND('[1]Multi-Field'!$E$64=[1]Lists!BF227,'[1]Multi-Field'!$F$64="undrained"),BH227,""))</f>
        <v/>
      </c>
      <c r="DU227" s="409" t="str">
        <f>IF(AND('[1]Multi-Field'!$E$65=[1]Lists!BF227,'[1]Multi-Field'!$F$65="Drained"),BI227,IF(AND('[1]Multi-Field'!$E$65=[1]Lists!BF227,'[1]Multi-Field'!$F$65="undrained"),BH227,""))</f>
        <v/>
      </c>
      <c r="DV227" s="409" t="str">
        <f>IF(AND('[1]Multi-Field'!$E$66=[1]Lists!BF227,'[1]Multi-Field'!$F$66="Drained"),BI227,IF(AND('[1]Multi-Field'!$E$66=[1]Lists!BF227,'[1]Multi-Field'!$F$66="undrained"),BH227,""))</f>
        <v/>
      </c>
      <c r="DW227" s="409" t="str">
        <f>IF(AND('[1]Multi-Field'!$E$67=[1]Lists!BF227,'[1]Multi-Field'!$F$67="Drained"),BI227,IF(AND('[1]Multi-Field'!$E$67=[1]Lists!BF227,'[1]Multi-Field'!$F$67="undrained"),BH227,""))</f>
        <v/>
      </c>
      <c r="DX227" s="409" t="str">
        <f>IF(AND('[1]Multi-Field'!$E$68=[1]Lists!BF227,'[1]Multi-Field'!$F$68="Drained"),BI227,IF(AND('[1]Multi-Field'!$E$68=[1]Lists!BF227,'[1]Multi-Field'!$F$68="undrained"),BH227,""))</f>
        <v/>
      </c>
      <c r="DY227" s="409" t="str">
        <f>IF(AND('[1]Multi-Field'!$E$69=[1]Lists!BF227,'[1]Multi-Field'!$F$69="Drained"),BI227,IF(AND('[1]Multi-Field'!$E$69=[1]Lists!BF227,'[1]Multi-Field'!$F$69="undrained"),BH227,""))</f>
        <v/>
      </c>
      <c r="DZ227" s="409" t="str">
        <f>IF(AND('[1]Multi-Field'!$E$70=[1]Lists!BF227,'[1]Multi-Field'!$F$70="Drained"),BI227,IF(AND('[1]Multi-Field'!$E$70=[1]Lists!BF227,'[1]Multi-Field'!$F$70="undrained"),BH227,""))</f>
        <v/>
      </c>
      <c r="EA227" s="409" t="str">
        <f>IF(AND('[1]Multi-Field'!$E$71=[1]Lists!BF227,'[1]Multi-Field'!$F$71="Drained"),BI227,IF(AND('[1]Multi-Field'!$E$71=[1]Lists!BF227,'[1]Multi-Field'!$F$71="undrained"),BH227,""))</f>
        <v/>
      </c>
      <c r="EB227" s="409" t="str">
        <f>IF(AND('[1]Multi-Field'!$E$72=[1]Lists!BF227,'[1]Multi-Field'!$F$72="Drained"),BI227,IF(AND('[1]Multi-Field'!$E$72=[1]Lists!BF227,'[1]Multi-Field'!$F$72="undrained"),BH227,""))</f>
        <v/>
      </c>
      <c r="EC227" s="409" t="str">
        <f>IF(AND('[1]Multi-Field'!$E$73=[1]Lists!BF227,'[1]Multi-Field'!$F$73="Drained"),BI227,IF(AND('[1]Multi-Field'!$E$73=[1]Lists!BF227,'[1]Multi-Field'!$F$73="undrained"),BH227,""))</f>
        <v/>
      </c>
      <c r="ED227" s="409" t="str">
        <f>IF(AND('[1]Multi-Field'!$E$74=[1]Lists!BF227,'[1]Multi-Field'!$F$74="Drained"),BI227,IF(AND('[1]Multi-Field'!$E$74=[1]Lists!BF227,'[1]Multi-Field'!$F$74="undrained"),BH227,""))</f>
        <v/>
      </c>
      <c r="EE227" s="409" t="str">
        <f>IF(AND('[1]Multi-Field'!$E$75=[1]Lists!BF227,'[1]Multi-Field'!$F$75="Drained"),BI227,IF(AND('[1]Multi-Field'!$E$75=[1]Lists!BF227,'[1]Multi-Field'!$F$75="undrained"),BH227,""))</f>
        <v/>
      </c>
      <c r="EF227" s="409" t="str">
        <f>IF(AND('[1]Multi-Field'!$E$76=[1]Lists!BF227,'[1]Multi-Field'!$F$76="Drained"),BI227,IF(AND('[1]Multi-Field'!$E$76=[1]Lists!BF227,'[1]Multi-Field'!$F$6="undrained"),BH227,""))</f>
        <v/>
      </c>
      <c r="EG227" s="409" t="str">
        <f>IF(AND('[1]Multi-Field'!$E$77=[1]Lists!BF227,'[1]Multi-Field'!$F$77="Drained"),BI227,IF(AND('[1]Multi-Field'!$E$77=[1]Lists!BF227,'[1]Multi-Field'!$F$77="undrained"),BH227,""))</f>
        <v/>
      </c>
      <c r="EH227" s="409" t="str">
        <f>IF(AND('[1]Multi-Field'!$E$78=[1]Lists!BF227,'[1]Multi-Field'!$F$78="Drained"),BI227,IF(AND('[1]Multi-Field'!$E$78=[1]Lists!BF227,'[1]Multi-Field'!$F$78="undrained"),BH227,""))</f>
        <v/>
      </c>
      <c r="EI227" s="409" t="str">
        <f>IF(AND('[1]Multi-Field'!$E$79=[1]Lists!BF227,'[1]Multi-Field'!$F$79="Drained"),BI227,IF(AND('[1]Multi-Field'!$E$79=[1]Lists!BF227,'[1]Multi-Field'!$F$79="undrained"),BH227,""))</f>
        <v/>
      </c>
      <c r="EJ227" s="409" t="str">
        <f>IF(AND('[1]Multi-Field'!$E$80=[1]Lists!BF227,'[1]Multi-Field'!$F$80="Drained"),BI227,IF(AND('[1]Multi-Field'!$E$80=[1]Lists!BF227,'[1]Multi-Field'!$F$80="undrained"),BH227,""))</f>
        <v/>
      </c>
      <c r="EK227" s="409" t="str">
        <f>IF(AND('[1]Multi-Field'!$E$81=[1]Lists!BF227,'[1]Multi-Field'!$F$81="Drained"),BI227,IF(AND('[1]Multi-Field'!$E$81=[1]Lists!BF227,'[1]Multi-Field'!$F$81="undrained"),BH227,""))</f>
        <v/>
      </c>
      <c r="EL227" s="409" t="str">
        <f>IF(AND('[1]Multi-Field'!$E$82=[1]Lists!BF227,'[1]Multi-Field'!$F$82="Drained"),BI227,IF(AND('[1]Multi-Field'!$E$82=[1]Lists!BF227,'[1]Multi-Field'!$F$82="undrained"),BH227,""))</f>
        <v/>
      </c>
      <c r="EM227" s="409" t="str">
        <f>IF(AND('[1]Multi-Field'!$E$83=[1]Lists!BF227,'[1]Multi-Field'!$F$83="Drained"),BI227,IF(AND('[1]Multi-Field'!$E$83=[1]Lists!BF227,'[1]Multi-Field'!$F$83="undrained"),BH227,""))</f>
        <v/>
      </c>
      <c r="EN227" s="409" t="str">
        <f>IF(AND('[1]Multi-Field'!$E$84=[1]Lists!BF227,'[1]Multi-Field'!$F$84="Drained"),BI227,IF(AND('[1]Multi-Field'!$E$84=[1]Lists!BF227,'[1]Multi-Field'!$F$84="undrained"),BH227,""))</f>
        <v/>
      </c>
      <c r="EO227" s="409" t="str">
        <f>IF(AND('[1]Multi-Field'!$E$85=[1]Lists!BF227,'[1]Multi-Field'!$F$85="Drained"),BI227,IF(AND('[1]Multi-Field'!$E$85=[1]Lists!BF227,'[1]Multi-Field'!$F$85="undrained"),BH227,""))</f>
        <v/>
      </c>
      <c r="EP227" s="409" t="str">
        <f>IF(AND('[1]Multi-Field'!$E$86=[1]Lists!BF227,'[1]Multi-Field'!$F$86="Drained"),BI227,IF(AND('[1]Multi-Field'!$E$86=[1]Lists!BF227,'[1]Multi-Field'!$F$86="undrained"),BH227,""))</f>
        <v/>
      </c>
      <c r="EQ227" s="409" t="str">
        <f>IF(AND('[1]Multi-Field'!$E$87=[1]Lists!BF227,'[1]Multi-Field'!$F$87="Drained"),BI227,IF(AND('[1]Multi-Field'!$E$87=[1]Lists!BF227,'[1]Multi-Field'!$F$87="undrained"),BH227,""))</f>
        <v/>
      </c>
      <c r="ER227" s="409" t="str">
        <f>IF(AND('[1]Multi-Field'!$E$88=[1]Lists!BF227,'[1]Multi-Field'!$F$88="Drained"),BI227,IF(AND('[1]Multi-Field'!$E$88=[1]Lists!BF227,'[1]Multi-Field'!$F$88="undrained"),BH227,""))</f>
        <v/>
      </c>
      <c r="ES227" s="409" t="str">
        <f>IF(AND('[1]Multi-Field'!$E$89=[1]Lists!BF227,'[1]Multi-Field'!$F$89="Drained"),BI227,IF(AND('[1]Multi-Field'!$E$89=[1]Lists!BF227,'[1]Multi-Field'!$F$89="undrained"),BH227,""))</f>
        <v/>
      </c>
      <c r="ET227" s="409" t="str">
        <f>IF(AND('[1]Multi-Field'!$E$90=[1]Lists!BF227,'[1]Multi-Field'!$F$90="Drained"),BI227,IF(AND('[1]Multi-Field'!$E$90=[1]Lists!BF227,'[1]Multi-Field'!$F$90="undrained"),BH227,""))</f>
        <v/>
      </c>
      <c r="EU227" s="409" t="str">
        <f>IF(AND('[1]Multi-Field'!$E$91=[1]Lists!BF227,'[1]Multi-Field'!$F$91="Drained"),BI227,IF(AND('[1]Multi-Field'!$E$91=[1]Lists!BF227,'[1]Multi-Field'!$F$91="undrained"),BH227,""))</f>
        <v/>
      </c>
      <c r="EV227" s="409" t="str">
        <f>IF(AND('[1]Multi-Field'!$E$92=[1]Lists!BF227,'[1]Multi-Field'!$F$92="Drained"),BI227,IF(AND('[1]Multi-Field'!$E$92=[1]Lists!BF227,'[1]Multi-Field'!$F$92="undrained"),BH227,""))</f>
        <v/>
      </c>
      <c r="EW227" s="409" t="str">
        <f>IF(AND('[1]Multi-Field'!$E$93=[1]Lists!BF227,'[1]Multi-Field'!$F$93="Drained"),BI227,IF(AND('[1]Multi-Field'!$E$93=[1]Lists!BF227,'[1]Multi-Field'!$F$93="undrained"),BH227,""))</f>
        <v/>
      </c>
      <c r="EX227" s="409" t="str">
        <f>IF(AND('[1]Multi-Field'!$E$94=[1]Lists!BF227,'[1]Multi-Field'!$F$94="Drained"),BI227,IF(AND('[1]Multi-Field'!$E$94=[1]Lists!BF227,'[1]Multi-Field'!$F$94="undrained"),BH227,""))</f>
        <v/>
      </c>
      <c r="EY227" s="409" t="str">
        <f>IF(AND('[1]Multi-Field'!$E$95=[1]Lists!BF227,'[1]Multi-Field'!$F$95="Drained"),BI227,IF(AND('[1]Multi-Field'!$E$95=[1]Lists!BF227,'[1]Multi-Field'!$F$95="undrained"),BH227,""))</f>
        <v/>
      </c>
      <c r="EZ227" s="409" t="str">
        <f>IF(AND('[1]Multi-Field'!$E$96=[1]Lists!BF227,'[1]Multi-Field'!$F$96="Drained"),BI227,IF(AND('[1]Multi-Field'!$E$96=[1]Lists!BF227,'[1]Multi-Field'!$F$96="undrained"),BH227,""))</f>
        <v/>
      </c>
      <c r="FA227" s="409" t="str">
        <f>IF(AND('[1]Multi-Field'!$E$97=[1]Lists!BF227,'[1]Multi-Field'!$F$97="Drained"),BI227,IF(AND('[1]Multi-Field'!$E$97=[1]Lists!BF227,'[1]Multi-Field'!$F$97="undrained"),BH227,""))</f>
        <v/>
      </c>
      <c r="FB227" s="409" t="str">
        <f>IF(AND('[1]Multi-Field'!$E$98=[1]Lists!BF227,'[1]Multi-Field'!$F$98="Drained"),BI227,IF(AND('[1]Multi-Field'!$E$98=[1]Lists!BF227,'[1]Multi-Field'!$F$98="undrained"),BH227,""))</f>
        <v/>
      </c>
      <c r="FC227" s="409" t="str">
        <f>IF(AND('[1]Multi-Field'!$E$99=[1]Lists!BF227,'[1]Multi-Field'!$F$99="Drained"),BI227,IF(AND('[1]Multi-Field'!$E$99=[1]Lists!BF227,'[1]Multi-Field'!$F$99="undrained"),BH227,""))</f>
        <v/>
      </c>
      <c r="FD227" s="409" t="str">
        <f>IF(AND('[1]Multi-Field'!$E$100=[1]Lists!BF227,'[1]Multi-Field'!$F$100="Drained"),BI227,IF(AND('[1]Multi-Field'!$E$100=[1]Lists!BF227,'[1]Multi-Field'!$F$100="undrained"),BH227,""))</f>
        <v/>
      </c>
      <c r="FE227" s="409" t="str">
        <f>IF(AND('[1]Multi-Field'!$E$101=[1]Lists!BF227,'[1]Multi-Field'!$F$101="Drained"),BI227,IF(AND('[1]Multi-Field'!$E$101=[1]Lists!BF227,'[1]Multi-Field'!$F$101="undrained"),BH227,""))</f>
        <v/>
      </c>
      <c r="FF227" s="409" t="str">
        <f>IF(AND('[1]Multi-Field'!$E$102=[1]Lists!BF227,'[1]Multi-Field'!$F$102="Drained"),BI227,IF(AND('[1]Multi-Field'!$E$102=[1]Lists!BF227,'[1]Multi-Field'!$F$102="undrained"),BH227,""))</f>
        <v/>
      </c>
      <c r="FG227" s="409" t="str">
        <f>IF(AND('[1]Multi-Field'!$E$103=[1]Lists!BF227,'[1]Multi-Field'!$F$103="Drained"),BI227,IF(AND('[1]Multi-Field'!$E$103=[1]Lists!BF227,'[1]Multi-Field'!$F$103="undrained"),BH227,""))</f>
        <v/>
      </c>
      <c r="FH227" s="409" t="str">
        <f>IF(AND('[1]Multi-Field'!$E$104=[1]Lists!BF227,'[1]Multi-Field'!$F$104="Drained"),BI227,IF(AND('[1]Multi-Field'!$E$104=[1]Lists!BF227,'[1]Multi-Field'!$F$104="undrained"),BH227,""))</f>
        <v/>
      </c>
      <c r="FI227" s="409" t="str">
        <f>IF(AND('[1]Multi-Field'!$E$105=[1]Lists!BF227,'[1]Multi-Field'!$F$105="Drained"),BI227,IF(AND('[1]Multi-Field'!$E$105=[1]Lists!BF227,'[1]Multi-Field'!$F$105="undrained"),BH227,""))</f>
        <v/>
      </c>
      <c r="FJ227" s="409" t="str">
        <f>IF(AND('[1]Multi-Field'!$E$106=[1]Lists!BF227,'[1]Multi-Field'!$F$106="Drained"),BI227,IF(AND('[1]Multi-Field'!$E$106=[1]Lists!BF227,'[1]Multi-Field'!$F$106="undrained"),BH227,""))</f>
        <v/>
      </c>
      <c r="FK227" s="409" t="str">
        <f>IF(AND('[1]Multi-Field'!$E$107=[1]Lists!BF227,'[1]Multi-Field'!$F$107="Drained"),BI227,IF(AND('[1]Multi-Field'!$E$107=[1]Lists!BF227,'[1]Multi-Field'!$F$107="undrained"),BH227,""))</f>
        <v/>
      </c>
      <c r="FL227" s="409" t="str">
        <f>IF(AND('[1]Multi-Field'!$E$108=[1]Lists!BF227,'[1]Multi-Field'!$F$108="Drained"),BI227,IF(AND('[1]Multi-Field'!$E$108=[1]Lists!BF227,'[1]Multi-Field'!$F$108="undrained"),BH227,""))</f>
        <v/>
      </c>
      <c r="FM227" s="409" t="str">
        <f>IF(AND('[1]Multi-Field'!$E$109=[1]Lists!BF227,'[1]Multi-Field'!$F$109="Drained"),BI227,IF(AND('[1]Multi-Field'!$E$109=[1]Lists!BF227,'[1]Multi-Field'!$F$109="undrained"),BH227,""))</f>
        <v/>
      </c>
      <c r="FN227" s="409" t="str">
        <f>IF(AND('[1]Multi-Field'!$E$110=[1]Lists!BF227,'[1]Multi-Field'!$F$110="Drained"),BI227,IF(AND('[1]Multi-Field'!$E$110=[1]Lists!BF227,'[1]Multi-Field'!$F$110="undrained"),BH227,""))</f>
        <v/>
      </c>
      <c r="FO227" s="409" t="str">
        <f>IF(AND('[1]Multi-Field'!$E$111=[1]Lists!BF227,'[1]Multi-Field'!$F$111="Drained"),BI227,IF(AND('[1]Multi-Field'!$E$111=[1]Lists!BF227,'[1]Multi-Field'!$F$111="undrained"),BH227,""))</f>
        <v/>
      </c>
      <c r="FP227" s="409" t="str">
        <f>IF(AND('[1]Multi-Field'!$E$112=[1]Lists!BF227,'[1]Multi-Field'!$F$112="Drained"),BI227,IF(AND('[1]Multi-Field'!$E$112=[1]Lists!BF227,'[1]Multi-Field'!$F$112="undrained"),BH227,""))</f>
        <v/>
      </c>
      <c r="FQ227" s="409" t="str">
        <f>IF(AND('[1]Multi-Field'!$E$113=[1]Lists!BF227,'[1]Multi-Field'!$F$113="Drained"),BI227,IF(AND('[1]Multi-Field'!$E$113=[1]Lists!BF227,'[1]Multi-Field'!$F$113="undrained"),BH227,""))</f>
        <v/>
      </c>
      <c r="FR227" s="409" t="str">
        <f>IF(AND('[1]Multi-Field'!$E$114=[1]Lists!BF227,'[1]Multi-Field'!$F$114="Drained"),BI227,IF(AND('[1]Multi-Field'!$E$114=[1]Lists!BF227,'[1]Multi-Field'!$F$114="undrained"),BH227,""))</f>
        <v/>
      </c>
      <c r="FS227" s="409" t="str">
        <f>IF(AND('[1]Multi-Field'!$E$115=[1]Lists!BF227,'[1]Multi-Field'!$F$115="Drained"),BI227,IF(AND('[1]Multi-Field'!$E$115=[1]Lists!BF227,'[1]Multi-Field'!$F$115="undrained"),BH227,""))</f>
        <v/>
      </c>
      <c r="FT227" s="409" t="str">
        <f>IF(AND('[1]Multi-Field'!$E$116=[1]Lists!BF227,'[1]Multi-Field'!$F$116="Drained"),BI227,IF(AND('[1]Multi-Field'!$E$116=[1]Lists!BF227,'[1]Multi-Field'!$F$116="undrained"),BH227,""))</f>
        <v/>
      </c>
      <c r="FU227" s="409" t="str">
        <f>IF(AND('[1]Multi-Field'!$E$117=[1]Lists!BF227,'[1]Multi-Field'!$F$117="Drained"),BI227,IF(AND('[1]Multi-Field'!$E$117=[1]Lists!BF227,'[1]Multi-Field'!$F$117="undrained"),BH227,""))</f>
        <v/>
      </c>
      <c r="FV227" s="409" t="str">
        <f>IF(AND('[1]Multi-Field'!$E$118=[1]Lists!BF227,'[1]Multi-Field'!$F$118="Drained"),BI227,IF(AND('[1]Multi-Field'!$E$118=[1]Lists!BF227,'[1]Multi-Field'!$F$118="undrained"),BH227,""))</f>
        <v/>
      </c>
      <c r="FW227" s="409" t="str">
        <f>IF(AND('[1]Multi-Field'!$E$119=[1]Lists!BF227,'[1]Multi-Field'!$F$119="Drained"),BI227,IF(AND('[1]Multi-Field'!$E$119=[1]Lists!BF227,'[1]Multi-Field'!$F$119="undrained"),BH227,""))</f>
        <v/>
      </c>
      <c r="FX227" s="409" t="str">
        <f>IF(AND('[1]Multi-Field'!$E$120=[1]Lists!BF227,'[1]Multi-Field'!$F$120="Drained"),BI227,IF(AND('[1]Multi-Field'!$E$120=[1]Lists!BF227,'[1]Multi-Field'!$F$120="undrained"),BH227,""))</f>
        <v/>
      </c>
    </row>
    <row r="228" spans="1:180" ht="13.5" customHeight="1">
      <c r="A228" s="7" t="s">
        <v>315</v>
      </c>
      <c r="B228" s="7"/>
      <c r="C228" s="7"/>
      <c r="D228" s="8">
        <v>70</v>
      </c>
      <c r="E228" s="8">
        <f t="shared" si="39"/>
        <v>70</v>
      </c>
      <c r="F228" s="8">
        <f t="shared" si="40"/>
        <v>70</v>
      </c>
      <c r="G228" s="8">
        <v>70</v>
      </c>
      <c r="H228" s="8">
        <v>75</v>
      </c>
      <c r="I228" s="8">
        <f t="shared" si="43"/>
        <v>75</v>
      </c>
      <c r="J228" s="8">
        <f t="shared" si="44"/>
        <v>75</v>
      </c>
      <c r="K228" s="8">
        <v>75</v>
      </c>
      <c r="L228" s="8">
        <v>75</v>
      </c>
      <c r="M228" s="8">
        <f t="shared" si="41"/>
        <v>77</v>
      </c>
      <c r="N228" s="8">
        <f t="shared" si="42"/>
        <v>78</v>
      </c>
      <c r="O228" s="8">
        <v>80</v>
      </c>
      <c r="P228" s="391">
        <v>203</v>
      </c>
      <c r="Q228" s="394"/>
      <c r="R228" s="395" t="b">
        <f>IF(OR('Multi-Field'!AA205=Lists!$AC$42,'Multi-Field'!AA205=Lists!$AC$43),IF('Multi-Field'!Z205="x",(IF('Multi-Field'!AC205=Lists!$Q$11,Lists!$R$11,IF('Multi-Field'!AC205=Lists!$Q$12,Lists!$R$12,IF('Multi-Field'!AC205=Lists!$Q$13,Lists!$R$13,IF('Multi-Field'!AC205=Lists!$Q$14,Lists!$R$14))))),IF('Multi-Field'!X205="x",(IF('Multi-Field'!AC205=Lists!$Q$11,Lists!$S$11,IF('Multi-Field'!AC205=Lists!$Q$12,Lists!$S$12,IF('Multi-Field'!AC205=Lists!$Q$13,Lists!$S$13,IF('Multi-Field'!AC205=Lists!$Q$14,Lists!$S$14))))),IF('Multi-Field'!V205="x",(IF('Multi-Field'!AC205=Lists!$Q$11,Lists!$T$11,IF('Multi-Field'!AC205=Lists!$Q$12,Lists!$T$12,IF('Multi-Field'!AC205=Lists!$Q$13,Lists!$T$13,IF('Multi-Field'!AC205=Lists!$Q$14,Lists!$T$14))))),0))))</f>
        <v>0</v>
      </c>
      <c r="S228" s="395" t="str">
        <f t="shared" si="45"/>
        <v/>
      </c>
      <c r="T228" s="395"/>
      <c r="U228" s="396"/>
      <c r="AI228" s="384">
        <f>'[1]Multi-Field'!B224</f>
        <v>0</v>
      </c>
      <c r="AJ228" s="387" t="str">
        <f>IF(OR('[1]Multi-Field'!Q68=[1]Lists!$AC$42,'[1]Multi-Field'!Q68=[1]Lists!$AC$43),"x","")</f>
        <v/>
      </c>
      <c r="AK228" s="387" t="str">
        <f>IF(OR('[1]Multi-Field'!Q68=[1]Lists!$AC$6,'[1]Multi-Field'!Q68=$AC$2,'[1]Multi-Field'!Q68=$AC$4),"x","")</f>
        <v/>
      </c>
      <c r="AL228" s="387" t="str">
        <f>IF(OR('[1]Multi-Field'!Q68=[1]Lists!$AC$7,'[1]Multi-Field'!Q68=$AC$3,'[1]Multi-Field'!Q68=$AC$5),"x","")</f>
        <v/>
      </c>
      <c r="AM228" s="387" t="str">
        <f>IF(OR('[1]Multi-Field'!Q68=$AC$23,'[1]Multi-Field'!Q68=$AC$13,'[1]Multi-Field'!Q68=$AC$9,'[1]Multi-Field'!Q68=$AC$19,'[1]Multi-Field'!Q68=$AC$47),"x","")</f>
        <v/>
      </c>
      <c r="AN228" s="387" t="str">
        <f>IF(OR('[1]Multi-Field'!Q68=$AC$24,'[1]Multi-Field'!Q68=$AC$14,'[1]Multi-Field'!Q68=$AC$10,'[1]Multi-Field'!Q68=$AC$22,'[1]Multi-Field'!Q68=$AC$48),"x","")</f>
        <v/>
      </c>
      <c r="AO228" s="387" t="str">
        <f>IF(OR('[1]Multi-Field'!Q68=$AC$21,'[1]Multi-Field'!Q68=$AC$28,'[1]Multi-Field'!Q68=$AC$62,'[1]Multi-Field'!Q68=$AC$102,'[1]Multi-Field'!Q68=$AC$98),"x","")</f>
        <v/>
      </c>
      <c r="AP228" s="387" t="str">
        <f>IF(OR('[1]Multi-Field'!Q68=$AC$25,'[1]Multi-Field'!Q68=$AC$63,'[1]Multi-Field'!Q68=$AC$85,'[1]Multi-Field'!Q68=$AC$87,'[1]Multi-Field'!Q68=$AC$92,'[1]Multi-Field'!Q68=$AC$93),"x","")</f>
        <v/>
      </c>
      <c r="AQ228" s="387" t="str">
        <f>IF(OR('[1]Multi-Field'!Q68=$AC$20,'[1]Multi-Field'!Q68=$AC$27,'[1]Multi-Field'!Q68=$AC$58,'[1]Multi-Field'!Q68=$AC$86,'[1]Multi-Field'!Q68=$AC$103,'[1]Multi-Field'!Q68=$AC$94),"x","")</f>
        <v/>
      </c>
      <c r="AR228" s="387" t="str">
        <f>IF(OR('[1]Multi-Field'!Q68=$AC$35,'[1]Multi-Field'!Q68=$AC$40,'[1]Multi-Field'!Q68=$AC$45,),"x","")</f>
        <v/>
      </c>
      <c r="AS228" s="387" t="str">
        <f>IF(OR('[1]Multi-Field'!Q68=$AC$36,'[1]Multi-Field'!Q68=$AC$41,'[1]Multi-Field'!Q68=$AC$46,),"x","")</f>
        <v/>
      </c>
      <c r="AT228" s="387" t="str">
        <f>IF(OR('[1]Multi-Field'!Q68=$AC$52,'[1]Multi-Field'!Q68=$AC$53,'[1]Multi-Field'!Q68=$AC$54,'[1]Multi-Field'!Q68=$AC$55,'[1]Multi-Field'!Q68=$AC$68,'[1]Multi-Field'!Q68=$AC$69,'[1]Multi-Field'!Q68=$AC$74,'[1]Multi-Field'!Q68=$AC$71,'[1]Multi-Field'!Q68=$AC$70),"x","")</f>
        <v/>
      </c>
      <c r="AU228" s="387" t="str">
        <f>IF('[1]Multi-Field'!Q68=$AC$72,"x","")</f>
        <v/>
      </c>
      <c r="AV228" s="387" t="str">
        <f>IF('[1]Multi-Field'!Q68=$AC$73,"x","")</f>
        <v/>
      </c>
      <c r="AW228" s="387" t="str">
        <f>IF('[1]Multi-Field'!Q68=$AC$83,"x","")</f>
        <v/>
      </c>
      <c r="AX228" s="387" t="str">
        <f>IF('[1]Multi-Field'!Q68=$AC$84,"x","")</f>
        <v/>
      </c>
      <c r="AY228" s="387" t="str">
        <f>IF('[1]Multi-Field'!Q68=$AC$97,"x","")</f>
        <v/>
      </c>
      <c r="AZ228" s="387" t="str">
        <f>IF('[1]Multi-Field'!Q68=$AC$99,"x","")</f>
        <v/>
      </c>
      <c r="BA228" s="387" t="str">
        <f>IF('[1]Multi-Field'!Q68=$AC$104,"x","")</f>
        <v/>
      </c>
      <c r="BB228" s="387" t="str">
        <f>IF('[1]Multi-Field'!Q68=$AC$105,"x","")</f>
        <v/>
      </c>
      <c r="BC228" s="388"/>
      <c r="BF228" s="411" t="s">
        <v>1394</v>
      </c>
      <c r="BG228" s="412">
        <v>3</v>
      </c>
      <c r="BH228" s="412">
        <v>2.5</v>
      </c>
      <c r="BI228" s="412">
        <v>3</v>
      </c>
      <c r="BJ228" s="409" t="e">
        <f>IF(AND('[1]Single Field'!#REF!=[1]Lists!BF228,'[1]Single Field'!#REF!="Drained"),"x",IF(AND('[1]Single Field'!#REF!=[1]Lists!BF228,'[1]Single Field'!#REF!="Undrained"),O,""))</f>
        <v>#REF!</v>
      </c>
      <c r="BK228" s="409" t="str">
        <f>IF(AND('[1]Multi-Field'!$E$3=[1]Lists!BF228,'[1]Multi-Field'!$F$3="Drained"),BI228,IF(AND('[1]Multi-Field'!$E$3=BF228,'[1]Multi-Field'!$F$3="undrained"),BH228,""))</f>
        <v/>
      </c>
      <c r="BL228" s="409" t="str">
        <f>IF(AND('[1]Multi-Field'!$E$4=BF228,'[1]Multi-Field'!$F$4="Drained"),BI228,IF(AND('[1]Multi-Field'!$E$4=BF228,'[1]Multi-Field'!$F$4="undrained"),BH228,""))</f>
        <v/>
      </c>
      <c r="BM228" s="409" t="str">
        <f>IF(AND('[1]Multi-Field'!$E$5=BF228,'[1]Multi-Field'!$F$5="Drained"),BI228,IF(AND('[1]Multi-Field'!$E$5=BF228,'[1]Multi-Field'!$F$5="undrained"),BH228,""))</f>
        <v/>
      </c>
      <c r="BN228" s="409" t="str">
        <f>IF(AND('[1]Multi-Field'!$E$6=BF228,'[1]Multi-Field'!$F$6="Drained"),BI228,IF(AND('[1]Multi-Field'!$E$6=BF228,'[1]Multi-Field'!$F$6="undrained"),BH228,""))</f>
        <v/>
      </c>
      <c r="BO228" s="409" t="str">
        <f>IF(AND('[1]Multi-Field'!$E$7=BF228,'[1]Multi-Field'!$F$7="Drained"),BI228,IF(AND('[1]Multi-Field'!$E$7=BF228,'[1]Multi-Field'!$F$7="undrained"),BH228,""))</f>
        <v/>
      </c>
      <c r="BP228" s="409" t="str">
        <f>IF(AND('[1]Multi-Field'!$E$8=BF228,'[1]Multi-Field'!$F$8="Drained"),BI228,IF(AND('[1]Multi-Field'!$E$8=BF228,'[1]Multi-Field'!$F$8="undrained"),BH228,""))</f>
        <v/>
      </c>
      <c r="BQ228" s="409" t="str">
        <f>IF(AND('[1]Multi-Field'!$E$9=BF228,'[1]Multi-Field'!$F$9="Drained"),BI228,IF(AND('[1]Multi-Field'!$E$9=BF228,'[1]Multi-Field'!$F$9="undrained"),BH228,""))</f>
        <v/>
      </c>
      <c r="BR228" s="409" t="str">
        <f>IF(AND('[1]Multi-Field'!$E$10=BF228,'[1]Multi-Field'!$F$10="Drained"),BI228,IF(AND('[1]Multi-Field'!$E$10=BF228,'[1]Multi-Field'!$F$10="undrained"),BH228,""))</f>
        <v/>
      </c>
      <c r="BS228" s="409" t="str">
        <f>IF(AND('[1]Multi-Field'!$E$11=BF228,'[1]Multi-Field'!$F$11="Drained"),BI228,IF(AND('[1]Multi-Field'!$E$11=BF228,'[1]Multi-Field'!$F$11="undrained"),BH228,""))</f>
        <v/>
      </c>
      <c r="BT228" s="409" t="str">
        <f>IF(AND('[1]Multi-Field'!$E$12=BF228,'[1]Multi-Field'!$F$12="Drained"),BI228,IF(AND('[1]Multi-Field'!$E$12=BF228,'[1]Multi-Field'!$F$12="undrained"),BH228,""))</f>
        <v/>
      </c>
      <c r="BU228" s="409" t="str">
        <f>IF(AND('[1]Multi-Field'!$E$13=BF228,'[1]Multi-Field'!$F$13="Drained"),BI228,IF(AND('[1]Multi-Field'!$E$3=BF228,'[1]Multi-Field'!$F$13="undrained"),BH228,""))</f>
        <v/>
      </c>
      <c r="BV228" s="409" t="str">
        <f>IF(AND('[1]Multi-Field'!$E$14=BF228,'[1]Multi-Field'!$F$14="Drained"),BI228,IF(AND('[1]Multi-Field'!$E$14=BF228,'[1]Multi-Field'!$F$14="undrained"),BH228,""))</f>
        <v/>
      </c>
      <c r="BW228" s="409" t="str">
        <f>IF(AND('[1]Multi-Field'!$E$15=BF228,'[1]Multi-Field'!$F$15="Drained"),BI228,IF(AND('[1]Multi-Field'!$E$15=BF228,'[1]Multi-Field'!$F$15="undrained"),BH228,""))</f>
        <v/>
      </c>
      <c r="BX228" s="409" t="str">
        <f>IF(AND('[1]Multi-Field'!$E$16=[1]Lists!BF228,'[1]Multi-Field'!$F$16="Drained"),BI228,IF(AND('[1]Multi-Field'!$E$16=[1]Lists!BF228,'[1]Multi-Field'!$F$16="undrained"),BH228,""))</f>
        <v/>
      </c>
      <c r="BY228" s="409" t="str">
        <f>IF(AND('[1]Multi-Field'!$E$17=[1]Lists!BF228,'[1]Multi-Field'!$F$17="Drained"),BI228,IF(AND('[1]Multi-Field'!$E$17=[1]Lists!BF228,'[1]Multi-Field'!$F$17="undrained"),BH228,""))</f>
        <v/>
      </c>
      <c r="BZ228" s="409" t="str">
        <f>IF(AND('[1]Multi-Field'!$E$18=[1]Lists!BF228,'[1]Multi-Field'!$F$18="Drained"),BI228,IF(AND('[1]Multi-Field'!$E$18=[1]Lists!BF228,'[1]Multi-Field'!$F$18="undrained"),BH228,""))</f>
        <v/>
      </c>
      <c r="CA228" s="409" t="str">
        <f>IF(AND('[1]Multi-Field'!$E$19=[1]Lists!BF228,'[1]Multi-Field'!$F$19="Drained"),BI228,IF(AND('[1]Multi-Field'!$E$19=[1]Lists!BF228,'[1]Multi-Field'!$F$19="undrained"),BH228,""))</f>
        <v/>
      </c>
      <c r="CB228" s="409" t="str">
        <f>IF(AND('[1]Multi-Field'!$E$20=[1]Lists!BF228,'[1]Multi-Field'!$F$20="Drained"),BI228,IF(AND('[1]Multi-Field'!$E$20=[1]Lists!BF228,'[1]Multi-Field'!$F$20="undrained"),BH228,""))</f>
        <v/>
      </c>
      <c r="CC228" s="409" t="str">
        <f>IF(AND('[1]Multi-Field'!$E$21=[1]Lists!BF228,'[1]Multi-Field'!$F$21="Drained"),BI228,IF(AND('[1]Multi-Field'!$E$21=[1]Lists!BF228,'[1]Multi-Field'!$F$21="undrained"),BH228,""))</f>
        <v/>
      </c>
      <c r="CD228" s="409" t="str">
        <f>IF(AND('[1]Multi-Field'!$E$22=[1]Lists!BF228,'[1]Multi-Field'!$F$22="Drained"),BI228,IF(AND('[1]Multi-Field'!$E$22=[1]Lists!BF228,'[1]Multi-Field'!$F$22="undrained"),BH228,""))</f>
        <v/>
      </c>
      <c r="CE228" s="409" t="str">
        <f>IF(AND('[1]Multi-Field'!$E$23=[1]Lists!BF228,'[1]Multi-Field'!$F$23="Drained"),BI228,IF(AND('[1]Multi-Field'!$E$23=[1]Lists!BF228,'[1]Multi-Field'!$F$23="undrained"),BH228,""))</f>
        <v/>
      </c>
      <c r="CF228" s="409" t="str">
        <f>IF(AND('[1]Multi-Field'!$E$24=[1]Lists!BF228,'[1]Multi-Field'!$F$24="Drained"),BI228,IF(AND('[1]Multi-Field'!$E$24=[1]Lists!BF228,'[1]Multi-Field'!$F$24="undrained"),BH228,""))</f>
        <v/>
      </c>
      <c r="CG228" s="409" t="str">
        <f>IF(AND('[1]Multi-Field'!$E$25=[1]Lists!BF228,'[1]Multi-Field'!$F$25="Drained"),BI228,IF(AND('[1]Multi-Field'!$E$25=[1]Lists!BF228,'[1]Multi-Field'!$F$25="undrained"),BH228,""))</f>
        <v/>
      </c>
      <c r="CH228" s="409" t="str">
        <f>IF(AND('[1]Multi-Field'!$E$26=[1]Lists!BF228,'[1]Multi-Field'!$F$26="Drained"),BI228,IF(AND('[1]Multi-Field'!$E$26=[1]Lists!BF228,'[1]Multi-Field'!$F$26="undrained"),BH228,""))</f>
        <v/>
      </c>
      <c r="CI228" s="409" t="str">
        <f>IF(AND('[1]Multi-Field'!$E$27=[1]Lists!BF228,'[1]Multi-Field'!$F$27="Drained"),BI228,IF(AND('[1]Multi-Field'!$E$27=[1]Lists!BF228,'[1]Multi-Field'!$F$27="undrained"),BH228,""))</f>
        <v/>
      </c>
      <c r="CJ228" s="409" t="str">
        <f>IF(AND('[1]Multi-Field'!$E$28=[1]Lists!BF228,'[1]Multi-Field'!$F$28="Drained"),BI228,IF(AND('[1]Multi-Field'!$E$28=[1]Lists!BF228,'[1]Multi-Field'!$F$28="undrained"),BH228,""))</f>
        <v/>
      </c>
      <c r="CK228" s="409" t="str">
        <f>IF(AND('[1]Multi-Field'!$E$29=[1]Lists!BF228,'[1]Multi-Field'!$F$29="Drained"),BI228,IF(AND('[1]Multi-Field'!$E$29=[1]Lists!BF228,'[1]Multi-Field'!$F$29="undrained"),BH228,""))</f>
        <v/>
      </c>
      <c r="CL228" s="409" t="str">
        <f>IF(AND('[1]Multi-Field'!$E$30=[1]Lists!BF228,'[1]Multi-Field'!$F$30="Drained"),BI228,IF(AND('[1]Multi-Field'!$E$30=[1]Lists!BF228,'[1]Multi-Field'!$F$30="undrained"),BH228,""))</f>
        <v/>
      </c>
      <c r="CM228" s="409" t="str">
        <f>IF(AND('[1]Multi-Field'!$E$31=[1]Lists!BF228,'[1]Multi-Field'!$F$31="Drained"),BI228,IF(AND('[1]Multi-Field'!$E$31=[1]Lists!BF228,'[1]Multi-Field'!$F$31="undrained"),BH228,""))</f>
        <v/>
      </c>
      <c r="CN228" s="409" t="str">
        <f>IF(AND('[1]Multi-Field'!$E$32=[1]Lists!BF228,'[1]Multi-Field'!$F$32="Drained"),BI228,IF(AND('[1]Multi-Field'!$E$32=[1]Lists!BF228,'[1]Multi-Field'!$F$32="undrained"),BH228,""))</f>
        <v/>
      </c>
      <c r="CO228" s="409" t="str">
        <f>IF(AND('[1]Multi-Field'!$E$33=[1]Lists!BF228,'[1]Multi-Field'!$F$33="Drained"),BI228,IF(AND('[1]Multi-Field'!$E$33=[1]Lists!BF228,'[1]Multi-Field'!$F$33="undrained"),BH228,""))</f>
        <v/>
      </c>
      <c r="CP228" s="409" t="str">
        <f>IF(AND('[1]Multi-Field'!$E$34=[1]Lists!BF228,'[1]Multi-Field'!$F$34="Drained"),BI228,IF(AND('[1]Multi-Field'!$E$34=[1]Lists!BF228,'[1]Multi-Field'!$F$34="undrained"),BH228,""))</f>
        <v/>
      </c>
      <c r="CQ228" s="409" t="str">
        <f>IF(AND('[1]Multi-Field'!$E$35=[1]Lists!BF228,'[1]Multi-Field'!$F$35="Drained"),BI228,IF(AND('[1]Multi-Field'!$E$35=[1]Lists!BF228,'[1]Multi-Field'!$F$35="undrained"),BH228,""))</f>
        <v/>
      </c>
      <c r="CR228" s="409" t="str">
        <f>IF(AND('[1]Multi-Field'!$E$36=[1]Lists!BF228,'[1]Multi-Field'!$F$36="Drained"),BI228,IF(AND('[1]Multi-Field'!$E$36=[1]Lists!BF228,'[1]Multi-Field'!$F$36="undrained"),BH228,""))</f>
        <v/>
      </c>
      <c r="CS228" s="409" t="str">
        <f>IF(AND('[1]Multi-Field'!$E$37=[1]Lists!BF228,'[1]Multi-Field'!$F$37="Drained"),BI228,IF(AND('[1]Multi-Field'!$E$37=[1]Lists!BF228,'[1]Multi-Field'!$F$37="undrained"),BH228,""))</f>
        <v/>
      </c>
      <c r="CT228" s="409" t="str">
        <f>IF(AND('[1]Multi-Field'!$E$38=[1]Lists!BF228,'[1]Multi-Field'!$F$38="Drained"),BI228,IF(AND('[1]Multi-Field'!$E$38=[1]Lists!BF228,'[1]Multi-Field'!$F$38="undrained"),BH228,""))</f>
        <v/>
      </c>
      <c r="CU228" s="409" t="str">
        <f>IF(AND('[1]Multi-Field'!$E$39=[1]Lists!BF228,'[1]Multi-Field'!$F$39="Drained"),BI228,IF(AND('[1]Multi-Field'!$E$39=[1]Lists!BF228,'[1]Multi-Field'!$F$39="undrained"),BH228,""))</f>
        <v/>
      </c>
      <c r="CV228" s="409" t="str">
        <f>IF(AND('[1]Multi-Field'!$E$40=[1]Lists!BF228,'[1]Multi-Field'!$F$40="Drained"),BI228,IF(AND('[1]Multi-Field'!$E$40=[1]Lists!BF228,'[1]Multi-Field'!$F$40="undrained"),BH228,""))</f>
        <v/>
      </c>
      <c r="CW228" s="409" t="str">
        <f>IF(AND('[1]Multi-Field'!$E$41=[1]Lists!BF228,'[1]Multi-Field'!$F$40="Drained"),BI228,IF(AND('[1]Multi-Field'!$E$40=[1]Lists!BF228,'[1]Multi-Field'!$F$40="undrained"),BH228,""))</f>
        <v/>
      </c>
      <c r="CX228" s="409" t="str">
        <f>IF(AND('[1]Multi-Field'!$E$42=[1]Lists!BF228,'[1]Multi-Field'!$F$42="Drained"),BI228,IF(AND('[1]Multi-Field'!$E$42=[1]Lists!BF228,'[1]Multi-Field'!$F$42="undrained"),BH228,""))</f>
        <v/>
      </c>
      <c r="CY228" s="409" t="str">
        <f>IF(AND('[1]Multi-Field'!$E$43=[1]Lists!BF228,'[1]Multi-Field'!$F$43="Drained"),BI228,IF(AND('[1]Multi-Field'!$E$43=[1]Lists!BF228,'[1]Multi-Field'!$F$43="undrained"),BH228,""))</f>
        <v/>
      </c>
      <c r="CZ228" s="409" t="str">
        <f>IF(AND('[1]Multi-Field'!$E$44=[1]Lists!BF228,'[1]Multi-Field'!$F$44="Drained"),BI228,IF(AND('[1]Multi-Field'!$E$44=[1]Lists!BF228,'[1]Multi-Field'!$F$44="undrained"),BH228,""))</f>
        <v/>
      </c>
      <c r="DA228" s="409" t="str">
        <f>IF(AND('[1]Multi-Field'!$E$45=[1]Lists!BF228,'[1]Multi-Field'!$F$45="Drained"),BI228,IF(AND('[1]Multi-Field'!$E$45=[1]Lists!BF228,'[1]Multi-Field'!$F$45="undrained"),BH228,""))</f>
        <v/>
      </c>
      <c r="DB228" s="409" t="str">
        <f>IF(AND('[1]Multi-Field'!$E$46=[1]Lists!BF228,'[1]Multi-Field'!$F$46="Drained"),BI228,IF(AND('[1]Multi-Field'!$E$46=[1]Lists!BF228,'[1]Multi-Field'!$F$46="undrained"),BH228,""))</f>
        <v/>
      </c>
      <c r="DC228" s="409" t="str">
        <f>IF(AND('[1]Multi-Field'!$E$47=[1]Lists!BF228,'[1]Multi-Field'!$F$47="Drained"),BI228,IF(AND('[1]Multi-Field'!$E$47=[1]Lists!BF228,'[1]Multi-Field'!$F$47="undrained"),BH228,""))</f>
        <v/>
      </c>
      <c r="DD228" s="409" t="str">
        <f>IF(AND('[1]Multi-Field'!$E$48=[1]Lists!BF228,'[1]Multi-Field'!$F$48="Drained"),BI228,IF(AND('[1]Multi-Field'!$E$48=[1]Lists!BF228,'[1]Multi-Field'!$F$48="undrained"),BH228,""))</f>
        <v/>
      </c>
      <c r="DE228" s="409" t="str">
        <f>IF(AND('[1]Multi-Field'!$E$49=[1]Lists!BF228,'[1]Multi-Field'!$F$49="Drained"),BI228,IF(AND('[1]Multi-Field'!$E$49=[1]Lists!BF228,'[1]Multi-Field'!$F$9="undrained"),BH228,""))</f>
        <v/>
      </c>
      <c r="DF228" s="409" t="str">
        <f>IF(AND('[1]Multi-Field'!$E$50=[1]Lists!BF228,'[1]Multi-Field'!$F$50="Drained"),BI228,IF(AND('[1]Multi-Field'!$E$50=[1]Lists!BF228,'[1]Multi-Field'!$F$50="undrained"),BH228,""))</f>
        <v/>
      </c>
      <c r="DG228" s="409" t="str">
        <f>IF(AND('[1]Multi-Field'!$E$51=[1]Lists!BF228,'[1]Multi-Field'!$F$51="Drained"),BI228,IF(AND('[1]Multi-Field'!$E$51=[1]Lists!BF228,'[1]Multi-Field'!$F$51="undrained"),BH228,""))</f>
        <v/>
      </c>
      <c r="DH228" s="409" t="str">
        <f>IF(AND('[1]Multi-Field'!$E$52=[1]Lists!BF228,'[1]Multi-Field'!$F$52="Drained"),BI228,IF(AND('[1]Multi-Field'!$E$52=[1]Lists!BF228,'[1]Multi-Field'!$F$52="undrained"),BH228,""))</f>
        <v/>
      </c>
      <c r="DI228" s="409" t="str">
        <f>IF(AND('[1]Multi-Field'!$E$53=[1]Lists!BF228,'[1]Multi-Field'!$F$53="Drained"),BI228,IF(AND('[1]Multi-Field'!$E$53=[1]Lists!BF228,'[1]Multi-Field'!$F$53="undrained"),BH228,""))</f>
        <v/>
      </c>
      <c r="DJ228" s="409" t="str">
        <f>IF(AND('[1]Multi-Field'!$E$54=[1]Lists!BF228,'[1]Multi-Field'!$F$54="Drained"),BI228,IF(AND('[1]Multi-Field'!$E$54=[1]Lists!BF228,'[1]Multi-Field'!$F$54="undrained"),BH228,""))</f>
        <v/>
      </c>
      <c r="DK228" s="409" t="str">
        <f>IF(AND('[1]Multi-Field'!$E$55=[1]Lists!BF228,'[1]Multi-Field'!$F$55="Drained"),BI228,IF(AND('[1]Multi-Field'!$E$55=[1]Lists!BF228,'[1]Multi-Field'!$F$55="undrained"),BH228,""))</f>
        <v/>
      </c>
      <c r="DL228" s="409" t="str">
        <f>IF(AND('[1]Multi-Field'!$E$56=[1]Lists!BF228,'[1]Multi-Field'!$F$56="Drained"),BI228,IF(AND('[1]Multi-Field'!$E$56=[1]Lists!BF228,'[1]Multi-Field'!$F$56="undrained"),BH228,""))</f>
        <v/>
      </c>
      <c r="DM228" s="409" t="str">
        <f>IF(AND('[1]Multi-Field'!$E$57=[1]Lists!BF228,'[1]Multi-Field'!$F$57="Drained"),BI228,IF(AND('[1]Multi-Field'!$E$57=[1]Lists!BF228,'[1]Multi-Field'!$F$57="undrained"),BH228,""))</f>
        <v/>
      </c>
      <c r="DN228" s="409" t="str">
        <f>IF(AND('[1]Multi-Field'!$E$58=[1]Lists!BF228,'[1]Multi-Field'!$F$58="Drained"),BI228,IF(AND('[1]Multi-Field'!$E$58=[1]Lists!BF228,'[1]Multi-Field'!$F$58="undrained"),BH228,""))</f>
        <v/>
      </c>
      <c r="DO228" s="409" t="str">
        <f>IF(AND('[1]Multi-Field'!$E$59=[1]Lists!BF228,'[1]Multi-Field'!$F$59="Drained"),BI228,IF(AND('[1]Multi-Field'!$E$59=[1]Lists!BF228,'[1]Multi-Field'!$F$59="undrained"),BH228,""))</f>
        <v/>
      </c>
      <c r="DP228" s="409" t="str">
        <f>IF(AND('[1]Multi-Field'!$E$60=[1]Lists!BF228,'[1]Multi-Field'!$F$60="Drained"),BI228,IF(AND('[1]Multi-Field'!$E$60=[1]Lists!BF228,'[1]Multi-Field'!$F$60="undrained"),BH228,""))</f>
        <v/>
      </c>
      <c r="DQ228" s="409" t="str">
        <f>IF(AND('[1]Multi-Field'!$E$61=[1]Lists!BF228,'[1]Multi-Field'!$F$61="Drained"),BI228,IF(AND('[1]Multi-Field'!$E$61=[1]Lists!BF228,'[1]Multi-Field'!$F$61="undrained"),BH228,""))</f>
        <v/>
      </c>
      <c r="DR228" s="409" t="str">
        <f>IF(AND('[1]Multi-Field'!$E$62=[1]Lists!BF228,'[1]Multi-Field'!$F$62="Drained"),BI228,IF(AND('[1]Multi-Field'!$E$62=[1]Lists!BF228,'[1]Multi-Field'!$F$62="undrained"),BH228,""))</f>
        <v/>
      </c>
      <c r="DS228" s="409" t="str">
        <f>IF(AND('[1]Multi-Field'!$E$63=[1]Lists!BF228,'[1]Multi-Field'!$F$63="Drained"),BI228,IF(AND('[1]Multi-Field'!$E$63=[1]Lists!BF228,'[1]Multi-Field'!$F$63="undrained"),BH228,""))</f>
        <v/>
      </c>
      <c r="DT228" s="409" t="str">
        <f>IF(AND('[1]Multi-Field'!$E$64=[1]Lists!BF228,'[1]Multi-Field'!$F$64="Drained"),BI228,IF(AND('[1]Multi-Field'!$E$64=[1]Lists!BF228,'[1]Multi-Field'!$F$64="undrained"),BH228,""))</f>
        <v/>
      </c>
      <c r="DU228" s="409" t="str">
        <f>IF(AND('[1]Multi-Field'!$E$65=[1]Lists!BF228,'[1]Multi-Field'!$F$65="Drained"),BI228,IF(AND('[1]Multi-Field'!$E$65=[1]Lists!BF228,'[1]Multi-Field'!$F$65="undrained"),BH228,""))</f>
        <v/>
      </c>
      <c r="DV228" s="409" t="str">
        <f>IF(AND('[1]Multi-Field'!$E$66=[1]Lists!BF228,'[1]Multi-Field'!$F$66="Drained"),BI228,IF(AND('[1]Multi-Field'!$E$66=[1]Lists!BF228,'[1]Multi-Field'!$F$66="undrained"),BH228,""))</f>
        <v/>
      </c>
      <c r="DW228" s="409" t="str">
        <f>IF(AND('[1]Multi-Field'!$E$67=[1]Lists!BF228,'[1]Multi-Field'!$F$67="Drained"),BI228,IF(AND('[1]Multi-Field'!$E$67=[1]Lists!BF228,'[1]Multi-Field'!$F$67="undrained"),BH228,""))</f>
        <v/>
      </c>
      <c r="DX228" s="409" t="str">
        <f>IF(AND('[1]Multi-Field'!$E$68=[1]Lists!BF228,'[1]Multi-Field'!$F$68="Drained"),BI228,IF(AND('[1]Multi-Field'!$E$68=[1]Lists!BF228,'[1]Multi-Field'!$F$68="undrained"),BH228,""))</f>
        <v/>
      </c>
      <c r="DY228" s="409" t="str">
        <f>IF(AND('[1]Multi-Field'!$E$69=[1]Lists!BF228,'[1]Multi-Field'!$F$69="Drained"),BI228,IF(AND('[1]Multi-Field'!$E$69=[1]Lists!BF228,'[1]Multi-Field'!$F$69="undrained"),BH228,""))</f>
        <v/>
      </c>
      <c r="DZ228" s="409" t="str">
        <f>IF(AND('[1]Multi-Field'!$E$70=[1]Lists!BF228,'[1]Multi-Field'!$F$70="Drained"),BI228,IF(AND('[1]Multi-Field'!$E$70=[1]Lists!BF228,'[1]Multi-Field'!$F$70="undrained"),BH228,""))</f>
        <v/>
      </c>
      <c r="EA228" s="409" t="str">
        <f>IF(AND('[1]Multi-Field'!$E$71=[1]Lists!BF228,'[1]Multi-Field'!$F$71="Drained"),BI228,IF(AND('[1]Multi-Field'!$E$71=[1]Lists!BF228,'[1]Multi-Field'!$F$71="undrained"),BH228,""))</f>
        <v/>
      </c>
      <c r="EB228" s="409" t="str">
        <f>IF(AND('[1]Multi-Field'!$E$72=[1]Lists!BF228,'[1]Multi-Field'!$F$72="Drained"),BI228,IF(AND('[1]Multi-Field'!$E$72=[1]Lists!BF228,'[1]Multi-Field'!$F$72="undrained"),BH228,""))</f>
        <v/>
      </c>
      <c r="EC228" s="409" t="str">
        <f>IF(AND('[1]Multi-Field'!$E$73=[1]Lists!BF228,'[1]Multi-Field'!$F$73="Drained"),BI228,IF(AND('[1]Multi-Field'!$E$73=[1]Lists!BF228,'[1]Multi-Field'!$F$73="undrained"),BH228,""))</f>
        <v/>
      </c>
      <c r="ED228" s="409" t="str">
        <f>IF(AND('[1]Multi-Field'!$E$74=[1]Lists!BF228,'[1]Multi-Field'!$F$74="Drained"),BI228,IF(AND('[1]Multi-Field'!$E$74=[1]Lists!BF228,'[1]Multi-Field'!$F$74="undrained"),BH228,""))</f>
        <v/>
      </c>
      <c r="EE228" s="409" t="str">
        <f>IF(AND('[1]Multi-Field'!$E$75=[1]Lists!BF228,'[1]Multi-Field'!$F$75="Drained"),BI228,IF(AND('[1]Multi-Field'!$E$75=[1]Lists!BF228,'[1]Multi-Field'!$F$75="undrained"),BH228,""))</f>
        <v/>
      </c>
      <c r="EF228" s="409" t="str">
        <f>IF(AND('[1]Multi-Field'!$E$76=[1]Lists!BF228,'[1]Multi-Field'!$F$76="Drained"),BI228,IF(AND('[1]Multi-Field'!$E$76=[1]Lists!BF228,'[1]Multi-Field'!$F$6="undrained"),BH228,""))</f>
        <v/>
      </c>
      <c r="EG228" s="409" t="str">
        <f>IF(AND('[1]Multi-Field'!$E$77=[1]Lists!BF228,'[1]Multi-Field'!$F$77="Drained"),BI228,IF(AND('[1]Multi-Field'!$E$77=[1]Lists!BF228,'[1]Multi-Field'!$F$77="undrained"),BH228,""))</f>
        <v/>
      </c>
      <c r="EH228" s="409" t="str">
        <f>IF(AND('[1]Multi-Field'!$E$78=[1]Lists!BF228,'[1]Multi-Field'!$F$78="Drained"),BI228,IF(AND('[1]Multi-Field'!$E$78=[1]Lists!BF228,'[1]Multi-Field'!$F$78="undrained"),BH228,""))</f>
        <v/>
      </c>
      <c r="EI228" s="409" t="str">
        <f>IF(AND('[1]Multi-Field'!$E$79=[1]Lists!BF228,'[1]Multi-Field'!$F$79="Drained"),BI228,IF(AND('[1]Multi-Field'!$E$79=[1]Lists!BF228,'[1]Multi-Field'!$F$79="undrained"),BH228,""))</f>
        <v/>
      </c>
      <c r="EJ228" s="409" t="str">
        <f>IF(AND('[1]Multi-Field'!$E$80=[1]Lists!BF228,'[1]Multi-Field'!$F$80="Drained"),BI228,IF(AND('[1]Multi-Field'!$E$80=[1]Lists!BF228,'[1]Multi-Field'!$F$80="undrained"),BH228,""))</f>
        <v/>
      </c>
      <c r="EK228" s="409" t="str">
        <f>IF(AND('[1]Multi-Field'!$E$81=[1]Lists!BF228,'[1]Multi-Field'!$F$81="Drained"),BI228,IF(AND('[1]Multi-Field'!$E$81=[1]Lists!BF228,'[1]Multi-Field'!$F$81="undrained"),BH228,""))</f>
        <v/>
      </c>
      <c r="EL228" s="409" t="str">
        <f>IF(AND('[1]Multi-Field'!$E$82=[1]Lists!BF228,'[1]Multi-Field'!$F$82="Drained"),BI228,IF(AND('[1]Multi-Field'!$E$82=[1]Lists!BF228,'[1]Multi-Field'!$F$82="undrained"),BH228,""))</f>
        <v/>
      </c>
      <c r="EM228" s="409" t="str">
        <f>IF(AND('[1]Multi-Field'!$E$83=[1]Lists!BF228,'[1]Multi-Field'!$F$83="Drained"),BI228,IF(AND('[1]Multi-Field'!$E$83=[1]Lists!BF228,'[1]Multi-Field'!$F$83="undrained"),BH228,""))</f>
        <v/>
      </c>
      <c r="EN228" s="409" t="str">
        <f>IF(AND('[1]Multi-Field'!$E$84=[1]Lists!BF228,'[1]Multi-Field'!$F$84="Drained"),BI228,IF(AND('[1]Multi-Field'!$E$84=[1]Lists!BF228,'[1]Multi-Field'!$F$84="undrained"),BH228,""))</f>
        <v/>
      </c>
      <c r="EO228" s="409" t="str">
        <f>IF(AND('[1]Multi-Field'!$E$85=[1]Lists!BF228,'[1]Multi-Field'!$F$85="Drained"),BI228,IF(AND('[1]Multi-Field'!$E$85=[1]Lists!BF228,'[1]Multi-Field'!$F$85="undrained"),BH228,""))</f>
        <v/>
      </c>
      <c r="EP228" s="409" t="str">
        <f>IF(AND('[1]Multi-Field'!$E$86=[1]Lists!BF228,'[1]Multi-Field'!$F$86="Drained"),BI228,IF(AND('[1]Multi-Field'!$E$86=[1]Lists!BF228,'[1]Multi-Field'!$F$86="undrained"),BH228,""))</f>
        <v/>
      </c>
      <c r="EQ228" s="409" t="str">
        <f>IF(AND('[1]Multi-Field'!$E$87=[1]Lists!BF228,'[1]Multi-Field'!$F$87="Drained"),BI228,IF(AND('[1]Multi-Field'!$E$87=[1]Lists!BF228,'[1]Multi-Field'!$F$87="undrained"),BH228,""))</f>
        <v/>
      </c>
      <c r="ER228" s="409" t="str">
        <f>IF(AND('[1]Multi-Field'!$E$88=[1]Lists!BF228,'[1]Multi-Field'!$F$88="Drained"),BI228,IF(AND('[1]Multi-Field'!$E$88=[1]Lists!BF228,'[1]Multi-Field'!$F$88="undrained"),BH228,""))</f>
        <v/>
      </c>
      <c r="ES228" s="409" t="str">
        <f>IF(AND('[1]Multi-Field'!$E$89=[1]Lists!BF228,'[1]Multi-Field'!$F$89="Drained"),BI228,IF(AND('[1]Multi-Field'!$E$89=[1]Lists!BF228,'[1]Multi-Field'!$F$89="undrained"),BH228,""))</f>
        <v/>
      </c>
      <c r="ET228" s="409" t="str">
        <f>IF(AND('[1]Multi-Field'!$E$90=[1]Lists!BF228,'[1]Multi-Field'!$F$90="Drained"),BI228,IF(AND('[1]Multi-Field'!$E$90=[1]Lists!BF228,'[1]Multi-Field'!$F$90="undrained"),BH228,""))</f>
        <v/>
      </c>
      <c r="EU228" s="409" t="str">
        <f>IF(AND('[1]Multi-Field'!$E$91=[1]Lists!BF228,'[1]Multi-Field'!$F$91="Drained"),BI228,IF(AND('[1]Multi-Field'!$E$91=[1]Lists!BF228,'[1]Multi-Field'!$F$91="undrained"),BH228,""))</f>
        <v/>
      </c>
      <c r="EV228" s="409" t="str">
        <f>IF(AND('[1]Multi-Field'!$E$92=[1]Lists!BF228,'[1]Multi-Field'!$F$92="Drained"),BI228,IF(AND('[1]Multi-Field'!$E$92=[1]Lists!BF228,'[1]Multi-Field'!$F$92="undrained"),BH228,""))</f>
        <v/>
      </c>
      <c r="EW228" s="409" t="str">
        <f>IF(AND('[1]Multi-Field'!$E$93=[1]Lists!BF228,'[1]Multi-Field'!$F$93="Drained"),BI228,IF(AND('[1]Multi-Field'!$E$93=[1]Lists!BF228,'[1]Multi-Field'!$F$93="undrained"),BH228,""))</f>
        <v/>
      </c>
      <c r="EX228" s="409" t="str">
        <f>IF(AND('[1]Multi-Field'!$E$94=[1]Lists!BF228,'[1]Multi-Field'!$F$94="Drained"),BI228,IF(AND('[1]Multi-Field'!$E$94=[1]Lists!BF228,'[1]Multi-Field'!$F$94="undrained"),BH228,""))</f>
        <v/>
      </c>
      <c r="EY228" s="409" t="str">
        <f>IF(AND('[1]Multi-Field'!$E$95=[1]Lists!BF228,'[1]Multi-Field'!$F$95="Drained"),BI228,IF(AND('[1]Multi-Field'!$E$95=[1]Lists!BF228,'[1]Multi-Field'!$F$95="undrained"),BH228,""))</f>
        <v/>
      </c>
      <c r="EZ228" s="409" t="str">
        <f>IF(AND('[1]Multi-Field'!$E$96=[1]Lists!BF228,'[1]Multi-Field'!$F$96="Drained"),BI228,IF(AND('[1]Multi-Field'!$E$96=[1]Lists!BF228,'[1]Multi-Field'!$F$96="undrained"),BH228,""))</f>
        <v/>
      </c>
      <c r="FA228" s="409" t="str">
        <f>IF(AND('[1]Multi-Field'!$E$97=[1]Lists!BF228,'[1]Multi-Field'!$F$97="Drained"),BI228,IF(AND('[1]Multi-Field'!$E$97=[1]Lists!BF228,'[1]Multi-Field'!$F$97="undrained"),BH228,""))</f>
        <v/>
      </c>
      <c r="FB228" s="409" t="str">
        <f>IF(AND('[1]Multi-Field'!$E$98=[1]Lists!BF228,'[1]Multi-Field'!$F$98="Drained"),BI228,IF(AND('[1]Multi-Field'!$E$98=[1]Lists!BF228,'[1]Multi-Field'!$F$98="undrained"),BH228,""))</f>
        <v/>
      </c>
      <c r="FC228" s="409" t="str">
        <f>IF(AND('[1]Multi-Field'!$E$99=[1]Lists!BF228,'[1]Multi-Field'!$F$99="Drained"),BI228,IF(AND('[1]Multi-Field'!$E$99=[1]Lists!BF228,'[1]Multi-Field'!$F$99="undrained"),BH228,""))</f>
        <v/>
      </c>
      <c r="FD228" s="409" t="str">
        <f>IF(AND('[1]Multi-Field'!$E$100=[1]Lists!BF228,'[1]Multi-Field'!$F$100="Drained"),BI228,IF(AND('[1]Multi-Field'!$E$100=[1]Lists!BF228,'[1]Multi-Field'!$F$100="undrained"),BH228,""))</f>
        <v/>
      </c>
      <c r="FE228" s="409" t="str">
        <f>IF(AND('[1]Multi-Field'!$E$101=[1]Lists!BF228,'[1]Multi-Field'!$F$101="Drained"),BI228,IF(AND('[1]Multi-Field'!$E$101=[1]Lists!BF228,'[1]Multi-Field'!$F$101="undrained"),BH228,""))</f>
        <v/>
      </c>
      <c r="FF228" s="409" t="str">
        <f>IF(AND('[1]Multi-Field'!$E$102=[1]Lists!BF228,'[1]Multi-Field'!$F$102="Drained"),BI228,IF(AND('[1]Multi-Field'!$E$102=[1]Lists!BF228,'[1]Multi-Field'!$F$102="undrained"),BH228,""))</f>
        <v/>
      </c>
      <c r="FG228" s="409" t="str">
        <f>IF(AND('[1]Multi-Field'!$E$103=[1]Lists!BF228,'[1]Multi-Field'!$F$103="Drained"),BI228,IF(AND('[1]Multi-Field'!$E$103=[1]Lists!BF228,'[1]Multi-Field'!$F$103="undrained"),BH228,""))</f>
        <v/>
      </c>
      <c r="FH228" s="409" t="str">
        <f>IF(AND('[1]Multi-Field'!$E$104=[1]Lists!BF228,'[1]Multi-Field'!$F$104="Drained"),BI228,IF(AND('[1]Multi-Field'!$E$104=[1]Lists!BF228,'[1]Multi-Field'!$F$104="undrained"),BH228,""))</f>
        <v/>
      </c>
      <c r="FI228" s="409" t="str">
        <f>IF(AND('[1]Multi-Field'!$E$105=[1]Lists!BF228,'[1]Multi-Field'!$F$105="Drained"),BI228,IF(AND('[1]Multi-Field'!$E$105=[1]Lists!BF228,'[1]Multi-Field'!$F$105="undrained"),BH228,""))</f>
        <v/>
      </c>
      <c r="FJ228" s="409" t="str">
        <f>IF(AND('[1]Multi-Field'!$E$106=[1]Lists!BF228,'[1]Multi-Field'!$F$106="Drained"),BI228,IF(AND('[1]Multi-Field'!$E$106=[1]Lists!BF228,'[1]Multi-Field'!$F$106="undrained"),BH228,""))</f>
        <v/>
      </c>
      <c r="FK228" s="409" t="str">
        <f>IF(AND('[1]Multi-Field'!$E$107=[1]Lists!BF228,'[1]Multi-Field'!$F$107="Drained"),BI228,IF(AND('[1]Multi-Field'!$E$107=[1]Lists!BF228,'[1]Multi-Field'!$F$107="undrained"),BH228,""))</f>
        <v/>
      </c>
      <c r="FL228" s="409" t="str">
        <f>IF(AND('[1]Multi-Field'!$E$108=[1]Lists!BF228,'[1]Multi-Field'!$F$108="Drained"),BI228,IF(AND('[1]Multi-Field'!$E$108=[1]Lists!BF228,'[1]Multi-Field'!$F$108="undrained"),BH228,""))</f>
        <v/>
      </c>
      <c r="FM228" s="409" t="str">
        <f>IF(AND('[1]Multi-Field'!$E$109=[1]Lists!BF228,'[1]Multi-Field'!$F$109="Drained"),BI228,IF(AND('[1]Multi-Field'!$E$109=[1]Lists!BF228,'[1]Multi-Field'!$F$109="undrained"),BH228,""))</f>
        <v/>
      </c>
      <c r="FN228" s="409" t="str">
        <f>IF(AND('[1]Multi-Field'!$E$110=[1]Lists!BF228,'[1]Multi-Field'!$F$110="Drained"),BI228,IF(AND('[1]Multi-Field'!$E$110=[1]Lists!BF228,'[1]Multi-Field'!$F$110="undrained"),BH228,""))</f>
        <v/>
      </c>
      <c r="FO228" s="409" t="str">
        <f>IF(AND('[1]Multi-Field'!$E$111=[1]Lists!BF228,'[1]Multi-Field'!$F$111="Drained"),BI228,IF(AND('[1]Multi-Field'!$E$111=[1]Lists!BF228,'[1]Multi-Field'!$F$111="undrained"),BH228,""))</f>
        <v/>
      </c>
      <c r="FP228" s="409" t="str">
        <f>IF(AND('[1]Multi-Field'!$E$112=[1]Lists!BF228,'[1]Multi-Field'!$F$112="Drained"),BI228,IF(AND('[1]Multi-Field'!$E$112=[1]Lists!BF228,'[1]Multi-Field'!$F$112="undrained"),BH228,""))</f>
        <v/>
      </c>
      <c r="FQ228" s="409" t="str">
        <f>IF(AND('[1]Multi-Field'!$E$113=[1]Lists!BF228,'[1]Multi-Field'!$F$113="Drained"),BI228,IF(AND('[1]Multi-Field'!$E$113=[1]Lists!BF228,'[1]Multi-Field'!$F$113="undrained"),BH228,""))</f>
        <v/>
      </c>
      <c r="FR228" s="409" t="str">
        <f>IF(AND('[1]Multi-Field'!$E$114=[1]Lists!BF228,'[1]Multi-Field'!$F$114="Drained"),BI228,IF(AND('[1]Multi-Field'!$E$114=[1]Lists!BF228,'[1]Multi-Field'!$F$114="undrained"),BH228,""))</f>
        <v/>
      </c>
      <c r="FS228" s="409" t="str">
        <f>IF(AND('[1]Multi-Field'!$E$115=[1]Lists!BF228,'[1]Multi-Field'!$F$115="Drained"),BI228,IF(AND('[1]Multi-Field'!$E$115=[1]Lists!BF228,'[1]Multi-Field'!$F$115="undrained"),BH228,""))</f>
        <v/>
      </c>
      <c r="FT228" s="409" t="str">
        <f>IF(AND('[1]Multi-Field'!$E$116=[1]Lists!BF228,'[1]Multi-Field'!$F$116="Drained"),BI228,IF(AND('[1]Multi-Field'!$E$116=[1]Lists!BF228,'[1]Multi-Field'!$F$116="undrained"),BH228,""))</f>
        <v/>
      </c>
      <c r="FU228" s="409" t="str">
        <f>IF(AND('[1]Multi-Field'!$E$117=[1]Lists!BF228,'[1]Multi-Field'!$F$117="Drained"),BI228,IF(AND('[1]Multi-Field'!$E$117=[1]Lists!BF228,'[1]Multi-Field'!$F$117="undrained"),BH228,""))</f>
        <v/>
      </c>
      <c r="FV228" s="409" t="str">
        <f>IF(AND('[1]Multi-Field'!$E$118=[1]Lists!BF228,'[1]Multi-Field'!$F$118="Drained"),BI228,IF(AND('[1]Multi-Field'!$E$118=[1]Lists!BF228,'[1]Multi-Field'!$F$118="undrained"),BH228,""))</f>
        <v/>
      </c>
      <c r="FW228" s="409" t="str">
        <f>IF(AND('[1]Multi-Field'!$E$119=[1]Lists!BF228,'[1]Multi-Field'!$F$119="Drained"),BI228,IF(AND('[1]Multi-Field'!$E$119=[1]Lists!BF228,'[1]Multi-Field'!$F$119="undrained"),BH228,""))</f>
        <v/>
      </c>
      <c r="FX228" s="409" t="str">
        <f>IF(AND('[1]Multi-Field'!$E$120=[1]Lists!BF228,'[1]Multi-Field'!$F$120="Drained"),BI228,IF(AND('[1]Multi-Field'!$E$120=[1]Lists!BF228,'[1]Multi-Field'!$F$120="undrained"),BH228,""))</f>
        <v/>
      </c>
    </row>
    <row r="229" spans="1:180" ht="13.5" customHeight="1">
      <c r="A229" s="7" t="s">
        <v>316</v>
      </c>
      <c r="B229" s="7"/>
      <c r="C229" s="7"/>
      <c r="D229" s="8">
        <v>75</v>
      </c>
      <c r="E229" s="8">
        <f t="shared" si="39"/>
        <v>75</v>
      </c>
      <c r="F229" s="8">
        <f t="shared" si="40"/>
        <v>75</v>
      </c>
      <c r="G229" s="8">
        <v>75</v>
      </c>
      <c r="H229" s="8">
        <v>65</v>
      </c>
      <c r="I229" s="8">
        <f t="shared" si="43"/>
        <v>65</v>
      </c>
      <c r="J229" s="8">
        <f t="shared" si="44"/>
        <v>65</v>
      </c>
      <c r="K229" s="8">
        <v>65</v>
      </c>
      <c r="L229" s="8">
        <v>150</v>
      </c>
      <c r="M229" s="8">
        <f t="shared" si="41"/>
        <v>150</v>
      </c>
      <c r="N229" s="8">
        <f t="shared" si="42"/>
        <v>150</v>
      </c>
      <c r="O229" s="8">
        <v>150</v>
      </c>
      <c r="P229" s="391">
        <v>204</v>
      </c>
      <c r="Q229" s="394"/>
      <c r="R229" s="395" t="b">
        <f>IF(OR('Multi-Field'!AA206=Lists!$AC$42,'Multi-Field'!AA206=Lists!$AC$43),IF('Multi-Field'!Z206="x",(IF('Multi-Field'!AC206=Lists!$Q$11,Lists!$R$11,IF('Multi-Field'!AC206=Lists!$Q$12,Lists!$R$12,IF('Multi-Field'!AC206=Lists!$Q$13,Lists!$R$13,IF('Multi-Field'!AC206=Lists!$Q$14,Lists!$R$14))))),IF('Multi-Field'!X206="x",(IF('Multi-Field'!AC206=Lists!$Q$11,Lists!$S$11,IF('Multi-Field'!AC206=Lists!$Q$12,Lists!$S$12,IF('Multi-Field'!AC206=Lists!$Q$13,Lists!$S$13,IF('Multi-Field'!AC206=Lists!$Q$14,Lists!$S$14))))),IF('Multi-Field'!V206="x",(IF('Multi-Field'!AC206=Lists!$Q$11,Lists!$T$11,IF('Multi-Field'!AC206=Lists!$Q$12,Lists!$T$12,IF('Multi-Field'!AC206=Lists!$Q$13,Lists!$T$13,IF('Multi-Field'!AC206=Lists!$Q$14,Lists!$T$14))))),0))))</f>
        <v>0</v>
      </c>
      <c r="S229" s="395" t="str">
        <f t="shared" si="45"/>
        <v/>
      </c>
      <c r="T229" s="395"/>
      <c r="U229" s="396"/>
      <c r="AI229" s="384">
        <f>'[1]Multi-Field'!B225</f>
        <v>0</v>
      </c>
      <c r="AJ229" s="387" t="str">
        <f>IF(OR('[1]Multi-Field'!Q69=[1]Lists!$AC$42,'[1]Multi-Field'!Q69=[1]Lists!$AC$43),"x","")</f>
        <v/>
      </c>
      <c r="AK229" s="387" t="str">
        <f>IF(OR('[1]Multi-Field'!Q69=[1]Lists!$AC$6,'[1]Multi-Field'!Q69=$AC$2,'[1]Multi-Field'!Q69=$AC$4),"x","")</f>
        <v/>
      </c>
      <c r="AL229" s="387" t="str">
        <f>IF(OR('[1]Multi-Field'!Q69=[1]Lists!$AC$7,'[1]Multi-Field'!Q69=$AC$3,'[1]Multi-Field'!Q69=$AC$5),"x","")</f>
        <v/>
      </c>
      <c r="AM229" s="387" t="str">
        <f>IF(OR('[1]Multi-Field'!Q69=$AC$23,'[1]Multi-Field'!Q69=$AC$13,'[1]Multi-Field'!Q69=$AC$9,'[1]Multi-Field'!Q69=$AC$19,'[1]Multi-Field'!Q69=$AC$47),"x","")</f>
        <v/>
      </c>
      <c r="AN229" s="387" t="str">
        <f>IF(OR('[1]Multi-Field'!Q69=$AC$24,'[1]Multi-Field'!Q69=$AC$14,'[1]Multi-Field'!Q69=$AC$10,'[1]Multi-Field'!Q69=$AC$22,'[1]Multi-Field'!Q69=$AC$48),"x","")</f>
        <v/>
      </c>
      <c r="AO229" s="387" t="str">
        <f>IF(OR('[1]Multi-Field'!Q69=$AC$21,'[1]Multi-Field'!Q69=$AC$28,'[1]Multi-Field'!Q69=$AC$62,'[1]Multi-Field'!Q69=$AC$102,'[1]Multi-Field'!Q69=$AC$98),"x","")</f>
        <v/>
      </c>
      <c r="AP229" s="387" t="str">
        <f>IF(OR('[1]Multi-Field'!Q69=$AC$25,'[1]Multi-Field'!Q69=$AC$63,'[1]Multi-Field'!Q69=$AC$85,'[1]Multi-Field'!Q69=$AC$87,'[1]Multi-Field'!Q69=$AC$92,'[1]Multi-Field'!Q69=$AC$93),"x","")</f>
        <v/>
      </c>
      <c r="AQ229" s="387" t="str">
        <f>IF(OR('[1]Multi-Field'!Q69=$AC$20,'[1]Multi-Field'!Q69=$AC$27,'[1]Multi-Field'!Q69=$AC$58,'[1]Multi-Field'!Q69=$AC$86,'[1]Multi-Field'!Q69=$AC$103,'[1]Multi-Field'!Q69=$AC$94),"x","")</f>
        <v/>
      </c>
      <c r="AR229" s="387" t="str">
        <f>IF(OR('[1]Multi-Field'!Q69=$AC$35,'[1]Multi-Field'!Q69=$AC$40,'[1]Multi-Field'!Q69=$AC$45,),"x","")</f>
        <v/>
      </c>
      <c r="AS229" s="387" t="str">
        <f>IF(OR('[1]Multi-Field'!Q69=$AC$36,'[1]Multi-Field'!Q69=$AC$41,'[1]Multi-Field'!Q69=$AC$46,),"x","")</f>
        <v/>
      </c>
      <c r="AT229" s="387" t="str">
        <f>IF(OR('[1]Multi-Field'!Q69=$AC$52,'[1]Multi-Field'!Q69=$AC$53,'[1]Multi-Field'!Q69=$AC$54,'[1]Multi-Field'!Q69=$AC$55,'[1]Multi-Field'!Q69=$AC$68,'[1]Multi-Field'!Q69=$AC$69,'[1]Multi-Field'!Q69=$AC$74,'[1]Multi-Field'!Q69=$AC$71,'[1]Multi-Field'!Q69=$AC$70),"x","")</f>
        <v>x</v>
      </c>
      <c r="AU229" s="387" t="str">
        <f>IF('[1]Multi-Field'!Q69=$AC$72,"x","")</f>
        <v/>
      </c>
      <c r="AV229" s="387" t="str">
        <f>IF('[1]Multi-Field'!Q69=$AC$73,"x","")</f>
        <v/>
      </c>
      <c r="AW229" s="387" t="str">
        <f>IF('[1]Multi-Field'!Q69=$AC$83,"x","")</f>
        <v/>
      </c>
      <c r="AX229" s="387" t="str">
        <f>IF('[1]Multi-Field'!Q69=$AC$84,"x","")</f>
        <v/>
      </c>
      <c r="AY229" s="387" t="str">
        <f>IF('[1]Multi-Field'!Q69=$AC$97,"x","")</f>
        <v/>
      </c>
      <c r="AZ229" s="387" t="str">
        <f>IF('[1]Multi-Field'!Q69=$AC$99,"x","")</f>
        <v/>
      </c>
      <c r="BA229" s="387" t="str">
        <f>IF('[1]Multi-Field'!Q69=$AC$104,"x","")</f>
        <v/>
      </c>
      <c r="BB229" s="387" t="str">
        <f>IF('[1]Multi-Field'!Q69=$AC$105,"x","")</f>
        <v/>
      </c>
      <c r="BC229" s="388"/>
      <c r="BF229" s="411" t="s">
        <v>1395</v>
      </c>
      <c r="BG229" s="412">
        <v>4</v>
      </c>
      <c r="BH229" s="412">
        <v>6</v>
      </c>
      <c r="BI229" s="412">
        <v>6</v>
      </c>
      <c r="BJ229" s="409" t="e">
        <f>IF(AND('[1]Single Field'!#REF!=[1]Lists!BF229,'[1]Single Field'!#REF!="Drained"),"x",IF(AND('[1]Single Field'!#REF!=[1]Lists!BF229,'[1]Single Field'!#REF!="Undrained"),O,""))</f>
        <v>#REF!</v>
      </c>
      <c r="BK229" s="409" t="str">
        <f>IF(AND('[1]Multi-Field'!$E$3=[1]Lists!BF229,'[1]Multi-Field'!$F$3="Drained"),BI229,IF(AND('[1]Multi-Field'!$E$3=BF229,'[1]Multi-Field'!$F$3="undrained"),BH229,""))</f>
        <v/>
      </c>
      <c r="BL229" s="409" t="str">
        <f>IF(AND('[1]Multi-Field'!$E$4=BF229,'[1]Multi-Field'!$F$4="Drained"),BI229,IF(AND('[1]Multi-Field'!$E$4=BF229,'[1]Multi-Field'!$F$4="undrained"),BH229,""))</f>
        <v/>
      </c>
      <c r="BM229" s="409" t="str">
        <f>IF(AND('[1]Multi-Field'!$E$5=BF229,'[1]Multi-Field'!$F$5="Drained"),BI229,IF(AND('[1]Multi-Field'!$E$5=BF229,'[1]Multi-Field'!$F$5="undrained"),BH229,""))</f>
        <v/>
      </c>
      <c r="BN229" s="409" t="str">
        <f>IF(AND('[1]Multi-Field'!$E$6=BF229,'[1]Multi-Field'!$F$6="Drained"),BI229,IF(AND('[1]Multi-Field'!$E$6=BF229,'[1]Multi-Field'!$F$6="undrained"),BH229,""))</f>
        <v/>
      </c>
      <c r="BO229" s="409" t="str">
        <f>IF(AND('[1]Multi-Field'!$E$7=BF229,'[1]Multi-Field'!$F$7="Drained"),BI229,IF(AND('[1]Multi-Field'!$E$7=BF229,'[1]Multi-Field'!$F$7="undrained"),BH229,""))</f>
        <v/>
      </c>
      <c r="BP229" s="409" t="str">
        <f>IF(AND('[1]Multi-Field'!$E$8=BF229,'[1]Multi-Field'!$F$8="Drained"),BI229,IF(AND('[1]Multi-Field'!$E$8=BF229,'[1]Multi-Field'!$F$8="undrained"),BH229,""))</f>
        <v/>
      </c>
      <c r="BQ229" s="409" t="str">
        <f>IF(AND('[1]Multi-Field'!$E$9=BF229,'[1]Multi-Field'!$F$9="Drained"),BI229,IF(AND('[1]Multi-Field'!$E$9=BF229,'[1]Multi-Field'!$F$9="undrained"),BH229,""))</f>
        <v/>
      </c>
      <c r="BR229" s="409" t="str">
        <f>IF(AND('[1]Multi-Field'!$E$10=BF229,'[1]Multi-Field'!$F$10="Drained"),BI229,IF(AND('[1]Multi-Field'!$E$10=BF229,'[1]Multi-Field'!$F$10="undrained"),BH229,""))</f>
        <v/>
      </c>
      <c r="BS229" s="409" t="str">
        <f>IF(AND('[1]Multi-Field'!$E$11=BF229,'[1]Multi-Field'!$F$11="Drained"),BI229,IF(AND('[1]Multi-Field'!$E$11=BF229,'[1]Multi-Field'!$F$11="undrained"),BH229,""))</f>
        <v/>
      </c>
      <c r="BT229" s="409" t="str">
        <f>IF(AND('[1]Multi-Field'!$E$12=BF229,'[1]Multi-Field'!$F$12="Drained"),BI229,IF(AND('[1]Multi-Field'!$E$12=BF229,'[1]Multi-Field'!$F$12="undrained"),BH229,""))</f>
        <v/>
      </c>
      <c r="BU229" s="409" t="str">
        <f>IF(AND('[1]Multi-Field'!$E$13=BF229,'[1]Multi-Field'!$F$13="Drained"),BI229,IF(AND('[1]Multi-Field'!$E$3=BF229,'[1]Multi-Field'!$F$13="undrained"),BH229,""))</f>
        <v/>
      </c>
      <c r="BV229" s="409" t="str">
        <f>IF(AND('[1]Multi-Field'!$E$14=BF229,'[1]Multi-Field'!$F$14="Drained"),BI229,IF(AND('[1]Multi-Field'!$E$14=BF229,'[1]Multi-Field'!$F$14="undrained"),BH229,""))</f>
        <v/>
      </c>
      <c r="BW229" s="409" t="str">
        <f>IF(AND('[1]Multi-Field'!$E$15=BF229,'[1]Multi-Field'!$F$15="Drained"),BI229,IF(AND('[1]Multi-Field'!$E$15=BF229,'[1]Multi-Field'!$F$15="undrained"),BH229,""))</f>
        <v/>
      </c>
      <c r="BX229" s="409" t="str">
        <f>IF(AND('[1]Multi-Field'!$E$16=[1]Lists!BF229,'[1]Multi-Field'!$F$16="Drained"),BI229,IF(AND('[1]Multi-Field'!$E$16=[1]Lists!BF229,'[1]Multi-Field'!$F$16="undrained"),BH229,""))</f>
        <v/>
      </c>
      <c r="BY229" s="409" t="str">
        <f>IF(AND('[1]Multi-Field'!$E$17=[1]Lists!BF229,'[1]Multi-Field'!$F$17="Drained"),BI229,IF(AND('[1]Multi-Field'!$E$17=[1]Lists!BF229,'[1]Multi-Field'!$F$17="undrained"),BH229,""))</f>
        <v/>
      </c>
      <c r="BZ229" s="409" t="str">
        <f>IF(AND('[1]Multi-Field'!$E$18=[1]Lists!BF229,'[1]Multi-Field'!$F$18="Drained"),BI229,IF(AND('[1]Multi-Field'!$E$18=[1]Lists!BF229,'[1]Multi-Field'!$F$18="undrained"),BH229,""))</f>
        <v/>
      </c>
      <c r="CA229" s="409" t="str">
        <f>IF(AND('[1]Multi-Field'!$E$19=[1]Lists!BF229,'[1]Multi-Field'!$F$19="Drained"),BI229,IF(AND('[1]Multi-Field'!$E$19=[1]Lists!BF229,'[1]Multi-Field'!$F$19="undrained"),BH229,""))</f>
        <v/>
      </c>
      <c r="CB229" s="409" t="str">
        <f>IF(AND('[1]Multi-Field'!$E$20=[1]Lists!BF229,'[1]Multi-Field'!$F$20="Drained"),BI229,IF(AND('[1]Multi-Field'!$E$20=[1]Lists!BF229,'[1]Multi-Field'!$F$20="undrained"),BH229,""))</f>
        <v/>
      </c>
      <c r="CC229" s="409" t="str">
        <f>IF(AND('[1]Multi-Field'!$E$21=[1]Lists!BF229,'[1]Multi-Field'!$F$21="Drained"),BI229,IF(AND('[1]Multi-Field'!$E$21=[1]Lists!BF229,'[1]Multi-Field'!$F$21="undrained"),BH229,""))</f>
        <v/>
      </c>
      <c r="CD229" s="409" t="str">
        <f>IF(AND('[1]Multi-Field'!$E$22=[1]Lists!BF229,'[1]Multi-Field'!$F$22="Drained"),BI229,IF(AND('[1]Multi-Field'!$E$22=[1]Lists!BF229,'[1]Multi-Field'!$F$22="undrained"),BH229,""))</f>
        <v/>
      </c>
      <c r="CE229" s="409" t="str">
        <f>IF(AND('[1]Multi-Field'!$E$23=[1]Lists!BF229,'[1]Multi-Field'!$F$23="Drained"),BI229,IF(AND('[1]Multi-Field'!$E$23=[1]Lists!BF229,'[1]Multi-Field'!$F$23="undrained"),BH229,""))</f>
        <v/>
      </c>
      <c r="CF229" s="409" t="str">
        <f>IF(AND('[1]Multi-Field'!$E$24=[1]Lists!BF229,'[1]Multi-Field'!$F$24="Drained"),BI229,IF(AND('[1]Multi-Field'!$E$24=[1]Lists!BF229,'[1]Multi-Field'!$F$24="undrained"),BH229,""))</f>
        <v/>
      </c>
      <c r="CG229" s="409" t="str">
        <f>IF(AND('[1]Multi-Field'!$E$25=[1]Lists!BF229,'[1]Multi-Field'!$F$25="Drained"),BI229,IF(AND('[1]Multi-Field'!$E$25=[1]Lists!BF229,'[1]Multi-Field'!$F$25="undrained"),BH229,""))</f>
        <v/>
      </c>
      <c r="CH229" s="409" t="str">
        <f>IF(AND('[1]Multi-Field'!$E$26=[1]Lists!BF229,'[1]Multi-Field'!$F$26="Drained"),BI229,IF(AND('[1]Multi-Field'!$E$26=[1]Lists!BF229,'[1]Multi-Field'!$F$26="undrained"),BH229,""))</f>
        <v/>
      </c>
      <c r="CI229" s="409" t="str">
        <f>IF(AND('[1]Multi-Field'!$E$27=[1]Lists!BF229,'[1]Multi-Field'!$F$27="Drained"),BI229,IF(AND('[1]Multi-Field'!$E$27=[1]Lists!BF229,'[1]Multi-Field'!$F$27="undrained"),BH229,""))</f>
        <v/>
      </c>
      <c r="CJ229" s="409" t="str">
        <f>IF(AND('[1]Multi-Field'!$E$28=[1]Lists!BF229,'[1]Multi-Field'!$F$28="Drained"),BI229,IF(AND('[1]Multi-Field'!$E$28=[1]Lists!BF229,'[1]Multi-Field'!$F$28="undrained"),BH229,""))</f>
        <v/>
      </c>
      <c r="CK229" s="409" t="str">
        <f>IF(AND('[1]Multi-Field'!$E$29=[1]Lists!BF229,'[1]Multi-Field'!$F$29="Drained"),BI229,IF(AND('[1]Multi-Field'!$E$29=[1]Lists!BF229,'[1]Multi-Field'!$F$29="undrained"),BH229,""))</f>
        <v/>
      </c>
      <c r="CL229" s="409" t="str">
        <f>IF(AND('[1]Multi-Field'!$E$30=[1]Lists!BF229,'[1]Multi-Field'!$F$30="Drained"),BI229,IF(AND('[1]Multi-Field'!$E$30=[1]Lists!BF229,'[1]Multi-Field'!$F$30="undrained"),BH229,""))</f>
        <v/>
      </c>
      <c r="CM229" s="409" t="str">
        <f>IF(AND('[1]Multi-Field'!$E$31=[1]Lists!BF229,'[1]Multi-Field'!$F$31="Drained"),BI229,IF(AND('[1]Multi-Field'!$E$31=[1]Lists!BF229,'[1]Multi-Field'!$F$31="undrained"),BH229,""))</f>
        <v/>
      </c>
      <c r="CN229" s="409" t="str">
        <f>IF(AND('[1]Multi-Field'!$E$32=[1]Lists!BF229,'[1]Multi-Field'!$F$32="Drained"),BI229,IF(AND('[1]Multi-Field'!$E$32=[1]Lists!BF229,'[1]Multi-Field'!$F$32="undrained"),BH229,""))</f>
        <v/>
      </c>
      <c r="CO229" s="409" t="str">
        <f>IF(AND('[1]Multi-Field'!$E$33=[1]Lists!BF229,'[1]Multi-Field'!$F$33="Drained"),BI229,IF(AND('[1]Multi-Field'!$E$33=[1]Lists!BF229,'[1]Multi-Field'!$F$33="undrained"),BH229,""))</f>
        <v/>
      </c>
      <c r="CP229" s="409" t="str">
        <f>IF(AND('[1]Multi-Field'!$E$34=[1]Lists!BF229,'[1]Multi-Field'!$F$34="Drained"),BI229,IF(AND('[1]Multi-Field'!$E$34=[1]Lists!BF229,'[1]Multi-Field'!$F$34="undrained"),BH229,""))</f>
        <v/>
      </c>
      <c r="CQ229" s="409" t="str">
        <f>IF(AND('[1]Multi-Field'!$E$35=[1]Lists!BF229,'[1]Multi-Field'!$F$35="Drained"),BI229,IF(AND('[1]Multi-Field'!$E$35=[1]Lists!BF229,'[1]Multi-Field'!$F$35="undrained"),BH229,""))</f>
        <v/>
      </c>
      <c r="CR229" s="409" t="str">
        <f>IF(AND('[1]Multi-Field'!$E$36=[1]Lists!BF229,'[1]Multi-Field'!$F$36="Drained"),BI229,IF(AND('[1]Multi-Field'!$E$36=[1]Lists!BF229,'[1]Multi-Field'!$F$36="undrained"),BH229,""))</f>
        <v/>
      </c>
      <c r="CS229" s="409" t="str">
        <f>IF(AND('[1]Multi-Field'!$E$37=[1]Lists!BF229,'[1]Multi-Field'!$F$37="Drained"),BI229,IF(AND('[1]Multi-Field'!$E$37=[1]Lists!BF229,'[1]Multi-Field'!$F$37="undrained"),BH229,""))</f>
        <v/>
      </c>
      <c r="CT229" s="409" t="str">
        <f>IF(AND('[1]Multi-Field'!$E$38=[1]Lists!BF229,'[1]Multi-Field'!$F$38="Drained"),BI229,IF(AND('[1]Multi-Field'!$E$38=[1]Lists!BF229,'[1]Multi-Field'!$F$38="undrained"),BH229,""))</f>
        <v/>
      </c>
      <c r="CU229" s="409" t="str">
        <f>IF(AND('[1]Multi-Field'!$E$39=[1]Lists!BF229,'[1]Multi-Field'!$F$39="Drained"),BI229,IF(AND('[1]Multi-Field'!$E$39=[1]Lists!BF229,'[1]Multi-Field'!$F$39="undrained"),BH229,""))</f>
        <v/>
      </c>
      <c r="CV229" s="409" t="str">
        <f>IF(AND('[1]Multi-Field'!$E$40=[1]Lists!BF229,'[1]Multi-Field'!$F$40="Drained"),BI229,IF(AND('[1]Multi-Field'!$E$40=[1]Lists!BF229,'[1]Multi-Field'!$F$40="undrained"),BH229,""))</f>
        <v/>
      </c>
      <c r="CW229" s="409" t="str">
        <f>IF(AND('[1]Multi-Field'!$E$41=[1]Lists!BF229,'[1]Multi-Field'!$F$40="Drained"),BI229,IF(AND('[1]Multi-Field'!$E$40=[1]Lists!BF229,'[1]Multi-Field'!$F$40="undrained"),BH229,""))</f>
        <v/>
      </c>
      <c r="CX229" s="409" t="str">
        <f>IF(AND('[1]Multi-Field'!$E$42=[1]Lists!BF229,'[1]Multi-Field'!$F$42="Drained"),BI229,IF(AND('[1]Multi-Field'!$E$42=[1]Lists!BF229,'[1]Multi-Field'!$F$42="undrained"),BH229,""))</f>
        <v/>
      </c>
      <c r="CY229" s="409" t="str">
        <f>IF(AND('[1]Multi-Field'!$E$43=[1]Lists!BF229,'[1]Multi-Field'!$F$43="Drained"),BI229,IF(AND('[1]Multi-Field'!$E$43=[1]Lists!BF229,'[1]Multi-Field'!$F$43="undrained"),BH229,""))</f>
        <v/>
      </c>
      <c r="CZ229" s="409" t="str">
        <f>IF(AND('[1]Multi-Field'!$E$44=[1]Lists!BF229,'[1]Multi-Field'!$F$44="Drained"),BI229,IF(AND('[1]Multi-Field'!$E$44=[1]Lists!BF229,'[1]Multi-Field'!$F$44="undrained"),BH229,""))</f>
        <v/>
      </c>
      <c r="DA229" s="409" t="str">
        <f>IF(AND('[1]Multi-Field'!$E$45=[1]Lists!BF229,'[1]Multi-Field'!$F$45="Drained"),BI229,IF(AND('[1]Multi-Field'!$E$45=[1]Lists!BF229,'[1]Multi-Field'!$F$45="undrained"),BH229,""))</f>
        <v/>
      </c>
      <c r="DB229" s="409" t="str">
        <f>IF(AND('[1]Multi-Field'!$E$46=[1]Lists!BF229,'[1]Multi-Field'!$F$46="Drained"),BI229,IF(AND('[1]Multi-Field'!$E$46=[1]Lists!BF229,'[1]Multi-Field'!$F$46="undrained"),BH229,""))</f>
        <v/>
      </c>
      <c r="DC229" s="409" t="str">
        <f>IF(AND('[1]Multi-Field'!$E$47=[1]Lists!BF229,'[1]Multi-Field'!$F$47="Drained"),BI229,IF(AND('[1]Multi-Field'!$E$47=[1]Lists!BF229,'[1]Multi-Field'!$F$47="undrained"),BH229,""))</f>
        <v/>
      </c>
      <c r="DD229" s="409" t="str">
        <f>IF(AND('[1]Multi-Field'!$E$48=[1]Lists!BF229,'[1]Multi-Field'!$F$48="Drained"),BI229,IF(AND('[1]Multi-Field'!$E$48=[1]Lists!BF229,'[1]Multi-Field'!$F$48="undrained"),BH229,""))</f>
        <v/>
      </c>
      <c r="DE229" s="409" t="str">
        <f>IF(AND('[1]Multi-Field'!$E$49=[1]Lists!BF229,'[1]Multi-Field'!$F$49="Drained"),BI229,IF(AND('[1]Multi-Field'!$E$49=[1]Lists!BF229,'[1]Multi-Field'!$F$9="undrained"),BH229,""))</f>
        <v/>
      </c>
      <c r="DF229" s="409" t="str">
        <f>IF(AND('[1]Multi-Field'!$E$50=[1]Lists!BF229,'[1]Multi-Field'!$F$50="Drained"),BI229,IF(AND('[1]Multi-Field'!$E$50=[1]Lists!BF229,'[1]Multi-Field'!$F$50="undrained"),BH229,""))</f>
        <v/>
      </c>
      <c r="DG229" s="409" t="str">
        <f>IF(AND('[1]Multi-Field'!$E$51=[1]Lists!BF229,'[1]Multi-Field'!$F$51="Drained"),BI229,IF(AND('[1]Multi-Field'!$E$51=[1]Lists!BF229,'[1]Multi-Field'!$F$51="undrained"),BH229,""))</f>
        <v/>
      </c>
      <c r="DH229" s="409" t="str">
        <f>IF(AND('[1]Multi-Field'!$E$52=[1]Lists!BF229,'[1]Multi-Field'!$F$52="Drained"),BI229,IF(AND('[1]Multi-Field'!$E$52=[1]Lists!BF229,'[1]Multi-Field'!$F$52="undrained"),BH229,""))</f>
        <v/>
      </c>
      <c r="DI229" s="409" t="str">
        <f>IF(AND('[1]Multi-Field'!$E$53=[1]Lists!BF229,'[1]Multi-Field'!$F$53="Drained"),BI229,IF(AND('[1]Multi-Field'!$E$53=[1]Lists!BF229,'[1]Multi-Field'!$F$53="undrained"),BH229,""))</f>
        <v/>
      </c>
      <c r="DJ229" s="409" t="str">
        <f>IF(AND('[1]Multi-Field'!$E$54=[1]Lists!BF229,'[1]Multi-Field'!$F$54="Drained"),BI229,IF(AND('[1]Multi-Field'!$E$54=[1]Lists!BF229,'[1]Multi-Field'!$F$54="undrained"),BH229,""))</f>
        <v/>
      </c>
      <c r="DK229" s="409" t="str">
        <f>IF(AND('[1]Multi-Field'!$E$55=[1]Lists!BF229,'[1]Multi-Field'!$F$55="Drained"),BI229,IF(AND('[1]Multi-Field'!$E$55=[1]Lists!BF229,'[1]Multi-Field'!$F$55="undrained"),BH229,""))</f>
        <v/>
      </c>
      <c r="DL229" s="409" t="str">
        <f>IF(AND('[1]Multi-Field'!$E$56=[1]Lists!BF229,'[1]Multi-Field'!$F$56="Drained"),BI229,IF(AND('[1]Multi-Field'!$E$56=[1]Lists!BF229,'[1]Multi-Field'!$F$56="undrained"),BH229,""))</f>
        <v/>
      </c>
      <c r="DM229" s="409" t="str">
        <f>IF(AND('[1]Multi-Field'!$E$57=[1]Lists!BF229,'[1]Multi-Field'!$F$57="Drained"),BI229,IF(AND('[1]Multi-Field'!$E$57=[1]Lists!BF229,'[1]Multi-Field'!$F$57="undrained"),BH229,""))</f>
        <v/>
      </c>
      <c r="DN229" s="409" t="str">
        <f>IF(AND('[1]Multi-Field'!$E$58=[1]Lists!BF229,'[1]Multi-Field'!$F$58="Drained"),BI229,IF(AND('[1]Multi-Field'!$E$58=[1]Lists!BF229,'[1]Multi-Field'!$F$58="undrained"),BH229,""))</f>
        <v/>
      </c>
      <c r="DO229" s="409" t="str">
        <f>IF(AND('[1]Multi-Field'!$E$59=[1]Lists!BF229,'[1]Multi-Field'!$F$59="Drained"),BI229,IF(AND('[1]Multi-Field'!$E$59=[1]Lists!BF229,'[1]Multi-Field'!$F$59="undrained"),BH229,""))</f>
        <v/>
      </c>
      <c r="DP229" s="409" t="str">
        <f>IF(AND('[1]Multi-Field'!$E$60=[1]Lists!BF229,'[1]Multi-Field'!$F$60="Drained"),BI229,IF(AND('[1]Multi-Field'!$E$60=[1]Lists!BF229,'[1]Multi-Field'!$F$60="undrained"),BH229,""))</f>
        <v/>
      </c>
      <c r="DQ229" s="409" t="str">
        <f>IF(AND('[1]Multi-Field'!$E$61=[1]Lists!BF229,'[1]Multi-Field'!$F$61="Drained"),BI229,IF(AND('[1]Multi-Field'!$E$61=[1]Lists!BF229,'[1]Multi-Field'!$F$61="undrained"),BH229,""))</f>
        <v/>
      </c>
      <c r="DR229" s="409" t="str">
        <f>IF(AND('[1]Multi-Field'!$E$62=[1]Lists!BF229,'[1]Multi-Field'!$F$62="Drained"),BI229,IF(AND('[1]Multi-Field'!$E$62=[1]Lists!BF229,'[1]Multi-Field'!$F$62="undrained"),BH229,""))</f>
        <v/>
      </c>
      <c r="DS229" s="409" t="str">
        <f>IF(AND('[1]Multi-Field'!$E$63=[1]Lists!BF229,'[1]Multi-Field'!$F$63="Drained"),BI229,IF(AND('[1]Multi-Field'!$E$63=[1]Lists!BF229,'[1]Multi-Field'!$F$63="undrained"),BH229,""))</f>
        <v/>
      </c>
      <c r="DT229" s="409" t="str">
        <f>IF(AND('[1]Multi-Field'!$E$64=[1]Lists!BF229,'[1]Multi-Field'!$F$64="Drained"),BI229,IF(AND('[1]Multi-Field'!$E$64=[1]Lists!BF229,'[1]Multi-Field'!$F$64="undrained"),BH229,""))</f>
        <v/>
      </c>
      <c r="DU229" s="409" t="str">
        <f>IF(AND('[1]Multi-Field'!$E$65=[1]Lists!BF229,'[1]Multi-Field'!$F$65="Drained"),BI229,IF(AND('[1]Multi-Field'!$E$65=[1]Lists!BF229,'[1]Multi-Field'!$F$65="undrained"),BH229,""))</f>
        <v/>
      </c>
      <c r="DV229" s="409" t="str">
        <f>IF(AND('[1]Multi-Field'!$E$66=[1]Lists!BF229,'[1]Multi-Field'!$F$66="Drained"),BI229,IF(AND('[1]Multi-Field'!$E$66=[1]Lists!BF229,'[1]Multi-Field'!$F$66="undrained"),BH229,""))</f>
        <v/>
      </c>
      <c r="DW229" s="409" t="str">
        <f>IF(AND('[1]Multi-Field'!$E$67=[1]Lists!BF229,'[1]Multi-Field'!$F$67="Drained"),BI229,IF(AND('[1]Multi-Field'!$E$67=[1]Lists!BF229,'[1]Multi-Field'!$F$67="undrained"),BH229,""))</f>
        <v/>
      </c>
      <c r="DX229" s="409" t="str">
        <f>IF(AND('[1]Multi-Field'!$E$68=[1]Lists!BF229,'[1]Multi-Field'!$F$68="Drained"),BI229,IF(AND('[1]Multi-Field'!$E$68=[1]Lists!BF229,'[1]Multi-Field'!$F$68="undrained"),BH229,""))</f>
        <v/>
      </c>
      <c r="DY229" s="409" t="str">
        <f>IF(AND('[1]Multi-Field'!$E$69=[1]Lists!BF229,'[1]Multi-Field'!$F$69="Drained"),BI229,IF(AND('[1]Multi-Field'!$E$69=[1]Lists!BF229,'[1]Multi-Field'!$F$69="undrained"),BH229,""))</f>
        <v/>
      </c>
      <c r="DZ229" s="409" t="str">
        <f>IF(AND('[1]Multi-Field'!$E$70=[1]Lists!BF229,'[1]Multi-Field'!$F$70="Drained"),BI229,IF(AND('[1]Multi-Field'!$E$70=[1]Lists!BF229,'[1]Multi-Field'!$F$70="undrained"),BH229,""))</f>
        <v/>
      </c>
      <c r="EA229" s="409" t="str">
        <f>IF(AND('[1]Multi-Field'!$E$71=[1]Lists!BF229,'[1]Multi-Field'!$F$71="Drained"),BI229,IF(AND('[1]Multi-Field'!$E$71=[1]Lists!BF229,'[1]Multi-Field'!$F$71="undrained"),BH229,""))</f>
        <v/>
      </c>
      <c r="EB229" s="409" t="str">
        <f>IF(AND('[1]Multi-Field'!$E$72=[1]Lists!BF229,'[1]Multi-Field'!$F$72="Drained"),BI229,IF(AND('[1]Multi-Field'!$E$72=[1]Lists!BF229,'[1]Multi-Field'!$F$72="undrained"),BH229,""))</f>
        <v/>
      </c>
      <c r="EC229" s="409" t="str">
        <f>IF(AND('[1]Multi-Field'!$E$73=[1]Lists!BF229,'[1]Multi-Field'!$F$73="Drained"),BI229,IF(AND('[1]Multi-Field'!$E$73=[1]Lists!BF229,'[1]Multi-Field'!$F$73="undrained"),BH229,""))</f>
        <v/>
      </c>
      <c r="ED229" s="409" t="str">
        <f>IF(AND('[1]Multi-Field'!$E$74=[1]Lists!BF229,'[1]Multi-Field'!$F$74="Drained"),BI229,IF(AND('[1]Multi-Field'!$E$74=[1]Lists!BF229,'[1]Multi-Field'!$F$74="undrained"),BH229,""))</f>
        <v/>
      </c>
      <c r="EE229" s="409" t="str">
        <f>IF(AND('[1]Multi-Field'!$E$75=[1]Lists!BF229,'[1]Multi-Field'!$F$75="Drained"),BI229,IF(AND('[1]Multi-Field'!$E$75=[1]Lists!BF229,'[1]Multi-Field'!$F$75="undrained"),BH229,""))</f>
        <v/>
      </c>
      <c r="EF229" s="409" t="str">
        <f>IF(AND('[1]Multi-Field'!$E$76=[1]Lists!BF229,'[1]Multi-Field'!$F$76="Drained"),BI229,IF(AND('[1]Multi-Field'!$E$76=[1]Lists!BF229,'[1]Multi-Field'!$F$6="undrained"),BH229,""))</f>
        <v/>
      </c>
      <c r="EG229" s="409" t="str">
        <f>IF(AND('[1]Multi-Field'!$E$77=[1]Lists!BF229,'[1]Multi-Field'!$F$77="Drained"),BI229,IF(AND('[1]Multi-Field'!$E$77=[1]Lists!BF229,'[1]Multi-Field'!$F$77="undrained"),BH229,""))</f>
        <v/>
      </c>
      <c r="EH229" s="409" t="str">
        <f>IF(AND('[1]Multi-Field'!$E$78=[1]Lists!BF229,'[1]Multi-Field'!$F$78="Drained"),BI229,IF(AND('[1]Multi-Field'!$E$78=[1]Lists!BF229,'[1]Multi-Field'!$F$78="undrained"),BH229,""))</f>
        <v/>
      </c>
      <c r="EI229" s="409" t="str">
        <f>IF(AND('[1]Multi-Field'!$E$79=[1]Lists!BF229,'[1]Multi-Field'!$F$79="Drained"),BI229,IF(AND('[1]Multi-Field'!$E$79=[1]Lists!BF229,'[1]Multi-Field'!$F$79="undrained"),BH229,""))</f>
        <v/>
      </c>
      <c r="EJ229" s="409" t="str">
        <f>IF(AND('[1]Multi-Field'!$E$80=[1]Lists!BF229,'[1]Multi-Field'!$F$80="Drained"),BI229,IF(AND('[1]Multi-Field'!$E$80=[1]Lists!BF229,'[1]Multi-Field'!$F$80="undrained"),BH229,""))</f>
        <v/>
      </c>
      <c r="EK229" s="409" t="str">
        <f>IF(AND('[1]Multi-Field'!$E$81=[1]Lists!BF229,'[1]Multi-Field'!$F$81="Drained"),BI229,IF(AND('[1]Multi-Field'!$E$81=[1]Lists!BF229,'[1]Multi-Field'!$F$81="undrained"),BH229,""))</f>
        <v/>
      </c>
      <c r="EL229" s="409" t="str">
        <f>IF(AND('[1]Multi-Field'!$E$82=[1]Lists!BF229,'[1]Multi-Field'!$F$82="Drained"),BI229,IF(AND('[1]Multi-Field'!$E$82=[1]Lists!BF229,'[1]Multi-Field'!$F$82="undrained"),BH229,""))</f>
        <v/>
      </c>
      <c r="EM229" s="409" t="str">
        <f>IF(AND('[1]Multi-Field'!$E$83=[1]Lists!BF229,'[1]Multi-Field'!$F$83="Drained"),BI229,IF(AND('[1]Multi-Field'!$E$83=[1]Lists!BF229,'[1]Multi-Field'!$F$83="undrained"),BH229,""))</f>
        <v/>
      </c>
      <c r="EN229" s="409" t="str">
        <f>IF(AND('[1]Multi-Field'!$E$84=[1]Lists!BF229,'[1]Multi-Field'!$F$84="Drained"),BI229,IF(AND('[1]Multi-Field'!$E$84=[1]Lists!BF229,'[1]Multi-Field'!$F$84="undrained"),BH229,""))</f>
        <v/>
      </c>
      <c r="EO229" s="409" t="str">
        <f>IF(AND('[1]Multi-Field'!$E$85=[1]Lists!BF229,'[1]Multi-Field'!$F$85="Drained"),BI229,IF(AND('[1]Multi-Field'!$E$85=[1]Lists!BF229,'[1]Multi-Field'!$F$85="undrained"),BH229,""))</f>
        <v/>
      </c>
      <c r="EP229" s="409" t="str">
        <f>IF(AND('[1]Multi-Field'!$E$86=[1]Lists!BF229,'[1]Multi-Field'!$F$86="Drained"),BI229,IF(AND('[1]Multi-Field'!$E$86=[1]Lists!BF229,'[1]Multi-Field'!$F$86="undrained"),BH229,""))</f>
        <v/>
      </c>
      <c r="EQ229" s="409" t="str">
        <f>IF(AND('[1]Multi-Field'!$E$87=[1]Lists!BF229,'[1]Multi-Field'!$F$87="Drained"),BI229,IF(AND('[1]Multi-Field'!$E$87=[1]Lists!BF229,'[1]Multi-Field'!$F$87="undrained"),BH229,""))</f>
        <v/>
      </c>
      <c r="ER229" s="409" t="str">
        <f>IF(AND('[1]Multi-Field'!$E$88=[1]Lists!BF229,'[1]Multi-Field'!$F$88="Drained"),BI229,IF(AND('[1]Multi-Field'!$E$88=[1]Lists!BF229,'[1]Multi-Field'!$F$88="undrained"),BH229,""))</f>
        <v/>
      </c>
      <c r="ES229" s="409" t="str">
        <f>IF(AND('[1]Multi-Field'!$E$89=[1]Lists!BF229,'[1]Multi-Field'!$F$89="Drained"),BI229,IF(AND('[1]Multi-Field'!$E$89=[1]Lists!BF229,'[1]Multi-Field'!$F$89="undrained"),BH229,""))</f>
        <v/>
      </c>
      <c r="ET229" s="409" t="str">
        <f>IF(AND('[1]Multi-Field'!$E$90=[1]Lists!BF229,'[1]Multi-Field'!$F$90="Drained"),BI229,IF(AND('[1]Multi-Field'!$E$90=[1]Lists!BF229,'[1]Multi-Field'!$F$90="undrained"),BH229,""))</f>
        <v/>
      </c>
      <c r="EU229" s="409" t="str">
        <f>IF(AND('[1]Multi-Field'!$E$91=[1]Lists!BF229,'[1]Multi-Field'!$F$91="Drained"),BI229,IF(AND('[1]Multi-Field'!$E$91=[1]Lists!BF229,'[1]Multi-Field'!$F$91="undrained"),BH229,""))</f>
        <v/>
      </c>
      <c r="EV229" s="409" t="str">
        <f>IF(AND('[1]Multi-Field'!$E$92=[1]Lists!BF229,'[1]Multi-Field'!$F$92="Drained"),BI229,IF(AND('[1]Multi-Field'!$E$92=[1]Lists!BF229,'[1]Multi-Field'!$F$92="undrained"),BH229,""))</f>
        <v/>
      </c>
      <c r="EW229" s="409" t="str">
        <f>IF(AND('[1]Multi-Field'!$E$93=[1]Lists!BF229,'[1]Multi-Field'!$F$93="Drained"),BI229,IF(AND('[1]Multi-Field'!$E$93=[1]Lists!BF229,'[1]Multi-Field'!$F$93="undrained"),BH229,""))</f>
        <v/>
      </c>
      <c r="EX229" s="409" t="str">
        <f>IF(AND('[1]Multi-Field'!$E$94=[1]Lists!BF229,'[1]Multi-Field'!$F$94="Drained"),BI229,IF(AND('[1]Multi-Field'!$E$94=[1]Lists!BF229,'[1]Multi-Field'!$F$94="undrained"),BH229,""))</f>
        <v/>
      </c>
      <c r="EY229" s="409" t="str">
        <f>IF(AND('[1]Multi-Field'!$E$95=[1]Lists!BF229,'[1]Multi-Field'!$F$95="Drained"),BI229,IF(AND('[1]Multi-Field'!$E$95=[1]Lists!BF229,'[1]Multi-Field'!$F$95="undrained"),BH229,""))</f>
        <v/>
      </c>
      <c r="EZ229" s="409" t="str">
        <f>IF(AND('[1]Multi-Field'!$E$96=[1]Lists!BF229,'[1]Multi-Field'!$F$96="Drained"),BI229,IF(AND('[1]Multi-Field'!$E$96=[1]Lists!BF229,'[1]Multi-Field'!$F$96="undrained"),BH229,""))</f>
        <v/>
      </c>
      <c r="FA229" s="409" t="str">
        <f>IF(AND('[1]Multi-Field'!$E$97=[1]Lists!BF229,'[1]Multi-Field'!$F$97="Drained"),BI229,IF(AND('[1]Multi-Field'!$E$97=[1]Lists!BF229,'[1]Multi-Field'!$F$97="undrained"),BH229,""))</f>
        <v/>
      </c>
      <c r="FB229" s="409" t="str">
        <f>IF(AND('[1]Multi-Field'!$E$98=[1]Lists!BF229,'[1]Multi-Field'!$F$98="Drained"),BI229,IF(AND('[1]Multi-Field'!$E$98=[1]Lists!BF229,'[1]Multi-Field'!$F$98="undrained"),BH229,""))</f>
        <v/>
      </c>
      <c r="FC229" s="409" t="str">
        <f>IF(AND('[1]Multi-Field'!$E$99=[1]Lists!BF229,'[1]Multi-Field'!$F$99="Drained"),BI229,IF(AND('[1]Multi-Field'!$E$99=[1]Lists!BF229,'[1]Multi-Field'!$F$99="undrained"),BH229,""))</f>
        <v/>
      </c>
      <c r="FD229" s="409" t="str">
        <f>IF(AND('[1]Multi-Field'!$E$100=[1]Lists!BF229,'[1]Multi-Field'!$F$100="Drained"),BI229,IF(AND('[1]Multi-Field'!$E$100=[1]Lists!BF229,'[1]Multi-Field'!$F$100="undrained"),BH229,""))</f>
        <v/>
      </c>
      <c r="FE229" s="409" t="str">
        <f>IF(AND('[1]Multi-Field'!$E$101=[1]Lists!BF229,'[1]Multi-Field'!$F$101="Drained"),BI229,IF(AND('[1]Multi-Field'!$E$101=[1]Lists!BF229,'[1]Multi-Field'!$F$101="undrained"),BH229,""))</f>
        <v/>
      </c>
      <c r="FF229" s="409" t="str">
        <f>IF(AND('[1]Multi-Field'!$E$102=[1]Lists!BF229,'[1]Multi-Field'!$F$102="Drained"),BI229,IF(AND('[1]Multi-Field'!$E$102=[1]Lists!BF229,'[1]Multi-Field'!$F$102="undrained"),BH229,""))</f>
        <v/>
      </c>
      <c r="FG229" s="409" t="str">
        <f>IF(AND('[1]Multi-Field'!$E$103=[1]Lists!BF229,'[1]Multi-Field'!$F$103="Drained"),BI229,IF(AND('[1]Multi-Field'!$E$103=[1]Lists!BF229,'[1]Multi-Field'!$F$103="undrained"),BH229,""))</f>
        <v/>
      </c>
      <c r="FH229" s="409" t="str">
        <f>IF(AND('[1]Multi-Field'!$E$104=[1]Lists!BF229,'[1]Multi-Field'!$F$104="Drained"),BI229,IF(AND('[1]Multi-Field'!$E$104=[1]Lists!BF229,'[1]Multi-Field'!$F$104="undrained"),BH229,""))</f>
        <v/>
      </c>
      <c r="FI229" s="409" t="str">
        <f>IF(AND('[1]Multi-Field'!$E$105=[1]Lists!BF229,'[1]Multi-Field'!$F$105="Drained"),BI229,IF(AND('[1]Multi-Field'!$E$105=[1]Lists!BF229,'[1]Multi-Field'!$F$105="undrained"),BH229,""))</f>
        <v/>
      </c>
      <c r="FJ229" s="409" t="str">
        <f>IF(AND('[1]Multi-Field'!$E$106=[1]Lists!BF229,'[1]Multi-Field'!$F$106="Drained"),BI229,IF(AND('[1]Multi-Field'!$E$106=[1]Lists!BF229,'[1]Multi-Field'!$F$106="undrained"),BH229,""))</f>
        <v/>
      </c>
      <c r="FK229" s="409" t="str">
        <f>IF(AND('[1]Multi-Field'!$E$107=[1]Lists!BF229,'[1]Multi-Field'!$F$107="Drained"),BI229,IF(AND('[1]Multi-Field'!$E$107=[1]Lists!BF229,'[1]Multi-Field'!$F$107="undrained"),BH229,""))</f>
        <v/>
      </c>
      <c r="FL229" s="409" t="str">
        <f>IF(AND('[1]Multi-Field'!$E$108=[1]Lists!BF229,'[1]Multi-Field'!$F$108="Drained"),BI229,IF(AND('[1]Multi-Field'!$E$108=[1]Lists!BF229,'[1]Multi-Field'!$F$108="undrained"),BH229,""))</f>
        <v/>
      </c>
      <c r="FM229" s="409" t="str">
        <f>IF(AND('[1]Multi-Field'!$E$109=[1]Lists!BF229,'[1]Multi-Field'!$F$109="Drained"),BI229,IF(AND('[1]Multi-Field'!$E$109=[1]Lists!BF229,'[1]Multi-Field'!$F$109="undrained"),BH229,""))</f>
        <v/>
      </c>
      <c r="FN229" s="409" t="str">
        <f>IF(AND('[1]Multi-Field'!$E$110=[1]Lists!BF229,'[1]Multi-Field'!$F$110="Drained"),BI229,IF(AND('[1]Multi-Field'!$E$110=[1]Lists!BF229,'[1]Multi-Field'!$F$110="undrained"),BH229,""))</f>
        <v/>
      </c>
      <c r="FO229" s="409" t="str">
        <f>IF(AND('[1]Multi-Field'!$E$111=[1]Lists!BF229,'[1]Multi-Field'!$F$111="Drained"),BI229,IF(AND('[1]Multi-Field'!$E$111=[1]Lists!BF229,'[1]Multi-Field'!$F$111="undrained"),BH229,""))</f>
        <v/>
      </c>
      <c r="FP229" s="409" t="str">
        <f>IF(AND('[1]Multi-Field'!$E$112=[1]Lists!BF229,'[1]Multi-Field'!$F$112="Drained"),BI229,IF(AND('[1]Multi-Field'!$E$112=[1]Lists!BF229,'[1]Multi-Field'!$F$112="undrained"),BH229,""))</f>
        <v/>
      </c>
      <c r="FQ229" s="409" t="str">
        <f>IF(AND('[1]Multi-Field'!$E$113=[1]Lists!BF229,'[1]Multi-Field'!$F$113="Drained"),BI229,IF(AND('[1]Multi-Field'!$E$113=[1]Lists!BF229,'[1]Multi-Field'!$F$113="undrained"),BH229,""))</f>
        <v/>
      </c>
      <c r="FR229" s="409" t="str">
        <f>IF(AND('[1]Multi-Field'!$E$114=[1]Lists!BF229,'[1]Multi-Field'!$F$114="Drained"),BI229,IF(AND('[1]Multi-Field'!$E$114=[1]Lists!BF229,'[1]Multi-Field'!$F$114="undrained"),BH229,""))</f>
        <v/>
      </c>
      <c r="FS229" s="409" t="str">
        <f>IF(AND('[1]Multi-Field'!$E$115=[1]Lists!BF229,'[1]Multi-Field'!$F$115="Drained"),BI229,IF(AND('[1]Multi-Field'!$E$115=[1]Lists!BF229,'[1]Multi-Field'!$F$115="undrained"),BH229,""))</f>
        <v/>
      </c>
      <c r="FT229" s="409" t="str">
        <f>IF(AND('[1]Multi-Field'!$E$116=[1]Lists!BF229,'[1]Multi-Field'!$F$116="Drained"),BI229,IF(AND('[1]Multi-Field'!$E$116=[1]Lists!BF229,'[1]Multi-Field'!$F$116="undrained"),BH229,""))</f>
        <v/>
      </c>
      <c r="FU229" s="409" t="str">
        <f>IF(AND('[1]Multi-Field'!$E$117=[1]Lists!BF229,'[1]Multi-Field'!$F$117="Drained"),BI229,IF(AND('[1]Multi-Field'!$E$117=[1]Lists!BF229,'[1]Multi-Field'!$F$117="undrained"),BH229,""))</f>
        <v/>
      </c>
      <c r="FV229" s="409" t="str">
        <f>IF(AND('[1]Multi-Field'!$E$118=[1]Lists!BF229,'[1]Multi-Field'!$F$118="Drained"),BI229,IF(AND('[1]Multi-Field'!$E$118=[1]Lists!BF229,'[1]Multi-Field'!$F$118="undrained"),BH229,""))</f>
        <v/>
      </c>
      <c r="FW229" s="409" t="str">
        <f>IF(AND('[1]Multi-Field'!$E$119=[1]Lists!BF229,'[1]Multi-Field'!$F$119="Drained"),BI229,IF(AND('[1]Multi-Field'!$E$119=[1]Lists!BF229,'[1]Multi-Field'!$F$119="undrained"),BH229,""))</f>
        <v/>
      </c>
      <c r="FX229" s="409" t="str">
        <f>IF(AND('[1]Multi-Field'!$E$120=[1]Lists!BF229,'[1]Multi-Field'!$F$120="Drained"),BI229,IF(AND('[1]Multi-Field'!$E$120=[1]Lists!BF229,'[1]Multi-Field'!$F$120="undrained"),BH229,""))</f>
        <v/>
      </c>
    </row>
    <row r="230" spans="1:180" ht="13.5" customHeight="1">
      <c r="A230" s="7" t="s">
        <v>317</v>
      </c>
      <c r="B230" s="7"/>
      <c r="C230" s="7"/>
      <c r="D230" s="8">
        <v>55</v>
      </c>
      <c r="E230" s="8">
        <f t="shared" si="39"/>
        <v>58</v>
      </c>
      <c r="F230" s="8">
        <f t="shared" si="40"/>
        <v>62</v>
      </c>
      <c r="G230" s="8">
        <v>65</v>
      </c>
      <c r="H230" s="8">
        <v>90</v>
      </c>
      <c r="I230" s="8">
        <f t="shared" si="43"/>
        <v>103</v>
      </c>
      <c r="J230" s="8">
        <f t="shared" si="44"/>
        <v>117</v>
      </c>
      <c r="K230" s="8">
        <v>130</v>
      </c>
      <c r="L230" s="8">
        <v>60</v>
      </c>
      <c r="M230" s="8">
        <f t="shared" si="41"/>
        <v>90</v>
      </c>
      <c r="N230" s="8">
        <f t="shared" si="42"/>
        <v>120</v>
      </c>
      <c r="O230" s="8">
        <v>150</v>
      </c>
      <c r="P230" s="391">
        <v>205</v>
      </c>
      <c r="Q230" s="394"/>
      <c r="R230" s="395" t="b">
        <f>IF(OR('Multi-Field'!AA207=Lists!$AC$42,'Multi-Field'!AA207=Lists!$AC$43),IF('Multi-Field'!Z207="x",(IF('Multi-Field'!AC207=Lists!$Q$11,Lists!$R$11,IF('Multi-Field'!AC207=Lists!$Q$12,Lists!$R$12,IF('Multi-Field'!AC207=Lists!$Q$13,Lists!$R$13,IF('Multi-Field'!AC207=Lists!$Q$14,Lists!$R$14))))),IF('Multi-Field'!X207="x",(IF('Multi-Field'!AC207=Lists!$Q$11,Lists!$S$11,IF('Multi-Field'!AC207=Lists!$Q$12,Lists!$S$12,IF('Multi-Field'!AC207=Lists!$Q$13,Lists!$S$13,IF('Multi-Field'!AC207=Lists!$Q$14,Lists!$S$14))))),IF('Multi-Field'!V207="x",(IF('Multi-Field'!AC207=Lists!$Q$11,Lists!$T$11,IF('Multi-Field'!AC207=Lists!$Q$12,Lists!$T$12,IF('Multi-Field'!AC207=Lists!$Q$13,Lists!$T$13,IF('Multi-Field'!AC207=Lists!$Q$14,Lists!$T$14))))),0))))</f>
        <v>0</v>
      </c>
      <c r="S230" s="395" t="str">
        <f t="shared" si="45"/>
        <v/>
      </c>
      <c r="T230" s="395"/>
      <c r="U230" s="396"/>
      <c r="AI230" s="384">
        <f>'[1]Multi-Field'!B226</f>
        <v>0</v>
      </c>
      <c r="AJ230" s="387" t="str">
        <f>IF(OR('[1]Multi-Field'!Q70=[1]Lists!$AC$42,'[1]Multi-Field'!Q70=[1]Lists!$AC$43),"x","")</f>
        <v/>
      </c>
      <c r="AK230" s="387" t="str">
        <f>IF(OR('[1]Multi-Field'!Q70=[1]Lists!$AC$6,'[1]Multi-Field'!Q70=$AC$2,'[1]Multi-Field'!Q70=$AC$4),"x","")</f>
        <v/>
      </c>
      <c r="AL230" s="387" t="str">
        <f>IF(OR('[1]Multi-Field'!Q70=[1]Lists!$AC$7,'[1]Multi-Field'!Q70=$AC$3,'[1]Multi-Field'!Q70=$AC$5),"x","")</f>
        <v/>
      </c>
      <c r="AM230" s="387" t="str">
        <f>IF(OR('[1]Multi-Field'!Q70=$AC$23,'[1]Multi-Field'!Q70=$AC$13,'[1]Multi-Field'!Q70=$AC$9,'[1]Multi-Field'!Q70=$AC$19,'[1]Multi-Field'!Q70=$AC$47),"x","")</f>
        <v/>
      </c>
      <c r="AN230" s="387" t="str">
        <f>IF(OR('[1]Multi-Field'!Q70=$AC$24,'[1]Multi-Field'!Q70=$AC$14,'[1]Multi-Field'!Q70=$AC$10,'[1]Multi-Field'!Q70=$AC$22,'[1]Multi-Field'!Q70=$AC$48),"x","")</f>
        <v/>
      </c>
      <c r="AO230" s="387" t="str">
        <f>IF(OR('[1]Multi-Field'!Q70=$AC$21,'[1]Multi-Field'!Q70=$AC$28,'[1]Multi-Field'!Q70=$AC$62,'[1]Multi-Field'!Q70=$AC$102,'[1]Multi-Field'!Q70=$AC$98),"x","")</f>
        <v/>
      </c>
      <c r="AP230" s="387" t="str">
        <f>IF(OR('[1]Multi-Field'!Q70=$AC$25,'[1]Multi-Field'!Q70=$AC$63,'[1]Multi-Field'!Q70=$AC$85,'[1]Multi-Field'!Q70=$AC$87,'[1]Multi-Field'!Q70=$AC$92,'[1]Multi-Field'!Q70=$AC$93),"x","")</f>
        <v/>
      </c>
      <c r="AQ230" s="387" t="str">
        <f>IF(OR('[1]Multi-Field'!Q70=$AC$20,'[1]Multi-Field'!Q70=$AC$27,'[1]Multi-Field'!Q70=$AC$58,'[1]Multi-Field'!Q70=$AC$86,'[1]Multi-Field'!Q70=$AC$103,'[1]Multi-Field'!Q70=$AC$94),"x","")</f>
        <v/>
      </c>
      <c r="AR230" s="387" t="str">
        <f>IF(OR('[1]Multi-Field'!Q70=$AC$35,'[1]Multi-Field'!Q70=$AC$40,'[1]Multi-Field'!Q70=$AC$45,),"x","")</f>
        <v/>
      </c>
      <c r="AS230" s="387" t="str">
        <f>IF(OR('[1]Multi-Field'!Q70=$AC$36,'[1]Multi-Field'!Q70=$AC$41,'[1]Multi-Field'!Q70=$AC$46,),"x","")</f>
        <v/>
      </c>
      <c r="AT230" s="387" t="str">
        <f>IF(OR('[1]Multi-Field'!Q70=$AC$52,'[1]Multi-Field'!Q70=$AC$53,'[1]Multi-Field'!Q70=$AC$54,'[1]Multi-Field'!Q70=$AC$55,'[1]Multi-Field'!Q70=$AC$68,'[1]Multi-Field'!Q70=$AC$69,'[1]Multi-Field'!Q70=$AC$74,'[1]Multi-Field'!Q70=$AC$71,'[1]Multi-Field'!Q70=$AC$70),"x","")</f>
        <v>x</v>
      </c>
      <c r="AU230" s="387" t="str">
        <f>IF('[1]Multi-Field'!Q70=$AC$72,"x","")</f>
        <v/>
      </c>
      <c r="AV230" s="387" t="str">
        <f>IF('[1]Multi-Field'!Q70=$AC$73,"x","")</f>
        <v/>
      </c>
      <c r="AW230" s="387" t="str">
        <f>IF('[1]Multi-Field'!Q70=$AC$83,"x","")</f>
        <v/>
      </c>
      <c r="AX230" s="387" t="str">
        <f>IF('[1]Multi-Field'!Q70=$AC$84,"x","")</f>
        <v/>
      </c>
      <c r="AY230" s="387" t="str">
        <f>IF('[1]Multi-Field'!Q70=$AC$97,"x","")</f>
        <v/>
      </c>
      <c r="AZ230" s="387" t="str">
        <f>IF('[1]Multi-Field'!Q70=$AC$99,"x","")</f>
        <v/>
      </c>
      <c r="BA230" s="387" t="str">
        <f>IF('[1]Multi-Field'!Q70=$AC$104,"x","")</f>
        <v/>
      </c>
      <c r="BB230" s="387" t="str">
        <f>IF('[1]Multi-Field'!Q70=$AC$105,"x","")</f>
        <v/>
      </c>
      <c r="BC230" s="388"/>
      <c r="BF230" s="411" t="s">
        <v>1396</v>
      </c>
      <c r="BG230" s="412">
        <v>6</v>
      </c>
      <c r="BH230" s="412">
        <v>2</v>
      </c>
      <c r="BI230" s="412">
        <v>3.5</v>
      </c>
      <c r="BJ230" s="409" t="e">
        <f>IF(AND('[1]Single Field'!#REF!=[1]Lists!BF230,'[1]Single Field'!#REF!="Drained"),"x",IF(AND('[1]Single Field'!#REF!=[1]Lists!BF230,'[1]Single Field'!#REF!="Undrained"),O,""))</f>
        <v>#REF!</v>
      </c>
      <c r="BK230" s="409" t="str">
        <f>IF(AND('[1]Multi-Field'!$E$3=[1]Lists!BF230,'[1]Multi-Field'!$F$3="Drained"),BI230,IF(AND('[1]Multi-Field'!$E$3=BF230,'[1]Multi-Field'!$F$3="undrained"),BH230,""))</f>
        <v/>
      </c>
      <c r="BL230" s="409" t="str">
        <f>IF(AND('[1]Multi-Field'!$E$4=BF230,'[1]Multi-Field'!$F$4="Drained"),BI230,IF(AND('[1]Multi-Field'!$E$4=BF230,'[1]Multi-Field'!$F$4="undrained"),BH230,""))</f>
        <v/>
      </c>
      <c r="BM230" s="409" t="str">
        <f>IF(AND('[1]Multi-Field'!$E$5=BF230,'[1]Multi-Field'!$F$5="Drained"),BI230,IF(AND('[1]Multi-Field'!$E$5=BF230,'[1]Multi-Field'!$F$5="undrained"),BH230,""))</f>
        <v/>
      </c>
      <c r="BN230" s="409" t="str">
        <f>IF(AND('[1]Multi-Field'!$E$6=BF230,'[1]Multi-Field'!$F$6="Drained"),BI230,IF(AND('[1]Multi-Field'!$E$6=BF230,'[1]Multi-Field'!$F$6="undrained"),BH230,""))</f>
        <v/>
      </c>
      <c r="BO230" s="409" t="str">
        <f>IF(AND('[1]Multi-Field'!$E$7=BF230,'[1]Multi-Field'!$F$7="Drained"),BI230,IF(AND('[1]Multi-Field'!$E$7=BF230,'[1]Multi-Field'!$F$7="undrained"),BH230,""))</f>
        <v/>
      </c>
      <c r="BP230" s="409" t="str">
        <f>IF(AND('[1]Multi-Field'!$E$8=BF230,'[1]Multi-Field'!$F$8="Drained"),BI230,IF(AND('[1]Multi-Field'!$E$8=BF230,'[1]Multi-Field'!$F$8="undrained"),BH230,""))</f>
        <v/>
      </c>
      <c r="BQ230" s="409" t="str">
        <f>IF(AND('[1]Multi-Field'!$E$9=BF230,'[1]Multi-Field'!$F$9="Drained"),BI230,IF(AND('[1]Multi-Field'!$E$9=BF230,'[1]Multi-Field'!$F$9="undrained"),BH230,""))</f>
        <v/>
      </c>
      <c r="BR230" s="409" t="str">
        <f>IF(AND('[1]Multi-Field'!$E$10=BF230,'[1]Multi-Field'!$F$10="Drained"),BI230,IF(AND('[1]Multi-Field'!$E$10=BF230,'[1]Multi-Field'!$F$10="undrained"),BH230,""))</f>
        <v/>
      </c>
      <c r="BS230" s="409" t="str">
        <f>IF(AND('[1]Multi-Field'!$E$11=BF230,'[1]Multi-Field'!$F$11="Drained"),BI230,IF(AND('[1]Multi-Field'!$E$11=BF230,'[1]Multi-Field'!$F$11="undrained"),BH230,""))</f>
        <v/>
      </c>
      <c r="BT230" s="409" t="str">
        <f>IF(AND('[1]Multi-Field'!$E$12=BF230,'[1]Multi-Field'!$F$12="Drained"),BI230,IF(AND('[1]Multi-Field'!$E$12=BF230,'[1]Multi-Field'!$F$12="undrained"),BH230,""))</f>
        <v/>
      </c>
      <c r="BU230" s="409" t="str">
        <f>IF(AND('[1]Multi-Field'!$E$13=BF230,'[1]Multi-Field'!$F$13="Drained"),BI230,IF(AND('[1]Multi-Field'!$E$3=BF230,'[1]Multi-Field'!$F$13="undrained"),BH230,""))</f>
        <v/>
      </c>
      <c r="BV230" s="409" t="str">
        <f>IF(AND('[1]Multi-Field'!$E$14=BF230,'[1]Multi-Field'!$F$14="Drained"),BI230,IF(AND('[1]Multi-Field'!$E$14=BF230,'[1]Multi-Field'!$F$14="undrained"),BH230,""))</f>
        <v/>
      </c>
      <c r="BW230" s="409" t="str">
        <f>IF(AND('[1]Multi-Field'!$E$15=BF230,'[1]Multi-Field'!$F$15="Drained"),BI230,IF(AND('[1]Multi-Field'!$E$15=BF230,'[1]Multi-Field'!$F$15="undrained"),BH230,""))</f>
        <v/>
      </c>
      <c r="BX230" s="409" t="str">
        <f>IF(AND('[1]Multi-Field'!$E$16=[1]Lists!BF230,'[1]Multi-Field'!$F$16="Drained"),BI230,IF(AND('[1]Multi-Field'!$E$16=[1]Lists!BF230,'[1]Multi-Field'!$F$16="undrained"),BH230,""))</f>
        <v/>
      </c>
      <c r="BY230" s="409" t="str">
        <f>IF(AND('[1]Multi-Field'!$E$17=[1]Lists!BF230,'[1]Multi-Field'!$F$17="Drained"),BI230,IF(AND('[1]Multi-Field'!$E$17=[1]Lists!BF230,'[1]Multi-Field'!$F$17="undrained"),BH230,""))</f>
        <v/>
      </c>
      <c r="BZ230" s="409" t="str">
        <f>IF(AND('[1]Multi-Field'!$E$18=[1]Lists!BF230,'[1]Multi-Field'!$F$18="Drained"),BI230,IF(AND('[1]Multi-Field'!$E$18=[1]Lists!BF230,'[1]Multi-Field'!$F$18="undrained"),BH230,""))</f>
        <v/>
      </c>
      <c r="CA230" s="409" t="str">
        <f>IF(AND('[1]Multi-Field'!$E$19=[1]Lists!BF230,'[1]Multi-Field'!$F$19="Drained"),BI230,IF(AND('[1]Multi-Field'!$E$19=[1]Lists!BF230,'[1]Multi-Field'!$F$19="undrained"),BH230,""))</f>
        <v/>
      </c>
      <c r="CB230" s="409" t="str">
        <f>IF(AND('[1]Multi-Field'!$E$20=[1]Lists!BF230,'[1]Multi-Field'!$F$20="Drained"),BI230,IF(AND('[1]Multi-Field'!$E$20=[1]Lists!BF230,'[1]Multi-Field'!$F$20="undrained"),BH230,""))</f>
        <v/>
      </c>
      <c r="CC230" s="409" t="str">
        <f>IF(AND('[1]Multi-Field'!$E$21=[1]Lists!BF230,'[1]Multi-Field'!$F$21="Drained"),BI230,IF(AND('[1]Multi-Field'!$E$21=[1]Lists!BF230,'[1]Multi-Field'!$F$21="undrained"),BH230,""))</f>
        <v/>
      </c>
      <c r="CD230" s="409" t="str">
        <f>IF(AND('[1]Multi-Field'!$E$22=[1]Lists!BF230,'[1]Multi-Field'!$F$22="Drained"),BI230,IF(AND('[1]Multi-Field'!$E$22=[1]Lists!BF230,'[1]Multi-Field'!$F$22="undrained"),BH230,""))</f>
        <v/>
      </c>
      <c r="CE230" s="409" t="str">
        <f>IF(AND('[1]Multi-Field'!$E$23=[1]Lists!BF230,'[1]Multi-Field'!$F$23="Drained"),BI230,IF(AND('[1]Multi-Field'!$E$23=[1]Lists!BF230,'[1]Multi-Field'!$F$23="undrained"),BH230,""))</f>
        <v/>
      </c>
      <c r="CF230" s="409" t="str">
        <f>IF(AND('[1]Multi-Field'!$E$24=[1]Lists!BF230,'[1]Multi-Field'!$F$24="Drained"),BI230,IF(AND('[1]Multi-Field'!$E$24=[1]Lists!BF230,'[1]Multi-Field'!$F$24="undrained"),BH230,""))</f>
        <v/>
      </c>
      <c r="CG230" s="409" t="str">
        <f>IF(AND('[1]Multi-Field'!$E$25=[1]Lists!BF230,'[1]Multi-Field'!$F$25="Drained"),BI230,IF(AND('[1]Multi-Field'!$E$25=[1]Lists!BF230,'[1]Multi-Field'!$F$25="undrained"),BH230,""))</f>
        <v/>
      </c>
      <c r="CH230" s="409" t="str">
        <f>IF(AND('[1]Multi-Field'!$E$26=[1]Lists!BF230,'[1]Multi-Field'!$F$26="Drained"),BI230,IF(AND('[1]Multi-Field'!$E$26=[1]Lists!BF230,'[1]Multi-Field'!$F$26="undrained"),BH230,""))</f>
        <v/>
      </c>
      <c r="CI230" s="409" t="str">
        <f>IF(AND('[1]Multi-Field'!$E$27=[1]Lists!BF230,'[1]Multi-Field'!$F$27="Drained"),BI230,IF(AND('[1]Multi-Field'!$E$27=[1]Lists!BF230,'[1]Multi-Field'!$F$27="undrained"),BH230,""))</f>
        <v/>
      </c>
      <c r="CJ230" s="409" t="str">
        <f>IF(AND('[1]Multi-Field'!$E$28=[1]Lists!BF230,'[1]Multi-Field'!$F$28="Drained"),BI230,IF(AND('[1]Multi-Field'!$E$28=[1]Lists!BF230,'[1]Multi-Field'!$F$28="undrained"),BH230,""))</f>
        <v/>
      </c>
      <c r="CK230" s="409" t="str">
        <f>IF(AND('[1]Multi-Field'!$E$29=[1]Lists!BF230,'[1]Multi-Field'!$F$29="Drained"),BI230,IF(AND('[1]Multi-Field'!$E$29=[1]Lists!BF230,'[1]Multi-Field'!$F$29="undrained"),BH230,""))</f>
        <v/>
      </c>
      <c r="CL230" s="409" t="str">
        <f>IF(AND('[1]Multi-Field'!$E$30=[1]Lists!BF230,'[1]Multi-Field'!$F$30="Drained"),BI230,IF(AND('[1]Multi-Field'!$E$30=[1]Lists!BF230,'[1]Multi-Field'!$F$30="undrained"),BH230,""))</f>
        <v/>
      </c>
      <c r="CM230" s="409" t="str">
        <f>IF(AND('[1]Multi-Field'!$E$31=[1]Lists!BF230,'[1]Multi-Field'!$F$31="Drained"),BI230,IF(AND('[1]Multi-Field'!$E$31=[1]Lists!BF230,'[1]Multi-Field'!$F$31="undrained"),BH230,""))</f>
        <v/>
      </c>
      <c r="CN230" s="409" t="str">
        <f>IF(AND('[1]Multi-Field'!$E$32=[1]Lists!BF230,'[1]Multi-Field'!$F$32="Drained"),BI230,IF(AND('[1]Multi-Field'!$E$32=[1]Lists!BF230,'[1]Multi-Field'!$F$32="undrained"),BH230,""))</f>
        <v/>
      </c>
      <c r="CO230" s="409" t="str">
        <f>IF(AND('[1]Multi-Field'!$E$33=[1]Lists!BF230,'[1]Multi-Field'!$F$33="Drained"),BI230,IF(AND('[1]Multi-Field'!$E$33=[1]Lists!BF230,'[1]Multi-Field'!$F$33="undrained"),BH230,""))</f>
        <v/>
      </c>
      <c r="CP230" s="409" t="str">
        <f>IF(AND('[1]Multi-Field'!$E$34=[1]Lists!BF230,'[1]Multi-Field'!$F$34="Drained"),BI230,IF(AND('[1]Multi-Field'!$E$34=[1]Lists!BF230,'[1]Multi-Field'!$F$34="undrained"),BH230,""))</f>
        <v/>
      </c>
      <c r="CQ230" s="409" t="str">
        <f>IF(AND('[1]Multi-Field'!$E$35=[1]Lists!BF230,'[1]Multi-Field'!$F$35="Drained"),BI230,IF(AND('[1]Multi-Field'!$E$35=[1]Lists!BF230,'[1]Multi-Field'!$F$35="undrained"),BH230,""))</f>
        <v/>
      </c>
      <c r="CR230" s="409" t="str">
        <f>IF(AND('[1]Multi-Field'!$E$36=[1]Lists!BF230,'[1]Multi-Field'!$F$36="Drained"),BI230,IF(AND('[1]Multi-Field'!$E$36=[1]Lists!BF230,'[1]Multi-Field'!$F$36="undrained"),BH230,""))</f>
        <v/>
      </c>
      <c r="CS230" s="409" t="str">
        <f>IF(AND('[1]Multi-Field'!$E$37=[1]Lists!BF230,'[1]Multi-Field'!$F$37="Drained"),BI230,IF(AND('[1]Multi-Field'!$E$37=[1]Lists!BF230,'[1]Multi-Field'!$F$37="undrained"),BH230,""))</f>
        <v/>
      </c>
      <c r="CT230" s="409" t="str">
        <f>IF(AND('[1]Multi-Field'!$E$38=[1]Lists!BF230,'[1]Multi-Field'!$F$38="Drained"),BI230,IF(AND('[1]Multi-Field'!$E$38=[1]Lists!BF230,'[1]Multi-Field'!$F$38="undrained"),BH230,""))</f>
        <v/>
      </c>
      <c r="CU230" s="409" t="str">
        <f>IF(AND('[1]Multi-Field'!$E$39=[1]Lists!BF230,'[1]Multi-Field'!$F$39="Drained"),BI230,IF(AND('[1]Multi-Field'!$E$39=[1]Lists!BF230,'[1]Multi-Field'!$F$39="undrained"),BH230,""))</f>
        <v/>
      </c>
      <c r="CV230" s="409" t="str">
        <f>IF(AND('[1]Multi-Field'!$E$40=[1]Lists!BF230,'[1]Multi-Field'!$F$40="Drained"),BI230,IF(AND('[1]Multi-Field'!$E$40=[1]Lists!BF230,'[1]Multi-Field'!$F$40="undrained"),BH230,""))</f>
        <v/>
      </c>
      <c r="CW230" s="409" t="str">
        <f>IF(AND('[1]Multi-Field'!$E$41=[1]Lists!BF230,'[1]Multi-Field'!$F$40="Drained"),BI230,IF(AND('[1]Multi-Field'!$E$40=[1]Lists!BF230,'[1]Multi-Field'!$F$40="undrained"),BH230,""))</f>
        <v/>
      </c>
      <c r="CX230" s="409" t="str">
        <f>IF(AND('[1]Multi-Field'!$E$42=[1]Lists!BF230,'[1]Multi-Field'!$F$42="Drained"),BI230,IF(AND('[1]Multi-Field'!$E$42=[1]Lists!BF230,'[1]Multi-Field'!$F$42="undrained"),BH230,""))</f>
        <v/>
      </c>
      <c r="CY230" s="409" t="str">
        <f>IF(AND('[1]Multi-Field'!$E$43=[1]Lists!BF230,'[1]Multi-Field'!$F$43="Drained"),BI230,IF(AND('[1]Multi-Field'!$E$43=[1]Lists!BF230,'[1]Multi-Field'!$F$43="undrained"),BH230,""))</f>
        <v/>
      </c>
      <c r="CZ230" s="409" t="str">
        <f>IF(AND('[1]Multi-Field'!$E$44=[1]Lists!BF230,'[1]Multi-Field'!$F$44="Drained"),BI230,IF(AND('[1]Multi-Field'!$E$44=[1]Lists!BF230,'[1]Multi-Field'!$F$44="undrained"),BH230,""))</f>
        <v/>
      </c>
      <c r="DA230" s="409" t="str">
        <f>IF(AND('[1]Multi-Field'!$E$45=[1]Lists!BF230,'[1]Multi-Field'!$F$45="Drained"),BI230,IF(AND('[1]Multi-Field'!$E$45=[1]Lists!BF230,'[1]Multi-Field'!$F$45="undrained"),BH230,""))</f>
        <v/>
      </c>
      <c r="DB230" s="409" t="str">
        <f>IF(AND('[1]Multi-Field'!$E$46=[1]Lists!BF230,'[1]Multi-Field'!$F$46="Drained"),BI230,IF(AND('[1]Multi-Field'!$E$46=[1]Lists!BF230,'[1]Multi-Field'!$F$46="undrained"),BH230,""))</f>
        <v/>
      </c>
      <c r="DC230" s="409" t="str">
        <f>IF(AND('[1]Multi-Field'!$E$47=[1]Lists!BF230,'[1]Multi-Field'!$F$47="Drained"),BI230,IF(AND('[1]Multi-Field'!$E$47=[1]Lists!BF230,'[1]Multi-Field'!$F$47="undrained"),BH230,""))</f>
        <v/>
      </c>
      <c r="DD230" s="409" t="str">
        <f>IF(AND('[1]Multi-Field'!$E$48=[1]Lists!BF230,'[1]Multi-Field'!$F$48="Drained"),BI230,IF(AND('[1]Multi-Field'!$E$48=[1]Lists!BF230,'[1]Multi-Field'!$F$48="undrained"),BH230,""))</f>
        <v/>
      </c>
      <c r="DE230" s="409" t="str">
        <f>IF(AND('[1]Multi-Field'!$E$49=[1]Lists!BF230,'[1]Multi-Field'!$F$49="Drained"),BI230,IF(AND('[1]Multi-Field'!$E$49=[1]Lists!BF230,'[1]Multi-Field'!$F$9="undrained"),BH230,""))</f>
        <v/>
      </c>
      <c r="DF230" s="409" t="str">
        <f>IF(AND('[1]Multi-Field'!$E$50=[1]Lists!BF230,'[1]Multi-Field'!$F$50="Drained"),BI230,IF(AND('[1]Multi-Field'!$E$50=[1]Lists!BF230,'[1]Multi-Field'!$F$50="undrained"),BH230,""))</f>
        <v/>
      </c>
      <c r="DG230" s="409" t="str">
        <f>IF(AND('[1]Multi-Field'!$E$51=[1]Lists!BF230,'[1]Multi-Field'!$F$51="Drained"),BI230,IF(AND('[1]Multi-Field'!$E$51=[1]Lists!BF230,'[1]Multi-Field'!$F$51="undrained"),BH230,""))</f>
        <v/>
      </c>
      <c r="DH230" s="409" t="str">
        <f>IF(AND('[1]Multi-Field'!$E$52=[1]Lists!BF230,'[1]Multi-Field'!$F$52="Drained"),BI230,IF(AND('[1]Multi-Field'!$E$52=[1]Lists!BF230,'[1]Multi-Field'!$F$52="undrained"),BH230,""))</f>
        <v/>
      </c>
      <c r="DI230" s="409" t="str">
        <f>IF(AND('[1]Multi-Field'!$E$53=[1]Lists!BF230,'[1]Multi-Field'!$F$53="Drained"),BI230,IF(AND('[1]Multi-Field'!$E$53=[1]Lists!BF230,'[1]Multi-Field'!$F$53="undrained"),BH230,""))</f>
        <v/>
      </c>
      <c r="DJ230" s="409" t="str">
        <f>IF(AND('[1]Multi-Field'!$E$54=[1]Lists!BF230,'[1]Multi-Field'!$F$54="Drained"),BI230,IF(AND('[1]Multi-Field'!$E$54=[1]Lists!BF230,'[1]Multi-Field'!$F$54="undrained"),BH230,""))</f>
        <v/>
      </c>
      <c r="DK230" s="409" t="str">
        <f>IF(AND('[1]Multi-Field'!$E$55=[1]Lists!BF230,'[1]Multi-Field'!$F$55="Drained"),BI230,IF(AND('[1]Multi-Field'!$E$55=[1]Lists!BF230,'[1]Multi-Field'!$F$55="undrained"),BH230,""))</f>
        <v/>
      </c>
      <c r="DL230" s="409" t="str">
        <f>IF(AND('[1]Multi-Field'!$E$56=[1]Lists!BF230,'[1]Multi-Field'!$F$56="Drained"),BI230,IF(AND('[1]Multi-Field'!$E$56=[1]Lists!BF230,'[1]Multi-Field'!$F$56="undrained"),BH230,""))</f>
        <v/>
      </c>
      <c r="DM230" s="409" t="str">
        <f>IF(AND('[1]Multi-Field'!$E$57=[1]Lists!BF230,'[1]Multi-Field'!$F$57="Drained"),BI230,IF(AND('[1]Multi-Field'!$E$57=[1]Lists!BF230,'[1]Multi-Field'!$F$57="undrained"),BH230,""))</f>
        <v/>
      </c>
      <c r="DN230" s="409" t="str">
        <f>IF(AND('[1]Multi-Field'!$E$58=[1]Lists!BF230,'[1]Multi-Field'!$F$58="Drained"),BI230,IF(AND('[1]Multi-Field'!$E$58=[1]Lists!BF230,'[1]Multi-Field'!$F$58="undrained"),BH230,""))</f>
        <v/>
      </c>
      <c r="DO230" s="409" t="str">
        <f>IF(AND('[1]Multi-Field'!$E$59=[1]Lists!BF230,'[1]Multi-Field'!$F$59="Drained"),BI230,IF(AND('[1]Multi-Field'!$E$59=[1]Lists!BF230,'[1]Multi-Field'!$F$59="undrained"),BH230,""))</f>
        <v/>
      </c>
      <c r="DP230" s="409" t="str">
        <f>IF(AND('[1]Multi-Field'!$E$60=[1]Lists!BF230,'[1]Multi-Field'!$F$60="Drained"),BI230,IF(AND('[1]Multi-Field'!$E$60=[1]Lists!BF230,'[1]Multi-Field'!$F$60="undrained"),BH230,""))</f>
        <v/>
      </c>
      <c r="DQ230" s="409" t="str">
        <f>IF(AND('[1]Multi-Field'!$E$61=[1]Lists!BF230,'[1]Multi-Field'!$F$61="Drained"),BI230,IF(AND('[1]Multi-Field'!$E$61=[1]Lists!BF230,'[1]Multi-Field'!$F$61="undrained"),BH230,""))</f>
        <v/>
      </c>
      <c r="DR230" s="409" t="str">
        <f>IF(AND('[1]Multi-Field'!$E$62=[1]Lists!BF230,'[1]Multi-Field'!$F$62="Drained"),BI230,IF(AND('[1]Multi-Field'!$E$62=[1]Lists!BF230,'[1]Multi-Field'!$F$62="undrained"),BH230,""))</f>
        <v/>
      </c>
      <c r="DS230" s="409" t="str">
        <f>IF(AND('[1]Multi-Field'!$E$63=[1]Lists!BF230,'[1]Multi-Field'!$F$63="Drained"),BI230,IF(AND('[1]Multi-Field'!$E$63=[1]Lists!BF230,'[1]Multi-Field'!$F$63="undrained"),BH230,""))</f>
        <v/>
      </c>
      <c r="DT230" s="409" t="str">
        <f>IF(AND('[1]Multi-Field'!$E$64=[1]Lists!BF230,'[1]Multi-Field'!$F$64="Drained"),BI230,IF(AND('[1]Multi-Field'!$E$64=[1]Lists!BF230,'[1]Multi-Field'!$F$64="undrained"),BH230,""))</f>
        <v/>
      </c>
      <c r="DU230" s="409" t="str">
        <f>IF(AND('[1]Multi-Field'!$E$65=[1]Lists!BF230,'[1]Multi-Field'!$F$65="Drained"),BI230,IF(AND('[1]Multi-Field'!$E$65=[1]Lists!BF230,'[1]Multi-Field'!$F$65="undrained"),BH230,""))</f>
        <v/>
      </c>
      <c r="DV230" s="409" t="str">
        <f>IF(AND('[1]Multi-Field'!$E$66=[1]Lists!BF230,'[1]Multi-Field'!$F$66="Drained"),BI230,IF(AND('[1]Multi-Field'!$E$66=[1]Lists!BF230,'[1]Multi-Field'!$F$66="undrained"),BH230,""))</f>
        <v/>
      </c>
      <c r="DW230" s="409" t="str">
        <f>IF(AND('[1]Multi-Field'!$E$67=[1]Lists!BF230,'[1]Multi-Field'!$F$67="Drained"),BI230,IF(AND('[1]Multi-Field'!$E$67=[1]Lists!BF230,'[1]Multi-Field'!$F$67="undrained"),BH230,""))</f>
        <v/>
      </c>
      <c r="DX230" s="409" t="str">
        <f>IF(AND('[1]Multi-Field'!$E$68=[1]Lists!BF230,'[1]Multi-Field'!$F$68="Drained"),BI230,IF(AND('[1]Multi-Field'!$E$68=[1]Lists!BF230,'[1]Multi-Field'!$F$68="undrained"),BH230,""))</f>
        <v/>
      </c>
      <c r="DY230" s="409" t="str">
        <f>IF(AND('[1]Multi-Field'!$E$69=[1]Lists!BF230,'[1]Multi-Field'!$F$69="Drained"),BI230,IF(AND('[1]Multi-Field'!$E$69=[1]Lists!BF230,'[1]Multi-Field'!$F$69="undrained"),BH230,""))</f>
        <v/>
      </c>
      <c r="DZ230" s="409" t="str">
        <f>IF(AND('[1]Multi-Field'!$E$70=[1]Lists!BF230,'[1]Multi-Field'!$F$70="Drained"),BI230,IF(AND('[1]Multi-Field'!$E$70=[1]Lists!BF230,'[1]Multi-Field'!$F$70="undrained"),BH230,""))</f>
        <v/>
      </c>
      <c r="EA230" s="409" t="str">
        <f>IF(AND('[1]Multi-Field'!$E$71=[1]Lists!BF230,'[1]Multi-Field'!$F$71="Drained"),BI230,IF(AND('[1]Multi-Field'!$E$71=[1]Lists!BF230,'[1]Multi-Field'!$F$71="undrained"),BH230,""))</f>
        <v/>
      </c>
      <c r="EB230" s="409" t="str">
        <f>IF(AND('[1]Multi-Field'!$E$72=[1]Lists!BF230,'[1]Multi-Field'!$F$72="Drained"),BI230,IF(AND('[1]Multi-Field'!$E$72=[1]Lists!BF230,'[1]Multi-Field'!$F$72="undrained"),BH230,""))</f>
        <v/>
      </c>
      <c r="EC230" s="409" t="str">
        <f>IF(AND('[1]Multi-Field'!$E$73=[1]Lists!BF230,'[1]Multi-Field'!$F$73="Drained"),BI230,IF(AND('[1]Multi-Field'!$E$73=[1]Lists!BF230,'[1]Multi-Field'!$F$73="undrained"),BH230,""))</f>
        <v/>
      </c>
      <c r="ED230" s="409" t="str">
        <f>IF(AND('[1]Multi-Field'!$E$74=[1]Lists!BF230,'[1]Multi-Field'!$F$74="Drained"),BI230,IF(AND('[1]Multi-Field'!$E$74=[1]Lists!BF230,'[1]Multi-Field'!$F$74="undrained"),BH230,""))</f>
        <v/>
      </c>
      <c r="EE230" s="409" t="str">
        <f>IF(AND('[1]Multi-Field'!$E$75=[1]Lists!BF230,'[1]Multi-Field'!$F$75="Drained"),BI230,IF(AND('[1]Multi-Field'!$E$75=[1]Lists!BF230,'[1]Multi-Field'!$F$75="undrained"),BH230,""))</f>
        <v/>
      </c>
      <c r="EF230" s="409" t="str">
        <f>IF(AND('[1]Multi-Field'!$E$76=[1]Lists!BF230,'[1]Multi-Field'!$F$76="Drained"),BI230,IF(AND('[1]Multi-Field'!$E$76=[1]Lists!BF230,'[1]Multi-Field'!$F$6="undrained"),BH230,""))</f>
        <v/>
      </c>
      <c r="EG230" s="409" t="str">
        <f>IF(AND('[1]Multi-Field'!$E$77=[1]Lists!BF230,'[1]Multi-Field'!$F$77="Drained"),BI230,IF(AND('[1]Multi-Field'!$E$77=[1]Lists!BF230,'[1]Multi-Field'!$F$77="undrained"),BH230,""))</f>
        <v/>
      </c>
      <c r="EH230" s="409" t="str">
        <f>IF(AND('[1]Multi-Field'!$E$78=[1]Lists!BF230,'[1]Multi-Field'!$F$78="Drained"),BI230,IF(AND('[1]Multi-Field'!$E$78=[1]Lists!BF230,'[1]Multi-Field'!$F$78="undrained"),BH230,""))</f>
        <v/>
      </c>
      <c r="EI230" s="409" t="str">
        <f>IF(AND('[1]Multi-Field'!$E$79=[1]Lists!BF230,'[1]Multi-Field'!$F$79="Drained"),BI230,IF(AND('[1]Multi-Field'!$E$79=[1]Lists!BF230,'[1]Multi-Field'!$F$79="undrained"),BH230,""))</f>
        <v/>
      </c>
      <c r="EJ230" s="409" t="str">
        <f>IF(AND('[1]Multi-Field'!$E$80=[1]Lists!BF230,'[1]Multi-Field'!$F$80="Drained"),BI230,IF(AND('[1]Multi-Field'!$E$80=[1]Lists!BF230,'[1]Multi-Field'!$F$80="undrained"),BH230,""))</f>
        <v/>
      </c>
      <c r="EK230" s="409" t="str">
        <f>IF(AND('[1]Multi-Field'!$E$81=[1]Lists!BF230,'[1]Multi-Field'!$F$81="Drained"),BI230,IF(AND('[1]Multi-Field'!$E$81=[1]Lists!BF230,'[1]Multi-Field'!$F$81="undrained"),BH230,""))</f>
        <v/>
      </c>
      <c r="EL230" s="409" t="str">
        <f>IF(AND('[1]Multi-Field'!$E$82=[1]Lists!BF230,'[1]Multi-Field'!$F$82="Drained"),BI230,IF(AND('[1]Multi-Field'!$E$82=[1]Lists!BF230,'[1]Multi-Field'!$F$82="undrained"),BH230,""))</f>
        <v/>
      </c>
      <c r="EM230" s="409" t="str">
        <f>IF(AND('[1]Multi-Field'!$E$83=[1]Lists!BF230,'[1]Multi-Field'!$F$83="Drained"),BI230,IF(AND('[1]Multi-Field'!$E$83=[1]Lists!BF230,'[1]Multi-Field'!$F$83="undrained"),BH230,""))</f>
        <v/>
      </c>
      <c r="EN230" s="409" t="str">
        <f>IF(AND('[1]Multi-Field'!$E$84=[1]Lists!BF230,'[1]Multi-Field'!$F$84="Drained"),BI230,IF(AND('[1]Multi-Field'!$E$84=[1]Lists!BF230,'[1]Multi-Field'!$F$84="undrained"),BH230,""))</f>
        <v/>
      </c>
      <c r="EO230" s="409" t="str">
        <f>IF(AND('[1]Multi-Field'!$E$85=[1]Lists!BF230,'[1]Multi-Field'!$F$85="Drained"),BI230,IF(AND('[1]Multi-Field'!$E$85=[1]Lists!BF230,'[1]Multi-Field'!$F$85="undrained"),BH230,""))</f>
        <v/>
      </c>
      <c r="EP230" s="409" t="str">
        <f>IF(AND('[1]Multi-Field'!$E$86=[1]Lists!BF230,'[1]Multi-Field'!$F$86="Drained"),BI230,IF(AND('[1]Multi-Field'!$E$86=[1]Lists!BF230,'[1]Multi-Field'!$F$86="undrained"),BH230,""))</f>
        <v/>
      </c>
      <c r="EQ230" s="409" t="str">
        <f>IF(AND('[1]Multi-Field'!$E$87=[1]Lists!BF230,'[1]Multi-Field'!$F$87="Drained"),BI230,IF(AND('[1]Multi-Field'!$E$87=[1]Lists!BF230,'[1]Multi-Field'!$F$87="undrained"),BH230,""))</f>
        <v/>
      </c>
      <c r="ER230" s="409" t="str">
        <f>IF(AND('[1]Multi-Field'!$E$88=[1]Lists!BF230,'[1]Multi-Field'!$F$88="Drained"),BI230,IF(AND('[1]Multi-Field'!$E$88=[1]Lists!BF230,'[1]Multi-Field'!$F$88="undrained"),BH230,""))</f>
        <v/>
      </c>
      <c r="ES230" s="409" t="str">
        <f>IF(AND('[1]Multi-Field'!$E$89=[1]Lists!BF230,'[1]Multi-Field'!$F$89="Drained"),BI230,IF(AND('[1]Multi-Field'!$E$89=[1]Lists!BF230,'[1]Multi-Field'!$F$89="undrained"),BH230,""))</f>
        <v/>
      </c>
      <c r="ET230" s="409" t="str">
        <f>IF(AND('[1]Multi-Field'!$E$90=[1]Lists!BF230,'[1]Multi-Field'!$F$90="Drained"),BI230,IF(AND('[1]Multi-Field'!$E$90=[1]Lists!BF230,'[1]Multi-Field'!$F$90="undrained"),BH230,""))</f>
        <v/>
      </c>
      <c r="EU230" s="409" t="str">
        <f>IF(AND('[1]Multi-Field'!$E$91=[1]Lists!BF230,'[1]Multi-Field'!$F$91="Drained"),BI230,IF(AND('[1]Multi-Field'!$E$91=[1]Lists!BF230,'[1]Multi-Field'!$F$91="undrained"),BH230,""))</f>
        <v/>
      </c>
      <c r="EV230" s="409" t="str">
        <f>IF(AND('[1]Multi-Field'!$E$92=[1]Lists!BF230,'[1]Multi-Field'!$F$92="Drained"),BI230,IF(AND('[1]Multi-Field'!$E$92=[1]Lists!BF230,'[1]Multi-Field'!$F$92="undrained"),BH230,""))</f>
        <v/>
      </c>
      <c r="EW230" s="409" t="str">
        <f>IF(AND('[1]Multi-Field'!$E$93=[1]Lists!BF230,'[1]Multi-Field'!$F$93="Drained"),BI230,IF(AND('[1]Multi-Field'!$E$93=[1]Lists!BF230,'[1]Multi-Field'!$F$93="undrained"),BH230,""))</f>
        <v/>
      </c>
      <c r="EX230" s="409" t="str">
        <f>IF(AND('[1]Multi-Field'!$E$94=[1]Lists!BF230,'[1]Multi-Field'!$F$94="Drained"),BI230,IF(AND('[1]Multi-Field'!$E$94=[1]Lists!BF230,'[1]Multi-Field'!$F$94="undrained"),BH230,""))</f>
        <v/>
      </c>
      <c r="EY230" s="409" t="str">
        <f>IF(AND('[1]Multi-Field'!$E$95=[1]Lists!BF230,'[1]Multi-Field'!$F$95="Drained"),BI230,IF(AND('[1]Multi-Field'!$E$95=[1]Lists!BF230,'[1]Multi-Field'!$F$95="undrained"),BH230,""))</f>
        <v/>
      </c>
      <c r="EZ230" s="409" t="str">
        <f>IF(AND('[1]Multi-Field'!$E$96=[1]Lists!BF230,'[1]Multi-Field'!$F$96="Drained"),BI230,IF(AND('[1]Multi-Field'!$E$96=[1]Lists!BF230,'[1]Multi-Field'!$F$96="undrained"),BH230,""))</f>
        <v/>
      </c>
      <c r="FA230" s="409" t="str">
        <f>IF(AND('[1]Multi-Field'!$E$97=[1]Lists!BF230,'[1]Multi-Field'!$F$97="Drained"),BI230,IF(AND('[1]Multi-Field'!$E$97=[1]Lists!BF230,'[1]Multi-Field'!$F$97="undrained"),BH230,""))</f>
        <v/>
      </c>
      <c r="FB230" s="409" t="str">
        <f>IF(AND('[1]Multi-Field'!$E$98=[1]Lists!BF230,'[1]Multi-Field'!$F$98="Drained"),BI230,IF(AND('[1]Multi-Field'!$E$98=[1]Lists!BF230,'[1]Multi-Field'!$F$98="undrained"),BH230,""))</f>
        <v/>
      </c>
      <c r="FC230" s="409" t="str">
        <f>IF(AND('[1]Multi-Field'!$E$99=[1]Lists!BF230,'[1]Multi-Field'!$F$99="Drained"),BI230,IF(AND('[1]Multi-Field'!$E$99=[1]Lists!BF230,'[1]Multi-Field'!$F$99="undrained"),BH230,""))</f>
        <v/>
      </c>
      <c r="FD230" s="409" t="str">
        <f>IF(AND('[1]Multi-Field'!$E$100=[1]Lists!BF230,'[1]Multi-Field'!$F$100="Drained"),BI230,IF(AND('[1]Multi-Field'!$E$100=[1]Lists!BF230,'[1]Multi-Field'!$F$100="undrained"),BH230,""))</f>
        <v/>
      </c>
      <c r="FE230" s="409" t="str">
        <f>IF(AND('[1]Multi-Field'!$E$101=[1]Lists!BF230,'[1]Multi-Field'!$F$101="Drained"),BI230,IF(AND('[1]Multi-Field'!$E$101=[1]Lists!BF230,'[1]Multi-Field'!$F$101="undrained"),BH230,""))</f>
        <v/>
      </c>
      <c r="FF230" s="409" t="str">
        <f>IF(AND('[1]Multi-Field'!$E$102=[1]Lists!BF230,'[1]Multi-Field'!$F$102="Drained"),BI230,IF(AND('[1]Multi-Field'!$E$102=[1]Lists!BF230,'[1]Multi-Field'!$F$102="undrained"),BH230,""))</f>
        <v/>
      </c>
      <c r="FG230" s="409" t="str">
        <f>IF(AND('[1]Multi-Field'!$E$103=[1]Lists!BF230,'[1]Multi-Field'!$F$103="Drained"),BI230,IF(AND('[1]Multi-Field'!$E$103=[1]Lists!BF230,'[1]Multi-Field'!$F$103="undrained"),BH230,""))</f>
        <v/>
      </c>
      <c r="FH230" s="409" t="str">
        <f>IF(AND('[1]Multi-Field'!$E$104=[1]Lists!BF230,'[1]Multi-Field'!$F$104="Drained"),BI230,IF(AND('[1]Multi-Field'!$E$104=[1]Lists!BF230,'[1]Multi-Field'!$F$104="undrained"),BH230,""))</f>
        <v/>
      </c>
      <c r="FI230" s="409" t="str">
        <f>IF(AND('[1]Multi-Field'!$E$105=[1]Lists!BF230,'[1]Multi-Field'!$F$105="Drained"),BI230,IF(AND('[1]Multi-Field'!$E$105=[1]Lists!BF230,'[1]Multi-Field'!$F$105="undrained"),BH230,""))</f>
        <v/>
      </c>
      <c r="FJ230" s="409" t="str">
        <f>IF(AND('[1]Multi-Field'!$E$106=[1]Lists!BF230,'[1]Multi-Field'!$F$106="Drained"),BI230,IF(AND('[1]Multi-Field'!$E$106=[1]Lists!BF230,'[1]Multi-Field'!$F$106="undrained"),BH230,""))</f>
        <v/>
      </c>
      <c r="FK230" s="409" t="str">
        <f>IF(AND('[1]Multi-Field'!$E$107=[1]Lists!BF230,'[1]Multi-Field'!$F$107="Drained"),BI230,IF(AND('[1]Multi-Field'!$E$107=[1]Lists!BF230,'[1]Multi-Field'!$F$107="undrained"),BH230,""))</f>
        <v/>
      </c>
      <c r="FL230" s="409" t="str">
        <f>IF(AND('[1]Multi-Field'!$E$108=[1]Lists!BF230,'[1]Multi-Field'!$F$108="Drained"),BI230,IF(AND('[1]Multi-Field'!$E$108=[1]Lists!BF230,'[1]Multi-Field'!$F$108="undrained"),BH230,""))</f>
        <v/>
      </c>
      <c r="FM230" s="409" t="str">
        <f>IF(AND('[1]Multi-Field'!$E$109=[1]Lists!BF230,'[1]Multi-Field'!$F$109="Drained"),BI230,IF(AND('[1]Multi-Field'!$E$109=[1]Lists!BF230,'[1]Multi-Field'!$F$109="undrained"),BH230,""))</f>
        <v/>
      </c>
      <c r="FN230" s="409" t="str">
        <f>IF(AND('[1]Multi-Field'!$E$110=[1]Lists!BF230,'[1]Multi-Field'!$F$110="Drained"),BI230,IF(AND('[1]Multi-Field'!$E$110=[1]Lists!BF230,'[1]Multi-Field'!$F$110="undrained"),BH230,""))</f>
        <v/>
      </c>
      <c r="FO230" s="409" t="str">
        <f>IF(AND('[1]Multi-Field'!$E$111=[1]Lists!BF230,'[1]Multi-Field'!$F$111="Drained"),BI230,IF(AND('[1]Multi-Field'!$E$111=[1]Lists!BF230,'[1]Multi-Field'!$F$111="undrained"),BH230,""))</f>
        <v/>
      </c>
      <c r="FP230" s="409" t="str">
        <f>IF(AND('[1]Multi-Field'!$E$112=[1]Lists!BF230,'[1]Multi-Field'!$F$112="Drained"),BI230,IF(AND('[1]Multi-Field'!$E$112=[1]Lists!BF230,'[1]Multi-Field'!$F$112="undrained"),BH230,""))</f>
        <v/>
      </c>
      <c r="FQ230" s="409" t="str">
        <f>IF(AND('[1]Multi-Field'!$E$113=[1]Lists!BF230,'[1]Multi-Field'!$F$113="Drained"),BI230,IF(AND('[1]Multi-Field'!$E$113=[1]Lists!BF230,'[1]Multi-Field'!$F$113="undrained"),BH230,""))</f>
        <v/>
      </c>
      <c r="FR230" s="409" t="str">
        <f>IF(AND('[1]Multi-Field'!$E$114=[1]Lists!BF230,'[1]Multi-Field'!$F$114="Drained"),BI230,IF(AND('[1]Multi-Field'!$E$114=[1]Lists!BF230,'[1]Multi-Field'!$F$114="undrained"),BH230,""))</f>
        <v/>
      </c>
      <c r="FS230" s="409" t="str">
        <f>IF(AND('[1]Multi-Field'!$E$115=[1]Lists!BF230,'[1]Multi-Field'!$F$115="Drained"),BI230,IF(AND('[1]Multi-Field'!$E$115=[1]Lists!BF230,'[1]Multi-Field'!$F$115="undrained"),BH230,""))</f>
        <v/>
      </c>
      <c r="FT230" s="409" t="str">
        <f>IF(AND('[1]Multi-Field'!$E$116=[1]Lists!BF230,'[1]Multi-Field'!$F$116="Drained"),BI230,IF(AND('[1]Multi-Field'!$E$116=[1]Lists!BF230,'[1]Multi-Field'!$F$116="undrained"),BH230,""))</f>
        <v/>
      </c>
      <c r="FU230" s="409" t="str">
        <f>IF(AND('[1]Multi-Field'!$E$117=[1]Lists!BF230,'[1]Multi-Field'!$F$117="Drained"),BI230,IF(AND('[1]Multi-Field'!$E$117=[1]Lists!BF230,'[1]Multi-Field'!$F$117="undrained"),BH230,""))</f>
        <v/>
      </c>
      <c r="FV230" s="409" t="str">
        <f>IF(AND('[1]Multi-Field'!$E$118=[1]Lists!BF230,'[1]Multi-Field'!$F$118="Drained"),BI230,IF(AND('[1]Multi-Field'!$E$118=[1]Lists!BF230,'[1]Multi-Field'!$F$118="undrained"),BH230,""))</f>
        <v/>
      </c>
      <c r="FW230" s="409" t="str">
        <f>IF(AND('[1]Multi-Field'!$E$119=[1]Lists!BF230,'[1]Multi-Field'!$F$119="Drained"),BI230,IF(AND('[1]Multi-Field'!$E$119=[1]Lists!BF230,'[1]Multi-Field'!$F$119="undrained"),BH230,""))</f>
        <v/>
      </c>
      <c r="FX230" s="409" t="str">
        <f>IF(AND('[1]Multi-Field'!$E$120=[1]Lists!BF230,'[1]Multi-Field'!$F$120="Drained"),BI230,IF(AND('[1]Multi-Field'!$E$120=[1]Lists!BF230,'[1]Multi-Field'!$F$120="undrained"),BH230,""))</f>
        <v/>
      </c>
    </row>
    <row r="231" spans="1:180" ht="13.5" customHeight="1">
      <c r="A231" s="7" t="s">
        <v>318</v>
      </c>
      <c r="B231" s="7"/>
      <c r="C231" s="7"/>
      <c r="D231" s="8">
        <v>70</v>
      </c>
      <c r="E231" s="8">
        <f t="shared" si="39"/>
        <v>70</v>
      </c>
      <c r="F231" s="8">
        <f t="shared" si="40"/>
        <v>70</v>
      </c>
      <c r="G231" s="8">
        <v>70</v>
      </c>
      <c r="H231" s="8">
        <v>75</v>
      </c>
      <c r="I231" s="8">
        <f t="shared" si="43"/>
        <v>75</v>
      </c>
      <c r="J231" s="8">
        <f t="shared" si="44"/>
        <v>75</v>
      </c>
      <c r="K231" s="8">
        <v>75</v>
      </c>
      <c r="L231" s="8">
        <v>130</v>
      </c>
      <c r="M231" s="8">
        <f t="shared" si="41"/>
        <v>130</v>
      </c>
      <c r="N231" s="8">
        <f t="shared" si="42"/>
        <v>130</v>
      </c>
      <c r="O231" s="8">
        <v>130</v>
      </c>
      <c r="P231" s="391">
        <v>206</v>
      </c>
      <c r="Q231" s="394"/>
      <c r="R231" s="395" t="b">
        <f>IF(OR('Multi-Field'!AA208=Lists!$AC$42,'Multi-Field'!AA208=Lists!$AC$43),IF('Multi-Field'!Z208="x",(IF('Multi-Field'!AC208=Lists!$Q$11,Lists!$R$11,IF('Multi-Field'!AC208=Lists!$Q$12,Lists!$R$12,IF('Multi-Field'!AC208=Lists!$Q$13,Lists!$R$13,IF('Multi-Field'!AC208=Lists!$Q$14,Lists!$R$14))))),IF('Multi-Field'!X208="x",(IF('Multi-Field'!AC208=Lists!$Q$11,Lists!$S$11,IF('Multi-Field'!AC208=Lists!$Q$12,Lists!$S$12,IF('Multi-Field'!AC208=Lists!$Q$13,Lists!$S$13,IF('Multi-Field'!AC208=Lists!$Q$14,Lists!$S$14))))),IF('Multi-Field'!V208="x",(IF('Multi-Field'!AC208=Lists!$Q$11,Lists!$T$11,IF('Multi-Field'!AC208=Lists!$Q$12,Lists!$T$12,IF('Multi-Field'!AC208=Lists!$Q$13,Lists!$T$13,IF('Multi-Field'!AC208=Lists!$Q$14,Lists!$T$14))))),0))))</f>
        <v>0</v>
      </c>
      <c r="S231" s="395" t="str">
        <f t="shared" si="45"/>
        <v/>
      </c>
      <c r="T231" s="395"/>
      <c r="U231" s="396"/>
      <c r="AI231" s="384">
        <f>'[1]Multi-Field'!B227</f>
        <v>0</v>
      </c>
      <c r="AJ231" s="387" t="str">
        <f>IF(OR('[1]Multi-Field'!Q71=[1]Lists!$AC$42,'[1]Multi-Field'!Q71=[1]Lists!$AC$43),"x","")</f>
        <v/>
      </c>
      <c r="AK231" s="387" t="str">
        <f>IF(OR('[1]Multi-Field'!Q71=[1]Lists!$AC$6,'[1]Multi-Field'!Q71=$AC$2,'[1]Multi-Field'!Q71=$AC$4),"x","")</f>
        <v/>
      </c>
      <c r="AL231" s="387" t="str">
        <f>IF(OR('[1]Multi-Field'!Q71=[1]Lists!$AC$7,'[1]Multi-Field'!Q71=$AC$3,'[1]Multi-Field'!Q71=$AC$5),"x","")</f>
        <v/>
      </c>
      <c r="AM231" s="387" t="str">
        <f>IF(OR('[1]Multi-Field'!Q71=$AC$23,'[1]Multi-Field'!Q71=$AC$13,'[1]Multi-Field'!Q71=$AC$9,'[1]Multi-Field'!Q71=$AC$19,'[1]Multi-Field'!Q71=$AC$47),"x","")</f>
        <v/>
      </c>
      <c r="AN231" s="387" t="str">
        <f>IF(OR('[1]Multi-Field'!Q71=$AC$24,'[1]Multi-Field'!Q71=$AC$14,'[1]Multi-Field'!Q71=$AC$10,'[1]Multi-Field'!Q71=$AC$22,'[1]Multi-Field'!Q71=$AC$48),"x","")</f>
        <v/>
      </c>
      <c r="AO231" s="387" t="str">
        <f>IF(OR('[1]Multi-Field'!Q71=$AC$21,'[1]Multi-Field'!Q71=$AC$28,'[1]Multi-Field'!Q71=$AC$62,'[1]Multi-Field'!Q71=$AC$102,'[1]Multi-Field'!Q71=$AC$98),"x","")</f>
        <v/>
      </c>
      <c r="AP231" s="387" t="str">
        <f>IF(OR('[1]Multi-Field'!Q71=$AC$25,'[1]Multi-Field'!Q71=$AC$63,'[1]Multi-Field'!Q71=$AC$85,'[1]Multi-Field'!Q71=$AC$87,'[1]Multi-Field'!Q71=$AC$92,'[1]Multi-Field'!Q71=$AC$93),"x","")</f>
        <v/>
      </c>
      <c r="AQ231" s="387" t="str">
        <f>IF(OR('[1]Multi-Field'!Q71=$AC$20,'[1]Multi-Field'!Q71=$AC$27,'[1]Multi-Field'!Q71=$AC$58,'[1]Multi-Field'!Q71=$AC$86,'[1]Multi-Field'!Q71=$AC$103,'[1]Multi-Field'!Q71=$AC$94),"x","")</f>
        <v/>
      </c>
      <c r="AR231" s="387" t="str">
        <f>IF(OR('[1]Multi-Field'!Q71=$AC$35,'[1]Multi-Field'!Q71=$AC$40,'[1]Multi-Field'!Q71=$AC$45,),"x","")</f>
        <v/>
      </c>
      <c r="AS231" s="387" t="str">
        <f>IF(OR('[1]Multi-Field'!Q71=$AC$36,'[1]Multi-Field'!Q71=$AC$41,'[1]Multi-Field'!Q71=$AC$46,),"x","")</f>
        <v/>
      </c>
      <c r="AT231" s="387" t="str">
        <f>IF(OR('[1]Multi-Field'!Q71=$AC$52,'[1]Multi-Field'!Q71=$AC$53,'[1]Multi-Field'!Q71=$AC$54,'[1]Multi-Field'!Q71=$AC$55,'[1]Multi-Field'!Q71=$AC$68,'[1]Multi-Field'!Q71=$AC$69,'[1]Multi-Field'!Q71=$AC$74,'[1]Multi-Field'!Q71=$AC$71,'[1]Multi-Field'!Q71=$AC$70),"x","")</f>
        <v>x</v>
      </c>
      <c r="AU231" s="387" t="str">
        <f>IF('[1]Multi-Field'!Q71=$AC$72,"x","")</f>
        <v/>
      </c>
      <c r="AV231" s="387" t="str">
        <f>IF('[1]Multi-Field'!Q71=$AC$73,"x","")</f>
        <v/>
      </c>
      <c r="AW231" s="387" t="str">
        <f>IF('[1]Multi-Field'!Q71=$AC$83,"x","")</f>
        <v/>
      </c>
      <c r="AX231" s="387" t="str">
        <f>IF('[1]Multi-Field'!Q71=$AC$84,"x","")</f>
        <v/>
      </c>
      <c r="AY231" s="387" t="str">
        <f>IF('[1]Multi-Field'!Q71=$AC$97,"x","")</f>
        <v/>
      </c>
      <c r="AZ231" s="387" t="str">
        <f>IF('[1]Multi-Field'!Q71=$AC$99,"x","")</f>
        <v/>
      </c>
      <c r="BA231" s="387" t="str">
        <f>IF('[1]Multi-Field'!Q71=$AC$104,"x","")</f>
        <v/>
      </c>
      <c r="BB231" s="387" t="str">
        <f>IF('[1]Multi-Field'!Q71=$AC$105,"x","")</f>
        <v/>
      </c>
      <c r="BC231" s="388"/>
      <c r="BF231" s="411" t="s">
        <v>1397</v>
      </c>
      <c r="BG231" s="412">
        <v>3</v>
      </c>
      <c r="BH231" s="412">
        <v>5.5</v>
      </c>
      <c r="BI231" s="412">
        <v>6</v>
      </c>
      <c r="BJ231" s="409" t="e">
        <f>IF(AND('[1]Single Field'!#REF!=[1]Lists!BF231,'[1]Single Field'!#REF!="Drained"),"x",IF(AND('[1]Single Field'!#REF!=[1]Lists!BF231,'[1]Single Field'!#REF!="Undrained"),O,""))</f>
        <v>#REF!</v>
      </c>
      <c r="BK231" s="409" t="str">
        <f>IF(AND('[1]Multi-Field'!$E$3=[1]Lists!BF231,'[1]Multi-Field'!$F$3="Drained"),BI231,IF(AND('[1]Multi-Field'!$E$3=BF231,'[1]Multi-Field'!$F$3="undrained"),BH231,""))</f>
        <v/>
      </c>
      <c r="BL231" s="409" t="str">
        <f>IF(AND('[1]Multi-Field'!$E$4=BF231,'[1]Multi-Field'!$F$4="Drained"),BI231,IF(AND('[1]Multi-Field'!$E$4=BF231,'[1]Multi-Field'!$F$4="undrained"),BH231,""))</f>
        <v/>
      </c>
      <c r="BM231" s="409" t="str">
        <f>IF(AND('[1]Multi-Field'!$E$5=BF231,'[1]Multi-Field'!$F$5="Drained"),BI231,IF(AND('[1]Multi-Field'!$E$5=BF231,'[1]Multi-Field'!$F$5="undrained"),BH231,""))</f>
        <v/>
      </c>
      <c r="BN231" s="409" t="str">
        <f>IF(AND('[1]Multi-Field'!$E$6=BF231,'[1]Multi-Field'!$F$6="Drained"),BI231,IF(AND('[1]Multi-Field'!$E$6=BF231,'[1]Multi-Field'!$F$6="undrained"),BH231,""))</f>
        <v/>
      </c>
      <c r="BO231" s="409" t="str">
        <f>IF(AND('[1]Multi-Field'!$E$7=BF231,'[1]Multi-Field'!$F$7="Drained"),BI231,IF(AND('[1]Multi-Field'!$E$7=BF231,'[1]Multi-Field'!$F$7="undrained"),BH231,""))</f>
        <v/>
      </c>
      <c r="BP231" s="409" t="str">
        <f>IF(AND('[1]Multi-Field'!$E$8=BF231,'[1]Multi-Field'!$F$8="Drained"),BI231,IF(AND('[1]Multi-Field'!$E$8=BF231,'[1]Multi-Field'!$F$8="undrained"),BH231,""))</f>
        <v/>
      </c>
      <c r="BQ231" s="409" t="str">
        <f>IF(AND('[1]Multi-Field'!$E$9=BF231,'[1]Multi-Field'!$F$9="Drained"),BI231,IF(AND('[1]Multi-Field'!$E$9=BF231,'[1]Multi-Field'!$F$9="undrained"),BH231,""))</f>
        <v/>
      </c>
      <c r="BR231" s="409" t="str">
        <f>IF(AND('[1]Multi-Field'!$E$10=BF231,'[1]Multi-Field'!$F$10="Drained"),BI231,IF(AND('[1]Multi-Field'!$E$10=BF231,'[1]Multi-Field'!$F$10="undrained"),BH231,""))</f>
        <v/>
      </c>
      <c r="BS231" s="409" t="str">
        <f>IF(AND('[1]Multi-Field'!$E$11=BF231,'[1]Multi-Field'!$F$11="Drained"),BI231,IF(AND('[1]Multi-Field'!$E$11=BF231,'[1]Multi-Field'!$F$11="undrained"),BH231,""))</f>
        <v/>
      </c>
      <c r="BT231" s="409" t="str">
        <f>IF(AND('[1]Multi-Field'!$E$12=BF231,'[1]Multi-Field'!$F$12="Drained"),BI231,IF(AND('[1]Multi-Field'!$E$12=BF231,'[1]Multi-Field'!$F$12="undrained"),BH231,""))</f>
        <v/>
      </c>
      <c r="BU231" s="409" t="str">
        <f>IF(AND('[1]Multi-Field'!$E$13=BF231,'[1]Multi-Field'!$F$13="Drained"),BI231,IF(AND('[1]Multi-Field'!$E$3=BF231,'[1]Multi-Field'!$F$13="undrained"),BH231,""))</f>
        <v/>
      </c>
      <c r="BV231" s="409" t="str">
        <f>IF(AND('[1]Multi-Field'!$E$14=BF231,'[1]Multi-Field'!$F$14="Drained"),BI231,IF(AND('[1]Multi-Field'!$E$14=BF231,'[1]Multi-Field'!$F$14="undrained"),BH231,""))</f>
        <v/>
      </c>
      <c r="BW231" s="409" t="str">
        <f>IF(AND('[1]Multi-Field'!$E$15=BF231,'[1]Multi-Field'!$F$15="Drained"),BI231,IF(AND('[1]Multi-Field'!$E$15=BF231,'[1]Multi-Field'!$F$15="undrained"),BH231,""))</f>
        <v/>
      </c>
      <c r="BX231" s="409" t="str">
        <f>IF(AND('[1]Multi-Field'!$E$16=[1]Lists!BF231,'[1]Multi-Field'!$F$16="Drained"),BI231,IF(AND('[1]Multi-Field'!$E$16=[1]Lists!BF231,'[1]Multi-Field'!$F$16="undrained"),BH231,""))</f>
        <v/>
      </c>
      <c r="BY231" s="409" t="str">
        <f>IF(AND('[1]Multi-Field'!$E$17=[1]Lists!BF231,'[1]Multi-Field'!$F$17="Drained"),BI231,IF(AND('[1]Multi-Field'!$E$17=[1]Lists!BF231,'[1]Multi-Field'!$F$17="undrained"),BH231,""))</f>
        <v/>
      </c>
      <c r="BZ231" s="409" t="str">
        <f>IF(AND('[1]Multi-Field'!$E$18=[1]Lists!BF231,'[1]Multi-Field'!$F$18="Drained"),BI231,IF(AND('[1]Multi-Field'!$E$18=[1]Lists!BF231,'[1]Multi-Field'!$F$18="undrained"),BH231,""))</f>
        <v/>
      </c>
      <c r="CA231" s="409" t="str">
        <f>IF(AND('[1]Multi-Field'!$E$19=[1]Lists!BF231,'[1]Multi-Field'!$F$19="Drained"),BI231,IF(AND('[1]Multi-Field'!$E$19=[1]Lists!BF231,'[1]Multi-Field'!$F$19="undrained"),BH231,""))</f>
        <v/>
      </c>
      <c r="CB231" s="409" t="str">
        <f>IF(AND('[1]Multi-Field'!$E$20=[1]Lists!BF231,'[1]Multi-Field'!$F$20="Drained"),BI231,IF(AND('[1]Multi-Field'!$E$20=[1]Lists!BF231,'[1]Multi-Field'!$F$20="undrained"),BH231,""))</f>
        <v/>
      </c>
      <c r="CC231" s="409" t="str">
        <f>IF(AND('[1]Multi-Field'!$E$21=[1]Lists!BF231,'[1]Multi-Field'!$F$21="Drained"),BI231,IF(AND('[1]Multi-Field'!$E$21=[1]Lists!BF231,'[1]Multi-Field'!$F$21="undrained"),BH231,""))</f>
        <v/>
      </c>
      <c r="CD231" s="409" t="str">
        <f>IF(AND('[1]Multi-Field'!$E$22=[1]Lists!BF231,'[1]Multi-Field'!$F$22="Drained"),BI231,IF(AND('[1]Multi-Field'!$E$22=[1]Lists!BF231,'[1]Multi-Field'!$F$22="undrained"),BH231,""))</f>
        <v/>
      </c>
      <c r="CE231" s="409" t="str">
        <f>IF(AND('[1]Multi-Field'!$E$23=[1]Lists!BF231,'[1]Multi-Field'!$F$23="Drained"),BI231,IF(AND('[1]Multi-Field'!$E$23=[1]Lists!BF231,'[1]Multi-Field'!$F$23="undrained"),BH231,""))</f>
        <v/>
      </c>
      <c r="CF231" s="409" t="str">
        <f>IF(AND('[1]Multi-Field'!$E$24=[1]Lists!BF231,'[1]Multi-Field'!$F$24="Drained"),BI231,IF(AND('[1]Multi-Field'!$E$24=[1]Lists!BF231,'[1]Multi-Field'!$F$24="undrained"),BH231,""))</f>
        <v/>
      </c>
      <c r="CG231" s="409" t="str">
        <f>IF(AND('[1]Multi-Field'!$E$25=[1]Lists!BF231,'[1]Multi-Field'!$F$25="Drained"),BI231,IF(AND('[1]Multi-Field'!$E$25=[1]Lists!BF231,'[1]Multi-Field'!$F$25="undrained"),BH231,""))</f>
        <v/>
      </c>
      <c r="CH231" s="409" t="str">
        <f>IF(AND('[1]Multi-Field'!$E$26=[1]Lists!BF231,'[1]Multi-Field'!$F$26="Drained"),BI231,IF(AND('[1]Multi-Field'!$E$26=[1]Lists!BF231,'[1]Multi-Field'!$F$26="undrained"),BH231,""))</f>
        <v/>
      </c>
      <c r="CI231" s="409" t="str">
        <f>IF(AND('[1]Multi-Field'!$E$27=[1]Lists!BF231,'[1]Multi-Field'!$F$27="Drained"),BI231,IF(AND('[1]Multi-Field'!$E$27=[1]Lists!BF231,'[1]Multi-Field'!$F$27="undrained"),BH231,""))</f>
        <v/>
      </c>
      <c r="CJ231" s="409" t="str">
        <f>IF(AND('[1]Multi-Field'!$E$28=[1]Lists!BF231,'[1]Multi-Field'!$F$28="Drained"),BI231,IF(AND('[1]Multi-Field'!$E$28=[1]Lists!BF231,'[1]Multi-Field'!$F$28="undrained"),BH231,""))</f>
        <v/>
      </c>
      <c r="CK231" s="409" t="str">
        <f>IF(AND('[1]Multi-Field'!$E$29=[1]Lists!BF231,'[1]Multi-Field'!$F$29="Drained"),BI231,IF(AND('[1]Multi-Field'!$E$29=[1]Lists!BF231,'[1]Multi-Field'!$F$29="undrained"),BH231,""))</f>
        <v/>
      </c>
      <c r="CL231" s="409" t="str">
        <f>IF(AND('[1]Multi-Field'!$E$30=[1]Lists!BF231,'[1]Multi-Field'!$F$30="Drained"),BI231,IF(AND('[1]Multi-Field'!$E$30=[1]Lists!BF231,'[1]Multi-Field'!$F$30="undrained"),BH231,""))</f>
        <v/>
      </c>
      <c r="CM231" s="409" t="str">
        <f>IF(AND('[1]Multi-Field'!$E$31=[1]Lists!BF231,'[1]Multi-Field'!$F$31="Drained"),BI231,IF(AND('[1]Multi-Field'!$E$31=[1]Lists!BF231,'[1]Multi-Field'!$F$31="undrained"),BH231,""))</f>
        <v/>
      </c>
      <c r="CN231" s="409" t="str">
        <f>IF(AND('[1]Multi-Field'!$E$32=[1]Lists!BF231,'[1]Multi-Field'!$F$32="Drained"),BI231,IF(AND('[1]Multi-Field'!$E$32=[1]Lists!BF231,'[1]Multi-Field'!$F$32="undrained"),BH231,""))</f>
        <v/>
      </c>
      <c r="CO231" s="409" t="str">
        <f>IF(AND('[1]Multi-Field'!$E$33=[1]Lists!BF231,'[1]Multi-Field'!$F$33="Drained"),BI231,IF(AND('[1]Multi-Field'!$E$33=[1]Lists!BF231,'[1]Multi-Field'!$F$33="undrained"),BH231,""))</f>
        <v/>
      </c>
      <c r="CP231" s="409" t="str">
        <f>IF(AND('[1]Multi-Field'!$E$34=[1]Lists!BF231,'[1]Multi-Field'!$F$34="Drained"),BI231,IF(AND('[1]Multi-Field'!$E$34=[1]Lists!BF231,'[1]Multi-Field'!$F$34="undrained"),BH231,""))</f>
        <v/>
      </c>
      <c r="CQ231" s="409" t="str">
        <f>IF(AND('[1]Multi-Field'!$E$35=[1]Lists!BF231,'[1]Multi-Field'!$F$35="Drained"),BI231,IF(AND('[1]Multi-Field'!$E$35=[1]Lists!BF231,'[1]Multi-Field'!$F$35="undrained"),BH231,""))</f>
        <v/>
      </c>
      <c r="CR231" s="409" t="str">
        <f>IF(AND('[1]Multi-Field'!$E$36=[1]Lists!BF231,'[1]Multi-Field'!$F$36="Drained"),BI231,IF(AND('[1]Multi-Field'!$E$36=[1]Lists!BF231,'[1]Multi-Field'!$F$36="undrained"),BH231,""))</f>
        <v/>
      </c>
      <c r="CS231" s="409" t="str">
        <f>IF(AND('[1]Multi-Field'!$E$37=[1]Lists!BF231,'[1]Multi-Field'!$F$37="Drained"),BI231,IF(AND('[1]Multi-Field'!$E$37=[1]Lists!BF231,'[1]Multi-Field'!$F$37="undrained"),BH231,""))</f>
        <v/>
      </c>
      <c r="CT231" s="409" t="str">
        <f>IF(AND('[1]Multi-Field'!$E$38=[1]Lists!BF231,'[1]Multi-Field'!$F$38="Drained"),BI231,IF(AND('[1]Multi-Field'!$E$38=[1]Lists!BF231,'[1]Multi-Field'!$F$38="undrained"),BH231,""))</f>
        <v/>
      </c>
      <c r="CU231" s="409" t="str">
        <f>IF(AND('[1]Multi-Field'!$E$39=[1]Lists!BF231,'[1]Multi-Field'!$F$39="Drained"),BI231,IF(AND('[1]Multi-Field'!$E$39=[1]Lists!BF231,'[1]Multi-Field'!$F$39="undrained"),BH231,""))</f>
        <v/>
      </c>
      <c r="CV231" s="409" t="str">
        <f>IF(AND('[1]Multi-Field'!$E$40=[1]Lists!BF231,'[1]Multi-Field'!$F$40="Drained"),BI231,IF(AND('[1]Multi-Field'!$E$40=[1]Lists!BF231,'[1]Multi-Field'!$F$40="undrained"),BH231,""))</f>
        <v/>
      </c>
      <c r="CW231" s="409" t="str">
        <f>IF(AND('[1]Multi-Field'!$E$41=[1]Lists!BF231,'[1]Multi-Field'!$F$40="Drained"),BI231,IF(AND('[1]Multi-Field'!$E$40=[1]Lists!BF231,'[1]Multi-Field'!$F$40="undrained"),BH231,""))</f>
        <v/>
      </c>
      <c r="CX231" s="409" t="str">
        <f>IF(AND('[1]Multi-Field'!$E$42=[1]Lists!BF231,'[1]Multi-Field'!$F$42="Drained"),BI231,IF(AND('[1]Multi-Field'!$E$42=[1]Lists!BF231,'[1]Multi-Field'!$F$42="undrained"),BH231,""))</f>
        <v/>
      </c>
      <c r="CY231" s="409" t="str">
        <f>IF(AND('[1]Multi-Field'!$E$43=[1]Lists!BF231,'[1]Multi-Field'!$F$43="Drained"),BI231,IF(AND('[1]Multi-Field'!$E$43=[1]Lists!BF231,'[1]Multi-Field'!$F$43="undrained"),BH231,""))</f>
        <v/>
      </c>
      <c r="CZ231" s="409" t="str">
        <f>IF(AND('[1]Multi-Field'!$E$44=[1]Lists!BF231,'[1]Multi-Field'!$F$44="Drained"),BI231,IF(AND('[1]Multi-Field'!$E$44=[1]Lists!BF231,'[1]Multi-Field'!$F$44="undrained"),BH231,""))</f>
        <v/>
      </c>
      <c r="DA231" s="409" t="str">
        <f>IF(AND('[1]Multi-Field'!$E$45=[1]Lists!BF231,'[1]Multi-Field'!$F$45="Drained"),BI231,IF(AND('[1]Multi-Field'!$E$45=[1]Lists!BF231,'[1]Multi-Field'!$F$45="undrained"),BH231,""))</f>
        <v/>
      </c>
      <c r="DB231" s="409" t="str">
        <f>IF(AND('[1]Multi-Field'!$E$46=[1]Lists!BF231,'[1]Multi-Field'!$F$46="Drained"),BI231,IF(AND('[1]Multi-Field'!$E$46=[1]Lists!BF231,'[1]Multi-Field'!$F$46="undrained"),BH231,""))</f>
        <v/>
      </c>
      <c r="DC231" s="409" t="str">
        <f>IF(AND('[1]Multi-Field'!$E$47=[1]Lists!BF231,'[1]Multi-Field'!$F$47="Drained"),BI231,IF(AND('[1]Multi-Field'!$E$47=[1]Lists!BF231,'[1]Multi-Field'!$F$47="undrained"),BH231,""))</f>
        <v/>
      </c>
      <c r="DD231" s="409" t="str">
        <f>IF(AND('[1]Multi-Field'!$E$48=[1]Lists!BF231,'[1]Multi-Field'!$F$48="Drained"),BI231,IF(AND('[1]Multi-Field'!$E$48=[1]Lists!BF231,'[1]Multi-Field'!$F$48="undrained"),BH231,""))</f>
        <v/>
      </c>
      <c r="DE231" s="409" t="str">
        <f>IF(AND('[1]Multi-Field'!$E$49=[1]Lists!BF231,'[1]Multi-Field'!$F$49="Drained"),BI231,IF(AND('[1]Multi-Field'!$E$49=[1]Lists!BF231,'[1]Multi-Field'!$F$9="undrained"),BH231,""))</f>
        <v/>
      </c>
      <c r="DF231" s="409" t="str">
        <f>IF(AND('[1]Multi-Field'!$E$50=[1]Lists!BF231,'[1]Multi-Field'!$F$50="Drained"),BI231,IF(AND('[1]Multi-Field'!$E$50=[1]Lists!BF231,'[1]Multi-Field'!$F$50="undrained"),BH231,""))</f>
        <v/>
      </c>
      <c r="DG231" s="409" t="str">
        <f>IF(AND('[1]Multi-Field'!$E$51=[1]Lists!BF231,'[1]Multi-Field'!$F$51="Drained"),BI231,IF(AND('[1]Multi-Field'!$E$51=[1]Lists!BF231,'[1]Multi-Field'!$F$51="undrained"),BH231,""))</f>
        <v/>
      </c>
      <c r="DH231" s="409" t="str">
        <f>IF(AND('[1]Multi-Field'!$E$52=[1]Lists!BF231,'[1]Multi-Field'!$F$52="Drained"),BI231,IF(AND('[1]Multi-Field'!$E$52=[1]Lists!BF231,'[1]Multi-Field'!$F$52="undrained"),BH231,""))</f>
        <v/>
      </c>
      <c r="DI231" s="409" t="str">
        <f>IF(AND('[1]Multi-Field'!$E$53=[1]Lists!BF231,'[1]Multi-Field'!$F$53="Drained"),BI231,IF(AND('[1]Multi-Field'!$E$53=[1]Lists!BF231,'[1]Multi-Field'!$F$53="undrained"),BH231,""))</f>
        <v/>
      </c>
      <c r="DJ231" s="409" t="str">
        <f>IF(AND('[1]Multi-Field'!$E$54=[1]Lists!BF231,'[1]Multi-Field'!$F$54="Drained"),BI231,IF(AND('[1]Multi-Field'!$E$54=[1]Lists!BF231,'[1]Multi-Field'!$F$54="undrained"),BH231,""))</f>
        <v/>
      </c>
      <c r="DK231" s="409" t="str">
        <f>IF(AND('[1]Multi-Field'!$E$55=[1]Lists!BF231,'[1]Multi-Field'!$F$55="Drained"),BI231,IF(AND('[1]Multi-Field'!$E$55=[1]Lists!BF231,'[1]Multi-Field'!$F$55="undrained"),BH231,""))</f>
        <v/>
      </c>
      <c r="DL231" s="409" t="str">
        <f>IF(AND('[1]Multi-Field'!$E$56=[1]Lists!BF231,'[1]Multi-Field'!$F$56="Drained"),BI231,IF(AND('[1]Multi-Field'!$E$56=[1]Lists!BF231,'[1]Multi-Field'!$F$56="undrained"),BH231,""))</f>
        <v/>
      </c>
      <c r="DM231" s="409" t="str">
        <f>IF(AND('[1]Multi-Field'!$E$57=[1]Lists!BF231,'[1]Multi-Field'!$F$57="Drained"),BI231,IF(AND('[1]Multi-Field'!$E$57=[1]Lists!BF231,'[1]Multi-Field'!$F$57="undrained"),BH231,""))</f>
        <v/>
      </c>
      <c r="DN231" s="409" t="str">
        <f>IF(AND('[1]Multi-Field'!$E$58=[1]Lists!BF231,'[1]Multi-Field'!$F$58="Drained"),BI231,IF(AND('[1]Multi-Field'!$E$58=[1]Lists!BF231,'[1]Multi-Field'!$F$58="undrained"),BH231,""))</f>
        <v/>
      </c>
      <c r="DO231" s="409" t="str">
        <f>IF(AND('[1]Multi-Field'!$E$59=[1]Lists!BF231,'[1]Multi-Field'!$F$59="Drained"),BI231,IF(AND('[1]Multi-Field'!$E$59=[1]Lists!BF231,'[1]Multi-Field'!$F$59="undrained"),BH231,""))</f>
        <v/>
      </c>
      <c r="DP231" s="409" t="str">
        <f>IF(AND('[1]Multi-Field'!$E$60=[1]Lists!BF231,'[1]Multi-Field'!$F$60="Drained"),BI231,IF(AND('[1]Multi-Field'!$E$60=[1]Lists!BF231,'[1]Multi-Field'!$F$60="undrained"),BH231,""))</f>
        <v/>
      </c>
      <c r="DQ231" s="409" t="str">
        <f>IF(AND('[1]Multi-Field'!$E$61=[1]Lists!BF231,'[1]Multi-Field'!$F$61="Drained"),BI231,IF(AND('[1]Multi-Field'!$E$61=[1]Lists!BF231,'[1]Multi-Field'!$F$61="undrained"),BH231,""))</f>
        <v/>
      </c>
      <c r="DR231" s="409" t="str">
        <f>IF(AND('[1]Multi-Field'!$E$62=[1]Lists!BF231,'[1]Multi-Field'!$F$62="Drained"),BI231,IF(AND('[1]Multi-Field'!$E$62=[1]Lists!BF231,'[1]Multi-Field'!$F$62="undrained"),BH231,""))</f>
        <v/>
      </c>
      <c r="DS231" s="409" t="str">
        <f>IF(AND('[1]Multi-Field'!$E$63=[1]Lists!BF231,'[1]Multi-Field'!$F$63="Drained"),BI231,IF(AND('[1]Multi-Field'!$E$63=[1]Lists!BF231,'[1]Multi-Field'!$F$63="undrained"),BH231,""))</f>
        <v/>
      </c>
      <c r="DT231" s="409" t="str">
        <f>IF(AND('[1]Multi-Field'!$E$64=[1]Lists!BF231,'[1]Multi-Field'!$F$64="Drained"),BI231,IF(AND('[1]Multi-Field'!$E$64=[1]Lists!BF231,'[1]Multi-Field'!$F$64="undrained"),BH231,""))</f>
        <v/>
      </c>
      <c r="DU231" s="409" t="str">
        <f>IF(AND('[1]Multi-Field'!$E$65=[1]Lists!BF231,'[1]Multi-Field'!$F$65="Drained"),BI231,IF(AND('[1]Multi-Field'!$E$65=[1]Lists!BF231,'[1]Multi-Field'!$F$65="undrained"),BH231,""))</f>
        <v/>
      </c>
      <c r="DV231" s="409" t="str">
        <f>IF(AND('[1]Multi-Field'!$E$66=[1]Lists!BF231,'[1]Multi-Field'!$F$66="Drained"),BI231,IF(AND('[1]Multi-Field'!$E$66=[1]Lists!BF231,'[1]Multi-Field'!$F$66="undrained"),BH231,""))</f>
        <v/>
      </c>
      <c r="DW231" s="409" t="str">
        <f>IF(AND('[1]Multi-Field'!$E$67=[1]Lists!BF231,'[1]Multi-Field'!$F$67="Drained"),BI231,IF(AND('[1]Multi-Field'!$E$67=[1]Lists!BF231,'[1]Multi-Field'!$F$67="undrained"),BH231,""))</f>
        <v/>
      </c>
      <c r="DX231" s="409" t="str">
        <f>IF(AND('[1]Multi-Field'!$E$68=[1]Lists!BF231,'[1]Multi-Field'!$F$68="Drained"),BI231,IF(AND('[1]Multi-Field'!$E$68=[1]Lists!BF231,'[1]Multi-Field'!$F$68="undrained"),BH231,""))</f>
        <v/>
      </c>
      <c r="DY231" s="409" t="str">
        <f>IF(AND('[1]Multi-Field'!$E$69=[1]Lists!BF231,'[1]Multi-Field'!$F$69="Drained"),BI231,IF(AND('[1]Multi-Field'!$E$69=[1]Lists!BF231,'[1]Multi-Field'!$F$69="undrained"),BH231,""))</f>
        <v/>
      </c>
      <c r="DZ231" s="409" t="str">
        <f>IF(AND('[1]Multi-Field'!$E$70=[1]Lists!BF231,'[1]Multi-Field'!$F$70="Drained"),BI231,IF(AND('[1]Multi-Field'!$E$70=[1]Lists!BF231,'[1]Multi-Field'!$F$70="undrained"),BH231,""))</f>
        <v/>
      </c>
      <c r="EA231" s="409" t="str">
        <f>IF(AND('[1]Multi-Field'!$E$71=[1]Lists!BF231,'[1]Multi-Field'!$F$71="Drained"),BI231,IF(AND('[1]Multi-Field'!$E$71=[1]Lists!BF231,'[1]Multi-Field'!$F$71="undrained"),BH231,""))</f>
        <v/>
      </c>
      <c r="EB231" s="409" t="str">
        <f>IF(AND('[1]Multi-Field'!$E$72=[1]Lists!BF231,'[1]Multi-Field'!$F$72="Drained"),BI231,IF(AND('[1]Multi-Field'!$E$72=[1]Lists!BF231,'[1]Multi-Field'!$F$72="undrained"),BH231,""))</f>
        <v/>
      </c>
      <c r="EC231" s="409" t="str">
        <f>IF(AND('[1]Multi-Field'!$E$73=[1]Lists!BF231,'[1]Multi-Field'!$F$73="Drained"),BI231,IF(AND('[1]Multi-Field'!$E$73=[1]Lists!BF231,'[1]Multi-Field'!$F$73="undrained"),BH231,""))</f>
        <v/>
      </c>
      <c r="ED231" s="409" t="str">
        <f>IF(AND('[1]Multi-Field'!$E$74=[1]Lists!BF231,'[1]Multi-Field'!$F$74="Drained"),BI231,IF(AND('[1]Multi-Field'!$E$74=[1]Lists!BF231,'[1]Multi-Field'!$F$74="undrained"),BH231,""))</f>
        <v/>
      </c>
      <c r="EE231" s="409" t="str">
        <f>IF(AND('[1]Multi-Field'!$E$75=[1]Lists!BF231,'[1]Multi-Field'!$F$75="Drained"),BI231,IF(AND('[1]Multi-Field'!$E$75=[1]Lists!BF231,'[1]Multi-Field'!$F$75="undrained"),BH231,""))</f>
        <v/>
      </c>
      <c r="EF231" s="409" t="str">
        <f>IF(AND('[1]Multi-Field'!$E$76=[1]Lists!BF231,'[1]Multi-Field'!$F$76="Drained"),BI231,IF(AND('[1]Multi-Field'!$E$76=[1]Lists!BF231,'[1]Multi-Field'!$F$6="undrained"),BH231,""))</f>
        <v/>
      </c>
      <c r="EG231" s="409" t="str">
        <f>IF(AND('[1]Multi-Field'!$E$77=[1]Lists!BF231,'[1]Multi-Field'!$F$77="Drained"),BI231,IF(AND('[1]Multi-Field'!$E$77=[1]Lists!BF231,'[1]Multi-Field'!$F$77="undrained"),BH231,""))</f>
        <v/>
      </c>
      <c r="EH231" s="409" t="str">
        <f>IF(AND('[1]Multi-Field'!$E$78=[1]Lists!BF231,'[1]Multi-Field'!$F$78="Drained"),BI231,IF(AND('[1]Multi-Field'!$E$78=[1]Lists!BF231,'[1]Multi-Field'!$F$78="undrained"),BH231,""))</f>
        <v/>
      </c>
      <c r="EI231" s="409" t="str">
        <f>IF(AND('[1]Multi-Field'!$E$79=[1]Lists!BF231,'[1]Multi-Field'!$F$79="Drained"),BI231,IF(AND('[1]Multi-Field'!$E$79=[1]Lists!BF231,'[1]Multi-Field'!$F$79="undrained"),BH231,""))</f>
        <v/>
      </c>
      <c r="EJ231" s="409" t="str">
        <f>IF(AND('[1]Multi-Field'!$E$80=[1]Lists!BF231,'[1]Multi-Field'!$F$80="Drained"),BI231,IF(AND('[1]Multi-Field'!$E$80=[1]Lists!BF231,'[1]Multi-Field'!$F$80="undrained"),BH231,""))</f>
        <v/>
      </c>
      <c r="EK231" s="409" t="str">
        <f>IF(AND('[1]Multi-Field'!$E$81=[1]Lists!BF231,'[1]Multi-Field'!$F$81="Drained"),BI231,IF(AND('[1]Multi-Field'!$E$81=[1]Lists!BF231,'[1]Multi-Field'!$F$81="undrained"),BH231,""))</f>
        <v/>
      </c>
      <c r="EL231" s="409" t="str">
        <f>IF(AND('[1]Multi-Field'!$E$82=[1]Lists!BF231,'[1]Multi-Field'!$F$82="Drained"),BI231,IF(AND('[1]Multi-Field'!$E$82=[1]Lists!BF231,'[1]Multi-Field'!$F$82="undrained"),BH231,""))</f>
        <v/>
      </c>
      <c r="EM231" s="409" t="str">
        <f>IF(AND('[1]Multi-Field'!$E$83=[1]Lists!BF231,'[1]Multi-Field'!$F$83="Drained"),BI231,IF(AND('[1]Multi-Field'!$E$83=[1]Lists!BF231,'[1]Multi-Field'!$F$83="undrained"),BH231,""))</f>
        <v/>
      </c>
      <c r="EN231" s="409" t="str">
        <f>IF(AND('[1]Multi-Field'!$E$84=[1]Lists!BF231,'[1]Multi-Field'!$F$84="Drained"),BI231,IF(AND('[1]Multi-Field'!$E$84=[1]Lists!BF231,'[1]Multi-Field'!$F$84="undrained"),BH231,""))</f>
        <v/>
      </c>
      <c r="EO231" s="409" t="str">
        <f>IF(AND('[1]Multi-Field'!$E$85=[1]Lists!BF231,'[1]Multi-Field'!$F$85="Drained"),BI231,IF(AND('[1]Multi-Field'!$E$85=[1]Lists!BF231,'[1]Multi-Field'!$F$85="undrained"),BH231,""))</f>
        <v/>
      </c>
      <c r="EP231" s="409" t="str">
        <f>IF(AND('[1]Multi-Field'!$E$86=[1]Lists!BF231,'[1]Multi-Field'!$F$86="Drained"),BI231,IF(AND('[1]Multi-Field'!$E$86=[1]Lists!BF231,'[1]Multi-Field'!$F$86="undrained"),BH231,""))</f>
        <v/>
      </c>
      <c r="EQ231" s="409" t="str">
        <f>IF(AND('[1]Multi-Field'!$E$87=[1]Lists!BF231,'[1]Multi-Field'!$F$87="Drained"),BI231,IF(AND('[1]Multi-Field'!$E$87=[1]Lists!BF231,'[1]Multi-Field'!$F$87="undrained"),BH231,""))</f>
        <v/>
      </c>
      <c r="ER231" s="409" t="str">
        <f>IF(AND('[1]Multi-Field'!$E$88=[1]Lists!BF231,'[1]Multi-Field'!$F$88="Drained"),BI231,IF(AND('[1]Multi-Field'!$E$88=[1]Lists!BF231,'[1]Multi-Field'!$F$88="undrained"),BH231,""))</f>
        <v/>
      </c>
      <c r="ES231" s="409" t="str">
        <f>IF(AND('[1]Multi-Field'!$E$89=[1]Lists!BF231,'[1]Multi-Field'!$F$89="Drained"),BI231,IF(AND('[1]Multi-Field'!$E$89=[1]Lists!BF231,'[1]Multi-Field'!$F$89="undrained"),BH231,""))</f>
        <v/>
      </c>
      <c r="ET231" s="409" t="str">
        <f>IF(AND('[1]Multi-Field'!$E$90=[1]Lists!BF231,'[1]Multi-Field'!$F$90="Drained"),BI231,IF(AND('[1]Multi-Field'!$E$90=[1]Lists!BF231,'[1]Multi-Field'!$F$90="undrained"),BH231,""))</f>
        <v/>
      </c>
      <c r="EU231" s="409" t="str">
        <f>IF(AND('[1]Multi-Field'!$E$91=[1]Lists!BF231,'[1]Multi-Field'!$F$91="Drained"),BI231,IF(AND('[1]Multi-Field'!$E$91=[1]Lists!BF231,'[1]Multi-Field'!$F$91="undrained"),BH231,""))</f>
        <v/>
      </c>
      <c r="EV231" s="409" t="str">
        <f>IF(AND('[1]Multi-Field'!$E$92=[1]Lists!BF231,'[1]Multi-Field'!$F$92="Drained"),BI231,IF(AND('[1]Multi-Field'!$E$92=[1]Lists!BF231,'[1]Multi-Field'!$F$92="undrained"),BH231,""))</f>
        <v/>
      </c>
      <c r="EW231" s="409" t="str">
        <f>IF(AND('[1]Multi-Field'!$E$93=[1]Lists!BF231,'[1]Multi-Field'!$F$93="Drained"),BI231,IF(AND('[1]Multi-Field'!$E$93=[1]Lists!BF231,'[1]Multi-Field'!$F$93="undrained"),BH231,""))</f>
        <v/>
      </c>
      <c r="EX231" s="409" t="str">
        <f>IF(AND('[1]Multi-Field'!$E$94=[1]Lists!BF231,'[1]Multi-Field'!$F$94="Drained"),BI231,IF(AND('[1]Multi-Field'!$E$94=[1]Lists!BF231,'[1]Multi-Field'!$F$94="undrained"),BH231,""))</f>
        <v/>
      </c>
      <c r="EY231" s="409" t="str">
        <f>IF(AND('[1]Multi-Field'!$E$95=[1]Lists!BF231,'[1]Multi-Field'!$F$95="Drained"),BI231,IF(AND('[1]Multi-Field'!$E$95=[1]Lists!BF231,'[1]Multi-Field'!$F$95="undrained"),BH231,""))</f>
        <v/>
      </c>
      <c r="EZ231" s="409" t="str">
        <f>IF(AND('[1]Multi-Field'!$E$96=[1]Lists!BF231,'[1]Multi-Field'!$F$96="Drained"),BI231,IF(AND('[1]Multi-Field'!$E$96=[1]Lists!BF231,'[1]Multi-Field'!$F$96="undrained"),BH231,""))</f>
        <v/>
      </c>
      <c r="FA231" s="409" t="str">
        <f>IF(AND('[1]Multi-Field'!$E$97=[1]Lists!BF231,'[1]Multi-Field'!$F$97="Drained"),BI231,IF(AND('[1]Multi-Field'!$E$97=[1]Lists!BF231,'[1]Multi-Field'!$F$97="undrained"),BH231,""))</f>
        <v/>
      </c>
      <c r="FB231" s="409" t="str">
        <f>IF(AND('[1]Multi-Field'!$E$98=[1]Lists!BF231,'[1]Multi-Field'!$F$98="Drained"),BI231,IF(AND('[1]Multi-Field'!$E$98=[1]Lists!BF231,'[1]Multi-Field'!$F$98="undrained"),BH231,""))</f>
        <v/>
      </c>
      <c r="FC231" s="409" t="str">
        <f>IF(AND('[1]Multi-Field'!$E$99=[1]Lists!BF231,'[1]Multi-Field'!$F$99="Drained"),BI231,IF(AND('[1]Multi-Field'!$E$99=[1]Lists!BF231,'[1]Multi-Field'!$F$99="undrained"),BH231,""))</f>
        <v/>
      </c>
      <c r="FD231" s="409" t="str">
        <f>IF(AND('[1]Multi-Field'!$E$100=[1]Lists!BF231,'[1]Multi-Field'!$F$100="Drained"),BI231,IF(AND('[1]Multi-Field'!$E$100=[1]Lists!BF231,'[1]Multi-Field'!$F$100="undrained"),BH231,""))</f>
        <v/>
      </c>
      <c r="FE231" s="409" t="str">
        <f>IF(AND('[1]Multi-Field'!$E$101=[1]Lists!BF231,'[1]Multi-Field'!$F$101="Drained"),BI231,IF(AND('[1]Multi-Field'!$E$101=[1]Lists!BF231,'[1]Multi-Field'!$F$101="undrained"),BH231,""))</f>
        <v/>
      </c>
      <c r="FF231" s="409" t="str">
        <f>IF(AND('[1]Multi-Field'!$E$102=[1]Lists!BF231,'[1]Multi-Field'!$F$102="Drained"),BI231,IF(AND('[1]Multi-Field'!$E$102=[1]Lists!BF231,'[1]Multi-Field'!$F$102="undrained"),BH231,""))</f>
        <v/>
      </c>
      <c r="FG231" s="409" t="str">
        <f>IF(AND('[1]Multi-Field'!$E$103=[1]Lists!BF231,'[1]Multi-Field'!$F$103="Drained"),BI231,IF(AND('[1]Multi-Field'!$E$103=[1]Lists!BF231,'[1]Multi-Field'!$F$103="undrained"),BH231,""))</f>
        <v/>
      </c>
      <c r="FH231" s="409" t="str">
        <f>IF(AND('[1]Multi-Field'!$E$104=[1]Lists!BF231,'[1]Multi-Field'!$F$104="Drained"),BI231,IF(AND('[1]Multi-Field'!$E$104=[1]Lists!BF231,'[1]Multi-Field'!$F$104="undrained"),BH231,""))</f>
        <v/>
      </c>
      <c r="FI231" s="409" t="str">
        <f>IF(AND('[1]Multi-Field'!$E$105=[1]Lists!BF231,'[1]Multi-Field'!$F$105="Drained"),BI231,IF(AND('[1]Multi-Field'!$E$105=[1]Lists!BF231,'[1]Multi-Field'!$F$105="undrained"),BH231,""))</f>
        <v/>
      </c>
      <c r="FJ231" s="409" t="str">
        <f>IF(AND('[1]Multi-Field'!$E$106=[1]Lists!BF231,'[1]Multi-Field'!$F$106="Drained"),BI231,IF(AND('[1]Multi-Field'!$E$106=[1]Lists!BF231,'[1]Multi-Field'!$F$106="undrained"),BH231,""))</f>
        <v/>
      </c>
      <c r="FK231" s="409" t="str">
        <f>IF(AND('[1]Multi-Field'!$E$107=[1]Lists!BF231,'[1]Multi-Field'!$F$107="Drained"),BI231,IF(AND('[1]Multi-Field'!$E$107=[1]Lists!BF231,'[1]Multi-Field'!$F$107="undrained"),BH231,""))</f>
        <v/>
      </c>
      <c r="FL231" s="409" t="str">
        <f>IF(AND('[1]Multi-Field'!$E$108=[1]Lists!BF231,'[1]Multi-Field'!$F$108="Drained"),BI231,IF(AND('[1]Multi-Field'!$E$108=[1]Lists!BF231,'[1]Multi-Field'!$F$108="undrained"),BH231,""))</f>
        <v/>
      </c>
      <c r="FM231" s="409" t="str">
        <f>IF(AND('[1]Multi-Field'!$E$109=[1]Lists!BF231,'[1]Multi-Field'!$F$109="Drained"),BI231,IF(AND('[1]Multi-Field'!$E$109=[1]Lists!BF231,'[1]Multi-Field'!$F$109="undrained"),BH231,""))</f>
        <v/>
      </c>
      <c r="FN231" s="409" t="str">
        <f>IF(AND('[1]Multi-Field'!$E$110=[1]Lists!BF231,'[1]Multi-Field'!$F$110="Drained"),BI231,IF(AND('[1]Multi-Field'!$E$110=[1]Lists!BF231,'[1]Multi-Field'!$F$110="undrained"),BH231,""))</f>
        <v/>
      </c>
      <c r="FO231" s="409" t="str">
        <f>IF(AND('[1]Multi-Field'!$E$111=[1]Lists!BF231,'[1]Multi-Field'!$F$111="Drained"),BI231,IF(AND('[1]Multi-Field'!$E$111=[1]Lists!BF231,'[1]Multi-Field'!$F$111="undrained"),BH231,""))</f>
        <v/>
      </c>
      <c r="FP231" s="409" t="str">
        <f>IF(AND('[1]Multi-Field'!$E$112=[1]Lists!BF231,'[1]Multi-Field'!$F$112="Drained"),BI231,IF(AND('[1]Multi-Field'!$E$112=[1]Lists!BF231,'[1]Multi-Field'!$F$112="undrained"),BH231,""))</f>
        <v/>
      </c>
      <c r="FQ231" s="409" t="str">
        <f>IF(AND('[1]Multi-Field'!$E$113=[1]Lists!BF231,'[1]Multi-Field'!$F$113="Drained"),BI231,IF(AND('[1]Multi-Field'!$E$113=[1]Lists!BF231,'[1]Multi-Field'!$F$113="undrained"),BH231,""))</f>
        <v/>
      </c>
      <c r="FR231" s="409" t="str">
        <f>IF(AND('[1]Multi-Field'!$E$114=[1]Lists!BF231,'[1]Multi-Field'!$F$114="Drained"),BI231,IF(AND('[1]Multi-Field'!$E$114=[1]Lists!BF231,'[1]Multi-Field'!$F$114="undrained"),BH231,""))</f>
        <v/>
      </c>
      <c r="FS231" s="409" t="str">
        <f>IF(AND('[1]Multi-Field'!$E$115=[1]Lists!BF231,'[1]Multi-Field'!$F$115="Drained"),BI231,IF(AND('[1]Multi-Field'!$E$115=[1]Lists!BF231,'[1]Multi-Field'!$F$115="undrained"),BH231,""))</f>
        <v/>
      </c>
      <c r="FT231" s="409" t="str">
        <f>IF(AND('[1]Multi-Field'!$E$116=[1]Lists!BF231,'[1]Multi-Field'!$F$116="Drained"),BI231,IF(AND('[1]Multi-Field'!$E$116=[1]Lists!BF231,'[1]Multi-Field'!$F$116="undrained"),BH231,""))</f>
        <v/>
      </c>
      <c r="FU231" s="409" t="str">
        <f>IF(AND('[1]Multi-Field'!$E$117=[1]Lists!BF231,'[1]Multi-Field'!$F$117="Drained"),BI231,IF(AND('[1]Multi-Field'!$E$117=[1]Lists!BF231,'[1]Multi-Field'!$F$117="undrained"),BH231,""))</f>
        <v/>
      </c>
      <c r="FV231" s="409" t="str">
        <f>IF(AND('[1]Multi-Field'!$E$118=[1]Lists!BF231,'[1]Multi-Field'!$F$118="Drained"),BI231,IF(AND('[1]Multi-Field'!$E$118=[1]Lists!BF231,'[1]Multi-Field'!$F$118="undrained"),BH231,""))</f>
        <v/>
      </c>
      <c r="FW231" s="409" t="str">
        <f>IF(AND('[1]Multi-Field'!$E$119=[1]Lists!BF231,'[1]Multi-Field'!$F$119="Drained"),BI231,IF(AND('[1]Multi-Field'!$E$119=[1]Lists!BF231,'[1]Multi-Field'!$F$119="undrained"),BH231,""))</f>
        <v/>
      </c>
      <c r="FX231" s="409" t="str">
        <f>IF(AND('[1]Multi-Field'!$E$120=[1]Lists!BF231,'[1]Multi-Field'!$F$120="Drained"),BI231,IF(AND('[1]Multi-Field'!$E$120=[1]Lists!BF231,'[1]Multi-Field'!$F$120="undrained"),BH231,""))</f>
        <v/>
      </c>
    </row>
    <row r="232" spans="1:180" ht="13.5" customHeight="1">
      <c r="A232" s="7" t="s">
        <v>319</v>
      </c>
      <c r="B232" s="7"/>
      <c r="C232" s="7"/>
      <c r="D232" s="8">
        <v>70</v>
      </c>
      <c r="E232" s="8">
        <f t="shared" si="39"/>
        <v>70</v>
      </c>
      <c r="F232" s="8">
        <f t="shared" si="40"/>
        <v>70</v>
      </c>
      <c r="G232" s="8">
        <v>70</v>
      </c>
      <c r="H232" s="8">
        <v>50</v>
      </c>
      <c r="I232" s="8">
        <f t="shared" si="43"/>
        <v>50</v>
      </c>
      <c r="J232" s="8">
        <f t="shared" si="44"/>
        <v>50</v>
      </c>
      <c r="K232" s="8">
        <v>50</v>
      </c>
      <c r="L232" s="8">
        <v>105</v>
      </c>
      <c r="M232" s="8">
        <f t="shared" si="41"/>
        <v>105</v>
      </c>
      <c r="N232" s="8">
        <f t="shared" si="42"/>
        <v>105</v>
      </c>
      <c r="O232" s="8">
        <v>105</v>
      </c>
      <c r="P232" s="391">
        <v>207</v>
      </c>
      <c r="Q232" s="394"/>
      <c r="R232" s="395" t="b">
        <f>IF(OR('Multi-Field'!AA209=Lists!$AC$42,'Multi-Field'!AA209=Lists!$AC$43),IF('Multi-Field'!Z209="x",(IF('Multi-Field'!AC209=Lists!$Q$11,Lists!$R$11,IF('Multi-Field'!AC209=Lists!$Q$12,Lists!$R$12,IF('Multi-Field'!AC209=Lists!$Q$13,Lists!$R$13,IF('Multi-Field'!AC209=Lists!$Q$14,Lists!$R$14))))),IF('Multi-Field'!X209="x",(IF('Multi-Field'!AC209=Lists!$Q$11,Lists!$S$11,IF('Multi-Field'!AC209=Lists!$Q$12,Lists!$S$12,IF('Multi-Field'!AC209=Lists!$Q$13,Lists!$S$13,IF('Multi-Field'!AC209=Lists!$Q$14,Lists!$S$14))))),IF('Multi-Field'!V209="x",(IF('Multi-Field'!AC209=Lists!$Q$11,Lists!$T$11,IF('Multi-Field'!AC209=Lists!$Q$12,Lists!$T$12,IF('Multi-Field'!AC209=Lists!$Q$13,Lists!$T$13,IF('Multi-Field'!AC209=Lists!$Q$14,Lists!$T$14))))),0))))</f>
        <v>0</v>
      </c>
      <c r="S232" s="395" t="str">
        <f t="shared" si="45"/>
        <v/>
      </c>
      <c r="T232" s="395"/>
      <c r="U232" s="396"/>
      <c r="AI232" s="384">
        <f>'[1]Multi-Field'!B228</f>
        <v>0</v>
      </c>
      <c r="AJ232" s="387" t="str">
        <f>IF(OR('[1]Multi-Field'!Q72=[1]Lists!$AC$42,'[1]Multi-Field'!Q72=[1]Lists!$AC$43),"x","")</f>
        <v/>
      </c>
      <c r="AK232" s="387" t="str">
        <f>IF(OR('[1]Multi-Field'!Q72=[1]Lists!$AC$6,'[1]Multi-Field'!Q72=$AC$2,'[1]Multi-Field'!Q72=$AC$4),"x","")</f>
        <v/>
      </c>
      <c r="AL232" s="387" t="str">
        <f>IF(OR('[1]Multi-Field'!Q72=[1]Lists!$AC$7,'[1]Multi-Field'!Q72=$AC$3,'[1]Multi-Field'!Q72=$AC$5),"x","")</f>
        <v/>
      </c>
      <c r="AM232" s="387" t="str">
        <f>IF(OR('[1]Multi-Field'!Q72=$AC$23,'[1]Multi-Field'!Q72=$AC$13,'[1]Multi-Field'!Q72=$AC$9,'[1]Multi-Field'!Q72=$AC$19,'[1]Multi-Field'!Q72=$AC$47),"x","")</f>
        <v/>
      </c>
      <c r="AN232" s="387" t="str">
        <f>IF(OR('[1]Multi-Field'!Q72=$AC$24,'[1]Multi-Field'!Q72=$AC$14,'[1]Multi-Field'!Q72=$AC$10,'[1]Multi-Field'!Q72=$AC$22,'[1]Multi-Field'!Q72=$AC$48),"x","")</f>
        <v/>
      </c>
      <c r="AO232" s="387" t="str">
        <f>IF(OR('[1]Multi-Field'!Q72=$AC$21,'[1]Multi-Field'!Q72=$AC$28,'[1]Multi-Field'!Q72=$AC$62,'[1]Multi-Field'!Q72=$AC$102,'[1]Multi-Field'!Q72=$AC$98),"x","")</f>
        <v/>
      </c>
      <c r="AP232" s="387" t="str">
        <f>IF(OR('[1]Multi-Field'!Q72=$AC$25,'[1]Multi-Field'!Q72=$AC$63,'[1]Multi-Field'!Q72=$AC$85,'[1]Multi-Field'!Q72=$AC$87,'[1]Multi-Field'!Q72=$AC$92,'[1]Multi-Field'!Q72=$AC$93),"x","")</f>
        <v/>
      </c>
      <c r="AQ232" s="387" t="str">
        <f>IF(OR('[1]Multi-Field'!Q72=$AC$20,'[1]Multi-Field'!Q72=$AC$27,'[1]Multi-Field'!Q72=$AC$58,'[1]Multi-Field'!Q72=$AC$86,'[1]Multi-Field'!Q72=$AC$103,'[1]Multi-Field'!Q72=$AC$94),"x","")</f>
        <v/>
      </c>
      <c r="AR232" s="387" t="str">
        <f>IF(OR('[1]Multi-Field'!Q72=$AC$35,'[1]Multi-Field'!Q72=$AC$40,'[1]Multi-Field'!Q72=$AC$45,),"x","")</f>
        <v/>
      </c>
      <c r="AS232" s="387" t="str">
        <f>IF(OR('[1]Multi-Field'!Q72=$AC$36,'[1]Multi-Field'!Q72=$AC$41,'[1]Multi-Field'!Q72=$AC$46,),"x","")</f>
        <v/>
      </c>
      <c r="AT232" s="387" t="str">
        <f>IF(OR('[1]Multi-Field'!Q72=$AC$52,'[1]Multi-Field'!Q72=$AC$53,'[1]Multi-Field'!Q72=$AC$54,'[1]Multi-Field'!Q72=$AC$55,'[1]Multi-Field'!Q72=$AC$68,'[1]Multi-Field'!Q72=$AC$69,'[1]Multi-Field'!Q72=$AC$74,'[1]Multi-Field'!Q72=$AC$71,'[1]Multi-Field'!Q72=$AC$70),"x","")</f>
        <v>x</v>
      </c>
      <c r="AU232" s="387" t="str">
        <f>IF('[1]Multi-Field'!Q72=$AC$72,"x","")</f>
        <v/>
      </c>
      <c r="AV232" s="387" t="str">
        <f>IF('[1]Multi-Field'!Q72=$AC$73,"x","")</f>
        <v/>
      </c>
      <c r="AW232" s="387" t="str">
        <f>IF('[1]Multi-Field'!Q72=$AC$83,"x","")</f>
        <v/>
      </c>
      <c r="AX232" s="387" t="str">
        <f>IF('[1]Multi-Field'!Q72=$AC$84,"x","")</f>
        <v/>
      </c>
      <c r="AY232" s="387" t="str">
        <f>IF('[1]Multi-Field'!Q72=$AC$97,"x","")</f>
        <v/>
      </c>
      <c r="AZ232" s="387" t="str">
        <f>IF('[1]Multi-Field'!Q72=$AC$99,"x","")</f>
        <v/>
      </c>
      <c r="BA232" s="387" t="str">
        <f>IF('[1]Multi-Field'!Q72=$AC$104,"x","")</f>
        <v/>
      </c>
      <c r="BB232" s="387" t="str">
        <f>IF('[1]Multi-Field'!Q72=$AC$105,"x","")</f>
        <v/>
      </c>
      <c r="BC232" s="388"/>
      <c r="BF232" s="411" t="s">
        <v>1398</v>
      </c>
      <c r="BG232" s="412">
        <v>4</v>
      </c>
      <c r="BH232" s="412">
        <v>5</v>
      </c>
      <c r="BI232" s="412">
        <v>5</v>
      </c>
      <c r="BJ232" s="409" t="e">
        <f>IF(AND('[1]Single Field'!#REF!=[1]Lists!BF232,'[1]Single Field'!#REF!="Drained"),"x",IF(AND('[1]Single Field'!#REF!=[1]Lists!BF232,'[1]Single Field'!#REF!="Undrained"),O,""))</f>
        <v>#REF!</v>
      </c>
      <c r="BK232" s="409" t="str">
        <f>IF(AND('[1]Multi-Field'!$E$3=[1]Lists!BF232,'[1]Multi-Field'!$F$3="Drained"),BI232,IF(AND('[1]Multi-Field'!$E$3=BF232,'[1]Multi-Field'!$F$3="undrained"),BH232,""))</f>
        <v/>
      </c>
      <c r="BL232" s="409" t="str">
        <f>IF(AND('[1]Multi-Field'!$E$4=BF232,'[1]Multi-Field'!$F$4="Drained"),BI232,IF(AND('[1]Multi-Field'!$E$4=BF232,'[1]Multi-Field'!$F$4="undrained"),BH232,""))</f>
        <v/>
      </c>
      <c r="BM232" s="409" t="str">
        <f>IF(AND('[1]Multi-Field'!$E$5=BF232,'[1]Multi-Field'!$F$5="Drained"),BI232,IF(AND('[1]Multi-Field'!$E$5=BF232,'[1]Multi-Field'!$F$5="undrained"),BH232,""))</f>
        <v/>
      </c>
      <c r="BN232" s="409" t="str">
        <f>IF(AND('[1]Multi-Field'!$E$6=BF232,'[1]Multi-Field'!$F$6="Drained"),BI232,IF(AND('[1]Multi-Field'!$E$6=BF232,'[1]Multi-Field'!$F$6="undrained"),BH232,""))</f>
        <v/>
      </c>
      <c r="BO232" s="409" t="str">
        <f>IF(AND('[1]Multi-Field'!$E$7=BF232,'[1]Multi-Field'!$F$7="Drained"),BI232,IF(AND('[1]Multi-Field'!$E$7=BF232,'[1]Multi-Field'!$F$7="undrained"),BH232,""))</f>
        <v/>
      </c>
      <c r="BP232" s="409" t="str">
        <f>IF(AND('[1]Multi-Field'!$E$8=BF232,'[1]Multi-Field'!$F$8="Drained"),BI232,IF(AND('[1]Multi-Field'!$E$8=BF232,'[1]Multi-Field'!$F$8="undrained"),BH232,""))</f>
        <v/>
      </c>
      <c r="BQ232" s="409" t="str">
        <f>IF(AND('[1]Multi-Field'!$E$9=BF232,'[1]Multi-Field'!$F$9="Drained"),BI232,IF(AND('[1]Multi-Field'!$E$9=BF232,'[1]Multi-Field'!$F$9="undrained"),BH232,""))</f>
        <v/>
      </c>
      <c r="BR232" s="409" t="str">
        <f>IF(AND('[1]Multi-Field'!$E$10=BF232,'[1]Multi-Field'!$F$10="Drained"),BI232,IF(AND('[1]Multi-Field'!$E$10=BF232,'[1]Multi-Field'!$F$10="undrained"),BH232,""))</f>
        <v/>
      </c>
      <c r="BS232" s="409" t="str">
        <f>IF(AND('[1]Multi-Field'!$E$11=BF232,'[1]Multi-Field'!$F$11="Drained"),BI232,IF(AND('[1]Multi-Field'!$E$11=BF232,'[1]Multi-Field'!$F$11="undrained"),BH232,""))</f>
        <v/>
      </c>
      <c r="BT232" s="409" t="str">
        <f>IF(AND('[1]Multi-Field'!$E$12=BF232,'[1]Multi-Field'!$F$12="Drained"),BI232,IF(AND('[1]Multi-Field'!$E$12=BF232,'[1]Multi-Field'!$F$12="undrained"),BH232,""))</f>
        <v/>
      </c>
      <c r="BU232" s="409" t="str">
        <f>IF(AND('[1]Multi-Field'!$E$13=BF232,'[1]Multi-Field'!$F$13="Drained"),BI232,IF(AND('[1]Multi-Field'!$E$3=BF232,'[1]Multi-Field'!$F$13="undrained"),BH232,""))</f>
        <v/>
      </c>
      <c r="BV232" s="409" t="str">
        <f>IF(AND('[1]Multi-Field'!$E$14=BF232,'[1]Multi-Field'!$F$14="Drained"),BI232,IF(AND('[1]Multi-Field'!$E$14=BF232,'[1]Multi-Field'!$F$14="undrained"),BH232,""))</f>
        <v/>
      </c>
      <c r="BW232" s="409" t="str">
        <f>IF(AND('[1]Multi-Field'!$E$15=BF232,'[1]Multi-Field'!$F$15="Drained"),BI232,IF(AND('[1]Multi-Field'!$E$15=BF232,'[1]Multi-Field'!$F$15="undrained"),BH232,""))</f>
        <v/>
      </c>
      <c r="BX232" s="409" t="str">
        <f>IF(AND('[1]Multi-Field'!$E$16=[1]Lists!BF232,'[1]Multi-Field'!$F$16="Drained"),BI232,IF(AND('[1]Multi-Field'!$E$16=[1]Lists!BF232,'[1]Multi-Field'!$F$16="undrained"),BH232,""))</f>
        <v/>
      </c>
      <c r="BY232" s="409" t="str">
        <f>IF(AND('[1]Multi-Field'!$E$17=[1]Lists!BF232,'[1]Multi-Field'!$F$17="Drained"),BI232,IF(AND('[1]Multi-Field'!$E$17=[1]Lists!BF232,'[1]Multi-Field'!$F$17="undrained"),BH232,""))</f>
        <v/>
      </c>
      <c r="BZ232" s="409" t="str">
        <f>IF(AND('[1]Multi-Field'!$E$18=[1]Lists!BF232,'[1]Multi-Field'!$F$18="Drained"),BI232,IF(AND('[1]Multi-Field'!$E$18=[1]Lists!BF232,'[1]Multi-Field'!$F$18="undrained"),BH232,""))</f>
        <v/>
      </c>
      <c r="CA232" s="409" t="str">
        <f>IF(AND('[1]Multi-Field'!$E$19=[1]Lists!BF232,'[1]Multi-Field'!$F$19="Drained"),BI232,IF(AND('[1]Multi-Field'!$E$19=[1]Lists!BF232,'[1]Multi-Field'!$F$19="undrained"),BH232,""))</f>
        <v/>
      </c>
      <c r="CB232" s="409" t="str">
        <f>IF(AND('[1]Multi-Field'!$E$20=[1]Lists!BF232,'[1]Multi-Field'!$F$20="Drained"),BI232,IF(AND('[1]Multi-Field'!$E$20=[1]Lists!BF232,'[1]Multi-Field'!$F$20="undrained"),BH232,""))</f>
        <v/>
      </c>
      <c r="CC232" s="409" t="str">
        <f>IF(AND('[1]Multi-Field'!$E$21=[1]Lists!BF232,'[1]Multi-Field'!$F$21="Drained"),BI232,IF(AND('[1]Multi-Field'!$E$21=[1]Lists!BF232,'[1]Multi-Field'!$F$21="undrained"),BH232,""))</f>
        <v/>
      </c>
      <c r="CD232" s="409" t="str">
        <f>IF(AND('[1]Multi-Field'!$E$22=[1]Lists!BF232,'[1]Multi-Field'!$F$22="Drained"),BI232,IF(AND('[1]Multi-Field'!$E$22=[1]Lists!BF232,'[1]Multi-Field'!$F$22="undrained"),BH232,""))</f>
        <v/>
      </c>
      <c r="CE232" s="409" t="str">
        <f>IF(AND('[1]Multi-Field'!$E$23=[1]Lists!BF232,'[1]Multi-Field'!$F$23="Drained"),BI232,IF(AND('[1]Multi-Field'!$E$23=[1]Lists!BF232,'[1]Multi-Field'!$F$23="undrained"),BH232,""))</f>
        <v/>
      </c>
      <c r="CF232" s="409" t="str">
        <f>IF(AND('[1]Multi-Field'!$E$24=[1]Lists!BF232,'[1]Multi-Field'!$F$24="Drained"),BI232,IF(AND('[1]Multi-Field'!$E$24=[1]Lists!BF232,'[1]Multi-Field'!$F$24="undrained"),BH232,""))</f>
        <v/>
      </c>
      <c r="CG232" s="409" t="str">
        <f>IF(AND('[1]Multi-Field'!$E$25=[1]Lists!BF232,'[1]Multi-Field'!$F$25="Drained"),BI232,IF(AND('[1]Multi-Field'!$E$25=[1]Lists!BF232,'[1]Multi-Field'!$F$25="undrained"),BH232,""))</f>
        <v/>
      </c>
      <c r="CH232" s="409" t="str">
        <f>IF(AND('[1]Multi-Field'!$E$26=[1]Lists!BF232,'[1]Multi-Field'!$F$26="Drained"),BI232,IF(AND('[1]Multi-Field'!$E$26=[1]Lists!BF232,'[1]Multi-Field'!$F$26="undrained"),BH232,""))</f>
        <v/>
      </c>
      <c r="CI232" s="409" t="str">
        <f>IF(AND('[1]Multi-Field'!$E$27=[1]Lists!BF232,'[1]Multi-Field'!$F$27="Drained"),BI232,IF(AND('[1]Multi-Field'!$E$27=[1]Lists!BF232,'[1]Multi-Field'!$F$27="undrained"),BH232,""))</f>
        <v/>
      </c>
      <c r="CJ232" s="409" t="str">
        <f>IF(AND('[1]Multi-Field'!$E$28=[1]Lists!BF232,'[1]Multi-Field'!$F$28="Drained"),BI232,IF(AND('[1]Multi-Field'!$E$28=[1]Lists!BF232,'[1]Multi-Field'!$F$28="undrained"),BH232,""))</f>
        <v/>
      </c>
      <c r="CK232" s="409" t="str">
        <f>IF(AND('[1]Multi-Field'!$E$29=[1]Lists!BF232,'[1]Multi-Field'!$F$29="Drained"),BI232,IF(AND('[1]Multi-Field'!$E$29=[1]Lists!BF232,'[1]Multi-Field'!$F$29="undrained"),BH232,""))</f>
        <v/>
      </c>
      <c r="CL232" s="409" t="str">
        <f>IF(AND('[1]Multi-Field'!$E$30=[1]Lists!BF232,'[1]Multi-Field'!$F$30="Drained"),BI232,IF(AND('[1]Multi-Field'!$E$30=[1]Lists!BF232,'[1]Multi-Field'!$F$30="undrained"),BH232,""))</f>
        <v/>
      </c>
      <c r="CM232" s="409" t="str">
        <f>IF(AND('[1]Multi-Field'!$E$31=[1]Lists!BF232,'[1]Multi-Field'!$F$31="Drained"),BI232,IF(AND('[1]Multi-Field'!$E$31=[1]Lists!BF232,'[1]Multi-Field'!$F$31="undrained"),BH232,""))</f>
        <v/>
      </c>
      <c r="CN232" s="409" t="str">
        <f>IF(AND('[1]Multi-Field'!$E$32=[1]Lists!BF232,'[1]Multi-Field'!$F$32="Drained"),BI232,IF(AND('[1]Multi-Field'!$E$32=[1]Lists!BF232,'[1]Multi-Field'!$F$32="undrained"),BH232,""))</f>
        <v/>
      </c>
      <c r="CO232" s="409" t="str">
        <f>IF(AND('[1]Multi-Field'!$E$33=[1]Lists!BF232,'[1]Multi-Field'!$F$33="Drained"),BI232,IF(AND('[1]Multi-Field'!$E$33=[1]Lists!BF232,'[1]Multi-Field'!$F$33="undrained"),BH232,""))</f>
        <v/>
      </c>
      <c r="CP232" s="409" t="str">
        <f>IF(AND('[1]Multi-Field'!$E$34=[1]Lists!BF232,'[1]Multi-Field'!$F$34="Drained"),BI232,IF(AND('[1]Multi-Field'!$E$34=[1]Lists!BF232,'[1]Multi-Field'!$F$34="undrained"),BH232,""))</f>
        <v/>
      </c>
      <c r="CQ232" s="409" t="str">
        <f>IF(AND('[1]Multi-Field'!$E$35=[1]Lists!BF232,'[1]Multi-Field'!$F$35="Drained"),BI232,IF(AND('[1]Multi-Field'!$E$35=[1]Lists!BF232,'[1]Multi-Field'!$F$35="undrained"),BH232,""))</f>
        <v/>
      </c>
      <c r="CR232" s="409" t="str">
        <f>IF(AND('[1]Multi-Field'!$E$36=[1]Lists!BF232,'[1]Multi-Field'!$F$36="Drained"),BI232,IF(AND('[1]Multi-Field'!$E$36=[1]Lists!BF232,'[1]Multi-Field'!$F$36="undrained"),BH232,""))</f>
        <v/>
      </c>
      <c r="CS232" s="409" t="str">
        <f>IF(AND('[1]Multi-Field'!$E$37=[1]Lists!BF232,'[1]Multi-Field'!$F$37="Drained"),BI232,IF(AND('[1]Multi-Field'!$E$37=[1]Lists!BF232,'[1]Multi-Field'!$F$37="undrained"),BH232,""))</f>
        <v/>
      </c>
      <c r="CT232" s="409" t="str">
        <f>IF(AND('[1]Multi-Field'!$E$38=[1]Lists!BF232,'[1]Multi-Field'!$F$38="Drained"),BI232,IF(AND('[1]Multi-Field'!$E$38=[1]Lists!BF232,'[1]Multi-Field'!$F$38="undrained"),BH232,""))</f>
        <v/>
      </c>
      <c r="CU232" s="409" t="str">
        <f>IF(AND('[1]Multi-Field'!$E$39=[1]Lists!BF232,'[1]Multi-Field'!$F$39="Drained"),BI232,IF(AND('[1]Multi-Field'!$E$39=[1]Lists!BF232,'[1]Multi-Field'!$F$39="undrained"),BH232,""))</f>
        <v/>
      </c>
      <c r="CV232" s="409" t="str">
        <f>IF(AND('[1]Multi-Field'!$E$40=[1]Lists!BF232,'[1]Multi-Field'!$F$40="Drained"),BI232,IF(AND('[1]Multi-Field'!$E$40=[1]Lists!BF232,'[1]Multi-Field'!$F$40="undrained"),BH232,""))</f>
        <v/>
      </c>
      <c r="CW232" s="409" t="str">
        <f>IF(AND('[1]Multi-Field'!$E$41=[1]Lists!BF232,'[1]Multi-Field'!$F$40="Drained"),BI232,IF(AND('[1]Multi-Field'!$E$40=[1]Lists!BF232,'[1]Multi-Field'!$F$40="undrained"),BH232,""))</f>
        <v/>
      </c>
      <c r="CX232" s="409" t="str">
        <f>IF(AND('[1]Multi-Field'!$E$42=[1]Lists!BF232,'[1]Multi-Field'!$F$42="Drained"),BI232,IF(AND('[1]Multi-Field'!$E$42=[1]Lists!BF232,'[1]Multi-Field'!$F$42="undrained"),BH232,""))</f>
        <v/>
      </c>
      <c r="CY232" s="409" t="str">
        <f>IF(AND('[1]Multi-Field'!$E$43=[1]Lists!BF232,'[1]Multi-Field'!$F$43="Drained"),BI232,IF(AND('[1]Multi-Field'!$E$43=[1]Lists!BF232,'[1]Multi-Field'!$F$43="undrained"),BH232,""))</f>
        <v/>
      </c>
      <c r="CZ232" s="409" t="str">
        <f>IF(AND('[1]Multi-Field'!$E$44=[1]Lists!BF232,'[1]Multi-Field'!$F$44="Drained"),BI232,IF(AND('[1]Multi-Field'!$E$44=[1]Lists!BF232,'[1]Multi-Field'!$F$44="undrained"),BH232,""))</f>
        <v/>
      </c>
      <c r="DA232" s="409" t="str">
        <f>IF(AND('[1]Multi-Field'!$E$45=[1]Lists!BF232,'[1]Multi-Field'!$F$45="Drained"),BI232,IF(AND('[1]Multi-Field'!$E$45=[1]Lists!BF232,'[1]Multi-Field'!$F$45="undrained"),BH232,""))</f>
        <v/>
      </c>
      <c r="DB232" s="409" t="str">
        <f>IF(AND('[1]Multi-Field'!$E$46=[1]Lists!BF232,'[1]Multi-Field'!$F$46="Drained"),BI232,IF(AND('[1]Multi-Field'!$E$46=[1]Lists!BF232,'[1]Multi-Field'!$F$46="undrained"),BH232,""))</f>
        <v/>
      </c>
      <c r="DC232" s="409" t="str">
        <f>IF(AND('[1]Multi-Field'!$E$47=[1]Lists!BF232,'[1]Multi-Field'!$F$47="Drained"),BI232,IF(AND('[1]Multi-Field'!$E$47=[1]Lists!BF232,'[1]Multi-Field'!$F$47="undrained"),BH232,""))</f>
        <v/>
      </c>
      <c r="DD232" s="409" t="str">
        <f>IF(AND('[1]Multi-Field'!$E$48=[1]Lists!BF232,'[1]Multi-Field'!$F$48="Drained"),BI232,IF(AND('[1]Multi-Field'!$E$48=[1]Lists!BF232,'[1]Multi-Field'!$F$48="undrained"),BH232,""))</f>
        <v/>
      </c>
      <c r="DE232" s="409" t="str">
        <f>IF(AND('[1]Multi-Field'!$E$49=[1]Lists!BF232,'[1]Multi-Field'!$F$49="Drained"),BI232,IF(AND('[1]Multi-Field'!$E$49=[1]Lists!BF232,'[1]Multi-Field'!$F$9="undrained"),BH232,""))</f>
        <v/>
      </c>
      <c r="DF232" s="409" t="str">
        <f>IF(AND('[1]Multi-Field'!$E$50=[1]Lists!BF232,'[1]Multi-Field'!$F$50="Drained"),BI232,IF(AND('[1]Multi-Field'!$E$50=[1]Lists!BF232,'[1]Multi-Field'!$F$50="undrained"),BH232,""))</f>
        <v/>
      </c>
      <c r="DG232" s="409" t="str">
        <f>IF(AND('[1]Multi-Field'!$E$51=[1]Lists!BF232,'[1]Multi-Field'!$F$51="Drained"),BI232,IF(AND('[1]Multi-Field'!$E$51=[1]Lists!BF232,'[1]Multi-Field'!$F$51="undrained"),BH232,""))</f>
        <v/>
      </c>
      <c r="DH232" s="409" t="str">
        <f>IF(AND('[1]Multi-Field'!$E$52=[1]Lists!BF232,'[1]Multi-Field'!$F$52="Drained"),BI232,IF(AND('[1]Multi-Field'!$E$52=[1]Lists!BF232,'[1]Multi-Field'!$F$52="undrained"),BH232,""))</f>
        <v/>
      </c>
      <c r="DI232" s="409" t="str">
        <f>IF(AND('[1]Multi-Field'!$E$53=[1]Lists!BF232,'[1]Multi-Field'!$F$53="Drained"),BI232,IF(AND('[1]Multi-Field'!$E$53=[1]Lists!BF232,'[1]Multi-Field'!$F$53="undrained"),BH232,""))</f>
        <v/>
      </c>
      <c r="DJ232" s="409" t="str">
        <f>IF(AND('[1]Multi-Field'!$E$54=[1]Lists!BF232,'[1]Multi-Field'!$F$54="Drained"),BI232,IF(AND('[1]Multi-Field'!$E$54=[1]Lists!BF232,'[1]Multi-Field'!$F$54="undrained"),BH232,""))</f>
        <v/>
      </c>
      <c r="DK232" s="409" t="str">
        <f>IF(AND('[1]Multi-Field'!$E$55=[1]Lists!BF232,'[1]Multi-Field'!$F$55="Drained"),BI232,IF(AND('[1]Multi-Field'!$E$55=[1]Lists!BF232,'[1]Multi-Field'!$F$55="undrained"),BH232,""))</f>
        <v/>
      </c>
      <c r="DL232" s="409" t="str">
        <f>IF(AND('[1]Multi-Field'!$E$56=[1]Lists!BF232,'[1]Multi-Field'!$F$56="Drained"),BI232,IF(AND('[1]Multi-Field'!$E$56=[1]Lists!BF232,'[1]Multi-Field'!$F$56="undrained"),BH232,""))</f>
        <v/>
      </c>
      <c r="DM232" s="409" t="str">
        <f>IF(AND('[1]Multi-Field'!$E$57=[1]Lists!BF232,'[1]Multi-Field'!$F$57="Drained"),BI232,IF(AND('[1]Multi-Field'!$E$57=[1]Lists!BF232,'[1]Multi-Field'!$F$57="undrained"),BH232,""))</f>
        <v/>
      </c>
      <c r="DN232" s="409" t="str">
        <f>IF(AND('[1]Multi-Field'!$E$58=[1]Lists!BF232,'[1]Multi-Field'!$F$58="Drained"),BI232,IF(AND('[1]Multi-Field'!$E$58=[1]Lists!BF232,'[1]Multi-Field'!$F$58="undrained"),BH232,""))</f>
        <v/>
      </c>
      <c r="DO232" s="409" t="str">
        <f>IF(AND('[1]Multi-Field'!$E$59=[1]Lists!BF232,'[1]Multi-Field'!$F$59="Drained"),BI232,IF(AND('[1]Multi-Field'!$E$59=[1]Lists!BF232,'[1]Multi-Field'!$F$59="undrained"),BH232,""))</f>
        <v/>
      </c>
      <c r="DP232" s="409" t="str">
        <f>IF(AND('[1]Multi-Field'!$E$60=[1]Lists!BF232,'[1]Multi-Field'!$F$60="Drained"),BI232,IF(AND('[1]Multi-Field'!$E$60=[1]Lists!BF232,'[1]Multi-Field'!$F$60="undrained"),BH232,""))</f>
        <v/>
      </c>
      <c r="DQ232" s="409" t="str">
        <f>IF(AND('[1]Multi-Field'!$E$61=[1]Lists!BF232,'[1]Multi-Field'!$F$61="Drained"),BI232,IF(AND('[1]Multi-Field'!$E$61=[1]Lists!BF232,'[1]Multi-Field'!$F$61="undrained"),BH232,""))</f>
        <v/>
      </c>
      <c r="DR232" s="409" t="str">
        <f>IF(AND('[1]Multi-Field'!$E$62=[1]Lists!BF232,'[1]Multi-Field'!$F$62="Drained"),BI232,IF(AND('[1]Multi-Field'!$E$62=[1]Lists!BF232,'[1]Multi-Field'!$F$62="undrained"),BH232,""))</f>
        <v/>
      </c>
      <c r="DS232" s="409" t="str">
        <f>IF(AND('[1]Multi-Field'!$E$63=[1]Lists!BF232,'[1]Multi-Field'!$F$63="Drained"),BI232,IF(AND('[1]Multi-Field'!$E$63=[1]Lists!BF232,'[1]Multi-Field'!$F$63="undrained"),BH232,""))</f>
        <v/>
      </c>
      <c r="DT232" s="409" t="str">
        <f>IF(AND('[1]Multi-Field'!$E$64=[1]Lists!BF232,'[1]Multi-Field'!$F$64="Drained"),BI232,IF(AND('[1]Multi-Field'!$E$64=[1]Lists!BF232,'[1]Multi-Field'!$F$64="undrained"),BH232,""))</f>
        <v/>
      </c>
      <c r="DU232" s="409" t="str">
        <f>IF(AND('[1]Multi-Field'!$E$65=[1]Lists!BF232,'[1]Multi-Field'!$F$65="Drained"),BI232,IF(AND('[1]Multi-Field'!$E$65=[1]Lists!BF232,'[1]Multi-Field'!$F$65="undrained"),BH232,""))</f>
        <v/>
      </c>
      <c r="DV232" s="409" t="str">
        <f>IF(AND('[1]Multi-Field'!$E$66=[1]Lists!BF232,'[1]Multi-Field'!$F$66="Drained"),BI232,IF(AND('[1]Multi-Field'!$E$66=[1]Lists!BF232,'[1]Multi-Field'!$F$66="undrained"),BH232,""))</f>
        <v/>
      </c>
      <c r="DW232" s="409" t="str">
        <f>IF(AND('[1]Multi-Field'!$E$67=[1]Lists!BF232,'[1]Multi-Field'!$F$67="Drained"),BI232,IF(AND('[1]Multi-Field'!$E$67=[1]Lists!BF232,'[1]Multi-Field'!$F$67="undrained"),BH232,""))</f>
        <v/>
      </c>
      <c r="DX232" s="409" t="str">
        <f>IF(AND('[1]Multi-Field'!$E$68=[1]Lists!BF232,'[1]Multi-Field'!$F$68="Drained"),BI232,IF(AND('[1]Multi-Field'!$E$68=[1]Lists!BF232,'[1]Multi-Field'!$F$68="undrained"),BH232,""))</f>
        <v/>
      </c>
      <c r="DY232" s="409" t="str">
        <f>IF(AND('[1]Multi-Field'!$E$69=[1]Lists!BF232,'[1]Multi-Field'!$F$69="Drained"),BI232,IF(AND('[1]Multi-Field'!$E$69=[1]Lists!BF232,'[1]Multi-Field'!$F$69="undrained"),BH232,""))</f>
        <v/>
      </c>
      <c r="DZ232" s="409" t="str">
        <f>IF(AND('[1]Multi-Field'!$E$70=[1]Lists!BF232,'[1]Multi-Field'!$F$70="Drained"),BI232,IF(AND('[1]Multi-Field'!$E$70=[1]Lists!BF232,'[1]Multi-Field'!$F$70="undrained"),BH232,""))</f>
        <v/>
      </c>
      <c r="EA232" s="409" t="str">
        <f>IF(AND('[1]Multi-Field'!$E$71=[1]Lists!BF232,'[1]Multi-Field'!$F$71="Drained"),BI232,IF(AND('[1]Multi-Field'!$E$71=[1]Lists!BF232,'[1]Multi-Field'!$F$71="undrained"),BH232,""))</f>
        <v/>
      </c>
      <c r="EB232" s="409" t="str">
        <f>IF(AND('[1]Multi-Field'!$E$72=[1]Lists!BF232,'[1]Multi-Field'!$F$72="Drained"),BI232,IF(AND('[1]Multi-Field'!$E$72=[1]Lists!BF232,'[1]Multi-Field'!$F$72="undrained"),BH232,""))</f>
        <v/>
      </c>
      <c r="EC232" s="409" t="str">
        <f>IF(AND('[1]Multi-Field'!$E$73=[1]Lists!BF232,'[1]Multi-Field'!$F$73="Drained"),BI232,IF(AND('[1]Multi-Field'!$E$73=[1]Lists!BF232,'[1]Multi-Field'!$F$73="undrained"),BH232,""))</f>
        <v/>
      </c>
      <c r="ED232" s="409" t="str">
        <f>IF(AND('[1]Multi-Field'!$E$74=[1]Lists!BF232,'[1]Multi-Field'!$F$74="Drained"),BI232,IF(AND('[1]Multi-Field'!$E$74=[1]Lists!BF232,'[1]Multi-Field'!$F$74="undrained"),BH232,""))</f>
        <v/>
      </c>
      <c r="EE232" s="409" t="str">
        <f>IF(AND('[1]Multi-Field'!$E$75=[1]Lists!BF232,'[1]Multi-Field'!$F$75="Drained"),BI232,IF(AND('[1]Multi-Field'!$E$75=[1]Lists!BF232,'[1]Multi-Field'!$F$75="undrained"),BH232,""))</f>
        <v/>
      </c>
      <c r="EF232" s="409" t="str">
        <f>IF(AND('[1]Multi-Field'!$E$76=[1]Lists!BF232,'[1]Multi-Field'!$F$76="Drained"),BI232,IF(AND('[1]Multi-Field'!$E$76=[1]Lists!BF232,'[1]Multi-Field'!$F$6="undrained"),BH232,""))</f>
        <v/>
      </c>
      <c r="EG232" s="409" t="str">
        <f>IF(AND('[1]Multi-Field'!$E$77=[1]Lists!BF232,'[1]Multi-Field'!$F$77="Drained"),BI232,IF(AND('[1]Multi-Field'!$E$77=[1]Lists!BF232,'[1]Multi-Field'!$F$77="undrained"),BH232,""))</f>
        <v/>
      </c>
      <c r="EH232" s="409" t="str">
        <f>IF(AND('[1]Multi-Field'!$E$78=[1]Lists!BF232,'[1]Multi-Field'!$F$78="Drained"),BI232,IF(AND('[1]Multi-Field'!$E$78=[1]Lists!BF232,'[1]Multi-Field'!$F$78="undrained"),BH232,""))</f>
        <v/>
      </c>
      <c r="EI232" s="409" t="str">
        <f>IF(AND('[1]Multi-Field'!$E$79=[1]Lists!BF232,'[1]Multi-Field'!$F$79="Drained"),BI232,IF(AND('[1]Multi-Field'!$E$79=[1]Lists!BF232,'[1]Multi-Field'!$F$79="undrained"),BH232,""))</f>
        <v/>
      </c>
      <c r="EJ232" s="409" t="str">
        <f>IF(AND('[1]Multi-Field'!$E$80=[1]Lists!BF232,'[1]Multi-Field'!$F$80="Drained"),BI232,IF(AND('[1]Multi-Field'!$E$80=[1]Lists!BF232,'[1]Multi-Field'!$F$80="undrained"),BH232,""))</f>
        <v/>
      </c>
      <c r="EK232" s="409" t="str">
        <f>IF(AND('[1]Multi-Field'!$E$81=[1]Lists!BF232,'[1]Multi-Field'!$F$81="Drained"),BI232,IF(AND('[1]Multi-Field'!$E$81=[1]Lists!BF232,'[1]Multi-Field'!$F$81="undrained"),BH232,""))</f>
        <v/>
      </c>
      <c r="EL232" s="409" t="str">
        <f>IF(AND('[1]Multi-Field'!$E$82=[1]Lists!BF232,'[1]Multi-Field'!$F$82="Drained"),BI232,IF(AND('[1]Multi-Field'!$E$82=[1]Lists!BF232,'[1]Multi-Field'!$F$82="undrained"),BH232,""))</f>
        <v/>
      </c>
      <c r="EM232" s="409" t="str">
        <f>IF(AND('[1]Multi-Field'!$E$83=[1]Lists!BF232,'[1]Multi-Field'!$F$83="Drained"),BI232,IF(AND('[1]Multi-Field'!$E$83=[1]Lists!BF232,'[1]Multi-Field'!$F$83="undrained"),BH232,""))</f>
        <v/>
      </c>
      <c r="EN232" s="409" t="str">
        <f>IF(AND('[1]Multi-Field'!$E$84=[1]Lists!BF232,'[1]Multi-Field'!$F$84="Drained"),BI232,IF(AND('[1]Multi-Field'!$E$84=[1]Lists!BF232,'[1]Multi-Field'!$F$84="undrained"),BH232,""))</f>
        <v/>
      </c>
      <c r="EO232" s="409" t="str">
        <f>IF(AND('[1]Multi-Field'!$E$85=[1]Lists!BF232,'[1]Multi-Field'!$F$85="Drained"),BI232,IF(AND('[1]Multi-Field'!$E$85=[1]Lists!BF232,'[1]Multi-Field'!$F$85="undrained"),BH232,""))</f>
        <v/>
      </c>
      <c r="EP232" s="409" t="str">
        <f>IF(AND('[1]Multi-Field'!$E$86=[1]Lists!BF232,'[1]Multi-Field'!$F$86="Drained"),BI232,IF(AND('[1]Multi-Field'!$E$86=[1]Lists!BF232,'[1]Multi-Field'!$F$86="undrained"),BH232,""))</f>
        <v/>
      </c>
      <c r="EQ232" s="409" t="str">
        <f>IF(AND('[1]Multi-Field'!$E$87=[1]Lists!BF232,'[1]Multi-Field'!$F$87="Drained"),BI232,IF(AND('[1]Multi-Field'!$E$87=[1]Lists!BF232,'[1]Multi-Field'!$F$87="undrained"),BH232,""))</f>
        <v/>
      </c>
      <c r="ER232" s="409" t="str">
        <f>IF(AND('[1]Multi-Field'!$E$88=[1]Lists!BF232,'[1]Multi-Field'!$F$88="Drained"),BI232,IF(AND('[1]Multi-Field'!$E$88=[1]Lists!BF232,'[1]Multi-Field'!$F$88="undrained"),BH232,""))</f>
        <v/>
      </c>
      <c r="ES232" s="409" t="str">
        <f>IF(AND('[1]Multi-Field'!$E$89=[1]Lists!BF232,'[1]Multi-Field'!$F$89="Drained"),BI232,IF(AND('[1]Multi-Field'!$E$89=[1]Lists!BF232,'[1]Multi-Field'!$F$89="undrained"),BH232,""))</f>
        <v/>
      </c>
      <c r="ET232" s="409" t="str">
        <f>IF(AND('[1]Multi-Field'!$E$90=[1]Lists!BF232,'[1]Multi-Field'!$F$90="Drained"),BI232,IF(AND('[1]Multi-Field'!$E$90=[1]Lists!BF232,'[1]Multi-Field'!$F$90="undrained"),BH232,""))</f>
        <v/>
      </c>
      <c r="EU232" s="409" t="str">
        <f>IF(AND('[1]Multi-Field'!$E$91=[1]Lists!BF232,'[1]Multi-Field'!$F$91="Drained"),BI232,IF(AND('[1]Multi-Field'!$E$91=[1]Lists!BF232,'[1]Multi-Field'!$F$91="undrained"),BH232,""))</f>
        <v/>
      </c>
      <c r="EV232" s="409" t="str">
        <f>IF(AND('[1]Multi-Field'!$E$92=[1]Lists!BF232,'[1]Multi-Field'!$F$92="Drained"),BI232,IF(AND('[1]Multi-Field'!$E$92=[1]Lists!BF232,'[1]Multi-Field'!$F$92="undrained"),BH232,""))</f>
        <v/>
      </c>
      <c r="EW232" s="409" t="str">
        <f>IF(AND('[1]Multi-Field'!$E$93=[1]Lists!BF232,'[1]Multi-Field'!$F$93="Drained"),BI232,IF(AND('[1]Multi-Field'!$E$93=[1]Lists!BF232,'[1]Multi-Field'!$F$93="undrained"),BH232,""))</f>
        <v/>
      </c>
      <c r="EX232" s="409" t="str">
        <f>IF(AND('[1]Multi-Field'!$E$94=[1]Lists!BF232,'[1]Multi-Field'!$F$94="Drained"),BI232,IF(AND('[1]Multi-Field'!$E$94=[1]Lists!BF232,'[1]Multi-Field'!$F$94="undrained"),BH232,""))</f>
        <v/>
      </c>
      <c r="EY232" s="409" t="str">
        <f>IF(AND('[1]Multi-Field'!$E$95=[1]Lists!BF232,'[1]Multi-Field'!$F$95="Drained"),BI232,IF(AND('[1]Multi-Field'!$E$95=[1]Lists!BF232,'[1]Multi-Field'!$F$95="undrained"),BH232,""))</f>
        <v/>
      </c>
      <c r="EZ232" s="409" t="str">
        <f>IF(AND('[1]Multi-Field'!$E$96=[1]Lists!BF232,'[1]Multi-Field'!$F$96="Drained"),BI232,IF(AND('[1]Multi-Field'!$E$96=[1]Lists!BF232,'[1]Multi-Field'!$F$96="undrained"),BH232,""))</f>
        <v/>
      </c>
      <c r="FA232" s="409" t="str">
        <f>IF(AND('[1]Multi-Field'!$E$97=[1]Lists!BF232,'[1]Multi-Field'!$F$97="Drained"),BI232,IF(AND('[1]Multi-Field'!$E$97=[1]Lists!BF232,'[1]Multi-Field'!$F$97="undrained"),BH232,""))</f>
        <v/>
      </c>
      <c r="FB232" s="409" t="str">
        <f>IF(AND('[1]Multi-Field'!$E$98=[1]Lists!BF232,'[1]Multi-Field'!$F$98="Drained"),BI232,IF(AND('[1]Multi-Field'!$E$98=[1]Lists!BF232,'[1]Multi-Field'!$F$98="undrained"),BH232,""))</f>
        <v/>
      </c>
      <c r="FC232" s="409" t="str">
        <f>IF(AND('[1]Multi-Field'!$E$99=[1]Lists!BF232,'[1]Multi-Field'!$F$99="Drained"),BI232,IF(AND('[1]Multi-Field'!$E$99=[1]Lists!BF232,'[1]Multi-Field'!$F$99="undrained"),BH232,""))</f>
        <v/>
      </c>
      <c r="FD232" s="409" t="str">
        <f>IF(AND('[1]Multi-Field'!$E$100=[1]Lists!BF232,'[1]Multi-Field'!$F$100="Drained"),BI232,IF(AND('[1]Multi-Field'!$E$100=[1]Lists!BF232,'[1]Multi-Field'!$F$100="undrained"),BH232,""))</f>
        <v/>
      </c>
      <c r="FE232" s="409" t="str">
        <f>IF(AND('[1]Multi-Field'!$E$101=[1]Lists!BF232,'[1]Multi-Field'!$F$101="Drained"),BI232,IF(AND('[1]Multi-Field'!$E$101=[1]Lists!BF232,'[1]Multi-Field'!$F$101="undrained"),BH232,""))</f>
        <v/>
      </c>
      <c r="FF232" s="409" t="str">
        <f>IF(AND('[1]Multi-Field'!$E$102=[1]Lists!BF232,'[1]Multi-Field'!$F$102="Drained"),BI232,IF(AND('[1]Multi-Field'!$E$102=[1]Lists!BF232,'[1]Multi-Field'!$F$102="undrained"),BH232,""))</f>
        <v/>
      </c>
      <c r="FG232" s="409" t="str">
        <f>IF(AND('[1]Multi-Field'!$E$103=[1]Lists!BF232,'[1]Multi-Field'!$F$103="Drained"),BI232,IF(AND('[1]Multi-Field'!$E$103=[1]Lists!BF232,'[1]Multi-Field'!$F$103="undrained"),BH232,""))</f>
        <v/>
      </c>
      <c r="FH232" s="409" t="str">
        <f>IF(AND('[1]Multi-Field'!$E$104=[1]Lists!BF232,'[1]Multi-Field'!$F$104="Drained"),BI232,IF(AND('[1]Multi-Field'!$E$104=[1]Lists!BF232,'[1]Multi-Field'!$F$104="undrained"),BH232,""))</f>
        <v/>
      </c>
      <c r="FI232" s="409" t="str">
        <f>IF(AND('[1]Multi-Field'!$E$105=[1]Lists!BF232,'[1]Multi-Field'!$F$105="Drained"),BI232,IF(AND('[1]Multi-Field'!$E$105=[1]Lists!BF232,'[1]Multi-Field'!$F$105="undrained"),BH232,""))</f>
        <v/>
      </c>
      <c r="FJ232" s="409" t="str">
        <f>IF(AND('[1]Multi-Field'!$E$106=[1]Lists!BF232,'[1]Multi-Field'!$F$106="Drained"),BI232,IF(AND('[1]Multi-Field'!$E$106=[1]Lists!BF232,'[1]Multi-Field'!$F$106="undrained"),BH232,""))</f>
        <v/>
      </c>
      <c r="FK232" s="409" t="str">
        <f>IF(AND('[1]Multi-Field'!$E$107=[1]Lists!BF232,'[1]Multi-Field'!$F$107="Drained"),BI232,IF(AND('[1]Multi-Field'!$E$107=[1]Lists!BF232,'[1]Multi-Field'!$F$107="undrained"),BH232,""))</f>
        <v/>
      </c>
      <c r="FL232" s="409" t="str">
        <f>IF(AND('[1]Multi-Field'!$E$108=[1]Lists!BF232,'[1]Multi-Field'!$F$108="Drained"),BI232,IF(AND('[1]Multi-Field'!$E$108=[1]Lists!BF232,'[1]Multi-Field'!$F$108="undrained"),BH232,""))</f>
        <v/>
      </c>
      <c r="FM232" s="409" t="str">
        <f>IF(AND('[1]Multi-Field'!$E$109=[1]Lists!BF232,'[1]Multi-Field'!$F$109="Drained"),BI232,IF(AND('[1]Multi-Field'!$E$109=[1]Lists!BF232,'[1]Multi-Field'!$F$109="undrained"),BH232,""))</f>
        <v/>
      </c>
      <c r="FN232" s="409" t="str">
        <f>IF(AND('[1]Multi-Field'!$E$110=[1]Lists!BF232,'[1]Multi-Field'!$F$110="Drained"),BI232,IF(AND('[1]Multi-Field'!$E$110=[1]Lists!BF232,'[1]Multi-Field'!$F$110="undrained"),BH232,""))</f>
        <v/>
      </c>
      <c r="FO232" s="409" t="str">
        <f>IF(AND('[1]Multi-Field'!$E$111=[1]Lists!BF232,'[1]Multi-Field'!$F$111="Drained"),BI232,IF(AND('[1]Multi-Field'!$E$111=[1]Lists!BF232,'[1]Multi-Field'!$F$111="undrained"),BH232,""))</f>
        <v/>
      </c>
      <c r="FP232" s="409" t="str">
        <f>IF(AND('[1]Multi-Field'!$E$112=[1]Lists!BF232,'[1]Multi-Field'!$F$112="Drained"),BI232,IF(AND('[1]Multi-Field'!$E$112=[1]Lists!BF232,'[1]Multi-Field'!$F$112="undrained"),BH232,""))</f>
        <v/>
      </c>
      <c r="FQ232" s="409" t="str">
        <f>IF(AND('[1]Multi-Field'!$E$113=[1]Lists!BF232,'[1]Multi-Field'!$F$113="Drained"),BI232,IF(AND('[1]Multi-Field'!$E$113=[1]Lists!BF232,'[1]Multi-Field'!$F$113="undrained"),BH232,""))</f>
        <v/>
      </c>
      <c r="FR232" s="409" t="str">
        <f>IF(AND('[1]Multi-Field'!$E$114=[1]Lists!BF232,'[1]Multi-Field'!$F$114="Drained"),BI232,IF(AND('[1]Multi-Field'!$E$114=[1]Lists!BF232,'[1]Multi-Field'!$F$114="undrained"),BH232,""))</f>
        <v/>
      </c>
      <c r="FS232" s="409" t="str">
        <f>IF(AND('[1]Multi-Field'!$E$115=[1]Lists!BF232,'[1]Multi-Field'!$F$115="Drained"),BI232,IF(AND('[1]Multi-Field'!$E$115=[1]Lists!BF232,'[1]Multi-Field'!$F$115="undrained"),BH232,""))</f>
        <v/>
      </c>
      <c r="FT232" s="409" t="str">
        <f>IF(AND('[1]Multi-Field'!$E$116=[1]Lists!BF232,'[1]Multi-Field'!$F$116="Drained"),BI232,IF(AND('[1]Multi-Field'!$E$116=[1]Lists!BF232,'[1]Multi-Field'!$F$116="undrained"),BH232,""))</f>
        <v/>
      </c>
      <c r="FU232" s="409" t="str">
        <f>IF(AND('[1]Multi-Field'!$E$117=[1]Lists!BF232,'[1]Multi-Field'!$F$117="Drained"),BI232,IF(AND('[1]Multi-Field'!$E$117=[1]Lists!BF232,'[1]Multi-Field'!$F$117="undrained"),BH232,""))</f>
        <v/>
      </c>
      <c r="FV232" s="409" t="str">
        <f>IF(AND('[1]Multi-Field'!$E$118=[1]Lists!BF232,'[1]Multi-Field'!$F$118="Drained"),BI232,IF(AND('[1]Multi-Field'!$E$118=[1]Lists!BF232,'[1]Multi-Field'!$F$118="undrained"),BH232,""))</f>
        <v/>
      </c>
      <c r="FW232" s="409" t="str">
        <f>IF(AND('[1]Multi-Field'!$E$119=[1]Lists!BF232,'[1]Multi-Field'!$F$119="Drained"),BI232,IF(AND('[1]Multi-Field'!$E$119=[1]Lists!BF232,'[1]Multi-Field'!$F$119="undrained"),BH232,""))</f>
        <v/>
      </c>
      <c r="FX232" s="409" t="str">
        <f>IF(AND('[1]Multi-Field'!$E$120=[1]Lists!BF232,'[1]Multi-Field'!$F$120="Drained"),BI232,IF(AND('[1]Multi-Field'!$E$120=[1]Lists!BF232,'[1]Multi-Field'!$F$120="undrained"),BH232,""))</f>
        <v/>
      </c>
    </row>
    <row r="233" spans="1:180" ht="13.5" customHeight="1">
      <c r="A233" s="7" t="s">
        <v>320</v>
      </c>
      <c r="B233" s="7"/>
      <c r="C233" s="7"/>
      <c r="D233" s="8">
        <v>70</v>
      </c>
      <c r="E233" s="8">
        <f t="shared" si="39"/>
        <v>70</v>
      </c>
      <c r="F233" s="8">
        <f t="shared" si="40"/>
        <v>70</v>
      </c>
      <c r="G233" s="8">
        <v>70</v>
      </c>
      <c r="H233" s="8">
        <v>70</v>
      </c>
      <c r="I233" s="8">
        <f t="shared" si="43"/>
        <v>70</v>
      </c>
      <c r="J233" s="8">
        <f t="shared" si="44"/>
        <v>70</v>
      </c>
      <c r="K233" s="8">
        <v>70</v>
      </c>
      <c r="L233" s="8">
        <v>130</v>
      </c>
      <c r="M233" s="8">
        <f t="shared" si="41"/>
        <v>132</v>
      </c>
      <c r="N233" s="8">
        <f t="shared" si="42"/>
        <v>133</v>
      </c>
      <c r="O233" s="8">
        <v>135</v>
      </c>
      <c r="P233" s="391">
        <v>208</v>
      </c>
      <c r="Q233" s="394"/>
      <c r="R233" s="395" t="b">
        <f>IF(OR('Multi-Field'!AA210=Lists!$AC$42,'Multi-Field'!AA210=Lists!$AC$43),IF('Multi-Field'!Z210="x",(IF('Multi-Field'!AC210=Lists!$Q$11,Lists!$R$11,IF('Multi-Field'!AC210=Lists!$Q$12,Lists!$R$12,IF('Multi-Field'!AC210=Lists!$Q$13,Lists!$R$13,IF('Multi-Field'!AC210=Lists!$Q$14,Lists!$R$14))))),IF('Multi-Field'!X210="x",(IF('Multi-Field'!AC210=Lists!$Q$11,Lists!$S$11,IF('Multi-Field'!AC210=Lists!$Q$12,Lists!$S$12,IF('Multi-Field'!AC210=Lists!$Q$13,Lists!$S$13,IF('Multi-Field'!AC210=Lists!$Q$14,Lists!$S$14))))),IF('Multi-Field'!V210="x",(IF('Multi-Field'!AC210=Lists!$Q$11,Lists!$T$11,IF('Multi-Field'!AC210=Lists!$Q$12,Lists!$T$12,IF('Multi-Field'!AC210=Lists!$Q$13,Lists!$T$13,IF('Multi-Field'!AC210=Lists!$Q$14,Lists!$T$14))))),0))))</f>
        <v>0</v>
      </c>
      <c r="S233" s="395" t="str">
        <f t="shared" si="45"/>
        <v/>
      </c>
      <c r="T233" s="395"/>
      <c r="U233" s="396"/>
      <c r="AI233" s="384">
        <f>'[1]Multi-Field'!B229</f>
        <v>0</v>
      </c>
      <c r="AJ233" s="387" t="str">
        <f>IF(OR('[1]Multi-Field'!Q73=[1]Lists!$AC$42,'[1]Multi-Field'!Q73=[1]Lists!$AC$43),"x","")</f>
        <v/>
      </c>
      <c r="AK233" s="387" t="str">
        <f>IF(OR('[1]Multi-Field'!Q73=[1]Lists!$AC$6,'[1]Multi-Field'!Q73=$AC$2,'[1]Multi-Field'!Q73=$AC$4),"x","")</f>
        <v/>
      </c>
      <c r="AL233" s="387" t="str">
        <f>IF(OR('[1]Multi-Field'!Q73=[1]Lists!$AC$7,'[1]Multi-Field'!Q73=$AC$3,'[1]Multi-Field'!Q73=$AC$5),"x","")</f>
        <v/>
      </c>
      <c r="AM233" s="387" t="str">
        <f>IF(OR('[1]Multi-Field'!Q73=$AC$23,'[1]Multi-Field'!Q73=$AC$13,'[1]Multi-Field'!Q73=$AC$9,'[1]Multi-Field'!Q73=$AC$19,'[1]Multi-Field'!Q73=$AC$47),"x","")</f>
        <v/>
      </c>
      <c r="AN233" s="387" t="str">
        <f>IF(OR('[1]Multi-Field'!Q73=$AC$24,'[1]Multi-Field'!Q73=$AC$14,'[1]Multi-Field'!Q73=$AC$10,'[1]Multi-Field'!Q73=$AC$22,'[1]Multi-Field'!Q73=$AC$48),"x","")</f>
        <v/>
      </c>
      <c r="AO233" s="387" t="str">
        <f>IF(OR('[1]Multi-Field'!Q73=$AC$21,'[1]Multi-Field'!Q73=$AC$28,'[1]Multi-Field'!Q73=$AC$62,'[1]Multi-Field'!Q73=$AC$102,'[1]Multi-Field'!Q73=$AC$98),"x","")</f>
        <v/>
      </c>
      <c r="AP233" s="387" t="str">
        <f>IF(OR('[1]Multi-Field'!Q73=$AC$25,'[1]Multi-Field'!Q73=$AC$63,'[1]Multi-Field'!Q73=$AC$85,'[1]Multi-Field'!Q73=$AC$87,'[1]Multi-Field'!Q73=$AC$92,'[1]Multi-Field'!Q73=$AC$93),"x","")</f>
        <v/>
      </c>
      <c r="AQ233" s="387" t="str">
        <f>IF(OR('[1]Multi-Field'!Q73=$AC$20,'[1]Multi-Field'!Q73=$AC$27,'[1]Multi-Field'!Q73=$AC$58,'[1]Multi-Field'!Q73=$AC$86,'[1]Multi-Field'!Q73=$AC$103,'[1]Multi-Field'!Q73=$AC$94),"x","")</f>
        <v/>
      </c>
      <c r="AR233" s="387" t="str">
        <f>IF(OR('[1]Multi-Field'!Q73=$AC$35,'[1]Multi-Field'!Q73=$AC$40,'[1]Multi-Field'!Q73=$AC$45,),"x","")</f>
        <v/>
      </c>
      <c r="AS233" s="387" t="str">
        <f>IF(OR('[1]Multi-Field'!Q73=$AC$36,'[1]Multi-Field'!Q73=$AC$41,'[1]Multi-Field'!Q73=$AC$46,),"x","")</f>
        <v/>
      </c>
      <c r="AT233" s="387" t="str">
        <f>IF(OR('[1]Multi-Field'!Q73=$AC$52,'[1]Multi-Field'!Q73=$AC$53,'[1]Multi-Field'!Q73=$AC$54,'[1]Multi-Field'!Q73=$AC$55,'[1]Multi-Field'!Q73=$AC$68,'[1]Multi-Field'!Q73=$AC$69,'[1]Multi-Field'!Q73=$AC$74,'[1]Multi-Field'!Q73=$AC$71,'[1]Multi-Field'!Q73=$AC$70),"x","")</f>
        <v>x</v>
      </c>
      <c r="AU233" s="387" t="str">
        <f>IF('[1]Multi-Field'!Q73=$AC$72,"x","")</f>
        <v/>
      </c>
      <c r="AV233" s="387" t="str">
        <f>IF('[1]Multi-Field'!Q73=$AC$73,"x","")</f>
        <v/>
      </c>
      <c r="AW233" s="387" t="str">
        <f>IF('[1]Multi-Field'!Q73=$AC$83,"x","")</f>
        <v/>
      </c>
      <c r="AX233" s="387" t="str">
        <f>IF('[1]Multi-Field'!Q73=$AC$84,"x","")</f>
        <v/>
      </c>
      <c r="AY233" s="387" t="str">
        <f>IF('[1]Multi-Field'!Q73=$AC$97,"x","")</f>
        <v/>
      </c>
      <c r="AZ233" s="387" t="str">
        <f>IF('[1]Multi-Field'!Q73=$AC$99,"x","")</f>
        <v/>
      </c>
      <c r="BA233" s="387" t="str">
        <f>IF('[1]Multi-Field'!Q73=$AC$104,"x","")</f>
        <v/>
      </c>
      <c r="BB233" s="387" t="str">
        <f>IF('[1]Multi-Field'!Q73=$AC$105,"x","")</f>
        <v/>
      </c>
      <c r="BC233" s="388"/>
      <c r="BF233" s="411" t="s">
        <v>1399</v>
      </c>
      <c r="BG233" s="412">
        <v>4</v>
      </c>
      <c r="BH233" s="412">
        <v>5.5</v>
      </c>
      <c r="BI233" s="412">
        <v>6</v>
      </c>
      <c r="BJ233" s="409" t="e">
        <f>IF(AND('[1]Single Field'!#REF!=[1]Lists!BF233,'[1]Single Field'!#REF!="Drained"),"x",IF(AND('[1]Single Field'!#REF!=[1]Lists!BF233,'[1]Single Field'!#REF!="Undrained"),O,""))</f>
        <v>#REF!</v>
      </c>
      <c r="BK233" s="409" t="str">
        <f>IF(AND('[1]Multi-Field'!$E$3=[1]Lists!BF233,'[1]Multi-Field'!$F$3="Drained"),BI233,IF(AND('[1]Multi-Field'!$E$3=BF233,'[1]Multi-Field'!$F$3="undrained"),BH233,""))</f>
        <v/>
      </c>
      <c r="BL233" s="409" t="str">
        <f>IF(AND('[1]Multi-Field'!$E$4=BF233,'[1]Multi-Field'!$F$4="Drained"),BI233,IF(AND('[1]Multi-Field'!$E$4=BF233,'[1]Multi-Field'!$F$4="undrained"),BH233,""))</f>
        <v/>
      </c>
      <c r="BM233" s="409" t="str">
        <f>IF(AND('[1]Multi-Field'!$E$5=BF233,'[1]Multi-Field'!$F$5="Drained"),BI233,IF(AND('[1]Multi-Field'!$E$5=BF233,'[1]Multi-Field'!$F$5="undrained"),BH233,""))</f>
        <v/>
      </c>
      <c r="BN233" s="409" t="str">
        <f>IF(AND('[1]Multi-Field'!$E$6=BF233,'[1]Multi-Field'!$F$6="Drained"),BI233,IF(AND('[1]Multi-Field'!$E$6=BF233,'[1]Multi-Field'!$F$6="undrained"),BH233,""))</f>
        <v/>
      </c>
      <c r="BO233" s="409" t="str">
        <f>IF(AND('[1]Multi-Field'!$E$7=BF233,'[1]Multi-Field'!$F$7="Drained"),BI233,IF(AND('[1]Multi-Field'!$E$7=BF233,'[1]Multi-Field'!$F$7="undrained"),BH233,""))</f>
        <v/>
      </c>
      <c r="BP233" s="409" t="str">
        <f>IF(AND('[1]Multi-Field'!$E$8=BF233,'[1]Multi-Field'!$F$8="Drained"),BI233,IF(AND('[1]Multi-Field'!$E$8=BF233,'[1]Multi-Field'!$F$8="undrained"),BH233,""))</f>
        <v/>
      </c>
      <c r="BQ233" s="409" t="str">
        <f>IF(AND('[1]Multi-Field'!$E$9=BF233,'[1]Multi-Field'!$F$9="Drained"),BI233,IF(AND('[1]Multi-Field'!$E$9=BF233,'[1]Multi-Field'!$F$9="undrained"),BH233,""))</f>
        <v/>
      </c>
      <c r="BR233" s="409" t="str">
        <f>IF(AND('[1]Multi-Field'!$E$10=BF233,'[1]Multi-Field'!$F$10="Drained"),BI233,IF(AND('[1]Multi-Field'!$E$10=BF233,'[1]Multi-Field'!$F$10="undrained"),BH233,""))</f>
        <v/>
      </c>
      <c r="BS233" s="409" t="str">
        <f>IF(AND('[1]Multi-Field'!$E$11=BF233,'[1]Multi-Field'!$F$11="Drained"),BI233,IF(AND('[1]Multi-Field'!$E$11=BF233,'[1]Multi-Field'!$F$11="undrained"),BH233,""))</f>
        <v/>
      </c>
      <c r="BT233" s="409" t="str">
        <f>IF(AND('[1]Multi-Field'!$E$12=BF233,'[1]Multi-Field'!$F$12="Drained"),BI233,IF(AND('[1]Multi-Field'!$E$12=BF233,'[1]Multi-Field'!$F$12="undrained"),BH233,""))</f>
        <v/>
      </c>
      <c r="BU233" s="409" t="str">
        <f>IF(AND('[1]Multi-Field'!$E$13=BF233,'[1]Multi-Field'!$F$13="Drained"),BI233,IF(AND('[1]Multi-Field'!$E$3=BF233,'[1]Multi-Field'!$F$13="undrained"),BH233,""))</f>
        <v/>
      </c>
      <c r="BV233" s="409" t="str">
        <f>IF(AND('[1]Multi-Field'!$E$14=BF233,'[1]Multi-Field'!$F$14="Drained"),BI233,IF(AND('[1]Multi-Field'!$E$14=BF233,'[1]Multi-Field'!$F$14="undrained"),BH233,""))</f>
        <v/>
      </c>
      <c r="BW233" s="409" t="str">
        <f>IF(AND('[1]Multi-Field'!$E$15=BF233,'[1]Multi-Field'!$F$15="Drained"),BI233,IF(AND('[1]Multi-Field'!$E$15=BF233,'[1]Multi-Field'!$F$15="undrained"),BH233,""))</f>
        <v/>
      </c>
      <c r="BX233" s="409" t="str">
        <f>IF(AND('[1]Multi-Field'!$E$16=[1]Lists!BF233,'[1]Multi-Field'!$F$16="Drained"),BI233,IF(AND('[1]Multi-Field'!$E$16=[1]Lists!BF233,'[1]Multi-Field'!$F$16="undrained"),BH233,""))</f>
        <v/>
      </c>
      <c r="BY233" s="409" t="str">
        <f>IF(AND('[1]Multi-Field'!$E$17=[1]Lists!BF233,'[1]Multi-Field'!$F$17="Drained"),BI233,IF(AND('[1]Multi-Field'!$E$17=[1]Lists!BF233,'[1]Multi-Field'!$F$17="undrained"),BH233,""))</f>
        <v/>
      </c>
      <c r="BZ233" s="409" t="str">
        <f>IF(AND('[1]Multi-Field'!$E$18=[1]Lists!BF233,'[1]Multi-Field'!$F$18="Drained"),BI233,IF(AND('[1]Multi-Field'!$E$18=[1]Lists!BF233,'[1]Multi-Field'!$F$18="undrained"),BH233,""))</f>
        <v/>
      </c>
      <c r="CA233" s="409" t="str">
        <f>IF(AND('[1]Multi-Field'!$E$19=[1]Lists!BF233,'[1]Multi-Field'!$F$19="Drained"),BI233,IF(AND('[1]Multi-Field'!$E$19=[1]Lists!BF233,'[1]Multi-Field'!$F$19="undrained"),BH233,""))</f>
        <v/>
      </c>
      <c r="CB233" s="409" t="str">
        <f>IF(AND('[1]Multi-Field'!$E$20=[1]Lists!BF233,'[1]Multi-Field'!$F$20="Drained"),BI233,IF(AND('[1]Multi-Field'!$E$20=[1]Lists!BF233,'[1]Multi-Field'!$F$20="undrained"),BH233,""))</f>
        <v/>
      </c>
      <c r="CC233" s="409" t="str">
        <f>IF(AND('[1]Multi-Field'!$E$21=[1]Lists!BF233,'[1]Multi-Field'!$F$21="Drained"),BI233,IF(AND('[1]Multi-Field'!$E$21=[1]Lists!BF233,'[1]Multi-Field'!$F$21="undrained"),BH233,""))</f>
        <v/>
      </c>
      <c r="CD233" s="409" t="str">
        <f>IF(AND('[1]Multi-Field'!$E$22=[1]Lists!BF233,'[1]Multi-Field'!$F$22="Drained"),BI233,IF(AND('[1]Multi-Field'!$E$22=[1]Lists!BF233,'[1]Multi-Field'!$F$22="undrained"),BH233,""))</f>
        <v/>
      </c>
      <c r="CE233" s="409" t="str">
        <f>IF(AND('[1]Multi-Field'!$E$23=[1]Lists!BF233,'[1]Multi-Field'!$F$23="Drained"),BI233,IF(AND('[1]Multi-Field'!$E$23=[1]Lists!BF233,'[1]Multi-Field'!$F$23="undrained"),BH233,""))</f>
        <v/>
      </c>
      <c r="CF233" s="409" t="str">
        <f>IF(AND('[1]Multi-Field'!$E$24=[1]Lists!BF233,'[1]Multi-Field'!$F$24="Drained"),BI233,IF(AND('[1]Multi-Field'!$E$24=[1]Lists!BF233,'[1]Multi-Field'!$F$24="undrained"),BH233,""))</f>
        <v/>
      </c>
      <c r="CG233" s="409" t="str">
        <f>IF(AND('[1]Multi-Field'!$E$25=[1]Lists!BF233,'[1]Multi-Field'!$F$25="Drained"),BI233,IF(AND('[1]Multi-Field'!$E$25=[1]Lists!BF233,'[1]Multi-Field'!$F$25="undrained"),BH233,""))</f>
        <v/>
      </c>
      <c r="CH233" s="409" t="str">
        <f>IF(AND('[1]Multi-Field'!$E$26=[1]Lists!BF233,'[1]Multi-Field'!$F$26="Drained"),BI233,IF(AND('[1]Multi-Field'!$E$26=[1]Lists!BF233,'[1]Multi-Field'!$F$26="undrained"),BH233,""))</f>
        <v/>
      </c>
      <c r="CI233" s="409" t="str">
        <f>IF(AND('[1]Multi-Field'!$E$27=[1]Lists!BF233,'[1]Multi-Field'!$F$27="Drained"),BI233,IF(AND('[1]Multi-Field'!$E$27=[1]Lists!BF233,'[1]Multi-Field'!$F$27="undrained"),BH233,""))</f>
        <v/>
      </c>
      <c r="CJ233" s="409" t="str">
        <f>IF(AND('[1]Multi-Field'!$E$28=[1]Lists!BF233,'[1]Multi-Field'!$F$28="Drained"),BI233,IF(AND('[1]Multi-Field'!$E$28=[1]Lists!BF233,'[1]Multi-Field'!$F$28="undrained"),BH233,""))</f>
        <v/>
      </c>
      <c r="CK233" s="409" t="str">
        <f>IF(AND('[1]Multi-Field'!$E$29=[1]Lists!BF233,'[1]Multi-Field'!$F$29="Drained"),BI233,IF(AND('[1]Multi-Field'!$E$29=[1]Lists!BF233,'[1]Multi-Field'!$F$29="undrained"),BH233,""))</f>
        <v/>
      </c>
      <c r="CL233" s="409" t="str">
        <f>IF(AND('[1]Multi-Field'!$E$30=[1]Lists!BF233,'[1]Multi-Field'!$F$30="Drained"),BI233,IF(AND('[1]Multi-Field'!$E$30=[1]Lists!BF233,'[1]Multi-Field'!$F$30="undrained"),BH233,""))</f>
        <v/>
      </c>
      <c r="CM233" s="409" t="str">
        <f>IF(AND('[1]Multi-Field'!$E$31=[1]Lists!BF233,'[1]Multi-Field'!$F$31="Drained"),BI233,IF(AND('[1]Multi-Field'!$E$31=[1]Lists!BF233,'[1]Multi-Field'!$F$31="undrained"),BH233,""))</f>
        <v/>
      </c>
      <c r="CN233" s="409" t="str">
        <f>IF(AND('[1]Multi-Field'!$E$32=[1]Lists!BF233,'[1]Multi-Field'!$F$32="Drained"),BI233,IF(AND('[1]Multi-Field'!$E$32=[1]Lists!BF233,'[1]Multi-Field'!$F$32="undrained"),BH233,""))</f>
        <v/>
      </c>
      <c r="CO233" s="409" t="str">
        <f>IF(AND('[1]Multi-Field'!$E$33=[1]Lists!BF233,'[1]Multi-Field'!$F$33="Drained"),BI233,IF(AND('[1]Multi-Field'!$E$33=[1]Lists!BF233,'[1]Multi-Field'!$F$33="undrained"),BH233,""))</f>
        <v/>
      </c>
      <c r="CP233" s="409" t="str">
        <f>IF(AND('[1]Multi-Field'!$E$34=[1]Lists!BF233,'[1]Multi-Field'!$F$34="Drained"),BI233,IF(AND('[1]Multi-Field'!$E$34=[1]Lists!BF233,'[1]Multi-Field'!$F$34="undrained"),BH233,""))</f>
        <v/>
      </c>
      <c r="CQ233" s="409" t="str">
        <f>IF(AND('[1]Multi-Field'!$E$35=[1]Lists!BF233,'[1]Multi-Field'!$F$35="Drained"),BI233,IF(AND('[1]Multi-Field'!$E$35=[1]Lists!BF233,'[1]Multi-Field'!$F$35="undrained"),BH233,""))</f>
        <v/>
      </c>
      <c r="CR233" s="409" t="str">
        <f>IF(AND('[1]Multi-Field'!$E$36=[1]Lists!BF233,'[1]Multi-Field'!$F$36="Drained"),BI233,IF(AND('[1]Multi-Field'!$E$36=[1]Lists!BF233,'[1]Multi-Field'!$F$36="undrained"),BH233,""))</f>
        <v/>
      </c>
      <c r="CS233" s="409" t="str">
        <f>IF(AND('[1]Multi-Field'!$E$37=[1]Lists!BF233,'[1]Multi-Field'!$F$37="Drained"),BI233,IF(AND('[1]Multi-Field'!$E$37=[1]Lists!BF233,'[1]Multi-Field'!$F$37="undrained"),BH233,""))</f>
        <v/>
      </c>
      <c r="CT233" s="409" t="str">
        <f>IF(AND('[1]Multi-Field'!$E$38=[1]Lists!BF233,'[1]Multi-Field'!$F$38="Drained"),BI233,IF(AND('[1]Multi-Field'!$E$38=[1]Lists!BF233,'[1]Multi-Field'!$F$38="undrained"),BH233,""))</f>
        <v/>
      </c>
      <c r="CU233" s="409" t="str">
        <f>IF(AND('[1]Multi-Field'!$E$39=[1]Lists!BF233,'[1]Multi-Field'!$F$39="Drained"),BI233,IF(AND('[1]Multi-Field'!$E$39=[1]Lists!BF233,'[1]Multi-Field'!$F$39="undrained"),BH233,""))</f>
        <v/>
      </c>
      <c r="CV233" s="409" t="str">
        <f>IF(AND('[1]Multi-Field'!$E$40=[1]Lists!BF233,'[1]Multi-Field'!$F$40="Drained"),BI233,IF(AND('[1]Multi-Field'!$E$40=[1]Lists!BF233,'[1]Multi-Field'!$F$40="undrained"),BH233,""))</f>
        <v/>
      </c>
      <c r="CW233" s="409" t="str">
        <f>IF(AND('[1]Multi-Field'!$E$41=[1]Lists!BF233,'[1]Multi-Field'!$F$40="Drained"),BI233,IF(AND('[1]Multi-Field'!$E$40=[1]Lists!BF233,'[1]Multi-Field'!$F$40="undrained"),BH233,""))</f>
        <v/>
      </c>
      <c r="CX233" s="409" t="str">
        <f>IF(AND('[1]Multi-Field'!$E$42=[1]Lists!BF233,'[1]Multi-Field'!$F$42="Drained"),BI233,IF(AND('[1]Multi-Field'!$E$42=[1]Lists!BF233,'[1]Multi-Field'!$F$42="undrained"),BH233,""))</f>
        <v/>
      </c>
      <c r="CY233" s="409" t="str">
        <f>IF(AND('[1]Multi-Field'!$E$43=[1]Lists!BF233,'[1]Multi-Field'!$F$43="Drained"),BI233,IF(AND('[1]Multi-Field'!$E$43=[1]Lists!BF233,'[1]Multi-Field'!$F$43="undrained"),BH233,""))</f>
        <v/>
      </c>
      <c r="CZ233" s="409" t="str">
        <f>IF(AND('[1]Multi-Field'!$E$44=[1]Lists!BF233,'[1]Multi-Field'!$F$44="Drained"),BI233,IF(AND('[1]Multi-Field'!$E$44=[1]Lists!BF233,'[1]Multi-Field'!$F$44="undrained"),BH233,""))</f>
        <v/>
      </c>
      <c r="DA233" s="409" t="str">
        <f>IF(AND('[1]Multi-Field'!$E$45=[1]Lists!BF233,'[1]Multi-Field'!$F$45="Drained"),BI233,IF(AND('[1]Multi-Field'!$E$45=[1]Lists!BF233,'[1]Multi-Field'!$F$45="undrained"),BH233,""))</f>
        <v/>
      </c>
      <c r="DB233" s="409" t="str">
        <f>IF(AND('[1]Multi-Field'!$E$46=[1]Lists!BF233,'[1]Multi-Field'!$F$46="Drained"),BI233,IF(AND('[1]Multi-Field'!$E$46=[1]Lists!BF233,'[1]Multi-Field'!$F$46="undrained"),BH233,""))</f>
        <v/>
      </c>
      <c r="DC233" s="409" t="str">
        <f>IF(AND('[1]Multi-Field'!$E$47=[1]Lists!BF233,'[1]Multi-Field'!$F$47="Drained"),BI233,IF(AND('[1]Multi-Field'!$E$47=[1]Lists!BF233,'[1]Multi-Field'!$F$47="undrained"),BH233,""))</f>
        <v/>
      </c>
      <c r="DD233" s="409" t="str">
        <f>IF(AND('[1]Multi-Field'!$E$48=[1]Lists!BF233,'[1]Multi-Field'!$F$48="Drained"),BI233,IF(AND('[1]Multi-Field'!$E$48=[1]Lists!BF233,'[1]Multi-Field'!$F$48="undrained"),BH233,""))</f>
        <v/>
      </c>
      <c r="DE233" s="409" t="str">
        <f>IF(AND('[1]Multi-Field'!$E$49=[1]Lists!BF233,'[1]Multi-Field'!$F$49="Drained"),BI233,IF(AND('[1]Multi-Field'!$E$49=[1]Lists!BF233,'[1]Multi-Field'!$F$9="undrained"),BH233,""))</f>
        <v/>
      </c>
      <c r="DF233" s="409" t="str">
        <f>IF(AND('[1]Multi-Field'!$E$50=[1]Lists!BF233,'[1]Multi-Field'!$F$50="Drained"),BI233,IF(AND('[1]Multi-Field'!$E$50=[1]Lists!BF233,'[1]Multi-Field'!$F$50="undrained"),BH233,""))</f>
        <v/>
      </c>
      <c r="DG233" s="409" t="str">
        <f>IF(AND('[1]Multi-Field'!$E$51=[1]Lists!BF233,'[1]Multi-Field'!$F$51="Drained"),BI233,IF(AND('[1]Multi-Field'!$E$51=[1]Lists!BF233,'[1]Multi-Field'!$F$51="undrained"),BH233,""))</f>
        <v/>
      </c>
      <c r="DH233" s="409" t="str">
        <f>IF(AND('[1]Multi-Field'!$E$52=[1]Lists!BF233,'[1]Multi-Field'!$F$52="Drained"),BI233,IF(AND('[1]Multi-Field'!$E$52=[1]Lists!BF233,'[1]Multi-Field'!$F$52="undrained"),BH233,""))</f>
        <v/>
      </c>
      <c r="DI233" s="409" t="str">
        <f>IF(AND('[1]Multi-Field'!$E$53=[1]Lists!BF233,'[1]Multi-Field'!$F$53="Drained"),BI233,IF(AND('[1]Multi-Field'!$E$53=[1]Lists!BF233,'[1]Multi-Field'!$F$53="undrained"),BH233,""))</f>
        <v/>
      </c>
      <c r="DJ233" s="409" t="str">
        <f>IF(AND('[1]Multi-Field'!$E$54=[1]Lists!BF233,'[1]Multi-Field'!$F$54="Drained"),BI233,IF(AND('[1]Multi-Field'!$E$54=[1]Lists!BF233,'[1]Multi-Field'!$F$54="undrained"),BH233,""))</f>
        <v/>
      </c>
      <c r="DK233" s="409" t="str">
        <f>IF(AND('[1]Multi-Field'!$E$55=[1]Lists!BF233,'[1]Multi-Field'!$F$55="Drained"),BI233,IF(AND('[1]Multi-Field'!$E$55=[1]Lists!BF233,'[1]Multi-Field'!$F$55="undrained"),BH233,""))</f>
        <v/>
      </c>
      <c r="DL233" s="409" t="str">
        <f>IF(AND('[1]Multi-Field'!$E$56=[1]Lists!BF233,'[1]Multi-Field'!$F$56="Drained"),BI233,IF(AND('[1]Multi-Field'!$E$56=[1]Lists!BF233,'[1]Multi-Field'!$F$56="undrained"),BH233,""))</f>
        <v/>
      </c>
      <c r="DM233" s="409" t="str">
        <f>IF(AND('[1]Multi-Field'!$E$57=[1]Lists!BF233,'[1]Multi-Field'!$F$57="Drained"),BI233,IF(AND('[1]Multi-Field'!$E$57=[1]Lists!BF233,'[1]Multi-Field'!$F$57="undrained"),BH233,""))</f>
        <v/>
      </c>
      <c r="DN233" s="409" t="str">
        <f>IF(AND('[1]Multi-Field'!$E$58=[1]Lists!BF233,'[1]Multi-Field'!$F$58="Drained"),BI233,IF(AND('[1]Multi-Field'!$E$58=[1]Lists!BF233,'[1]Multi-Field'!$F$58="undrained"),BH233,""))</f>
        <v/>
      </c>
      <c r="DO233" s="409" t="str">
        <f>IF(AND('[1]Multi-Field'!$E$59=[1]Lists!BF233,'[1]Multi-Field'!$F$59="Drained"),BI233,IF(AND('[1]Multi-Field'!$E$59=[1]Lists!BF233,'[1]Multi-Field'!$F$59="undrained"),BH233,""))</f>
        <v/>
      </c>
      <c r="DP233" s="409" t="str">
        <f>IF(AND('[1]Multi-Field'!$E$60=[1]Lists!BF233,'[1]Multi-Field'!$F$60="Drained"),BI233,IF(AND('[1]Multi-Field'!$E$60=[1]Lists!BF233,'[1]Multi-Field'!$F$60="undrained"),BH233,""))</f>
        <v/>
      </c>
      <c r="DQ233" s="409" t="str">
        <f>IF(AND('[1]Multi-Field'!$E$61=[1]Lists!BF233,'[1]Multi-Field'!$F$61="Drained"),BI233,IF(AND('[1]Multi-Field'!$E$61=[1]Lists!BF233,'[1]Multi-Field'!$F$61="undrained"),BH233,""))</f>
        <v/>
      </c>
      <c r="DR233" s="409" t="str">
        <f>IF(AND('[1]Multi-Field'!$E$62=[1]Lists!BF233,'[1]Multi-Field'!$F$62="Drained"),BI233,IF(AND('[1]Multi-Field'!$E$62=[1]Lists!BF233,'[1]Multi-Field'!$F$62="undrained"),BH233,""))</f>
        <v/>
      </c>
      <c r="DS233" s="409" t="str">
        <f>IF(AND('[1]Multi-Field'!$E$63=[1]Lists!BF233,'[1]Multi-Field'!$F$63="Drained"),BI233,IF(AND('[1]Multi-Field'!$E$63=[1]Lists!BF233,'[1]Multi-Field'!$F$63="undrained"),BH233,""))</f>
        <v/>
      </c>
      <c r="DT233" s="409" t="str">
        <f>IF(AND('[1]Multi-Field'!$E$64=[1]Lists!BF233,'[1]Multi-Field'!$F$64="Drained"),BI233,IF(AND('[1]Multi-Field'!$E$64=[1]Lists!BF233,'[1]Multi-Field'!$F$64="undrained"),BH233,""))</f>
        <v/>
      </c>
      <c r="DU233" s="409" t="str">
        <f>IF(AND('[1]Multi-Field'!$E$65=[1]Lists!BF233,'[1]Multi-Field'!$F$65="Drained"),BI233,IF(AND('[1]Multi-Field'!$E$65=[1]Lists!BF233,'[1]Multi-Field'!$F$65="undrained"),BH233,""))</f>
        <v/>
      </c>
      <c r="DV233" s="409" t="str">
        <f>IF(AND('[1]Multi-Field'!$E$66=[1]Lists!BF233,'[1]Multi-Field'!$F$66="Drained"),BI233,IF(AND('[1]Multi-Field'!$E$66=[1]Lists!BF233,'[1]Multi-Field'!$F$66="undrained"),BH233,""))</f>
        <v/>
      </c>
      <c r="DW233" s="409" t="str">
        <f>IF(AND('[1]Multi-Field'!$E$67=[1]Lists!BF233,'[1]Multi-Field'!$F$67="Drained"),BI233,IF(AND('[1]Multi-Field'!$E$67=[1]Lists!BF233,'[1]Multi-Field'!$F$67="undrained"),BH233,""))</f>
        <v/>
      </c>
      <c r="DX233" s="409" t="str">
        <f>IF(AND('[1]Multi-Field'!$E$68=[1]Lists!BF233,'[1]Multi-Field'!$F$68="Drained"),BI233,IF(AND('[1]Multi-Field'!$E$68=[1]Lists!BF233,'[1]Multi-Field'!$F$68="undrained"),BH233,""))</f>
        <v/>
      </c>
      <c r="DY233" s="409" t="str">
        <f>IF(AND('[1]Multi-Field'!$E$69=[1]Lists!BF233,'[1]Multi-Field'!$F$69="Drained"),BI233,IF(AND('[1]Multi-Field'!$E$69=[1]Lists!BF233,'[1]Multi-Field'!$F$69="undrained"),BH233,""))</f>
        <v/>
      </c>
      <c r="DZ233" s="409" t="str">
        <f>IF(AND('[1]Multi-Field'!$E$70=[1]Lists!BF233,'[1]Multi-Field'!$F$70="Drained"),BI233,IF(AND('[1]Multi-Field'!$E$70=[1]Lists!BF233,'[1]Multi-Field'!$F$70="undrained"),BH233,""))</f>
        <v/>
      </c>
      <c r="EA233" s="409" t="str">
        <f>IF(AND('[1]Multi-Field'!$E$71=[1]Lists!BF233,'[1]Multi-Field'!$F$71="Drained"),BI233,IF(AND('[1]Multi-Field'!$E$71=[1]Lists!BF233,'[1]Multi-Field'!$F$71="undrained"),BH233,""))</f>
        <v/>
      </c>
      <c r="EB233" s="409" t="str">
        <f>IF(AND('[1]Multi-Field'!$E$72=[1]Lists!BF233,'[1]Multi-Field'!$F$72="Drained"),BI233,IF(AND('[1]Multi-Field'!$E$72=[1]Lists!BF233,'[1]Multi-Field'!$F$72="undrained"),BH233,""))</f>
        <v/>
      </c>
      <c r="EC233" s="409" t="str">
        <f>IF(AND('[1]Multi-Field'!$E$73=[1]Lists!BF233,'[1]Multi-Field'!$F$73="Drained"),BI233,IF(AND('[1]Multi-Field'!$E$73=[1]Lists!BF233,'[1]Multi-Field'!$F$73="undrained"),BH233,""))</f>
        <v/>
      </c>
      <c r="ED233" s="409" t="str">
        <f>IF(AND('[1]Multi-Field'!$E$74=[1]Lists!BF233,'[1]Multi-Field'!$F$74="Drained"),BI233,IF(AND('[1]Multi-Field'!$E$74=[1]Lists!BF233,'[1]Multi-Field'!$F$74="undrained"),BH233,""))</f>
        <v/>
      </c>
      <c r="EE233" s="409" t="str">
        <f>IF(AND('[1]Multi-Field'!$E$75=[1]Lists!BF233,'[1]Multi-Field'!$F$75="Drained"),BI233,IF(AND('[1]Multi-Field'!$E$75=[1]Lists!BF233,'[1]Multi-Field'!$F$75="undrained"),BH233,""))</f>
        <v/>
      </c>
      <c r="EF233" s="409" t="str">
        <f>IF(AND('[1]Multi-Field'!$E$76=[1]Lists!BF233,'[1]Multi-Field'!$F$76="Drained"),BI233,IF(AND('[1]Multi-Field'!$E$76=[1]Lists!BF233,'[1]Multi-Field'!$F$6="undrained"),BH233,""))</f>
        <v/>
      </c>
      <c r="EG233" s="409" t="str">
        <f>IF(AND('[1]Multi-Field'!$E$77=[1]Lists!BF233,'[1]Multi-Field'!$F$77="Drained"),BI233,IF(AND('[1]Multi-Field'!$E$77=[1]Lists!BF233,'[1]Multi-Field'!$F$77="undrained"),BH233,""))</f>
        <v/>
      </c>
      <c r="EH233" s="409" t="str">
        <f>IF(AND('[1]Multi-Field'!$E$78=[1]Lists!BF233,'[1]Multi-Field'!$F$78="Drained"),BI233,IF(AND('[1]Multi-Field'!$E$78=[1]Lists!BF233,'[1]Multi-Field'!$F$78="undrained"),BH233,""))</f>
        <v/>
      </c>
      <c r="EI233" s="409" t="str">
        <f>IF(AND('[1]Multi-Field'!$E$79=[1]Lists!BF233,'[1]Multi-Field'!$F$79="Drained"),BI233,IF(AND('[1]Multi-Field'!$E$79=[1]Lists!BF233,'[1]Multi-Field'!$F$79="undrained"),BH233,""))</f>
        <v/>
      </c>
      <c r="EJ233" s="409" t="str">
        <f>IF(AND('[1]Multi-Field'!$E$80=[1]Lists!BF233,'[1]Multi-Field'!$F$80="Drained"),BI233,IF(AND('[1]Multi-Field'!$E$80=[1]Lists!BF233,'[1]Multi-Field'!$F$80="undrained"),BH233,""))</f>
        <v/>
      </c>
      <c r="EK233" s="409" t="str">
        <f>IF(AND('[1]Multi-Field'!$E$81=[1]Lists!BF233,'[1]Multi-Field'!$F$81="Drained"),BI233,IF(AND('[1]Multi-Field'!$E$81=[1]Lists!BF233,'[1]Multi-Field'!$F$81="undrained"),BH233,""))</f>
        <v/>
      </c>
      <c r="EL233" s="409" t="str">
        <f>IF(AND('[1]Multi-Field'!$E$82=[1]Lists!BF233,'[1]Multi-Field'!$F$82="Drained"),BI233,IF(AND('[1]Multi-Field'!$E$82=[1]Lists!BF233,'[1]Multi-Field'!$F$82="undrained"),BH233,""))</f>
        <v/>
      </c>
      <c r="EM233" s="409" t="str">
        <f>IF(AND('[1]Multi-Field'!$E$83=[1]Lists!BF233,'[1]Multi-Field'!$F$83="Drained"),BI233,IF(AND('[1]Multi-Field'!$E$83=[1]Lists!BF233,'[1]Multi-Field'!$F$83="undrained"),BH233,""))</f>
        <v/>
      </c>
      <c r="EN233" s="409" t="str">
        <f>IF(AND('[1]Multi-Field'!$E$84=[1]Lists!BF233,'[1]Multi-Field'!$F$84="Drained"),BI233,IF(AND('[1]Multi-Field'!$E$84=[1]Lists!BF233,'[1]Multi-Field'!$F$84="undrained"),BH233,""))</f>
        <v/>
      </c>
      <c r="EO233" s="409" t="str">
        <f>IF(AND('[1]Multi-Field'!$E$85=[1]Lists!BF233,'[1]Multi-Field'!$F$85="Drained"),BI233,IF(AND('[1]Multi-Field'!$E$85=[1]Lists!BF233,'[1]Multi-Field'!$F$85="undrained"),BH233,""))</f>
        <v/>
      </c>
      <c r="EP233" s="409" t="str">
        <f>IF(AND('[1]Multi-Field'!$E$86=[1]Lists!BF233,'[1]Multi-Field'!$F$86="Drained"),BI233,IF(AND('[1]Multi-Field'!$E$86=[1]Lists!BF233,'[1]Multi-Field'!$F$86="undrained"),BH233,""))</f>
        <v/>
      </c>
      <c r="EQ233" s="409" t="str">
        <f>IF(AND('[1]Multi-Field'!$E$87=[1]Lists!BF233,'[1]Multi-Field'!$F$87="Drained"),BI233,IF(AND('[1]Multi-Field'!$E$87=[1]Lists!BF233,'[1]Multi-Field'!$F$87="undrained"),BH233,""))</f>
        <v/>
      </c>
      <c r="ER233" s="409" t="str">
        <f>IF(AND('[1]Multi-Field'!$E$88=[1]Lists!BF233,'[1]Multi-Field'!$F$88="Drained"),BI233,IF(AND('[1]Multi-Field'!$E$88=[1]Lists!BF233,'[1]Multi-Field'!$F$88="undrained"),BH233,""))</f>
        <v/>
      </c>
      <c r="ES233" s="409" t="str">
        <f>IF(AND('[1]Multi-Field'!$E$89=[1]Lists!BF233,'[1]Multi-Field'!$F$89="Drained"),BI233,IF(AND('[1]Multi-Field'!$E$89=[1]Lists!BF233,'[1]Multi-Field'!$F$89="undrained"),BH233,""))</f>
        <v/>
      </c>
      <c r="ET233" s="409" t="str">
        <f>IF(AND('[1]Multi-Field'!$E$90=[1]Lists!BF233,'[1]Multi-Field'!$F$90="Drained"),BI233,IF(AND('[1]Multi-Field'!$E$90=[1]Lists!BF233,'[1]Multi-Field'!$F$90="undrained"),BH233,""))</f>
        <v/>
      </c>
      <c r="EU233" s="409" t="str">
        <f>IF(AND('[1]Multi-Field'!$E$91=[1]Lists!BF233,'[1]Multi-Field'!$F$91="Drained"),BI233,IF(AND('[1]Multi-Field'!$E$91=[1]Lists!BF233,'[1]Multi-Field'!$F$91="undrained"),BH233,""))</f>
        <v/>
      </c>
      <c r="EV233" s="409" t="str">
        <f>IF(AND('[1]Multi-Field'!$E$92=[1]Lists!BF233,'[1]Multi-Field'!$F$92="Drained"),BI233,IF(AND('[1]Multi-Field'!$E$92=[1]Lists!BF233,'[1]Multi-Field'!$F$92="undrained"),BH233,""))</f>
        <v/>
      </c>
      <c r="EW233" s="409" t="str">
        <f>IF(AND('[1]Multi-Field'!$E$93=[1]Lists!BF233,'[1]Multi-Field'!$F$93="Drained"),BI233,IF(AND('[1]Multi-Field'!$E$93=[1]Lists!BF233,'[1]Multi-Field'!$F$93="undrained"),BH233,""))</f>
        <v/>
      </c>
      <c r="EX233" s="409" t="str">
        <f>IF(AND('[1]Multi-Field'!$E$94=[1]Lists!BF233,'[1]Multi-Field'!$F$94="Drained"),BI233,IF(AND('[1]Multi-Field'!$E$94=[1]Lists!BF233,'[1]Multi-Field'!$F$94="undrained"),BH233,""))</f>
        <v/>
      </c>
      <c r="EY233" s="409" t="str">
        <f>IF(AND('[1]Multi-Field'!$E$95=[1]Lists!BF233,'[1]Multi-Field'!$F$95="Drained"),BI233,IF(AND('[1]Multi-Field'!$E$95=[1]Lists!BF233,'[1]Multi-Field'!$F$95="undrained"),BH233,""))</f>
        <v/>
      </c>
      <c r="EZ233" s="409" t="str">
        <f>IF(AND('[1]Multi-Field'!$E$96=[1]Lists!BF233,'[1]Multi-Field'!$F$96="Drained"),BI233,IF(AND('[1]Multi-Field'!$E$96=[1]Lists!BF233,'[1]Multi-Field'!$F$96="undrained"),BH233,""))</f>
        <v/>
      </c>
      <c r="FA233" s="409" t="str">
        <f>IF(AND('[1]Multi-Field'!$E$97=[1]Lists!BF233,'[1]Multi-Field'!$F$97="Drained"),BI233,IF(AND('[1]Multi-Field'!$E$97=[1]Lists!BF233,'[1]Multi-Field'!$F$97="undrained"),BH233,""))</f>
        <v/>
      </c>
      <c r="FB233" s="409" t="str">
        <f>IF(AND('[1]Multi-Field'!$E$98=[1]Lists!BF233,'[1]Multi-Field'!$F$98="Drained"),BI233,IF(AND('[1]Multi-Field'!$E$98=[1]Lists!BF233,'[1]Multi-Field'!$F$98="undrained"),BH233,""))</f>
        <v/>
      </c>
      <c r="FC233" s="409" t="str">
        <f>IF(AND('[1]Multi-Field'!$E$99=[1]Lists!BF233,'[1]Multi-Field'!$F$99="Drained"),BI233,IF(AND('[1]Multi-Field'!$E$99=[1]Lists!BF233,'[1]Multi-Field'!$F$99="undrained"),BH233,""))</f>
        <v/>
      </c>
      <c r="FD233" s="409" t="str">
        <f>IF(AND('[1]Multi-Field'!$E$100=[1]Lists!BF233,'[1]Multi-Field'!$F$100="Drained"),BI233,IF(AND('[1]Multi-Field'!$E$100=[1]Lists!BF233,'[1]Multi-Field'!$F$100="undrained"),BH233,""))</f>
        <v/>
      </c>
      <c r="FE233" s="409" t="str">
        <f>IF(AND('[1]Multi-Field'!$E$101=[1]Lists!BF233,'[1]Multi-Field'!$F$101="Drained"),BI233,IF(AND('[1]Multi-Field'!$E$101=[1]Lists!BF233,'[1]Multi-Field'!$F$101="undrained"),BH233,""))</f>
        <v/>
      </c>
      <c r="FF233" s="409" t="str">
        <f>IF(AND('[1]Multi-Field'!$E$102=[1]Lists!BF233,'[1]Multi-Field'!$F$102="Drained"),BI233,IF(AND('[1]Multi-Field'!$E$102=[1]Lists!BF233,'[1]Multi-Field'!$F$102="undrained"),BH233,""))</f>
        <v/>
      </c>
      <c r="FG233" s="409" t="str">
        <f>IF(AND('[1]Multi-Field'!$E$103=[1]Lists!BF233,'[1]Multi-Field'!$F$103="Drained"),BI233,IF(AND('[1]Multi-Field'!$E$103=[1]Lists!BF233,'[1]Multi-Field'!$F$103="undrained"),BH233,""))</f>
        <v/>
      </c>
      <c r="FH233" s="409" t="str">
        <f>IF(AND('[1]Multi-Field'!$E$104=[1]Lists!BF233,'[1]Multi-Field'!$F$104="Drained"),BI233,IF(AND('[1]Multi-Field'!$E$104=[1]Lists!BF233,'[1]Multi-Field'!$F$104="undrained"),BH233,""))</f>
        <v/>
      </c>
      <c r="FI233" s="409" t="str">
        <f>IF(AND('[1]Multi-Field'!$E$105=[1]Lists!BF233,'[1]Multi-Field'!$F$105="Drained"),BI233,IF(AND('[1]Multi-Field'!$E$105=[1]Lists!BF233,'[1]Multi-Field'!$F$105="undrained"),BH233,""))</f>
        <v/>
      </c>
      <c r="FJ233" s="409" t="str">
        <f>IF(AND('[1]Multi-Field'!$E$106=[1]Lists!BF233,'[1]Multi-Field'!$F$106="Drained"),BI233,IF(AND('[1]Multi-Field'!$E$106=[1]Lists!BF233,'[1]Multi-Field'!$F$106="undrained"),BH233,""))</f>
        <v/>
      </c>
      <c r="FK233" s="409" t="str">
        <f>IF(AND('[1]Multi-Field'!$E$107=[1]Lists!BF233,'[1]Multi-Field'!$F$107="Drained"),BI233,IF(AND('[1]Multi-Field'!$E$107=[1]Lists!BF233,'[1]Multi-Field'!$F$107="undrained"),BH233,""))</f>
        <v/>
      </c>
      <c r="FL233" s="409" t="str">
        <f>IF(AND('[1]Multi-Field'!$E$108=[1]Lists!BF233,'[1]Multi-Field'!$F$108="Drained"),BI233,IF(AND('[1]Multi-Field'!$E$108=[1]Lists!BF233,'[1]Multi-Field'!$F$108="undrained"),BH233,""))</f>
        <v/>
      </c>
      <c r="FM233" s="409" t="str">
        <f>IF(AND('[1]Multi-Field'!$E$109=[1]Lists!BF233,'[1]Multi-Field'!$F$109="Drained"),BI233,IF(AND('[1]Multi-Field'!$E$109=[1]Lists!BF233,'[1]Multi-Field'!$F$109="undrained"),BH233,""))</f>
        <v/>
      </c>
      <c r="FN233" s="409" t="str">
        <f>IF(AND('[1]Multi-Field'!$E$110=[1]Lists!BF233,'[1]Multi-Field'!$F$110="Drained"),BI233,IF(AND('[1]Multi-Field'!$E$110=[1]Lists!BF233,'[1]Multi-Field'!$F$110="undrained"),BH233,""))</f>
        <v/>
      </c>
      <c r="FO233" s="409" t="str">
        <f>IF(AND('[1]Multi-Field'!$E$111=[1]Lists!BF233,'[1]Multi-Field'!$F$111="Drained"),BI233,IF(AND('[1]Multi-Field'!$E$111=[1]Lists!BF233,'[1]Multi-Field'!$F$111="undrained"),BH233,""))</f>
        <v/>
      </c>
      <c r="FP233" s="409" t="str">
        <f>IF(AND('[1]Multi-Field'!$E$112=[1]Lists!BF233,'[1]Multi-Field'!$F$112="Drained"),BI233,IF(AND('[1]Multi-Field'!$E$112=[1]Lists!BF233,'[1]Multi-Field'!$F$112="undrained"),BH233,""))</f>
        <v/>
      </c>
      <c r="FQ233" s="409" t="str">
        <f>IF(AND('[1]Multi-Field'!$E$113=[1]Lists!BF233,'[1]Multi-Field'!$F$113="Drained"),BI233,IF(AND('[1]Multi-Field'!$E$113=[1]Lists!BF233,'[1]Multi-Field'!$F$113="undrained"),BH233,""))</f>
        <v/>
      </c>
      <c r="FR233" s="409" t="str">
        <f>IF(AND('[1]Multi-Field'!$E$114=[1]Lists!BF233,'[1]Multi-Field'!$F$114="Drained"),BI233,IF(AND('[1]Multi-Field'!$E$114=[1]Lists!BF233,'[1]Multi-Field'!$F$114="undrained"),BH233,""))</f>
        <v/>
      </c>
      <c r="FS233" s="409" t="str">
        <f>IF(AND('[1]Multi-Field'!$E$115=[1]Lists!BF233,'[1]Multi-Field'!$F$115="Drained"),BI233,IF(AND('[1]Multi-Field'!$E$115=[1]Lists!BF233,'[1]Multi-Field'!$F$115="undrained"),BH233,""))</f>
        <v/>
      </c>
      <c r="FT233" s="409" t="str">
        <f>IF(AND('[1]Multi-Field'!$E$116=[1]Lists!BF233,'[1]Multi-Field'!$F$116="Drained"),BI233,IF(AND('[1]Multi-Field'!$E$116=[1]Lists!BF233,'[1]Multi-Field'!$F$116="undrained"),BH233,""))</f>
        <v/>
      </c>
      <c r="FU233" s="409" t="str">
        <f>IF(AND('[1]Multi-Field'!$E$117=[1]Lists!BF233,'[1]Multi-Field'!$F$117="Drained"),BI233,IF(AND('[1]Multi-Field'!$E$117=[1]Lists!BF233,'[1]Multi-Field'!$F$117="undrained"),BH233,""))</f>
        <v/>
      </c>
      <c r="FV233" s="409" t="str">
        <f>IF(AND('[1]Multi-Field'!$E$118=[1]Lists!BF233,'[1]Multi-Field'!$F$118="Drained"),BI233,IF(AND('[1]Multi-Field'!$E$118=[1]Lists!BF233,'[1]Multi-Field'!$F$118="undrained"),BH233,""))</f>
        <v/>
      </c>
      <c r="FW233" s="409" t="str">
        <f>IF(AND('[1]Multi-Field'!$E$119=[1]Lists!BF233,'[1]Multi-Field'!$F$119="Drained"),BI233,IF(AND('[1]Multi-Field'!$E$119=[1]Lists!BF233,'[1]Multi-Field'!$F$119="undrained"),BH233,""))</f>
        <v/>
      </c>
      <c r="FX233" s="409" t="str">
        <f>IF(AND('[1]Multi-Field'!$E$120=[1]Lists!BF233,'[1]Multi-Field'!$F$120="Drained"),BI233,IF(AND('[1]Multi-Field'!$E$120=[1]Lists!BF233,'[1]Multi-Field'!$F$120="undrained"),BH233,""))</f>
        <v/>
      </c>
    </row>
    <row r="234" spans="1:180" ht="13.5" customHeight="1">
      <c r="A234" s="7" t="s">
        <v>321</v>
      </c>
      <c r="B234" s="7"/>
      <c r="C234" s="7"/>
      <c r="D234" s="8">
        <v>70</v>
      </c>
      <c r="E234" s="8">
        <f t="shared" si="39"/>
        <v>70</v>
      </c>
      <c r="F234" s="8">
        <f t="shared" si="40"/>
        <v>70</v>
      </c>
      <c r="G234" s="8">
        <v>70</v>
      </c>
      <c r="H234" s="8">
        <v>75</v>
      </c>
      <c r="I234" s="8">
        <f t="shared" si="43"/>
        <v>75</v>
      </c>
      <c r="J234" s="8">
        <f t="shared" si="44"/>
        <v>75</v>
      </c>
      <c r="K234" s="8">
        <v>75</v>
      </c>
      <c r="L234" s="8">
        <v>115</v>
      </c>
      <c r="M234" s="8">
        <f t="shared" si="41"/>
        <v>122</v>
      </c>
      <c r="N234" s="8">
        <f t="shared" si="42"/>
        <v>128</v>
      </c>
      <c r="O234" s="8">
        <v>135</v>
      </c>
      <c r="P234" s="391">
        <v>209</v>
      </c>
      <c r="Q234" s="394"/>
      <c r="R234" s="395" t="b">
        <f>IF(OR('Multi-Field'!AA211=Lists!$AC$42,'Multi-Field'!AA211=Lists!$AC$43),IF('Multi-Field'!Z211="x",(IF('Multi-Field'!AC211=Lists!$Q$11,Lists!$R$11,IF('Multi-Field'!AC211=Lists!$Q$12,Lists!$R$12,IF('Multi-Field'!AC211=Lists!$Q$13,Lists!$R$13,IF('Multi-Field'!AC211=Lists!$Q$14,Lists!$R$14))))),IF('Multi-Field'!X211="x",(IF('Multi-Field'!AC211=Lists!$Q$11,Lists!$S$11,IF('Multi-Field'!AC211=Lists!$Q$12,Lists!$S$12,IF('Multi-Field'!AC211=Lists!$Q$13,Lists!$S$13,IF('Multi-Field'!AC211=Lists!$Q$14,Lists!$S$14))))),IF('Multi-Field'!V211="x",(IF('Multi-Field'!AC211=Lists!$Q$11,Lists!$T$11,IF('Multi-Field'!AC211=Lists!$Q$12,Lists!$T$12,IF('Multi-Field'!AC211=Lists!$Q$13,Lists!$T$13,IF('Multi-Field'!AC211=Lists!$Q$14,Lists!$T$14))))),0))))</f>
        <v>0</v>
      </c>
      <c r="S234" s="395" t="str">
        <f t="shared" si="45"/>
        <v/>
      </c>
      <c r="T234" s="395"/>
      <c r="U234" s="396"/>
      <c r="AI234" s="384">
        <f>'[1]Multi-Field'!B230</f>
        <v>0</v>
      </c>
      <c r="AJ234" s="387" t="str">
        <f>IF(OR('[1]Multi-Field'!Q74=[1]Lists!$AC$42,'[1]Multi-Field'!Q74=[1]Lists!$AC$43),"x","")</f>
        <v/>
      </c>
      <c r="AK234" s="387" t="str">
        <f>IF(OR('[1]Multi-Field'!Q74=[1]Lists!$AC$6,'[1]Multi-Field'!Q74=$AC$2,'[1]Multi-Field'!Q74=$AC$4),"x","")</f>
        <v/>
      </c>
      <c r="AL234" s="387" t="str">
        <f>IF(OR('[1]Multi-Field'!Q74=[1]Lists!$AC$7,'[1]Multi-Field'!Q74=$AC$3,'[1]Multi-Field'!Q74=$AC$5),"x","")</f>
        <v/>
      </c>
      <c r="AM234" s="387" t="str">
        <f>IF(OR('[1]Multi-Field'!Q74=$AC$23,'[1]Multi-Field'!Q74=$AC$13,'[1]Multi-Field'!Q74=$AC$9,'[1]Multi-Field'!Q74=$AC$19,'[1]Multi-Field'!Q74=$AC$47),"x","")</f>
        <v/>
      </c>
      <c r="AN234" s="387" t="str">
        <f>IF(OR('[1]Multi-Field'!Q74=$AC$24,'[1]Multi-Field'!Q74=$AC$14,'[1]Multi-Field'!Q74=$AC$10,'[1]Multi-Field'!Q74=$AC$22,'[1]Multi-Field'!Q74=$AC$48),"x","")</f>
        <v/>
      </c>
      <c r="AO234" s="387" t="str">
        <f>IF(OR('[1]Multi-Field'!Q74=$AC$21,'[1]Multi-Field'!Q74=$AC$28,'[1]Multi-Field'!Q74=$AC$62,'[1]Multi-Field'!Q74=$AC$102,'[1]Multi-Field'!Q74=$AC$98),"x","")</f>
        <v/>
      </c>
      <c r="AP234" s="387" t="str">
        <f>IF(OR('[1]Multi-Field'!Q74=$AC$25,'[1]Multi-Field'!Q74=$AC$63,'[1]Multi-Field'!Q74=$AC$85,'[1]Multi-Field'!Q74=$AC$87,'[1]Multi-Field'!Q74=$AC$92,'[1]Multi-Field'!Q74=$AC$93),"x","")</f>
        <v/>
      </c>
      <c r="AQ234" s="387" t="str">
        <f>IF(OR('[1]Multi-Field'!Q74=$AC$20,'[1]Multi-Field'!Q74=$AC$27,'[1]Multi-Field'!Q74=$AC$58,'[1]Multi-Field'!Q74=$AC$86,'[1]Multi-Field'!Q74=$AC$103,'[1]Multi-Field'!Q74=$AC$94),"x","")</f>
        <v/>
      </c>
      <c r="AR234" s="387" t="str">
        <f>IF(OR('[1]Multi-Field'!Q74=$AC$35,'[1]Multi-Field'!Q74=$AC$40,'[1]Multi-Field'!Q74=$AC$45,),"x","")</f>
        <v/>
      </c>
      <c r="AS234" s="387" t="str">
        <f>IF(OR('[1]Multi-Field'!Q74=$AC$36,'[1]Multi-Field'!Q74=$AC$41,'[1]Multi-Field'!Q74=$AC$46,),"x","")</f>
        <v/>
      </c>
      <c r="AT234" s="387" t="str">
        <f>IF(OR('[1]Multi-Field'!Q74=$AC$52,'[1]Multi-Field'!Q74=$AC$53,'[1]Multi-Field'!Q74=$AC$54,'[1]Multi-Field'!Q74=$AC$55,'[1]Multi-Field'!Q74=$AC$68,'[1]Multi-Field'!Q74=$AC$69,'[1]Multi-Field'!Q74=$AC$74,'[1]Multi-Field'!Q74=$AC$71,'[1]Multi-Field'!Q74=$AC$70),"x","")</f>
        <v>x</v>
      </c>
      <c r="AU234" s="387" t="str">
        <f>IF('[1]Multi-Field'!Q74=$AC$72,"x","")</f>
        <v/>
      </c>
      <c r="AV234" s="387" t="str">
        <f>IF('[1]Multi-Field'!Q74=$AC$73,"x","")</f>
        <v/>
      </c>
      <c r="AW234" s="387" t="str">
        <f>IF('[1]Multi-Field'!Q74=$AC$83,"x","")</f>
        <v/>
      </c>
      <c r="AX234" s="387" t="str">
        <f>IF('[1]Multi-Field'!Q74=$AC$84,"x","")</f>
        <v/>
      </c>
      <c r="AY234" s="387" t="str">
        <f>IF('[1]Multi-Field'!Q74=$AC$97,"x","")</f>
        <v/>
      </c>
      <c r="AZ234" s="387" t="str">
        <f>IF('[1]Multi-Field'!Q74=$AC$99,"x","")</f>
        <v/>
      </c>
      <c r="BA234" s="387" t="str">
        <f>IF('[1]Multi-Field'!Q74=$AC$104,"x","")</f>
        <v/>
      </c>
      <c r="BB234" s="387" t="str">
        <f>IF('[1]Multi-Field'!Q74=$AC$105,"x","")</f>
        <v/>
      </c>
      <c r="BC234" s="388"/>
      <c r="BF234" s="411" t="s">
        <v>1400</v>
      </c>
      <c r="BG234" s="412">
        <v>2</v>
      </c>
      <c r="BH234" s="412">
        <v>4.5</v>
      </c>
      <c r="BI234" s="412">
        <v>5.5</v>
      </c>
      <c r="BJ234" s="409" t="e">
        <f>IF(AND('[1]Single Field'!#REF!=[1]Lists!BF234,'[1]Single Field'!#REF!="Drained"),"x",IF(AND('[1]Single Field'!#REF!=[1]Lists!BF234,'[1]Single Field'!#REF!="Undrained"),O,""))</f>
        <v>#REF!</v>
      </c>
      <c r="BK234" s="409" t="str">
        <f>IF(AND('[1]Multi-Field'!$E$3=[1]Lists!BF234,'[1]Multi-Field'!$F$3="Drained"),BI234,IF(AND('[1]Multi-Field'!$E$3=BF234,'[1]Multi-Field'!$F$3="undrained"),BH234,""))</f>
        <v/>
      </c>
      <c r="BL234" s="409" t="str">
        <f>IF(AND('[1]Multi-Field'!$E$4=BF234,'[1]Multi-Field'!$F$4="Drained"),BI234,IF(AND('[1]Multi-Field'!$E$4=BF234,'[1]Multi-Field'!$F$4="undrained"),BH234,""))</f>
        <v/>
      </c>
      <c r="BM234" s="409" t="str">
        <f>IF(AND('[1]Multi-Field'!$E$5=BF234,'[1]Multi-Field'!$F$5="Drained"),BI234,IF(AND('[1]Multi-Field'!$E$5=BF234,'[1]Multi-Field'!$F$5="undrained"),BH234,""))</f>
        <v/>
      </c>
      <c r="BN234" s="409" t="str">
        <f>IF(AND('[1]Multi-Field'!$E$6=BF234,'[1]Multi-Field'!$F$6="Drained"),BI234,IF(AND('[1]Multi-Field'!$E$6=BF234,'[1]Multi-Field'!$F$6="undrained"),BH234,""))</f>
        <v/>
      </c>
      <c r="BO234" s="409" t="str">
        <f>IF(AND('[1]Multi-Field'!$E$7=BF234,'[1]Multi-Field'!$F$7="Drained"),BI234,IF(AND('[1]Multi-Field'!$E$7=BF234,'[1]Multi-Field'!$F$7="undrained"),BH234,""))</f>
        <v/>
      </c>
      <c r="BP234" s="409" t="str">
        <f>IF(AND('[1]Multi-Field'!$E$8=BF234,'[1]Multi-Field'!$F$8="Drained"),BI234,IF(AND('[1]Multi-Field'!$E$8=BF234,'[1]Multi-Field'!$F$8="undrained"),BH234,""))</f>
        <v/>
      </c>
      <c r="BQ234" s="409" t="str">
        <f>IF(AND('[1]Multi-Field'!$E$9=BF234,'[1]Multi-Field'!$F$9="Drained"),BI234,IF(AND('[1]Multi-Field'!$E$9=BF234,'[1]Multi-Field'!$F$9="undrained"),BH234,""))</f>
        <v/>
      </c>
      <c r="BR234" s="409" t="str">
        <f>IF(AND('[1]Multi-Field'!$E$10=BF234,'[1]Multi-Field'!$F$10="Drained"),BI234,IF(AND('[1]Multi-Field'!$E$10=BF234,'[1]Multi-Field'!$F$10="undrained"),BH234,""))</f>
        <v/>
      </c>
      <c r="BS234" s="409" t="str">
        <f>IF(AND('[1]Multi-Field'!$E$11=BF234,'[1]Multi-Field'!$F$11="Drained"),BI234,IF(AND('[1]Multi-Field'!$E$11=BF234,'[1]Multi-Field'!$F$11="undrained"),BH234,""))</f>
        <v/>
      </c>
      <c r="BT234" s="409" t="str">
        <f>IF(AND('[1]Multi-Field'!$E$12=BF234,'[1]Multi-Field'!$F$12="Drained"),BI234,IF(AND('[1]Multi-Field'!$E$12=BF234,'[1]Multi-Field'!$F$12="undrained"),BH234,""))</f>
        <v/>
      </c>
      <c r="BU234" s="409" t="str">
        <f>IF(AND('[1]Multi-Field'!$E$13=BF234,'[1]Multi-Field'!$F$13="Drained"),BI234,IF(AND('[1]Multi-Field'!$E$3=BF234,'[1]Multi-Field'!$F$13="undrained"),BH234,""))</f>
        <v/>
      </c>
      <c r="BV234" s="409" t="str">
        <f>IF(AND('[1]Multi-Field'!$E$14=BF234,'[1]Multi-Field'!$F$14="Drained"),BI234,IF(AND('[1]Multi-Field'!$E$14=BF234,'[1]Multi-Field'!$F$14="undrained"),BH234,""))</f>
        <v/>
      </c>
      <c r="BW234" s="409" t="str">
        <f>IF(AND('[1]Multi-Field'!$E$15=BF234,'[1]Multi-Field'!$F$15="Drained"),BI234,IF(AND('[1]Multi-Field'!$E$15=BF234,'[1]Multi-Field'!$F$15="undrained"),BH234,""))</f>
        <v/>
      </c>
      <c r="BX234" s="409" t="str">
        <f>IF(AND('[1]Multi-Field'!$E$16=[1]Lists!BF234,'[1]Multi-Field'!$F$16="Drained"),BI234,IF(AND('[1]Multi-Field'!$E$16=[1]Lists!BF234,'[1]Multi-Field'!$F$16="undrained"),BH234,""))</f>
        <v/>
      </c>
      <c r="BY234" s="409" t="str">
        <f>IF(AND('[1]Multi-Field'!$E$17=[1]Lists!BF234,'[1]Multi-Field'!$F$17="Drained"),BI234,IF(AND('[1]Multi-Field'!$E$17=[1]Lists!BF234,'[1]Multi-Field'!$F$17="undrained"),BH234,""))</f>
        <v/>
      </c>
      <c r="BZ234" s="409" t="str">
        <f>IF(AND('[1]Multi-Field'!$E$18=[1]Lists!BF234,'[1]Multi-Field'!$F$18="Drained"),BI234,IF(AND('[1]Multi-Field'!$E$18=[1]Lists!BF234,'[1]Multi-Field'!$F$18="undrained"),BH234,""))</f>
        <v/>
      </c>
      <c r="CA234" s="409" t="str">
        <f>IF(AND('[1]Multi-Field'!$E$19=[1]Lists!BF234,'[1]Multi-Field'!$F$19="Drained"),BI234,IF(AND('[1]Multi-Field'!$E$19=[1]Lists!BF234,'[1]Multi-Field'!$F$19="undrained"),BH234,""))</f>
        <v/>
      </c>
      <c r="CB234" s="409" t="str">
        <f>IF(AND('[1]Multi-Field'!$E$20=[1]Lists!BF234,'[1]Multi-Field'!$F$20="Drained"),BI234,IF(AND('[1]Multi-Field'!$E$20=[1]Lists!BF234,'[1]Multi-Field'!$F$20="undrained"),BH234,""))</f>
        <v/>
      </c>
      <c r="CC234" s="409" t="str">
        <f>IF(AND('[1]Multi-Field'!$E$21=[1]Lists!BF234,'[1]Multi-Field'!$F$21="Drained"),BI234,IF(AND('[1]Multi-Field'!$E$21=[1]Lists!BF234,'[1]Multi-Field'!$F$21="undrained"),BH234,""))</f>
        <v/>
      </c>
      <c r="CD234" s="409" t="str">
        <f>IF(AND('[1]Multi-Field'!$E$22=[1]Lists!BF234,'[1]Multi-Field'!$F$22="Drained"),BI234,IF(AND('[1]Multi-Field'!$E$22=[1]Lists!BF234,'[1]Multi-Field'!$F$22="undrained"),BH234,""))</f>
        <v/>
      </c>
      <c r="CE234" s="409" t="str">
        <f>IF(AND('[1]Multi-Field'!$E$23=[1]Lists!BF234,'[1]Multi-Field'!$F$23="Drained"),BI234,IF(AND('[1]Multi-Field'!$E$23=[1]Lists!BF234,'[1]Multi-Field'!$F$23="undrained"),BH234,""))</f>
        <v/>
      </c>
      <c r="CF234" s="409" t="str">
        <f>IF(AND('[1]Multi-Field'!$E$24=[1]Lists!BF234,'[1]Multi-Field'!$F$24="Drained"),BI234,IF(AND('[1]Multi-Field'!$E$24=[1]Lists!BF234,'[1]Multi-Field'!$F$24="undrained"),BH234,""))</f>
        <v/>
      </c>
      <c r="CG234" s="409" t="str">
        <f>IF(AND('[1]Multi-Field'!$E$25=[1]Lists!BF234,'[1]Multi-Field'!$F$25="Drained"),BI234,IF(AND('[1]Multi-Field'!$E$25=[1]Lists!BF234,'[1]Multi-Field'!$F$25="undrained"),BH234,""))</f>
        <v/>
      </c>
      <c r="CH234" s="409" t="str">
        <f>IF(AND('[1]Multi-Field'!$E$26=[1]Lists!BF234,'[1]Multi-Field'!$F$26="Drained"),BI234,IF(AND('[1]Multi-Field'!$E$26=[1]Lists!BF234,'[1]Multi-Field'!$F$26="undrained"),BH234,""))</f>
        <v/>
      </c>
      <c r="CI234" s="409" t="str">
        <f>IF(AND('[1]Multi-Field'!$E$27=[1]Lists!BF234,'[1]Multi-Field'!$F$27="Drained"),BI234,IF(AND('[1]Multi-Field'!$E$27=[1]Lists!BF234,'[1]Multi-Field'!$F$27="undrained"),BH234,""))</f>
        <v/>
      </c>
      <c r="CJ234" s="409" t="str">
        <f>IF(AND('[1]Multi-Field'!$E$28=[1]Lists!BF234,'[1]Multi-Field'!$F$28="Drained"),BI234,IF(AND('[1]Multi-Field'!$E$28=[1]Lists!BF234,'[1]Multi-Field'!$F$28="undrained"),BH234,""))</f>
        <v/>
      </c>
      <c r="CK234" s="409" t="str">
        <f>IF(AND('[1]Multi-Field'!$E$29=[1]Lists!BF234,'[1]Multi-Field'!$F$29="Drained"),BI234,IF(AND('[1]Multi-Field'!$E$29=[1]Lists!BF234,'[1]Multi-Field'!$F$29="undrained"),BH234,""))</f>
        <v/>
      </c>
      <c r="CL234" s="409" t="str">
        <f>IF(AND('[1]Multi-Field'!$E$30=[1]Lists!BF234,'[1]Multi-Field'!$F$30="Drained"),BI234,IF(AND('[1]Multi-Field'!$E$30=[1]Lists!BF234,'[1]Multi-Field'!$F$30="undrained"),BH234,""))</f>
        <v/>
      </c>
      <c r="CM234" s="409" t="str">
        <f>IF(AND('[1]Multi-Field'!$E$31=[1]Lists!BF234,'[1]Multi-Field'!$F$31="Drained"),BI234,IF(AND('[1]Multi-Field'!$E$31=[1]Lists!BF234,'[1]Multi-Field'!$F$31="undrained"),BH234,""))</f>
        <v/>
      </c>
      <c r="CN234" s="409" t="str">
        <f>IF(AND('[1]Multi-Field'!$E$32=[1]Lists!BF234,'[1]Multi-Field'!$F$32="Drained"),BI234,IF(AND('[1]Multi-Field'!$E$32=[1]Lists!BF234,'[1]Multi-Field'!$F$32="undrained"),BH234,""))</f>
        <v/>
      </c>
      <c r="CO234" s="409" t="str">
        <f>IF(AND('[1]Multi-Field'!$E$33=[1]Lists!BF234,'[1]Multi-Field'!$F$33="Drained"),BI234,IF(AND('[1]Multi-Field'!$E$33=[1]Lists!BF234,'[1]Multi-Field'!$F$33="undrained"),BH234,""))</f>
        <v/>
      </c>
      <c r="CP234" s="409" t="str">
        <f>IF(AND('[1]Multi-Field'!$E$34=[1]Lists!BF234,'[1]Multi-Field'!$F$34="Drained"),BI234,IF(AND('[1]Multi-Field'!$E$34=[1]Lists!BF234,'[1]Multi-Field'!$F$34="undrained"),BH234,""))</f>
        <v/>
      </c>
      <c r="CQ234" s="409" t="str">
        <f>IF(AND('[1]Multi-Field'!$E$35=[1]Lists!BF234,'[1]Multi-Field'!$F$35="Drained"),BI234,IF(AND('[1]Multi-Field'!$E$35=[1]Lists!BF234,'[1]Multi-Field'!$F$35="undrained"),BH234,""))</f>
        <v/>
      </c>
      <c r="CR234" s="409" t="str">
        <f>IF(AND('[1]Multi-Field'!$E$36=[1]Lists!BF234,'[1]Multi-Field'!$F$36="Drained"),BI234,IF(AND('[1]Multi-Field'!$E$36=[1]Lists!BF234,'[1]Multi-Field'!$F$36="undrained"),BH234,""))</f>
        <v/>
      </c>
      <c r="CS234" s="409" t="str">
        <f>IF(AND('[1]Multi-Field'!$E$37=[1]Lists!BF234,'[1]Multi-Field'!$F$37="Drained"),BI234,IF(AND('[1]Multi-Field'!$E$37=[1]Lists!BF234,'[1]Multi-Field'!$F$37="undrained"),BH234,""))</f>
        <v/>
      </c>
      <c r="CT234" s="409" t="str">
        <f>IF(AND('[1]Multi-Field'!$E$38=[1]Lists!BF234,'[1]Multi-Field'!$F$38="Drained"),BI234,IF(AND('[1]Multi-Field'!$E$38=[1]Lists!BF234,'[1]Multi-Field'!$F$38="undrained"),BH234,""))</f>
        <v/>
      </c>
      <c r="CU234" s="409" t="str">
        <f>IF(AND('[1]Multi-Field'!$E$39=[1]Lists!BF234,'[1]Multi-Field'!$F$39="Drained"),BI234,IF(AND('[1]Multi-Field'!$E$39=[1]Lists!BF234,'[1]Multi-Field'!$F$39="undrained"),BH234,""))</f>
        <v/>
      </c>
      <c r="CV234" s="409" t="str">
        <f>IF(AND('[1]Multi-Field'!$E$40=[1]Lists!BF234,'[1]Multi-Field'!$F$40="Drained"),BI234,IF(AND('[1]Multi-Field'!$E$40=[1]Lists!BF234,'[1]Multi-Field'!$F$40="undrained"),BH234,""))</f>
        <v/>
      </c>
      <c r="CW234" s="409" t="str">
        <f>IF(AND('[1]Multi-Field'!$E$41=[1]Lists!BF234,'[1]Multi-Field'!$F$40="Drained"),BI234,IF(AND('[1]Multi-Field'!$E$40=[1]Lists!BF234,'[1]Multi-Field'!$F$40="undrained"),BH234,""))</f>
        <v/>
      </c>
      <c r="CX234" s="409" t="str">
        <f>IF(AND('[1]Multi-Field'!$E$42=[1]Lists!BF234,'[1]Multi-Field'!$F$42="Drained"),BI234,IF(AND('[1]Multi-Field'!$E$42=[1]Lists!BF234,'[1]Multi-Field'!$F$42="undrained"),BH234,""))</f>
        <v/>
      </c>
      <c r="CY234" s="409" t="str">
        <f>IF(AND('[1]Multi-Field'!$E$43=[1]Lists!BF234,'[1]Multi-Field'!$F$43="Drained"),BI234,IF(AND('[1]Multi-Field'!$E$43=[1]Lists!BF234,'[1]Multi-Field'!$F$43="undrained"),BH234,""))</f>
        <v/>
      </c>
      <c r="CZ234" s="409" t="str">
        <f>IF(AND('[1]Multi-Field'!$E$44=[1]Lists!BF234,'[1]Multi-Field'!$F$44="Drained"),BI234,IF(AND('[1]Multi-Field'!$E$44=[1]Lists!BF234,'[1]Multi-Field'!$F$44="undrained"),BH234,""))</f>
        <v/>
      </c>
      <c r="DA234" s="409" t="str">
        <f>IF(AND('[1]Multi-Field'!$E$45=[1]Lists!BF234,'[1]Multi-Field'!$F$45="Drained"),BI234,IF(AND('[1]Multi-Field'!$E$45=[1]Lists!BF234,'[1]Multi-Field'!$F$45="undrained"),BH234,""))</f>
        <v/>
      </c>
      <c r="DB234" s="409" t="str">
        <f>IF(AND('[1]Multi-Field'!$E$46=[1]Lists!BF234,'[1]Multi-Field'!$F$46="Drained"),BI234,IF(AND('[1]Multi-Field'!$E$46=[1]Lists!BF234,'[1]Multi-Field'!$F$46="undrained"),BH234,""))</f>
        <v/>
      </c>
      <c r="DC234" s="409" t="str">
        <f>IF(AND('[1]Multi-Field'!$E$47=[1]Lists!BF234,'[1]Multi-Field'!$F$47="Drained"),BI234,IF(AND('[1]Multi-Field'!$E$47=[1]Lists!BF234,'[1]Multi-Field'!$F$47="undrained"),BH234,""))</f>
        <v/>
      </c>
      <c r="DD234" s="409" t="str">
        <f>IF(AND('[1]Multi-Field'!$E$48=[1]Lists!BF234,'[1]Multi-Field'!$F$48="Drained"),BI234,IF(AND('[1]Multi-Field'!$E$48=[1]Lists!BF234,'[1]Multi-Field'!$F$48="undrained"),BH234,""))</f>
        <v/>
      </c>
      <c r="DE234" s="409" t="str">
        <f>IF(AND('[1]Multi-Field'!$E$49=[1]Lists!BF234,'[1]Multi-Field'!$F$49="Drained"),BI234,IF(AND('[1]Multi-Field'!$E$49=[1]Lists!BF234,'[1]Multi-Field'!$F$9="undrained"),BH234,""))</f>
        <v/>
      </c>
      <c r="DF234" s="409" t="str">
        <f>IF(AND('[1]Multi-Field'!$E$50=[1]Lists!BF234,'[1]Multi-Field'!$F$50="Drained"),BI234,IF(AND('[1]Multi-Field'!$E$50=[1]Lists!BF234,'[1]Multi-Field'!$F$50="undrained"),BH234,""))</f>
        <v/>
      </c>
      <c r="DG234" s="409" t="str">
        <f>IF(AND('[1]Multi-Field'!$E$51=[1]Lists!BF234,'[1]Multi-Field'!$F$51="Drained"),BI234,IF(AND('[1]Multi-Field'!$E$51=[1]Lists!BF234,'[1]Multi-Field'!$F$51="undrained"),BH234,""))</f>
        <v/>
      </c>
      <c r="DH234" s="409" t="str">
        <f>IF(AND('[1]Multi-Field'!$E$52=[1]Lists!BF234,'[1]Multi-Field'!$F$52="Drained"),BI234,IF(AND('[1]Multi-Field'!$E$52=[1]Lists!BF234,'[1]Multi-Field'!$F$52="undrained"),BH234,""))</f>
        <v/>
      </c>
      <c r="DI234" s="409" t="str">
        <f>IF(AND('[1]Multi-Field'!$E$53=[1]Lists!BF234,'[1]Multi-Field'!$F$53="Drained"),BI234,IF(AND('[1]Multi-Field'!$E$53=[1]Lists!BF234,'[1]Multi-Field'!$F$53="undrained"),BH234,""))</f>
        <v/>
      </c>
      <c r="DJ234" s="409" t="str">
        <f>IF(AND('[1]Multi-Field'!$E$54=[1]Lists!BF234,'[1]Multi-Field'!$F$54="Drained"),BI234,IF(AND('[1]Multi-Field'!$E$54=[1]Lists!BF234,'[1]Multi-Field'!$F$54="undrained"),BH234,""))</f>
        <v/>
      </c>
      <c r="DK234" s="409" t="str">
        <f>IF(AND('[1]Multi-Field'!$E$55=[1]Lists!BF234,'[1]Multi-Field'!$F$55="Drained"),BI234,IF(AND('[1]Multi-Field'!$E$55=[1]Lists!BF234,'[1]Multi-Field'!$F$55="undrained"),BH234,""))</f>
        <v/>
      </c>
      <c r="DL234" s="409" t="str">
        <f>IF(AND('[1]Multi-Field'!$E$56=[1]Lists!BF234,'[1]Multi-Field'!$F$56="Drained"),BI234,IF(AND('[1]Multi-Field'!$E$56=[1]Lists!BF234,'[1]Multi-Field'!$F$56="undrained"),BH234,""))</f>
        <v/>
      </c>
      <c r="DM234" s="409" t="str">
        <f>IF(AND('[1]Multi-Field'!$E$57=[1]Lists!BF234,'[1]Multi-Field'!$F$57="Drained"),BI234,IF(AND('[1]Multi-Field'!$E$57=[1]Lists!BF234,'[1]Multi-Field'!$F$57="undrained"),BH234,""))</f>
        <v/>
      </c>
      <c r="DN234" s="409" t="str">
        <f>IF(AND('[1]Multi-Field'!$E$58=[1]Lists!BF234,'[1]Multi-Field'!$F$58="Drained"),BI234,IF(AND('[1]Multi-Field'!$E$58=[1]Lists!BF234,'[1]Multi-Field'!$F$58="undrained"),BH234,""))</f>
        <v/>
      </c>
      <c r="DO234" s="409" t="str">
        <f>IF(AND('[1]Multi-Field'!$E$59=[1]Lists!BF234,'[1]Multi-Field'!$F$59="Drained"),BI234,IF(AND('[1]Multi-Field'!$E$59=[1]Lists!BF234,'[1]Multi-Field'!$F$59="undrained"),BH234,""))</f>
        <v/>
      </c>
      <c r="DP234" s="409" t="str">
        <f>IF(AND('[1]Multi-Field'!$E$60=[1]Lists!BF234,'[1]Multi-Field'!$F$60="Drained"),BI234,IF(AND('[1]Multi-Field'!$E$60=[1]Lists!BF234,'[1]Multi-Field'!$F$60="undrained"),BH234,""))</f>
        <v/>
      </c>
      <c r="DQ234" s="409" t="str">
        <f>IF(AND('[1]Multi-Field'!$E$61=[1]Lists!BF234,'[1]Multi-Field'!$F$61="Drained"),BI234,IF(AND('[1]Multi-Field'!$E$61=[1]Lists!BF234,'[1]Multi-Field'!$F$61="undrained"),BH234,""))</f>
        <v/>
      </c>
      <c r="DR234" s="409" t="str">
        <f>IF(AND('[1]Multi-Field'!$E$62=[1]Lists!BF234,'[1]Multi-Field'!$F$62="Drained"),BI234,IF(AND('[1]Multi-Field'!$E$62=[1]Lists!BF234,'[1]Multi-Field'!$F$62="undrained"),BH234,""))</f>
        <v/>
      </c>
      <c r="DS234" s="409" t="str">
        <f>IF(AND('[1]Multi-Field'!$E$63=[1]Lists!BF234,'[1]Multi-Field'!$F$63="Drained"),BI234,IF(AND('[1]Multi-Field'!$E$63=[1]Lists!BF234,'[1]Multi-Field'!$F$63="undrained"),BH234,""))</f>
        <v/>
      </c>
      <c r="DT234" s="409" t="str">
        <f>IF(AND('[1]Multi-Field'!$E$64=[1]Lists!BF234,'[1]Multi-Field'!$F$64="Drained"),BI234,IF(AND('[1]Multi-Field'!$E$64=[1]Lists!BF234,'[1]Multi-Field'!$F$64="undrained"),BH234,""))</f>
        <v/>
      </c>
      <c r="DU234" s="409" t="str">
        <f>IF(AND('[1]Multi-Field'!$E$65=[1]Lists!BF234,'[1]Multi-Field'!$F$65="Drained"),BI234,IF(AND('[1]Multi-Field'!$E$65=[1]Lists!BF234,'[1]Multi-Field'!$F$65="undrained"),BH234,""))</f>
        <v/>
      </c>
      <c r="DV234" s="409" t="str">
        <f>IF(AND('[1]Multi-Field'!$E$66=[1]Lists!BF234,'[1]Multi-Field'!$F$66="Drained"),BI234,IF(AND('[1]Multi-Field'!$E$66=[1]Lists!BF234,'[1]Multi-Field'!$F$66="undrained"),BH234,""))</f>
        <v/>
      </c>
      <c r="DW234" s="409" t="str">
        <f>IF(AND('[1]Multi-Field'!$E$67=[1]Lists!BF234,'[1]Multi-Field'!$F$67="Drained"),BI234,IF(AND('[1]Multi-Field'!$E$67=[1]Lists!BF234,'[1]Multi-Field'!$F$67="undrained"),BH234,""))</f>
        <v/>
      </c>
      <c r="DX234" s="409" t="str">
        <f>IF(AND('[1]Multi-Field'!$E$68=[1]Lists!BF234,'[1]Multi-Field'!$F$68="Drained"),BI234,IF(AND('[1]Multi-Field'!$E$68=[1]Lists!BF234,'[1]Multi-Field'!$F$68="undrained"),BH234,""))</f>
        <v/>
      </c>
      <c r="DY234" s="409" t="str">
        <f>IF(AND('[1]Multi-Field'!$E$69=[1]Lists!BF234,'[1]Multi-Field'!$F$69="Drained"),BI234,IF(AND('[1]Multi-Field'!$E$69=[1]Lists!BF234,'[1]Multi-Field'!$F$69="undrained"),BH234,""))</f>
        <v/>
      </c>
      <c r="DZ234" s="409" t="str">
        <f>IF(AND('[1]Multi-Field'!$E$70=[1]Lists!BF234,'[1]Multi-Field'!$F$70="Drained"),BI234,IF(AND('[1]Multi-Field'!$E$70=[1]Lists!BF234,'[1]Multi-Field'!$F$70="undrained"),BH234,""))</f>
        <v/>
      </c>
      <c r="EA234" s="409" t="str">
        <f>IF(AND('[1]Multi-Field'!$E$71=[1]Lists!BF234,'[1]Multi-Field'!$F$71="Drained"),BI234,IF(AND('[1]Multi-Field'!$E$71=[1]Lists!BF234,'[1]Multi-Field'!$F$71="undrained"),BH234,""))</f>
        <v/>
      </c>
      <c r="EB234" s="409" t="str">
        <f>IF(AND('[1]Multi-Field'!$E$72=[1]Lists!BF234,'[1]Multi-Field'!$F$72="Drained"),BI234,IF(AND('[1]Multi-Field'!$E$72=[1]Lists!BF234,'[1]Multi-Field'!$F$72="undrained"),BH234,""))</f>
        <v/>
      </c>
      <c r="EC234" s="409" t="str">
        <f>IF(AND('[1]Multi-Field'!$E$73=[1]Lists!BF234,'[1]Multi-Field'!$F$73="Drained"),BI234,IF(AND('[1]Multi-Field'!$E$73=[1]Lists!BF234,'[1]Multi-Field'!$F$73="undrained"),BH234,""))</f>
        <v/>
      </c>
      <c r="ED234" s="409" t="str">
        <f>IF(AND('[1]Multi-Field'!$E$74=[1]Lists!BF234,'[1]Multi-Field'!$F$74="Drained"),BI234,IF(AND('[1]Multi-Field'!$E$74=[1]Lists!BF234,'[1]Multi-Field'!$F$74="undrained"),BH234,""))</f>
        <v/>
      </c>
      <c r="EE234" s="409" t="str">
        <f>IF(AND('[1]Multi-Field'!$E$75=[1]Lists!BF234,'[1]Multi-Field'!$F$75="Drained"),BI234,IF(AND('[1]Multi-Field'!$E$75=[1]Lists!BF234,'[1]Multi-Field'!$F$75="undrained"),BH234,""))</f>
        <v/>
      </c>
      <c r="EF234" s="409" t="str">
        <f>IF(AND('[1]Multi-Field'!$E$76=[1]Lists!BF234,'[1]Multi-Field'!$F$76="Drained"),BI234,IF(AND('[1]Multi-Field'!$E$76=[1]Lists!BF234,'[1]Multi-Field'!$F$6="undrained"),BH234,""))</f>
        <v/>
      </c>
      <c r="EG234" s="409" t="str">
        <f>IF(AND('[1]Multi-Field'!$E$77=[1]Lists!BF234,'[1]Multi-Field'!$F$77="Drained"),BI234,IF(AND('[1]Multi-Field'!$E$77=[1]Lists!BF234,'[1]Multi-Field'!$F$77="undrained"),BH234,""))</f>
        <v/>
      </c>
      <c r="EH234" s="409" t="str">
        <f>IF(AND('[1]Multi-Field'!$E$78=[1]Lists!BF234,'[1]Multi-Field'!$F$78="Drained"),BI234,IF(AND('[1]Multi-Field'!$E$78=[1]Lists!BF234,'[1]Multi-Field'!$F$78="undrained"),BH234,""))</f>
        <v/>
      </c>
      <c r="EI234" s="409" t="str">
        <f>IF(AND('[1]Multi-Field'!$E$79=[1]Lists!BF234,'[1]Multi-Field'!$F$79="Drained"),BI234,IF(AND('[1]Multi-Field'!$E$79=[1]Lists!BF234,'[1]Multi-Field'!$F$79="undrained"),BH234,""))</f>
        <v/>
      </c>
      <c r="EJ234" s="409" t="str">
        <f>IF(AND('[1]Multi-Field'!$E$80=[1]Lists!BF234,'[1]Multi-Field'!$F$80="Drained"),BI234,IF(AND('[1]Multi-Field'!$E$80=[1]Lists!BF234,'[1]Multi-Field'!$F$80="undrained"),BH234,""))</f>
        <v/>
      </c>
      <c r="EK234" s="409" t="str">
        <f>IF(AND('[1]Multi-Field'!$E$81=[1]Lists!BF234,'[1]Multi-Field'!$F$81="Drained"),BI234,IF(AND('[1]Multi-Field'!$E$81=[1]Lists!BF234,'[1]Multi-Field'!$F$81="undrained"),BH234,""))</f>
        <v/>
      </c>
      <c r="EL234" s="409" t="str">
        <f>IF(AND('[1]Multi-Field'!$E$82=[1]Lists!BF234,'[1]Multi-Field'!$F$82="Drained"),BI234,IF(AND('[1]Multi-Field'!$E$82=[1]Lists!BF234,'[1]Multi-Field'!$F$82="undrained"),BH234,""))</f>
        <v/>
      </c>
      <c r="EM234" s="409" t="str">
        <f>IF(AND('[1]Multi-Field'!$E$83=[1]Lists!BF234,'[1]Multi-Field'!$F$83="Drained"),BI234,IF(AND('[1]Multi-Field'!$E$83=[1]Lists!BF234,'[1]Multi-Field'!$F$83="undrained"),BH234,""))</f>
        <v/>
      </c>
      <c r="EN234" s="409" t="str">
        <f>IF(AND('[1]Multi-Field'!$E$84=[1]Lists!BF234,'[1]Multi-Field'!$F$84="Drained"),BI234,IF(AND('[1]Multi-Field'!$E$84=[1]Lists!BF234,'[1]Multi-Field'!$F$84="undrained"),BH234,""))</f>
        <v/>
      </c>
      <c r="EO234" s="409" t="str">
        <f>IF(AND('[1]Multi-Field'!$E$85=[1]Lists!BF234,'[1]Multi-Field'!$F$85="Drained"),BI234,IF(AND('[1]Multi-Field'!$E$85=[1]Lists!BF234,'[1]Multi-Field'!$F$85="undrained"),BH234,""))</f>
        <v/>
      </c>
      <c r="EP234" s="409" t="str">
        <f>IF(AND('[1]Multi-Field'!$E$86=[1]Lists!BF234,'[1]Multi-Field'!$F$86="Drained"),BI234,IF(AND('[1]Multi-Field'!$E$86=[1]Lists!BF234,'[1]Multi-Field'!$F$86="undrained"),BH234,""))</f>
        <v/>
      </c>
      <c r="EQ234" s="409" t="str">
        <f>IF(AND('[1]Multi-Field'!$E$87=[1]Lists!BF234,'[1]Multi-Field'!$F$87="Drained"),BI234,IF(AND('[1]Multi-Field'!$E$87=[1]Lists!BF234,'[1]Multi-Field'!$F$87="undrained"),BH234,""))</f>
        <v/>
      </c>
      <c r="ER234" s="409" t="str">
        <f>IF(AND('[1]Multi-Field'!$E$88=[1]Lists!BF234,'[1]Multi-Field'!$F$88="Drained"),BI234,IF(AND('[1]Multi-Field'!$E$88=[1]Lists!BF234,'[1]Multi-Field'!$F$88="undrained"),BH234,""))</f>
        <v/>
      </c>
      <c r="ES234" s="409" t="str">
        <f>IF(AND('[1]Multi-Field'!$E$89=[1]Lists!BF234,'[1]Multi-Field'!$F$89="Drained"),BI234,IF(AND('[1]Multi-Field'!$E$89=[1]Lists!BF234,'[1]Multi-Field'!$F$89="undrained"),BH234,""))</f>
        <v/>
      </c>
      <c r="ET234" s="409" t="str">
        <f>IF(AND('[1]Multi-Field'!$E$90=[1]Lists!BF234,'[1]Multi-Field'!$F$90="Drained"),BI234,IF(AND('[1]Multi-Field'!$E$90=[1]Lists!BF234,'[1]Multi-Field'!$F$90="undrained"),BH234,""))</f>
        <v/>
      </c>
      <c r="EU234" s="409" t="str">
        <f>IF(AND('[1]Multi-Field'!$E$91=[1]Lists!BF234,'[1]Multi-Field'!$F$91="Drained"),BI234,IF(AND('[1]Multi-Field'!$E$91=[1]Lists!BF234,'[1]Multi-Field'!$F$91="undrained"),BH234,""))</f>
        <v/>
      </c>
      <c r="EV234" s="409" t="str">
        <f>IF(AND('[1]Multi-Field'!$E$92=[1]Lists!BF234,'[1]Multi-Field'!$F$92="Drained"),BI234,IF(AND('[1]Multi-Field'!$E$92=[1]Lists!BF234,'[1]Multi-Field'!$F$92="undrained"),BH234,""))</f>
        <v/>
      </c>
      <c r="EW234" s="409" t="str">
        <f>IF(AND('[1]Multi-Field'!$E$93=[1]Lists!BF234,'[1]Multi-Field'!$F$93="Drained"),BI234,IF(AND('[1]Multi-Field'!$E$93=[1]Lists!BF234,'[1]Multi-Field'!$F$93="undrained"),BH234,""))</f>
        <v/>
      </c>
      <c r="EX234" s="409" t="str">
        <f>IF(AND('[1]Multi-Field'!$E$94=[1]Lists!BF234,'[1]Multi-Field'!$F$94="Drained"),BI234,IF(AND('[1]Multi-Field'!$E$94=[1]Lists!BF234,'[1]Multi-Field'!$F$94="undrained"),BH234,""))</f>
        <v/>
      </c>
      <c r="EY234" s="409" t="str">
        <f>IF(AND('[1]Multi-Field'!$E$95=[1]Lists!BF234,'[1]Multi-Field'!$F$95="Drained"),BI234,IF(AND('[1]Multi-Field'!$E$95=[1]Lists!BF234,'[1]Multi-Field'!$F$95="undrained"),BH234,""))</f>
        <v/>
      </c>
      <c r="EZ234" s="409" t="str">
        <f>IF(AND('[1]Multi-Field'!$E$96=[1]Lists!BF234,'[1]Multi-Field'!$F$96="Drained"),BI234,IF(AND('[1]Multi-Field'!$E$96=[1]Lists!BF234,'[1]Multi-Field'!$F$96="undrained"),BH234,""))</f>
        <v/>
      </c>
      <c r="FA234" s="409" t="str">
        <f>IF(AND('[1]Multi-Field'!$E$97=[1]Lists!BF234,'[1]Multi-Field'!$F$97="Drained"),BI234,IF(AND('[1]Multi-Field'!$E$97=[1]Lists!BF234,'[1]Multi-Field'!$F$97="undrained"),BH234,""))</f>
        <v/>
      </c>
      <c r="FB234" s="409" t="str">
        <f>IF(AND('[1]Multi-Field'!$E$98=[1]Lists!BF234,'[1]Multi-Field'!$F$98="Drained"),BI234,IF(AND('[1]Multi-Field'!$E$98=[1]Lists!BF234,'[1]Multi-Field'!$F$98="undrained"),BH234,""))</f>
        <v/>
      </c>
      <c r="FC234" s="409" t="str">
        <f>IF(AND('[1]Multi-Field'!$E$99=[1]Lists!BF234,'[1]Multi-Field'!$F$99="Drained"),BI234,IF(AND('[1]Multi-Field'!$E$99=[1]Lists!BF234,'[1]Multi-Field'!$F$99="undrained"),BH234,""))</f>
        <v/>
      </c>
      <c r="FD234" s="409" t="str">
        <f>IF(AND('[1]Multi-Field'!$E$100=[1]Lists!BF234,'[1]Multi-Field'!$F$100="Drained"),BI234,IF(AND('[1]Multi-Field'!$E$100=[1]Lists!BF234,'[1]Multi-Field'!$F$100="undrained"),BH234,""))</f>
        <v/>
      </c>
      <c r="FE234" s="409" t="str">
        <f>IF(AND('[1]Multi-Field'!$E$101=[1]Lists!BF234,'[1]Multi-Field'!$F$101="Drained"),BI234,IF(AND('[1]Multi-Field'!$E$101=[1]Lists!BF234,'[1]Multi-Field'!$F$101="undrained"),BH234,""))</f>
        <v/>
      </c>
      <c r="FF234" s="409" t="str">
        <f>IF(AND('[1]Multi-Field'!$E$102=[1]Lists!BF234,'[1]Multi-Field'!$F$102="Drained"),BI234,IF(AND('[1]Multi-Field'!$E$102=[1]Lists!BF234,'[1]Multi-Field'!$F$102="undrained"),BH234,""))</f>
        <v/>
      </c>
      <c r="FG234" s="409" t="str">
        <f>IF(AND('[1]Multi-Field'!$E$103=[1]Lists!BF234,'[1]Multi-Field'!$F$103="Drained"),BI234,IF(AND('[1]Multi-Field'!$E$103=[1]Lists!BF234,'[1]Multi-Field'!$F$103="undrained"),BH234,""))</f>
        <v/>
      </c>
      <c r="FH234" s="409" t="str">
        <f>IF(AND('[1]Multi-Field'!$E$104=[1]Lists!BF234,'[1]Multi-Field'!$F$104="Drained"),BI234,IF(AND('[1]Multi-Field'!$E$104=[1]Lists!BF234,'[1]Multi-Field'!$F$104="undrained"),BH234,""))</f>
        <v/>
      </c>
      <c r="FI234" s="409" t="str">
        <f>IF(AND('[1]Multi-Field'!$E$105=[1]Lists!BF234,'[1]Multi-Field'!$F$105="Drained"),BI234,IF(AND('[1]Multi-Field'!$E$105=[1]Lists!BF234,'[1]Multi-Field'!$F$105="undrained"),BH234,""))</f>
        <v/>
      </c>
      <c r="FJ234" s="409" t="str">
        <f>IF(AND('[1]Multi-Field'!$E$106=[1]Lists!BF234,'[1]Multi-Field'!$F$106="Drained"),BI234,IF(AND('[1]Multi-Field'!$E$106=[1]Lists!BF234,'[1]Multi-Field'!$F$106="undrained"),BH234,""))</f>
        <v/>
      </c>
      <c r="FK234" s="409" t="str">
        <f>IF(AND('[1]Multi-Field'!$E$107=[1]Lists!BF234,'[1]Multi-Field'!$F$107="Drained"),BI234,IF(AND('[1]Multi-Field'!$E$107=[1]Lists!BF234,'[1]Multi-Field'!$F$107="undrained"),BH234,""))</f>
        <v/>
      </c>
      <c r="FL234" s="409" t="str">
        <f>IF(AND('[1]Multi-Field'!$E$108=[1]Lists!BF234,'[1]Multi-Field'!$F$108="Drained"),BI234,IF(AND('[1]Multi-Field'!$E$108=[1]Lists!BF234,'[1]Multi-Field'!$F$108="undrained"),BH234,""))</f>
        <v/>
      </c>
      <c r="FM234" s="409" t="str">
        <f>IF(AND('[1]Multi-Field'!$E$109=[1]Lists!BF234,'[1]Multi-Field'!$F$109="Drained"),BI234,IF(AND('[1]Multi-Field'!$E$109=[1]Lists!BF234,'[1]Multi-Field'!$F$109="undrained"),BH234,""))</f>
        <v/>
      </c>
      <c r="FN234" s="409" t="str">
        <f>IF(AND('[1]Multi-Field'!$E$110=[1]Lists!BF234,'[1]Multi-Field'!$F$110="Drained"),BI234,IF(AND('[1]Multi-Field'!$E$110=[1]Lists!BF234,'[1]Multi-Field'!$F$110="undrained"),BH234,""))</f>
        <v/>
      </c>
      <c r="FO234" s="409" t="str">
        <f>IF(AND('[1]Multi-Field'!$E$111=[1]Lists!BF234,'[1]Multi-Field'!$F$111="Drained"),BI234,IF(AND('[1]Multi-Field'!$E$111=[1]Lists!BF234,'[1]Multi-Field'!$F$111="undrained"),BH234,""))</f>
        <v/>
      </c>
      <c r="FP234" s="409" t="str">
        <f>IF(AND('[1]Multi-Field'!$E$112=[1]Lists!BF234,'[1]Multi-Field'!$F$112="Drained"),BI234,IF(AND('[1]Multi-Field'!$E$112=[1]Lists!BF234,'[1]Multi-Field'!$F$112="undrained"),BH234,""))</f>
        <v/>
      </c>
      <c r="FQ234" s="409" t="str">
        <f>IF(AND('[1]Multi-Field'!$E$113=[1]Lists!BF234,'[1]Multi-Field'!$F$113="Drained"),BI234,IF(AND('[1]Multi-Field'!$E$113=[1]Lists!BF234,'[1]Multi-Field'!$F$113="undrained"),BH234,""))</f>
        <v/>
      </c>
      <c r="FR234" s="409" t="str">
        <f>IF(AND('[1]Multi-Field'!$E$114=[1]Lists!BF234,'[1]Multi-Field'!$F$114="Drained"),BI234,IF(AND('[1]Multi-Field'!$E$114=[1]Lists!BF234,'[1]Multi-Field'!$F$114="undrained"),BH234,""))</f>
        <v/>
      </c>
      <c r="FS234" s="409" t="str">
        <f>IF(AND('[1]Multi-Field'!$E$115=[1]Lists!BF234,'[1]Multi-Field'!$F$115="Drained"),BI234,IF(AND('[1]Multi-Field'!$E$115=[1]Lists!BF234,'[1]Multi-Field'!$F$115="undrained"),BH234,""))</f>
        <v/>
      </c>
      <c r="FT234" s="409" t="str">
        <f>IF(AND('[1]Multi-Field'!$E$116=[1]Lists!BF234,'[1]Multi-Field'!$F$116="Drained"),BI234,IF(AND('[1]Multi-Field'!$E$116=[1]Lists!BF234,'[1]Multi-Field'!$F$116="undrained"),BH234,""))</f>
        <v/>
      </c>
      <c r="FU234" s="409" t="str">
        <f>IF(AND('[1]Multi-Field'!$E$117=[1]Lists!BF234,'[1]Multi-Field'!$F$117="Drained"),BI234,IF(AND('[1]Multi-Field'!$E$117=[1]Lists!BF234,'[1]Multi-Field'!$F$117="undrained"),BH234,""))</f>
        <v/>
      </c>
      <c r="FV234" s="409" t="str">
        <f>IF(AND('[1]Multi-Field'!$E$118=[1]Lists!BF234,'[1]Multi-Field'!$F$118="Drained"),BI234,IF(AND('[1]Multi-Field'!$E$118=[1]Lists!BF234,'[1]Multi-Field'!$F$118="undrained"),BH234,""))</f>
        <v/>
      </c>
      <c r="FW234" s="409" t="str">
        <f>IF(AND('[1]Multi-Field'!$E$119=[1]Lists!BF234,'[1]Multi-Field'!$F$119="Drained"),BI234,IF(AND('[1]Multi-Field'!$E$119=[1]Lists!BF234,'[1]Multi-Field'!$F$119="undrained"),BH234,""))</f>
        <v/>
      </c>
      <c r="FX234" s="409" t="str">
        <f>IF(AND('[1]Multi-Field'!$E$120=[1]Lists!BF234,'[1]Multi-Field'!$F$120="Drained"),BI234,IF(AND('[1]Multi-Field'!$E$120=[1]Lists!BF234,'[1]Multi-Field'!$F$120="undrained"),BH234,""))</f>
        <v/>
      </c>
    </row>
    <row r="235" spans="1:180" ht="13.5" customHeight="1">
      <c r="A235" s="7" t="s">
        <v>322</v>
      </c>
      <c r="B235" s="7"/>
      <c r="C235" s="7"/>
      <c r="D235" s="8">
        <v>70</v>
      </c>
      <c r="E235" s="8">
        <f t="shared" si="39"/>
        <v>70</v>
      </c>
      <c r="F235" s="8">
        <f t="shared" si="40"/>
        <v>70</v>
      </c>
      <c r="G235" s="8">
        <v>70</v>
      </c>
      <c r="H235" s="8">
        <v>75</v>
      </c>
      <c r="I235" s="8">
        <f t="shared" si="43"/>
        <v>75</v>
      </c>
      <c r="J235" s="8">
        <f t="shared" si="44"/>
        <v>75</v>
      </c>
      <c r="K235" s="8">
        <v>75</v>
      </c>
      <c r="L235" s="8">
        <v>135</v>
      </c>
      <c r="M235" s="8">
        <f t="shared" si="41"/>
        <v>137</v>
      </c>
      <c r="N235" s="8">
        <f t="shared" si="42"/>
        <v>138</v>
      </c>
      <c r="O235" s="8">
        <v>140</v>
      </c>
      <c r="P235" s="391">
        <v>210</v>
      </c>
      <c r="Q235" s="394"/>
      <c r="R235" s="395" t="b">
        <f>IF(OR('Multi-Field'!AA212=Lists!$AC$42,'Multi-Field'!AA212=Lists!$AC$43),IF('Multi-Field'!Z212="x",(IF('Multi-Field'!AC212=Lists!$Q$11,Lists!$R$11,IF('Multi-Field'!AC212=Lists!$Q$12,Lists!$R$12,IF('Multi-Field'!AC212=Lists!$Q$13,Lists!$R$13,IF('Multi-Field'!AC212=Lists!$Q$14,Lists!$R$14))))),IF('Multi-Field'!X212="x",(IF('Multi-Field'!AC212=Lists!$Q$11,Lists!$S$11,IF('Multi-Field'!AC212=Lists!$Q$12,Lists!$S$12,IF('Multi-Field'!AC212=Lists!$Q$13,Lists!$S$13,IF('Multi-Field'!AC212=Lists!$Q$14,Lists!$S$14))))),IF('Multi-Field'!V212="x",(IF('Multi-Field'!AC212=Lists!$Q$11,Lists!$T$11,IF('Multi-Field'!AC212=Lists!$Q$12,Lists!$T$12,IF('Multi-Field'!AC212=Lists!$Q$13,Lists!$T$13,IF('Multi-Field'!AC212=Lists!$Q$14,Lists!$T$14))))),0))))</f>
        <v>0</v>
      </c>
      <c r="S235" s="395" t="str">
        <f t="shared" si="45"/>
        <v/>
      </c>
      <c r="T235" s="395"/>
      <c r="U235" s="396"/>
      <c r="AI235" s="384">
        <f>'[1]Multi-Field'!B231</f>
        <v>0</v>
      </c>
      <c r="AJ235" s="387" t="str">
        <f>IF(OR('[1]Multi-Field'!Q75=[1]Lists!$AC$42,'[1]Multi-Field'!Q75=[1]Lists!$AC$43),"x","")</f>
        <v/>
      </c>
      <c r="AK235" s="387" t="str">
        <f>IF(OR('[1]Multi-Field'!Q75=[1]Lists!$AC$6,'[1]Multi-Field'!Q75=$AC$2,'[1]Multi-Field'!Q75=$AC$4),"x","")</f>
        <v/>
      </c>
      <c r="AL235" s="387" t="str">
        <f>IF(OR('[1]Multi-Field'!Q75=[1]Lists!$AC$7,'[1]Multi-Field'!Q75=$AC$3,'[1]Multi-Field'!Q75=$AC$5),"x","")</f>
        <v/>
      </c>
      <c r="AM235" s="387" t="str">
        <f>IF(OR('[1]Multi-Field'!Q75=$AC$23,'[1]Multi-Field'!Q75=$AC$13,'[1]Multi-Field'!Q75=$AC$9,'[1]Multi-Field'!Q75=$AC$19,'[1]Multi-Field'!Q75=$AC$47),"x","")</f>
        <v/>
      </c>
      <c r="AN235" s="387" t="str">
        <f>IF(OR('[1]Multi-Field'!Q75=$AC$24,'[1]Multi-Field'!Q75=$AC$14,'[1]Multi-Field'!Q75=$AC$10,'[1]Multi-Field'!Q75=$AC$22,'[1]Multi-Field'!Q75=$AC$48),"x","")</f>
        <v/>
      </c>
      <c r="AO235" s="387" t="str">
        <f>IF(OR('[1]Multi-Field'!Q75=$AC$21,'[1]Multi-Field'!Q75=$AC$28,'[1]Multi-Field'!Q75=$AC$62,'[1]Multi-Field'!Q75=$AC$102,'[1]Multi-Field'!Q75=$AC$98),"x","")</f>
        <v/>
      </c>
      <c r="AP235" s="387" t="str">
        <f>IF(OR('[1]Multi-Field'!Q75=$AC$25,'[1]Multi-Field'!Q75=$AC$63,'[1]Multi-Field'!Q75=$AC$85,'[1]Multi-Field'!Q75=$AC$87,'[1]Multi-Field'!Q75=$AC$92,'[1]Multi-Field'!Q75=$AC$93),"x","")</f>
        <v/>
      </c>
      <c r="AQ235" s="387" t="str">
        <f>IF(OR('[1]Multi-Field'!Q75=$AC$20,'[1]Multi-Field'!Q75=$AC$27,'[1]Multi-Field'!Q75=$AC$58,'[1]Multi-Field'!Q75=$AC$86,'[1]Multi-Field'!Q75=$AC$103,'[1]Multi-Field'!Q75=$AC$94),"x","")</f>
        <v/>
      </c>
      <c r="AR235" s="387" t="str">
        <f>IF(OR('[1]Multi-Field'!Q75=$AC$35,'[1]Multi-Field'!Q75=$AC$40,'[1]Multi-Field'!Q75=$AC$45,),"x","")</f>
        <v/>
      </c>
      <c r="AS235" s="387" t="str">
        <f>IF(OR('[1]Multi-Field'!Q75=$AC$36,'[1]Multi-Field'!Q75=$AC$41,'[1]Multi-Field'!Q75=$AC$46,),"x","")</f>
        <v/>
      </c>
      <c r="AT235" s="387" t="str">
        <f>IF(OR('[1]Multi-Field'!Q75=$AC$52,'[1]Multi-Field'!Q75=$AC$53,'[1]Multi-Field'!Q75=$AC$54,'[1]Multi-Field'!Q75=$AC$55,'[1]Multi-Field'!Q75=$AC$68,'[1]Multi-Field'!Q75=$AC$69,'[1]Multi-Field'!Q75=$AC$74,'[1]Multi-Field'!Q75=$AC$71,'[1]Multi-Field'!Q75=$AC$70),"x","")</f>
        <v>x</v>
      </c>
      <c r="AU235" s="387" t="str">
        <f>IF('[1]Multi-Field'!Q75=$AC$72,"x","")</f>
        <v/>
      </c>
      <c r="AV235" s="387" t="str">
        <f>IF('[1]Multi-Field'!Q75=$AC$73,"x","")</f>
        <v/>
      </c>
      <c r="AW235" s="387" t="str">
        <f>IF('[1]Multi-Field'!Q75=$AC$83,"x","")</f>
        <v/>
      </c>
      <c r="AX235" s="387" t="str">
        <f>IF('[1]Multi-Field'!Q75=$AC$84,"x","")</f>
        <v/>
      </c>
      <c r="AY235" s="387" t="str">
        <f>IF('[1]Multi-Field'!Q75=$AC$97,"x","")</f>
        <v/>
      </c>
      <c r="AZ235" s="387" t="str">
        <f>IF('[1]Multi-Field'!Q75=$AC$99,"x","")</f>
        <v/>
      </c>
      <c r="BA235" s="387" t="str">
        <f>IF('[1]Multi-Field'!Q75=$AC$104,"x","")</f>
        <v/>
      </c>
      <c r="BB235" s="387" t="str">
        <f>IF('[1]Multi-Field'!Q75=$AC$105,"x","")</f>
        <v/>
      </c>
      <c r="BC235" s="388"/>
      <c r="BF235" s="411" t="s">
        <v>1401</v>
      </c>
      <c r="BG235" s="412">
        <v>2</v>
      </c>
      <c r="BH235" s="412">
        <v>5.5</v>
      </c>
      <c r="BI235" s="412">
        <v>6</v>
      </c>
      <c r="BJ235" s="409" t="e">
        <f>IF(AND('[1]Single Field'!#REF!=[1]Lists!BF235,'[1]Single Field'!#REF!="Drained"),"x",IF(AND('[1]Single Field'!#REF!=[1]Lists!BF235,'[1]Single Field'!#REF!="Undrained"),O,""))</f>
        <v>#REF!</v>
      </c>
      <c r="BK235" s="409" t="str">
        <f>IF(AND('[1]Multi-Field'!$E$3=[1]Lists!BF235,'[1]Multi-Field'!$F$3="Drained"),BI235,IF(AND('[1]Multi-Field'!$E$3=BF235,'[1]Multi-Field'!$F$3="undrained"),BH235,""))</f>
        <v/>
      </c>
      <c r="BL235" s="409" t="str">
        <f>IF(AND('[1]Multi-Field'!$E$4=BF235,'[1]Multi-Field'!$F$4="Drained"),BI235,IF(AND('[1]Multi-Field'!$E$4=BF235,'[1]Multi-Field'!$F$4="undrained"),BH235,""))</f>
        <v/>
      </c>
      <c r="BM235" s="409" t="str">
        <f>IF(AND('[1]Multi-Field'!$E$5=BF235,'[1]Multi-Field'!$F$5="Drained"),BI235,IF(AND('[1]Multi-Field'!$E$5=BF235,'[1]Multi-Field'!$F$5="undrained"),BH235,""))</f>
        <v/>
      </c>
      <c r="BN235" s="409" t="str">
        <f>IF(AND('[1]Multi-Field'!$E$6=BF235,'[1]Multi-Field'!$F$6="Drained"),BI235,IF(AND('[1]Multi-Field'!$E$6=BF235,'[1]Multi-Field'!$F$6="undrained"),BH235,""))</f>
        <v/>
      </c>
      <c r="BO235" s="409" t="str">
        <f>IF(AND('[1]Multi-Field'!$E$7=BF235,'[1]Multi-Field'!$F$7="Drained"),BI235,IF(AND('[1]Multi-Field'!$E$7=BF235,'[1]Multi-Field'!$F$7="undrained"),BH235,""))</f>
        <v/>
      </c>
      <c r="BP235" s="409" t="str">
        <f>IF(AND('[1]Multi-Field'!$E$8=BF235,'[1]Multi-Field'!$F$8="Drained"),BI235,IF(AND('[1]Multi-Field'!$E$8=BF235,'[1]Multi-Field'!$F$8="undrained"),BH235,""))</f>
        <v/>
      </c>
      <c r="BQ235" s="409" t="str">
        <f>IF(AND('[1]Multi-Field'!$E$9=BF235,'[1]Multi-Field'!$F$9="Drained"),BI235,IF(AND('[1]Multi-Field'!$E$9=BF235,'[1]Multi-Field'!$F$9="undrained"),BH235,""))</f>
        <v/>
      </c>
      <c r="BR235" s="409" t="str">
        <f>IF(AND('[1]Multi-Field'!$E$10=BF235,'[1]Multi-Field'!$F$10="Drained"),BI235,IF(AND('[1]Multi-Field'!$E$10=BF235,'[1]Multi-Field'!$F$10="undrained"),BH235,""))</f>
        <v/>
      </c>
      <c r="BS235" s="409" t="str">
        <f>IF(AND('[1]Multi-Field'!$E$11=BF235,'[1]Multi-Field'!$F$11="Drained"),BI235,IF(AND('[1]Multi-Field'!$E$11=BF235,'[1]Multi-Field'!$F$11="undrained"),BH235,""))</f>
        <v/>
      </c>
      <c r="BT235" s="409" t="str">
        <f>IF(AND('[1]Multi-Field'!$E$12=BF235,'[1]Multi-Field'!$F$12="Drained"),BI235,IF(AND('[1]Multi-Field'!$E$12=BF235,'[1]Multi-Field'!$F$12="undrained"),BH235,""))</f>
        <v/>
      </c>
      <c r="BU235" s="409" t="str">
        <f>IF(AND('[1]Multi-Field'!$E$13=BF235,'[1]Multi-Field'!$F$13="Drained"),BI235,IF(AND('[1]Multi-Field'!$E$3=BF235,'[1]Multi-Field'!$F$13="undrained"),BH235,""))</f>
        <v/>
      </c>
      <c r="BV235" s="409" t="str">
        <f>IF(AND('[1]Multi-Field'!$E$14=BF235,'[1]Multi-Field'!$F$14="Drained"),BI235,IF(AND('[1]Multi-Field'!$E$14=BF235,'[1]Multi-Field'!$F$14="undrained"),BH235,""))</f>
        <v/>
      </c>
      <c r="BW235" s="409" t="str">
        <f>IF(AND('[1]Multi-Field'!$E$15=BF235,'[1]Multi-Field'!$F$15="Drained"),BI235,IF(AND('[1]Multi-Field'!$E$15=BF235,'[1]Multi-Field'!$F$15="undrained"),BH235,""))</f>
        <v/>
      </c>
      <c r="BX235" s="409" t="str">
        <f>IF(AND('[1]Multi-Field'!$E$16=[1]Lists!BF235,'[1]Multi-Field'!$F$16="Drained"),BI235,IF(AND('[1]Multi-Field'!$E$16=[1]Lists!BF235,'[1]Multi-Field'!$F$16="undrained"),BH235,""))</f>
        <v/>
      </c>
      <c r="BY235" s="409" t="str">
        <f>IF(AND('[1]Multi-Field'!$E$17=[1]Lists!BF235,'[1]Multi-Field'!$F$17="Drained"),BI235,IF(AND('[1]Multi-Field'!$E$17=[1]Lists!BF235,'[1]Multi-Field'!$F$17="undrained"),BH235,""))</f>
        <v/>
      </c>
      <c r="BZ235" s="409" t="str">
        <f>IF(AND('[1]Multi-Field'!$E$18=[1]Lists!BF235,'[1]Multi-Field'!$F$18="Drained"),BI235,IF(AND('[1]Multi-Field'!$E$18=[1]Lists!BF235,'[1]Multi-Field'!$F$18="undrained"),BH235,""))</f>
        <v/>
      </c>
      <c r="CA235" s="409" t="str">
        <f>IF(AND('[1]Multi-Field'!$E$19=[1]Lists!BF235,'[1]Multi-Field'!$F$19="Drained"),BI235,IF(AND('[1]Multi-Field'!$E$19=[1]Lists!BF235,'[1]Multi-Field'!$F$19="undrained"),BH235,""))</f>
        <v/>
      </c>
      <c r="CB235" s="409" t="str">
        <f>IF(AND('[1]Multi-Field'!$E$20=[1]Lists!BF235,'[1]Multi-Field'!$F$20="Drained"),BI235,IF(AND('[1]Multi-Field'!$E$20=[1]Lists!BF235,'[1]Multi-Field'!$F$20="undrained"),BH235,""))</f>
        <v/>
      </c>
      <c r="CC235" s="409" t="str">
        <f>IF(AND('[1]Multi-Field'!$E$21=[1]Lists!BF235,'[1]Multi-Field'!$F$21="Drained"),BI235,IF(AND('[1]Multi-Field'!$E$21=[1]Lists!BF235,'[1]Multi-Field'!$F$21="undrained"),BH235,""))</f>
        <v/>
      </c>
      <c r="CD235" s="409" t="str">
        <f>IF(AND('[1]Multi-Field'!$E$22=[1]Lists!BF235,'[1]Multi-Field'!$F$22="Drained"),BI235,IF(AND('[1]Multi-Field'!$E$22=[1]Lists!BF235,'[1]Multi-Field'!$F$22="undrained"),BH235,""))</f>
        <v/>
      </c>
      <c r="CE235" s="409" t="str">
        <f>IF(AND('[1]Multi-Field'!$E$23=[1]Lists!BF235,'[1]Multi-Field'!$F$23="Drained"),BI235,IF(AND('[1]Multi-Field'!$E$23=[1]Lists!BF235,'[1]Multi-Field'!$F$23="undrained"),BH235,""))</f>
        <v/>
      </c>
      <c r="CF235" s="409" t="str">
        <f>IF(AND('[1]Multi-Field'!$E$24=[1]Lists!BF235,'[1]Multi-Field'!$F$24="Drained"),BI235,IF(AND('[1]Multi-Field'!$E$24=[1]Lists!BF235,'[1]Multi-Field'!$F$24="undrained"),BH235,""))</f>
        <v/>
      </c>
      <c r="CG235" s="409" t="str">
        <f>IF(AND('[1]Multi-Field'!$E$25=[1]Lists!BF235,'[1]Multi-Field'!$F$25="Drained"),BI235,IF(AND('[1]Multi-Field'!$E$25=[1]Lists!BF235,'[1]Multi-Field'!$F$25="undrained"),BH235,""))</f>
        <v/>
      </c>
      <c r="CH235" s="409" t="str">
        <f>IF(AND('[1]Multi-Field'!$E$26=[1]Lists!BF235,'[1]Multi-Field'!$F$26="Drained"),BI235,IF(AND('[1]Multi-Field'!$E$26=[1]Lists!BF235,'[1]Multi-Field'!$F$26="undrained"),BH235,""))</f>
        <v/>
      </c>
      <c r="CI235" s="409" t="str">
        <f>IF(AND('[1]Multi-Field'!$E$27=[1]Lists!BF235,'[1]Multi-Field'!$F$27="Drained"),BI235,IF(AND('[1]Multi-Field'!$E$27=[1]Lists!BF235,'[1]Multi-Field'!$F$27="undrained"),BH235,""))</f>
        <v/>
      </c>
      <c r="CJ235" s="409" t="str">
        <f>IF(AND('[1]Multi-Field'!$E$28=[1]Lists!BF235,'[1]Multi-Field'!$F$28="Drained"),BI235,IF(AND('[1]Multi-Field'!$E$28=[1]Lists!BF235,'[1]Multi-Field'!$F$28="undrained"),BH235,""))</f>
        <v/>
      </c>
      <c r="CK235" s="409" t="str">
        <f>IF(AND('[1]Multi-Field'!$E$29=[1]Lists!BF235,'[1]Multi-Field'!$F$29="Drained"),BI235,IF(AND('[1]Multi-Field'!$E$29=[1]Lists!BF235,'[1]Multi-Field'!$F$29="undrained"),BH235,""))</f>
        <v/>
      </c>
      <c r="CL235" s="409" t="str">
        <f>IF(AND('[1]Multi-Field'!$E$30=[1]Lists!BF235,'[1]Multi-Field'!$F$30="Drained"),BI235,IF(AND('[1]Multi-Field'!$E$30=[1]Lists!BF235,'[1]Multi-Field'!$F$30="undrained"),BH235,""))</f>
        <v/>
      </c>
      <c r="CM235" s="409" t="str">
        <f>IF(AND('[1]Multi-Field'!$E$31=[1]Lists!BF235,'[1]Multi-Field'!$F$31="Drained"),BI235,IF(AND('[1]Multi-Field'!$E$31=[1]Lists!BF235,'[1]Multi-Field'!$F$31="undrained"),BH235,""))</f>
        <v/>
      </c>
      <c r="CN235" s="409" t="str">
        <f>IF(AND('[1]Multi-Field'!$E$32=[1]Lists!BF235,'[1]Multi-Field'!$F$32="Drained"),BI235,IF(AND('[1]Multi-Field'!$E$32=[1]Lists!BF235,'[1]Multi-Field'!$F$32="undrained"),BH235,""))</f>
        <v/>
      </c>
      <c r="CO235" s="409" t="str">
        <f>IF(AND('[1]Multi-Field'!$E$33=[1]Lists!BF235,'[1]Multi-Field'!$F$33="Drained"),BI235,IF(AND('[1]Multi-Field'!$E$33=[1]Lists!BF235,'[1]Multi-Field'!$F$33="undrained"),BH235,""))</f>
        <v/>
      </c>
      <c r="CP235" s="409" t="str">
        <f>IF(AND('[1]Multi-Field'!$E$34=[1]Lists!BF235,'[1]Multi-Field'!$F$34="Drained"),BI235,IF(AND('[1]Multi-Field'!$E$34=[1]Lists!BF235,'[1]Multi-Field'!$F$34="undrained"),BH235,""))</f>
        <v/>
      </c>
      <c r="CQ235" s="409" t="str">
        <f>IF(AND('[1]Multi-Field'!$E$35=[1]Lists!BF235,'[1]Multi-Field'!$F$35="Drained"),BI235,IF(AND('[1]Multi-Field'!$E$35=[1]Lists!BF235,'[1]Multi-Field'!$F$35="undrained"),BH235,""))</f>
        <v/>
      </c>
      <c r="CR235" s="409" t="str">
        <f>IF(AND('[1]Multi-Field'!$E$36=[1]Lists!BF235,'[1]Multi-Field'!$F$36="Drained"),BI235,IF(AND('[1]Multi-Field'!$E$36=[1]Lists!BF235,'[1]Multi-Field'!$F$36="undrained"),BH235,""))</f>
        <v/>
      </c>
      <c r="CS235" s="409" t="str">
        <f>IF(AND('[1]Multi-Field'!$E$37=[1]Lists!BF235,'[1]Multi-Field'!$F$37="Drained"),BI235,IF(AND('[1]Multi-Field'!$E$37=[1]Lists!BF235,'[1]Multi-Field'!$F$37="undrained"),BH235,""))</f>
        <v/>
      </c>
      <c r="CT235" s="409" t="str">
        <f>IF(AND('[1]Multi-Field'!$E$38=[1]Lists!BF235,'[1]Multi-Field'!$F$38="Drained"),BI235,IF(AND('[1]Multi-Field'!$E$38=[1]Lists!BF235,'[1]Multi-Field'!$F$38="undrained"),BH235,""))</f>
        <v/>
      </c>
      <c r="CU235" s="409" t="str">
        <f>IF(AND('[1]Multi-Field'!$E$39=[1]Lists!BF235,'[1]Multi-Field'!$F$39="Drained"),BI235,IF(AND('[1]Multi-Field'!$E$39=[1]Lists!BF235,'[1]Multi-Field'!$F$39="undrained"),BH235,""))</f>
        <v/>
      </c>
      <c r="CV235" s="409" t="str">
        <f>IF(AND('[1]Multi-Field'!$E$40=[1]Lists!BF235,'[1]Multi-Field'!$F$40="Drained"),BI235,IF(AND('[1]Multi-Field'!$E$40=[1]Lists!BF235,'[1]Multi-Field'!$F$40="undrained"),BH235,""))</f>
        <v/>
      </c>
      <c r="CW235" s="409" t="str">
        <f>IF(AND('[1]Multi-Field'!$E$41=[1]Lists!BF235,'[1]Multi-Field'!$F$40="Drained"),BI235,IF(AND('[1]Multi-Field'!$E$40=[1]Lists!BF235,'[1]Multi-Field'!$F$40="undrained"),BH235,""))</f>
        <v/>
      </c>
      <c r="CX235" s="409" t="str">
        <f>IF(AND('[1]Multi-Field'!$E$42=[1]Lists!BF235,'[1]Multi-Field'!$F$42="Drained"),BI235,IF(AND('[1]Multi-Field'!$E$42=[1]Lists!BF235,'[1]Multi-Field'!$F$42="undrained"),BH235,""))</f>
        <v/>
      </c>
      <c r="CY235" s="409" t="str">
        <f>IF(AND('[1]Multi-Field'!$E$43=[1]Lists!BF235,'[1]Multi-Field'!$F$43="Drained"),BI235,IF(AND('[1]Multi-Field'!$E$43=[1]Lists!BF235,'[1]Multi-Field'!$F$43="undrained"),BH235,""))</f>
        <v/>
      </c>
      <c r="CZ235" s="409" t="str">
        <f>IF(AND('[1]Multi-Field'!$E$44=[1]Lists!BF235,'[1]Multi-Field'!$F$44="Drained"),BI235,IF(AND('[1]Multi-Field'!$E$44=[1]Lists!BF235,'[1]Multi-Field'!$F$44="undrained"),BH235,""))</f>
        <v/>
      </c>
      <c r="DA235" s="409" t="str">
        <f>IF(AND('[1]Multi-Field'!$E$45=[1]Lists!BF235,'[1]Multi-Field'!$F$45="Drained"),BI235,IF(AND('[1]Multi-Field'!$E$45=[1]Lists!BF235,'[1]Multi-Field'!$F$45="undrained"),BH235,""))</f>
        <v/>
      </c>
      <c r="DB235" s="409" t="str">
        <f>IF(AND('[1]Multi-Field'!$E$46=[1]Lists!BF235,'[1]Multi-Field'!$F$46="Drained"),BI235,IF(AND('[1]Multi-Field'!$E$46=[1]Lists!BF235,'[1]Multi-Field'!$F$46="undrained"),BH235,""))</f>
        <v/>
      </c>
      <c r="DC235" s="409" t="str">
        <f>IF(AND('[1]Multi-Field'!$E$47=[1]Lists!BF235,'[1]Multi-Field'!$F$47="Drained"),BI235,IF(AND('[1]Multi-Field'!$E$47=[1]Lists!BF235,'[1]Multi-Field'!$F$47="undrained"),BH235,""))</f>
        <v/>
      </c>
      <c r="DD235" s="409" t="str">
        <f>IF(AND('[1]Multi-Field'!$E$48=[1]Lists!BF235,'[1]Multi-Field'!$F$48="Drained"),BI235,IF(AND('[1]Multi-Field'!$E$48=[1]Lists!BF235,'[1]Multi-Field'!$F$48="undrained"),BH235,""))</f>
        <v/>
      </c>
      <c r="DE235" s="409" t="str">
        <f>IF(AND('[1]Multi-Field'!$E$49=[1]Lists!BF235,'[1]Multi-Field'!$F$49="Drained"),BI235,IF(AND('[1]Multi-Field'!$E$49=[1]Lists!BF235,'[1]Multi-Field'!$F$9="undrained"),BH235,""))</f>
        <v/>
      </c>
      <c r="DF235" s="409" t="str">
        <f>IF(AND('[1]Multi-Field'!$E$50=[1]Lists!BF235,'[1]Multi-Field'!$F$50="Drained"),BI235,IF(AND('[1]Multi-Field'!$E$50=[1]Lists!BF235,'[1]Multi-Field'!$F$50="undrained"),BH235,""))</f>
        <v/>
      </c>
      <c r="DG235" s="409" t="str">
        <f>IF(AND('[1]Multi-Field'!$E$51=[1]Lists!BF235,'[1]Multi-Field'!$F$51="Drained"),BI235,IF(AND('[1]Multi-Field'!$E$51=[1]Lists!BF235,'[1]Multi-Field'!$F$51="undrained"),BH235,""))</f>
        <v/>
      </c>
      <c r="DH235" s="409" t="str">
        <f>IF(AND('[1]Multi-Field'!$E$52=[1]Lists!BF235,'[1]Multi-Field'!$F$52="Drained"),BI235,IF(AND('[1]Multi-Field'!$E$52=[1]Lists!BF235,'[1]Multi-Field'!$F$52="undrained"),BH235,""))</f>
        <v/>
      </c>
      <c r="DI235" s="409" t="str">
        <f>IF(AND('[1]Multi-Field'!$E$53=[1]Lists!BF235,'[1]Multi-Field'!$F$53="Drained"),BI235,IF(AND('[1]Multi-Field'!$E$53=[1]Lists!BF235,'[1]Multi-Field'!$F$53="undrained"),BH235,""))</f>
        <v/>
      </c>
      <c r="DJ235" s="409" t="str">
        <f>IF(AND('[1]Multi-Field'!$E$54=[1]Lists!BF235,'[1]Multi-Field'!$F$54="Drained"),BI235,IF(AND('[1]Multi-Field'!$E$54=[1]Lists!BF235,'[1]Multi-Field'!$F$54="undrained"),BH235,""))</f>
        <v/>
      </c>
      <c r="DK235" s="409" t="str">
        <f>IF(AND('[1]Multi-Field'!$E$55=[1]Lists!BF235,'[1]Multi-Field'!$F$55="Drained"),BI235,IF(AND('[1]Multi-Field'!$E$55=[1]Lists!BF235,'[1]Multi-Field'!$F$55="undrained"),BH235,""))</f>
        <v/>
      </c>
      <c r="DL235" s="409" t="str">
        <f>IF(AND('[1]Multi-Field'!$E$56=[1]Lists!BF235,'[1]Multi-Field'!$F$56="Drained"),BI235,IF(AND('[1]Multi-Field'!$E$56=[1]Lists!BF235,'[1]Multi-Field'!$F$56="undrained"),BH235,""))</f>
        <v/>
      </c>
      <c r="DM235" s="409" t="str">
        <f>IF(AND('[1]Multi-Field'!$E$57=[1]Lists!BF235,'[1]Multi-Field'!$F$57="Drained"),BI235,IF(AND('[1]Multi-Field'!$E$57=[1]Lists!BF235,'[1]Multi-Field'!$F$57="undrained"),BH235,""))</f>
        <v/>
      </c>
      <c r="DN235" s="409" t="str">
        <f>IF(AND('[1]Multi-Field'!$E$58=[1]Lists!BF235,'[1]Multi-Field'!$F$58="Drained"),BI235,IF(AND('[1]Multi-Field'!$E$58=[1]Lists!BF235,'[1]Multi-Field'!$F$58="undrained"),BH235,""))</f>
        <v/>
      </c>
      <c r="DO235" s="409" t="str">
        <f>IF(AND('[1]Multi-Field'!$E$59=[1]Lists!BF235,'[1]Multi-Field'!$F$59="Drained"),BI235,IF(AND('[1]Multi-Field'!$E$59=[1]Lists!BF235,'[1]Multi-Field'!$F$59="undrained"),BH235,""))</f>
        <v/>
      </c>
      <c r="DP235" s="409" t="str">
        <f>IF(AND('[1]Multi-Field'!$E$60=[1]Lists!BF235,'[1]Multi-Field'!$F$60="Drained"),BI235,IF(AND('[1]Multi-Field'!$E$60=[1]Lists!BF235,'[1]Multi-Field'!$F$60="undrained"),BH235,""))</f>
        <v/>
      </c>
      <c r="DQ235" s="409" t="str">
        <f>IF(AND('[1]Multi-Field'!$E$61=[1]Lists!BF235,'[1]Multi-Field'!$F$61="Drained"),BI235,IF(AND('[1]Multi-Field'!$E$61=[1]Lists!BF235,'[1]Multi-Field'!$F$61="undrained"),BH235,""))</f>
        <v/>
      </c>
      <c r="DR235" s="409" t="str">
        <f>IF(AND('[1]Multi-Field'!$E$62=[1]Lists!BF235,'[1]Multi-Field'!$F$62="Drained"),BI235,IF(AND('[1]Multi-Field'!$E$62=[1]Lists!BF235,'[1]Multi-Field'!$F$62="undrained"),BH235,""))</f>
        <v/>
      </c>
      <c r="DS235" s="409" t="str">
        <f>IF(AND('[1]Multi-Field'!$E$63=[1]Lists!BF235,'[1]Multi-Field'!$F$63="Drained"),BI235,IF(AND('[1]Multi-Field'!$E$63=[1]Lists!BF235,'[1]Multi-Field'!$F$63="undrained"),BH235,""))</f>
        <v/>
      </c>
      <c r="DT235" s="409" t="str">
        <f>IF(AND('[1]Multi-Field'!$E$64=[1]Lists!BF235,'[1]Multi-Field'!$F$64="Drained"),BI235,IF(AND('[1]Multi-Field'!$E$64=[1]Lists!BF235,'[1]Multi-Field'!$F$64="undrained"),BH235,""))</f>
        <v/>
      </c>
      <c r="DU235" s="409" t="str">
        <f>IF(AND('[1]Multi-Field'!$E$65=[1]Lists!BF235,'[1]Multi-Field'!$F$65="Drained"),BI235,IF(AND('[1]Multi-Field'!$E$65=[1]Lists!BF235,'[1]Multi-Field'!$F$65="undrained"),BH235,""))</f>
        <v/>
      </c>
      <c r="DV235" s="409" t="str">
        <f>IF(AND('[1]Multi-Field'!$E$66=[1]Lists!BF235,'[1]Multi-Field'!$F$66="Drained"),BI235,IF(AND('[1]Multi-Field'!$E$66=[1]Lists!BF235,'[1]Multi-Field'!$F$66="undrained"),BH235,""))</f>
        <v/>
      </c>
      <c r="DW235" s="409" t="str">
        <f>IF(AND('[1]Multi-Field'!$E$67=[1]Lists!BF235,'[1]Multi-Field'!$F$67="Drained"),BI235,IF(AND('[1]Multi-Field'!$E$67=[1]Lists!BF235,'[1]Multi-Field'!$F$67="undrained"),BH235,""))</f>
        <v/>
      </c>
      <c r="DX235" s="409" t="str">
        <f>IF(AND('[1]Multi-Field'!$E$68=[1]Lists!BF235,'[1]Multi-Field'!$F$68="Drained"),BI235,IF(AND('[1]Multi-Field'!$E$68=[1]Lists!BF235,'[1]Multi-Field'!$F$68="undrained"),BH235,""))</f>
        <v/>
      </c>
      <c r="DY235" s="409" t="str">
        <f>IF(AND('[1]Multi-Field'!$E$69=[1]Lists!BF235,'[1]Multi-Field'!$F$69="Drained"),BI235,IF(AND('[1]Multi-Field'!$E$69=[1]Lists!BF235,'[1]Multi-Field'!$F$69="undrained"),BH235,""))</f>
        <v/>
      </c>
      <c r="DZ235" s="409" t="str">
        <f>IF(AND('[1]Multi-Field'!$E$70=[1]Lists!BF235,'[1]Multi-Field'!$F$70="Drained"),BI235,IF(AND('[1]Multi-Field'!$E$70=[1]Lists!BF235,'[1]Multi-Field'!$F$70="undrained"),BH235,""))</f>
        <v/>
      </c>
      <c r="EA235" s="409" t="str">
        <f>IF(AND('[1]Multi-Field'!$E$71=[1]Lists!BF235,'[1]Multi-Field'!$F$71="Drained"),BI235,IF(AND('[1]Multi-Field'!$E$71=[1]Lists!BF235,'[1]Multi-Field'!$F$71="undrained"),BH235,""))</f>
        <v/>
      </c>
      <c r="EB235" s="409" t="str">
        <f>IF(AND('[1]Multi-Field'!$E$72=[1]Lists!BF235,'[1]Multi-Field'!$F$72="Drained"),BI235,IF(AND('[1]Multi-Field'!$E$72=[1]Lists!BF235,'[1]Multi-Field'!$F$72="undrained"),BH235,""))</f>
        <v/>
      </c>
      <c r="EC235" s="409" t="str">
        <f>IF(AND('[1]Multi-Field'!$E$73=[1]Lists!BF235,'[1]Multi-Field'!$F$73="Drained"),BI235,IF(AND('[1]Multi-Field'!$E$73=[1]Lists!BF235,'[1]Multi-Field'!$F$73="undrained"),BH235,""))</f>
        <v/>
      </c>
      <c r="ED235" s="409" t="str">
        <f>IF(AND('[1]Multi-Field'!$E$74=[1]Lists!BF235,'[1]Multi-Field'!$F$74="Drained"),BI235,IF(AND('[1]Multi-Field'!$E$74=[1]Lists!BF235,'[1]Multi-Field'!$F$74="undrained"),BH235,""))</f>
        <v/>
      </c>
      <c r="EE235" s="409" t="str">
        <f>IF(AND('[1]Multi-Field'!$E$75=[1]Lists!BF235,'[1]Multi-Field'!$F$75="Drained"),BI235,IF(AND('[1]Multi-Field'!$E$75=[1]Lists!BF235,'[1]Multi-Field'!$F$75="undrained"),BH235,""))</f>
        <v/>
      </c>
      <c r="EF235" s="409" t="str">
        <f>IF(AND('[1]Multi-Field'!$E$76=[1]Lists!BF235,'[1]Multi-Field'!$F$76="Drained"),BI235,IF(AND('[1]Multi-Field'!$E$76=[1]Lists!BF235,'[1]Multi-Field'!$F$6="undrained"),BH235,""))</f>
        <v/>
      </c>
      <c r="EG235" s="409" t="str">
        <f>IF(AND('[1]Multi-Field'!$E$77=[1]Lists!BF235,'[1]Multi-Field'!$F$77="Drained"),BI235,IF(AND('[1]Multi-Field'!$E$77=[1]Lists!BF235,'[1]Multi-Field'!$F$77="undrained"),BH235,""))</f>
        <v/>
      </c>
      <c r="EH235" s="409" t="str">
        <f>IF(AND('[1]Multi-Field'!$E$78=[1]Lists!BF235,'[1]Multi-Field'!$F$78="Drained"),BI235,IF(AND('[1]Multi-Field'!$E$78=[1]Lists!BF235,'[1]Multi-Field'!$F$78="undrained"),BH235,""))</f>
        <v/>
      </c>
      <c r="EI235" s="409" t="str">
        <f>IF(AND('[1]Multi-Field'!$E$79=[1]Lists!BF235,'[1]Multi-Field'!$F$79="Drained"),BI235,IF(AND('[1]Multi-Field'!$E$79=[1]Lists!BF235,'[1]Multi-Field'!$F$79="undrained"),BH235,""))</f>
        <v/>
      </c>
      <c r="EJ235" s="409" t="str">
        <f>IF(AND('[1]Multi-Field'!$E$80=[1]Lists!BF235,'[1]Multi-Field'!$F$80="Drained"),BI235,IF(AND('[1]Multi-Field'!$E$80=[1]Lists!BF235,'[1]Multi-Field'!$F$80="undrained"),BH235,""))</f>
        <v/>
      </c>
      <c r="EK235" s="409" t="str">
        <f>IF(AND('[1]Multi-Field'!$E$81=[1]Lists!BF235,'[1]Multi-Field'!$F$81="Drained"),BI235,IF(AND('[1]Multi-Field'!$E$81=[1]Lists!BF235,'[1]Multi-Field'!$F$81="undrained"),BH235,""))</f>
        <v/>
      </c>
      <c r="EL235" s="409" t="str">
        <f>IF(AND('[1]Multi-Field'!$E$82=[1]Lists!BF235,'[1]Multi-Field'!$F$82="Drained"),BI235,IF(AND('[1]Multi-Field'!$E$82=[1]Lists!BF235,'[1]Multi-Field'!$F$82="undrained"),BH235,""))</f>
        <v/>
      </c>
      <c r="EM235" s="409" t="str">
        <f>IF(AND('[1]Multi-Field'!$E$83=[1]Lists!BF235,'[1]Multi-Field'!$F$83="Drained"),BI235,IF(AND('[1]Multi-Field'!$E$83=[1]Lists!BF235,'[1]Multi-Field'!$F$83="undrained"),BH235,""))</f>
        <v/>
      </c>
      <c r="EN235" s="409" t="str">
        <f>IF(AND('[1]Multi-Field'!$E$84=[1]Lists!BF235,'[1]Multi-Field'!$F$84="Drained"),BI235,IF(AND('[1]Multi-Field'!$E$84=[1]Lists!BF235,'[1]Multi-Field'!$F$84="undrained"),BH235,""))</f>
        <v/>
      </c>
      <c r="EO235" s="409" t="str">
        <f>IF(AND('[1]Multi-Field'!$E$85=[1]Lists!BF235,'[1]Multi-Field'!$F$85="Drained"),BI235,IF(AND('[1]Multi-Field'!$E$85=[1]Lists!BF235,'[1]Multi-Field'!$F$85="undrained"),BH235,""))</f>
        <v/>
      </c>
      <c r="EP235" s="409" t="str">
        <f>IF(AND('[1]Multi-Field'!$E$86=[1]Lists!BF235,'[1]Multi-Field'!$F$86="Drained"),BI235,IF(AND('[1]Multi-Field'!$E$86=[1]Lists!BF235,'[1]Multi-Field'!$F$86="undrained"),BH235,""))</f>
        <v/>
      </c>
      <c r="EQ235" s="409" t="str">
        <f>IF(AND('[1]Multi-Field'!$E$87=[1]Lists!BF235,'[1]Multi-Field'!$F$87="Drained"),BI235,IF(AND('[1]Multi-Field'!$E$87=[1]Lists!BF235,'[1]Multi-Field'!$F$87="undrained"),BH235,""))</f>
        <v/>
      </c>
      <c r="ER235" s="409" t="str">
        <f>IF(AND('[1]Multi-Field'!$E$88=[1]Lists!BF235,'[1]Multi-Field'!$F$88="Drained"),BI235,IF(AND('[1]Multi-Field'!$E$88=[1]Lists!BF235,'[1]Multi-Field'!$F$88="undrained"),BH235,""))</f>
        <v/>
      </c>
      <c r="ES235" s="409" t="str">
        <f>IF(AND('[1]Multi-Field'!$E$89=[1]Lists!BF235,'[1]Multi-Field'!$F$89="Drained"),BI235,IF(AND('[1]Multi-Field'!$E$89=[1]Lists!BF235,'[1]Multi-Field'!$F$89="undrained"),BH235,""))</f>
        <v/>
      </c>
      <c r="ET235" s="409" t="str">
        <f>IF(AND('[1]Multi-Field'!$E$90=[1]Lists!BF235,'[1]Multi-Field'!$F$90="Drained"),BI235,IF(AND('[1]Multi-Field'!$E$90=[1]Lists!BF235,'[1]Multi-Field'!$F$90="undrained"),BH235,""))</f>
        <v/>
      </c>
      <c r="EU235" s="409" t="str">
        <f>IF(AND('[1]Multi-Field'!$E$91=[1]Lists!BF235,'[1]Multi-Field'!$F$91="Drained"),BI235,IF(AND('[1]Multi-Field'!$E$91=[1]Lists!BF235,'[1]Multi-Field'!$F$91="undrained"),BH235,""))</f>
        <v/>
      </c>
      <c r="EV235" s="409" t="str">
        <f>IF(AND('[1]Multi-Field'!$E$92=[1]Lists!BF235,'[1]Multi-Field'!$F$92="Drained"),BI235,IF(AND('[1]Multi-Field'!$E$92=[1]Lists!BF235,'[1]Multi-Field'!$F$92="undrained"),BH235,""))</f>
        <v/>
      </c>
      <c r="EW235" s="409" t="str">
        <f>IF(AND('[1]Multi-Field'!$E$93=[1]Lists!BF235,'[1]Multi-Field'!$F$93="Drained"),BI235,IF(AND('[1]Multi-Field'!$E$93=[1]Lists!BF235,'[1]Multi-Field'!$F$93="undrained"),BH235,""))</f>
        <v/>
      </c>
      <c r="EX235" s="409" t="str">
        <f>IF(AND('[1]Multi-Field'!$E$94=[1]Lists!BF235,'[1]Multi-Field'!$F$94="Drained"),BI235,IF(AND('[1]Multi-Field'!$E$94=[1]Lists!BF235,'[1]Multi-Field'!$F$94="undrained"),BH235,""))</f>
        <v/>
      </c>
      <c r="EY235" s="409" t="str">
        <f>IF(AND('[1]Multi-Field'!$E$95=[1]Lists!BF235,'[1]Multi-Field'!$F$95="Drained"),BI235,IF(AND('[1]Multi-Field'!$E$95=[1]Lists!BF235,'[1]Multi-Field'!$F$95="undrained"),BH235,""))</f>
        <v/>
      </c>
      <c r="EZ235" s="409" t="str">
        <f>IF(AND('[1]Multi-Field'!$E$96=[1]Lists!BF235,'[1]Multi-Field'!$F$96="Drained"),BI235,IF(AND('[1]Multi-Field'!$E$96=[1]Lists!BF235,'[1]Multi-Field'!$F$96="undrained"),BH235,""))</f>
        <v/>
      </c>
      <c r="FA235" s="409" t="str">
        <f>IF(AND('[1]Multi-Field'!$E$97=[1]Lists!BF235,'[1]Multi-Field'!$F$97="Drained"),BI235,IF(AND('[1]Multi-Field'!$E$97=[1]Lists!BF235,'[1]Multi-Field'!$F$97="undrained"),BH235,""))</f>
        <v/>
      </c>
      <c r="FB235" s="409" t="str">
        <f>IF(AND('[1]Multi-Field'!$E$98=[1]Lists!BF235,'[1]Multi-Field'!$F$98="Drained"),BI235,IF(AND('[1]Multi-Field'!$E$98=[1]Lists!BF235,'[1]Multi-Field'!$F$98="undrained"),BH235,""))</f>
        <v/>
      </c>
      <c r="FC235" s="409" t="str">
        <f>IF(AND('[1]Multi-Field'!$E$99=[1]Lists!BF235,'[1]Multi-Field'!$F$99="Drained"),BI235,IF(AND('[1]Multi-Field'!$E$99=[1]Lists!BF235,'[1]Multi-Field'!$F$99="undrained"),BH235,""))</f>
        <v/>
      </c>
      <c r="FD235" s="409" t="str">
        <f>IF(AND('[1]Multi-Field'!$E$100=[1]Lists!BF235,'[1]Multi-Field'!$F$100="Drained"),BI235,IF(AND('[1]Multi-Field'!$E$100=[1]Lists!BF235,'[1]Multi-Field'!$F$100="undrained"),BH235,""))</f>
        <v/>
      </c>
      <c r="FE235" s="409" t="str">
        <f>IF(AND('[1]Multi-Field'!$E$101=[1]Lists!BF235,'[1]Multi-Field'!$F$101="Drained"),BI235,IF(AND('[1]Multi-Field'!$E$101=[1]Lists!BF235,'[1]Multi-Field'!$F$101="undrained"),BH235,""))</f>
        <v/>
      </c>
      <c r="FF235" s="409" t="str">
        <f>IF(AND('[1]Multi-Field'!$E$102=[1]Lists!BF235,'[1]Multi-Field'!$F$102="Drained"),BI235,IF(AND('[1]Multi-Field'!$E$102=[1]Lists!BF235,'[1]Multi-Field'!$F$102="undrained"),BH235,""))</f>
        <v/>
      </c>
      <c r="FG235" s="409" t="str">
        <f>IF(AND('[1]Multi-Field'!$E$103=[1]Lists!BF235,'[1]Multi-Field'!$F$103="Drained"),BI235,IF(AND('[1]Multi-Field'!$E$103=[1]Lists!BF235,'[1]Multi-Field'!$F$103="undrained"),BH235,""))</f>
        <v/>
      </c>
      <c r="FH235" s="409" t="str">
        <f>IF(AND('[1]Multi-Field'!$E$104=[1]Lists!BF235,'[1]Multi-Field'!$F$104="Drained"),BI235,IF(AND('[1]Multi-Field'!$E$104=[1]Lists!BF235,'[1]Multi-Field'!$F$104="undrained"),BH235,""))</f>
        <v/>
      </c>
      <c r="FI235" s="409" t="str">
        <f>IF(AND('[1]Multi-Field'!$E$105=[1]Lists!BF235,'[1]Multi-Field'!$F$105="Drained"),BI235,IF(AND('[1]Multi-Field'!$E$105=[1]Lists!BF235,'[1]Multi-Field'!$F$105="undrained"),BH235,""))</f>
        <v/>
      </c>
      <c r="FJ235" s="409" t="str">
        <f>IF(AND('[1]Multi-Field'!$E$106=[1]Lists!BF235,'[1]Multi-Field'!$F$106="Drained"),BI235,IF(AND('[1]Multi-Field'!$E$106=[1]Lists!BF235,'[1]Multi-Field'!$F$106="undrained"),BH235,""))</f>
        <v/>
      </c>
      <c r="FK235" s="409" t="str">
        <f>IF(AND('[1]Multi-Field'!$E$107=[1]Lists!BF235,'[1]Multi-Field'!$F$107="Drained"),BI235,IF(AND('[1]Multi-Field'!$E$107=[1]Lists!BF235,'[1]Multi-Field'!$F$107="undrained"),BH235,""))</f>
        <v/>
      </c>
      <c r="FL235" s="409" t="str">
        <f>IF(AND('[1]Multi-Field'!$E$108=[1]Lists!BF235,'[1]Multi-Field'!$F$108="Drained"),BI235,IF(AND('[1]Multi-Field'!$E$108=[1]Lists!BF235,'[1]Multi-Field'!$F$108="undrained"),BH235,""))</f>
        <v/>
      </c>
      <c r="FM235" s="409" t="str">
        <f>IF(AND('[1]Multi-Field'!$E$109=[1]Lists!BF235,'[1]Multi-Field'!$F$109="Drained"),BI235,IF(AND('[1]Multi-Field'!$E$109=[1]Lists!BF235,'[1]Multi-Field'!$F$109="undrained"),BH235,""))</f>
        <v/>
      </c>
      <c r="FN235" s="409" t="str">
        <f>IF(AND('[1]Multi-Field'!$E$110=[1]Lists!BF235,'[1]Multi-Field'!$F$110="Drained"),BI235,IF(AND('[1]Multi-Field'!$E$110=[1]Lists!BF235,'[1]Multi-Field'!$F$110="undrained"),BH235,""))</f>
        <v/>
      </c>
      <c r="FO235" s="409" t="str">
        <f>IF(AND('[1]Multi-Field'!$E$111=[1]Lists!BF235,'[1]Multi-Field'!$F$111="Drained"),BI235,IF(AND('[1]Multi-Field'!$E$111=[1]Lists!BF235,'[1]Multi-Field'!$F$111="undrained"),BH235,""))</f>
        <v/>
      </c>
      <c r="FP235" s="409" t="str">
        <f>IF(AND('[1]Multi-Field'!$E$112=[1]Lists!BF235,'[1]Multi-Field'!$F$112="Drained"),BI235,IF(AND('[1]Multi-Field'!$E$112=[1]Lists!BF235,'[1]Multi-Field'!$F$112="undrained"),BH235,""))</f>
        <v/>
      </c>
      <c r="FQ235" s="409" t="str">
        <f>IF(AND('[1]Multi-Field'!$E$113=[1]Lists!BF235,'[1]Multi-Field'!$F$113="Drained"),BI235,IF(AND('[1]Multi-Field'!$E$113=[1]Lists!BF235,'[1]Multi-Field'!$F$113="undrained"),BH235,""))</f>
        <v/>
      </c>
      <c r="FR235" s="409" t="str">
        <f>IF(AND('[1]Multi-Field'!$E$114=[1]Lists!BF235,'[1]Multi-Field'!$F$114="Drained"),BI235,IF(AND('[1]Multi-Field'!$E$114=[1]Lists!BF235,'[1]Multi-Field'!$F$114="undrained"),BH235,""))</f>
        <v/>
      </c>
      <c r="FS235" s="409" t="str">
        <f>IF(AND('[1]Multi-Field'!$E$115=[1]Lists!BF235,'[1]Multi-Field'!$F$115="Drained"),BI235,IF(AND('[1]Multi-Field'!$E$115=[1]Lists!BF235,'[1]Multi-Field'!$F$115="undrained"),BH235,""))</f>
        <v/>
      </c>
      <c r="FT235" s="409" t="str">
        <f>IF(AND('[1]Multi-Field'!$E$116=[1]Lists!BF235,'[1]Multi-Field'!$F$116="Drained"),BI235,IF(AND('[1]Multi-Field'!$E$116=[1]Lists!BF235,'[1]Multi-Field'!$F$116="undrained"),BH235,""))</f>
        <v/>
      </c>
      <c r="FU235" s="409" t="str">
        <f>IF(AND('[1]Multi-Field'!$E$117=[1]Lists!BF235,'[1]Multi-Field'!$F$117="Drained"),BI235,IF(AND('[1]Multi-Field'!$E$117=[1]Lists!BF235,'[1]Multi-Field'!$F$117="undrained"),BH235,""))</f>
        <v/>
      </c>
      <c r="FV235" s="409" t="str">
        <f>IF(AND('[1]Multi-Field'!$E$118=[1]Lists!BF235,'[1]Multi-Field'!$F$118="Drained"),BI235,IF(AND('[1]Multi-Field'!$E$118=[1]Lists!BF235,'[1]Multi-Field'!$F$118="undrained"),BH235,""))</f>
        <v/>
      </c>
      <c r="FW235" s="409" t="str">
        <f>IF(AND('[1]Multi-Field'!$E$119=[1]Lists!BF235,'[1]Multi-Field'!$F$119="Drained"),BI235,IF(AND('[1]Multi-Field'!$E$119=[1]Lists!BF235,'[1]Multi-Field'!$F$119="undrained"),BH235,""))</f>
        <v/>
      </c>
      <c r="FX235" s="409" t="str">
        <f>IF(AND('[1]Multi-Field'!$E$120=[1]Lists!BF235,'[1]Multi-Field'!$F$120="Drained"),BI235,IF(AND('[1]Multi-Field'!$E$120=[1]Lists!BF235,'[1]Multi-Field'!$F$120="undrained"),BH235,""))</f>
        <v/>
      </c>
    </row>
    <row r="236" spans="1:180" ht="13.5" customHeight="1">
      <c r="A236" s="7" t="s">
        <v>323</v>
      </c>
      <c r="B236" s="7"/>
      <c r="C236" s="7"/>
      <c r="D236" s="8">
        <v>70</v>
      </c>
      <c r="E236" s="8">
        <f t="shared" si="39"/>
        <v>70</v>
      </c>
      <c r="F236" s="8">
        <f t="shared" si="40"/>
        <v>70</v>
      </c>
      <c r="G236" s="8">
        <v>70</v>
      </c>
      <c r="H236" s="8">
        <v>50</v>
      </c>
      <c r="I236" s="8">
        <f t="shared" si="43"/>
        <v>50</v>
      </c>
      <c r="J236" s="8">
        <f t="shared" si="44"/>
        <v>50</v>
      </c>
      <c r="K236" s="8">
        <v>50</v>
      </c>
      <c r="L236" s="8">
        <v>95</v>
      </c>
      <c r="M236" s="8">
        <f t="shared" si="41"/>
        <v>95</v>
      </c>
      <c r="N236" s="8">
        <f t="shared" si="42"/>
        <v>95</v>
      </c>
      <c r="O236" s="8">
        <v>95</v>
      </c>
      <c r="P236" s="391">
        <v>211</v>
      </c>
      <c r="Q236" s="394"/>
      <c r="R236" s="395" t="b">
        <f>IF(OR('Multi-Field'!AA213=Lists!$AC$42,'Multi-Field'!AA213=Lists!$AC$43),IF('Multi-Field'!Z213="x",(IF('Multi-Field'!AC213=Lists!$Q$11,Lists!$R$11,IF('Multi-Field'!AC213=Lists!$Q$12,Lists!$R$12,IF('Multi-Field'!AC213=Lists!$Q$13,Lists!$R$13,IF('Multi-Field'!AC213=Lists!$Q$14,Lists!$R$14))))),IF('Multi-Field'!X213="x",(IF('Multi-Field'!AC213=Lists!$Q$11,Lists!$S$11,IF('Multi-Field'!AC213=Lists!$Q$12,Lists!$S$12,IF('Multi-Field'!AC213=Lists!$Q$13,Lists!$S$13,IF('Multi-Field'!AC213=Lists!$Q$14,Lists!$S$14))))),IF('Multi-Field'!V213="x",(IF('Multi-Field'!AC213=Lists!$Q$11,Lists!$T$11,IF('Multi-Field'!AC213=Lists!$Q$12,Lists!$T$12,IF('Multi-Field'!AC213=Lists!$Q$13,Lists!$T$13,IF('Multi-Field'!AC213=Lists!$Q$14,Lists!$T$14))))),0))))</f>
        <v>0</v>
      </c>
      <c r="S236" s="395" t="str">
        <f t="shared" si="45"/>
        <v/>
      </c>
      <c r="T236" s="395"/>
      <c r="U236" s="396"/>
      <c r="AI236" s="384">
        <f>'[1]Multi-Field'!B232</f>
        <v>0</v>
      </c>
      <c r="AJ236" s="387" t="str">
        <f>IF(OR('[1]Multi-Field'!Q76=[1]Lists!$AC$42,'[1]Multi-Field'!Q76=[1]Lists!$AC$43),"x","")</f>
        <v/>
      </c>
      <c r="AK236" s="387" t="str">
        <f>IF(OR('[1]Multi-Field'!Q76=[1]Lists!$AC$6,'[1]Multi-Field'!Q76=$AC$2,'[1]Multi-Field'!Q76=$AC$4),"x","")</f>
        <v/>
      </c>
      <c r="AL236" s="387" t="str">
        <f>IF(OR('[1]Multi-Field'!Q76=[1]Lists!$AC$7,'[1]Multi-Field'!Q76=$AC$3,'[1]Multi-Field'!Q76=$AC$5),"x","")</f>
        <v/>
      </c>
      <c r="AM236" s="387" t="str">
        <f>IF(OR('[1]Multi-Field'!Q76=$AC$23,'[1]Multi-Field'!Q76=$AC$13,'[1]Multi-Field'!Q76=$AC$9,'[1]Multi-Field'!Q76=$AC$19,'[1]Multi-Field'!Q76=$AC$47),"x","")</f>
        <v/>
      </c>
      <c r="AN236" s="387" t="str">
        <f>IF(OR('[1]Multi-Field'!Q76=$AC$24,'[1]Multi-Field'!Q76=$AC$14,'[1]Multi-Field'!Q76=$AC$10,'[1]Multi-Field'!Q76=$AC$22,'[1]Multi-Field'!Q76=$AC$48),"x","")</f>
        <v/>
      </c>
      <c r="AO236" s="387" t="str">
        <f>IF(OR('[1]Multi-Field'!Q76=$AC$21,'[1]Multi-Field'!Q76=$AC$28,'[1]Multi-Field'!Q76=$AC$62,'[1]Multi-Field'!Q76=$AC$102,'[1]Multi-Field'!Q76=$AC$98),"x","")</f>
        <v/>
      </c>
      <c r="AP236" s="387" t="str">
        <f>IF(OR('[1]Multi-Field'!Q76=$AC$25,'[1]Multi-Field'!Q76=$AC$63,'[1]Multi-Field'!Q76=$AC$85,'[1]Multi-Field'!Q76=$AC$87,'[1]Multi-Field'!Q76=$AC$92,'[1]Multi-Field'!Q76=$AC$93),"x","")</f>
        <v/>
      </c>
      <c r="AQ236" s="387" t="str">
        <f>IF(OR('[1]Multi-Field'!Q76=$AC$20,'[1]Multi-Field'!Q76=$AC$27,'[1]Multi-Field'!Q76=$AC$58,'[1]Multi-Field'!Q76=$AC$86,'[1]Multi-Field'!Q76=$AC$103,'[1]Multi-Field'!Q76=$AC$94),"x","")</f>
        <v/>
      </c>
      <c r="AR236" s="387" t="str">
        <f>IF(OR('[1]Multi-Field'!Q76=$AC$35,'[1]Multi-Field'!Q76=$AC$40,'[1]Multi-Field'!Q76=$AC$45,),"x","")</f>
        <v/>
      </c>
      <c r="AS236" s="387" t="str">
        <f>IF(OR('[1]Multi-Field'!Q76=$AC$36,'[1]Multi-Field'!Q76=$AC$41,'[1]Multi-Field'!Q76=$AC$46,),"x","")</f>
        <v/>
      </c>
      <c r="AT236" s="387" t="str">
        <f>IF(OR('[1]Multi-Field'!Q76=$AC$52,'[1]Multi-Field'!Q76=$AC$53,'[1]Multi-Field'!Q76=$AC$54,'[1]Multi-Field'!Q76=$AC$55,'[1]Multi-Field'!Q76=$AC$68,'[1]Multi-Field'!Q76=$AC$69,'[1]Multi-Field'!Q76=$AC$74,'[1]Multi-Field'!Q76=$AC$71,'[1]Multi-Field'!Q76=$AC$70),"x","")</f>
        <v>x</v>
      </c>
      <c r="AU236" s="387" t="str">
        <f>IF('[1]Multi-Field'!Q76=$AC$72,"x","")</f>
        <v/>
      </c>
      <c r="AV236" s="387" t="str">
        <f>IF('[1]Multi-Field'!Q76=$AC$73,"x","")</f>
        <v/>
      </c>
      <c r="AW236" s="387" t="str">
        <f>IF('[1]Multi-Field'!Q76=$AC$83,"x","")</f>
        <v/>
      </c>
      <c r="AX236" s="387" t="str">
        <f>IF('[1]Multi-Field'!Q76=$AC$84,"x","")</f>
        <v/>
      </c>
      <c r="AY236" s="387" t="str">
        <f>IF('[1]Multi-Field'!Q76=$AC$97,"x","")</f>
        <v/>
      </c>
      <c r="AZ236" s="387" t="str">
        <f>IF('[1]Multi-Field'!Q76=$AC$99,"x","")</f>
        <v/>
      </c>
      <c r="BA236" s="387" t="str">
        <f>IF('[1]Multi-Field'!Q76=$AC$104,"x","")</f>
        <v/>
      </c>
      <c r="BB236" s="387" t="str">
        <f>IF('[1]Multi-Field'!Q76=$AC$105,"x","")</f>
        <v/>
      </c>
      <c r="BC236" s="388"/>
      <c r="BF236" s="411" t="s">
        <v>1402</v>
      </c>
      <c r="BG236" s="412">
        <v>5</v>
      </c>
      <c r="BH236" s="412">
        <v>4.5</v>
      </c>
      <c r="BI236" s="412">
        <v>4.5</v>
      </c>
      <c r="BJ236" s="409" t="e">
        <f>IF(AND('[1]Single Field'!#REF!=[1]Lists!BF236,'[1]Single Field'!#REF!="Drained"),"x",IF(AND('[1]Single Field'!#REF!=[1]Lists!BF236,'[1]Single Field'!#REF!="Undrained"),O,""))</f>
        <v>#REF!</v>
      </c>
      <c r="BK236" s="409" t="str">
        <f>IF(AND('[1]Multi-Field'!$E$3=[1]Lists!BF236,'[1]Multi-Field'!$F$3="Drained"),BI236,IF(AND('[1]Multi-Field'!$E$3=BF236,'[1]Multi-Field'!$F$3="undrained"),BH236,""))</f>
        <v/>
      </c>
      <c r="BL236" s="409" t="str">
        <f>IF(AND('[1]Multi-Field'!$E$4=BF236,'[1]Multi-Field'!$F$4="Drained"),BI236,IF(AND('[1]Multi-Field'!$E$4=BF236,'[1]Multi-Field'!$F$4="undrained"),BH236,""))</f>
        <v/>
      </c>
      <c r="BM236" s="409" t="str">
        <f>IF(AND('[1]Multi-Field'!$E$5=BF236,'[1]Multi-Field'!$F$5="Drained"),BI236,IF(AND('[1]Multi-Field'!$E$5=BF236,'[1]Multi-Field'!$F$5="undrained"),BH236,""))</f>
        <v/>
      </c>
      <c r="BN236" s="409" t="str">
        <f>IF(AND('[1]Multi-Field'!$E$6=BF236,'[1]Multi-Field'!$F$6="Drained"),BI236,IF(AND('[1]Multi-Field'!$E$6=BF236,'[1]Multi-Field'!$F$6="undrained"),BH236,""))</f>
        <v/>
      </c>
      <c r="BO236" s="409" t="str">
        <f>IF(AND('[1]Multi-Field'!$E$7=BF236,'[1]Multi-Field'!$F$7="Drained"),BI236,IF(AND('[1]Multi-Field'!$E$7=BF236,'[1]Multi-Field'!$F$7="undrained"),BH236,""))</f>
        <v/>
      </c>
      <c r="BP236" s="409" t="str">
        <f>IF(AND('[1]Multi-Field'!$E$8=BF236,'[1]Multi-Field'!$F$8="Drained"),BI236,IF(AND('[1]Multi-Field'!$E$8=BF236,'[1]Multi-Field'!$F$8="undrained"),BH236,""))</f>
        <v/>
      </c>
      <c r="BQ236" s="409" t="str">
        <f>IF(AND('[1]Multi-Field'!$E$9=BF236,'[1]Multi-Field'!$F$9="Drained"),BI236,IF(AND('[1]Multi-Field'!$E$9=BF236,'[1]Multi-Field'!$F$9="undrained"),BH236,""))</f>
        <v/>
      </c>
      <c r="BR236" s="409" t="str">
        <f>IF(AND('[1]Multi-Field'!$E$10=BF236,'[1]Multi-Field'!$F$10="Drained"),BI236,IF(AND('[1]Multi-Field'!$E$10=BF236,'[1]Multi-Field'!$F$10="undrained"),BH236,""))</f>
        <v/>
      </c>
      <c r="BS236" s="409" t="str">
        <f>IF(AND('[1]Multi-Field'!$E$11=BF236,'[1]Multi-Field'!$F$11="Drained"),BI236,IF(AND('[1]Multi-Field'!$E$11=BF236,'[1]Multi-Field'!$F$11="undrained"),BH236,""))</f>
        <v/>
      </c>
      <c r="BT236" s="409" t="str">
        <f>IF(AND('[1]Multi-Field'!$E$12=BF236,'[1]Multi-Field'!$F$12="Drained"),BI236,IF(AND('[1]Multi-Field'!$E$12=BF236,'[1]Multi-Field'!$F$12="undrained"),BH236,""))</f>
        <v/>
      </c>
      <c r="BU236" s="409" t="str">
        <f>IF(AND('[1]Multi-Field'!$E$13=BF236,'[1]Multi-Field'!$F$13="Drained"),BI236,IF(AND('[1]Multi-Field'!$E$3=BF236,'[1]Multi-Field'!$F$13="undrained"),BH236,""))</f>
        <v/>
      </c>
      <c r="BV236" s="409" t="str">
        <f>IF(AND('[1]Multi-Field'!$E$14=BF236,'[1]Multi-Field'!$F$14="Drained"),BI236,IF(AND('[1]Multi-Field'!$E$14=BF236,'[1]Multi-Field'!$F$14="undrained"),BH236,""))</f>
        <v/>
      </c>
      <c r="BW236" s="409" t="str">
        <f>IF(AND('[1]Multi-Field'!$E$15=BF236,'[1]Multi-Field'!$F$15="Drained"),BI236,IF(AND('[1]Multi-Field'!$E$15=BF236,'[1]Multi-Field'!$F$15="undrained"),BH236,""))</f>
        <v/>
      </c>
      <c r="BX236" s="409" t="str">
        <f>IF(AND('[1]Multi-Field'!$E$16=[1]Lists!BF236,'[1]Multi-Field'!$F$16="Drained"),BI236,IF(AND('[1]Multi-Field'!$E$16=[1]Lists!BF236,'[1]Multi-Field'!$F$16="undrained"),BH236,""))</f>
        <v/>
      </c>
      <c r="BY236" s="409" t="str">
        <f>IF(AND('[1]Multi-Field'!$E$17=[1]Lists!BF236,'[1]Multi-Field'!$F$17="Drained"),BI236,IF(AND('[1]Multi-Field'!$E$17=[1]Lists!BF236,'[1]Multi-Field'!$F$17="undrained"),BH236,""))</f>
        <v/>
      </c>
      <c r="BZ236" s="409" t="str">
        <f>IF(AND('[1]Multi-Field'!$E$18=[1]Lists!BF236,'[1]Multi-Field'!$F$18="Drained"),BI236,IF(AND('[1]Multi-Field'!$E$18=[1]Lists!BF236,'[1]Multi-Field'!$F$18="undrained"),BH236,""))</f>
        <v/>
      </c>
      <c r="CA236" s="409" t="str">
        <f>IF(AND('[1]Multi-Field'!$E$19=[1]Lists!BF236,'[1]Multi-Field'!$F$19="Drained"),BI236,IF(AND('[1]Multi-Field'!$E$19=[1]Lists!BF236,'[1]Multi-Field'!$F$19="undrained"),BH236,""))</f>
        <v/>
      </c>
      <c r="CB236" s="409" t="str">
        <f>IF(AND('[1]Multi-Field'!$E$20=[1]Lists!BF236,'[1]Multi-Field'!$F$20="Drained"),BI236,IF(AND('[1]Multi-Field'!$E$20=[1]Lists!BF236,'[1]Multi-Field'!$F$20="undrained"),BH236,""))</f>
        <v/>
      </c>
      <c r="CC236" s="409" t="str">
        <f>IF(AND('[1]Multi-Field'!$E$21=[1]Lists!BF236,'[1]Multi-Field'!$F$21="Drained"),BI236,IF(AND('[1]Multi-Field'!$E$21=[1]Lists!BF236,'[1]Multi-Field'!$F$21="undrained"),BH236,""))</f>
        <v/>
      </c>
      <c r="CD236" s="409" t="str">
        <f>IF(AND('[1]Multi-Field'!$E$22=[1]Lists!BF236,'[1]Multi-Field'!$F$22="Drained"),BI236,IF(AND('[1]Multi-Field'!$E$22=[1]Lists!BF236,'[1]Multi-Field'!$F$22="undrained"),BH236,""))</f>
        <v/>
      </c>
      <c r="CE236" s="409" t="str">
        <f>IF(AND('[1]Multi-Field'!$E$23=[1]Lists!BF236,'[1]Multi-Field'!$F$23="Drained"),BI236,IF(AND('[1]Multi-Field'!$E$23=[1]Lists!BF236,'[1]Multi-Field'!$F$23="undrained"),BH236,""))</f>
        <v/>
      </c>
      <c r="CF236" s="409" t="str">
        <f>IF(AND('[1]Multi-Field'!$E$24=[1]Lists!BF236,'[1]Multi-Field'!$F$24="Drained"),BI236,IF(AND('[1]Multi-Field'!$E$24=[1]Lists!BF236,'[1]Multi-Field'!$F$24="undrained"),BH236,""))</f>
        <v/>
      </c>
      <c r="CG236" s="409" t="str">
        <f>IF(AND('[1]Multi-Field'!$E$25=[1]Lists!BF236,'[1]Multi-Field'!$F$25="Drained"),BI236,IF(AND('[1]Multi-Field'!$E$25=[1]Lists!BF236,'[1]Multi-Field'!$F$25="undrained"),BH236,""))</f>
        <v/>
      </c>
      <c r="CH236" s="409" t="str">
        <f>IF(AND('[1]Multi-Field'!$E$26=[1]Lists!BF236,'[1]Multi-Field'!$F$26="Drained"),BI236,IF(AND('[1]Multi-Field'!$E$26=[1]Lists!BF236,'[1]Multi-Field'!$F$26="undrained"),BH236,""))</f>
        <v/>
      </c>
      <c r="CI236" s="409" t="str">
        <f>IF(AND('[1]Multi-Field'!$E$27=[1]Lists!BF236,'[1]Multi-Field'!$F$27="Drained"),BI236,IF(AND('[1]Multi-Field'!$E$27=[1]Lists!BF236,'[1]Multi-Field'!$F$27="undrained"),BH236,""))</f>
        <v/>
      </c>
      <c r="CJ236" s="409" t="str">
        <f>IF(AND('[1]Multi-Field'!$E$28=[1]Lists!BF236,'[1]Multi-Field'!$F$28="Drained"),BI236,IF(AND('[1]Multi-Field'!$E$28=[1]Lists!BF236,'[1]Multi-Field'!$F$28="undrained"),BH236,""))</f>
        <v/>
      </c>
      <c r="CK236" s="409" t="str">
        <f>IF(AND('[1]Multi-Field'!$E$29=[1]Lists!BF236,'[1]Multi-Field'!$F$29="Drained"),BI236,IF(AND('[1]Multi-Field'!$E$29=[1]Lists!BF236,'[1]Multi-Field'!$F$29="undrained"),BH236,""))</f>
        <v/>
      </c>
      <c r="CL236" s="409" t="str">
        <f>IF(AND('[1]Multi-Field'!$E$30=[1]Lists!BF236,'[1]Multi-Field'!$F$30="Drained"),BI236,IF(AND('[1]Multi-Field'!$E$30=[1]Lists!BF236,'[1]Multi-Field'!$F$30="undrained"),BH236,""))</f>
        <v/>
      </c>
      <c r="CM236" s="409" t="str">
        <f>IF(AND('[1]Multi-Field'!$E$31=[1]Lists!BF236,'[1]Multi-Field'!$F$31="Drained"),BI236,IF(AND('[1]Multi-Field'!$E$31=[1]Lists!BF236,'[1]Multi-Field'!$F$31="undrained"),BH236,""))</f>
        <v/>
      </c>
      <c r="CN236" s="409" t="str">
        <f>IF(AND('[1]Multi-Field'!$E$32=[1]Lists!BF236,'[1]Multi-Field'!$F$32="Drained"),BI236,IF(AND('[1]Multi-Field'!$E$32=[1]Lists!BF236,'[1]Multi-Field'!$F$32="undrained"),BH236,""))</f>
        <v/>
      </c>
      <c r="CO236" s="409" t="str">
        <f>IF(AND('[1]Multi-Field'!$E$33=[1]Lists!BF236,'[1]Multi-Field'!$F$33="Drained"),BI236,IF(AND('[1]Multi-Field'!$E$33=[1]Lists!BF236,'[1]Multi-Field'!$F$33="undrained"),BH236,""))</f>
        <v/>
      </c>
      <c r="CP236" s="409" t="str">
        <f>IF(AND('[1]Multi-Field'!$E$34=[1]Lists!BF236,'[1]Multi-Field'!$F$34="Drained"),BI236,IF(AND('[1]Multi-Field'!$E$34=[1]Lists!BF236,'[1]Multi-Field'!$F$34="undrained"),BH236,""))</f>
        <v/>
      </c>
      <c r="CQ236" s="409" t="str">
        <f>IF(AND('[1]Multi-Field'!$E$35=[1]Lists!BF236,'[1]Multi-Field'!$F$35="Drained"),BI236,IF(AND('[1]Multi-Field'!$E$35=[1]Lists!BF236,'[1]Multi-Field'!$F$35="undrained"),BH236,""))</f>
        <v/>
      </c>
      <c r="CR236" s="409" t="str">
        <f>IF(AND('[1]Multi-Field'!$E$36=[1]Lists!BF236,'[1]Multi-Field'!$F$36="Drained"),BI236,IF(AND('[1]Multi-Field'!$E$36=[1]Lists!BF236,'[1]Multi-Field'!$F$36="undrained"),BH236,""))</f>
        <v/>
      </c>
      <c r="CS236" s="409" t="str">
        <f>IF(AND('[1]Multi-Field'!$E$37=[1]Lists!BF236,'[1]Multi-Field'!$F$37="Drained"),BI236,IF(AND('[1]Multi-Field'!$E$37=[1]Lists!BF236,'[1]Multi-Field'!$F$37="undrained"),BH236,""))</f>
        <v/>
      </c>
      <c r="CT236" s="409" t="str">
        <f>IF(AND('[1]Multi-Field'!$E$38=[1]Lists!BF236,'[1]Multi-Field'!$F$38="Drained"),BI236,IF(AND('[1]Multi-Field'!$E$38=[1]Lists!BF236,'[1]Multi-Field'!$F$38="undrained"),BH236,""))</f>
        <v/>
      </c>
      <c r="CU236" s="409" t="str">
        <f>IF(AND('[1]Multi-Field'!$E$39=[1]Lists!BF236,'[1]Multi-Field'!$F$39="Drained"),BI236,IF(AND('[1]Multi-Field'!$E$39=[1]Lists!BF236,'[1]Multi-Field'!$F$39="undrained"),BH236,""))</f>
        <v/>
      </c>
      <c r="CV236" s="409" t="str">
        <f>IF(AND('[1]Multi-Field'!$E$40=[1]Lists!BF236,'[1]Multi-Field'!$F$40="Drained"),BI236,IF(AND('[1]Multi-Field'!$E$40=[1]Lists!BF236,'[1]Multi-Field'!$F$40="undrained"),BH236,""))</f>
        <v/>
      </c>
      <c r="CW236" s="409" t="str">
        <f>IF(AND('[1]Multi-Field'!$E$41=[1]Lists!BF236,'[1]Multi-Field'!$F$40="Drained"),BI236,IF(AND('[1]Multi-Field'!$E$40=[1]Lists!BF236,'[1]Multi-Field'!$F$40="undrained"),BH236,""))</f>
        <v/>
      </c>
      <c r="CX236" s="409" t="str">
        <f>IF(AND('[1]Multi-Field'!$E$42=[1]Lists!BF236,'[1]Multi-Field'!$F$42="Drained"),BI236,IF(AND('[1]Multi-Field'!$E$42=[1]Lists!BF236,'[1]Multi-Field'!$F$42="undrained"),BH236,""))</f>
        <v/>
      </c>
      <c r="CY236" s="409" t="str">
        <f>IF(AND('[1]Multi-Field'!$E$43=[1]Lists!BF236,'[1]Multi-Field'!$F$43="Drained"),BI236,IF(AND('[1]Multi-Field'!$E$43=[1]Lists!BF236,'[1]Multi-Field'!$F$43="undrained"),BH236,""))</f>
        <v/>
      </c>
      <c r="CZ236" s="409" t="str">
        <f>IF(AND('[1]Multi-Field'!$E$44=[1]Lists!BF236,'[1]Multi-Field'!$F$44="Drained"),BI236,IF(AND('[1]Multi-Field'!$E$44=[1]Lists!BF236,'[1]Multi-Field'!$F$44="undrained"),BH236,""))</f>
        <v/>
      </c>
      <c r="DA236" s="409" t="str">
        <f>IF(AND('[1]Multi-Field'!$E$45=[1]Lists!BF236,'[1]Multi-Field'!$F$45="Drained"),BI236,IF(AND('[1]Multi-Field'!$E$45=[1]Lists!BF236,'[1]Multi-Field'!$F$45="undrained"),BH236,""))</f>
        <v/>
      </c>
      <c r="DB236" s="409" t="str">
        <f>IF(AND('[1]Multi-Field'!$E$46=[1]Lists!BF236,'[1]Multi-Field'!$F$46="Drained"),BI236,IF(AND('[1]Multi-Field'!$E$46=[1]Lists!BF236,'[1]Multi-Field'!$F$46="undrained"),BH236,""))</f>
        <v/>
      </c>
      <c r="DC236" s="409" t="str">
        <f>IF(AND('[1]Multi-Field'!$E$47=[1]Lists!BF236,'[1]Multi-Field'!$F$47="Drained"),BI236,IF(AND('[1]Multi-Field'!$E$47=[1]Lists!BF236,'[1]Multi-Field'!$F$47="undrained"),BH236,""))</f>
        <v/>
      </c>
      <c r="DD236" s="409" t="str">
        <f>IF(AND('[1]Multi-Field'!$E$48=[1]Lists!BF236,'[1]Multi-Field'!$F$48="Drained"),BI236,IF(AND('[1]Multi-Field'!$E$48=[1]Lists!BF236,'[1]Multi-Field'!$F$48="undrained"),BH236,""))</f>
        <v/>
      </c>
      <c r="DE236" s="409" t="str">
        <f>IF(AND('[1]Multi-Field'!$E$49=[1]Lists!BF236,'[1]Multi-Field'!$F$49="Drained"),BI236,IF(AND('[1]Multi-Field'!$E$49=[1]Lists!BF236,'[1]Multi-Field'!$F$9="undrained"),BH236,""))</f>
        <v/>
      </c>
      <c r="DF236" s="409" t="str">
        <f>IF(AND('[1]Multi-Field'!$E$50=[1]Lists!BF236,'[1]Multi-Field'!$F$50="Drained"),BI236,IF(AND('[1]Multi-Field'!$E$50=[1]Lists!BF236,'[1]Multi-Field'!$F$50="undrained"),BH236,""))</f>
        <v/>
      </c>
      <c r="DG236" s="409" t="str">
        <f>IF(AND('[1]Multi-Field'!$E$51=[1]Lists!BF236,'[1]Multi-Field'!$F$51="Drained"),BI236,IF(AND('[1]Multi-Field'!$E$51=[1]Lists!BF236,'[1]Multi-Field'!$F$51="undrained"),BH236,""))</f>
        <v/>
      </c>
      <c r="DH236" s="409" t="str">
        <f>IF(AND('[1]Multi-Field'!$E$52=[1]Lists!BF236,'[1]Multi-Field'!$F$52="Drained"),BI236,IF(AND('[1]Multi-Field'!$E$52=[1]Lists!BF236,'[1]Multi-Field'!$F$52="undrained"),BH236,""))</f>
        <v/>
      </c>
      <c r="DI236" s="409" t="str">
        <f>IF(AND('[1]Multi-Field'!$E$53=[1]Lists!BF236,'[1]Multi-Field'!$F$53="Drained"),BI236,IF(AND('[1]Multi-Field'!$E$53=[1]Lists!BF236,'[1]Multi-Field'!$F$53="undrained"),BH236,""))</f>
        <v/>
      </c>
      <c r="DJ236" s="409" t="str">
        <f>IF(AND('[1]Multi-Field'!$E$54=[1]Lists!BF236,'[1]Multi-Field'!$F$54="Drained"),BI236,IF(AND('[1]Multi-Field'!$E$54=[1]Lists!BF236,'[1]Multi-Field'!$F$54="undrained"),BH236,""))</f>
        <v/>
      </c>
      <c r="DK236" s="409" t="str">
        <f>IF(AND('[1]Multi-Field'!$E$55=[1]Lists!BF236,'[1]Multi-Field'!$F$55="Drained"),BI236,IF(AND('[1]Multi-Field'!$E$55=[1]Lists!BF236,'[1]Multi-Field'!$F$55="undrained"),BH236,""))</f>
        <v/>
      </c>
      <c r="DL236" s="409" t="str">
        <f>IF(AND('[1]Multi-Field'!$E$56=[1]Lists!BF236,'[1]Multi-Field'!$F$56="Drained"),BI236,IF(AND('[1]Multi-Field'!$E$56=[1]Lists!BF236,'[1]Multi-Field'!$F$56="undrained"),BH236,""))</f>
        <v/>
      </c>
      <c r="DM236" s="409" t="str">
        <f>IF(AND('[1]Multi-Field'!$E$57=[1]Lists!BF236,'[1]Multi-Field'!$F$57="Drained"),BI236,IF(AND('[1]Multi-Field'!$E$57=[1]Lists!BF236,'[1]Multi-Field'!$F$57="undrained"),BH236,""))</f>
        <v/>
      </c>
      <c r="DN236" s="409" t="str">
        <f>IF(AND('[1]Multi-Field'!$E$58=[1]Lists!BF236,'[1]Multi-Field'!$F$58="Drained"),BI236,IF(AND('[1]Multi-Field'!$E$58=[1]Lists!BF236,'[1]Multi-Field'!$F$58="undrained"),BH236,""))</f>
        <v/>
      </c>
      <c r="DO236" s="409" t="str">
        <f>IF(AND('[1]Multi-Field'!$E$59=[1]Lists!BF236,'[1]Multi-Field'!$F$59="Drained"),BI236,IF(AND('[1]Multi-Field'!$E$59=[1]Lists!BF236,'[1]Multi-Field'!$F$59="undrained"),BH236,""))</f>
        <v/>
      </c>
      <c r="DP236" s="409" t="str">
        <f>IF(AND('[1]Multi-Field'!$E$60=[1]Lists!BF236,'[1]Multi-Field'!$F$60="Drained"),BI236,IF(AND('[1]Multi-Field'!$E$60=[1]Lists!BF236,'[1]Multi-Field'!$F$60="undrained"),BH236,""))</f>
        <v/>
      </c>
      <c r="DQ236" s="409" t="str">
        <f>IF(AND('[1]Multi-Field'!$E$61=[1]Lists!BF236,'[1]Multi-Field'!$F$61="Drained"),BI236,IF(AND('[1]Multi-Field'!$E$61=[1]Lists!BF236,'[1]Multi-Field'!$F$61="undrained"),BH236,""))</f>
        <v/>
      </c>
      <c r="DR236" s="409" t="str">
        <f>IF(AND('[1]Multi-Field'!$E$62=[1]Lists!BF236,'[1]Multi-Field'!$F$62="Drained"),BI236,IF(AND('[1]Multi-Field'!$E$62=[1]Lists!BF236,'[1]Multi-Field'!$F$62="undrained"),BH236,""))</f>
        <v/>
      </c>
      <c r="DS236" s="409" t="str">
        <f>IF(AND('[1]Multi-Field'!$E$63=[1]Lists!BF236,'[1]Multi-Field'!$F$63="Drained"),BI236,IF(AND('[1]Multi-Field'!$E$63=[1]Lists!BF236,'[1]Multi-Field'!$F$63="undrained"),BH236,""))</f>
        <v/>
      </c>
      <c r="DT236" s="409" t="str">
        <f>IF(AND('[1]Multi-Field'!$E$64=[1]Lists!BF236,'[1]Multi-Field'!$F$64="Drained"),BI236,IF(AND('[1]Multi-Field'!$E$64=[1]Lists!BF236,'[1]Multi-Field'!$F$64="undrained"),BH236,""))</f>
        <v/>
      </c>
      <c r="DU236" s="409" t="str">
        <f>IF(AND('[1]Multi-Field'!$E$65=[1]Lists!BF236,'[1]Multi-Field'!$F$65="Drained"),BI236,IF(AND('[1]Multi-Field'!$E$65=[1]Lists!BF236,'[1]Multi-Field'!$F$65="undrained"),BH236,""))</f>
        <v/>
      </c>
      <c r="DV236" s="409" t="str">
        <f>IF(AND('[1]Multi-Field'!$E$66=[1]Lists!BF236,'[1]Multi-Field'!$F$66="Drained"),BI236,IF(AND('[1]Multi-Field'!$E$66=[1]Lists!BF236,'[1]Multi-Field'!$F$66="undrained"),BH236,""))</f>
        <v/>
      </c>
      <c r="DW236" s="409" t="str">
        <f>IF(AND('[1]Multi-Field'!$E$67=[1]Lists!BF236,'[1]Multi-Field'!$F$67="Drained"),BI236,IF(AND('[1]Multi-Field'!$E$67=[1]Lists!BF236,'[1]Multi-Field'!$F$67="undrained"),BH236,""))</f>
        <v/>
      </c>
      <c r="DX236" s="409" t="str">
        <f>IF(AND('[1]Multi-Field'!$E$68=[1]Lists!BF236,'[1]Multi-Field'!$F$68="Drained"),BI236,IF(AND('[1]Multi-Field'!$E$68=[1]Lists!BF236,'[1]Multi-Field'!$F$68="undrained"),BH236,""))</f>
        <v/>
      </c>
      <c r="DY236" s="409" t="str">
        <f>IF(AND('[1]Multi-Field'!$E$69=[1]Lists!BF236,'[1]Multi-Field'!$F$69="Drained"),BI236,IF(AND('[1]Multi-Field'!$E$69=[1]Lists!BF236,'[1]Multi-Field'!$F$69="undrained"),BH236,""))</f>
        <v/>
      </c>
      <c r="DZ236" s="409" t="str">
        <f>IF(AND('[1]Multi-Field'!$E$70=[1]Lists!BF236,'[1]Multi-Field'!$F$70="Drained"),BI236,IF(AND('[1]Multi-Field'!$E$70=[1]Lists!BF236,'[1]Multi-Field'!$F$70="undrained"),BH236,""))</f>
        <v/>
      </c>
      <c r="EA236" s="409" t="str">
        <f>IF(AND('[1]Multi-Field'!$E$71=[1]Lists!BF236,'[1]Multi-Field'!$F$71="Drained"),BI236,IF(AND('[1]Multi-Field'!$E$71=[1]Lists!BF236,'[1]Multi-Field'!$F$71="undrained"),BH236,""))</f>
        <v/>
      </c>
      <c r="EB236" s="409" t="str">
        <f>IF(AND('[1]Multi-Field'!$E$72=[1]Lists!BF236,'[1]Multi-Field'!$F$72="Drained"),BI236,IF(AND('[1]Multi-Field'!$E$72=[1]Lists!BF236,'[1]Multi-Field'!$F$72="undrained"),BH236,""))</f>
        <v/>
      </c>
      <c r="EC236" s="409" t="str">
        <f>IF(AND('[1]Multi-Field'!$E$73=[1]Lists!BF236,'[1]Multi-Field'!$F$73="Drained"),BI236,IF(AND('[1]Multi-Field'!$E$73=[1]Lists!BF236,'[1]Multi-Field'!$F$73="undrained"),BH236,""))</f>
        <v/>
      </c>
      <c r="ED236" s="409" t="str">
        <f>IF(AND('[1]Multi-Field'!$E$74=[1]Lists!BF236,'[1]Multi-Field'!$F$74="Drained"),BI236,IF(AND('[1]Multi-Field'!$E$74=[1]Lists!BF236,'[1]Multi-Field'!$F$74="undrained"),BH236,""))</f>
        <v/>
      </c>
      <c r="EE236" s="409" t="str">
        <f>IF(AND('[1]Multi-Field'!$E$75=[1]Lists!BF236,'[1]Multi-Field'!$F$75="Drained"),BI236,IF(AND('[1]Multi-Field'!$E$75=[1]Lists!BF236,'[1]Multi-Field'!$F$75="undrained"),BH236,""))</f>
        <v/>
      </c>
      <c r="EF236" s="409" t="str">
        <f>IF(AND('[1]Multi-Field'!$E$76=[1]Lists!BF236,'[1]Multi-Field'!$F$76="Drained"),BI236,IF(AND('[1]Multi-Field'!$E$76=[1]Lists!BF236,'[1]Multi-Field'!$F$6="undrained"),BH236,""))</f>
        <v/>
      </c>
      <c r="EG236" s="409" t="str">
        <f>IF(AND('[1]Multi-Field'!$E$77=[1]Lists!BF236,'[1]Multi-Field'!$F$77="Drained"),BI236,IF(AND('[1]Multi-Field'!$E$77=[1]Lists!BF236,'[1]Multi-Field'!$F$77="undrained"),BH236,""))</f>
        <v/>
      </c>
      <c r="EH236" s="409" t="str">
        <f>IF(AND('[1]Multi-Field'!$E$78=[1]Lists!BF236,'[1]Multi-Field'!$F$78="Drained"),BI236,IF(AND('[1]Multi-Field'!$E$78=[1]Lists!BF236,'[1]Multi-Field'!$F$78="undrained"),BH236,""))</f>
        <v/>
      </c>
      <c r="EI236" s="409" t="str">
        <f>IF(AND('[1]Multi-Field'!$E$79=[1]Lists!BF236,'[1]Multi-Field'!$F$79="Drained"),BI236,IF(AND('[1]Multi-Field'!$E$79=[1]Lists!BF236,'[1]Multi-Field'!$F$79="undrained"),BH236,""))</f>
        <v/>
      </c>
      <c r="EJ236" s="409" t="str">
        <f>IF(AND('[1]Multi-Field'!$E$80=[1]Lists!BF236,'[1]Multi-Field'!$F$80="Drained"),BI236,IF(AND('[1]Multi-Field'!$E$80=[1]Lists!BF236,'[1]Multi-Field'!$F$80="undrained"),BH236,""))</f>
        <v/>
      </c>
      <c r="EK236" s="409" t="str">
        <f>IF(AND('[1]Multi-Field'!$E$81=[1]Lists!BF236,'[1]Multi-Field'!$F$81="Drained"),BI236,IF(AND('[1]Multi-Field'!$E$81=[1]Lists!BF236,'[1]Multi-Field'!$F$81="undrained"),BH236,""))</f>
        <v/>
      </c>
      <c r="EL236" s="409" t="str">
        <f>IF(AND('[1]Multi-Field'!$E$82=[1]Lists!BF236,'[1]Multi-Field'!$F$82="Drained"),BI236,IF(AND('[1]Multi-Field'!$E$82=[1]Lists!BF236,'[1]Multi-Field'!$F$82="undrained"),BH236,""))</f>
        <v/>
      </c>
      <c r="EM236" s="409" t="str">
        <f>IF(AND('[1]Multi-Field'!$E$83=[1]Lists!BF236,'[1]Multi-Field'!$F$83="Drained"),BI236,IF(AND('[1]Multi-Field'!$E$83=[1]Lists!BF236,'[1]Multi-Field'!$F$83="undrained"),BH236,""))</f>
        <v/>
      </c>
      <c r="EN236" s="409" t="str">
        <f>IF(AND('[1]Multi-Field'!$E$84=[1]Lists!BF236,'[1]Multi-Field'!$F$84="Drained"),BI236,IF(AND('[1]Multi-Field'!$E$84=[1]Lists!BF236,'[1]Multi-Field'!$F$84="undrained"),BH236,""))</f>
        <v/>
      </c>
      <c r="EO236" s="409" t="str">
        <f>IF(AND('[1]Multi-Field'!$E$85=[1]Lists!BF236,'[1]Multi-Field'!$F$85="Drained"),BI236,IF(AND('[1]Multi-Field'!$E$85=[1]Lists!BF236,'[1]Multi-Field'!$F$85="undrained"),BH236,""))</f>
        <v/>
      </c>
      <c r="EP236" s="409" t="str">
        <f>IF(AND('[1]Multi-Field'!$E$86=[1]Lists!BF236,'[1]Multi-Field'!$F$86="Drained"),BI236,IF(AND('[1]Multi-Field'!$E$86=[1]Lists!BF236,'[1]Multi-Field'!$F$86="undrained"),BH236,""))</f>
        <v/>
      </c>
      <c r="EQ236" s="409" t="str">
        <f>IF(AND('[1]Multi-Field'!$E$87=[1]Lists!BF236,'[1]Multi-Field'!$F$87="Drained"),BI236,IF(AND('[1]Multi-Field'!$E$87=[1]Lists!BF236,'[1]Multi-Field'!$F$87="undrained"),BH236,""))</f>
        <v/>
      </c>
      <c r="ER236" s="409" t="str">
        <f>IF(AND('[1]Multi-Field'!$E$88=[1]Lists!BF236,'[1]Multi-Field'!$F$88="Drained"),BI236,IF(AND('[1]Multi-Field'!$E$88=[1]Lists!BF236,'[1]Multi-Field'!$F$88="undrained"),BH236,""))</f>
        <v/>
      </c>
      <c r="ES236" s="409" t="str">
        <f>IF(AND('[1]Multi-Field'!$E$89=[1]Lists!BF236,'[1]Multi-Field'!$F$89="Drained"),BI236,IF(AND('[1]Multi-Field'!$E$89=[1]Lists!BF236,'[1]Multi-Field'!$F$89="undrained"),BH236,""))</f>
        <v/>
      </c>
      <c r="ET236" s="409" t="str">
        <f>IF(AND('[1]Multi-Field'!$E$90=[1]Lists!BF236,'[1]Multi-Field'!$F$90="Drained"),BI236,IF(AND('[1]Multi-Field'!$E$90=[1]Lists!BF236,'[1]Multi-Field'!$F$90="undrained"),BH236,""))</f>
        <v/>
      </c>
      <c r="EU236" s="409" t="str">
        <f>IF(AND('[1]Multi-Field'!$E$91=[1]Lists!BF236,'[1]Multi-Field'!$F$91="Drained"),BI236,IF(AND('[1]Multi-Field'!$E$91=[1]Lists!BF236,'[1]Multi-Field'!$F$91="undrained"),BH236,""))</f>
        <v/>
      </c>
      <c r="EV236" s="409" t="str">
        <f>IF(AND('[1]Multi-Field'!$E$92=[1]Lists!BF236,'[1]Multi-Field'!$F$92="Drained"),BI236,IF(AND('[1]Multi-Field'!$E$92=[1]Lists!BF236,'[1]Multi-Field'!$F$92="undrained"),BH236,""))</f>
        <v/>
      </c>
      <c r="EW236" s="409" t="str">
        <f>IF(AND('[1]Multi-Field'!$E$93=[1]Lists!BF236,'[1]Multi-Field'!$F$93="Drained"),BI236,IF(AND('[1]Multi-Field'!$E$93=[1]Lists!BF236,'[1]Multi-Field'!$F$93="undrained"),BH236,""))</f>
        <v/>
      </c>
      <c r="EX236" s="409" t="str">
        <f>IF(AND('[1]Multi-Field'!$E$94=[1]Lists!BF236,'[1]Multi-Field'!$F$94="Drained"),BI236,IF(AND('[1]Multi-Field'!$E$94=[1]Lists!BF236,'[1]Multi-Field'!$F$94="undrained"),BH236,""))</f>
        <v/>
      </c>
      <c r="EY236" s="409" t="str">
        <f>IF(AND('[1]Multi-Field'!$E$95=[1]Lists!BF236,'[1]Multi-Field'!$F$95="Drained"),BI236,IF(AND('[1]Multi-Field'!$E$95=[1]Lists!BF236,'[1]Multi-Field'!$F$95="undrained"),BH236,""))</f>
        <v/>
      </c>
      <c r="EZ236" s="409" t="str">
        <f>IF(AND('[1]Multi-Field'!$E$96=[1]Lists!BF236,'[1]Multi-Field'!$F$96="Drained"),BI236,IF(AND('[1]Multi-Field'!$E$96=[1]Lists!BF236,'[1]Multi-Field'!$F$96="undrained"),BH236,""))</f>
        <v/>
      </c>
      <c r="FA236" s="409" t="str">
        <f>IF(AND('[1]Multi-Field'!$E$97=[1]Lists!BF236,'[1]Multi-Field'!$F$97="Drained"),BI236,IF(AND('[1]Multi-Field'!$E$97=[1]Lists!BF236,'[1]Multi-Field'!$F$97="undrained"),BH236,""))</f>
        <v/>
      </c>
      <c r="FB236" s="409" t="str">
        <f>IF(AND('[1]Multi-Field'!$E$98=[1]Lists!BF236,'[1]Multi-Field'!$F$98="Drained"),BI236,IF(AND('[1]Multi-Field'!$E$98=[1]Lists!BF236,'[1]Multi-Field'!$F$98="undrained"),BH236,""))</f>
        <v/>
      </c>
      <c r="FC236" s="409" t="str">
        <f>IF(AND('[1]Multi-Field'!$E$99=[1]Lists!BF236,'[1]Multi-Field'!$F$99="Drained"),BI236,IF(AND('[1]Multi-Field'!$E$99=[1]Lists!BF236,'[1]Multi-Field'!$F$99="undrained"),BH236,""))</f>
        <v/>
      </c>
      <c r="FD236" s="409" t="str">
        <f>IF(AND('[1]Multi-Field'!$E$100=[1]Lists!BF236,'[1]Multi-Field'!$F$100="Drained"),BI236,IF(AND('[1]Multi-Field'!$E$100=[1]Lists!BF236,'[1]Multi-Field'!$F$100="undrained"),BH236,""))</f>
        <v/>
      </c>
      <c r="FE236" s="409" t="str">
        <f>IF(AND('[1]Multi-Field'!$E$101=[1]Lists!BF236,'[1]Multi-Field'!$F$101="Drained"),BI236,IF(AND('[1]Multi-Field'!$E$101=[1]Lists!BF236,'[1]Multi-Field'!$F$101="undrained"),BH236,""))</f>
        <v/>
      </c>
      <c r="FF236" s="409" t="str">
        <f>IF(AND('[1]Multi-Field'!$E$102=[1]Lists!BF236,'[1]Multi-Field'!$F$102="Drained"),BI236,IF(AND('[1]Multi-Field'!$E$102=[1]Lists!BF236,'[1]Multi-Field'!$F$102="undrained"),BH236,""))</f>
        <v/>
      </c>
      <c r="FG236" s="409" t="str">
        <f>IF(AND('[1]Multi-Field'!$E$103=[1]Lists!BF236,'[1]Multi-Field'!$F$103="Drained"),BI236,IF(AND('[1]Multi-Field'!$E$103=[1]Lists!BF236,'[1]Multi-Field'!$F$103="undrained"),BH236,""))</f>
        <v/>
      </c>
      <c r="FH236" s="409" t="str">
        <f>IF(AND('[1]Multi-Field'!$E$104=[1]Lists!BF236,'[1]Multi-Field'!$F$104="Drained"),BI236,IF(AND('[1]Multi-Field'!$E$104=[1]Lists!BF236,'[1]Multi-Field'!$F$104="undrained"),BH236,""))</f>
        <v/>
      </c>
      <c r="FI236" s="409" t="str">
        <f>IF(AND('[1]Multi-Field'!$E$105=[1]Lists!BF236,'[1]Multi-Field'!$F$105="Drained"),BI236,IF(AND('[1]Multi-Field'!$E$105=[1]Lists!BF236,'[1]Multi-Field'!$F$105="undrained"),BH236,""))</f>
        <v/>
      </c>
      <c r="FJ236" s="409" t="str">
        <f>IF(AND('[1]Multi-Field'!$E$106=[1]Lists!BF236,'[1]Multi-Field'!$F$106="Drained"),BI236,IF(AND('[1]Multi-Field'!$E$106=[1]Lists!BF236,'[1]Multi-Field'!$F$106="undrained"),BH236,""))</f>
        <v/>
      </c>
      <c r="FK236" s="409" t="str">
        <f>IF(AND('[1]Multi-Field'!$E$107=[1]Lists!BF236,'[1]Multi-Field'!$F$107="Drained"),BI236,IF(AND('[1]Multi-Field'!$E$107=[1]Lists!BF236,'[1]Multi-Field'!$F$107="undrained"),BH236,""))</f>
        <v/>
      </c>
      <c r="FL236" s="409" t="str">
        <f>IF(AND('[1]Multi-Field'!$E$108=[1]Lists!BF236,'[1]Multi-Field'!$F$108="Drained"),BI236,IF(AND('[1]Multi-Field'!$E$108=[1]Lists!BF236,'[1]Multi-Field'!$F$108="undrained"),BH236,""))</f>
        <v/>
      </c>
      <c r="FM236" s="409" t="str">
        <f>IF(AND('[1]Multi-Field'!$E$109=[1]Lists!BF236,'[1]Multi-Field'!$F$109="Drained"),BI236,IF(AND('[1]Multi-Field'!$E$109=[1]Lists!BF236,'[1]Multi-Field'!$F$109="undrained"),BH236,""))</f>
        <v/>
      </c>
      <c r="FN236" s="409" t="str">
        <f>IF(AND('[1]Multi-Field'!$E$110=[1]Lists!BF236,'[1]Multi-Field'!$F$110="Drained"),BI236,IF(AND('[1]Multi-Field'!$E$110=[1]Lists!BF236,'[1]Multi-Field'!$F$110="undrained"),BH236,""))</f>
        <v/>
      </c>
      <c r="FO236" s="409" t="str">
        <f>IF(AND('[1]Multi-Field'!$E$111=[1]Lists!BF236,'[1]Multi-Field'!$F$111="Drained"),BI236,IF(AND('[1]Multi-Field'!$E$111=[1]Lists!BF236,'[1]Multi-Field'!$F$111="undrained"),BH236,""))</f>
        <v/>
      </c>
      <c r="FP236" s="409" t="str">
        <f>IF(AND('[1]Multi-Field'!$E$112=[1]Lists!BF236,'[1]Multi-Field'!$F$112="Drained"),BI236,IF(AND('[1]Multi-Field'!$E$112=[1]Lists!BF236,'[1]Multi-Field'!$F$112="undrained"),BH236,""))</f>
        <v/>
      </c>
      <c r="FQ236" s="409" t="str">
        <f>IF(AND('[1]Multi-Field'!$E$113=[1]Lists!BF236,'[1]Multi-Field'!$F$113="Drained"),BI236,IF(AND('[1]Multi-Field'!$E$113=[1]Lists!BF236,'[1]Multi-Field'!$F$113="undrained"),BH236,""))</f>
        <v/>
      </c>
      <c r="FR236" s="409" t="str">
        <f>IF(AND('[1]Multi-Field'!$E$114=[1]Lists!BF236,'[1]Multi-Field'!$F$114="Drained"),BI236,IF(AND('[1]Multi-Field'!$E$114=[1]Lists!BF236,'[1]Multi-Field'!$F$114="undrained"),BH236,""))</f>
        <v/>
      </c>
      <c r="FS236" s="409" t="str">
        <f>IF(AND('[1]Multi-Field'!$E$115=[1]Lists!BF236,'[1]Multi-Field'!$F$115="Drained"),BI236,IF(AND('[1]Multi-Field'!$E$115=[1]Lists!BF236,'[1]Multi-Field'!$F$115="undrained"),BH236,""))</f>
        <v/>
      </c>
      <c r="FT236" s="409" t="str">
        <f>IF(AND('[1]Multi-Field'!$E$116=[1]Lists!BF236,'[1]Multi-Field'!$F$116="Drained"),BI236,IF(AND('[1]Multi-Field'!$E$116=[1]Lists!BF236,'[1]Multi-Field'!$F$116="undrained"),BH236,""))</f>
        <v/>
      </c>
      <c r="FU236" s="409" t="str">
        <f>IF(AND('[1]Multi-Field'!$E$117=[1]Lists!BF236,'[1]Multi-Field'!$F$117="Drained"),BI236,IF(AND('[1]Multi-Field'!$E$117=[1]Lists!BF236,'[1]Multi-Field'!$F$117="undrained"),BH236,""))</f>
        <v/>
      </c>
      <c r="FV236" s="409" t="str">
        <f>IF(AND('[1]Multi-Field'!$E$118=[1]Lists!BF236,'[1]Multi-Field'!$F$118="Drained"),BI236,IF(AND('[1]Multi-Field'!$E$118=[1]Lists!BF236,'[1]Multi-Field'!$F$118="undrained"),BH236,""))</f>
        <v/>
      </c>
      <c r="FW236" s="409" t="str">
        <f>IF(AND('[1]Multi-Field'!$E$119=[1]Lists!BF236,'[1]Multi-Field'!$F$119="Drained"),BI236,IF(AND('[1]Multi-Field'!$E$119=[1]Lists!BF236,'[1]Multi-Field'!$F$119="undrained"),BH236,""))</f>
        <v/>
      </c>
      <c r="FX236" s="409" t="str">
        <f>IF(AND('[1]Multi-Field'!$E$120=[1]Lists!BF236,'[1]Multi-Field'!$F$120="Drained"),BI236,IF(AND('[1]Multi-Field'!$E$120=[1]Lists!BF236,'[1]Multi-Field'!$F$120="undrained"),BH236,""))</f>
        <v/>
      </c>
    </row>
    <row r="237" spans="1:180" ht="13.5" customHeight="1">
      <c r="A237" s="7" t="s">
        <v>324</v>
      </c>
      <c r="B237" s="7"/>
      <c r="C237" s="7"/>
      <c r="D237" s="8">
        <v>75</v>
      </c>
      <c r="E237" s="8">
        <f t="shared" si="39"/>
        <v>75</v>
      </c>
      <c r="F237" s="8">
        <f t="shared" si="40"/>
        <v>75</v>
      </c>
      <c r="G237" s="8">
        <v>75</v>
      </c>
      <c r="H237" s="8">
        <v>60</v>
      </c>
      <c r="I237" s="8">
        <f t="shared" si="43"/>
        <v>60</v>
      </c>
      <c r="J237" s="8">
        <f t="shared" si="44"/>
        <v>60</v>
      </c>
      <c r="K237" s="8">
        <v>60</v>
      </c>
      <c r="L237" s="8">
        <v>105</v>
      </c>
      <c r="M237" s="8">
        <f t="shared" si="41"/>
        <v>105</v>
      </c>
      <c r="N237" s="8">
        <f t="shared" si="42"/>
        <v>105</v>
      </c>
      <c r="O237" s="8">
        <v>105</v>
      </c>
      <c r="P237" s="391">
        <v>212</v>
      </c>
      <c r="Q237" s="394"/>
      <c r="R237" s="395" t="b">
        <f>IF(OR('Multi-Field'!AA214=Lists!$AC$42,'Multi-Field'!AA214=Lists!$AC$43),IF('Multi-Field'!Z214="x",(IF('Multi-Field'!AC214=Lists!$Q$11,Lists!$R$11,IF('Multi-Field'!AC214=Lists!$Q$12,Lists!$R$12,IF('Multi-Field'!AC214=Lists!$Q$13,Lists!$R$13,IF('Multi-Field'!AC214=Lists!$Q$14,Lists!$R$14))))),IF('Multi-Field'!X214="x",(IF('Multi-Field'!AC214=Lists!$Q$11,Lists!$S$11,IF('Multi-Field'!AC214=Lists!$Q$12,Lists!$S$12,IF('Multi-Field'!AC214=Lists!$Q$13,Lists!$S$13,IF('Multi-Field'!AC214=Lists!$Q$14,Lists!$S$14))))),IF('Multi-Field'!V214="x",(IF('Multi-Field'!AC214=Lists!$Q$11,Lists!$T$11,IF('Multi-Field'!AC214=Lists!$Q$12,Lists!$T$12,IF('Multi-Field'!AC214=Lists!$Q$13,Lists!$T$13,IF('Multi-Field'!AC214=Lists!$Q$14,Lists!$T$14))))),0))))</f>
        <v>0</v>
      </c>
      <c r="S237" s="395" t="str">
        <f t="shared" si="45"/>
        <v/>
      </c>
      <c r="T237" s="395"/>
      <c r="U237" s="396"/>
      <c r="AI237" s="384">
        <f>'[1]Multi-Field'!B233</f>
        <v>0</v>
      </c>
      <c r="AJ237" s="387" t="str">
        <f>IF(OR('[1]Multi-Field'!Q77=[1]Lists!$AC$42,'[1]Multi-Field'!Q77=[1]Lists!$AC$43),"x","")</f>
        <v/>
      </c>
      <c r="AK237" s="387" t="str">
        <f>IF(OR('[1]Multi-Field'!Q77=[1]Lists!$AC$6,'[1]Multi-Field'!Q77=$AC$2,'[1]Multi-Field'!Q77=$AC$4),"x","")</f>
        <v/>
      </c>
      <c r="AL237" s="387" t="str">
        <f>IF(OR('[1]Multi-Field'!Q77=[1]Lists!$AC$7,'[1]Multi-Field'!Q77=$AC$3,'[1]Multi-Field'!Q77=$AC$5),"x","")</f>
        <v/>
      </c>
      <c r="AM237" s="387" t="str">
        <f>IF(OR('[1]Multi-Field'!Q77=$AC$23,'[1]Multi-Field'!Q77=$AC$13,'[1]Multi-Field'!Q77=$AC$9,'[1]Multi-Field'!Q77=$AC$19,'[1]Multi-Field'!Q77=$AC$47),"x","")</f>
        <v/>
      </c>
      <c r="AN237" s="387" t="str">
        <f>IF(OR('[1]Multi-Field'!Q77=$AC$24,'[1]Multi-Field'!Q77=$AC$14,'[1]Multi-Field'!Q77=$AC$10,'[1]Multi-Field'!Q77=$AC$22,'[1]Multi-Field'!Q77=$AC$48),"x","")</f>
        <v/>
      </c>
      <c r="AO237" s="387" t="str">
        <f>IF(OR('[1]Multi-Field'!Q77=$AC$21,'[1]Multi-Field'!Q77=$AC$28,'[1]Multi-Field'!Q77=$AC$62,'[1]Multi-Field'!Q77=$AC$102,'[1]Multi-Field'!Q77=$AC$98),"x","")</f>
        <v/>
      </c>
      <c r="AP237" s="387" t="str">
        <f>IF(OR('[1]Multi-Field'!Q77=$AC$25,'[1]Multi-Field'!Q77=$AC$63,'[1]Multi-Field'!Q77=$AC$85,'[1]Multi-Field'!Q77=$AC$87,'[1]Multi-Field'!Q77=$AC$92,'[1]Multi-Field'!Q77=$AC$93),"x","")</f>
        <v/>
      </c>
      <c r="AQ237" s="387" t="str">
        <f>IF(OR('[1]Multi-Field'!Q77=$AC$20,'[1]Multi-Field'!Q77=$AC$27,'[1]Multi-Field'!Q77=$AC$58,'[1]Multi-Field'!Q77=$AC$86,'[1]Multi-Field'!Q77=$AC$103,'[1]Multi-Field'!Q77=$AC$94),"x","")</f>
        <v/>
      </c>
      <c r="AR237" s="387" t="str">
        <f>IF(OR('[1]Multi-Field'!Q77=$AC$35,'[1]Multi-Field'!Q77=$AC$40,'[1]Multi-Field'!Q77=$AC$45,),"x","")</f>
        <v/>
      </c>
      <c r="AS237" s="387" t="str">
        <f>IF(OR('[1]Multi-Field'!Q77=$AC$36,'[1]Multi-Field'!Q77=$AC$41,'[1]Multi-Field'!Q77=$AC$46,),"x","")</f>
        <v/>
      </c>
      <c r="AT237" s="387" t="str">
        <f>IF(OR('[1]Multi-Field'!Q77=$AC$52,'[1]Multi-Field'!Q77=$AC$53,'[1]Multi-Field'!Q77=$AC$54,'[1]Multi-Field'!Q77=$AC$55,'[1]Multi-Field'!Q77=$AC$68,'[1]Multi-Field'!Q77=$AC$69,'[1]Multi-Field'!Q77=$AC$74,'[1]Multi-Field'!Q77=$AC$71,'[1]Multi-Field'!Q77=$AC$70),"x","")</f>
        <v>x</v>
      </c>
      <c r="AU237" s="387" t="str">
        <f>IF('[1]Multi-Field'!Q77=$AC$72,"x","")</f>
        <v/>
      </c>
      <c r="AV237" s="387" t="str">
        <f>IF('[1]Multi-Field'!Q77=$AC$73,"x","")</f>
        <v/>
      </c>
      <c r="AW237" s="387" t="str">
        <f>IF('[1]Multi-Field'!Q77=$AC$83,"x","")</f>
        <v/>
      </c>
      <c r="AX237" s="387" t="str">
        <f>IF('[1]Multi-Field'!Q77=$AC$84,"x","")</f>
        <v/>
      </c>
      <c r="AY237" s="387" t="str">
        <f>IF('[1]Multi-Field'!Q77=$AC$97,"x","")</f>
        <v/>
      </c>
      <c r="AZ237" s="387" t="str">
        <f>IF('[1]Multi-Field'!Q77=$AC$99,"x","")</f>
        <v/>
      </c>
      <c r="BA237" s="387" t="str">
        <f>IF('[1]Multi-Field'!Q77=$AC$104,"x","")</f>
        <v/>
      </c>
      <c r="BB237" s="387" t="str">
        <f>IF('[1]Multi-Field'!Q77=$AC$105,"x","")</f>
        <v/>
      </c>
      <c r="BC237" s="388"/>
      <c r="BF237" s="411" t="s">
        <v>1403</v>
      </c>
      <c r="BG237" s="412">
        <v>4</v>
      </c>
      <c r="BH237" s="412">
        <v>5.5</v>
      </c>
      <c r="BI237" s="412">
        <v>5.5</v>
      </c>
      <c r="BJ237" s="409" t="e">
        <f>IF(AND('[1]Single Field'!#REF!=[1]Lists!BF237,'[1]Single Field'!#REF!="Drained"),"x",IF(AND('[1]Single Field'!#REF!=[1]Lists!BF237,'[1]Single Field'!#REF!="Undrained"),O,""))</f>
        <v>#REF!</v>
      </c>
      <c r="BK237" s="409" t="str">
        <f>IF(AND('[1]Multi-Field'!$E$3=[1]Lists!BF237,'[1]Multi-Field'!$F$3="Drained"),BI237,IF(AND('[1]Multi-Field'!$E$3=BF237,'[1]Multi-Field'!$F$3="undrained"),BH237,""))</f>
        <v/>
      </c>
      <c r="BL237" s="409" t="str">
        <f>IF(AND('[1]Multi-Field'!$E$4=BF237,'[1]Multi-Field'!$F$4="Drained"),BI237,IF(AND('[1]Multi-Field'!$E$4=BF237,'[1]Multi-Field'!$F$4="undrained"),BH237,""))</f>
        <v/>
      </c>
      <c r="BM237" s="409" t="str">
        <f>IF(AND('[1]Multi-Field'!$E$5=BF237,'[1]Multi-Field'!$F$5="Drained"),BI237,IF(AND('[1]Multi-Field'!$E$5=BF237,'[1]Multi-Field'!$F$5="undrained"),BH237,""))</f>
        <v/>
      </c>
      <c r="BN237" s="409" t="str">
        <f>IF(AND('[1]Multi-Field'!$E$6=BF237,'[1]Multi-Field'!$F$6="Drained"),BI237,IF(AND('[1]Multi-Field'!$E$6=BF237,'[1]Multi-Field'!$F$6="undrained"),BH237,""))</f>
        <v/>
      </c>
      <c r="BO237" s="409" t="str">
        <f>IF(AND('[1]Multi-Field'!$E$7=BF237,'[1]Multi-Field'!$F$7="Drained"),BI237,IF(AND('[1]Multi-Field'!$E$7=BF237,'[1]Multi-Field'!$F$7="undrained"),BH237,""))</f>
        <v/>
      </c>
      <c r="BP237" s="409" t="str">
        <f>IF(AND('[1]Multi-Field'!$E$8=BF237,'[1]Multi-Field'!$F$8="Drained"),BI237,IF(AND('[1]Multi-Field'!$E$8=BF237,'[1]Multi-Field'!$F$8="undrained"),BH237,""))</f>
        <v/>
      </c>
      <c r="BQ237" s="409" t="str">
        <f>IF(AND('[1]Multi-Field'!$E$9=BF237,'[1]Multi-Field'!$F$9="Drained"),BI237,IF(AND('[1]Multi-Field'!$E$9=BF237,'[1]Multi-Field'!$F$9="undrained"),BH237,""))</f>
        <v/>
      </c>
      <c r="BR237" s="409" t="str">
        <f>IF(AND('[1]Multi-Field'!$E$10=BF237,'[1]Multi-Field'!$F$10="Drained"),BI237,IF(AND('[1]Multi-Field'!$E$10=BF237,'[1]Multi-Field'!$F$10="undrained"),BH237,""))</f>
        <v/>
      </c>
      <c r="BS237" s="409" t="str">
        <f>IF(AND('[1]Multi-Field'!$E$11=BF237,'[1]Multi-Field'!$F$11="Drained"),BI237,IF(AND('[1]Multi-Field'!$E$11=BF237,'[1]Multi-Field'!$F$11="undrained"),BH237,""))</f>
        <v/>
      </c>
      <c r="BT237" s="409" t="str">
        <f>IF(AND('[1]Multi-Field'!$E$12=BF237,'[1]Multi-Field'!$F$12="Drained"),BI237,IF(AND('[1]Multi-Field'!$E$12=BF237,'[1]Multi-Field'!$F$12="undrained"),BH237,""))</f>
        <v/>
      </c>
      <c r="BU237" s="409" t="str">
        <f>IF(AND('[1]Multi-Field'!$E$13=BF237,'[1]Multi-Field'!$F$13="Drained"),BI237,IF(AND('[1]Multi-Field'!$E$3=BF237,'[1]Multi-Field'!$F$13="undrained"),BH237,""))</f>
        <v/>
      </c>
      <c r="BV237" s="409" t="str">
        <f>IF(AND('[1]Multi-Field'!$E$14=BF237,'[1]Multi-Field'!$F$14="Drained"),BI237,IF(AND('[1]Multi-Field'!$E$14=BF237,'[1]Multi-Field'!$F$14="undrained"),BH237,""))</f>
        <v/>
      </c>
      <c r="BW237" s="409" t="str">
        <f>IF(AND('[1]Multi-Field'!$E$15=BF237,'[1]Multi-Field'!$F$15="Drained"),BI237,IF(AND('[1]Multi-Field'!$E$15=BF237,'[1]Multi-Field'!$F$15="undrained"),BH237,""))</f>
        <v/>
      </c>
      <c r="BX237" s="409" t="str">
        <f>IF(AND('[1]Multi-Field'!$E$16=[1]Lists!BF237,'[1]Multi-Field'!$F$16="Drained"),BI237,IF(AND('[1]Multi-Field'!$E$16=[1]Lists!BF237,'[1]Multi-Field'!$F$16="undrained"),BH237,""))</f>
        <v/>
      </c>
      <c r="BY237" s="409" t="str">
        <f>IF(AND('[1]Multi-Field'!$E$17=[1]Lists!BF237,'[1]Multi-Field'!$F$17="Drained"),BI237,IF(AND('[1]Multi-Field'!$E$17=[1]Lists!BF237,'[1]Multi-Field'!$F$17="undrained"),BH237,""))</f>
        <v/>
      </c>
      <c r="BZ237" s="409" t="str">
        <f>IF(AND('[1]Multi-Field'!$E$18=[1]Lists!BF237,'[1]Multi-Field'!$F$18="Drained"),BI237,IF(AND('[1]Multi-Field'!$E$18=[1]Lists!BF237,'[1]Multi-Field'!$F$18="undrained"),BH237,""))</f>
        <v/>
      </c>
      <c r="CA237" s="409" t="str">
        <f>IF(AND('[1]Multi-Field'!$E$19=[1]Lists!BF237,'[1]Multi-Field'!$F$19="Drained"),BI237,IF(AND('[1]Multi-Field'!$E$19=[1]Lists!BF237,'[1]Multi-Field'!$F$19="undrained"),BH237,""))</f>
        <v/>
      </c>
      <c r="CB237" s="409" t="str">
        <f>IF(AND('[1]Multi-Field'!$E$20=[1]Lists!BF237,'[1]Multi-Field'!$F$20="Drained"),BI237,IF(AND('[1]Multi-Field'!$E$20=[1]Lists!BF237,'[1]Multi-Field'!$F$20="undrained"),BH237,""))</f>
        <v/>
      </c>
      <c r="CC237" s="409" t="str">
        <f>IF(AND('[1]Multi-Field'!$E$21=[1]Lists!BF237,'[1]Multi-Field'!$F$21="Drained"),BI237,IF(AND('[1]Multi-Field'!$E$21=[1]Lists!BF237,'[1]Multi-Field'!$F$21="undrained"),BH237,""))</f>
        <v/>
      </c>
      <c r="CD237" s="409" t="str">
        <f>IF(AND('[1]Multi-Field'!$E$22=[1]Lists!BF237,'[1]Multi-Field'!$F$22="Drained"),BI237,IF(AND('[1]Multi-Field'!$E$22=[1]Lists!BF237,'[1]Multi-Field'!$F$22="undrained"),BH237,""))</f>
        <v/>
      </c>
      <c r="CE237" s="409" t="str">
        <f>IF(AND('[1]Multi-Field'!$E$23=[1]Lists!BF237,'[1]Multi-Field'!$F$23="Drained"),BI237,IF(AND('[1]Multi-Field'!$E$23=[1]Lists!BF237,'[1]Multi-Field'!$F$23="undrained"),BH237,""))</f>
        <v/>
      </c>
      <c r="CF237" s="409" t="str">
        <f>IF(AND('[1]Multi-Field'!$E$24=[1]Lists!BF237,'[1]Multi-Field'!$F$24="Drained"),BI237,IF(AND('[1]Multi-Field'!$E$24=[1]Lists!BF237,'[1]Multi-Field'!$F$24="undrained"),BH237,""))</f>
        <v/>
      </c>
      <c r="CG237" s="409" t="str">
        <f>IF(AND('[1]Multi-Field'!$E$25=[1]Lists!BF237,'[1]Multi-Field'!$F$25="Drained"),BI237,IF(AND('[1]Multi-Field'!$E$25=[1]Lists!BF237,'[1]Multi-Field'!$F$25="undrained"),BH237,""))</f>
        <v/>
      </c>
      <c r="CH237" s="409" t="str">
        <f>IF(AND('[1]Multi-Field'!$E$26=[1]Lists!BF237,'[1]Multi-Field'!$F$26="Drained"),BI237,IF(AND('[1]Multi-Field'!$E$26=[1]Lists!BF237,'[1]Multi-Field'!$F$26="undrained"),BH237,""))</f>
        <v/>
      </c>
      <c r="CI237" s="409" t="str">
        <f>IF(AND('[1]Multi-Field'!$E$27=[1]Lists!BF237,'[1]Multi-Field'!$F$27="Drained"),BI237,IF(AND('[1]Multi-Field'!$E$27=[1]Lists!BF237,'[1]Multi-Field'!$F$27="undrained"),BH237,""))</f>
        <v/>
      </c>
      <c r="CJ237" s="409" t="str">
        <f>IF(AND('[1]Multi-Field'!$E$28=[1]Lists!BF237,'[1]Multi-Field'!$F$28="Drained"),BI237,IF(AND('[1]Multi-Field'!$E$28=[1]Lists!BF237,'[1]Multi-Field'!$F$28="undrained"),BH237,""))</f>
        <v/>
      </c>
      <c r="CK237" s="409" t="str">
        <f>IF(AND('[1]Multi-Field'!$E$29=[1]Lists!BF237,'[1]Multi-Field'!$F$29="Drained"),BI237,IF(AND('[1]Multi-Field'!$E$29=[1]Lists!BF237,'[1]Multi-Field'!$F$29="undrained"),BH237,""))</f>
        <v/>
      </c>
      <c r="CL237" s="409" t="str">
        <f>IF(AND('[1]Multi-Field'!$E$30=[1]Lists!BF237,'[1]Multi-Field'!$F$30="Drained"),BI237,IF(AND('[1]Multi-Field'!$E$30=[1]Lists!BF237,'[1]Multi-Field'!$F$30="undrained"),BH237,""))</f>
        <v/>
      </c>
      <c r="CM237" s="409" t="str">
        <f>IF(AND('[1]Multi-Field'!$E$31=[1]Lists!BF237,'[1]Multi-Field'!$F$31="Drained"),BI237,IF(AND('[1]Multi-Field'!$E$31=[1]Lists!BF237,'[1]Multi-Field'!$F$31="undrained"),BH237,""))</f>
        <v/>
      </c>
      <c r="CN237" s="409" t="str">
        <f>IF(AND('[1]Multi-Field'!$E$32=[1]Lists!BF237,'[1]Multi-Field'!$F$32="Drained"),BI237,IF(AND('[1]Multi-Field'!$E$32=[1]Lists!BF237,'[1]Multi-Field'!$F$32="undrained"),BH237,""))</f>
        <v/>
      </c>
      <c r="CO237" s="409" t="str">
        <f>IF(AND('[1]Multi-Field'!$E$33=[1]Lists!BF237,'[1]Multi-Field'!$F$33="Drained"),BI237,IF(AND('[1]Multi-Field'!$E$33=[1]Lists!BF237,'[1]Multi-Field'!$F$33="undrained"),BH237,""))</f>
        <v/>
      </c>
      <c r="CP237" s="409" t="str">
        <f>IF(AND('[1]Multi-Field'!$E$34=[1]Lists!BF237,'[1]Multi-Field'!$F$34="Drained"),BI237,IF(AND('[1]Multi-Field'!$E$34=[1]Lists!BF237,'[1]Multi-Field'!$F$34="undrained"),BH237,""))</f>
        <v/>
      </c>
      <c r="CQ237" s="409" t="str">
        <f>IF(AND('[1]Multi-Field'!$E$35=[1]Lists!BF237,'[1]Multi-Field'!$F$35="Drained"),BI237,IF(AND('[1]Multi-Field'!$E$35=[1]Lists!BF237,'[1]Multi-Field'!$F$35="undrained"),BH237,""))</f>
        <v/>
      </c>
      <c r="CR237" s="409" t="str">
        <f>IF(AND('[1]Multi-Field'!$E$36=[1]Lists!BF237,'[1]Multi-Field'!$F$36="Drained"),BI237,IF(AND('[1]Multi-Field'!$E$36=[1]Lists!BF237,'[1]Multi-Field'!$F$36="undrained"),BH237,""))</f>
        <v/>
      </c>
      <c r="CS237" s="409" t="str">
        <f>IF(AND('[1]Multi-Field'!$E$37=[1]Lists!BF237,'[1]Multi-Field'!$F$37="Drained"),BI237,IF(AND('[1]Multi-Field'!$E$37=[1]Lists!BF237,'[1]Multi-Field'!$F$37="undrained"),BH237,""))</f>
        <v/>
      </c>
      <c r="CT237" s="409" t="str">
        <f>IF(AND('[1]Multi-Field'!$E$38=[1]Lists!BF237,'[1]Multi-Field'!$F$38="Drained"),BI237,IF(AND('[1]Multi-Field'!$E$38=[1]Lists!BF237,'[1]Multi-Field'!$F$38="undrained"),BH237,""))</f>
        <v/>
      </c>
      <c r="CU237" s="409" t="str">
        <f>IF(AND('[1]Multi-Field'!$E$39=[1]Lists!BF237,'[1]Multi-Field'!$F$39="Drained"),BI237,IF(AND('[1]Multi-Field'!$E$39=[1]Lists!BF237,'[1]Multi-Field'!$F$39="undrained"),BH237,""))</f>
        <v/>
      </c>
      <c r="CV237" s="409" t="str">
        <f>IF(AND('[1]Multi-Field'!$E$40=[1]Lists!BF237,'[1]Multi-Field'!$F$40="Drained"),BI237,IF(AND('[1]Multi-Field'!$E$40=[1]Lists!BF237,'[1]Multi-Field'!$F$40="undrained"),BH237,""))</f>
        <v/>
      </c>
      <c r="CW237" s="409" t="str">
        <f>IF(AND('[1]Multi-Field'!$E$41=[1]Lists!BF237,'[1]Multi-Field'!$F$40="Drained"),BI237,IF(AND('[1]Multi-Field'!$E$40=[1]Lists!BF237,'[1]Multi-Field'!$F$40="undrained"),BH237,""))</f>
        <v/>
      </c>
      <c r="CX237" s="409" t="str">
        <f>IF(AND('[1]Multi-Field'!$E$42=[1]Lists!BF237,'[1]Multi-Field'!$F$42="Drained"),BI237,IF(AND('[1]Multi-Field'!$E$42=[1]Lists!BF237,'[1]Multi-Field'!$F$42="undrained"),BH237,""))</f>
        <v/>
      </c>
      <c r="CY237" s="409" t="str">
        <f>IF(AND('[1]Multi-Field'!$E$43=[1]Lists!BF237,'[1]Multi-Field'!$F$43="Drained"),BI237,IF(AND('[1]Multi-Field'!$E$43=[1]Lists!BF237,'[1]Multi-Field'!$F$43="undrained"),BH237,""))</f>
        <v/>
      </c>
      <c r="CZ237" s="409" t="str">
        <f>IF(AND('[1]Multi-Field'!$E$44=[1]Lists!BF237,'[1]Multi-Field'!$F$44="Drained"),BI237,IF(AND('[1]Multi-Field'!$E$44=[1]Lists!BF237,'[1]Multi-Field'!$F$44="undrained"),BH237,""))</f>
        <v/>
      </c>
      <c r="DA237" s="409" t="str">
        <f>IF(AND('[1]Multi-Field'!$E$45=[1]Lists!BF237,'[1]Multi-Field'!$F$45="Drained"),BI237,IF(AND('[1]Multi-Field'!$E$45=[1]Lists!BF237,'[1]Multi-Field'!$F$45="undrained"),BH237,""))</f>
        <v/>
      </c>
      <c r="DB237" s="409" t="str">
        <f>IF(AND('[1]Multi-Field'!$E$46=[1]Lists!BF237,'[1]Multi-Field'!$F$46="Drained"),BI237,IF(AND('[1]Multi-Field'!$E$46=[1]Lists!BF237,'[1]Multi-Field'!$F$46="undrained"),BH237,""))</f>
        <v/>
      </c>
      <c r="DC237" s="409" t="str">
        <f>IF(AND('[1]Multi-Field'!$E$47=[1]Lists!BF237,'[1]Multi-Field'!$F$47="Drained"),BI237,IF(AND('[1]Multi-Field'!$E$47=[1]Lists!BF237,'[1]Multi-Field'!$F$47="undrained"),BH237,""))</f>
        <v/>
      </c>
      <c r="DD237" s="409" t="str">
        <f>IF(AND('[1]Multi-Field'!$E$48=[1]Lists!BF237,'[1]Multi-Field'!$F$48="Drained"),BI237,IF(AND('[1]Multi-Field'!$E$48=[1]Lists!BF237,'[1]Multi-Field'!$F$48="undrained"),BH237,""))</f>
        <v/>
      </c>
      <c r="DE237" s="409" t="str">
        <f>IF(AND('[1]Multi-Field'!$E$49=[1]Lists!BF237,'[1]Multi-Field'!$F$49="Drained"),BI237,IF(AND('[1]Multi-Field'!$E$49=[1]Lists!BF237,'[1]Multi-Field'!$F$9="undrained"),BH237,""))</f>
        <v/>
      </c>
      <c r="DF237" s="409" t="str">
        <f>IF(AND('[1]Multi-Field'!$E$50=[1]Lists!BF237,'[1]Multi-Field'!$F$50="Drained"),BI237,IF(AND('[1]Multi-Field'!$E$50=[1]Lists!BF237,'[1]Multi-Field'!$F$50="undrained"),BH237,""))</f>
        <v/>
      </c>
      <c r="DG237" s="409" t="str">
        <f>IF(AND('[1]Multi-Field'!$E$51=[1]Lists!BF237,'[1]Multi-Field'!$F$51="Drained"),BI237,IF(AND('[1]Multi-Field'!$E$51=[1]Lists!BF237,'[1]Multi-Field'!$F$51="undrained"),BH237,""))</f>
        <v/>
      </c>
      <c r="DH237" s="409" t="str">
        <f>IF(AND('[1]Multi-Field'!$E$52=[1]Lists!BF237,'[1]Multi-Field'!$F$52="Drained"),BI237,IF(AND('[1]Multi-Field'!$E$52=[1]Lists!BF237,'[1]Multi-Field'!$F$52="undrained"),BH237,""))</f>
        <v/>
      </c>
      <c r="DI237" s="409" t="str">
        <f>IF(AND('[1]Multi-Field'!$E$53=[1]Lists!BF237,'[1]Multi-Field'!$F$53="Drained"),BI237,IF(AND('[1]Multi-Field'!$E$53=[1]Lists!BF237,'[1]Multi-Field'!$F$53="undrained"),BH237,""))</f>
        <v/>
      </c>
      <c r="DJ237" s="409" t="str">
        <f>IF(AND('[1]Multi-Field'!$E$54=[1]Lists!BF237,'[1]Multi-Field'!$F$54="Drained"),BI237,IF(AND('[1]Multi-Field'!$E$54=[1]Lists!BF237,'[1]Multi-Field'!$F$54="undrained"),BH237,""))</f>
        <v/>
      </c>
      <c r="DK237" s="409" t="str">
        <f>IF(AND('[1]Multi-Field'!$E$55=[1]Lists!BF237,'[1]Multi-Field'!$F$55="Drained"),BI237,IF(AND('[1]Multi-Field'!$E$55=[1]Lists!BF237,'[1]Multi-Field'!$F$55="undrained"),BH237,""))</f>
        <v/>
      </c>
      <c r="DL237" s="409" t="str">
        <f>IF(AND('[1]Multi-Field'!$E$56=[1]Lists!BF237,'[1]Multi-Field'!$F$56="Drained"),BI237,IF(AND('[1]Multi-Field'!$E$56=[1]Lists!BF237,'[1]Multi-Field'!$F$56="undrained"),BH237,""))</f>
        <v/>
      </c>
      <c r="DM237" s="409" t="str">
        <f>IF(AND('[1]Multi-Field'!$E$57=[1]Lists!BF237,'[1]Multi-Field'!$F$57="Drained"),BI237,IF(AND('[1]Multi-Field'!$E$57=[1]Lists!BF237,'[1]Multi-Field'!$F$57="undrained"),BH237,""))</f>
        <v/>
      </c>
      <c r="DN237" s="409" t="str">
        <f>IF(AND('[1]Multi-Field'!$E$58=[1]Lists!BF237,'[1]Multi-Field'!$F$58="Drained"),BI237,IF(AND('[1]Multi-Field'!$E$58=[1]Lists!BF237,'[1]Multi-Field'!$F$58="undrained"),BH237,""))</f>
        <v/>
      </c>
      <c r="DO237" s="409" t="str">
        <f>IF(AND('[1]Multi-Field'!$E$59=[1]Lists!BF237,'[1]Multi-Field'!$F$59="Drained"),BI237,IF(AND('[1]Multi-Field'!$E$59=[1]Lists!BF237,'[1]Multi-Field'!$F$59="undrained"),BH237,""))</f>
        <v/>
      </c>
      <c r="DP237" s="409" t="str">
        <f>IF(AND('[1]Multi-Field'!$E$60=[1]Lists!BF237,'[1]Multi-Field'!$F$60="Drained"),BI237,IF(AND('[1]Multi-Field'!$E$60=[1]Lists!BF237,'[1]Multi-Field'!$F$60="undrained"),BH237,""))</f>
        <v/>
      </c>
      <c r="DQ237" s="409" t="str">
        <f>IF(AND('[1]Multi-Field'!$E$61=[1]Lists!BF237,'[1]Multi-Field'!$F$61="Drained"),BI237,IF(AND('[1]Multi-Field'!$E$61=[1]Lists!BF237,'[1]Multi-Field'!$F$61="undrained"),BH237,""))</f>
        <v/>
      </c>
      <c r="DR237" s="409" t="str">
        <f>IF(AND('[1]Multi-Field'!$E$62=[1]Lists!BF237,'[1]Multi-Field'!$F$62="Drained"),BI237,IF(AND('[1]Multi-Field'!$E$62=[1]Lists!BF237,'[1]Multi-Field'!$F$62="undrained"),BH237,""))</f>
        <v/>
      </c>
      <c r="DS237" s="409" t="str">
        <f>IF(AND('[1]Multi-Field'!$E$63=[1]Lists!BF237,'[1]Multi-Field'!$F$63="Drained"),BI237,IF(AND('[1]Multi-Field'!$E$63=[1]Lists!BF237,'[1]Multi-Field'!$F$63="undrained"),BH237,""))</f>
        <v/>
      </c>
      <c r="DT237" s="409" t="str">
        <f>IF(AND('[1]Multi-Field'!$E$64=[1]Lists!BF237,'[1]Multi-Field'!$F$64="Drained"),BI237,IF(AND('[1]Multi-Field'!$E$64=[1]Lists!BF237,'[1]Multi-Field'!$F$64="undrained"),BH237,""))</f>
        <v/>
      </c>
      <c r="DU237" s="409" t="str">
        <f>IF(AND('[1]Multi-Field'!$E$65=[1]Lists!BF237,'[1]Multi-Field'!$F$65="Drained"),BI237,IF(AND('[1]Multi-Field'!$E$65=[1]Lists!BF237,'[1]Multi-Field'!$F$65="undrained"),BH237,""))</f>
        <v/>
      </c>
      <c r="DV237" s="409" t="str">
        <f>IF(AND('[1]Multi-Field'!$E$66=[1]Lists!BF237,'[1]Multi-Field'!$F$66="Drained"),BI237,IF(AND('[1]Multi-Field'!$E$66=[1]Lists!BF237,'[1]Multi-Field'!$F$66="undrained"),BH237,""))</f>
        <v/>
      </c>
      <c r="DW237" s="409" t="str">
        <f>IF(AND('[1]Multi-Field'!$E$67=[1]Lists!BF237,'[1]Multi-Field'!$F$67="Drained"),BI237,IF(AND('[1]Multi-Field'!$E$67=[1]Lists!BF237,'[1]Multi-Field'!$F$67="undrained"),BH237,""))</f>
        <v/>
      </c>
      <c r="DX237" s="409" t="str">
        <f>IF(AND('[1]Multi-Field'!$E$68=[1]Lists!BF237,'[1]Multi-Field'!$F$68="Drained"),BI237,IF(AND('[1]Multi-Field'!$E$68=[1]Lists!BF237,'[1]Multi-Field'!$F$68="undrained"),BH237,""))</f>
        <v/>
      </c>
      <c r="DY237" s="409" t="str">
        <f>IF(AND('[1]Multi-Field'!$E$69=[1]Lists!BF237,'[1]Multi-Field'!$F$69="Drained"),BI237,IF(AND('[1]Multi-Field'!$E$69=[1]Lists!BF237,'[1]Multi-Field'!$F$69="undrained"),BH237,""))</f>
        <v/>
      </c>
      <c r="DZ237" s="409" t="str">
        <f>IF(AND('[1]Multi-Field'!$E$70=[1]Lists!BF237,'[1]Multi-Field'!$F$70="Drained"),BI237,IF(AND('[1]Multi-Field'!$E$70=[1]Lists!BF237,'[1]Multi-Field'!$F$70="undrained"),BH237,""))</f>
        <v/>
      </c>
      <c r="EA237" s="409" t="str">
        <f>IF(AND('[1]Multi-Field'!$E$71=[1]Lists!BF237,'[1]Multi-Field'!$F$71="Drained"),BI237,IF(AND('[1]Multi-Field'!$E$71=[1]Lists!BF237,'[1]Multi-Field'!$F$71="undrained"),BH237,""))</f>
        <v/>
      </c>
      <c r="EB237" s="409" t="str">
        <f>IF(AND('[1]Multi-Field'!$E$72=[1]Lists!BF237,'[1]Multi-Field'!$F$72="Drained"),BI237,IF(AND('[1]Multi-Field'!$E$72=[1]Lists!BF237,'[1]Multi-Field'!$F$72="undrained"),BH237,""))</f>
        <v/>
      </c>
      <c r="EC237" s="409" t="str">
        <f>IF(AND('[1]Multi-Field'!$E$73=[1]Lists!BF237,'[1]Multi-Field'!$F$73="Drained"),BI237,IF(AND('[1]Multi-Field'!$E$73=[1]Lists!BF237,'[1]Multi-Field'!$F$73="undrained"),BH237,""))</f>
        <v/>
      </c>
      <c r="ED237" s="409" t="str">
        <f>IF(AND('[1]Multi-Field'!$E$74=[1]Lists!BF237,'[1]Multi-Field'!$F$74="Drained"),BI237,IF(AND('[1]Multi-Field'!$E$74=[1]Lists!BF237,'[1]Multi-Field'!$F$74="undrained"),BH237,""))</f>
        <v/>
      </c>
      <c r="EE237" s="409" t="str">
        <f>IF(AND('[1]Multi-Field'!$E$75=[1]Lists!BF237,'[1]Multi-Field'!$F$75="Drained"),BI237,IF(AND('[1]Multi-Field'!$E$75=[1]Lists!BF237,'[1]Multi-Field'!$F$75="undrained"),BH237,""))</f>
        <v/>
      </c>
      <c r="EF237" s="409" t="str">
        <f>IF(AND('[1]Multi-Field'!$E$76=[1]Lists!BF237,'[1]Multi-Field'!$F$76="Drained"),BI237,IF(AND('[1]Multi-Field'!$E$76=[1]Lists!BF237,'[1]Multi-Field'!$F$6="undrained"),BH237,""))</f>
        <v/>
      </c>
      <c r="EG237" s="409" t="str">
        <f>IF(AND('[1]Multi-Field'!$E$77=[1]Lists!BF237,'[1]Multi-Field'!$F$77="Drained"),BI237,IF(AND('[1]Multi-Field'!$E$77=[1]Lists!BF237,'[1]Multi-Field'!$F$77="undrained"),BH237,""))</f>
        <v/>
      </c>
      <c r="EH237" s="409" t="str">
        <f>IF(AND('[1]Multi-Field'!$E$78=[1]Lists!BF237,'[1]Multi-Field'!$F$78="Drained"),BI237,IF(AND('[1]Multi-Field'!$E$78=[1]Lists!BF237,'[1]Multi-Field'!$F$78="undrained"),BH237,""))</f>
        <v/>
      </c>
      <c r="EI237" s="409" t="str">
        <f>IF(AND('[1]Multi-Field'!$E$79=[1]Lists!BF237,'[1]Multi-Field'!$F$79="Drained"),BI237,IF(AND('[1]Multi-Field'!$E$79=[1]Lists!BF237,'[1]Multi-Field'!$F$79="undrained"),BH237,""))</f>
        <v/>
      </c>
      <c r="EJ237" s="409" t="str">
        <f>IF(AND('[1]Multi-Field'!$E$80=[1]Lists!BF237,'[1]Multi-Field'!$F$80="Drained"),BI237,IF(AND('[1]Multi-Field'!$E$80=[1]Lists!BF237,'[1]Multi-Field'!$F$80="undrained"),BH237,""))</f>
        <v/>
      </c>
      <c r="EK237" s="409" t="str">
        <f>IF(AND('[1]Multi-Field'!$E$81=[1]Lists!BF237,'[1]Multi-Field'!$F$81="Drained"),BI237,IF(AND('[1]Multi-Field'!$E$81=[1]Lists!BF237,'[1]Multi-Field'!$F$81="undrained"),BH237,""))</f>
        <v/>
      </c>
      <c r="EL237" s="409" t="str">
        <f>IF(AND('[1]Multi-Field'!$E$82=[1]Lists!BF237,'[1]Multi-Field'!$F$82="Drained"),BI237,IF(AND('[1]Multi-Field'!$E$82=[1]Lists!BF237,'[1]Multi-Field'!$F$82="undrained"),BH237,""))</f>
        <v/>
      </c>
      <c r="EM237" s="409" t="str">
        <f>IF(AND('[1]Multi-Field'!$E$83=[1]Lists!BF237,'[1]Multi-Field'!$F$83="Drained"),BI237,IF(AND('[1]Multi-Field'!$E$83=[1]Lists!BF237,'[1]Multi-Field'!$F$83="undrained"),BH237,""))</f>
        <v/>
      </c>
      <c r="EN237" s="409" t="str">
        <f>IF(AND('[1]Multi-Field'!$E$84=[1]Lists!BF237,'[1]Multi-Field'!$F$84="Drained"),BI237,IF(AND('[1]Multi-Field'!$E$84=[1]Lists!BF237,'[1]Multi-Field'!$F$84="undrained"),BH237,""))</f>
        <v/>
      </c>
      <c r="EO237" s="409" t="str">
        <f>IF(AND('[1]Multi-Field'!$E$85=[1]Lists!BF237,'[1]Multi-Field'!$F$85="Drained"),BI237,IF(AND('[1]Multi-Field'!$E$85=[1]Lists!BF237,'[1]Multi-Field'!$F$85="undrained"),BH237,""))</f>
        <v/>
      </c>
      <c r="EP237" s="409" t="str">
        <f>IF(AND('[1]Multi-Field'!$E$86=[1]Lists!BF237,'[1]Multi-Field'!$F$86="Drained"),BI237,IF(AND('[1]Multi-Field'!$E$86=[1]Lists!BF237,'[1]Multi-Field'!$F$86="undrained"),BH237,""))</f>
        <v/>
      </c>
      <c r="EQ237" s="409" t="str">
        <f>IF(AND('[1]Multi-Field'!$E$87=[1]Lists!BF237,'[1]Multi-Field'!$F$87="Drained"),BI237,IF(AND('[1]Multi-Field'!$E$87=[1]Lists!BF237,'[1]Multi-Field'!$F$87="undrained"),BH237,""))</f>
        <v/>
      </c>
      <c r="ER237" s="409" t="str">
        <f>IF(AND('[1]Multi-Field'!$E$88=[1]Lists!BF237,'[1]Multi-Field'!$F$88="Drained"),BI237,IF(AND('[1]Multi-Field'!$E$88=[1]Lists!BF237,'[1]Multi-Field'!$F$88="undrained"),BH237,""))</f>
        <v/>
      </c>
      <c r="ES237" s="409" t="str">
        <f>IF(AND('[1]Multi-Field'!$E$89=[1]Lists!BF237,'[1]Multi-Field'!$F$89="Drained"),BI237,IF(AND('[1]Multi-Field'!$E$89=[1]Lists!BF237,'[1]Multi-Field'!$F$89="undrained"),BH237,""))</f>
        <v/>
      </c>
      <c r="ET237" s="409" t="str">
        <f>IF(AND('[1]Multi-Field'!$E$90=[1]Lists!BF237,'[1]Multi-Field'!$F$90="Drained"),BI237,IF(AND('[1]Multi-Field'!$E$90=[1]Lists!BF237,'[1]Multi-Field'!$F$90="undrained"),BH237,""))</f>
        <v/>
      </c>
      <c r="EU237" s="409" t="str">
        <f>IF(AND('[1]Multi-Field'!$E$91=[1]Lists!BF237,'[1]Multi-Field'!$F$91="Drained"),BI237,IF(AND('[1]Multi-Field'!$E$91=[1]Lists!BF237,'[1]Multi-Field'!$F$91="undrained"),BH237,""))</f>
        <v/>
      </c>
      <c r="EV237" s="409" t="str">
        <f>IF(AND('[1]Multi-Field'!$E$92=[1]Lists!BF237,'[1]Multi-Field'!$F$92="Drained"),BI237,IF(AND('[1]Multi-Field'!$E$92=[1]Lists!BF237,'[1]Multi-Field'!$F$92="undrained"),BH237,""))</f>
        <v/>
      </c>
      <c r="EW237" s="409" t="str">
        <f>IF(AND('[1]Multi-Field'!$E$93=[1]Lists!BF237,'[1]Multi-Field'!$F$93="Drained"),BI237,IF(AND('[1]Multi-Field'!$E$93=[1]Lists!BF237,'[1]Multi-Field'!$F$93="undrained"),BH237,""))</f>
        <v/>
      </c>
      <c r="EX237" s="409" t="str">
        <f>IF(AND('[1]Multi-Field'!$E$94=[1]Lists!BF237,'[1]Multi-Field'!$F$94="Drained"),BI237,IF(AND('[1]Multi-Field'!$E$94=[1]Lists!BF237,'[1]Multi-Field'!$F$94="undrained"),BH237,""))</f>
        <v/>
      </c>
      <c r="EY237" s="409" t="str">
        <f>IF(AND('[1]Multi-Field'!$E$95=[1]Lists!BF237,'[1]Multi-Field'!$F$95="Drained"),BI237,IF(AND('[1]Multi-Field'!$E$95=[1]Lists!BF237,'[1]Multi-Field'!$F$95="undrained"),BH237,""))</f>
        <v/>
      </c>
      <c r="EZ237" s="409" t="str">
        <f>IF(AND('[1]Multi-Field'!$E$96=[1]Lists!BF237,'[1]Multi-Field'!$F$96="Drained"),BI237,IF(AND('[1]Multi-Field'!$E$96=[1]Lists!BF237,'[1]Multi-Field'!$F$96="undrained"),BH237,""))</f>
        <v/>
      </c>
      <c r="FA237" s="409" t="str">
        <f>IF(AND('[1]Multi-Field'!$E$97=[1]Lists!BF237,'[1]Multi-Field'!$F$97="Drained"),BI237,IF(AND('[1]Multi-Field'!$E$97=[1]Lists!BF237,'[1]Multi-Field'!$F$97="undrained"),BH237,""))</f>
        <v/>
      </c>
      <c r="FB237" s="409" t="str">
        <f>IF(AND('[1]Multi-Field'!$E$98=[1]Lists!BF237,'[1]Multi-Field'!$F$98="Drained"),BI237,IF(AND('[1]Multi-Field'!$E$98=[1]Lists!BF237,'[1]Multi-Field'!$F$98="undrained"),BH237,""))</f>
        <v/>
      </c>
      <c r="FC237" s="409" t="str">
        <f>IF(AND('[1]Multi-Field'!$E$99=[1]Lists!BF237,'[1]Multi-Field'!$F$99="Drained"),BI237,IF(AND('[1]Multi-Field'!$E$99=[1]Lists!BF237,'[1]Multi-Field'!$F$99="undrained"),BH237,""))</f>
        <v/>
      </c>
      <c r="FD237" s="409" t="str">
        <f>IF(AND('[1]Multi-Field'!$E$100=[1]Lists!BF237,'[1]Multi-Field'!$F$100="Drained"),BI237,IF(AND('[1]Multi-Field'!$E$100=[1]Lists!BF237,'[1]Multi-Field'!$F$100="undrained"),BH237,""))</f>
        <v/>
      </c>
      <c r="FE237" s="409" t="str">
        <f>IF(AND('[1]Multi-Field'!$E$101=[1]Lists!BF237,'[1]Multi-Field'!$F$101="Drained"),BI237,IF(AND('[1]Multi-Field'!$E$101=[1]Lists!BF237,'[1]Multi-Field'!$F$101="undrained"),BH237,""))</f>
        <v/>
      </c>
      <c r="FF237" s="409" t="str">
        <f>IF(AND('[1]Multi-Field'!$E$102=[1]Lists!BF237,'[1]Multi-Field'!$F$102="Drained"),BI237,IF(AND('[1]Multi-Field'!$E$102=[1]Lists!BF237,'[1]Multi-Field'!$F$102="undrained"),BH237,""))</f>
        <v/>
      </c>
      <c r="FG237" s="409" t="str">
        <f>IF(AND('[1]Multi-Field'!$E$103=[1]Lists!BF237,'[1]Multi-Field'!$F$103="Drained"),BI237,IF(AND('[1]Multi-Field'!$E$103=[1]Lists!BF237,'[1]Multi-Field'!$F$103="undrained"),BH237,""))</f>
        <v/>
      </c>
      <c r="FH237" s="409" t="str">
        <f>IF(AND('[1]Multi-Field'!$E$104=[1]Lists!BF237,'[1]Multi-Field'!$F$104="Drained"),BI237,IF(AND('[1]Multi-Field'!$E$104=[1]Lists!BF237,'[1]Multi-Field'!$F$104="undrained"),BH237,""))</f>
        <v/>
      </c>
      <c r="FI237" s="409" t="str">
        <f>IF(AND('[1]Multi-Field'!$E$105=[1]Lists!BF237,'[1]Multi-Field'!$F$105="Drained"),BI237,IF(AND('[1]Multi-Field'!$E$105=[1]Lists!BF237,'[1]Multi-Field'!$F$105="undrained"),BH237,""))</f>
        <v/>
      </c>
      <c r="FJ237" s="409" t="str">
        <f>IF(AND('[1]Multi-Field'!$E$106=[1]Lists!BF237,'[1]Multi-Field'!$F$106="Drained"),BI237,IF(AND('[1]Multi-Field'!$E$106=[1]Lists!BF237,'[1]Multi-Field'!$F$106="undrained"),BH237,""))</f>
        <v/>
      </c>
      <c r="FK237" s="409" t="str">
        <f>IF(AND('[1]Multi-Field'!$E$107=[1]Lists!BF237,'[1]Multi-Field'!$F$107="Drained"),BI237,IF(AND('[1]Multi-Field'!$E$107=[1]Lists!BF237,'[1]Multi-Field'!$F$107="undrained"),BH237,""))</f>
        <v/>
      </c>
      <c r="FL237" s="409" t="str">
        <f>IF(AND('[1]Multi-Field'!$E$108=[1]Lists!BF237,'[1]Multi-Field'!$F$108="Drained"),BI237,IF(AND('[1]Multi-Field'!$E$108=[1]Lists!BF237,'[1]Multi-Field'!$F$108="undrained"),BH237,""))</f>
        <v/>
      </c>
      <c r="FM237" s="409" t="str">
        <f>IF(AND('[1]Multi-Field'!$E$109=[1]Lists!BF237,'[1]Multi-Field'!$F$109="Drained"),BI237,IF(AND('[1]Multi-Field'!$E$109=[1]Lists!BF237,'[1]Multi-Field'!$F$109="undrained"),BH237,""))</f>
        <v/>
      </c>
      <c r="FN237" s="409" t="str">
        <f>IF(AND('[1]Multi-Field'!$E$110=[1]Lists!BF237,'[1]Multi-Field'!$F$110="Drained"),BI237,IF(AND('[1]Multi-Field'!$E$110=[1]Lists!BF237,'[1]Multi-Field'!$F$110="undrained"),BH237,""))</f>
        <v/>
      </c>
      <c r="FO237" s="409" t="str">
        <f>IF(AND('[1]Multi-Field'!$E$111=[1]Lists!BF237,'[1]Multi-Field'!$F$111="Drained"),BI237,IF(AND('[1]Multi-Field'!$E$111=[1]Lists!BF237,'[1]Multi-Field'!$F$111="undrained"),BH237,""))</f>
        <v/>
      </c>
      <c r="FP237" s="409" t="str">
        <f>IF(AND('[1]Multi-Field'!$E$112=[1]Lists!BF237,'[1]Multi-Field'!$F$112="Drained"),BI237,IF(AND('[1]Multi-Field'!$E$112=[1]Lists!BF237,'[1]Multi-Field'!$F$112="undrained"),BH237,""))</f>
        <v/>
      </c>
      <c r="FQ237" s="409" t="str">
        <f>IF(AND('[1]Multi-Field'!$E$113=[1]Lists!BF237,'[1]Multi-Field'!$F$113="Drained"),BI237,IF(AND('[1]Multi-Field'!$E$113=[1]Lists!BF237,'[1]Multi-Field'!$F$113="undrained"),BH237,""))</f>
        <v/>
      </c>
      <c r="FR237" s="409" t="str">
        <f>IF(AND('[1]Multi-Field'!$E$114=[1]Lists!BF237,'[1]Multi-Field'!$F$114="Drained"),BI237,IF(AND('[1]Multi-Field'!$E$114=[1]Lists!BF237,'[1]Multi-Field'!$F$114="undrained"),BH237,""))</f>
        <v/>
      </c>
      <c r="FS237" s="409" t="str">
        <f>IF(AND('[1]Multi-Field'!$E$115=[1]Lists!BF237,'[1]Multi-Field'!$F$115="Drained"),BI237,IF(AND('[1]Multi-Field'!$E$115=[1]Lists!BF237,'[1]Multi-Field'!$F$115="undrained"),BH237,""))</f>
        <v/>
      </c>
      <c r="FT237" s="409" t="str">
        <f>IF(AND('[1]Multi-Field'!$E$116=[1]Lists!BF237,'[1]Multi-Field'!$F$116="Drained"),BI237,IF(AND('[1]Multi-Field'!$E$116=[1]Lists!BF237,'[1]Multi-Field'!$F$116="undrained"),BH237,""))</f>
        <v/>
      </c>
      <c r="FU237" s="409" t="str">
        <f>IF(AND('[1]Multi-Field'!$E$117=[1]Lists!BF237,'[1]Multi-Field'!$F$117="Drained"),BI237,IF(AND('[1]Multi-Field'!$E$117=[1]Lists!BF237,'[1]Multi-Field'!$F$117="undrained"),BH237,""))</f>
        <v/>
      </c>
      <c r="FV237" s="409" t="str">
        <f>IF(AND('[1]Multi-Field'!$E$118=[1]Lists!BF237,'[1]Multi-Field'!$F$118="Drained"),BI237,IF(AND('[1]Multi-Field'!$E$118=[1]Lists!BF237,'[1]Multi-Field'!$F$118="undrained"),BH237,""))</f>
        <v/>
      </c>
      <c r="FW237" s="409" t="str">
        <f>IF(AND('[1]Multi-Field'!$E$119=[1]Lists!BF237,'[1]Multi-Field'!$F$119="Drained"),BI237,IF(AND('[1]Multi-Field'!$E$119=[1]Lists!BF237,'[1]Multi-Field'!$F$119="undrained"),BH237,""))</f>
        <v/>
      </c>
      <c r="FX237" s="409" t="str">
        <f>IF(AND('[1]Multi-Field'!$E$120=[1]Lists!BF237,'[1]Multi-Field'!$F$120="Drained"),BI237,IF(AND('[1]Multi-Field'!$E$120=[1]Lists!BF237,'[1]Multi-Field'!$F$120="undrained"),BH237,""))</f>
        <v/>
      </c>
    </row>
    <row r="238" spans="1:180" ht="13.5" customHeight="1">
      <c r="A238" s="7" t="s">
        <v>325</v>
      </c>
      <c r="B238" s="7"/>
      <c r="C238" s="7"/>
      <c r="D238" s="8">
        <v>70</v>
      </c>
      <c r="E238" s="8">
        <f t="shared" si="39"/>
        <v>70</v>
      </c>
      <c r="F238" s="8">
        <f t="shared" si="40"/>
        <v>70</v>
      </c>
      <c r="G238" s="8">
        <v>70</v>
      </c>
      <c r="H238" s="8">
        <v>75</v>
      </c>
      <c r="I238" s="8">
        <f t="shared" si="43"/>
        <v>75</v>
      </c>
      <c r="J238" s="8">
        <f t="shared" si="44"/>
        <v>75</v>
      </c>
      <c r="K238" s="8">
        <v>75</v>
      </c>
      <c r="L238" s="8">
        <v>135</v>
      </c>
      <c r="M238" s="8">
        <f t="shared" si="41"/>
        <v>137</v>
      </c>
      <c r="N238" s="8">
        <f t="shared" si="42"/>
        <v>138</v>
      </c>
      <c r="O238" s="8">
        <v>140</v>
      </c>
      <c r="P238" s="391">
        <v>213</v>
      </c>
      <c r="Q238" s="394"/>
      <c r="R238" s="395" t="b">
        <f>IF(OR('Multi-Field'!AA215=Lists!$AC$42,'Multi-Field'!AA215=Lists!$AC$43),IF('Multi-Field'!Z215="x",(IF('Multi-Field'!AC215=Lists!$Q$11,Lists!$R$11,IF('Multi-Field'!AC215=Lists!$Q$12,Lists!$R$12,IF('Multi-Field'!AC215=Lists!$Q$13,Lists!$R$13,IF('Multi-Field'!AC215=Lists!$Q$14,Lists!$R$14))))),IF('Multi-Field'!X215="x",(IF('Multi-Field'!AC215=Lists!$Q$11,Lists!$S$11,IF('Multi-Field'!AC215=Lists!$Q$12,Lists!$S$12,IF('Multi-Field'!AC215=Lists!$Q$13,Lists!$S$13,IF('Multi-Field'!AC215=Lists!$Q$14,Lists!$S$14))))),IF('Multi-Field'!V215="x",(IF('Multi-Field'!AC215=Lists!$Q$11,Lists!$T$11,IF('Multi-Field'!AC215=Lists!$Q$12,Lists!$T$12,IF('Multi-Field'!AC215=Lists!$Q$13,Lists!$T$13,IF('Multi-Field'!AC215=Lists!$Q$14,Lists!$T$14))))),0))))</f>
        <v>0</v>
      </c>
      <c r="S238" s="395" t="str">
        <f t="shared" si="45"/>
        <v/>
      </c>
      <c r="T238" s="395"/>
      <c r="U238" s="396"/>
      <c r="AI238" s="384">
        <f>'[1]Multi-Field'!B234</f>
        <v>0</v>
      </c>
      <c r="AJ238" s="387" t="str">
        <f>IF(OR('[1]Multi-Field'!Q78=[1]Lists!$AC$42,'[1]Multi-Field'!Q78=[1]Lists!$AC$43),"x","")</f>
        <v/>
      </c>
      <c r="AK238" s="387" t="str">
        <f>IF(OR('[1]Multi-Field'!Q78=[1]Lists!$AC$6,'[1]Multi-Field'!Q78=$AC$2,'[1]Multi-Field'!Q78=$AC$4),"x","")</f>
        <v/>
      </c>
      <c r="AL238" s="387" t="str">
        <f>IF(OR('[1]Multi-Field'!Q78=[1]Lists!$AC$7,'[1]Multi-Field'!Q78=$AC$3,'[1]Multi-Field'!Q78=$AC$5),"x","")</f>
        <v/>
      </c>
      <c r="AM238" s="387" t="str">
        <f>IF(OR('[1]Multi-Field'!Q78=$AC$23,'[1]Multi-Field'!Q78=$AC$13,'[1]Multi-Field'!Q78=$AC$9,'[1]Multi-Field'!Q78=$AC$19,'[1]Multi-Field'!Q78=$AC$47),"x","")</f>
        <v/>
      </c>
      <c r="AN238" s="387" t="str">
        <f>IF(OR('[1]Multi-Field'!Q78=$AC$24,'[1]Multi-Field'!Q78=$AC$14,'[1]Multi-Field'!Q78=$AC$10,'[1]Multi-Field'!Q78=$AC$22,'[1]Multi-Field'!Q78=$AC$48),"x","")</f>
        <v/>
      </c>
      <c r="AO238" s="387" t="str">
        <f>IF(OR('[1]Multi-Field'!Q78=$AC$21,'[1]Multi-Field'!Q78=$AC$28,'[1]Multi-Field'!Q78=$AC$62,'[1]Multi-Field'!Q78=$AC$102,'[1]Multi-Field'!Q78=$AC$98),"x","")</f>
        <v/>
      </c>
      <c r="AP238" s="387" t="str">
        <f>IF(OR('[1]Multi-Field'!Q78=$AC$25,'[1]Multi-Field'!Q78=$AC$63,'[1]Multi-Field'!Q78=$AC$85,'[1]Multi-Field'!Q78=$AC$87,'[1]Multi-Field'!Q78=$AC$92,'[1]Multi-Field'!Q78=$AC$93),"x","")</f>
        <v/>
      </c>
      <c r="AQ238" s="387" t="str">
        <f>IF(OR('[1]Multi-Field'!Q78=$AC$20,'[1]Multi-Field'!Q78=$AC$27,'[1]Multi-Field'!Q78=$AC$58,'[1]Multi-Field'!Q78=$AC$86,'[1]Multi-Field'!Q78=$AC$103,'[1]Multi-Field'!Q78=$AC$94),"x","")</f>
        <v/>
      </c>
      <c r="AR238" s="387" t="str">
        <f>IF(OR('[1]Multi-Field'!Q78=$AC$35,'[1]Multi-Field'!Q78=$AC$40,'[1]Multi-Field'!Q78=$AC$45,),"x","")</f>
        <v/>
      </c>
      <c r="AS238" s="387" t="str">
        <f>IF(OR('[1]Multi-Field'!Q78=$AC$36,'[1]Multi-Field'!Q78=$AC$41,'[1]Multi-Field'!Q78=$AC$46,),"x","")</f>
        <v/>
      </c>
      <c r="AT238" s="387" t="str">
        <f>IF(OR('[1]Multi-Field'!Q78=$AC$52,'[1]Multi-Field'!Q78=$AC$53,'[1]Multi-Field'!Q78=$AC$54,'[1]Multi-Field'!Q78=$AC$55,'[1]Multi-Field'!Q78=$AC$68,'[1]Multi-Field'!Q78=$AC$69,'[1]Multi-Field'!Q78=$AC$74,'[1]Multi-Field'!Q78=$AC$71,'[1]Multi-Field'!Q78=$AC$70),"x","")</f>
        <v>x</v>
      </c>
      <c r="AU238" s="387" t="str">
        <f>IF('[1]Multi-Field'!Q78=$AC$72,"x","")</f>
        <v/>
      </c>
      <c r="AV238" s="387" t="str">
        <f>IF('[1]Multi-Field'!Q78=$AC$73,"x","")</f>
        <v/>
      </c>
      <c r="AW238" s="387" t="str">
        <f>IF('[1]Multi-Field'!Q78=$AC$83,"x","")</f>
        <v/>
      </c>
      <c r="AX238" s="387" t="str">
        <f>IF('[1]Multi-Field'!Q78=$AC$84,"x","")</f>
        <v/>
      </c>
      <c r="AY238" s="387" t="str">
        <f>IF('[1]Multi-Field'!Q78=$AC$97,"x","")</f>
        <v/>
      </c>
      <c r="AZ238" s="387" t="str">
        <f>IF('[1]Multi-Field'!Q78=$AC$99,"x","")</f>
        <v/>
      </c>
      <c r="BA238" s="387" t="str">
        <f>IF('[1]Multi-Field'!Q78=$AC$104,"x","")</f>
        <v/>
      </c>
      <c r="BB238" s="387" t="str">
        <f>IF('[1]Multi-Field'!Q78=$AC$105,"x","")</f>
        <v/>
      </c>
      <c r="BC238" s="388"/>
      <c r="BF238" s="411" t="s">
        <v>1404</v>
      </c>
      <c r="BG238" s="412">
        <v>4</v>
      </c>
      <c r="BH238" s="412">
        <v>5</v>
      </c>
      <c r="BI238" s="412">
        <v>5.5</v>
      </c>
      <c r="BJ238" s="409" t="e">
        <f>IF(AND('[1]Single Field'!#REF!=[1]Lists!BF238,'[1]Single Field'!#REF!="Drained"),"x",IF(AND('[1]Single Field'!#REF!=[1]Lists!BF238,'[1]Single Field'!#REF!="Undrained"),O,""))</f>
        <v>#REF!</v>
      </c>
      <c r="BK238" s="409" t="str">
        <f>IF(AND('[1]Multi-Field'!$E$3=[1]Lists!BF238,'[1]Multi-Field'!$F$3="Drained"),BI238,IF(AND('[1]Multi-Field'!$E$3=BF238,'[1]Multi-Field'!$F$3="undrained"),BH238,""))</f>
        <v/>
      </c>
      <c r="BL238" s="409" t="str">
        <f>IF(AND('[1]Multi-Field'!$E$4=BF238,'[1]Multi-Field'!$F$4="Drained"),BI238,IF(AND('[1]Multi-Field'!$E$4=BF238,'[1]Multi-Field'!$F$4="undrained"),BH238,""))</f>
        <v/>
      </c>
      <c r="BM238" s="409" t="str">
        <f>IF(AND('[1]Multi-Field'!$E$5=BF238,'[1]Multi-Field'!$F$5="Drained"),BI238,IF(AND('[1]Multi-Field'!$E$5=BF238,'[1]Multi-Field'!$F$5="undrained"),BH238,""))</f>
        <v/>
      </c>
      <c r="BN238" s="409" t="str">
        <f>IF(AND('[1]Multi-Field'!$E$6=BF238,'[1]Multi-Field'!$F$6="Drained"),BI238,IF(AND('[1]Multi-Field'!$E$6=BF238,'[1]Multi-Field'!$F$6="undrained"),BH238,""))</f>
        <v/>
      </c>
      <c r="BO238" s="409" t="str">
        <f>IF(AND('[1]Multi-Field'!$E$7=BF238,'[1]Multi-Field'!$F$7="Drained"),BI238,IF(AND('[1]Multi-Field'!$E$7=BF238,'[1]Multi-Field'!$F$7="undrained"),BH238,""))</f>
        <v/>
      </c>
      <c r="BP238" s="409" t="str">
        <f>IF(AND('[1]Multi-Field'!$E$8=BF238,'[1]Multi-Field'!$F$8="Drained"),BI238,IF(AND('[1]Multi-Field'!$E$8=BF238,'[1]Multi-Field'!$F$8="undrained"),BH238,""))</f>
        <v/>
      </c>
      <c r="BQ238" s="409" t="str">
        <f>IF(AND('[1]Multi-Field'!$E$9=BF238,'[1]Multi-Field'!$F$9="Drained"),BI238,IF(AND('[1]Multi-Field'!$E$9=BF238,'[1]Multi-Field'!$F$9="undrained"),BH238,""))</f>
        <v/>
      </c>
      <c r="BR238" s="409" t="str">
        <f>IF(AND('[1]Multi-Field'!$E$10=BF238,'[1]Multi-Field'!$F$10="Drained"),BI238,IF(AND('[1]Multi-Field'!$E$10=BF238,'[1]Multi-Field'!$F$10="undrained"),BH238,""))</f>
        <v/>
      </c>
      <c r="BS238" s="409" t="str">
        <f>IF(AND('[1]Multi-Field'!$E$11=BF238,'[1]Multi-Field'!$F$11="Drained"),BI238,IF(AND('[1]Multi-Field'!$E$11=BF238,'[1]Multi-Field'!$F$11="undrained"),BH238,""))</f>
        <v/>
      </c>
      <c r="BT238" s="409" t="str">
        <f>IF(AND('[1]Multi-Field'!$E$12=BF238,'[1]Multi-Field'!$F$12="Drained"),BI238,IF(AND('[1]Multi-Field'!$E$12=BF238,'[1]Multi-Field'!$F$12="undrained"),BH238,""))</f>
        <v/>
      </c>
      <c r="BU238" s="409" t="str">
        <f>IF(AND('[1]Multi-Field'!$E$13=BF238,'[1]Multi-Field'!$F$13="Drained"),BI238,IF(AND('[1]Multi-Field'!$E$3=BF238,'[1]Multi-Field'!$F$13="undrained"),BH238,""))</f>
        <v/>
      </c>
      <c r="BV238" s="409" t="str">
        <f>IF(AND('[1]Multi-Field'!$E$14=BF238,'[1]Multi-Field'!$F$14="Drained"),BI238,IF(AND('[1]Multi-Field'!$E$14=BF238,'[1]Multi-Field'!$F$14="undrained"),BH238,""))</f>
        <v/>
      </c>
      <c r="BW238" s="409" t="str">
        <f>IF(AND('[1]Multi-Field'!$E$15=BF238,'[1]Multi-Field'!$F$15="Drained"),BI238,IF(AND('[1]Multi-Field'!$E$15=BF238,'[1]Multi-Field'!$F$15="undrained"),BH238,""))</f>
        <v/>
      </c>
      <c r="BX238" s="409" t="str">
        <f>IF(AND('[1]Multi-Field'!$E$16=[1]Lists!BF238,'[1]Multi-Field'!$F$16="Drained"),BI238,IF(AND('[1]Multi-Field'!$E$16=[1]Lists!BF238,'[1]Multi-Field'!$F$16="undrained"),BH238,""))</f>
        <v/>
      </c>
      <c r="BY238" s="409" t="str">
        <f>IF(AND('[1]Multi-Field'!$E$17=[1]Lists!BF238,'[1]Multi-Field'!$F$17="Drained"),BI238,IF(AND('[1]Multi-Field'!$E$17=[1]Lists!BF238,'[1]Multi-Field'!$F$17="undrained"),BH238,""))</f>
        <v/>
      </c>
      <c r="BZ238" s="409" t="str">
        <f>IF(AND('[1]Multi-Field'!$E$18=[1]Lists!BF238,'[1]Multi-Field'!$F$18="Drained"),BI238,IF(AND('[1]Multi-Field'!$E$18=[1]Lists!BF238,'[1]Multi-Field'!$F$18="undrained"),BH238,""))</f>
        <v/>
      </c>
      <c r="CA238" s="409" t="str">
        <f>IF(AND('[1]Multi-Field'!$E$19=[1]Lists!BF238,'[1]Multi-Field'!$F$19="Drained"),BI238,IF(AND('[1]Multi-Field'!$E$19=[1]Lists!BF238,'[1]Multi-Field'!$F$19="undrained"),BH238,""))</f>
        <v/>
      </c>
      <c r="CB238" s="409" t="str">
        <f>IF(AND('[1]Multi-Field'!$E$20=[1]Lists!BF238,'[1]Multi-Field'!$F$20="Drained"),BI238,IF(AND('[1]Multi-Field'!$E$20=[1]Lists!BF238,'[1]Multi-Field'!$F$20="undrained"),BH238,""))</f>
        <v/>
      </c>
      <c r="CC238" s="409" t="str">
        <f>IF(AND('[1]Multi-Field'!$E$21=[1]Lists!BF238,'[1]Multi-Field'!$F$21="Drained"),BI238,IF(AND('[1]Multi-Field'!$E$21=[1]Lists!BF238,'[1]Multi-Field'!$F$21="undrained"),BH238,""))</f>
        <v/>
      </c>
      <c r="CD238" s="409" t="str">
        <f>IF(AND('[1]Multi-Field'!$E$22=[1]Lists!BF238,'[1]Multi-Field'!$F$22="Drained"),BI238,IF(AND('[1]Multi-Field'!$E$22=[1]Lists!BF238,'[1]Multi-Field'!$F$22="undrained"),BH238,""))</f>
        <v/>
      </c>
      <c r="CE238" s="409" t="str">
        <f>IF(AND('[1]Multi-Field'!$E$23=[1]Lists!BF238,'[1]Multi-Field'!$F$23="Drained"),BI238,IF(AND('[1]Multi-Field'!$E$23=[1]Lists!BF238,'[1]Multi-Field'!$F$23="undrained"),BH238,""))</f>
        <v/>
      </c>
      <c r="CF238" s="409" t="str">
        <f>IF(AND('[1]Multi-Field'!$E$24=[1]Lists!BF238,'[1]Multi-Field'!$F$24="Drained"),BI238,IF(AND('[1]Multi-Field'!$E$24=[1]Lists!BF238,'[1]Multi-Field'!$F$24="undrained"),BH238,""))</f>
        <v/>
      </c>
      <c r="CG238" s="409" t="str">
        <f>IF(AND('[1]Multi-Field'!$E$25=[1]Lists!BF238,'[1]Multi-Field'!$F$25="Drained"),BI238,IF(AND('[1]Multi-Field'!$E$25=[1]Lists!BF238,'[1]Multi-Field'!$F$25="undrained"),BH238,""))</f>
        <v/>
      </c>
      <c r="CH238" s="409" t="str">
        <f>IF(AND('[1]Multi-Field'!$E$26=[1]Lists!BF238,'[1]Multi-Field'!$F$26="Drained"),BI238,IF(AND('[1]Multi-Field'!$E$26=[1]Lists!BF238,'[1]Multi-Field'!$F$26="undrained"),BH238,""))</f>
        <v/>
      </c>
      <c r="CI238" s="409" t="str">
        <f>IF(AND('[1]Multi-Field'!$E$27=[1]Lists!BF238,'[1]Multi-Field'!$F$27="Drained"),BI238,IF(AND('[1]Multi-Field'!$E$27=[1]Lists!BF238,'[1]Multi-Field'!$F$27="undrained"),BH238,""))</f>
        <v/>
      </c>
      <c r="CJ238" s="409" t="str">
        <f>IF(AND('[1]Multi-Field'!$E$28=[1]Lists!BF238,'[1]Multi-Field'!$F$28="Drained"),BI238,IF(AND('[1]Multi-Field'!$E$28=[1]Lists!BF238,'[1]Multi-Field'!$F$28="undrained"),BH238,""))</f>
        <v/>
      </c>
      <c r="CK238" s="409" t="str">
        <f>IF(AND('[1]Multi-Field'!$E$29=[1]Lists!BF238,'[1]Multi-Field'!$F$29="Drained"),BI238,IF(AND('[1]Multi-Field'!$E$29=[1]Lists!BF238,'[1]Multi-Field'!$F$29="undrained"),BH238,""))</f>
        <v/>
      </c>
      <c r="CL238" s="409" t="str">
        <f>IF(AND('[1]Multi-Field'!$E$30=[1]Lists!BF238,'[1]Multi-Field'!$F$30="Drained"),BI238,IF(AND('[1]Multi-Field'!$E$30=[1]Lists!BF238,'[1]Multi-Field'!$F$30="undrained"),BH238,""))</f>
        <v/>
      </c>
      <c r="CM238" s="409" t="str">
        <f>IF(AND('[1]Multi-Field'!$E$31=[1]Lists!BF238,'[1]Multi-Field'!$F$31="Drained"),BI238,IF(AND('[1]Multi-Field'!$E$31=[1]Lists!BF238,'[1]Multi-Field'!$F$31="undrained"),BH238,""))</f>
        <v/>
      </c>
      <c r="CN238" s="409" t="str">
        <f>IF(AND('[1]Multi-Field'!$E$32=[1]Lists!BF238,'[1]Multi-Field'!$F$32="Drained"),BI238,IF(AND('[1]Multi-Field'!$E$32=[1]Lists!BF238,'[1]Multi-Field'!$F$32="undrained"),BH238,""))</f>
        <v/>
      </c>
      <c r="CO238" s="409" t="str">
        <f>IF(AND('[1]Multi-Field'!$E$33=[1]Lists!BF238,'[1]Multi-Field'!$F$33="Drained"),BI238,IF(AND('[1]Multi-Field'!$E$33=[1]Lists!BF238,'[1]Multi-Field'!$F$33="undrained"),BH238,""))</f>
        <v/>
      </c>
      <c r="CP238" s="409" t="str">
        <f>IF(AND('[1]Multi-Field'!$E$34=[1]Lists!BF238,'[1]Multi-Field'!$F$34="Drained"),BI238,IF(AND('[1]Multi-Field'!$E$34=[1]Lists!BF238,'[1]Multi-Field'!$F$34="undrained"),BH238,""))</f>
        <v/>
      </c>
      <c r="CQ238" s="409" t="str">
        <f>IF(AND('[1]Multi-Field'!$E$35=[1]Lists!BF238,'[1]Multi-Field'!$F$35="Drained"),BI238,IF(AND('[1]Multi-Field'!$E$35=[1]Lists!BF238,'[1]Multi-Field'!$F$35="undrained"),BH238,""))</f>
        <v/>
      </c>
      <c r="CR238" s="409" t="str">
        <f>IF(AND('[1]Multi-Field'!$E$36=[1]Lists!BF238,'[1]Multi-Field'!$F$36="Drained"),BI238,IF(AND('[1]Multi-Field'!$E$36=[1]Lists!BF238,'[1]Multi-Field'!$F$36="undrained"),BH238,""))</f>
        <v/>
      </c>
      <c r="CS238" s="409" t="str">
        <f>IF(AND('[1]Multi-Field'!$E$37=[1]Lists!BF238,'[1]Multi-Field'!$F$37="Drained"),BI238,IF(AND('[1]Multi-Field'!$E$37=[1]Lists!BF238,'[1]Multi-Field'!$F$37="undrained"),BH238,""))</f>
        <v/>
      </c>
      <c r="CT238" s="409" t="str">
        <f>IF(AND('[1]Multi-Field'!$E$38=[1]Lists!BF238,'[1]Multi-Field'!$F$38="Drained"),BI238,IF(AND('[1]Multi-Field'!$E$38=[1]Lists!BF238,'[1]Multi-Field'!$F$38="undrained"),BH238,""))</f>
        <v/>
      </c>
      <c r="CU238" s="409" t="str">
        <f>IF(AND('[1]Multi-Field'!$E$39=[1]Lists!BF238,'[1]Multi-Field'!$F$39="Drained"),BI238,IF(AND('[1]Multi-Field'!$E$39=[1]Lists!BF238,'[1]Multi-Field'!$F$39="undrained"),BH238,""))</f>
        <v/>
      </c>
      <c r="CV238" s="409" t="str">
        <f>IF(AND('[1]Multi-Field'!$E$40=[1]Lists!BF238,'[1]Multi-Field'!$F$40="Drained"),BI238,IF(AND('[1]Multi-Field'!$E$40=[1]Lists!BF238,'[1]Multi-Field'!$F$40="undrained"),BH238,""))</f>
        <v/>
      </c>
      <c r="CW238" s="409" t="str">
        <f>IF(AND('[1]Multi-Field'!$E$41=[1]Lists!BF238,'[1]Multi-Field'!$F$40="Drained"),BI238,IF(AND('[1]Multi-Field'!$E$40=[1]Lists!BF238,'[1]Multi-Field'!$F$40="undrained"),BH238,""))</f>
        <v/>
      </c>
      <c r="CX238" s="409" t="str">
        <f>IF(AND('[1]Multi-Field'!$E$42=[1]Lists!BF238,'[1]Multi-Field'!$F$42="Drained"),BI238,IF(AND('[1]Multi-Field'!$E$42=[1]Lists!BF238,'[1]Multi-Field'!$F$42="undrained"),BH238,""))</f>
        <v/>
      </c>
      <c r="CY238" s="409" t="str">
        <f>IF(AND('[1]Multi-Field'!$E$43=[1]Lists!BF238,'[1]Multi-Field'!$F$43="Drained"),BI238,IF(AND('[1]Multi-Field'!$E$43=[1]Lists!BF238,'[1]Multi-Field'!$F$43="undrained"),BH238,""))</f>
        <v/>
      </c>
      <c r="CZ238" s="409" t="str">
        <f>IF(AND('[1]Multi-Field'!$E$44=[1]Lists!BF238,'[1]Multi-Field'!$F$44="Drained"),BI238,IF(AND('[1]Multi-Field'!$E$44=[1]Lists!BF238,'[1]Multi-Field'!$F$44="undrained"),BH238,""))</f>
        <v/>
      </c>
      <c r="DA238" s="409" t="str">
        <f>IF(AND('[1]Multi-Field'!$E$45=[1]Lists!BF238,'[1]Multi-Field'!$F$45="Drained"),BI238,IF(AND('[1]Multi-Field'!$E$45=[1]Lists!BF238,'[1]Multi-Field'!$F$45="undrained"),BH238,""))</f>
        <v/>
      </c>
      <c r="DB238" s="409" t="str">
        <f>IF(AND('[1]Multi-Field'!$E$46=[1]Lists!BF238,'[1]Multi-Field'!$F$46="Drained"),BI238,IF(AND('[1]Multi-Field'!$E$46=[1]Lists!BF238,'[1]Multi-Field'!$F$46="undrained"),BH238,""))</f>
        <v/>
      </c>
      <c r="DC238" s="409" t="str">
        <f>IF(AND('[1]Multi-Field'!$E$47=[1]Lists!BF238,'[1]Multi-Field'!$F$47="Drained"),BI238,IF(AND('[1]Multi-Field'!$E$47=[1]Lists!BF238,'[1]Multi-Field'!$F$47="undrained"),BH238,""))</f>
        <v/>
      </c>
      <c r="DD238" s="409" t="str">
        <f>IF(AND('[1]Multi-Field'!$E$48=[1]Lists!BF238,'[1]Multi-Field'!$F$48="Drained"),BI238,IF(AND('[1]Multi-Field'!$E$48=[1]Lists!BF238,'[1]Multi-Field'!$F$48="undrained"),BH238,""))</f>
        <v/>
      </c>
      <c r="DE238" s="409" t="str">
        <f>IF(AND('[1]Multi-Field'!$E$49=[1]Lists!BF238,'[1]Multi-Field'!$F$49="Drained"),BI238,IF(AND('[1]Multi-Field'!$E$49=[1]Lists!BF238,'[1]Multi-Field'!$F$9="undrained"),BH238,""))</f>
        <v/>
      </c>
      <c r="DF238" s="409" t="str">
        <f>IF(AND('[1]Multi-Field'!$E$50=[1]Lists!BF238,'[1]Multi-Field'!$F$50="Drained"),BI238,IF(AND('[1]Multi-Field'!$E$50=[1]Lists!BF238,'[1]Multi-Field'!$F$50="undrained"),BH238,""))</f>
        <v/>
      </c>
      <c r="DG238" s="409" t="str">
        <f>IF(AND('[1]Multi-Field'!$E$51=[1]Lists!BF238,'[1]Multi-Field'!$F$51="Drained"),BI238,IF(AND('[1]Multi-Field'!$E$51=[1]Lists!BF238,'[1]Multi-Field'!$F$51="undrained"),BH238,""))</f>
        <v/>
      </c>
      <c r="DH238" s="409" t="str">
        <f>IF(AND('[1]Multi-Field'!$E$52=[1]Lists!BF238,'[1]Multi-Field'!$F$52="Drained"),BI238,IF(AND('[1]Multi-Field'!$E$52=[1]Lists!BF238,'[1]Multi-Field'!$F$52="undrained"),BH238,""))</f>
        <v/>
      </c>
      <c r="DI238" s="409" t="str">
        <f>IF(AND('[1]Multi-Field'!$E$53=[1]Lists!BF238,'[1]Multi-Field'!$F$53="Drained"),BI238,IF(AND('[1]Multi-Field'!$E$53=[1]Lists!BF238,'[1]Multi-Field'!$F$53="undrained"),BH238,""))</f>
        <v/>
      </c>
      <c r="DJ238" s="409" t="str">
        <f>IF(AND('[1]Multi-Field'!$E$54=[1]Lists!BF238,'[1]Multi-Field'!$F$54="Drained"),BI238,IF(AND('[1]Multi-Field'!$E$54=[1]Lists!BF238,'[1]Multi-Field'!$F$54="undrained"),BH238,""))</f>
        <v/>
      </c>
      <c r="DK238" s="409" t="str">
        <f>IF(AND('[1]Multi-Field'!$E$55=[1]Lists!BF238,'[1]Multi-Field'!$F$55="Drained"),BI238,IF(AND('[1]Multi-Field'!$E$55=[1]Lists!BF238,'[1]Multi-Field'!$F$55="undrained"),BH238,""))</f>
        <v/>
      </c>
      <c r="DL238" s="409" t="str">
        <f>IF(AND('[1]Multi-Field'!$E$56=[1]Lists!BF238,'[1]Multi-Field'!$F$56="Drained"),BI238,IF(AND('[1]Multi-Field'!$E$56=[1]Lists!BF238,'[1]Multi-Field'!$F$56="undrained"),BH238,""))</f>
        <v/>
      </c>
      <c r="DM238" s="409" t="str">
        <f>IF(AND('[1]Multi-Field'!$E$57=[1]Lists!BF238,'[1]Multi-Field'!$F$57="Drained"),BI238,IF(AND('[1]Multi-Field'!$E$57=[1]Lists!BF238,'[1]Multi-Field'!$F$57="undrained"),BH238,""))</f>
        <v/>
      </c>
      <c r="DN238" s="409" t="str">
        <f>IF(AND('[1]Multi-Field'!$E$58=[1]Lists!BF238,'[1]Multi-Field'!$F$58="Drained"),BI238,IF(AND('[1]Multi-Field'!$E$58=[1]Lists!BF238,'[1]Multi-Field'!$F$58="undrained"),BH238,""))</f>
        <v/>
      </c>
      <c r="DO238" s="409" t="str">
        <f>IF(AND('[1]Multi-Field'!$E$59=[1]Lists!BF238,'[1]Multi-Field'!$F$59="Drained"),BI238,IF(AND('[1]Multi-Field'!$E$59=[1]Lists!BF238,'[1]Multi-Field'!$F$59="undrained"),BH238,""))</f>
        <v/>
      </c>
      <c r="DP238" s="409" t="str">
        <f>IF(AND('[1]Multi-Field'!$E$60=[1]Lists!BF238,'[1]Multi-Field'!$F$60="Drained"),BI238,IF(AND('[1]Multi-Field'!$E$60=[1]Lists!BF238,'[1]Multi-Field'!$F$60="undrained"),BH238,""))</f>
        <v/>
      </c>
      <c r="DQ238" s="409" t="str">
        <f>IF(AND('[1]Multi-Field'!$E$61=[1]Lists!BF238,'[1]Multi-Field'!$F$61="Drained"),BI238,IF(AND('[1]Multi-Field'!$E$61=[1]Lists!BF238,'[1]Multi-Field'!$F$61="undrained"),BH238,""))</f>
        <v/>
      </c>
      <c r="DR238" s="409" t="str">
        <f>IF(AND('[1]Multi-Field'!$E$62=[1]Lists!BF238,'[1]Multi-Field'!$F$62="Drained"),BI238,IF(AND('[1]Multi-Field'!$E$62=[1]Lists!BF238,'[1]Multi-Field'!$F$62="undrained"),BH238,""))</f>
        <v/>
      </c>
      <c r="DS238" s="409" t="str">
        <f>IF(AND('[1]Multi-Field'!$E$63=[1]Lists!BF238,'[1]Multi-Field'!$F$63="Drained"),BI238,IF(AND('[1]Multi-Field'!$E$63=[1]Lists!BF238,'[1]Multi-Field'!$F$63="undrained"),BH238,""))</f>
        <v/>
      </c>
      <c r="DT238" s="409" t="str">
        <f>IF(AND('[1]Multi-Field'!$E$64=[1]Lists!BF238,'[1]Multi-Field'!$F$64="Drained"),BI238,IF(AND('[1]Multi-Field'!$E$64=[1]Lists!BF238,'[1]Multi-Field'!$F$64="undrained"),BH238,""))</f>
        <v/>
      </c>
      <c r="DU238" s="409" t="str">
        <f>IF(AND('[1]Multi-Field'!$E$65=[1]Lists!BF238,'[1]Multi-Field'!$F$65="Drained"),BI238,IF(AND('[1]Multi-Field'!$E$65=[1]Lists!BF238,'[1]Multi-Field'!$F$65="undrained"),BH238,""))</f>
        <v/>
      </c>
      <c r="DV238" s="409" t="str">
        <f>IF(AND('[1]Multi-Field'!$E$66=[1]Lists!BF238,'[1]Multi-Field'!$F$66="Drained"),BI238,IF(AND('[1]Multi-Field'!$E$66=[1]Lists!BF238,'[1]Multi-Field'!$F$66="undrained"),BH238,""))</f>
        <v/>
      </c>
      <c r="DW238" s="409" t="str">
        <f>IF(AND('[1]Multi-Field'!$E$67=[1]Lists!BF238,'[1]Multi-Field'!$F$67="Drained"),BI238,IF(AND('[1]Multi-Field'!$E$67=[1]Lists!BF238,'[1]Multi-Field'!$F$67="undrained"),BH238,""))</f>
        <v/>
      </c>
      <c r="DX238" s="409" t="str">
        <f>IF(AND('[1]Multi-Field'!$E$68=[1]Lists!BF238,'[1]Multi-Field'!$F$68="Drained"),BI238,IF(AND('[1]Multi-Field'!$E$68=[1]Lists!BF238,'[1]Multi-Field'!$F$68="undrained"),BH238,""))</f>
        <v/>
      </c>
      <c r="DY238" s="409" t="str">
        <f>IF(AND('[1]Multi-Field'!$E$69=[1]Lists!BF238,'[1]Multi-Field'!$F$69="Drained"),BI238,IF(AND('[1]Multi-Field'!$E$69=[1]Lists!BF238,'[1]Multi-Field'!$F$69="undrained"),BH238,""))</f>
        <v/>
      </c>
      <c r="DZ238" s="409" t="str">
        <f>IF(AND('[1]Multi-Field'!$E$70=[1]Lists!BF238,'[1]Multi-Field'!$F$70="Drained"),BI238,IF(AND('[1]Multi-Field'!$E$70=[1]Lists!BF238,'[1]Multi-Field'!$F$70="undrained"),BH238,""))</f>
        <v/>
      </c>
      <c r="EA238" s="409" t="str">
        <f>IF(AND('[1]Multi-Field'!$E$71=[1]Lists!BF238,'[1]Multi-Field'!$F$71="Drained"),BI238,IF(AND('[1]Multi-Field'!$E$71=[1]Lists!BF238,'[1]Multi-Field'!$F$71="undrained"),BH238,""))</f>
        <v/>
      </c>
      <c r="EB238" s="409" t="str">
        <f>IF(AND('[1]Multi-Field'!$E$72=[1]Lists!BF238,'[1]Multi-Field'!$F$72="Drained"),BI238,IF(AND('[1]Multi-Field'!$E$72=[1]Lists!BF238,'[1]Multi-Field'!$F$72="undrained"),BH238,""))</f>
        <v/>
      </c>
      <c r="EC238" s="409" t="str">
        <f>IF(AND('[1]Multi-Field'!$E$73=[1]Lists!BF238,'[1]Multi-Field'!$F$73="Drained"),BI238,IF(AND('[1]Multi-Field'!$E$73=[1]Lists!BF238,'[1]Multi-Field'!$F$73="undrained"),BH238,""))</f>
        <v/>
      </c>
      <c r="ED238" s="409" t="str">
        <f>IF(AND('[1]Multi-Field'!$E$74=[1]Lists!BF238,'[1]Multi-Field'!$F$74="Drained"),BI238,IF(AND('[1]Multi-Field'!$E$74=[1]Lists!BF238,'[1]Multi-Field'!$F$74="undrained"),BH238,""))</f>
        <v/>
      </c>
      <c r="EE238" s="409" t="str">
        <f>IF(AND('[1]Multi-Field'!$E$75=[1]Lists!BF238,'[1]Multi-Field'!$F$75="Drained"),BI238,IF(AND('[1]Multi-Field'!$E$75=[1]Lists!BF238,'[1]Multi-Field'!$F$75="undrained"),BH238,""))</f>
        <v/>
      </c>
      <c r="EF238" s="409" t="str">
        <f>IF(AND('[1]Multi-Field'!$E$76=[1]Lists!BF238,'[1]Multi-Field'!$F$76="Drained"),BI238,IF(AND('[1]Multi-Field'!$E$76=[1]Lists!BF238,'[1]Multi-Field'!$F$6="undrained"),BH238,""))</f>
        <v/>
      </c>
      <c r="EG238" s="409" t="str">
        <f>IF(AND('[1]Multi-Field'!$E$77=[1]Lists!BF238,'[1]Multi-Field'!$F$77="Drained"),BI238,IF(AND('[1]Multi-Field'!$E$77=[1]Lists!BF238,'[1]Multi-Field'!$F$77="undrained"),BH238,""))</f>
        <v/>
      </c>
      <c r="EH238" s="409" t="str">
        <f>IF(AND('[1]Multi-Field'!$E$78=[1]Lists!BF238,'[1]Multi-Field'!$F$78="Drained"),BI238,IF(AND('[1]Multi-Field'!$E$78=[1]Lists!BF238,'[1]Multi-Field'!$F$78="undrained"),BH238,""))</f>
        <v/>
      </c>
      <c r="EI238" s="409" t="str">
        <f>IF(AND('[1]Multi-Field'!$E$79=[1]Lists!BF238,'[1]Multi-Field'!$F$79="Drained"),BI238,IF(AND('[1]Multi-Field'!$E$79=[1]Lists!BF238,'[1]Multi-Field'!$F$79="undrained"),BH238,""))</f>
        <v/>
      </c>
      <c r="EJ238" s="409" t="str">
        <f>IF(AND('[1]Multi-Field'!$E$80=[1]Lists!BF238,'[1]Multi-Field'!$F$80="Drained"),BI238,IF(AND('[1]Multi-Field'!$E$80=[1]Lists!BF238,'[1]Multi-Field'!$F$80="undrained"),BH238,""))</f>
        <v/>
      </c>
      <c r="EK238" s="409" t="str">
        <f>IF(AND('[1]Multi-Field'!$E$81=[1]Lists!BF238,'[1]Multi-Field'!$F$81="Drained"),BI238,IF(AND('[1]Multi-Field'!$E$81=[1]Lists!BF238,'[1]Multi-Field'!$F$81="undrained"),BH238,""))</f>
        <v/>
      </c>
      <c r="EL238" s="409" t="str">
        <f>IF(AND('[1]Multi-Field'!$E$82=[1]Lists!BF238,'[1]Multi-Field'!$F$82="Drained"),BI238,IF(AND('[1]Multi-Field'!$E$82=[1]Lists!BF238,'[1]Multi-Field'!$F$82="undrained"),BH238,""))</f>
        <v/>
      </c>
      <c r="EM238" s="409" t="str">
        <f>IF(AND('[1]Multi-Field'!$E$83=[1]Lists!BF238,'[1]Multi-Field'!$F$83="Drained"),BI238,IF(AND('[1]Multi-Field'!$E$83=[1]Lists!BF238,'[1]Multi-Field'!$F$83="undrained"),BH238,""))</f>
        <v/>
      </c>
      <c r="EN238" s="409" t="str">
        <f>IF(AND('[1]Multi-Field'!$E$84=[1]Lists!BF238,'[1]Multi-Field'!$F$84="Drained"),BI238,IF(AND('[1]Multi-Field'!$E$84=[1]Lists!BF238,'[1]Multi-Field'!$F$84="undrained"),BH238,""))</f>
        <v/>
      </c>
      <c r="EO238" s="409" t="str">
        <f>IF(AND('[1]Multi-Field'!$E$85=[1]Lists!BF238,'[1]Multi-Field'!$F$85="Drained"),BI238,IF(AND('[1]Multi-Field'!$E$85=[1]Lists!BF238,'[1]Multi-Field'!$F$85="undrained"),BH238,""))</f>
        <v/>
      </c>
      <c r="EP238" s="409" t="str">
        <f>IF(AND('[1]Multi-Field'!$E$86=[1]Lists!BF238,'[1]Multi-Field'!$F$86="Drained"),BI238,IF(AND('[1]Multi-Field'!$E$86=[1]Lists!BF238,'[1]Multi-Field'!$F$86="undrained"),BH238,""))</f>
        <v/>
      </c>
      <c r="EQ238" s="409" t="str">
        <f>IF(AND('[1]Multi-Field'!$E$87=[1]Lists!BF238,'[1]Multi-Field'!$F$87="Drained"),BI238,IF(AND('[1]Multi-Field'!$E$87=[1]Lists!BF238,'[1]Multi-Field'!$F$87="undrained"),BH238,""))</f>
        <v/>
      </c>
      <c r="ER238" s="409" t="str">
        <f>IF(AND('[1]Multi-Field'!$E$88=[1]Lists!BF238,'[1]Multi-Field'!$F$88="Drained"),BI238,IF(AND('[1]Multi-Field'!$E$88=[1]Lists!BF238,'[1]Multi-Field'!$F$88="undrained"),BH238,""))</f>
        <v/>
      </c>
      <c r="ES238" s="409" t="str">
        <f>IF(AND('[1]Multi-Field'!$E$89=[1]Lists!BF238,'[1]Multi-Field'!$F$89="Drained"),BI238,IF(AND('[1]Multi-Field'!$E$89=[1]Lists!BF238,'[1]Multi-Field'!$F$89="undrained"),BH238,""))</f>
        <v/>
      </c>
      <c r="ET238" s="409" t="str">
        <f>IF(AND('[1]Multi-Field'!$E$90=[1]Lists!BF238,'[1]Multi-Field'!$F$90="Drained"),BI238,IF(AND('[1]Multi-Field'!$E$90=[1]Lists!BF238,'[1]Multi-Field'!$F$90="undrained"),BH238,""))</f>
        <v/>
      </c>
      <c r="EU238" s="409" t="str">
        <f>IF(AND('[1]Multi-Field'!$E$91=[1]Lists!BF238,'[1]Multi-Field'!$F$91="Drained"),BI238,IF(AND('[1]Multi-Field'!$E$91=[1]Lists!BF238,'[1]Multi-Field'!$F$91="undrained"),BH238,""))</f>
        <v/>
      </c>
      <c r="EV238" s="409" t="str">
        <f>IF(AND('[1]Multi-Field'!$E$92=[1]Lists!BF238,'[1]Multi-Field'!$F$92="Drained"),BI238,IF(AND('[1]Multi-Field'!$E$92=[1]Lists!BF238,'[1]Multi-Field'!$F$92="undrained"),BH238,""))</f>
        <v/>
      </c>
      <c r="EW238" s="409" t="str">
        <f>IF(AND('[1]Multi-Field'!$E$93=[1]Lists!BF238,'[1]Multi-Field'!$F$93="Drained"),BI238,IF(AND('[1]Multi-Field'!$E$93=[1]Lists!BF238,'[1]Multi-Field'!$F$93="undrained"),BH238,""))</f>
        <v/>
      </c>
      <c r="EX238" s="409" t="str">
        <f>IF(AND('[1]Multi-Field'!$E$94=[1]Lists!BF238,'[1]Multi-Field'!$F$94="Drained"),BI238,IF(AND('[1]Multi-Field'!$E$94=[1]Lists!BF238,'[1]Multi-Field'!$F$94="undrained"),BH238,""))</f>
        <v/>
      </c>
      <c r="EY238" s="409" t="str">
        <f>IF(AND('[1]Multi-Field'!$E$95=[1]Lists!BF238,'[1]Multi-Field'!$F$95="Drained"),BI238,IF(AND('[1]Multi-Field'!$E$95=[1]Lists!BF238,'[1]Multi-Field'!$F$95="undrained"),BH238,""))</f>
        <v/>
      </c>
      <c r="EZ238" s="409" t="str">
        <f>IF(AND('[1]Multi-Field'!$E$96=[1]Lists!BF238,'[1]Multi-Field'!$F$96="Drained"),BI238,IF(AND('[1]Multi-Field'!$E$96=[1]Lists!BF238,'[1]Multi-Field'!$F$96="undrained"),BH238,""))</f>
        <v/>
      </c>
      <c r="FA238" s="409" t="str">
        <f>IF(AND('[1]Multi-Field'!$E$97=[1]Lists!BF238,'[1]Multi-Field'!$F$97="Drained"),BI238,IF(AND('[1]Multi-Field'!$E$97=[1]Lists!BF238,'[1]Multi-Field'!$F$97="undrained"),BH238,""))</f>
        <v/>
      </c>
      <c r="FB238" s="409" t="str">
        <f>IF(AND('[1]Multi-Field'!$E$98=[1]Lists!BF238,'[1]Multi-Field'!$F$98="Drained"),BI238,IF(AND('[1]Multi-Field'!$E$98=[1]Lists!BF238,'[1]Multi-Field'!$F$98="undrained"),BH238,""))</f>
        <v/>
      </c>
      <c r="FC238" s="409" t="str">
        <f>IF(AND('[1]Multi-Field'!$E$99=[1]Lists!BF238,'[1]Multi-Field'!$F$99="Drained"),BI238,IF(AND('[1]Multi-Field'!$E$99=[1]Lists!BF238,'[1]Multi-Field'!$F$99="undrained"),BH238,""))</f>
        <v/>
      </c>
      <c r="FD238" s="409" t="str">
        <f>IF(AND('[1]Multi-Field'!$E$100=[1]Lists!BF238,'[1]Multi-Field'!$F$100="Drained"),BI238,IF(AND('[1]Multi-Field'!$E$100=[1]Lists!BF238,'[1]Multi-Field'!$F$100="undrained"),BH238,""))</f>
        <v/>
      </c>
      <c r="FE238" s="409" t="str">
        <f>IF(AND('[1]Multi-Field'!$E$101=[1]Lists!BF238,'[1]Multi-Field'!$F$101="Drained"),BI238,IF(AND('[1]Multi-Field'!$E$101=[1]Lists!BF238,'[1]Multi-Field'!$F$101="undrained"),BH238,""))</f>
        <v/>
      </c>
      <c r="FF238" s="409" t="str">
        <f>IF(AND('[1]Multi-Field'!$E$102=[1]Lists!BF238,'[1]Multi-Field'!$F$102="Drained"),BI238,IF(AND('[1]Multi-Field'!$E$102=[1]Lists!BF238,'[1]Multi-Field'!$F$102="undrained"),BH238,""))</f>
        <v/>
      </c>
      <c r="FG238" s="409" t="str">
        <f>IF(AND('[1]Multi-Field'!$E$103=[1]Lists!BF238,'[1]Multi-Field'!$F$103="Drained"),BI238,IF(AND('[1]Multi-Field'!$E$103=[1]Lists!BF238,'[1]Multi-Field'!$F$103="undrained"),BH238,""))</f>
        <v/>
      </c>
      <c r="FH238" s="409" t="str">
        <f>IF(AND('[1]Multi-Field'!$E$104=[1]Lists!BF238,'[1]Multi-Field'!$F$104="Drained"),BI238,IF(AND('[1]Multi-Field'!$E$104=[1]Lists!BF238,'[1]Multi-Field'!$F$104="undrained"),BH238,""))</f>
        <v/>
      </c>
      <c r="FI238" s="409" t="str">
        <f>IF(AND('[1]Multi-Field'!$E$105=[1]Lists!BF238,'[1]Multi-Field'!$F$105="Drained"),BI238,IF(AND('[1]Multi-Field'!$E$105=[1]Lists!BF238,'[1]Multi-Field'!$F$105="undrained"),BH238,""))</f>
        <v/>
      </c>
      <c r="FJ238" s="409" t="str">
        <f>IF(AND('[1]Multi-Field'!$E$106=[1]Lists!BF238,'[1]Multi-Field'!$F$106="Drained"),BI238,IF(AND('[1]Multi-Field'!$E$106=[1]Lists!BF238,'[1]Multi-Field'!$F$106="undrained"),BH238,""))</f>
        <v/>
      </c>
      <c r="FK238" s="409" t="str">
        <f>IF(AND('[1]Multi-Field'!$E$107=[1]Lists!BF238,'[1]Multi-Field'!$F$107="Drained"),BI238,IF(AND('[1]Multi-Field'!$E$107=[1]Lists!BF238,'[1]Multi-Field'!$F$107="undrained"),BH238,""))</f>
        <v/>
      </c>
      <c r="FL238" s="409" t="str">
        <f>IF(AND('[1]Multi-Field'!$E$108=[1]Lists!BF238,'[1]Multi-Field'!$F$108="Drained"),BI238,IF(AND('[1]Multi-Field'!$E$108=[1]Lists!BF238,'[1]Multi-Field'!$F$108="undrained"),BH238,""))</f>
        <v/>
      </c>
      <c r="FM238" s="409" t="str">
        <f>IF(AND('[1]Multi-Field'!$E$109=[1]Lists!BF238,'[1]Multi-Field'!$F$109="Drained"),BI238,IF(AND('[1]Multi-Field'!$E$109=[1]Lists!BF238,'[1]Multi-Field'!$F$109="undrained"),BH238,""))</f>
        <v/>
      </c>
      <c r="FN238" s="409" t="str">
        <f>IF(AND('[1]Multi-Field'!$E$110=[1]Lists!BF238,'[1]Multi-Field'!$F$110="Drained"),BI238,IF(AND('[1]Multi-Field'!$E$110=[1]Lists!BF238,'[1]Multi-Field'!$F$110="undrained"),BH238,""))</f>
        <v/>
      </c>
      <c r="FO238" s="409" t="str">
        <f>IF(AND('[1]Multi-Field'!$E$111=[1]Lists!BF238,'[1]Multi-Field'!$F$111="Drained"),BI238,IF(AND('[1]Multi-Field'!$E$111=[1]Lists!BF238,'[1]Multi-Field'!$F$111="undrained"),BH238,""))</f>
        <v/>
      </c>
      <c r="FP238" s="409" t="str">
        <f>IF(AND('[1]Multi-Field'!$E$112=[1]Lists!BF238,'[1]Multi-Field'!$F$112="Drained"),BI238,IF(AND('[1]Multi-Field'!$E$112=[1]Lists!BF238,'[1]Multi-Field'!$F$112="undrained"),BH238,""))</f>
        <v/>
      </c>
      <c r="FQ238" s="409" t="str">
        <f>IF(AND('[1]Multi-Field'!$E$113=[1]Lists!BF238,'[1]Multi-Field'!$F$113="Drained"),BI238,IF(AND('[1]Multi-Field'!$E$113=[1]Lists!BF238,'[1]Multi-Field'!$F$113="undrained"),BH238,""))</f>
        <v/>
      </c>
      <c r="FR238" s="409" t="str">
        <f>IF(AND('[1]Multi-Field'!$E$114=[1]Lists!BF238,'[1]Multi-Field'!$F$114="Drained"),BI238,IF(AND('[1]Multi-Field'!$E$114=[1]Lists!BF238,'[1]Multi-Field'!$F$114="undrained"),BH238,""))</f>
        <v/>
      </c>
      <c r="FS238" s="409" t="str">
        <f>IF(AND('[1]Multi-Field'!$E$115=[1]Lists!BF238,'[1]Multi-Field'!$F$115="Drained"),BI238,IF(AND('[1]Multi-Field'!$E$115=[1]Lists!BF238,'[1]Multi-Field'!$F$115="undrained"),BH238,""))</f>
        <v/>
      </c>
      <c r="FT238" s="409" t="str">
        <f>IF(AND('[1]Multi-Field'!$E$116=[1]Lists!BF238,'[1]Multi-Field'!$F$116="Drained"),BI238,IF(AND('[1]Multi-Field'!$E$116=[1]Lists!BF238,'[1]Multi-Field'!$F$116="undrained"),BH238,""))</f>
        <v/>
      </c>
      <c r="FU238" s="409" t="str">
        <f>IF(AND('[1]Multi-Field'!$E$117=[1]Lists!BF238,'[1]Multi-Field'!$F$117="Drained"),BI238,IF(AND('[1]Multi-Field'!$E$117=[1]Lists!BF238,'[1]Multi-Field'!$F$117="undrained"),BH238,""))</f>
        <v/>
      </c>
      <c r="FV238" s="409" t="str">
        <f>IF(AND('[1]Multi-Field'!$E$118=[1]Lists!BF238,'[1]Multi-Field'!$F$118="Drained"),BI238,IF(AND('[1]Multi-Field'!$E$118=[1]Lists!BF238,'[1]Multi-Field'!$F$118="undrained"),BH238,""))</f>
        <v/>
      </c>
      <c r="FW238" s="409" t="str">
        <f>IF(AND('[1]Multi-Field'!$E$119=[1]Lists!BF238,'[1]Multi-Field'!$F$119="Drained"),BI238,IF(AND('[1]Multi-Field'!$E$119=[1]Lists!BF238,'[1]Multi-Field'!$F$119="undrained"),BH238,""))</f>
        <v/>
      </c>
      <c r="FX238" s="409" t="str">
        <f>IF(AND('[1]Multi-Field'!$E$120=[1]Lists!BF238,'[1]Multi-Field'!$F$120="Drained"),BI238,IF(AND('[1]Multi-Field'!$E$120=[1]Lists!BF238,'[1]Multi-Field'!$F$120="undrained"),BH238,""))</f>
        <v/>
      </c>
    </row>
    <row r="239" spans="1:180" ht="13.5" customHeight="1">
      <c r="A239" s="7" t="s">
        <v>326</v>
      </c>
      <c r="B239" s="7"/>
      <c r="C239" s="7"/>
      <c r="D239" s="8">
        <v>75</v>
      </c>
      <c r="E239" s="8">
        <f t="shared" si="39"/>
        <v>75</v>
      </c>
      <c r="F239" s="8">
        <f t="shared" si="40"/>
        <v>75</v>
      </c>
      <c r="G239" s="8">
        <v>75</v>
      </c>
      <c r="H239" s="8">
        <v>50</v>
      </c>
      <c r="I239" s="8">
        <f t="shared" si="43"/>
        <v>50</v>
      </c>
      <c r="J239" s="8">
        <f t="shared" si="44"/>
        <v>50</v>
      </c>
      <c r="K239" s="8">
        <v>50</v>
      </c>
      <c r="L239" s="8">
        <v>75</v>
      </c>
      <c r="M239" s="8">
        <f t="shared" si="41"/>
        <v>75</v>
      </c>
      <c r="N239" s="8">
        <f t="shared" si="42"/>
        <v>75</v>
      </c>
      <c r="O239" s="8">
        <v>75</v>
      </c>
      <c r="P239" s="391">
        <v>214</v>
      </c>
      <c r="Q239" s="394"/>
      <c r="R239" s="395" t="b">
        <f>IF(OR('Multi-Field'!AA216=Lists!$AC$42,'Multi-Field'!AA216=Lists!$AC$43),IF('Multi-Field'!Z216="x",(IF('Multi-Field'!AC216=Lists!$Q$11,Lists!$R$11,IF('Multi-Field'!AC216=Lists!$Q$12,Lists!$R$12,IF('Multi-Field'!AC216=Lists!$Q$13,Lists!$R$13,IF('Multi-Field'!AC216=Lists!$Q$14,Lists!$R$14))))),IF('Multi-Field'!X216="x",(IF('Multi-Field'!AC216=Lists!$Q$11,Lists!$S$11,IF('Multi-Field'!AC216=Lists!$Q$12,Lists!$S$12,IF('Multi-Field'!AC216=Lists!$Q$13,Lists!$S$13,IF('Multi-Field'!AC216=Lists!$Q$14,Lists!$S$14))))),IF('Multi-Field'!V216="x",(IF('Multi-Field'!AC216=Lists!$Q$11,Lists!$T$11,IF('Multi-Field'!AC216=Lists!$Q$12,Lists!$T$12,IF('Multi-Field'!AC216=Lists!$Q$13,Lists!$T$13,IF('Multi-Field'!AC216=Lists!$Q$14,Lists!$T$14))))),0))))</f>
        <v>0</v>
      </c>
      <c r="S239" s="395" t="str">
        <f t="shared" si="45"/>
        <v/>
      </c>
      <c r="T239" s="395"/>
      <c r="U239" s="396"/>
      <c r="AI239" s="384">
        <f>'[1]Multi-Field'!B235</f>
        <v>0</v>
      </c>
      <c r="AJ239" s="387" t="str">
        <f>IF(OR('[1]Multi-Field'!Q79=[1]Lists!$AC$42,'[1]Multi-Field'!Q79=[1]Lists!$AC$43),"x","")</f>
        <v/>
      </c>
      <c r="AK239" s="387" t="str">
        <f>IF(OR('[1]Multi-Field'!Q79=[1]Lists!$AC$6,'[1]Multi-Field'!Q79=$AC$2,'[1]Multi-Field'!Q79=$AC$4),"x","")</f>
        <v/>
      </c>
      <c r="AL239" s="387" t="str">
        <f>IF(OR('[1]Multi-Field'!Q79=[1]Lists!$AC$7,'[1]Multi-Field'!Q79=$AC$3,'[1]Multi-Field'!Q79=$AC$5),"x","")</f>
        <v/>
      </c>
      <c r="AM239" s="387" t="str">
        <f>IF(OR('[1]Multi-Field'!Q79=$AC$23,'[1]Multi-Field'!Q79=$AC$13,'[1]Multi-Field'!Q79=$AC$9,'[1]Multi-Field'!Q79=$AC$19,'[1]Multi-Field'!Q79=$AC$47),"x","")</f>
        <v/>
      </c>
      <c r="AN239" s="387" t="str">
        <f>IF(OR('[1]Multi-Field'!Q79=$AC$24,'[1]Multi-Field'!Q79=$AC$14,'[1]Multi-Field'!Q79=$AC$10,'[1]Multi-Field'!Q79=$AC$22,'[1]Multi-Field'!Q79=$AC$48),"x","")</f>
        <v/>
      </c>
      <c r="AO239" s="387" t="str">
        <f>IF(OR('[1]Multi-Field'!Q79=$AC$21,'[1]Multi-Field'!Q79=$AC$28,'[1]Multi-Field'!Q79=$AC$62,'[1]Multi-Field'!Q79=$AC$102,'[1]Multi-Field'!Q79=$AC$98),"x","")</f>
        <v/>
      </c>
      <c r="AP239" s="387" t="str">
        <f>IF(OR('[1]Multi-Field'!Q79=$AC$25,'[1]Multi-Field'!Q79=$AC$63,'[1]Multi-Field'!Q79=$AC$85,'[1]Multi-Field'!Q79=$AC$87,'[1]Multi-Field'!Q79=$AC$92,'[1]Multi-Field'!Q79=$AC$93),"x","")</f>
        <v/>
      </c>
      <c r="AQ239" s="387" t="str">
        <f>IF(OR('[1]Multi-Field'!Q79=$AC$20,'[1]Multi-Field'!Q79=$AC$27,'[1]Multi-Field'!Q79=$AC$58,'[1]Multi-Field'!Q79=$AC$86,'[1]Multi-Field'!Q79=$AC$103,'[1]Multi-Field'!Q79=$AC$94),"x","")</f>
        <v/>
      </c>
      <c r="AR239" s="387" t="str">
        <f>IF(OR('[1]Multi-Field'!Q79=$AC$35,'[1]Multi-Field'!Q79=$AC$40,'[1]Multi-Field'!Q79=$AC$45,),"x","")</f>
        <v/>
      </c>
      <c r="AS239" s="387" t="str">
        <f>IF(OR('[1]Multi-Field'!Q79=$AC$36,'[1]Multi-Field'!Q79=$AC$41,'[1]Multi-Field'!Q79=$AC$46,),"x","")</f>
        <v/>
      </c>
      <c r="AT239" s="387" t="str">
        <f>IF(OR('[1]Multi-Field'!Q79=$AC$52,'[1]Multi-Field'!Q79=$AC$53,'[1]Multi-Field'!Q79=$AC$54,'[1]Multi-Field'!Q79=$AC$55,'[1]Multi-Field'!Q79=$AC$68,'[1]Multi-Field'!Q79=$AC$69,'[1]Multi-Field'!Q79=$AC$74,'[1]Multi-Field'!Q79=$AC$71,'[1]Multi-Field'!Q79=$AC$70),"x","")</f>
        <v>x</v>
      </c>
      <c r="AU239" s="387" t="str">
        <f>IF('[1]Multi-Field'!Q79=$AC$72,"x","")</f>
        <v/>
      </c>
      <c r="AV239" s="387" t="str">
        <f>IF('[1]Multi-Field'!Q79=$AC$73,"x","")</f>
        <v/>
      </c>
      <c r="AW239" s="387" t="str">
        <f>IF('[1]Multi-Field'!Q79=$AC$83,"x","")</f>
        <v/>
      </c>
      <c r="AX239" s="387" t="str">
        <f>IF('[1]Multi-Field'!Q79=$AC$84,"x","")</f>
        <v/>
      </c>
      <c r="AY239" s="387" t="str">
        <f>IF('[1]Multi-Field'!Q79=$AC$97,"x","")</f>
        <v/>
      </c>
      <c r="AZ239" s="387" t="str">
        <f>IF('[1]Multi-Field'!Q79=$AC$99,"x","")</f>
        <v/>
      </c>
      <c r="BA239" s="387" t="str">
        <f>IF('[1]Multi-Field'!Q79=$AC$104,"x","")</f>
        <v/>
      </c>
      <c r="BB239" s="387" t="str">
        <f>IF('[1]Multi-Field'!Q79=$AC$105,"x","")</f>
        <v/>
      </c>
      <c r="BC239" s="388"/>
      <c r="BF239" s="411" t="s">
        <v>1405</v>
      </c>
      <c r="BG239" s="412">
        <v>5</v>
      </c>
      <c r="BH239" s="412">
        <v>4</v>
      </c>
      <c r="BI239" s="412">
        <v>4</v>
      </c>
      <c r="BJ239" s="409" t="e">
        <f>IF(AND('[1]Single Field'!#REF!=[1]Lists!BF239,'[1]Single Field'!#REF!="Drained"),"x",IF(AND('[1]Single Field'!#REF!=[1]Lists!BF239,'[1]Single Field'!#REF!="Undrained"),O,""))</f>
        <v>#REF!</v>
      </c>
      <c r="BK239" s="409" t="str">
        <f>IF(AND('[1]Multi-Field'!$E$3=[1]Lists!BF239,'[1]Multi-Field'!$F$3="Drained"),BI239,IF(AND('[1]Multi-Field'!$E$3=BF239,'[1]Multi-Field'!$F$3="undrained"),BH239,""))</f>
        <v/>
      </c>
      <c r="BL239" s="409" t="str">
        <f>IF(AND('[1]Multi-Field'!$E$4=BF239,'[1]Multi-Field'!$F$4="Drained"),BI239,IF(AND('[1]Multi-Field'!$E$4=BF239,'[1]Multi-Field'!$F$4="undrained"),BH239,""))</f>
        <v/>
      </c>
      <c r="BM239" s="409" t="str">
        <f>IF(AND('[1]Multi-Field'!$E$5=BF239,'[1]Multi-Field'!$F$5="Drained"),BI239,IF(AND('[1]Multi-Field'!$E$5=BF239,'[1]Multi-Field'!$F$5="undrained"),BH239,""))</f>
        <v/>
      </c>
      <c r="BN239" s="409" t="str">
        <f>IF(AND('[1]Multi-Field'!$E$6=BF239,'[1]Multi-Field'!$F$6="Drained"),BI239,IF(AND('[1]Multi-Field'!$E$6=BF239,'[1]Multi-Field'!$F$6="undrained"),BH239,""))</f>
        <v/>
      </c>
      <c r="BO239" s="409" t="str">
        <f>IF(AND('[1]Multi-Field'!$E$7=BF239,'[1]Multi-Field'!$F$7="Drained"),BI239,IF(AND('[1]Multi-Field'!$E$7=BF239,'[1]Multi-Field'!$F$7="undrained"),BH239,""))</f>
        <v/>
      </c>
      <c r="BP239" s="409" t="str">
        <f>IF(AND('[1]Multi-Field'!$E$8=BF239,'[1]Multi-Field'!$F$8="Drained"),BI239,IF(AND('[1]Multi-Field'!$E$8=BF239,'[1]Multi-Field'!$F$8="undrained"),BH239,""))</f>
        <v/>
      </c>
      <c r="BQ239" s="409" t="str">
        <f>IF(AND('[1]Multi-Field'!$E$9=BF239,'[1]Multi-Field'!$F$9="Drained"),BI239,IF(AND('[1]Multi-Field'!$E$9=BF239,'[1]Multi-Field'!$F$9="undrained"),BH239,""))</f>
        <v/>
      </c>
      <c r="BR239" s="409" t="str">
        <f>IF(AND('[1]Multi-Field'!$E$10=BF239,'[1]Multi-Field'!$F$10="Drained"),BI239,IF(AND('[1]Multi-Field'!$E$10=BF239,'[1]Multi-Field'!$F$10="undrained"),BH239,""))</f>
        <v/>
      </c>
      <c r="BS239" s="409" t="str">
        <f>IF(AND('[1]Multi-Field'!$E$11=BF239,'[1]Multi-Field'!$F$11="Drained"),BI239,IF(AND('[1]Multi-Field'!$E$11=BF239,'[1]Multi-Field'!$F$11="undrained"),BH239,""))</f>
        <v/>
      </c>
      <c r="BT239" s="409" t="str">
        <f>IF(AND('[1]Multi-Field'!$E$12=BF239,'[1]Multi-Field'!$F$12="Drained"),BI239,IF(AND('[1]Multi-Field'!$E$12=BF239,'[1]Multi-Field'!$F$12="undrained"),BH239,""))</f>
        <v/>
      </c>
      <c r="BU239" s="409" t="str">
        <f>IF(AND('[1]Multi-Field'!$E$13=BF239,'[1]Multi-Field'!$F$13="Drained"),BI239,IF(AND('[1]Multi-Field'!$E$3=BF239,'[1]Multi-Field'!$F$13="undrained"),BH239,""))</f>
        <v/>
      </c>
      <c r="BV239" s="409" t="str">
        <f>IF(AND('[1]Multi-Field'!$E$14=BF239,'[1]Multi-Field'!$F$14="Drained"),BI239,IF(AND('[1]Multi-Field'!$E$14=BF239,'[1]Multi-Field'!$F$14="undrained"),BH239,""))</f>
        <v/>
      </c>
      <c r="BW239" s="409" t="str">
        <f>IF(AND('[1]Multi-Field'!$E$15=BF239,'[1]Multi-Field'!$F$15="Drained"),BI239,IF(AND('[1]Multi-Field'!$E$15=BF239,'[1]Multi-Field'!$F$15="undrained"),BH239,""))</f>
        <v/>
      </c>
      <c r="BX239" s="409" t="str">
        <f>IF(AND('[1]Multi-Field'!$E$16=[1]Lists!BF239,'[1]Multi-Field'!$F$16="Drained"),BI239,IF(AND('[1]Multi-Field'!$E$16=[1]Lists!BF239,'[1]Multi-Field'!$F$16="undrained"),BH239,""))</f>
        <v/>
      </c>
      <c r="BY239" s="409" t="str">
        <f>IF(AND('[1]Multi-Field'!$E$17=[1]Lists!BF239,'[1]Multi-Field'!$F$17="Drained"),BI239,IF(AND('[1]Multi-Field'!$E$17=[1]Lists!BF239,'[1]Multi-Field'!$F$17="undrained"),BH239,""))</f>
        <v/>
      </c>
      <c r="BZ239" s="409" t="str">
        <f>IF(AND('[1]Multi-Field'!$E$18=[1]Lists!BF239,'[1]Multi-Field'!$F$18="Drained"),BI239,IF(AND('[1]Multi-Field'!$E$18=[1]Lists!BF239,'[1]Multi-Field'!$F$18="undrained"),BH239,""))</f>
        <v/>
      </c>
      <c r="CA239" s="409" t="str">
        <f>IF(AND('[1]Multi-Field'!$E$19=[1]Lists!BF239,'[1]Multi-Field'!$F$19="Drained"),BI239,IF(AND('[1]Multi-Field'!$E$19=[1]Lists!BF239,'[1]Multi-Field'!$F$19="undrained"),BH239,""))</f>
        <v/>
      </c>
      <c r="CB239" s="409" t="str">
        <f>IF(AND('[1]Multi-Field'!$E$20=[1]Lists!BF239,'[1]Multi-Field'!$F$20="Drained"),BI239,IF(AND('[1]Multi-Field'!$E$20=[1]Lists!BF239,'[1]Multi-Field'!$F$20="undrained"),BH239,""))</f>
        <v/>
      </c>
      <c r="CC239" s="409" t="str">
        <f>IF(AND('[1]Multi-Field'!$E$21=[1]Lists!BF239,'[1]Multi-Field'!$F$21="Drained"),BI239,IF(AND('[1]Multi-Field'!$E$21=[1]Lists!BF239,'[1]Multi-Field'!$F$21="undrained"),BH239,""))</f>
        <v/>
      </c>
      <c r="CD239" s="409" t="str">
        <f>IF(AND('[1]Multi-Field'!$E$22=[1]Lists!BF239,'[1]Multi-Field'!$F$22="Drained"),BI239,IF(AND('[1]Multi-Field'!$E$22=[1]Lists!BF239,'[1]Multi-Field'!$F$22="undrained"),BH239,""))</f>
        <v/>
      </c>
      <c r="CE239" s="409" t="str">
        <f>IF(AND('[1]Multi-Field'!$E$23=[1]Lists!BF239,'[1]Multi-Field'!$F$23="Drained"),BI239,IF(AND('[1]Multi-Field'!$E$23=[1]Lists!BF239,'[1]Multi-Field'!$F$23="undrained"),BH239,""))</f>
        <v/>
      </c>
      <c r="CF239" s="409" t="str">
        <f>IF(AND('[1]Multi-Field'!$E$24=[1]Lists!BF239,'[1]Multi-Field'!$F$24="Drained"),BI239,IF(AND('[1]Multi-Field'!$E$24=[1]Lists!BF239,'[1]Multi-Field'!$F$24="undrained"),BH239,""))</f>
        <v/>
      </c>
      <c r="CG239" s="409" t="str">
        <f>IF(AND('[1]Multi-Field'!$E$25=[1]Lists!BF239,'[1]Multi-Field'!$F$25="Drained"),BI239,IF(AND('[1]Multi-Field'!$E$25=[1]Lists!BF239,'[1]Multi-Field'!$F$25="undrained"),BH239,""))</f>
        <v/>
      </c>
      <c r="CH239" s="409" t="str">
        <f>IF(AND('[1]Multi-Field'!$E$26=[1]Lists!BF239,'[1]Multi-Field'!$F$26="Drained"),BI239,IF(AND('[1]Multi-Field'!$E$26=[1]Lists!BF239,'[1]Multi-Field'!$F$26="undrained"),BH239,""))</f>
        <v/>
      </c>
      <c r="CI239" s="409" t="str">
        <f>IF(AND('[1]Multi-Field'!$E$27=[1]Lists!BF239,'[1]Multi-Field'!$F$27="Drained"),BI239,IF(AND('[1]Multi-Field'!$E$27=[1]Lists!BF239,'[1]Multi-Field'!$F$27="undrained"),BH239,""))</f>
        <v/>
      </c>
      <c r="CJ239" s="409" t="str">
        <f>IF(AND('[1]Multi-Field'!$E$28=[1]Lists!BF239,'[1]Multi-Field'!$F$28="Drained"),BI239,IF(AND('[1]Multi-Field'!$E$28=[1]Lists!BF239,'[1]Multi-Field'!$F$28="undrained"),BH239,""))</f>
        <v/>
      </c>
      <c r="CK239" s="409" t="str">
        <f>IF(AND('[1]Multi-Field'!$E$29=[1]Lists!BF239,'[1]Multi-Field'!$F$29="Drained"),BI239,IF(AND('[1]Multi-Field'!$E$29=[1]Lists!BF239,'[1]Multi-Field'!$F$29="undrained"),BH239,""))</f>
        <v/>
      </c>
      <c r="CL239" s="409" t="str">
        <f>IF(AND('[1]Multi-Field'!$E$30=[1]Lists!BF239,'[1]Multi-Field'!$F$30="Drained"),BI239,IF(AND('[1]Multi-Field'!$E$30=[1]Lists!BF239,'[1]Multi-Field'!$F$30="undrained"),BH239,""))</f>
        <v/>
      </c>
      <c r="CM239" s="409" t="str">
        <f>IF(AND('[1]Multi-Field'!$E$31=[1]Lists!BF239,'[1]Multi-Field'!$F$31="Drained"),BI239,IF(AND('[1]Multi-Field'!$E$31=[1]Lists!BF239,'[1]Multi-Field'!$F$31="undrained"),BH239,""))</f>
        <v/>
      </c>
      <c r="CN239" s="409" t="str">
        <f>IF(AND('[1]Multi-Field'!$E$32=[1]Lists!BF239,'[1]Multi-Field'!$F$32="Drained"),BI239,IF(AND('[1]Multi-Field'!$E$32=[1]Lists!BF239,'[1]Multi-Field'!$F$32="undrained"),BH239,""))</f>
        <v/>
      </c>
      <c r="CO239" s="409" t="str">
        <f>IF(AND('[1]Multi-Field'!$E$33=[1]Lists!BF239,'[1]Multi-Field'!$F$33="Drained"),BI239,IF(AND('[1]Multi-Field'!$E$33=[1]Lists!BF239,'[1]Multi-Field'!$F$33="undrained"),BH239,""))</f>
        <v/>
      </c>
      <c r="CP239" s="409" t="str">
        <f>IF(AND('[1]Multi-Field'!$E$34=[1]Lists!BF239,'[1]Multi-Field'!$F$34="Drained"),BI239,IF(AND('[1]Multi-Field'!$E$34=[1]Lists!BF239,'[1]Multi-Field'!$F$34="undrained"),BH239,""))</f>
        <v/>
      </c>
      <c r="CQ239" s="409" t="str">
        <f>IF(AND('[1]Multi-Field'!$E$35=[1]Lists!BF239,'[1]Multi-Field'!$F$35="Drained"),BI239,IF(AND('[1]Multi-Field'!$E$35=[1]Lists!BF239,'[1]Multi-Field'!$F$35="undrained"),BH239,""))</f>
        <v/>
      </c>
      <c r="CR239" s="409" t="str">
        <f>IF(AND('[1]Multi-Field'!$E$36=[1]Lists!BF239,'[1]Multi-Field'!$F$36="Drained"),BI239,IF(AND('[1]Multi-Field'!$E$36=[1]Lists!BF239,'[1]Multi-Field'!$F$36="undrained"),BH239,""))</f>
        <v/>
      </c>
      <c r="CS239" s="409" t="str">
        <f>IF(AND('[1]Multi-Field'!$E$37=[1]Lists!BF239,'[1]Multi-Field'!$F$37="Drained"),BI239,IF(AND('[1]Multi-Field'!$E$37=[1]Lists!BF239,'[1]Multi-Field'!$F$37="undrained"),BH239,""))</f>
        <v/>
      </c>
      <c r="CT239" s="409" t="str">
        <f>IF(AND('[1]Multi-Field'!$E$38=[1]Lists!BF239,'[1]Multi-Field'!$F$38="Drained"),BI239,IF(AND('[1]Multi-Field'!$E$38=[1]Lists!BF239,'[1]Multi-Field'!$F$38="undrained"),BH239,""))</f>
        <v/>
      </c>
      <c r="CU239" s="409" t="str">
        <f>IF(AND('[1]Multi-Field'!$E$39=[1]Lists!BF239,'[1]Multi-Field'!$F$39="Drained"),BI239,IF(AND('[1]Multi-Field'!$E$39=[1]Lists!BF239,'[1]Multi-Field'!$F$39="undrained"),BH239,""))</f>
        <v/>
      </c>
      <c r="CV239" s="409" t="str">
        <f>IF(AND('[1]Multi-Field'!$E$40=[1]Lists!BF239,'[1]Multi-Field'!$F$40="Drained"),BI239,IF(AND('[1]Multi-Field'!$E$40=[1]Lists!BF239,'[1]Multi-Field'!$F$40="undrained"),BH239,""))</f>
        <v/>
      </c>
      <c r="CW239" s="409" t="str">
        <f>IF(AND('[1]Multi-Field'!$E$41=[1]Lists!BF239,'[1]Multi-Field'!$F$40="Drained"),BI239,IF(AND('[1]Multi-Field'!$E$40=[1]Lists!BF239,'[1]Multi-Field'!$F$40="undrained"),BH239,""))</f>
        <v/>
      </c>
      <c r="CX239" s="409" t="str">
        <f>IF(AND('[1]Multi-Field'!$E$42=[1]Lists!BF239,'[1]Multi-Field'!$F$42="Drained"),BI239,IF(AND('[1]Multi-Field'!$E$42=[1]Lists!BF239,'[1]Multi-Field'!$F$42="undrained"),BH239,""))</f>
        <v/>
      </c>
      <c r="CY239" s="409" t="str">
        <f>IF(AND('[1]Multi-Field'!$E$43=[1]Lists!BF239,'[1]Multi-Field'!$F$43="Drained"),BI239,IF(AND('[1]Multi-Field'!$E$43=[1]Lists!BF239,'[1]Multi-Field'!$F$43="undrained"),BH239,""))</f>
        <v/>
      </c>
      <c r="CZ239" s="409" t="str">
        <f>IF(AND('[1]Multi-Field'!$E$44=[1]Lists!BF239,'[1]Multi-Field'!$F$44="Drained"),BI239,IF(AND('[1]Multi-Field'!$E$44=[1]Lists!BF239,'[1]Multi-Field'!$F$44="undrained"),BH239,""))</f>
        <v/>
      </c>
      <c r="DA239" s="409" t="str">
        <f>IF(AND('[1]Multi-Field'!$E$45=[1]Lists!BF239,'[1]Multi-Field'!$F$45="Drained"),BI239,IF(AND('[1]Multi-Field'!$E$45=[1]Lists!BF239,'[1]Multi-Field'!$F$45="undrained"),BH239,""))</f>
        <v/>
      </c>
      <c r="DB239" s="409" t="str">
        <f>IF(AND('[1]Multi-Field'!$E$46=[1]Lists!BF239,'[1]Multi-Field'!$F$46="Drained"),BI239,IF(AND('[1]Multi-Field'!$E$46=[1]Lists!BF239,'[1]Multi-Field'!$F$46="undrained"),BH239,""))</f>
        <v/>
      </c>
      <c r="DC239" s="409" t="str">
        <f>IF(AND('[1]Multi-Field'!$E$47=[1]Lists!BF239,'[1]Multi-Field'!$F$47="Drained"),BI239,IF(AND('[1]Multi-Field'!$E$47=[1]Lists!BF239,'[1]Multi-Field'!$F$47="undrained"),BH239,""))</f>
        <v/>
      </c>
      <c r="DD239" s="409" t="str">
        <f>IF(AND('[1]Multi-Field'!$E$48=[1]Lists!BF239,'[1]Multi-Field'!$F$48="Drained"),BI239,IF(AND('[1]Multi-Field'!$E$48=[1]Lists!BF239,'[1]Multi-Field'!$F$48="undrained"),BH239,""))</f>
        <v/>
      </c>
      <c r="DE239" s="409" t="str">
        <f>IF(AND('[1]Multi-Field'!$E$49=[1]Lists!BF239,'[1]Multi-Field'!$F$49="Drained"),BI239,IF(AND('[1]Multi-Field'!$E$49=[1]Lists!BF239,'[1]Multi-Field'!$F$9="undrained"),BH239,""))</f>
        <v/>
      </c>
      <c r="DF239" s="409" t="str">
        <f>IF(AND('[1]Multi-Field'!$E$50=[1]Lists!BF239,'[1]Multi-Field'!$F$50="Drained"),BI239,IF(AND('[1]Multi-Field'!$E$50=[1]Lists!BF239,'[1]Multi-Field'!$F$50="undrained"),BH239,""))</f>
        <v/>
      </c>
      <c r="DG239" s="409" t="str">
        <f>IF(AND('[1]Multi-Field'!$E$51=[1]Lists!BF239,'[1]Multi-Field'!$F$51="Drained"),BI239,IF(AND('[1]Multi-Field'!$E$51=[1]Lists!BF239,'[1]Multi-Field'!$F$51="undrained"),BH239,""))</f>
        <v/>
      </c>
      <c r="DH239" s="409" t="str">
        <f>IF(AND('[1]Multi-Field'!$E$52=[1]Lists!BF239,'[1]Multi-Field'!$F$52="Drained"),BI239,IF(AND('[1]Multi-Field'!$E$52=[1]Lists!BF239,'[1]Multi-Field'!$F$52="undrained"),BH239,""))</f>
        <v/>
      </c>
      <c r="DI239" s="409" t="str">
        <f>IF(AND('[1]Multi-Field'!$E$53=[1]Lists!BF239,'[1]Multi-Field'!$F$53="Drained"),BI239,IF(AND('[1]Multi-Field'!$E$53=[1]Lists!BF239,'[1]Multi-Field'!$F$53="undrained"),BH239,""))</f>
        <v/>
      </c>
      <c r="DJ239" s="409" t="str">
        <f>IF(AND('[1]Multi-Field'!$E$54=[1]Lists!BF239,'[1]Multi-Field'!$F$54="Drained"),BI239,IF(AND('[1]Multi-Field'!$E$54=[1]Lists!BF239,'[1]Multi-Field'!$F$54="undrained"),BH239,""))</f>
        <v/>
      </c>
      <c r="DK239" s="409" t="str">
        <f>IF(AND('[1]Multi-Field'!$E$55=[1]Lists!BF239,'[1]Multi-Field'!$F$55="Drained"),BI239,IF(AND('[1]Multi-Field'!$E$55=[1]Lists!BF239,'[1]Multi-Field'!$F$55="undrained"),BH239,""))</f>
        <v/>
      </c>
      <c r="DL239" s="409" t="str">
        <f>IF(AND('[1]Multi-Field'!$E$56=[1]Lists!BF239,'[1]Multi-Field'!$F$56="Drained"),BI239,IF(AND('[1]Multi-Field'!$E$56=[1]Lists!BF239,'[1]Multi-Field'!$F$56="undrained"),BH239,""))</f>
        <v/>
      </c>
      <c r="DM239" s="409" t="str">
        <f>IF(AND('[1]Multi-Field'!$E$57=[1]Lists!BF239,'[1]Multi-Field'!$F$57="Drained"),BI239,IF(AND('[1]Multi-Field'!$E$57=[1]Lists!BF239,'[1]Multi-Field'!$F$57="undrained"),BH239,""))</f>
        <v/>
      </c>
      <c r="DN239" s="409" t="str">
        <f>IF(AND('[1]Multi-Field'!$E$58=[1]Lists!BF239,'[1]Multi-Field'!$F$58="Drained"),BI239,IF(AND('[1]Multi-Field'!$E$58=[1]Lists!BF239,'[1]Multi-Field'!$F$58="undrained"),BH239,""))</f>
        <v/>
      </c>
      <c r="DO239" s="409" t="str">
        <f>IF(AND('[1]Multi-Field'!$E$59=[1]Lists!BF239,'[1]Multi-Field'!$F$59="Drained"),BI239,IF(AND('[1]Multi-Field'!$E$59=[1]Lists!BF239,'[1]Multi-Field'!$F$59="undrained"),BH239,""))</f>
        <v/>
      </c>
      <c r="DP239" s="409" t="str">
        <f>IF(AND('[1]Multi-Field'!$E$60=[1]Lists!BF239,'[1]Multi-Field'!$F$60="Drained"),BI239,IF(AND('[1]Multi-Field'!$E$60=[1]Lists!BF239,'[1]Multi-Field'!$F$60="undrained"),BH239,""))</f>
        <v/>
      </c>
      <c r="DQ239" s="409" t="str">
        <f>IF(AND('[1]Multi-Field'!$E$61=[1]Lists!BF239,'[1]Multi-Field'!$F$61="Drained"),BI239,IF(AND('[1]Multi-Field'!$E$61=[1]Lists!BF239,'[1]Multi-Field'!$F$61="undrained"),BH239,""))</f>
        <v/>
      </c>
      <c r="DR239" s="409" t="str">
        <f>IF(AND('[1]Multi-Field'!$E$62=[1]Lists!BF239,'[1]Multi-Field'!$F$62="Drained"),BI239,IF(AND('[1]Multi-Field'!$E$62=[1]Lists!BF239,'[1]Multi-Field'!$F$62="undrained"),BH239,""))</f>
        <v/>
      </c>
      <c r="DS239" s="409" t="str">
        <f>IF(AND('[1]Multi-Field'!$E$63=[1]Lists!BF239,'[1]Multi-Field'!$F$63="Drained"),BI239,IF(AND('[1]Multi-Field'!$E$63=[1]Lists!BF239,'[1]Multi-Field'!$F$63="undrained"),BH239,""))</f>
        <v/>
      </c>
      <c r="DT239" s="409" t="str">
        <f>IF(AND('[1]Multi-Field'!$E$64=[1]Lists!BF239,'[1]Multi-Field'!$F$64="Drained"),BI239,IF(AND('[1]Multi-Field'!$E$64=[1]Lists!BF239,'[1]Multi-Field'!$F$64="undrained"),BH239,""))</f>
        <v/>
      </c>
      <c r="DU239" s="409" t="str">
        <f>IF(AND('[1]Multi-Field'!$E$65=[1]Lists!BF239,'[1]Multi-Field'!$F$65="Drained"),BI239,IF(AND('[1]Multi-Field'!$E$65=[1]Lists!BF239,'[1]Multi-Field'!$F$65="undrained"),BH239,""))</f>
        <v/>
      </c>
      <c r="DV239" s="409" t="str">
        <f>IF(AND('[1]Multi-Field'!$E$66=[1]Lists!BF239,'[1]Multi-Field'!$F$66="Drained"),BI239,IF(AND('[1]Multi-Field'!$E$66=[1]Lists!BF239,'[1]Multi-Field'!$F$66="undrained"),BH239,""))</f>
        <v/>
      </c>
      <c r="DW239" s="409" t="str">
        <f>IF(AND('[1]Multi-Field'!$E$67=[1]Lists!BF239,'[1]Multi-Field'!$F$67="Drained"),BI239,IF(AND('[1]Multi-Field'!$E$67=[1]Lists!BF239,'[1]Multi-Field'!$F$67="undrained"),BH239,""))</f>
        <v/>
      </c>
      <c r="DX239" s="409" t="str">
        <f>IF(AND('[1]Multi-Field'!$E$68=[1]Lists!BF239,'[1]Multi-Field'!$F$68="Drained"),BI239,IF(AND('[1]Multi-Field'!$E$68=[1]Lists!BF239,'[1]Multi-Field'!$F$68="undrained"),BH239,""))</f>
        <v/>
      </c>
      <c r="DY239" s="409" t="str">
        <f>IF(AND('[1]Multi-Field'!$E$69=[1]Lists!BF239,'[1]Multi-Field'!$F$69="Drained"),BI239,IF(AND('[1]Multi-Field'!$E$69=[1]Lists!BF239,'[1]Multi-Field'!$F$69="undrained"),BH239,""))</f>
        <v/>
      </c>
      <c r="DZ239" s="409" t="str">
        <f>IF(AND('[1]Multi-Field'!$E$70=[1]Lists!BF239,'[1]Multi-Field'!$F$70="Drained"),BI239,IF(AND('[1]Multi-Field'!$E$70=[1]Lists!BF239,'[1]Multi-Field'!$F$70="undrained"),BH239,""))</f>
        <v/>
      </c>
      <c r="EA239" s="409" t="str">
        <f>IF(AND('[1]Multi-Field'!$E$71=[1]Lists!BF239,'[1]Multi-Field'!$F$71="Drained"),BI239,IF(AND('[1]Multi-Field'!$E$71=[1]Lists!BF239,'[1]Multi-Field'!$F$71="undrained"),BH239,""))</f>
        <v/>
      </c>
      <c r="EB239" s="409" t="str">
        <f>IF(AND('[1]Multi-Field'!$E$72=[1]Lists!BF239,'[1]Multi-Field'!$F$72="Drained"),BI239,IF(AND('[1]Multi-Field'!$E$72=[1]Lists!BF239,'[1]Multi-Field'!$F$72="undrained"),BH239,""))</f>
        <v/>
      </c>
      <c r="EC239" s="409" t="str">
        <f>IF(AND('[1]Multi-Field'!$E$73=[1]Lists!BF239,'[1]Multi-Field'!$F$73="Drained"),BI239,IF(AND('[1]Multi-Field'!$E$73=[1]Lists!BF239,'[1]Multi-Field'!$F$73="undrained"),BH239,""))</f>
        <v/>
      </c>
      <c r="ED239" s="409" t="str">
        <f>IF(AND('[1]Multi-Field'!$E$74=[1]Lists!BF239,'[1]Multi-Field'!$F$74="Drained"),BI239,IF(AND('[1]Multi-Field'!$E$74=[1]Lists!BF239,'[1]Multi-Field'!$F$74="undrained"),BH239,""))</f>
        <v/>
      </c>
      <c r="EE239" s="409" t="str">
        <f>IF(AND('[1]Multi-Field'!$E$75=[1]Lists!BF239,'[1]Multi-Field'!$F$75="Drained"),BI239,IF(AND('[1]Multi-Field'!$E$75=[1]Lists!BF239,'[1]Multi-Field'!$F$75="undrained"),BH239,""))</f>
        <v/>
      </c>
      <c r="EF239" s="409" t="str">
        <f>IF(AND('[1]Multi-Field'!$E$76=[1]Lists!BF239,'[1]Multi-Field'!$F$76="Drained"),BI239,IF(AND('[1]Multi-Field'!$E$76=[1]Lists!BF239,'[1]Multi-Field'!$F$6="undrained"),BH239,""))</f>
        <v/>
      </c>
      <c r="EG239" s="409" t="str">
        <f>IF(AND('[1]Multi-Field'!$E$77=[1]Lists!BF239,'[1]Multi-Field'!$F$77="Drained"),BI239,IF(AND('[1]Multi-Field'!$E$77=[1]Lists!BF239,'[1]Multi-Field'!$F$77="undrained"),BH239,""))</f>
        <v/>
      </c>
      <c r="EH239" s="409" t="str">
        <f>IF(AND('[1]Multi-Field'!$E$78=[1]Lists!BF239,'[1]Multi-Field'!$F$78="Drained"),BI239,IF(AND('[1]Multi-Field'!$E$78=[1]Lists!BF239,'[1]Multi-Field'!$F$78="undrained"),BH239,""))</f>
        <v/>
      </c>
      <c r="EI239" s="409" t="str">
        <f>IF(AND('[1]Multi-Field'!$E$79=[1]Lists!BF239,'[1]Multi-Field'!$F$79="Drained"),BI239,IF(AND('[1]Multi-Field'!$E$79=[1]Lists!BF239,'[1]Multi-Field'!$F$79="undrained"),BH239,""))</f>
        <v/>
      </c>
      <c r="EJ239" s="409" t="str">
        <f>IF(AND('[1]Multi-Field'!$E$80=[1]Lists!BF239,'[1]Multi-Field'!$F$80="Drained"),BI239,IF(AND('[1]Multi-Field'!$E$80=[1]Lists!BF239,'[1]Multi-Field'!$F$80="undrained"),BH239,""))</f>
        <v/>
      </c>
      <c r="EK239" s="409" t="str">
        <f>IF(AND('[1]Multi-Field'!$E$81=[1]Lists!BF239,'[1]Multi-Field'!$F$81="Drained"),BI239,IF(AND('[1]Multi-Field'!$E$81=[1]Lists!BF239,'[1]Multi-Field'!$F$81="undrained"),BH239,""))</f>
        <v/>
      </c>
      <c r="EL239" s="409" t="str">
        <f>IF(AND('[1]Multi-Field'!$E$82=[1]Lists!BF239,'[1]Multi-Field'!$F$82="Drained"),BI239,IF(AND('[1]Multi-Field'!$E$82=[1]Lists!BF239,'[1]Multi-Field'!$F$82="undrained"),BH239,""))</f>
        <v/>
      </c>
      <c r="EM239" s="409" t="str">
        <f>IF(AND('[1]Multi-Field'!$E$83=[1]Lists!BF239,'[1]Multi-Field'!$F$83="Drained"),BI239,IF(AND('[1]Multi-Field'!$E$83=[1]Lists!BF239,'[1]Multi-Field'!$F$83="undrained"),BH239,""))</f>
        <v/>
      </c>
      <c r="EN239" s="409" t="str">
        <f>IF(AND('[1]Multi-Field'!$E$84=[1]Lists!BF239,'[1]Multi-Field'!$F$84="Drained"),BI239,IF(AND('[1]Multi-Field'!$E$84=[1]Lists!BF239,'[1]Multi-Field'!$F$84="undrained"),BH239,""))</f>
        <v/>
      </c>
      <c r="EO239" s="409" t="str">
        <f>IF(AND('[1]Multi-Field'!$E$85=[1]Lists!BF239,'[1]Multi-Field'!$F$85="Drained"),BI239,IF(AND('[1]Multi-Field'!$E$85=[1]Lists!BF239,'[1]Multi-Field'!$F$85="undrained"),BH239,""))</f>
        <v/>
      </c>
      <c r="EP239" s="409" t="str">
        <f>IF(AND('[1]Multi-Field'!$E$86=[1]Lists!BF239,'[1]Multi-Field'!$F$86="Drained"),BI239,IF(AND('[1]Multi-Field'!$E$86=[1]Lists!BF239,'[1]Multi-Field'!$F$86="undrained"),BH239,""))</f>
        <v/>
      </c>
      <c r="EQ239" s="409" t="str">
        <f>IF(AND('[1]Multi-Field'!$E$87=[1]Lists!BF239,'[1]Multi-Field'!$F$87="Drained"),BI239,IF(AND('[1]Multi-Field'!$E$87=[1]Lists!BF239,'[1]Multi-Field'!$F$87="undrained"),BH239,""))</f>
        <v/>
      </c>
      <c r="ER239" s="409" t="str">
        <f>IF(AND('[1]Multi-Field'!$E$88=[1]Lists!BF239,'[1]Multi-Field'!$F$88="Drained"),BI239,IF(AND('[1]Multi-Field'!$E$88=[1]Lists!BF239,'[1]Multi-Field'!$F$88="undrained"),BH239,""))</f>
        <v/>
      </c>
      <c r="ES239" s="409" t="str">
        <f>IF(AND('[1]Multi-Field'!$E$89=[1]Lists!BF239,'[1]Multi-Field'!$F$89="Drained"),BI239,IF(AND('[1]Multi-Field'!$E$89=[1]Lists!BF239,'[1]Multi-Field'!$F$89="undrained"),BH239,""))</f>
        <v/>
      </c>
      <c r="ET239" s="409" t="str">
        <f>IF(AND('[1]Multi-Field'!$E$90=[1]Lists!BF239,'[1]Multi-Field'!$F$90="Drained"),BI239,IF(AND('[1]Multi-Field'!$E$90=[1]Lists!BF239,'[1]Multi-Field'!$F$90="undrained"),BH239,""))</f>
        <v/>
      </c>
      <c r="EU239" s="409" t="str">
        <f>IF(AND('[1]Multi-Field'!$E$91=[1]Lists!BF239,'[1]Multi-Field'!$F$91="Drained"),BI239,IF(AND('[1]Multi-Field'!$E$91=[1]Lists!BF239,'[1]Multi-Field'!$F$91="undrained"),BH239,""))</f>
        <v/>
      </c>
      <c r="EV239" s="409" t="str">
        <f>IF(AND('[1]Multi-Field'!$E$92=[1]Lists!BF239,'[1]Multi-Field'!$F$92="Drained"),BI239,IF(AND('[1]Multi-Field'!$E$92=[1]Lists!BF239,'[1]Multi-Field'!$F$92="undrained"),BH239,""))</f>
        <v/>
      </c>
      <c r="EW239" s="409" t="str">
        <f>IF(AND('[1]Multi-Field'!$E$93=[1]Lists!BF239,'[1]Multi-Field'!$F$93="Drained"),BI239,IF(AND('[1]Multi-Field'!$E$93=[1]Lists!BF239,'[1]Multi-Field'!$F$93="undrained"),BH239,""))</f>
        <v/>
      </c>
      <c r="EX239" s="409" t="str">
        <f>IF(AND('[1]Multi-Field'!$E$94=[1]Lists!BF239,'[1]Multi-Field'!$F$94="Drained"),BI239,IF(AND('[1]Multi-Field'!$E$94=[1]Lists!BF239,'[1]Multi-Field'!$F$94="undrained"),BH239,""))</f>
        <v/>
      </c>
      <c r="EY239" s="409" t="str">
        <f>IF(AND('[1]Multi-Field'!$E$95=[1]Lists!BF239,'[1]Multi-Field'!$F$95="Drained"),BI239,IF(AND('[1]Multi-Field'!$E$95=[1]Lists!BF239,'[1]Multi-Field'!$F$95="undrained"),BH239,""))</f>
        <v/>
      </c>
      <c r="EZ239" s="409" t="str">
        <f>IF(AND('[1]Multi-Field'!$E$96=[1]Lists!BF239,'[1]Multi-Field'!$F$96="Drained"),BI239,IF(AND('[1]Multi-Field'!$E$96=[1]Lists!BF239,'[1]Multi-Field'!$F$96="undrained"),BH239,""))</f>
        <v/>
      </c>
      <c r="FA239" s="409" t="str">
        <f>IF(AND('[1]Multi-Field'!$E$97=[1]Lists!BF239,'[1]Multi-Field'!$F$97="Drained"),BI239,IF(AND('[1]Multi-Field'!$E$97=[1]Lists!BF239,'[1]Multi-Field'!$F$97="undrained"),BH239,""))</f>
        <v/>
      </c>
      <c r="FB239" s="409" t="str">
        <f>IF(AND('[1]Multi-Field'!$E$98=[1]Lists!BF239,'[1]Multi-Field'!$F$98="Drained"),BI239,IF(AND('[1]Multi-Field'!$E$98=[1]Lists!BF239,'[1]Multi-Field'!$F$98="undrained"),BH239,""))</f>
        <v/>
      </c>
      <c r="FC239" s="409" t="str">
        <f>IF(AND('[1]Multi-Field'!$E$99=[1]Lists!BF239,'[1]Multi-Field'!$F$99="Drained"),BI239,IF(AND('[1]Multi-Field'!$E$99=[1]Lists!BF239,'[1]Multi-Field'!$F$99="undrained"),BH239,""))</f>
        <v/>
      </c>
      <c r="FD239" s="409" t="str">
        <f>IF(AND('[1]Multi-Field'!$E$100=[1]Lists!BF239,'[1]Multi-Field'!$F$100="Drained"),BI239,IF(AND('[1]Multi-Field'!$E$100=[1]Lists!BF239,'[1]Multi-Field'!$F$100="undrained"),BH239,""))</f>
        <v/>
      </c>
      <c r="FE239" s="409" t="str">
        <f>IF(AND('[1]Multi-Field'!$E$101=[1]Lists!BF239,'[1]Multi-Field'!$F$101="Drained"),BI239,IF(AND('[1]Multi-Field'!$E$101=[1]Lists!BF239,'[1]Multi-Field'!$F$101="undrained"),BH239,""))</f>
        <v/>
      </c>
      <c r="FF239" s="409" t="str">
        <f>IF(AND('[1]Multi-Field'!$E$102=[1]Lists!BF239,'[1]Multi-Field'!$F$102="Drained"),BI239,IF(AND('[1]Multi-Field'!$E$102=[1]Lists!BF239,'[1]Multi-Field'!$F$102="undrained"),BH239,""))</f>
        <v/>
      </c>
      <c r="FG239" s="409" t="str">
        <f>IF(AND('[1]Multi-Field'!$E$103=[1]Lists!BF239,'[1]Multi-Field'!$F$103="Drained"),BI239,IF(AND('[1]Multi-Field'!$E$103=[1]Lists!BF239,'[1]Multi-Field'!$F$103="undrained"),BH239,""))</f>
        <v/>
      </c>
      <c r="FH239" s="409" t="str">
        <f>IF(AND('[1]Multi-Field'!$E$104=[1]Lists!BF239,'[1]Multi-Field'!$F$104="Drained"),BI239,IF(AND('[1]Multi-Field'!$E$104=[1]Lists!BF239,'[1]Multi-Field'!$F$104="undrained"),BH239,""))</f>
        <v/>
      </c>
      <c r="FI239" s="409" t="str">
        <f>IF(AND('[1]Multi-Field'!$E$105=[1]Lists!BF239,'[1]Multi-Field'!$F$105="Drained"),BI239,IF(AND('[1]Multi-Field'!$E$105=[1]Lists!BF239,'[1]Multi-Field'!$F$105="undrained"),BH239,""))</f>
        <v/>
      </c>
      <c r="FJ239" s="409" t="str">
        <f>IF(AND('[1]Multi-Field'!$E$106=[1]Lists!BF239,'[1]Multi-Field'!$F$106="Drained"),BI239,IF(AND('[1]Multi-Field'!$E$106=[1]Lists!BF239,'[1]Multi-Field'!$F$106="undrained"),BH239,""))</f>
        <v/>
      </c>
      <c r="FK239" s="409" t="str">
        <f>IF(AND('[1]Multi-Field'!$E$107=[1]Lists!BF239,'[1]Multi-Field'!$F$107="Drained"),BI239,IF(AND('[1]Multi-Field'!$E$107=[1]Lists!BF239,'[1]Multi-Field'!$F$107="undrained"),BH239,""))</f>
        <v/>
      </c>
      <c r="FL239" s="409" t="str">
        <f>IF(AND('[1]Multi-Field'!$E$108=[1]Lists!BF239,'[1]Multi-Field'!$F$108="Drained"),BI239,IF(AND('[1]Multi-Field'!$E$108=[1]Lists!BF239,'[1]Multi-Field'!$F$108="undrained"),BH239,""))</f>
        <v/>
      </c>
      <c r="FM239" s="409" t="str">
        <f>IF(AND('[1]Multi-Field'!$E$109=[1]Lists!BF239,'[1]Multi-Field'!$F$109="Drained"),BI239,IF(AND('[1]Multi-Field'!$E$109=[1]Lists!BF239,'[1]Multi-Field'!$F$109="undrained"),BH239,""))</f>
        <v/>
      </c>
      <c r="FN239" s="409" t="str">
        <f>IF(AND('[1]Multi-Field'!$E$110=[1]Lists!BF239,'[1]Multi-Field'!$F$110="Drained"),BI239,IF(AND('[1]Multi-Field'!$E$110=[1]Lists!BF239,'[1]Multi-Field'!$F$110="undrained"),BH239,""))</f>
        <v/>
      </c>
      <c r="FO239" s="409" t="str">
        <f>IF(AND('[1]Multi-Field'!$E$111=[1]Lists!BF239,'[1]Multi-Field'!$F$111="Drained"),BI239,IF(AND('[1]Multi-Field'!$E$111=[1]Lists!BF239,'[1]Multi-Field'!$F$111="undrained"),BH239,""))</f>
        <v/>
      </c>
      <c r="FP239" s="409" t="str">
        <f>IF(AND('[1]Multi-Field'!$E$112=[1]Lists!BF239,'[1]Multi-Field'!$F$112="Drained"),BI239,IF(AND('[1]Multi-Field'!$E$112=[1]Lists!BF239,'[1]Multi-Field'!$F$112="undrained"),BH239,""))</f>
        <v/>
      </c>
      <c r="FQ239" s="409" t="str">
        <f>IF(AND('[1]Multi-Field'!$E$113=[1]Lists!BF239,'[1]Multi-Field'!$F$113="Drained"),BI239,IF(AND('[1]Multi-Field'!$E$113=[1]Lists!BF239,'[1]Multi-Field'!$F$113="undrained"),BH239,""))</f>
        <v/>
      </c>
      <c r="FR239" s="409" t="str">
        <f>IF(AND('[1]Multi-Field'!$E$114=[1]Lists!BF239,'[1]Multi-Field'!$F$114="Drained"),BI239,IF(AND('[1]Multi-Field'!$E$114=[1]Lists!BF239,'[1]Multi-Field'!$F$114="undrained"),BH239,""))</f>
        <v/>
      </c>
      <c r="FS239" s="409" t="str">
        <f>IF(AND('[1]Multi-Field'!$E$115=[1]Lists!BF239,'[1]Multi-Field'!$F$115="Drained"),BI239,IF(AND('[1]Multi-Field'!$E$115=[1]Lists!BF239,'[1]Multi-Field'!$F$115="undrained"),BH239,""))</f>
        <v/>
      </c>
      <c r="FT239" s="409" t="str">
        <f>IF(AND('[1]Multi-Field'!$E$116=[1]Lists!BF239,'[1]Multi-Field'!$F$116="Drained"),BI239,IF(AND('[1]Multi-Field'!$E$116=[1]Lists!BF239,'[1]Multi-Field'!$F$116="undrained"),BH239,""))</f>
        <v/>
      </c>
      <c r="FU239" s="409" t="str">
        <f>IF(AND('[1]Multi-Field'!$E$117=[1]Lists!BF239,'[1]Multi-Field'!$F$117="Drained"),BI239,IF(AND('[1]Multi-Field'!$E$117=[1]Lists!BF239,'[1]Multi-Field'!$F$117="undrained"),BH239,""))</f>
        <v/>
      </c>
      <c r="FV239" s="409" t="str">
        <f>IF(AND('[1]Multi-Field'!$E$118=[1]Lists!BF239,'[1]Multi-Field'!$F$118="Drained"),BI239,IF(AND('[1]Multi-Field'!$E$118=[1]Lists!BF239,'[1]Multi-Field'!$F$118="undrained"),BH239,""))</f>
        <v/>
      </c>
      <c r="FW239" s="409" t="str">
        <f>IF(AND('[1]Multi-Field'!$E$119=[1]Lists!BF239,'[1]Multi-Field'!$F$119="Drained"),BI239,IF(AND('[1]Multi-Field'!$E$119=[1]Lists!BF239,'[1]Multi-Field'!$F$119="undrained"),BH239,""))</f>
        <v/>
      </c>
      <c r="FX239" s="409" t="str">
        <f>IF(AND('[1]Multi-Field'!$E$120=[1]Lists!BF239,'[1]Multi-Field'!$F$120="Drained"),BI239,IF(AND('[1]Multi-Field'!$E$120=[1]Lists!BF239,'[1]Multi-Field'!$F$120="undrained"),BH239,""))</f>
        <v/>
      </c>
    </row>
    <row r="240" spans="1:180" ht="13.5" customHeight="1">
      <c r="A240" s="7" t="s">
        <v>327</v>
      </c>
      <c r="B240" s="7"/>
      <c r="C240" s="7"/>
      <c r="D240" s="8">
        <v>75</v>
      </c>
      <c r="E240" s="8">
        <f t="shared" si="39"/>
        <v>75</v>
      </c>
      <c r="F240" s="8">
        <f t="shared" si="40"/>
        <v>75</v>
      </c>
      <c r="G240" s="8">
        <v>75</v>
      </c>
      <c r="H240" s="8">
        <v>50</v>
      </c>
      <c r="I240" s="8">
        <f t="shared" si="43"/>
        <v>50</v>
      </c>
      <c r="J240" s="8">
        <f t="shared" si="44"/>
        <v>50</v>
      </c>
      <c r="K240" s="8">
        <v>50</v>
      </c>
      <c r="L240" s="8">
        <v>75</v>
      </c>
      <c r="M240" s="8">
        <f t="shared" si="41"/>
        <v>75</v>
      </c>
      <c r="N240" s="8">
        <f t="shared" si="42"/>
        <v>75</v>
      </c>
      <c r="O240" s="8">
        <v>75</v>
      </c>
      <c r="P240" s="391">
        <v>215</v>
      </c>
      <c r="Q240" s="394"/>
      <c r="R240" s="395" t="b">
        <f>IF(OR('Multi-Field'!AA217=Lists!$AC$42,'Multi-Field'!AA217=Lists!$AC$43),IF('Multi-Field'!Z217="x",(IF('Multi-Field'!AC217=Lists!$Q$11,Lists!$R$11,IF('Multi-Field'!AC217=Lists!$Q$12,Lists!$R$12,IF('Multi-Field'!AC217=Lists!$Q$13,Lists!$R$13,IF('Multi-Field'!AC217=Lists!$Q$14,Lists!$R$14))))),IF('Multi-Field'!X217="x",(IF('Multi-Field'!AC217=Lists!$Q$11,Lists!$S$11,IF('Multi-Field'!AC217=Lists!$Q$12,Lists!$S$12,IF('Multi-Field'!AC217=Lists!$Q$13,Lists!$S$13,IF('Multi-Field'!AC217=Lists!$Q$14,Lists!$S$14))))),IF('Multi-Field'!V217="x",(IF('Multi-Field'!AC217=Lists!$Q$11,Lists!$T$11,IF('Multi-Field'!AC217=Lists!$Q$12,Lists!$T$12,IF('Multi-Field'!AC217=Lists!$Q$13,Lists!$T$13,IF('Multi-Field'!AC217=Lists!$Q$14,Lists!$T$14))))),0))))</f>
        <v>0</v>
      </c>
      <c r="S240" s="395" t="str">
        <f t="shared" si="45"/>
        <v/>
      </c>
      <c r="T240" s="395"/>
      <c r="U240" s="396"/>
      <c r="AI240" s="384">
        <f>'[1]Multi-Field'!B236</f>
        <v>0</v>
      </c>
      <c r="AJ240" s="387" t="str">
        <f>IF(OR('[1]Multi-Field'!Q80=[1]Lists!$AC$42,'[1]Multi-Field'!Q80=[1]Lists!$AC$43),"x","")</f>
        <v/>
      </c>
      <c r="AK240" s="387" t="str">
        <f>IF(OR('[1]Multi-Field'!Q80=[1]Lists!$AC$6,'[1]Multi-Field'!Q80=$AC$2,'[1]Multi-Field'!Q80=$AC$4),"x","")</f>
        <v/>
      </c>
      <c r="AL240" s="387" t="str">
        <f>IF(OR('[1]Multi-Field'!Q80=[1]Lists!$AC$7,'[1]Multi-Field'!Q80=$AC$3,'[1]Multi-Field'!Q80=$AC$5),"x","")</f>
        <v/>
      </c>
      <c r="AM240" s="387" t="str">
        <f>IF(OR('[1]Multi-Field'!Q80=$AC$23,'[1]Multi-Field'!Q80=$AC$13,'[1]Multi-Field'!Q80=$AC$9,'[1]Multi-Field'!Q80=$AC$19,'[1]Multi-Field'!Q80=$AC$47),"x","")</f>
        <v/>
      </c>
      <c r="AN240" s="387" t="str">
        <f>IF(OR('[1]Multi-Field'!Q80=$AC$24,'[1]Multi-Field'!Q80=$AC$14,'[1]Multi-Field'!Q80=$AC$10,'[1]Multi-Field'!Q80=$AC$22,'[1]Multi-Field'!Q80=$AC$48),"x","")</f>
        <v/>
      </c>
      <c r="AO240" s="387" t="str">
        <f>IF(OR('[1]Multi-Field'!Q80=$AC$21,'[1]Multi-Field'!Q80=$AC$28,'[1]Multi-Field'!Q80=$AC$62,'[1]Multi-Field'!Q80=$AC$102,'[1]Multi-Field'!Q80=$AC$98),"x","")</f>
        <v/>
      </c>
      <c r="AP240" s="387" t="str">
        <f>IF(OR('[1]Multi-Field'!Q80=$AC$25,'[1]Multi-Field'!Q80=$AC$63,'[1]Multi-Field'!Q80=$AC$85,'[1]Multi-Field'!Q80=$AC$87,'[1]Multi-Field'!Q80=$AC$92,'[1]Multi-Field'!Q80=$AC$93),"x","")</f>
        <v/>
      </c>
      <c r="AQ240" s="387" t="str">
        <f>IF(OR('[1]Multi-Field'!Q80=$AC$20,'[1]Multi-Field'!Q80=$AC$27,'[1]Multi-Field'!Q80=$AC$58,'[1]Multi-Field'!Q80=$AC$86,'[1]Multi-Field'!Q80=$AC$103,'[1]Multi-Field'!Q80=$AC$94),"x","")</f>
        <v/>
      </c>
      <c r="AR240" s="387" t="str">
        <f>IF(OR('[1]Multi-Field'!Q80=$AC$35,'[1]Multi-Field'!Q80=$AC$40,'[1]Multi-Field'!Q80=$AC$45,),"x","")</f>
        <v/>
      </c>
      <c r="AS240" s="387" t="str">
        <f>IF(OR('[1]Multi-Field'!Q80=$AC$36,'[1]Multi-Field'!Q80=$AC$41,'[1]Multi-Field'!Q80=$AC$46,),"x","")</f>
        <v/>
      </c>
      <c r="AT240" s="387" t="str">
        <f>IF(OR('[1]Multi-Field'!Q80=$AC$52,'[1]Multi-Field'!Q80=$AC$53,'[1]Multi-Field'!Q80=$AC$54,'[1]Multi-Field'!Q80=$AC$55,'[1]Multi-Field'!Q80=$AC$68,'[1]Multi-Field'!Q80=$AC$69,'[1]Multi-Field'!Q80=$AC$74,'[1]Multi-Field'!Q80=$AC$71,'[1]Multi-Field'!Q80=$AC$70),"x","")</f>
        <v>x</v>
      </c>
      <c r="AU240" s="387" t="str">
        <f>IF('[1]Multi-Field'!Q80=$AC$72,"x","")</f>
        <v/>
      </c>
      <c r="AV240" s="387" t="str">
        <f>IF('[1]Multi-Field'!Q80=$AC$73,"x","")</f>
        <v/>
      </c>
      <c r="AW240" s="387" t="str">
        <f>IF('[1]Multi-Field'!Q80=$AC$83,"x","")</f>
        <v/>
      </c>
      <c r="AX240" s="387" t="str">
        <f>IF('[1]Multi-Field'!Q80=$AC$84,"x","")</f>
        <v/>
      </c>
      <c r="AY240" s="387" t="str">
        <f>IF('[1]Multi-Field'!Q80=$AC$97,"x","")</f>
        <v/>
      </c>
      <c r="AZ240" s="387" t="str">
        <f>IF('[1]Multi-Field'!Q80=$AC$99,"x","")</f>
        <v/>
      </c>
      <c r="BA240" s="387" t="str">
        <f>IF('[1]Multi-Field'!Q80=$AC$104,"x","")</f>
        <v/>
      </c>
      <c r="BB240" s="387" t="str">
        <f>IF('[1]Multi-Field'!Q80=$AC$105,"x","")</f>
        <v/>
      </c>
      <c r="BC240" s="388"/>
      <c r="BF240" s="411" t="s">
        <v>1406</v>
      </c>
      <c r="BG240" s="412">
        <v>5</v>
      </c>
      <c r="BH240" s="412">
        <v>4</v>
      </c>
      <c r="BI240" s="412">
        <v>4</v>
      </c>
      <c r="BJ240" s="409" t="e">
        <f>IF(AND('[1]Single Field'!#REF!=[1]Lists!BF240,'[1]Single Field'!#REF!="Drained"),"x",IF(AND('[1]Single Field'!#REF!=[1]Lists!BF240,'[1]Single Field'!#REF!="Undrained"),O,""))</f>
        <v>#REF!</v>
      </c>
      <c r="BK240" s="409" t="str">
        <f>IF(AND('[1]Multi-Field'!$E$3=[1]Lists!BF240,'[1]Multi-Field'!$F$3="Drained"),BI240,IF(AND('[1]Multi-Field'!$E$3=BF240,'[1]Multi-Field'!$F$3="undrained"),BH240,""))</f>
        <v/>
      </c>
      <c r="BL240" s="409" t="str">
        <f>IF(AND('[1]Multi-Field'!$E$4=BF240,'[1]Multi-Field'!$F$4="Drained"),BI240,IF(AND('[1]Multi-Field'!$E$4=BF240,'[1]Multi-Field'!$F$4="undrained"),BH240,""))</f>
        <v/>
      </c>
      <c r="BM240" s="409" t="str">
        <f>IF(AND('[1]Multi-Field'!$E$5=BF240,'[1]Multi-Field'!$F$5="Drained"),BI240,IF(AND('[1]Multi-Field'!$E$5=BF240,'[1]Multi-Field'!$F$5="undrained"),BH240,""))</f>
        <v/>
      </c>
      <c r="BN240" s="409" t="str">
        <f>IF(AND('[1]Multi-Field'!$E$6=BF240,'[1]Multi-Field'!$F$6="Drained"),BI240,IF(AND('[1]Multi-Field'!$E$6=BF240,'[1]Multi-Field'!$F$6="undrained"),BH240,""))</f>
        <v/>
      </c>
      <c r="BO240" s="409" t="str">
        <f>IF(AND('[1]Multi-Field'!$E$7=BF240,'[1]Multi-Field'!$F$7="Drained"),BI240,IF(AND('[1]Multi-Field'!$E$7=BF240,'[1]Multi-Field'!$F$7="undrained"),BH240,""))</f>
        <v/>
      </c>
      <c r="BP240" s="409" t="str">
        <f>IF(AND('[1]Multi-Field'!$E$8=BF240,'[1]Multi-Field'!$F$8="Drained"),BI240,IF(AND('[1]Multi-Field'!$E$8=BF240,'[1]Multi-Field'!$F$8="undrained"),BH240,""))</f>
        <v/>
      </c>
      <c r="BQ240" s="409" t="str">
        <f>IF(AND('[1]Multi-Field'!$E$9=BF240,'[1]Multi-Field'!$F$9="Drained"),BI240,IF(AND('[1]Multi-Field'!$E$9=BF240,'[1]Multi-Field'!$F$9="undrained"),BH240,""))</f>
        <v/>
      </c>
      <c r="BR240" s="409" t="str">
        <f>IF(AND('[1]Multi-Field'!$E$10=BF240,'[1]Multi-Field'!$F$10="Drained"),BI240,IF(AND('[1]Multi-Field'!$E$10=BF240,'[1]Multi-Field'!$F$10="undrained"),BH240,""))</f>
        <v/>
      </c>
      <c r="BS240" s="409" t="str">
        <f>IF(AND('[1]Multi-Field'!$E$11=BF240,'[1]Multi-Field'!$F$11="Drained"),BI240,IF(AND('[1]Multi-Field'!$E$11=BF240,'[1]Multi-Field'!$F$11="undrained"),BH240,""))</f>
        <v/>
      </c>
      <c r="BT240" s="409" t="str">
        <f>IF(AND('[1]Multi-Field'!$E$12=BF240,'[1]Multi-Field'!$F$12="Drained"),BI240,IF(AND('[1]Multi-Field'!$E$12=BF240,'[1]Multi-Field'!$F$12="undrained"),BH240,""))</f>
        <v/>
      </c>
      <c r="BU240" s="409" t="str">
        <f>IF(AND('[1]Multi-Field'!$E$13=BF240,'[1]Multi-Field'!$F$13="Drained"),BI240,IF(AND('[1]Multi-Field'!$E$3=BF240,'[1]Multi-Field'!$F$13="undrained"),BH240,""))</f>
        <v/>
      </c>
      <c r="BV240" s="409" t="str">
        <f>IF(AND('[1]Multi-Field'!$E$14=BF240,'[1]Multi-Field'!$F$14="Drained"),BI240,IF(AND('[1]Multi-Field'!$E$14=BF240,'[1]Multi-Field'!$F$14="undrained"),BH240,""))</f>
        <v/>
      </c>
      <c r="BW240" s="409" t="str">
        <f>IF(AND('[1]Multi-Field'!$E$15=BF240,'[1]Multi-Field'!$F$15="Drained"),BI240,IF(AND('[1]Multi-Field'!$E$15=BF240,'[1]Multi-Field'!$F$15="undrained"),BH240,""))</f>
        <v/>
      </c>
      <c r="BX240" s="409" t="str">
        <f>IF(AND('[1]Multi-Field'!$E$16=[1]Lists!BF240,'[1]Multi-Field'!$F$16="Drained"),BI240,IF(AND('[1]Multi-Field'!$E$16=[1]Lists!BF240,'[1]Multi-Field'!$F$16="undrained"),BH240,""))</f>
        <v/>
      </c>
      <c r="BY240" s="409" t="str">
        <f>IF(AND('[1]Multi-Field'!$E$17=[1]Lists!BF240,'[1]Multi-Field'!$F$17="Drained"),BI240,IF(AND('[1]Multi-Field'!$E$17=[1]Lists!BF240,'[1]Multi-Field'!$F$17="undrained"),BH240,""))</f>
        <v/>
      </c>
      <c r="BZ240" s="409" t="str">
        <f>IF(AND('[1]Multi-Field'!$E$18=[1]Lists!BF240,'[1]Multi-Field'!$F$18="Drained"),BI240,IF(AND('[1]Multi-Field'!$E$18=[1]Lists!BF240,'[1]Multi-Field'!$F$18="undrained"),BH240,""))</f>
        <v/>
      </c>
      <c r="CA240" s="409" t="str">
        <f>IF(AND('[1]Multi-Field'!$E$19=[1]Lists!BF240,'[1]Multi-Field'!$F$19="Drained"),BI240,IF(AND('[1]Multi-Field'!$E$19=[1]Lists!BF240,'[1]Multi-Field'!$F$19="undrained"),BH240,""))</f>
        <v/>
      </c>
      <c r="CB240" s="409" t="str">
        <f>IF(AND('[1]Multi-Field'!$E$20=[1]Lists!BF240,'[1]Multi-Field'!$F$20="Drained"),BI240,IF(AND('[1]Multi-Field'!$E$20=[1]Lists!BF240,'[1]Multi-Field'!$F$20="undrained"),BH240,""))</f>
        <v/>
      </c>
      <c r="CC240" s="409" t="str">
        <f>IF(AND('[1]Multi-Field'!$E$21=[1]Lists!BF240,'[1]Multi-Field'!$F$21="Drained"),BI240,IF(AND('[1]Multi-Field'!$E$21=[1]Lists!BF240,'[1]Multi-Field'!$F$21="undrained"),BH240,""))</f>
        <v/>
      </c>
      <c r="CD240" s="409" t="str">
        <f>IF(AND('[1]Multi-Field'!$E$22=[1]Lists!BF240,'[1]Multi-Field'!$F$22="Drained"),BI240,IF(AND('[1]Multi-Field'!$E$22=[1]Lists!BF240,'[1]Multi-Field'!$F$22="undrained"),BH240,""))</f>
        <v/>
      </c>
      <c r="CE240" s="409" t="str">
        <f>IF(AND('[1]Multi-Field'!$E$23=[1]Lists!BF240,'[1]Multi-Field'!$F$23="Drained"),BI240,IF(AND('[1]Multi-Field'!$E$23=[1]Lists!BF240,'[1]Multi-Field'!$F$23="undrained"),BH240,""))</f>
        <v/>
      </c>
      <c r="CF240" s="409" t="str">
        <f>IF(AND('[1]Multi-Field'!$E$24=[1]Lists!BF240,'[1]Multi-Field'!$F$24="Drained"),BI240,IF(AND('[1]Multi-Field'!$E$24=[1]Lists!BF240,'[1]Multi-Field'!$F$24="undrained"),BH240,""))</f>
        <v/>
      </c>
      <c r="CG240" s="409" t="str">
        <f>IF(AND('[1]Multi-Field'!$E$25=[1]Lists!BF240,'[1]Multi-Field'!$F$25="Drained"),BI240,IF(AND('[1]Multi-Field'!$E$25=[1]Lists!BF240,'[1]Multi-Field'!$F$25="undrained"),BH240,""))</f>
        <v/>
      </c>
      <c r="CH240" s="409" t="str">
        <f>IF(AND('[1]Multi-Field'!$E$26=[1]Lists!BF240,'[1]Multi-Field'!$F$26="Drained"),BI240,IF(AND('[1]Multi-Field'!$E$26=[1]Lists!BF240,'[1]Multi-Field'!$F$26="undrained"),BH240,""))</f>
        <v/>
      </c>
      <c r="CI240" s="409" t="str">
        <f>IF(AND('[1]Multi-Field'!$E$27=[1]Lists!BF240,'[1]Multi-Field'!$F$27="Drained"),BI240,IF(AND('[1]Multi-Field'!$E$27=[1]Lists!BF240,'[1]Multi-Field'!$F$27="undrained"),BH240,""))</f>
        <v/>
      </c>
      <c r="CJ240" s="409" t="str">
        <f>IF(AND('[1]Multi-Field'!$E$28=[1]Lists!BF240,'[1]Multi-Field'!$F$28="Drained"),BI240,IF(AND('[1]Multi-Field'!$E$28=[1]Lists!BF240,'[1]Multi-Field'!$F$28="undrained"),BH240,""))</f>
        <v/>
      </c>
      <c r="CK240" s="409" t="str">
        <f>IF(AND('[1]Multi-Field'!$E$29=[1]Lists!BF240,'[1]Multi-Field'!$F$29="Drained"),BI240,IF(AND('[1]Multi-Field'!$E$29=[1]Lists!BF240,'[1]Multi-Field'!$F$29="undrained"),BH240,""))</f>
        <v/>
      </c>
      <c r="CL240" s="409" t="str">
        <f>IF(AND('[1]Multi-Field'!$E$30=[1]Lists!BF240,'[1]Multi-Field'!$F$30="Drained"),BI240,IF(AND('[1]Multi-Field'!$E$30=[1]Lists!BF240,'[1]Multi-Field'!$F$30="undrained"),BH240,""))</f>
        <v/>
      </c>
      <c r="CM240" s="409" t="str">
        <f>IF(AND('[1]Multi-Field'!$E$31=[1]Lists!BF240,'[1]Multi-Field'!$F$31="Drained"),BI240,IF(AND('[1]Multi-Field'!$E$31=[1]Lists!BF240,'[1]Multi-Field'!$F$31="undrained"),BH240,""))</f>
        <v/>
      </c>
      <c r="CN240" s="409" t="str">
        <f>IF(AND('[1]Multi-Field'!$E$32=[1]Lists!BF240,'[1]Multi-Field'!$F$32="Drained"),BI240,IF(AND('[1]Multi-Field'!$E$32=[1]Lists!BF240,'[1]Multi-Field'!$F$32="undrained"),BH240,""))</f>
        <v/>
      </c>
      <c r="CO240" s="409" t="str">
        <f>IF(AND('[1]Multi-Field'!$E$33=[1]Lists!BF240,'[1]Multi-Field'!$F$33="Drained"),BI240,IF(AND('[1]Multi-Field'!$E$33=[1]Lists!BF240,'[1]Multi-Field'!$F$33="undrained"),BH240,""))</f>
        <v/>
      </c>
      <c r="CP240" s="409" t="str">
        <f>IF(AND('[1]Multi-Field'!$E$34=[1]Lists!BF240,'[1]Multi-Field'!$F$34="Drained"),BI240,IF(AND('[1]Multi-Field'!$E$34=[1]Lists!BF240,'[1]Multi-Field'!$F$34="undrained"),BH240,""))</f>
        <v/>
      </c>
      <c r="CQ240" s="409" t="str">
        <f>IF(AND('[1]Multi-Field'!$E$35=[1]Lists!BF240,'[1]Multi-Field'!$F$35="Drained"),BI240,IF(AND('[1]Multi-Field'!$E$35=[1]Lists!BF240,'[1]Multi-Field'!$F$35="undrained"),BH240,""))</f>
        <v/>
      </c>
      <c r="CR240" s="409" t="str">
        <f>IF(AND('[1]Multi-Field'!$E$36=[1]Lists!BF240,'[1]Multi-Field'!$F$36="Drained"),BI240,IF(AND('[1]Multi-Field'!$E$36=[1]Lists!BF240,'[1]Multi-Field'!$F$36="undrained"),BH240,""))</f>
        <v/>
      </c>
      <c r="CS240" s="409" t="str">
        <f>IF(AND('[1]Multi-Field'!$E$37=[1]Lists!BF240,'[1]Multi-Field'!$F$37="Drained"),BI240,IF(AND('[1]Multi-Field'!$E$37=[1]Lists!BF240,'[1]Multi-Field'!$F$37="undrained"),BH240,""))</f>
        <v/>
      </c>
      <c r="CT240" s="409" t="str">
        <f>IF(AND('[1]Multi-Field'!$E$38=[1]Lists!BF240,'[1]Multi-Field'!$F$38="Drained"),BI240,IF(AND('[1]Multi-Field'!$E$38=[1]Lists!BF240,'[1]Multi-Field'!$F$38="undrained"),BH240,""))</f>
        <v/>
      </c>
      <c r="CU240" s="409" t="str">
        <f>IF(AND('[1]Multi-Field'!$E$39=[1]Lists!BF240,'[1]Multi-Field'!$F$39="Drained"),BI240,IF(AND('[1]Multi-Field'!$E$39=[1]Lists!BF240,'[1]Multi-Field'!$F$39="undrained"),BH240,""))</f>
        <v/>
      </c>
      <c r="CV240" s="409" t="str">
        <f>IF(AND('[1]Multi-Field'!$E$40=[1]Lists!BF240,'[1]Multi-Field'!$F$40="Drained"),BI240,IF(AND('[1]Multi-Field'!$E$40=[1]Lists!BF240,'[1]Multi-Field'!$F$40="undrained"),BH240,""))</f>
        <v/>
      </c>
      <c r="CW240" s="409" t="str">
        <f>IF(AND('[1]Multi-Field'!$E$41=[1]Lists!BF240,'[1]Multi-Field'!$F$40="Drained"),BI240,IF(AND('[1]Multi-Field'!$E$40=[1]Lists!BF240,'[1]Multi-Field'!$F$40="undrained"),BH240,""))</f>
        <v/>
      </c>
      <c r="CX240" s="409" t="str">
        <f>IF(AND('[1]Multi-Field'!$E$42=[1]Lists!BF240,'[1]Multi-Field'!$F$42="Drained"),BI240,IF(AND('[1]Multi-Field'!$E$42=[1]Lists!BF240,'[1]Multi-Field'!$F$42="undrained"),BH240,""))</f>
        <v/>
      </c>
      <c r="CY240" s="409" t="str">
        <f>IF(AND('[1]Multi-Field'!$E$43=[1]Lists!BF240,'[1]Multi-Field'!$F$43="Drained"),BI240,IF(AND('[1]Multi-Field'!$E$43=[1]Lists!BF240,'[1]Multi-Field'!$F$43="undrained"),BH240,""))</f>
        <v/>
      </c>
      <c r="CZ240" s="409" t="str">
        <f>IF(AND('[1]Multi-Field'!$E$44=[1]Lists!BF240,'[1]Multi-Field'!$F$44="Drained"),BI240,IF(AND('[1]Multi-Field'!$E$44=[1]Lists!BF240,'[1]Multi-Field'!$F$44="undrained"),BH240,""))</f>
        <v/>
      </c>
      <c r="DA240" s="409" t="str">
        <f>IF(AND('[1]Multi-Field'!$E$45=[1]Lists!BF240,'[1]Multi-Field'!$F$45="Drained"),BI240,IF(AND('[1]Multi-Field'!$E$45=[1]Lists!BF240,'[1]Multi-Field'!$F$45="undrained"),BH240,""))</f>
        <v/>
      </c>
      <c r="DB240" s="409" t="str">
        <f>IF(AND('[1]Multi-Field'!$E$46=[1]Lists!BF240,'[1]Multi-Field'!$F$46="Drained"),BI240,IF(AND('[1]Multi-Field'!$E$46=[1]Lists!BF240,'[1]Multi-Field'!$F$46="undrained"),BH240,""))</f>
        <v/>
      </c>
      <c r="DC240" s="409" t="str">
        <f>IF(AND('[1]Multi-Field'!$E$47=[1]Lists!BF240,'[1]Multi-Field'!$F$47="Drained"),BI240,IF(AND('[1]Multi-Field'!$E$47=[1]Lists!BF240,'[1]Multi-Field'!$F$47="undrained"),BH240,""))</f>
        <v/>
      </c>
      <c r="DD240" s="409" t="str">
        <f>IF(AND('[1]Multi-Field'!$E$48=[1]Lists!BF240,'[1]Multi-Field'!$F$48="Drained"),BI240,IF(AND('[1]Multi-Field'!$E$48=[1]Lists!BF240,'[1]Multi-Field'!$F$48="undrained"),BH240,""))</f>
        <v/>
      </c>
      <c r="DE240" s="409" t="str">
        <f>IF(AND('[1]Multi-Field'!$E$49=[1]Lists!BF240,'[1]Multi-Field'!$F$49="Drained"),BI240,IF(AND('[1]Multi-Field'!$E$49=[1]Lists!BF240,'[1]Multi-Field'!$F$9="undrained"),BH240,""))</f>
        <v/>
      </c>
      <c r="DF240" s="409" t="str">
        <f>IF(AND('[1]Multi-Field'!$E$50=[1]Lists!BF240,'[1]Multi-Field'!$F$50="Drained"),BI240,IF(AND('[1]Multi-Field'!$E$50=[1]Lists!BF240,'[1]Multi-Field'!$F$50="undrained"),BH240,""))</f>
        <v/>
      </c>
      <c r="DG240" s="409" t="str">
        <f>IF(AND('[1]Multi-Field'!$E$51=[1]Lists!BF240,'[1]Multi-Field'!$F$51="Drained"),BI240,IF(AND('[1]Multi-Field'!$E$51=[1]Lists!BF240,'[1]Multi-Field'!$F$51="undrained"),BH240,""))</f>
        <v/>
      </c>
      <c r="DH240" s="409" t="str">
        <f>IF(AND('[1]Multi-Field'!$E$52=[1]Lists!BF240,'[1]Multi-Field'!$F$52="Drained"),BI240,IF(AND('[1]Multi-Field'!$E$52=[1]Lists!BF240,'[1]Multi-Field'!$F$52="undrained"),BH240,""))</f>
        <v/>
      </c>
      <c r="DI240" s="409" t="str">
        <f>IF(AND('[1]Multi-Field'!$E$53=[1]Lists!BF240,'[1]Multi-Field'!$F$53="Drained"),BI240,IF(AND('[1]Multi-Field'!$E$53=[1]Lists!BF240,'[1]Multi-Field'!$F$53="undrained"),BH240,""))</f>
        <v/>
      </c>
      <c r="DJ240" s="409" t="str">
        <f>IF(AND('[1]Multi-Field'!$E$54=[1]Lists!BF240,'[1]Multi-Field'!$F$54="Drained"),BI240,IF(AND('[1]Multi-Field'!$E$54=[1]Lists!BF240,'[1]Multi-Field'!$F$54="undrained"),BH240,""))</f>
        <v/>
      </c>
      <c r="DK240" s="409" t="str">
        <f>IF(AND('[1]Multi-Field'!$E$55=[1]Lists!BF240,'[1]Multi-Field'!$F$55="Drained"),BI240,IF(AND('[1]Multi-Field'!$E$55=[1]Lists!BF240,'[1]Multi-Field'!$F$55="undrained"),BH240,""))</f>
        <v/>
      </c>
      <c r="DL240" s="409" t="str">
        <f>IF(AND('[1]Multi-Field'!$E$56=[1]Lists!BF240,'[1]Multi-Field'!$F$56="Drained"),BI240,IF(AND('[1]Multi-Field'!$E$56=[1]Lists!BF240,'[1]Multi-Field'!$F$56="undrained"),BH240,""))</f>
        <v/>
      </c>
      <c r="DM240" s="409" t="str">
        <f>IF(AND('[1]Multi-Field'!$E$57=[1]Lists!BF240,'[1]Multi-Field'!$F$57="Drained"),BI240,IF(AND('[1]Multi-Field'!$E$57=[1]Lists!BF240,'[1]Multi-Field'!$F$57="undrained"),BH240,""))</f>
        <v/>
      </c>
      <c r="DN240" s="409" t="str">
        <f>IF(AND('[1]Multi-Field'!$E$58=[1]Lists!BF240,'[1]Multi-Field'!$F$58="Drained"),BI240,IF(AND('[1]Multi-Field'!$E$58=[1]Lists!BF240,'[1]Multi-Field'!$F$58="undrained"),BH240,""))</f>
        <v/>
      </c>
      <c r="DO240" s="409" t="str">
        <f>IF(AND('[1]Multi-Field'!$E$59=[1]Lists!BF240,'[1]Multi-Field'!$F$59="Drained"),BI240,IF(AND('[1]Multi-Field'!$E$59=[1]Lists!BF240,'[1]Multi-Field'!$F$59="undrained"),BH240,""))</f>
        <v/>
      </c>
      <c r="DP240" s="409" t="str">
        <f>IF(AND('[1]Multi-Field'!$E$60=[1]Lists!BF240,'[1]Multi-Field'!$F$60="Drained"),BI240,IF(AND('[1]Multi-Field'!$E$60=[1]Lists!BF240,'[1]Multi-Field'!$F$60="undrained"),BH240,""))</f>
        <v/>
      </c>
      <c r="DQ240" s="409" t="str">
        <f>IF(AND('[1]Multi-Field'!$E$61=[1]Lists!BF240,'[1]Multi-Field'!$F$61="Drained"),BI240,IF(AND('[1]Multi-Field'!$E$61=[1]Lists!BF240,'[1]Multi-Field'!$F$61="undrained"),BH240,""))</f>
        <v/>
      </c>
      <c r="DR240" s="409" t="str">
        <f>IF(AND('[1]Multi-Field'!$E$62=[1]Lists!BF240,'[1]Multi-Field'!$F$62="Drained"),BI240,IF(AND('[1]Multi-Field'!$E$62=[1]Lists!BF240,'[1]Multi-Field'!$F$62="undrained"),BH240,""))</f>
        <v/>
      </c>
      <c r="DS240" s="409" t="str">
        <f>IF(AND('[1]Multi-Field'!$E$63=[1]Lists!BF240,'[1]Multi-Field'!$F$63="Drained"),BI240,IF(AND('[1]Multi-Field'!$E$63=[1]Lists!BF240,'[1]Multi-Field'!$F$63="undrained"),BH240,""))</f>
        <v/>
      </c>
      <c r="DT240" s="409" t="str">
        <f>IF(AND('[1]Multi-Field'!$E$64=[1]Lists!BF240,'[1]Multi-Field'!$F$64="Drained"),BI240,IF(AND('[1]Multi-Field'!$E$64=[1]Lists!BF240,'[1]Multi-Field'!$F$64="undrained"),BH240,""))</f>
        <v/>
      </c>
      <c r="DU240" s="409" t="str">
        <f>IF(AND('[1]Multi-Field'!$E$65=[1]Lists!BF240,'[1]Multi-Field'!$F$65="Drained"),BI240,IF(AND('[1]Multi-Field'!$E$65=[1]Lists!BF240,'[1]Multi-Field'!$F$65="undrained"),BH240,""))</f>
        <v/>
      </c>
      <c r="DV240" s="409" t="str">
        <f>IF(AND('[1]Multi-Field'!$E$66=[1]Lists!BF240,'[1]Multi-Field'!$F$66="Drained"),BI240,IF(AND('[1]Multi-Field'!$E$66=[1]Lists!BF240,'[1]Multi-Field'!$F$66="undrained"),BH240,""))</f>
        <v/>
      </c>
      <c r="DW240" s="409" t="str">
        <f>IF(AND('[1]Multi-Field'!$E$67=[1]Lists!BF240,'[1]Multi-Field'!$F$67="Drained"),BI240,IF(AND('[1]Multi-Field'!$E$67=[1]Lists!BF240,'[1]Multi-Field'!$F$67="undrained"),BH240,""))</f>
        <v/>
      </c>
      <c r="DX240" s="409" t="str">
        <f>IF(AND('[1]Multi-Field'!$E$68=[1]Lists!BF240,'[1]Multi-Field'!$F$68="Drained"),BI240,IF(AND('[1]Multi-Field'!$E$68=[1]Lists!BF240,'[1]Multi-Field'!$F$68="undrained"),BH240,""))</f>
        <v/>
      </c>
      <c r="DY240" s="409" t="str">
        <f>IF(AND('[1]Multi-Field'!$E$69=[1]Lists!BF240,'[1]Multi-Field'!$F$69="Drained"),BI240,IF(AND('[1]Multi-Field'!$E$69=[1]Lists!BF240,'[1]Multi-Field'!$F$69="undrained"),BH240,""))</f>
        <v/>
      </c>
      <c r="DZ240" s="409" t="str">
        <f>IF(AND('[1]Multi-Field'!$E$70=[1]Lists!BF240,'[1]Multi-Field'!$F$70="Drained"),BI240,IF(AND('[1]Multi-Field'!$E$70=[1]Lists!BF240,'[1]Multi-Field'!$F$70="undrained"),BH240,""))</f>
        <v/>
      </c>
      <c r="EA240" s="409" t="str">
        <f>IF(AND('[1]Multi-Field'!$E$71=[1]Lists!BF240,'[1]Multi-Field'!$F$71="Drained"),BI240,IF(AND('[1]Multi-Field'!$E$71=[1]Lists!BF240,'[1]Multi-Field'!$F$71="undrained"),BH240,""))</f>
        <v/>
      </c>
      <c r="EB240" s="409" t="str">
        <f>IF(AND('[1]Multi-Field'!$E$72=[1]Lists!BF240,'[1]Multi-Field'!$F$72="Drained"),BI240,IF(AND('[1]Multi-Field'!$E$72=[1]Lists!BF240,'[1]Multi-Field'!$F$72="undrained"),BH240,""))</f>
        <v/>
      </c>
      <c r="EC240" s="409" t="str">
        <f>IF(AND('[1]Multi-Field'!$E$73=[1]Lists!BF240,'[1]Multi-Field'!$F$73="Drained"),BI240,IF(AND('[1]Multi-Field'!$E$73=[1]Lists!BF240,'[1]Multi-Field'!$F$73="undrained"),BH240,""))</f>
        <v/>
      </c>
      <c r="ED240" s="409" t="str">
        <f>IF(AND('[1]Multi-Field'!$E$74=[1]Lists!BF240,'[1]Multi-Field'!$F$74="Drained"),BI240,IF(AND('[1]Multi-Field'!$E$74=[1]Lists!BF240,'[1]Multi-Field'!$F$74="undrained"),BH240,""))</f>
        <v/>
      </c>
      <c r="EE240" s="409" t="str">
        <f>IF(AND('[1]Multi-Field'!$E$75=[1]Lists!BF240,'[1]Multi-Field'!$F$75="Drained"),BI240,IF(AND('[1]Multi-Field'!$E$75=[1]Lists!BF240,'[1]Multi-Field'!$F$75="undrained"),BH240,""))</f>
        <v/>
      </c>
      <c r="EF240" s="409" t="str">
        <f>IF(AND('[1]Multi-Field'!$E$76=[1]Lists!BF240,'[1]Multi-Field'!$F$76="Drained"),BI240,IF(AND('[1]Multi-Field'!$E$76=[1]Lists!BF240,'[1]Multi-Field'!$F$6="undrained"),BH240,""))</f>
        <v/>
      </c>
      <c r="EG240" s="409" t="str">
        <f>IF(AND('[1]Multi-Field'!$E$77=[1]Lists!BF240,'[1]Multi-Field'!$F$77="Drained"),BI240,IF(AND('[1]Multi-Field'!$E$77=[1]Lists!BF240,'[1]Multi-Field'!$F$77="undrained"),BH240,""))</f>
        <v/>
      </c>
      <c r="EH240" s="409" t="str">
        <f>IF(AND('[1]Multi-Field'!$E$78=[1]Lists!BF240,'[1]Multi-Field'!$F$78="Drained"),BI240,IF(AND('[1]Multi-Field'!$E$78=[1]Lists!BF240,'[1]Multi-Field'!$F$78="undrained"),BH240,""))</f>
        <v/>
      </c>
      <c r="EI240" s="409" t="str">
        <f>IF(AND('[1]Multi-Field'!$E$79=[1]Lists!BF240,'[1]Multi-Field'!$F$79="Drained"),BI240,IF(AND('[1]Multi-Field'!$E$79=[1]Lists!BF240,'[1]Multi-Field'!$F$79="undrained"),BH240,""))</f>
        <v/>
      </c>
      <c r="EJ240" s="409" t="str">
        <f>IF(AND('[1]Multi-Field'!$E$80=[1]Lists!BF240,'[1]Multi-Field'!$F$80="Drained"),BI240,IF(AND('[1]Multi-Field'!$E$80=[1]Lists!BF240,'[1]Multi-Field'!$F$80="undrained"),BH240,""))</f>
        <v/>
      </c>
      <c r="EK240" s="409" t="str">
        <f>IF(AND('[1]Multi-Field'!$E$81=[1]Lists!BF240,'[1]Multi-Field'!$F$81="Drained"),BI240,IF(AND('[1]Multi-Field'!$E$81=[1]Lists!BF240,'[1]Multi-Field'!$F$81="undrained"),BH240,""))</f>
        <v/>
      </c>
      <c r="EL240" s="409" t="str">
        <f>IF(AND('[1]Multi-Field'!$E$82=[1]Lists!BF240,'[1]Multi-Field'!$F$82="Drained"),BI240,IF(AND('[1]Multi-Field'!$E$82=[1]Lists!BF240,'[1]Multi-Field'!$F$82="undrained"),BH240,""))</f>
        <v/>
      </c>
      <c r="EM240" s="409" t="str">
        <f>IF(AND('[1]Multi-Field'!$E$83=[1]Lists!BF240,'[1]Multi-Field'!$F$83="Drained"),BI240,IF(AND('[1]Multi-Field'!$E$83=[1]Lists!BF240,'[1]Multi-Field'!$F$83="undrained"),BH240,""))</f>
        <v/>
      </c>
      <c r="EN240" s="409" t="str">
        <f>IF(AND('[1]Multi-Field'!$E$84=[1]Lists!BF240,'[1]Multi-Field'!$F$84="Drained"),BI240,IF(AND('[1]Multi-Field'!$E$84=[1]Lists!BF240,'[1]Multi-Field'!$F$84="undrained"),BH240,""))</f>
        <v/>
      </c>
      <c r="EO240" s="409" t="str">
        <f>IF(AND('[1]Multi-Field'!$E$85=[1]Lists!BF240,'[1]Multi-Field'!$F$85="Drained"),BI240,IF(AND('[1]Multi-Field'!$E$85=[1]Lists!BF240,'[1]Multi-Field'!$F$85="undrained"),BH240,""))</f>
        <v/>
      </c>
      <c r="EP240" s="409" t="str">
        <f>IF(AND('[1]Multi-Field'!$E$86=[1]Lists!BF240,'[1]Multi-Field'!$F$86="Drained"),BI240,IF(AND('[1]Multi-Field'!$E$86=[1]Lists!BF240,'[1]Multi-Field'!$F$86="undrained"),BH240,""))</f>
        <v/>
      </c>
      <c r="EQ240" s="409" t="str">
        <f>IF(AND('[1]Multi-Field'!$E$87=[1]Lists!BF240,'[1]Multi-Field'!$F$87="Drained"),BI240,IF(AND('[1]Multi-Field'!$E$87=[1]Lists!BF240,'[1]Multi-Field'!$F$87="undrained"),BH240,""))</f>
        <v/>
      </c>
      <c r="ER240" s="409" t="str">
        <f>IF(AND('[1]Multi-Field'!$E$88=[1]Lists!BF240,'[1]Multi-Field'!$F$88="Drained"),BI240,IF(AND('[1]Multi-Field'!$E$88=[1]Lists!BF240,'[1]Multi-Field'!$F$88="undrained"),BH240,""))</f>
        <v/>
      </c>
      <c r="ES240" s="409" t="str">
        <f>IF(AND('[1]Multi-Field'!$E$89=[1]Lists!BF240,'[1]Multi-Field'!$F$89="Drained"),BI240,IF(AND('[1]Multi-Field'!$E$89=[1]Lists!BF240,'[1]Multi-Field'!$F$89="undrained"),BH240,""))</f>
        <v/>
      </c>
      <c r="ET240" s="409" t="str">
        <f>IF(AND('[1]Multi-Field'!$E$90=[1]Lists!BF240,'[1]Multi-Field'!$F$90="Drained"),BI240,IF(AND('[1]Multi-Field'!$E$90=[1]Lists!BF240,'[1]Multi-Field'!$F$90="undrained"),BH240,""))</f>
        <v/>
      </c>
      <c r="EU240" s="409" t="str">
        <f>IF(AND('[1]Multi-Field'!$E$91=[1]Lists!BF240,'[1]Multi-Field'!$F$91="Drained"),BI240,IF(AND('[1]Multi-Field'!$E$91=[1]Lists!BF240,'[1]Multi-Field'!$F$91="undrained"),BH240,""))</f>
        <v/>
      </c>
      <c r="EV240" s="409" t="str">
        <f>IF(AND('[1]Multi-Field'!$E$92=[1]Lists!BF240,'[1]Multi-Field'!$F$92="Drained"),BI240,IF(AND('[1]Multi-Field'!$E$92=[1]Lists!BF240,'[1]Multi-Field'!$F$92="undrained"),BH240,""))</f>
        <v/>
      </c>
      <c r="EW240" s="409" t="str">
        <f>IF(AND('[1]Multi-Field'!$E$93=[1]Lists!BF240,'[1]Multi-Field'!$F$93="Drained"),BI240,IF(AND('[1]Multi-Field'!$E$93=[1]Lists!BF240,'[1]Multi-Field'!$F$93="undrained"),BH240,""))</f>
        <v/>
      </c>
      <c r="EX240" s="409" t="str">
        <f>IF(AND('[1]Multi-Field'!$E$94=[1]Lists!BF240,'[1]Multi-Field'!$F$94="Drained"),BI240,IF(AND('[1]Multi-Field'!$E$94=[1]Lists!BF240,'[1]Multi-Field'!$F$94="undrained"),BH240,""))</f>
        <v/>
      </c>
      <c r="EY240" s="409" t="str">
        <f>IF(AND('[1]Multi-Field'!$E$95=[1]Lists!BF240,'[1]Multi-Field'!$F$95="Drained"),BI240,IF(AND('[1]Multi-Field'!$E$95=[1]Lists!BF240,'[1]Multi-Field'!$F$95="undrained"),BH240,""))</f>
        <v/>
      </c>
      <c r="EZ240" s="409" t="str">
        <f>IF(AND('[1]Multi-Field'!$E$96=[1]Lists!BF240,'[1]Multi-Field'!$F$96="Drained"),BI240,IF(AND('[1]Multi-Field'!$E$96=[1]Lists!BF240,'[1]Multi-Field'!$F$96="undrained"),BH240,""))</f>
        <v/>
      </c>
      <c r="FA240" s="409" t="str">
        <f>IF(AND('[1]Multi-Field'!$E$97=[1]Lists!BF240,'[1]Multi-Field'!$F$97="Drained"),BI240,IF(AND('[1]Multi-Field'!$E$97=[1]Lists!BF240,'[1]Multi-Field'!$F$97="undrained"),BH240,""))</f>
        <v/>
      </c>
      <c r="FB240" s="409" t="str">
        <f>IF(AND('[1]Multi-Field'!$E$98=[1]Lists!BF240,'[1]Multi-Field'!$F$98="Drained"),BI240,IF(AND('[1]Multi-Field'!$E$98=[1]Lists!BF240,'[1]Multi-Field'!$F$98="undrained"),BH240,""))</f>
        <v/>
      </c>
      <c r="FC240" s="409" t="str">
        <f>IF(AND('[1]Multi-Field'!$E$99=[1]Lists!BF240,'[1]Multi-Field'!$F$99="Drained"),BI240,IF(AND('[1]Multi-Field'!$E$99=[1]Lists!BF240,'[1]Multi-Field'!$F$99="undrained"),BH240,""))</f>
        <v/>
      </c>
      <c r="FD240" s="409" t="str">
        <f>IF(AND('[1]Multi-Field'!$E$100=[1]Lists!BF240,'[1]Multi-Field'!$F$100="Drained"),BI240,IF(AND('[1]Multi-Field'!$E$100=[1]Lists!BF240,'[1]Multi-Field'!$F$100="undrained"),BH240,""))</f>
        <v/>
      </c>
      <c r="FE240" s="409" t="str">
        <f>IF(AND('[1]Multi-Field'!$E$101=[1]Lists!BF240,'[1]Multi-Field'!$F$101="Drained"),BI240,IF(AND('[1]Multi-Field'!$E$101=[1]Lists!BF240,'[1]Multi-Field'!$F$101="undrained"),BH240,""))</f>
        <v/>
      </c>
      <c r="FF240" s="409" t="str">
        <f>IF(AND('[1]Multi-Field'!$E$102=[1]Lists!BF240,'[1]Multi-Field'!$F$102="Drained"),BI240,IF(AND('[1]Multi-Field'!$E$102=[1]Lists!BF240,'[1]Multi-Field'!$F$102="undrained"),BH240,""))</f>
        <v/>
      </c>
      <c r="FG240" s="409" t="str">
        <f>IF(AND('[1]Multi-Field'!$E$103=[1]Lists!BF240,'[1]Multi-Field'!$F$103="Drained"),BI240,IF(AND('[1]Multi-Field'!$E$103=[1]Lists!BF240,'[1]Multi-Field'!$F$103="undrained"),BH240,""))</f>
        <v/>
      </c>
      <c r="FH240" s="409" t="str">
        <f>IF(AND('[1]Multi-Field'!$E$104=[1]Lists!BF240,'[1]Multi-Field'!$F$104="Drained"),BI240,IF(AND('[1]Multi-Field'!$E$104=[1]Lists!BF240,'[1]Multi-Field'!$F$104="undrained"),BH240,""))</f>
        <v/>
      </c>
      <c r="FI240" s="409" t="str">
        <f>IF(AND('[1]Multi-Field'!$E$105=[1]Lists!BF240,'[1]Multi-Field'!$F$105="Drained"),BI240,IF(AND('[1]Multi-Field'!$E$105=[1]Lists!BF240,'[1]Multi-Field'!$F$105="undrained"),BH240,""))</f>
        <v/>
      </c>
      <c r="FJ240" s="409" t="str">
        <f>IF(AND('[1]Multi-Field'!$E$106=[1]Lists!BF240,'[1]Multi-Field'!$F$106="Drained"),BI240,IF(AND('[1]Multi-Field'!$E$106=[1]Lists!BF240,'[1]Multi-Field'!$F$106="undrained"),BH240,""))</f>
        <v/>
      </c>
      <c r="FK240" s="409" t="str">
        <f>IF(AND('[1]Multi-Field'!$E$107=[1]Lists!BF240,'[1]Multi-Field'!$F$107="Drained"),BI240,IF(AND('[1]Multi-Field'!$E$107=[1]Lists!BF240,'[1]Multi-Field'!$F$107="undrained"),BH240,""))</f>
        <v/>
      </c>
      <c r="FL240" s="409" t="str">
        <f>IF(AND('[1]Multi-Field'!$E$108=[1]Lists!BF240,'[1]Multi-Field'!$F$108="Drained"),BI240,IF(AND('[1]Multi-Field'!$E$108=[1]Lists!BF240,'[1]Multi-Field'!$F$108="undrained"),BH240,""))</f>
        <v/>
      </c>
      <c r="FM240" s="409" t="str">
        <f>IF(AND('[1]Multi-Field'!$E$109=[1]Lists!BF240,'[1]Multi-Field'!$F$109="Drained"),BI240,IF(AND('[1]Multi-Field'!$E$109=[1]Lists!BF240,'[1]Multi-Field'!$F$109="undrained"),BH240,""))</f>
        <v/>
      </c>
      <c r="FN240" s="409" t="str">
        <f>IF(AND('[1]Multi-Field'!$E$110=[1]Lists!BF240,'[1]Multi-Field'!$F$110="Drained"),BI240,IF(AND('[1]Multi-Field'!$E$110=[1]Lists!BF240,'[1]Multi-Field'!$F$110="undrained"),BH240,""))</f>
        <v/>
      </c>
      <c r="FO240" s="409" t="str">
        <f>IF(AND('[1]Multi-Field'!$E$111=[1]Lists!BF240,'[1]Multi-Field'!$F$111="Drained"),BI240,IF(AND('[1]Multi-Field'!$E$111=[1]Lists!BF240,'[1]Multi-Field'!$F$111="undrained"),BH240,""))</f>
        <v/>
      </c>
      <c r="FP240" s="409" t="str">
        <f>IF(AND('[1]Multi-Field'!$E$112=[1]Lists!BF240,'[1]Multi-Field'!$F$112="Drained"),BI240,IF(AND('[1]Multi-Field'!$E$112=[1]Lists!BF240,'[1]Multi-Field'!$F$112="undrained"),BH240,""))</f>
        <v/>
      </c>
      <c r="FQ240" s="409" t="str">
        <f>IF(AND('[1]Multi-Field'!$E$113=[1]Lists!BF240,'[1]Multi-Field'!$F$113="Drained"),BI240,IF(AND('[1]Multi-Field'!$E$113=[1]Lists!BF240,'[1]Multi-Field'!$F$113="undrained"),BH240,""))</f>
        <v/>
      </c>
      <c r="FR240" s="409" t="str">
        <f>IF(AND('[1]Multi-Field'!$E$114=[1]Lists!BF240,'[1]Multi-Field'!$F$114="Drained"),BI240,IF(AND('[1]Multi-Field'!$E$114=[1]Lists!BF240,'[1]Multi-Field'!$F$114="undrained"),BH240,""))</f>
        <v/>
      </c>
      <c r="FS240" s="409" t="str">
        <f>IF(AND('[1]Multi-Field'!$E$115=[1]Lists!BF240,'[1]Multi-Field'!$F$115="Drained"),BI240,IF(AND('[1]Multi-Field'!$E$115=[1]Lists!BF240,'[1]Multi-Field'!$F$115="undrained"),BH240,""))</f>
        <v/>
      </c>
      <c r="FT240" s="409" t="str">
        <f>IF(AND('[1]Multi-Field'!$E$116=[1]Lists!BF240,'[1]Multi-Field'!$F$116="Drained"),BI240,IF(AND('[1]Multi-Field'!$E$116=[1]Lists!BF240,'[1]Multi-Field'!$F$116="undrained"),BH240,""))</f>
        <v/>
      </c>
      <c r="FU240" s="409" t="str">
        <f>IF(AND('[1]Multi-Field'!$E$117=[1]Lists!BF240,'[1]Multi-Field'!$F$117="Drained"),BI240,IF(AND('[1]Multi-Field'!$E$117=[1]Lists!BF240,'[1]Multi-Field'!$F$117="undrained"),BH240,""))</f>
        <v/>
      </c>
      <c r="FV240" s="409" t="str">
        <f>IF(AND('[1]Multi-Field'!$E$118=[1]Lists!BF240,'[1]Multi-Field'!$F$118="Drained"),BI240,IF(AND('[1]Multi-Field'!$E$118=[1]Lists!BF240,'[1]Multi-Field'!$F$118="undrained"),BH240,""))</f>
        <v/>
      </c>
      <c r="FW240" s="409" t="str">
        <f>IF(AND('[1]Multi-Field'!$E$119=[1]Lists!BF240,'[1]Multi-Field'!$F$119="Drained"),BI240,IF(AND('[1]Multi-Field'!$E$119=[1]Lists!BF240,'[1]Multi-Field'!$F$119="undrained"),BH240,""))</f>
        <v/>
      </c>
      <c r="FX240" s="409" t="str">
        <f>IF(AND('[1]Multi-Field'!$E$120=[1]Lists!BF240,'[1]Multi-Field'!$F$120="Drained"),BI240,IF(AND('[1]Multi-Field'!$E$120=[1]Lists!BF240,'[1]Multi-Field'!$F$120="undrained"),BH240,""))</f>
        <v/>
      </c>
    </row>
    <row r="241" spans="1:180" ht="13.5" customHeight="1">
      <c r="A241" s="7" t="s">
        <v>328</v>
      </c>
      <c r="B241" s="7"/>
      <c r="C241" s="7"/>
      <c r="D241" s="8">
        <v>60</v>
      </c>
      <c r="E241" s="8">
        <f t="shared" si="39"/>
        <v>62</v>
      </c>
      <c r="F241" s="8">
        <f t="shared" si="40"/>
        <v>63</v>
      </c>
      <c r="G241" s="8">
        <v>65</v>
      </c>
      <c r="H241" s="8">
        <v>65</v>
      </c>
      <c r="I241" s="8">
        <f t="shared" si="43"/>
        <v>68</v>
      </c>
      <c r="J241" s="8">
        <f t="shared" si="44"/>
        <v>72</v>
      </c>
      <c r="K241" s="8">
        <v>75</v>
      </c>
      <c r="L241" s="8">
        <v>105</v>
      </c>
      <c r="M241" s="8">
        <f t="shared" si="41"/>
        <v>108</v>
      </c>
      <c r="N241" s="8">
        <f t="shared" si="42"/>
        <v>112</v>
      </c>
      <c r="O241" s="8">
        <v>115</v>
      </c>
      <c r="P241" s="391">
        <v>216</v>
      </c>
      <c r="Q241" s="394"/>
      <c r="R241" s="395" t="b">
        <f>IF(OR('Multi-Field'!AA218=Lists!$AC$42,'Multi-Field'!AA218=Lists!$AC$43),IF('Multi-Field'!Z218="x",(IF('Multi-Field'!AC218=Lists!$Q$11,Lists!$R$11,IF('Multi-Field'!AC218=Lists!$Q$12,Lists!$R$12,IF('Multi-Field'!AC218=Lists!$Q$13,Lists!$R$13,IF('Multi-Field'!AC218=Lists!$Q$14,Lists!$R$14))))),IF('Multi-Field'!X218="x",(IF('Multi-Field'!AC218=Lists!$Q$11,Lists!$S$11,IF('Multi-Field'!AC218=Lists!$Q$12,Lists!$S$12,IF('Multi-Field'!AC218=Lists!$Q$13,Lists!$S$13,IF('Multi-Field'!AC218=Lists!$Q$14,Lists!$S$14))))),IF('Multi-Field'!V218="x",(IF('Multi-Field'!AC218=Lists!$Q$11,Lists!$T$11,IF('Multi-Field'!AC218=Lists!$Q$12,Lists!$T$12,IF('Multi-Field'!AC218=Lists!$Q$13,Lists!$T$13,IF('Multi-Field'!AC218=Lists!$Q$14,Lists!$T$14))))),0))))</f>
        <v>0</v>
      </c>
      <c r="S241" s="395" t="str">
        <f t="shared" si="45"/>
        <v/>
      </c>
      <c r="T241" s="395"/>
      <c r="U241" s="396"/>
      <c r="AI241" s="384">
        <f>'[1]Multi-Field'!B237</f>
        <v>0</v>
      </c>
      <c r="AJ241" s="387" t="str">
        <f>IF(OR('[1]Multi-Field'!Q81=[1]Lists!$AC$42,'[1]Multi-Field'!Q81=[1]Lists!$AC$43),"x","")</f>
        <v/>
      </c>
      <c r="AK241" s="387" t="str">
        <f>IF(OR('[1]Multi-Field'!Q81=[1]Lists!$AC$6,'[1]Multi-Field'!Q81=$AC$2,'[1]Multi-Field'!Q81=$AC$4),"x","")</f>
        <v/>
      </c>
      <c r="AL241" s="387" t="str">
        <f>IF(OR('[1]Multi-Field'!Q81=[1]Lists!$AC$7,'[1]Multi-Field'!Q81=$AC$3,'[1]Multi-Field'!Q81=$AC$5),"x","")</f>
        <v/>
      </c>
      <c r="AM241" s="387" t="str">
        <f>IF(OR('[1]Multi-Field'!Q81=$AC$23,'[1]Multi-Field'!Q81=$AC$13,'[1]Multi-Field'!Q81=$AC$9,'[1]Multi-Field'!Q81=$AC$19,'[1]Multi-Field'!Q81=$AC$47),"x","")</f>
        <v/>
      </c>
      <c r="AN241" s="387" t="str">
        <f>IF(OR('[1]Multi-Field'!Q81=$AC$24,'[1]Multi-Field'!Q81=$AC$14,'[1]Multi-Field'!Q81=$AC$10,'[1]Multi-Field'!Q81=$AC$22,'[1]Multi-Field'!Q81=$AC$48),"x","")</f>
        <v/>
      </c>
      <c r="AO241" s="387" t="str">
        <f>IF(OR('[1]Multi-Field'!Q81=$AC$21,'[1]Multi-Field'!Q81=$AC$28,'[1]Multi-Field'!Q81=$AC$62,'[1]Multi-Field'!Q81=$AC$102,'[1]Multi-Field'!Q81=$AC$98),"x","")</f>
        <v/>
      </c>
      <c r="AP241" s="387" t="str">
        <f>IF(OR('[1]Multi-Field'!Q81=$AC$25,'[1]Multi-Field'!Q81=$AC$63,'[1]Multi-Field'!Q81=$AC$85,'[1]Multi-Field'!Q81=$AC$87,'[1]Multi-Field'!Q81=$AC$92,'[1]Multi-Field'!Q81=$AC$93),"x","")</f>
        <v/>
      </c>
      <c r="AQ241" s="387" t="str">
        <f>IF(OR('[1]Multi-Field'!Q81=$AC$20,'[1]Multi-Field'!Q81=$AC$27,'[1]Multi-Field'!Q81=$AC$58,'[1]Multi-Field'!Q81=$AC$86,'[1]Multi-Field'!Q81=$AC$103,'[1]Multi-Field'!Q81=$AC$94),"x","")</f>
        <v/>
      </c>
      <c r="AR241" s="387" t="str">
        <f>IF(OR('[1]Multi-Field'!Q81=$AC$35,'[1]Multi-Field'!Q81=$AC$40,'[1]Multi-Field'!Q81=$AC$45,),"x","")</f>
        <v/>
      </c>
      <c r="AS241" s="387" t="str">
        <f>IF(OR('[1]Multi-Field'!Q81=$AC$36,'[1]Multi-Field'!Q81=$AC$41,'[1]Multi-Field'!Q81=$AC$46,),"x","")</f>
        <v/>
      </c>
      <c r="AT241" s="387" t="str">
        <f>IF(OR('[1]Multi-Field'!Q81=$AC$52,'[1]Multi-Field'!Q81=$AC$53,'[1]Multi-Field'!Q81=$AC$54,'[1]Multi-Field'!Q81=$AC$55,'[1]Multi-Field'!Q81=$AC$68,'[1]Multi-Field'!Q81=$AC$69,'[1]Multi-Field'!Q81=$AC$74,'[1]Multi-Field'!Q81=$AC$71,'[1]Multi-Field'!Q81=$AC$70),"x","")</f>
        <v>x</v>
      </c>
      <c r="AU241" s="387" t="str">
        <f>IF('[1]Multi-Field'!Q81=$AC$72,"x","")</f>
        <v/>
      </c>
      <c r="AV241" s="387" t="str">
        <f>IF('[1]Multi-Field'!Q81=$AC$73,"x","")</f>
        <v/>
      </c>
      <c r="AW241" s="387" t="str">
        <f>IF('[1]Multi-Field'!Q81=$AC$83,"x","")</f>
        <v/>
      </c>
      <c r="AX241" s="387" t="str">
        <f>IF('[1]Multi-Field'!Q81=$AC$84,"x","")</f>
        <v/>
      </c>
      <c r="AY241" s="387" t="str">
        <f>IF('[1]Multi-Field'!Q81=$AC$97,"x","")</f>
        <v/>
      </c>
      <c r="AZ241" s="387" t="str">
        <f>IF('[1]Multi-Field'!Q81=$AC$99,"x","")</f>
        <v/>
      </c>
      <c r="BA241" s="387" t="str">
        <f>IF('[1]Multi-Field'!Q81=$AC$104,"x","")</f>
        <v/>
      </c>
      <c r="BB241" s="387" t="str">
        <f>IF('[1]Multi-Field'!Q81=$AC$105,"x","")</f>
        <v/>
      </c>
      <c r="BC241" s="388"/>
      <c r="BF241" s="411" t="s">
        <v>1407</v>
      </c>
      <c r="BG241" s="412">
        <v>3</v>
      </c>
      <c r="BH241" s="412">
        <v>4</v>
      </c>
      <c r="BI241" s="412">
        <v>4.5</v>
      </c>
      <c r="BJ241" s="409" t="e">
        <f>IF(AND('[1]Single Field'!#REF!=[1]Lists!BF241,'[1]Single Field'!#REF!="Drained"),"x",IF(AND('[1]Single Field'!#REF!=[1]Lists!BF241,'[1]Single Field'!#REF!="Undrained"),O,""))</f>
        <v>#REF!</v>
      </c>
      <c r="BK241" s="409" t="str">
        <f>IF(AND('[1]Multi-Field'!$E$3=[1]Lists!BF241,'[1]Multi-Field'!$F$3="Drained"),BI241,IF(AND('[1]Multi-Field'!$E$3=BF241,'[1]Multi-Field'!$F$3="undrained"),BH241,""))</f>
        <v/>
      </c>
      <c r="BL241" s="409" t="str">
        <f>IF(AND('[1]Multi-Field'!$E$4=BF241,'[1]Multi-Field'!$F$4="Drained"),BI241,IF(AND('[1]Multi-Field'!$E$4=BF241,'[1]Multi-Field'!$F$4="undrained"),BH241,""))</f>
        <v/>
      </c>
      <c r="BM241" s="409" t="str">
        <f>IF(AND('[1]Multi-Field'!$E$5=BF241,'[1]Multi-Field'!$F$5="Drained"),BI241,IF(AND('[1]Multi-Field'!$E$5=BF241,'[1]Multi-Field'!$F$5="undrained"),BH241,""))</f>
        <v/>
      </c>
      <c r="BN241" s="409" t="str">
        <f>IF(AND('[1]Multi-Field'!$E$6=BF241,'[1]Multi-Field'!$F$6="Drained"),BI241,IF(AND('[1]Multi-Field'!$E$6=BF241,'[1]Multi-Field'!$F$6="undrained"),BH241,""))</f>
        <v/>
      </c>
      <c r="BO241" s="409" t="str">
        <f>IF(AND('[1]Multi-Field'!$E$7=BF241,'[1]Multi-Field'!$F$7="Drained"),BI241,IF(AND('[1]Multi-Field'!$E$7=BF241,'[1]Multi-Field'!$F$7="undrained"),BH241,""))</f>
        <v/>
      </c>
      <c r="BP241" s="409" t="str">
        <f>IF(AND('[1]Multi-Field'!$E$8=BF241,'[1]Multi-Field'!$F$8="Drained"),BI241,IF(AND('[1]Multi-Field'!$E$8=BF241,'[1]Multi-Field'!$F$8="undrained"),BH241,""))</f>
        <v/>
      </c>
      <c r="BQ241" s="409" t="str">
        <f>IF(AND('[1]Multi-Field'!$E$9=BF241,'[1]Multi-Field'!$F$9="Drained"),BI241,IF(AND('[1]Multi-Field'!$E$9=BF241,'[1]Multi-Field'!$F$9="undrained"),BH241,""))</f>
        <v/>
      </c>
      <c r="BR241" s="409" t="str">
        <f>IF(AND('[1]Multi-Field'!$E$10=BF241,'[1]Multi-Field'!$F$10="Drained"),BI241,IF(AND('[1]Multi-Field'!$E$10=BF241,'[1]Multi-Field'!$F$10="undrained"),BH241,""))</f>
        <v/>
      </c>
      <c r="BS241" s="409" t="str">
        <f>IF(AND('[1]Multi-Field'!$E$11=BF241,'[1]Multi-Field'!$F$11="Drained"),BI241,IF(AND('[1]Multi-Field'!$E$11=BF241,'[1]Multi-Field'!$F$11="undrained"),BH241,""))</f>
        <v/>
      </c>
      <c r="BT241" s="409" t="str">
        <f>IF(AND('[1]Multi-Field'!$E$12=BF241,'[1]Multi-Field'!$F$12="Drained"),BI241,IF(AND('[1]Multi-Field'!$E$12=BF241,'[1]Multi-Field'!$F$12="undrained"),BH241,""))</f>
        <v/>
      </c>
      <c r="BU241" s="409" t="str">
        <f>IF(AND('[1]Multi-Field'!$E$13=BF241,'[1]Multi-Field'!$F$13="Drained"),BI241,IF(AND('[1]Multi-Field'!$E$3=BF241,'[1]Multi-Field'!$F$13="undrained"),BH241,""))</f>
        <v/>
      </c>
      <c r="BV241" s="409" t="str">
        <f>IF(AND('[1]Multi-Field'!$E$14=BF241,'[1]Multi-Field'!$F$14="Drained"),BI241,IF(AND('[1]Multi-Field'!$E$14=BF241,'[1]Multi-Field'!$F$14="undrained"),BH241,""))</f>
        <v/>
      </c>
      <c r="BW241" s="409" t="str">
        <f>IF(AND('[1]Multi-Field'!$E$15=BF241,'[1]Multi-Field'!$F$15="Drained"),BI241,IF(AND('[1]Multi-Field'!$E$15=BF241,'[1]Multi-Field'!$F$15="undrained"),BH241,""))</f>
        <v/>
      </c>
      <c r="BX241" s="409" t="str">
        <f>IF(AND('[1]Multi-Field'!$E$16=[1]Lists!BF241,'[1]Multi-Field'!$F$16="Drained"),BI241,IF(AND('[1]Multi-Field'!$E$16=[1]Lists!BF241,'[1]Multi-Field'!$F$16="undrained"),BH241,""))</f>
        <v/>
      </c>
      <c r="BY241" s="409" t="str">
        <f>IF(AND('[1]Multi-Field'!$E$17=[1]Lists!BF241,'[1]Multi-Field'!$F$17="Drained"),BI241,IF(AND('[1]Multi-Field'!$E$17=[1]Lists!BF241,'[1]Multi-Field'!$F$17="undrained"),BH241,""))</f>
        <v/>
      </c>
      <c r="BZ241" s="409" t="str">
        <f>IF(AND('[1]Multi-Field'!$E$18=[1]Lists!BF241,'[1]Multi-Field'!$F$18="Drained"),BI241,IF(AND('[1]Multi-Field'!$E$18=[1]Lists!BF241,'[1]Multi-Field'!$F$18="undrained"),BH241,""))</f>
        <v/>
      </c>
      <c r="CA241" s="409" t="str">
        <f>IF(AND('[1]Multi-Field'!$E$19=[1]Lists!BF241,'[1]Multi-Field'!$F$19="Drained"),BI241,IF(AND('[1]Multi-Field'!$E$19=[1]Lists!BF241,'[1]Multi-Field'!$F$19="undrained"),BH241,""))</f>
        <v/>
      </c>
      <c r="CB241" s="409" t="str">
        <f>IF(AND('[1]Multi-Field'!$E$20=[1]Lists!BF241,'[1]Multi-Field'!$F$20="Drained"),BI241,IF(AND('[1]Multi-Field'!$E$20=[1]Lists!BF241,'[1]Multi-Field'!$F$20="undrained"),BH241,""))</f>
        <v/>
      </c>
      <c r="CC241" s="409" t="str">
        <f>IF(AND('[1]Multi-Field'!$E$21=[1]Lists!BF241,'[1]Multi-Field'!$F$21="Drained"),BI241,IF(AND('[1]Multi-Field'!$E$21=[1]Lists!BF241,'[1]Multi-Field'!$F$21="undrained"),BH241,""))</f>
        <v/>
      </c>
      <c r="CD241" s="409" t="str">
        <f>IF(AND('[1]Multi-Field'!$E$22=[1]Lists!BF241,'[1]Multi-Field'!$F$22="Drained"),BI241,IF(AND('[1]Multi-Field'!$E$22=[1]Lists!BF241,'[1]Multi-Field'!$F$22="undrained"),BH241,""))</f>
        <v/>
      </c>
      <c r="CE241" s="409" t="str">
        <f>IF(AND('[1]Multi-Field'!$E$23=[1]Lists!BF241,'[1]Multi-Field'!$F$23="Drained"),BI241,IF(AND('[1]Multi-Field'!$E$23=[1]Lists!BF241,'[1]Multi-Field'!$F$23="undrained"),BH241,""))</f>
        <v/>
      </c>
      <c r="CF241" s="409" t="str">
        <f>IF(AND('[1]Multi-Field'!$E$24=[1]Lists!BF241,'[1]Multi-Field'!$F$24="Drained"),BI241,IF(AND('[1]Multi-Field'!$E$24=[1]Lists!BF241,'[1]Multi-Field'!$F$24="undrained"),BH241,""))</f>
        <v/>
      </c>
      <c r="CG241" s="409" t="str">
        <f>IF(AND('[1]Multi-Field'!$E$25=[1]Lists!BF241,'[1]Multi-Field'!$F$25="Drained"),BI241,IF(AND('[1]Multi-Field'!$E$25=[1]Lists!BF241,'[1]Multi-Field'!$F$25="undrained"),BH241,""))</f>
        <v/>
      </c>
      <c r="CH241" s="409" t="str">
        <f>IF(AND('[1]Multi-Field'!$E$26=[1]Lists!BF241,'[1]Multi-Field'!$F$26="Drained"),BI241,IF(AND('[1]Multi-Field'!$E$26=[1]Lists!BF241,'[1]Multi-Field'!$F$26="undrained"),BH241,""))</f>
        <v/>
      </c>
      <c r="CI241" s="409" t="str">
        <f>IF(AND('[1]Multi-Field'!$E$27=[1]Lists!BF241,'[1]Multi-Field'!$F$27="Drained"),BI241,IF(AND('[1]Multi-Field'!$E$27=[1]Lists!BF241,'[1]Multi-Field'!$F$27="undrained"),BH241,""))</f>
        <v/>
      </c>
      <c r="CJ241" s="409" t="str">
        <f>IF(AND('[1]Multi-Field'!$E$28=[1]Lists!BF241,'[1]Multi-Field'!$F$28="Drained"),BI241,IF(AND('[1]Multi-Field'!$E$28=[1]Lists!BF241,'[1]Multi-Field'!$F$28="undrained"),BH241,""))</f>
        <v/>
      </c>
      <c r="CK241" s="409" t="str">
        <f>IF(AND('[1]Multi-Field'!$E$29=[1]Lists!BF241,'[1]Multi-Field'!$F$29="Drained"),BI241,IF(AND('[1]Multi-Field'!$E$29=[1]Lists!BF241,'[1]Multi-Field'!$F$29="undrained"),BH241,""))</f>
        <v/>
      </c>
      <c r="CL241" s="409" t="str">
        <f>IF(AND('[1]Multi-Field'!$E$30=[1]Lists!BF241,'[1]Multi-Field'!$F$30="Drained"),BI241,IF(AND('[1]Multi-Field'!$E$30=[1]Lists!BF241,'[1]Multi-Field'!$F$30="undrained"),BH241,""))</f>
        <v/>
      </c>
      <c r="CM241" s="409" t="str">
        <f>IF(AND('[1]Multi-Field'!$E$31=[1]Lists!BF241,'[1]Multi-Field'!$F$31="Drained"),BI241,IF(AND('[1]Multi-Field'!$E$31=[1]Lists!BF241,'[1]Multi-Field'!$F$31="undrained"),BH241,""))</f>
        <v/>
      </c>
      <c r="CN241" s="409" t="str">
        <f>IF(AND('[1]Multi-Field'!$E$32=[1]Lists!BF241,'[1]Multi-Field'!$F$32="Drained"),BI241,IF(AND('[1]Multi-Field'!$E$32=[1]Lists!BF241,'[1]Multi-Field'!$F$32="undrained"),BH241,""))</f>
        <v/>
      </c>
      <c r="CO241" s="409" t="str">
        <f>IF(AND('[1]Multi-Field'!$E$33=[1]Lists!BF241,'[1]Multi-Field'!$F$33="Drained"),BI241,IF(AND('[1]Multi-Field'!$E$33=[1]Lists!BF241,'[1]Multi-Field'!$F$33="undrained"),BH241,""))</f>
        <v/>
      </c>
      <c r="CP241" s="409" t="str">
        <f>IF(AND('[1]Multi-Field'!$E$34=[1]Lists!BF241,'[1]Multi-Field'!$F$34="Drained"),BI241,IF(AND('[1]Multi-Field'!$E$34=[1]Lists!BF241,'[1]Multi-Field'!$F$34="undrained"),BH241,""))</f>
        <v/>
      </c>
      <c r="CQ241" s="409" t="str">
        <f>IF(AND('[1]Multi-Field'!$E$35=[1]Lists!BF241,'[1]Multi-Field'!$F$35="Drained"),BI241,IF(AND('[1]Multi-Field'!$E$35=[1]Lists!BF241,'[1]Multi-Field'!$F$35="undrained"),BH241,""))</f>
        <v/>
      </c>
      <c r="CR241" s="409" t="str">
        <f>IF(AND('[1]Multi-Field'!$E$36=[1]Lists!BF241,'[1]Multi-Field'!$F$36="Drained"),BI241,IF(AND('[1]Multi-Field'!$E$36=[1]Lists!BF241,'[1]Multi-Field'!$F$36="undrained"),BH241,""))</f>
        <v/>
      </c>
      <c r="CS241" s="409" t="str">
        <f>IF(AND('[1]Multi-Field'!$E$37=[1]Lists!BF241,'[1]Multi-Field'!$F$37="Drained"),BI241,IF(AND('[1]Multi-Field'!$E$37=[1]Lists!BF241,'[1]Multi-Field'!$F$37="undrained"),BH241,""))</f>
        <v/>
      </c>
      <c r="CT241" s="409" t="str">
        <f>IF(AND('[1]Multi-Field'!$E$38=[1]Lists!BF241,'[1]Multi-Field'!$F$38="Drained"),BI241,IF(AND('[1]Multi-Field'!$E$38=[1]Lists!BF241,'[1]Multi-Field'!$F$38="undrained"),BH241,""))</f>
        <v/>
      </c>
      <c r="CU241" s="409" t="str">
        <f>IF(AND('[1]Multi-Field'!$E$39=[1]Lists!BF241,'[1]Multi-Field'!$F$39="Drained"),BI241,IF(AND('[1]Multi-Field'!$E$39=[1]Lists!BF241,'[1]Multi-Field'!$F$39="undrained"),BH241,""))</f>
        <v/>
      </c>
      <c r="CV241" s="409" t="str">
        <f>IF(AND('[1]Multi-Field'!$E$40=[1]Lists!BF241,'[1]Multi-Field'!$F$40="Drained"),BI241,IF(AND('[1]Multi-Field'!$E$40=[1]Lists!BF241,'[1]Multi-Field'!$F$40="undrained"),BH241,""))</f>
        <v/>
      </c>
      <c r="CW241" s="409" t="str">
        <f>IF(AND('[1]Multi-Field'!$E$41=[1]Lists!BF241,'[1]Multi-Field'!$F$40="Drained"),BI241,IF(AND('[1]Multi-Field'!$E$40=[1]Lists!BF241,'[1]Multi-Field'!$F$40="undrained"),BH241,""))</f>
        <v/>
      </c>
      <c r="CX241" s="409" t="str">
        <f>IF(AND('[1]Multi-Field'!$E$42=[1]Lists!BF241,'[1]Multi-Field'!$F$42="Drained"),BI241,IF(AND('[1]Multi-Field'!$E$42=[1]Lists!BF241,'[1]Multi-Field'!$F$42="undrained"),BH241,""))</f>
        <v/>
      </c>
      <c r="CY241" s="409" t="str">
        <f>IF(AND('[1]Multi-Field'!$E$43=[1]Lists!BF241,'[1]Multi-Field'!$F$43="Drained"),BI241,IF(AND('[1]Multi-Field'!$E$43=[1]Lists!BF241,'[1]Multi-Field'!$F$43="undrained"),BH241,""))</f>
        <v/>
      </c>
      <c r="CZ241" s="409" t="str">
        <f>IF(AND('[1]Multi-Field'!$E$44=[1]Lists!BF241,'[1]Multi-Field'!$F$44="Drained"),BI241,IF(AND('[1]Multi-Field'!$E$44=[1]Lists!BF241,'[1]Multi-Field'!$F$44="undrained"),BH241,""))</f>
        <v/>
      </c>
      <c r="DA241" s="409" t="str">
        <f>IF(AND('[1]Multi-Field'!$E$45=[1]Lists!BF241,'[1]Multi-Field'!$F$45="Drained"),BI241,IF(AND('[1]Multi-Field'!$E$45=[1]Lists!BF241,'[1]Multi-Field'!$F$45="undrained"),BH241,""))</f>
        <v/>
      </c>
      <c r="DB241" s="409" t="str">
        <f>IF(AND('[1]Multi-Field'!$E$46=[1]Lists!BF241,'[1]Multi-Field'!$F$46="Drained"),BI241,IF(AND('[1]Multi-Field'!$E$46=[1]Lists!BF241,'[1]Multi-Field'!$F$46="undrained"),BH241,""))</f>
        <v/>
      </c>
      <c r="DC241" s="409" t="str">
        <f>IF(AND('[1]Multi-Field'!$E$47=[1]Lists!BF241,'[1]Multi-Field'!$F$47="Drained"),BI241,IF(AND('[1]Multi-Field'!$E$47=[1]Lists!BF241,'[1]Multi-Field'!$F$47="undrained"),BH241,""))</f>
        <v/>
      </c>
      <c r="DD241" s="409" t="str">
        <f>IF(AND('[1]Multi-Field'!$E$48=[1]Lists!BF241,'[1]Multi-Field'!$F$48="Drained"),BI241,IF(AND('[1]Multi-Field'!$E$48=[1]Lists!BF241,'[1]Multi-Field'!$F$48="undrained"),BH241,""))</f>
        <v/>
      </c>
      <c r="DE241" s="409" t="str">
        <f>IF(AND('[1]Multi-Field'!$E$49=[1]Lists!BF241,'[1]Multi-Field'!$F$49="Drained"),BI241,IF(AND('[1]Multi-Field'!$E$49=[1]Lists!BF241,'[1]Multi-Field'!$F$9="undrained"),BH241,""))</f>
        <v/>
      </c>
      <c r="DF241" s="409" t="str">
        <f>IF(AND('[1]Multi-Field'!$E$50=[1]Lists!BF241,'[1]Multi-Field'!$F$50="Drained"),BI241,IF(AND('[1]Multi-Field'!$E$50=[1]Lists!BF241,'[1]Multi-Field'!$F$50="undrained"),BH241,""))</f>
        <v/>
      </c>
      <c r="DG241" s="409" t="str">
        <f>IF(AND('[1]Multi-Field'!$E$51=[1]Lists!BF241,'[1]Multi-Field'!$F$51="Drained"),BI241,IF(AND('[1]Multi-Field'!$E$51=[1]Lists!BF241,'[1]Multi-Field'!$F$51="undrained"),BH241,""))</f>
        <v/>
      </c>
      <c r="DH241" s="409" t="str">
        <f>IF(AND('[1]Multi-Field'!$E$52=[1]Lists!BF241,'[1]Multi-Field'!$F$52="Drained"),BI241,IF(AND('[1]Multi-Field'!$E$52=[1]Lists!BF241,'[1]Multi-Field'!$F$52="undrained"),BH241,""))</f>
        <v/>
      </c>
      <c r="DI241" s="409" t="str">
        <f>IF(AND('[1]Multi-Field'!$E$53=[1]Lists!BF241,'[1]Multi-Field'!$F$53="Drained"),BI241,IF(AND('[1]Multi-Field'!$E$53=[1]Lists!BF241,'[1]Multi-Field'!$F$53="undrained"),BH241,""))</f>
        <v/>
      </c>
      <c r="DJ241" s="409" t="str">
        <f>IF(AND('[1]Multi-Field'!$E$54=[1]Lists!BF241,'[1]Multi-Field'!$F$54="Drained"),BI241,IF(AND('[1]Multi-Field'!$E$54=[1]Lists!BF241,'[1]Multi-Field'!$F$54="undrained"),BH241,""))</f>
        <v/>
      </c>
      <c r="DK241" s="409" t="str">
        <f>IF(AND('[1]Multi-Field'!$E$55=[1]Lists!BF241,'[1]Multi-Field'!$F$55="Drained"),BI241,IF(AND('[1]Multi-Field'!$E$55=[1]Lists!BF241,'[1]Multi-Field'!$F$55="undrained"),BH241,""))</f>
        <v/>
      </c>
      <c r="DL241" s="409" t="str">
        <f>IF(AND('[1]Multi-Field'!$E$56=[1]Lists!BF241,'[1]Multi-Field'!$F$56="Drained"),BI241,IF(AND('[1]Multi-Field'!$E$56=[1]Lists!BF241,'[1]Multi-Field'!$F$56="undrained"),BH241,""))</f>
        <v/>
      </c>
      <c r="DM241" s="409" t="str">
        <f>IF(AND('[1]Multi-Field'!$E$57=[1]Lists!BF241,'[1]Multi-Field'!$F$57="Drained"),BI241,IF(AND('[1]Multi-Field'!$E$57=[1]Lists!BF241,'[1]Multi-Field'!$F$57="undrained"),BH241,""))</f>
        <v/>
      </c>
      <c r="DN241" s="409" t="str">
        <f>IF(AND('[1]Multi-Field'!$E$58=[1]Lists!BF241,'[1]Multi-Field'!$F$58="Drained"),BI241,IF(AND('[1]Multi-Field'!$E$58=[1]Lists!BF241,'[1]Multi-Field'!$F$58="undrained"),BH241,""))</f>
        <v/>
      </c>
      <c r="DO241" s="409" t="str">
        <f>IF(AND('[1]Multi-Field'!$E$59=[1]Lists!BF241,'[1]Multi-Field'!$F$59="Drained"),BI241,IF(AND('[1]Multi-Field'!$E$59=[1]Lists!BF241,'[1]Multi-Field'!$F$59="undrained"),BH241,""))</f>
        <v/>
      </c>
      <c r="DP241" s="409" t="str">
        <f>IF(AND('[1]Multi-Field'!$E$60=[1]Lists!BF241,'[1]Multi-Field'!$F$60="Drained"),BI241,IF(AND('[1]Multi-Field'!$E$60=[1]Lists!BF241,'[1]Multi-Field'!$F$60="undrained"),BH241,""))</f>
        <v/>
      </c>
      <c r="DQ241" s="409" t="str">
        <f>IF(AND('[1]Multi-Field'!$E$61=[1]Lists!BF241,'[1]Multi-Field'!$F$61="Drained"),BI241,IF(AND('[1]Multi-Field'!$E$61=[1]Lists!BF241,'[1]Multi-Field'!$F$61="undrained"),BH241,""))</f>
        <v/>
      </c>
      <c r="DR241" s="409" t="str">
        <f>IF(AND('[1]Multi-Field'!$E$62=[1]Lists!BF241,'[1]Multi-Field'!$F$62="Drained"),BI241,IF(AND('[1]Multi-Field'!$E$62=[1]Lists!BF241,'[1]Multi-Field'!$F$62="undrained"),BH241,""))</f>
        <v/>
      </c>
      <c r="DS241" s="409" t="str">
        <f>IF(AND('[1]Multi-Field'!$E$63=[1]Lists!BF241,'[1]Multi-Field'!$F$63="Drained"),BI241,IF(AND('[1]Multi-Field'!$E$63=[1]Lists!BF241,'[1]Multi-Field'!$F$63="undrained"),BH241,""))</f>
        <v/>
      </c>
      <c r="DT241" s="409" t="str">
        <f>IF(AND('[1]Multi-Field'!$E$64=[1]Lists!BF241,'[1]Multi-Field'!$F$64="Drained"),BI241,IF(AND('[1]Multi-Field'!$E$64=[1]Lists!BF241,'[1]Multi-Field'!$F$64="undrained"),BH241,""))</f>
        <v/>
      </c>
      <c r="DU241" s="409" t="str">
        <f>IF(AND('[1]Multi-Field'!$E$65=[1]Lists!BF241,'[1]Multi-Field'!$F$65="Drained"),BI241,IF(AND('[1]Multi-Field'!$E$65=[1]Lists!BF241,'[1]Multi-Field'!$F$65="undrained"),BH241,""))</f>
        <v/>
      </c>
      <c r="DV241" s="409" t="str">
        <f>IF(AND('[1]Multi-Field'!$E$66=[1]Lists!BF241,'[1]Multi-Field'!$F$66="Drained"),BI241,IF(AND('[1]Multi-Field'!$E$66=[1]Lists!BF241,'[1]Multi-Field'!$F$66="undrained"),BH241,""))</f>
        <v/>
      </c>
      <c r="DW241" s="409" t="str">
        <f>IF(AND('[1]Multi-Field'!$E$67=[1]Lists!BF241,'[1]Multi-Field'!$F$67="Drained"),BI241,IF(AND('[1]Multi-Field'!$E$67=[1]Lists!BF241,'[1]Multi-Field'!$F$67="undrained"),BH241,""))</f>
        <v/>
      </c>
      <c r="DX241" s="409" t="str">
        <f>IF(AND('[1]Multi-Field'!$E$68=[1]Lists!BF241,'[1]Multi-Field'!$F$68="Drained"),BI241,IF(AND('[1]Multi-Field'!$E$68=[1]Lists!BF241,'[1]Multi-Field'!$F$68="undrained"),BH241,""))</f>
        <v/>
      </c>
      <c r="DY241" s="409" t="str">
        <f>IF(AND('[1]Multi-Field'!$E$69=[1]Lists!BF241,'[1]Multi-Field'!$F$69="Drained"),BI241,IF(AND('[1]Multi-Field'!$E$69=[1]Lists!BF241,'[1]Multi-Field'!$F$69="undrained"),BH241,""))</f>
        <v/>
      </c>
      <c r="DZ241" s="409" t="str">
        <f>IF(AND('[1]Multi-Field'!$E$70=[1]Lists!BF241,'[1]Multi-Field'!$F$70="Drained"),BI241,IF(AND('[1]Multi-Field'!$E$70=[1]Lists!BF241,'[1]Multi-Field'!$F$70="undrained"),BH241,""))</f>
        <v/>
      </c>
      <c r="EA241" s="409" t="str">
        <f>IF(AND('[1]Multi-Field'!$E$71=[1]Lists!BF241,'[1]Multi-Field'!$F$71="Drained"),BI241,IF(AND('[1]Multi-Field'!$E$71=[1]Lists!BF241,'[1]Multi-Field'!$F$71="undrained"),BH241,""))</f>
        <v/>
      </c>
      <c r="EB241" s="409" t="str">
        <f>IF(AND('[1]Multi-Field'!$E$72=[1]Lists!BF241,'[1]Multi-Field'!$F$72="Drained"),BI241,IF(AND('[1]Multi-Field'!$E$72=[1]Lists!BF241,'[1]Multi-Field'!$F$72="undrained"),BH241,""))</f>
        <v/>
      </c>
      <c r="EC241" s="409" t="str">
        <f>IF(AND('[1]Multi-Field'!$E$73=[1]Lists!BF241,'[1]Multi-Field'!$F$73="Drained"),BI241,IF(AND('[1]Multi-Field'!$E$73=[1]Lists!BF241,'[1]Multi-Field'!$F$73="undrained"),BH241,""))</f>
        <v/>
      </c>
      <c r="ED241" s="409" t="str">
        <f>IF(AND('[1]Multi-Field'!$E$74=[1]Lists!BF241,'[1]Multi-Field'!$F$74="Drained"),BI241,IF(AND('[1]Multi-Field'!$E$74=[1]Lists!BF241,'[1]Multi-Field'!$F$74="undrained"),BH241,""))</f>
        <v/>
      </c>
      <c r="EE241" s="409" t="str">
        <f>IF(AND('[1]Multi-Field'!$E$75=[1]Lists!BF241,'[1]Multi-Field'!$F$75="Drained"),BI241,IF(AND('[1]Multi-Field'!$E$75=[1]Lists!BF241,'[1]Multi-Field'!$F$75="undrained"),BH241,""))</f>
        <v/>
      </c>
      <c r="EF241" s="409" t="str">
        <f>IF(AND('[1]Multi-Field'!$E$76=[1]Lists!BF241,'[1]Multi-Field'!$F$76="Drained"),BI241,IF(AND('[1]Multi-Field'!$E$76=[1]Lists!BF241,'[1]Multi-Field'!$F$6="undrained"),BH241,""))</f>
        <v/>
      </c>
      <c r="EG241" s="409" t="str">
        <f>IF(AND('[1]Multi-Field'!$E$77=[1]Lists!BF241,'[1]Multi-Field'!$F$77="Drained"),BI241,IF(AND('[1]Multi-Field'!$E$77=[1]Lists!BF241,'[1]Multi-Field'!$F$77="undrained"),BH241,""))</f>
        <v/>
      </c>
      <c r="EH241" s="409" t="str">
        <f>IF(AND('[1]Multi-Field'!$E$78=[1]Lists!BF241,'[1]Multi-Field'!$F$78="Drained"),BI241,IF(AND('[1]Multi-Field'!$E$78=[1]Lists!BF241,'[1]Multi-Field'!$F$78="undrained"),BH241,""))</f>
        <v/>
      </c>
      <c r="EI241" s="409" t="str">
        <f>IF(AND('[1]Multi-Field'!$E$79=[1]Lists!BF241,'[1]Multi-Field'!$F$79="Drained"),BI241,IF(AND('[1]Multi-Field'!$E$79=[1]Lists!BF241,'[1]Multi-Field'!$F$79="undrained"),BH241,""))</f>
        <v/>
      </c>
      <c r="EJ241" s="409" t="str">
        <f>IF(AND('[1]Multi-Field'!$E$80=[1]Lists!BF241,'[1]Multi-Field'!$F$80="Drained"),BI241,IF(AND('[1]Multi-Field'!$E$80=[1]Lists!BF241,'[1]Multi-Field'!$F$80="undrained"),BH241,""))</f>
        <v/>
      </c>
      <c r="EK241" s="409" t="str">
        <f>IF(AND('[1]Multi-Field'!$E$81=[1]Lists!BF241,'[1]Multi-Field'!$F$81="Drained"),BI241,IF(AND('[1]Multi-Field'!$E$81=[1]Lists!BF241,'[1]Multi-Field'!$F$81="undrained"),BH241,""))</f>
        <v/>
      </c>
      <c r="EL241" s="409" t="str">
        <f>IF(AND('[1]Multi-Field'!$E$82=[1]Lists!BF241,'[1]Multi-Field'!$F$82="Drained"),BI241,IF(AND('[1]Multi-Field'!$E$82=[1]Lists!BF241,'[1]Multi-Field'!$F$82="undrained"),BH241,""))</f>
        <v/>
      </c>
      <c r="EM241" s="409" t="str">
        <f>IF(AND('[1]Multi-Field'!$E$83=[1]Lists!BF241,'[1]Multi-Field'!$F$83="Drained"),BI241,IF(AND('[1]Multi-Field'!$E$83=[1]Lists!BF241,'[1]Multi-Field'!$F$83="undrained"),BH241,""))</f>
        <v/>
      </c>
      <c r="EN241" s="409" t="str">
        <f>IF(AND('[1]Multi-Field'!$E$84=[1]Lists!BF241,'[1]Multi-Field'!$F$84="Drained"),BI241,IF(AND('[1]Multi-Field'!$E$84=[1]Lists!BF241,'[1]Multi-Field'!$F$84="undrained"),BH241,""))</f>
        <v/>
      </c>
      <c r="EO241" s="409" t="str">
        <f>IF(AND('[1]Multi-Field'!$E$85=[1]Lists!BF241,'[1]Multi-Field'!$F$85="Drained"),BI241,IF(AND('[1]Multi-Field'!$E$85=[1]Lists!BF241,'[1]Multi-Field'!$F$85="undrained"),BH241,""))</f>
        <v/>
      </c>
      <c r="EP241" s="409" t="str">
        <f>IF(AND('[1]Multi-Field'!$E$86=[1]Lists!BF241,'[1]Multi-Field'!$F$86="Drained"),BI241,IF(AND('[1]Multi-Field'!$E$86=[1]Lists!BF241,'[1]Multi-Field'!$F$86="undrained"),BH241,""))</f>
        <v/>
      </c>
      <c r="EQ241" s="409" t="str">
        <f>IF(AND('[1]Multi-Field'!$E$87=[1]Lists!BF241,'[1]Multi-Field'!$F$87="Drained"),BI241,IF(AND('[1]Multi-Field'!$E$87=[1]Lists!BF241,'[1]Multi-Field'!$F$87="undrained"),BH241,""))</f>
        <v/>
      </c>
      <c r="ER241" s="409" t="str">
        <f>IF(AND('[1]Multi-Field'!$E$88=[1]Lists!BF241,'[1]Multi-Field'!$F$88="Drained"),BI241,IF(AND('[1]Multi-Field'!$E$88=[1]Lists!BF241,'[1]Multi-Field'!$F$88="undrained"),BH241,""))</f>
        <v/>
      </c>
      <c r="ES241" s="409" t="str">
        <f>IF(AND('[1]Multi-Field'!$E$89=[1]Lists!BF241,'[1]Multi-Field'!$F$89="Drained"),BI241,IF(AND('[1]Multi-Field'!$E$89=[1]Lists!BF241,'[1]Multi-Field'!$F$89="undrained"),BH241,""))</f>
        <v/>
      </c>
      <c r="ET241" s="409" t="str">
        <f>IF(AND('[1]Multi-Field'!$E$90=[1]Lists!BF241,'[1]Multi-Field'!$F$90="Drained"),BI241,IF(AND('[1]Multi-Field'!$E$90=[1]Lists!BF241,'[1]Multi-Field'!$F$90="undrained"),BH241,""))</f>
        <v/>
      </c>
      <c r="EU241" s="409" t="str">
        <f>IF(AND('[1]Multi-Field'!$E$91=[1]Lists!BF241,'[1]Multi-Field'!$F$91="Drained"),BI241,IF(AND('[1]Multi-Field'!$E$91=[1]Lists!BF241,'[1]Multi-Field'!$F$91="undrained"),BH241,""))</f>
        <v/>
      </c>
      <c r="EV241" s="409" t="str">
        <f>IF(AND('[1]Multi-Field'!$E$92=[1]Lists!BF241,'[1]Multi-Field'!$F$92="Drained"),BI241,IF(AND('[1]Multi-Field'!$E$92=[1]Lists!BF241,'[1]Multi-Field'!$F$92="undrained"),BH241,""))</f>
        <v/>
      </c>
      <c r="EW241" s="409" t="str">
        <f>IF(AND('[1]Multi-Field'!$E$93=[1]Lists!BF241,'[1]Multi-Field'!$F$93="Drained"),BI241,IF(AND('[1]Multi-Field'!$E$93=[1]Lists!BF241,'[1]Multi-Field'!$F$93="undrained"),BH241,""))</f>
        <v/>
      </c>
      <c r="EX241" s="409" t="str">
        <f>IF(AND('[1]Multi-Field'!$E$94=[1]Lists!BF241,'[1]Multi-Field'!$F$94="Drained"),BI241,IF(AND('[1]Multi-Field'!$E$94=[1]Lists!BF241,'[1]Multi-Field'!$F$94="undrained"),BH241,""))</f>
        <v/>
      </c>
      <c r="EY241" s="409" t="str">
        <f>IF(AND('[1]Multi-Field'!$E$95=[1]Lists!BF241,'[1]Multi-Field'!$F$95="Drained"),BI241,IF(AND('[1]Multi-Field'!$E$95=[1]Lists!BF241,'[1]Multi-Field'!$F$95="undrained"),BH241,""))</f>
        <v/>
      </c>
      <c r="EZ241" s="409" t="str">
        <f>IF(AND('[1]Multi-Field'!$E$96=[1]Lists!BF241,'[1]Multi-Field'!$F$96="Drained"),BI241,IF(AND('[1]Multi-Field'!$E$96=[1]Lists!BF241,'[1]Multi-Field'!$F$96="undrained"),BH241,""))</f>
        <v/>
      </c>
      <c r="FA241" s="409" t="str">
        <f>IF(AND('[1]Multi-Field'!$E$97=[1]Lists!BF241,'[1]Multi-Field'!$F$97="Drained"),BI241,IF(AND('[1]Multi-Field'!$E$97=[1]Lists!BF241,'[1]Multi-Field'!$F$97="undrained"),BH241,""))</f>
        <v/>
      </c>
      <c r="FB241" s="409" t="str">
        <f>IF(AND('[1]Multi-Field'!$E$98=[1]Lists!BF241,'[1]Multi-Field'!$F$98="Drained"),BI241,IF(AND('[1]Multi-Field'!$E$98=[1]Lists!BF241,'[1]Multi-Field'!$F$98="undrained"),BH241,""))</f>
        <v/>
      </c>
      <c r="FC241" s="409" t="str">
        <f>IF(AND('[1]Multi-Field'!$E$99=[1]Lists!BF241,'[1]Multi-Field'!$F$99="Drained"),BI241,IF(AND('[1]Multi-Field'!$E$99=[1]Lists!BF241,'[1]Multi-Field'!$F$99="undrained"),BH241,""))</f>
        <v/>
      </c>
      <c r="FD241" s="409" t="str">
        <f>IF(AND('[1]Multi-Field'!$E$100=[1]Lists!BF241,'[1]Multi-Field'!$F$100="Drained"),BI241,IF(AND('[1]Multi-Field'!$E$100=[1]Lists!BF241,'[1]Multi-Field'!$F$100="undrained"),BH241,""))</f>
        <v/>
      </c>
      <c r="FE241" s="409" t="str">
        <f>IF(AND('[1]Multi-Field'!$E$101=[1]Lists!BF241,'[1]Multi-Field'!$F$101="Drained"),BI241,IF(AND('[1]Multi-Field'!$E$101=[1]Lists!BF241,'[1]Multi-Field'!$F$101="undrained"),BH241,""))</f>
        <v/>
      </c>
      <c r="FF241" s="409" t="str">
        <f>IF(AND('[1]Multi-Field'!$E$102=[1]Lists!BF241,'[1]Multi-Field'!$F$102="Drained"),BI241,IF(AND('[1]Multi-Field'!$E$102=[1]Lists!BF241,'[1]Multi-Field'!$F$102="undrained"),BH241,""))</f>
        <v/>
      </c>
      <c r="FG241" s="409" t="str">
        <f>IF(AND('[1]Multi-Field'!$E$103=[1]Lists!BF241,'[1]Multi-Field'!$F$103="Drained"),BI241,IF(AND('[1]Multi-Field'!$E$103=[1]Lists!BF241,'[1]Multi-Field'!$F$103="undrained"),BH241,""))</f>
        <v/>
      </c>
      <c r="FH241" s="409" t="str">
        <f>IF(AND('[1]Multi-Field'!$E$104=[1]Lists!BF241,'[1]Multi-Field'!$F$104="Drained"),BI241,IF(AND('[1]Multi-Field'!$E$104=[1]Lists!BF241,'[1]Multi-Field'!$F$104="undrained"),BH241,""))</f>
        <v/>
      </c>
      <c r="FI241" s="409" t="str">
        <f>IF(AND('[1]Multi-Field'!$E$105=[1]Lists!BF241,'[1]Multi-Field'!$F$105="Drained"),BI241,IF(AND('[1]Multi-Field'!$E$105=[1]Lists!BF241,'[1]Multi-Field'!$F$105="undrained"),BH241,""))</f>
        <v/>
      </c>
      <c r="FJ241" s="409" t="str">
        <f>IF(AND('[1]Multi-Field'!$E$106=[1]Lists!BF241,'[1]Multi-Field'!$F$106="Drained"),BI241,IF(AND('[1]Multi-Field'!$E$106=[1]Lists!BF241,'[1]Multi-Field'!$F$106="undrained"),BH241,""))</f>
        <v/>
      </c>
      <c r="FK241" s="409" t="str">
        <f>IF(AND('[1]Multi-Field'!$E$107=[1]Lists!BF241,'[1]Multi-Field'!$F$107="Drained"),BI241,IF(AND('[1]Multi-Field'!$E$107=[1]Lists!BF241,'[1]Multi-Field'!$F$107="undrained"),BH241,""))</f>
        <v/>
      </c>
      <c r="FL241" s="409" t="str">
        <f>IF(AND('[1]Multi-Field'!$E$108=[1]Lists!BF241,'[1]Multi-Field'!$F$108="Drained"),BI241,IF(AND('[1]Multi-Field'!$E$108=[1]Lists!BF241,'[1]Multi-Field'!$F$108="undrained"),BH241,""))</f>
        <v/>
      </c>
      <c r="FM241" s="409" t="str">
        <f>IF(AND('[1]Multi-Field'!$E$109=[1]Lists!BF241,'[1]Multi-Field'!$F$109="Drained"),BI241,IF(AND('[1]Multi-Field'!$E$109=[1]Lists!BF241,'[1]Multi-Field'!$F$109="undrained"),BH241,""))</f>
        <v/>
      </c>
      <c r="FN241" s="409" t="str">
        <f>IF(AND('[1]Multi-Field'!$E$110=[1]Lists!BF241,'[1]Multi-Field'!$F$110="Drained"),BI241,IF(AND('[1]Multi-Field'!$E$110=[1]Lists!BF241,'[1]Multi-Field'!$F$110="undrained"),BH241,""))</f>
        <v/>
      </c>
      <c r="FO241" s="409" t="str">
        <f>IF(AND('[1]Multi-Field'!$E$111=[1]Lists!BF241,'[1]Multi-Field'!$F$111="Drained"),BI241,IF(AND('[1]Multi-Field'!$E$111=[1]Lists!BF241,'[1]Multi-Field'!$F$111="undrained"),BH241,""))</f>
        <v/>
      </c>
      <c r="FP241" s="409" t="str">
        <f>IF(AND('[1]Multi-Field'!$E$112=[1]Lists!BF241,'[1]Multi-Field'!$F$112="Drained"),BI241,IF(AND('[1]Multi-Field'!$E$112=[1]Lists!BF241,'[1]Multi-Field'!$F$112="undrained"),BH241,""))</f>
        <v/>
      </c>
      <c r="FQ241" s="409" t="str">
        <f>IF(AND('[1]Multi-Field'!$E$113=[1]Lists!BF241,'[1]Multi-Field'!$F$113="Drained"),BI241,IF(AND('[1]Multi-Field'!$E$113=[1]Lists!BF241,'[1]Multi-Field'!$F$113="undrained"),BH241,""))</f>
        <v/>
      </c>
      <c r="FR241" s="409" t="str">
        <f>IF(AND('[1]Multi-Field'!$E$114=[1]Lists!BF241,'[1]Multi-Field'!$F$114="Drained"),BI241,IF(AND('[1]Multi-Field'!$E$114=[1]Lists!BF241,'[1]Multi-Field'!$F$114="undrained"),BH241,""))</f>
        <v/>
      </c>
      <c r="FS241" s="409" t="str">
        <f>IF(AND('[1]Multi-Field'!$E$115=[1]Lists!BF241,'[1]Multi-Field'!$F$115="Drained"),BI241,IF(AND('[1]Multi-Field'!$E$115=[1]Lists!BF241,'[1]Multi-Field'!$F$115="undrained"),BH241,""))</f>
        <v/>
      </c>
      <c r="FT241" s="409" t="str">
        <f>IF(AND('[1]Multi-Field'!$E$116=[1]Lists!BF241,'[1]Multi-Field'!$F$116="Drained"),BI241,IF(AND('[1]Multi-Field'!$E$116=[1]Lists!BF241,'[1]Multi-Field'!$F$116="undrained"),BH241,""))</f>
        <v/>
      </c>
      <c r="FU241" s="409" t="str">
        <f>IF(AND('[1]Multi-Field'!$E$117=[1]Lists!BF241,'[1]Multi-Field'!$F$117="Drained"),BI241,IF(AND('[1]Multi-Field'!$E$117=[1]Lists!BF241,'[1]Multi-Field'!$F$117="undrained"),BH241,""))</f>
        <v/>
      </c>
      <c r="FV241" s="409" t="str">
        <f>IF(AND('[1]Multi-Field'!$E$118=[1]Lists!BF241,'[1]Multi-Field'!$F$118="Drained"),BI241,IF(AND('[1]Multi-Field'!$E$118=[1]Lists!BF241,'[1]Multi-Field'!$F$118="undrained"),BH241,""))</f>
        <v/>
      </c>
      <c r="FW241" s="409" t="str">
        <f>IF(AND('[1]Multi-Field'!$E$119=[1]Lists!BF241,'[1]Multi-Field'!$F$119="Drained"),BI241,IF(AND('[1]Multi-Field'!$E$119=[1]Lists!BF241,'[1]Multi-Field'!$F$119="undrained"),BH241,""))</f>
        <v/>
      </c>
      <c r="FX241" s="409" t="str">
        <f>IF(AND('[1]Multi-Field'!$E$120=[1]Lists!BF241,'[1]Multi-Field'!$F$120="Drained"),BI241,IF(AND('[1]Multi-Field'!$E$120=[1]Lists!BF241,'[1]Multi-Field'!$F$120="undrained"),BH241,""))</f>
        <v/>
      </c>
    </row>
    <row r="242" spans="1:180" ht="13.5" customHeight="1">
      <c r="A242" s="7" t="s">
        <v>329</v>
      </c>
      <c r="B242" s="7"/>
      <c r="C242" s="7"/>
      <c r="D242" s="8">
        <v>60</v>
      </c>
      <c r="E242" s="8">
        <f t="shared" si="39"/>
        <v>62</v>
      </c>
      <c r="F242" s="8">
        <f t="shared" si="40"/>
        <v>63</v>
      </c>
      <c r="G242" s="8">
        <v>65</v>
      </c>
      <c r="H242" s="8">
        <v>50</v>
      </c>
      <c r="I242" s="8">
        <f t="shared" si="43"/>
        <v>53</v>
      </c>
      <c r="J242" s="8">
        <f t="shared" si="44"/>
        <v>57</v>
      </c>
      <c r="K242" s="8">
        <v>60</v>
      </c>
      <c r="L242" s="8">
        <v>75</v>
      </c>
      <c r="M242" s="8">
        <f t="shared" si="41"/>
        <v>82</v>
      </c>
      <c r="N242" s="8">
        <f t="shared" si="42"/>
        <v>88</v>
      </c>
      <c r="O242" s="8">
        <v>95</v>
      </c>
      <c r="P242" s="391">
        <v>217</v>
      </c>
      <c r="Q242" s="394"/>
      <c r="R242" s="395" t="b">
        <f>IF(OR('Multi-Field'!AA219=Lists!$AC$42,'Multi-Field'!AA219=Lists!$AC$43),IF('Multi-Field'!Z219="x",(IF('Multi-Field'!AC219=Lists!$Q$11,Lists!$R$11,IF('Multi-Field'!AC219=Lists!$Q$12,Lists!$R$12,IF('Multi-Field'!AC219=Lists!$Q$13,Lists!$R$13,IF('Multi-Field'!AC219=Lists!$Q$14,Lists!$R$14))))),IF('Multi-Field'!X219="x",(IF('Multi-Field'!AC219=Lists!$Q$11,Lists!$S$11,IF('Multi-Field'!AC219=Lists!$Q$12,Lists!$S$12,IF('Multi-Field'!AC219=Lists!$Q$13,Lists!$S$13,IF('Multi-Field'!AC219=Lists!$Q$14,Lists!$S$14))))),IF('Multi-Field'!V219="x",(IF('Multi-Field'!AC219=Lists!$Q$11,Lists!$T$11,IF('Multi-Field'!AC219=Lists!$Q$12,Lists!$T$12,IF('Multi-Field'!AC219=Lists!$Q$13,Lists!$T$13,IF('Multi-Field'!AC219=Lists!$Q$14,Lists!$T$14))))),0))))</f>
        <v>0</v>
      </c>
      <c r="S242" s="395" t="str">
        <f t="shared" si="45"/>
        <v/>
      </c>
      <c r="T242" s="395"/>
      <c r="U242" s="396"/>
      <c r="AI242" s="384">
        <f>'[1]Multi-Field'!B238</f>
        <v>0</v>
      </c>
      <c r="AJ242" s="387" t="str">
        <f>IF(OR('[1]Multi-Field'!Q82=[1]Lists!$AC$42,'[1]Multi-Field'!Q82=[1]Lists!$AC$43),"x","")</f>
        <v/>
      </c>
      <c r="AK242" s="387" t="str">
        <f>IF(OR('[1]Multi-Field'!Q82=[1]Lists!$AC$6,'[1]Multi-Field'!Q82=$AC$2,'[1]Multi-Field'!Q82=$AC$4),"x","")</f>
        <v/>
      </c>
      <c r="AL242" s="387" t="str">
        <f>IF(OR('[1]Multi-Field'!Q82=[1]Lists!$AC$7,'[1]Multi-Field'!Q82=$AC$3,'[1]Multi-Field'!Q82=$AC$5),"x","")</f>
        <v/>
      </c>
      <c r="AM242" s="387" t="str">
        <f>IF(OR('[1]Multi-Field'!Q82=$AC$23,'[1]Multi-Field'!Q82=$AC$13,'[1]Multi-Field'!Q82=$AC$9,'[1]Multi-Field'!Q82=$AC$19,'[1]Multi-Field'!Q82=$AC$47),"x","")</f>
        <v/>
      </c>
      <c r="AN242" s="387" t="str">
        <f>IF(OR('[1]Multi-Field'!Q82=$AC$24,'[1]Multi-Field'!Q82=$AC$14,'[1]Multi-Field'!Q82=$AC$10,'[1]Multi-Field'!Q82=$AC$22,'[1]Multi-Field'!Q82=$AC$48),"x","")</f>
        <v/>
      </c>
      <c r="AO242" s="387" t="str">
        <f>IF(OR('[1]Multi-Field'!Q82=$AC$21,'[1]Multi-Field'!Q82=$AC$28,'[1]Multi-Field'!Q82=$AC$62,'[1]Multi-Field'!Q82=$AC$102,'[1]Multi-Field'!Q82=$AC$98),"x","")</f>
        <v/>
      </c>
      <c r="AP242" s="387" t="str">
        <f>IF(OR('[1]Multi-Field'!Q82=$AC$25,'[1]Multi-Field'!Q82=$AC$63,'[1]Multi-Field'!Q82=$AC$85,'[1]Multi-Field'!Q82=$AC$87,'[1]Multi-Field'!Q82=$AC$92,'[1]Multi-Field'!Q82=$AC$93),"x","")</f>
        <v/>
      </c>
      <c r="AQ242" s="387" t="str">
        <f>IF(OR('[1]Multi-Field'!Q82=$AC$20,'[1]Multi-Field'!Q82=$AC$27,'[1]Multi-Field'!Q82=$AC$58,'[1]Multi-Field'!Q82=$AC$86,'[1]Multi-Field'!Q82=$AC$103,'[1]Multi-Field'!Q82=$AC$94),"x","")</f>
        <v/>
      </c>
      <c r="AR242" s="387" t="str">
        <f>IF(OR('[1]Multi-Field'!Q82=$AC$35,'[1]Multi-Field'!Q82=$AC$40,'[1]Multi-Field'!Q82=$AC$45,),"x","")</f>
        <v/>
      </c>
      <c r="AS242" s="387" t="str">
        <f>IF(OR('[1]Multi-Field'!Q82=$AC$36,'[1]Multi-Field'!Q82=$AC$41,'[1]Multi-Field'!Q82=$AC$46,),"x","")</f>
        <v/>
      </c>
      <c r="AT242" s="387" t="str">
        <f>IF(OR('[1]Multi-Field'!Q82=$AC$52,'[1]Multi-Field'!Q82=$AC$53,'[1]Multi-Field'!Q82=$AC$54,'[1]Multi-Field'!Q82=$AC$55,'[1]Multi-Field'!Q82=$AC$68,'[1]Multi-Field'!Q82=$AC$69,'[1]Multi-Field'!Q82=$AC$74,'[1]Multi-Field'!Q82=$AC$71,'[1]Multi-Field'!Q82=$AC$70),"x","")</f>
        <v>x</v>
      </c>
      <c r="AU242" s="387" t="str">
        <f>IF('[1]Multi-Field'!Q82=$AC$72,"x","")</f>
        <v/>
      </c>
      <c r="AV242" s="387" t="str">
        <f>IF('[1]Multi-Field'!Q82=$AC$73,"x","")</f>
        <v/>
      </c>
      <c r="AW242" s="387" t="str">
        <f>IF('[1]Multi-Field'!Q82=$AC$83,"x","")</f>
        <v/>
      </c>
      <c r="AX242" s="387" t="str">
        <f>IF('[1]Multi-Field'!Q82=$AC$84,"x","")</f>
        <v/>
      </c>
      <c r="AY242" s="387" t="str">
        <f>IF('[1]Multi-Field'!Q82=$AC$97,"x","")</f>
        <v/>
      </c>
      <c r="AZ242" s="387" t="str">
        <f>IF('[1]Multi-Field'!Q82=$AC$99,"x","")</f>
        <v/>
      </c>
      <c r="BA242" s="387" t="str">
        <f>IF('[1]Multi-Field'!Q82=$AC$104,"x","")</f>
        <v/>
      </c>
      <c r="BB242" s="387" t="str">
        <f>IF('[1]Multi-Field'!Q82=$AC$105,"x","")</f>
        <v/>
      </c>
      <c r="BC242" s="388"/>
      <c r="BF242" s="411" t="s">
        <v>1408</v>
      </c>
      <c r="BG242" s="412">
        <v>4</v>
      </c>
      <c r="BH242" s="412">
        <v>3.5</v>
      </c>
      <c r="BI242" s="412">
        <v>4.5</v>
      </c>
      <c r="BJ242" s="409" t="e">
        <f>IF(AND('[1]Single Field'!#REF!=[1]Lists!BF242,'[1]Single Field'!#REF!="Drained"),"x",IF(AND('[1]Single Field'!#REF!=[1]Lists!BF242,'[1]Single Field'!#REF!="Undrained"),O,""))</f>
        <v>#REF!</v>
      </c>
      <c r="BK242" s="409" t="str">
        <f>IF(AND('[1]Multi-Field'!$E$3=[1]Lists!BF242,'[1]Multi-Field'!$F$3="Drained"),BI242,IF(AND('[1]Multi-Field'!$E$3=BF242,'[1]Multi-Field'!$F$3="undrained"),BH242,""))</f>
        <v/>
      </c>
      <c r="BL242" s="409" t="str">
        <f>IF(AND('[1]Multi-Field'!$E$4=BF242,'[1]Multi-Field'!$F$4="Drained"),BI242,IF(AND('[1]Multi-Field'!$E$4=BF242,'[1]Multi-Field'!$F$4="undrained"),BH242,""))</f>
        <v/>
      </c>
      <c r="BM242" s="409" t="str">
        <f>IF(AND('[1]Multi-Field'!$E$5=BF242,'[1]Multi-Field'!$F$5="Drained"),BI242,IF(AND('[1]Multi-Field'!$E$5=BF242,'[1]Multi-Field'!$F$5="undrained"),BH242,""))</f>
        <v/>
      </c>
      <c r="BN242" s="409" t="str">
        <f>IF(AND('[1]Multi-Field'!$E$6=BF242,'[1]Multi-Field'!$F$6="Drained"),BI242,IF(AND('[1]Multi-Field'!$E$6=BF242,'[1]Multi-Field'!$F$6="undrained"),BH242,""))</f>
        <v/>
      </c>
      <c r="BO242" s="409" t="str">
        <f>IF(AND('[1]Multi-Field'!$E$7=BF242,'[1]Multi-Field'!$F$7="Drained"),BI242,IF(AND('[1]Multi-Field'!$E$7=BF242,'[1]Multi-Field'!$F$7="undrained"),BH242,""))</f>
        <v/>
      </c>
      <c r="BP242" s="409" t="str">
        <f>IF(AND('[1]Multi-Field'!$E$8=BF242,'[1]Multi-Field'!$F$8="Drained"),BI242,IF(AND('[1]Multi-Field'!$E$8=BF242,'[1]Multi-Field'!$F$8="undrained"),BH242,""))</f>
        <v/>
      </c>
      <c r="BQ242" s="409" t="str">
        <f>IF(AND('[1]Multi-Field'!$E$9=BF242,'[1]Multi-Field'!$F$9="Drained"),BI242,IF(AND('[1]Multi-Field'!$E$9=BF242,'[1]Multi-Field'!$F$9="undrained"),BH242,""))</f>
        <v/>
      </c>
      <c r="BR242" s="409" t="str">
        <f>IF(AND('[1]Multi-Field'!$E$10=BF242,'[1]Multi-Field'!$F$10="Drained"),BI242,IF(AND('[1]Multi-Field'!$E$10=BF242,'[1]Multi-Field'!$F$10="undrained"),BH242,""))</f>
        <v/>
      </c>
      <c r="BS242" s="409" t="str">
        <f>IF(AND('[1]Multi-Field'!$E$11=BF242,'[1]Multi-Field'!$F$11="Drained"),BI242,IF(AND('[1]Multi-Field'!$E$11=BF242,'[1]Multi-Field'!$F$11="undrained"),BH242,""))</f>
        <v/>
      </c>
      <c r="BT242" s="409" t="str">
        <f>IF(AND('[1]Multi-Field'!$E$12=BF242,'[1]Multi-Field'!$F$12="Drained"),BI242,IF(AND('[1]Multi-Field'!$E$12=BF242,'[1]Multi-Field'!$F$12="undrained"),BH242,""))</f>
        <v/>
      </c>
      <c r="BU242" s="409" t="str">
        <f>IF(AND('[1]Multi-Field'!$E$13=BF242,'[1]Multi-Field'!$F$13="Drained"),BI242,IF(AND('[1]Multi-Field'!$E$3=BF242,'[1]Multi-Field'!$F$13="undrained"),BH242,""))</f>
        <v/>
      </c>
      <c r="BV242" s="409" t="str">
        <f>IF(AND('[1]Multi-Field'!$E$14=BF242,'[1]Multi-Field'!$F$14="Drained"),BI242,IF(AND('[1]Multi-Field'!$E$14=BF242,'[1]Multi-Field'!$F$14="undrained"),BH242,""))</f>
        <v/>
      </c>
      <c r="BW242" s="409" t="str">
        <f>IF(AND('[1]Multi-Field'!$E$15=BF242,'[1]Multi-Field'!$F$15="Drained"),BI242,IF(AND('[1]Multi-Field'!$E$15=BF242,'[1]Multi-Field'!$F$15="undrained"),BH242,""))</f>
        <v/>
      </c>
      <c r="BX242" s="409" t="str">
        <f>IF(AND('[1]Multi-Field'!$E$16=[1]Lists!BF242,'[1]Multi-Field'!$F$16="Drained"),BI242,IF(AND('[1]Multi-Field'!$E$16=[1]Lists!BF242,'[1]Multi-Field'!$F$16="undrained"),BH242,""))</f>
        <v/>
      </c>
      <c r="BY242" s="409" t="str">
        <f>IF(AND('[1]Multi-Field'!$E$17=[1]Lists!BF242,'[1]Multi-Field'!$F$17="Drained"),BI242,IF(AND('[1]Multi-Field'!$E$17=[1]Lists!BF242,'[1]Multi-Field'!$F$17="undrained"),BH242,""))</f>
        <v/>
      </c>
      <c r="BZ242" s="409" t="str">
        <f>IF(AND('[1]Multi-Field'!$E$18=[1]Lists!BF242,'[1]Multi-Field'!$F$18="Drained"),BI242,IF(AND('[1]Multi-Field'!$E$18=[1]Lists!BF242,'[1]Multi-Field'!$F$18="undrained"),BH242,""))</f>
        <v/>
      </c>
      <c r="CA242" s="409" t="str">
        <f>IF(AND('[1]Multi-Field'!$E$19=[1]Lists!BF242,'[1]Multi-Field'!$F$19="Drained"),BI242,IF(AND('[1]Multi-Field'!$E$19=[1]Lists!BF242,'[1]Multi-Field'!$F$19="undrained"),BH242,""))</f>
        <v/>
      </c>
      <c r="CB242" s="409" t="str">
        <f>IF(AND('[1]Multi-Field'!$E$20=[1]Lists!BF242,'[1]Multi-Field'!$F$20="Drained"),BI242,IF(AND('[1]Multi-Field'!$E$20=[1]Lists!BF242,'[1]Multi-Field'!$F$20="undrained"),BH242,""))</f>
        <v/>
      </c>
      <c r="CC242" s="409" t="str">
        <f>IF(AND('[1]Multi-Field'!$E$21=[1]Lists!BF242,'[1]Multi-Field'!$F$21="Drained"),BI242,IF(AND('[1]Multi-Field'!$E$21=[1]Lists!BF242,'[1]Multi-Field'!$F$21="undrained"),BH242,""))</f>
        <v/>
      </c>
      <c r="CD242" s="409" t="str">
        <f>IF(AND('[1]Multi-Field'!$E$22=[1]Lists!BF242,'[1]Multi-Field'!$F$22="Drained"),BI242,IF(AND('[1]Multi-Field'!$E$22=[1]Lists!BF242,'[1]Multi-Field'!$F$22="undrained"),BH242,""))</f>
        <v/>
      </c>
      <c r="CE242" s="409" t="str">
        <f>IF(AND('[1]Multi-Field'!$E$23=[1]Lists!BF242,'[1]Multi-Field'!$F$23="Drained"),BI242,IF(AND('[1]Multi-Field'!$E$23=[1]Lists!BF242,'[1]Multi-Field'!$F$23="undrained"),BH242,""))</f>
        <v/>
      </c>
      <c r="CF242" s="409" t="str">
        <f>IF(AND('[1]Multi-Field'!$E$24=[1]Lists!BF242,'[1]Multi-Field'!$F$24="Drained"),BI242,IF(AND('[1]Multi-Field'!$E$24=[1]Lists!BF242,'[1]Multi-Field'!$F$24="undrained"),BH242,""))</f>
        <v/>
      </c>
      <c r="CG242" s="409" t="str">
        <f>IF(AND('[1]Multi-Field'!$E$25=[1]Lists!BF242,'[1]Multi-Field'!$F$25="Drained"),BI242,IF(AND('[1]Multi-Field'!$E$25=[1]Lists!BF242,'[1]Multi-Field'!$F$25="undrained"),BH242,""))</f>
        <v/>
      </c>
      <c r="CH242" s="409" t="str">
        <f>IF(AND('[1]Multi-Field'!$E$26=[1]Lists!BF242,'[1]Multi-Field'!$F$26="Drained"),BI242,IF(AND('[1]Multi-Field'!$E$26=[1]Lists!BF242,'[1]Multi-Field'!$F$26="undrained"),BH242,""))</f>
        <v/>
      </c>
      <c r="CI242" s="409" t="str">
        <f>IF(AND('[1]Multi-Field'!$E$27=[1]Lists!BF242,'[1]Multi-Field'!$F$27="Drained"),BI242,IF(AND('[1]Multi-Field'!$E$27=[1]Lists!BF242,'[1]Multi-Field'!$F$27="undrained"),BH242,""))</f>
        <v/>
      </c>
      <c r="CJ242" s="409" t="str">
        <f>IF(AND('[1]Multi-Field'!$E$28=[1]Lists!BF242,'[1]Multi-Field'!$F$28="Drained"),BI242,IF(AND('[1]Multi-Field'!$E$28=[1]Lists!BF242,'[1]Multi-Field'!$F$28="undrained"),BH242,""))</f>
        <v/>
      </c>
      <c r="CK242" s="409" t="str">
        <f>IF(AND('[1]Multi-Field'!$E$29=[1]Lists!BF242,'[1]Multi-Field'!$F$29="Drained"),BI242,IF(AND('[1]Multi-Field'!$E$29=[1]Lists!BF242,'[1]Multi-Field'!$F$29="undrained"),BH242,""))</f>
        <v/>
      </c>
      <c r="CL242" s="409" t="str">
        <f>IF(AND('[1]Multi-Field'!$E$30=[1]Lists!BF242,'[1]Multi-Field'!$F$30="Drained"),BI242,IF(AND('[1]Multi-Field'!$E$30=[1]Lists!BF242,'[1]Multi-Field'!$F$30="undrained"),BH242,""))</f>
        <v/>
      </c>
      <c r="CM242" s="409" t="str">
        <f>IF(AND('[1]Multi-Field'!$E$31=[1]Lists!BF242,'[1]Multi-Field'!$F$31="Drained"),BI242,IF(AND('[1]Multi-Field'!$E$31=[1]Lists!BF242,'[1]Multi-Field'!$F$31="undrained"),BH242,""))</f>
        <v/>
      </c>
      <c r="CN242" s="409" t="str">
        <f>IF(AND('[1]Multi-Field'!$E$32=[1]Lists!BF242,'[1]Multi-Field'!$F$32="Drained"),BI242,IF(AND('[1]Multi-Field'!$E$32=[1]Lists!BF242,'[1]Multi-Field'!$F$32="undrained"),BH242,""))</f>
        <v/>
      </c>
      <c r="CO242" s="409" t="str">
        <f>IF(AND('[1]Multi-Field'!$E$33=[1]Lists!BF242,'[1]Multi-Field'!$F$33="Drained"),BI242,IF(AND('[1]Multi-Field'!$E$33=[1]Lists!BF242,'[1]Multi-Field'!$F$33="undrained"),BH242,""))</f>
        <v/>
      </c>
      <c r="CP242" s="409" t="str">
        <f>IF(AND('[1]Multi-Field'!$E$34=[1]Lists!BF242,'[1]Multi-Field'!$F$34="Drained"),BI242,IF(AND('[1]Multi-Field'!$E$34=[1]Lists!BF242,'[1]Multi-Field'!$F$34="undrained"),BH242,""))</f>
        <v/>
      </c>
      <c r="CQ242" s="409" t="str">
        <f>IF(AND('[1]Multi-Field'!$E$35=[1]Lists!BF242,'[1]Multi-Field'!$F$35="Drained"),BI242,IF(AND('[1]Multi-Field'!$E$35=[1]Lists!BF242,'[1]Multi-Field'!$F$35="undrained"),BH242,""))</f>
        <v/>
      </c>
      <c r="CR242" s="409" t="str">
        <f>IF(AND('[1]Multi-Field'!$E$36=[1]Lists!BF242,'[1]Multi-Field'!$F$36="Drained"),BI242,IF(AND('[1]Multi-Field'!$E$36=[1]Lists!BF242,'[1]Multi-Field'!$F$36="undrained"),BH242,""))</f>
        <v/>
      </c>
      <c r="CS242" s="409" t="str">
        <f>IF(AND('[1]Multi-Field'!$E$37=[1]Lists!BF242,'[1]Multi-Field'!$F$37="Drained"),BI242,IF(AND('[1]Multi-Field'!$E$37=[1]Lists!BF242,'[1]Multi-Field'!$F$37="undrained"),BH242,""))</f>
        <v/>
      </c>
      <c r="CT242" s="409" t="str">
        <f>IF(AND('[1]Multi-Field'!$E$38=[1]Lists!BF242,'[1]Multi-Field'!$F$38="Drained"),BI242,IF(AND('[1]Multi-Field'!$E$38=[1]Lists!BF242,'[1]Multi-Field'!$F$38="undrained"),BH242,""))</f>
        <v/>
      </c>
      <c r="CU242" s="409" t="str">
        <f>IF(AND('[1]Multi-Field'!$E$39=[1]Lists!BF242,'[1]Multi-Field'!$F$39="Drained"),BI242,IF(AND('[1]Multi-Field'!$E$39=[1]Lists!BF242,'[1]Multi-Field'!$F$39="undrained"),BH242,""))</f>
        <v/>
      </c>
      <c r="CV242" s="409" t="str">
        <f>IF(AND('[1]Multi-Field'!$E$40=[1]Lists!BF242,'[1]Multi-Field'!$F$40="Drained"),BI242,IF(AND('[1]Multi-Field'!$E$40=[1]Lists!BF242,'[1]Multi-Field'!$F$40="undrained"),BH242,""))</f>
        <v/>
      </c>
      <c r="CW242" s="409" t="str">
        <f>IF(AND('[1]Multi-Field'!$E$41=[1]Lists!BF242,'[1]Multi-Field'!$F$40="Drained"),BI242,IF(AND('[1]Multi-Field'!$E$40=[1]Lists!BF242,'[1]Multi-Field'!$F$40="undrained"),BH242,""))</f>
        <v/>
      </c>
      <c r="CX242" s="409" t="str">
        <f>IF(AND('[1]Multi-Field'!$E$42=[1]Lists!BF242,'[1]Multi-Field'!$F$42="Drained"),BI242,IF(AND('[1]Multi-Field'!$E$42=[1]Lists!BF242,'[1]Multi-Field'!$F$42="undrained"),BH242,""))</f>
        <v/>
      </c>
      <c r="CY242" s="409" t="str">
        <f>IF(AND('[1]Multi-Field'!$E$43=[1]Lists!BF242,'[1]Multi-Field'!$F$43="Drained"),BI242,IF(AND('[1]Multi-Field'!$E$43=[1]Lists!BF242,'[1]Multi-Field'!$F$43="undrained"),BH242,""))</f>
        <v/>
      </c>
      <c r="CZ242" s="409" t="str">
        <f>IF(AND('[1]Multi-Field'!$E$44=[1]Lists!BF242,'[1]Multi-Field'!$F$44="Drained"),BI242,IF(AND('[1]Multi-Field'!$E$44=[1]Lists!BF242,'[1]Multi-Field'!$F$44="undrained"),BH242,""))</f>
        <v/>
      </c>
      <c r="DA242" s="409" t="str">
        <f>IF(AND('[1]Multi-Field'!$E$45=[1]Lists!BF242,'[1]Multi-Field'!$F$45="Drained"),BI242,IF(AND('[1]Multi-Field'!$E$45=[1]Lists!BF242,'[1]Multi-Field'!$F$45="undrained"),BH242,""))</f>
        <v/>
      </c>
      <c r="DB242" s="409" t="str">
        <f>IF(AND('[1]Multi-Field'!$E$46=[1]Lists!BF242,'[1]Multi-Field'!$F$46="Drained"),BI242,IF(AND('[1]Multi-Field'!$E$46=[1]Lists!BF242,'[1]Multi-Field'!$F$46="undrained"),BH242,""))</f>
        <v/>
      </c>
      <c r="DC242" s="409" t="str">
        <f>IF(AND('[1]Multi-Field'!$E$47=[1]Lists!BF242,'[1]Multi-Field'!$F$47="Drained"),BI242,IF(AND('[1]Multi-Field'!$E$47=[1]Lists!BF242,'[1]Multi-Field'!$F$47="undrained"),BH242,""))</f>
        <v/>
      </c>
      <c r="DD242" s="409" t="str">
        <f>IF(AND('[1]Multi-Field'!$E$48=[1]Lists!BF242,'[1]Multi-Field'!$F$48="Drained"),BI242,IF(AND('[1]Multi-Field'!$E$48=[1]Lists!BF242,'[1]Multi-Field'!$F$48="undrained"),BH242,""))</f>
        <v/>
      </c>
      <c r="DE242" s="409" t="str">
        <f>IF(AND('[1]Multi-Field'!$E$49=[1]Lists!BF242,'[1]Multi-Field'!$F$49="Drained"),BI242,IF(AND('[1]Multi-Field'!$E$49=[1]Lists!BF242,'[1]Multi-Field'!$F$9="undrained"),BH242,""))</f>
        <v/>
      </c>
      <c r="DF242" s="409" t="str">
        <f>IF(AND('[1]Multi-Field'!$E$50=[1]Lists!BF242,'[1]Multi-Field'!$F$50="Drained"),BI242,IF(AND('[1]Multi-Field'!$E$50=[1]Lists!BF242,'[1]Multi-Field'!$F$50="undrained"),BH242,""))</f>
        <v/>
      </c>
      <c r="DG242" s="409" t="str">
        <f>IF(AND('[1]Multi-Field'!$E$51=[1]Lists!BF242,'[1]Multi-Field'!$F$51="Drained"),BI242,IF(AND('[1]Multi-Field'!$E$51=[1]Lists!BF242,'[1]Multi-Field'!$F$51="undrained"),BH242,""))</f>
        <v/>
      </c>
      <c r="DH242" s="409" t="str">
        <f>IF(AND('[1]Multi-Field'!$E$52=[1]Lists!BF242,'[1]Multi-Field'!$F$52="Drained"),BI242,IF(AND('[1]Multi-Field'!$E$52=[1]Lists!BF242,'[1]Multi-Field'!$F$52="undrained"),BH242,""))</f>
        <v/>
      </c>
      <c r="DI242" s="409" t="str">
        <f>IF(AND('[1]Multi-Field'!$E$53=[1]Lists!BF242,'[1]Multi-Field'!$F$53="Drained"),BI242,IF(AND('[1]Multi-Field'!$E$53=[1]Lists!BF242,'[1]Multi-Field'!$F$53="undrained"),BH242,""))</f>
        <v/>
      </c>
      <c r="DJ242" s="409" t="str">
        <f>IF(AND('[1]Multi-Field'!$E$54=[1]Lists!BF242,'[1]Multi-Field'!$F$54="Drained"),BI242,IF(AND('[1]Multi-Field'!$E$54=[1]Lists!BF242,'[1]Multi-Field'!$F$54="undrained"),BH242,""))</f>
        <v/>
      </c>
      <c r="DK242" s="409" t="str">
        <f>IF(AND('[1]Multi-Field'!$E$55=[1]Lists!BF242,'[1]Multi-Field'!$F$55="Drained"),BI242,IF(AND('[1]Multi-Field'!$E$55=[1]Lists!BF242,'[1]Multi-Field'!$F$55="undrained"),BH242,""))</f>
        <v/>
      </c>
      <c r="DL242" s="409" t="str">
        <f>IF(AND('[1]Multi-Field'!$E$56=[1]Lists!BF242,'[1]Multi-Field'!$F$56="Drained"),BI242,IF(AND('[1]Multi-Field'!$E$56=[1]Lists!BF242,'[1]Multi-Field'!$F$56="undrained"),BH242,""))</f>
        <v/>
      </c>
      <c r="DM242" s="409" t="str">
        <f>IF(AND('[1]Multi-Field'!$E$57=[1]Lists!BF242,'[1]Multi-Field'!$F$57="Drained"),BI242,IF(AND('[1]Multi-Field'!$E$57=[1]Lists!BF242,'[1]Multi-Field'!$F$57="undrained"),BH242,""))</f>
        <v/>
      </c>
      <c r="DN242" s="409" t="str">
        <f>IF(AND('[1]Multi-Field'!$E$58=[1]Lists!BF242,'[1]Multi-Field'!$F$58="Drained"),BI242,IF(AND('[1]Multi-Field'!$E$58=[1]Lists!BF242,'[1]Multi-Field'!$F$58="undrained"),BH242,""))</f>
        <v/>
      </c>
      <c r="DO242" s="409" t="str">
        <f>IF(AND('[1]Multi-Field'!$E$59=[1]Lists!BF242,'[1]Multi-Field'!$F$59="Drained"),BI242,IF(AND('[1]Multi-Field'!$E$59=[1]Lists!BF242,'[1]Multi-Field'!$F$59="undrained"),BH242,""))</f>
        <v/>
      </c>
      <c r="DP242" s="409" t="str">
        <f>IF(AND('[1]Multi-Field'!$E$60=[1]Lists!BF242,'[1]Multi-Field'!$F$60="Drained"),BI242,IF(AND('[1]Multi-Field'!$E$60=[1]Lists!BF242,'[1]Multi-Field'!$F$60="undrained"),BH242,""))</f>
        <v/>
      </c>
      <c r="DQ242" s="409" t="str">
        <f>IF(AND('[1]Multi-Field'!$E$61=[1]Lists!BF242,'[1]Multi-Field'!$F$61="Drained"),BI242,IF(AND('[1]Multi-Field'!$E$61=[1]Lists!BF242,'[1]Multi-Field'!$F$61="undrained"),BH242,""))</f>
        <v/>
      </c>
      <c r="DR242" s="409" t="str">
        <f>IF(AND('[1]Multi-Field'!$E$62=[1]Lists!BF242,'[1]Multi-Field'!$F$62="Drained"),BI242,IF(AND('[1]Multi-Field'!$E$62=[1]Lists!BF242,'[1]Multi-Field'!$F$62="undrained"),BH242,""))</f>
        <v/>
      </c>
      <c r="DS242" s="409" t="str">
        <f>IF(AND('[1]Multi-Field'!$E$63=[1]Lists!BF242,'[1]Multi-Field'!$F$63="Drained"),BI242,IF(AND('[1]Multi-Field'!$E$63=[1]Lists!BF242,'[1]Multi-Field'!$F$63="undrained"),BH242,""))</f>
        <v/>
      </c>
      <c r="DT242" s="409" t="str">
        <f>IF(AND('[1]Multi-Field'!$E$64=[1]Lists!BF242,'[1]Multi-Field'!$F$64="Drained"),BI242,IF(AND('[1]Multi-Field'!$E$64=[1]Lists!BF242,'[1]Multi-Field'!$F$64="undrained"),BH242,""))</f>
        <v/>
      </c>
      <c r="DU242" s="409" t="str">
        <f>IF(AND('[1]Multi-Field'!$E$65=[1]Lists!BF242,'[1]Multi-Field'!$F$65="Drained"),BI242,IF(AND('[1]Multi-Field'!$E$65=[1]Lists!BF242,'[1]Multi-Field'!$F$65="undrained"),BH242,""))</f>
        <v/>
      </c>
      <c r="DV242" s="409" t="str">
        <f>IF(AND('[1]Multi-Field'!$E$66=[1]Lists!BF242,'[1]Multi-Field'!$F$66="Drained"),BI242,IF(AND('[1]Multi-Field'!$E$66=[1]Lists!BF242,'[1]Multi-Field'!$F$66="undrained"),BH242,""))</f>
        <v/>
      </c>
      <c r="DW242" s="409" t="str">
        <f>IF(AND('[1]Multi-Field'!$E$67=[1]Lists!BF242,'[1]Multi-Field'!$F$67="Drained"),BI242,IF(AND('[1]Multi-Field'!$E$67=[1]Lists!BF242,'[1]Multi-Field'!$F$67="undrained"),BH242,""))</f>
        <v/>
      </c>
      <c r="DX242" s="409" t="str">
        <f>IF(AND('[1]Multi-Field'!$E$68=[1]Lists!BF242,'[1]Multi-Field'!$F$68="Drained"),BI242,IF(AND('[1]Multi-Field'!$E$68=[1]Lists!BF242,'[1]Multi-Field'!$F$68="undrained"),BH242,""))</f>
        <v/>
      </c>
      <c r="DY242" s="409" t="str">
        <f>IF(AND('[1]Multi-Field'!$E$69=[1]Lists!BF242,'[1]Multi-Field'!$F$69="Drained"),BI242,IF(AND('[1]Multi-Field'!$E$69=[1]Lists!BF242,'[1]Multi-Field'!$F$69="undrained"),BH242,""))</f>
        <v/>
      </c>
      <c r="DZ242" s="409" t="str">
        <f>IF(AND('[1]Multi-Field'!$E$70=[1]Lists!BF242,'[1]Multi-Field'!$F$70="Drained"),BI242,IF(AND('[1]Multi-Field'!$E$70=[1]Lists!BF242,'[1]Multi-Field'!$F$70="undrained"),BH242,""))</f>
        <v/>
      </c>
      <c r="EA242" s="409" t="str">
        <f>IF(AND('[1]Multi-Field'!$E$71=[1]Lists!BF242,'[1]Multi-Field'!$F$71="Drained"),BI242,IF(AND('[1]Multi-Field'!$E$71=[1]Lists!BF242,'[1]Multi-Field'!$F$71="undrained"),BH242,""))</f>
        <v/>
      </c>
      <c r="EB242" s="409" t="str">
        <f>IF(AND('[1]Multi-Field'!$E$72=[1]Lists!BF242,'[1]Multi-Field'!$F$72="Drained"),BI242,IF(AND('[1]Multi-Field'!$E$72=[1]Lists!BF242,'[1]Multi-Field'!$F$72="undrained"),BH242,""))</f>
        <v/>
      </c>
      <c r="EC242" s="409" t="str">
        <f>IF(AND('[1]Multi-Field'!$E$73=[1]Lists!BF242,'[1]Multi-Field'!$F$73="Drained"),BI242,IF(AND('[1]Multi-Field'!$E$73=[1]Lists!BF242,'[1]Multi-Field'!$F$73="undrained"),BH242,""))</f>
        <v/>
      </c>
      <c r="ED242" s="409" t="str">
        <f>IF(AND('[1]Multi-Field'!$E$74=[1]Lists!BF242,'[1]Multi-Field'!$F$74="Drained"),BI242,IF(AND('[1]Multi-Field'!$E$74=[1]Lists!BF242,'[1]Multi-Field'!$F$74="undrained"),BH242,""))</f>
        <v/>
      </c>
      <c r="EE242" s="409" t="str">
        <f>IF(AND('[1]Multi-Field'!$E$75=[1]Lists!BF242,'[1]Multi-Field'!$F$75="Drained"),BI242,IF(AND('[1]Multi-Field'!$E$75=[1]Lists!BF242,'[1]Multi-Field'!$F$75="undrained"),BH242,""))</f>
        <v/>
      </c>
      <c r="EF242" s="409" t="str">
        <f>IF(AND('[1]Multi-Field'!$E$76=[1]Lists!BF242,'[1]Multi-Field'!$F$76="Drained"),BI242,IF(AND('[1]Multi-Field'!$E$76=[1]Lists!BF242,'[1]Multi-Field'!$F$6="undrained"),BH242,""))</f>
        <v/>
      </c>
      <c r="EG242" s="409" t="str">
        <f>IF(AND('[1]Multi-Field'!$E$77=[1]Lists!BF242,'[1]Multi-Field'!$F$77="Drained"),BI242,IF(AND('[1]Multi-Field'!$E$77=[1]Lists!BF242,'[1]Multi-Field'!$F$77="undrained"),BH242,""))</f>
        <v/>
      </c>
      <c r="EH242" s="409" t="str">
        <f>IF(AND('[1]Multi-Field'!$E$78=[1]Lists!BF242,'[1]Multi-Field'!$F$78="Drained"),BI242,IF(AND('[1]Multi-Field'!$E$78=[1]Lists!BF242,'[1]Multi-Field'!$F$78="undrained"),BH242,""))</f>
        <v/>
      </c>
      <c r="EI242" s="409" t="str">
        <f>IF(AND('[1]Multi-Field'!$E$79=[1]Lists!BF242,'[1]Multi-Field'!$F$79="Drained"),BI242,IF(AND('[1]Multi-Field'!$E$79=[1]Lists!BF242,'[1]Multi-Field'!$F$79="undrained"),BH242,""))</f>
        <v/>
      </c>
      <c r="EJ242" s="409" t="str">
        <f>IF(AND('[1]Multi-Field'!$E$80=[1]Lists!BF242,'[1]Multi-Field'!$F$80="Drained"),BI242,IF(AND('[1]Multi-Field'!$E$80=[1]Lists!BF242,'[1]Multi-Field'!$F$80="undrained"),BH242,""))</f>
        <v/>
      </c>
      <c r="EK242" s="409" t="str">
        <f>IF(AND('[1]Multi-Field'!$E$81=[1]Lists!BF242,'[1]Multi-Field'!$F$81="Drained"),BI242,IF(AND('[1]Multi-Field'!$E$81=[1]Lists!BF242,'[1]Multi-Field'!$F$81="undrained"),BH242,""))</f>
        <v/>
      </c>
      <c r="EL242" s="409" t="str">
        <f>IF(AND('[1]Multi-Field'!$E$82=[1]Lists!BF242,'[1]Multi-Field'!$F$82="Drained"),BI242,IF(AND('[1]Multi-Field'!$E$82=[1]Lists!BF242,'[1]Multi-Field'!$F$82="undrained"),BH242,""))</f>
        <v/>
      </c>
      <c r="EM242" s="409" t="str">
        <f>IF(AND('[1]Multi-Field'!$E$83=[1]Lists!BF242,'[1]Multi-Field'!$F$83="Drained"),BI242,IF(AND('[1]Multi-Field'!$E$83=[1]Lists!BF242,'[1]Multi-Field'!$F$83="undrained"),BH242,""))</f>
        <v/>
      </c>
      <c r="EN242" s="409" t="str">
        <f>IF(AND('[1]Multi-Field'!$E$84=[1]Lists!BF242,'[1]Multi-Field'!$F$84="Drained"),BI242,IF(AND('[1]Multi-Field'!$E$84=[1]Lists!BF242,'[1]Multi-Field'!$F$84="undrained"),BH242,""))</f>
        <v/>
      </c>
      <c r="EO242" s="409" t="str">
        <f>IF(AND('[1]Multi-Field'!$E$85=[1]Lists!BF242,'[1]Multi-Field'!$F$85="Drained"),BI242,IF(AND('[1]Multi-Field'!$E$85=[1]Lists!BF242,'[1]Multi-Field'!$F$85="undrained"),BH242,""))</f>
        <v/>
      </c>
      <c r="EP242" s="409" t="str">
        <f>IF(AND('[1]Multi-Field'!$E$86=[1]Lists!BF242,'[1]Multi-Field'!$F$86="Drained"),BI242,IF(AND('[1]Multi-Field'!$E$86=[1]Lists!BF242,'[1]Multi-Field'!$F$86="undrained"),BH242,""))</f>
        <v/>
      </c>
      <c r="EQ242" s="409" t="str">
        <f>IF(AND('[1]Multi-Field'!$E$87=[1]Lists!BF242,'[1]Multi-Field'!$F$87="Drained"),BI242,IF(AND('[1]Multi-Field'!$E$87=[1]Lists!BF242,'[1]Multi-Field'!$F$87="undrained"),BH242,""))</f>
        <v/>
      </c>
      <c r="ER242" s="409" t="str">
        <f>IF(AND('[1]Multi-Field'!$E$88=[1]Lists!BF242,'[1]Multi-Field'!$F$88="Drained"),BI242,IF(AND('[1]Multi-Field'!$E$88=[1]Lists!BF242,'[1]Multi-Field'!$F$88="undrained"),BH242,""))</f>
        <v/>
      </c>
      <c r="ES242" s="409" t="str">
        <f>IF(AND('[1]Multi-Field'!$E$89=[1]Lists!BF242,'[1]Multi-Field'!$F$89="Drained"),BI242,IF(AND('[1]Multi-Field'!$E$89=[1]Lists!BF242,'[1]Multi-Field'!$F$89="undrained"),BH242,""))</f>
        <v/>
      </c>
      <c r="ET242" s="409" t="str">
        <f>IF(AND('[1]Multi-Field'!$E$90=[1]Lists!BF242,'[1]Multi-Field'!$F$90="Drained"),BI242,IF(AND('[1]Multi-Field'!$E$90=[1]Lists!BF242,'[1]Multi-Field'!$F$90="undrained"),BH242,""))</f>
        <v/>
      </c>
      <c r="EU242" s="409" t="str">
        <f>IF(AND('[1]Multi-Field'!$E$91=[1]Lists!BF242,'[1]Multi-Field'!$F$91="Drained"),BI242,IF(AND('[1]Multi-Field'!$E$91=[1]Lists!BF242,'[1]Multi-Field'!$F$91="undrained"),BH242,""))</f>
        <v/>
      </c>
      <c r="EV242" s="409" t="str">
        <f>IF(AND('[1]Multi-Field'!$E$92=[1]Lists!BF242,'[1]Multi-Field'!$F$92="Drained"),BI242,IF(AND('[1]Multi-Field'!$E$92=[1]Lists!BF242,'[1]Multi-Field'!$F$92="undrained"),BH242,""))</f>
        <v/>
      </c>
      <c r="EW242" s="409" t="str">
        <f>IF(AND('[1]Multi-Field'!$E$93=[1]Lists!BF242,'[1]Multi-Field'!$F$93="Drained"),BI242,IF(AND('[1]Multi-Field'!$E$93=[1]Lists!BF242,'[1]Multi-Field'!$F$93="undrained"),BH242,""))</f>
        <v/>
      </c>
      <c r="EX242" s="409" t="str">
        <f>IF(AND('[1]Multi-Field'!$E$94=[1]Lists!BF242,'[1]Multi-Field'!$F$94="Drained"),BI242,IF(AND('[1]Multi-Field'!$E$94=[1]Lists!BF242,'[1]Multi-Field'!$F$94="undrained"),BH242,""))</f>
        <v/>
      </c>
      <c r="EY242" s="409" t="str">
        <f>IF(AND('[1]Multi-Field'!$E$95=[1]Lists!BF242,'[1]Multi-Field'!$F$95="Drained"),BI242,IF(AND('[1]Multi-Field'!$E$95=[1]Lists!BF242,'[1]Multi-Field'!$F$95="undrained"),BH242,""))</f>
        <v/>
      </c>
      <c r="EZ242" s="409" t="str">
        <f>IF(AND('[1]Multi-Field'!$E$96=[1]Lists!BF242,'[1]Multi-Field'!$F$96="Drained"),BI242,IF(AND('[1]Multi-Field'!$E$96=[1]Lists!BF242,'[1]Multi-Field'!$F$96="undrained"),BH242,""))</f>
        <v/>
      </c>
      <c r="FA242" s="409" t="str">
        <f>IF(AND('[1]Multi-Field'!$E$97=[1]Lists!BF242,'[1]Multi-Field'!$F$97="Drained"),BI242,IF(AND('[1]Multi-Field'!$E$97=[1]Lists!BF242,'[1]Multi-Field'!$F$97="undrained"),BH242,""))</f>
        <v/>
      </c>
      <c r="FB242" s="409" t="str">
        <f>IF(AND('[1]Multi-Field'!$E$98=[1]Lists!BF242,'[1]Multi-Field'!$F$98="Drained"),BI242,IF(AND('[1]Multi-Field'!$E$98=[1]Lists!BF242,'[1]Multi-Field'!$F$98="undrained"),BH242,""))</f>
        <v/>
      </c>
      <c r="FC242" s="409" t="str">
        <f>IF(AND('[1]Multi-Field'!$E$99=[1]Lists!BF242,'[1]Multi-Field'!$F$99="Drained"),BI242,IF(AND('[1]Multi-Field'!$E$99=[1]Lists!BF242,'[1]Multi-Field'!$F$99="undrained"),BH242,""))</f>
        <v/>
      </c>
      <c r="FD242" s="409" t="str">
        <f>IF(AND('[1]Multi-Field'!$E$100=[1]Lists!BF242,'[1]Multi-Field'!$F$100="Drained"),BI242,IF(AND('[1]Multi-Field'!$E$100=[1]Lists!BF242,'[1]Multi-Field'!$F$100="undrained"),BH242,""))</f>
        <v/>
      </c>
      <c r="FE242" s="409" t="str">
        <f>IF(AND('[1]Multi-Field'!$E$101=[1]Lists!BF242,'[1]Multi-Field'!$F$101="Drained"),BI242,IF(AND('[1]Multi-Field'!$E$101=[1]Lists!BF242,'[1]Multi-Field'!$F$101="undrained"),BH242,""))</f>
        <v/>
      </c>
      <c r="FF242" s="409" t="str">
        <f>IF(AND('[1]Multi-Field'!$E$102=[1]Lists!BF242,'[1]Multi-Field'!$F$102="Drained"),BI242,IF(AND('[1]Multi-Field'!$E$102=[1]Lists!BF242,'[1]Multi-Field'!$F$102="undrained"),BH242,""))</f>
        <v/>
      </c>
      <c r="FG242" s="409" t="str">
        <f>IF(AND('[1]Multi-Field'!$E$103=[1]Lists!BF242,'[1]Multi-Field'!$F$103="Drained"),BI242,IF(AND('[1]Multi-Field'!$E$103=[1]Lists!BF242,'[1]Multi-Field'!$F$103="undrained"),BH242,""))</f>
        <v/>
      </c>
      <c r="FH242" s="409" t="str">
        <f>IF(AND('[1]Multi-Field'!$E$104=[1]Lists!BF242,'[1]Multi-Field'!$F$104="Drained"),BI242,IF(AND('[1]Multi-Field'!$E$104=[1]Lists!BF242,'[1]Multi-Field'!$F$104="undrained"),BH242,""))</f>
        <v/>
      </c>
      <c r="FI242" s="409" t="str">
        <f>IF(AND('[1]Multi-Field'!$E$105=[1]Lists!BF242,'[1]Multi-Field'!$F$105="Drained"),BI242,IF(AND('[1]Multi-Field'!$E$105=[1]Lists!BF242,'[1]Multi-Field'!$F$105="undrained"),BH242,""))</f>
        <v/>
      </c>
      <c r="FJ242" s="409" t="str">
        <f>IF(AND('[1]Multi-Field'!$E$106=[1]Lists!BF242,'[1]Multi-Field'!$F$106="Drained"),BI242,IF(AND('[1]Multi-Field'!$E$106=[1]Lists!BF242,'[1]Multi-Field'!$F$106="undrained"),BH242,""))</f>
        <v/>
      </c>
      <c r="FK242" s="409" t="str">
        <f>IF(AND('[1]Multi-Field'!$E$107=[1]Lists!BF242,'[1]Multi-Field'!$F$107="Drained"),BI242,IF(AND('[1]Multi-Field'!$E$107=[1]Lists!BF242,'[1]Multi-Field'!$F$107="undrained"),BH242,""))</f>
        <v/>
      </c>
      <c r="FL242" s="409" t="str">
        <f>IF(AND('[1]Multi-Field'!$E$108=[1]Lists!BF242,'[1]Multi-Field'!$F$108="Drained"),BI242,IF(AND('[1]Multi-Field'!$E$108=[1]Lists!BF242,'[1]Multi-Field'!$F$108="undrained"),BH242,""))</f>
        <v/>
      </c>
      <c r="FM242" s="409" t="str">
        <f>IF(AND('[1]Multi-Field'!$E$109=[1]Lists!BF242,'[1]Multi-Field'!$F$109="Drained"),BI242,IF(AND('[1]Multi-Field'!$E$109=[1]Lists!BF242,'[1]Multi-Field'!$F$109="undrained"),BH242,""))</f>
        <v/>
      </c>
      <c r="FN242" s="409" t="str">
        <f>IF(AND('[1]Multi-Field'!$E$110=[1]Lists!BF242,'[1]Multi-Field'!$F$110="Drained"),BI242,IF(AND('[1]Multi-Field'!$E$110=[1]Lists!BF242,'[1]Multi-Field'!$F$110="undrained"),BH242,""))</f>
        <v/>
      </c>
      <c r="FO242" s="409" t="str">
        <f>IF(AND('[1]Multi-Field'!$E$111=[1]Lists!BF242,'[1]Multi-Field'!$F$111="Drained"),BI242,IF(AND('[1]Multi-Field'!$E$111=[1]Lists!BF242,'[1]Multi-Field'!$F$111="undrained"),BH242,""))</f>
        <v/>
      </c>
      <c r="FP242" s="409" t="str">
        <f>IF(AND('[1]Multi-Field'!$E$112=[1]Lists!BF242,'[1]Multi-Field'!$F$112="Drained"),BI242,IF(AND('[1]Multi-Field'!$E$112=[1]Lists!BF242,'[1]Multi-Field'!$F$112="undrained"),BH242,""))</f>
        <v/>
      </c>
      <c r="FQ242" s="409" t="str">
        <f>IF(AND('[1]Multi-Field'!$E$113=[1]Lists!BF242,'[1]Multi-Field'!$F$113="Drained"),BI242,IF(AND('[1]Multi-Field'!$E$113=[1]Lists!BF242,'[1]Multi-Field'!$F$113="undrained"),BH242,""))</f>
        <v/>
      </c>
      <c r="FR242" s="409" t="str">
        <f>IF(AND('[1]Multi-Field'!$E$114=[1]Lists!BF242,'[1]Multi-Field'!$F$114="Drained"),BI242,IF(AND('[1]Multi-Field'!$E$114=[1]Lists!BF242,'[1]Multi-Field'!$F$114="undrained"),BH242,""))</f>
        <v/>
      </c>
      <c r="FS242" s="409" t="str">
        <f>IF(AND('[1]Multi-Field'!$E$115=[1]Lists!BF242,'[1]Multi-Field'!$F$115="Drained"),BI242,IF(AND('[1]Multi-Field'!$E$115=[1]Lists!BF242,'[1]Multi-Field'!$F$115="undrained"),BH242,""))</f>
        <v/>
      </c>
      <c r="FT242" s="409" t="str">
        <f>IF(AND('[1]Multi-Field'!$E$116=[1]Lists!BF242,'[1]Multi-Field'!$F$116="Drained"),BI242,IF(AND('[1]Multi-Field'!$E$116=[1]Lists!BF242,'[1]Multi-Field'!$F$116="undrained"),BH242,""))</f>
        <v/>
      </c>
      <c r="FU242" s="409" t="str">
        <f>IF(AND('[1]Multi-Field'!$E$117=[1]Lists!BF242,'[1]Multi-Field'!$F$117="Drained"),BI242,IF(AND('[1]Multi-Field'!$E$117=[1]Lists!BF242,'[1]Multi-Field'!$F$117="undrained"),BH242,""))</f>
        <v/>
      </c>
      <c r="FV242" s="409" t="str">
        <f>IF(AND('[1]Multi-Field'!$E$118=[1]Lists!BF242,'[1]Multi-Field'!$F$118="Drained"),BI242,IF(AND('[1]Multi-Field'!$E$118=[1]Lists!BF242,'[1]Multi-Field'!$F$118="undrained"),BH242,""))</f>
        <v/>
      </c>
      <c r="FW242" s="409" t="str">
        <f>IF(AND('[1]Multi-Field'!$E$119=[1]Lists!BF242,'[1]Multi-Field'!$F$119="Drained"),BI242,IF(AND('[1]Multi-Field'!$E$119=[1]Lists!BF242,'[1]Multi-Field'!$F$119="undrained"),BH242,""))</f>
        <v/>
      </c>
      <c r="FX242" s="409" t="str">
        <f>IF(AND('[1]Multi-Field'!$E$120=[1]Lists!BF242,'[1]Multi-Field'!$F$120="Drained"),BI242,IF(AND('[1]Multi-Field'!$E$120=[1]Lists!BF242,'[1]Multi-Field'!$F$120="undrained"),BH242,""))</f>
        <v/>
      </c>
    </row>
    <row r="243" spans="1:180" ht="13.5" customHeight="1">
      <c r="A243" s="7" t="s">
        <v>330</v>
      </c>
      <c r="B243" s="7"/>
      <c r="C243" s="7"/>
      <c r="D243" s="8">
        <v>55</v>
      </c>
      <c r="E243" s="8">
        <f t="shared" si="39"/>
        <v>57</v>
      </c>
      <c r="F243" s="8">
        <f t="shared" si="40"/>
        <v>58</v>
      </c>
      <c r="G243" s="8">
        <v>60</v>
      </c>
      <c r="H243" s="8">
        <v>60</v>
      </c>
      <c r="I243" s="8">
        <f t="shared" si="43"/>
        <v>65</v>
      </c>
      <c r="J243" s="8">
        <f t="shared" si="44"/>
        <v>70</v>
      </c>
      <c r="K243" s="8">
        <v>75</v>
      </c>
      <c r="L243" s="8">
        <v>70</v>
      </c>
      <c r="M243" s="8">
        <f t="shared" si="41"/>
        <v>78</v>
      </c>
      <c r="N243" s="8">
        <f t="shared" si="42"/>
        <v>87</v>
      </c>
      <c r="O243" s="8">
        <v>95</v>
      </c>
      <c r="P243" s="391">
        <v>218</v>
      </c>
      <c r="Q243" s="394"/>
      <c r="R243" s="395" t="b">
        <f>IF(OR('Multi-Field'!AA220=Lists!$AC$42,'Multi-Field'!AA220=Lists!$AC$43),IF('Multi-Field'!Z220="x",(IF('Multi-Field'!AC220=Lists!$Q$11,Lists!$R$11,IF('Multi-Field'!AC220=Lists!$Q$12,Lists!$R$12,IF('Multi-Field'!AC220=Lists!$Q$13,Lists!$R$13,IF('Multi-Field'!AC220=Lists!$Q$14,Lists!$R$14))))),IF('Multi-Field'!X220="x",(IF('Multi-Field'!AC220=Lists!$Q$11,Lists!$S$11,IF('Multi-Field'!AC220=Lists!$Q$12,Lists!$S$12,IF('Multi-Field'!AC220=Lists!$Q$13,Lists!$S$13,IF('Multi-Field'!AC220=Lists!$Q$14,Lists!$S$14))))),IF('Multi-Field'!V220="x",(IF('Multi-Field'!AC220=Lists!$Q$11,Lists!$T$11,IF('Multi-Field'!AC220=Lists!$Q$12,Lists!$T$12,IF('Multi-Field'!AC220=Lists!$Q$13,Lists!$T$13,IF('Multi-Field'!AC220=Lists!$Q$14,Lists!$T$14))))),0))))</f>
        <v>0</v>
      </c>
      <c r="S243" s="395" t="str">
        <f t="shared" si="45"/>
        <v/>
      </c>
      <c r="T243" s="395"/>
      <c r="U243" s="396"/>
      <c r="AI243" s="384">
        <f>'[1]Multi-Field'!B239</f>
        <v>0</v>
      </c>
      <c r="AJ243" s="387" t="str">
        <f>IF(OR('[1]Multi-Field'!Q83=[1]Lists!$AC$42,'[1]Multi-Field'!Q83=[1]Lists!$AC$43),"x","")</f>
        <v/>
      </c>
      <c r="AK243" s="387" t="str">
        <f>IF(OR('[1]Multi-Field'!Q83=[1]Lists!$AC$6,'[1]Multi-Field'!Q83=$AC$2,'[1]Multi-Field'!Q83=$AC$4),"x","")</f>
        <v/>
      </c>
      <c r="AL243" s="387" t="str">
        <f>IF(OR('[1]Multi-Field'!Q83=[1]Lists!$AC$7,'[1]Multi-Field'!Q83=$AC$3,'[1]Multi-Field'!Q83=$AC$5),"x","")</f>
        <v/>
      </c>
      <c r="AM243" s="387" t="str">
        <f>IF(OR('[1]Multi-Field'!Q83=$AC$23,'[1]Multi-Field'!Q83=$AC$13,'[1]Multi-Field'!Q83=$AC$9,'[1]Multi-Field'!Q83=$AC$19,'[1]Multi-Field'!Q83=$AC$47),"x","")</f>
        <v/>
      </c>
      <c r="AN243" s="387" t="str">
        <f>IF(OR('[1]Multi-Field'!Q83=$AC$24,'[1]Multi-Field'!Q83=$AC$14,'[1]Multi-Field'!Q83=$AC$10,'[1]Multi-Field'!Q83=$AC$22,'[1]Multi-Field'!Q83=$AC$48),"x","")</f>
        <v/>
      </c>
      <c r="AO243" s="387" t="str">
        <f>IF(OR('[1]Multi-Field'!Q83=$AC$21,'[1]Multi-Field'!Q83=$AC$28,'[1]Multi-Field'!Q83=$AC$62,'[1]Multi-Field'!Q83=$AC$102,'[1]Multi-Field'!Q83=$AC$98),"x","")</f>
        <v/>
      </c>
      <c r="AP243" s="387" t="str">
        <f>IF(OR('[1]Multi-Field'!Q83=$AC$25,'[1]Multi-Field'!Q83=$AC$63,'[1]Multi-Field'!Q83=$AC$85,'[1]Multi-Field'!Q83=$AC$87,'[1]Multi-Field'!Q83=$AC$92,'[1]Multi-Field'!Q83=$AC$93),"x","")</f>
        <v/>
      </c>
      <c r="AQ243" s="387" t="str">
        <f>IF(OR('[1]Multi-Field'!Q83=$AC$20,'[1]Multi-Field'!Q83=$AC$27,'[1]Multi-Field'!Q83=$AC$58,'[1]Multi-Field'!Q83=$AC$86,'[1]Multi-Field'!Q83=$AC$103,'[1]Multi-Field'!Q83=$AC$94),"x","")</f>
        <v/>
      </c>
      <c r="AR243" s="387" t="str">
        <f>IF(OR('[1]Multi-Field'!Q83=$AC$35,'[1]Multi-Field'!Q83=$AC$40,'[1]Multi-Field'!Q83=$AC$45,),"x","")</f>
        <v/>
      </c>
      <c r="AS243" s="387" t="str">
        <f>IF(OR('[1]Multi-Field'!Q83=$AC$36,'[1]Multi-Field'!Q83=$AC$41,'[1]Multi-Field'!Q83=$AC$46,),"x","")</f>
        <v/>
      </c>
      <c r="AT243" s="387" t="str">
        <f>IF(OR('[1]Multi-Field'!Q83=$AC$52,'[1]Multi-Field'!Q83=$AC$53,'[1]Multi-Field'!Q83=$AC$54,'[1]Multi-Field'!Q83=$AC$55,'[1]Multi-Field'!Q83=$AC$68,'[1]Multi-Field'!Q83=$AC$69,'[1]Multi-Field'!Q83=$AC$74,'[1]Multi-Field'!Q83=$AC$71,'[1]Multi-Field'!Q83=$AC$70),"x","")</f>
        <v>x</v>
      </c>
      <c r="AU243" s="387" t="str">
        <f>IF('[1]Multi-Field'!Q83=$AC$72,"x","")</f>
        <v/>
      </c>
      <c r="AV243" s="387" t="str">
        <f>IF('[1]Multi-Field'!Q83=$AC$73,"x","")</f>
        <v/>
      </c>
      <c r="AW243" s="387" t="str">
        <f>IF('[1]Multi-Field'!Q83=$AC$83,"x","")</f>
        <v/>
      </c>
      <c r="AX243" s="387" t="str">
        <f>IF('[1]Multi-Field'!Q83=$AC$84,"x","")</f>
        <v/>
      </c>
      <c r="AY243" s="387" t="str">
        <f>IF('[1]Multi-Field'!Q83=$AC$97,"x","")</f>
        <v/>
      </c>
      <c r="AZ243" s="387" t="str">
        <f>IF('[1]Multi-Field'!Q83=$AC$99,"x","")</f>
        <v/>
      </c>
      <c r="BA243" s="387" t="str">
        <f>IF('[1]Multi-Field'!Q83=$AC$104,"x","")</f>
        <v/>
      </c>
      <c r="BB243" s="387" t="str">
        <f>IF('[1]Multi-Field'!Q83=$AC$105,"x","")</f>
        <v/>
      </c>
      <c r="BC243" s="388"/>
      <c r="BF243" s="411" t="s">
        <v>1409</v>
      </c>
      <c r="BG243" s="412">
        <v>2</v>
      </c>
      <c r="BH243" s="412">
        <v>2.5</v>
      </c>
      <c r="BI243" s="412">
        <v>3.5</v>
      </c>
      <c r="BJ243" s="409" t="e">
        <f>IF(AND('[1]Single Field'!#REF!=[1]Lists!BF243,'[1]Single Field'!#REF!="Drained"),"x",IF(AND('[1]Single Field'!#REF!=[1]Lists!BF243,'[1]Single Field'!#REF!="Undrained"),O,""))</f>
        <v>#REF!</v>
      </c>
      <c r="BK243" s="409" t="str">
        <f>IF(AND('[1]Multi-Field'!$E$3=[1]Lists!BF243,'[1]Multi-Field'!$F$3="Drained"),BI243,IF(AND('[1]Multi-Field'!$E$3=BF243,'[1]Multi-Field'!$F$3="undrained"),BH243,""))</f>
        <v/>
      </c>
      <c r="BL243" s="409" t="str">
        <f>IF(AND('[1]Multi-Field'!$E$4=BF243,'[1]Multi-Field'!$F$4="Drained"),BI243,IF(AND('[1]Multi-Field'!$E$4=BF243,'[1]Multi-Field'!$F$4="undrained"),BH243,""))</f>
        <v/>
      </c>
      <c r="BM243" s="409" t="str">
        <f>IF(AND('[1]Multi-Field'!$E$5=BF243,'[1]Multi-Field'!$F$5="Drained"),BI243,IF(AND('[1]Multi-Field'!$E$5=BF243,'[1]Multi-Field'!$F$5="undrained"),BH243,""))</f>
        <v/>
      </c>
      <c r="BN243" s="409" t="str">
        <f>IF(AND('[1]Multi-Field'!$E$6=BF243,'[1]Multi-Field'!$F$6="Drained"),BI243,IF(AND('[1]Multi-Field'!$E$6=BF243,'[1]Multi-Field'!$F$6="undrained"),BH243,""))</f>
        <v/>
      </c>
      <c r="BO243" s="409" t="str">
        <f>IF(AND('[1]Multi-Field'!$E$7=BF243,'[1]Multi-Field'!$F$7="Drained"),BI243,IF(AND('[1]Multi-Field'!$E$7=BF243,'[1]Multi-Field'!$F$7="undrained"),BH243,""))</f>
        <v/>
      </c>
      <c r="BP243" s="409" t="str">
        <f>IF(AND('[1]Multi-Field'!$E$8=BF243,'[1]Multi-Field'!$F$8="Drained"),BI243,IF(AND('[1]Multi-Field'!$E$8=BF243,'[1]Multi-Field'!$F$8="undrained"),BH243,""))</f>
        <v/>
      </c>
      <c r="BQ243" s="409" t="str">
        <f>IF(AND('[1]Multi-Field'!$E$9=BF243,'[1]Multi-Field'!$F$9="Drained"),BI243,IF(AND('[1]Multi-Field'!$E$9=BF243,'[1]Multi-Field'!$F$9="undrained"),BH243,""))</f>
        <v/>
      </c>
      <c r="BR243" s="409" t="str">
        <f>IF(AND('[1]Multi-Field'!$E$10=BF243,'[1]Multi-Field'!$F$10="Drained"),BI243,IF(AND('[1]Multi-Field'!$E$10=BF243,'[1]Multi-Field'!$F$10="undrained"),BH243,""))</f>
        <v/>
      </c>
      <c r="BS243" s="409" t="str">
        <f>IF(AND('[1]Multi-Field'!$E$11=BF243,'[1]Multi-Field'!$F$11="Drained"),BI243,IF(AND('[1]Multi-Field'!$E$11=BF243,'[1]Multi-Field'!$F$11="undrained"),BH243,""))</f>
        <v/>
      </c>
      <c r="BT243" s="409" t="str">
        <f>IF(AND('[1]Multi-Field'!$E$12=BF243,'[1]Multi-Field'!$F$12="Drained"),BI243,IF(AND('[1]Multi-Field'!$E$12=BF243,'[1]Multi-Field'!$F$12="undrained"),BH243,""))</f>
        <v/>
      </c>
      <c r="BU243" s="409" t="str">
        <f>IF(AND('[1]Multi-Field'!$E$13=BF243,'[1]Multi-Field'!$F$13="Drained"),BI243,IF(AND('[1]Multi-Field'!$E$3=BF243,'[1]Multi-Field'!$F$13="undrained"),BH243,""))</f>
        <v/>
      </c>
      <c r="BV243" s="409" t="str">
        <f>IF(AND('[1]Multi-Field'!$E$14=BF243,'[1]Multi-Field'!$F$14="Drained"),BI243,IF(AND('[1]Multi-Field'!$E$14=BF243,'[1]Multi-Field'!$F$14="undrained"),BH243,""))</f>
        <v/>
      </c>
      <c r="BW243" s="409" t="str">
        <f>IF(AND('[1]Multi-Field'!$E$15=BF243,'[1]Multi-Field'!$F$15="Drained"),BI243,IF(AND('[1]Multi-Field'!$E$15=BF243,'[1]Multi-Field'!$F$15="undrained"),BH243,""))</f>
        <v/>
      </c>
      <c r="BX243" s="409" t="str">
        <f>IF(AND('[1]Multi-Field'!$E$16=[1]Lists!BF243,'[1]Multi-Field'!$F$16="Drained"),BI243,IF(AND('[1]Multi-Field'!$E$16=[1]Lists!BF243,'[1]Multi-Field'!$F$16="undrained"),BH243,""))</f>
        <v/>
      </c>
      <c r="BY243" s="409" t="str">
        <f>IF(AND('[1]Multi-Field'!$E$17=[1]Lists!BF243,'[1]Multi-Field'!$F$17="Drained"),BI243,IF(AND('[1]Multi-Field'!$E$17=[1]Lists!BF243,'[1]Multi-Field'!$F$17="undrained"),BH243,""))</f>
        <v/>
      </c>
      <c r="BZ243" s="409" t="str">
        <f>IF(AND('[1]Multi-Field'!$E$18=[1]Lists!BF243,'[1]Multi-Field'!$F$18="Drained"),BI243,IF(AND('[1]Multi-Field'!$E$18=[1]Lists!BF243,'[1]Multi-Field'!$F$18="undrained"),BH243,""))</f>
        <v/>
      </c>
      <c r="CA243" s="409" t="str">
        <f>IF(AND('[1]Multi-Field'!$E$19=[1]Lists!BF243,'[1]Multi-Field'!$F$19="Drained"),BI243,IF(AND('[1]Multi-Field'!$E$19=[1]Lists!BF243,'[1]Multi-Field'!$F$19="undrained"),BH243,""))</f>
        <v/>
      </c>
      <c r="CB243" s="409" t="str">
        <f>IF(AND('[1]Multi-Field'!$E$20=[1]Lists!BF243,'[1]Multi-Field'!$F$20="Drained"),BI243,IF(AND('[1]Multi-Field'!$E$20=[1]Lists!BF243,'[1]Multi-Field'!$F$20="undrained"),BH243,""))</f>
        <v/>
      </c>
      <c r="CC243" s="409" t="str">
        <f>IF(AND('[1]Multi-Field'!$E$21=[1]Lists!BF243,'[1]Multi-Field'!$F$21="Drained"),BI243,IF(AND('[1]Multi-Field'!$E$21=[1]Lists!BF243,'[1]Multi-Field'!$F$21="undrained"),BH243,""))</f>
        <v/>
      </c>
      <c r="CD243" s="409" t="str">
        <f>IF(AND('[1]Multi-Field'!$E$22=[1]Lists!BF243,'[1]Multi-Field'!$F$22="Drained"),BI243,IF(AND('[1]Multi-Field'!$E$22=[1]Lists!BF243,'[1]Multi-Field'!$F$22="undrained"),BH243,""))</f>
        <v/>
      </c>
      <c r="CE243" s="409" t="str">
        <f>IF(AND('[1]Multi-Field'!$E$23=[1]Lists!BF243,'[1]Multi-Field'!$F$23="Drained"),BI243,IF(AND('[1]Multi-Field'!$E$23=[1]Lists!BF243,'[1]Multi-Field'!$F$23="undrained"),BH243,""))</f>
        <v/>
      </c>
      <c r="CF243" s="409" t="str">
        <f>IF(AND('[1]Multi-Field'!$E$24=[1]Lists!BF243,'[1]Multi-Field'!$F$24="Drained"),BI243,IF(AND('[1]Multi-Field'!$E$24=[1]Lists!BF243,'[1]Multi-Field'!$F$24="undrained"),BH243,""))</f>
        <v/>
      </c>
      <c r="CG243" s="409" t="str">
        <f>IF(AND('[1]Multi-Field'!$E$25=[1]Lists!BF243,'[1]Multi-Field'!$F$25="Drained"),BI243,IF(AND('[1]Multi-Field'!$E$25=[1]Lists!BF243,'[1]Multi-Field'!$F$25="undrained"),BH243,""))</f>
        <v/>
      </c>
      <c r="CH243" s="409" t="str">
        <f>IF(AND('[1]Multi-Field'!$E$26=[1]Lists!BF243,'[1]Multi-Field'!$F$26="Drained"),BI243,IF(AND('[1]Multi-Field'!$E$26=[1]Lists!BF243,'[1]Multi-Field'!$F$26="undrained"),BH243,""))</f>
        <v/>
      </c>
      <c r="CI243" s="409" t="str">
        <f>IF(AND('[1]Multi-Field'!$E$27=[1]Lists!BF243,'[1]Multi-Field'!$F$27="Drained"),BI243,IF(AND('[1]Multi-Field'!$E$27=[1]Lists!BF243,'[1]Multi-Field'!$F$27="undrained"),BH243,""))</f>
        <v/>
      </c>
      <c r="CJ243" s="409" t="str">
        <f>IF(AND('[1]Multi-Field'!$E$28=[1]Lists!BF243,'[1]Multi-Field'!$F$28="Drained"),BI243,IF(AND('[1]Multi-Field'!$E$28=[1]Lists!BF243,'[1]Multi-Field'!$F$28="undrained"),BH243,""))</f>
        <v/>
      </c>
      <c r="CK243" s="409" t="str">
        <f>IF(AND('[1]Multi-Field'!$E$29=[1]Lists!BF243,'[1]Multi-Field'!$F$29="Drained"),BI243,IF(AND('[1]Multi-Field'!$E$29=[1]Lists!BF243,'[1]Multi-Field'!$F$29="undrained"),BH243,""))</f>
        <v/>
      </c>
      <c r="CL243" s="409" t="str">
        <f>IF(AND('[1]Multi-Field'!$E$30=[1]Lists!BF243,'[1]Multi-Field'!$F$30="Drained"),BI243,IF(AND('[1]Multi-Field'!$E$30=[1]Lists!BF243,'[1]Multi-Field'!$F$30="undrained"),BH243,""))</f>
        <v/>
      </c>
      <c r="CM243" s="409" t="str">
        <f>IF(AND('[1]Multi-Field'!$E$31=[1]Lists!BF243,'[1]Multi-Field'!$F$31="Drained"),BI243,IF(AND('[1]Multi-Field'!$E$31=[1]Lists!BF243,'[1]Multi-Field'!$F$31="undrained"),BH243,""))</f>
        <v/>
      </c>
      <c r="CN243" s="409" t="str">
        <f>IF(AND('[1]Multi-Field'!$E$32=[1]Lists!BF243,'[1]Multi-Field'!$F$32="Drained"),BI243,IF(AND('[1]Multi-Field'!$E$32=[1]Lists!BF243,'[1]Multi-Field'!$F$32="undrained"),BH243,""))</f>
        <v/>
      </c>
      <c r="CO243" s="409" t="str">
        <f>IF(AND('[1]Multi-Field'!$E$33=[1]Lists!BF243,'[1]Multi-Field'!$F$33="Drained"),BI243,IF(AND('[1]Multi-Field'!$E$33=[1]Lists!BF243,'[1]Multi-Field'!$F$33="undrained"),BH243,""))</f>
        <v/>
      </c>
      <c r="CP243" s="409" t="str">
        <f>IF(AND('[1]Multi-Field'!$E$34=[1]Lists!BF243,'[1]Multi-Field'!$F$34="Drained"),BI243,IF(AND('[1]Multi-Field'!$E$34=[1]Lists!BF243,'[1]Multi-Field'!$F$34="undrained"),BH243,""))</f>
        <v/>
      </c>
      <c r="CQ243" s="409" t="str">
        <f>IF(AND('[1]Multi-Field'!$E$35=[1]Lists!BF243,'[1]Multi-Field'!$F$35="Drained"),BI243,IF(AND('[1]Multi-Field'!$E$35=[1]Lists!BF243,'[1]Multi-Field'!$F$35="undrained"),BH243,""))</f>
        <v/>
      </c>
      <c r="CR243" s="409" t="str">
        <f>IF(AND('[1]Multi-Field'!$E$36=[1]Lists!BF243,'[1]Multi-Field'!$F$36="Drained"),BI243,IF(AND('[1]Multi-Field'!$E$36=[1]Lists!BF243,'[1]Multi-Field'!$F$36="undrained"),BH243,""))</f>
        <v/>
      </c>
      <c r="CS243" s="409" t="str">
        <f>IF(AND('[1]Multi-Field'!$E$37=[1]Lists!BF243,'[1]Multi-Field'!$F$37="Drained"),BI243,IF(AND('[1]Multi-Field'!$E$37=[1]Lists!BF243,'[1]Multi-Field'!$F$37="undrained"),BH243,""))</f>
        <v/>
      </c>
      <c r="CT243" s="409" t="str">
        <f>IF(AND('[1]Multi-Field'!$E$38=[1]Lists!BF243,'[1]Multi-Field'!$F$38="Drained"),BI243,IF(AND('[1]Multi-Field'!$E$38=[1]Lists!BF243,'[1]Multi-Field'!$F$38="undrained"),BH243,""))</f>
        <v/>
      </c>
      <c r="CU243" s="409" t="str">
        <f>IF(AND('[1]Multi-Field'!$E$39=[1]Lists!BF243,'[1]Multi-Field'!$F$39="Drained"),BI243,IF(AND('[1]Multi-Field'!$E$39=[1]Lists!BF243,'[1]Multi-Field'!$F$39="undrained"),BH243,""))</f>
        <v/>
      </c>
      <c r="CV243" s="409" t="str">
        <f>IF(AND('[1]Multi-Field'!$E$40=[1]Lists!BF243,'[1]Multi-Field'!$F$40="Drained"),BI243,IF(AND('[1]Multi-Field'!$E$40=[1]Lists!BF243,'[1]Multi-Field'!$F$40="undrained"),BH243,""))</f>
        <v/>
      </c>
      <c r="CW243" s="409" t="str">
        <f>IF(AND('[1]Multi-Field'!$E$41=[1]Lists!BF243,'[1]Multi-Field'!$F$40="Drained"),BI243,IF(AND('[1]Multi-Field'!$E$40=[1]Lists!BF243,'[1]Multi-Field'!$F$40="undrained"),BH243,""))</f>
        <v/>
      </c>
      <c r="CX243" s="409" t="str">
        <f>IF(AND('[1]Multi-Field'!$E$42=[1]Lists!BF243,'[1]Multi-Field'!$F$42="Drained"),BI243,IF(AND('[1]Multi-Field'!$E$42=[1]Lists!BF243,'[1]Multi-Field'!$F$42="undrained"),BH243,""))</f>
        <v/>
      </c>
      <c r="CY243" s="409" t="str">
        <f>IF(AND('[1]Multi-Field'!$E$43=[1]Lists!BF243,'[1]Multi-Field'!$F$43="Drained"),BI243,IF(AND('[1]Multi-Field'!$E$43=[1]Lists!BF243,'[1]Multi-Field'!$F$43="undrained"),BH243,""))</f>
        <v/>
      </c>
      <c r="CZ243" s="409" t="str">
        <f>IF(AND('[1]Multi-Field'!$E$44=[1]Lists!BF243,'[1]Multi-Field'!$F$44="Drained"),BI243,IF(AND('[1]Multi-Field'!$E$44=[1]Lists!BF243,'[1]Multi-Field'!$F$44="undrained"),BH243,""))</f>
        <v/>
      </c>
      <c r="DA243" s="409" t="str">
        <f>IF(AND('[1]Multi-Field'!$E$45=[1]Lists!BF243,'[1]Multi-Field'!$F$45="Drained"),BI243,IF(AND('[1]Multi-Field'!$E$45=[1]Lists!BF243,'[1]Multi-Field'!$F$45="undrained"),BH243,""))</f>
        <v/>
      </c>
      <c r="DB243" s="409" t="str">
        <f>IF(AND('[1]Multi-Field'!$E$46=[1]Lists!BF243,'[1]Multi-Field'!$F$46="Drained"),BI243,IF(AND('[1]Multi-Field'!$E$46=[1]Lists!BF243,'[1]Multi-Field'!$F$46="undrained"),BH243,""))</f>
        <v/>
      </c>
      <c r="DC243" s="409" t="str">
        <f>IF(AND('[1]Multi-Field'!$E$47=[1]Lists!BF243,'[1]Multi-Field'!$F$47="Drained"),BI243,IF(AND('[1]Multi-Field'!$E$47=[1]Lists!BF243,'[1]Multi-Field'!$F$47="undrained"),BH243,""))</f>
        <v/>
      </c>
      <c r="DD243" s="409" t="str">
        <f>IF(AND('[1]Multi-Field'!$E$48=[1]Lists!BF243,'[1]Multi-Field'!$F$48="Drained"),BI243,IF(AND('[1]Multi-Field'!$E$48=[1]Lists!BF243,'[1]Multi-Field'!$F$48="undrained"),BH243,""))</f>
        <v/>
      </c>
      <c r="DE243" s="409" t="str">
        <f>IF(AND('[1]Multi-Field'!$E$49=[1]Lists!BF243,'[1]Multi-Field'!$F$49="Drained"),BI243,IF(AND('[1]Multi-Field'!$E$49=[1]Lists!BF243,'[1]Multi-Field'!$F$9="undrained"),BH243,""))</f>
        <v/>
      </c>
      <c r="DF243" s="409" t="str">
        <f>IF(AND('[1]Multi-Field'!$E$50=[1]Lists!BF243,'[1]Multi-Field'!$F$50="Drained"),BI243,IF(AND('[1]Multi-Field'!$E$50=[1]Lists!BF243,'[1]Multi-Field'!$F$50="undrained"),BH243,""))</f>
        <v/>
      </c>
      <c r="DG243" s="409" t="str">
        <f>IF(AND('[1]Multi-Field'!$E$51=[1]Lists!BF243,'[1]Multi-Field'!$F$51="Drained"),BI243,IF(AND('[1]Multi-Field'!$E$51=[1]Lists!BF243,'[1]Multi-Field'!$F$51="undrained"),BH243,""))</f>
        <v/>
      </c>
      <c r="DH243" s="409" t="str">
        <f>IF(AND('[1]Multi-Field'!$E$52=[1]Lists!BF243,'[1]Multi-Field'!$F$52="Drained"),BI243,IF(AND('[1]Multi-Field'!$E$52=[1]Lists!BF243,'[1]Multi-Field'!$F$52="undrained"),BH243,""))</f>
        <v/>
      </c>
      <c r="DI243" s="409" t="str">
        <f>IF(AND('[1]Multi-Field'!$E$53=[1]Lists!BF243,'[1]Multi-Field'!$F$53="Drained"),BI243,IF(AND('[1]Multi-Field'!$E$53=[1]Lists!BF243,'[1]Multi-Field'!$F$53="undrained"),BH243,""))</f>
        <v/>
      </c>
      <c r="DJ243" s="409" t="str">
        <f>IF(AND('[1]Multi-Field'!$E$54=[1]Lists!BF243,'[1]Multi-Field'!$F$54="Drained"),BI243,IF(AND('[1]Multi-Field'!$E$54=[1]Lists!BF243,'[1]Multi-Field'!$F$54="undrained"),BH243,""))</f>
        <v/>
      </c>
      <c r="DK243" s="409" t="str">
        <f>IF(AND('[1]Multi-Field'!$E$55=[1]Lists!BF243,'[1]Multi-Field'!$F$55="Drained"),BI243,IF(AND('[1]Multi-Field'!$E$55=[1]Lists!BF243,'[1]Multi-Field'!$F$55="undrained"),BH243,""))</f>
        <v/>
      </c>
      <c r="DL243" s="409" t="str">
        <f>IF(AND('[1]Multi-Field'!$E$56=[1]Lists!BF243,'[1]Multi-Field'!$F$56="Drained"),BI243,IF(AND('[1]Multi-Field'!$E$56=[1]Lists!BF243,'[1]Multi-Field'!$F$56="undrained"),BH243,""))</f>
        <v/>
      </c>
      <c r="DM243" s="409" t="str">
        <f>IF(AND('[1]Multi-Field'!$E$57=[1]Lists!BF243,'[1]Multi-Field'!$F$57="Drained"),BI243,IF(AND('[1]Multi-Field'!$E$57=[1]Lists!BF243,'[1]Multi-Field'!$F$57="undrained"),BH243,""))</f>
        <v/>
      </c>
      <c r="DN243" s="409" t="str">
        <f>IF(AND('[1]Multi-Field'!$E$58=[1]Lists!BF243,'[1]Multi-Field'!$F$58="Drained"),BI243,IF(AND('[1]Multi-Field'!$E$58=[1]Lists!BF243,'[1]Multi-Field'!$F$58="undrained"),BH243,""))</f>
        <v/>
      </c>
      <c r="DO243" s="409" t="str">
        <f>IF(AND('[1]Multi-Field'!$E$59=[1]Lists!BF243,'[1]Multi-Field'!$F$59="Drained"),BI243,IF(AND('[1]Multi-Field'!$E$59=[1]Lists!BF243,'[1]Multi-Field'!$F$59="undrained"),BH243,""))</f>
        <v/>
      </c>
      <c r="DP243" s="409" t="str">
        <f>IF(AND('[1]Multi-Field'!$E$60=[1]Lists!BF243,'[1]Multi-Field'!$F$60="Drained"),BI243,IF(AND('[1]Multi-Field'!$E$60=[1]Lists!BF243,'[1]Multi-Field'!$F$60="undrained"),BH243,""))</f>
        <v/>
      </c>
      <c r="DQ243" s="409" t="str">
        <f>IF(AND('[1]Multi-Field'!$E$61=[1]Lists!BF243,'[1]Multi-Field'!$F$61="Drained"),BI243,IF(AND('[1]Multi-Field'!$E$61=[1]Lists!BF243,'[1]Multi-Field'!$F$61="undrained"),BH243,""))</f>
        <v/>
      </c>
      <c r="DR243" s="409" t="str">
        <f>IF(AND('[1]Multi-Field'!$E$62=[1]Lists!BF243,'[1]Multi-Field'!$F$62="Drained"),BI243,IF(AND('[1]Multi-Field'!$E$62=[1]Lists!BF243,'[1]Multi-Field'!$F$62="undrained"),BH243,""))</f>
        <v/>
      </c>
      <c r="DS243" s="409" t="str">
        <f>IF(AND('[1]Multi-Field'!$E$63=[1]Lists!BF243,'[1]Multi-Field'!$F$63="Drained"),BI243,IF(AND('[1]Multi-Field'!$E$63=[1]Lists!BF243,'[1]Multi-Field'!$F$63="undrained"),BH243,""))</f>
        <v/>
      </c>
      <c r="DT243" s="409" t="str">
        <f>IF(AND('[1]Multi-Field'!$E$64=[1]Lists!BF243,'[1]Multi-Field'!$F$64="Drained"),BI243,IF(AND('[1]Multi-Field'!$E$64=[1]Lists!BF243,'[1]Multi-Field'!$F$64="undrained"),BH243,""))</f>
        <v/>
      </c>
      <c r="DU243" s="409" t="str">
        <f>IF(AND('[1]Multi-Field'!$E$65=[1]Lists!BF243,'[1]Multi-Field'!$F$65="Drained"),BI243,IF(AND('[1]Multi-Field'!$E$65=[1]Lists!BF243,'[1]Multi-Field'!$F$65="undrained"),BH243,""))</f>
        <v/>
      </c>
      <c r="DV243" s="409" t="str">
        <f>IF(AND('[1]Multi-Field'!$E$66=[1]Lists!BF243,'[1]Multi-Field'!$F$66="Drained"),BI243,IF(AND('[1]Multi-Field'!$E$66=[1]Lists!BF243,'[1]Multi-Field'!$F$66="undrained"),BH243,""))</f>
        <v/>
      </c>
      <c r="DW243" s="409" t="str">
        <f>IF(AND('[1]Multi-Field'!$E$67=[1]Lists!BF243,'[1]Multi-Field'!$F$67="Drained"),BI243,IF(AND('[1]Multi-Field'!$E$67=[1]Lists!BF243,'[1]Multi-Field'!$F$67="undrained"),BH243,""))</f>
        <v/>
      </c>
      <c r="DX243" s="409" t="str">
        <f>IF(AND('[1]Multi-Field'!$E$68=[1]Lists!BF243,'[1]Multi-Field'!$F$68="Drained"),BI243,IF(AND('[1]Multi-Field'!$E$68=[1]Lists!BF243,'[1]Multi-Field'!$F$68="undrained"),BH243,""))</f>
        <v/>
      </c>
      <c r="DY243" s="409" t="str">
        <f>IF(AND('[1]Multi-Field'!$E$69=[1]Lists!BF243,'[1]Multi-Field'!$F$69="Drained"),BI243,IF(AND('[1]Multi-Field'!$E$69=[1]Lists!BF243,'[1]Multi-Field'!$F$69="undrained"),BH243,""))</f>
        <v/>
      </c>
      <c r="DZ243" s="409" t="str">
        <f>IF(AND('[1]Multi-Field'!$E$70=[1]Lists!BF243,'[1]Multi-Field'!$F$70="Drained"),BI243,IF(AND('[1]Multi-Field'!$E$70=[1]Lists!BF243,'[1]Multi-Field'!$F$70="undrained"),BH243,""))</f>
        <v/>
      </c>
      <c r="EA243" s="409" t="str">
        <f>IF(AND('[1]Multi-Field'!$E$71=[1]Lists!BF243,'[1]Multi-Field'!$F$71="Drained"),BI243,IF(AND('[1]Multi-Field'!$E$71=[1]Lists!BF243,'[1]Multi-Field'!$F$71="undrained"),BH243,""))</f>
        <v/>
      </c>
      <c r="EB243" s="409" t="str">
        <f>IF(AND('[1]Multi-Field'!$E$72=[1]Lists!BF243,'[1]Multi-Field'!$F$72="Drained"),BI243,IF(AND('[1]Multi-Field'!$E$72=[1]Lists!BF243,'[1]Multi-Field'!$F$72="undrained"),BH243,""))</f>
        <v/>
      </c>
      <c r="EC243" s="409" t="str">
        <f>IF(AND('[1]Multi-Field'!$E$73=[1]Lists!BF243,'[1]Multi-Field'!$F$73="Drained"),BI243,IF(AND('[1]Multi-Field'!$E$73=[1]Lists!BF243,'[1]Multi-Field'!$F$73="undrained"),BH243,""))</f>
        <v/>
      </c>
      <c r="ED243" s="409" t="str">
        <f>IF(AND('[1]Multi-Field'!$E$74=[1]Lists!BF243,'[1]Multi-Field'!$F$74="Drained"),BI243,IF(AND('[1]Multi-Field'!$E$74=[1]Lists!BF243,'[1]Multi-Field'!$F$74="undrained"),BH243,""))</f>
        <v/>
      </c>
      <c r="EE243" s="409" t="str">
        <f>IF(AND('[1]Multi-Field'!$E$75=[1]Lists!BF243,'[1]Multi-Field'!$F$75="Drained"),BI243,IF(AND('[1]Multi-Field'!$E$75=[1]Lists!BF243,'[1]Multi-Field'!$F$75="undrained"),BH243,""))</f>
        <v/>
      </c>
      <c r="EF243" s="409" t="str">
        <f>IF(AND('[1]Multi-Field'!$E$76=[1]Lists!BF243,'[1]Multi-Field'!$F$76="Drained"),BI243,IF(AND('[1]Multi-Field'!$E$76=[1]Lists!BF243,'[1]Multi-Field'!$F$6="undrained"),BH243,""))</f>
        <v/>
      </c>
      <c r="EG243" s="409" t="str">
        <f>IF(AND('[1]Multi-Field'!$E$77=[1]Lists!BF243,'[1]Multi-Field'!$F$77="Drained"),BI243,IF(AND('[1]Multi-Field'!$E$77=[1]Lists!BF243,'[1]Multi-Field'!$F$77="undrained"),BH243,""))</f>
        <v/>
      </c>
      <c r="EH243" s="409" t="str">
        <f>IF(AND('[1]Multi-Field'!$E$78=[1]Lists!BF243,'[1]Multi-Field'!$F$78="Drained"),BI243,IF(AND('[1]Multi-Field'!$E$78=[1]Lists!BF243,'[1]Multi-Field'!$F$78="undrained"),BH243,""))</f>
        <v/>
      </c>
      <c r="EI243" s="409" t="str">
        <f>IF(AND('[1]Multi-Field'!$E$79=[1]Lists!BF243,'[1]Multi-Field'!$F$79="Drained"),BI243,IF(AND('[1]Multi-Field'!$E$79=[1]Lists!BF243,'[1]Multi-Field'!$F$79="undrained"),BH243,""))</f>
        <v/>
      </c>
      <c r="EJ243" s="409" t="str">
        <f>IF(AND('[1]Multi-Field'!$E$80=[1]Lists!BF243,'[1]Multi-Field'!$F$80="Drained"),BI243,IF(AND('[1]Multi-Field'!$E$80=[1]Lists!BF243,'[1]Multi-Field'!$F$80="undrained"),BH243,""))</f>
        <v/>
      </c>
      <c r="EK243" s="409" t="str">
        <f>IF(AND('[1]Multi-Field'!$E$81=[1]Lists!BF243,'[1]Multi-Field'!$F$81="Drained"),BI243,IF(AND('[1]Multi-Field'!$E$81=[1]Lists!BF243,'[1]Multi-Field'!$F$81="undrained"),BH243,""))</f>
        <v/>
      </c>
      <c r="EL243" s="409" t="str">
        <f>IF(AND('[1]Multi-Field'!$E$82=[1]Lists!BF243,'[1]Multi-Field'!$F$82="Drained"),BI243,IF(AND('[1]Multi-Field'!$E$82=[1]Lists!BF243,'[1]Multi-Field'!$F$82="undrained"),BH243,""))</f>
        <v/>
      </c>
      <c r="EM243" s="409" t="str">
        <f>IF(AND('[1]Multi-Field'!$E$83=[1]Lists!BF243,'[1]Multi-Field'!$F$83="Drained"),BI243,IF(AND('[1]Multi-Field'!$E$83=[1]Lists!BF243,'[1]Multi-Field'!$F$83="undrained"),BH243,""))</f>
        <v/>
      </c>
      <c r="EN243" s="409" t="str">
        <f>IF(AND('[1]Multi-Field'!$E$84=[1]Lists!BF243,'[1]Multi-Field'!$F$84="Drained"),BI243,IF(AND('[1]Multi-Field'!$E$84=[1]Lists!BF243,'[1]Multi-Field'!$F$84="undrained"),BH243,""))</f>
        <v/>
      </c>
      <c r="EO243" s="409" t="str">
        <f>IF(AND('[1]Multi-Field'!$E$85=[1]Lists!BF243,'[1]Multi-Field'!$F$85="Drained"),BI243,IF(AND('[1]Multi-Field'!$E$85=[1]Lists!BF243,'[1]Multi-Field'!$F$85="undrained"),BH243,""))</f>
        <v/>
      </c>
      <c r="EP243" s="409" t="str">
        <f>IF(AND('[1]Multi-Field'!$E$86=[1]Lists!BF243,'[1]Multi-Field'!$F$86="Drained"),BI243,IF(AND('[1]Multi-Field'!$E$86=[1]Lists!BF243,'[1]Multi-Field'!$F$86="undrained"),BH243,""))</f>
        <v/>
      </c>
      <c r="EQ243" s="409" t="str">
        <f>IF(AND('[1]Multi-Field'!$E$87=[1]Lists!BF243,'[1]Multi-Field'!$F$87="Drained"),BI243,IF(AND('[1]Multi-Field'!$E$87=[1]Lists!BF243,'[1]Multi-Field'!$F$87="undrained"),BH243,""))</f>
        <v/>
      </c>
      <c r="ER243" s="409" t="str">
        <f>IF(AND('[1]Multi-Field'!$E$88=[1]Lists!BF243,'[1]Multi-Field'!$F$88="Drained"),BI243,IF(AND('[1]Multi-Field'!$E$88=[1]Lists!BF243,'[1]Multi-Field'!$F$88="undrained"),BH243,""))</f>
        <v/>
      </c>
      <c r="ES243" s="409" t="str">
        <f>IF(AND('[1]Multi-Field'!$E$89=[1]Lists!BF243,'[1]Multi-Field'!$F$89="Drained"),BI243,IF(AND('[1]Multi-Field'!$E$89=[1]Lists!BF243,'[1]Multi-Field'!$F$89="undrained"),BH243,""))</f>
        <v/>
      </c>
      <c r="ET243" s="409" t="str">
        <f>IF(AND('[1]Multi-Field'!$E$90=[1]Lists!BF243,'[1]Multi-Field'!$F$90="Drained"),BI243,IF(AND('[1]Multi-Field'!$E$90=[1]Lists!BF243,'[1]Multi-Field'!$F$90="undrained"),BH243,""))</f>
        <v/>
      </c>
      <c r="EU243" s="409" t="str">
        <f>IF(AND('[1]Multi-Field'!$E$91=[1]Lists!BF243,'[1]Multi-Field'!$F$91="Drained"),BI243,IF(AND('[1]Multi-Field'!$E$91=[1]Lists!BF243,'[1]Multi-Field'!$F$91="undrained"),BH243,""))</f>
        <v/>
      </c>
      <c r="EV243" s="409" t="str">
        <f>IF(AND('[1]Multi-Field'!$E$92=[1]Lists!BF243,'[1]Multi-Field'!$F$92="Drained"),BI243,IF(AND('[1]Multi-Field'!$E$92=[1]Lists!BF243,'[1]Multi-Field'!$F$92="undrained"),BH243,""))</f>
        <v/>
      </c>
      <c r="EW243" s="409" t="str">
        <f>IF(AND('[1]Multi-Field'!$E$93=[1]Lists!BF243,'[1]Multi-Field'!$F$93="Drained"),BI243,IF(AND('[1]Multi-Field'!$E$93=[1]Lists!BF243,'[1]Multi-Field'!$F$93="undrained"),BH243,""))</f>
        <v/>
      </c>
      <c r="EX243" s="409" t="str">
        <f>IF(AND('[1]Multi-Field'!$E$94=[1]Lists!BF243,'[1]Multi-Field'!$F$94="Drained"),BI243,IF(AND('[1]Multi-Field'!$E$94=[1]Lists!BF243,'[1]Multi-Field'!$F$94="undrained"),BH243,""))</f>
        <v/>
      </c>
      <c r="EY243" s="409" t="str">
        <f>IF(AND('[1]Multi-Field'!$E$95=[1]Lists!BF243,'[1]Multi-Field'!$F$95="Drained"),BI243,IF(AND('[1]Multi-Field'!$E$95=[1]Lists!BF243,'[1]Multi-Field'!$F$95="undrained"),BH243,""))</f>
        <v/>
      </c>
      <c r="EZ243" s="409" t="str">
        <f>IF(AND('[1]Multi-Field'!$E$96=[1]Lists!BF243,'[1]Multi-Field'!$F$96="Drained"),BI243,IF(AND('[1]Multi-Field'!$E$96=[1]Lists!BF243,'[1]Multi-Field'!$F$96="undrained"),BH243,""))</f>
        <v/>
      </c>
      <c r="FA243" s="409" t="str">
        <f>IF(AND('[1]Multi-Field'!$E$97=[1]Lists!BF243,'[1]Multi-Field'!$F$97="Drained"),BI243,IF(AND('[1]Multi-Field'!$E$97=[1]Lists!BF243,'[1]Multi-Field'!$F$97="undrained"),BH243,""))</f>
        <v/>
      </c>
      <c r="FB243" s="409" t="str">
        <f>IF(AND('[1]Multi-Field'!$E$98=[1]Lists!BF243,'[1]Multi-Field'!$F$98="Drained"),BI243,IF(AND('[1]Multi-Field'!$E$98=[1]Lists!BF243,'[1]Multi-Field'!$F$98="undrained"),BH243,""))</f>
        <v/>
      </c>
      <c r="FC243" s="409" t="str">
        <f>IF(AND('[1]Multi-Field'!$E$99=[1]Lists!BF243,'[1]Multi-Field'!$F$99="Drained"),BI243,IF(AND('[1]Multi-Field'!$E$99=[1]Lists!BF243,'[1]Multi-Field'!$F$99="undrained"),BH243,""))</f>
        <v/>
      </c>
      <c r="FD243" s="409" t="str">
        <f>IF(AND('[1]Multi-Field'!$E$100=[1]Lists!BF243,'[1]Multi-Field'!$F$100="Drained"),BI243,IF(AND('[1]Multi-Field'!$E$100=[1]Lists!BF243,'[1]Multi-Field'!$F$100="undrained"),BH243,""))</f>
        <v/>
      </c>
      <c r="FE243" s="409" t="str">
        <f>IF(AND('[1]Multi-Field'!$E$101=[1]Lists!BF243,'[1]Multi-Field'!$F$101="Drained"),BI243,IF(AND('[1]Multi-Field'!$E$101=[1]Lists!BF243,'[1]Multi-Field'!$F$101="undrained"),BH243,""))</f>
        <v/>
      </c>
      <c r="FF243" s="409" t="str">
        <f>IF(AND('[1]Multi-Field'!$E$102=[1]Lists!BF243,'[1]Multi-Field'!$F$102="Drained"),BI243,IF(AND('[1]Multi-Field'!$E$102=[1]Lists!BF243,'[1]Multi-Field'!$F$102="undrained"),BH243,""))</f>
        <v/>
      </c>
      <c r="FG243" s="409" t="str">
        <f>IF(AND('[1]Multi-Field'!$E$103=[1]Lists!BF243,'[1]Multi-Field'!$F$103="Drained"),BI243,IF(AND('[1]Multi-Field'!$E$103=[1]Lists!BF243,'[1]Multi-Field'!$F$103="undrained"),BH243,""))</f>
        <v/>
      </c>
      <c r="FH243" s="409" t="str">
        <f>IF(AND('[1]Multi-Field'!$E$104=[1]Lists!BF243,'[1]Multi-Field'!$F$104="Drained"),BI243,IF(AND('[1]Multi-Field'!$E$104=[1]Lists!BF243,'[1]Multi-Field'!$F$104="undrained"),BH243,""))</f>
        <v/>
      </c>
      <c r="FI243" s="409" t="str">
        <f>IF(AND('[1]Multi-Field'!$E$105=[1]Lists!BF243,'[1]Multi-Field'!$F$105="Drained"),BI243,IF(AND('[1]Multi-Field'!$E$105=[1]Lists!BF243,'[1]Multi-Field'!$F$105="undrained"),BH243,""))</f>
        <v/>
      </c>
      <c r="FJ243" s="409" t="str">
        <f>IF(AND('[1]Multi-Field'!$E$106=[1]Lists!BF243,'[1]Multi-Field'!$F$106="Drained"),BI243,IF(AND('[1]Multi-Field'!$E$106=[1]Lists!BF243,'[1]Multi-Field'!$F$106="undrained"),BH243,""))</f>
        <v/>
      </c>
      <c r="FK243" s="409" t="str">
        <f>IF(AND('[1]Multi-Field'!$E$107=[1]Lists!BF243,'[1]Multi-Field'!$F$107="Drained"),BI243,IF(AND('[1]Multi-Field'!$E$107=[1]Lists!BF243,'[1]Multi-Field'!$F$107="undrained"),BH243,""))</f>
        <v/>
      </c>
      <c r="FL243" s="409" t="str">
        <f>IF(AND('[1]Multi-Field'!$E$108=[1]Lists!BF243,'[1]Multi-Field'!$F$108="Drained"),BI243,IF(AND('[1]Multi-Field'!$E$108=[1]Lists!BF243,'[1]Multi-Field'!$F$108="undrained"),BH243,""))</f>
        <v/>
      </c>
      <c r="FM243" s="409" t="str">
        <f>IF(AND('[1]Multi-Field'!$E$109=[1]Lists!BF243,'[1]Multi-Field'!$F$109="Drained"),BI243,IF(AND('[1]Multi-Field'!$E$109=[1]Lists!BF243,'[1]Multi-Field'!$F$109="undrained"),BH243,""))</f>
        <v/>
      </c>
      <c r="FN243" s="409" t="str">
        <f>IF(AND('[1]Multi-Field'!$E$110=[1]Lists!BF243,'[1]Multi-Field'!$F$110="Drained"),BI243,IF(AND('[1]Multi-Field'!$E$110=[1]Lists!BF243,'[1]Multi-Field'!$F$110="undrained"),BH243,""))</f>
        <v/>
      </c>
      <c r="FO243" s="409" t="str">
        <f>IF(AND('[1]Multi-Field'!$E$111=[1]Lists!BF243,'[1]Multi-Field'!$F$111="Drained"),BI243,IF(AND('[1]Multi-Field'!$E$111=[1]Lists!BF243,'[1]Multi-Field'!$F$111="undrained"),BH243,""))</f>
        <v/>
      </c>
      <c r="FP243" s="409" t="str">
        <f>IF(AND('[1]Multi-Field'!$E$112=[1]Lists!BF243,'[1]Multi-Field'!$F$112="Drained"),BI243,IF(AND('[1]Multi-Field'!$E$112=[1]Lists!BF243,'[1]Multi-Field'!$F$112="undrained"),BH243,""))</f>
        <v/>
      </c>
      <c r="FQ243" s="409" t="str">
        <f>IF(AND('[1]Multi-Field'!$E$113=[1]Lists!BF243,'[1]Multi-Field'!$F$113="Drained"),BI243,IF(AND('[1]Multi-Field'!$E$113=[1]Lists!BF243,'[1]Multi-Field'!$F$113="undrained"),BH243,""))</f>
        <v/>
      </c>
      <c r="FR243" s="409" t="str">
        <f>IF(AND('[1]Multi-Field'!$E$114=[1]Lists!BF243,'[1]Multi-Field'!$F$114="Drained"),BI243,IF(AND('[1]Multi-Field'!$E$114=[1]Lists!BF243,'[1]Multi-Field'!$F$114="undrained"),BH243,""))</f>
        <v/>
      </c>
      <c r="FS243" s="409" t="str">
        <f>IF(AND('[1]Multi-Field'!$E$115=[1]Lists!BF243,'[1]Multi-Field'!$F$115="Drained"),BI243,IF(AND('[1]Multi-Field'!$E$115=[1]Lists!BF243,'[1]Multi-Field'!$F$115="undrained"),BH243,""))</f>
        <v/>
      </c>
      <c r="FT243" s="409" t="str">
        <f>IF(AND('[1]Multi-Field'!$E$116=[1]Lists!BF243,'[1]Multi-Field'!$F$116="Drained"),BI243,IF(AND('[1]Multi-Field'!$E$116=[1]Lists!BF243,'[1]Multi-Field'!$F$116="undrained"),BH243,""))</f>
        <v/>
      </c>
      <c r="FU243" s="409" t="str">
        <f>IF(AND('[1]Multi-Field'!$E$117=[1]Lists!BF243,'[1]Multi-Field'!$F$117="Drained"),BI243,IF(AND('[1]Multi-Field'!$E$117=[1]Lists!BF243,'[1]Multi-Field'!$F$117="undrained"),BH243,""))</f>
        <v/>
      </c>
      <c r="FV243" s="409" t="str">
        <f>IF(AND('[1]Multi-Field'!$E$118=[1]Lists!BF243,'[1]Multi-Field'!$F$118="Drained"),BI243,IF(AND('[1]Multi-Field'!$E$118=[1]Lists!BF243,'[1]Multi-Field'!$F$118="undrained"),BH243,""))</f>
        <v/>
      </c>
      <c r="FW243" s="409" t="str">
        <f>IF(AND('[1]Multi-Field'!$E$119=[1]Lists!BF243,'[1]Multi-Field'!$F$119="Drained"),BI243,IF(AND('[1]Multi-Field'!$E$119=[1]Lists!BF243,'[1]Multi-Field'!$F$119="undrained"),BH243,""))</f>
        <v/>
      </c>
      <c r="FX243" s="409" t="str">
        <f>IF(AND('[1]Multi-Field'!$E$120=[1]Lists!BF243,'[1]Multi-Field'!$F$120="Drained"),BI243,IF(AND('[1]Multi-Field'!$E$120=[1]Lists!BF243,'[1]Multi-Field'!$F$120="undrained"),BH243,""))</f>
        <v/>
      </c>
    </row>
    <row r="244" spans="1:180" ht="13.5" customHeight="1">
      <c r="A244" s="7" t="s">
        <v>331</v>
      </c>
      <c r="B244" s="7"/>
      <c r="C244" s="7"/>
      <c r="D244" s="8">
        <v>70</v>
      </c>
      <c r="E244" s="8">
        <f t="shared" si="39"/>
        <v>70</v>
      </c>
      <c r="F244" s="8">
        <f t="shared" si="40"/>
        <v>70</v>
      </c>
      <c r="G244" s="8">
        <v>70</v>
      </c>
      <c r="H244" s="8">
        <v>70</v>
      </c>
      <c r="I244" s="8">
        <f t="shared" si="43"/>
        <v>70</v>
      </c>
      <c r="J244" s="8">
        <f t="shared" si="44"/>
        <v>70</v>
      </c>
      <c r="K244" s="8">
        <v>70</v>
      </c>
      <c r="L244" s="8">
        <v>75</v>
      </c>
      <c r="M244" s="8">
        <f t="shared" si="41"/>
        <v>75</v>
      </c>
      <c r="N244" s="8">
        <f t="shared" si="42"/>
        <v>75</v>
      </c>
      <c r="O244" s="8">
        <v>75</v>
      </c>
      <c r="P244" s="391">
        <v>219</v>
      </c>
      <c r="Q244" s="394"/>
      <c r="R244" s="395" t="b">
        <f>IF(OR('Multi-Field'!AA221=Lists!$AC$42,'Multi-Field'!AA221=Lists!$AC$43),IF('Multi-Field'!Z221="x",(IF('Multi-Field'!AC221=Lists!$Q$11,Lists!$R$11,IF('Multi-Field'!AC221=Lists!$Q$12,Lists!$R$12,IF('Multi-Field'!AC221=Lists!$Q$13,Lists!$R$13,IF('Multi-Field'!AC221=Lists!$Q$14,Lists!$R$14))))),IF('Multi-Field'!X221="x",(IF('Multi-Field'!AC221=Lists!$Q$11,Lists!$S$11,IF('Multi-Field'!AC221=Lists!$Q$12,Lists!$S$12,IF('Multi-Field'!AC221=Lists!$Q$13,Lists!$S$13,IF('Multi-Field'!AC221=Lists!$Q$14,Lists!$S$14))))),IF('Multi-Field'!V221="x",(IF('Multi-Field'!AC221=Lists!$Q$11,Lists!$T$11,IF('Multi-Field'!AC221=Lists!$Q$12,Lists!$T$12,IF('Multi-Field'!AC221=Lists!$Q$13,Lists!$T$13,IF('Multi-Field'!AC221=Lists!$Q$14,Lists!$T$14))))),0))))</f>
        <v>0</v>
      </c>
      <c r="S244" s="395" t="str">
        <f t="shared" si="45"/>
        <v/>
      </c>
      <c r="T244" s="395"/>
      <c r="U244" s="396"/>
      <c r="AI244" s="384">
        <f>'[1]Multi-Field'!B240</f>
        <v>0</v>
      </c>
      <c r="AJ244" s="387" t="str">
        <f>IF(OR('[1]Multi-Field'!Q84=[1]Lists!$AC$42,'[1]Multi-Field'!Q84=[1]Lists!$AC$43),"x","")</f>
        <v/>
      </c>
      <c r="AK244" s="387" t="str">
        <f>IF(OR('[1]Multi-Field'!Q84=[1]Lists!$AC$6,'[1]Multi-Field'!Q84=$AC$2,'[1]Multi-Field'!Q84=$AC$4),"x","")</f>
        <v/>
      </c>
      <c r="AL244" s="387" t="str">
        <f>IF(OR('[1]Multi-Field'!Q84=[1]Lists!$AC$7,'[1]Multi-Field'!Q84=$AC$3,'[1]Multi-Field'!Q84=$AC$5),"x","")</f>
        <v/>
      </c>
      <c r="AM244" s="387" t="str">
        <f>IF(OR('[1]Multi-Field'!Q84=$AC$23,'[1]Multi-Field'!Q84=$AC$13,'[1]Multi-Field'!Q84=$AC$9,'[1]Multi-Field'!Q84=$AC$19,'[1]Multi-Field'!Q84=$AC$47),"x","")</f>
        <v/>
      </c>
      <c r="AN244" s="387" t="str">
        <f>IF(OR('[1]Multi-Field'!Q84=$AC$24,'[1]Multi-Field'!Q84=$AC$14,'[1]Multi-Field'!Q84=$AC$10,'[1]Multi-Field'!Q84=$AC$22,'[1]Multi-Field'!Q84=$AC$48),"x","")</f>
        <v/>
      </c>
      <c r="AO244" s="387" t="str">
        <f>IF(OR('[1]Multi-Field'!Q84=$AC$21,'[1]Multi-Field'!Q84=$AC$28,'[1]Multi-Field'!Q84=$AC$62,'[1]Multi-Field'!Q84=$AC$102,'[1]Multi-Field'!Q84=$AC$98),"x","")</f>
        <v/>
      </c>
      <c r="AP244" s="387" t="str">
        <f>IF(OR('[1]Multi-Field'!Q84=$AC$25,'[1]Multi-Field'!Q84=$AC$63,'[1]Multi-Field'!Q84=$AC$85,'[1]Multi-Field'!Q84=$AC$87,'[1]Multi-Field'!Q84=$AC$92,'[1]Multi-Field'!Q84=$AC$93),"x","")</f>
        <v/>
      </c>
      <c r="AQ244" s="387" t="str">
        <f>IF(OR('[1]Multi-Field'!Q84=$AC$20,'[1]Multi-Field'!Q84=$AC$27,'[1]Multi-Field'!Q84=$AC$58,'[1]Multi-Field'!Q84=$AC$86,'[1]Multi-Field'!Q84=$AC$103,'[1]Multi-Field'!Q84=$AC$94),"x","")</f>
        <v/>
      </c>
      <c r="AR244" s="387" t="str">
        <f>IF(OR('[1]Multi-Field'!Q84=$AC$35,'[1]Multi-Field'!Q84=$AC$40,'[1]Multi-Field'!Q84=$AC$45,),"x","")</f>
        <v/>
      </c>
      <c r="AS244" s="387" t="str">
        <f>IF(OR('[1]Multi-Field'!Q84=$AC$36,'[1]Multi-Field'!Q84=$AC$41,'[1]Multi-Field'!Q84=$AC$46,),"x","")</f>
        <v/>
      </c>
      <c r="AT244" s="387" t="str">
        <f>IF(OR('[1]Multi-Field'!Q84=$AC$52,'[1]Multi-Field'!Q84=$AC$53,'[1]Multi-Field'!Q84=$AC$54,'[1]Multi-Field'!Q84=$AC$55,'[1]Multi-Field'!Q84=$AC$68,'[1]Multi-Field'!Q84=$AC$69,'[1]Multi-Field'!Q84=$AC$74,'[1]Multi-Field'!Q84=$AC$71,'[1]Multi-Field'!Q84=$AC$70),"x","")</f>
        <v>x</v>
      </c>
      <c r="AU244" s="387" t="str">
        <f>IF('[1]Multi-Field'!Q84=$AC$72,"x","")</f>
        <v/>
      </c>
      <c r="AV244" s="387" t="str">
        <f>IF('[1]Multi-Field'!Q84=$AC$73,"x","")</f>
        <v/>
      </c>
      <c r="AW244" s="387" t="str">
        <f>IF('[1]Multi-Field'!Q84=$AC$83,"x","")</f>
        <v/>
      </c>
      <c r="AX244" s="387" t="str">
        <f>IF('[1]Multi-Field'!Q84=$AC$84,"x","")</f>
        <v/>
      </c>
      <c r="AY244" s="387" t="str">
        <f>IF('[1]Multi-Field'!Q84=$AC$97,"x","")</f>
        <v/>
      </c>
      <c r="AZ244" s="387" t="str">
        <f>IF('[1]Multi-Field'!Q84=$AC$99,"x","")</f>
        <v/>
      </c>
      <c r="BA244" s="387" t="str">
        <f>IF('[1]Multi-Field'!Q84=$AC$104,"x","")</f>
        <v/>
      </c>
      <c r="BB244" s="387" t="str">
        <f>IF('[1]Multi-Field'!Q84=$AC$105,"x","")</f>
        <v/>
      </c>
      <c r="BC244" s="388"/>
      <c r="BF244" s="411" t="s">
        <v>1410</v>
      </c>
      <c r="BG244" s="412">
        <v>3</v>
      </c>
      <c r="BH244" s="412">
        <v>4</v>
      </c>
      <c r="BI244" s="412">
        <v>4</v>
      </c>
      <c r="BJ244" s="409" t="e">
        <f>IF(AND('[1]Single Field'!#REF!=[1]Lists!BF244,'[1]Single Field'!#REF!="Drained"),"x",IF(AND('[1]Single Field'!#REF!=[1]Lists!BF244,'[1]Single Field'!#REF!="Undrained"),O,""))</f>
        <v>#REF!</v>
      </c>
      <c r="BK244" s="409" t="str">
        <f>IF(AND('[1]Multi-Field'!$E$3=[1]Lists!BF244,'[1]Multi-Field'!$F$3="Drained"),BI244,IF(AND('[1]Multi-Field'!$E$3=BF244,'[1]Multi-Field'!$F$3="undrained"),BH244,""))</f>
        <v/>
      </c>
      <c r="BL244" s="409" t="str">
        <f>IF(AND('[1]Multi-Field'!$E$4=BF244,'[1]Multi-Field'!$F$4="Drained"),BI244,IF(AND('[1]Multi-Field'!$E$4=BF244,'[1]Multi-Field'!$F$4="undrained"),BH244,""))</f>
        <v/>
      </c>
      <c r="BM244" s="409" t="str">
        <f>IF(AND('[1]Multi-Field'!$E$5=BF244,'[1]Multi-Field'!$F$5="Drained"),BI244,IF(AND('[1]Multi-Field'!$E$5=BF244,'[1]Multi-Field'!$F$5="undrained"),BH244,""))</f>
        <v/>
      </c>
      <c r="BN244" s="409" t="str">
        <f>IF(AND('[1]Multi-Field'!$E$6=BF244,'[1]Multi-Field'!$F$6="Drained"),BI244,IF(AND('[1]Multi-Field'!$E$6=BF244,'[1]Multi-Field'!$F$6="undrained"),BH244,""))</f>
        <v/>
      </c>
      <c r="BO244" s="409" t="str">
        <f>IF(AND('[1]Multi-Field'!$E$7=BF244,'[1]Multi-Field'!$F$7="Drained"),BI244,IF(AND('[1]Multi-Field'!$E$7=BF244,'[1]Multi-Field'!$F$7="undrained"),BH244,""))</f>
        <v/>
      </c>
      <c r="BP244" s="409" t="str">
        <f>IF(AND('[1]Multi-Field'!$E$8=BF244,'[1]Multi-Field'!$F$8="Drained"),BI244,IF(AND('[1]Multi-Field'!$E$8=BF244,'[1]Multi-Field'!$F$8="undrained"),BH244,""))</f>
        <v/>
      </c>
      <c r="BQ244" s="409" t="str">
        <f>IF(AND('[1]Multi-Field'!$E$9=BF244,'[1]Multi-Field'!$F$9="Drained"),BI244,IF(AND('[1]Multi-Field'!$E$9=BF244,'[1]Multi-Field'!$F$9="undrained"),BH244,""))</f>
        <v/>
      </c>
      <c r="BR244" s="409" t="str">
        <f>IF(AND('[1]Multi-Field'!$E$10=BF244,'[1]Multi-Field'!$F$10="Drained"),BI244,IF(AND('[1]Multi-Field'!$E$10=BF244,'[1]Multi-Field'!$F$10="undrained"),BH244,""))</f>
        <v/>
      </c>
      <c r="BS244" s="409" t="str">
        <f>IF(AND('[1]Multi-Field'!$E$11=BF244,'[1]Multi-Field'!$F$11="Drained"),BI244,IF(AND('[1]Multi-Field'!$E$11=BF244,'[1]Multi-Field'!$F$11="undrained"),BH244,""))</f>
        <v/>
      </c>
      <c r="BT244" s="409" t="str">
        <f>IF(AND('[1]Multi-Field'!$E$12=BF244,'[1]Multi-Field'!$F$12="Drained"),BI244,IF(AND('[1]Multi-Field'!$E$12=BF244,'[1]Multi-Field'!$F$12="undrained"),BH244,""))</f>
        <v/>
      </c>
      <c r="BU244" s="409" t="str">
        <f>IF(AND('[1]Multi-Field'!$E$13=BF244,'[1]Multi-Field'!$F$13="Drained"),BI244,IF(AND('[1]Multi-Field'!$E$3=BF244,'[1]Multi-Field'!$F$13="undrained"),BH244,""))</f>
        <v/>
      </c>
      <c r="BV244" s="409" t="str">
        <f>IF(AND('[1]Multi-Field'!$E$14=BF244,'[1]Multi-Field'!$F$14="Drained"),BI244,IF(AND('[1]Multi-Field'!$E$14=BF244,'[1]Multi-Field'!$F$14="undrained"),BH244,""))</f>
        <v/>
      </c>
      <c r="BW244" s="409" t="str">
        <f>IF(AND('[1]Multi-Field'!$E$15=BF244,'[1]Multi-Field'!$F$15="Drained"),BI244,IF(AND('[1]Multi-Field'!$E$15=BF244,'[1]Multi-Field'!$F$15="undrained"),BH244,""))</f>
        <v/>
      </c>
      <c r="BX244" s="409" t="str">
        <f>IF(AND('[1]Multi-Field'!$E$16=[1]Lists!BF244,'[1]Multi-Field'!$F$16="Drained"),BI244,IF(AND('[1]Multi-Field'!$E$16=[1]Lists!BF244,'[1]Multi-Field'!$F$16="undrained"),BH244,""))</f>
        <v/>
      </c>
      <c r="BY244" s="409" t="str">
        <f>IF(AND('[1]Multi-Field'!$E$17=[1]Lists!BF244,'[1]Multi-Field'!$F$17="Drained"),BI244,IF(AND('[1]Multi-Field'!$E$17=[1]Lists!BF244,'[1]Multi-Field'!$F$17="undrained"),BH244,""))</f>
        <v/>
      </c>
      <c r="BZ244" s="409" t="str">
        <f>IF(AND('[1]Multi-Field'!$E$18=[1]Lists!BF244,'[1]Multi-Field'!$F$18="Drained"),BI244,IF(AND('[1]Multi-Field'!$E$18=[1]Lists!BF244,'[1]Multi-Field'!$F$18="undrained"),BH244,""))</f>
        <v/>
      </c>
      <c r="CA244" s="409" t="str">
        <f>IF(AND('[1]Multi-Field'!$E$19=[1]Lists!BF244,'[1]Multi-Field'!$F$19="Drained"),BI244,IF(AND('[1]Multi-Field'!$E$19=[1]Lists!BF244,'[1]Multi-Field'!$F$19="undrained"),BH244,""))</f>
        <v/>
      </c>
      <c r="CB244" s="409" t="str">
        <f>IF(AND('[1]Multi-Field'!$E$20=[1]Lists!BF244,'[1]Multi-Field'!$F$20="Drained"),BI244,IF(AND('[1]Multi-Field'!$E$20=[1]Lists!BF244,'[1]Multi-Field'!$F$20="undrained"),BH244,""))</f>
        <v/>
      </c>
      <c r="CC244" s="409" t="str">
        <f>IF(AND('[1]Multi-Field'!$E$21=[1]Lists!BF244,'[1]Multi-Field'!$F$21="Drained"),BI244,IF(AND('[1]Multi-Field'!$E$21=[1]Lists!BF244,'[1]Multi-Field'!$F$21="undrained"),BH244,""))</f>
        <v/>
      </c>
      <c r="CD244" s="409" t="str">
        <f>IF(AND('[1]Multi-Field'!$E$22=[1]Lists!BF244,'[1]Multi-Field'!$F$22="Drained"),BI244,IF(AND('[1]Multi-Field'!$E$22=[1]Lists!BF244,'[1]Multi-Field'!$F$22="undrained"),BH244,""))</f>
        <v/>
      </c>
      <c r="CE244" s="409" t="str">
        <f>IF(AND('[1]Multi-Field'!$E$23=[1]Lists!BF244,'[1]Multi-Field'!$F$23="Drained"),BI244,IF(AND('[1]Multi-Field'!$E$23=[1]Lists!BF244,'[1]Multi-Field'!$F$23="undrained"),BH244,""))</f>
        <v/>
      </c>
      <c r="CF244" s="409" t="str">
        <f>IF(AND('[1]Multi-Field'!$E$24=[1]Lists!BF244,'[1]Multi-Field'!$F$24="Drained"),BI244,IF(AND('[1]Multi-Field'!$E$24=[1]Lists!BF244,'[1]Multi-Field'!$F$24="undrained"),BH244,""))</f>
        <v/>
      </c>
      <c r="CG244" s="409" t="str">
        <f>IF(AND('[1]Multi-Field'!$E$25=[1]Lists!BF244,'[1]Multi-Field'!$F$25="Drained"),BI244,IF(AND('[1]Multi-Field'!$E$25=[1]Lists!BF244,'[1]Multi-Field'!$F$25="undrained"),BH244,""))</f>
        <v/>
      </c>
      <c r="CH244" s="409" t="str">
        <f>IF(AND('[1]Multi-Field'!$E$26=[1]Lists!BF244,'[1]Multi-Field'!$F$26="Drained"),BI244,IF(AND('[1]Multi-Field'!$E$26=[1]Lists!BF244,'[1]Multi-Field'!$F$26="undrained"),BH244,""))</f>
        <v/>
      </c>
      <c r="CI244" s="409" t="str">
        <f>IF(AND('[1]Multi-Field'!$E$27=[1]Lists!BF244,'[1]Multi-Field'!$F$27="Drained"),BI244,IF(AND('[1]Multi-Field'!$E$27=[1]Lists!BF244,'[1]Multi-Field'!$F$27="undrained"),BH244,""))</f>
        <v/>
      </c>
      <c r="CJ244" s="409" t="str">
        <f>IF(AND('[1]Multi-Field'!$E$28=[1]Lists!BF244,'[1]Multi-Field'!$F$28="Drained"),BI244,IF(AND('[1]Multi-Field'!$E$28=[1]Lists!BF244,'[1]Multi-Field'!$F$28="undrained"),BH244,""))</f>
        <v/>
      </c>
      <c r="CK244" s="409" t="str">
        <f>IF(AND('[1]Multi-Field'!$E$29=[1]Lists!BF244,'[1]Multi-Field'!$F$29="Drained"),BI244,IF(AND('[1]Multi-Field'!$E$29=[1]Lists!BF244,'[1]Multi-Field'!$F$29="undrained"),BH244,""))</f>
        <v/>
      </c>
      <c r="CL244" s="409" t="str">
        <f>IF(AND('[1]Multi-Field'!$E$30=[1]Lists!BF244,'[1]Multi-Field'!$F$30="Drained"),BI244,IF(AND('[1]Multi-Field'!$E$30=[1]Lists!BF244,'[1]Multi-Field'!$F$30="undrained"),BH244,""))</f>
        <v/>
      </c>
      <c r="CM244" s="409" t="str">
        <f>IF(AND('[1]Multi-Field'!$E$31=[1]Lists!BF244,'[1]Multi-Field'!$F$31="Drained"),BI244,IF(AND('[1]Multi-Field'!$E$31=[1]Lists!BF244,'[1]Multi-Field'!$F$31="undrained"),BH244,""))</f>
        <v/>
      </c>
      <c r="CN244" s="409" t="str">
        <f>IF(AND('[1]Multi-Field'!$E$32=[1]Lists!BF244,'[1]Multi-Field'!$F$32="Drained"),BI244,IF(AND('[1]Multi-Field'!$E$32=[1]Lists!BF244,'[1]Multi-Field'!$F$32="undrained"),BH244,""))</f>
        <v/>
      </c>
      <c r="CO244" s="409" t="str">
        <f>IF(AND('[1]Multi-Field'!$E$33=[1]Lists!BF244,'[1]Multi-Field'!$F$33="Drained"),BI244,IF(AND('[1]Multi-Field'!$E$33=[1]Lists!BF244,'[1]Multi-Field'!$F$33="undrained"),BH244,""))</f>
        <v/>
      </c>
      <c r="CP244" s="409" t="str">
        <f>IF(AND('[1]Multi-Field'!$E$34=[1]Lists!BF244,'[1]Multi-Field'!$F$34="Drained"),BI244,IF(AND('[1]Multi-Field'!$E$34=[1]Lists!BF244,'[1]Multi-Field'!$F$34="undrained"),BH244,""))</f>
        <v/>
      </c>
      <c r="CQ244" s="409" t="str">
        <f>IF(AND('[1]Multi-Field'!$E$35=[1]Lists!BF244,'[1]Multi-Field'!$F$35="Drained"),BI244,IF(AND('[1]Multi-Field'!$E$35=[1]Lists!BF244,'[1]Multi-Field'!$F$35="undrained"),BH244,""))</f>
        <v/>
      </c>
      <c r="CR244" s="409" t="str">
        <f>IF(AND('[1]Multi-Field'!$E$36=[1]Lists!BF244,'[1]Multi-Field'!$F$36="Drained"),BI244,IF(AND('[1]Multi-Field'!$E$36=[1]Lists!BF244,'[1]Multi-Field'!$F$36="undrained"),BH244,""))</f>
        <v/>
      </c>
      <c r="CS244" s="409" t="str">
        <f>IF(AND('[1]Multi-Field'!$E$37=[1]Lists!BF244,'[1]Multi-Field'!$F$37="Drained"),BI244,IF(AND('[1]Multi-Field'!$E$37=[1]Lists!BF244,'[1]Multi-Field'!$F$37="undrained"),BH244,""))</f>
        <v/>
      </c>
      <c r="CT244" s="409" t="str">
        <f>IF(AND('[1]Multi-Field'!$E$38=[1]Lists!BF244,'[1]Multi-Field'!$F$38="Drained"),BI244,IF(AND('[1]Multi-Field'!$E$38=[1]Lists!BF244,'[1]Multi-Field'!$F$38="undrained"),BH244,""))</f>
        <v/>
      </c>
      <c r="CU244" s="409" t="str">
        <f>IF(AND('[1]Multi-Field'!$E$39=[1]Lists!BF244,'[1]Multi-Field'!$F$39="Drained"),BI244,IF(AND('[1]Multi-Field'!$E$39=[1]Lists!BF244,'[1]Multi-Field'!$F$39="undrained"),BH244,""))</f>
        <v/>
      </c>
      <c r="CV244" s="409" t="str">
        <f>IF(AND('[1]Multi-Field'!$E$40=[1]Lists!BF244,'[1]Multi-Field'!$F$40="Drained"),BI244,IF(AND('[1]Multi-Field'!$E$40=[1]Lists!BF244,'[1]Multi-Field'!$F$40="undrained"),BH244,""))</f>
        <v/>
      </c>
      <c r="CW244" s="409" t="str">
        <f>IF(AND('[1]Multi-Field'!$E$41=[1]Lists!BF244,'[1]Multi-Field'!$F$40="Drained"),BI244,IF(AND('[1]Multi-Field'!$E$40=[1]Lists!BF244,'[1]Multi-Field'!$F$40="undrained"),BH244,""))</f>
        <v/>
      </c>
      <c r="CX244" s="409" t="str">
        <f>IF(AND('[1]Multi-Field'!$E$42=[1]Lists!BF244,'[1]Multi-Field'!$F$42="Drained"),BI244,IF(AND('[1]Multi-Field'!$E$42=[1]Lists!BF244,'[1]Multi-Field'!$F$42="undrained"),BH244,""))</f>
        <v/>
      </c>
      <c r="CY244" s="409" t="str">
        <f>IF(AND('[1]Multi-Field'!$E$43=[1]Lists!BF244,'[1]Multi-Field'!$F$43="Drained"),BI244,IF(AND('[1]Multi-Field'!$E$43=[1]Lists!BF244,'[1]Multi-Field'!$F$43="undrained"),BH244,""))</f>
        <v/>
      </c>
      <c r="CZ244" s="409" t="str">
        <f>IF(AND('[1]Multi-Field'!$E$44=[1]Lists!BF244,'[1]Multi-Field'!$F$44="Drained"),BI244,IF(AND('[1]Multi-Field'!$E$44=[1]Lists!BF244,'[1]Multi-Field'!$F$44="undrained"),BH244,""))</f>
        <v/>
      </c>
      <c r="DA244" s="409" t="str">
        <f>IF(AND('[1]Multi-Field'!$E$45=[1]Lists!BF244,'[1]Multi-Field'!$F$45="Drained"),BI244,IF(AND('[1]Multi-Field'!$E$45=[1]Lists!BF244,'[1]Multi-Field'!$F$45="undrained"),BH244,""))</f>
        <v/>
      </c>
      <c r="DB244" s="409" t="str">
        <f>IF(AND('[1]Multi-Field'!$E$46=[1]Lists!BF244,'[1]Multi-Field'!$F$46="Drained"),BI244,IF(AND('[1]Multi-Field'!$E$46=[1]Lists!BF244,'[1]Multi-Field'!$F$46="undrained"),BH244,""))</f>
        <v/>
      </c>
      <c r="DC244" s="409" t="str">
        <f>IF(AND('[1]Multi-Field'!$E$47=[1]Lists!BF244,'[1]Multi-Field'!$F$47="Drained"),BI244,IF(AND('[1]Multi-Field'!$E$47=[1]Lists!BF244,'[1]Multi-Field'!$F$47="undrained"),BH244,""))</f>
        <v/>
      </c>
      <c r="DD244" s="409" t="str">
        <f>IF(AND('[1]Multi-Field'!$E$48=[1]Lists!BF244,'[1]Multi-Field'!$F$48="Drained"),BI244,IF(AND('[1]Multi-Field'!$E$48=[1]Lists!BF244,'[1]Multi-Field'!$F$48="undrained"),BH244,""))</f>
        <v/>
      </c>
      <c r="DE244" s="409" t="str">
        <f>IF(AND('[1]Multi-Field'!$E$49=[1]Lists!BF244,'[1]Multi-Field'!$F$49="Drained"),BI244,IF(AND('[1]Multi-Field'!$E$49=[1]Lists!BF244,'[1]Multi-Field'!$F$9="undrained"),BH244,""))</f>
        <v/>
      </c>
      <c r="DF244" s="409" t="str">
        <f>IF(AND('[1]Multi-Field'!$E$50=[1]Lists!BF244,'[1]Multi-Field'!$F$50="Drained"),BI244,IF(AND('[1]Multi-Field'!$E$50=[1]Lists!BF244,'[1]Multi-Field'!$F$50="undrained"),BH244,""))</f>
        <v/>
      </c>
      <c r="DG244" s="409" t="str">
        <f>IF(AND('[1]Multi-Field'!$E$51=[1]Lists!BF244,'[1]Multi-Field'!$F$51="Drained"),BI244,IF(AND('[1]Multi-Field'!$E$51=[1]Lists!BF244,'[1]Multi-Field'!$F$51="undrained"),BH244,""))</f>
        <v/>
      </c>
      <c r="DH244" s="409" t="str">
        <f>IF(AND('[1]Multi-Field'!$E$52=[1]Lists!BF244,'[1]Multi-Field'!$F$52="Drained"),BI244,IF(AND('[1]Multi-Field'!$E$52=[1]Lists!BF244,'[1]Multi-Field'!$F$52="undrained"),BH244,""))</f>
        <v/>
      </c>
      <c r="DI244" s="409" t="str">
        <f>IF(AND('[1]Multi-Field'!$E$53=[1]Lists!BF244,'[1]Multi-Field'!$F$53="Drained"),BI244,IF(AND('[1]Multi-Field'!$E$53=[1]Lists!BF244,'[1]Multi-Field'!$F$53="undrained"),BH244,""))</f>
        <v/>
      </c>
      <c r="DJ244" s="409" t="str">
        <f>IF(AND('[1]Multi-Field'!$E$54=[1]Lists!BF244,'[1]Multi-Field'!$F$54="Drained"),BI244,IF(AND('[1]Multi-Field'!$E$54=[1]Lists!BF244,'[1]Multi-Field'!$F$54="undrained"),BH244,""))</f>
        <v/>
      </c>
      <c r="DK244" s="409" t="str">
        <f>IF(AND('[1]Multi-Field'!$E$55=[1]Lists!BF244,'[1]Multi-Field'!$F$55="Drained"),BI244,IF(AND('[1]Multi-Field'!$E$55=[1]Lists!BF244,'[1]Multi-Field'!$F$55="undrained"),BH244,""))</f>
        <v/>
      </c>
      <c r="DL244" s="409" t="str">
        <f>IF(AND('[1]Multi-Field'!$E$56=[1]Lists!BF244,'[1]Multi-Field'!$F$56="Drained"),BI244,IF(AND('[1]Multi-Field'!$E$56=[1]Lists!BF244,'[1]Multi-Field'!$F$56="undrained"),BH244,""))</f>
        <v/>
      </c>
      <c r="DM244" s="409" t="str">
        <f>IF(AND('[1]Multi-Field'!$E$57=[1]Lists!BF244,'[1]Multi-Field'!$F$57="Drained"),BI244,IF(AND('[1]Multi-Field'!$E$57=[1]Lists!BF244,'[1]Multi-Field'!$F$57="undrained"),BH244,""))</f>
        <v/>
      </c>
      <c r="DN244" s="409" t="str">
        <f>IF(AND('[1]Multi-Field'!$E$58=[1]Lists!BF244,'[1]Multi-Field'!$F$58="Drained"),BI244,IF(AND('[1]Multi-Field'!$E$58=[1]Lists!BF244,'[1]Multi-Field'!$F$58="undrained"),BH244,""))</f>
        <v/>
      </c>
      <c r="DO244" s="409" t="str">
        <f>IF(AND('[1]Multi-Field'!$E$59=[1]Lists!BF244,'[1]Multi-Field'!$F$59="Drained"),BI244,IF(AND('[1]Multi-Field'!$E$59=[1]Lists!BF244,'[1]Multi-Field'!$F$59="undrained"),BH244,""))</f>
        <v/>
      </c>
      <c r="DP244" s="409" t="str">
        <f>IF(AND('[1]Multi-Field'!$E$60=[1]Lists!BF244,'[1]Multi-Field'!$F$60="Drained"),BI244,IF(AND('[1]Multi-Field'!$E$60=[1]Lists!BF244,'[1]Multi-Field'!$F$60="undrained"),BH244,""))</f>
        <v/>
      </c>
      <c r="DQ244" s="409" t="str">
        <f>IF(AND('[1]Multi-Field'!$E$61=[1]Lists!BF244,'[1]Multi-Field'!$F$61="Drained"),BI244,IF(AND('[1]Multi-Field'!$E$61=[1]Lists!BF244,'[1]Multi-Field'!$F$61="undrained"),BH244,""))</f>
        <v/>
      </c>
      <c r="DR244" s="409" t="str">
        <f>IF(AND('[1]Multi-Field'!$E$62=[1]Lists!BF244,'[1]Multi-Field'!$F$62="Drained"),BI244,IF(AND('[1]Multi-Field'!$E$62=[1]Lists!BF244,'[1]Multi-Field'!$F$62="undrained"),BH244,""))</f>
        <v/>
      </c>
      <c r="DS244" s="409" t="str">
        <f>IF(AND('[1]Multi-Field'!$E$63=[1]Lists!BF244,'[1]Multi-Field'!$F$63="Drained"),BI244,IF(AND('[1]Multi-Field'!$E$63=[1]Lists!BF244,'[1]Multi-Field'!$F$63="undrained"),BH244,""))</f>
        <v/>
      </c>
      <c r="DT244" s="409" t="str">
        <f>IF(AND('[1]Multi-Field'!$E$64=[1]Lists!BF244,'[1]Multi-Field'!$F$64="Drained"),BI244,IF(AND('[1]Multi-Field'!$E$64=[1]Lists!BF244,'[1]Multi-Field'!$F$64="undrained"),BH244,""))</f>
        <v/>
      </c>
      <c r="DU244" s="409" t="str">
        <f>IF(AND('[1]Multi-Field'!$E$65=[1]Lists!BF244,'[1]Multi-Field'!$F$65="Drained"),BI244,IF(AND('[1]Multi-Field'!$E$65=[1]Lists!BF244,'[1]Multi-Field'!$F$65="undrained"),BH244,""))</f>
        <v/>
      </c>
      <c r="DV244" s="409" t="str">
        <f>IF(AND('[1]Multi-Field'!$E$66=[1]Lists!BF244,'[1]Multi-Field'!$F$66="Drained"),BI244,IF(AND('[1]Multi-Field'!$E$66=[1]Lists!BF244,'[1]Multi-Field'!$F$66="undrained"),BH244,""))</f>
        <v/>
      </c>
      <c r="DW244" s="409" t="str">
        <f>IF(AND('[1]Multi-Field'!$E$67=[1]Lists!BF244,'[1]Multi-Field'!$F$67="Drained"),BI244,IF(AND('[1]Multi-Field'!$E$67=[1]Lists!BF244,'[1]Multi-Field'!$F$67="undrained"),BH244,""))</f>
        <v/>
      </c>
      <c r="DX244" s="409" t="str">
        <f>IF(AND('[1]Multi-Field'!$E$68=[1]Lists!BF244,'[1]Multi-Field'!$F$68="Drained"),BI244,IF(AND('[1]Multi-Field'!$E$68=[1]Lists!BF244,'[1]Multi-Field'!$F$68="undrained"),BH244,""))</f>
        <v/>
      </c>
      <c r="DY244" s="409" t="str">
        <f>IF(AND('[1]Multi-Field'!$E$69=[1]Lists!BF244,'[1]Multi-Field'!$F$69="Drained"),BI244,IF(AND('[1]Multi-Field'!$E$69=[1]Lists!BF244,'[1]Multi-Field'!$F$69="undrained"),BH244,""))</f>
        <v/>
      </c>
      <c r="DZ244" s="409" t="str">
        <f>IF(AND('[1]Multi-Field'!$E$70=[1]Lists!BF244,'[1]Multi-Field'!$F$70="Drained"),BI244,IF(AND('[1]Multi-Field'!$E$70=[1]Lists!BF244,'[1]Multi-Field'!$F$70="undrained"),BH244,""))</f>
        <v/>
      </c>
      <c r="EA244" s="409" t="str">
        <f>IF(AND('[1]Multi-Field'!$E$71=[1]Lists!BF244,'[1]Multi-Field'!$F$71="Drained"),BI244,IF(AND('[1]Multi-Field'!$E$71=[1]Lists!BF244,'[1]Multi-Field'!$F$71="undrained"),BH244,""))</f>
        <v/>
      </c>
      <c r="EB244" s="409" t="str">
        <f>IF(AND('[1]Multi-Field'!$E$72=[1]Lists!BF244,'[1]Multi-Field'!$F$72="Drained"),BI244,IF(AND('[1]Multi-Field'!$E$72=[1]Lists!BF244,'[1]Multi-Field'!$F$72="undrained"),BH244,""))</f>
        <v/>
      </c>
      <c r="EC244" s="409" t="str">
        <f>IF(AND('[1]Multi-Field'!$E$73=[1]Lists!BF244,'[1]Multi-Field'!$F$73="Drained"),BI244,IF(AND('[1]Multi-Field'!$E$73=[1]Lists!BF244,'[1]Multi-Field'!$F$73="undrained"),BH244,""))</f>
        <v/>
      </c>
      <c r="ED244" s="409" t="str">
        <f>IF(AND('[1]Multi-Field'!$E$74=[1]Lists!BF244,'[1]Multi-Field'!$F$74="Drained"),BI244,IF(AND('[1]Multi-Field'!$E$74=[1]Lists!BF244,'[1]Multi-Field'!$F$74="undrained"),BH244,""))</f>
        <v/>
      </c>
      <c r="EE244" s="409" t="str">
        <f>IF(AND('[1]Multi-Field'!$E$75=[1]Lists!BF244,'[1]Multi-Field'!$F$75="Drained"),BI244,IF(AND('[1]Multi-Field'!$E$75=[1]Lists!BF244,'[1]Multi-Field'!$F$75="undrained"),BH244,""))</f>
        <v/>
      </c>
      <c r="EF244" s="409" t="str">
        <f>IF(AND('[1]Multi-Field'!$E$76=[1]Lists!BF244,'[1]Multi-Field'!$F$76="Drained"),BI244,IF(AND('[1]Multi-Field'!$E$76=[1]Lists!BF244,'[1]Multi-Field'!$F$6="undrained"),BH244,""))</f>
        <v/>
      </c>
      <c r="EG244" s="409" t="str">
        <f>IF(AND('[1]Multi-Field'!$E$77=[1]Lists!BF244,'[1]Multi-Field'!$F$77="Drained"),BI244,IF(AND('[1]Multi-Field'!$E$77=[1]Lists!BF244,'[1]Multi-Field'!$F$77="undrained"),BH244,""))</f>
        <v/>
      </c>
      <c r="EH244" s="409" t="str">
        <f>IF(AND('[1]Multi-Field'!$E$78=[1]Lists!BF244,'[1]Multi-Field'!$F$78="Drained"),BI244,IF(AND('[1]Multi-Field'!$E$78=[1]Lists!BF244,'[1]Multi-Field'!$F$78="undrained"),BH244,""))</f>
        <v/>
      </c>
      <c r="EI244" s="409" t="str">
        <f>IF(AND('[1]Multi-Field'!$E$79=[1]Lists!BF244,'[1]Multi-Field'!$F$79="Drained"),BI244,IF(AND('[1]Multi-Field'!$E$79=[1]Lists!BF244,'[1]Multi-Field'!$F$79="undrained"),BH244,""))</f>
        <v/>
      </c>
      <c r="EJ244" s="409" t="str">
        <f>IF(AND('[1]Multi-Field'!$E$80=[1]Lists!BF244,'[1]Multi-Field'!$F$80="Drained"),BI244,IF(AND('[1]Multi-Field'!$E$80=[1]Lists!BF244,'[1]Multi-Field'!$F$80="undrained"),BH244,""))</f>
        <v/>
      </c>
      <c r="EK244" s="409" t="str">
        <f>IF(AND('[1]Multi-Field'!$E$81=[1]Lists!BF244,'[1]Multi-Field'!$F$81="Drained"),BI244,IF(AND('[1]Multi-Field'!$E$81=[1]Lists!BF244,'[1]Multi-Field'!$F$81="undrained"),BH244,""))</f>
        <v/>
      </c>
      <c r="EL244" s="409" t="str">
        <f>IF(AND('[1]Multi-Field'!$E$82=[1]Lists!BF244,'[1]Multi-Field'!$F$82="Drained"),BI244,IF(AND('[1]Multi-Field'!$E$82=[1]Lists!BF244,'[1]Multi-Field'!$F$82="undrained"),BH244,""))</f>
        <v/>
      </c>
      <c r="EM244" s="409" t="str">
        <f>IF(AND('[1]Multi-Field'!$E$83=[1]Lists!BF244,'[1]Multi-Field'!$F$83="Drained"),BI244,IF(AND('[1]Multi-Field'!$E$83=[1]Lists!BF244,'[1]Multi-Field'!$F$83="undrained"),BH244,""))</f>
        <v/>
      </c>
      <c r="EN244" s="409" t="str">
        <f>IF(AND('[1]Multi-Field'!$E$84=[1]Lists!BF244,'[1]Multi-Field'!$F$84="Drained"),BI244,IF(AND('[1]Multi-Field'!$E$84=[1]Lists!BF244,'[1]Multi-Field'!$F$84="undrained"),BH244,""))</f>
        <v/>
      </c>
      <c r="EO244" s="409" t="str">
        <f>IF(AND('[1]Multi-Field'!$E$85=[1]Lists!BF244,'[1]Multi-Field'!$F$85="Drained"),BI244,IF(AND('[1]Multi-Field'!$E$85=[1]Lists!BF244,'[1]Multi-Field'!$F$85="undrained"),BH244,""))</f>
        <v/>
      </c>
      <c r="EP244" s="409" t="str">
        <f>IF(AND('[1]Multi-Field'!$E$86=[1]Lists!BF244,'[1]Multi-Field'!$F$86="Drained"),BI244,IF(AND('[1]Multi-Field'!$E$86=[1]Lists!BF244,'[1]Multi-Field'!$F$86="undrained"),BH244,""))</f>
        <v/>
      </c>
      <c r="EQ244" s="409" t="str">
        <f>IF(AND('[1]Multi-Field'!$E$87=[1]Lists!BF244,'[1]Multi-Field'!$F$87="Drained"),BI244,IF(AND('[1]Multi-Field'!$E$87=[1]Lists!BF244,'[1]Multi-Field'!$F$87="undrained"),BH244,""))</f>
        <v/>
      </c>
      <c r="ER244" s="409" t="str">
        <f>IF(AND('[1]Multi-Field'!$E$88=[1]Lists!BF244,'[1]Multi-Field'!$F$88="Drained"),BI244,IF(AND('[1]Multi-Field'!$E$88=[1]Lists!BF244,'[1]Multi-Field'!$F$88="undrained"),BH244,""))</f>
        <v/>
      </c>
      <c r="ES244" s="409" t="str">
        <f>IF(AND('[1]Multi-Field'!$E$89=[1]Lists!BF244,'[1]Multi-Field'!$F$89="Drained"),BI244,IF(AND('[1]Multi-Field'!$E$89=[1]Lists!BF244,'[1]Multi-Field'!$F$89="undrained"),BH244,""))</f>
        <v/>
      </c>
      <c r="ET244" s="409" t="str">
        <f>IF(AND('[1]Multi-Field'!$E$90=[1]Lists!BF244,'[1]Multi-Field'!$F$90="Drained"),BI244,IF(AND('[1]Multi-Field'!$E$90=[1]Lists!BF244,'[1]Multi-Field'!$F$90="undrained"),BH244,""))</f>
        <v/>
      </c>
      <c r="EU244" s="409" t="str">
        <f>IF(AND('[1]Multi-Field'!$E$91=[1]Lists!BF244,'[1]Multi-Field'!$F$91="Drained"),BI244,IF(AND('[1]Multi-Field'!$E$91=[1]Lists!BF244,'[1]Multi-Field'!$F$91="undrained"),BH244,""))</f>
        <v/>
      </c>
      <c r="EV244" s="409" t="str">
        <f>IF(AND('[1]Multi-Field'!$E$92=[1]Lists!BF244,'[1]Multi-Field'!$F$92="Drained"),BI244,IF(AND('[1]Multi-Field'!$E$92=[1]Lists!BF244,'[1]Multi-Field'!$F$92="undrained"),BH244,""))</f>
        <v/>
      </c>
      <c r="EW244" s="409" t="str">
        <f>IF(AND('[1]Multi-Field'!$E$93=[1]Lists!BF244,'[1]Multi-Field'!$F$93="Drained"),BI244,IF(AND('[1]Multi-Field'!$E$93=[1]Lists!BF244,'[1]Multi-Field'!$F$93="undrained"),BH244,""))</f>
        <v/>
      </c>
      <c r="EX244" s="409" t="str">
        <f>IF(AND('[1]Multi-Field'!$E$94=[1]Lists!BF244,'[1]Multi-Field'!$F$94="Drained"),BI244,IF(AND('[1]Multi-Field'!$E$94=[1]Lists!BF244,'[1]Multi-Field'!$F$94="undrained"),BH244,""))</f>
        <v/>
      </c>
      <c r="EY244" s="409" t="str">
        <f>IF(AND('[1]Multi-Field'!$E$95=[1]Lists!BF244,'[1]Multi-Field'!$F$95="Drained"),BI244,IF(AND('[1]Multi-Field'!$E$95=[1]Lists!BF244,'[1]Multi-Field'!$F$95="undrained"),BH244,""))</f>
        <v/>
      </c>
      <c r="EZ244" s="409" t="str">
        <f>IF(AND('[1]Multi-Field'!$E$96=[1]Lists!BF244,'[1]Multi-Field'!$F$96="Drained"),BI244,IF(AND('[1]Multi-Field'!$E$96=[1]Lists!BF244,'[1]Multi-Field'!$F$96="undrained"),BH244,""))</f>
        <v/>
      </c>
      <c r="FA244" s="409" t="str">
        <f>IF(AND('[1]Multi-Field'!$E$97=[1]Lists!BF244,'[1]Multi-Field'!$F$97="Drained"),BI244,IF(AND('[1]Multi-Field'!$E$97=[1]Lists!BF244,'[1]Multi-Field'!$F$97="undrained"),BH244,""))</f>
        <v/>
      </c>
      <c r="FB244" s="409" t="str">
        <f>IF(AND('[1]Multi-Field'!$E$98=[1]Lists!BF244,'[1]Multi-Field'!$F$98="Drained"),BI244,IF(AND('[1]Multi-Field'!$E$98=[1]Lists!BF244,'[1]Multi-Field'!$F$98="undrained"),BH244,""))</f>
        <v/>
      </c>
      <c r="FC244" s="409" t="str">
        <f>IF(AND('[1]Multi-Field'!$E$99=[1]Lists!BF244,'[1]Multi-Field'!$F$99="Drained"),BI244,IF(AND('[1]Multi-Field'!$E$99=[1]Lists!BF244,'[1]Multi-Field'!$F$99="undrained"),BH244,""))</f>
        <v/>
      </c>
      <c r="FD244" s="409" t="str">
        <f>IF(AND('[1]Multi-Field'!$E$100=[1]Lists!BF244,'[1]Multi-Field'!$F$100="Drained"),BI244,IF(AND('[1]Multi-Field'!$E$100=[1]Lists!BF244,'[1]Multi-Field'!$F$100="undrained"),BH244,""))</f>
        <v/>
      </c>
      <c r="FE244" s="409" t="str">
        <f>IF(AND('[1]Multi-Field'!$E$101=[1]Lists!BF244,'[1]Multi-Field'!$F$101="Drained"),BI244,IF(AND('[1]Multi-Field'!$E$101=[1]Lists!BF244,'[1]Multi-Field'!$F$101="undrained"),BH244,""))</f>
        <v/>
      </c>
      <c r="FF244" s="409" t="str">
        <f>IF(AND('[1]Multi-Field'!$E$102=[1]Lists!BF244,'[1]Multi-Field'!$F$102="Drained"),BI244,IF(AND('[1]Multi-Field'!$E$102=[1]Lists!BF244,'[1]Multi-Field'!$F$102="undrained"),BH244,""))</f>
        <v/>
      </c>
      <c r="FG244" s="409" t="str">
        <f>IF(AND('[1]Multi-Field'!$E$103=[1]Lists!BF244,'[1]Multi-Field'!$F$103="Drained"),BI244,IF(AND('[1]Multi-Field'!$E$103=[1]Lists!BF244,'[1]Multi-Field'!$F$103="undrained"),BH244,""))</f>
        <v/>
      </c>
      <c r="FH244" s="409" t="str">
        <f>IF(AND('[1]Multi-Field'!$E$104=[1]Lists!BF244,'[1]Multi-Field'!$F$104="Drained"),BI244,IF(AND('[1]Multi-Field'!$E$104=[1]Lists!BF244,'[1]Multi-Field'!$F$104="undrained"),BH244,""))</f>
        <v/>
      </c>
      <c r="FI244" s="409" t="str">
        <f>IF(AND('[1]Multi-Field'!$E$105=[1]Lists!BF244,'[1]Multi-Field'!$F$105="Drained"),BI244,IF(AND('[1]Multi-Field'!$E$105=[1]Lists!BF244,'[1]Multi-Field'!$F$105="undrained"),BH244,""))</f>
        <v/>
      </c>
      <c r="FJ244" s="409" t="str">
        <f>IF(AND('[1]Multi-Field'!$E$106=[1]Lists!BF244,'[1]Multi-Field'!$F$106="Drained"),BI244,IF(AND('[1]Multi-Field'!$E$106=[1]Lists!BF244,'[1]Multi-Field'!$F$106="undrained"),BH244,""))</f>
        <v/>
      </c>
      <c r="FK244" s="409" t="str">
        <f>IF(AND('[1]Multi-Field'!$E$107=[1]Lists!BF244,'[1]Multi-Field'!$F$107="Drained"),BI244,IF(AND('[1]Multi-Field'!$E$107=[1]Lists!BF244,'[1]Multi-Field'!$F$107="undrained"),BH244,""))</f>
        <v/>
      </c>
      <c r="FL244" s="409" t="str">
        <f>IF(AND('[1]Multi-Field'!$E$108=[1]Lists!BF244,'[1]Multi-Field'!$F$108="Drained"),BI244,IF(AND('[1]Multi-Field'!$E$108=[1]Lists!BF244,'[1]Multi-Field'!$F$108="undrained"),BH244,""))</f>
        <v/>
      </c>
      <c r="FM244" s="409" t="str">
        <f>IF(AND('[1]Multi-Field'!$E$109=[1]Lists!BF244,'[1]Multi-Field'!$F$109="Drained"),BI244,IF(AND('[1]Multi-Field'!$E$109=[1]Lists!BF244,'[1]Multi-Field'!$F$109="undrained"),BH244,""))</f>
        <v/>
      </c>
      <c r="FN244" s="409" t="str">
        <f>IF(AND('[1]Multi-Field'!$E$110=[1]Lists!BF244,'[1]Multi-Field'!$F$110="Drained"),BI244,IF(AND('[1]Multi-Field'!$E$110=[1]Lists!BF244,'[1]Multi-Field'!$F$110="undrained"),BH244,""))</f>
        <v/>
      </c>
      <c r="FO244" s="409" t="str">
        <f>IF(AND('[1]Multi-Field'!$E$111=[1]Lists!BF244,'[1]Multi-Field'!$F$111="Drained"),BI244,IF(AND('[1]Multi-Field'!$E$111=[1]Lists!BF244,'[1]Multi-Field'!$F$111="undrained"),BH244,""))</f>
        <v/>
      </c>
      <c r="FP244" s="409" t="str">
        <f>IF(AND('[1]Multi-Field'!$E$112=[1]Lists!BF244,'[1]Multi-Field'!$F$112="Drained"),BI244,IF(AND('[1]Multi-Field'!$E$112=[1]Lists!BF244,'[1]Multi-Field'!$F$112="undrained"),BH244,""))</f>
        <v/>
      </c>
      <c r="FQ244" s="409" t="str">
        <f>IF(AND('[1]Multi-Field'!$E$113=[1]Lists!BF244,'[1]Multi-Field'!$F$113="Drained"),BI244,IF(AND('[1]Multi-Field'!$E$113=[1]Lists!BF244,'[1]Multi-Field'!$F$113="undrained"),BH244,""))</f>
        <v/>
      </c>
      <c r="FR244" s="409" t="str">
        <f>IF(AND('[1]Multi-Field'!$E$114=[1]Lists!BF244,'[1]Multi-Field'!$F$114="Drained"),BI244,IF(AND('[1]Multi-Field'!$E$114=[1]Lists!BF244,'[1]Multi-Field'!$F$114="undrained"),BH244,""))</f>
        <v/>
      </c>
      <c r="FS244" s="409" t="str">
        <f>IF(AND('[1]Multi-Field'!$E$115=[1]Lists!BF244,'[1]Multi-Field'!$F$115="Drained"),BI244,IF(AND('[1]Multi-Field'!$E$115=[1]Lists!BF244,'[1]Multi-Field'!$F$115="undrained"),BH244,""))</f>
        <v/>
      </c>
      <c r="FT244" s="409" t="str">
        <f>IF(AND('[1]Multi-Field'!$E$116=[1]Lists!BF244,'[1]Multi-Field'!$F$116="Drained"),BI244,IF(AND('[1]Multi-Field'!$E$116=[1]Lists!BF244,'[1]Multi-Field'!$F$116="undrained"),BH244,""))</f>
        <v/>
      </c>
      <c r="FU244" s="409" t="str">
        <f>IF(AND('[1]Multi-Field'!$E$117=[1]Lists!BF244,'[1]Multi-Field'!$F$117="Drained"),BI244,IF(AND('[1]Multi-Field'!$E$117=[1]Lists!BF244,'[1]Multi-Field'!$F$117="undrained"),BH244,""))</f>
        <v/>
      </c>
      <c r="FV244" s="409" t="str">
        <f>IF(AND('[1]Multi-Field'!$E$118=[1]Lists!BF244,'[1]Multi-Field'!$F$118="Drained"),BI244,IF(AND('[1]Multi-Field'!$E$118=[1]Lists!BF244,'[1]Multi-Field'!$F$118="undrained"),BH244,""))</f>
        <v/>
      </c>
      <c r="FW244" s="409" t="str">
        <f>IF(AND('[1]Multi-Field'!$E$119=[1]Lists!BF244,'[1]Multi-Field'!$F$119="Drained"),BI244,IF(AND('[1]Multi-Field'!$E$119=[1]Lists!BF244,'[1]Multi-Field'!$F$119="undrained"),BH244,""))</f>
        <v/>
      </c>
      <c r="FX244" s="409" t="str">
        <f>IF(AND('[1]Multi-Field'!$E$120=[1]Lists!BF244,'[1]Multi-Field'!$F$120="Drained"),BI244,IF(AND('[1]Multi-Field'!$E$120=[1]Lists!BF244,'[1]Multi-Field'!$F$120="undrained"),BH244,""))</f>
        <v/>
      </c>
    </row>
    <row r="245" spans="1:180" ht="13.5" customHeight="1">
      <c r="A245" s="7" t="s">
        <v>332</v>
      </c>
      <c r="B245" s="7"/>
      <c r="C245" s="7"/>
      <c r="D245" s="8">
        <v>70</v>
      </c>
      <c r="E245" s="8">
        <f t="shared" si="39"/>
        <v>70</v>
      </c>
      <c r="F245" s="8">
        <f t="shared" si="40"/>
        <v>70</v>
      </c>
      <c r="G245" s="8">
        <v>70</v>
      </c>
      <c r="H245" s="8">
        <v>70</v>
      </c>
      <c r="I245" s="8">
        <f t="shared" si="43"/>
        <v>70</v>
      </c>
      <c r="J245" s="8">
        <f t="shared" si="44"/>
        <v>70</v>
      </c>
      <c r="K245" s="8">
        <v>70</v>
      </c>
      <c r="L245" s="8">
        <v>75</v>
      </c>
      <c r="M245" s="8">
        <f t="shared" si="41"/>
        <v>75</v>
      </c>
      <c r="N245" s="8">
        <f t="shared" si="42"/>
        <v>75</v>
      </c>
      <c r="O245" s="8">
        <v>75</v>
      </c>
      <c r="P245" s="391">
        <v>220</v>
      </c>
      <c r="Q245" s="394"/>
      <c r="R245" s="395" t="b">
        <f>IF(OR('Multi-Field'!AA222=Lists!$AC$42,'Multi-Field'!AA222=Lists!$AC$43),IF('Multi-Field'!Z222="x",(IF('Multi-Field'!AC222=Lists!$Q$11,Lists!$R$11,IF('Multi-Field'!AC222=Lists!$Q$12,Lists!$R$12,IF('Multi-Field'!AC222=Lists!$Q$13,Lists!$R$13,IF('Multi-Field'!AC222=Lists!$Q$14,Lists!$R$14))))),IF('Multi-Field'!X222="x",(IF('Multi-Field'!AC222=Lists!$Q$11,Lists!$S$11,IF('Multi-Field'!AC222=Lists!$Q$12,Lists!$S$12,IF('Multi-Field'!AC222=Lists!$Q$13,Lists!$S$13,IF('Multi-Field'!AC222=Lists!$Q$14,Lists!$S$14))))),IF('Multi-Field'!V222="x",(IF('Multi-Field'!AC222=Lists!$Q$11,Lists!$T$11,IF('Multi-Field'!AC222=Lists!$Q$12,Lists!$T$12,IF('Multi-Field'!AC222=Lists!$Q$13,Lists!$T$13,IF('Multi-Field'!AC222=Lists!$Q$14,Lists!$T$14))))),0))))</f>
        <v>0</v>
      </c>
      <c r="S245" s="395" t="str">
        <f t="shared" si="45"/>
        <v/>
      </c>
      <c r="T245" s="395"/>
      <c r="U245" s="396"/>
      <c r="AI245" s="384">
        <f>'[1]Multi-Field'!B241</f>
        <v>0</v>
      </c>
      <c r="AJ245" s="387" t="str">
        <f>IF(OR('[1]Multi-Field'!Q85=[1]Lists!$AC$42,'[1]Multi-Field'!Q85=[1]Lists!$AC$43),"x","")</f>
        <v/>
      </c>
      <c r="AK245" s="387" t="str">
        <f>IF(OR('[1]Multi-Field'!Q85=[1]Lists!$AC$6,'[1]Multi-Field'!Q85=$AC$2,'[1]Multi-Field'!Q85=$AC$4),"x","")</f>
        <v/>
      </c>
      <c r="AL245" s="387" t="str">
        <f>IF(OR('[1]Multi-Field'!Q85=[1]Lists!$AC$7,'[1]Multi-Field'!Q85=$AC$3,'[1]Multi-Field'!Q85=$AC$5),"x","")</f>
        <v/>
      </c>
      <c r="AM245" s="387" t="str">
        <f>IF(OR('[1]Multi-Field'!Q85=$AC$23,'[1]Multi-Field'!Q85=$AC$13,'[1]Multi-Field'!Q85=$AC$9,'[1]Multi-Field'!Q85=$AC$19,'[1]Multi-Field'!Q85=$AC$47),"x","")</f>
        <v/>
      </c>
      <c r="AN245" s="387" t="str">
        <f>IF(OR('[1]Multi-Field'!Q85=$AC$24,'[1]Multi-Field'!Q85=$AC$14,'[1]Multi-Field'!Q85=$AC$10,'[1]Multi-Field'!Q85=$AC$22,'[1]Multi-Field'!Q85=$AC$48),"x","")</f>
        <v/>
      </c>
      <c r="AO245" s="387" t="str">
        <f>IF(OR('[1]Multi-Field'!Q85=$AC$21,'[1]Multi-Field'!Q85=$AC$28,'[1]Multi-Field'!Q85=$AC$62,'[1]Multi-Field'!Q85=$AC$102,'[1]Multi-Field'!Q85=$AC$98),"x","")</f>
        <v/>
      </c>
      <c r="AP245" s="387" t="str">
        <f>IF(OR('[1]Multi-Field'!Q85=$AC$25,'[1]Multi-Field'!Q85=$AC$63,'[1]Multi-Field'!Q85=$AC$85,'[1]Multi-Field'!Q85=$AC$87,'[1]Multi-Field'!Q85=$AC$92,'[1]Multi-Field'!Q85=$AC$93),"x","")</f>
        <v/>
      </c>
      <c r="AQ245" s="387" t="str">
        <f>IF(OR('[1]Multi-Field'!Q85=$AC$20,'[1]Multi-Field'!Q85=$AC$27,'[1]Multi-Field'!Q85=$AC$58,'[1]Multi-Field'!Q85=$AC$86,'[1]Multi-Field'!Q85=$AC$103,'[1]Multi-Field'!Q85=$AC$94),"x","")</f>
        <v/>
      </c>
      <c r="AR245" s="387" t="str">
        <f>IF(OR('[1]Multi-Field'!Q85=$AC$35,'[1]Multi-Field'!Q85=$AC$40,'[1]Multi-Field'!Q85=$AC$45,),"x","")</f>
        <v/>
      </c>
      <c r="AS245" s="387" t="str">
        <f>IF(OR('[1]Multi-Field'!Q85=$AC$36,'[1]Multi-Field'!Q85=$AC$41,'[1]Multi-Field'!Q85=$AC$46,),"x","")</f>
        <v/>
      </c>
      <c r="AT245" s="387" t="str">
        <f>IF(OR('[1]Multi-Field'!Q85=$AC$52,'[1]Multi-Field'!Q85=$AC$53,'[1]Multi-Field'!Q85=$AC$54,'[1]Multi-Field'!Q85=$AC$55,'[1]Multi-Field'!Q85=$AC$68,'[1]Multi-Field'!Q85=$AC$69,'[1]Multi-Field'!Q85=$AC$74,'[1]Multi-Field'!Q85=$AC$71,'[1]Multi-Field'!Q85=$AC$70),"x","")</f>
        <v>x</v>
      </c>
      <c r="AU245" s="387" t="str">
        <f>IF('[1]Multi-Field'!Q85=$AC$72,"x","")</f>
        <v/>
      </c>
      <c r="AV245" s="387" t="str">
        <f>IF('[1]Multi-Field'!Q85=$AC$73,"x","")</f>
        <v/>
      </c>
      <c r="AW245" s="387" t="str">
        <f>IF('[1]Multi-Field'!Q85=$AC$83,"x","")</f>
        <v/>
      </c>
      <c r="AX245" s="387" t="str">
        <f>IF('[1]Multi-Field'!Q85=$AC$84,"x","")</f>
        <v/>
      </c>
      <c r="AY245" s="387" t="str">
        <f>IF('[1]Multi-Field'!Q85=$AC$97,"x","")</f>
        <v/>
      </c>
      <c r="AZ245" s="387" t="str">
        <f>IF('[1]Multi-Field'!Q85=$AC$99,"x","")</f>
        <v/>
      </c>
      <c r="BA245" s="387" t="str">
        <f>IF('[1]Multi-Field'!Q85=$AC$104,"x","")</f>
        <v/>
      </c>
      <c r="BB245" s="387" t="str">
        <f>IF('[1]Multi-Field'!Q85=$AC$105,"x","")</f>
        <v/>
      </c>
      <c r="BC245" s="388"/>
      <c r="BF245" s="411" t="s">
        <v>1411</v>
      </c>
      <c r="BG245" s="412">
        <v>3</v>
      </c>
      <c r="BH245" s="412">
        <v>4</v>
      </c>
      <c r="BI245" s="412">
        <v>4</v>
      </c>
      <c r="BJ245" s="409" t="e">
        <f>IF(AND('[1]Single Field'!#REF!=[1]Lists!BF245,'[1]Single Field'!#REF!="Drained"),"x",IF(AND('[1]Single Field'!#REF!=[1]Lists!BF245,'[1]Single Field'!#REF!="Undrained"),O,""))</f>
        <v>#REF!</v>
      </c>
      <c r="BK245" s="409" t="str">
        <f>IF(AND('[1]Multi-Field'!$E$3=[1]Lists!BF245,'[1]Multi-Field'!$F$3="Drained"),BI245,IF(AND('[1]Multi-Field'!$E$3=BF245,'[1]Multi-Field'!$F$3="undrained"),BH245,""))</f>
        <v/>
      </c>
      <c r="BL245" s="409" t="str">
        <f>IF(AND('[1]Multi-Field'!$E$4=BF245,'[1]Multi-Field'!$F$4="Drained"),BI245,IF(AND('[1]Multi-Field'!$E$4=BF245,'[1]Multi-Field'!$F$4="undrained"),BH245,""))</f>
        <v/>
      </c>
      <c r="BM245" s="409" t="str">
        <f>IF(AND('[1]Multi-Field'!$E$5=BF245,'[1]Multi-Field'!$F$5="Drained"),BI245,IF(AND('[1]Multi-Field'!$E$5=BF245,'[1]Multi-Field'!$F$5="undrained"),BH245,""))</f>
        <v/>
      </c>
      <c r="BN245" s="409" t="str">
        <f>IF(AND('[1]Multi-Field'!$E$6=BF245,'[1]Multi-Field'!$F$6="Drained"),BI245,IF(AND('[1]Multi-Field'!$E$6=BF245,'[1]Multi-Field'!$F$6="undrained"),BH245,""))</f>
        <v/>
      </c>
      <c r="BO245" s="409" t="str">
        <f>IF(AND('[1]Multi-Field'!$E$7=BF245,'[1]Multi-Field'!$F$7="Drained"),BI245,IF(AND('[1]Multi-Field'!$E$7=BF245,'[1]Multi-Field'!$F$7="undrained"),BH245,""))</f>
        <v/>
      </c>
      <c r="BP245" s="409" t="str">
        <f>IF(AND('[1]Multi-Field'!$E$8=BF245,'[1]Multi-Field'!$F$8="Drained"),BI245,IF(AND('[1]Multi-Field'!$E$8=BF245,'[1]Multi-Field'!$F$8="undrained"),BH245,""))</f>
        <v/>
      </c>
      <c r="BQ245" s="409" t="str">
        <f>IF(AND('[1]Multi-Field'!$E$9=BF245,'[1]Multi-Field'!$F$9="Drained"),BI245,IF(AND('[1]Multi-Field'!$E$9=BF245,'[1]Multi-Field'!$F$9="undrained"),BH245,""))</f>
        <v/>
      </c>
      <c r="BR245" s="409" t="str">
        <f>IF(AND('[1]Multi-Field'!$E$10=BF245,'[1]Multi-Field'!$F$10="Drained"),BI245,IF(AND('[1]Multi-Field'!$E$10=BF245,'[1]Multi-Field'!$F$10="undrained"),BH245,""))</f>
        <v/>
      </c>
      <c r="BS245" s="409" t="str">
        <f>IF(AND('[1]Multi-Field'!$E$11=BF245,'[1]Multi-Field'!$F$11="Drained"),BI245,IF(AND('[1]Multi-Field'!$E$11=BF245,'[1]Multi-Field'!$F$11="undrained"),BH245,""))</f>
        <v/>
      </c>
      <c r="BT245" s="409" t="str">
        <f>IF(AND('[1]Multi-Field'!$E$12=BF245,'[1]Multi-Field'!$F$12="Drained"),BI245,IF(AND('[1]Multi-Field'!$E$12=BF245,'[1]Multi-Field'!$F$12="undrained"),BH245,""))</f>
        <v/>
      </c>
      <c r="BU245" s="409" t="str">
        <f>IF(AND('[1]Multi-Field'!$E$13=BF245,'[1]Multi-Field'!$F$13="Drained"),BI245,IF(AND('[1]Multi-Field'!$E$3=BF245,'[1]Multi-Field'!$F$13="undrained"),BH245,""))</f>
        <v/>
      </c>
      <c r="BV245" s="409" t="str">
        <f>IF(AND('[1]Multi-Field'!$E$14=BF245,'[1]Multi-Field'!$F$14="Drained"),BI245,IF(AND('[1]Multi-Field'!$E$14=BF245,'[1]Multi-Field'!$F$14="undrained"),BH245,""))</f>
        <v/>
      </c>
      <c r="BW245" s="409" t="str">
        <f>IF(AND('[1]Multi-Field'!$E$15=BF245,'[1]Multi-Field'!$F$15="Drained"),BI245,IF(AND('[1]Multi-Field'!$E$15=BF245,'[1]Multi-Field'!$F$15="undrained"),BH245,""))</f>
        <v/>
      </c>
      <c r="BX245" s="409" t="str">
        <f>IF(AND('[1]Multi-Field'!$E$16=[1]Lists!BF245,'[1]Multi-Field'!$F$16="Drained"),BI245,IF(AND('[1]Multi-Field'!$E$16=[1]Lists!BF245,'[1]Multi-Field'!$F$16="undrained"),BH245,""))</f>
        <v/>
      </c>
      <c r="BY245" s="409" t="str">
        <f>IF(AND('[1]Multi-Field'!$E$17=[1]Lists!BF245,'[1]Multi-Field'!$F$17="Drained"),BI245,IF(AND('[1]Multi-Field'!$E$17=[1]Lists!BF245,'[1]Multi-Field'!$F$17="undrained"),BH245,""))</f>
        <v/>
      </c>
      <c r="BZ245" s="409" t="str">
        <f>IF(AND('[1]Multi-Field'!$E$18=[1]Lists!BF245,'[1]Multi-Field'!$F$18="Drained"),BI245,IF(AND('[1]Multi-Field'!$E$18=[1]Lists!BF245,'[1]Multi-Field'!$F$18="undrained"),BH245,""))</f>
        <v/>
      </c>
      <c r="CA245" s="409" t="str">
        <f>IF(AND('[1]Multi-Field'!$E$19=[1]Lists!BF245,'[1]Multi-Field'!$F$19="Drained"),BI245,IF(AND('[1]Multi-Field'!$E$19=[1]Lists!BF245,'[1]Multi-Field'!$F$19="undrained"),BH245,""))</f>
        <v/>
      </c>
      <c r="CB245" s="409" t="str">
        <f>IF(AND('[1]Multi-Field'!$E$20=[1]Lists!BF245,'[1]Multi-Field'!$F$20="Drained"),BI245,IF(AND('[1]Multi-Field'!$E$20=[1]Lists!BF245,'[1]Multi-Field'!$F$20="undrained"),BH245,""))</f>
        <v/>
      </c>
      <c r="CC245" s="409" t="str">
        <f>IF(AND('[1]Multi-Field'!$E$21=[1]Lists!BF245,'[1]Multi-Field'!$F$21="Drained"),BI245,IF(AND('[1]Multi-Field'!$E$21=[1]Lists!BF245,'[1]Multi-Field'!$F$21="undrained"),BH245,""))</f>
        <v/>
      </c>
      <c r="CD245" s="409" t="str">
        <f>IF(AND('[1]Multi-Field'!$E$22=[1]Lists!BF245,'[1]Multi-Field'!$F$22="Drained"),BI245,IF(AND('[1]Multi-Field'!$E$22=[1]Lists!BF245,'[1]Multi-Field'!$F$22="undrained"),BH245,""))</f>
        <v/>
      </c>
      <c r="CE245" s="409" t="str">
        <f>IF(AND('[1]Multi-Field'!$E$23=[1]Lists!BF245,'[1]Multi-Field'!$F$23="Drained"),BI245,IF(AND('[1]Multi-Field'!$E$23=[1]Lists!BF245,'[1]Multi-Field'!$F$23="undrained"),BH245,""))</f>
        <v/>
      </c>
      <c r="CF245" s="409" t="str">
        <f>IF(AND('[1]Multi-Field'!$E$24=[1]Lists!BF245,'[1]Multi-Field'!$F$24="Drained"),BI245,IF(AND('[1]Multi-Field'!$E$24=[1]Lists!BF245,'[1]Multi-Field'!$F$24="undrained"),BH245,""))</f>
        <v/>
      </c>
      <c r="CG245" s="409" t="str">
        <f>IF(AND('[1]Multi-Field'!$E$25=[1]Lists!BF245,'[1]Multi-Field'!$F$25="Drained"),BI245,IF(AND('[1]Multi-Field'!$E$25=[1]Lists!BF245,'[1]Multi-Field'!$F$25="undrained"),BH245,""))</f>
        <v/>
      </c>
      <c r="CH245" s="409" t="str">
        <f>IF(AND('[1]Multi-Field'!$E$26=[1]Lists!BF245,'[1]Multi-Field'!$F$26="Drained"),BI245,IF(AND('[1]Multi-Field'!$E$26=[1]Lists!BF245,'[1]Multi-Field'!$F$26="undrained"),BH245,""))</f>
        <v/>
      </c>
      <c r="CI245" s="409" t="str">
        <f>IF(AND('[1]Multi-Field'!$E$27=[1]Lists!BF245,'[1]Multi-Field'!$F$27="Drained"),BI245,IF(AND('[1]Multi-Field'!$E$27=[1]Lists!BF245,'[1]Multi-Field'!$F$27="undrained"),BH245,""))</f>
        <v/>
      </c>
      <c r="CJ245" s="409" t="str">
        <f>IF(AND('[1]Multi-Field'!$E$28=[1]Lists!BF245,'[1]Multi-Field'!$F$28="Drained"),BI245,IF(AND('[1]Multi-Field'!$E$28=[1]Lists!BF245,'[1]Multi-Field'!$F$28="undrained"),BH245,""))</f>
        <v/>
      </c>
      <c r="CK245" s="409" t="str">
        <f>IF(AND('[1]Multi-Field'!$E$29=[1]Lists!BF245,'[1]Multi-Field'!$F$29="Drained"),BI245,IF(AND('[1]Multi-Field'!$E$29=[1]Lists!BF245,'[1]Multi-Field'!$F$29="undrained"),BH245,""))</f>
        <v/>
      </c>
      <c r="CL245" s="409" t="str">
        <f>IF(AND('[1]Multi-Field'!$E$30=[1]Lists!BF245,'[1]Multi-Field'!$F$30="Drained"),BI245,IF(AND('[1]Multi-Field'!$E$30=[1]Lists!BF245,'[1]Multi-Field'!$F$30="undrained"),BH245,""))</f>
        <v/>
      </c>
      <c r="CM245" s="409" t="str">
        <f>IF(AND('[1]Multi-Field'!$E$31=[1]Lists!BF245,'[1]Multi-Field'!$F$31="Drained"),BI245,IF(AND('[1]Multi-Field'!$E$31=[1]Lists!BF245,'[1]Multi-Field'!$F$31="undrained"),BH245,""))</f>
        <v/>
      </c>
      <c r="CN245" s="409" t="str">
        <f>IF(AND('[1]Multi-Field'!$E$32=[1]Lists!BF245,'[1]Multi-Field'!$F$32="Drained"),BI245,IF(AND('[1]Multi-Field'!$E$32=[1]Lists!BF245,'[1]Multi-Field'!$F$32="undrained"),BH245,""))</f>
        <v/>
      </c>
      <c r="CO245" s="409" t="str">
        <f>IF(AND('[1]Multi-Field'!$E$33=[1]Lists!BF245,'[1]Multi-Field'!$F$33="Drained"),BI245,IF(AND('[1]Multi-Field'!$E$33=[1]Lists!BF245,'[1]Multi-Field'!$F$33="undrained"),BH245,""))</f>
        <v/>
      </c>
      <c r="CP245" s="409" t="str">
        <f>IF(AND('[1]Multi-Field'!$E$34=[1]Lists!BF245,'[1]Multi-Field'!$F$34="Drained"),BI245,IF(AND('[1]Multi-Field'!$E$34=[1]Lists!BF245,'[1]Multi-Field'!$F$34="undrained"),BH245,""))</f>
        <v/>
      </c>
      <c r="CQ245" s="409" t="str">
        <f>IF(AND('[1]Multi-Field'!$E$35=[1]Lists!BF245,'[1]Multi-Field'!$F$35="Drained"),BI245,IF(AND('[1]Multi-Field'!$E$35=[1]Lists!BF245,'[1]Multi-Field'!$F$35="undrained"),BH245,""))</f>
        <v/>
      </c>
      <c r="CR245" s="409" t="str">
        <f>IF(AND('[1]Multi-Field'!$E$36=[1]Lists!BF245,'[1]Multi-Field'!$F$36="Drained"),BI245,IF(AND('[1]Multi-Field'!$E$36=[1]Lists!BF245,'[1]Multi-Field'!$F$36="undrained"),BH245,""))</f>
        <v/>
      </c>
      <c r="CS245" s="409" t="str">
        <f>IF(AND('[1]Multi-Field'!$E$37=[1]Lists!BF245,'[1]Multi-Field'!$F$37="Drained"),BI245,IF(AND('[1]Multi-Field'!$E$37=[1]Lists!BF245,'[1]Multi-Field'!$F$37="undrained"),BH245,""))</f>
        <v/>
      </c>
      <c r="CT245" s="409" t="str">
        <f>IF(AND('[1]Multi-Field'!$E$38=[1]Lists!BF245,'[1]Multi-Field'!$F$38="Drained"),BI245,IF(AND('[1]Multi-Field'!$E$38=[1]Lists!BF245,'[1]Multi-Field'!$F$38="undrained"),BH245,""))</f>
        <v/>
      </c>
      <c r="CU245" s="409" t="str">
        <f>IF(AND('[1]Multi-Field'!$E$39=[1]Lists!BF245,'[1]Multi-Field'!$F$39="Drained"),BI245,IF(AND('[1]Multi-Field'!$E$39=[1]Lists!BF245,'[1]Multi-Field'!$F$39="undrained"),BH245,""))</f>
        <v/>
      </c>
      <c r="CV245" s="409" t="str">
        <f>IF(AND('[1]Multi-Field'!$E$40=[1]Lists!BF245,'[1]Multi-Field'!$F$40="Drained"),BI245,IF(AND('[1]Multi-Field'!$E$40=[1]Lists!BF245,'[1]Multi-Field'!$F$40="undrained"),BH245,""))</f>
        <v/>
      </c>
      <c r="CW245" s="409" t="str">
        <f>IF(AND('[1]Multi-Field'!$E$41=[1]Lists!BF245,'[1]Multi-Field'!$F$40="Drained"),BI245,IF(AND('[1]Multi-Field'!$E$40=[1]Lists!BF245,'[1]Multi-Field'!$F$40="undrained"),BH245,""))</f>
        <v/>
      </c>
      <c r="CX245" s="409" t="str">
        <f>IF(AND('[1]Multi-Field'!$E$42=[1]Lists!BF245,'[1]Multi-Field'!$F$42="Drained"),BI245,IF(AND('[1]Multi-Field'!$E$42=[1]Lists!BF245,'[1]Multi-Field'!$F$42="undrained"),BH245,""))</f>
        <v/>
      </c>
      <c r="CY245" s="409" t="str">
        <f>IF(AND('[1]Multi-Field'!$E$43=[1]Lists!BF245,'[1]Multi-Field'!$F$43="Drained"),BI245,IF(AND('[1]Multi-Field'!$E$43=[1]Lists!BF245,'[1]Multi-Field'!$F$43="undrained"),BH245,""))</f>
        <v/>
      </c>
      <c r="CZ245" s="409" t="str">
        <f>IF(AND('[1]Multi-Field'!$E$44=[1]Lists!BF245,'[1]Multi-Field'!$F$44="Drained"),BI245,IF(AND('[1]Multi-Field'!$E$44=[1]Lists!BF245,'[1]Multi-Field'!$F$44="undrained"),BH245,""))</f>
        <v/>
      </c>
      <c r="DA245" s="409" t="str">
        <f>IF(AND('[1]Multi-Field'!$E$45=[1]Lists!BF245,'[1]Multi-Field'!$F$45="Drained"),BI245,IF(AND('[1]Multi-Field'!$E$45=[1]Lists!BF245,'[1]Multi-Field'!$F$45="undrained"),BH245,""))</f>
        <v/>
      </c>
      <c r="DB245" s="409" t="str">
        <f>IF(AND('[1]Multi-Field'!$E$46=[1]Lists!BF245,'[1]Multi-Field'!$F$46="Drained"),BI245,IF(AND('[1]Multi-Field'!$E$46=[1]Lists!BF245,'[1]Multi-Field'!$F$46="undrained"),BH245,""))</f>
        <v/>
      </c>
      <c r="DC245" s="409" t="str">
        <f>IF(AND('[1]Multi-Field'!$E$47=[1]Lists!BF245,'[1]Multi-Field'!$F$47="Drained"),BI245,IF(AND('[1]Multi-Field'!$E$47=[1]Lists!BF245,'[1]Multi-Field'!$F$47="undrained"),BH245,""))</f>
        <v/>
      </c>
      <c r="DD245" s="409" t="str">
        <f>IF(AND('[1]Multi-Field'!$E$48=[1]Lists!BF245,'[1]Multi-Field'!$F$48="Drained"),BI245,IF(AND('[1]Multi-Field'!$E$48=[1]Lists!BF245,'[1]Multi-Field'!$F$48="undrained"),BH245,""))</f>
        <v/>
      </c>
      <c r="DE245" s="409" t="str">
        <f>IF(AND('[1]Multi-Field'!$E$49=[1]Lists!BF245,'[1]Multi-Field'!$F$49="Drained"),BI245,IF(AND('[1]Multi-Field'!$E$49=[1]Lists!BF245,'[1]Multi-Field'!$F$9="undrained"),BH245,""))</f>
        <v/>
      </c>
      <c r="DF245" s="409" t="str">
        <f>IF(AND('[1]Multi-Field'!$E$50=[1]Lists!BF245,'[1]Multi-Field'!$F$50="Drained"),BI245,IF(AND('[1]Multi-Field'!$E$50=[1]Lists!BF245,'[1]Multi-Field'!$F$50="undrained"),BH245,""))</f>
        <v/>
      </c>
      <c r="DG245" s="409" t="str">
        <f>IF(AND('[1]Multi-Field'!$E$51=[1]Lists!BF245,'[1]Multi-Field'!$F$51="Drained"),BI245,IF(AND('[1]Multi-Field'!$E$51=[1]Lists!BF245,'[1]Multi-Field'!$F$51="undrained"),BH245,""))</f>
        <v/>
      </c>
      <c r="DH245" s="409" t="str">
        <f>IF(AND('[1]Multi-Field'!$E$52=[1]Lists!BF245,'[1]Multi-Field'!$F$52="Drained"),BI245,IF(AND('[1]Multi-Field'!$E$52=[1]Lists!BF245,'[1]Multi-Field'!$F$52="undrained"),BH245,""))</f>
        <v/>
      </c>
      <c r="DI245" s="409" t="str">
        <f>IF(AND('[1]Multi-Field'!$E$53=[1]Lists!BF245,'[1]Multi-Field'!$F$53="Drained"),BI245,IF(AND('[1]Multi-Field'!$E$53=[1]Lists!BF245,'[1]Multi-Field'!$F$53="undrained"),BH245,""))</f>
        <v/>
      </c>
      <c r="DJ245" s="409" t="str">
        <f>IF(AND('[1]Multi-Field'!$E$54=[1]Lists!BF245,'[1]Multi-Field'!$F$54="Drained"),BI245,IF(AND('[1]Multi-Field'!$E$54=[1]Lists!BF245,'[1]Multi-Field'!$F$54="undrained"),BH245,""))</f>
        <v/>
      </c>
      <c r="DK245" s="409" t="str">
        <f>IF(AND('[1]Multi-Field'!$E$55=[1]Lists!BF245,'[1]Multi-Field'!$F$55="Drained"),BI245,IF(AND('[1]Multi-Field'!$E$55=[1]Lists!BF245,'[1]Multi-Field'!$F$55="undrained"),BH245,""))</f>
        <v/>
      </c>
      <c r="DL245" s="409" t="str">
        <f>IF(AND('[1]Multi-Field'!$E$56=[1]Lists!BF245,'[1]Multi-Field'!$F$56="Drained"),BI245,IF(AND('[1]Multi-Field'!$E$56=[1]Lists!BF245,'[1]Multi-Field'!$F$56="undrained"),BH245,""))</f>
        <v/>
      </c>
      <c r="DM245" s="409" t="str">
        <f>IF(AND('[1]Multi-Field'!$E$57=[1]Lists!BF245,'[1]Multi-Field'!$F$57="Drained"),BI245,IF(AND('[1]Multi-Field'!$E$57=[1]Lists!BF245,'[1]Multi-Field'!$F$57="undrained"),BH245,""))</f>
        <v/>
      </c>
      <c r="DN245" s="409" t="str">
        <f>IF(AND('[1]Multi-Field'!$E$58=[1]Lists!BF245,'[1]Multi-Field'!$F$58="Drained"),BI245,IF(AND('[1]Multi-Field'!$E$58=[1]Lists!BF245,'[1]Multi-Field'!$F$58="undrained"),BH245,""))</f>
        <v/>
      </c>
      <c r="DO245" s="409" t="str">
        <f>IF(AND('[1]Multi-Field'!$E$59=[1]Lists!BF245,'[1]Multi-Field'!$F$59="Drained"),BI245,IF(AND('[1]Multi-Field'!$E$59=[1]Lists!BF245,'[1]Multi-Field'!$F$59="undrained"),BH245,""))</f>
        <v/>
      </c>
      <c r="DP245" s="409" t="str">
        <f>IF(AND('[1]Multi-Field'!$E$60=[1]Lists!BF245,'[1]Multi-Field'!$F$60="Drained"),BI245,IF(AND('[1]Multi-Field'!$E$60=[1]Lists!BF245,'[1]Multi-Field'!$F$60="undrained"),BH245,""))</f>
        <v/>
      </c>
      <c r="DQ245" s="409" t="str">
        <f>IF(AND('[1]Multi-Field'!$E$61=[1]Lists!BF245,'[1]Multi-Field'!$F$61="Drained"),BI245,IF(AND('[1]Multi-Field'!$E$61=[1]Lists!BF245,'[1]Multi-Field'!$F$61="undrained"),BH245,""))</f>
        <v/>
      </c>
      <c r="DR245" s="409" t="str">
        <f>IF(AND('[1]Multi-Field'!$E$62=[1]Lists!BF245,'[1]Multi-Field'!$F$62="Drained"),BI245,IF(AND('[1]Multi-Field'!$E$62=[1]Lists!BF245,'[1]Multi-Field'!$F$62="undrained"),BH245,""))</f>
        <v/>
      </c>
      <c r="DS245" s="409" t="str">
        <f>IF(AND('[1]Multi-Field'!$E$63=[1]Lists!BF245,'[1]Multi-Field'!$F$63="Drained"),BI245,IF(AND('[1]Multi-Field'!$E$63=[1]Lists!BF245,'[1]Multi-Field'!$F$63="undrained"),BH245,""))</f>
        <v/>
      </c>
      <c r="DT245" s="409" t="str">
        <f>IF(AND('[1]Multi-Field'!$E$64=[1]Lists!BF245,'[1]Multi-Field'!$F$64="Drained"),BI245,IF(AND('[1]Multi-Field'!$E$64=[1]Lists!BF245,'[1]Multi-Field'!$F$64="undrained"),BH245,""))</f>
        <v/>
      </c>
      <c r="DU245" s="409" t="str">
        <f>IF(AND('[1]Multi-Field'!$E$65=[1]Lists!BF245,'[1]Multi-Field'!$F$65="Drained"),BI245,IF(AND('[1]Multi-Field'!$E$65=[1]Lists!BF245,'[1]Multi-Field'!$F$65="undrained"),BH245,""))</f>
        <v/>
      </c>
      <c r="DV245" s="409" t="str">
        <f>IF(AND('[1]Multi-Field'!$E$66=[1]Lists!BF245,'[1]Multi-Field'!$F$66="Drained"),BI245,IF(AND('[1]Multi-Field'!$E$66=[1]Lists!BF245,'[1]Multi-Field'!$F$66="undrained"),BH245,""))</f>
        <v/>
      </c>
      <c r="DW245" s="409" t="str">
        <f>IF(AND('[1]Multi-Field'!$E$67=[1]Lists!BF245,'[1]Multi-Field'!$F$67="Drained"),BI245,IF(AND('[1]Multi-Field'!$E$67=[1]Lists!BF245,'[1]Multi-Field'!$F$67="undrained"),BH245,""))</f>
        <v/>
      </c>
      <c r="DX245" s="409" t="str">
        <f>IF(AND('[1]Multi-Field'!$E$68=[1]Lists!BF245,'[1]Multi-Field'!$F$68="Drained"),BI245,IF(AND('[1]Multi-Field'!$E$68=[1]Lists!BF245,'[1]Multi-Field'!$F$68="undrained"),BH245,""))</f>
        <v/>
      </c>
      <c r="DY245" s="409" t="str">
        <f>IF(AND('[1]Multi-Field'!$E$69=[1]Lists!BF245,'[1]Multi-Field'!$F$69="Drained"),BI245,IF(AND('[1]Multi-Field'!$E$69=[1]Lists!BF245,'[1]Multi-Field'!$F$69="undrained"),BH245,""))</f>
        <v/>
      </c>
      <c r="DZ245" s="409" t="str">
        <f>IF(AND('[1]Multi-Field'!$E$70=[1]Lists!BF245,'[1]Multi-Field'!$F$70="Drained"),BI245,IF(AND('[1]Multi-Field'!$E$70=[1]Lists!BF245,'[1]Multi-Field'!$F$70="undrained"),BH245,""))</f>
        <v/>
      </c>
      <c r="EA245" s="409" t="str">
        <f>IF(AND('[1]Multi-Field'!$E$71=[1]Lists!BF245,'[1]Multi-Field'!$F$71="Drained"),BI245,IF(AND('[1]Multi-Field'!$E$71=[1]Lists!BF245,'[1]Multi-Field'!$F$71="undrained"),BH245,""))</f>
        <v/>
      </c>
      <c r="EB245" s="409" t="str">
        <f>IF(AND('[1]Multi-Field'!$E$72=[1]Lists!BF245,'[1]Multi-Field'!$F$72="Drained"),BI245,IF(AND('[1]Multi-Field'!$E$72=[1]Lists!BF245,'[1]Multi-Field'!$F$72="undrained"),BH245,""))</f>
        <v/>
      </c>
      <c r="EC245" s="409" t="str">
        <f>IF(AND('[1]Multi-Field'!$E$73=[1]Lists!BF245,'[1]Multi-Field'!$F$73="Drained"),BI245,IF(AND('[1]Multi-Field'!$E$73=[1]Lists!BF245,'[1]Multi-Field'!$F$73="undrained"),BH245,""))</f>
        <v/>
      </c>
      <c r="ED245" s="409" t="str">
        <f>IF(AND('[1]Multi-Field'!$E$74=[1]Lists!BF245,'[1]Multi-Field'!$F$74="Drained"),BI245,IF(AND('[1]Multi-Field'!$E$74=[1]Lists!BF245,'[1]Multi-Field'!$F$74="undrained"),BH245,""))</f>
        <v/>
      </c>
      <c r="EE245" s="409" t="str">
        <f>IF(AND('[1]Multi-Field'!$E$75=[1]Lists!BF245,'[1]Multi-Field'!$F$75="Drained"),BI245,IF(AND('[1]Multi-Field'!$E$75=[1]Lists!BF245,'[1]Multi-Field'!$F$75="undrained"),BH245,""))</f>
        <v/>
      </c>
      <c r="EF245" s="409" t="str">
        <f>IF(AND('[1]Multi-Field'!$E$76=[1]Lists!BF245,'[1]Multi-Field'!$F$76="Drained"),BI245,IF(AND('[1]Multi-Field'!$E$76=[1]Lists!BF245,'[1]Multi-Field'!$F$6="undrained"),BH245,""))</f>
        <v/>
      </c>
      <c r="EG245" s="409" t="str">
        <f>IF(AND('[1]Multi-Field'!$E$77=[1]Lists!BF245,'[1]Multi-Field'!$F$77="Drained"),BI245,IF(AND('[1]Multi-Field'!$E$77=[1]Lists!BF245,'[1]Multi-Field'!$F$77="undrained"),BH245,""))</f>
        <v/>
      </c>
      <c r="EH245" s="409" t="str">
        <f>IF(AND('[1]Multi-Field'!$E$78=[1]Lists!BF245,'[1]Multi-Field'!$F$78="Drained"),BI245,IF(AND('[1]Multi-Field'!$E$78=[1]Lists!BF245,'[1]Multi-Field'!$F$78="undrained"),BH245,""))</f>
        <v/>
      </c>
      <c r="EI245" s="409" t="str">
        <f>IF(AND('[1]Multi-Field'!$E$79=[1]Lists!BF245,'[1]Multi-Field'!$F$79="Drained"),BI245,IF(AND('[1]Multi-Field'!$E$79=[1]Lists!BF245,'[1]Multi-Field'!$F$79="undrained"),BH245,""))</f>
        <v/>
      </c>
      <c r="EJ245" s="409" t="str">
        <f>IF(AND('[1]Multi-Field'!$E$80=[1]Lists!BF245,'[1]Multi-Field'!$F$80="Drained"),BI245,IF(AND('[1]Multi-Field'!$E$80=[1]Lists!BF245,'[1]Multi-Field'!$F$80="undrained"),BH245,""))</f>
        <v/>
      </c>
      <c r="EK245" s="409" t="str">
        <f>IF(AND('[1]Multi-Field'!$E$81=[1]Lists!BF245,'[1]Multi-Field'!$F$81="Drained"),BI245,IF(AND('[1]Multi-Field'!$E$81=[1]Lists!BF245,'[1]Multi-Field'!$F$81="undrained"),BH245,""))</f>
        <v/>
      </c>
      <c r="EL245" s="409" t="str">
        <f>IF(AND('[1]Multi-Field'!$E$82=[1]Lists!BF245,'[1]Multi-Field'!$F$82="Drained"),BI245,IF(AND('[1]Multi-Field'!$E$82=[1]Lists!BF245,'[1]Multi-Field'!$F$82="undrained"),BH245,""))</f>
        <v/>
      </c>
      <c r="EM245" s="409" t="str">
        <f>IF(AND('[1]Multi-Field'!$E$83=[1]Lists!BF245,'[1]Multi-Field'!$F$83="Drained"),BI245,IF(AND('[1]Multi-Field'!$E$83=[1]Lists!BF245,'[1]Multi-Field'!$F$83="undrained"),BH245,""))</f>
        <v/>
      </c>
      <c r="EN245" s="409" t="str">
        <f>IF(AND('[1]Multi-Field'!$E$84=[1]Lists!BF245,'[1]Multi-Field'!$F$84="Drained"),BI245,IF(AND('[1]Multi-Field'!$E$84=[1]Lists!BF245,'[1]Multi-Field'!$F$84="undrained"),BH245,""))</f>
        <v/>
      </c>
      <c r="EO245" s="409" t="str">
        <f>IF(AND('[1]Multi-Field'!$E$85=[1]Lists!BF245,'[1]Multi-Field'!$F$85="Drained"),BI245,IF(AND('[1]Multi-Field'!$E$85=[1]Lists!BF245,'[1]Multi-Field'!$F$85="undrained"),BH245,""))</f>
        <v/>
      </c>
      <c r="EP245" s="409" t="str">
        <f>IF(AND('[1]Multi-Field'!$E$86=[1]Lists!BF245,'[1]Multi-Field'!$F$86="Drained"),BI245,IF(AND('[1]Multi-Field'!$E$86=[1]Lists!BF245,'[1]Multi-Field'!$F$86="undrained"),BH245,""))</f>
        <v/>
      </c>
      <c r="EQ245" s="409" t="str">
        <f>IF(AND('[1]Multi-Field'!$E$87=[1]Lists!BF245,'[1]Multi-Field'!$F$87="Drained"),BI245,IF(AND('[1]Multi-Field'!$E$87=[1]Lists!BF245,'[1]Multi-Field'!$F$87="undrained"),BH245,""))</f>
        <v/>
      </c>
      <c r="ER245" s="409" t="str">
        <f>IF(AND('[1]Multi-Field'!$E$88=[1]Lists!BF245,'[1]Multi-Field'!$F$88="Drained"),BI245,IF(AND('[1]Multi-Field'!$E$88=[1]Lists!BF245,'[1]Multi-Field'!$F$88="undrained"),BH245,""))</f>
        <v/>
      </c>
      <c r="ES245" s="409" t="str">
        <f>IF(AND('[1]Multi-Field'!$E$89=[1]Lists!BF245,'[1]Multi-Field'!$F$89="Drained"),BI245,IF(AND('[1]Multi-Field'!$E$89=[1]Lists!BF245,'[1]Multi-Field'!$F$89="undrained"),BH245,""))</f>
        <v/>
      </c>
      <c r="ET245" s="409" t="str">
        <f>IF(AND('[1]Multi-Field'!$E$90=[1]Lists!BF245,'[1]Multi-Field'!$F$90="Drained"),BI245,IF(AND('[1]Multi-Field'!$E$90=[1]Lists!BF245,'[1]Multi-Field'!$F$90="undrained"),BH245,""))</f>
        <v/>
      </c>
      <c r="EU245" s="409" t="str">
        <f>IF(AND('[1]Multi-Field'!$E$91=[1]Lists!BF245,'[1]Multi-Field'!$F$91="Drained"),BI245,IF(AND('[1]Multi-Field'!$E$91=[1]Lists!BF245,'[1]Multi-Field'!$F$91="undrained"),BH245,""))</f>
        <v/>
      </c>
      <c r="EV245" s="409" t="str">
        <f>IF(AND('[1]Multi-Field'!$E$92=[1]Lists!BF245,'[1]Multi-Field'!$F$92="Drained"),BI245,IF(AND('[1]Multi-Field'!$E$92=[1]Lists!BF245,'[1]Multi-Field'!$F$92="undrained"),BH245,""))</f>
        <v/>
      </c>
      <c r="EW245" s="409" t="str">
        <f>IF(AND('[1]Multi-Field'!$E$93=[1]Lists!BF245,'[1]Multi-Field'!$F$93="Drained"),BI245,IF(AND('[1]Multi-Field'!$E$93=[1]Lists!BF245,'[1]Multi-Field'!$F$93="undrained"),BH245,""))</f>
        <v/>
      </c>
      <c r="EX245" s="409" t="str">
        <f>IF(AND('[1]Multi-Field'!$E$94=[1]Lists!BF245,'[1]Multi-Field'!$F$94="Drained"),BI245,IF(AND('[1]Multi-Field'!$E$94=[1]Lists!BF245,'[1]Multi-Field'!$F$94="undrained"),BH245,""))</f>
        <v/>
      </c>
      <c r="EY245" s="409" t="str">
        <f>IF(AND('[1]Multi-Field'!$E$95=[1]Lists!BF245,'[1]Multi-Field'!$F$95="Drained"),BI245,IF(AND('[1]Multi-Field'!$E$95=[1]Lists!BF245,'[1]Multi-Field'!$F$95="undrained"),BH245,""))</f>
        <v/>
      </c>
      <c r="EZ245" s="409" t="str">
        <f>IF(AND('[1]Multi-Field'!$E$96=[1]Lists!BF245,'[1]Multi-Field'!$F$96="Drained"),BI245,IF(AND('[1]Multi-Field'!$E$96=[1]Lists!BF245,'[1]Multi-Field'!$F$96="undrained"),BH245,""))</f>
        <v/>
      </c>
      <c r="FA245" s="409" t="str">
        <f>IF(AND('[1]Multi-Field'!$E$97=[1]Lists!BF245,'[1]Multi-Field'!$F$97="Drained"),BI245,IF(AND('[1]Multi-Field'!$E$97=[1]Lists!BF245,'[1]Multi-Field'!$F$97="undrained"),BH245,""))</f>
        <v/>
      </c>
      <c r="FB245" s="409" t="str">
        <f>IF(AND('[1]Multi-Field'!$E$98=[1]Lists!BF245,'[1]Multi-Field'!$F$98="Drained"),BI245,IF(AND('[1]Multi-Field'!$E$98=[1]Lists!BF245,'[1]Multi-Field'!$F$98="undrained"),BH245,""))</f>
        <v/>
      </c>
      <c r="FC245" s="409" t="str">
        <f>IF(AND('[1]Multi-Field'!$E$99=[1]Lists!BF245,'[1]Multi-Field'!$F$99="Drained"),BI245,IF(AND('[1]Multi-Field'!$E$99=[1]Lists!BF245,'[1]Multi-Field'!$F$99="undrained"),BH245,""))</f>
        <v/>
      </c>
      <c r="FD245" s="409" t="str">
        <f>IF(AND('[1]Multi-Field'!$E$100=[1]Lists!BF245,'[1]Multi-Field'!$F$100="Drained"),BI245,IF(AND('[1]Multi-Field'!$E$100=[1]Lists!BF245,'[1]Multi-Field'!$F$100="undrained"),BH245,""))</f>
        <v/>
      </c>
      <c r="FE245" s="409" t="str">
        <f>IF(AND('[1]Multi-Field'!$E$101=[1]Lists!BF245,'[1]Multi-Field'!$F$101="Drained"),BI245,IF(AND('[1]Multi-Field'!$E$101=[1]Lists!BF245,'[1]Multi-Field'!$F$101="undrained"),BH245,""))</f>
        <v/>
      </c>
      <c r="FF245" s="409" t="str">
        <f>IF(AND('[1]Multi-Field'!$E$102=[1]Lists!BF245,'[1]Multi-Field'!$F$102="Drained"),BI245,IF(AND('[1]Multi-Field'!$E$102=[1]Lists!BF245,'[1]Multi-Field'!$F$102="undrained"),BH245,""))</f>
        <v/>
      </c>
      <c r="FG245" s="409" t="str">
        <f>IF(AND('[1]Multi-Field'!$E$103=[1]Lists!BF245,'[1]Multi-Field'!$F$103="Drained"),BI245,IF(AND('[1]Multi-Field'!$E$103=[1]Lists!BF245,'[1]Multi-Field'!$F$103="undrained"),BH245,""))</f>
        <v/>
      </c>
      <c r="FH245" s="409" t="str">
        <f>IF(AND('[1]Multi-Field'!$E$104=[1]Lists!BF245,'[1]Multi-Field'!$F$104="Drained"),BI245,IF(AND('[1]Multi-Field'!$E$104=[1]Lists!BF245,'[1]Multi-Field'!$F$104="undrained"),BH245,""))</f>
        <v/>
      </c>
      <c r="FI245" s="409" t="str">
        <f>IF(AND('[1]Multi-Field'!$E$105=[1]Lists!BF245,'[1]Multi-Field'!$F$105="Drained"),BI245,IF(AND('[1]Multi-Field'!$E$105=[1]Lists!BF245,'[1]Multi-Field'!$F$105="undrained"),BH245,""))</f>
        <v/>
      </c>
      <c r="FJ245" s="409" t="str">
        <f>IF(AND('[1]Multi-Field'!$E$106=[1]Lists!BF245,'[1]Multi-Field'!$F$106="Drained"),BI245,IF(AND('[1]Multi-Field'!$E$106=[1]Lists!BF245,'[1]Multi-Field'!$F$106="undrained"),BH245,""))</f>
        <v/>
      </c>
      <c r="FK245" s="409" t="str">
        <f>IF(AND('[1]Multi-Field'!$E$107=[1]Lists!BF245,'[1]Multi-Field'!$F$107="Drained"),BI245,IF(AND('[1]Multi-Field'!$E$107=[1]Lists!BF245,'[1]Multi-Field'!$F$107="undrained"),BH245,""))</f>
        <v/>
      </c>
      <c r="FL245" s="409" t="str">
        <f>IF(AND('[1]Multi-Field'!$E$108=[1]Lists!BF245,'[1]Multi-Field'!$F$108="Drained"),BI245,IF(AND('[1]Multi-Field'!$E$108=[1]Lists!BF245,'[1]Multi-Field'!$F$108="undrained"),BH245,""))</f>
        <v/>
      </c>
      <c r="FM245" s="409" t="str">
        <f>IF(AND('[1]Multi-Field'!$E$109=[1]Lists!BF245,'[1]Multi-Field'!$F$109="Drained"),BI245,IF(AND('[1]Multi-Field'!$E$109=[1]Lists!BF245,'[1]Multi-Field'!$F$109="undrained"),BH245,""))</f>
        <v/>
      </c>
      <c r="FN245" s="409" t="str">
        <f>IF(AND('[1]Multi-Field'!$E$110=[1]Lists!BF245,'[1]Multi-Field'!$F$110="Drained"),BI245,IF(AND('[1]Multi-Field'!$E$110=[1]Lists!BF245,'[1]Multi-Field'!$F$110="undrained"),BH245,""))</f>
        <v/>
      </c>
      <c r="FO245" s="409" t="str">
        <f>IF(AND('[1]Multi-Field'!$E$111=[1]Lists!BF245,'[1]Multi-Field'!$F$111="Drained"),BI245,IF(AND('[1]Multi-Field'!$E$111=[1]Lists!BF245,'[1]Multi-Field'!$F$111="undrained"),BH245,""))</f>
        <v/>
      </c>
      <c r="FP245" s="409" t="str">
        <f>IF(AND('[1]Multi-Field'!$E$112=[1]Lists!BF245,'[1]Multi-Field'!$F$112="Drained"),BI245,IF(AND('[1]Multi-Field'!$E$112=[1]Lists!BF245,'[1]Multi-Field'!$F$112="undrained"),BH245,""))</f>
        <v/>
      </c>
      <c r="FQ245" s="409" t="str">
        <f>IF(AND('[1]Multi-Field'!$E$113=[1]Lists!BF245,'[1]Multi-Field'!$F$113="Drained"),BI245,IF(AND('[1]Multi-Field'!$E$113=[1]Lists!BF245,'[1]Multi-Field'!$F$113="undrained"),BH245,""))</f>
        <v/>
      </c>
      <c r="FR245" s="409" t="str">
        <f>IF(AND('[1]Multi-Field'!$E$114=[1]Lists!BF245,'[1]Multi-Field'!$F$114="Drained"),BI245,IF(AND('[1]Multi-Field'!$E$114=[1]Lists!BF245,'[1]Multi-Field'!$F$114="undrained"),BH245,""))</f>
        <v/>
      </c>
      <c r="FS245" s="409" t="str">
        <f>IF(AND('[1]Multi-Field'!$E$115=[1]Lists!BF245,'[1]Multi-Field'!$F$115="Drained"),BI245,IF(AND('[1]Multi-Field'!$E$115=[1]Lists!BF245,'[1]Multi-Field'!$F$115="undrained"),BH245,""))</f>
        <v/>
      </c>
      <c r="FT245" s="409" t="str">
        <f>IF(AND('[1]Multi-Field'!$E$116=[1]Lists!BF245,'[1]Multi-Field'!$F$116="Drained"),BI245,IF(AND('[1]Multi-Field'!$E$116=[1]Lists!BF245,'[1]Multi-Field'!$F$116="undrained"),BH245,""))</f>
        <v/>
      </c>
      <c r="FU245" s="409" t="str">
        <f>IF(AND('[1]Multi-Field'!$E$117=[1]Lists!BF245,'[1]Multi-Field'!$F$117="Drained"),BI245,IF(AND('[1]Multi-Field'!$E$117=[1]Lists!BF245,'[1]Multi-Field'!$F$117="undrained"),BH245,""))</f>
        <v/>
      </c>
      <c r="FV245" s="409" t="str">
        <f>IF(AND('[1]Multi-Field'!$E$118=[1]Lists!BF245,'[1]Multi-Field'!$F$118="Drained"),BI245,IF(AND('[1]Multi-Field'!$E$118=[1]Lists!BF245,'[1]Multi-Field'!$F$118="undrained"),BH245,""))</f>
        <v/>
      </c>
      <c r="FW245" s="409" t="str">
        <f>IF(AND('[1]Multi-Field'!$E$119=[1]Lists!BF245,'[1]Multi-Field'!$F$119="Drained"),BI245,IF(AND('[1]Multi-Field'!$E$119=[1]Lists!BF245,'[1]Multi-Field'!$F$119="undrained"),BH245,""))</f>
        <v/>
      </c>
      <c r="FX245" s="409" t="str">
        <f>IF(AND('[1]Multi-Field'!$E$120=[1]Lists!BF245,'[1]Multi-Field'!$F$120="Drained"),BI245,IF(AND('[1]Multi-Field'!$E$120=[1]Lists!BF245,'[1]Multi-Field'!$F$120="undrained"),BH245,""))</f>
        <v/>
      </c>
    </row>
    <row r="246" spans="1:180" ht="13.5" customHeight="1">
      <c r="A246" s="7" t="s">
        <v>333</v>
      </c>
      <c r="B246" s="7"/>
      <c r="C246" s="7"/>
      <c r="D246" s="8">
        <v>60</v>
      </c>
      <c r="E246" s="8">
        <f t="shared" si="39"/>
        <v>62</v>
      </c>
      <c r="F246" s="8">
        <f t="shared" si="40"/>
        <v>63</v>
      </c>
      <c r="G246" s="8">
        <v>65</v>
      </c>
      <c r="H246" s="8">
        <v>65</v>
      </c>
      <c r="I246" s="8">
        <f t="shared" si="43"/>
        <v>68</v>
      </c>
      <c r="J246" s="8">
        <f t="shared" si="44"/>
        <v>72</v>
      </c>
      <c r="K246" s="8">
        <v>75</v>
      </c>
      <c r="L246" s="8">
        <v>105</v>
      </c>
      <c r="M246" s="8">
        <f t="shared" si="41"/>
        <v>112</v>
      </c>
      <c r="N246" s="8">
        <f t="shared" si="42"/>
        <v>118</v>
      </c>
      <c r="O246" s="8">
        <v>125</v>
      </c>
      <c r="P246" s="391">
        <v>221</v>
      </c>
      <c r="Q246" s="394"/>
      <c r="R246" s="395" t="b">
        <f>IF(OR('Multi-Field'!AA223=Lists!$AC$42,'Multi-Field'!AA223=Lists!$AC$43),IF('Multi-Field'!Z223="x",(IF('Multi-Field'!AC223=Lists!$Q$11,Lists!$R$11,IF('Multi-Field'!AC223=Lists!$Q$12,Lists!$R$12,IF('Multi-Field'!AC223=Lists!$Q$13,Lists!$R$13,IF('Multi-Field'!AC223=Lists!$Q$14,Lists!$R$14))))),IF('Multi-Field'!X223="x",(IF('Multi-Field'!AC223=Lists!$Q$11,Lists!$S$11,IF('Multi-Field'!AC223=Lists!$Q$12,Lists!$S$12,IF('Multi-Field'!AC223=Lists!$Q$13,Lists!$S$13,IF('Multi-Field'!AC223=Lists!$Q$14,Lists!$S$14))))),IF('Multi-Field'!V223="x",(IF('Multi-Field'!AC223=Lists!$Q$11,Lists!$T$11,IF('Multi-Field'!AC223=Lists!$Q$12,Lists!$T$12,IF('Multi-Field'!AC223=Lists!$Q$13,Lists!$T$13,IF('Multi-Field'!AC223=Lists!$Q$14,Lists!$T$14))))),0))))</f>
        <v>0</v>
      </c>
      <c r="S246" s="395" t="str">
        <f t="shared" si="45"/>
        <v/>
      </c>
      <c r="T246" s="395"/>
      <c r="U246" s="396"/>
      <c r="AI246" s="384">
        <f>'[1]Multi-Field'!B242</f>
        <v>0</v>
      </c>
      <c r="AJ246" s="387" t="str">
        <f>IF(OR('[1]Multi-Field'!Q86=[1]Lists!$AC$42,'[1]Multi-Field'!Q86=[1]Lists!$AC$43),"x","")</f>
        <v/>
      </c>
      <c r="AK246" s="387" t="str">
        <f>IF(OR('[1]Multi-Field'!Q86=[1]Lists!$AC$6,'[1]Multi-Field'!Q86=$AC$2,'[1]Multi-Field'!Q86=$AC$4),"x","")</f>
        <v/>
      </c>
      <c r="AL246" s="387" t="str">
        <f>IF(OR('[1]Multi-Field'!Q86=[1]Lists!$AC$7,'[1]Multi-Field'!Q86=$AC$3,'[1]Multi-Field'!Q86=$AC$5),"x","")</f>
        <v/>
      </c>
      <c r="AM246" s="387" t="str">
        <f>IF(OR('[1]Multi-Field'!Q86=$AC$23,'[1]Multi-Field'!Q86=$AC$13,'[1]Multi-Field'!Q86=$AC$9,'[1]Multi-Field'!Q86=$AC$19,'[1]Multi-Field'!Q86=$AC$47),"x","")</f>
        <v/>
      </c>
      <c r="AN246" s="387" t="str">
        <f>IF(OR('[1]Multi-Field'!Q86=$AC$24,'[1]Multi-Field'!Q86=$AC$14,'[1]Multi-Field'!Q86=$AC$10,'[1]Multi-Field'!Q86=$AC$22,'[1]Multi-Field'!Q86=$AC$48),"x","")</f>
        <v/>
      </c>
      <c r="AO246" s="387" t="str">
        <f>IF(OR('[1]Multi-Field'!Q86=$AC$21,'[1]Multi-Field'!Q86=$AC$28,'[1]Multi-Field'!Q86=$AC$62,'[1]Multi-Field'!Q86=$AC$102,'[1]Multi-Field'!Q86=$AC$98),"x","")</f>
        <v/>
      </c>
      <c r="AP246" s="387" t="str">
        <f>IF(OR('[1]Multi-Field'!Q86=$AC$25,'[1]Multi-Field'!Q86=$AC$63,'[1]Multi-Field'!Q86=$AC$85,'[1]Multi-Field'!Q86=$AC$87,'[1]Multi-Field'!Q86=$AC$92,'[1]Multi-Field'!Q86=$AC$93),"x","")</f>
        <v/>
      </c>
      <c r="AQ246" s="387" t="str">
        <f>IF(OR('[1]Multi-Field'!Q86=$AC$20,'[1]Multi-Field'!Q86=$AC$27,'[1]Multi-Field'!Q86=$AC$58,'[1]Multi-Field'!Q86=$AC$86,'[1]Multi-Field'!Q86=$AC$103,'[1]Multi-Field'!Q86=$AC$94),"x","")</f>
        <v/>
      </c>
      <c r="AR246" s="387" t="str">
        <f>IF(OR('[1]Multi-Field'!Q86=$AC$35,'[1]Multi-Field'!Q86=$AC$40,'[1]Multi-Field'!Q86=$AC$45,),"x","")</f>
        <v/>
      </c>
      <c r="AS246" s="387" t="str">
        <f>IF(OR('[1]Multi-Field'!Q86=$AC$36,'[1]Multi-Field'!Q86=$AC$41,'[1]Multi-Field'!Q86=$AC$46,),"x","")</f>
        <v/>
      </c>
      <c r="AT246" s="387" t="str">
        <f>IF(OR('[1]Multi-Field'!Q86=$AC$52,'[1]Multi-Field'!Q86=$AC$53,'[1]Multi-Field'!Q86=$AC$54,'[1]Multi-Field'!Q86=$AC$55,'[1]Multi-Field'!Q86=$AC$68,'[1]Multi-Field'!Q86=$AC$69,'[1]Multi-Field'!Q86=$AC$74,'[1]Multi-Field'!Q86=$AC$71,'[1]Multi-Field'!Q86=$AC$70),"x","")</f>
        <v>x</v>
      </c>
      <c r="AU246" s="387" t="str">
        <f>IF('[1]Multi-Field'!Q86=$AC$72,"x","")</f>
        <v/>
      </c>
      <c r="AV246" s="387" t="str">
        <f>IF('[1]Multi-Field'!Q86=$AC$73,"x","")</f>
        <v/>
      </c>
      <c r="AW246" s="387" t="str">
        <f>IF('[1]Multi-Field'!Q86=$AC$83,"x","")</f>
        <v/>
      </c>
      <c r="AX246" s="387" t="str">
        <f>IF('[1]Multi-Field'!Q86=$AC$84,"x","")</f>
        <v/>
      </c>
      <c r="AY246" s="387" t="str">
        <f>IF('[1]Multi-Field'!Q86=$AC$97,"x","")</f>
        <v/>
      </c>
      <c r="AZ246" s="387" t="str">
        <f>IF('[1]Multi-Field'!Q86=$AC$99,"x","")</f>
        <v/>
      </c>
      <c r="BA246" s="387" t="str">
        <f>IF('[1]Multi-Field'!Q86=$AC$104,"x","")</f>
        <v/>
      </c>
      <c r="BB246" s="387" t="str">
        <f>IF('[1]Multi-Field'!Q86=$AC$105,"x","")</f>
        <v/>
      </c>
      <c r="BC246" s="388"/>
      <c r="BF246" s="411" t="s">
        <v>1412</v>
      </c>
      <c r="BG246" s="412">
        <v>2</v>
      </c>
      <c r="BH246" s="412">
        <v>4</v>
      </c>
      <c r="BI246" s="412">
        <v>5</v>
      </c>
      <c r="BJ246" s="409" t="e">
        <f>IF(AND('[1]Single Field'!#REF!=[1]Lists!BF246,'[1]Single Field'!#REF!="Drained"),"x",IF(AND('[1]Single Field'!#REF!=[1]Lists!BF246,'[1]Single Field'!#REF!="Undrained"),O,""))</f>
        <v>#REF!</v>
      </c>
      <c r="BK246" s="409" t="str">
        <f>IF(AND('[1]Multi-Field'!$E$3=[1]Lists!BF246,'[1]Multi-Field'!$F$3="Drained"),BI246,IF(AND('[1]Multi-Field'!$E$3=BF246,'[1]Multi-Field'!$F$3="undrained"),BH246,""))</f>
        <v/>
      </c>
      <c r="BL246" s="409" t="str">
        <f>IF(AND('[1]Multi-Field'!$E$4=BF246,'[1]Multi-Field'!$F$4="Drained"),BI246,IF(AND('[1]Multi-Field'!$E$4=BF246,'[1]Multi-Field'!$F$4="undrained"),BH246,""))</f>
        <v/>
      </c>
      <c r="BM246" s="409" t="str">
        <f>IF(AND('[1]Multi-Field'!$E$5=BF246,'[1]Multi-Field'!$F$5="Drained"),BI246,IF(AND('[1]Multi-Field'!$E$5=BF246,'[1]Multi-Field'!$F$5="undrained"),BH246,""))</f>
        <v/>
      </c>
      <c r="BN246" s="409" t="str">
        <f>IF(AND('[1]Multi-Field'!$E$6=BF246,'[1]Multi-Field'!$F$6="Drained"),BI246,IF(AND('[1]Multi-Field'!$E$6=BF246,'[1]Multi-Field'!$F$6="undrained"),BH246,""))</f>
        <v/>
      </c>
      <c r="BO246" s="409" t="str">
        <f>IF(AND('[1]Multi-Field'!$E$7=BF246,'[1]Multi-Field'!$F$7="Drained"),BI246,IF(AND('[1]Multi-Field'!$E$7=BF246,'[1]Multi-Field'!$F$7="undrained"),BH246,""))</f>
        <v/>
      </c>
      <c r="BP246" s="409" t="str">
        <f>IF(AND('[1]Multi-Field'!$E$8=BF246,'[1]Multi-Field'!$F$8="Drained"),BI246,IF(AND('[1]Multi-Field'!$E$8=BF246,'[1]Multi-Field'!$F$8="undrained"),BH246,""))</f>
        <v/>
      </c>
      <c r="BQ246" s="409" t="str">
        <f>IF(AND('[1]Multi-Field'!$E$9=BF246,'[1]Multi-Field'!$F$9="Drained"),BI246,IF(AND('[1]Multi-Field'!$E$9=BF246,'[1]Multi-Field'!$F$9="undrained"),BH246,""))</f>
        <v/>
      </c>
      <c r="BR246" s="409" t="str">
        <f>IF(AND('[1]Multi-Field'!$E$10=BF246,'[1]Multi-Field'!$F$10="Drained"),BI246,IF(AND('[1]Multi-Field'!$E$10=BF246,'[1]Multi-Field'!$F$10="undrained"),BH246,""))</f>
        <v/>
      </c>
      <c r="BS246" s="409" t="str">
        <f>IF(AND('[1]Multi-Field'!$E$11=BF246,'[1]Multi-Field'!$F$11="Drained"),BI246,IF(AND('[1]Multi-Field'!$E$11=BF246,'[1]Multi-Field'!$F$11="undrained"),BH246,""))</f>
        <v/>
      </c>
      <c r="BT246" s="409" t="str">
        <f>IF(AND('[1]Multi-Field'!$E$12=BF246,'[1]Multi-Field'!$F$12="Drained"),BI246,IF(AND('[1]Multi-Field'!$E$12=BF246,'[1]Multi-Field'!$F$12="undrained"),BH246,""))</f>
        <v/>
      </c>
      <c r="BU246" s="409" t="str">
        <f>IF(AND('[1]Multi-Field'!$E$13=BF246,'[1]Multi-Field'!$F$13="Drained"),BI246,IF(AND('[1]Multi-Field'!$E$3=BF246,'[1]Multi-Field'!$F$13="undrained"),BH246,""))</f>
        <v/>
      </c>
      <c r="BV246" s="409" t="str">
        <f>IF(AND('[1]Multi-Field'!$E$14=BF246,'[1]Multi-Field'!$F$14="Drained"),BI246,IF(AND('[1]Multi-Field'!$E$14=BF246,'[1]Multi-Field'!$F$14="undrained"),BH246,""))</f>
        <v/>
      </c>
      <c r="BW246" s="409" t="str">
        <f>IF(AND('[1]Multi-Field'!$E$15=BF246,'[1]Multi-Field'!$F$15="Drained"),BI246,IF(AND('[1]Multi-Field'!$E$15=BF246,'[1]Multi-Field'!$F$15="undrained"),BH246,""))</f>
        <v/>
      </c>
      <c r="BX246" s="409" t="str">
        <f>IF(AND('[1]Multi-Field'!$E$16=[1]Lists!BF246,'[1]Multi-Field'!$F$16="Drained"),BI246,IF(AND('[1]Multi-Field'!$E$16=[1]Lists!BF246,'[1]Multi-Field'!$F$16="undrained"),BH246,""))</f>
        <v/>
      </c>
      <c r="BY246" s="409" t="str">
        <f>IF(AND('[1]Multi-Field'!$E$17=[1]Lists!BF246,'[1]Multi-Field'!$F$17="Drained"),BI246,IF(AND('[1]Multi-Field'!$E$17=[1]Lists!BF246,'[1]Multi-Field'!$F$17="undrained"),BH246,""))</f>
        <v/>
      </c>
      <c r="BZ246" s="409" t="str">
        <f>IF(AND('[1]Multi-Field'!$E$18=[1]Lists!BF246,'[1]Multi-Field'!$F$18="Drained"),BI246,IF(AND('[1]Multi-Field'!$E$18=[1]Lists!BF246,'[1]Multi-Field'!$F$18="undrained"),BH246,""))</f>
        <v/>
      </c>
      <c r="CA246" s="409" t="str">
        <f>IF(AND('[1]Multi-Field'!$E$19=[1]Lists!BF246,'[1]Multi-Field'!$F$19="Drained"),BI246,IF(AND('[1]Multi-Field'!$E$19=[1]Lists!BF246,'[1]Multi-Field'!$F$19="undrained"),BH246,""))</f>
        <v/>
      </c>
      <c r="CB246" s="409" t="str">
        <f>IF(AND('[1]Multi-Field'!$E$20=[1]Lists!BF246,'[1]Multi-Field'!$F$20="Drained"),BI246,IF(AND('[1]Multi-Field'!$E$20=[1]Lists!BF246,'[1]Multi-Field'!$F$20="undrained"),BH246,""))</f>
        <v/>
      </c>
      <c r="CC246" s="409" t="str">
        <f>IF(AND('[1]Multi-Field'!$E$21=[1]Lists!BF246,'[1]Multi-Field'!$F$21="Drained"),BI246,IF(AND('[1]Multi-Field'!$E$21=[1]Lists!BF246,'[1]Multi-Field'!$F$21="undrained"),BH246,""))</f>
        <v/>
      </c>
      <c r="CD246" s="409" t="str">
        <f>IF(AND('[1]Multi-Field'!$E$22=[1]Lists!BF246,'[1]Multi-Field'!$F$22="Drained"),BI246,IF(AND('[1]Multi-Field'!$E$22=[1]Lists!BF246,'[1]Multi-Field'!$F$22="undrained"),BH246,""))</f>
        <v/>
      </c>
      <c r="CE246" s="409" t="str">
        <f>IF(AND('[1]Multi-Field'!$E$23=[1]Lists!BF246,'[1]Multi-Field'!$F$23="Drained"),BI246,IF(AND('[1]Multi-Field'!$E$23=[1]Lists!BF246,'[1]Multi-Field'!$F$23="undrained"),BH246,""))</f>
        <v/>
      </c>
      <c r="CF246" s="409" t="str">
        <f>IF(AND('[1]Multi-Field'!$E$24=[1]Lists!BF246,'[1]Multi-Field'!$F$24="Drained"),BI246,IF(AND('[1]Multi-Field'!$E$24=[1]Lists!BF246,'[1]Multi-Field'!$F$24="undrained"),BH246,""))</f>
        <v/>
      </c>
      <c r="CG246" s="409" t="str">
        <f>IF(AND('[1]Multi-Field'!$E$25=[1]Lists!BF246,'[1]Multi-Field'!$F$25="Drained"),BI246,IF(AND('[1]Multi-Field'!$E$25=[1]Lists!BF246,'[1]Multi-Field'!$F$25="undrained"),BH246,""))</f>
        <v/>
      </c>
      <c r="CH246" s="409" t="str">
        <f>IF(AND('[1]Multi-Field'!$E$26=[1]Lists!BF246,'[1]Multi-Field'!$F$26="Drained"),BI246,IF(AND('[1]Multi-Field'!$E$26=[1]Lists!BF246,'[1]Multi-Field'!$F$26="undrained"),BH246,""))</f>
        <v/>
      </c>
      <c r="CI246" s="409" t="str">
        <f>IF(AND('[1]Multi-Field'!$E$27=[1]Lists!BF246,'[1]Multi-Field'!$F$27="Drained"),BI246,IF(AND('[1]Multi-Field'!$E$27=[1]Lists!BF246,'[1]Multi-Field'!$F$27="undrained"),BH246,""))</f>
        <v/>
      </c>
      <c r="CJ246" s="409" t="str">
        <f>IF(AND('[1]Multi-Field'!$E$28=[1]Lists!BF246,'[1]Multi-Field'!$F$28="Drained"),BI246,IF(AND('[1]Multi-Field'!$E$28=[1]Lists!BF246,'[1]Multi-Field'!$F$28="undrained"),BH246,""))</f>
        <v/>
      </c>
      <c r="CK246" s="409" t="str">
        <f>IF(AND('[1]Multi-Field'!$E$29=[1]Lists!BF246,'[1]Multi-Field'!$F$29="Drained"),BI246,IF(AND('[1]Multi-Field'!$E$29=[1]Lists!BF246,'[1]Multi-Field'!$F$29="undrained"),BH246,""))</f>
        <v/>
      </c>
      <c r="CL246" s="409" t="str">
        <f>IF(AND('[1]Multi-Field'!$E$30=[1]Lists!BF246,'[1]Multi-Field'!$F$30="Drained"),BI246,IF(AND('[1]Multi-Field'!$E$30=[1]Lists!BF246,'[1]Multi-Field'!$F$30="undrained"),BH246,""))</f>
        <v/>
      </c>
      <c r="CM246" s="409" t="str">
        <f>IF(AND('[1]Multi-Field'!$E$31=[1]Lists!BF246,'[1]Multi-Field'!$F$31="Drained"),BI246,IF(AND('[1]Multi-Field'!$E$31=[1]Lists!BF246,'[1]Multi-Field'!$F$31="undrained"),BH246,""))</f>
        <v/>
      </c>
      <c r="CN246" s="409" t="str">
        <f>IF(AND('[1]Multi-Field'!$E$32=[1]Lists!BF246,'[1]Multi-Field'!$F$32="Drained"),BI246,IF(AND('[1]Multi-Field'!$E$32=[1]Lists!BF246,'[1]Multi-Field'!$F$32="undrained"),BH246,""))</f>
        <v/>
      </c>
      <c r="CO246" s="409" t="str">
        <f>IF(AND('[1]Multi-Field'!$E$33=[1]Lists!BF246,'[1]Multi-Field'!$F$33="Drained"),BI246,IF(AND('[1]Multi-Field'!$E$33=[1]Lists!BF246,'[1]Multi-Field'!$F$33="undrained"),BH246,""))</f>
        <v/>
      </c>
      <c r="CP246" s="409" t="str">
        <f>IF(AND('[1]Multi-Field'!$E$34=[1]Lists!BF246,'[1]Multi-Field'!$F$34="Drained"),BI246,IF(AND('[1]Multi-Field'!$E$34=[1]Lists!BF246,'[1]Multi-Field'!$F$34="undrained"),BH246,""))</f>
        <v/>
      </c>
      <c r="CQ246" s="409" t="str">
        <f>IF(AND('[1]Multi-Field'!$E$35=[1]Lists!BF246,'[1]Multi-Field'!$F$35="Drained"),BI246,IF(AND('[1]Multi-Field'!$E$35=[1]Lists!BF246,'[1]Multi-Field'!$F$35="undrained"),BH246,""))</f>
        <v/>
      </c>
      <c r="CR246" s="409" t="str">
        <f>IF(AND('[1]Multi-Field'!$E$36=[1]Lists!BF246,'[1]Multi-Field'!$F$36="Drained"),BI246,IF(AND('[1]Multi-Field'!$E$36=[1]Lists!BF246,'[1]Multi-Field'!$F$36="undrained"),BH246,""))</f>
        <v/>
      </c>
      <c r="CS246" s="409" t="str">
        <f>IF(AND('[1]Multi-Field'!$E$37=[1]Lists!BF246,'[1]Multi-Field'!$F$37="Drained"),BI246,IF(AND('[1]Multi-Field'!$E$37=[1]Lists!BF246,'[1]Multi-Field'!$F$37="undrained"),BH246,""))</f>
        <v/>
      </c>
      <c r="CT246" s="409" t="str">
        <f>IF(AND('[1]Multi-Field'!$E$38=[1]Lists!BF246,'[1]Multi-Field'!$F$38="Drained"),BI246,IF(AND('[1]Multi-Field'!$E$38=[1]Lists!BF246,'[1]Multi-Field'!$F$38="undrained"),BH246,""))</f>
        <v/>
      </c>
      <c r="CU246" s="409" t="str">
        <f>IF(AND('[1]Multi-Field'!$E$39=[1]Lists!BF246,'[1]Multi-Field'!$F$39="Drained"),BI246,IF(AND('[1]Multi-Field'!$E$39=[1]Lists!BF246,'[1]Multi-Field'!$F$39="undrained"),BH246,""))</f>
        <v/>
      </c>
      <c r="CV246" s="409" t="str">
        <f>IF(AND('[1]Multi-Field'!$E$40=[1]Lists!BF246,'[1]Multi-Field'!$F$40="Drained"),BI246,IF(AND('[1]Multi-Field'!$E$40=[1]Lists!BF246,'[1]Multi-Field'!$F$40="undrained"),BH246,""))</f>
        <v/>
      </c>
      <c r="CW246" s="409" t="str">
        <f>IF(AND('[1]Multi-Field'!$E$41=[1]Lists!BF246,'[1]Multi-Field'!$F$40="Drained"),BI246,IF(AND('[1]Multi-Field'!$E$40=[1]Lists!BF246,'[1]Multi-Field'!$F$40="undrained"),BH246,""))</f>
        <v/>
      </c>
      <c r="CX246" s="409" t="str">
        <f>IF(AND('[1]Multi-Field'!$E$42=[1]Lists!BF246,'[1]Multi-Field'!$F$42="Drained"),BI246,IF(AND('[1]Multi-Field'!$E$42=[1]Lists!BF246,'[1]Multi-Field'!$F$42="undrained"),BH246,""))</f>
        <v/>
      </c>
      <c r="CY246" s="409" t="str">
        <f>IF(AND('[1]Multi-Field'!$E$43=[1]Lists!BF246,'[1]Multi-Field'!$F$43="Drained"),BI246,IF(AND('[1]Multi-Field'!$E$43=[1]Lists!BF246,'[1]Multi-Field'!$F$43="undrained"),BH246,""))</f>
        <v/>
      </c>
      <c r="CZ246" s="409" t="str">
        <f>IF(AND('[1]Multi-Field'!$E$44=[1]Lists!BF246,'[1]Multi-Field'!$F$44="Drained"),BI246,IF(AND('[1]Multi-Field'!$E$44=[1]Lists!BF246,'[1]Multi-Field'!$F$44="undrained"),BH246,""))</f>
        <v/>
      </c>
      <c r="DA246" s="409" t="str">
        <f>IF(AND('[1]Multi-Field'!$E$45=[1]Lists!BF246,'[1]Multi-Field'!$F$45="Drained"),BI246,IF(AND('[1]Multi-Field'!$E$45=[1]Lists!BF246,'[1]Multi-Field'!$F$45="undrained"),BH246,""))</f>
        <v/>
      </c>
      <c r="DB246" s="409" t="str">
        <f>IF(AND('[1]Multi-Field'!$E$46=[1]Lists!BF246,'[1]Multi-Field'!$F$46="Drained"),BI246,IF(AND('[1]Multi-Field'!$E$46=[1]Lists!BF246,'[1]Multi-Field'!$F$46="undrained"),BH246,""))</f>
        <v/>
      </c>
      <c r="DC246" s="409" t="str">
        <f>IF(AND('[1]Multi-Field'!$E$47=[1]Lists!BF246,'[1]Multi-Field'!$F$47="Drained"),BI246,IF(AND('[1]Multi-Field'!$E$47=[1]Lists!BF246,'[1]Multi-Field'!$F$47="undrained"),BH246,""))</f>
        <v/>
      </c>
      <c r="DD246" s="409" t="str">
        <f>IF(AND('[1]Multi-Field'!$E$48=[1]Lists!BF246,'[1]Multi-Field'!$F$48="Drained"),BI246,IF(AND('[1]Multi-Field'!$E$48=[1]Lists!BF246,'[1]Multi-Field'!$F$48="undrained"),BH246,""))</f>
        <v/>
      </c>
      <c r="DE246" s="409" t="str">
        <f>IF(AND('[1]Multi-Field'!$E$49=[1]Lists!BF246,'[1]Multi-Field'!$F$49="Drained"),BI246,IF(AND('[1]Multi-Field'!$E$49=[1]Lists!BF246,'[1]Multi-Field'!$F$9="undrained"),BH246,""))</f>
        <v/>
      </c>
      <c r="DF246" s="409" t="str">
        <f>IF(AND('[1]Multi-Field'!$E$50=[1]Lists!BF246,'[1]Multi-Field'!$F$50="Drained"),BI246,IF(AND('[1]Multi-Field'!$E$50=[1]Lists!BF246,'[1]Multi-Field'!$F$50="undrained"),BH246,""))</f>
        <v/>
      </c>
      <c r="DG246" s="409" t="str">
        <f>IF(AND('[1]Multi-Field'!$E$51=[1]Lists!BF246,'[1]Multi-Field'!$F$51="Drained"),BI246,IF(AND('[1]Multi-Field'!$E$51=[1]Lists!BF246,'[1]Multi-Field'!$F$51="undrained"),BH246,""))</f>
        <v/>
      </c>
      <c r="DH246" s="409" t="str">
        <f>IF(AND('[1]Multi-Field'!$E$52=[1]Lists!BF246,'[1]Multi-Field'!$F$52="Drained"),BI246,IF(AND('[1]Multi-Field'!$E$52=[1]Lists!BF246,'[1]Multi-Field'!$F$52="undrained"),BH246,""))</f>
        <v/>
      </c>
      <c r="DI246" s="409" t="str">
        <f>IF(AND('[1]Multi-Field'!$E$53=[1]Lists!BF246,'[1]Multi-Field'!$F$53="Drained"),BI246,IF(AND('[1]Multi-Field'!$E$53=[1]Lists!BF246,'[1]Multi-Field'!$F$53="undrained"),BH246,""))</f>
        <v/>
      </c>
      <c r="DJ246" s="409" t="str">
        <f>IF(AND('[1]Multi-Field'!$E$54=[1]Lists!BF246,'[1]Multi-Field'!$F$54="Drained"),BI246,IF(AND('[1]Multi-Field'!$E$54=[1]Lists!BF246,'[1]Multi-Field'!$F$54="undrained"),BH246,""))</f>
        <v/>
      </c>
      <c r="DK246" s="409" t="str">
        <f>IF(AND('[1]Multi-Field'!$E$55=[1]Lists!BF246,'[1]Multi-Field'!$F$55="Drained"),BI246,IF(AND('[1]Multi-Field'!$E$55=[1]Lists!BF246,'[1]Multi-Field'!$F$55="undrained"),BH246,""))</f>
        <v/>
      </c>
      <c r="DL246" s="409" t="str">
        <f>IF(AND('[1]Multi-Field'!$E$56=[1]Lists!BF246,'[1]Multi-Field'!$F$56="Drained"),BI246,IF(AND('[1]Multi-Field'!$E$56=[1]Lists!BF246,'[1]Multi-Field'!$F$56="undrained"),BH246,""))</f>
        <v/>
      </c>
      <c r="DM246" s="409" t="str">
        <f>IF(AND('[1]Multi-Field'!$E$57=[1]Lists!BF246,'[1]Multi-Field'!$F$57="Drained"),BI246,IF(AND('[1]Multi-Field'!$E$57=[1]Lists!BF246,'[1]Multi-Field'!$F$57="undrained"),BH246,""))</f>
        <v/>
      </c>
      <c r="DN246" s="409" t="str">
        <f>IF(AND('[1]Multi-Field'!$E$58=[1]Lists!BF246,'[1]Multi-Field'!$F$58="Drained"),BI246,IF(AND('[1]Multi-Field'!$E$58=[1]Lists!BF246,'[1]Multi-Field'!$F$58="undrained"),BH246,""))</f>
        <v/>
      </c>
      <c r="DO246" s="409" t="str">
        <f>IF(AND('[1]Multi-Field'!$E$59=[1]Lists!BF246,'[1]Multi-Field'!$F$59="Drained"),BI246,IF(AND('[1]Multi-Field'!$E$59=[1]Lists!BF246,'[1]Multi-Field'!$F$59="undrained"),BH246,""))</f>
        <v/>
      </c>
      <c r="DP246" s="409" t="str">
        <f>IF(AND('[1]Multi-Field'!$E$60=[1]Lists!BF246,'[1]Multi-Field'!$F$60="Drained"),BI246,IF(AND('[1]Multi-Field'!$E$60=[1]Lists!BF246,'[1]Multi-Field'!$F$60="undrained"),BH246,""))</f>
        <v/>
      </c>
      <c r="DQ246" s="409" t="str">
        <f>IF(AND('[1]Multi-Field'!$E$61=[1]Lists!BF246,'[1]Multi-Field'!$F$61="Drained"),BI246,IF(AND('[1]Multi-Field'!$E$61=[1]Lists!BF246,'[1]Multi-Field'!$F$61="undrained"),BH246,""))</f>
        <v/>
      </c>
      <c r="DR246" s="409" t="str">
        <f>IF(AND('[1]Multi-Field'!$E$62=[1]Lists!BF246,'[1]Multi-Field'!$F$62="Drained"),BI246,IF(AND('[1]Multi-Field'!$E$62=[1]Lists!BF246,'[1]Multi-Field'!$F$62="undrained"),BH246,""))</f>
        <v/>
      </c>
      <c r="DS246" s="409" t="str">
        <f>IF(AND('[1]Multi-Field'!$E$63=[1]Lists!BF246,'[1]Multi-Field'!$F$63="Drained"),BI246,IF(AND('[1]Multi-Field'!$E$63=[1]Lists!BF246,'[1]Multi-Field'!$F$63="undrained"),BH246,""))</f>
        <v/>
      </c>
      <c r="DT246" s="409" t="str">
        <f>IF(AND('[1]Multi-Field'!$E$64=[1]Lists!BF246,'[1]Multi-Field'!$F$64="Drained"),BI246,IF(AND('[1]Multi-Field'!$E$64=[1]Lists!BF246,'[1]Multi-Field'!$F$64="undrained"),BH246,""))</f>
        <v/>
      </c>
      <c r="DU246" s="409" t="str">
        <f>IF(AND('[1]Multi-Field'!$E$65=[1]Lists!BF246,'[1]Multi-Field'!$F$65="Drained"),BI246,IF(AND('[1]Multi-Field'!$E$65=[1]Lists!BF246,'[1]Multi-Field'!$F$65="undrained"),BH246,""))</f>
        <v/>
      </c>
      <c r="DV246" s="409" t="str">
        <f>IF(AND('[1]Multi-Field'!$E$66=[1]Lists!BF246,'[1]Multi-Field'!$F$66="Drained"),BI246,IF(AND('[1]Multi-Field'!$E$66=[1]Lists!BF246,'[1]Multi-Field'!$F$66="undrained"),BH246,""))</f>
        <v/>
      </c>
      <c r="DW246" s="409" t="str">
        <f>IF(AND('[1]Multi-Field'!$E$67=[1]Lists!BF246,'[1]Multi-Field'!$F$67="Drained"),BI246,IF(AND('[1]Multi-Field'!$E$67=[1]Lists!BF246,'[1]Multi-Field'!$F$67="undrained"),BH246,""))</f>
        <v/>
      </c>
      <c r="DX246" s="409" t="str">
        <f>IF(AND('[1]Multi-Field'!$E$68=[1]Lists!BF246,'[1]Multi-Field'!$F$68="Drained"),BI246,IF(AND('[1]Multi-Field'!$E$68=[1]Lists!BF246,'[1]Multi-Field'!$F$68="undrained"),BH246,""))</f>
        <v/>
      </c>
      <c r="DY246" s="409" t="str">
        <f>IF(AND('[1]Multi-Field'!$E$69=[1]Lists!BF246,'[1]Multi-Field'!$F$69="Drained"),BI246,IF(AND('[1]Multi-Field'!$E$69=[1]Lists!BF246,'[1]Multi-Field'!$F$69="undrained"),BH246,""))</f>
        <v/>
      </c>
      <c r="DZ246" s="409" t="str">
        <f>IF(AND('[1]Multi-Field'!$E$70=[1]Lists!BF246,'[1]Multi-Field'!$F$70="Drained"),BI246,IF(AND('[1]Multi-Field'!$E$70=[1]Lists!BF246,'[1]Multi-Field'!$F$70="undrained"),BH246,""))</f>
        <v/>
      </c>
      <c r="EA246" s="409" t="str">
        <f>IF(AND('[1]Multi-Field'!$E$71=[1]Lists!BF246,'[1]Multi-Field'!$F$71="Drained"),BI246,IF(AND('[1]Multi-Field'!$E$71=[1]Lists!BF246,'[1]Multi-Field'!$F$71="undrained"),BH246,""))</f>
        <v/>
      </c>
      <c r="EB246" s="409" t="str">
        <f>IF(AND('[1]Multi-Field'!$E$72=[1]Lists!BF246,'[1]Multi-Field'!$F$72="Drained"),BI246,IF(AND('[1]Multi-Field'!$E$72=[1]Lists!BF246,'[1]Multi-Field'!$F$72="undrained"),BH246,""))</f>
        <v/>
      </c>
      <c r="EC246" s="409" t="str">
        <f>IF(AND('[1]Multi-Field'!$E$73=[1]Lists!BF246,'[1]Multi-Field'!$F$73="Drained"),BI246,IF(AND('[1]Multi-Field'!$E$73=[1]Lists!BF246,'[1]Multi-Field'!$F$73="undrained"),BH246,""))</f>
        <v/>
      </c>
      <c r="ED246" s="409" t="str">
        <f>IF(AND('[1]Multi-Field'!$E$74=[1]Lists!BF246,'[1]Multi-Field'!$F$74="Drained"),BI246,IF(AND('[1]Multi-Field'!$E$74=[1]Lists!BF246,'[1]Multi-Field'!$F$74="undrained"),BH246,""))</f>
        <v/>
      </c>
      <c r="EE246" s="409" t="str">
        <f>IF(AND('[1]Multi-Field'!$E$75=[1]Lists!BF246,'[1]Multi-Field'!$F$75="Drained"),BI246,IF(AND('[1]Multi-Field'!$E$75=[1]Lists!BF246,'[1]Multi-Field'!$F$75="undrained"),BH246,""))</f>
        <v/>
      </c>
      <c r="EF246" s="409" t="str">
        <f>IF(AND('[1]Multi-Field'!$E$76=[1]Lists!BF246,'[1]Multi-Field'!$F$76="Drained"),BI246,IF(AND('[1]Multi-Field'!$E$76=[1]Lists!BF246,'[1]Multi-Field'!$F$6="undrained"),BH246,""))</f>
        <v/>
      </c>
      <c r="EG246" s="409" t="str">
        <f>IF(AND('[1]Multi-Field'!$E$77=[1]Lists!BF246,'[1]Multi-Field'!$F$77="Drained"),BI246,IF(AND('[1]Multi-Field'!$E$77=[1]Lists!BF246,'[1]Multi-Field'!$F$77="undrained"),BH246,""))</f>
        <v/>
      </c>
      <c r="EH246" s="409" t="str">
        <f>IF(AND('[1]Multi-Field'!$E$78=[1]Lists!BF246,'[1]Multi-Field'!$F$78="Drained"),BI246,IF(AND('[1]Multi-Field'!$E$78=[1]Lists!BF246,'[1]Multi-Field'!$F$78="undrained"),BH246,""))</f>
        <v/>
      </c>
      <c r="EI246" s="409" t="str">
        <f>IF(AND('[1]Multi-Field'!$E$79=[1]Lists!BF246,'[1]Multi-Field'!$F$79="Drained"),BI246,IF(AND('[1]Multi-Field'!$E$79=[1]Lists!BF246,'[1]Multi-Field'!$F$79="undrained"),BH246,""))</f>
        <v/>
      </c>
      <c r="EJ246" s="409" t="str">
        <f>IF(AND('[1]Multi-Field'!$E$80=[1]Lists!BF246,'[1]Multi-Field'!$F$80="Drained"),BI246,IF(AND('[1]Multi-Field'!$E$80=[1]Lists!BF246,'[1]Multi-Field'!$F$80="undrained"),BH246,""))</f>
        <v/>
      </c>
      <c r="EK246" s="409" t="str">
        <f>IF(AND('[1]Multi-Field'!$E$81=[1]Lists!BF246,'[1]Multi-Field'!$F$81="Drained"),BI246,IF(AND('[1]Multi-Field'!$E$81=[1]Lists!BF246,'[1]Multi-Field'!$F$81="undrained"),BH246,""))</f>
        <v/>
      </c>
      <c r="EL246" s="409" t="str">
        <f>IF(AND('[1]Multi-Field'!$E$82=[1]Lists!BF246,'[1]Multi-Field'!$F$82="Drained"),BI246,IF(AND('[1]Multi-Field'!$E$82=[1]Lists!BF246,'[1]Multi-Field'!$F$82="undrained"),BH246,""))</f>
        <v/>
      </c>
      <c r="EM246" s="409" t="str">
        <f>IF(AND('[1]Multi-Field'!$E$83=[1]Lists!BF246,'[1]Multi-Field'!$F$83="Drained"),BI246,IF(AND('[1]Multi-Field'!$E$83=[1]Lists!BF246,'[1]Multi-Field'!$F$83="undrained"),BH246,""))</f>
        <v/>
      </c>
      <c r="EN246" s="409" t="str">
        <f>IF(AND('[1]Multi-Field'!$E$84=[1]Lists!BF246,'[1]Multi-Field'!$F$84="Drained"),BI246,IF(AND('[1]Multi-Field'!$E$84=[1]Lists!BF246,'[1]Multi-Field'!$F$84="undrained"),BH246,""))</f>
        <v/>
      </c>
      <c r="EO246" s="409" t="str">
        <f>IF(AND('[1]Multi-Field'!$E$85=[1]Lists!BF246,'[1]Multi-Field'!$F$85="Drained"),BI246,IF(AND('[1]Multi-Field'!$E$85=[1]Lists!BF246,'[1]Multi-Field'!$F$85="undrained"),BH246,""))</f>
        <v/>
      </c>
      <c r="EP246" s="409" t="str">
        <f>IF(AND('[1]Multi-Field'!$E$86=[1]Lists!BF246,'[1]Multi-Field'!$F$86="Drained"),BI246,IF(AND('[1]Multi-Field'!$E$86=[1]Lists!BF246,'[1]Multi-Field'!$F$86="undrained"),BH246,""))</f>
        <v/>
      </c>
      <c r="EQ246" s="409" t="str">
        <f>IF(AND('[1]Multi-Field'!$E$87=[1]Lists!BF246,'[1]Multi-Field'!$F$87="Drained"),BI246,IF(AND('[1]Multi-Field'!$E$87=[1]Lists!BF246,'[1]Multi-Field'!$F$87="undrained"),BH246,""))</f>
        <v/>
      </c>
      <c r="ER246" s="409" t="str">
        <f>IF(AND('[1]Multi-Field'!$E$88=[1]Lists!BF246,'[1]Multi-Field'!$F$88="Drained"),BI246,IF(AND('[1]Multi-Field'!$E$88=[1]Lists!BF246,'[1]Multi-Field'!$F$88="undrained"),BH246,""))</f>
        <v/>
      </c>
      <c r="ES246" s="409" t="str">
        <f>IF(AND('[1]Multi-Field'!$E$89=[1]Lists!BF246,'[1]Multi-Field'!$F$89="Drained"),BI246,IF(AND('[1]Multi-Field'!$E$89=[1]Lists!BF246,'[1]Multi-Field'!$F$89="undrained"),BH246,""))</f>
        <v/>
      </c>
      <c r="ET246" s="409" t="str">
        <f>IF(AND('[1]Multi-Field'!$E$90=[1]Lists!BF246,'[1]Multi-Field'!$F$90="Drained"),BI246,IF(AND('[1]Multi-Field'!$E$90=[1]Lists!BF246,'[1]Multi-Field'!$F$90="undrained"),BH246,""))</f>
        <v/>
      </c>
      <c r="EU246" s="409" t="str">
        <f>IF(AND('[1]Multi-Field'!$E$91=[1]Lists!BF246,'[1]Multi-Field'!$F$91="Drained"),BI246,IF(AND('[1]Multi-Field'!$E$91=[1]Lists!BF246,'[1]Multi-Field'!$F$91="undrained"),BH246,""))</f>
        <v/>
      </c>
      <c r="EV246" s="409" t="str">
        <f>IF(AND('[1]Multi-Field'!$E$92=[1]Lists!BF246,'[1]Multi-Field'!$F$92="Drained"),BI246,IF(AND('[1]Multi-Field'!$E$92=[1]Lists!BF246,'[1]Multi-Field'!$F$92="undrained"),BH246,""))</f>
        <v/>
      </c>
      <c r="EW246" s="409" t="str">
        <f>IF(AND('[1]Multi-Field'!$E$93=[1]Lists!BF246,'[1]Multi-Field'!$F$93="Drained"),BI246,IF(AND('[1]Multi-Field'!$E$93=[1]Lists!BF246,'[1]Multi-Field'!$F$93="undrained"),BH246,""))</f>
        <v/>
      </c>
      <c r="EX246" s="409" t="str">
        <f>IF(AND('[1]Multi-Field'!$E$94=[1]Lists!BF246,'[1]Multi-Field'!$F$94="Drained"),BI246,IF(AND('[1]Multi-Field'!$E$94=[1]Lists!BF246,'[1]Multi-Field'!$F$94="undrained"),BH246,""))</f>
        <v/>
      </c>
      <c r="EY246" s="409" t="str">
        <f>IF(AND('[1]Multi-Field'!$E$95=[1]Lists!BF246,'[1]Multi-Field'!$F$95="Drained"),BI246,IF(AND('[1]Multi-Field'!$E$95=[1]Lists!BF246,'[1]Multi-Field'!$F$95="undrained"),BH246,""))</f>
        <v/>
      </c>
      <c r="EZ246" s="409" t="str">
        <f>IF(AND('[1]Multi-Field'!$E$96=[1]Lists!BF246,'[1]Multi-Field'!$F$96="Drained"),BI246,IF(AND('[1]Multi-Field'!$E$96=[1]Lists!BF246,'[1]Multi-Field'!$F$96="undrained"),BH246,""))</f>
        <v/>
      </c>
      <c r="FA246" s="409" t="str">
        <f>IF(AND('[1]Multi-Field'!$E$97=[1]Lists!BF246,'[1]Multi-Field'!$F$97="Drained"),BI246,IF(AND('[1]Multi-Field'!$E$97=[1]Lists!BF246,'[1]Multi-Field'!$F$97="undrained"),BH246,""))</f>
        <v/>
      </c>
      <c r="FB246" s="409" t="str">
        <f>IF(AND('[1]Multi-Field'!$E$98=[1]Lists!BF246,'[1]Multi-Field'!$F$98="Drained"),BI246,IF(AND('[1]Multi-Field'!$E$98=[1]Lists!BF246,'[1]Multi-Field'!$F$98="undrained"),BH246,""))</f>
        <v/>
      </c>
      <c r="FC246" s="409" t="str">
        <f>IF(AND('[1]Multi-Field'!$E$99=[1]Lists!BF246,'[1]Multi-Field'!$F$99="Drained"),BI246,IF(AND('[1]Multi-Field'!$E$99=[1]Lists!BF246,'[1]Multi-Field'!$F$99="undrained"),BH246,""))</f>
        <v/>
      </c>
      <c r="FD246" s="409" t="str">
        <f>IF(AND('[1]Multi-Field'!$E$100=[1]Lists!BF246,'[1]Multi-Field'!$F$100="Drained"),BI246,IF(AND('[1]Multi-Field'!$E$100=[1]Lists!BF246,'[1]Multi-Field'!$F$100="undrained"),BH246,""))</f>
        <v/>
      </c>
      <c r="FE246" s="409" t="str">
        <f>IF(AND('[1]Multi-Field'!$E$101=[1]Lists!BF246,'[1]Multi-Field'!$F$101="Drained"),BI246,IF(AND('[1]Multi-Field'!$E$101=[1]Lists!BF246,'[1]Multi-Field'!$F$101="undrained"),BH246,""))</f>
        <v/>
      </c>
      <c r="FF246" s="409" t="str">
        <f>IF(AND('[1]Multi-Field'!$E$102=[1]Lists!BF246,'[1]Multi-Field'!$F$102="Drained"),BI246,IF(AND('[1]Multi-Field'!$E$102=[1]Lists!BF246,'[1]Multi-Field'!$F$102="undrained"),BH246,""))</f>
        <v/>
      </c>
      <c r="FG246" s="409" t="str">
        <f>IF(AND('[1]Multi-Field'!$E$103=[1]Lists!BF246,'[1]Multi-Field'!$F$103="Drained"),BI246,IF(AND('[1]Multi-Field'!$E$103=[1]Lists!BF246,'[1]Multi-Field'!$F$103="undrained"),BH246,""))</f>
        <v/>
      </c>
      <c r="FH246" s="409" t="str">
        <f>IF(AND('[1]Multi-Field'!$E$104=[1]Lists!BF246,'[1]Multi-Field'!$F$104="Drained"),BI246,IF(AND('[1]Multi-Field'!$E$104=[1]Lists!BF246,'[1]Multi-Field'!$F$104="undrained"),BH246,""))</f>
        <v/>
      </c>
      <c r="FI246" s="409" t="str">
        <f>IF(AND('[1]Multi-Field'!$E$105=[1]Lists!BF246,'[1]Multi-Field'!$F$105="Drained"),BI246,IF(AND('[1]Multi-Field'!$E$105=[1]Lists!BF246,'[1]Multi-Field'!$F$105="undrained"),BH246,""))</f>
        <v/>
      </c>
      <c r="FJ246" s="409" t="str">
        <f>IF(AND('[1]Multi-Field'!$E$106=[1]Lists!BF246,'[1]Multi-Field'!$F$106="Drained"),BI246,IF(AND('[1]Multi-Field'!$E$106=[1]Lists!BF246,'[1]Multi-Field'!$F$106="undrained"),BH246,""))</f>
        <v/>
      </c>
      <c r="FK246" s="409" t="str">
        <f>IF(AND('[1]Multi-Field'!$E$107=[1]Lists!BF246,'[1]Multi-Field'!$F$107="Drained"),BI246,IF(AND('[1]Multi-Field'!$E$107=[1]Lists!BF246,'[1]Multi-Field'!$F$107="undrained"),BH246,""))</f>
        <v/>
      </c>
      <c r="FL246" s="409" t="str">
        <f>IF(AND('[1]Multi-Field'!$E$108=[1]Lists!BF246,'[1]Multi-Field'!$F$108="Drained"),BI246,IF(AND('[1]Multi-Field'!$E$108=[1]Lists!BF246,'[1]Multi-Field'!$F$108="undrained"),BH246,""))</f>
        <v/>
      </c>
      <c r="FM246" s="409" t="str">
        <f>IF(AND('[1]Multi-Field'!$E$109=[1]Lists!BF246,'[1]Multi-Field'!$F$109="Drained"),BI246,IF(AND('[1]Multi-Field'!$E$109=[1]Lists!BF246,'[1]Multi-Field'!$F$109="undrained"),BH246,""))</f>
        <v/>
      </c>
      <c r="FN246" s="409" t="str">
        <f>IF(AND('[1]Multi-Field'!$E$110=[1]Lists!BF246,'[1]Multi-Field'!$F$110="Drained"),BI246,IF(AND('[1]Multi-Field'!$E$110=[1]Lists!BF246,'[1]Multi-Field'!$F$110="undrained"),BH246,""))</f>
        <v/>
      </c>
      <c r="FO246" s="409" t="str">
        <f>IF(AND('[1]Multi-Field'!$E$111=[1]Lists!BF246,'[1]Multi-Field'!$F$111="Drained"),BI246,IF(AND('[1]Multi-Field'!$E$111=[1]Lists!BF246,'[1]Multi-Field'!$F$111="undrained"),BH246,""))</f>
        <v/>
      </c>
      <c r="FP246" s="409" t="str">
        <f>IF(AND('[1]Multi-Field'!$E$112=[1]Lists!BF246,'[1]Multi-Field'!$F$112="Drained"),BI246,IF(AND('[1]Multi-Field'!$E$112=[1]Lists!BF246,'[1]Multi-Field'!$F$112="undrained"),BH246,""))</f>
        <v/>
      </c>
      <c r="FQ246" s="409" t="str">
        <f>IF(AND('[1]Multi-Field'!$E$113=[1]Lists!BF246,'[1]Multi-Field'!$F$113="Drained"),BI246,IF(AND('[1]Multi-Field'!$E$113=[1]Lists!BF246,'[1]Multi-Field'!$F$113="undrained"),BH246,""))</f>
        <v/>
      </c>
      <c r="FR246" s="409" t="str">
        <f>IF(AND('[1]Multi-Field'!$E$114=[1]Lists!BF246,'[1]Multi-Field'!$F$114="Drained"),BI246,IF(AND('[1]Multi-Field'!$E$114=[1]Lists!BF246,'[1]Multi-Field'!$F$114="undrained"),BH246,""))</f>
        <v/>
      </c>
      <c r="FS246" s="409" t="str">
        <f>IF(AND('[1]Multi-Field'!$E$115=[1]Lists!BF246,'[1]Multi-Field'!$F$115="Drained"),BI246,IF(AND('[1]Multi-Field'!$E$115=[1]Lists!BF246,'[1]Multi-Field'!$F$115="undrained"),BH246,""))</f>
        <v/>
      </c>
      <c r="FT246" s="409" t="str">
        <f>IF(AND('[1]Multi-Field'!$E$116=[1]Lists!BF246,'[1]Multi-Field'!$F$116="Drained"),BI246,IF(AND('[1]Multi-Field'!$E$116=[1]Lists!BF246,'[1]Multi-Field'!$F$116="undrained"),BH246,""))</f>
        <v/>
      </c>
      <c r="FU246" s="409" t="str">
        <f>IF(AND('[1]Multi-Field'!$E$117=[1]Lists!BF246,'[1]Multi-Field'!$F$117="Drained"),BI246,IF(AND('[1]Multi-Field'!$E$117=[1]Lists!BF246,'[1]Multi-Field'!$F$117="undrained"),BH246,""))</f>
        <v/>
      </c>
      <c r="FV246" s="409" t="str">
        <f>IF(AND('[1]Multi-Field'!$E$118=[1]Lists!BF246,'[1]Multi-Field'!$F$118="Drained"),BI246,IF(AND('[1]Multi-Field'!$E$118=[1]Lists!BF246,'[1]Multi-Field'!$F$118="undrained"),BH246,""))</f>
        <v/>
      </c>
      <c r="FW246" s="409" t="str">
        <f>IF(AND('[1]Multi-Field'!$E$119=[1]Lists!BF246,'[1]Multi-Field'!$F$119="Drained"),BI246,IF(AND('[1]Multi-Field'!$E$119=[1]Lists!BF246,'[1]Multi-Field'!$F$119="undrained"),BH246,""))</f>
        <v/>
      </c>
      <c r="FX246" s="409" t="str">
        <f>IF(AND('[1]Multi-Field'!$E$120=[1]Lists!BF246,'[1]Multi-Field'!$F$120="Drained"),BI246,IF(AND('[1]Multi-Field'!$E$120=[1]Lists!BF246,'[1]Multi-Field'!$F$120="undrained"),BH246,""))</f>
        <v/>
      </c>
    </row>
    <row r="247" spans="1:180" ht="13.5" customHeight="1">
      <c r="A247" s="7" t="s">
        <v>75</v>
      </c>
      <c r="B247" s="7"/>
      <c r="C247" s="7"/>
      <c r="D247" s="8">
        <v>75</v>
      </c>
      <c r="E247" s="8">
        <f t="shared" si="39"/>
        <v>75</v>
      </c>
      <c r="F247" s="8">
        <f t="shared" si="40"/>
        <v>75</v>
      </c>
      <c r="G247" s="8">
        <v>75</v>
      </c>
      <c r="H247" s="8">
        <v>75</v>
      </c>
      <c r="I247" s="8">
        <f t="shared" si="43"/>
        <v>75</v>
      </c>
      <c r="J247" s="8">
        <f t="shared" si="44"/>
        <v>75</v>
      </c>
      <c r="K247" s="8">
        <v>75</v>
      </c>
      <c r="L247" s="8">
        <v>140</v>
      </c>
      <c r="M247" s="8">
        <f t="shared" si="41"/>
        <v>140</v>
      </c>
      <c r="N247" s="8">
        <f t="shared" si="42"/>
        <v>140</v>
      </c>
      <c r="O247" s="8">
        <v>140</v>
      </c>
      <c r="P247" s="391">
        <v>222</v>
      </c>
      <c r="Q247" s="394"/>
      <c r="R247" s="395" t="b">
        <f>IF(OR('Multi-Field'!AA224=Lists!$AC$42,'Multi-Field'!AA224=Lists!$AC$43),IF('Multi-Field'!Z224="x",(IF('Multi-Field'!AC224=Lists!$Q$11,Lists!$R$11,IF('Multi-Field'!AC224=Lists!$Q$12,Lists!$R$12,IF('Multi-Field'!AC224=Lists!$Q$13,Lists!$R$13,IF('Multi-Field'!AC224=Lists!$Q$14,Lists!$R$14))))),IF('Multi-Field'!X224="x",(IF('Multi-Field'!AC224=Lists!$Q$11,Lists!$S$11,IF('Multi-Field'!AC224=Lists!$Q$12,Lists!$S$12,IF('Multi-Field'!AC224=Lists!$Q$13,Lists!$S$13,IF('Multi-Field'!AC224=Lists!$Q$14,Lists!$S$14))))),IF('Multi-Field'!V224="x",(IF('Multi-Field'!AC224=Lists!$Q$11,Lists!$T$11,IF('Multi-Field'!AC224=Lists!$Q$12,Lists!$T$12,IF('Multi-Field'!AC224=Lists!$Q$13,Lists!$T$13,IF('Multi-Field'!AC224=Lists!$Q$14,Lists!$T$14))))),0))))</f>
        <v>0</v>
      </c>
      <c r="S247" s="395" t="str">
        <f t="shared" si="45"/>
        <v/>
      </c>
      <c r="T247" s="395"/>
      <c r="U247" s="396"/>
      <c r="AI247" s="384">
        <f>'[1]Multi-Field'!B243</f>
        <v>0</v>
      </c>
      <c r="AJ247" s="387" t="str">
        <f>IF(OR('[1]Multi-Field'!Q87=[1]Lists!$AC$42,'[1]Multi-Field'!Q87=[1]Lists!$AC$43),"x","")</f>
        <v/>
      </c>
      <c r="AK247" s="387" t="str">
        <f>IF(OR('[1]Multi-Field'!Q87=[1]Lists!$AC$6,'[1]Multi-Field'!Q87=$AC$2,'[1]Multi-Field'!Q87=$AC$4),"x","")</f>
        <v/>
      </c>
      <c r="AL247" s="387" t="str">
        <f>IF(OR('[1]Multi-Field'!Q87=[1]Lists!$AC$7,'[1]Multi-Field'!Q87=$AC$3,'[1]Multi-Field'!Q87=$AC$5),"x","")</f>
        <v/>
      </c>
      <c r="AM247" s="387" t="str">
        <f>IF(OR('[1]Multi-Field'!Q87=$AC$23,'[1]Multi-Field'!Q87=$AC$13,'[1]Multi-Field'!Q87=$AC$9,'[1]Multi-Field'!Q87=$AC$19,'[1]Multi-Field'!Q87=$AC$47),"x","")</f>
        <v/>
      </c>
      <c r="AN247" s="387" t="str">
        <f>IF(OR('[1]Multi-Field'!Q87=$AC$24,'[1]Multi-Field'!Q87=$AC$14,'[1]Multi-Field'!Q87=$AC$10,'[1]Multi-Field'!Q87=$AC$22,'[1]Multi-Field'!Q87=$AC$48),"x","")</f>
        <v/>
      </c>
      <c r="AO247" s="387" t="str">
        <f>IF(OR('[1]Multi-Field'!Q87=$AC$21,'[1]Multi-Field'!Q87=$AC$28,'[1]Multi-Field'!Q87=$AC$62,'[1]Multi-Field'!Q87=$AC$102,'[1]Multi-Field'!Q87=$AC$98),"x","")</f>
        <v/>
      </c>
      <c r="AP247" s="387" t="str">
        <f>IF(OR('[1]Multi-Field'!Q87=$AC$25,'[1]Multi-Field'!Q87=$AC$63,'[1]Multi-Field'!Q87=$AC$85,'[1]Multi-Field'!Q87=$AC$87,'[1]Multi-Field'!Q87=$AC$92,'[1]Multi-Field'!Q87=$AC$93),"x","")</f>
        <v/>
      </c>
      <c r="AQ247" s="387" t="str">
        <f>IF(OR('[1]Multi-Field'!Q87=$AC$20,'[1]Multi-Field'!Q87=$AC$27,'[1]Multi-Field'!Q87=$AC$58,'[1]Multi-Field'!Q87=$AC$86,'[1]Multi-Field'!Q87=$AC$103,'[1]Multi-Field'!Q87=$AC$94),"x","")</f>
        <v/>
      </c>
      <c r="AR247" s="387" t="str">
        <f>IF(OR('[1]Multi-Field'!Q87=$AC$35,'[1]Multi-Field'!Q87=$AC$40,'[1]Multi-Field'!Q87=$AC$45,),"x","")</f>
        <v/>
      </c>
      <c r="AS247" s="387" t="str">
        <f>IF(OR('[1]Multi-Field'!Q87=$AC$36,'[1]Multi-Field'!Q87=$AC$41,'[1]Multi-Field'!Q87=$AC$46,),"x","")</f>
        <v/>
      </c>
      <c r="AT247" s="387" t="str">
        <f>IF(OR('[1]Multi-Field'!Q87=$AC$52,'[1]Multi-Field'!Q87=$AC$53,'[1]Multi-Field'!Q87=$AC$54,'[1]Multi-Field'!Q87=$AC$55,'[1]Multi-Field'!Q87=$AC$68,'[1]Multi-Field'!Q87=$AC$69,'[1]Multi-Field'!Q87=$AC$74,'[1]Multi-Field'!Q87=$AC$71,'[1]Multi-Field'!Q87=$AC$70),"x","")</f>
        <v>x</v>
      </c>
      <c r="AU247" s="387" t="str">
        <f>IF('[1]Multi-Field'!Q87=$AC$72,"x","")</f>
        <v/>
      </c>
      <c r="AV247" s="387" t="str">
        <f>IF('[1]Multi-Field'!Q87=$AC$73,"x","")</f>
        <v/>
      </c>
      <c r="AW247" s="387" t="str">
        <f>IF('[1]Multi-Field'!Q87=$AC$83,"x","")</f>
        <v/>
      </c>
      <c r="AX247" s="387" t="str">
        <f>IF('[1]Multi-Field'!Q87=$AC$84,"x","")</f>
        <v/>
      </c>
      <c r="AY247" s="387" t="str">
        <f>IF('[1]Multi-Field'!Q87=$AC$97,"x","")</f>
        <v/>
      </c>
      <c r="AZ247" s="387" t="str">
        <f>IF('[1]Multi-Field'!Q87=$AC$99,"x","")</f>
        <v/>
      </c>
      <c r="BA247" s="387" t="str">
        <f>IF('[1]Multi-Field'!Q87=$AC$104,"x","")</f>
        <v/>
      </c>
      <c r="BB247" s="387" t="str">
        <f>IF('[1]Multi-Field'!Q87=$AC$105,"x","")</f>
        <v/>
      </c>
      <c r="BC247" s="388"/>
      <c r="BF247" s="411" t="s">
        <v>1413</v>
      </c>
      <c r="BG247" s="412">
        <v>2</v>
      </c>
      <c r="BH247" s="412">
        <v>5.5</v>
      </c>
      <c r="BI247" s="412">
        <v>5.5</v>
      </c>
      <c r="BJ247" s="409" t="e">
        <f>IF(AND('[1]Single Field'!#REF!=[1]Lists!BF247,'[1]Single Field'!#REF!="Drained"),"x",IF(AND('[1]Single Field'!#REF!=[1]Lists!BF247,'[1]Single Field'!#REF!="Undrained"),O,""))</f>
        <v>#REF!</v>
      </c>
      <c r="BK247" s="409" t="str">
        <f>IF(AND('[1]Multi-Field'!$E$3=[1]Lists!BF247,'[1]Multi-Field'!$F$3="Drained"),BI247,IF(AND('[1]Multi-Field'!$E$3=BF247,'[1]Multi-Field'!$F$3="undrained"),BH247,""))</f>
        <v/>
      </c>
      <c r="BL247" s="409" t="str">
        <f>IF(AND('[1]Multi-Field'!$E$4=BF247,'[1]Multi-Field'!$F$4="Drained"),BI247,IF(AND('[1]Multi-Field'!$E$4=BF247,'[1]Multi-Field'!$F$4="undrained"),BH247,""))</f>
        <v/>
      </c>
      <c r="BM247" s="409" t="str">
        <f>IF(AND('[1]Multi-Field'!$E$5=BF247,'[1]Multi-Field'!$F$5="Drained"),BI247,IF(AND('[1]Multi-Field'!$E$5=BF247,'[1]Multi-Field'!$F$5="undrained"),BH247,""))</f>
        <v/>
      </c>
      <c r="BN247" s="409" t="str">
        <f>IF(AND('[1]Multi-Field'!$E$6=BF247,'[1]Multi-Field'!$F$6="Drained"),BI247,IF(AND('[1]Multi-Field'!$E$6=BF247,'[1]Multi-Field'!$F$6="undrained"),BH247,""))</f>
        <v/>
      </c>
      <c r="BO247" s="409" t="str">
        <f>IF(AND('[1]Multi-Field'!$E$7=BF247,'[1]Multi-Field'!$F$7="Drained"),BI247,IF(AND('[1]Multi-Field'!$E$7=BF247,'[1]Multi-Field'!$F$7="undrained"),BH247,""))</f>
        <v/>
      </c>
      <c r="BP247" s="409" t="str">
        <f>IF(AND('[1]Multi-Field'!$E$8=BF247,'[1]Multi-Field'!$F$8="Drained"),BI247,IF(AND('[1]Multi-Field'!$E$8=BF247,'[1]Multi-Field'!$F$8="undrained"),BH247,""))</f>
        <v/>
      </c>
      <c r="BQ247" s="409" t="str">
        <f>IF(AND('[1]Multi-Field'!$E$9=BF247,'[1]Multi-Field'!$F$9="Drained"),BI247,IF(AND('[1]Multi-Field'!$E$9=BF247,'[1]Multi-Field'!$F$9="undrained"),BH247,""))</f>
        <v/>
      </c>
      <c r="BR247" s="409" t="str">
        <f>IF(AND('[1]Multi-Field'!$E$10=BF247,'[1]Multi-Field'!$F$10="Drained"),BI247,IF(AND('[1]Multi-Field'!$E$10=BF247,'[1]Multi-Field'!$F$10="undrained"),BH247,""))</f>
        <v/>
      </c>
      <c r="BS247" s="409" t="str">
        <f>IF(AND('[1]Multi-Field'!$E$11=BF247,'[1]Multi-Field'!$F$11="Drained"),BI247,IF(AND('[1]Multi-Field'!$E$11=BF247,'[1]Multi-Field'!$F$11="undrained"),BH247,""))</f>
        <v/>
      </c>
      <c r="BT247" s="409" t="str">
        <f>IF(AND('[1]Multi-Field'!$E$12=BF247,'[1]Multi-Field'!$F$12="Drained"),BI247,IF(AND('[1]Multi-Field'!$E$12=BF247,'[1]Multi-Field'!$F$12="undrained"),BH247,""))</f>
        <v/>
      </c>
      <c r="BU247" s="409" t="str">
        <f>IF(AND('[1]Multi-Field'!$E$13=BF247,'[1]Multi-Field'!$F$13="Drained"),BI247,IF(AND('[1]Multi-Field'!$E$3=BF247,'[1]Multi-Field'!$F$13="undrained"),BH247,""))</f>
        <v/>
      </c>
      <c r="BV247" s="409" t="str">
        <f>IF(AND('[1]Multi-Field'!$E$14=BF247,'[1]Multi-Field'!$F$14="Drained"),BI247,IF(AND('[1]Multi-Field'!$E$14=BF247,'[1]Multi-Field'!$F$14="undrained"),BH247,""))</f>
        <v/>
      </c>
      <c r="BW247" s="409" t="str">
        <f>IF(AND('[1]Multi-Field'!$E$15=BF247,'[1]Multi-Field'!$F$15="Drained"),BI247,IF(AND('[1]Multi-Field'!$E$15=BF247,'[1]Multi-Field'!$F$15="undrained"),BH247,""))</f>
        <v/>
      </c>
      <c r="BX247" s="409" t="str">
        <f>IF(AND('[1]Multi-Field'!$E$16=[1]Lists!BF247,'[1]Multi-Field'!$F$16="Drained"),BI247,IF(AND('[1]Multi-Field'!$E$16=[1]Lists!BF247,'[1]Multi-Field'!$F$16="undrained"),BH247,""))</f>
        <v/>
      </c>
      <c r="BY247" s="409" t="str">
        <f>IF(AND('[1]Multi-Field'!$E$17=[1]Lists!BF247,'[1]Multi-Field'!$F$17="Drained"),BI247,IF(AND('[1]Multi-Field'!$E$17=[1]Lists!BF247,'[1]Multi-Field'!$F$17="undrained"),BH247,""))</f>
        <v/>
      </c>
      <c r="BZ247" s="409" t="str">
        <f>IF(AND('[1]Multi-Field'!$E$18=[1]Lists!BF247,'[1]Multi-Field'!$F$18="Drained"),BI247,IF(AND('[1]Multi-Field'!$E$18=[1]Lists!BF247,'[1]Multi-Field'!$F$18="undrained"),BH247,""))</f>
        <v/>
      </c>
      <c r="CA247" s="409" t="str">
        <f>IF(AND('[1]Multi-Field'!$E$19=[1]Lists!BF247,'[1]Multi-Field'!$F$19="Drained"),BI247,IF(AND('[1]Multi-Field'!$E$19=[1]Lists!BF247,'[1]Multi-Field'!$F$19="undrained"),BH247,""))</f>
        <v/>
      </c>
      <c r="CB247" s="409" t="str">
        <f>IF(AND('[1]Multi-Field'!$E$20=[1]Lists!BF247,'[1]Multi-Field'!$F$20="Drained"),BI247,IF(AND('[1]Multi-Field'!$E$20=[1]Lists!BF247,'[1]Multi-Field'!$F$20="undrained"),BH247,""))</f>
        <v/>
      </c>
      <c r="CC247" s="409" t="str">
        <f>IF(AND('[1]Multi-Field'!$E$21=[1]Lists!BF247,'[1]Multi-Field'!$F$21="Drained"),BI247,IF(AND('[1]Multi-Field'!$E$21=[1]Lists!BF247,'[1]Multi-Field'!$F$21="undrained"),BH247,""))</f>
        <v/>
      </c>
      <c r="CD247" s="409" t="str">
        <f>IF(AND('[1]Multi-Field'!$E$22=[1]Lists!BF247,'[1]Multi-Field'!$F$22="Drained"),BI247,IF(AND('[1]Multi-Field'!$E$22=[1]Lists!BF247,'[1]Multi-Field'!$F$22="undrained"),BH247,""))</f>
        <v/>
      </c>
      <c r="CE247" s="409" t="str">
        <f>IF(AND('[1]Multi-Field'!$E$23=[1]Lists!BF247,'[1]Multi-Field'!$F$23="Drained"),BI247,IF(AND('[1]Multi-Field'!$E$23=[1]Lists!BF247,'[1]Multi-Field'!$F$23="undrained"),BH247,""))</f>
        <v/>
      </c>
      <c r="CF247" s="409" t="str">
        <f>IF(AND('[1]Multi-Field'!$E$24=[1]Lists!BF247,'[1]Multi-Field'!$F$24="Drained"),BI247,IF(AND('[1]Multi-Field'!$E$24=[1]Lists!BF247,'[1]Multi-Field'!$F$24="undrained"),BH247,""))</f>
        <v/>
      </c>
      <c r="CG247" s="409" t="str">
        <f>IF(AND('[1]Multi-Field'!$E$25=[1]Lists!BF247,'[1]Multi-Field'!$F$25="Drained"),BI247,IF(AND('[1]Multi-Field'!$E$25=[1]Lists!BF247,'[1]Multi-Field'!$F$25="undrained"),BH247,""))</f>
        <v/>
      </c>
      <c r="CH247" s="409" t="str">
        <f>IF(AND('[1]Multi-Field'!$E$26=[1]Lists!BF247,'[1]Multi-Field'!$F$26="Drained"),BI247,IF(AND('[1]Multi-Field'!$E$26=[1]Lists!BF247,'[1]Multi-Field'!$F$26="undrained"),BH247,""))</f>
        <v/>
      </c>
      <c r="CI247" s="409" t="str">
        <f>IF(AND('[1]Multi-Field'!$E$27=[1]Lists!BF247,'[1]Multi-Field'!$F$27="Drained"),BI247,IF(AND('[1]Multi-Field'!$E$27=[1]Lists!BF247,'[1]Multi-Field'!$F$27="undrained"),BH247,""))</f>
        <v/>
      </c>
      <c r="CJ247" s="409" t="str">
        <f>IF(AND('[1]Multi-Field'!$E$28=[1]Lists!BF247,'[1]Multi-Field'!$F$28="Drained"),BI247,IF(AND('[1]Multi-Field'!$E$28=[1]Lists!BF247,'[1]Multi-Field'!$F$28="undrained"),BH247,""))</f>
        <v/>
      </c>
      <c r="CK247" s="409" t="str">
        <f>IF(AND('[1]Multi-Field'!$E$29=[1]Lists!BF247,'[1]Multi-Field'!$F$29="Drained"),BI247,IF(AND('[1]Multi-Field'!$E$29=[1]Lists!BF247,'[1]Multi-Field'!$F$29="undrained"),BH247,""))</f>
        <v/>
      </c>
      <c r="CL247" s="409" t="str">
        <f>IF(AND('[1]Multi-Field'!$E$30=[1]Lists!BF247,'[1]Multi-Field'!$F$30="Drained"),BI247,IF(AND('[1]Multi-Field'!$E$30=[1]Lists!BF247,'[1]Multi-Field'!$F$30="undrained"),BH247,""))</f>
        <v/>
      </c>
      <c r="CM247" s="409" t="str">
        <f>IF(AND('[1]Multi-Field'!$E$31=[1]Lists!BF247,'[1]Multi-Field'!$F$31="Drained"),BI247,IF(AND('[1]Multi-Field'!$E$31=[1]Lists!BF247,'[1]Multi-Field'!$F$31="undrained"),BH247,""))</f>
        <v/>
      </c>
      <c r="CN247" s="409" t="str">
        <f>IF(AND('[1]Multi-Field'!$E$32=[1]Lists!BF247,'[1]Multi-Field'!$F$32="Drained"),BI247,IF(AND('[1]Multi-Field'!$E$32=[1]Lists!BF247,'[1]Multi-Field'!$F$32="undrained"),BH247,""))</f>
        <v/>
      </c>
      <c r="CO247" s="409" t="str">
        <f>IF(AND('[1]Multi-Field'!$E$33=[1]Lists!BF247,'[1]Multi-Field'!$F$33="Drained"),BI247,IF(AND('[1]Multi-Field'!$E$33=[1]Lists!BF247,'[1]Multi-Field'!$F$33="undrained"),BH247,""))</f>
        <v/>
      </c>
      <c r="CP247" s="409" t="str">
        <f>IF(AND('[1]Multi-Field'!$E$34=[1]Lists!BF247,'[1]Multi-Field'!$F$34="Drained"),BI247,IF(AND('[1]Multi-Field'!$E$34=[1]Lists!BF247,'[1]Multi-Field'!$F$34="undrained"),BH247,""))</f>
        <v/>
      </c>
      <c r="CQ247" s="409" t="str">
        <f>IF(AND('[1]Multi-Field'!$E$35=[1]Lists!BF247,'[1]Multi-Field'!$F$35="Drained"),BI247,IF(AND('[1]Multi-Field'!$E$35=[1]Lists!BF247,'[1]Multi-Field'!$F$35="undrained"),BH247,""))</f>
        <v/>
      </c>
      <c r="CR247" s="409" t="str">
        <f>IF(AND('[1]Multi-Field'!$E$36=[1]Lists!BF247,'[1]Multi-Field'!$F$36="Drained"),BI247,IF(AND('[1]Multi-Field'!$E$36=[1]Lists!BF247,'[1]Multi-Field'!$F$36="undrained"),BH247,""))</f>
        <v/>
      </c>
      <c r="CS247" s="409" t="str">
        <f>IF(AND('[1]Multi-Field'!$E$37=[1]Lists!BF247,'[1]Multi-Field'!$F$37="Drained"),BI247,IF(AND('[1]Multi-Field'!$E$37=[1]Lists!BF247,'[1]Multi-Field'!$F$37="undrained"),BH247,""))</f>
        <v/>
      </c>
      <c r="CT247" s="409" t="str">
        <f>IF(AND('[1]Multi-Field'!$E$38=[1]Lists!BF247,'[1]Multi-Field'!$F$38="Drained"),BI247,IF(AND('[1]Multi-Field'!$E$38=[1]Lists!BF247,'[1]Multi-Field'!$F$38="undrained"),BH247,""))</f>
        <v/>
      </c>
      <c r="CU247" s="409" t="str">
        <f>IF(AND('[1]Multi-Field'!$E$39=[1]Lists!BF247,'[1]Multi-Field'!$F$39="Drained"),BI247,IF(AND('[1]Multi-Field'!$E$39=[1]Lists!BF247,'[1]Multi-Field'!$F$39="undrained"),BH247,""))</f>
        <v/>
      </c>
      <c r="CV247" s="409" t="str">
        <f>IF(AND('[1]Multi-Field'!$E$40=[1]Lists!BF247,'[1]Multi-Field'!$F$40="Drained"),BI247,IF(AND('[1]Multi-Field'!$E$40=[1]Lists!BF247,'[1]Multi-Field'!$F$40="undrained"),BH247,""))</f>
        <v/>
      </c>
      <c r="CW247" s="409" t="str">
        <f>IF(AND('[1]Multi-Field'!$E$41=[1]Lists!BF247,'[1]Multi-Field'!$F$40="Drained"),BI247,IF(AND('[1]Multi-Field'!$E$40=[1]Lists!BF247,'[1]Multi-Field'!$F$40="undrained"),BH247,""))</f>
        <v/>
      </c>
      <c r="CX247" s="409" t="str">
        <f>IF(AND('[1]Multi-Field'!$E$42=[1]Lists!BF247,'[1]Multi-Field'!$F$42="Drained"),BI247,IF(AND('[1]Multi-Field'!$E$42=[1]Lists!BF247,'[1]Multi-Field'!$F$42="undrained"),BH247,""))</f>
        <v/>
      </c>
      <c r="CY247" s="409" t="str">
        <f>IF(AND('[1]Multi-Field'!$E$43=[1]Lists!BF247,'[1]Multi-Field'!$F$43="Drained"),BI247,IF(AND('[1]Multi-Field'!$E$43=[1]Lists!BF247,'[1]Multi-Field'!$F$43="undrained"),BH247,""))</f>
        <v/>
      </c>
      <c r="CZ247" s="409" t="str">
        <f>IF(AND('[1]Multi-Field'!$E$44=[1]Lists!BF247,'[1]Multi-Field'!$F$44="Drained"),BI247,IF(AND('[1]Multi-Field'!$E$44=[1]Lists!BF247,'[1]Multi-Field'!$F$44="undrained"),BH247,""))</f>
        <v/>
      </c>
      <c r="DA247" s="409" t="str">
        <f>IF(AND('[1]Multi-Field'!$E$45=[1]Lists!BF247,'[1]Multi-Field'!$F$45="Drained"),BI247,IF(AND('[1]Multi-Field'!$E$45=[1]Lists!BF247,'[1]Multi-Field'!$F$45="undrained"),BH247,""))</f>
        <v/>
      </c>
      <c r="DB247" s="409" t="str">
        <f>IF(AND('[1]Multi-Field'!$E$46=[1]Lists!BF247,'[1]Multi-Field'!$F$46="Drained"),BI247,IF(AND('[1]Multi-Field'!$E$46=[1]Lists!BF247,'[1]Multi-Field'!$F$46="undrained"),BH247,""))</f>
        <v/>
      </c>
      <c r="DC247" s="409" t="str">
        <f>IF(AND('[1]Multi-Field'!$E$47=[1]Lists!BF247,'[1]Multi-Field'!$F$47="Drained"),BI247,IF(AND('[1]Multi-Field'!$E$47=[1]Lists!BF247,'[1]Multi-Field'!$F$47="undrained"),BH247,""))</f>
        <v/>
      </c>
      <c r="DD247" s="409" t="str">
        <f>IF(AND('[1]Multi-Field'!$E$48=[1]Lists!BF247,'[1]Multi-Field'!$F$48="Drained"),BI247,IF(AND('[1]Multi-Field'!$E$48=[1]Lists!BF247,'[1]Multi-Field'!$F$48="undrained"),BH247,""))</f>
        <v/>
      </c>
      <c r="DE247" s="409" t="str">
        <f>IF(AND('[1]Multi-Field'!$E$49=[1]Lists!BF247,'[1]Multi-Field'!$F$49="Drained"),BI247,IF(AND('[1]Multi-Field'!$E$49=[1]Lists!BF247,'[1]Multi-Field'!$F$9="undrained"),BH247,""))</f>
        <v/>
      </c>
      <c r="DF247" s="409" t="str">
        <f>IF(AND('[1]Multi-Field'!$E$50=[1]Lists!BF247,'[1]Multi-Field'!$F$50="Drained"),BI247,IF(AND('[1]Multi-Field'!$E$50=[1]Lists!BF247,'[1]Multi-Field'!$F$50="undrained"),BH247,""))</f>
        <v/>
      </c>
      <c r="DG247" s="409" t="str">
        <f>IF(AND('[1]Multi-Field'!$E$51=[1]Lists!BF247,'[1]Multi-Field'!$F$51="Drained"),BI247,IF(AND('[1]Multi-Field'!$E$51=[1]Lists!BF247,'[1]Multi-Field'!$F$51="undrained"),BH247,""))</f>
        <v/>
      </c>
      <c r="DH247" s="409" t="str">
        <f>IF(AND('[1]Multi-Field'!$E$52=[1]Lists!BF247,'[1]Multi-Field'!$F$52="Drained"),BI247,IF(AND('[1]Multi-Field'!$E$52=[1]Lists!BF247,'[1]Multi-Field'!$F$52="undrained"),BH247,""))</f>
        <v/>
      </c>
      <c r="DI247" s="409" t="str">
        <f>IF(AND('[1]Multi-Field'!$E$53=[1]Lists!BF247,'[1]Multi-Field'!$F$53="Drained"),BI247,IF(AND('[1]Multi-Field'!$E$53=[1]Lists!BF247,'[1]Multi-Field'!$F$53="undrained"),BH247,""))</f>
        <v/>
      </c>
      <c r="DJ247" s="409" t="str">
        <f>IF(AND('[1]Multi-Field'!$E$54=[1]Lists!BF247,'[1]Multi-Field'!$F$54="Drained"),BI247,IF(AND('[1]Multi-Field'!$E$54=[1]Lists!BF247,'[1]Multi-Field'!$F$54="undrained"),BH247,""))</f>
        <v/>
      </c>
      <c r="DK247" s="409" t="str">
        <f>IF(AND('[1]Multi-Field'!$E$55=[1]Lists!BF247,'[1]Multi-Field'!$F$55="Drained"),BI247,IF(AND('[1]Multi-Field'!$E$55=[1]Lists!BF247,'[1]Multi-Field'!$F$55="undrained"),BH247,""))</f>
        <v/>
      </c>
      <c r="DL247" s="409" t="str">
        <f>IF(AND('[1]Multi-Field'!$E$56=[1]Lists!BF247,'[1]Multi-Field'!$F$56="Drained"),BI247,IF(AND('[1]Multi-Field'!$E$56=[1]Lists!BF247,'[1]Multi-Field'!$F$56="undrained"),BH247,""))</f>
        <v/>
      </c>
      <c r="DM247" s="409" t="str">
        <f>IF(AND('[1]Multi-Field'!$E$57=[1]Lists!BF247,'[1]Multi-Field'!$F$57="Drained"),BI247,IF(AND('[1]Multi-Field'!$E$57=[1]Lists!BF247,'[1]Multi-Field'!$F$57="undrained"),BH247,""))</f>
        <v/>
      </c>
      <c r="DN247" s="409" t="str">
        <f>IF(AND('[1]Multi-Field'!$E$58=[1]Lists!BF247,'[1]Multi-Field'!$F$58="Drained"),BI247,IF(AND('[1]Multi-Field'!$E$58=[1]Lists!BF247,'[1]Multi-Field'!$F$58="undrained"),BH247,""))</f>
        <v/>
      </c>
      <c r="DO247" s="409" t="str">
        <f>IF(AND('[1]Multi-Field'!$E$59=[1]Lists!BF247,'[1]Multi-Field'!$F$59="Drained"),BI247,IF(AND('[1]Multi-Field'!$E$59=[1]Lists!BF247,'[1]Multi-Field'!$F$59="undrained"),BH247,""))</f>
        <v/>
      </c>
      <c r="DP247" s="409" t="str">
        <f>IF(AND('[1]Multi-Field'!$E$60=[1]Lists!BF247,'[1]Multi-Field'!$F$60="Drained"),BI247,IF(AND('[1]Multi-Field'!$E$60=[1]Lists!BF247,'[1]Multi-Field'!$F$60="undrained"),BH247,""))</f>
        <v/>
      </c>
      <c r="DQ247" s="409" t="str">
        <f>IF(AND('[1]Multi-Field'!$E$61=[1]Lists!BF247,'[1]Multi-Field'!$F$61="Drained"),BI247,IF(AND('[1]Multi-Field'!$E$61=[1]Lists!BF247,'[1]Multi-Field'!$F$61="undrained"),BH247,""))</f>
        <v/>
      </c>
      <c r="DR247" s="409" t="str">
        <f>IF(AND('[1]Multi-Field'!$E$62=[1]Lists!BF247,'[1]Multi-Field'!$F$62="Drained"),BI247,IF(AND('[1]Multi-Field'!$E$62=[1]Lists!BF247,'[1]Multi-Field'!$F$62="undrained"),BH247,""))</f>
        <v/>
      </c>
      <c r="DS247" s="409" t="str">
        <f>IF(AND('[1]Multi-Field'!$E$63=[1]Lists!BF247,'[1]Multi-Field'!$F$63="Drained"),BI247,IF(AND('[1]Multi-Field'!$E$63=[1]Lists!BF247,'[1]Multi-Field'!$F$63="undrained"),BH247,""))</f>
        <v/>
      </c>
      <c r="DT247" s="409" t="str">
        <f>IF(AND('[1]Multi-Field'!$E$64=[1]Lists!BF247,'[1]Multi-Field'!$F$64="Drained"),BI247,IF(AND('[1]Multi-Field'!$E$64=[1]Lists!BF247,'[1]Multi-Field'!$F$64="undrained"),BH247,""))</f>
        <v/>
      </c>
      <c r="DU247" s="409" t="str">
        <f>IF(AND('[1]Multi-Field'!$E$65=[1]Lists!BF247,'[1]Multi-Field'!$F$65="Drained"),BI247,IF(AND('[1]Multi-Field'!$E$65=[1]Lists!BF247,'[1]Multi-Field'!$F$65="undrained"),BH247,""))</f>
        <v/>
      </c>
      <c r="DV247" s="409" t="str">
        <f>IF(AND('[1]Multi-Field'!$E$66=[1]Lists!BF247,'[1]Multi-Field'!$F$66="Drained"),BI247,IF(AND('[1]Multi-Field'!$E$66=[1]Lists!BF247,'[1]Multi-Field'!$F$66="undrained"),BH247,""))</f>
        <v/>
      </c>
      <c r="DW247" s="409" t="str">
        <f>IF(AND('[1]Multi-Field'!$E$67=[1]Lists!BF247,'[1]Multi-Field'!$F$67="Drained"),BI247,IF(AND('[1]Multi-Field'!$E$67=[1]Lists!BF247,'[1]Multi-Field'!$F$67="undrained"),BH247,""))</f>
        <v/>
      </c>
      <c r="DX247" s="409" t="str">
        <f>IF(AND('[1]Multi-Field'!$E$68=[1]Lists!BF247,'[1]Multi-Field'!$F$68="Drained"),BI247,IF(AND('[1]Multi-Field'!$E$68=[1]Lists!BF247,'[1]Multi-Field'!$F$68="undrained"),BH247,""))</f>
        <v/>
      </c>
      <c r="DY247" s="409" t="str">
        <f>IF(AND('[1]Multi-Field'!$E$69=[1]Lists!BF247,'[1]Multi-Field'!$F$69="Drained"),BI247,IF(AND('[1]Multi-Field'!$E$69=[1]Lists!BF247,'[1]Multi-Field'!$F$69="undrained"),BH247,""))</f>
        <v/>
      </c>
      <c r="DZ247" s="409" t="str">
        <f>IF(AND('[1]Multi-Field'!$E$70=[1]Lists!BF247,'[1]Multi-Field'!$F$70="Drained"),BI247,IF(AND('[1]Multi-Field'!$E$70=[1]Lists!BF247,'[1]Multi-Field'!$F$70="undrained"),BH247,""))</f>
        <v/>
      </c>
      <c r="EA247" s="409" t="str">
        <f>IF(AND('[1]Multi-Field'!$E$71=[1]Lists!BF247,'[1]Multi-Field'!$F$71="Drained"),BI247,IF(AND('[1]Multi-Field'!$E$71=[1]Lists!BF247,'[1]Multi-Field'!$F$71="undrained"),BH247,""))</f>
        <v/>
      </c>
      <c r="EB247" s="409" t="str">
        <f>IF(AND('[1]Multi-Field'!$E$72=[1]Lists!BF247,'[1]Multi-Field'!$F$72="Drained"),BI247,IF(AND('[1]Multi-Field'!$E$72=[1]Lists!BF247,'[1]Multi-Field'!$F$72="undrained"),BH247,""))</f>
        <v/>
      </c>
      <c r="EC247" s="409" t="str">
        <f>IF(AND('[1]Multi-Field'!$E$73=[1]Lists!BF247,'[1]Multi-Field'!$F$73="Drained"),BI247,IF(AND('[1]Multi-Field'!$E$73=[1]Lists!BF247,'[1]Multi-Field'!$F$73="undrained"),BH247,""))</f>
        <v/>
      </c>
      <c r="ED247" s="409" t="str">
        <f>IF(AND('[1]Multi-Field'!$E$74=[1]Lists!BF247,'[1]Multi-Field'!$F$74="Drained"),BI247,IF(AND('[1]Multi-Field'!$E$74=[1]Lists!BF247,'[1]Multi-Field'!$F$74="undrained"),BH247,""))</f>
        <v/>
      </c>
      <c r="EE247" s="409" t="str">
        <f>IF(AND('[1]Multi-Field'!$E$75=[1]Lists!BF247,'[1]Multi-Field'!$F$75="Drained"),BI247,IF(AND('[1]Multi-Field'!$E$75=[1]Lists!BF247,'[1]Multi-Field'!$F$75="undrained"),BH247,""))</f>
        <v/>
      </c>
      <c r="EF247" s="409" t="str">
        <f>IF(AND('[1]Multi-Field'!$E$76=[1]Lists!BF247,'[1]Multi-Field'!$F$76="Drained"),BI247,IF(AND('[1]Multi-Field'!$E$76=[1]Lists!BF247,'[1]Multi-Field'!$F$6="undrained"),BH247,""))</f>
        <v/>
      </c>
      <c r="EG247" s="409" t="str">
        <f>IF(AND('[1]Multi-Field'!$E$77=[1]Lists!BF247,'[1]Multi-Field'!$F$77="Drained"),BI247,IF(AND('[1]Multi-Field'!$E$77=[1]Lists!BF247,'[1]Multi-Field'!$F$77="undrained"),BH247,""))</f>
        <v/>
      </c>
      <c r="EH247" s="409" t="str">
        <f>IF(AND('[1]Multi-Field'!$E$78=[1]Lists!BF247,'[1]Multi-Field'!$F$78="Drained"),BI247,IF(AND('[1]Multi-Field'!$E$78=[1]Lists!BF247,'[1]Multi-Field'!$F$78="undrained"),BH247,""))</f>
        <v/>
      </c>
      <c r="EI247" s="409" t="str">
        <f>IF(AND('[1]Multi-Field'!$E$79=[1]Lists!BF247,'[1]Multi-Field'!$F$79="Drained"),BI247,IF(AND('[1]Multi-Field'!$E$79=[1]Lists!BF247,'[1]Multi-Field'!$F$79="undrained"),BH247,""))</f>
        <v/>
      </c>
      <c r="EJ247" s="409" t="str">
        <f>IF(AND('[1]Multi-Field'!$E$80=[1]Lists!BF247,'[1]Multi-Field'!$F$80="Drained"),BI247,IF(AND('[1]Multi-Field'!$E$80=[1]Lists!BF247,'[1]Multi-Field'!$F$80="undrained"),BH247,""))</f>
        <v/>
      </c>
      <c r="EK247" s="409" t="str">
        <f>IF(AND('[1]Multi-Field'!$E$81=[1]Lists!BF247,'[1]Multi-Field'!$F$81="Drained"),BI247,IF(AND('[1]Multi-Field'!$E$81=[1]Lists!BF247,'[1]Multi-Field'!$F$81="undrained"),BH247,""))</f>
        <v/>
      </c>
      <c r="EL247" s="409" t="str">
        <f>IF(AND('[1]Multi-Field'!$E$82=[1]Lists!BF247,'[1]Multi-Field'!$F$82="Drained"),BI247,IF(AND('[1]Multi-Field'!$E$82=[1]Lists!BF247,'[1]Multi-Field'!$F$82="undrained"),BH247,""))</f>
        <v/>
      </c>
      <c r="EM247" s="409" t="str">
        <f>IF(AND('[1]Multi-Field'!$E$83=[1]Lists!BF247,'[1]Multi-Field'!$F$83="Drained"),BI247,IF(AND('[1]Multi-Field'!$E$83=[1]Lists!BF247,'[1]Multi-Field'!$F$83="undrained"),BH247,""))</f>
        <v/>
      </c>
      <c r="EN247" s="409" t="str">
        <f>IF(AND('[1]Multi-Field'!$E$84=[1]Lists!BF247,'[1]Multi-Field'!$F$84="Drained"),BI247,IF(AND('[1]Multi-Field'!$E$84=[1]Lists!BF247,'[1]Multi-Field'!$F$84="undrained"),BH247,""))</f>
        <v/>
      </c>
      <c r="EO247" s="409" t="str">
        <f>IF(AND('[1]Multi-Field'!$E$85=[1]Lists!BF247,'[1]Multi-Field'!$F$85="Drained"),BI247,IF(AND('[1]Multi-Field'!$E$85=[1]Lists!BF247,'[1]Multi-Field'!$F$85="undrained"),BH247,""))</f>
        <v/>
      </c>
      <c r="EP247" s="409" t="str">
        <f>IF(AND('[1]Multi-Field'!$E$86=[1]Lists!BF247,'[1]Multi-Field'!$F$86="Drained"),BI247,IF(AND('[1]Multi-Field'!$E$86=[1]Lists!BF247,'[1]Multi-Field'!$F$86="undrained"),BH247,""))</f>
        <v/>
      </c>
      <c r="EQ247" s="409" t="str">
        <f>IF(AND('[1]Multi-Field'!$E$87=[1]Lists!BF247,'[1]Multi-Field'!$F$87="Drained"),BI247,IF(AND('[1]Multi-Field'!$E$87=[1]Lists!BF247,'[1]Multi-Field'!$F$87="undrained"),BH247,""))</f>
        <v/>
      </c>
      <c r="ER247" s="409" t="str">
        <f>IF(AND('[1]Multi-Field'!$E$88=[1]Lists!BF247,'[1]Multi-Field'!$F$88="Drained"),BI247,IF(AND('[1]Multi-Field'!$E$88=[1]Lists!BF247,'[1]Multi-Field'!$F$88="undrained"),BH247,""))</f>
        <v/>
      </c>
      <c r="ES247" s="409" t="str">
        <f>IF(AND('[1]Multi-Field'!$E$89=[1]Lists!BF247,'[1]Multi-Field'!$F$89="Drained"),BI247,IF(AND('[1]Multi-Field'!$E$89=[1]Lists!BF247,'[1]Multi-Field'!$F$89="undrained"),BH247,""))</f>
        <v/>
      </c>
      <c r="ET247" s="409" t="str">
        <f>IF(AND('[1]Multi-Field'!$E$90=[1]Lists!BF247,'[1]Multi-Field'!$F$90="Drained"),BI247,IF(AND('[1]Multi-Field'!$E$90=[1]Lists!BF247,'[1]Multi-Field'!$F$90="undrained"),BH247,""))</f>
        <v/>
      </c>
      <c r="EU247" s="409" t="str">
        <f>IF(AND('[1]Multi-Field'!$E$91=[1]Lists!BF247,'[1]Multi-Field'!$F$91="Drained"),BI247,IF(AND('[1]Multi-Field'!$E$91=[1]Lists!BF247,'[1]Multi-Field'!$F$91="undrained"),BH247,""))</f>
        <v/>
      </c>
      <c r="EV247" s="409" t="str">
        <f>IF(AND('[1]Multi-Field'!$E$92=[1]Lists!BF247,'[1]Multi-Field'!$F$92="Drained"),BI247,IF(AND('[1]Multi-Field'!$E$92=[1]Lists!BF247,'[1]Multi-Field'!$F$92="undrained"),BH247,""))</f>
        <v/>
      </c>
      <c r="EW247" s="409" t="str">
        <f>IF(AND('[1]Multi-Field'!$E$93=[1]Lists!BF247,'[1]Multi-Field'!$F$93="Drained"),BI247,IF(AND('[1]Multi-Field'!$E$93=[1]Lists!BF247,'[1]Multi-Field'!$F$93="undrained"),BH247,""))</f>
        <v/>
      </c>
      <c r="EX247" s="409" t="str">
        <f>IF(AND('[1]Multi-Field'!$E$94=[1]Lists!BF247,'[1]Multi-Field'!$F$94="Drained"),BI247,IF(AND('[1]Multi-Field'!$E$94=[1]Lists!BF247,'[1]Multi-Field'!$F$94="undrained"),BH247,""))</f>
        <v/>
      </c>
      <c r="EY247" s="409" t="str">
        <f>IF(AND('[1]Multi-Field'!$E$95=[1]Lists!BF247,'[1]Multi-Field'!$F$95="Drained"),BI247,IF(AND('[1]Multi-Field'!$E$95=[1]Lists!BF247,'[1]Multi-Field'!$F$95="undrained"),BH247,""))</f>
        <v/>
      </c>
      <c r="EZ247" s="409" t="str">
        <f>IF(AND('[1]Multi-Field'!$E$96=[1]Lists!BF247,'[1]Multi-Field'!$F$96="Drained"),BI247,IF(AND('[1]Multi-Field'!$E$96=[1]Lists!BF247,'[1]Multi-Field'!$F$96="undrained"),BH247,""))</f>
        <v/>
      </c>
      <c r="FA247" s="409" t="str">
        <f>IF(AND('[1]Multi-Field'!$E$97=[1]Lists!BF247,'[1]Multi-Field'!$F$97="Drained"),BI247,IF(AND('[1]Multi-Field'!$E$97=[1]Lists!BF247,'[1]Multi-Field'!$F$97="undrained"),BH247,""))</f>
        <v/>
      </c>
      <c r="FB247" s="409" t="str">
        <f>IF(AND('[1]Multi-Field'!$E$98=[1]Lists!BF247,'[1]Multi-Field'!$F$98="Drained"),BI247,IF(AND('[1]Multi-Field'!$E$98=[1]Lists!BF247,'[1]Multi-Field'!$F$98="undrained"),BH247,""))</f>
        <v/>
      </c>
      <c r="FC247" s="409" t="str">
        <f>IF(AND('[1]Multi-Field'!$E$99=[1]Lists!BF247,'[1]Multi-Field'!$F$99="Drained"),BI247,IF(AND('[1]Multi-Field'!$E$99=[1]Lists!BF247,'[1]Multi-Field'!$F$99="undrained"),BH247,""))</f>
        <v/>
      </c>
      <c r="FD247" s="409" t="str">
        <f>IF(AND('[1]Multi-Field'!$E$100=[1]Lists!BF247,'[1]Multi-Field'!$F$100="Drained"),BI247,IF(AND('[1]Multi-Field'!$E$100=[1]Lists!BF247,'[1]Multi-Field'!$F$100="undrained"),BH247,""))</f>
        <v/>
      </c>
      <c r="FE247" s="409" t="str">
        <f>IF(AND('[1]Multi-Field'!$E$101=[1]Lists!BF247,'[1]Multi-Field'!$F$101="Drained"),BI247,IF(AND('[1]Multi-Field'!$E$101=[1]Lists!BF247,'[1]Multi-Field'!$F$101="undrained"),BH247,""))</f>
        <v/>
      </c>
      <c r="FF247" s="409" t="str">
        <f>IF(AND('[1]Multi-Field'!$E$102=[1]Lists!BF247,'[1]Multi-Field'!$F$102="Drained"),BI247,IF(AND('[1]Multi-Field'!$E$102=[1]Lists!BF247,'[1]Multi-Field'!$F$102="undrained"),BH247,""))</f>
        <v/>
      </c>
      <c r="FG247" s="409" t="str">
        <f>IF(AND('[1]Multi-Field'!$E$103=[1]Lists!BF247,'[1]Multi-Field'!$F$103="Drained"),BI247,IF(AND('[1]Multi-Field'!$E$103=[1]Lists!BF247,'[1]Multi-Field'!$F$103="undrained"),BH247,""))</f>
        <v/>
      </c>
      <c r="FH247" s="409" t="str">
        <f>IF(AND('[1]Multi-Field'!$E$104=[1]Lists!BF247,'[1]Multi-Field'!$F$104="Drained"),BI247,IF(AND('[1]Multi-Field'!$E$104=[1]Lists!BF247,'[1]Multi-Field'!$F$104="undrained"),BH247,""))</f>
        <v/>
      </c>
      <c r="FI247" s="409" t="str">
        <f>IF(AND('[1]Multi-Field'!$E$105=[1]Lists!BF247,'[1]Multi-Field'!$F$105="Drained"),BI247,IF(AND('[1]Multi-Field'!$E$105=[1]Lists!BF247,'[1]Multi-Field'!$F$105="undrained"),BH247,""))</f>
        <v/>
      </c>
      <c r="FJ247" s="409" t="str">
        <f>IF(AND('[1]Multi-Field'!$E$106=[1]Lists!BF247,'[1]Multi-Field'!$F$106="Drained"),BI247,IF(AND('[1]Multi-Field'!$E$106=[1]Lists!BF247,'[1]Multi-Field'!$F$106="undrained"),BH247,""))</f>
        <v/>
      </c>
      <c r="FK247" s="409" t="str">
        <f>IF(AND('[1]Multi-Field'!$E$107=[1]Lists!BF247,'[1]Multi-Field'!$F$107="Drained"),BI247,IF(AND('[1]Multi-Field'!$E$107=[1]Lists!BF247,'[1]Multi-Field'!$F$107="undrained"),BH247,""))</f>
        <v/>
      </c>
      <c r="FL247" s="409" t="str">
        <f>IF(AND('[1]Multi-Field'!$E$108=[1]Lists!BF247,'[1]Multi-Field'!$F$108="Drained"),BI247,IF(AND('[1]Multi-Field'!$E$108=[1]Lists!BF247,'[1]Multi-Field'!$F$108="undrained"),BH247,""))</f>
        <v/>
      </c>
      <c r="FM247" s="409" t="str">
        <f>IF(AND('[1]Multi-Field'!$E$109=[1]Lists!BF247,'[1]Multi-Field'!$F$109="Drained"),BI247,IF(AND('[1]Multi-Field'!$E$109=[1]Lists!BF247,'[1]Multi-Field'!$F$109="undrained"),BH247,""))</f>
        <v/>
      </c>
      <c r="FN247" s="409" t="str">
        <f>IF(AND('[1]Multi-Field'!$E$110=[1]Lists!BF247,'[1]Multi-Field'!$F$110="Drained"),BI247,IF(AND('[1]Multi-Field'!$E$110=[1]Lists!BF247,'[1]Multi-Field'!$F$110="undrained"),BH247,""))</f>
        <v/>
      </c>
      <c r="FO247" s="409" t="str">
        <f>IF(AND('[1]Multi-Field'!$E$111=[1]Lists!BF247,'[1]Multi-Field'!$F$111="Drained"),BI247,IF(AND('[1]Multi-Field'!$E$111=[1]Lists!BF247,'[1]Multi-Field'!$F$111="undrained"),BH247,""))</f>
        <v/>
      </c>
      <c r="FP247" s="409" t="str">
        <f>IF(AND('[1]Multi-Field'!$E$112=[1]Lists!BF247,'[1]Multi-Field'!$F$112="Drained"),BI247,IF(AND('[1]Multi-Field'!$E$112=[1]Lists!BF247,'[1]Multi-Field'!$F$112="undrained"),BH247,""))</f>
        <v/>
      </c>
      <c r="FQ247" s="409" t="str">
        <f>IF(AND('[1]Multi-Field'!$E$113=[1]Lists!BF247,'[1]Multi-Field'!$F$113="Drained"),BI247,IF(AND('[1]Multi-Field'!$E$113=[1]Lists!BF247,'[1]Multi-Field'!$F$113="undrained"),BH247,""))</f>
        <v/>
      </c>
      <c r="FR247" s="409" t="str">
        <f>IF(AND('[1]Multi-Field'!$E$114=[1]Lists!BF247,'[1]Multi-Field'!$F$114="Drained"),BI247,IF(AND('[1]Multi-Field'!$E$114=[1]Lists!BF247,'[1]Multi-Field'!$F$114="undrained"),BH247,""))</f>
        <v/>
      </c>
      <c r="FS247" s="409" t="str">
        <f>IF(AND('[1]Multi-Field'!$E$115=[1]Lists!BF247,'[1]Multi-Field'!$F$115="Drained"),BI247,IF(AND('[1]Multi-Field'!$E$115=[1]Lists!BF247,'[1]Multi-Field'!$F$115="undrained"),BH247,""))</f>
        <v/>
      </c>
      <c r="FT247" s="409" t="str">
        <f>IF(AND('[1]Multi-Field'!$E$116=[1]Lists!BF247,'[1]Multi-Field'!$F$116="Drained"),BI247,IF(AND('[1]Multi-Field'!$E$116=[1]Lists!BF247,'[1]Multi-Field'!$F$116="undrained"),BH247,""))</f>
        <v/>
      </c>
      <c r="FU247" s="409" t="str">
        <f>IF(AND('[1]Multi-Field'!$E$117=[1]Lists!BF247,'[1]Multi-Field'!$F$117="Drained"),BI247,IF(AND('[1]Multi-Field'!$E$117=[1]Lists!BF247,'[1]Multi-Field'!$F$117="undrained"),BH247,""))</f>
        <v/>
      </c>
      <c r="FV247" s="409" t="str">
        <f>IF(AND('[1]Multi-Field'!$E$118=[1]Lists!BF247,'[1]Multi-Field'!$F$118="Drained"),BI247,IF(AND('[1]Multi-Field'!$E$118=[1]Lists!BF247,'[1]Multi-Field'!$F$118="undrained"),BH247,""))</f>
        <v/>
      </c>
      <c r="FW247" s="409" t="str">
        <f>IF(AND('[1]Multi-Field'!$E$119=[1]Lists!BF247,'[1]Multi-Field'!$F$119="Drained"),BI247,IF(AND('[1]Multi-Field'!$E$119=[1]Lists!BF247,'[1]Multi-Field'!$F$119="undrained"),BH247,""))</f>
        <v/>
      </c>
      <c r="FX247" s="409" t="str">
        <f>IF(AND('[1]Multi-Field'!$E$120=[1]Lists!BF247,'[1]Multi-Field'!$F$120="Drained"),BI247,IF(AND('[1]Multi-Field'!$E$120=[1]Lists!BF247,'[1]Multi-Field'!$F$120="undrained"),BH247,""))</f>
        <v/>
      </c>
    </row>
    <row r="248" spans="1:180" ht="13.5" customHeight="1">
      <c r="A248" s="7" t="s">
        <v>334</v>
      </c>
      <c r="B248" s="7"/>
      <c r="C248" s="7"/>
      <c r="D248" s="8">
        <v>75</v>
      </c>
      <c r="E248" s="8">
        <f t="shared" si="39"/>
        <v>75</v>
      </c>
      <c r="F248" s="8">
        <f t="shared" si="40"/>
        <v>75</v>
      </c>
      <c r="G248" s="8">
        <v>75</v>
      </c>
      <c r="H248" s="8">
        <v>60</v>
      </c>
      <c r="I248" s="8">
        <f t="shared" si="43"/>
        <v>60</v>
      </c>
      <c r="J248" s="8">
        <f t="shared" si="44"/>
        <v>60</v>
      </c>
      <c r="K248" s="8">
        <v>60</v>
      </c>
      <c r="L248" s="8">
        <v>105</v>
      </c>
      <c r="M248" s="8">
        <f t="shared" si="41"/>
        <v>105</v>
      </c>
      <c r="N248" s="8">
        <f t="shared" si="42"/>
        <v>105</v>
      </c>
      <c r="O248" s="8">
        <v>105</v>
      </c>
      <c r="P248" s="391">
        <v>223</v>
      </c>
      <c r="Q248" s="394"/>
      <c r="R248" s="395" t="b">
        <f>IF(OR('Multi-Field'!AA225=Lists!$AC$42,'Multi-Field'!AA225=Lists!$AC$43),IF('Multi-Field'!Z225="x",(IF('Multi-Field'!AC225=Lists!$Q$11,Lists!$R$11,IF('Multi-Field'!AC225=Lists!$Q$12,Lists!$R$12,IF('Multi-Field'!AC225=Lists!$Q$13,Lists!$R$13,IF('Multi-Field'!AC225=Lists!$Q$14,Lists!$R$14))))),IF('Multi-Field'!X225="x",(IF('Multi-Field'!AC225=Lists!$Q$11,Lists!$S$11,IF('Multi-Field'!AC225=Lists!$Q$12,Lists!$S$12,IF('Multi-Field'!AC225=Lists!$Q$13,Lists!$S$13,IF('Multi-Field'!AC225=Lists!$Q$14,Lists!$S$14))))),IF('Multi-Field'!V225="x",(IF('Multi-Field'!AC225=Lists!$Q$11,Lists!$T$11,IF('Multi-Field'!AC225=Lists!$Q$12,Lists!$T$12,IF('Multi-Field'!AC225=Lists!$Q$13,Lists!$T$13,IF('Multi-Field'!AC225=Lists!$Q$14,Lists!$T$14))))),0))))</f>
        <v>0</v>
      </c>
      <c r="S248" s="395" t="str">
        <f t="shared" si="45"/>
        <v/>
      </c>
      <c r="T248" s="395"/>
      <c r="U248" s="396"/>
      <c r="AI248" s="384">
        <f>'[1]Multi-Field'!B244</f>
        <v>0</v>
      </c>
      <c r="AJ248" s="387" t="str">
        <f>IF(OR('[1]Multi-Field'!Q88=[1]Lists!$AC$42,'[1]Multi-Field'!Q88=[1]Lists!$AC$43),"x","")</f>
        <v/>
      </c>
      <c r="AK248" s="387" t="str">
        <f>IF(OR('[1]Multi-Field'!Q88=[1]Lists!$AC$6,'[1]Multi-Field'!Q88=$AC$2,'[1]Multi-Field'!Q88=$AC$4),"x","")</f>
        <v/>
      </c>
      <c r="AL248" s="387" t="str">
        <f>IF(OR('[1]Multi-Field'!Q88=[1]Lists!$AC$7,'[1]Multi-Field'!Q88=$AC$3,'[1]Multi-Field'!Q88=$AC$5),"x","")</f>
        <v/>
      </c>
      <c r="AM248" s="387" t="str">
        <f>IF(OR('[1]Multi-Field'!Q88=$AC$23,'[1]Multi-Field'!Q88=$AC$13,'[1]Multi-Field'!Q88=$AC$9,'[1]Multi-Field'!Q88=$AC$19,'[1]Multi-Field'!Q88=$AC$47),"x","")</f>
        <v/>
      </c>
      <c r="AN248" s="387" t="str">
        <f>IF(OR('[1]Multi-Field'!Q88=$AC$24,'[1]Multi-Field'!Q88=$AC$14,'[1]Multi-Field'!Q88=$AC$10,'[1]Multi-Field'!Q88=$AC$22,'[1]Multi-Field'!Q88=$AC$48),"x","")</f>
        <v/>
      </c>
      <c r="AO248" s="387" t="str">
        <f>IF(OR('[1]Multi-Field'!Q88=$AC$21,'[1]Multi-Field'!Q88=$AC$28,'[1]Multi-Field'!Q88=$AC$62,'[1]Multi-Field'!Q88=$AC$102,'[1]Multi-Field'!Q88=$AC$98),"x","")</f>
        <v/>
      </c>
      <c r="AP248" s="387" t="str">
        <f>IF(OR('[1]Multi-Field'!Q88=$AC$25,'[1]Multi-Field'!Q88=$AC$63,'[1]Multi-Field'!Q88=$AC$85,'[1]Multi-Field'!Q88=$AC$87,'[1]Multi-Field'!Q88=$AC$92,'[1]Multi-Field'!Q88=$AC$93),"x","")</f>
        <v/>
      </c>
      <c r="AQ248" s="387" t="str">
        <f>IF(OR('[1]Multi-Field'!Q88=$AC$20,'[1]Multi-Field'!Q88=$AC$27,'[1]Multi-Field'!Q88=$AC$58,'[1]Multi-Field'!Q88=$AC$86,'[1]Multi-Field'!Q88=$AC$103,'[1]Multi-Field'!Q88=$AC$94),"x","")</f>
        <v/>
      </c>
      <c r="AR248" s="387" t="str">
        <f>IF(OR('[1]Multi-Field'!Q88=$AC$35,'[1]Multi-Field'!Q88=$AC$40,'[1]Multi-Field'!Q88=$AC$45,),"x","")</f>
        <v/>
      </c>
      <c r="AS248" s="387" t="str">
        <f>IF(OR('[1]Multi-Field'!Q88=$AC$36,'[1]Multi-Field'!Q88=$AC$41,'[1]Multi-Field'!Q88=$AC$46,),"x","")</f>
        <v/>
      </c>
      <c r="AT248" s="387" t="str">
        <f>IF(OR('[1]Multi-Field'!Q88=$AC$52,'[1]Multi-Field'!Q88=$AC$53,'[1]Multi-Field'!Q88=$AC$54,'[1]Multi-Field'!Q88=$AC$55,'[1]Multi-Field'!Q88=$AC$68,'[1]Multi-Field'!Q88=$AC$69,'[1]Multi-Field'!Q88=$AC$74,'[1]Multi-Field'!Q88=$AC$71,'[1]Multi-Field'!Q88=$AC$70),"x","")</f>
        <v>x</v>
      </c>
      <c r="AU248" s="387" t="str">
        <f>IF('[1]Multi-Field'!Q88=$AC$72,"x","")</f>
        <v/>
      </c>
      <c r="AV248" s="387" t="str">
        <f>IF('[1]Multi-Field'!Q88=$AC$73,"x","")</f>
        <v/>
      </c>
      <c r="AW248" s="387" t="str">
        <f>IF('[1]Multi-Field'!Q88=$AC$83,"x","")</f>
        <v/>
      </c>
      <c r="AX248" s="387" t="str">
        <f>IF('[1]Multi-Field'!Q88=$AC$84,"x","")</f>
        <v/>
      </c>
      <c r="AY248" s="387" t="str">
        <f>IF('[1]Multi-Field'!Q88=$AC$97,"x","")</f>
        <v/>
      </c>
      <c r="AZ248" s="387" t="str">
        <f>IF('[1]Multi-Field'!Q88=$AC$99,"x","")</f>
        <v/>
      </c>
      <c r="BA248" s="387" t="str">
        <f>IF('[1]Multi-Field'!Q88=$AC$104,"x","")</f>
        <v/>
      </c>
      <c r="BB248" s="387" t="str">
        <f>IF('[1]Multi-Field'!Q88=$AC$105,"x","")</f>
        <v/>
      </c>
      <c r="BC248" s="388"/>
      <c r="BF248" s="411" t="s">
        <v>1414</v>
      </c>
      <c r="BG248" s="412">
        <v>4</v>
      </c>
      <c r="BH248" s="412">
        <v>5</v>
      </c>
      <c r="BI248" s="412">
        <v>5</v>
      </c>
      <c r="BJ248" s="409" t="e">
        <f>IF(AND('[1]Single Field'!#REF!=[1]Lists!BF248,'[1]Single Field'!#REF!="Drained"),"x",IF(AND('[1]Single Field'!#REF!=[1]Lists!BF248,'[1]Single Field'!#REF!="Undrained"),O,""))</f>
        <v>#REF!</v>
      </c>
      <c r="BK248" s="409" t="str">
        <f>IF(AND('[1]Multi-Field'!$E$3=[1]Lists!BF248,'[1]Multi-Field'!$F$3="Drained"),BI248,IF(AND('[1]Multi-Field'!$E$3=BF248,'[1]Multi-Field'!$F$3="undrained"),BH248,""))</f>
        <v/>
      </c>
      <c r="BL248" s="409" t="str">
        <f>IF(AND('[1]Multi-Field'!$E$4=BF248,'[1]Multi-Field'!$F$4="Drained"),BI248,IF(AND('[1]Multi-Field'!$E$4=BF248,'[1]Multi-Field'!$F$4="undrained"),BH248,""))</f>
        <v/>
      </c>
      <c r="BM248" s="409" t="str">
        <f>IF(AND('[1]Multi-Field'!$E$5=BF248,'[1]Multi-Field'!$F$5="Drained"),BI248,IF(AND('[1]Multi-Field'!$E$5=BF248,'[1]Multi-Field'!$F$5="undrained"),BH248,""))</f>
        <v/>
      </c>
      <c r="BN248" s="409" t="str">
        <f>IF(AND('[1]Multi-Field'!$E$6=BF248,'[1]Multi-Field'!$F$6="Drained"),BI248,IF(AND('[1]Multi-Field'!$E$6=BF248,'[1]Multi-Field'!$F$6="undrained"),BH248,""))</f>
        <v/>
      </c>
      <c r="BO248" s="409" t="str">
        <f>IF(AND('[1]Multi-Field'!$E$7=BF248,'[1]Multi-Field'!$F$7="Drained"),BI248,IF(AND('[1]Multi-Field'!$E$7=BF248,'[1]Multi-Field'!$F$7="undrained"),BH248,""))</f>
        <v/>
      </c>
      <c r="BP248" s="409" t="str">
        <f>IF(AND('[1]Multi-Field'!$E$8=BF248,'[1]Multi-Field'!$F$8="Drained"),BI248,IF(AND('[1]Multi-Field'!$E$8=BF248,'[1]Multi-Field'!$F$8="undrained"),BH248,""))</f>
        <v/>
      </c>
      <c r="BQ248" s="409" t="str">
        <f>IF(AND('[1]Multi-Field'!$E$9=BF248,'[1]Multi-Field'!$F$9="Drained"),BI248,IF(AND('[1]Multi-Field'!$E$9=BF248,'[1]Multi-Field'!$F$9="undrained"),BH248,""))</f>
        <v/>
      </c>
      <c r="BR248" s="409" t="str">
        <f>IF(AND('[1]Multi-Field'!$E$10=BF248,'[1]Multi-Field'!$F$10="Drained"),BI248,IF(AND('[1]Multi-Field'!$E$10=BF248,'[1]Multi-Field'!$F$10="undrained"),BH248,""))</f>
        <v/>
      </c>
      <c r="BS248" s="409" t="str">
        <f>IF(AND('[1]Multi-Field'!$E$11=BF248,'[1]Multi-Field'!$F$11="Drained"),BI248,IF(AND('[1]Multi-Field'!$E$11=BF248,'[1]Multi-Field'!$F$11="undrained"),BH248,""))</f>
        <v/>
      </c>
      <c r="BT248" s="409" t="str">
        <f>IF(AND('[1]Multi-Field'!$E$12=BF248,'[1]Multi-Field'!$F$12="Drained"),BI248,IF(AND('[1]Multi-Field'!$E$12=BF248,'[1]Multi-Field'!$F$12="undrained"),BH248,""))</f>
        <v/>
      </c>
      <c r="BU248" s="409" t="str">
        <f>IF(AND('[1]Multi-Field'!$E$13=BF248,'[1]Multi-Field'!$F$13="Drained"),BI248,IF(AND('[1]Multi-Field'!$E$3=BF248,'[1]Multi-Field'!$F$13="undrained"),BH248,""))</f>
        <v/>
      </c>
      <c r="BV248" s="409" t="str">
        <f>IF(AND('[1]Multi-Field'!$E$14=BF248,'[1]Multi-Field'!$F$14="Drained"),BI248,IF(AND('[1]Multi-Field'!$E$14=BF248,'[1]Multi-Field'!$F$14="undrained"),BH248,""))</f>
        <v/>
      </c>
      <c r="BW248" s="409" t="str">
        <f>IF(AND('[1]Multi-Field'!$E$15=BF248,'[1]Multi-Field'!$F$15="Drained"),BI248,IF(AND('[1]Multi-Field'!$E$15=BF248,'[1]Multi-Field'!$F$15="undrained"),BH248,""))</f>
        <v/>
      </c>
      <c r="BX248" s="409" t="str">
        <f>IF(AND('[1]Multi-Field'!$E$16=[1]Lists!BF248,'[1]Multi-Field'!$F$16="Drained"),BI248,IF(AND('[1]Multi-Field'!$E$16=[1]Lists!BF248,'[1]Multi-Field'!$F$16="undrained"),BH248,""))</f>
        <v/>
      </c>
      <c r="BY248" s="409" t="str">
        <f>IF(AND('[1]Multi-Field'!$E$17=[1]Lists!BF248,'[1]Multi-Field'!$F$17="Drained"),BI248,IF(AND('[1]Multi-Field'!$E$17=[1]Lists!BF248,'[1]Multi-Field'!$F$17="undrained"),BH248,""))</f>
        <v/>
      </c>
      <c r="BZ248" s="409" t="str">
        <f>IF(AND('[1]Multi-Field'!$E$18=[1]Lists!BF248,'[1]Multi-Field'!$F$18="Drained"),BI248,IF(AND('[1]Multi-Field'!$E$18=[1]Lists!BF248,'[1]Multi-Field'!$F$18="undrained"),BH248,""))</f>
        <v/>
      </c>
      <c r="CA248" s="409" t="str">
        <f>IF(AND('[1]Multi-Field'!$E$19=[1]Lists!BF248,'[1]Multi-Field'!$F$19="Drained"),BI248,IF(AND('[1]Multi-Field'!$E$19=[1]Lists!BF248,'[1]Multi-Field'!$F$19="undrained"),BH248,""))</f>
        <v/>
      </c>
      <c r="CB248" s="409" t="str">
        <f>IF(AND('[1]Multi-Field'!$E$20=[1]Lists!BF248,'[1]Multi-Field'!$F$20="Drained"),BI248,IF(AND('[1]Multi-Field'!$E$20=[1]Lists!BF248,'[1]Multi-Field'!$F$20="undrained"),BH248,""))</f>
        <v/>
      </c>
      <c r="CC248" s="409" t="str">
        <f>IF(AND('[1]Multi-Field'!$E$21=[1]Lists!BF248,'[1]Multi-Field'!$F$21="Drained"),BI248,IF(AND('[1]Multi-Field'!$E$21=[1]Lists!BF248,'[1]Multi-Field'!$F$21="undrained"),BH248,""))</f>
        <v/>
      </c>
      <c r="CD248" s="409" t="str">
        <f>IF(AND('[1]Multi-Field'!$E$22=[1]Lists!BF248,'[1]Multi-Field'!$F$22="Drained"),BI248,IF(AND('[1]Multi-Field'!$E$22=[1]Lists!BF248,'[1]Multi-Field'!$F$22="undrained"),BH248,""))</f>
        <v/>
      </c>
      <c r="CE248" s="409" t="str">
        <f>IF(AND('[1]Multi-Field'!$E$23=[1]Lists!BF248,'[1]Multi-Field'!$F$23="Drained"),BI248,IF(AND('[1]Multi-Field'!$E$23=[1]Lists!BF248,'[1]Multi-Field'!$F$23="undrained"),BH248,""))</f>
        <v/>
      </c>
      <c r="CF248" s="409" t="str">
        <f>IF(AND('[1]Multi-Field'!$E$24=[1]Lists!BF248,'[1]Multi-Field'!$F$24="Drained"),BI248,IF(AND('[1]Multi-Field'!$E$24=[1]Lists!BF248,'[1]Multi-Field'!$F$24="undrained"),BH248,""))</f>
        <v/>
      </c>
      <c r="CG248" s="409" t="str">
        <f>IF(AND('[1]Multi-Field'!$E$25=[1]Lists!BF248,'[1]Multi-Field'!$F$25="Drained"),BI248,IF(AND('[1]Multi-Field'!$E$25=[1]Lists!BF248,'[1]Multi-Field'!$F$25="undrained"),BH248,""))</f>
        <v/>
      </c>
      <c r="CH248" s="409" t="str">
        <f>IF(AND('[1]Multi-Field'!$E$26=[1]Lists!BF248,'[1]Multi-Field'!$F$26="Drained"),BI248,IF(AND('[1]Multi-Field'!$E$26=[1]Lists!BF248,'[1]Multi-Field'!$F$26="undrained"),BH248,""))</f>
        <v/>
      </c>
      <c r="CI248" s="409" t="str">
        <f>IF(AND('[1]Multi-Field'!$E$27=[1]Lists!BF248,'[1]Multi-Field'!$F$27="Drained"),BI248,IF(AND('[1]Multi-Field'!$E$27=[1]Lists!BF248,'[1]Multi-Field'!$F$27="undrained"),BH248,""))</f>
        <v/>
      </c>
      <c r="CJ248" s="409" t="str">
        <f>IF(AND('[1]Multi-Field'!$E$28=[1]Lists!BF248,'[1]Multi-Field'!$F$28="Drained"),BI248,IF(AND('[1]Multi-Field'!$E$28=[1]Lists!BF248,'[1]Multi-Field'!$F$28="undrained"),BH248,""))</f>
        <v/>
      </c>
      <c r="CK248" s="409" t="str">
        <f>IF(AND('[1]Multi-Field'!$E$29=[1]Lists!BF248,'[1]Multi-Field'!$F$29="Drained"),BI248,IF(AND('[1]Multi-Field'!$E$29=[1]Lists!BF248,'[1]Multi-Field'!$F$29="undrained"),BH248,""))</f>
        <v/>
      </c>
      <c r="CL248" s="409" t="str">
        <f>IF(AND('[1]Multi-Field'!$E$30=[1]Lists!BF248,'[1]Multi-Field'!$F$30="Drained"),BI248,IF(AND('[1]Multi-Field'!$E$30=[1]Lists!BF248,'[1]Multi-Field'!$F$30="undrained"),BH248,""))</f>
        <v/>
      </c>
      <c r="CM248" s="409" t="str">
        <f>IF(AND('[1]Multi-Field'!$E$31=[1]Lists!BF248,'[1]Multi-Field'!$F$31="Drained"),BI248,IF(AND('[1]Multi-Field'!$E$31=[1]Lists!BF248,'[1]Multi-Field'!$F$31="undrained"),BH248,""))</f>
        <v/>
      </c>
      <c r="CN248" s="409" t="str">
        <f>IF(AND('[1]Multi-Field'!$E$32=[1]Lists!BF248,'[1]Multi-Field'!$F$32="Drained"),BI248,IF(AND('[1]Multi-Field'!$E$32=[1]Lists!BF248,'[1]Multi-Field'!$F$32="undrained"),BH248,""))</f>
        <v/>
      </c>
      <c r="CO248" s="409" t="str">
        <f>IF(AND('[1]Multi-Field'!$E$33=[1]Lists!BF248,'[1]Multi-Field'!$F$33="Drained"),BI248,IF(AND('[1]Multi-Field'!$E$33=[1]Lists!BF248,'[1]Multi-Field'!$F$33="undrained"),BH248,""))</f>
        <v/>
      </c>
      <c r="CP248" s="409" t="str">
        <f>IF(AND('[1]Multi-Field'!$E$34=[1]Lists!BF248,'[1]Multi-Field'!$F$34="Drained"),BI248,IF(AND('[1]Multi-Field'!$E$34=[1]Lists!BF248,'[1]Multi-Field'!$F$34="undrained"),BH248,""))</f>
        <v/>
      </c>
      <c r="CQ248" s="409" t="str">
        <f>IF(AND('[1]Multi-Field'!$E$35=[1]Lists!BF248,'[1]Multi-Field'!$F$35="Drained"),BI248,IF(AND('[1]Multi-Field'!$E$35=[1]Lists!BF248,'[1]Multi-Field'!$F$35="undrained"),BH248,""))</f>
        <v/>
      </c>
      <c r="CR248" s="409" t="str">
        <f>IF(AND('[1]Multi-Field'!$E$36=[1]Lists!BF248,'[1]Multi-Field'!$F$36="Drained"),BI248,IF(AND('[1]Multi-Field'!$E$36=[1]Lists!BF248,'[1]Multi-Field'!$F$36="undrained"),BH248,""))</f>
        <v/>
      </c>
      <c r="CS248" s="409" t="str">
        <f>IF(AND('[1]Multi-Field'!$E$37=[1]Lists!BF248,'[1]Multi-Field'!$F$37="Drained"),BI248,IF(AND('[1]Multi-Field'!$E$37=[1]Lists!BF248,'[1]Multi-Field'!$F$37="undrained"),BH248,""))</f>
        <v/>
      </c>
      <c r="CT248" s="409" t="str">
        <f>IF(AND('[1]Multi-Field'!$E$38=[1]Lists!BF248,'[1]Multi-Field'!$F$38="Drained"),BI248,IF(AND('[1]Multi-Field'!$E$38=[1]Lists!BF248,'[1]Multi-Field'!$F$38="undrained"),BH248,""))</f>
        <v/>
      </c>
      <c r="CU248" s="409" t="str">
        <f>IF(AND('[1]Multi-Field'!$E$39=[1]Lists!BF248,'[1]Multi-Field'!$F$39="Drained"),BI248,IF(AND('[1]Multi-Field'!$E$39=[1]Lists!BF248,'[1]Multi-Field'!$F$39="undrained"),BH248,""))</f>
        <v/>
      </c>
      <c r="CV248" s="409" t="str">
        <f>IF(AND('[1]Multi-Field'!$E$40=[1]Lists!BF248,'[1]Multi-Field'!$F$40="Drained"),BI248,IF(AND('[1]Multi-Field'!$E$40=[1]Lists!BF248,'[1]Multi-Field'!$F$40="undrained"),BH248,""))</f>
        <v/>
      </c>
      <c r="CW248" s="409" t="str">
        <f>IF(AND('[1]Multi-Field'!$E$41=[1]Lists!BF248,'[1]Multi-Field'!$F$40="Drained"),BI248,IF(AND('[1]Multi-Field'!$E$40=[1]Lists!BF248,'[1]Multi-Field'!$F$40="undrained"),BH248,""))</f>
        <v/>
      </c>
      <c r="CX248" s="409" t="str">
        <f>IF(AND('[1]Multi-Field'!$E$42=[1]Lists!BF248,'[1]Multi-Field'!$F$42="Drained"),BI248,IF(AND('[1]Multi-Field'!$E$42=[1]Lists!BF248,'[1]Multi-Field'!$F$42="undrained"),BH248,""))</f>
        <v/>
      </c>
      <c r="CY248" s="409" t="str">
        <f>IF(AND('[1]Multi-Field'!$E$43=[1]Lists!BF248,'[1]Multi-Field'!$F$43="Drained"),BI248,IF(AND('[1]Multi-Field'!$E$43=[1]Lists!BF248,'[1]Multi-Field'!$F$43="undrained"),BH248,""))</f>
        <v/>
      </c>
      <c r="CZ248" s="409" t="str">
        <f>IF(AND('[1]Multi-Field'!$E$44=[1]Lists!BF248,'[1]Multi-Field'!$F$44="Drained"),BI248,IF(AND('[1]Multi-Field'!$E$44=[1]Lists!BF248,'[1]Multi-Field'!$F$44="undrained"),BH248,""))</f>
        <v/>
      </c>
      <c r="DA248" s="409" t="str">
        <f>IF(AND('[1]Multi-Field'!$E$45=[1]Lists!BF248,'[1]Multi-Field'!$F$45="Drained"),BI248,IF(AND('[1]Multi-Field'!$E$45=[1]Lists!BF248,'[1]Multi-Field'!$F$45="undrained"),BH248,""))</f>
        <v/>
      </c>
      <c r="DB248" s="409" t="str">
        <f>IF(AND('[1]Multi-Field'!$E$46=[1]Lists!BF248,'[1]Multi-Field'!$F$46="Drained"),BI248,IF(AND('[1]Multi-Field'!$E$46=[1]Lists!BF248,'[1]Multi-Field'!$F$46="undrained"),BH248,""))</f>
        <v/>
      </c>
      <c r="DC248" s="409" t="str">
        <f>IF(AND('[1]Multi-Field'!$E$47=[1]Lists!BF248,'[1]Multi-Field'!$F$47="Drained"),BI248,IF(AND('[1]Multi-Field'!$E$47=[1]Lists!BF248,'[1]Multi-Field'!$F$47="undrained"),BH248,""))</f>
        <v/>
      </c>
      <c r="DD248" s="409" t="str">
        <f>IF(AND('[1]Multi-Field'!$E$48=[1]Lists!BF248,'[1]Multi-Field'!$F$48="Drained"),BI248,IF(AND('[1]Multi-Field'!$E$48=[1]Lists!BF248,'[1]Multi-Field'!$F$48="undrained"),BH248,""))</f>
        <v/>
      </c>
      <c r="DE248" s="409" t="str">
        <f>IF(AND('[1]Multi-Field'!$E$49=[1]Lists!BF248,'[1]Multi-Field'!$F$49="Drained"),BI248,IF(AND('[1]Multi-Field'!$E$49=[1]Lists!BF248,'[1]Multi-Field'!$F$9="undrained"),BH248,""))</f>
        <v/>
      </c>
      <c r="DF248" s="409" t="str">
        <f>IF(AND('[1]Multi-Field'!$E$50=[1]Lists!BF248,'[1]Multi-Field'!$F$50="Drained"),BI248,IF(AND('[1]Multi-Field'!$E$50=[1]Lists!BF248,'[1]Multi-Field'!$F$50="undrained"),BH248,""))</f>
        <v/>
      </c>
      <c r="DG248" s="409" t="str">
        <f>IF(AND('[1]Multi-Field'!$E$51=[1]Lists!BF248,'[1]Multi-Field'!$F$51="Drained"),BI248,IF(AND('[1]Multi-Field'!$E$51=[1]Lists!BF248,'[1]Multi-Field'!$F$51="undrained"),BH248,""))</f>
        <v/>
      </c>
      <c r="DH248" s="409" t="str">
        <f>IF(AND('[1]Multi-Field'!$E$52=[1]Lists!BF248,'[1]Multi-Field'!$F$52="Drained"),BI248,IF(AND('[1]Multi-Field'!$E$52=[1]Lists!BF248,'[1]Multi-Field'!$F$52="undrained"),BH248,""))</f>
        <v/>
      </c>
      <c r="DI248" s="409" t="str">
        <f>IF(AND('[1]Multi-Field'!$E$53=[1]Lists!BF248,'[1]Multi-Field'!$F$53="Drained"),BI248,IF(AND('[1]Multi-Field'!$E$53=[1]Lists!BF248,'[1]Multi-Field'!$F$53="undrained"),BH248,""))</f>
        <v/>
      </c>
      <c r="DJ248" s="409" t="str">
        <f>IF(AND('[1]Multi-Field'!$E$54=[1]Lists!BF248,'[1]Multi-Field'!$F$54="Drained"),BI248,IF(AND('[1]Multi-Field'!$E$54=[1]Lists!BF248,'[1]Multi-Field'!$F$54="undrained"),BH248,""))</f>
        <v/>
      </c>
      <c r="DK248" s="409" t="str">
        <f>IF(AND('[1]Multi-Field'!$E$55=[1]Lists!BF248,'[1]Multi-Field'!$F$55="Drained"),BI248,IF(AND('[1]Multi-Field'!$E$55=[1]Lists!BF248,'[1]Multi-Field'!$F$55="undrained"),BH248,""))</f>
        <v/>
      </c>
      <c r="DL248" s="409" t="str">
        <f>IF(AND('[1]Multi-Field'!$E$56=[1]Lists!BF248,'[1]Multi-Field'!$F$56="Drained"),BI248,IF(AND('[1]Multi-Field'!$E$56=[1]Lists!BF248,'[1]Multi-Field'!$F$56="undrained"),BH248,""))</f>
        <v/>
      </c>
      <c r="DM248" s="409" t="str">
        <f>IF(AND('[1]Multi-Field'!$E$57=[1]Lists!BF248,'[1]Multi-Field'!$F$57="Drained"),BI248,IF(AND('[1]Multi-Field'!$E$57=[1]Lists!BF248,'[1]Multi-Field'!$F$57="undrained"),BH248,""))</f>
        <v/>
      </c>
      <c r="DN248" s="409" t="str">
        <f>IF(AND('[1]Multi-Field'!$E$58=[1]Lists!BF248,'[1]Multi-Field'!$F$58="Drained"),BI248,IF(AND('[1]Multi-Field'!$E$58=[1]Lists!BF248,'[1]Multi-Field'!$F$58="undrained"),BH248,""))</f>
        <v/>
      </c>
      <c r="DO248" s="409" t="str">
        <f>IF(AND('[1]Multi-Field'!$E$59=[1]Lists!BF248,'[1]Multi-Field'!$F$59="Drained"),BI248,IF(AND('[1]Multi-Field'!$E$59=[1]Lists!BF248,'[1]Multi-Field'!$F$59="undrained"),BH248,""))</f>
        <v/>
      </c>
      <c r="DP248" s="409" t="str">
        <f>IF(AND('[1]Multi-Field'!$E$60=[1]Lists!BF248,'[1]Multi-Field'!$F$60="Drained"),BI248,IF(AND('[1]Multi-Field'!$E$60=[1]Lists!BF248,'[1]Multi-Field'!$F$60="undrained"),BH248,""))</f>
        <v/>
      </c>
      <c r="DQ248" s="409" t="str">
        <f>IF(AND('[1]Multi-Field'!$E$61=[1]Lists!BF248,'[1]Multi-Field'!$F$61="Drained"),BI248,IF(AND('[1]Multi-Field'!$E$61=[1]Lists!BF248,'[1]Multi-Field'!$F$61="undrained"),BH248,""))</f>
        <v/>
      </c>
      <c r="DR248" s="409" t="str">
        <f>IF(AND('[1]Multi-Field'!$E$62=[1]Lists!BF248,'[1]Multi-Field'!$F$62="Drained"),BI248,IF(AND('[1]Multi-Field'!$E$62=[1]Lists!BF248,'[1]Multi-Field'!$F$62="undrained"),BH248,""))</f>
        <v/>
      </c>
      <c r="DS248" s="409" t="str">
        <f>IF(AND('[1]Multi-Field'!$E$63=[1]Lists!BF248,'[1]Multi-Field'!$F$63="Drained"),BI248,IF(AND('[1]Multi-Field'!$E$63=[1]Lists!BF248,'[1]Multi-Field'!$F$63="undrained"),BH248,""))</f>
        <v/>
      </c>
      <c r="DT248" s="409" t="str">
        <f>IF(AND('[1]Multi-Field'!$E$64=[1]Lists!BF248,'[1]Multi-Field'!$F$64="Drained"),BI248,IF(AND('[1]Multi-Field'!$E$64=[1]Lists!BF248,'[1]Multi-Field'!$F$64="undrained"),BH248,""))</f>
        <v/>
      </c>
      <c r="DU248" s="409" t="str">
        <f>IF(AND('[1]Multi-Field'!$E$65=[1]Lists!BF248,'[1]Multi-Field'!$F$65="Drained"),BI248,IF(AND('[1]Multi-Field'!$E$65=[1]Lists!BF248,'[1]Multi-Field'!$F$65="undrained"),BH248,""))</f>
        <v/>
      </c>
      <c r="DV248" s="409" t="str">
        <f>IF(AND('[1]Multi-Field'!$E$66=[1]Lists!BF248,'[1]Multi-Field'!$F$66="Drained"),BI248,IF(AND('[1]Multi-Field'!$E$66=[1]Lists!BF248,'[1]Multi-Field'!$F$66="undrained"),BH248,""))</f>
        <v/>
      </c>
      <c r="DW248" s="409" t="str">
        <f>IF(AND('[1]Multi-Field'!$E$67=[1]Lists!BF248,'[1]Multi-Field'!$F$67="Drained"),BI248,IF(AND('[1]Multi-Field'!$E$67=[1]Lists!BF248,'[1]Multi-Field'!$F$67="undrained"),BH248,""))</f>
        <v/>
      </c>
      <c r="DX248" s="409" t="str">
        <f>IF(AND('[1]Multi-Field'!$E$68=[1]Lists!BF248,'[1]Multi-Field'!$F$68="Drained"),BI248,IF(AND('[1]Multi-Field'!$E$68=[1]Lists!BF248,'[1]Multi-Field'!$F$68="undrained"),BH248,""))</f>
        <v/>
      </c>
      <c r="DY248" s="409" t="str">
        <f>IF(AND('[1]Multi-Field'!$E$69=[1]Lists!BF248,'[1]Multi-Field'!$F$69="Drained"),BI248,IF(AND('[1]Multi-Field'!$E$69=[1]Lists!BF248,'[1]Multi-Field'!$F$69="undrained"),BH248,""))</f>
        <v/>
      </c>
      <c r="DZ248" s="409" t="str">
        <f>IF(AND('[1]Multi-Field'!$E$70=[1]Lists!BF248,'[1]Multi-Field'!$F$70="Drained"),BI248,IF(AND('[1]Multi-Field'!$E$70=[1]Lists!BF248,'[1]Multi-Field'!$F$70="undrained"),BH248,""))</f>
        <v/>
      </c>
      <c r="EA248" s="409" t="str">
        <f>IF(AND('[1]Multi-Field'!$E$71=[1]Lists!BF248,'[1]Multi-Field'!$F$71="Drained"),BI248,IF(AND('[1]Multi-Field'!$E$71=[1]Lists!BF248,'[1]Multi-Field'!$F$71="undrained"),BH248,""))</f>
        <v/>
      </c>
      <c r="EB248" s="409" t="str">
        <f>IF(AND('[1]Multi-Field'!$E$72=[1]Lists!BF248,'[1]Multi-Field'!$F$72="Drained"),BI248,IF(AND('[1]Multi-Field'!$E$72=[1]Lists!BF248,'[1]Multi-Field'!$F$72="undrained"),BH248,""))</f>
        <v/>
      </c>
      <c r="EC248" s="409" t="str">
        <f>IF(AND('[1]Multi-Field'!$E$73=[1]Lists!BF248,'[1]Multi-Field'!$F$73="Drained"),BI248,IF(AND('[1]Multi-Field'!$E$73=[1]Lists!BF248,'[1]Multi-Field'!$F$73="undrained"),BH248,""))</f>
        <v/>
      </c>
      <c r="ED248" s="409" t="str">
        <f>IF(AND('[1]Multi-Field'!$E$74=[1]Lists!BF248,'[1]Multi-Field'!$F$74="Drained"),BI248,IF(AND('[1]Multi-Field'!$E$74=[1]Lists!BF248,'[1]Multi-Field'!$F$74="undrained"),BH248,""))</f>
        <v/>
      </c>
      <c r="EE248" s="409" t="str">
        <f>IF(AND('[1]Multi-Field'!$E$75=[1]Lists!BF248,'[1]Multi-Field'!$F$75="Drained"),BI248,IF(AND('[1]Multi-Field'!$E$75=[1]Lists!BF248,'[1]Multi-Field'!$F$75="undrained"),BH248,""))</f>
        <v/>
      </c>
      <c r="EF248" s="409" t="str">
        <f>IF(AND('[1]Multi-Field'!$E$76=[1]Lists!BF248,'[1]Multi-Field'!$F$76="Drained"),BI248,IF(AND('[1]Multi-Field'!$E$76=[1]Lists!BF248,'[1]Multi-Field'!$F$6="undrained"),BH248,""))</f>
        <v/>
      </c>
      <c r="EG248" s="409" t="str">
        <f>IF(AND('[1]Multi-Field'!$E$77=[1]Lists!BF248,'[1]Multi-Field'!$F$77="Drained"),BI248,IF(AND('[1]Multi-Field'!$E$77=[1]Lists!BF248,'[1]Multi-Field'!$F$77="undrained"),BH248,""))</f>
        <v/>
      </c>
      <c r="EH248" s="409" t="str">
        <f>IF(AND('[1]Multi-Field'!$E$78=[1]Lists!BF248,'[1]Multi-Field'!$F$78="Drained"),BI248,IF(AND('[1]Multi-Field'!$E$78=[1]Lists!BF248,'[1]Multi-Field'!$F$78="undrained"),BH248,""))</f>
        <v/>
      </c>
      <c r="EI248" s="409" t="str">
        <f>IF(AND('[1]Multi-Field'!$E$79=[1]Lists!BF248,'[1]Multi-Field'!$F$79="Drained"),BI248,IF(AND('[1]Multi-Field'!$E$79=[1]Lists!BF248,'[1]Multi-Field'!$F$79="undrained"),BH248,""))</f>
        <v/>
      </c>
      <c r="EJ248" s="409" t="str">
        <f>IF(AND('[1]Multi-Field'!$E$80=[1]Lists!BF248,'[1]Multi-Field'!$F$80="Drained"),BI248,IF(AND('[1]Multi-Field'!$E$80=[1]Lists!BF248,'[1]Multi-Field'!$F$80="undrained"),BH248,""))</f>
        <v/>
      </c>
      <c r="EK248" s="409" t="str">
        <f>IF(AND('[1]Multi-Field'!$E$81=[1]Lists!BF248,'[1]Multi-Field'!$F$81="Drained"),BI248,IF(AND('[1]Multi-Field'!$E$81=[1]Lists!BF248,'[1]Multi-Field'!$F$81="undrained"),BH248,""))</f>
        <v/>
      </c>
      <c r="EL248" s="409" t="str">
        <f>IF(AND('[1]Multi-Field'!$E$82=[1]Lists!BF248,'[1]Multi-Field'!$F$82="Drained"),BI248,IF(AND('[1]Multi-Field'!$E$82=[1]Lists!BF248,'[1]Multi-Field'!$F$82="undrained"),BH248,""))</f>
        <v/>
      </c>
      <c r="EM248" s="409" t="str">
        <f>IF(AND('[1]Multi-Field'!$E$83=[1]Lists!BF248,'[1]Multi-Field'!$F$83="Drained"),BI248,IF(AND('[1]Multi-Field'!$E$83=[1]Lists!BF248,'[1]Multi-Field'!$F$83="undrained"),BH248,""))</f>
        <v/>
      </c>
      <c r="EN248" s="409" t="str">
        <f>IF(AND('[1]Multi-Field'!$E$84=[1]Lists!BF248,'[1]Multi-Field'!$F$84="Drained"),BI248,IF(AND('[1]Multi-Field'!$E$84=[1]Lists!BF248,'[1]Multi-Field'!$F$84="undrained"),BH248,""))</f>
        <v/>
      </c>
      <c r="EO248" s="409" t="str">
        <f>IF(AND('[1]Multi-Field'!$E$85=[1]Lists!BF248,'[1]Multi-Field'!$F$85="Drained"),BI248,IF(AND('[1]Multi-Field'!$E$85=[1]Lists!BF248,'[1]Multi-Field'!$F$85="undrained"),BH248,""))</f>
        <v/>
      </c>
      <c r="EP248" s="409" t="str">
        <f>IF(AND('[1]Multi-Field'!$E$86=[1]Lists!BF248,'[1]Multi-Field'!$F$86="Drained"),BI248,IF(AND('[1]Multi-Field'!$E$86=[1]Lists!BF248,'[1]Multi-Field'!$F$86="undrained"),BH248,""))</f>
        <v/>
      </c>
      <c r="EQ248" s="409" t="str">
        <f>IF(AND('[1]Multi-Field'!$E$87=[1]Lists!BF248,'[1]Multi-Field'!$F$87="Drained"),BI248,IF(AND('[1]Multi-Field'!$E$87=[1]Lists!BF248,'[1]Multi-Field'!$F$87="undrained"),BH248,""))</f>
        <v/>
      </c>
      <c r="ER248" s="409" t="str">
        <f>IF(AND('[1]Multi-Field'!$E$88=[1]Lists!BF248,'[1]Multi-Field'!$F$88="Drained"),BI248,IF(AND('[1]Multi-Field'!$E$88=[1]Lists!BF248,'[1]Multi-Field'!$F$88="undrained"),BH248,""))</f>
        <v/>
      </c>
      <c r="ES248" s="409" t="str">
        <f>IF(AND('[1]Multi-Field'!$E$89=[1]Lists!BF248,'[1]Multi-Field'!$F$89="Drained"),BI248,IF(AND('[1]Multi-Field'!$E$89=[1]Lists!BF248,'[1]Multi-Field'!$F$89="undrained"),BH248,""))</f>
        <v/>
      </c>
      <c r="ET248" s="409" t="str">
        <f>IF(AND('[1]Multi-Field'!$E$90=[1]Lists!BF248,'[1]Multi-Field'!$F$90="Drained"),BI248,IF(AND('[1]Multi-Field'!$E$90=[1]Lists!BF248,'[1]Multi-Field'!$F$90="undrained"),BH248,""))</f>
        <v/>
      </c>
      <c r="EU248" s="409" t="str">
        <f>IF(AND('[1]Multi-Field'!$E$91=[1]Lists!BF248,'[1]Multi-Field'!$F$91="Drained"),BI248,IF(AND('[1]Multi-Field'!$E$91=[1]Lists!BF248,'[1]Multi-Field'!$F$91="undrained"),BH248,""))</f>
        <v/>
      </c>
      <c r="EV248" s="409" t="str">
        <f>IF(AND('[1]Multi-Field'!$E$92=[1]Lists!BF248,'[1]Multi-Field'!$F$92="Drained"),BI248,IF(AND('[1]Multi-Field'!$E$92=[1]Lists!BF248,'[1]Multi-Field'!$F$92="undrained"),BH248,""))</f>
        <v/>
      </c>
      <c r="EW248" s="409" t="str">
        <f>IF(AND('[1]Multi-Field'!$E$93=[1]Lists!BF248,'[1]Multi-Field'!$F$93="Drained"),BI248,IF(AND('[1]Multi-Field'!$E$93=[1]Lists!BF248,'[1]Multi-Field'!$F$93="undrained"),BH248,""))</f>
        <v/>
      </c>
      <c r="EX248" s="409" t="str">
        <f>IF(AND('[1]Multi-Field'!$E$94=[1]Lists!BF248,'[1]Multi-Field'!$F$94="Drained"),BI248,IF(AND('[1]Multi-Field'!$E$94=[1]Lists!BF248,'[1]Multi-Field'!$F$94="undrained"),BH248,""))</f>
        <v/>
      </c>
      <c r="EY248" s="409" t="str">
        <f>IF(AND('[1]Multi-Field'!$E$95=[1]Lists!BF248,'[1]Multi-Field'!$F$95="Drained"),BI248,IF(AND('[1]Multi-Field'!$E$95=[1]Lists!BF248,'[1]Multi-Field'!$F$95="undrained"),BH248,""))</f>
        <v/>
      </c>
      <c r="EZ248" s="409" t="str">
        <f>IF(AND('[1]Multi-Field'!$E$96=[1]Lists!BF248,'[1]Multi-Field'!$F$96="Drained"),BI248,IF(AND('[1]Multi-Field'!$E$96=[1]Lists!BF248,'[1]Multi-Field'!$F$96="undrained"),BH248,""))</f>
        <v/>
      </c>
      <c r="FA248" s="409" t="str">
        <f>IF(AND('[1]Multi-Field'!$E$97=[1]Lists!BF248,'[1]Multi-Field'!$F$97="Drained"),BI248,IF(AND('[1]Multi-Field'!$E$97=[1]Lists!BF248,'[1]Multi-Field'!$F$97="undrained"),BH248,""))</f>
        <v/>
      </c>
      <c r="FB248" s="409" t="str">
        <f>IF(AND('[1]Multi-Field'!$E$98=[1]Lists!BF248,'[1]Multi-Field'!$F$98="Drained"),BI248,IF(AND('[1]Multi-Field'!$E$98=[1]Lists!BF248,'[1]Multi-Field'!$F$98="undrained"),BH248,""))</f>
        <v/>
      </c>
      <c r="FC248" s="409" t="str">
        <f>IF(AND('[1]Multi-Field'!$E$99=[1]Lists!BF248,'[1]Multi-Field'!$F$99="Drained"),BI248,IF(AND('[1]Multi-Field'!$E$99=[1]Lists!BF248,'[1]Multi-Field'!$F$99="undrained"),BH248,""))</f>
        <v/>
      </c>
      <c r="FD248" s="409" t="str">
        <f>IF(AND('[1]Multi-Field'!$E$100=[1]Lists!BF248,'[1]Multi-Field'!$F$100="Drained"),BI248,IF(AND('[1]Multi-Field'!$E$100=[1]Lists!BF248,'[1]Multi-Field'!$F$100="undrained"),BH248,""))</f>
        <v/>
      </c>
      <c r="FE248" s="409" t="str">
        <f>IF(AND('[1]Multi-Field'!$E$101=[1]Lists!BF248,'[1]Multi-Field'!$F$101="Drained"),BI248,IF(AND('[1]Multi-Field'!$E$101=[1]Lists!BF248,'[1]Multi-Field'!$F$101="undrained"),BH248,""))</f>
        <v/>
      </c>
      <c r="FF248" s="409" t="str">
        <f>IF(AND('[1]Multi-Field'!$E$102=[1]Lists!BF248,'[1]Multi-Field'!$F$102="Drained"),BI248,IF(AND('[1]Multi-Field'!$E$102=[1]Lists!BF248,'[1]Multi-Field'!$F$102="undrained"),BH248,""))</f>
        <v/>
      </c>
      <c r="FG248" s="409" t="str">
        <f>IF(AND('[1]Multi-Field'!$E$103=[1]Lists!BF248,'[1]Multi-Field'!$F$103="Drained"),BI248,IF(AND('[1]Multi-Field'!$E$103=[1]Lists!BF248,'[1]Multi-Field'!$F$103="undrained"),BH248,""))</f>
        <v/>
      </c>
      <c r="FH248" s="409" t="str">
        <f>IF(AND('[1]Multi-Field'!$E$104=[1]Lists!BF248,'[1]Multi-Field'!$F$104="Drained"),BI248,IF(AND('[1]Multi-Field'!$E$104=[1]Lists!BF248,'[1]Multi-Field'!$F$104="undrained"),BH248,""))</f>
        <v/>
      </c>
      <c r="FI248" s="409" t="str">
        <f>IF(AND('[1]Multi-Field'!$E$105=[1]Lists!BF248,'[1]Multi-Field'!$F$105="Drained"),BI248,IF(AND('[1]Multi-Field'!$E$105=[1]Lists!BF248,'[1]Multi-Field'!$F$105="undrained"),BH248,""))</f>
        <v/>
      </c>
      <c r="FJ248" s="409" t="str">
        <f>IF(AND('[1]Multi-Field'!$E$106=[1]Lists!BF248,'[1]Multi-Field'!$F$106="Drained"),BI248,IF(AND('[1]Multi-Field'!$E$106=[1]Lists!BF248,'[1]Multi-Field'!$F$106="undrained"),BH248,""))</f>
        <v/>
      </c>
      <c r="FK248" s="409" t="str">
        <f>IF(AND('[1]Multi-Field'!$E$107=[1]Lists!BF248,'[1]Multi-Field'!$F$107="Drained"),BI248,IF(AND('[1]Multi-Field'!$E$107=[1]Lists!BF248,'[1]Multi-Field'!$F$107="undrained"),BH248,""))</f>
        <v/>
      </c>
      <c r="FL248" s="409" t="str">
        <f>IF(AND('[1]Multi-Field'!$E$108=[1]Lists!BF248,'[1]Multi-Field'!$F$108="Drained"),BI248,IF(AND('[1]Multi-Field'!$E$108=[1]Lists!BF248,'[1]Multi-Field'!$F$108="undrained"),BH248,""))</f>
        <v/>
      </c>
      <c r="FM248" s="409" t="str">
        <f>IF(AND('[1]Multi-Field'!$E$109=[1]Lists!BF248,'[1]Multi-Field'!$F$109="Drained"),BI248,IF(AND('[1]Multi-Field'!$E$109=[1]Lists!BF248,'[1]Multi-Field'!$F$109="undrained"),BH248,""))</f>
        <v/>
      </c>
      <c r="FN248" s="409" t="str">
        <f>IF(AND('[1]Multi-Field'!$E$110=[1]Lists!BF248,'[1]Multi-Field'!$F$110="Drained"),BI248,IF(AND('[1]Multi-Field'!$E$110=[1]Lists!BF248,'[1]Multi-Field'!$F$110="undrained"),BH248,""))</f>
        <v/>
      </c>
      <c r="FO248" s="409" t="str">
        <f>IF(AND('[1]Multi-Field'!$E$111=[1]Lists!BF248,'[1]Multi-Field'!$F$111="Drained"),BI248,IF(AND('[1]Multi-Field'!$E$111=[1]Lists!BF248,'[1]Multi-Field'!$F$111="undrained"),BH248,""))</f>
        <v/>
      </c>
      <c r="FP248" s="409" t="str">
        <f>IF(AND('[1]Multi-Field'!$E$112=[1]Lists!BF248,'[1]Multi-Field'!$F$112="Drained"),BI248,IF(AND('[1]Multi-Field'!$E$112=[1]Lists!BF248,'[1]Multi-Field'!$F$112="undrained"),BH248,""))</f>
        <v/>
      </c>
      <c r="FQ248" s="409" t="str">
        <f>IF(AND('[1]Multi-Field'!$E$113=[1]Lists!BF248,'[1]Multi-Field'!$F$113="Drained"),BI248,IF(AND('[1]Multi-Field'!$E$113=[1]Lists!BF248,'[1]Multi-Field'!$F$113="undrained"),BH248,""))</f>
        <v/>
      </c>
      <c r="FR248" s="409" t="str">
        <f>IF(AND('[1]Multi-Field'!$E$114=[1]Lists!BF248,'[1]Multi-Field'!$F$114="Drained"),BI248,IF(AND('[1]Multi-Field'!$E$114=[1]Lists!BF248,'[1]Multi-Field'!$F$114="undrained"),BH248,""))</f>
        <v/>
      </c>
      <c r="FS248" s="409" t="str">
        <f>IF(AND('[1]Multi-Field'!$E$115=[1]Lists!BF248,'[1]Multi-Field'!$F$115="Drained"),BI248,IF(AND('[1]Multi-Field'!$E$115=[1]Lists!BF248,'[1]Multi-Field'!$F$115="undrained"),BH248,""))</f>
        <v/>
      </c>
      <c r="FT248" s="409" t="str">
        <f>IF(AND('[1]Multi-Field'!$E$116=[1]Lists!BF248,'[1]Multi-Field'!$F$116="Drained"),BI248,IF(AND('[1]Multi-Field'!$E$116=[1]Lists!BF248,'[1]Multi-Field'!$F$116="undrained"),BH248,""))</f>
        <v/>
      </c>
      <c r="FU248" s="409" t="str">
        <f>IF(AND('[1]Multi-Field'!$E$117=[1]Lists!BF248,'[1]Multi-Field'!$F$117="Drained"),BI248,IF(AND('[1]Multi-Field'!$E$117=[1]Lists!BF248,'[1]Multi-Field'!$F$117="undrained"),BH248,""))</f>
        <v/>
      </c>
      <c r="FV248" s="409" t="str">
        <f>IF(AND('[1]Multi-Field'!$E$118=[1]Lists!BF248,'[1]Multi-Field'!$F$118="Drained"),BI248,IF(AND('[1]Multi-Field'!$E$118=[1]Lists!BF248,'[1]Multi-Field'!$F$118="undrained"),BH248,""))</f>
        <v/>
      </c>
      <c r="FW248" s="409" t="str">
        <f>IF(AND('[1]Multi-Field'!$E$119=[1]Lists!BF248,'[1]Multi-Field'!$F$119="Drained"),BI248,IF(AND('[1]Multi-Field'!$E$119=[1]Lists!BF248,'[1]Multi-Field'!$F$119="undrained"),BH248,""))</f>
        <v/>
      </c>
      <c r="FX248" s="409" t="str">
        <f>IF(AND('[1]Multi-Field'!$E$120=[1]Lists!BF248,'[1]Multi-Field'!$F$120="Drained"),BI248,IF(AND('[1]Multi-Field'!$E$120=[1]Lists!BF248,'[1]Multi-Field'!$F$120="undrained"),BH248,""))</f>
        <v/>
      </c>
    </row>
    <row r="249" spans="1:180" ht="13.5" customHeight="1">
      <c r="A249" s="7" t="s">
        <v>335</v>
      </c>
      <c r="B249" s="7"/>
      <c r="C249" s="7"/>
      <c r="D249" s="8">
        <v>65</v>
      </c>
      <c r="E249" s="8">
        <f t="shared" si="39"/>
        <v>67</v>
      </c>
      <c r="F249" s="8">
        <f t="shared" si="40"/>
        <v>68</v>
      </c>
      <c r="G249" s="8">
        <v>70</v>
      </c>
      <c r="H249" s="8">
        <v>70</v>
      </c>
      <c r="I249" s="8">
        <f t="shared" si="43"/>
        <v>72</v>
      </c>
      <c r="J249" s="8">
        <f t="shared" si="44"/>
        <v>73</v>
      </c>
      <c r="K249" s="8">
        <v>75</v>
      </c>
      <c r="L249" s="8">
        <v>95</v>
      </c>
      <c r="M249" s="8">
        <f t="shared" si="41"/>
        <v>98</v>
      </c>
      <c r="N249" s="8">
        <f t="shared" si="42"/>
        <v>102</v>
      </c>
      <c r="O249" s="8">
        <v>105</v>
      </c>
      <c r="P249" s="391">
        <v>224</v>
      </c>
      <c r="Q249" s="394"/>
      <c r="R249" s="395" t="b">
        <f>IF(OR('Multi-Field'!AA226=Lists!$AC$42,'Multi-Field'!AA226=Lists!$AC$43),IF('Multi-Field'!Z226="x",(IF('Multi-Field'!AC226=Lists!$Q$11,Lists!$R$11,IF('Multi-Field'!AC226=Lists!$Q$12,Lists!$R$12,IF('Multi-Field'!AC226=Lists!$Q$13,Lists!$R$13,IF('Multi-Field'!AC226=Lists!$Q$14,Lists!$R$14))))),IF('Multi-Field'!X226="x",(IF('Multi-Field'!AC226=Lists!$Q$11,Lists!$S$11,IF('Multi-Field'!AC226=Lists!$Q$12,Lists!$S$12,IF('Multi-Field'!AC226=Lists!$Q$13,Lists!$S$13,IF('Multi-Field'!AC226=Lists!$Q$14,Lists!$S$14))))),IF('Multi-Field'!V226="x",(IF('Multi-Field'!AC226=Lists!$Q$11,Lists!$T$11,IF('Multi-Field'!AC226=Lists!$Q$12,Lists!$T$12,IF('Multi-Field'!AC226=Lists!$Q$13,Lists!$T$13,IF('Multi-Field'!AC226=Lists!$Q$14,Lists!$T$14))))),0))))</f>
        <v>0</v>
      </c>
      <c r="S249" s="395" t="str">
        <f t="shared" si="45"/>
        <v/>
      </c>
      <c r="T249" s="395"/>
      <c r="U249" s="396"/>
      <c r="AI249" s="384">
        <f>'[1]Multi-Field'!B245</f>
        <v>0</v>
      </c>
      <c r="AJ249" s="387" t="str">
        <f>IF(OR('[1]Multi-Field'!Q89=[1]Lists!$AC$42,'[1]Multi-Field'!Q89=[1]Lists!$AC$43),"x","")</f>
        <v/>
      </c>
      <c r="AK249" s="387" t="str">
        <f>IF(OR('[1]Multi-Field'!Q89=[1]Lists!$AC$6,'[1]Multi-Field'!Q89=$AC$2,'[1]Multi-Field'!Q89=$AC$4),"x","")</f>
        <v/>
      </c>
      <c r="AL249" s="387" t="str">
        <f>IF(OR('[1]Multi-Field'!Q89=[1]Lists!$AC$7,'[1]Multi-Field'!Q89=$AC$3,'[1]Multi-Field'!Q89=$AC$5),"x","")</f>
        <v/>
      </c>
      <c r="AM249" s="387" t="str">
        <f>IF(OR('[1]Multi-Field'!Q89=$AC$23,'[1]Multi-Field'!Q89=$AC$13,'[1]Multi-Field'!Q89=$AC$9,'[1]Multi-Field'!Q89=$AC$19,'[1]Multi-Field'!Q89=$AC$47),"x","")</f>
        <v/>
      </c>
      <c r="AN249" s="387" t="str">
        <f>IF(OR('[1]Multi-Field'!Q89=$AC$24,'[1]Multi-Field'!Q89=$AC$14,'[1]Multi-Field'!Q89=$AC$10,'[1]Multi-Field'!Q89=$AC$22,'[1]Multi-Field'!Q89=$AC$48),"x","")</f>
        <v/>
      </c>
      <c r="AO249" s="387" t="str">
        <f>IF(OR('[1]Multi-Field'!Q89=$AC$21,'[1]Multi-Field'!Q89=$AC$28,'[1]Multi-Field'!Q89=$AC$62,'[1]Multi-Field'!Q89=$AC$102,'[1]Multi-Field'!Q89=$AC$98),"x","")</f>
        <v/>
      </c>
      <c r="AP249" s="387" t="str">
        <f>IF(OR('[1]Multi-Field'!Q89=$AC$25,'[1]Multi-Field'!Q89=$AC$63,'[1]Multi-Field'!Q89=$AC$85,'[1]Multi-Field'!Q89=$AC$87,'[1]Multi-Field'!Q89=$AC$92,'[1]Multi-Field'!Q89=$AC$93),"x","")</f>
        <v/>
      </c>
      <c r="AQ249" s="387" t="str">
        <f>IF(OR('[1]Multi-Field'!Q89=$AC$20,'[1]Multi-Field'!Q89=$AC$27,'[1]Multi-Field'!Q89=$AC$58,'[1]Multi-Field'!Q89=$AC$86,'[1]Multi-Field'!Q89=$AC$103,'[1]Multi-Field'!Q89=$AC$94),"x","")</f>
        <v/>
      </c>
      <c r="AR249" s="387" t="str">
        <f>IF(OR('[1]Multi-Field'!Q89=$AC$35,'[1]Multi-Field'!Q89=$AC$40,'[1]Multi-Field'!Q89=$AC$45,),"x","")</f>
        <v/>
      </c>
      <c r="AS249" s="387" t="str">
        <f>IF(OR('[1]Multi-Field'!Q89=$AC$36,'[1]Multi-Field'!Q89=$AC$41,'[1]Multi-Field'!Q89=$AC$46,),"x","")</f>
        <v/>
      </c>
      <c r="AT249" s="387" t="str">
        <f>IF(OR('[1]Multi-Field'!Q89=$AC$52,'[1]Multi-Field'!Q89=$AC$53,'[1]Multi-Field'!Q89=$AC$54,'[1]Multi-Field'!Q89=$AC$55,'[1]Multi-Field'!Q89=$AC$68,'[1]Multi-Field'!Q89=$AC$69,'[1]Multi-Field'!Q89=$AC$74,'[1]Multi-Field'!Q89=$AC$71,'[1]Multi-Field'!Q89=$AC$70),"x","")</f>
        <v>x</v>
      </c>
      <c r="AU249" s="387" t="str">
        <f>IF('[1]Multi-Field'!Q89=$AC$72,"x","")</f>
        <v/>
      </c>
      <c r="AV249" s="387" t="str">
        <f>IF('[1]Multi-Field'!Q89=$AC$73,"x","")</f>
        <v/>
      </c>
      <c r="AW249" s="387" t="str">
        <f>IF('[1]Multi-Field'!Q89=$AC$83,"x","")</f>
        <v/>
      </c>
      <c r="AX249" s="387" t="str">
        <f>IF('[1]Multi-Field'!Q89=$AC$84,"x","")</f>
        <v/>
      </c>
      <c r="AY249" s="387" t="str">
        <f>IF('[1]Multi-Field'!Q89=$AC$97,"x","")</f>
        <v/>
      </c>
      <c r="AZ249" s="387" t="str">
        <f>IF('[1]Multi-Field'!Q89=$AC$99,"x","")</f>
        <v/>
      </c>
      <c r="BA249" s="387" t="str">
        <f>IF('[1]Multi-Field'!Q89=$AC$104,"x","")</f>
        <v/>
      </c>
      <c r="BB249" s="387" t="str">
        <f>IF('[1]Multi-Field'!Q89=$AC$105,"x","")</f>
        <v/>
      </c>
      <c r="BC249" s="388"/>
      <c r="BF249" s="411" t="s">
        <v>1415</v>
      </c>
      <c r="BG249" s="412">
        <v>2</v>
      </c>
      <c r="BH249" s="412">
        <v>3</v>
      </c>
      <c r="BI249" s="412">
        <v>4</v>
      </c>
      <c r="BJ249" s="409" t="e">
        <f>IF(AND('[1]Single Field'!#REF!=[1]Lists!BF249,'[1]Single Field'!#REF!="Drained"),"x",IF(AND('[1]Single Field'!#REF!=[1]Lists!BF249,'[1]Single Field'!#REF!="Undrained"),O,""))</f>
        <v>#REF!</v>
      </c>
      <c r="BK249" s="409" t="str">
        <f>IF(AND('[1]Multi-Field'!$E$3=[1]Lists!BF249,'[1]Multi-Field'!$F$3="Drained"),BI249,IF(AND('[1]Multi-Field'!$E$3=BF249,'[1]Multi-Field'!$F$3="undrained"),BH249,""))</f>
        <v/>
      </c>
      <c r="BL249" s="409" t="str">
        <f>IF(AND('[1]Multi-Field'!$E$4=BF249,'[1]Multi-Field'!$F$4="Drained"),BI249,IF(AND('[1]Multi-Field'!$E$4=BF249,'[1]Multi-Field'!$F$4="undrained"),BH249,""))</f>
        <v/>
      </c>
      <c r="BM249" s="409" t="str">
        <f>IF(AND('[1]Multi-Field'!$E$5=BF249,'[1]Multi-Field'!$F$5="Drained"),BI249,IF(AND('[1]Multi-Field'!$E$5=BF249,'[1]Multi-Field'!$F$5="undrained"),BH249,""))</f>
        <v/>
      </c>
      <c r="BN249" s="409" t="str">
        <f>IF(AND('[1]Multi-Field'!$E$6=BF249,'[1]Multi-Field'!$F$6="Drained"),BI249,IF(AND('[1]Multi-Field'!$E$6=BF249,'[1]Multi-Field'!$F$6="undrained"),BH249,""))</f>
        <v/>
      </c>
      <c r="BO249" s="409" t="str">
        <f>IF(AND('[1]Multi-Field'!$E$7=BF249,'[1]Multi-Field'!$F$7="Drained"),BI249,IF(AND('[1]Multi-Field'!$E$7=BF249,'[1]Multi-Field'!$F$7="undrained"),BH249,""))</f>
        <v/>
      </c>
      <c r="BP249" s="409" t="str">
        <f>IF(AND('[1]Multi-Field'!$E$8=BF249,'[1]Multi-Field'!$F$8="Drained"),BI249,IF(AND('[1]Multi-Field'!$E$8=BF249,'[1]Multi-Field'!$F$8="undrained"),BH249,""))</f>
        <v/>
      </c>
      <c r="BQ249" s="409" t="str">
        <f>IF(AND('[1]Multi-Field'!$E$9=BF249,'[1]Multi-Field'!$F$9="Drained"),BI249,IF(AND('[1]Multi-Field'!$E$9=BF249,'[1]Multi-Field'!$F$9="undrained"),BH249,""))</f>
        <v/>
      </c>
      <c r="BR249" s="409" t="str">
        <f>IF(AND('[1]Multi-Field'!$E$10=BF249,'[1]Multi-Field'!$F$10="Drained"),BI249,IF(AND('[1]Multi-Field'!$E$10=BF249,'[1]Multi-Field'!$F$10="undrained"),BH249,""))</f>
        <v/>
      </c>
      <c r="BS249" s="409" t="str">
        <f>IF(AND('[1]Multi-Field'!$E$11=BF249,'[1]Multi-Field'!$F$11="Drained"),BI249,IF(AND('[1]Multi-Field'!$E$11=BF249,'[1]Multi-Field'!$F$11="undrained"),BH249,""))</f>
        <v/>
      </c>
      <c r="BT249" s="409" t="str">
        <f>IF(AND('[1]Multi-Field'!$E$12=BF249,'[1]Multi-Field'!$F$12="Drained"),BI249,IF(AND('[1]Multi-Field'!$E$12=BF249,'[1]Multi-Field'!$F$12="undrained"),BH249,""))</f>
        <v/>
      </c>
      <c r="BU249" s="409" t="str">
        <f>IF(AND('[1]Multi-Field'!$E$13=BF249,'[1]Multi-Field'!$F$13="Drained"),BI249,IF(AND('[1]Multi-Field'!$E$3=BF249,'[1]Multi-Field'!$F$13="undrained"),BH249,""))</f>
        <v/>
      </c>
      <c r="BV249" s="409" t="str">
        <f>IF(AND('[1]Multi-Field'!$E$14=BF249,'[1]Multi-Field'!$F$14="Drained"),BI249,IF(AND('[1]Multi-Field'!$E$14=BF249,'[1]Multi-Field'!$F$14="undrained"),BH249,""))</f>
        <v/>
      </c>
      <c r="BW249" s="409" t="str">
        <f>IF(AND('[1]Multi-Field'!$E$15=BF249,'[1]Multi-Field'!$F$15="Drained"),BI249,IF(AND('[1]Multi-Field'!$E$15=BF249,'[1]Multi-Field'!$F$15="undrained"),BH249,""))</f>
        <v/>
      </c>
      <c r="BX249" s="409" t="str">
        <f>IF(AND('[1]Multi-Field'!$E$16=[1]Lists!BF249,'[1]Multi-Field'!$F$16="Drained"),BI249,IF(AND('[1]Multi-Field'!$E$16=[1]Lists!BF249,'[1]Multi-Field'!$F$16="undrained"),BH249,""))</f>
        <v/>
      </c>
      <c r="BY249" s="409" t="str">
        <f>IF(AND('[1]Multi-Field'!$E$17=[1]Lists!BF249,'[1]Multi-Field'!$F$17="Drained"),BI249,IF(AND('[1]Multi-Field'!$E$17=[1]Lists!BF249,'[1]Multi-Field'!$F$17="undrained"),BH249,""))</f>
        <v/>
      </c>
      <c r="BZ249" s="409" t="str">
        <f>IF(AND('[1]Multi-Field'!$E$18=[1]Lists!BF249,'[1]Multi-Field'!$F$18="Drained"),BI249,IF(AND('[1]Multi-Field'!$E$18=[1]Lists!BF249,'[1]Multi-Field'!$F$18="undrained"),BH249,""))</f>
        <v/>
      </c>
      <c r="CA249" s="409" t="str">
        <f>IF(AND('[1]Multi-Field'!$E$19=[1]Lists!BF249,'[1]Multi-Field'!$F$19="Drained"),BI249,IF(AND('[1]Multi-Field'!$E$19=[1]Lists!BF249,'[1]Multi-Field'!$F$19="undrained"),BH249,""))</f>
        <v/>
      </c>
      <c r="CB249" s="409" t="str">
        <f>IF(AND('[1]Multi-Field'!$E$20=[1]Lists!BF249,'[1]Multi-Field'!$F$20="Drained"),BI249,IF(AND('[1]Multi-Field'!$E$20=[1]Lists!BF249,'[1]Multi-Field'!$F$20="undrained"),BH249,""))</f>
        <v/>
      </c>
      <c r="CC249" s="409" t="str">
        <f>IF(AND('[1]Multi-Field'!$E$21=[1]Lists!BF249,'[1]Multi-Field'!$F$21="Drained"),BI249,IF(AND('[1]Multi-Field'!$E$21=[1]Lists!BF249,'[1]Multi-Field'!$F$21="undrained"),BH249,""))</f>
        <v/>
      </c>
      <c r="CD249" s="409" t="str">
        <f>IF(AND('[1]Multi-Field'!$E$22=[1]Lists!BF249,'[1]Multi-Field'!$F$22="Drained"),BI249,IF(AND('[1]Multi-Field'!$E$22=[1]Lists!BF249,'[1]Multi-Field'!$F$22="undrained"),BH249,""))</f>
        <v/>
      </c>
      <c r="CE249" s="409" t="str">
        <f>IF(AND('[1]Multi-Field'!$E$23=[1]Lists!BF249,'[1]Multi-Field'!$F$23="Drained"),BI249,IF(AND('[1]Multi-Field'!$E$23=[1]Lists!BF249,'[1]Multi-Field'!$F$23="undrained"),BH249,""))</f>
        <v/>
      </c>
      <c r="CF249" s="409" t="str">
        <f>IF(AND('[1]Multi-Field'!$E$24=[1]Lists!BF249,'[1]Multi-Field'!$F$24="Drained"),BI249,IF(AND('[1]Multi-Field'!$E$24=[1]Lists!BF249,'[1]Multi-Field'!$F$24="undrained"),BH249,""))</f>
        <v/>
      </c>
      <c r="CG249" s="409" t="str">
        <f>IF(AND('[1]Multi-Field'!$E$25=[1]Lists!BF249,'[1]Multi-Field'!$F$25="Drained"),BI249,IF(AND('[1]Multi-Field'!$E$25=[1]Lists!BF249,'[1]Multi-Field'!$F$25="undrained"),BH249,""))</f>
        <v/>
      </c>
      <c r="CH249" s="409" t="str">
        <f>IF(AND('[1]Multi-Field'!$E$26=[1]Lists!BF249,'[1]Multi-Field'!$F$26="Drained"),BI249,IF(AND('[1]Multi-Field'!$E$26=[1]Lists!BF249,'[1]Multi-Field'!$F$26="undrained"),BH249,""))</f>
        <v/>
      </c>
      <c r="CI249" s="409" t="str">
        <f>IF(AND('[1]Multi-Field'!$E$27=[1]Lists!BF249,'[1]Multi-Field'!$F$27="Drained"),BI249,IF(AND('[1]Multi-Field'!$E$27=[1]Lists!BF249,'[1]Multi-Field'!$F$27="undrained"),BH249,""))</f>
        <v/>
      </c>
      <c r="CJ249" s="409" t="str">
        <f>IF(AND('[1]Multi-Field'!$E$28=[1]Lists!BF249,'[1]Multi-Field'!$F$28="Drained"),BI249,IF(AND('[1]Multi-Field'!$E$28=[1]Lists!BF249,'[1]Multi-Field'!$F$28="undrained"),BH249,""))</f>
        <v/>
      </c>
      <c r="CK249" s="409" t="str">
        <f>IF(AND('[1]Multi-Field'!$E$29=[1]Lists!BF249,'[1]Multi-Field'!$F$29="Drained"),BI249,IF(AND('[1]Multi-Field'!$E$29=[1]Lists!BF249,'[1]Multi-Field'!$F$29="undrained"),BH249,""))</f>
        <v/>
      </c>
      <c r="CL249" s="409" t="str">
        <f>IF(AND('[1]Multi-Field'!$E$30=[1]Lists!BF249,'[1]Multi-Field'!$F$30="Drained"),BI249,IF(AND('[1]Multi-Field'!$E$30=[1]Lists!BF249,'[1]Multi-Field'!$F$30="undrained"),BH249,""))</f>
        <v/>
      </c>
      <c r="CM249" s="409" t="str">
        <f>IF(AND('[1]Multi-Field'!$E$31=[1]Lists!BF249,'[1]Multi-Field'!$F$31="Drained"),BI249,IF(AND('[1]Multi-Field'!$E$31=[1]Lists!BF249,'[1]Multi-Field'!$F$31="undrained"),BH249,""))</f>
        <v/>
      </c>
      <c r="CN249" s="409" t="str">
        <f>IF(AND('[1]Multi-Field'!$E$32=[1]Lists!BF249,'[1]Multi-Field'!$F$32="Drained"),BI249,IF(AND('[1]Multi-Field'!$E$32=[1]Lists!BF249,'[1]Multi-Field'!$F$32="undrained"),BH249,""))</f>
        <v/>
      </c>
      <c r="CO249" s="409" t="str">
        <f>IF(AND('[1]Multi-Field'!$E$33=[1]Lists!BF249,'[1]Multi-Field'!$F$33="Drained"),BI249,IF(AND('[1]Multi-Field'!$E$33=[1]Lists!BF249,'[1]Multi-Field'!$F$33="undrained"),BH249,""))</f>
        <v/>
      </c>
      <c r="CP249" s="409" t="str">
        <f>IF(AND('[1]Multi-Field'!$E$34=[1]Lists!BF249,'[1]Multi-Field'!$F$34="Drained"),BI249,IF(AND('[1]Multi-Field'!$E$34=[1]Lists!BF249,'[1]Multi-Field'!$F$34="undrained"),BH249,""))</f>
        <v/>
      </c>
      <c r="CQ249" s="409" t="str">
        <f>IF(AND('[1]Multi-Field'!$E$35=[1]Lists!BF249,'[1]Multi-Field'!$F$35="Drained"),BI249,IF(AND('[1]Multi-Field'!$E$35=[1]Lists!BF249,'[1]Multi-Field'!$F$35="undrained"),BH249,""))</f>
        <v/>
      </c>
      <c r="CR249" s="409" t="str">
        <f>IF(AND('[1]Multi-Field'!$E$36=[1]Lists!BF249,'[1]Multi-Field'!$F$36="Drained"),BI249,IF(AND('[1]Multi-Field'!$E$36=[1]Lists!BF249,'[1]Multi-Field'!$F$36="undrained"),BH249,""))</f>
        <v/>
      </c>
      <c r="CS249" s="409" t="str">
        <f>IF(AND('[1]Multi-Field'!$E$37=[1]Lists!BF249,'[1]Multi-Field'!$F$37="Drained"),BI249,IF(AND('[1]Multi-Field'!$E$37=[1]Lists!BF249,'[1]Multi-Field'!$F$37="undrained"),BH249,""))</f>
        <v/>
      </c>
      <c r="CT249" s="409" t="str">
        <f>IF(AND('[1]Multi-Field'!$E$38=[1]Lists!BF249,'[1]Multi-Field'!$F$38="Drained"),BI249,IF(AND('[1]Multi-Field'!$E$38=[1]Lists!BF249,'[1]Multi-Field'!$F$38="undrained"),BH249,""))</f>
        <v/>
      </c>
      <c r="CU249" s="409" t="str">
        <f>IF(AND('[1]Multi-Field'!$E$39=[1]Lists!BF249,'[1]Multi-Field'!$F$39="Drained"),BI249,IF(AND('[1]Multi-Field'!$E$39=[1]Lists!BF249,'[1]Multi-Field'!$F$39="undrained"),BH249,""))</f>
        <v/>
      </c>
      <c r="CV249" s="409" t="str">
        <f>IF(AND('[1]Multi-Field'!$E$40=[1]Lists!BF249,'[1]Multi-Field'!$F$40="Drained"),BI249,IF(AND('[1]Multi-Field'!$E$40=[1]Lists!BF249,'[1]Multi-Field'!$F$40="undrained"),BH249,""))</f>
        <v/>
      </c>
      <c r="CW249" s="409" t="str">
        <f>IF(AND('[1]Multi-Field'!$E$41=[1]Lists!BF249,'[1]Multi-Field'!$F$40="Drained"),BI249,IF(AND('[1]Multi-Field'!$E$40=[1]Lists!BF249,'[1]Multi-Field'!$F$40="undrained"),BH249,""))</f>
        <v/>
      </c>
      <c r="CX249" s="409" t="str">
        <f>IF(AND('[1]Multi-Field'!$E$42=[1]Lists!BF249,'[1]Multi-Field'!$F$42="Drained"),BI249,IF(AND('[1]Multi-Field'!$E$42=[1]Lists!BF249,'[1]Multi-Field'!$F$42="undrained"),BH249,""))</f>
        <v/>
      </c>
      <c r="CY249" s="409" t="str">
        <f>IF(AND('[1]Multi-Field'!$E$43=[1]Lists!BF249,'[1]Multi-Field'!$F$43="Drained"),BI249,IF(AND('[1]Multi-Field'!$E$43=[1]Lists!BF249,'[1]Multi-Field'!$F$43="undrained"),BH249,""))</f>
        <v/>
      </c>
      <c r="CZ249" s="409" t="str">
        <f>IF(AND('[1]Multi-Field'!$E$44=[1]Lists!BF249,'[1]Multi-Field'!$F$44="Drained"),BI249,IF(AND('[1]Multi-Field'!$E$44=[1]Lists!BF249,'[1]Multi-Field'!$F$44="undrained"),BH249,""))</f>
        <v/>
      </c>
      <c r="DA249" s="409" t="str">
        <f>IF(AND('[1]Multi-Field'!$E$45=[1]Lists!BF249,'[1]Multi-Field'!$F$45="Drained"),BI249,IF(AND('[1]Multi-Field'!$E$45=[1]Lists!BF249,'[1]Multi-Field'!$F$45="undrained"),BH249,""))</f>
        <v/>
      </c>
      <c r="DB249" s="409" t="str">
        <f>IF(AND('[1]Multi-Field'!$E$46=[1]Lists!BF249,'[1]Multi-Field'!$F$46="Drained"),BI249,IF(AND('[1]Multi-Field'!$E$46=[1]Lists!BF249,'[1]Multi-Field'!$F$46="undrained"),BH249,""))</f>
        <v/>
      </c>
      <c r="DC249" s="409" t="str">
        <f>IF(AND('[1]Multi-Field'!$E$47=[1]Lists!BF249,'[1]Multi-Field'!$F$47="Drained"),BI249,IF(AND('[1]Multi-Field'!$E$47=[1]Lists!BF249,'[1]Multi-Field'!$F$47="undrained"),BH249,""))</f>
        <v/>
      </c>
      <c r="DD249" s="409" t="str">
        <f>IF(AND('[1]Multi-Field'!$E$48=[1]Lists!BF249,'[1]Multi-Field'!$F$48="Drained"),BI249,IF(AND('[1]Multi-Field'!$E$48=[1]Lists!BF249,'[1]Multi-Field'!$F$48="undrained"),BH249,""))</f>
        <v/>
      </c>
      <c r="DE249" s="409" t="str">
        <f>IF(AND('[1]Multi-Field'!$E$49=[1]Lists!BF249,'[1]Multi-Field'!$F$49="Drained"),BI249,IF(AND('[1]Multi-Field'!$E$49=[1]Lists!BF249,'[1]Multi-Field'!$F$9="undrained"),BH249,""))</f>
        <v/>
      </c>
      <c r="DF249" s="409" t="str">
        <f>IF(AND('[1]Multi-Field'!$E$50=[1]Lists!BF249,'[1]Multi-Field'!$F$50="Drained"),BI249,IF(AND('[1]Multi-Field'!$E$50=[1]Lists!BF249,'[1]Multi-Field'!$F$50="undrained"),BH249,""))</f>
        <v/>
      </c>
      <c r="DG249" s="409" t="str">
        <f>IF(AND('[1]Multi-Field'!$E$51=[1]Lists!BF249,'[1]Multi-Field'!$F$51="Drained"),BI249,IF(AND('[1]Multi-Field'!$E$51=[1]Lists!BF249,'[1]Multi-Field'!$F$51="undrained"),BH249,""))</f>
        <v/>
      </c>
      <c r="DH249" s="409" t="str">
        <f>IF(AND('[1]Multi-Field'!$E$52=[1]Lists!BF249,'[1]Multi-Field'!$F$52="Drained"),BI249,IF(AND('[1]Multi-Field'!$E$52=[1]Lists!BF249,'[1]Multi-Field'!$F$52="undrained"),BH249,""))</f>
        <v/>
      </c>
      <c r="DI249" s="409" t="str">
        <f>IF(AND('[1]Multi-Field'!$E$53=[1]Lists!BF249,'[1]Multi-Field'!$F$53="Drained"),BI249,IF(AND('[1]Multi-Field'!$E$53=[1]Lists!BF249,'[1]Multi-Field'!$F$53="undrained"),BH249,""))</f>
        <v/>
      </c>
      <c r="DJ249" s="409" t="str">
        <f>IF(AND('[1]Multi-Field'!$E$54=[1]Lists!BF249,'[1]Multi-Field'!$F$54="Drained"),BI249,IF(AND('[1]Multi-Field'!$E$54=[1]Lists!BF249,'[1]Multi-Field'!$F$54="undrained"),BH249,""))</f>
        <v/>
      </c>
      <c r="DK249" s="409" t="str">
        <f>IF(AND('[1]Multi-Field'!$E$55=[1]Lists!BF249,'[1]Multi-Field'!$F$55="Drained"),BI249,IF(AND('[1]Multi-Field'!$E$55=[1]Lists!BF249,'[1]Multi-Field'!$F$55="undrained"),BH249,""))</f>
        <v/>
      </c>
      <c r="DL249" s="409" t="str">
        <f>IF(AND('[1]Multi-Field'!$E$56=[1]Lists!BF249,'[1]Multi-Field'!$F$56="Drained"),BI249,IF(AND('[1]Multi-Field'!$E$56=[1]Lists!BF249,'[1]Multi-Field'!$F$56="undrained"),BH249,""))</f>
        <v/>
      </c>
      <c r="DM249" s="409" t="str">
        <f>IF(AND('[1]Multi-Field'!$E$57=[1]Lists!BF249,'[1]Multi-Field'!$F$57="Drained"),BI249,IF(AND('[1]Multi-Field'!$E$57=[1]Lists!BF249,'[1]Multi-Field'!$F$57="undrained"),BH249,""))</f>
        <v/>
      </c>
      <c r="DN249" s="409" t="str">
        <f>IF(AND('[1]Multi-Field'!$E$58=[1]Lists!BF249,'[1]Multi-Field'!$F$58="Drained"),BI249,IF(AND('[1]Multi-Field'!$E$58=[1]Lists!BF249,'[1]Multi-Field'!$F$58="undrained"),BH249,""))</f>
        <v/>
      </c>
      <c r="DO249" s="409" t="str">
        <f>IF(AND('[1]Multi-Field'!$E$59=[1]Lists!BF249,'[1]Multi-Field'!$F$59="Drained"),BI249,IF(AND('[1]Multi-Field'!$E$59=[1]Lists!BF249,'[1]Multi-Field'!$F$59="undrained"),BH249,""))</f>
        <v/>
      </c>
      <c r="DP249" s="409" t="str">
        <f>IF(AND('[1]Multi-Field'!$E$60=[1]Lists!BF249,'[1]Multi-Field'!$F$60="Drained"),BI249,IF(AND('[1]Multi-Field'!$E$60=[1]Lists!BF249,'[1]Multi-Field'!$F$60="undrained"),BH249,""))</f>
        <v/>
      </c>
      <c r="DQ249" s="409" t="str">
        <f>IF(AND('[1]Multi-Field'!$E$61=[1]Lists!BF249,'[1]Multi-Field'!$F$61="Drained"),BI249,IF(AND('[1]Multi-Field'!$E$61=[1]Lists!BF249,'[1]Multi-Field'!$F$61="undrained"),BH249,""))</f>
        <v/>
      </c>
      <c r="DR249" s="409" t="str">
        <f>IF(AND('[1]Multi-Field'!$E$62=[1]Lists!BF249,'[1]Multi-Field'!$F$62="Drained"),BI249,IF(AND('[1]Multi-Field'!$E$62=[1]Lists!BF249,'[1]Multi-Field'!$F$62="undrained"),BH249,""))</f>
        <v/>
      </c>
      <c r="DS249" s="409" t="str">
        <f>IF(AND('[1]Multi-Field'!$E$63=[1]Lists!BF249,'[1]Multi-Field'!$F$63="Drained"),BI249,IF(AND('[1]Multi-Field'!$E$63=[1]Lists!BF249,'[1]Multi-Field'!$F$63="undrained"),BH249,""))</f>
        <v/>
      </c>
      <c r="DT249" s="409" t="str">
        <f>IF(AND('[1]Multi-Field'!$E$64=[1]Lists!BF249,'[1]Multi-Field'!$F$64="Drained"),BI249,IF(AND('[1]Multi-Field'!$E$64=[1]Lists!BF249,'[1]Multi-Field'!$F$64="undrained"),BH249,""))</f>
        <v/>
      </c>
      <c r="DU249" s="409" t="str">
        <f>IF(AND('[1]Multi-Field'!$E$65=[1]Lists!BF249,'[1]Multi-Field'!$F$65="Drained"),BI249,IF(AND('[1]Multi-Field'!$E$65=[1]Lists!BF249,'[1]Multi-Field'!$F$65="undrained"),BH249,""))</f>
        <v/>
      </c>
      <c r="DV249" s="409" t="str">
        <f>IF(AND('[1]Multi-Field'!$E$66=[1]Lists!BF249,'[1]Multi-Field'!$F$66="Drained"),BI249,IF(AND('[1]Multi-Field'!$E$66=[1]Lists!BF249,'[1]Multi-Field'!$F$66="undrained"),BH249,""))</f>
        <v/>
      </c>
      <c r="DW249" s="409" t="str">
        <f>IF(AND('[1]Multi-Field'!$E$67=[1]Lists!BF249,'[1]Multi-Field'!$F$67="Drained"),BI249,IF(AND('[1]Multi-Field'!$E$67=[1]Lists!BF249,'[1]Multi-Field'!$F$67="undrained"),BH249,""))</f>
        <v/>
      </c>
      <c r="DX249" s="409" t="str">
        <f>IF(AND('[1]Multi-Field'!$E$68=[1]Lists!BF249,'[1]Multi-Field'!$F$68="Drained"),BI249,IF(AND('[1]Multi-Field'!$E$68=[1]Lists!BF249,'[1]Multi-Field'!$F$68="undrained"),BH249,""))</f>
        <v/>
      </c>
      <c r="DY249" s="409" t="str">
        <f>IF(AND('[1]Multi-Field'!$E$69=[1]Lists!BF249,'[1]Multi-Field'!$F$69="Drained"),BI249,IF(AND('[1]Multi-Field'!$E$69=[1]Lists!BF249,'[1]Multi-Field'!$F$69="undrained"),BH249,""))</f>
        <v/>
      </c>
      <c r="DZ249" s="409" t="str">
        <f>IF(AND('[1]Multi-Field'!$E$70=[1]Lists!BF249,'[1]Multi-Field'!$F$70="Drained"),BI249,IF(AND('[1]Multi-Field'!$E$70=[1]Lists!BF249,'[1]Multi-Field'!$F$70="undrained"),BH249,""))</f>
        <v/>
      </c>
      <c r="EA249" s="409" t="str">
        <f>IF(AND('[1]Multi-Field'!$E$71=[1]Lists!BF249,'[1]Multi-Field'!$F$71="Drained"),BI249,IF(AND('[1]Multi-Field'!$E$71=[1]Lists!BF249,'[1]Multi-Field'!$F$71="undrained"),BH249,""))</f>
        <v/>
      </c>
      <c r="EB249" s="409" t="str">
        <f>IF(AND('[1]Multi-Field'!$E$72=[1]Lists!BF249,'[1]Multi-Field'!$F$72="Drained"),BI249,IF(AND('[1]Multi-Field'!$E$72=[1]Lists!BF249,'[1]Multi-Field'!$F$72="undrained"),BH249,""))</f>
        <v/>
      </c>
      <c r="EC249" s="409" t="str">
        <f>IF(AND('[1]Multi-Field'!$E$73=[1]Lists!BF249,'[1]Multi-Field'!$F$73="Drained"),BI249,IF(AND('[1]Multi-Field'!$E$73=[1]Lists!BF249,'[1]Multi-Field'!$F$73="undrained"),BH249,""))</f>
        <v/>
      </c>
      <c r="ED249" s="409" t="str">
        <f>IF(AND('[1]Multi-Field'!$E$74=[1]Lists!BF249,'[1]Multi-Field'!$F$74="Drained"),BI249,IF(AND('[1]Multi-Field'!$E$74=[1]Lists!BF249,'[1]Multi-Field'!$F$74="undrained"),BH249,""))</f>
        <v/>
      </c>
      <c r="EE249" s="409" t="str">
        <f>IF(AND('[1]Multi-Field'!$E$75=[1]Lists!BF249,'[1]Multi-Field'!$F$75="Drained"),BI249,IF(AND('[1]Multi-Field'!$E$75=[1]Lists!BF249,'[1]Multi-Field'!$F$75="undrained"),BH249,""))</f>
        <v/>
      </c>
      <c r="EF249" s="409" t="str">
        <f>IF(AND('[1]Multi-Field'!$E$76=[1]Lists!BF249,'[1]Multi-Field'!$F$76="Drained"),BI249,IF(AND('[1]Multi-Field'!$E$76=[1]Lists!BF249,'[1]Multi-Field'!$F$6="undrained"),BH249,""))</f>
        <v/>
      </c>
      <c r="EG249" s="409" t="str">
        <f>IF(AND('[1]Multi-Field'!$E$77=[1]Lists!BF249,'[1]Multi-Field'!$F$77="Drained"),BI249,IF(AND('[1]Multi-Field'!$E$77=[1]Lists!BF249,'[1]Multi-Field'!$F$77="undrained"),BH249,""))</f>
        <v/>
      </c>
      <c r="EH249" s="409" t="str">
        <f>IF(AND('[1]Multi-Field'!$E$78=[1]Lists!BF249,'[1]Multi-Field'!$F$78="Drained"),BI249,IF(AND('[1]Multi-Field'!$E$78=[1]Lists!BF249,'[1]Multi-Field'!$F$78="undrained"),BH249,""))</f>
        <v/>
      </c>
      <c r="EI249" s="409" t="str">
        <f>IF(AND('[1]Multi-Field'!$E$79=[1]Lists!BF249,'[1]Multi-Field'!$F$79="Drained"),BI249,IF(AND('[1]Multi-Field'!$E$79=[1]Lists!BF249,'[1]Multi-Field'!$F$79="undrained"),BH249,""))</f>
        <v/>
      </c>
      <c r="EJ249" s="409" t="str">
        <f>IF(AND('[1]Multi-Field'!$E$80=[1]Lists!BF249,'[1]Multi-Field'!$F$80="Drained"),BI249,IF(AND('[1]Multi-Field'!$E$80=[1]Lists!BF249,'[1]Multi-Field'!$F$80="undrained"),BH249,""))</f>
        <v/>
      </c>
      <c r="EK249" s="409" t="str">
        <f>IF(AND('[1]Multi-Field'!$E$81=[1]Lists!BF249,'[1]Multi-Field'!$F$81="Drained"),BI249,IF(AND('[1]Multi-Field'!$E$81=[1]Lists!BF249,'[1]Multi-Field'!$F$81="undrained"),BH249,""))</f>
        <v/>
      </c>
      <c r="EL249" s="409" t="str">
        <f>IF(AND('[1]Multi-Field'!$E$82=[1]Lists!BF249,'[1]Multi-Field'!$F$82="Drained"),BI249,IF(AND('[1]Multi-Field'!$E$82=[1]Lists!BF249,'[1]Multi-Field'!$F$82="undrained"),BH249,""))</f>
        <v/>
      </c>
      <c r="EM249" s="409" t="str">
        <f>IF(AND('[1]Multi-Field'!$E$83=[1]Lists!BF249,'[1]Multi-Field'!$F$83="Drained"),BI249,IF(AND('[1]Multi-Field'!$E$83=[1]Lists!BF249,'[1]Multi-Field'!$F$83="undrained"),BH249,""))</f>
        <v/>
      </c>
      <c r="EN249" s="409" t="str">
        <f>IF(AND('[1]Multi-Field'!$E$84=[1]Lists!BF249,'[1]Multi-Field'!$F$84="Drained"),BI249,IF(AND('[1]Multi-Field'!$E$84=[1]Lists!BF249,'[1]Multi-Field'!$F$84="undrained"),BH249,""))</f>
        <v/>
      </c>
      <c r="EO249" s="409" t="str">
        <f>IF(AND('[1]Multi-Field'!$E$85=[1]Lists!BF249,'[1]Multi-Field'!$F$85="Drained"),BI249,IF(AND('[1]Multi-Field'!$E$85=[1]Lists!BF249,'[1]Multi-Field'!$F$85="undrained"),BH249,""))</f>
        <v/>
      </c>
      <c r="EP249" s="409" t="str">
        <f>IF(AND('[1]Multi-Field'!$E$86=[1]Lists!BF249,'[1]Multi-Field'!$F$86="Drained"),BI249,IF(AND('[1]Multi-Field'!$E$86=[1]Lists!BF249,'[1]Multi-Field'!$F$86="undrained"),BH249,""))</f>
        <v/>
      </c>
      <c r="EQ249" s="409" t="str">
        <f>IF(AND('[1]Multi-Field'!$E$87=[1]Lists!BF249,'[1]Multi-Field'!$F$87="Drained"),BI249,IF(AND('[1]Multi-Field'!$E$87=[1]Lists!BF249,'[1]Multi-Field'!$F$87="undrained"),BH249,""))</f>
        <v/>
      </c>
      <c r="ER249" s="409" t="str">
        <f>IF(AND('[1]Multi-Field'!$E$88=[1]Lists!BF249,'[1]Multi-Field'!$F$88="Drained"),BI249,IF(AND('[1]Multi-Field'!$E$88=[1]Lists!BF249,'[1]Multi-Field'!$F$88="undrained"),BH249,""))</f>
        <v/>
      </c>
      <c r="ES249" s="409" t="str">
        <f>IF(AND('[1]Multi-Field'!$E$89=[1]Lists!BF249,'[1]Multi-Field'!$F$89="Drained"),BI249,IF(AND('[1]Multi-Field'!$E$89=[1]Lists!BF249,'[1]Multi-Field'!$F$89="undrained"),BH249,""))</f>
        <v/>
      </c>
      <c r="ET249" s="409" t="str">
        <f>IF(AND('[1]Multi-Field'!$E$90=[1]Lists!BF249,'[1]Multi-Field'!$F$90="Drained"),BI249,IF(AND('[1]Multi-Field'!$E$90=[1]Lists!BF249,'[1]Multi-Field'!$F$90="undrained"),BH249,""))</f>
        <v/>
      </c>
      <c r="EU249" s="409" t="str">
        <f>IF(AND('[1]Multi-Field'!$E$91=[1]Lists!BF249,'[1]Multi-Field'!$F$91="Drained"),BI249,IF(AND('[1]Multi-Field'!$E$91=[1]Lists!BF249,'[1]Multi-Field'!$F$91="undrained"),BH249,""))</f>
        <v/>
      </c>
      <c r="EV249" s="409" t="str">
        <f>IF(AND('[1]Multi-Field'!$E$92=[1]Lists!BF249,'[1]Multi-Field'!$F$92="Drained"),BI249,IF(AND('[1]Multi-Field'!$E$92=[1]Lists!BF249,'[1]Multi-Field'!$F$92="undrained"),BH249,""))</f>
        <v/>
      </c>
      <c r="EW249" s="409" t="str">
        <f>IF(AND('[1]Multi-Field'!$E$93=[1]Lists!BF249,'[1]Multi-Field'!$F$93="Drained"),BI249,IF(AND('[1]Multi-Field'!$E$93=[1]Lists!BF249,'[1]Multi-Field'!$F$93="undrained"),BH249,""))</f>
        <v/>
      </c>
      <c r="EX249" s="409" t="str">
        <f>IF(AND('[1]Multi-Field'!$E$94=[1]Lists!BF249,'[1]Multi-Field'!$F$94="Drained"),BI249,IF(AND('[1]Multi-Field'!$E$94=[1]Lists!BF249,'[1]Multi-Field'!$F$94="undrained"),BH249,""))</f>
        <v/>
      </c>
      <c r="EY249" s="409" t="str">
        <f>IF(AND('[1]Multi-Field'!$E$95=[1]Lists!BF249,'[1]Multi-Field'!$F$95="Drained"),BI249,IF(AND('[1]Multi-Field'!$E$95=[1]Lists!BF249,'[1]Multi-Field'!$F$95="undrained"),BH249,""))</f>
        <v/>
      </c>
      <c r="EZ249" s="409" t="str">
        <f>IF(AND('[1]Multi-Field'!$E$96=[1]Lists!BF249,'[1]Multi-Field'!$F$96="Drained"),BI249,IF(AND('[1]Multi-Field'!$E$96=[1]Lists!BF249,'[1]Multi-Field'!$F$96="undrained"),BH249,""))</f>
        <v/>
      </c>
      <c r="FA249" s="409" t="str">
        <f>IF(AND('[1]Multi-Field'!$E$97=[1]Lists!BF249,'[1]Multi-Field'!$F$97="Drained"),BI249,IF(AND('[1]Multi-Field'!$E$97=[1]Lists!BF249,'[1]Multi-Field'!$F$97="undrained"),BH249,""))</f>
        <v/>
      </c>
      <c r="FB249" s="409" t="str">
        <f>IF(AND('[1]Multi-Field'!$E$98=[1]Lists!BF249,'[1]Multi-Field'!$F$98="Drained"),BI249,IF(AND('[1]Multi-Field'!$E$98=[1]Lists!BF249,'[1]Multi-Field'!$F$98="undrained"),BH249,""))</f>
        <v/>
      </c>
      <c r="FC249" s="409" t="str">
        <f>IF(AND('[1]Multi-Field'!$E$99=[1]Lists!BF249,'[1]Multi-Field'!$F$99="Drained"),BI249,IF(AND('[1]Multi-Field'!$E$99=[1]Lists!BF249,'[1]Multi-Field'!$F$99="undrained"),BH249,""))</f>
        <v/>
      </c>
      <c r="FD249" s="409" t="str">
        <f>IF(AND('[1]Multi-Field'!$E$100=[1]Lists!BF249,'[1]Multi-Field'!$F$100="Drained"),BI249,IF(AND('[1]Multi-Field'!$E$100=[1]Lists!BF249,'[1]Multi-Field'!$F$100="undrained"),BH249,""))</f>
        <v/>
      </c>
      <c r="FE249" s="409" t="str">
        <f>IF(AND('[1]Multi-Field'!$E$101=[1]Lists!BF249,'[1]Multi-Field'!$F$101="Drained"),BI249,IF(AND('[1]Multi-Field'!$E$101=[1]Lists!BF249,'[1]Multi-Field'!$F$101="undrained"),BH249,""))</f>
        <v/>
      </c>
      <c r="FF249" s="409" t="str">
        <f>IF(AND('[1]Multi-Field'!$E$102=[1]Lists!BF249,'[1]Multi-Field'!$F$102="Drained"),BI249,IF(AND('[1]Multi-Field'!$E$102=[1]Lists!BF249,'[1]Multi-Field'!$F$102="undrained"),BH249,""))</f>
        <v/>
      </c>
      <c r="FG249" s="409" t="str">
        <f>IF(AND('[1]Multi-Field'!$E$103=[1]Lists!BF249,'[1]Multi-Field'!$F$103="Drained"),BI249,IF(AND('[1]Multi-Field'!$E$103=[1]Lists!BF249,'[1]Multi-Field'!$F$103="undrained"),BH249,""))</f>
        <v/>
      </c>
      <c r="FH249" s="409" t="str">
        <f>IF(AND('[1]Multi-Field'!$E$104=[1]Lists!BF249,'[1]Multi-Field'!$F$104="Drained"),BI249,IF(AND('[1]Multi-Field'!$E$104=[1]Lists!BF249,'[1]Multi-Field'!$F$104="undrained"),BH249,""))</f>
        <v/>
      </c>
      <c r="FI249" s="409" t="str">
        <f>IF(AND('[1]Multi-Field'!$E$105=[1]Lists!BF249,'[1]Multi-Field'!$F$105="Drained"),BI249,IF(AND('[1]Multi-Field'!$E$105=[1]Lists!BF249,'[1]Multi-Field'!$F$105="undrained"),BH249,""))</f>
        <v/>
      </c>
      <c r="FJ249" s="409" t="str">
        <f>IF(AND('[1]Multi-Field'!$E$106=[1]Lists!BF249,'[1]Multi-Field'!$F$106="Drained"),BI249,IF(AND('[1]Multi-Field'!$E$106=[1]Lists!BF249,'[1]Multi-Field'!$F$106="undrained"),BH249,""))</f>
        <v/>
      </c>
      <c r="FK249" s="409" t="str">
        <f>IF(AND('[1]Multi-Field'!$E$107=[1]Lists!BF249,'[1]Multi-Field'!$F$107="Drained"),BI249,IF(AND('[1]Multi-Field'!$E$107=[1]Lists!BF249,'[1]Multi-Field'!$F$107="undrained"),BH249,""))</f>
        <v/>
      </c>
      <c r="FL249" s="409" t="str">
        <f>IF(AND('[1]Multi-Field'!$E$108=[1]Lists!BF249,'[1]Multi-Field'!$F$108="Drained"),BI249,IF(AND('[1]Multi-Field'!$E$108=[1]Lists!BF249,'[1]Multi-Field'!$F$108="undrained"),BH249,""))</f>
        <v/>
      </c>
      <c r="FM249" s="409" t="str">
        <f>IF(AND('[1]Multi-Field'!$E$109=[1]Lists!BF249,'[1]Multi-Field'!$F$109="Drained"),BI249,IF(AND('[1]Multi-Field'!$E$109=[1]Lists!BF249,'[1]Multi-Field'!$F$109="undrained"),BH249,""))</f>
        <v/>
      </c>
      <c r="FN249" s="409" t="str">
        <f>IF(AND('[1]Multi-Field'!$E$110=[1]Lists!BF249,'[1]Multi-Field'!$F$110="Drained"),BI249,IF(AND('[1]Multi-Field'!$E$110=[1]Lists!BF249,'[1]Multi-Field'!$F$110="undrained"),BH249,""))</f>
        <v/>
      </c>
      <c r="FO249" s="409" t="str">
        <f>IF(AND('[1]Multi-Field'!$E$111=[1]Lists!BF249,'[1]Multi-Field'!$F$111="Drained"),BI249,IF(AND('[1]Multi-Field'!$E$111=[1]Lists!BF249,'[1]Multi-Field'!$F$111="undrained"),BH249,""))</f>
        <v/>
      </c>
      <c r="FP249" s="409" t="str">
        <f>IF(AND('[1]Multi-Field'!$E$112=[1]Lists!BF249,'[1]Multi-Field'!$F$112="Drained"),BI249,IF(AND('[1]Multi-Field'!$E$112=[1]Lists!BF249,'[1]Multi-Field'!$F$112="undrained"),BH249,""))</f>
        <v/>
      </c>
      <c r="FQ249" s="409" t="str">
        <f>IF(AND('[1]Multi-Field'!$E$113=[1]Lists!BF249,'[1]Multi-Field'!$F$113="Drained"),BI249,IF(AND('[1]Multi-Field'!$E$113=[1]Lists!BF249,'[1]Multi-Field'!$F$113="undrained"),BH249,""))</f>
        <v/>
      </c>
      <c r="FR249" s="409" t="str">
        <f>IF(AND('[1]Multi-Field'!$E$114=[1]Lists!BF249,'[1]Multi-Field'!$F$114="Drained"),BI249,IF(AND('[1]Multi-Field'!$E$114=[1]Lists!BF249,'[1]Multi-Field'!$F$114="undrained"),BH249,""))</f>
        <v/>
      </c>
      <c r="FS249" s="409" t="str">
        <f>IF(AND('[1]Multi-Field'!$E$115=[1]Lists!BF249,'[1]Multi-Field'!$F$115="Drained"),BI249,IF(AND('[1]Multi-Field'!$E$115=[1]Lists!BF249,'[1]Multi-Field'!$F$115="undrained"),BH249,""))</f>
        <v/>
      </c>
      <c r="FT249" s="409" t="str">
        <f>IF(AND('[1]Multi-Field'!$E$116=[1]Lists!BF249,'[1]Multi-Field'!$F$116="Drained"),BI249,IF(AND('[1]Multi-Field'!$E$116=[1]Lists!BF249,'[1]Multi-Field'!$F$116="undrained"),BH249,""))</f>
        <v/>
      </c>
      <c r="FU249" s="409" t="str">
        <f>IF(AND('[1]Multi-Field'!$E$117=[1]Lists!BF249,'[1]Multi-Field'!$F$117="Drained"),BI249,IF(AND('[1]Multi-Field'!$E$117=[1]Lists!BF249,'[1]Multi-Field'!$F$117="undrained"),BH249,""))</f>
        <v/>
      </c>
      <c r="FV249" s="409" t="str">
        <f>IF(AND('[1]Multi-Field'!$E$118=[1]Lists!BF249,'[1]Multi-Field'!$F$118="Drained"),BI249,IF(AND('[1]Multi-Field'!$E$118=[1]Lists!BF249,'[1]Multi-Field'!$F$118="undrained"),BH249,""))</f>
        <v/>
      </c>
      <c r="FW249" s="409" t="str">
        <f>IF(AND('[1]Multi-Field'!$E$119=[1]Lists!BF249,'[1]Multi-Field'!$F$119="Drained"),BI249,IF(AND('[1]Multi-Field'!$E$119=[1]Lists!BF249,'[1]Multi-Field'!$F$119="undrained"),BH249,""))</f>
        <v/>
      </c>
      <c r="FX249" s="409" t="str">
        <f>IF(AND('[1]Multi-Field'!$E$120=[1]Lists!BF249,'[1]Multi-Field'!$F$120="Drained"),BI249,IF(AND('[1]Multi-Field'!$E$120=[1]Lists!BF249,'[1]Multi-Field'!$F$120="undrained"),BH249,""))</f>
        <v/>
      </c>
    </row>
    <row r="250" spans="1:180" ht="13.5" customHeight="1">
      <c r="A250" s="7" t="s">
        <v>336</v>
      </c>
      <c r="B250" s="7"/>
      <c r="C250" s="7"/>
      <c r="D250" s="8">
        <v>60</v>
      </c>
      <c r="E250" s="8">
        <f t="shared" si="39"/>
        <v>62</v>
      </c>
      <c r="F250" s="8">
        <f t="shared" si="40"/>
        <v>63</v>
      </c>
      <c r="G250" s="8">
        <v>65</v>
      </c>
      <c r="H250" s="8">
        <v>65</v>
      </c>
      <c r="I250" s="8">
        <f t="shared" si="43"/>
        <v>68</v>
      </c>
      <c r="J250" s="8">
        <f t="shared" si="44"/>
        <v>72</v>
      </c>
      <c r="K250" s="8">
        <v>75</v>
      </c>
      <c r="L250" s="8">
        <v>85</v>
      </c>
      <c r="M250" s="8">
        <f t="shared" si="41"/>
        <v>88</v>
      </c>
      <c r="N250" s="8">
        <f t="shared" si="42"/>
        <v>92</v>
      </c>
      <c r="O250" s="8">
        <v>95</v>
      </c>
      <c r="P250" s="391">
        <v>225</v>
      </c>
      <c r="Q250" s="394"/>
      <c r="R250" s="395" t="b">
        <f>IF(OR('Multi-Field'!AA227=Lists!$AC$42,'Multi-Field'!AA227=Lists!$AC$43),IF('Multi-Field'!Z227="x",(IF('Multi-Field'!AC227=Lists!$Q$11,Lists!$R$11,IF('Multi-Field'!AC227=Lists!$Q$12,Lists!$R$12,IF('Multi-Field'!AC227=Lists!$Q$13,Lists!$R$13,IF('Multi-Field'!AC227=Lists!$Q$14,Lists!$R$14))))),IF('Multi-Field'!X227="x",(IF('Multi-Field'!AC227=Lists!$Q$11,Lists!$S$11,IF('Multi-Field'!AC227=Lists!$Q$12,Lists!$S$12,IF('Multi-Field'!AC227=Lists!$Q$13,Lists!$S$13,IF('Multi-Field'!AC227=Lists!$Q$14,Lists!$S$14))))),IF('Multi-Field'!V227="x",(IF('Multi-Field'!AC227=Lists!$Q$11,Lists!$T$11,IF('Multi-Field'!AC227=Lists!$Q$12,Lists!$T$12,IF('Multi-Field'!AC227=Lists!$Q$13,Lists!$T$13,IF('Multi-Field'!AC227=Lists!$Q$14,Lists!$T$14))))),0))))</f>
        <v>0</v>
      </c>
      <c r="S250" s="395" t="str">
        <f t="shared" si="45"/>
        <v/>
      </c>
      <c r="T250" s="395"/>
      <c r="U250" s="396"/>
      <c r="AI250" s="384">
        <f>'[1]Multi-Field'!B246</f>
        <v>0</v>
      </c>
      <c r="AJ250" s="387" t="str">
        <f>IF(OR('[1]Multi-Field'!Q90=[1]Lists!$AC$42,'[1]Multi-Field'!Q90=[1]Lists!$AC$43),"x","")</f>
        <v/>
      </c>
      <c r="AK250" s="387" t="str">
        <f>IF(OR('[1]Multi-Field'!Q90=[1]Lists!$AC$6,'[1]Multi-Field'!Q90=$AC$2,'[1]Multi-Field'!Q90=$AC$4),"x","")</f>
        <v/>
      </c>
      <c r="AL250" s="387" t="str">
        <f>IF(OR('[1]Multi-Field'!Q90=[1]Lists!$AC$7,'[1]Multi-Field'!Q90=$AC$3,'[1]Multi-Field'!Q90=$AC$5),"x","")</f>
        <v/>
      </c>
      <c r="AM250" s="387" t="str">
        <f>IF(OR('[1]Multi-Field'!Q90=$AC$23,'[1]Multi-Field'!Q90=$AC$13,'[1]Multi-Field'!Q90=$AC$9,'[1]Multi-Field'!Q90=$AC$19,'[1]Multi-Field'!Q90=$AC$47),"x","")</f>
        <v/>
      </c>
      <c r="AN250" s="387" t="str">
        <f>IF(OR('[1]Multi-Field'!Q90=$AC$24,'[1]Multi-Field'!Q90=$AC$14,'[1]Multi-Field'!Q90=$AC$10,'[1]Multi-Field'!Q90=$AC$22,'[1]Multi-Field'!Q90=$AC$48),"x","")</f>
        <v/>
      </c>
      <c r="AO250" s="387" t="str">
        <f>IF(OR('[1]Multi-Field'!Q90=$AC$21,'[1]Multi-Field'!Q90=$AC$28,'[1]Multi-Field'!Q90=$AC$62,'[1]Multi-Field'!Q90=$AC$102,'[1]Multi-Field'!Q90=$AC$98),"x","")</f>
        <v/>
      </c>
      <c r="AP250" s="387" t="str">
        <f>IF(OR('[1]Multi-Field'!Q90=$AC$25,'[1]Multi-Field'!Q90=$AC$63,'[1]Multi-Field'!Q90=$AC$85,'[1]Multi-Field'!Q90=$AC$87,'[1]Multi-Field'!Q90=$AC$92,'[1]Multi-Field'!Q90=$AC$93),"x","")</f>
        <v/>
      </c>
      <c r="AQ250" s="387" t="str">
        <f>IF(OR('[1]Multi-Field'!Q90=$AC$20,'[1]Multi-Field'!Q90=$AC$27,'[1]Multi-Field'!Q90=$AC$58,'[1]Multi-Field'!Q90=$AC$86,'[1]Multi-Field'!Q90=$AC$103,'[1]Multi-Field'!Q90=$AC$94),"x","")</f>
        <v/>
      </c>
      <c r="AR250" s="387" t="str">
        <f>IF(OR('[1]Multi-Field'!Q90=$AC$35,'[1]Multi-Field'!Q90=$AC$40,'[1]Multi-Field'!Q90=$AC$45,),"x","")</f>
        <v/>
      </c>
      <c r="AS250" s="387" t="str">
        <f>IF(OR('[1]Multi-Field'!Q90=$AC$36,'[1]Multi-Field'!Q90=$AC$41,'[1]Multi-Field'!Q90=$AC$46,),"x","")</f>
        <v/>
      </c>
      <c r="AT250" s="387" t="str">
        <f>IF(OR('[1]Multi-Field'!Q90=$AC$52,'[1]Multi-Field'!Q90=$AC$53,'[1]Multi-Field'!Q90=$AC$54,'[1]Multi-Field'!Q90=$AC$55,'[1]Multi-Field'!Q90=$AC$68,'[1]Multi-Field'!Q90=$AC$69,'[1]Multi-Field'!Q90=$AC$74,'[1]Multi-Field'!Q90=$AC$71,'[1]Multi-Field'!Q90=$AC$70),"x","")</f>
        <v>x</v>
      </c>
      <c r="AU250" s="387" t="str">
        <f>IF('[1]Multi-Field'!Q90=$AC$72,"x","")</f>
        <v/>
      </c>
      <c r="AV250" s="387" t="str">
        <f>IF('[1]Multi-Field'!Q90=$AC$73,"x","")</f>
        <v/>
      </c>
      <c r="AW250" s="387" t="str">
        <f>IF('[1]Multi-Field'!Q90=$AC$83,"x","")</f>
        <v/>
      </c>
      <c r="AX250" s="387" t="str">
        <f>IF('[1]Multi-Field'!Q90=$AC$84,"x","")</f>
        <v/>
      </c>
      <c r="AY250" s="387" t="str">
        <f>IF('[1]Multi-Field'!Q90=$AC$97,"x","")</f>
        <v/>
      </c>
      <c r="AZ250" s="387" t="str">
        <f>IF('[1]Multi-Field'!Q90=$AC$99,"x","")</f>
        <v/>
      </c>
      <c r="BA250" s="387" t="str">
        <f>IF('[1]Multi-Field'!Q90=$AC$104,"x","")</f>
        <v/>
      </c>
      <c r="BB250" s="387" t="str">
        <f>IF('[1]Multi-Field'!Q90=$AC$105,"x","")</f>
        <v/>
      </c>
      <c r="BC250" s="388"/>
      <c r="BF250" s="411" t="s">
        <v>1416</v>
      </c>
      <c r="BG250" s="412">
        <v>3</v>
      </c>
      <c r="BH250" s="412">
        <v>2.5</v>
      </c>
      <c r="BI250" s="412">
        <v>3</v>
      </c>
      <c r="BJ250" s="409" t="e">
        <f>IF(AND('[1]Single Field'!#REF!=[1]Lists!BF250,'[1]Single Field'!#REF!="Drained"),"x",IF(AND('[1]Single Field'!#REF!=[1]Lists!BF250,'[1]Single Field'!#REF!="Undrained"),O,""))</f>
        <v>#REF!</v>
      </c>
      <c r="BK250" s="409" t="str">
        <f>IF(AND('[1]Multi-Field'!$E$3=[1]Lists!BF250,'[1]Multi-Field'!$F$3="Drained"),BI250,IF(AND('[1]Multi-Field'!$E$3=BF250,'[1]Multi-Field'!$F$3="undrained"),BH250,""))</f>
        <v/>
      </c>
      <c r="BL250" s="409" t="str">
        <f>IF(AND('[1]Multi-Field'!$E$4=BF250,'[1]Multi-Field'!$F$4="Drained"),BI250,IF(AND('[1]Multi-Field'!$E$4=BF250,'[1]Multi-Field'!$F$4="undrained"),BH250,""))</f>
        <v/>
      </c>
      <c r="BM250" s="409" t="str">
        <f>IF(AND('[1]Multi-Field'!$E$5=BF250,'[1]Multi-Field'!$F$5="Drained"),BI250,IF(AND('[1]Multi-Field'!$E$5=BF250,'[1]Multi-Field'!$F$5="undrained"),BH250,""))</f>
        <v/>
      </c>
      <c r="BN250" s="409" t="str">
        <f>IF(AND('[1]Multi-Field'!$E$6=BF250,'[1]Multi-Field'!$F$6="Drained"),BI250,IF(AND('[1]Multi-Field'!$E$6=BF250,'[1]Multi-Field'!$F$6="undrained"),BH250,""))</f>
        <v/>
      </c>
      <c r="BO250" s="409" t="str">
        <f>IF(AND('[1]Multi-Field'!$E$7=BF250,'[1]Multi-Field'!$F$7="Drained"),BI250,IF(AND('[1]Multi-Field'!$E$7=BF250,'[1]Multi-Field'!$F$7="undrained"),BH250,""))</f>
        <v/>
      </c>
      <c r="BP250" s="409" t="str">
        <f>IF(AND('[1]Multi-Field'!$E$8=BF250,'[1]Multi-Field'!$F$8="Drained"),BI250,IF(AND('[1]Multi-Field'!$E$8=BF250,'[1]Multi-Field'!$F$8="undrained"),BH250,""))</f>
        <v/>
      </c>
      <c r="BQ250" s="409" t="str">
        <f>IF(AND('[1]Multi-Field'!$E$9=BF250,'[1]Multi-Field'!$F$9="Drained"),BI250,IF(AND('[1]Multi-Field'!$E$9=BF250,'[1]Multi-Field'!$F$9="undrained"),BH250,""))</f>
        <v/>
      </c>
      <c r="BR250" s="409" t="str">
        <f>IF(AND('[1]Multi-Field'!$E$10=BF250,'[1]Multi-Field'!$F$10="Drained"),BI250,IF(AND('[1]Multi-Field'!$E$10=BF250,'[1]Multi-Field'!$F$10="undrained"),BH250,""))</f>
        <v/>
      </c>
      <c r="BS250" s="409" t="str">
        <f>IF(AND('[1]Multi-Field'!$E$11=BF250,'[1]Multi-Field'!$F$11="Drained"),BI250,IF(AND('[1]Multi-Field'!$E$11=BF250,'[1]Multi-Field'!$F$11="undrained"),BH250,""))</f>
        <v/>
      </c>
      <c r="BT250" s="409" t="str">
        <f>IF(AND('[1]Multi-Field'!$E$12=BF250,'[1]Multi-Field'!$F$12="Drained"),BI250,IF(AND('[1]Multi-Field'!$E$12=BF250,'[1]Multi-Field'!$F$12="undrained"),BH250,""))</f>
        <v/>
      </c>
      <c r="BU250" s="409" t="str">
        <f>IF(AND('[1]Multi-Field'!$E$13=BF250,'[1]Multi-Field'!$F$13="Drained"),BI250,IF(AND('[1]Multi-Field'!$E$3=BF250,'[1]Multi-Field'!$F$13="undrained"),BH250,""))</f>
        <v/>
      </c>
      <c r="BV250" s="409" t="str">
        <f>IF(AND('[1]Multi-Field'!$E$14=BF250,'[1]Multi-Field'!$F$14="Drained"),BI250,IF(AND('[1]Multi-Field'!$E$14=BF250,'[1]Multi-Field'!$F$14="undrained"),BH250,""))</f>
        <v/>
      </c>
      <c r="BW250" s="409" t="str">
        <f>IF(AND('[1]Multi-Field'!$E$15=BF250,'[1]Multi-Field'!$F$15="Drained"),BI250,IF(AND('[1]Multi-Field'!$E$15=BF250,'[1]Multi-Field'!$F$15="undrained"),BH250,""))</f>
        <v/>
      </c>
      <c r="BX250" s="409" t="str">
        <f>IF(AND('[1]Multi-Field'!$E$16=[1]Lists!BF250,'[1]Multi-Field'!$F$16="Drained"),BI250,IF(AND('[1]Multi-Field'!$E$16=[1]Lists!BF250,'[1]Multi-Field'!$F$16="undrained"),BH250,""))</f>
        <v/>
      </c>
      <c r="BY250" s="409" t="str">
        <f>IF(AND('[1]Multi-Field'!$E$17=[1]Lists!BF250,'[1]Multi-Field'!$F$17="Drained"),BI250,IF(AND('[1]Multi-Field'!$E$17=[1]Lists!BF250,'[1]Multi-Field'!$F$17="undrained"),BH250,""))</f>
        <v/>
      </c>
      <c r="BZ250" s="409" t="str">
        <f>IF(AND('[1]Multi-Field'!$E$18=[1]Lists!BF250,'[1]Multi-Field'!$F$18="Drained"),BI250,IF(AND('[1]Multi-Field'!$E$18=[1]Lists!BF250,'[1]Multi-Field'!$F$18="undrained"),BH250,""))</f>
        <v/>
      </c>
      <c r="CA250" s="409" t="str">
        <f>IF(AND('[1]Multi-Field'!$E$19=[1]Lists!BF250,'[1]Multi-Field'!$F$19="Drained"),BI250,IF(AND('[1]Multi-Field'!$E$19=[1]Lists!BF250,'[1]Multi-Field'!$F$19="undrained"),BH250,""))</f>
        <v/>
      </c>
      <c r="CB250" s="409" t="str">
        <f>IF(AND('[1]Multi-Field'!$E$20=[1]Lists!BF250,'[1]Multi-Field'!$F$20="Drained"),BI250,IF(AND('[1]Multi-Field'!$E$20=[1]Lists!BF250,'[1]Multi-Field'!$F$20="undrained"),BH250,""))</f>
        <v/>
      </c>
      <c r="CC250" s="409" t="str">
        <f>IF(AND('[1]Multi-Field'!$E$21=[1]Lists!BF250,'[1]Multi-Field'!$F$21="Drained"),BI250,IF(AND('[1]Multi-Field'!$E$21=[1]Lists!BF250,'[1]Multi-Field'!$F$21="undrained"),BH250,""))</f>
        <v/>
      </c>
      <c r="CD250" s="409" t="str">
        <f>IF(AND('[1]Multi-Field'!$E$22=[1]Lists!BF250,'[1]Multi-Field'!$F$22="Drained"),BI250,IF(AND('[1]Multi-Field'!$E$22=[1]Lists!BF250,'[1]Multi-Field'!$F$22="undrained"),BH250,""))</f>
        <v/>
      </c>
      <c r="CE250" s="409" t="str">
        <f>IF(AND('[1]Multi-Field'!$E$23=[1]Lists!BF250,'[1]Multi-Field'!$F$23="Drained"),BI250,IF(AND('[1]Multi-Field'!$E$23=[1]Lists!BF250,'[1]Multi-Field'!$F$23="undrained"),BH250,""))</f>
        <v/>
      </c>
      <c r="CF250" s="409" t="str">
        <f>IF(AND('[1]Multi-Field'!$E$24=[1]Lists!BF250,'[1]Multi-Field'!$F$24="Drained"),BI250,IF(AND('[1]Multi-Field'!$E$24=[1]Lists!BF250,'[1]Multi-Field'!$F$24="undrained"),BH250,""))</f>
        <v/>
      </c>
      <c r="CG250" s="409" t="str">
        <f>IF(AND('[1]Multi-Field'!$E$25=[1]Lists!BF250,'[1]Multi-Field'!$F$25="Drained"),BI250,IF(AND('[1]Multi-Field'!$E$25=[1]Lists!BF250,'[1]Multi-Field'!$F$25="undrained"),BH250,""))</f>
        <v/>
      </c>
      <c r="CH250" s="409" t="str">
        <f>IF(AND('[1]Multi-Field'!$E$26=[1]Lists!BF250,'[1]Multi-Field'!$F$26="Drained"),BI250,IF(AND('[1]Multi-Field'!$E$26=[1]Lists!BF250,'[1]Multi-Field'!$F$26="undrained"),BH250,""))</f>
        <v/>
      </c>
      <c r="CI250" s="409" t="str">
        <f>IF(AND('[1]Multi-Field'!$E$27=[1]Lists!BF250,'[1]Multi-Field'!$F$27="Drained"),BI250,IF(AND('[1]Multi-Field'!$E$27=[1]Lists!BF250,'[1]Multi-Field'!$F$27="undrained"),BH250,""))</f>
        <v/>
      </c>
      <c r="CJ250" s="409" t="str">
        <f>IF(AND('[1]Multi-Field'!$E$28=[1]Lists!BF250,'[1]Multi-Field'!$F$28="Drained"),BI250,IF(AND('[1]Multi-Field'!$E$28=[1]Lists!BF250,'[1]Multi-Field'!$F$28="undrained"),BH250,""))</f>
        <v/>
      </c>
      <c r="CK250" s="409" t="str">
        <f>IF(AND('[1]Multi-Field'!$E$29=[1]Lists!BF250,'[1]Multi-Field'!$F$29="Drained"),BI250,IF(AND('[1]Multi-Field'!$E$29=[1]Lists!BF250,'[1]Multi-Field'!$F$29="undrained"),BH250,""))</f>
        <v/>
      </c>
      <c r="CL250" s="409" t="str">
        <f>IF(AND('[1]Multi-Field'!$E$30=[1]Lists!BF250,'[1]Multi-Field'!$F$30="Drained"),BI250,IF(AND('[1]Multi-Field'!$E$30=[1]Lists!BF250,'[1]Multi-Field'!$F$30="undrained"),BH250,""))</f>
        <v/>
      </c>
      <c r="CM250" s="409" t="str">
        <f>IF(AND('[1]Multi-Field'!$E$31=[1]Lists!BF250,'[1]Multi-Field'!$F$31="Drained"),BI250,IF(AND('[1]Multi-Field'!$E$31=[1]Lists!BF250,'[1]Multi-Field'!$F$31="undrained"),BH250,""))</f>
        <v/>
      </c>
      <c r="CN250" s="409" t="str">
        <f>IF(AND('[1]Multi-Field'!$E$32=[1]Lists!BF250,'[1]Multi-Field'!$F$32="Drained"),BI250,IF(AND('[1]Multi-Field'!$E$32=[1]Lists!BF250,'[1]Multi-Field'!$F$32="undrained"),BH250,""))</f>
        <v/>
      </c>
      <c r="CO250" s="409" t="str">
        <f>IF(AND('[1]Multi-Field'!$E$33=[1]Lists!BF250,'[1]Multi-Field'!$F$33="Drained"),BI250,IF(AND('[1]Multi-Field'!$E$33=[1]Lists!BF250,'[1]Multi-Field'!$F$33="undrained"),BH250,""))</f>
        <v/>
      </c>
      <c r="CP250" s="409" t="str">
        <f>IF(AND('[1]Multi-Field'!$E$34=[1]Lists!BF250,'[1]Multi-Field'!$F$34="Drained"),BI250,IF(AND('[1]Multi-Field'!$E$34=[1]Lists!BF250,'[1]Multi-Field'!$F$34="undrained"),BH250,""))</f>
        <v/>
      </c>
      <c r="CQ250" s="409" t="str">
        <f>IF(AND('[1]Multi-Field'!$E$35=[1]Lists!BF250,'[1]Multi-Field'!$F$35="Drained"),BI250,IF(AND('[1]Multi-Field'!$E$35=[1]Lists!BF250,'[1]Multi-Field'!$F$35="undrained"),BH250,""))</f>
        <v/>
      </c>
      <c r="CR250" s="409" t="str">
        <f>IF(AND('[1]Multi-Field'!$E$36=[1]Lists!BF250,'[1]Multi-Field'!$F$36="Drained"),BI250,IF(AND('[1]Multi-Field'!$E$36=[1]Lists!BF250,'[1]Multi-Field'!$F$36="undrained"),BH250,""))</f>
        <v/>
      </c>
      <c r="CS250" s="409" t="str">
        <f>IF(AND('[1]Multi-Field'!$E$37=[1]Lists!BF250,'[1]Multi-Field'!$F$37="Drained"),BI250,IF(AND('[1]Multi-Field'!$E$37=[1]Lists!BF250,'[1]Multi-Field'!$F$37="undrained"),BH250,""))</f>
        <v/>
      </c>
      <c r="CT250" s="409" t="str">
        <f>IF(AND('[1]Multi-Field'!$E$38=[1]Lists!BF250,'[1]Multi-Field'!$F$38="Drained"),BI250,IF(AND('[1]Multi-Field'!$E$38=[1]Lists!BF250,'[1]Multi-Field'!$F$38="undrained"),BH250,""))</f>
        <v/>
      </c>
      <c r="CU250" s="409" t="str">
        <f>IF(AND('[1]Multi-Field'!$E$39=[1]Lists!BF250,'[1]Multi-Field'!$F$39="Drained"),BI250,IF(AND('[1]Multi-Field'!$E$39=[1]Lists!BF250,'[1]Multi-Field'!$F$39="undrained"),BH250,""))</f>
        <v/>
      </c>
      <c r="CV250" s="409" t="str">
        <f>IF(AND('[1]Multi-Field'!$E$40=[1]Lists!BF250,'[1]Multi-Field'!$F$40="Drained"),BI250,IF(AND('[1]Multi-Field'!$E$40=[1]Lists!BF250,'[1]Multi-Field'!$F$40="undrained"),BH250,""))</f>
        <v/>
      </c>
      <c r="CW250" s="409" t="str">
        <f>IF(AND('[1]Multi-Field'!$E$41=[1]Lists!BF250,'[1]Multi-Field'!$F$40="Drained"),BI250,IF(AND('[1]Multi-Field'!$E$40=[1]Lists!BF250,'[1]Multi-Field'!$F$40="undrained"),BH250,""))</f>
        <v/>
      </c>
      <c r="CX250" s="409" t="str">
        <f>IF(AND('[1]Multi-Field'!$E$42=[1]Lists!BF250,'[1]Multi-Field'!$F$42="Drained"),BI250,IF(AND('[1]Multi-Field'!$E$42=[1]Lists!BF250,'[1]Multi-Field'!$F$42="undrained"),BH250,""))</f>
        <v/>
      </c>
      <c r="CY250" s="409" t="str">
        <f>IF(AND('[1]Multi-Field'!$E$43=[1]Lists!BF250,'[1]Multi-Field'!$F$43="Drained"),BI250,IF(AND('[1]Multi-Field'!$E$43=[1]Lists!BF250,'[1]Multi-Field'!$F$43="undrained"),BH250,""))</f>
        <v/>
      </c>
      <c r="CZ250" s="409" t="str">
        <f>IF(AND('[1]Multi-Field'!$E$44=[1]Lists!BF250,'[1]Multi-Field'!$F$44="Drained"),BI250,IF(AND('[1]Multi-Field'!$E$44=[1]Lists!BF250,'[1]Multi-Field'!$F$44="undrained"),BH250,""))</f>
        <v/>
      </c>
      <c r="DA250" s="409" t="str">
        <f>IF(AND('[1]Multi-Field'!$E$45=[1]Lists!BF250,'[1]Multi-Field'!$F$45="Drained"),BI250,IF(AND('[1]Multi-Field'!$E$45=[1]Lists!BF250,'[1]Multi-Field'!$F$45="undrained"),BH250,""))</f>
        <v/>
      </c>
      <c r="DB250" s="409" t="str">
        <f>IF(AND('[1]Multi-Field'!$E$46=[1]Lists!BF250,'[1]Multi-Field'!$F$46="Drained"),BI250,IF(AND('[1]Multi-Field'!$E$46=[1]Lists!BF250,'[1]Multi-Field'!$F$46="undrained"),BH250,""))</f>
        <v/>
      </c>
      <c r="DC250" s="409" t="str">
        <f>IF(AND('[1]Multi-Field'!$E$47=[1]Lists!BF250,'[1]Multi-Field'!$F$47="Drained"),BI250,IF(AND('[1]Multi-Field'!$E$47=[1]Lists!BF250,'[1]Multi-Field'!$F$47="undrained"),BH250,""))</f>
        <v/>
      </c>
      <c r="DD250" s="409" t="str">
        <f>IF(AND('[1]Multi-Field'!$E$48=[1]Lists!BF250,'[1]Multi-Field'!$F$48="Drained"),BI250,IF(AND('[1]Multi-Field'!$E$48=[1]Lists!BF250,'[1]Multi-Field'!$F$48="undrained"),BH250,""))</f>
        <v/>
      </c>
      <c r="DE250" s="409" t="str">
        <f>IF(AND('[1]Multi-Field'!$E$49=[1]Lists!BF250,'[1]Multi-Field'!$F$49="Drained"),BI250,IF(AND('[1]Multi-Field'!$E$49=[1]Lists!BF250,'[1]Multi-Field'!$F$9="undrained"),BH250,""))</f>
        <v/>
      </c>
      <c r="DF250" s="409" t="str">
        <f>IF(AND('[1]Multi-Field'!$E$50=[1]Lists!BF250,'[1]Multi-Field'!$F$50="Drained"),BI250,IF(AND('[1]Multi-Field'!$E$50=[1]Lists!BF250,'[1]Multi-Field'!$F$50="undrained"),BH250,""))</f>
        <v/>
      </c>
      <c r="DG250" s="409" t="str">
        <f>IF(AND('[1]Multi-Field'!$E$51=[1]Lists!BF250,'[1]Multi-Field'!$F$51="Drained"),BI250,IF(AND('[1]Multi-Field'!$E$51=[1]Lists!BF250,'[1]Multi-Field'!$F$51="undrained"),BH250,""))</f>
        <v/>
      </c>
      <c r="DH250" s="409" t="str">
        <f>IF(AND('[1]Multi-Field'!$E$52=[1]Lists!BF250,'[1]Multi-Field'!$F$52="Drained"),BI250,IF(AND('[1]Multi-Field'!$E$52=[1]Lists!BF250,'[1]Multi-Field'!$F$52="undrained"),BH250,""))</f>
        <v/>
      </c>
      <c r="DI250" s="409" t="str">
        <f>IF(AND('[1]Multi-Field'!$E$53=[1]Lists!BF250,'[1]Multi-Field'!$F$53="Drained"),BI250,IF(AND('[1]Multi-Field'!$E$53=[1]Lists!BF250,'[1]Multi-Field'!$F$53="undrained"),BH250,""))</f>
        <v/>
      </c>
      <c r="DJ250" s="409" t="str">
        <f>IF(AND('[1]Multi-Field'!$E$54=[1]Lists!BF250,'[1]Multi-Field'!$F$54="Drained"),BI250,IF(AND('[1]Multi-Field'!$E$54=[1]Lists!BF250,'[1]Multi-Field'!$F$54="undrained"),BH250,""))</f>
        <v/>
      </c>
      <c r="DK250" s="409" t="str">
        <f>IF(AND('[1]Multi-Field'!$E$55=[1]Lists!BF250,'[1]Multi-Field'!$F$55="Drained"),BI250,IF(AND('[1]Multi-Field'!$E$55=[1]Lists!BF250,'[1]Multi-Field'!$F$55="undrained"),BH250,""))</f>
        <v/>
      </c>
      <c r="DL250" s="409" t="str">
        <f>IF(AND('[1]Multi-Field'!$E$56=[1]Lists!BF250,'[1]Multi-Field'!$F$56="Drained"),BI250,IF(AND('[1]Multi-Field'!$E$56=[1]Lists!BF250,'[1]Multi-Field'!$F$56="undrained"),BH250,""))</f>
        <v/>
      </c>
      <c r="DM250" s="409" t="str">
        <f>IF(AND('[1]Multi-Field'!$E$57=[1]Lists!BF250,'[1]Multi-Field'!$F$57="Drained"),BI250,IF(AND('[1]Multi-Field'!$E$57=[1]Lists!BF250,'[1]Multi-Field'!$F$57="undrained"),BH250,""))</f>
        <v/>
      </c>
      <c r="DN250" s="409" t="str">
        <f>IF(AND('[1]Multi-Field'!$E$58=[1]Lists!BF250,'[1]Multi-Field'!$F$58="Drained"),BI250,IF(AND('[1]Multi-Field'!$E$58=[1]Lists!BF250,'[1]Multi-Field'!$F$58="undrained"),BH250,""))</f>
        <v/>
      </c>
      <c r="DO250" s="409" t="str">
        <f>IF(AND('[1]Multi-Field'!$E$59=[1]Lists!BF250,'[1]Multi-Field'!$F$59="Drained"),BI250,IF(AND('[1]Multi-Field'!$E$59=[1]Lists!BF250,'[1]Multi-Field'!$F$59="undrained"),BH250,""))</f>
        <v/>
      </c>
      <c r="DP250" s="409" t="str">
        <f>IF(AND('[1]Multi-Field'!$E$60=[1]Lists!BF250,'[1]Multi-Field'!$F$60="Drained"),BI250,IF(AND('[1]Multi-Field'!$E$60=[1]Lists!BF250,'[1]Multi-Field'!$F$60="undrained"),BH250,""))</f>
        <v/>
      </c>
      <c r="DQ250" s="409" t="str">
        <f>IF(AND('[1]Multi-Field'!$E$61=[1]Lists!BF250,'[1]Multi-Field'!$F$61="Drained"),BI250,IF(AND('[1]Multi-Field'!$E$61=[1]Lists!BF250,'[1]Multi-Field'!$F$61="undrained"),BH250,""))</f>
        <v/>
      </c>
      <c r="DR250" s="409" t="str">
        <f>IF(AND('[1]Multi-Field'!$E$62=[1]Lists!BF250,'[1]Multi-Field'!$F$62="Drained"),BI250,IF(AND('[1]Multi-Field'!$E$62=[1]Lists!BF250,'[1]Multi-Field'!$F$62="undrained"),BH250,""))</f>
        <v/>
      </c>
      <c r="DS250" s="409" t="str">
        <f>IF(AND('[1]Multi-Field'!$E$63=[1]Lists!BF250,'[1]Multi-Field'!$F$63="Drained"),BI250,IF(AND('[1]Multi-Field'!$E$63=[1]Lists!BF250,'[1]Multi-Field'!$F$63="undrained"),BH250,""))</f>
        <v/>
      </c>
      <c r="DT250" s="409" t="str">
        <f>IF(AND('[1]Multi-Field'!$E$64=[1]Lists!BF250,'[1]Multi-Field'!$F$64="Drained"),BI250,IF(AND('[1]Multi-Field'!$E$64=[1]Lists!BF250,'[1]Multi-Field'!$F$64="undrained"),BH250,""))</f>
        <v/>
      </c>
      <c r="DU250" s="409" t="str">
        <f>IF(AND('[1]Multi-Field'!$E$65=[1]Lists!BF250,'[1]Multi-Field'!$F$65="Drained"),BI250,IF(AND('[1]Multi-Field'!$E$65=[1]Lists!BF250,'[1]Multi-Field'!$F$65="undrained"),BH250,""))</f>
        <v/>
      </c>
      <c r="DV250" s="409" t="str">
        <f>IF(AND('[1]Multi-Field'!$E$66=[1]Lists!BF250,'[1]Multi-Field'!$F$66="Drained"),BI250,IF(AND('[1]Multi-Field'!$E$66=[1]Lists!BF250,'[1]Multi-Field'!$F$66="undrained"),BH250,""))</f>
        <v/>
      </c>
      <c r="DW250" s="409" t="str">
        <f>IF(AND('[1]Multi-Field'!$E$67=[1]Lists!BF250,'[1]Multi-Field'!$F$67="Drained"),BI250,IF(AND('[1]Multi-Field'!$E$67=[1]Lists!BF250,'[1]Multi-Field'!$F$67="undrained"),BH250,""))</f>
        <v/>
      </c>
      <c r="DX250" s="409" t="str">
        <f>IF(AND('[1]Multi-Field'!$E$68=[1]Lists!BF250,'[1]Multi-Field'!$F$68="Drained"),BI250,IF(AND('[1]Multi-Field'!$E$68=[1]Lists!BF250,'[1]Multi-Field'!$F$68="undrained"),BH250,""))</f>
        <v/>
      </c>
      <c r="DY250" s="409" t="str">
        <f>IF(AND('[1]Multi-Field'!$E$69=[1]Lists!BF250,'[1]Multi-Field'!$F$69="Drained"),BI250,IF(AND('[1]Multi-Field'!$E$69=[1]Lists!BF250,'[1]Multi-Field'!$F$69="undrained"),BH250,""))</f>
        <v/>
      </c>
      <c r="DZ250" s="409" t="str">
        <f>IF(AND('[1]Multi-Field'!$E$70=[1]Lists!BF250,'[1]Multi-Field'!$F$70="Drained"),BI250,IF(AND('[1]Multi-Field'!$E$70=[1]Lists!BF250,'[1]Multi-Field'!$F$70="undrained"),BH250,""))</f>
        <v/>
      </c>
      <c r="EA250" s="409" t="str">
        <f>IF(AND('[1]Multi-Field'!$E$71=[1]Lists!BF250,'[1]Multi-Field'!$F$71="Drained"),BI250,IF(AND('[1]Multi-Field'!$E$71=[1]Lists!BF250,'[1]Multi-Field'!$F$71="undrained"),BH250,""))</f>
        <v/>
      </c>
      <c r="EB250" s="409" t="str">
        <f>IF(AND('[1]Multi-Field'!$E$72=[1]Lists!BF250,'[1]Multi-Field'!$F$72="Drained"),BI250,IF(AND('[1]Multi-Field'!$E$72=[1]Lists!BF250,'[1]Multi-Field'!$F$72="undrained"),BH250,""))</f>
        <v/>
      </c>
      <c r="EC250" s="409" t="str">
        <f>IF(AND('[1]Multi-Field'!$E$73=[1]Lists!BF250,'[1]Multi-Field'!$F$73="Drained"),BI250,IF(AND('[1]Multi-Field'!$E$73=[1]Lists!BF250,'[1]Multi-Field'!$F$73="undrained"),BH250,""))</f>
        <v/>
      </c>
      <c r="ED250" s="409" t="str">
        <f>IF(AND('[1]Multi-Field'!$E$74=[1]Lists!BF250,'[1]Multi-Field'!$F$74="Drained"),BI250,IF(AND('[1]Multi-Field'!$E$74=[1]Lists!BF250,'[1]Multi-Field'!$F$74="undrained"),BH250,""))</f>
        <v/>
      </c>
      <c r="EE250" s="409" t="str">
        <f>IF(AND('[1]Multi-Field'!$E$75=[1]Lists!BF250,'[1]Multi-Field'!$F$75="Drained"),BI250,IF(AND('[1]Multi-Field'!$E$75=[1]Lists!BF250,'[1]Multi-Field'!$F$75="undrained"),BH250,""))</f>
        <v/>
      </c>
      <c r="EF250" s="409" t="str">
        <f>IF(AND('[1]Multi-Field'!$E$76=[1]Lists!BF250,'[1]Multi-Field'!$F$76="Drained"),BI250,IF(AND('[1]Multi-Field'!$E$76=[1]Lists!BF250,'[1]Multi-Field'!$F$6="undrained"),BH250,""))</f>
        <v/>
      </c>
      <c r="EG250" s="409" t="str">
        <f>IF(AND('[1]Multi-Field'!$E$77=[1]Lists!BF250,'[1]Multi-Field'!$F$77="Drained"),BI250,IF(AND('[1]Multi-Field'!$E$77=[1]Lists!BF250,'[1]Multi-Field'!$F$77="undrained"),BH250,""))</f>
        <v/>
      </c>
      <c r="EH250" s="409" t="str">
        <f>IF(AND('[1]Multi-Field'!$E$78=[1]Lists!BF250,'[1]Multi-Field'!$F$78="Drained"),BI250,IF(AND('[1]Multi-Field'!$E$78=[1]Lists!BF250,'[1]Multi-Field'!$F$78="undrained"),BH250,""))</f>
        <v/>
      </c>
      <c r="EI250" s="409" t="str">
        <f>IF(AND('[1]Multi-Field'!$E$79=[1]Lists!BF250,'[1]Multi-Field'!$F$79="Drained"),BI250,IF(AND('[1]Multi-Field'!$E$79=[1]Lists!BF250,'[1]Multi-Field'!$F$79="undrained"),BH250,""))</f>
        <v/>
      </c>
      <c r="EJ250" s="409" t="str">
        <f>IF(AND('[1]Multi-Field'!$E$80=[1]Lists!BF250,'[1]Multi-Field'!$F$80="Drained"),BI250,IF(AND('[1]Multi-Field'!$E$80=[1]Lists!BF250,'[1]Multi-Field'!$F$80="undrained"),BH250,""))</f>
        <v/>
      </c>
      <c r="EK250" s="409" t="str">
        <f>IF(AND('[1]Multi-Field'!$E$81=[1]Lists!BF250,'[1]Multi-Field'!$F$81="Drained"),BI250,IF(AND('[1]Multi-Field'!$E$81=[1]Lists!BF250,'[1]Multi-Field'!$F$81="undrained"),BH250,""))</f>
        <v/>
      </c>
      <c r="EL250" s="409" t="str">
        <f>IF(AND('[1]Multi-Field'!$E$82=[1]Lists!BF250,'[1]Multi-Field'!$F$82="Drained"),BI250,IF(AND('[1]Multi-Field'!$E$82=[1]Lists!BF250,'[1]Multi-Field'!$F$82="undrained"),BH250,""))</f>
        <v/>
      </c>
      <c r="EM250" s="409" t="str">
        <f>IF(AND('[1]Multi-Field'!$E$83=[1]Lists!BF250,'[1]Multi-Field'!$F$83="Drained"),BI250,IF(AND('[1]Multi-Field'!$E$83=[1]Lists!BF250,'[1]Multi-Field'!$F$83="undrained"),BH250,""))</f>
        <v/>
      </c>
      <c r="EN250" s="409" t="str">
        <f>IF(AND('[1]Multi-Field'!$E$84=[1]Lists!BF250,'[1]Multi-Field'!$F$84="Drained"),BI250,IF(AND('[1]Multi-Field'!$E$84=[1]Lists!BF250,'[1]Multi-Field'!$F$84="undrained"),BH250,""))</f>
        <v/>
      </c>
      <c r="EO250" s="409" t="str">
        <f>IF(AND('[1]Multi-Field'!$E$85=[1]Lists!BF250,'[1]Multi-Field'!$F$85="Drained"),BI250,IF(AND('[1]Multi-Field'!$E$85=[1]Lists!BF250,'[1]Multi-Field'!$F$85="undrained"),BH250,""))</f>
        <v/>
      </c>
      <c r="EP250" s="409" t="str">
        <f>IF(AND('[1]Multi-Field'!$E$86=[1]Lists!BF250,'[1]Multi-Field'!$F$86="Drained"),BI250,IF(AND('[1]Multi-Field'!$E$86=[1]Lists!BF250,'[1]Multi-Field'!$F$86="undrained"),BH250,""))</f>
        <v/>
      </c>
      <c r="EQ250" s="409" t="str">
        <f>IF(AND('[1]Multi-Field'!$E$87=[1]Lists!BF250,'[1]Multi-Field'!$F$87="Drained"),BI250,IF(AND('[1]Multi-Field'!$E$87=[1]Lists!BF250,'[1]Multi-Field'!$F$87="undrained"),BH250,""))</f>
        <v/>
      </c>
      <c r="ER250" s="409" t="str">
        <f>IF(AND('[1]Multi-Field'!$E$88=[1]Lists!BF250,'[1]Multi-Field'!$F$88="Drained"),BI250,IF(AND('[1]Multi-Field'!$E$88=[1]Lists!BF250,'[1]Multi-Field'!$F$88="undrained"),BH250,""))</f>
        <v/>
      </c>
      <c r="ES250" s="409" t="str">
        <f>IF(AND('[1]Multi-Field'!$E$89=[1]Lists!BF250,'[1]Multi-Field'!$F$89="Drained"),BI250,IF(AND('[1]Multi-Field'!$E$89=[1]Lists!BF250,'[1]Multi-Field'!$F$89="undrained"),BH250,""))</f>
        <v/>
      </c>
      <c r="ET250" s="409" t="str">
        <f>IF(AND('[1]Multi-Field'!$E$90=[1]Lists!BF250,'[1]Multi-Field'!$F$90="Drained"),BI250,IF(AND('[1]Multi-Field'!$E$90=[1]Lists!BF250,'[1]Multi-Field'!$F$90="undrained"),BH250,""))</f>
        <v/>
      </c>
      <c r="EU250" s="409" t="str">
        <f>IF(AND('[1]Multi-Field'!$E$91=[1]Lists!BF250,'[1]Multi-Field'!$F$91="Drained"),BI250,IF(AND('[1]Multi-Field'!$E$91=[1]Lists!BF250,'[1]Multi-Field'!$F$91="undrained"),BH250,""))</f>
        <v/>
      </c>
      <c r="EV250" s="409" t="str">
        <f>IF(AND('[1]Multi-Field'!$E$92=[1]Lists!BF250,'[1]Multi-Field'!$F$92="Drained"),BI250,IF(AND('[1]Multi-Field'!$E$92=[1]Lists!BF250,'[1]Multi-Field'!$F$92="undrained"),BH250,""))</f>
        <v/>
      </c>
      <c r="EW250" s="409" t="str">
        <f>IF(AND('[1]Multi-Field'!$E$93=[1]Lists!BF250,'[1]Multi-Field'!$F$93="Drained"),BI250,IF(AND('[1]Multi-Field'!$E$93=[1]Lists!BF250,'[1]Multi-Field'!$F$93="undrained"),BH250,""))</f>
        <v/>
      </c>
      <c r="EX250" s="409" t="str">
        <f>IF(AND('[1]Multi-Field'!$E$94=[1]Lists!BF250,'[1]Multi-Field'!$F$94="Drained"),BI250,IF(AND('[1]Multi-Field'!$E$94=[1]Lists!BF250,'[1]Multi-Field'!$F$94="undrained"),BH250,""))</f>
        <v/>
      </c>
      <c r="EY250" s="409" t="str">
        <f>IF(AND('[1]Multi-Field'!$E$95=[1]Lists!BF250,'[1]Multi-Field'!$F$95="Drained"),BI250,IF(AND('[1]Multi-Field'!$E$95=[1]Lists!BF250,'[1]Multi-Field'!$F$95="undrained"),BH250,""))</f>
        <v/>
      </c>
      <c r="EZ250" s="409" t="str">
        <f>IF(AND('[1]Multi-Field'!$E$96=[1]Lists!BF250,'[1]Multi-Field'!$F$96="Drained"),BI250,IF(AND('[1]Multi-Field'!$E$96=[1]Lists!BF250,'[1]Multi-Field'!$F$96="undrained"),BH250,""))</f>
        <v/>
      </c>
      <c r="FA250" s="409" t="str">
        <f>IF(AND('[1]Multi-Field'!$E$97=[1]Lists!BF250,'[1]Multi-Field'!$F$97="Drained"),BI250,IF(AND('[1]Multi-Field'!$E$97=[1]Lists!BF250,'[1]Multi-Field'!$F$97="undrained"),BH250,""))</f>
        <v/>
      </c>
      <c r="FB250" s="409" t="str">
        <f>IF(AND('[1]Multi-Field'!$E$98=[1]Lists!BF250,'[1]Multi-Field'!$F$98="Drained"),BI250,IF(AND('[1]Multi-Field'!$E$98=[1]Lists!BF250,'[1]Multi-Field'!$F$98="undrained"),BH250,""))</f>
        <v/>
      </c>
      <c r="FC250" s="409" t="str">
        <f>IF(AND('[1]Multi-Field'!$E$99=[1]Lists!BF250,'[1]Multi-Field'!$F$99="Drained"),BI250,IF(AND('[1]Multi-Field'!$E$99=[1]Lists!BF250,'[1]Multi-Field'!$F$99="undrained"),BH250,""))</f>
        <v/>
      </c>
      <c r="FD250" s="409" t="str">
        <f>IF(AND('[1]Multi-Field'!$E$100=[1]Lists!BF250,'[1]Multi-Field'!$F$100="Drained"),BI250,IF(AND('[1]Multi-Field'!$E$100=[1]Lists!BF250,'[1]Multi-Field'!$F$100="undrained"),BH250,""))</f>
        <v/>
      </c>
      <c r="FE250" s="409" t="str">
        <f>IF(AND('[1]Multi-Field'!$E$101=[1]Lists!BF250,'[1]Multi-Field'!$F$101="Drained"),BI250,IF(AND('[1]Multi-Field'!$E$101=[1]Lists!BF250,'[1]Multi-Field'!$F$101="undrained"),BH250,""))</f>
        <v/>
      </c>
      <c r="FF250" s="409" t="str">
        <f>IF(AND('[1]Multi-Field'!$E$102=[1]Lists!BF250,'[1]Multi-Field'!$F$102="Drained"),BI250,IF(AND('[1]Multi-Field'!$E$102=[1]Lists!BF250,'[1]Multi-Field'!$F$102="undrained"),BH250,""))</f>
        <v/>
      </c>
      <c r="FG250" s="409" t="str">
        <f>IF(AND('[1]Multi-Field'!$E$103=[1]Lists!BF250,'[1]Multi-Field'!$F$103="Drained"),BI250,IF(AND('[1]Multi-Field'!$E$103=[1]Lists!BF250,'[1]Multi-Field'!$F$103="undrained"),BH250,""))</f>
        <v/>
      </c>
      <c r="FH250" s="409" t="str">
        <f>IF(AND('[1]Multi-Field'!$E$104=[1]Lists!BF250,'[1]Multi-Field'!$F$104="Drained"),BI250,IF(AND('[1]Multi-Field'!$E$104=[1]Lists!BF250,'[1]Multi-Field'!$F$104="undrained"),BH250,""))</f>
        <v/>
      </c>
      <c r="FI250" s="409" t="str">
        <f>IF(AND('[1]Multi-Field'!$E$105=[1]Lists!BF250,'[1]Multi-Field'!$F$105="Drained"),BI250,IF(AND('[1]Multi-Field'!$E$105=[1]Lists!BF250,'[1]Multi-Field'!$F$105="undrained"),BH250,""))</f>
        <v/>
      </c>
      <c r="FJ250" s="409" t="str">
        <f>IF(AND('[1]Multi-Field'!$E$106=[1]Lists!BF250,'[1]Multi-Field'!$F$106="Drained"),BI250,IF(AND('[1]Multi-Field'!$E$106=[1]Lists!BF250,'[1]Multi-Field'!$F$106="undrained"),BH250,""))</f>
        <v/>
      </c>
      <c r="FK250" s="409" t="str">
        <f>IF(AND('[1]Multi-Field'!$E$107=[1]Lists!BF250,'[1]Multi-Field'!$F$107="Drained"),BI250,IF(AND('[1]Multi-Field'!$E$107=[1]Lists!BF250,'[1]Multi-Field'!$F$107="undrained"),BH250,""))</f>
        <v/>
      </c>
      <c r="FL250" s="409" t="str">
        <f>IF(AND('[1]Multi-Field'!$E$108=[1]Lists!BF250,'[1]Multi-Field'!$F$108="Drained"),BI250,IF(AND('[1]Multi-Field'!$E$108=[1]Lists!BF250,'[1]Multi-Field'!$F$108="undrained"),BH250,""))</f>
        <v/>
      </c>
      <c r="FM250" s="409" t="str">
        <f>IF(AND('[1]Multi-Field'!$E$109=[1]Lists!BF250,'[1]Multi-Field'!$F$109="Drained"),BI250,IF(AND('[1]Multi-Field'!$E$109=[1]Lists!BF250,'[1]Multi-Field'!$F$109="undrained"),BH250,""))</f>
        <v/>
      </c>
      <c r="FN250" s="409" t="str">
        <f>IF(AND('[1]Multi-Field'!$E$110=[1]Lists!BF250,'[1]Multi-Field'!$F$110="Drained"),BI250,IF(AND('[1]Multi-Field'!$E$110=[1]Lists!BF250,'[1]Multi-Field'!$F$110="undrained"),BH250,""))</f>
        <v/>
      </c>
      <c r="FO250" s="409" t="str">
        <f>IF(AND('[1]Multi-Field'!$E$111=[1]Lists!BF250,'[1]Multi-Field'!$F$111="Drained"),BI250,IF(AND('[1]Multi-Field'!$E$111=[1]Lists!BF250,'[1]Multi-Field'!$F$111="undrained"),BH250,""))</f>
        <v/>
      </c>
      <c r="FP250" s="409" t="str">
        <f>IF(AND('[1]Multi-Field'!$E$112=[1]Lists!BF250,'[1]Multi-Field'!$F$112="Drained"),BI250,IF(AND('[1]Multi-Field'!$E$112=[1]Lists!BF250,'[1]Multi-Field'!$F$112="undrained"),BH250,""))</f>
        <v/>
      </c>
      <c r="FQ250" s="409" t="str">
        <f>IF(AND('[1]Multi-Field'!$E$113=[1]Lists!BF250,'[1]Multi-Field'!$F$113="Drained"),BI250,IF(AND('[1]Multi-Field'!$E$113=[1]Lists!BF250,'[1]Multi-Field'!$F$113="undrained"),BH250,""))</f>
        <v/>
      </c>
      <c r="FR250" s="409" t="str">
        <f>IF(AND('[1]Multi-Field'!$E$114=[1]Lists!BF250,'[1]Multi-Field'!$F$114="Drained"),BI250,IF(AND('[1]Multi-Field'!$E$114=[1]Lists!BF250,'[1]Multi-Field'!$F$114="undrained"),BH250,""))</f>
        <v/>
      </c>
      <c r="FS250" s="409" t="str">
        <f>IF(AND('[1]Multi-Field'!$E$115=[1]Lists!BF250,'[1]Multi-Field'!$F$115="Drained"),BI250,IF(AND('[1]Multi-Field'!$E$115=[1]Lists!BF250,'[1]Multi-Field'!$F$115="undrained"),BH250,""))</f>
        <v/>
      </c>
      <c r="FT250" s="409" t="str">
        <f>IF(AND('[1]Multi-Field'!$E$116=[1]Lists!BF250,'[1]Multi-Field'!$F$116="Drained"),BI250,IF(AND('[1]Multi-Field'!$E$116=[1]Lists!BF250,'[1]Multi-Field'!$F$116="undrained"),BH250,""))</f>
        <v/>
      </c>
      <c r="FU250" s="409" t="str">
        <f>IF(AND('[1]Multi-Field'!$E$117=[1]Lists!BF250,'[1]Multi-Field'!$F$117="Drained"),BI250,IF(AND('[1]Multi-Field'!$E$117=[1]Lists!BF250,'[1]Multi-Field'!$F$117="undrained"),BH250,""))</f>
        <v/>
      </c>
      <c r="FV250" s="409" t="str">
        <f>IF(AND('[1]Multi-Field'!$E$118=[1]Lists!BF250,'[1]Multi-Field'!$F$118="Drained"),BI250,IF(AND('[1]Multi-Field'!$E$118=[1]Lists!BF250,'[1]Multi-Field'!$F$118="undrained"),BH250,""))</f>
        <v/>
      </c>
      <c r="FW250" s="409" t="str">
        <f>IF(AND('[1]Multi-Field'!$E$119=[1]Lists!BF250,'[1]Multi-Field'!$F$119="Drained"),BI250,IF(AND('[1]Multi-Field'!$E$119=[1]Lists!BF250,'[1]Multi-Field'!$F$119="undrained"),BH250,""))</f>
        <v/>
      </c>
      <c r="FX250" s="409" t="str">
        <f>IF(AND('[1]Multi-Field'!$E$120=[1]Lists!BF250,'[1]Multi-Field'!$F$120="Drained"),BI250,IF(AND('[1]Multi-Field'!$E$120=[1]Lists!BF250,'[1]Multi-Field'!$F$120="undrained"),BH250,""))</f>
        <v/>
      </c>
    </row>
    <row r="251" spans="1:180" ht="13.5" customHeight="1">
      <c r="A251" s="7" t="s">
        <v>337</v>
      </c>
      <c r="B251" s="7"/>
      <c r="C251" s="7"/>
      <c r="D251" s="8">
        <v>75</v>
      </c>
      <c r="E251" s="8">
        <f t="shared" si="39"/>
        <v>75</v>
      </c>
      <c r="F251" s="8">
        <f t="shared" si="40"/>
        <v>75</v>
      </c>
      <c r="G251" s="8">
        <v>75</v>
      </c>
      <c r="H251" s="8">
        <v>65</v>
      </c>
      <c r="I251" s="8">
        <f t="shared" si="43"/>
        <v>65</v>
      </c>
      <c r="J251" s="8">
        <f t="shared" si="44"/>
        <v>65</v>
      </c>
      <c r="K251" s="8">
        <v>65</v>
      </c>
      <c r="L251" s="8">
        <v>105</v>
      </c>
      <c r="M251" s="8">
        <f t="shared" si="41"/>
        <v>105</v>
      </c>
      <c r="N251" s="8">
        <f t="shared" si="42"/>
        <v>105</v>
      </c>
      <c r="O251" s="8">
        <v>105</v>
      </c>
      <c r="P251" s="391">
        <v>226</v>
      </c>
      <c r="Q251" s="394"/>
      <c r="R251" s="395" t="b">
        <f>IF(OR('Multi-Field'!AA228=Lists!$AC$42,'Multi-Field'!AA228=Lists!$AC$43),IF('Multi-Field'!Z228="x",(IF('Multi-Field'!AC228=Lists!$Q$11,Lists!$R$11,IF('Multi-Field'!AC228=Lists!$Q$12,Lists!$R$12,IF('Multi-Field'!AC228=Lists!$Q$13,Lists!$R$13,IF('Multi-Field'!AC228=Lists!$Q$14,Lists!$R$14))))),IF('Multi-Field'!X228="x",(IF('Multi-Field'!AC228=Lists!$Q$11,Lists!$S$11,IF('Multi-Field'!AC228=Lists!$Q$12,Lists!$S$12,IF('Multi-Field'!AC228=Lists!$Q$13,Lists!$S$13,IF('Multi-Field'!AC228=Lists!$Q$14,Lists!$S$14))))),IF('Multi-Field'!V228="x",(IF('Multi-Field'!AC228=Lists!$Q$11,Lists!$T$11,IF('Multi-Field'!AC228=Lists!$Q$12,Lists!$T$12,IF('Multi-Field'!AC228=Lists!$Q$13,Lists!$T$13,IF('Multi-Field'!AC228=Lists!$Q$14,Lists!$T$14))))),0))))</f>
        <v>0</v>
      </c>
      <c r="S251" s="395" t="str">
        <f t="shared" si="45"/>
        <v/>
      </c>
      <c r="T251" s="395"/>
      <c r="U251" s="396"/>
      <c r="AI251" s="384">
        <f>'[1]Multi-Field'!B247</f>
        <v>0</v>
      </c>
      <c r="AJ251" s="387" t="str">
        <f>IF(OR('[1]Multi-Field'!Q91=[1]Lists!$AC$42,'[1]Multi-Field'!Q91=[1]Lists!$AC$43),"x","")</f>
        <v/>
      </c>
      <c r="AK251" s="387" t="str">
        <f>IF(OR('[1]Multi-Field'!Q91=[1]Lists!$AC$6,'[1]Multi-Field'!Q91=$AC$2,'[1]Multi-Field'!Q91=$AC$4),"x","")</f>
        <v/>
      </c>
      <c r="AL251" s="387" t="str">
        <f>IF(OR('[1]Multi-Field'!Q91=[1]Lists!$AC$7,'[1]Multi-Field'!Q91=$AC$3,'[1]Multi-Field'!Q91=$AC$5),"x","")</f>
        <v/>
      </c>
      <c r="AM251" s="387" t="str">
        <f>IF(OR('[1]Multi-Field'!Q91=$AC$23,'[1]Multi-Field'!Q91=$AC$13,'[1]Multi-Field'!Q91=$AC$9,'[1]Multi-Field'!Q91=$AC$19,'[1]Multi-Field'!Q91=$AC$47),"x","")</f>
        <v/>
      </c>
      <c r="AN251" s="387" t="str">
        <f>IF(OR('[1]Multi-Field'!Q91=$AC$24,'[1]Multi-Field'!Q91=$AC$14,'[1]Multi-Field'!Q91=$AC$10,'[1]Multi-Field'!Q91=$AC$22,'[1]Multi-Field'!Q91=$AC$48),"x","")</f>
        <v/>
      </c>
      <c r="AO251" s="387" t="str">
        <f>IF(OR('[1]Multi-Field'!Q91=$AC$21,'[1]Multi-Field'!Q91=$AC$28,'[1]Multi-Field'!Q91=$AC$62,'[1]Multi-Field'!Q91=$AC$102,'[1]Multi-Field'!Q91=$AC$98),"x","")</f>
        <v/>
      </c>
      <c r="AP251" s="387" t="str">
        <f>IF(OR('[1]Multi-Field'!Q91=$AC$25,'[1]Multi-Field'!Q91=$AC$63,'[1]Multi-Field'!Q91=$AC$85,'[1]Multi-Field'!Q91=$AC$87,'[1]Multi-Field'!Q91=$AC$92,'[1]Multi-Field'!Q91=$AC$93),"x","")</f>
        <v/>
      </c>
      <c r="AQ251" s="387" t="str">
        <f>IF(OR('[1]Multi-Field'!Q91=$AC$20,'[1]Multi-Field'!Q91=$AC$27,'[1]Multi-Field'!Q91=$AC$58,'[1]Multi-Field'!Q91=$AC$86,'[1]Multi-Field'!Q91=$AC$103,'[1]Multi-Field'!Q91=$AC$94),"x","")</f>
        <v/>
      </c>
      <c r="AR251" s="387" t="str">
        <f>IF(OR('[1]Multi-Field'!Q91=$AC$35,'[1]Multi-Field'!Q91=$AC$40,'[1]Multi-Field'!Q91=$AC$45,),"x","")</f>
        <v/>
      </c>
      <c r="AS251" s="387" t="str">
        <f>IF(OR('[1]Multi-Field'!Q91=$AC$36,'[1]Multi-Field'!Q91=$AC$41,'[1]Multi-Field'!Q91=$AC$46,),"x","")</f>
        <v/>
      </c>
      <c r="AT251" s="387" t="str">
        <f>IF(OR('[1]Multi-Field'!Q91=$AC$52,'[1]Multi-Field'!Q91=$AC$53,'[1]Multi-Field'!Q91=$AC$54,'[1]Multi-Field'!Q91=$AC$55,'[1]Multi-Field'!Q91=$AC$68,'[1]Multi-Field'!Q91=$AC$69,'[1]Multi-Field'!Q91=$AC$74,'[1]Multi-Field'!Q91=$AC$71,'[1]Multi-Field'!Q91=$AC$70),"x","")</f>
        <v>x</v>
      </c>
      <c r="AU251" s="387" t="str">
        <f>IF('[1]Multi-Field'!Q91=$AC$72,"x","")</f>
        <v/>
      </c>
      <c r="AV251" s="387" t="str">
        <f>IF('[1]Multi-Field'!Q91=$AC$73,"x","")</f>
        <v/>
      </c>
      <c r="AW251" s="387" t="str">
        <f>IF('[1]Multi-Field'!Q91=$AC$83,"x","")</f>
        <v/>
      </c>
      <c r="AX251" s="387" t="str">
        <f>IF('[1]Multi-Field'!Q91=$AC$84,"x","")</f>
        <v/>
      </c>
      <c r="AY251" s="387" t="str">
        <f>IF('[1]Multi-Field'!Q91=$AC$97,"x","")</f>
        <v/>
      </c>
      <c r="AZ251" s="387" t="str">
        <f>IF('[1]Multi-Field'!Q91=$AC$99,"x","")</f>
        <v/>
      </c>
      <c r="BA251" s="387" t="str">
        <f>IF('[1]Multi-Field'!Q91=$AC$104,"x","")</f>
        <v/>
      </c>
      <c r="BB251" s="387" t="str">
        <f>IF('[1]Multi-Field'!Q91=$AC$105,"x","")</f>
        <v/>
      </c>
      <c r="BC251" s="388"/>
      <c r="BF251" s="411" t="s">
        <v>1417</v>
      </c>
      <c r="BG251" s="412">
        <v>5</v>
      </c>
      <c r="BH251" s="412">
        <v>4.5</v>
      </c>
      <c r="BI251" s="412">
        <v>4.5</v>
      </c>
      <c r="BJ251" s="409" t="e">
        <f>IF(AND('[1]Single Field'!#REF!=[1]Lists!BF251,'[1]Single Field'!#REF!="Drained"),"x",IF(AND('[1]Single Field'!#REF!=[1]Lists!BF251,'[1]Single Field'!#REF!="Undrained"),O,""))</f>
        <v>#REF!</v>
      </c>
      <c r="BK251" s="409" t="str">
        <f>IF(AND('[1]Multi-Field'!$E$3=[1]Lists!BF251,'[1]Multi-Field'!$F$3="Drained"),BI251,IF(AND('[1]Multi-Field'!$E$3=BF251,'[1]Multi-Field'!$F$3="undrained"),BH251,""))</f>
        <v/>
      </c>
      <c r="BL251" s="409" t="str">
        <f>IF(AND('[1]Multi-Field'!$E$4=BF251,'[1]Multi-Field'!$F$4="Drained"),BI251,IF(AND('[1]Multi-Field'!$E$4=BF251,'[1]Multi-Field'!$F$4="undrained"),BH251,""))</f>
        <v/>
      </c>
      <c r="BM251" s="409" t="str">
        <f>IF(AND('[1]Multi-Field'!$E$5=BF251,'[1]Multi-Field'!$F$5="Drained"),BI251,IF(AND('[1]Multi-Field'!$E$5=BF251,'[1]Multi-Field'!$F$5="undrained"),BH251,""))</f>
        <v/>
      </c>
      <c r="BN251" s="409" t="str">
        <f>IF(AND('[1]Multi-Field'!$E$6=BF251,'[1]Multi-Field'!$F$6="Drained"),BI251,IF(AND('[1]Multi-Field'!$E$6=BF251,'[1]Multi-Field'!$F$6="undrained"),BH251,""))</f>
        <v/>
      </c>
      <c r="BO251" s="409" t="str">
        <f>IF(AND('[1]Multi-Field'!$E$7=BF251,'[1]Multi-Field'!$F$7="Drained"),BI251,IF(AND('[1]Multi-Field'!$E$7=BF251,'[1]Multi-Field'!$F$7="undrained"),BH251,""))</f>
        <v/>
      </c>
      <c r="BP251" s="409" t="str">
        <f>IF(AND('[1]Multi-Field'!$E$8=BF251,'[1]Multi-Field'!$F$8="Drained"),BI251,IF(AND('[1]Multi-Field'!$E$8=BF251,'[1]Multi-Field'!$F$8="undrained"),BH251,""))</f>
        <v/>
      </c>
      <c r="BQ251" s="409" t="str">
        <f>IF(AND('[1]Multi-Field'!$E$9=BF251,'[1]Multi-Field'!$F$9="Drained"),BI251,IF(AND('[1]Multi-Field'!$E$9=BF251,'[1]Multi-Field'!$F$9="undrained"),BH251,""))</f>
        <v/>
      </c>
      <c r="BR251" s="409" t="str">
        <f>IF(AND('[1]Multi-Field'!$E$10=BF251,'[1]Multi-Field'!$F$10="Drained"),BI251,IF(AND('[1]Multi-Field'!$E$10=BF251,'[1]Multi-Field'!$F$10="undrained"),BH251,""))</f>
        <v/>
      </c>
      <c r="BS251" s="409" t="str">
        <f>IF(AND('[1]Multi-Field'!$E$11=BF251,'[1]Multi-Field'!$F$11="Drained"),BI251,IF(AND('[1]Multi-Field'!$E$11=BF251,'[1]Multi-Field'!$F$11="undrained"),BH251,""))</f>
        <v/>
      </c>
      <c r="BT251" s="409" t="str">
        <f>IF(AND('[1]Multi-Field'!$E$12=BF251,'[1]Multi-Field'!$F$12="Drained"),BI251,IF(AND('[1]Multi-Field'!$E$12=BF251,'[1]Multi-Field'!$F$12="undrained"),BH251,""))</f>
        <v/>
      </c>
      <c r="BU251" s="409" t="str">
        <f>IF(AND('[1]Multi-Field'!$E$13=BF251,'[1]Multi-Field'!$F$13="Drained"),BI251,IF(AND('[1]Multi-Field'!$E$3=BF251,'[1]Multi-Field'!$F$13="undrained"),BH251,""))</f>
        <v/>
      </c>
      <c r="BV251" s="409" t="str">
        <f>IF(AND('[1]Multi-Field'!$E$14=BF251,'[1]Multi-Field'!$F$14="Drained"),BI251,IF(AND('[1]Multi-Field'!$E$14=BF251,'[1]Multi-Field'!$F$14="undrained"),BH251,""))</f>
        <v/>
      </c>
      <c r="BW251" s="409" t="str">
        <f>IF(AND('[1]Multi-Field'!$E$15=BF251,'[1]Multi-Field'!$F$15="Drained"),BI251,IF(AND('[1]Multi-Field'!$E$15=BF251,'[1]Multi-Field'!$F$15="undrained"),BH251,""))</f>
        <v/>
      </c>
      <c r="BX251" s="409" t="str">
        <f>IF(AND('[1]Multi-Field'!$E$16=[1]Lists!BF251,'[1]Multi-Field'!$F$16="Drained"),BI251,IF(AND('[1]Multi-Field'!$E$16=[1]Lists!BF251,'[1]Multi-Field'!$F$16="undrained"),BH251,""))</f>
        <v/>
      </c>
      <c r="BY251" s="409" t="str">
        <f>IF(AND('[1]Multi-Field'!$E$17=[1]Lists!BF251,'[1]Multi-Field'!$F$17="Drained"),BI251,IF(AND('[1]Multi-Field'!$E$17=[1]Lists!BF251,'[1]Multi-Field'!$F$17="undrained"),BH251,""))</f>
        <v/>
      </c>
      <c r="BZ251" s="409" t="str">
        <f>IF(AND('[1]Multi-Field'!$E$18=[1]Lists!BF251,'[1]Multi-Field'!$F$18="Drained"),BI251,IF(AND('[1]Multi-Field'!$E$18=[1]Lists!BF251,'[1]Multi-Field'!$F$18="undrained"),BH251,""))</f>
        <v/>
      </c>
      <c r="CA251" s="409" t="str">
        <f>IF(AND('[1]Multi-Field'!$E$19=[1]Lists!BF251,'[1]Multi-Field'!$F$19="Drained"),BI251,IF(AND('[1]Multi-Field'!$E$19=[1]Lists!BF251,'[1]Multi-Field'!$F$19="undrained"),BH251,""))</f>
        <v/>
      </c>
      <c r="CB251" s="409" t="str">
        <f>IF(AND('[1]Multi-Field'!$E$20=[1]Lists!BF251,'[1]Multi-Field'!$F$20="Drained"),BI251,IF(AND('[1]Multi-Field'!$E$20=[1]Lists!BF251,'[1]Multi-Field'!$F$20="undrained"),BH251,""))</f>
        <v/>
      </c>
      <c r="CC251" s="409" t="str">
        <f>IF(AND('[1]Multi-Field'!$E$21=[1]Lists!BF251,'[1]Multi-Field'!$F$21="Drained"),BI251,IF(AND('[1]Multi-Field'!$E$21=[1]Lists!BF251,'[1]Multi-Field'!$F$21="undrained"),BH251,""))</f>
        <v/>
      </c>
      <c r="CD251" s="409" t="str">
        <f>IF(AND('[1]Multi-Field'!$E$22=[1]Lists!BF251,'[1]Multi-Field'!$F$22="Drained"),BI251,IF(AND('[1]Multi-Field'!$E$22=[1]Lists!BF251,'[1]Multi-Field'!$F$22="undrained"),BH251,""))</f>
        <v/>
      </c>
      <c r="CE251" s="409" t="str">
        <f>IF(AND('[1]Multi-Field'!$E$23=[1]Lists!BF251,'[1]Multi-Field'!$F$23="Drained"),BI251,IF(AND('[1]Multi-Field'!$E$23=[1]Lists!BF251,'[1]Multi-Field'!$F$23="undrained"),BH251,""))</f>
        <v/>
      </c>
      <c r="CF251" s="409" t="str">
        <f>IF(AND('[1]Multi-Field'!$E$24=[1]Lists!BF251,'[1]Multi-Field'!$F$24="Drained"),BI251,IF(AND('[1]Multi-Field'!$E$24=[1]Lists!BF251,'[1]Multi-Field'!$F$24="undrained"),BH251,""))</f>
        <v/>
      </c>
      <c r="CG251" s="409" t="str">
        <f>IF(AND('[1]Multi-Field'!$E$25=[1]Lists!BF251,'[1]Multi-Field'!$F$25="Drained"),BI251,IF(AND('[1]Multi-Field'!$E$25=[1]Lists!BF251,'[1]Multi-Field'!$F$25="undrained"),BH251,""))</f>
        <v/>
      </c>
      <c r="CH251" s="409" t="str">
        <f>IF(AND('[1]Multi-Field'!$E$26=[1]Lists!BF251,'[1]Multi-Field'!$F$26="Drained"),BI251,IF(AND('[1]Multi-Field'!$E$26=[1]Lists!BF251,'[1]Multi-Field'!$F$26="undrained"),BH251,""))</f>
        <v/>
      </c>
      <c r="CI251" s="409" t="str">
        <f>IF(AND('[1]Multi-Field'!$E$27=[1]Lists!BF251,'[1]Multi-Field'!$F$27="Drained"),BI251,IF(AND('[1]Multi-Field'!$E$27=[1]Lists!BF251,'[1]Multi-Field'!$F$27="undrained"),BH251,""))</f>
        <v/>
      </c>
      <c r="CJ251" s="409" t="str">
        <f>IF(AND('[1]Multi-Field'!$E$28=[1]Lists!BF251,'[1]Multi-Field'!$F$28="Drained"),BI251,IF(AND('[1]Multi-Field'!$E$28=[1]Lists!BF251,'[1]Multi-Field'!$F$28="undrained"),BH251,""))</f>
        <v/>
      </c>
      <c r="CK251" s="409" t="str">
        <f>IF(AND('[1]Multi-Field'!$E$29=[1]Lists!BF251,'[1]Multi-Field'!$F$29="Drained"),BI251,IF(AND('[1]Multi-Field'!$E$29=[1]Lists!BF251,'[1]Multi-Field'!$F$29="undrained"),BH251,""))</f>
        <v/>
      </c>
      <c r="CL251" s="409" t="str">
        <f>IF(AND('[1]Multi-Field'!$E$30=[1]Lists!BF251,'[1]Multi-Field'!$F$30="Drained"),BI251,IF(AND('[1]Multi-Field'!$E$30=[1]Lists!BF251,'[1]Multi-Field'!$F$30="undrained"),BH251,""))</f>
        <v/>
      </c>
      <c r="CM251" s="409" t="str">
        <f>IF(AND('[1]Multi-Field'!$E$31=[1]Lists!BF251,'[1]Multi-Field'!$F$31="Drained"),BI251,IF(AND('[1]Multi-Field'!$E$31=[1]Lists!BF251,'[1]Multi-Field'!$F$31="undrained"),BH251,""))</f>
        <v/>
      </c>
      <c r="CN251" s="409" t="str">
        <f>IF(AND('[1]Multi-Field'!$E$32=[1]Lists!BF251,'[1]Multi-Field'!$F$32="Drained"),BI251,IF(AND('[1]Multi-Field'!$E$32=[1]Lists!BF251,'[1]Multi-Field'!$F$32="undrained"),BH251,""))</f>
        <v/>
      </c>
      <c r="CO251" s="409" t="str">
        <f>IF(AND('[1]Multi-Field'!$E$33=[1]Lists!BF251,'[1]Multi-Field'!$F$33="Drained"),BI251,IF(AND('[1]Multi-Field'!$E$33=[1]Lists!BF251,'[1]Multi-Field'!$F$33="undrained"),BH251,""))</f>
        <v/>
      </c>
      <c r="CP251" s="409" t="str">
        <f>IF(AND('[1]Multi-Field'!$E$34=[1]Lists!BF251,'[1]Multi-Field'!$F$34="Drained"),BI251,IF(AND('[1]Multi-Field'!$E$34=[1]Lists!BF251,'[1]Multi-Field'!$F$34="undrained"),BH251,""))</f>
        <v/>
      </c>
      <c r="CQ251" s="409" t="str">
        <f>IF(AND('[1]Multi-Field'!$E$35=[1]Lists!BF251,'[1]Multi-Field'!$F$35="Drained"),BI251,IF(AND('[1]Multi-Field'!$E$35=[1]Lists!BF251,'[1]Multi-Field'!$F$35="undrained"),BH251,""))</f>
        <v/>
      </c>
      <c r="CR251" s="409" t="str">
        <f>IF(AND('[1]Multi-Field'!$E$36=[1]Lists!BF251,'[1]Multi-Field'!$F$36="Drained"),BI251,IF(AND('[1]Multi-Field'!$E$36=[1]Lists!BF251,'[1]Multi-Field'!$F$36="undrained"),BH251,""))</f>
        <v/>
      </c>
      <c r="CS251" s="409" t="str">
        <f>IF(AND('[1]Multi-Field'!$E$37=[1]Lists!BF251,'[1]Multi-Field'!$F$37="Drained"),BI251,IF(AND('[1]Multi-Field'!$E$37=[1]Lists!BF251,'[1]Multi-Field'!$F$37="undrained"),BH251,""))</f>
        <v/>
      </c>
      <c r="CT251" s="409" t="str">
        <f>IF(AND('[1]Multi-Field'!$E$38=[1]Lists!BF251,'[1]Multi-Field'!$F$38="Drained"),BI251,IF(AND('[1]Multi-Field'!$E$38=[1]Lists!BF251,'[1]Multi-Field'!$F$38="undrained"),BH251,""))</f>
        <v/>
      </c>
      <c r="CU251" s="409" t="str">
        <f>IF(AND('[1]Multi-Field'!$E$39=[1]Lists!BF251,'[1]Multi-Field'!$F$39="Drained"),BI251,IF(AND('[1]Multi-Field'!$E$39=[1]Lists!BF251,'[1]Multi-Field'!$F$39="undrained"),BH251,""))</f>
        <v/>
      </c>
      <c r="CV251" s="409" t="str">
        <f>IF(AND('[1]Multi-Field'!$E$40=[1]Lists!BF251,'[1]Multi-Field'!$F$40="Drained"),BI251,IF(AND('[1]Multi-Field'!$E$40=[1]Lists!BF251,'[1]Multi-Field'!$F$40="undrained"),BH251,""))</f>
        <v/>
      </c>
      <c r="CW251" s="409" t="str">
        <f>IF(AND('[1]Multi-Field'!$E$41=[1]Lists!BF251,'[1]Multi-Field'!$F$40="Drained"),BI251,IF(AND('[1]Multi-Field'!$E$40=[1]Lists!BF251,'[1]Multi-Field'!$F$40="undrained"),BH251,""))</f>
        <v/>
      </c>
      <c r="CX251" s="409" t="str">
        <f>IF(AND('[1]Multi-Field'!$E$42=[1]Lists!BF251,'[1]Multi-Field'!$F$42="Drained"),BI251,IF(AND('[1]Multi-Field'!$E$42=[1]Lists!BF251,'[1]Multi-Field'!$F$42="undrained"),BH251,""))</f>
        <v/>
      </c>
      <c r="CY251" s="409" t="str">
        <f>IF(AND('[1]Multi-Field'!$E$43=[1]Lists!BF251,'[1]Multi-Field'!$F$43="Drained"),BI251,IF(AND('[1]Multi-Field'!$E$43=[1]Lists!BF251,'[1]Multi-Field'!$F$43="undrained"),BH251,""))</f>
        <v/>
      </c>
      <c r="CZ251" s="409" t="str">
        <f>IF(AND('[1]Multi-Field'!$E$44=[1]Lists!BF251,'[1]Multi-Field'!$F$44="Drained"),BI251,IF(AND('[1]Multi-Field'!$E$44=[1]Lists!BF251,'[1]Multi-Field'!$F$44="undrained"),BH251,""))</f>
        <v/>
      </c>
      <c r="DA251" s="409" t="str">
        <f>IF(AND('[1]Multi-Field'!$E$45=[1]Lists!BF251,'[1]Multi-Field'!$F$45="Drained"),BI251,IF(AND('[1]Multi-Field'!$E$45=[1]Lists!BF251,'[1]Multi-Field'!$F$45="undrained"),BH251,""))</f>
        <v/>
      </c>
      <c r="DB251" s="409" t="str">
        <f>IF(AND('[1]Multi-Field'!$E$46=[1]Lists!BF251,'[1]Multi-Field'!$F$46="Drained"),BI251,IF(AND('[1]Multi-Field'!$E$46=[1]Lists!BF251,'[1]Multi-Field'!$F$46="undrained"),BH251,""))</f>
        <v/>
      </c>
      <c r="DC251" s="409" t="str">
        <f>IF(AND('[1]Multi-Field'!$E$47=[1]Lists!BF251,'[1]Multi-Field'!$F$47="Drained"),BI251,IF(AND('[1]Multi-Field'!$E$47=[1]Lists!BF251,'[1]Multi-Field'!$F$47="undrained"),BH251,""))</f>
        <v/>
      </c>
      <c r="DD251" s="409" t="str">
        <f>IF(AND('[1]Multi-Field'!$E$48=[1]Lists!BF251,'[1]Multi-Field'!$F$48="Drained"),BI251,IF(AND('[1]Multi-Field'!$E$48=[1]Lists!BF251,'[1]Multi-Field'!$F$48="undrained"),BH251,""))</f>
        <v/>
      </c>
      <c r="DE251" s="409" t="str">
        <f>IF(AND('[1]Multi-Field'!$E$49=[1]Lists!BF251,'[1]Multi-Field'!$F$49="Drained"),BI251,IF(AND('[1]Multi-Field'!$E$49=[1]Lists!BF251,'[1]Multi-Field'!$F$9="undrained"),BH251,""))</f>
        <v/>
      </c>
      <c r="DF251" s="409" t="str">
        <f>IF(AND('[1]Multi-Field'!$E$50=[1]Lists!BF251,'[1]Multi-Field'!$F$50="Drained"),BI251,IF(AND('[1]Multi-Field'!$E$50=[1]Lists!BF251,'[1]Multi-Field'!$F$50="undrained"),BH251,""))</f>
        <v/>
      </c>
      <c r="DG251" s="409" t="str">
        <f>IF(AND('[1]Multi-Field'!$E$51=[1]Lists!BF251,'[1]Multi-Field'!$F$51="Drained"),BI251,IF(AND('[1]Multi-Field'!$E$51=[1]Lists!BF251,'[1]Multi-Field'!$F$51="undrained"),BH251,""))</f>
        <v/>
      </c>
      <c r="DH251" s="409" t="str">
        <f>IF(AND('[1]Multi-Field'!$E$52=[1]Lists!BF251,'[1]Multi-Field'!$F$52="Drained"),BI251,IF(AND('[1]Multi-Field'!$E$52=[1]Lists!BF251,'[1]Multi-Field'!$F$52="undrained"),BH251,""))</f>
        <v/>
      </c>
      <c r="DI251" s="409" t="str">
        <f>IF(AND('[1]Multi-Field'!$E$53=[1]Lists!BF251,'[1]Multi-Field'!$F$53="Drained"),BI251,IF(AND('[1]Multi-Field'!$E$53=[1]Lists!BF251,'[1]Multi-Field'!$F$53="undrained"),BH251,""))</f>
        <v/>
      </c>
      <c r="DJ251" s="409" t="str">
        <f>IF(AND('[1]Multi-Field'!$E$54=[1]Lists!BF251,'[1]Multi-Field'!$F$54="Drained"),BI251,IF(AND('[1]Multi-Field'!$E$54=[1]Lists!BF251,'[1]Multi-Field'!$F$54="undrained"),BH251,""))</f>
        <v/>
      </c>
      <c r="DK251" s="409" t="str">
        <f>IF(AND('[1]Multi-Field'!$E$55=[1]Lists!BF251,'[1]Multi-Field'!$F$55="Drained"),BI251,IF(AND('[1]Multi-Field'!$E$55=[1]Lists!BF251,'[1]Multi-Field'!$F$55="undrained"),BH251,""))</f>
        <v/>
      </c>
      <c r="DL251" s="409" t="str">
        <f>IF(AND('[1]Multi-Field'!$E$56=[1]Lists!BF251,'[1]Multi-Field'!$F$56="Drained"),BI251,IF(AND('[1]Multi-Field'!$E$56=[1]Lists!BF251,'[1]Multi-Field'!$F$56="undrained"),BH251,""))</f>
        <v/>
      </c>
      <c r="DM251" s="409" t="str">
        <f>IF(AND('[1]Multi-Field'!$E$57=[1]Lists!BF251,'[1]Multi-Field'!$F$57="Drained"),BI251,IF(AND('[1]Multi-Field'!$E$57=[1]Lists!BF251,'[1]Multi-Field'!$F$57="undrained"),BH251,""))</f>
        <v/>
      </c>
      <c r="DN251" s="409" t="str">
        <f>IF(AND('[1]Multi-Field'!$E$58=[1]Lists!BF251,'[1]Multi-Field'!$F$58="Drained"),BI251,IF(AND('[1]Multi-Field'!$E$58=[1]Lists!BF251,'[1]Multi-Field'!$F$58="undrained"),BH251,""))</f>
        <v/>
      </c>
      <c r="DO251" s="409" t="str">
        <f>IF(AND('[1]Multi-Field'!$E$59=[1]Lists!BF251,'[1]Multi-Field'!$F$59="Drained"),BI251,IF(AND('[1]Multi-Field'!$E$59=[1]Lists!BF251,'[1]Multi-Field'!$F$59="undrained"),BH251,""))</f>
        <v/>
      </c>
      <c r="DP251" s="409" t="str">
        <f>IF(AND('[1]Multi-Field'!$E$60=[1]Lists!BF251,'[1]Multi-Field'!$F$60="Drained"),BI251,IF(AND('[1]Multi-Field'!$E$60=[1]Lists!BF251,'[1]Multi-Field'!$F$60="undrained"),BH251,""))</f>
        <v/>
      </c>
      <c r="DQ251" s="409" t="str">
        <f>IF(AND('[1]Multi-Field'!$E$61=[1]Lists!BF251,'[1]Multi-Field'!$F$61="Drained"),BI251,IF(AND('[1]Multi-Field'!$E$61=[1]Lists!BF251,'[1]Multi-Field'!$F$61="undrained"),BH251,""))</f>
        <v/>
      </c>
      <c r="DR251" s="409" t="str">
        <f>IF(AND('[1]Multi-Field'!$E$62=[1]Lists!BF251,'[1]Multi-Field'!$F$62="Drained"),BI251,IF(AND('[1]Multi-Field'!$E$62=[1]Lists!BF251,'[1]Multi-Field'!$F$62="undrained"),BH251,""))</f>
        <v/>
      </c>
      <c r="DS251" s="409" t="str">
        <f>IF(AND('[1]Multi-Field'!$E$63=[1]Lists!BF251,'[1]Multi-Field'!$F$63="Drained"),BI251,IF(AND('[1]Multi-Field'!$E$63=[1]Lists!BF251,'[1]Multi-Field'!$F$63="undrained"),BH251,""))</f>
        <v/>
      </c>
      <c r="DT251" s="409" t="str">
        <f>IF(AND('[1]Multi-Field'!$E$64=[1]Lists!BF251,'[1]Multi-Field'!$F$64="Drained"),BI251,IF(AND('[1]Multi-Field'!$E$64=[1]Lists!BF251,'[1]Multi-Field'!$F$64="undrained"),BH251,""))</f>
        <v/>
      </c>
      <c r="DU251" s="409" t="str">
        <f>IF(AND('[1]Multi-Field'!$E$65=[1]Lists!BF251,'[1]Multi-Field'!$F$65="Drained"),BI251,IF(AND('[1]Multi-Field'!$E$65=[1]Lists!BF251,'[1]Multi-Field'!$F$65="undrained"),BH251,""))</f>
        <v/>
      </c>
      <c r="DV251" s="409" t="str">
        <f>IF(AND('[1]Multi-Field'!$E$66=[1]Lists!BF251,'[1]Multi-Field'!$F$66="Drained"),BI251,IF(AND('[1]Multi-Field'!$E$66=[1]Lists!BF251,'[1]Multi-Field'!$F$66="undrained"),BH251,""))</f>
        <v/>
      </c>
      <c r="DW251" s="409" t="str">
        <f>IF(AND('[1]Multi-Field'!$E$67=[1]Lists!BF251,'[1]Multi-Field'!$F$67="Drained"),BI251,IF(AND('[1]Multi-Field'!$E$67=[1]Lists!BF251,'[1]Multi-Field'!$F$67="undrained"),BH251,""))</f>
        <v/>
      </c>
      <c r="DX251" s="409" t="str">
        <f>IF(AND('[1]Multi-Field'!$E$68=[1]Lists!BF251,'[1]Multi-Field'!$F$68="Drained"),BI251,IF(AND('[1]Multi-Field'!$E$68=[1]Lists!BF251,'[1]Multi-Field'!$F$68="undrained"),BH251,""))</f>
        <v/>
      </c>
      <c r="DY251" s="409" t="str">
        <f>IF(AND('[1]Multi-Field'!$E$69=[1]Lists!BF251,'[1]Multi-Field'!$F$69="Drained"),BI251,IF(AND('[1]Multi-Field'!$E$69=[1]Lists!BF251,'[1]Multi-Field'!$F$69="undrained"),BH251,""))</f>
        <v/>
      </c>
      <c r="DZ251" s="409" t="str">
        <f>IF(AND('[1]Multi-Field'!$E$70=[1]Lists!BF251,'[1]Multi-Field'!$F$70="Drained"),BI251,IF(AND('[1]Multi-Field'!$E$70=[1]Lists!BF251,'[1]Multi-Field'!$F$70="undrained"),BH251,""))</f>
        <v/>
      </c>
      <c r="EA251" s="409" t="str">
        <f>IF(AND('[1]Multi-Field'!$E$71=[1]Lists!BF251,'[1]Multi-Field'!$F$71="Drained"),BI251,IF(AND('[1]Multi-Field'!$E$71=[1]Lists!BF251,'[1]Multi-Field'!$F$71="undrained"),BH251,""))</f>
        <v/>
      </c>
      <c r="EB251" s="409" t="str">
        <f>IF(AND('[1]Multi-Field'!$E$72=[1]Lists!BF251,'[1]Multi-Field'!$F$72="Drained"),BI251,IF(AND('[1]Multi-Field'!$E$72=[1]Lists!BF251,'[1]Multi-Field'!$F$72="undrained"),BH251,""))</f>
        <v/>
      </c>
      <c r="EC251" s="409" t="str">
        <f>IF(AND('[1]Multi-Field'!$E$73=[1]Lists!BF251,'[1]Multi-Field'!$F$73="Drained"),BI251,IF(AND('[1]Multi-Field'!$E$73=[1]Lists!BF251,'[1]Multi-Field'!$F$73="undrained"),BH251,""))</f>
        <v/>
      </c>
      <c r="ED251" s="409" t="str">
        <f>IF(AND('[1]Multi-Field'!$E$74=[1]Lists!BF251,'[1]Multi-Field'!$F$74="Drained"),BI251,IF(AND('[1]Multi-Field'!$E$74=[1]Lists!BF251,'[1]Multi-Field'!$F$74="undrained"),BH251,""))</f>
        <v/>
      </c>
      <c r="EE251" s="409" t="str">
        <f>IF(AND('[1]Multi-Field'!$E$75=[1]Lists!BF251,'[1]Multi-Field'!$F$75="Drained"),BI251,IF(AND('[1]Multi-Field'!$E$75=[1]Lists!BF251,'[1]Multi-Field'!$F$75="undrained"),BH251,""))</f>
        <v/>
      </c>
      <c r="EF251" s="409" t="str">
        <f>IF(AND('[1]Multi-Field'!$E$76=[1]Lists!BF251,'[1]Multi-Field'!$F$76="Drained"),BI251,IF(AND('[1]Multi-Field'!$E$76=[1]Lists!BF251,'[1]Multi-Field'!$F$6="undrained"),BH251,""))</f>
        <v/>
      </c>
      <c r="EG251" s="409" t="str">
        <f>IF(AND('[1]Multi-Field'!$E$77=[1]Lists!BF251,'[1]Multi-Field'!$F$77="Drained"),BI251,IF(AND('[1]Multi-Field'!$E$77=[1]Lists!BF251,'[1]Multi-Field'!$F$77="undrained"),BH251,""))</f>
        <v/>
      </c>
      <c r="EH251" s="409" t="str">
        <f>IF(AND('[1]Multi-Field'!$E$78=[1]Lists!BF251,'[1]Multi-Field'!$F$78="Drained"),BI251,IF(AND('[1]Multi-Field'!$E$78=[1]Lists!BF251,'[1]Multi-Field'!$F$78="undrained"),BH251,""))</f>
        <v/>
      </c>
      <c r="EI251" s="409" t="str">
        <f>IF(AND('[1]Multi-Field'!$E$79=[1]Lists!BF251,'[1]Multi-Field'!$F$79="Drained"),BI251,IF(AND('[1]Multi-Field'!$E$79=[1]Lists!BF251,'[1]Multi-Field'!$F$79="undrained"),BH251,""))</f>
        <v/>
      </c>
      <c r="EJ251" s="409" t="str">
        <f>IF(AND('[1]Multi-Field'!$E$80=[1]Lists!BF251,'[1]Multi-Field'!$F$80="Drained"),BI251,IF(AND('[1]Multi-Field'!$E$80=[1]Lists!BF251,'[1]Multi-Field'!$F$80="undrained"),BH251,""))</f>
        <v/>
      </c>
      <c r="EK251" s="409" t="str">
        <f>IF(AND('[1]Multi-Field'!$E$81=[1]Lists!BF251,'[1]Multi-Field'!$F$81="Drained"),BI251,IF(AND('[1]Multi-Field'!$E$81=[1]Lists!BF251,'[1]Multi-Field'!$F$81="undrained"),BH251,""))</f>
        <v/>
      </c>
      <c r="EL251" s="409" t="str">
        <f>IF(AND('[1]Multi-Field'!$E$82=[1]Lists!BF251,'[1]Multi-Field'!$F$82="Drained"),BI251,IF(AND('[1]Multi-Field'!$E$82=[1]Lists!BF251,'[1]Multi-Field'!$F$82="undrained"),BH251,""))</f>
        <v/>
      </c>
      <c r="EM251" s="409" t="str">
        <f>IF(AND('[1]Multi-Field'!$E$83=[1]Lists!BF251,'[1]Multi-Field'!$F$83="Drained"),BI251,IF(AND('[1]Multi-Field'!$E$83=[1]Lists!BF251,'[1]Multi-Field'!$F$83="undrained"),BH251,""))</f>
        <v/>
      </c>
      <c r="EN251" s="409" t="str">
        <f>IF(AND('[1]Multi-Field'!$E$84=[1]Lists!BF251,'[1]Multi-Field'!$F$84="Drained"),BI251,IF(AND('[1]Multi-Field'!$E$84=[1]Lists!BF251,'[1]Multi-Field'!$F$84="undrained"),BH251,""))</f>
        <v/>
      </c>
      <c r="EO251" s="409" t="str">
        <f>IF(AND('[1]Multi-Field'!$E$85=[1]Lists!BF251,'[1]Multi-Field'!$F$85="Drained"),BI251,IF(AND('[1]Multi-Field'!$E$85=[1]Lists!BF251,'[1]Multi-Field'!$F$85="undrained"),BH251,""))</f>
        <v/>
      </c>
      <c r="EP251" s="409" t="str">
        <f>IF(AND('[1]Multi-Field'!$E$86=[1]Lists!BF251,'[1]Multi-Field'!$F$86="Drained"),BI251,IF(AND('[1]Multi-Field'!$E$86=[1]Lists!BF251,'[1]Multi-Field'!$F$86="undrained"),BH251,""))</f>
        <v/>
      </c>
      <c r="EQ251" s="409" t="str">
        <f>IF(AND('[1]Multi-Field'!$E$87=[1]Lists!BF251,'[1]Multi-Field'!$F$87="Drained"),BI251,IF(AND('[1]Multi-Field'!$E$87=[1]Lists!BF251,'[1]Multi-Field'!$F$87="undrained"),BH251,""))</f>
        <v/>
      </c>
      <c r="ER251" s="409" t="str">
        <f>IF(AND('[1]Multi-Field'!$E$88=[1]Lists!BF251,'[1]Multi-Field'!$F$88="Drained"),BI251,IF(AND('[1]Multi-Field'!$E$88=[1]Lists!BF251,'[1]Multi-Field'!$F$88="undrained"),BH251,""))</f>
        <v/>
      </c>
      <c r="ES251" s="409" t="str">
        <f>IF(AND('[1]Multi-Field'!$E$89=[1]Lists!BF251,'[1]Multi-Field'!$F$89="Drained"),BI251,IF(AND('[1]Multi-Field'!$E$89=[1]Lists!BF251,'[1]Multi-Field'!$F$89="undrained"),BH251,""))</f>
        <v/>
      </c>
      <c r="ET251" s="409" t="str">
        <f>IF(AND('[1]Multi-Field'!$E$90=[1]Lists!BF251,'[1]Multi-Field'!$F$90="Drained"),BI251,IF(AND('[1]Multi-Field'!$E$90=[1]Lists!BF251,'[1]Multi-Field'!$F$90="undrained"),BH251,""))</f>
        <v/>
      </c>
      <c r="EU251" s="409" t="str">
        <f>IF(AND('[1]Multi-Field'!$E$91=[1]Lists!BF251,'[1]Multi-Field'!$F$91="Drained"),BI251,IF(AND('[1]Multi-Field'!$E$91=[1]Lists!BF251,'[1]Multi-Field'!$F$91="undrained"),BH251,""))</f>
        <v/>
      </c>
      <c r="EV251" s="409" t="str">
        <f>IF(AND('[1]Multi-Field'!$E$92=[1]Lists!BF251,'[1]Multi-Field'!$F$92="Drained"),BI251,IF(AND('[1]Multi-Field'!$E$92=[1]Lists!BF251,'[1]Multi-Field'!$F$92="undrained"),BH251,""))</f>
        <v/>
      </c>
      <c r="EW251" s="409" t="str">
        <f>IF(AND('[1]Multi-Field'!$E$93=[1]Lists!BF251,'[1]Multi-Field'!$F$93="Drained"),BI251,IF(AND('[1]Multi-Field'!$E$93=[1]Lists!BF251,'[1]Multi-Field'!$F$93="undrained"),BH251,""))</f>
        <v/>
      </c>
      <c r="EX251" s="409" t="str">
        <f>IF(AND('[1]Multi-Field'!$E$94=[1]Lists!BF251,'[1]Multi-Field'!$F$94="Drained"),BI251,IF(AND('[1]Multi-Field'!$E$94=[1]Lists!BF251,'[1]Multi-Field'!$F$94="undrained"),BH251,""))</f>
        <v/>
      </c>
      <c r="EY251" s="409" t="str">
        <f>IF(AND('[1]Multi-Field'!$E$95=[1]Lists!BF251,'[1]Multi-Field'!$F$95="Drained"),BI251,IF(AND('[1]Multi-Field'!$E$95=[1]Lists!BF251,'[1]Multi-Field'!$F$95="undrained"),BH251,""))</f>
        <v/>
      </c>
      <c r="EZ251" s="409" t="str">
        <f>IF(AND('[1]Multi-Field'!$E$96=[1]Lists!BF251,'[1]Multi-Field'!$F$96="Drained"),BI251,IF(AND('[1]Multi-Field'!$E$96=[1]Lists!BF251,'[1]Multi-Field'!$F$96="undrained"),BH251,""))</f>
        <v/>
      </c>
      <c r="FA251" s="409" t="str">
        <f>IF(AND('[1]Multi-Field'!$E$97=[1]Lists!BF251,'[1]Multi-Field'!$F$97="Drained"),BI251,IF(AND('[1]Multi-Field'!$E$97=[1]Lists!BF251,'[1]Multi-Field'!$F$97="undrained"),BH251,""))</f>
        <v/>
      </c>
      <c r="FB251" s="409" t="str">
        <f>IF(AND('[1]Multi-Field'!$E$98=[1]Lists!BF251,'[1]Multi-Field'!$F$98="Drained"),BI251,IF(AND('[1]Multi-Field'!$E$98=[1]Lists!BF251,'[1]Multi-Field'!$F$98="undrained"),BH251,""))</f>
        <v/>
      </c>
      <c r="FC251" s="409" t="str">
        <f>IF(AND('[1]Multi-Field'!$E$99=[1]Lists!BF251,'[1]Multi-Field'!$F$99="Drained"),BI251,IF(AND('[1]Multi-Field'!$E$99=[1]Lists!BF251,'[1]Multi-Field'!$F$99="undrained"),BH251,""))</f>
        <v/>
      </c>
      <c r="FD251" s="409" t="str">
        <f>IF(AND('[1]Multi-Field'!$E$100=[1]Lists!BF251,'[1]Multi-Field'!$F$100="Drained"),BI251,IF(AND('[1]Multi-Field'!$E$100=[1]Lists!BF251,'[1]Multi-Field'!$F$100="undrained"),BH251,""))</f>
        <v/>
      </c>
      <c r="FE251" s="409" t="str">
        <f>IF(AND('[1]Multi-Field'!$E$101=[1]Lists!BF251,'[1]Multi-Field'!$F$101="Drained"),BI251,IF(AND('[1]Multi-Field'!$E$101=[1]Lists!BF251,'[1]Multi-Field'!$F$101="undrained"),BH251,""))</f>
        <v/>
      </c>
      <c r="FF251" s="409" t="str">
        <f>IF(AND('[1]Multi-Field'!$E$102=[1]Lists!BF251,'[1]Multi-Field'!$F$102="Drained"),BI251,IF(AND('[1]Multi-Field'!$E$102=[1]Lists!BF251,'[1]Multi-Field'!$F$102="undrained"),BH251,""))</f>
        <v/>
      </c>
      <c r="FG251" s="409" t="str">
        <f>IF(AND('[1]Multi-Field'!$E$103=[1]Lists!BF251,'[1]Multi-Field'!$F$103="Drained"),BI251,IF(AND('[1]Multi-Field'!$E$103=[1]Lists!BF251,'[1]Multi-Field'!$F$103="undrained"),BH251,""))</f>
        <v/>
      </c>
      <c r="FH251" s="409" t="str">
        <f>IF(AND('[1]Multi-Field'!$E$104=[1]Lists!BF251,'[1]Multi-Field'!$F$104="Drained"),BI251,IF(AND('[1]Multi-Field'!$E$104=[1]Lists!BF251,'[1]Multi-Field'!$F$104="undrained"),BH251,""))</f>
        <v/>
      </c>
      <c r="FI251" s="409" t="str">
        <f>IF(AND('[1]Multi-Field'!$E$105=[1]Lists!BF251,'[1]Multi-Field'!$F$105="Drained"),BI251,IF(AND('[1]Multi-Field'!$E$105=[1]Lists!BF251,'[1]Multi-Field'!$F$105="undrained"),BH251,""))</f>
        <v/>
      </c>
      <c r="FJ251" s="409" t="str">
        <f>IF(AND('[1]Multi-Field'!$E$106=[1]Lists!BF251,'[1]Multi-Field'!$F$106="Drained"),BI251,IF(AND('[1]Multi-Field'!$E$106=[1]Lists!BF251,'[1]Multi-Field'!$F$106="undrained"),BH251,""))</f>
        <v/>
      </c>
      <c r="FK251" s="409" t="str">
        <f>IF(AND('[1]Multi-Field'!$E$107=[1]Lists!BF251,'[1]Multi-Field'!$F$107="Drained"),BI251,IF(AND('[1]Multi-Field'!$E$107=[1]Lists!BF251,'[1]Multi-Field'!$F$107="undrained"),BH251,""))</f>
        <v/>
      </c>
      <c r="FL251" s="409" t="str">
        <f>IF(AND('[1]Multi-Field'!$E$108=[1]Lists!BF251,'[1]Multi-Field'!$F$108="Drained"),BI251,IF(AND('[1]Multi-Field'!$E$108=[1]Lists!BF251,'[1]Multi-Field'!$F$108="undrained"),BH251,""))</f>
        <v/>
      </c>
      <c r="FM251" s="409" t="str">
        <f>IF(AND('[1]Multi-Field'!$E$109=[1]Lists!BF251,'[1]Multi-Field'!$F$109="Drained"),BI251,IF(AND('[1]Multi-Field'!$E$109=[1]Lists!BF251,'[1]Multi-Field'!$F$109="undrained"),BH251,""))</f>
        <v/>
      </c>
      <c r="FN251" s="409" t="str">
        <f>IF(AND('[1]Multi-Field'!$E$110=[1]Lists!BF251,'[1]Multi-Field'!$F$110="Drained"),BI251,IF(AND('[1]Multi-Field'!$E$110=[1]Lists!BF251,'[1]Multi-Field'!$F$110="undrained"),BH251,""))</f>
        <v/>
      </c>
      <c r="FO251" s="409" t="str">
        <f>IF(AND('[1]Multi-Field'!$E$111=[1]Lists!BF251,'[1]Multi-Field'!$F$111="Drained"),BI251,IF(AND('[1]Multi-Field'!$E$111=[1]Lists!BF251,'[1]Multi-Field'!$F$111="undrained"),BH251,""))</f>
        <v/>
      </c>
      <c r="FP251" s="409" t="str">
        <f>IF(AND('[1]Multi-Field'!$E$112=[1]Lists!BF251,'[1]Multi-Field'!$F$112="Drained"),BI251,IF(AND('[1]Multi-Field'!$E$112=[1]Lists!BF251,'[1]Multi-Field'!$F$112="undrained"),BH251,""))</f>
        <v/>
      </c>
      <c r="FQ251" s="409" t="str">
        <f>IF(AND('[1]Multi-Field'!$E$113=[1]Lists!BF251,'[1]Multi-Field'!$F$113="Drained"),BI251,IF(AND('[1]Multi-Field'!$E$113=[1]Lists!BF251,'[1]Multi-Field'!$F$113="undrained"),BH251,""))</f>
        <v/>
      </c>
      <c r="FR251" s="409" t="str">
        <f>IF(AND('[1]Multi-Field'!$E$114=[1]Lists!BF251,'[1]Multi-Field'!$F$114="Drained"),BI251,IF(AND('[1]Multi-Field'!$E$114=[1]Lists!BF251,'[1]Multi-Field'!$F$114="undrained"),BH251,""))</f>
        <v/>
      </c>
      <c r="FS251" s="409" t="str">
        <f>IF(AND('[1]Multi-Field'!$E$115=[1]Lists!BF251,'[1]Multi-Field'!$F$115="Drained"),BI251,IF(AND('[1]Multi-Field'!$E$115=[1]Lists!BF251,'[1]Multi-Field'!$F$115="undrained"),BH251,""))</f>
        <v/>
      </c>
      <c r="FT251" s="409" t="str">
        <f>IF(AND('[1]Multi-Field'!$E$116=[1]Lists!BF251,'[1]Multi-Field'!$F$116="Drained"),BI251,IF(AND('[1]Multi-Field'!$E$116=[1]Lists!BF251,'[1]Multi-Field'!$F$116="undrained"),BH251,""))</f>
        <v/>
      </c>
      <c r="FU251" s="409" t="str">
        <f>IF(AND('[1]Multi-Field'!$E$117=[1]Lists!BF251,'[1]Multi-Field'!$F$117="Drained"),BI251,IF(AND('[1]Multi-Field'!$E$117=[1]Lists!BF251,'[1]Multi-Field'!$F$117="undrained"),BH251,""))</f>
        <v/>
      </c>
      <c r="FV251" s="409" t="str">
        <f>IF(AND('[1]Multi-Field'!$E$118=[1]Lists!BF251,'[1]Multi-Field'!$F$118="Drained"),BI251,IF(AND('[1]Multi-Field'!$E$118=[1]Lists!BF251,'[1]Multi-Field'!$F$118="undrained"),BH251,""))</f>
        <v/>
      </c>
      <c r="FW251" s="409" t="str">
        <f>IF(AND('[1]Multi-Field'!$E$119=[1]Lists!BF251,'[1]Multi-Field'!$F$119="Drained"),BI251,IF(AND('[1]Multi-Field'!$E$119=[1]Lists!BF251,'[1]Multi-Field'!$F$119="undrained"),BH251,""))</f>
        <v/>
      </c>
      <c r="FX251" s="409" t="str">
        <f>IF(AND('[1]Multi-Field'!$E$120=[1]Lists!BF251,'[1]Multi-Field'!$F$120="Drained"),BI251,IF(AND('[1]Multi-Field'!$E$120=[1]Lists!BF251,'[1]Multi-Field'!$F$120="undrained"),BH251,""))</f>
        <v/>
      </c>
    </row>
    <row r="252" spans="1:180" ht="13.5" customHeight="1">
      <c r="A252" s="7" t="s">
        <v>338</v>
      </c>
      <c r="B252" s="7"/>
      <c r="C252" s="7"/>
      <c r="D252" s="8">
        <v>75</v>
      </c>
      <c r="E252" s="8">
        <f t="shared" si="39"/>
        <v>75</v>
      </c>
      <c r="F252" s="8">
        <f t="shared" si="40"/>
        <v>75</v>
      </c>
      <c r="G252" s="8">
        <v>75</v>
      </c>
      <c r="H252" s="8">
        <v>65</v>
      </c>
      <c r="I252" s="8">
        <f t="shared" si="43"/>
        <v>65</v>
      </c>
      <c r="J252" s="8">
        <f t="shared" si="44"/>
        <v>65</v>
      </c>
      <c r="K252" s="8">
        <v>65</v>
      </c>
      <c r="L252" s="8">
        <v>105</v>
      </c>
      <c r="M252" s="8">
        <f t="shared" si="41"/>
        <v>105</v>
      </c>
      <c r="N252" s="8">
        <f t="shared" si="42"/>
        <v>105</v>
      </c>
      <c r="O252" s="8">
        <v>105</v>
      </c>
      <c r="P252" s="391">
        <v>227</v>
      </c>
      <c r="Q252" s="394"/>
      <c r="R252" s="395" t="b">
        <f>IF(OR('Multi-Field'!AA229=Lists!$AC$42,'Multi-Field'!AA229=Lists!$AC$43),IF('Multi-Field'!Z229="x",(IF('Multi-Field'!AC229=Lists!$Q$11,Lists!$R$11,IF('Multi-Field'!AC229=Lists!$Q$12,Lists!$R$12,IF('Multi-Field'!AC229=Lists!$Q$13,Lists!$R$13,IF('Multi-Field'!AC229=Lists!$Q$14,Lists!$R$14))))),IF('Multi-Field'!X229="x",(IF('Multi-Field'!AC229=Lists!$Q$11,Lists!$S$11,IF('Multi-Field'!AC229=Lists!$Q$12,Lists!$S$12,IF('Multi-Field'!AC229=Lists!$Q$13,Lists!$S$13,IF('Multi-Field'!AC229=Lists!$Q$14,Lists!$S$14))))),IF('Multi-Field'!V229="x",(IF('Multi-Field'!AC229=Lists!$Q$11,Lists!$T$11,IF('Multi-Field'!AC229=Lists!$Q$12,Lists!$T$12,IF('Multi-Field'!AC229=Lists!$Q$13,Lists!$T$13,IF('Multi-Field'!AC229=Lists!$Q$14,Lists!$T$14))))),0))))</f>
        <v>0</v>
      </c>
      <c r="S252" s="395" t="str">
        <f t="shared" si="45"/>
        <v/>
      </c>
      <c r="T252" s="395"/>
      <c r="U252" s="396"/>
      <c r="AI252" s="384">
        <f>'[1]Multi-Field'!B248</f>
        <v>0</v>
      </c>
      <c r="AJ252" s="387" t="str">
        <f>IF(OR('[1]Multi-Field'!Q92=[1]Lists!$AC$42,'[1]Multi-Field'!Q92=[1]Lists!$AC$43),"x","")</f>
        <v/>
      </c>
      <c r="AK252" s="387" t="str">
        <f>IF(OR('[1]Multi-Field'!Q92=[1]Lists!$AC$6,'[1]Multi-Field'!Q92=$AC$2,'[1]Multi-Field'!Q92=$AC$4),"x","")</f>
        <v/>
      </c>
      <c r="AL252" s="387" t="str">
        <f>IF(OR('[1]Multi-Field'!Q92=[1]Lists!$AC$7,'[1]Multi-Field'!Q92=$AC$3,'[1]Multi-Field'!Q92=$AC$5),"x","")</f>
        <v/>
      </c>
      <c r="AM252" s="387" t="str">
        <f>IF(OR('[1]Multi-Field'!Q92=$AC$23,'[1]Multi-Field'!Q92=$AC$13,'[1]Multi-Field'!Q92=$AC$9,'[1]Multi-Field'!Q92=$AC$19,'[1]Multi-Field'!Q92=$AC$47),"x","")</f>
        <v/>
      </c>
      <c r="AN252" s="387" t="str">
        <f>IF(OR('[1]Multi-Field'!Q92=$AC$24,'[1]Multi-Field'!Q92=$AC$14,'[1]Multi-Field'!Q92=$AC$10,'[1]Multi-Field'!Q92=$AC$22,'[1]Multi-Field'!Q92=$AC$48),"x","")</f>
        <v/>
      </c>
      <c r="AO252" s="387" t="str">
        <f>IF(OR('[1]Multi-Field'!Q92=$AC$21,'[1]Multi-Field'!Q92=$AC$28,'[1]Multi-Field'!Q92=$AC$62,'[1]Multi-Field'!Q92=$AC$102,'[1]Multi-Field'!Q92=$AC$98),"x","")</f>
        <v/>
      </c>
      <c r="AP252" s="387" t="str">
        <f>IF(OR('[1]Multi-Field'!Q92=$AC$25,'[1]Multi-Field'!Q92=$AC$63,'[1]Multi-Field'!Q92=$AC$85,'[1]Multi-Field'!Q92=$AC$87,'[1]Multi-Field'!Q92=$AC$92,'[1]Multi-Field'!Q92=$AC$93),"x","")</f>
        <v/>
      </c>
      <c r="AQ252" s="387" t="str">
        <f>IF(OR('[1]Multi-Field'!Q92=$AC$20,'[1]Multi-Field'!Q92=$AC$27,'[1]Multi-Field'!Q92=$AC$58,'[1]Multi-Field'!Q92=$AC$86,'[1]Multi-Field'!Q92=$AC$103,'[1]Multi-Field'!Q92=$AC$94),"x","")</f>
        <v/>
      </c>
      <c r="AR252" s="387" t="str">
        <f>IF(OR('[1]Multi-Field'!Q92=$AC$35,'[1]Multi-Field'!Q92=$AC$40,'[1]Multi-Field'!Q92=$AC$45,),"x","")</f>
        <v/>
      </c>
      <c r="AS252" s="387" t="str">
        <f>IF(OR('[1]Multi-Field'!Q92=$AC$36,'[1]Multi-Field'!Q92=$AC$41,'[1]Multi-Field'!Q92=$AC$46,),"x","")</f>
        <v/>
      </c>
      <c r="AT252" s="387" t="str">
        <f>IF(OR('[1]Multi-Field'!Q92=$AC$52,'[1]Multi-Field'!Q92=$AC$53,'[1]Multi-Field'!Q92=$AC$54,'[1]Multi-Field'!Q92=$AC$55,'[1]Multi-Field'!Q92=$AC$68,'[1]Multi-Field'!Q92=$AC$69,'[1]Multi-Field'!Q92=$AC$74,'[1]Multi-Field'!Q92=$AC$71,'[1]Multi-Field'!Q92=$AC$70),"x","")</f>
        <v>x</v>
      </c>
      <c r="AU252" s="387" t="str">
        <f>IF('[1]Multi-Field'!Q92=$AC$72,"x","")</f>
        <v/>
      </c>
      <c r="AV252" s="387" t="str">
        <f>IF('[1]Multi-Field'!Q92=$AC$73,"x","")</f>
        <v/>
      </c>
      <c r="AW252" s="387" t="str">
        <f>IF('[1]Multi-Field'!Q92=$AC$83,"x","")</f>
        <v/>
      </c>
      <c r="AX252" s="387" t="str">
        <f>IF('[1]Multi-Field'!Q92=$AC$84,"x","")</f>
        <v/>
      </c>
      <c r="AY252" s="387" t="str">
        <f>IF('[1]Multi-Field'!Q92=$AC$97,"x","")</f>
        <v/>
      </c>
      <c r="AZ252" s="387" t="str">
        <f>IF('[1]Multi-Field'!Q92=$AC$99,"x","")</f>
        <v/>
      </c>
      <c r="BA252" s="387" t="str">
        <f>IF('[1]Multi-Field'!Q92=$AC$104,"x","")</f>
        <v/>
      </c>
      <c r="BB252" s="387" t="str">
        <f>IF('[1]Multi-Field'!Q92=$AC$105,"x","")</f>
        <v/>
      </c>
      <c r="BC252" s="388"/>
      <c r="BF252" s="411" t="s">
        <v>1418</v>
      </c>
      <c r="BG252" s="412">
        <v>3</v>
      </c>
      <c r="BH252" s="412">
        <v>3</v>
      </c>
      <c r="BI252" s="412">
        <v>4.5</v>
      </c>
      <c r="BJ252" s="409" t="e">
        <f>IF(AND('[1]Single Field'!#REF!=[1]Lists!BF252,'[1]Single Field'!#REF!="Drained"),"x",IF(AND('[1]Single Field'!#REF!=[1]Lists!BF252,'[1]Single Field'!#REF!="Undrained"),O,""))</f>
        <v>#REF!</v>
      </c>
      <c r="BK252" s="409" t="str">
        <f>IF(AND('[1]Multi-Field'!$E$3=[1]Lists!BF252,'[1]Multi-Field'!$F$3="Drained"),BI252,IF(AND('[1]Multi-Field'!$E$3=BF252,'[1]Multi-Field'!$F$3="undrained"),BH252,""))</f>
        <v/>
      </c>
      <c r="BL252" s="409" t="str">
        <f>IF(AND('[1]Multi-Field'!$E$4=BF252,'[1]Multi-Field'!$F$4="Drained"),BI252,IF(AND('[1]Multi-Field'!$E$4=BF252,'[1]Multi-Field'!$F$4="undrained"),BH252,""))</f>
        <v/>
      </c>
      <c r="BM252" s="409" t="str">
        <f>IF(AND('[1]Multi-Field'!$E$5=BF252,'[1]Multi-Field'!$F$5="Drained"),BI252,IF(AND('[1]Multi-Field'!$E$5=BF252,'[1]Multi-Field'!$F$5="undrained"),BH252,""))</f>
        <v/>
      </c>
      <c r="BN252" s="409" t="str">
        <f>IF(AND('[1]Multi-Field'!$E$6=BF252,'[1]Multi-Field'!$F$6="Drained"),BI252,IF(AND('[1]Multi-Field'!$E$6=BF252,'[1]Multi-Field'!$F$6="undrained"),BH252,""))</f>
        <v/>
      </c>
      <c r="BO252" s="409" t="str">
        <f>IF(AND('[1]Multi-Field'!$E$7=BF252,'[1]Multi-Field'!$F$7="Drained"),BI252,IF(AND('[1]Multi-Field'!$E$7=BF252,'[1]Multi-Field'!$F$7="undrained"),BH252,""))</f>
        <v/>
      </c>
      <c r="BP252" s="409" t="str">
        <f>IF(AND('[1]Multi-Field'!$E$8=BF252,'[1]Multi-Field'!$F$8="Drained"),BI252,IF(AND('[1]Multi-Field'!$E$8=BF252,'[1]Multi-Field'!$F$8="undrained"),BH252,""))</f>
        <v/>
      </c>
      <c r="BQ252" s="409" t="str">
        <f>IF(AND('[1]Multi-Field'!$E$9=BF252,'[1]Multi-Field'!$F$9="Drained"),BI252,IF(AND('[1]Multi-Field'!$E$9=BF252,'[1]Multi-Field'!$F$9="undrained"),BH252,""))</f>
        <v/>
      </c>
      <c r="BR252" s="409" t="str">
        <f>IF(AND('[1]Multi-Field'!$E$10=BF252,'[1]Multi-Field'!$F$10="Drained"),BI252,IF(AND('[1]Multi-Field'!$E$10=BF252,'[1]Multi-Field'!$F$10="undrained"),BH252,""))</f>
        <v/>
      </c>
      <c r="BS252" s="409" t="str">
        <f>IF(AND('[1]Multi-Field'!$E$11=BF252,'[1]Multi-Field'!$F$11="Drained"),BI252,IF(AND('[1]Multi-Field'!$E$11=BF252,'[1]Multi-Field'!$F$11="undrained"),BH252,""))</f>
        <v/>
      </c>
      <c r="BT252" s="409" t="str">
        <f>IF(AND('[1]Multi-Field'!$E$12=BF252,'[1]Multi-Field'!$F$12="Drained"),BI252,IF(AND('[1]Multi-Field'!$E$12=BF252,'[1]Multi-Field'!$F$12="undrained"),BH252,""))</f>
        <v/>
      </c>
      <c r="BU252" s="409" t="str">
        <f>IF(AND('[1]Multi-Field'!$E$13=BF252,'[1]Multi-Field'!$F$13="Drained"),BI252,IF(AND('[1]Multi-Field'!$E$3=BF252,'[1]Multi-Field'!$F$13="undrained"),BH252,""))</f>
        <v/>
      </c>
      <c r="BV252" s="409" t="str">
        <f>IF(AND('[1]Multi-Field'!$E$14=BF252,'[1]Multi-Field'!$F$14="Drained"),BI252,IF(AND('[1]Multi-Field'!$E$14=BF252,'[1]Multi-Field'!$F$14="undrained"),BH252,""))</f>
        <v/>
      </c>
      <c r="BW252" s="409" t="str">
        <f>IF(AND('[1]Multi-Field'!$E$15=BF252,'[1]Multi-Field'!$F$15="Drained"),BI252,IF(AND('[1]Multi-Field'!$E$15=BF252,'[1]Multi-Field'!$F$15="undrained"),BH252,""))</f>
        <v/>
      </c>
      <c r="BX252" s="409" t="str">
        <f>IF(AND('[1]Multi-Field'!$E$16=[1]Lists!BF252,'[1]Multi-Field'!$F$16="Drained"),BI252,IF(AND('[1]Multi-Field'!$E$16=[1]Lists!BF252,'[1]Multi-Field'!$F$16="undrained"),BH252,""))</f>
        <v/>
      </c>
      <c r="BY252" s="409" t="str">
        <f>IF(AND('[1]Multi-Field'!$E$17=[1]Lists!BF252,'[1]Multi-Field'!$F$17="Drained"),BI252,IF(AND('[1]Multi-Field'!$E$17=[1]Lists!BF252,'[1]Multi-Field'!$F$17="undrained"),BH252,""))</f>
        <v/>
      </c>
      <c r="BZ252" s="409" t="str">
        <f>IF(AND('[1]Multi-Field'!$E$18=[1]Lists!BF252,'[1]Multi-Field'!$F$18="Drained"),BI252,IF(AND('[1]Multi-Field'!$E$18=[1]Lists!BF252,'[1]Multi-Field'!$F$18="undrained"),BH252,""))</f>
        <v/>
      </c>
      <c r="CA252" s="409" t="str">
        <f>IF(AND('[1]Multi-Field'!$E$19=[1]Lists!BF252,'[1]Multi-Field'!$F$19="Drained"),BI252,IF(AND('[1]Multi-Field'!$E$19=[1]Lists!BF252,'[1]Multi-Field'!$F$19="undrained"),BH252,""))</f>
        <v/>
      </c>
      <c r="CB252" s="409" t="str">
        <f>IF(AND('[1]Multi-Field'!$E$20=[1]Lists!BF252,'[1]Multi-Field'!$F$20="Drained"),BI252,IF(AND('[1]Multi-Field'!$E$20=[1]Lists!BF252,'[1]Multi-Field'!$F$20="undrained"),BH252,""))</f>
        <v/>
      </c>
      <c r="CC252" s="409" t="str">
        <f>IF(AND('[1]Multi-Field'!$E$21=[1]Lists!BF252,'[1]Multi-Field'!$F$21="Drained"),BI252,IF(AND('[1]Multi-Field'!$E$21=[1]Lists!BF252,'[1]Multi-Field'!$F$21="undrained"),BH252,""))</f>
        <v/>
      </c>
      <c r="CD252" s="409" t="str">
        <f>IF(AND('[1]Multi-Field'!$E$22=[1]Lists!BF252,'[1]Multi-Field'!$F$22="Drained"),BI252,IF(AND('[1]Multi-Field'!$E$22=[1]Lists!BF252,'[1]Multi-Field'!$F$22="undrained"),BH252,""))</f>
        <v/>
      </c>
      <c r="CE252" s="409" t="str">
        <f>IF(AND('[1]Multi-Field'!$E$23=[1]Lists!BF252,'[1]Multi-Field'!$F$23="Drained"),BI252,IF(AND('[1]Multi-Field'!$E$23=[1]Lists!BF252,'[1]Multi-Field'!$F$23="undrained"),BH252,""))</f>
        <v/>
      </c>
      <c r="CF252" s="409" t="str">
        <f>IF(AND('[1]Multi-Field'!$E$24=[1]Lists!BF252,'[1]Multi-Field'!$F$24="Drained"),BI252,IF(AND('[1]Multi-Field'!$E$24=[1]Lists!BF252,'[1]Multi-Field'!$F$24="undrained"),BH252,""))</f>
        <v/>
      </c>
      <c r="CG252" s="409" t="str">
        <f>IF(AND('[1]Multi-Field'!$E$25=[1]Lists!BF252,'[1]Multi-Field'!$F$25="Drained"),BI252,IF(AND('[1]Multi-Field'!$E$25=[1]Lists!BF252,'[1]Multi-Field'!$F$25="undrained"),BH252,""))</f>
        <v/>
      </c>
      <c r="CH252" s="409" t="str">
        <f>IF(AND('[1]Multi-Field'!$E$26=[1]Lists!BF252,'[1]Multi-Field'!$F$26="Drained"),BI252,IF(AND('[1]Multi-Field'!$E$26=[1]Lists!BF252,'[1]Multi-Field'!$F$26="undrained"),BH252,""))</f>
        <v/>
      </c>
      <c r="CI252" s="409" t="str">
        <f>IF(AND('[1]Multi-Field'!$E$27=[1]Lists!BF252,'[1]Multi-Field'!$F$27="Drained"),BI252,IF(AND('[1]Multi-Field'!$E$27=[1]Lists!BF252,'[1]Multi-Field'!$F$27="undrained"),BH252,""))</f>
        <v/>
      </c>
      <c r="CJ252" s="409" t="str">
        <f>IF(AND('[1]Multi-Field'!$E$28=[1]Lists!BF252,'[1]Multi-Field'!$F$28="Drained"),BI252,IF(AND('[1]Multi-Field'!$E$28=[1]Lists!BF252,'[1]Multi-Field'!$F$28="undrained"),BH252,""))</f>
        <v/>
      </c>
      <c r="CK252" s="409" t="str">
        <f>IF(AND('[1]Multi-Field'!$E$29=[1]Lists!BF252,'[1]Multi-Field'!$F$29="Drained"),BI252,IF(AND('[1]Multi-Field'!$E$29=[1]Lists!BF252,'[1]Multi-Field'!$F$29="undrained"),BH252,""))</f>
        <v/>
      </c>
      <c r="CL252" s="409" t="str">
        <f>IF(AND('[1]Multi-Field'!$E$30=[1]Lists!BF252,'[1]Multi-Field'!$F$30="Drained"),BI252,IF(AND('[1]Multi-Field'!$E$30=[1]Lists!BF252,'[1]Multi-Field'!$F$30="undrained"),BH252,""))</f>
        <v/>
      </c>
      <c r="CM252" s="409" t="str">
        <f>IF(AND('[1]Multi-Field'!$E$31=[1]Lists!BF252,'[1]Multi-Field'!$F$31="Drained"),BI252,IF(AND('[1]Multi-Field'!$E$31=[1]Lists!BF252,'[1]Multi-Field'!$F$31="undrained"),BH252,""))</f>
        <v/>
      </c>
      <c r="CN252" s="409" t="str">
        <f>IF(AND('[1]Multi-Field'!$E$32=[1]Lists!BF252,'[1]Multi-Field'!$F$32="Drained"),BI252,IF(AND('[1]Multi-Field'!$E$32=[1]Lists!BF252,'[1]Multi-Field'!$F$32="undrained"),BH252,""))</f>
        <v/>
      </c>
      <c r="CO252" s="409" t="str">
        <f>IF(AND('[1]Multi-Field'!$E$33=[1]Lists!BF252,'[1]Multi-Field'!$F$33="Drained"),BI252,IF(AND('[1]Multi-Field'!$E$33=[1]Lists!BF252,'[1]Multi-Field'!$F$33="undrained"),BH252,""))</f>
        <v/>
      </c>
      <c r="CP252" s="409" t="str">
        <f>IF(AND('[1]Multi-Field'!$E$34=[1]Lists!BF252,'[1]Multi-Field'!$F$34="Drained"),BI252,IF(AND('[1]Multi-Field'!$E$34=[1]Lists!BF252,'[1]Multi-Field'!$F$34="undrained"),BH252,""))</f>
        <v/>
      </c>
      <c r="CQ252" s="409" t="str">
        <f>IF(AND('[1]Multi-Field'!$E$35=[1]Lists!BF252,'[1]Multi-Field'!$F$35="Drained"),BI252,IF(AND('[1]Multi-Field'!$E$35=[1]Lists!BF252,'[1]Multi-Field'!$F$35="undrained"),BH252,""))</f>
        <v/>
      </c>
      <c r="CR252" s="409" t="str">
        <f>IF(AND('[1]Multi-Field'!$E$36=[1]Lists!BF252,'[1]Multi-Field'!$F$36="Drained"),BI252,IF(AND('[1]Multi-Field'!$E$36=[1]Lists!BF252,'[1]Multi-Field'!$F$36="undrained"),BH252,""))</f>
        <v/>
      </c>
      <c r="CS252" s="409" t="str">
        <f>IF(AND('[1]Multi-Field'!$E$37=[1]Lists!BF252,'[1]Multi-Field'!$F$37="Drained"),BI252,IF(AND('[1]Multi-Field'!$E$37=[1]Lists!BF252,'[1]Multi-Field'!$F$37="undrained"),BH252,""))</f>
        <v/>
      </c>
      <c r="CT252" s="409" t="str">
        <f>IF(AND('[1]Multi-Field'!$E$38=[1]Lists!BF252,'[1]Multi-Field'!$F$38="Drained"),BI252,IF(AND('[1]Multi-Field'!$E$38=[1]Lists!BF252,'[1]Multi-Field'!$F$38="undrained"),BH252,""))</f>
        <v/>
      </c>
      <c r="CU252" s="409" t="str">
        <f>IF(AND('[1]Multi-Field'!$E$39=[1]Lists!BF252,'[1]Multi-Field'!$F$39="Drained"),BI252,IF(AND('[1]Multi-Field'!$E$39=[1]Lists!BF252,'[1]Multi-Field'!$F$39="undrained"),BH252,""))</f>
        <v/>
      </c>
      <c r="CV252" s="409" t="str">
        <f>IF(AND('[1]Multi-Field'!$E$40=[1]Lists!BF252,'[1]Multi-Field'!$F$40="Drained"),BI252,IF(AND('[1]Multi-Field'!$E$40=[1]Lists!BF252,'[1]Multi-Field'!$F$40="undrained"),BH252,""))</f>
        <v/>
      </c>
      <c r="CW252" s="409" t="str">
        <f>IF(AND('[1]Multi-Field'!$E$41=[1]Lists!BF252,'[1]Multi-Field'!$F$40="Drained"),BI252,IF(AND('[1]Multi-Field'!$E$40=[1]Lists!BF252,'[1]Multi-Field'!$F$40="undrained"),BH252,""))</f>
        <v/>
      </c>
      <c r="CX252" s="409" t="str">
        <f>IF(AND('[1]Multi-Field'!$E$42=[1]Lists!BF252,'[1]Multi-Field'!$F$42="Drained"),BI252,IF(AND('[1]Multi-Field'!$E$42=[1]Lists!BF252,'[1]Multi-Field'!$F$42="undrained"),BH252,""))</f>
        <v/>
      </c>
      <c r="CY252" s="409" t="str">
        <f>IF(AND('[1]Multi-Field'!$E$43=[1]Lists!BF252,'[1]Multi-Field'!$F$43="Drained"),BI252,IF(AND('[1]Multi-Field'!$E$43=[1]Lists!BF252,'[1]Multi-Field'!$F$43="undrained"),BH252,""))</f>
        <v/>
      </c>
      <c r="CZ252" s="409" t="str">
        <f>IF(AND('[1]Multi-Field'!$E$44=[1]Lists!BF252,'[1]Multi-Field'!$F$44="Drained"),BI252,IF(AND('[1]Multi-Field'!$E$44=[1]Lists!BF252,'[1]Multi-Field'!$F$44="undrained"),BH252,""))</f>
        <v/>
      </c>
      <c r="DA252" s="409" t="str">
        <f>IF(AND('[1]Multi-Field'!$E$45=[1]Lists!BF252,'[1]Multi-Field'!$F$45="Drained"),BI252,IF(AND('[1]Multi-Field'!$E$45=[1]Lists!BF252,'[1]Multi-Field'!$F$45="undrained"),BH252,""))</f>
        <v/>
      </c>
      <c r="DB252" s="409" t="str">
        <f>IF(AND('[1]Multi-Field'!$E$46=[1]Lists!BF252,'[1]Multi-Field'!$F$46="Drained"),BI252,IF(AND('[1]Multi-Field'!$E$46=[1]Lists!BF252,'[1]Multi-Field'!$F$46="undrained"),BH252,""))</f>
        <v/>
      </c>
      <c r="DC252" s="409" t="str">
        <f>IF(AND('[1]Multi-Field'!$E$47=[1]Lists!BF252,'[1]Multi-Field'!$F$47="Drained"),BI252,IF(AND('[1]Multi-Field'!$E$47=[1]Lists!BF252,'[1]Multi-Field'!$F$47="undrained"),BH252,""))</f>
        <v/>
      </c>
      <c r="DD252" s="409" t="str">
        <f>IF(AND('[1]Multi-Field'!$E$48=[1]Lists!BF252,'[1]Multi-Field'!$F$48="Drained"),BI252,IF(AND('[1]Multi-Field'!$E$48=[1]Lists!BF252,'[1]Multi-Field'!$F$48="undrained"),BH252,""))</f>
        <v/>
      </c>
      <c r="DE252" s="409" t="str">
        <f>IF(AND('[1]Multi-Field'!$E$49=[1]Lists!BF252,'[1]Multi-Field'!$F$49="Drained"),BI252,IF(AND('[1]Multi-Field'!$E$49=[1]Lists!BF252,'[1]Multi-Field'!$F$9="undrained"),BH252,""))</f>
        <v/>
      </c>
      <c r="DF252" s="409" t="str">
        <f>IF(AND('[1]Multi-Field'!$E$50=[1]Lists!BF252,'[1]Multi-Field'!$F$50="Drained"),BI252,IF(AND('[1]Multi-Field'!$E$50=[1]Lists!BF252,'[1]Multi-Field'!$F$50="undrained"),BH252,""))</f>
        <v/>
      </c>
      <c r="DG252" s="409" t="str">
        <f>IF(AND('[1]Multi-Field'!$E$51=[1]Lists!BF252,'[1]Multi-Field'!$F$51="Drained"),BI252,IF(AND('[1]Multi-Field'!$E$51=[1]Lists!BF252,'[1]Multi-Field'!$F$51="undrained"),BH252,""))</f>
        <v/>
      </c>
      <c r="DH252" s="409" t="str">
        <f>IF(AND('[1]Multi-Field'!$E$52=[1]Lists!BF252,'[1]Multi-Field'!$F$52="Drained"),BI252,IF(AND('[1]Multi-Field'!$E$52=[1]Lists!BF252,'[1]Multi-Field'!$F$52="undrained"),BH252,""))</f>
        <v/>
      </c>
      <c r="DI252" s="409" t="str">
        <f>IF(AND('[1]Multi-Field'!$E$53=[1]Lists!BF252,'[1]Multi-Field'!$F$53="Drained"),BI252,IF(AND('[1]Multi-Field'!$E$53=[1]Lists!BF252,'[1]Multi-Field'!$F$53="undrained"),BH252,""))</f>
        <v/>
      </c>
      <c r="DJ252" s="409" t="str">
        <f>IF(AND('[1]Multi-Field'!$E$54=[1]Lists!BF252,'[1]Multi-Field'!$F$54="Drained"),BI252,IF(AND('[1]Multi-Field'!$E$54=[1]Lists!BF252,'[1]Multi-Field'!$F$54="undrained"),BH252,""))</f>
        <v/>
      </c>
      <c r="DK252" s="409" t="str">
        <f>IF(AND('[1]Multi-Field'!$E$55=[1]Lists!BF252,'[1]Multi-Field'!$F$55="Drained"),BI252,IF(AND('[1]Multi-Field'!$E$55=[1]Lists!BF252,'[1]Multi-Field'!$F$55="undrained"),BH252,""))</f>
        <v/>
      </c>
      <c r="DL252" s="409" t="str">
        <f>IF(AND('[1]Multi-Field'!$E$56=[1]Lists!BF252,'[1]Multi-Field'!$F$56="Drained"),BI252,IF(AND('[1]Multi-Field'!$E$56=[1]Lists!BF252,'[1]Multi-Field'!$F$56="undrained"),BH252,""))</f>
        <v/>
      </c>
      <c r="DM252" s="409" t="str">
        <f>IF(AND('[1]Multi-Field'!$E$57=[1]Lists!BF252,'[1]Multi-Field'!$F$57="Drained"),BI252,IF(AND('[1]Multi-Field'!$E$57=[1]Lists!BF252,'[1]Multi-Field'!$F$57="undrained"),BH252,""))</f>
        <v/>
      </c>
      <c r="DN252" s="409" t="str">
        <f>IF(AND('[1]Multi-Field'!$E$58=[1]Lists!BF252,'[1]Multi-Field'!$F$58="Drained"),BI252,IF(AND('[1]Multi-Field'!$E$58=[1]Lists!BF252,'[1]Multi-Field'!$F$58="undrained"),BH252,""))</f>
        <v/>
      </c>
      <c r="DO252" s="409" t="str">
        <f>IF(AND('[1]Multi-Field'!$E$59=[1]Lists!BF252,'[1]Multi-Field'!$F$59="Drained"),BI252,IF(AND('[1]Multi-Field'!$E$59=[1]Lists!BF252,'[1]Multi-Field'!$F$59="undrained"),BH252,""))</f>
        <v/>
      </c>
      <c r="DP252" s="409" t="str">
        <f>IF(AND('[1]Multi-Field'!$E$60=[1]Lists!BF252,'[1]Multi-Field'!$F$60="Drained"),BI252,IF(AND('[1]Multi-Field'!$E$60=[1]Lists!BF252,'[1]Multi-Field'!$F$60="undrained"),BH252,""))</f>
        <v/>
      </c>
      <c r="DQ252" s="409" t="str">
        <f>IF(AND('[1]Multi-Field'!$E$61=[1]Lists!BF252,'[1]Multi-Field'!$F$61="Drained"),BI252,IF(AND('[1]Multi-Field'!$E$61=[1]Lists!BF252,'[1]Multi-Field'!$F$61="undrained"),BH252,""))</f>
        <v/>
      </c>
      <c r="DR252" s="409" t="str">
        <f>IF(AND('[1]Multi-Field'!$E$62=[1]Lists!BF252,'[1]Multi-Field'!$F$62="Drained"),BI252,IF(AND('[1]Multi-Field'!$E$62=[1]Lists!BF252,'[1]Multi-Field'!$F$62="undrained"),BH252,""))</f>
        <v/>
      </c>
      <c r="DS252" s="409" t="str">
        <f>IF(AND('[1]Multi-Field'!$E$63=[1]Lists!BF252,'[1]Multi-Field'!$F$63="Drained"),BI252,IF(AND('[1]Multi-Field'!$E$63=[1]Lists!BF252,'[1]Multi-Field'!$F$63="undrained"),BH252,""))</f>
        <v/>
      </c>
      <c r="DT252" s="409" t="str">
        <f>IF(AND('[1]Multi-Field'!$E$64=[1]Lists!BF252,'[1]Multi-Field'!$F$64="Drained"),BI252,IF(AND('[1]Multi-Field'!$E$64=[1]Lists!BF252,'[1]Multi-Field'!$F$64="undrained"),BH252,""))</f>
        <v/>
      </c>
      <c r="DU252" s="409" t="str">
        <f>IF(AND('[1]Multi-Field'!$E$65=[1]Lists!BF252,'[1]Multi-Field'!$F$65="Drained"),BI252,IF(AND('[1]Multi-Field'!$E$65=[1]Lists!BF252,'[1]Multi-Field'!$F$65="undrained"),BH252,""))</f>
        <v/>
      </c>
      <c r="DV252" s="409" t="str">
        <f>IF(AND('[1]Multi-Field'!$E$66=[1]Lists!BF252,'[1]Multi-Field'!$F$66="Drained"),BI252,IF(AND('[1]Multi-Field'!$E$66=[1]Lists!BF252,'[1]Multi-Field'!$F$66="undrained"),BH252,""))</f>
        <v/>
      </c>
      <c r="DW252" s="409" t="str">
        <f>IF(AND('[1]Multi-Field'!$E$67=[1]Lists!BF252,'[1]Multi-Field'!$F$67="Drained"),BI252,IF(AND('[1]Multi-Field'!$E$67=[1]Lists!BF252,'[1]Multi-Field'!$F$67="undrained"),BH252,""))</f>
        <v/>
      </c>
      <c r="DX252" s="409" t="str">
        <f>IF(AND('[1]Multi-Field'!$E$68=[1]Lists!BF252,'[1]Multi-Field'!$F$68="Drained"),BI252,IF(AND('[1]Multi-Field'!$E$68=[1]Lists!BF252,'[1]Multi-Field'!$F$68="undrained"),BH252,""))</f>
        <v/>
      </c>
      <c r="DY252" s="409" t="str">
        <f>IF(AND('[1]Multi-Field'!$E$69=[1]Lists!BF252,'[1]Multi-Field'!$F$69="Drained"),BI252,IF(AND('[1]Multi-Field'!$E$69=[1]Lists!BF252,'[1]Multi-Field'!$F$69="undrained"),BH252,""))</f>
        <v/>
      </c>
      <c r="DZ252" s="409" t="str">
        <f>IF(AND('[1]Multi-Field'!$E$70=[1]Lists!BF252,'[1]Multi-Field'!$F$70="Drained"),BI252,IF(AND('[1]Multi-Field'!$E$70=[1]Lists!BF252,'[1]Multi-Field'!$F$70="undrained"),BH252,""))</f>
        <v/>
      </c>
      <c r="EA252" s="409" t="str">
        <f>IF(AND('[1]Multi-Field'!$E$71=[1]Lists!BF252,'[1]Multi-Field'!$F$71="Drained"),BI252,IF(AND('[1]Multi-Field'!$E$71=[1]Lists!BF252,'[1]Multi-Field'!$F$71="undrained"),BH252,""))</f>
        <v/>
      </c>
      <c r="EB252" s="409" t="str">
        <f>IF(AND('[1]Multi-Field'!$E$72=[1]Lists!BF252,'[1]Multi-Field'!$F$72="Drained"),BI252,IF(AND('[1]Multi-Field'!$E$72=[1]Lists!BF252,'[1]Multi-Field'!$F$72="undrained"),BH252,""))</f>
        <v/>
      </c>
      <c r="EC252" s="409" t="str">
        <f>IF(AND('[1]Multi-Field'!$E$73=[1]Lists!BF252,'[1]Multi-Field'!$F$73="Drained"),BI252,IF(AND('[1]Multi-Field'!$E$73=[1]Lists!BF252,'[1]Multi-Field'!$F$73="undrained"),BH252,""))</f>
        <v/>
      </c>
      <c r="ED252" s="409" t="str">
        <f>IF(AND('[1]Multi-Field'!$E$74=[1]Lists!BF252,'[1]Multi-Field'!$F$74="Drained"),BI252,IF(AND('[1]Multi-Field'!$E$74=[1]Lists!BF252,'[1]Multi-Field'!$F$74="undrained"),BH252,""))</f>
        <v/>
      </c>
      <c r="EE252" s="409" t="str">
        <f>IF(AND('[1]Multi-Field'!$E$75=[1]Lists!BF252,'[1]Multi-Field'!$F$75="Drained"),BI252,IF(AND('[1]Multi-Field'!$E$75=[1]Lists!BF252,'[1]Multi-Field'!$F$75="undrained"),BH252,""))</f>
        <v/>
      </c>
      <c r="EF252" s="409" t="str">
        <f>IF(AND('[1]Multi-Field'!$E$76=[1]Lists!BF252,'[1]Multi-Field'!$F$76="Drained"),BI252,IF(AND('[1]Multi-Field'!$E$76=[1]Lists!BF252,'[1]Multi-Field'!$F$6="undrained"),BH252,""))</f>
        <v/>
      </c>
      <c r="EG252" s="409" t="str">
        <f>IF(AND('[1]Multi-Field'!$E$77=[1]Lists!BF252,'[1]Multi-Field'!$F$77="Drained"),BI252,IF(AND('[1]Multi-Field'!$E$77=[1]Lists!BF252,'[1]Multi-Field'!$F$77="undrained"),BH252,""))</f>
        <v/>
      </c>
      <c r="EH252" s="409" t="str">
        <f>IF(AND('[1]Multi-Field'!$E$78=[1]Lists!BF252,'[1]Multi-Field'!$F$78="Drained"),BI252,IF(AND('[1]Multi-Field'!$E$78=[1]Lists!BF252,'[1]Multi-Field'!$F$78="undrained"),BH252,""))</f>
        <v/>
      </c>
      <c r="EI252" s="409" t="str">
        <f>IF(AND('[1]Multi-Field'!$E$79=[1]Lists!BF252,'[1]Multi-Field'!$F$79="Drained"),BI252,IF(AND('[1]Multi-Field'!$E$79=[1]Lists!BF252,'[1]Multi-Field'!$F$79="undrained"),BH252,""))</f>
        <v/>
      </c>
      <c r="EJ252" s="409" t="str">
        <f>IF(AND('[1]Multi-Field'!$E$80=[1]Lists!BF252,'[1]Multi-Field'!$F$80="Drained"),BI252,IF(AND('[1]Multi-Field'!$E$80=[1]Lists!BF252,'[1]Multi-Field'!$F$80="undrained"),BH252,""))</f>
        <v/>
      </c>
      <c r="EK252" s="409" t="str">
        <f>IF(AND('[1]Multi-Field'!$E$81=[1]Lists!BF252,'[1]Multi-Field'!$F$81="Drained"),BI252,IF(AND('[1]Multi-Field'!$E$81=[1]Lists!BF252,'[1]Multi-Field'!$F$81="undrained"),BH252,""))</f>
        <v/>
      </c>
      <c r="EL252" s="409" t="str">
        <f>IF(AND('[1]Multi-Field'!$E$82=[1]Lists!BF252,'[1]Multi-Field'!$F$82="Drained"),BI252,IF(AND('[1]Multi-Field'!$E$82=[1]Lists!BF252,'[1]Multi-Field'!$F$82="undrained"),BH252,""))</f>
        <v/>
      </c>
      <c r="EM252" s="409" t="str">
        <f>IF(AND('[1]Multi-Field'!$E$83=[1]Lists!BF252,'[1]Multi-Field'!$F$83="Drained"),BI252,IF(AND('[1]Multi-Field'!$E$83=[1]Lists!BF252,'[1]Multi-Field'!$F$83="undrained"),BH252,""))</f>
        <v/>
      </c>
      <c r="EN252" s="409" t="str">
        <f>IF(AND('[1]Multi-Field'!$E$84=[1]Lists!BF252,'[1]Multi-Field'!$F$84="Drained"),BI252,IF(AND('[1]Multi-Field'!$E$84=[1]Lists!BF252,'[1]Multi-Field'!$F$84="undrained"),BH252,""))</f>
        <v/>
      </c>
      <c r="EO252" s="409" t="str">
        <f>IF(AND('[1]Multi-Field'!$E$85=[1]Lists!BF252,'[1]Multi-Field'!$F$85="Drained"),BI252,IF(AND('[1]Multi-Field'!$E$85=[1]Lists!BF252,'[1]Multi-Field'!$F$85="undrained"),BH252,""))</f>
        <v/>
      </c>
      <c r="EP252" s="409" t="str">
        <f>IF(AND('[1]Multi-Field'!$E$86=[1]Lists!BF252,'[1]Multi-Field'!$F$86="Drained"),BI252,IF(AND('[1]Multi-Field'!$E$86=[1]Lists!BF252,'[1]Multi-Field'!$F$86="undrained"),BH252,""))</f>
        <v/>
      </c>
      <c r="EQ252" s="409" t="str">
        <f>IF(AND('[1]Multi-Field'!$E$87=[1]Lists!BF252,'[1]Multi-Field'!$F$87="Drained"),BI252,IF(AND('[1]Multi-Field'!$E$87=[1]Lists!BF252,'[1]Multi-Field'!$F$87="undrained"),BH252,""))</f>
        <v/>
      </c>
      <c r="ER252" s="409" t="str">
        <f>IF(AND('[1]Multi-Field'!$E$88=[1]Lists!BF252,'[1]Multi-Field'!$F$88="Drained"),BI252,IF(AND('[1]Multi-Field'!$E$88=[1]Lists!BF252,'[1]Multi-Field'!$F$88="undrained"),BH252,""))</f>
        <v/>
      </c>
      <c r="ES252" s="409" t="str">
        <f>IF(AND('[1]Multi-Field'!$E$89=[1]Lists!BF252,'[1]Multi-Field'!$F$89="Drained"),BI252,IF(AND('[1]Multi-Field'!$E$89=[1]Lists!BF252,'[1]Multi-Field'!$F$89="undrained"),BH252,""))</f>
        <v/>
      </c>
      <c r="ET252" s="409" t="str">
        <f>IF(AND('[1]Multi-Field'!$E$90=[1]Lists!BF252,'[1]Multi-Field'!$F$90="Drained"),BI252,IF(AND('[1]Multi-Field'!$E$90=[1]Lists!BF252,'[1]Multi-Field'!$F$90="undrained"),BH252,""))</f>
        <v/>
      </c>
      <c r="EU252" s="409" t="str">
        <f>IF(AND('[1]Multi-Field'!$E$91=[1]Lists!BF252,'[1]Multi-Field'!$F$91="Drained"),BI252,IF(AND('[1]Multi-Field'!$E$91=[1]Lists!BF252,'[1]Multi-Field'!$F$91="undrained"),BH252,""))</f>
        <v/>
      </c>
      <c r="EV252" s="409" t="str">
        <f>IF(AND('[1]Multi-Field'!$E$92=[1]Lists!BF252,'[1]Multi-Field'!$F$92="Drained"),BI252,IF(AND('[1]Multi-Field'!$E$92=[1]Lists!BF252,'[1]Multi-Field'!$F$92="undrained"),BH252,""))</f>
        <v/>
      </c>
      <c r="EW252" s="409" t="str">
        <f>IF(AND('[1]Multi-Field'!$E$93=[1]Lists!BF252,'[1]Multi-Field'!$F$93="Drained"),BI252,IF(AND('[1]Multi-Field'!$E$93=[1]Lists!BF252,'[1]Multi-Field'!$F$93="undrained"),BH252,""))</f>
        <v/>
      </c>
      <c r="EX252" s="409" t="str">
        <f>IF(AND('[1]Multi-Field'!$E$94=[1]Lists!BF252,'[1]Multi-Field'!$F$94="Drained"),BI252,IF(AND('[1]Multi-Field'!$E$94=[1]Lists!BF252,'[1]Multi-Field'!$F$94="undrained"),BH252,""))</f>
        <v/>
      </c>
      <c r="EY252" s="409" t="str">
        <f>IF(AND('[1]Multi-Field'!$E$95=[1]Lists!BF252,'[1]Multi-Field'!$F$95="Drained"),BI252,IF(AND('[1]Multi-Field'!$E$95=[1]Lists!BF252,'[1]Multi-Field'!$F$95="undrained"),BH252,""))</f>
        <v/>
      </c>
      <c r="EZ252" s="409" t="str">
        <f>IF(AND('[1]Multi-Field'!$E$96=[1]Lists!BF252,'[1]Multi-Field'!$F$96="Drained"),BI252,IF(AND('[1]Multi-Field'!$E$96=[1]Lists!BF252,'[1]Multi-Field'!$F$96="undrained"),BH252,""))</f>
        <v/>
      </c>
      <c r="FA252" s="409" t="str">
        <f>IF(AND('[1]Multi-Field'!$E$97=[1]Lists!BF252,'[1]Multi-Field'!$F$97="Drained"),BI252,IF(AND('[1]Multi-Field'!$E$97=[1]Lists!BF252,'[1]Multi-Field'!$F$97="undrained"),BH252,""))</f>
        <v/>
      </c>
      <c r="FB252" s="409" t="str">
        <f>IF(AND('[1]Multi-Field'!$E$98=[1]Lists!BF252,'[1]Multi-Field'!$F$98="Drained"),BI252,IF(AND('[1]Multi-Field'!$E$98=[1]Lists!BF252,'[1]Multi-Field'!$F$98="undrained"),BH252,""))</f>
        <v/>
      </c>
      <c r="FC252" s="409" t="str">
        <f>IF(AND('[1]Multi-Field'!$E$99=[1]Lists!BF252,'[1]Multi-Field'!$F$99="Drained"),BI252,IF(AND('[1]Multi-Field'!$E$99=[1]Lists!BF252,'[1]Multi-Field'!$F$99="undrained"),BH252,""))</f>
        <v/>
      </c>
      <c r="FD252" s="409" t="str">
        <f>IF(AND('[1]Multi-Field'!$E$100=[1]Lists!BF252,'[1]Multi-Field'!$F$100="Drained"),BI252,IF(AND('[1]Multi-Field'!$E$100=[1]Lists!BF252,'[1]Multi-Field'!$F$100="undrained"),BH252,""))</f>
        <v/>
      </c>
      <c r="FE252" s="409" t="str">
        <f>IF(AND('[1]Multi-Field'!$E$101=[1]Lists!BF252,'[1]Multi-Field'!$F$101="Drained"),BI252,IF(AND('[1]Multi-Field'!$E$101=[1]Lists!BF252,'[1]Multi-Field'!$F$101="undrained"),BH252,""))</f>
        <v/>
      </c>
      <c r="FF252" s="409" t="str">
        <f>IF(AND('[1]Multi-Field'!$E$102=[1]Lists!BF252,'[1]Multi-Field'!$F$102="Drained"),BI252,IF(AND('[1]Multi-Field'!$E$102=[1]Lists!BF252,'[1]Multi-Field'!$F$102="undrained"),BH252,""))</f>
        <v/>
      </c>
      <c r="FG252" s="409" t="str">
        <f>IF(AND('[1]Multi-Field'!$E$103=[1]Lists!BF252,'[1]Multi-Field'!$F$103="Drained"),BI252,IF(AND('[1]Multi-Field'!$E$103=[1]Lists!BF252,'[1]Multi-Field'!$F$103="undrained"),BH252,""))</f>
        <v/>
      </c>
      <c r="FH252" s="409" t="str">
        <f>IF(AND('[1]Multi-Field'!$E$104=[1]Lists!BF252,'[1]Multi-Field'!$F$104="Drained"),BI252,IF(AND('[1]Multi-Field'!$E$104=[1]Lists!BF252,'[1]Multi-Field'!$F$104="undrained"),BH252,""))</f>
        <v/>
      </c>
      <c r="FI252" s="409" t="str">
        <f>IF(AND('[1]Multi-Field'!$E$105=[1]Lists!BF252,'[1]Multi-Field'!$F$105="Drained"),BI252,IF(AND('[1]Multi-Field'!$E$105=[1]Lists!BF252,'[1]Multi-Field'!$F$105="undrained"),BH252,""))</f>
        <v/>
      </c>
      <c r="FJ252" s="409" t="str">
        <f>IF(AND('[1]Multi-Field'!$E$106=[1]Lists!BF252,'[1]Multi-Field'!$F$106="Drained"),BI252,IF(AND('[1]Multi-Field'!$E$106=[1]Lists!BF252,'[1]Multi-Field'!$F$106="undrained"),BH252,""))</f>
        <v/>
      </c>
      <c r="FK252" s="409" t="str">
        <f>IF(AND('[1]Multi-Field'!$E$107=[1]Lists!BF252,'[1]Multi-Field'!$F$107="Drained"),BI252,IF(AND('[1]Multi-Field'!$E$107=[1]Lists!BF252,'[1]Multi-Field'!$F$107="undrained"),BH252,""))</f>
        <v/>
      </c>
      <c r="FL252" s="409" t="str">
        <f>IF(AND('[1]Multi-Field'!$E$108=[1]Lists!BF252,'[1]Multi-Field'!$F$108="Drained"),BI252,IF(AND('[1]Multi-Field'!$E$108=[1]Lists!BF252,'[1]Multi-Field'!$F$108="undrained"),BH252,""))</f>
        <v/>
      </c>
      <c r="FM252" s="409" t="str">
        <f>IF(AND('[1]Multi-Field'!$E$109=[1]Lists!BF252,'[1]Multi-Field'!$F$109="Drained"),BI252,IF(AND('[1]Multi-Field'!$E$109=[1]Lists!BF252,'[1]Multi-Field'!$F$109="undrained"),BH252,""))</f>
        <v/>
      </c>
      <c r="FN252" s="409" t="str">
        <f>IF(AND('[1]Multi-Field'!$E$110=[1]Lists!BF252,'[1]Multi-Field'!$F$110="Drained"),BI252,IF(AND('[1]Multi-Field'!$E$110=[1]Lists!BF252,'[1]Multi-Field'!$F$110="undrained"),BH252,""))</f>
        <v/>
      </c>
      <c r="FO252" s="409" t="str">
        <f>IF(AND('[1]Multi-Field'!$E$111=[1]Lists!BF252,'[1]Multi-Field'!$F$111="Drained"),BI252,IF(AND('[1]Multi-Field'!$E$111=[1]Lists!BF252,'[1]Multi-Field'!$F$111="undrained"),BH252,""))</f>
        <v/>
      </c>
      <c r="FP252" s="409" t="str">
        <f>IF(AND('[1]Multi-Field'!$E$112=[1]Lists!BF252,'[1]Multi-Field'!$F$112="Drained"),BI252,IF(AND('[1]Multi-Field'!$E$112=[1]Lists!BF252,'[1]Multi-Field'!$F$112="undrained"),BH252,""))</f>
        <v/>
      </c>
      <c r="FQ252" s="409" t="str">
        <f>IF(AND('[1]Multi-Field'!$E$113=[1]Lists!BF252,'[1]Multi-Field'!$F$113="Drained"),BI252,IF(AND('[1]Multi-Field'!$E$113=[1]Lists!BF252,'[1]Multi-Field'!$F$113="undrained"),BH252,""))</f>
        <v/>
      </c>
      <c r="FR252" s="409" t="str">
        <f>IF(AND('[1]Multi-Field'!$E$114=[1]Lists!BF252,'[1]Multi-Field'!$F$114="Drained"),BI252,IF(AND('[1]Multi-Field'!$E$114=[1]Lists!BF252,'[1]Multi-Field'!$F$114="undrained"),BH252,""))</f>
        <v/>
      </c>
      <c r="FS252" s="409" t="str">
        <f>IF(AND('[1]Multi-Field'!$E$115=[1]Lists!BF252,'[1]Multi-Field'!$F$115="Drained"),BI252,IF(AND('[1]Multi-Field'!$E$115=[1]Lists!BF252,'[1]Multi-Field'!$F$115="undrained"),BH252,""))</f>
        <v/>
      </c>
      <c r="FT252" s="409" t="str">
        <f>IF(AND('[1]Multi-Field'!$E$116=[1]Lists!BF252,'[1]Multi-Field'!$F$116="Drained"),BI252,IF(AND('[1]Multi-Field'!$E$116=[1]Lists!BF252,'[1]Multi-Field'!$F$116="undrained"),BH252,""))</f>
        <v/>
      </c>
      <c r="FU252" s="409" t="str">
        <f>IF(AND('[1]Multi-Field'!$E$117=[1]Lists!BF252,'[1]Multi-Field'!$F$117="Drained"),BI252,IF(AND('[1]Multi-Field'!$E$117=[1]Lists!BF252,'[1]Multi-Field'!$F$117="undrained"),BH252,""))</f>
        <v/>
      </c>
      <c r="FV252" s="409" t="str">
        <f>IF(AND('[1]Multi-Field'!$E$118=[1]Lists!BF252,'[1]Multi-Field'!$F$118="Drained"),BI252,IF(AND('[1]Multi-Field'!$E$118=[1]Lists!BF252,'[1]Multi-Field'!$F$118="undrained"),BH252,""))</f>
        <v/>
      </c>
      <c r="FW252" s="409" t="str">
        <f>IF(AND('[1]Multi-Field'!$E$119=[1]Lists!BF252,'[1]Multi-Field'!$F$119="Drained"),BI252,IF(AND('[1]Multi-Field'!$E$119=[1]Lists!BF252,'[1]Multi-Field'!$F$119="undrained"),BH252,""))</f>
        <v/>
      </c>
      <c r="FX252" s="409" t="str">
        <f>IF(AND('[1]Multi-Field'!$E$120=[1]Lists!BF252,'[1]Multi-Field'!$F$120="Drained"),BI252,IF(AND('[1]Multi-Field'!$E$120=[1]Lists!BF252,'[1]Multi-Field'!$F$120="undrained"),BH252,""))</f>
        <v/>
      </c>
    </row>
    <row r="253" spans="1:180" ht="13.5" customHeight="1" thickBot="1">
      <c r="A253" s="7" t="s">
        <v>339</v>
      </c>
      <c r="B253" s="7"/>
      <c r="C253" s="7"/>
      <c r="D253" s="8">
        <v>60</v>
      </c>
      <c r="E253" s="8">
        <f t="shared" si="39"/>
        <v>62</v>
      </c>
      <c r="F253" s="8">
        <f t="shared" si="40"/>
        <v>63</v>
      </c>
      <c r="G253" s="8">
        <v>65</v>
      </c>
      <c r="H253" s="8">
        <v>65</v>
      </c>
      <c r="I253" s="8">
        <f t="shared" si="43"/>
        <v>68</v>
      </c>
      <c r="J253" s="8">
        <f t="shared" si="44"/>
        <v>72</v>
      </c>
      <c r="K253" s="8">
        <v>75</v>
      </c>
      <c r="L253" s="8">
        <v>105</v>
      </c>
      <c r="M253" s="8">
        <f t="shared" si="41"/>
        <v>112</v>
      </c>
      <c r="N253" s="8">
        <f t="shared" si="42"/>
        <v>118</v>
      </c>
      <c r="O253" s="8">
        <v>125</v>
      </c>
      <c r="P253" s="391">
        <v>228</v>
      </c>
      <c r="Q253" s="394"/>
      <c r="R253" s="395" t="b">
        <f>IF(OR('Multi-Field'!AA230=Lists!$AC$42,'Multi-Field'!AA230=Lists!$AC$43),IF('Multi-Field'!Z230="x",(IF('Multi-Field'!AC230=Lists!$Q$11,Lists!$R$11,IF('Multi-Field'!AC230=Lists!$Q$12,Lists!$R$12,IF('Multi-Field'!AC230=Lists!$Q$13,Lists!$R$13,IF('Multi-Field'!AC230=Lists!$Q$14,Lists!$R$14))))),IF('Multi-Field'!X230="x",(IF('Multi-Field'!AC230=Lists!$Q$11,Lists!$S$11,IF('Multi-Field'!AC230=Lists!$Q$12,Lists!$S$12,IF('Multi-Field'!AC230=Lists!$Q$13,Lists!$S$13,IF('Multi-Field'!AC230=Lists!$Q$14,Lists!$S$14))))),IF('Multi-Field'!V230="x",(IF('Multi-Field'!AC230=Lists!$Q$11,Lists!$T$11,IF('Multi-Field'!AC230=Lists!$Q$12,Lists!$T$12,IF('Multi-Field'!AC230=Lists!$Q$13,Lists!$T$13,IF('Multi-Field'!AC230=Lists!$Q$14,Lists!$T$14))))),0))))</f>
        <v>0</v>
      </c>
      <c r="S253" s="395" t="str">
        <f t="shared" si="45"/>
        <v/>
      </c>
      <c r="T253" s="395"/>
      <c r="U253" s="396"/>
      <c r="AI253" s="384">
        <f>'[1]Multi-Field'!B249</f>
        <v>0</v>
      </c>
      <c r="AJ253" s="387" t="str">
        <f>IF(OR('[1]Multi-Field'!Q93=[1]Lists!$AC$42,'[1]Multi-Field'!Q93=[1]Lists!$AC$43),"x","")</f>
        <v/>
      </c>
      <c r="AK253" s="387" t="str">
        <f>IF(OR('[1]Multi-Field'!Q93=[1]Lists!$AC$6,'[1]Multi-Field'!Q93=$AC$2,'[1]Multi-Field'!Q93=$AC$4),"x","")</f>
        <v/>
      </c>
      <c r="AL253" s="387" t="str">
        <f>IF(OR('[1]Multi-Field'!Q93=[1]Lists!$AC$7,'[1]Multi-Field'!Q93=$AC$3,'[1]Multi-Field'!Q93=$AC$5),"x","")</f>
        <v/>
      </c>
      <c r="AM253" s="387" t="str">
        <f>IF(OR('[1]Multi-Field'!Q93=$AC$23,'[1]Multi-Field'!Q93=$AC$13,'[1]Multi-Field'!Q93=$AC$9,'[1]Multi-Field'!Q93=$AC$19,'[1]Multi-Field'!Q93=$AC$47),"x","")</f>
        <v/>
      </c>
      <c r="AN253" s="387" t="str">
        <f>IF(OR('[1]Multi-Field'!Q93=$AC$24,'[1]Multi-Field'!Q93=$AC$14,'[1]Multi-Field'!Q93=$AC$10,'[1]Multi-Field'!Q93=$AC$22,'[1]Multi-Field'!Q93=$AC$48),"x","")</f>
        <v/>
      </c>
      <c r="AO253" s="387" t="str">
        <f>IF(OR('[1]Multi-Field'!Q93=$AC$21,'[1]Multi-Field'!Q93=$AC$28,'[1]Multi-Field'!Q93=$AC$62,'[1]Multi-Field'!Q93=$AC$102,'[1]Multi-Field'!Q93=$AC$98),"x","")</f>
        <v/>
      </c>
      <c r="AP253" s="387" t="str">
        <f>IF(OR('[1]Multi-Field'!Q93=$AC$25,'[1]Multi-Field'!Q93=$AC$63,'[1]Multi-Field'!Q93=$AC$85,'[1]Multi-Field'!Q93=$AC$87,'[1]Multi-Field'!Q93=$AC$92,'[1]Multi-Field'!Q93=$AC$93),"x","")</f>
        <v/>
      </c>
      <c r="AQ253" s="387" t="str">
        <f>IF(OR('[1]Multi-Field'!Q93=$AC$20,'[1]Multi-Field'!Q93=$AC$27,'[1]Multi-Field'!Q93=$AC$58,'[1]Multi-Field'!Q93=$AC$86,'[1]Multi-Field'!Q93=$AC$103,'[1]Multi-Field'!Q93=$AC$94),"x","")</f>
        <v/>
      </c>
      <c r="AR253" s="387" t="str">
        <f>IF(OR('[1]Multi-Field'!Q93=$AC$35,'[1]Multi-Field'!Q93=$AC$40,'[1]Multi-Field'!Q93=$AC$45,),"x","")</f>
        <v/>
      </c>
      <c r="AS253" s="387" t="str">
        <f>IF(OR('[1]Multi-Field'!Q93=$AC$36,'[1]Multi-Field'!Q93=$AC$41,'[1]Multi-Field'!Q93=$AC$46,),"x","")</f>
        <v/>
      </c>
      <c r="AT253" s="387" t="str">
        <f>IF(OR('[1]Multi-Field'!Q93=$AC$52,'[1]Multi-Field'!Q93=$AC$53,'[1]Multi-Field'!Q93=$AC$54,'[1]Multi-Field'!Q93=$AC$55,'[1]Multi-Field'!Q93=$AC$68,'[1]Multi-Field'!Q93=$AC$69,'[1]Multi-Field'!Q93=$AC$74,'[1]Multi-Field'!Q93=$AC$71,'[1]Multi-Field'!Q93=$AC$70),"x","")</f>
        <v>x</v>
      </c>
      <c r="AU253" s="387" t="str">
        <f>IF('[1]Multi-Field'!Q93=$AC$72,"x","")</f>
        <v/>
      </c>
      <c r="AV253" s="387" t="str">
        <f>IF('[1]Multi-Field'!Q93=$AC$73,"x","")</f>
        <v/>
      </c>
      <c r="AW253" s="387" t="str">
        <f>IF('[1]Multi-Field'!Q93=$AC$83,"x","")</f>
        <v/>
      </c>
      <c r="AX253" s="387" t="str">
        <f>IF('[1]Multi-Field'!Q93=$AC$84,"x","")</f>
        <v/>
      </c>
      <c r="AY253" s="387" t="str">
        <f>IF('[1]Multi-Field'!Q93=$AC$97,"x","")</f>
        <v/>
      </c>
      <c r="AZ253" s="387" t="str">
        <f>IF('[1]Multi-Field'!Q93=$AC$99,"x","")</f>
        <v/>
      </c>
      <c r="BA253" s="387" t="str">
        <f>IF('[1]Multi-Field'!Q93=$AC$104,"x","")</f>
        <v/>
      </c>
      <c r="BB253" s="387" t="str">
        <f>IF('[1]Multi-Field'!Q93=$AC$105,"x","")</f>
        <v/>
      </c>
      <c r="BC253" s="388"/>
      <c r="BF253" s="414" t="s">
        <v>1419</v>
      </c>
      <c r="BG253" s="415">
        <v>2</v>
      </c>
      <c r="BH253" s="415">
        <v>4</v>
      </c>
      <c r="BI253" s="415">
        <v>5</v>
      </c>
      <c r="BJ253" s="409" t="e">
        <f>IF(AND('[1]Single Field'!#REF!=[1]Lists!BF253,'[1]Single Field'!#REF!="Drained"),"x",IF(AND('[1]Single Field'!#REF!=[1]Lists!BF253,'[1]Single Field'!#REF!="Undrained"),O,""))</f>
        <v>#REF!</v>
      </c>
      <c r="BK253" s="409" t="str">
        <f>IF(AND('[1]Multi-Field'!$E$3=[1]Lists!BF253,'[1]Multi-Field'!$F$3="Drained"),BI253,IF(AND('[1]Multi-Field'!$E$3=BF253,'[1]Multi-Field'!$F$3="undrained"),BH253,""))</f>
        <v/>
      </c>
      <c r="BL253" s="409" t="str">
        <f>IF(AND('[1]Multi-Field'!$E$4=BF253,'[1]Multi-Field'!$F$4="Drained"),BI253,IF(AND('[1]Multi-Field'!$E$4=BF253,'[1]Multi-Field'!$F$4="undrained"),BH253,""))</f>
        <v/>
      </c>
      <c r="BM253" s="409" t="str">
        <f>IF(AND('[1]Multi-Field'!$E$5=BF253,'[1]Multi-Field'!$F$5="Drained"),BI253,IF(AND('[1]Multi-Field'!$E$5=BF253,'[1]Multi-Field'!$F$5="undrained"),BH253,""))</f>
        <v/>
      </c>
      <c r="BN253" s="409" t="str">
        <f>IF(AND('[1]Multi-Field'!$E$6=BF253,'[1]Multi-Field'!$F$6="Drained"),BI253,IF(AND('[1]Multi-Field'!$E$6=BF253,'[1]Multi-Field'!$F$6="undrained"),BH253,""))</f>
        <v/>
      </c>
      <c r="BO253" s="409" t="str">
        <f>IF(AND('[1]Multi-Field'!$E$7=BF253,'[1]Multi-Field'!$F$7="Drained"),BI253,IF(AND('[1]Multi-Field'!$E$7=BF253,'[1]Multi-Field'!$F$7="undrained"),BH253,""))</f>
        <v/>
      </c>
      <c r="BP253" s="409" t="str">
        <f>IF(AND('[1]Multi-Field'!$E$8=BF253,'[1]Multi-Field'!$F$8="Drained"),BI253,IF(AND('[1]Multi-Field'!$E$8=BF253,'[1]Multi-Field'!$F$8="undrained"),BH253,""))</f>
        <v/>
      </c>
      <c r="BQ253" s="409" t="str">
        <f>IF(AND('[1]Multi-Field'!$E$9=BF253,'[1]Multi-Field'!$F$9="Drained"),BI253,IF(AND('[1]Multi-Field'!$E$9=BF253,'[1]Multi-Field'!$F$9="undrained"),BH253,""))</f>
        <v/>
      </c>
      <c r="BR253" s="409" t="str">
        <f>IF(AND('[1]Multi-Field'!$E$10=BF253,'[1]Multi-Field'!$F$10="Drained"),BI253,IF(AND('[1]Multi-Field'!$E$10=BF253,'[1]Multi-Field'!$F$10="undrained"),BH253,""))</f>
        <v/>
      </c>
      <c r="BS253" s="409" t="str">
        <f>IF(AND('[1]Multi-Field'!$E$11=BF253,'[1]Multi-Field'!$F$11="Drained"),BI253,IF(AND('[1]Multi-Field'!$E$11=BF253,'[1]Multi-Field'!$F$11="undrained"),BH253,""))</f>
        <v/>
      </c>
      <c r="BT253" s="409" t="str">
        <f>IF(AND('[1]Multi-Field'!$E$12=BF253,'[1]Multi-Field'!$F$12="Drained"),BI253,IF(AND('[1]Multi-Field'!$E$12=BF253,'[1]Multi-Field'!$F$12="undrained"),BH253,""))</f>
        <v/>
      </c>
      <c r="BU253" s="409" t="str">
        <f>IF(AND('[1]Multi-Field'!$E$13=BF253,'[1]Multi-Field'!$F$13="Drained"),BI253,IF(AND('[1]Multi-Field'!$E$3=BF253,'[1]Multi-Field'!$F$13="undrained"),BH253,""))</f>
        <v/>
      </c>
      <c r="BV253" s="409" t="str">
        <f>IF(AND('[1]Multi-Field'!$E$14=BF253,'[1]Multi-Field'!$F$14="Drained"),BI253,IF(AND('[1]Multi-Field'!$E$14=BF253,'[1]Multi-Field'!$F$14="undrained"),BH253,""))</f>
        <v/>
      </c>
      <c r="BW253" s="409" t="str">
        <f>IF(AND('[1]Multi-Field'!$E$15=BF253,'[1]Multi-Field'!$F$15="Drained"),BI253,IF(AND('[1]Multi-Field'!$E$15=BF253,'[1]Multi-Field'!$F$15="undrained"),BH253,""))</f>
        <v/>
      </c>
      <c r="BX253" s="409" t="str">
        <f>IF(AND('[1]Multi-Field'!$E$16=[1]Lists!BF253,'[1]Multi-Field'!$F$16="Drained"),BI253,IF(AND('[1]Multi-Field'!$E$16=[1]Lists!BF253,'[1]Multi-Field'!$F$16="undrained"),BH253,""))</f>
        <v/>
      </c>
      <c r="BY253" s="409" t="str">
        <f>IF(AND('[1]Multi-Field'!$E$17=[1]Lists!BF253,'[1]Multi-Field'!$F$17="Drained"),BI253,IF(AND('[1]Multi-Field'!$E$17=[1]Lists!BF253,'[1]Multi-Field'!$F$17="undrained"),BH253,""))</f>
        <v/>
      </c>
      <c r="BZ253" s="409" t="str">
        <f>IF(AND('[1]Multi-Field'!$E$18=[1]Lists!BF253,'[1]Multi-Field'!$F$18="Drained"),BI253,IF(AND('[1]Multi-Field'!$E$18=[1]Lists!BF253,'[1]Multi-Field'!$F$18="undrained"),BH253,""))</f>
        <v/>
      </c>
      <c r="CA253" s="409" t="str">
        <f>IF(AND('[1]Multi-Field'!$E$19=[1]Lists!BF253,'[1]Multi-Field'!$F$19="Drained"),BI253,IF(AND('[1]Multi-Field'!$E$19=[1]Lists!BF253,'[1]Multi-Field'!$F$19="undrained"),BH253,""))</f>
        <v/>
      </c>
      <c r="CB253" s="409" t="str">
        <f>IF(AND('[1]Multi-Field'!$E$20=[1]Lists!BF253,'[1]Multi-Field'!$F$20="Drained"),BI253,IF(AND('[1]Multi-Field'!$E$20=[1]Lists!BF253,'[1]Multi-Field'!$F$20="undrained"),BH253,""))</f>
        <v/>
      </c>
      <c r="CC253" s="409" t="str">
        <f>IF(AND('[1]Multi-Field'!$E$21=[1]Lists!BF253,'[1]Multi-Field'!$F$21="Drained"),BI253,IF(AND('[1]Multi-Field'!$E$21=[1]Lists!BF253,'[1]Multi-Field'!$F$21="undrained"),BH253,""))</f>
        <v/>
      </c>
      <c r="CD253" s="409" t="str">
        <f>IF(AND('[1]Multi-Field'!$E$22=[1]Lists!BF253,'[1]Multi-Field'!$F$22="Drained"),BI253,IF(AND('[1]Multi-Field'!$E$22=[1]Lists!BF253,'[1]Multi-Field'!$F$22="undrained"),BH253,""))</f>
        <v/>
      </c>
      <c r="CE253" s="409" t="str">
        <f>IF(AND('[1]Multi-Field'!$E$23=[1]Lists!BF253,'[1]Multi-Field'!$F$23="Drained"),BI253,IF(AND('[1]Multi-Field'!$E$23=[1]Lists!BF253,'[1]Multi-Field'!$F$23="undrained"),BH253,""))</f>
        <v/>
      </c>
      <c r="CF253" s="409" t="str">
        <f>IF(AND('[1]Multi-Field'!$E$24=[1]Lists!BF253,'[1]Multi-Field'!$F$24="Drained"),BI253,IF(AND('[1]Multi-Field'!$E$24=[1]Lists!BF253,'[1]Multi-Field'!$F$24="undrained"),BH253,""))</f>
        <v/>
      </c>
      <c r="CG253" s="409" t="str">
        <f>IF(AND('[1]Multi-Field'!$E$25=[1]Lists!BF253,'[1]Multi-Field'!$F$25="Drained"),BI253,IF(AND('[1]Multi-Field'!$E$25=[1]Lists!BF253,'[1]Multi-Field'!$F$25="undrained"),BH253,""))</f>
        <v/>
      </c>
      <c r="CH253" s="409" t="str">
        <f>IF(AND('[1]Multi-Field'!$E$26=[1]Lists!BF253,'[1]Multi-Field'!$F$26="Drained"),BI253,IF(AND('[1]Multi-Field'!$E$26=[1]Lists!BF253,'[1]Multi-Field'!$F$26="undrained"),BH253,""))</f>
        <v/>
      </c>
      <c r="CI253" s="409" t="str">
        <f>IF(AND('[1]Multi-Field'!$E$27=[1]Lists!BF253,'[1]Multi-Field'!$F$27="Drained"),BI253,IF(AND('[1]Multi-Field'!$E$27=[1]Lists!BF253,'[1]Multi-Field'!$F$27="undrained"),BH253,""))</f>
        <v/>
      </c>
      <c r="CJ253" s="409" t="str">
        <f>IF(AND('[1]Multi-Field'!$E$28=[1]Lists!BF253,'[1]Multi-Field'!$F$28="Drained"),BI253,IF(AND('[1]Multi-Field'!$E$28=[1]Lists!BF253,'[1]Multi-Field'!$F$28="undrained"),BH253,""))</f>
        <v/>
      </c>
      <c r="CK253" s="409" t="str">
        <f>IF(AND('[1]Multi-Field'!$E$29=[1]Lists!BF253,'[1]Multi-Field'!$F$29="Drained"),BI253,IF(AND('[1]Multi-Field'!$E$29=[1]Lists!BF253,'[1]Multi-Field'!$F$29="undrained"),BH253,""))</f>
        <v/>
      </c>
      <c r="CL253" s="409" t="str">
        <f>IF(AND('[1]Multi-Field'!$E$30=[1]Lists!BF253,'[1]Multi-Field'!$F$30="Drained"),BI253,IF(AND('[1]Multi-Field'!$E$30=[1]Lists!BF253,'[1]Multi-Field'!$F$30="undrained"),BH253,""))</f>
        <v/>
      </c>
      <c r="CM253" s="409" t="str">
        <f>IF(AND('[1]Multi-Field'!$E$31=[1]Lists!BF253,'[1]Multi-Field'!$F$31="Drained"),BI253,IF(AND('[1]Multi-Field'!$E$31=[1]Lists!BF253,'[1]Multi-Field'!$F$31="undrained"),BH253,""))</f>
        <v/>
      </c>
      <c r="CN253" s="409" t="str">
        <f>IF(AND('[1]Multi-Field'!$E$32=[1]Lists!BF253,'[1]Multi-Field'!$F$32="Drained"),BI253,IF(AND('[1]Multi-Field'!$E$32=[1]Lists!BF253,'[1]Multi-Field'!$F$32="undrained"),BH253,""))</f>
        <v/>
      </c>
      <c r="CO253" s="409" t="str">
        <f>IF(AND('[1]Multi-Field'!$E$33=[1]Lists!BF253,'[1]Multi-Field'!$F$33="Drained"),BI253,IF(AND('[1]Multi-Field'!$E$33=[1]Lists!BF253,'[1]Multi-Field'!$F$33="undrained"),BH253,""))</f>
        <v/>
      </c>
      <c r="CP253" s="409" t="str">
        <f>IF(AND('[1]Multi-Field'!$E$34=[1]Lists!BF253,'[1]Multi-Field'!$F$34="Drained"),BI253,IF(AND('[1]Multi-Field'!$E$34=[1]Lists!BF253,'[1]Multi-Field'!$F$34="undrained"),BH253,""))</f>
        <v/>
      </c>
      <c r="CQ253" s="409" t="str">
        <f>IF(AND('[1]Multi-Field'!$E$35=[1]Lists!BF253,'[1]Multi-Field'!$F$35="Drained"),BI253,IF(AND('[1]Multi-Field'!$E$35=[1]Lists!BF253,'[1]Multi-Field'!$F$35="undrained"),BH253,""))</f>
        <v/>
      </c>
      <c r="CR253" s="409" t="str">
        <f>IF(AND('[1]Multi-Field'!$E$36=[1]Lists!BF253,'[1]Multi-Field'!$F$36="Drained"),BI253,IF(AND('[1]Multi-Field'!$E$36=[1]Lists!BF253,'[1]Multi-Field'!$F$36="undrained"),BH253,""))</f>
        <v/>
      </c>
      <c r="CS253" s="409" t="str">
        <f>IF(AND('[1]Multi-Field'!$E$37=[1]Lists!BF253,'[1]Multi-Field'!$F$37="Drained"),BI253,IF(AND('[1]Multi-Field'!$E$37=[1]Lists!BF253,'[1]Multi-Field'!$F$37="undrained"),BH253,""))</f>
        <v/>
      </c>
      <c r="CT253" s="409" t="str">
        <f>IF(AND('[1]Multi-Field'!$E$38=[1]Lists!BF253,'[1]Multi-Field'!$F$38="Drained"),BI253,IF(AND('[1]Multi-Field'!$E$38=[1]Lists!BF253,'[1]Multi-Field'!$F$38="undrained"),BH253,""))</f>
        <v/>
      </c>
      <c r="CU253" s="409" t="str">
        <f>IF(AND('[1]Multi-Field'!$E$39=[1]Lists!BF253,'[1]Multi-Field'!$F$39="Drained"),BI253,IF(AND('[1]Multi-Field'!$E$39=[1]Lists!BF253,'[1]Multi-Field'!$F$39="undrained"),BH253,""))</f>
        <v/>
      </c>
      <c r="CV253" s="409" t="str">
        <f>IF(AND('[1]Multi-Field'!$E$40=[1]Lists!BF253,'[1]Multi-Field'!$F$40="Drained"),BI253,IF(AND('[1]Multi-Field'!$E$40=[1]Lists!BF253,'[1]Multi-Field'!$F$40="undrained"),BH253,""))</f>
        <v/>
      </c>
      <c r="CW253" s="409" t="str">
        <f>IF(AND('[1]Multi-Field'!$E$41=[1]Lists!BF253,'[1]Multi-Field'!$F$40="Drained"),BI253,IF(AND('[1]Multi-Field'!$E$40=[1]Lists!BF253,'[1]Multi-Field'!$F$40="undrained"),BH253,""))</f>
        <v/>
      </c>
      <c r="CX253" s="409" t="str">
        <f>IF(AND('[1]Multi-Field'!$E$42=[1]Lists!BF253,'[1]Multi-Field'!$F$42="Drained"),BI253,IF(AND('[1]Multi-Field'!$E$42=[1]Lists!BF253,'[1]Multi-Field'!$F$42="undrained"),BH253,""))</f>
        <v/>
      </c>
      <c r="CY253" s="409" t="str">
        <f>IF(AND('[1]Multi-Field'!$E$43=[1]Lists!BF253,'[1]Multi-Field'!$F$43="Drained"),BI253,IF(AND('[1]Multi-Field'!$E$43=[1]Lists!BF253,'[1]Multi-Field'!$F$43="undrained"),BH253,""))</f>
        <v/>
      </c>
      <c r="CZ253" s="409" t="str">
        <f>IF(AND('[1]Multi-Field'!$E$44=[1]Lists!BF253,'[1]Multi-Field'!$F$44="Drained"),BI253,IF(AND('[1]Multi-Field'!$E$44=[1]Lists!BF253,'[1]Multi-Field'!$F$44="undrained"),BH253,""))</f>
        <v/>
      </c>
      <c r="DA253" s="409" t="str">
        <f>IF(AND('[1]Multi-Field'!$E$45=[1]Lists!BF253,'[1]Multi-Field'!$F$45="Drained"),BI253,IF(AND('[1]Multi-Field'!$E$45=[1]Lists!BF253,'[1]Multi-Field'!$F$45="undrained"),BH253,""))</f>
        <v/>
      </c>
      <c r="DB253" s="409" t="str">
        <f>IF(AND('[1]Multi-Field'!$E$46=[1]Lists!BF253,'[1]Multi-Field'!$F$46="Drained"),BI253,IF(AND('[1]Multi-Field'!$E$46=[1]Lists!BF253,'[1]Multi-Field'!$F$46="undrained"),BH253,""))</f>
        <v/>
      </c>
      <c r="DC253" s="409" t="str">
        <f>IF(AND('[1]Multi-Field'!$E$47=[1]Lists!BF253,'[1]Multi-Field'!$F$47="Drained"),BI253,IF(AND('[1]Multi-Field'!$E$47=[1]Lists!BF253,'[1]Multi-Field'!$F$47="undrained"),BH253,""))</f>
        <v/>
      </c>
      <c r="DD253" s="409" t="str">
        <f>IF(AND('[1]Multi-Field'!$E$48=[1]Lists!BF253,'[1]Multi-Field'!$F$48="Drained"),BI253,IF(AND('[1]Multi-Field'!$E$48=[1]Lists!BF253,'[1]Multi-Field'!$F$48="undrained"),BH253,""))</f>
        <v/>
      </c>
      <c r="DE253" s="409" t="str">
        <f>IF(AND('[1]Multi-Field'!$E$49=[1]Lists!BF253,'[1]Multi-Field'!$F$49="Drained"),BI253,IF(AND('[1]Multi-Field'!$E$49=[1]Lists!BF253,'[1]Multi-Field'!$F$9="undrained"),BH253,""))</f>
        <v/>
      </c>
      <c r="DF253" s="409" t="str">
        <f>IF(AND('[1]Multi-Field'!$E$50=[1]Lists!BF253,'[1]Multi-Field'!$F$50="Drained"),BI253,IF(AND('[1]Multi-Field'!$E$50=[1]Lists!BF253,'[1]Multi-Field'!$F$50="undrained"),BH253,""))</f>
        <v/>
      </c>
      <c r="DG253" s="409" t="str">
        <f>IF(AND('[1]Multi-Field'!$E$51=[1]Lists!BF253,'[1]Multi-Field'!$F$51="Drained"),BI253,IF(AND('[1]Multi-Field'!$E$51=[1]Lists!BF253,'[1]Multi-Field'!$F$51="undrained"),BH253,""))</f>
        <v/>
      </c>
      <c r="DH253" s="409" t="str">
        <f>IF(AND('[1]Multi-Field'!$E$52=[1]Lists!BF253,'[1]Multi-Field'!$F$52="Drained"),BI253,IF(AND('[1]Multi-Field'!$E$52=[1]Lists!BF253,'[1]Multi-Field'!$F$52="undrained"),BH253,""))</f>
        <v/>
      </c>
      <c r="DI253" s="409" t="str">
        <f>IF(AND('[1]Multi-Field'!$E$53=[1]Lists!BF253,'[1]Multi-Field'!$F$53="Drained"),BI253,IF(AND('[1]Multi-Field'!$E$53=[1]Lists!BF253,'[1]Multi-Field'!$F$53="undrained"),BH253,""))</f>
        <v/>
      </c>
      <c r="DJ253" s="409" t="str">
        <f>IF(AND('[1]Multi-Field'!$E$54=[1]Lists!BF253,'[1]Multi-Field'!$F$54="Drained"),BI253,IF(AND('[1]Multi-Field'!$E$54=[1]Lists!BF253,'[1]Multi-Field'!$F$54="undrained"),BH253,""))</f>
        <v/>
      </c>
      <c r="DK253" s="409" t="str">
        <f>IF(AND('[1]Multi-Field'!$E$55=[1]Lists!BF253,'[1]Multi-Field'!$F$55="Drained"),BI253,IF(AND('[1]Multi-Field'!$E$55=[1]Lists!BF253,'[1]Multi-Field'!$F$55="undrained"),BH253,""))</f>
        <v/>
      </c>
      <c r="DL253" s="409" t="str">
        <f>IF(AND('[1]Multi-Field'!$E$56=[1]Lists!BF253,'[1]Multi-Field'!$F$56="Drained"),BI253,IF(AND('[1]Multi-Field'!$E$56=[1]Lists!BF253,'[1]Multi-Field'!$F$56="undrained"),BH253,""))</f>
        <v/>
      </c>
      <c r="DM253" s="409" t="str">
        <f>IF(AND('[1]Multi-Field'!$E$57=[1]Lists!BF253,'[1]Multi-Field'!$F$57="Drained"),BI253,IF(AND('[1]Multi-Field'!$E$57=[1]Lists!BF253,'[1]Multi-Field'!$F$57="undrained"),BH253,""))</f>
        <v/>
      </c>
      <c r="DN253" s="409" t="str">
        <f>IF(AND('[1]Multi-Field'!$E$58=[1]Lists!BF253,'[1]Multi-Field'!$F$58="Drained"),BI253,IF(AND('[1]Multi-Field'!$E$58=[1]Lists!BF253,'[1]Multi-Field'!$F$58="undrained"),BH253,""))</f>
        <v/>
      </c>
      <c r="DO253" s="409" t="str">
        <f>IF(AND('[1]Multi-Field'!$E$59=[1]Lists!BF253,'[1]Multi-Field'!$F$59="Drained"),BI253,IF(AND('[1]Multi-Field'!$E$59=[1]Lists!BF253,'[1]Multi-Field'!$F$59="undrained"),BH253,""))</f>
        <v/>
      </c>
      <c r="DP253" s="409" t="str">
        <f>IF(AND('[1]Multi-Field'!$E$60=[1]Lists!BF253,'[1]Multi-Field'!$F$60="Drained"),BI253,IF(AND('[1]Multi-Field'!$E$60=[1]Lists!BF253,'[1]Multi-Field'!$F$60="undrained"),BH253,""))</f>
        <v/>
      </c>
      <c r="DQ253" s="409" t="str">
        <f>IF(AND('[1]Multi-Field'!$E$61=[1]Lists!BF253,'[1]Multi-Field'!$F$61="Drained"),BI253,IF(AND('[1]Multi-Field'!$E$61=[1]Lists!BF253,'[1]Multi-Field'!$F$61="undrained"),BH253,""))</f>
        <v/>
      </c>
      <c r="DR253" s="409" t="str">
        <f>IF(AND('[1]Multi-Field'!$E$62=[1]Lists!BF253,'[1]Multi-Field'!$F$62="Drained"),BI253,IF(AND('[1]Multi-Field'!$E$62=[1]Lists!BF253,'[1]Multi-Field'!$F$62="undrained"),BH253,""))</f>
        <v/>
      </c>
      <c r="DS253" s="409" t="str">
        <f>IF(AND('[1]Multi-Field'!$E$63=[1]Lists!BF253,'[1]Multi-Field'!$F$63="Drained"),BI253,IF(AND('[1]Multi-Field'!$E$63=[1]Lists!BF253,'[1]Multi-Field'!$F$63="undrained"),BH253,""))</f>
        <v/>
      </c>
      <c r="DT253" s="409" t="str">
        <f>IF(AND('[1]Multi-Field'!$E$64=[1]Lists!BF253,'[1]Multi-Field'!$F$64="Drained"),BI253,IF(AND('[1]Multi-Field'!$E$64=[1]Lists!BF253,'[1]Multi-Field'!$F$64="undrained"),BH253,""))</f>
        <v/>
      </c>
      <c r="DU253" s="409" t="str">
        <f>IF(AND('[1]Multi-Field'!$E$65=[1]Lists!BF253,'[1]Multi-Field'!$F$65="Drained"),BI253,IF(AND('[1]Multi-Field'!$E$65=[1]Lists!BF253,'[1]Multi-Field'!$F$65="undrained"),BH253,""))</f>
        <v/>
      </c>
      <c r="DV253" s="409" t="str">
        <f>IF(AND('[1]Multi-Field'!$E$66=[1]Lists!BF253,'[1]Multi-Field'!$F$66="Drained"),BI253,IF(AND('[1]Multi-Field'!$E$66=[1]Lists!BF253,'[1]Multi-Field'!$F$66="undrained"),BH253,""))</f>
        <v/>
      </c>
      <c r="DW253" s="409" t="str">
        <f>IF(AND('[1]Multi-Field'!$E$67=[1]Lists!BF253,'[1]Multi-Field'!$F$67="Drained"),BI253,IF(AND('[1]Multi-Field'!$E$67=[1]Lists!BF253,'[1]Multi-Field'!$F$67="undrained"),BH253,""))</f>
        <v/>
      </c>
      <c r="DX253" s="409" t="str">
        <f>IF(AND('[1]Multi-Field'!$E$68=[1]Lists!BF253,'[1]Multi-Field'!$F$68="Drained"),BI253,IF(AND('[1]Multi-Field'!$E$68=[1]Lists!BF253,'[1]Multi-Field'!$F$68="undrained"),BH253,""))</f>
        <v/>
      </c>
      <c r="DY253" s="409" t="str">
        <f>IF(AND('[1]Multi-Field'!$E$69=[1]Lists!BF253,'[1]Multi-Field'!$F$69="Drained"),BI253,IF(AND('[1]Multi-Field'!$E$69=[1]Lists!BF253,'[1]Multi-Field'!$F$69="undrained"),BH253,""))</f>
        <v/>
      </c>
      <c r="DZ253" s="409" t="str">
        <f>IF(AND('[1]Multi-Field'!$E$70=[1]Lists!BF253,'[1]Multi-Field'!$F$70="Drained"),BI253,IF(AND('[1]Multi-Field'!$E$70=[1]Lists!BF253,'[1]Multi-Field'!$F$70="undrained"),BH253,""))</f>
        <v/>
      </c>
      <c r="EA253" s="409" t="str">
        <f>IF(AND('[1]Multi-Field'!$E$71=[1]Lists!BF253,'[1]Multi-Field'!$F$71="Drained"),BI253,IF(AND('[1]Multi-Field'!$E$71=[1]Lists!BF253,'[1]Multi-Field'!$F$71="undrained"),BH253,""))</f>
        <v/>
      </c>
      <c r="EB253" s="409" t="str">
        <f>IF(AND('[1]Multi-Field'!$E$72=[1]Lists!BF253,'[1]Multi-Field'!$F$72="Drained"),BI253,IF(AND('[1]Multi-Field'!$E$72=[1]Lists!BF253,'[1]Multi-Field'!$F$72="undrained"),BH253,""))</f>
        <v/>
      </c>
      <c r="EC253" s="409" t="str">
        <f>IF(AND('[1]Multi-Field'!$E$73=[1]Lists!BF253,'[1]Multi-Field'!$F$73="Drained"),BI253,IF(AND('[1]Multi-Field'!$E$73=[1]Lists!BF253,'[1]Multi-Field'!$F$73="undrained"),BH253,""))</f>
        <v/>
      </c>
      <c r="ED253" s="409" t="str">
        <f>IF(AND('[1]Multi-Field'!$E$74=[1]Lists!BF253,'[1]Multi-Field'!$F$74="Drained"),BI253,IF(AND('[1]Multi-Field'!$E$74=[1]Lists!BF253,'[1]Multi-Field'!$F$74="undrained"),BH253,""))</f>
        <v/>
      </c>
      <c r="EE253" s="409" t="str">
        <f>IF(AND('[1]Multi-Field'!$E$75=[1]Lists!BF253,'[1]Multi-Field'!$F$75="Drained"),BI253,IF(AND('[1]Multi-Field'!$E$75=[1]Lists!BF253,'[1]Multi-Field'!$F$75="undrained"),BH253,""))</f>
        <v/>
      </c>
      <c r="EF253" s="409" t="str">
        <f>IF(AND('[1]Multi-Field'!$E$76=[1]Lists!BF253,'[1]Multi-Field'!$F$76="Drained"),BI253,IF(AND('[1]Multi-Field'!$E$76=[1]Lists!BF253,'[1]Multi-Field'!$F$6="undrained"),BH253,""))</f>
        <v/>
      </c>
      <c r="EG253" s="409" t="str">
        <f>IF(AND('[1]Multi-Field'!$E$77=[1]Lists!BF253,'[1]Multi-Field'!$F$77="Drained"),BI253,IF(AND('[1]Multi-Field'!$E$77=[1]Lists!BF253,'[1]Multi-Field'!$F$77="undrained"),BH253,""))</f>
        <v/>
      </c>
      <c r="EH253" s="409" t="str">
        <f>IF(AND('[1]Multi-Field'!$E$78=[1]Lists!BF253,'[1]Multi-Field'!$F$78="Drained"),BI253,IF(AND('[1]Multi-Field'!$E$78=[1]Lists!BF253,'[1]Multi-Field'!$F$78="undrained"),BH253,""))</f>
        <v/>
      </c>
      <c r="EI253" s="409" t="str">
        <f>IF(AND('[1]Multi-Field'!$E$79=[1]Lists!BF253,'[1]Multi-Field'!$F$79="Drained"),BI253,IF(AND('[1]Multi-Field'!$E$79=[1]Lists!BF253,'[1]Multi-Field'!$F$79="undrained"),BH253,""))</f>
        <v/>
      </c>
      <c r="EJ253" s="409" t="str">
        <f>IF(AND('[1]Multi-Field'!$E$80=[1]Lists!BF253,'[1]Multi-Field'!$F$80="Drained"),BI253,IF(AND('[1]Multi-Field'!$E$80=[1]Lists!BF253,'[1]Multi-Field'!$F$80="undrained"),BH253,""))</f>
        <v/>
      </c>
      <c r="EK253" s="409" t="str">
        <f>IF(AND('[1]Multi-Field'!$E$81=[1]Lists!BF253,'[1]Multi-Field'!$F$81="Drained"),BI253,IF(AND('[1]Multi-Field'!$E$81=[1]Lists!BF253,'[1]Multi-Field'!$F$81="undrained"),BH253,""))</f>
        <v/>
      </c>
      <c r="EL253" s="409" t="str">
        <f>IF(AND('[1]Multi-Field'!$E$82=[1]Lists!BF253,'[1]Multi-Field'!$F$82="Drained"),BI253,IF(AND('[1]Multi-Field'!$E$82=[1]Lists!BF253,'[1]Multi-Field'!$F$82="undrained"),BH253,""))</f>
        <v/>
      </c>
      <c r="EM253" s="409" t="str">
        <f>IF(AND('[1]Multi-Field'!$E$83=[1]Lists!BF253,'[1]Multi-Field'!$F$83="Drained"),BI253,IF(AND('[1]Multi-Field'!$E$83=[1]Lists!BF253,'[1]Multi-Field'!$F$83="undrained"),BH253,""))</f>
        <v/>
      </c>
      <c r="EN253" s="409" t="str">
        <f>IF(AND('[1]Multi-Field'!$E$84=[1]Lists!BF253,'[1]Multi-Field'!$F$84="Drained"),BI253,IF(AND('[1]Multi-Field'!$E$84=[1]Lists!BF253,'[1]Multi-Field'!$F$84="undrained"),BH253,""))</f>
        <v/>
      </c>
      <c r="EO253" s="409" t="str">
        <f>IF(AND('[1]Multi-Field'!$E$85=[1]Lists!BF253,'[1]Multi-Field'!$F$85="Drained"),BI253,IF(AND('[1]Multi-Field'!$E$85=[1]Lists!BF253,'[1]Multi-Field'!$F$85="undrained"),BH253,""))</f>
        <v/>
      </c>
      <c r="EP253" s="409" t="str">
        <f>IF(AND('[1]Multi-Field'!$E$86=[1]Lists!BF253,'[1]Multi-Field'!$F$86="Drained"),BI253,IF(AND('[1]Multi-Field'!$E$86=[1]Lists!BF253,'[1]Multi-Field'!$F$86="undrained"),BH253,""))</f>
        <v/>
      </c>
      <c r="EQ253" s="409" t="str">
        <f>IF(AND('[1]Multi-Field'!$E$87=[1]Lists!BF253,'[1]Multi-Field'!$F$87="Drained"),BI253,IF(AND('[1]Multi-Field'!$E$87=[1]Lists!BF253,'[1]Multi-Field'!$F$87="undrained"),BH253,""))</f>
        <v/>
      </c>
      <c r="ER253" s="409" t="str">
        <f>IF(AND('[1]Multi-Field'!$E$88=[1]Lists!BF253,'[1]Multi-Field'!$F$88="Drained"),BI253,IF(AND('[1]Multi-Field'!$E$88=[1]Lists!BF253,'[1]Multi-Field'!$F$88="undrained"),BH253,""))</f>
        <v/>
      </c>
      <c r="ES253" s="409" t="str">
        <f>IF(AND('[1]Multi-Field'!$E$89=[1]Lists!BF253,'[1]Multi-Field'!$F$89="Drained"),BI253,IF(AND('[1]Multi-Field'!$E$89=[1]Lists!BF253,'[1]Multi-Field'!$F$89="undrained"),BH253,""))</f>
        <v/>
      </c>
      <c r="ET253" s="409" t="str">
        <f>IF(AND('[1]Multi-Field'!$E$90=[1]Lists!BF253,'[1]Multi-Field'!$F$90="Drained"),BI253,IF(AND('[1]Multi-Field'!$E$90=[1]Lists!BF253,'[1]Multi-Field'!$F$90="undrained"),BH253,""))</f>
        <v/>
      </c>
      <c r="EU253" s="409" t="str">
        <f>IF(AND('[1]Multi-Field'!$E$91=[1]Lists!BF253,'[1]Multi-Field'!$F$91="Drained"),BI253,IF(AND('[1]Multi-Field'!$E$91=[1]Lists!BF253,'[1]Multi-Field'!$F$91="undrained"),BH253,""))</f>
        <v/>
      </c>
      <c r="EV253" s="409" t="str">
        <f>IF(AND('[1]Multi-Field'!$E$92=[1]Lists!BF253,'[1]Multi-Field'!$F$92="Drained"),BI253,IF(AND('[1]Multi-Field'!$E$92=[1]Lists!BF253,'[1]Multi-Field'!$F$92="undrained"),BH253,""))</f>
        <v/>
      </c>
      <c r="EW253" s="409" t="str">
        <f>IF(AND('[1]Multi-Field'!$E$93=[1]Lists!BF253,'[1]Multi-Field'!$F$93="Drained"),BI253,IF(AND('[1]Multi-Field'!$E$93=[1]Lists!BF253,'[1]Multi-Field'!$F$93="undrained"),BH253,""))</f>
        <v/>
      </c>
      <c r="EX253" s="409" t="str">
        <f>IF(AND('[1]Multi-Field'!$E$94=[1]Lists!BF253,'[1]Multi-Field'!$F$94="Drained"),BI253,IF(AND('[1]Multi-Field'!$E$94=[1]Lists!BF253,'[1]Multi-Field'!$F$94="undrained"),BH253,""))</f>
        <v/>
      </c>
      <c r="EY253" s="409" t="str">
        <f>IF(AND('[1]Multi-Field'!$E$95=[1]Lists!BF253,'[1]Multi-Field'!$F$95="Drained"),BI253,IF(AND('[1]Multi-Field'!$E$95=[1]Lists!BF253,'[1]Multi-Field'!$F$95="undrained"),BH253,""))</f>
        <v/>
      </c>
      <c r="EZ253" s="409" t="str">
        <f>IF(AND('[1]Multi-Field'!$E$96=[1]Lists!BF253,'[1]Multi-Field'!$F$96="Drained"),BI253,IF(AND('[1]Multi-Field'!$E$96=[1]Lists!BF253,'[1]Multi-Field'!$F$96="undrained"),BH253,""))</f>
        <v/>
      </c>
      <c r="FA253" s="409" t="str">
        <f>IF(AND('[1]Multi-Field'!$E$97=[1]Lists!BF253,'[1]Multi-Field'!$F$97="Drained"),BI253,IF(AND('[1]Multi-Field'!$E$97=[1]Lists!BF253,'[1]Multi-Field'!$F$97="undrained"),BH253,""))</f>
        <v/>
      </c>
      <c r="FB253" s="409" t="str">
        <f>IF(AND('[1]Multi-Field'!$E$98=[1]Lists!BF253,'[1]Multi-Field'!$F$98="Drained"),BI253,IF(AND('[1]Multi-Field'!$E$98=[1]Lists!BF253,'[1]Multi-Field'!$F$98="undrained"),BH253,""))</f>
        <v/>
      </c>
      <c r="FC253" s="409" t="str">
        <f>IF(AND('[1]Multi-Field'!$E$99=[1]Lists!BF253,'[1]Multi-Field'!$F$99="Drained"),BI253,IF(AND('[1]Multi-Field'!$E$99=[1]Lists!BF253,'[1]Multi-Field'!$F$99="undrained"),BH253,""))</f>
        <v/>
      </c>
      <c r="FD253" s="409" t="str">
        <f>IF(AND('[1]Multi-Field'!$E$100=[1]Lists!BF253,'[1]Multi-Field'!$F$100="Drained"),BI253,IF(AND('[1]Multi-Field'!$E$100=[1]Lists!BF253,'[1]Multi-Field'!$F$100="undrained"),BH253,""))</f>
        <v/>
      </c>
      <c r="FE253" s="409" t="str">
        <f>IF(AND('[1]Multi-Field'!$E$101=[1]Lists!BF253,'[1]Multi-Field'!$F$101="Drained"),BI253,IF(AND('[1]Multi-Field'!$E$101=[1]Lists!BF253,'[1]Multi-Field'!$F$101="undrained"),BH253,""))</f>
        <v/>
      </c>
      <c r="FF253" s="409" t="str">
        <f>IF(AND('[1]Multi-Field'!$E$102=[1]Lists!BF253,'[1]Multi-Field'!$F$102="Drained"),BI253,IF(AND('[1]Multi-Field'!$E$102=[1]Lists!BF253,'[1]Multi-Field'!$F$102="undrained"),BH253,""))</f>
        <v/>
      </c>
      <c r="FG253" s="409" t="str">
        <f>IF(AND('[1]Multi-Field'!$E$103=[1]Lists!BF253,'[1]Multi-Field'!$F$103="Drained"),BI253,IF(AND('[1]Multi-Field'!$E$103=[1]Lists!BF253,'[1]Multi-Field'!$F$103="undrained"),BH253,""))</f>
        <v/>
      </c>
      <c r="FH253" s="409" t="str">
        <f>IF(AND('[1]Multi-Field'!$E$104=[1]Lists!BF253,'[1]Multi-Field'!$F$104="Drained"),BI253,IF(AND('[1]Multi-Field'!$E$104=[1]Lists!BF253,'[1]Multi-Field'!$F$104="undrained"),BH253,""))</f>
        <v/>
      </c>
      <c r="FI253" s="409" t="str">
        <f>IF(AND('[1]Multi-Field'!$E$105=[1]Lists!BF253,'[1]Multi-Field'!$F$105="Drained"),BI253,IF(AND('[1]Multi-Field'!$E$105=[1]Lists!BF253,'[1]Multi-Field'!$F$105="undrained"),BH253,""))</f>
        <v/>
      </c>
      <c r="FJ253" s="409" t="str">
        <f>IF(AND('[1]Multi-Field'!$E$106=[1]Lists!BF253,'[1]Multi-Field'!$F$106="Drained"),BI253,IF(AND('[1]Multi-Field'!$E$106=[1]Lists!BF253,'[1]Multi-Field'!$F$106="undrained"),BH253,""))</f>
        <v/>
      </c>
      <c r="FK253" s="409" t="str">
        <f>IF(AND('[1]Multi-Field'!$E$107=[1]Lists!BF253,'[1]Multi-Field'!$F$107="Drained"),BI253,IF(AND('[1]Multi-Field'!$E$107=[1]Lists!BF253,'[1]Multi-Field'!$F$107="undrained"),BH253,""))</f>
        <v/>
      </c>
      <c r="FL253" s="409" t="str">
        <f>IF(AND('[1]Multi-Field'!$E$108=[1]Lists!BF253,'[1]Multi-Field'!$F$108="Drained"),BI253,IF(AND('[1]Multi-Field'!$E$108=[1]Lists!BF253,'[1]Multi-Field'!$F$108="undrained"),BH253,""))</f>
        <v/>
      </c>
      <c r="FM253" s="409" t="str">
        <f>IF(AND('[1]Multi-Field'!$E$109=[1]Lists!BF253,'[1]Multi-Field'!$F$109="Drained"),BI253,IF(AND('[1]Multi-Field'!$E$109=[1]Lists!BF253,'[1]Multi-Field'!$F$109="undrained"),BH253,""))</f>
        <v/>
      </c>
      <c r="FN253" s="409" t="str">
        <f>IF(AND('[1]Multi-Field'!$E$110=[1]Lists!BF253,'[1]Multi-Field'!$F$110="Drained"),BI253,IF(AND('[1]Multi-Field'!$E$110=[1]Lists!BF253,'[1]Multi-Field'!$F$110="undrained"),BH253,""))</f>
        <v/>
      </c>
      <c r="FO253" s="409" t="str">
        <f>IF(AND('[1]Multi-Field'!$E$111=[1]Lists!BF253,'[1]Multi-Field'!$F$111="Drained"),BI253,IF(AND('[1]Multi-Field'!$E$111=[1]Lists!BF253,'[1]Multi-Field'!$F$111="undrained"),BH253,""))</f>
        <v/>
      </c>
      <c r="FP253" s="409" t="str">
        <f>IF(AND('[1]Multi-Field'!$E$112=[1]Lists!BF253,'[1]Multi-Field'!$F$112="Drained"),BI253,IF(AND('[1]Multi-Field'!$E$112=[1]Lists!BF253,'[1]Multi-Field'!$F$112="undrained"),BH253,""))</f>
        <v/>
      </c>
      <c r="FQ253" s="409" t="str">
        <f>IF(AND('[1]Multi-Field'!$E$113=[1]Lists!BF253,'[1]Multi-Field'!$F$113="Drained"),BI253,IF(AND('[1]Multi-Field'!$E$113=[1]Lists!BF253,'[1]Multi-Field'!$F$113="undrained"),BH253,""))</f>
        <v/>
      </c>
      <c r="FR253" s="409" t="str">
        <f>IF(AND('[1]Multi-Field'!$E$114=[1]Lists!BF253,'[1]Multi-Field'!$F$114="Drained"),BI253,IF(AND('[1]Multi-Field'!$E$114=[1]Lists!BF253,'[1]Multi-Field'!$F$114="undrained"),BH253,""))</f>
        <v/>
      </c>
      <c r="FS253" s="409" t="str">
        <f>IF(AND('[1]Multi-Field'!$E$115=[1]Lists!BF253,'[1]Multi-Field'!$F$115="Drained"),BI253,IF(AND('[1]Multi-Field'!$E$115=[1]Lists!BF253,'[1]Multi-Field'!$F$115="undrained"),BH253,""))</f>
        <v/>
      </c>
      <c r="FT253" s="409" t="str">
        <f>IF(AND('[1]Multi-Field'!$E$116=[1]Lists!BF253,'[1]Multi-Field'!$F$116="Drained"),BI253,IF(AND('[1]Multi-Field'!$E$116=[1]Lists!BF253,'[1]Multi-Field'!$F$116="undrained"),BH253,""))</f>
        <v/>
      </c>
      <c r="FU253" s="409" t="str">
        <f>IF(AND('[1]Multi-Field'!$E$117=[1]Lists!BF253,'[1]Multi-Field'!$F$117="Drained"),BI253,IF(AND('[1]Multi-Field'!$E$117=[1]Lists!BF253,'[1]Multi-Field'!$F$117="undrained"),BH253,""))</f>
        <v/>
      </c>
      <c r="FV253" s="409" t="str">
        <f>IF(AND('[1]Multi-Field'!$E$118=[1]Lists!BF253,'[1]Multi-Field'!$F$118="Drained"),BI253,IF(AND('[1]Multi-Field'!$E$118=[1]Lists!BF253,'[1]Multi-Field'!$F$118="undrained"),BH253,""))</f>
        <v/>
      </c>
      <c r="FW253" s="409" t="str">
        <f>IF(AND('[1]Multi-Field'!$E$119=[1]Lists!BF253,'[1]Multi-Field'!$F$119="Drained"),BI253,IF(AND('[1]Multi-Field'!$E$119=[1]Lists!BF253,'[1]Multi-Field'!$F$119="undrained"),BH253,""))</f>
        <v/>
      </c>
      <c r="FX253" s="409" t="str">
        <f>IF(AND('[1]Multi-Field'!$E$120=[1]Lists!BF253,'[1]Multi-Field'!$F$120="Drained"),BI253,IF(AND('[1]Multi-Field'!$E$120=[1]Lists!BF253,'[1]Multi-Field'!$F$120="undrained"),BH253,""))</f>
        <v/>
      </c>
    </row>
    <row r="254" spans="1:180" ht="13.5" customHeight="1">
      <c r="A254" s="7" t="s">
        <v>340</v>
      </c>
      <c r="B254" s="7"/>
      <c r="C254" s="7"/>
      <c r="D254" s="8">
        <v>75</v>
      </c>
      <c r="E254" s="8">
        <f t="shared" si="39"/>
        <v>75</v>
      </c>
      <c r="F254" s="8">
        <f t="shared" si="40"/>
        <v>75</v>
      </c>
      <c r="G254" s="8">
        <v>75</v>
      </c>
      <c r="H254" s="8">
        <v>70</v>
      </c>
      <c r="I254" s="8">
        <f t="shared" si="43"/>
        <v>70</v>
      </c>
      <c r="J254" s="8">
        <f t="shared" si="44"/>
        <v>70</v>
      </c>
      <c r="K254" s="8">
        <v>70</v>
      </c>
      <c r="L254" s="8">
        <v>135</v>
      </c>
      <c r="M254" s="8">
        <f t="shared" si="41"/>
        <v>135</v>
      </c>
      <c r="N254" s="8">
        <f t="shared" si="42"/>
        <v>135</v>
      </c>
      <c r="O254" s="8">
        <v>135</v>
      </c>
      <c r="P254" s="391">
        <v>229</v>
      </c>
      <c r="Q254" s="394"/>
      <c r="R254" s="395" t="b">
        <f>IF(OR('Multi-Field'!AA231=Lists!$AC$42,'Multi-Field'!AA231=Lists!$AC$43),IF('Multi-Field'!Z231="x",(IF('Multi-Field'!AC231=Lists!$Q$11,Lists!$R$11,IF('Multi-Field'!AC231=Lists!$Q$12,Lists!$R$12,IF('Multi-Field'!AC231=Lists!$Q$13,Lists!$R$13,IF('Multi-Field'!AC231=Lists!$Q$14,Lists!$R$14))))),IF('Multi-Field'!X231="x",(IF('Multi-Field'!AC231=Lists!$Q$11,Lists!$S$11,IF('Multi-Field'!AC231=Lists!$Q$12,Lists!$S$12,IF('Multi-Field'!AC231=Lists!$Q$13,Lists!$S$13,IF('Multi-Field'!AC231=Lists!$Q$14,Lists!$S$14))))),IF('Multi-Field'!V231="x",(IF('Multi-Field'!AC231=Lists!$Q$11,Lists!$T$11,IF('Multi-Field'!AC231=Lists!$Q$12,Lists!$T$12,IF('Multi-Field'!AC231=Lists!$Q$13,Lists!$T$13,IF('Multi-Field'!AC231=Lists!$Q$14,Lists!$T$14))))),0))))</f>
        <v>0</v>
      </c>
      <c r="S254" s="395" t="str">
        <f t="shared" si="45"/>
        <v/>
      </c>
      <c r="T254" s="395"/>
      <c r="U254" s="396"/>
      <c r="AI254" s="384">
        <f>'[1]Multi-Field'!B250</f>
        <v>0</v>
      </c>
      <c r="AJ254" s="387" t="str">
        <f>IF(OR('[1]Multi-Field'!Q94=[1]Lists!$AC$42,'[1]Multi-Field'!Q94=[1]Lists!$AC$43),"x","")</f>
        <v/>
      </c>
      <c r="AK254" s="387" t="str">
        <f>IF(OR('[1]Multi-Field'!Q94=[1]Lists!$AC$6,'[1]Multi-Field'!Q94=$AC$2,'[1]Multi-Field'!Q94=$AC$4),"x","")</f>
        <v/>
      </c>
      <c r="AL254" s="387" t="str">
        <f>IF(OR('[1]Multi-Field'!Q94=[1]Lists!$AC$7,'[1]Multi-Field'!Q94=$AC$3,'[1]Multi-Field'!Q94=$AC$5),"x","")</f>
        <v/>
      </c>
      <c r="AM254" s="387" t="str">
        <f>IF(OR('[1]Multi-Field'!Q94=$AC$23,'[1]Multi-Field'!Q94=$AC$13,'[1]Multi-Field'!Q94=$AC$9,'[1]Multi-Field'!Q94=$AC$19,'[1]Multi-Field'!Q94=$AC$47),"x","")</f>
        <v/>
      </c>
      <c r="AN254" s="387" t="str">
        <f>IF(OR('[1]Multi-Field'!Q94=$AC$24,'[1]Multi-Field'!Q94=$AC$14,'[1]Multi-Field'!Q94=$AC$10,'[1]Multi-Field'!Q94=$AC$22,'[1]Multi-Field'!Q94=$AC$48),"x","")</f>
        <v/>
      </c>
      <c r="AO254" s="387" t="str">
        <f>IF(OR('[1]Multi-Field'!Q94=$AC$21,'[1]Multi-Field'!Q94=$AC$28,'[1]Multi-Field'!Q94=$AC$62,'[1]Multi-Field'!Q94=$AC$102,'[1]Multi-Field'!Q94=$AC$98),"x","")</f>
        <v/>
      </c>
      <c r="AP254" s="387" t="str">
        <f>IF(OR('[1]Multi-Field'!Q94=$AC$25,'[1]Multi-Field'!Q94=$AC$63,'[1]Multi-Field'!Q94=$AC$85,'[1]Multi-Field'!Q94=$AC$87,'[1]Multi-Field'!Q94=$AC$92,'[1]Multi-Field'!Q94=$AC$93),"x","")</f>
        <v/>
      </c>
      <c r="AQ254" s="387" t="str">
        <f>IF(OR('[1]Multi-Field'!Q94=$AC$20,'[1]Multi-Field'!Q94=$AC$27,'[1]Multi-Field'!Q94=$AC$58,'[1]Multi-Field'!Q94=$AC$86,'[1]Multi-Field'!Q94=$AC$103,'[1]Multi-Field'!Q94=$AC$94),"x","")</f>
        <v/>
      </c>
      <c r="AR254" s="387" t="str">
        <f>IF(OR('[1]Multi-Field'!Q94=$AC$35,'[1]Multi-Field'!Q94=$AC$40,'[1]Multi-Field'!Q94=$AC$45,),"x","")</f>
        <v/>
      </c>
      <c r="AS254" s="387" t="str">
        <f>IF(OR('[1]Multi-Field'!Q94=$AC$36,'[1]Multi-Field'!Q94=$AC$41,'[1]Multi-Field'!Q94=$AC$46,),"x","")</f>
        <v/>
      </c>
      <c r="AT254" s="387" t="str">
        <f>IF(OR('[1]Multi-Field'!Q94=$AC$52,'[1]Multi-Field'!Q94=$AC$53,'[1]Multi-Field'!Q94=$AC$54,'[1]Multi-Field'!Q94=$AC$55,'[1]Multi-Field'!Q94=$AC$68,'[1]Multi-Field'!Q94=$AC$69,'[1]Multi-Field'!Q94=$AC$74,'[1]Multi-Field'!Q94=$AC$71,'[1]Multi-Field'!Q94=$AC$70),"x","")</f>
        <v>x</v>
      </c>
      <c r="AU254" s="387" t="str">
        <f>IF('[1]Multi-Field'!Q94=$AC$72,"x","")</f>
        <v/>
      </c>
      <c r="AV254" s="387" t="str">
        <f>IF('[1]Multi-Field'!Q94=$AC$73,"x","")</f>
        <v/>
      </c>
      <c r="AW254" s="387" t="str">
        <f>IF('[1]Multi-Field'!Q94=$AC$83,"x","")</f>
        <v/>
      </c>
      <c r="AX254" s="387" t="str">
        <f>IF('[1]Multi-Field'!Q94=$AC$84,"x","")</f>
        <v/>
      </c>
      <c r="AY254" s="387" t="str">
        <f>IF('[1]Multi-Field'!Q94=$AC$97,"x","")</f>
        <v/>
      </c>
      <c r="AZ254" s="387" t="str">
        <f>IF('[1]Multi-Field'!Q94=$AC$99,"x","")</f>
        <v/>
      </c>
      <c r="BA254" s="387" t="str">
        <f>IF('[1]Multi-Field'!Q94=$AC$104,"x","")</f>
        <v/>
      </c>
      <c r="BB254" s="387" t="str">
        <f>IF('[1]Multi-Field'!Q94=$AC$105,"x","")</f>
        <v/>
      </c>
      <c r="BC254" s="388"/>
      <c r="BF254" s="407" t="s">
        <v>1420</v>
      </c>
      <c r="BG254" s="408">
        <v>3</v>
      </c>
      <c r="BH254" s="408">
        <v>5.5</v>
      </c>
      <c r="BI254" s="408">
        <v>5.5</v>
      </c>
      <c r="BJ254" s="409" t="e">
        <f>IF(AND('[1]Single Field'!#REF!=[1]Lists!BF254,'[1]Single Field'!#REF!="Drained"),"x",IF(AND('[1]Single Field'!#REF!=[1]Lists!BF254,'[1]Single Field'!#REF!="Undrained"),O,""))</f>
        <v>#REF!</v>
      </c>
      <c r="BK254" s="409" t="str">
        <f>IF(AND('[1]Multi-Field'!$E$3=[1]Lists!BF254,'[1]Multi-Field'!$F$3="Drained"),BI254,IF(AND('[1]Multi-Field'!$E$3=BF254,'[1]Multi-Field'!$F$3="undrained"),BH254,""))</f>
        <v/>
      </c>
      <c r="BL254" s="409" t="str">
        <f>IF(AND('[1]Multi-Field'!$E$4=BF254,'[1]Multi-Field'!$F$4="Drained"),BI254,IF(AND('[1]Multi-Field'!$E$4=BF254,'[1]Multi-Field'!$F$4="undrained"),BH254,""))</f>
        <v/>
      </c>
      <c r="BM254" s="409" t="str">
        <f>IF(AND('[1]Multi-Field'!$E$5=BF254,'[1]Multi-Field'!$F$5="Drained"),BI254,IF(AND('[1]Multi-Field'!$E$5=BF254,'[1]Multi-Field'!$F$5="undrained"),BH254,""))</f>
        <v/>
      </c>
      <c r="BN254" s="409" t="str">
        <f>IF(AND('[1]Multi-Field'!$E$6=BF254,'[1]Multi-Field'!$F$6="Drained"),BI254,IF(AND('[1]Multi-Field'!$E$6=BF254,'[1]Multi-Field'!$F$6="undrained"),BH254,""))</f>
        <v/>
      </c>
      <c r="BO254" s="409" t="str">
        <f>IF(AND('[1]Multi-Field'!$E$7=BF254,'[1]Multi-Field'!$F$7="Drained"),BI254,IF(AND('[1]Multi-Field'!$E$7=BF254,'[1]Multi-Field'!$F$7="undrained"),BH254,""))</f>
        <v/>
      </c>
      <c r="BP254" s="409" t="str">
        <f>IF(AND('[1]Multi-Field'!$E$8=BF254,'[1]Multi-Field'!$F$8="Drained"),BI254,IF(AND('[1]Multi-Field'!$E$8=BF254,'[1]Multi-Field'!$F$8="undrained"),BH254,""))</f>
        <v/>
      </c>
      <c r="BQ254" s="409" t="str">
        <f>IF(AND('[1]Multi-Field'!$E$9=BF254,'[1]Multi-Field'!$F$9="Drained"),BI254,IF(AND('[1]Multi-Field'!$E$9=BF254,'[1]Multi-Field'!$F$9="undrained"),BH254,""))</f>
        <v/>
      </c>
      <c r="BR254" s="409" t="str">
        <f>IF(AND('[1]Multi-Field'!$E$10=BF254,'[1]Multi-Field'!$F$10="Drained"),BI254,IF(AND('[1]Multi-Field'!$E$10=BF254,'[1]Multi-Field'!$F$10="undrained"),BH254,""))</f>
        <v/>
      </c>
      <c r="BS254" s="409" t="str">
        <f>IF(AND('[1]Multi-Field'!$E$11=BF254,'[1]Multi-Field'!$F$11="Drained"),BI254,IF(AND('[1]Multi-Field'!$E$11=BF254,'[1]Multi-Field'!$F$11="undrained"),BH254,""))</f>
        <v/>
      </c>
      <c r="BT254" s="409" t="str">
        <f>IF(AND('[1]Multi-Field'!$E$12=BF254,'[1]Multi-Field'!$F$12="Drained"),BI254,IF(AND('[1]Multi-Field'!$E$12=BF254,'[1]Multi-Field'!$F$12="undrained"),BH254,""))</f>
        <v/>
      </c>
      <c r="BU254" s="409" t="str">
        <f>IF(AND('[1]Multi-Field'!$E$13=BF254,'[1]Multi-Field'!$F$13="Drained"),BI254,IF(AND('[1]Multi-Field'!$E$3=BF254,'[1]Multi-Field'!$F$13="undrained"),BH254,""))</f>
        <v/>
      </c>
      <c r="BV254" s="409" t="str">
        <f>IF(AND('[1]Multi-Field'!$E$14=BF254,'[1]Multi-Field'!$F$14="Drained"),BI254,IF(AND('[1]Multi-Field'!$E$14=BF254,'[1]Multi-Field'!$F$14="undrained"),BH254,""))</f>
        <v/>
      </c>
      <c r="BW254" s="409" t="str">
        <f>IF(AND('[1]Multi-Field'!$E$15=BF254,'[1]Multi-Field'!$F$15="Drained"),BI254,IF(AND('[1]Multi-Field'!$E$15=BF254,'[1]Multi-Field'!$F$15="undrained"),BH254,""))</f>
        <v/>
      </c>
      <c r="BX254" s="409" t="str">
        <f>IF(AND('[1]Multi-Field'!$E$16=[1]Lists!BF254,'[1]Multi-Field'!$F$16="Drained"),BI254,IF(AND('[1]Multi-Field'!$E$16=[1]Lists!BF254,'[1]Multi-Field'!$F$16="undrained"),BH254,""))</f>
        <v/>
      </c>
      <c r="BY254" s="409" t="str">
        <f>IF(AND('[1]Multi-Field'!$E$17=[1]Lists!BF254,'[1]Multi-Field'!$F$17="Drained"),BI254,IF(AND('[1]Multi-Field'!$E$17=[1]Lists!BF254,'[1]Multi-Field'!$F$17="undrained"),BH254,""))</f>
        <v/>
      </c>
      <c r="BZ254" s="409" t="str">
        <f>IF(AND('[1]Multi-Field'!$E$18=[1]Lists!BF254,'[1]Multi-Field'!$F$18="Drained"),BI254,IF(AND('[1]Multi-Field'!$E$18=[1]Lists!BF254,'[1]Multi-Field'!$F$18="undrained"),BH254,""))</f>
        <v/>
      </c>
      <c r="CA254" s="409" t="str">
        <f>IF(AND('[1]Multi-Field'!$E$19=[1]Lists!BF254,'[1]Multi-Field'!$F$19="Drained"),BI254,IF(AND('[1]Multi-Field'!$E$19=[1]Lists!BF254,'[1]Multi-Field'!$F$19="undrained"),BH254,""))</f>
        <v/>
      </c>
      <c r="CB254" s="409" t="str">
        <f>IF(AND('[1]Multi-Field'!$E$20=[1]Lists!BF254,'[1]Multi-Field'!$F$20="Drained"),BI254,IF(AND('[1]Multi-Field'!$E$20=[1]Lists!BF254,'[1]Multi-Field'!$F$20="undrained"),BH254,""))</f>
        <v/>
      </c>
      <c r="CC254" s="409" t="str">
        <f>IF(AND('[1]Multi-Field'!$E$21=[1]Lists!BF254,'[1]Multi-Field'!$F$21="Drained"),BI254,IF(AND('[1]Multi-Field'!$E$21=[1]Lists!BF254,'[1]Multi-Field'!$F$21="undrained"),BH254,""))</f>
        <v/>
      </c>
      <c r="CD254" s="409" t="str">
        <f>IF(AND('[1]Multi-Field'!$E$22=[1]Lists!BF254,'[1]Multi-Field'!$F$22="Drained"),BI254,IF(AND('[1]Multi-Field'!$E$22=[1]Lists!BF254,'[1]Multi-Field'!$F$22="undrained"),BH254,""))</f>
        <v/>
      </c>
      <c r="CE254" s="409" t="str">
        <f>IF(AND('[1]Multi-Field'!$E$23=[1]Lists!BF254,'[1]Multi-Field'!$F$23="Drained"),BI254,IF(AND('[1]Multi-Field'!$E$23=[1]Lists!BF254,'[1]Multi-Field'!$F$23="undrained"),BH254,""))</f>
        <v/>
      </c>
      <c r="CF254" s="409" t="str">
        <f>IF(AND('[1]Multi-Field'!$E$24=[1]Lists!BF254,'[1]Multi-Field'!$F$24="Drained"),BI254,IF(AND('[1]Multi-Field'!$E$24=[1]Lists!BF254,'[1]Multi-Field'!$F$24="undrained"),BH254,""))</f>
        <v/>
      </c>
      <c r="CG254" s="409" t="str">
        <f>IF(AND('[1]Multi-Field'!$E$25=[1]Lists!BF254,'[1]Multi-Field'!$F$25="Drained"),BI254,IF(AND('[1]Multi-Field'!$E$25=[1]Lists!BF254,'[1]Multi-Field'!$F$25="undrained"),BH254,""))</f>
        <v/>
      </c>
      <c r="CH254" s="409" t="str">
        <f>IF(AND('[1]Multi-Field'!$E$26=[1]Lists!BF254,'[1]Multi-Field'!$F$26="Drained"),BI254,IF(AND('[1]Multi-Field'!$E$26=[1]Lists!BF254,'[1]Multi-Field'!$F$26="undrained"),BH254,""))</f>
        <v/>
      </c>
      <c r="CI254" s="409" t="str">
        <f>IF(AND('[1]Multi-Field'!$E$27=[1]Lists!BF254,'[1]Multi-Field'!$F$27="Drained"),BI254,IF(AND('[1]Multi-Field'!$E$27=[1]Lists!BF254,'[1]Multi-Field'!$F$27="undrained"),BH254,""))</f>
        <v/>
      </c>
      <c r="CJ254" s="409" t="str">
        <f>IF(AND('[1]Multi-Field'!$E$28=[1]Lists!BF254,'[1]Multi-Field'!$F$28="Drained"),BI254,IF(AND('[1]Multi-Field'!$E$28=[1]Lists!BF254,'[1]Multi-Field'!$F$28="undrained"),BH254,""))</f>
        <v/>
      </c>
      <c r="CK254" s="409" t="str">
        <f>IF(AND('[1]Multi-Field'!$E$29=[1]Lists!BF254,'[1]Multi-Field'!$F$29="Drained"),BI254,IF(AND('[1]Multi-Field'!$E$29=[1]Lists!BF254,'[1]Multi-Field'!$F$29="undrained"),BH254,""))</f>
        <v/>
      </c>
      <c r="CL254" s="409" t="str">
        <f>IF(AND('[1]Multi-Field'!$E$30=[1]Lists!BF254,'[1]Multi-Field'!$F$30="Drained"),BI254,IF(AND('[1]Multi-Field'!$E$30=[1]Lists!BF254,'[1]Multi-Field'!$F$30="undrained"),BH254,""))</f>
        <v/>
      </c>
      <c r="CM254" s="409" t="str">
        <f>IF(AND('[1]Multi-Field'!$E$31=[1]Lists!BF254,'[1]Multi-Field'!$F$31="Drained"),BI254,IF(AND('[1]Multi-Field'!$E$31=[1]Lists!BF254,'[1]Multi-Field'!$F$31="undrained"),BH254,""))</f>
        <v/>
      </c>
      <c r="CN254" s="409" t="str">
        <f>IF(AND('[1]Multi-Field'!$E$32=[1]Lists!BF254,'[1]Multi-Field'!$F$32="Drained"),BI254,IF(AND('[1]Multi-Field'!$E$32=[1]Lists!BF254,'[1]Multi-Field'!$F$32="undrained"),BH254,""))</f>
        <v/>
      </c>
      <c r="CO254" s="409" t="str">
        <f>IF(AND('[1]Multi-Field'!$E$33=[1]Lists!BF254,'[1]Multi-Field'!$F$33="Drained"),BI254,IF(AND('[1]Multi-Field'!$E$33=[1]Lists!BF254,'[1]Multi-Field'!$F$33="undrained"),BH254,""))</f>
        <v/>
      </c>
      <c r="CP254" s="409" t="str">
        <f>IF(AND('[1]Multi-Field'!$E$34=[1]Lists!BF254,'[1]Multi-Field'!$F$34="Drained"),BI254,IF(AND('[1]Multi-Field'!$E$34=[1]Lists!BF254,'[1]Multi-Field'!$F$34="undrained"),BH254,""))</f>
        <v/>
      </c>
      <c r="CQ254" s="409" t="str">
        <f>IF(AND('[1]Multi-Field'!$E$35=[1]Lists!BF254,'[1]Multi-Field'!$F$35="Drained"),BI254,IF(AND('[1]Multi-Field'!$E$35=[1]Lists!BF254,'[1]Multi-Field'!$F$35="undrained"),BH254,""))</f>
        <v/>
      </c>
      <c r="CR254" s="409" t="str">
        <f>IF(AND('[1]Multi-Field'!$E$36=[1]Lists!BF254,'[1]Multi-Field'!$F$36="Drained"),BI254,IF(AND('[1]Multi-Field'!$E$36=[1]Lists!BF254,'[1]Multi-Field'!$F$36="undrained"),BH254,""))</f>
        <v/>
      </c>
      <c r="CS254" s="409" t="str">
        <f>IF(AND('[1]Multi-Field'!$E$37=[1]Lists!BF254,'[1]Multi-Field'!$F$37="Drained"),BI254,IF(AND('[1]Multi-Field'!$E$37=[1]Lists!BF254,'[1]Multi-Field'!$F$37="undrained"),BH254,""))</f>
        <v/>
      </c>
      <c r="CT254" s="409" t="str">
        <f>IF(AND('[1]Multi-Field'!$E$38=[1]Lists!BF254,'[1]Multi-Field'!$F$38="Drained"),BI254,IF(AND('[1]Multi-Field'!$E$38=[1]Lists!BF254,'[1]Multi-Field'!$F$38="undrained"),BH254,""))</f>
        <v/>
      </c>
      <c r="CU254" s="409" t="str">
        <f>IF(AND('[1]Multi-Field'!$E$39=[1]Lists!BF254,'[1]Multi-Field'!$F$39="Drained"),BI254,IF(AND('[1]Multi-Field'!$E$39=[1]Lists!BF254,'[1]Multi-Field'!$F$39="undrained"),BH254,""))</f>
        <v/>
      </c>
      <c r="CV254" s="409" t="str">
        <f>IF(AND('[1]Multi-Field'!$E$40=[1]Lists!BF254,'[1]Multi-Field'!$F$40="Drained"),BI254,IF(AND('[1]Multi-Field'!$E$40=[1]Lists!BF254,'[1]Multi-Field'!$F$40="undrained"),BH254,""))</f>
        <v/>
      </c>
      <c r="CW254" s="409" t="str">
        <f>IF(AND('[1]Multi-Field'!$E$41=[1]Lists!BF254,'[1]Multi-Field'!$F$40="Drained"),BI254,IF(AND('[1]Multi-Field'!$E$40=[1]Lists!BF254,'[1]Multi-Field'!$F$40="undrained"),BH254,""))</f>
        <v/>
      </c>
      <c r="CX254" s="409" t="str">
        <f>IF(AND('[1]Multi-Field'!$E$42=[1]Lists!BF254,'[1]Multi-Field'!$F$42="Drained"),BI254,IF(AND('[1]Multi-Field'!$E$42=[1]Lists!BF254,'[1]Multi-Field'!$F$42="undrained"),BH254,""))</f>
        <v/>
      </c>
      <c r="CY254" s="409" t="str">
        <f>IF(AND('[1]Multi-Field'!$E$43=[1]Lists!BF254,'[1]Multi-Field'!$F$43="Drained"),BI254,IF(AND('[1]Multi-Field'!$E$43=[1]Lists!BF254,'[1]Multi-Field'!$F$43="undrained"),BH254,""))</f>
        <v/>
      </c>
      <c r="CZ254" s="409" t="str">
        <f>IF(AND('[1]Multi-Field'!$E$44=[1]Lists!BF254,'[1]Multi-Field'!$F$44="Drained"),BI254,IF(AND('[1]Multi-Field'!$E$44=[1]Lists!BF254,'[1]Multi-Field'!$F$44="undrained"),BH254,""))</f>
        <v/>
      </c>
      <c r="DA254" s="409" t="str">
        <f>IF(AND('[1]Multi-Field'!$E$45=[1]Lists!BF254,'[1]Multi-Field'!$F$45="Drained"),BI254,IF(AND('[1]Multi-Field'!$E$45=[1]Lists!BF254,'[1]Multi-Field'!$F$45="undrained"),BH254,""))</f>
        <v/>
      </c>
      <c r="DB254" s="409" t="str">
        <f>IF(AND('[1]Multi-Field'!$E$46=[1]Lists!BF254,'[1]Multi-Field'!$F$46="Drained"),BI254,IF(AND('[1]Multi-Field'!$E$46=[1]Lists!BF254,'[1]Multi-Field'!$F$46="undrained"),BH254,""))</f>
        <v/>
      </c>
      <c r="DC254" s="409" t="str">
        <f>IF(AND('[1]Multi-Field'!$E$47=[1]Lists!BF254,'[1]Multi-Field'!$F$47="Drained"),BI254,IF(AND('[1]Multi-Field'!$E$47=[1]Lists!BF254,'[1]Multi-Field'!$F$47="undrained"),BH254,""))</f>
        <v/>
      </c>
      <c r="DD254" s="409" t="str">
        <f>IF(AND('[1]Multi-Field'!$E$48=[1]Lists!BF254,'[1]Multi-Field'!$F$48="Drained"),BI254,IF(AND('[1]Multi-Field'!$E$48=[1]Lists!BF254,'[1]Multi-Field'!$F$48="undrained"),BH254,""))</f>
        <v/>
      </c>
      <c r="DE254" s="409" t="str">
        <f>IF(AND('[1]Multi-Field'!$E$49=[1]Lists!BF254,'[1]Multi-Field'!$F$49="Drained"),BI254,IF(AND('[1]Multi-Field'!$E$49=[1]Lists!BF254,'[1]Multi-Field'!$F$9="undrained"),BH254,""))</f>
        <v/>
      </c>
      <c r="DF254" s="409" t="str">
        <f>IF(AND('[1]Multi-Field'!$E$50=[1]Lists!BF254,'[1]Multi-Field'!$F$50="Drained"),BI254,IF(AND('[1]Multi-Field'!$E$50=[1]Lists!BF254,'[1]Multi-Field'!$F$50="undrained"),BH254,""))</f>
        <v/>
      </c>
      <c r="DG254" s="409" t="str">
        <f>IF(AND('[1]Multi-Field'!$E$51=[1]Lists!BF254,'[1]Multi-Field'!$F$51="Drained"),BI254,IF(AND('[1]Multi-Field'!$E$51=[1]Lists!BF254,'[1]Multi-Field'!$F$51="undrained"),BH254,""))</f>
        <v/>
      </c>
      <c r="DH254" s="409" t="str">
        <f>IF(AND('[1]Multi-Field'!$E$52=[1]Lists!BF254,'[1]Multi-Field'!$F$52="Drained"),BI254,IF(AND('[1]Multi-Field'!$E$52=[1]Lists!BF254,'[1]Multi-Field'!$F$52="undrained"),BH254,""))</f>
        <v/>
      </c>
      <c r="DI254" s="409" t="str">
        <f>IF(AND('[1]Multi-Field'!$E$53=[1]Lists!BF254,'[1]Multi-Field'!$F$53="Drained"),BI254,IF(AND('[1]Multi-Field'!$E$53=[1]Lists!BF254,'[1]Multi-Field'!$F$53="undrained"),BH254,""))</f>
        <v/>
      </c>
      <c r="DJ254" s="409" t="str">
        <f>IF(AND('[1]Multi-Field'!$E$54=[1]Lists!BF254,'[1]Multi-Field'!$F$54="Drained"),BI254,IF(AND('[1]Multi-Field'!$E$54=[1]Lists!BF254,'[1]Multi-Field'!$F$54="undrained"),BH254,""))</f>
        <v/>
      </c>
      <c r="DK254" s="409" t="str">
        <f>IF(AND('[1]Multi-Field'!$E$55=[1]Lists!BF254,'[1]Multi-Field'!$F$55="Drained"),BI254,IF(AND('[1]Multi-Field'!$E$55=[1]Lists!BF254,'[1]Multi-Field'!$F$55="undrained"),BH254,""))</f>
        <v/>
      </c>
      <c r="DL254" s="409" t="str">
        <f>IF(AND('[1]Multi-Field'!$E$56=[1]Lists!BF254,'[1]Multi-Field'!$F$56="Drained"),BI254,IF(AND('[1]Multi-Field'!$E$56=[1]Lists!BF254,'[1]Multi-Field'!$F$56="undrained"),BH254,""))</f>
        <v/>
      </c>
      <c r="DM254" s="409" t="str">
        <f>IF(AND('[1]Multi-Field'!$E$57=[1]Lists!BF254,'[1]Multi-Field'!$F$57="Drained"),BI254,IF(AND('[1]Multi-Field'!$E$57=[1]Lists!BF254,'[1]Multi-Field'!$F$57="undrained"),BH254,""))</f>
        <v/>
      </c>
      <c r="DN254" s="409" t="str">
        <f>IF(AND('[1]Multi-Field'!$E$58=[1]Lists!BF254,'[1]Multi-Field'!$F$58="Drained"),BI254,IF(AND('[1]Multi-Field'!$E$58=[1]Lists!BF254,'[1]Multi-Field'!$F$58="undrained"),BH254,""))</f>
        <v/>
      </c>
      <c r="DO254" s="409" t="str">
        <f>IF(AND('[1]Multi-Field'!$E$59=[1]Lists!BF254,'[1]Multi-Field'!$F$59="Drained"),BI254,IF(AND('[1]Multi-Field'!$E$59=[1]Lists!BF254,'[1]Multi-Field'!$F$59="undrained"),BH254,""))</f>
        <v/>
      </c>
      <c r="DP254" s="409" t="str">
        <f>IF(AND('[1]Multi-Field'!$E$60=[1]Lists!BF254,'[1]Multi-Field'!$F$60="Drained"),BI254,IF(AND('[1]Multi-Field'!$E$60=[1]Lists!BF254,'[1]Multi-Field'!$F$60="undrained"),BH254,""))</f>
        <v/>
      </c>
      <c r="DQ254" s="409" t="str">
        <f>IF(AND('[1]Multi-Field'!$E$61=[1]Lists!BF254,'[1]Multi-Field'!$F$61="Drained"),BI254,IF(AND('[1]Multi-Field'!$E$61=[1]Lists!BF254,'[1]Multi-Field'!$F$61="undrained"),BH254,""))</f>
        <v/>
      </c>
      <c r="DR254" s="409" t="str">
        <f>IF(AND('[1]Multi-Field'!$E$62=[1]Lists!BF254,'[1]Multi-Field'!$F$62="Drained"),BI254,IF(AND('[1]Multi-Field'!$E$62=[1]Lists!BF254,'[1]Multi-Field'!$F$62="undrained"),BH254,""))</f>
        <v/>
      </c>
      <c r="DS254" s="409" t="str">
        <f>IF(AND('[1]Multi-Field'!$E$63=[1]Lists!BF254,'[1]Multi-Field'!$F$63="Drained"),BI254,IF(AND('[1]Multi-Field'!$E$63=[1]Lists!BF254,'[1]Multi-Field'!$F$63="undrained"),BH254,""))</f>
        <v/>
      </c>
      <c r="DT254" s="409" t="str">
        <f>IF(AND('[1]Multi-Field'!$E$64=[1]Lists!BF254,'[1]Multi-Field'!$F$64="Drained"),BI254,IF(AND('[1]Multi-Field'!$E$64=[1]Lists!BF254,'[1]Multi-Field'!$F$64="undrained"),BH254,""))</f>
        <v/>
      </c>
      <c r="DU254" s="409" t="str">
        <f>IF(AND('[1]Multi-Field'!$E$65=[1]Lists!BF254,'[1]Multi-Field'!$F$65="Drained"),BI254,IF(AND('[1]Multi-Field'!$E$65=[1]Lists!BF254,'[1]Multi-Field'!$F$65="undrained"),BH254,""))</f>
        <v/>
      </c>
      <c r="DV254" s="409" t="str">
        <f>IF(AND('[1]Multi-Field'!$E$66=[1]Lists!BF254,'[1]Multi-Field'!$F$66="Drained"),BI254,IF(AND('[1]Multi-Field'!$E$66=[1]Lists!BF254,'[1]Multi-Field'!$F$66="undrained"),BH254,""))</f>
        <v/>
      </c>
      <c r="DW254" s="409" t="str">
        <f>IF(AND('[1]Multi-Field'!$E$67=[1]Lists!BF254,'[1]Multi-Field'!$F$67="Drained"),BI254,IF(AND('[1]Multi-Field'!$E$67=[1]Lists!BF254,'[1]Multi-Field'!$F$67="undrained"),BH254,""))</f>
        <v/>
      </c>
      <c r="DX254" s="409" t="str">
        <f>IF(AND('[1]Multi-Field'!$E$68=[1]Lists!BF254,'[1]Multi-Field'!$F$68="Drained"),BI254,IF(AND('[1]Multi-Field'!$E$68=[1]Lists!BF254,'[1]Multi-Field'!$F$68="undrained"),BH254,""))</f>
        <v/>
      </c>
      <c r="DY254" s="409" t="str">
        <f>IF(AND('[1]Multi-Field'!$E$69=[1]Lists!BF254,'[1]Multi-Field'!$F$69="Drained"),BI254,IF(AND('[1]Multi-Field'!$E$69=[1]Lists!BF254,'[1]Multi-Field'!$F$69="undrained"),BH254,""))</f>
        <v/>
      </c>
      <c r="DZ254" s="409" t="str">
        <f>IF(AND('[1]Multi-Field'!$E$70=[1]Lists!BF254,'[1]Multi-Field'!$F$70="Drained"),BI254,IF(AND('[1]Multi-Field'!$E$70=[1]Lists!BF254,'[1]Multi-Field'!$F$70="undrained"),BH254,""))</f>
        <v/>
      </c>
      <c r="EA254" s="409" t="str">
        <f>IF(AND('[1]Multi-Field'!$E$71=[1]Lists!BF254,'[1]Multi-Field'!$F$71="Drained"),BI254,IF(AND('[1]Multi-Field'!$E$71=[1]Lists!BF254,'[1]Multi-Field'!$F$71="undrained"),BH254,""))</f>
        <v/>
      </c>
      <c r="EB254" s="409" t="str">
        <f>IF(AND('[1]Multi-Field'!$E$72=[1]Lists!BF254,'[1]Multi-Field'!$F$72="Drained"),BI254,IF(AND('[1]Multi-Field'!$E$72=[1]Lists!BF254,'[1]Multi-Field'!$F$72="undrained"),BH254,""))</f>
        <v/>
      </c>
      <c r="EC254" s="409" t="str">
        <f>IF(AND('[1]Multi-Field'!$E$73=[1]Lists!BF254,'[1]Multi-Field'!$F$73="Drained"),BI254,IF(AND('[1]Multi-Field'!$E$73=[1]Lists!BF254,'[1]Multi-Field'!$F$73="undrained"),BH254,""))</f>
        <v/>
      </c>
      <c r="ED254" s="409" t="str">
        <f>IF(AND('[1]Multi-Field'!$E$74=[1]Lists!BF254,'[1]Multi-Field'!$F$74="Drained"),BI254,IF(AND('[1]Multi-Field'!$E$74=[1]Lists!BF254,'[1]Multi-Field'!$F$74="undrained"),BH254,""))</f>
        <v/>
      </c>
      <c r="EE254" s="409" t="str">
        <f>IF(AND('[1]Multi-Field'!$E$75=[1]Lists!BF254,'[1]Multi-Field'!$F$75="Drained"),BI254,IF(AND('[1]Multi-Field'!$E$75=[1]Lists!BF254,'[1]Multi-Field'!$F$75="undrained"),BH254,""))</f>
        <v/>
      </c>
      <c r="EF254" s="409" t="str">
        <f>IF(AND('[1]Multi-Field'!$E$76=[1]Lists!BF254,'[1]Multi-Field'!$F$76="Drained"),BI254,IF(AND('[1]Multi-Field'!$E$76=[1]Lists!BF254,'[1]Multi-Field'!$F$6="undrained"),BH254,""))</f>
        <v/>
      </c>
      <c r="EG254" s="409" t="str">
        <f>IF(AND('[1]Multi-Field'!$E$77=[1]Lists!BF254,'[1]Multi-Field'!$F$77="Drained"),BI254,IF(AND('[1]Multi-Field'!$E$77=[1]Lists!BF254,'[1]Multi-Field'!$F$77="undrained"),BH254,""))</f>
        <v/>
      </c>
      <c r="EH254" s="409" t="str">
        <f>IF(AND('[1]Multi-Field'!$E$78=[1]Lists!BF254,'[1]Multi-Field'!$F$78="Drained"),BI254,IF(AND('[1]Multi-Field'!$E$78=[1]Lists!BF254,'[1]Multi-Field'!$F$78="undrained"),BH254,""))</f>
        <v/>
      </c>
      <c r="EI254" s="409" t="str">
        <f>IF(AND('[1]Multi-Field'!$E$79=[1]Lists!BF254,'[1]Multi-Field'!$F$79="Drained"),BI254,IF(AND('[1]Multi-Field'!$E$79=[1]Lists!BF254,'[1]Multi-Field'!$F$79="undrained"),BH254,""))</f>
        <v/>
      </c>
      <c r="EJ254" s="409" t="str">
        <f>IF(AND('[1]Multi-Field'!$E$80=[1]Lists!BF254,'[1]Multi-Field'!$F$80="Drained"),BI254,IF(AND('[1]Multi-Field'!$E$80=[1]Lists!BF254,'[1]Multi-Field'!$F$80="undrained"),BH254,""))</f>
        <v/>
      </c>
      <c r="EK254" s="409" t="str">
        <f>IF(AND('[1]Multi-Field'!$E$81=[1]Lists!BF254,'[1]Multi-Field'!$F$81="Drained"),BI254,IF(AND('[1]Multi-Field'!$E$81=[1]Lists!BF254,'[1]Multi-Field'!$F$81="undrained"),BH254,""))</f>
        <v/>
      </c>
      <c r="EL254" s="409" t="str">
        <f>IF(AND('[1]Multi-Field'!$E$82=[1]Lists!BF254,'[1]Multi-Field'!$F$82="Drained"),BI254,IF(AND('[1]Multi-Field'!$E$82=[1]Lists!BF254,'[1]Multi-Field'!$F$82="undrained"),BH254,""))</f>
        <v/>
      </c>
      <c r="EM254" s="409" t="str">
        <f>IF(AND('[1]Multi-Field'!$E$83=[1]Lists!BF254,'[1]Multi-Field'!$F$83="Drained"),BI254,IF(AND('[1]Multi-Field'!$E$83=[1]Lists!BF254,'[1]Multi-Field'!$F$83="undrained"),BH254,""))</f>
        <v/>
      </c>
      <c r="EN254" s="409" t="str">
        <f>IF(AND('[1]Multi-Field'!$E$84=[1]Lists!BF254,'[1]Multi-Field'!$F$84="Drained"),BI254,IF(AND('[1]Multi-Field'!$E$84=[1]Lists!BF254,'[1]Multi-Field'!$F$84="undrained"),BH254,""))</f>
        <v/>
      </c>
      <c r="EO254" s="409" t="str">
        <f>IF(AND('[1]Multi-Field'!$E$85=[1]Lists!BF254,'[1]Multi-Field'!$F$85="Drained"),BI254,IF(AND('[1]Multi-Field'!$E$85=[1]Lists!BF254,'[1]Multi-Field'!$F$85="undrained"),BH254,""))</f>
        <v/>
      </c>
      <c r="EP254" s="409" t="str">
        <f>IF(AND('[1]Multi-Field'!$E$86=[1]Lists!BF254,'[1]Multi-Field'!$F$86="Drained"),BI254,IF(AND('[1]Multi-Field'!$E$86=[1]Lists!BF254,'[1]Multi-Field'!$F$86="undrained"),BH254,""))</f>
        <v/>
      </c>
      <c r="EQ254" s="409" t="str">
        <f>IF(AND('[1]Multi-Field'!$E$87=[1]Lists!BF254,'[1]Multi-Field'!$F$87="Drained"),BI254,IF(AND('[1]Multi-Field'!$E$87=[1]Lists!BF254,'[1]Multi-Field'!$F$87="undrained"),BH254,""))</f>
        <v/>
      </c>
      <c r="ER254" s="409" t="str">
        <f>IF(AND('[1]Multi-Field'!$E$88=[1]Lists!BF254,'[1]Multi-Field'!$F$88="Drained"),BI254,IF(AND('[1]Multi-Field'!$E$88=[1]Lists!BF254,'[1]Multi-Field'!$F$88="undrained"),BH254,""))</f>
        <v/>
      </c>
      <c r="ES254" s="409" t="str">
        <f>IF(AND('[1]Multi-Field'!$E$89=[1]Lists!BF254,'[1]Multi-Field'!$F$89="Drained"),BI254,IF(AND('[1]Multi-Field'!$E$89=[1]Lists!BF254,'[1]Multi-Field'!$F$89="undrained"),BH254,""))</f>
        <v/>
      </c>
      <c r="ET254" s="409" t="str">
        <f>IF(AND('[1]Multi-Field'!$E$90=[1]Lists!BF254,'[1]Multi-Field'!$F$90="Drained"),BI254,IF(AND('[1]Multi-Field'!$E$90=[1]Lists!BF254,'[1]Multi-Field'!$F$90="undrained"),BH254,""))</f>
        <v/>
      </c>
      <c r="EU254" s="409" t="str">
        <f>IF(AND('[1]Multi-Field'!$E$91=[1]Lists!BF254,'[1]Multi-Field'!$F$91="Drained"),BI254,IF(AND('[1]Multi-Field'!$E$91=[1]Lists!BF254,'[1]Multi-Field'!$F$91="undrained"),BH254,""))</f>
        <v/>
      </c>
      <c r="EV254" s="409" t="str">
        <f>IF(AND('[1]Multi-Field'!$E$92=[1]Lists!BF254,'[1]Multi-Field'!$F$92="Drained"),BI254,IF(AND('[1]Multi-Field'!$E$92=[1]Lists!BF254,'[1]Multi-Field'!$F$92="undrained"),BH254,""))</f>
        <v/>
      </c>
      <c r="EW254" s="409" t="str">
        <f>IF(AND('[1]Multi-Field'!$E$93=[1]Lists!BF254,'[1]Multi-Field'!$F$93="Drained"),BI254,IF(AND('[1]Multi-Field'!$E$93=[1]Lists!BF254,'[1]Multi-Field'!$F$93="undrained"),BH254,""))</f>
        <v/>
      </c>
      <c r="EX254" s="409" t="str">
        <f>IF(AND('[1]Multi-Field'!$E$94=[1]Lists!BF254,'[1]Multi-Field'!$F$94="Drained"),BI254,IF(AND('[1]Multi-Field'!$E$94=[1]Lists!BF254,'[1]Multi-Field'!$F$94="undrained"),BH254,""))</f>
        <v/>
      </c>
      <c r="EY254" s="409" t="str">
        <f>IF(AND('[1]Multi-Field'!$E$95=[1]Lists!BF254,'[1]Multi-Field'!$F$95="Drained"),BI254,IF(AND('[1]Multi-Field'!$E$95=[1]Lists!BF254,'[1]Multi-Field'!$F$95="undrained"),BH254,""))</f>
        <v/>
      </c>
      <c r="EZ254" s="409" t="str">
        <f>IF(AND('[1]Multi-Field'!$E$96=[1]Lists!BF254,'[1]Multi-Field'!$F$96="Drained"),BI254,IF(AND('[1]Multi-Field'!$E$96=[1]Lists!BF254,'[1]Multi-Field'!$F$96="undrained"),BH254,""))</f>
        <v/>
      </c>
      <c r="FA254" s="409" t="str">
        <f>IF(AND('[1]Multi-Field'!$E$97=[1]Lists!BF254,'[1]Multi-Field'!$F$97="Drained"),BI254,IF(AND('[1]Multi-Field'!$E$97=[1]Lists!BF254,'[1]Multi-Field'!$F$97="undrained"),BH254,""))</f>
        <v/>
      </c>
      <c r="FB254" s="409" t="str">
        <f>IF(AND('[1]Multi-Field'!$E$98=[1]Lists!BF254,'[1]Multi-Field'!$F$98="Drained"),BI254,IF(AND('[1]Multi-Field'!$E$98=[1]Lists!BF254,'[1]Multi-Field'!$F$98="undrained"),BH254,""))</f>
        <v/>
      </c>
      <c r="FC254" s="409" t="str">
        <f>IF(AND('[1]Multi-Field'!$E$99=[1]Lists!BF254,'[1]Multi-Field'!$F$99="Drained"),BI254,IF(AND('[1]Multi-Field'!$E$99=[1]Lists!BF254,'[1]Multi-Field'!$F$99="undrained"),BH254,""))</f>
        <v/>
      </c>
      <c r="FD254" s="409" t="str">
        <f>IF(AND('[1]Multi-Field'!$E$100=[1]Lists!BF254,'[1]Multi-Field'!$F$100="Drained"),BI254,IF(AND('[1]Multi-Field'!$E$100=[1]Lists!BF254,'[1]Multi-Field'!$F$100="undrained"),BH254,""))</f>
        <v/>
      </c>
      <c r="FE254" s="409" t="str">
        <f>IF(AND('[1]Multi-Field'!$E$101=[1]Lists!BF254,'[1]Multi-Field'!$F$101="Drained"),BI254,IF(AND('[1]Multi-Field'!$E$101=[1]Lists!BF254,'[1]Multi-Field'!$F$101="undrained"),BH254,""))</f>
        <v/>
      </c>
      <c r="FF254" s="409" t="str">
        <f>IF(AND('[1]Multi-Field'!$E$102=[1]Lists!BF254,'[1]Multi-Field'!$F$102="Drained"),BI254,IF(AND('[1]Multi-Field'!$E$102=[1]Lists!BF254,'[1]Multi-Field'!$F$102="undrained"),BH254,""))</f>
        <v/>
      </c>
      <c r="FG254" s="409" t="str">
        <f>IF(AND('[1]Multi-Field'!$E$103=[1]Lists!BF254,'[1]Multi-Field'!$F$103="Drained"),BI254,IF(AND('[1]Multi-Field'!$E$103=[1]Lists!BF254,'[1]Multi-Field'!$F$103="undrained"),BH254,""))</f>
        <v/>
      </c>
      <c r="FH254" s="409" t="str">
        <f>IF(AND('[1]Multi-Field'!$E$104=[1]Lists!BF254,'[1]Multi-Field'!$F$104="Drained"),BI254,IF(AND('[1]Multi-Field'!$E$104=[1]Lists!BF254,'[1]Multi-Field'!$F$104="undrained"),BH254,""))</f>
        <v/>
      </c>
      <c r="FI254" s="409" t="str">
        <f>IF(AND('[1]Multi-Field'!$E$105=[1]Lists!BF254,'[1]Multi-Field'!$F$105="Drained"),BI254,IF(AND('[1]Multi-Field'!$E$105=[1]Lists!BF254,'[1]Multi-Field'!$F$105="undrained"),BH254,""))</f>
        <v/>
      </c>
      <c r="FJ254" s="409" t="str">
        <f>IF(AND('[1]Multi-Field'!$E$106=[1]Lists!BF254,'[1]Multi-Field'!$F$106="Drained"),BI254,IF(AND('[1]Multi-Field'!$E$106=[1]Lists!BF254,'[1]Multi-Field'!$F$106="undrained"),BH254,""))</f>
        <v/>
      </c>
      <c r="FK254" s="409" t="str">
        <f>IF(AND('[1]Multi-Field'!$E$107=[1]Lists!BF254,'[1]Multi-Field'!$F$107="Drained"),BI254,IF(AND('[1]Multi-Field'!$E$107=[1]Lists!BF254,'[1]Multi-Field'!$F$107="undrained"),BH254,""))</f>
        <v/>
      </c>
      <c r="FL254" s="409" t="str">
        <f>IF(AND('[1]Multi-Field'!$E$108=[1]Lists!BF254,'[1]Multi-Field'!$F$108="Drained"),BI254,IF(AND('[1]Multi-Field'!$E$108=[1]Lists!BF254,'[1]Multi-Field'!$F$108="undrained"),BH254,""))</f>
        <v/>
      </c>
      <c r="FM254" s="409" t="str">
        <f>IF(AND('[1]Multi-Field'!$E$109=[1]Lists!BF254,'[1]Multi-Field'!$F$109="Drained"),BI254,IF(AND('[1]Multi-Field'!$E$109=[1]Lists!BF254,'[1]Multi-Field'!$F$109="undrained"),BH254,""))</f>
        <v/>
      </c>
      <c r="FN254" s="409" t="str">
        <f>IF(AND('[1]Multi-Field'!$E$110=[1]Lists!BF254,'[1]Multi-Field'!$F$110="Drained"),BI254,IF(AND('[1]Multi-Field'!$E$110=[1]Lists!BF254,'[1]Multi-Field'!$F$110="undrained"),BH254,""))</f>
        <v/>
      </c>
      <c r="FO254" s="409" t="str">
        <f>IF(AND('[1]Multi-Field'!$E$111=[1]Lists!BF254,'[1]Multi-Field'!$F$111="Drained"),BI254,IF(AND('[1]Multi-Field'!$E$111=[1]Lists!BF254,'[1]Multi-Field'!$F$111="undrained"),BH254,""))</f>
        <v/>
      </c>
      <c r="FP254" s="409" t="str">
        <f>IF(AND('[1]Multi-Field'!$E$112=[1]Lists!BF254,'[1]Multi-Field'!$F$112="Drained"),BI254,IF(AND('[1]Multi-Field'!$E$112=[1]Lists!BF254,'[1]Multi-Field'!$F$112="undrained"),BH254,""))</f>
        <v/>
      </c>
      <c r="FQ254" s="409" t="str">
        <f>IF(AND('[1]Multi-Field'!$E$113=[1]Lists!BF254,'[1]Multi-Field'!$F$113="Drained"),BI254,IF(AND('[1]Multi-Field'!$E$113=[1]Lists!BF254,'[1]Multi-Field'!$F$113="undrained"),BH254,""))</f>
        <v/>
      </c>
      <c r="FR254" s="409" t="str">
        <f>IF(AND('[1]Multi-Field'!$E$114=[1]Lists!BF254,'[1]Multi-Field'!$F$114="Drained"),BI254,IF(AND('[1]Multi-Field'!$E$114=[1]Lists!BF254,'[1]Multi-Field'!$F$114="undrained"),BH254,""))</f>
        <v/>
      </c>
      <c r="FS254" s="409" t="str">
        <f>IF(AND('[1]Multi-Field'!$E$115=[1]Lists!BF254,'[1]Multi-Field'!$F$115="Drained"),BI254,IF(AND('[1]Multi-Field'!$E$115=[1]Lists!BF254,'[1]Multi-Field'!$F$115="undrained"),BH254,""))</f>
        <v/>
      </c>
      <c r="FT254" s="409" t="str">
        <f>IF(AND('[1]Multi-Field'!$E$116=[1]Lists!BF254,'[1]Multi-Field'!$F$116="Drained"),BI254,IF(AND('[1]Multi-Field'!$E$116=[1]Lists!BF254,'[1]Multi-Field'!$F$116="undrained"),BH254,""))</f>
        <v/>
      </c>
      <c r="FU254" s="409" t="str">
        <f>IF(AND('[1]Multi-Field'!$E$117=[1]Lists!BF254,'[1]Multi-Field'!$F$117="Drained"),BI254,IF(AND('[1]Multi-Field'!$E$117=[1]Lists!BF254,'[1]Multi-Field'!$F$117="undrained"),BH254,""))</f>
        <v/>
      </c>
      <c r="FV254" s="409" t="str">
        <f>IF(AND('[1]Multi-Field'!$E$118=[1]Lists!BF254,'[1]Multi-Field'!$F$118="Drained"),BI254,IF(AND('[1]Multi-Field'!$E$118=[1]Lists!BF254,'[1]Multi-Field'!$F$118="undrained"),BH254,""))</f>
        <v/>
      </c>
      <c r="FW254" s="409" t="str">
        <f>IF(AND('[1]Multi-Field'!$E$119=[1]Lists!BF254,'[1]Multi-Field'!$F$119="Drained"),BI254,IF(AND('[1]Multi-Field'!$E$119=[1]Lists!BF254,'[1]Multi-Field'!$F$119="undrained"),BH254,""))</f>
        <v/>
      </c>
      <c r="FX254" s="409" t="str">
        <f>IF(AND('[1]Multi-Field'!$E$120=[1]Lists!BF254,'[1]Multi-Field'!$F$120="Drained"),BI254,IF(AND('[1]Multi-Field'!$E$120=[1]Lists!BF254,'[1]Multi-Field'!$F$120="undrained"),BH254,""))</f>
        <v/>
      </c>
    </row>
    <row r="255" spans="1:180" ht="13.5" customHeight="1">
      <c r="A255" s="7" t="s">
        <v>341</v>
      </c>
      <c r="B255" s="7"/>
      <c r="C255" s="7"/>
      <c r="D255" s="8">
        <v>70</v>
      </c>
      <c r="E255" s="8">
        <f t="shared" si="39"/>
        <v>70</v>
      </c>
      <c r="F255" s="8">
        <f t="shared" si="40"/>
        <v>70</v>
      </c>
      <c r="G255" s="8">
        <v>70</v>
      </c>
      <c r="H255" s="8">
        <v>80</v>
      </c>
      <c r="I255" s="8">
        <f t="shared" si="43"/>
        <v>80</v>
      </c>
      <c r="J255" s="8">
        <f t="shared" si="44"/>
        <v>80</v>
      </c>
      <c r="K255" s="8">
        <v>80</v>
      </c>
      <c r="L255" s="8">
        <v>135</v>
      </c>
      <c r="M255" s="8">
        <f t="shared" si="41"/>
        <v>135</v>
      </c>
      <c r="N255" s="8">
        <f t="shared" si="42"/>
        <v>135</v>
      </c>
      <c r="O255" s="8">
        <v>135</v>
      </c>
      <c r="P255" s="391">
        <v>230</v>
      </c>
      <c r="Q255" s="394"/>
      <c r="R255" s="395" t="b">
        <f>IF(OR('Multi-Field'!AA232=Lists!$AC$42,'Multi-Field'!AA232=Lists!$AC$43),IF('Multi-Field'!Z232="x",(IF('Multi-Field'!AC232=Lists!$Q$11,Lists!$R$11,IF('Multi-Field'!AC232=Lists!$Q$12,Lists!$R$12,IF('Multi-Field'!AC232=Lists!$Q$13,Lists!$R$13,IF('Multi-Field'!AC232=Lists!$Q$14,Lists!$R$14))))),IF('Multi-Field'!X232="x",(IF('Multi-Field'!AC232=Lists!$Q$11,Lists!$S$11,IF('Multi-Field'!AC232=Lists!$Q$12,Lists!$S$12,IF('Multi-Field'!AC232=Lists!$Q$13,Lists!$S$13,IF('Multi-Field'!AC232=Lists!$Q$14,Lists!$S$14))))),IF('Multi-Field'!V232="x",(IF('Multi-Field'!AC232=Lists!$Q$11,Lists!$T$11,IF('Multi-Field'!AC232=Lists!$Q$12,Lists!$T$12,IF('Multi-Field'!AC232=Lists!$Q$13,Lists!$T$13,IF('Multi-Field'!AC232=Lists!$Q$14,Lists!$T$14))))),0))))</f>
        <v>0</v>
      </c>
      <c r="S255" s="395" t="str">
        <f t="shared" si="45"/>
        <v/>
      </c>
      <c r="T255" s="395"/>
      <c r="U255" s="396"/>
      <c r="AI255" s="384">
        <f>'[1]Multi-Field'!B251</f>
        <v>0</v>
      </c>
      <c r="AJ255" s="387" t="str">
        <f>IF(OR('[1]Multi-Field'!Q95=[1]Lists!$AC$42,'[1]Multi-Field'!Q95=[1]Lists!$AC$43),"x","")</f>
        <v/>
      </c>
      <c r="AK255" s="387" t="str">
        <f>IF(OR('[1]Multi-Field'!Q95=[1]Lists!$AC$6,'[1]Multi-Field'!Q95=$AC$2,'[1]Multi-Field'!Q95=$AC$4),"x","")</f>
        <v/>
      </c>
      <c r="AL255" s="387" t="str">
        <f>IF(OR('[1]Multi-Field'!Q95=[1]Lists!$AC$7,'[1]Multi-Field'!Q95=$AC$3,'[1]Multi-Field'!Q95=$AC$5),"x","")</f>
        <v/>
      </c>
      <c r="AM255" s="387" t="str">
        <f>IF(OR('[1]Multi-Field'!Q95=$AC$23,'[1]Multi-Field'!Q95=$AC$13,'[1]Multi-Field'!Q95=$AC$9,'[1]Multi-Field'!Q95=$AC$19,'[1]Multi-Field'!Q95=$AC$47),"x","")</f>
        <v/>
      </c>
      <c r="AN255" s="387" t="str">
        <f>IF(OR('[1]Multi-Field'!Q95=$AC$24,'[1]Multi-Field'!Q95=$AC$14,'[1]Multi-Field'!Q95=$AC$10,'[1]Multi-Field'!Q95=$AC$22,'[1]Multi-Field'!Q95=$AC$48),"x","")</f>
        <v/>
      </c>
      <c r="AO255" s="387" t="str">
        <f>IF(OR('[1]Multi-Field'!Q95=$AC$21,'[1]Multi-Field'!Q95=$AC$28,'[1]Multi-Field'!Q95=$AC$62,'[1]Multi-Field'!Q95=$AC$102,'[1]Multi-Field'!Q95=$AC$98),"x","")</f>
        <v/>
      </c>
      <c r="AP255" s="387" t="str">
        <f>IF(OR('[1]Multi-Field'!Q95=$AC$25,'[1]Multi-Field'!Q95=$AC$63,'[1]Multi-Field'!Q95=$AC$85,'[1]Multi-Field'!Q95=$AC$87,'[1]Multi-Field'!Q95=$AC$92,'[1]Multi-Field'!Q95=$AC$93),"x","")</f>
        <v/>
      </c>
      <c r="AQ255" s="387" t="str">
        <f>IF(OR('[1]Multi-Field'!Q95=$AC$20,'[1]Multi-Field'!Q95=$AC$27,'[1]Multi-Field'!Q95=$AC$58,'[1]Multi-Field'!Q95=$AC$86,'[1]Multi-Field'!Q95=$AC$103,'[1]Multi-Field'!Q95=$AC$94),"x","")</f>
        <v/>
      </c>
      <c r="AR255" s="387" t="str">
        <f>IF(OR('[1]Multi-Field'!Q95=$AC$35,'[1]Multi-Field'!Q95=$AC$40,'[1]Multi-Field'!Q95=$AC$45,),"x","")</f>
        <v/>
      </c>
      <c r="AS255" s="387" t="str">
        <f>IF(OR('[1]Multi-Field'!Q95=$AC$36,'[1]Multi-Field'!Q95=$AC$41,'[1]Multi-Field'!Q95=$AC$46,),"x","")</f>
        <v/>
      </c>
      <c r="AT255" s="387" t="str">
        <f>IF(OR('[1]Multi-Field'!Q95=$AC$52,'[1]Multi-Field'!Q95=$AC$53,'[1]Multi-Field'!Q95=$AC$54,'[1]Multi-Field'!Q95=$AC$55,'[1]Multi-Field'!Q95=$AC$68,'[1]Multi-Field'!Q95=$AC$69,'[1]Multi-Field'!Q95=$AC$74,'[1]Multi-Field'!Q95=$AC$71,'[1]Multi-Field'!Q95=$AC$70),"x","")</f>
        <v>x</v>
      </c>
      <c r="AU255" s="387" t="str">
        <f>IF('[1]Multi-Field'!Q95=$AC$72,"x","")</f>
        <v/>
      </c>
      <c r="AV255" s="387" t="str">
        <f>IF('[1]Multi-Field'!Q95=$AC$73,"x","")</f>
        <v/>
      </c>
      <c r="AW255" s="387" t="str">
        <f>IF('[1]Multi-Field'!Q95=$AC$83,"x","")</f>
        <v/>
      </c>
      <c r="AX255" s="387" t="str">
        <f>IF('[1]Multi-Field'!Q95=$AC$84,"x","")</f>
        <v/>
      </c>
      <c r="AY255" s="387" t="str">
        <f>IF('[1]Multi-Field'!Q95=$AC$97,"x","")</f>
        <v/>
      </c>
      <c r="AZ255" s="387" t="str">
        <f>IF('[1]Multi-Field'!Q95=$AC$99,"x","")</f>
        <v/>
      </c>
      <c r="BA255" s="387" t="str">
        <f>IF('[1]Multi-Field'!Q95=$AC$104,"x","")</f>
        <v/>
      </c>
      <c r="BB255" s="387" t="str">
        <f>IF('[1]Multi-Field'!Q95=$AC$105,"x","")</f>
        <v/>
      </c>
      <c r="BC255" s="388"/>
      <c r="BF255" s="411" t="s">
        <v>1421</v>
      </c>
      <c r="BG255" s="412">
        <v>2</v>
      </c>
      <c r="BH255" s="412">
        <v>5</v>
      </c>
      <c r="BI255" s="412">
        <v>5.5</v>
      </c>
      <c r="BJ255" s="409" t="e">
        <f>IF(AND('[1]Single Field'!#REF!=[1]Lists!BF255,'[1]Single Field'!#REF!="Drained"),"x",IF(AND('[1]Single Field'!#REF!=[1]Lists!BF255,'[1]Single Field'!#REF!="Undrained"),O,""))</f>
        <v>#REF!</v>
      </c>
      <c r="BK255" s="409" t="str">
        <f>IF(AND('[1]Multi-Field'!$E$3=[1]Lists!BF255,'[1]Multi-Field'!$F$3="Drained"),BI255,IF(AND('[1]Multi-Field'!$E$3=BF255,'[1]Multi-Field'!$F$3="undrained"),BH255,""))</f>
        <v/>
      </c>
      <c r="BL255" s="409" t="str">
        <f>IF(AND('[1]Multi-Field'!$E$4=BF255,'[1]Multi-Field'!$F$4="Drained"),BI255,IF(AND('[1]Multi-Field'!$E$4=BF255,'[1]Multi-Field'!$F$4="undrained"),BH255,""))</f>
        <v/>
      </c>
      <c r="BM255" s="409" t="str">
        <f>IF(AND('[1]Multi-Field'!$E$5=BF255,'[1]Multi-Field'!$F$5="Drained"),BI255,IF(AND('[1]Multi-Field'!$E$5=BF255,'[1]Multi-Field'!$F$5="undrained"),BH255,""))</f>
        <v/>
      </c>
      <c r="BN255" s="409" t="str">
        <f>IF(AND('[1]Multi-Field'!$E$6=BF255,'[1]Multi-Field'!$F$6="Drained"),BI255,IF(AND('[1]Multi-Field'!$E$6=BF255,'[1]Multi-Field'!$F$6="undrained"),BH255,""))</f>
        <v/>
      </c>
      <c r="BO255" s="409" t="str">
        <f>IF(AND('[1]Multi-Field'!$E$7=BF255,'[1]Multi-Field'!$F$7="Drained"),BI255,IF(AND('[1]Multi-Field'!$E$7=BF255,'[1]Multi-Field'!$F$7="undrained"),BH255,""))</f>
        <v/>
      </c>
      <c r="BP255" s="409" t="str">
        <f>IF(AND('[1]Multi-Field'!$E$8=BF255,'[1]Multi-Field'!$F$8="Drained"),BI255,IF(AND('[1]Multi-Field'!$E$8=BF255,'[1]Multi-Field'!$F$8="undrained"),BH255,""))</f>
        <v/>
      </c>
      <c r="BQ255" s="409" t="str">
        <f>IF(AND('[1]Multi-Field'!$E$9=BF255,'[1]Multi-Field'!$F$9="Drained"),BI255,IF(AND('[1]Multi-Field'!$E$9=BF255,'[1]Multi-Field'!$F$9="undrained"),BH255,""))</f>
        <v/>
      </c>
      <c r="BR255" s="409" t="str">
        <f>IF(AND('[1]Multi-Field'!$E$10=BF255,'[1]Multi-Field'!$F$10="Drained"),BI255,IF(AND('[1]Multi-Field'!$E$10=BF255,'[1]Multi-Field'!$F$10="undrained"),BH255,""))</f>
        <v/>
      </c>
      <c r="BS255" s="409" t="str">
        <f>IF(AND('[1]Multi-Field'!$E$11=BF255,'[1]Multi-Field'!$F$11="Drained"),BI255,IF(AND('[1]Multi-Field'!$E$11=BF255,'[1]Multi-Field'!$F$11="undrained"),BH255,""))</f>
        <v/>
      </c>
      <c r="BT255" s="409" t="str">
        <f>IF(AND('[1]Multi-Field'!$E$12=BF255,'[1]Multi-Field'!$F$12="Drained"),BI255,IF(AND('[1]Multi-Field'!$E$12=BF255,'[1]Multi-Field'!$F$12="undrained"),BH255,""))</f>
        <v/>
      </c>
      <c r="BU255" s="409" t="str">
        <f>IF(AND('[1]Multi-Field'!$E$13=BF255,'[1]Multi-Field'!$F$13="Drained"),BI255,IF(AND('[1]Multi-Field'!$E$3=BF255,'[1]Multi-Field'!$F$13="undrained"),BH255,""))</f>
        <v/>
      </c>
      <c r="BV255" s="409" t="str">
        <f>IF(AND('[1]Multi-Field'!$E$14=BF255,'[1]Multi-Field'!$F$14="Drained"),BI255,IF(AND('[1]Multi-Field'!$E$14=BF255,'[1]Multi-Field'!$F$14="undrained"),BH255,""))</f>
        <v/>
      </c>
      <c r="BW255" s="409" t="str">
        <f>IF(AND('[1]Multi-Field'!$E$15=BF255,'[1]Multi-Field'!$F$15="Drained"),BI255,IF(AND('[1]Multi-Field'!$E$15=BF255,'[1]Multi-Field'!$F$15="undrained"),BH255,""))</f>
        <v/>
      </c>
      <c r="BX255" s="409" t="str">
        <f>IF(AND('[1]Multi-Field'!$E$16=[1]Lists!BF255,'[1]Multi-Field'!$F$16="Drained"),BI255,IF(AND('[1]Multi-Field'!$E$16=[1]Lists!BF255,'[1]Multi-Field'!$F$16="undrained"),BH255,""))</f>
        <v/>
      </c>
      <c r="BY255" s="409" t="str">
        <f>IF(AND('[1]Multi-Field'!$E$17=[1]Lists!BF255,'[1]Multi-Field'!$F$17="Drained"),BI255,IF(AND('[1]Multi-Field'!$E$17=[1]Lists!BF255,'[1]Multi-Field'!$F$17="undrained"),BH255,""))</f>
        <v/>
      </c>
      <c r="BZ255" s="409" t="str">
        <f>IF(AND('[1]Multi-Field'!$E$18=[1]Lists!BF255,'[1]Multi-Field'!$F$18="Drained"),BI255,IF(AND('[1]Multi-Field'!$E$18=[1]Lists!BF255,'[1]Multi-Field'!$F$18="undrained"),BH255,""))</f>
        <v/>
      </c>
      <c r="CA255" s="409" t="str">
        <f>IF(AND('[1]Multi-Field'!$E$19=[1]Lists!BF255,'[1]Multi-Field'!$F$19="Drained"),BI255,IF(AND('[1]Multi-Field'!$E$19=[1]Lists!BF255,'[1]Multi-Field'!$F$19="undrained"),BH255,""))</f>
        <v/>
      </c>
      <c r="CB255" s="409" t="str">
        <f>IF(AND('[1]Multi-Field'!$E$20=[1]Lists!BF255,'[1]Multi-Field'!$F$20="Drained"),BI255,IF(AND('[1]Multi-Field'!$E$20=[1]Lists!BF255,'[1]Multi-Field'!$F$20="undrained"),BH255,""))</f>
        <v/>
      </c>
      <c r="CC255" s="409" t="str">
        <f>IF(AND('[1]Multi-Field'!$E$21=[1]Lists!BF255,'[1]Multi-Field'!$F$21="Drained"),BI255,IF(AND('[1]Multi-Field'!$E$21=[1]Lists!BF255,'[1]Multi-Field'!$F$21="undrained"),BH255,""))</f>
        <v/>
      </c>
      <c r="CD255" s="409" t="str">
        <f>IF(AND('[1]Multi-Field'!$E$22=[1]Lists!BF255,'[1]Multi-Field'!$F$22="Drained"),BI255,IF(AND('[1]Multi-Field'!$E$22=[1]Lists!BF255,'[1]Multi-Field'!$F$22="undrained"),BH255,""))</f>
        <v/>
      </c>
      <c r="CE255" s="409" t="str">
        <f>IF(AND('[1]Multi-Field'!$E$23=[1]Lists!BF255,'[1]Multi-Field'!$F$23="Drained"),BI255,IF(AND('[1]Multi-Field'!$E$23=[1]Lists!BF255,'[1]Multi-Field'!$F$23="undrained"),BH255,""))</f>
        <v/>
      </c>
      <c r="CF255" s="409" t="str">
        <f>IF(AND('[1]Multi-Field'!$E$24=[1]Lists!BF255,'[1]Multi-Field'!$F$24="Drained"),BI255,IF(AND('[1]Multi-Field'!$E$24=[1]Lists!BF255,'[1]Multi-Field'!$F$24="undrained"),BH255,""))</f>
        <v/>
      </c>
      <c r="CG255" s="409" t="str">
        <f>IF(AND('[1]Multi-Field'!$E$25=[1]Lists!BF255,'[1]Multi-Field'!$F$25="Drained"),BI255,IF(AND('[1]Multi-Field'!$E$25=[1]Lists!BF255,'[1]Multi-Field'!$F$25="undrained"),BH255,""))</f>
        <v/>
      </c>
      <c r="CH255" s="409" t="str">
        <f>IF(AND('[1]Multi-Field'!$E$26=[1]Lists!BF255,'[1]Multi-Field'!$F$26="Drained"),BI255,IF(AND('[1]Multi-Field'!$E$26=[1]Lists!BF255,'[1]Multi-Field'!$F$26="undrained"),BH255,""))</f>
        <v/>
      </c>
      <c r="CI255" s="409" t="str">
        <f>IF(AND('[1]Multi-Field'!$E$27=[1]Lists!BF255,'[1]Multi-Field'!$F$27="Drained"),BI255,IF(AND('[1]Multi-Field'!$E$27=[1]Lists!BF255,'[1]Multi-Field'!$F$27="undrained"),BH255,""))</f>
        <v/>
      </c>
      <c r="CJ255" s="409" t="str">
        <f>IF(AND('[1]Multi-Field'!$E$28=[1]Lists!BF255,'[1]Multi-Field'!$F$28="Drained"),BI255,IF(AND('[1]Multi-Field'!$E$28=[1]Lists!BF255,'[1]Multi-Field'!$F$28="undrained"),BH255,""))</f>
        <v/>
      </c>
      <c r="CK255" s="409" t="str">
        <f>IF(AND('[1]Multi-Field'!$E$29=[1]Lists!BF255,'[1]Multi-Field'!$F$29="Drained"),BI255,IF(AND('[1]Multi-Field'!$E$29=[1]Lists!BF255,'[1]Multi-Field'!$F$29="undrained"),BH255,""))</f>
        <v/>
      </c>
      <c r="CL255" s="409" t="str">
        <f>IF(AND('[1]Multi-Field'!$E$30=[1]Lists!BF255,'[1]Multi-Field'!$F$30="Drained"),BI255,IF(AND('[1]Multi-Field'!$E$30=[1]Lists!BF255,'[1]Multi-Field'!$F$30="undrained"),BH255,""))</f>
        <v/>
      </c>
      <c r="CM255" s="409" t="str">
        <f>IF(AND('[1]Multi-Field'!$E$31=[1]Lists!BF255,'[1]Multi-Field'!$F$31="Drained"),BI255,IF(AND('[1]Multi-Field'!$E$31=[1]Lists!BF255,'[1]Multi-Field'!$F$31="undrained"),BH255,""))</f>
        <v/>
      </c>
      <c r="CN255" s="409" t="str">
        <f>IF(AND('[1]Multi-Field'!$E$32=[1]Lists!BF255,'[1]Multi-Field'!$F$32="Drained"),BI255,IF(AND('[1]Multi-Field'!$E$32=[1]Lists!BF255,'[1]Multi-Field'!$F$32="undrained"),BH255,""))</f>
        <v/>
      </c>
      <c r="CO255" s="409" t="str">
        <f>IF(AND('[1]Multi-Field'!$E$33=[1]Lists!BF255,'[1]Multi-Field'!$F$33="Drained"),BI255,IF(AND('[1]Multi-Field'!$E$33=[1]Lists!BF255,'[1]Multi-Field'!$F$33="undrained"),BH255,""))</f>
        <v/>
      </c>
      <c r="CP255" s="409" t="str">
        <f>IF(AND('[1]Multi-Field'!$E$34=[1]Lists!BF255,'[1]Multi-Field'!$F$34="Drained"),BI255,IF(AND('[1]Multi-Field'!$E$34=[1]Lists!BF255,'[1]Multi-Field'!$F$34="undrained"),BH255,""))</f>
        <v/>
      </c>
      <c r="CQ255" s="409" t="str">
        <f>IF(AND('[1]Multi-Field'!$E$35=[1]Lists!BF255,'[1]Multi-Field'!$F$35="Drained"),BI255,IF(AND('[1]Multi-Field'!$E$35=[1]Lists!BF255,'[1]Multi-Field'!$F$35="undrained"),BH255,""))</f>
        <v/>
      </c>
      <c r="CR255" s="409" t="str">
        <f>IF(AND('[1]Multi-Field'!$E$36=[1]Lists!BF255,'[1]Multi-Field'!$F$36="Drained"),BI255,IF(AND('[1]Multi-Field'!$E$36=[1]Lists!BF255,'[1]Multi-Field'!$F$36="undrained"),BH255,""))</f>
        <v/>
      </c>
      <c r="CS255" s="409" t="str">
        <f>IF(AND('[1]Multi-Field'!$E$37=[1]Lists!BF255,'[1]Multi-Field'!$F$37="Drained"),BI255,IF(AND('[1]Multi-Field'!$E$37=[1]Lists!BF255,'[1]Multi-Field'!$F$37="undrained"),BH255,""))</f>
        <v/>
      </c>
      <c r="CT255" s="409" t="str">
        <f>IF(AND('[1]Multi-Field'!$E$38=[1]Lists!BF255,'[1]Multi-Field'!$F$38="Drained"),BI255,IF(AND('[1]Multi-Field'!$E$38=[1]Lists!BF255,'[1]Multi-Field'!$F$38="undrained"),BH255,""))</f>
        <v/>
      </c>
      <c r="CU255" s="409" t="str">
        <f>IF(AND('[1]Multi-Field'!$E$39=[1]Lists!BF255,'[1]Multi-Field'!$F$39="Drained"),BI255,IF(AND('[1]Multi-Field'!$E$39=[1]Lists!BF255,'[1]Multi-Field'!$F$39="undrained"),BH255,""))</f>
        <v/>
      </c>
      <c r="CV255" s="409" t="str">
        <f>IF(AND('[1]Multi-Field'!$E$40=[1]Lists!BF255,'[1]Multi-Field'!$F$40="Drained"),BI255,IF(AND('[1]Multi-Field'!$E$40=[1]Lists!BF255,'[1]Multi-Field'!$F$40="undrained"),BH255,""))</f>
        <v/>
      </c>
      <c r="CW255" s="409" t="str">
        <f>IF(AND('[1]Multi-Field'!$E$41=[1]Lists!BF255,'[1]Multi-Field'!$F$40="Drained"),BI255,IF(AND('[1]Multi-Field'!$E$40=[1]Lists!BF255,'[1]Multi-Field'!$F$40="undrained"),BH255,""))</f>
        <v/>
      </c>
      <c r="CX255" s="409" t="str">
        <f>IF(AND('[1]Multi-Field'!$E$42=[1]Lists!BF255,'[1]Multi-Field'!$F$42="Drained"),BI255,IF(AND('[1]Multi-Field'!$E$42=[1]Lists!BF255,'[1]Multi-Field'!$F$42="undrained"),BH255,""))</f>
        <v/>
      </c>
      <c r="CY255" s="409" t="str">
        <f>IF(AND('[1]Multi-Field'!$E$43=[1]Lists!BF255,'[1]Multi-Field'!$F$43="Drained"),BI255,IF(AND('[1]Multi-Field'!$E$43=[1]Lists!BF255,'[1]Multi-Field'!$F$43="undrained"),BH255,""))</f>
        <v/>
      </c>
      <c r="CZ255" s="409" t="str">
        <f>IF(AND('[1]Multi-Field'!$E$44=[1]Lists!BF255,'[1]Multi-Field'!$F$44="Drained"),BI255,IF(AND('[1]Multi-Field'!$E$44=[1]Lists!BF255,'[1]Multi-Field'!$F$44="undrained"),BH255,""))</f>
        <v/>
      </c>
      <c r="DA255" s="409" t="str">
        <f>IF(AND('[1]Multi-Field'!$E$45=[1]Lists!BF255,'[1]Multi-Field'!$F$45="Drained"),BI255,IF(AND('[1]Multi-Field'!$E$45=[1]Lists!BF255,'[1]Multi-Field'!$F$45="undrained"),BH255,""))</f>
        <v/>
      </c>
      <c r="DB255" s="409" t="str">
        <f>IF(AND('[1]Multi-Field'!$E$46=[1]Lists!BF255,'[1]Multi-Field'!$F$46="Drained"),BI255,IF(AND('[1]Multi-Field'!$E$46=[1]Lists!BF255,'[1]Multi-Field'!$F$46="undrained"),BH255,""))</f>
        <v/>
      </c>
      <c r="DC255" s="409" t="str">
        <f>IF(AND('[1]Multi-Field'!$E$47=[1]Lists!BF255,'[1]Multi-Field'!$F$47="Drained"),BI255,IF(AND('[1]Multi-Field'!$E$47=[1]Lists!BF255,'[1]Multi-Field'!$F$47="undrained"),BH255,""))</f>
        <v/>
      </c>
      <c r="DD255" s="409" t="str">
        <f>IF(AND('[1]Multi-Field'!$E$48=[1]Lists!BF255,'[1]Multi-Field'!$F$48="Drained"),BI255,IF(AND('[1]Multi-Field'!$E$48=[1]Lists!BF255,'[1]Multi-Field'!$F$48="undrained"),BH255,""))</f>
        <v/>
      </c>
      <c r="DE255" s="409" t="str">
        <f>IF(AND('[1]Multi-Field'!$E$49=[1]Lists!BF255,'[1]Multi-Field'!$F$49="Drained"),BI255,IF(AND('[1]Multi-Field'!$E$49=[1]Lists!BF255,'[1]Multi-Field'!$F$9="undrained"),BH255,""))</f>
        <v/>
      </c>
      <c r="DF255" s="409" t="str">
        <f>IF(AND('[1]Multi-Field'!$E$50=[1]Lists!BF255,'[1]Multi-Field'!$F$50="Drained"),BI255,IF(AND('[1]Multi-Field'!$E$50=[1]Lists!BF255,'[1]Multi-Field'!$F$50="undrained"),BH255,""))</f>
        <v/>
      </c>
      <c r="DG255" s="409" t="str">
        <f>IF(AND('[1]Multi-Field'!$E$51=[1]Lists!BF255,'[1]Multi-Field'!$F$51="Drained"),BI255,IF(AND('[1]Multi-Field'!$E$51=[1]Lists!BF255,'[1]Multi-Field'!$F$51="undrained"),BH255,""))</f>
        <v/>
      </c>
      <c r="DH255" s="409" t="str">
        <f>IF(AND('[1]Multi-Field'!$E$52=[1]Lists!BF255,'[1]Multi-Field'!$F$52="Drained"),BI255,IF(AND('[1]Multi-Field'!$E$52=[1]Lists!BF255,'[1]Multi-Field'!$F$52="undrained"),BH255,""))</f>
        <v/>
      </c>
      <c r="DI255" s="409" t="str">
        <f>IF(AND('[1]Multi-Field'!$E$53=[1]Lists!BF255,'[1]Multi-Field'!$F$53="Drained"),BI255,IF(AND('[1]Multi-Field'!$E$53=[1]Lists!BF255,'[1]Multi-Field'!$F$53="undrained"),BH255,""))</f>
        <v/>
      </c>
      <c r="DJ255" s="409" t="str">
        <f>IF(AND('[1]Multi-Field'!$E$54=[1]Lists!BF255,'[1]Multi-Field'!$F$54="Drained"),BI255,IF(AND('[1]Multi-Field'!$E$54=[1]Lists!BF255,'[1]Multi-Field'!$F$54="undrained"),BH255,""))</f>
        <v/>
      </c>
      <c r="DK255" s="409" t="str">
        <f>IF(AND('[1]Multi-Field'!$E$55=[1]Lists!BF255,'[1]Multi-Field'!$F$55="Drained"),BI255,IF(AND('[1]Multi-Field'!$E$55=[1]Lists!BF255,'[1]Multi-Field'!$F$55="undrained"),BH255,""))</f>
        <v/>
      </c>
      <c r="DL255" s="409" t="str">
        <f>IF(AND('[1]Multi-Field'!$E$56=[1]Lists!BF255,'[1]Multi-Field'!$F$56="Drained"),BI255,IF(AND('[1]Multi-Field'!$E$56=[1]Lists!BF255,'[1]Multi-Field'!$F$56="undrained"),BH255,""))</f>
        <v/>
      </c>
      <c r="DM255" s="409" t="str">
        <f>IF(AND('[1]Multi-Field'!$E$57=[1]Lists!BF255,'[1]Multi-Field'!$F$57="Drained"),BI255,IF(AND('[1]Multi-Field'!$E$57=[1]Lists!BF255,'[1]Multi-Field'!$F$57="undrained"),BH255,""))</f>
        <v/>
      </c>
      <c r="DN255" s="409" t="str">
        <f>IF(AND('[1]Multi-Field'!$E$58=[1]Lists!BF255,'[1]Multi-Field'!$F$58="Drained"),BI255,IF(AND('[1]Multi-Field'!$E$58=[1]Lists!BF255,'[1]Multi-Field'!$F$58="undrained"),BH255,""))</f>
        <v/>
      </c>
      <c r="DO255" s="409" t="str">
        <f>IF(AND('[1]Multi-Field'!$E$59=[1]Lists!BF255,'[1]Multi-Field'!$F$59="Drained"),BI255,IF(AND('[1]Multi-Field'!$E$59=[1]Lists!BF255,'[1]Multi-Field'!$F$59="undrained"),BH255,""))</f>
        <v/>
      </c>
      <c r="DP255" s="409" t="str">
        <f>IF(AND('[1]Multi-Field'!$E$60=[1]Lists!BF255,'[1]Multi-Field'!$F$60="Drained"),BI255,IF(AND('[1]Multi-Field'!$E$60=[1]Lists!BF255,'[1]Multi-Field'!$F$60="undrained"),BH255,""))</f>
        <v/>
      </c>
      <c r="DQ255" s="409" t="str">
        <f>IF(AND('[1]Multi-Field'!$E$61=[1]Lists!BF255,'[1]Multi-Field'!$F$61="Drained"),BI255,IF(AND('[1]Multi-Field'!$E$61=[1]Lists!BF255,'[1]Multi-Field'!$F$61="undrained"),BH255,""))</f>
        <v/>
      </c>
      <c r="DR255" s="409" t="str">
        <f>IF(AND('[1]Multi-Field'!$E$62=[1]Lists!BF255,'[1]Multi-Field'!$F$62="Drained"),BI255,IF(AND('[1]Multi-Field'!$E$62=[1]Lists!BF255,'[1]Multi-Field'!$F$62="undrained"),BH255,""))</f>
        <v/>
      </c>
      <c r="DS255" s="409" t="str">
        <f>IF(AND('[1]Multi-Field'!$E$63=[1]Lists!BF255,'[1]Multi-Field'!$F$63="Drained"),BI255,IF(AND('[1]Multi-Field'!$E$63=[1]Lists!BF255,'[1]Multi-Field'!$F$63="undrained"),BH255,""))</f>
        <v/>
      </c>
      <c r="DT255" s="409" t="str">
        <f>IF(AND('[1]Multi-Field'!$E$64=[1]Lists!BF255,'[1]Multi-Field'!$F$64="Drained"),BI255,IF(AND('[1]Multi-Field'!$E$64=[1]Lists!BF255,'[1]Multi-Field'!$F$64="undrained"),BH255,""))</f>
        <v/>
      </c>
      <c r="DU255" s="409" t="str">
        <f>IF(AND('[1]Multi-Field'!$E$65=[1]Lists!BF255,'[1]Multi-Field'!$F$65="Drained"),BI255,IF(AND('[1]Multi-Field'!$E$65=[1]Lists!BF255,'[1]Multi-Field'!$F$65="undrained"),BH255,""))</f>
        <v/>
      </c>
      <c r="DV255" s="409" t="str">
        <f>IF(AND('[1]Multi-Field'!$E$66=[1]Lists!BF255,'[1]Multi-Field'!$F$66="Drained"),BI255,IF(AND('[1]Multi-Field'!$E$66=[1]Lists!BF255,'[1]Multi-Field'!$F$66="undrained"),BH255,""))</f>
        <v/>
      </c>
      <c r="DW255" s="409" t="str">
        <f>IF(AND('[1]Multi-Field'!$E$67=[1]Lists!BF255,'[1]Multi-Field'!$F$67="Drained"),BI255,IF(AND('[1]Multi-Field'!$E$67=[1]Lists!BF255,'[1]Multi-Field'!$F$67="undrained"),BH255,""))</f>
        <v/>
      </c>
      <c r="DX255" s="409" t="str">
        <f>IF(AND('[1]Multi-Field'!$E$68=[1]Lists!BF255,'[1]Multi-Field'!$F$68="Drained"),BI255,IF(AND('[1]Multi-Field'!$E$68=[1]Lists!BF255,'[1]Multi-Field'!$F$68="undrained"),BH255,""))</f>
        <v/>
      </c>
      <c r="DY255" s="409" t="str">
        <f>IF(AND('[1]Multi-Field'!$E$69=[1]Lists!BF255,'[1]Multi-Field'!$F$69="Drained"),BI255,IF(AND('[1]Multi-Field'!$E$69=[1]Lists!BF255,'[1]Multi-Field'!$F$69="undrained"),BH255,""))</f>
        <v/>
      </c>
      <c r="DZ255" s="409" t="str">
        <f>IF(AND('[1]Multi-Field'!$E$70=[1]Lists!BF255,'[1]Multi-Field'!$F$70="Drained"),BI255,IF(AND('[1]Multi-Field'!$E$70=[1]Lists!BF255,'[1]Multi-Field'!$F$70="undrained"),BH255,""))</f>
        <v/>
      </c>
      <c r="EA255" s="409" t="str">
        <f>IF(AND('[1]Multi-Field'!$E$71=[1]Lists!BF255,'[1]Multi-Field'!$F$71="Drained"),BI255,IF(AND('[1]Multi-Field'!$E$71=[1]Lists!BF255,'[1]Multi-Field'!$F$71="undrained"),BH255,""))</f>
        <v/>
      </c>
      <c r="EB255" s="409" t="str">
        <f>IF(AND('[1]Multi-Field'!$E$72=[1]Lists!BF255,'[1]Multi-Field'!$F$72="Drained"),BI255,IF(AND('[1]Multi-Field'!$E$72=[1]Lists!BF255,'[1]Multi-Field'!$F$72="undrained"),BH255,""))</f>
        <v/>
      </c>
      <c r="EC255" s="409" t="str">
        <f>IF(AND('[1]Multi-Field'!$E$73=[1]Lists!BF255,'[1]Multi-Field'!$F$73="Drained"),BI255,IF(AND('[1]Multi-Field'!$E$73=[1]Lists!BF255,'[1]Multi-Field'!$F$73="undrained"),BH255,""))</f>
        <v/>
      </c>
      <c r="ED255" s="409" t="str">
        <f>IF(AND('[1]Multi-Field'!$E$74=[1]Lists!BF255,'[1]Multi-Field'!$F$74="Drained"),BI255,IF(AND('[1]Multi-Field'!$E$74=[1]Lists!BF255,'[1]Multi-Field'!$F$74="undrained"),BH255,""))</f>
        <v/>
      </c>
      <c r="EE255" s="409" t="str">
        <f>IF(AND('[1]Multi-Field'!$E$75=[1]Lists!BF255,'[1]Multi-Field'!$F$75="Drained"),BI255,IF(AND('[1]Multi-Field'!$E$75=[1]Lists!BF255,'[1]Multi-Field'!$F$75="undrained"),BH255,""))</f>
        <v/>
      </c>
      <c r="EF255" s="409" t="str">
        <f>IF(AND('[1]Multi-Field'!$E$76=[1]Lists!BF255,'[1]Multi-Field'!$F$76="Drained"),BI255,IF(AND('[1]Multi-Field'!$E$76=[1]Lists!BF255,'[1]Multi-Field'!$F$6="undrained"),BH255,""))</f>
        <v/>
      </c>
      <c r="EG255" s="409" t="str">
        <f>IF(AND('[1]Multi-Field'!$E$77=[1]Lists!BF255,'[1]Multi-Field'!$F$77="Drained"),BI255,IF(AND('[1]Multi-Field'!$E$77=[1]Lists!BF255,'[1]Multi-Field'!$F$77="undrained"),BH255,""))</f>
        <v/>
      </c>
      <c r="EH255" s="409" t="str">
        <f>IF(AND('[1]Multi-Field'!$E$78=[1]Lists!BF255,'[1]Multi-Field'!$F$78="Drained"),BI255,IF(AND('[1]Multi-Field'!$E$78=[1]Lists!BF255,'[1]Multi-Field'!$F$78="undrained"),BH255,""))</f>
        <v/>
      </c>
      <c r="EI255" s="409" t="str">
        <f>IF(AND('[1]Multi-Field'!$E$79=[1]Lists!BF255,'[1]Multi-Field'!$F$79="Drained"),BI255,IF(AND('[1]Multi-Field'!$E$79=[1]Lists!BF255,'[1]Multi-Field'!$F$79="undrained"),BH255,""))</f>
        <v/>
      </c>
      <c r="EJ255" s="409" t="str">
        <f>IF(AND('[1]Multi-Field'!$E$80=[1]Lists!BF255,'[1]Multi-Field'!$F$80="Drained"),BI255,IF(AND('[1]Multi-Field'!$E$80=[1]Lists!BF255,'[1]Multi-Field'!$F$80="undrained"),BH255,""))</f>
        <v/>
      </c>
      <c r="EK255" s="409" t="str">
        <f>IF(AND('[1]Multi-Field'!$E$81=[1]Lists!BF255,'[1]Multi-Field'!$F$81="Drained"),BI255,IF(AND('[1]Multi-Field'!$E$81=[1]Lists!BF255,'[1]Multi-Field'!$F$81="undrained"),BH255,""))</f>
        <v/>
      </c>
      <c r="EL255" s="409" t="str">
        <f>IF(AND('[1]Multi-Field'!$E$82=[1]Lists!BF255,'[1]Multi-Field'!$F$82="Drained"),BI255,IF(AND('[1]Multi-Field'!$E$82=[1]Lists!BF255,'[1]Multi-Field'!$F$82="undrained"),BH255,""))</f>
        <v/>
      </c>
      <c r="EM255" s="409" t="str">
        <f>IF(AND('[1]Multi-Field'!$E$83=[1]Lists!BF255,'[1]Multi-Field'!$F$83="Drained"),BI255,IF(AND('[1]Multi-Field'!$E$83=[1]Lists!BF255,'[1]Multi-Field'!$F$83="undrained"),BH255,""))</f>
        <v/>
      </c>
      <c r="EN255" s="409" t="str">
        <f>IF(AND('[1]Multi-Field'!$E$84=[1]Lists!BF255,'[1]Multi-Field'!$F$84="Drained"),BI255,IF(AND('[1]Multi-Field'!$E$84=[1]Lists!BF255,'[1]Multi-Field'!$F$84="undrained"),BH255,""))</f>
        <v/>
      </c>
      <c r="EO255" s="409" t="str">
        <f>IF(AND('[1]Multi-Field'!$E$85=[1]Lists!BF255,'[1]Multi-Field'!$F$85="Drained"),BI255,IF(AND('[1]Multi-Field'!$E$85=[1]Lists!BF255,'[1]Multi-Field'!$F$85="undrained"),BH255,""))</f>
        <v/>
      </c>
      <c r="EP255" s="409" t="str">
        <f>IF(AND('[1]Multi-Field'!$E$86=[1]Lists!BF255,'[1]Multi-Field'!$F$86="Drained"),BI255,IF(AND('[1]Multi-Field'!$E$86=[1]Lists!BF255,'[1]Multi-Field'!$F$86="undrained"),BH255,""))</f>
        <v/>
      </c>
      <c r="EQ255" s="409" t="str">
        <f>IF(AND('[1]Multi-Field'!$E$87=[1]Lists!BF255,'[1]Multi-Field'!$F$87="Drained"),BI255,IF(AND('[1]Multi-Field'!$E$87=[1]Lists!BF255,'[1]Multi-Field'!$F$87="undrained"),BH255,""))</f>
        <v/>
      </c>
      <c r="ER255" s="409" t="str">
        <f>IF(AND('[1]Multi-Field'!$E$88=[1]Lists!BF255,'[1]Multi-Field'!$F$88="Drained"),BI255,IF(AND('[1]Multi-Field'!$E$88=[1]Lists!BF255,'[1]Multi-Field'!$F$88="undrained"),BH255,""))</f>
        <v/>
      </c>
      <c r="ES255" s="409" t="str">
        <f>IF(AND('[1]Multi-Field'!$E$89=[1]Lists!BF255,'[1]Multi-Field'!$F$89="Drained"),BI255,IF(AND('[1]Multi-Field'!$E$89=[1]Lists!BF255,'[1]Multi-Field'!$F$89="undrained"),BH255,""))</f>
        <v/>
      </c>
      <c r="ET255" s="409" t="str">
        <f>IF(AND('[1]Multi-Field'!$E$90=[1]Lists!BF255,'[1]Multi-Field'!$F$90="Drained"),BI255,IF(AND('[1]Multi-Field'!$E$90=[1]Lists!BF255,'[1]Multi-Field'!$F$90="undrained"),BH255,""))</f>
        <v/>
      </c>
      <c r="EU255" s="409" t="str">
        <f>IF(AND('[1]Multi-Field'!$E$91=[1]Lists!BF255,'[1]Multi-Field'!$F$91="Drained"),BI255,IF(AND('[1]Multi-Field'!$E$91=[1]Lists!BF255,'[1]Multi-Field'!$F$91="undrained"),BH255,""))</f>
        <v/>
      </c>
      <c r="EV255" s="409" t="str">
        <f>IF(AND('[1]Multi-Field'!$E$92=[1]Lists!BF255,'[1]Multi-Field'!$F$92="Drained"),BI255,IF(AND('[1]Multi-Field'!$E$92=[1]Lists!BF255,'[1]Multi-Field'!$F$92="undrained"),BH255,""))</f>
        <v/>
      </c>
      <c r="EW255" s="409" t="str">
        <f>IF(AND('[1]Multi-Field'!$E$93=[1]Lists!BF255,'[1]Multi-Field'!$F$93="Drained"),BI255,IF(AND('[1]Multi-Field'!$E$93=[1]Lists!BF255,'[1]Multi-Field'!$F$93="undrained"),BH255,""))</f>
        <v/>
      </c>
      <c r="EX255" s="409" t="str">
        <f>IF(AND('[1]Multi-Field'!$E$94=[1]Lists!BF255,'[1]Multi-Field'!$F$94="Drained"),BI255,IF(AND('[1]Multi-Field'!$E$94=[1]Lists!BF255,'[1]Multi-Field'!$F$94="undrained"),BH255,""))</f>
        <v/>
      </c>
      <c r="EY255" s="409" t="str">
        <f>IF(AND('[1]Multi-Field'!$E$95=[1]Lists!BF255,'[1]Multi-Field'!$F$95="Drained"),BI255,IF(AND('[1]Multi-Field'!$E$95=[1]Lists!BF255,'[1]Multi-Field'!$F$95="undrained"),BH255,""))</f>
        <v/>
      </c>
      <c r="EZ255" s="409" t="str">
        <f>IF(AND('[1]Multi-Field'!$E$96=[1]Lists!BF255,'[1]Multi-Field'!$F$96="Drained"),BI255,IF(AND('[1]Multi-Field'!$E$96=[1]Lists!BF255,'[1]Multi-Field'!$F$96="undrained"),BH255,""))</f>
        <v/>
      </c>
      <c r="FA255" s="409" t="str">
        <f>IF(AND('[1]Multi-Field'!$E$97=[1]Lists!BF255,'[1]Multi-Field'!$F$97="Drained"),BI255,IF(AND('[1]Multi-Field'!$E$97=[1]Lists!BF255,'[1]Multi-Field'!$F$97="undrained"),BH255,""))</f>
        <v/>
      </c>
      <c r="FB255" s="409" t="str">
        <f>IF(AND('[1]Multi-Field'!$E$98=[1]Lists!BF255,'[1]Multi-Field'!$F$98="Drained"),BI255,IF(AND('[1]Multi-Field'!$E$98=[1]Lists!BF255,'[1]Multi-Field'!$F$98="undrained"),BH255,""))</f>
        <v/>
      </c>
      <c r="FC255" s="409" t="str">
        <f>IF(AND('[1]Multi-Field'!$E$99=[1]Lists!BF255,'[1]Multi-Field'!$F$99="Drained"),BI255,IF(AND('[1]Multi-Field'!$E$99=[1]Lists!BF255,'[1]Multi-Field'!$F$99="undrained"),BH255,""))</f>
        <v/>
      </c>
      <c r="FD255" s="409" t="str">
        <f>IF(AND('[1]Multi-Field'!$E$100=[1]Lists!BF255,'[1]Multi-Field'!$F$100="Drained"),BI255,IF(AND('[1]Multi-Field'!$E$100=[1]Lists!BF255,'[1]Multi-Field'!$F$100="undrained"),BH255,""))</f>
        <v/>
      </c>
      <c r="FE255" s="409" t="str">
        <f>IF(AND('[1]Multi-Field'!$E$101=[1]Lists!BF255,'[1]Multi-Field'!$F$101="Drained"),BI255,IF(AND('[1]Multi-Field'!$E$101=[1]Lists!BF255,'[1]Multi-Field'!$F$101="undrained"),BH255,""))</f>
        <v/>
      </c>
      <c r="FF255" s="409" t="str">
        <f>IF(AND('[1]Multi-Field'!$E$102=[1]Lists!BF255,'[1]Multi-Field'!$F$102="Drained"),BI255,IF(AND('[1]Multi-Field'!$E$102=[1]Lists!BF255,'[1]Multi-Field'!$F$102="undrained"),BH255,""))</f>
        <v/>
      </c>
      <c r="FG255" s="409" t="str">
        <f>IF(AND('[1]Multi-Field'!$E$103=[1]Lists!BF255,'[1]Multi-Field'!$F$103="Drained"),BI255,IF(AND('[1]Multi-Field'!$E$103=[1]Lists!BF255,'[1]Multi-Field'!$F$103="undrained"),BH255,""))</f>
        <v/>
      </c>
      <c r="FH255" s="409" t="str">
        <f>IF(AND('[1]Multi-Field'!$E$104=[1]Lists!BF255,'[1]Multi-Field'!$F$104="Drained"),BI255,IF(AND('[1]Multi-Field'!$E$104=[1]Lists!BF255,'[1]Multi-Field'!$F$104="undrained"),BH255,""))</f>
        <v/>
      </c>
      <c r="FI255" s="409" t="str">
        <f>IF(AND('[1]Multi-Field'!$E$105=[1]Lists!BF255,'[1]Multi-Field'!$F$105="Drained"),BI255,IF(AND('[1]Multi-Field'!$E$105=[1]Lists!BF255,'[1]Multi-Field'!$F$105="undrained"),BH255,""))</f>
        <v/>
      </c>
      <c r="FJ255" s="409" t="str">
        <f>IF(AND('[1]Multi-Field'!$E$106=[1]Lists!BF255,'[1]Multi-Field'!$F$106="Drained"),BI255,IF(AND('[1]Multi-Field'!$E$106=[1]Lists!BF255,'[1]Multi-Field'!$F$106="undrained"),BH255,""))</f>
        <v/>
      </c>
      <c r="FK255" s="409" t="str">
        <f>IF(AND('[1]Multi-Field'!$E$107=[1]Lists!BF255,'[1]Multi-Field'!$F$107="Drained"),BI255,IF(AND('[1]Multi-Field'!$E$107=[1]Lists!BF255,'[1]Multi-Field'!$F$107="undrained"),BH255,""))</f>
        <v/>
      </c>
      <c r="FL255" s="409" t="str">
        <f>IF(AND('[1]Multi-Field'!$E$108=[1]Lists!BF255,'[1]Multi-Field'!$F$108="Drained"),BI255,IF(AND('[1]Multi-Field'!$E$108=[1]Lists!BF255,'[1]Multi-Field'!$F$108="undrained"),BH255,""))</f>
        <v/>
      </c>
      <c r="FM255" s="409" t="str">
        <f>IF(AND('[1]Multi-Field'!$E$109=[1]Lists!BF255,'[1]Multi-Field'!$F$109="Drained"),BI255,IF(AND('[1]Multi-Field'!$E$109=[1]Lists!BF255,'[1]Multi-Field'!$F$109="undrained"),BH255,""))</f>
        <v/>
      </c>
      <c r="FN255" s="409" t="str">
        <f>IF(AND('[1]Multi-Field'!$E$110=[1]Lists!BF255,'[1]Multi-Field'!$F$110="Drained"),BI255,IF(AND('[1]Multi-Field'!$E$110=[1]Lists!BF255,'[1]Multi-Field'!$F$110="undrained"),BH255,""))</f>
        <v/>
      </c>
      <c r="FO255" s="409" t="str">
        <f>IF(AND('[1]Multi-Field'!$E$111=[1]Lists!BF255,'[1]Multi-Field'!$F$111="Drained"),BI255,IF(AND('[1]Multi-Field'!$E$111=[1]Lists!BF255,'[1]Multi-Field'!$F$111="undrained"),BH255,""))</f>
        <v/>
      </c>
      <c r="FP255" s="409" t="str">
        <f>IF(AND('[1]Multi-Field'!$E$112=[1]Lists!BF255,'[1]Multi-Field'!$F$112="Drained"),BI255,IF(AND('[1]Multi-Field'!$E$112=[1]Lists!BF255,'[1]Multi-Field'!$F$112="undrained"),BH255,""))</f>
        <v/>
      </c>
      <c r="FQ255" s="409" t="str">
        <f>IF(AND('[1]Multi-Field'!$E$113=[1]Lists!BF255,'[1]Multi-Field'!$F$113="Drained"),BI255,IF(AND('[1]Multi-Field'!$E$113=[1]Lists!BF255,'[1]Multi-Field'!$F$113="undrained"),BH255,""))</f>
        <v/>
      </c>
      <c r="FR255" s="409" t="str">
        <f>IF(AND('[1]Multi-Field'!$E$114=[1]Lists!BF255,'[1]Multi-Field'!$F$114="Drained"),BI255,IF(AND('[1]Multi-Field'!$E$114=[1]Lists!BF255,'[1]Multi-Field'!$F$114="undrained"),BH255,""))</f>
        <v/>
      </c>
      <c r="FS255" s="409" t="str">
        <f>IF(AND('[1]Multi-Field'!$E$115=[1]Lists!BF255,'[1]Multi-Field'!$F$115="Drained"),BI255,IF(AND('[1]Multi-Field'!$E$115=[1]Lists!BF255,'[1]Multi-Field'!$F$115="undrained"),BH255,""))</f>
        <v/>
      </c>
      <c r="FT255" s="409" t="str">
        <f>IF(AND('[1]Multi-Field'!$E$116=[1]Lists!BF255,'[1]Multi-Field'!$F$116="Drained"),BI255,IF(AND('[1]Multi-Field'!$E$116=[1]Lists!BF255,'[1]Multi-Field'!$F$116="undrained"),BH255,""))</f>
        <v/>
      </c>
      <c r="FU255" s="409" t="str">
        <f>IF(AND('[1]Multi-Field'!$E$117=[1]Lists!BF255,'[1]Multi-Field'!$F$117="Drained"),BI255,IF(AND('[1]Multi-Field'!$E$117=[1]Lists!BF255,'[1]Multi-Field'!$F$117="undrained"),BH255,""))</f>
        <v/>
      </c>
      <c r="FV255" s="409" t="str">
        <f>IF(AND('[1]Multi-Field'!$E$118=[1]Lists!BF255,'[1]Multi-Field'!$F$118="Drained"),BI255,IF(AND('[1]Multi-Field'!$E$118=[1]Lists!BF255,'[1]Multi-Field'!$F$118="undrained"),BH255,""))</f>
        <v/>
      </c>
      <c r="FW255" s="409" t="str">
        <f>IF(AND('[1]Multi-Field'!$E$119=[1]Lists!BF255,'[1]Multi-Field'!$F$119="Drained"),BI255,IF(AND('[1]Multi-Field'!$E$119=[1]Lists!BF255,'[1]Multi-Field'!$F$119="undrained"),BH255,""))</f>
        <v/>
      </c>
      <c r="FX255" s="409" t="str">
        <f>IF(AND('[1]Multi-Field'!$E$120=[1]Lists!BF255,'[1]Multi-Field'!$F$120="Drained"),BI255,IF(AND('[1]Multi-Field'!$E$120=[1]Lists!BF255,'[1]Multi-Field'!$F$120="undrained"),BH255,""))</f>
        <v/>
      </c>
    </row>
    <row r="256" spans="1:180" ht="13.5" customHeight="1">
      <c r="A256" s="7" t="s">
        <v>342</v>
      </c>
      <c r="B256" s="7"/>
      <c r="C256" s="7"/>
      <c r="D256" s="8">
        <v>60</v>
      </c>
      <c r="E256" s="8">
        <f t="shared" si="39"/>
        <v>62</v>
      </c>
      <c r="F256" s="8">
        <f t="shared" si="40"/>
        <v>63</v>
      </c>
      <c r="G256" s="8">
        <v>65</v>
      </c>
      <c r="H256" s="8">
        <v>70</v>
      </c>
      <c r="I256" s="8">
        <f t="shared" si="43"/>
        <v>73</v>
      </c>
      <c r="J256" s="8">
        <f t="shared" si="44"/>
        <v>77</v>
      </c>
      <c r="K256" s="8">
        <v>80</v>
      </c>
      <c r="L256" s="8">
        <v>105</v>
      </c>
      <c r="M256" s="8">
        <f t="shared" si="41"/>
        <v>112</v>
      </c>
      <c r="N256" s="8">
        <f t="shared" si="42"/>
        <v>118</v>
      </c>
      <c r="O256" s="8">
        <v>125</v>
      </c>
      <c r="P256" s="391">
        <v>231</v>
      </c>
      <c r="Q256" s="394"/>
      <c r="R256" s="395" t="b">
        <f>IF(OR('Multi-Field'!AA233=Lists!$AC$42,'Multi-Field'!AA233=Lists!$AC$43),IF('Multi-Field'!Z233="x",(IF('Multi-Field'!AC233=Lists!$Q$11,Lists!$R$11,IF('Multi-Field'!AC233=Lists!$Q$12,Lists!$R$12,IF('Multi-Field'!AC233=Lists!$Q$13,Lists!$R$13,IF('Multi-Field'!AC233=Lists!$Q$14,Lists!$R$14))))),IF('Multi-Field'!X233="x",(IF('Multi-Field'!AC233=Lists!$Q$11,Lists!$S$11,IF('Multi-Field'!AC233=Lists!$Q$12,Lists!$S$12,IF('Multi-Field'!AC233=Lists!$Q$13,Lists!$S$13,IF('Multi-Field'!AC233=Lists!$Q$14,Lists!$S$14))))),IF('Multi-Field'!V233="x",(IF('Multi-Field'!AC233=Lists!$Q$11,Lists!$T$11,IF('Multi-Field'!AC233=Lists!$Q$12,Lists!$T$12,IF('Multi-Field'!AC233=Lists!$Q$13,Lists!$T$13,IF('Multi-Field'!AC233=Lists!$Q$14,Lists!$T$14))))),0))))</f>
        <v>0</v>
      </c>
      <c r="S256" s="395" t="str">
        <f t="shared" si="45"/>
        <v/>
      </c>
      <c r="T256" s="395"/>
      <c r="U256" s="396"/>
      <c r="AI256" s="384">
        <f>'[1]Multi-Field'!B252</f>
        <v>0</v>
      </c>
      <c r="AJ256" s="387" t="str">
        <f>IF(OR('[1]Multi-Field'!Q96=[1]Lists!$AC$42,'[1]Multi-Field'!Q96=[1]Lists!$AC$43),"x","")</f>
        <v/>
      </c>
      <c r="AK256" s="387" t="str">
        <f>IF(OR('[1]Multi-Field'!Q96=[1]Lists!$AC$6,'[1]Multi-Field'!Q96=$AC$2,'[1]Multi-Field'!Q96=$AC$4),"x","")</f>
        <v/>
      </c>
      <c r="AL256" s="387" t="str">
        <f>IF(OR('[1]Multi-Field'!Q96=[1]Lists!$AC$7,'[1]Multi-Field'!Q96=$AC$3,'[1]Multi-Field'!Q96=$AC$5),"x","")</f>
        <v/>
      </c>
      <c r="AM256" s="387" t="str">
        <f>IF(OR('[1]Multi-Field'!Q96=$AC$23,'[1]Multi-Field'!Q96=$AC$13,'[1]Multi-Field'!Q96=$AC$9,'[1]Multi-Field'!Q96=$AC$19,'[1]Multi-Field'!Q96=$AC$47),"x","")</f>
        <v/>
      </c>
      <c r="AN256" s="387" t="str">
        <f>IF(OR('[1]Multi-Field'!Q96=$AC$24,'[1]Multi-Field'!Q96=$AC$14,'[1]Multi-Field'!Q96=$AC$10,'[1]Multi-Field'!Q96=$AC$22,'[1]Multi-Field'!Q96=$AC$48),"x","")</f>
        <v/>
      </c>
      <c r="AO256" s="387" t="str">
        <f>IF(OR('[1]Multi-Field'!Q96=$AC$21,'[1]Multi-Field'!Q96=$AC$28,'[1]Multi-Field'!Q96=$AC$62,'[1]Multi-Field'!Q96=$AC$102,'[1]Multi-Field'!Q96=$AC$98),"x","")</f>
        <v/>
      </c>
      <c r="AP256" s="387" t="str">
        <f>IF(OR('[1]Multi-Field'!Q96=$AC$25,'[1]Multi-Field'!Q96=$AC$63,'[1]Multi-Field'!Q96=$AC$85,'[1]Multi-Field'!Q96=$AC$87,'[1]Multi-Field'!Q96=$AC$92,'[1]Multi-Field'!Q96=$AC$93),"x","")</f>
        <v/>
      </c>
      <c r="AQ256" s="387" t="str">
        <f>IF(OR('[1]Multi-Field'!Q96=$AC$20,'[1]Multi-Field'!Q96=$AC$27,'[1]Multi-Field'!Q96=$AC$58,'[1]Multi-Field'!Q96=$AC$86,'[1]Multi-Field'!Q96=$AC$103,'[1]Multi-Field'!Q96=$AC$94),"x","")</f>
        <v/>
      </c>
      <c r="AR256" s="387" t="str">
        <f>IF(OR('[1]Multi-Field'!Q96=$AC$35,'[1]Multi-Field'!Q96=$AC$40,'[1]Multi-Field'!Q96=$AC$45,),"x","")</f>
        <v/>
      </c>
      <c r="AS256" s="387" t="str">
        <f>IF(OR('[1]Multi-Field'!Q96=$AC$36,'[1]Multi-Field'!Q96=$AC$41,'[1]Multi-Field'!Q96=$AC$46,),"x","")</f>
        <v/>
      </c>
      <c r="AT256" s="387" t="str">
        <f>IF(OR('[1]Multi-Field'!Q96=$AC$52,'[1]Multi-Field'!Q96=$AC$53,'[1]Multi-Field'!Q96=$AC$54,'[1]Multi-Field'!Q96=$AC$55,'[1]Multi-Field'!Q96=$AC$68,'[1]Multi-Field'!Q96=$AC$69,'[1]Multi-Field'!Q96=$AC$74,'[1]Multi-Field'!Q96=$AC$71,'[1]Multi-Field'!Q96=$AC$70),"x","")</f>
        <v>x</v>
      </c>
      <c r="AU256" s="387" t="str">
        <f>IF('[1]Multi-Field'!Q96=$AC$72,"x","")</f>
        <v/>
      </c>
      <c r="AV256" s="387" t="str">
        <f>IF('[1]Multi-Field'!Q96=$AC$73,"x","")</f>
        <v/>
      </c>
      <c r="AW256" s="387" t="str">
        <f>IF('[1]Multi-Field'!Q96=$AC$83,"x","")</f>
        <v/>
      </c>
      <c r="AX256" s="387" t="str">
        <f>IF('[1]Multi-Field'!Q96=$AC$84,"x","")</f>
        <v/>
      </c>
      <c r="AY256" s="387" t="str">
        <f>IF('[1]Multi-Field'!Q96=$AC$97,"x","")</f>
        <v/>
      </c>
      <c r="AZ256" s="387" t="str">
        <f>IF('[1]Multi-Field'!Q96=$AC$99,"x","")</f>
        <v/>
      </c>
      <c r="BA256" s="387" t="str">
        <f>IF('[1]Multi-Field'!Q96=$AC$104,"x","")</f>
        <v/>
      </c>
      <c r="BB256" s="387" t="str">
        <f>IF('[1]Multi-Field'!Q96=$AC$105,"x","")</f>
        <v/>
      </c>
      <c r="BC256" s="388"/>
      <c r="BF256" s="411" t="s">
        <v>1422</v>
      </c>
      <c r="BG256" s="412">
        <v>2</v>
      </c>
      <c r="BH256" s="412">
        <v>4</v>
      </c>
      <c r="BI256" s="412">
        <v>4.5</v>
      </c>
      <c r="BJ256" s="409" t="e">
        <f>IF(AND('[1]Single Field'!#REF!=[1]Lists!BF256,'[1]Single Field'!#REF!="Drained"),"x",IF(AND('[1]Single Field'!#REF!=[1]Lists!BF256,'[1]Single Field'!#REF!="Undrained"),O,""))</f>
        <v>#REF!</v>
      </c>
      <c r="BK256" s="409" t="str">
        <f>IF(AND('[1]Multi-Field'!$E$3=[1]Lists!BF256,'[1]Multi-Field'!$F$3="Drained"),BI256,IF(AND('[1]Multi-Field'!$E$3=BF256,'[1]Multi-Field'!$F$3="undrained"),BH256,""))</f>
        <v/>
      </c>
      <c r="BL256" s="409" t="str">
        <f>IF(AND('[1]Multi-Field'!$E$4=BF256,'[1]Multi-Field'!$F$4="Drained"),BI256,IF(AND('[1]Multi-Field'!$E$4=BF256,'[1]Multi-Field'!$F$4="undrained"),BH256,""))</f>
        <v/>
      </c>
      <c r="BM256" s="409" t="str">
        <f>IF(AND('[1]Multi-Field'!$E$5=BF256,'[1]Multi-Field'!$F$5="Drained"),BI256,IF(AND('[1]Multi-Field'!$E$5=BF256,'[1]Multi-Field'!$F$5="undrained"),BH256,""))</f>
        <v/>
      </c>
      <c r="BN256" s="409" t="str">
        <f>IF(AND('[1]Multi-Field'!$E$6=BF256,'[1]Multi-Field'!$F$6="Drained"),BI256,IF(AND('[1]Multi-Field'!$E$6=BF256,'[1]Multi-Field'!$F$6="undrained"),BH256,""))</f>
        <v/>
      </c>
      <c r="BO256" s="409" t="str">
        <f>IF(AND('[1]Multi-Field'!$E$7=BF256,'[1]Multi-Field'!$F$7="Drained"),BI256,IF(AND('[1]Multi-Field'!$E$7=BF256,'[1]Multi-Field'!$F$7="undrained"),BH256,""))</f>
        <v/>
      </c>
      <c r="BP256" s="409" t="str">
        <f>IF(AND('[1]Multi-Field'!$E$8=BF256,'[1]Multi-Field'!$F$8="Drained"),BI256,IF(AND('[1]Multi-Field'!$E$8=BF256,'[1]Multi-Field'!$F$8="undrained"),BH256,""))</f>
        <v/>
      </c>
      <c r="BQ256" s="409" t="str">
        <f>IF(AND('[1]Multi-Field'!$E$9=BF256,'[1]Multi-Field'!$F$9="Drained"),BI256,IF(AND('[1]Multi-Field'!$E$9=BF256,'[1]Multi-Field'!$F$9="undrained"),BH256,""))</f>
        <v/>
      </c>
      <c r="BR256" s="409" t="str">
        <f>IF(AND('[1]Multi-Field'!$E$10=BF256,'[1]Multi-Field'!$F$10="Drained"),BI256,IF(AND('[1]Multi-Field'!$E$10=BF256,'[1]Multi-Field'!$F$10="undrained"),BH256,""))</f>
        <v/>
      </c>
      <c r="BS256" s="409" t="str">
        <f>IF(AND('[1]Multi-Field'!$E$11=BF256,'[1]Multi-Field'!$F$11="Drained"),BI256,IF(AND('[1]Multi-Field'!$E$11=BF256,'[1]Multi-Field'!$F$11="undrained"),BH256,""))</f>
        <v/>
      </c>
      <c r="BT256" s="409" t="str">
        <f>IF(AND('[1]Multi-Field'!$E$12=BF256,'[1]Multi-Field'!$F$12="Drained"),BI256,IF(AND('[1]Multi-Field'!$E$12=BF256,'[1]Multi-Field'!$F$12="undrained"),BH256,""))</f>
        <v/>
      </c>
      <c r="BU256" s="409" t="str">
        <f>IF(AND('[1]Multi-Field'!$E$13=BF256,'[1]Multi-Field'!$F$13="Drained"),BI256,IF(AND('[1]Multi-Field'!$E$3=BF256,'[1]Multi-Field'!$F$13="undrained"),BH256,""))</f>
        <v/>
      </c>
      <c r="BV256" s="409" t="str">
        <f>IF(AND('[1]Multi-Field'!$E$14=BF256,'[1]Multi-Field'!$F$14="Drained"),BI256,IF(AND('[1]Multi-Field'!$E$14=BF256,'[1]Multi-Field'!$F$14="undrained"),BH256,""))</f>
        <v/>
      </c>
      <c r="BW256" s="409" t="str">
        <f>IF(AND('[1]Multi-Field'!$E$15=BF256,'[1]Multi-Field'!$F$15="Drained"),BI256,IF(AND('[1]Multi-Field'!$E$15=BF256,'[1]Multi-Field'!$F$15="undrained"),BH256,""))</f>
        <v/>
      </c>
      <c r="BX256" s="409" t="str">
        <f>IF(AND('[1]Multi-Field'!$E$16=[1]Lists!BF256,'[1]Multi-Field'!$F$16="Drained"),BI256,IF(AND('[1]Multi-Field'!$E$16=[1]Lists!BF256,'[1]Multi-Field'!$F$16="undrained"),BH256,""))</f>
        <v/>
      </c>
      <c r="BY256" s="409" t="str">
        <f>IF(AND('[1]Multi-Field'!$E$17=[1]Lists!BF256,'[1]Multi-Field'!$F$17="Drained"),BI256,IF(AND('[1]Multi-Field'!$E$17=[1]Lists!BF256,'[1]Multi-Field'!$F$17="undrained"),BH256,""))</f>
        <v/>
      </c>
      <c r="BZ256" s="409" t="str">
        <f>IF(AND('[1]Multi-Field'!$E$18=[1]Lists!BF256,'[1]Multi-Field'!$F$18="Drained"),BI256,IF(AND('[1]Multi-Field'!$E$18=[1]Lists!BF256,'[1]Multi-Field'!$F$18="undrained"),BH256,""))</f>
        <v/>
      </c>
      <c r="CA256" s="409" t="str">
        <f>IF(AND('[1]Multi-Field'!$E$19=[1]Lists!BF256,'[1]Multi-Field'!$F$19="Drained"),BI256,IF(AND('[1]Multi-Field'!$E$19=[1]Lists!BF256,'[1]Multi-Field'!$F$19="undrained"),BH256,""))</f>
        <v/>
      </c>
      <c r="CB256" s="409" t="str">
        <f>IF(AND('[1]Multi-Field'!$E$20=[1]Lists!BF256,'[1]Multi-Field'!$F$20="Drained"),BI256,IF(AND('[1]Multi-Field'!$E$20=[1]Lists!BF256,'[1]Multi-Field'!$F$20="undrained"),BH256,""))</f>
        <v/>
      </c>
      <c r="CC256" s="409" t="str">
        <f>IF(AND('[1]Multi-Field'!$E$21=[1]Lists!BF256,'[1]Multi-Field'!$F$21="Drained"),BI256,IF(AND('[1]Multi-Field'!$E$21=[1]Lists!BF256,'[1]Multi-Field'!$F$21="undrained"),BH256,""))</f>
        <v/>
      </c>
      <c r="CD256" s="409" t="str">
        <f>IF(AND('[1]Multi-Field'!$E$22=[1]Lists!BF256,'[1]Multi-Field'!$F$22="Drained"),BI256,IF(AND('[1]Multi-Field'!$E$22=[1]Lists!BF256,'[1]Multi-Field'!$F$22="undrained"),BH256,""))</f>
        <v/>
      </c>
      <c r="CE256" s="409" t="str">
        <f>IF(AND('[1]Multi-Field'!$E$23=[1]Lists!BF256,'[1]Multi-Field'!$F$23="Drained"),BI256,IF(AND('[1]Multi-Field'!$E$23=[1]Lists!BF256,'[1]Multi-Field'!$F$23="undrained"),BH256,""))</f>
        <v/>
      </c>
      <c r="CF256" s="409" t="str">
        <f>IF(AND('[1]Multi-Field'!$E$24=[1]Lists!BF256,'[1]Multi-Field'!$F$24="Drained"),BI256,IF(AND('[1]Multi-Field'!$E$24=[1]Lists!BF256,'[1]Multi-Field'!$F$24="undrained"),BH256,""))</f>
        <v/>
      </c>
      <c r="CG256" s="409" t="str">
        <f>IF(AND('[1]Multi-Field'!$E$25=[1]Lists!BF256,'[1]Multi-Field'!$F$25="Drained"),BI256,IF(AND('[1]Multi-Field'!$E$25=[1]Lists!BF256,'[1]Multi-Field'!$F$25="undrained"),BH256,""))</f>
        <v/>
      </c>
      <c r="CH256" s="409" t="str">
        <f>IF(AND('[1]Multi-Field'!$E$26=[1]Lists!BF256,'[1]Multi-Field'!$F$26="Drained"),BI256,IF(AND('[1]Multi-Field'!$E$26=[1]Lists!BF256,'[1]Multi-Field'!$F$26="undrained"),BH256,""))</f>
        <v/>
      </c>
      <c r="CI256" s="409" t="str">
        <f>IF(AND('[1]Multi-Field'!$E$27=[1]Lists!BF256,'[1]Multi-Field'!$F$27="Drained"),BI256,IF(AND('[1]Multi-Field'!$E$27=[1]Lists!BF256,'[1]Multi-Field'!$F$27="undrained"),BH256,""))</f>
        <v/>
      </c>
      <c r="CJ256" s="409" t="str">
        <f>IF(AND('[1]Multi-Field'!$E$28=[1]Lists!BF256,'[1]Multi-Field'!$F$28="Drained"),BI256,IF(AND('[1]Multi-Field'!$E$28=[1]Lists!BF256,'[1]Multi-Field'!$F$28="undrained"),BH256,""))</f>
        <v/>
      </c>
      <c r="CK256" s="409" t="str">
        <f>IF(AND('[1]Multi-Field'!$E$29=[1]Lists!BF256,'[1]Multi-Field'!$F$29="Drained"),BI256,IF(AND('[1]Multi-Field'!$E$29=[1]Lists!BF256,'[1]Multi-Field'!$F$29="undrained"),BH256,""))</f>
        <v/>
      </c>
      <c r="CL256" s="409" t="str">
        <f>IF(AND('[1]Multi-Field'!$E$30=[1]Lists!BF256,'[1]Multi-Field'!$F$30="Drained"),BI256,IF(AND('[1]Multi-Field'!$E$30=[1]Lists!BF256,'[1]Multi-Field'!$F$30="undrained"),BH256,""))</f>
        <v/>
      </c>
      <c r="CM256" s="409" t="str">
        <f>IF(AND('[1]Multi-Field'!$E$31=[1]Lists!BF256,'[1]Multi-Field'!$F$31="Drained"),BI256,IF(AND('[1]Multi-Field'!$E$31=[1]Lists!BF256,'[1]Multi-Field'!$F$31="undrained"),BH256,""))</f>
        <v/>
      </c>
      <c r="CN256" s="409" t="str">
        <f>IF(AND('[1]Multi-Field'!$E$32=[1]Lists!BF256,'[1]Multi-Field'!$F$32="Drained"),BI256,IF(AND('[1]Multi-Field'!$E$32=[1]Lists!BF256,'[1]Multi-Field'!$F$32="undrained"),BH256,""))</f>
        <v/>
      </c>
      <c r="CO256" s="409" t="str">
        <f>IF(AND('[1]Multi-Field'!$E$33=[1]Lists!BF256,'[1]Multi-Field'!$F$33="Drained"),BI256,IF(AND('[1]Multi-Field'!$E$33=[1]Lists!BF256,'[1]Multi-Field'!$F$33="undrained"),BH256,""))</f>
        <v/>
      </c>
      <c r="CP256" s="409" t="str">
        <f>IF(AND('[1]Multi-Field'!$E$34=[1]Lists!BF256,'[1]Multi-Field'!$F$34="Drained"),BI256,IF(AND('[1]Multi-Field'!$E$34=[1]Lists!BF256,'[1]Multi-Field'!$F$34="undrained"),BH256,""))</f>
        <v/>
      </c>
      <c r="CQ256" s="409" t="str">
        <f>IF(AND('[1]Multi-Field'!$E$35=[1]Lists!BF256,'[1]Multi-Field'!$F$35="Drained"),BI256,IF(AND('[1]Multi-Field'!$E$35=[1]Lists!BF256,'[1]Multi-Field'!$F$35="undrained"),BH256,""))</f>
        <v/>
      </c>
      <c r="CR256" s="409" t="str">
        <f>IF(AND('[1]Multi-Field'!$E$36=[1]Lists!BF256,'[1]Multi-Field'!$F$36="Drained"),BI256,IF(AND('[1]Multi-Field'!$E$36=[1]Lists!BF256,'[1]Multi-Field'!$F$36="undrained"),BH256,""))</f>
        <v/>
      </c>
      <c r="CS256" s="409" t="str">
        <f>IF(AND('[1]Multi-Field'!$E$37=[1]Lists!BF256,'[1]Multi-Field'!$F$37="Drained"),BI256,IF(AND('[1]Multi-Field'!$E$37=[1]Lists!BF256,'[1]Multi-Field'!$F$37="undrained"),BH256,""))</f>
        <v/>
      </c>
      <c r="CT256" s="409" t="str">
        <f>IF(AND('[1]Multi-Field'!$E$38=[1]Lists!BF256,'[1]Multi-Field'!$F$38="Drained"),BI256,IF(AND('[1]Multi-Field'!$E$38=[1]Lists!BF256,'[1]Multi-Field'!$F$38="undrained"),BH256,""))</f>
        <v/>
      </c>
      <c r="CU256" s="409" t="str">
        <f>IF(AND('[1]Multi-Field'!$E$39=[1]Lists!BF256,'[1]Multi-Field'!$F$39="Drained"),BI256,IF(AND('[1]Multi-Field'!$E$39=[1]Lists!BF256,'[1]Multi-Field'!$F$39="undrained"),BH256,""))</f>
        <v/>
      </c>
      <c r="CV256" s="409" t="str">
        <f>IF(AND('[1]Multi-Field'!$E$40=[1]Lists!BF256,'[1]Multi-Field'!$F$40="Drained"),BI256,IF(AND('[1]Multi-Field'!$E$40=[1]Lists!BF256,'[1]Multi-Field'!$F$40="undrained"),BH256,""))</f>
        <v/>
      </c>
      <c r="CW256" s="409" t="str">
        <f>IF(AND('[1]Multi-Field'!$E$41=[1]Lists!BF256,'[1]Multi-Field'!$F$40="Drained"),BI256,IF(AND('[1]Multi-Field'!$E$40=[1]Lists!BF256,'[1]Multi-Field'!$F$40="undrained"),BH256,""))</f>
        <v/>
      </c>
      <c r="CX256" s="409" t="str">
        <f>IF(AND('[1]Multi-Field'!$E$42=[1]Lists!BF256,'[1]Multi-Field'!$F$42="Drained"),BI256,IF(AND('[1]Multi-Field'!$E$42=[1]Lists!BF256,'[1]Multi-Field'!$F$42="undrained"),BH256,""))</f>
        <v/>
      </c>
      <c r="CY256" s="409" t="str">
        <f>IF(AND('[1]Multi-Field'!$E$43=[1]Lists!BF256,'[1]Multi-Field'!$F$43="Drained"),BI256,IF(AND('[1]Multi-Field'!$E$43=[1]Lists!BF256,'[1]Multi-Field'!$F$43="undrained"),BH256,""))</f>
        <v/>
      </c>
      <c r="CZ256" s="409" t="str">
        <f>IF(AND('[1]Multi-Field'!$E$44=[1]Lists!BF256,'[1]Multi-Field'!$F$44="Drained"),BI256,IF(AND('[1]Multi-Field'!$E$44=[1]Lists!BF256,'[1]Multi-Field'!$F$44="undrained"),BH256,""))</f>
        <v/>
      </c>
      <c r="DA256" s="409" t="str">
        <f>IF(AND('[1]Multi-Field'!$E$45=[1]Lists!BF256,'[1]Multi-Field'!$F$45="Drained"),BI256,IF(AND('[1]Multi-Field'!$E$45=[1]Lists!BF256,'[1]Multi-Field'!$F$45="undrained"),BH256,""))</f>
        <v/>
      </c>
      <c r="DB256" s="409" t="str">
        <f>IF(AND('[1]Multi-Field'!$E$46=[1]Lists!BF256,'[1]Multi-Field'!$F$46="Drained"),BI256,IF(AND('[1]Multi-Field'!$E$46=[1]Lists!BF256,'[1]Multi-Field'!$F$46="undrained"),BH256,""))</f>
        <v/>
      </c>
      <c r="DC256" s="409" t="str">
        <f>IF(AND('[1]Multi-Field'!$E$47=[1]Lists!BF256,'[1]Multi-Field'!$F$47="Drained"),BI256,IF(AND('[1]Multi-Field'!$E$47=[1]Lists!BF256,'[1]Multi-Field'!$F$47="undrained"),BH256,""))</f>
        <v/>
      </c>
      <c r="DD256" s="409" t="str">
        <f>IF(AND('[1]Multi-Field'!$E$48=[1]Lists!BF256,'[1]Multi-Field'!$F$48="Drained"),BI256,IF(AND('[1]Multi-Field'!$E$48=[1]Lists!BF256,'[1]Multi-Field'!$F$48="undrained"),BH256,""))</f>
        <v/>
      </c>
      <c r="DE256" s="409" t="str">
        <f>IF(AND('[1]Multi-Field'!$E$49=[1]Lists!BF256,'[1]Multi-Field'!$F$49="Drained"),BI256,IF(AND('[1]Multi-Field'!$E$49=[1]Lists!BF256,'[1]Multi-Field'!$F$9="undrained"),BH256,""))</f>
        <v/>
      </c>
      <c r="DF256" s="409" t="str">
        <f>IF(AND('[1]Multi-Field'!$E$50=[1]Lists!BF256,'[1]Multi-Field'!$F$50="Drained"),BI256,IF(AND('[1]Multi-Field'!$E$50=[1]Lists!BF256,'[1]Multi-Field'!$F$50="undrained"),BH256,""))</f>
        <v/>
      </c>
      <c r="DG256" s="409" t="str">
        <f>IF(AND('[1]Multi-Field'!$E$51=[1]Lists!BF256,'[1]Multi-Field'!$F$51="Drained"),BI256,IF(AND('[1]Multi-Field'!$E$51=[1]Lists!BF256,'[1]Multi-Field'!$F$51="undrained"),BH256,""))</f>
        <v/>
      </c>
      <c r="DH256" s="409" t="str">
        <f>IF(AND('[1]Multi-Field'!$E$52=[1]Lists!BF256,'[1]Multi-Field'!$F$52="Drained"),BI256,IF(AND('[1]Multi-Field'!$E$52=[1]Lists!BF256,'[1]Multi-Field'!$F$52="undrained"),BH256,""))</f>
        <v/>
      </c>
      <c r="DI256" s="409" t="str">
        <f>IF(AND('[1]Multi-Field'!$E$53=[1]Lists!BF256,'[1]Multi-Field'!$F$53="Drained"),BI256,IF(AND('[1]Multi-Field'!$E$53=[1]Lists!BF256,'[1]Multi-Field'!$F$53="undrained"),BH256,""))</f>
        <v/>
      </c>
      <c r="DJ256" s="409" t="str">
        <f>IF(AND('[1]Multi-Field'!$E$54=[1]Lists!BF256,'[1]Multi-Field'!$F$54="Drained"),BI256,IF(AND('[1]Multi-Field'!$E$54=[1]Lists!BF256,'[1]Multi-Field'!$F$54="undrained"),BH256,""))</f>
        <v/>
      </c>
      <c r="DK256" s="409" t="str">
        <f>IF(AND('[1]Multi-Field'!$E$55=[1]Lists!BF256,'[1]Multi-Field'!$F$55="Drained"),BI256,IF(AND('[1]Multi-Field'!$E$55=[1]Lists!BF256,'[1]Multi-Field'!$F$55="undrained"),BH256,""))</f>
        <v/>
      </c>
      <c r="DL256" s="409" t="str">
        <f>IF(AND('[1]Multi-Field'!$E$56=[1]Lists!BF256,'[1]Multi-Field'!$F$56="Drained"),BI256,IF(AND('[1]Multi-Field'!$E$56=[1]Lists!BF256,'[1]Multi-Field'!$F$56="undrained"),BH256,""))</f>
        <v/>
      </c>
      <c r="DM256" s="409" t="str">
        <f>IF(AND('[1]Multi-Field'!$E$57=[1]Lists!BF256,'[1]Multi-Field'!$F$57="Drained"),BI256,IF(AND('[1]Multi-Field'!$E$57=[1]Lists!BF256,'[1]Multi-Field'!$F$57="undrained"),BH256,""))</f>
        <v/>
      </c>
      <c r="DN256" s="409" t="str">
        <f>IF(AND('[1]Multi-Field'!$E$58=[1]Lists!BF256,'[1]Multi-Field'!$F$58="Drained"),BI256,IF(AND('[1]Multi-Field'!$E$58=[1]Lists!BF256,'[1]Multi-Field'!$F$58="undrained"),BH256,""))</f>
        <v/>
      </c>
      <c r="DO256" s="409" t="str">
        <f>IF(AND('[1]Multi-Field'!$E$59=[1]Lists!BF256,'[1]Multi-Field'!$F$59="Drained"),BI256,IF(AND('[1]Multi-Field'!$E$59=[1]Lists!BF256,'[1]Multi-Field'!$F$59="undrained"),BH256,""))</f>
        <v/>
      </c>
      <c r="DP256" s="409" t="str">
        <f>IF(AND('[1]Multi-Field'!$E$60=[1]Lists!BF256,'[1]Multi-Field'!$F$60="Drained"),BI256,IF(AND('[1]Multi-Field'!$E$60=[1]Lists!BF256,'[1]Multi-Field'!$F$60="undrained"),BH256,""))</f>
        <v/>
      </c>
      <c r="DQ256" s="409" t="str">
        <f>IF(AND('[1]Multi-Field'!$E$61=[1]Lists!BF256,'[1]Multi-Field'!$F$61="Drained"),BI256,IF(AND('[1]Multi-Field'!$E$61=[1]Lists!BF256,'[1]Multi-Field'!$F$61="undrained"),BH256,""))</f>
        <v/>
      </c>
      <c r="DR256" s="409" t="str">
        <f>IF(AND('[1]Multi-Field'!$E$62=[1]Lists!BF256,'[1]Multi-Field'!$F$62="Drained"),BI256,IF(AND('[1]Multi-Field'!$E$62=[1]Lists!BF256,'[1]Multi-Field'!$F$62="undrained"),BH256,""))</f>
        <v/>
      </c>
      <c r="DS256" s="409" t="str">
        <f>IF(AND('[1]Multi-Field'!$E$63=[1]Lists!BF256,'[1]Multi-Field'!$F$63="Drained"),BI256,IF(AND('[1]Multi-Field'!$E$63=[1]Lists!BF256,'[1]Multi-Field'!$F$63="undrained"),BH256,""))</f>
        <v/>
      </c>
      <c r="DT256" s="409" t="str">
        <f>IF(AND('[1]Multi-Field'!$E$64=[1]Lists!BF256,'[1]Multi-Field'!$F$64="Drained"),BI256,IF(AND('[1]Multi-Field'!$E$64=[1]Lists!BF256,'[1]Multi-Field'!$F$64="undrained"),BH256,""))</f>
        <v/>
      </c>
      <c r="DU256" s="409" t="str">
        <f>IF(AND('[1]Multi-Field'!$E$65=[1]Lists!BF256,'[1]Multi-Field'!$F$65="Drained"),BI256,IF(AND('[1]Multi-Field'!$E$65=[1]Lists!BF256,'[1]Multi-Field'!$F$65="undrained"),BH256,""))</f>
        <v/>
      </c>
      <c r="DV256" s="409" t="str">
        <f>IF(AND('[1]Multi-Field'!$E$66=[1]Lists!BF256,'[1]Multi-Field'!$F$66="Drained"),BI256,IF(AND('[1]Multi-Field'!$E$66=[1]Lists!BF256,'[1]Multi-Field'!$F$66="undrained"),BH256,""))</f>
        <v/>
      </c>
      <c r="DW256" s="409" t="str">
        <f>IF(AND('[1]Multi-Field'!$E$67=[1]Lists!BF256,'[1]Multi-Field'!$F$67="Drained"),BI256,IF(AND('[1]Multi-Field'!$E$67=[1]Lists!BF256,'[1]Multi-Field'!$F$67="undrained"),BH256,""))</f>
        <v/>
      </c>
      <c r="DX256" s="409" t="str">
        <f>IF(AND('[1]Multi-Field'!$E$68=[1]Lists!BF256,'[1]Multi-Field'!$F$68="Drained"),BI256,IF(AND('[1]Multi-Field'!$E$68=[1]Lists!BF256,'[1]Multi-Field'!$F$68="undrained"),BH256,""))</f>
        <v/>
      </c>
      <c r="DY256" s="409" t="str">
        <f>IF(AND('[1]Multi-Field'!$E$69=[1]Lists!BF256,'[1]Multi-Field'!$F$69="Drained"),BI256,IF(AND('[1]Multi-Field'!$E$69=[1]Lists!BF256,'[1]Multi-Field'!$F$69="undrained"),BH256,""))</f>
        <v/>
      </c>
      <c r="DZ256" s="409" t="str">
        <f>IF(AND('[1]Multi-Field'!$E$70=[1]Lists!BF256,'[1]Multi-Field'!$F$70="Drained"),BI256,IF(AND('[1]Multi-Field'!$E$70=[1]Lists!BF256,'[1]Multi-Field'!$F$70="undrained"),BH256,""))</f>
        <v/>
      </c>
      <c r="EA256" s="409" t="str">
        <f>IF(AND('[1]Multi-Field'!$E$71=[1]Lists!BF256,'[1]Multi-Field'!$F$71="Drained"),BI256,IF(AND('[1]Multi-Field'!$E$71=[1]Lists!BF256,'[1]Multi-Field'!$F$71="undrained"),BH256,""))</f>
        <v/>
      </c>
      <c r="EB256" s="409" t="str">
        <f>IF(AND('[1]Multi-Field'!$E$72=[1]Lists!BF256,'[1]Multi-Field'!$F$72="Drained"),BI256,IF(AND('[1]Multi-Field'!$E$72=[1]Lists!BF256,'[1]Multi-Field'!$F$72="undrained"),BH256,""))</f>
        <v/>
      </c>
      <c r="EC256" s="409" t="str">
        <f>IF(AND('[1]Multi-Field'!$E$73=[1]Lists!BF256,'[1]Multi-Field'!$F$73="Drained"),BI256,IF(AND('[1]Multi-Field'!$E$73=[1]Lists!BF256,'[1]Multi-Field'!$F$73="undrained"),BH256,""))</f>
        <v/>
      </c>
      <c r="ED256" s="409" t="str">
        <f>IF(AND('[1]Multi-Field'!$E$74=[1]Lists!BF256,'[1]Multi-Field'!$F$74="Drained"),BI256,IF(AND('[1]Multi-Field'!$E$74=[1]Lists!BF256,'[1]Multi-Field'!$F$74="undrained"),BH256,""))</f>
        <v/>
      </c>
      <c r="EE256" s="409" t="str">
        <f>IF(AND('[1]Multi-Field'!$E$75=[1]Lists!BF256,'[1]Multi-Field'!$F$75="Drained"),BI256,IF(AND('[1]Multi-Field'!$E$75=[1]Lists!BF256,'[1]Multi-Field'!$F$75="undrained"),BH256,""))</f>
        <v/>
      </c>
      <c r="EF256" s="409" t="str">
        <f>IF(AND('[1]Multi-Field'!$E$76=[1]Lists!BF256,'[1]Multi-Field'!$F$76="Drained"),BI256,IF(AND('[1]Multi-Field'!$E$76=[1]Lists!BF256,'[1]Multi-Field'!$F$6="undrained"),BH256,""))</f>
        <v/>
      </c>
      <c r="EG256" s="409" t="str">
        <f>IF(AND('[1]Multi-Field'!$E$77=[1]Lists!BF256,'[1]Multi-Field'!$F$77="Drained"),BI256,IF(AND('[1]Multi-Field'!$E$77=[1]Lists!BF256,'[1]Multi-Field'!$F$77="undrained"),BH256,""))</f>
        <v/>
      </c>
      <c r="EH256" s="409" t="str">
        <f>IF(AND('[1]Multi-Field'!$E$78=[1]Lists!BF256,'[1]Multi-Field'!$F$78="Drained"),BI256,IF(AND('[1]Multi-Field'!$E$78=[1]Lists!BF256,'[1]Multi-Field'!$F$78="undrained"),BH256,""))</f>
        <v/>
      </c>
      <c r="EI256" s="409" t="str">
        <f>IF(AND('[1]Multi-Field'!$E$79=[1]Lists!BF256,'[1]Multi-Field'!$F$79="Drained"),BI256,IF(AND('[1]Multi-Field'!$E$79=[1]Lists!BF256,'[1]Multi-Field'!$F$79="undrained"),BH256,""))</f>
        <v/>
      </c>
      <c r="EJ256" s="409" t="str">
        <f>IF(AND('[1]Multi-Field'!$E$80=[1]Lists!BF256,'[1]Multi-Field'!$F$80="Drained"),BI256,IF(AND('[1]Multi-Field'!$E$80=[1]Lists!BF256,'[1]Multi-Field'!$F$80="undrained"),BH256,""))</f>
        <v/>
      </c>
      <c r="EK256" s="409" t="str">
        <f>IF(AND('[1]Multi-Field'!$E$81=[1]Lists!BF256,'[1]Multi-Field'!$F$81="Drained"),BI256,IF(AND('[1]Multi-Field'!$E$81=[1]Lists!BF256,'[1]Multi-Field'!$F$81="undrained"),BH256,""))</f>
        <v/>
      </c>
      <c r="EL256" s="409" t="str">
        <f>IF(AND('[1]Multi-Field'!$E$82=[1]Lists!BF256,'[1]Multi-Field'!$F$82="Drained"),BI256,IF(AND('[1]Multi-Field'!$E$82=[1]Lists!BF256,'[1]Multi-Field'!$F$82="undrained"),BH256,""))</f>
        <v/>
      </c>
      <c r="EM256" s="409" t="str">
        <f>IF(AND('[1]Multi-Field'!$E$83=[1]Lists!BF256,'[1]Multi-Field'!$F$83="Drained"),BI256,IF(AND('[1]Multi-Field'!$E$83=[1]Lists!BF256,'[1]Multi-Field'!$F$83="undrained"),BH256,""))</f>
        <v/>
      </c>
      <c r="EN256" s="409" t="str">
        <f>IF(AND('[1]Multi-Field'!$E$84=[1]Lists!BF256,'[1]Multi-Field'!$F$84="Drained"),BI256,IF(AND('[1]Multi-Field'!$E$84=[1]Lists!BF256,'[1]Multi-Field'!$F$84="undrained"),BH256,""))</f>
        <v/>
      </c>
      <c r="EO256" s="409" t="str">
        <f>IF(AND('[1]Multi-Field'!$E$85=[1]Lists!BF256,'[1]Multi-Field'!$F$85="Drained"),BI256,IF(AND('[1]Multi-Field'!$E$85=[1]Lists!BF256,'[1]Multi-Field'!$F$85="undrained"),BH256,""))</f>
        <v/>
      </c>
      <c r="EP256" s="409" t="str">
        <f>IF(AND('[1]Multi-Field'!$E$86=[1]Lists!BF256,'[1]Multi-Field'!$F$86="Drained"),BI256,IF(AND('[1]Multi-Field'!$E$86=[1]Lists!BF256,'[1]Multi-Field'!$F$86="undrained"),BH256,""))</f>
        <v/>
      </c>
      <c r="EQ256" s="409" t="str">
        <f>IF(AND('[1]Multi-Field'!$E$87=[1]Lists!BF256,'[1]Multi-Field'!$F$87="Drained"),BI256,IF(AND('[1]Multi-Field'!$E$87=[1]Lists!BF256,'[1]Multi-Field'!$F$87="undrained"),BH256,""))</f>
        <v/>
      </c>
      <c r="ER256" s="409" t="str">
        <f>IF(AND('[1]Multi-Field'!$E$88=[1]Lists!BF256,'[1]Multi-Field'!$F$88="Drained"),BI256,IF(AND('[1]Multi-Field'!$E$88=[1]Lists!BF256,'[1]Multi-Field'!$F$88="undrained"),BH256,""))</f>
        <v/>
      </c>
      <c r="ES256" s="409" t="str">
        <f>IF(AND('[1]Multi-Field'!$E$89=[1]Lists!BF256,'[1]Multi-Field'!$F$89="Drained"),BI256,IF(AND('[1]Multi-Field'!$E$89=[1]Lists!BF256,'[1]Multi-Field'!$F$89="undrained"),BH256,""))</f>
        <v/>
      </c>
      <c r="ET256" s="409" t="str">
        <f>IF(AND('[1]Multi-Field'!$E$90=[1]Lists!BF256,'[1]Multi-Field'!$F$90="Drained"),BI256,IF(AND('[1]Multi-Field'!$E$90=[1]Lists!BF256,'[1]Multi-Field'!$F$90="undrained"),BH256,""))</f>
        <v/>
      </c>
      <c r="EU256" s="409" t="str">
        <f>IF(AND('[1]Multi-Field'!$E$91=[1]Lists!BF256,'[1]Multi-Field'!$F$91="Drained"),BI256,IF(AND('[1]Multi-Field'!$E$91=[1]Lists!BF256,'[1]Multi-Field'!$F$91="undrained"),BH256,""))</f>
        <v/>
      </c>
      <c r="EV256" s="409" t="str">
        <f>IF(AND('[1]Multi-Field'!$E$92=[1]Lists!BF256,'[1]Multi-Field'!$F$92="Drained"),BI256,IF(AND('[1]Multi-Field'!$E$92=[1]Lists!BF256,'[1]Multi-Field'!$F$92="undrained"),BH256,""))</f>
        <v/>
      </c>
      <c r="EW256" s="409" t="str">
        <f>IF(AND('[1]Multi-Field'!$E$93=[1]Lists!BF256,'[1]Multi-Field'!$F$93="Drained"),BI256,IF(AND('[1]Multi-Field'!$E$93=[1]Lists!BF256,'[1]Multi-Field'!$F$93="undrained"),BH256,""))</f>
        <v/>
      </c>
      <c r="EX256" s="409" t="str">
        <f>IF(AND('[1]Multi-Field'!$E$94=[1]Lists!BF256,'[1]Multi-Field'!$F$94="Drained"),BI256,IF(AND('[1]Multi-Field'!$E$94=[1]Lists!BF256,'[1]Multi-Field'!$F$94="undrained"),BH256,""))</f>
        <v/>
      </c>
      <c r="EY256" s="409" t="str">
        <f>IF(AND('[1]Multi-Field'!$E$95=[1]Lists!BF256,'[1]Multi-Field'!$F$95="Drained"),BI256,IF(AND('[1]Multi-Field'!$E$95=[1]Lists!BF256,'[1]Multi-Field'!$F$95="undrained"),BH256,""))</f>
        <v/>
      </c>
      <c r="EZ256" s="409" t="str">
        <f>IF(AND('[1]Multi-Field'!$E$96=[1]Lists!BF256,'[1]Multi-Field'!$F$96="Drained"),BI256,IF(AND('[1]Multi-Field'!$E$96=[1]Lists!BF256,'[1]Multi-Field'!$F$96="undrained"),BH256,""))</f>
        <v/>
      </c>
      <c r="FA256" s="409" t="str">
        <f>IF(AND('[1]Multi-Field'!$E$97=[1]Lists!BF256,'[1]Multi-Field'!$F$97="Drained"),BI256,IF(AND('[1]Multi-Field'!$E$97=[1]Lists!BF256,'[1]Multi-Field'!$F$97="undrained"),BH256,""))</f>
        <v/>
      </c>
      <c r="FB256" s="409" t="str">
        <f>IF(AND('[1]Multi-Field'!$E$98=[1]Lists!BF256,'[1]Multi-Field'!$F$98="Drained"),BI256,IF(AND('[1]Multi-Field'!$E$98=[1]Lists!BF256,'[1]Multi-Field'!$F$98="undrained"),BH256,""))</f>
        <v/>
      </c>
      <c r="FC256" s="409" t="str">
        <f>IF(AND('[1]Multi-Field'!$E$99=[1]Lists!BF256,'[1]Multi-Field'!$F$99="Drained"),BI256,IF(AND('[1]Multi-Field'!$E$99=[1]Lists!BF256,'[1]Multi-Field'!$F$99="undrained"),BH256,""))</f>
        <v/>
      </c>
      <c r="FD256" s="409" t="str">
        <f>IF(AND('[1]Multi-Field'!$E$100=[1]Lists!BF256,'[1]Multi-Field'!$F$100="Drained"),BI256,IF(AND('[1]Multi-Field'!$E$100=[1]Lists!BF256,'[1]Multi-Field'!$F$100="undrained"),BH256,""))</f>
        <v/>
      </c>
      <c r="FE256" s="409" t="str">
        <f>IF(AND('[1]Multi-Field'!$E$101=[1]Lists!BF256,'[1]Multi-Field'!$F$101="Drained"),BI256,IF(AND('[1]Multi-Field'!$E$101=[1]Lists!BF256,'[1]Multi-Field'!$F$101="undrained"),BH256,""))</f>
        <v/>
      </c>
      <c r="FF256" s="409" t="str">
        <f>IF(AND('[1]Multi-Field'!$E$102=[1]Lists!BF256,'[1]Multi-Field'!$F$102="Drained"),BI256,IF(AND('[1]Multi-Field'!$E$102=[1]Lists!BF256,'[1]Multi-Field'!$F$102="undrained"),BH256,""))</f>
        <v/>
      </c>
      <c r="FG256" s="409" t="str">
        <f>IF(AND('[1]Multi-Field'!$E$103=[1]Lists!BF256,'[1]Multi-Field'!$F$103="Drained"),BI256,IF(AND('[1]Multi-Field'!$E$103=[1]Lists!BF256,'[1]Multi-Field'!$F$103="undrained"),BH256,""))</f>
        <v/>
      </c>
      <c r="FH256" s="409" t="str">
        <f>IF(AND('[1]Multi-Field'!$E$104=[1]Lists!BF256,'[1]Multi-Field'!$F$104="Drained"),BI256,IF(AND('[1]Multi-Field'!$E$104=[1]Lists!BF256,'[1]Multi-Field'!$F$104="undrained"),BH256,""))</f>
        <v/>
      </c>
      <c r="FI256" s="409" t="str">
        <f>IF(AND('[1]Multi-Field'!$E$105=[1]Lists!BF256,'[1]Multi-Field'!$F$105="Drained"),BI256,IF(AND('[1]Multi-Field'!$E$105=[1]Lists!BF256,'[1]Multi-Field'!$F$105="undrained"),BH256,""))</f>
        <v/>
      </c>
      <c r="FJ256" s="409" t="str">
        <f>IF(AND('[1]Multi-Field'!$E$106=[1]Lists!BF256,'[1]Multi-Field'!$F$106="Drained"),BI256,IF(AND('[1]Multi-Field'!$E$106=[1]Lists!BF256,'[1]Multi-Field'!$F$106="undrained"),BH256,""))</f>
        <v/>
      </c>
      <c r="FK256" s="409" t="str">
        <f>IF(AND('[1]Multi-Field'!$E$107=[1]Lists!BF256,'[1]Multi-Field'!$F$107="Drained"),BI256,IF(AND('[1]Multi-Field'!$E$107=[1]Lists!BF256,'[1]Multi-Field'!$F$107="undrained"),BH256,""))</f>
        <v/>
      </c>
      <c r="FL256" s="409" t="str">
        <f>IF(AND('[1]Multi-Field'!$E$108=[1]Lists!BF256,'[1]Multi-Field'!$F$108="Drained"),BI256,IF(AND('[1]Multi-Field'!$E$108=[1]Lists!BF256,'[1]Multi-Field'!$F$108="undrained"),BH256,""))</f>
        <v/>
      </c>
      <c r="FM256" s="409" t="str">
        <f>IF(AND('[1]Multi-Field'!$E$109=[1]Lists!BF256,'[1]Multi-Field'!$F$109="Drained"),BI256,IF(AND('[1]Multi-Field'!$E$109=[1]Lists!BF256,'[1]Multi-Field'!$F$109="undrained"),BH256,""))</f>
        <v/>
      </c>
      <c r="FN256" s="409" t="str">
        <f>IF(AND('[1]Multi-Field'!$E$110=[1]Lists!BF256,'[1]Multi-Field'!$F$110="Drained"),BI256,IF(AND('[1]Multi-Field'!$E$110=[1]Lists!BF256,'[1]Multi-Field'!$F$110="undrained"),BH256,""))</f>
        <v/>
      </c>
      <c r="FO256" s="409" t="str">
        <f>IF(AND('[1]Multi-Field'!$E$111=[1]Lists!BF256,'[1]Multi-Field'!$F$111="Drained"),BI256,IF(AND('[1]Multi-Field'!$E$111=[1]Lists!BF256,'[1]Multi-Field'!$F$111="undrained"),BH256,""))</f>
        <v/>
      </c>
      <c r="FP256" s="409" t="str">
        <f>IF(AND('[1]Multi-Field'!$E$112=[1]Lists!BF256,'[1]Multi-Field'!$F$112="Drained"),BI256,IF(AND('[1]Multi-Field'!$E$112=[1]Lists!BF256,'[1]Multi-Field'!$F$112="undrained"),BH256,""))</f>
        <v/>
      </c>
      <c r="FQ256" s="409" t="str">
        <f>IF(AND('[1]Multi-Field'!$E$113=[1]Lists!BF256,'[1]Multi-Field'!$F$113="Drained"),BI256,IF(AND('[1]Multi-Field'!$E$113=[1]Lists!BF256,'[1]Multi-Field'!$F$113="undrained"),BH256,""))</f>
        <v/>
      </c>
      <c r="FR256" s="409" t="str">
        <f>IF(AND('[1]Multi-Field'!$E$114=[1]Lists!BF256,'[1]Multi-Field'!$F$114="Drained"),BI256,IF(AND('[1]Multi-Field'!$E$114=[1]Lists!BF256,'[1]Multi-Field'!$F$114="undrained"),BH256,""))</f>
        <v/>
      </c>
      <c r="FS256" s="409" t="str">
        <f>IF(AND('[1]Multi-Field'!$E$115=[1]Lists!BF256,'[1]Multi-Field'!$F$115="Drained"),BI256,IF(AND('[1]Multi-Field'!$E$115=[1]Lists!BF256,'[1]Multi-Field'!$F$115="undrained"),BH256,""))</f>
        <v/>
      </c>
      <c r="FT256" s="409" t="str">
        <f>IF(AND('[1]Multi-Field'!$E$116=[1]Lists!BF256,'[1]Multi-Field'!$F$116="Drained"),BI256,IF(AND('[1]Multi-Field'!$E$116=[1]Lists!BF256,'[1]Multi-Field'!$F$116="undrained"),BH256,""))</f>
        <v/>
      </c>
      <c r="FU256" s="409" t="str">
        <f>IF(AND('[1]Multi-Field'!$E$117=[1]Lists!BF256,'[1]Multi-Field'!$F$117="Drained"),BI256,IF(AND('[1]Multi-Field'!$E$117=[1]Lists!BF256,'[1]Multi-Field'!$F$117="undrained"),BH256,""))</f>
        <v/>
      </c>
      <c r="FV256" s="409" t="str">
        <f>IF(AND('[1]Multi-Field'!$E$118=[1]Lists!BF256,'[1]Multi-Field'!$F$118="Drained"),BI256,IF(AND('[1]Multi-Field'!$E$118=[1]Lists!BF256,'[1]Multi-Field'!$F$118="undrained"),BH256,""))</f>
        <v/>
      </c>
      <c r="FW256" s="409" t="str">
        <f>IF(AND('[1]Multi-Field'!$E$119=[1]Lists!BF256,'[1]Multi-Field'!$F$119="Drained"),BI256,IF(AND('[1]Multi-Field'!$E$119=[1]Lists!BF256,'[1]Multi-Field'!$F$119="undrained"),BH256,""))</f>
        <v/>
      </c>
      <c r="FX256" s="409" t="str">
        <f>IF(AND('[1]Multi-Field'!$E$120=[1]Lists!BF256,'[1]Multi-Field'!$F$120="Drained"),BI256,IF(AND('[1]Multi-Field'!$E$120=[1]Lists!BF256,'[1]Multi-Field'!$F$120="undrained"),BH256,""))</f>
        <v/>
      </c>
    </row>
    <row r="257" spans="1:180" ht="13.5" customHeight="1">
      <c r="A257" s="7" t="s">
        <v>343</v>
      </c>
      <c r="B257" s="7"/>
      <c r="C257" s="7"/>
      <c r="D257" s="8">
        <v>60</v>
      </c>
      <c r="E257" s="8">
        <f t="shared" si="39"/>
        <v>62</v>
      </c>
      <c r="F257" s="8">
        <f t="shared" si="40"/>
        <v>63</v>
      </c>
      <c r="G257" s="8">
        <v>65</v>
      </c>
      <c r="H257" s="8">
        <v>70</v>
      </c>
      <c r="I257" s="8">
        <f t="shared" si="43"/>
        <v>73</v>
      </c>
      <c r="J257" s="8">
        <f t="shared" si="44"/>
        <v>77</v>
      </c>
      <c r="K257" s="8">
        <v>80</v>
      </c>
      <c r="L257" s="8">
        <v>90</v>
      </c>
      <c r="M257" s="8">
        <f t="shared" si="41"/>
        <v>95</v>
      </c>
      <c r="N257" s="8">
        <f t="shared" si="42"/>
        <v>100</v>
      </c>
      <c r="O257" s="8">
        <v>105</v>
      </c>
      <c r="P257" s="391">
        <v>232</v>
      </c>
      <c r="Q257" s="394"/>
      <c r="R257" s="395" t="b">
        <f>IF(OR('Multi-Field'!AA234=Lists!$AC$42,'Multi-Field'!AA234=Lists!$AC$43),IF('Multi-Field'!Z234="x",(IF('Multi-Field'!AC234=Lists!$Q$11,Lists!$R$11,IF('Multi-Field'!AC234=Lists!$Q$12,Lists!$R$12,IF('Multi-Field'!AC234=Lists!$Q$13,Lists!$R$13,IF('Multi-Field'!AC234=Lists!$Q$14,Lists!$R$14))))),IF('Multi-Field'!X234="x",(IF('Multi-Field'!AC234=Lists!$Q$11,Lists!$S$11,IF('Multi-Field'!AC234=Lists!$Q$12,Lists!$S$12,IF('Multi-Field'!AC234=Lists!$Q$13,Lists!$S$13,IF('Multi-Field'!AC234=Lists!$Q$14,Lists!$S$14))))),IF('Multi-Field'!V234="x",(IF('Multi-Field'!AC234=Lists!$Q$11,Lists!$T$11,IF('Multi-Field'!AC234=Lists!$Q$12,Lists!$T$12,IF('Multi-Field'!AC234=Lists!$Q$13,Lists!$T$13,IF('Multi-Field'!AC234=Lists!$Q$14,Lists!$T$14))))),0))))</f>
        <v>0</v>
      </c>
      <c r="S257" s="395" t="str">
        <f t="shared" si="45"/>
        <v/>
      </c>
      <c r="T257" s="395"/>
      <c r="U257" s="396"/>
      <c r="AI257" s="384">
        <f>'[1]Multi-Field'!B253</f>
        <v>0</v>
      </c>
      <c r="AJ257" s="387" t="str">
        <f>IF(OR('[1]Multi-Field'!Q97=[1]Lists!$AC$42,'[1]Multi-Field'!Q97=[1]Lists!$AC$43),"x","")</f>
        <v/>
      </c>
      <c r="AK257" s="387" t="str">
        <f>IF(OR('[1]Multi-Field'!Q97=[1]Lists!$AC$6,'[1]Multi-Field'!Q97=$AC$2,'[1]Multi-Field'!Q97=$AC$4),"x","")</f>
        <v/>
      </c>
      <c r="AL257" s="387" t="str">
        <f>IF(OR('[1]Multi-Field'!Q97=[1]Lists!$AC$7,'[1]Multi-Field'!Q97=$AC$3,'[1]Multi-Field'!Q97=$AC$5),"x","")</f>
        <v/>
      </c>
      <c r="AM257" s="387" t="str">
        <f>IF(OR('[1]Multi-Field'!Q97=$AC$23,'[1]Multi-Field'!Q97=$AC$13,'[1]Multi-Field'!Q97=$AC$9,'[1]Multi-Field'!Q97=$AC$19,'[1]Multi-Field'!Q97=$AC$47),"x","")</f>
        <v/>
      </c>
      <c r="AN257" s="387" t="str">
        <f>IF(OR('[1]Multi-Field'!Q97=$AC$24,'[1]Multi-Field'!Q97=$AC$14,'[1]Multi-Field'!Q97=$AC$10,'[1]Multi-Field'!Q97=$AC$22,'[1]Multi-Field'!Q97=$AC$48),"x","")</f>
        <v/>
      </c>
      <c r="AO257" s="387" t="str">
        <f>IF(OR('[1]Multi-Field'!Q97=$AC$21,'[1]Multi-Field'!Q97=$AC$28,'[1]Multi-Field'!Q97=$AC$62,'[1]Multi-Field'!Q97=$AC$102,'[1]Multi-Field'!Q97=$AC$98),"x","")</f>
        <v/>
      </c>
      <c r="AP257" s="387" t="str">
        <f>IF(OR('[1]Multi-Field'!Q97=$AC$25,'[1]Multi-Field'!Q97=$AC$63,'[1]Multi-Field'!Q97=$AC$85,'[1]Multi-Field'!Q97=$AC$87,'[1]Multi-Field'!Q97=$AC$92,'[1]Multi-Field'!Q97=$AC$93),"x","")</f>
        <v/>
      </c>
      <c r="AQ257" s="387" t="str">
        <f>IF(OR('[1]Multi-Field'!Q97=$AC$20,'[1]Multi-Field'!Q97=$AC$27,'[1]Multi-Field'!Q97=$AC$58,'[1]Multi-Field'!Q97=$AC$86,'[1]Multi-Field'!Q97=$AC$103,'[1]Multi-Field'!Q97=$AC$94),"x","")</f>
        <v/>
      </c>
      <c r="AR257" s="387" t="str">
        <f>IF(OR('[1]Multi-Field'!Q97=$AC$35,'[1]Multi-Field'!Q97=$AC$40,'[1]Multi-Field'!Q97=$AC$45,),"x","")</f>
        <v/>
      </c>
      <c r="AS257" s="387" t="str">
        <f>IF(OR('[1]Multi-Field'!Q97=$AC$36,'[1]Multi-Field'!Q97=$AC$41,'[1]Multi-Field'!Q97=$AC$46,),"x","")</f>
        <v/>
      </c>
      <c r="AT257" s="387" t="str">
        <f>IF(OR('[1]Multi-Field'!Q97=$AC$52,'[1]Multi-Field'!Q97=$AC$53,'[1]Multi-Field'!Q97=$AC$54,'[1]Multi-Field'!Q97=$AC$55,'[1]Multi-Field'!Q97=$AC$68,'[1]Multi-Field'!Q97=$AC$69,'[1]Multi-Field'!Q97=$AC$74,'[1]Multi-Field'!Q97=$AC$71,'[1]Multi-Field'!Q97=$AC$70),"x","")</f>
        <v>x</v>
      </c>
      <c r="AU257" s="387" t="str">
        <f>IF('[1]Multi-Field'!Q97=$AC$72,"x","")</f>
        <v/>
      </c>
      <c r="AV257" s="387" t="str">
        <f>IF('[1]Multi-Field'!Q97=$AC$73,"x","")</f>
        <v/>
      </c>
      <c r="AW257" s="387" t="str">
        <f>IF('[1]Multi-Field'!Q97=$AC$83,"x","")</f>
        <v/>
      </c>
      <c r="AX257" s="387" t="str">
        <f>IF('[1]Multi-Field'!Q97=$AC$84,"x","")</f>
        <v/>
      </c>
      <c r="AY257" s="387" t="str">
        <f>IF('[1]Multi-Field'!Q97=$AC$97,"x","")</f>
        <v/>
      </c>
      <c r="AZ257" s="387" t="str">
        <f>IF('[1]Multi-Field'!Q97=$AC$99,"x","")</f>
        <v/>
      </c>
      <c r="BA257" s="387" t="str">
        <f>IF('[1]Multi-Field'!Q97=$AC$104,"x","")</f>
        <v/>
      </c>
      <c r="BB257" s="387" t="str">
        <f>IF('[1]Multi-Field'!Q97=$AC$105,"x","")</f>
        <v/>
      </c>
      <c r="BC257" s="388"/>
      <c r="BF257" s="411" t="s">
        <v>1423</v>
      </c>
      <c r="BG257" s="412">
        <v>2</v>
      </c>
      <c r="BH257" s="412">
        <v>2.5</v>
      </c>
      <c r="BI257" s="412">
        <v>4</v>
      </c>
      <c r="BJ257" s="409" t="e">
        <f>IF(AND('[1]Single Field'!#REF!=[1]Lists!BF257,'[1]Single Field'!#REF!="Drained"),"x",IF(AND('[1]Single Field'!#REF!=[1]Lists!BF257,'[1]Single Field'!#REF!="Undrained"),O,""))</f>
        <v>#REF!</v>
      </c>
      <c r="BK257" s="409" t="str">
        <f>IF(AND('[1]Multi-Field'!$E$3=[1]Lists!BF257,'[1]Multi-Field'!$F$3="Drained"),BI257,IF(AND('[1]Multi-Field'!$E$3=BF257,'[1]Multi-Field'!$F$3="undrained"),BH257,""))</f>
        <v/>
      </c>
      <c r="BL257" s="409" t="str">
        <f>IF(AND('[1]Multi-Field'!$E$4=BF257,'[1]Multi-Field'!$F$4="Drained"),BI257,IF(AND('[1]Multi-Field'!$E$4=BF257,'[1]Multi-Field'!$F$4="undrained"),BH257,""))</f>
        <v/>
      </c>
      <c r="BM257" s="409" t="str">
        <f>IF(AND('[1]Multi-Field'!$E$5=BF257,'[1]Multi-Field'!$F$5="Drained"),BI257,IF(AND('[1]Multi-Field'!$E$5=BF257,'[1]Multi-Field'!$F$5="undrained"),BH257,""))</f>
        <v/>
      </c>
      <c r="BN257" s="409" t="str">
        <f>IF(AND('[1]Multi-Field'!$E$6=BF257,'[1]Multi-Field'!$F$6="Drained"),BI257,IF(AND('[1]Multi-Field'!$E$6=BF257,'[1]Multi-Field'!$F$6="undrained"),BH257,""))</f>
        <v/>
      </c>
      <c r="BO257" s="409" t="str">
        <f>IF(AND('[1]Multi-Field'!$E$7=BF257,'[1]Multi-Field'!$F$7="Drained"),BI257,IF(AND('[1]Multi-Field'!$E$7=BF257,'[1]Multi-Field'!$F$7="undrained"),BH257,""))</f>
        <v/>
      </c>
      <c r="BP257" s="409" t="str">
        <f>IF(AND('[1]Multi-Field'!$E$8=BF257,'[1]Multi-Field'!$F$8="Drained"),BI257,IF(AND('[1]Multi-Field'!$E$8=BF257,'[1]Multi-Field'!$F$8="undrained"),BH257,""))</f>
        <v/>
      </c>
      <c r="BQ257" s="409" t="str">
        <f>IF(AND('[1]Multi-Field'!$E$9=BF257,'[1]Multi-Field'!$F$9="Drained"),BI257,IF(AND('[1]Multi-Field'!$E$9=BF257,'[1]Multi-Field'!$F$9="undrained"),BH257,""))</f>
        <v/>
      </c>
      <c r="BR257" s="409" t="str">
        <f>IF(AND('[1]Multi-Field'!$E$10=BF257,'[1]Multi-Field'!$F$10="Drained"),BI257,IF(AND('[1]Multi-Field'!$E$10=BF257,'[1]Multi-Field'!$F$10="undrained"),BH257,""))</f>
        <v/>
      </c>
      <c r="BS257" s="409" t="str">
        <f>IF(AND('[1]Multi-Field'!$E$11=BF257,'[1]Multi-Field'!$F$11="Drained"),BI257,IF(AND('[1]Multi-Field'!$E$11=BF257,'[1]Multi-Field'!$F$11="undrained"),BH257,""))</f>
        <v/>
      </c>
      <c r="BT257" s="409" t="str">
        <f>IF(AND('[1]Multi-Field'!$E$12=BF257,'[1]Multi-Field'!$F$12="Drained"),BI257,IF(AND('[1]Multi-Field'!$E$12=BF257,'[1]Multi-Field'!$F$12="undrained"),BH257,""))</f>
        <v/>
      </c>
      <c r="BU257" s="409" t="str">
        <f>IF(AND('[1]Multi-Field'!$E$13=BF257,'[1]Multi-Field'!$F$13="Drained"),BI257,IF(AND('[1]Multi-Field'!$E$3=BF257,'[1]Multi-Field'!$F$13="undrained"),BH257,""))</f>
        <v/>
      </c>
      <c r="BV257" s="409" t="str">
        <f>IF(AND('[1]Multi-Field'!$E$14=BF257,'[1]Multi-Field'!$F$14="Drained"),BI257,IF(AND('[1]Multi-Field'!$E$14=BF257,'[1]Multi-Field'!$F$14="undrained"),BH257,""))</f>
        <v/>
      </c>
      <c r="BW257" s="409" t="str">
        <f>IF(AND('[1]Multi-Field'!$E$15=BF257,'[1]Multi-Field'!$F$15="Drained"),BI257,IF(AND('[1]Multi-Field'!$E$15=BF257,'[1]Multi-Field'!$F$15="undrained"),BH257,""))</f>
        <v/>
      </c>
      <c r="BX257" s="409" t="str">
        <f>IF(AND('[1]Multi-Field'!$E$16=[1]Lists!BF257,'[1]Multi-Field'!$F$16="Drained"),BI257,IF(AND('[1]Multi-Field'!$E$16=[1]Lists!BF257,'[1]Multi-Field'!$F$16="undrained"),BH257,""))</f>
        <v/>
      </c>
      <c r="BY257" s="409" t="str">
        <f>IF(AND('[1]Multi-Field'!$E$17=[1]Lists!BF257,'[1]Multi-Field'!$F$17="Drained"),BI257,IF(AND('[1]Multi-Field'!$E$17=[1]Lists!BF257,'[1]Multi-Field'!$F$17="undrained"),BH257,""))</f>
        <v/>
      </c>
      <c r="BZ257" s="409" t="str">
        <f>IF(AND('[1]Multi-Field'!$E$18=[1]Lists!BF257,'[1]Multi-Field'!$F$18="Drained"),BI257,IF(AND('[1]Multi-Field'!$E$18=[1]Lists!BF257,'[1]Multi-Field'!$F$18="undrained"),BH257,""))</f>
        <v/>
      </c>
      <c r="CA257" s="409" t="str">
        <f>IF(AND('[1]Multi-Field'!$E$19=[1]Lists!BF257,'[1]Multi-Field'!$F$19="Drained"),BI257,IF(AND('[1]Multi-Field'!$E$19=[1]Lists!BF257,'[1]Multi-Field'!$F$19="undrained"),BH257,""))</f>
        <v/>
      </c>
      <c r="CB257" s="409" t="str">
        <f>IF(AND('[1]Multi-Field'!$E$20=[1]Lists!BF257,'[1]Multi-Field'!$F$20="Drained"),BI257,IF(AND('[1]Multi-Field'!$E$20=[1]Lists!BF257,'[1]Multi-Field'!$F$20="undrained"),BH257,""))</f>
        <v/>
      </c>
      <c r="CC257" s="409" t="str">
        <f>IF(AND('[1]Multi-Field'!$E$21=[1]Lists!BF257,'[1]Multi-Field'!$F$21="Drained"),BI257,IF(AND('[1]Multi-Field'!$E$21=[1]Lists!BF257,'[1]Multi-Field'!$F$21="undrained"),BH257,""))</f>
        <v/>
      </c>
      <c r="CD257" s="409" t="str">
        <f>IF(AND('[1]Multi-Field'!$E$22=[1]Lists!BF257,'[1]Multi-Field'!$F$22="Drained"),BI257,IF(AND('[1]Multi-Field'!$E$22=[1]Lists!BF257,'[1]Multi-Field'!$F$22="undrained"),BH257,""))</f>
        <v/>
      </c>
      <c r="CE257" s="409" t="str">
        <f>IF(AND('[1]Multi-Field'!$E$23=[1]Lists!BF257,'[1]Multi-Field'!$F$23="Drained"),BI257,IF(AND('[1]Multi-Field'!$E$23=[1]Lists!BF257,'[1]Multi-Field'!$F$23="undrained"),BH257,""))</f>
        <v/>
      </c>
      <c r="CF257" s="409" t="str">
        <f>IF(AND('[1]Multi-Field'!$E$24=[1]Lists!BF257,'[1]Multi-Field'!$F$24="Drained"),BI257,IF(AND('[1]Multi-Field'!$E$24=[1]Lists!BF257,'[1]Multi-Field'!$F$24="undrained"),BH257,""))</f>
        <v/>
      </c>
      <c r="CG257" s="409" t="str">
        <f>IF(AND('[1]Multi-Field'!$E$25=[1]Lists!BF257,'[1]Multi-Field'!$F$25="Drained"),BI257,IF(AND('[1]Multi-Field'!$E$25=[1]Lists!BF257,'[1]Multi-Field'!$F$25="undrained"),BH257,""))</f>
        <v/>
      </c>
      <c r="CH257" s="409" t="str">
        <f>IF(AND('[1]Multi-Field'!$E$26=[1]Lists!BF257,'[1]Multi-Field'!$F$26="Drained"),BI257,IF(AND('[1]Multi-Field'!$E$26=[1]Lists!BF257,'[1]Multi-Field'!$F$26="undrained"),BH257,""))</f>
        <v/>
      </c>
      <c r="CI257" s="409" t="str">
        <f>IF(AND('[1]Multi-Field'!$E$27=[1]Lists!BF257,'[1]Multi-Field'!$F$27="Drained"),BI257,IF(AND('[1]Multi-Field'!$E$27=[1]Lists!BF257,'[1]Multi-Field'!$F$27="undrained"),BH257,""))</f>
        <v/>
      </c>
      <c r="CJ257" s="409" t="str">
        <f>IF(AND('[1]Multi-Field'!$E$28=[1]Lists!BF257,'[1]Multi-Field'!$F$28="Drained"),BI257,IF(AND('[1]Multi-Field'!$E$28=[1]Lists!BF257,'[1]Multi-Field'!$F$28="undrained"),BH257,""))</f>
        <v/>
      </c>
      <c r="CK257" s="409" t="str">
        <f>IF(AND('[1]Multi-Field'!$E$29=[1]Lists!BF257,'[1]Multi-Field'!$F$29="Drained"),BI257,IF(AND('[1]Multi-Field'!$E$29=[1]Lists!BF257,'[1]Multi-Field'!$F$29="undrained"),BH257,""))</f>
        <v/>
      </c>
      <c r="CL257" s="409" t="str">
        <f>IF(AND('[1]Multi-Field'!$E$30=[1]Lists!BF257,'[1]Multi-Field'!$F$30="Drained"),BI257,IF(AND('[1]Multi-Field'!$E$30=[1]Lists!BF257,'[1]Multi-Field'!$F$30="undrained"),BH257,""))</f>
        <v/>
      </c>
      <c r="CM257" s="409" t="str">
        <f>IF(AND('[1]Multi-Field'!$E$31=[1]Lists!BF257,'[1]Multi-Field'!$F$31="Drained"),BI257,IF(AND('[1]Multi-Field'!$E$31=[1]Lists!BF257,'[1]Multi-Field'!$F$31="undrained"),BH257,""))</f>
        <v/>
      </c>
      <c r="CN257" s="409" t="str">
        <f>IF(AND('[1]Multi-Field'!$E$32=[1]Lists!BF257,'[1]Multi-Field'!$F$32="Drained"),BI257,IF(AND('[1]Multi-Field'!$E$32=[1]Lists!BF257,'[1]Multi-Field'!$F$32="undrained"),BH257,""))</f>
        <v/>
      </c>
      <c r="CO257" s="409" t="str">
        <f>IF(AND('[1]Multi-Field'!$E$33=[1]Lists!BF257,'[1]Multi-Field'!$F$33="Drained"),BI257,IF(AND('[1]Multi-Field'!$E$33=[1]Lists!BF257,'[1]Multi-Field'!$F$33="undrained"),BH257,""))</f>
        <v/>
      </c>
      <c r="CP257" s="409" t="str">
        <f>IF(AND('[1]Multi-Field'!$E$34=[1]Lists!BF257,'[1]Multi-Field'!$F$34="Drained"),BI257,IF(AND('[1]Multi-Field'!$E$34=[1]Lists!BF257,'[1]Multi-Field'!$F$34="undrained"),BH257,""))</f>
        <v/>
      </c>
      <c r="CQ257" s="409" t="str">
        <f>IF(AND('[1]Multi-Field'!$E$35=[1]Lists!BF257,'[1]Multi-Field'!$F$35="Drained"),BI257,IF(AND('[1]Multi-Field'!$E$35=[1]Lists!BF257,'[1]Multi-Field'!$F$35="undrained"),BH257,""))</f>
        <v/>
      </c>
      <c r="CR257" s="409" t="str">
        <f>IF(AND('[1]Multi-Field'!$E$36=[1]Lists!BF257,'[1]Multi-Field'!$F$36="Drained"),BI257,IF(AND('[1]Multi-Field'!$E$36=[1]Lists!BF257,'[1]Multi-Field'!$F$36="undrained"),BH257,""))</f>
        <v/>
      </c>
      <c r="CS257" s="409" t="str">
        <f>IF(AND('[1]Multi-Field'!$E$37=[1]Lists!BF257,'[1]Multi-Field'!$F$37="Drained"),BI257,IF(AND('[1]Multi-Field'!$E$37=[1]Lists!BF257,'[1]Multi-Field'!$F$37="undrained"),BH257,""))</f>
        <v/>
      </c>
      <c r="CT257" s="409" t="str">
        <f>IF(AND('[1]Multi-Field'!$E$38=[1]Lists!BF257,'[1]Multi-Field'!$F$38="Drained"),BI257,IF(AND('[1]Multi-Field'!$E$38=[1]Lists!BF257,'[1]Multi-Field'!$F$38="undrained"),BH257,""))</f>
        <v/>
      </c>
      <c r="CU257" s="409" t="str">
        <f>IF(AND('[1]Multi-Field'!$E$39=[1]Lists!BF257,'[1]Multi-Field'!$F$39="Drained"),BI257,IF(AND('[1]Multi-Field'!$E$39=[1]Lists!BF257,'[1]Multi-Field'!$F$39="undrained"),BH257,""))</f>
        <v/>
      </c>
      <c r="CV257" s="409" t="str">
        <f>IF(AND('[1]Multi-Field'!$E$40=[1]Lists!BF257,'[1]Multi-Field'!$F$40="Drained"),BI257,IF(AND('[1]Multi-Field'!$E$40=[1]Lists!BF257,'[1]Multi-Field'!$F$40="undrained"),BH257,""))</f>
        <v/>
      </c>
      <c r="CW257" s="409" t="str">
        <f>IF(AND('[1]Multi-Field'!$E$41=[1]Lists!BF257,'[1]Multi-Field'!$F$40="Drained"),BI257,IF(AND('[1]Multi-Field'!$E$40=[1]Lists!BF257,'[1]Multi-Field'!$F$40="undrained"),BH257,""))</f>
        <v/>
      </c>
      <c r="CX257" s="409" t="str">
        <f>IF(AND('[1]Multi-Field'!$E$42=[1]Lists!BF257,'[1]Multi-Field'!$F$42="Drained"),BI257,IF(AND('[1]Multi-Field'!$E$42=[1]Lists!BF257,'[1]Multi-Field'!$F$42="undrained"),BH257,""))</f>
        <v/>
      </c>
      <c r="CY257" s="409" t="str">
        <f>IF(AND('[1]Multi-Field'!$E$43=[1]Lists!BF257,'[1]Multi-Field'!$F$43="Drained"),BI257,IF(AND('[1]Multi-Field'!$E$43=[1]Lists!BF257,'[1]Multi-Field'!$F$43="undrained"),BH257,""))</f>
        <v/>
      </c>
      <c r="CZ257" s="409" t="str">
        <f>IF(AND('[1]Multi-Field'!$E$44=[1]Lists!BF257,'[1]Multi-Field'!$F$44="Drained"),BI257,IF(AND('[1]Multi-Field'!$E$44=[1]Lists!BF257,'[1]Multi-Field'!$F$44="undrained"),BH257,""))</f>
        <v/>
      </c>
      <c r="DA257" s="409" t="str">
        <f>IF(AND('[1]Multi-Field'!$E$45=[1]Lists!BF257,'[1]Multi-Field'!$F$45="Drained"),BI257,IF(AND('[1]Multi-Field'!$E$45=[1]Lists!BF257,'[1]Multi-Field'!$F$45="undrained"),BH257,""))</f>
        <v/>
      </c>
      <c r="DB257" s="409" t="str">
        <f>IF(AND('[1]Multi-Field'!$E$46=[1]Lists!BF257,'[1]Multi-Field'!$F$46="Drained"),BI257,IF(AND('[1]Multi-Field'!$E$46=[1]Lists!BF257,'[1]Multi-Field'!$F$46="undrained"),BH257,""))</f>
        <v/>
      </c>
      <c r="DC257" s="409" t="str">
        <f>IF(AND('[1]Multi-Field'!$E$47=[1]Lists!BF257,'[1]Multi-Field'!$F$47="Drained"),BI257,IF(AND('[1]Multi-Field'!$E$47=[1]Lists!BF257,'[1]Multi-Field'!$F$47="undrained"),BH257,""))</f>
        <v/>
      </c>
      <c r="DD257" s="409" t="str">
        <f>IF(AND('[1]Multi-Field'!$E$48=[1]Lists!BF257,'[1]Multi-Field'!$F$48="Drained"),BI257,IF(AND('[1]Multi-Field'!$E$48=[1]Lists!BF257,'[1]Multi-Field'!$F$48="undrained"),BH257,""))</f>
        <v/>
      </c>
      <c r="DE257" s="409" t="str">
        <f>IF(AND('[1]Multi-Field'!$E$49=[1]Lists!BF257,'[1]Multi-Field'!$F$49="Drained"),BI257,IF(AND('[1]Multi-Field'!$E$49=[1]Lists!BF257,'[1]Multi-Field'!$F$9="undrained"),BH257,""))</f>
        <v/>
      </c>
      <c r="DF257" s="409" t="str">
        <f>IF(AND('[1]Multi-Field'!$E$50=[1]Lists!BF257,'[1]Multi-Field'!$F$50="Drained"),BI257,IF(AND('[1]Multi-Field'!$E$50=[1]Lists!BF257,'[1]Multi-Field'!$F$50="undrained"),BH257,""))</f>
        <v/>
      </c>
      <c r="DG257" s="409" t="str">
        <f>IF(AND('[1]Multi-Field'!$E$51=[1]Lists!BF257,'[1]Multi-Field'!$F$51="Drained"),BI257,IF(AND('[1]Multi-Field'!$E$51=[1]Lists!BF257,'[1]Multi-Field'!$F$51="undrained"),BH257,""))</f>
        <v/>
      </c>
      <c r="DH257" s="409" t="str">
        <f>IF(AND('[1]Multi-Field'!$E$52=[1]Lists!BF257,'[1]Multi-Field'!$F$52="Drained"),BI257,IF(AND('[1]Multi-Field'!$E$52=[1]Lists!BF257,'[1]Multi-Field'!$F$52="undrained"),BH257,""))</f>
        <v/>
      </c>
      <c r="DI257" s="409" t="str">
        <f>IF(AND('[1]Multi-Field'!$E$53=[1]Lists!BF257,'[1]Multi-Field'!$F$53="Drained"),BI257,IF(AND('[1]Multi-Field'!$E$53=[1]Lists!BF257,'[1]Multi-Field'!$F$53="undrained"),BH257,""))</f>
        <v/>
      </c>
      <c r="DJ257" s="409" t="str">
        <f>IF(AND('[1]Multi-Field'!$E$54=[1]Lists!BF257,'[1]Multi-Field'!$F$54="Drained"),BI257,IF(AND('[1]Multi-Field'!$E$54=[1]Lists!BF257,'[1]Multi-Field'!$F$54="undrained"),BH257,""))</f>
        <v/>
      </c>
      <c r="DK257" s="409" t="str">
        <f>IF(AND('[1]Multi-Field'!$E$55=[1]Lists!BF257,'[1]Multi-Field'!$F$55="Drained"),BI257,IF(AND('[1]Multi-Field'!$E$55=[1]Lists!BF257,'[1]Multi-Field'!$F$55="undrained"),BH257,""))</f>
        <v/>
      </c>
      <c r="DL257" s="409" t="str">
        <f>IF(AND('[1]Multi-Field'!$E$56=[1]Lists!BF257,'[1]Multi-Field'!$F$56="Drained"),BI257,IF(AND('[1]Multi-Field'!$E$56=[1]Lists!BF257,'[1]Multi-Field'!$F$56="undrained"),BH257,""))</f>
        <v/>
      </c>
      <c r="DM257" s="409" t="str">
        <f>IF(AND('[1]Multi-Field'!$E$57=[1]Lists!BF257,'[1]Multi-Field'!$F$57="Drained"),BI257,IF(AND('[1]Multi-Field'!$E$57=[1]Lists!BF257,'[1]Multi-Field'!$F$57="undrained"),BH257,""))</f>
        <v/>
      </c>
      <c r="DN257" s="409" t="str">
        <f>IF(AND('[1]Multi-Field'!$E$58=[1]Lists!BF257,'[1]Multi-Field'!$F$58="Drained"),BI257,IF(AND('[1]Multi-Field'!$E$58=[1]Lists!BF257,'[1]Multi-Field'!$F$58="undrained"),BH257,""))</f>
        <v/>
      </c>
      <c r="DO257" s="409" t="str">
        <f>IF(AND('[1]Multi-Field'!$E$59=[1]Lists!BF257,'[1]Multi-Field'!$F$59="Drained"),BI257,IF(AND('[1]Multi-Field'!$E$59=[1]Lists!BF257,'[1]Multi-Field'!$F$59="undrained"),BH257,""))</f>
        <v/>
      </c>
      <c r="DP257" s="409" t="str">
        <f>IF(AND('[1]Multi-Field'!$E$60=[1]Lists!BF257,'[1]Multi-Field'!$F$60="Drained"),BI257,IF(AND('[1]Multi-Field'!$E$60=[1]Lists!BF257,'[1]Multi-Field'!$F$60="undrained"),BH257,""))</f>
        <v/>
      </c>
      <c r="DQ257" s="409" t="str">
        <f>IF(AND('[1]Multi-Field'!$E$61=[1]Lists!BF257,'[1]Multi-Field'!$F$61="Drained"),BI257,IF(AND('[1]Multi-Field'!$E$61=[1]Lists!BF257,'[1]Multi-Field'!$F$61="undrained"),BH257,""))</f>
        <v/>
      </c>
      <c r="DR257" s="409" t="str">
        <f>IF(AND('[1]Multi-Field'!$E$62=[1]Lists!BF257,'[1]Multi-Field'!$F$62="Drained"),BI257,IF(AND('[1]Multi-Field'!$E$62=[1]Lists!BF257,'[1]Multi-Field'!$F$62="undrained"),BH257,""))</f>
        <v/>
      </c>
      <c r="DS257" s="409" t="str">
        <f>IF(AND('[1]Multi-Field'!$E$63=[1]Lists!BF257,'[1]Multi-Field'!$F$63="Drained"),BI257,IF(AND('[1]Multi-Field'!$E$63=[1]Lists!BF257,'[1]Multi-Field'!$F$63="undrained"),BH257,""))</f>
        <v/>
      </c>
      <c r="DT257" s="409" t="str">
        <f>IF(AND('[1]Multi-Field'!$E$64=[1]Lists!BF257,'[1]Multi-Field'!$F$64="Drained"),BI257,IF(AND('[1]Multi-Field'!$E$64=[1]Lists!BF257,'[1]Multi-Field'!$F$64="undrained"),BH257,""))</f>
        <v/>
      </c>
      <c r="DU257" s="409" t="str">
        <f>IF(AND('[1]Multi-Field'!$E$65=[1]Lists!BF257,'[1]Multi-Field'!$F$65="Drained"),BI257,IF(AND('[1]Multi-Field'!$E$65=[1]Lists!BF257,'[1]Multi-Field'!$F$65="undrained"),BH257,""))</f>
        <v/>
      </c>
      <c r="DV257" s="409" t="str">
        <f>IF(AND('[1]Multi-Field'!$E$66=[1]Lists!BF257,'[1]Multi-Field'!$F$66="Drained"),BI257,IF(AND('[1]Multi-Field'!$E$66=[1]Lists!BF257,'[1]Multi-Field'!$F$66="undrained"),BH257,""))</f>
        <v/>
      </c>
      <c r="DW257" s="409" t="str">
        <f>IF(AND('[1]Multi-Field'!$E$67=[1]Lists!BF257,'[1]Multi-Field'!$F$67="Drained"),BI257,IF(AND('[1]Multi-Field'!$E$67=[1]Lists!BF257,'[1]Multi-Field'!$F$67="undrained"),BH257,""))</f>
        <v/>
      </c>
      <c r="DX257" s="409" t="str">
        <f>IF(AND('[1]Multi-Field'!$E$68=[1]Lists!BF257,'[1]Multi-Field'!$F$68="Drained"),BI257,IF(AND('[1]Multi-Field'!$E$68=[1]Lists!BF257,'[1]Multi-Field'!$F$68="undrained"),BH257,""))</f>
        <v/>
      </c>
      <c r="DY257" s="409" t="str">
        <f>IF(AND('[1]Multi-Field'!$E$69=[1]Lists!BF257,'[1]Multi-Field'!$F$69="Drained"),BI257,IF(AND('[1]Multi-Field'!$E$69=[1]Lists!BF257,'[1]Multi-Field'!$F$69="undrained"),BH257,""))</f>
        <v/>
      </c>
      <c r="DZ257" s="409" t="str">
        <f>IF(AND('[1]Multi-Field'!$E$70=[1]Lists!BF257,'[1]Multi-Field'!$F$70="Drained"),BI257,IF(AND('[1]Multi-Field'!$E$70=[1]Lists!BF257,'[1]Multi-Field'!$F$70="undrained"),BH257,""))</f>
        <v/>
      </c>
      <c r="EA257" s="409" t="str">
        <f>IF(AND('[1]Multi-Field'!$E$71=[1]Lists!BF257,'[1]Multi-Field'!$F$71="Drained"),BI257,IF(AND('[1]Multi-Field'!$E$71=[1]Lists!BF257,'[1]Multi-Field'!$F$71="undrained"),BH257,""))</f>
        <v/>
      </c>
      <c r="EB257" s="409" t="str">
        <f>IF(AND('[1]Multi-Field'!$E$72=[1]Lists!BF257,'[1]Multi-Field'!$F$72="Drained"),BI257,IF(AND('[1]Multi-Field'!$E$72=[1]Lists!BF257,'[1]Multi-Field'!$F$72="undrained"),BH257,""))</f>
        <v/>
      </c>
      <c r="EC257" s="409" t="str">
        <f>IF(AND('[1]Multi-Field'!$E$73=[1]Lists!BF257,'[1]Multi-Field'!$F$73="Drained"),BI257,IF(AND('[1]Multi-Field'!$E$73=[1]Lists!BF257,'[1]Multi-Field'!$F$73="undrained"),BH257,""))</f>
        <v/>
      </c>
      <c r="ED257" s="409" t="str">
        <f>IF(AND('[1]Multi-Field'!$E$74=[1]Lists!BF257,'[1]Multi-Field'!$F$74="Drained"),BI257,IF(AND('[1]Multi-Field'!$E$74=[1]Lists!BF257,'[1]Multi-Field'!$F$74="undrained"),BH257,""))</f>
        <v/>
      </c>
      <c r="EE257" s="409" t="str">
        <f>IF(AND('[1]Multi-Field'!$E$75=[1]Lists!BF257,'[1]Multi-Field'!$F$75="Drained"),BI257,IF(AND('[1]Multi-Field'!$E$75=[1]Lists!BF257,'[1]Multi-Field'!$F$75="undrained"),BH257,""))</f>
        <v/>
      </c>
      <c r="EF257" s="409" t="str">
        <f>IF(AND('[1]Multi-Field'!$E$76=[1]Lists!BF257,'[1]Multi-Field'!$F$76="Drained"),BI257,IF(AND('[1]Multi-Field'!$E$76=[1]Lists!BF257,'[1]Multi-Field'!$F$6="undrained"),BH257,""))</f>
        <v/>
      </c>
      <c r="EG257" s="409" t="str">
        <f>IF(AND('[1]Multi-Field'!$E$77=[1]Lists!BF257,'[1]Multi-Field'!$F$77="Drained"),BI257,IF(AND('[1]Multi-Field'!$E$77=[1]Lists!BF257,'[1]Multi-Field'!$F$77="undrained"),BH257,""))</f>
        <v/>
      </c>
      <c r="EH257" s="409" t="str">
        <f>IF(AND('[1]Multi-Field'!$E$78=[1]Lists!BF257,'[1]Multi-Field'!$F$78="Drained"),BI257,IF(AND('[1]Multi-Field'!$E$78=[1]Lists!BF257,'[1]Multi-Field'!$F$78="undrained"),BH257,""))</f>
        <v/>
      </c>
      <c r="EI257" s="409" t="str">
        <f>IF(AND('[1]Multi-Field'!$E$79=[1]Lists!BF257,'[1]Multi-Field'!$F$79="Drained"),BI257,IF(AND('[1]Multi-Field'!$E$79=[1]Lists!BF257,'[1]Multi-Field'!$F$79="undrained"),BH257,""))</f>
        <v/>
      </c>
      <c r="EJ257" s="409" t="str">
        <f>IF(AND('[1]Multi-Field'!$E$80=[1]Lists!BF257,'[1]Multi-Field'!$F$80="Drained"),BI257,IF(AND('[1]Multi-Field'!$E$80=[1]Lists!BF257,'[1]Multi-Field'!$F$80="undrained"),BH257,""))</f>
        <v/>
      </c>
      <c r="EK257" s="409" t="str">
        <f>IF(AND('[1]Multi-Field'!$E$81=[1]Lists!BF257,'[1]Multi-Field'!$F$81="Drained"),BI257,IF(AND('[1]Multi-Field'!$E$81=[1]Lists!BF257,'[1]Multi-Field'!$F$81="undrained"),BH257,""))</f>
        <v/>
      </c>
      <c r="EL257" s="409" t="str">
        <f>IF(AND('[1]Multi-Field'!$E$82=[1]Lists!BF257,'[1]Multi-Field'!$F$82="Drained"),BI257,IF(AND('[1]Multi-Field'!$E$82=[1]Lists!BF257,'[1]Multi-Field'!$F$82="undrained"),BH257,""))</f>
        <v/>
      </c>
      <c r="EM257" s="409" t="str">
        <f>IF(AND('[1]Multi-Field'!$E$83=[1]Lists!BF257,'[1]Multi-Field'!$F$83="Drained"),BI257,IF(AND('[1]Multi-Field'!$E$83=[1]Lists!BF257,'[1]Multi-Field'!$F$83="undrained"),BH257,""))</f>
        <v/>
      </c>
      <c r="EN257" s="409" t="str">
        <f>IF(AND('[1]Multi-Field'!$E$84=[1]Lists!BF257,'[1]Multi-Field'!$F$84="Drained"),BI257,IF(AND('[1]Multi-Field'!$E$84=[1]Lists!BF257,'[1]Multi-Field'!$F$84="undrained"),BH257,""))</f>
        <v/>
      </c>
      <c r="EO257" s="409" t="str">
        <f>IF(AND('[1]Multi-Field'!$E$85=[1]Lists!BF257,'[1]Multi-Field'!$F$85="Drained"),BI257,IF(AND('[1]Multi-Field'!$E$85=[1]Lists!BF257,'[1]Multi-Field'!$F$85="undrained"),BH257,""))</f>
        <v/>
      </c>
      <c r="EP257" s="409" t="str">
        <f>IF(AND('[1]Multi-Field'!$E$86=[1]Lists!BF257,'[1]Multi-Field'!$F$86="Drained"),BI257,IF(AND('[1]Multi-Field'!$E$86=[1]Lists!BF257,'[1]Multi-Field'!$F$86="undrained"),BH257,""))</f>
        <v/>
      </c>
      <c r="EQ257" s="409" t="str">
        <f>IF(AND('[1]Multi-Field'!$E$87=[1]Lists!BF257,'[1]Multi-Field'!$F$87="Drained"),BI257,IF(AND('[1]Multi-Field'!$E$87=[1]Lists!BF257,'[1]Multi-Field'!$F$87="undrained"),BH257,""))</f>
        <v/>
      </c>
      <c r="ER257" s="409" t="str">
        <f>IF(AND('[1]Multi-Field'!$E$88=[1]Lists!BF257,'[1]Multi-Field'!$F$88="Drained"),BI257,IF(AND('[1]Multi-Field'!$E$88=[1]Lists!BF257,'[1]Multi-Field'!$F$88="undrained"),BH257,""))</f>
        <v/>
      </c>
      <c r="ES257" s="409" t="str">
        <f>IF(AND('[1]Multi-Field'!$E$89=[1]Lists!BF257,'[1]Multi-Field'!$F$89="Drained"),BI257,IF(AND('[1]Multi-Field'!$E$89=[1]Lists!BF257,'[1]Multi-Field'!$F$89="undrained"),BH257,""))</f>
        <v/>
      </c>
      <c r="ET257" s="409" t="str">
        <f>IF(AND('[1]Multi-Field'!$E$90=[1]Lists!BF257,'[1]Multi-Field'!$F$90="Drained"),BI257,IF(AND('[1]Multi-Field'!$E$90=[1]Lists!BF257,'[1]Multi-Field'!$F$90="undrained"),BH257,""))</f>
        <v/>
      </c>
      <c r="EU257" s="409" t="str">
        <f>IF(AND('[1]Multi-Field'!$E$91=[1]Lists!BF257,'[1]Multi-Field'!$F$91="Drained"),BI257,IF(AND('[1]Multi-Field'!$E$91=[1]Lists!BF257,'[1]Multi-Field'!$F$91="undrained"),BH257,""))</f>
        <v/>
      </c>
      <c r="EV257" s="409" t="str">
        <f>IF(AND('[1]Multi-Field'!$E$92=[1]Lists!BF257,'[1]Multi-Field'!$F$92="Drained"),BI257,IF(AND('[1]Multi-Field'!$E$92=[1]Lists!BF257,'[1]Multi-Field'!$F$92="undrained"),BH257,""))</f>
        <v/>
      </c>
      <c r="EW257" s="409" t="str">
        <f>IF(AND('[1]Multi-Field'!$E$93=[1]Lists!BF257,'[1]Multi-Field'!$F$93="Drained"),BI257,IF(AND('[1]Multi-Field'!$E$93=[1]Lists!BF257,'[1]Multi-Field'!$F$93="undrained"),BH257,""))</f>
        <v/>
      </c>
      <c r="EX257" s="409" t="str">
        <f>IF(AND('[1]Multi-Field'!$E$94=[1]Lists!BF257,'[1]Multi-Field'!$F$94="Drained"),BI257,IF(AND('[1]Multi-Field'!$E$94=[1]Lists!BF257,'[1]Multi-Field'!$F$94="undrained"),BH257,""))</f>
        <v/>
      </c>
      <c r="EY257" s="409" t="str">
        <f>IF(AND('[1]Multi-Field'!$E$95=[1]Lists!BF257,'[1]Multi-Field'!$F$95="Drained"),BI257,IF(AND('[1]Multi-Field'!$E$95=[1]Lists!BF257,'[1]Multi-Field'!$F$95="undrained"),BH257,""))</f>
        <v/>
      </c>
      <c r="EZ257" s="409" t="str">
        <f>IF(AND('[1]Multi-Field'!$E$96=[1]Lists!BF257,'[1]Multi-Field'!$F$96="Drained"),BI257,IF(AND('[1]Multi-Field'!$E$96=[1]Lists!BF257,'[1]Multi-Field'!$F$96="undrained"),BH257,""))</f>
        <v/>
      </c>
      <c r="FA257" s="409" t="str">
        <f>IF(AND('[1]Multi-Field'!$E$97=[1]Lists!BF257,'[1]Multi-Field'!$F$97="Drained"),BI257,IF(AND('[1]Multi-Field'!$E$97=[1]Lists!BF257,'[1]Multi-Field'!$F$97="undrained"),BH257,""))</f>
        <v/>
      </c>
      <c r="FB257" s="409" t="str">
        <f>IF(AND('[1]Multi-Field'!$E$98=[1]Lists!BF257,'[1]Multi-Field'!$F$98="Drained"),BI257,IF(AND('[1]Multi-Field'!$E$98=[1]Lists!BF257,'[1]Multi-Field'!$F$98="undrained"),BH257,""))</f>
        <v/>
      </c>
      <c r="FC257" s="409" t="str">
        <f>IF(AND('[1]Multi-Field'!$E$99=[1]Lists!BF257,'[1]Multi-Field'!$F$99="Drained"),BI257,IF(AND('[1]Multi-Field'!$E$99=[1]Lists!BF257,'[1]Multi-Field'!$F$99="undrained"),BH257,""))</f>
        <v/>
      </c>
      <c r="FD257" s="409" t="str">
        <f>IF(AND('[1]Multi-Field'!$E$100=[1]Lists!BF257,'[1]Multi-Field'!$F$100="Drained"),BI257,IF(AND('[1]Multi-Field'!$E$100=[1]Lists!BF257,'[1]Multi-Field'!$F$100="undrained"),BH257,""))</f>
        <v/>
      </c>
      <c r="FE257" s="409" t="str">
        <f>IF(AND('[1]Multi-Field'!$E$101=[1]Lists!BF257,'[1]Multi-Field'!$F$101="Drained"),BI257,IF(AND('[1]Multi-Field'!$E$101=[1]Lists!BF257,'[1]Multi-Field'!$F$101="undrained"),BH257,""))</f>
        <v/>
      </c>
      <c r="FF257" s="409" t="str">
        <f>IF(AND('[1]Multi-Field'!$E$102=[1]Lists!BF257,'[1]Multi-Field'!$F$102="Drained"),BI257,IF(AND('[1]Multi-Field'!$E$102=[1]Lists!BF257,'[1]Multi-Field'!$F$102="undrained"),BH257,""))</f>
        <v/>
      </c>
      <c r="FG257" s="409" t="str">
        <f>IF(AND('[1]Multi-Field'!$E$103=[1]Lists!BF257,'[1]Multi-Field'!$F$103="Drained"),BI257,IF(AND('[1]Multi-Field'!$E$103=[1]Lists!BF257,'[1]Multi-Field'!$F$103="undrained"),BH257,""))</f>
        <v/>
      </c>
      <c r="FH257" s="409" t="str">
        <f>IF(AND('[1]Multi-Field'!$E$104=[1]Lists!BF257,'[1]Multi-Field'!$F$104="Drained"),BI257,IF(AND('[1]Multi-Field'!$E$104=[1]Lists!BF257,'[1]Multi-Field'!$F$104="undrained"),BH257,""))</f>
        <v/>
      </c>
      <c r="FI257" s="409" t="str">
        <f>IF(AND('[1]Multi-Field'!$E$105=[1]Lists!BF257,'[1]Multi-Field'!$F$105="Drained"),BI257,IF(AND('[1]Multi-Field'!$E$105=[1]Lists!BF257,'[1]Multi-Field'!$F$105="undrained"),BH257,""))</f>
        <v/>
      </c>
      <c r="FJ257" s="409" t="str">
        <f>IF(AND('[1]Multi-Field'!$E$106=[1]Lists!BF257,'[1]Multi-Field'!$F$106="Drained"),BI257,IF(AND('[1]Multi-Field'!$E$106=[1]Lists!BF257,'[1]Multi-Field'!$F$106="undrained"),BH257,""))</f>
        <v/>
      </c>
      <c r="FK257" s="409" t="str">
        <f>IF(AND('[1]Multi-Field'!$E$107=[1]Lists!BF257,'[1]Multi-Field'!$F$107="Drained"),BI257,IF(AND('[1]Multi-Field'!$E$107=[1]Lists!BF257,'[1]Multi-Field'!$F$107="undrained"),BH257,""))</f>
        <v/>
      </c>
      <c r="FL257" s="409" t="str">
        <f>IF(AND('[1]Multi-Field'!$E$108=[1]Lists!BF257,'[1]Multi-Field'!$F$108="Drained"),BI257,IF(AND('[1]Multi-Field'!$E$108=[1]Lists!BF257,'[1]Multi-Field'!$F$108="undrained"),BH257,""))</f>
        <v/>
      </c>
      <c r="FM257" s="409" t="str">
        <f>IF(AND('[1]Multi-Field'!$E$109=[1]Lists!BF257,'[1]Multi-Field'!$F$109="Drained"),BI257,IF(AND('[1]Multi-Field'!$E$109=[1]Lists!BF257,'[1]Multi-Field'!$F$109="undrained"),BH257,""))</f>
        <v/>
      </c>
      <c r="FN257" s="409" t="str">
        <f>IF(AND('[1]Multi-Field'!$E$110=[1]Lists!BF257,'[1]Multi-Field'!$F$110="Drained"),BI257,IF(AND('[1]Multi-Field'!$E$110=[1]Lists!BF257,'[1]Multi-Field'!$F$110="undrained"),BH257,""))</f>
        <v/>
      </c>
      <c r="FO257" s="409" t="str">
        <f>IF(AND('[1]Multi-Field'!$E$111=[1]Lists!BF257,'[1]Multi-Field'!$F$111="Drained"),BI257,IF(AND('[1]Multi-Field'!$E$111=[1]Lists!BF257,'[1]Multi-Field'!$F$111="undrained"),BH257,""))</f>
        <v/>
      </c>
      <c r="FP257" s="409" t="str">
        <f>IF(AND('[1]Multi-Field'!$E$112=[1]Lists!BF257,'[1]Multi-Field'!$F$112="Drained"),BI257,IF(AND('[1]Multi-Field'!$E$112=[1]Lists!BF257,'[1]Multi-Field'!$F$112="undrained"),BH257,""))</f>
        <v/>
      </c>
      <c r="FQ257" s="409" t="str">
        <f>IF(AND('[1]Multi-Field'!$E$113=[1]Lists!BF257,'[1]Multi-Field'!$F$113="Drained"),BI257,IF(AND('[1]Multi-Field'!$E$113=[1]Lists!BF257,'[1]Multi-Field'!$F$113="undrained"),BH257,""))</f>
        <v/>
      </c>
      <c r="FR257" s="409" t="str">
        <f>IF(AND('[1]Multi-Field'!$E$114=[1]Lists!BF257,'[1]Multi-Field'!$F$114="Drained"),BI257,IF(AND('[1]Multi-Field'!$E$114=[1]Lists!BF257,'[1]Multi-Field'!$F$114="undrained"),BH257,""))</f>
        <v/>
      </c>
      <c r="FS257" s="409" t="str">
        <f>IF(AND('[1]Multi-Field'!$E$115=[1]Lists!BF257,'[1]Multi-Field'!$F$115="Drained"),BI257,IF(AND('[1]Multi-Field'!$E$115=[1]Lists!BF257,'[1]Multi-Field'!$F$115="undrained"),BH257,""))</f>
        <v/>
      </c>
      <c r="FT257" s="409" t="str">
        <f>IF(AND('[1]Multi-Field'!$E$116=[1]Lists!BF257,'[1]Multi-Field'!$F$116="Drained"),BI257,IF(AND('[1]Multi-Field'!$E$116=[1]Lists!BF257,'[1]Multi-Field'!$F$116="undrained"),BH257,""))</f>
        <v/>
      </c>
      <c r="FU257" s="409" t="str">
        <f>IF(AND('[1]Multi-Field'!$E$117=[1]Lists!BF257,'[1]Multi-Field'!$F$117="Drained"),BI257,IF(AND('[1]Multi-Field'!$E$117=[1]Lists!BF257,'[1]Multi-Field'!$F$117="undrained"),BH257,""))</f>
        <v/>
      </c>
      <c r="FV257" s="409" t="str">
        <f>IF(AND('[1]Multi-Field'!$E$118=[1]Lists!BF257,'[1]Multi-Field'!$F$118="Drained"),BI257,IF(AND('[1]Multi-Field'!$E$118=[1]Lists!BF257,'[1]Multi-Field'!$F$118="undrained"),BH257,""))</f>
        <v/>
      </c>
      <c r="FW257" s="409" t="str">
        <f>IF(AND('[1]Multi-Field'!$E$119=[1]Lists!BF257,'[1]Multi-Field'!$F$119="Drained"),BI257,IF(AND('[1]Multi-Field'!$E$119=[1]Lists!BF257,'[1]Multi-Field'!$F$119="undrained"),BH257,""))</f>
        <v/>
      </c>
      <c r="FX257" s="409" t="str">
        <f>IF(AND('[1]Multi-Field'!$E$120=[1]Lists!BF257,'[1]Multi-Field'!$F$120="Drained"),BI257,IF(AND('[1]Multi-Field'!$E$120=[1]Lists!BF257,'[1]Multi-Field'!$F$120="undrained"),BH257,""))</f>
        <v/>
      </c>
    </row>
    <row r="258" spans="1:180" ht="13.5" customHeight="1">
      <c r="A258" s="7" t="s">
        <v>344</v>
      </c>
      <c r="B258" s="7"/>
      <c r="C258" s="7"/>
      <c r="D258" s="8">
        <v>75</v>
      </c>
      <c r="E258" s="8">
        <f t="shared" si="39"/>
        <v>75</v>
      </c>
      <c r="F258" s="8">
        <f t="shared" si="40"/>
        <v>75</v>
      </c>
      <c r="G258" s="8">
        <v>75</v>
      </c>
      <c r="H258" s="8">
        <v>60</v>
      </c>
      <c r="I258" s="8">
        <f t="shared" si="43"/>
        <v>62</v>
      </c>
      <c r="J258" s="8">
        <f t="shared" si="44"/>
        <v>63</v>
      </c>
      <c r="K258" s="8">
        <v>65</v>
      </c>
      <c r="L258" s="8">
        <v>90</v>
      </c>
      <c r="M258" s="8">
        <f t="shared" si="41"/>
        <v>90</v>
      </c>
      <c r="N258" s="8">
        <f t="shared" si="42"/>
        <v>90</v>
      </c>
      <c r="O258" s="8">
        <v>90</v>
      </c>
      <c r="P258" s="391">
        <v>233</v>
      </c>
      <c r="Q258" s="394"/>
      <c r="R258" s="395" t="b">
        <f>IF(OR('Multi-Field'!AA235=Lists!$AC$42,'Multi-Field'!AA235=Lists!$AC$43),IF('Multi-Field'!Z235="x",(IF('Multi-Field'!AC235=Lists!$Q$11,Lists!$R$11,IF('Multi-Field'!AC235=Lists!$Q$12,Lists!$R$12,IF('Multi-Field'!AC235=Lists!$Q$13,Lists!$R$13,IF('Multi-Field'!AC235=Lists!$Q$14,Lists!$R$14))))),IF('Multi-Field'!X235="x",(IF('Multi-Field'!AC235=Lists!$Q$11,Lists!$S$11,IF('Multi-Field'!AC235=Lists!$Q$12,Lists!$S$12,IF('Multi-Field'!AC235=Lists!$Q$13,Lists!$S$13,IF('Multi-Field'!AC235=Lists!$Q$14,Lists!$S$14))))),IF('Multi-Field'!V235="x",(IF('Multi-Field'!AC235=Lists!$Q$11,Lists!$T$11,IF('Multi-Field'!AC235=Lists!$Q$12,Lists!$T$12,IF('Multi-Field'!AC235=Lists!$Q$13,Lists!$T$13,IF('Multi-Field'!AC235=Lists!$Q$14,Lists!$T$14))))),0))))</f>
        <v>0</v>
      </c>
      <c r="S258" s="395" t="str">
        <f t="shared" si="45"/>
        <v/>
      </c>
      <c r="T258" s="395"/>
      <c r="U258" s="396"/>
      <c r="AI258" s="384">
        <f>'[1]Multi-Field'!B254</f>
        <v>0</v>
      </c>
      <c r="AJ258" s="387" t="str">
        <f>IF(OR('[1]Multi-Field'!Q98=[1]Lists!$AC$42,'[1]Multi-Field'!Q98=[1]Lists!$AC$43),"x","")</f>
        <v/>
      </c>
      <c r="AK258" s="387" t="str">
        <f>IF(OR('[1]Multi-Field'!Q98=[1]Lists!$AC$6,'[1]Multi-Field'!Q98=$AC$2,'[1]Multi-Field'!Q98=$AC$4),"x","")</f>
        <v/>
      </c>
      <c r="AL258" s="387" t="str">
        <f>IF(OR('[1]Multi-Field'!Q98=[1]Lists!$AC$7,'[1]Multi-Field'!Q98=$AC$3,'[1]Multi-Field'!Q98=$AC$5),"x","")</f>
        <v/>
      </c>
      <c r="AM258" s="387" t="str">
        <f>IF(OR('[1]Multi-Field'!Q98=$AC$23,'[1]Multi-Field'!Q98=$AC$13,'[1]Multi-Field'!Q98=$AC$9,'[1]Multi-Field'!Q98=$AC$19,'[1]Multi-Field'!Q98=$AC$47),"x","")</f>
        <v/>
      </c>
      <c r="AN258" s="387" t="str">
        <f>IF(OR('[1]Multi-Field'!Q98=$AC$24,'[1]Multi-Field'!Q98=$AC$14,'[1]Multi-Field'!Q98=$AC$10,'[1]Multi-Field'!Q98=$AC$22,'[1]Multi-Field'!Q98=$AC$48),"x","")</f>
        <v/>
      </c>
      <c r="AO258" s="387" t="str">
        <f>IF(OR('[1]Multi-Field'!Q98=$AC$21,'[1]Multi-Field'!Q98=$AC$28,'[1]Multi-Field'!Q98=$AC$62,'[1]Multi-Field'!Q98=$AC$102,'[1]Multi-Field'!Q98=$AC$98),"x","")</f>
        <v/>
      </c>
      <c r="AP258" s="387" t="str">
        <f>IF(OR('[1]Multi-Field'!Q98=$AC$25,'[1]Multi-Field'!Q98=$AC$63,'[1]Multi-Field'!Q98=$AC$85,'[1]Multi-Field'!Q98=$AC$87,'[1]Multi-Field'!Q98=$AC$92,'[1]Multi-Field'!Q98=$AC$93),"x","")</f>
        <v/>
      </c>
      <c r="AQ258" s="387" t="str">
        <f>IF(OR('[1]Multi-Field'!Q98=$AC$20,'[1]Multi-Field'!Q98=$AC$27,'[1]Multi-Field'!Q98=$AC$58,'[1]Multi-Field'!Q98=$AC$86,'[1]Multi-Field'!Q98=$AC$103,'[1]Multi-Field'!Q98=$AC$94),"x","")</f>
        <v/>
      </c>
      <c r="AR258" s="387" t="str">
        <f>IF(OR('[1]Multi-Field'!Q98=$AC$35,'[1]Multi-Field'!Q98=$AC$40,'[1]Multi-Field'!Q98=$AC$45,),"x","")</f>
        <v/>
      </c>
      <c r="AS258" s="387" t="str">
        <f>IF(OR('[1]Multi-Field'!Q98=$AC$36,'[1]Multi-Field'!Q98=$AC$41,'[1]Multi-Field'!Q98=$AC$46,),"x","")</f>
        <v/>
      </c>
      <c r="AT258" s="387" t="str">
        <f>IF(OR('[1]Multi-Field'!Q98=$AC$52,'[1]Multi-Field'!Q98=$AC$53,'[1]Multi-Field'!Q98=$AC$54,'[1]Multi-Field'!Q98=$AC$55,'[1]Multi-Field'!Q98=$AC$68,'[1]Multi-Field'!Q98=$AC$69,'[1]Multi-Field'!Q98=$AC$74,'[1]Multi-Field'!Q98=$AC$71,'[1]Multi-Field'!Q98=$AC$70),"x","")</f>
        <v>x</v>
      </c>
      <c r="AU258" s="387" t="str">
        <f>IF('[1]Multi-Field'!Q98=$AC$72,"x","")</f>
        <v/>
      </c>
      <c r="AV258" s="387" t="str">
        <f>IF('[1]Multi-Field'!Q98=$AC$73,"x","")</f>
        <v/>
      </c>
      <c r="AW258" s="387" t="str">
        <f>IF('[1]Multi-Field'!Q98=$AC$83,"x","")</f>
        <v/>
      </c>
      <c r="AX258" s="387" t="str">
        <f>IF('[1]Multi-Field'!Q98=$AC$84,"x","")</f>
        <v/>
      </c>
      <c r="AY258" s="387" t="str">
        <f>IF('[1]Multi-Field'!Q98=$AC$97,"x","")</f>
        <v/>
      </c>
      <c r="AZ258" s="387" t="str">
        <f>IF('[1]Multi-Field'!Q98=$AC$99,"x","")</f>
        <v/>
      </c>
      <c r="BA258" s="387" t="str">
        <f>IF('[1]Multi-Field'!Q98=$AC$104,"x","")</f>
        <v/>
      </c>
      <c r="BB258" s="387" t="str">
        <f>IF('[1]Multi-Field'!Q98=$AC$105,"x","")</f>
        <v/>
      </c>
      <c r="BC258" s="388"/>
      <c r="BF258" s="411" t="s">
        <v>1424</v>
      </c>
      <c r="BG258" s="412">
        <v>4</v>
      </c>
      <c r="BH258" s="412">
        <v>3</v>
      </c>
      <c r="BI258" s="412">
        <v>3</v>
      </c>
      <c r="BJ258" s="409" t="e">
        <f>IF(AND('[1]Single Field'!#REF!=[1]Lists!BF258,'[1]Single Field'!#REF!="Drained"),"x",IF(AND('[1]Single Field'!#REF!=[1]Lists!BF258,'[1]Single Field'!#REF!="Undrained"),O,""))</f>
        <v>#REF!</v>
      </c>
      <c r="BK258" s="409" t="str">
        <f>IF(AND('[1]Multi-Field'!$E$3=[1]Lists!BF258,'[1]Multi-Field'!$F$3="Drained"),BI258,IF(AND('[1]Multi-Field'!$E$3=BF258,'[1]Multi-Field'!$F$3="undrained"),BH258,""))</f>
        <v/>
      </c>
      <c r="BL258" s="409" t="str">
        <f>IF(AND('[1]Multi-Field'!$E$4=BF258,'[1]Multi-Field'!$F$4="Drained"),BI258,IF(AND('[1]Multi-Field'!$E$4=BF258,'[1]Multi-Field'!$F$4="undrained"),BH258,""))</f>
        <v/>
      </c>
      <c r="BM258" s="409" t="str">
        <f>IF(AND('[1]Multi-Field'!$E$5=BF258,'[1]Multi-Field'!$F$5="Drained"),BI258,IF(AND('[1]Multi-Field'!$E$5=BF258,'[1]Multi-Field'!$F$5="undrained"),BH258,""))</f>
        <v/>
      </c>
      <c r="BN258" s="409" t="str">
        <f>IF(AND('[1]Multi-Field'!$E$6=BF258,'[1]Multi-Field'!$F$6="Drained"),BI258,IF(AND('[1]Multi-Field'!$E$6=BF258,'[1]Multi-Field'!$F$6="undrained"),BH258,""))</f>
        <v/>
      </c>
      <c r="BO258" s="409" t="str">
        <f>IF(AND('[1]Multi-Field'!$E$7=BF258,'[1]Multi-Field'!$F$7="Drained"),BI258,IF(AND('[1]Multi-Field'!$E$7=BF258,'[1]Multi-Field'!$F$7="undrained"),BH258,""))</f>
        <v/>
      </c>
      <c r="BP258" s="409" t="str">
        <f>IF(AND('[1]Multi-Field'!$E$8=BF258,'[1]Multi-Field'!$F$8="Drained"),BI258,IF(AND('[1]Multi-Field'!$E$8=BF258,'[1]Multi-Field'!$F$8="undrained"),BH258,""))</f>
        <v/>
      </c>
      <c r="BQ258" s="409" t="str">
        <f>IF(AND('[1]Multi-Field'!$E$9=BF258,'[1]Multi-Field'!$F$9="Drained"),BI258,IF(AND('[1]Multi-Field'!$E$9=BF258,'[1]Multi-Field'!$F$9="undrained"),BH258,""))</f>
        <v/>
      </c>
      <c r="BR258" s="409" t="str">
        <f>IF(AND('[1]Multi-Field'!$E$10=BF258,'[1]Multi-Field'!$F$10="Drained"),BI258,IF(AND('[1]Multi-Field'!$E$10=BF258,'[1]Multi-Field'!$F$10="undrained"),BH258,""))</f>
        <v/>
      </c>
      <c r="BS258" s="409" t="str">
        <f>IF(AND('[1]Multi-Field'!$E$11=BF258,'[1]Multi-Field'!$F$11="Drained"),BI258,IF(AND('[1]Multi-Field'!$E$11=BF258,'[1]Multi-Field'!$F$11="undrained"),BH258,""))</f>
        <v/>
      </c>
      <c r="BT258" s="409" t="str">
        <f>IF(AND('[1]Multi-Field'!$E$12=BF258,'[1]Multi-Field'!$F$12="Drained"),BI258,IF(AND('[1]Multi-Field'!$E$12=BF258,'[1]Multi-Field'!$F$12="undrained"),BH258,""))</f>
        <v/>
      </c>
      <c r="BU258" s="409" t="str">
        <f>IF(AND('[1]Multi-Field'!$E$13=BF258,'[1]Multi-Field'!$F$13="Drained"),BI258,IF(AND('[1]Multi-Field'!$E$3=BF258,'[1]Multi-Field'!$F$13="undrained"),BH258,""))</f>
        <v/>
      </c>
      <c r="BV258" s="409" t="str">
        <f>IF(AND('[1]Multi-Field'!$E$14=BF258,'[1]Multi-Field'!$F$14="Drained"),BI258,IF(AND('[1]Multi-Field'!$E$14=BF258,'[1]Multi-Field'!$F$14="undrained"),BH258,""))</f>
        <v/>
      </c>
      <c r="BW258" s="409" t="str">
        <f>IF(AND('[1]Multi-Field'!$E$15=BF258,'[1]Multi-Field'!$F$15="Drained"),BI258,IF(AND('[1]Multi-Field'!$E$15=BF258,'[1]Multi-Field'!$F$15="undrained"),BH258,""))</f>
        <v/>
      </c>
      <c r="BX258" s="409" t="str">
        <f>IF(AND('[1]Multi-Field'!$E$16=[1]Lists!BF258,'[1]Multi-Field'!$F$16="Drained"),BI258,IF(AND('[1]Multi-Field'!$E$16=[1]Lists!BF258,'[1]Multi-Field'!$F$16="undrained"),BH258,""))</f>
        <v/>
      </c>
      <c r="BY258" s="409" t="str">
        <f>IF(AND('[1]Multi-Field'!$E$17=[1]Lists!BF258,'[1]Multi-Field'!$F$17="Drained"),BI258,IF(AND('[1]Multi-Field'!$E$17=[1]Lists!BF258,'[1]Multi-Field'!$F$17="undrained"),BH258,""))</f>
        <v/>
      </c>
      <c r="BZ258" s="409" t="str">
        <f>IF(AND('[1]Multi-Field'!$E$18=[1]Lists!BF258,'[1]Multi-Field'!$F$18="Drained"),BI258,IF(AND('[1]Multi-Field'!$E$18=[1]Lists!BF258,'[1]Multi-Field'!$F$18="undrained"),BH258,""))</f>
        <v/>
      </c>
      <c r="CA258" s="409" t="str">
        <f>IF(AND('[1]Multi-Field'!$E$19=[1]Lists!BF258,'[1]Multi-Field'!$F$19="Drained"),BI258,IF(AND('[1]Multi-Field'!$E$19=[1]Lists!BF258,'[1]Multi-Field'!$F$19="undrained"),BH258,""))</f>
        <v/>
      </c>
      <c r="CB258" s="409" t="str">
        <f>IF(AND('[1]Multi-Field'!$E$20=[1]Lists!BF258,'[1]Multi-Field'!$F$20="Drained"),BI258,IF(AND('[1]Multi-Field'!$E$20=[1]Lists!BF258,'[1]Multi-Field'!$F$20="undrained"),BH258,""))</f>
        <v/>
      </c>
      <c r="CC258" s="409" t="str">
        <f>IF(AND('[1]Multi-Field'!$E$21=[1]Lists!BF258,'[1]Multi-Field'!$F$21="Drained"),BI258,IF(AND('[1]Multi-Field'!$E$21=[1]Lists!BF258,'[1]Multi-Field'!$F$21="undrained"),BH258,""))</f>
        <v/>
      </c>
      <c r="CD258" s="409" t="str">
        <f>IF(AND('[1]Multi-Field'!$E$22=[1]Lists!BF258,'[1]Multi-Field'!$F$22="Drained"),BI258,IF(AND('[1]Multi-Field'!$E$22=[1]Lists!BF258,'[1]Multi-Field'!$F$22="undrained"),BH258,""))</f>
        <v/>
      </c>
      <c r="CE258" s="409" t="str">
        <f>IF(AND('[1]Multi-Field'!$E$23=[1]Lists!BF258,'[1]Multi-Field'!$F$23="Drained"),BI258,IF(AND('[1]Multi-Field'!$E$23=[1]Lists!BF258,'[1]Multi-Field'!$F$23="undrained"),BH258,""))</f>
        <v/>
      </c>
      <c r="CF258" s="409" t="str">
        <f>IF(AND('[1]Multi-Field'!$E$24=[1]Lists!BF258,'[1]Multi-Field'!$F$24="Drained"),BI258,IF(AND('[1]Multi-Field'!$E$24=[1]Lists!BF258,'[1]Multi-Field'!$F$24="undrained"),BH258,""))</f>
        <v/>
      </c>
      <c r="CG258" s="409" t="str">
        <f>IF(AND('[1]Multi-Field'!$E$25=[1]Lists!BF258,'[1]Multi-Field'!$F$25="Drained"),BI258,IF(AND('[1]Multi-Field'!$E$25=[1]Lists!BF258,'[1]Multi-Field'!$F$25="undrained"),BH258,""))</f>
        <v/>
      </c>
      <c r="CH258" s="409" t="str">
        <f>IF(AND('[1]Multi-Field'!$E$26=[1]Lists!BF258,'[1]Multi-Field'!$F$26="Drained"),BI258,IF(AND('[1]Multi-Field'!$E$26=[1]Lists!BF258,'[1]Multi-Field'!$F$26="undrained"),BH258,""))</f>
        <v/>
      </c>
      <c r="CI258" s="409" t="str">
        <f>IF(AND('[1]Multi-Field'!$E$27=[1]Lists!BF258,'[1]Multi-Field'!$F$27="Drained"),BI258,IF(AND('[1]Multi-Field'!$E$27=[1]Lists!BF258,'[1]Multi-Field'!$F$27="undrained"),BH258,""))</f>
        <v/>
      </c>
      <c r="CJ258" s="409" t="str">
        <f>IF(AND('[1]Multi-Field'!$E$28=[1]Lists!BF258,'[1]Multi-Field'!$F$28="Drained"),BI258,IF(AND('[1]Multi-Field'!$E$28=[1]Lists!BF258,'[1]Multi-Field'!$F$28="undrained"),BH258,""))</f>
        <v/>
      </c>
      <c r="CK258" s="409" t="str">
        <f>IF(AND('[1]Multi-Field'!$E$29=[1]Lists!BF258,'[1]Multi-Field'!$F$29="Drained"),BI258,IF(AND('[1]Multi-Field'!$E$29=[1]Lists!BF258,'[1]Multi-Field'!$F$29="undrained"),BH258,""))</f>
        <v/>
      </c>
      <c r="CL258" s="409" t="str">
        <f>IF(AND('[1]Multi-Field'!$E$30=[1]Lists!BF258,'[1]Multi-Field'!$F$30="Drained"),BI258,IF(AND('[1]Multi-Field'!$E$30=[1]Lists!BF258,'[1]Multi-Field'!$F$30="undrained"),BH258,""))</f>
        <v/>
      </c>
      <c r="CM258" s="409" t="str">
        <f>IF(AND('[1]Multi-Field'!$E$31=[1]Lists!BF258,'[1]Multi-Field'!$F$31="Drained"),BI258,IF(AND('[1]Multi-Field'!$E$31=[1]Lists!BF258,'[1]Multi-Field'!$F$31="undrained"),BH258,""))</f>
        <v/>
      </c>
      <c r="CN258" s="409" t="str">
        <f>IF(AND('[1]Multi-Field'!$E$32=[1]Lists!BF258,'[1]Multi-Field'!$F$32="Drained"),BI258,IF(AND('[1]Multi-Field'!$E$32=[1]Lists!BF258,'[1]Multi-Field'!$F$32="undrained"),BH258,""))</f>
        <v/>
      </c>
      <c r="CO258" s="409" t="str">
        <f>IF(AND('[1]Multi-Field'!$E$33=[1]Lists!BF258,'[1]Multi-Field'!$F$33="Drained"),BI258,IF(AND('[1]Multi-Field'!$E$33=[1]Lists!BF258,'[1]Multi-Field'!$F$33="undrained"),BH258,""))</f>
        <v/>
      </c>
      <c r="CP258" s="409" t="str">
        <f>IF(AND('[1]Multi-Field'!$E$34=[1]Lists!BF258,'[1]Multi-Field'!$F$34="Drained"),BI258,IF(AND('[1]Multi-Field'!$E$34=[1]Lists!BF258,'[1]Multi-Field'!$F$34="undrained"),BH258,""))</f>
        <v/>
      </c>
      <c r="CQ258" s="409" t="str">
        <f>IF(AND('[1]Multi-Field'!$E$35=[1]Lists!BF258,'[1]Multi-Field'!$F$35="Drained"),BI258,IF(AND('[1]Multi-Field'!$E$35=[1]Lists!BF258,'[1]Multi-Field'!$F$35="undrained"),BH258,""))</f>
        <v/>
      </c>
      <c r="CR258" s="409" t="str">
        <f>IF(AND('[1]Multi-Field'!$E$36=[1]Lists!BF258,'[1]Multi-Field'!$F$36="Drained"),BI258,IF(AND('[1]Multi-Field'!$E$36=[1]Lists!BF258,'[1]Multi-Field'!$F$36="undrained"),BH258,""))</f>
        <v/>
      </c>
      <c r="CS258" s="409" t="str">
        <f>IF(AND('[1]Multi-Field'!$E$37=[1]Lists!BF258,'[1]Multi-Field'!$F$37="Drained"),BI258,IF(AND('[1]Multi-Field'!$E$37=[1]Lists!BF258,'[1]Multi-Field'!$F$37="undrained"),BH258,""))</f>
        <v/>
      </c>
      <c r="CT258" s="409" t="str">
        <f>IF(AND('[1]Multi-Field'!$E$38=[1]Lists!BF258,'[1]Multi-Field'!$F$38="Drained"),BI258,IF(AND('[1]Multi-Field'!$E$38=[1]Lists!BF258,'[1]Multi-Field'!$F$38="undrained"),BH258,""))</f>
        <v/>
      </c>
      <c r="CU258" s="409" t="str">
        <f>IF(AND('[1]Multi-Field'!$E$39=[1]Lists!BF258,'[1]Multi-Field'!$F$39="Drained"),BI258,IF(AND('[1]Multi-Field'!$E$39=[1]Lists!BF258,'[1]Multi-Field'!$F$39="undrained"),BH258,""))</f>
        <v/>
      </c>
      <c r="CV258" s="409" t="str">
        <f>IF(AND('[1]Multi-Field'!$E$40=[1]Lists!BF258,'[1]Multi-Field'!$F$40="Drained"),BI258,IF(AND('[1]Multi-Field'!$E$40=[1]Lists!BF258,'[1]Multi-Field'!$F$40="undrained"),BH258,""))</f>
        <v/>
      </c>
      <c r="CW258" s="409" t="str">
        <f>IF(AND('[1]Multi-Field'!$E$41=[1]Lists!BF258,'[1]Multi-Field'!$F$40="Drained"),BI258,IF(AND('[1]Multi-Field'!$E$40=[1]Lists!BF258,'[1]Multi-Field'!$F$40="undrained"),BH258,""))</f>
        <v/>
      </c>
      <c r="CX258" s="409" t="str">
        <f>IF(AND('[1]Multi-Field'!$E$42=[1]Lists!BF258,'[1]Multi-Field'!$F$42="Drained"),BI258,IF(AND('[1]Multi-Field'!$E$42=[1]Lists!BF258,'[1]Multi-Field'!$F$42="undrained"),BH258,""))</f>
        <v/>
      </c>
      <c r="CY258" s="409" t="str">
        <f>IF(AND('[1]Multi-Field'!$E$43=[1]Lists!BF258,'[1]Multi-Field'!$F$43="Drained"),BI258,IF(AND('[1]Multi-Field'!$E$43=[1]Lists!BF258,'[1]Multi-Field'!$F$43="undrained"),BH258,""))</f>
        <v/>
      </c>
      <c r="CZ258" s="409" t="str">
        <f>IF(AND('[1]Multi-Field'!$E$44=[1]Lists!BF258,'[1]Multi-Field'!$F$44="Drained"),BI258,IF(AND('[1]Multi-Field'!$E$44=[1]Lists!BF258,'[1]Multi-Field'!$F$44="undrained"),BH258,""))</f>
        <v/>
      </c>
      <c r="DA258" s="409" t="str">
        <f>IF(AND('[1]Multi-Field'!$E$45=[1]Lists!BF258,'[1]Multi-Field'!$F$45="Drained"),BI258,IF(AND('[1]Multi-Field'!$E$45=[1]Lists!BF258,'[1]Multi-Field'!$F$45="undrained"),BH258,""))</f>
        <v/>
      </c>
      <c r="DB258" s="409" t="str">
        <f>IF(AND('[1]Multi-Field'!$E$46=[1]Lists!BF258,'[1]Multi-Field'!$F$46="Drained"),BI258,IF(AND('[1]Multi-Field'!$E$46=[1]Lists!BF258,'[1]Multi-Field'!$F$46="undrained"),BH258,""))</f>
        <v/>
      </c>
      <c r="DC258" s="409" t="str">
        <f>IF(AND('[1]Multi-Field'!$E$47=[1]Lists!BF258,'[1]Multi-Field'!$F$47="Drained"),BI258,IF(AND('[1]Multi-Field'!$E$47=[1]Lists!BF258,'[1]Multi-Field'!$F$47="undrained"),BH258,""))</f>
        <v/>
      </c>
      <c r="DD258" s="409" t="str">
        <f>IF(AND('[1]Multi-Field'!$E$48=[1]Lists!BF258,'[1]Multi-Field'!$F$48="Drained"),BI258,IF(AND('[1]Multi-Field'!$E$48=[1]Lists!BF258,'[1]Multi-Field'!$F$48="undrained"),BH258,""))</f>
        <v/>
      </c>
      <c r="DE258" s="409" t="str">
        <f>IF(AND('[1]Multi-Field'!$E$49=[1]Lists!BF258,'[1]Multi-Field'!$F$49="Drained"),BI258,IF(AND('[1]Multi-Field'!$E$49=[1]Lists!BF258,'[1]Multi-Field'!$F$9="undrained"),BH258,""))</f>
        <v/>
      </c>
      <c r="DF258" s="409" t="str">
        <f>IF(AND('[1]Multi-Field'!$E$50=[1]Lists!BF258,'[1]Multi-Field'!$F$50="Drained"),BI258,IF(AND('[1]Multi-Field'!$E$50=[1]Lists!BF258,'[1]Multi-Field'!$F$50="undrained"),BH258,""))</f>
        <v/>
      </c>
      <c r="DG258" s="409" t="str">
        <f>IF(AND('[1]Multi-Field'!$E$51=[1]Lists!BF258,'[1]Multi-Field'!$F$51="Drained"),BI258,IF(AND('[1]Multi-Field'!$E$51=[1]Lists!BF258,'[1]Multi-Field'!$F$51="undrained"),BH258,""))</f>
        <v/>
      </c>
      <c r="DH258" s="409" t="str">
        <f>IF(AND('[1]Multi-Field'!$E$52=[1]Lists!BF258,'[1]Multi-Field'!$F$52="Drained"),BI258,IF(AND('[1]Multi-Field'!$E$52=[1]Lists!BF258,'[1]Multi-Field'!$F$52="undrained"),BH258,""))</f>
        <v/>
      </c>
      <c r="DI258" s="409" t="str">
        <f>IF(AND('[1]Multi-Field'!$E$53=[1]Lists!BF258,'[1]Multi-Field'!$F$53="Drained"),BI258,IF(AND('[1]Multi-Field'!$E$53=[1]Lists!BF258,'[1]Multi-Field'!$F$53="undrained"),BH258,""))</f>
        <v/>
      </c>
      <c r="DJ258" s="409" t="str">
        <f>IF(AND('[1]Multi-Field'!$E$54=[1]Lists!BF258,'[1]Multi-Field'!$F$54="Drained"),BI258,IF(AND('[1]Multi-Field'!$E$54=[1]Lists!BF258,'[1]Multi-Field'!$F$54="undrained"),BH258,""))</f>
        <v/>
      </c>
      <c r="DK258" s="409" t="str">
        <f>IF(AND('[1]Multi-Field'!$E$55=[1]Lists!BF258,'[1]Multi-Field'!$F$55="Drained"),BI258,IF(AND('[1]Multi-Field'!$E$55=[1]Lists!BF258,'[1]Multi-Field'!$F$55="undrained"),BH258,""))</f>
        <v/>
      </c>
      <c r="DL258" s="409" t="str">
        <f>IF(AND('[1]Multi-Field'!$E$56=[1]Lists!BF258,'[1]Multi-Field'!$F$56="Drained"),BI258,IF(AND('[1]Multi-Field'!$E$56=[1]Lists!BF258,'[1]Multi-Field'!$F$56="undrained"),BH258,""))</f>
        <v/>
      </c>
      <c r="DM258" s="409" t="str">
        <f>IF(AND('[1]Multi-Field'!$E$57=[1]Lists!BF258,'[1]Multi-Field'!$F$57="Drained"),BI258,IF(AND('[1]Multi-Field'!$E$57=[1]Lists!BF258,'[1]Multi-Field'!$F$57="undrained"),BH258,""))</f>
        <v/>
      </c>
      <c r="DN258" s="409" t="str">
        <f>IF(AND('[1]Multi-Field'!$E$58=[1]Lists!BF258,'[1]Multi-Field'!$F$58="Drained"),BI258,IF(AND('[1]Multi-Field'!$E$58=[1]Lists!BF258,'[1]Multi-Field'!$F$58="undrained"),BH258,""))</f>
        <v/>
      </c>
      <c r="DO258" s="409" t="str">
        <f>IF(AND('[1]Multi-Field'!$E$59=[1]Lists!BF258,'[1]Multi-Field'!$F$59="Drained"),BI258,IF(AND('[1]Multi-Field'!$E$59=[1]Lists!BF258,'[1]Multi-Field'!$F$59="undrained"),BH258,""))</f>
        <v/>
      </c>
      <c r="DP258" s="409" t="str">
        <f>IF(AND('[1]Multi-Field'!$E$60=[1]Lists!BF258,'[1]Multi-Field'!$F$60="Drained"),BI258,IF(AND('[1]Multi-Field'!$E$60=[1]Lists!BF258,'[1]Multi-Field'!$F$60="undrained"),BH258,""))</f>
        <v/>
      </c>
      <c r="DQ258" s="409" t="str">
        <f>IF(AND('[1]Multi-Field'!$E$61=[1]Lists!BF258,'[1]Multi-Field'!$F$61="Drained"),BI258,IF(AND('[1]Multi-Field'!$E$61=[1]Lists!BF258,'[1]Multi-Field'!$F$61="undrained"),BH258,""))</f>
        <v/>
      </c>
      <c r="DR258" s="409" t="str">
        <f>IF(AND('[1]Multi-Field'!$E$62=[1]Lists!BF258,'[1]Multi-Field'!$F$62="Drained"),BI258,IF(AND('[1]Multi-Field'!$E$62=[1]Lists!BF258,'[1]Multi-Field'!$F$62="undrained"),BH258,""))</f>
        <v/>
      </c>
      <c r="DS258" s="409" t="str">
        <f>IF(AND('[1]Multi-Field'!$E$63=[1]Lists!BF258,'[1]Multi-Field'!$F$63="Drained"),BI258,IF(AND('[1]Multi-Field'!$E$63=[1]Lists!BF258,'[1]Multi-Field'!$F$63="undrained"),BH258,""))</f>
        <v/>
      </c>
      <c r="DT258" s="409" t="str">
        <f>IF(AND('[1]Multi-Field'!$E$64=[1]Lists!BF258,'[1]Multi-Field'!$F$64="Drained"),BI258,IF(AND('[1]Multi-Field'!$E$64=[1]Lists!BF258,'[1]Multi-Field'!$F$64="undrained"),BH258,""))</f>
        <v/>
      </c>
      <c r="DU258" s="409" t="str">
        <f>IF(AND('[1]Multi-Field'!$E$65=[1]Lists!BF258,'[1]Multi-Field'!$F$65="Drained"),BI258,IF(AND('[1]Multi-Field'!$E$65=[1]Lists!BF258,'[1]Multi-Field'!$F$65="undrained"),BH258,""))</f>
        <v/>
      </c>
      <c r="DV258" s="409" t="str">
        <f>IF(AND('[1]Multi-Field'!$E$66=[1]Lists!BF258,'[1]Multi-Field'!$F$66="Drained"),BI258,IF(AND('[1]Multi-Field'!$E$66=[1]Lists!BF258,'[1]Multi-Field'!$F$66="undrained"),BH258,""))</f>
        <v/>
      </c>
      <c r="DW258" s="409" t="str">
        <f>IF(AND('[1]Multi-Field'!$E$67=[1]Lists!BF258,'[1]Multi-Field'!$F$67="Drained"),BI258,IF(AND('[1]Multi-Field'!$E$67=[1]Lists!BF258,'[1]Multi-Field'!$F$67="undrained"),BH258,""))</f>
        <v/>
      </c>
      <c r="DX258" s="409" t="str">
        <f>IF(AND('[1]Multi-Field'!$E$68=[1]Lists!BF258,'[1]Multi-Field'!$F$68="Drained"),BI258,IF(AND('[1]Multi-Field'!$E$68=[1]Lists!BF258,'[1]Multi-Field'!$F$68="undrained"),BH258,""))</f>
        <v/>
      </c>
      <c r="DY258" s="409" t="str">
        <f>IF(AND('[1]Multi-Field'!$E$69=[1]Lists!BF258,'[1]Multi-Field'!$F$69="Drained"),BI258,IF(AND('[1]Multi-Field'!$E$69=[1]Lists!BF258,'[1]Multi-Field'!$F$69="undrained"),BH258,""))</f>
        <v/>
      </c>
      <c r="DZ258" s="409" t="str">
        <f>IF(AND('[1]Multi-Field'!$E$70=[1]Lists!BF258,'[1]Multi-Field'!$F$70="Drained"),BI258,IF(AND('[1]Multi-Field'!$E$70=[1]Lists!BF258,'[1]Multi-Field'!$F$70="undrained"),BH258,""))</f>
        <v/>
      </c>
      <c r="EA258" s="409" t="str">
        <f>IF(AND('[1]Multi-Field'!$E$71=[1]Lists!BF258,'[1]Multi-Field'!$F$71="Drained"),BI258,IF(AND('[1]Multi-Field'!$E$71=[1]Lists!BF258,'[1]Multi-Field'!$F$71="undrained"),BH258,""))</f>
        <v/>
      </c>
      <c r="EB258" s="409" t="str">
        <f>IF(AND('[1]Multi-Field'!$E$72=[1]Lists!BF258,'[1]Multi-Field'!$F$72="Drained"),BI258,IF(AND('[1]Multi-Field'!$E$72=[1]Lists!BF258,'[1]Multi-Field'!$F$72="undrained"),BH258,""))</f>
        <v/>
      </c>
      <c r="EC258" s="409" t="str">
        <f>IF(AND('[1]Multi-Field'!$E$73=[1]Lists!BF258,'[1]Multi-Field'!$F$73="Drained"),BI258,IF(AND('[1]Multi-Field'!$E$73=[1]Lists!BF258,'[1]Multi-Field'!$F$73="undrained"),BH258,""))</f>
        <v/>
      </c>
      <c r="ED258" s="409" t="str">
        <f>IF(AND('[1]Multi-Field'!$E$74=[1]Lists!BF258,'[1]Multi-Field'!$F$74="Drained"),BI258,IF(AND('[1]Multi-Field'!$E$74=[1]Lists!BF258,'[1]Multi-Field'!$F$74="undrained"),BH258,""))</f>
        <v/>
      </c>
      <c r="EE258" s="409" t="str">
        <f>IF(AND('[1]Multi-Field'!$E$75=[1]Lists!BF258,'[1]Multi-Field'!$F$75="Drained"),BI258,IF(AND('[1]Multi-Field'!$E$75=[1]Lists!BF258,'[1]Multi-Field'!$F$75="undrained"),BH258,""))</f>
        <v/>
      </c>
      <c r="EF258" s="409" t="str">
        <f>IF(AND('[1]Multi-Field'!$E$76=[1]Lists!BF258,'[1]Multi-Field'!$F$76="Drained"),BI258,IF(AND('[1]Multi-Field'!$E$76=[1]Lists!BF258,'[1]Multi-Field'!$F$6="undrained"),BH258,""))</f>
        <v/>
      </c>
      <c r="EG258" s="409" t="str">
        <f>IF(AND('[1]Multi-Field'!$E$77=[1]Lists!BF258,'[1]Multi-Field'!$F$77="Drained"),BI258,IF(AND('[1]Multi-Field'!$E$77=[1]Lists!BF258,'[1]Multi-Field'!$F$77="undrained"),BH258,""))</f>
        <v/>
      </c>
      <c r="EH258" s="409" t="str">
        <f>IF(AND('[1]Multi-Field'!$E$78=[1]Lists!BF258,'[1]Multi-Field'!$F$78="Drained"),BI258,IF(AND('[1]Multi-Field'!$E$78=[1]Lists!BF258,'[1]Multi-Field'!$F$78="undrained"),BH258,""))</f>
        <v/>
      </c>
      <c r="EI258" s="409" t="str">
        <f>IF(AND('[1]Multi-Field'!$E$79=[1]Lists!BF258,'[1]Multi-Field'!$F$79="Drained"),BI258,IF(AND('[1]Multi-Field'!$E$79=[1]Lists!BF258,'[1]Multi-Field'!$F$79="undrained"),BH258,""))</f>
        <v/>
      </c>
      <c r="EJ258" s="409" t="str">
        <f>IF(AND('[1]Multi-Field'!$E$80=[1]Lists!BF258,'[1]Multi-Field'!$F$80="Drained"),BI258,IF(AND('[1]Multi-Field'!$E$80=[1]Lists!BF258,'[1]Multi-Field'!$F$80="undrained"),BH258,""))</f>
        <v/>
      </c>
      <c r="EK258" s="409" t="str">
        <f>IF(AND('[1]Multi-Field'!$E$81=[1]Lists!BF258,'[1]Multi-Field'!$F$81="Drained"),BI258,IF(AND('[1]Multi-Field'!$E$81=[1]Lists!BF258,'[1]Multi-Field'!$F$81="undrained"),BH258,""))</f>
        <v/>
      </c>
      <c r="EL258" s="409" t="str">
        <f>IF(AND('[1]Multi-Field'!$E$82=[1]Lists!BF258,'[1]Multi-Field'!$F$82="Drained"),BI258,IF(AND('[1]Multi-Field'!$E$82=[1]Lists!BF258,'[1]Multi-Field'!$F$82="undrained"),BH258,""))</f>
        <v/>
      </c>
      <c r="EM258" s="409" t="str">
        <f>IF(AND('[1]Multi-Field'!$E$83=[1]Lists!BF258,'[1]Multi-Field'!$F$83="Drained"),BI258,IF(AND('[1]Multi-Field'!$E$83=[1]Lists!BF258,'[1]Multi-Field'!$F$83="undrained"),BH258,""))</f>
        <v/>
      </c>
      <c r="EN258" s="409" t="str">
        <f>IF(AND('[1]Multi-Field'!$E$84=[1]Lists!BF258,'[1]Multi-Field'!$F$84="Drained"),BI258,IF(AND('[1]Multi-Field'!$E$84=[1]Lists!BF258,'[1]Multi-Field'!$F$84="undrained"),BH258,""))</f>
        <v/>
      </c>
      <c r="EO258" s="409" t="str">
        <f>IF(AND('[1]Multi-Field'!$E$85=[1]Lists!BF258,'[1]Multi-Field'!$F$85="Drained"),BI258,IF(AND('[1]Multi-Field'!$E$85=[1]Lists!BF258,'[1]Multi-Field'!$F$85="undrained"),BH258,""))</f>
        <v/>
      </c>
      <c r="EP258" s="409" t="str">
        <f>IF(AND('[1]Multi-Field'!$E$86=[1]Lists!BF258,'[1]Multi-Field'!$F$86="Drained"),BI258,IF(AND('[1]Multi-Field'!$E$86=[1]Lists!BF258,'[1]Multi-Field'!$F$86="undrained"),BH258,""))</f>
        <v/>
      </c>
      <c r="EQ258" s="409" t="str">
        <f>IF(AND('[1]Multi-Field'!$E$87=[1]Lists!BF258,'[1]Multi-Field'!$F$87="Drained"),BI258,IF(AND('[1]Multi-Field'!$E$87=[1]Lists!BF258,'[1]Multi-Field'!$F$87="undrained"),BH258,""))</f>
        <v/>
      </c>
      <c r="ER258" s="409" t="str">
        <f>IF(AND('[1]Multi-Field'!$E$88=[1]Lists!BF258,'[1]Multi-Field'!$F$88="Drained"),BI258,IF(AND('[1]Multi-Field'!$E$88=[1]Lists!BF258,'[1]Multi-Field'!$F$88="undrained"),BH258,""))</f>
        <v/>
      </c>
      <c r="ES258" s="409" t="str">
        <f>IF(AND('[1]Multi-Field'!$E$89=[1]Lists!BF258,'[1]Multi-Field'!$F$89="Drained"),BI258,IF(AND('[1]Multi-Field'!$E$89=[1]Lists!BF258,'[1]Multi-Field'!$F$89="undrained"),BH258,""))</f>
        <v/>
      </c>
      <c r="ET258" s="409" t="str">
        <f>IF(AND('[1]Multi-Field'!$E$90=[1]Lists!BF258,'[1]Multi-Field'!$F$90="Drained"),BI258,IF(AND('[1]Multi-Field'!$E$90=[1]Lists!BF258,'[1]Multi-Field'!$F$90="undrained"),BH258,""))</f>
        <v/>
      </c>
      <c r="EU258" s="409" t="str">
        <f>IF(AND('[1]Multi-Field'!$E$91=[1]Lists!BF258,'[1]Multi-Field'!$F$91="Drained"),BI258,IF(AND('[1]Multi-Field'!$E$91=[1]Lists!BF258,'[1]Multi-Field'!$F$91="undrained"),BH258,""))</f>
        <v/>
      </c>
      <c r="EV258" s="409" t="str">
        <f>IF(AND('[1]Multi-Field'!$E$92=[1]Lists!BF258,'[1]Multi-Field'!$F$92="Drained"),BI258,IF(AND('[1]Multi-Field'!$E$92=[1]Lists!BF258,'[1]Multi-Field'!$F$92="undrained"),BH258,""))</f>
        <v/>
      </c>
      <c r="EW258" s="409" t="str">
        <f>IF(AND('[1]Multi-Field'!$E$93=[1]Lists!BF258,'[1]Multi-Field'!$F$93="Drained"),BI258,IF(AND('[1]Multi-Field'!$E$93=[1]Lists!BF258,'[1]Multi-Field'!$F$93="undrained"),BH258,""))</f>
        <v/>
      </c>
      <c r="EX258" s="409" t="str">
        <f>IF(AND('[1]Multi-Field'!$E$94=[1]Lists!BF258,'[1]Multi-Field'!$F$94="Drained"),BI258,IF(AND('[1]Multi-Field'!$E$94=[1]Lists!BF258,'[1]Multi-Field'!$F$94="undrained"),BH258,""))</f>
        <v/>
      </c>
      <c r="EY258" s="409" t="str">
        <f>IF(AND('[1]Multi-Field'!$E$95=[1]Lists!BF258,'[1]Multi-Field'!$F$95="Drained"),BI258,IF(AND('[1]Multi-Field'!$E$95=[1]Lists!BF258,'[1]Multi-Field'!$F$95="undrained"),BH258,""))</f>
        <v/>
      </c>
      <c r="EZ258" s="409" t="str">
        <f>IF(AND('[1]Multi-Field'!$E$96=[1]Lists!BF258,'[1]Multi-Field'!$F$96="Drained"),BI258,IF(AND('[1]Multi-Field'!$E$96=[1]Lists!BF258,'[1]Multi-Field'!$F$96="undrained"),BH258,""))</f>
        <v/>
      </c>
      <c r="FA258" s="409" t="str">
        <f>IF(AND('[1]Multi-Field'!$E$97=[1]Lists!BF258,'[1]Multi-Field'!$F$97="Drained"),BI258,IF(AND('[1]Multi-Field'!$E$97=[1]Lists!BF258,'[1]Multi-Field'!$F$97="undrained"),BH258,""))</f>
        <v/>
      </c>
      <c r="FB258" s="409" t="str">
        <f>IF(AND('[1]Multi-Field'!$E$98=[1]Lists!BF258,'[1]Multi-Field'!$F$98="Drained"),BI258,IF(AND('[1]Multi-Field'!$E$98=[1]Lists!BF258,'[1]Multi-Field'!$F$98="undrained"),BH258,""))</f>
        <v/>
      </c>
      <c r="FC258" s="409" t="str">
        <f>IF(AND('[1]Multi-Field'!$E$99=[1]Lists!BF258,'[1]Multi-Field'!$F$99="Drained"),BI258,IF(AND('[1]Multi-Field'!$E$99=[1]Lists!BF258,'[1]Multi-Field'!$F$99="undrained"),BH258,""))</f>
        <v/>
      </c>
      <c r="FD258" s="409" t="str">
        <f>IF(AND('[1]Multi-Field'!$E$100=[1]Lists!BF258,'[1]Multi-Field'!$F$100="Drained"),BI258,IF(AND('[1]Multi-Field'!$E$100=[1]Lists!BF258,'[1]Multi-Field'!$F$100="undrained"),BH258,""))</f>
        <v/>
      </c>
      <c r="FE258" s="409" t="str">
        <f>IF(AND('[1]Multi-Field'!$E$101=[1]Lists!BF258,'[1]Multi-Field'!$F$101="Drained"),BI258,IF(AND('[1]Multi-Field'!$E$101=[1]Lists!BF258,'[1]Multi-Field'!$F$101="undrained"),BH258,""))</f>
        <v/>
      </c>
      <c r="FF258" s="409" t="str">
        <f>IF(AND('[1]Multi-Field'!$E$102=[1]Lists!BF258,'[1]Multi-Field'!$F$102="Drained"),BI258,IF(AND('[1]Multi-Field'!$E$102=[1]Lists!BF258,'[1]Multi-Field'!$F$102="undrained"),BH258,""))</f>
        <v/>
      </c>
      <c r="FG258" s="409" t="str">
        <f>IF(AND('[1]Multi-Field'!$E$103=[1]Lists!BF258,'[1]Multi-Field'!$F$103="Drained"),BI258,IF(AND('[1]Multi-Field'!$E$103=[1]Lists!BF258,'[1]Multi-Field'!$F$103="undrained"),BH258,""))</f>
        <v/>
      </c>
      <c r="FH258" s="409" t="str">
        <f>IF(AND('[1]Multi-Field'!$E$104=[1]Lists!BF258,'[1]Multi-Field'!$F$104="Drained"),BI258,IF(AND('[1]Multi-Field'!$E$104=[1]Lists!BF258,'[1]Multi-Field'!$F$104="undrained"),BH258,""))</f>
        <v/>
      </c>
      <c r="FI258" s="409" t="str">
        <f>IF(AND('[1]Multi-Field'!$E$105=[1]Lists!BF258,'[1]Multi-Field'!$F$105="Drained"),BI258,IF(AND('[1]Multi-Field'!$E$105=[1]Lists!BF258,'[1]Multi-Field'!$F$105="undrained"),BH258,""))</f>
        <v/>
      </c>
      <c r="FJ258" s="409" t="str">
        <f>IF(AND('[1]Multi-Field'!$E$106=[1]Lists!BF258,'[1]Multi-Field'!$F$106="Drained"),BI258,IF(AND('[1]Multi-Field'!$E$106=[1]Lists!BF258,'[1]Multi-Field'!$F$106="undrained"),BH258,""))</f>
        <v/>
      </c>
      <c r="FK258" s="409" t="str">
        <f>IF(AND('[1]Multi-Field'!$E$107=[1]Lists!BF258,'[1]Multi-Field'!$F$107="Drained"),BI258,IF(AND('[1]Multi-Field'!$E$107=[1]Lists!BF258,'[1]Multi-Field'!$F$107="undrained"),BH258,""))</f>
        <v/>
      </c>
      <c r="FL258" s="409" t="str">
        <f>IF(AND('[1]Multi-Field'!$E$108=[1]Lists!BF258,'[1]Multi-Field'!$F$108="Drained"),BI258,IF(AND('[1]Multi-Field'!$E$108=[1]Lists!BF258,'[1]Multi-Field'!$F$108="undrained"),BH258,""))</f>
        <v/>
      </c>
      <c r="FM258" s="409" t="str">
        <f>IF(AND('[1]Multi-Field'!$E$109=[1]Lists!BF258,'[1]Multi-Field'!$F$109="Drained"),BI258,IF(AND('[1]Multi-Field'!$E$109=[1]Lists!BF258,'[1]Multi-Field'!$F$109="undrained"),BH258,""))</f>
        <v/>
      </c>
      <c r="FN258" s="409" t="str">
        <f>IF(AND('[1]Multi-Field'!$E$110=[1]Lists!BF258,'[1]Multi-Field'!$F$110="Drained"),BI258,IF(AND('[1]Multi-Field'!$E$110=[1]Lists!BF258,'[1]Multi-Field'!$F$110="undrained"),BH258,""))</f>
        <v/>
      </c>
      <c r="FO258" s="409" t="str">
        <f>IF(AND('[1]Multi-Field'!$E$111=[1]Lists!BF258,'[1]Multi-Field'!$F$111="Drained"),BI258,IF(AND('[1]Multi-Field'!$E$111=[1]Lists!BF258,'[1]Multi-Field'!$F$111="undrained"),BH258,""))</f>
        <v/>
      </c>
      <c r="FP258" s="409" t="str">
        <f>IF(AND('[1]Multi-Field'!$E$112=[1]Lists!BF258,'[1]Multi-Field'!$F$112="Drained"),BI258,IF(AND('[1]Multi-Field'!$E$112=[1]Lists!BF258,'[1]Multi-Field'!$F$112="undrained"),BH258,""))</f>
        <v/>
      </c>
      <c r="FQ258" s="409" t="str">
        <f>IF(AND('[1]Multi-Field'!$E$113=[1]Lists!BF258,'[1]Multi-Field'!$F$113="Drained"),BI258,IF(AND('[1]Multi-Field'!$E$113=[1]Lists!BF258,'[1]Multi-Field'!$F$113="undrained"),BH258,""))</f>
        <v/>
      </c>
      <c r="FR258" s="409" t="str">
        <f>IF(AND('[1]Multi-Field'!$E$114=[1]Lists!BF258,'[1]Multi-Field'!$F$114="Drained"),BI258,IF(AND('[1]Multi-Field'!$E$114=[1]Lists!BF258,'[1]Multi-Field'!$F$114="undrained"),BH258,""))</f>
        <v/>
      </c>
      <c r="FS258" s="409" t="str">
        <f>IF(AND('[1]Multi-Field'!$E$115=[1]Lists!BF258,'[1]Multi-Field'!$F$115="Drained"),BI258,IF(AND('[1]Multi-Field'!$E$115=[1]Lists!BF258,'[1]Multi-Field'!$F$115="undrained"),BH258,""))</f>
        <v/>
      </c>
      <c r="FT258" s="409" t="str">
        <f>IF(AND('[1]Multi-Field'!$E$116=[1]Lists!BF258,'[1]Multi-Field'!$F$116="Drained"),BI258,IF(AND('[1]Multi-Field'!$E$116=[1]Lists!BF258,'[1]Multi-Field'!$F$116="undrained"),BH258,""))</f>
        <v/>
      </c>
      <c r="FU258" s="409" t="str">
        <f>IF(AND('[1]Multi-Field'!$E$117=[1]Lists!BF258,'[1]Multi-Field'!$F$117="Drained"),BI258,IF(AND('[1]Multi-Field'!$E$117=[1]Lists!BF258,'[1]Multi-Field'!$F$117="undrained"),BH258,""))</f>
        <v/>
      </c>
      <c r="FV258" s="409" t="str">
        <f>IF(AND('[1]Multi-Field'!$E$118=[1]Lists!BF258,'[1]Multi-Field'!$F$118="Drained"),BI258,IF(AND('[1]Multi-Field'!$E$118=[1]Lists!BF258,'[1]Multi-Field'!$F$118="undrained"),BH258,""))</f>
        <v/>
      </c>
      <c r="FW258" s="409" t="str">
        <f>IF(AND('[1]Multi-Field'!$E$119=[1]Lists!BF258,'[1]Multi-Field'!$F$119="Drained"),BI258,IF(AND('[1]Multi-Field'!$E$119=[1]Lists!BF258,'[1]Multi-Field'!$F$119="undrained"),BH258,""))</f>
        <v/>
      </c>
      <c r="FX258" s="409" t="str">
        <f>IF(AND('[1]Multi-Field'!$E$120=[1]Lists!BF258,'[1]Multi-Field'!$F$120="Drained"),BI258,IF(AND('[1]Multi-Field'!$E$120=[1]Lists!BF258,'[1]Multi-Field'!$F$120="undrained"),BH258,""))</f>
        <v/>
      </c>
    </row>
    <row r="259" spans="1:180" ht="13.5" customHeight="1">
      <c r="A259" s="7" t="s">
        <v>345</v>
      </c>
      <c r="B259" s="7"/>
      <c r="C259" s="7"/>
      <c r="D259" s="8">
        <v>50</v>
      </c>
      <c r="E259" s="8">
        <f t="shared" ref="E259:E322" si="46">ROUND((D259+(G259-D259)*1/3),0)</f>
        <v>55</v>
      </c>
      <c r="F259" s="8">
        <f t="shared" ref="F259:F322" si="47">ROUND((D259+(G259-D259)*2/3),0)</f>
        <v>60</v>
      </c>
      <c r="G259" s="8">
        <v>65</v>
      </c>
      <c r="H259" s="8">
        <v>90</v>
      </c>
      <c r="I259" s="8">
        <f t="shared" si="43"/>
        <v>93</v>
      </c>
      <c r="J259" s="8">
        <f t="shared" si="44"/>
        <v>96</v>
      </c>
      <c r="K259" s="8">
        <v>99</v>
      </c>
      <c r="L259" s="8">
        <v>60</v>
      </c>
      <c r="M259" s="8">
        <f t="shared" ref="M259:M322" si="48">ROUND((L259+(O259-L259)*1/3),0)</f>
        <v>83</v>
      </c>
      <c r="N259" s="8">
        <f t="shared" ref="N259:N322" si="49">ROUND((L259+(O259-L259)*2/3),0)</f>
        <v>107</v>
      </c>
      <c r="O259" s="8">
        <v>130</v>
      </c>
      <c r="P259" s="391">
        <v>234</v>
      </c>
      <c r="Q259" s="394"/>
      <c r="R259" s="395" t="b">
        <f>IF(OR('Multi-Field'!AA236=Lists!$AC$42,'Multi-Field'!AA236=Lists!$AC$43),IF('Multi-Field'!Z236="x",(IF('Multi-Field'!AC236=Lists!$Q$11,Lists!$R$11,IF('Multi-Field'!AC236=Lists!$Q$12,Lists!$R$12,IF('Multi-Field'!AC236=Lists!$Q$13,Lists!$R$13,IF('Multi-Field'!AC236=Lists!$Q$14,Lists!$R$14))))),IF('Multi-Field'!X236="x",(IF('Multi-Field'!AC236=Lists!$Q$11,Lists!$S$11,IF('Multi-Field'!AC236=Lists!$Q$12,Lists!$S$12,IF('Multi-Field'!AC236=Lists!$Q$13,Lists!$S$13,IF('Multi-Field'!AC236=Lists!$Q$14,Lists!$S$14))))),IF('Multi-Field'!V236="x",(IF('Multi-Field'!AC236=Lists!$Q$11,Lists!$T$11,IF('Multi-Field'!AC236=Lists!$Q$12,Lists!$T$12,IF('Multi-Field'!AC236=Lists!$Q$13,Lists!$T$13,IF('Multi-Field'!AC236=Lists!$Q$14,Lists!$T$14))))),0))))</f>
        <v>0</v>
      </c>
      <c r="S259" s="395" t="str">
        <f t="shared" si="45"/>
        <v/>
      </c>
      <c r="T259" s="395"/>
      <c r="U259" s="396"/>
      <c r="AI259" s="384">
        <f>'[1]Multi-Field'!B255</f>
        <v>0</v>
      </c>
      <c r="AJ259" s="387" t="str">
        <f>IF(OR('[1]Multi-Field'!Q99=[1]Lists!$AC$42,'[1]Multi-Field'!Q99=[1]Lists!$AC$43),"x","")</f>
        <v/>
      </c>
      <c r="AK259" s="387" t="str">
        <f>IF(OR('[1]Multi-Field'!Q99=[1]Lists!$AC$6,'[1]Multi-Field'!Q99=$AC$2,'[1]Multi-Field'!Q99=$AC$4),"x","")</f>
        <v/>
      </c>
      <c r="AL259" s="387" t="str">
        <f>IF(OR('[1]Multi-Field'!Q99=[1]Lists!$AC$7,'[1]Multi-Field'!Q99=$AC$3,'[1]Multi-Field'!Q99=$AC$5),"x","")</f>
        <v/>
      </c>
      <c r="AM259" s="387" t="str">
        <f>IF(OR('[1]Multi-Field'!Q99=$AC$23,'[1]Multi-Field'!Q99=$AC$13,'[1]Multi-Field'!Q99=$AC$9,'[1]Multi-Field'!Q99=$AC$19,'[1]Multi-Field'!Q99=$AC$47),"x","")</f>
        <v/>
      </c>
      <c r="AN259" s="387" t="str">
        <f>IF(OR('[1]Multi-Field'!Q99=$AC$24,'[1]Multi-Field'!Q99=$AC$14,'[1]Multi-Field'!Q99=$AC$10,'[1]Multi-Field'!Q99=$AC$22,'[1]Multi-Field'!Q99=$AC$48),"x","")</f>
        <v/>
      </c>
      <c r="AO259" s="387" t="str">
        <f>IF(OR('[1]Multi-Field'!Q99=$AC$21,'[1]Multi-Field'!Q99=$AC$28,'[1]Multi-Field'!Q99=$AC$62,'[1]Multi-Field'!Q99=$AC$102,'[1]Multi-Field'!Q99=$AC$98),"x","")</f>
        <v/>
      </c>
      <c r="AP259" s="387" t="str">
        <f>IF(OR('[1]Multi-Field'!Q99=$AC$25,'[1]Multi-Field'!Q99=$AC$63,'[1]Multi-Field'!Q99=$AC$85,'[1]Multi-Field'!Q99=$AC$87,'[1]Multi-Field'!Q99=$AC$92,'[1]Multi-Field'!Q99=$AC$93),"x","")</f>
        <v/>
      </c>
      <c r="AQ259" s="387" t="str">
        <f>IF(OR('[1]Multi-Field'!Q99=$AC$20,'[1]Multi-Field'!Q99=$AC$27,'[1]Multi-Field'!Q99=$AC$58,'[1]Multi-Field'!Q99=$AC$86,'[1]Multi-Field'!Q99=$AC$103,'[1]Multi-Field'!Q99=$AC$94),"x","")</f>
        <v/>
      </c>
      <c r="AR259" s="387" t="str">
        <f>IF(OR('[1]Multi-Field'!Q99=$AC$35,'[1]Multi-Field'!Q99=$AC$40,'[1]Multi-Field'!Q99=$AC$45,),"x","")</f>
        <v/>
      </c>
      <c r="AS259" s="387" t="str">
        <f>IF(OR('[1]Multi-Field'!Q99=$AC$36,'[1]Multi-Field'!Q99=$AC$41,'[1]Multi-Field'!Q99=$AC$46,),"x","")</f>
        <v/>
      </c>
      <c r="AT259" s="387" t="str">
        <f>IF(OR('[1]Multi-Field'!Q99=$AC$52,'[1]Multi-Field'!Q99=$AC$53,'[1]Multi-Field'!Q99=$AC$54,'[1]Multi-Field'!Q99=$AC$55,'[1]Multi-Field'!Q99=$AC$68,'[1]Multi-Field'!Q99=$AC$69,'[1]Multi-Field'!Q99=$AC$74,'[1]Multi-Field'!Q99=$AC$71,'[1]Multi-Field'!Q99=$AC$70),"x","")</f>
        <v>x</v>
      </c>
      <c r="AU259" s="387" t="str">
        <f>IF('[1]Multi-Field'!Q99=$AC$72,"x","")</f>
        <v/>
      </c>
      <c r="AV259" s="387" t="str">
        <f>IF('[1]Multi-Field'!Q99=$AC$73,"x","")</f>
        <v/>
      </c>
      <c r="AW259" s="387" t="str">
        <f>IF('[1]Multi-Field'!Q99=$AC$83,"x","")</f>
        <v/>
      </c>
      <c r="AX259" s="387" t="str">
        <f>IF('[1]Multi-Field'!Q99=$AC$84,"x","")</f>
        <v/>
      </c>
      <c r="AY259" s="387" t="str">
        <f>IF('[1]Multi-Field'!Q99=$AC$97,"x","")</f>
        <v/>
      </c>
      <c r="AZ259" s="387" t="str">
        <f>IF('[1]Multi-Field'!Q99=$AC$99,"x","")</f>
        <v/>
      </c>
      <c r="BA259" s="387" t="str">
        <f>IF('[1]Multi-Field'!Q99=$AC$104,"x","")</f>
        <v/>
      </c>
      <c r="BB259" s="387" t="str">
        <f>IF('[1]Multi-Field'!Q99=$AC$105,"x","")</f>
        <v/>
      </c>
      <c r="BC259" s="388"/>
      <c r="BF259" s="411" t="s">
        <v>1425</v>
      </c>
      <c r="BG259" s="412">
        <v>6</v>
      </c>
      <c r="BH259" s="412">
        <v>2.5</v>
      </c>
      <c r="BI259" s="412">
        <v>3.5</v>
      </c>
      <c r="BJ259" s="409" t="e">
        <f>IF(AND('[1]Single Field'!#REF!=[1]Lists!BF259,'[1]Single Field'!#REF!="Drained"),"x",IF(AND('[1]Single Field'!#REF!=[1]Lists!BF259,'[1]Single Field'!#REF!="Undrained"),O,""))</f>
        <v>#REF!</v>
      </c>
      <c r="BK259" s="409" t="str">
        <f>IF(AND('[1]Multi-Field'!$E$3=[1]Lists!BF259,'[1]Multi-Field'!$F$3="Drained"),BI259,IF(AND('[1]Multi-Field'!$E$3=BF259,'[1]Multi-Field'!$F$3="undrained"),BH259,""))</f>
        <v/>
      </c>
      <c r="BL259" s="409" t="str">
        <f>IF(AND('[1]Multi-Field'!$E$4=BF259,'[1]Multi-Field'!$F$4="Drained"),BI259,IF(AND('[1]Multi-Field'!$E$4=BF259,'[1]Multi-Field'!$F$4="undrained"),BH259,""))</f>
        <v/>
      </c>
      <c r="BM259" s="409" t="str">
        <f>IF(AND('[1]Multi-Field'!$E$5=BF259,'[1]Multi-Field'!$F$5="Drained"),BI259,IF(AND('[1]Multi-Field'!$E$5=BF259,'[1]Multi-Field'!$F$5="undrained"),BH259,""))</f>
        <v/>
      </c>
      <c r="BN259" s="409" t="str">
        <f>IF(AND('[1]Multi-Field'!$E$6=BF259,'[1]Multi-Field'!$F$6="Drained"),BI259,IF(AND('[1]Multi-Field'!$E$6=BF259,'[1]Multi-Field'!$F$6="undrained"),BH259,""))</f>
        <v/>
      </c>
      <c r="BO259" s="409" t="str">
        <f>IF(AND('[1]Multi-Field'!$E$7=BF259,'[1]Multi-Field'!$F$7="Drained"),BI259,IF(AND('[1]Multi-Field'!$E$7=BF259,'[1]Multi-Field'!$F$7="undrained"),BH259,""))</f>
        <v/>
      </c>
      <c r="BP259" s="409" t="str">
        <f>IF(AND('[1]Multi-Field'!$E$8=BF259,'[1]Multi-Field'!$F$8="Drained"),BI259,IF(AND('[1]Multi-Field'!$E$8=BF259,'[1]Multi-Field'!$F$8="undrained"),BH259,""))</f>
        <v/>
      </c>
      <c r="BQ259" s="409" t="str">
        <f>IF(AND('[1]Multi-Field'!$E$9=BF259,'[1]Multi-Field'!$F$9="Drained"),BI259,IF(AND('[1]Multi-Field'!$E$9=BF259,'[1]Multi-Field'!$F$9="undrained"),BH259,""))</f>
        <v/>
      </c>
      <c r="BR259" s="409" t="str">
        <f>IF(AND('[1]Multi-Field'!$E$10=BF259,'[1]Multi-Field'!$F$10="Drained"),BI259,IF(AND('[1]Multi-Field'!$E$10=BF259,'[1]Multi-Field'!$F$10="undrained"),BH259,""))</f>
        <v/>
      </c>
      <c r="BS259" s="409" t="str">
        <f>IF(AND('[1]Multi-Field'!$E$11=BF259,'[1]Multi-Field'!$F$11="Drained"),BI259,IF(AND('[1]Multi-Field'!$E$11=BF259,'[1]Multi-Field'!$F$11="undrained"),BH259,""))</f>
        <v/>
      </c>
      <c r="BT259" s="409" t="str">
        <f>IF(AND('[1]Multi-Field'!$E$12=BF259,'[1]Multi-Field'!$F$12="Drained"),BI259,IF(AND('[1]Multi-Field'!$E$12=BF259,'[1]Multi-Field'!$F$12="undrained"),BH259,""))</f>
        <v/>
      </c>
      <c r="BU259" s="409" t="str">
        <f>IF(AND('[1]Multi-Field'!$E$13=BF259,'[1]Multi-Field'!$F$13="Drained"),BI259,IF(AND('[1]Multi-Field'!$E$3=BF259,'[1]Multi-Field'!$F$13="undrained"),BH259,""))</f>
        <v/>
      </c>
      <c r="BV259" s="409" t="str">
        <f>IF(AND('[1]Multi-Field'!$E$14=BF259,'[1]Multi-Field'!$F$14="Drained"),BI259,IF(AND('[1]Multi-Field'!$E$14=BF259,'[1]Multi-Field'!$F$14="undrained"),BH259,""))</f>
        <v/>
      </c>
      <c r="BW259" s="409" t="str">
        <f>IF(AND('[1]Multi-Field'!$E$15=BF259,'[1]Multi-Field'!$F$15="Drained"),BI259,IF(AND('[1]Multi-Field'!$E$15=BF259,'[1]Multi-Field'!$F$15="undrained"),BH259,""))</f>
        <v/>
      </c>
      <c r="BX259" s="409" t="str">
        <f>IF(AND('[1]Multi-Field'!$E$16=[1]Lists!BF259,'[1]Multi-Field'!$F$16="Drained"),BI259,IF(AND('[1]Multi-Field'!$E$16=[1]Lists!BF259,'[1]Multi-Field'!$F$16="undrained"),BH259,""))</f>
        <v/>
      </c>
      <c r="BY259" s="409" t="str">
        <f>IF(AND('[1]Multi-Field'!$E$17=[1]Lists!BF259,'[1]Multi-Field'!$F$17="Drained"),BI259,IF(AND('[1]Multi-Field'!$E$17=[1]Lists!BF259,'[1]Multi-Field'!$F$17="undrained"),BH259,""))</f>
        <v/>
      </c>
      <c r="BZ259" s="409" t="str">
        <f>IF(AND('[1]Multi-Field'!$E$18=[1]Lists!BF259,'[1]Multi-Field'!$F$18="Drained"),BI259,IF(AND('[1]Multi-Field'!$E$18=[1]Lists!BF259,'[1]Multi-Field'!$F$18="undrained"),BH259,""))</f>
        <v/>
      </c>
      <c r="CA259" s="409" t="str">
        <f>IF(AND('[1]Multi-Field'!$E$19=[1]Lists!BF259,'[1]Multi-Field'!$F$19="Drained"),BI259,IF(AND('[1]Multi-Field'!$E$19=[1]Lists!BF259,'[1]Multi-Field'!$F$19="undrained"),BH259,""))</f>
        <v/>
      </c>
      <c r="CB259" s="409" t="str">
        <f>IF(AND('[1]Multi-Field'!$E$20=[1]Lists!BF259,'[1]Multi-Field'!$F$20="Drained"),BI259,IF(AND('[1]Multi-Field'!$E$20=[1]Lists!BF259,'[1]Multi-Field'!$F$20="undrained"),BH259,""))</f>
        <v/>
      </c>
      <c r="CC259" s="409" t="str">
        <f>IF(AND('[1]Multi-Field'!$E$21=[1]Lists!BF259,'[1]Multi-Field'!$F$21="Drained"),BI259,IF(AND('[1]Multi-Field'!$E$21=[1]Lists!BF259,'[1]Multi-Field'!$F$21="undrained"),BH259,""))</f>
        <v/>
      </c>
      <c r="CD259" s="409" t="str">
        <f>IF(AND('[1]Multi-Field'!$E$22=[1]Lists!BF259,'[1]Multi-Field'!$F$22="Drained"),BI259,IF(AND('[1]Multi-Field'!$E$22=[1]Lists!BF259,'[1]Multi-Field'!$F$22="undrained"),BH259,""))</f>
        <v/>
      </c>
      <c r="CE259" s="409" t="str">
        <f>IF(AND('[1]Multi-Field'!$E$23=[1]Lists!BF259,'[1]Multi-Field'!$F$23="Drained"),BI259,IF(AND('[1]Multi-Field'!$E$23=[1]Lists!BF259,'[1]Multi-Field'!$F$23="undrained"),BH259,""))</f>
        <v/>
      </c>
      <c r="CF259" s="409" t="str">
        <f>IF(AND('[1]Multi-Field'!$E$24=[1]Lists!BF259,'[1]Multi-Field'!$F$24="Drained"),BI259,IF(AND('[1]Multi-Field'!$E$24=[1]Lists!BF259,'[1]Multi-Field'!$F$24="undrained"),BH259,""))</f>
        <v/>
      </c>
      <c r="CG259" s="409" t="str">
        <f>IF(AND('[1]Multi-Field'!$E$25=[1]Lists!BF259,'[1]Multi-Field'!$F$25="Drained"),BI259,IF(AND('[1]Multi-Field'!$E$25=[1]Lists!BF259,'[1]Multi-Field'!$F$25="undrained"),BH259,""))</f>
        <v/>
      </c>
      <c r="CH259" s="409" t="str">
        <f>IF(AND('[1]Multi-Field'!$E$26=[1]Lists!BF259,'[1]Multi-Field'!$F$26="Drained"),BI259,IF(AND('[1]Multi-Field'!$E$26=[1]Lists!BF259,'[1]Multi-Field'!$F$26="undrained"),BH259,""))</f>
        <v/>
      </c>
      <c r="CI259" s="409" t="str">
        <f>IF(AND('[1]Multi-Field'!$E$27=[1]Lists!BF259,'[1]Multi-Field'!$F$27="Drained"),BI259,IF(AND('[1]Multi-Field'!$E$27=[1]Lists!BF259,'[1]Multi-Field'!$F$27="undrained"),BH259,""))</f>
        <v/>
      </c>
      <c r="CJ259" s="409" t="str">
        <f>IF(AND('[1]Multi-Field'!$E$28=[1]Lists!BF259,'[1]Multi-Field'!$F$28="Drained"),BI259,IF(AND('[1]Multi-Field'!$E$28=[1]Lists!BF259,'[1]Multi-Field'!$F$28="undrained"),BH259,""))</f>
        <v/>
      </c>
      <c r="CK259" s="409" t="str">
        <f>IF(AND('[1]Multi-Field'!$E$29=[1]Lists!BF259,'[1]Multi-Field'!$F$29="Drained"),BI259,IF(AND('[1]Multi-Field'!$E$29=[1]Lists!BF259,'[1]Multi-Field'!$F$29="undrained"),BH259,""))</f>
        <v/>
      </c>
      <c r="CL259" s="409" t="str">
        <f>IF(AND('[1]Multi-Field'!$E$30=[1]Lists!BF259,'[1]Multi-Field'!$F$30="Drained"),BI259,IF(AND('[1]Multi-Field'!$E$30=[1]Lists!BF259,'[1]Multi-Field'!$F$30="undrained"),BH259,""))</f>
        <v/>
      </c>
      <c r="CM259" s="409" t="str">
        <f>IF(AND('[1]Multi-Field'!$E$31=[1]Lists!BF259,'[1]Multi-Field'!$F$31="Drained"),BI259,IF(AND('[1]Multi-Field'!$E$31=[1]Lists!BF259,'[1]Multi-Field'!$F$31="undrained"),BH259,""))</f>
        <v/>
      </c>
      <c r="CN259" s="409" t="str">
        <f>IF(AND('[1]Multi-Field'!$E$32=[1]Lists!BF259,'[1]Multi-Field'!$F$32="Drained"),BI259,IF(AND('[1]Multi-Field'!$E$32=[1]Lists!BF259,'[1]Multi-Field'!$F$32="undrained"),BH259,""))</f>
        <v/>
      </c>
      <c r="CO259" s="409" t="str">
        <f>IF(AND('[1]Multi-Field'!$E$33=[1]Lists!BF259,'[1]Multi-Field'!$F$33="Drained"),BI259,IF(AND('[1]Multi-Field'!$E$33=[1]Lists!BF259,'[1]Multi-Field'!$F$33="undrained"),BH259,""))</f>
        <v/>
      </c>
      <c r="CP259" s="409" t="str">
        <f>IF(AND('[1]Multi-Field'!$E$34=[1]Lists!BF259,'[1]Multi-Field'!$F$34="Drained"),BI259,IF(AND('[1]Multi-Field'!$E$34=[1]Lists!BF259,'[1]Multi-Field'!$F$34="undrained"),BH259,""))</f>
        <v/>
      </c>
      <c r="CQ259" s="409" t="str">
        <f>IF(AND('[1]Multi-Field'!$E$35=[1]Lists!BF259,'[1]Multi-Field'!$F$35="Drained"),BI259,IF(AND('[1]Multi-Field'!$E$35=[1]Lists!BF259,'[1]Multi-Field'!$F$35="undrained"),BH259,""))</f>
        <v/>
      </c>
      <c r="CR259" s="409" t="str">
        <f>IF(AND('[1]Multi-Field'!$E$36=[1]Lists!BF259,'[1]Multi-Field'!$F$36="Drained"),BI259,IF(AND('[1]Multi-Field'!$E$36=[1]Lists!BF259,'[1]Multi-Field'!$F$36="undrained"),BH259,""))</f>
        <v/>
      </c>
      <c r="CS259" s="409" t="str">
        <f>IF(AND('[1]Multi-Field'!$E$37=[1]Lists!BF259,'[1]Multi-Field'!$F$37="Drained"),BI259,IF(AND('[1]Multi-Field'!$E$37=[1]Lists!BF259,'[1]Multi-Field'!$F$37="undrained"),BH259,""))</f>
        <v/>
      </c>
      <c r="CT259" s="409" t="str">
        <f>IF(AND('[1]Multi-Field'!$E$38=[1]Lists!BF259,'[1]Multi-Field'!$F$38="Drained"),BI259,IF(AND('[1]Multi-Field'!$E$38=[1]Lists!BF259,'[1]Multi-Field'!$F$38="undrained"),BH259,""))</f>
        <v/>
      </c>
      <c r="CU259" s="409" t="str">
        <f>IF(AND('[1]Multi-Field'!$E$39=[1]Lists!BF259,'[1]Multi-Field'!$F$39="Drained"),BI259,IF(AND('[1]Multi-Field'!$E$39=[1]Lists!BF259,'[1]Multi-Field'!$F$39="undrained"),BH259,""))</f>
        <v/>
      </c>
      <c r="CV259" s="409" t="str">
        <f>IF(AND('[1]Multi-Field'!$E$40=[1]Lists!BF259,'[1]Multi-Field'!$F$40="Drained"),BI259,IF(AND('[1]Multi-Field'!$E$40=[1]Lists!BF259,'[1]Multi-Field'!$F$40="undrained"),BH259,""))</f>
        <v/>
      </c>
      <c r="CW259" s="409" t="str">
        <f>IF(AND('[1]Multi-Field'!$E$41=[1]Lists!BF259,'[1]Multi-Field'!$F$40="Drained"),BI259,IF(AND('[1]Multi-Field'!$E$40=[1]Lists!BF259,'[1]Multi-Field'!$F$40="undrained"),BH259,""))</f>
        <v/>
      </c>
      <c r="CX259" s="409" t="str">
        <f>IF(AND('[1]Multi-Field'!$E$42=[1]Lists!BF259,'[1]Multi-Field'!$F$42="Drained"),BI259,IF(AND('[1]Multi-Field'!$E$42=[1]Lists!BF259,'[1]Multi-Field'!$F$42="undrained"),BH259,""))</f>
        <v/>
      </c>
      <c r="CY259" s="409" t="str">
        <f>IF(AND('[1]Multi-Field'!$E$43=[1]Lists!BF259,'[1]Multi-Field'!$F$43="Drained"),BI259,IF(AND('[1]Multi-Field'!$E$43=[1]Lists!BF259,'[1]Multi-Field'!$F$43="undrained"),BH259,""))</f>
        <v/>
      </c>
      <c r="CZ259" s="409" t="str">
        <f>IF(AND('[1]Multi-Field'!$E$44=[1]Lists!BF259,'[1]Multi-Field'!$F$44="Drained"),BI259,IF(AND('[1]Multi-Field'!$E$44=[1]Lists!BF259,'[1]Multi-Field'!$F$44="undrained"),BH259,""))</f>
        <v/>
      </c>
      <c r="DA259" s="409" t="str">
        <f>IF(AND('[1]Multi-Field'!$E$45=[1]Lists!BF259,'[1]Multi-Field'!$F$45="Drained"),BI259,IF(AND('[1]Multi-Field'!$E$45=[1]Lists!BF259,'[1]Multi-Field'!$F$45="undrained"),BH259,""))</f>
        <v/>
      </c>
      <c r="DB259" s="409" t="str">
        <f>IF(AND('[1]Multi-Field'!$E$46=[1]Lists!BF259,'[1]Multi-Field'!$F$46="Drained"),BI259,IF(AND('[1]Multi-Field'!$E$46=[1]Lists!BF259,'[1]Multi-Field'!$F$46="undrained"),BH259,""))</f>
        <v/>
      </c>
      <c r="DC259" s="409" t="str">
        <f>IF(AND('[1]Multi-Field'!$E$47=[1]Lists!BF259,'[1]Multi-Field'!$F$47="Drained"),BI259,IF(AND('[1]Multi-Field'!$E$47=[1]Lists!BF259,'[1]Multi-Field'!$F$47="undrained"),BH259,""))</f>
        <v/>
      </c>
      <c r="DD259" s="409" t="str">
        <f>IF(AND('[1]Multi-Field'!$E$48=[1]Lists!BF259,'[1]Multi-Field'!$F$48="Drained"),BI259,IF(AND('[1]Multi-Field'!$E$48=[1]Lists!BF259,'[1]Multi-Field'!$F$48="undrained"),BH259,""))</f>
        <v/>
      </c>
      <c r="DE259" s="409" t="str">
        <f>IF(AND('[1]Multi-Field'!$E$49=[1]Lists!BF259,'[1]Multi-Field'!$F$49="Drained"),BI259,IF(AND('[1]Multi-Field'!$E$49=[1]Lists!BF259,'[1]Multi-Field'!$F$9="undrained"),BH259,""))</f>
        <v/>
      </c>
      <c r="DF259" s="409" t="str">
        <f>IF(AND('[1]Multi-Field'!$E$50=[1]Lists!BF259,'[1]Multi-Field'!$F$50="Drained"),BI259,IF(AND('[1]Multi-Field'!$E$50=[1]Lists!BF259,'[1]Multi-Field'!$F$50="undrained"),BH259,""))</f>
        <v/>
      </c>
      <c r="DG259" s="409" t="str">
        <f>IF(AND('[1]Multi-Field'!$E$51=[1]Lists!BF259,'[1]Multi-Field'!$F$51="Drained"),BI259,IF(AND('[1]Multi-Field'!$E$51=[1]Lists!BF259,'[1]Multi-Field'!$F$51="undrained"),BH259,""))</f>
        <v/>
      </c>
      <c r="DH259" s="409" t="str">
        <f>IF(AND('[1]Multi-Field'!$E$52=[1]Lists!BF259,'[1]Multi-Field'!$F$52="Drained"),BI259,IF(AND('[1]Multi-Field'!$E$52=[1]Lists!BF259,'[1]Multi-Field'!$F$52="undrained"),BH259,""))</f>
        <v/>
      </c>
      <c r="DI259" s="409" t="str">
        <f>IF(AND('[1]Multi-Field'!$E$53=[1]Lists!BF259,'[1]Multi-Field'!$F$53="Drained"),BI259,IF(AND('[1]Multi-Field'!$E$53=[1]Lists!BF259,'[1]Multi-Field'!$F$53="undrained"),BH259,""))</f>
        <v/>
      </c>
      <c r="DJ259" s="409" t="str">
        <f>IF(AND('[1]Multi-Field'!$E$54=[1]Lists!BF259,'[1]Multi-Field'!$F$54="Drained"),BI259,IF(AND('[1]Multi-Field'!$E$54=[1]Lists!BF259,'[1]Multi-Field'!$F$54="undrained"),BH259,""))</f>
        <v/>
      </c>
      <c r="DK259" s="409" t="str">
        <f>IF(AND('[1]Multi-Field'!$E$55=[1]Lists!BF259,'[1]Multi-Field'!$F$55="Drained"),BI259,IF(AND('[1]Multi-Field'!$E$55=[1]Lists!BF259,'[1]Multi-Field'!$F$55="undrained"),BH259,""))</f>
        <v/>
      </c>
      <c r="DL259" s="409" t="str">
        <f>IF(AND('[1]Multi-Field'!$E$56=[1]Lists!BF259,'[1]Multi-Field'!$F$56="Drained"),BI259,IF(AND('[1]Multi-Field'!$E$56=[1]Lists!BF259,'[1]Multi-Field'!$F$56="undrained"),BH259,""))</f>
        <v/>
      </c>
      <c r="DM259" s="409" t="str">
        <f>IF(AND('[1]Multi-Field'!$E$57=[1]Lists!BF259,'[1]Multi-Field'!$F$57="Drained"),BI259,IF(AND('[1]Multi-Field'!$E$57=[1]Lists!BF259,'[1]Multi-Field'!$F$57="undrained"),BH259,""))</f>
        <v/>
      </c>
      <c r="DN259" s="409" t="str">
        <f>IF(AND('[1]Multi-Field'!$E$58=[1]Lists!BF259,'[1]Multi-Field'!$F$58="Drained"),BI259,IF(AND('[1]Multi-Field'!$E$58=[1]Lists!BF259,'[1]Multi-Field'!$F$58="undrained"),BH259,""))</f>
        <v/>
      </c>
      <c r="DO259" s="409" t="str">
        <f>IF(AND('[1]Multi-Field'!$E$59=[1]Lists!BF259,'[1]Multi-Field'!$F$59="Drained"),BI259,IF(AND('[1]Multi-Field'!$E$59=[1]Lists!BF259,'[1]Multi-Field'!$F$59="undrained"),BH259,""))</f>
        <v/>
      </c>
      <c r="DP259" s="409" t="str">
        <f>IF(AND('[1]Multi-Field'!$E$60=[1]Lists!BF259,'[1]Multi-Field'!$F$60="Drained"),BI259,IF(AND('[1]Multi-Field'!$E$60=[1]Lists!BF259,'[1]Multi-Field'!$F$60="undrained"),BH259,""))</f>
        <v/>
      </c>
      <c r="DQ259" s="409" t="str">
        <f>IF(AND('[1]Multi-Field'!$E$61=[1]Lists!BF259,'[1]Multi-Field'!$F$61="Drained"),BI259,IF(AND('[1]Multi-Field'!$E$61=[1]Lists!BF259,'[1]Multi-Field'!$F$61="undrained"),BH259,""))</f>
        <v/>
      </c>
      <c r="DR259" s="409" t="str">
        <f>IF(AND('[1]Multi-Field'!$E$62=[1]Lists!BF259,'[1]Multi-Field'!$F$62="Drained"),BI259,IF(AND('[1]Multi-Field'!$E$62=[1]Lists!BF259,'[1]Multi-Field'!$F$62="undrained"),BH259,""))</f>
        <v/>
      </c>
      <c r="DS259" s="409" t="str">
        <f>IF(AND('[1]Multi-Field'!$E$63=[1]Lists!BF259,'[1]Multi-Field'!$F$63="Drained"),BI259,IF(AND('[1]Multi-Field'!$E$63=[1]Lists!BF259,'[1]Multi-Field'!$F$63="undrained"),BH259,""))</f>
        <v/>
      </c>
      <c r="DT259" s="409" t="str">
        <f>IF(AND('[1]Multi-Field'!$E$64=[1]Lists!BF259,'[1]Multi-Field'!$F$64="Drained"),BI259,IF(AND('[1]Multi-Field'!$E$64=[1]Lists!BF259,'[1]Multi-Field'!$F$64="undrained"),BH259,""))</f>
        <v/>
      </c>
      <c r="DU259" s="409" t="str">
        <f>IF(AND('[1]Multi-Field'!$E$65=[1]Lists!BF259,'[1]Multi-Field'!$F$65="Drained"),BI259,IF(AND('[1]Multi-Field'!$E$65=[1]Lists!BF259,'[1]Multi-Field'!$F$65="undrained"),BH259,""))</f>
        <v/>
      </c>
      <c r="DV259" s="409" t="str">
        <f>IF(AND('[1]Multi-Field'!$E$66=[1]Lists!BF259,'[1]Multi-Field'!$F$66="Drained"),BI259,IF(AND('[1]Multi-Field'!$E$66=[1]Lists!BF259,'[1]Multi-Field'!$F$66="undrained"),BH259,""))</f>
        <v/>
      </c>
      <c r="DW259" s="409" t="str">
        <f>IF(AND('[1]Multi-Field'!$E$67=[1]Lists!BF259,'[1]Multi-Field'!$F$67="Drained"),BI259,IF(AND('[1]Multi-Field'!$E$67=[1]Lists!BF259,'[1]Multi-Field'!$F$67="undrained"),BH259,""))</f>
        <v/>
      </c>
      <c r="DX259" s="409" t="str">
        <f>IF(AND('[1]Multi-Field'!$E$68=[1]Lists!BF259,'[1]Multi-Field'!$F$68="Drained"),BI259,IF(AND('[1]Multi-Field'!$E$68=[1]Lists!BF259,'[1]Multi-Field'!$F$68="undrained"),BH259,""))</f>
        <v/>
      </c>
      <c r="DY259" s="409" t="str">
        <f>IF(AND('[1]Multi-Field'!$E$69=[1]Lists!BF259,'[1]Multi-Field'!$F$69="Drained"),BI259,IF(AND('[1]Multi-Field'!$E$69=[1]Lists!BF259,'[1]Multi-Field'!$F$69="undrained"),BH259,""))</f>
        <v/>
      </c>
      <c r="DZ259" s="409" t="str">
        <f>IF(AND('[1]Multi-Field'!$E$70=[1]Lists!BF259,'[1]Multi-Field'!$F$70="Drained"),BI259,IF(AND('[1]Multi-Field'!$E$70=[1]Lists!BF259,'[1]Multi-Field'!$F$70="undrained"),BH259,""))</f>
        <v/>
      </c>
      <c r="EA259" s="409" t="str">
        <f>IF(AND('[1]Multi-Field'!$E$71=[1]Lists!BF259,'[1]Multi-Field'!$F$71="Drained"),BI259,IF(AND('[1]Multi-Field'!$E$71=[1]Lists!BF259,'[1]Multi-Field'!$F$71="undrained"),BH259,""))</f>
        <v/>
      </c>
      <c r="EB259" s="409" t="str">
        <f>IF(AND('[1]Multi-Field'!$E$72=[1]Lists!BF259,'[1]Multi-Field'!$F$72="Drained"),BI259,IF(AND('[1]Multi-Field'!$E$72=[1]Lists!BF259,'[1]Multi-Field'!$F$72="undrained"),BH259,""))</f>
        <v/>
      </c>
      <c r="EC259" s="409" t="str">
        <f>IF(AND('[1]Multi-Field'!$E$73=[1]Lists!BF259,'[1]Multi-Field'!$F$73="Drained"),BI259,IF(AND('[1]Multi-Field'!$E$73=[1]Lists!BF259,'[1]Multi-Field'!$F$73="undrained"),BH259,""))</f>
        <v/>
      </c>
      <c r="ED259" s="409" t="str">
        <f>IF(AND('[1]Multi-Field'!$E$74=[1]Lists!BF259,'[1]Multi-Field'!$F$74="Drained"),BI259,IF(AND('[1]Multi-Field'!$E$74=[1]Lists!BF259,'[1]Multi-Field'!$F$74="undrained"),BH259,""))</f>
        <v/>
      </c>
      <c r="EE259" s="409" t="str">
        <f>IF(AND('[1]Multi-Field'!$E$75=[1]Lists!BF259,'[1]Multi-Field'!$F$75="Drained"),BI259,IF(AND('[1]Multi-Field'!$E$75=[1]Lists!BF259,'[1]Multi-Field'!$F$75="undrained"),BH259,""))</f>
        <v/>
      </c>
      <c r="EF259" s="409" t="str">
        <f>IF(AND('[1]Multi-Field'!$E$76=[1]Lists!BF259,'[1]Multi-Field'!$F$76="Drained"),BI259,IF(AND('[1]Multi-Field'!$E$76=[1]Lists!BF259,'[1]Multi-Field'!$F$6="undrained"),BH259,""))</f>
        <v/>
      </c>
      <c r="EG259" s="409" t="str">
        <f>IF(AND('[1]Multi-Field'!$E$77=[1]Lists!BF259,'[1]Multi-Field'!$F$77="Drained"),BI259,IF(AND('[1]Multi-Field'!$E$77=[1]Lists!BF259,'[1]Multi-Field'!$F$77="undrained"),BH259,""))</f>
        <v/>
      </c>
      <c r="EH259" s="409" t="str">
        <f>IF(AND('[1]Multi-Field'!$E$78=[1]Lists!BF259,'[1]Multi-Field'!$F$78="Drained"),BI259,IF(AND('[1]Multi-Field'!$E$78=[1]Lists!BF259,'[1]Multi-Field'!$F$78="undrained"),BH259,""))</f>
        <v/>
      </c>
      <c r="EI259" s="409" t="str">
        <f>IF(AND('[1]Multi-Field'!$E$79=[1]Lists!BF259,'[1]Multi-Field'!$F$79="Drained"),BI259,IF(AND('[1]Multi-Field'!$E$79=[1]Lists!BF259,'[1]Multi-Field'!$F$79="undrained"),BH259,""))</f>
        <v/>
      </c>
      <c r="EJ259" s="409" t="str">
        <f>IF(AND('[1]Multi-Field'!$E$80=[1]Lists!BF259,'[1]Multi-Field'!$F$80="Drained"),BI259,IF(AND('[1]Multi-Field'!$E$80=[1]Lists!BF259,'[1]Multi-Field'!$F$80="undrained"),BH259,""))</f>
        <v/>
      </c>
      <c r="EK259" s="409" t="str">
        <f>IF(AND('[1]Multi-Field'!$E$81=[1]Lists!BF259,'[1]Multi-Field'!$F$81="Drained"),BI259,IF(AND('[1]Multi-Field'!$E$81=[1]Lists!BF259,'[1]Multi-Field'!$F$81="undrained"),BH259,""))</f>
        <v/>
      </c>
      <c r="EL259" s="409" t="str">
        <f>IF(AND('[1]Multi-Field'!$E$82=[1]Lists!BF259,'[1]Multi-Field'!$F$82="Drained"),BI259,IF(AND('[1]Multi-Field'!$E$82=[1]Lists!BF259,'[1]Multi-Field'!$F$82="undrained"),BH259,""))</f>
        <v/>
      </c>
      <c r="EM259" s="409" t="str">
        <f>IF(AND('[1]Multi-Field'!$E$83=[1]Lists!BF259,'[1]Multi-Field'!$F$83="Drained"),BI259,IF(AND('[1]Multi-Field'!$E$83=[1]Lists!BF259,'[1]Multi-Field'!$F$83="undrained"),BH259,""))</f>
        <v/>
      </c>
      <c r="EN259" s="409" t="str">
        <f>IF(AND('[1]Multi-Field'!$E$84=[1]Lists!BF259,'[1]Multi-Field'!$F$84="Drained"),BI259,IF(AND('[1]Multi-Field'!$E$84=[1]Lists!BF259,'[1]Multi-Field'!$F$84="undrained"),BH259,""))</f>
        <v/>
      </c>
      <c r="EO259" s="409" t="str">
        <f>IF(AND('[1]Multi-Field'!$E$85=[1]Lists!BF259,'[1]Multi-Field'!$F$85="Drained"),BI259,IF(AND('[1]Multi-Field'!$E$85=[1]Lists!BF259,'[1]Multi-Field'!$F$85="undrained"),BH259,""))</f>
        <v/>
      </c>
      <c r="EP259" s="409" t="str">
        <f>IF(AND('[1]Multi-Field'!$E$86=[1]Lists!BF259,'[1]Multi-Field'!$F$86="Drained"),BI259,IF(AND('[1]Multi-Field'!$E$86=[1]Lists!BF259,'[1]Multi-Field'!$F$86="undrained"),BH259,""))</f>
        <v/>
      </c>
      <c r="EQ259" s="409" t="str">
        <f>IF(AND('[1]Multi-Field'!$E$87=[1]Lists!BF259,'[1]Multi-Field'!$F$87="Drained"),BI259,IF(AND('[1]Multi-Field'!$E$87=[1]Lists!BF259,'[1]Multi-Field'!$F$87="undrained"),BH259,""))</f>
        <v/>
      </c>
      <c r="ER259" s="409" t="str">
        <f>IF(AND('[1]Multi-Field'!$E$88=[1]Lists!BF259,'[1]Multi-Field'!$F$88="Drained"),BI259,IF(AND('[1]Multi-Field'!$E$88=[1]Lists!BF259,'[1]Multi-Field'!$F$88="undrained"),BH259,""))</f>
        <v/>
      </c>
      <c r="ES259" s="409" t="str">
        <f>IF(AND('[1]Multi-Field'!$E$89=[1]Lists!BF259,'[1]Multi-Field'!$F$89="Drained"),BI259,IF(AND('[1]Multi-Field'!$E$89=[1]Lists!BF259,'[1]Multi-Field'!$F$89="undrained"),BH259,""))</f>
        <v/>
      </c>
      <c r="ET259" s="409" t="str">
        <f>IF(AND('[1]Multi-Field'!$E$90=[1]Lists!BF259,'[1]Multi-Field'!$F$90="Drained"),BI259,IF(AND('[1]Multi-Field'!$E$90=[1]Lists!BF259,'[1]Multi-Field'!$F$90="undrained"),BH259,""))</f>
        <v/>
      </c>
      <c r="EU259" s="409" t="str">
        <f>IF(AND('[1]Multi-Field'!$E$91=[1]Lists!BF259,'[1]Multi-Field'!$F$91="Drained"),BI259,IF(AND('[1]Multi-Field'!$E$91=[1]Lists!BF259,'[1]Multi-Field'!$F$91="undrained"),BH259,""))</f>
        <v/>
      </c>
      <c r="EV259" s="409" t="str">
        <f>IF(AND('[1]Multi-Field'!$E$92=[1]Lists!BF259,'[1]Multi-Field'!$F$92="Drained"),BI259,IF(AND('[1]Multi-Field'!$E$92=[1]Lists!BF259,'[1]Multi-Field'!$F$92="undrained"),BH259,""))</f>
        <v/>
      </c>
      <c r="EW259" s="409" t="str">
        <f>IF(AND('[1]Multi-Field'!$E$93=[1]Lists!BF259,'[1]Multi-Field'!$F$93="Drained"),BI259,IF(AND('[1]Multi-Field'!$E$93=[1]Lists!BF259,'[1]Multi-Field'!$F$93="undrained"),BH259,""))</f>
        <v/>
      </c>
      <c r="EX259" s="409" t="str">
        <f>IF(AND('[1]Multi-Field'!$E$94=[1]Lists!BF259,'[1]Multi-Field'!$F$94="Drained"),BI259,IF(AND('[1]Multi-Field'!$E$94=[1]Lists!BF259,'[1]Multi-Field'!$F$94="undrained"),BH259,""))</f>
        <v/>
      </c>
      <c r="EY259" s="409" t="str">
        <f>IF(AND('[1]Multi-Field'!$E$95=[1]Lists!BF259,'[1]Multi-Field'!$F$95="Drained"),BI259,IF(AND('[1]Multi-Field'!$E$95=[1]Lists!BF259,'[1]Multi-Field'!$F$95="undrained"),BH259,""))</f>
        <v/>
      </c>
      <c r="EZ259" s="409" t="str">
        <f>IF(AND('[1]Multi-Field'!$E$96=[1]Lists!BF259,'[1]Multi-Field'!$F$96="Drained"),BI259,IF(AND('[1]Multi-Field'!$E$96=[1]Lists!BF259,'[1]Multi-Field'!$F$96="undrained"),BH259,""))</f>
        <v/>
      </c>
      <c r="FA259" s="409" t="str">
        <f>IF(AND('[1]Multi-Field'!$E$97=[1]Lists!BF259,'[1]Multi-Field'!$F$97="Drained"),BI259,IF(AND('[1]Multi-Field'!$E$97=[1]Lists!BF259,'[1]Multi-Field'!$F$97="undrained"),BH259,""))</f>
        <v/>
      </c>
      <c r="FB259" s="409" t="str">
        <f>IF(AND('[1]Multi-Field'!$E$98=[1]Lists!BF259,'[1]Multi-Field'!$F$98="Drained"),BI259,IF(AND('[1]Multi-Field'!$E$98=[1]Lists!BF259,'[1]Multi-Field'!$F$98="undrained"),BH259,""))</f>
        <v/>
      </c>
      <c r="FC259" s="409" t="str">
        <f>IF(AND('[1]Multi-Field'!$E$99=[1]Lists!BF259,'[1]Multi-Field'!$F$99="Drained"),BI259,IF(AND('[1]Multi-Field'!$E$99=[1]Lists!BF259,'[1]Multi-Field'!$F$99="undrained"),BH259,""))</f>
        <v/>
      </c>
      <c r="FD259" s="409" t="str">
        <f>IF(AND('[1]Multi-Field'!$E$100=[1]Lists!BF259,'[1]Multi-Field'!$F$100="Drained"),BI259,IF(AND('[1]Multi-Field'!$E$100=[1]Lists!BF259,'[1]Multi-Field'!$F$100="undrained"),BH259,""))</f>
        <v/>
      </c>
      <c r="FE259" s="409" t="str">
        <f>IF(AND('[1]Multi-Field'!$E$101=[1]Lists!BF259,'[1]Multi-Field'!$F$101="Drained"),BI259,IF(AND('[1]Multi-Field'!$E$101=[1]Lists!BF259,'[1]Multi-Field'!$F$101="undrained"),BH259,""))</f>
        <v/>
      </c>
      <c r="FF259" s="409" t="str">
        <f>IF(AND('[1]Multi-Field'!$E$102=[1]Lists!BF259,'[1]Multi-Field'!$F$102="Drained"),BI259,IF(AND('[1]Multi-Field'!$E$102=[1]Lists!BF259,'[1]Multi-Field'!$F$102="undrained"),BH259,""))</f>
        <v/>
      </c>
      <c r="FG259" s="409" t="str">
        <f>IF(AND('[1]Multi-Field'!$E$103=[1]Lists!BF259,'[1]Multi-Field'!$F$103="Drained"),BI259,IF(AND('[1]Multi-Field'!$E$103=[1]Lists!BF259,'[1]Multi-Field'!$F$103="undrained"),BH259,""))</f>
        <v/>
      </c>
      <c r="FH259" s="409" t="str">
        <f>IF(AND('[1]Multi-Field'!$E$104=[1]Lists!BF259,'[1]Multi-Field'!$F$104="Drained"),BI259,IF(AND('[1]Multi-Field'!$E$104=[1]Lists!BF259,'[1]Multi-Field'!$F$104="undrained"),BH259,""))</f>
        <v/>
      </c>
      <c r="FI259" s="409" t="str">
        <f>IF(AND('[1]Multi-Field'!$E$105=[1]Lists!BF259,'[1]Multi-Field'!$F$105="Drained"),BI259,IF(AND('[1]Multi-Field'!$E$105=[1]Lists!BF259,'[1]Multi-Field'!$F$105="undrained"),BH259,""))</f>
        <v/>
      </c>
      <c r="FJ259" s="409" t="str">
        <f>IF(AND('[1]Multi-Field'!$E$106=[1]Lists!BF259,'[1]Multi-Field'!$F$106="Drained"),BI259,IF(AND('[1]Multi-Field'!$E$106=[1]Lists!BF259,'[1]Multi-Field'!$F$106="undrained"),BH259,""))</f>
        <v/>
      </c>
      <c r="FK259" s="409" t="str">
        <f>IF(AND('[1]Multi-Field'!$E$107=[1]Lists!BF259,'[1]Multi-Field'!$F$107="Drained"),BI259,IF(AND('[1]Multi-Field'!$E$107=[1]Lists!BF259,'[1]Multi-Field'!$F$107="undrained"),BH259,""))</f>
        <v/>
      </c>
      <c r="FL259" s="409" t="str">
        <f>IF(AND('[1]Multi-Field'!$E$108=[1]Lists!BF259,'[1]Multi-Field'!$F$108="Drained"),BI259,IF(AND('[1]Multi-Field'!$E$108=[1]Lists!BF259,'[1]Multi-Field'!$F$108="undrained"),BH259,""))</f>
        <v/>
      </c>
      <c r="FM259" s="409" t="str">
        <f>IF(AND('[1]Multi-Field'!$E$109=[1]Lists!BF259,'[1]Multi-Field'!$F$109="Drained"),BI259,IF(AND('[1]Multi-Field'!$E$109=[1]Lists!BF259,'[1]Multi-Field'!$F$109="undrained"),BH259,""))</f>
        <v/>
      </c>
      <c r="FN259" s="409" t="str">
        <f>IF(AND('[1]Multi-Field'!$E$110=[1]Lists!BF259,'[1]Multi-Field'!$F$110="Drained"),BI259,IF(AND('[1]Multi-Field'!$E$110=[1]Lists!BF259,'[1]Multi-Field'!$F$110="undrained"),BH259,""))</f>
        <v/>
      </c>
      <c r="FO259" s="409" t="str">
        <f>IF(AND('[1]Multi-Field'!$E$111=[1]Lists!BF259,'[1]Multi-Field'!$F$111="Drained"),BI259,IF(AND('[1]Multi-Field'!$E$111=[1]Lists!BF259,'[1]Multi-Field'!$F$111="undrained"),BH259,""))</f>
        <v/>
      </c>
      <c r="FP259" s="409" t="str">
        <f>IF(AND('[1]Multi-Field'!$E$112=[1]Lists!BF259,'[1]Multi-Field'!$F$112="Drained"),BI259,IF(AND('[1]Multi-Field'!$E$112=[1]Lists!BF259,'[1]Multi-Field'!$F$112="undrained"),BH259,""))</f>
        <v/>
      </c>
      <c r="FQ259" s="409" t="str">
        <f>IF(AND('[1]Multi-Field'!$E$113=[1]Lists!BF259,'[1]Multi-Field'!$F$113="Drained"),BI259,IF(AND('[1]Multi-Field'!$E$113=[1]Lists!BF259,'[1]Multi-Field'!$F$113="undrained"),BH259,""))</f>
        <v/>
      </c>
      <c r="FR259" s="409" t="str">
        <f>IF(AND('[1]Multi-Field'!$E$114=[1]Lists!BF259,'[1]Multi-Field'!$F$114="Drained"),BI259,IF(AND('[1]Multi-Field'!$E$114=[1]Lists!BF259,'[1]Multi-Field'!$F$114="undrained"),BH259,""))</f>
        <v/>
      </c>
      <c r="FS259" s="409" t="str">
        <f>IF(AND('[1]Multi-Field'!$E$115=[1]Lists!BF259,'[1]Multi-Field'!$F$115="Drained"),BI259,IF(AND('[1]Multi-Field'!$E$115=[1]Lists!BF259,'[1]Multi-Field'!$F$115="undrained"),BH259,""))</f>
        <v/>
      </c>
      <c r="FT259" s="409" t="str">
        <f>IF(AND('[1]Multi-Field'!$E$116=[1]Lists!BF259,'[1]Multi-Field'!$F$116="Drained"),BI259,IF(AND('[1]Multi-Field'!$E$116=[1]Lists!BF259,'[1]Multi-Field'!$F$116="undrained"),BH259,""))</f>
        <v/>
      </c>
      <c r="FU259" s="409" t="str">
        <f>IF(AND('[1]Multi-Field'!$E$117=[1]Lists!BF259,'[1]Multi-Field'!$F$117="Drained"),BI259,IF(AND('[1]Multi-Field'!$E$117=[1]Lists!BF259,'[1]Multi-Field'!$F$117="undrained"),BH259,""))</f>
        <v/>
      </c>
      <c r="FV259" s="409" t="str">
        <f>IF(AND('[1]Multi-Field'!$E$118=[1]Lists!BF259,'[1]Multi-Field'!$F$118="Drained"),BI259,IF(AND('[1]Multi-Field'!$E$118=[1]Lists!BF259,'[1]Multi-Field'!$F$118="undrained"),BH259,""))</f>
        <v/>
      </c>
      <c r="FW259" s="409" t="str">
        <f>IF(AND('[1]Multi-Field'!$E$119=[1]Lists!BF259,'[1]Multi-Field'!$F$119="Drained"),BI259,IF(AND('[1]Multi-Field'!$E$119=[1]Lists!BF259,'[1]Multi-Field'!$F$119="undrained"),BH259,""))</f>
        <v/>
      </c>
      <c r="FX259" s="409" t="str">
        <f>IF(AND('[1]Multi-Field'!$E$120=[1]Lists!BF259,'[1]Multi-Field'!$F$120="Drained"),BI259,IF(AND('[1]Multi-Field'!$E$120=[1]Lists!BF259,'[1]Multi-Field'!$F$120="undrained"),BH259,""))</f>
        <v/>
      </c>
    </row>
    <row r="260" spans="1:180" ht="13.5" customHeight="1">
      <c r="A260" s="7" t="s">
        <v>346</v>
      </c>
      <c r="B260" s="7"/>
      <c r="C260" s="7"/>
      <c r="D260" s="8">
        <v>70</v>
      </c>
      <c r="E260" s="8">
        <f t="shared" si="46"/>
        <v>70</v>
      </c>
      <c r="F260" s="8">
        <f t="shared" si="47"/>
        <v>70</v>
      </c>
      <c r="G260" s="8">
        <v>70</v>
      </c>
      <c r="H260" s="8">
        <v>65</v>
      </c>
      <c r="I260" s="8">
        <f t="shared" si="43"/>
        <v>65</v>
      </c>
      <c r="J260" s="8">
        <f t="shared" si="44"/>
        <v>65</v>
      </c>
      <c r="K260" s="8">
        <v>65</v>
      </c>
      <c r="L260" s="8">
        <v>115</v>
      </c>
      <c r="M260" s="8">
        <f t="shared" si="48"/>
        <v>117</v>
      </c>
      <c r="N260" s="8">
        <f t="shared" si="49"/>
        <v>118</v>
      </c>
      <c r="O260" s="8">
        <v>120</v>
      </c>
      <c r="P260" s="391">
        <v>235</v>
      </c>
      <c r="Q260" s="394"/>
      <c r="R260" s="395" t="b">
        <f>IF(OR('Multi-Field'!AA237=Lists!$AC$42,'Multi-Field'!AA237=Lists!$AC$43),IF('Multi-Field'!Z237="x",(IF('Multi-Field'!AC237=Lists!$Q$11,Lists!$R$11,IF('Multi-Field'!AC237=Lists!$Q$12,Lists!$R$12,IF('Multi-Field'!AC237=Lists!$Q$13,Lists!$R$13,IF('Multi-Field'!AC237=Lists!$Q$14,Lists!$R$14))))),IF('Multi-Field'!X237="x",(IF('Multi-Field'!AC237=Lists!$Q$11,Lists!$S$11,IF('Multi-Field'!AC237=Lists!$Q$12,Lists!$S$12,IF('Multi-Field'!AC237=Lists!$Q$13,Lists!$S$13,IF('Multi-Field'!AC237=Lists!$Q$14,Lists!$S$14))))),IF('Multi-Field'!V237="x",(IF('Multi-Field'!AC237=Lists!$Q$11,Lists!$T$11,IF('Multi-Field'!AC237=Lists!$Q$12,Lists!$T$12,IF('Multi-Field'!AC237=Lists!$Q$13,Lists!$T$13,IF('Multi-Field'!AC237=Lists!$Q$14,Lists!$T$14))))),0))))</f>
        <v>0</v>
      </c>
      <c r="S260" s="395" t="str">
        <f t="shared" si="45"/>
        <v/>
      </c>
      <c r="T260" s="395"/>
      <c r="U260" s="396"/>
      <c r="AI260" s="384">
        <f>'[1]Multi-Field'!B256</f>
        <v>0</v>
      </c>
      <c r="AJ260" s="387" t="str">
        <f>IF(OR('[1]Multi-Field'!Q100=[1]Lists!$AC$42,'[1]Multi-Field'!Q100=[1]Lists!$AC$43),"x","")</f>
        <v/>
      </c>
      <c r="AK260" s="387" t="str">
        <f>IF(OR('[1]Multi-Field'!Q100=[1]Lists!$AC$6,'[1]Multi-Field'!Q100=$AC$2,'[1]Multi-Field'!Q100=$AC$4),"x","")</f>
        <v/>
      </c>
      <c r="AL260" s="387" t="str">
        <f>IF(OR('[1]Multi-Field'!Q100=[1]Lists!$AC$7,'[1]Multi-Field'!Q100=$AC$3,'[1]Multi-Field'!Q100=$AC$5),"x","")</f>
        <v/>
      </c>
      <c r="AM260" s="387" t="str">
        <f>IF(OR('[1]Multi-Field'!Q100=$AC$23,'[1]Multi-Field'!Q100=$AC$13,'[1]Multi-Field'!Q100=$AC$9,'[1]Multi-Field'!Q100=$AC$19,'[1]Multi-Field'!Q100=$AC$47),"x","")</f>
        <v/>
      </c>
      <c r="AN260" s="387" t="str">
        <f>IF(OR('[1]Multi-Field'!Q100=$AC$24,'[1]Multi-Field'!Q100=$AC$14,'[1]Multi-Field'!Q100=$AC$10,'[1]Multi-Field'!Q100=$AC$22,'[1]Multi-Field'!Q100=$AC$48),"x","")</f>
        <v/>
      </c>
      <c r="AO260" s="387" t="str">
        <f>IF(OR('[1]Multi-Field'!Q100=$AC$21,'[1]Multi-Field'!Q100=$AC$28,'[1]Multi-Field'!Q100=$AC$62,'[1]Multi-Field'!Q100=$AC$102,'[1]Multi-Field'!Q100=$AC$98),"x","")</f>
        <v/>
      </c>
      <c r="AP260" s="387" t="str">
        <f>IF(OR('[1]Multi-Field'!Q100=$AC$25,'[1]Multi-Field'!Q100=$AC$63,'[1]Multi-Field'!Q100=$AC$85,'[1]Multi-Field'!Q100=$AC$87,'[1]Multi-Field'!Q100=$AC$92,'[1]Multi-Field'!Q100=$AC$93),"x","")</f>
        <v/>
      </c>
      <c r="AQ260" s="387" t="str">
        <f>IF(OR('[1]Multi-Field'!Q100=$AC$20,'[1]Multi-Field'!Q100=$AC$27,'[1]Multi-Field'!Q100=$AC$58,'[1]Multi-Field'!Q100=$AC$86,'[1]Multi-Field'!Q100=$AC$103,'[1]Multi-Field'!Q100=$AC$94),"x","")</f>
        <v/>
      </c>
      <c r="AR260" s="387" t="str">
        <f>IF(OR('[1]Multi-Field'!Q100=$AC$35,'[1]Multi-Field'!Q100=$AC$40,'[1]Multi-Field'!Q100=$AC$45,),"x","")</f>
        <v/>
      </c>
      <c r="AS260" s="387" t="str">
        <f>IF(OR('[1]Multi-Field'!Q100=$AC$36,'[1]Multi-Field'!Q100=$AC$41,'[1]Multi-Field'!Q100=$AC$46,),"x","")</f>
        <v/>
      </c>
      <c r="AT260" s="387" t="str">
        <f>IF(OR('[1]Multi-Field'!Q100=$AC$52,'[1]Multi-Field'!Q100=$AC$53,'[1]Multi-Field'!Q100=$AC$54,'[1]Multi-Field'!Q100=$AC$55,'[1]Multi-Field'!Q100=$AC$68,'[1]Multi-Field'!Q100=$AC$69,'[1]Multi-Field'!Q100=$AC$74,'[1]Multi-Field'!Q100=$AC$71,'[1]Multi-Field'!Q100=$AC$70),"x","")</f>
        <v>x</v>
      </c>
      <c r="AU260" s="387" t="str">
        <f>IF('[1]Multi-Field'!Q100=$AC$72,"x","")</f>
        <v/>
      </c>
      <c r="AV260" s="387" t="str">
        <f>IF('[1]Multi-Field'!Q100=$AC$73,"x","")</f>
        <v/>
      </c>
      <c r="AW260" s="387" t="str">
        <f>IF('[1]Multi-Field'!Q100=$AC$83,"x","")</f>
        <v/>
      </c>
      <c r="AX260" s="387" t="str">
        <f>IF('[1]Multi-Field'!Q100=$AC$84,"x","")</f>
        <v/>
      </c>
      <c r="AY260" s="387" t="str">
        <f>IF('[1]Multi-Field'!Q100=$AC$97,"x","")</f>
        <v/>
      </c>
      <c r="AZ260" s="387" t="str">
        <f>IF('[1]Multi-Field'!Q100=$AC$99,"x","")</f>
        <v/>
      </c>
      <c r="BA260" s="387" t="str">
        <f>IF('[1]Multi-Field'!Q100=$AC$104,"x","")</f>
        <v/>
      </c>
      <c r="BB260" s="387" t="str">
        <f>IF('[1]Multi-Field'!Q100=$AC$105,"x","")</f>
        <v/>
      </c>
      <c r="BC260" s="388"/>
      <c r="BF260" s="411" t="s">
        <v>1426</v>
      </c>
      <c r="BG260" s="412">
        <v>4</v>
      </c>
      <c r="BH260" s="412">
        <v>4.5</v>
      </c>
      <c r="BI260" s="412">
        <v>5</v>
      </c>
      <c r="BJ260" s="409" t="e">
        <f>IF(AND('[1]Single Field'!#REF!=[1]Lists!BF260,'[1]Single Field'!#REF!="Drained"),"x",IF(AND('[1]Single Field'!#REF!=[1]Lists!BF260,'[1]Single Field'!#REF!="Undrained"),O,""))</f>
        <v>#REF!</v>
      </c>
      <c r="BK260" s="409" t="str">
        <f>IF(AND('[1]Multi-Field'!$E$3=[1]Lists!BF260,'[1]Multi-Field'!$F$3="Drained"),BI260,IF(AND('[1]Multi-Field'!$E$3=BF260,'[1]Multi-Field'!$F$3="undrained"),BH260,""))</f>
        <v/>
      </c>
      <c r="BL260" s="409" t="str">
        <f>IF(AND('[1]Multi-Field'!$E$4=BF260,'[1]Multi-Field'!$F$4="Drained"),BI260,IF(AND('[1]Multi-Field'!$E$4=BF260,'[1]Multi-Field'!$F$4="undrained"),BH260,""))</f>
        <v/>
      </c>
      <c r="BM260" s="409" t="str">
        <f>IF(AND('[1]Multi-Field'!$E$5=BF260,'[1]Multi-Field'!$F$5="Drained"),BI260,IF(AND('[1]Multi-Field'!$E$5=BF260,'[1]Multi-Field'!$F$5="undrained"),BH260,""))</f>
        <v/>
      </c>
      <c r="BN260" s="409" t="str">
        <f>IF(AND('[1]Multi-Field'!$E$6=BF260,'[1]Multi-Field'!$F$6="Drained"),BI260,IF(AND('[1]Multi-Field'!$E$6=BF260,'[1]Multi-Field'!$F$6="undrained"),BH260,""))</f>
        <v/>
      </c>
      <c r="BO260" s="409" t="str">
        <f>IF(AND('[1]Multi-Field'!$E$7=BF260,'[1]Multi-Field'!$F$7="Drained"),BI260,IF(AND('[1]Multi-Field'!$E$7=BF260,'[1]Multi-Field'!$F$7="undrained"),BH260,""))</f>
        <v/>
      </c>
      <c r="BP260" s="409" t="str">
        <f>IF(AND('[1]Multi-Field'!$E$8=BF260,'[1]Multi-Field'!$F$8="Drained"),BI260,IF(AND('[1]Multi-Field'!$E$8=BF260,'[1]Multi-Field'!$F$8="undrained"),BH260,""))</f>
        <v/>
      </c>
      <c r="BQ260" s="409" t="str">
        <f>IF(AND('[1]Multi-Field'!$E$9=BF260,'[1]Multi-Field'!$F$9="Drained"),BI260,IF(AND('[1]Multi-Field'!$E$9=BF260,'[1]Multi-Field'!$F$9="undrained"),BH260,""))</f>
        <v/>
      </c>
      <c r="BR260" s="409" t="str">
        <f>IF(AND('[1]Multi-Field'!$E$10=BF260,'[1]Multi-Field'!$F$10="Drained"),BI260,IF(AND('[1]Multi-Field'!$E$10=BF260,'[1]Multi-Field'!$F$10="undrained"),BH260,""))</f>
        <v/>
      </c>
      <c r="BS260" s="409" t="str">
        <f>IF(AND('[1]Multi-Field'!$E$11=BF260,'[1]Multi-Field'!$F$11="Drained"),BI260,IF(AND('[1]Multi-Field'!$E$11=BF260,'[1]Multi-Field'!$F$11="undrained"),BH260,""))</f>
        <v/>
      </c>
      <c r="BT260" s="409" t="str">
        <f>IF(AND('[1]Multi-Field'!$E$12=BF260,'[1]Multi-Field'!$F$12="Drained"),BI260,IF(AND('[1]Multi-Field'!$E$12=BF260,'[1]Multi-Field'!$F$12="undrained"),BH260,""))</f>
        <v/>
      </c>
      <c r="BU260" s="409" t="str">
        <f>IF(AND('[1]Multi-Field'!$E$13=BF260,'[1]Multi-Field'!$F$13="Drained"),BI260,IF(AND('[1]Multi-Field'!$E$3=BF260,'[1]Multi-Field'!$F$13="undrained"),BH260,""))</f>
        <v/>
      </c>
      <c r="BV260" s="409" t="str">
        <f>IF(AND('[1]Multi-Field'!$E$14=BF260,'[1]Multi-Field'!$F$14="Drained"),BI260,IF(AND('[1]Multi-Field'!$E$14=BF260,'[1]Multi-Field'!$F$14="undrained"),BH260,""))</f>
        <v/>
      </c>
      <c r="BW260" s="409" t="str">
        <f>IF(AND('[1]Multi-Field'!$E$15=BF260,'[1]Multi-Field'!$F$15="Drained"),BI260,IF(AND('[1]Multi-Field'!$E$15=BF260,'[1]Multi-Field'!$F$15="undrained"),BH260,""))</f>
        <v/>
      </c>
      <c r="BX260" s="409" t="str">
        <f>IF(AND('[1]Multi-Field'!$E$16=[1]Lists!BF260,'[1]Multi-Field'!$F$16="Drained"),BI260,IF(AND('[1]Multi-Field'!$E$16=[1]Lists!BF260,'[1]Multi-Field'!$F$16="undrained"),BH260,""))</f>
        <v/>
      </c>
      <c r="BY260" s="409" t="str">
        <f>IF(AND('[1]Multi-Field'!$E$17=[1]Lists!BF260,'[1]Multi-Field'!$F$17="Drained"),BI260,IF(AND('[1]Multi-Field'!$E$17=[1]Lists!BF260,'[1]Multi-Field'!$F$17="undrained"),BH260,""))</f>
        <v/>
      </c>
      <c r="BZ260" s="409" t="str">
        <f>IF(AND('[1]Multi-Field'!$E$18=[1]Lists!BF260,'[1]Multi-Field'!$F$18="Drained"),BI260,IF(AND('[1]Multi-Field'!$E$18=[1]Lists!BF260,'[1]Multi-Field'!$F$18="undrained"),BH260,""))</f>
        <v/>
      </c>
      <c r="CA260" s="409" t="str">
        <f>IF(AND('[1]Multi-Field'!$E$19=[1]Lists!BF260,'[1]Multi-Field'!$F$19="Drained"),BI260,IF(AND('[1]Multi-Field'!$E$19=[1]Lists!BF260,'[1]Multi-Field'!$F$19="undrained"),BH260,""))</f>
        <v/>
      </c>
      <c r="CB260" s="409" t="str">
        <f>IF(AND('[1]Multi-Field'!$E$20=[1]Lists!BF260,'[1]Multi-Field'!$F$20="Drained"),BI260,IF(AND('[1]Multi-Field'!$E$20=[1]Lists!BF260,'[1]Multi-Field'!$F$20="undrained"),BH260,""))</f>
        <v/>
      </c>
      <c r="CC260" s="409" t="str">
        <f>IF(AND('[1]Multi-Field'!$E$21=[1]Lists!BF260,'[1]Multi-Field'!$F$21="Drained"),BI260,IF(AND('[1]Multi-Field'!$E$21=[1]Lists!BF260,'[1]Multi-Field'!$F$21="undrained"),BH260,""))</f>
        <v/>
      </c>
      <c r="CD260" s="409" t="str">
        <f>IF(AND('[1]Multi-Field'!$E$22=[1]Lists!BF260,'[1]Multi-Field'!$F$22="Drained"),BI260,IF(AND('[1]Multi-Field'!$E$22=[1]Lists!BF260,'[1]Multi-Field'!$F$22="undrained"),BH260,""))</f>
        <v/>
      </c>
      <c r="CE260" s="409" t="str">
        <f>IF(AND('[1]Multi-Field'!$E$23=[1]Lists!BF260,'[1]Multi-Field'!$F$23="Drained"),BI260,IF(AND('[1]Multi-Field'!$E$23=[1]Lists!BF260,'[1]Multi-Field'!$F$23="undrained"),BH260,""))</f>
        <v/>
      </c>
      <c r="CF260" s="409" t="str">
        <f>IF(AND('[1]Multi-Field'!$E$24=[1]Lists!BF260,'[1]Multi-Field'!$F$24="Drained"),BI260,IF(AND('[1]Multi-Field'!$E$24=[1]Lists!BF260,'[1]Multi-Field'!$F$24="undrained"),BH260,""))</f>
        <v/>
      </c>
      <c r="CG260" s="409" t="str">
        <f>IF(AND('[1]Multi-Field'!$E$25=[1]Lists!BF260,'[1]Multi-Field'!$F$25="Drained"),BI260,IF(AND('[1]Multi-Field'!$E$25=[1]Lists!BF260,'[1]Multi-Field'!$F$25="undrained"),BH260,""))</f>
        <v/>
      </c>
      <c r="CH260" s="409" t="str">
        <f>IF(AND('[1]Multi-Field'!$E$26=[1]Lists!BF260,'[1]Multi-Field'!$F$26="Drained"),BI260,IF(AND('[1]Multi-Field'!$E$26=[1]Lists!BF260,'[1]Multi-Field'!$F$26="undrained"),BH260,""))</f>
        <v/>
      </c>
      <c r="CI260" s="409" t="str">
        <f>IF(AND('[1]Multi-Field'!$E$27=[1]Lists!BF260,'[1]Multi-Field'!$F$27="Drained"),BI260,IF(AND('[1]Multi-Field'!$E$27=[1]Lists!BF260,'[1]Multi-Field'!$F$27="undrained"),BH260,""))</f>
        <v/>
      </c>
      <c r="CJ260" s="409" t="str">
        <f>IF(AND('[1]Multi-Field'!$E$28=[1]Lists!BF260,'[1]Multi-Field'!$F$28="Drained"),BI260,IF(AND('[1]Multi-Field'!$E$28=[1]Lists!BF260,'[1]Multi-Field'!$F$28="undrained"),BH260,""))</f>
        <v/>
      </c>
      <c r="CK260" s="409" t="str">
        <f>IF(AND('[1]Multi-Field'!$E$29=[1]Lists!BF260,'[1]Multi-Field'!$F$29="Drained"),BI260,IF(AND('[1]Multi-Field'!$E$29=[1]Lists!BF260,'[1]Multi-Field'!$F$29="undrained"),BH260,""))</f>
        <v/>
      </c>
      <c r="CL260" s="409" t="str">
        <f>IF(AND('[1]Multi-Field'!$E$30=[1]Lists!BF260,'[1]Multi-Field'!$F$30="Drained"),BI260,IF(AND('[1]Multi-Field'!$E$30=[1]Lists!BF260,'[1]Multi-Field'!$F$30="undrained"),BH260,""))</f>
        <v/>
      </c>
      <c r="CM260" s="409" t="str">
        <f>IF(AND('[1]Multi-Field'!$E$31=[1]Lists!BF260,'[1]Multi-Field'!$F$31="Drained"),BI260,IF(AND('[1]Multi-Field'!$E$31=[1]Lists!BF260,'[1]Multi-Field'!$F$31="undrained"),BH260,""))</f>
        <v/>
      </c>
      <c r="CN260" s="409" t="str">
        <f>IF(AND('[1]Multi-Field'!$E$32=[1]Lists!BF260,'[1]Multi-Field'!$F$32="Drained"),BI260,IF(AND('[1]Multi-Field'!$E$32=[1]Lists!BF260,'[1]Multi-Field'!$F$32="undrained"),BH260,""))</f>
        <v/>
      </c>
      <c r="CO260" s="409" t="str">
        <f>IF(AND('[1]Multi-Field'!$E$33=[1]Lists!BF260,'[1]Multi-Field'!$F$33="Drained"),BI260,IF(AND('[1]Multi-Field'!$E$33=[1]Lists!BF260,'[1]Multi-Field'!$F$33="undrained"),BH260,""))</f>
        <v/>
      </c>
      <c r="CP260" s="409" t="str">
        <f>IF(AND('[1]Multi-Field'!$E$34=[1]Lists!BF260,'[1]Multi-Field'!$F$34="Drained"),BI260,IF(AND('[1]Multi-Field'!$E$34=[1]Lists!BF260,'[1]Multi-Field'!$F$34="undrained"),BH260,""))</f>
        <v/>
      </c>
      <c r="CQ260" s="409" t="str">
        <f>IF(AND('[1]Multi-Field'!$E$35=[1]Lists!BF260,'[1]Multi-Field'!$F$35="Drained"),BI260,IF(AND('[1]Multi-Field'!$E$35=[1]Lists!BF260,'[1]Multi-Field'!$F$35="undrained"),BH260,""))</f>
        <v/>
      </c>
      <c r="CR260" s="409" t="str">
        <f>IF(AND('[1]Multi-Field'!$E$36=[1]Lists!BF260,'[1]Multi-Field'!$F$36="Drained"),BI260,IF(AND('[1]Multi-Field'!$E$36=[1]Lists!BF260,'[1]Multi-Field'!$F$36="undrained"),BH260,""))</f>
        <v/>
      </c>
      <c r="CS260" s="409" t="str">
        <f>IF(AND('[1]Multi-Field'!$E$37=[1]Lists!BF260,'[1]Multi-Field'!$F$37="Drained"),BI260,IF(AND('[1]Multi-Field'!$E$37=[1]Lists!BF260,'[1]Multi-Field'!$F$37="undrained"),BH260,""))</f>
        <v/>
      </c>
      <c r="CT260" s="409" t="str">
        <f>IF(AND('[1]Multi-Field'!$E$38=[1]Lists!BF260,'[1]Multi-Field'!$F$38="Drained"),BI260,IF(AND('[1]Multi-Field'!$E$38=[1]Lists!BF260,'[1]Multi-Field'!$F$38="undrained"),BH260,""))</f>
        <v/>
      </c>
      <c r="CU260" s="409" t="str">
        <f>IF(AND('[1]Multi-Field'!$E$39=[1]Lists!BF260,'[1]Multi-Field'!$F$39="Drained"),BI260,IF(AND('[1]Multi-Field'!$E$39=[1]Lists!BF260,'[1]Multi-Field'!$F$39="undrained"),BH260,""))</f>
        <v/>
      </c>
      <c r="CV260" s="409" t="str">
        <f>IF(AND('[1]Multi-Field'!$E$40=[1]Lists!BF260,'[1]Multi-Field'!$F$40="Drained"),BI260,IF(AND('[1]Multi-Field'!$E$40=[1]Lists!BF260,'[1]Multi-Field'!$F$40="undrained"),BH260,""))</f>
        <v/>
      </c>
      <c r="CW260" s="409" t="str">
        <f>IF(AND('[1]Multi-Field'!$E$41=[1]Lists!BF260,'[1]Multi-Field'!$F$40="Drained"),BI260,IF(AND('[1]Multi-Field'!$E$40=[1]Lists!BF260,'[1]Multi-Field'!$F$40="undrained"),BH260,""))</f>
        <v/>
      </c>
      <c r="CX260" s="409" t="str">
        <f>IF(AND('[1]Multi-Field'!$E$42=[1]Lists!BF260,'[1]Multi-Field'!$F$42="Drained"),BI260,IF(AND('[1]Multi-Field'!$E$42=[1]Lists!BF260,'[1]Multi-Field'!$F$42="undrained"),BH260,""))</f>
        <v/>
      </c>
      <c r="CY260" s="409" t="str">
        <f>IF(AND('[1]Multi-Field'!$E$43=[1]Lists!BF260,'[1]Multi-Field'!$F$43="Drained"),BI260,IF(AND('[1]Multi-Field'!$E$43=[1]Lists!BF260,'[1]Multi-Field'!$F$43="undrained"),BH260,""))</f>
        <v/>
      </c>
      <c r="CZ260" s="409" t="str">
        <f>IF(AND('[1]Multi-Field'!$E$44=[1]Lists!BF260,'[1]Multi-Field'!$F$44="Drained"),BI260,IF(AND('[1]Multi-Field'!$E$44=[1]Lists!BF260,'[1]Multi-Field'!$F$44="undrained"),BH260,""))</f>
        <v/>
      </c>
      <c r="DA260" s="409" t="str">
        <f>IF(AND('[1]Multi-Field'!$E$45=[1]Lists!BF260,'[1]Multi-Field'!$F$45="Drained"),BI260,IF(AND('[1]Multi-Field'!$E$45=[1]Lists!BF260,'[1]Multi-Field'!$F$45="undrained"),BH260,""))</f>
        <v/>
      </c>
      <c r="DB260" s="409" t="str">
        <f>IF(AND('[1]Multi-Field'!$E$46=[1]Lists!BF260,'[1]Multi-Field'!$F$46="Drained"),BI260,IF(AND('[1]Multi-Field'!$E$46=[1]Lists!BF260,'[1]Multi-Field'!$F$46="undrained"),BH260,""))</f>
        <v/>
      </c>
      <c r="DC260" s="409" t="str">
        <f>IF(AND('[1]Multi-Field'!$E$47=[1]Lists!BF260,'[1]Multi-Field'!$F$47="Drained"),BI260,IF(AND('[1]Multi-Field'!$E$47=[1]Lists!BF260,'[1]Multi-Field'!$F$47="undrained"),BH260,""))</f>
        <v/>
      </c>
      <c r="DD260" s="409" t="str">
        <f>IF(AND('[1]Multi-Field'!$E$48=[1]Lists!BF260,'[1]Multi-Field'!$F$48="Drained"),BI260,IF(AND('[1]Multi-Field'!$E$48=[1]Lists!BF260,'[1]Multi-Field'!$F$48="undrained"),BH260,""))</f>
        <v/>
      </c>
      <c r="DE260" s="409" t="str">
        <f>IF(AND('[1]Multi-Field'!$E$49=[1]Lists!BF260,'[1]Multi-Field'!$F$49="Drained"),BI260,IF(AND('[1]Multi-Field'!$E$49=[1]Lists!BF260,'[1]Multi-Field'!$F$9="undrained"),BH260,""))</f>
        <v/>
      </c>
      <c r="DF260" s="409" t="str">
        <f>IF(AND('[1]Multi-Field'!$E$50=[1]Lists!BF260,'[1]Multi-Field'!$F$50="Drained"),BI260,IF(AND('[1]Multi-Field'!$E$50=[1]Lists!BF260,'[1]Multi-Field'!$F$50="undrained"),BH260,""))</f>
        <v/>
      </c>
      <c r="DG260" s="409" t="str">
        <f>IF(AND('[1]Multi-Field'!$E$51=[1]Lists!BF260,'[1]Multi-Field'!$F$51="Drained"),BI260,IF(AND('[1]Multi-Field'!$E$51=[1]Lists!BF260,'[1]Multi-Field'!$F$51="undrained"),BH260,""))</f>
        <v/>
      </c>
      <c r="DH260" s="409" t="str">
        <f>IF(AND('[1]Multi-Field'!$E$52=[1]Lists!BF260,'[1]Multi-Field'!$F$52="Drained"),BI260,IF(AND('[1]Multi-Field'!$E$52=[1]Lists!BF260,'[1]Multi-Field'!$F$52="undrained"),BH260,""))</f>
        <v/>
      </c>
      <c r="DI260" s="409" t="str">
        <f>IF(AND('[1]Multi-Field'!$E$53=[1]Lists!BF260,'[1]Multi-Field'!$F$53="Drained"),BI260,IF(AND('[1]Multi-Field'!$E$53=[1]Lists!BF260,'[1]Multi-Field'!$F$53="undrained"),BH260,""))</f>
        <v/>
      </c>
      <c r="DJ260" s="409" t="str">
        <f>IF(AND('[1]Multi-Field'!$E$54=[1]Lists!BF260,'[1]Multi-Field'!$F$54="Drained"),BI260,IF(AND('[1]Multi-Field'!$E$54=[1]Lists!BF260,'[1]Multi-Field'!$F$54="undrained"),BH260,""))</f>
        <v/>
      </c>
      <c r="DK260" s="409" t="str">
        <f>IF(AND('[1]Multi-Field'!$E$55=[1]Lists!BF260,'[1]Multi-Field'!$F$55="Drained"),BI260,IF(AND('[1]Multi-Field'!$E$55=[1]Lists!BF260,'[1]Multi-Field'!$F$55="undrained"),BH260,""))</f>
        <v/>
      </c>
      <c r="DL260" s="409" t="str">
        <f>IF(AND('[1]Multi-Field'!$E$56=[1]Lists!BF260,'[1]Multi-Field'!$F$56="Drained"),BI260,IF(AND('[1]Multi-Field'!$E$56=[1]Lists!BF260,'[1]Multi-Field'!$F$56="undrained"),BH260,""))</f>
        <v/>
      </c>
      <c r="DM260" s="409" t="str">
        <f>IF(AND('[1]Multi-Field'!$E$57=[1]Lists!BF260,'[1]Multi-Field'!$F$57="Drained"),BI260,IF(AND('[1]Multi-Field'!$E$57=[1]Lists!BF260,'[1]Multi-Field'!$F$57="undrained"),BH260,""))</f>
        <v/>
      </c>
      <c r="DN260" s="409" t="str">
        <f>IF(AND('[1]Multi-Field'!$E$58=[1]Lists!BF260,'[1]Multi-Field'!$F$58="Drained"),BI260,IF(AND('[1]Multi-Field'!$E$58=[1]Lists!BF260,'[1]Multi-Field'!$F$58="undrained"),BH260,""))</f>
        <v/>
      </c>
      <c r="DO260" s="409" t="str">
        <f>IF(AND('[1]Multi-Field'!$E$59=[1]Lists!BF260,'[1]Multi-Field'!$F$59="Drained"),BI260,IF(AND('[1]Multi-Field'!$E$59=[1]Lists!BF260,'[1]Multi-Field'!$F$59="undrained"),BH260,""))</f>
        <v/>
      </c>
      <c r="DP260" s="409" t="str">
        <f>IF(AND('[1]Multi-Field'!$E$60=[1]Lists!BF260,'[1]Multi-Field'!$F$60="Drained"),BI260,IF(AND('[1]Multi-Field'!$E$60=[1]Lists!BF260,'[1]Multi-Field'!$F$60="undrained"),BH260,""))</f>
        <v/>
      </c>
      <c r="DQ260" s="409" t="str">
        <f>IF(AND('[1]Multi-Field'!$E$61=[1]Lists!BF260,'[1]Multi-Field'!$F$61="Drained"),BI260,IF(AND('[1]Multi-Field'!$E$61=[1]Lists!BF260,'[1]Multi-Field'!$F$61="undrained"),BH260,""))</f>
        <v/>
      </c>
      <c r="DR260" s="409" t="str">
        <f>IF(AND('[1]Multi-Field'!$E$62=[1]Lists!BF260,'[1]Multi-Field'!$F$62="Drained"),BI260,IF(AND('[1]Multi-Field'!$E$62=[1]Lists!BF260,'[1]Multi-Field'!$F$62="undrained"),BH260,""))</f>
        <v/>
      </c>
      <c r="DS260" s="409" t="str">
        <f>IF(AND('[1]Multi-Field'!$E$63=[1]Lists!BF260,'[1]Multi-Field'!$F$63="Drained"),BI260,IF(AND('[1]Multi-Field'!$E$63=[1]Lists!BF260,'[1]Multi-Field'!$F$63="undrained"),BH260,""))</f>
        <v/>
      </c>
      <c r="DT260" s="409" t="str">
        <f>IF(AND('[1]Multi-Field'!$E$64=[1]Lists!BF260,'[1]Multi-Field'!$F$64="Drained"),BI260,IF(AND('[1]Multi-Field'!$E$64=[1]Lists!BF260,'[1]Multi-Field'!$F$64="undrained"),BH260,""))</f>
        <v/>
      </c>
      <c r="DU260" s="409" t="str">
        <f>IF(AND('[1]Multi-Field'!$E$65=[1]Lists!BF260,'[1]Multi-Field'!$F$65="Drained"),BI260,IF(AND('[1]Multi-Field'!$E$65=[1]Lists!BF260,'[1]Multi-Field'!$F$65="undrained"),BH260,""))</f>
        <v/>
      </c>
      <c r="DV260" s="409" t="str">
        <f>IF(AND('[1]Multi-Field'!$E$66=[1]Lists!BF260,'[1]Multi-Field'!$F$66="Drained"),BI260,IF(AND('[1]Multi-Field'!$E$66=[1]Lists!BF260,'[1]Multi-Field'!$F$66="undrained"),BH260,""))</f>
        <v/>
      </c>
      <c r="DW260" s="409" t="str">
        <f>IF(AND('[1]Multi-Field'!$E$67=[1]Lists!BF260,'[1]Multi-Field'!$F$67="Drained"),BI260,IF(AND('[1]Multi-Field'!$E$67=[1]Lists!BF260,'[1]Multi-Field'!$F$67="undrained"),BH260,""))</f>
        <v/>
      </c>
      <c r="DX260" s="409" t="str">
        <f>IF(AND('[1]Multi-Field'!$E$68=[1]Lists!BF260,'[1]Multi-Field'!$F$68="Drained"),BI260,IF(AND('[1]Multi-Field'!$E$68=[1]Lists!BF260,'[1]Multi-Field'!$F$68="undrained"),BH260,""))</f>
        <v/>
      </c>
      <c r="DY260" s="409" t="str">
        <f>IF(AND('[1]Multi-Field'!$E$69=[1]Lists!BF260,'[1]Multi-Field'!$F$69="Drained"),BI260,IF(AND('[1]Multi-Field'!$E$69=[1]Lists!BF260,'[1]Multi-Field'!$F$69="undrained"),BH260,""))</f>
        <v/>
      </c>
      <c r="DZ260" s="409" t="str">
        <f>IF(AND('[1]Multi-Field'!$E$70=[1]Lists!BF260,'[1]Multi-Field'!$F$70="Drained"),BI260,IF(AND('[1]Multi-Field'!$E$70=[1]Lists!BF260,'[1]Multi-Field'!$F$70="undrained"),BH260,""))</f>
        <v/>
      </c>
      <c r="EA260" s="409" t="str">
        <f>IF(AND('[1]Multi-Field'!$E$71=[1]Lists!BF260,'[1]Multi-Field'!$F$71="Drained"),BI260,IF(AND('[1]Multi-Field'!$E$71=[1]Lists!BF260,'[1]Multi-Field'!$F$71="undrained"),BH260,""))</f>
        <v/>
      </c>
      <c r="EB260" s="409" t="str">
        <f>IF(AND('[1]Multi-Field'!$E$72=[1]Lists!BF260,'[1]Multi-Field'!$F$72="Drained"),BI260,IF(AND('[1]Multi-Field'!$E$72=[1]Lists!BF260,'[1]Multi-Field'!$F$72="undrained"),BH260,""))</f>
        <v/>
      </c>
      <c r="EC260" s="409" t="str">
        <f>IF(AND('[1]Multi-Field'!$E$73=[1]Lists!BF260,'[1]Multi-Field'!$F$73="Drained"),BI260,IF(AND('[1]Multi-Field'!$E$73=[1]Lists!BF260,'[1]Multi-Field'!$F$73="undrained"),BH260,""))</f>
        <v/>
      </c>
      <c r="ED260" s="409" t="str">
        <f>IF(AND('[1]Multi-Field'!$E$74=[1]Lists!BF260,'[1]Multi-Field'!$F$74="Drained"),BI260,IF(AND('[1]Multi-Field'!$E$74=[1]Lists!BF260,'[1]Multi-Field'!$F$74="undrained"),BH260,""))</f>
        <v/>
      </c>
      <c r="EE260" s="409" t="str">
        <f>IF(AND('[1]Multi-Field'!$E$75=[1]Lists!BF260,'[1]Multi-Field'!$F$75="Drained"),BI260,IF(AND('[1]Multi-Field'!$E$75=[1]Lists!BF260,'[1]Multi-Field'!$F$75="undrained"),BH260,""))</f>
        <v/>
      </c>
      <c r="EF260" s="409" t="str">
        <f>IF(AND('[1]Multi-Field'!$E$76=[1]Lists!BF260,'[1]Multi-Field'!$F$76="Drained"),BI260,IF(AND('[1]Multi-Field'!$E$76=[1]Lists!BF260,'[1]Multi-Field'!$F$6="undrained"),BH260,""))</f>
        <v/>
      </c>
      <c r="EG260" s="409" t="str">
        <f>IF(AND('[1]Multi-Field'!$E$77=[1]Lists!BF260,'[1]Multi-Field'!$F$77="Drained"),BI260,IF(AND('[1]Multi-Field'!$E$77=[1]Lists!BF260,'[1]Multi-Field'!$F$77="undrained"),BH260,""))</f>
        <v/>
      </c>
      <c r="EH260" s="409" t="str">
        <f>IF(AND('[1]Multi-Field'!$E$78=[1]Lists!BF260,'[1]Multi-Field'!$F$78="Drained"),BI260,IF(AND('[1]Multi-Field'!$E$78=[1]Lists!BF260,'[1]Multi-Field'!$F$78="undrained"),BH260,""))</f>
        <v/>
      </c>
      <c r="EI260" s="409" t="str">
        <f>IF(AND('[1]Multi-Field'!$E$79=[1]Lists!BF260,'[1]Multi-Field'!$F$79="Drained"),BI260,IF(AND('[1]Multi-Field'!$E$79=[1]Lists!BF260,'[1]Multi-Field'!$F$79="undrained"),BH260,""))</f>
        <v/>
      </c>
      <c r="EJ260" s="409" t="str">
        <f>IF(AND('[1]Multi-Field'!$E$80=[1]Lists!BF260,'[1]Multi-Field'!$F$80="Drained"),BI260,IF(AND('[1]Multi-Field'!$E$80=[1]Lists!BF260,'[1]Multi-Field'!$F$80="undrained"),BH260,""))</f>
        <v/>
      </c>
      <c r="EK260" s="409" t="str">
        <f>IF(AND('[1]Multi-Field'!$E$81=[1]Lists!BF260,'[1]Multi-Field'!$F$81="Drained"),BI260,IF(AND('[1]Multi-Field'!$E$81=[1]Lists!BF260,'[1]Multi-Field'!$F$81="undrained"),BH260,""))</f>
        <v/>
      </c>
      <c r="EL260" s="409" t="str">
        <f>IF(AND('[1]Multi-Field'!$E$82=[1]Lists!BF260,'[1]Multi-Field'!$F$82="Drained"),BI260,IF(AND('[1]Multi-Field'!$E$82=[1]Lists!BF260,'[1]Multi-Field'!$F$82="undrained"),BH260,""))</f>
        <v/>
      </c>
      <c r="EM260" s="409" t="str">
        <f>IF(AND('[1]Multi-Field'!$E$83=[1]Lists!BF260,'[1]Multi-Field'!$F$83="Drained"),BI260,IF(AND('[1]Multi-Field'!$E$83=[1]Lists!BF260,'[1]Multi-Field'!$F$83="undrained"),BH260,""))</f>
        <v/>
      </c>
      <c r="EN260" s="409" t="str">
        <f>IF(AND('[1]Multi-Field'!$E$84=[1]Lists!BF260,'[1]Multi-Field'!$F$84="Drained"),BI260,IF(AND('[1]Multi-Field'!$E$84=[1]Lists!BF260,'[1]Multi-Field'!$F$84="undrained"),BH260,""))</f>
        <v/>
      </c>
      <c r="EO260" s="409" t="str">
        <f>IF(AND('[1]Multi-Field'!$E$85=[1]Lists!BF260,'[1]Multi-Field'!$F$85="Drained"),BI260,IF(AND('[1]Multi-Field'!$E$85=[1]Lists!BF260,'[1]Multi-Field'!$F$85="undrained"),BH260,""))</f>
        <v/>
      </c>
      <c r="EP260" s="409" t="str">
        <f>IF(AND('[1]Multi-Field'!$E$86=[1]Lists!BF260,'[1]Multi-Field'!$F$86="Drained"),BI260,IF(AND('[1]Multi-Field'!$E$86=[1]Lists!BF260,'[1]Multi-Field'!$F$86="undrained"),BH260,""))</f>
        <v/>
      </c>
      <c r="EQ260" s="409" t="str">
        <f>IF(AND('[1]Multi-Field'!$E$87=[1]Lists!BF260,'[1]Multi-Field'!$F$87="Drained"),BI260,IF(AND('[1]Multi-Field'!$E$87=[1]Lists!BF260,'[1]Multi-Field'!$F$87="undrained"),BH260,""))</f>
        <v/>
      </c>
      <c r="ER260" s="409" t="str">
        <f>IF(AND('[1]Multi-Field'!$E$88=[1]Lists!BF260,'[1]Multi-Field'!$F$88="Drained"),BI260,IF(AND('[1]Multi-Field'!$E$88=[1]Lists!BF260,'[1]Multi-Field'!$F$88="undrained"),BH260,""))</f>
        <v/>
      </c>
      <c r="ES260" s="409" t="str">
        <f>IF(AND('[1]Multi-Field'!$E$89=[1]Lists!BF260,'[1]Multi-Field'!$F$89="Drained"),BI260,IF(AND('[1]Multi-Field'!$E$89=[1]Lists!BF260,'[1]Multi-Field'!$F$89="undrained"),BH260,""))</f>
        <v/>
      </c>
      <c r="ET260" s="409" t="str">
        <f>IF(AND('[1]Multi-Field'!$E$90=[1]Lists!BF260,'[1]Multi-Field'!$F$90="Drained"),BI260,IF(AND('[1]Multi-Field'!$E$90=[1]Lists!BF260,'[1]Multi-Field'!$F$90="undrained"),BH260,""))</f>
        <v/>
      </c>
      <c r="EU260" s="409" t="str">
        <f>IF(AND('[1]Multi-Field'!$E$91=[1]Lists!BF260,'[1]Multi-Field'!$F$91="Drained"),BI260,IF(AND('[1]Multi-Field'!$E$91=[1]Lists!BF260,'[1]Multi-Field'!$F$91="undrained"),BH260,""))</f>
        <v/>
      </c>
      <c r="EV260" s="409" t="str">
        <f>IF(AND('[1]Multi-Field'!$E$92=[1]Lists!BF260,'[1]Multi-Field'!$F$92="Drained"),BI260,IF(AND('[1]Multi-Field'!$E$92=[1]Lists!BF260,'[1]Multi-Field'!$F$92="undrained"),BH260,""))</f>
        <v/>
      </c>
      <c r="EW260" s="409" t="str">
        <f>IF(AND('[1]Multi-Field'!$E$93=[1]Lists!BF260,'[1]Multi-Field'!$F$93="Drained"),BI260,IF(AND('[1]Multi-Field'!$E$93=[1]Lists!BF260,'[1]Multi-Field'!$F$93="undrained"),BH260,""))</f>
        <v/>
      </c>
      <c r="EX260" s="409" t="str">
        <f>IF(AND('[1]Multi-Field'!$E$94=[1]Lists!BF260,'[1]Multi-Field'!$F$94="Drained"),BI260,IF(AND('[1]Multi-Field'!$E$94=[1]Lists!BF260,'[1]Multi-Field'!$F$94="undrained"),BH260,""))</f>
        <v/>
      </c>
      <c r="EY260" s="409" t="str">
        <f>IF(AND('[1]Multi-Field'!$E$95=[1]Lists!BF260,'[1]Multi-Field'!$F$95="Drained"),BI260,IF(AND('[1]Multi-Field'!$E$95=[1]Lists!BF260,'[1]Multi-Field'!$F$95="undrained"),BH260,""))</f>
        <v/>
      </c>
      <c r="EZ260" s="409" t="str">
        <f>IF(AND('[1]Multi-Field'!$E$96=[1]Lists!BF260,'[1]Multi-Field'!$F$96="Drained"),BI260,IF(AND('[1]Multi-Field'!$E$96=[1]Lists!BF260,'[1]Multi-Field'!$F$96="undrained"),BH260,""))</f>
        <v/>
      </c>
      <c r="FA260" s="409" t="str">
        <f>IF(AND('[1]Multi-Field'!$E$97=[1]Lists!BF260,'[1]Multi-Field'!$F$97="Drained"),BI260,IF(AND('[1]Multi-Field'!$E$97=[1]Lists!BF260,'[1]Multi-Field'!$F$97="undrained"),BH260,""))</f>
        <v/>
      </c>
      <c r="FB260" s="409" t="str">
        <f>IF(AND('[1]Multi-Field'!$E$98=[1]Lists!BF260,'[1]Multi-Field'!$F$98="Drained"),BI260,IF(AND('[1]Multi-Field'!$E$98=[1]Lists!BF260,'[1]Multi-Field'!$F$98="undrained"),BH260,""))</f>
        <v/>
      </c>
      <c r="FC260" s="409" t="str">
        <f>IF(AND('[1]Multi-Field'!$E$99=[1]Lists!BF260,'[1]Multi-Field'!$F$99="Drained"),BI260,IF(AND('[1]Multi-Field'!$E$99=[1]Lists!BF260,'[1]Multi-Field'!$F$99="undrained"),BH260,""))</f>
        <v/>
      </c>
      <c r="FD260" s="409" t="str">
        <f>IF(AND('[1]Multi-Field'!$E$100=[1]Lists!BF260,'[1]Multi-Field'!$F$100="Drained"),BI260,IF(AND('[1]Multi-Field'!$E$100=[1]Lists!BF260,'[1]Multi-Field'!$F$100="undrained"),BH260,""))</f>
        <v/>
      </c>
      <c r="FE260" s="409" t="str">
        <f>IF(AND('[1]Multi-Field'!$E$101=[1]Lists!BF260,'[1]Multi-Field'!$F$101="Drained"),BI260,IF(AND('[1]Multi-Field'!$E$101=[1]Lists!BF260,'[1]Multi-Field'!$F$101="undrained"),BH260,""))</f>
        <v/>
      </c>
      <c r="FF260" s="409" t="str">
        <f>IF(AND('[1]Multi-Field'!$E$102=[1]Lists!BF260,'[1]Multi-Field'!$F$102="Drained"),BI260,IF(AND('[1]Multi-Field'!$E$102=[1]Lists!BF260,'[1]Multi-Field'!$F$102="undrained"),BH260,""))</f>
        <v/>
      </c>
      <c r="FG260" s="409" t="str">
        <f>IF(AND('[1]Multi-Field'!$E$103=[1]Lists!BF260,'[1]Multi-Field'!$F$103="Drained"),BI260,IF(AND('[1]Multi-Field'!$E$103=[1]Lists!BF260,'[1]Multi-Field'!$F$103="undrained"),BH260,""))</f>
        <v/>
      </c>
      <c r="FH260" s="409" t="str">
        <f>IF(AND('[1]Multi-Field'!$E$104=[1]Lists!BF260,'[1]Multi-Field'!$F$104="Drained"),BI260,IF(AND('[1]Multi-Field'!$E$104=[1]Lists!BF260,'[1]Multi-Field'!$F$104="undrained"),BH260,""))</f>
        <v/>
      </c>
      <c r="FI260" s="409" t="str">
        <f>IF(AND('[1]Multi-Field'!$E$105=[1]Lists!BF260,'[1]Multi-Field'!$F$105="Drained"),BI260,IF(AND('[1]Multi-Field'!$E$105=[1]Lists!BF260,'[1]Multi-Field'!$F$105="undrained"),BH260,""))</f>
        <v/>
      </c>
      <c r="FJ260" s="409" t="str">
        <f>IF(AND('[1]Multi-Field'!$E$106=[1]Lists!BF260,'[1]Multi-Field'!$F$106="Drained"),BI260,IF(AND('[1]Multi-Field'!$E$106=[1]Lists!BF260,'[1]Multi-Field'!$F$106="undrained"),BH260,""))</f>
        <v/>
      </c>
      <c r="FK260" s="409" t="str">
        <f>IF(AND('[1]Multi-Field'!$E$107=[1]Lists!BF260,'[1]Multi-Field'!$F$107="Drained"),BI260,IF(AND('[1]Multi-Field'!$E$107=[1]Lists!BF260,'[1]Multi-Field'!$F$107="undrained"),BH260,""))</f>
        <v/>
      </c>
      <c r="FL260" s="409" t="str">
        <f>IF(AND('[1]Multi-Field'!$E$108=[1]Lists!BF260,'[1]Multi-Field'!$F$108="Drained"),BI260,IF(AND('[1]Multi-Field'!$E$108=[1]Lists!BF260,'[1]Multi-Field'!$F$108="undrained"),BH260,""))</f>
        <v/>
      </c>
      <c r="FM260" s="409" t="str">
        <f>IF(AND('[1]Multi-Field'!$E$109=[1]Lists!BF260,'[1]Multi-Field'!$F$109="Drained"),BI260,IF(AND('[1]Multi-Field'!$E$109=[1]Lists!BF260,'[1]Multi-Field'!$F$109="undrained"),BH260,""))</f>
        <v/>
      </c>
      <c r="FN260" s="409" t="str">
        <f>IF(AND('[1]Multi-Field'!$E$110=[1]Lists!BF260,'[1]Multi-Field'!$F$110="Drained"),BI260,IF(AND('[1]Multi-Field'!$E$110=[1]Lists!BF260,'[1]Multi-Field'!$F$110="undrained"),BH260,""))</f>
        <v/>
      </c>
      <c r="FO260" s="409" t="str">
        <f>IF(AND('[1]Multi-Field'!$E$111=[1]Lists!BF260,'[1]Multi-Field'!$F$111="Drained"),BI260,IF(AND('[1]Multi-Field'!$E$111=[1]Lists!BF260,'[1]Multi-Field'!$F$111="undrained"),BH260,""))</f>
        <v/>
      </c>
      <c r="FP260" s="409" t="str">
        <f>IF(AND('[1]Multi-Field'!$E$112=[1]Lists!BF260,'[1]Multi-Field'!$F$112="Drained"),BI260,IF(AND('[1]Multi-Field'!$E$112=[1]Lists!BF260,'[1]Multi-Field'!$F$112="undrained"),BH260,""))</f>
        <v/>
      </c>
      <c r="FQ260" s="409" t="str">
        <f>IF(AND('[1]Multi-Field'!$E$113=[1]Lists!BF260,'[1]Multi-Field'!$F$113="Drained"),BI260,IF(AND('[1]Multi-Field'!$E$113=[1]Lists!BF260,'[1]Multi-Field'!$F$113="undrained"),BH260,""))</f>
        <v/>
      </c>
      <c r="FR260" s="409" t="str">
        <f>IF(AND('[1]Multi-Field'!$E$114=[1]Lists!BF260,'[1]Multi-Field'!$F$114="Drained"),BI260,IF(AND('[1]Multi-Field'!$E$114=[1]Lists!BF260,'[1]Multi-Field'!$F$114="undrained"),BH260,""))</f>
        <v/>
      </c>
      <c r="FS260" s="409" t="str">
        <f>IF(AND('[1]Multi-Field'!$E$115=[1]Lists!BF260,'[1]Multi-Field'!$F$115="Drained"),BI260,IF(AND('[1]Multi-Field'!$E$115=[1]Lists!BF260,'[1]Multi-Field'!$F$115="undrained"),BH260,""))</f>
        <v/>
      </c>
      <c r="FT260" s="409" t="str">
        <f>IF(AND('[1]Multi-Field'!$E$116=[1]Lists!BF260,'[1]Multi-Field'!$F$116="Drained"),BI260,IF(AND('[1]Multi-Field'!$E$116=[1]Lists!BF260,'[1]Multi-Field'!$F$116="undrained"),BH260,""))</f>
        <v/>
      </c>
      <c r="FU260" s="409" t="str">
        <f>IF(AND('[1]Multi-Field'!$E$117=[1]Lists!BF260,'[1]Multi-Field'!$F$117="Drained"),BI260,IF(AND('[1]Multi-Field'!$E$117=[1]Lists!BF260,'[1]Multi-Field'!$F$117="undrained"),BH260,""))</f>
        <v/>
      </c>
      <c r="FV260" s="409" t="str">
        <f>IF(AND('[1]Multi-Field'!$E$118=[1]Lists!BF260,'[1]Multi-Field'!$F$118="Drained"),BI260,IF(AND('[1]Multi-Field'!$E$118=[1]Lists!BF260,'[1]Multi-Field'!$F$118="undrained"),BH260,""))</f>
        <v/>
      </c>
      <c r="FW260" s="409" t="str">
        <f>IF(AND('[1]Multi-Field'!$E$119=[1]Lists!BF260,'[1]Multi-Field'!$F$119="Drained"),BI260,IF(AND('[1]Multi-Field'!$E$119=[1]Lists!BF260,'[1]Multi-Field'!$F$119="undrained"),BH260,""))</f>
        <v/>
      </c>
      <c r="FX260" s="409" t="str">
        <f>IF(AND('[1]Multi-Field'!$E$120=[1]Lists!BF260,'[1]Multi-Field'!$F$120="Drained"),BI260,IF(AND('[1]Multi-Field'!$E$120=[1]Lists!BF260,'[1]Multi-Field'!$F$120="undrained"),BH260,""))</f>
        <v/>
      </c>
    </row>
    <row r="261" spans="1:180" ht="13.5" customHeight="1">
      <c r="A261" s="7" t="s">
        <v>347</v>
      </c>
      <c r="B261" s="7"/>
      <c r="C261" s="7"/>
      <c r="D261" s="8">
        <v>70</v>
      </c>
      <c r="E261" s="8">
        <f t="shared" si="46"/>
        <v>70</v>
      </c>
      <c r="F261" s="8">
        <f t="shared" si="47"/>
        <v>70</v>
      </c>
      <c r="G261" s="8">
        <v>70</v>
      </c>
      <c r="H261" s="8">
        <v>75</v>
      </c>
      <c r="I261" s="8">
        <f t="shared" si="43"/>
        <v>75</v>
      </c>
      <c r="J261" s="8">
        <f t="shared" si="44"/>
        <v>75</v>
      </c>
      <c r="K261" s="8">
        <v>75</v>
      </c>
      <c r="L261" s="8">
        <v>100</v>
      </c>
      <c r="M261" s="8">
        <f t="shared" si="48"/>
        <v>102</v>
      </c>
      <c r="N261" s="8">
        <f t="shared" si="49"/>
        <v>103</v>
      </c>
      <c r="O261" s="8">
        <v>105</v>
      </c>
      <c r="P261" s="391">
        <v>236</v>
      </c>
      <c r="Q261" s="394"/>
      <c r="R261" s="395" t="b">
        <f>IF(OR('Multi-Field'!AA238=Lists!$AC$42,'Multi-Field'!AA238=Lists!$AC$43),IF('Multi-Field'!Z238="x",(IF('Multi-Field'!AC238=Lists!$Q$11,Lists!$R$11,IF('Multi-Field'!AC238=Lists!$Q$12,Lists!$R$12,IF('Multi-Field'!AC238=Lists!$Q$13,Lists!$R$13,IF('Multi-Field'!AC238=Lists!$Q$14,Lists!$R$14))))),IF('Multi-Field'!X238="x",(IF('Multi-Field'!AC238=Lists!$Q$11,Lists!$S$11,IF('Multi-Field'!AC238=Lists!$Q$12,Lists!$S$12,IF('Multi-Field'!AC238=Lists!$Q$13,Lists!$S$13,IF('Multi-Field'!AC238=Lists!$Q$14,Lists!$S$14))))),IF('Multi-Field'!V238="x",(IF('Multi-Field'!AC238=Lists!$Q$11,Lists!$T$11,IF('Multi-Field'!AC238=Lists!$Q$12,Lists!$T$12,IF('Multi-Field'!AC238=Lists!$Q$13,Lists!$T$13,IF('Multi-Field'!AC238=Lists!$Q$14,Lists!$T$14))))),0))))</f>
        <v>0</v>
      </c>
      <c r="S261" s="395" t="str">
        <f t="shared" si="45"/>
        <v/>
      </c>
      <c r="T261" s="395"/>
      <c r="U261" s="396"/>
      <c r="AI261" s="384">
        <f>'[1]Multi-Field'!B257</f>
        <v>0</v>
      </c>
      <c r="AJ261" s="387" t="str">
        <f>IF(OR('[1]Multi-Field'!Q101=[1]Lists!$AC$42,'[1]Multi-Field'!Q101=[1]Lists!$AC$43),"x","")</f>
        <v/>
      </c>
      <c r="AK261" s="387" t="str">
        <f>IF(OR('[1]Multi-Field'!Q101=[1]Lists!$AC$6,'[1]Multi-Field'!Q101=$AC$2,'[1]Multi-Field'!Q101=$AC$4),"x","")</f>
        <v/>
      </c>
      <c r="AL261" s="387" t="str">
        <f>IF(OR('[1]Multi-Field'!Q101=[1]Lists!$AC$7,'[1]Multi-Field'!Q101=$AC$3,'[1]Multi-Field'!Q101=$AC$5),"x","")</f>
        <v/>
      </c>
      <c r="AM261" s="387" t="str">
        <f>IF(OR('[1]Multi-Field'!Q101=$AC$23,'[1]Multi-Field'!Q101=$AC$13,'[1]Multi-Field'!Q101=$AC$9,'[1]Multi-Field'!Q101=$AC$19,'[1]Multi-Field'!Q101=$AC$47),"x","")</f>
        <v/>
      </c>
      <c r="AN261" s="387" t="str">
        <f>IF(OR('[1]Multi-Field'!Q101=$AC$24,'[1]Multi-Field'!Q101=$AC$14,'[1]Multi-Field'!Q101=$AC$10,'[1]Multi-Field'!Q101=$AC$22,'[1]Multi-Field'!Q101=$AC$48),"x","")</f>
        <v/>
      </c>
      <c r="AO261" s="387" t="str">
        <f>IF(OR('[1]Multi-Field'!Q101=$AC$21,'[1]Multi-Field'!Q101=$AC$28,'[1]Multi-Field'!Q101=$AC$62,'[1]Multi-Field'!Q101=$AC$102,'[1]Multi-Field'!Q101=$AC$98),"x","")</f>
        <v/>
      </c>
      <c r="AP261" s="387" t="str">
        <f>IF(OR('[1]Multi-Field'!Q101=$AC$25,'[1]Multi-Field'!Q101=$AC$63,'[1]Multi-Field'!Q101=$AC$85,'[1]Multi-Field'!Q101=$AC$87,'[1]Multi-Field'!Q101=$AC$92,'[1]Multi-Field'!Q101=$AC$93),"x","")</f>
        <v/>
      </c>
      <c r="AQ261" s="387" t="str">
        <f>IF(OR('[1]Multi-Field'!Q101=$AC$20,'[1]Multi-Field'!Q101=$AC$27,'[1]Multi-Field'!Q101=$AC$58,'[1]Multi-Field'!Q101=$AC$86,'[1]Multi-Field'!Q101=$AC$103,'[1]Multi-Field'!Q101=$AC$94),"x","")</f>
        <v/>
      </c>
      <c r="AR261" s="387" t="str">
        <f>IF(OR('[1]Multi-Field'!Q101=$AC$35,'[1]Multi-Field'!Q101=$AC$40,'[1]Multi-Field'!Q101=$AC$45,),"x","")</f>
        <v/>
      </c>
      <c r="AS261" s="387" t="str">
        <f>IF(OR('[1]Multi-Field'!Q101=$AC$36,'[1]Multi-Field'!Q101=$AC$41,'[1]Multi-Field'!Q101=$AC$46,),"x","")</f>
        <v/>
      </c>
      <c r="AT261" s="387" t="str">
        <f>IF(OR('[1]Multi-Field'!Q101=$AC$52,'[1]Multi-Field'!Q101=$AC$53,'[1]Multi-Field'!Q101=$AC$54,'[1]Multi-Field'!Q101=$AC$55,'[1]Multi-Field'!Q101=$AC$68,'[1]Multi-Field'!Q101=$AC$69,'[1]Multi-Field'!Q101=$AC$74,'[1]Multi-Field'!Q101=$AC$71,'[1]Multi-Field'!Q101=$AC$70),"x","")</f>
        <v>x</v>
      </c>
      <c r="AU261" s="387" t="str">
        <f>IF('[1]Multi-Field'!Q101=$AC$72,"x","")</f>
        <v/>
      </c>
      <c r="AV261" s="387" t="str">
        <f>IF('[1]Multi-Field'!Q101=$AC$73,"x","")</f>
        <v/>
      </c>
      <c r="AW261" s="387" t="str">
        <f>IF('[1]Multi-Field'!Q101=$AC$83,"x","")</f>
        <v/>
      </c>
      <c r="AX261" s="387" t="str">
        <f>IF('[1]Multi-Field'!Q101=$AC$84,"x","")</f>
        <v/>
      </c>
      <c r="AY261" s="387" t="str">
        <f>IF('[1]Multi-Field'!Q101=$AC$97,"x","")</f>
        <v/>
      </c>
      <c r="AZ261" s="387" t="str">
        <f>IF('[1]Multi-Field'!Q101=$AC$99,"x","")</f>
        <v/>
      </c>
      <c r="BA261" s="387" t="str">
        <f>IF('[1]Multi-Field'!Q101=$AC$104,"x","")</f>
        <v/>
      </c>
      <c r="BB261" s="387" t="str">
        <f>IF('[1]Multi-Field'!Q101=$AC$105,"x","")</f>
        <v/>
      </c>
      <c r="BC261" s="388"/>
      <c r="BF261" s="411" t="s">
        <v>1427</v>
      </c>
      <c r="BG261" s="412">
        <v>3</v>
      </c>
      <c r="BH261" s="412">
        <v>4</v>
      </c>
      <c r="BI261" s="412">
        <v>4.5</v>
      </c>
      <c r="BJ261" s="409" t="e">
        <f>IF(AND('[1]Single Field'!#REF!=[1]Lists!BF261,'[1]Single Field'!#REF!="Drained"),"x",IF(AND('[1]Single Field'!#REF!=[1]Lists!BF261,'[1]Single Field'!#REF!="Undrained"),O,""))</f>
        <v>#REF!</v>
      </c>
      <c r="BK261" s="409" t="str">
        <f>IF(AND('[1]Multi-Field'!$E$3=[1]Lists!BF261,'[1]Multi-Field'!$F$3="Drained"),BI261,IF(AND('[1]Multi-Field'!$E$3=BF261,'[1]Multi-Field'!$F$3="undrained"),BH261,""))</f>
        <v/>
      </c>
      <c r="BL261" s="409" t="str">
        <f>IF(AND('[1]Multi-Field'!$E$4=BF261,'[1]Multi-Field'!$F$4="Drained"),BI261,IF(AND('[1]Multi-Field'!$E$4=BF261,'[1]Multi-Field'!$F$4="undrained"),BH261,""))</f>
        <v/>
      </c>
      <c r="BM261" s="409" t="str">
        <f>IF(AND('[1]Multi-Field'!$E$5=BF261,'[1]Multi-Field'!$F$5="Drained"),BI261,IF(AND('[1]Multi-Field'!$E$5=BF261,'[1]Multi-Field'!$F$5="undrained"),BH261,""))</f>
        <v/>
      </c>
      <c r="BN261" s="409" t="str">
        <f>IF(AND('[1]Multi-Field'!$E$6=BF261,'[1]Multi-Field'!$F$6="Drained"),BI261,IF(AND('[1]Multi-Field'!$E$6=BF261,'[1]Multi-Field'!$F$6="undrained"),BH261,""))</f>
        <v/>
      </c>
      <c r="BO261" s="409" t="str">
        <f>IF(AND('[1]Multi-Field'!$E$7=BF261,'[1]Multi-Field'!$F$7="Drained"),BI261,IF(AND('[1]Multi-Field'!$E$7=BF261,'[1]Multi-Field'!$F$7="undrained"),BH261,""))</f>
        <v/>
      </c>
      <c r="BP261" s="409" t="str">
        <f>IF(AND('[1]Multi-Field'!$E$8=BF261,'[1]Multi-Field'!$F$8="Drained"),BI261,IF(AND('[1]Multi-Field'!$E$8=BF261,'[1]Multi-Field'!$F$8="undrained"),BH261,""))</f>
        <v/>
      </c>
      <c r="BQ261" s="409" t="str">
        <f>IF(AND('[1]Multi-Field'!$E$9=BF261,'[1]Multi-Field'!$F$9="Drained"),BI261,IF(AND('[1]Multi-Field'!$E$9=BF261,'[1]Multi-Field'!$F$9="undrained"),BH261,""))</f>
        <v/>
      </c>
      <c r="BR261" s="409" t="str">
        <f>IF(AND('[1]Multi-Field'!$E$10=BF261,'[1]Multi-Field'!$F$10="Drained"),BI261,IF(AND('[1]Multi-Field'!$E$10=BF261,'[1]Multi-Field'!$F$10="undrained"),BH261,""))</f>
        <v/>
      </c>
      <c r="BS261" s="409" t="str">
        <f>IF(AND('[1]Multi-Field'!$E$11=BF261,'[1]Multi-Field'!$F$11="Drained"),BI261,IF(AND('[1]Multi-Field'!$E$11=BF261,'[1]Multi-Field'!$F$11="undrained"),BH261,""))</f>
        <v/>
      </c>
      <c r="BT261" s="409" t="str">
        <f>IF(AND('[1]Multi-Field'!$E$12=BF261,'[1]Multi-Field'!$F$12="Drained"),BI261,IF(AND('[1]Multi-Field'!$E$12=BF261,'[1]Multi-Field'!$F$12="undrained"),BH261,""))</f>
        <v/>
      </c>
      <c r="BU261" s="409" t="str">
        <f>IF(AND('[1]Multi-Field'!$E$13=BF261,'[1]Multi-Field'!$F$13="Drained"),BI261,IF(AND('[1]Multi-Field'!$E$3=BF261,'[1]Multi-Field'!$F$13="undrained"),BH261,""))</f>
        <v/>
      </c>
      <c r="BV261" s="409" t="str">
        <f>IF(AND('[1]Multi-Field'!$E$14=BF261,'[1]Multi-Field'!$F$14="Drained"),BI261,IF(AND('[1]Multi-Field'!$E$14=BF261,'[1]Multi-Field'!$F$14="undrained"),BH261,""))</f>
        <v/>
      </c>
      <c r="BW261" s="409" t="str">
        <f>IF(AND('[1]Multi-Field'!$E$15=BF261,'[1]Multi-Field'!$F$15="Drained"),BI261,IF(AND('[1]Multi-Field'!$E$15=BF261,'[1]Multi-Field'!$F$15="undrained"),BH261,""))</f>
        <v/>
      </c>
      <c r="BX261" s="409" t="str">
        <f>IF(AND('[1]Multi-Field'!$E$16=[1]Lists!BF261,'[1]Multi-Field'!$F$16="Drained"),BI261,IF(AND('[1]Multi-Field'!$E$16=[1]Lists!BF261,'[1]Multi-Field'!$F$16="undrained"),BH261,""))</f>
        <v/>
      </c>
      <c r="BY261" s="409" t="str">
        <f>IF(AND('[1]Multi-Field'!$E$17=[1]Lists!BF261,'[1]Multi-Field'!$F$17="Drained"),BI261,IF(AND('[1]Multi-Field'!$E$17=[1]Lists!BF261,'[1]Multi-Field'!$F$17="undrained"),BH261,""))</f>
        <v/>
      </c>
      <c r="BZ261" s="409" t="str">
        <f>IF(AND('[1]Multi-Field'!$E$18=[1]Lists!BF261,'[1]Multi-Field'!$F$18="Drained"),BI261,IF(AND('[1]Multi-Field'!$E$18=[1]Lists!BF261,'[1]Multi-Field'!$F$18="undrained"),BH261,""))</f>
        <v/>
      </c>
      <c r="CA261" s="409" t="str">
        <f>IF(AND('[1]Multi-Field'!$E$19=[1]Lists!BF261,'[1]Multi-Field'!$F$19="Drained"),BI261,IF(AND('[1]Multi-Field'!$E$19=[1]Lists!BF261,'[1]Multi-Field'!$F$19="undrained"),BH261,""))</f>
        <v/>
      </c>
      <c r="CB261" s="409" t="str">
        <f>IF(AND('[1]Multi-Field'!$E$20=[1]Lists!BF261,'[1]Multi-Field'!$F$20="Drained"),BI261,IF(AND('[1]Multi-Field'!$E$20=[1]Lists!BF261,'[1]Multi-Field'!$F$20="undrained"),BH261,""))</f>
        <v/>
      </c>
      <c r="CC261" s="409" t="str">
        <f>IF(AND('[1]Multi-Field'!$E$21=[1]Lists!BF261,'[1]Multi-Field'!$F$21="Drained"),BI261,IF(AND('[1]Multi-Field'!$E$21=[1]Lists!BF261,'[1]Multi-Field'!$F$21="undrained"),BH261,""))</f>
        <v/>
      </c>
      <c r="CD261" s="409" t="str">
        <f>IF(AND('[1]Multi-Field'!$E$22=[1]Lists!BF261,'[1]Multi-Field'!$F$22="Drained"),BI261,IF(AND('[1]Multi-Field'!$E$22=[1]Lists!BF261,'[1]Multi-Field'!$F$22="undrained"),BH261,""))</f>
        <v/>
      </c>
      <c r="CE261" s="409" t="str">
        <f>IF(AND('[1]Multi-Field'!$E$23=[1]Lists!BF261,'[1]Multi-Field'!$F$23="Drained"),BI261,IF(AND('[1]Multi-Field'!$E$23=[1]Lists!BF261,'[1]Multi-Field'!$F$23="undrained"),BH261,""))</f>
        <v/>
      </c>
      <c r="CF261" s="409" t="str">
        <f>IF(AND('[1]Multi-Field'!$E$24=[1]Lists!BF261,'[1]Multi-Field'!$F$24="Drained"),BI261,IF(AND('[1]Multi-Field'!$E$24=[1]Lists!BF261,'[1]Multi-Field'!$F$24="undrained"),BH261,""))</f>
        <v/>
      </c>
      <c r="CG261" s="409" t="str">
        <f>IF(AND('[1]Multi-Field'!$E$25=[1]Lists!BF261,'[1]Multi-Field'!$F$25="Drained"),BI261,IF(AND('[1]Multi-Field'!$E$25=[1]Lists!BF261,'[1]Multi-Field'!$F$25="undrained"),BH261,""))</f>
        <v/>
      </c>
      <c r="CH261" s="409" t="str">
        <f>IF(AND('[1]Multi-Field'!$E$26=[1]Lists!BF261,'[1]Multi-Field'!$F$26="Drained"),BI261,IF(AND('[1]Multi-Field'!$E$26=[1]Lists!BF261,'[1]Multi-Field'!$F$26="undrained"),BH261,""))</f>
        <v/>
      </c>
      <c r="CI261" s="409" t="str">
        <f>IF(AND('[1]Multi-Field'!$E$27=[1]Lists!BF261,'[1]Multi-Field'!$F$27="Drained"),BI261,IF(AND('[1]Multi-Field'!$E$27=[1]Lists!BF261,'[1]Multi-Field'!$F$27="undrained"),BH261,""))</f>
        <v/>
      </c>
      <c r="CJ261" s="409" t="str">
        <f>IF(AND('[1]Multi-Field'!$E$28=[1]Lists!BF261,'[1]Multi-Field'!$F$28="Drained"),BI261,IF(AND('[1]Multi-Field'!$E$28=[1]Lists!BF261,'[1]Multi-Field'!$F$28="undrained"),BH261,""))</f>
        <v/>
      </c>
      <c r="CK261" s="409" t="str">
        <f>IF(AND('[1]Multi-Field'!$E$29=[1]Lists!BF261,'[1]Multi-Field'!$F$29="Drained"),BI261,IF(AND('[1]Multi-Field'!$E$29=[1]Lists!BF261,'[1]Multi-Field'!$F$29="undrained"),BH261,""))</f>
        <v/>
      </c>
      <c r="CL261" s="409" t="str">
        <f>IF(AND('[1]Multi-Field'!$E$30=[1]Lists!BF261,'[1]Multi-Field'!$F$30="Drained"),BI261,IF(AND('[1]Multi-Field'!$E$30=[1]Lists!BF261,'[1]Multi-Field'!$F$30="undrained"),BH261,""))</f>
        <v/>
      </c>
      <c r="CM261" s="409" t="str">
        <f>IF(AND('[1]Multi-Field'!$E$31=[1]Lists!BF261,'[1]Multi-Field'!$F$31="Drained"),BI261,IF(AND('[1]Multi-Field'!$E$31=[1]Lists!BF261,'[1]Multi-Field'!$F$31="undrained"),BH261,""))</f>
        <v/>
      </c>
      <c r="CN261" s="409" t="str">
        <f>IF(AND('[1]Multi-Field'!$E$32=[1]Lists!BF261,'[1]Multi-Field'!$F$32="Drained"),BI261,IF(AND('[1]Multi-Field'!$E$32=[1]Lists!BF261,'[1]Multi-Field'!$F$32="undrained"),BH261,""))</f>
        <v/>
      </c>
      <c r="CO261" s="409" t="str">
        <f>IF(AND('[1]Multi-Field'!$E$33=[1]Lists!BF261,'[1]Multi-Field'!$F$33="Drained"),BI261,IF(AND('[1]Multi-Field'!$E$33=[1]Lists!BF261,'[1]Multi-Field'!$F$33="undrained"),BH261,""))</f>
        <v/>
      </c>
      <c r="CP261" s="409" t="str">
        <f>IF(AND('[1]Multi-Field'!$E$34=[1]Lists!BF261,'[1]Multi-Field'!$F$34="Drained"),BI261,IF(AND('[1]Multi-Field'!$E$34=[1]Lists!BF261,'[1]Multi-Field'!$F$34="undrained"),BH261,""))</f>
        <v/>
      </c>
      <c r="CQ261" s="409" t="str">
        <f>IF(AND('[1]Multi-Field'!$E$35=[1]Lists!BF261,'[1]Multi-Field'!$F$35="Drained"),BI261,IF(AND('[1]Multi-Field'!$E$35=[1]Lists!BF261,'[1]Multi-Field'!$F$35="undrained"),BH261,""))</f>
        <v/>
      </c>
      <c r="CR261" s="409" t="str">
        <f>IF(AND('[1]Multi-Field'!$E$36=[1]Lists!BF261,'[1]Multi-Field'!$F$36="Drained"),BI261,IF(AND('[1]Multi-Field'!$E$36=[1]Lists!BF261,'[1]Multi-Field'!$F$36="undrained"),BH261,""))</f>
        <v/>
      </c>
      <c r="CS261" s="409" t="str">
        <f>IF(AND('[1]Multi-Field'!$E$37=[1]Lists!BF261,'[1]Multi-Field'!$F$37="Drained"),BI261,IF(AND('[1]Multi-Field'!$E$37=[1]Lists!BF261,'[1]Multi-Field'!$F$37="undrained"),BH261,""))</f>
        <v/>
      </c>
      <c r="CT261" s="409" t="str">
        <f>IF(AND('[1]Multi-Field'!$E$38=[1]Lists!BF261,'[1]Multi-Field'!$F$38="Drained"),BI261,IF(AND('[1]Multi-Field'!$E$38=[1]Lists!BF261,'[1]Multi-Field'!$F$38="undrained"),BH261,""))</f>
        <v/>
      </c>
      <c r="CU261" s="409" t="str">
        <f>IF(AND('[1]Multi-Field'!$E$39=[1]Lists!BF261,'[1]Multi-Field'!$F$39="Drained"),BI261,IF(AND('[1]Multi-Field'!$E$39=[1]Lists!BF261,'[1]Multi-Field'!$F$39="undrained"),BH261,""))</f>
        <v/>
      </c>
      <c r="CV261" s="409" t="str">
        <f>IF(AND('[1]Multi-Field'!$E$40=[1]Lists!BF261,'[1]Multi-Field'!$F$40="Drained"),BI261,IF(AND('[1]Multi-Field'!$E$40=[1]Lists!BF261,'[1]Multi-Field'!$F$40="undrained"),BH261,""))</f>
        <v/>
      </c>
      <c r="CW261" s="409" t="str">
        <f>IF(AND('[1]Multi-Field'!$E$41=[1]Lists!BF261,'[1]Multi-Field'!$F$40="Drained"),BI261,IF(AND('[1]Multi-Field'!$E$40=[1]Lists!BF261,'[1]Multi-Field'!$F$40="undrained"),BH261,""))</f>
        <v/>
      </c>
      <c r="CX261" s="409" t="str">
        <f>IF(AND('[1]Multi-Field'!$E$42=[1]Lists!BF261,'[1]Multi-Field'!$F$42="Drained"),BI261,IF(AND('[1]Multi-Field'!$E$42=[1]Lists!BF261,'[1]Multi-Field'!$F$42="undrained"),BH261,""))</f>
        <v/>
      </c>
      <c r="CY261" s="409" t="str">
        <f>IF(AND('[1]Multi-Field'!$E$43=[1]Lists!BF261,'[1]Multi-Field'!$F$43="Drained"),BI261,IF(AND('[1]Multi-Field'!$E$43=[1]Lists!BF261,'[1]Multi-Field'!$F$43="undrained"),BH261,""))</f>
        <v/>
      </c>
      <c r="CZ261" s="409" t="str">
        <f>IF(AND('[1]Multi-Field'!$E$44=[1]Lists!BF261,'[1]Multi-Field'!$F$44="Drained"),BI261,IF(AND('[1]Multi-Field'!$E$44=[1]Lists!BF261,'[1]Multi-Field'!$F$44="undrained"),BH261,""))</f>
        <v/>
      </c>
      <c r="DA261" s="409" t="str">
        <f>IF(AND('[1]Multi-Field'!$E$45=[1]Lists!BF261,'[1]Multi-Field'!$F$45="Drained"),BI261,IF(AND('[1]Multi-Field'!$E$45=[1]Lists!BF261,'[1]Multi-Field'!$F$45="undrained"),BH261,""))</f>
        <v/>
      </c>
      <c r="DB261" s="409" t="str">
        <f>IF(AND('[1]Multi-Field'!$E$46=[1]Lists!BF261,'[1]Multi-Field'!$F$46="Drained"),BI261,IF(AND('[1]Multi-Field'!$E$46=[1]Lists!BF261,'[1]Multi-Field'!$F$46="undrained"),BH261,""))</f>
        <v/>
      </c>
      <c r="DC261" s="409" t="str">
        <f>IF(AND('[1]Multi-Field'!$E$47=[1]Lists!BF261,'[1]Multi-Field'!$F$47="Drained"),BI261,IF(AND('[1]Multi-Field'!$E$47=[1]Lists!BF261,'[1]Multi-Field'!$F$47="undrained"),BH261,""))</f>
        <v/>
      </c>
      <c r="DD261" s="409" t="str">
        <f>IF(AND('[1]Multi-Field'!$E$48=[1]Lists!BF261,'[1]Multi-Field'!$F$48="Drained"),BI261,IF(AND('[1]Multi-Field'!$E$48=[1]Lists!BF261,'[1]Multi-Field'!$F$48="undrained"),BH261,""))</f>
        <v/>
      </c>
      <c r="DE261" s="409" t="str">
        <f>IF(AND('[1]Multi-Field'!$E$49=[1]Lists!BF261,'[1]Multi-Field'!$F$49="Drained"),BI261,IF(AND('[1]Multi-Field'!$E$49=[1]Lists!BF261,'[1]Multi-Field'!$F$9="undrained"),BH261,""))</f>
        <v/>
      </c>
      <c r="DF261" s="409" t="str">
        <f>IF(AND('[1]Multi-Field'!$E$50=[1]Lists!BF261,'[1]Multi-Field'!$F$50="Drained"),BI261,IF(AND('[1]Multi-Field'!$E$50=[1]Lists!BF261,'[1]Multi-Field'!$F$50="undrained"),BH261,""))</f>
        <v/>
      </c>
      <c r="DG261" s="409" t="str">
        <f>IF(AND('[1]Multi-Field'!$E$51=[1]Lists!BF261,'[1]Multi-Field'!$F$51="Drained"),BI261,IF(AND('[1]Multi-Field'!$E$51=[1]Lists!BF261,'[1]Multi-Field'!$F$51="undrained"),BH261,""))</f>
        <v/>
      </c>
      <c r="DH261" s="409" t="str">
        <f>IF(AND('[1]Multi-Field'!$E$52=[1]Lists!BF261,'[1]Multi-Field'!$F$52="Drained"),BI261,IF(AND('[1]Multi-Field'!$E$52=[1]Lists!BF261,'[1]Multi-Field'!$F$52="undrained"),BH261,""))</f>
        <v/>
      </c>
      <c r="DI261" s="409" t="str">
        <f>IF(AND('[1]Multi-Field'!$E$53=[1]Lists!BF261,'[1]Multi-Field'!$F$53="Drained"),BI261,IF(AND('[1]Multi-Field'!$E$53=[1]Lists!BF261,'[1]Multi-Field'!$F$53="undrained"),BH261,""))</f>
        <v/>
      </c>
      <c r="DJ261" s="409" t="str">
        <f>IF(AND('[1]Multi-Field'!$E$54=[1]Lists!BF261,'[1]Multi-Field'!$F$54="Drained"),BI261,IF(AND('[1]Multi-Field'!$E$54=[1]Lists!BF261,'[1]Multi-Field'!$F$54="undrained"),BH261,""))</f>
        <v/>
      </c>
      <c r="DK261" s="409" t="str">
        <f>IF(AND('[1]Multi-Field'!$E$55=[1]Lists!BF261,'[1]Multi-Field'!$F$55="Drained"),BI261,IF(AND('[1]Multi-Field'!$E$55=[1]Lists!BF261,'[1]Multi-Field'!$F$55="undrained"),BH261,""))</f>
        <v/>
      </c>
      <c r="DL261" s="409" t="str">
        <f>IF(AND('[1]Multi-Field'!$E$56=[1]Lists!BF261,'[1]Multi-Field'!$F$56="Drained"),BI261,IF(AND('[1]Multi-Field'!$E$56=[1]Lists!BF261,'[1]Multi-Field'!$F$56="undrained"),BH261,""))</f>
        <v/>
      </c>
      <c r="DM261" s="409" t="str">
        <f>IF(AND('[1]Multi-Field'!$E$57=[1]Lists!BF261,'[1]Multi-Field'!$F$57="Drained"),BI261,IF(AND('[1]Multi-Field'!$E$57=[1]Lists!BF261,'[1]Multi-Field'!$F$57="undrained"),BH261,""))</f>
        <v/>
      </c>
      <c r="DN261" s="409" t="str">
        <f>IF(AND('[1]Multi-Field'!$E$58=[1]Lists!BF261,'[1]Multi-Field'!$F$58="Drained"),BI261,IF(AND('[1]Multi-Field'!$E$58=[1]Lists!BF261,'[1]Multi-Field'!$F$58="undrained"),BH261,""))</f>
        <v/>
      </c>
      <c r="DO261" s="409" t="str">
        <f>IF(AND('[1]Multi-Field'!$E$59=[1]Lists!BF261,'[1]Multi-Field'!$F$59="Drained"),BI261,IF(AND('[1]Multi-Field'!$E$59=[1]Lists!BF261,'[1]Multi-Field'!$F$59="undrained"),BH261,""))</f>
        <v/>
      </c>
      <c r="DP261" s="409" t="str">
        <f>IF(AND('[1]Multi-Field'!$E$60=[1]Lists!BF261,'[1]Multi-Field'!$F$60="Drained"),BI261,IF(AND('[1]Multi-Field'!$E$60=[1]Lists!BF261,'[1]Multi-Field'!$F$60="undrained"),BH261,""))</f>
        <v/>
      </c>
      <c r="DQ261" s="409" t="str">
        <f>IF(AND('[1]Multi-Field'!$E$61=[1]Lists!BF261,'[1]Multi-Field'!$F$61="Drained"),BI261,IF(AND('[1]Multi-Field'!$E$61=[1]Lists!BF261,'[1]Multi-Field'!$F$61="undrained"),BH261,""))</f>
        <v/>
      </c>
      <c r="DR261" s="409" t="str">
        <f>IF(AND('[1]Multi-Field'!$E$62=[1]Lists!BF261,'[1]Multi-Field'!$F$62="Drained"),BI261,IF(AND('[1]Multi-Field'!$E$62=[1]Lists!BF261,'[1]Multi-Field'!$F$62="undrained"),BH261,""))</f>
        <v/>
      </c>
      <c r="DS261" s="409" t="str">
        <f>IF(AND('[1]Multi-Field'!$E$63=[1]Lists!BF261,'[1]Multi-Field'!$F$63="Drained"),BI261,IF(AND('[1]Multi-Field'!$E$63=[1]Lists!BF261,'[1]Multi-Field'!$F$63="undrained"),BH261,""))</f>
        <v/>
      </c>
      <c r="DT261" s="409" t="str">
        <f>IF(AND('[1]Multi-Field'!$E$64=[1]Lists!BF261,'[1]Multi-Field'!$F$64="Drained"),BI261,IF(AND('[1]Multi-Field'!$E$64=[1]Lists!BF261,'[1]Multi-Field'!$F$64="undrained"),BH261,""))</f>
        <v/>
      </c>
      <c r="DU261" s="409" t="str">
        <f>IF(AND('[1]Multi-Field'!$E$65=[1]Lists!BF261,'[1]Multi-Field'!$F$65="Drained"),BI261,IF(AND('[1]Multi-Field'!$E$65=[1]Lists!BF261,'[1]Multi-Field'!$F$65="undrained"),BH261,""))</f>
        <v/>
      </c>
      <c r="DV261" s="409" t="str">
        <f>IF(AND('[1]Multi-Field'!$E$66=[1]Lists!BF261,'[1]Multi-Field'!$F$66="Drained"),BI261,IF(AND('[1]Multi-Field'!$E$66=[1]Lists!BF261,'[1]Multi-Field'!$F$66="undrained"),BH261,""))</f>
        <v/>
      </c>
      <c r="DW261" s="409" t="str">
        <f>IF(AND('[1]Multi-Field'!$E$67=[1]Lists!BF261,'[1]Multi-Field'!$F$67="Drained"),BI261,IF(AND('[1]Multi-Field'!$E$67=[1]Lists!BF261,'[1]Multi-Field'!$F$67="undrained"),BH261,""))</f>
        <v/>
      </c>
      <c r="DX261" s="409" t="str">
        <f>IF(AND('[1]Multi-Field'!$E$68=[1]Lists!BF261,'[1]Multi-Field'!$F$68="Drained"),BI261,IF(AND('[1]Multi-Field'!$E$68=[1]Lists!BF261,'[1]Multi-Field'!$F$68="undrained"),BH261,""))</f>
        <v/>
      </c>
      <c r="DY261" s="409" t="str">
        <f>IF(AND('[1]Multi-Field'!$E$69=[1]Lists!BF261,'[1]Multi-Field'!$F$69="Drained"),BI261,IF(AND('[1]Multi-Field'!$E$69=[1]Lists!BF261,'[1]Multi-Field'!$F$69="undrained"),BH261,""))</f>
        <v/>
      </c>
      <c r="DZ261" s="409" t="str">
        <f>IF(AND('[1]Multi-Field'!$E$70=[1]Lists!BF261,'[1]Multi-Field'!$F$70="Drained"),BI261,IF(AND('[1]Multi-Field'!$E$70=[1]Lists!BF261,'[1]Multi-Field'!$F$70="undrained"),BH261,""))</f>
        <v/>
      </c>
      <c r="EA261" s="409" t="str">
        <f>IF(AND('[1]Multi-Field'!$E$71=[1]Lists!BF261,'[1]Multi-Field'!$F$71="Drained"),BI261,IF(AND('[1]Multi-Field'!$E$71=[1]Lists!BF261,'[1]Multi-Field'!$F$71="undrained"),BH261,""))</f>
        <v/>
      </c>
      <c r="EB261" s="409" t="str">
        <f>IF(AND('[1]Multi-Field'!$E$72=[1]Lists!BF261,'[1]Multi-Field'!$F$72="Drained"),BI261,IF(AND('[1]Multi-Field'!$E$72=[1]Lists!BF261,'[1]Multi-Field'!$F$72="undrained"),BH261,""))</f>
        <v/>
      </c>
      <c r="EC261" s="409" t="str">
        <f>IF(AND('[1]Multi-Field'!$E$73=[1]Lists!BF261,'[1]Multi-Field'!$F$73="Drained"),BI261,IF(AND('[1]Multi-Field'!$E$73=[1]Lists!BF261,'[1]Multi-Field'!$F$73="undrained"),BH261,""))</f>
        <v/>
      </c>
      <c r="ED261" s="409" t="str">
        <f>IF(AND('[1]Multi-Field'!$E$74=[1]Lists!BF261,'[1]Multi-Field'!$F$74="Drained"),BI261,IF(AND('[1]Multi-Field'!$E$74=[1]Lists!BF261,'[1]Multi-Field'!$F$74="undrained"),BH261,""))</f>
        <v/>
      </c>
      <c r="EE261" s="409" t="str">
        <f>IF(AND('[1]Multi-Field'!$E$75=[1]Lists!BF261,'[1]Multi-Field'!$F$75="Drained"),BI261,IF(AND('[1]Multi-Field'!$E$75=[1]Lists!BF261,'[1]Multi-Field'!$F$75="undrained"),BH261,""))</f>
        <v/>
      </c>
      <c r="EF261" s="409" t="str">
        <f>IF(AND('[1]Multi-Field'!$E$76=[1]Lists!BF261,'[1]Multi-Field'!$F$76="Drained"),BI261,IF(AND('[1]Multi-Field'!$E$76=[1]Lists!BF261,'[1]Multi-Field'!$F$6="undrained"),BH261,""))</f>
        <v/>
      </c>
      <c r="EG261" s="409" t="str">
        <f>IF(AND('[1]Multi-Field'!$E$77=[1]Lists!BF261,'[1]Multi-Field'!$F$77="Drained"),BI261,IF(AND('[1]Multi-Field'!$E$77=[1]Lists!BF261,'[1]Multi-Field'!$F$77="undrained"),BH261,""))</f>
        <v/>
      </c>
      <c r="EH261" s="409" t="str">
        <f>IF(AND('[1]Multi-Field'!$E$78=[1]Lists!BF261,'[1]Multi-Field'!$F$78="Drained"),BI261,IF(AND('[1]Multi-Field'!$E$78=[1]Lists!BF261,'[1]Multi-Field'!$F$78="undrained"),BH261,""))</f>
        <v/>
      </c>
      <c r="EI261" s="409" t="str">
        <f>IF(AND('[1]Multi-Field'!$E$79=[1]Lists!BF261,'[1]Multi-Field'!$F$79="Drained"),BI261,IF(AND('[1]Multi-Field'!$E$79=[1]Lists!BF261,'[1]Multi-Field'!$F$79="undrained"),BH261,""))</f>
        <v/>
      </c>
      <c r="EJ261" s="409" t="str">
        <f>IF(AND('[1]Multi-Field'!$E$80=[1]Lists!BF261,'[1]Multi-Field'!$F$80="Drained"),BI261,IF(AND('[1]Multi-Field'!$E$80=[1]Lists!BF261,'[1]Multi-Field'!$F$80="undrained"),BH261,""))</f>
        <v/>
      </c>
      <c r="EK261" s="409" t="str">
        <f>IF(AND('[1]Multi-Field'!$E$81=[1]Lists!BF261,'[1]Multi-Field'!$F$81="Drained"),BI261,IF(AND('[1]Multi-Field'!$E$81=[1]Lists!BF261,'[1]Multi-Field'!$F$81="undrained"),BH261,""))</f>
        <v/>
      </c>
      <c r="EL261" s="409" t="str">
        <f>IF(AND('[1]Multi-Field'!$E$82=[1]Lists!BF261,'[1]Multi-Field'!$F$82="Drained"),BI261,IF(AND('[1]Multi-Field'!$E$82=[1]Lists!BF261,'[1]Multi-Field'!$F$82="undrained"),BH261,""))</f>
        <v/>
      </c>
      <c r="EM261" s="409" t="str">
        <f>IF(AND('[1]Multi-Field'!$E$83=[1]Lists!BF261,'[1]Multi-Field'!$F$83="Drained"),BI261,IF(AND('[1]Multi-Field'!$E$83=[1]Lists!BF261,'[1]Multi-Field'!$F$83="undrained"),BH261,""))</f>
        <v/>
      </c>
      <c r="EN261" s="409" t="str">
        <f>IF(AND('[1]Multi-Field'!$E$84=[1]Lists!BF261,'[1]Multi-Field'!$F$84="Drained"),BI261,IF(AND('[1]Multi-Field'!$E$84=[1]Lists!BF261,'[1]Multi-Field'!$F$84="undrained"),BH261,""))</f>
        <v/>
      </c>
      <c r="EO261" s="409" t="str">
        <f>IF(AND('[1]Multi-Field'!$E$85=[1]Lists!BF261,'[1]Multi-Field'!$F$85="Drained"),BI261,IF(AND('[1]Multi-Field'!$E$85=[1]Lists!BF261,'[1]Multi-Field'!$F$85="undrained"),BH261,""))</f>
        <v/>
      </c>
      <c r="EP261" s="409" t="str">
        <f>IF(AND('[1]Multi-Field'!$E$86=[1]Lists!BF261,'[1]Multi-Field'!$F$86="Drained"),BI261,IF(AND('[1]Multi-Field'!$E$86=[1]Lists!BF261,'[1]Multi-Field'!$F$86="undrained"),BH261,""))</f>
        <v/>
      </c>
      <c r="EQ261" s="409" t="str">
        <f>IF(AND('[1]Multi-Field'!$E$87=[1]Lists!BF261,'[1]Multi-Field'!$F$87="Drained"),BI261,IF(AND('[1]Multi-Field'!$E$87=[1]Lists!BF261,'[1]Multi-Field'!$F$87="undrained"),BH261,""))</f>
        <v/>
      </c>
      <c r="ER261" s="409" t="str">
        <f>IF(AND('[1]Multi-Field'!$E$88=[1]Lists!BF261,'[1]Multi-Field'!$F$88="Drained"),BI261,IF(AND('[1]Multi-Field'!$E$88=[1]Lists!BF261,'[1]Multi-Field'!$F$88="undrained"),BH261,""))</f>
        <v/>
      </c>
      <c r="ES261" s="409" t="str">
        <f>IF(AND('[1]Multi-Field'!$E$89=[1]Lists!BF261,'[1]Multi-Field'!$F$89="Drained"),BI261,IF(AND('[1]Multi-Field'!$E$89=[1]Lists!BF261,'[1]Multi-Field'!$F$89="undrained"),BH261,""))</f>
        <v/>
      </c>
      <c r="ET261" s="409" t="str">
        <f>IF(AND('[1]Multi-Field'!$E$90=[1]Lists!BF261,'[1]Multi-Field'!$F$90="Drained"),BI261,IF(AND('[1]Multi-Field'!$E$90=[1]Lists!BF261,'[1]Multi-Field'!$F$90="undrained"),BH261,""))</f>
        <v/>
      </c>
      <c r="EU261" s="409" t="str">
        <f>IF(AND('[1]Multi-Field'!$E$91=[1]Lists!BF261,'[1]Multi-Field'!$F$91="Drained"),BI261,IF(AND('[1]Multi-Field'!$E$91=[1]Lists!BF261,'[1]Multi-Field'!$F$91="undrained"),BH261,""))</f>
        <v/>
      </c>
      <c r="EV261" s="409" t="str">
        <f>IF(AND('[1]Multi-Field'!$E$92=[1]Lists!BF261,'[1]Multi-Field'!$F$92="Drained"),BI261,IF(AND('[1]Multi-Field'!$E$92=[1]Lists!BF261,'[1]Multi-Field'!$F$92="undrained"),BH261,""))</f>
        <v/>
      </c>
      <c r="EW261" s="409" t="str">
        <f>IF(AND('[1]Multi-Field'!$E$93=[1]Lists!BF261,'[1]Multi-Field'!$F$93="Drained"),BI261,IF(AND('[1]Multi-Field'!$E$93=[1]Lists!BF261,'[1]Multi-Field'!$F$93="undrained"),BH261,""))</f>
        <v/>
      </c>
      <c r="EX261" s="409" t="str">
        <f>IF(AND('[1]Multi-Field'!$E$94=[1]Lists!BF261,'[1]Multi-Field'!$F$94="Drained"),BI261,IF(AND('[1]Multi-Field'!$E$94=[1]Lists!BF261,'[1]Multi-Field'!$F$94="undrained"),BH261,""))</f>
        <v/>
      </c>
      <c r="EY261" s="409" t="str">
        <f>IF(AND('[1]Multi-Field'!$E$95=[1]Lists!BF261,'[1]Multi-Field'!$F$95="Drained"),BI261,IF(AND('[1]Multi-Field'!$E$95=[1]Lists!BF261,'[1]Multi-Field'!$F$95="undrained"),BH261,""))</f>
        <v/>
      </c>
      <c r="EZ261" s="409" t="str">
        <f>IF(AND('[1]Multi-Field'!$E$96=[1]Lists!BF261,'[1]Multi-Field'!$F$96="Drained"),BI261,IF(AND('[1]Multi-Field'!$E$96=[1]Lists!BF261,'[1]Multi-Field'!$F$96="undrained"),BH261,""))</f>
        <v/>
      </c>
      <c r="FA261" s="409" t="str">
        <f>IF(AND('[1]Multi-Field'!$E$97=[1]Lists!BF261,'[1]Multi-Field'!$F$97="Drained"),BI261,IF(AND('[1]Multi-Field'!$E$97=[1]Lists!BF261,'[1]Multi-Field'!$F$97="undrained"),BH261,""))</f>
        <v/>
      </c>
      <c r="FB261" s="409" t="str">
        <f>IF(AND('[1]Multi-Field'!$E$98=[1]Lists!BF261,'[1]Multi-Field'!$F$98="Drained"),BI261,IF(AND('[1]Multi-Field'!$E$98=[1]Lists!BF261,'[1]Multi-Field'!$F$98="undrained"),BH261,""))</f>
        <v/>
      </c>
      <c r="FC261" s="409" t="str">
        <f>IF(AND('[1]Multi-Field'!$E$99=[1]Lists!BF261,'[1]Multi-Field'!$F$99="Drained"),BI261,IF(AND('[1]Multi-Field'!$E$99=[1]Lists!BF261,'[1]Multi-Field'!$F$99="undrained"),BH261,""))</f>
        <v/>
      </c>
      <c r="FD261" s="409" t="str">
        <f>IF(AND('[1]Multi-Field'!$E$100=[1]Lists!BF261,'[1]Multi-Field'!$F$100="Drained"),BI261,IF(AND('[1]Multi-Field'!$E$100=[1]Lists!BF261,'[1]Multi-Field'!$F$100="undrained"),BH261,""))</f>
        <v/>
      </c>
      <c r="FE261" s="409" t="str">
        <f>IF(AND('[1]Multi-Field'!$E$101=[1]Lists!BF261,'[1]Multi-Field'!$F$101="Drained"),BI261,IF(AND('[1]Multi-Field'!$E$101=[1]Lists!BF261,'[1]Multi-Field'!$F$101="undrained"),BH261,""))</f>
        <v/>
      </c>
      <c r="FF261" s="409" t="str">
        <f>IF(AND('[1]Multi-Field'!$E$102=[1]Lists!BF261,'[1]Multi-Field'!$F$102="Drained"),BI261,IF(AND('[1]Multi-Field'!$E$102=[1]Lists!BF261,'[1]Multi-Field'!$F$102="undrained"),BH261,""))</f>
        <v/>
      </c>
      <c r="FG261" s="409" t="str">
        <f>IF(AND('[1]Multi-Field'!$E$103=[1]Lists!BF261,'[1]Multi-Field'!$F$103="Drained"),BI261,IF(AND('[1]Multi-Field'!$E$103=[1]Lists!BF261,'[1]Multi-Field'!$F$103="undrained"),BH261,""))</f>
        <v/>
      </c>
      <c r="FH261" s="409" t="str">
        <f>IF(AND('[1]Multi-Field'!$E$104=[1]Lists!BF261,'[1]Multi-Field'!$F$104="Drained"),BI261,IF(AND('[1]Multi-Field'!$E$104=[1]Lists!BF261,'[1]Multi-Field'!$F$104="undrained"),BH261,""))</f>
        <v/>
      </c>
      <c r="FI261" s="409" t="str">
        <f>IF(AND('[1]Multi-Field'!$E$105=[1]Lists!BF261,'[1]Multi-Field'!$F$105="Drained"),BI261,IF(AND('[1]Multi-Field'!$E$105=[1]Lists!BF261,'[1]Multi-Field'!$F$105="undrained"),BH261,""))</f>
        <v/>
      </c>
      <c r="FJ261" s="409" t="str">
        <f>IF(AND('[1]Multi-Field'!$E$106=[1]Lists!BF261,'[1]Multi-Field'!$F$106="Drained"),BI261,IF(AND('[1]Multi-Field'!$E$106=[1]Lists!BF261,'[1]Multi-Field'!$F$106="undrained"),BH261,""))</f>
        <v/>
      </c>
      <c r="FK261" s="409" t="str">
        <f>IF(AND('[1]Multi-Field'!$E$107=[1]Lists!BF261,'[1]Multi-Field'!$F$107="Drained"),BI261,IF(AND('[1]Multi-Field'!$E$107=[1]Lists!BF261,'[1]Multi-Field'!$F$107="undrained"),BH261,""))</f>
        <v/>
      </c>
      <c r="FL261" s="409" t="str">
        <f>IF(AND('[1]Multi-Field'!$E$108=[1]Lists!BF261,'[1]Multi-Field'!$F$108="Drained"),BI261,IF(AND('[1]Multi-Field'!$E$108=[1]Lists!BF261,'[1]Multi-Field'!$F$108="undrained"),BH261,""))</f>
        <v/>
      </c>
      <c r="FM261" s="409" t="str">
        <f>IF(AND('[1]Multi-Field'!$E$109=[1]Lists!BF261,'[1]Multi-Field'!$F$109="Drained"),BI261,IF(AND('[1]Multi-Field'!$E$109=[1]Lists!BF261,'[1]Multi-Field'!$F$109="undrained"),BH261,""))</f>
        <v/>
      </c>
      <c r="FN261" s="409" t="str">
        <f>IF(AND('[1]Multi-Field'!$E$110=[1]Lists!BF261,'[1]Multi-Field'!$F$110="Drained"),BI261,IF(AND('[1]Multi-Field'!$E$110=[1]Lists!BF261,'[1]Multi-Field'!$F$110="undrained"),BH261,""))</f>
        <v/>
      </c>
      <c r="FO261" s="409" t="str">
        <f>IF(AND('[1]Multi-Field'!$E$111=[1]Lists!BF261,'[1]Multi-Field'!$F$111="Drained"),BI261,IF(AND('[1]Multi-Field'!$E$111=[1]Lists!BF261,'[1]Multi-Field'!$F$111="undrained"),BH261,""))</f>
        <v/>
      </c>
      <c r="FP261" s="409" t="str">
        <f>IF(AND('[1]Multi-Field'!$E$112=[1]Lists!BF261,'[1]Multi-Field'!$F$112="Drained"),BI261,IF(AND('[1]Multi-Field'!$E$112=[1]Lists!BF261,'[1]Multi-Field'!$F$112="undrained"),BH261,""))</f>
        <v/>
      </c>
      <c r="FQ261" s="409" t="str">
        <f>IF(AND('[1]Multi-Field'!$E$113=[1]Lists!BF261,'[1]Multi-Field'!$F$113="Drained"),BI261,IF(AND('[1]Multi-Field'!$E$113=[1]Lists!BF261,'[1]Multi-Field'!$F$113="undrained"),BH261,""))</f>
        <v/>
      </c>
      <c r="FR261" s="409" t="str">
        <f>IF(AND('[1]Multi-Field'!$E$114=[1]Lists!BF261,'[1]Multi-Field'!$F$114="Drained"),BI261,IF(AND('[1]Multi-Field'!$E$114=[1]Lists!BF261,'[1]Multi-Field'!$F$114="undrained"),BH261,""))</f>
        <v/>
      </c>
      <c r="FS261" s="409" t="str">
        <f>IF(AND('[1]Multi-Field'!$E$115=[1]Lists!BF261,'[1]Multi-Field'!$F$115="Drained"),BI261,IF(AND('[1]Multi-Field'!$E$115=[1]Lists!BF261,'[1]Multi-Field'!$F$115="undrained"),BH261,""))</f>
        <v/>
      </c>
      <c r="FT261" s="409" t="str">
        <f>IF(AND('[1]Multi-Field'!$E$116=[1]Lists!BF261,'[1]Multi-Field'!$F$116="Drained"),BI261,IF(AND('[1]Multi-Field'!$E$116=[1]Lists!BF261,'[1]Multi-Field'!$F$116="undrained"),BH261,""))</f>
        <v/>
      </c>
      <c r="FU261" s="409" t="str">
        <f>IF(AND('[1]Multi-Field'!$E$117=[1]Lists!BF261,'[1]Multi-Field'!$F$117="Drained"),BI261,IF(AND('[1]Multi-Field'!$E$117=[1]Lists!BF261,'[1]Multi-Field'!$F$117="undrained"),BH261,""))</f>
        <v/>
      </c>
      <c r="FV261" s="409" t="str">
        <f>IF(AND('[1]Multi-Field'!$E$118=[1]Lists!BF261,'[1]Multi-Field'!$F$118="Drained"),BI261,IF(AND('[1]Multi-Field'!$E$118=[1]Lists!BF261,'[1]Multi-Field'!$F$118="undrained"),BH261,""))</f>
        <v/>
      </c>
      <c r="FW261" s="409" t="str">
        <f>IF(AND('[1]Multi-Field'!$E$119=[1]Lists!BF261,'[1]Multi-Field'!$F$119="Drained"),BI261,IF(AND('[1]Multi-Field'!$E$119=[1]Lists!BF261,'[1]Multi-Field'!$F$119="undrained"),BH261,""))</f>
        <v/>
      </c>
      <c r="FX261" s="409" t="str">
        <f>IF(AND('[1]Multi-Field'!$E$120=[1]Lists!BF261,'[1]Multi-Field'!$F$120="Drained"),BI261,IF(AND('[1]Multi-Field'!$E$120=[1]Lists!BF261,'[1]Multi-Field'!$F$120="undrained"),BH261,""))</f>
        <v/>
      </c>
    </row>
    <row r="262" spans="1:180" ht="13.5" customHeight="1">
      <c r="A262" s="7" t="s">
        <v>348</v>
      </c>
      <c r="B262" s="7"/>
      <c r="C262" s="7"/>
      <c r="D262" s="8">
        <v>60</v>
      </c>
      <c r="E262" s="8">
        <f t="shared" si="46"/>
        <v>62</v>
      </c>
      <c r="F262" s="8">
        <f t="shared" si="47"/>
        <v>63</v>
      </c>
      <c r="G262" s="8">
        <v>65</v>
      </c>
      <c r="H262" s="8">
        <v>65</v>
      </c>
      <c r="I262" s="8">
        <f t="shared" ref="I262:I325" si="50">ROUND((H262+(K262-H262)*1/3),0)</f>
        <v>68</v>
      </c>
      <c r="J262" s="8">
        <f t="shared" ref="J262:J325" si="51">ROUND((H262+(K262-H262)*2/3),0)</f>
        <v>72</v>
      </c>
      <c r="K262" s="8">
        <v>75</v>
      </c>
      <c r="L262" s="8">
        <v>90</v>
      </c>
      <c r="M262" s="8">
        <f t="shared" si="48"/>
        <v>93</v>
      </c>
      <c r="N262" s="8">
        <f t="shared" si="49"/>
        <v>97</v>
      </c>
      <c r="O262" s="8">
        <v>100</v>
      </c>
      <c r="P262" s="391">
        <v>237</v>
      </c>
      <c r="Q262" s="394"/>
      <c r="R262" s="395" t="b">
        <f>IF(OR('Multi-Field'!AA239=Lists!$AC$42,'Multi-Field'!AA239=Lists!$AC$43),IF('Multi-Field'!Z239="x",(IF('Multi-Field'!AC239=Lists!$Q$11,Lists!$R$11,IF('Multi-Field'!AC239=Lists!$Q$12,Lists!$R$12,IF('Multi-Field'!AC239=Lists!$Q$13,Lists!$R$13,IF('Multi-Field'!AC239=Lists!$Q$14,Lists!$R$14))))),IF('Multi-Field'!X239="x",(IF('Multi-Field'!AC239=Lists!$Q$11,Lists!$S$11,IF('Multi-Field'!AC239=Lists!$Q$12,Lists!$S$12,IF('Multi-Field'!AC239=Lists!$Q$13,Lists!$S$13,IF('Multi-Field'!AC239=Lists!$Q$14,Lists!$S$14))))),IF('Multi-Field'!V239="x",(IF('Multi-Field'!AC239=Lists!$Q$11,Lists!$T$11,IF('Multi-Field'!AC239=Lists!$Q$12,Lists!$T$12,IF('Multi-Field'!AC239=Lists!$Q$13,Lists!$T$13,IF('Multi-Field'!AC239=Lists!$Q$14,Lists!$T$14))))),0))))</f>
        <v>0</v>
      </c>
      <c r="S262" s="395" t="str">
        <f t="shared" si="45"/>
        <v/>
      </c>
      <c r="T262" s="395"/>
      <c r="U262" s="396"/>
      <c r="AI262" s="384">
        <f>'[1]Multi-Field'!B258</f>
        <v>0</v>
      </c>
      <c r="AJ262" s="387" t="str">
        <f>IF(OR('[1]Multi-Field'!Q102=[1]Lists!$AC$42,'[1]Multi-Field'!Q102=[1]Lists!$AC$43),"x","")</f>
        <v/>
      </c>
      <c r="AK262" s="387" t="str">
        <f>IF(OR('[1]Multi-Field'!Q102=[1]Lists!$AC$6,'[1]Multi-Field'!Q102=$AC$2,'[1]Multi-Field'!Q102=$AC$4),"x","")</f>
        <v/>
      </c>
      <c r="AL262" s="387" t="str">
        <f>IF(OR('[1]Multi-Field'!Q102=[1]Lists!$AC$7,'[1]Multi-Field'!Q102=$AC$3,'[1]Multi-Field'!Q102=$AC$5),"x","")</f>
        <v/>
      </c>
      <c r="AM262" s="387" t="str">
        <f>IF(OR('[1]Multi-Field'!Q102=$AC$23,'[1]Multi-Field'!Q102=$AC$13,'[1]Multi-Field'!Q102=$AC$9,'[1]Multi-Field'!Q102=$AC$19,'[1]Multi-Field'!Q102=$AC$47),"x","")</f>
        <v/>
      </c>
      <c r="AN262" s="387" t="str">
        <f>IF(OR('[1]Multi-Field'!Q102=$AC$24,'[1]Multi-Field'!Q102=$AC$14,'[1]Multi-Field'!Q102=$AC$10,'[1]Multi-Field'!Q102=$AC$22,'[1]Multi-Field'!Q102=$AC$48),"x","")</f>
        <v/>
      </c>
      <c r="AO262" s="387" t="str">
        <f>IF(OR('[1]Multi-Field'!Q102=$AC$21,'[1]Multi-Field'!Q102=$AC$28,'[1]Multi-Field'!Q102=$AC$62,'[1]Multi-Field'!Q102=$AC$102,'[1]Multi-Field'!Q102=$AC$98),"x","")</f>
        <v/>
      </c>
      <c r="AP262" s="387" t="str">
        <f>IF(OR('[1]Multi-Field'!Q102=$AC$25,'[1]Multi-Field'!Q102=$AC$63,'[1]Multi-Field'!Q102=$AC$85,'[1]Multi-Field'!Q102=$AC$87,'[1]Multi-Field'!Q102=$AC$92,'[1]Multi-Field'!Q102=$AC$93),"x","")</f>
        <v/>
      </c>
      <c r="AQ262" s="387" t="str">
        <f>IF(OR('[1]Multi-Field'!Q102=$AC$20,'[1]Multi-Field'!Q102=$AC$27,'[1]Multi-Field'!Q102=$AC$58,'[1]Multi-Field'!Q102=$AC$86,'[1]Multi-Field'!Q102=$AC$103,'[1]Multi-Field'!Q102=$AC$94),"x","")</f>
        <v/>
      </c>
      <c r="AR262" s="387" t="str">
        <f>IF(OR('[1]Multi-Field'!Q102=$AC$35,'[1]Multi-Field'!Q102=$AC$40,'[1]Multi-Field'!Q102=$AC$45,),"x","")</f>
        <v/>
      </c>
      <c r="AS262" s="387" t="str">
        <f>IF(OR('[1]Multi-Field'!Q102=$AC$36,'[1]Multi-Field'!Q102=$AC$41,'[1]Multi-Field'!Q102=$AC$46,),"x","")</f>
        <v/>
      </c>
      <c r="AT262" s="387" t="str">
        <f>IF(OR('[1]Multi-Field'!Q102=$AC$52,'[1]Multi-Field'!Q102=$AC$53,'[1]Multi-Field'!Q102=$AC$54,'[1]Multi-Field'!Q102=$AC$55,'[1]Multi-Field'!Q102=$AC$68,'[1]Multi-Field'!Q102=$AC$69,'[1]Multi-Field'!Q102=$AC$74,'[1]Multi-Field'!Q102=$AC$71,'[1]Multi-Field'!Q102=$AC$70),"x","")</f>
        <v>x</v>
      </c>
      <c r="AU262" s="387" t="str">
        <f>IF('[1]Multi-Field'!Q102=$AC$72,"x","")</f>
        <v/>
      </c>
      <c r="AV262" s="387" t="str">
        <f>IF('[1]Multi-Field'!Q102=$AC$73,"x","")</f>
        <v/>
      </c>
      <c r="AW262" s="387" t="str">
        <f>IF('[1]Multi-Field'!Q102=$AC$83,"x","")</f>
        <v/>
      </c>
      <c r="AX262" s="387" t="str">
        <f>IF('[1]Multi-Field'!Q102=$AC$84,"x","")</f>
        <v/>
      </c>
      <c r="AY262" s="387" t="str">
        <f>IF('[1]Multi-Field'!Q102=$AC$97,"x","")</f>
        <v/>
      </c>
      <c r="AZ262" s="387" t="str">
        <f>IF('[1]Multi-Field'!Q102=$AC$99,"x","")</f>
        <v/>
      </c>
      <c r="BA262" s="387" t="str">
        <f>IF('[1]Multi-Field'!Q102=$AC$104,"x","")</f>
        <v/>
      </c>
      <c r="BB262" s="387" t="str">
        <f>IF('[1]Multi-Field'!Q102=$AC$105,"x","")</f>
        <v/>
      </c>
      <c r="BC262" s="388"/>
      <c r="BF262" s="411" t="s">
        <v>1428</v>
      </c>
      <c r="BG262" s="412">
        <v>2</v>
      </c>
      <c r="BH262" s="412">
        <v>2.5</v>
      </c>
      <c r="BI262" s="412">
        <v>3</v>
      </c>
      <c r="BJ262" s="409" t="e">
        <f>IF(AND('[1]Single Field'!#REF!=[1]Lists!BF262,'[1]Single Field'!#REF!="Drained"),"x",IF(AND('[1]Single Field'!#REF!=[1]Lists!BF262,'[1]Single Field'!#REF!="Undrained"),O,""))</f>
        <v>#REF!</v>
      </c>
      <c r="BK262" s="409" t="str">
        <f>IF(AND('[1]Multi-Field'!$E$3=[1]Lists!BF262,'[1]Multi-Field'!$F$3="Drained"),BI262,IF(AND('[1]Multi-Field'!$E$3=BF262,'[1]Multi-Field'!$F$3="undrained"),BH262,""))</f>
        <v/>
      </c>
      <c r="BL262" s="409" t="str">
        <f>IF(AND('[1]Multi-Field'!$E$4=BF262,'[1]Multi-Field'!$F$4="Drained"),BI262,IF(AND('[1]Multi-Field'!$E$4=BF262,'[1]Multi-Field'!$F$4="undrained"),BH262,""))</f>
        <v/>
      </c>
      <c r="BM262" s="409" t="str">
        <f>IF(AND('[1]Multi-Field'!$E$5=BF262,'[1]Multi-Field'!$F$5="Drained"),BI262,IF(AND('[1]Multi-Field'!$E$5=BF262,'[1]Multi-Field'!$F$5="undrained"),BH262,""))</f>
        <v/>
      </c>
      <c r="BN262" s="409" t="str">
        <f>IF(AND('[1]Multi-Field'!$E$6=BF262,'[1]Multi-Field'!$F$6="Drained"),BI262,IF(AND('[1]Multi-Field'!$E$6=BF262,'[1]Multi-Field'!$F$6="undrained"),BH262,""))</f>
        <v/>
      </c>
      <c r="BO262" s="409" t="str">
        <f>IF(AND('[1]Multi-Field'!$E$7=BF262,'[1]Multi-Field'!$F$7="Drained"),BI262,IF(AND('[1]Multi-Field'!$E$7=BF262,'[1]Multi-Field'!$F$7="undrained"),BH262,""))</f>
        <v/>
      </c>
      <c r="BP262" s="409" t="str">
        <f>IF(AND('[1]Multi-Field'!$E$8=BF262,'[1]Multi-Field'!$F$8="Drained"),BI262,IF(AND('[1]Multi-Field'!$E$8=BF262,'[1]Multi-Field'!$F$8="undrained"),BH262,""))</f>
        <v/>
      </c>
      <c r="BQ262" s="409" t="str">
        <f>IF(AND('[1]Multi-Field'!$E$9=BF262,'[1]Multi-Field'!$F$9="Drained"),BI262,IF(AND('[1]Multi-Field'!$E$9=BF262,'[1]Multi-Field'!$F$9="undrained"),BH262,""))</f>
        <v/>
      </c>
      <c r="BR262" s="409" t="str">
        <f>IF(AND('[1]Multi-Field'!$E$10=BF262,'[1]Multi-Field'!$F$10="Drained"),BI262,IF(AND('[1]Multi-Field'!$E$10=BF262,'[1]Multi-Field'!$F$10="undrained"),BH262,""))</f>
        <v/>
      </c>
      <c r="BS262" s="409" t="str">
        <f>IF(AND('[1]Multi-Field'!$E$11=BF262,'[1]Multi-Field'!$F$11="Drained"),BI262,IF(AND('[1]Multi-Field'!$E$11=BF262,'[1]Multi-Field'!$F$11="undrained"),BH262,""))</f>
        <v/>
      </c>
      <c r="BT262" s="409" t="str">
        <f>IF(AND('[1]Multi-Field'!$E$12=BF262,'[1]Multi-Field'!$F$12="Drained"),BI262,IF(AND('[1]Multi-Field'!$E$12=BF262,'[1]Multi-Field'!$F$12="undrained"),BH262,""))</f>
        <v/>
      </c>
      <c r="BU262" s="409" t="str">
        <f>IF(AND('[1]Multi-Field'!$E$13=BF262,'[1]Multi-Field'!$F$13="Drained"),BI262,IF(AND('[1]Multi-Field'!$E$3=BF262,'[1]Multi-Field'!$F$13="undrained"),BH262,""))</f>
        <v/>
      </c>
      <c r="BV262" s="409" t="str">
        <f>IF(AND('[1]Multi-Field'!$E$14=BF262,'[1]Multi-Field'!$F$14="Drained"),BI262,IF(AND('[1]Multi-Field'!$E$14=BF262,'[1]Multi-Field'!$F$14="undrained"),BH262,""))</f>
        <v/>
      </c>
      <c r="BW262" s="409" t="str">
        <f>IF(AND('[1]Multi-Field'!$E$15=BF262,'[1]Multi-Field'!$F$15="Drained"),BI262,IF(AND('[1]Multi-Field'!$E$15=BF262,'[1]Multi-Field'!$F$15="undrained"),BH262,""))</f>
        <v/>
      </c>
      <c r="BX262" s="409" t="str">
        <f>IF(AND('[1]Multi-Field'!$E$16=[1]Lists!BF262,'[1]Multi-Field'!$F$16="Drained"),BI262,IF(AND('[1]Multi-Field'!$E$16=[1]Lists!BF262,'[1]Multi-Field'!$F$16="undrained"),BH262,""))</f>
        <v/>
      </c>
      <c r="BY262" s="409" t="str">
        <f>IF(AND('[1]Multi-Field'!$E$17=[1]Lists!BF262,'[1]Multi-Field'!$F$17="Drained"),BI262,IF(AND('[1]Multi-Field'!$E$17=[1]Lists!BF262,'[1]Multi-Field'!$F$17="undrained"),BH262,""))</f>
        <v/>
      </c>
      <c r="BZ262" s="409" t="str">
        <f>IF(AND('[1]Multi-Field'!$E$18=[1]Lists!BF262,'[1]Multi-Field'!$F$18="Drained"),BI262,IF(AND('[1]Multi-Field'!$E$18=[1]Lists!BF262,'[1]Multi-Field'!$F$18="undrained"),BH262,""))</f>
        <v/>
      </c>
      <c r="CA262" s="409" t="str">
        <f>IF(AND('[1]Multi-Field'!$E$19=[1]Lists!BF262,'[1]Multi-Field'!$F$19="Drained"),BI262,IF(AND('[1]Multi-Field'!$E$19=[1]Lists!BF262,'[1]Multi-Field'!$F$19="undrained"),BH262,""))</f>
        <v/>
      </c>
      <c r="CB262" s="409" t="str">
        <f>IF(AND('[1]Multi-Field'!$E$20=[1]Lists!BF262,'[1]Multi-Field'!$F$20="Drained"),BI262,IF(AND('[1]Multi-Field'!$E$20=[1]Lists!BF262,'[1]Multi-Field'!$F$20="undrained"),BH262,""))</f>
        <v/>
      </c>
      <c r="CC262" s="409" t="str">
        <f>IF(AND('[1]Multi-Field'!$E$21=[1]Lists!BF262,'[1]Multi-Field'!$F$21="Drained"),BI262,IF(AND('[1]Multi-Field'!$E$21=[1]Lists!BF262,'[1]Multi-Field'!$F$21="undrained"),BH262,""))</f>
        <v/>
      </c>
      <c r="CD262" s="409" t="str">
        <f>IF(AND('[1]Multi-Field'!$E$22=[1]Lists!BF262,'[1]Multi-Field'!$F$22="Drained"),BI262,IF(AND('[1]Multi-Field'!$E$22=[1]Lists!BF262,'[1]Multi-Field'!$F$22="undrained"),BH262,""))</f>
        <v/>
      </c>
      <c r="CE262" s="409" t="str">
        <f>IF(AND('[1]Multi-Field'!$E$23=[1]Lists!BF262,'[1]Multi-Field'!$F$23="Drained"),BI262,IF(AND('[1]Multi-Field'!$E$23=[1]Lists!BF262,'[1]Multi-Field'!$F$23="undrained"),BH262,""))</f>
        <v/>
      </c>
      <c r="CF262" s="409" t="str">
        <f>IF(AND('[1]Multi-Field'!$E$24=[1]Lists!BF262,'[1]Multi-Field'!$F$24="Drained"),BI262,IF(AND('[1]Multi-Field'!$E$24=[1]Lists!BF262,'[1]Multi-Field'!$F$24="undrained"),BH262,""))</f>
        <v/>
      </c>
      <c r="CG262" s="409" t="str">
        <f>IF(AND('[1]Multi-Field'!$E$25=[1]Lists!BF262,'[1]Multi-Field'!$F$25="Drained"),BI262,IF(AND('[1]Multi-Field'!$E$25=[1]Lists!BF262,'[1]Multi-Field'!$F$25="undrained"),BH262,""))</f>
        <v/>
      </c>
      <c r="CH262" s="409" t="str">
        <f>IF(AND('[1]Multi-Field'!$E$26=[1]Lists!BF262,'[1]Multi-Field'!$F$26="Drained"),BI262,IF(AND('[1]Multi-Field'!$E$26=[1]Lists!BF262,'[1]Multi-Field'!$F$26="undrained"),BH262,""))</f>
        <v/>
      </c>
      <c r="CI262" s="409" t="str">
        <f>IF(AND('[1]Multi-Field'!$E$27=[1]Lists!BF262,'[1]Multi-Field'!$F$27="Drained"),BI262,IF(AND('[1]Multi-Field'!$E$27=[1]Lists!BF262,'[1]Multi-Field'!$F$27="undrained"),BH262,""))</f>
        <v/>
      </c>
      <c r="CJ262" s="409" t="str">
        <f>IF(AND('[1]Multi-Field'!$E$28=[1]Lists!BF262,'[1]Multi-Field'!$F$28="Drained"),BI262,IF(AND('[1]Multi-Field'!$E$28=[1]Lists!BF262,'[1]Multi-Field'!$F$28="undrained"),BH262,""))</f>
        <v/>
      </c>
      <c r="CK262" s="409" t="str">
        <f>IF(AND('[1]Multi-Field'!$E$29=[1]Lists!BF262,'[1]Multi-Field'!$F$29="Drained"),BI262,IF(AND('[1]Multi-Field'!$E$29=[1]Lists!BF262,'[1]Multi-Field'!$F$29="undrained"),BH262,""))</f>
        <v/>
      </c>
      <c r="CL262" s="409" t="str">
        <f>IF(AND('[1]Multi-Field'!$E$30=[1]Lists!BF262,'[1]Multi-Field'!$F$30="Drained"),BI262,IF(AND('[1]Multi-Field'!$E$30=[1]Lists!BF262,'[1]Multi-Field'!$F$30="undrained"),BH262,""))</f>
        <v/>
      </c>
      <c r="CM262" s="409" t="str">
        <f>IF(AND('[1]Multi-Field'!$E$31=[1]Lists!BF262,'[1]Multi-Field'!$F$31="Drained"),BI262,IF(AND('[1]Multi-Field'!$E$31=[1]Lists!BF262,'[1]Multi-Field'!$F$31="undrained"),BH262,""))</f>
        <v/>
      </c>
      <c r="CN262" s="409" t="str">
        <f>IF(AND('[1]Multi-Field'!$E$32=[1]Lists!BF262,'[1]Multi-Field'!$F$32="Drained"),BI262,IF(AND('[1]Multi-Field'!$E$32=[1]Lists!BF262,'[1]Multi-Field'!$F$32="undrained"),BH262,""))</f>
        <v/>
      </c>
      <c r="CO262" s="409" t="str">
        <f>IF(AND('[1]Multi-Field'!$E$33=[1]Lists!BF262,'[1]Multi-Field'!$F$33="Drained"),BI262,IF(AND('[1]Multi-Field'!$E$33=[1]Lists!BF262,'[1]Multi-Field'!$F$33="undrained"),BH262,""))</f>
        <v/>
      </c>
      <c r="CP262" s="409" t="str">
        <f>IF(AND('[1]Multi-Field'!$E$34=[1]Lists!BF262,'[1]Multi-Field'!$F$34="Drained"),BI262,IF(AND('[1]Multi-Field'!$E$34=[1]Lists!BF262,'[1]Multi-Field'!$F$34="undrained"),BH262,""))</f>
        <v/>
      </c>
      <c r="CQ262" s="409" t="str">
        <f>IF(AND('[1]Multi-Field'!$E$35=[1]Lists!BF262,'[1]Multi-Field'!$F$35="Drained"),BI262,IF(AND('[1]Multi-Field'!$E$35=[1]Lists!BF262,'[1]Multi-Field'!$F$35="undrained"),BH262,""))</f>
        <v/>
      </c>
      <c r="CR262" s="409" t="str">
        <f>IF(AND('[1]Multi-Field'!$E$36=[1]Lists!BF262,'[1]Multi-Field'!$F$36="Drained"),BI262,IF(AND('[1]Multi-Field'!$E$36=[1]Lists!BF262,'[1]Multi-Field'!$F$36="undrained"),BH262,""))</f>
        <v/>
      </c>
      <c r="CS262" s="409" t="str">
        <f>IF(AND('[1]Multi-Field'!$E$37=[1]Lists!BF262,'[1]Multi-Field'!$F$37="Drained"),BI262,IF(AND('[1]Multi-Field'!$E$37=[1]Lists!BF262,'[1]Multi-Field'!$F$37="undrained"),BH262,""))</f>
        <v/>
      </c>
      <c r="CT262" s="409" t="str">
        <f>IF(AND('[1]Multi-Field'!$E$38=[1]Lists!BF262,'[1]Multi-Field'!$F$38="Drained"),BI262,IF(AND('[1]Multi-Field'!$E$38=[1]Lists!BF262,'[1]Multi-Field'!$F$38="undrained"),BH262,""))</f>
        <v/>
      </c>
      <c r="CU262" s="409" t="str">
        <f>IF(AND('[1]Multi-Field'!$E$39=[1]Lists!BF262,'[1]Multi-Field'!$F$39="Drained"),BI262,IF(AND('[1]Multi-Field'!$E$39=[1]Lists!BF262,'[1]Multi-Field'!$F$39="undrained"),BH262,""))</f>
        <v/>
      </c>
      <c r="CV262" s="409" t="str">
        <f>IF(AND('[1]Multi-Field'!$E$40=[1]Lists!BF262,'[1]Multi-Field'!$F$40="Drained"),BI262,IF(AND('[1]Multi-Field'!$E$40=[1]Lists!BF262,'[1]Multi-Field'!$F$40="undrained"),BH262,""))</f>
        <v/>
      </c>
      <c r="CW262" s="409" t="str">
        <f>IF(AND('[1]Multi-Field'!$E$41=[1]Lists!BF262,'[1]Multi-Field'!$F$40="Drained"),BI262,IF(AND('[1]Multi-Field'!$E$40=[1]Lists!BF262,'[1]Multi-Field'!$F$40="undrained"),BH262,""))</f>
        <v/>
      </c>
      <c r="CX262" s="409" t="str">
        <f>IF(AND('[1]Multi-Field'!$E$42=[1]Lists!BF262,'[1]Multi-Field'!$F$42="Drained"),BI262,IF(AND('[1]Multi-Field'!$E$42=[1]Lists!BF262,'[1]Multi-Field'!$F$42="undrained"),BH262,""))</f>
        <v/>
      </c>
      <c r="CY262" s="409" t="str">
        <f>IF(AND('[1]Multi-Field'!$E$43=[1]Lists!BF262,'[1]Multi-Field'!$F$43="Drained"),BI262,IF(AND('[1]Multi-Field'!$E$43=[1]Lists!BF262,'[1]Multi-Field'!$F$43="undrained"),BH262,""))</f>
        <v/>
      </c>
      <c r="CZ262" s="409" t="str">
        <f>IF(AND('[1]Multi-Field'!$E$44=[1]Lists!BF262,'[1]Multi-Field'!$F$44="Drained"),BI262,IF(AND('[1]Multi-Field'!$E$44=[1]Lists!BF262,'[1]Multi-Field'!$F$44="undrained"),BH262,""))</f>
        <v/>
      </c>
      <c r="DA262" s="409" t="str">
        <f>IF(AND('[1]Multi-Field'!$E$45=[1]Lists!BF262,'[1]Multi-Field'!$F$45="Drained"),BI262,IF(AND('[1]Multi-Field'!$E$45=[1]Lists!BF262,'[1]Multi-Field'!$F$45="undrained"),BH262,""))</f>
        <v/>
      </c>
      <c r="DB262" s="409" t="str">
        <f>IF(AND('[1]Multi-Field'!$E$46=[1]Lists!BF262,'[1]Multi-Field'!$F$46="Drained"),BI262,IF(AND('[1]Multi-Field'!$E$46=[1]Lists!BF262,'[1]Multi-Field'!$F$46="undrained"),BH262,""))</f>
        <v/>
      </c>
      <c r="DC262" s="409" t="str">
        <f>IF(AND('[1]Multi-Field'!$E$47=[1]Lists!BF262,'[1]Multi-Field'!$F$47="Drained"),BI262,IF(AND('[1]Multi-Field'!$E$47=[1]Lists!BF262,'[1]Multi-Field'!$F$47="undrained"),BH262,""))</f>
        <v/>
      </c>
      <c r="DD262" s="409" t="str">
        <f>IF(AND('[1]Multi-Field'!$E$48=[1]Lists!BF262,'[1]Multi-Field'!$F$48="Drained"),BI262,IF(AND('[1]Multi-Field'!$E$48=[1]Lists!BF262,'[1]Multi-Field'!$F$48="undrained"),BH262,""))</f>
        <v/>
      </c>
      <c r="DE262" s="409" t="str">
        <f>IF(AND('[1]Multi-Field'!$E$49=[1]Lists!BF262,'[1]Multi-Field'!$F$49="Drained"),BI262,IF(AND('[1]Multi-Field'!$E$49=[1]Lists!BF262,'[1]Multi-Field'!$F$9="undrained"),BH262,""))</f>
        <v/>
      </c>
      <c r="DF262" s="409" t="str">
        <f>IF(AND('[1]Multi-Field'!$E$50=[1]Lists!BF262,'[1]Multi-Field'!$F$50="Drained"),BI262,IF(AND('[1]Multi-Field'!$E$50=[1]Lists!BF262,'[1]Multi-Field'!$F$50="undrained"),BH262,""))</f>
        <v/>
      </c>
      <c r="DG262" s="409" t="str">
        <f>IF(AND('[1]Multi-Field'!$E$51=[1]Lists!BF262,'[1]Multi-Field'!$F$51="Drained"),BI262,IF(AND('[1]Multi-Field'!$E$51=[1]Lists!BF262,'[1]Multi-Field'!$F$51="undrained"),BH262,""))</f>
        <v/>
      </c>
      <c r="DH262" s="409" t="str">
        <f>IF(AND('[1]Multi-Field'!$E$52=[1]Lists!BF262,'[1]Multi-Field'!$F$52="Drained"),BI262,IF(AND('[1]Multi-Field'!$E$52=[1]Lists!BF262,'[1]Multi-Field'!$F$52="undrained"),BH262,""))</f>
        <v/>
      </c>
      <c r="DI262" s="409" t="str">
        <f>IF(AND('[1]Multi-Field'!$E$53=[1]Lists!BF262,'[1]Multi-Field'!$F$53="Drained"),BI262,IF(AND('[1]Multi-Field'!$E$53=[1]Lists!BF262,'[1]Multi-Field'!$F$53="undrained"),BH262,""))</f>
        <v/>
      </c>
      <c r="DJ262" s="409" t="str">
        <f>IF(AND('[1]Multi-Field'!$E$54=[1]Lists!BF262,'[1]Multi-Field'!$F$54="Drained"),BI262,IF(AND('[1]Multi-Field'!$E$54=[1]Lists!BF262,'[1]Multi-Field'!$F$54="undrained"),BH262,""))</f>
        <v/>
      </c>
      <c r="DK262" s="409" t="str">
        <f>IF(AND('[1]Multi-Field'!$E$55=[1]Lists!BF262,'[1]Multi-Field'!$F$55="Drained"),BI262,IF(AND('[1]Multi-Field'!$E$55=[1]Lists!BF262,'[1]Multi-Field'!$F$55="undrained"),BH262,""))</f>
        <v/>
      </c>
      <c r="DL262" s="409" t="str">
        <f>IF(AND('[1]Multi-Field'!$E$56=[1]Lists!BF262,'[1]Multi-Field'!$F$56="Drained"),BI262,IF(AND('[1]Multi-Field'!$E$56=[1]Lists!BF262,'[1]Multi-Field'!$F$56="undrained"),BH262,""))</f>
        <v/>
      </c>
      <c r="DM262" s="409" t="str">
        <f>IF(AND('[1]Multi-Field'!$E$57=[1]Lists!BF262,'[1]Multi-Field'!$F$57="Drained"),BI262,IF(AND('[1]Multi-Field'!$E$57=[1]Lists!BF262,'[1]Multi-Field'!$F$57="undrained"),BH262,""))</f>
        <v/>
      </c>
      <c r="DN262" s="409" t="str">
        <f>IF(AND('[1]Multi-Field'!$E$58=[1]Lists!BF262,'[1]Multi-Field'!$F$58="Drained"),BI262,IF(AND('[1]Multi-Field'!$E$58=[1]Lists!BF262,'[1]Multi-Field'!$F$58="undrained"),BH262,""))</f>
        <v/>
      </c>
      <c r="DO262" s="409" t="str">
        <f>IF(AND('[1]Multi-Field'!$E$59=[1]Lists!BF262,'[1]Multi-Field'!$F$59="Drained"),BI262,IF(AND('[1]Multi-Field'!$E$59=[1]Lists!BF262,'[1]Multi-Field'!$F$59="undrained"),BH262,""))</f>
        <v/>
      </c>
      <c r="DP262" s="409" t="str">
        <f>IF(AND('[1]Multi-Field'!$E$60=[1]Lists!BF262,'[1]Multi-Field'!$F$60="Drained"),BI262,IF(AND('[1]Multi-Field'!$E$60=[1]Lists!BF262,'[1]Multi-Field'!$F$60="undrained"),BH262,""))</f>
        <v/>
      </c>
      <c r="DQ262" s="409" t="str">
        <f>IF(AND('[1]Multi-Field'!$E$61=[1]Lists!BF262,'[1]Multi-Field'!$F$61="Drained"),BI262,IF(AND('[1]Multi-Field'!$E$61=[1]Lists!BF262,'[1]Multi-Field'!$F$61="undrained"),BH262,""))</f>
        <v/>
      </c>
      <c r="DR262" s="409" t="str">
        <f>IF(AND('[1]Multi-Field'!$E$62=[1]Lists!BF262,'[1]Multi-Field'!$F$62="Drained"),BI262,IF(AND('[1]Multi-Field'!$E$62=[1]Lists!BF262,'[1]Multi-Field'!$F$62="undrained"),BH262,""))</f>
        <v/>
      </c>
      <c r="DS262" s="409" t="str">
        <f>IF(AND('[1]Multi-Field'!$E$63=[1]Lists!BF262,'[1]Multi-Field'!$F$63="Drained"),BI262,IF(AND('[1]Multi-Field'!$E$63=[1]Lists!BF262,'[1]Multi-Field'!$F$63="undrained"),BH262,""))</f>
        <v/>
      </c>
      <c r="DT262" s="409" t="str">
        <f>IF(AND('[1]Multi-Field'!$E$64=[1]Lists!BF262,'[1]Multi-Field'!$F$64="Drained"),BI262,IF(AND('[1]Multi-Field'!$E$64=[1]Lists!BF262,'[1]Multi-Field'!$F$64="undrained"),BH262,""))</f>
        <v/>
      </c>
      <c r="DU262" s="409" t="str">
        <f>IF(AND('[1]Multi-Field'!$E$65=[1]Lists!BF262,'[1]Multi-Field'!$F$65="Drained"),BI262,IF(AND('[1]Multi-Field'!$E$65=[1]Lists!BF262,'[1]Multi-Field'!$F$65="undrained"),BH262,""))</f>
        <v/>
      </c>
      <c r="DV262" s="409" t="str">
        <f>IF(AND('[1]Multi-Field'!$E$66=[1]Lists!BF262,'[1]Multi-Field'!$F$66="Drained"),BI262,IF(AND('[1]Multi-Field'!$E$66=[1]Lists!BF262,'[1]Multi-Field'!$F$66="undrained"),BH262,""))</f>
        <v/>
      </c>
      <c r="DW262" s="409" t="str">
        <f>IF(AND('[1]Multi-Field'!$E$67=[1]Lists!BF262,'[1]Multi-Field'!$F$67="Drained"),BI262,IF(AND('[1]Multi-Field'!$E$67=[1]Lists!BF262,'[1]Multi-Field'!$F$67="undrained"),BH262,""))</f>
        <v/>
      </c>
      <c r="DX262" s="409" t="str">
        <f>IF(AND('[1]Multi-Field'!$E$68=[1]Lists!BF262,'[1]Multi-Field'!$F$68="Drained"),BI262,IF(AND('[1]Multi-Field'!$E$68=[1]Lists!BF262,'[1]Multi-Field'!$F$68="undrained"),BH262,""))</f>
        <v/>
      </c>
      <c r="DY262" s="409" t="str">
        <f>IF(AND('[1]Multi-Field'!$E$69=[1]Lists!BF262,'[1]Multi-Field'!$F$69="Drained"),BI262,IF(AND('[1]Multi-Field'!$E$69=[1]Lists!BF262,'[1]Multi-Field'!$F$69="undrained"),BH262,""))</f>
        <v/>
      </c>
      <c r="DZ262" s="409" t="str">
        <f>IF(AND('[1]Multi-Field'!$E$70=[1]Lists!BF262,'[1]Multi-Field'!$F$70="Drained"),BI262,IF(AND('[1]Multi-Field'!$E$70=[1]Lists!BF262,'[1]Multi-Field'!$F$70="undrained"),BH262,""))</f>
        <v/>
      </c>
      <c r="EA262" s="409" t="str">
        <f>IF(AND('[1]Multi-Field'!$E$71=[1]Lists!BF262,'[1]Multi-Field'!$F$71="Drained"),BI262,IF(AND('[1]Multi-Field'!$E$71=[1]Lists!BF262,'[1]Multi-Field'!$F$71="undrained"),BH262,""))</f>
        <v/>
      </c>
      <c r="EB262" s="409" t="str">
        <f>IF(AND('[1]Multi-Field'!$E$72=[1]Lists!BF262,'[1]Multi-Field'!$F$72="Drained"),BI262,IF(AND('[1]Multi-Field'!$E$72=[1]Lists!BF262,'[1]Multi-Field'!$F$72="undrained"),BH262,""))</f>
        <v/>
      </c>
      <c r="EC262" s="409" t="str">
        <f>IF(AND('[1]Multi-Field'!$E$73=[1]Lists!BF262,'[1]Multi-Field'!$F$73="Drained"),BI262,IF(AND('[1]Multi-Field'!$E$73=[1]Lists!BF262,'[1]Multi-Field'!$F$73="undrained"),BH262,""))</f>
        <v/>
      </c>
      <c r="ED262" s="409" t="str">
        <f>IF(AND('[1]Multi-Field'!$E$74=[1]Lists!BF262,'[1]Multi-Field'!$F$74="Drained"),BI262,IF(AND('[1]Multi-Field'!$E$74=[1]Lists!BF262,'[1]Multi-Field'!$F$74="undrained"),BH262,""))</f>
        <v/>
      </c>
      <c r="EE262" s="409" t="str">
        <f>IF(AND('[1]Multi-Field'!$E$75=[1]Lists!BF262,'[1]Multi-Field'!$F$75="Drained"),BI262,IF(AND('[1]Multi-Field'!$E$75=[1]Lists!BF262,'[1]Multi-Field'!$F$75="undrained"),BH262,""))</f>
        <v/>
      </c>
      <c r="EF262" s="409" t="str">
        <f>IF(AND('[1]Multi-Field'!$E$76=[1]Lists!BF262,'[1]Multi-Field'!$F$76="Drained"),BI262,IF(AND('[1]Multi-Field'!$E$76=[1]Lists!BF262,'[1]Multi-Field'!$F$6="undrained"),BH262,""))</f>
        <v/>
      </c>
      <c r="EG262" s="409" t="str">
        <f>IF(AND('[1]Multi-Field'!$E$77=[1]Lists!BF262,'[1]Multi-Field'!$F$77="Drained"),BI262,IF(AND('[1]Multi-Field'!$E$77=[1]Lists!BF262,'[1]Multi-Field'!$F$77="undrained"),BH262,""))</f>
        <v/>
      </c>
      <c r="EH262" s="409" t="str">
        <f>IF(AND('[1]Multi-Field'!$E$78=[1]Lists!BF262,'[1]Multi-Field'!$F$78="Drained"),BI262,IF(AND('[1]Multi-Field'!$E$78=[1]Lists!BF262,'[1]Multi-Field'!$F$78="undrained"),BH262,""))</f>
        <v/>
      </c>
      <c r="EI262" s="409" t="str">
        <f>IF(AND('[1]Multi-Field'!$E$79=[1]Lists!BF262,'[1]Multi-Field'!$F$79="Drained"),BI262,IF(AND('[1]Multi-Field'!$E$79=[1]Lists!BF262,'[1]Multi-Field'!$F$79="undrained"),BH262,""))</f>
        <v/>
      </c>
      <c r="EJ262" s="409" t="str">
        <f>IF(AND('[1]Multi-Field'!$E$80=[1]Lists!BF262,'[1]Multi-Field'!$F$80="Drained"),BI262,IF(AND('[1]Multi-Field'!$E$80=[1]Lists!BF262,'[1]Multi-Field'!$F$80="undrained"),BH262,""))</f>
        <v/>
      </c>
      <c r="EK262" s="409" t="str">
        <f>IF(AND('[1]Multi-Field'!$E$81=[1]Lists!BF262,'[1]Multi-Field'!$F$81="Drained"),BI262,IF(AND('[1]Multi-Field'!$E$81=[1]Lists!BF262,'[1]Multi-Field'!$F$81="undrained"),BH262,""))</f>
        <v/>
      </c>
      <c r="EL262" s="409" t="str">
        <f>IF(AND('[1]Multi-Field'!$E$82=[1]Lists!BF262,'[1]Multi-Field'!$F$82="Drained"),BI262,IF(AND('[1]Multi-Field'!$E$82=[1]Lists!BF262,'[1]Multi-Field'!$F$82="undrained"),BH262,""))</f>
        <v/>
      </c>
      <c r="EM262" s="409" t="str">
        <f>IF(AND('[1]Multi-Field'!$E$83=[1]Lists!BF262,'[1]Multi-Field'!$F$83="Drained"),BI262,IF(AND('[1]Multi-Field'!$E$83=[1]Lists!BF262,'[1]Multi-Field'!$F$83="undrained"),BH262,""))</f>
        <v/>
      </c>
      <c r="EN262" s="409" t="str">
        <f>IF(AND('[1]Multi-Field'!$E$84=[1]Lists!BF262,'[1]Multi-Field'!$F$84="Drained"),BI262,IF(AND('[1]Multi-Field'!$E$84=[1]Lists!BF262,'[1]Multi-Field'!$F$84="undrained"),BH262,""))</f>
        <v/>
      </c>
      <c r="EO262" s="409" t="str">
        <f>IF(AND('[1]Multi-Field'!$E$85=[1]Lists!BF262,'[1]Multi-Field'!$F$85="Drained"),BI262,IF(AND('[1]Multi-Field'!$E$85=[1]Lists!BF262,'[1]Multi-Field'!$F$85="undrained"),BH262,""))</f>
        <v/>
      </c>
      <c r="EP262" s="409" t="str">
        <f>IF(AND('[1]Multi-Field'!$E$86=[1]Lists!BF262,'[1]Multi-Field'!$F$86="Drained"),BI262,IF(AND('[1]Multi-Field'!$E$86=[1]Lists!BF262,'[1]Multi-Field'!$F$86="undrained"),BH262,""))</f>
        <v/>
      </c>
      <c r="EQ262" s="409" t="str">
        <f>IF(AND('[1]Multi-Field'!$E$87=[1]Lists!BF262,'[1]Multi-Field'!$F$87="Drained"),BI262,IF(AND('[1]Multi-Field'!$E$87=[1]Lists!BF262,'[1]Multi-Field'!$F$87="undrained"),BH262,""))</f>
        <v/>
      </c>
      <c r="ER262" s="409" t="str">
        <f>IF(AND('[1]Multi-Field'!$E$88=[1]Lists!BF262,'[1]Multi-Field'!$F$88="Drained"),BI262,IF(AND('[1]Multi-Field'!$E$88=[1]Lists!BF262,'[1]Multi-Field'!$F$88="undrained"),BH262,""))</f>
        <v/>
      </c>
      <c r="ES262" s="409" t="str">
        <f>IF(AND('[1]Multi-Field'!$E$89=[1]Lists!BF262,'[1]Multi-Field'!$F$89="Drained"),BI262,IF(AND('[1]Multi-Field'!$E$89=[1]Lists!BF262,'[1]Multi-Field'!$F$89="undrained"),BH262,""))</f>
        <v/>
      </c>
      <c r="ET262" s="409" t="str">
        <f>IF(AND('[1]Multi-Field'!$E$90=[1]Lists!BF262,'[1]Multi-Field'!$F$90="Drained"),BI262,IF(AND('[1]Multi-Field'!$E$90=[1]Lists!BF262,'[1]Multi-Field'!$F$90="undrained"),BH262,""))</f>
        <v/>
      </c>
      <c r="EU262" s="409" t="str">
        <f>IF(AND('[1]Multi-Field'!$E$91=[1]Lists!BF262,'[1]Multi-Field'!$F$91="Drained"),BI262,IF(AND('[1]Multi-Field'!$E$91=[1]Lists!BF262,'[1]Multi-Field'!$F$91="undrained"),BH262,""))</f>
        <v/>
      </c>
      <c r="EV262" s="409" t="str">
        <f>IF(AND('[1]Multi-Field'!$E$92=[1]Lists!BF262,'[1]Multi-Field'!$F$92="Drained"),BI262,IF(AND('[1]Multi-Field'!$E$92=[1]Lists!BF262,'[1]Multi-Field'!$F$92="undrained"),BH262,""))</f>
        <v/>
      </c>
      <c r="EW262" s="409" t="str">
        <f>IF(AND('[1]Multi-Field'!$E$93=[1]Lists!BF262,'[1]Multi-Field'!$F$93="Drained"),BI262,IF(AND('[1]Multi-Field'!$E$93=[1]Lists!BF262,'[1]Multi-Field'!$F$93="undrained"),BH262,""))</f>
        <v/>
      </c>
      <c r="EX262" s="409" t="str">
        <f>IF(AND('[1]Multi-Field'!$E$94=[1]Lists!BF262,'[1]Multi-Field'!$F$94="Drained"),BI262,IF(AND('[1]Multi-Field'!$E$94=[1]Lists!BF262,'[1]Multi-Field'!$F$94="undrained"),BH262,""))</f>
        <v/>
      </c>
      <c r="EY262" s="409" t="str">
        <f>IF(AND('[1]Multi-Field'!$E$95=[1]Lists!BF262,'[1]Multi-Field'!$F$95="Drained"),BI262,IF(AND('[1]Multi-Field'!$E$95=[1]Lists!BF262,'[1]Multi-Field'!$F$95="undrained"),BH262,""))</f>
        <v/>
      </c>
      <c r="EZ262" s="409" t="str">
        <f>IF(AND('[1]Multi-Field'!$E$96=[1]Lists!BF262,'[1]Multi-Field'!$F$96="Drained"),BI262,IF(AND('[1]Multi-Field'!$E$96=[1]Lists!BF262,'[1]Multi-Field'!$F$96="undrained"),BH262,""))</f>
        <v/>
      </c>
      <c r="FA262" s="409" t="str">
        <f>IF(AND('[1]Multi-Field'!$E$97=[1]Lists!BF262,'[1]Multi-Field'!$F$97="Drained"),BI262,IF(AND('[1]Multi-Field'!$E$97=[1]Lists!BF262,'[1]Multi-Field'!$F$97="undrained"),BH262,""))</f>
        <v/>
      </c>
      <c r="FB262" s="409" t="str">
        <f>IF(AND('[1]Multi-Field'!$E$98=[1]Lists!BF262,'[1]Multi-Field'!$F$98="Drained"),BI262,IF(AND('[1]Multi-Field'!$E$98=[1]Lists!BF262,'[1]Multi-Field'!$F$98="undrained"),BH262,""))</f>
        <v/>
      </c>
      <c r="FC262" s="409" t="str">
        <f>IF(AND('[1]Multi-Field'!$E$99=[1]Lists!BF262,'[1]Multi-Field'!$F$99="Drained"),BI262,IF(AND('[1]Multi-Field'!$E$99=[1]Lists!BF262,'[1]Multi-Field'!$F$99="undrained"),BH262,""))</f>
        <v/>
      </c>
      <c r="FD262" s="409" t="str">
        <f>IF(AND('[1]Multi-Field'!$E$100=[1]Lists!BF262,'[1]Multi-Field'!$F$100="Drained"),BI262,IF(AND('[1]Multi-Field'!$E$100=[1]Lists!BF262,'[1]Multi-Field'!$F$100="undrained"),BH262,""))</f>
        <v/>
      </c>
      <c r="FE262" s="409" t="str">
        <f>IF(AND('[1]Multi-Field'!$E$101=[1]Lists!BF262,'[1]Multi-Field'!$F$101="Drained"),BI262,IF(AND('[1]Multi-Field'!$E$101=[1]Lists!BF262,'[1]Multi-Field'!$F$101="undrained"),BH262,""))</f>
        <v/>
      </c>
      <c r="FF262" s="409" t="str">
        <f>IF(AND('[1]Multi-Field'!$E$102=[1]Lists!BF262,'[1]Multi-Field'!$F$102="Drained"),BI262,IF(AND('[1]Multi-Field'!$E$102=[1]Lists!BF262,'[1]Multi-Field'!$F$102="undrained"),BH262,""))</f>
        <v/>
      </c>
      <c r="FG262" s="409" t="str">
        <f>IF(AND('[1]Multi-Field'!$E$103=[1]Lists!BF262,'[1]Multi-Field'!$F$103="Drained"),BI262,IF(AND('[1]Multi-Field'!$E$103=[1]Lists!BF262,'[1]Multi-Field'!$F$103="undrained"),BH262,""))</f>
        <v/>
      </c>
      <c r="FH262" s="409" t="str">
        <f>IF(AND('[1]Multi-Field'!$E$104=[1]Lists!BF262,'[1]Multi-Field'!$F$104="Drained"),BI262,IF(AND('[1]Multi-Field'!$E$104=[1]Lists!BF262,'[1]Multi-Field'!$F$104="undrained"),BH262,""))</f>
        <v/>
      </c>
      <c r="FI262" s="409" t="str">
        <f>IF(AND('[1]Multi-Field'!$E$105=[1]Lists!BF262,'[1]Multi-Field'!$F$105="Drained"),BI262,IF(AND('[1]Multi-Field'!$E$105=[1]Lists!BF262,'[1]Multi-Field'!$F$105="undrained"),BH262,""))</f>
        <v/>
      </c>
      <c r="FJ262" s="409" t="str">
        <f>IF(AND('[1]Multi-Field'!$E$106=[1]Lists!BF262,'[1]Multi-Field'!$F$106="Drained"),BI262,IF(AND('[1]Multi-Field'!$E$106=[1]Lists!BF262,'[1]Multi-Field'!$F$106="undrained"),BH262,""))</f>
        <v/>
      </c>
      <c r="FK262" s="409" t="str">
        <f>IF(AND('[1]Multi-Field'!$E$107=[1]Lists!BF262,'[1]Multi-Field'!$F$107="Drained"),BI262,IF(AND('[1]Multi-Field'!$E$107=[1]Lists!BF262,'[1]Multi-Field'!$F$107="undrained"),BH262,""))</f>
        <v/>
      </c>
      <c r="FL262" s="409" t="str">
        <f>IF(AND('[1]Multi-Field'!$E$108=[1]Lists!BF262,'[1]Multi-Field'!$F$108="Drained"),BI262,IF(AND('[1]Multi-Field'!$E$108=[1]Lists!BF262,'[1]Multi-Field'!$F$108="undrained"),BH262,""))</f>
        <v/>
      </c>
      <c r="FM262" s="409" t="str">
        <f>IF(AND('[1]Multi-Field'!$E$109=[1]Lists!BF262,'[1]Multi-Field'!$F$109="Drained"),BI262,IF(AND('[1]Multi-Field'!$E$109=[1]Lists!BF262,'[1]Multi-Field'!$F$109="undrained"),BH262,""))</f>
        <v/>
      </c>
      <c r="FN262" s="409" t="str">
        <f>IF(AND('[1]Multi-Field'!$E$110=[1]Lists!BF262,'[1]Multi-Field'!$F$110="Drained"),BI262,IF(AND('[1]Multi-Field'!$E$110=[1]Lists!BF262,'[1]Multi-Field'!$F$110="undrained"),BH262,""))</f>
        <v/>
      </c>
      <c r="FO262" s="409" t="str">
        <f>IF(AND('[1]Multi-Field'!$E$111=[1]Lists!BF262,'[1]Multi-Field'!$F$111="Drained"),BI262,IF(AND('[1]Multi-Field'!$E$111=[1]Lists!BF262,'[1]Multi-Field'!$F$111="undrained"),BH262,""))</f>
        <v/>
      </c>
      <c r="FP262" s="409" t="str">
        <f>IF(AND('[1]Multi-Field'!$E$112=[1]Lists!BF262,'[1]Multi-Field'!$F$112="Drained"),BI262,IF(AND('[1]Multi-Field'!$E$112=[1]Lists!BF262,'[1]Multi-Field'!$F$112="undrained"),BH262,""))</f>
        <v/>
      </c>
      <c r="FQ262" s="409" t="str">
        <f>IF(AND('[1]Multi-Field'!$E$113=[1]Lists!BF262,'[1]Multi-Field'!$F$113="Drained"),BI262,IF(AND('[1]Multi-Field'!$E$113=[1]Lists!BF262,'[1]Multi-Field'!$F$113="undrained"),BH262,""))</f>
        <v/>
      </c>
      <c r="FR262" s="409" t="str">
        <f>IF(AND('[1]Multi-Field'!$E$114=[1]Lists!BF262,'[1]Multi-Field'!$F$114="Drained"),BI262,IF(AND('[1]Multi-Field'!$E$114=[1]Lists!BF262,'[1]Multi-Field'!$F$114="undrained"),BH262,""))</f>
        <v/>
      </c>
      <c r="FS262" s="409" t="str">
        <f>IF(AND('[1]Multi-Field'!$E$115=[1]Lists!BF262,'[1]Multi-Field'!$F$115="Drained"),BI262,IF(AND('[1]Multi-Field'!$E$115=[1]Lists!BF262,'[1]Multi-Field'!$F$115="undrained"),BH262,""))</f>
        <v/>
      </c>
      <c r="FT262" s="409" t="str">
        <f>IF(AND('[1]Multi-Field'!$E$116=[1]Lists!BF262,'[1]Multi-Field'!$F$116="Drained"),BI262,IF(AND('[1]Multi-Field'!$E$116=[1]Lists!BF262,'[1]Multi-Field'!$F$116="undrained"),BH262,""))</f>
        <v/>
      </c>
      <c r="FU262" s="409" t="str">
        <f>IF(AND('[1]Multi-Field'!$E$117=[1]Lists!BF262,'[1]Multi-Field'!$F$117="Drained"),BI262,IF(AND('[1]Multi-Field'!$E$117=[1]Lists!BF262,'[1]Multi-Field'!$F$117="undrained"),BH262,""))</f>
        <v/>
      </c>
      <c r="FV262" s="409" t="str">
        <f>IF(AND('[1]Multi-Field'!$E$118=[1]Lists!BF262,'[1]Multi-Field'!$F$118="Drained"),BI262,IF(AND('[1]Multi-Field'!$E$118=[1]Lists!BF262,'[1]Multi-Field'!$F$118="undrained"),BH262,""))</f>
        <v/>
      </c>
      <c r="FW262" s="409" t="str">
        <f>IF(AND('[1]Multi-Field'!$E$119=[1]Lists!BF262,'[1]Multi-Field'!$F$119="Drained"),BI262,IF(AND('[1]Multi-Field'!$E$119=[1]Lists!BF262,'[1]Multi-Field'!$F$119="undrained"),BH262,""))</f>
        <v/>
      </c>
      <c r="FX262" s="409" t="str">
        <f>IF(AND('[1]Multi-Field'!$E$120=[1]Lists!BF262,'[1]Multi-Field'!$F$120="Drained"),BI262,IF(AND('[1]Multi-Field'!$E$120=[1]Lists!BF262,'[1]Multi-Field'!$F$120="undrained"),BH262,""))</f>
        <v/>
      </c>
    </row>
    <row r="263" spans="1:180" ht="13.5" customHeight="1">
      <c r="A263" s="7" t="s">
        <v>349</v>
      </c>
      <c r="B263" s="7"/>
      <c r="C263" s="7"/>
      <c r="D263" s="8">
        <v>55</v>
      </c>
      <c r="E263" s="8">
        <f t="shared" si="46"/>
        <v>57</v>
      </c>
      <c r="F263" s="8">
        <f t="shared" si="47"/>
        <v>58</v>
      </c>
      <c r="G263" s="8">
        <v>60</v>
      </c>
      <c r="H263" s="8">
        <v>60</v>
      </c>
      <c r="I263" s="8">
        <f t="shared" si="50"/>
        <v>63</v>
      </c>
      <c r="J263" s="8">
        <f t="shared" si="51"/>
        <v>67</v>
      </c>
      <c r="K263" s="8">
        <v>70</v>
      </c>
      <c r="L263" s="8">
        <v>75</v>
      </c>
      <c r="M263" s="8">
        <f t="shared" si="48"/>
        <v>82</v>
      </c>
      <c r="N263" s="8">
        <f t="shared" si="49"/>
        <v>88</v>
      </c>
      <c r="O263" s="8">
        <v>95</v>
      </c>
      <c r="P263" s="391">
        <v>238</v>
      </c>
      <c r="Q263" s="394"/>
      <c r="R263" s="395" t="b">
        <f>IF(OR('Multi-Field'!AA240=Lists!$AC$42,'Multi-Field'!AA240=Lists!$AC$43),IF('Multi-Field'!Z240="x",(IF('Multi-Field'!AC240=Lists!$Q$11,Lists!$R$11,IF('Multi-Field'!AC240=Lists!$Q$12,Lists!$R$12,IF('Multi-Field'!AC240=Lists!$Q$13,Lists!$R$13,IF('Multi-Field'!AC240=Lists!$Q$14,Lists!$R$14))))),IF('Multi-Field'!X240="x",(IF('Multi-Field'!AC240=Lists!$Q$11,Lists!$S$11,IF('Multi-Field'!AC240=Lists!$Q$12,Lists!$S$12,IF('Multi-Field'!AC240=Lists!$Q$13,Lists!$S$13,IF('Multi-Field'!AC240=Lists!$Q$14,Lists!$S$14))))),IF('Multi-Field'!V240="x",(IF('Multi-Field'!AC240=Lists!$Q$11,Lists!$T$11,IF('Multi-Field'!AC240=Lists!$Q$12,Lists!$T$12,IF('Multi-Field'!AC240=Lists!$Q$13,Lists!$T$13,IF('Multi-Field'!AC240=Lists!$Q$14,Lists!$T$14))))),0))))</f>
        <v>0</v>
      </c>
      <c r="S263" s="395" t="str">
        <f t="shared" si="45"/>
        <v/>
      </c>
      <c r="T263" s="395"/>
      <c r="U263" s="396"/>
      <c r="AI263" s="384">
        <f>'[1]Multi-Field'!B259</f>
        <v>0</v>
      </c>
      <c r="AJ263" s="387" t="str">
        <f>IF(OR('[1]Multi-Field'!Q103=[1]Lists!$AC$42,'[1]Multi-Field'!Q103=[1]Lists!$AC$43),"x","")</f>
        <v/>
      </c>
      <c r="AK263" s="387" t="str">
        <f>IF(OR('[1]Multi-Field'!Q103=[1]Lists!$AC$6,'[1]Multi-Field'!Q103=$AC$2,'[1]Multi-Field'!Q103=$AC$4),"x","")</f>
        <v/>
      </c>
      <c r="AL263" s="387" t="str">
        <f>IF(OR('[1]Multi-Field'!Q103=[1]Lists!$AC$7,'[1]Multi-Field'!Q103=$AC$3,'[1]Multi-Field'!Q103=$AC$5),"x","")</f>
        <v/>
      </c>
      <c r="AM263" s="387" t="str">
        <f>IF(OR('[1]Multi-Field'!Q103=$AC$23,'[1]Multi-Field'!Q103=$AC$13,'[1]Multi-Field'!Q103=$AC$9,'[1]Multi-Field'!Q103=$AC$19,'[1]Multi-Field'!Q103=$AC$47),"x","")</f>
        <v/>
      </c>
      <c r="AN263" s="387" t="str">
        <f>IF(OR('[1]Multi-Field'!Q103=$AC$24,'[1]Multi-Field'!Q103=$AC$14,'[1]Multi-Field'!Q103=$AC$10,'[1]Multi-Field'!Q103=$AC$22,'[1]Multi-Field'!Q103=$AC$48),"x","")</f>
        <v/>
      </c>
      <c r="AO263" s="387" t="str">
        <f>IF(OR('[1]Multi-Field'!Q103=$AC$21,'[1]Multi-Field'!Q103=$AC$28,'[1]Multi-Field'!Q103=$AC$62,'[1]Multi-Field'!Q103=$AC$102,'[1]Multi-Field'!Q103=$AC$98),"x","")</f>
        <v/>
      </c>
      <c r="AP263" s="387" t="str">
        <f>IF(OR('[1]Multi-Field'!Q103=$AC$25,'[1]Multi-Field'!Q103=$AC$63,'[1]Multi-Field'!Q103=$AC$85,'[1]Multi-Field'!Q103=$AC$87,'[1]Multi-Field'!Q103=$AC$92,'[1]Multi-Field'!Q103=$AC$93),"x","")</f>
        <v/>
      </c>
      <c r="AQ263" s="387" t="str">
        <f>IF(OR('[1]Multi-Field'!Q103=$AC$20,'[1]Multi-Field'!Q103=$AC$27,'[1]Multi-Field'!Q103=$AC$58,'[1]Multi-Field'!Q103=$AC$86,'[1]Multi-Field'!Q103=$AC$103,'[1]Multi-Field'!Q103=$AC$94),"x","")</f>
        <v/>
      </c>
      <c r="AR263" s="387" t="str">
        <f>IF(OR('[1]Multi-Field'!Q103=$AC$35,'[1]Multi-Field'!Q103=$AC$40,'[1]Multi-Field'!Q103=$AC$45,),"x","")</f>
        <v/>
      </c>
      <c r="AS263" s="387" t="str">
        <f>IF(OR('[1]Multi-Field'!Q103=$AC$36,'[1]Multi-Field'!Q103=$AC$41,'[1]Multi-Field'!Q103=$AC$46,),"x","")</f>
        <v/>
      </c>
      <c r="AT263" s="387" t="str">
        <f>IF(OR('[1]Multi-Field'!Q103=$AC$52,'[1]Multi-Field'!Q103=$AC$53,'[1]Multi-Field'!Q103=$AC$54,'[1]Multi-Field'!Q103=$AC$55,'[1]Multi-Field'!Q103=$AC$68,'[1]Multi-Field'!Q103=$AC$69,'[1]Multi-Field'!Q103=$AC$74,'[1]Multi-Field'!Q103=$AC$71,'[1]Multi-Field'!Q103=$AC$70),"x","")</f>
        <v>x</v>
      </c>
      <c r="AU263" s="387" t="str">
        <f>IF('[1]Multi-Field'!Q103=$AC$72,"x","")</f>
        <v/>
      </c>
      <c r="AV263" s="387" t="str">
        <f>IF('[1]Multi-Field'!Q103=$AC$73,"x","")</f>
        <v/>
      </c>
      <c r="AW263" s="387" t="str">
        <f>IF('[1]Multi-Field'!Q103=$AC$83,"x","")</f>
        <v/>
      </c>
      <c r="AX263" s="387" t="str">
        <f>IF('[1]Multi-Field'!Q103=$AC$84,"x","")</f>
        <v/>
      </c>
      <c r="AY263" s="387" t="str">
        <f>IF('[1]Multi-Field'!Q103=$AC$97,"x","")</f>
        <v/>
      </c>
      <c r="AZ263" s="387" t="str">
        <f>IF('[1]Multi-Field'!Q103=$AC$99,"x","")</f>
        <v/>
      </c>
      <c r="BA263" s="387" t="str">
        <f>IF('[1]Multi-Field'!Q103=$AC$104,"x","")</f>
        <v/>
      </c>
      <c r="BB263" s="387" t="str">
        <f>IF('[1]Multi-Field'!Q103=$AC$105,"x","")</f>
        <v/>
      </c>
      <c r="BC263" s="388"/>
      <c r="BF263" s="411" t="s">
        <v>1429</v>
      </c>
      <c r="BG263" s="412">
        <v>5</v>
      </c>
      <c r="BH263" s="412">
        <v>3</v>
      </c>
      <c r="BI263" s="412">
        <v>4</v>
      </c>
      <c r="BJ263" s="409" t="e">
        <f>IF(AND('[1]Single Field'!#REF!=[1]Lists!BF263,'[1]Single Field'!#REF!="Drained"),"x",IF(AND('[1]Single Field'!#REF!=[1]Lists!BF263,'[1]Single Field'!#REF!="Undrained"),O,""))</f>
        <v>#REF!</v>
      </c>
      <c r="BK263" s="409" t="str">
        <f>IF(AND('[1]Multi-Field'!$E$3=[1]Lists!BF263,'[1]Multi-Field'!$F$3="Drained"),BI263,IF(AND('[1]Multi-Field'!$E$3=BF263,'[1]Multi-Field'!$F$3="undrained"),BH263,""))</f>
        <v/>
      </c>
      <c r="BL263" s="409" t="str">
        <f>IF(AND('[1]Multi-Field'!$E$4=BF263,'[1]Multi-Field'!$F$4="Drained"),BI263,IF(AND('[1]Multi-Field'!$E$4=BF263,'[1]Multi-Field'!$F$4="undrained"),BH263,""))</f>
        <v/>
      </c>
      <c r="BM263" s="409" t="str">
        <f>IF(AND('[1]Multi-Field'!$E$5=BF263,'[1]Multi-Field'!$F$5="Drained"),BI263,IF(AND('[1]Multi-Field'!$E$5=BF263,'[1]Multi-Field'!$F$5="undrained"),BH263,""))</f>
        <v/>
      </c>
      <c r="BN263" s="409" t="str">
        <f>IF(AND('[1]Multi-Field'!$E$6=BF263,'[1]Multi-Field'!$F$6="Drained"),BI263,IF(AND('[1]Multi-Field'!$E$6=BF263,'[1]Multi-Field'!$F$6="undrained"),BH263,""))</f>
        <v/>
      </c>
      <c r="BO263" s="409" t="str">
        <f>IF(AND('[1]Multi-Field'!$E$7=BF263,'[1]Multi-Field'!$F$7="Drained"),BI263,IF(AND('[1]Multi-Field'!$E$7=BF263,'[1]Multi-Field'!$F$7="undrained"),BH263,""))</f>
        <v/>
      </c>
      <c r="BP263" s="409" t="str">
        <f>IF(AND('[1]Multi-Field'!$E$8=BF263,'[1]Multi-Field'!$F$8="Drained"),BI263,IF(AND('[1]Multi-Field'!$E$8=BF263,'[1]Multi-Field'!$F$8="undrained"),BH263,""))</f>
        <v/>
      </c>
      <c r="BQ263" s="409" t="str">
        <f>IF(AND('[1]Multi-Field'!$E$9=BF263,'[1]Multi-Field'!$F$9="Drained"),BI263,IF(AND('[1]Multi-Field'!$E$9=BF263,'[1]Multi-Field'!$F$9="undrained"),BH263,""))</f>
        <v/>
      </c>
      <c r="BR263" s="409" t="str">
        <f>IF(AND('[1]Multi-Field'!$E$10=BF263,'[1]Multi-Field'!$F$10="Drained"),BI263,IF(AND('[1]Multi-Field'!$E$10=BF263,'[1]Multi-Field'!$F$10="undrained"),BH263,""))</f>
        <v/>
      </c>
      <c r="BS263" s="409" t="str">
        <f>IF(AND('[1]Multi-Field'!$E$11=BF263,'[1]Multi-Field'!$F$11="Drained"),BI263,IF(AND('[1]Multi-Field'!$E$11=BF263,'[1]Multi-Field'!$F$11="undrained"),BH263,""))</f>
        <v/>
      </c>
      <c r="BT263" s="409" t="str">
        <f>IF(AND('[1]Multi-Field'!$E$12=BF263,'[1]Multi-Field'!$F$12="Drained"),BI263,IF(AND('[1]Multi-Field'!$E$12=BF263,'[1]Multi-Field'!$F$12="undrained"),BH263,""))</f>
        <v/>
      </c>
      <c r="BU263" s="409" t="str">
        <f>IF(AND('[1]Multi-Field'!$E$13=BF263,'[1]Multi-Field'!$F$13="Drained"),BI263,IF(AND('[1]Multi-Field'!$E$3=BF263,'[1]Multi-Field'!$F$13="undrained"),BH263,""))</f>
        <v/>
      </c>
      <c r="BV263" s="409" t="str">
        <f>IF(AND('[1]Multi-Field'!$E$14=BF263,'[1]Multi-Field'!$F$14="Drained"),BI263,IF(AND('[1]Multi-Field'!$E$14=BF263,'[1]Multi-Field'!$F$14="undrained"),BH263,""))</f>
        <v/>
      </c>
      <c r="BW263" s="409" t="str">
        <f>IF(AND('[1]Multi-Field'!$E$15=BF263,'[1]Multi-Field'!$F$15="Drained"),BI263,IF(AND('[1]Multi-Field'!$E$15=BF263,'[1]Multi-Field'!$F$15="undrained"),BH263,""))</f>
        <v/>
      </c>
      <c r="BX263" s="409" t="str">
        <f>IF(AND('[1]Multi-Field'!$E$16=[1]Lists!BF263,'[1]Multi-Field'!$F$16="Drained"),BI263,IF(AND('[1]Multi-Field'!$E$16=[1]Lists!BF263,'[1]Multi-Field'!$F$16="undrained"),BH263,""))</f>
        <v/>
      </c>
      <c r="BY263" s="409" t="str">
        <f>IF(AND('[1]Multi-Field'!$E$17=[1]Lists!BF263,'[1]Multi-Field'!$F$17="Drained"),BI263,IF(AND('[1]Multi-Field'!$E$17=[1]Lists!BF263,'[1]Multi-Field'!$F$17="undrained"),BH263,""))</f>
        <v/>
      </c>
      <c r="BZ263" s="409" t="str">
        <f>IF(AND('[1]Multi-Field'!$E$18=[1]Lists!BF263,'[1]Multi-Field'!$F$18="Drained"),BI263,IF(AND('[1]Multi-Field'!$E$18=[1]Lists!BF263,'[1]Multi-Field'!$F$18="undrained"),BH263,""))</f>
        <v/>
      </c>
      <c r="CA263" s="409" t="str">
        <f>IF(AND('[1]Multi-Field'!$E$19=[1]Lists!BF263,'[1]Multi-Field'!$F$19="Drained"),BI263,IF(AND('[1]Multi-Field'!$E$19=[1]Lists!BF263,'[1]Multi-Field'!$F$19="undrained"),BH263,""))</f>
        <v/>
      </c>
      <c r="CB263" s="409" t="str">
        <f>IF(AND('[1]Multi-Field'!$E$20=[1]Lists!BF263,'[1]Multi-Field'!$F$20="Drained"),BI263,IF(AND('[1]Multi-Field'!$E$20=[1]Lists!BF263,'[1]Multi-Field'!$F$20="undrained"),BH263,""))</f>
        <v/>
      </c>
      <c r="CC263" s="409" t="str">
        <f>IF(AND('[1]Multi-Field'!$E$21=[1]Lists!BF263,'[1]Multi-Field'!$F$21="Drained"),BI263,IF(AND('[1]Multi-Field'!$E$21=[1]Lists!BF263,'[1]Multi-Field'!$F$21="undrained"),BH263,""))</f>
        <v/>
      </c>
      <c r="CD263" s="409" t="str">
        <f>IF(AND('[1]Multi-Field'!$E$22=[1]Lists!BF263,'[1]Multi-Field'!$F$22="Drained"),BI263,IF(AND('[1]Multi-Field'!$E$22=[1]Lists!BF263,'[1]Multi-Field'!$F$22="undrained"),BH263,""))</f>
        <v/>
      </c>
      <c r="CE263" s="409" t="str">
        <f>IF(AND('[1]Multi-Field'!$E$23=[1]Lists!BF263,'[1]Multi-Field'!$F$23="Drained"),BI263,IF(AND('[1]Multi-Field'!$E$23=[1]Lists!BF263,'[1]Multi-Field'!$F$23="undrained"),BH263,""))</f>
        <v/>
      </c>
      <c r="CF263" s="409" t="str">
        <f>IF(AND('[1]Multi-Field'!$E$24=[1]Lists!BF263,'[1]Multi-Field'!$F$24="Drained"),BI263,IF(AND('[1]Multi-Field'!$E$24=[1]Lists!BF263,'[1]Multi-Field'!$F$24="undrained"),BH263,""))</f>
        <v/>
      </c>
      <c r="CG263" s="409" t="str">
        <f>IF(AND('[1]Multi-Field'!$E$25=[1]Lists!BF263,'[1]Multi-Field'!$F$25="Drained"),BI263,IF(AND('[1]Multi-Field'!$E$25=[1]Lists!BF263,'[1]Multi-Field'!$F$25="undrained"),BH263,""))</f>
        <v/>
      </c>
      <c r="CH263" s="409" t="str">
        <f>IF(AND('[1]Multi-Field'!$E$26=[1]Lists!BF263,'[1]Multi-Field'!$F$26="Drained"),BI263,IF(AND('[1]Multi-Field'!$E$26=[1]Lists!BF263,'[1]Multi-Field'!$F$26="undrained"),BH263,""))</f>
        <v/>
      </c>
      <c r="CI263" s="409" t="str">
        <f>IF(AND('[1]Multi-Field'!$E$27=[1]Lists!BF263,'[1]Multi-Field'!$F$27="Drained"),BI263,IF(AND('[1]Multi-Field'!$E$27=[1]Lists!BF263,'[1]Multi-Field'!$F$27="undrained"),BH263,""))</f>
        <v/>
      </c>
      <c r="CJ263" s="409" t="str">
        <f>IF(AND('[1]Multi-Field'!$E$28=[1]Lists!BF263,'[1]Multi-Field'!$F$28="Drained"),BI263,IF(AND('[1]Multi-Field'!$E$28=[1]Lists!BF263,'[1]Multi-Field'!$F$28="undrained"),BH263,""))</f>
        <v/>
      </c>
      <c r="CK263" s="409" t="str">
        <f>IF(AND('[1]Multi-Field'!$E$29=[1]Lists!BF263,'[1]Multi-Field'!$F$29="Drained"),BI263,IF(AND('[1]Multi-Field'!$E$29=[1]Lists!BF263,'[1]Multi-Field'!$F$29="undrained"),BH263,""))</f>
        <v/>
      </c>
      <c r="CL263" s="409" t="str">
        <f>IF(AND('[1]Multi-Field'!$E$30=[1]Lists!BF263,'[1]Multi-Field'!$F$30="Drained"),BI263,IF(AND('[1]Multi-Field'!$E$30=[1]Lists!BF263,'[1]Multi-Field'!$F$30="undrained"),BH263,""))</f>
        <v/>
      </c>
      <c r="CM263" s="409" t="str">
        <f>IF(AND('[1]Multi-Field'!$E$31=[1]Lists!BF263,'[1]Multi-Field'!$F$31="Drained"),BI263,IF(AND('[1]Multi-Field'!$E$31=[1]Lists!BF263,'[1]Multi-Field'!$F$31="undrained"),BH263,""))</f>
        <v/>
      </c>
      <c r="CN263" s="409" t="str">
        <f>IF(AND('[1]Multi-Field'!$E$32=[1]Lists!BF263,'[1]Multi-Field'!$F$32="Drained"),BI263,IF(AND('[1]Multi-Field'!$E$32=[1]Lists!BF263,'[1]Multi-Field'!$F$32="undrained"),BH263,""))</f>
        <v/>
      </c>
      <c r="CO263" s="409" t="str">
        <f>IF(AND('[1]Multi-Field'!$E$33=[1]Lists!BF263,'[1]Multi-Field'!$F$33="Drained"),BI263,IF(AND('[1]Multi-Field'!$E$33=[1]Lists!BF263,'[1]Multi-Field'!$F$33="undrained"),BH263,""))</f>
        <v/>
      </c>
      <c r="CP263" s="409" t="str">
        <f>IF(AND('[1]Multi-Field'!$E$34=[1]Lists!BF263,'[1]Multi-Field'!$F$34="Drained"),BI263,IF(AND('[1]Multi-Field'!$E$34=[1]Lists!BF263,'[1]Multi-Field'!$F$34="undrained"),BH263,""))</f>
        <v/>
      </c>
      <c r="CQ263" s="409" t="str">
        <f>IF(AND('[1]Multi-Field'!$E$35=[1]Lists!BF263,'[1]Multi-Field'!$F$35="Drained"),BI263,IF(AND('[1]Multi-Field'!$E$35=[1]Lists!BF263,'[1]Multi-Field'!$F$35="undrained"),BH263,""))</f>
        <v/>
      </c>
      <c r="CR263" s="409" t="str">
        <f>IF(AND('[1]Multi-Field'!$E$36=[1]Lists!BF263,'[1]Multi-Field'!$F$36="Drained"),BI263,IF(AND('[1]Multi-Field'!$E$36=[1]Lists!BF263,'[1]Multi-Field'!$F$36="undrained"),BH263,""))</f>
        <v/>
      </c>
      <c r="CS263" s="409" t="str">
        <f>IF(AND('[1]Multi-Field'!$E$37=[1]Lists!BF263,'[1]Multi-Field'!$F$37="Drained"),BI263,IF(AND('[1]Multi-Field'!$E$37=[1]Lists!BF263,'[1]Multi-Field'!$F$37="undrained"),BH263,""))</f>
        <v/>
      </c>
      <c r="CT263" s="409" t="str">
        <f>IF(AND('[1]Multi-Field'!$E$38=[1]Lists!BF263,'[1]Multi-Field'!$F$38="Drained"),BI263,IF(AND('[1]Multi-Field'!$E$38=[1]Lists!BF263,'[1]Multi-Field'!$F$38="undrained"),BH263,""))</f>
        <v/>
      </c>
      <c r="CU263" s="409" t="str">
        <f>IF(AND('[1]Multi-Field'!$E$39=[1]Lists!BF263,'[1]Multi-Field'!$F$39="Drained"),BI263,IF(AND('[1]Multi-Field'!$E$39=[1]Lists!BF263,'[1]Multi-Field'!$F$39="undrained"),BH263,""))</f>
        <v/>
      </c>
      <c r="CV263" s="409" t="str">
        <f>IF(AND('[1]Multi-Field'!$E$40=[1]Lists!BF263,'[1]Multi-Field'!$F$40="Drained"),BI263,IF(AND('[1]Multi-Field'!$E$40=[1]Lists!BF263,'[1]Multi-Field'!$F$40="undrained"),BH263,""))</f>
        <v/>
      </c>
      <c r="CW263" s="409" t="str">
        <f>IF(AND('[1]Multi-Field'!$E$41=[1]Lists!BF263,'[1]Multi-Field'!$F$40="Drained"),BI263,IF(AND('[1]Multi-Field'!$E$40=[1]Lists!BF263,'[1]Multi-Field'!$F$40="undrained"),BH263,""))</f>
        <v/>
      </c>
      <c r="CX263" s="409" t="str">
        <f>IF(AND('[1]Multi-Field'!$E$42=[1]Lists!BF263,'[1]Multi-Field'!$F$42="Drained"),BI263,IF(AND('[1]Multi-Field'!$E$42=[1]Lists!BF263,'[1]Multi-Field'!$F$42="undrained"),BH263,""))</f>
        <v/>
      </c>
      <c r="CY263" s="409" t="str">
        <f>IF(AND('[1]Multi-Field'!$E$43=[1]Lists!BF263,'[1]Multi-Field'!$F$43="Drained"),BI263,IF(AND('[1]Multi-Field'!$E$43=[1]Lists!BF263,'[1]Multi-Field'!$F$43="undrained"),BH263,""))</f>
        <v/>
      </c>
      <c r="CZ263" s="409" t="str">
        <f>IF(AND('[1]Multi-Field'!$E$44=[1]Lists!BF263,'[1]Multi-Field'!$F$44="Drained"),BI263,IF(AND('[1]Multi-Field'!$E$44=[1]Lists!BF263,'[1]Multi-Field'!$F$44="undrained"),BH263,""))</f>
        <v/>
      </c>
      <c r="DA263" s="409" t="str">
        <f>IF(AND('[1]Multi-Field'!$E$45=[1]Lists!BF263,'[1]Multi-Field'!$F$45="Drained"),BI263,IF(AND('[1]Multi-Field'!$E$45=[1]Lists!BF263,'[1]Multi-Field'!$F$45="undrained"),BH263,""))</f>
        <v/>
      </c>
      <c r="DB263" s="409" t="str">
        <f>IF(AND('[1]Multi-Field'!$E$46=[1]Lists!BF263,'[1]Multi-Field'!$F$46="Drained"),BI263,IF(AND('[1]Multi-Field'!$E$46=[1]Lists!BF263,'[1]Multi-Field'!$F$46="undrained"),BH263,""))</f>
        <v/>
      </c>
      <c r="DC263" s="409" t="str">
        <f>IF(AND('[1]Multi-Field'!$E$47=[1]Lists!BF263,'[1]Multi-Field'!$F$47="Drained"),BI263,IF(AND('[1]Multi-Field'!$E$47=[1]Lists!BF263,'[1]Multi-Field'!$F$47="undrained"),BH263,""))</f>
        <v/>
      </c>
      <c r="DD263" s="409" t="str">
        <f>IF(AND('[1]Multi-Field'!$E$48=[1]Lists!BF263,'[1]Multi-Field'!$F$48="Drained"),BI263,IF(AND('[1]Multi-Field'!$E$48=[1]Lists!BF263,'[1]Multi-Field'!$F$48="undrained"),BH263,""))</f>
        <v/>
      </c>
      <c r="DE263" s="409" t="str">
        <f>IF(AND('[1]Multi-Field'!$E$49=[1]Lists!BF263,'[1]Multi-Field'!$F$49="Drained"),BI263,IF(AND('[1]Multi-Field'!$E$49=[1]Lists!BF263,'[1]Multi-Field'!$F$9="undrained"),BH263,""))</f>
        <v/>
      </c>
      <c r="DF263" s="409" t="str">
        <f>IF(AND('[1]Multi-Field'!$E$50=[1]Lists!BF263,'[1]Multi-Field'!$F$50="Drained"),BI263,IF(AND('[1]Multi-Field'!$E$50=[1]Lists!BF263,'[1]Multi-Field'!$F$50="undrained"),BH263,""))</f>
        <v/>
      </c>
      <c r="DG263" s="409" t="str">
        <f>IF(AND('[1]Multi-Field'!$E$51=[1]Lists!BF263,'[1]Multi-Field'!$F$51="Drained"),BI263,IF(AND('[1]Multi-Field'!$E$51=[1]Lists!BF263,'[1]Multi-Field'!$F$51="undrained"),BH263,""))</f>
        <v/>
      </c>
      <c r="DH263" s="409" t="str">
        <f>IF(AND('[1]Multi-Field'!$E$52=[1]Lists!BF263,'[1]Multi-Field'!$F$52="Drained"),BI263,IF(AND('[1]Multi-Field'!$E$52=[1]Lists!BF263,'[1]Multi-Field'!$F$52="undrained"),BH263,""))</f>
        <v/>
      </c>
      <c r="DI263" s="409" t="str">
        <f>IF(AND('[1]Multi-Field'!$E$53=[1]Lists!BF263,'[1]Multi-Field'!$F$53="Drained"),BI263,IF(AND('[1]Multi-Field'!$E$53=[1]Lists!BF263,'[1]Multi-Field'!$F$53="undrained"),BH263,""))</f>
        <v/>
      </c>
      <c r="DJ263" s="409" t="str">
        <f>IF(AND('[1]Multi-Field'!$E$54=[1]Lists!BF263,'[1]Multi-Field'!$F$54="Drained"),BI263,IF(AND('[1]Multi-Field'!$E$54=[1]Lists!BF263,'[1]Multi-Field'!$F$54="undrained"),BH263,""))</f>
        <v/>
      </c>
      <c r="DK263" s="409" t="str">
        <f>IF(AND('[1]Multi-Field'!$E$55=[1]Lists!BF263,'[1]Multi-Field'!$F$55="Drained"),BI263,IF(AND('[1]Multi-Field'!$E$55=[1]Lists!BF263,'[1]Multi-Field'!$F$55="undrained"),BH263,""))</f>
        <v/>
      </c>
      <c r="DL263" s="409" t="str">
        <f>IF(AND('[1]Multi-Field'!$E$56=[1]Lists!BF263,'[1]Multi-Field'!$F$56="Drained"),BI263,IF(AND('[1]Multi-Field'!$E$56=[1]Lists!BF263,'[1]Multi-Field'!$F$56="undrained"),BH263,""))</f>
        <v/>
      </c>
      <c r="DM263" s="409" t="str">
        <f>IF(AND('[1]Multi-Field'!$E$57=[1]Lists!BF263,'[1]Multi-Field'!$F$57="Drained"),BI263,IF(AND('[1]Multi-Field'!$E$57=[1]Lists!BF263,'[1]Multi-Field'!$F$57="undrained"),BH263,""))</f>
        <v/>
      </c>
      <c r="DN263" s="409" t="str">
        <f>IF(AND('[1]Multi-Field'!$E$58=[1]Lists!BF263,'[1]Multi-Field'!$F$58="Drained"),BI263,IF(AND('[1]Multi-Field'!$E$58=[1]Lists!BF263,'[1]Multi-Field'!$F$58="undrained"),BH263,""))</f>
        <v/>
      </c>
      <c r="DO263" s="409" t="str">
        <f>IF(AND('[1]Multi-Field'!$E$59=[1]Lists!BF263,'[1]Multi-Field'!$F$59="Drained"),BI263,IF(AND('[1]Multi-Field'!$E$59=[1]Lists!BF263,'[1]Multi-Field'!$F$59="undrained"),BH263,""))</f>
        <v/>
      </c>
      <c r="DP263" s="409" t="str">
        <f>IF(AND('[1]Multi-Field'!$E$60=[1]Lists!BF263,'[1]Multi-Field'!$F$60="Drained"),BI263,IF(AND('[1]Multi-Field'!$E$60=[1]Lists!BF263,'[1]Multi-Field'!$F$60="undrained"),BH263,""))</f>
        <v/>
      </c>
      <c r="DQ263" s="409" t="str">
        <f>IF(AND('[1]Multi-Field'!$E$61=[1]Lists!BF263,'[1]Multi-Field'!$F$61="Drained"),BI263,IF(AND('[1]Multi-Field'!$E$61=[1]Lists!BF263,'[1]Multi-Field'!$F$61="undrained"),BH263,""))</f>
        <v/>
      </c>
      <c r="DR263" s="409" t="str">
        <f>IF(AND('[1]Multi-Field'!$E$62=[1]Lists!BF263,'[1]Multi-Field'!$F$62="Drained"),BI263,IF(AND('[1]Multi-Field'!$E$62=[1]Lists!BF263,'[1]Multi-Field'!$F$62="undrained"),BH263,""))</f>
        <v/>
      </c>
      <c r="DS263" s="409" t="str">
        <f>IF(AND('[1]Multi-Field'!$E$63=[1]Lists!BF263,'[1]Multi-Field'!$F$63="Drained"),BI263,IF(AND('[1]Multi-Field'!$E$63=[1]Lists!BF263,'[1]Multi-Field'!$F$63="undrained"),BH263,""))</f>
        <v/>
      </c>
      <c r="DT263" s="409" t="str">
        <f>IF(AND('[1]Multi-Field'!$E$64=[1]Lists!BF263,'[1]Multi-Field'!$F$64="Drained"),BI263,IF(AND('[1]Multi-Field'!$E$64=[1]Lists!BF263,'[1]Multi-Field'!$F$64="undrained"),BH263,""))</f>
        <v/>
      </c>
      <c r="DU263" s="409" t="str">
        <f>IF(AND('[1]Multi-Field'!$E$65=[1]Lists!BF263,'[1]Multi-Field'!$F$65="Drained"),BI263,IF(AND('[1]Multi-Field'!$E$65=[1]Lists!BF263,'[1]Multi-Field'!$F$65="undrained"),BH263,""))</f>
        <v/>
      </c>
      <c r="DV263" s="409" t="str">
        <f>IF(AND('[1]Multi-Field'!$E$66=[1]Lists!BF263,'[1]Multi-Field'!$F$66="Drained"),BI263,IF(AND('[1]Multi-Field'!$E$66=[1]Lists!BF263,'[1]Multi-Field'!$F$66="undrained"),BH263,""))</f>
        <v/>
      </c>
      <c r="DW263" s="409" t="str">
        <f>IF(AND('[1]Multi-Field'!$E$67=[1]Lists!BF263,'[1]Multi-Field'!$F$67="Drained"),BI263,IF(AND('[1]Multi-Field'!$E$67=[1]Lists!BF263,'[1]Multi-Field'!$F$67="undrained"),BH263,""))</f>
        <v/>
      </c>
      <c r="DX263" s="409" t="str">
        <f>IF(AND('[1]Multi-Field'!$E$68=[1]Lists!BF263,'[1]Multi-Field'!$F$68="Drained"),BI263,IF(AND('[1]Multi-Field'!$E$68=[1]Lists!BF263,'[1]Multi-Field'!$F$68="undrained"),BH263,""))</f>
        <v/>
      </c>
      <c r="DY263" s="409" t="str">
        <f>IF(AND('[1]Multi-Field'!$E$69=[1]Lists!BF263,'[1]Multi-Field'!$F$69="Drained"),BI263,IF(AND('[1]Multi-Field'!$E$69=[1]Lists!BF263,'[1]Multi-Field'!$F$69="undrained"),BH263,""))</f>
        <v/>
      </c>
      <c r="DZ263" s="409" t="str">
        <f>IF(AND('[1]Multi-Field'!$E$70=[1]Lists!BF263,'[1]Multi-Field'!$F$70="Drained"),BI263,IF(AND('[1]Multi-Field'!$E$70=[1]Lists!BF263,'[1]Multi-Field'!$F$70="undrained"),BH263,""))</f>
        <v/>
      </c>
      <c r="EA263" s="409" t="str">
        <f>IF(AND('[1]Multi-Field'!$E$71=[1]Lists!BF263,'[1]Multi-Field'!$F$71="Drained"),BI263,IF(AND('[1]Multi-Field'!$E$71=[1]Lists!BF263,'[1]Multi-Field'!$F$71="undrained"),BH263,""))</f>
        <v/>
      </c>
      <c r="EB263" s="409" t="str">
        <f>IF(AND('[1]Multi-Field'!$E$72=[1]Lists!BF263,'[1]Multi-Field'!$F$72="Drained"),BI263,IF(AND('[1]Multi-Field'!$E$72=[1]Lists!BF263,'[1]Multi-Field'!$F$72="undrained"),BH263,""))</f>
        <v/>
      </c>
      <c r="EC263" s="409" t="str">
        <f>IF(AND('[1]Multi-Field'!$E$73=[1]Lists!BF263,'[1]Multi-Field'!$F$73="Drained"),BI263,IF(AND('[1]Multi-Field'!$E$73=[1]Lists!BF263,'[1]Multi-Field'!$F$73="undrained"),BH263,""))</f>
        <v/>
      </c>
      <c r="ED263" s="409" t="str">
        <f>IF(AND('[1]Multi-Field'!$E$74=[1]Lists!BF263,'[1]Multi-Field'!$F$74="Drained"),BI263,IF(AND('[1]Multi-Field'!$E$74=[1]Lists!BF263,'[1]Multi-Field'!$F$74="undrained"),BH263,""))</f>
        <v/>
      </c>
      <c r="EE263" s="409" t="str">
        <f>IF(AND('[1]Multi-Field'!$E$75=[1]Lists!BF263,'[1]Multi-Field'!$F$75="Drained"),BI263,IF(AND('[1]Multi-Field'!$E$75=[1]Lists!BF263,'[1]Multi-Field'!$F$75="undrained"),BH263,""))</f>
        <v/>
      </c>
      <c r="EF263" s="409" t="str">
        <f>IF(AND('[1]Multi-Field'!$E$76=[1]Lists!BF263,'[1]Multi-Field'!$F$76="Drained"),BI263,IF(AND('[1]Multi-Field'!$E$76=[1]Lists!BF263,'[1]Multi-Field'!$F$6="undrained"),BH263,""))</f>
        <v/>
      </c>
      <c r="EG263" s="409" t="str">
        <f>IF(AND('[1]Multi-Field'!$E$77=[1]Lists!BF263,'[1]Multi-Field'!$F$77="Drained"),BI263,IF(AND('[1]Multi-Field'!$E$77=[1]Lists!BF263,'[1]Multi-Field'!$F$77="undrained"),BH263,""))</f>
        <v/>
      </c>
      <c r="EH263" s="409" t="str">
        <f>IF(AND('[1]Multi-Field'!$E$78=[1]Lists!BF263,'[1]Multi-Field'!$F$78="Drained"),BI263,IF(AND('[1]Multi-Field'!$E$78=[1]Lists!BF263,'[1]Multi-Field'!$F$78="undrained"),BH263,""))</f>
        <v/>
      </c>
      <c r="EI263" s="409" t="str">
        <f>IF(AND('[1]Multi-Field'!$E$79=[1]Lists!BF263,'[1]Multi-Field'!$F$79="Drained"),BI263,IF(AND('[1]Multi-Field'!$E$79=[1]Lists!BF263,'[1]Multi-Field'!$F$79="undrained"),BH263,""))</f>
        <v/>
      </c>
      <c r="EJ263" s="409" t="str">
        <f>IF(AND('[1]Multi-Field'!$E$80=[1]Lists!BF263,'[1]Multi-Field'!$F$80="Drained"),BI263,IF(AND('[1]Multi-Field'!$E$80=[1]Lists!BF263,'[1]Multi-Field'!$F$80="undrained"),BH263,""))</f>
        <v/>
      </c>
      <c r="EK263" s="409" t="str">
        <f>IF(AND('[1]Multi-Field'!$E$81=[1]Lists!BF263,'[1]Multi-Field'!$F$81="Drained"),BI263,IF(AND('[1]Multi-Field'!$E$81=[1]Lists!BF263,'[1]Multi-Field'!$F$81="undrained"),BH263,""))</f>
        <v/>
      </c>
      <c r="EL263" s="409" t="str">
        <f>IF(AND('[1]Multi-Field'!$E$82=[1]Lists!BF263,'[1]Multi-Field'!$F$82="Drained"),BI263,IF(AND('[1]Multi-Field'!$E$82=[1]Lists!BF263,'[1]Multi-Field'!$F$82="undrained"),BH263,""))</f>
        <v/>
      </c>
      <c r="EM263" s="409" t="str">
        <f>IF(AND('[1]Multi-Field'!$E$83=[1]Lists!BF263,'[1]Multi-Field'!$F$83="Drained"),BI263,IF(AND('[1]Multi-Field'!$E$83=[1]Lists!BF263,'[1]Multi-Field'!$F$83="undrained"),BH263,""))</f>
        <v/>
      </c>
      <c r="EN263" s="409" t="str">
        <f>IF(AND('[1]Multi-Field'!$E$84=[1]Lists!BF263,'[1]Multi-Field'!$F$84="Drained"),BI263,IF(AND('[1]Multi-Field'!$E$84=[1]Lists!BF263,'[1]Multi-Field'!$F$84="undrained"),BH263,""))</f>
        <v/>
      </c>
      <c r="EO263" s="409" t="str">
        <f>IF(AND('[1]Multi-Field'!$E$85=[1]Lists!BF263,'[1]Multi-Field'!$F$85="Drained"),BI263,IF(AND('[1]Multi-Field'!$E$85=[1]Lists!BF263,'[1]Multi-Field'!$F$85="undrained"),BH263,""))</f>
        <v/>
      </c>
      <c r="EP263" s="409" t="str">
        <f>IF(AND('[1]Multi-Field'!$E$86=[1]Lists!BF263,'[1]Multi-Field'!$F$86="Drained"),BI263,IF(AND('[1]Multi-Field'!$E$86=[1]Lists!BF263,'[1]Multi-Field'!$F$86="undrained"),BH263,""))</f>
        <v/>
      </c>
      <c r="EQ263" s="409" t="str">
        <f>IF(AND('[1]Multi-Field'!$E$87=[1]Lists!BF263,'[1]Multi-Field'!$F$87="Drained"),BI263,IF(AND('[1]Multi-Field'!$E$87=[1]Lists!BF263,'[1]Multi-Field'!$F$87="undrained"),BH263,""))</f>
        <v/>
      </c>
      <c r="ER263" s="409" t="str">
        <f>IF(AND('[1]Multi-Field'!$E$88=[1]Lists!BF263,'[1]Multi-Field'!$F$88="Drained"),BI263,IF(AND('[1]Multi-Field'!$E$88=[1]Lists!BF263,'[1]Multi-Field'!$F$88="undrained"),BH263,""))</f>
        <v/>
      </c>
      <c r="ES263" s="409" t="str">
        <f>IF(AND('[1]Multi-Field'!$E$89=[1]Lists!BF263,'[1]Multi-Field'!$F$89="Drained"),BI263,IF(AND('[1]Multi-Field'!$E$89=[1]Lists!BF263,'[1]Multi-Field'!$F$89="undrained"),BH263,""))</f>
        <v/>
      </c>
      <c r="ET263" s="409" t="str">
        <f>IF(AND('[1]Multi-Field'!$E$90=[1]Lists!BF263,'[1]Multi-Field'!$F$90="Drained"),BI263,IF(AND('[1]Multi-Field'!$E$90=[1]Lists!BF263,'[1]Multi-Field'!$F$90="undrained"),BH263,""))</f>
        <v/>
      </c>
      <c r="EU263" s="409" t="str">
        <f>IF(AND('[1]Multi-Field'!$E$91=[1]Lists!BF263,'[1]Multi-Field'!$F$91="Drained"),BI263,IF(AND('[1]Multi-Field'!$E$91=[1]Lists!BF263,'[1]Multi-Field'!$F$91="undrained"),BH263,""))</f>
        <v/>
      </c>
      <c r="EV263" s="409" t="str">
        <f>IF(AND('[1]Multi-Field'!$E$92=[1]Lists!BF263,'[1]Multi-Field'!$F$92="Drained"),BI263,IF(AND('[1]Multi-Field'!$E$92=[1]Lists!BF263,'[1]Multi-Field'!$F$92="undrained"),BH263,""))</f>
        <v/>
      </c>
      <c r="EW263" s="409" t="str">
        <f>IF(AND('[1]Multi-Field'!$E$93=[1]Lists!BF263,'[1]Multi-Field'!$F$93="Drained"),BI263,IF(AND('[1]Multi-Field'!$E$93=[1]Lists!BF263,'[1]Multi-Field'!$F$93="undrained"),BH263,""))</f>
        <v/>
      </c>
      <c r="EX263" s="409" t="str">
        <f>IF(AND('[1]Multi-Field'!$E$94=[1]Lists!BF263,'[1]Multi-Field'!$F$94="Drained"),BI263,IF(AND('[1]Multi-Field'!$E$94=[1]Lists!BF263,'[1]Multi-Field'!$F$94="undrained"),BH263,""))</f>
        <v/>
      </c>
      <c r="EY263" s="409" t="str">
        <f>IF(AND('[1]Multi-Field'!$E$95=[1]Lists!BF263,'[1]Multi-Field'!$F$95="Drained"),BI263,IF(AND('[1]Multi-Field'!$E$95=[1]Lists!BF263,'[1]Multi-Field'!$F$95="undrained"),BH263,""))</f>
        <v/>
      </c>
      <c r="EZ263" s="409" t="str">
        <f>IF(AND('[1]Multi-Field'!$E$96=[1]Lists!BF263,'[1]Multi-Field'!$F$96="Drained"),BI263,IF(AND('[1]Multi-Field'!$E$96=[1]Lists!BF263,'[1]Multi-Field'!$F$96="undrained"),BH263,""))</f>
        <v/>
      </c>
      <c r="FA263" s="409" t="str">
        <f>IF(AND('[1]Multi-Field'!$E$97=[1]Lists!BF263,'[1]Multi-Field'!$F$97="Drained"),BI263,IF(AND('[1]Multi-Field'!$E$97=[1]Lists!BF263,'[1]Multi-Field'!$F$97="undrained"),BH263,""))</f>
        <v/>
      </c>
      <c r="FB263" s="409" t="str">
        <f>IF(AND('[1]Multi-Field'!$E$98=[1]Lists!BF263,'[1]Multi-Field'!$F$98="Drained"),BI263,IF(AND('[1]Multi-Field'!$E$98=[1]Lists!BF263,'[1]Multi-Field'!$F$98="undrained"),BH263,""))</f>
        <v/>
      </c>
      <c r="FC263" s="409" t="str">
        <f>IF(AND('[1]Multi-Field'!$E$99=[1]Lists!BF263,'[1]Multi-Field'!$F$99="Drained"),BI263,IF(AND('[1]Multi-Field'!$E$99=[1]Lists!BF263,'[1]Multi-Field'!$F$99="undrained"),BH263,""))</f>
        <v/>
      </c>
      <c r="FD263" s="409" t="str">
        <f>IF(AND('[1]Multi-Field'!$E$100=[1]Lists!BF263,'[1]Multi-Field'!$F$100="Drained"),BI263,IF(AND('[1]Multi-Field'!$E$100=[1]Lists!BF263,'[1]Multi-Field'!$F$100="undrained"),BH263,""))</f>
        <v/>
      </c>
      <c r="FE263" s="409" t="str">
        <f>IF(AND('[1]Multi-Field'!$E$101=[1]Lists!BF263,'[1]Multi-Field'!$F$101="Drained"),BI263,IF(AND('[1]Multi-Field'!$E$101=[1]Lists!BF263,'[1]Multi-Field'!$F$101="undrained"),BH263,""))</f>
        <v/>
      </c>
      <c r="FF263" s="409" t="str">
        <f>IF(AND('[1]Multi-Field'!$E$102=[1]Lists!BF263,'[1]Multi-Field'!$F$102="Drained"),BI263,IF(AND('[1]Multi-Field'!$E$102=[1]Lists!BF263,'[1]Multi-Field'!$F$102="undrained"),BH263,""))</f>
        <v/>
      </c>
      <c r="FG263" s="409" t="str">
        <f>IF(AND('[1]Multi-Field'!$E$103=[1]Lists!BF263,'[1]Multi-Field'!$F$103="Drained"),BI263,IF(AND('[1]Multi-Field'!$E$103=[1]Lists!BF263,'[1]Multi-Field'!$F$103="undrained"),BH263,""))</f>
        <v/>
      </c>
      <c r="FH263" s="409" t="str">
        <f>IF(AND('[1]Multi-Field'!$E$104=[1]Lists!BF263,'[1]Multi-Field'!$F$104="Drained"),BI263,IF(AND('[1]Multi-Field'!$E$104=[1]Lists!BF263,'[1]Multi-Field'!$F$104="undrained"),BH263,""))</f>
        <v/>
      </c>
      <c r="FI263" s="409" t="str">
        <f>IF(AND('[1]Multi-Field'!$E$105=[1]Lists!BF263,'[1]Multi-Field'!$F$105="Drained"),BI263,IF(AND('[1]Multi-Field'!$E$105=[1]Lists!BF263,'[1]Multi-Field'!$F$105="undrained"),BH263,""))</f>
        <v/>
      </c>
      <c r="FJ263" s="409" t="str">
        <f>IF(AND('[1]Multi-Field'!$E$106=[1]Lists!BF263,'[1]Multi-Field'!$F$106="Drained"),BI263,IF(AND('[1]Multi-Field'!$E$106=[1]Lists!BF263,'[1]Multi-Field'!$F$106="undrained"),BH263,""))</f>
        <v/>
      </c>
      <c r="FK263" s="409" t="str">
        <f>IF(AND('[1]Multi-Field'!$E$107=[1]Lists!BF263,'[1]Multi-Field'!$F$107="Drained"),BI263,IF(AND('[1]Multi-Field'!$E$107=[1]Lists!BF263,'[1]Multi-Field'!$F$107="undrained"),BH263,""))</f>
        <v/>
      </c>
      <c r="FL263" s="409" t="str">
        <f>IF(AND('[1]Multi-Field'!$E$108=[1]Lists!BF263,'[1]Multi-Field'!$F$108="Drained"),BI263,IF(AND('[1]Multi-Field'!$E$108=[1]Lists!BF263,'[1]Multi-Field'!$F$108="undrained"),BH263,""))</f>
        <v/>
      </c>
      <c r="FM263" s="409" t="str">
        <f>IF(AND('[1]Multi-Field'!$E$109=[1]Lists!BF263,'[1]Multi-Field'!$F$109="Drained"),BI263,IF(AND('[1]Multi-Field'!$E$109=[1]Lists!BF263,'[1]Multi-Field'!$F$109="undrained"),BH263,""))</f>
        <v/>
      </c>
      <c r="FN263" s="409" t="str">
        <f>IF(AND('[1]Multi-Field'!$E$110=[1]Lists!BF263,'[1]Multi-Field'!$F$110="Drained"),BI263,IF(AND('[1]Multi-Field'!$E$110=[1]Lists!BF263,'[1]Multi-Field'!$F$110="undrained"),BH263,""))</f>
        <v/>
      </c>
      <c r="FO263" s="409" t="str">
        <f>IF(AND('[1]Multi-Field'!$E$111=[1]Lists!BF263,'[1]Multi-Field'!$F$111="Drained"),BI263,IF(AND('[1]Multi-Field'!$E$111=[1]Lists!BF263,'[1]Multi-Field'!$F$111="undrained"),BH263,""))</f>
        <v/>
      </c>
      <c r="FP263" s="409" t="str">
        <f>IF(AND('[1]Multi-Field'!$E$112=[1]Lists!BF263,'[1]Multi-Field'!$F$112="Drained"),BI263,IF(AND('[1]Multi-Field'!$E$112=[1]Lists!BF263,'[1]Multi-Field'!$F$112="undrained"),BH263,""))</f>
        <v/>
      </c>
      <c r="FQ263" s="409" t="str">
        <f>IF(AND('[1]Multi-Field'!$E$113=[1]Lists!BF263,'[1]Multi-Field'!$F$113="Drained"),BI263,IF(AND('[1]Multi-Field'!$E$113=[1]Lists!BF263,'[1]Multi-Field'!$F$113="undrained"),BH263,""))</f>
        <v/>
      </c>
      <c r="FR263" s="409" t="str">
        <f>IF(AND('[1]Multi-Field'!$E$114=[1]Lists!BF263,'[1]Multi-Field'!$F$114="Drained"),BI263,IF(AND('[1]Multi-Field'!$E$114=[1]Lists!BF263,'[1]Multi-Field'!$F$114="undrained"),BH263,""))</f>
        <v/>
      </c>
      <c r="FS263" s="409" t="str">
        <f>IF(AND('[1]Multi-Field'!$E$115=[1]Lists!BF263,'[1]Multi-Field'!$F$115="Drained"),BI263,IF(AND('[1]Multi-Field'!$E$115=[1]Lists!BF263,'[1]Multi-Field'!$F$115="undrained"),BH263,""))</f>
        <v/>
      </c>
      <c r="FT263" s="409" t="str">
        <f>IF(AND('[1]Multi-Field'!$E$116=[1]Lists!BF263,'[1]Multi-Field'!$F$116="Drained"),BI263,IF(AND('[1]Multi-Field'!$E$116=[1]Lists!BF263,'[1]Multi-Field'!$F$116="undrained"),BH263,""))</f>
        <v/>
      </c>
      <c r="FU263" s="409" t="str">
        <f>IF(AND('[1]Multi-Field'!$E$117=[1]Lists!BF263,'[1]Multi-Field'!$F$117="Drained"),BI263,IF(AND('[1]Multi-Field'!$E$117=[1]Lists!BF263,'[1]Multi-Field'!$F$117="undrained"),BH263,""))</f>
        <v/>
      </c>
      <c r="FV263" s="409" t="str">
        <f>IF(AND('[1]Multi-Field'!$E$118=[1]Lists!BF263,'[1]Multi-Field'!$F$118="Drained"),BI263,IF(AND('[1]Multi-Field'!$E$118=[1]Lists!BF263,'[1]Multi-Field'!$F$118="undrained"),BH263,""))</f>
        <v/>
      </c>
      <c r="FW263" s="409" t="str">
        <f>IF(AND('[1]Multi-Field'!$E$119=[1]Lists!BF263,'[1]Multi-Field'!$F$119="Drained"),BI263,IF(AND('[1]Multi-Field'!$E$119=[1]Lists!BF263,'[1]Multi-Field'!$F$119="undrained"),BH263,""))</f>
        <v/>
      </c>
      <c r="FX263" s="409" t="str">
        <f>IF(AND('[1]Multi-Field'!$E$120=[1]Lists!BF263,'[1]Multi-Field'!$F$120="Drained"),BI263,IF(AND('[1]Multi-Field'!$E$120=[1]Lists!BF263,'[1]Multi-Field'!$F$120="undrained"),BH263,""))</f>
        <v/>
      </c>
    </row>
    <row r="264" spans="1:180" ht="13.5" customHeight="1">
      <c r="A264" s="7" t="s">
        <v>350</v>
      </c>
      <c r="B264" s="7"/>
      <c r="C264" s="7"/>
      <c r="D264" s="8">
        <v>55</v>
      </c>
      <c r="E264" s="8">
        <f t="shared" si="46"/>
        <v>58</v>
      </c>
      <c r="F264" s="8">
        <f t="shared" si="47"/>
        <v>62</v>
      </c>
      <c r="G264" s="8">
        <v>65</v>
      </c>
      <c r="H264" s="8">
        <v>65</v>
      </c>
      <c r="I264" s="8">
        <f t="shared" si="50"/>
        <v>68</v>
      </c>
      <c r="J264" s="8">
        <f t="shared" si="51"/>
        <v>72</v>
      </c>
      <c r="K264" s="8">
        <v>75</v>
      </c>
      <c r="L264" s="8">
        <v>60</v>
      </c>
      <c r="M264" s="8">
        <f t="shared" si="48"/>
        <v>73</v>
      </c>
      <c r="N264" s="8">
        <f t="shared" si="49"/>
        <v>87</v>
      </c>
      <c r="O264" s="8">
        <v>100</v>
      </c>
      <c r="P264" s="391">
        <v>239</v>
      </c>
      <c r="Q264" s="394"/>
      <c r="R264" s="395" t="b">
        <f>IF(OR('Multi-Field'!AA241=Lists!$AC$42,'Multi-Field'!AA241=Lists!$AC$43),IF('Multi-Field'!Z241="x",(IF('Multi-Field'!AC241=Lists!$Q$11,Lists!$R$11,IF('Multi-Field'!AC241=Lists!$Q$12,Lists!$R$12,IF('Multi-Field'!AC241=Lists!$Q$13,Lists!$R$13,IF('Multi-Field'!AC241=Lists!$Q$14,Lists!$R$14))))),IF('Multi-Field'!X241="x",(IF('Multi-Field'!AC241=Lists!$Q$11,Lists!$S$11,IF('Multi-Field'!AC241=Lists!$Q$12,Lists!$S$12,IF('Multi-Field'!AC241=Lists!$Q$13,Lists!$S$13,IF('Multi-Field'!AC241=Lists!$Q$14,Lists!$S$14))))),IF('Multi-Field'!V241="x",(IF('Multi-Field'!AC241=Lists!$Q$11,Lists!$T$11,IF('Multi-Field'!AC241=Lists!$Q$12,Lists!$T$12,IF('Multi-Field'!AC241=Lists!$Q$13,Lists!$T$13,IF('Multi-Field'!AC241=Lists!$Q$14,Lists!$T$14))))),0))))</f>
        <v>0</v>
      </c>
      <c r="S264" s="395" t="str">
        <f t="shared" si="45"/>
        <v/>
      </c>
      <c r="T264" s="395"/>
      <c r="U264" s="396"/>
      <c r="AI264" s="384">
        <f>'[1]Multi-Field'!B260</f>
        <v>0</v>
      </c>
      <c r="AJ264" s="387" t="str">
        <f>IF(OR('[1]Multi-Field'!Q104=[1]Lists!$AC$42,'[1]Multi-Field'!Q104=[1]Lists!$AC$43),"x","")</f>
        <v/>
      </c>
      <c r="AK264" s="387" t="str">
        <f>IF(OR('[1]Multi-Field'!Q104=[1]Lists!$AC$6,'[1]Multi-Field'!Q104=$AC$2,'[1]Multi-Field'!Q104=$AC$4),"x","")</f>
        <v/>
      </c>
      <c r="AL264" s="387" t="str">
        <f>IF(OR('[1]Multi-Field'!Q104=[1]Lists!$AC$7,'[1]Multi-Field'!Q104=$AC$3,'[1]Multi-Field'!Q104=$AC$5),"x","")</f>
        <v/>
      </c>
      <c r="AM264" s="387" t="str">
        <f>IF(OR('[1]Multi-Field'!Q104=$AC$23,'[1]Multi-Field'!Q104=$AC$13,'[1]Multi-Field'!Q104=$AC$9,'[1]Multi-Field'!Q104=$AC$19,'[1]Multi-Field'!Q104=$AC$47),"x","")</f>
        <v/>
      </c>
      <c r="AN264" s="387" t="str">
        <f>IF(OR('[1]Multi-Field'!Q104=$AC$24,'[1]Multi-Field'!Q104=$AC$14,'[1]Multi-Field'!Q104=$AC$10,'[1]Multi-Field'!Q104=$AC$22,'[1]Multi-Field'!Q104=$AC$48),"x","")</f>
        <v/>
      </c>
      <c r="AO264" s="387" t="str">
        <f>IF(OR('[1]Multi-Field'!Q104=$AC$21,'[1]Multi-Field'!Q104=$AC$28,'[1]Multi-Field'!Q104=$AC$62,'[1]Multi-Field'!Q104=$AC$102,'[1]Multi-Field'!Q104=$AC$98),"x","")</f>
        <v/>
      </c>
      <c r="AP264" s="387" t="str">
        <f>IF(OR('[1]Multi-Field'!Q104=$AC$25,'[1]Multi-Field'!Q104=$AC$63,'[1]Multi-Field'!Q104=$AC$85,'[1]Multi-Field'!Q104=$AC$87,'[1]Multi-Field'!Q104=$AC$92,'[1]Multi-Field'!Q104=$AC$93),"x","")</f>
        <v/>
      </c>
      <c r="AQ264" s="387" t="str">
        <f>IF(OR('[1]Multi-Field'!Q104=$AC$20,'[1]Multi-Field'!Q104=$AC$27,'[1]Multi-Field'!Q104=$AC$58,'[1]Multi-Field'!Q104=$AC$86,'[1]Multi-Field'!Q104=$AC$103,'[1]Multi-Field'!Q104=$AC$94),"x","")</f>
        <v/>
      </c>
      <c r="AR264" s="387" t="str">
        <f>IF(OR('[1]Multi-Field'!Q104=$AC$35,'[1]Multi-Field'!Q104=$AC$40,'[1]Multi-Field'!Q104=$AC$45,),"x","")</f>
        <v/>
      </c>
      <c r="AS264" s="387" t="str">
        <f>IF(OR('[1]Multi-Field'!Q104=$AC$36,'[1]Multi-Field'!Q104=$AC$41,'[1]Multi-Field'!Q104=$AC$46,),"x","")</f>
        <v/>
      </c>
      <c r="AT264" s="387" t="str">
        <f>IF(OR('[1]Multi-Field'!Q104=$AC$52,'[1]Multi-Field'!Q104=$AC$53,'[1]Multi-Field'!Q104=$AC$54,'[1]Multi-Field'!Q104=$AC$55,'[1]Multi-Field'!Q104=$AC$68,'[1]Multi-Field'!Q104=$AC$69,'[1]Multi-Field'!Q104=$AC$74,'[1]Multi-Field'!Q104=$AC$71,'[1]Multi-Field'!Q104=$AC$70),"x","")</f>
        <v>x</v>
      </c>
      <c r="AU264" s="387" t="str">
        <f>IF('[1]Multi-Field'!Q104=$AC$72,"x","")</f>
        <v/>
      </c>
      <c r="AV264" s="387" t="str">
        <f>IF('[1]Multi-Field'!Q104=$AC$73,"x","")</f>
        <v/>
      </c>
      <c r="AW264" s="387" t="str">
        <f>IF('[1]Multi-Field'!Q104=$AC$83,"x","")</f>
        <v/>
      </c>
      <c r="AX264" s="387" t="str">
        <f>IF('[1]Multi-Field'!Q104=$AC$84,"x","")</f>
        <v/>
      </c>
      <c r="AY264" s="387" t="str">
        <f>IF('[1]Multi-Field'!Q104=$AC$97,"x","")</f>
        <v/>
      </c>
      <c r="AZ264" s="387" t="str">
        <f>IF('[1]Multi-Field'!Q104=$AC$99,"x","")</f>
        <v/>
      </c>
      <c r="BA264" s="387" t="str">
        <f>IF('[1]Multi-Field'!Q104=$AC$104,"x","")</f>
        <v/>
      </c>
      <c r="BB264" s="387" t="str">
        <f>IF('[1]Multi-Field'!Q104=$AC$105,"x","")</f>
        <v/>
      </c>
      <c r="BC264" s="388"/>
      <c r="BF264" s="411" t="s">
        <v>1430</v>
      </c>
      <c r="BG264" s="412">
        <v>4</v>
      </c>
      <c r="BH264" s="412">
        <v>2.5</v>
      </c>
      <c r="BI264" s="412">
        <v>4</v>
      </c>
      <c r="BJ264" s="409" t="e">
        <f>IF(AND('[1]Single Field'!#REF!=[1]Lists!BF264,'[1]Single Field'!#REF!="Drained"),"x",IF(AND('[1]Single Field'!#REF!=[1]Lists!BF264,'[1]Single Field'!#REF!="Undrained"),O,""))</f>
        <v>#REF!</v>
      </c>
      <c r="BK264" s="409" t="str">
        <f>IF(AND('[1]Multi-Field'!$E$3=[1]Lists!BF264,'[1]Multi-Field'!$F$3="Drained"),BI264,IF(AND('[1]Multi-Field'!$E$3=BF264,'[1]Multi-Field'!$F$3="undrained"),BH264,""))</f>
        <v/>
      </c>
      <c r="BL264" s="409" t="str">
        <f>IF(AND('[1]Multi-Field'!$E$4=BF264,'[1]Multi-Field'!$F$4="Drained"),BI264,IF(AND('[1]Multi-Field'!$E$4=BF264,'[1]Multi-Field'!$F$4="undrained"),BH264,""))</f>
        <v/>
      </c>
      <c r="BM264" s="409" t="str">
        <f>IF(AND('[1]Multi-Field'!$E$5=BF264,'[1]Multi-Field'!$F$5="Drained"),BI264,IF(AND('[1]Multi-Field'!$E$5=BF264,'[1]Multi-Field'!$F$5="undrained"),BH264,""))</f>
        <v/>
      </c>
      <c r="BN264" s="409" t="str">
        <f>IF(AND('[1]Multi-Field'!$E$6=BF264,'[1]Multi-Field'!$F$6="Drained"),BI264,IF(AND('[1]Multi-Field'!$E$6=BF264,'[1]Multi-Field'!$F$6="undrained"),BH264,""))</f>
        <v/>
      </c>
      <c r="BO264" s="409" t="str">
        <f>IF(AND('[1]Multi-Field'!$E$7=BF264,'[1]Multi-Field'!$F$7="Drained"),BI264,IF(AND('[1]Multi-Field'!$E$7=BF264,'[1]Multi-Field'!$F$7="undrained"),BH264,""))</f>
        <v/>
      </c>
      <c r="BP264" s="409" t="str">
        <f>IF(AND('[1]Multi-Field'!$E$8=BF264,'[1]Multi-Field'!$F$8="Drained"),BI264,IF(AND('[1]Multi-Field'!$E$8=BF264,'[1]Multi-Field'!$F$8="undrained"),BH264,""))</f>
        <v/>
      </c>
      <c r="BQ264" s="409" t="str">
        <f>IF(AND('[1]Multi-Field'!$E$9=BF264,'[1]Multi-Field'!$F$9="Drained"),BI264,IF(AND('[1]Multi-Field'!$E$9=BF264,'[1]Multi-Field'!$F$9="undrained"),BH264,""))</f>
        <v/>
      </c>
      <c r="BR264" s="409" t="str">
        <f>IF(AND('[1]Multi-Field'!$E$10=BF264,'[1]Multi-Field'!$F$10="Drained"),BI264,IF(AND('[1]Multi-Field'!$E$10=BF264,'[1]Multi-Field'!$F$10="undrained"),BH264,""))</f>
        <v/>
      </c>
      <c r="BS264" s="409" t="str">
        <f>IF(AND('[1]Multi-Field'!$E$11=BF264,'[1]Multi-Field'!$F$11="Drained"),BI264,IF(AND('[1]Multi-Field'!$E$11=BF264,'[1]Multi-Field'!$F$11="undrained"),BH264,""))</f>
        <v/>
      </c>
      <c r="BT264" s="409" t="str">
        <f>IF(AND('[1]Multi-Field'!$E$12=BF264,'[1]Multi-Field'!$F$12="Drained"),BI264,IF(AND('[1]Multi-Field'!$E$12=BF264,'[1]Multi-Field'!$F$12="undrained"),BH264,""))</f>
        <v/>
      </c>
      <c r="BU264" s="409" t="str">
        <f>IF(AND('[1]Multi-Field'!$E$13=BF264,'[1]Multi-Field'!$F$13="Drained"),BI264,IF(AND('[1]Multi-Field'!$E$3=BF264,'[1]Multi-Field'!$F$13="undrained"),BH264,""))</f>
        <v/>
      </c>
      <c r="BV264" s="409" t="str">
        <f>IF(AND('[1]Multi-Field'!$E$14=BF264,'[1]Multi-Field'!$F$14="Drained"),BI264,IF(AND('[1]Multi-Field'!$E$14=BF264,'[1]Multi-Field'!$F$14="undrained"),BH264,""))</f>
        <v/>
      </c>
      <c r="BW264" s="409" t="str">
        <f>IF(AND('[1]Multi-Field'!$E$15=BF264,'[1]Multi-Field'!$F$15="Drained"),BI264,IF(AND('[1]Multi-Field'!$E$15=BF264,'[1]Multi-Field'!$F$15="undrained"),BH264,""))</f>
        <v/>
      </c>
      <c r="BX264" s="409" t="str">
        <f>IF(AND('[1]Multi-Field'!$E$16=[1]Lists!BF264,'[1]Multi-Field'!$F$16="Drained"),BI264,IF(AND('[1]Multi-Field'!$E$16=[1]Lists!BF264,'[1]Multi-Field'!$F$16="undrained"),BH264,""))</f>
        <v/>
      </c>
      <c r="BY264" s="409" t="str">
        <f>IF(AND('[1]Multi-Field'!$E$17=[1]Lists!BF264,'[1]Multi-Field'!$F$17="Drained"),BI264,IF(AND('[1]Multi-Field'!$E$17=[1]Lists!BF264,'[1]Multi-Field'!$F$17="undrained"),BH264,""))</f>
        <v/>
      </c>
      <c r="BZ264" s="409" t="str">
        <f>IF(AND('[1]Multi-Field'!$E$18=[1]Lists!BF264,'[1]Multi-Field'!$F$18="Drained"),BI264,IF(AND('[1]Multi-Field'!$E$18=[1]Lists!BF264,'[1]Multi-Field'!$F$18="undrained"),BH264,""))</f>
        <v/>
      </c>
      <c r="CA264" s="409" t="str">
        <f>IF(AND('[1]Multi-Field'!$E$19=[1]Lists!BF264,'[1]Multi-Field'!$F$19="Drained"),BI264,IF(AND('[1]Multi-Field'!$E$19=[1]Lists!BF264,'[1]Multi-Field'!$F$19="undrained"),BH264,""))</f>
        <v/>
      </c>
      <c r="CB264" s="409" t="str">
        <f>IF(AND('[1]Multi-Field'!$E$20=[1]Lists!BF264,'[1]Multi-Field'!$F$20="Drained"),BI264,IF(AND('[1]Multi-Field'!$E$20=[1]Lists!BF264,'[1]Multi-Field'!$F$20="undrained"),BH264,""))</f>
        <v/>
      </c>
      <c r="CC264" s="409" t="str">
        <f>IF(AND('[1]Multi-Field'!$E$21=[1]Lists!BF264,'[1]Multi-Field'!$F$21="Drained"),BI264,IF(AND('[1]Multi-Field'!$E$21=[1]Lists!BF264,'[1]Multi-Field'!$F$21="undrained"),BH264,""))</f>
        <v/>
      </c>
      <c r="CD264" s="409" t="str">
        <f>IF(AND('[1]Multi-Field'!$E$22=[1]Lists!BF264,'[1]Multi-Field'!$F$22="Drained"),BI264,IF(AND('[1]Multi-Field'!$E$22=[1]Lists!BF264,'[1]Multi-Field'!$F$22="undrained"),BH264,""))</f>
        <v/>
      </c>
      <c r="CE264" s="409" t="str">
        <f>IF(AND('[1]Multi-Field'!$E$23=[1]Lists!BF264,'[1]Multi-Field'!$F$23="Drained"),BI264,IF(AND('[1]Multi-Field'!$E$23=[1]Lists!BF264,'[1]Multi-Field'!$F$23="undrained"),BH264,""))</f>
        <v/>
      </c>
      <c r="CF264" s="409" t="str">
        <f>IF(AND('[1]Multi-Field'!$E$24=[1]Lists!BF264,'[1]Multi-Field'!$F$24="Drained"),BI264,IF(AND('[1]Multi-Field'!$E$24=[1]Lists!BF264,'[1]Multi-Field'!$F$24="undrained"),BH264,""))</f>
        <v/>
      </c>
      <c r="CG264" s="409" t="str">
        <f>IF(AND('[1]Multi-Field'!$E$25=[1]Lists!BF264,'[1]Multi-Field'!$F$25="Drained"),BI264,IF(AND('[1]Multi-Field'!$E$25=[1]Lists!BF264,'[1]Multi-Field'!$F$25="undrained"),BH264,""))</f>
        <v/>
      </c>
      <c r="CH264" s="409" t="str">
        <f>IF(AND('[1]Multi-Field'!$E$26=[1]Lists!BF264,'[1]Multi-Field'!$F$26="Drained"),BI264,IF(AND('[1]Multi-Field'!$E$26=[1]Lists!BF264,'[1]Multi-Field'!$F$26="undrained"),BH264,""))</f>
        <v/>
      </c>
      <c r="CI264" s="409" t="str">
        <f>IF(AND('[1]Multi-Field'!$E$27=[1]Lists!BF264,'[1]Multi-Field'!$F$27="Drained"),BI264,IF(AND('[1]Multi-Field'!$E$27=[1]Lists!BF264,'[1]Multi-Field'!$F$27="undrained"),BH264,""))</f>
        <v/>
      </c>
      <c r="CJ264" s="409" t="str">
        <f>IF(AND('[1]Multi-Field'!$E$28=[1]Lists!BF264,'[1]Multi-Field'!$F$28="Drained"),BI264,IF(AND('[1]Multi-Field'!$E$28=[1]Lists!BF264,'[1]Multi-Field'!$F$28="undrained"),BH264,""))</f>
        <v/>
      </c>
      <c r="CK264" s="409" t="str">
        <f>IF(AND('[1]Multi-Field'!$E$29=[1]Lists!BF264,'[1]Multi-Field'!$F$29="Drained"),BI264,IF(AND('[1]Multi-Field'!$E$29=[1]Lists!BF264,'[1]Multi-Field'!$F$29="undrained"),BH264,""))</f>
        <v/>
      </c>
      <c r="CL264" s="409" t="str">
        <f>IF(AND('[1]Multi-Field'!$E$30=[1]Lists!BF264,'[1]Multi-Field'!$F$30="Drained"),BI264,IF(AND('[1]Multi-Field'!$E$30=[1]Lists!BF264,'[1]Multi-Field'!$F$30="undrained"),BH264,""))</f>
        <v/>
      </c>
      <c r="CM264" s="409" t="str">
        <f>IF(AND('[1]Multi-Field'!$E$31=[1]Lists!BF264,'[1]Multi-Field'!$F$31="Drained"),BI264,IF(AND('[1]Multi-Field'!$E$31=[1]Lists!BF264,'[1]Multi-Field'!$F$31="undrained"),BH264,""))</f>
        <v/>
      </c>
      <c r="CN264" s="409" t="str">
        <f>IF(AND('[1]Multi-Field'!$E$32=[1]Lists!BF264,'[1]Multi-Field'!$F$32="Drained"),BI264,IF(AND('[1]Multi-Field'!$E$32=[1]Lists!BF264,'[1]Multi-Field'!$F$32="undrained"),BH264,""))</f>
        <v/>
      </c>
      <c r="CO264" s="409" t="str">
        <f>IF(AND('[1]Multi-Field'!$E$33=[1]Lists!BF264,'[1]Multi-Field'!$F$33="Drained"),BI264,IF(AND('[1]Multi-Field'!$E$33=[1]Lists!BF264,'[1]Multi-Field'!$F$33="undrained"),BH264,""))</f>
        <v/>
      </c>
      <c r="CP264" s="409" t="str">
        <f>IF(AND('[1]Multi-Field'!$E$34=[1]Lists!BF264,'[1]Multi-Field'!$F$34="Drained"),BI264,IF(AND('[1]Multi-Field'!$E$34=[1]Lists!BF264,'[1]Multi-Field'!$F$34="undrained"),BH264,""))</f>
        <v/>
      </c>
      <c r="CQ264" s="409" t="str">
        <f>IF(AND('[1]Multi-Field'!$E$35=[1]Lists!BF264,'[1]Multi-Field'!$F$35="Drained"),BI264,IF(AND('[1]Multi-Field'!$E$35=[1]Lists!BF264,'[1]Multi-Field'!$F$35="undrained"),BH264,""))</f>
        <v/>
      </c>
      <c r="CR264" s="409" t="str">
        <f>IF(AND('[1]Multi-Field'!$E$36=[1]Lists!BF264,'[1]Multi-Field'!$F$36="Drained"),BI264,IF(AND('[1]Multi-Field'!$E$36=[1]Lists!BF264,'[1]Multi-Field'!$F$36="undrained"),BH264,""))</f>
        <v/>
      </c>
      <c r="CS264" s="409" t="str">
        <f>IF(AND('[1]Multi-Field'!$E$37=[1]Lists!BF264,'[1]Multi-Field'!$F$37="Drained"),BI264,IF(AND('[1]Multi-Field'!$E$37=[1]Lists!BF264,'[1]Multi-Field'!$F$37="undrained"),BH264,""))</f>
        <v/>
      </c>
      <c r="CT264" s="409" t="str">
        <f>IF(AND('[1]Multi-Field'!$E$38=[1]Lists!BF264,'[1]Multi-Field'!$F$38="Drained"),BI264,IF(AND('[1]Multi-Field'!$E$38=[1]Lists!BF264,'[1]Multi-Field'!$F$38="undrained"),BH264,""))</f>
        <v/>
      </c>
      <c r="CU264" s="409" t="str">
        <f>IF(AND('[1]Multi-Field'!$E$39=[1]Lists!BF264,'[1]Multi-Field'!$F$39="Drained"),BI264,IF(AND('[1]Multi-Field'!$E$39=[1]Lists!BF264,'[1]Multi-Field'!$F$39="undrained"),BH264,""))</f>
        <v/>
      </c>
      <c r="CV264" s="409" t="str">
        <f>IF(AND('[1]Multi-Field'!$E$40=[1]Lists!BF264,'[1]Multi-Field'!$F$40="Drained"),BI264,IF(AND('[1]Multi-Field'!$E$40=[1]Lists!BF264,'[1]Multi-Field'!$F$40="undrained"),BH264,""))</f>
        <v/>
      </c>
      <c r="CW264" s="409" t="str">
        <f>IF(AND('[1]Multi-Field'!$E$41=[1]Lists!BF264,'[1]Multi-Field'!$F$40="Drained"),BI264,IF(AND('[1]Multi-Field'!$E$40=[1]Lists!BF264,'[1]Multi-Field'!$F$40="undrained"),BH264,""))</f>
        <v/>
      </c>
      <c r="CX264" s="409" t="str">
        <f>IF(AND('[1]Multi-Field'!$E$42=[1]Lists!BF264,'[1]Multi-Field'!$F$42="Drained"),BI264,IF(AND('[1]Multi-Field'!$E$42=[1]Lists!BF264,'[1]Multi-Field'!$F$42="undrained"),BH264,""))</f>
        <v/>
      </c>
      <c r="CY264" s="409" t="str">
        <f>IF(AND('[1]Multi-Field'!$E$43=[1]Lists!BF264,'[1]Multi-Field'!$F$43="Drained"),BI264,IF(AND('[1]Multi-Field'!$E$43=[1]Lists!BF264,'[1]Multi-Field'!$F$43="undrained"),BH264,""))</f>
        <v/>
      </c>
      <c r="CZ264" s="409" t="str">
        <f>IF(AND('[1]Multi-Field'!$E$44=[1]Lists!BF264,'[1]Multi-Field'!$F$44="Drained"),BI264,IF(AND('[1]Multi-Field'!$E$44=[1]Lists!BF264,'[1]Multi-Field'!$F$44="undrained"),BH264,""))</f>
        <v/>
      </c>
      <c r="DA264" s="409" t="str">
        <f>IF(AND('[1]Multi-Field'!$E$45=[1]Lists!BF264,'[1]Multi-Field'!$F$45="Drained"),BI264,IF(AND('[1]Multi-Field'!$E$45=[1]Lists!BF264,'[1]Multi-Field'!$F$45="undrained"),BH264,""))</f>
        <v/>
      </c>
      <c r="DB264" s="409" t="str">
        <f>IF(AND('[1]Multi-Field'!$E$46=[1]Lists!BF264,'[1]Multi-Field'!$F$46="Drained"),BI264,IF(AND('[1]Multi-Field'!$E$46=[1]Lists!BF264,'[1]Multi-Field'!$F$46="undrained"),BH264,""))</f>
        <v/>
      </c>
      <c r="DC264" s="409" t="str">
        <f>IF(AND('[1]Multi-Field'!$E$47=[1]Lists!BF264,'[1]Multi-Field'!$F$47="Drained"),BI264,IF(AND('[1]Multi-Field'!$E$47=[1]Lists!BF264,'[1]Multi-Field'!$F$47="undrained"),BH264,""))</f>
        <v/>
      </c>
      <c r="DD264" s="409" t="str">
        <f>IF(AND('[1]Multi-Field'!$E$48=[1]Lists!BF264,'[1]Multi-Field'!$F$48="Drained"),BI264,IF(AND('[1]Multi-Field'!$E$48=[1]Lists!BF264,'[1]Multi-Field'!$F$48="undrained"),BH264,""))</f>
        <v/>
      </c>
      <c r="DE264" s="409" t="str">
        <f>IF(AND('[1]Multi-Field'!$E$49=[1]Lists!BF264,'[1]Multi-Field'!$F$49="Drained"),BI264,IF(AND('[1]Multi-Field'!$E$49=[1]Lists!BF264,'[1]Multi-Field'!$F$9="undrained"),BH264,""))</f>
        <v/>
      </c>
      <c r="DF264" s="409" t="str">
        <f>IF(AND('[1]Multi-Field'!$E$50=[1]Lists!BF264,'[1]Multi-Field'!$F$50="Drained"),BI264,IF(AND('[1]Multi-Field'!$E$50=[1]Lists!BF264,'[1]Multi-Field'!$F$50="undrained"),BH264,""))</f>
        <v/>
      </c>
      <c r="DG264" s="409" t="str">
        <f>IF(AND('[1]Multi-Field'!$E$51=[1]Lists!BF264,'[1]Multi-Field'!$F$51="Drained"),BI264,IF(AND('[1]Multi-Field'!$E$51=[1]Lists!BF264,'[1]Multi-Field'!$F$51="undrained"),BH264,""))</f>
        <v/>
      </c>
      <c r="DH264" s="409" t="str">
        <f>IF(AND('[1]Multi-Field'!$E$52=[1]Lists!BF264,'[1]Multi-Field'!$F$52="Drained"),BI264,IF(AND('[1]Multi-Field'!$E$52=[1]Lists!BF264,'[1]Multi-Field'!$F$52="undrained"),BH264,""))</f>
        <v/>
      </c>
      <c r="DI264" s="409" t="str">
        <f>IF(AND('[1]Multi-Field'!$E$53=[1]Lists!BF264,'[1]Multi-Field'!$F$53="Drained"),BI264,IF(AND('[1]Multi-Field'!$E$53=[1]Lists!BF264,'[1]Multi-Field'!$F$53="undrained"),BH264,""))</f>
        <v/>
      </c>
      <c r="DJ264" s="409" t="str">
        <f>IF(AND('[1]Multi-Field'!$E$54=[1]Lists!BF264,'[1]Multi-Field'!$F$54="Drained"),BI264,IF(AND('[1]Multi-Field'!$E$54=[1]Lists!BF264,'[1]Multi-Field'!$F$54="undrained"),BH264,""))</f>
        <v/>
      </c>
      <c r="DK264" s="409" t="str">
        <f>IF(AND('[1]Multi-Field'!$E$55=[1]Lists!BF264,'[1]Multi-Field'!$F$55="Drained"),BI264,IF(AND('[1]Multi-Field'!$E$55=[1]Lists!BF264,'[1]Multi-Field'!$F$55="undrained"),BH264,""))</f>
        <v/>
      </c>
      <c r="DL264" s="409" t="str">
        <f>IF(AND('[1]Multi-Field'!$E$56=[1]Lists!BF264,'[1]Multi-Field'!$F$56="Drained"),BI264,IF(AND('[1]Multi-Field'!$E$56=[1]Lists!BF264,'[1]Multi-Field'!$F$56="undrained"),BH264,""))</f>
        <v/>
      </c>
      <c r="DM264" s="409" t="str">
        <f>IF(AND('[1]Multi-Field'!$E$57=[1]Lists!BF264,'[1]Multi-Field'!$F$57="Drained"),BI264,IF(AND('[1]Multi-Field'!$E$57=[1]Lists!BF264,'[1]Multi-Field'!$F$57="undrained"),BH264,""))</f>
        <v/>
      </c>
      <c r="DN264" s="409" t="str">
        <f>IF(AND('[1]Multi-Field'!$E$58=[1]Lists!BF264,'[1]Multi-Field'!$F$58="Drained"),BI264,IF(AND('[1]Multi-Field'!$E$58=[1]Lists!BF264,'[1]Multi-Field'!$F$58="undrained"),BH264,""))</f>
        <v/>
      </c>
      <c r="DO264" s="409" t="str">
        <f>IF(AND('[1]Multi-Field'!$E$59=[1]Lists!BF264,'[1]Multi-Field'!$F$59="Drained"),BI264,IF(AND('[1]Multi-Field'!$E$59=[1]Lists!BF264,'[1]Multi-Field'!$F$59="undrained"),BH264,""))</f>
        <v/>
      </c>
      <c r="DP264" s="409" t="str">
        <f>IF(AND('[1]Multi-Field'!$E$60=[1]Lists!BF264,'[1]Multi-Field'!$F$60="Drained"),BI264,IF(AND('[1]Multi-Field'!$E$60=[1]Lists!BF264,'[1]Multi-Field'!$F$60="undrained"),BH264,""))</f>
        <v/>
      </c>
      <c r="DQ264" s="409" t="str">
        <f>IF(AND('[1]Multi-Field'!$E$61=[1]Lists!BF264,'[1]Multi-Field'!$F$61="Drained"),BI264,IF(AND('[1]Multi-Field'!$E$61=[1]Lists!BF264,'[1]Multi-Field'!$F$61="undrained"),BH264,""))</f>
        <v/>
      </c>
      <c r="DR264" s="409" t="str">
        <f>IF(AND('[1]Multi-Field'!$E$62=[1]Lists!BF264,'[1]Multi-Field'!$F$62="Drained"),BI264,IF(AND('[1]Multi-Field'!$E$62=[1]Lists!BF264,'[1]Multi-Field'!$F$62="undrained"),BH264,""))</f>
        <v/>
      </c>
      <c r="DS264" s="409" t="str">
        <f>IF(AND('[1]Multi-Field'!$E$63=[1]Lists!BF264,'[1]Multi-Field'!$F$63="Drained"),BI264,IF(AND('[1]Multi-Field'!$E$63=[1]Lists!BF264,'[1]Multi-Field'!$F$63="undrained"),BH264,""))</f>
        <v/>
      </c>
      <c r="DT264" s="409" t="str">
        <f>IF(AND('[1]Multi-Field'!$E$64=[1]Lists!BF264,'[1]Multi-Field'!$F$64="Drained"),BI264,IF(AND('[1]Multi-Field'!$E$64=[1]Lists!BF264,'[1]Multi-Field'!$F$64="undrained"),BH264,""))</f>
        <v/>
      </c>
      <c r="DU264" s="409" t="str">
        <f>IF(AND('[1]Multi-Field'!$E$65=[1]Lists!BF264,'[1]Multi-Field'!$F$65="Drained"),BI264,IF(AND('[1]Multi-Field'!$E$65=[1]Lists!BF264,'[1]Multi-Field'!$F$65="undrained"),BH264,""))</f>
        <v/>
      </c>
      <c r="DV264" s="409" t="str">
        <f>IF(AND('[1]Multi-Field'!$E$66=[1]Lists!BF264,'[1]Multi-Field'!$F$66="Drained"),BI264,IF(AND('[1]Multi-Field'!$E$66=[1]Lists!BF264,'[1]Multi-Field'!$F$66="undrained"),BH264,""))</f>
        <v/>
      </c>
      <c r="DW264" s="409" t="str">
        <f>IF(AND('[1]Multi-Field'!$E$67=[1]Lists!BF264,'[1]Multi-Field'!$F$67="Drained"),BI264,IF(AND('[1]Multi-Field'!$E$67=[1]Lists!BF264,'[1]Multi-Field'!$F$67="undrained"),BH264,""))</f>
        <v/>
      </c>
      <c r="DX264" s="409" t="str">
        <f>IF(AND('[1]Multi-Field'!$E$68=[1]Lists!BF264,'[1]Multi-Field'!$F$68="Drained"),BI264,IF(AND('[1]Multi-Field'!$E$68=[1]Lists!BF264,'[1]Multi-Field'!$F$68="undrained"),BH264,""))</f>
        <v/>
      </c>
      <c r="DY264" s="409" t="str">
        <f>IF(AND('[1]Multi-Field'!$E$69=[1]Lists!BF264,'[1]Multi-Field'!$F$69="Drained"),BI264,IF(AND('[1]Multi-Field'!$E$69=[1]Lists!BF264,'[1]Multi-Field'!$F$69="undrained"),BH264,""))</f>
        <v/>
      </c>
      <c r="DZ264" s="409" t="str">
        <f>IF(AND('[1]Multi-Field'!$E$70=[1]Lists!BF264,'[1]Multi-Field'!$F$70="Drained"),BI264,IF(AND('[1]Multi-Field'!$E$70=[1]Lists!BF264,'[1]Multi-Field'!$F$70="undrained"),BH264,""))</f>
        <v/>
      </c>
      <c r="EA264" s="409" t="str">
        <f>IF(AND('[1]Multi-Field'!$E$71=[1]Lists!BF264,'[1]Multi-Field'!$F$71="Drained"),BI264,IF(AND('[1]Multi-Field'!$E$71=[1]Lists!BF264,'[1]Multi-Field'!$F$71="undrained"),BH264,""))</f>
        <v/>
      </c>
      <c r="EB264" s="409" t="str">
        <f>IF(AND('[1]Multi-Field'!$E$72=[1]Lists!BF264,'[1]Multi-Field'!$F$72="Drained"),BI264,IF(AND('[1]Multi-Field'!$E$72=[1]Lists!BF264,'[1]Multi-Field'!$F$72="undrained"),BH264,""))</f>
        <v/>
      </c>
      <c r="EC264" s="409" t="str">
        <f>IF(AND('[1]Multi-Field'!$E$73=[1]Lists!BF264,'[1]Multi-Field'!$F$73="Drained"),BI264,IF(AND('[1]Multi-Field'!$E$73=[1]Lists!BF264,'[1]Multi-Field'!$F$73="undrained"),BH264,""))</f>
        <v/>
      </c>
      <c r="ED264" s="409" t="str">
        <f>IF(AND('[1]Multi-Field'!$E$74=[1]Lists!BF264,'[1]Multi-Field'!$F$74="Drained"),BI264,IF(AND('[1]Multi-Field'!$E$74=[1]Lists!BF264,'[1]Multi-Field'!$F$74="undrained"),BH264,""))</f>
        <v/>
      </c>
      <c r="EE264" s="409" t="str">
        <f>IF(AND('[1]Multi-Field'!$E$75=[1]Lists!BF264,'[1]Multi-Field'!$F$75="Drained"),BI264,IF(AND('[1]Multi-Field'!$E$75=[1]Lists!BF264,'[1]Multi-Field'!$F$75="undrained"),BH264,""))</f>
        <v/>
      </c>
      <c r="EF264" s="409" t="str">
        <f>IF(AND('[1]Multi-Field'!$E$76=[1]Lists!BF264,'[1]Multi-Field'!$F$76="Drained"),BI264,IF(AND('[1]Multi-Field'!$E$76=[1]Lists!BF264,'[1]Multi-Field'!$F$6="undrained"),BH264,""))</f>
        <v/>
      </c>
      <c r="EG264" s="409" t="str">
        <f>IF(AND('[1]Multi-Field'!$E$77=[1]Lists!BF264,'[1]Multi-Field'!$F$77="Drained"),BI264,IF(AND('[1]Multi-Field'!$E$77=[1]Lists!BF264,'[1]Multi-Field'!$F$77="undrained"),BH264,""))</f>
        <v/>
      </c>
      <c r="EH264" s="409" t="str">
        <f>IF(AND('[1]Multi-Field'!$E$78=[1]Lists!BF264,'[1]Multi-Field'!$F$78="Drained"),BI264,IF(AND('[1]Multi-Field'!$E$78=[1]Lists!BF264,'[1]Multi-Field'!$F$78="undrained"),BH264,""))</f>
        <v/>
      </c>
      <c r="EI264" s="409" t="str">
        <f>IF(AND('[1]Multi-Field'!$E$79=[1]Lists!BF264,'[1]Multi-Field'!$F$79="Drained"),BI264,IF(AND('[1]Multi-Field'!$E$79=[1]Lists!BF264,'[1]Multi-Field'!$F$79="undrained"),BH264,""))</f>
        <v/>
      </c>
      <c r="EJ264" s="409" t="str">
        <f>IF(AND('[1]Multi-Field'!$E$80=[1]Lists!BF264,'[1]Multi-Field'!$F$80="Drained"),BI264,IF(AND('[1]Multi-Field'!$E$80=[1]Lists!BF264,'[1]Multi-Field'!$F$80="undrained"),BH264,""))</f>
        <v/>
      </c>
      <c r="EK264" s="409" t="str">
        <f>IF(AND('[1]Multi-Field'!$E$81=[1]Lists!BF264,'[1]Multi-Field'!$F$81="Drained"),BI264,IF(AND('[1]Multi-Field'!$E$81=[1]Lists!BF264,'[1]Multi-Field'!$F$81="undrained"),BH264,""))</f>
        <v/>
      </c>
      <c r="EL264" s="409" t="str">
        <f>IF(AND('[1]Multi-Field'!$E$82=[1]Lists!BF264,'[1]Multi-Field'!$F$82="Drained"),BI264,IF(AND('[1]Multi-Field'!$E$82=[1]Lists!BF264,'[1]Multi-Field'!$F$82="undrained"),BH264,""))</f>
        <v/>
      </c>
      <c r="EM264" s="409" t="str">
        <f>IF(AND('[1]Multi-Field'!$E$83=[1]Lists!BF264,'[1]Multi-Field'!$F$83="Drained"),BI264,IF(AND('[1]Multi-Field'!$E$83=[1]Lists!BF264,'[1]Multi-Field'!$F$83="undrained"),BH264,""))</f>
        <v/>
      </c>
      <c r="EN264" s="409" t="str">
        <f>IF(AND('[1]Multi-Field'!$E$84=[1]Lists!BF264,'[1]Multi-Field'!$F$84="Drained"),BI264,IF(AND('[1]Multi-Field'!$E$84=[1]Lists!BF264,'[1]Multi-Field'!$F$84="undrained"),BH264,""))</f>
        <v/>
      </c>
      <c r="EO264" s="409" t="str">
        <f>IF(AND('[1]Multi-Field'!$E$85=[1]Lists!BF264,'[1]Multi-Field'!$F$85="Drained"),BI264,IF(AND('[1]Multi-Field'!$E$85=[1]Lists!BF264,'[1]Multi-Field'!$F$85="undrained"),BH264,""))</f>
        <v/>
      </c>
      <c r="EP264" s="409" t="str">
        <f>IF(AND('[1]Multi-Field'!$E$86=[1]Lists!BF264,'[1]Multi-Field'!$F$86="Drained"),BI264,IF(AND('[1]Multi-Field'!$E$86=[1]Lists!BF264,'[1]Multi-Field'!$F$86="undrained"),BH264,""))</f>
        <v/>
      </c>
      <c r="EQ264" s="409" t="str">
        <f>IF(AND('[1]Multi-Field'!$E$87=[1]Lists!BF264,'[1]Multi-Field'!$F$87="Drained"),BI264,IF(AND('[1]Multi-Field'!$E$87=[1]Lists!BF264,'[1]Multi-Field'!$F$87="undrained"),BH264,""))</f>
        <v/>
      </c>
      <c r="ER264" s="409" t="str">
        <f>IF(AND('[1]Multi-Field'!$E$88=[1]Lists!BF264,'[1]Multi-Field'!$F$88="Drained"),BI264,IF(AND('[1]Multi-Field'!$E$88=[1]Lists!BF264,'[1]Multi-Field'!$F$88="undrained"),BH264,""))</f>
        <v/>
      </c>
      <c r="ES264" s="409" t="str">
        <f>IF(AND('[1]Multi-Field'!$E$89=[1]Lists!BF264,'[1]Multi-Field'!$F$89="Drained"),BI264,IF(AND('[1]Multi-Field'!$E$89=[1]Lists!BF264,'[1]Multi-Field'!$F$89="undrained"),BH264,""))</f>
        <v/>
      </c>
      <c r="ET264" s="409" t="str">
        <f>IF(AND('[1]Multi-Field'!$E$90=[1]Lists!BF264,'[1]Multi-Field'!$F$90="Drained"),BI264,IF(AND('[1]Multi-Field'!$E$90=[1]Lists!BF264,'[1]Multi-Field'!$F$90="undrained"),BH264,""))</f>
        <v/>
      </c>
      <c r="EU264" s="409" t="str">
        <f>IF(AND('[1]Multi-Field'!$E$91=[1]Lists!BF264,'[1]Multi-Field'!$F$91="Drained"),BI264,IF(AND('[1]Multi-Field'!$E$91=[1]Lists!BF264,'[1]Multi-Field'!$F$91="undrained"),BH264,""))</f>
        <v/>
      </c>
      <c r="EV264" s="409" t="str">
        <f>IF(AND('[1]Multi-Field'!$E$92=[1]Lists!BF264,'[1]Multi-Field'!$F$92="Drained"),BI264,IF(AND('[1]Multi-Field'!$E$92=[1]Lists!BF264,'[1]Multi-Field'!$F$92="undrained"),BH264,""))</f>
        <v/>
      </c>
      <c r="EW264" s="409" t="str">
        <f>IF(AND('[1]Multi-Field'!$E$93=[1]Lists!BF264,'[1]Multi-Field'!$F$93="Drained"),BI264,IF(AND('[1]Multi-Field'!$E$93=[1]Lists!BF264,'[1]Multi-Field'!$F$93="undrained"),BH264,""))</f>
        <v/>
      </c>
      <c r="EX264" s="409" t="str">
        <f>IF(AND('[1]Multi-Field'!$E$94=[1]Lists!BF264,'[1]Multi-Field'!$F$94="Drained"),BI264,IF(AND('[1]Multi-Field'!$E$94=[1]Lists!BF264,'[1]Multi-Field'!$F$94="undrained"),BH264,""))</f>
        <v/>
      </c>
      <c r="EY264" s="409" t="str">
        <f>IF(AND('[1]Multi-Field'!$E$95=[1]Lists!BF264,'[1]Multi-Field'!$F$95="Drained"),BI264,IF(AND('[1]Multi-Field'!$E$95=[1]Lists!BF264,'[1]Multi-Field'!$F$95="undrained"),BH264,""))</f>
        <v/>
      </c>
      <c r="EZ264" s="409" t="str">
        <f>IF(AND('[1]Multi-Field'!$E$96=[1]Lists!BF264,'[1]Multi-Field'!$F$96="Drained"),BI264,IF(AND('[1]Multi-Field'!$E$96=[1]Lists!BF264,'[1]Multi-Field'!$F$96="undrained"),BH264,""))</f>
        <v/>
      </c>
      <c r="FA264" s="409" t="str">
        <f>IF(AND('[1]Multi-Field'!$E$97=[1]Lists!BF264,'[1]Multi-Field'!$F$97="Drained"),BI264,IF(AND('[1]Multi-Field'!$E$97=[1]Lists!BF264,'[1]Multi-Field'!$F$97="undrained"),BH264,""))</f>
        <v/>
      </c>
      <c r="FB264" s="409" t="str">
        <f>IF(AND('[1]Multi-Field'!$E$98=[1]Lists!BF264,'[1]Multi-Field'!$F$98="Drained"),BI264,IF(AND('[1]Multi-Field'!$E$98=[1]Lists!BF264,'[1]Multi-Field'!$F$98="undrained"),BH264,""))</f>
        <v/>
      </c>
      <c r="FC264" s="409" t="str">
        <f>IF(AND('[1]Multi-Field'!$E$99=[1]Lists!BF264,'[1]Multi-Field'!$F$99="Drained"),BI264,IF(AND('[1]Multi-Field'!$E$99=[1]Lists!BF264,'[1]Multi-Field'!$F$99="undrained"),BH264,""))</f>
        <v/>
      </c>
      <c r="FD264" s="409" t="str">
        <f>IF(AND('[1]Multi-Field'!$E$100=[1]Lists!BF264,'[1]Multi-Field'!$F$100="Drained"),BI264,IF(AND('[1]Multi-Field'!$E$100=[1]Lists!BF264,'[1]Multi-Field'!$F$100="undrained"),BH264,""))</f>
        <v/>
      </c>
      <c r="FE264" s="409" t="str">
        <f>IF(AND('[1]Multi-Field'!$E$101=[1]Lists!BF264,'[1]Multi-Field'!$F$101="Drained"),BI264,IF(AND('[1]Multi-Field'!$E$101=[1]Lists!BF264,'[1]Multi-Field'!$F$101="undrained"),BH264,""))</f>
        <v/>
      </c>
      <c r="FF264" s="409" t="str">
        <f>IF(AND('[1]Multi-Field'!$E$102=[1]Lists!BF264,'[1]Multi-Field'!$F$102="Drained"),BI264,IF(AND('[1]Multi-Field'!$E$102=[1]Lists!BF264,'[1]Multi-Field'!$F$102="undrained"),BH264,""))</f>
        <v/>
      </c>
      <c r="FG264" s="409" t="str">
        <f>IF(AND('[1]Multi-Field'!$E$103=[1]Lists!BF264,'[1]Multi-Field'!$F$103="Drained"),BI264,IF(AND('[1]Multi-Field'!$E$103=[1]Lists!BF264,'[1]Multi-Field'!$F$103="undrained"),BH264,""))</f>
        <v/>
      </c>
      <c r="FH264" s="409" t="str">
        <f>IF(AND('[1]Multi-Field'!$E$104=[1]Lists!BF264,'[1]Multi-Field'!$F$104="Drained"),BI264,IF(AND('[1]Multi-Field'!$E$104=[1]Lists!BF264,'[1]Multi-Field'!$F$104="undrained"),BH264,""))</f>
        <v/>
      </c>
      <c r="FI264" s="409" t="str">
        <f>IF(AND('[1]Multi-Field'!$E$105=[1]Lists!BF264,'[1]Multi-Field'!$F$105="Drained"),BI264,IF(AND('[1]Multi-Field'!$E$105=[1]Lists!BF264,'[1]Multi-Field'!$F$105="undrained"),BH264,""))</f>
        <v/>
      </c>
      <c r="FJ264" s="409" t="str">
        <f>IF(AND('[1]Multi-Field'!$E$106=[1]Lists!BF264,'[1]Multi-Field'!$F$106="Drained"),BI264,IF(AND('[1]Multi-Field'!$E$106=[1]Lists!BF264,'[1]Multi-Field'!$F$106="undrained"),BH264,""))</f>
        <v/>
      </c>
      <c r="FK264" s="409" t="str">
        <f>IF(AND('[1]Multi-Field'!$E$107=[1]Lists!BF264,'[1]Multi-Field'!$F$107="Drained"),BI264,IF(AND('[1]Multi-Field'!$E$107=[1]Lists!BF264,'[1]Multi-Field'!$F$107="undrained"),BH264,""))</f>
        <v/>
      </c>
      <c r="FL264" s="409" t="str">
        <f>IF(AND('[1]Multi-Field'!$E$108=[1]Lists!BF264,'[1]Multi-Field'!$F$108="Drained"),BI264,IF(AND('[1]Multi-Field'!$E$108=[1]Lists!BF264,'[1]Multi-Field'!$F$108="undrained"),BH264,""))</f>
        <v/>
      </c>
      <c r="FM264" s="409" t="str">
        <f>IF(AND('[1]Multi-Field'!$E$109=[1]Lists!BF264,'[1]Multi-Field'!$F$109="Drained"),BI264,IF(AND('[1]Multi-Field'!$E$109=[1]Lists!BF264,'[1]Multi-Field'!$F$109="undrained"),BH264,""))</f>
        <v/>
      </c>
      <c r="FN264" s="409" t="str">
        <f>IF(AND('[1]Multi-Field'!$E$110=[1]Lists!BF264,'[1]Multi-Field'!$F$110="Drained"),BI264,IF(AND('[1]Multi-Field'!$E$110=[1]Lists!BF264,'[1]Multi-Field'!$F$110="undrained"),BH264,""))</f>
        <v/>
      </c>
      <c r="FO264" s="409" t="str">
        <f>IF(AND('[1]Multi-Field'!$E$111=[1]Lists!BF264,'[1]Multi-Field'!$F$111="Drained"),BI264,IF(AND('[1]Multi-Field'!$E$111=[1]Lists!BF264,'[1]Multi-Field'!$F$111="undrained"),BH264,""))</f>
        <v/>
      </c>
      <c r="FP264" s="409" t="str">
        <f>IF(AND('[1]Multi-Field'!$E$112=[1]Lists!BF264,'[1]Multi-Field'!$F$112="Drained"),BI264,IF(AND('[1]Multi-Field'!$E$112=[1]Lists!BF264,'[1]Multi-Field'!$F$112="undrained"),BH264,""))</f>
        <v/>
      </c>
      <c r="FQ264" s="409" t="str">
        <f>IF(AND('[1]Multi-Field'!$E$113=[1]Lists!BF264,'[1]Multi-Field'!$F$113="Drained"),BI264,IF(AND('[1]Multi-Field'!$E$113=[1]Lists!BF264,'[1]Multi-Field'!$F$113="undrained"),BH264,""))</f>
        <v/>
      </c>
      <c r="FR264" s="409" t="str">
        <f>IF(AND('[1]Multi-Field'!$E$114=[1]Lists!BF264,'[1]Multi-Field'!$F$114="Drained"),BI264,IF(AND('[1]Multi-Field'!$E$114=[1]Lists!BF264,'[1]Multi-Field'!$F$114="undrained"),BH264,""))</f>
        <v/>
      </c>
      <c r="FS264" s="409" t="str">
        <f>IF(AND('[1]Multi-Field'!$E$115=[1]Lists!BF264,'[1]Multi-Field'!$F$115="Drained"),BI264,IF(AND('[1]Multi-Field'!$E$115=[1]Lists!BF264,'[1]Multi-Field'!$F$115="undrained"),BH264,""))</f>
        <v/>
      </c>
      <c r="FT264" s="409" t="str">
        <f>IF(AND('[1]Multi-Field'!$E$116=[1]Lists!BF264,'[1]Multi-Field'!$F$116="Drained"),BI264,IF(AND('[1]Multi-Field'!$E$116=[1]Lists!BF264,'[1]Multi-Field'!$F$116="undrained"),BH264,""))</f>
        <v/>
      </c>
      <c r="FU264" s="409" t="str">
        <f>IF(AND('[1]Multi-Field'!$E$117=[1]Lists!BF264,'[1]Multi-Field'!$F$117="Drained"),BI264,IF(AND('[1]Multi-Field'!$E$117=[1]Lists!BF264,'[1]Multi-Field'!$F$117="undrained"),BH264,""))</f>
        <v/>
      </c>
      <c r="FV264" s="409" t="str">
        <f>IF(AND('[1]Multi-Field'!$E$118=[1]Lists!BF264,'[1]Multi-Field'!$F$118="Drained"),BI264,IF(AND('[1]Multi-Field'!$E$118=[1]Lists!BF264,'[1]Multi-Field'!$F$118="undrained"),BH264,""))</f>
        <v/>
      </c>
      <c r="FW264" s="409" t="str">
        <f>IF(AND('[1]Multi-Field'!$E$119=[1]Lists!BF264,'[1]Multi-Field'!$F$119="Drained"),BI264,IF(AND('[1]Multi-Field'!$E$119=[1]Lists!BF264,'[1]Multi-Field'!$F$119="undrained"),BH264,""))</f>
        <v/>
      </c>
      <c r="FX264" s="409" t="str">
        <f>IF(AND('[1]Multi-Field'!$E$120=[1]Lists!BF264,'[1]Multi-Field'!$F$120="Drained"),BI264,IF(AND('[1]Multi-Field'!$E$120=[1]Lists!BF264,'[1]Multi-Field'!$F$120="undrained"),BH264,""))</f>
        <v/>
      </c>
    </row>
    <row r="265" spans="1:180" ht="13.5" customHeight="1">
      <c r="A265" s="7" t="s">
        <v>351</v>
      </c>
      <c r="B265" s="7"/>
      <c r="C265" s="7"/>
      <c r="D265" s="8">
        <v>55</v>
      </c>
      <c r="E265" s="8">
        <f t="shared" si="46"/>
        <v>58</v>
      </c>
      <c r="F265" s="8">
        <f t="shared" si="47"/>
        <v>62</v>
      </c>
      <c r="G265" s="8">
        <v>65</v>
      </c>
      <c r="H265" s="8">
        <v>50</v>
      </c>
      <c r="I265" s="8">
        <f t="shared" si="50"/>
        <v>53</v>
      </c>
      <c r="J265" s="8">
        <f t="shared" si="51"/>
        <v>57</v>
      </c>
      <c r="K265" s="8">
        <v>60</v>
      </c>
      <c r="L265" s="8">
        <v>80</v>
      </c>
      <c r="M265" s="8">
        <f t="shared" si="48"/>
        <v>87</v>
      </c>
      <c r="N265" s="8">
        <f t="shared" si="49"/>
        <v>93</v>
      </c>
      <c r="O265" s="8">
        <v>100</v>
      </c>
      <c r="P265" s="391">
        <v>240</v>
      </c>
      <c r="Q265" s="394"/>
      <c r="R265" s="395" t="b">
        <f>IF(OR('Multi-Field'!AA242=Lists!$AC$42,'Multi-Field'!AA242=Lists!$AC$43),IF('Multi-Field'!Z242="x",(IF('Multi-Field'!AC242=Lists!$Q$11,Lists!$R$11,IF('Multi-Field'!AC242=Lists!$Q$12,Lists!$R$12,IF('Multi-Field'!AC242=Lists!$Q$13,Lists!$R$13,IF('Multi-Field'!AC242=Lists!$Q$14,Lists!$R$14))))),IF('Multi-Field'!X242="x",(IF('Multi-Field'!AC242=Lists!$Q$11,Lists!$S$11,IF('Multi-Field'!AC242=Lists!$Q$12,Lists!$S$12,IF('Multi-Field'!AC242=Lists!$Q$13,Lists!$S$13,IF('Multi-Field'!AC242=Lists!$Q$14,Lists!$S$14))))),IF('Multi-Field'!V242="x",(IF('Multi-Field'!AC242=Lists!$Q$11,Lists!$T$11,IF('Multi-Field'!AC242=Lists!$Q$12,Lists!$T$12,IF('Multi-Field'!AC242=Lists!$Q$13,Lists!$T$13,IF('Multi-Field'!AC242=Lists!$Q$14,Lists!$T$14))))),0))))</f>
        <v>0</v>
      </c>
      <c r="S265" s="395" t="str">
        <f t="shared" si="45"/>
        <v/>
      </c>
      <c r="T265" s="395"/>
      <c r="U265" s="396"/>
      <c r="AI265" s="384">
        <f>'[1]Multi-Field'!B261</f>
        <v>0</v>
      </c>
      <c r="AJ265" s="387" t="str">
        <f>IF(OR('[1]Multi-Field'!Q105=[1]Lists!$AC$42,'[1]Multi-Field'!Q105=[1]Lists!$AC$43),"x","")</f>
        <v/>
      </c>
      <c r="AK265" s="387" t="str">
        <f>IF(OR('[1]Multi-Field'!Q105=[1]Lists!$AC$6,'[1]Multi-Field'!Q105=$AC$2,'[1]Multi-Field'!Q105=$AC$4),"x","")</f>
        <v/>
      </c>
      <c r="AL265" s="387" t="str">
        <f>IF(OR('[1]Multi-Field'!Q105=[1]Lists!$AC$7,'[1]Multi-Field'!Q105=$AC$3,'[1]Multi-Field'!Q105=$AC$5),"x","")</f>
        <v/>
      </c>
      <c r="AM265" s="387" t="str">
        <f>IF(OR('[1]Multi-Field'!Q105=$AC$23,'[1]Multi-Field'!Q105=$AC$13,'[1]Multi-Field'!Q105=$AC$9,'[1]Multi-Field'!Q105=$AC$19,'[1]Multi-Field'!Q105=$AC$47),"x","")</f>
        <v/>
      </c>
      <c r="AN265" s="387" t="str">
        <f>IF(OR('[1]Multi-Field'!Q105=$AC$24,'[1]Multi-Field'!Q105=$AC$14,'[1]Multi-Field'!Q105=$AC$10,'[1]Multi-Field'!Q105=$AC$22,'[1]Multi-Field'!Q105=$AC$48),"x","")</f>
        <v/>
      </c>
      <c r="AO265" s="387" t="str">
        <f>IF(OR('[1]Multi-Field'!Q105=$AC$21,'[1]Multi-Field'!Q105=$AC$28,'[1]Multi-Field'!Q105=$AC$62,'[1]Multi-Field'!Q105=$AC$102,'[1]Multi-Field'!Q105=$AC$98),"x","")</f>
        <v/>
      </c>
      <c r="AP265" s="387" t="str">
        <f>IF(OR('[1]Multi-Field'!Q105=$AC$25,'[1]Multi-Field'!Q105=$AC$63,'[1]Multi-Field'!Q105=$AC$85,'[1]Multi-Field'!Q105=$AC$87,'[1]Multi-Field'!Q105=$AC$92,'[1]Multi-Field'!Q105=$AC$93),"x","")</f>
        <v/>
      </c>
      <c r="AQ265" s="387" t="str">
        <f>IF(OR('[1]Multi-Field'!Q105=$AC$20,'[1]Multi-Field'!Q105=$AC$27,'[1]Multi-Field'!Q105=$AC$58,'[1]Multi-Field'!Q105=$AC$86,'[1]Multi-Field'!Q105=$AC$103,'[1]Multi-Field'!Q105=$AC$94),"x","")</f>
        <v/>
      </c>
      <c r="AR265" s="387" t="str">
        <f>IF(OR('[1]Multi-Field'!Q105=$AC$35,'[1]Multi-Field'!Q105=$AC$40,'[1]Multi-Field'!Q105=$AC$45,),"x","")</f>
        <v/>
      </c>
      <c r="AS265" s="387" t="str">
        <f>IF(OR('[1]Multi-Field'!Q105=$AC$36,'[1]Multi-Field'!Q105=$AC$41,'[1]Multi-Field'!Q105=$AC$46,),"x","")</f>
        <v/>
      </c>
      <c r="AT265" s="387" t="str">
        <f>IF(OR('[1]Multi-Field'!Q105=$AC$52,'[1]Multi-Field'!Q105=$AC$53,'[1]Multi-Field'!Q105=$AC$54,'[1]Multi-Field'!Q105=$AC$55,'[1]Multi-Field'!Q105=$AC$68,'[1]Multi-Field'!Q105=$AC$69,'[1]Multi-Field'!Q105=$AC$74,'[1]Multi-Field'!Q105=$AC$71,'[1]Multi-Field'!Q105=$AC$70),"x","")</f>
        <v>x</v>
      </c>
      <c r="AU265" s="387" t="str">
        <f>IF('[1]Multi-Field'!Q105=$AC$72,"x","")</f>
        <v/>
      </c>
      <c r="AV265" s="387" t="str">
        <f>IF('[1]Multi-Field'!Q105=$AC$73,"x","")</f>
        <v/>
      </c>
      <c r="AW265" s="387" t="str">
        <f>IF('[1]Multi-Field'!Q105=$AC$83,"x","")</f>
        <v/>
      </c>
      <c r="AX265" s="387" t="str">
        <f>IF('[1]Multi-Field'!Q105=$AC$84,"x","")</f>
        <v/>
      </c>
      <c r="AY265" s="387" t="str">
        <f>IF('[1]Multi-Field'!Q105=$AC$97,"x","")</f>
        <v/>
      </c>
      <c r="AZ265" s="387" t="str">
        <f>IF('[1]Multi-Field'!Q105=$AC$99,"x","")</f>
        <v/>
      </c>
      <c r="BA265" s="387" t="str">
        <f>IF('[1]Multi-Field'!Q105=$AC$104,"x","")</f>
        <v/>
      </c>
      <c r="BB265" s="387" t="str">
        <f>IF('[1]Multi-Field'!Q105=$AC$105,"x","")</f>
        <v/>
      </c>
      <c r="BC265" s="388"/>
      <c r="BF265" s="411" t="s">
        <v>1431</v>
      </c>
      <c r="BG265" s="412">
        <v>5</v>
      </c>
      <c r="BH265" s="412">
        <v>3</v>
      </c>
      <c r="BI265" s="412">
        <v>4</v>
      </c>
      <c r="BJ265" s="409" t="e">
        <f>IF(AND('[1]Single Field'!#REF!=[1]Lists!BF265,'[1]Single Field'!#REF!="Drained"),"x",IF(AND('[1]Single Field'!#REF!=[1]Lists!BF265,'[1]Single Field'!#REF!="Undrained"),O,""))</f>
        <v>#REF!</v>
      </c>
      <c r="BK265" s="409" t="str">
        <f>IF(AND('[1]Multi-Field'!$E$3=[1]Lists!BF265,'[1]Multi-Field'!$F$3="Drained"),BI265,IF(AND('[1]Multi-Field'!$E$3=BF265,'[1]Multi-Field'!$F$3="undrained"),BH265,""))</f>
        <v/>
      </c>
      <c r="BL265" s="409" t="str">
        <f>IF(AND('[1]Multi-Field'!$E$4=BF265,'[1]Multi-Field'!$F$4="Drained"),BI265,IF(AND('[1]Multi-Field'!$E$4=BF265,'[1]Multi-Field'!$F$4="undrained"),BH265,""))</f>
        <v/>
      </c>
      <c r="BM265" s="409" t="str">
        <f>IF(AND('[1]Multi-Field'!$E$5=BF265,'[1]Multi-Field'!$F$5="Drained"),BI265,IF(AND('[1]Multi-Field'!$E$5=BF265,'[1]Multi-Field'!$F$5="undrained"),BH265,""))</f>
        <v/>
      </c>
      <c r="BN265" s="409" t="str">
        <f>IF(AND('[1]Multi-Field'!$E$6=BF265,'[1]Multi-Field'!$F$6="Drained"),BI265,IF(AND('[1]Multi-Field'!$E$6=BF265,'[1]Multi-Field'!$F$6="undrained"),BH265,""))</f>
        <v/>
      </c>
      <c r="BO265" s="409" t="str">
        <f>IF(AND('[1]Multi-Field'!$E$7=BF265,'[1]Multi-Field'!$F$7="Drained"),BI265,IF(AND('[1]Multi-Field'!$E$7=BF265,'[1]Multi-Field'!$F$7="undrained"),BH265,""))</f>
        <v/>
      </c>
      <c r="BP265" s="409" t="str">
        <f>IF(AND('[1]Multi-Field'!$E$8=BF265,'[1]Multi-Field'!$F$8="Drained"),BI265,IF(AND('[1]Multi-Field'!$E$8=BF265,'[1]Multi-Field'!$F$8="undrained"),BH265,""))</f>
        <v/>
      </c>
      <c r="BQ265" s="409" t="str">
        <f>IF(AND('[1]Multi-Field'!$E$9=BF265,'[1]Multi-Field'!$F$9="Drained"),BI265,IF(AND('[1]Multi-Field'!$E$9=BF265,'[1]Multi-Field'!$F$9="undrained"),BH265,""))</f>
        <v/>
      </c>
      <c r="BR265" s="409" t="str">
        <f>IF(AND('[1]Multi-Field'!$E$10=BF265,'[1]Multi-Field'!$F$10="Drained"),BI265,IF(AND('[1]Multi-Field'!$E$10=BF265,'[1]Multi-Field'!$F$10="undrained"),BH265,""))</f>
        <v/>
      </c>
      <c r="BS265" s="409" t="str">
        <f>IF(AND('[1]Multi-Field'!$E$11=BF265,'[1]Multi-Field'!$F$11="Drained"),BI265,IF(AND('[1]Multi-Field'!$E$11=BF265,'[1]Multi-Field'!$F$11="undrained"),BH265,""))</f>
        <v/>
      </c>
      <c r="BT265" s="409" t="str">
        <f>IF(AND('[1]Multi-Field'!$E$12=BF265,'[1]Multi-Field'!$F$12="Drained"),BI265,IF(AND('[1]Multi-Field'!$E$12=BF265,'[1]Multi-Field'!$F$12="undrained"),BH265,""))</f>
        <v/>
      </c>
      <c r="BU265" s="409" t="str">
        <f>IF(AND('[1]Multi-Field'!$E$13=BF265,'[1]Multi-Field'!$F$13="Drained"),BI265,IF(AND('[1]Multi-Field'!$E$3=BF265,'[1]Multi-Field'!$F$13="undrained"),BH265,""))</f>
        <v/>
      </c>
      <c r="BV265" s="409" t="str">
        <f>IF(AND('[1]Multi-Field'!$E$14=BF265,'[1]Multi-Field'!$F$14="Drained"),BI265,IF(AND('[1]Multi-Field'!$E$14=BF265,'[1]Multi-Field'!$F$14="undrained"),BH265,""))</f>
        <v/>
      </c>
      <c r="BW265" s="409" t="str">
        <f>IF(AND('[1]Multi-Field'!$E$15=BF265,'[1]Multi-Field'!$F$15="Drained"),BI265,IF(AND('[1]Multi-Field'!$E$15=BF265,'[1]Multi-Field'!$F$15="undrained"),BH265,""))</f>
        <v/>
      </c>
      <c r="BX265" s="409" t="str">
        <f>IF(AND('[1]Multi-Field'!$E$16=[1]Lists!BF265,'[1]Multi-Field'!$F$16="Drained"),BI265,IF(AND('[1]Multi-Field'!$E$16=[1]Lists!BF265,'[1]Multi-Field'!$F$16="undrained"),BH265,""))</f>
        <v/>
      </c>
      <c r="BY265" s="409" t="str">
        <f>IF(AND('[1]Multi-Field'!$E$17=[1]Lists!BF265,'[1]Multi-Field'!$F$17="Drained"),BI265,IF(AND('[1]Multi-Field'!$E$17=[1]Lists!BF265,'[1]Multi-Field'!$F$17="undrained"),BH265,""))</f>
        <v/>
      </c>
      <c r="BZ265" s="409" t="str">
        <f>IF(AND('[1]Multi-Field'!$E$18=[1]Lists!BF265,'[1]Multi-Field'!$F$18="Drained"),BI265,IF(AND('[1]Multi-Field'!$E$18=[1]Lists!BF265,'[1]Multi-Field'!$F$18="undrained"),BH265,""))</f>
        <v/>
      </c>
      <c r="CA265" s="409" t="str">
        <f>IF(AND('[1]Multi-Field'!$E$19=[1]Lists!BF265,'[1]Multi-Field'!$F$19="Drained"),BI265,IF(AND('[1]Multi-Field'!$E$19=[1]Lists!BF265,'[1]Multi-Field'!$F$19="undrained"),BH265,""))</f>
        <v/>
      </c>
      <c r="CB265" s="409" t="str">
        <f>IF(AND('[1]Multi-Field'!$E$20=[1]Lists!BF265,'[1]Multi-Field'!$F$20="Drained"),BI265,IF(AND('[1]Multi-Field'!$E$20=[1]Lists!BF265,'[1]Multi-Field'!$F$20="undrained"),BH265,""))</f>
        <v/>
      </c>
      <c r="CC265" s="409" t="str">
        <f>IF(AND('[1]Multi-Field'!$E$21=[1]Lists!BF265,'[1]Multi-Field'!$F$21="Drained"),BI265,IF(AND('[1]Multi-Field'!$E$21=[1]Lists!BF265,'[1]Multi-Field'!$F$21="undrained"),BH265,""))</f>
        <v/>
      </c>
      <c r="CD265" s="409" t="str">
        <f>IF(AND('[1]Multi-Field'!$E$22=[1]Lists!BF265,'[1]Multi-Field'!$F$22="Drained"),BI265,IF(AND('[1]Multi-Field'!$E$22=[1]Lists!BF265,'[1]Multi-Field'!$F$22="undrained"),BH265,""))</f>
        <v/>
      </c>
      <c r="CE265" s="409" t="str">
        <f>IF(AND('[1]Multi-Field'!$E$23=[1]Lists!BF265,'[1]Multi-Field'!$F$23="Drained"),BI265,IF(AND('[1]Multi-Field'!$E$23=[1]Lists!BF265,'[1]Multi-Field'!$F$23="undrained"),BH265,""))</f>
        <v/>
      </c>
      <c r="CF265" s="409" t="str">
        <f>IF(AND('[1]Multi-Field'!$E$24=[1]Lists!BF265,'[1]Multi-Field'!$F$24="Drained"),BI265,IF(AND('[1]Multi-Field'!$E$24=[1]Lists!BF265,'[1]Multi-Field'!$F$24="undrained"),BH265,""))</f>
        <v/>
      </c>
      <c r="CG265" s="409" t="str">
        <f>IF(AND('[1]Multi-Field'!$E$25=[1]Lists!BF265,'[1]Multi-Field'!$F$25="Drained"),BI265,IF(AND('[1]Multi-Field'!$E$25=[1]Lists!BF265,'[1]Multi-Field'!$F$25="undrained"),BH265,""))</f>
        <v/>
      </c>
      <c r="CH265" s="409" t="str">
        <f>IF(AND('[1]Multi-Field'!$E$26=[1]Lists!BF265,'[1]Multi-Field'!$F$26="Drained"),BI265,IF(AND('[1]Multi-Field'!$E$26=[1]Lists!BF265,'[1]Multi-Field'!$F$26="undrained"),BH265,""))</f>
        <v/>
      </c>
      <c r="CI265" s="409" t="str">
        <f>IF(AND('[1]Multi-Field'!$E$27=[1]Lists!BF265,'[1]Multi-Field'!$F$27="Drained"),BI265,IF(AND('[1]Multi-Field'!$E$27=[1]Lists!BF265,'[1]Multi-Field'!$F$27="undrained"),BH265,""))</f>
        <v/>
      </c>
      <c r="CJ265" s="409" t="str">
        <f>IF(AND('[1]Multi-Field'!$E$28=[1]Lists!BF265,'[1]Multi-Field'!$F$28="Drained"),BI265,IF(AND('[1]Multi-Field'!$E$28=[1]Lists!BF265,'[1]Multi-Field'!$F$28="undrained"),BH265,""))</f>
        <v/>
      </c>
      <c r="CK265" s="409" t="str">
        <f>IF(AND('[1]Multi-Field'!$E$29=[1]Lists!BF265,'[1]Multi-Field'!$F$29="Drained"),BI265,IF(AND('[1]Multi-Field'!$E$29=[1]Lists!BF265,'[1]Multi-Field'!$F$29="undrained"),BH265,""))</f>
        <v/>
      </c>
      <c r="CL265" s="409" t="str">
        <f>IF(AND('[1]Multi-Field'!$E$30=[1]Lists!BF265,'[1]Multi-Field'!$F$30="Drained"),BI265,IF(AND('[1]Multi-Field'!$E$30=[1]Lists!BF265,'[1]Multi-Field'!$F$30="undrained"),BH265,""))</f>
        <v/>
      </c>
      <c r="CM265" s="409" t="str">
        <f>IF(AND('[1]Multi-Field'!$E$31=[1]Lists!BF265,'[1]Multi-Field'!$F$31="Drained"),BI265,IF(AND('[1]Multi-Field'!$E$31=[1]Lists!BF265,'[1]Multi-Field'!$F$31="undrained"),BH265,""))</f>
        <v/>
      </c>
      <c r="CN265" s="409" t="str">
        <f>IF(AND('[1]Multi-Field'!$E$32=[1]Lists!BF265,'[1]Multi-Field'!$F$32="Drained"),BI265,IF(AND('[1]Multi-Field'!$E$32=[1]Lists!BF265,'[1]Multi-Field'!$F$32="undrained"),BH265,""))</f>
        <v/>
      </c>
      <c r="CO265" s="409" t="str">
        <f>IF(AND('[1]Multi-Field'!$E$33=[1]Lists!BF265,'[1]Multi-Field'!$F$33="Drained"),BI265,IF(AND('[1]Multi-Field'!$E$33=[1]Lists!BF265,'[1]Multi-Field'!$F$33="undrained"),BH265,""))</f>
        <v/>
      </c>
      <c r="CP265" s="409" t="str">
        <f>IF(AND('[1]Multi-Field'!$E$34=[1]Lists!BF265,'[1]Multi-Field'!$F$34="Drained"),BI265,IF(AND('[1]Multi-Field'!$E$34=[1]Lists!BF265,'[1]Multi-Field'!$F$34="undrained"),BH265,""))</f>
        <v/>
      </c>
      <c r="CQ265" s="409" t="str">
        <f>IF(AND('[1]Multi-Field'!$E$35=[1]Lists!BF265,'[1]Multi-Field'!$F$35="Drained"),BI265,IF(AND('[1]Multi-Field'!$E$35=[1]Lists!BF265,'[1]Multi-Field'!$F$35="undrained"),BH265,""))</f>
        <v/>
      </c>
      <c r="CR265" s="409" t="str">
        <f>IF(AND('[1]Multi-Field'!$E$36=[1]Lists!BF265,'[1]Multi-Field'!$F$36="Drained"),BI265,IF(AND('[1]Multi-Field'!$E$36=[1]Lists!BF265,'[1]Multi-Field'!$F$36="undrained"),BH265,""))</f>
        <v/>
      </c>
      <c r="CS265" s="409" t="str">
        <f>IF(AND('[1]Multi-Field'!$E$37=[1]Lists!BF265,'[1]Multi-Field'!$F$37="Drained"),BI265,IF(AND('[1]Multi-Field'!$E$37=[1]Lists!BF265,'[1]Multi-Field'!$F$37="undrained"),BH265,""))</f>
        <v/>
      </c>
      <c r="CT265" s="409" t="str">
        <f>IF(AND('[1]Multi-Field'!$E$38=[1]Lists!BF265,'[1]Multi-Field'!$F$38="Drained"),BI265,IF(AND('[1]Multi-Field'!$E$38=[1]Lists!BF265,'[1]Multi-Field'!$F$38="undrained"),BH265,""))</f>
        <v/>
      </c>
      <c r="CU265" s="409" t="str">
        <f>IF(AND('[1]Multi-Field'!$E$39=[1]Lists!BF265,'[1]Multi-Field'!$F$39="Drained"),BI265,IF(AND('[1]Multi-Field'!$E$39=[1]Lists!BF265,'[1]Multi-Field'!$F$39="undrained"),BH265,""))</f>
        <v/>
      </c>
      <c r="CV265" s="409" t="str">
        <f>IF(AND('[1]Multi-Field'!$E$40=[1]Lists!BF265,'[1]Multi-Field'!$F$40="Drained"),BI265,IF(AND('[1]Multi-Field'!$E$40=[1]Lists!BF265,'[1]Multi-Field'!$F$40="undrained"),BH265,""))</f>
        <v/>
      </c>
      <c r="CW265" s="409" t="str">
        <f>IF(AND('[1]Multi-Field'!$E$41=[1]Lists!BF265,'[1]Multi-Field'!$F$40="Drained"),BI265,IF(AND('[1]Multi-Field'!$E$40=[1]Lists!BF265,'[1]Multi-Field'!$F$40="undrained"),BH265,""))</f>
        <v/>
      </c>
      <c r="CX265" s="409" t="str">
        <f>IF(AND('[1]Multi-Field'!$E$42=[1]Lists!BF265,'[1]Multi-Field'!$F$42="Drained"),BI265,IF(AND('[1]Multi-Field'!$E$42=[1]Lists!BF265,'[1]Multi-Field'!$F$42="undrained"),BH265,""))</f>
        <v/>
      </c>
      <c r="CY265" s="409" t="str">
        <f>IF(AND('[1]Multi-Field'!$E$43=[1]Lists!BF265,'[1]Multi-Field'!$F$43="Drained"),BI265,IF(AND('[1]Multi-Field'!$E$43=[1]Lists!BF265,'[1]Multi-Field'!$F$43="undrained"),BH265,""))</f>
        <v/>
      </c>
      <c r="CZ265" s="409" t="str">
        <f>IF(AND('[1]Multi-Field'!$E$44=[1]Lists!BF265,'[1]Multi-Field'!$F$44="Drained"),BI265,IF(AND('[1]Multi-Field'!$E$44=[1]Lists!BF265,'[1]Multi-Field'!$F$44="undrained"),BH265,""))</f>
        <v/>
      </c>
      <c r="DA265" s="409" t="str">
        <f>IF(AND('[1]Multi-Field'!$E$45=[1]Lists!BF265,'[1]Multi-Field'!$F$45="Drained"),BI265,IF(AND('[1]Multi-Field'!$E$45=[1]Lists!BF265,'[1]Multi-Field'!$F$45="undrained"),BH265,""))</f>
        <v/>
      </c>
      <c r="DB265" s="409" t="str">
        <f>IF(AND('[1]Multi-Field'!$E$46=[1]Lists!BF265,'[1]Multi-Field'!$F$46="Drained"),BI265,IF(AND('[1]Multi-Field'!$E$46=[1]Lists!BF265,'[1]Multi-Field'!$F$46="undrained"),BH265,""))</f>
        <v/>
      </c>
      <c r="DC265" s="409" t="str">
        <f>IF(AND('[1]Multi-Field'!$E$47=[1]Lists!BF265,'[1]Multi-Field'!$F$47="Drained"),BI265,IF(AND('[1]Multi-Field'!$E$47=[1]Lists!BF265,'[1]Multi-Field'!$F$47="undrained"),BH265,""))</f>
        <v/>
      </c>
      <c r="DD265" s="409" t="str">
        <f>IF(AND('[1]Multi-Field'!$E$48=[1]Lists!BF265,'[1]Multi-Field'!$F$48="Drained"),BI265,IF(AND('[1]Multi-Field'!$E$48=[1]Lists!BF265,'[1]Multi-Field'!$F$48="undrained"),BH265,""))</f>
        <v/>
      </c>
      <c r="DE265" s="409" t="str">
        <f>IF(AND('[1]Multi-Field'!$E$49=[1]Lists!BF265,'[1]Multi-Field'!$F$49="Drained"),BI265,IF(AND('[1]Multi-Field'!$E$49=[1]Lists!BF265,'[1]Multi-Field'!$F$9="undrained"),BH265,""))</f>
        <v/>
      </c>
      <c r="DF265" s="409" t="str">
        <f>IF(AND('[1]Multi-Field'!$E$50=[1]Lists!BF265,'[1]Multi-Field'!$F$50="Drained"),BI265,IF(AND('[1]Multi-Field'!$E$50=[1]Lists!BF265,'[1]Multi-Field'!$F$50="undrained"),BH265,""))</f>
        <v/>
      </c>
      <c r="DG265" s="409" t="str">
        <f>IF(AND('[1]Multi-Field'!$E$51=[1]Lists!BF265,'[1]Multi-Field'!$F$51="Drained"),BI265,IF(AND('[1]Multi-Field'!$E$51=[1]Lists!BF265,'[1]Multi-Field'!$F$51="undrained"),BH265,""))</f>
        <v/>
      </c>
      <c r="DH265" s="409" t="str">
        <f>IF(AND('[1]Multi-Field'!$E$52=[1]Lists!BF265,'[1]Multi-Field'!$F$52="Drained"),BI265,IF(AND('[1]Multi-Field'!$E$52=[1]Lists!BF265,'[1]Multi-Field'!$F$52="undrained"),BH265,""))</f>
        <v/>
      </c>
      <c r="DI265" s="409" t="str">
        <f>IF(AND('[1]Multi-Field'!$E$53=[1]Lists!BF265,'[1]Multi-Field'!$F$53="Drained"),BI265,IF(AND('[1]Multi-Field'!$E$53=[1]Lists!BF265,'[1]Multi-Field'!$F$53="undrained"),BH265,""))</f>
        <v/>
      </c>
      <c r="DJ265" s="409" t="str">
        <f>IF(AND('[1]Multi-Field'!$E$54=[1]Lists!BF265,'[1]Multi-Field'!$F$54="Drained"),BI265,IF(AND('[1]Multi-Field'!$E$54=[1]Lists!BF265,'[1]Multi-Field'!$F$54="undrained"),BH265,""))</f>
        <v/>
      </c>
      <c r="DK265" s="409" t="str">
        <f>IF(AND('[1]Multi-Field'!$E$55=[1]Lists!BF265,'[1]Multi-Field'!$F$55="Drained"),BI265,IF(AND('[1]Multi-Field'!$E$55=[1]Lists!BF265,'[1]Multi-Field'!$F$55="undrained"),BH265,""))</f>
        <v/>
      </c>
      <c r="DL265" s="409" t="str">
        <f>IF(AND('[1]Multi-Field'!$E$56=[1]Lists!BF265,'[1]Multi-Field'!$F$56="Drained"),BI265,IF(AND('[1]Multi-Field'!$E$56=[1]Lists!BF265,'[1]Multi-Field'!$F$56="undrained"),BH265,""))</f>
        <v/>
      </c>
      <c r="DM265" s="409" t="str">
        <f>IF(AND('[1]Multi-Field'!$E$57=[1]Lists!BF265,'[1]Multi-Field'!$F$57="Drained"),BI265,IF(AND('[1]Multi-Field'!$E$57=[1]Lists!BF265,'[1]Multi-Field'!$F$57="undrained"),BH265,""))</f>
        <v/>
      </c>
      <c r="DN265" s="409" t="str">
        <f>IF(AND('[1]Multi-Field'!$E$58=[1]Lists!BF265,'[1]Multi-Field'!$F$58="Drained"),BI265,IF(AND('[1]Multi-Field'!$E$58=[1]Lists!BF265,'[1]Multi-Field'!$F$58="undrained"),BH265,""))</f>
        <v/>
      </c>
      <c r="DO265" s="409" t="str">
        <f>IF(AND('[1]Multi-Field'!$E$59=[1]Lists!BF265,'[1]Multi-Field'!$F$59="Drained"),BI265,IF(AND('[1]Multi-Field'!$E$59=[1]Lists!BF265,'[1]Multi-Field'!$F$59="undrained"),BH265,""))</f>
        <v/>
      </c>
      <c r="DP265" s="409" t="str">
        <f>IF(AND('[1]Multi-Field'!$E$60=[1]Lists!BF265,'[1]Multi-Field'!$F$60="Drained"),BI265,IF(AND('[1]Multi-Field'!$E$60=[1]Lists!BF265,'[1]Multi-Field'!$F$60="undrained"),BH265,""))</f>
        <v/>
      </c>
      <c r="DQ265" s="409" t="str">
        <f>IF(AND('[1]Multi-Field'!$E$61=[1]Lists!BF265,'[1]Multi-Field'!$F$61="Drained"),BI265,IF(AND('[1]Multi-Field'!$E$61=[1]Lists!BF265,'[1]Multi-Field'!$F$61="undrained"),BH265,""))</f>
        <v/>
      </c>
      <c r="DR265" s="409" t="str">
        <f>IF(AND('[1]Multi-Field'!$E$62=[1]Lists!BF265,'[1]Multi-Field'!$F$62="Drained"),BI265,IF(AND('[1]Multi-Field'!$E$62=[1]Lists!BF265,'[1]Multi-Field'!$F$62="undrained"),BH265,""))</f>
        <v/>
      </c>
      <c r="DS265" s="409" t="str">
        <f>IF(AND('[1]Multi-Field'!$E$63=[1]Lists!BF265,'[1]Multi-Field'!$F$63="Drained"),BI265,IF(AND('[1]Multi-Field'!$E$63=[1]Lists!BF265,'[1]Multi-Field'!$F$63="undrained"),BH265,""))</f>
        <v/>
      </c>
      <c r="DT265" s="409" t="str">
        <f>IF(AND('[1]Multi-Field'!$E$64=[1]Lists!BF265,'[1]Multi-Field'!$F$64="Drained"),BI265,IF(AND('[1]Multi-Field'!$E$64=[1]Lists!BF265,'[1]Multi-Field'!$F$64="undrained"),BH265,""))</f>
        <v/>
      </c>
      <c r="DU265" s="409" t="str">
        <f>IF(AND('[1]Multi-Field'!$E$65=[1]Lists!BF265,'[1]Multi-Field'!$F$65="Drained"),BI265,IF(AND('[1]Multi-Field'!$E$65=[1]Lists!BF265,'[1]Multi-Field'!$F$65="undrained"),BH265,""))</f>
        <v/>
      </c>
      <c r="DV265" s="409" t="str">
        <f>IF(AND('[1]Multi-Field'!$E$66=[1]Lists!BF265,'[1]Multi-Field'!$F$66="Drained"),BI265,IF(AND('[1]Multi-Field'!$E$66=[1]Lists!BF265,'[1]Multi-Field'!$F$66="undrained"),BH265,""))</f>
        <v/>
      </c>
      <c r="DW265" s="409" t="str">
        <f>IF(AND('[1]Multi-Field'!$E$67=[1]Lists!BF265,'[1]Multi-Field'!$F$67="Drained"),BI265,IF(AND('[1]Multi-Field'!$E$67=[1]Lists!BF265,'[1]Multi-Field'!$F$67="undrained"),BH265,""))</f>
        <v/>
      </c>
      <c r="DX265" s="409" t="str">
        <f>IF(AND('[1]Multi-Field'!$E$68=[1]Lists!BF265,'[1]Multi-Field'!$F$68="Drained"),BI265,IF(AND('[1]Multi-Field'!$E$68=[1]Lists!BF265,'[1]Multi-Field'!$F$68="undrained"),BH265,""))</f>
        <v/>
      </c>
      <c r="DY265" s="409" t="str">
        <f>IF(AND('[1]Multi-Field'!$E$69=[1]Lists!BF265,'[1]Multi-Field'!$F$69="Drained"),BI265,IF(AND('[1]Multi-Field'!$E$69=[1]Lists!BF265,'[1]Multi-Field'!$F$69="undrained"),BH265,""))</f>
        <v/>
      </c>
      <c r="DZ265" s="409" t="str">
        <f>IF(AND('[1]Multi-Field'!$E$70=[1]Lists!BF265,'[1]Multi-Field'!$F$70="Drained"),BI265,IF(AND('[1]Multi-Field'!$E$70=[1]Lists!BF265,'[1]Multi-Field'!$F$70="undrained"),BH265,""))</f>
        <v/>
      </c>
      <c r="EA265" s="409" t="str">
        <f>IF(AND('[1]Multi-Field'!$E$71=[1]Lists!BF265,'[1]Multi-Field'!$F$71="Drained"),BI265,IF(AND('[1]Multi-Field'!$E$71=[1]Lists!BF265,'[1]Multi-Field'!$F$71="undrained"),BH265,""))</f>
        <v/>
      </c>
      <c r="EB265" s="409" t="str">
        <f>IF(AND('[1]Multi-Field'!$E$72=[1]Lists!BF265,'[1]Multi-Field'!$F$72="Drained"),BI265,IF(AND('[1]Multi-Field'!$E$72=[1]Lists!BF265,'[1]Multi-Field'!$F$72="undrained"),BH265,""))</f>
        <v/>
      </c>
      <c r="EC265" s="409" t="str">
        <f>IF(AND('[1]Multi-Field'!$E$73=[1]Lists!BF265,'[1]Multi-Field'!$F$73="Drained"),BI265,IF(AND('[1]Multi-Field'!$E$73=[1]Lists!BF265,'[1]Multi-Field'!$F$73="undrained"),BH265,""))</f>
        <v/>
      </c>
      <c r="ED265" s="409" t="str">
        <f>IF(AND('[1]Multi-Field'!$E$74=[1]Lists!BF265,'[1]Multi-Field'!$F$74="Drained"),BI265,IF(AND('[1]Multi-Field'!$E$74=[1]Lists!BF265,'[1]Multi-Field'!$F$74="undrained"),BH265,""))</f>
        <v/>
      </c>
      <c r="EE265" s="409" t="str">
        <f>IF(AND('[1]Multi-Field'!$E$75=[1]Lists!BF265,'[1]Multi-Field'!$F$75="Drained"),BI265,IF(AND('[1]Multi-Field'!$E$75=[1]Lists!BF265,'[1]Multi-Field'!$F$75="undrained"),BH265,""))</f>
        <v/>
      </c>
      <c r="EF265" s="409" t="str">
        <f>IF(AND('[1]Multi-Field'!$E$76=[1]Lists!BF265,'[1]Multi-Field'!$F$76="Drained"),BI265,IF(AND('[1]Multi-Field'!$E$76=[1]Lists!BF265,'[1]Multi-Field'!$F$6="undrained"),BH265,""))</f>
        <v/>
      </c>
      <c r="EG265" s="409" t="str">
        <f>IF(AND('[1]Multi-Field'!$E$77=[1]Lists!BF265,'[1]Multi-Field'!$F$77="Drained"),BI265,IF(AND('[1]Multi-Field'!$E$77=[1]Lists!BF265,'[1]Multi-Field'!$F$77="undrained"),BH265,""))</f>
        <v/>
      </c>
      <c r="EH265" s="409" t="str">
        <f>IF(AND('[1]Multi-Field'!$E$78=[1]Lists!BF265,'[1]Multi-Field'!$F$78="Drained"),BI265,IF(AND('[1]Multi-Field'!$E$78=[1]Lists!BF265,'[1]Multi-Field'!$F$78="undrained"),BH265,""))</f>
        <v/>
      </c>
      <c r="EI265" s="409" t="str">
        <f>IF(AND('[1]Multi-Field'!$E$79=[1]Lists!BF265,'[1]Multi-Field'!$F$79="Drained"),BI265,IF(AND('[1]Multi-Field'!$E$79=[1]Lists!BF265,'[1]Multi-Field'!$F$79="undrained"),BH265,""))</f>
        <v/>
      </c>
      <c r="EJ265" s="409" t="str">
        <f>IF(AND('[1]Multi-Field'!$E$80=[1]Lists!BF265,'[1]Multi-Field'!$F$80="Drained"),BI265,IF(AND('[1]Multi-Field'!$E$80=[1]Lists!BF265,'[1]Multi-Field'!$F$80="undrained"),BH265,""))</f>
        <v/>
      </c>
      <c r="EK265" s="409" t="str">
        <f>IF(AND('[1]Multi-Field'!$E$81=[1]Lists!BF265,'[1]Multi-Field'!$F$81="Drained"),BI265,IF(AND('[1]Multi-Field'!$E$81=[1]Lists!BF265,'[1]Multi-Field'!$F$81="undrained"),BH265,""))</f>
        <v/>
      </c>
      <c r="EL265" s="409" t="str">
        <f>IF(AND('[1]Multi-Field'!$E$82=[1]Lists!BF265,'[1]Multi-Field'!$F$82="Drained"),BI265,IF(AND('[1]Multi-Field'!$E$82=[1]Lists!BF265,'[1]Multi-Field'!$F$82="undrained"),BH265,""))</f>
        <v/>
      </c>
      <c r="EM265" s="409" t="str">
        <f>IF(AND('[1]Multi-Field'!$E$83=[1]Lists!BF265,'[1]Multi-Field'!$F$83="Drained"),BI265,IF(AND('[1]Multi-Field'!$E$83=[1]Lists!BF265,'[1]Multi-Field'!$F$83="undrained"),BH265,""))</f>
        <v/>
      </c>
      <c r="EN265" s="409" t="str">
        <f>IF(AND('[1]Multi-Field'!$E$84=[1]Lists!BF265,'[1]Multi-Field'!$F$84="Drained"),BI265,IF(AND('[1]Multi-Field'!$E$84=[1]Lists!BF265,'[1]Multi-Field'!$F$84="undrained"),BH265,""))</f>
        <v/>
      </c>
      <c r="EO265" s="409" t="str">
        <f>IF(AND('[1]Multi-Field'!$E$85=[1]Lists!BF265,'[1]Multi-Field'!$F$85="Drained"),BI265,IF(AND('[1]Multi-Field'!$E$85=[1]Lists!BF265,'[1]Multi-Field'!$F$85="undrained"),BH265,""))</f>
        <v/>
      </c>
      <c r="EP265" s="409" t="str">
        <f>IF(AND('[1]Multi-Field'!$E$86=[1]Lists!BF265,'[1]Multi-Field'!$F$86="Drained"),BI265,IF(AND('[1]Multi-Field'!$E$86=[1]Lists!BF265,'[1]Multi-Field'!$F$86="undrained"),BH265,""))</f>
        <v/>
      </c>
      <c r="EQ265" s="409" t="str">
        <f>IF(AND('[1]Multi-Field'!$E$87=[1]Lists!BF265,'[1]Multi-Field'!$F$87="Drained"),BI265,IF(AND('[1]Multi-Field'!$E$87=[1]Lists!BF265,'[1]Multi-Field'!$F$87="undrained"),BH265,""))</f>
        <v/>
      </c>
      <c r="ER265" s="409" t="str">
        <f>IF(AND('[1]Multi-Field'!$E$88=[1]Lists!BF265,'[1]Multi-Field'!$F$88="Drained"),BI265,IF(AND('[1]Multi-Field'!$E$88=[1]Lists!BF265,'[1]Multi-Field'!$F$88="undrained"),BH265,""))</f>
        <v/>
      </c>
      <c r="ES265" s="409" t="str">
        <f>IF(AND('[1]Multi-Field'!$E$89=[1]Lists!BF265,'[1]Multi-Field'!$F$89="Drained"),BI265,IF(AND('[1]Multi-Field'!$E$89=[1]Lists!BF265,'[1]Multi-Field'!$F$89="undrained"),BH265,""))</f>
        <v/>
      </c>
      <c r="ET265" s="409" t="str">
        <f>IF(AND('[1]Multi-Field'!$E$90=[1]Lists!BF265,'[1]Multi-Field'!$F$90="Drained"),BI265,IF(AND('[1]Multi-Field'!$E$90=[1]Lists!BF265,'[1]Multi-Field'!$F$90="undrained"),BH265,""))</f>
        <v/>
      </c>
      <c r="EU265" s="409" t="str">
        <f>IF(AND('[1]Multi-Field'!$E$91=[1]Lists!BF265,'[1]Multi-Field'!$F$91="Drained"),BI265,IF(AND('[1]Multi-Field'!$E$91=[1]Lists!BF265,'[1]Multi-Field'!$F$91="undrained"),BH265,""))</f>
        <v/>
      </c>
      <c r="EV265" s="409" t="str">
        <f>IF(AND('[1]Multi-Field'!$E$92=[1]Lists!BF265,'[1]Multi-Field'!$F$92="Drained"),BI265,IF(AND('[1]Multi-Field'!$E$92=[1]Lists!BF265,'[1]Multi-Field'!$F$92="undrained"),BH265,""))</f>
        <v/>
      </c>
      <c r="EW265" s="409" t="str">
        <f>IF(AND('[1]Multi-Field'!$E$93=[1]Lists!BF265,'[1]Multi-Field'!$F$93="Drained"),BI265,IF(AND('[1]Multi-Field'!$E$93=[1]Lists!BF265,'[1]Multi-Field'!$F$93="undrained"),BH265,""))</f>
        <v/>
      </c>
      <c r="EX265" s="409" t="str">
        <f>IF(AND('[1]Multi-Field'!$E$94=[1]Lists!BF265,'[1]Multi-Field'!$F$94="Drained"),BI265,IF(AND('[1]Multi-Field'!$E$94=[1]Lists!BF265,'[1]Multi-Field'!$F$94="undrained"),BH265,""))</f>
        <v/>
      </c>
      <c r="EY265" s="409" t="str">
        <f>IF(AND('[1]Multi-Field'!$E$95=[1]Lists!BF265,'[1]Multi-Field'!$F$95="Drained"),BI265,IF(AND('[1]Multi-Field'!$E$95=[1]Lists!BF265,'[1]Multi-Field'!$F$95="undrained"),BH265,""))</f>
        <v/>
      </c>
      <c r="EZ265" s="409" t="str">
        <f>IF(AND('[1]Multi-Field'!$E$96=[1]Lists!BF265,'[1]Multi-Field'!$F$96="Drained"),BI265,IF(AND('[1]Multi-Field'!$E$96=[1]Lists!BF265,'[1]Multi-Field'!$F$96="undrained"),BH265,""))</f>
        <v/>
      </c>
      <c r="FA265" s="409" t="str">
        <f>IF(AND('[1]Multi-Field'!$E$97=[1]Lists!BF265,'[1]Multi-Field'!$F$97="Drained"),BI265,IF(AND('[1]Multi-Field'!$E$97=[1]Lists!BF265,'[1]Multi-Field'!$F$97="undrained"),BH265,""))</f>
        <v/>
      </c>
      <c r="FB265" s="409" t="str">
        <f>IF(AND('[1]Multi-Field'!$E$98=[1]Lists!BF265,'[1]Multi-Field'!$F$98="Drained"),BI265,IF(AND('[1]Multi-Field'!$E$98=[1]Lists!BF265,'[1]Multi-Field'!$F$98="undrained"),BH265,""))</f>
        <v/>
      </c>
      <c r="FC265" s="409" t="str">
        <f>IF(AND('[1]Multi-Field'!$E$99=[1]Lists!BF265,'[1]Multi-Field'!$F$99="Drained"),BI265,IF(AND('[1]Multi-Field'!$E$99=[1]Lists!BF265,'[1]Multi-Field'!$F$99="undrained"),BH265,""))</f>
        <v/>
      </c>
      <c r="FD265" s="409" t="str">
        <f>IF(AND('[1]Multi-Field'!$E$100=[1]Lists!BF265,'[1]Multi-Field'!$F$100="Drained"),BI265,IF(AND('[1]Multi-Field'!$E$100=[1]Lists!BF265,'[1]Multi-Field'!$F$100="undrained"),BH265,""))</f>
        <v/>
      </c>
      <c r="FE265" s="409" t="str">
        <f>IF(AND('[1]Multi-Field'!$E$101=[1]Lists!BF265,'[1]Multi-Field'!$F$101="Drained"),BI265,IF(AND('[1]Multi-Field'!$E$101=[1]Lists!BF265,'[1]Multi-Field'!$F$101="undrained"),BH265,""))</f>
        <v/>
      </c>
      <c r="FF265" s="409" t="str">
        <f>IF(AND('[1]Multi-Field'!$E$102=[1]Lists!BF265,'[1]Multi-Field'!$F$102="Drained"),BI265,IF(AND('[1]Multi-Field'!$E$102=[1]Lists!BF265,'[1]Multi-Field'!$F$102="undrained"),BH265,""))</f>
        <v/>
      </c>
      <c r="FG265" s="409" t="str">
        <f>IF(AND('[1]Multi-Field'!$E$103=[1]Lists!BF265,'[1]Multi-Field'!$F$103="Drained"),BI265,IF(AND('[1]Multi-Field'!$E$103=[1]Lists!BF265,'[1]Multi-Field'!$F$103="undrained"),BH265,""))</f>
        <v/>
      </c>
      <c r="FH265" s="409" t="str">
        <f>IF(AND('[1]Multi-Field'!$E$104=[1]Lists!BF265,'[1]Multi-Field'!$F$104="Drained"),BI265,IF(AND('[1]Multi-Field'!$E$104=[1]Lists!BF265,'[1]Multi-Field'!$F$104="undrained"),BH265,""))</f>
        <v/>
      </c>
      <c r="FI265" s="409" t="str">
        <f>IF(AND('[1]Multi-Field'!$E$105=[1]Lists!BF265,'[1]Multi-Field'!$F$105="Drained"),BI265,IF(AND('[1]Multi-Field'!$E$105=[1]Lists!BF265,'[1]Multi-Field'!$F$105="undrained"),BH265,""))</f>
        <v/>
      </c>
      <c r="FJ265" s="409" t="str">
        <f>IF(AND('[1]Multi-Field'!$E$106=[1]Lists!BF265,'[1]Multi-Field'!$F$106="Drained"),BI265,IF(AND('[1]Multi-Field'!$E$106=[1]Lists!BF265,'[1]Multi-Field'!$F$106="undrained"),BH265,""))</f>
        <v/>
      </c>
      <c r="FK265" s="409" t="str">
        <f>IF(AND('[1]Multi-Field'!$E$107=[1]Lists!BF265,'[1]Multi-Field'!$F$107="Drained"),BI265,IF(AND('[1]Multi-Field'!$E$107=[1]Lists!BF265,'[1]Multi-Field'!$F$107="undrained"),BH265,""))</f>
        <v/>
      </c>
      <c r="FL265" s="409" t="str">
        <f>IF(AND('[1]Multi-Field'!$E$108=[1]Lists!BF265,'[1]Multi-Field'!$F$108="Drained"),BI265,IF(AND('[1]Multi-Field'!$E$108=[1]Lists!BF265,'[1]Multi-Field'!$F$108="undrained"),BH265,""))</f>
        <v/>
      </c>
      <c r="FM265" s="409" t="str">
        <f>IF(AND('[1]Multi-Field'!$E$109=[1]Lists!BF265,'[1]Multi-Field'!$F$109="Drained"),BI265,IF(AND('[1]Multi-Field'!$E$109=[1]Lists!BF265,'[1]Multi-Field'!$F$109="undrained"),BH265,""))</f>
        <v/>
      </c>
      <c r="FN265" s="409" t="str">
        <f>IF(AND('[1]Multi-Field'!$E$110=[1]Lists!BF265,'[1]Multi-Field'!$F$110="Drained"),BI265,IF(AND('[1]Multi-Field'!$E$110=[1]Lists!BF265,'[1]Multi-Field'!$F$110="undrained"),BH265,""))</f>
        <v/>
      </c>
      <c r="FO265" s="409" t="str">
        <f>IF(AND('[1]Multi-Field'!$E$111=[1]Lists!BF265,'[1]Multi-Field'!$F$111="Drained"),BI265,IF(AND('[1]Multi-Field'!$E$111=[1]Lists!BF265,'[1]Multi-Field'!$F$111="undrained"),BH265,""))</f>
        <v/>
      </c>
      <c r="FP265" s="409" t="str">
        <f>IF(AND('[1]Multi-Field'!$E$112=[1]Lists!BF265,'[1]Multi-Field'!$F$112="Drained"),BI265,IF(AND('[1]Multi-Field'!$E$112=[1]Lists!BF265,'[1]Multi-Field'!$F$112="undrained"),BH265,""))</f>
        <v/>
      </c>
      <c r="FQ265" s="409" t="str">
        <f>IF(AND('[1]Multi-Field'!$E$113=[1]Lists!BF265,'[1]Multi-Field'!$F$113="Drained"),BI265,IF(AND('[1]Multi-Field'!$E$113=[1]Lists!BF265,'[1]Multi-Field'!$F$113="undrained"),BH265,""))</f>
        <v/>
      </c>
      <c r="FR265" s="409" t="str">
        <f>IF(AND('[1]Multi-Field'!$E$114=[1]Lists!BF265,'[1]Multi-Field'!$F$114="Drained"),BI265,IF(AND('[1]Multi-Field'!$E$114=[1]Lists!BF265,'[1]Multi-Field'!$F$114="undrained"),BH265,""))</f>
        <v/>
      </c>
      <c r="FS265" s="409" t="str">
        <f>IF(AND('[1]Multi-Field'!$E$115=[1]Lists!BF265,'[1]Multi-Field'!$F$115="Drained"),BI265,IF(AND('[1]Multi-Field'!$E$115=[1]Lists!BF265,'[1]Multi-Field'!$F$115="undrained"),BH265,""))</f>
        <v/>
      </c>
      <c r="FT265" s="409" t="str">
        <f>IF(AND('[1]Multi-Field'!$E$116=[1]Lists!BF265,'[1]Multi-Field'!$F$116="Drained"),BI265,IF(AND('[1]Multi-Field'!$E$116=[1]Lists!BF265,'[1]Multi-Field'!$F$116="undrained"),BH265,""))</f>
        <v/>
      </c>
      <c r="FU265" s="409" t="str">
        <f>IF(AND('[1]Multi-Field'!$E$117=[1]Lists!BF265,'[1]Multi-Field'!$F$117="Drained"),BI265,IF(AND('[1]Multi-Field'!$E$117=[1]Lists!BF265,'[1]Multi-Field'!$F$117="undrained"),BH265,""))</f>
        <v/>
      </c>
      <c r="FV265" s="409" t="str">
        <f>IF(AND('[1]Multi-Field'!$E$118=[1]Lists!BF265,'[1]Multi-Field'!$F$118="Drained"),BI265,IF(AND('[1]Multi-Field'!$E$118=[1]Lists!BF265,'[1]Multi-Field'!$F$118="undrained"),BH265,""))</f>
        <v/>
      </c>
      <c r="FW265" s="409" t="str">
        <f>IF(AND('[1]Multi-Field'!$E$119=[1]Lists!BF265,'[1]Multi-Field'!$F$119="Drained"),BI265,IF(AND('[1]Multi-Field'!$E$119=[1]Lists!BF265,'[1]Multi-Field'!$F$119="undrained"),BH265,""))</f>
        <v/>
      </c>
      <c r="FX265" s="409" t="str">
        <f>IF(AND('[1]Multi-Field'!$E$120=[1]Lists!BF265,'[1]Multi-Field'!$F$120="Drained"),BI265,IF(AND('[1]Multi-Field'!$E$120=[1]Lists!BF265,'[1]Multi-Field'!$F$120="undrained"),BH265,""))</f>
        <v/>
      </c>
    </row>
    <row r="266" spans="1:180" ht="13.5" customHeight="1">
      <c r="A266" s="7" t="s">
        <v>352</v>
      </c>
      <c r="B266" s="7"/>
      <c r="C266" s="7"/>
      <c r="D266" s="8">
        <v>70</v>
      </c>
      <c r="E266" s="8">
        <f t="shared" si="46"/>
        <v>70</v>
      </c>
      <c r="F266" s="8">
        <f t="shared" si="47"/>
        <v>70</v>
      </c>
      <c r="G266" s="8">
        <v>70</v>
      </c>
      <c r="H266" s="8">
        <v>75</v>
      </c>
      <c r="I266" s="8">
        <f t="shared" si="50"/>
        <v>75</v>
      </c>
      <c r="J266" s="8">
        <f t="shared" si="51"/>
        <v>75</v>
      </c>
      <c r="K266" s="8">
        <v>75</v>
      </c>
      <c r="L266" s="8">
        <v>135</v>
      </c>
      <c r="M266" s="8">
        <f t="shared" si="48"/>
        <v>137</v>
      </c>
      <c r="N266" s="8">
        <f t="shared" si="49"/>
        <v>138</v>
      </c>
      <c r="O266" s="8">
        <v>140</v>
      </c>
      <c r="P266" s="391">
        <v>241</v>
      </c>
      <c r="Q266" s="394"/>
      <c r="R266" s="395" t="b">
        <f>IF(OR('Multi-Field'!AA243=Lists!$AC$42,'Multi-Field'!AA243=Lists!$AC$43),IF('Multi-Field'!Z243="x",(IF('Multi-Field'!AC243=Lists!$Q$11,Lists!$R$11,IF('Multi-Field'!AC243=Lists!$Q$12,Lists!$R$12,IF('Multi-Field'!AC243=Lists!$Q$13,Lists!$R$13,IF('Multi-Field'!AC243=Lists!$Q$14,Lists!$R$14))))),IF('Multi-Field'!X243="x",(IF('Multi-Field'!AC243=Lists!$Q$11,Lists!$S$11,IF('Multi-Field'!AC243=Lists!$Q$12,Lists!$S$12,IF('Multi-Field'!AC243=Lists!$Q$13,Lists!$S$13,IF('Multi-Field'!AC243=Lists!$Q$14,Lists!$S$14))))),IF('Multi-Field'!V243="x",(IF('Multi-Field'!AC243=Lists!$Q$11,Lists!$T$11,IF('Multi-Field'!AC243=Lists!$Q$12,Lists!$T$12,IF('Multi-Field'!AC243=Lists!$Q$13,Lists!$T$13,IF('Multi-Field'!AC243=Lists!$Q$14,Lists!$T$14))))),0))))</f>
        <v>0</v>
      </c>
      <c r="S266" s="395" t="str">
        <f t="shared" si="45"/>
        <v/>
      </c>
      <c r="T266" s="395"/>
      <c r="U266" s="396"/>
      <c r="AI266" s="384">
        <f>'[1]Multi-Field'!B262</f>
        <v>0</v>
      </c>
      <c r="AJ266" s="387" t="str">
        <f>IF(OR('[1]Multi-Field'!Q106=[1]Lists!$AC$42,'[1]Multi-Field'!Q106=[1]Lists!$AC$43),"x","")</f>
        <v/>
      </c>
      <c r="AK266" s="387" t="str">
        <f>IF(OR('[1]Multi-Field'!Q106=[1]Lists!$AC$6,'[1]Multi-Field'!Q106=$AC$2,'[1]Multi-Field'!Q106=$AC$4),"x","")</f>
        <v/>
      </c>
      <c r="AL266" s="387" t="str">
        <f>IF(OR('[1]Multi-Field'!Q106=[1]Lists!$AC$7,'[1]Multi-Field'!Q106=$AC$3,'[1]Multi-Field'!Q106=$AC$5),"x","")</f>
        <v/>
      </c>
      <c r="AM266" s="387" t="str">
        <f>IF(OR('[1]Multi-Field'!Q106=$AC$23,'[1]Multi-Field'!Q106=$AC$13,'[1]Multi-Field'!Q106=$AC$9,'[1]Multi-Field'!Q106=$AC$19,'[1]Multi-Field'!Q106=$AC$47),"x","")</f>
        <v/>
      </c>
      <c r="AN266" s="387" t="str">
        <f>IF(OR('[1]Multi-Field'!Q106=$AC$24,'[1]Multi-Field'!Q106=$AC$14,'[1]Multi-Field'!Q106=$AC$10,'[1]Multi-Field'!Q106=$AC$22,'[1]Multi-Field'!Q106=$AC$48),"x","")</f>
        <v/>
      </c>
      <c r="AO266" s="387" t="str">
        <f>IF(OR('[1]Multi-Field'!Q106=$AC$21,'[1]Multi-Field'!Q106=$AC$28,'[1]Multi-Field'!Q106=$AC$62,'[1]Multi-Field'!Q106=$AC$102,'[1]Multi-Field'!Q106=$AC$98),"x","")</f>
        <v/>
      </c>
      <c r="AP266" s="387" t="str">
        <f>IF(OR('[1]Multi-Field'!Q106=$AC$25,'[1]Multi-Field'!Q106=$AC$63,'[1]Multi-Field'!Q106=$AC$85,'[1]Multi-Field'!Q106=$AC$87,'[1]Multi-Field'!Q106=$AC$92,'[1]Multi-Field'!Q106=$AC$93),"x","")</f>
        <v/>
      </c>
      <c r="AQ266" s="387" t="str">
        <f>IF(OR('[1]Multi-Field'!Q106=$AC$20,'[1]Multi-Field'!Q106=$AC$27,'[1]Multi-Field'!Q106=$AC$58,'[1]Multi-Field'!Q106=$AC$86,'[1]Multi-Field'!Q106=$AC$103,'[1]Multi-Field'!Q106=$AC$94),"x","")</f>
        <v/>
      </c>
      <c r="AR266" s="387" t="str">
        <f>IF(OR('[1]Multi-Field'!Q106=$AC$35,'[1]Multi-Field'!Q106=$AC$40,'[1]Multi-Field'!Q106=$AC$45,),"x","")</f>
        <v/>
      </c>
      <c r="AS266" s="387" t="str">
        <f>IF(OR('[1]Multi-Field'!Q106=$AC$36,'[1]Multi-Field'!Q106=$AC$41,'[1]Multi-Field'!Q106=$AC$46,),"x","")</f>
        <v/>
      </c>
      <c r="AT266" s="387" t="str">
        <f>IF(OR('[1]Multi-Field'!Q106=$AC$52,'[1]Multi-Field'!Q106=$AC$53,'[1]Multi-Field'!Q106=$AC$54,'[1]Multi-Field'!Q106=$AC$55,'[1]Multi-Field'!Q106=$AC$68,'[1]Multi-Field'!Q106=$AC$69,'[1]Multi-Field'!Q106=$AC$74,'[1]Multi-Field'!Q106=$AC$71,'[1]Multi-Field'!Q106=$AC$70),"x","")</f>
        <v>x</v>
      </c>
      <c r="AU266" s="387" t="str">
        <f>IF('[1]Multi-Field'!Q106=$AC$72,"x","")</f>
        <v/>
      </c>
      <c r="AV266" s="387" t="str">
        <f>IF('[1]Multi-Field'!Q106=$AC$73,"x","")</f>
        <v/>
      </c>
      <c r="AW266" s="387" t="str">
        <f>IF('[1]Multi-Field'!Q106=$AC$83,"x","")</f>
        <v/>
      </c>
      <c r="AX266" s="387" t="str">
        <f>IF('[1]Multi-Field'!Q106=$AC$84,"x","")</f>
        <v/>
      </c>
      <c r="AY266" s="387" t="str">
        <f>IF('[1]Multi-Field'!Q106=$AC$97,"x","")</f>
        <v/>
      </c>
      <c r="AZ266" s="387" t="str">
        <f>IF('[1]Multi-Field'!Q106=$AC$99,"x","")</f>
        <v/>
      </c>
      <c r="BA266" s="387" t="str">
        <f>IF('[1]Multi-Field'!Q106=$AC$104,"x","")</f>
        <v/>
      </c>
      <c r="BB266" s="387" t="str">
        <f>IF('[1]Multi-Field'!Q106=$AC$105,"x","")</f>
        <v/>
      </c>
      <c r="BC266" s="388"/>
      <c r="BF266" s="411" t="s">
        <v>1432</v>
      </c>
      <c r="BG266" s="412">
        <v>4</v>
      </c>
      <c r="BH266" s="412">
        <v>5</v>
      </c>
      <c r="BI266" s="412">
        <v>5.5</v>
      </c>
      <c r="BJ266" s="409" t="e">
        <f>IF(AND('[1]Single Field'!#REF!=[1]Lists!BF266,'[1]Single Field'!#REF!="Drained"),"x",IF(AND('[1]Single Field'!#REF!=[1]Lists!BF266,'[1]Single Field'!#REF!="Undrained"),O,""))</f>
        <v>#REF!</v>
      </c>
      <c r="BK266" s="409" t="str">
        <f>IF(AND('[1]Multi-Field'!$E$3=[1]Lists!BF266,'[1]Multi-Field'!$F$3="Drained"),BI266,IF(AND('[1]Multi-Field'!$E$3=BF266,'[1]Multi-Field'!$F$3="undrained"),BH266,""))</f>
        <v/>
      </c>
      <c r="BL266" s="409" t="str">
        <f>IF(AND('[1]Multi-Field'!$E$4=BF266,'[1]Multi-Field'!$F$4="Drained"),BI266,IF(AND('[1]Multi-Field'!$E$4=BF266,'[1]Multi-Field'!$F$4="undrained"),BH266,""))</f>
        <v/>
      </c>
      <c r="BM266" s="409" t="str">
        <f>IF(AND('[1]Multi-Field'!$E$5=BF266,'[1]Multi-Field'!$F$5="Drained"),BI266,IF(AND('[1]Multi-Field'!$E$5=BF266,'[1]Multi-Field'!$F$5="undrained"),BH266,""))</f>
        <v/>
      </c>
      <c r="BN266" s="409" t="str">
        <f>IF(AND('[1]Multi-Field'!$E$6=BF266,'[1]Multi-Field'!$F$6="Drained"),BI266,IF(AND('[1]Multi-Field'!$E$6=BF266,'[1]Multi-Field'!$F$6="undrained"),BH266,""))</f>
        <v/>
      </c>
      <c r="BO266" s="409" t="str">
        <f>IF(AND('[1]Multi-Field'!$E$7=BF266,'[1]Multi-Field'!$F$7="Drained"),BI266,IF(AND('[1]Multi-Field'!$E$7=BF266,'[1]Multi-Field'!$F$7="undrained"),BH266,""))</f>
        <v/>
      </c>
      <c r="BP266" s="409" t="str">
        <f>IF(AND('[1]Multi-Field'!$E$8=BF266,'[1]Multi-Field'!$F$8="Drained"),BI266,IF(AND('[1]Multi-Field'!$E$8=BF266,'[1]Multi-Field'!$F$8="undrained"),BH266,""))</f>
        <v/>
      </c>
      <c r="BQ266" s="409" t="str">
        <f>IF(AND('[1]Multi-Field'!$E$9=BF266,'[1]Multi-Field'!$F$9="Drained"),BI266,IF(AND('[1]Multi-Field'!$E$9=BF266,'[1]Multi-Field'!$F$9="undrained"),BH266,""))</f>
        <v/>
      </c>
      <c r="BR266" s="409" t="str">
        <f>IF(AND('[1]Multi-Field'!$E$10=BF266,'[1]Multi-Field'!$F$10="Drained"),BI266,IF(AND('[1]Multi-Field'!$E$10=BF266,'[1]Multi-Field'!$F$10="undrained"),BH266,""))</f>
        <v/>
      </c>
      <c r="BS266" s="409" t="str">
        <f>IF(AND('[1]Multi-Field'!$E$11=BF266,'[1]Multi-Field'!$F$11="Drained"),BI266,IF(AND('[1]Multi-Field'!$E$11=BF266,'[1]Multi-Field'!$F$11="undrained"),BH266,""))</f>
        <v/>
      </c>
      <c r="BT266" s="409" t="str">
        <f>IF(AND('[1]Multi-Field'!$E$12=BF266,'[1]Multi-Field'!$F$12="Drained"),BI266,IF(AND('[1]Multi-Field'!$E$12=BF266,'[1]Multi-Field'!$F$12="undrained"),BH266,""))</f>
        <v/>
      </c>
      <c r="BU266" s="409" t="str">
        <f>IF(AND('[1]Multi-Field'!$E$13=BF266,'[1]Multi-Field'!$F$13="Drained"),BI266,IF(AND('[1]Multi-Field'!$E$3=BF266,'[1]Multi-Field'!$F$13="undrained"),BH266,""))</f>
        <v/>
      </c>
      <c r="BV266" s="409" t="str">
        <f>IF(AND('[1]Multi-Field'!$E$14=BF266,'[1]Multi-Field'!$F$14="Drained"),BI266,IF(AND('[1]Multi-Field'!$E$14=BF266,'[1]Multi-Field'!$F$14="undrained"),BH266,""))</f>
        <v/>
      </c>
      <c r="BW266" s="409" t="str">
        <f>IF(AND('[1]Multi-Field'!$E$15=BF266,'[1]Multi-Field'!$F$15="Drained"),BI266,IF(AND('[1]Multi-Field'!$E$15=BF266,'[1]Multi-Field'!$F$15="undrained"),BH266,""))</f>
        <v/>
      </c>
      <c r="BX266" s="409" t="str">
        <f>IF(AND('[1]Multi-Field'!$E$16=[1]Lists!BF266,'[1]Multi-Field'!$F$16="Drained"),BI266,IF(AND('[1]Multi-Field'!$E$16=[1]Lists!BF266,'[1]Multi-Field'!$F$16="undrained"),BH266,""))</f>
        <v/>
      </c>
      <c r="BY266" s="409" t="str">
        <f>IF(AND('[1]Multi-Field'!$E$17=[1]Lists!BF266,'[1]Multi-Field'!$F$17="Drained"),BI266,IF(AND('[1]Multi-Field'!$E$17=[1]Lists!BF266,'[1]Multi-Field'!$F$17="undrained"),BH266,""))</f>
        <v/>
      </c>
      <c r="BZ266" s="409" t="str">
        <f>IF(AND('[1]Multi-Field'!$E$18=[1]Lists!BF266,'[1]Multi-Field'!$F$18="Drained"),BI266,IF(AND('[1]Multi-Field'!$E$18=[1]Lists!BF266,'[1]Multi-Field'!$F$18="undrained"),BH266,""))</f>
        <v/>
      </c>
      <c r="CA266" s="409" t="str">
        <f>IF(AND('[1]Multi-Field'!$E$19=[1]Lists!BF266,'[1]Multi-Field'!$F$19="Drained"),BI266,IF(AND('[1]Multi-Field'!$E$19=[1]Lists!BF266,'[1]Multi-Field'!$F$19="undrained"),BH266,""))</f>
        <v/>
      </c>
      <c r="CB266" s="409" t="str">
        <f>IF(AND('[1]Multi-Field'!$E$20=[1]Lists!BF266,'[1]Multi-Field'!$F$20="Drained"),BI266,IF(AND('[1]Multi-Field'!$E$20=[1]Lists!BF266,'[1]Multi-Field'!$F$20="undrained"),BH266,""))</f>
        <v/>
      </c>
      <c r="CC266" s="409" t="str">
        <f>IF(AND('[1]Multi-Field'!$E$21=[1]Lists!BF266,'[1]Multi-Field'!$F$21="Drained"),BI266,IF(AND('[1]Multi-Field'!$E$21=[1]Lists!BF266,'[1]Multi-Field'!$F$21="undrained"),BH266,""))</f>
        <v/>
      </c>
      <c r="CD266" s="409" t="str">
        <f>IF(AND('[1]Multi-Field'!$E$22=[1]Lists!BF266,'[1]Multi-Field'!$F$22="Drained"),BI266,IF(AND('[1]Multi-Field'!$E$22=[1]Lists!BF266,'[1]Multi-Field'!$F$22="undrained"),BH266,""))</f>
        <v/>
      </c>
      <c r="CE266" s="409" t="str">
        <f>IF(AND('[1]Multi-Field'!$E$23=[1]Lists!BF266,'[1]Multi-Field'!$F$23="Drained"),BI266,IF(AND('[1]Multi-Field'!$E$23=[1]Lists!BF266,'[1]Multi-Field'!$F$23="undrained"),BH266,""))</f>
        <v/>
      </c>
      <c r="CF266" s="409" t="str">
        <f>IF(AND('[1]Multi-Field'!$E$24=[1]Lists!BF266,'[1]Multi-Field'!$F$24="Drained"),BI266,IF(AND('[1]Multi-Field'!$E$24=[1]Lists!BF266,'[1]Multi-Field'!$F$24="undrained"),BH266,""))</f>
        <v/>
      </c>
      <c r="CG266" s="409" t="str">
        <f>IF(AND('[1]Multi-Field'!$E$25=[1]Lists!BF266,'[1]Multi-Field'!$F$25="Drained"),BI266,IF(AND('[1]Multi-Field'!$E$25=[1]Lists!BF266,'[1]Multi-Field'!$F$25="undrained"),BH266,""))</f>
        <v/>
      </c>
      <c r="CH266" s="409" t="str">
        <f>IF(AND('[1]Multi-Field'!$E$26=[1]Lists!BF266,'[1]Multi-Field'!$F$26="Drained"),BI266,IF(AND('[1]Multi-Field'!$E$26=[1]Lists!BF266,'[1]Multi-Field'!$F$26="undrained"),BH266,""))</f>
        <v/>
      </c>
      <c r="CI266" s="409" t="str">
        <f>IF(AND('[1]Multi-Field'!$E$27=[1]Lists!BF266,'[1]Multi-Field'!$F$27="Drained"),BI266,IF(AND('[1]Multi-Field'!$E$27=[1]Lists!BF266,'[1]Multi-Field'!$F$27="undrained"),BH266,""))</f>
        <v/>
      </c>
      <c r="CJ266" s="409" t="str">
        <f>IF(AND('[1]Multi-Field'!$E$28=[1]Lists!BF266,'[1]Multi-Field'!$F$28="Drained"),BI266,IF(AND('[1]Multi-Field'!$E$28=[1]Lists!BF266,'[1]Multi-Field'!$F$28="undrained"),BH266,""))</f>
        <v/>
      </c>
      <c r="CK266" s="409" t="str">
        <f>IF(AND('[1]Multi-Field'!$E$29=[1]Lists!BF266,'[1]Multi-Field'!$F$29="Drained"),BI266,IF(AND('[1]Multi-Field'!$E$29=[1]Lists!BF266,'[1]Multi-Field'!$F$29="undrained"),BH266,""))</f>
        <v/>
      </c>
      <c r="CL266" s="409" t="str">
        <f>IF(AND('[1]Multi-Field'!$E$30=[1]Lists!BF266,'[1]Multi-Field'!$F$30="Drained"),BI266,IF(AND('[1]Multi-Field'!$E$30=[1]Lists!BF266,'[1]Multi-Field'!$F$30="undrained"),BH266,""))</f>
        <v/>
      </c>
      <c r="CM266" s="409" t="str">
        <f>IF(AND('[1]Multi-Field'!$E$31=[1]Lists!BF266,'[1]Multi-Field'!$F$31="Drained"),BI266,IF(AND('[1]Multi-Field'!$E$31=[1]Lists!BF266,'[1]Multi-Field'!$F$31="undrained"),BH266,""))</f>
        <v/>
      </c>
      <c r="CN266" s="409" t="str">
        <f>IF(AND('[1]Multi-Field'!$E$32=[1]Lists!BF266,'[1]Multi-Field'!$F$32="Drained"),BI266,IF(AND('[1]Multi-Field'!$E$32=[1]Lists!BF266,'[1]Multi-Field'!$F$32="undrained"),BH266,""))</f>
        <v/>
      </c>
      <c r="CO266" s="409" t="str">
        <f>IF(AND('[1]Multi-Field'!$E$33=[1]Lists!BF266,'[1]Multi-Field'!$F$33="Drained"),BI266,IF(AND('[1]Multi-Field'!$E$33=[1]Lists!BF266,'[1]Multi-Field'!$F$33="undrained"),BH266,""))</f>
        <v/>
      </c>
      <c r="CP266" s="409" t="str">
        <f>IF(AND('[1]Multi-Field'!$E$34=[1]Lists!BF266,'[1]Multi-Field'!$F$34="Drained"),BI266,IF(AND('[1]Multi-Field'!$E$34=[1]Lists!BF266,'[1]Multi-Field'!$F$34="undrained"),BH266,""))</f>
        <v/>
      </c>
      <c r="CQ266" s="409" t="str">
        <f>IF(AND('[1]Multi-Field'!$E$35=[1]Lists!BF266,'[1]Multi-Field'!$F$35="Drained"),BI266,IF(AND('[1]Multi-Field'!$E$35=[1]Lists!BF266,'[1]Multi-Field'!$F$35="undrained"),BH266,""))</f>
        <v/>
      </c>
      <c r="CR266" s="409" t="str">
        <f>IF(AND('[1]Multi-Field'!$E$36=[1]Lists!BF266,'[1]Multi-Field'!$F$36="Drained"),BI266,IF(AND('[1]Multi-Field'!$E$36=[1]Lists!BF266,'[1]Multi-Field'!$F$36="undrained"),BH266,""))</f>
        <v/>
      </c>
      <c r="CS266" s="409" t="str">
        <f>IF(AND('[1]Multi-Field'!$E$37=[1]Lists!BF266,'[1]Multi-Field'!$F$37="Drained"),BI266,IF(AND('[1]Multi-Field'!$E$37=[1]Lists!BF266,'[1]Multi-Field'!$F$37="undrained"),BH266,""))</f>
        <v/>
      </c>
      <c r="CT266" s="409" t="str">
        <f>IF(AND('[1]Multi-Field'!$E$38=[1]Lists!BF266,'[1]Multi-Field'!$F$38="Drained"),BI266,IF(AND('[1]Multi-Field'!$E$38=[1]Lists!BF266,'[1]Multi-Field'!$F$38="undrained"),BH266,""))</f>
        <v/>
      </c>
      <c r="CU266" s="409" t="str">
        <f>IF(AND('[1]Multi-Field'!$E$39=[1]Lists!BF266,'[1]Multi-Field'!$F$39="Drained"),BI266,IF(AND('[1]Multi-Field'!$E$39=[1]Lists!BF266,'[1]Multi-Field'!$F$39="undrained"),BH266,""))</f>
        <v/>
      </c>
      <c r="CV266" s="409" t="str">
        <f>IF(AND('[1]Multi-Field'!$E$40=[1]Lists!BF266,'[1]Multi-Field'!$F$40="Drained"),BI266,IF(AND('[1]Multi-Field'!$E$40=[1]Lists!BF266,'[1]Multi-Field'!$F$40="undrained"),BH266,""))</f>
        <v/>
      </c>
      <c r="CW266" s="409" t="str">
        <f>IF(AND('[1]Multi-Field'!$E$41=[1]Lists!BF266,'[1]Multi-Field'!$F$40="Drained"),BI266,IF(AND('[1]Multi-Field'!$E$40=[1]Lists!BF266,'[1]Multi-Field'!$F$40="undrained"),BH266,""))</f>
        <v/>
      </c>
      <c r="CX266" s="409" t="str">
        <f>IF(AND('[1]Multi-Field'!$E$42=[1]Lists!BF266,'[1]Multi-Field'!$F$42="Drained"),BI266,IF(AND('[1]Multi-Field'!$E$42=[1]Lists!BF266,'[1]Multi-Field'!$F$42="undrained"),BH266,""))</f>
        <v/>
      </c>
      <c r="CY266" s="409" t="str">
        <f>IF(AND('[1]Multi-Field'!$E$43=[1]Lists!BF266,'[1]Multi-Field'!$F$43="Drained"),BI266,IF(AND('[1]Multi-Field'!$E$43=[1]Lists!BF266,'[1]Multi-Field'!$F$43="undrained"),BH266,""))</f>
        <v/>
      </c>
      <c r="CZ266" s="409" t="str">
        <f>IF(AND('[1]Multi-Field'!$E$44=[1]Lists!BF266,'[1]Multi-Field'!$F$44="Drained"),BI266,IF(AND('[1]Multi-Field'!$E$44=[1]Lists!BF266,'[1]Multi-Field'!$F$44="undrained"),BH266,""))</f>
        <v/>
      </c>
      <c r="DA266" s="409" t="str">
        <f>IF(AND('[1]Multi-Field'!$E$45=[1]Lists!BF266,'[1]Multi-Field'!$F$45="Drained"),BI266,IF(AND('[1]Multi-Field'!$E$45=[1]Lists!BF266,'[1]Multi-Field'!$F$45="undrained"),BH266,""))</f>
        <v/>
      </c>
      <c r="DB266" s="409" t="str">
        <f>IF(AND('[1]Multi-Field'!$E$46=[1]Lists!BF266,'[1]Multi-Field'!$F$46="Drained"),BI266,IF(AND('[1]Multi-Field'!$E$46=[1]Lists!BF266,'[1]Multi-Field'!$F$46="undrained"),BH266,""))</f>
        <v/>
      </c>
      <c r="DC266" s="409" t="str">
        <f>IF(AND('[1]Multi-Field'!$E$47=[1]Lists!BF266,'[1]Multi-Field'!$F$47="Drained"),BI266,IF(AND('[1]Multi-Field'!$E$47=[1]Lists!BF266,'[1]Multi-Field'!$F$47="undrained"),BH266,""))</f>
        <v/>
      </c>
      <c r="DD266" s="409" t="str">
        <f>IF(AND('[1]Multi-Field'!$E$48=[1]Lists!BF266,'[1]Multi-Field'!$F$48="Drained"),BI266,IF(AND('[1]Multi-Field'!$E$48=[1]Lists!BF266,'[1]Multi-Field'!$F$48="undrained"),BH266,""))</f>
        <v/>
      </c>
      <c r="DE266" s="409" t="str">
        <f>IF(AND('[1]Multi-Field'!$E$49=[1]Lists!BF266,'[1]Multi-Field'!$F$49="Drained"),BI266,IF(AND('[1]Multi-Field'!$E$49=[1]Lists!BF266,'[1]Multi-Field'!$F$9="undrained"),BH266,""))</f>
        <v/>
      </c>
      <c r="DF266" s="409" t="str">
        <f>IF(AND('[1]Multi-Field'!$E$50=[1]Lists!BF266,'[1]Multi-Field'!$F$50="Drained"),BI266,IF(AND('[1]Multi-Field'!$E$50=[1]Lists!BF266,'[1]Multi-Field'!$F$50="undrained"),BH266,""))</f>
        <v/>
      </c>
      <c r="DG266" s="409" t="str">
        <f>IF(AND('[1]Multi-Field'!$E$51=[1]Lists!BF266,'[1]Multi-Field'!$F$51="Drained"),BI266,IF(AND('[1]Multi-Field'!$E$51=[1]Lists!BF266,'[1]Multi-Field'!$F$51="undrained"),BH266,""))</f>
        <v/>
      </c>
      <c r="DH266" s="409" t="str">
        <f>IF(AND('[1]Multi-Field'!$E$52=[1]Lists!BF266,'[1]Multi-Field'!$F$52="Drained"),BI266,IF(AND('[1]Multi-Field'!$E$52=[1]Lists!BF266,'[1]Multi-Field'!$F$52="undrained"),BH266,""))</f>
        <v/>
      </c>
      <c r="DI266" s="409" t="str">
        <f>IF(AND('[1]Multi-Field'!$E$53=[1]Lists!BF266,'[1]Multi-Field'!$F$53="Drained"),BI266,IF(AND('[1]Multi-Field'!$E$53=[1]Lists!BF266,'[1]Multi-Field'!$F$53="undrained"),BH266,""))</f>
        <v/>
      </c>
      <c r="DJ266" s="409" t="str">
        <f>IF(AND('[1]Multi-Field'!$E$54=[1]Lists!BF266,'[1]Multi-Field'!$F$54="Drained"),BI266,IF(AND('[1]Multi-Field'!$E$54=[1]Lists!BF266,'[1]Multi-Field'!$F$54="undrained"),BH266,""))</f>
        <v/>
      </c>
      <c r="DK266" s="409" t="str">
        <f>IF(AND('[1]Multi-Field'!$E$55=[1]Lists!BF266,'[1]Multi-Field'!$F$55="Drained"),BI266,IF(AND('[1]Multi-Field'!$E$55=[1]Lists!BF266,'[1]Multi-Field'!$F$55="undrained"),BH266,""))</f>
        <v/>
      </c>
      <c r="DL266" s="409" t="str">
        <f>IF(AND('[1]Multi-Field'!$E$56=[1]Lists!BF266,'[1]Multi-Field'!$F$56="Drained"),BI266,IF(AND('[1]Multi-Field'!$E$56=[1]Lists!BF266,'[1]Multi-Field'!$F$56="undrained"),BH266,""))</f>
        <v/>
      </c>
      <c r="DM266" s="409" t="str">
        <f>IF(AND('[1]Multi-Field'!$E$57=[1]Lists!BF266,'[1]Multi-Field'!$F$57="Drained"),BI266,IF(AND('[1]Multi-Field'!$E$57=[1]Lists!BF266,'[1]Multi-Field'!$F$57="undrained"),BH266,""))</f>
        <v/>
      </c>
      <c r="DN266" s="409" t="str">
        <f>IF(AND('[1]Multi-Field'!$E$58=[1]Lists!BF266,'[1]Multi-Field'!$F$58="Drained"),BI266,IF(AND('[1]Multi-Field'!$E$58=[1]Lists!BF266,'[1]Multi-Field'!$F$58="undrained"),BH266,""))</f>
        <v/>
      </c>
      <c r="DO266" s="409" t="str">
        <f>IF(AND('[1]Multi-Field'!$E$59=[1]Lists!BF266,'[1]Multi-Field'!$F$59="Drained"),BI266,IF(AND('[1]Multi-Field'!$E$59=[1]Lists!BF266,'[1]Multi-Field'!$F$59="undrained"),BH266,""))</f>
        <v/>
      </c>
      <c r="DP266" s="409" t="str">
        <f>IF(AND('[1]Multi-Field'!$E$60=[1]Lists!BF266,'[1]Multi-Field'!$F$60="Drained"),BI266,IF(AND('[1]Multi-Field'!$E$60=[1]Lists!BF266,'[1]Multi-Field'!$F$60="undrained"),BH266,""))</f>
        <v/>
      </c>
      <c r="DQ266" s="409" t="str">
        <f>IF(AND('[1]Multi-Field'!$E$61=[1]Lists!BF266,'[1]Multi-Field'!$F$61="Drained"),BI266,IF(AND('[1]Multi-Field'!$E$61=[1]Lists!BF266,'[1]Multi-Field'!$F$61="undrained"),BH266,""))</f>
        <v/>
      </c>
      <c r="DR266" s="409" t="str">
        <f>IF(AND('[1]Multi-Field'!$E$62=[1]Lists!BF266,'[1]Multi-Field'!$F$62="Drained"),BI266,IF(AND('[1]Multi-Field'!$E$62=[1]Lists!BF266,'[1]Multi-Field'!$F$62="undrained"),BH266,""))</f>
        <v/>
      </c>
      <c r="DS266" s="409" t="str">
        <f>IF(AND('[1]Multi-Field'!$E$63=[1]Lists!BF266,'[1]Multi-Field'!$F$63="Drained"),BI266,IF(AND('[1]Multi-Field'!$E$63=[1]Lists!BF266,'[1]Multi-Field'!$F$63="undrained"),BH266,""))</f>
        <v/>
      </c>
      <c r="DT266" s="409" t="str">
        <f>IF(AND('[1]Multi-Field'!$E$64=[1]Lists!BF266,'[1]Multi-Field'!$F$64="Drained"),BI266,IF(AND('[1]Multi-Field'!$E$64=[1]Lists!BF266,'[1]Multi-Field'!$F$64="undrained"),BH266,""))</f>
        <v/>
      </c>
      <c r="DU266" s="409" t="str">
        <f>IF(AND('[1]Multi-Field'!$E$65=[1]Lists!BF266,'[1]Multi-Field'!$F$65="Drained"),BI266,IF(AND('[1]Multi-Field'!$E$65=[1]Lists!BF266,'[1]Multi-Field'!$F$65="undrained"),BH266,""))</f>
        <v/>
      </c>
      <c r="DV266" s="409" t="str">
        <f>IF(AND('[1]Multi-Field'!$E$66=[1]Lists!BF266,'[1]Multi-Field'!$F$66="Drained"),BI266,IF(AND('[1]Multi-Field'!$E$66=[1]Lists!BF266,'[1]Multi-Field'!$F$66="undrained"),BH266,""))</f>
        <v/>
      </c>
      <c r="DW266" s="409" t="str">
        <f>IF(AND('[1]Multi-Field'!$E$67=[1]Lists!BF266,'[1]Multi-Field'!$F$67="Drained"),BI266,IF(AND('[1]Multi-Field'!$E$67=[1]Lists!BF266,'[1]Multi-Field'!$F$67="undrained"),BH266,""))</f>
        <v/>
      </c>
      <c r="DX266" s="409" t="str">
        <f>IF(AND('[1]Multi-Field'!$E$68=[1]Lists!BF266,'[1]Multi-Field'!$F$68="Drained"),BI266,IF(AND('[1]Multi-Field'!$E$68=[1]Lists!BF266,'[1]Multi-Field'!$F$68="undrained"),BH266,""))</f>
        <v/>
      </c>
      <c r="DY266" s="409" t="str">
        <f>IF(AND('[1]Multi-Field'!$E$69=[1]Lists!BF266,'[1]Multi-Field'!$F$69="Drained"),BI266,IF(AND('[1]Multi-Field'!$E$69=[1]Lists!BF266,'[1]Multi-Field'!$F$69="undrained"),BH266,""))</f>
        <v/>
      </c>
      <c r="DZ266" s="409" t="str">
        <f>IF(AND('[1]Multi-Field'!$E$70=[1]Lists!BF266,'[1]Multi-Field'!$F$70="Drained"),BI266,IF(AND('[1]Multi-Field'!$E$70=[1]Lists!BF266,'[1]Multi-Field'!$F$70="undrained"),BH266,""))</f>
        <v/>
      </c>
      <c r="EA266" s="409" t="str">
        <f>IF(AND('[1]Multi-Field'!$E$71=[1]Lists!BF266,'[1]Multi-Field'!$F$71="Drained"),BI266,IF(AND('[1]Multi-Field'!$E$71=[1]Lists!BF266,'[1]Multi-Field'!$F$71="undrained"),BH266,""))</f>
        <v/>
      </c>
      <c r="EB266" s="409" t="str">
        <f>IF(AND('[1]Multi-Field'!$E$72=[1]Lists!BF266,'[1]Multi-Field'!$F$72="Drained"),BI266,IF(AND('[1]Multi-Field'!$E$72=[1]Lists!BF266,'[1]Multi-Field'!$F$72="undrained"),BH266,""))</f>
        <v/>
      </c>
      <c r="EC266" s="409" t="str">
        <f>IF(AND('[1]Multi-Field'!$E$73=[1]Lists!BF266,'[1]Multi-Field'!$F$73="Drained"),BI266,IF(AND('[1]Multi-Field'!$E$73=[1]Lists!BF266,'[1]Multi-Field'!$F$73="undrained"),BH266,""))</f>
        <v/>
      </c>
      <c r="ED266" s="409" t="str">
        <f>IF(AND('[1]Multi-Field'!$E$74=[1]Lists!BF266,'[1]Multi-Field'!$F$74="Drained"),BI266,IF(AND('[1]Multi-Field'!$E$74=[1]Lists!BF266,'[1]Multi-Field'!$F$74="undrained"),BH266,""))</f>
        <v/>
      </c>
      <c r="EE266" s="409" t="str">
        <f>IF(AND('[1]Multi-Field'!$E$75=[1]Lists!BF266,'[1]Multi-Field'!$F$75="Drained"),BI266,IF(AND('[1]Multi-Field'!$E$75=[1]Lists!BF266,'[1]Multi-Field'!$F$75="undrained"),BH266,""))</f>
        <v/>
      </c>
      <c r="EF266" s="409" t="str">
        <f>IF(AND('[1]Multi-Field'!$E$76=[1]Lists!BF266,'[1]Multi-Field'!$F$76="Drained"),BI266,IF(AND('[1]Multi-Field'!$E$76=[1]Lists!BF266,'[1]Multi-Field'!$F$6="undrained"),BH266,""))</f>
        <v/>
      </c>
      <c r="EG266" s="409" t="str">
        <f>IF(AND('[1]Multi-Field'!$E$77=[1]Lists!BF266,'[1]Multi-Field'!$F$77="Drained"),BI266,IF(AND('[1]Multi-Field'!$E$77=[1]Lists!BF266,'[1]Multi-Field'!$F$77="undrained"),BH266,""))</f>
        <v/>
      </c>
      <c r="EH266" s="409" t="str">
        <f>IF(AND('[1]Multi-Field'!$E$78=[1]Lists!BF266,'[1]Multi-Field'!$F$78="Drained"),BI266,IF(AND('[1]Multi-Field'!$E$78=[1]Lists!BF266,'[1]Multi-Field'!$F$78="undrained"),BH266,""))</f>
        <v/>
      </c>
      <c r="EI266" s="409" t="str">
        <f>IF(AND('[1]Multi-Field'!$E$79=[1]Lists!BF266,'[1]Multi-Field'!$F$79="Drained"),BI266,IF(AND('[1]Multi-Field'!$E$79=[1]Lists!BF266,'[1]Multi-Field'!$F$79="undrained"),BH266,""))</f>
        <v/>
      </c>
      <c r="EJ266" s="409" t="str">
        <f>IF(AND('[1]Multi-Field'!$E$80=[1]Lists!BF266,'[1]Multi-Field'!$F$80="Drained"),BI266,IF(AND('[1]Multi-Field'!$E$80=[1]Lists!BF266,'[1]Multi-Field'!$F$80="undrained"),BH266,""))</f>
        <v/>
      </c>
      <c r="EK266" s="409" t="str">
        <f>IF(AND('[1]Multi-Field'!$E$81=[1]Lists!BF266,'[1]Multi-Field'!$F$81="Drained"),BI266,IF(AND('[1]Multi-Field'!$E$81=[1]Lists!BF266,'[1]Multi-Field'!$F$81="undrained"),BH266,""))</f>
        <v/>
      </c>
      <c r="EL266" s="409" t="str">
        <f>IF(AND('[1]Multi-Field'!$E$82=[1]Lists!BF266,'[1]Multi-Field'!$F$82="Drained"),BI266,IF(AND('[1]Multi-Field'!$E$82=[1]Lists!BF266,'[1]Multi-Field'!$F$82="undrained"),BH266,""))</f>
        <v/>
      </c>
      <c r="EM266" s="409" t="str">
        <f>IF(AND('[1]Multi-Field'!$E$83=[1]Lists!BF266,'[1]Multi-Field'!$F$83="Drained"),BI266,IF(AND('[1]Multi-Field'!$E$83=[1]Lists!BF266,'[1]Multi-Field'!$F$83="undrained"),BH266,""))</f>
        <v/>
      </c>
      <c r="EN266" s="409" t="str">
        <f>IF(AND('[1]Multi-Field'!$E$84=[1]Lists!BF266,'[1]Multi-Field'!$F$84="Drained"),BI266,IF(AND('[1]Multi-Field'!$E$84=[1]Lists!BF266,'[1]Multi-Field'!$F$84="undrained"),BH266,""))</f>
        <v/>
      </c>
      <c r="EO266" s="409" t="str">
        <f>IF(AND('[1]Multi-Field'!$E$85=[1]Lists!BF266,'[1]Multi-Field'!$F$85="Drained"),BI266,IF(AND('[1]Multi-Field'!$E$85=[1]Lists!BF266,'[1]Multi-Field'!$F$85="undrained"),BH266,""))</f>
        <v/>
      </c>
      <c r="EP266" s="409" t="str">
        <f>IF(AND('[1]Multi-Field'!$E$86=[1]Lists!BF266,'[1]Multi-Field'!$F$86="Drained"),BI266,IF(AND('[1]Multi-Field'!$E$86=[1]Lists!BF266,'[1]Multi-Field'!$F$86="undrained"),BH266,""))</f>
        <v/>
      </c>
      <c r="EQ266" s="409" t="str">
        <f>IF(AND('[1]Multi-Field'!$E$87=[1]Lists!BF266,'[1]Multi-Field'!$F$87="Drained"),BI266,IF(AND('[1]Multi-Field'!$E$87=[1]Lists!BF266,'[1]Multi-Field'!$F$87="undrained"),BH266,""))</f>
        <v/>
      </c>
      <c r="ER266" s="409" t="str">
        <f>IF(AND('[1]Multi-Field'!$E$88=[1]Lists!BF266,'[1]Multi-Field'!$F$88="Drained"),BI266,IF(AND('[1]Multi-Field'!$E$88=[1]Lists!BF266,'[1]Multi-Field'!$F$88="undrained"),BH266,""))</f>
        <v/>
      </c>
      <c r="ES266" s="409" t="str">
        <f>IF(AND('[1]Multi-Field'!$E$89=[1]Lists!BF266,'[1]Multi-Field'!$F$89="Drained"),BI266,IF(AND('[1]Multi-Field'!$E$89=[1]Lists!BF266,'[1]Multi-Field'!$F$89="undrained"),BH266,""))</f>
        <v/>
      </c>
      <c r="ET266" s="409" t="str">
        <f>IF(AND('[1]Multi-Field'!$E$90=[1]Lists!BF266,'[1]Multi-Field'!$F$90="Drained"),BI266,IF(AND('[1]Multi-Field'!$E$90=[1]Lists!BF266,'[1]Multi-Field'!$F$90="undrained"),BH266,""))</f>
        <v/>
      </c>
      <c r="EU266" s="409" t="str">
        <f>IF(AND('[1]Multi-Field'!$E$91=[1]Lists!BF266,'[1]Multi-Field'!$F$91="Drained"),BI266,IF(AND('[1]Multi-Field'!$E$91=[1]Lists!BF266,'[1]Multi-Field'!$F$91="undrained"),BH266,""))</f>
        <v/>
      </c>
      <c r="EV266" s="409" t="str">
        <f>IF(AND('[1]Multi-Field'!$E$92=[1]Lists!BF266,'[1]Multi-Field'!$F$92="Drained"),BI266,IF(AND('[1]Multi-Field'!$E$92=[1]Lists!BF266,'[1]Multi-Field'!$F$92="undrained"),BH266,""))</f>
        <v/>
      </c>
      <c r="EW266" s="409" t="str">
        <f>IF(AND('[1]Multi-Field'!$E$93=[1]Lists!BF266,'[1]Multi-Field'!$F$93="Drained"),BI266,IF(AND('[1]Multi-Field'!$E$93=[1]Lists!BF266,'[1]Multi-Field'!$F$93="undrained"),BH266,""))</f>
        <v/>
      </c>
      <c r="EX266" s="409" t="str">
        <f>IF(AND('[1]Multi-Field'!$E$94=[1]Lists!BF266,'[1]Multi-Field'!$F$94="Drained"),BI266,IF(AND('[1]Multi-Field'!$E$94=[1]Lists!BF266,'[1]Multi-Field'!$F$94="undrained"),BH266,""))</f>
        <v/>
      </c>
      <c r="EY266" s="409" t="str">
        <f>IF(AND('[1]Multi-Field'!$E$95=[1]Lists!BF266,'[1]Multi-Field'!$F$95="Drained"),BI266,IF(AND('[1]Multi-Field'!$E$95=[1]Lists!BF266,'[1]Multi-Field'!$F$95="undrained"),BH266,""))</f>
        <v/>
      </c>
      <c r="EZ266" s="409" t="str">
        <f>IF(AND('[1]Multi-Field'!$E$96=[1]Lists!BF266,'[1]Multi-Field'!$F$96="Drained"),BI266,IF(AND('[1]Multi-Field'!$E$96=[1]Lists!BF266,'[1]Multi-Field'!$F$96="undrained"),BH266,""))</f>
        <v/>
      </c>
      <c r="FA266" s="409" t="str">
        <f>IF(AND('[1]Multi-Field'!$E$97=[1]Lists!BF266,'[1]Multi-Field'!$F$97="Drained"),BI266,IF(AND('[1]Multi-Field'!$E$97=[1]Lists!BF266,'[1]Multi-Field'!$F$97="undrained"),BH266,""))</f>
        <v/>
      </c>
      <c r="FB266" s="409" t="str">
        <f>IF(AND('[1]Multi-Field'!$E$98=[1]Lists!BF266,'[1]Multi-Field'!$F$98="Drained"),BI266,IF(AND('[1]Multi-Field'!$E$98=[1]Lists!BF266,'[1]Multi-Field'!$F$98="undrained"),BH266,""))</f>
        <v/>
      </c>
      <c r="FC266" s="409" t="str">
        <f>IF(AND('[1]Multi-Field'!$E$99=[1]Lists!BF266,'[1]Multi-Field'!$F$99="Drained"),BI266,IF(AND('[1]Multi-Field'!$E$99=[1]Lists!BF266,'[1]Multi-Field'!$F$99="undrained"),BH266,""))</f>
        <v/>
      </c>
      <c r="FD266" s="409" t="str">
        <f>IF(AND('[1]Multi-Field'!$E$100=[1]Lists!BF266,'[1]Multi-Field'!$F$100="Drained"),BI266,IF(AND('[1]Multi-Field'!$E$100=[1]Lists!BF266,'[1]Multi-Field'!$F$100="undrained"),BH266,""))</f>
        <v/>
      </c>
      <c r="FE266" s="409" t="str">
        <f>IF(AND('[1]Multi-Field'!$E$101=[1]Lists!BF266,'[1]Multi-Field'!$F$101="Drained"),BI266,IF(AND('[1]Multi-Field'!$E$101=[1]Lists!BF266,'[1]Multi-Field'!$F$101="undrained"),BH266,""))</f>
        <v/>
      </c>
      <c r="FF266" s="409" t="str">
        <f>IF(AND('[1]Multi-Field'!$E$102=[1]Lists!BF266,'[1]Multi-Field'!$F$102="Drained"),BI266,IF(AND('[1]Multi-Field'!$E$102=[1]Lists!BF266,'[1]Multi-Field'!$F$102="undrained"),BH266,""))</f>
        <v/>
      </c>
      <c r="FG266" s="409" t="str">
        <f>IF(AND('[1]Multi-Field'!$E$103=[1]Lists!BF266,'[1]Multi-Field'!$F$103="Drained"),BI266,IF(AND('[1]Multi-Field'!$E$103=[1]Lists!BF266,'[1]Multi-Field'!$F$103="undrained"),BH266,""))</f>
        <v/>
      </c>
      <c r="FH266" s="409" t="str">
        <f>IF(AND('[1]Multi-Field'!$E$104=[1]Lists!BF266,'[1]Multi-Field'!$F$104="Drained"),BI266,IF(AND('[1]Multi-Field'!$E$104=[1]Lists!BF266,'[1]Multi-Field'!$F$104="undrained"),BH266,""))</f>
        <v/>
      </c>
      <c r="FI266" s="409" t="str">
        <f>IF(AND('[1]Multi-Field'!$E$105=[1]Lists!BF266,'[1]Multi-Field'!$F$105="Drained"),BI266,IF(AND('[1]Multi-Field'!$E$105=[1]Lists!BF266,'[1]Multi-Field'!$F$105="undrained"),BH266,""))</f>
        <v/>
      </c>
      <c r="FJ266" s="409" t="str">
        <f>IF(AND('[1]Multi-Field'!$E$106=[1]Lists!BF266,'[1]Multi-Field'!$F$106="Drained"),BI266,IF(AND('[1]Multi-Field'!$E$106=[1]Lists!BF266,'[1]Multi-Field'!$F$106="undrained"),BH266,""))</f>
        <v/>
      </c>
      <c r="FK266" s="409" t="str">
        <f>IF(AND('[1]Multi-Field'!$E$107=[1]Lists!BF266,'[1]Multi-Field'!$F$107="Drained"),BI266,IF(AND('[1]Multi-Field'!$E$107=[1]Lists!BF266,'[1]Multi-Field'!$F$107="undrained"),BH266,""))</f>
        <v/>
      </c>
      <c r="FL266" s="409" t="str">
        <f>IF(AND('[1]Multi-Field'!$E$108=[1]Lists!BF266,'[1]Multi-Field'!$F$108="Drained"),BI266,IF(AND('[1]Multi-Field'!$E$108=[1]Lists!BF266,'[1]Multi-Field'!$F$108="undrained"),BH266,""))</f>
        <v/>
      </c>
      <c r="FM266" s="409" t="str">
        <f>IF(AND('[1]Multi-Field'!$E$109=[1]Lists!BF266,'[1]Multi-Field'!$F$109="Drained"),BI266,IF(AND('[1]Multi-Field'!$E$109=[1]Lists!BF266,'[1]Multi-Field'!$F$109="undrained"),BH266,""))</f>
        <v/>
      </c>
      <c r="FN266" s="409" t="str">
        <f>IF(AND('[1]Multi-Field'!$E$110=[1]Lists!BF266,'[1]Multi-Field'!$F$110="Drained"),BI266,IF(AND('[1]Multi-Field'!$E$110=[1]Lists!BF266,'[1]Multi-Field'!$F$110="undrained"),BH266,""))</f>
        <v/>
      </c>
      <c r="FO266" s="409" t="str">
        <f>IF(AND('[1]Multi-Field'!$E$111=[1]Lists!BF266,'[1]Multi-Field'!$F$111="Drained"),BI266,IF(AND('[1]Multi-Field'!$E$111=[1]Lists!BF266,'[1]Multi-Field'!$F$111="undrained"),BH266,""))</f>
        <v/>
      </c>
      <c r="FP266" s="409" t="str">
        <f>IF(AND('[1]Multi-Field'!$E$112=[1]Lists!BF266,'[1]Multi-Field'!$F$112="Drained"),BI266,IF(AND('[1]Multi-Field'!$E$112=[1]Lists!BF266,'[1]Multi-Field'!$F$112="undrained"),BH266,""))</f>
        <v/>
      </c>
      <c r="FQ266" s="409" t="str">
        <f>IF(AND('[1]Multi-Field'!$E$113=[1]Lists!BF266,'[1]Multi-Field'!$F$113="Drained"),BI266,IF(AND('[1]Multi-Field'!$E$113=[1]Lists!BF266,'[1]Multi-Field'!$F$113="undrained"),BH266,""))</f>
        <v/>
      </c>
      <c r="FR266" s="409" t="str">
        <f>IF(AND('[1]Multi-Field'!$E$114=[1]Lists!BF266,'[1]Multi-Field'!$F$114="Drained"),BI266,IF(AND('[1]Multi-Field'!$E$114=[1]Lists!BF266,'[1]Multi-Field'!$F$114="undrained"),BH266,""))</f>
        <v/>
      </c>
      <c r="FS266" s="409" t="str">
        <f>IF(AND('[1]Multi-Field'!$E$115=[1]Lists!BF266,'[1]Multi-Field'!$F$115="Drained"),BI266,IF(AND('[1]Multi-Field'!$E$115=[1]Lists!BF266,'[1]Multi-Field'!$F$115="undrained"),BH266,""))</f>
        <v/>
      </c>
      <c r="FT266" s="409" t="str">
        <f>IF(AND('[1]Multi-Field'!$E$116=[1]Lists!BF266,'[1]Multi-Field'!$F$116="Drained"),BI266,IF(AND('[1]Multi-Field'!$E$116=[1]Lists!BF266,'[1]Multi-Field'!$F$116="undrained"),BH266,""))</f>
        <v/>
      </c>
      <c r="FU266" s="409" t="str">
        <f>IF(AND('[1]Multi-Field'!$E$117=[1]Lists!BF266,'[1]Multi-Field'!$F$117="Drained"),BI266,IF(AND('[1]Multi-Field'!$E$117=[1]Lists!BF266,'[1]Multi-Field'!$F$117="undrained"),BH266,""))</f>
        <v/>
      </c>
      <c r="FV266" s="409" t="str">
        <f>IF(AND('[1]Multi-Field'!$E$118=[1]Lists!BF266,'[1]Multi-Field'!$F$118="Drained"),BI266,IF(AND('[1]Multi-Field'!$E$118=[1]Lists!BF266,'[1]Multi-Field'!$F$118="undrained"),BH266,""))</f>
        <v/>
      </c>
      <c r="FW266" s="409" t="str">
        <f>IF(AND('[1]Multi-Field'!$E$119=[1]Lists!BF266,'[1]Multi-Field'!$F$119="Drained"),BI266,IF(AND('[1]Multi-Field'!$E$119=[1]Lists!BF266,'[1]Multi-Field'!$F$119="undrained"),BH266,""))</f>
        <v/>
      </c>
      <c r="FX266" s="409" t="str">
        <f>IF(AND('[1]Multi-Field'!$E$120=[1]Lists!BF266,'[1]Multi-Field'!$F$120="Drained"),BI266,IF(AND('[1]Multi-Field'!$E$120=[1]Lists!BF266,'[1]Multi-Field'!$F$120="undrained"),BH266,""))</f>
        <v/>
      </c>
    </row>
    <row r="267" spans="1:180" ht="13.5" customHeight="1">
      <c r="A267" s="7" t="s">
        <v>353</v>
      </c>
      <c r="B267" s="7"/>
      <c r="C267" s="7"/>
      <c r="D267" s="8">
        <v>55</v>
      </c>
      <c r="E267" s="8">
        <f t="shared" si="46"/>
        <v>58</v>
      </c>
      <c r="F267" s="8">
        <f t="shared" si="47"/>
        <v>62</v>
      </c>
      <c r="G267" s="8">
        <v>65</v>
      </c>
      <c r="H267" s="8">
        <v>60</v>
      </c>
      <c r="I267" s="8">
        <f t="shared" si="50"/>
        <v>63</v>
      </c>
      <c r="J267" s="8">
        <f t="shared" si="51"/>
        <v>67</v>
      </c>
      <c r="K267" s="8">
        <v>70</v>
      </c>
      <c r="L267" s="8">
        <v>77</v>
      </c>
      <c r="M267" s="8">
        <f t="shared" si="48"/>
        <v>83</v>
      </c>
      <c r="N267" s="8">
        <f t="shared" si="49"/>
        <v>89</v>
      </c>
      <c r="O267" s="8">
        <v>95</v>
      </c>
      <c r="P267" s="391">
        <v>242</v>
      </c>
      <c r="Q267" s="394"/>
      <c r="R267" s="395" t="b">
        <f>IF(OR('Multi-Field'!AA244=Lists!$AC$42,'Multi-Field'!AA244=Lists!$AC$43),IF('Multi-Field'!Z244="x",(IF('Multi-Field'!AC244=Lists!$Q$11,Lists!$R$11,IF('Multi-Field'!AC244=Lists!$Q$12,Lists!$R$12,IF('Multi-Field'!AC244=Lists!$Q$13,Lists!$R$13,IF('Multi-Field'!AC244=Lists!$Q$14,Lists!$R$14))))),IF('Multi-Field'!X244="x",(IF('Multi-Field'!AC244=Lists!$Q$11,Lists!$S$11,IF('Multi-Field'!AC244=Lists!$Q$12,Lists!$S$12,IF('Multi-Field'!AC244=Lists!$Q$13,Lists!$S$13,IF('Multi-Field'!AC244=Lists!$Q$14,Lists!$S$14))))),IF('Multi-Field'!V244="x",(IF('Multi-Field'!AC244=Lists!$Q$11,Lists!$T$11,IF('Multi-Field'!AC244=Lists!$Q$12,Lists!$T$12,IF('Multi-Field'!AC244=Lists!$Q$13,Lists!$T$13,IF('Multi-Field'!AC244=Lists!$Q$14,Lists!$T$14))))),0))))</f>
        <v>0</v>
      </c>
      <c r="S267" s="395" t="str">
        <f t="shared" si="45"/>
        <v/>
      </c>
      <c r="T267" s="395"/>
      <c r="U267" s="396"/>
      <c r="AI267" s="384">
        <f>'[1]Multi-Field'!B263</f>
        <v>0</v>
      </c>
      <c r="AJ267" s="387" t="str">
        <f>IF(OR('[1]Multi-Field'!Q107=[1]Lists!$AC$42,'[1]Multi-Field'!Q107=[1]Lists!$AC$43),"x","")</f>
        <v/>
      </c>
      <c r="AK267" s="387" t="str">
        <f>IF(OR('[1]Multi-Field'!Q107=[1]Lists!$AC$6,'[1]Multi-Field'!Q107=$AC$2,'[1]Multi-Field'!Q107=$AC$4),"x","")</f>
        <v/>
      </c>
      <c r="AL267" s="387" t="str">
        <f>IF(OR('[1]Multi-Field'!Q107=[1]Lists!$AC$7,'[1]Multi-Field'!Q107=$AC$3,'[1]Multi-Field'!Q107=$AC$5),"x","")</f>
        <v/>
      </c>
      <c r="AM267" s="387" t="str">
        <f>IF(OR('[1]Multi-Field'!Q107=$AC$23,'[1]Multi-Field'!Q107=$AC$13,'[1]Multi-Field'!Q107=$AC$9,'[1]Multi-Field'!Q107=$AC$19,'[1]Multi-Field'!Q107=$AC$47),"x","")</f>
        <v/>
      </c>
      <c r="AN267" s="387" t="str">
        <f>IF(OR('[1]Multi-Field'!Q107=$AC$24,'[1]Multi-Field'!Q107=$AC$14,'[1]Multi-Field'!Q107=$AC$10,'[1]Multi-Field'!Q107=$AC$22,'[1]Multi-Field'!Q107=$AC$48),"x","")</f>
        <v/>
      </c>
      <c r="AO267" s="387" t="str">
        <f>IF(OR('[1]Multi-Field'!Q107=$AC$21,'[1]Multi-Field'!Q107=$AC$28,'[1]Multi-Field'!Q107=$AC$62,'[1]Multi-Field'!Q107=$AC$102,'[1]Multi-Field'!Q107=$AC$98),"x","")</f>
        <v/>
      </c>
      <c r="AP267" s="387" t="str">
        <f>IF(OR('[1]Multi-Field'!Q107=$AC$25,'[1]Multi-Field'!Q107=$AC$63,'[1]Multi-Field'!Q107=$AC$85,'[1]Multi-Field'!Q107=$AC$87,'[1]Multi-Field'!Q107=$AC$92,'[1]Multi-Field'!Q107=$AC$93),"x","")</f>
        <v/>
      </c>
      <c r="AQ267" s="387" t="str">
        <f>IF(OR('[1]Multi-Field'!Q107=$AC$20,'[1]Multi-Field'!Q107=$AC$27,'[1]Multi-Field'!Q107=$AC$58,'[1]Multi-Field'!Q107=$AC$86,'[1]Multi-Field'!Q107=$AC$103,'[1]Multi-Field'!Q107=$AC$94),"x","")</f>
        <v/>
      </c>
      <c r="AR267" s="387" t="str">
        <f>IF(OR('[1]Multi-Field'!Q107=$AC$35,'[1]Multi-Field'!Q107=$AC$40,'[1]Multi-Field'!Q107=$AC$45,),"x","")</f>
        <v/>
      </c>
      <c r="AS267" s="387" t="str">
        <f>IF(OR('[1]Multi-Field'!Q107=$AC$36,'[1]Multi-Field'!Q107=$AC$41,'[1]Multi-Field'!Q107=$AC$46,),"x","")</f>
        <v/>
      </c>
      <c r="AT267" s="387" t="str">
        <f>IF(OR('[1]Multi-Field'!Q107=$AC$52,'[1]Multi-Field'!Q107=$AC$53,'[1]Multi-Field'!Q107=$AC$54,'[1]Multi-Field'!Q107=$AC$55,'[1]Multi-Field'!Q107=$AC$68,'[1]Multi-Field'!Q107=$AC$69,'[1]Multi-Field'!Q107=$AC$74,'[1]Multi-Field'!Q107=$AC$71,'[1]Multi-Field'!Q107=$AC$70),"x","")</f>
        <v>x</v>
      </c>
      <c r="AU267" s="387" t="str">
        <f>IF('[1]Multi-Field'!Q107=$AC$72,"x","")</f>
        <v/>
      </c>
      <c r="AV267" s="387" t="str">
        <f>IF('[1]Multi-Field'!Q107=$AC$73,"x","")</f>
        <v/>
      </c>
      <c r="AW267" s="387" t="str">
        <f>IF('[1]Multi-Field'!Q107=$AC$83,"x","")</f>
        <v/>
      </c>
      <c r="AX267" s="387" t="str">
        <f>IF('[1]Multi-Field'!Q107=$AC$84,"x","")</f>
        <v/>
      </c>
      <c r="AY267" s="387" t="str">
        <f>IF('[1]Multi-Field'!Q107=$AC$97,"x","")</f>
        <v/>
      </c>
      <c r="AZ267" s="387" t="str">
        <f>IF('[1]Multi-Field'!Q107=$AC$99,"x","")</f>
        <v/>
      </c>
      <c r="BA267" s="387" t="str">
        <f>IF('[1]Multi-Field'!Q107=$AC$104,"x","")</f>
        <v/>
      </c>
      <c r="BB267" s="387" t="str">
        <f>IF('[1]Multi-Field'!Q107=$AC$105,"x","")</f>
        <v/>
      </c>
      <c r="BC267" s="388"/>
      <c r="BF267" s="411" t="s">
        <v>1433</v>
      </c>
      <c r="BG267" s="412">
        <v>2</v>
      </c>
      <c r="BH267" s="412">
        <v>2.5</v>
      </c>
      <c r="BI267" s="412">
        <v>3.5</v>
      </c>
      <c r="BJ267" s="409" t="e">
        <f>IF(AND('[1]Single Field'!#REF!=[1]Lists!BF267,'[1]Single Field'!#REF!="Drained"),"x",IF(AND('[1]Single Field'!#REF!=[1]Lists!BF267,'[1]Single Field'!#REF!="Undrained"),O,""))</f>
        <v>#REF!</v>
      </c>
      <c r="BK267" s="409" t="str">
        <f>IF(AND('[1]Multi-Field'!$E$3=[1]Lists!BF267,'[1]Multi-Field'!$F$3="Drained"),BI267,IF(AND('[1]Multi-Field'!$E$3=BF267,'[1]Multi-Field'!$F$3="undrained"),BH267,""))</f>
        <v/>
      </c>
      <c r="BL267" s="409" t="str">
        <f>IF(AND('[1]Multi-Field'!$E$4=BF267,'[1]Multi-Field'!$F$4="Drained"),BI267,IF(AND('[1]Multi-Field'!$E$4=BF267,'[1]Multi-Field'!$F$4="undrained"),BH267,""))</f>
        <v/>
      </c>
      <c r="BM267" s="409" t="str">
        <f>IF(AND('[1]Multi-Field'!$E$5=BF267,'[1]Multi-Field'!$F$5="Drained"),BI267,IF(AND('[1]Multi-Field'!$E$5=BF267,'[1]Multi-Field'!$F$5="undrained"),BH267,""))</f>
        <v/>
      </c>
      <c r="BN267" s="409" t="str">
        <f>IF(AND('[1]Multi-Field'!$E$6=BF267,'[1]Multi-Field'!$F$6="Drained"),BI267,IF(AND('[1]Multi-Field'!$E$6=BF267,'[1]Multi-Field'!$F$6="undrained"),BH267,""))</f>
        <v/>
      </c>
      <c r="BO267" s="409" t="str">
        <f>IF(AND('[1]Multi-Field'!$E$7=BF267,'[1]Multi-Field'!$F$7="Drained"),BI267,IF(AND('[1]Multi-Field'!$E$7=BF267,'[1]Multi-Field'!$F$7="undrained"),BH267,""))</f>
        <v/>
      </c>
      <c r="BP267" s="409" t="str">
        <f>IF(AND('[1]Multi-Field'!$E$8=BF267,'[1]Multi-Field'!$F$8="Drained"),BI267,IF(AND('[1]Multi-Field'!$E$8=BF267,'[1]Multi-Field'!$F$8="undrained"),BH267,""))</f>
        <v/>
      </c>
      <c r="BQ267" s="409" t="str">
        <f>IF(AND('[1]Multi-Field'!$E$9=BF267,'[1]Multi-Field'!$F$9="Drained"),BI267,IF(AND('[1]Multi-Field'!$E$9=BF267,'[1]Multi-Field'!$F$9="undrained"),BH267,""))</f>
        <v/>
      </c>
      <c r="BR267" s="409" t="str">
        <f>IF(AND('[1]Multi-Field'!$E$10=BF267,'[1]Multi-Field'!$F$10="Drained"),BI267,IF(AND('[1]Multi-Field'!$E$10=BF267,'[1]Multi-Field'!$F$10="undrained"),BH267,""))</f>
        <v/>
      </c>
      <c r="BS267" s="409" t="str">
        <f>IF(AND('[1]Multi-Field'!$E$11=BF267,'[1]Multi-Field'!$F$11="Drained"),BI267,IF(AND('[1]Multi-Field'!$E$11=BF267,'[1]Multi-Field'!$F$11="undrained"),BH267,""))</f>
        <v/>
      </c>
      <c r="BT267" s="409" t="str">
        <f>IF(AND('[1]Multi-Field'!$E$12=BF267,'[1]Multi-Field'!$F$12="Drained"),BI267,IF(AND('[1]Multi-Field'!$E$12=BF267,'[1]Multi-Field'!$F$12="undrained"),BH267,""))</f>
        <v/>
      </c>
      <c r="BU267" s="409" t="str">
        <f>IF(AND('[1]Multi-Field'!$E$13=BF267,'[1]Multi-Field'!$F$13="Drained"),BI267,IF(AND('[1]Multi-Field'!$E$3=BF267,'[1]Multi-Field'!$F$13="undrained"),BH267,""))</f>
        <v/>
      </c>
      <c r="BV267" s="409" t="str">
        <f>IF(AND('[1]Multi-Field'!$E$14=BF267,'[1]Multi-Field'!$F$14="Drained"),BI267,IF(AND('[1]Multi-Field'!$E$14=BF267,'[1]Multi-Field'!$F$14="undrained"),BH267,""))</f>
        <v/>
      </c>
      <c r="BW267" s="409" t="str">
        <f>IF(AND('[1]Multi-Field'!$E$15=BF267,'[1]Multi-Field'!$F$15="Drained"),BI267,IF(AND('[1]Multi-Field'!$E$15=BF267,'[1]Multi-Field'!$F$15="undrained"),BH267,""))</f>
        <v/>
      </c>
      <c r="BX267" s="409" t="str">
        <f>IF(AND('[1]Multi-Field'!$E$16=[1]Lists!BF267,'[1]Multi-Field'!$F$16="Drained"),BI267,IF(AND('[1]Multi-Field'!$E$16=[1]Lists!BF267,'[1]Multi-Field'!$F$16="undrained"),BH267,""))</f>
        <v/>
      </c>
      <c r="BY267" s="409" t="str">
        <f>IF(AND('[1]Multi-Field'!$E$17=[1]Lists!BF267,'[1]Multi-Field'!$F$17="Drained"),BI267,IF(AND('[1]Multi-Field'!$E$17=[1]Lists!BF267,'[1]Multi-Field'!$F$17="undrained"),BH267,""))</f>
        <v/>
      </c>
      <c r="BZ267" s="409" t="str">
        <f>IF(AND('[1]Multi-Field'!$E$18=[1]Lists!BF267,'[1]Multi-Field'!$F$18="Drained"),BI267,IF(AND('[1]Multi-Field'!$E$18=[1]Lists!BF267,'[1]Multi-Field'!$F$18="undrained"),BH267,""))</f>
        <v/>
      </c>
      <c r="CA267" s="409" t="str">
        <f>IF(AND('[1]Multi-Field'!$E$19=[1]Lists!BF267,'[1]Multi-Field'!$F$19="Drained"),BI267,IF(AND('[1]Multi-Field'!$E$19=[1]Lists!BF267,'[1]Multi-Field'!$F$19="undrained"),BH267,""))</f>
        <v/>
      </c>
      <c r="CB267" s="409" t="str">
        <f>IF(AND('[1]Multi-Field'!$E$20=[1]Lists!BF267,'[1]Multi-Field'!$F$20="Drained"),BI267,IF(AND('[1]Multi-Field'!$E$20=[1]Lists!BF267,'[1]Multi-Field'!$F$20="undrained"),BH267,""))</f>
        <v/>
      </c>
      <c r="CC267" s="409" t="str">
        <f>IF(AND('[1]Multi-Field'!$E$21=[1]Lists!BF267,'[1]Multi-Field'!$F$21="Drained"),BI267,IF(AND('[1]Multi-Field'!$E$21=[1]Lists!BF267,'[1]Multi-Field'!$F$21="undrained"),BH267,""))</f>
        <v/>
      </c>
      <c r="CD267" s="409" t="str">
        <f>IF(AND('[1]Multi-Field'!$E$22=[1]Lists!BF267,'[1]Multi-Field'!$F$22="Drained"),BI267,IF(AND('[1]Multi-Field'!$E$22=[1]Lists!BF267,'[1]Multi-Field'!$F$22="undrained"),BH267,""))</f>
        <v/>
      </c>
      <c r="CE267" s="409" t="str">
        <f>IF(AND('[1]Multi-Field'!$E$23=[1]Lists!BF267,'[1]Multi-Field'!$F$23="Drained"),BI267,IF(AND('[1]Multi-Field'!$E$23=[1]Lists!BF267,'[1]Multi-Field'!$F$23="undrained"),BH267,""))</f>
        <v/>
      </c>
      <c r="CF267" s="409" t="str">
        <f>IF(AND('[1]Multi-Field'!$E$24=[1]Lists!BF267,'[1]Multi-Field'!$F$24="Drained"),BI267,IF(AND('[1]Multi-Field'!$E$24=[1]Lists!BF267,'[1]Multi-Field'!$F$24="undrained"),BH267,""))</f>
        <v/>
      </c>
      <c r="CG267" s="409" t="str">
        <f>IF(AND('[1]Multi-Field'!$E$25=[1]Lists!BF267,'[1]Multi-Field'!$F$25="Drained"),BI267,IF(AND('[1]Multi-Field'!$E$25=[1]Lists!BF267,'[1]Multi-Field'!$F$25="undrained"),BH267,""))</f>
        <v/>
      </c>
      <c r="CH267" s="409" t="str">
        <f>IF(AND('[1]Multi-Field'!$E$26=[1]Lists!BF267,'[1]Multi-Field'!$F$26="Drained"),BI267,IF(AND('[1]Multi-Field'!$E$26=[1]Lists!BF267,'[1]Multi-Field'!$F$26="undrained"),BH267,""))</f>
        <v/>
      </c>
      <c r="CI267" s="409" t="str">
        <f>IF(AND('[1]Multi-Field'!$E$27=[1]Lists!BF267,'[1]Multi-Field'!$F$27="Drained"),BI267,IF(AND('[1]Multi-Field'!$E$27=[1]Lists!BF267,'[1]Multi-Field'!$F$27="undrained"),BH267,""))</f>
        <v/>
      </c>
      <c r="CJ267" s="409" t="str">
        <f>IF(AND('[1]Multi-Field'!$E$28=[1]Lists!BF267,'[1]Multi-Field'!$F$28="Drained"),BI267,IF(AND('[1]Multi-Field'!$E$28=[1]Lists!BF267,'[1]Multi-Field'!$F$28="undrained"),BH267,""))</f>
        <v/>
      </c>
      <c r="CK267" s="409" t="str">
        <f>IF(AND('[1]Multi-Field'!$E$29=[1]Lists!BF267,'[1]Multi-Field'!$F$29="Drained"),BI267,IF(AND('[1]Multi-Field'!$E$29=[1]Lists!BF267,'[1]Multi-Field'!$F$29="undrained"),BH267,""))</f>
        <v/>
      </c>
      <c r="CL267" s="409" t="str">
        <f>IF(AND('[1]Multi-Field'!$E$30=[1]Lists!BF267,'[1]Multi-Field'!$F$30="Drained"),BI267,IF(AND('[1]Multi-Field'!$E$30=[1]Lists!BF267,'[1]Multi-Field'!$F$30="undrained"),BH267,""))</f>
        <v/>
      </c>
      <c r="CM267" s="409" t="str">
        <f>IF(AND('[1]Multi-Field'!$E$31=[1]Lists!BF267,'[1]Multi-Field'!$F$31="Drained"),BI267,IF(AND('[1]Multi-Field'!$E$31=[1]Lists!BF267,'[1]Multi-Field'!$F$31="undrained"),BH267,""))</f>
        <v/>
      </c>
      <c r="CN267" s="409" t="str">
        <f>IF(AND('[1]Multi-Field'!$E$32=[1]Lists!BF267,'[1]Multi-Field'!$F$32="Drained"),BI267,IF(AND('[1]Multi-Field'!$E$32=[1]Lists!BF267,'[1]Multi-Field'!$F$32="undrained"),BH267,""))</f>
        <v/>
      </c>
      <c r="CO267" s="409" t="str">
        <f>IF(AND('[1]Multi-Field'!$E$33=[1]Lists!BF267,'[1]Multi-Field'!$F$33="Drained"),BI267,IF(AND('[1]Multi-Field'!$E$33=[1]Lists!BF267,'[1]Multi-Field'!$F$33="undrained"),BH267,""))</f>
        <v/>
      </c>
      <c r="CP267" s="409" t="str">
        <f>IF(AND('[1]Multi-Field'!$E$34=[1]Lists!BF267,'[1]Multi-Field'!$F$34="Drained"),BI267,IF(AND('[1]Multi-Field'!$E$34=[1]Lists!BF267,'[1]Multi-Field'!$F$34="undrained"),BH267,""))</f>
        <v/>
      </c>
      <c r="CQ267" s="409" t="str">
        <f>IF(AND('[1]Multi-Field'!$E$35=[1]Lists!BF267,'[1]Multi-Field'!$F$35="Drained"),BI267,IF(AND('[1]Multi-Field'!$E$35=[1]Lists!BF267,'[1]Multi-Field'!$F$35="undrained"),BH267,""))</f>
        <v/>
      </c>
      <c r="CR267" s="409" t="str">
        <f>IF(AND('[1]Multi-Field'!$E$36=[1]Lists!BF267,'[1]Multi-Field'!$F$36="Drained"),BI267,IF(AND('[1]Multi-Field'!$E$36=[1]Lists!BF267,'[1]Multi-Field'!$F$36="undrained"),BH267,""))</f>
        <v/>
      </c>
      <c r="CS267" s="409" t="str">
        <f>IF(AND('[1]Multi-Field'!$E$37=[1]Lists!BF267,'[1]Multi-Field'!$F$37="Drained"),BI267,IF(AND('[1]Multi-Field'!$E$37=[1]Lists!BF267,'[1]Multi-Field'!$F$37="undrained"),BH267,""))</f>
        <v/>
      </c>
      <c r="CT267" s="409" t="str">
        <f>IF(AND('[1]Multi-Field'!$E$38=[1]Lists!BF267,'[1]Multi-Field'!$F$38="Drained"),BI267,IF(AND('[1]Multi-Field'!$E$38=[1]Lists!BF267,'[1]Multi-Field'!$F$38="undrained"),BH267,""))</f>
        <v/>
      </c>
      <c r="CU267" s="409" t="str">
        <f>IF(AND('[1]Multi-Field'!$E$39=[1]Lists!BF267,'[1]Multi-Field'!$F$39="Drained"),BI267,IF(AND('[1]Multi-Field'!$E$39=[1]Lists!BF267,'[1]Multi-Field'!$F$39="undrained"),BH267,""))</f>
        <v/>
      </c>
      <c r="CV267" s="409" t="str">
        <f>IF(AND('[1]Multi-Field'!$E$40=[1]Lists!BF267,'[1]Multi-Field'!$F$40="Drained"),BI267,IF(AND('[1]Multi-Field'!$E$40=[1]Lists!BF267,'[1]Multi-Field'!$F$40="undrained"),BH267,""))</f>
        <v/>
      </c>
      <c r="CW267" s="409" t="str">
        <f>IF(AND('[1]Multi-Field'!$E$41=[1]Lists!BF267,'[1]Multi-Field'!$F$40="Drained"),BI267,IF(AND('[1]Multi-Field'!$E$40=[1]Lists!BF267,'[1]Multi-Field'!$F$40="undrained"),BH267,""))</f>
        <v/>
      </c>
      <c r="CX267" s="409" t="str">
        <f>IF(AND('[1]Multi-Field'!$E$42=[1]Lists!BF267,'[1]Multi-Field'!$F$42="Drained"),BI267,IF(AND('[1]Multi-Field'!$E$42=[1]Lists!BF267,'[1]Multi-Field'!$F$42="undrained"),BH267,""))</f>
        <v/>
      </c>
      <c r="CY267" s="409" t="str">
        <f>IF(AND('[1]Multi-Field'!$E$43=[1]Lists!BF267,'[1]Multi-Field'!$F$43="Drained"),BI267,IF(AND('[1]Multi-Field'!$E$43=[1]Lists!BF267,'[1]Multi-Field'!$F$43="undrained"),BH267,""))</f>
        <v/>
      </c>
      <c r="CZ267" s="409" t="str">
        <f>IF(AND('[1]Multi-Field'!$E$44=[1]Lists!BF267,'[1]Multi-Field'!$F$44="Drained"),BI267,IF(AND('[1]Multi-Field'!$E$44=[1]Lists!BF267,'[1]Multi-Field'!$F$44="undrained"),BH267,""))</f>
        <v/>
      </c>
      <c r="DA267" s="409" t="str">
        <f>IF(AND('[1]Multi-Field'!$E$45=[1]Lists!BF267,'[1]Multi-Field'!$F$45="Drained"),BI267,IF(AND('[1]Multi-Field'!$E$45=[1]Lists!BF267,'[1]Multi-Field'!$F$45="undrained"),BH267,""))</f>
        <v/>
      </c>
      <c r="DB267" s="409" t="str">
        <f>IF(AND('[1]Multi-Field'!$E$46=[1]Lists!BF267,'[1]Multi-Field'!$F$46="Drained"),BI267,IF(AND('[1]Multi-Field'!$E$46=[1]Lists!BF267,'[1]Multi-Field'!$F$46="undrained"),BH267,""))</f>
        <v/>
      </c>
      <c r="DC267" s="409" t="str">
        <f>IF(AND('[1]Multi-Field'!$E$47=[1]Lists!BF267,'[1]Multi-Field'!$F$47="Drained"),BI267,IF(AND('[1]Multi-Field'!$E$47=[1]Lists!BF267,'[1]Multi-Field'!$F$47="undrained"),BH267,""))</f>
        <v/>
      </c>
      <c r="DD267" s="409" t="str">
        <f>IF(AND('[1]Multi-Field'!$E$48=[1]Lists!BF267,'[1]Multi-Field'!$F$48="Drained"),BI267,IF(AND('[1]Multi-Field'!$E$48=[1]Lists!BF267,'[1]Multi-Field'!$F$48="undrained"),BH267,""))</f>
        <v/>
      </c>
      <c r="DE267" s="409" t="str">
        <f>IF(AND('[1]Multi-Field'!$E$49=[1]Lists!BF267,'[1]Multi-Field'!$F$49="Drained"),BI267,IF(AND('[1]Multi-Field'!$E$49=[1]Lists!BF267,'[1]Multi-Field'!$F$9="undrained"),BH267,""))</f>
        <v/>
      </c>
      <c r="DF267" s="409" t="str">
        <f>IF(AND('[1]Multi-Field'!$E$50=[1]Lists!BF267,'[1]Multi-Field'!$F$50="Drained"),BI267,IF(AND('[1]Multi-Field'!$E$50=[1]Lists!BF267,'[1]Multi-Field'!$F$50="undrained"),BH267,""))</f>
        <v/>
      </c>
      <c r="DG267" s="409" t="str">
        <f>IF(AND('[1]Multi-Field'!$E$51=[1]Lists!BF267,'[1]Multi-Field'!$F$51="Drained"),BI267,IF(AND('[1]Multi-Field'!$E$51=[1]Lists!BF267,'[1]Multi-Field'!$F$51="undrained"),BH267,""))</f>
        <v/>
      </c>
      <c r="DH267" s="409" t="str">
        <f>IF(AND('[1]Multi-Field'!$E$52=[1]Lists!BF267,'[1]Multi-Field'!$F$52="Drained"),BI267,IF(AND('[1]Multi-Field'!$E$52=[1]Lists!BF267,'[1]Multi-Field'!$F$52="undrained"),BH267,""))</f>
        <v/>
      </c>
      <c r="DI267" s="409" t="str">
        <f>IF(AND('[1]Multi-Field'!$E$53=[1]Lists!BF267,'[1]Multi-Field'!$F$53="Drained"),BI267,IF(AND('[1]Multi-Field'!$E$53=[1]Lists!BF267,'[1]Multi-Field'!$F$53="undrained"),BH267,""))</f>
        <v/>
      </c>
      <c r="DJ267" s="409" t="str">
        <f>IF(AND('[1]Multi-Field'!$E$54=[1]Lists!BF267,'[1]Multi-Field'!$F$54="Drained"),BI267,IF(AND('[1]Multi-Field'!$E$54=[1]Lists!BF267,'[1]Multi-Field'!$F$54="undrained"),BH267,""))</f>
        <v/>
      </c>
      <c r="DK267" s="409" t="str">
        <f>IF(AND('[1]Multi-Field'!$E$55=[1]Lists!BF267,'[1]Multi-Field'!$F$55="Drained"),BI267,IF(AND('[1]Multi-Field'!$E$55=[1]Lists!BF267,'[1]Multi-Field'!$F$55="undrained"),BH267,""))</f>
        <v/>
      </c>
      <c r="DL267" s="409" t="str">
        <f>IF(AND('[1]Multi-Field'!$E$56=[1]Lists!BF267,'[1]Multi-Field'!$F$56="Drained"),BI267,IF(AND('[1]Multi-Field'!$E$56=[1]Lists!BF267,'[1]Multi-Field'!$F$56="undrained"),BH267,""))</f>
        <v/>
      </c>
      <c r="DM267" s="409" t="str">
        <f>IF(AND('[1]Multi-Field'!$E$57=[1]Lists!BF267,'[1]Multi-Field'!$F$57="Drained"),BI267,IF(AND('[1]Multi-Field'!$E$57=[1]Lists!BF267,'[1]Multi-Field'!$F$57="undrained"),BH267,""))</f>
        <v/>
      </c>
      <c r="DN267" s="409" t="str">
        <f>IF(AND('[1]Multi-Field'!$E$58=[1]Lists!BF267,'[1]Multi-Field'!$F$58="Drained"),BI267,IF(AND('[1]Multi-Field'!$E$58=[1]Lists!BF267,'[1]Multi-Field'!$F$58="undrained"),BH267,""))</f>
        <v/>
      </c>
      <c r="DO267" s="409" t="str">
        <f>IF(AND('[1]Multi-Field'!$E$59=[1]Lists!BF267,'[1]Multi-Field'!$F$59="Drained"),BI267,IF(AND('[1]Multi-Field'!$E$59=[1]Lists!BF267,'[1]Multi-Field'!$F$59="undrained"),BH267,""))</f>
        <v/>
      </c>
      <c r="DP267" s="409" t="str">
        <f>IF(AND('[1]Multi-Field'!$E$60=[1]Lists!BF267,'[1]Multi-Field'!$F$60="Drained"),BI267,IF(AND('[1]Multi-Field'!$E$60=[1]Lists!BF267,'[1]Multi-Field'!$F$60="undrained"),BH267,""))</f>
        <v/>
      </c>
      <c r="DQ267" s="409" t="str">
        <f>IF(AND('[1]Multi-Field'!$E$61=[1]Lists!BF267,'[1]Multi-Field'!$F$61="Drained"),BI267,IF(AND('[1]Multi-Field'!$E$61=[1]Lists!BF267,'[1]Multi-Field'!$F$61="undrained"),BH267,""))</f>
        <v/>
      </c>
      <c r="DR267" s="409" t="str">
        <f>IF(AND('[1]Multi-Field'!$E$62=[1]Lists!BF267,'[1]Multi-Field'!$F$62="Drained"),BI267,IF(AND('[1]Multi-Field'!$E$62=[1]Lists!BF267,'[1]Multi-Field'!$F$62="undrained"),BH267,""))</f>
        <v/>
      </c>
      <c r="DS267" s="409" t="str">
        <f>IF(AND('[1]Multi-Field'!$E$63=[1]Lists!BF267,'[1]Multi-Field'!$F$63="Drained"),BI267,IF(AND('[1]Multi-Field'!$E$63=[1]Lists!BF267,'[1]Multi-Field'!$F$63="undrained"),BH267,""))</f>
        <v/>
      </c>
      <c r="DT267" s="409" t="str">
        <f>IF(AND('[1]Multi-Field'!$E$64=[1]Lists!BF267,'[1]Multi-Field'!$F$64="Drained"),BI267,IF(AND('[1]Multi-Field'!$E$64=[1]Lists!BF267,'[1]Multi-Field'!$F$64="undrained"),BH267,""))</f>
        <v/>
      </c>
      <c r="DU267" s="409" t="str">
        <f>IF(AND('[1]Multi-Field'!$E$65=[1]Lists!BF267,'[1]Multi-Field'!$F$65="Drained"),BI267,IF(AND('[1]Multi-Field'!$E$65=[1]Lists!BF267,'[1]Multi-Field'!$F$65="undrained"),BH267,""))</f>
        <v/>
      </c>
      <c r="DV267" s="409" t="str">
        <f>IF(AND('[1]Multi-Field'!$E$66=[1]Lists!BF267,'[1]Multi-Field'!$F$66="Drained"),BI267,IF(AND('[1]Multi-Field'!$E$66=[1]Lists!BF267,'[1]Multi-Field'!$F$66="undrained"),BH267,""))</f>
        <v/>
      </c>
      <c r="DW267" s="409" t="str">
        <f>IF(AND('[1]Multi-Field'!$E$67=[1]Lists!BF267,'[1]Multi-Field'!$F$67="Drained"),BI267,IF(AND('[1]Multi-Field'!$E$67=[1]Lists!BF267,'[1]Multi-Field'!$F$67="undrained"),BH267,""))</f>
        <v/>
      </c>
      <c r="DX267" s="409" t="str">
        <f>IF(AND('[1]Multi-Field'!$E$68=[1]Lists!BF267,'[1]Multi-Field'!$F$68="Drained"),BI267,IF(AND('[1]Multi-Field'!$E$68=[1]Lists!BF267,'[1]Multi-Field'!$F$68="undrained"),BH267,""))</f>
        <v/>
      </c>
      <c r="DY267" s="409" t="str">
        <f>IF(AND('[1]Multi-Field'!$E$69=[1]Lists!BF267,'[1]Multi-Field'!$F$69="Drained"),BI267,IF(AND('[1]Multi-Field'!$E$69=[1]Lists!BF267,'[1]Multi-Field'!$F$69="undrained"),BH267,""))</f>
        <v/>
      </c>
      <c r="DZ267" s="409" t="str">
        <f>IF(AND('[1]Multi-Field'!$E$70=[1]Lists!BF267,'[1]Multi-Field'!$F$70="Drained"),BI267,IF(AND('[1]Multi-Field'!$E$70=[1]Lists!BF267,'[1]Multi-Field'!$F$70="undrained"),BH267,""))</f>
        <v/>
      </c>
      <c r="EA267" s="409" t="str">
        <f>IF(AND('[1]Multi-Field'!$E$71=[1]Lists!BF267,'[1]Multi-Field'!$F$71="Drained"),BI267,IF(AND('[1]Multi-Field'!$E$71=[1]Lists!BF267,'[1]Multi-Field'!$F$71="undrained"),BH267,""))</f>
        <v/>
      </c>
      <c r="EB267" s="409" t="str">
        <f>IF(AND('[1]Multi-Field'!$E$72=[1]Lists!BF267,'[1]Multi-Field'!$F$72="Drained"),BI267,IF(AND('[1]Multi-Field'!$E$72=[1]Lists!BF267,'[1]Multi-Field'!$F$72="undrained"),BH267,""))</f>
        <v/>
      </c>
      <c r="EC267" s="409" t="str">
        <f>IF(AND('[1]Multi-Field'!$E$73=[1]Lists!BF267,'[1]Multi-Field'!$F$73="Drained"),BI267,IF(AND('[1]Multi-Field'!$E$73=[1]Lists!BF267,'[1]Multi-Field'!$F$73="undrained"),BH267,""))</f>
        <v/>
      </c>
      <c r="ED267" s="409" t="str">
        <f>IF(AND('[1]Multi-Field'!$E$74=[1]Lists!BF267,'[1]Multi-Field'!$F$74="Drained"),BI267,IF(AND('[1]Multi-Field'!$E$74=[1]Lists!BF267,'[1]Multi-Field'!$F$74="undrained"),BH267,""))</f>
        <v/>
      </c>
      <c r="EE267" s="409" t="str">
        <f>IF(AND('[1]Multi-Field'!$E$75=[1]Lists!BF267,'[1]Multi-Field'!$F$75="Drained"),BI267,IF(AND('[1]Multi-Field'!$E$75=[1]Lists!BF267,'[1]Multi-Field'!$F$75="undrained"),BH267,""))</f>
        <v/>
      </c>
      <c r="EF267" s="409" t="str">
        <f>IF(AND('[1]Multi-Field'!$E$76=[1]Lists!BF267,'[1]Multi-Field'!$F$76="Drained"),BI267,IF(AND('[1]Multi-Field'!$E$76=[1]Lists!BF267,'[1]Multi-Field'!$F$6="undrained"),BH267,""))</f>
        <v/>
      </c>
      <c r="EG267" s="409" t="str">
        <f>IF(AND('[1]Multi-Field'!$E$77=[1]Lists!BF267,'[1]Multi-Field'!$F$77="Drained"),BI267,IF(AND('[1]Multi-Field'!$E$77=[1]Lists!BF267,'[1]Multi-Field'!$F$77="undrained"),BH267,""))</f>
        <v/>
      </c>
      <c r="EH267" s="409" t="str">
        <f>IF(AND('[1]Multi-Field'!$E$78=[1]Lists!BF267,'[1]Multi-Field'!$F$78="Drained"),BI267,IF(AND('[1]Multi-Field'!$E$78=[1]Lists!BF267,'[1]Multi-Field'!$F$78="undrained"),BH267,""))</f>
        <v/>
      </c>
      <c r="EI267" s="409" t="str">
        <f>IF(AND('[1]Multi-Field'!$E$79=[1]Lists!BF267,'[1]Multi-Field'!$F$79="Drained"),BI267,IF(AND('[1]Multi-Field'!$E$79=[1]Lists!BF267,'[1]Multi-Field'!$F$79="undrained"),BH267,""))</f>
        <v/>
      </c>
      <c r="EJ267" s="409" t="str">
        <f>IF(AND('[1]Multi-Field'!$E$80=[1]Lists!BF267,'[1]Multi-Field'!$F$80="Drained"),BI267,IF(AND('[1]Multi-Field'!$E$80=[1]Lists!BF267,'[1]Multi-Field'!$F$80="undrained"),BH267,""))</f>
        <v/>
      </c>
      <c r="EK267" s="409" t="str">
        <f>IF(AND('[1]Multi-Field'!$E$81=[1]Lists!BF267,'[1]Multi-Field'!$F$81="Drained"),BI267,IF(AND('[1]Multi-Field'!$E$81=[1]Lists!BF267,'[1]Multi-Field'!$F$81="undrained"),BH267,""))</f>
        <v/>
      </c>
      <c r="EL267" s="409" t="str">
        <f>IF(AND('[1]Multi-Field'!$E$82=[1]Lists!BF267,'[1]Multi-Field'!$F$82="Drained"),BI267,IF(AND('[1]Multi-Field'!$E$82=[1]Lists!BF267,'[1]Multi-Field'!$F$82="undrained"),BH267,""))</f>
        <v/>
      </c>
      <c r="EM267" s="409" t="str">
        <f>IF(AND('[1]Multi-Field'!$E$83=[1]Lists!BF267,'[1]Multi-Field'!$F$83="Drained"),BI267,IF(AND('[1]Multi-Field'!$E$83=[1]Lists!BF267,'[1]Multi-Field'!$F$83="undrained"),BH267,""))</f>
        <v/>
      </c>
      <c r="EN267" s="409" t="str">
        <f>IF(AND('[1]Multi-Field'!$E$84=[1]Lists!BF267,'[1]Multi-Field'!$F$84="Drained"),BI267,IF(AND('[1]Multi-Field'!$E$84=[1]Lists!BF267,'[1]Multi-Field'!$F$84="undrained"),BH267,""))</f>
        <v/>
      </c>
      <c r="EO267" s="409" t="str">
        <f>IF(AND('[1]Multi-Field'!$E$85=[1]Lists!BF267,'[1]Multi-Field'!$F$85="Drained"),BI267,IF(AND('[1]Multi-Field'!$E$85=[1]Lists!BF267,'[1]Multi-Field'!$F$85="undrained"),BH267,""))</f>
        <v/>
      </c>
      <c r="EP267" s="409" t="str">
        <f>IF(AND('[1]Multi-Field'!$E$86=[1]Lists!BF267,'[1]Multi-Field'!$F$86="Drained"),BI267,IF(AND('[1]Multi-Field'!$E$86=[1]Lists!BF267,'[1]Multi-Field'!$F$86="undrained"),BH267,""))</f>
        <v/>
      </c>
      <c r="EQ267" s="409" t="str">
        <f>IF(AND('[1]Multi-Field'!$E$87=[1]Lists!BF267,'[1]Multi-Field'!$F$87="Drained"),BI267,IF(AND('[1]Multi-Field'!$E$87=[1]Lists!BF267,'[1]Multi-Field'!$F$87="undrained"),BH267,""))</f>
        <v/>
      </c>
      <c r="ER267" s="409" t="str">
        <f>IF(AND('[1]Multi-Field'!$E$88=[1]Lists!BF267,'[1]Multi-Field'!$F$88="Drained"),BI267,IF(AND('[1]Multi-Field'!$E$88=[1]Lists!BF267,'[1]Multi-Field'!$F$88="undrained"),BH267,""))</f>
        <v/>
      </c>
      <c r="ES267" s="409" t="str">
        <f>IF(AND('[1]Multi-Field'!$E$89=[1]Lists!BF267,'[1]Multi-Field'!$F$89="Drained"),BI267,IF(AND('[1]Multi-Field'!$E$89=[1]Lists!BF267,'[1]Multi-Field'!$F$89="undrained"),BH267,""))</f>
        <v/>
      </c>
      <c r="ET267" s="409" t="str">
        <f>IF(AND('[1]Multi-Field'!$E$90=[1]Lists!BF267,'[1]Multi-Field'!$F$90="Drained"),BI267,IF(AND('[1]Multi-Field'!$E$90=[1]Lists!BF267,'[1]Multi-Field'!$F$90="undrained"),BH267,""))</f>
        <v/>
      </c>
      <c r="EU267" s="409" t="str">
        <f>IF(AND('[1]Multi-Field'!$E$91=[1]Lists!BF267,'[1]Multi-Field'!$F$91="Drained"),BI267,IF(AND('[1]Multi-Field'!$E$91=[1]Lists!BF267,'[1]Multi-Field'!$F$91="undrained"),BH267,""))</f>
        <v/>
      </c>
      <c r="EV267" s="409" t="str">
        <f>IF(AND('[1]Multi-Field'!$E$92=[1]Lists!BF267,'[1]Multi-Field'!$F$92="Drained"),BI267,IF(AND('[1]Multi-Field'!$E$92=[1]Lists!BF267,'[1]Multi-Field'!$F$92="undrained"),BH267,""))</f>
        <v/>
      </c>
      <c r="EW267" s="409" t="str">
        <f>IF(AND('[1]Multi-Field'!$E$93=[1]Lists!BF267,'[1]Multi-Field'!$F$93="Drained"),BI267,IF(AND('[1]Multi-Field'!$E$93=[1]Lists!BF267,'[1]Multi-Field'!$F$93="undrained"),BH267,""))</f>
        <v/>
      </c>
      <c r="EX267" s="409" t="str">
        <f>IF(AND('[1]Multi-Field'!$E$94=[1]Lists!BF267,'[1]Multi-Field'!$F$94="Drained"),BI267,IF(AND('[1]Multi-Field'!$E$94=[1]Lists!BF267,'[1]Multi-Field'!$F$94="undrained"),BH267,""))</f>
        <v/>
      </c>
      <c r="EY267" s="409" t="str">
        <f>IF(AND('[1]Multi-Field'!$E$95=[1]Lists!BF267,'[1]Multi-Field'!$F$95="Drained"),BI267,IF(AND('[1]Multi-Field'!$E$95=[1]Lists!BF267,'[1]Multi-Field'!$F$95="undrained"),BH267,""))</f>
        <v/>
      </c>
      <c r="EZ267" s="409" t="str">
        <f>IF(AND('[1]Multi-Field'!$E$96=[1]Lists!BF267,'[1]Multi-Field'!$F$96="Drained"),BI267,IF(AND('[1]Multi-Field'!$E$96=[1]Lists!BF267,'[1]Multi-Field'!$F$96="undrained"),BH267,""))</f>
        <v/>
      </c>
      <c r="FA267" s="409" t="str">
        <f>IF(AND('[1]Multi-Field'!$E$97=[1]Lists!BF267,'[1]Multi-Field'!$F$97="Drained"),BI267,IF(AND('[1]Multi-Field'!$E$97=[1]Lists!BF267,'[1]Multi-Field'!$F$97="undrained"),BH267,""))</f>
        <v/>
      </c>
      <c r="FB267" s="409" t="str">
        <f>IF(AND('[1]Multi-Field'!$E$98=[1]Lists!BF267,'[1]Multi-Field'!$F$98="Drained"),BI267,IF(AND('[1]Multi-Field'!$E$98=[1]Lists!BF267,'[1]Multi-Field'!$F$98="undrained"),BH267,""))</f>
        <v/>
      </c>
      <c r="FC267" s="409" t="str">
        <f>IF(AND('[1]Multi-Field'!$E$99=[1]Lists!BF267,'[1]Multi-Field'!$F$99="Drained"),BI267,IF(AND('[1]Multi-Field'!$E$99=[1]Lists!BF267,'[1]Multi-Field'!$F$99="undrained"),BH267,""))</f>
        <v/>
      </c>
      <c r="FD267" s="409" t="str">
        <f>IF(AND('[1]Multi-Field'!$E$100=[1]Lists!BF267,'[1]Multi-Field'!$F$100="Drained"),BI267,IF(AND('[1]Multi-Field'!$E$100=[1]Lists!BF267,'[1]Multi-Field'!$F$100="undrained"),BH267,""))</f>
        <v/>
      </c>
      <c r="FE267" s="409" t="str">
        <f>IF(AND('[1]Multi-Field'!$E$101=[1]Lists!BF267,'[1]Multi-Field'!$F$101="Drained"),BI267,IF(AND('[1]Multi-Field'!$E$101=[1]Lists!BF267,'[1]Multi-Field'!$F$101="undrained"),BH267,""))</f>
        <v/>
      </c>
      <c r="FF267" s="409" t="str">
        <f>IF(AND('[1]Multi-Field'!$E$102=[1]Lists!BF267,'[1]Multi-Field'!$F$102="Drained"),BI267,IF(AND('[1]Multi-Field'!$E$102=[1]Lists!BF267,'[1]Multi-Field'!$F$102="undrained"),BH267,""))</f>
        <v/>
      </c>
      <c r="FG267" s="409" t="str">
        <f>IF(AND('[1]Multi-Field'!$E$103=[1]Lists!BF267,'[1]Multi-Field'!$F$103="Drained"),BI267,IF(AND('[1]Multi-Field'!$E$103=[1]Lists!BF267,'[1]Multi-Field'!$F$103="undrained"),BH267,""))</f>
        <v/>
      </c>
      <c r="FH267" s="409" t="str">
        <f>IF(AND('[1]Multi-Field'!$E$104=[1]Lists!BF267,'[1]Multi-Field'!$F$104="Drained"),BI267,IF(AND('[1]Multi-Field'!$E$104=[1]Lists!BF267,'[1]Multi-Field'!$F$104="undrained"),BH267,""))</f>
        <v/>
      </c>
      <c r="FI267" s="409" t="str">
        <f>IF(AND('[1]Multi-Field'!$E$105=[1]Lists!BF267,'[1]Multi-Field'!$F$105="Drained"),BI267,IF(AND('[1]Multi-Field'!$E$105=[1]Lists!BF267,'[1]Multi-Field'!$F$105="undrained"),BH267,""))</f>
        <v/>
      </c>
      <c r="FJ267" s="409" t="str">
        <f>IF(AND('[1]Multi-Field'!$E$106=[1]Lists!BF267,'[1]Multi-Field'!$F$106="Drained"),BI267,IF(AND('[1]Multi-Field'!$E$106=[1]Lists!BF267,'[1]Multi-Field'!$F$106="undrained"),BH267,""))</f>
        <v/>
      </c>
      <c r="FK267" s="409" t="str">
        <f>IF(AND('[1]Multi-Field'!$E$107=[1]Lists!BF267,'[1]Multi-Field'!$F$107="Drained"),BI267,IF(AND('[1]Multi-Field'!$E$107=[1]Lists!BF267,'[1]Multi-Field'!$F$107="undrained"),BH267,""))</f>
        <v/>
      </c>
      <c r="FL267" s="409" t="str">
        <f>IF(AND('[1]Multi-Field'!$E$108=[1]Lists!BF267,'[1]Multi-Field'!$F$108="Drained"),BI267,IF(AND('[1]Multi-Field'!$E$108=[1]Lists!BF267,'[1]Multi-Field'!$F$108="undrained"),BH267,""))</f>
        <v/>
      </c>
      <c r="FM267" s="409" t="str">
        <f>IF(AND('[1]Multi-Field'!$E$109=[1]Lists!BF267,'[1]Multi-Field'!$F$109="Drained"),BI267,IF(AND('[1]Multi-Field'!$E$109=[1]Lists!BF267,'[1]Multi-Field'!$F$109="undrained"),BH267,""))</f>
        <v/>
      </c>
      <c r="FN267" s="409" t="str">
        <f>IF(AND('[1]Multi-Field'!$E$110=[1]Lists!BF267,'[1]Multi-Field'!$F$110="Drained"),BI267,IF(AND('[1]Multi-Field'!$E$110=[1]Lists!BF267,'[1]Multi-Field'!$F$110="undrained"),BH267,""))</f>
        <v/>
      </c>
      <c r="FO267" s="409" t="str">
        <f>IF(AND('[1]Multi-Field'!$E$111=[1]Lists!BF267,'[1]Multi-Field'!$F$111="Drained"),BI267,IF(AND('[1]Multi-Field'!$E$111=[1]Lists!BF267,'[1]Multi-Field'!$F$111="undrained"),BH267,""))</f>
        <v/>
      </c>
      <c r="FP267" s="409" t="str">
        <f>IF(AND('[1]Multi-Field'!$E$112=[1]Lists!BF267,'[1]Multi-Field'!$F$112="Drained"),BI267,IF(AND('[1]Multi-Field'!$E$112=[1]Lists!BF267,'[1]Multi-Field'!$F$112="undrained"),BH267,""))</f>
        <v/>
      </c>
      <c r="FQ267" s="409" t="str">
        <f>IF(AND('[1]Multi-Field'!$E$113=[1]Lists!BF267,'[1]Multi-Field'!$F$113="Drained"),BI267,IF(AND('[1]Multi-Field'!$E$113=[1]Lists!BF267,'[1]Multi-Field'!$F$113="undrained"),BH267,""))</f>
        <v/>
      </c>
      <c r="FR267" s="409" t="str">
        <f>IF(AND('[1]Multi-Field'!$E$114=[1]Lists!BF267,'[1]Multi-Field'!$F$114="Drained"),BI267,IF(AND('[1]Multi-Field'!$E$114=[1]Lists!BF267,'[1]Multi-Field'!$F$114="undrained"),BH267,""))</f>
        <v/>
      </c>
      <c r="FS267" s="409" t="str">
        <f>IF(AND('[1]Multi-Field'!$E$115=[1]Lists!BF267,'[1]Multi-Field'!$F$115="Drained"),BI267,IF(AND('[1]Multi-Field'!$E$115=[1]Lists!BF267,'[1]Multi-Field'!$F$115="undrained"),BH267,""))</f>
        <v/>
      </c>
      <c r="FT267" s="409" t="str">
        <f>IF(AND('[1]Multi-Field'!$E$116=[1]Lists!BF267,'[1]Multi-Field'!$F$116="Drained"),BI267,IF(AND('[1]Multi-Field'!$E$116=[1]Lists!BF267,'[1]Multi-Field'!$F$116="undrained"),BH267,""))</f>
        <v/>
      </c>
      <c r="FU267" s="409" t="str">
        <f>IF(AND('[1]Multi-Field'!$E$117=[1]Lists!BF267,'[1]Multi-Field'!$F$117="Drained"),BI267,IF(AND('[1]Multi-Field'!$E$117=[1]Lists!BF267,'[1]Multi-Field'!$F$117="undrained"),BH267,""))</f>
        <v/>
      </c>
      <c r="FV267" s="409" t="str">
        <f>IF(AND('[1]Multi-Field'!$E$118=[1]Lists!BF267,'[1]Multi-Field'!$F$118="Drained"),BI267,IF(AND('[1]Multi-Field'!$E$118=[1]Lists!BF267,'[1]Multi-Field'!$F$118="undrained"),BH267,""))</f>
        <v/>
      </c>
      <c r="FW267" s="409" t="str">
        <f>IF(AND('[1]Multi-Field'!$E$119=[1]Lists!BF267,'[1]Multi-Field'!$F$119="Drained"),BI267,IF(AND('[1]Multi-Field'!$E$119=[1]Lists!BF267,'[1]Multi-Field'!$F$119="undrained"),BH267,""))</f>
        <v/>
      </c>
      <c r="FX267" s="409" t="str">
        <f>IF(AND('[1]Multi-Field'!$E$120=[1]Lists!BF267,'[1]Multi-Field'!$F$120="Drained"),BI267,IF(AND('[1]Multi-Field'!$E$120=[1]Lists!BF267,'[1]Multi-Field'!$F$120="undrained"),BH267,""))</f>
        <v/>
      </c>
    </row>
    <row r="268" spans="1:180" ht="13.5" customHeight="1">
      <c r="A268" s="7" t="s">
        <v>354</v>
      </c>
      <c r="B268" s="7"/>
      <c r="C268" s="7"/>
      <c r="D268" s="8">
        <v>70</v>
      </c>
      <c r="E268" s="8">
        <f t="shared" si="46"/>
        <v>70</v>
      </c>
      <c r="F268" s="8">
        <f t="shared" si="47"/>
        <v>70</v>
      </c>
      <c r="G268" s="8">
        <v>70</v>
      </c>
      <c r="H268" s="8">
        <v>65</v>
      </c>
      <c r="I268" s="8">
        <f t="shared" si="50"/>
        <v>65</v>
      </c>
      <c r="J268" s="8">
        <f t="shared" si="51"/>
        <v>65</v>
      </c>
      <c r="K268" s="8">
        <v>65</v>
      </c>
      <c r="L268" s="8">
        <v>125</v>
      </c>
      <c r="M268" s="8">
        <f t="shared" si="48"/>
        <v>125</v>
      </c>
      <c r="N268" s="8">
        <f t="shared" si="49"/>
        <v>125</v>
      </c>
      <c r="O268" s="8">
        <v>125</v>
      </c>
      <c r="P268" s="391">
        <v>243</v>
      </c>
      <c r="Q268" s="394"/>
      <c r="R268" s="395" t="b">
        <f>IF(OR('Multi-Field'!AA245=Lists!$AC$42,'Multi-Field'!AA245=Lists!$AC$43),IF('Multi-Field'!Z245="x",(IF('Multi-Field'!AC245=Lists!$Q$11,Lists!$R$11,IF('Multi-Field'!AC245=Lists!$Q$12,Lists!$R$12,IF('Multi-Field'!AC245=Lists!$Q$13,Lists!$R$13,IF('Multi-Field'!AC245=Lists!$Q$14,Lists!$R$14))))),IF('Multi-Field'!X245="x",(IF('Multi-Field'!AC245=Lists!$Q$11,Lists!$S$11,IF('Multi-Field'!AC245=Lists!$Q$12,Lists!$S$12,IF('Multi-Field'!AC245=Lists!$Q$13,Lists!$S$13,IF('Multi-Field'!AC245=Lists!$Q$14,Lists!$S$14))))),IF('Multi-Field'!V245="x",(IF('Multi-Field'!AC245=Lists!$Q$11,Lists!$T$11,IF('Multi-Field'!AC245=Lists!$Q$12,Lists!$T$12,IF('Multi-Field'!AC245=Lists!$Q$13,Lists!$T$13,IF('Multi-Field'!AC245=Lists!$Q$14,Lists!$T$14))))),0))))</f>
        <v>0</v>
      </c>
      <c r="S268" s="395" t="str">
        <f t="shared" si="45"/>
        <v/>
      </c>
      <c r="T268" s="395"/>
      <c r="U268" s="396"/>
      <c r="AI268" s="384">
        <f>'[1]Multi-Field'!B264</f>
        <v>0</v>
      </c>
      <c r="AJ268" s="387" t="str">
        <f>IF(OR('[1]Multi-Field'!Q108=[1]Lists!$AC$42,'[1]Multi-Field'!Q108=[1]Lists!$AC$43),"x","")</f>
        <v/>
      </c>
      <c r="AK268" s="387" t="str">
        <f>IF(OR('[1]Multi-Field'!Q108=[1]Lists!$AC$6,'[1]Multi-Field'!Q108=$AC$2,'[1]Multi-Field'!Q108=$AC$4),"x","")</f>
        <v/>
      </c>
      <c r="AL268" s="387" t="str">
        <f>IF(OR('[1]Multi-Field'!Q108=[1]Lists!$AC$7,'[1]Multi-Field'!Q108=$AC$3,'[1]Multi-Field'!Q108=$AC$5),"x","")</f>
        <v/>
      </c>
      <c r="AM268" s="387" t="str">
        <f>IF(OR('[1]Multi-Field'!Q108=$AC$23,'[1]Multi-Field'!Q108=$AC$13,'[1]Multi-Field'!Q108=$AC$9,'[1]Multi-Field'!Q108=$AC$19,'[1]Multi-Field'!Q108=$AC$47),"x","")</f>
        <v/>
      </c>
      <c r="AN268" s="387" t="str">
        <f>IF(OR('[1]Multi-Field'!Q108=$AC$24,'[1]Multi-Field'!Q108=$AC$14,'[1]Multi-Field'!Q108=$AC$10,'[1]Multi-Field'!Q108=$AC$22,'[1]Multi-Field'!Q108=$AC$48),"x","")</f>
        <v/>
      </c>
      <c r="AO268" s="387" t="str">
        <f>IF(OR('[1]Multi-Field'!Q108=$AC$21,'[1]Multi-Field'!Q108=$AC$28,'[1]Multi-Field'!Q108=$AC$62,'[1]Multi-Field'!Q108=$AC$102,'[1]Multi-Field'!Q108=$AC$98),"x","")</f>
        <v/>
      </c>
      <c r="AP268" s="387" t="str">
        <f>IF(OR('[1]Multi-Field'!Q108=$AC$25,'[1]Multi-Field'!Q108=$AC$63,'[1]Multi-Field'!Q108=$AC$85,'[1]Multi-Field'!Q108=$AC$87,'[1]Multi-Field'!Q108=$AC$92,'[1]Multi-Field'!Q108=$AC$93),"x","")</f>
        <v/>
      </c>
      <c r="AQ268" s="387" t="str">
        <f>IF(OR('[1]Multi-Field'!Q108=$AC$20,'[1]Multi-Field'!Q108=$AC$27,'[1]Multi-Field'!Q108=$AC$58,'[1]Multi-Field'!Q108=$AC$86,'[1]Multi-Field'!Q108=$AC$103,'[1]Multi-Field'!Q108=$AC$94),"x","")</f>
        <v/>
      </c>
      <c r="AR268" s="387" t="str">
        <f>IF(OR('[1]Multi-Field'!Q108=$AC$35,'[1]Multi-Field'!Q108=$AC$40,'[1]Multi-Field'!Q108=$AC$45,),"x","")</f>
        <v/>
      </c>
      <c r="AS268" s="387" t="str">
        <f>IF(OR('[1]Multi-Field'!Q108=$AC$36,'[1]Multi-Field'!Q108=$AC$41,'[1]Multi-Field'!Q108=$AC$46,),"x","")</f>
        <v/>
      </c>
      <c r="AT268" s="387" t="str">
        <f>IF(OR('[1]Multi-Field'!Q108=$AC$52,'[1]Multi-Field'!Q108=$AC$53,'[1]Multi-Field'!Q108=$AC$54,'[1]Multi-Field'!Q108=$AC$55,'[1]Multi-Field'!Q108=$AC$68,'[1]Multi-Field'!Q108=$AC$69,'[1]Multi-Field'!Q108=$AC$74,'[1]Multi-Field'!Q108=$AC$71,'[1]Multi-Field'!Q108=$AC$70),"x","")</f>
        <v>x</v>
      </c>
      <c r="AU268" s="387" t="str">
        <f>IF('[1]Multi-Field'!Q108=$AC$72,"x","")</f>
        <v/>
      </c>
      <c r="AV268" s="387" t="str">
        <f>IF('[1]Multi-Field'!Q108=$AC$73,"x","")</f>
        <v/>
      </c>
      <c r="AW268" s="387" t="str">
        <f>IF('[1]Multi-Field'!Q108=$AC$83,"x","")</f>
        <v/>
      </c>
      <c r="AX268" s="387" t="str">
        <f>IF('[1]Multi-Field'!Q108=$AC$84,"x","")</f>
        <v/>
      </c>
      <c r="AY268" s="387" t="str">
        <f>IF('[1]Multi-Field'!Q108=$AC$97,"x","")</f>
        <v/>
      </c>
      <c r="AZ268" s="387" t="str">
        <f>IF('[1]Multi-Field'!Q108=$AC$99,"x","")</f>
        <v/>
      </c>
      <c r="BA268" s="387" t="str">
        <f>IF('[1]Multi-Field'!Q108=$AC$104,"x","")</f>
        <v/>
      </c>
      <c r="BB268" s="387" t="str">
        <f>IF('[1]Multi-Field'!Q108=$AC$105,"x","")</f>
        <v/>
      </c>
      <c r="BC268" s="388"/>
      <c r="BF268" s="411" t="s">
        <v>1434</v>
      </c>
      <c r="BG268" s="412">
        <v>4</v>
      </c>
      <c r="BH268" s="412">
        <v>5.5</v>
      </c>
      <c r="BI268" s="412">
        <v>5.5</v>
      </c>
      <c r="BJ268" s="409" t="e">
        <f>IF(AND('[1]Single Field'!#REF!=[1]Lists!BF268,'[1]Single Field'!#REF!="Drained"),"x",IF(AND('[1]Single Field'!#REF!=[1]Lists!BF268,'[1]Single Field'!#REF!="Undrained"),O,""))</f>
        <v>#REF!</v>
      </c>
      <c r="BK268" s="409" t="str">
        <f>IF(AND('[1]Multi-Field'!$E$3=[1]Lists!BF268,'[1]Multi-Field'!$F$3="Drained"),BI268,IF(AND('[1]Multi-Field'!$E$3=BF268,'[1]Multi-Field'!$F$3="undrained"),BH268,""))</f>
        <v/>
      </c>
      <c r="BL268" s="409" t="str">
        <f>IF(AND('[1]Multi-Field'!$E$4=BF268,'[1]Multi-Field'!$F$4="Drained"),BI268,IF(AND('[1]Multi-Field'!$E$4=BF268,'[1]Multi-Field'!$F$4="undrained"),BH268,""))</f>
        <v/>
      </c>
      <c r="BM268" s="409" t="str">
        <f>IF(AND('[1]Multi-Field'!$E$5=BF268,'[1]Multi-Field'!$F$5="Drained"),BI268,IF(AND('[1]Multi-Field'!$E$5=BF268,'[1]Multi-Field'!$F$5="undrained"),BH268,""))</f>
        <v/>
      </c>
      <c r="BN268" s="409" t="str">
        <f>IF(AND('[1]Multi-Field'!$E$6=BF268,'[1]Multi-Field'!$F$6="Drained"),BI268,IF(AND('[1]Multi-Field'!$E$6=BF268,'[1]Multi-Field'!$F$6="undrained"),BH268,""))</f>
        <v/>
      </c>
      <c r="BO268" s="409" t="str">
        <f>IF(AND('[1]Multi-Field'!$E$7=BF268,'[1]Multi-Field'!$F$7="Drained"),BI268,IF(AND('[1]Multi-Field'!$E$7=BF268,'[1]Multi-Field'!$F$7="undrained"),BH268,""))</f>
        <v/>
      </c>
      <c r="BP268" s="409" t="str">
        <f>IF(AND('[1]Multi-Field'!$E$8=BF268,'[1]Multi-Field'!$F$8="Drained"),BI268,IF(AND('[1]Multi-Field'!$E$8=BF268,'[1]Multi-Field'!$F$8="undrained"),BH268,""))</f>
        <v/>
      </c>
      <c r="BQ268" s="409" t="str">
        <f>IF(AND('[1]Multi-Field'!$E$9=BF268,'[1]Multi-Field'!$F$9="Drained"),BI268,IF(AND('[1]Multi-Field'!$E$9=BF268,'[1]Multi-Field'!$F$9="undrained"),BH268,""))</f>
        <v/>
      </c>
      <c r="BR268" s="409" t="str">
        <f>IF(AND('[1]Multi-Field'!$E$10=BF268,'[1]Multi-Field'!$F$10="Drained"),BI268,IF(AND('[1]Multi-Field'!$E$10=BF268,'[1]Multi-Field'!$F$10="undrained"),BH268,""))</f>
        <v/>
      </c>
      <c r="BS268" s="409" t="str">
        <f>IF(AND('[1]Multi-Field'!$E$11=BF268,'[1]Multi-Field'!$F$11="Drained"),BI268,IF(AND('[1]Multi-Field'!$E$11=BF268,'[1]Multi-Field'!$F$11="undrained"),BH268,""))</f>
        <v/>
      </c>
      <c r="BT268" s="409" t="str">
        <f>IF(AND('[1]Multi-Field'!$E$12=BF268,'[1]Multi-Field'!$F$12="Drained"),BI268,IF(AND('[1]Multi-Field'!$E$12=BF268,'[1]Multi-Field'!$F$12="undrained"),BH268,""))</f>
        <v/>
      </c>
      <c r="BU268" s="409" t="str">
        <f>IF(AND('[1]Multi-Field'!$E$13=BF268,'[1]Multi-Field'!$F$13="Drained"),BI268,IF(AND('[1]Multi-Field'!$E$3=BF268,'[1]Multi-Field'!$F$13="undrained"),BH268,""))</f>
        <v/>
      </c>
      <c r="BV268" s="409" t="str">
        <f>IF(AND('[1]Multi-Field'!$E$14=BF268,'[1]Multi-Field'!$F$14="Drained"),BI268,IF(AND('[1]Multi-Field'!$E$14=BF268,'[1]Multi-Field'!$F$14="undrained"),BH268,""))</f>
        <v/>
      </c>
      <c r="BW268" s="409" t="str">
        <f>IF(AND('[1]Multi-Field'!$E$15=BF268,'[1]Multi-Field'!$F$15="Drained"),BI268,IF(AND('[1]Multi-Field'!$E$15=BF268,'[1]Multi-Field'!$F$15="undrained"),BH268,""))</f>
        <v/>
      </c>
      <c r="BX268" s="409" t="str">
        <f>IF(AND('[1]Multi-Field'!$E$16=[1]Lists!BF268,'[1]Multi-Field'!$F$16="Drained"),BI268,IF(AND('[1]Multi-Field'!$E$16=[1]Lists!BF268,'[1]Multi-Field'!$F$16="undrained"),BH268,""))</f>
        <v/>
      </c>
      <c r="BY268" s="409" t="str">
        <f>IF(AND('[1]Multi-Field'!$E$17=[1]Lists!BF268,'[1]Multi-Field'!$F$17="Drained"),BI268,IF(AND('[1]Multi-Field'!$E$17=[1]Lists!BF268,'[1]Multi-Field'!$F$17="undrained"),BH268,""))</f>
        <v/>
      </c>
      <c r="BZ268" s="409" t="str">
        <f>IF(AND('[1]Multi-Field'!$E$18=[1]Lists!BF268,'[1]Multi-Field'!$F$18="Drained"),BI268,IF(AND('[1]Multi-Field'!$E$18=[1]Lists!BF268,'[1]Multi-Field'!$F$18="undrained"),BH268,""))</f>
        <v/>
      </c>
      <c r="CA268" s="409" t="str">
        <f>IF(AND('[1]Multi-Field'!$E$19=[1]Lists!BF268,'[1]Multi-Field'!$F$19="Drained"),BI268,IF(AND('[1]Multi-Field'!$E$19=[1]Lists!BF268,'[1]Multi-Field'!$F$19="undrained"),BH268,""))</f>
        <v/>
      </c>
      <c r="CB268" s="409" t="str">
        <f>IF(AND('[1]Multi-Field'!$E$20=[1]Lists!BF268,'[1]Multi-Field'!$F$20="Drained"),BI268,IF(AND('[1]Multi-Field'!$E$20=[1]Lists!BF268,'[1]Multi-Field'!$F$20="undrained"),BH268,""))</f>
        <v/>
      </c>
      <c r="CC268" s="409" t="str">
        <f>IF(AND('[1]Multi-Field'!$E$21=[1]Lists!BF268,'[1]Multi-Field'!$F$21="Drained"),BI268,IF(AND('[1]Multi-Field'!$E$21=[1]Lists!BF268,'[1]Multi-Field'!$F$21="undrained"),BH268,""))</f>
        <v/>
      </c>
      <c r="CD268" s="409" t="str">
        <f>IF(AND('[1]Multi-Field'!$E$22=[1]Lists!BF268,'[1]Multi-Field'!$F$22="Drained"),BI268,IF(AND('[1]Multi-Field'!$E$22=[1]Lists!BF268,'[1]Multi-Field'!$F$22="undrained"),BH268,""))</f>
        <v/>
      </c>
      <c r="CE268" s="409" t="str">
        <f>IF(AND('[1]Multi-Field'!$E$23=[1]Lists!BF268,'[1]Multi-Field'!$F$23="Drained"),BI268,IF(AND('[1]Multi-Field'!$E$23=[1]Lists!BF268,'[1]Multi-Field'!$F$23="undrained"),BH268,""))</f>
        <v/>
      </c>
      <c r="CF268" s="409" t="str">
        <f>IF(AND('[1]Multi-Field'!$E$24=[1]Lists!BF268,'[1]Multi-Field'!$F$24="Drained"),BI268,IF(AND('[1]Multi-Field'!$E$24=[1]Lists!BF268,'[1]Multi-Field'!$F$24="undrained"),BH268,""))</f>
        <v/>
      </c>
      <c r="CG268" s="409" t="str">
        <f>IF(AND('[1]Multi-Field'!$E$25=[1]Lists!BF268,'[1]Multi-Field'!$F$25="Drained"),BI268,IF(AND('[1]Multi-Field'!$E$25=[1]Lists!BF268,'[1]Multi-Field'!$F$25="undrained"),BH268,""))</f>
        <v/>
      </c>
      <c r="CH268" s="409" t="str">
        <f>IF(AND('[1]Multi-Field'!$E$26=[1]Lists!BF268,'[1]Multi-Field'!$F$26="Drained"),BI268,IF(AND('[1]Multi-Field'!$E$26=[1]Lists!BF268,'[1]Multi-Field'!$F$26="undrained"),BH268,""))</f>
        <v/>
      </c>
      <c r="CI268" s="409" t="str">
        <f>IF(AND('[1]Multi-Field'!$E$27=[1]Lists!BF268,'[1]Multi-Field'!$F$27="Drained"),BI268,IF(AND('[1]Multi-Field'!$E$27=[1]Lists!BF268,'[1]Multi-Field'!$F$27="undrained"),BH268,""))</f>
        <v/>
      </c>
      <c r="CJ268" s="409" t="str">
        <f>IF(AND('[1]Multi-Field'!$E$28=[1]Lists!BF268,'[1]Multi-Field'!$F$28="Drained"),BI268,IF(AND('[1]Multi-Field'!$E$28=[1]Lists!BF268,'[1]Multi-Field'!$F$28="undrained"),BH268,""))</f>
        <v/>
      </c>
      <c r="CK268" s="409" t="str">
        <f>IF(AND('[1]Multi-Field'!$E$29=[1]Lists!BF268,'[1]Multi-Field'!$F$29="Drained"),BI268,IF(AND('[1]Multi-Field'!$E$29=[1]Lists!BF268,'[1]Multi-Field'!$F$29="undrained"),BH268,""))</f>
        <v/>
      </c>
      <c r="CL268" s="409" t="str">
        <f>IF(AND('[1]Multi-Field'!$E$30=[1]Lists!BF268,'[1]Multi-Field'!$F$30="Drained"),BI268,IF(AND('[1]Multi-Field'!$E$30=[1]Lists!BF268,'[1]Multi-Field'!$F$30="undrained"),BH268,""))</f>
        <v/>
      </c>
      <c r="CM268" s="409" t="str">
        <f>IF(AND('[1]Multi-Field'!$E$31=[1]Lists!BF268,'[1]Multi-Field'!$F$31="Drained"),BI268,IF(AND('[1]Multi-Field'!$E$31=[1]Lists!BF268,'[1]Multi-Field'!$F$31="undrained"),BH268,""))</f>
        <v/>
      </c>
      <c r="CN268" s="409" t="str">
        <f>IF(AND('[1]Multi-Field'!$E$32=[1]Lists!BF268,'[1]Multi-Field'!$F$32="Drained"),BI268,IF(AND('[1]Multi-Field'!$E$32=[1]Lists!BF268,'[1]Multi-Field'!$F$32="undrained"),BH268,""))</f>
        <v/>
      </c>
      <c r="CO268" s="409" t="str">
        <f>IF(AND('[1]Multi-Field'!$E$33=[1]Lists!BF268,'[1]Multi-Field'!$F$33="Drained"),BI268,IF(AND('[1]Multi-Field'!$E$33=[1]Lists!BF268,'[1]Multi-Field'!$F$33="undrained"),BH268,""))</f>
        <v/>
      </c>
      <c r="CP268" s="409" t="str">
        <f>IF(AND('[1]Multi-Field'!$E$34=[1]Lists!BF268,'[1]Multi-Field'!$F$34="Drained"),BI268,IF(AND('[1]Multi-Field'!$E$34=[1]Lists!BF268,'[1]Multi-Field'!$F$34="undrained"),BH268,""))</f>
        <v/>
      </c>
      <c r="CQ268" s="409" t="str">
        <f>IF(AND('[1]Multi-Field'!$E$35=[1]Lists!BF268,'[1]Multi-Field'!$F$35="Drained"),BI268,IF(AND('[1]Multi-Field'!$E$35=[1]Lists!BF268,'[1]Multi-Field'!$F$35="undrained"),BH268,""))</f>
        <v/>
      </c>
      <c r="CR268" s="409" t="str">
        <f>IF(AND('[1]Multi-Field'!$E$36=[1]Lists!BF268,'[1]Multi-Field'!$F$36="Drained"),BI268,IF(AND('[1]Multi-Field'!$E$36=[1]Lists!BF268,'[1]Multi-Field'!$F$36="undrained"),BH268,""))</f>
        <v/>
      </c>
      <c r="CS268" s="409" t="str">
        <f>IF(AND('[1]Multi-Field'!$E$37=[1]Lists!BF268,'[1]Multi-Field'!$F$37="Drained"),BI268,IF(AND('[1]Multi-Field'!$E$37=[1]Lists!BF268,'[1]Multi-Field'!$F$37="undrained"),BH268,""))</f>
        <v/>
      </c>
      <c r="CT268" s="409" t="str">
        <f>IF(AND('[1]Multi-Field'!$E$38=[1]Lists!BF268,'[1]Multi-Field'!$F$38="Drained"),BI268,IF(AND('[1]Multi-Field'!$E$38=[1]Lists!BF268,'[1]Multi-Field'!$F$38="undrained"),BH268,""))</f>
        <v/>
      </c>
      <c r="CU268" s="409" t="str">
        <f>IF(AND('[1]Multi-Field'!$E$39=[1]Lists!BF268,'[1]Multi-Field'!$F$39="Drained"),BI268,IF(AND('[1]Multi-Field'!$E$39=[1]Lists!BF268,'[1]Multi-Field'!$F$39="undrained"),BH268,""))</f>
        <v/>
      </c>
      <c r="CV268" s="409" t="str">
        <f>IF(AND('[1]Multi-Field'!$E$40=[1]Lists!BF268,'[1]Multi-Field'!$F$40="Drained"),BI268,IF(AND('[1]Multi-Field'!$E$40=[1]Lists!BF268,'[1]Multi-Field'!$F$40="undrained"),BH268,""))</f>
        <v/>
      </c>
      <c r="CW268" s="409" t="str">
        <f>IF(AND('[1]Multi-Field'!$E$41=[1]Lists!BF268,'[1]Multi-Field'!$F$40="Drained"),BI268,IF(AND('[1]Multi-Field'!$E$40=[1]Lists!BF268,'[1]Multi-Field'!$F$40="undrained"),BH268,""))</f>
        <v/>
      </c>
      <c r="CX268" s="409" t="str">
        <f>IF(AND('[1]Multi-Field'!$E$42=[1]Lists!BF268,'[1]Multi-Field'!$F$42="Drained"),BI268,IF(AND('[1]Multi-Field'!$E$42=[1]Lists!BF268,'[1]Multi-Field'!$F$42="undrained"),BH268,""))</f>
        <v/>
      </c>
      <c r="CY268" s="409" t="str">
        <f>IF(AND('[1]Multi-Field'!$E$43=[1]Lists!BF268,'[1]Multi-Field'!$F$43="Drained"),BI268,IF(AND('[1]Multi-Field'!$E$43=[1]Lists!BF268,'[1]Multi-Field'!$F$43="undrained"),BH268,""))</f>
        <v/>
      </c>
      <c r="CZ268" s="409" t="str">
        <f>IF(AND('[1]Multi-Field'!$E$44=[1]Lists!BF268,'[1]Multi-Field'!$F$44="Drained"),BI268,IF(AND('[1]Multi-Field'!$E$44=[1]Lists!BF268,'[1]Multi-Field'!$F$44="undrained"),BH268,""))</f>
        <v/>
      </c>
      <c r="DA268" s="409" t="str">
        <f>IF(AND('[1]Multi-Field'!$E$45=[1]Lists!BF268,'[1]Multi-Field'!$F$45="Drained"),BI268,IF(AND('[1]Multi-Field'!$E$45=[1]Lists!BF268,'[1]Multi-Field'!$F$45="undrained"),BH268,""))</f>
        <v/>
      </c>
      <c r="DB268" s="409" t="str">
        <f>IF(AND('[1]Multi-Field'!$E$46=[1]Lists!BF268,'[1]Multi-Field'!$F$46="Drained"),BI268,IF(AND('[1]Multi-Field'!$E$46=[1]Lists!BF268,'[1]Multi-Field'!$F$46="undrained"),BH268,""))</f>
        <v/>
      </c>
      <c r="DC268" s="409" t="str">
        <f>IF(AND('[1]Multi-Field'!$E$47=[1]Lists!BF268,'[1]Multi-Field'!$F$47="Drained"),BI268,IF(AND('[1]Multi-Field'!$E$47=[1]Lists!BF268,'[1]Multi-Field'!$F$47="undrained"),BH268,""))</f>
        <v/>
      </c>
      <c r="DD268" s="409" t="str">
        <f>IF(AND('[1]Multi-Field'!$E$48=[1]Lists!BF268,'[1]Multi-Field'!$F$48="Drained"),BI268,IF(AND('[1]Multi-Field'!$E$48=[1]Lists!BF268,'[1]Multi-Field'!$F$48="undrained"),BH268,""))</f>
        <v/>
      </c>
      <c r="DE268" s="409" t="str">
        <f>IF(AND('[1]Multi-Field'!$E$49=[1]Lists!BF268,'[1]Multi-Field'!$F$49="Drained"),BI268,IF(AND('[1]Multi-Field'!$E$49=[1]Lists!BF268,'[1]Multi-Field'!$F$9="undrained"),BH268,""))</f>
        <v/>
      </c>
      <c r="DF268" s="409" t="str">
        <f>IF(AND('[1]Multi-Field'!$E$50=[1]Lists!BF268,'[1]Multi-Field'!$F$50="Drained"),BI268,IF(AND('[1]Multi-Field'!$E$50=[1]Lists!BF268,'[1]Multi-Field'!$F$50="undrained"),BH268,""))</f>
        <v/>
      </c>
      <c r="DG268" s="409" t="str">
        <f>IF(AND('[1]Multi-Field'!$E$51=[1]Lists!BF268,'[1]Multi-Field'!$F$51="Drained"),BI268,IF(AND('[1]Multi-Field'!$E$51=[1]Lists!BF268,'[1]Multi-Field'!$F$51="undrained"),BH268,""))</f>
        <v/>
      </c>
      <c r="DH268" s="409" t="str">
        <f>IF(AND('[1]Multi-Field'!$E$52=[1]Lists!BF268,'[1]Multi-Field'!$F$52="Drained"),BI268,IF(AND('[1]Multi-Field'!$E$52=[1]Lists!BF268,'[1]Multi-Field'!$F$52="undrained"),BH268,""))</f>
        <v/>
      </c>
      <c r="DI268" s="409" t="str">
        <f>IF(AND('[1]Multi-Field'!$E$53=[1]Lists!BF268,'[1]Multi-Field'!$F$53="Drained"),BI268,IF(AND('[1]Multi-Field'!$E$53=[1]Lists!BF268,'[1]Multi-Field'!$F$53="undrained"),BH268,""))</f>
        <v/>
      </c>
      <c r="DJ268" s="409" t="str">
        <f>IF(AND('[1]Multi-Field'!$E$54=[1]Lists!BF268,'[1]Multi-Field'!$F$54="Drained"),BI268,IF(AND('[1]Multi-Field'!$E$54=[1]Lists!BF268,'[1]Multi-Field'!$F$54="undrained"),BH268,""))</f>
        <v/>
      </c>
      <c r="DK268" s="409" t="str">
        <f>IF(AND('[1]Multi-Field'!$E$55=[1]Lists!BF268,'[1]Multi-Field'!$F$55="Drained"),BI268,IF(AND('[1]Multi-Field'!$E$55=[1]Lists!BF268,'[1]Multi-Field'!$F$55="undrained"),BH268,""))</f>
        <v/>
      </c>
      <c r="DL268" s="409" t="str">
        <f>IF(AND('[1]Multi-Field'!$E$56=[1]Lists!BF268,'[1]Multi-Field'!$F$56="Drained"),BI268,IF(AND('[1]Multi-Field'!$E$56=[1]Lists!BF268,'[1]Multi-Field'!$F$56="undrained"),BH268,""))</f>
        <v/>
      </c>
      <c r="DM268" s="409" t="str">
        <f>IF(AND('[1]Multi-Field'!$E$57=[1]Lists!BF268,'[1]Multi-Field'!$F$57="Drained"),BI268,IF(AND('[1]Multi-Field'!$E$57=[1]Lists!BF268,'[1]Multi-Field'!$F$57="undrained"),BH268,""))</f>
        <v/>
      </c>
      <c r="DN268" s="409" t="str">
        <f>IF(AND('[1]Multi-Field'!$E$58=[1]Lists!BF268,'[1]Multi-Field'!$F$58="Drained"),BI268,IF(AND('[1]Multi-Field'!$E$58=[1]Lists!BF268,'[1]Multi-Field'!$F$58="undrained"),BH268,""))</f>
        <v/>
      </c>
      <c r="DO268" s="409" t="str">
        <f>IF(AND('[1]Multi-Field'!$E$59=[1]Lists!BF268,'[1]Multi-Field'!$F$59="Drained"),BI268,IF(AND('[1]Multi-Field'!$E$59=[1]Lists!BF268,'[1]Multi-Field'!$F$59="undrained"),BH268,""))</f>
        <v/>
      </c>
      <c r="DP268" s="409" t="str">
        <f>IF(AND('[1]Multi-Field'!$E$60=[1]Lists!BF268,'[1]Multi-Field'!$F$60="Drained"),BI268,IF(AND('[1]Multi-Field'!$E$60=[1]Lists!BF268,'[1]Multi-Field'!$F$60="undrained"),BH268,""))</f>
        <v/>
      </c>
      <c r="DQ268" s="409" t="str">
        <f>IF(AND('[1]Multi-Field'!$E$61=[1]Lists!BF268,'[1]Multi-Field'!$F$61="Drained"),BI268,IF(AND('[1]Multi-Field'!$E$61=[1]Lists!BF268,'[1]Multi-Field'!$F$61="undrained"),BH268,""))</f>
        <v/>
      </c>
      <c r="DR268" s="409" t="str">
        <f>IF(AND('[1]Multi-Field'!$E$62=[1]Lists!BF268,'[1]Multi-Field'!$F$62="Drained"),BI268,IF(AND('[1]Multi-Field'!$E$62=[1]Lists!BF268,'[1]Multi-Field'!$F$62="undrained"),BH268,""))</f>
        <v/>
      </c>
      <c r="DS268" s="409" t="str">
        <f>IF(AND('[1]Multi-Field'!$E$63=[1]Lists!BF268,'[1]Multi-Field'!$F$63="Drained"),BI268,IF(AND('[1]Multi-Field'!$E$63=[1]Lists!BF268,'[1]Multi-Field'!$F$63="undrained"),BH268,""))</f>
        <v/>
      </c>
      <c r="DT268" s="409" t="str">
        <f>IF(AND('[1]Multi-Field'!$E$64=[1]Lists!BF268,'[1]Multi-Field'!$F$64="Drained"),BI268,IF(AND('[1]Multi-Field'!$E$64=[1]Lists!BF268,'[1]Multi-Field'!$F$64="undrained"),BH268,""))</f>
        <v/>
      </c>
      <c r="DU268" s="409" t="str">
        <f>IF(AND('[1]Multi-Field'!$E$65=[1]Lists!BF268,'[1]Multi-Field'!$F$65="Drained"),BI268,IF(AND('[1]Multi-Field'!$E$65=[1]Lists!BF268,'[1]Multi-Field'!$F$65="undrained"),BH268,""))</f>
        <v/>
      </c>
      <c r="DV268" s="409" t="str">
        <f>IF(AND('[1]Multi-Field'!$E$66=[1]Lists!BF268,'[1]Multi-Field'!$F$66="Drained"),BI268,IF(AND('[1]Multi-Field'!$E$66=[1]Lists!BF268,'[1]Multi-Field'!$F$66="undrained"),BH268,""))</f>
        <v/>
      </c>
      <c r="DW268" s="409" t="str">
        <f>IF(AND('[1]Multi-Field'!$E$67=[1]Lists!BF268,'[1]Multi-Field'!$F$67="Drained"),BI268,IF(AND('[1]Multi-Field'!$E$67=[1]Lists!BF268,'[1]Multi-Field'!$F$67="undrained"),BH268,""))</f>
        <v/>
      </c>
      <c r="DX268" s="409" t="str">
        <f>IF(AND('[1]Multi-Field'!$E$68=[1]Lists!BF268,'[1]Multi-Field'!$F$68="Drained"),BI268,IF(AND('[1]Multi-Field'!$E$68=[1]Lists!BF268,'[1]Multi-Field'!$F$68="undrained"),BH268,""))</f>
        <v/>
      </c>
      <c r="DY268" s="409" t="str">
        <f>IF(AND('[1]Multi-Field'!$E$69=[1]Lists!BF268,'[1]Multi-Field'!$F$69="Drained"),BI268,IF(AND('[1]Multi-Field'!$E$69=[1]Lists!BF268,'[1]Multi-Field'!$F$69="undrained"),BH268,""))</f>
        <v/>
      </c>
      <c r="DZ268" s="409" t="str">
        <f>IF(AND('[1]Multi-Field'!$E$70=[1]Lists!BF268,'[1]Multi-Field'!$F$70="Drained"),BI268,IF(AND('[1]Multi-Field'!$E$70=[1]Lists!BF268,'[1]Multi-Field'!$F$70="undrained"),BH268,""))</f>
        <v/>
      </c>
      <c r="EA268" s="409" t="str">
        <f>IF(AND('[1]Multi-Field'!$E$71=[1]Lists!BF268,'[1]Multi-Field'!$F$71="Drained"),BI268,IF(AND('[1]Multi-Field'!$E$71=[1]Lists!BF268,'[1]Multi-Field'!$F$71="undrained"),BH268,""))</f>
        <v/>
      </c>
      <c r="EB268" s="409" t="str">
        <f>IF(AND('[1]Multi-Field'!$E$72=[1]Lists!BF268,'[1]Multi-Field'!$F$72="Drained"),BI268,IF(AND('[1]Multi-Field'!$E$72=[1]Lists!BF268,'[1]Multi-Field'!$F$72="undrained"),BH268,""))</f>
        <v/>
      </c>
      <c r="EC268" s="409" t="str">
        <f>IF(AND('[1]Multi-Field'!$E$73=[1]Lists!BF268,'[1]Multi-Field'!$F$73="Drained"),BI268,IF(AND('[1]Multi-Field'!$E$73=[1]Lists!BF268,'[1]Multi-Field'!$F$73="undrained"),BH268,""))</f>
        <v/>
      </c>
      <c r="ED268" s="409" t="str">
        <f>IF(AND('[1]Multi-Field'!$E$74=[1]Lists!BF268,'[1]Multi-Field'!$F$74="Drained"),BI268,IF(AND('[1]Multi-Field'!$E$74=[1]Lists!BF268,'[1]Multi-Field'!$F$74="undrained"),BH268,""))</f>
        <v/>
      </c>
      <c r="EE268" s="409" t="str">
        <f>IF(AND('[1]Multi-Field'!$E$75=[1]Lists!BF268,'[1]Multi-Field'!$F$75="Drained"),BI268,IF(AND('[1]Multi-Field'!$E$75=[1]Lists!BF268,'[1]Multi-Field'!$F$75="undrained"),BH268,""))</f>
        <v/>
      </c>
      <c r="EF268" s="409" t="str">
        <f>IF(AND('[1]Multi-Field'!$E$76=[1]Lists!BF268,'[1]Multi-Field'!$F$76="Drained"),BI268,IF(AND('[1]Multi-Field'!$E$76=[1]Lists!BF268,'[1]Multi-Field'!$F$6="undrained"),BH268,""))</f>
        <v/>
      </c>
      <c r="EG268" s="409" t="str">
        <f>IF(AND('[1]Multi-Field'!$E$77=[1]Lists!BF268,'[1]Multi-Field'!$F$77="Drained"),BI268,IF(AND('[1]Multi-Field'!$E$77=[1]Lists!BF268,'[1]Multi-Field'!$F$77="undrained"),BH268,""))</f>
        <v/>
      </c>
      <c r="EH268" s="409" t="str">
        <f>IF(AND('[1]Multi-Field'!$E$78=[1]Lists!BF268,'[1]Multi-Field'!$F$78="Drained"),BI268,IF(AND('[1]Multi-Field'!$E$78=[1]Lists!BF268,'[1]Multi-Field'!$F$78="undrained"),BH268,""))</f>
        <v/>
      </c>
      <c r="EI268" s="409" t="str">
        <f>IF(AND('[1]Multi-Field'!$E$79=[1]Lists!BF268,'[1]Multi-Field'!$F$79="Drained"),BI268,IF(AND('[1]Multi-Field'!$E$79=[1]Lists!BF268,'[1]Multi-Field'!$F$79="undrained"),BH268,""))</f>
        <v/>
      </c>
      <c r="EJ268" s="409" t="str">
        <f>IF(AND('[1]Multi-Field'!$E$80=[1]Lists!BF268,'[1]Multi-Field'!$F$80="Drained"),BI268,IF(AND('[1]Multi-Field'!$E$80=[1]Lists!BF268,'[1]Multi-Field'!$F$80="undrained"),BH268,""))</f>
        <v/>
      </c>
      <c r="EK268" s="409" t="str">
        <f>IF(AND('[1]Multi-Field'!$E$81=[1]Lists!BF268,'[1]Multi-Field'!$F$81="Drained"),BI268,IF(AND('[1]Multi-Field'!$E$81=[1]Lists!BF268,'[1]Multi-Field'!$F$81="undrained"),BH268,""))</f>
        <v/>
      </c>
      <c r="EL268" s="409" t="str">
        <f>IF(AND('[1]Multi-Field'!$E$82=[1]Lists!BF268,'[1]Multi-Field'!$F$82="Drained"),BI268,IF(AND('[1]Multi-Field'!$E$82=[1]Lists!BF268,'[1]Multi-Field'!$F$82="undrained"),BH268,""))</f>
        <v/>
      </c>
      <c r="EM268" s="409" t="str">
        <f>IF(AND('[1]Multi-Field'!$E$83=[1]Lists!BF268,'[1]Multi-Field'!$F$83="Drained"),BI268,IF(AND('[1]Multi-Field'!$E$83=[1]Lists!BF268,'[1]Multi-Field'!$F$83="undrained"),BH268,""))</f>
        <v/>
      </c>
      <c r="EN268" s="409" t="str">
        <f>IF(AND('[1]Multi-Field'!$E$84=[1]Lists!BF268,'[1]Multi-Field'!$F$84="Drained"),BI268,IF(AND('[1]Multi-Field'!$E$84=[1]Lists!BF268,'[1]Multi-Field'!$F$84="undrained"),BH268,""))</f>
        <v/>
      </c>
      <c r="EO268" s="409" t="str">
        <f>IF(AND('[1]Multi-Field'!$E$85=[1]Lists!BF268,'[1]Multi-Field'!$F$85="Drained"),BI268,IF(AND('[1]Multi-Field'!$E$85=[1]Lists!BF268,'[1]Multi-Field'!$F$85="undrained"),BH268,""))</f>
        <v/>
      </c>
      <c r="EP268" s="409" t="str">
        <f>IF(AND('[1]Multi-Field'!$E$86=[1]Lists!BF268,'[1]Multi-Field'!$F$86="Drained"),BI268,IF(AND('[1]Multi-Field'!$E$86=[1]Lists!BF268,'[1]Multi-Field'!$F$86="undrained"),BH268,""))</f>
        <v/>
      </c>
      <c r="EQ268" s="409" t="str">
        <f>IF(AND('[1]Multi-Field'!$E$87=[1]Lists!BF268,'[1]Multi-Field'!$F$87="Drained"),BI268,IF(AND('[1]Multi-Field'!$E$87=[1]Lists!BF268,'[1]Multi-Field'!$F$87="undrained"),BH268,""))</f>
        <v/>
      </c>
      <c r="ER268" s="409" t="str">
        <f>IF(AND('[1]Multi-Field'!$E$88=[1]Lists!BF268,'[1]Multi-Field'!$F$88="Drained"),BI268,IF(AND('[1]Multi-Field'!$E$88=[1]Lists!BF268,'[1]Multi-Field'!$F$88="undrained"),BH268,""))</f>
        <v/>
      </c>
      <c r="ES268" s="409" t="str">
        <f>IF(AND('[1]Multi-Field'!$E$89=[1]Lists!BF268,'[1]Multi-Field'!$F$89="Drained"),BI268,IF(AND('[1]Multi-Field'!$E$89=[1]Lists!BF268,'[1]Multi-Field'!$F$89="undrained"),BH268,""))</f>
        <v/>
      </c>
      <c r="ET268" s="409" t="str">
        <f>IF(AND('[1]Multi-Field'!$E$90=[1]Lists!BF268,'[1]Multi-Field'!$F$90="Drained"),BI268,IF(AND('[1]Multi-Field'!$E$90=[1]Lists!BF268,'[1]Multi-Field'!$F$90="undrained"),BH268,""))</f>
        <v/>
      </c>
      <c r="EU268" s="409" t="str">
        <f>IF(AND('[1]Multi-Field'!$E$91=[1]Lists!BF268,'[1]Multi-Field'!$F$91="Drained"),BI268,IF(AND('[1]Multi-Field'!$E$91=[1]Lists!BF268,'[1]Multi-Field'!$F$91="undrained"),BH268,""))</f>
        <v/>
      </c>
      <c r="EV268" s="409" t="str">
        <f>IF(AND('[1]Multi-Field'!$E$92=[1]Lists!BF268,'[1]Multi-Field'!$F$92="Drained"),BI268,IF(AND('[1]Multi-Field'!$E$92=[1]Lists!BF268,'[1]Multi-Field'!$F$92="undrained"),BH268,""))</f>
        <v/>
      </c>
      <c r="EW268" s="409" t="str">
        <f>IF(AND('[1]Multi-Field'!$E$93=[1]Lists!BF268,'[1]Multi-Field'!$F$93="Drained"),BI268,IF(AND('[1]Multi-Field'!$E$93=[1]Lists!BF268,'[1]Multi-Field'!$F$93="undrained"),BH268,""))</f>
        <v/>
      </c>
      <c r="EX268" s="409" t="str">
        <f>IF(AND('[1]Multi-Field'!$E$94=[1]Lists!BF268,'[1]Multi-Field'!$F$94="Drained"),BI268,IF(AND('[1]Multi-Field'!$E$94=[1]Lists!BF268,'[1]Multi-Field'!$F$94="undrained"),BH268,""))</f>
        <v/>
      </c>
      <c r="EY268" s="409" t="str">
        <f>IF(AND('[1]Multi-Field'!$E$95=[1]Lists!BF268,'[1]Multi-Field'!$F$95="Drained"),BI268,IF(AND('[1]Multi-Field'!$E$95=[1]Lists!BF268,'[1]Multi-Field'!$F$95="undrained"),BH268,""))</f>
        <v/>
      </c>
      <c r="EZ268" s="409" t="str">
        <f>IF(AND('[1]Multi-Field'!$E$96=[1]Lists!BF268,'[1]Multi-Field'!$F$96="Drained"),BI268,IF(AND('[1]Multi-Field'!$E$96=[1]Lists!BF268,'[1]Multi-Field'!$F$96="undrained"),BH268,""))</f>
        <v/>
      </c>
      <c r="FA268" s="409" t="str">
        <f>IF(AND('[1]Multi-Field'!$E$97=[1]Lists!BF268,'[1]Multi-Field'!$F$97="Drained"),BI268,IF(AND('[1]Multi-Field'!$E$97=[1]Lists!BF268,'[1]Multi-Field'!$F$97="undrained"),BH268,""))</f>
        <v/>
      </c>
      <c r="FB268" s="409" t="str">
        <f>IF(AND('[1]Multi-Field'!$E$98=[1]Lists!BF268,'[1]Multi-Field'!$F$98="Drained"),BI268,IF(AND('[1]Multi-Field'!$E$98=[1]Lists!BF268,'[1]Multi-Field'!$F$98="undrained"),BH268,""))</f>
        <v/>
      </c>
      <c r="FC268" s="409" t="str">
        <f>IF(AND('[1]Multi-Field'!$E$99=[1]Lists!BF268,'[1]Multi-Field'!$F$99="Drained"),BI268,IF(AND('[1]Multi-Field'!$E$99=[1]Lists!BF268,'[1]Multi-Field'!$F$99="undrained"),BH268,""))</f>
        <v/>
      </c>
      <c r="FD268" s="409" t="str">
        <f>IF(AND('[1]Multi-Field'!$E$100=[1]Lists!BF268,'[1]Multi-Field'!$F$100="Drained"),BI268,IF(AND('[1]Multi-Field'!$E$100=[1]Lists!BF268,'[1]Multi-Field'!$F$100="undrained"),BH268,""))</f>
        <v/>
      </c>
      <c r="FE268" s="409" t="str">
        <f>IF(AND('[1]Multi-Field'!$E$101=[1]Lists!BF268,'[1]Multi-Field'!$F$101="Drained"),BI268,IF(AND('[1]Multi-Field'!$E$101=[1]Lists!BF268,'[1]Multi-Field'!$F$101="undrained"),BH268,""))</f>
        <v/>
      </c>
      <c r="FF268" s="409" t="str">
        <f>IF(AND('[1]Multi-Field'!$E$102=[1]Lists!BF268,'[1]Multi-Field'!$F$102="Drained"),BI268,IF(AND('[1]Multi-Field'!$E$102=[1]Lists!BF268,'[1]Multi-Field'!$F$102="undrained"),BH268,""))</f>
        <v/>
      </c>
      <c r="FG268" s="409" t="str">
        <f>IF(AND('[1]Multi-Field'!$E$103=[1]Lists!BF268,'[1]Multi-Field'!$F$103="Drained"),BI268,IF(AND('[1]Multi-Field'!$E$103=[1]Lists!BF268,'[1]Multi-Field'!$F$103="undrained"),BH268,""))</f>
        <v/>
      </c>
      <c r="FH268" s="409" t="str">
        <f>IF(AND('[1]Multi-Field'!$E$104=[1]Lists!BF268,'[1]Multi-Field'!$F$104="Drained"),BI268,IF(AND('[1]Multi-Field'!$E$104=[1]Lists!BF268,'[1]Multi-Field'!$F$104="undrained"),BH268,""))</f>
        <v/>
      </c>
      <c r="FI268" s="409" t="str">
        <f>IF(AND('[1]Multi-Field'!$E$105=[1]Lists!BF268,'[1]Multi-Field'!$F$105="Drained"),BI268,IF(AND('[1]Multi-Field'!$E$105=[1]Lists!BF268,'[1]Multi-Field'!$F$105="undrained"),BH268,""))</f>
        <v/>
      </c>
      <c r="FJ268" s="409" t="str">
        <f>IF(AND('[1]Multi-Field'!$E$106=[1]Lists!BF268,'[1]Multi-Field'!$F$106="Drained"),BI268,IF(AND('[1]Multi-Field'!$E$106=[1]Lists!BF268,'[1]Multi-Field'!$F$106="undrained"),BH268,""))</f>
        <v/>
      </c>
      <c r="FK268" s="409" t="str">
        <f>IF(AND('[1]Multi-Field'!$E$107=[1]Lists!BF268,'[1]Multi-Field'!$F$107="Drained"),BI268,IF(AND('[1]Multi-Field'!$E$107=[1]Lists!BF268,'[1]Multi-Field'!$F$107="undrained"),BH268,""))</f>
        <v/>
      </c>
      <c r="FL268" s="409" t="str">
        <f>IF(AND('[1]Multi-Field'!$E$108=[1]Lists!BF268,'[1]Multi-Field'!$F$108="Drained"),BI268,IF(AND('[1]Multi-Field'!$E$108=[1]Lists!BF268,'[1]Multi-Field'!$F$108="undrained"),BH268,""))</f>
        <v/>
      </c>
      <c r="FM268" s="409" t="str">
        <f>IF(AND('[1]Multi-Field'!$E$109=[1]Lists!BF268,'[1]Multi-Field'!$F$109="Drained"),BI268,IF(AND('[1]Multi-Field'!$E$109=[1]Lists!BF268,'[1]Multi-Field'!$F$109="undrained"),BH268,""))</f>
        <v/>
      </c>
      <c r="FN268" s="409" t="str">
        <f>IF(AND('[1]Multi-Field'!$E$110=[1]Lists!BF268,'[1]Multi-Field'!$F$110="Drained"),BI268,IF(AND('[1]Multi-Field'!$E$110=[1]Lists!BF268,'[1]Multi-Field'!$F$110="undrained"),BH268,""))</f>
        <v/>
      </c>
      <c r="FO268" s="409" t="str">
        <f>IF(AND('[1]Multi-Field'!$E$111=[1]Lists!BF268,'[1]Multi-Field'!$F$111="Drained"),BI268,IF(AND('[1]Multi-Field'!$E$111=[1]Lists!BF268,'[1]Multi-Field'!$F$111="undrained"),BH268,""))</f>
        <v/>
      </c>
      <c r="FP268" s="409" t="str">
        <f>IF(AND('[1]Multi-Field'!$E$112=[1]Lists!BF268,'[1]Multi-Field'!$F$112="Drained"),BI268,IF(AND('[1]Multi-Field'!$E$112=[1]Lists!BF268,'[1]Multi-Field'!$F$112="undrained"),BH268,""))</f>
        <v/>
      </c>
      <c r="FQ268" s="409" t="str">
        <f>IF(AND('[1]Multi-Field'!$E$113=[1]Lists!BF268,'[1]Multi-Field'!$F$113="Drained"),BI268,IF(AND('[1]Multi-Field'!$E$113=[1]Lists!BF268,'[1]Multi-Field'!$F$113="undrained"),BH268,""))</f>
        <v/>
      </c>
      <c r="FR268" s="409" t="str">
        <f>IF(AND('[1]Multi-Field'!$E$114=[1]Lists!BF268,'[1]Multi-Field'!$F$114="Drained"),BI268,IF(AND('[1]Multi-Field'!$E$114=[1]Lists!BF268,'[1]Multi-Field'!$F$114="undrained"),BH268,""))</f>
        <v/>
      </c>
      <c r="FS268" s="409" t="str">
        <f>IF(AND('[1]Multi-Field'!$E$115=[1]Lists!BF268,'[1]Multi-Field'!$F$115="Drained"),BI268,IF(AND('[1]Multi-Field'!$E$115=[1]Lists!BF268,'[1]Multi-Field'!$F$115="undrained"),BH268,""))</f>
        <v/>
      </c>
      <c r="FT268" s="409" t="str">
        <f>IF(AND('[1]Multi-Field'!$E$116=[1]Lists!BF268,'[1]Multi-Field'!$F$116="Drained"),BI268,IF(AND('[1]Multi-Field'!$E$116=[1]Lists!BF268,'[1]Multi-Field'!$F$116="undrained"),BH268,""))</f>
        <v/>
      </c>
      <c r="FU268" s="409" t="str">
        <f>IF(AND('[1]Multi-Field'!$E$117=[1]Lists!BF268,'[1]Multi-Field'!$F$117="Drained"),BI268,IF(AND('[1]Multi-Field'!$E$117=[1]Lists!BF268,'[1]Multi-Field'!$F$117="undrained"),BH268,""))</f>
        <v/>
      </c>
      <c r="FV268" s="409" t="str">
        <f>IF(AND('[1]Multi-Field'!$E$118=[1]Lists!BF268,'[1]Multi-Field'!$F$118="Drained"),BI268,IF(AND('[1]Multi-Field'!$E$118=[1]Lists!BF268,'[1]Multi-Field'!$F$118="undrained"),BH268,""))</f>
        <v/>
      </c>
      <c r="FW268" s="409" t="str">
        <f>IF(AND('[1]Multi-Field'!$E$119=[1]Lists!BF268,'[1]Multi-Field'!$F$119="Drained"),BI268,IF(AND('[1]Multi-Field'!$E$119=[1]Lists!BF268,'[1]Multi-Field'!$F$119="undrained"),BH268,""))</f>
        <v/>
      </c>
      <c r="FX268" s="409" t="str">
        <f>IF(AND('[1]Multi-Field'!$E$120=[1]Lists!BF268,'[1]Multi-Field'!$F$120="Drained"),BI268,IF(AND('[1]Multi-Field'!$E$120=[1]Lists!BF268,'[1]Multi-Field'!$F$120="undrained"),BH268,""))</f>
        <v/>
      </c>
    </row>
    <row r="269" spans="1:180" ht="13.5" customHeight="1">
      <c r="A269" s="7" t="s">
        <v>355</v>
      </c>
      <c r="B269" s="7"/>
      <c r="C269" s="7"/>
      <c r="D269" s="8">
        <v>70</v>
      </c>
      <c r="E269" s="8">
        <f t="shared" si="46"/>
        <v>70</v>
      </c>
      <c r="F269" s="8">
        <f t="shared" si="47"/>
        <v>70</v>
      </c>
      <c r="G269" s="8">
        <v>70</v>
      </c>
      <c r="H269" s="8">
        <v>70</v>
      </c>
      <c r="I269" s="8">
        <f t="shared" si="50"/>
        <v>70</v>
      </c>
      <c r="J269" s="8">
        <f t="shared" si="51"/>
        <v>70</v>
      </c>
      <c r="K269" s="8">
        <v>70</v>
      </c>
      <c r="L269" s="8">
        <v>90</v>
      </c>
      <c r="M269" s="8">
        <f t="shared" si="48"/>
        <v>90</v>
      </c>
      <c r="N269" s="8">
        <f t="shared" si="49"/>
        <v>90</v>
      </c>
      <c r="O269" s="8">
        <v>90</v>
      </c>
      <c r="P269" s="391">
        <v>244</v>
      </c>
      <c r="Q269" s="394"/>
      <c r="R269" s="395" t="b">
        <f>IF(OR('Multi-Field'!AA246=Lists!$AC$42,'Multi-Field'!AA246=Lists!$AC$43),IF('Multi-Field'!Z246="x",(IF('Multi-Field'!AC246=Lists!$Q$11,Lists!$R$11,IF('Multi-Field'!AC246=Lists!$Q$12,Lists!$R$12,IF('Multi-Field'!AC246=Lists!$Q$13,Lists!$R$13,IF('Multi-Field'!AC246=Lists!$Q$14,Lists!$R$14))))),IF('Multi-Field'!X246="x",(IF('Multi-Field'!AC246=Lists!$Q$11,Lists!$S$11,IF('Multi-Field'!AC246=Lists!$Q$12,Lists!$S$12,IF('Multi-Field'!AC246=Lists!$Q$13,Lists!$S$13,IF('Multi-Field'!AC246=Lists!$Q$14,Lists!$S$14))))),IF('Multi-Field'!V246="x",(IF('Multi-Field'!AC246=Lists!$Q$11,Lists!$T$11,IF('Multi-Field'!AC246=Lists!$Q$12,Lists!$T$12,IF('Multi-Field'!AC246=Lists!$Q$13,Lists!$T$13,IF('Multi-Field'!AC246=Lists!$Q$14,Lists!$T$14))))),0))))</f>
        <v>0</v>
      </c>
      <c r="S269" s="395" t="str">
        <f t="shared" si="45"/>
        <v/>
      </c>
      <c r="T269" s="395"/>
      <c r="U269" s="396"/>
      <c r="AI269" s="384">
        <f>'[1]Multi-Field'!B265</f>
        <v>0</v>
      </c>
      <c r="AJ269" s="387" t="str">
        <f>IF(OR('[1]Multi-Field'!Q109=[1]Lists!$AC$42,'[1]Multi-Field'!Q109=[1]Lists!$AC$43),"x","")</f>
        <v/>
      </c>
      <c r="AK269" s="387" t="str">
        <f>IF(OR('[1]Multi-Field'!Q109=[1]Lists!$AC$6,'[1]Multi-Field'!Q109=$AC$2,'[1]Multi-Field'!Q109=$AC$4),"x","")</f>
        <v/>
      </c>
      <c r="AL269" s="387" t="str">
        <f>IF(OR('[1]Multi-Field'!Q109=[1]Lists!$AC$7,'[1]Multi-Field'!Q109=$AC$3,'[1]Multi-Field'!Q109=$AC$5),"x","")</f>
        <v/>
      </c>
      <c r="AM269" s="387" t="str">
        <f>IF(OR('[1]Multi-Field'!Q109=$AC$23,'[1]Multi-Field'!Q109=$AC$13,'[1]Multi-Field'!Q109=$AC$9,'[1]Multi-Field'!Q109=$AC$19,'[1]Multi-Field'!Q109=$AC$47),"x","")</f>
        <v/>
      </c>
      <c r="AN269" s="387" t="str">
        <f>IF(OR('[1]Multi-Field'!Q109=$AC$24,'[1]Multi-Field'!Q109=$AC$14,'[1]Multi-Field'!Q109=$AC$10,'[1]Multi-Field'!Q109=$AC$22,'[1]Multi-Field'!Q109=$AC$48),"x","")</f>
        <v/>
      </c>
      <c r="AO269" s="387" t="str">
        <f>IF(OR('[1]Multi-Field'!Q109=$AC$21,'[1]Multi-Field'!Q109=$AC$28,'[1]Multi-Field'!Q109=$AC$62,'[1]Multi-Field'!Q109=$AC$102,'[1]Multi-Field'!Q109=$AC$98),"x","")</f>
        <v/>
      </c>
      <c r="AP269" s="387" t="str">
        <f>IF(OR('[1]Multi-Field'!Q109=$AC$25,'[1]Multi-Field'!Q109=$AC$63,'[1]Multi-Field'!Q109=$AC$85,'[1]Multi-Field'!Q109=$AC$87,'[1]Multi-Field'!Q109=$AC$92,'[1]Multi-Field'!Q109=$AC$93),"x","")</f>
        <v/>
      </c>
      <c r="AQ269" s="387" t="str">
        <f>IF(OR('[1]Multi-Field'!Q109=$AC$20,'[1]Multi-Field'!Q109=$AC$27,'[1]Multi-Field'!Q109=$AC$58,'[1]Multi-Field'!Q109=$AC$86,'[1]Multi-Field'!Q109=$AC$103,'[1]Multi-Field'!Q109=$AC$94),"x","")</f>
        <v/>
      </c>
      <c r="AR269" s="387" t="str">
        <f>IF(OR('[1]Multi-Field'!Q109=$AC$35,'[1]Multi-Field'!Q109=$AC$40,'[1]Multi-Field'!Q109=$AC$45,),"x","")</f>
        <v/>
      </c>
      <c r="AS269" s="387" t="str">
        <f>IF(OR('[1]Multi-Field'!Q109=$AC$36,'[1]Multi-Field'!Q109=$AC$41,'[1]Multi-Field'!Q109=$AC$46,),"x","")</f>
        <v/>
      </c>
      <c r="AT269" s="387" t="str">
        <f>IF(OR('[1]Multi-Field'!Q109=$AC$52,'[1]Multi-Field'!Q109=$AC$53,'[1]Multi-Field'!Q109=$AC$54,'[1]Multi-Field'!Q109=$AC$55,'[1]Multi-Field'!Q109=$AC$68,'[1]Multi-Field'!Q109=$AC$69,'[1]Multi-Field'!Q109=$AC$74,'[1]Multi-Field'!Q109=$AC$71,'[1]Multi-Field'!Q109=$AC$70),"x","")</f>
        <v>x</v>
      </c>
      <c r="AU269" s="387" t="str">
        <f>IF('[1]Multi-Field'!Q109=$AC$72,"x","")</f>
        <v/>
      </c>
      <c r="AV269" s="387" t="str">
        <f>IF('[1]Multi-Field'!Q109=$AC$73,"x","")</f>
        <v/>
      </c>
      <c r="AW269" s="387" t="str">
        <f>IF('[1]Multi-Field'!Q109=$AC$83,"x","")</f>
        <v/>
      </c>
      <c r="AX269" s="387" t="str">
        <f>IF('[1]Multi-Field'!Q109=$AC$84,"x","")</f>
        <v/>
      </c>
      <c r="AY269" s="387" t="str">
        <f>IF('[1]Multi-Field'!Q109=$AC$97,"x","")</f>
        <v/>
      </c>
      <c r="AZ269" s="387" t="str">
        <f>IF('[1]Multi-Field'!Q109=$AC$99,"x","")</f>
        <v/>
      </c>
      <c r="BA269" s="387" t="str">
        <f>IF('[1]Multi-Field'!Q109=$AC$104,"x","")</f>
        <v/>
      </c>
      <c r="BB269" s="387" t="str">
        <f>IF('[1]Multi-Field'!Q109=$AC$105,"x","")</f>
        <v/>
      </c>
      <c r="BC269" s="388"/>
      <c r="BF269" s="411" t="s">
        <v>1435</v>
      </c>
      <c r="BG269" s="412">
        <v>3</v>
      </c>
      <c r="BH269" s="412">
        <v>3</v>
      </c>
      <c r="BI269" s="412">
        <v>3</v>
      </c>
      <c r="BJ269" s="409" t="e">
        <f>IF(AND('[1]Single Field'!#REF!=[1]Lists!BF269,'[1]Single Field'!#REF!="Drained"),"x",IF(AND('[1]Single Field'!#REF!=[1]Lists!BF269,'[1]Single Field'!#REF!="Undrained"),O,""))</f>
        <v>#REF!</v>
      </c>
      <c r="BK269" s="409" t="str">
        <f>IF(AND('[1]Multi-Field'!$E$3=[1]Lists!BF269,'[1]Multi-Field'!$F$3="Drained"),BI269,IF(AND('[1]Multi-Field'!$E$3=BF269,'[1]Multi-Field'!$F$3="undrained"),BH269,""))</f>
        <v/>
      </c>
      <c r="BL269" s="409" t="str">
        <f>IF(AND('[1]Multi-Field'!$E$4=BF269,'[1]Multi-Field'!$F$4="Drained"),BI269,IF(AND('[1]Multi-Field'!$E$4=BF269,'[1]Multi-Field'!$F$4="undrained"),BH269,""))</f>
        <v/>
      </c>
      <c r="BM269" s="409" t="str">
        <f>IF(AND('[1]Multi-Field'!$E$5=BF269,'[1]Multi-Field'!$F$5="Drained"),BI269,IF(AND('[1]Multi-Field'!$E$5=BF269,'[1]Multi-Field'!$F$5="undrained"),BH269,""))</f>
        <v/>
      </c>
      <c r="BN269" s="409" t="str">
        <f>IF(AND('[1]Multi-Field'!$E$6=BF269,'[1]Multi-Field'!$F$6="Drained"),BI269,IF(AND('[1]Multi-Field'!$E$6=BF269,'[1]Multi-Field'!$F$6="undrained"),BH269,""))</f>
        <v/>
      </c>
      <c r="BO269" s="409" t="str">
        <f>IF(AND('[1]Multi-Field'!$E$7=BF269,'[1]Multi-Field'!$F$7="Drained"),BI269,IF(AND('[1]Multi-Field'!$E$7=BF269,'[1]Multi-Field'!$F$7="undrained"),BH269,""))</f>
        <v/>
      </c>
      <c r="BP269" s="409" t="str">
        <f>IF(AND('[1]Multi-Field'!$E$8=BF269,'[1]Multi-Field'!$F$8="Drained"),BI269,IF(AND('[1]Multi-Field'!$E$8=BF269,'[1]Multi-Field'!$F$8="undrained"),BH269,""))</f>
        <v/>
      </c>
      <c r="BQ269" s="409" t="str">
        <f>IF(AND('[1]Multi-Field'!$E$9=BF269,'[1]Multi-Field'!$F$9="Drained"),BI269,IF(AND('[1]Multi-Field'!$E$9=BF269,'[1]Multi-Field'!$F$9="undrained"),BH269,""))</f>
        <v/>
      </c>
      <c r="BR269" s="409" t="str">
        <f>IF(AND('[1]Multi-Field'!$E$10=BF269,'[1]Multi-Field'!$F$10="Drained"),BI269,IF(AND('[1]Multi-Field'!$E$10=BF269,'[1]Multi-Field'!$F$10="undrained"),BH269,""))</f>
        <v/>
      </c>
      <c r="BS269" s="409" t="str">
        <f>IF(AND('[1]Multi-Field'!$E$11=BF269,'[1]Multi-Field'!$F$11="Drained"),BI269,IF(AND('[1]Multi-Field'!$E$11=BF269,'[1]Multi-Field'!$F$11="undrained"),BH269,""))</f>
        <v/>
      </c>
      <c r="BT269" s="409" t="str">
        <f>IF(AND('[1]Multi-Field'!$E$12=BF269,'[1]Multi-Field'!$F$12="Drained"),BI269,IF(AND('[1]Multi-Field'!$E$12=BF269,'[1]Multi-Field'!$F$12="undrained"),BH269,""))</f>
        <v/>
      </c>
      <c r="BU269" s="409" t="str">
        <f>IF(AND('[1]Multi-Field'!$E$13=BF269,'[1]Multi-Field'!$F$13="Drained"),BI269,IF(AND('[1]Multi-Field'!$E$3=BF269,'[1]Multi-Field'!$F$13="undrained"),BH269,""))</f>
        <v/>
      </c>
      <c r="BV269" s="409" t="str">
        <f>IF(AND('[1]Multi-Field'!$E$14=BF269,'[1]Multi-Field'!$F$14="Drained"),BI269,IF(AND('[1]Multi-Field'!$E$14=BF269,'[1]Multi-Field'!$F$14="undrained"),BH269,""))</f>
        <v/>
      </c>
      <c r="BW269" s="409" t="str">
        <f>IF(AND('[1]Multi-Field'!$E$15=BF269,'[1]Multi-Field'!$F$15="Drained"),BI269,IF(AND('[1]Multi-Field'!$E$15=BF269,'[1]Multi-Field'!$F$15="undrained"),BH269,""))</f>
        <v/>
      </c>
      <c r="BX269" s="409" t="str">
        <f>IF(AND('[1]Multi-Field'!$E$16=[1]Lists!BF269,'[1]Multi-Field'!$F$16="Drained"),BI269,IF(AND('[1]Multi-Field'!$E$16=[1]Lists!BF269,'[1]Multi-Field'!$F$16="undrained"),BH269,""))</f>
        <v/>
      </c>
      <c r="BY269" s="409" t="str">
        <f>IF(AND('[1]Multi-Field'!$E$17=[1]Lists!BF269,'[1]Multi-Field'!$F$17="Drained"),BI269,IF(AND('[1]Multi-Field'!$E$17=[1]Lists!BF269,'[1]Multi-Field'!$F$17="undrained"),BH269,""))</f>
        <v/>
      </c>
      <c r="BZ269" s="409" t="str">
        <f>IF(AND('[1]Multi-Field'!$E$18=[1]Lists!BF269,'[1]Multi-Field'!$F$18="Drained"),BI269,IF(AND('[1]Multi-Field'!$E$18=[1]Lists!BF269,'[1]Multi-Field'!$F$18="undrained"),BH269,""))</f>
        <v/>
      </c>
      <c r="CA269" s="409" t="str">
        <f>IF(AND('[1]Multi-Field'!$E$19=[1]Lists!BF269,'[1]Multi-Field'!$F$19="Drained"),BI269,IF(AND('[1]Multi-Field'!$E$19=[1]Lists!BF269,'[1]Multi-Field'!$F$19="undrained"),BH269,""))</f>
        <v/>
      </c>
      <c r="CB269" s="409" t="str">
        <f>IF(AND('[1]Multi-Field'!$E$20=[1]Lists!BF269,'[1]Multi-Field'!$F$20="Drained"),BI269,IF(AND('[1]Multi-Field'!$E$20=[1]Lists!BF269,'[1]Multi-Field'!$F$20="undrained"),BH269,""))</f>
        <v/>
      </c>
      <c r="CC269" s="409" t="str">
        <f>IF(AND('[1]Multi-Field'!$E$21=[1]Lists!BF269,'[1]Multi-Field'!$F$21="Drained"),BI269,IF(AND('[1]Multi-Field'!$E$21=[1]Lists!BF269,'[1]Multi-Field'!$F$21="undrained"),BH269,""))</f>
        <v/>
      </c>
      <c r="CD269" s="409" t="str">
        <f>IF(AND('[1]Multi-Field'!$E$22=[1]Lists!BF269,'[1]Multi-Field'!$F$22="Drained"),BI269,IF(AND('[1]Multi-Field'!$E$22=[1]Lists!BF269,'[1]Multi-Field'!$F$22="undrained"),BH269,""))</f>
        <v/>
      </c>
      <c r="CE269" s="409" t="str">
        <f>IF(AND('[1]Multi-Field'!$E$23=[1]Lists!BF269,'[1]Multi-Field'!$F$23="Drained"),BI269,IF(AND('[1]Multi-Field'!$E$23=[1]Lists!BF269,'[1]Multi-Field'!$F$23="undrained"),BH269,""))</f>
        <v/>
      </c>
      <c r="CF269" s="409" t="str">
        <f>IF(AND('[1]Multi-Field'!$E$24=[1]Lists!BF269,'[1]Multi-Field'!$F$24="Drained"),BI269,IF(AND('[1]Multi-Field'!$E$24=[1]Lists!BF269,'[1]Multi-Field'!$F$24="undrained"),BH269,""))</f>
        <v/>
      </c>
      <c r="CG269" s="409" t="str">
        <f>IF(AND('[1]Multi-Field'!$E$25=[1]Lists!BF269,'[1]Multi-Field'!$F$25="Drained"),BI269,IF(AND('[1]Multi-Field'!$E$25=[1]Lists!BF269,'[1]Multi-Field'!$F$25="undrained"),BH269,""))</f>
        <v/>
      </c>
      <c r="CH269" s="409" t="str">
        <f>IF(AND('[1]Multi-Field'!$E$26=[1]Lists!BF269,'[1]Multi-Field'!$F$26="Drained"),BI269,IF(AND('[1]Multi-Field'!$E$26=[1]Lists!BF269,'[1]Multi-Field'!$F$26="undrained"),BH269,""))</f>
        <v/>
      </c>
      <c r="CI269" s="409" t="str">
        <f>IF(AND('[1]Multi-Field'!$E$27=[1]Lists!BF269,'[1]Multi-Field'!$F$27="Drained"),BI269,IF(AND('[1]Multi-Field'!$E$27=[1]Lists!BF269,'[1]Multi-Field'!$F$27="undrained"),BH269,""))</f>
        <v/>
      </c>
      <c r="CJ269" s="409" t="str">
        <f>IF(AND('[1]Multi-Field'!$E$28=[1]Lists!BF269,'[1]Multi-Field'!$F$28="Drained"),BI269,IF(AND('[1]Multi-Field'!$E$28=[1]Lists!BF269,'[1]Multi-Field'!$F$28="undrained"),BH269,""))</f>
        <v/>
      </c>
      <c r="CK269" s="409" t="str">
        <f>IF(AND('[1]Multi-Field'!$E$29=[1]Lists!BF269,'[1]Multi-Field'!$F$29="Drained"),BI269,IF(AND('[1]Multi-Field'!$E$29=[1]Lists!BF269,'[1]Multi-Field'!$F$29="undrained"),BH269,""))</f>
        <v/>
      </c>
      <c r="CL269" s="409" t="str">
        <f>IF(AND('[1]Multi-Field'!$E$30=[1]Lists!BF269,'[1]Multi-Field'!$F$30="Drained"),BI269,IF(AND('[1]Multi-Field'!$E$30=[1]Lists!BF269,'[1]Multi-Field'!$F$30="undrained"),BH269,""))</f>
        <v/>
      </c>
      <c r="CM269" s="409" t="str">
        <f>IF(AND('[1]Multi-Field'!$E$31=[1]Lists!BF269,'[1]Multi-Field'!$F$31="Drained"),BI269,IF(AND('[1]Multi-Field'!$E$31=[1]Lists!BF269,'[1]Multi-Field'!$F$31="undrained"),BH269,""))</f>
        <v/>
      </c>
      <c r="CN269" s="409" t="str">
        <f>IF(AND('[1]Multi-Field'!$E$32=[1]Lists!BF269,'[1]Multi-Field'!$F$32="Drained"),BI269,IF(AND('[1]Multi-Field'!$E$32=[1]Lists!BF269,'[1]Multi-Field'!$F$32="undrained"),BH269,""))</f>
        <v/>
      </c>
      <c r="CO269" s="409" t="str">
        <f>IF(AND('[1]Multi-Field'!$E$33=[1]Lists!BF269,'[1]Multi-Field'!$F$33="Drained"),BI269,IF(AND('[1]Multi-Field'!$E$33=[1]Lists!BF269,'[1]Multi-Field'!$F$33="undrained"),BH269,""))</f>
        <v/>
      </c>
      <c r="CP269" s="409" t="str">
        <f>IF(AND('[1]Multi-Field'!$E$34=[1]Lists!BF269,'[1]Multi-Field'!$F$34="Drained"),BI269,IF(AND('[1]Multi-Field'!$E$34=[1]Lists!BF269,'[1]Multi-Field'!$F$34="undrained"),BH269,""))</f>
        <v/>
      </c>
      <c r="CQ269" s="409" t="str">
        <f>IF(AND('[1]Multi-Field'!$E$35=[1]Lists!BF269,'[1]Multi-Field'!$F$35="Drained"),BI269,IF(AND('[1]Multi-Field'!$E$35=[1]Lists!BF269,'[1]Multi-Field'!$F$35="undrained"),BH269,""))</f>
        <v/>
      </c>
      <c r="CR269" s="409" t="str">
        <f>IF(AND('[1]Multi-Field'!$E$36=[1]Lists!BF269,'[1]Multi-Field'!$F$36="Drained"),BI269,IF(AND('[1]Multi-Field'!$E$36=[1]Lists!BF269,'[1]Multi-Field'!$F$36="undrained"),BH269,""))</f>
        <v/>
      </c>
      <c r="CS269" s="409" t="str">
        <f>IF(AND('[1]Multi-Field'!$E$37=[1]Lists!BF269,'[1]Multi-Field'!$F$37="Drained"),BI269,IF(AND('[1]Multi-Field'!$E$37=[1]Lists!BF269,'[1]Multi-Field'!$F$37="undrained"),BH269,""))</f>
        <v/>
      </c>
      <c r="CT269" s="409" t="str">
        <f>IF(AND('[1]Multi-Field'!$E$38=[1]Lists!BF269,'[1]Multi-Field'!$F$38="Drained"),BI269,IF(AND('[1]Multi-Field'!$E$38=[1]Lists!BF269,'[1]Multi-Field'!$F$38="undrained"),BH269,""))</f>
        <v/>
      </c>
      <c r="CU269" s="409" t="str">
        <f>IF(AND('[1]Multi-Field'!$E$39=[1]Lists!BF269,'[1]Multi-Field'!$F$39="Drained"),BI269,IF(AND('[1]Multi-Field'!$E$39=[1]Lists!BF269,'[1]Multi-Field'!$F$39="undrained"),BH269,""))</f>
        <v/>
      </c>
      <c r="CV269" s="409" t="str">
        <f>IF(AND('[1]Multi-Field'!$E$40=[1]Lists!BF269,'[1]Multi-Field'!$F$40="Drained"),BI269,IF(AND('[1]Multi-Field'!$E$40=[1]Lists!BF269,'[1]Multi-Field'!$F$40="undrained"),BH269,""))</f>
        <v/>
      </c>
      <c r="CW269" s="409" t="str">
        <f>IF(AND('[1]Multi-Field'!$E$41=[1]Lists!BF269,'[1]Multi-Field'!$F$40="Drained"),BI269,IF(AND('[1]Multi-Field'!$E$40=[1]Lists!BF269,'[1]Multi-Field'!$F$40="undrained"),BH269,""))</f>
        <v/>
      </c>
      <c r="CX269" s="409" t="str">
        <f>IF(AND('[1]Multi-Field'!$E$42=[1]Lists!BF269,'[1]Multi-Field'!$F$42="Drained"),BI269,IF(AND('[1]Multi-Field'!$E$42=[1]Lists!BF269,'[1]Multi-Field'!$F$42="undrained"),BH269,""))</f>
        <v/>
      </c>
      <c r="CY269" s="409" t="str">
        <f>IF(AND('[1]Multi-Field'!$E$43=[1]Lists!BF269,'[1]Multi-Field'!$F$43="Drained"),BI269,IF(AND('[1]Multi-Field'!$E$43=[1]Lists!BF269,'[1]Multi-Field'!$F$43="undrained"),BH269,""))</f>
        <v/>
      </c>
      <c r="CZ269" s="409" t="str">
        <f>IF(AND('[1]Multi-Field'!$E$44=[1]Lists!BF269,'[1]Multi-Field'!$F$44="Drained"),BI269,IF(AND('[1]Multi-Field'!$E$44=[1]Lists!BF269,'[1]Multi-Field'!$F$44="undrained"),BH269,""))</f>
        <v/>
      </c>
      <c r="DA269" s="409" t="str">
        <f>IF(AND('[1]Multi-Field'!$E$45=[1]Lists!BF269,'[1]Multi-Field'!$F$45="Drained"),BI269,IF(AND('[1]Multi-Field'!$E$45=[1]Lists!BF269,'[1]Multi-Field'!$F$45="undrained"),BH269,""))</f>
        <v/>
      </c>
      <c r="DB269" s="409" t="str">
        <f>IF(AND('[1]Multi-Field'!$E$46=[1]Lists!BF269,'[1]Multi-Field'!$F$46="Drained"),BI269,IF(AND('[1]Multi-Field'!$E$46=[1]Lists!BF269,'[1]Multi-Field'!$F$46="undrained"),BH269,""))</f>
        <v/>
      </c>
      <c r="DC269" s="409" t="str">
        <f>IF(AND('[1]Multi-Field'!$E$47=[1]Lists!BF269,'[1]Multi-Field'!$F$47="Drained"),BI269,IF(AND('[1]Multi-Field'!$E$47=[1]Lists!BF269,'[1]Multi-Field'!$F$47="undrained"),BH269,""))</f>
        <v/>
      </c>
      <c r="DD269" s="409" t="str">
        <f>IF(AND('[1]Multi-Field'!$E$48=[1]Lists!BF269,'[1]Multi-Field'!$F$48="Drained"),BI269,IF(AND('[1]Multi-Field'!$E$48=[1]Lists!BF269,'[1]Multi-Field'!$F$48="undrained"),BH269,""))</f>
        <v/>
      </c>
      <c r="DE269" s="409" t="str">
        <f>IF(AND('[1]Multi-Field'!$E$49=[1]Lists!BF269,'[1]Multi-Field'!$F$49="Drained"),BI269,IF(AND('[1]Multi-Field'!$E$49=[1]Lists!BF269,'[1]Multi-Field'!$F$9="undrained"),BH269,""))</f>
        <v/>
      </c>
      <c r="DF269" s="409" t="str">
        <f>IF(AND('[1]Multi-Field'!$E$50=[1]Lists!BF269,'[1]Multi-Field'!$F$50="Drained"),BI269,IF(AND('[1]Multi-Field'!$E$50=[1]Lists!BF269,'[1]Multi-Field'!$F$50="undrained"),BH269,""))</f>
        <v/>
      </c>
      <c r="DG269" s="409" t="str">
        <f>IF(AND('[1]Multi-Field'!$E$51=[1]Lists!BF269,'[1]Multi-Field'!$F$51="Drained"),BI269,IF(AND('[1]Multi-Field'!$E$51=[1]Lists!BF269,'[1]Multi-Field'!$F$51="undrained"),BH269,""))</f>
        <v/>
      </c>
      <c r="DH269" s="409" t="str">
        <f>IF(AND('[1]Multi-Field'!$E$52=[1]Lists!BF269,'[1]Multi-Field'!$F$52="Drained"),BI269,IF(AND('[1]Multi-Field'!$E$52=[1]Lists!BF269,'[1]Multi-Field'!$F$52="undrained"),BH269,""))</f>
        <v/>
      </c>
      <c r="DI269" s="409" t="str">
        <f>IF(AND('[1]Multi-Field'!$E$53=[1]Lists!BF269,'[1]Multi-Field'!$F$53="Drained"),BI269,IF(AND('[1]Multi-Field'!$E$53=[1]Lists!BF269,'[1]Multi-Field'!$F$53="undrained"),BH269,""))</f>
        <v/>
      </c>
      <c r="DJ269" s="409" t="str">
        <f>IF(AND('[1]Multi-Field'!$E$54=[1]Lists!BF269,'[1]Multi-Field'!$F$54="Drained"),BI269,IF(AND('[1]Multi-Field'!$E$54=[1]Lists!BF269,'[1]Multi-Field'!$F$54="undrained"),BH269,""))</f>
        <v/>
      </c>
      <c r="DK269" s="409" t="str">
        <f>IF(AND('[1]Multi-Field'!$E$55=[1]Lists!BF269,'[1]Multi-Field'!$F$55="Drained"),BI269,IF(AND('[1]Multi-Field'!$E$55=[1]Lists!BF269,'[1]Multi-Field'!$F$55="undrained"),BH269,""))</f>
        <v/>
      </c>
      <c r="DL269" s="409" t="str">
        <f>IF(AND('[1]Multi-Field'!$E$56=[1]Lists!BF269,'[1]Multi-Field'!$F$56="Drained"),BI269,IF(AND('[1]Multi-Field'!$E$56=[1]Lists!BF269,'[1]Multi-Field'!$F$56="undrained"),BH269,""))</f>
        <v/>
      </c>
      <c r="DM269" s="409" t="str">
        <f>IF(AND('[1]Multi-Field'!$E$57=[1]Lists!BF269,'[1]Multi-Field'!$F$57="Drained"),BI269,IF(AND('[1]Multi-Field'!$E$57=[1]Lists!BF269,'[1]Multi-Field'!$F$57="undrained"),BH269,""))</f>
        <v/>
      </c>
      <c r="DN269" s="409" t="str">
        <f>IF(AND('[1]Multi-Field'!$E$58=[1]Lists!BF269,'[1]Multi-Field'!$F$58="Drained"),BI269,IF(AND('[1]Multi-Field'!$E$58=[1]Lists!BF269,'[1]Multi-Field'!$F$58="undrained"),BH269,""))</f>
        <v/>
      </c>
      <c r="DO269" s="409" t="str">
        <f>IF(AND('[1]Multi-Field'!$E$59=[1]Lists!BF269,'[1]Multi-Field'!$F$59="Drained"),BI269,IF(AND('[1]Multi-Field'!$E$59=[1]Lists!BF269,'[1]Multi-Field'!$F$59="undrained"),BH269,""))</f>
        <v/>
      </c>
      <c r="DP269" s="409" t="str">
        <f>IF(AND('[1]Multi-Field'!$E$60=[1]Lists!BF269,'[1]Multi-Field'!$F$60="Drained"),BI269,IF(AND('[1]Multi-Field'!$E$60=[1]Lists!BF269,'[1]Multi-Field'!$F$60="undrained"),BH269,""))</f>
        <v/>
      </c>
      <c r="DQ269" s="409" t="str">
        <f>IF(AND('[1]Multi-Field'!$E$61=[1]Lists!BF269,'[1]Multi-Field'!$F$61="Drained"),BI269,IF(AND('[1]Multi-Field'!$E$61=[1]Lists!BF269,'[1]Multi-Field'!$F$61="undrained"),BH269,""))</f>
        <v/>
      </c>
      <c r="DR269" s="409" t="str">
        <f>IF(AND('[1]Multi-Field'!$E$62=[1]Lists!BF269,'[1]Multi-Field'!$F$62="Drained"),BI269,IF(AND('[1]Multi-Field'!$E$62=[1]Lists!BF269,'[1]Multi-Field'!$F$62="undrained"),BH269,""))</f>
        <v/>
      </c>
      <c r="DS269" s="409" t="str">
        <f>IF(AND('[1]Multi-Field'!$E$63=[1]Lists!BF269,'[1]Multi-Field'!$F$63="Drained"),BI269,IF(AND('[1]Multi-Field'!$E$63=[1]Lists!BF269,'[1]Multi-Field'!$F$63="undrained"),BH269,""))</f>
        <v/>
      </c>
      <c r="DT269" s="409" t="str">
        <f>IF(AND('[1]Multi-Field'!$E$64=[1]Lists!BF269,'[1]Multi-Field'!$F$64="Drained"),BI269,IF(AND('[1]Multi-Field'!$E$64=[1]Lists!BF269,'[1]Multi-Field'!$F$64="undrained"),BH269,""))</f>
        <v/>
      </c>
      <c r="DU269" s="409" t="str">
        <f>IF(AND('[1]Multi-Field'!$E$65=[1]Lists!BF269,'[1]Multi-Field'!$F$65="Drained"),BI269,IF(AND('[1]Multi-Field'!$E$65=[1]Lists!BF269,'[1]Multi-Field'!$F$65="undrained"),BH269,""))</f>
        <v/>
      </c>
      <c r="DV269" s="409" t="str">
        <f>IF(AND('[1]Multi-Field'!$E$66=[1]Lists!BF269,'[1]Multi-Field'!$F$66="Drained"),BI269,IF(AND('[1]Multi-Field'!$E$66=[1]Lists!BF269,'[1]Multi-Field'!$F$66="undrained"),BH269,""))</f>
        <v/>
      </c>
      <c r="DW269" s="409" t="str">
        <f>IF(AND('[1]Multi-Field'!$E$67=[1]Lists!BF269,'[1]Multi-Field'!$F$67="Drained"),BI269,IF(AND('[1]Multi-Field'!$E$67=[1]Lists!BF269,'[1]Multi-Field'!$F$67="undrained"),BH269,""))</f>
        <v/>
      </c>
      <c r="DX269" s="409" t="str">
        <f>IF(AND('[1]Multi-Field'!$E$68=[1]Lists!BF269,'[1]Multi-Field'!$F$68="Drained"),BI269,IF(AND('[1]Multi-Field'!$E$68=[1]Lists!BF269,'[1]Multi-Field'!$F$68="undrained"),BH269,""))</f>
        <v/>
      </c>
      <c r="DY269" s="409" t="str">
        <f>IF(AND('[1]Multi-Field'!$E$69=[1]Lists!BF269,'[1]Multi-Field'!$F$69="Drained"),BI269,IF(AND('[1]Multi-Field'!$E$69=[1]Lists!BF269,'[1]Multi-Field'!$F$69="undrained"),BH269,""))</f>
        <v/>
      </c>
      <c r="DZ269" s="409" t="str">
        <f>IF(AND('[1]Multi-Field'!$E$70=[1]Lists!BF269,'[1]Multi-Field'!$F$70="Drained"),BI269,IF(AND('[1]Multi-Field'!$E$70=[1]Lists!BF269,'[1]Multi-Field'!$F$70="undrained"),BH269,""))</f>
        <v/>
      </c>
      <c r="EA269" s="409" t="str">
        <f>IF(AND('[1]Multi-Field'!$E$71=[1]Lists!BF269,'[1]Multi-Field'!$F$71="Drained"),BI269,IF(AND('[1]Multi-Field'!$E$71=[1]Lists!BF269,'[1]Multi-Field'!$F$71="undrained"),BH269,""))</f>
        <v/>
      </c>
      <c r="EB269" s="409" t="str">
        <f>IF(AND('[1]Multi-Field'!$E$72=[1]Lists!BF269,'[1]Multi-Field'!$F$72="Drained"),BI269,IF(AND('[1]Multi-Field'!$E$72=[1]Lists!BF269,'[1]Multi-Field'!$F$72="undrained"),BH269,""))</f>
        <v/>
      </c>
      <c r="EC269" s="409" t="str">
        <f>IF(AND('[1]Multi-Field'!$E$73=[1]Lists!BF269,'[1]Multi-Field'!$F$73="Drained"),BI269,IF(AND('[1]Multi-Field'!$E$73=[1]Lists!BF269,'[1]Multi-Field'!$F$73="undrained"),BH269,""))</f>
        <v/>
      </c>
      <c r="ED269" s="409" t="str">
        <f>IF(AND('[1]Multi-Field'!$E$74=[1]Lists!BF269,'[1]Multi-Field'!$F$74="Drained"),BI269,IF(AND('[1]Multi-Field'!$E$74=[1]Lists!BF269,'[1]Multi-Field'!$F$74="undrained"),BH269,""))</f>
        <v/>
      </c>
      <c r="EE269" s="409" t="str">
        <f>IF(AND('[1]Multi-Field'!$E$75=[1]Lists!BF269,'[1]Multi-Field'!$F$75="Drained"),BI269,IF(AND('[1]Multi-Field'!$E$75=[1]Lists!BF269,'[1]Multi-Field'!$F$75="undrained"),BH269,""))</f>
        <v/>
      </c>
      <c r="EF269" s="409" t="str">
        <f>IF(AND('[1]Multi-Field'!$E$76=[1]Lists!BF269,'[1]Multi-Field'!$F$76="Drained"),BI269,IF(AND('[1]Multi-Field'!$E$76=[1]Lists!BF269,'[1]Multi-Field'!$F$6="undrained"),BH269,""))</f>
        <v/>
      </c>
      <c r="EG269" s="409" t="str">
        <f>IF(AND('[1]Multi-Field'!$E$77=[1]Lists!BF269,'[1]Multi-Field'!$F$77="Drained"),BI269,IF(AND('[1]Multi-Field'!$E$77=[1]Lists!BF269,'[1]Multi-Field'!$F$77="undrained"),BH269,""))</f>
        <v/>
      </c>
      <c r="EH269" s="409" t="str">
        <f>IF(AND('[1]Multi-Field'!$E$78=[1]Lists!BF269,'[1]Multi-Field'!$F$78="Drained"),BI269,IF(AND('[1]Multi-Field'!$E$78=[1]Lists!BF269,'[1]Multi-Field'!$F$78="undrained"),BH269,""))</f>
        <v/>
      </c>
      <c r="EI269" s="409" t="str">
        <f>IF(AND('[1]Multi-Field'!$E$79=[1]Lists!BF269,'[1]Multi-Field'!$F$79="Drained"),BI269,IF(AND('[1]Multi-Field'!$E$79=[1]Lists!BF269,'[1]Multi-Field'!$F$79="undrained"),BH269,""))</f>
        <v/>
      </c>
      <c r="EJ269" s="409" t="str">
        <f>IF(AND('[1]Multi-Field'!$E$80=[1]Lists!BF269,'[1]Multi-Field'!$F$80="Drained"),BI269,IF(AND('[1]Multi-Field'!$E$80=[1]Lists!BF269,'[1]Multi-Field'!$F$80="undrained"),BH269,""))</f>
        <v/>
      </c>
      <c r="EK269" s="409" t="str">
        <f>IF(AND('[1]Multi-Field'!$E$81=[1]Lists!BF269,'[1]Multi-Field'!$F$81="Drained"),BI269,IF(AND('[1]Multi-Field'!$E$81=[1]Lists!BF269,'[1]Multi-Field'!$F$81="undrained"),BH269,""))</f>
        <v/>
      </c>
      <c r="EL269" s="409" t="str">
        <f>IF(AND('[1]Multi-Field'!$E$82=[1]Lists!BF269,'[1]Multi-Field'!$F$82="Drained"),BI269,IF(AND('[1]Multi-Field'!$E$82=[1]Lists!BF269,'[1]Multi-Field'!$F$82="undrained"),BH269,""))</f>
        <v/>
      </c>
      <c r="EM269" s="409" t="str">
        <f>IF(AND('[1]Multi-Field'!$E$83=[1]Lists!BF269,'[1]Multi-Field'!$F$83="Drained"),BI269,IF(AND('[1]Multi-Field'!$E$83=[1]Lists!BF269,'[1]Multi-Field'!$F$83="undrained"),BH269,""))</f>
        <v/>
      </c>
      <c r="EN269" s="409" t="str">
        <f>IF(AND('[1]Multi-Field'!$E$84=[1]Lists!BF269,'[1]Multi-Field'!$F$84="Drained"),BI269,IF(AND('[1]Multi-Field'!$E$84=[1]Lists!BF269,'[1]Multi-Field'!$F$84="undrained"),BH269,""))</f>
        <v/>
      </c>
      <c r="EO269" s="409" t="str">
        <f>IF(AND('[1]Multi-Field'!$E$85=[1]Lists!BF269,'[1]Multi-Field'!$F$85="Drained"),BI269,IF(AND('[1]Multi-Field'!$E$85=[1]Lists!BF269,'[1]Multi-Field'!$F$85="undrained"),BH269,""))</f>
        <v/>
      </c>
      <c r="EP269" s="409" t="str">
        <f>IF(AND('[1]Multi-Field'!$E$86=[1]Lists!BF269,'[1]Multi-Field'!$F$86="Drained"),BI269,IF(AND('[1]Multi-Field'!$E$86=[1]Lists!BF269,'[1]Multi-Field'!$F$86="undrained"),BH269,""))</f>
        <v/>
      </c>
      <c r="EQ269" s="409" t="str">
        <f>IF(AND('[1]Multi-Field'!$E$87=[1]Lists!BF269,'[1]Multi-Field'!$F$87="Drained"),BI269,IF(AND('[1]Multi-Field'!$E$87=[1]Lists!BF269,'[1]Multi-Field'!$F$87="undrained"),BH269,""))</f>
        <v/>
      </c>
      <c r="ER269" s="409" t="str">
        <f>IF(AND('[1]Multi-Field'!$E$88=[1]Lists!BF269,'[1]Multi-Field'!$F$88="Drained"),BI269,IF(AND('[1]Multi-Field'!$E$88=[1]Lists!BF269,'[1]Multi-Field'!$F$88="undrained"),BH269,""))</f>
        <v/>
      </c>
      <c r="ES269" s="409" t="str">
        <f>IF(AND('[1]Multi-Field'!$E$89=[1]Lists!BF269,'[1]Multi-Field'!$F$89="Drained"),BI269,IF(AND('[1]Multi-Field'!$E$89=[1]Lists!BF269,'[1]Multi-Field'!$F$89="undrained"),BH269,""))</f>
        <v/>
      </c>
      <c r="ET269" s="409" t="str">
        <f>IF(AND('[1]Multi-Field'!$E$90=[1]Lists!BF269,'[1]Multi-Field'!$F$90="Drained"),BI269,IF(AND('[1]Multi-Field'!$E$90=[1]Lists!BF269,'[1]Multi-Field'!$F$90="undrained"),BH269,""))</f>
        <v/>
      </c>
      <c r="EU269" s="409" t="str">
        <f>IF(AND('[1]Multi-Field'!$E$91=[1]Lists!BF269,'[1]Multi-Field'!$F$91="Drained"),BI269,IF(AND('[1]Multi-Field'!$E$91=[1]Lists!BF269,'[1]Multi-Field'!$F$91="undrained"),BH269,""))</f>
        <v/>
      </c>
      <c r="EV269" s="409" t="str">
        <f>IF(AND('[1]Multi-Field'!$E$92=[1]Lists!BF269,'[1]Multi-Field'!$F$92="Drained"),BI269,IF(AND('[1]Multi-Field'!$E$92=[1]Lists!BF269,'[1]Multi-Field'!$F$92="undrained"),BH269,""))</f>
        <v/>
      </c>
      <c r="EW269" s="409" t="str">
        <f>IF(AND('[1]Multi-Field'!$E$93=[1]Lists!BF269,'[1]Multi-Field'!$F$93="Drained"),BI269,IF(AND('[1]Multi-Field'!$E$93=[1]Lists!BF269,'[1]Multi-Field'!$F$93="undrained"),BH269,""))</f>
        <v/>
      </c>
      <c r="EX269" s="409" t="str">
        <f>IF(AND('[1]Multi-Field'!$E$94=[1]Lists!BF269,'[1]Multi-Field'!$F$94="Drained"),BI269,IF(AND('[1]Multi-Field'!$E$94=[1]Lists!BF269,'[1]Multi-Field'!$F$94="undrained"),BH269,""))</f>
        <v/>
      </c>
      <c r="EY269" s="409" t="str">
        <f>IF(AND('[1]Multi-Field'!$E$95=[1]Lists!BF269,'[1]Multi-Field'!$F$95="Drained"),BI269,IF(AND('[1]Multi-Field'!$E$95=[1]Lists!BF269,'[1]Multi-Field'!$F$95="undrained"),BH269,""))</f>
        <v/>
      </c>
      <c r="EZ269" s="409" t="str">
        <f>IF(AND('[1]Multi-Field'!$E$96=[1]Lists!BF269,'[1]Multi-Field'!$F$96="Drained"),BI269,IF(AND('[1]Multi-Field'!$E$96=[1]Lists!BF269,'[1]Multi-Field'!$F$96="undrained"),BH269,""))</f>
        <v/>
      </c>
      <c r="FA269" s="409" t="str">
        <f>IF(AND('[1]Multi-Field'!$E$97=[1]Lists!BF269,'[1]Multi-Field'!$F$97="Drained"),BI269,IF(AND('[1]Multi-Field'!$E$97=[1]Lists!BF269,'[1]Multi-Field'!$F$97="undrained"),BH269,""))</f>
        <v/>
      </c>
      <c r="FB269" s="409" t="str">
        <f>IF(AND('[1]Multi-Field'!$E$98=[1]Lists!BF269,'[1]Multi-Field'!$F$98="Drained"),BI269,IF(AND('[1]Multi-Field'!$E$98=[1]Lists!BF269,'[1]Multi-Field'!$F$98="undrained"),BH269,""))</f>
        <v/>
      </c>
      <c r="FC269" s="409" t="str">
        <f>IF(AND('[1]Multi-Field'!$E$99=[1]Lists!BF269,'[1]Multi-Field'!$F$99="Drained"),BI269,IF(AND('[1]Multi-Field'!$E$99=[1]Lists!BF269,'[1]Multi-Field'!$F$99="undrained"),BH269,""))</f>
        <v/>
      </c>
      <c r="FD269" s="409" t="str">
        <f>IF(AND('[1]Multi-Field'!$E$100=[1]Lists!BF269,'[1]Multi-Field'!$F$100="Drained"),BI269,IF(AND('[1]Multi-Field'!$E$100=[1]Lists!BF269,'[1]Multi-Field'!$F$100="undrained"),BH269,""))</f>
        <v/>
      </c>
      <c r="FE269" s="409" t="str">
        <f>IF(AND('[1]Multi-Field'!$E$101=[1]Lists!BF269,'[1]Multi-Field'!$F$101="Drained"),BI269,IF(AND('[1]Multi-Field'!$E$101=[1]Lists!BF269,'[1]Multi-Field'!$F$101="undrained"),BH269,""))</f>
        <v/>
      </c>
      <c r="FF269" s="409" t="str">
        <f>IF(AND('[1]Multi-Field'!$E$102=[1]Lists!BF269,'[1]Multi-Field'!$F$102="Drained"),BI269,IF(AND('[1]Multi-Field'!$E$102=[1]Lists!BF269,'[1]Multi-Field'!$F$102="undrained"),BH269,""))</f>
        <v/>
      </c>
      <c r="FG269" s="409" t="str">
        <f>IF(AND('[1]Multi-Field'!$E$103=[1]Lists!BF269,'[1]Multi-Field'!$F$103="Drained"),BI269,IF(AND('[1]Multi-Field'!$E$103=[1]Lists!BF269,'[1]Multi-Field'!$F$103="undrained"),BH269,""))</f>
        <v/>
      </c>
      <c r="FH269" s="409" t="str">
        <f>IF(AND('[1]Multi-Field'!$E$104=[1]Lists!BF269,'[1]Multi-Field'!$F$104="Drained"),BI269,IF(AND('[1]Multi-Field'!$E$104=[1]Lists!BF269,'[1]Multi-Field'!$F$104="undrained"),BH269,""))</f>
        <v/>
      </c>
      <c r="FI269" s="409" t="str">
        <f>IF(AND('[1]Multi-Field'!$E$105=[1]Lists!BF269,'[1]Multi-Field'!$F$105="Drained"),BI269,IF(AND('[1]Multi-Field'!$E$105=[1]Lists!BF269,'[1]Multi-Field'!$F$105="undrained"),BH269,""))</f>
        <v/>
      </c>
      <c r="FJ269" s="409" t="str">
        <f>IF(AND('[1]Multi-Field'!$E$106=[1]Lists!BF269,'[1]Multi-Field'!$F$106="Drained"),BI269,IF(AND('[1]Multi-Field'!$E$106=[1]Lists!BF269,'[1]Multi-Field'!$F$106="undrained"),BH269,""))</f>
        <v/>
      </c>
      <c r="FK269" s="409" t="str">
        <f>IF(AND('[1]Multi-Field'!$E$107=[1]Lists!BF269,'[1]Multi-Field'!$F$107="Drained"),BI269,IF(AND('[1]Multi-Field'!$E$107=[1]Lists!BF269,'[1]Multi-Field'!$F$107="undrained"),BH269,""))</f>
        <v/>
      </c>
      <c r="FL269" s="409" t="str">
        <f>IF(AND('[1]Multi-Field'!$E$108=[1]Lists!BF269,'[1]Multi-Field'!$F$108="Drained"),BI269,IF(AND('[1]Multi-Field'!$E$108=[1]Lists!BF269,'[1]Multi-Field'!$F$108="undrained"),BH269,""))</f>
        <v/>
      </c>
      <c r="FM269" s="409" t="str">
        <f>IF(AND('[1]Multi-Field'!$E$109=[1]Lists!BF269,'[1]Multi-Field'!$F$109="Drained"),BI269,IF(AND('[1]Multi-Field'!$E$109=[1]Lists!BF269,'[1]Multi-Field'!$F$109="undrained"),BH269,""))</f>
        <v/>
      </c>
      <c r="FN269" s="409" t="str">
        <f>IF(AND('[1]Multi-Field'!$E$110=[1]Lists!BF269,'[1]Multi-Field'!$F$110="Drained"),BI269,IF(AND('[1]Multi-Field'!$E$110=[1]Lists!BF269,'[1]Multi-Field'!$F$110="undrained"),BH269,""))</f>
        <v/>
      </c>
      <c r="FO269" s="409" t="str">
        <f>IF(AND('[1]Multi-Field'!$E$111=[1]Lists!BF269,'[1]Multi-Field'!$F$111="Drained"),BI269,IF(AND('[1]Multi-Field'!$E$111=[1]Lists!BF269,'[1]Multi-Field'!$F$111="undrained"),BH269,""))</f>
        <v/>
      </c>
      <c r="FP269" s="409" t="str">
        <f>IF(AND('[1]Multi-Field'!$E$112=[1]Lists!BF269,'[1]Multi-Field'!$F$112="Drained"),BI269,IF(AND('[1]Multi-Field'!$E$112=[1]Lists!BF269,'[1]Multi-Field'!$F$112="undrained"),BH269,""))</f>
        <v/>
      </c>
      <c r="FQ269" s="409" t="str">
        <f>IF(AND('[1]Multi-Field'!$E$113=[1]Lists!BF269,'[1]Multi-Field'!$F$113="Drained"),BI269,IF(AND('[1]Multi-Field'!$E$113=[1]Lists!BF269,'[1]Multi-Field'!$F$113="undrained"),BH269,""))</f>
        <v/>
      </c>
      <c r="FR269" s="409" t="str">
        <f>IF(AND('[1]Multi-Field'!$E$114=[1]Lists!BF269,'[1]Multi-Field'!$F$114="Drained"),BI269,IF(AND('[1]Multi-Field'!$E$114=[1]Lists!BF269,'[1]Multi-Field'!$F$114="undrained"),BH269,""))</f>
        <v/>
      </c>
      <c r="FS269" s="409" t="str">
        <f>IF(AND('[1]Multi-Field'!$E$115=[1]Lists!BF269,'[1]Multi-Field'!$F$115="Drained"),BI269,IF(AND('[1]Multi-Field'!$E$115=[1]Lists!BF269,'[1]Multi-Field'!$F$115="undrained"),BH269,""))</f>
        <v/>
      </c>
      <c r="FT269" s="409" t="str">
        <f>IF(AND('[1]Multi-Field'!$E$116=[1]Lists!BF269,'[1]Multi-Field'!$F$116="Drained"),BI269,IF(AND('[1]Multi-Field'!$E$116=[1]Lists!BF269,'[1]Multi-Field'!$F$116="undrained"),BH269,""))</f>
        <v/>
      </c>
      <c r="FU269" s="409" t="str">
        <f>IF(AND('[1]Multi-Field'!$E$117=[1]Lists!BF269,'[1]Multi-Field'!$F$117="Drained"),BI269,IF(AND('[1]Multi-Field'!$E$117=[1]Lists!BF269,'[1]Multi-Field'!$F$117="undrained"),BH269,""))</f>
        <v/>
      </c>
      <c r="FV269" s="409" t="str">
        <f>IF(AND('[1]Multi-Field'!$E$118=[1]Lists!BF269,'[1]Multi-Field'!$F$118="Drained"),BI269,IF(AND('[1]Multi-Field'!$E$118=[1]Lists!BF269,'[1]Multi-Field'!$F$118="undrained"),BH269,""))</f>
        <v/>
      </c>
      <c r="FW269" s="409" t="str">
        <f>IF(AND('[1]Multi-Field'!$E$119=[1]Lists!BF269,'[1]Multi-Field'!$F$119="Drained"),BI269,IF(AND('[1]Multi-Field'!$E$119=[1]Lists!BF269,'[1]Multi-Field'!$F$119="undrained"),BH269,""))</f>
        <v/>
      </c>
      <c r="FX269" s="409" t="str">
        <f>IF(AND('[1]Multi-Field'!$E$120=[1]Lists!BF269,'[1]Multi-Field'!$F$120="Drained"),BI269,IF(AND('[1]Multi-Field'!$E$120=[1]Lists!BF269,'[1]Multi-Field'!$F$120="undrained"),BH269,""))</f>
        <v/>
      </c>
    </row>
    <row r="270" spans="1:180" ht="13.5" customHeight="1">
      <c r="A270" s="7" t="s">
        <v>356</v>
      </c>
      <c r="B270" s="7"/>
      <c r="C270" s="7"/>
      <c r="D270" s="8">
        <v>60</v>
      </c>
      <c r="E270" s="8">
        <f t="shared" si="46"/>
        <v>62</v>
      </c>
      <c r="F270" s="8">
        <f t="shared" si="47"/>
        <v>63</v>
      </c>
      <c r="G270" s="8">
        <v>65</v>
      </c>
      <c r="H270" s="8">
        <v>65</v>
      </c>
      <c r="I270" s="8">
        <f t="shared" si="50"/>
        <v>68</v>
      </c>
      <c r="J270" s="8">
        <f t="shared" si="51"/>
        <v>72</v>
      </c>
      <c r="K270" s="8">
        <v>75</v>
      </c>
      <c r="L270" s="8">
        <v>105</v>
      </c>
      <c r="M270" s="8">
        <f t="shared" si="48"/>
        <v>112</v>
      </c>
      <c r="N270" s="8">
        <f t="shared" si="49"/>
        <v>118</v>
      </c>
      <c r="O270" s="8">
        <v>125</v>
      </c>
      <c r="P270" s="391">
        <v>245</v>
      </c>
      <c r="Q270" s="394"/>
      <c r="R270" s="395" t="b">
        <f>IF(OR('Multi-Field'!AA247=Lists!$AC$42,'Multi-Field'!AA247=Lists!$AC$43),IF('Multi-Field'!Z247="x",(IF('Multi-Field'!AC247=Lists!$Q$11,Lists!$R$11,IF('Multi-Field'!AC247=Lists!$Q$12,Lists!$R$12,IF('Multi-Field'!AC247=Lists!$Q$13,Lists!$R$13,IF('Multi-Field'!AC247=Lists!$Q$14,Lists!$R$14))))),IF('Multi-Field'!X247="x",(IF('Multi-Field'!AC247=Lists!$Q$11,Lists!$S$11,IF('Multi-Field'!AC247=Lists!$Q$12,Lists!$S$12,IF('Multi-Field'!AC247=Lists!$Q$13,Lists!$S$13,IF('Multi-Field'!AC247=Lists!$Q$14,Lists!$S$14))))),IF('Multi-Field'!V247="x",(IF('Multi-Field'!AC247=Lists!$Q$11,Lists!$T$11,IF('Multi-Field'!AC247=Lists!$Q$12,Lists!$T$12,IF('Multi-Field'!AC247=Lists!$Q$13,Lists!$T$13,IF('Multi-Field'!AC247=Lists!$Q$14,Lists!$T$14))))),0))))</f>
        <v>0</v>
      </c>
      <c r="S270" s="395" t="str">
        <f t="shared" si="45"/>
        <v/>
      </c>
      <c r="T270" s="395"/>
      <c r="U270" s="396"/>
      <c r="AI270" s="384">
        <f>'[1]Multi-Field'!B266</f>
        <v>0</v>
      </c>
      <c r="AJ270" s="387" t="str">
        <f>IF(OR('[1]Multi-Field'!Q110=[1]Lists!$AC$42,'[1]Multi-Field'!Q110=[1]Lists!$AC$43),"x","")</f>
        <v/>
      </c>
      <c r="AK270" s="387" t="str">
        <f>IF(OR('[1]Multi-Field'!Q110=[1]Lists!$AC$6,'[1]Multi-Field'!Q110=$AC$2,'[1]Multi-Field'!Q110=$AC$4),"x","")</f>
        <v/>
      </c>
      <c r="AL270" s="387" t="str">
        <f>IF(OR('[1]Multi-Field'!Q110=[1]Lists!$AC$7,'[1]Multi-Field'!Q110=$AC$3,'[1]Multi-Field'!Q110=$AC$5),"x","")</f>
        <v/>
      </c>
      <c r="AM270" s="387" t="str">
        <f>IF(OR('[1]Multi-Field'!Q110=$AC$23,'[1]Multi-Field'!Q110=$AC$13,'[1]Multi-Field'!Q110=$AC$9,'[1]Multi-Field'!Q110=$AC$19,'[1]Multi-Field'!Q110=$AC$47),"x","")</f>
        <v/>
      </c>
      <c r="AN270" s="387" t="str">
        <f>IF(OR('[1]Multi-Field'!Q110=$AC$24,'[1]Multi-Field'!Q110=$AC$14,'[1]Multi-Field'!Q110=$AC$10,'[1]Multi-Field'!Q110=$AC$22,'[1]Multi-Field'!Q110=$AC$48),"x","")</f>
        <v/>
      </c>
      <c r="AO270" s="387" t="str">
        <f>IF(OR('[1]Multi-Field'!Q110=$AC$21,'[1]Multi-Field'!Q110=$AC$28,'[1]Multi-Field'!Q110=$AC$62,'[1]Multi-Field'!Q110=$AC$102,'[1]Multi-Field'!Q110=$AC$98),"x","")</f>
        <v/>
      </c>
      <c r="AP270" s="387" t="str">
        <f>IF(OR('[1]Multi-Field'!Q110=$AC$25,'[1]Multi-Field'!Q110=$AC$63,'[1]Multi-Field'!Q110=$AC$85,'[1]Multi-Field'!Q110=$AC$87,'[1]Multi-Field'!Q110=$AC$92,'[1]Multi-Field'!Q110=$AC$93),"x","")</f>
        <v/>
      </c>
      <c r="AQ270" s="387" t="str">
        <f>IF(OR('[1]Multi-Field'!Q110=$AC$20,'[1]Multi-Field'!Q110=$AC$27,'[1]Multi-Field'!Q110=$AC$58,'[1]Multi-Field'!Q110=$AC$86,'[1]Multi-Field'!Q110=$AC$103,'[1]Multi-Field'!Q110=$AC$94),"x","")</f>
        <v/>
      </c>
      <c r="AR270" s="387" t="str">
        <f>IF(OR('[1]Multi-Field'!Q110=$AC$35,'[1]Multi-Field'!Q110=$AC$40,'[1]Multi-Field'!Q110=$AC$45,),"x","")</f>
        <v/>
      </c>
      <c r="AS270" s="387" t="str">
        <f>IF(OR('[1]Multi-Field'!Q110=$AC$36,'[1]Multi-Field'!Q110=$AC$41,'[1]Multi-Field'!Q110=$AC$46,),"x","")</f>
        <v/>
      </c>
      <c r="AT270" s="387" t="str">
        <f>IF(OR('[1]Multi-Field'!Q110=$AC$52,'[1]Multi-Field'!Q110=$AC$53,'[1]Multi-Field'!Q110=$AC$54,'[1]Multi-Field'!Q110=$AC$55,'[1]Multi-Field'!Q110=$AC$68,'[1]Multi-Field'!Q110=$AC$69,'[1]Multi-Field'!Q110=$AC$74,'[1]Multi-Field'!Q110=$AC$71,'[1]Multi-Field'!Q110=$AC$70),"x","")</f>
        <v>x</v>
      </c>
      <c r="AU270" s="387" t="str">
        <f>IF('[1]Multi-Field'!Q110=$AC$72,"x","")</f>
        <v/>
      </c>
      <c r="AV270" s="387" t="str">
        <f>IF('[1]Multi-Field'!Q110=$AC$73,"x","")</f>
        <v/>
      </c>
      <c r="AW270" s="387" t="str">
        <f>IF('[1]Multi-Field'!Q110=$AC$83,"x","")</f>
        <v/>
      </c>
      <c r="AX270" s="387" t="str">
        <f>IF('[1]Multi-Field'!Q110=$AC$84,"x","")</f>
        <v/>
      </c>
      <c r="AY270" s="387" t="str">
        <f>IF('[1]Multi-Field'!Q110=$AC$97,"x","")</f>
        <v/>
      </c>
      <c r="AZ270" s="387" t="str">
        <f>IF('[1]Multi-Field'!Q110=$AC$99,"x","")</f>
        <v/>
      </c>
      <c r="BA270" s="387" t="str">
        <f>IF('[1]Multi-Field'!Q110=$AC$104,"x","")</f>
        <v/>
      </c>
      <c r="BB270" s="387" t="str">
        <f>IF('[1]Multi-Field'!Q110=$AC$105,"x","")</f>
        <v/>
      </c>
      <c r="BC270" s="388"/>
      <c r="BF270" s="411" t="s">
        <v>1436</v>
      </c>
      <c r="BG270" s="412">
        <v>2</v>
      </c>
      <c r="BH270" s="412">
        <v>4</v>
      </c>
      <c r="BI270" s="412">
        <v>4.5</v>
      </c>
      <c r="BJ270" s="409" t="e">
        <f>IF(AND('[1]Single Field'!#REF!=[1]Lists!BF270,'[1]Single Field'!#REF!="Drained"),"x",IF(AND('[1]Single Field'!#REF!=[1]Lists!BF270,'[1]Single Field'!#REF!="Undrained"),O,""))</f>
        <v>#REF!</v>
      </c>
      <c r="BK270" s="409" t="str">
        <f>IF(AND('[1]Multi-Field'!$E$3=[1]Lists!BF270,'[1]Multi-Field'!$F$3="Drained"),BI270,IF(AND('[1]Multi-Field'!$E$3=BF270,'[1]Multi-Field'!$F$3="undrained"),BH270,""))</f>
        <v/>
      </c>
      <c r="BL270" s="409" t="str">
        <f>IF(AND('[1]Multi-Field'!$E$4=BF270,'[1]Multi-Field'!$F$4="Drained"),BI270,IF(AND('[1]Multi-Field'!$E$4=BF270,'[1]Multi-Field'!$F$4="undrained"),BH270,""))</f>
        <v/>
      </c>
      <c r="BM270" s="409" t="str">
        <f>IF(AND('[1]Multi-Field'!$E$5=BF270,'[1]Multi-Field'!$F$5="Drained"),BI270,IF(AND('[1]Multi-Field'!$E$5=BF270,'[1]Multi-Field'!$F$5="undrained"),BH270,""))</f>
        <v/>
      </c>
      <c r="BN270" s="409" t="str">
        <f>IF(AND('[1]Multi-Field'!$E$6=BF270,'[1]Multi-Field'!$F$6="Drained"),BI270,IF(AND('[1]Multi-Field'!$E$6=BF270,'[1]Multi-Field'!$F$6="undrained"),BH270,""))</f>
        <v/>
      </c>
      <c r="BO270" s="409" t="str">
        <f>IF(AND('[1]Multi-Field'!$E$7=BF270,'[1]Multi-Field'!$F$7="Drained"),BI270,IF(AND('[1]Multi-Field'!$E$7=BF270,'[1]Multi-Field'!$F$7="undrained"),BH270,""))</f>
        <v/>
      </c>
      <c r="BP270" s="409" t="str">
        <f>IF(AND('[1]Multi-Field'!$E$8=BF270,'[1]Multi-Field'!$F$8="Drained"),BI270,IF(AND('[1]Multi-Field'!$E$8=BF270,'[1]Multi-Field'!$F$8="undrained"),BH270,""))</f>
        <v/>
      </c>
      <c r="BQ270" s="409" t="str">
        <f>IF(AND('[1]Multi-Field'!$E$9=BF270,'[1]Multi-Field'!$F$9="Drained"),BI270,IF(AND('[1]Multi-Field'!$E$9=BF270,'[1]Multi-Field'!$F$9="undrained"),BH270,""))</f>
        <v/>
      </c>
      <c r="BR270" s="409" t="str">
        <f>IF(AND('[1]Multi-Field'!$E$10=BF270,'[1]Multi-Field'!$F$10="Drained"),BI270,IF(AND('[1]Multi-Field'!$E$10=BF270,'[1]Multi-Field'!$F$10="undrained"),BH270,""))</f>
        <v/>
      </c>
      <c r="BS270" s="409" t="str">
        <f>IF(AND('[1]Multi-Field'!$E$11=BF270,'[1]Multi-Field'!$F$11="Drained"),BI270,IF(AND('[1]Multi-Field'!$E$11=BF270,'[1]Multi-Field'!$F$11="undrained"),BH270,""))</f>
        <v/>
      </c>
      <c r="BT270" s="409" t="str">
        <f>IF(AND('[1]Multi-Field'!$E$12=BF270,'[1]Multi-Field'!$F$12="Drained"),BI270,IF(AND('[1]Multi-Field'!$E$12=BF270,'[1]Multi-Field'!$F$12="undrained"),BH270,""))</f>
        <v/>
      </c>
      <c r="BU270" s="409" t="str">
        <f>IF(AND('[1]Multi-Field'!$E$13=BF270,'[1]Multi-Field'!$F$13="Drained"),BI270,IF(AND('[1]Multi-Field'!$E$3=BF270,'[1]Multi-Field'!$F$13="undrained"),BH270,""))</f>
        <v/>
      </c>
      <c r="BV270" s="409" t="str">
        <f>IF(AND('[1]Multi-Field'!$E$14=BF270,'[1]Multi-Field'!$F$14="Drained"),BI270,IF(AND('[1]Multi-Field'!$E$14=BF270,'[1]Multi-Field'!$F$14="undrained"),BH270,""))</f>
        <v/>
      </c>
      <c r="BW270" s="409" t="str">
        <f>IF(AND('[1]Multi-Field'!$E$15=BF270,'[1]Multi-Field'!$F$15="Drained"),BI270,IF(AND('[1]Multi-Field'!$E$15=BF270,'[1]Multi-Field'!$F$15="undrained"),BH270,""))</f>
        <v/>
      </c>
      <c r="BX270" s="409" t="str">
        <f>IF(AND('[1]Multi-Field'!$E$16=[1]Lists!BF270,'[1]Multi-Field'!$F$16="Drained"),BI270,IF(AND('[1]Multi-Field'!$E$16=[1]Lists!BF270,'[1]Multi-Field'!$F$16="undrained"),BH270,""))</f>
        <v/>
      </c>
      <c r="BY270" s="409" t="str">
        <f>IF(AND('[1]Multi-Field'!$E$17=[1]Lists!BF270,'[1]Multi-Field'!$F$17="Drained"),BI270,IF(AND('[1]Multi-Field'!$E$17=[1]Lists!BF270,'[1]Multi-Field'!$F$17="undrained"),BH270,""))</f>
        <v/>
      </c>
      <c r="BZ270" s="409" t="str">
        <f>IF(AND('[1]Multi-Field'!$E$18=[1]Lists!BF270,'[1]Multi-Field'!$F$18="Drained"),BI270,IF(AND('[1]Multi-Field'!$E$18=[1]Lists!BF270,'[1]Multi-Field'!$F$18="undrained"),BH270,""))</f>
        <v/>
      </c>
      <c r="CA270" s="409" t="str">
        <f>IF(AND('[1]Multi-Field'!$E$19=[1]Lists!BF270,'[1]Multi-Field'!$F$19="Drained"),BI270,IF(AND('[1]Multi-Field'!$E$19=[1]Lists!BF270,'[1]Multi-Field'!$F$19="undrained"),BH270,""))</f>
        <v/>
      </c>
      <c r="CB270" s="409" t="str">
        <f>IF(AND('[1]Multi-Field'!$E$20=[1]Lists!BF270,'[1]Multi-Field'!$F$20="Drained"),BI270,IF(AND('[1]Multi-Field'!$E$20=[1]Lists!BF270,'[1]Multi-Field'!$F$20="undrained"),BH270,""))</f>
        <v/>
      </c>
      <c r="CC270" s="409" t="str">
        <f>IF(AND('[1]Multi-Field'!$E$21=[1]Lists!BF270,'[1]Multi-Field'!$F$21="Drained"),BI270,IF(AND('[1]Multi-Field'!$E$21=[1]Lists!BF270,'[1]Multi-Field'!$F$21="undrained"),BH270,""))</f>
        <v/>
      </c>
      <c r="CD270" s="409" t="str">
        <f>IF(AND('[1]Multi-Field'!$E$22=[1]Lists!BF270,'[1]Multi-Field'!$F$22="Drained"),BI270,IF(AND('[1]Multi-Field'!$E$22=[1]Lists!BF270,'[1]Multi-Field'!$F$22="undrained"),BH270,""))</f>
        <v/>
      </c>
      <c r="CE270" s="409" t="str">
        <f>IF(AND('[1]Multi-Field'!$E$23=[1]Lists!BF270,'[1]Multi-Field'!$F$23="Drained"),BI270,IF(AND('[1]Multi-Field'!$E$23=[1]Lists!BF270,'[1]Multi-Field'!$F$23="undrained"),BH270,""))</f>
        <v/>
      </c>
      <c r="CF270" s="409" t="str">
        <f>IF(AND('[1]Multi-Field'!$E$24=[1]Lists!BF270,'[1]Multi-Field'!$F$24="Drained"),BI270,IF(AND('[1]Multi-Field'!$E$24=[1]Lists!BF270,'[1]Multi-Field'!$F$24="undrained"),BH270,""))</f>
        <v/>
      </c>
      <c r="CG270" s="409" t="str">
        <f>IF(AND('[1]Multi-Field'!$E$25=[1]Lists!BF270,'[1]Multi-Field'!$F$25="Drained"),BI270,IF(AND('[1]Multi-Field'!$E$25=[1]Lists!BF270,'[1]Multi-Field'!$F$25="undrained"),BH270,""))</f>
        <v/>
      </c>
      <c r="CH270" s="409" t="str">
        <f>IF(AND('[1]Multi-Field'!$E$26=[1]Lists!BF270,'[1]Multi-Field'!$F$26="Drained"),BI270,IF(AND('[1]Multi-Field'!$E$26=[1]Lists!BF270,'[1]Multi-Field'!$F$26="undrained"),BH270,""))</f>
        <v/>
      </c>
      <c r="CI270" s="409" t="str">
        <f>IF(AND('[1]Multi-Field'!$E$27=[1]Lists!BF270,'[1]Multi-Field'!$F$27="Drained"),BI270,IF(AND('[1]Multi-Field'!$E$27=[1]Lists!BF270,'[1]Multi-Field'!$F$27="undrained"),BH270,""))</f>
        <v/>
      </c>
      <c r="CJ270" s="409" t="str">
        <f>IF(AND('[1]Multi-Field'!$E$28=[1]Lists!BF270,'[1]Multi-Field'!$F$28="Drained"),BI270,IF(AND('[1]Multi-Field'!$E$28=[1]Lists!BF270,'[1]Multi-Field'!$F$28="undrained"),BH270,""))</f>
        <v/>
      </c>
      <c r="CK270" s="409" t="str">
        <f>IF(AND('[1]Multi-Field'!$E$29=[1]Lists!BF270,'[1]Multi-Field'!$F$29="Drained"),BI270,IF(AND('[1]Multi-Field'!$E$29=[1]Lists!BF270,'[1]Multi-Field'!$F$29="undrained"),BH270,""))</f>
        <v/>
      </c>
      <c r="CL270" s="409" t="str">
        <f>IF(AND('[1]Multi-Field'!$E$30=[1]Lists!BF270,'[1]Multi-Field'!$F$30="Drained"),BI270,IF(AND('[1]Multi-Field'!$E$30=[1]Lists!BF270,'[1]Multi-Field'!$F$30="undrained"),BH270,""))</f>
        <v/>
      </c>
      <c r="CM270" s="409" t="str">
        <f>IF(AND('[1]Multi-Field'!$E$31=[1]Lists!BF270,'[1]Multi-Field'!$F$31="Drained"),BI270,IF(AND('[1]Multi-Field'!$E$31=[1]Lists!BF270,'[1]Multi-Field'!$F$31="undrained"),BH270,""))</f>
        <v/>
      </c>
      <c r="CN270" s="409" t="str">
        <f>IF(AND('[1]Multi-Field'!$E$32=[1]Lists!BF270,'[1]Multi-Field'!$F$32="Drained"),BI270,IF(AND('[1]Multi-Field'!$E$32=[1]Lists!BF270,'[1]Multi-Field'!$F$32="undrained"),BH270,""))</f>
        <v/>
      </c>
      <c r="CO270" s="409" t="str">
        <f>IF(AND('[1]Multi-Field'!$E$33=[1]Lists!BF270,'[1]Multi-Field'!$F$33="Drained"),BI270,IF(AND('[1]Multi-Field'!$E$33=[1]Lists!BF270,'[1]Multi-Field'!$F$33="undrained"),BH270,""))</f>
        <v/>
      </c>
      <c r="CP270" s="409" t="str">
        <f>IF(AND('[1]Multi-Field'!$E$34=[1]Lists!BF270,'[1]Multi-Field'!$F$34="Drained"),BI270,IF(AND('[1]Multi-Field'!$E$34=[1]Lists!BF270,'[1]Multi-Field'!$F$34="undrained"),BH270,""))</f>
        <v/>
      </c>
      <c r="CQ270" s="409" t="str">
        <f>IF(AND('[1]Multi-Field'!$E$35=[1]Lists!BF270,'[1]Multi-Field'!$F$35="Drained"),BI270,IF(AND('[1]Multi-Field'!$E$35=[1]Lists!BF270,'[1]Multi-Field'!$F$35="undrained"),BH270,""))</f>
        <v/>
      </c>
      <c r="CR270" s="409" t="str">
        <f>IF(AND('[1]Multi-Field'!$E$36=[1]Lists!BF270,'[1]Multi-Field'!$F$36="Drained"),BI270,IF(AND('[1]Multi-Field'!$E$36=[1]Lists!BF270,'[1]Multi-Field'!$F$36="undrained"),BH270,""))</f>
        <v/>
      </c>
      <c r="CS270" s="409" t="str">
        <f>IF(AND('[1]Multi-Field'!$E$37=[1]Lists!BF270,'[1]Multi-Field'!$F$37="Drained"),BI270,IF(AND('[1]Multi-Field'!$E$37=[1]Lists!BF270,'[1]Multi-Field'!$F$37="undrained"),BH270,""))</f>
        <v/>
      </c>
      <c r="CT270" s="409" t="str">
        <f>IF(AND('[1]Multi-Field'!$E$38=[1]Lists!BF270,'[1]Multi-Field'!$F$38="Drained"),BI270,IF(AND('[1]Multi-Field'!$E$38=[1]Lists!BF270,'[1]Multi-Field'!$F$38="undrained"),BH270,""))</f>
        <v/>
      </c>
      <c r="CU270" s="409" t="str">
        <f>IF(AND('[1]Multi-Field'!$E$39=[1]Lists!BF270,'[1]Multi-Field'!$F$39="Drained"),BI270,IF(AND('[1]Multi-Field'!$E$39=[1]Lists!BF270,'[1]Multi-Field'!$F$39="undrained"),BH270,""))</f>
        <v/>
      </c>
      <c r="CV270" s="409" t="str">
        <f>IF(AND('[1]Multi-Field'!$E$40=[1]Lists!BF270,'[1]Multi-Field'!$F$40="Drained"),BI270,IF(AND('[1]Multi-Field'!$E$40=[1]Lists!BF270,'[1]Multi-Field'!$F$40="undrained"),BH270,""))</f>
        <v/>
      </c>
      <c r="CW270" s="409" t="str">
        <f>IF(AND('[1]Multi-Field'!$E$41=[1]Lists!BF270,'[1]Multi-Field'!$F$40="Drained"),BI270,IF(AND('[1]Multi-Field'!$E$40=[1]Lists!BF270,'[1]Multi-Field'!$F$40="undrained"),BH270,""))</f>
        <v/>
      </c>
      <c r="CX270" s="409" t="str">
        <f>IF(AND('[1]Multi-Field'!$E$42=[1]Lists!BF270,'[1]Multi-Field'!$F$42="Drained"),BI270,IF(AND('[1]Multi-Field'!$E$42=[1]Lists!BF270,'[1]Multi-Field'!$F$42="undrained"),BH270,""))</f>
        <v/>
      </c>
      <c r="CY270" s="409" t="str">
        <f>IF(AND('[1]Multi-Field'!$E$43=[1]Lists!BF270,'[1]Multi-Field'!$F$43="Drained"),BI270,IF(AND('[1]Multi-Field'!$E$43=[1]Lists!BF270,'[1]Multi-Field'!$F$43="undrained"),BH270,""))</f>
        <v/>
      </c>
      <c r="CZ270" s="409" t="str">
        <f>IF(AND('[1]Multi-Field'!$E$44=[1]Lists!BF270,'[1]Multi-Field'!$F$44="Drained"),BI270,IF(AND('[1]Multi-Field'!$E$44=[1]Lists!BF270,'[1]Multi-Field'!$F$44="undrained"),BH270,""))</f>
        <v/>
      </c>
      <c r="DA270" s="409" t="str">
        <f>IF(AND('[1]Multi-Field'!$E$45=[1]Lists!BF270,'[1]Multi-Field'!$F$45="Drained"),BI270,IF(AND('[1]Multi-Field'!$E$45=[1]Lists!BF270,'[1]Multi-Field'!$F$45="undrained"),BH270,""))</f>
        <v/>
      </c>
      <c r="DB270" s="409" t="str">
        <f>IF(AND('[1]Multi-Field'!$E$46=[1]Lists!BF270,'[1]Multi-Field'!$F$46="Drained"),BI270,IF(AND('[1]Multi-Field'!$E$46=[1]Lists!BF270,'[1]Multi-Field'!$F$46="undrained"),BH270,""))</f>
        <v/>
      </c>
      <c r="DC270" s="409" t="str">
        <f>IF(AND('[1]Multi-Field'!$E$47=[1]Lists!BF270,'[1]Multi-Field'!$F$47="Drained"),BI270,IF(AND('[1]Multi-Field'!$E$47=[1]Lists!BF270,'[1]Multi-Field'!$F$47="undrained"),BH270,""))</f>
        <v/>
      </c>
      <c r="DD270" s="409" t="str">
        <f>IF(AND('[1]Multi-Field'!$E$48=[1]Lists!BF270,'[1]Multi-Field'!$F$48="Drained"),BI270,IF(AND('[1]Multi-Field'!$E$48=[1]Lists!BF270,'[1]Multi-Field'!$F$48="undrained"),BH270,""))</f>
        <v/>
      </c>
      <c r="DE270" s="409" t="str">
        <f>IF(AND('[1]Multi-Field'!$E$49=[1]Lists!BF270,'[1]Multi-Field'!$F$49="Drained"),BI270,IF(AND('[1]Multi-Field'!$E$49=[1]Lists!BF270,'[1]Multi-Field'!$F$9="undrained"),BH270,""))</f>
        <v/>
      </c>
      <c r="DF270" s="409" t="str">
        <f>IF(AND('[1]Multi-Field'!$E$50=[1]Lists!BF270,'[1]Multi-Field'!$F$50="Drained"),BI270,IF(AND('[1]Multi-Field'!$E$50=[1]Lists!BF270,'[1]Multi-Field'!$F$50="undrained"),BH270,""))</f>
        <v/>
      </c>
      <c r="DG270" s="409" t="str">
        <f>IF(AND('[1]Multi-Field'!$E$51=[1]Lists!BF270,'[1]Multi-Field'!$F$51="Drained"),BI270,IF(AND('[1]Multi-Field'!$E$51=[1]Lists!BF270,'[1]Multi-Field'!$F$51="undrained"),BH270,""))</f>
        <v/>
      </c>
      <c r="DH270" s="409" t="str">
        <f>IF(AND('[1]Multi-Field'!$E$52=[1]Lists!BF270,'[1]Multi-Field'!$F$52="Drained"),BI270,IF(AND('[1]Multi-Field'!$E$52=[1]Lists!BF270,'[1]Multi-Field'!$F$52="undrained"),BH270,""))</f>
        <v/>
      </c>
      <c r="DI270" s="409" t="str">
        <f>IF(AND('[1]Multi-Field'!$E$53=[1]Lists!BF270,'[1]Multi-Field'!$F$53="Drained"),BI270,IF(AND('[1]Multi-Field'!$E$53=[1]Lists!BF270,'[1]Multi-Field'!$F$53="undrained"),BH270,""))</f>
        <v/>
      </c>
      <c r="DJ270" s="409" t="str">
        <f>IF(AND('[1]Multi-Field'!$E$54=[1]Lists!BF270,'[1]Multi-Field'!$F$54="Drained"),BI270,IF(AND('[1]Multi-Field'!$E$54=[1]Lists!BF270,'[1]Multi-Field'!$F$54="undrained"),BH270,""))</f>
        <v/>
      </c>
      <c r="DK270" s="409" t="str">
        <f>IF(AND('[1]Multi-Field'!$E$55=[1]Lists!BF270,'[1]Multi-Field'!$F$55="Drained"),BI270,IF(AND('[1]Multi-Field'!$E$55=[1]Lists!BF270,'[1]Multi-Field'!$F$55="undrained"),BH270,""))</f>
        <v/>
      </c>
      <c r="DL270" s="409" t="str">
        <f>IF(AND('[1]Multi-Field'!$E$56=[1]Lists!BF270,'[1]Multi-Field'!$F$56="Drained"),BI270,IF(AND('[1]Multi-Field'!$E$56=[1]Lists!BF270,'[1]Multi-Field'!$F$56="undrained"),BH270,""))</f>
        <v/>
      </c>
      <c r="DM270" s="409" t="str">
        <f>IF(AND('[1]Multi-Field'!$E$57=[1]Lists!BF270,'[1]Multi-Field'!$F$57="Drained"),BI270,IF(AND('[1]Multi-Field'!$E$57=[1]Lists!BF270,'[1]Multi-Field'!$F$57="undrained"),BH270,""))</f>
        <v/>
      </c>
      <c r="DN270" s="409" t="str">
        <f>IF(AND('[1]Multi-Field'!$E$58=[1]Lists!BF270,'[1]Multi-Field'!$F$58="Drained"),BI270,IF(AND('[1]Multi-Field'!$E$58=[1]Lists!BF270,'[1]Multi-Field'!$F$58="undrained"),BH270,""))</f>
        <v/>
      </c>
      <c r="DO270" s="409" t="str">
        <f>IF(AND('[1]Multi-Field'!$E$59=[1]Lists!BF270,'[1]Multi-Field'!$F$59="Drained"),BI270,IF(AND('[1]Multi-Field'!$E$59=[1]Lists!BF270,'[1]Multi-Field'!$F$59="undrained"),BH270,""))</f>
        <v/>
      </c>
      <c r="DP270" s="409" t="str">
        <f>IF(AND('[1]Multi-Field'!$E$60=[1]Lists!BF270,'[1]Multi-Field'!$F$60="Drained"),BI270,IF(AND('[1]Multi-Field'!$E$60=[1]Lists!BF270,'[1]Multi-Field'!$F$60="undrained"),BH270,""))</f>
        <v/>
      </c>
      <c r="DQ270" s="409" t="str">
        <f>IF(AND('[1]Multi-Field'!$E$61=[1]Lists!BF270,'[1]Multi-Field'!$F$61="Drained"),BI270,IF(AND('[1]Multi-Field'!$E$61=[1]Lists!BF270,'[1]Multi-Field'!$F$61="undrained"),BH270,""))</f>
        <v/>
      </c>
      <c r="DR270" s="409" t="str">
        <f>IF(AND('[1]Multi-Field'!$E$62=[1]Lists!BF270,'[1]Multi-Field'!$F$62="Drained"),BI270,IF(AND('[1]Multi-Field'!$E$62=[1]Lists!BF270,'[1]Multi-Field'!$F$62="undrained"),BH270,""))</f>
        <v/>
      </c>
      <c r="DS270" s="409" t="str">
        <f>IF(AND('[1]Multi-Field'!$E$63=[1]Lists!BF270,'[1]Multi-Field'!$F$63="Drained"),BI270,IF(AND('[1]Multi-Field'!$E$63=[1]Lists!BF270,'[1]Multi-Field'!$F$63="undrained"),BH270,""))</f>
        <v/>
      </c>
      <c r="DT270" s="409" t="str">
        <f>IF(AND('[1]Multi-Field'!$E$64=[1]Lists!BF270,'[1]Multi-Field'!$F$64="Drained"),BI270,IF(AND('[1]Multi-Field'!$E$64=[1]Lists!BF270,'[1]Multi-Field'!$F$64="undrained"),BH270,""))</f>
        <v/>
      </c>
      <c r="DU270" s="409" t="str">
        <f>IF(AND('[1]Multi-Field'!$E$65=[1]Lists!BF270,'[1]Multi-Field'!$F$65="Drained"),BI270,IF(AND('[1]Multi-Field'!$E$65=[1]Lists!BF270,'[1]Multi-Field'!$F$65="undrained"),BH270,""))</f>
        <v/>
      </c>
      <c r="DV270" s="409" t="str">
        <f>IF(AND('[1]Multi-Field'!$E$66=[1]Lists!BF270,'[1]Multi-Field'!$F$66="Drained"),BI270,IF(AND('[1]Multi-Field'!$E$66=[1]Lists!BF270,'[1]Multi-Field'!$F$66="undrained"),BH270,""))</f>
        <v/>
      </c>
      <c r="DW270" s="409" t="str">
        <f>IF(AND('[1]Multi-Field'!$E$67=[1]Lists!BF270,'[1]Multi-Field'!$F$67="Drained"),BI270,IF(AND('[1]Multi-Field'!$E$67=[1]Lists!BF270,'[1]Multi-Field'!$F$67="undrained"),BH270,""))</f>
        <v/>
      </c>
      <c r="DX270" s="409" t="str">
        <f>IF(AND('[1]Multi-Field'!$E$68=[1]Lists!BF270,'[1]Multi-Field'!$F$68="Drained"),BI270,IF(AND('[1]Multi-Field'!$E$68=[1]Lists!BF270,'[1]Multi-Field'!$F$68="undrained"),BH270,""))</f>
        <v/>
      </c>
      <c r="DY270" s="409" t="str">
        <f>IF(AND('[1]Multi-Field'!$E$69=[1]Lists!BF270,'[1]Multi-Field'!$F$69="Drained"),BI270,IF(AND('[1]Multi-Field'!$E$69=[1]Lists!BF270,'[1]Multi-Field'!$F$69="undrained"),BH270,""))</f>
        <v/>
      </c>
      <c r="DZ270" s="409" t="str">
        <f>IF(AND('[1]Multi-Field'!$E$70=[1]Lists!BF270,'[1]Multi-Field'!$F$70="Drained"),BI270,IF(AND('[1]Multi-Field'!$E$70=[1]Lists!BF270,'[1]Multi-Field'!$F$70="undrained"),BH270,""))</f>
        <v/>
      </c>
      <c r="EA270" s="409" t="str">
        <f>IF(AND('[1]Multi-Field'!$E$71=[1]Lists!BF270,'[1]Multi-Field'!$F$71="Drained"),BI270,IF(AND('[1]Multi-Field'!$E$71=[1]Lists!BF270,'[1]Multi-Field'!$F$71="undrained"),BH270,""))</f>
        <v/>
      </c>
      <c r="EB270" s="409" t="str">
        <f>IF(AND('[1]Multi-Field'!$E$72=[1]Lists!BF270,'[1]Multi-Field'!$F$72="Drained"),BI270,IF(AND('[1]Multi-Field'!$E$72=[1]Lists!BF270,'[1]Multi-Field'!$F$72="undrained"),BH270,""))</f>
        <v/>
      </c>
      <c r="EC270" s="409" t="str">
        <f>IF(AND('[1]Multi-Field'!$E$73=[1]Lists!BF270,'[1]Multi-Field'!$F$73="Drained"),BI270,IF(AND('[1]Multi-Field'!$E$73=[1]Lists!BF270,'[1]Multi-Field'!$F$73="undrained"),BH270,""))</f>
        <v/>
      </c>
      <c r="ED270" s="409" t="str">
        <f>IF(AND('[1]Multi-Field'!$E$74=[1]Lists!BF270,'[1]Multi-Field'!$F$74="Drained"),BI270,IF(AND('[1]Multi-Field'!$E$74=[1]Lists!BF270,'[1]Multi-Field'!$F$74="undrained"),BH270,""))</f>
        <v/>
      </c>
      <c r="EE270" s="409" t="str">
        <f>IF(AND('[1]Multi-Field'!$E$75=[1]Lists!BF270,'[1]Multi-Field'!$F$75="Drained"),BI270,IF(AND('[1]Multi-Field'!$E$75=[1]Lists!BF270,'[1]Multi-Field'!$F$75="undrained"),BH270,""))</f>
        <v/>
      </c>
      <c r="EF270" s="409" t="str">
        <f>IF(AND('[1]Multi-Field'!$E$76=[1]Lists!BF270,'[1]Multi-Field'!$F$76="Drained"),BI270,IF(AND('[1]Multi-Field'!$E$76=[1]Lists!BF270,'[1]Multi-Field'!$F$6="undrained"),BH270,""))</f>
        <v/>
      </c>
      <c r="EG270" s="409" t="str">
        <f>IF(AND('[1]Multi-Field'!$E$77=[1]Lists!BF270,'[1]Multi-Field'!$F$77="Drained"),BI270,IF(AND('[1]Multi-Field'!$E$77=[1]Lists!BF270,'[1]Multi-Field'!$F$77="undrained"),BH270,""))</f>
        <v/>
      </c>
      <c r="EH270" s="409" t="str">
        <f>IF(AND('[1]Multi-Field'!$E$78=[1]Lists!BF270,'[1]Multi-Field'!$F$78="Drained"),BI270,IF(AND('[1]Multi-Field'!$E$78=[1]Lists!BF270,'[1]Multi-Field'!$F$78="undrained"),BH270,""))</f>
        <v/>
      </c>
      <c r="EI270" s="409" t="str">
        <f>IF(AND('[1]Multi-Field'!$E$79=[1]Lists!BF270,'[1]Multi-Field'!$F$79="Drained"),BI270,IF(AND('[1]Multi-Field'!$E$79=[1]Lists!BF270,'[1]Multi-Field'!$F$79="undrained"),BH270,""))</f>
        <v/>
      </c>
      <c r="EJ270" s="409" t="str">
        <f>IF(AND('[1]Multi-Field'!$E$80=[1]Lists!BF270,'[1]Multi-Field'!$F$80="Drained"),BI270,IF(AND('[1]Multi-Field'!$E$80=[1]Lists!BF270,'[1]Multi-Field'!$F$80="undrained"),BH270,""))</f>
        <v/>
      </c>
      <c r="EK270" s="409" t="str">
        <f>IF(AND('[1]Multi-Field'!$E$81=[1]Lists!BF270,'[1]Multi-Field'!$F$81="Drained"),BI270,IF(AND('[1]Multi-Field'!$E$81=[1]Lists!BF270,'[1]Multi-Field'!$F$81="undrained"),BH270,""))</f>
        <v/>
      </c>
      <c r="EL270" s="409" t="str">
        <f>IF(AND('[1]Multi-Field'!$E$82=[1]Lists!BF270,'[1]Multi-Field'!$F$82="Drained"),BI270,IF(AND('[1]Multi-Field'!$E$82=[1]Lists!BF270,'[1]Multi-Field'!$F$82="undrained"),BH270,""))</f>
        <v/>
      </c>
      <c r="EM270" s="409" t="str">
        <f>IF(AND('[1]Multi-Field'!$E$83=[1]Lists!BF270,'[1]Multi-Field'!$F$83="Drained"),BI270,IF(AND('[1]Multi-Field'!$E$83=[1]Lists!BF270,'[1]Multi-Field'!$F$83="undrained"),BH270,""))</f>
        <v/>
      </c>
      <c r="EN270" s="409" t="str">
        <f>IF(AND('[1]Multi-Field'!$E$84=[1]Lists!BF270,'[1]Multi-Field'!$F$84="Drained"),BI270,IF(AND('[1]Multi-Field'!$E$84=[1]Lists!BF270,'[1]Multi-Field'!$F$84="undrained"),BH270,""))</f>
        <v/>
      </c>
      <c r="EO270" s="409" t="str">
        <f>IF(AND('[1]Multi-Field'!$E$85=[1]Lists!BF270,'[1]Multi-Field'!$F$85="Drained"),BI270,IF(AND('[1]Multi-Field'!$E$85=[1]Lists!BF270,'[1]Multi-Field'!$F$85="undrained"),BH270,""))</f>
        <v/>
      </c>
      <c r="EP270" s="409" t="str">
        <f>IF(AND('[1]Multi-Field'!$E$86=[1]Lists!BF270,'[1]Multi-Field'!$F$86="Drained"),BI270,IF(AND('[1]Multi-Field'!$E$86=[1]Lists!BF270,'[1]Multi-Field'!$F$86="undrained"),BH270,""))</f>
        <v/>
      </c>
      <c r="EQ270" s="409" t="str">
        <f>IF(AND('[1]Multi-Field'!$E$87=[1]Lists!BF270,'[1]Multi-Field'!$F$87="Drained"),BI270,IF(AND('[1]Multi-Field'!$E$87=[1]Lists!BF270,'[1]Multi-Field'!$F$87="undrained"),BH270,""))</f>
        <v/>
      </c>
      <c r="ER270" s="409" t="str">
        <f>IF(AND('[1]Multi-Field'!$E$88=[1]Lists!BF270,'[1]Multi-Field'!$F$88="Drained"),BI270,IF(AND('[1]Multi-Field'!$E$88=[1]Lists!BF270,'[1]Multi-Field'!$F$88="undrained"),BH270,""))</f>
        <v/>
      </c>
      <c r="ES270" s="409" t="str">
        <f>IF(AND('[1]Multi-Field'!$E$89=[1]Lists!BF270,'[1]Multi-Field'!$F$89="Drained"),BI270,IF(AND('[1]Multi-Field'!$E$89=[1]Lists!BF270,'[1]Multi-Field'!$F$89="undrained"),BH270,""))</f>
        <v/>
      </c>
      <c r="ET270" s="409" t="str">
        <f>IF(AND('[1]Multi-Field'!$E$90=[1]Lists!BF270,'[1]Multi-Field'!$F$90="Drained"),BI270,IF(AND('[1]Multi-Field'!$E$90=[1]Lists!BF270,'[1]Multi-Field'!$F$90="undrained"),BH270,""))</f>
        <v/>
      </c>
      <c r="EU270" s="409" t="str">
        <f>IF(AND('[1]Multi-Field'!$E$91=[1]Lists!BF270,'[1]Multi-Field'!$F$91="Drained"),BI270,IF(AND('[1]Multi-Field'!$E$91=[1]Lists!BF270,'[1]Multi-Field'!$F$91="undrained"),BH270,""))</f>
        <v/>
      </c>
      <c r="EV270" s="409" t="str">
        <f>IF(AND('[1]Multi-Field'!$E$92=[1]Lists!BF270,'[1]Multi-Field'!$F$92="Drained"),BI270,IF(AND('[1]Multi-Field'!$E$92=[1]Lists!BF270,'[1]Multi-Field'!$F$92="undrained"),BH270,""))</f>
        <v/>
      </c>
      <c r="EW270" s="409" t="str">
        <f>IF(AND('[1]Multi-Field'!$E$93=[1]Lists!BF270,'[1]Multi-Field'!$F$93="Drained"),BI270,IF(AND('[1]Multi-Field'!$E$93=[1]Lists!BF270,'[1]Multi-Field'!$F$93="undrained"),BH270,""))</f>
        <v/>
      </c>
      <c r="EX270" s="409" t="str">
        <f>IF(AND('[1]Multi-Field'!$E$94=[1]Lists!BF270,'[1]Multi-Field'!$F$94="Drained"),BI270,IF(AND('[1]Multi-Field'!$E$94=[1]Lists!BF270,'[1]Multi-Field'!$F$94="undrained"),BH270,""))</f>
        <v/>
      </c>
      <c r="EY270" s="409" t="str">
        <f>IF(AND('[1]Multi-Field'!$E$95=[1]Lists!BF270,'[1]Multi-Field'!$F$95="Drained"),BI270,IF(AND('[1]Multi-Field'!$E$95=[1]Lists!BF270,'[1]Multi-Field'!$F$95="undrained"),BH270,""))</f>
        <v/>
      </c>
      <c r="EZ270" s="409" t="str">
        <f>IF(AND('[1]Multi-Field'!$E$96=[1]Lists!BF270,'[1]Multi-Field'!$F$96="Drained"),BI270,IF(AND('[1]Multi-Field'!$E$96=[1]Lists!BF270,'[1]Multi-Field'!$F$96="undrained"),BH270,""))</f>
        <v/>
      </c>
      <c r="FA270" s="409" t="str">
        <f>IF(AND('[1]Multi-Field'!$E$97=[1]Lists!BF270,'[1]Multi-Field'!$F$97="Drained"),BI270,IF(AND('[1]Multi-Field'!$E$97=[1]Lists!BF270,'[1]Multi-Field'!$F$97="undrained"),BH270,""))</f>
        <v/>
      </c>
      <c r="FB270" s="409" t="str">
        <f>IF(AND('[1]Multi-Field'!$E$98=[1]Lists!BF270,'[1]Multi-Field'!$F$98="Drained"),BI270,IF(AND('[1]Multi-Field'!$E$98=[1]Lists!BF270,'[1]Multi-Field'!$F$98="undrained"),BH270,""))</f>
        <v/>
      </c>
      <c r="FC270" s="409" t="str">
        <f>IF(AND('[1]Multi-Field'!$E$99=[1]Lists!BF270,'[1]Multi-Field'!$F$99="Drained"),BI270,IF(AND('[1]Multi-Field'!$E$99=[1]Lists!BF270,'[1]Multi-Field'!$F$99="undrained"),BH270,""))</f>
        <v/>
      </c>
      <c r="FD270" s="409" t="str">
        <f>IF(AND('[1]Multi-Field'!$E$100=[1]Lists!BF270,'[1]Multi-Field'!$F$100="Drained"),BI270,IF(AND('[1]Multi-Field'!$E$100=[1]Lists!BF270,'[1]Multi-Field'!$F$100="undrained"),BH270,""))</f>
        <v/>
      </c>
      <c r="FE270" s="409" t="str">
        <f>IF(AND('[1]Multi-Field'!$E$101=[1]Lists!BF270,'[1]Multi-Field'!$F$101="Drained"),BI270,IF(AND('[1]Multi-Field'!$E$101=[1]Lists!BF270,'[1]Multi-Field'!$F$101="undrained"),BH270,""))</f>
        <v/>
      </c>
      <c r="FF270" s="409" t="str">
        <f>IF(AND('[1]Multi-Field'!$E$102=[1]Lists!BF270,'[1]Multi-Field'!$F$102="Drained"),BI270,IF(AND('[1]Multi-Field'!$E$102=[1]Lists!BF270,'[1]Multi-Field'!$F$102="undrained"),BH270,""))</f>
        <v/>
      </c>
      <c r="FG270" s="409" t="str">
        <f>IF(AND('[1]Multi-Field'!$E$103=[1]Lists!BF270,'[1]Multi-Field'!$F$103="Drained"),BI270,IF(AND('[1]Multi-Field'!$E$103=[1]Lists!BF270,'[1]Multi-Field'!$F$103="undrained"),BH270,""))</f>
        <v/>
      </c>
      <c r="FH270" s="409" t="str">
        <f>IF(AND('[1]Multi-Field'!$E$104=[1]Lists!BF270,'[1]Multi-Field'!$F$104="Drained"),BI270,IF(AND('[1]Multi-Field'!$E$104=[1]Lists!BF270,'[1]Multi-Field'!$F$104="undrained"),BH270,""))</f>
        <v/>
      </c>
      <c r="FI270" s="409" t="str">
        <f>IF(AND('[1]Multi-Field'!$E$105=[1]Lists!BF270,'[1]Multi-Field'!$F$105="Drained"),BI270,IF(AND('[1]Multi-Field'!$E$105=[1]Lists!BF270,'[1]Multi-Field'!$F$105="undrained"),BH270,""))</f>
        <v/>
      </c>
      <c r="FJ270" s="409" t="str">
        <f>IF(AND('[1]Multi-Field'!$E$106=[1]Lists!BF270,'[1]Multi-Field'!$F$106="Drained"),BI270,IF(AND('[1]Multi-Field'!$E$106=[1]Lists!BF270,'[1]Multi-Field'!$F$106="undrained"),BH270,""))</f>
        <v/>
      </c>
      <c r="FK270" s="409" t="str">
        <f>IF(AND('[1]Multi-Field'!$E$107=[1]Lists!BF270,'[1]Multi-Field'!$F$107="Drained"),BI270,IF(AND('[1]Multi-Field'!$E$107=[1]Lists!BF270,'[1]Multi-Field'!$F$107="undrained"),BH270,""))</f>
        <v/>
      </c>
      <c r="FL270" s="409" t="str">
        <f>IF(AND('[1]Multi-Field'!$E$108=[1]Lists!BF270,'[1]Multi-Field'!$F$108="Drained"),BI270,IF(AND('[1]Multi-Field'!$E$108=[1]Lists!BF270,'[1]Multi-Field'!$F$108="undrained"),BH270,""))</f>
        <v/>
      </c>
      <c r="FM270" s="409" t="str">
        <f>IF(AND('[1]Multi-Field'!$E$109=[1]Lists!BF270,'[1]Multi-Field'!$F$109="Drained"),BI270,IF(AND('[1]Multi-Field'!$E$109=[1]Lists!BF270,'[1]Multi-Field'!$F$109="undrained"),BH270,""))</f>
        <v/>
      </c>
      <c r="FN270" s="409" t="str">
        <f>IF(AND('[1]Multi-Field'!$E$110=[1]Lists!BF270,'[1]Multi-Field'!$F$110="Drained"),BI270,IF(AND('[1]Multi-Field'!$E$110=[1]Lists!BF270,'[1]Multi-Field'!$F$110="undrained"),BH270,""))</f>
        <v/>
      </c>
      <c r="FO270" s="409" t="str">
        <f>IF(AND('[1]Multi-Field'!$E$111=[1]Lists!BF270,'[1]Multi-Field'!$F$111="Drained"),BI270,IF(AND('[1]Multi-Field'!$E$111=[1]Lists!BF270,'[1]Multi-Field'!$F$111="undrained"),BH270,""))</f>
        <v/>
      </c>
      <c r="FP270" s="409" t="str">
        <f>IF(AND('[1]Multi-Field'!$E$112=[1]Lists!BF270,'[1]Multi-Field'!$F$112="Drained"),BI270,IF(AND('[1]Multi-Field'!$E$112=[1]Lists!BF270,'[1]Multi-Field'!$F$112="undrained"),BH270,""))</f>
        <v/>
      </c>
      <c r="FQ270" s="409" t="str">
        <f>IF(AND('[1]Multi-Field'!$E$113=[1]Lists!BF270,'[1]Multi-Field'!$F$113="Drained"),BI270,IF(AND('[1]Multi-Field'!$E$113=[1]Lists!BF270,'[1]Multi-Field'!$F$113="undrained"),BH270,""))</f>
        <v/>
      </c>
      <c r="FR270" s="409" t="str">
        <f>IF(AND('[1]Multi-Field'!$E$114=[1]Lists!BF270,'[1]Multi-Field'!$F$114="Drained"),BI270,IF(AND('[1]Multi-Field'!$E$114=[1]Lists!BF270,'[1]Multi-Field'!$F$114="undrained"),BH270,""))</f>
        <v/>
      </c>
      <c r="FS270" s="409" t="str">
        <f>IF(AND('[1]Multi-Field'!$E$115=[1]Lists!BF270,'[1]Multi-Field'!$F$115="Drained"),BI270,IF(AND('[1]Multi-Field'!$E$115=[1]Lists!BF270,'[1]Multi-Field'!$F$115="undrained"),BH270,""))</f>
        <v/>
      </c>
      <c r="FT270" s="409" t="str">
        <f>IF(AND('[1]Multi-Field'!$E$116=[1]Lists!BF270,'[1]Multi-Field'!$F$116="Drained"),BI270,IF(AND('[1]Multi-Field'!$E$116=[1]Lists!BF270,'[1]Multi-Field'!$F$116="undrained"),BH270,""))</f>
        <v/>
      </c>
      <c r="FU270" s="409" t="str">
        <f>IF(AND('[1]Multi-Field'!$E$117=[1]Lists!BF270,'[1]Multi-Field'!$F$117="Drained"),BI270,IF(AND('[1]Multi-Field'!$E$117=[1]Lists!BF270,'[1]Multi-Field'!$F$117="undrained"),BH270,""))</f>
        <v/>
      </c>
      <c r="FV270" s="409" t="str">
        <f>IF(AND('[1]Multi-Field'!$E$118=[1]Lists!BF270,'[1]Multi-Field'!$F$118="Drained"),BI270,IF(AND('[1]Multi-Field'!$E$118=[1]Lists!BF270,'[1]Multi-Field'!$F$118="undrained"),BH270,""))</f>
        <v/>
      </c>
      <c r="FW270" s="409" t="str">
        <f>IF(AND('[1]Multi-Field'!$E$119=[1]Lists!BF270,'[1]Multi-Field'!$F$119="Drained"),BI270,IF(AND('[1]Multi-Field'!$E$119=[1]Lists!BF270,'[1]Multi-Field'!$F$119="undrained"),BH270,""))</f>
        <v/>
      </c>
      <c r="FX270" s="409" t="str">
        <f>IF(AND('[1]Multi-Field'!$E$120=[1]Lists!BF270,'[1]Multi-Field'!$F$120="Drained"),BI270,IF(AND('[1]Multi-Field'!$E$120=[1]Lists!BF270,'[1]Multi-Field'!$F$120="undrained"),BH270,""))</f>
        <v/>
      </c>
    </row>
    <row r="271" spans="1:180" ht="13.5" customHeight="1">
      <c r="A271" s="7" t="s">
        <v>357</v>
      </c>
      <c r="B271" s="7"/>
      <c r="C271" s="7"/>
      <c r="D271" s="8">
        <v>60</v>
      </c>
      <c r="E271" s="8">
        <f t="shared" si="46"/>
        <v>62</v>
      </c>
      <c r="F271" s="8">
        <f t="shared" si="47"/>
        <v>63</v>
      </c>
      <c r="G271" s="8">
        <v>65</v>
      </c>
      <c r="H271" s="8">
        <v>65</v>
      </c>
      <c r="I271" s="8">
        <f t="shared" si="50"/>
        <v>68</v>
      </c>
      <c r="J271" s="8">
        <f t="shared" si="51"/>
        <v>72</v>
      </c>
      <c r="K271" s="8">
        <v>75</v>
      </c>
      <c r="L271" s="8">
        <v>110</v>
      </c>
      <c r="M271" s="8">
        <f t="shared" si="48"/>
        <v>115</v>
      </c>
      <c r="N271" s="8">
        <f t="shared" si="49"/>
        <v>120</v>
      </c>
      <c r="O271" s="8">
        <v>125</v>
      </c>
      <c r="P271" s="391">
        <v>246</v>
      </c>
      <c r="Q271" s="394"/>
      <c r="R271" s="395" t="b">
        <f>IF(OR('Multi-Field'!AA248=Lists!$AC$42,'Multi-Field'!AA248=Lists!$AC$43),IF('Multi-Field'!Z248="x",(IF('Multi-Field'!AC248=Lists!$Q$11,Lists!$R$11,IF('Multi-Field'!AC248=Lists!$Q$12,Lists!$R$12,IF('Multi-Field'!AC248=Lists!$Q$13,Lists!$R$13,IF('Multi-Field'!AC248=Lists!$Q$14,Lists!$R$14))))),IF('Multi-Field'!X248="x",(IF('Multi-Field'!AC248=Lists!$Q$11,Lists!$S$11,IF('Multi-Field'!AC248=Lists!$Q$12,Lists!$S$12,IF('Multi-Field'!AC248=Lists!$Q$13,Lists!$S$13,IF('Multi-Field'!AC248=Lists!$Q$14,Lists!$S$14))))),IF('Multi-Field'!V248="x",(IF('Multi-Field'!AC248=Lists!$Q$11,Lists!$T$11,IF('Multi-Field'!AC248=Lists!$Q$12,Lists!$T$12,IF('Multi-Field'!AC248=Lists!$Q$13,Lists!$T$13,IF('Multi-Field'!AC248=Lists!$Q$14,Lists!$T$14))))),0))))</f>
        <v>0</v>
      </c>
      <c r="S271" s="395" t="str">
        <f t="shared" si="45"/>
        <v/>
      </c>
      <c r="T271" s="395"/>
      <c r="U271" s="396"/>
      <c r="AI271" s="384">
        <f>'[1]Multi-Field'!B267</f>
        <v>0</v>
      </c>
      <c r="AJ271" s="387" t="str">
        <f>IF(OR('[1]Multi-Field'!Q111=[1]Lists!$AC$42,'[1]Multi-Field'!Q111=[1]Lists!$AC$43),"x","")</f>
        <v/>
      </c>
      <c r="AK271" s="387" t="str">
        <f>IF(OR('[1]Multi-Field'!Q111=[1]Lists!$AC$6,'[1]Multi-Field'!Q111=$AC$2,'[1]Multi-Field'!Q111=$AC$4),"x","")</f>
        <v/>
      </c>
      <c r="AL271" s="387" t="str">
        <f>IF(OR('[1]Multi-Field'!Q111=[1]Lists!$AC$7,'[1]Multi-Field'!Q111=$AC$3,'[1]Multi-Field'!Q111=$AC$5),"x","")</f>
        <v/>
      </c>
      <c r="AM271" s="387" t="str">
        <f>IF(OR('[1]Multi-Field'!Q111=$AC$23,'[1]Multi-Field'!Q111=$AC$13,'[1]Multi-Field'!Q111=$AC$9,'[1]Multi-Field'!Q111=$AC$19,'[1]Multi-Field'!Q111=$AC$47),"x","")</f>
        <v/>
      </c>
      <c r="AN271" s="387" t="str">
        <f>IF(OR('[1]Multi-Field'!Q111=$AC$24,'[1]Multi-Field'!Q111=$AC$14,'[1]Multi-Field'!Q111=$AC$10,'[1]Multi-Field'!Q111=$AC$22,'[1]Multi-Field'!Q111=$AC$48),"x","")</f>
        <v/>
      </c>
      <c r="AO271" s="387" t="str">
        <f>IF(OR('[1]Multi-Field'!Q111=$AC$21,'[1]Multi-Field'!Q111=$AC$28,'[1]Multi-Field'!Q111=$AC$62,'[1]Multi-Field'!Q111=$AC$102,'[1]Multi-Field'!Q111=$AC$98),"x","")</f>
        <v/>
      </c>
      <c r="AP271" s="387" t="str">
        <f>IF(OR('[1]Multi-Field'!Q111=$AC$25,'[1]Multi-Field'!Q111=$AC$63,'[1]Multi-Field'!Q111=$AC$85,'[1]Multi-Field'!Q111=$AC$87,'[1]Multi-Field'!Q111=$AC$92,'[1]Multi-Field'!Q111=$AC$93),"x","")</f>
        <v/>
      </c>
      <c r="AQ271" s="387" t="str">
        <f>IF(OR('[1]Multi-Field'!Q111=$AC$20,'[1]Multi-Field'!Q111=$AC$27,'[1]Multi-Field'!Q111=$AC$58,'[1]Multi-Field'!Q111=$AC$86,'[1]Multi-Field'!Q111=$AC$103,'[1]Multi-Field'!Q111=$AC$94),"x","")</f>
        <v/>
      </c>
      <c r="AR271" s="387" t="str">
        <f>IF(OR('[1]Multi-Field'!Q111=$AC$35,'[1]Multi-Field'!Q111=$AC$40,'[1]Multi-Field'!Q111=$AC$45,),"x","")</f>
        <v/>
      </c>
      <c r="AS271" s="387" t="str">
        <f>IF(OR('[1]Multi-Field'!Q111=$AC$36,'[1]Multi-Field'!Q111=$AC$41,'[1]Multi-Field'!Q111=$AC$46,),"x","")</f>
        <v/>
      </c>
      <c r="AT271" s="387" t="str">
        <f>IF(OR('[1]Multi-Field'!Q111=$AC$52,'[1]Multi-Field'!Q111=$AC$53,'[1]Multi-Field'!Q111=$AC$54,'[1]Multi-Field'!Q111=$AC$55,'[1]Multi-Field'!Q111=$AC$68,'[1]Multi-Field'!Q111=$AC$69,'[1]Multi-Field'!Q111=$AC$74,'[1]Multi-Field'!Q111=$AC$71,'[1]Multi-Field'!Q111=$AC$70),"x","")</f>
        <v>x</v>
      </c>
      <c r="AU271" s="387" t="str">
        <f>IF('[1]Multi-Field'!Q111=$AC$72,"x","")</f>
        <v/>
      </c>
      <c r="AV271" s="387" t="str">
        <f>IF('[1]Multi-Field'!Q111=$AC$73,"x","")</f>
        <v/>
      </c>
      <c r="AW271" s="387" t="str">
        <f>IF('[1]Multi-Field'!Q111=$AC$83,"x","")</f>
        <v/>
      </c>
      <c r="AX271" s="387" t="str">
        <f>IF('[1]Multi-Field'!Q111=$AC$84,"x","")</f>
        <v/>
      </c>
      <c r="AY271" s="387" t="str">
        <f>IF('[1]Multi-Field'!Q111=$AC$97,"x","")</f>
        <v/>
      </c>
      <c r="AZ271" s="387" t="str">
        <f>IF('[1]Multi-Field'!Q111=$AC$99,"x","")</f>
        <v/>
      </c>
      <c r="BA271" s="387" t="str">
        <f>IF('[1]Multi-Field'!Q111=$AC$104,"x","")</f>
        <v/>
      </c>
      <c r="BB271" s="387" t="str">
        <f>IF('[1]Multi-Field'!Q111=$AC$105,"x","")</f>
        <v/>
      </c>
      <c r="BC271" s="388"/>
      <c r="BF271" s="411" t="s">
        <v>1437</v>
      </c>
      <c r="BG271" s="412">
        <v>3</v>
      </c>
      <c r="BH271" s="412">
        <v>4</v>
      </c>
      <c r="BI271" s="412">
        <v>5</v>
      </c>
      <c r="BJ271" s="409" t="e">
        <f>IF(AND('[1]Single Field'!#REF!=[1]Lists!BF271,'[1]Single Field'!#REF!="Drained"),"x",IF(AND('[1]Single Field'!#REF!=[1]Lists!BF271,'[1]Single Field'!#REF!="Undrained"),O,""))</f>
        <v>#REF!</v>
      </c>
      <c r="BK271" s="409" t="str">
        <f>IF(AND('[1]Multi-Field'!$E$3=[1]Lists!BF271,'[1]Multi-Field'!$F$3="Drained"),BI271,IF(AND('[1]Multi-Field'!$E$3=BF271,'[1]Multi-Field'!$F$3="undrained"),BH271,""))</f>
        <v/>
      </c>
      <c r="BL271" s="409" t="str">
        <f>IF(AND('[1]Multi-Field'!$E$4=BF271,'[1]Multi-Field'!$F$4="Drained"),BI271,IF(AND('[1]Multi-Field'!$E$4=BF271,'[1]Multi-Field'!$F$4="undrained"),BH271,""))</f>
        <v/>
      </c>
      <c r="BM271" s="409" t="str">
        <f>IF(AND('[1]Multi-Field'!$E$5=BF271,'[1]Multi-Field'!$F$5="Drained"),BI271,IF(AND('[1]Multi-Field'!$E$5=BF271,'[1]Multi-Field'!$F$5="undrained"),BH271,""))</f>
        <v/>
      </c>
      <c r="BN271" s="409" t="str">
        <f>IF(AND('[1]Multi-Field'!$E$6=BF271,'[1]Multi-Field'!$F$6="Drained"),BI271,IF(AND('[1]Multi-Field'!$E$6=BF271,'[1]Multi-Field'!$F$6="undrained"),BH271,""))</f>
        <v/>
      </c>
      <c r="BO271" s="409" t="str">
        <f>IF(AND('[1]Multi-Field'!$E$7=BF271,'[1]Multi-Field'!$F$7="Drained"),BI271,IF(AND('[1]Multi-Field'!$E$7=BF271,'[1]Multi-Field'!$F$7="undrained"),BH271,""))</f>
        <v/>
      </c>
      <c r="BP271" s="409" t="str">
        <f>IF(AND('[1]Multi-Field'!$E$8=BF271,'[1]Multi-Field'!$F$8="Drained"),BI271,IF(AND('[1]Multi-Field'!$E$8=BF271,'[1]Multi-Field'!$F$8="undrained"),BH271,""))</f>
        <v/>
      </c>
      <c r="BQ271" s="409" t="str">
        <f>IF(AND('[1]Multi-Field'!$E$9=BF271,'[1]Multi-Field'!$F$9="Drained"),BI271,IF(AND('[1]Multi-Field'!$E$9=BF271,'[1]Multi-Field'!$F$9="undrained"),BH271,""))</f>
        <v/>
      </c>
      <c r="BR271" s="409" t="str">
        <f>IF(AND('[1]Multi-Field'!$E$10=BF271,'[1]Multi-Field'!$F$10="Drained"),BI271,IF(AND('[1]Multi-Field'!$E$10=BF271,'[1]Multi-Field'!$F$10="undrained"),BH271,""))</f>
        <v/>
      </c>
      <c r="BS271" s="409" t="str">
        <f>IF(AND('[1]Multi-Field'!$E$11=BF271,'[1]Multi-Field'!$F$11="Drained"),BI271,IF(AND('[1]Multi-Field'!$E$11=BF271,'[1]Multi-Field'!$F$11="undrained"),BH271,""))</f>
        <v/>
      </c>
      <c r="BT271" s="409" t="str">
        <f>IF(AND('[1]Multi-Field'!$E$12=BF271,'[1]Multi-Field'!$F$12="Drained"),BI271,IF(AND('[1]Multi-Field'!$E$12=BF271,'[1]Multi-Field'!$F$12="undrained"),BH271,""))</f>
        <v/>
      </c>
      <c r="BU271" s="409" t="str">
        <f>IF(AND('[1]Multi-Field'!$E$13=BF271,'[1]Multi-Field'!$F$13="Drained"),BI271,IF(AND('[1]Multi-Field'!$E$3=BF271,'[1]Multi-Field'!$F$13="undrained"),BH271,""))</f>
        <v/>
      </c>
      <c r="BV271" s="409" t="str">
        <f>IF(AND('[1]Multi-Field'!$E$14=BF271,'[1]Multi-Field'!$F$14="Drained"),BI271,IF(AND('[1]Multi-Field'!$E$14=BF271,'[1]Multi-Field'!$F$14="undrained"),BH271,""))</f>
        <v/>
      </c>
      <c r="BW271" s="409" t="str">
        <f>IF(AND('[1]Multi-Field'!$E$15=BF271,'[1]Multi-Field'!$F$15="Drained"),BI271,IF(AND('[1]Multi-Field'!$E$15=BF271,'[1]Multi-Field'!$F$15="undrained"),BH271,""))</f>
        <v/>
      </c>
      <c r="BX271" s="409" t="str">
        <f>IF(AND('[1]Multi-Field'!$E$16=[1]Lists!BF271,'[1]Multi-Field'!$F$16="Drained"),BI271,IF(AND('[1]Multi-Field'!$E$16=[1]Lists!BF271,'[1]Multi-Field'!$F$16="undrained"),BH271,""))</f>
        <v/>
      </c>
      <c r="BY271" s="409" t="str">
        <f>IF(AND('[1]Multi-Field'!$E$17=[1]Lists!BF271,'[1]Multi-Field'!$F$17="Drained"),BI271,IF(AND('[1]Multi-Field'!$E$17=[1]Lists!BF271,'[1]Multi-Field'!$F$17="undrained"),BH271,""))</f>
        <v/>
      </c>
      <c r="BZ271" s="409" t="str">
        <f>IF(AND('[1]Multi-Field'!$E$18=[1]Lists!BF271,'[1]Multi-Field'!$F$18="Drained"),BI271,IF(AND('[1]Multi-Field'!$E$18=[1]Lists!BF271,'[1]Multi-Field'!$F$18="undrained"),BH271,""))</f>
        <v/>
      </c>
      <c r="CA271" s="409" t="str">
        <f>IF(AND('[1]Multi-Field'!$E$19=[1]Lists!BF271,'[1]Multi-Field'!$F$19="Drained"),BI271,IF(AND('[1]Multi-Field'!$E$19=[1]Lists!BF271,'[1]Multi-Field'!$F$19="undrained"),BH271,""))</f>
        <v/>
      </c>
      <c r="CB271" s="409" t="str">
        <f>IF(AND('[1]Multi-Field'!$E$20=[1]Lists!BF271,'[1]Multi-Field'!$F$20="Drained"),BI271,IF(AND('[1]Multi-Field'!$E$20=[1]Lists!BF271,'[1]Multi-Field'!$F$20="undrained"),BH271,""))</f>
        <v/>
      </c>
      <c r="CC271" s="409" t="str">
        <f>IF(AND('[1]Multi-Field'!$E$21=[1]Lists!BF271,'[1]Multi-Field'!$F$21="Drained"),BI271,IF(AND('[1]Multi-Field'!$E$21=[1]Lists!BF271,'[1]Multi-Field'!$F$21="undrained"),BH271,""))</f>
        <v/>
      </c>
      <c r="CD271" s="409" t="str">
        <f>IF(AND('[1]Multi-Field'!$E$22=[1]Lists!BF271,'[1]Multi-Field'!$F$22="Drained"),BI271,IF(AND('[1]Multi-Field'!$E$22=[1]Lists!BF271,'[1]Multi-Field'!$F$22="undrained"),BH271,""))</f>
        <v/>
      </c>
      <c r="CE271" s="409" t="str">
        <f>IF(AND('[1]Multi-Field'!$E$23=[1]Lists!BF271,'[1]Multi-Field'!$F$23="Drained"),BI271,IF(AND('[1]Multi-Field'!$E$23=[1]Lists!BF271,'[1]Multi-Field'!$F$23="undrained"),BH271,""))</f>
        <v/>
      </c>
      <c r="CF271" s="409" t="str">
        <f>IF(AND('[1]Multi-Field'!$E$24=[1]Lists!BF271,'[1]Multi-Field'!$F$24="Drained"),BI271,IF(AND('[1]Multi-Field'!$E$24=[1]Lists!BF271,'[1]Multi-Field'!$F$24="undrained"),BH271,""))</f>
        <v/>
      </c>
      <c r="CG271" s="409" t="str">
        <f>IF(AND('[1]Multi-Field'!$E$25=[1]Lists!BF271,'[1]Multi-Field'!$F$25="Drained"),BI271,IF(AND('[1]Multi-Field'!$E$25=[1]Lists!BF271,'[1]Multi-Field'!$F$25="undrained"),BH271,""))</f>
        <v/>
      </c>
      <c r="CH271" s="409" t="str">
        <f>IF(AND('[1]Multi-Field'!$E$26=[1]Lists!BF271,'[1]Multi-Field'!$F$26="Drained"),BI271,IF(AND('[1]Multi-Field'!$E$26=[1]Lists!BF271,'[1]Multi-Field'!$F$26="undrained"),BH271,""))</f>
        <v/>
      </c>
      <c r="CI271" s="409" t="str">
        <f>IF(AND('[1]Multi-Field'!$E$27=[1]Lists!BF271,'[1]Multi-Field'!$F$27="Drained"),BI271,IF(AND('[1]Multi-Field'!$E$27=[1]Lists!BF271,'[1]Multi-Field'!$F$27="undrained"),BH271,""))</f>
        <v/>
      </c>
      <c r="CJ271" s="409" t="str">
        <f>IF(AND('[1]Multi-Field'!$E$28=[1]Lists!BF271,'[1]Multi-Field'!$F$28="Drained"),BI271,IF(AND('[1]Multi-Field'!$E$28=[1]Lists!BF271,'[1]Multi-Field'!$F$28="undrained"),BH271,""))</f>
        <v/>
      </c>
      <c r="CK271" s="409" t="str">
        <f>IF(AND('[1]Multi-Field'!$E$29=[1]Lists!BF271,'[1]Multi-Field'!$F$29="Drained"),BI271,IF(AND('[1]Multi-Field'!$E$29=[1]Lists!BF271,'[1]Multi-Field'!$F$29="undrained"),BH271,""))</f>
        <v/>
      </c>
      <c r="CL271" s="409" t="str">
        <f>IF(AND('[1]Multi-Field'!$E$30=[1]Lists!BF271,'[1]Multi-Field'!$F$30="Drained"),BI271,IF(AND('[1]Multi-Field'!$E$30=[1]Lists!BF271,'[1]Multi-Field'!$F$30="undrained"),BH271,""))</f>
        <v/>
      </c>
      <c r="CM271" s="409" t="str">
        <f>IF(AND('[1]Multi-Field'!$E$31=[1]Lists!BF271,'[1]Multi-Field'!$F$31="Drained"),BI271,IF(AND('[1]Multi-Field'!$E$31=[1]Lists!BF271,'[1]Multi-Field'!$F$31="undrained"),BH271,""))</f>
        <v/>
      </c>
      <c r="CN271" s="409" t="str">
        <f>IF(AND('[1]Multi-Field'!$E$32=[1]Lists!BF271,'[1]Multi-Field'!$F$32="Drained"),BI271,IF(AND('[1]Multi-Field'!$E$32=[1]Lists!BF271,'[1]Multi-Field'!$F$32="undrained"),BH271,""))</f>
        <v/>
      </c>
      <c r="CO271" s="409" t="str">
        <f>IF(AND('[1]Multi-Field'!$E$33=[1]Lists!BF271,'[1]Multi-Field'!$F$33="Drained"),BI271,IF(AND('[1]Multi-Field'!$E$33=[1]Lists!BF271,'[1]Multi-Field'!$F$33="undrained"),BH271,""))</f>
        <v/>
      </c>
      <c r="CP271" s="409" t="str">
        <f>IF(AND('[1]Multi-Field'!$E$34=[1]Lists!BF271,'[1]Multi-Field'!$F$34="Drained"),BI271,IF(AND('[1]Multi-Field'!$E$34=[1]Lists!BF271,'[1]Multi-Field'!$F$34="undrained"),BH271,""))</f>
        <v/>
      </c>
      <c r="CQ271" s="409" t="str">
        <f>IF(AND('[1]Multi-Field'!$E$35=[1]Lists!BF271,'[1]Multi-Field'!$F$35="Drained"),BI271,IF(AND('[1]Multi-Field'!$E$35=[1]Lists!BF271,'[1]Multi-Field'!$F$35="undrained"),BH271,""))</f>
        <v/>
      </c>
      <c r="CR271" s="409" t="str">
        <f>IF(AND('[1]Multi-Field'!$E$36=[1]Lists!BF271,'[1]Multi-Field'!$F$36="Drained"),BI271,IF(AND('[1]Multi-Field'!$E$36=[1]Lists!BF271,'[1]Multi-Field'!$F$36="undrained"),BH271,""))</f>
        <v/>
      </c>
      <c r="CS271" s="409" t="str">
        <f>IF(AND('[1]Multi-Field'!$E$37=[1]Lists!BF271,'[1]Multi-Field'!$F$37="Drained"),BI271,IF(AND('[1]Multi-Field'!$E$37=[1]Lists!BF271,'[1]Multi-Field'!$F$37="undrained"),BH271,""))</f>
        <v/>
      </c>
      <c r="CT271" s="409" t="str">
        <f>IF(AND('[1]Multi-Field'!$E$38=[1]Lists!BF271,'[1]Multi-Field'!$F$38="Drained"),BI271,IF(AND('[1]Multi-Field'!$E$38=[1]Lists!BF271,'[1]Multi-Field'!$F$38="undrained"),BH271,""))</f>
        <v/>
      </c>
      <c r="CU271" s="409" t="str">
        <f>IF(AND('[1]Multi-Field'!$E$39=[1]Lists!BF271,'[1]Multi-Field'!$F$39="Drained"),BI271,IF(AND('[1]Multi-Field'!$E$39=[1]Lists!BF271,'[1]Multi-Field'!$F$39="undrained"),BH271,""))</f>
        <v/>
      </c>
      <c r="CV271" s="409" t="str">
        <f>IF(AND('[1]Multi-Field'!$E$40=[1]Lists!BF271,'[1]Multi-Field'!$F$40="Drained"),BI271,IF(AND('[1]Multi-Field'!$E$40=[1]Lists!BF271,'[1]Multi-Field'!$F$40="undrained"),BH271,""))</f>
        <v/>
      </c>
      <c r="CW271" s="409" t="str">
        <f>IF(AND('[1]Multi-Field'!$E$41=[1]Lists!BF271,'[1]Multi-Field'!$F$40="Drained"),BI271,IF(AND('[1]Multi-Field'!$E$40=[1]Lists!BF271,'[1]Multi-Field'!$F$40="undrained"),BH271,""))</f>
        <v/>
      </c>
      <c r="CX271" s="409" t="str">
        <f>IF(AND('[1]Multi-Field'!$E$42=[1]Lists!BF271,'[1]Multi-Field'!$F$42="Drained"),BI271,IF(AND('[1]Multi-Field'!$E$42=[1]Lists!BF271,'[1]Multi-Field'!$F$42="undrained"),BH271,""))</f>
        <v/>
      </c>
      <c r="CY271" s="409" t="str">
        <f>IF(AND('[1]Multi-Field'!$E$43=[1]Lists!BF271,'[1]Multi-Field'!$F$43="Drained"),BI271,IF(AND('[1]Multi-Field'!$E$43=[1]Lists!BF271,'[1]Multi-Field'!$F$43="undrained"),BH271,""))</f>
        <v/>
      </c>
      <c r="CZ271" s="409" t="str">
        <f>IF(AND('[1]Multi-Field'!$E$44=[1]Lists!BF271,'[1]Multi-Field'!$F$44="Drained"),BI271,IF(AND('[1]Multi-Field'!$E$44=[1]Lists!BF271,'[1]Multi-Field'!$F$44="undrained"),BH271,""))</f>
        <v/>
      </c>
      <c r="DA271" s="409" t="str">
        <f>IF(AND('[1]Multi-Field'!$E$45=[1]Lists!BF271,'[1]Multi-Field'!$F$45="Drained"),BI271,IF(AND('[1]Multi-Field'!$E$45=[1]Lists!BF271,'[1]Multi-Field'!$F$45="undrained"),BH271,""))</f>
        <v/>
      </c>
      <c r="DB271" s="409" t="str">
        <f>IF(AND('[1]Multi-Field'!$E$46=[1]Lists!BF271,'[1]Multi-Field'!$F$46="Drained"),BI271,IF(AND('[1]Multi-Field'!$E$46=[1]Lists!BF271,'[1]Multi-Field'!$F$46="undrained"),BH271,""))</f>
        <v/>
      </c>
      <c r="DC271" s="409" t="str">
        <f>IF(AND('[1]Multi-Field'!$E$47=[1]Lists!BF271,'[1]Multi-Field'!$F$47="Drained"),BI271,IF(AND('[1]Multi-Field'!$E$47=[1]Lists!BF271,'[1]Multi-Field'!$F$47="undrained"),BH271,""))</f>
        <v/>
      </c>
      <c r="DD271" s="409" t="str">
        <f>IF(AND('[1]Multi-Field'!$E$48=[1]Lists!BF271,'[1]Multi-Field'!$F$48="Drained"),BI271,IF(AND('[1]Multi-Field'!$E$48=[1]Lists!BF271,'[1]Multi-Field'!$F$48="undrained"),BH271,""))</f>
        <v/>
      </c>
      <c r="DE271" s="409" t="str">
        <f>IF(AND('[1]Multi-Field'!$E$49=[1]Lists!BF271,'[1]Multi-Field'!$F$49="Drained"),BI271,IF(AND('[1]Multi-Field'!$E$49=[1]Lists!BF271,'[1]Multi-Field'!$F$9="undrained"),BH271,""))</f>
        <v/>
      </c>
      <c r="DF271" s="409" t="str">
        <f>IF(AND('[1]Multi-Field'!$E$50=[1]Lists!BF271,'[1]Multi-Field'!$F$50="Drained"),BI271,IF(AND('[1]Multi-Field'!$E$50=[1]Lists!BF271,'[1]Multi-Field'!$F$50="undrained"),BH271,""))</f>
        <v/>
      </c>
      <c r="DG271" s="409" t="str">
        <f>IF(AND('[1]Multi-Field'!$E$51=[1]Lists!BF271,'[1]Multi-Field'!$F$51="Drained"),BI271,IF(AND('[1]Multi-Field'!$E$51=[1]Lists!BF271,'[1]Multi-Field'!$F$51="undrained"),BH271,""))</f>
        <v/>
      </c>
      <c r="DH271" s="409" t="str">
        <f>IF(AND('[1]Multi-Field'!$E$52=[1]Lists!BF271,'[1]Multi-Field'!$F$52="Drained"),BI271,IF(AND('[1]Multi-Field'!$E$52=[1]Lists!BF271,'[1]Multi-Field'!$F$52="undrained"),BH271,""))</f>
        <v/>
      </c>
      <c r="DI271" s="409" t="str">
        <f>IF(AND('[1]Multi-Field'!$E$53=[1]Lists!BF271,'[1]Multi-Field'!$F$53="Drained"),BI271,IF(AND('[1]Multi-Field'!$E$53=[1]Lists!BF271,'[1]Multi-Field'!$F$53="undrained"),BH271,""))</f>
        <v/>
      </c>
      <c r="DJ271" s="409" t="str">
        <f>IF(AND('[1]Multi-Field'!$E$54=[1]Lists!BF271,'[1]Multi-Field'!$F$54="Drained"),BI271,IF(AND('[1]Multi-Field'!$E$54=[1]Lists!BF271,'[1]Multi-Field'!$F$54="undrained"),BH271,""))</f>
        <v/>
      </c>
      <c r="DK271" s="409" t="str">
        <f>IF(AND('[1]Multi-Field'!$E$55=[1]Lists!BF271,'[1]Multi-Field'!$F$55="Drained"),BI271,IF(AND('[1]Multi-Field'!$E$55=[1]Lists!BF271,'[1]Multi-Field'!$F$55="undrained"),BH271,""))</f>
        <v/>
      </c>
      <c r="DL271" s="409" t="str">
        <f>IF(AND('[1]Multi-Field'!$E$56=[1]Lists!BF271,'[1]Multi-Field'!$F$56="Drained"),BI271,IF(AND('[1]Multi-Field'!$E$56=[1]Lists!BF271,'[1]Multi-Field'!$F$56="undrained"),BH271,""))</f>
        <v/>
      </c>
      <c r="DM271" s="409" t="str">
        <f>IF(AND('[1]Multi-Field'!$E$57=[1]Lists!BF271,'[1]Multi-Field'!$F$57="Drained"),BI271,IF(AND('[1]Multi-Field'!$E$57=[1]Lists!BF271,'[1]Multi-Field'!$F$57="undrained"),BH271,""))</f>
        <v/>
      </c>
      <c r="DN271" s="409" t="str">
        <f>IF(AND('[1]Multi-Field'!$E$58=[1]Lists!BF271,'[1]Multi-Field'!$F$58="Drained"),BI271,IF(AND('[1]Multi-Field'!$E$58=[1]Lists!BF271,'[1]Multi-Field'!$F$58="undrained"),BH271,""))</f>
        <v/>
      </c>
      <c r="DO271" s="409" t="str">
        <f>IF(AND('[1]Multi-Field'!$E$59=[1]Lists!BF271,'[1]Multi-Field'!$F$59="Drained"),BI271,IF(AND('[1]Multi-Field'!$E$59=[1]Lists!BF271,'[1]Multi-Field'!$F$59="undrained"),BH271,""))</f>
        <v/>
      </c>
      <c r="DP271" s="409" t="str">
        <f>IF(AND('[1]Multi-Field'!$E$60=[1]Lists!BF271,'[1]Multi-Field'!$F$60="Drained"),BI271,IF(AND('[1]Multi-Field'!$E$60=[1]Lists!BF271,'[1]Multi-Field'!$F$60="undrained"),BH271,""))</f>
        <v/>
      </c>
      <c r="DQ271" s="409" t="str">
        <f>IF(AND('[1]Multi-Field'!$E$61=[1]Lists!BF271,'[1]Multi-Field'!$F$61="Drained"),BI271,IF(AND('[1]Multi-Field'!$E$61=[1]Lists!BF271,'[1]Multi-Field'!$F$61="undrained"),BH271,""))</f>
        <v/>
      </c>
      <c r="DR271" s="409" t="str">
        <f>IF(AND('[1]Multi-Field'!$E$62=[1]Lists!BF271,'[1]Multi-Field'!$F$62="Drained"),BI271,IF(AND('[1]Multi-Field'!$E$62=[1]Lists!BF271,'[1]Multi-Field'!$F$62="undrained"),BH271,""))</f>
        <v/>
      </c>
      <c r="DS271" s="409" t="str">
        <f>IF(AND('[1]Multi-Field'!$E$63=[1]Lists!BF271,'[1]Multi-Field'!$F$63="Drained"),BI271,IF(AND('[1]Multi-Field'!$E$63=[1]Lists!BF271,'[1]Multi-Field'!$F$63="undrained"),BH271,""))</f>
        <v/>
      </c>
      <c r="DT271" s="409" t="str">
        <f>IF(AND('[1]Multi-Field'!$E$64=[1]Lists!BF271,'[1]Multi-Field'!$F$64="Drained"),BI271,IF(AND('[1]Multi-Field'!$E$64=[1]Lists!BF271,'[1]Multi-Field'!$F$64="undrained"),BH271,""))</f>
        <v/>
      </c>
      <c r="DU271" s="409" t="str">
        <f>IF(AND('[1]Multi-Field'!$E$65=[1]Lists!BF271,'[1]Multi-Field'!$F$65="Drained"),BI271,IF(AND('[1]Multi-Field'!$E$65=[1]Lists!BF271,'[1]Multi-Field'!$F$65="undrained"),BH271,""))</f>
        <v/>
      </c>
      <c r="DV271" s="409" t="str">
        <f>IF(AND('[1]Multi-Field'!$E$66=[1]Lists!BF271,'[1]Multi-Field'!$F$66="Drained"),BI271,IF(AND('[1]Multi-Field'!$E$66=[1]Lists!BF271,'[1]Multi-Field'!$F$66="undrained"),BH271,""))</f>
        <v/>
      </c>
      <c r="DW271" s="409" t="str">
        <f>IF(AND('[1]Multi-Field'!$E$67=[1]Lists!BF271,'[1]Multi-Field'!$F$67="Drained"),BI271,IF(AND('[1]Multi-Field'!$E$67=[1]Lists!BF271,'[1]Multi-Field'!$F$67="undrained"),BH271,""))</f>
        <v/>
      </c>
      <c r="DX271" s="409" t="str">
        <f>IF(AND('[1]Multi-Field'!$E$68=[1]Lists!BF271,'[1]Multi-Field'!$F$68="Drained"),BI271,IF(AND('[1]Multi-Field'!$E$68=[1]Lists!BF271,'[1]Multi-Field'!$F$68="undrained"),BH271,""))</f>
        <v/>
      </c>
      <c r="DY271" s="409" t="str">
        <f>IF(AND('[1]Multi-Field'!$E$69=[1]Lists!BF271,'[1]Multi-Field'!$F$69="Drained"),BI271,IF(AND('[1]Multi-Field'!$E$69=[1]Lists!BF271,'[1]Multi-Field'!$F$69="undrained"),BH271,""))</f>
        <v/>
      </c>
      <c r="DZ271" s="409" t="str">
        <f>IF(AND('[1]Multi-Field'!$E$70=[1]Lists!BF271,'[1]Multi-Field'!$F$70="Drained"),BI271,IF(AND('[1]Multi-Field'!$E$70=[1]Lists!BF271,'[1]Multi-Field'!$F$70="undrained"),BH271,""))</f>
        <v/>
      </c>
      <c r="EA271" s="409" t="str">
        <f>IF(AND('[1]Multi-Field'!$E$71=[1]Lists!BF271,'[1]Multi-Field'!$F$71="Drained"),BI271,IF(AND('[1]Multi-Field'!$E$71=[1]Lists!BF271,'[1]Multi-Field'!$F$71="undrained"),BH271,""))</f>
        <v/>
      </c>
      <c r="EB271" s="409" t="str">
        <f>IF(AND('[1]Multi-Field'!$E$72=[1]Lists!BF271,'[1]Multi-Field'!$F$72="Drained"),BI271,IF(AND('[1]Multi-Field'!$E$72=[1]Lists!BF271,'[1]Multi-Field'!$F$72="undrained"),BH271,""))</f>
        <v/>
      </c>
      <c r="EC271" s="409" t="str">
        <f>IF(AND('[1]Multi-Field'!$E$73=[1]Lists!BF271,'[1]Multi-Field'!$F$73="Drained"),BI271,IF(AND('[1]Multi-Field'!$E$73=[1]Lists!BF271,'[1]Multi-Field'!$F$73="undrained"),BH271,""))</f>
        <v/>
      </c>
      <c r="ED271" s="409" t="str">
        <f>IF(AND('[1]Multi-Field'!$E$74=[1]Lists!BF271,'[1]Multi-Field'!$F$74="Drained"),BI271,IF(AND('[1]Multi-Field'!$E$74=[1]Lists!BF271,'[1]Multi-Field'!$F$74="undrained"),BH271,""))</f>
        <v/>
      </c>
      <c r="EE271" s="409" t="str">
        <f>IF(AND('[1]Multi-Field'!$E$75=[1]Lists!BF271,'[1]Multi-Field'!$F$75="Drained"),BI271,IF(AND('[1]Multi-Field'!$E$75=[1]Lists!BF271,'[1]Multi-Field'!$F$75="undrained"),BH271,""))</f>
        <v/>
      </c>
      <c r="EF271" s="409" t="str">
        <f>IF(AND('[1]Multi-Field'!$E$76=[1]Lists!BF271,'[1]Multi-Field'!$F$76="Drained"),BI271,IF(AND('[1]Multi-Field'!$E$76=[1]Lists!BF271,'[1]Multi-Field'!$F$6="undrained"),BH271,""))</f>
        <v/>
      </c>
      <c r="EG271" s="409" t="str">
        <f>IF(AND('[1]Multi-Field'!$E$77=[1]Lists!BF271,'[1]Multi-Field'!$F$77="Drained"),BI271,IF(AND('[1]Multi-Field'!$E$77=[1]Lists!BF271,'[1]Multi-Field'!$F$77="undrained"),BH271,""))</f>
        <v/>
      </c>
      <c r="EH271" s="409" t="str">
        <f>IF(AND('[1]Multi-Field'!$E$78=[1]Lists!BF271,'[1]Multi-Field'!$F$78="Drained"),BI271,IF(AND('[1]Multi-Field'!$E$78=[1]Lists!BF271,'[1]Multi-Field'!$F$78="undrained"),BH271,""))</f>
        <v/>
      </c>
      <c r="EI271" s="409" t="str">
        <f>IF(AND('[1]Multi-Field'!$E$79=[1]Lists!BF271,'[1]Multi-Field'!$F$79="Drained"),BI271,IF(AND('[1]Multi-Field'!$E$79=[1]Lists!BF271,'[1]Multi-Field'!$F$79="undrained"),BH271,""))</f>
        <v/>
      </c>
      <c r="EJ271" s="409" t="str">
        <f>IF(AND('[1]Multi-Field'!$E$80=[1]Lists!BF271,'[1]Multi-Field'!$F$80="Drained"),BI271,IF(AND('[1]Multi-Field'!$E$80=[1]Lists!BF271,'[1]Multi-Field'!$F$80="undrained"),BH271,""))</f>
        <v/>
      </c>
      <c r="EK271" s="409" t="str">
        <f>IF(AND('[1]Multi-Field'!$E$81=[1]Lists!BF271,'[1]Multi-Field'!$F$81="Drained"),BI271,IF(AND('[1]Multi-Field'!$E$81=[1]Lists!BF271,'[1]Multi-Field'!$F$81="undrained"),BH271,""))</f>
        <v/>
      </c>
      <c r="EL271" s="409" t="str">
        <f>IF(AND('[1]Multi-Field'!$E$82=[1]Lists!BF271,'[1]Multi-Field'!$F$82="Drained"),BI271,IF(AND('[1]Multi-Field'!$E$82=[1]Lists!BF271,'[1]Multi-Field'!$F$82="undrained"),BH271,""))</f>
        <v/>
      </c>
      <c r="EM271" s="409" t="str">
        <f>IF(AND('[1]Multi-Field'!$E$83=[1]Lists!BF271,'[1]Multi-Field'!$F$83="Drained"),BI271,IF(AND('[1]Multi-Field'!$E$83=[1]Lists!BF271,'[1]Multi-Field'!$F$83="undrained"),BH271,""))</f>
        <v/>
      </c>
      <c r="EN271" s="409" t="str">
        <f>IF(AND('[1]Multi-Field'!$E$84=[1]Lists!BF271,'[1]Multi-Field'!$F$84="Drained"),BI271,IF(AND('[1]Multi-Field'!$E$84=[1]Lists!BF271,'[1]Multi-Field'!$F$84="undrained"),BH271,""))</f>
        <v/>
      </c>
      <c r="EO271" s="409" t="str">
        <f>IF(AND('[1]Multi-Field'!$E$85=[1]Lists!BF271,'[1]Multi-Field'!$F$85="Drained"),BI271,IF(AND('[1]Multi-Field'!$E$85=[1]Lists!BF271,'[1]Multi-Field'!$F$85="undrained"),BH271,""))</f>
        <v/>
      </c>
      <c r="EP271" s="409" t="str">
        <f>IF(AND('[1]Multi-Field'!$E$86=[1]Lists!BF271,'[1]Multi-Field'!$F$86="Drained"),BI271,IF(AND('[1]Multi-Field'!$E$86=[1]Lists!BF271,'[1]Multi-Field'!$F$86="undrained"),BH271,""))</f>
        <v/>
      </c>
      <c r="EQ271" s="409" t="str">
        <f>IF(AND('[1]Multi-Field'!$E$87=[1]Lists!BF271,'[1]Multi-Field'!$F$87="Drained"),BI271,IF(AND('[1]Multi-Field'!$E$87=[1]Lists!BF271,'[1]Multi-Field'!$F$87="undrained"),BH271,""))</f>
        <v/>
      </c>
      <c r="ER271" s="409" t="str">
        <f>IF(AND('[1]Multi-Field'!$E$88=[1]Lists!BF271,'[1]Multi-Field'!$F$88="Drained"),BI271,IF(AND('[1]Multi-Field'!$E$88=[1]Lists!BF271,'[1]Multi-Field'!$F$88="undrained"),BH271,""))</f>
        <v/>
      </c>
      <c r="ES271" s="409" t="str">
        <f>IF(AND('[1]Multi-Field'!$E$89=[1]Lists!BF271,'[1]Multi-Field'!$F$89="Drained"),BI271,IF(AND('[1]Multi-Field'!$E$89=[1]Lists!BF271,'[1]Multi-Field'!$F$89="undrained"),BH271,""))</f>
        <v/>
      </c>
      <c r="ET271" s="409" t="str">
        <f>IF(AND('[1]Multi-Field'!$E$90=[1]Lists!BF271,'[1]Multi-Field'!$F$90="Drained"),BI271,IF(AND('[1]Multi-Field'!$E$90=[1]Lists!BF271,'[1]Multi-Field'!$F$90="undrained"),BH271,""))</f>
        <v/>
      </c>
      <c r="EU271" s="409" t="str">
        <f>IF(AND('[1]Multi-Field'!$E$91=[1]Lists!BF271,'[1]Multi-Field'!$F$91="Drained"),BI271,IF(AND('[1]Multi-Field'!$E$91=[1]Lists!BF271,'[1]Multi-Field'!$F$91="undrained"),BH271,""))</f>
        <v/>
      </c>
      <c r="EV271" s="409" t="str">
        <f>IF(AND('[1]Multi-Field'!$E$92=[1]Lists!BF271,'[1]Multi-Field'!$F$92="Drained"),BI271,IF(AND('[1]Multi-Field'!$E$92=[1]Lists!BF271,'[1]Multi-Field'!$F$92="undrained"),BH271,""))</f>
        <v/>
      </c>
      <c r="EW271" s="409" t="str">
        <f>IF(AND('[1]Multi-Field'!$E$93=[1]Lists!BF271,'[1]Multi-Field'!$F$93="Drained"),BI271,IF(AND('[1]Multi-Field'!$E$93=[1]Lists!BF271,'[1]Multi-Field'!$F$93="undrained"),BH271,""))</f>
        <v/>
      </c>
      <c r="EX271" s="409" t="str">
        <f>IF(AND('[1]Multi-Field'!$E$94=[1]Lists!BF271,'[1]Multi-Field'!$F$94="Drained"),BI271,IF(AND('[1]Multi-Field'!$E$94=[1]Lists!BF271,'[1]Multi-Field'!$F$94="undrained"),BH271,""))</f>
        <v/>
      </c>
      <c r="EY271" s="409" t="str">
        <f>IF(AND('[1]Multi-Field'!$E$95=[1]Lists!BF271,'[1]Multi-Field'!$F$95="Drained"),BI271,IF(AND('[1]Multi-Field'!$E$95=[1]Lists!BF271,'[1]Multi-Field'!$F$95="undrained"),BH271,""))</f>
        <v/>
      </c>
      <c r="EZ271" s="409" t="str">
        <f>IF(AND('[1]Multi-Field'!$E$96=[1]Lists!BF271,'[1]Multi-Field'!$F$96="Drained"),BI271,IF(AND('[1]Multi-Field'!$E$96=[1]Lists!BF271,'[1]Multi-Field'!$F$96="undrained"),BH271,""))</f>
        <v/>
      </c>
      <c r="FA271" s="409" t="str">
        <f>IF(AND('[1]Multi-Field'!$E$97=[1]Lists!BF271,'[1]Multi-Field'!$F$97="Drained"),BI271,IF(AND('[1]Multi-Field'!$E$97=[1]Lists!BF271,'[1]Multi-Field'!$F$97="undrained"),BH271,""))</f>
        <v/>
      </c>
      <c r="FB271" s="409" t="str">
        <f>IF(AND('[1]Multi-Field'!$E$98=[1]Lists!BF271,'[1]Multi-Field'!$F$98="Drained"),BI271,IF(AND('[1]Multi-Field'!$E$98=[1]Lists!BF271,'[1]Multi-Field'!$F$98="undrained"),BH271,""))</f>
        <v/>
      </c>
      <c r="FC271" s="409" t="str">
        <f>IF(AND('[1]Multi-Field'!$E$99=[1]Lists!BF271,'[1]Multi-Field'!$F$99="Drained"),BI271,IF(AND('[1]Multi-Field'!$E$99=[1]Lists!BF271,'[1]Multi-Field'!$F$99="undrained"),BH271,""))</f>
        <v/>
      </c>
      <c r="FD271" s="409" t="str">
        <f>IF(AND('[1]Multi-Field'!$E$100=[1]Lists!BF271,'[1]Multi-Field'!$F$100="Drained"),BI271,IF(AND('[1]Multi-Field'!$E$100=[1]Lists!BF271,'[1]Multi-Field'!$F$100="undrained"),BH271,""))</f>
        <v/>
      </c>
      <c r="FE271" s="409" t="str">
        <f>IF(AND('[1]Multi-Field'!$E$101=[1]Lists!BF271,'[1]Multi-Field'!$F$101="Drained"),BI271,IF(AND('[1]Multi-Field'!$E$101=[1]Lists!BF271,'[1]Multi-Field'!$F$101="undrained"),BH271,""))</f>
        <v/>
      </c>
      <c r="FF271" s="409" t="str">
        <f>IF(AND('[1]Multi-Field'!$E$102=[1]Lists!BF271,'[1]Multi-Field'!$F$102="Drained"),BI271,IF(AND('[1]Multi-Field'!$E$102=[1]Lists!BF271,'[1]Multi-Field'!$F$102="undrained"),BH271,""))</f>
        <v/>
      </c>
      <c r="FG271" s="409" t="str">
        <f>IF(AND('[1]Multi-Field'!$E$103=[1]Lists!BF271,'[1]Multi-Field'!$F$103="Drained"),BI271,IF(AND('[1]Multi-Field'!$E$103=[1]Lists!BF271,'[1]Multi-Field'!$F$103="undrained"),BH271,""))</f>
        <v/>
      </c>
      <c r="FH271" s="409" t="str">
        <f>IF(AND('[1]Multi-Field'!$E$104=[1]Lists!BF271,'[1]Multi-Field'!$F$104="Drained"),BI271,IF(AND('[1]Multi-Field'!$E$104=[1]Lists!BF271,'[1]Multi-Field'!$F$104="undrained"),BH271,""))</f>
        <v/>
      </c>
      <c r="FI271" s="409" t="str">
        <f>IF(AND('[1]Multi-Field'!$E$105=[1]Lists!BF271,'[1]Multi-Field'!$F$105="Drained"),BI271,IF(AND('[1]Multi-Field'!$E$105=[1]Lists!BF271,'[1]Multi-Field'!$F$105="undrained"),BH271,""))</f>
        <v/>
      </c>
      <c r="FJ271" s="409" t="str">
        <f>IF(AND('[1]Multi-Field'!$E$106=[1]Lists!BF271,'[1]Multi-Field'!$F$106="Drained"),BI271,IF(AND('[1]Multi-Field'!$E$106=[1]Lists!BF271,'[1]Multi-Field'!$F$106="undrained"),BH271,""))</f>
        <v/>
      </c>
      <c r="FK271" s="409" t="str">
        <f>IF(AND('[1]Multi-Field'!$E$107=[1]Lists!BF271,'[1]Multi-Field'!$F$107="Drained"),BI271,IF(AND('[1]Multi-Field'!$E$107=[1]Lists!BF271,'[1]Multi-Field'!$F$107="undrained"),BH271,""))</f>
        <v/>
      </c>
      <c r="FL271" s="409" t="str">
        <f>IF(AND('[1]Multi-Field'!$E$108=[1]Lists!BF271,'[1]Multi-Field'!$F$108="Drained"),BI271,IF(AND('[1]Multi-Field'!$E$108=[1]Lists!BF271,'[1]Multi-Field'!$F$108="undrained"),BH271,""))</f>
        <v/>
      </c>
      <c r="FM271" s="409" t="str">
        <f>IF(AND('[1]Multi-Field'!$E$109=[1]Lists!BF271,'[1]Multi-Field'!$F$109="Drained"),BI271,IF(AND('[1]Multi-Field'!$E$109=[1]Lists!BF271,'[1]Multi-Field'!$F$109="undrained"),BH271,""))</f>
        <v/>
      </c>
      <c r="FN271" s="409" t="str">
        <f>IF(AND('[1]Multi-Field'!$E$110=[1]Lists!BF271,'[1]Multi-Field'!$F$110="Drained"),BI271,IF(AND('[1]Multi-Field'!$E$110=[1]Lists!BF271,'[1]Multi-Field'!$F$110="undrained"),BH271,""))</f>
        <v/>
      </c>
      <c r="FO271" s="409" t="str">
        <f>IF(AND('[1]Multi-Field'!$E$111=[1]Lists!BF271,'[1]Multi-Field'!$F$111="Drained"),BI271,IF(AND('[1]Multi-Field'!$E$111=[1]Lists!BF271,'[1]Multi-Field'!$F$111="undrained"),BH271,""))</f>
        <v/>
      </c>
      <c r="FP271" s="409" t="str">
        <f>IF(AND('[1]Multi-Field'!$E$112=[1]Lists!BF271,'[1]Multi-Field'!$F$112="Drained"),BI271,IF(AND('[1]Multi-Field'!$E$112=[1]Lists!BF271,'[1]Multi-Field'!$F$112="undrained"),BH271,""))</f>
        <v/>
      </c>
      <c r="FQ271" s="409" t="str">
        <f>IF(AND('[1]Multi-Field'!$E$113=[1]Lists!BF271,'[1]Multi-Field'!$F$113="Drained"),BI271,IF(AND('[1]Multi-Field'!$E$113=[1]Lists!BF271,'[1]Multi-Field'!$F$113="undrained"),BH271,""))</f>
        <v/>
      </c>
      <c r="FR271" s="409" t="str">
        <f>IF(AND('[1]Multi-Field'!$E$114=[1]Lists!BF271,'[1]Multi-Field'!$F$114="Drained"),BI271,IF(AND('[1]Multi-Field'!$E$114=[1]Lists!BF271,'[1]Multi-Field'!$F$114="undrained"),BH271,""))</f>
        <v/>
      </c>
      <c r="FS271" s="409" t="str">
        <f>IF(AND('[1]Multi-Field'!$E$115=[1]Lists!BF271,'[1]Multi-Field'!$F$115="Drained"),BI271,IF(AND('[1]Multi-Field'!$E$115=[1]Lists!BF271,'[1]Multi-Field'!$F$115="undrained"),BH271,""))</f>
        <v/>
      </c>
      <c r="FT271" s="409" t="str">
        <f>IF(AND('[1]Multi-Field'!$E$116=[1]Lists!BF271,'[1]Multi-Field'!$F$116="Drained"),BI271,IF(AND('[1]Multi-Field'!$E$116=[1]Lists!BF271,'[1]Multi-Field'!$F$116="undrained"),BH271,""))</f>
        <v/>
      </c>
      <c r="FU271" s="409" t="str">
        <f>IF(AND('[1]Multi-Field'!$E$117=[1]Lists!BF271,'[1]Multi-Field'!$F$117="Drained"),BI271,IF(AND('[1]Multi-Field'!$E$117=[1]Lists!BF271,'[1]Multi-Field'!$F$117="undrained"),BH271,""))</f>
        <v/>
      </c>
      <c r="FV271" s="409" t="str">
        <f>IF(AND('[1]Multi-Field'!$E$118=[1]Lists!BF271,'[1]Multi-Field'!$F$118="Drained"),BI271,IF(AND('[1]Multi-Field'!$E$118=[1]Lists!BF271,'[1]Multi-Field'!$F$118="undrained"),BH271,""))</f>
        <v/>
      </c>
      <c r="FW271" s="409" t="str">
        <f>IF(AND('[1]Multi-Field'!$E$119=[1]Lists!BF271,'[1]Multi-Field'!$F$119="Drained"),BI271,IF(AND('[1]Multi-Field'!$E$119=[1]Lists!BF271,'[1]Multi-Field'!$F$119="undrained"),BH271,""))</f>
        <v/>
      </c>
      <c r="FX271" s="409" t="str">
        <f>IF(AND('[1]Multi-Field'!$E$120=[1]Lists!BF271,'[1]Multi-Field'!$F$120="Drained"),BI271,IF(AND('[1]Multi-Field'!$E$120=[1]Lists!BF271,'[1]Multi-Field'!$F$120="undrained"),BH271,""))</f>
        <v/>
      </c>
    </row>
    <row r="272" spans="1:180" ht="13.5" customHeight="1">
      <c r="A272" s="7" t="s">
        <v>358</v>
      </c>
      <c r="B272" s="7"/>
      <c r="C272" s="7"/>
      <c r="D272" s="8">
        <v>60</v>
      </c>
      <c r="E272" s="8">
        <f t="shared" si="46"/>
        <v>62</v>
      </c>
      <c r="F272" s="8">
        <f t="shared" si="47"/>
        <v>63</v>
      </c>
      <c r="G272" s="8">
        <v>65</v>
      </c>
      <c r="H272" s="8">
        <v>65</v>
      </c>
      <c r="I272" s="8">
        <f t="shared" si="50"/>
        <v>68</v>
      </c>
      <c r="J272" s="8">
        <f t="shared" si="51"/>
        <v>72</v>
      </c>
      <c r="K272" s="8">
        <v>75</v>
      </c>
      <c r="L272" s="8">
        <v>95</v>
      </c>
      <c r="M272" s="8">
        <f t="shared" si="48"/>
        <v>100</v>
      </c>
      <c r="N272" s="8">
        <f t="shared" si="49"/>
        <v>105</v>
      </c>
      <c r="O272" s="8">
        <v>110</v>
      </c>
      <c r="P272" s="391">
        <v>247</v>
      </c>
      <c r="Q272" s="394"/>
      <c r="R272" s="395" t="b">
        <f>IF(OR('Multi-Field'!AA249=Lists!$AC$42,'Multi-Field'!AA249=Lists!$AC$43),IF('Multi-Field'!Z249="x",(IF('Multi-Field'!AC249=Lists!$Q$11,Lists!$R$11,IF('Multi-Field'!AC249=Lists!$Q$12,Lists!$R$12,IF('Multi-Field'!AC249=Lists!$Q$13,Lists!$R$13,IF('Multi-Field'!AC249=Lists!$Q$14,Lists!$R$14))))),IF('Multi-Field'!X249="x",(IF('Multi-Field'!AC249=Lists!$Q$11,Lists!$S$11,IF('Multi-Field'!AC249=Lists!$Q$12,Lists!$S$12,IF('Multi-Field'!AC249=Lists!$Q$13,Lists!$S$13,IF('Multi-Field'!AC249=Lists!$Q$14,Lists!$S$14))))),IF('Multi-Field'!V249="x",(IF('Multi-Field'!AC249=Lists!$Q$11,Lists!$T$11,IF('Multi-Field'!AC249=Lists!$Q$12,Lists!$T$12,IF('Multi-Field'!AC249=Lists!$Q$13,Lists!$T$13,IF('Multi-Field'!AC249=Lists!$Q$14,Lists!$T$14))))),0))))</f>
        <v>0</v>
      </c>
      <c r="S272" s="395" t="str">
        <f t="shared" si="45"/>
        <v/>
      </c>
      <c r="T272" s="395"/>
      <c r="U272" s="396"/>
      <c r="AI272" s="384">
        <f>'[1]Multi-Field'!B268</f>
        <v>0</v>
      </c>
      <c r="AJ272" s="387" t="str">
        <f>IF(OR('[1]Multi-Field'!Q112=[1]Lists!$AC$42,'[1]Multi-Field'!Q112=[1]Lists!$AC$43),"x","")</f>
        <v/>
      </c>
      <c r="AK272" s="387" t="str">
        <f>IF(OR('[1]Multi-Field'!Q112=[1]Lists!$AC$6,'[1]Multi-Field'!Q112=$AC$2,'[1]Multi-Field'!Q112=$AC$4),"x","")</f>
        <v/>
      </c>
      <c r="AL272" s="387" t="str">
        <f>IF(OR('[1]Multi-Field'!Q112=[1]Lists!$AC$7,'[1]Multi-Field'!Q112=$AC$3,'[1]Multi-Field'!Q112=$AC$5),"x","")</f>
        <v/>
      </c>
      <c r="AM272" s="387" t="str">
        <f>IF(OR('[1]Multi-Field'!Q112=$AC$23,'[1]Multi-Field'!Q112=$AC$13,'[1]Multi-Field'!Q112=$AC$9,'[1]Multi-Field'!Q112=$AC$19,'[1]Multi-Field'!Q112=$AC$47),"x","")</f>
        <v/>
      </c>
      <c r="AN272" s="387" t="str">
        <f>IF(OR('[1]Multi-Field'!Q112=$AC$24,'[1]Multi-Field'!Q112=$AC$14,'[1]Multi-Field'!Q112=$AC$10,'[1]Multi-Field'!Q112=$AC$22,'[1]Multi-Field'!Q112=$AC$48),"x","")</f>
        <v/>
      </c>
      <c r="AO272" s="387" t="str">
        <f>IF(OR('[1]Multi-Field'!Q112=$AC$21,'[1]Multi-Field'!Q112=$AC$28,'[1]Multi-Field'!Q112=$AC$62,'[1]Multi-Field'!Q112=$AC$102,'[1]Multi-Field'!Q112=$AC$98),"x","")</f>
        <v/>
      </c>
      <c r="AP272" s="387" t="str">
        <f>IF(OR('[1]Multi-Field'!Q112=$AC$25,'[1]Multi-Field'!Q112=$AC$63,'[1]Multi-Field'!Q112=$AC$85,'[1]Multi-Field'!Q112=$AC$87,'[1]Multi-Field'!Q112=$AC$92,'[1]Multi-Field'!Q112=$AC$93),"x","")</f>
        <v/>
      </c>
      <c r="AQ272" s="387" t="str">
        <f>IF(OR('[1]Multi-Field'!Q112=$AC$20,'[1]Multi-Field'!Q112=$AC$27,'[1]Multi-Field'!Q112=$AC$58,'[1]Multi-Field'!Q112=$AC$86,'[1]Multi-Field'!Q112=$AC$103,'[1]Multi-Field'!Q112=$AC$94),"x","")</f>
        <v/>
      </c>
      <c r="AR272" s="387" t="str">
        <f>IF(OR('[1]Multi-Field'!Q112=$AC$35,'[1]Multi-Field'!Q112=$AC$40,'[1]Multi-Field'!Q112=$AC$45,),"x","")</f>
        <v/>
      </c>
      <c r="AS272" s="387" t="str">
        <f>IF(OR('[1]Multi-Field'!Q112=$AC$36,'[1]Multi-Field'!Q112=$AC$41,'[1]Multi-Field'!Q112=$AC$46,),"x","")</f>
        <v/>
      </c>
      <c r="AT272" s="387" t="str">
        <f>IF(OR('[1]Multi-Field'!Q112=$AC$52,'[1]Multi-Field'!Q112=$AC$53,'[1]Multi-Field'!Q112=$AC$54,'[1]Multi-Field'!Q112=$AC$55,'[1]Multi-Field'!Q112=$AC$68,'[1]Multi-Field'!Q112=$AC$69,'[1]Multi-Field'!Q112=$AC$74,'[1]Multi-Field'!Q112=$AC$71,'[1]Multi-Field'!Q112=$AC$70),"x","")</f>
        <v>x</v>
      </c>
      <c r="AU272" s="387" t="str">
        <f>IF('[1]Multi-Field'!Q112=$AC$72,"x","")</f>
        <v/>
      </c>
      <c r="AV272" s="387" t="str">
        <f>IF('[1]Multi-Field'!Q112=$AC$73,"x","")</f>
        <v/>
      </c>
      <c r="AW272" s="387" t="str">
        <f>IF('[1]Multi-Field'!Q112=$AC$83,"x","")</f>
        <v/>
      </c>
      <c r="AX272" s="387" t="str">
        <f>IF('[1]Multi-Field'!Q112=$AC$84,"x","")</f>
        <v/>
      </c>
      <c r="AY272" s="387" t="str">
        <f>IF('[1]Multi-Field'!Q112=$AC$97,"x","")</f>
        <v/>
      </c>
      <c r="AZ272" s="387" t="str">
        <f>IF('[1]Multi-Field'!Q112=$AC$99,"x","")</f>
        <v/>
      </c>
      <c r="BA272" s="387" t="str">
        <f>IF('[1]Multi-Field'!Q112=$AC$104,"x","")</f>
        <v/>
      </c>
      <c r="BB272" s="387" t="str">
        <f>IF('[1]Multi-Field'!Q112=$AC$105,"x","")</f>
        <v/>
      </c>
      <c r="BC272" s="388"/>
      <c r="BF272" s="411" t="s">
        <v>1438</v>
      </c>
      <c r="BG272" s="412">
        <v>1</v>
      </c>
      <c r="BH272" s="412">
        <v>3.5</v>
      </c>
      <c r="BI272" s="412">
        <v>4.5</v>
      </c>
      <c r="BJ272" s="409" t="e">
        <f>IF(AND('[1]Single Field'!#REF!=[1]Lists!BF272,'[1]Single Field'!#REF!="Drained"),"x",IF(AND('[1]Single Field'!#REF!=[1]Lists!BF272,'[1]Single Field'!#REF!="Undrained"),O,""))</f>
        <v>#REF!</v>
      </c>
      <c r="BK272" s="409" t="str">
        <f>IF(AND('[1]Multi-Field'!$E$3=[1]Lists!BF272,'[1]Multi-Field'!$F$3="Drained"),BI272,IF(AND('[1]Multi-Field'!$E$3=BF272,'[1]Multi-Field'!$F$3="undrained"),BH272,""))</f>
        <v/>
      </c>
      <c r="BL272" s="409" t="str">
        <f>IF(AND('[1]Multi-Field'!$E$4=BF272,'[1]Multi-Field'!$F$4="Drained"),BI272,IF(AND('[1]Multi-Field'!$E$4=BF272,'[1]Multi-Field'!$F$4="undrained"),BH272,""))</f>
        <v/>
      </c>
      <c r="BM272" s="409" t="str">
        <f>IF(AND('[1]Multi-Field'!$E$5=BF272,'[1]Multi-Field'!$F$5="Drained"),BI272,IF(AND('[1]Multi-Field'!$E$5=BF272,'[1]Multi-Field'!$F$5="undrained"),BH272,""))</f>
        <v/>
      </c>
      <c r="BN272" s="409" t="str">
        <f>IF(AND('[1]Multi-Field'!$E$6=BF272,'[1]Multi-Field'!$F$6="Drained"),BI272,IF(AND('[1]Multi-Field'!$E$6=BF272,'[1]Multi-Field'!$F$6="undrained"),BH272,""))</f>
        <v/>
      </c>
      <c r="BO272" s="409" t="str">
        <f>IF(AND('[1]Multi-Field'!$E$7=BF272,'[1]Multi-Field'!$F$7="Drained"),BI272,IF(AND('[1]Multi-Field'!$E$7=BF272,'[1]Multi-Field'!$F$7="undrained"),BH272,""))</f>
        <v/>
      </c>
      <c r="BP272" s="409" t="str">
        <f>IF(AND('[1]Multi-Field'!$E$8=BF272,'[1]Multi-Field'!$F$8="Drained"),BI272,IF(AND('[1]Multi-Field'!$E$8=BF272,'[1]Multi-Field'!$F$8="undrained"),BH272,""))</f>
        <v/>
      </c>
      <c r="BQ272" s="409" t="str">
        <f>IF(AND('[1]Multi-Field'!$E$9=BF272,'[1]Multi-Field'!$F$9="Drained"),BI272,IF(AND('[1]Multi-Field'!$E$9=BF272,'[1]Multi-Field'!$F$9="undrained"),BH272,""))</f>
        <v/>
      </c>
      <c r="BR272" s="409" t="str">
        <f>IF(AND('[1]Multi-Field'!$E$10=BF272,'[1]Multi-Field'!$F$10="Drained"),BI272,IF(AND('[1]Multi-Field'!$E$10=BF272,'[1]Multi-Field'!$F$10="undrained"),BH272,""))</f>
        <v/>
      </c>
      <c r="BS272" s="409" t="str">
        <f>IF(AND('[1]Multi-Field'!$E$11=BF272,'[1]Multi-Field'!$F$11="Drained"),BI272,IF(AND('[1]Multi-Field'!$E$11=BF272,'[1]Multi-Field'!$F$11="undrained"),BH272,""))</f>
        <v/>
      </c>
      <c r="BT272" s="409" t="str">
        <f>IF(AND('[1]Multi-Field'!$E$12=BF272,'[1]Multi-Field'!$F$12="Drained"),BI272,IF(AND('[1]Multi-Field'!$E$12=BF272,'[1]Multi-Field'!$F$12="undrained"),BH272,""))</f>
        <v/>
      </c>
      <c r="BU272" s="409" t="str">
        <f>IF(AND('[1]Multi-Field'!$E$13=BF272,'[1]Multi-Field'!$F$13="Drained"),BI272,IF(AND('[1]Multi-Field'!$E$3=BF272,'[1]Multi-Field'!$F$13="undrained"),BH272,""))</f>
        <v/>
      </c>
      <c r="BV272" s="409" t="str">
        <f>IF(AND('[1]Multi-Field'!$E$14=BF272,'[1]Multi-Field'!$F$14="Drained"),BI272,IF(AND('[1]Multi-Field'!$E$14=BF272,'[1]Multi-Field'!$F$14="undrained"),BH272,""))</f>
        <v/>
      </c>
      <c r="BW272" s="409" t="str">
        <f>IF(AND('[1]Multi-Field'!$E$15=BF272,'[1]Multi-Field'!$F$15="Drained"),BI272,IF(AND('[1]Multi-Field'!$E$15=BF272,'[1]Multi-Field'!$F$15="undrained"),BH272,""))</f>
        <v/>
      </c>
      <c r="BX272" s="409" t="str">
        <f>IF(AND('[1]Multi-Field'!$E$16=[1]Lists!BF272,'[1]Multi-Field'!$F$16="Drained"),BI272,IF(AND('[1]Multi-Field'!$E$16=[1]Lists!BF272,'[1]Multi-Field'!$F$16="undrained"),BH272,""))</f>
        <v/>
      </c>
      <c r="BY272" s="409" t="str">
        <f>IF(AND('[1]Multi-Field'!$E$17=[1]Lists!BF272,'[1]Multi-Field'!$F$17="Drained"),BI272,IF(AND('[1]Multi-Field'!$E$17=[1]Lists!BF272,'[1]Multi-Field'!$F$17="undrained"),BH272,""))</f>
        <v/>
      </c>
      <c r="BZ272" s="409" t="str">
        <f>IF(AND('[1]Multi-Field'!$E$18=[1]Lists!BF272,'[1]Multi-Field'!$F$18="Drained"),BI272,IF(AND('[1]Multi-Field'!$E$18=[1]Lists!BF272,'[1]Multi-Field'!$F$18="undrained"),BH272,""))</f>
        <v/>
      </c>
      <c r="CA272" s="409" t="str">
        <f>IF(AND('[1]Multi-Field'!$E$19=[1]Lists!BF272,'[1]Multi-Field'!$F$19="Drained"),BI272,IF(AND('[1]Multi-Field'!$E$19=[1]Lists!BF272,'[1]Multi-Field'!$F$19="undrained"),BH272,""))</f>
        <v/>
      </c>
      <c r="CB272" s="409" t="str">
        <f>IF(AND('[1]Multi-Field'!$E$20=[1]Lists!BF272,'[1]Multi-Field'!$F$20="Drained"),BI272,IF(AND('[1]Multi-Field'!$E$20=[1]Lists!BF272,'[1]Multi-Field'!$F$20="undrained"),BH272,""))</f>
        <v/>
      </c>
      <c r="CC272" s="409" t="str">
        <f>IF(AND('[1]Multi-Field'!$E$21=[1]Lists!BF272,'[1]Multi-Field'!$F$21="Drained"),BI272,IF(AND('[1]Multi-Field'!$E$21=[1]Lists!BF272,'[1]Multi-Field'!$F$21="undrained"),BH272,""))</f>
        <v/>
      </c>
      <c r="CD272" s="409" t="str">
        <f>IF(AND('[1]Multi-Field'!$E$22=[1]Lists!BF272,'[1]Multi-Field'!$F$22="Drained"),BI272,IF(AND('[1]Multi-Field'!$E$22=[1]Lists!BF272,'[1]Multi-Field'!$F$22="undrained"),BH272,""))</f>
        <v/>
      </c>
      <c r="CE272" s="409" t="str">
        <f>IF(AND('[1]Multi-Field'!$E$23=[1]Lists!BF272,'[1]Multi-Field'!$F$23="Drained"),BI272,IF(AND('[1]Multi-Field'!$E$23=[1]Lists!BF272,'[1]Multi-Field'!$F$23="undrained"),BH272,""))</f>
        <v/>
      </c>
      <c r="CF272" s="409" t="str">
        <f>IF(AND('[1]Multi-Field'!$E$24=[1]Lists!BF272,'[1]Multi-Field'!$F$24="Drained"),BI272,IF(AND('[1]Multi-Field'!$E$24=[1]Lists!BF272,'[1]Multi-Field'!$F$24="undrained"),BH272,""))</f>
        <v/>
      </c>
      <c r="CG272" s="409" t="str">
        <f>IF(AND('[1]Multi-Field'!$E$25=[1]Lists!BF272,'[1]Multi-Field'!$F$25="Drained"),BI272,IF(AND('[1]Multi-Field'!$E$25=[1]Lists!BF272,'[1]Multi-Field'!$F$25="undrained"),BH272,""))</f>
        <v/>
      </c>
      <c r="CH272" s="409" t="str">
        <f>IF(AND('[1]Multi-Field'!$E$26=[1]Lists!BF272,'[1]Multi-Field'!$F$26="Drained"),BI272,IF(AND('[1]Multi-Field'!$E$26=[1]Lists!BF272,'[1]Multi-Field'!$F$26="undrained"),BH272,""))</f>
        <v/>
      </c>
      <c r="CI272" s="409" t="str">
        <f>IF(AND('[1]Multi-Field'!$E$27=[1]Lists!BF272,'[1]Multi-Field'!$F$27="Drained"),BI272,IF(AND('[1]Multi-Field'!$E$27=[1]Lists!BF272,'[1]Multi-Field'!$F$27="undrained"),BH272,""))</f>
        <v/>
      </c>
      <c r="CJ272" s="409" t="str">
        <f>IF(AND('[1]Multi-Field'!$E$28=[1]Lists!BF272,'[1]Multi-Field'!$F$28="Drained"),BI272,IF(AND('[1]Multi-Field'!$E$28=[1]Lists!BF272,'[1]Multi-Field'!$F$28="undrained"),BH272,""))</f>
        <v/>
      </c>
      <c r="CK272" s="409" t="str">
        <f>IF(AND('[1]Multi-Field'!$E$29=[1]Lists!BF272,'[1]Multi-Field'!$F$29="Drained"),BI272,IF(AND('[1]Multi-Field'!$E$29=[1]Lists!BF272,'[1]Multi-Field'!$F$29="undrained"),BH272,""))</f>
        <v/>
      </c>
      <c r="CL272" s="409" t="str">
        <f>IF(AND('[1]Multi-Field'!$E$30=[1]Lists!BF272,'[1]Multi-Field'!$F$30="Drained"),BI272,IF(AND('[1]Multi-Field'!$E$30=[1]Lists!BF272,'[1]Multi-Field'!$F$30="undrained"),BH272,""))</f>
        <v/>
      </c>
      <c r="CM272" s="409" t="str">
        <f>IF(AND('[1]Multi-Field'!$E$31=[1]Lists!BF272,'[1]Multi-Field'!$F$31="Drained"),BI272,IF(AND('[1]Multi-Field'!$E$31=[1]Lists!BF272,'[1]Multi-Field'!$F$31="undrained"),BH272,""))</f>
        <v/>
      </c>
      <c r="CN272" s="409" t="str">
        <f>IF(AND('[1]Multi-Field'!$E$32=[1]Lists!BF272,'[1]Multi-Field'!$F$32="Drained"),BI272,IF(AND('[1]Multi-Field'!$E$32=[1]Lists!BF272,'[1]Multi-Field'!$F$32="undrained"),BH272,""))</f>
        <v/>
      </c>
      <c r="CO272" s="409" t="str">
        <f>IF(AND('[1]Multi-Field'!$E$33=[1]Lists!BF272,'[1]Multi-Field'!$F$33="Drained"),BI272,IF(AND('[1]Multi-Field'!$E$33=[1]Lists!BF272,'[1]Multi-Field'!$F$33="undrained"),BH272,""))</f>
        <v/>
      </c>
      <c r="CP272" s="409" t="str">
        <f>IF(AND('[1]Multi-Field'!$E$34=[1]Lists!BF272,'[1]Multi-Field'!$F$34="Drained"),BI272,IF(AND('[1]Multi-Field'!$E$34=[1]Lists!BF272,'[1]Multi-Field'!$F$34="undrained"),BH272,""))</f>
        <v/>
      </c>
      <c r="CQ272" s="409" t="str">
        <f>IF(AND('[1]Multi-Field'!$E$35=[1]Lists!BF272,'[1]Multi-Field'!$F$35="Drained"),BI272,IF(AND('[1]Multi-Field'!$E$35=[1]Lists!BF272,'[1]Multi-Field'!$F$35="undrained"),BH272,""))</f>
        <v/>
      </c>
      <c r="CR272" s="409" t="str">
        <f>IF(AND('[1]Multi-Field'!$E$36=[1]Lists!BF272,'[1]Multi-Field'!$F$36="Drained"),BI272,IF(AND('[1]Multi-Field'!$E$36=[1]Lists!BF272,'[1]Multi-Field'!$F$36="undrained"),BH272,""))</f>
        <v/>
      </c>
      <c r="CS272" s="409" t="str">
        <f>IF(AND('[1]Multi-Field'!$E$37=[1]Lists!BF272,'[1]Multi-Field'!$F$37="Drained"),BI272,IF(AND('[1]Multi-Field'!$E$37=[1]Lists!BF272,'[1]Multi-Field'!$F$37="undrained"),BH272,""))</f>
        <v/>
      </c>
      <c r="CT272" s="409" t="str">
        <f>IF(AND('[1]Multi-Field'!$E$38=[1]Lists!BF272,'[1]Multi-Field'!$F$38="Drained"),BI272,IF(AND('[1]Multi-Field'!$E$38=[1]Lists!BF272,'[1]Multi-Field'!$F$38="undrained"),BH272,""))</f>
        <v/>
      </c>
      <c r="CU272" s="409" t="str">
        <f>IF(AND('[1]Multi-Field'!$E$39=[1]Lists!BF272,'[1]Multi-Field'!$F$39="Drained"),BI272,IF(AND('[1]Multi-Field'!$E$39=[1]Lists!BF272,'[1]Multi-Field'!$F$39="undrained"),BH272,""))</f>
        <v/>
      </c>
      <c r="CV272" s="409" t="str">
        <f>IF(AND('[1]Multi-Field'!$E$40=[1]Lists!BF272,'[1]Multi-Field'!$F$40="Drained"),BI272,IF(AND('[1]Multi-Field'!$E$40=[1]Lists!BF272,'[1]Multi-Field'!$F$40="undrained"),BH272,""))</f>
        <v/>
      </c>
      <c r="CW272" s="409" t="str">
        <f>IF(AND('[1]Multi-Field'!$E$41=[1]Lists!BF272,'[1]Multi-Field'!$F$40="Drained"),BI272,IF(AND('[1]Multi-Field'!$E$40=[1]Lists!BF272,'[1]Multi-Field'!$F$40="undrained"),BH272,""))</f>
        <v/>
      </c>
      <c r="CX272" s="409" t="str">
        <f>IF(AND('[1]Multi-Field'!$E$42=[1]Lists!BF272,'[1]Multi-Field'!$F$42="Drained"),BI272,IF(AND('[1]Multi-Field'!$E$42=[1]Lists!BF272,'[1]Multi-Field'!$F$42="undrained"),BH272,""))</f>
        <v/>
      </c>
      <c r="CY272" s="409" t="str">
        <f>IF(AND('[1]Multi-Field'!$E$43=[1]Lists!BF272,'[1]Multi-Field'!$F$43="Drained"),BI272,IF(AND('[1]Multi-Field'!$E$43=[1]Lists!BF272,'[1]Multi-Field'!$F$43="undrained"),BH272,""))</f>
        <v/>
      </c>
      <c r="CZ272" s="409" t="str">
        <f>IF(AND('[1]Multi-Field'!$E$44=[1]Lists!BF272,'[1]Multi-Field'!$F$44="Drained"),BI272,IF(AND('[1]Multi-Field'!$E$44=[1]Lists!BF272,'[1]Multi-Field'!$F$44="undrained"),BH272,""))</f>
        <v/>
      </c>
      <c r="DA272" s="409" t="str">
        <f>IF(AND('[1]Multi-Field'!$E$45=[1]Lists!BF272,'[1]Multi-Field'!$F$45="Drained"),BI272,IF(AND('[1]Multi-Field'!$E$45=[1]Lists!BF272,'[1]Multi-Field'!$F$45="undrained"),BH272,""))</f>
        <v/>
      </c>
      <c r="DB272" s="409" t="str">
        <f>IF(AND('[1]Multi-Field'!$E$46=[1]Lists!BF272,'[1]Multi-Field'!$F$46="Drained"),BI272,IF(AND('[1]Multi-Field'!$E$46=[1]Lists!BF272,'[1]Multi-Field'!$F$46="undrained"),BH272,""))</f>
        <v/>
      </c>
      <c r="DC272" s="409" t="str">
        <f>IF(AND('[1]Multi-Field'!$E$47=[1]Lists!BF272,'[1]Multi-Field'!$F$47="Drained"),BI272,IF(AND('[1]Multi-Field'!$E$47=[1]Lists!BF272,'[1]Multi-Field'!$F$47="undrained"),BH272,""))</f>
        <v/>
      </c>
      <c r="DD272" s="409" t="str">
        <f>IF(AND('[1]Multi-Field'!$E$48=[1]Lists!BF272,'[1]Multi-Field'!$F$48="Drained"),BI272,IF(AND('[1]Multi-Field'!$E$48=[1]Lists!BF272,'[1]Multi-Field'!$F$48="undrained"),BH272,""))</f>
        <v/>
      </c>
      <c r="DE272" s="409" t="str">
        <f>IF(AND('[1]Multi-Field'!$E$49=[1]Lists!BF272,'[1]Multi-Field'!$F$49="Drained"),BI272,IF(AND('[1]Multi-Field'!$E$49=[1]Lists!BF272,'[1]Multi-Field'!$F$9="undrained"),BH272,""))</f>
        <v/>
      </c>
      <c r="DF272" s="409" t="str">
        <f>IF(AND('[1]Multi-Field'!$E$50=[1]Lists!BF272,'[1]Multi-Field'!$F$50="Drained"),BI272,IF(AND('[1]Multi-Field'!$E$50=[1]Lists!BF272,'[1]Multi-Field'!$F$50="undrained"),BH272,""))</f>
        <v/>
      </c>
      <c r="DG272" s="409" t="str">
        <f>IF(AND('[1]Multi-Field'!$E$51=[1]Lists!BF272,'[1]Multi-Field'!$F$51="Drained"),BI272,IF(AND('[1]Multi-Field'!$E$51=[1]Lists!BF272,'[1]Multi-Field'!$F$51="undrained"),BH272,""))</f>
        <v/>
      </c>
      <c r="DH272" s="409" t="str">
        <f>IF(AND('[1]Multi-Field'!$E$52=[1]Lists!BF272,'[1]Multi-Field'!$F$52="Drained"),BI272,IF(AND('[1]Multi-Field'!$E$52=[1]Lists!BF272,'[1]Multi-Field'!$F$52="undrained"),BH272,""))</f>
        <v/>
      </c>
      <c r="DI272" s="409" t="str">
        <f>IF(AND('[1]Multi-Field'!$E$53=[1]Lists!BF272,'[1]Multi-Field'!$F$53="Drained"),BI272,IF(AND('[1]Multi-Field'!$E$53=[1]Lists!BF272,'[1]Multi-Field'!$F$53="undrained"),BH272,""))</f>
        <v/>
      </c>
      <c r="DJ272" s="409" t="str">
        <f>IF(AND('[1]Multi-Field'!$E$54=[1]Lists!BF272,'[1]Multi-Field'!$F$54="Drained"),BI272,IF(AND('[1]Multi-Field'!$E$54=[1]Lists!BF272,'[1]Multi-Field'!$F$54="undrained"),BH272,""))</f>
        <v/>
      </c>
      <c r="DK272" s="409" t="str">
        <f>IF(AND('[1]Multi-Field'!$E$55=[1]Lists!BF272,'[1]Multi-Field'!$F$55="Drained"),BI272,IF(AND('[1]Multi-Field'!$E$55=[1]Lists!BF272,'[1]Multi-Field'!$F$55="undrained"),BH272,""))</f>
        <v/>
      </c>
      <c r="DL272" s="409" t="str">
        <f>IF(AND('[1]Multi-Field'!$E$56=[1]Lists!BF272,'[1]Multi-Field'!$F$56="Drained"),BI272,IF(AND('[1]Multi-Field'!$E$56=[1]Lists!BF272,'[1]Multi-Field'!$F$56="undrained"),BH272,""))</f>
        <v/>
      </c>
      <c r="DM272" s="409" t="str">
        <f>IF(AND('[1]Multi-Field'!$E$57=[1]Lists!BF272,'[1]Multi-Field'!$F$57="Drained"),BI272,IF(AND('[1]Multi-Field'!$E$57=[1]Lists!BF272,'[1]Multi-Field'!$F$57="undrained"),BH272,""))</f>
        <v/>
      </c>
      <c r="DN272" s="409" t="str">
        <f>IF(AND('[1]Multi-Field'!$E$58=[1]Lists!BF272,'[1]Multi-Field'!$F$58="Drained"),BI272,IF(AND('[1]Multi-Field'!$E$58=[1]Lists!BF272,'[1]Multi-Field'!$F$58="undrained"),BH272,""))</f>
        <v/>
      </c>
      <c r="DO272" s="409" t="str">
        <f>IF(AND('[1]Multi-Field'!$E$59=[1]Lists!BF272,'[1]Multi-Field'!$F$59="Drained"),BI272,IF(AND('[1]Multi-Field'!$E$59=[1]Lists!BF272,'[1]Multi-Field'!$F$59="undrained"),BH272,""))</f>
        <v/>
      </c>
      <c r="DP272" s="409" t="str">
        <f>IF(AND('[1]Multi-Field'!$E$60=[1]Lists!BF272,'[1]Multi-Field'!$F$60="Drained"),BI272,IF(AND('[1]Multi-Field'!$E$60=[1]Lists!BF272,'[1]Multi-Field'!$F$60="undrained"),BH272,""))</f>
        <v/>
      </c>
      <c r="DQ272" s="409" t="str">
        <f>IF(AND('[1]Multi-Field'!$E$61=[1]Lists!BF272,'[1]Multi-Field'!$F$61="Drained"),BI272,IF(AND('[1]Multi-Field'!$E$61=[1]Lists!BF272,'[1]Multi-Field'!$F$61="undrained"),BH272,""))</f>
        <v/>
      </c>
      <c r="DR272" s="409" t="str">
        <f>IF(AND('[1]Multi-Field'!$E$62=[1]Lists!BF272,'[1]Multi-Field'!$F$62="Drained"),BI272,IF(AND('[1]Multi-Field'!$E$62=[1]Lists!BF272,'[1]Multi-Field'!$F$62="undrained"),BH272,""))</f>
        <v/>
      </c>
      <c r="DS272" s="409" t="str">
        <f>IF(AND('[1]Multi-Field'!$E$63=[1]Lists!BF272,'[1]Multi-Field'!$F$63="Drained"),BI272,IF(AND('[1]Multi-Field'!$E$63=[1]Lists!BF272,'[1]Multi-Field'!$F$63="undrained"),BH272,""))</f>
        <v/>
      </c>
      <c r="DT272" s="409" t="str">
        <f>IF(AND('[1]Multi-Field'!$E$64=[1]Lists!BF272,'[1]Multi-Field'!$F$64="Drained"),BI272,IF(AND('[1]Multi-Field'!$E$64=[1]Lists!BF272,'[1]Multi-Field'!$F$64="undrained"),BH272,""))</f>
        <v/>
      </c>
      <c r="DU272" s="409" t="str">
        <f>IF(AND('[1]Multi-Field'!$E$65=[1]Lists!BF272,'[1]Multi-Field'!$F$65="Drained"),BI272,IF(AND('[1]Multi-Field'!$E$65=[1]Lists!BF272,'[1]Multi-Field'!$F$65="undrained"),BH272,""))</f>
        <v/>
      </c>
      <c r="DV272" s="409" t="str">
        <f>IF(AND('[1]Multi-Field'!$E$66=[1]Lists!BF272,'[1]Multi-Field'!$F$66="Drained"),BI272,IF(AND('[1]Multi-Field'!$E$66=[1]Lists!BF272,'[1]Multi-Field'!$F$66="undrained"),BH272,""))</f>
        <v/>
      </c>
      <c r="DW272" s="409" t="str">
        <f>IF(AND('[1]Multi-Field'!$E$67=[1]Lists!BF272,'[1]Multi-Field'!$F$67="Drained"),BI272,IF(AND('[1]Multi-Field'!$E$67=[1]Lists!BF272,'[1]Multi-Field'!$F$67="undrained"),BH272,""))</f>
        <v/>
      </c>
      <c r="DX272" s="409" t="str">
        <f>IF(AND('[1]Multi-Field'!$E$68=[1]Lists!BF272,'[1]Multi-Field'!$F$68="Drained"),BI272,IF(AND('[1]Multi-Field'!$E$68=[1]Lists!BF272,'[1]Multi-Field'!$F$68="undrained"),BH272,""))</f>
        <v/>
      </c>
      <c r="DY272" s="409" t="str">
        <f>IF(AND('[1]Multi-Field'!$E$69=[1]Lists!BF272,'[1]Multi-Field'!$F$69="Drained"),BI272,IF(AND('[1]Multi-Field'!$E$69=[1]Lists!BF272,'[1]Multi-Field'!$F$69="undrained"),BH272,""))</f>
        <v/>
      </c>
      <c r="DZ272" s="409" t="str">
        <f>IF(AND('[1]Multi-Field'!$E$70=[1]Lists!BF272,'[1]Multi-Field'!$F$70="Drained"),BI272,IF(AND('[1]Multi-Field'!$E$70=[1]Lists!BF272,'[1]Multi-Field'!$F$70="undrained"),BH272,""))</f>
        <v/>
      </c>
      <c r="EA272" s="409" t="str">
        <f>IF(AND('[1]Multi-Field'!$E$71=[1]Lists!BF272,'[1]Multi-Field'!$F$71="Drained"),BI272,IF(AND('[1]Multi-Field'!$E$71=[1]Lists!BF272,'[1]Multi-Field'!$F$71="undrained"),BH272,""))</f>
        <v/>
      </c>
      <c r="EB272" s="409" t="str">
        <f>IF(AND('[1]Multi-Field'!$E$72=[1]Lists!BF272,'[1]Multi-Field'!$F$72="Drained"),BI272,IF(AND('[1]Multi-Field'!$E$72=[1]Lists!BF272,'[1]Multi-Field'!$F$72="undrained"),BH272,""))</f>
        <v/>
      </c>
      <c r="EC272" s="409" t="str">
        <f>IF(AND('[1]Multi-Field'!$E$73=[1]Lists!BF272,'[1]Multi-Field'!$F$73="Drained"),BI272,IF(AND('[1]Multi-Field'!$E$73=[1]Lists!BF272,'[1]Multi-Field'!$F$73="undrained"),BH272,""))</f>
        <v/>
      </c>
      <c r="ED272" s="409" t="str">
        <f>IF(AND('[1]Multi-Field'!$E$74=[1]Lists!BF272,'[1]Multi-Field'!$F$74="Drained"),BI272,IF(AND('[1]Multi-Field'!$E$74=[1]Lists!BF272,'[1]Multi-Field'!$F$74="undrained"),BH272,""))</f>
        <v/>
      </c>
      <c r="EE272" s="409" t="str">
        <f>IF(AND('[1]Multi-Field'!$E$75=[1]Lists!BF272,'[1]Multi-Field'!$F$75="Drained"),BI272,IF(AND('[1]Multi-Field'!$E$75=[1]Lists!BF272,'[1]Multi-Field'!$F$75="undrained"),BH272,""))</f>
        <v/>
      </c>
      <c r="EF272" s="409" t="str">
        <f>IF(AND('[1]Multi-Field'!$E$76=[1]Lists!BF272,'[1]Multi-Field'!$F$76="Drained"),BI272,IF(AND('[1]Multi-Field'!$E$76=[1]Lists!BF272,'[1]Multi-Field'!$F$6="undrained"),BH272,""))</f>
        <v/>
      </c>
      <c r="EG272" s="409" t="str">
        <f>IF(AND('[1]Multi-Field'!$E$77=[1]Lists!BF272,'[1]Multi-Field'!$F$77="Drained"),BI272,IF(AND('[1]Multi-Field'!$E$77=[1]Lists!BF272,'[1]Multi-Field'!$F$77="undrained"),BH272,""))</f>
        <v/>
      </c>
      <c r="EH272" s="409" t="str">
        <f>IF(AND('[1]Multi-Field'!$E$78=[1]Lists!BF272,'[1]Multi-Field'!$F$78="Drained"),BI272,IF(AND('[1]Multi-Field'!$E$78=[1]Lists!BF272,'[1]Multi-Field'!$F$78="undrained"),BH272,""))</f>
        <v/>
      </c>
      <c r="EI272" s="409" t="str">
        <f>IF(AND('[1]Multi-Field'!$E$79=[1]Lists!BF272,'[1]Multi-Field'!$F$79="Drained"),BI272,IF(AND('[1]Multi-Field'!$E$79=[1]Lists!BF272,'[1]Multi-Field'!$F$79="undrained"),BH272,""))</f>
        <v/>
      </c>
      <c r="EJ272" s="409" t="str">
        <f>IF(AND('[1]Multi-Field'!$E$80=[1]Lists!BF272,'[1]Multi-Field'!$F$80="Drained"),BI272,IF(AND('[1]Multi-Field'!$E$80=[1]Lists!BF272,'[1]Multi-Field'!$F$80="undrained"),BH272,""))</f>
        <v/>
      </c>
      <c r="EK272" s="409" t="str">
        <f>IF(AND('[1]Multi-Field'!$E$81=[1]Lists!BF272,'[1]Multi-Field'!$F$81="Drained"),BI272,IF(AND('[1]Multi-Field'!$E$81=[1]Lists!BF272,'[1]Multi-Field'!$F$81="undrained"),BH272,""))</f>
        <v/>
      </c>
      <c r="EL272" s="409" t="str">
        <f>IF(AND('[1]Multi-Field'!$E$82=[1]Lists!BF272,'[1]Multi-Field'!$F$82="Drained"),BI272,IF(AND('[1]Multi-Field'!$E$82=[1]Lists!BF272,'[1]Multi-Field'!$F$82="undrained"),BH272,""))</f>
        <v/>
      </c>
      <c r="EM272" s="409" t="str">
        <f>IF(AND('[1]Multi-Field'!$E$83=[1]Lists!BF272,'[1]Multi-Field'!$F$83="Drained"),BI272,IF(AND('[1]Multi-Field'!$E$83=[1]Lists!BF272,'[1]Multi-Field'!$F$83="undrained"),BH272,""))</f>
        <v/>
      </c>
      <c r="EN272" s="409" t="str">
        <f>IF(AND('[1]Multi-Field'!$E$84=[1]Lists!BF272,'[1]Multi-Field'!$F$84="Drained"),BI272,IF(AND('[1]Multi-Field'!$E$84=[1]Lists!BF272,'[1]Multi-Field'!$F$84="undrained"),BH272,""))</f>
        <v/>
      </c>
      <c r="EO272" s="409" t="str">
        <f>IF(AND('[1]Multi-Field'!$E$85=[1]Lists!BF272,'[1]Multi-Field'!$F$85="Drained"),BI272,IF(AND('[1]Multi-Field'!$E$85=[1]Lists!BF272,'[1]Multi-Field'!$F$85="undrained"),BH272,""))</f>
        <v/>
      </c>
      <c r="EP272" s="409" t="str">
        <f>IF(AND('[1]Multi-Field'!$E$86=[1]Lists!BF272,'[1]Multi-Field'!$F$86="Drained"),BI272,IF(AND('[1]Multi-Field'!$E$86=[1]Lists!BF272,'[1]Multi-Field'!$F$86="undrained"),BH272,""))</f>
        <v/>
      </c>
      <c r="EQ272" s="409" t="str">
        <f>IF(AND('[1]Multi-Field'!$E$87=[1]Lists!BF272,'[1]Multi-Field'!$F$87="Drained"),BI272,IF(AND('[1]Multi-Field'!$E$87=[1]Lists!BF272,'[1]Multi-Field'!$F$87="undrained"),BH272,""))</f>
        <v/>
      </c>
      <c r="ER272" s="409" t="str">
        <f>IF(AND('[1]Multi-Field'!$E$88=[1]Lists!BF272,'[1]Multi-Field'!$F$88="Drained"),BI272,IF(AND('[1]Multi-Field'!$E$88=[1]Lists!BF272,'[1]Multi-Field'!$F$88="undrained"),BH272,""))</f>
        <v/>
      </c>
      <c r="ES272" s="409" t="str">
        <f>IF(AND('[1]Multi-Field'!$E$89=[1]Lists!BF272,'[1]Multi-Field'!$F$89="Drained"),BI272,IF(AND('[1]Multi-Field'!$E$89=[1]Lists!BF272,'[1]Multi-Field'!$F$89="undrained"),BH272,""))</f>
        <v/>
      </c>
      <c r="ET272" s="409" t="str">
        <f>IF(AND('[1]Multi-Field'!$E$90=[1]Lists!BF272,'[1]Multi-Field'!$F$90="Drained"),BI272,IF(AND('[1]Multi-Field'!$E$90=[1]Lists!BF272,'[1]Multi-Field'!$F$90="undrained"),BH272,""))</f>
        <v/>
      </c>
      <c r="EU272" s="409" t="str">
        <f>IF(AND('[1]Multi-Field'!$E$91=[1]Lists!BF272,'[1]Multi-Field'!$F$91="Drained"),BI272,IF(AND('[1]Multi-Field'!$E$91=[1]Lists!BF272,'[1]Multi-Field'!$F$91="undrained"),BH272,""))</f>
        <v/>
      </c>
      <c r="EV272" s="409" t="str">
        <f>IF(AND('[1]Multi-Field'!$E$92=[1]Lists!BF272,'[1]Multi-Field'!$F$92="Drained"),BI272,IF(AND('[1]Multi-Field'!$E$92=[1]Lists!BF272,'[1]Multi-Field'!$F$92="undrained"),BH272,""))</f>
        <v/>
      </c>
      <c r="EW272" s="409" t="str">
        <f>IF(AND('[1]Multi-Field'!$E$93=[1]Lists!BF272,'[1]Multi-Field'!$F$93="Drained"),BI272,IF(AND('[1]Multi-Field'!$E$93=[1]Lists!BF272,'[1]Multi-Field'!$F$93="undrained"),BH272,""))</f>
        <v/>
      </c>
      <c r="EX272" s="409" t="str">
        <f>IF(AND('[1]Multi-Field'!$E$94=[1]Lists!BF272,'[1]Multi-Field'!$F$94="Drained"),BI272,IF(AND('[1]Multi-Field'!$E$94=[1]Lists!BF272,'[1]Multi-Field'!$F$94="undrained"),BH272,""))</f>
        <v/>
      </c>
      <c r="EY272" s="409" t="str">
        <f>IF(AND('[1]Multi-Field'!$E$95=[1]Lists!BF272,'[1]Multi-Field'!$F$95="Drained"),BI272,IF(AND('[1]Multi-Field'!$E$95=[1]Lists!BF272,'[1]Multi-Field'!$F$95="undrained"),BH272,""))</f>
        <v/>
      </c>
      <c r="EZ272" s="409" t="str">
        <f>IF(AND('[1]Multi-Field'!$E$96=[1]Lists!BF272,'[1]Multi-Field'!$F$96="Drained"),BI272,IF(AND('[1]Multi-Field'!$E$96=[1]Lists!BF272,'[1]Multi-Field'!$F$96="undrained"),BH272,""))</f>
        <v/>
      </c>
      <c r="FA272" s="409" t="str">
        <f>IF(AND('[1]Multi-Field'!$E$97=[1]Lists!BF272,'[1]Multi-Field'!$F$97="Drained"),BI272,IF(AND('[1]Multi-Field'!$E$97=[1]Lists!BF272,'[1]Multi-Field'!$F$97="undrained"),BH272,""))</f>
        <v/>
      </c>
      <c r="FB272" s="409" t="str">
        <f>IF(AND('[1]Multi-Field'!$E$98=[1]Lists!BF272,'[1]Multi-Field'!$F$98="Drained"),BI272,IF(AND('[1]Multi-Field'!$E$98=[1]Lists!BF272,'[1]Multi-Field'!$F$98="undrained"),BH272,""))</f>
        <v/>
      </c>
      <c r="FC272" s="409" t="str">
        <f>IF(AND('[1]Multi-Field'!$E$99=[1]Lists!BF272,'[1]Multi-Field'!$F$99="Drained"),BI272,IF(AND('[1]Multi-Field'!$E$99=[1]Lists!BF272,'[1]Multi-Field'!$F$99="undrained"),BH272,""))</f>
        <v/>
      </c>
      <c r="FD272" s="409" t="str">
        <f>IF(AND('[1]Multi-Field'!$E$100=[1]Lists!BF272,'[1]Multi-Field'!$F$100="Drained"),BI272,IF(AND('[1]Multi-Field'!$E$100=[1]Lists!BF272,'[1]Multi-Field'!$F$100="undrained"),BH272,""))</f>
        <v/>
      </c>
      <c r="FE272" s="409" t="str">
        <f>IF(AND('[1]Multi-Field'!$E$101=[1]Lists!BF272,'[1]Multi-Field'!$F$101="Drained"),BI272,IF(AND('[1]Multi-Field'!$E$101=[1]Lists!BF272,'[1]Multi-Field'!$F$101="undrained"),BH272,""))</f>
        <v/>
      </c>
      <c r="FF272" s="409" t="str">
        <f>IF(AND('[1]Multi-Field'!$E$102=[1]Lists!BF272,'[1]Multi-Field'!$F$102="Drained"),BI272,IF(AND('[1]Multi-Field'!$E$102=[1]Lists!BF272,'[1]Multi-Field'!$F$102="undrained"),BH272,""))</f>
        <v/>
      </c>
      <c r="FG272" s="409" t="str">
        <f>IF(AND('[1]Multi-Field'!$E$103=[1]Lists!BF272,'[1]Multi-Field'!$F$103="Drained"),BI272,IF(AND('[1]Multi-Field'!$E$103=[1]Lists!BF272,'[1]Multi-Field'!$F$103="undrained"),BH272,""))</f>
        <v/>
      </c>
      <c r="FH272" s="409" t="str">
        <f>IF(AND('[1]Multi-Field'!$E$104=[1]Lists!BF272,'[1]Multi-Field'!$F$104="Drained"),BI272,IF(AND('[1]Multi-Field'!$E$104=[1]Lists!BF272,'[1]Multi-Field'!$F$104="undrained"),BH272,""))</f>
        <v/>
      </c>
      <c r="FI272" s="409" t="str">
        <f>IF(AND('[1]Multi-Field'!$E$105=[1]Lists!BF272,'[1]Multi-Field'!$F$105="Drained"),BI272,IF(AND('[1]Multi-Field'!$E$105=[1]Lists!BF272,'[1]Multi-Field'!$F$105="undrained"),BH272,""))</f>
        <v/>
      </c>
      <c r="FJ272" s="409" t="str">
        <f>IF(AND('[1]Multi-Field'!$E$106=[1]Lists!BF272,'[1]Multi-Field'!$F$106="Drained"),BI272,IF(AND('[1]Multi-Field'!$E$106=[1]Lists!BF272,'[1]Multi-Field'!$F$106="undrained"),BH272,""))</f>
        <v/>
      </c>
      <c r="FK272" s="409" t="str">
        <f>IF(AND('[1]Multi-Field'!$E$107=[1]Lists!BF272,'[1]Multi-Field'!$F$107="Drained"),BI272,IF(AND('[1]Multi-Field'!$E$107=[1]Lists!BF272,'[1]Multi-Field'!$F$107="undrained"),BH272,""))</f>
        <v/>
      </c>
      <c r="FL272" s="409" t="str">
        <f>IF(AND('[1]Multi-Field'!$E$108=[1]Lists!BF272,'[1]Multi-Field'!$F$108="Drained"),BI272,IF(AND('[1]Multi-Field'!$E$108=[1]Lists!BF272,'[1]Multi-Field'!$F$108="undrained"),BH272,""))</f>
        <v/>
      </c>
      <c r="FM272" s="409" t="str">
        <f>IF(AND('[1]Multi-Field'!$E$109=[1]Lists!BF272,'[1]Multi-Field'!$F$109="Drained"),BI272,IF(AND('[1]Multi-Field'!$E$109=[1]Lists!BF272,'[1]Multi-Field'!$F$109="undrained"),BH272,""))</f>
        <v/>
      </c>
      <c r="FN272" s="409" t="str">
        <f>IF(AND('[1]Multi-Field'!$E$110=[1]Lists!BF272,'[1]Multi-Field'!$F$110="Drained"),BI272,IF(AND('[1]Multi-Field'!$E$110=[1]Lists!BF272,'[1]Multi-Field'!$F$110="undrained"),BH272,""))</f>
        <v/>
      </c>
      <c r="FO272" s="409" t="str">
        <f>IF(AND('[1]Multi-Field'!$E$111=[1]Lists!BF272,'[1]Multi-Field'!$F$111="Drained"),BI272,IF(AND('[1]Multi-Field'!$E$111=[1]Lists!BF272,'[1]Multi-Field'!$F$111="undrained"),BH272,""))</f>
        <v/>
      </c>
      <c r="FP272" s="409" t="str">
        <f>IF(AND('[1]Multi-Field'!$E$112=[1]Lists!BF272,'[1]Multi-Field'!$F$112="Drained"),BI272,IF(AND('[1]Multi-Field'!$E$112=[1]Lists!BF272,'[1]Multi-Field'!$F$112="undrained"),BH272,""))</f>
        <v/>
      </c>
      <c r="FQ272" s="409" t="str">
        <f>IF(AND('[1]Multi-Field'!$E$113=[1]Lists!BF272,'[1]Multi-Field'!$F$113="Drained"),BI272,IF(AND('[1]Multi-Field'!$E$113=[1]Lists!BF272,'[1]Multi-Field'!$F$113="undrained"),BH272,""))</f>
        <v/>
      </c>
      <c r="FR272" s="409" t="str">
        <f>IF(AND('[1]Multi-Field'!$E$114=[1]Lists!BF272,'[1]Multi-Field'!$F$114="Drained"),BI272,IF(AND('[1]Multi-Field'!$E$114=[1]Lists!BF272,'[1]Multi-Field'!$F$114="undrained"),BH272,""))</f>
        <v/>
      </c>
      <c r="FS272" s="409" t="str">
        <f>IF(AND('[1]Multi-Field'!$E$115=[1]Lists!BF272,'[1]Multi-Field'!$F$115="Drained"),BI272,IF(AND('[1]Multi-Field'!$E$115=[1]Lists!BF272,'[1]Multi-Field'!$F$115="undrained"),BH272,""))</f>
        <v/>
      </c>
      <c r="FT272" s="409" t="str">
        <f>IF(AND('[1]Multi-Field'!$E$116=[1]Lists!BF272,'[1]Multi-Field'!$F$116="Drained"),BI272,IF(AND('[1]Multi-Field'!$E$116=[1]Lists!BF272,'[1]Multi-Field'!$F$116="undrained"),BH272,""))</f>
        <v/>
      </c>
      <c r="FU272" s="409" t="str">
        <f>IF(AND('[1]Multi-Field'!$E$117=[1]Lists!BF272,'[1]Multi-Field'!$F$117="Drained"),BI272,IF(AND('[1]Multi-Field'!$E$117=[1]Lists!BF272,'[1]Multi-Field'!$F$117="undrained"),BH272,""))</f>
        <v/>
      </c>
      <c r="FV272" s="409" t="str">
        <f>IF(AND('[1]Multi-Field'!$E$118=[1]Lists!BF272,'[1]Multi-Field'!$F$118="Drained"),BI272,IF(AND('[1]Multi-Field'!$E$118=[1]Lists!BF272,'[1]Multi-Field'!$F$118="undrained"),BH272,""))</f>
        <v/>
      </c>
      <c r="FW272" s="409" t="str">
        <f>IF(AND('[1]Multi-Field'!$E$119=[1]Lists!BF272,'[1]Multi-Field'!$F$119="Drained"),BI272,IF(AND('[1]Multi-Field'!$E$119=[1]Lists!BF272,'[1]Multi-Field'!$F$119="undrained"),BH272,""))</f>
        <v/>
      </c>
      <c r="FX272" s="409" t="str">
        <f>IF(AND('[1]Multi-Field'!$E$120=[1]Lists!BF272,'[1]Multi-Field'!$F$120="Drained"),BI272,IF(AND('[1]Multi-Field'!$E$120=[1]Lists!BF272,'[1]Multi-Field'!$F$120="undrained"),BH272,""))</f>
        <v/>
      </c>
    </row>
    <row r="273" spans="1:180" ht="13.5" customHeight="1">
      <c r="A273" s="7" t="s">
        <v>359</v>
      </c>
      <c r="B273" s="7"/>
      <c r="C273" s="7"/>
      <c r="D273" s="8">
        <v>75</v>
      </c>
      <c r="E273" s="8">
        <f t="shared" si="46"/>
        <v>75</v>
      </c>
      <c r="F273" s="8">
        <f t="shared" si="47"/>
        <v>75</v>
      </c>
      <c r="G273" s="8">
        <v>75</v>
      </c>
      <c r="H273" s="8">
        <v>75</v>
      </c>
      <c r="I273" s="8">
        <f t="shared" si="50"/>
        <v>75</v>
      </c>
      <c r="J273" s="8">
        <f t="shared" si="51"/>
        <v>75</v>
      </c>
      <c r="K273" s="8">
        <v>75</v>
      </c>
      <c r="L273" s="8">
        <v>130</v>
      </c>
      <c r="M273" s="8">
        <f t="shared" si="48"/>
        <v>130</v>
      </c>
      <c r="N273" s="8">
        <f t="shared" si="49"/>
        <v>130</v>
      </c>
      <c r="O273" s="8">
        <v>130</v>
      </c>
      <c r="P273" s="391">
        <v>248</v>
      </c>
      <c r="Q273" s="394"/>
      <c r="R273" s="395" t="b">
        <f>IF(OR('Multi-Field'!AA250=Lists!$AC$42,'Multi-Field'!AA250=Lists!$AC$43),IF('Multi-Field'!Z250="x",(IF('Multi-Field'!AC250=Lists!$Q$11,Lists!$R$11,IF('Multi-Field'!AC250=Lists!$Q$12,Lists!$R$12,IF('Multi-Field'!AC250=Lists!$Q$13,Lists!$R$13,IF('Multi-Field'!AC250=Lists!$Q$14,Lists!$R$14))))),IF('Multi-Field'!X250="x",(IF('Multi-Field'!AC250=Lists!$Q$11,Lists!$S$11,IF('Multi-Field'!AC250=Lists!$Q$12,Lists!$S$12,IF('Multi-Field'!AC250=Lists!$Q$13,Lists!$S$13,IF('Multi-Field'!AC250=Lists!$Q$14,Lists!$S$14))))),IF('Multi-Field'!V250="x",(IF('Multi-Field'!AC250=Lists!$Q$11,Lists!$T$11,IF('Multi-Field'!AC250=Lists!$Q$12,Lists!$T$12,IF('Multi-Field'!AC250=Lists!$Q$13,Lists!$T$13,IF('Multi-Field'!AC250=Lists!$Q$14,Lists!$T$14))))),0))))</f>
        <v>0</v>
      </c>
      <c r="S273" s="395" t="str">
        <f t="shared" si="45"/>
        <v/>
      </c>
      <c r="T273" s="395"/>
      <c r="U273" s="396"/>
      <c r="AI273" s="384">
        <f>'[1]Multi-Field'!B269</f>
        <v>0</v>
      </c>
      <c r="AJ273" s="387" t="str">
        <f>IF(OR('[1]Multi-Field'!Q113=[1]Lists!$AC$42,'[1]Multi-Field'!Q113=[1]Lists!$AC$43),"x","")</f>
        <v/>
      </c>
      <c r="AK273" s="387" t="str">
        <f>IF(OR('[1]Multi-Field'!Q113=[1]Lists!$AC$6,'[1]Multi-Field'!Q113=$AC$2,'[1]Multi-Field'!Q113=$AC$4),"x","")</f>
        <v/>
      </c>
      <c r="AL273" s="387" t="str">
        <f>IF(OR('[1]Multi-Field'!Q113=[1]Lists!$AC$7,'[1]Multi-Field'!Q113=$AC$3,'[1]Multi-Field'!Q113=$AC$5),"x","")</f>
        <v/>
      </c>
      <c r="AM273" s="387" t="str">
        <f>IF(OR('[1]Multi-Field'!Q113=$AC$23,'[1]Multi-Field'!Q113=$AC$13,'[1]Multi-Field'!Q113=$AC$9,'[1]Multi-Field'!Q113=$AC$19,'[1]Multi-Field'!Q113=$AC$47),"x","")</f>
        <v/>
      </c>
      <c r="AN273" s="387" t="str">
        <f>IF(OR('[1]Multi-Field'!Q113=$AC$24,'[1]Multi-Field'!Q113=$AC$14,'[1]Multi-Field'!Q113=$AC$10,'[1]Multi-Field'!Q113=$AC$22,'[1]Multi-Field'!Q113=$AC$48),"x","")</f>
        <v/>
      </c>
      <c r="AO273" s="387" t="str">
        <f>IF(OR('[1]Multi-Field'!Q113=$AC$21,'[1]Multi-Field'!Q113=$AC$28,'[1]Multi-Field'!Q113=$AC$62,'[1]Multi-Field'!Q113=$AC$102,'[1]Multi-Field'!Q113=$AC$98),"x","")</f>
        <v/>
      </c>
      <c r="AP273" s="387" t="str">
        <f>IF(OR('[1]Multi-Field'!Q113=$AC$25,'[1]Multi-Field'!Q113=$AC$63,'[1]Multi-Field'!Q113=$AC$85,'[1]Multi-Field'!Q113=$AC$87,'[1]Multi-Field'!Q113=$AC$92,'[1]Multi-Field'!Q113=$AC$93),"x","")</f>
        <v/>
      </c>
      <c r="AQ273" s="387" t="str">
        <f>IF(OR('[1]Multi-Field'!Q113=$AC$20,'[1]Multi-Field'!Q113=$AC$27,'[1]Multi-Field'!Q113=$AC$58,'[1]Multi-Field'!Q113=$AC$86,'[1]Multi-Field'!Q113=$AC$103,'[1]Multi-Field'!Q113=$AC$94),"x","")</f>
        <v/>
      </c>
      <c r="AR273" s="387" t="str">
        <f>IF(OR('[1]Multi-Field'!Q113=$AC$35,'[1]Multi-Field'!Q113=$AC$40,'[1]Multi-Field'!Q113=$AC$45,),"x","")</f>
        <v/>
      </c>
      <c r="AS273" s="387" t="str">
        <f>IF(OR('[1]Multi-Field'!Q113=$AC$36,'[1]Multi-Field'!Q113=$AC$41,'[1]Multi-Field'!Q113=$AC$46,),"x","")</f>
        <v/>
      </c>
      <c r="AT273" s="387" t="str">
        <f>IF(OR('[1]Multi-Field'!Q113=$AC$52,'[1]Multi-Field'!Q113=$AC$53,'[1]Multi-Field'!Q113=$AC$54,'[1]Multi-Field'!Q113=$AC$55,'[1]Multi-Field'!Q113=$AC$68,'[1]Multi-Field'!Q113=$AC$69,'[1]Multi-Field'!Q113=$AC$74,'[1]Multi-Field'!Q113=$AC$71,'[1]Multi-Field'!Q113=$AC$70),"x","")</f>
        <v>x</v>
      </c>
      <c r="AU273" s="387" t="str">
        <f>IF('[1]Multi-Field'!Q113=$AC$72,"x","")</f>
        <v/>
      </c>
      <c r="AV273" s="387" t="str">
        <f>IF('[1]Multi-Field'!Q113=$AC$73,"x","")</f>
        <v/>
      </c>
      <c r="AW273" s="387" t="str">
        <f>IF('[1]Multi-Field'!Q113=$AC$83,"x","")</f>
        <v/>
      </c>
      <c r="AX273" s="387" t="str">
        <f>IF('[1]Multi-Field'!Q113=$AC$84,"x","")</f>
        <v/>
      </c>
      <c r="AY273" s="387" t="str">
        <f>IF('[1]Multi-Field'!Q113=$AC$97,"x","")</f>
        <v/>
      </c>
      <c r="AZ273" s="387" t="str">
        <f>IF('[1]Multi-Field'!Q113=$AC$99,"x","")</f>
        <v/>
      </c>
      <c r="BA273" s="387" t="str">
        <f>IF('[1]Multi-Field'!Q113=$AC$104,"x","")</f>
        <v/>
      </c>
      <c r="BB273" s="387" t="str">
        <f>IF('[1]Multi-Field'!Q113=$AC$105,"x","")</f>
        <v/>
      </c>
      <c r="BC273" s="388"/>
      <c r="BF273" s="411" t="s">
        <v>1439</v>
      </c>
      <c r="BG273" s="412">
        <v>3</v>
      </c>
      <c r="BH273" s="412">
        <v>4.5</v>
      </c>
      <c r="BI273" s="412">
        <v>4.5</v>
      </c>
      <c r="BJ273" s="409" t="e">
        <f>IF(AND('[1]Single Field'!#REF!=[1]Lists!BF273,'[1]Single Field'!#REF!="Drained"),"x",IF(AND('[1]Single Field'!#REF!=[1]Lists!BF273,'[1]Single Field'!#REF!="Undrained"),O,""))</f>
        <v>#REF!</v>
      </c>
      <c r="BK273" s="409" t="str">
        <f>IF(AND('[1]Multi-Field'!$E$3=[1]Lists!BF273,'[1]Multi-Field'!$F$3="Drained"),BI273,IF(AND('[1]Multi-Field'!$E$3=BF273,'[1]Multi-Field'!$F$3="undrained"),BH273,""))</f>
        <v/>
      </c>
      <c r="BL273" s="409" t="str">
        <f>IF(AND('[1]Multi-Field'!$E$4=BF273,'[1]Multi-Field'!$F$4="Drained"),BI273,IF(AND('[1]Multi-Field'!$E$4=BF273,'[1]Multi-Field'!$F$4="undrained"),BH273,""))</f>
        <v/>
      </c>
      <c r="BM273" s="409" t="str">
        <f>IF(AND('[1]Multi-Field'!$E$5=BF273,'[1]Multi-Field'!$F$5="Drained"),BI273,IF(AND('[1]Multi-Field'!$E$5=BF273,'[1]Multi-Field'!$F$5="undrained"),BH273,""))</f>
        <v/>
      </c>
      <c r="BN273" s="409" t="str">
        <f>IF(AND('[1]Multi-Field'!$E$6=BF273,'[1]Multi-Field'!$F$6="Drained"),BI273,IF(AND('[1]Multi-Field'!$E$6=BF273,'[1]Multi-Field'!$F$6="undrained"),BH273,""))</f>
        <v/>
      </c>
      <c r="BO273" s="409" t="str">
        <f>IF(AND('[1]Multi-Field'!$E$7=BF273,'[1]Multi-Field'!$F$7="Drained"),BI273,IF(AND('[1]Multi-Field'!$E$7=BF273,'[1]Multi-Field'!$F$7="undrained"),BH273,""))</f>
        <v/>
      </c>
      <c r="BP273" s="409" t="str">
        <f>IF(AND('[1]Multi-Field'!$E$8=BF273,'[1]Multi-Field'!$F$8="Drained"),BI273,IF(AND('[1]Multi-Field'!$E$8=BF273,'[1]Multi-Field'!$F$8="undrained"),BH273,""))</f>
        <v/>
      </c>
      <c r="BQ273" s="409" t="str">
        <f>IF(AND('[1]Multi-Field'!$E$9=BF273,'[1]Multi-Field'!$F$9="Drained"),BI273,IF(AND('[1]Multi-Field'!$E$9=BF273,'[1]Multi-Field'!$F$9="undrained"),BH273,""))</f>
        <v/>
      </c>
      <c r="BR273" s="409" t="str">
        <f>IF(AND('[1]Multi-Field'!$E$10=BF273,'[1]Multi-Field'!$F$10="Drained"),BI273,IF(AND('[1]Multi-Field'!$E$10=BF273,'[1]Multi-Field'!$F$10="undrained"),BH273,""))</f>
        <v/>
      </c>
      <c r="BS273" s="409" t="str">
        <f>IF(AND('[1]Multi-Field'!$E$11=BF273,'[1]Multi-Field'!$F$11="Drained"),BI273,IF(AND('[1]Multi-Field'!$E$11=BF273,'[1]Multi-Field'!$F$11="undrained"),BH273,""))</f>
        <v/>
      </c>
      <c r="BT273" s="409" t="str">
        <f>IF(AND('[1]Multi-Field'!$E$12=BF273,'[1]Multi-Field'!$F$12="Drained"),BI273,IF(AND('[1]Multi-Field'!$E$12=BF273,'[1]Multi-Field'!$F$12="undrained"),BH273,""))</f>
        <v/>
      </c>
      <c r="BU273" s="409" t="str">
        <f>IF(AND('[1]Multi-Field'!$E$13=BF273,'[1]Multi-Field'!$F$13="Drained"),BI273,IF(AND('[1]Multi-Field'!$E$3=BF273,'[1]Multi-Field'!$F$13="undrained"),BH273,""))</f>
        <v/>
      </c>
      <c r="BV273" s="409" t="str">
        <f>IF(AND('[1]Multi-Field'!$E$14=BF273,'[1]Multi-Field'!$F$14="Drained"),BI273,IF(AND('[1]Multi-Field'!$E$14=BF273,'[1]Multi-Field'!$F$14="undrained"),BH273,""))</f>
        <v/>
      </c>
      <c r="BW273" s="409" t="str">
        <f>IF(AND('[1]Multi-Field'!$E$15=BF273,'[1]Multi-Field'!$F$15="Drained"),BI273,IF(AND('[1]Multi-Field'!$E$15=BF273,'[1]Multi-Field'!$F$15="undrained"),BH273,""))</f>
        <v/>
      </c>
      <c r="BX273" s="409" t="str">
        <f>IF(AND('[1]Multi-Field'!$E$16=[1]Lists!BF273,'[1]Multi-Field'!$F$16="Drained"),BI273,IF(AND('[1]Multi-Field'!$E$16=[1]Lists!BF273,'[1]Multi-Field'!$F$16="undrained"),BH273,""))</f>
        <v/>
      </c>
      <c r="BY273" s="409" t="str">
        <f>IF(AND('[1]Multi-Field'!$E$17=[1]Lists!BF273,'[1]Multi-Field'!$F$17="Drained"),BI273,IF(AND('[1]Multi-Field'!$E$17=[1]Lists!BF273,'[1]Multi-Field'!$F$17="undrained"),BH273,""))</f>
        <v/>
      </c>
      <c r="BZ273" s="409" t="str">
        <f>IF(AND('[1]Multi-Field'!$E$18=[1]Lists!BF273,'[1]Multi-Field'!$F$18="Drained"),BI273,IF(AND('[1]Multi-Field'!$E$18=[1]Lists!BF273,'[1]Multi-Field'!$F$18="undrained"),BH273,""))</f>
        <v/>
      </c>
      <c r="CA273" s="409" t="str">
        <f>IF(AND('[1]Multi-Field'!$E$19=[1]Lists!BF273,'[1]Multi-Field'!$F$19="Drained"),BI273,IF(AND('[1]Multi-Field'!$E$19=[1]Lists!BF273,'[1]Multi-Field'!$F$19="undrained"),BH273,""))</f>
        <v/>
      </c>
      <c r="CB273" s="409" t="str">
        <f>IF(AND('[1]Multi-Field'!$E$20=[1]Lists!BF273,'[1]Multi-Field'!$F$20="Drained"),BI273,IF(AND('[1]Multi-Field'!$E$20=[1]Lists!BF273,'[1]Multi-Field'!$F$20="undrained"),BH273,""))</f>
        <v/>
      </c>
      <c r="CC273" s="409" t="str">
        <f>IF(AND('[1]Multi-Field'!$E$21=[1]Lists!BF273,'[1]Multi-Field'!$F$21="Drained"),BI273,IF(AND('[1]Multi-Field'!$E$21=[1]Lists!BF273,'[1]Multi-Field'!$F$21="undrained"),BH273,""))</f>
        <v/>
      </c>
      <c r="CD273" s="409" t="str">
        <f>IF(AND('[1]Multi-Field'!$E$22=[1]Lists!BF273,'[1]Multi-Field'!$F$22="Drained"),BI273,IF(AND('[1]Multi-Field'!$E$22=[1]Lists!BF273,'[1]Multi-Field'!$F$22="undrained"),BH273,""))</f>
        <v/>
      </c>
      <c r="CE273" s="409" t="str">
        <f>IF(AND('[1]Multi-Field'!$E$23=[1]Lists!BF273,'[1]Multi-Field'!$F$23="Drained"),BI273,IF(AND('[1]Multi-Field'!$E$23=[1]Lists!BF273,'[1]Multi-Field'!$F$23="undrained"),BH273,""))</f>
        <v/>
      </c>
      <c r="CF273" s="409" t="str">
        <f>IF(AND('[1]Multi-Field'!$E$24=[1]Lists!BF273,'[1]Multi-Field'!$F$24="Drained"),BI273,IF(AND('[1]Multi-Field'!$E$24=[1]Lists!BF273,'[1]Multi-Field'!$F$24="undrained"),BH273,""))</f>
        <v/>
      </c>
      <c r="CG273" s="409" t="str">
        <f>IF(AND('[1]Multi-Field'!$E$25=[1]Lists!BF273,'[1]Multi-Field'!$F$25="Drained"),BI273,IF(AND('[1]Multi-Field'!$E$25=[1]Lists!BF273,'[1]Multi-Field'!$F$25="undrained"),BH273,""))</f>
        <v/>
      </c>
      <c r="CH273" s="409" t="str">
        <f>IF(AND('[1]Multi-Field'!$E$26=[1]Lists!BF273,'[1]Multi-Field'!$F$26="Drained"),BI273,IF(AND('[1]Multi-Field'!$E$26=[1]Lists!BF273,'[1]Multi-Field'!$F$26="undrained"),BH273,""))</f>
        <v/>
      </c>
      <c r="CI273" s="409" t="str">
        <f>IF(AND('[1]Multi-Field'!$E$27=[1]Lists!BF273,'[1]Multi-Field'!$F$27="Drained"),BI273,IF(AND('[1]Multi-Field'!$E$27=[1]Lists!BF273,'[1]Multi-Field'!$F$27="undrained"),BH273,""))</f>
        <v/>
      </c>
      <c r="CJ273" s="409" t="str">
        <f>IF(AND('[1]Multi-Field'!$E$28=[1]Lists!BF273,'[1]Multi-Field'!$F$28="Drained"),BI273,IF(AND('[1]Multi-Field'!$E$28=[1]Lists!BF273,'[1]Multi-Field'!$F$28="undrained"),BH273,""))</f>
        <v/>
      </c>
      <c r="CK273" s="409" t="str">
        <f>IF(AND('[1]Multi-Field'!$E$29=[1]Lists!BF273,'[1]Multi-Field'!$F$29="Drained"),BI273,IF(AND('[1]Multi-Field'!$E$29=[1]Lists!BF273,'[1]Multi-Field'!$F$29="undrained"),BH273,""))</f>
        <v/>
      </c>
      <c r="CL273" s="409" t="str">
        <f>IF(AND('[1]Multi-Field'!$E$30=[1]Lists!BF273,'[1]Multi-Field'!$F$30="Drained"),BI273,IF(AND('[1]Multi-Field'!$E$30=[1]Lists!BF273,'[1]Multi-Field'!$F$30="undrained"),BH273,""))</f>
        <v/>
      </c>
      <c r="CM273" s="409" t="str">
        <f>IF(AND('[1]Multi-Field'!$E$31=[1]Lists!BF273,'[1]Multi-Field'!$F$31="Drained"),BI273,IF(AND('[1]Multi-Field'!$E$31=[1]Lists!BF273,'[1]Multi-Field'!$F$31="undrained"),BH273,""))</f>
        <v/>
      </c>
      <c r="CN273" s="409" t="str">
        <f>IF(AND('[1]Multi-Field'!$E$32=[1]Lists!BF273,'[1]Multi-Field'!$F$32="Drained"),BI273,IF(AND('[1]Multi-Field'!$E$32=[1]Lists!BF273,'[1]Multi-Field'!$F$32="undrained"),BH273,""))</f>
        <v/>
      </c>
      <c r="CO273" s="409" t="str">
        <f>IF(AND('[1]Multi-Field'!$E$33=[1]Lists!BF273,'[1]Multi-Field'!$F$33="Drained"),BI273,IF(AND('[1]Multi-Field'!$E$33=[1]Lists!BF273,'[1]Multi-Field'!$F$33="undrained"),BH273,""))</f>
        <v/>
      </c>
      <c r="CP273" s="409" t="str">
        <f>IF(AND('[1]Multi-Field'!$E$34=[1]Lists!BF273,'[1]Multi-Field'!$F$34="Drained"),BI273,IF(AND('[1]Multi-Field'!$E$34=[1]Lists!BF273,'[1]Multi-Field'!$F$34="undrained"),BH273,""))</f>
        <v/>
      </c>
      <c r="CQ273" s="409" t="str">
        <f>IF(AND('[1]Multi-Field'!$E$35=[1]Lists!BF273,'[1]Multi-Field'!$F$35="Drained"),BI273,IF(AND('[1]Multi-Field'!$E$35=[1]Lists!BF273,'[1]Multi-Field'!$F$35="undrained"),BH273,""))</f>
        <v/>
      </c>
      <c r="CR273" s="409" t="str">
        <f>IF(AND('[1]Multi-Field'!$E$36=[1]Lists!BF273,'[1]Multi-Field'!$F$36="Drained"),BI273,IF(AND('[1]Multi-Field'!$E$36=[1]Lists!BF273,'[1]Multi-Field'!$F$36="undrained"),BH273,""))</f>
        <v/>
      </c>
      <c r="CS273" s="409" t="str">
        <f>IF(AND('[1]Multi-Field'!$E$37=[1]Lists!BF273,'[1]Multi-Field'!$F$37="Drained"),BI273,IF(AND('[1]Multi-Field'!$E$37=[1]Lists!BF273,'[1]Multi-Field'!$F$37="undrained"),BH273,""))</f>
        <v/>
      </c>
      <c r="CT273" s="409" t="str">
        <f>IF(AND('[1]Multi-Field'!$E$38=[1]Lists!BF273,'[1]Multi-Field'!$F$38="Drained"),BI273,IF(AND('[1]Multi-Field'!$E$38=[1]Lists!BF273,'[1]Multi-Field'!$F$38="undrained"),BH273,""))</f>
        <v/>
      </c>
      <c r="CU273" s="409" t="str">
        <f>IF(AND('[1]Multi-Field'!$E$39=[1]Lists!BF273,'[1]Multi-Field'!$F$39="Drained"),BI273,IF(AND('[1]Multi-Field'!$E$39=[1]Lists!BF273,'[1]Multi-Field'!$F$39="undrained"),BH273,""))</f>
        <v/>
      </c>
      <c r="CV273" s="409" t="str">
        <f>IF(AND('[1]Multi-Field'!$E$40=[1]Lists!BF273,'[1]Multi-Field'!$F$40="Drained"),BI273,IF(AND('[1]Multi-Field'!$E$40=[1]Lists!BF273,'[1]Multi-Field'!$F$40="undrained"),BH273,""))</f>
        <v/>
      </c>
      <c r="CW273" s="409" t="str">
        <f>IF(AND('[1]Multi-Field'!$E$41=[1]Lists!BF273,'[1]Multi-Field'!$F$40="Drained"),BI273,IF(AND('[1]Multi-Field'!$E$40=[1]Lists!BF273,'[1]Multi-Field'!$F$40="undrained"),BH273,""))</f>
        <v/>
      </c>
      <c r="CX273" s="409" t="str">
        <f>IF(AND('[1]Multi-Field'!$E$42=[1]Lists!BF273,'[1]Multi-Field'!$F$42="Drained"),BI273,IF(AND('[1]Multi-Field'!$E$42=[1]Lists!BF273,'[1]Multi-Field'!$F$42="undrained"),BH273,""))</f>
        <v/>
      </c>
      <c r="CY273" s="409" t="str">
        <f>IF(AND('[1]Multi-Field'!$E$43=[1]Lists!BF273,'[1]Multi-Field'!$F$43="Drained"),BI273,IF(AND('[1]Multi-Field'!$E$43=[1]Lists!BF273,'[1]Multi-Field'!$F$43="undrained"),BH273,""))</f>
        <v/>
      </c>
      <c r="CZ273" s="409" t="str">
        <f>IF(AND('[1]Multi-Field'!$E$44=[1]Lists!BF273,'[1]Multi-Field'!$F$44="Drained"),BI273,IF(AND('[1]Multi-Field'!$E$44=[1]Lists!BF273,'[1]Multi-Field'!$F$44="undrained"),BH273,""))</f>
        <v/>
      </c>
      <c r="DA273" s="409" t="str">
        <f>IF(AND('[1]Multi-Field'!$E$45=[1]Lists!BF273,'[1]Multi-Field'!$F$45="Drained"),BI273,IF(AND('[1]Multi-Field'!$E$45=[1]Lists!BF273,'[1]Multi-Field'!$F$45="undrained"),BH273,""))</f>
        <v/>
      </c>
      <c r="DB273" s="409" t="str">
        <f>IF(AND('[1]Multi-Field'!$E$46=[1]Lists!BF273,'[1]Multi-Field'!$F$46="Drained"),BI273,IF(AND('[1]Multi-Field'!$E$46=[1]Lists!BF273,'[1]Multi-Field'!$F$46="undrained"),BH273,""))</f>
        <v/>
      </c>
      <c r="DC273" s="409" t="str">
        <f>IF(AND('[1]Multi-Field'!$E$47=[1]Lists!BF273,'[1]Multi-Field'!$F$47="Drained"),BI273,IF(AND('[1]Multi-Field'!$E$47=[1]Lists!BF273,'[1]Multi-Field'!$F$47="undrained"),BH273,""))</f>
        <v/>
      </c>
      <c r="DD273" s="409" t="str">
        <f>IF(AND('[1]Multi-Field'!$E$48=[1]Lists!BF273,'[1]Multi-Field'!$F$48="Drained"),BI273,IF(AND('[1]Multi-Field'!$E$48=[1]Lists!BF273,'[1]Multi-Field'!$F$48="undrained"),BH273,""))</f>
        <v/>
      </c>
      <c r="DE273" s="409" t="str">
        <f>IF(AND('[1]Multi-Field'!$E$49=[1]Lists!BF273,'[1]Multi-Field'!$F$49="Drained"),BI273,IF(AND('[1]Multi-Field'!$E$49=[1]Lists!BF273,'[1]Multi-Field'!$F$9="undrained"),BH273,""))</f>
        <v/>
      </c>
      <c r="DF273" s="409" t="str">
        <f>IF(AND('[1]Multi-Field'!$E$50=[1]Lists!BF273,'[1]Multi-Field'!$F$50="Drained"),BI273,IF(AND('[1]Multi-Field'!$E$50=[1]Lists!BF273,'[1]Multi-Field'!$F$50="undrained"),BH273,""))</f>
        <v/>
      </c>
      <c r="DG273" s="409" t="str">
        <f>IF(AND('[1]Multi-Field'!$E$51=[1]Lists!BF273,'[1]Multi-Field'!$F$51="Drained"),BI273,IF(AND('[1]Multi-Field'!$E$51=[1]Lists!BF273,'[1]Multi-Field'!$F$51="undrained"),BH273,""))</f>
        <v/>
      </c>
      <c r="DH273" s="409" t="str">
        <f>IF(AND('[1]Multi-Field'!$E$52=[1]Lists!BF273,'[1]Multi-Field'!$F$52="Drained"),BI273,IF(AND('[1]Multi-Field'!$E$52=[1]Lists!BF273,'[1]Multi-Field'!$F$52="undrained"),BH273,""))</f>
        <v/>
      </c>
      <c r="DI273" s="409" t="str">
        <f>IF(AND('[1]Multi-Field'!$E$53=[1]Lists!BF273,'[1]Multi-Field'!$F$53="Drained"),BI273,IF(AND('[1]Multi-Field'!$E$53=[1]Lists!BF273,'[1]Multi-Field'!$F$53="undrained"),BH273,""))</f>
        <v/>
      </c>
      <c r="DJ273" s="409" t="str">
        <f>IF(AND('[1]Multi-Field'!$E$54=[1]Lists!BF273,'[1]Multi-Field'!$F$54="Drained"),BI273,IF(AND('[1]Multi-Field'!$E$54=[1]Lists!BF273,'[1]Multi-Field'!$F$54="undrained"),BH273,""))</f>
        <v/>
      </c>
      <c r="DK273" s="409" t="str">
        <f>IF(AND('[1]Multi-Field'!$E$55=[1]Lists!BF273,'[1]Multi-Field'!$F$55="Drained"),BI273,IF(AND('[1]Multi-Field'!$E$55=[1]Lists!BF273,'[1]Multi-Field'!$F$55="undrained"),BH273,""))</f>
        <v/>
      </c>
      <c r="DL273" s="409" t="str">
        <f>IF(AND('[1]Multi-Field'!$E$56=[1]Lists!BF273,'[1]Multi-Field'!$F$56="Drained"),BI273,IF(AND('[1]Multi-Field'!$E$56=[1]Lists!BF273,'[1]Multi-Field'!$F$56="undrained"),BH273,""))</f>
        <v/>
      </c>
      <c r="DM273" s="409" t="str">
        <f>IF(AND('[1]Multi-Field'!$E$57=[1]Lists!BF273,'[1]Multi-Field'!$F$57="Drained"),BI273,IF(AND('[1]Multi-Field'!$E$57=[1]Lists!BF273,'[1]Multi-Field'!$F$57="undrained"),BH273,""))</f>
        <v/>
      </c>
      <c r="DN273" s="409" t="str">
        <f>IF(AND('[1]Multi-Field'!$E$58=[1]Lists!BF273,'[1]Multi-Field'!$F$58="Drained"),BI273,IF(AND('[1]Multi-Field'!$E$58=[1]Lists!BF273,'[1]Multi-Field'!$F$58="undrained"),BH273,""))</f>
        <v/>
      </c>
      <c r="DO273" s="409" t="str">
        <f>IF(AND('[1]Multi-Field'!$E$59=[1]Lists!BF273,'[1]Multi-Field'!$F$59="Drained"),BI273,IF(AND('[1]Multi-Field'!$E$59=[1]Lists!BF273,'[1]Multi-Field'!$F$59="undrained"),BH273,""))</f>
        <v/>
      </c>
      <c r="DP273" s="409" t="str">
        <f>IF(AND('[1]Multi-Field'!$E$60=[1]Lists!BF273,'[1]Multi-Field'!$F$60="Drained"),BI273,IF(AND('[1]Multi-Field'!$E$60=[1]Lists!BF273,'[1]Multi-Field'!$F$60="undrained"),BH273,""))</f>
        <v/>
      </c>
      <c r="DQ273" s="409" t="str">
        <f>IF(AND('[1]Multi-Field'!$E$61=[1]Lists!BF273,'[1]Multi-Field'!$F$61="Drained"),BI273,IF(AND('[1]Multi-Field'!$E$61=[1]Lists!BF273,'[1]Multi-Field'!$F$61="undrained"),BH273,""))</f>
        <v/>
      </c>
      <c r="DR273" s="409" t="str">
        <f>IF(AND('[1]Multi-Field'!$E$62=[1]Lists!BF273,'[1]Multi-Field'!$F$62="Drained"),BI273,IF(AND('[1]Multi-Field'!$E$62=[1]Lists!BF273,'[1]Multi-Field'!$F$62="undrained"),BH273,""))</f>
        <v/>
      </c>
      <c r="DS273" s="409" t="str">
        <f>IF(AND('[1]Multi-Field'!$E$63=[1]Lists!BF273,'[1]Multi-Field'!$F$63="Drained"),BI273,IF(AND('[1]Multi-Field'!$E$63=[1]Lists!BF273,'[1]Multi-Field'!$F$63="undrained"),BH273,""))</f>
        <v/>
      </c>
      <c r="DT273" s="409" t="str">
        <f>IF(AND('[1]Multi-Field'!$E$64=[1]Lists!BF273,'[1]Multi-Field'!$F$64="Drained"),BI273,IF(AND('[1]Multi-Field'!$E$64=[1]Lists!BF273,'[1]Multi-Field'!$F$64="undrained"),BH273,""))</f>
        <v/>
      </c>
      <c r="DU273" s="409" t="str">
        <f>IF(AND('[1]Multi-Field'!$E$65=[1]Lists!BF273,'[1]Multi-Field'!$F$65="Drained"),BI273,IF(AND('[1]Multi-Field'!$E$65=[1]Lists!BF273,'[1]Multi-Field'!$F$65="undrained"),BH273,""))</f>
        <v/>
      </c>
      <c r="DV273" s="409" t="str">
        <f>IF(AND('[1]Multi-Field'!$E$66=[1]Lists!BF273,'[1]Multi-Field'!$F$66="Drained"),BI273,IF(AND('[1]Multi-Field'!$E$66=[1]Lists!BF273,'[1]Multi-Field'!$F$66="undrained"),BH273,""))</f>
        <v/>
      </c>
      <c r="DW273" s="409" t="str">
        <f>IF(AND('[1]Multi-Field'!$E$67=[1]Lists!BF273,'[1]Multi-Field'!$F$67="Drained"),BI273,IF(AND('[1]Multi-Field'!$E$67=[1]Lists!BF273,'[1]Multi-Field'!$F$67="undrained"),BH273,""))</f>
        <v/>
      </c>
      <c r="DX273" s="409" t="str">
        <f>IF(AND('[1]Multi-Field'!$E$68=[1]Lists!BF273,'[1]Multi-Field'!$F$68="Drained"),BI273,IF(AND('[1]Multi-Field'!$E$68=[1]Lists!BF273,'[1]Multi-Field'!$F$68="undrained"),BH273,""))</f>
        <v/>
      </c>
      <c r="DY273" s="409" t="str">
        <f>IF(AND('[1]Multi-Field'!$E$69=[1]Lists!BF273,'[1]Multi-Field'!$F$69="Drained"),BI273,IF(AND('[1]Multi-Field'!$E$69=[1]Lists!BF273,'[1]Multi-Field'!$F$69="undrained"),BH273,""))</f>
        <v/>
      </c>
      <c r="DZ273" s="409" t="str">
        <f>IF(AND('[1]Multi-Field'!$E$70=[1]Lists!BF273,'[1]Multi-Field'!$F$70="Drained"),BI273,IF(AND('[1]Multi-Field'!$E$70=[1]Lists!BF273,'[1]Multi-Field'!$F$70="undrained"),BH273,""))</f>
        <v/>
      </c>
      <c r="EA273" s="409" t="str">
        <f>IF(AND('[1]Multi-Field'!$E$71=[1]Lists!BF273,'[1]Multi-Field'!$F$71="Drained"),BI273,IF(AND('[1]Multi-Field'!$E$71=[1]Lists!BF273,'[1]Multi-Field'!$F$71="undrained"),BH273,""))</f>
        <v/>
      </c>
      <c r="EB273" s="409" t="str">
        <f>IF(AND('[1]Multi-Field'!$E$72=[1]Lists!BF273,'[1]Multi-Field'!$F$72="Drained"),BI273,IF(AND('[1]Multi-Field'!$E$72=[1]Lists!BF273,'[1]Multi-Field'!$F$72="undrained"),BH273,""))</f>
        <v/>
      </c>
      <c r="EC273" s="409" t="str">
        <f>IF(AND('[1]Multi-Field'!$E$73=[1]Lists!BF273,'[1]Multi-Field'!$F$73="Drained"),BI273,IF(AND('[1]Multi-Field'!$E$73=[1]Lists!BF273,'[1]Multi-Field'!$F$73="undrained"),BH273,""))</f>
        <v/>
      </c>
      <c r="ED273" s="409" t="str">
        <f>IF(AND('[1]Multi-Field'!$E$74=[1]Lists!BF273,'[1]Multi-Field'!$F$74="Drained"),BI273,IF(AND('[1]Multi-Field'!$E$74=[1]Lists!BF273,'[1]Multi-Field'!$F$74="undrained"),BH273,""))</f>
        <v/>
      </c>
      <c r="EE273" s="409" t="str">
        <f>IF(AND('[1]Multi-Field'!$E$75=[1]Lists!BF273,'[1]Multi-Field'!$F$75="Drained"),BI273,IF(AND('[1]Multi-Field'!$E$75=[1]Lists!BF273,'[1]Multi-Field'!$F$75="undrained"),BH273,""))</f>
        <v/>
      </c>
      <c r="EF273" s="409" t="str">
        <f>IF(AND('[1]Multi-Field'!$E$76=[1]Lists!BF273,'[1]Multi-Field'!$F$76="Drained"),BI273,IF(AND('[1]Multi-Field'!$E$76=[1]Lists!BF273,'[1]Multi-Field'!$F$6="undrained"),BH273,""))</f>
        <v/>
      </c>
      <c r="EG273" s="409" t="str">
        <f>IF(AND('[1]Multi-Field'!$E$77=[1]Lists!BF273,'[1]Multi-Field'!$F$77="Drained"),BI273,IF(AND('[1]Multi-Field'!$E$77=[1]Lists!BF273,'[1]Multi-Field'!$F$77="undrained"),BH273,""))</f>
        <v/>
      </c>
      <c r="EH273" s="409" t="str">
        <f>IF(AND('[1]Multi-Field'!$E$78=[1]Lists!BF273,'[1]Multi-Field'!$F$78="Drained"),BI273,IF(AND('[1]Multi-Field'!$E$78=[1]Lists!BF273,'[1]Multi-Field'!$F$78="undrained"),BH273,""))</f>
        <v/>
      </c>
      <c r="EI273" s="409" t="str">
        <f>IF(AND('[1]Multi-Field'!$E$79=[1]Lists!BF273,'[1]Multi-Field'!$F$79="Drained"),BI273,IF(AND('[1]Multi-Field'!$E$79=[1]Lists!BF273,'[1]Multi-Field'!$F$79="undrained"),BH273,""))</f>
        <v/>
      </c>
      <c r="EJ273" s="409" t="str">
        <f>IF(AND('[1]Multi-Field'!$E$80=[1]Lists!BF273,'[1]Multi-Field'!$F$80="Drained"),BI273,IF(AND('[1]Multi-Field'!$E$80=[1]Lists!BF273,'[1]Multi-Field'!$F$80="undrained"),BH273,""))</f>
        <v/>
      </c>
      <c r="EK273" s="409" t="str">
        <f>IF(AND('[1]Multi-Field'!$E$81=[1]Lists!BF273,'[1]Multi-Field'!$F$81="Drained"),BI273,IF(AND('[1]Multi-Field'!$E$81=[1]Lists!BF273,'[1]Multi-Field'!$F$81="undrained"),BH273,""))</f>
        <v/>
      </c>
      <c r="EL273" s="409" t="str">
        <f>IF(AND('[1]Multi-Field'!$E$82=[1]Lists!BF273,'[1]Multi-Field'!$F$82="Drained"),BI273,IF(AND('[1]Multi-Field'!$E$82=[1]Lists!BF273,'[1]Multi-Field'!$F$82="undrained"),BH273,""))</f>
        <v/>
      </c>
      <c r="EM273" s="409" t="str">
        <f>IF(AND('[1]Multi-Field'!$E$83=[1]Lists!BF273,'[1]Multi-Field'!$F$83="Drained"),BI273,IF(AND('[1]Multi-Field'!$E$83=[1]Lists!BF273,'[1]Multi-Field'!$F$83="undrained"),BH273,""))</f>
        <v/>
      </c>
      <c r="EN273" s="409" t="str">
        <f>IF(AND('[1]Multi-Field'!$E$84=[1]Lists!BF273,'[1]Multi-Field'!$F$84="Drained"),BI273,IF(AND('[1]Multi-Field'!$E$84=[1]Lists!BF273,'[1]Multi-Field'!$F$84="undrained"),BH273,""))</f>
        <v/>
      </c>
      <c r="EO273" s="409" t="str">
        <f>IF(AND('[1]Multi-Field'!$E$85=[1]Lists!BF273,'[1]Multi-Field'!$F$85="Drained"),BI273,IF(AND('[1]Multi-Field'!$E$85=[1]Lists!BF273,'[1]Multi-Field'!$F$85="undrained"),BH273,""))</f>
        <v/>
      </c>
      <c r="EP273" s="409" t="str">
        <f>IF(AND('[1]Multi-Field'!$E$86=[1]Lists!BF273,'[1]Multi-Field'!$F$86="Drained"),BI273,IF(AND('[1]Multi-Field'!$E$86=[1]Lists!BF273,'[1]Multi-Field'!$F$86="undrained"),BH273,""))</f>
        <v/>
      </c>
      <c r="EQ273" s="409" t="str">
        <f>IF(AND('[1]Multi-Field'!$E$87=[1]Lists!BF273,'[1]Multi-Field'!$F$87="Drained"),BI273,IF(AND('[1]Multi-Field'!$E$87=[1]Lists!BF273,'[1]Multi-Field'!$F$87="undrained"),BH273,""))</f>
        <v/>
      </c>
      <c r="ER273" s="409" t="str">
        <f>IF(AND('[1]Multi-Field'!$E$88=[1]Lists!BF273,'[1]Multi-Field'!$F$88="Drained"),BI273,IF(AND('[1]Multi-Field'!$E$88=[1]Lists!BF273,'[1]Multi-Field'!$F$88="undrained"),BH273,""))</f>
        <v/>
      </c>
      <c r="ES273" s="409" t="str">
        <f>IF(AND('[1]Multi-Field'!$E$89=[1]Lists!BF273,'[1]Multi-Field'!$F$89="Drained"),BI273,IF(AND('[1]Multi-Field'!$E$89=[1]Lists!BF273,'[1]Multi-Field'!$F$89="undrained"),BH273,""))</f>
        <v/>
      </c>
      <c r="ET273" s="409" t="str">
        <f>IF(AND('[1]Multi-Field'!$E$90=[1]Lists!BF273,'[1]Multi-Field'!$F$90="Drained"),BI273,IF(AND('[1]Multi-Field'!$E$90=[1]Lists!BF273,'[1]Multi-Field'!$F$90="undrained"),BH273,""))</f>
        <v/>
      </c>
      <c r="EU273" s="409" t="str">
        <f>IF(AND('[1]Multi-Field'!$E$91=[1]Lists!BF273,'[1]Multi-Field'!$F$91="Drained"),BI273,IF(AND('[1]Multi-Field'!$E$91=[1]Lists!BF273,'[1]Multi-Field'!$F$91="undrained"),BH273,""))</f>
        <v/>
      </c>
      <c r="EV273" s="409" t="str">
        <f>IF(AND('[1]Multi-Field'!$E$92=[1]Lists!BF273,'[1]Multi-Field'!$F$92="Drained"),BI273,IF(AND('[1]Multi-Field'!$E$92=[1]Lists!BF273,'[1]Multi-Field'!$F$92="undrained"),BH273,""))</f>
        <v/>
      </c>
      <c r="EW273" s="409" t="str">
        <f>IF(AND('[1]Multi-Field'!$E$93=[1]Lists!BF273,'[1]Multi-Field'!$F$93="Drained"),BI273,IF(AND('[1]Multi-Field'!$E$93=[1]Lists!BF273,'[1]Multi-Field'!$F$93="undrained"),BH273,""))</f>
        <v/>
      </c>
      <c r="EX273" s="409" t="str">
        <f>IF(AND('[1]Multi-Field'!$E$94=[1]Lists!BF273,'[1]Multi-Field'!$F$94="Drained"),BI273,IF(AND('[1]Multi-Field'!$E$94=[1]Lists!BF273,'[1]Multi-Field'!$F$94="undrained"),BH273,""))</f>
        <v/>
      </c>
      <c r="EY273" s="409" t="str">
        <f>IF(AND('[1]Multi-Field'!$E$95=[1]Lists!BF273,'[1]Multi-Field'!$F$95="Drained"),BI273,IF(AND('[1]Multi-Field'!$E$95=[1]Lists!BF273,'[1]Multi-Field'!$F$95="undrained"),BH273,""))</f>
        <v/>
      </c>
      <c r="EZ273" s="409" t="str">
        <f>IF(AND('[1]Multi-Field'!$E$96=[1]Lists!BF273,'[1]Multi-Field'!$F$96="Drained"),BI273,IF(AND('[1]Multi-Field'!$E$96=[1]Lists!BF273,'[1]Multi-Field'!$F$96="undrained"),BH273,""))</f>
        <v/>
      </c>
      <c r="FA273" s="409" t="str">
        <f>IF(AND('[1]Multi-Field'!$E$97=[1]Lists!BF273,'[1]Multi-Field'!$F$97="Drained"),BI273,IF(AND('[1]Multi-Field'!$E$97=[1]Lists!BF273,'[1]Multi-Field'!$F$97="undrained"),BH273,""))</f>
        <v/>
      </c>
      <c r="FB273" s="409" t="str">
        <f>IF(AND('[1]Multi-Field'!$E$98=[1]Lists!BF273,'[1]Multi-Field'!$F$98="Drained"),BI273,IF(AND('[1]Multi-Field'!$E$98=[1]Lists!BF273,'[1]Multi-Field'!$F$98="undrained"),BH273,""))</f>
        <v/>
      </c>
      <c r="FC273" s="409" t="str">
        <f>IF(AND('[1]Multi-Field'!$E$99=[1]Lists!BF273,'[1]Multi-Field'!$F$99="Drained"),BI273,IF(AND('[1]Multi-Field'!$E$99=[1]Lists!BF273,'[1]Multi-Field'!$F$99="undrained"),BH273,""))</f>
        <v/>
      </c>
      <c r="FD273" s="409" t="str">
        <f>IF(AND('[1]Multi-Field'!$E$100=[1]Lists!BF273,'[1]Multi-Field'!$F$100="Drained"),BI273,IF(AND('[1]Multi-Field'!$E$100=[1]Lists!BF273,'[1]Multi-Field'!$F$100="undrained"),BH273,""))</f>
        <v/>
      </c>
      <c r="FE273" s="409" t="str">
        <f>IF(AND('[1]Multi-Field'!$E$101=[1]Lists!BF273,'[1]Multi-Field'!$F$101="Drained"),BI273,IF(AND('[1]Multi-Field'!$E$101=[1]Lists!BF273,'[1]Multi-Field'!$F$101="undrained"),BH273,""))</f>
        <v/>
      </c>
      <c r="FF273" s="409" t="str">
        <f>IF(AND('[1]Multi-Field'!$E$102=[1]Lists!BF273,'[1]Multi-Field'!$F$102="Drained"),BI273,IF(AND('[1]Multi-Field'!$E$102=[1]Lists!BF273,'[1]Multi-Field'!$F$102="undrained"),BH273,""))</f>
        <v/>
      </c>
      <c r="FG273" s="409" t="str">
        <f>IF(AND('[1]Multi-Field'!$E$103=[1]Lists!BF273,'[1]Multi-Field'!$F$103="Drained"),BI273,IF(AND('[1]Multi-Field'!$E$103=[1]Lists!BF273,'[1]Multi-Field'!$F$103="undrained"),BH273,""))</f>
        <v/>
      </c>
      <c r="FH273" s="409" t="str">
        <f>IF(AND('[1]Multi-Field'!$E$104=[1]Lists!BF273,'[1]Multi-Field'!$F$104="Drained"),BI273,IF(AND('[1]Multi-Field'!$E$104=[1]Lists!BF273,'[1]Multi-Field'!$F$104="undrained"),BH273,""))</f>
        <v/>
      </c>
      <c r="FI273" s="409" t="str">
        <f>IF(AND('[1]Multi-Field'!$E$105=[1]Lists!BF273,'[1]Multi-Field'!$F$105="Drained"),BI273,IF(AND('[1]Multi-Field'!$E$105=[1]Lists!BF273,'[1]Multi-Field'!$F$105="undrained"),BH273,""))</f>
        <v/>
      </c>
      <c r="FJ273" s="409" t="str">
        <f>IF(AND('[1]Multi-Field'!$E$106=[1]Lists!BF273,'[1]Multi-Field'!$F$106="Drained"),BI273,IF(AND('[1]Multi-Field'!$E$106=[1]Lists!BF273,'[1]Multi-Field'!$F$106="undrained"),BH273,""))</f>
        <v/>
      </c>
      <c r="FK273" s="409" t="str">
        <f>IF(AND('[1]Multi-Field'!$E$107=[1]Lists!BF273,'[1]Multi-Field'!$F$107="Drained"),BI273,IF(AND('[1]Multi-Field'!$E$107=[1]Lists!BF273,'[1]Multi-Field'!$F$107="undrained"),BH273,""))</f>
        <v/>
      </c>
      <c r="FL273" s="409" t="str">
        <f>IF(AND('[1]Multi-Field'!$E$108=[1]Lists!BF273,'[1]Multi-Field'!$F$108="Drained"),BI273,IF(AND('[1]Multi-Field'!$E$108=[1]Lists!BF273,'[1]Multi-Field'!$F$108="undrained"),BH273,""))</f>
        <v/>
      </c>
      <c r="FM273" s="409" t="str">
        <f>IF(AND('[1]Multi-Field'!$E$109=[1]Lists!BF273,'[1]Multi-Field'!$F$109="Drained"),BI273,IF(AND('[1]Multi-Field'!$E$109=[1]Lists!BF273,'[1]Multi-Field'!$F$109="undrained"),BH273,""))</f>
        <v/>
      </c>
      <c r="FN273" s="409" t="str">
        <f>IF(AND('[1]Multi-Field'!$E$110=[1]Lists!BF273,'[1]Multi-Field'!$F$110="Drained"),BI273,IF(AND('[1]Multi-Field'!$E$110=[1]Lists!BF273,'[1]Multi-Field'!$F$110="undrained"),BH273,""))</f>
        <v/>
      </c>
      <c r="FO273" s="409" t="str">
        <f>IF(AND('[1]Multi-Field'!$E$111=[1]Lists!BF273,'[1]Multi-Field'!$F$111="Drained"),BI273,IF(AND('[1]Multi-Field'!$E$111=[1]Lists!BF273,'[1]Multi-Field'!$F$111="undrained"),BH273,""))</f>
        <v/>
      </c>
      <c r="FP273" s="409" t="str">
        <f>IF(AND('[1]Multi-Field'!$E$112=[1]Lists!BF273,'[1]Multi-Field'!$F$112="Drained"),BI273,IF(AND('[1]Multi-Field'!$E$112=[1]Lists!BF273,'[1]Multi-Field'!$F$112="undrained"),BH273,""))</f>
        <v/>
      </c>
      <c r="FQ273" s="409" t="str">
        <f>IF(AND('[1]Multi-Field'!$E$113=[1]Lists!BF273,'[1]Multi-Field'!$F$113="Drained"),BI273,IF(AND('[1]Multi-Field'!$E$113=[1]Lists!BF273,'[1]Multi-Field'!$F$113="undrained"),BH273,""))</f>
        <v/>
      </c>
      <c r="FR273" s="409" t="str">
        <f>IF(AND('[1]Multi-Field'!$E$114=[1]Lists!BF273,'[1]Multi-Field'!$F$114="Drained"),BI273,IF(AND('[1]Multi-Field'!$E$114=[1]Lists!BF273,'[1]Multi-Field'!$F$114="undrained"),BH273,""))</f>
        <v/>
      </c>
      <c r="FS273" s="409" t="str">
        <f>IF(AND('[1]Multi-Field'!$E$115=[1]Lists!BF273,'[1]Multi-Field'!$F$115="Drained"),BI273,IF(AND('[1]Multi-Field'!$E$115=[1]Lists!BF273,'[1]Multi-Field'!$F$115="undrained"),BH273,""))</f>
        <v/>
      </c>
      <c r="FT273" s="409" t="str">
        <f>IF(AND('[1]Multi-Field'!$E$116=[1]Lists!BF273,'[1]Multi-Field'!$F$116="Drained"),BI273,IF(AND('[1]Multi-Field'!$E$116=[1]Lists!BF273,'[1]Multi-Field'!$F$116="undrained"),BH273,""))</f>
        <v/>
      </c>
      <c r="FU273" s="409" t="str">
        <f>IF(AND('[1]Multi-Field'!$E$117=[1]Lists!BF273,'[1]Multi-Field'!$F$117="Drained"),BI273,IF(AND('[1]Multi-Field'!$E$117=[1]Lists!BF273,'[1]Multi-Field'!$F$117="undrained"),BH273,""))</f>
        <v/>
      </c>
      <c r="FV273" s="409" t="str">
        <f>IF(AND('[1]Multi-Field'!$E$118=[1]Lists!BF273,'[1]Multi-Field'!$F$118="Drained"),BI273,IF(AND('[1]Multi-Field'!$E$118=[1]Lists!BF273,'[1]Multi-Field'!$F$118="undrained"),BH273,""))</f>
        <v/>
      </c>
      <c r="FW273" s="409" t="str">
        <f>IF(AND('[1]Multi-Field'!$E$119=[1]Lists!BF273,'[1]Multi-Field'!$F$119="Drained"),BI273,IF(AND('[1]Multi-Field'!$E$119=[1]Lists!BF273,'[1]Multi-Field'!$F$119="undrained"),BH273,""))</f>
        <v/>
      </c>
      <c r="FX273" s="409" t="str">
        <f>IF(AND('[1]Multi-Field'!$E$120=[1]Lists!BF273,'[1]Multi-Field'!$F$120="Drained"),BI273,IF(AND('[1]Multi-Field'!$E$120=[1]Lists!BF273,'[1]Multi-Field'!$F$120="undrained"),BH273,""))</f>
        <v/>
      </c>
    </row>
    <row r="274" spans="1:180" ht="13.5" customHeight="1">
      <c r="A274" s="7" t="s">
        <v>360</v>
      </c>
      <c r="B274" s="7"/>
      <c r="C274" s="7"/>
      <c r="D274" s="8">
        <v>70</v>
      </c>
      <c r="E274" s="8">
        <f t="shared" si="46"/>
        <v>70</v>
      </c>
      <c r="F274" s="8">
        <f t="shared" si="47"/>
        <v>70</v>
      </c>
      <c r="G274" s="8">
        <v>70</v>
      </c>
      <c r="H274" s="8">
        <v>65</v>
      </c>
      <c r="I274" s="8">
        <f t="shared" si="50"/>
        <v>65</v>
      </c>
      <c r="J274" s="8">
        <f t="shared" si="51"/>
        <v>65</v>
      </c>
      <c r="K274" s="8">
        <v>65</v>
      </c>
      <c r="L274" s="8">
        <v>105</v>
      </c>
      <c r="M274" s="8">
        <f t="shared" si="48"/>
        <v>105</v>
      </c>
      <c r="N274" s="8">
        <f t="shared" si="49"/>
        <v>105</v>
      </c>
      <c r="O274" s="8">
        <v>105</v>
      </c>
      <c r="P274" s="391">
        <v>249</v>
      </c>
      <c r="Q274" s="394"/>
      <c r="R274" s="395" t="b">
        <f>IF(OR('Multi-Field'!AA251=Lists!$AC$42,'Multi-Field'!AA251=Lists!$AC$43),IF('Multi-Field'!Z251="x",(IF('Multi-Field'!AC251=Lists!$Q$11,Lists!$R$11,IF('Multi-Field'!AC251=Lists!$Q$12,Lists!$R$12,IF('Multi-Field'!AC251=Lists!$Q$13,Lists!$R$13,IF('Multi-Field'!AC251=Lists!$Q$14,Lists!$R$14))))),IF('Multi-Field'!X251="x",(IF('Multi-Field'!AC251=Lists!$Q$11,Lists!$S$11,IF('Multi-Field'!AC251=Lists!$Q$12,Lists!$S$12,IF('Multi-Field'!AC251=Lists!$Q$13,Lists!$S$13,IF('Multi-Field'!AC251=Lists!$Q$14,Lists!$S$14))))),IF('Multi-Field'!V251="x",(IF('Multi-Field'!AC251=Lists!$Q$11,Lists!$T$11,IF('Multi-Field'!AC251=Lists!$Q$12,Lists!$T$12,IF('Multi-Field'!AC251=Lists!$Q$13,Lists!$T$13,IF('Multi-Field'!AC251=Lists!$Q$14,Lists!$T$14))))),0))))</f>
        <v>0</v>
      </c>
      <c r="S274" s="395" t="str">
        <f t="shared" si="45"/>
        <v/>
      </c>
      <c r="T274" s="395"/>
      <c r="U274" s="396"/>
      <c r="AI274" s="384">
        <f>'[1]Multi-Field'!B270</f>
        <v>0</v>
      </c>
      <c r="AJ274" s="387" t="str">
        <f>IF(OR('[1]Multi-Field'!Q114=[1]Lists!$AC$42,'[1]Multi-Field'!Q114=[1]Lists!$AC$43),"x","")</f>
        <v/>
      </c>
      <c r="AK274" s="387" t="str">
        <f>IF(OR('[1]Multi-Field'!Q114=[1]Lists!$AC$6,'[1]Multi-Field'!Q114=$AC$2,'[1]Multi-Field'!Q114=$AC$4),"x","")</f>
        <v/>
      </c>
      <c r="AL274" s="387" t="str">
        <f>IF(OR('[1]Multi-Field'!Q114=[1]Lists!$AC$7,'[1]Multi-Field'!Q114=$AC$3,'[1]Multi-Field'!Q114=$AC$5),"x","")</f>
        <v/>
      </c>
      <c r="AM274" s="387" t="str">
        <f>IF(OR('[1]Multi-Field'!Q114=$AC$23,'[1]Multi-Field'!Q114=$AC$13,'[1]Multi-Field'!Q114=$AC$9,'[1]Multi-Field'!Q114=$AC$19,'[1]Multi-Field'!Q114=$AC$47),"x","")</f>
        <v/>
      </c>
      <c r="AN274" s="387" t="str">
        <f>IF(OR('[1]Multi-Field'!Q114=$AC$24,'[1]Multi-Field'!Q114=$AC$14,'[1]Multi-Field'!Q114=$AC$10,'[1]Multi-Field'!Q114=$AC$22,'[1]Multi-Field'!Q114=$AC$48),"x","")</f>
        <v/>
      </c>
      <c r="AO274" s="387" t="str">
        <f>IF(OR('[1]Multi-Field'!Q114=$AC$21,'[1]Multi-Field'!Q114=$AC$28,'[1]Multi-Field'!Q114=$AC$62,'[1]Multi-Field'!Q114=$AC$102,'[1]Multi-Field'!Q114=$AC$98),"x","")</f>
        <v/>
      </c>
      <c r="AP274" s="387" t="str">
        <f>IF(OR('[1]Multi-Field'!Q114=$AC$25,'[1]Multi-Field'!Q114=$AC$63,'[1]Multi-Field'!Q114=$AC$85,'[1]Multi-Field'!Q114=$AC$87,'[1]Multi-Field'!Q114=$AC$92,'[1]Multi-Field'!Q114=$AC$93),"x","")</f>
        <v/>
      </c>
      <c r="AQ274" s="387" t="str">
        <f>IF(OR('[1]Multi-Field'!Q114=$AC$20,'[1]Multi-Field'!Q114=$AC$27,'[1]Multi-Field'!Q114=$AC$58,'[1]Multi-Field'!Q114=$AC$86,'[1]Multi-Field'!Q114=$AC$103,'[1]Multi-Field'!Q114=$AC$94),"x","")</f>
        <v/>
      </c>
      <c r="AR274" s="387" t="str">
        <f>IF(OR('[1]Multi-Field'!Q114=$AC$35,'[1]Multi-Field'!Q114=$AC$40,'[1]Multi-Field'!Q114=$AC$45,),"x","")</f>
        <v/>
      </c>
      <c r="AS274" s="387" t="str">
        <f>IF(OR('[1]Multi-Field'!Q114=$AC$36,'[1]Multi-Field'!Q114=$AC$41,'[1]Multi-Field'!Q114=$AC$46,),"x","")</f>
        <v/>
      </c>
      <c r="AT274" s="387" t="str">
        <f>IF(OR('[1]Multi-Field'!Q114=$AC$52,'[1]Multi-Field'!Q114=$AC$53,'[1]Multi-Field'!Q114=$AC$54,'[1]Multi-Field'!Q114=$AC$55,'[1]Multi-Field'!Q114=$AC$68,'[1]Multi-Field'!Q114=$AC$69,'[1]Multi-Field'!Q114=$AC$74,'[1]Multi-Field'!Q114=$AC$71,'[1]Multi-Field'!Q114=$AC$70),"x","")</f>
        <v>x</v>
      </c>
      <c r="AU274" s="387" t="str">
        <f>IF('[1]Multi-Field'!Q114=$AC$72,"x","")</f>
        <v/>
      </c>
      <c r="AV274" s="387" t="str">
        <f>IF('[1]Multi-Field'!Q114=$AC$73,"x","")</f>
        <v/>
      </c>
      <c r="AW274" s="387" t="str">
        <f>IF('[1]Multi-Field'!Q114=$AC$83,"x","")</f>
        <v/>
      </c>
      <c r="AX274" s="387" t="str">
        <f>IF('[1]Multi-Field'!Q114=$AC$84,"x","")</f>
        <v/>
      </c>
      <c r="AY274" s="387" t="str">
        <f>IF('[1]Multi-Field'!Q114=$AC$97,"x","")</f>
        <v/>
      </c>
      <c r="AZ274" s="387" t="str">
        <f>IF('[1]Multi-Field'!Q114=$AC$99,"x","")</f>
        <v/>
      </c>
      <c r="BA274" s="387" t="str">
        <f>IF('[1]Multi-Field'!Q114=$AC$104,"x","")</f>
        <v/>
      </c>
      <c r="BB274" s="387" t="str">
        <f>IF('[1]Multi-Field'!Q114=$AC$105,"x","")</f>
        <v/>
      </c>
      <c r="BC274" s="388"/>
      <c r="BF274" s="411" t="s">
        <v>1440</v>
      </c>
      <c r="BG274" s="412">
        <v>5</v>
      </c>
      <c r="BH274" s="412">
        <v>4.5</v>
      </c>
      <c r="BI274" s="412">
        <v>4.5</v>
      </c>
      <c r="BJ274" s="409" t="e">
        <f>IF(AND('[1]Single Field'!#REF!=[1]Lists!BF274,'[1]Single Field'!#REF!="Drained"),"x",IF(AND('[1]Single Field'!#REF!=[1]Lists!BF274,'[1]Single Field'!#REF!="Undrained"),O,""))</f>
        <v>#REF!</v>
      </c>
      <c r="BK274" s="409" t="str">
        <f>IF(AND('[1]Multi-Field'!$E$3=[1]Lists!BF274,'[1]Multi-Field'!$F$3="Drained"),BI274,IF(AND('[1]Multi-Field'!$E$3=BF274,'[1]Multi-Field'!$F$3="undrained"),BH274,""))</f>
        <v/>
      </c>
      <c r="BL274" s="409" t="str">
        <f>IF(AND('[1]Multi-Field'!$E$4=BF274,'[1]Multi-Field'!$F$4="Drained"),BI274,IF(AND('[1]Multi-Field'!$E$4=BF274,'[1]Multi-Field'!$F$4="undrained"),BH274,""))</f>
        <v/>
      </c>
      <c r="BM274" s="409" t="str">
        <f>IF(AND('[1]Multi-Field'!$E$5=BF274,'[1]Multi-Field'!$F$5="Drained"),BI274,IF(AND('[1]Multi-Field'!$E$5=BF274,'[1]Multi-Field'!$F$5="undrained"),BH274,""))</f>
        <v/>
      </c>
      <c r="BN274" s="409" t="str">
        <f>IF(AND('[1]Multi-Field'!$E$6=BF274,'[1]Multi-Field'!$F$6="Drained"),BI274,IF(AND('[1]Multi-Field'!$E$6=BF274,'[1]Multi-Field'!$F$6="undrained"),BH274,""))</f>
        <v/>
      </c>
      <c r="BO274" s="409" t="str">
        <f>IF(AND('[1]Multi-Field'!$E$7=BF274,'[1]Multi-Field'!$F$7="Drained"),BI274,IF(AND('[1]Multi-Field'!$E$7=BF274,'[1]Multi-Field'!$F$7="undrained"),BH274,""))</f>
        <v/>
      </c>
      <c r="BP274" s="409" t="str">
        <f>IF(AND('[1]Multi-Field'!$E$8=BF274,'[1]Multi-Field'!$F$8="Drained"),BI274,IF(AND('[1]Multi-Field'!$E$8=BF274,'[1]Multi-Field'!$F$8="undrained"),BH274,""))</f>
        <v/>
      </c>
      <c r="BQ274" s="409" t="str">
        <f>IF(AND('[1]Multi-Field'!$E$9=BF274,'[1]Multi-Field'!$F$9="Drained"),BI274,IF(AND('[1]Multi-Field'!$E$9=BF274,'[1]Multi-Field'!$F$9="undrained"),BH274,""))</f>
        <v/>
      </c>
      <c r="BR274" s="409" t="str">
        <f>IF(AND('[1]Multi-Field'!$E$10=BF274,'[1]Multi-Field'!$F$10="Drained"),BI274,IF(AND('[1]Multi-Field'!$E$10=BF274,'[1]Multi-Field'!$F$10="undrained"),BH274,""))</f>
        <v/>
      </c>
      <c r="BS274" s="409" t="str">
        <f>IF(AND('[1]Multi-Field'!$E$11=BF274,'[1]Multi-Field'!$F$11="Drained"),BI274,IF(AND('[1]Multi-Field'!$E$11=BF274,'[1]Multi-Field'!$F$11="undrained"),BH274,""))</f>
        <v/>
      </c>
      <c r="BT274" s="409" t="str">
        <f>IF(AND('[1]Multi-Field'!$E$12=BF274,'[1]Multi-Field'!$F$12="Drained"),BI274,IF(AND('[1]Multi-Field'!$E$12=BF274,'[1]Multi-Field'!$F$12="undrained"),BH274,""))</f>
        <v/>
      </c>
      <c r="BU274" s="409" t="str">
        <f>IF(AND('[1]Multi-Field'!$E$13=BF274,'[1]Multi-Field'!$F$13="Drained"),BI274,IF(AND('[1]Multi-Field'!$E$3=BF274,'[1]Multi-Field'!$F$13="undrained"),BH274,""))</f>
        <v/>
      </c>
      <c r="BV274" s="409" t="str">
        <f>IF(AND('[1]Multi-Field'!$E$14=BF274,'[1]Multi-Field'!$F$14="Drained"),BI274,IF(AND('[1]Multi-Field'!$E$14=BF274,'[1]Multi-Field'!$F$14="undrained"),BH274,""))</f>
        <v/>
      </c>
      <c r="BW274" s="409" t="str">
        <f>IF(AND('[1]Multi-Field'!$E$15=BF274,'[1]Multi-Field'!$F$15="Drained"),BI274,IF(AND('[1]Multi-Field'!$E$15=BF274,'[1]Multi-Field'!$F$15="undrained"),BH274,""))</f>
        <v/>
      </c>
      <c r="BX274" s="409" t="str">
        <f>IF(AND('[1]Multi-Field'!$E$16=[1]Lists!BF274,'[1]Multi-Field'!$F$16="Drained"),BI274,IF(AND('[1]Multi-Field'!$E$16=[1]Lists!BF274,'[1]Multi-Field'!$F$16="undrained"),BH274,""))</f>
        <v/>
      </c>
      <c r="BY274" s="409" t="str">
        <f>IF(AND('[1]Multi-Field'!$E$17=[1]Lists!BF274,'[1]Multi-Field'!$F$17="Drained"),BI274,IF(AND('[1]Multi-Field'!$E$17=[1]Lists!BF274,'[1]Multi-Field'!$F$17="undrained"),BH274,""))</f>
        <v/>
      </c>
      <c r="BZ274" s="409" t="str">
        <f>IF(AND('[1]Multi-Field'!$E$18=[1]Lists!BF274,'[1]Multi-Field'!$F$18="Drained"),BI274,IF(AND('[1]Multi-Field'!$E$18=[1]Lists!BF274,'[1]Multi-Field'!$F$18="undrained"),BH274,""))</f>
        <v/>
      </c>
      <c r="CA274" s="409" t="str">
        <f>IF(AND('[1]Multi-Field'!$E$19=[1]Lists!BF274,'[1]Multi-Field'!$F$19="Drained"),BI274,IF(AND('[1]Multi-Field'!$E$19=[1]Lists!BF274,'[1]Multi-Field'!$F$19="undrained"),BH274,""))</f>
        <v/>
      </c>
      <c r="CB274" s="409" t="str">
        <f>IF(AND('[1]Multi-Field'!$E$20=[1]Lists!BF274,'[1]Multi-Field'!$F$20="Drained"),BI274,IF(AND('[1]Multi-Field'!$E$20=[1]Lists!BF274,'[1]Multi-Field'!$F$20="undrained"),BH274,""))</f>
        <v/>
      </c>
      <c r="CC274" s="409" t="str">
        <f>IF(AND('[1]Multi-Field'!$E$21=[1]Lists!BF274,'[1]Multi-Field'!$F$21="Drained"),BI274,IF(AND('[1]Multi-Field'!$E$21=[1]Lists!BF274,'[1]Multi-Field'!$F$21="undrained"),BH274,""))</f>
        <v/>
      </c>
      <c r="CD274" s="409" t="str">
        <f>IF(AND('[1]Multi-Field'!$E$22=[1]Lists!BF274,'[1]Multi-Field'!$F$22="Drained"),BI274,IF(AND('[1]Multi-Field'!$E$22=[1]Lists!BF274,'[1]Multi-Field'!$F$22="undrained"),BH274,""))</f>
        <v/>
      </c>
      <c r="CE274" s="409" t="str">
        <f>IF(AND('[1]Multi-Field'!$E$23=[1]Lists!BF274,'[1]Multi-Field'!$F$23="Drained"),BI274,IF(AND('[1]Multi-Field'!$E$23=[1]Lists!BF274,'[1]Multi-Field'!$F$23="undrained"),BH274,""))</f>
        <v/>
      </c>
      <c r="CF274" s="409" t="str">
        <f>IF(AND('[1]Multi-Field'!$E$24=[1]Lists!BF274,'[1]Multi-Field'!$F$24="Drained"),BI274,IF(AND('[1]Multi-Field'!$E$24=[1]Lists!BF274,'[1]Multi-Field'!$F$24="undrained"),BH274,""))</f>
        <v/>
      </c>
      <c r="CG274" s="409" t="str">
        <f>IF(AND('[1]Multi-Field'!$E$25=[1]Lists!BF274,'[1]Multi-Field'!$F$25="Drained"),BI274,IF(AND('[1]Multi-Field'!$E$25=[1]Lists!BF274,'[1]Multi-Field'!$F$25="undrained"),BH274,""))</f>
        <v/>
      </c>
      <c r="CH274" s="409" t="str">
        <f>IF(AND('[1]Multi-Field'!$E$26=[1]Lists!BF274,'[1]Multi-Field'!$F$26="Drained"),BI274,IF(AND('[1]Multi-Field'!$E$26=[1]Lists!BF274,'[1]Multi-Field'!$F$26="undrained"),BH274,""))</f>
        <v/>
      </c>
      <c r="CI274" s="409" t="str">
        <f>IF(AND('[1]Multi-Field'!$E$27=[1]Lists!BF274,'[1]Multi-Field'!$F$27="Drained"),BI274,IF(AND('[1]Multi-Field'!$E$27=[1]Lists!BF274,'[1]Multi-Field'!$F$27="undrained"),BH274,""))</f>
        <v/>
      </c>
      <c r="CJ274" s="409" t="str">
        <f>IF(AND('[1]Multi-Field'!$E$28=[1]Lists!BF274,'[1]Multi-Field'!$F$28="Drained"),BI274,IF(AND('[1]Multi-Field'!$E$28=[1]Lists!BF274,'[1]Multi-Field'!$F$28="undrained"),BH274,""))</f>
        <v/>
      </c>
      <c r="CK274" s="409" t="str">
        <f>IF(AND('[1]Multi-Field'!$E$29=[1]Lists!BF274,'[1]Multi-Field'!$F$29="Drained"),BI274,IF(AND('[1]Multi-Field'!$E$29=[1]Lists!BF274,'[1]Multi-Field'!$F$29="undrained"),BH274,""))</f>
        <v/>
      </c>
      <c r="CL274" s="409" t="str">
        <f>IF(AND('[1]Multi-Field'!$E$30=[1]Lists!BF274,'[1]Multi-Field'!$F$30="Drained"),BI274,IF(AND('[1]Multi-Field'!$E$30=[1]Lists!BF274,'[1]Multi-Field'!$F$30="undrained"),BH274,""))</f>
        <v/>
      </c>
      <c r="CM274" s="409" t="str">
        <f>IF(AND('[1]Multi-Field'!$E$31=[1]Lists!BF274,'[1]Multi-Field'!$F$31="Drained"),BI274,IF(AND('[1]Multi-Field'!$E$31=[1]Lists!BF274,'[1]Multi-Field'!$F$31="undrained"),BH274,""))</f>
        <v/>
      </c>
      <c r="CN274" s="409" t="str">
        <f>IF(AND('[1]Multi-Field'!$E$32=[1]Lists!BF274,'[1]Multi-Field'!$F$32="Drained"),BI274,IF(AND('[1]Multi-Field'!$E$32=[1]Lists!BF274,'[1]Multi-Field'!$F$32="undrained"),BH274,""))</f>
        <v/>
      </c>
      <c r="CO274" s="409" t="str">
        <f>IF(AND('[1]Multi-Field'!$E$33=[1]Lists!BF274,'[1]Multi-Field'!$F$33="Drained"),BI274,IF(AND('[1]Multi-Field'!$E$33=[1]Lists!BF274,'[1]Multi-Field'!$F$33="undrained"),BH274,""))</f>
        <v/>
      </c>
      <c r="CP274" s="409" t="str">
        <f>IF(AND('[1]Multi-Field'!$E$34=[1]Lists!BF274,'[1]Multi-Field'!$F$34="Drained"),BI274,IF(AND('[1]Multi-Field'!$E$34=[1]Lists!BF274,'[1]Multi-Field'!$F$34="undrained"),BH274,""))</f>
        <v/>
      </c>
      <c r="CQ274" s="409" t="str">
        <f>IF(AND('[1]Multi-Field'!$E$35=[1]Lists!BF274,'[1]Multi-Field'!$F$35="Drained"),BI274,IF(AND('[1]Multi-Field'!$E$35=[1]Lists!BF274,'[1]Multi-Field'!$F$35="undrained"),BH274,""))</f>
        <v/>
      </c>
      <c r="CR274" s="409" t="str">
        <f>IF(AND('[1]Multi-Field'!$E$36=[1]Lists!BF274,'[1]Multi-Field'!$F$36="Drained"),BI274,IF(AND('[1]Multi-Field'!$E$36=[1]Lists!BF274,'[1]Multi-Field'!$F$36="undrained"),BH274,""))</f>
        <v/>
      </c>
      <c r="CS274" s="409" t="str">
        <f>IF(AND('[1]Multi-Field'!$E$37=[1]Lists!BF274,'[1]Multi-Field'!$F$37="Drained"),BI274,IF(AND('[1]Multi-Field'!$E$37=[1]Lists!BF274,'[1]Multi-Field'!$F$37="undrained"),BH274,""))</f>
        <v/>
      </c>
      <c r="CT274" s="409" t="str">
        <f>IF(AND('[1]Multi-Field'!$E$38=[1]Lists!BF274,'[1]Multi-Field'!$F$38="Drained"),BI274,IF(AND('[1]Multi-Field'!$E$38=[1]Lists!BF274,'[1]Multi-Field'!$F$38="undrained"),BH274,""))</f>
        <v/>
      </c>
      <c r="CU274" s="409" t="str">
        <f>IF(AND('[1]Multi-Field'!$E$39=[1]Lists!BF274,'[1]Multi-Field'!$F$39="Drained"),BI274,IF(AND('[1]Multi-Field'!$E$39=[1]Lists!BF274,'[1]Multi-Field'!$F$39="undrained"),BH274,""))</f>
        <v/>
      </c>
      <c r="CV274" s="409" t="str">
        <f>IF(AND('[1]Multi-Field'!$E$40=[1]Lists!BF274,'[1]Multi-Field'!$F$40="Drained"),BI274,IF(AND('[1]Multi-Field'!$E$40=[1]Lists!BF274,'[1]Multi-Field'!$F$40="undrained"),BH274,""))</f>
        <v/>
      </c>
      <c r="CW274" s="409" t="str">
        <f>IF(AND('[1]Multi-Field'!$E$41=[1]Lists!BF274,'[1]Multi-Field'!$F$40="Drained"),BI274,IF(AND('[1]Multi-Field'!$E$40=[1]Lists!BF274,'[1]Multi-Field'!$F$40="undrained"),BH274,""))</f>
        <v/>
      </c>
      <c r="CX274" s="409" t="str">
        <f>IF(AND('[1]Multi-Field'!$E$42=[1]Lists!BF274,'[1]Multi-Field'!$F$42="Drained"),BI274,IF(AND('[1]Multi-Field'!$E$42=[1]Lists!BF274,'[1]Multi-Field'!$F$42="undrained"),BH274,""))</f>
        <v/>
      </c>
      <c r="CY274" s="409" t="str">
        <f>IF(AND('[1]Multi-Field'!$E$43=[1]Lists!BF274,'[1]Multi-Field'!$F$43="Drained"),BI274,IF(AND('[1]Multi-Field'!$E$43=[1]Lists!BF274,'[1]Multi-Field'!$F$43="undrained"),BH274,""))</f>
        <v/>
      </c>
      <c r="CZ274" s="409" t="str">
        <f>IF(AND('[1]Multi-Field'!$E$44=[1]Lists!BF274,'[1]Multi-Field'!$F$44="Drained"),BI274,IF(AND('[1]Multi-Field'!$E$44=[1]Lists!BF274,'[1]Multi-Field'!$F$44="undrained"),BH274,""))</f>
        <v/>
      </c>
      <c r="DA274" s="409" t="str">
        <f>IF(AND('[1]Multi-Field'!$E$45=[1]Lists!BF274,'[1]Multi-Field'!$F$45="Drained"),BI274,IF(AND('[1]Multi-Field'!$E$45=[1]Lists!BF274,'[1]Multi-Field'!$F$45="undrained"),BH274,""))</f>
        <v/>
      </c>
      <c r="DB274" s="409" t="str">
        <f>IF(AND('[1]Multi-Field'!$E$46=[1]Lists!BF274,'[1]Multi-Field'!$F$46="Drained"),BI274,IF(AND('[1]Multi-Field'!$E$46=[1]Lists!BF274,'[1]Multi-Field'!$F$46="undrained"),BH274,""))</f>
        <v/>
      </c>
      <c r="DC274" s="409" t="str">
        <f>IF(AND('[1]Multi-Field'!$E$47=[1]Lists!BF274,'[1]Multi-Field'!$F$47="Drained"),BI274,IF(AND('[1]Multi-Field'!$E$47=[1]Lists!BF274,'[1]Multi-Field'!$F$47="undrained"),BH274,""))</f>
        <v/>
      </c>
      <c r="DD274" s="409" t="str">
        <f>IF(AND('[1]Multi-Field'!$E$48=[1]Lists!BF274,'[1]Multi-Field'!$F$48="Drained"),BI274,IF(AND('[1]Multi-Field'!$E$48=[1]Lists!BF274,'[1]Multi-Field'!$F$48="undrained"),BH274,""))</f>
        <v/>
      </c>
      <c r="DE274" s="409" t="str">
        <f>IF(AND('[1]Multi-Field'!$E$49=[1]Lists!BF274,'[1]Multi-Field'!$F$49="Drained"),BI274,IF(AND('[1]Multi-Field'!$E$49=[1]Lists!BF274,'[1]Multi-Field'!$F$9="undrained"),BH274,""))</f>
        <v/>
      </c>
      <c r="DF274" s="409" t="str">
        <f>IF(AND('[1]Multi-Field'!$E$50=[1]Lists!BF274,'[1]Multi-Field'!$F$50="Drained"),BI274,IF(AND('[1]Multi-Field'!$E$50=[1]Lists!BF274,'[1]Multi-Field'!$F$50="undrained"),BH274,""))</f>
        <v/>
      </c>
      <c r="DG274" s="409" t="str">
        <f>IF(AND('[1]Multi-Field'!$E$51=[1]Lists!BF274,'[1]Multi-Field'!$F$51="Drained"),BI274,IF(AND('[1]Multi-Field'!$E$51=[1]Lists!BF274,'[1]Multi-Field'!$F$51="undrained"),BH274,""))</f>
        <v/>
      </c>
      <c r="DH274" s="409" t="str">
        <f>IF(AND('[1]Multi-Field'!$E$52=[1]Lists!BF274,'[1]Multi-Field'!$F$52="Drained"),BI274,IF(AND('[1]Multi-Field'!$E$52=[1]Lists!BF274,'[1]Multi-Field'!$F$52="undrained"),BH274,""))</f>
        <v/>
      </c>
      <c r="DI274" s="409" t="str">
        <f>IF(AND('[1]Multi-Field'!$E$53=[1]Lists!BF274,'[1]Multi-Field'!$F$53="Drained"),BI274,IF(AND('[1]Multi-Field'!$E$53=[1]Lists!BF274,'[1]Multi-Field'!$F$53="undrained"),BH274,""))</f>
        <v/>
      </c>
      <c r="DJ274" s="409" t="str">
        <f>IF(AND('[1]Multi-Field'!$E$54=[1]Lists!BF274,'[1]Multi-Field'!$F$54="Drained"),BI274,IF(AND('[1]Multi-Field'!$E$54=[1]Lists!BF274,'[1]Multi-Field'!$F$54="undrained"),BH274,""))</f>
        <v/>
      </c>
      <c r="DK274" s="409" t="str">
        <f>IF(AND('[1]Multi-Field'!$E$55=[1]Lists!BF274,'[1]Multi-Field'!$F$55="Drained"),BI274,IF(AND('[1]Multi-Field'!$E$55=[1]Lists!BF274,'[1]Multi-Field'!$F$55="undrained"),BH274,""))</f>
        <v/>
      </c>
      <c r="DL274" s="409" t="str">
        <f>IF(AND('[1]Multi-Field'!$E$56=[1]Lists!BF274,'[1]Multi-Field'!$F$56="Drained"),BI274,IF(AND('[1]Multi-Field'!$E$56=[1]Lists!BF274,'[1]Multi-Field'!$F$56="undrained"),BH274,""))</f>
        <v/>
      </c>
      <c r="DM274" s="409" t="str">
        <f>IF(AND('[1]Multi-Field'!$E$57=[1]Lists!BF274,'[1]Multi-Field'!$F$57="Drained"),BI274,IF(AND('[1]Multi-Field'!$E$57=[1]Lists!BF274,'[1]Multi-Field'!$F$57="undrained"),BH274,""))</f>
        <v/>
      </c>
      <c r="DN274" s="409" t="str">
        <f>IF(AND('[1]Multi-Field'!$E$58=[1]Lists!BF274,'[1]Multi-Field'!$F$58="Drained"),BI274,IF(AND('[1]Multi-Field'!$E$58=[1]Lists!BF274,'[1]Multi-Field'!$F$58="undrained"),BH274,""))</f>
        <v/>
      </c>
      <c r="DO274" s="409" t="str">
        <f>IF(AND('[1]Multi-Field'!$E$59=[1]Lists!BF274,'[1]Multi-Field'!$F$59="Drained"),BI274,IF(AND('[1]Multi-Field'!$E$59=[1]Lists!BF274,'[1]Multi-Field'!$F$59="undrained"),BH274,""))</f>
        <v/>
      </c>
      <c r="DP274" s="409" t="str">
        <f>IF(AND('[1]Multi-Field'!$E$60=[1]Lists!BF274,'[1]Multi-Field'!$F$60="Drained"),BI274,IF(AND('[1]Multi-Field'!$E$60=[1]Lists!BF274,'[1]Multi-Field'!$F$60="undrained"),BH274,""))</f>
        <v/>
      </c>
      <c r="DQ274" s="409" t="str">
        <f>IF(AND('[1]Multi-Field'!$E$61=[1]Lists!BF274,'[1]Multi-Field'!$F$61="Drained"),BI274,IF(AND('[1]Multi-Field'!$E$61=[1]Lists!BF274,'[1]Multi-Field'!$F$61="undrained"),BH274,""))</f>
        <v/>
      </c>
      <c r="DR274" s="409" t="str">
        <f>IF(AND('[1]Multi-Field'!$E$62=[1]Lists!BF274,'[1]Multi-Field'!$F$62="Drained"),BI274,IF(AND('[1]Multi-Field'!$E$62=[1]Lists!BF274,'[1]Multi-Field'!$F$62="undrained"),BH274,""))</f>
        <v/>
      </c>
      <c r="DS274" s="409" t="str">
        <f>IF(AND('[1]Multi-Field'!$E$63=[1]Lists!BF274,'[1]Multi-Field'!$F$63="Drained"),BI274,IF(AND('[1]Multi-Field'!$E$63=[1]Lists!BF274,'[1]Multi-Field'!$F$63="undrained"),BH274,""))</f>
        <v/>
      </c>
      <c r="DT274" s="409" t="str">
        <f>IF(AND('[1]Multi-Field'!$E$64=[1]Lists!BF274,'[1]Multi-Field'!$F$64="Drained"),BI274,IF(AND('[1]Multi-Field'!$E$64=[1]Lists!BF274,'[1]Multi-Field'!$F$64="undrained"),BH274,""))</f>
        <v/>
      </c>
      <c r="DU274" s="409" t="str">
        <f>IF(AND('[1]Multi-Field'!$E$65=[1]Lists!BF274,'[1]Multi-Field'!$F$65="Drained"),BI274,IF(AND('[1]Multi-Field'!$E$65=[1]Lists!BF274,'[1]Multi-Field'!$F$65="undrained"),BH274,""))</f>
        <v/>
      </c>
      <c r="DV274" s="409" t="str">
        <f>IF(AND('[1]Multi-Field'!$E$66=[1]Lists!BF274,'[1]Multi-Field'!$F$66="Drained"),BI274,IF(AND('[1]Multi-Field'!$E$66=[1]Lists!BF274,'[1]Multi-Field'!$F$66="undrained"),BH274,""))</f>
        <v/>
      </c>
      <c r="DW274" s="409" t="str">
        <f>IF(AND('[1]Multi-Field'!$E$67=[1]Lists!BF274,'[1]Multi-Field'!$F$67="Drained"),BI274,IF(AND('[1]Multi-Field'!$E$67=[1]Lists!BF274,'[1]Multi-Field'!$F$67="undrained"),BH274,""))</f>
        <v/>
      </c>
      <c r="DX274" s="409" t="str">
        <f>IF(AND('[1]Multi-Field'!$E$68=[1]Lists!BF274,'[1]Multi-Field'!$F$68="Drained"),BI274,IF(AND('[1]Multi-Field'!$E$68=[1]Lists!BF274,'[1]Multi-Field'!$F$68="undrained"),BH274,""))</f>
        <v/>
      </c>
      <c r="DY274" s="409" t="str">
        <f>IF(AND('[1]Multi-Field'!$E$69=[1]Lists!BF274,'[1]Multi-Field'!$F$69="Drained"),BI274,IF(AND('[1]Multi-Field'!$E$69=[1]Lists!BF274,'[1]Multi-Field'!$F$69="undrained"),BH274,""))</f>
        <v/>
      </c>
      <c r="DZ274" s="409" t="str">
        <f>IF(AND('[1]Multi-Field'!$E$70=[1]Lists!BF274,'[1]Multi-Field'!$F$70="Drained"),BI274,IF(AND('[1]Multi-Field'!$E$70=[1]Lists!BF274,'[1]Multi-Field'!$F$70="undrained"),BH274,""))</f>
        <v/>
      </c>
      <c r="EA274" s="409" t="str">
        <f>IF(AND('[1]Multi-Field'!$E$71=[1]Lists!BF274,'[1]Multi-Field'!$F$71="Drained"),BI274,IF(AND('[1]Multi-Field'!$E$71=[1]Lists!BF274,'[1]Multi-Field'!$F$71="undrained"),BH274,""))</f>
        <v/>
      </c>
      <c r="EB274" s="409" t="str">
        <f>IF(AND('[1]Multi-Field'!$E$72=[1]Lists!BF274,'[1]Multi-Field'!$F$72="Drained"),BI274,IF(AND('[1]Multi-Field'!$E$72=[1]Lists!BF274,'[1]Multi-Field'!$F$72="undrained"),BH274,""))</f>
        <v/>
      </c>
      <c r="EC274" s="409" t="str">
        <f>IF(AND('[1]Multi-Field'!$E$73=[1]Lists!BF274,'[1]Multi-Field'!$F$73="Drained"),BI274,IF(AND('[1]Multi-Field'!$E$73=[1]Lists!BF274,'[1]Multi-Field'!$F$73="undrained"),BH274,""))</f>
        <v/>
      </c>
      <c r="ED274" s="409" t="str">
        <f>IF(AND('[1]Multi-Field'!$E$74=[1]Lists!BF274,'[1]Multi-Field'!$F$74="Drained"),BI274,IF(AND('[1]Multi-Field'!$E$74=[1]Lists!BF274,'[1]Multi-Field'!$F$74="undrained"),BH274,""))</f>
        <v/>
      </c>
      <c r="EE274" s="409" t="str">
        <f>IF(AND('[1]Multi-Field'!$E$75=[1]Lists!BF274,'[1]Multi-Field'!$F$75="Drained"),BI274,IF(AND('[1]Multi-Field'!$E$75=[1]Lists!BF274,'[1]Multi-Field'!$F$75="undrained"),BH274,""))</f>
        <v/>
      </c>
      <c r="EF274" s="409" t="str">
        <f>IF(AND('[1]Multi-Field'!$E$76=[1]Lists!BF274,'[1]Multi-Field'!$F$76="Drained"),BI274,IF(AND('[1]Multi-Field'!$E$76=[1]Lists!BF274,'[1]Multi-Field'!$F$6="undrained"),BH274,""))</f>
        <v/>
      </c>
      <c r="EG274" s="409" t="str">
        <f>IF(AND('[1]Multi-Field'!$E$77=[1]Lists!BF274,'[1]Multi-Field'!$F$77="Drained"),BI274,IF(AND('[1]Multi-Field'!$E$77=[1]Lists!BF274,'[1]Multi-Field'!$F$77="undrained"),BH274,""))</f>
        <v/>
      </c>
      <c r="EH274" s="409" t="str">
        <f>IF(AND('[1]Multi-Field'!$E$78=[1]Lists!BF274,'[1]Multi-Field'!$F$78="Drained"),BI274,IF(AND('[1]Multi-Field'!$E$78=[1]Lists!BF274,'[1]Multi-Field'!$F$78="undrained"),BH274,""))</f>
        <v/>
      </c>
      <c r="EI274" s="409" t="str">
        <f>IF(AND('[1]Multi-Field'!$E$79=[1]Lists!BF274,'[1]Multi-Field'!$F$79="Drained"),BI274,IF(AND('[1]Multi-Field'!$E$79=[1]Lists!BF274,'[1]Multi-Field'!$F$79="undrained"),BH274,""))</f>
        <v/>
      </c>
      <c r="EJ274" s="409" t="str">
        <f>IF(AND('[1]Multi-Field'!$E$80=[1]Lists!BF274,'[1]Multi-Field'!$F$80="Drained"),BI274,IF(AND('[1]Multi-Field'!$E$80=[1]Lists!BF274,'[1]Multi-Field'!$F$80="undrained"),BH274,""))</f>
        <v/>
      </c>
      <c r="EK274" s="409" t="str">
        <f>IF(AND('[1]Multi-Field'!$E$81=[1]Lists!BF274,'[1]Multi-Field'!$F$81="Drained"),BI274,IF(AND('[1]Multi-Field'!$E$81=[1]Lists!BF274,'[1]Multi-Field'!$F$81="undrained"),BH274,""))</f>
        <v/>
      </c>
      <c r="EL274" s="409" t="str">
        <f>IF(AND('[1]Multi-Field'!$E$82=[1]Lists!BF274,'[1]Multi-Field'!$F$82="Drained"),BI274,IF(AND('[1]Multi-Field'!$E$82=[1]Lists!BF274,'[1]Multi-Field'!$F$82="undrained"),BH274,""))</f>
        <v/>
      </c>
      <c r="EM274" s="409" t="str">
        <f>IF(AND('[1]Multi-Field'!$E$83=[1]Lists!BF274,'[1]Multi-Field'!$F$83="Drained"),BI274,IF(AND('[1]Multi-Field'!$E$83=[1]Lists!BF274,'[1]Multi-Field'!$F$83="undrained"),BH274,""))</f>
        <v/>
      </c>
      <c r="EN274" s="409" t="str">
        <f>IF(AND('[1]Multi-Field'!$E$84=[1]Lists!BF274,'[1]Multi-Field'!$F$84="Drained"),BI274,IF(AND('[1]Multi-Field'!$E$84=[1]Lists!BF274,'[1]Multi-Field'!$F$84="undrained"),BH274,""))</f>
        <v/>
      </c>
      <c r="EO274" s="409" t="str">
        <f>IF(AND('[1]Multi-Field'!$E$85=[1]Lists!BF274,'[1]Multi-Field'!$F$85="Drained"),BI274,IF(AND('[1]Multi-Field'!$E$85=[1]Lists!BF274,'[1]Multi-Field'!$F$85="undrained"),BH274,""))</f>
        <v/>
      </c>
      <c r="EP274" s="409" t="str">
        <f>IF(AND('[1]Multi-Field'!$E$86=[1]Lists!BF274,'[1]Multi-Field'!$F$86="Drained"),BI274,IF(AND('[1]Multi-Field'!$E$86=[1]Lists!BF274,'[1]Multi-Field'!$F$86="undrained"),BH274,""))</f>
        <v/>
      </c>
      <c r="EQ274" s="409" t="str">
        <f>IF(AND('[1]Multi-Field'!$E$87=[1]Lists!BF274,'[1]Multi-Field'!$F$87="Drained"),BI274,IF(AND('[1]Multi-Field'!$E$87=[1]Lists!BF274,'[1]Multi-Field'!$F$87="undrained"),BH274,""))</f>
        <v/>
      </c>
      <c r="ER274" s="409" t="str">
        <f>IF(AND('[1]Multi-Field'!$E$88=[1]Lists!BF274,'[1]Multi-Field'!$F$88="Drained"),BI274,IF(AND('[1]Multi-Field'!$E$88=[1]Lists!BF274,'[1]Multi-Field'!$F$88="undrained"),BH274,""))</f>
        <v/>
      </c>
      <c r="ES274" s="409" t="str">
        <f>IF(AND('[1]Multi-Field'!$E$89=[1]Lists!BF274,'[1]Multi-Field'!$F$89="Drained"),BI274,IF(AND('[1]Multi-Field'!$E$89=[1]Lists!BF274,'[1]Multi-Field'!$F$89="undrained"),BH274,""))</f>
        <v/>
      </c>
      <c r="ET274" s="409" t="str">
        <f>IF(AND('[1]Multi-Field'!$E$90=[1]Lists!BF274,'[1]Multi-Field'!$F$90="Drained"),BI274,IF(AND('[1]Multi-Field'!$E$90=[1]Lists!BF274,'[1]Multi-Field'!$F$90="undrained"),BH274,""))</f>
        <v/>
      </c>
      <c r="EU274" s="409" t="str">
        <f>IF(AND('[1]Multi-Field'!$E$91=[1]Lists!BF274,'[1]Multi-Field'!$F$91="Drained"),BI274,IF(AND('[1]Multi-Field'!$E$91=[1]Lists!BF274,'[1]Multi-Field'!$F$91="undrained"),BH274,""))</f>
        <v/>
      </c>
      <c r="EV274" s="409" t="str">
        <f>IF(AND('[1]Multi-Field'!$E$92=[1]Lists!BF274,'[1]Multi-Field'!$F$92="Drained"),BI274,IF(AND('[1]Multi-Field'!$E$92=[1]Lists!BF274,'[1]Multi-Field'!$F$92="undrained"),BH274,""))</f>
        <v/>
      </c>
      <c r="EW274" s="409" t="str">
        <f>IF(AND('[1]Multi-Field'!$E$93=[1]Lists!BF274,'[1]Multi-Field'!$F$93="Drained"),BI274,IF(AND('[1]Multi-Field'!$E$93=[1]Lists!BF274,'[1]Multi-Field'!$F$93="undrained"),BH274,""))</f>
        <v/>
      </c>
      <c r="EX274" s="409" t="str">
        <f>IF(AND('[1]Multi-Field'!$E$94=[1]Lists!BF274,'[1]Multi-Field'!$F$94="Drained"),BI274,IF(AND('[1]Multi-Field'!$E$94=[1]Lists!BF274,'[1]Multi-Field'!$F$94="undrained"),BH274,""))</f>
        <v/>
      </c>
      <c r="EY274" s="409" t="str">
        <f>IF(AND('[1]Multi-Field'!$E$95=[1]Lists!BF274,'[1]Multi-Field'!$F$95="Drained"),BI274,IF(AND('[1]Multi-Field'!$E$95=[1]Lists!BF274,'[1]Multi-Field'!$F$95="undrained"),BH274,""))</f>
        <v/>
      </c>
      <c r="EZ274" s="409" t="str">
        <f>IF(AND('[1]Multi-Field'!$E$96=[1]Lists!BF274,'[1]Multi-Field'!$F$96="Drained"),BI274,IF(AND('[1]Multi-Field'!$E$96=[1]Lists!BF274,'[1]Multi-Field'!$F$96="undrained"),BH274,""))</f>
        <v/>
      </c>
      <c r="FA274" s="409" t="str">
        <f>IF(AND('[1]Multi-Field'!$E$97=[1]Lists!BF274,'[1]Multi-Field'!$F$97="Drained"),BI274,IF(AND('[1]Multi-Field'!$E$97=[1]Lists!BF274,'[1]Multi-Field'!$F$97="undrained"),BH274,""))</f>
        <v/>
      </c>
      <c r="FB274" s="409" t="str">
        <f>IF(AND('[1]Multi-Field'!$E$98=[1]Lists!BF274,'[1]Multi-Field'!$F$98="Drained"),BI274,IF(AND('[1]Multi-Field'!$E$98=[1]Lists!BF274,'[1]Multi-Field'!$F$98="undrained"),BH274,""))</f>
        <v/>
      </c>
      <c r="FC274" s="409" t="str">
        <f>IF(AND('[1]Multi-Field'!$E$99=[1]Lists!BF274,'[1]Multi-Field'!$F$99="Drained"),BI274,IF(AND('[1]Multi-Field'!$E$99=[1]Lists!BF274,'[1]Multi-Field'!$F$99="undrained"),BH274,""))</f>
        <v/>
      </c>
      <c r="FD274" s="409" t="str">
        <f>IF(AND('[1]Multi-Field'!$E$100=[1]Lists!BF274,'[1]Multi-Field'!$F$100="Drained"),BI274,IF(AND('[1]Multi-Field'!$E$100=[1]Lists!BF274,'[1]Multi-Field'!$F$100="undrained"),BH274,""))</f>
        <v/>
      </c>
      <c r="FE274" s="409" t="str">
        <f>IF(AND('[1]Multi-Field'!$E$101=[1]Lists!BF274,'[1]Multi-Field'!$F$101="Drained"),BI274,IF(AND('[1]Multi-Field'!$E$101=[1]Lists!BF274,'[1]Multi-Field'!$F$101="undrained"),BH274,""))</f>
        <v/>
      </c>
      <c r="FF274" s="409" t="str">
        <f>IF(AND('[1]Multi-Field'!$E$102=[1]Lists!BF274,'[1]Multi-Field'!$F$102="Drained"),BI274,IF(AND('[1]Multi-Field'!$E$102=[1]Lists!BF274,'[1]Multi-Field'!$F$102="undrained"),BH274,""))</f>
        <v/>
      </c>
      <c r="FG274" s="409" t="str">
        <f>IF(AND('[1]Multi-Field'!$E$103=[1]Lists!BF274,'[1]Multi-Field'!$F$103="Drained"),BI274,IF(AND('[1]Multi-Field'!$E$103=[1]Lists!BF274,'[1]Multi-Field'!$F$103="undrained"),BH274,""))</f>
        <v/>
      </c>
      <c r="FH274" s="409" t="str">
        <f>IF(AND('[1]Multi-Field'!$E$104=[1]Lists!BF274,'[1]Multi-Field'!$F$104="Drained"),BI274,IF(AND('[1]Multi-Field'!$E$104=[1]Lists!BF274,'[1]Multi-Field'!$F$104="undrained"),BH274,""))</f>
        <v/>
      </c>
      <c r="FI274" s="409" t="str">
        <f>IF(AND('[1]Multi-Field'!$E$105=[1]Lists!BF274,'[1]Multi-Field'!$F$105="Drained"),BI274,IF(AND('[1]Multi-Field'!$E$105=[1]Lists!BF274,'[1]Multi-Field'!$F$105="undrained"),BH274,""))</f>
        <v/>
      </c>
      <c r="FJ274" s="409" t="str">
        <f>IF(AND('[1]Multi-Field'!$E$106=[1]Lists!BF274,'[1]Multi-Field'!$F$106="Drained"),BI274,IF(AND('[1]Multi-Field'!$E$106=[1]Lists!BF274,'[1]Multi-Field'!$F$106="undrained"),BH274,""))</f>
        <v/>
      </c>
      <c r="FK274" s="409" t="str">
        <f>IF(AND('[1]Multi-Field'!$E$107=[1]Lists!BF274,'[1]Multi-Field'!$F$107="Drained"),BI274,IF(AND('[1]Multi-Field'!$E$107=[1]Lists!BF274,'[1]Multi-Field'!$F$107="undrained"),BH274,""))</f>
        <v/>
      </c>
      <c r="FL274" s="409" t="str">
        <f>IF(AND('[1]Multi-Field'!$E$108=[1]Lists!BF274,'[1]Multi-Field'!$F$108="Drained"),BI274,IF(AND('[1]Multi-Field'!$E$108=[1]Lists!BF274,'[1]Multi-Field'!$F$108="undrained"),BH274,""))</f>
        <v/>
      </c>
      <c r="FM274" s="409" t="str">
        <f>IF(AND('[1]Multi-Field'!$E$109=[1]Lists!BF274,'[1]Multi-Field'!$F$109="Drained"),BI274,IF(AND('[1]Multi-Field'!$E$109=[1]Lists!BF274,'[1]Multi-Field'!$F$109="undrained"),BH274,""))</f>
        <v/>
      </c>
      <c r="FN274" s="409" t="str">
        <f>IF(AND('[1]Multi-Field'!$E$110=[1]Lists!BF274,'[1]Multi-Field'!$F$110="Drained"),BI274,IF(AND('[1]Multi-Field'!$E$110=[1]Lists!BF274,'[1]Multi-Field'!$F$110="undrained"),BH274,""))</f>
        <v/>
      </c>
      <c r="FO274" s="409" t="str">
        <f>IF(AND('[1]Multi-Field'!$E$111=[1]Lists!BF274,'[1]Multi-Field'!$F$111="Drained"),BI274,IF(AND('[1]Multi-Field'!$E$111=[1]Lists!BF274,'[1]Multi-Field'!$F$111="undrained"),BH274,""))</f>
        <v/>
      </c>
      <c r="FP274" s="409" t="str">
        <f>IF(AND('[1]Multi-Field'!$E$112=[1]Lists!BF274,'[1]Multi-Field'!$F$112="Drained"),BI274,IF(AND('[1]Multi-Field'!$E$112=[1]Lists!BF274,'[1]Multi-Field'!$F$112="undrained"),BH274,""))</f>
        <v/>
      </c>
      <c r="FQ274" s="409" t="str">
        <f>IF(AND('[1]Multi-Field'!$E$113=[1]Lists!BF274,'[1]Multi-Field'!$F$113="Drained"),BI274,IF(AND('[1]Multi-Field'!$E$113=[1]Lists!BF274,'[1]Multi-Field'!$F$113="undrained"),BH274,""))</f>
        <v/>
      </c>
      <c r="FR274" s="409" t="str">
        <f>IF(AND('[1]Multi-Field'!$E$114=[1]Lists!BF274,'[1]Multi-Field'!$F$114="Drained"),BI274,IF(AND('[1]Multi-Field'!$E$114=[1]Lists!BF274,'[1]Multi-Field'!$F$114="undrained"),BH274,""))</f>
        <v/>
      </c>
      <c r="FS274" s="409" t="str">
        <f>IF(AND('[1]Multi-Field'!$E$115=[1]Lists!BF274,'[1]Multi-Field'!$F$115="Drained"),BI274,IF(AND('[1]Multi-Field'!$E$115=[1]Lists!BF274,'[1]Multi-Field'!$F$115="undrained"),BH274,""))</f>
        <v/>
      </c>
      <c r="FT274" s="409" t="str">
        <f>IF(AND('[1]Multi-Field'!$E$116=[1]Lists!BF274,'[1]Multi-Field'!$F$116="Drained"),BI274,IF(AND('[1]Multi-Field'!$E$116=[1]Lists!BF274,'[1]Multi-Field'!$F$116="undrained"),BH274,""))</f>
        <v/>
      </c>
      <c r="FU274" s="409" t="str">
        <f>IF(AND('[1]Multi-Field'!$E$117=[1]Lists!BF274,'[1]Multi-Field'!$F$117="Drained"),BI274,IF(AND('[1]Multi-Field'!$E$117=[1]Lists!BF274,'[1]Multi-Field'!$F$117="undrained"),BH274,""))</f>
        <v/>
      </c>
      <c r="FV274" s="409" t="str">
        <f>IF(AND('[1]Multi-Field'!$E$118=[1]Lists!BF274,'[1]Multi-Field'!$F$118="Drained"),BI274,IF(AND('[1]Multi-Field'!$E$118=[1]Lists!BF274,'[1]Multi-Field'!$F$118="undrained"),BH274,""))</f>
        <v/>
      </c>
      <c r="FW274" s="409" t="str">
        <f>IF(AND('[1]Multi-Field'!$E$119=[1]Lists!BF274,'[1]Multi-Field'!$F$119="Drained"),BI274,IF(AND('[1]Multi-Field'!$E$119=[1]Lists!BF274,'[1]Multi-Field'!$F$119="undrained"),BH274,""))</f>
        <v/>
      </c>
      <c r="FX274" s="409" t="str">
        <f>IF(AND('[1]Multi-Field'!$E$120=[1]Lists!BF274,'[1]Multi-Field'!$F$120="Drained"),BI274,IF(AND('[1]Multi-Field'!$E$120=[1]Lists!BF274,'[1]Multi-Field'!$F$120="undrained"),BH274,""))</f>
        <v/>
      </c>
    </row>
    <row r="275" spans="1:180" ht="13.5" customHeight="1">
      <c r="A275" s="7" t="s">
        <v>361</v>
      </c>
      <c r="B275" s="7"/>
      <c r="C275" s="7"/>
      <c r="D275" s="8">
        <v>75</v>
      </c>
      <c r="E275" s="8">
        <f t="shared" si="46"/>
        <v>75</v>
      </c>
      <c r="F275" s="8">
        <f t="shared" si="47"/>
        <v>75</v>
      </c>
      <c r="G275" s="8">
        <v>75</v>
      </c>
      <c r="H275" s="8">
        <v>75</v>
      </c>
      <c r="I275" s="8">
        <f t="shared" si="50"/>
        <v>75</v>
      </c>
      <c r="J275" s="8">
        <f t="shared" si="51"/>
        <v>75</v>
      </c>
      <c r="K275" s="8">
        <v>75</v>
      </c>
      <c r="L275" s="8">
        <v>125</v>
      </c>
      <c r="M275" s="8">
        <f t="shared" si="48"/>
        <v>125</v>
      </c>
      <c r="N275" s="8">
        <f t="shared" si="49"/>
        <v>125</v>
      </c>
      <c r="O275" s="8">
        <v>125</v>
      </c>
      <c r="P275" s="391">
        <v>250</v>
      </c>
      <c r="Q275" s="394"/>
      <c r="R275" s="395" t="b">
        <f>IF(OR('Multi-Field'!AA252=Lists!$AC$42,'Multi-Field'!AA252=Lists!$AC$43),IF('Multi-Field'!Z252="x",(IF('Multi-Field'!AC252=Lists!$Q$11,Lists!$R$11,IF('Multi-Field'!AC252=Lists!$Q$12,Lists!$R$12,IF('Multi-Field'!AC252=Lists!$Q$13,Lists!$R$13,IF('Multi-Field'!AC252=Lists!$Q$14,Lists!$R$14))))),IF('Multi-Field'!X252="x",(IF('Multi-Field'!AC252=Lists!$Q$11,Lists!$S$11,IF('Multi-Field'!AC252=Lists!$Q$12,Lists!$S$12,IF('Multi-Field'!AC252=Lists!$Q$13,Lists!$S$13,IF('Multi-Field'!AC252=Lists!$Q$14,Lists!$S$14))))),IF('Multi-Field'!V252="x",(IF('Multi-Field'!AC252=Lists!$Q$11,Lists!$T$11,IF('Multi-Field'!AC252=Lists!$Q$12,Lists!$T$12,IF('Multi-Field'!AC252=Lists!$Q$13,Lists!$T$13,IF('Multi-Field'!AC252=Lists!$Q$14,Lists!$T$14))))),0))))</f>
        <v>0</v>
      </c>
      <c r="S275" s="395" t="str">
        <f t="shared" si="45"/>
        <v/>
      </c>
      <c r="T275" s="395"/>
      <c r="U275" s="396"/>
      <c r="AI275" s="384">
        <f>'[1]Multi-Field'!B271</f>
        <v>0</v>
      </c>
      <c r="AJ275" s="387" t="str">
        <f>IF(OR('[1]Multi-Field'!Q115=[1]Lists!$AC$42,'[1]Multi-Field'!Q115=[1]Lists!$AC$43),"x","")</f>
        <v/>
      </c>
      <c r="AK275" s="387" t="str">
        <f>IF(OR('[1]Multi-Field'!Q115=[1]Lists!$AC$6,'[1]Multi-Field'!Q115=$AC$2,'[1]Multi-Field'!Q115=$AC$4),"x","")</f>
        <v/>
      </c>
      <c r="AL275" s="387" t="str">
        <f>IF(OR('[1]Multi-Field'!Q115=[1]Lists!$AC$7,'[1]Multi-Field'!Q115=$AC$3,'[1]Multi-Field'!Q115=$AC$5),"x","")</f>
        <v/>
      </c>
      <c r="AM275" s="387" t="str">
        <f>IF(OR('[1]Multi-Field'!Q115=$AC$23,'[1]Multi-Field'!Q115=$AC$13,'[1]Multi-Field'!Q115=$AC$9,'[1]Multi-Field'!Q115=$AC$19,'[1]Multi-Field'!Q115=$AC$47),"x","")</f>
        <v/>
      </c>
      <c r="AN275" s="387" t="str">
        <f>IF(OR('[1]Multi-Field'!Q115=$AC$24,'[1]Multi-Field'!Q115=$AC$14,'[1]Multi-Field'!Q115=$AC$10,'[1]Multi-Field'!Q115=$AC$22,'[1]Multi-Field'!Q115=$AC$48),"x","")</f>
        <v/>
      </c>
      <c r="AO275" s="387" t="str">
        <f>IF(OR('[1]Multi-Field'!Q115=$AC$21,'[1]Multi-Field'!Q115=$AC$28,'[1]Multi-Field'!Q115=$AC$62,'[1]Multi-Field'!Q115=$AC$102,'[1]Multi-Field'!Q115=$AC$98),"x","")</f>
        <v/>
      </c>
      <c r="AP275" s="387" t="str">
        <f>IF(OR('[1]Multi-Field'!Q115=$AC$25,'[1]Multi-Field'!Q115=$AC$63,'[1]Multi-Field'!Q115=$AC$85,'[1]Multi-Field'!Q115=$AC$87,'[1]Multi-Field'!Q115=$AC$92,'[1]Multi-Field'!Q115=$AC$93),"x","")</f>
        <v/>
      </c>
      <c r="AQ275" s="387" t="str">
        <f>IF(OR('[1]Multi-Field'!Q115=$AC$20,'[1]Multi-Field'!Q115=$AC$27,'[1]Multi-Field'!Q115=$AC$58,'[1]Multi-Field'!Q115=$AC$86,'[1]Multi-Field'!Q115=$AC$103,'[1]Multi-Field'!Q115=$AC$94),"x","")</f>
        <v/>
      </c>
      <c r="AR275" s="387" t="str">
        <f>IF(OR('[1]Multi-Field'!Q115=$AC$35,'[1]Multi-Field'!Q115=$AC$40,'[1]Multi-Field'!Q115=$AC$45,),"x","")</f>
        <v/>
      </c>
      <c r="AS275" s="387" t="str">
        <f>IF(OR('[1]Multi-Field'!Q115=$AC$36,'[1]Multi-Field'!Q115=$AC$41,'[1]Multi-Field'!Q115=$AC$46,),"x","")</f>
        <v/>
      </c>
      <c r="AT275" s="387" t="str">
        <f>IF(OR('[1]Multi-Field'!Q115=$AC$52,'[1]Multi-Field'!Q115=$AC$53,'[1]Multi-Field'!Q115=$AC$54,'[1]Multi-Field'!Q115=$AC$55,'[1]Multi-Field'!Q115=$AC$68,'[1]Multi-Field'!Q115=$AC$69,'[1]Multi-Field'!Q115=$AC$74,'[1]Multi-Field'!Q115=$AC$71,'[1]Multi-Field'!Q115=$AC$70),"x","")</f>
        <v>x</v>
      </c>
      <c r="AU275" s="387" t="str">
        <f>IF('[1]Multi-Field'!Q115=$AC$72,"x","")</f>
        <v/>
      </c>
      <c r="AV275" s="387" t="str">
        <f>IF('[1]Multi-Field'!Q115=$AC$73,"x","")</f>
        <v/>
      </c>
      <c r="AW275" s="387" t="str">
        <f>IF('[1]Multi-Field'!Q115=$AC$83,"x","")</f>
        <v/>
      </c>
      <c r="AX275" s="387" t="str">
        <f>IF('[1]Multi-Field'!Q115=$AC$84,"x","")</f>
        <v/>
      </c>
      <c r="AY275" s="387" t="str">
        <f>IF('[1]Multi-Field'!Q115=$AC$97,"x","")</f>
        <v/>
      </c>
      <c r="AZ275" s="387" t="str">
        <f>IF('[1]Multi-Field'!Q115=$AC$99,"x","")</f>
        <v/>
      </c>
      <c r="BA275" s="387" t="str">
        <f>IF('[1]Multi-Field'!Q115=$AC$104,"x","")</f>
        <v/>
      </c>
      <c r="BB275" s="387" t="str">
        <f>IF('[1]Multi-Field'!Q115=$AC$105,"x","")</f>
        <v/>
      </c>
      <c r="BC275" s="388"/>
      <c r="BF275" s="411" t="s">
        <v>1441</v>
      </c>
      <c r="BG275" s="412">
        <v>3</v>
      </c>
      <c r="BH275" s="412">
        <v>5.5</v>
      </c>
      <c r="BI275" s="412">
        <v>5.5</v>
      </c>
      <c r="BJ275" s="409" t="e">
        <f>IF(AND('[1]Single Field'!#REF!=[1]Lists!BF275,'[1]Single Field'!#REF!="Drained"),"x",IF(AND('[1]Single Field'!#REF!=[1]Lists!BF275,'[1]Single Field'!#REF!="Undrained"),O,""))</f>
        <v>#REF!</v>
      </c>
      <c r="BK275" s="409" t="str">
        <f>IF(AND('[1]Multi-Field'!$E$3=[1]Lists!BF275,'[1]Multi-Field'!$F$3="Drained"),BI275,IF(AND('[1]Multi-Field'!$E$3=BF275,'[1]Multi-Field'!$F$3="undrained"),BH275,""))</f>
        <v/>
      </c>
      <c r="BL275" s="409" t="str">
        <f>IF(AND('[1]Multi-Field'!$E$4=BF275,'[1]Multi-Field'!$F$4="Drained"),BI275,IF(AND('[1]Multi-Field'!$E$4=BF275,'[1]Multi-Field'!$F$4="undrained"),BH275,""))</f>
        <v/>
      </c>
      <c r="BM275" s="409" t="str">
        <f>IF(AND('[1]Multi-Field'!$E$5=BF275,'[1]Multi-Field'!$F$5="Drained"),BI275,IF(AND('[1]Multi-Field'!$E$5=BF275,'[1]Multi-Field'!$F$5="undrained"),BH275,""))</f>
        <v/>
      </c>
      <c r="BN275" s="409" t="str">
        <f>IF(AND('[1]Multi-Field'!$E$6=BF275,'[1]Multi-Field'!$F$6="Drained"),BI275,IF(AND('[1]Multi-Field'!$E$6=BF275,'[1]Multi-Field'!$F$6="undrained"),BH275,""))</f>
        <v/>
      </c>
      <c r="BO275" s="409" t="str">
        <f>IF(AND('[1]Multi-Field'!$E$7=BF275,'[1]Multi-Field'!$F$7="Drained"),BI275,IF(AND('[1]Multi-Field'!$E$7=BF275,'[1]Multi-Field'!$F$7="undrained"),BH275,""))</f>
        <v/>
      </c>
      <c r="BP275" s="409" t="str">
        <f>IF(AND('[1]Multi-Field'!$E$8=BF275,'[1]Multi-Field'!$F$8="Drained"),BI275,IF(AND('[1]Multi-Field'!$E$8=BF275,'[1]Multi-Field'!$F$8="undrained"),BH275,""))</f>
        <v/>
      </c>
      <c r="BQ275" s="409" t="str">
        <f>IF(AND('[1]Multi-Field'!$E$9=BF275,'[1]Multi-Field'!$F$9="Drained"),BI275,IF(AND('[1]Multi-Field'!$E$9=BF275,'[1]Multi-Field'!$F$9="undrained"),BH275,""))</f>
        <v/>
      </c>
      <c r="BR275" s="409" t="str">
        <f>IF(AND('[1]Multi-Field'!$E$10=BF275,'[1]Multi-Field'!$F$10="Drained"),BI275,IF(AND('[1]Multi-Field'!$E$10=BF275,'[1]Multi-Field'!$F$10="undrained"),BH275,""))</f>
        <v/>
      </c>
      <c r="BS275" s="409" t="str">
        <f>IF(AND('[1]Multi-Field'!$E$11=BF275,'[1]Multi-Field'!$F$11="Drained"),BI275,IF(AND('[1]Multi-Field'!$E$11=BF275,'[1]Multi-Field'!$F$11="undrained"),BH275,""))</f>
        <v/>
      </c>
      <c r="BT275" s="409" t="str">
        <f>IF(AND('[1]Multi-Field'!$E$12=BF275,'[1]Multi-Field'!$F$12="Drained"),BI275,IF(AND('[1]Multi-Field'!$E$12=BF275,'[1]Multi-Field'!$F$12="undrained"),BH275,""))</f>
        <v/>
      </c>
      <c r="BU275" s="409" t="str">
        <f>IF(AND('[1]Multi-Field'!$E$13=BF275,'[1]Multi-Field'!$F$13="Drained"),BI275,IF(AND('[1]Multi-Field'!$E$3=BF275,'[1]Multi-Field'!$F$13="undrained"),BH275,""))</f>
        <v/>
      </c>
      <c r="BV275" s="409" t="str">
        <f>IF(AND('[1]Multi-Field'!$E$14=BF275,'[1]Multi-Field'!$F$14="Drained"),BI275,IF(AND('[1]Multi-Field'!$E$14=BF275,'[1]Multi-Field'!$F$14="undrained"),BH275,""))</f>
        <v/>
      </c>
      <c r="BW275" s="409" t="str">
        <f>IF(AND('[1]Multi-Field'!$E$15=BF275,'[1]Multi-Field'!$F$15="Drained"),BI275,IF(AND('[1]Multi-Field'!$E$15=BF275,'[1]Multi-Field'!$F$15="undrained"),BH275,""))</f>
        <v/>
      </c>
      <c r="BX275" s="409" t="str">
        <f>IF(AND('[1]Multi-Field'!$E$16=[1]Lists!BF275,'[1]Multi-Field'!$F$16="Drained"),BI275,IF(AND('[1]Multi-Field'!$E$16=[1]Lists!BF275,'[1]Multi-Field'!$F$16="undrained"),BH275,""))</f>
        <v/>
      </c>
      <c r="BY275" s="409" t="str">
        <f>IF(AND('[1]Multi-Field'!$E$17=[1]Lists!BF275,'[1]Multi-Field'!$F$17="Drained"),BI275,IF(AND('[1]Multi-Field'!$E$17=[1]Lists!BF275,'[1]Multi-Field'!$F$17="undrained"),BH275,""))</f>
        <v/>
      </c>
      <c r="BZ275" s="409" t="str">
        <f>IF(AND('[1]Multi-Field'!$E$18=[1]Lists!BF275,'[1]Multi-Field'!$F$18="Drained"),BI275,IF(AND('[1]Multi-Field'!$E$18=[1]Lists!BF275,'[1]Multi-Field'!$F$18="undrained"),BH275,""))</f>
        <v/>
      </c>
      <c r="CA275" s="409" t="str">
        <f>IF(AND('[1]Multi-Field'!$E$19=[1]Lists!BF275,'[1]Multi-Field'!$F$19="Drained"),BI275,IF(AND('[1]Multi-Field'!$E$19=[1]Lists!BF275,'[1]Multi-Field'!$F$19="undrained"),BH275,""))</f>
        <v/>
      </c>
      <c r="CB275" s="409" t="str">
        <f>IF(AND('[1]Multi-Field'!$E$20=[1]Lists!BF275,'[1]Multi-Field'!$F$20="Drained"),BI275,IF(AND('[1]Multi-Field'!$E$20=[1]Lists!BF275,'[1]Multi-Field'!$F$20="undrained"),BH275,""))</f>
        <v/>
      </c>
      <c r="CC275" s="409" t="str">
        <f>IF(AND('[1]Multi-Field'!$E$21=[1]Lists!BF275,'[1]Multi-Field'!$F$21="Drained"),BI275,IF(AND('[1]Multi-Field'!$E$21=[1]Lists!BF275,'[1]Multi-Field'!$F$21="undrained"),BH275,""))</f>
        <v/>
      </c>
      <c r="CD275" s="409" t="str">
        <f>IF(AND('[1]Multi-Field'!$E$22=[1]Lists!BF275,'[1]Multi-Field'!$F$22="Drained"),BI275,IF(AND('[1]Multi-Field'!$E$22=[1]Lists!BF275,'[1]Multi-Field'!$F$22="undrained"),BH275,""))</f>
        <v/>
      </c>
      <c r="CE275" s="409" t="str">
        <f>IF(AND('[1]Multi-Field'!$E$23=[1]Lists!BF275,'[1]Multi-Field'!$F$23="Drained"),BI275,IF(AND('[1]Multi-Field'!$E$23=[1]Lists!BF275,'[1]Multi-Field'!$F$23="undrained"),BH275,""))</f>
        <v/>
      </c>
      <c r="CF275" s="409" t="str">
        <f>IF(AND('[1]Multi-Field'!$E$24=[1]Lists!BF275,'[1]Multi-Field'!$F$24="Drained"),BI275,IF(AND('[1]Multi-Field'!$E$24=[1]Lists!BF275,'[1]Multi-Field'!$F$24="undrained"),BH275,""))</f>
        <v/>
      </c>
      <c r="CG275" s="409" t="str">
        <f>IF(AND('[1]Multi-Field'!$E$25=[1]Lists!BF275,'[1]Multi-Field'!$F$25="Drained"),BI275,IF(AND('[1]Multi-Field'!$E$25=[1]Lists!BF275,'[1]Multi-Field'!$F$25="undrained"),BH275,""))</f>
        <v/>
      </c>
      <c r="CH275" s="409" t="str">
        <f>IF(AND('[1]Multi-Field'!$E$26=[1]Lists!BF275,'[1]Multi-Field'!$F$26="Drained"),BI275,IF(AND('[1]Multi-Field'!$E$26=[1]Lists!BF275,'[1]Multi-Field'!$F$26="undrained"),BH275,""))</f>
        <v/>
      </c>
      <c r="CI275" s="409" t="str">
        <f>IF(AND('[1]Multi-Field'!$E$27=[1]Lists!BF275,'[1]Multi-Field'!$F$27="Drained"),BI275,IF(AND('[1]Multi-Field'!$E$27=[1]Lists!BF275,'[1]Multi-Field'!$F$27="undrained"),BH275,""))</f>
        <v/>
      </c>
      <c r="CJ275" s="409" t="str">
        <f>IF(AND('[1]Multi-Field'!$E$28=[1]Lists!BF275,'[1]Multi-Field'!$F$28="Drained"),BI275,IF(AND('[1]Multi-Field'!$E$28=[1]Lists!BF275,'[1]Multi-Field'!$F$28="undrained"),BH275,""))</f>
        <v/>
      </c>
      <c r="CK275" s="409" t="str">
        <f>IF(AND('[1]Multi-Field'!$E$29=[1]Lists!BF275,'[1]Multi-Field'!$F$29="Drained"),BI275,IF(AND('[1]Multi-Field'!$E$29=[1]Lists!BF275,'[1]Multi-Field'!$F$29="undrained"),BH275,""))</f>
        <v/>
      </c>
      <c r="CL275" s="409" t="str">
        <f>IF(AND('[1]Multi-Field'!$E$30=[1]Lists!BF275,'[1]Multi-Field'!$F$30="Drained"),BI275,IF(AND('[1]Multi-Field'!$E$30=[1]Lists!BF275,'[1]Multi-Field'!$F$30="undrained"),BH275,""))</f>
        <v/>
      </c>
      <c r="CM275" s="409" t="str">
        <f>IF(AND('[1]Multi-Field'!$E$31=[1]Lists!BF275,'[1]Multi-Field'!$F$31="Drained"),BI275,IF(AND('[1]Multi-Field'!$E$31=[1]Lists!BF275,'[1]Multi-Field'!$F$31="undrained"),BH275,""))</f>
        <v/>
      </c>
      <c r="CN275" s="409" t="str">
        <f>IF(AND('[1]Multi-Field'!$E$32=[1]Lists!BF275,'[1]Multi-Field'!$F$32="Drained"),BI275,IF(AND('[1]Multi-Field'!$E$32=[1]Lists!BF275,'[1]Multi-Field'!$F$32="undrained"),BH275,""))</f>
        <v/>
      </c>
      <c r="CO275" s="409" t="str">
        <f>IF(AND('[1]Multi-Field'!$E$33=[1]Lists!BF275,'[1]Multi-Field'!$F$33="Drained"),BI275,IF(AND('[1]Multi-Field'!$E$33=[1]Lists!BF275,'[1]Multi-Field'!$F$33="undrained"),BH275,""))</f>
        <v/>
      </c>
      <c r="CP275" s="409" t="str">
        <f>IF(AND('[1]Multi-Field'!$E$34=[1]Lists!BF275,'[1]Multi-Field'!$F$34="Drained"),BI275,IF(AND('[1]Multi-Field'!$E$34=[1]Lists!BF275,'[1]Multi-Field'!$F$34="undrained"),BH275,""))</f>
        <v/>
      </c>
      <c r="CQ275" s="409" t="str">
        <f>IF(AND('[1]Multi-Field'!$E$35=[1]Lists!BF275,'[1]Multi-Field'!$F$35="Drained"),BI275,IF(AND('[1]Multi-Field'!$E$35=[1]Lists!BF275,'[1]Multi-Field'!$F$35="undrained"),BH275,""))</f>
        <v/>
      </c>
      <c r="CR275" s="409" t="str">
        <f>IF(AND('[1]Multi-Field'!$E$36=[1]Lists!BF275,'[1]Multi-Field'!$F$36="Drained"),BI275,IF(AND('[1]Multi-Field'!$E$36=[1]Lists!BF275,'[1]Multi-Field'!$F$36="undrained"),BH275,""))</f>
        <v/>
      </c>
      <c r="CS275" s="409" t="str">
        <f>IF(AND('[1]Multi-Field'!$E$37=[1]Lists!BF275,'[1]Multi-Field'!$F$37="Drained"),BI275,IF(AND('[1]Multi-Field'!$E$37=[1]Lists!BF275,'[1]Multi-Field'!$F$37="undrained"),BH275,""))</f>
        <v/>
      </c>
      <c r="CT275" s="409" t="str">
        <f>IF(AND('[1]Multi-Field'!$E$38=[1]Lists!BF275,'[1]Multi-Field'!$F$38="Drained"),BI275,IF(AND('[1]Multi-Field'!$E$38=[1]Lists!BF275,'[1]Multi-Field'!$F$38="undrained"),BH275,""))</f>
        <v/>
      </c>
      <c r="CU275" s="409" t="str">
        <f>IF(AND('[1]Multi-Field'!$E$39=[1]Lists!BF275,'[1]Multi-Field'!$F$39="Drained"),BI275,IF(AND('[1]Multi-Field'!$E$39=[1]Lists!BF275,'[1]Multi-Field'!$F$39="undrained"),BH275,""))</f>
        <v/>
      </c>
      <c r="CV275" s="409" t="str">
        <f>IF(AND('[1]Multi-Field'!$E$40=[1]Lists!BF275,'[1]Multi-Field'!$F$40="Drained"),BI275,IF(AND('[1]Multi-Field'!$E$40=[1]Lists!BF275,'[1]Multi-Field'!$F$40="undrained"),BH275,""))</f>
        <v/>
      </c>
      <c r="CW275" s="409" t="str">
        <f>IF(AND('[1]Multi-Field'!$E$41=[1]Lists!BF275,'[1]Multi-Field'!$F$40="Drained"),BI275,IF(AND('[1]Multi-Field'!$E$40=[1]Lists!BF275,'[1]Multi-Field'!$F$40="undrained"),BH275,""))</f>
        <v/>
      </c>
      <c r="CX275" s="409" t="str">
        <f>IF(AND('[1]Multi-Field'!$E$42=[1]Lists!BF275,'[1]Multi-Field'!$F$42="Drained"),BI275,IF(AND('[1]Multi-Field'!$E$42=[1]Lists!BF275,'[1]Multi-Field'!$F$42="undrained"),BH275,""))</f>
        <v/>
      </c>
      <c r="CY275" s="409" t="str">
        <f>IF(AND('[1]Multi-Field'!$E$43=[1]Lists!BF275,'[1]Multi-Field'!$F$43="Drained"),BI275,IF(AND('[1]Multi-Field'!$E$43=[1]Lists!BF275,'[1]Multi-Field'!$F$43="undrained"),BH275,""))</f>
        <v/>
      </c>
      <c r="CZ275" s="409" t="str">
        <f>IF(AND('[1]Multi-Field'!$E$44=[1]Lists!BF275,'[1]Multi-Field'!$F$44="Drained"),BI275,IF(AND('[1]Multi-Field'!$E$44=[1]Lists!BF275,'[1]Multi-Field'!$F$44="undrained"),BH275,""))</f>
        <v/>
      </c>
      <c r="DA275" s="409" t="str">
        <f>IF(AND('[1]Multi-Field'!$E$45=[1]Lists!BF275,'[1]Multi-Field'!$F$45="Drained"),BI275,IF(AND('[1]Multi-Field'!$E$45=[1]Lists!BF275,'[1]Multi-Field'!$F$45="undrained"),BH275,""))</f>
        <v/>
      </c>
      <c r="DB275" s="409" t="str">
        <f>IF(AND('[1]Multi-Field'!$E$46=[1]Lists!BF275,'[1]Multi-Field'!$F$46="Drained"),BI275,IF(AND('[1]Multi-Field'!$E$46=[1]Lists!BF275,'[1]Multi-Field'!$F$46="undrained"),BH275,""))</f>
        <v/>
      </c>
      <c r="DC275" s="409" t="str">
        <f>IF(AND('[1]Multi-Field'!$E$47=[1]Lists!BF275,'[1]Multi-Field'!$F$47="Drained"),BI275,IF(AND('[1]Multi-Field'!$E$47=[1]Lists!BF275,'[1]Multi-Field'!$F$47="undrained"),BH275,""))</f>
        <v/>
      </c>
      <c r="DD275" s="409" t="str">
        <f>IF(AND('[1]Multi-Field'!$E$48=[1]Lists!BF275,'[1]Multi-Field'!$F$48="Drained"),BI275,IF(AND('[1]Multi-Field'!$E$48=[1]Lists!BF275,'[1]Multi-Field'!$F$48="undrained"),BH275,""))</f>
        <v/>
      </c>
      <c r="DE275" s="409" t="str">
        <f>IF(AND('[1]Multi-Field'!$E$49=[1]Lists!BF275,'[1]Multi-Field'!$F$49="Drained"),BI275,IF(AND('[1]Multi-Field'!$E$49=[1]Lists!BF275,'[1]Multi-Field'!$F$9="undrained"),BH275,""))</f>
        <v/>
      </c>
      <c r="DF275" s="409" t="str">
        <f>IF(AND('[1]Multi-Field'!$E$50=[1]Lists!BF275,'[1]Multi-Field'!$F$50="Drained"),BI275,IF(AND('[1]Multi-Field'!$E$50=[1]Lists!BF275,'[1]Multi-Field'!$F$50="undrained"),BH275,""))</f>
        <v/>
      </c>
      <c r="DG275" s="409" t="str">
        <f>IF(AND('[1]Multi-Field'!$E$51=[1]Lists!BF275,'[1]Multi-Field'!$F$51="Drained"),BI275,IF(AND('[1]Multi-Field'!$E$51=[1]Lists!BF275,'[1]Multi-Field'!$F$51="undrained"),BH275,""))</f>
        <v/>
      </c>
      <c r="DH275" s="409" t="str">
        <f>IF(AND('[1]Multi-Field'!$E$52=[1]Lists!BF275,'[1]Multi-Field'!$F$52="Drained"),BI275,IF(AND('[1]Multi-Field'!$E$52=[1]Lists!BF275,'[1]Multi-Field'!$F$52="undrained"),BH275,""))</f>
        <v/>
      </c>
      <c r="DI275" s="409" t="str">
        <f>IF(AND('[1]Multi-Field'!$E$53=[1]Lists!BF275,'[1]Multi-Field'!$F$53="Drained"),BI275,IF(AND('[1]Multi-Field'!$E$53=[1]Lists!BF275,'[1]Multi-Field'!$F$53="undrained"),BH275,""))</f>
        <v/>
      </c>
      <c r="DJ275" s="409" t="str">
        <f>IF(AND('[1]Multi-Field'!$E$54=[1]Lists!BF275,'[1]Multi-Field'!$F$54="Drained"),BI275,IF(AND('[1]Multi-Field'!$E$54=[1]Lists!BF275,'[1]Multi-Field'!$F$54="undrained"),BH275,""))</f>
        <v/>
      </c>
      <c r="DK275" s="409" t="str">
        <f>IF(AND('[1]Multi-Field'!$E$55=[1]Lists!BF275,'[1]Multi-Field'!$F$55="Drained"),BI275,IF(AND('[1]Multi-Field'!$E$55=[1]Lists!BF275,'[1]Multi-Field'!$F$55="undrained"),BH275,""))</f>
        <v/>
      </c>
      <c r="DL275" s="409" t="str">
        <f>IF(AND('[1]Multi-Field'!$E$56=[1]Lists!BF275,'[1]Multi-Field'!$F$56="Drained"),BI275,IF(AND('[1]Multi-Field'!$E$56=[1]Lists!BF275,'[1]Multi-Field'!$F$56="undrained"),BH275,""))</f>
        <v/>
      </c>
      <c r="DM275" s="409" t="str">
        <f>IF(AND('[1]Multi-Field'!$E$57=[1]Lists!BF275,'[1]Multi-Field'!$F$57="Drained"),BI275,IF(AND('[1]Multi-Field'!$E$57=[1]Lists!BF275,'[1]Multi-Field'!$F$57="undrained"),BH275,""))</f>
        <v/>
      </c>
      <c r="DN275" s="409" t="str">
        <f>IF(AND('[1]Multi-Field'!$E$58=[1]Lists!BF275,'[1]Multi-Field'!$F$58="Drained"),BI275,IF(AND('[1]Multi-Field'!$E$58=[1]Lists!BF275,'[1]Multi-Field'!$F$58="undrained"),BH275,""))</f>
        <v/>
      </c>
      <c r="DO275" s="409" t="str">
        <f>IF(AND('[1]Multi-Field'!$E$59=[1]Lists!BF275,'[1]Multi-Field'!$F$59="Drained"),BI275,IF(AND('[1]Multi-Field'!$E$59=[1]Lists!BF275,'[1]Multi-Field'!$F$59="undrained"),BH275,""))</f>
        <v/>
      </c>
      <c r="DP275" s="409" t="str">
        <f>IF(AND('[1]Multi-Field'!$E$60=[1]Lists!BF275,'[1]Multi-Field'!$F$60="Drained"),BI275,IF(AND('[1]Multi-Field'!$E$60=[1]Lists!BF275,'[1]Multi-Field'!$F$60="undrained"),BH275,""))</f>
        <v/>
      </c>
      <c r="DQ275" s="409" t="str">
        <f>IF(AND('[1]Multi-Field'!$E$61=[1]Lists!BF275,'[1]Multi-Field'!$F$61="Drained"),BI275,IF(AND('[1]Multi-Field'!$E$61=[1]Lists!BF275,'[1]Multi-Field'!$F$61="undrained"),BH275,""))</f>
        <v/>
      </c>
      <c r="DR275" s="409" t="str">
        <f>IF(AND('[1]Multi-Field'!$E$62=[1]Lists!BF275,'[1]Multi-Field'!$F$62="Drained"),BI275,IF(AND('[1]Multi-Field'!$E$62=[1]Lists!BF275,'[1]Multi-Field'!$F$62="undrained"),BH275,""))</f>
        <v/>
      </c>
      <c r="DS275" s="409" t="str">
        <f>IF(AND('[1]Multi-Field'!$E$63=[1]Lists!BF275,'[1]Multi-Field'!$F$63="Drained"),BI275,IF(AND('[1]Multi-Field'!$E$63=[1]Lists!BF275,'[1]Multi-Field'!$F$63="undrained"),BH275,""))</f>
        <v/>
      </c>
      <c r="DT275" s="409" t="str">
        <f>IF(AND('[1]Multi-Field'!$E$64=[1]Lists!BF275,'[1]Multi-Field'!$F$64="Drained"),BI275,IF(AND('[1]Multi-Field'!$E$64=[1]Lists!BF275,'[1]Multi-Field'!$F$64="undrained"),BH275,""))</f>
        <v/>
      </c>
      <c r="DU275" s="409" t="str">
        <f>IF(AND('[1]Multi-Field'!$E$65=[1]Lists!BF275,'[1]Multi-Field'!$F$65="Drained"),BI275,IF(AND('[1]Multi-Field'!$E$65=[1]Lists!BF275,'[1]Multi-Field'!$F$65="undrained"),BH275,""))</f>
        <v/>
      </c>
      <c r="DV275" s="409" t="str">
        <f>IF(AND('[1]Multi-Field'!$E$66=[1]Lists!BF275,'[1]Multi-Field'!$F$66="Drained"),BI275,IF(AND('[1]Multi-Field'!$E$66=[1]Lists!BF275,'[1]Multi-Field'!$F$66="undrained"),BH275,""))</f>
        <v/>
      </c>
      <c r="DW275" s="409" t="str">
        <f>IF(AND('[1]Multi-Field'!$E$67=[1]Lists!BF275,'[1]Multi-Field'!$F$67="Drained"),BI275,IF(AND('[1]Multi-Field'!$E$67=[1]Lists!BF275,'[1]Multi-Field'!$F$67="undrained"),BH275,""))</f>
        <v/>
      </c>
      <c r="DX275" s="409" t="str">
        <f>IF(AND('[1]Multi-Field'!$E$68=[1]Lists!BF275,'[1]Multi-Field'!$F$68="Drained"),BI275,IF(AND('[1]Multi-Field'!$E$68=[1]Lists!BF275,'[1]Multi-Field'!$F$68="undrained"),BH275,""))</f>
        <v/>
      </c>
      <c r="DY275" s="409" t="str">
        <f>IF(AND('[1]Multi-Field'!$E$69=[1]Lists!BF275,'[1]Multi-Field'!$F$69="Drained"),BI275,IF(AND('[1]Multi-Field'!$E$69=[1]Lists!BF275,'[1]Multi-Field'!$F$69="undrained"),BH275,""))</f>
        <v/>
      </c>
      <c r="DZ275" s="409" t="str">
        <f>IF(AND('[1]Multi-Field'!$E$70=[1]Lists!BF275,'[1]Multi-Field'!$F$70="Drained"),BI275,IF(AND('[1]Multi-Field'!$E$70=[1]Lists!BF275,'[1]Multi-Field'!$F$70="undrained"),BH275,""))</f>
        <v/>
      </c>
      <c r="EA275" s="409" t="str">
        <f>IF(AND('[1]Multi-Field'!$E$71=[1]Lists!BF275,'[1]Multi-Field'!$F$71="Drained"),BI275,IF(AND('[1]Multi-Field'!$E$71=[1]Lists!BF275,'[1]Multi-Field'!$F$71="undrained"),BH275,""))</f>
        <v/>
      </c>
      <c r="EB275" s="409" t="str">
        <f>IF(AND('[1]Multi-Field'!$E$72=[1]Lists!BF275,'[1]Multi-Field'!$F$72="Drained"),BI275,IF(AND('[1]Multi-Field'!$E$72=[1]Lists!BF275,'[1]Multi-Field'!$F$72="undrained"),BH275,""))</f>
        <v/>
      </c>
      <c r="EC275" s="409" t="str">
        <f>IF(AND('[1]Multi-Field'!$E$73=[1]Lists!BF275,'[1]Multi-Field'!$F$73="Drained"),BI275,IF(AND('[1]Multi-Field'!$E$73=[1]Lists!BF275,'[1]Multi-Field'!$F$73="undrained"),BH275,""))</f>
        <v/>
      </c>
      <c r="ED275" s="409" t="str">
        <f>IF(AND('[1]Multi-Field'!$E$74=[1]Lists!BF275,'[1]Multi-Field'!$F$74="Drained"),BI275,IF(AND('[1]Multi-Field'!$E$74=[1]Lists!BF275,'[1]Multi-Field'!$F$74="undrained"),BH275,""))</f>
        <v/>
      </c>
      <c r="EE275" s="409" t="str">
        <f>IF(AND('[1]Multi-Field'!$E$75=[1]Lists!BF275,'[1]Multi-Field'!$F$75="Drained"),BI275,IF(AND('[1]Multi-Field'!$E$75=[1]Lists!BF275,'[1]Multi-Field'!$F$75="undrained"),BH275,""))</f>
        <v/>
      </c>
      <c r="EF275" s="409" t="str">
        <f>IF(AND('[1]Multi-Field'!$E$76=[1]Lists!BF275,'[1]Multi-Field'!$F$76="Drained"),BI275,IF(AND('[1]Multi-Field'!$E$76=[1]Lists!BF275,'[1]Multi-Field'!$F$6="undrained"),BH275,""))</f>
        <v/>
      </c>
      <c r="EG275" s="409" t="str">
        <f>IF(AND('[1]Multi-Field'!$E$77=[1]Lists!BF275,'[1]Multi-Field'!$F$77="Drained"),BI275,IF(AND('[1]Multi-Field'!$E$77=[1]Lists!BF275,'[1]Multi-Field'!$F$77="undrained"),BH275,""))</f>
        <v/>
      </c>
      <c r="EH275" s="409" t="str">
        <f>IF(AND('[1]Multi-Field'!$E$78=[1]Lists!BF275,'[1]Multi-Field'!$F$78="Drained"),BI275,IF(AND('[1]Multi-Field'!$E$78=[1]Lists!BF275,'[1]Multi-Field'!$F$78="undrained"),BH275,""))</f>
        <v/>
      </c>
      <c r="EI275" s="409" t="str">
        <f>IF(AND('[1]Multi-Field'!$E$79=[1]Lists!BF275,'[1]Multi-Field'!$F$79="Drained"),BI275,IF(AND('[1]Multi-Field'!$E$79=[1]Lists!BF275,'[1]Multi-Field'!$F$79="undrained"),BH275,""))</f>
        <v/>
      </c>
      <c r="EJ275" s="409" t="str">
        <f>IF(AND('[1]Multi-Field'!$E$80=[1]Lists!BF275,'[1]Multi-Field'!$F$80="Drained"),BI275,IF(AND('[1]Multi-Field'!$E$80=[1]Lists!BF275,'[1]Multi-Field'!$F$80="undrained"),BH275,""))</f>
        <v/>
      </c>
      <c r="EK275" s="409" t="str">
        <f>IF(AND('[1]Multi-Field'!$E$81=[1]Lists!BF275,'[1]Multi-Field'!$F$81="Drained"),BI275,IF(AND('[1]Multi-Field'!$E$81=[1]Lists!BF275,'[1]Multi-Field'!$F$81="undrained"),BH275,""))</f>
        <v/>
      </c>
      <c r="EL275" s="409" t="str">
        <f>IF(AND('[1]Multi-Field'!$E$82=[1]Lists!BF275,'[1]Multi-Field'!$F$82="Drained"),BI275,IF(AND('[1]Multi-Field'!$E$82=[1]Lists!BF275,'[1]Multi-Field'!$F$82="undrained"),BH275,""))</f>
        <v/>
      </c>
      <c r="EM275" s="409" t="str">
        <f>IF(AND('[1]Multi-Field'!$E$83=[1]Lists!BF275,'[1]Multi-Field'!$F$83="Drained"),BI275,IF(AND('[1]Multi-Field'!$E$83=[1]Lists!BF275,'[1]Multi-Field'!$F$83="undrained"),BH275,""))</f>
        <v/>
      </c>
      <c r="EN275" s="409" t="str">
        <f>IF(AND('[1]Multi-Field'!$E$84=[1]Lists!BF275,'[1]Multi-Field'!$F$84="Drained"),BI275,IF(AND('[1]Multi-Field'!$E$84=[1]Lists!BF275,'[1]Multi-Field'!$F$84="undrained"),BH275,""))</f>
        <v/>
      </c>
      <c r="EO275" s="409" t="str">
        <f>IF(AND('[1]Multi-Field'!$E$85=[1]Lists!BF275,'[1]Multi-Field'!$F$85="Drained"),BI275,IF(AND('[1]Multi-Field'!$E$85=[1]Lists!BF275,'[1]Multi-Field'!$F$85="undrained"),BH275,""))</f>
        <v/>
      </c>
      <c r="EP275" s="409" t="str">
        <f>IF(AND('[1]Multi-Field'!$E$86=[1]Lists!BF275,'[1]Multi-Field'!$F$86="Drained"),BI275,IF(AND('[1]Multi-Field'!$E$86=[1]Lists!BF275,'[1]Multi-Field'!$F$86="undrained"),BH275,""))</f>
        <v/>
      </c>
      <c r="EQ275" s="409" t="str">
        <f>IF(AND('[1]Multi-Field'!$E$87=[1]Lists!BF275,'[1]Multi-Field'!$F$87="Drained"),BI275,IF(AND('[1]Multi-Field'!$E$87=[1]Lists!BF275,'[1]Multi-Field'!$F$87="undrained"),BH275,""))</f>
        <v/>
      </c>
      <c r="ER275" s="409" t="str">
        <f>IF(AND('[1]Multi-Field'!$E$88=[1]Lists!BF275,'[1]Multi-Field'!$F$88="Drained"),BI275,IF(AND('[1]Multi-Field'!$E$88=[1]Lists!BF275,'[1]Multi-Field'!$F$88="undrained"),BH275,""))</f>
        <v/>
      </c>
      <c r="ES275" s="409" t="str">
        <f>IF(AND('[1]Multi-Field'!$E$89=[1]Lists!BF275,'[1]Multi-Field'!$F$89="Drained"),BI275,IF(AND('[1]Multi-Field'!$E$89=[1]Lists!BF275,'[1]Multi-Field'!$F$89="undrained"),BH275,""))</f>
        <v/>
      </c>
      <c r="ET275" s="409" t="str">
        <f>IF(AND('[1]Multi-Field'!$E$90=[1]Lists!BF275,'[1]Multi-Field'!$F$90="Drained"),BI275,IF(AND('[1]Multi-Field'!$E$90=[1]Lists!BF275,'[1]Multi-Field'!$F$90="undrained"),BH275,""))</f>
        <v/>
      </c>
      <c r="EU275" s="409" t="str">
        <f>IF(AND('[1]Multi-Field'!$E$91=[1]Lists!BF275,'[1]Multi-Field'!$F$91="Drained"),BI275,IF(AND('[1]Multi-Field'!$E$91=[1]Lists!BF275,'[1]Multi-Field'!$F$91="undrained"),BH275,""))</f>
        <v/>
      </c>
      <c r="EV275" s="409" t="str">
        <f>IF(AND('[1]Multi-Field'!$E$92=[1]Lists!BF275,'[1]Multi-Field'!$F$92="Drained"),BI275,IF(AND('[1]Multi-Field'!$E$92=[1]Lists!BF275,'[1]Multi-Field'!$F$92="undrained"),BH275,""))</f>
        <v/>
      </c>
      <c r="EW275" s="409" t="str">
        <f>IF(AND('[1]Multi-Field'!$E$93=[1]Lists!BF275,'[1]Multi-Field'!$F$93="Drained"),BI275,IF(AND('[1]Multi-Field'!$E$93=[1]Lists!BF275,'[1]Multi-Field'!$F$93="undrained"),BH275,""))</f>
        <v/>
      </c>
      <c r="EX275" s="409" t="str">
        <f>IF(AND('[1]Multi-Field'!$E$94=[1]Lists!BF275,'[1]Multi-Field'!$F$94="Drained"),BI275,IF(AND('[1]Multi-Field'!$E$94=[1]Lists!BF275,'[1]Multi-Field'!$F$94="undrained"),BH275,""))</f>
        <v/>
      </c>
      <c r="EY275" s="409" t="str">
        <f>IF(AND('[1]Multi-Field'!$E$95=[1]Lists!BF275,'[1]Multi-Field'!$F$95="Drained"),BI275,IF(AND('[1]Multi-Field'!$E$95=[1]Lists!BF275,'[1]Multi-Field'!$F$95="undrained"),BH275,""))</f>
        <v/>
      </c>
      <c r="EZ275" s="409" t="str">
        <f>IF(AND('[1]Multi-Field'!$E$96=[1]Lists!BF275,'[1]Multi-Field'!$F$96="Drained"),BI275,IF(AND('[1]Multi-Field'!$E$96=[1]Lists!BF275,'[1]Multi-Field'!$F$96="undrained"),BH275,""))</f>
        <v/>
      </c>
      <c r="FA275" s="409" t="str">
        <f>IF(AND('[1]Multi-Field'!$E$97=[1]Lists!BF275,'[1]Multi-Field'!$F$97="Drained"),BI275,IF(AND('[1]Multi-Field'!$E$97=[1]Lists!BF275,'[1]Multi-Field'!$F$97="undrained"),BH275,""))</f>
        <v/>
      </c>
      <c r="FB275" s="409" t="str">
        <f>IF(AND('[1]Multi-Field'!$E$98=[1]Lists!BF275,'[1]Multi-Field'!$F$98="Drained"),BI275,IF(AND('[1]Multi-Field'!$E$98=[1]Lists!BF275,'[1]Multi-Field'!$F$98="undrained"),BH275,""))</f>
        <v/>
      </c>
      <c r="FC275" s="409" t="str">
        <f>IF(AND('[1]Multi-Field'!$E$99=[1]Lists!BF275,'[1]Multi-Field'!$F$99="Drained"),BI275,IF(AND('[1]Multi-Field'!$E$99=[1]Lists!BF275,'[1]Multi-Field'!$F$99="undrained"),BH275,""))</f>
        <v/>
      </c>
      <c r="FD275" s="409" t="str">
        <f>IF(AND('[1]Multi-Field'!$E$100=[1]Lists!BF275,'[1]Multi-Field'!$F$100="Drained"),BI275,IF(AND('[1]Multi-Field'!$E$100=[1]Lists!BF275,'[1]Multi-Field'!$F$100="undrained"),BH275,""))</f>
        <v/>
      </c>
      <c r="FE275" s="409" t="str">
        <f>IF(AND('[1]Multi-Field'!$E$101=[1]Lists!BF275,'[1]Multi-Field'!$F$101="Drained"),BI275,IF(AND('[1]Multi-Field'!$E$101=[1]Lists!BF275,'[1]Multi-Field'!$F$101="undrained"),BH275,""))</f>
        <v/>
      </c>
      <c r="FF275" s="409" t="str">
        <f>IF(AND('[1]Multi-Field'!$E$102=[1]Lists!BF275,'[1]Multi-Field'!$F$102="Drained"),BI275,IF(AND('[1]Multi-Field'!$E$102=[1]Lists!BF275,'[1]Multi-Field'!$F$102="undrained"),BH275,""))</f>
        <v/>
      </c>
      <c r="FG275" s="409" t="str">
        <f>IF(AND('[1]Multi-Field'!$E$103=[1]Lists!BF275,'[1]Multi-Field'!$F$103="Drained"),BI275,IF(AND('[1]Multi-Field'!$E$103=[1]Lists!BF275,'[1]Multi-Field'!$F$103="undrained"),BH275,""))</f>
        <v/>
      </c>
      <c r="FH275" s="409" t="str">
        <f>IF(AND('[1]Multi-Field'!$E$104=[1]Lists!BF275,'[1]Multi-Field'!$F$104="Drained"),BI275,IF(AND('[1]Multi-Field'!$E$104=[1]Lists!BF275,'[1]Multi-Field'!$F$104="undrained"),BH275,""))</f>
        <v/>
      </c>
      <c r="FI275" s="409" t="str">
        <f>IF(AND('[1]Multi-Field'!$E$105=[1]Lists!BF275,'[1]Multi-Field'!$F$105="Drained"),BI275,IF(AND('[1]Multi-Field'!$E$105=[1]Lists!BF275,'[1]Multi-Field'!$F$105="undrained"),BH275,""))</f>
        <v/>
      </c>
      <c r="FJ275" s="409" t="str">
        <f>IF(AND('[1]Multi-Field'!$E$106=[1]Lists!BF275,'[1]Multi-Field'!$F$106="Drained"),BI275,IF(AND('[1]Multi-Field'!$E$106=[1]Lists!BF275,'[1]Multi-Field'!$F$106="undrained"),BH275,""))</f>
        <v/>
      </c>
      <c r="FK275" s="409" t="str">
        <f>IF(AND('[1]Multi-Field'!$E$107=[1]Lists!BF275,'[1]Multi-Field'!$F$107="Drained"),BI275,IF(AND('[1]Multi-Field'!$E$107=[1]Lists!BF275,'[1]Multi-Field'!$F$107="undrained"),BH275,""))</f>
        <v/>
      </c>
      <c r="FL275" s="409" t="str">
        <f>IF(AND('[1]Multi-Field'!$E$108=[1]Lists!BF275,'[1]Multi-Field'!$F$108="Drained"),BI275,IF(AND('[1]Multi-Field'!$E$108=[1]Lists!BF275,'[1]Multi-Field'!$F$108="undrained"),BH275,""))</f>
        <v/>
      </c>
      <c r="FM275" s="409" t="str">
        <f>IF(AND('[1]Multi-Field'!$E$109=[1]Lists!BF275,'[1]Multi-Field'!$F$109="Drained"),BI275,IF(AND('[1]Multi-Field'!$E$109=[1]Lists!BF275,'[1]Multi-Field'!$F$109="undrained"),BH275,""))</f>
        <v/>
      </c>
      <c r="FN275" s="409" t="str">
        <f>IF(AND('[1]Multi-Field'!$E$110=[1]Lists!BF275,'[1]Multi-Field'!$F$110="Drained"),BI275,IF(AND('[1]Multi-Field'!$E$110=[1]Lists!BF275,'[1]Multi-Field'!$F$110="undrained"),BH275,""))</f>
        <v/>
      </c>
      <c r="FO275" s="409" t="str">
        <f>IF(AND('[1]Multi-Field'!$E$111=[1]Lists!BF275,'[1]Multi-Field'!$F$111="Drained"),BI275,IF(AND('[1]Multi-Field'!$E$111=[1]Lists!BF275,'[1]Multi-Field'!$F$111="undrained"),BH275,""))</f>
        <v/>
      </c>
      <c r="FP275" s="409" t="str">
        <f>IF(AND('[1]Multi-Field'!$E$112=[1]Lists!BF275,'[1]Multi-Field'!$F$112="Drained"),BI275,IF(AND('[1]Multi-Field'!$E$112=[1]Lists!BF275,'[1]Multi-Field'!$F$112="undrained"),BH275,""))</f>
        <v/>
      </c>
      <c r="FQ275" s="409" t="str">
        <f>IF(AND('[1]Multi-Field'!$E$113=[1]Lists!BF275,'[1]Multi-Field'!$F$113="Drained"),BI275,IF(AND('[1]Multi-Field'!$E$113=[1]Lists!BF275,'[1]Multi-Field'!$F$113="undrained"),BH275,""))</f>
        <v/>
      </c>
      <c r="FR275" s="409" t="str">
        <f>IF(AND('[1]Multi-Field'!$E$114=[1]Lists!BF275,'[1]Multi-Field'!$F$114="Drained"),BI275,IF(AND('[1]Multi-Field'!$E$114=[1]Lists!BF275,'[1]Multi-Field'!$F$114="undrained"),BH275,""))</f>
        <v/>
      </c>
      <c r="FS275" s="409" t="str">
        <f>IF(AND('[1]Multi-Field'!$E$115=[1]Lists!BF275,'[1]Multi-Field'!$F$115="Drained"),BI275,IF(AND('[1]Multi-Field'!$E$115=[1]Lists!BF275,'[1]Multi-Field'!$F$115="undrained"),BH275,""))</f>
        <v/>
      </c>
      <c r="FT275" s="409" t="str">
        <f>IF(AND('[1]Multi-Field'!$E$116=[1]Lists!BF275,'[1]Multi-Field'!$F$116="Drained"),BI275,IF(AND('[1]Multi-Field'!$E$116=[1]Lists!BF275,'[1]Multi-Field'!$F$116="undrained"),BH275,""))</f>
        <v/>
      </c>
      <c r="FU275" s="409" t="str">
        <f>IF(AND('[1]Multi-Field'!$E$117=[1]Lists!BF275,'[1]Multi-Field'!$F$117="Drained"),BI275,IF(AND('[1]Multi-Field'!$E$117=[1]Lists!BF275,'[1]Multi-Field'!$F$117="undrained"),BH275,""))</f>
        <v/>
      </c>
      <c r="FV275" s="409" t="str">
        <f>IF(AND('[1]Multi-Field'!$E$118=[1]Lists!BF275,'[1]Multi-Field'!$F$118="Drained"),BI275,IF(AND('[1]Multi-Field'!$E$118=[1]Lists!BF275,'[1]Multi-Field'!$F$118="undrained"),BH275,""))</f>
        <v/>
      </c>
      <c r="FW275" s="409" t="str">
        <f>IF(AND('[1]Multi-Field'!$E$119=[1]Lists!BF275,'[1]Multi-Field'!$F$119="Drained"),BI275,IF(AND('[1]Multi-Field'!$E$119=[1]Lists!BF275,'[1]Multi-Field'!$F$119="undrained"),BH275,""))</f>
        <v/>
      </c>
      <c r="FX275" s="409" t="str">
        <f>IF(AND('[1]Multi-Field'!$E$120=[1]Lists!BF275,'[1]Multi-Field'!$F$120="Drained"),BI275,IF(AND('[1]Multi-Field'!$E$120=[1]Lists!BF275,'[1]Multi-Field'!$F$120="undrained"),BH275,""))</f>
        <v/>
      </c>
    </row>
    <row r="276" spans="1:180" ht="13.5" customHeight="1">
      <c r="A276" s="7" t="s">
        <v>362</v>
      </c>
      <c r="B276" s="7"/>
      <c r="C276" s="7"/>
      <c r="D276" s="8">
        <v>75</v>
      </c>
      <c r="E276" s="8">
        <f t="shared" si="46"/>
        <v>75</v>
      </c>
      <c r="F276" s="8">
        <f t="shared" si="47"/>
        <v>75</v>
      </c>
      <c r="G276" s="8">
        <v>75</v>
      </c>
      <c r="H276" s="8">
        <v>75</v>
      </c>
      <c r="I276" s="8">
        <f t="shared" si="50"/>
        <v>75</v>
      </c>
      <c r="J276" s="8">
        <f t="shared" si="51"/>
        <v>75</v>
      </c>
      <c r="K276" s="8">
        <v>75</v>
      </c>
      <c r="L276" s="8">
        <v>115</v>
      </c>
      <c r="M276" s="8">
        <f t="shared" si="48"/>
        <v>115</v>
      </c>
      <c r="N276" s="8">
        <f t="shared" si="49"/>
        <v>115</v>
      </c>
      <c r="O276" s="8">
        <v>115</v>
      </c>
      <c r="P276" s="391">
        <v>251</v>
      </c>
      <c r="Q276" s="394"/>
      <c r="R276" s="395" t="b">
        <f>IF(OR('Multi-Field'!AA253=Lists!$AC$42,'Multi-Field'!AA253=Lists!$AC$43),IF('Multi-Field'!Z253="x",(IF('Multi-Field'!AC253=Lists!$Q$11,Lists!$R$11,IF('Multi-Field'!AC253=Lists!$Q$12,Lists!$R$12,IF('Multi-Field'!AC253=Lists!$Q$13,Lists!$R$13,IF('Multi-Field'!AC253=Lists!$Q$14,Lists!$R$14))))),IF('Multi-Field'!X253="x",(IF('Multi-Field'!AC253=Lists!$Q$11,Lists!$S$11,IF('Multi-Field'!AC253=Lists!$Q$12,Lists!$S$12,IF('Multi-Field'!AC253=Lists!$Q$13,Lists!$S$13,IF('Multi-Field'!AC253=Lists!$Q$14,Lists!$S$14))))),IF('Multi-Field'!V253="x",(IF('Multi-Field'!AC253=Lists!$Q$11,Lists!$T$11,IF('Multi-Field'!AC253=Lists!$Q$12,Lists!$T$12,IF('Multi-Field'!AC253=Lists!$Q$13,Lists!$T$13,IF('Multi-Field'!AC253=Lists!$Q$14,Lists!$T$14))))),0))))</f>
        <v>0</v>
      </c>
      <c r="S276" s="395" t="str">
        <f t="shared" si="45"/>
        <v/>
      </c>
      <c r="T276" s="395"/>
      <c r="U276" s="396"/>
      <c r="AI276" s="384">
        <f>'[1]Multi-Field'!B272</f>
        <v>0</v>
      </c>
      <c r="AJ276" s="387" t="str">
        <f>IF(OR('[1]Multi-Field'!Q116=[1]Lists!$AC$42,'[1]Multi-Field'!Q116=[1]Lists!$AC$43),"x","")</f>
        <v/>
      </c>
      <c r="AK276" s="387" t="str">
        <f>IF(OR('[1]Multi-Field'!Q116=[1]Lists!$AC$6,'[1]Multi-Field'!Q116=$AC$2,'[1]Multi-Field'!Q116=$AC$4),"x","")</f>
        <v/>
      </c>
      <c r="AL276" s="387" t="str">
        <f>IF(OR('[1]Multi-Field'!Q116=[1]Lists!$AC$7,'[1]Multi-Field'!Q116=$AC$3,'[1]Multi-Field'!Q116=$AC$5),"x","")</f>
        <v/>
      </c>
      <c r="AM276" s="387" t="str">
        <f>IF(OR('[1]Multi-Field'!Q116=$AC$23,'[1]Multi-Field'!Q116=$AC$13,'[1]Multi-Field'!Q116=$AC$9,'[1]Multi-Field'!Q116=$AC$19,'[1]Multi-Field'!Q116=$AC$47),"x","")</f>
        <v/>
      </c>
      <c r="AN276" s="387" t="str">
        <f>IF(OR('[1]Multi-Field'!Q116=$AC$24,'[1]Multi-Field'!Q116=$AC$14,'[1]Multi-Field'!Q116=$AC$10,'[1]Multi-Field'!Q116=$AC$22,'[1]Multi-Field'!Q116=$AC$48),"x","")</f>
        <v/>
      </c>
      <c r="AO276" s="387" t="str">
        <f>IF(OR('[1]Multi-Field'!Q116=$AC$21,'[1]Multi-Field'!Q116=$AC$28,'[1]Multi-Field'!Q116=$AC$62,'[1]Multi-Field'!Q116=$AC$102,'[1]Multi-Field'!Q116=$AC$98),"x","")</f>
        <v/>
      </c>
      <c r="AP276" s="387" t="str">
        <f>IF(OR('[1]Multi-Field'!Q116=$AC$25,'[1]Multi-Field'!Q116=$AC$63,'[1]Multi-Field'!Q116=$AC$85,'[1]Multi-Field'!Q116=$AC$87,'[1]Multi-Field'!Q116=$AC$92,'[1]Multi-Field'!Q116=$AC$93),"x","")</f>
        <v/>
      </c>
      <c r="AQ276" s="387" t="str">
        <f>IF(OR('[1]Multi-Field'!Q116=$AC$20,'[1]Multi-Field'!Q116=$AC$27,'[1]Multi-Field'!Q116=$AC$58,'[1]Multi-Field'!Q116=$AC$86,'[1]Multi-Field'!Q116=$AC$103,'[1]Multi-Field'!Q116=$AC$94),"x","")</f>
        <v/>
      </c>
      <c r="AR276" s="387" t="str">
        <f>IF(OR('[1]Multi-Field'!Q116=$AC$35,'[1]Multi-Field'!Q116=$AC$40,'[1]Multi-Field'!Q116=$AC$45,),"x","")</f>
        <v/>
      </c>
      <c r="AS276" s="387" t="str">
        <f>IF(OR('[1]Multi-Field'!Q116=$AC$36,'[1]Multi-Field'!Q116=$AC$41,'[1]Multi-Field'!Q116=$AC$46,),"x","")</f>
        <v/>
      </c>
      <c r="AT276" s="387" t="str">
        <f>IF(OR('[1]Multi-Field'!Q116=$AC$52,'[1]Multi-Field'!Q116=$AC$53,'[1]Multi-Field'!Q116=$AC$54,'[1]Multi-Field'!Q116=$AC$55,'[1]Multi-Field'!Q116=$AC$68,'[1]Multi-Field'!Q116=$AC$69,'[1]Multi-Field'!Q116=$AC$74,'[1]Multi-Field'!Q116=$AC$71,'[1]Multi-Field'!Q116=$AC$70),"x","")</f>
        <v>x</v>
      </c>
      <c r="AU276" s="387" t="str">
        <f>IF('[1]Multi-Field'!Q116=$AC$72,"x","")</f>
        <v/>
      </c>
      <c r="AV276" s="387" t="str">
        <f>IF('[1]Multi-Field'!Q116=$AC$73,"x","")</f>
        <v/>
      </c>
      <c r="AW276" s="387" t="str">
        <f>IF('[1]Multi-Field'!Q116=$AC$83,"x","")</f>
        <v/>
      </c>
      <c r="AX276" s="387" t="str">
        <f>IF('[1]Multi-Field'!Q116=$AC$84,"x","")</f>
        <v/>
      </c>
      <c r="AY276" s="387" t="str">
        <f>IF('[1]Multi-Field'!Q116=$AC$97,"x","")</f>
        <v/>
      </c>
      <c r="AZ276" s="387" t="str">
        <f>IF('[1]Multi-Field'!Q116=$AC$99,"x","")</f>
        <v/>
      </c>
      <c r="BA276" s="387" t="str">
        <f>IF('[1]Multi-Field'!Q116=$AC$104,"x","")</f>
        <v/>
      </c>
      <c r="BB276" s="387" t="str">
        <f>IF('[1]Multi-Field'!Q116=$AC$105,"x","")</f>
        <v/>
      </c>
      <c r="BC276" s="388"/>
      <c r="BF276" s="411" t="s">
        <v>1442</v>
      </c>
      <c r="BG276" s="412">
        <v>3</v>
      </c>
      <c r="BH276" s="412">
        <v>5</v>
      </c>
      <c r="BI276" s="412">
        <v>5</v>
      </c>
      <c r="BJ276" s="409" t="e">
        <f>IF(AND('[1]Single Field'!#REF!=[1]Lists!BF276,'[1]Single Field'!#REF!="Drained"),"x",IF(AND('[1]Single Field'!#REF!=[1]Lists!BF276,'[1]Single Field'!#REF!="Undrained"),O,""))</f>
        <v>#REF!</v>
      </c>
      <c r="BK276" s="409" t="str">
        <f>IF(AND('[1]Multi-Field'!$E$3=[1]Lists!BF276,'[1]Multi-Field'!$F$3="Drained"),BI276,IF(AND('[1]Multi-Field'!$E$3=BF276,'[1]Multi-Field'!$F$3="undrained"),BH276,""))</f>
        <v/>
      </c>
      <c r="BL276" s="409" t="str">
        <f>IF(AND('[1]Multi-Field'!$E$4=BF276,'[1]Multi-Field'!$F$4="Drained"),BI276,IF(AND('[1]Multi-Field'!$E$4=BF276,'[1]Multi-Field'!$F$4="undrained"),BH276,""))</f>
        <v/>
      </c>
      <c r="BM276" s="409" t="str">
        <f>IF(AND('[1]Multi-Field'!$E$5=BF276,'[1]Multi-Field'!$F$5="Drained"),BI276,IF(AND('[1]Multi-Field'!$E$5=BF276,'[1]Multi-Field'!$F$5="undrained"),BH276,""))</f>
        <v/>
      </c>
      <c r="BN276" s="409" t="str">
        <f>IF(AND('[1]Multi-Field'!$E$6=BF276,'[1]Multi-Field'!$F$6="Drained"),BI276,IF(AND('[1]Multi-Field'!$E$6=BF276,'[1]Multi-Field'!$F$6="undrained"),BH276,""))</f>
        <v/>
      </c>
      <c r="BO276" s="409" t="str">
        <f>IF(AND('[1]Multi-Field'!$E$7=BF276,'[1]Multi-Field'!$F$7="Drained"),BI276,IF(AND('[1]Multi-Field'!$E$7=BF276,'[1]Multi-Field'!$F$7="undrained"),BH276,""))</f>
        <v/>
      </c>
      <c r="BP276" s="409" t="str">
        <f>IF(AND('[1]Multi-Field'!$E$8=BF276,'[1]Multi-Field'!$F$8="Drained"),BI276,IF(AND('[1]Multi-Field'!$E$8=BF276,'[1]Multi-Field'!$F$8="undrained"),BH276,""))</f>
        <v/>
      </c>
      <c r="BQ276" s="409" t="str">
        <f>IF(AND('[1]Multi-Field'!$E$9=BF276,'[1]Multi-Field'!$F$9="Drained"),BI276,IF(AND('[1]Multi-Field'!$E$9=BF276,'[1]Multi-Field'!$F$9="undrained"),BH276,""))</f>
        <v/>
      </c>
      <c r="BR276" s="409" t="str">
        <f>IF(AND('[1]Multi-Field'!$E$10=BF276,'[1]Multi-Field'!$F$10="Drained"),BI276,IF(AND('[1]Multi-Field'!$E$10=BF276,'[1]Multi-Field'!$F$10="undrained"),BH276,""))</f>
        <v/>
      </c>
      <c r="BS276" s="409" t="str">
        <f>IF(AND('[1]Multi-Field'!$E$11=BF276,'[1]Multi-Field'!$F$11="Drained"),BI276,IF(AND('[1]Multi-Field'!$E$11=BF276,'[1]Multi-Field'!$F$11="undrained"),BH276,""))</f>
        <v/>
      </c>
      <c r="BT276" s="409" t="str">
        <f>IF(AND('[1]Multi-Field'!$E$12=BF276,'[1]Multi-Field'!$F$12="Drained"),BI276,IF(AND('[1]Multi-Field'!$E$12=BF276,'[1]Multi-Field'!$F$12="undrained"),BH276,""))</f>
        <v/>
      </c>
      <c r="BU276" s="409" t="str">
        <f>IF(AND('[1]Multi-Field'!$E$13=BF276,'[1]Multi-Field'!$F$13="Drained"),BI276,IF(AND('[1]Multi-Field'!$E$3=BF276,'[1]Multi-Field'!$F$13="undrained"),BH276,""))</f>
        <v/>
      </c>
      <c r="BV276" s="409" t="str">
        <f>IF(AND('[1]Multi-Field'!$E$14=BF276,'[1]Multi-Field'!$F$14="Drained"),BI276,IF(AND('[1]Multi-Field'!$E$14=BF276,'[1]Multi-Field'!$F$14="undrained"),BH276,""))</f>
        <v/>
      </c>
      <c r="BW276" s="409" t="str">
        <f>IF(AND('[1]Multi-Field'!$E$15=BF276,'[1]Multi-Field'!$F$15="Drained"),BI276,IF(AND('[1]Multi-Field'!$E$15=BF276,'[1]Multi-Field'!$F$15="undrained"),BH276,""))</f>
        <v/>
      </c>
      <c r="BX276" s="409" t="str">
        <f>IF(AND('[1]Multi-Field'!$E$16=[1]Lists!BF276,'[1]Multi-Field'!$F$16="Drained"),BI276,IF(AND('[1]Multi-Field'!$E$16=[1]Lists!BF276,'[1]Multi-Field'!$F$16="undrained"),BH276,""))</f>
        <v/>
      </c>
      <c r="BY276" s="409" t="str">
        <f>IF(AND('[1]Multi-Field'!$E$17=[1]Lists!BF276,'[1]Multi-Field'!$F$17="Drained"),BI276,IF(AND('[1]Multi-Field'!$E$17=[1]Lists!BF276,'[1]Multi-Field'!$F$17="undrained"),BH276,""))</f>
        <v/>
      </c>
      <c r="BZ276" s="409" t="str">
        <f>IF(AND('[1]Multi-Field'!$E$18=[1]Lists!BF276,'[1]Multi-Field'!$F$18="Drained"),BI276,IF(AND('[1]Multi-Field'!$E$18=[1]Lists!BF276,'[1]Multi-Field'!$F$18="undrained"),BH276,""))</f>
        <v/>
      </c>
      <c r="CA276" s="409" t="str">
        <f>IF(AND('[1]Multi-Field'!$E$19=[1]Lists!BF276,'[1]Multi-Field'!$F$19="Drained"),BI276,IF(AND('[1]Multi-Field'!$E$19=[1]Lists!BF276,'[1]Multi-Field'!$F$19="undrained"),BH276,""))</f>
        <v/>
      </c>
      <c r="CB276" s="409" t="str">
        <f>IF(AND('[1]Multi-Field'!$E$20=[1]Lists!BF276,'[1]Multi-Field'!$F$20="Drained"),BI276,IF(AND('[1]Multi-Field'!$E$20=[1]Lists!BF276,'[1]Multi-Field'!$F$20="undrained"),BH276,""))</f>
        <v/>
      </c>
      <c r="CC276" s="409" t="str">
        <f>IF(AND('[1]Multi-Field'!$E$21=[1]Lists!BF276,'[1]Multi-Field'!$F$21="Drained"),BI276,IF(AND('[1]Multi-Field'!$E$21=[1]Lists!BF276,'[1]Multi-Field'!$F$21="undrained"),BH276,""))</f>
        <v/>
      </c>
      <c r="CD276" s="409" t="str">
        <f>IF(AND('[1]Multi-Field'!$E$22=[1]Lists!BF276,'[1]Multi-Field'!$F$22="Drained"),BI276,IF(AND('[1]Multi-Field'!$E$22=[1]Lists!BF276,'[1]Multi-Field'!$F$22="undrained"),BH276,""))</f>
        <v/>
      </c>
      <c r="CE276" s="409" t="str">
        <f>IF(AND('[1]Multi-Field'!$E$23=[1]Lists!BF276,'[1]Multi-Field'!$F$23="Drained"),BI276,IF(AND('[1]Multi-Field'!$E$23=[1]Lists!BF276,'[1]Multi-Field'!$F$23="undrained"),BH276,""))</f>
        <v/>
      </c>
      <c r="CF276" s="409" t="str">
        <f>IF(AND('[1]Multi-Field'!$E$24=[1]Lists!BF276,'[1]Multi-Field'!$F$24="Drained"),BI276,IF(AND('[1]Multi-Field'!$E$24=[1]Lists!BF276,'[1]Multi-Field'!$F$24="undrained"),BH276,""))</f>
        <v/>
      </c>
      <c r="CG276" s="409" t="str">
        <f>IF(AND('[1]Multi-Field'!$E$25=[1]Lists!BF276,'[1]Multi-Field'!$F$25="Drained"),BI276,IF(AND('[1]Multi-Field'!$E$25=[1]Lists!BF276,'[1]Multi-Field'!$F$25="undrained"),BH276,""))</f>
        <v/>
      </c>
      <c r="CH276" s="409" t="str">
        <f>IF(AND('[1]Multi-Field'!$E$26=[1]Lists!BF276,'[1]Multi-Field'!$F$26="Drained"),BI276,IF(AND('[1]Multi-Field'!$E$26=[1]Lists!BF276,'[1]Multi-Field'!$F$26="undrained"),BH276,""))</f>
        <v/>
      </c>
      <c r="CI276" s="409" t="str">
        <f>IF(AND('[1]Multi-Field'!$E$27=[1]Lists!BF276,'[1]Multi-Field'!$F$27="Drained"),BI276,IF(AND('[1]Multi-Field'!$E$27=[1]Lists!BF276,'[1]Multi-Field'!$F$27="undrained"),BH276,""))</f>
        <v/>
      </c>
      <c r="CJ276" s="409" t="str">
        <f>IF(AND('[1]Multi-Field'!$E$28=[1]Lists!BF276,'[1]Multi-Field'!$F$28="Drained"),BI276,IF(AND('[1]Multi-Field'!$E$28=[1]Lists!BF276,'[1]Multi-Field'!$F$28="undrained"),BH276,""))</f>
        <v/>
      </c>
      <c r="CK276" s="409" t="str">
        <f>IF(AND('[1]Multi-Field'!$E$29=[1]Lists!BF276,'[1]Multi-Field'!$F$29="Drained"),BI276,IF(AND('[1]Multi-Field'!$E$29=[1]Lists!BF276,'[1]Multi-Field'!$F$29="undrained"),BH276,""))</f>
        <v/>
      </c>
      <c r="CL276" s="409" t="str">
        <f>IF(AND('[1]Multi-Field'!$E$30=[1]Lists!BF276,'[1]Multi-Field'!$F$30="Drained"),BI276,IF(AND('[1]Multi-Field'!$E$30=[1]Lists!BF276,'[1]Multi-Field'!$F$30="undrained"),BH276,""))</f>
        <v/>
      </c>
      <c r="CM276" s="409" t="str">
        <f>IF(AND('[1]Multi-Field'!$E$31=[1]Lists!BF276,'[1]Multi-Field'!$F$31="Drained"),BI276,IF(AND('[1]Multi-Field'!$E$31=[1]Lists!BF276,'[1]Multi-Field'!$F$31="undrained"),BH276,""))</f>
        <v/>
      </c>
      <c r="CN276" s="409" t="str">
        <f>IF(AND('[1]Multi-Field'!$E$32=[1]Lists!BF276,'[1]Multi-Field'!$F$32="Drained"),BI276,IF(AND('[1]Multi-Field'!$E$32=[1]Lists!BF276,'[1]Multi-Field'!$F$32="undrained"),BH276,""))</f>
        <v/>
      </c>
      <c r="CO276" s="409" t="str">
        <f>IF(AND('[1]Multi-Field'!$E$33=[1]Lists!BF276,'[1]Multi-Field'!$F$33="Drained"),BI276,IF(AND('[1]Multi-Field'!$E$33=[1]Lists!BF276,'[1]Multi-Field'!$F$33="undrained"),BH276,""))</f>
        <v/>
      </c>
      <c r="CP276" s="409" t="str">
        <f>IF(AND('[1]Multi-Field'!$E$34=[1]Lists!BF276,'[1]Multi-Field'!$F$34="Drained"),BI276,IF(AND('[1]Multi-Field'!$E$34=[1]Lists!BF276,'[1]Multi-Field'!$F$34="undrained"),BH276,""))</f>
        <v/>
      </c>
      <c r="CQ276" s="409" t="str">
        <f>IF(AND('[1]Multi-Field'!$E$35=[1]Lists!BF276,'[1]Multi-Field'!$F$35="Drained"),BI276,IF(AND('[1]Multi-Field'!$E$35=[1]Lists!BF276,'[1]Multi-Field'!$F$35="undrained"),BH276,""))</f>
        <v/>
      </c>
      <c r="CR276" s="409" t="str">
        <f>IF(AND('[1]Multi-Field'!$E$36=[1]Lists!BF276,'[1]Multi-Field'!$F$36="Drained"),BI276,IF(AND('[1]Multi-Field'!$E$36=[1]Lists!BF276,'[1]Multi-Field'!$F$36="undrained"),BH276,""))</f>
        <v/>
      </c>
      <c r="CS276" s="409" t="str">
        <f>IF(AND('[1]Multi-Field'!$E$37=[1]Lists!BF276,'[1]Multi-Field'!$F$37="Drained"),BI276,IF(AND('[1]Multi-Field'!$E$37=[1]Lists!BF276,'[1]Multi-Field'!$F$37="undrained"),BH276,""))</f>
        <v/>
      </c>
      <c r="CT276" s="409" t="str">
        <f>IF(AND('[1]Multi-Field'!$E$38=[1]Lists!BF276,'[1]Multi-Field'!$F$38="Drained"),BI276,IF(AND('[1]Multi-Field'!$E$38=[1]Lists!BF276,'[1]Multi-Field'!$F$38="undrained"),BH276,""))</f>
        <v/>
      </c>
      <c r="CU276" s="409" t="str">
        <f>IF(AND('[1]Multi-Field'!$E$39=[1]Lists!BF276,'[1]Multi-Field'!$F$39="Drained"),BI276,IF(AND('[1]Multi-Field'!$E$39=[1]Lists!BF276,'[1]Multi-Field'!$F$39="undrained"),BH276,""))</f>
        <v/>
      </c>
      <c r="CV276" s="409" t="str">
        <f>IF(AND('[1]Multi-Field'!$E$40=[1]Lists!BF276,'[1]Multi-Field'!$F$40="Drained"),BI276,IF(AND('[1]Multi-Field'!$E$40=[1]Lists!BF276,'[1]Multi-Field'!$F$40="undrained"),BH276,""))</f>
        <v/>
      </c>
      <c r="CW276" s="409" t="str">
        <f>IF(AND('[1]Multi-Field'!$E$41=[1]Lists!BF276,'[1]Multi-Field'!$F$40="Drained"),BI276,IF(AND('[1]Multi-Field'!$E$40=[1]Lists!BF276,'[1]Multi-Field'!$F$40="undrained"),BH276,""))</f>
        <v/>
      </c>
      <c r="CX276" s="409" t="str">
        <f>IF(AND('[1]Multi-Field'!$E$42=[1]Lists!BF276,'[1]Multi-Field'!$F$42="Drained"),BI276,IF(AND('[1]Multi-Field'!$E$42=[1]Lists!BF276,'[1]Multi-Field'!$F$42="undrained"),BH276,""))</f>
        <v/>
      </c>
      <c r="CY276" s="409" t="str">
        <f>IF(AND('[1]Multi-Field'!$E$43=[1]Lists!BF276,'[1]Multi-Field'!$F$43="Drained"),BI276,IF(AND('[1]Multi-Field'!$E$43=[1]Lists!BF276,'[1]Multi-Field'!$F$43="undrained"),BH276,""))</f>
        <v/>
      </c>
      <c r="CZ276" s="409" t="str">
        <f>IF(AND('[1]Multi-Field'!$E$44=[1]Lists!BF276,'[1]Multi-Field'!$F$44="Drained"),BI276,IF(AND('[1]Multi-Field'!$E$44=[1]Lists!BF276,'[1]Multi-Field'!$F$44="undrained"),BH276,""))</f>
        <v/>
      </c>
      <c r="DA276" s="409" t="str">
        <f>IF(AND('[1]Multi-Field'!$E$45=[1]Lists!BF276,'[1]Multi-Field'!$F$45="Drained"),BI276,IF(AND('[1]Multi-Field'!$E$45=[1]Lists!BF276,'[1]Multi-Field'!$F$45="undrained"),BH276,""))</f>
        <v/>
      </c>
      <c r="DB276" s="409" t="str">
        <f>IF(AND('[1]Multi-Field'!$E$46=[1]Lists!BF276,'[1]Multi-Field'!$F$46="Drained"),BI276,IF(AND('[1]Multi-Field'!$E$46=[1]Lists!BF276,'[1]Multi-Field'!$F$46="undrained"),BH276,""))</f>
        <v/>
      </c>
      <c r="DC276" s="409" t="str">
        <f>IF(AND('[1]Multi-Field'!$E$47=[1]Lists!BF276,'[1]Multi-Field'!$F$47="Drained"),BI276,IF(AND('[1]Multi-Field'!$E$47=[1]Lists!BF276,'[1]Multi-Field'!$F$47="undrained"),BH276,""))</f>
        <v/>
      </c>
      <c r="DD276" s="409" t="str">
        <f>IF(AND('[1]Multi-Field'!$E$48=[1]Lists!BF276,'[1]Multi-Field'!$F$48="Drained"),BI276,IF(AND('[1]Multi-Field'!$E$48=[1]Lists!BF276,'[1]Multi-Field'!$F$48="undrained"),BH276,""))</f>
        <v/>
      </c>
      <c r="DE276" s="409" t="str">
        <f>IF(AND('[1]Multi-Field'!$E$49=[1]Lists!BF276,'[1]Multi-Field'!$F$49="Drained"),BI276,IF(AND('[1]Multi-Field'!$E$49=[1]Lists!BF276,'[1]Multi-Field'!$F$9="undrained"),BH276,""))</f>
        <v/>
      </c>
      <c r="DF276" s="409" t="str">
        <f>IF(AND('[1]Multi-Field'!$E$50=[1]Lists!BF276,'[1]Multi-Field'!$F$50="Drained"),BI276,IF(AND('[1]Multi-Field'!$E$50=[1]Lists!BF276,'[1]Multi-Field'!$F$50="undrained"),BH276,""))</f>
        <v/>
      </c>
      <c r="DG276" s="409" t="str">
        <f>IF(AND('[1]Multi-Field'!$E$51=[1]Lists!BF276,'[1]Multi-Field'!$F$51="Drained"),BI276,IF(AND('[1]Multi-Field'!$E$51=[1]Lists!BF276,'[1]Multi-Field'!$F$51="undrained"),BH276,""))</f>
        <v/>
      </c>
      <c r="DH276" s="409" t="str">
        <f>IF(AND('[1]Multi-Field'!$E$52=[1]Lists!BF276,'[1]Multi-Field'!$F$52="Drained"),BI276,IF(AND('[1]Multi-Field'!$E$52=[1]Lists!BF276,'[1]Multi-Field'!$F$52="undrained"),BH276,""))</f>
        <v/>
      </c>
      <c r="DI276" s="409" t="str">
        <f>IF(AND('[1]Multi-Field'!$E$53=[1]Lists!BF276,'[1]Multi-Field'!$F$53="Drained"),BI276,IF(AND('[1]Multi-Field'!$E$53=[1]Lists!BF276,'[1]Multi-Field'!$F$53="undrained"),BH276,""))</f>
        <v/>
      </c>
      <c r="DJ276" s="409" t="str">
        <f>IF(AND('[1]Multi-Field'!$E$54=[1]Lists!BF276,'[1]Multi-Field'!$F$54="Drained"),BI276,IF(AND('[1]Multi-Field'!$E$54=[1]Lists!BF276,'[1]Multi-Field'!$F$54="undrained"),BH276,""))</f>
        <v/>
      </c>
      <c r="DK276" s="409" t="str">
        <f>IF(AND('[1]Multi-Field'!$E$55=[1]Lists!BF276,'[1]Multi-Field'!$F$55="Drained"),BI276,IF(AND('[1]Multi-Field'!$E$55=[1]Lists!BF276,'[1]Multi-Field'!$F$55="undrained"),BH276,""))</f>
        <v/>
      </c>
      <c r="DL276" s="409" t="str">
        <f>IF(AND('[1]Multi-Field'!$E$56=[1]Lists!BF276,'[1]Multi-Field'!$F$56="Drained"),BI276,IF(AND('[1]Multi-Field'!$E$56=[1]Lists!BF276,'[1]Multi-Field'!$F$56="undrained"),BH276,""))</f>
        <v/>
      </c>
      <c r="DM276" s="409" t="str">
        <f>IF(AND('[1]Multi-Field'!$E$57=[1]Lists!BF276,'[1]Multi-Field'!$F$57="Drained"),BI276,IF(AND('[1]Multi-Field'!$E$57=[1]Lists!BF276,'[1]Multi-Field'!$F$57="undrained"),BH276,""))</f>
        <v/>
      </c>
      <c r="DN276" s="409" t="str">
        <f>IF(AND('[1]Multi-Field'!$E$58=[1]Lists!BF276,'[1]Multi-Field'!$F$58="Drained"),BI276,IF(AND('[1]Multi-Field'!$E$58=[1]Lists!BF276,'[1]Multi-Field'!$F$58="undrained"),BH276,""))</f>
        <v/>
      </c>
      <c r="DO276" s="409" t="str">
        <f>IF(AND('[1]Multi-Field'!$E$59=[1]Lists!BF276,'[1]Multi-Field'!$F$59="Drained"),BI276,IF(AND('[1]Multi-Field'!$E$59=[1]Lists!BF276,'[1]Multi-Field'!$F$59="undrained"),BH276,""))</f>
        <v/>
      </c>
      <c r="DP276" s="409" t="str">
        <f>IF(AND('[1]Multi-Field'!$E$60=[1]Lists!BF276,'[1]Multi-Field'!$F$60="Drained"),BI276,IF(AND('[1]Multi-Field'!$E$60=[1]Lists!BF276,'[1]Multi-Field'!$F$60="undrained"),BH276,""))</f>
        <v/>
      </c>
      <c r="DQ276" s="409" t="str">
        <f>IF(AND('[1]Multi-Field'!$E$61=[1]Lists!BF276,'[1]Multi-Field'!$F$61="Drained"),BI276,IF(AND('[1]Multi-Field'!$E$61=[1]Lists!BF276,'[1]Multi-Field'!$F$61="undrained"),BH276,""))</f>
        <v/>
      </c>
      <c r="DR276" s="409" t="str">
        <f>IF(AND('[1]Multi-Field'!$E$62=[1]Lists!BF276,'[1]Multi-Field'!$F$62="Drained"),BI276,IF(AND('[1]Multi-Field'!$E$62=[1]Lists!BF276,'[1]Multi-Field'!$F$62="undrained"),BH276,""))</f>
        <v/>
      </c>
      <c r="DS276" s="409" t="str">
        <f>IF(AND('[1]Multi-Field'!$E$63=[1]Lists!BF276,'[1]Multi-Field'!$F$63="Drained"),BI276,IF(AND('[1]Multi-Field'!$E$63=[1]Lists!BF276,'[1]Multi-Field'!$F$63="undrained"),BH276,""))</f>
        <v/>
      </c>
      <c r="DT276" s="409" t="str">
        <f>IF(AND('[1]Multi-Field'!$E$64=[1]Lists!BF276,'[1]Multi-Field'!$F$64="Drained"),BI276,IF(AND('[1]Multi-Field'!$E$64=[1]Lists!BF276,'[1]Multi-Field'!$F$64="undrained"),BH276,""))</f>
        <v/>
      </c>
      <c r="DU276" s="409" t="str">
        <f>IF(AND('[1]Multi-Field'!$E$65=[1]Lists!BF276,'[1]Multi-Field'!$F$65="Drained"),BI276,IF(AND('[1]Multi-Field'!$E$65=[1]Lists!BF276,'[1]Multi-Field'!$F$65="undrained"),BH276,""))</f>
        <v/>
      </c>
      <c r="DV276" s="409" t="str">
        <f>IF(AND('[1]Multi-Field'!$E$66=[1]Lists!BF276,'[1]Multi-Field'!$F$66="Drained"),BI276,IF(AND('[1]Multi-Field'!$E$66=[1]Lists!BF276,'[1]Multi-Field'!$F$66="undrained"),BH276,""))</f>
        <v/>
      </c>
      <c r="DW276" s="409" t="str">
        <f>IF(AND('[1]Multi-Field'!$E$67=[1]Lists!BF276,'[1]Multi-Field'!$F$67="Drained"),BI276,IF(AND('[1]Multi-Field'!$E$67=[1]Lists!BF276,'[1]Multi-Field'!$F$67="undrained"),BH276,""))</f>
        <v/>
      </c>
      <c r="DX276" s="409" t="str">
        <f>IF(AND('[1]Multi-Field'!$E$68=[1]Lists!BF276,'[1]Multi-Field'!$F$68="Drained"),BI276,IF(AND('[1]Multi-Field'!$E$68=[1]Lists!BF276,'[1]Multi-Field'!$F$68="undrained"),BH276,""))</f>
        <v/>
      </c>
      <c r="DY276" s="409" t="str">
        <f>IF(AND('[1]Multi-Field'!$E$69=[1]Lists!BF276,'[1]Multi-Field'!$F$69="Drained"),BI276,IF(AND('[1]Multi-Field'!$E$69=[1]Lists!BF276,'[1]Multi-Field'!$F$69="undrained"),BH276,""))</f>
        <v/>
      </c>
      <c r="DZ276" s="409" t="str">
        <f>IF(AND('[1]Multi-Field'!$E$70=[1]Lists!BF276,'[1]Multi-Field'!$F$70="Drained"),BI276,IF(AND('[1]Multi-Field'!$E$70=[1]Lists!BF276,'[1]Multi-Field'!$F$70="undrained"),BH276,""))</f>
        <v/>
      </c>
      <c r="EA276" s="409" t="str">
        <f>IF(AND('[1]Multi-Field'!$E$71=[1]Lists!BF276,'[1]Multi-Field'!$F$71="Drained"),BI276,IF(AND('[1]Multi-Field'!$E$71=[1]Lists!BF276,'[1]Multi-Field'!$F$71="undrained"),BH276,""))</f>
        <v/>
      </c>
      <c r="EB276" s="409" t="str">
        <f>IF(AND('[1]Multi-Field'!$E$72=[1]Lists!BF276,'[1]Multi-Field'!$F$72="Drained"),BI276,IF(AND('[1]Multi-Field'!$E$72=[1]Lists!BF276,'[1]Multi-Field'!$F$72="undrained"),BH276,""))</f>
        <v/>
      </c>
      <c r="EC276" s="409" t="str">
        <f>IF(AND('[1]Multi-Field'!$E$73=[1]Lists!BF276,'[1]Multi-Field'!$F$73="Drained"),BI276,IF(AND('[1]Multi-Field'!$E$73=[1]Lists!BF276,'[1]Multi-Field'!$F$73="undrained"),BH276,""))</f>
        <v/>
      </c>
      <c r="ED276" s="409" t="str">
        <f>IF(AND('[1]Multi-Field'!$E$74=[1]Lists!BF276,'[1]Multi-Field'!$F$74="Drained"),BI276,IF(AND('[1]Multi-Field'!$E$74=[1]Lists!BF276,'[1]Multi-Field'!$F$74="undrained"),BH276,""))</f>
        <v/>
      </c>
      <c r="EE276" s="409" t="str">
        <f>IF(AND('[1]Multi-Field'!$E$75=[1]Lists!BF276,'[1]Multi-Field'!$F$75="Drained"),BI276,IF(AND('[1]Multi-Field'!$E$75=[1]Lists!BF276,'[1]Multi-Field'!$F$75="undrained"),BH276,""))</f>
        <v/>
      </c>
      <c r="EF276" s="409" t="str">
        <f>IF(AND('[1]Multi-Field'!$E$76=[1]Lists!BF276,'[1]Multi-Field'!$F$76="Drained"),BI276,IF(AND('[1]Multi-Field'!$E$76=[1]Lists!BF276,'[1]Multi-Field'!$F$6="undrained"),BH276,""))</f>
        <v/>
      </c>
      <c r="EG276" s="409" t="str">
        <f>IF(AND('[1]Multi-Field'!$E$77=[1]Lists!BF276,'[1]Multi-Field'!$F$77="Drained"),BI276,IF(AND('[1]Multi-Field'!$E$77=[1]Lists!BF276,'[1]Multi-Field'!$F$77="undrained"),BH276,""))</f>
        <v/>
      </c>
      <c r="EH276" s="409" t="str">
        <f>IF(AND('[1]Multi-Field'!$E$78=[1]Lists!BF276,'[1]Multi-Field'!$F$78="Drained"),BI276,IF(AND('[1]Multi-Field'!$E$78=[1]Lists!BF276,'[1]Multi-Field'!$F$78="undrained"),BH276,""))</f>
        <v/>
      </c>
      <c r="EI276" s="409" t="str">
        <f>IF(AND('[1]Multi-Field'!$E$79=[1]Lists!BF276,'[1]Multi-Field'!$F$79="Drained"),BI276,IF(AND('[1]Multi-Field'!$E$79=[1]Lists!BF276,'[1]Multi-Field'!$F$79="undrained"),BH276,""))</f>
        <v/>
      </c>
      <c r="EJ276" s="409" t="str">
        <f>IF(AND('[1]Multi-Field'!$E$80=[1]Lists!BF276,'[1]Multi-Field'!$F$80="Drained"),BI276,IF(AND('[1]Multi-Field'!$E$80=[1]Lists!BF276,'[1]Multi-Field'!$F$80="undrained"),BH276,""))</f>
        <v/>
      </c>
      <c r="EK276" s="409" t="str">
        <f>IF(AND('[1]Multi-Field'!$E$81=[1]Lists!BF276,'[1]Multi-Field'!$F$81="Drained"),BI276,IF(AND('[1]Multi-Field'!$E$81=[1]Lists!BF276,'[1]Multi-Field'!$F$81="undrained"),BH276,""))</f>
        <v/>
      </c>
      <c r="EL276" s="409" t="str">
        <f>IF(AND('[1]Multi-Field'!$E$82=[1]Lists!BF276,'[1]Multi-Field'!$F$82="Drained"),BI276,IF(AND('[1]Multi-Field'!$E$82=[1]Lists!BF276,'[1]Multi-Field'!$F$82="undrained"),BH276,""))</f>
        <v/>
      </c>
      <c r="EM276" s="409" t="str">
        <f>IF(AND('[1]Multi-Field'!$E$83=[1]Lists!BF276,'[1]Multi-Field'!$F$83="Drained"),BI276,IF(AND('[1]Multi-Field'!$E$83=[1]Lists!BF276,'[1]Multi-Field'!$F$83="undrained"),BH276,""))</f>
        <v/>
      </c>
      <c r="EN276" s="409" t="str">
        <f>IF(AND('[1]Multi-Field'!$E$84=[1]Lists!BF276,'[1]Multi-Field'!$F$84="Drained"),BI276,IF(AND('[1]Multi-Field'!$E$84=[1]Lists!BF276,'[1]Multi-Field'!$F$84="undrained"),BH276,""))</f>
        <v/>
      </c>
      <c r="EO276" s="409" t="str">
        <f>IF(AND('[1]Multi-Field'!$E$85=[1]Lists!BF276,'[1]Multi-Field'!$F$85="Drained"),BI276,IF(AND('[1]Multi-Field'!$E$85=[1]Lists!BF276,'[1]Multi-Field'!$F$85="undrained"),BH276,""))</f>
        <v/>
      </c>
      <c r="EP276" s="409" t="str">
        <f>IF(AND('[1]Multi-Field'!$E$86=[1]Lists!BF276,'[1]Multi-Field'!$F$86="Drained"),BI276,IF(AND('[1]Multi-Field'!$E$86=[1]Lists!BF276,'[1]Multi-Field'!$F$86="undrained"),BH276,""))</f>
        <v/>
      </c>
      <c r="EQ276" s="409" t="str">
        <f>IF(AND('[1]Multi-Field'!$E$87=[1]Lists!BF276,'[1]Multi-Field'!$F$87="Drained"),BI276,IF(AND('[1]Multi-Field'!$E$87=[1]Lists!BF276,'[1]Multi-Field'!$F$87="undrained"),BH276,""))</f>
        <v/>
      </c>
      <c r="ER276" s="409" t="str">
        <f>IF(AND('[1]Multi-Field'!$E$88=[1]Lists!BF276,'[1]Multi-Field'!$F$88="Drained"),BI276,IF(AND('[1]Multi-Field'!$E$88=[1]Lists!BF276,'[1]Multi-Field'!$F$88="undrained"),BH276,""))</f>
        <v/>
      </c>
      <c r="ES276" s="409" t="str">
        <f>IF(AND('[1]Multi-Field'!$E$89=[1]Lists!BF276,'[1]Multi-Field'!$F$89="Drained"),BI276,IF(AND('[1]Multi-Field'!$E$89=[1]Lists!BF276,'[1]Multi-Field'!$F$89="undrained"),BH276,""))</f>
        <v/>
      </c>
      <c r="ET276" s="409" t="str">
        <f>IF(AND('[1]Multi-Field'!$E$90=[1]Lists!BF276,'[1]Multi-Field'!$F$90="Drained"),BI276,IF(AND('[1]Multi-Field'!$E$90=[1]Lists!BF276,'[1]Multi-Field'!$F$90="undrained"),BH276,""))</f>
        <v/>
      </c>
      <c r="EU276" s="409" t="str">
        <f>IF(AND('[1]Multi-Field'!$E$91=[1]Lists!BF276,'[1]Multi-Field'!$F$91="Drained"),BI276,IF(AND('[1]Multi-Field'!$E$91=[1]Lists!BF276,'[1]Multi-Field'!$F$91="undrained"),BH276,""))</f>
        <v/>
      </c>
      <c r="EV276" s="409" t="str">
        <f>IF(AND('[1]Multi-Field'!$E$92=[1]Lists!BF276,'[1]Multi-Field'!$F$92="Drained"),BI276,IF(AND('[1]Multi-Field'!$E$92=[1]Lists!BF276,'[1]Multi-Field'!$F$92="undrained"),BH276,""))</f>
        <v/>
      </c>
      <c r="EW276" s="409" t="str">
        <f>IF(AND('[1]Multi-Field'!$E$93=[1]Lists!BF276,'[1]Multi-Field'!$F$93="Drained"),BI276,IF(AND('[1]Multi-Field'!$E$93=[1]Lists!BF276,'[1]Multi-Field'!$F$93="undrained"),BH276,""))</f>
        <v/>
      </c>
      <c r="EX276" s="409" t="str">
        <f>IF(AND('[1]Multi-Field'!$E$94=[1]Lists!BF276,'[1]Multi-Field'!$F$94="Drained"),BI276,IF(AND('[1]Multi-Field'!$E$94=[1]Lists!BF276,'[1]Multi-Field'!$F$94="undrained"),BH276,""))</f>
        <v/>
      </c>
      <c r="EY276" s="409" t="str">
        <f>IF(AND('[1]Multi-Field'!$E$95=[1]Lists!BF276,'[1]Multi-Field'!$F$95="Drained"),BI276,IF(AND('[1]Multi-Field'!$E$95=[1]Lists!BF276,'[1]Multi-Field'!$F$95="undrained"),BH276,""))</f>
        <v/>
      </c>
      <c r="EZ276" s="409" t="str">
        <f>IF(AND('[1]Multi-Field'!$E$96=[1]Lists!BF276,'[1]Multi-Field'!$F$96="Drained"),BI276,IF(AND('[1]Multi-Field'!$E$96=[1]Lists!BF276,'[1]Multi-Field'!$F$96="undrained"),BH276,""))</f>
        <v/>
      </c>
      <c r="FA276" s="409" t="str">
        <f>IF(AND('[1]Multi-Field'!$E$97=[1]Lists!BF276,'[1]Multi-Field'!$F$97="Drained"),BI276,IF(AND('[1]Multi-Field'!$E$97=[1]Lists!BF276,'[1]Multi-Field'!$F$97="undrained"),BH276,""))</f>
        <v/>
      </c>
      <c r="FB276" s="409" t="str">
        <f>IF(AND('[1]Multi-Field'!$E$98=[1]Lists!BF276,'[1]Multi-Field'!$F$98="Drained"),BI276,IF(AND('[1]Multi-Field'!$E$98=[1]Lists!BF276,'[1]Multi-Field'!$F$98="undrained"),BH276,""))</f>
        <v/>
      </c>
      <c r="FC276" s="409" t="str">
        <f>IF(AND('[1]Multi-Field'!$E$99=[1]Lists!BF276,'[1]Multi-Field'!$F$99="Drained"),BI276,IF(AND('[1]Multi-Field'!$E$99=[1]Lists!BF276,'[1]Multi-Field'!$F$99="undrained"),BH276,""))</f>
        <v/>
      </c>
      <c r="FD276" s="409" t="str">
        <f>IF(AND('[1]Multi-Field'!$E$100=[1]Lists!BF276,'[1]Multi-Field'!$F$100="Drained"),BI276,IF(AND('[1]Multi-Field'!$E$100=[1]Lists!BF276,'[1]Multi-Field'!$F$100="undrained"),BH276,""))</f>
        <v/>
      </c>
      <c r="FE276" s="409" t="str">
        <f>IF(AND('[1]Multi-Field'!$E$101=[1]Lists!BF276,'[1]Multi-Field'!$F$101="Drained"),BI276,IF(AND('[1]Multi-Field'!$E$101=[1]Lists!BF276,'[1]Multi-Field'!$F$101="undrained"),BH276,""))</f>
        <v/>
      </c>
      <c r="FF276" s="409" t="str">
        <f>IF(AND('[1]Multi-Field'!$E$102=[1]Lists!BF276,'[1]Multi-Field'!$F$102="Drained"),BI276,IF(AND('[1]Multi-Field'!$E$102=[1]Lists!BF276,'[1]Multi-Field'!$F$102="undrained"),BH276,""))</f>
        <v/>
      </c>
      <c r="FG276" s="409" t="str">
        <f>IF(AND('[1]Multi-Field'!$E$103=[1]Lists!BF276,'[1]Multi-Field'!$F$103="Drained"),BI276,IF(AND('[1]Multi-Field'!$E$103=[1]Lists!BF276,'[1]Multi-Field'!$F$103="undrained"),BH276,""))</f>
        <v/>
      </c>
      <c r="FH276" s="409" t="str">
        <f>IF(AND('[1]Multi-Field'!$E$104=[1]Lists!BF276,'[1]Multi-Field'!$F$104="Drained"),BI276,IF(AND('[1]Multi-Field'!$E$104=[1]Lists!BF276,'[1]Multi-Field'!$F$104="undrained"),BH276,""))</f>
        <v/>
      </c>
      <c r="FI276" s="409" t="str">
        <f>IF(AND('[1]Multi-Field'!$E$105=[1]Lists!BF276,'[1]Multi-Field'!$F$105="Drained"),BI276,IF(AND('[1]Multi-Field'!$E$105=[1]Lists!BF276,'[1]Multi-Field'!$F$105="undrained"),BH276,""))</f>
        <v/>
      </c>
      <c r="FJ276" s="409" t="str">
        <f>IF(AND('[1]Multi-Field'!$E$106=[1]Lists!BF276,'[1]Multi-Field'!$F$106="Drained"),BI276,IF(AND('[1]Multi-Field'!$E$106=[1]Lists!BF276,'[1]Multi-Field'!$F$106="undrained"),BH276,""))</f>
        <v/>
      </c>
      <c r="FK276" s="409" t="str">
        <f>IF(AND('[1]Multi-Field'!$E$107=[1]Lists!BF276,'[1]Multi-Field'!$F$107="Drained"),BI276,IF(AND('[1]Multi-Field'!$E$107=[1]Lists!BF276,'[1]Multi-Field'!$F$107="undrained"),BH276,""))</f>
        <v/>
      </c>
      <c r="FL276" s="409" t="str">
        <f>IF(AND('[1]Multi-Field'!$E$108=[1]Lists!BF276,'[1]Multi-Field'!$F$108="Drained"),BI276,IF(AND('[1]Multi-Field'!$E$108=[1]Lists!BF276,'[1]Multi-Field'!$F$108="undrained"),BH276,""))</f>
        <v/>
      </c>
      <c r="FM276" s="409" t="str">
        <f>IF(AND('[1]Multi-Field'!$E$109=[1]Lists!BF276,'[1]Multi-Field'!$F$109="Drained"),BI276,IF(AND('[1]Multi-Field'!$E$109=[1]Lists!BF276,'[1]Multi-Field'!$F$109="undrained"),BH276,""))</f>
        <v/>
      </c>
      <c r="FN276" s="409" t="str">
        <f>IF(AND('[1]Multi-Field'!$E$110=[1]Lists!BF276,'[1]Multi-Field'!$F$110="Drained"),BI276,IF(AND('[1]Multi-Field'!$E$110=[1]Lists!BF276,'[1]Multi-Field'!$F$110="undrained"),BH276,""))</f>
        <v/>
      </c>
      <c r="FO276" s="409" t="str">
        <f>IF(AND('[1]Multi-Field'!$E$111=[1]Lists!BF276,'[1]Multi-Field'!$F$111="Drained"),BI276,IF(AND('[1]Multi-Field'!$E$111=[1]Lists!BF276,'[1]Multi-Field'!$F$111="undrained"),BH276,""))</f>
        <v/>
      </c>
      <c r="FP276" s="409" t="str">
        <f>IF(AND('[1]Multi-Field'!$E$112=[1]Lists!BF276,'[1]Multi-Field'!$F$112="Drained"),BI276,IF(AND('[1]Multi-Field'!$E$112=[1]Lists!BF276,'[1]Multi-Field'!$F$112="undrained"),BH276,""))</f>
        <v/>
      </c>
      <c r="FQ276" s="409" t="str">
        <f>IF(AND('[1]Multi-Field'!$E$113=[1]Lists!BF276,'[1]Multi-Field'!$F$113="Drained"),BI276,IF(AND('[1]Multi-Field'!$E$113=[1]Lists!BF276,'[1]Multi-Field'!$F$113="undrained"),BH276,""))</f>
        <v/>
      </c>
      <c r="FR276" s="409" t="str">
        <f>IF(AND('[1]Multi-Field'!$E$114=[1]Lists!BF276,'[1]Multi-Field'!$F$114="Drained"),BI276,IF(AND('[1]Multi-Field'!$E$114=[1]Lists!BF276,'[1]Multi-Field'!$F$114="undrained"),BH276,""))</f>
        <v/>
      </c>
      <c r="FS276" s="409" t="str">
        <f>IF(AND('[1]Multi-Field'!$E$115=[1]Lists!BF276,'[1]Multi-Field'!$F$115="Drained"),BI276,IF(AND('[1]Multi-Field'!$E$115=[1]Lists!BF276,'[1]Multi-Field'!$F$115="undrained"),BH276,""))</f>
        <v/>
      </c>
      <c r="FT276" s="409" t="str">
        <f>IF(AND('[1]Multi-Field'!$E$116=[1]Lists!BF276,'[1]Multi-Field'!$F$116="Drained"),BI276,IF(AND('[1]Multi-Field'!$E$116=[1]Lists!BF276,'[1]Multi-Field'!$F$116="undrained"),BH276,""))</f>
        <v/>
      </c>
      <c r="FU276" s="409" t="str">
        <f>IF(AND('[1]Multi-Field'!$E$117=[1]Lists!BF276,'[1]Multi-Field'!$F$117="Drained"),BI276,IF(AND('[1]Multi-Field'!$E$117=[1]Lists!BF276,'[1]Multi-Field'!$F$117="undrained"),BH276,""))</f>
        <v/>
      </c>
      <c r="FV276" s="409" t="str">
        <f>IF(AND('[1]Multi-Field'!$E$118=[1]Lists!BF276,'[1]Multi-Field'!$F$118="Drained"),BI276,IF(AND('[1]Multi-Field'!$E$118=[1]Lists!BF276,'[1]Multi-Field'!$F$118="undrained"),BH276,""))</f>
        <v/>
      </c>
      <c r="FW276" s="409" t="str">
        <f>IF(AND('[1]Multi-Field'!$E$119=[1]Lists!BF276,'[1]Multi-Field'!$F$119="Drained"),BI276,IF(AND('[1]Multi-Field'!$E$119=[1]Lists!BF276,'[1]Multi-Field'!$F$119="undrained"),BH276,""))</f>
        <v/>
      </c>
      <c r="FX276" s="409" t="str">
        <f>IF(AND('[1]Multi-Field'!$E$120=[1]Lists!BF276,'[1]Multi-Field'!$F$120="Drained"),BI276,IF(AND('[1]Multi-Field'!$E$120=[1]Lists!BF276,'[1]Multi-Field'!$F$120="undrained"),BH276,""))</f>
        <v/>
      </c>
    </row>
    <row r="277" spans="1:180" ht="13.5" customHeight="1">
      <c r="A277" s="7" t="s">
        <v>363</v>
      </c>
      <c r="B277" s="7"/>
      <c r="C277" s="7"/>
      <c r="D277" s="8">
        <v>75</v>
      </c>
      <c r="E277" s="8">
        <f t="shared" si="46"/>
        <v>75</v>
      </c>
      <c r="F277" s="8">
        <f t="shared" si="47"/>
        <v>75</v>
      </c>
      <c r="G277" s="8">
        <v>75</v>
      </c>
      <c r="H277" s="8">
        <v>75</v>
      </c>
      <c r="I277" s="8">
        <f t="shared" si="50"/>
        <v>75</v>
      </c>
      <c r="J277" s="8">
        <f t="shared" si="51"/>
        <v>75</v>
      </c>
      <c r="K277" s="8">
        <v>75</v>
      </c>
      <c r="L277" s="8">
        <v>115</v>
      </c>
      <c r="M277" s="8">
        <f t="shared" si="48"/>
        <v>115</v>
      </c>
      <c r="N277" s="8">
        <f t="shared" si="49"/>
        <v>115</v>
      </c>
      <c r="O277" s="8">
        <v>115</v>
      </c>
      <c r="P277" s="391">
        <v>252</v>
      </c>
      <c r="Q277" s="394"/>
      <c r="R277" s="395" t="b">
        <f>IF(OR('Multi-Field'!AA254=Lists!$AC$42,'Multi-Field'!AA254=Lists!$AC$43),IF('Multi-Field'!Z254="x",(IF('Multi-Field'!AC254=Lists!$Q$11,Lists!$R$11,IF('Multi-Field'!AC254=Lists!$Q$12,Lists!$R$12,IF('Multi-Field'!AC254=Lists!$Q$13,Lists!$R$13,IF('Multi-Field'!AC254=Lists!$Q$14,Lists!$R$14))))),IF('Multi-Field'!X254="x",(IF('Multi-Field'!AC254=Lists!$Q$11,Lists!$S$11,IF('Multi-Field'!AC254=Lists!$Q$12,Lists!$S$12,IF('Multi-Field'!AC254=Lists!$Q$13,Lists!$S$13,IF('Multi-Field'!AC254=Lists!$Q$14,Lists!$S$14))))),IF('Multi-Field'!V254="x",(IF('Multi-Field'!AC254=Lists!$Q$11,Lists!$T$11,IF('Multi-Field'!AC254=Lists!$Q$12,Lists!$T$12,IF('Multi-Field'!AC254=Lists!$Q$13,Lists!$T$13,IF('Multi-Field'!AC254=Lists!$Q$14,Lists!$T$14))))),0))))</f>
        <v>0</v>
      </c>
      <c r="S277" s="395" t="str">
        <f t="shared" si="45"/>
        <v/>
      </c>
      <c r="T277" s="395"/>
      <c r="U277" s="396"/>
      <c r="AI277" s="384">
        <f>'[1]Multi-Field'!B273</f>
        <v>0</v>
      </c>
      <c r="AJ277" s="387" t="str">
        <f>IF(OR('[1]Multi-Field'!Q117=[1]Lists!$AC$42,'[1]Multi-Field'!Q117=[1]Lists!$AC$43),"x","")</f>
        <v/>
      </c>
      <c r="AK277" s="387" t="str">
        <f>IF(OR('[1]Multi-Field'!Q117=[1]Lists!$AC$6,'[1]Multi-Field'!Q117=$AC$2,'[1]Multi-Field'!Q117=$AC$4),"x","")</f>
        <v/>
      </c>
      <c r="AL277" s="387" t="str">
        <f>IF(OR('[1]Multi-Field'!Q117=[1]Lists!$AC$7,'[1]Multi-Field'!Q117=$AC$3,'[1]Multi-Field'!Q117=$AC$5),"x","")</f>
        <v/>
      </c>
      <c r="AM277" s="387" t="str">
        <f>IF(OR('[1]Multi-Field'!Q117=$AC$23,'[1]Multi-Field'!Q117=$AC$13,'[1]Multi-Field'!Q117=$AC$9,'[1]Multi-Field'!Q117=$AC$19,'[1]Multi-Field'!Q117=$AC$47),"x","")</f>
        <v/>
      </c>
      <c r="AN277" s="387" t="str">
        <f>IF(OR('[1]Multi-Field'!Q117=$AC$24,'[1]Multi-Field'!Q117=$AC$14,'[1]Multi-Field'!Q117=$AC$10,'[1]Multi-Field'!Q117=$AC$22,'[1]Multi-Field'!Q117=$AC$48),"x","")</f>
        <v/>
      </c>
      <c r="AO277" s="387" t="str">
        <f>IF(OR('[1]Multi-Field'!Q117=$AC$21,'[1]Multi-Field'!Q117=$AC$28,'[1]Multi-Field'!Q117=$AC$62,'[1]Multi-Field'!Q117=$AC$102,'[1]Multi-Field'!Q117=$AC$98),"x","")</f>
        <v/>
      </c>
      <c r="AP277" s="387" t="str">
        <f>IF(OR('[1]Multi-Field'!Q117=$AC$25,'[1]Multi-Field'!Q117=$AC$63,'[1]Multi-Field'!Q117=$AC$85,'[1]Multi-Field'!Q117=$AC$87,'[1]Multi-Field'!Q117=$AC$92,'[1]Multi-Field'!Q117=$AC$93),"x","")</f>
        <v/>
      </c>
      <c r="AQ277" s="387" t="str">
        <f>IF(OR('[1]Multi-Field'!Q117=$AC$20,'[1]Multi-Field'!Q117=$AC$27,'[1]Multi-Field'!Q117=$AC$58,'[1]Multi-Field'!Q117=$AC$86,'[1]Multi-Field'!Q117=$AC$103,'[1]Multi-Field'!Q117=$AC$94),"x","")</f>
        <v/>
      </c>
      <c r="AR277" s="387" t="str">
        <f>IF(OR('[1]Multi-Field'!Q117=$AC$35,'[1]Multi-Field'!Q117=$AC$40,'[1]Multi-Field'!Q117=$AC$45,),"x","")</f>
        <v/>
      </c>
      <c r="AS277" s="387" t="str">
        <f>IF(OR('[1]Multi-Field'!Q117=$AC$36,'[1]Multi-Field'!Q117=$AC$41,'[1]Multi-Field'!Q117=$AC$46,),"x","")</f>
        <v/>
      </c>
      <c r="AT277" s="387" t="str">
        <f>IF(OR('[1]Multi-Field'!Q117=$AC$52,'[1]Multi-Field'!Q117=$AC$53,'[1]Multi-Field'!Q117=$AC$54,'[1]Multi-Field'!Q117=$AC$55,'[1]Multi-Field'!Q117=$AC$68,'[1]Multi-Field'!Q117=$AC$69,'[1]Multi-Field'!Q117=$AC$74,'[1]Multi-Field'!Q117=$AC$71,'[1]Multi-Field'!Q117=$AC$70),"x","")</f>
        <v>x</v>
      </c>
      <c r="AU277" s="387" t="str">
        <f>IF('[1]Multi-Field'!Q117=$AC$72,"x","")</f>
        <v/>
      </c>
      <c r="AV277" s="387" t="str">
        <f>IF('[1]Multi-Field'!Q117=$AC$73,"x","")</f>
        <v/>
      </c>
      <c r="AW277" s="387" t="str">
        <f>IF('[1]Multi-Field'!Q117=$AC$83,"x","")</f>
        <v/>
      </c>
      <c r="AX277" s="387" t="str">
        <f>IF('[1]Multi-Field'!Q117=$AC$84,"x","")</f>
        <v/>
      </c>
      <c r="AY277" s="387" t="str">
        <f>IF('[1]Multi-Field'!Q117=$AC$97,"x","")</f>
        <v/>
      </c>
      <c r="AZ277" s="387" t="str">
        <f>IF('[1]Multi-Field'!Q117=$AC$99,"x","")</f>
        <v/>
      </c>
      <c r="BA277" s="387" t="str">
        <f>IF('[1]Multi-Field'!Q117=$AC$104,"x","")</f>
        <v/>
      </c>
      <c r="BB277" s="387" t="str">
        <f>IF('[1]Multi-Field'!Q117=$AC$105,"x","")</f>
        <v/>
      </c>
      <c r="BC277" s="388"/>
      <c r="BF277" s="411" t="s">
        <v>1443</v>
      </c>
      <c r="BG277" s="412">
        <v>3</v>
      </c>
      <c r="BH277" s="412">
        <v>5</v>
      </c>
      <c r="BI277" s="412">
        <v>5</v>
      </c>
      <c r="BJ277" s="409" t="e">
        <f>IF(AND('[1]Single Field'!#REF!=[1]Lists!BF277,'[1]Single Field'!#REF!="Drained"),"x",IF(AND('[1]Single Field'!#REF!=[1]Lists!BF277,'[1]Single Field'!#REF!="Undrained"),O,""))</f>
        <v>#REF!</v>
      </c>
      <c r="BK277" s="409" t="str">
        <f>IF(AND('[1]Multi-Field'!$E$3=[1]Lists!BF277,'[1]Multi-Field'!$F$3="Drained"),BI277,IF(AND('[1]Multi-Field'!$E$3=BF277,'[1]Multi-Field'!$F$3="undrained"),BH277,""))</f>
        <v/>
      </c>
      <c r="BL277" s="409" t="str">
        <f>IF(AND('[1]Multi-Field'!$E$4=BF277,'[1]Multi-Field'!$F$4="Drained"),BI277,IF(AND('[1]Multi-Field'!$E$4=BF277,'[1]Multi-Field'!$F$4="undrained"),BH277,""))</f>
        <v/>
      </c>
      <c r="BM277" s="409" t="str">
        <f>IF(AND('[1]Multi-Field'!$E$5=BF277,'[1]Multi-Field'!$F$5="Drained"),BI277,IF(AND('[1]Multi-Field'!$E$5=BF277,'[1]Multi-Field'!$F$5="undrained"),BH277,""))</f>
        <v/>
      </c>
      <c r="BN277" s="409" t="str">
        <f>IF(AND('[1]Multi-Field'!$E$6=BF277,'[1]Multi-Field'!$F$6="Drained"),BI277,IF(AND('[1]Multi-Field'!$E$6=BF277,'[1]Multi-Field'!$F$6="undrained"),BH277,""))</f>
        <v/>
      </c>
      <c r="BO277" s="409" t="str">
        <f>IF(AND('[1]Multi-Field'!$E$7=BF277,'[1]Multi-Field'!$F$7="Drained"),BI277,IF(AND('[1]Multi-Field'!$E$7=BF277,'[1]Multi-Field'!$F$7="undrained"),BH277,""))</f>
        <v/>
      </c>
      <c r="BP277" s="409" t="str">
        <f>IF(AND('[1]Multi-Field'!$E$8=BF277,'[1]Multi-Field'!$F$8="Drained"),BI277,IF(AND('[1]Multi-Field'!$E$8=BF277,'[1]Multi-Field'!$F$8="undrained"),BH277,""))</f>
        <v/>
      </c>
      <c r="BQ277" s="409" t="str">
        <f>IF(AND('[1]Multi-Field'!$E$9=BF277,'[1]Multi-Field'!$F$9="Drained"),BI277,IF(AND('[1]Multi-Field'!$E$9=BF277,'[1]Multi-Field'!$F$9="undrained"),BH277,""))</f>
        <v/>
      </c>
      <c r="BR277" s="409" t="str">
        <f>IF(AND('[1]Multi-Field'!$E$10=BF277,'[1]Multi-Field'!$F$10="Drained"),BI277,IF(AND('[1]Multi-Field'!$E$10=BF277,'[1]Multi-Field'!$F$10="undrained"),BH277,""))</f>
        <v/>
      </c>
      <c r="BS277" s="409" t="str">
        <f>IF(AND('[1]Multi-Field'!$E$11=BF277,'[1]Multi-Field'!$F$11="Drained"),BI277,IF(AND('[1]Multi-Field'!$E$11=BF277,'[1]Multi-Field'!$F$11="undrained"),BH277,""))</f>
        <v/>
      </c>
      <c r="BT277" s="409" t="str">
        <f>IF(AND('[1]Multi-Field'!$E$12=BF277,'[1]Multi-Field'!$F$12="Drained"),BI277,IF(AND('[1]Multi-Field'!$E$12=BF277,'[1]Multi-Field'!$F$12="undrained"),BH277,""))</f>
        <v/>
      </c>
      <c r="BU277" s="409" t="str">
        <f>IF(AND('[1]Multi-Field'!$E$13=BF277,'[1]Multi-Field'!$F$13="Drained"),BI277,IF(AND('[1]Multi-Field'!$E$3=BF277,'[1]Multi-Field'!$F$13="undrained"),BH277,""))</f>
        <v/>
      </c>
      <c r="BV277" s="409" t="str">
        <f>IF(AND('[1]Multi-Field'!$E$14=BF277,'[1]Multi-Field'!$F$14="Drained"),BI277,IF(AND('[1]Multi-Field'!$E$14=BF277,'[1]Multi-Field'!$F$14="undrained"),BH277,""))</f>
        <v/>
      </c>
      <c r="BW277" s="409" t="str">
        <f>IF(AND('[1]Multi-Field'!$E$15=BF277,'[1]Multi-Field'!$F$15="Drained"),BI277,IF(AND('[1]Multi-Field'!$E$15=BF277,'[1]Multi-Field'!$F$15="undrained"),BH277,""))</f>
        <v/>
      </c>
      <c r="BX277" s="409" t="str">
        <f>IF(AND('[1]Multi-Field'!$E$16=[1]Lists!BF277,'[1]Multi-Field'!$F$16="Drained"),BI277,IF(AND('[1]Multi-Field'!$E$16=[1]Lists!BF277,'[1]Multi-Field'!$F$16="undrained"),BH277,""))</f>
        <v/>
      </c>
      <c r="BY277" s="409" t="str">
        <f>IF(AND('[1]Multi-Field'!$E$17=[1]Lists!BF277,'[1]Multi-Field'!$F$17="Drained"),BI277,IF(AND('[1]Multi-Field'!$E$17=[1]Lists!BF277,'[1]Multi-Field'!$F$17="undrained"),BH277,""))</f>
        <v/>
      </c>
      <c r="BZ277" s="409" t="str">
        <f>IF(AND('[1]Multi-Field'!$E$18=[1]Lists!BF277,'[1]Multi-Field'!$F$18="Drained"),BI277,IF(AND('[1]Multi-Field'!$E$18=[1]Lists!BF277,'[1]Multi-Field'!$F$18="undrained"),BH277,""))</f>
        <v/>
      </c>
      <c r="CA277" s="409" t="str">
        <f>IF(AND('[1]Multi-Field'!$E$19=[1]Lists!BF277,'[1]Multi-Field'!$F$19="Drained"),BI277,IF(AND('[1]Multi-Field'!$E$19=[1]Lists!BF277,'[1]Multi-Field'!$F$19="undrained"),BH277,""))</f>
        <v/>
      </c>
      <c r="CB277" s="409" t="str">
        <f>IF(AND('[1]Multi-Field'!$E$20=[1]Lists!BF277,'[1]Multi-Field'!$F$20="Drained"),BI277,IF(AND('[1]Multi-Field'!$E$20=[1]Lists!BF277,'[1]Multi-Field'!$F$20="undrained"),BH277,""))</f>
        <v/>
      </c>
      <c r="CC277" s="409" t="str">
        <f>IF(AND('[1]Multi-Field'!$E$21=[1]Lists!BF277,'[1]Multi-Field'!$F$21="Drained"),BI277,IF(AND('[1]Multi-Field'!$E$21=[1]Lists!BF277,'[1]Multi-Field'!$F$21="undrained"),BH277,""))</f>
        <v/>
      </c>
      <c r="CD277" s="409" t="str">
        <f>IF(AND('[1]Multi-Field'!$E$22=[1]Lists!BF277,'[1]Multi-Field'!$F$22="Drained"),BI277,IF(AND('[1]Multi-Field'!$E$22=[1]Lists!BF277,'[1]Multi-Field'!$F$22="undrained"),BH277,""))</f>
        <v/>
      </c>
      <c r="CE277" s="409" t="str">
        <f>IF(AND('[1]Multi-Field'!$E$23=[1]Lists!BF277,'[1]Multi-Field'!$F$23="Drained"),BI277,IF(AND('[1]Multi-Field'!$E$23=[1]Lists!BF277,'[1]Multi-Field'!$F$23="undrained"),BH277,""))</f>
        <v/>
      </c>
      <c r="CF277" s="409" t="str">
        <f>IF(AND('[1]Multi-Field'!$E$24=[1]Lists!BF277,'[1]Multi-Field'!$F$24="Drained"),BI277,IF(AND('[1]Multi-Field'!$E$24=[1]Lists!BF277,'[1]Multi-Field'!$F$24="undrained"),BH277,""))</f>
        <v/>
      </c>
      <c r="CG277" s="409" t="str">
        <f>IF(AND('[1]Multi-Field'!$E$25=[1]Lists!BF277,'[1]Multi-Field'!$F$25="Drained"),BI277,IF(AND('[1]Multi-Field'!$E$25=[1]Lists!BF277,'[1]Multi-Field'!$F$25="undrained"),BH277,""))</f>
        <v/>
      </c>
      <c r="CH277" s="409" t="str">
        <f>IF(AND('[1]Multi-Field'!$E$26=[1]Lists!BF277,'[1]Multi-Field'!$F$26="Drained"),BI277,IF(AND('[1]Multi-Field'!$E$26=[1]Lists!BF277,'[1]Multi-Field'!$F$26="undrained"),BH277,""))</f>
        <v/>
      </c>
      <c r="CI277" s="409" t="str">
        <f>IF(AND('[1]Multi-Field'!$E$27=[1]Lists!BF277,'[1]Multi-Field'!$F$27="Drained"),BI277,IF(AND('[1]Multi-Field'!$E$27=[1]Lists!BF277,'[1]Multi-Field'!$F$27="undrained"),BH277,""))</f>
        <v/>
      </c>
      <c r="CJ277" s="409" t="str">
        <f>IF(AND('[1]Multi-Field'!$E$28=[1]Lists!BF277,'[1]Multi-Field'!$F$28="Drained"),BI277,IF(AND('[1]Multi-Field'!$E$28=[1]Lists!BF277,'[1]Multi-Field'!$F$28="undrained"),BH277,""))</f>
        <v/>
      </c>
      <c r="CK277" s="409" t="str">
        <f>IF(AND('[1]Multi-Field'!$E$29=[1]Lists!BF277,'[1]Multi-Field'!$F$29="Drained"),BI277,IF(AND('[1]Multi-Field'!$E$29=[1]Lists!BF277,'[1]Multi-Field'!$F$29="undrained"),BH277,""))</f>
        <v/>
      </c>
      <c r="CL277" s="409" t="str">
        <f>IF(AND('[1]Multi-Field'!$E$30=[1]Lists!BF277,'[1]Multi-Field'!$F$30="Drained"),BI277,IF(AND('[1]Multi-Field'!$E$30=[1]Lists!BF277,'[1]Multi-Field'!$F$30="undrained"),BH277,""))</f>
        <v/>
      </c>
      <c r="CM277" s="409" t="str">
        <f>IF(AND('[1]Multi-Field'!$E$31=[1]Lists!BF277,'[1]Multi-Field'!$F$31="Drained"),BI277,IF(AND('[1]Multi-Field'!$E$31=[1]Lists!BF277,'[1]Multi-Field'!$F$31="undrained"),BH277,""))</f>
        <v/>
      </c>
      <c r="CN277" s="409" t="str">
        <f>IF(AND('[1]Multi-Field'!$E$32=[1]Lists!BF277,'[1]Multi-Field'!$F$32="Drained"),BI277,IF(AND('[1]Multi-Field'!$E$32=[1]Lists!BF277,'[1]Multi-Field'!$F$32="undrained"),BH277,""))</f>
        <v/>
      </c>
      <c r="CO277" s="409" t="str">
        <f>IF(AND('[1]Multi-Field'!$E$33=[1]Lists!BF277,'[1]Multi-Field'!$F$33="Drained"),BI277,IF(AND('[1]Multi-Field'!$E$33=[1]Lists!BF277,'[1]Multi-Field'!$F$33="undrained"),BH277,""))</f>
        <v/>
      </c>
      <c r="CP277" s="409" t="str">
        <f>IF(AND('[1]Multi-Field'!$E$34=[1]Lists!BF277,'[1]Multi-Field'!$F$34="Drained"),BI277,IF(AND('[1]Multi-Field'!$E$34=[1]Lists!BF277,'[1]Multi-Field'!$F$34="undrained"),BH277,""))</f>
        <v/>
      </c>
      <c r="CQ277" s="409" t="str">
        <f>IF(AND('[1]Multi-Field'!$E$35=[1]Lists!BF277,'[1]Multi-Field'!$F$35="Drained"),BI277,IF(AND('[1]Multi-Field'!$E$35=[1]Lists!BF277,'[1]Multi-Field'!$F$35="undrained"),BH277,""))</f>
        <v/>
      </c>
      <c r="CR277" s="409" t="str">
        <f>IF(AND('[1]Multi-Field'!$E$36=[1]Lists!BF277,'[1]Multi-Field'!$F$36="Drained"),BI277,IF(AND('[1]Multi-Field'!$E$36=[1]Lists!BF277,'[1]Multi-Field'!$F$36="undrained"),BH277,""))</f>
        <v/>
      </c>
      <c r="CS277" s="409" t="str">
        <f>IF(AND('[1]Multi-Field'!$E$37=[1]Lists!BF277,'[1]Multi-Field'!$F$37="Drained"),BI277,IF(AND('[1]Multi-Field'!$E$37=[1]Lists!BF277,'[1]Multi-Field'!$F$37="undrained"),BH277,""))</f>
        <v/>
      </c>
      <c r="CT277" s="409" t="str">
        <f>IF(AND('[1]Multi-Field'!$E$38=[1]Lists!BF277,'[1]Multi-Field'!$F$38="Drained"),BI277,IF(AND('[1]Multi-Field'!$E$38=[1]Lists!BF277,'[1]Multi-Field'!$F$38="undrained"),BH277,""))</f>
        <v/>
      </c>
      <c r="CU277" s="409" t="str">
        <f>IF(AND('[1]Multi-Field'!$E$39=[1]Lists!BF277,'[1]Multi-Field'!$F$39="Drained"),BI277,IF(AND('[1]Multi-Field'!$E$39=[1]Lists!BF277,'[1]Multi-Field'!$F$39="undrained"),BH277,""))</f>
        <v/>
      </c>
      <c r="CV277" s="409" t="str">
        <f>IF(AND('[1]Multi-Field'!$E$40=[1]Lists!BF277,'[1]Multi-Field'!$F$40="Drained"),BI277,IF(AND('[1]Multi-Field'!$E$40=[1]Lists!BF277,'[1]Multi-Field'!$F$40="undrained"),BH277,""))</f>
        <v/>
      </c>
      <c r="CW277" s="409" t="str">
        <f>IF(AND('[1]Multi-Field'!$E$41=[1]Lists!BF277,'[1]Multi-Field'!$F$40="Drained"),BI277,IF(AND('[1]Multi-Field'!$E$40=[1]Lists!BF277,'[1]Multi-Field'!$F$40="undrained"),BH277,""))</f>
        <v/>
      </c>
      <c r="CX277" s="409" t="str">
        <f>IF(AND('[1]Multi-Field'!$E$42=[1]Lists!BF277,'[1]Multi-Field'!$F$42="Drained"),BI277,IF(AND('[1]Multi-Field'!$E$42=[1]Lists!BF277,'[1]Multi-Field'!$F$42="undrained"),BH277,""))</f>
        <v/>
      </c>
      <c r="CY277" s="409" t="str">
        <f>IF(AND('[1]Multi-Field'!$E$43=[1]Lists!BF277,'[1]Multi-Field'!$F$43="Drained"),BI277,IF(AND('[1]Multi-Field'!$E$43=[1]Lists!BF277,'[1]Multi-Field'!$F$43="undrained"),BH277,""))</f>
        <v/>
      </c>
      <c r="CZ277" s="409" t="str">
        <f>IF(AND('[1]Multi-Field'!$E$44=[1]Lists!BF277,'[1]Multi-Field'!$F$44="Drained"),BI277,IF(AND('[1]Multi-Field'!$E$44=[1]Lists!BF277,'[1]Multi-Field'!$F$44="undrained"),BH277,""))</f>
        <v/>
      </c>
      <c r="DA277" s="409" t="str">
        <f>IF(AND('[1]Multi-Field'!$E$45=[1]Lists!BF277,'[1]Multi-Field'!$F$45="Drained"),BI277,IF(AND('[1]Multi-Field'!$E$45=[1]Lists!BF277,'[1]Multi-Field'!$F$45="undrained"),BH277,""))</f>
        <v/>
      </c>
      <c r="DB277" s="409" t="str">
        <f>IF(AND('[1]Multi-Field'!$E$46=[1]Lists!BF277,'[1]Multi-Field'!$F$46="Drained"),BI277,IF(AND('[1]Multi-Field'!$E$46=[1]Lists!BF277,'[1]Multi-Field'!$F$46="undrained"),BH277,""))</f>
        <v/>
      </c>
      <c r="DC277" s="409" t="str">
        <f>IF(AND('[1]Multi-Field'!$E$47=[1]Lists!BF277,'[1]Multi-Field'!$F$47="Drained"),BI277,IF(AND('[1]Multi-Field'!$E$47=[1]Lists!BF277,'[1]Multi-Field'!$F$47="undrained"),BH277,""))</f>
        <v/>
      </c>
      <c r="DD277" s="409" t="str">
        <f>IF(AND('[1]Multi-Field'!$E$48=[1]Lists!BF277,'[1]Multi-Field'!$F$48="Drained"),BI277,IF(AND('[1]Multi-Field'!$E$48=[1]Lists!BF277,'[1]Multi-Field'!$F$48="undrained"),BH277,""))</f>
        <v/>
      </c>
      <c r="DE277" s="409" t="str">
        <f>IF(AND('[1]Multi-Field'!$E$49=[1]Lists!BF277,'[1]Multi-Field'!$F$49="Drained"),BI277,IF(AND('[1]Multi-Field'!$E$49=[1]Lists!BF277,'[1]Multi-Field'!$F$9="undrained"),BH277,""))</f>
        <v/>
      </c>
      <c r="DF277" s="409" t="str">
        <f>IF(AND('[1]Multi-Field'!$E$50=[1]Lists!BF277,'[1]Multi-Field'!$F$50="Drained"),BI277,IF(AND('[1]Multi-Field'!$E$50=[1]Lists!BF277,'[1]Multi-Field'!$F$50="undrained"),BH277,""))</f>
        <v/>
      </c>
      <c r="DG277" s="409" t="str">
        <f>IF(AND('[1]Multi-Field'!$E$51=[1]Lists!BF277,'[1]Multi-Field'!$F$51="Drained"),BI277,IF(AND('[1]Multi-Field'!$E$51=[1]Lists!BF277,'[1]Multi-Field'!$F$51="undrained"),BH277,""))</f>
        <v/>
      </c>
      <c r="DH277" s="409" t="str">
        <f>IF(AND('[1]Multi-Field'!$E$52=[1]Lists!BF277,'[1]Multi-Field'!$F$52="Drained"),BI277,IF(AND('[1]Multi-Field'!$E$52=[1]Lists!BF277,'[1]Multi-Field'!$F$52="undrained"),BH277,""))</f>
        <v/>
      </c>
      <c r="DI277" s="409" t="str">
        <f>IF(AND('[1]Multi-Field'!$E$53=[1]Lists!BF277,'[1]Multi-Field'!$F$53="Drained"),BI277,IF(AND('[1]Multi-Field'!$E$53=[1]Lists!BF277,'[1]Multi-Field'!$F$53="undrained"),BH277,""))</f>
        <v/>
      </c>
      <c r="DJ277" s="409" t="str">
        <f>IF(AND('[1]Multi-Field'!$E$54=[1]Lists!BF277,'[1]Multi-Field'!$F$54="Drained"),BI277,IF(AND('[1]Multi-Field'!$E$54=[1]Lists!BF277,'[1]Multi-Field'!$F$54="undrained"),BH277,""))</f>
        <v/>
      </c>
      <c r="DK277" s="409" t="str">
        <f>IF(AND('[1]Multi-Field'!$E$55=[1]Lists!BF277,'[1]Multi-Field'!$F$55="Drained"),BI277,IF(AND('[1]Multi-Field'!$E$55=[1]Lists!BF277,'[1]Multi-Field'!$F$55="undrained"),BH277,""))</f>
        <v/>
      </c>
      <c r="DL277" s="409" t="str">
        <f>IF(AND('[1]Multi-Field'!$E$56=[1]Lists!BF277,'[1]Multi-Field'!$F$56="Drained"),BI277,IF(AND('[1]Multi-Field'!$E$56=[1]Lists!BF277,'[1]Multi-Field'!$F$56="undrained"),BH277,""))</f>
        <v/>
      </c>
      <c r="DM277" s="409" t="str">
        <f>IF(AND('[1]Multi-Field'!$E$57=[1]Lists!BF277,'[1]Multi-Field'!$F$57="Drained"),BI277,IF(AND('[1]Multi-Field'!$E$57=[1]Lists!BF277,'[1]Multi-Field'!$F$57="undrained"),BH277,""))</f>
        <v/>
      </c>
      <c r="DN277" s="409" t="str">
        <f>IF(AND('[1]Multi-Field'!$E$58=[1]Lists!BF277,'[1]Multi-Field'!$F$58="Drained"),BI277,IF(AND('[1]Multi-Field'!$E$58=[1]Lists!BF277,'[1]Multi-Field'!$F$58="undrained"),BH277,""))</f>
        <v/>
      </c>
      <c r="DO277" s="409" t="str">
        <f>IF(AND('[1]Multi-Field'!$E$59=[1]Lists!BF277,'[1]Multi-Field'!$F$59="Drained"),BI277,IF(AND('[1]Multi-Field'!$E$59=[1]Lists!BF277,'[1]Multi-Field'!$F$59="undrained"),BH277,""))</f>
        <v/>
      </c>
      <c r="DP277" s="409" t="str">
        <f>IF(AND('[1]Multi-Field'!$E$60=[1]Lists!BF277,'[1]Multi-Field'!$F$60="Drained"),BI277,IF(AND('[1]Multi-Field'!$E$60=[1]Lists!BF277,'[1]Multi-Field'!$F$60="undrained"),BH277,""))</f>
        <v/>
      </c>
      <c r="DQ277" s="409" t="str">
        <f>IF(AND('[1]Multi-Field'!$E$61=[1]Lists!BF277,'[1]Multi-Field'!$F$61="Drained"),BI277,IF(AND('[1]Multi-Field'!$E$61=[1]Lists!BF277,'[1]Multi-Field'!$F$61="undrained"),BH277,""))</f>
        <v/>
      </c>
      <c r="DR277" s="409" t="str">
        <f>IF(AND('[1]Multi-Field'!$E$62=[1]Lists!BF277,'[1]Multi-Field'!$F$62="Drained"),BI277,IF(AND('[1]Multi-Field'!$E$62=[1]Lists!BF277,'[1]Multi-Field'!$F$62="undrained"),BH277,""))</f>
        <v/>
      </c>
      <c r="DS277" s="409" t="str">
        <f>IF(AND('[1]Multi-Field'!$E$63=[1]Lists!BF277,'[1]Multi-Field'!$F$63="Drained"),BI277,IF(AND('[1]Multi-Field'!$E$63=[1]Lists!BF277,'[1]Multi-Field'!$F$63="undrained"),BH277,""))</f>
        <v/>
      </c>
      <c r="DT277" s="409" t="str">
        <f>IF(AND('[1]Multi-Field'!$E$64=[1]Lists!BF277,'[1]Multi-Field'!$F$64="Drained"),BI277,IF(AND('[1]Multi-Field'!$E$64=[1]Lists!BF277,'[1]Multi-Field'!$F$64="undrained"),BH277,""))</f>
        <v/>
      </c>
      <c r="DU277" s="409" t="str">
        <f>IF(AND('[1]Multi-Field'!$E$65=[1]Lists!BF277,'[1]Multi-Field'!$F$65="Drained"),BI277,IF(AND('[1]Multi-Field'!$E$65=[1]Lists!BF277,'[1]Multi-Field'!$F$65="undrained"),BH277,""))</f>
        <v/>
      </c>
      <c r="DV277" s="409" t="str">
        <f>IF(AND('[1]Multi-Field'!$E$66=[1]Lists!BF277,'[1]Multi-Field'!$F$66="Drained"),BI277,IF(AND('[1]Multi-Field'!$E$66=[1]Lists!BF277,'[1]Multi-Field'!$F$66="undrained"),BH277,""))</f>
        <v/>
      </c>
      <c r="DW277" s="409" t="str">
        <f>IF(AND('[1]Multi-Field'!$E$67=[1]Lists!BF277,'[1]Multi-Field'!$F$67="Drained"),BI277,IF(AND('[1]Multi-Field'!$E$67=[1]Lists!BF277,'[1]Multi-Field'!$F$67="undrained"),BH277,""))</f>
        <v/>
      </c>
      <c r="DX277" s="409" t="str">
        <f>IF(AND('[1]Multi-Field'!$E$68=[1]Lists!BF277,'[1]Multi-Field'!$F$68="Drained"),BI277,IF(AND('[1]Multi-Field'!$E$68=[1]Lists!BF277,'[1]Multi-Field'!$F$68="undrained"),BH277,""))</f>
        <v/>
      </c>
      <c r="DY277" s="409" t="str">
        <f>IF(AND('[1]Multi-Field'!$E$69=[1]Lists!BF277,'[1]Multi-Field'!$F$69="Drained"),BI277,IF(AND('[1]Multi-Field'!$E$69=[1]Lists!BF277,'[1]Multi-Field'!$F$69="undrained"),BH277,""))</f>
        <v/>
      </c>
      <c r="DZ277" s="409" t="str">
        <f>IF(AND('[1]Multi-Field'!$E$70=[1]Lists!BF277,'[1]Multi-Field'!$F$70="Drained"),BI277,IF(AND('[1]Multi-Field'!$E$70=[1]Lists!BF277,'[1]Multi-Field'!$F$70="undrained"),BH277,""))</f>
        <v/>
      </c>
      <c r="EA277" s="409" t="str">
        <f>IF(AND('[1]Multi-Field'!$E$71=[1]Lists!BF277,'[1]Multi-Field'!$F$71="Drained"),BI277,IF(AND('[1]Multi-Field'!$E$71=[1]Lists!BF277,'[1]Multi-Field'!$F$71="undrained"),BH277,""))</f>
        <v/>
      </c>
      <c r="EB277" s="409" t="str">
        <f>IF(AND('[1]Multi-Field'!$E$72=[1]Lists!BF277,'[1]Multi-Field'!$F$72="Drained"),BI277,IF(AND('[1]Multi-Field'!$E$72=[1]Lists!BF277,'[1]Multi-Field'!$F$72="undrained"),BH277,""))</f>
        <v/>
      </c>
      <c r="EC277" s="409" t="str">
        <f>IF(AND('[1]Multi-Field'!$E$73=[1]Lists!BF277,'[1]Multi-Field'!$F$73="Drained"),BI277,IF(AND('[1]Multi-Field'!$E$73=[1]Lists!BF277,'[1]Multi-Field'!$F$73="undrained"),BH277,""))</f>
        <v/>
      </c>
      <c r="ED277" s="409" t="str">
        <f>IF(AND('[1]Multi-Field'!$E$74=[1]Lists!BF277,'[1]Multi-Field'!$F$74="Drained"),BI277,IF(AND('[1]Multi-Field'!$E$74=[1]Lists!BF277,'[1]Multi-Field'!$F$74="undrained"),BH277,""))</f>
        <v/>
      </c>
      <c r="EE277" s="409" t="str">
        <f>IF(AND('[1]Multi-Field'!$E$75=[1]Lists!BF277,'[1]Multi-Field'!$F$75="Drained"),BI277,IF(AND('[1]Multi-Field'!$E$75=[1]Lists!BF277,'[1]Multi-Field'!$F$75="undrained"),BH277,""))</f>
        <v/>
      </c>
      <c r="EF277" s="409" t="str">
        <f>IF(AND('[1]Multi-Field'!$E$76=[1]Lists!BF277,'[1]Multi-Field'!$F$76="Drained"),BI277,IF(AND('[1]Multi-Field'!$E$76=[1]Lists!BF277,'[1]Multi-Field'!$F$6="undrained"),BH277,""))</f>
        <v/>
      </c>
      <c r="EG277" s="409" t="str">
        <f>IF(AND('[1]Multi-Field'!$E$77=[1]Lists!BF277,'[1]Multi-Field'!$F$77="Drained"),BI277,IF(AND('[1]Multi-Field'!$E$77=[1]Lists!BF277,'[1]Multi-Field'!$F$77="undrained"),BH277,""))</f>
        <v/>
      </c>
      <c r="EH277" s="409" t="str">
        <f>IF(AND('[1]Multi-Field'!$E$78=[1]Lists!BF277,'[1]Multi-Field'!$F$78="Drained"),BI277,IF(AND('[1]Multi-Field'!$E$78=[1]Lists!BF277,'[1]Multi-Field'!$F$78="undrained"),BH277,""))</f>
        <v/>
      </c>
      <c r="EI277" s="409" t="str">
        <f>IF(AND('[1]Multi-Field'!$E$79=[1]Lists!BF277,'[1]Multi-Field'!$F$79="Drained"),BI277,IF(AND('[1]Multi-Field'!$E$79=[1]Lists!BF277,'[1]Multi-Field'!$F$79="undrained"),BH277,""))</f>
        <v/>
      </c>
      <c r="EJ277" s="409" t="str">
        <f>IF(AND('[1]Multi-Field'!$E$80=[1]Lists!BF277,'[1]Multi-Field'!$F$80="Drained"),BI277,IF(AND('[1]Multi-Field'!$E$80=[1]Lists!BF277,'[1]Multi-Field'!$F$80="undrained"),BH277,""))</f>
        <v/>
      </c>
      <c r="EK277" s="409" t="str">
        <f>IF(AND('[1]Multi-Field'!$E$81=[1]Lists!BF277,'[1]Multi-Field'!$F$81="Drained"),BI277,IF(AND('[1]Multi-Field'!$E$81=[1]Lists!BF277,'[1]Multi-Field'!$F$81="undrained"),BH277,""))</f>
        <v/>
      </c>
      <c r="EL277" s="409" t="str">
        <f>IF(AND('[1]Multi-Field'!$E$82=[1]Lists!BF277,'[1]Multi-Field'!$F$82="Drained"),BI277,IF(AND('[1]Multi-Field'!$E$82=[1]Lists!BF277,'[1]Multi-Field'!$F$82="undrained"),BH277,""))</f>
        <v/>
      </c>
      <c r="EM277" s="409" t="str">
        <f>IF(AND('[1]Multi-Field'!$E$83=[1]Lists!BF277,'[1]Multi-Field'!$F$83="Drained"),BI277,IF(AND('[1]Multi-Field'!$E$83=[1]Lists!BF277,'[1]Multi-Field'!$F$83="undrained"),BH277,""))</f>
        <v/>
      </c>
      <c r="EN277" s="409" t="str">
        <f>IF(AND('[1]Multi-Field'!$E$84=[1]Lists!BF277,'[1]Multi-Field'!$F$84="Drained"),BI277,IF(AND('[1]Multi-Field'!$E$84=[1]Lists!BF277,'[1]Multi-Field'!$F$84="undrained"),BH277,""))</f>
        <v/>
      </c>
      <c r="EO277" s="409" t="str">
        <f>IF(AND('[1]Multi-Field'!$E$85=[1]Lists!BF277,'[1]Multi-Field'!$F$85="Drained"),BI277,IF(AND('[1]Multi-Field'!$E$85=[1]Lists!BF277,'[1]Multi-Field'!$F$85="undrained"),BH277,""))</f>
        <v/>
      </c>
      <c r="EP277" s="409" t="str">
        <f>IF(AND('[1]Multi-Field'!$E$86=[1]Lists!BF277,'[1]Multi-Field'!$F$86="Drained"),BI277,IF(AND('[1]Multi-Field'!$E$86=[1]Lists!BF277,'[1]Multi-Field'!$F$86="undrained"),BH277,""))</f>
        <v/>
      </c>
      <c r="EQ277" s="409" t="str">
        <f>IF(AND('[1]Multi-Field'!$E$87=[1]Lists!BF277,'[1]Multi-Field'!$F$87="Drained"),BI277,IF(AND('[1]Multi-Field'!$E$87=[1]Lists!BF277,'[1]Multi-Field'!$F$87="undrained"),BH277,""))</f>
        <v/>
      </c>
      <c r="ER277" s="409" t="str">
        <f>IF(AND('[1]Multi-Field'!$E$88=[1]Lists!BF277,'[1]Multi-Field'!$F$88="Drained"),BI277,IF(AND('[1]Multi-Field'!$E$88=[1]Lists!BF277,'[1]Multi-Field'!$F$88="undrained"),BH277,""))</f>
        <v/>
      </c>
      <c r="ES277" s="409" t="str">
        <f>IF(AND('[1]Multi-Field'!$E$89=[1]Lists!BF277,'[1]Multi-Field'!$F$89="Drained"),BI277,IF(AND('[1]Multi-Field'!$E$89=[1]Lists!BF277,'[1]Multi-Field'!$F$89="undrained"),BH277,""))</f>
        <v/>
      </c>
      <c r="ET277" s="409" t="str">
        <f>IF(AND('[1]Multi-Field'!$E$90=[1]Lists!BF277,'[1]Multi-Field'!$F$90="Drained"),BI277,IF(AND('[1]Multi-Field'!$E$90=[1]Lists!BF277,'[1]Multi-Field'!$F$90="undrained"),BH277,""))</f>
        <v/>
      </c>
      <c r="EU277" s="409" t="str">
        <f>IF(AND('[1]Multi-Field'!$E$91=[1]Lists!BF277,'[1]Multi-Field'!$F$91="Drained"),BI277,IF(AND('[1]Multi-Field'!$E$91=[1]Lists!BF277,'[1]Multi-Field'!$F$91="undrained"),BH277,""))</f>
        <v/>
      </c>
      <c r="EV277" s="409" t="str">
        <f>IF(AND('[1]Multi-Field'!$E$92=[1]Lists!BF277,'[1]Multi-Field'!$F$92="Drained"),BI277,IF(AND('[1]Multi-Field'!$E$92=[1]Lists!BF277,'[1]Multi-Field'!$F$92="undrained"),BH277,""))</f>
        <v/>
      </c>
      <c r="EW277" s="409" t="str">
        <f>IF(AND('[1]Multi-Field'!$E$93=[1]Lists!BF277,'[1]Multi-Field'!$F$93="Drained"),BI277,IF(AND('[1]Multi-Field'!$E$93=[1]Lists!BF277,'[1]Multi-Field'!$F$93="undrained"),BH277,""))</f>
        <v/>
      </c>
      <c r="EX277" s="409" t="str">
        <f>IF(AND('[1]Multi-Field'!$E$94=[1]Lists!BF277,'[1]Multi-Field'!$F$94="Drained"),BI277,IF(AND('[1]Multi-Field'!$E$94=[1]Lists!BF277,'[1]Multi-Field'!$F$94="undrained"),BH277,""))</f>
        <v/>
      </c>
      <c r="EY277" s="409" t="str">
        <f>IF(AND('[1]Multi-Field'!$E$95=[1]Lists!BF277,'[1]Multi-Field'!$F$95="Drained"),BI277,IF(AND('[1]Multi-Field'!$E$95=[1]Lists!BF277,'[1]Multi-Field'!$F$95="undrained"),BH277,""))</f>
        <v/>
      </c>
      <c r="EZ277" s="409" t="str">
        <f>IF(AND('[1]Multi-Field'!$E$96=[1]Lists!BF277,'[1]Multi-Field'!$F$96="Drained"),BI277,IF(AND('[1]Multi-Field'!$E$96=[1]Lists!BF277,'[1]Multi-Field'!$F$96="undrained"),BH277,""))</f>
        <v/>
      </c>
      <c r="FA277" s="409" t="str">
        <f>IF(AND('[1]Multi-Field'!$E$97=[1]Lists!BF277,'[1]Multi-Field'!$F$97="Drained"),BI277,IF(AND('[1]Multi-Field'!$E$97=[1]Lists!BF277,'[1]Multi-Field'!$F$97="undrained"),BH277,""))</f>
        <v/>
      </c>
      <c r="FB277" s="409" t="str">
        <f>IF(AND('[1]Multi-Field'!$E$98=[1]Lists!BF277,'[1]Multi-Field'!$F$98="Drained"),BI277,IF(AND('[1]Multi-Field'!$E$98=[1]Lists!BF277,'[1]Multi-Field'!$F$98="undrained"),BH277,""))</f>
        <v/>
      </c>
      <c r="FC277" s="409" t="str">
        <f>IF(AND('[1]Multi-Field'!$E$99=[1]Lists!BF277,'[1]Multi-Field'!$F$99="Drained"),BI277,IF(AND('[1]Multi-Field'!$E$99=[1]Lists!BF277,'[1]Multi-Field'!$F$99="undrained"),BH277,""))</f>
        <v/>
      </c>
      <c r="FD277" s="409" t="str">
        <f>IF(AND('[1]Multi-Field'!$E$100=[1]Lists!BF277,'[1]Multi-Field'!$F$100="Drained"),BI277,IF(AND('[1]Multi-Field'!$E$100=[1]Lists!BF277,'[1]Multi-Field'!$F$100="undrained"),BH277,""))</f>
        <v/>
      </c>
      <c r="FE277" s="409" t="str">
        <f>IF(AND('[1]Multi-Field'!$E$101=[1]Lists!BF277,'[1]Multi-Field'!$F$101="Drained"),BI277,IF(AND('[1]Multi-Field'!$E$101=[1]Lists!BF277,'[1]Multi-Field'!$F$101="undrained"),BH277,""))</f>
        <v/>
      </c>
      <c r="FF277" s="409" t="str">
        <f>IF(AND('[1]Multi-Field'!$E$102=[1]Lists!BF277,'[1]Multi-Field'!$F$102="Drained"),BI277,IF(AND('[1]Multi-Field'!$E$102=[1]Lists!BF277,'[1]Multi-Field'!$F$102="undrained"),BH277,""))</f>
        <v/>
      </c>
      <c r="FG277" s="409" t="str">
        <f>IF(AND('[1]Multi-Field'!$E$103=[1]Lists!BF277,'[1]Multi-Field'!$F$103="Drained"),BI277,IF(AND('[1]Multi-Field'!$E$103=[1]Lists!BF277,'[1]Multi-Field'!$F$103="undrained"),BH277,""))</f>
        <v/>
      </c>
      <c r="FH277" s="409" t="str">
        <f>IF(AND('[1]Multi-Field'!$E$104=[1]Lists!BF277,'[1]Multi-Field'!$F$104="Drained"),BI277,IF(AND('[1]Multi-Field'!$E$104=[1]Lists!BF277,'[1]Multi-Field'!$F$104="undrained"),BH277,""))</f>
        <v/>
      </c>
      <c r="FI277" s="409" t="str">
        <f>IF(AND('[1]Multi-Field'!$E$105=[1]Lists!BF277,'[1]Multi-Field'!$F$105="Drained"),BI277,IF(AND('[1]Multi-Field'!$E$105=[1]Lists!BF277,'[1]Multi-Field'!$F$105="undrained"),BH277,""))</f>
        <v/>
      </c>
      <c r="FJ277" s="409" t="str">
        <f>IF(AND('[1]Multi-Field'!$E$106=[1]Lists!BF277,'[1]Multi-Field'!$F$106="Drained"),BI277,IF(AND('[1]Multi-Field'!$E$106=[1]Lists!BF277,'[1]Multi-Field'!$F$106="undrained"),BH277,""))</f>
        <v/>
      </c>
      <c r="FK277" s="409" t="str">
        <f>IF(AND('[1]Multi-Field'!$E$107=[1]Lists!BF277,'[1]Multi-Field'!$F$107="Drained"),BI277,IF(AND('[1]Multi-Field'!$E$107=[1]Lists!BF277,'[1]Multi-Field'!$F$107="undrained"),BH277,""))</f>
        <v/>
      </c>
      <c r="FL277" s="409" t="str">
        <f>IF(AND('[1]Multi-Field'!$E$108=[1]Lists!BF277,'[1]Multi-Field'!$F$108="Drained"),BI277,IF(AND('[1]Multi-Field'!$E$108=[1]Lists!BF277,'[1]Multi-Field'!$F$108="undrained"),BH277,""))</f>
        <v/>
      </c>
      <c r="FM277" s="409" t="str">
        <f>IF(AND('[1]Multi-Field'!$E$109=[1]Lists!BF277,'[1]Multi-Field'!$F$109="Drained"),BI277,IF(AND('[1]Multi-Field'!$E$109=[1]Lists!BF277,'[1]Multi-Field'!$F$109="undrained"),BH277,""))</f>
        <v/>
      </c>
      <c r="FN277" s="409" t="str">
        <f>IF(AND('[1]Multi-Field'!$E$110=[1]Lists!BF277,'[1]Multi-Field'!$F$110="Drained"),BI277,IF(AND('[1]Multi-Field'!$E$110=[1]Lists!BF277,'[1]Multi-Field'!$F$110="undrained"),BH277,""))</f>
        <v/>
      </c>
      <c r="FO277" s="409" t="str">
        <f>IF(AND('[1]Multi-Field'!$E$111=[1]Lists!BF277,'[1]Multi-Field'!$F$111="Drained"),BI277,IF(AND('[1]Multi-Field'!$E$111=[1]Lists!BF277,'[1]Multi-Field'!$F$111="undrained"),BH277,""))</f>
        <v/>
      </c>
      <c r="FP277" s="409" t="str">
        <f>IF(AND('[1]Multi-Field'!$E$112=[1]Lists!BF277,'[1]Multi-Field'!$F$112="Drained"),BI277,IF(AND('[1]Multi-Field'!$E$112=[1]Lists!BF277,'[1]Multi-Field'!$F$112="undrained"),BH277,""))</f>
        <v/>
      </c>
      <c r="FQ277" s="409" t="str">
        <f>IF(AND('[1]Multi-Field'!$E$113=[1]Lists!BF277,'[1]Multi-Field'!$F$113="Drained"),BI277,IF(AND('[1]Multi-Field'!$E$113=[1]Lists!BF277,'[1]Multi-Field'!$F$113="undrained"),BH277,""))</f>
        <v/>
      </c>
      <c r="FR277" s="409" t="str">
        <f>IF(AND('[1]Multi-Field'!$E$114=[1]Lists!BF277,'[1]Multi-Field'!$F$114="Drained"),BI277,IF(AND('[1]Multi-Field'!$E$114=[1]Lists!BF277,'[1]Multi-Field'!$F$114="undrained"),BH277,""))</f>
        <v/>
      </c>
      <c r="FS277" s="409" t="str">
        <f>IF(AND('[1]Multi-Field'!$E$115=[1]Lists!BF277,'[1]Multi-Field'!$F$115="Drained"),BI277,IF(AND('[1]Multi-Field'!$E$115=[1]Lists!BF277,'[1]Multi-Field'!$F$115="undrained"),BH277,""))</f>
        <v/>
      </c>
      <c r="FT277" s="409" t="str">
        <f>IF(AND('[1]Multi-Field'!$E$116=[1]Lists!BF277,'[1]Multi-Field'!$F$116="Drained"),BI277,IF(AND('[1]Multi-Field'!$E$116=[1]Lists!BF277,'[1]Multi-Field'!$F$116="undrained"),BH277,""))</f>
        <v/>
      </c>
      <c r="FU277" s="409" t="str">
        <f>IF(AND('[1]Multi-Field'!$E$117=[1]Lists!BF277,'[1]Multi-Field'!$F$117="Drained"),BI277,IF(AND('[1]Multi-Field'!$E$117=[1]Lists!BF277,'[1]Multi-Field'!$F$117="undrained"),BH277,""))</f>
        <v/>
      </c>
      <c r="FV277" s="409" t="str">
        <f>IF(AND('[1]Multi-Field'!$E$118=[1]Lists!BF277,'[1]Multi-Field'!$F$118="Drained"),BI277,IF(AND('[1]Multi-Field'!$E$118=[1]Lists!BF277,'[1]Multi-Field'!$F$118="undrained"),BH277,""))</f>
        <v/>
      </c>
      <c r="FW277" s="409" t="str">
        <f>IF(AND('[1]Multi-Field'!$E$119=[1]Lists!BF277,'[1]Multi-Field'!$F$119="Drained"),BI277,IF(AND('[1]Multi-Field'!$E$119=[1]Lists!BF277,'[1]Multi-Field'!$F$119="undrained"),BH277,""))</f>
        <v/>
      </c>
      <c r="FX277" s="409" t="str">
        <f>IF(AND('[1]Multi-Field'!$E$120=[1]Lists!BF277,'[1]Multi-Field'!$F$120="Drained"),BI277,IF(AND('[1]Multi-Field'!$E$120=[1]Lists!BF277,'[1]Multi-Field'!$F$120="undrained"),BH277,""))</f>
        <v/>
      </c>
    </row>
    <row r="278" spans="1:180" ht="13.5" customHeight="1">
      <c r="A278" s="7" t="s">
        <v>364</v>
      </c>
      <c r="B278" s="7"/>
      <c r="C278" s="7"/>
      <c r="D278" s="8">
        <v>70</v>
      </c>
      <c r="E278" s="8">
        <f t="shared" si="46"/>
        <v>70</v>
      </c>
      <c r="F278" s="8">
        <f t="shared" si="47"/>
        <v>70</v>
      </c>
      <c r="G278" s="8">
        <v>70</v>
      </c>
      <c r="H278" s="8">
        <v>75</v>
      </c>
      <c r="I278" s="8">
        <f t="shared" si="50"/>
        <v>75</v>
      </c>
      <c r="J278" s="8">
        <f t="shared" si="51"/>
        <v>75</v>
      </c>
      <c r="K278" s="8">
        <v>75</v>
      </c>
      <c r="L278" s="8">
        <v>120</v>
      </c>
      <c r="M278" s="8">
        <f t="shared" si="48"/>
        <v>120</v>
      </c>
      <c r="N278" s="8">
        <f t="shared" si="49"/>
        <v>120</v>
      </c>
      <c r="O278" s="8">
        <v>120</v>
      </c>
      <c r="P278" s="391">
        <v>253</v>
      </c>
      <c r="Q278" s="394"/>
      <c r="R278" s="395" t="b">
        <f>IF(OR('Multi-Field'!AA255=Lists!$AC$42,'Multi-Field'!AA255=Lists!$AC$43),IF('Multi-Field'!Z255="x",(IF('Multi-Field'!AC255=Lists!$Q$11,Lists!$R$11,IF('Multi-Field'!AC255=Lists!$Q$12,Lists!$R$12,IF('Multi-Field'!AC255=Lists!$Q$13,Lists!$R$13,IF('Multi-Field'!AC255=Lists!$Q$14,Lists!$R$14))))),IF('Multi-Field'!X255="x",(IF('Multi-Field'!AC255=Lists!$Q$11,Lists!$S$11,IF('Multi-Field'!AC255=Lists!$Q$12,Lists!$S$12,IF('Multi-Field'!AC255=Lists!$Q$13,Lists!$S$13,IF('Multi-Field'!AC255=Lists!$Q$14,Lists!$S$14))))),IF('Multi-Field'!V255="x",(IF('Multi-Field'!AC255=Lists!$Q$11,Lists!$T$11,IF('Multi-Field'!AC255=Lists!$Q$12,Lists!$T$12,IF('Multi-Field'!AC255=Lists!$Q$13,Lists!$T$13,IF('Multi-Field'!AC255=Lists!$Q$14,Lists!$T$14))))),0))))</f>
        <v>0</v>
      </c>
      <c r="S278" s="395" t="str">
        <f t="shared" si="45"/>
        <v/>
      </c>
      <c r="T278" s="395"/>
      <c r="U278" s="396"/>
      <c r="AI278" s="384">
        <f>'[1]Multi-Field'!B274</f>
        <v>0</v>
      </c>
      <c r="AJ278" s="387" t="str">
        <f>IF(OR('[1]Multi-Field'!Q118=[1]Lists!$AC$42,'[1]Multi-Field'!Q118=[1]Lists!$AC$43),"x","")</f>
        <v/>
      </c>
      <c r="AK278" s="387" t="str">
        <f>IF(OR('[1]Multi-Field'!Q118=[1]Lists!$AC$6,'[1]Multi-Field'!Q118=$AC$2,'[1]Multi-Field'!Q118=$AC$4),"x","")</f>
        <v/>
      </c>
      <c r="AL278" s="387" t="str">
        <f>IF(OR('[1]Multi-Field'!Q118=[1]Lists!$AC$7,'[1]Multi-Field'!Q118=$AC$3,'[1]Multi-Field'!Q118=$AC$5),"x","")</f>
        <v/>
      </c>
      <c r="AM278" s="387" t="str">
        <f>IF(OR('[1]Multi-Field'!Q118=$AC$23,'[1]Multi-Field'!Q118=$AC$13,'[1]Multi-Field'!Q118=$AC$9,'[1]Multi-Field'!Q118=$AC$19,'[1]Multi-Field'!Q118=$AC$47),"x","")</f>
        <v/>
      </c>
      <c r="AN278" s="387" t="str">
        <f>IF(OR('[1]Multi-Field'!Q118=$AC$24,'[1]Multi-Field'!Q118=$AC$14,'[1]Multi-Field'!Q118=$AC$10,'[1]Multi-Field'!Q118=$AC$22,'[1]Multi-Field'!Q118=$AC$48),"x","")</f>
        <v/>
      </c>
      <c r="AO278" s="387" t="str">
        <f>IF(OR('[1]Multi-Field'!Q118=$AC$21,'[1]Multi-Field'!Q118=$AC$28,'[1]Multi-Field'!Q118=$AC$62,'[1]Multi-Field'!Q118=$AC$102,'[1]Multi-Field'!Q118=$AC$98),"x","")</f>
        <v/>
      </c>
      <c r="AP278" s="387" t="str">
        <f>IF(OR('[1]Multi-Field'!Q118=$AC$25,'[1]Multi-Field'!Q118=$AC$63,'[1]Multi-Field'!Q118=$AC$85,'[1]Multi-Field'!Q118=$AC$87,'[1]Multi-Field'!Q118=$AC$92,'[1]Multi-Field'!Q118=$AC$93),"x","")</f>
        <v/>
      </c>
      <c r="AQ278" s="387" t="str">
        <f>IF(OR('[1]Multi-Field'!Q118=$AC$20,'[1]Multi-Field'!Q118=$AC$27,'[1]Multi-Field'!Q118=$AC$58,'[1]Multi-Field'!Q118=$AC$86,'[1]Multi-Field'!Q118=$AC$103,'[1]Multi-Field'!Q118=$AC$94),"x","")</f>
        <v/>
      </c>
      <c r="AR278" s="387" t="str">
        <f>IF(OR('[1]Multi-Field'!Q118=$AC$35,'[1]Multi-Field'!Q118=$AC$40,'[1]Multi-Field'!Q118=$AC$45,),"x","")</f>
        <v/>
      </c>
      <c r="AS278" s="387" t="str">
        <f>IF(OR('[1]Multi-Field'!Q118=$AC$36,'[1]Multi-Field'!Q118=$AC$41,'[1]Multi-Field'!Q118=$AC$46,),"x","")</f>
        <v/>
      </c>
      <c r="AT278" s="387" t="str">
        <f>IF(OR('[1]Multi-Field'!Q118=$AC$52,'[1]Multi-Field'!Q118=$AC$53,'[1]Multi-Field'!Q118=$AC$54,'[1]Multi-Field'!Q118=$AC$55,'[1]Multi-Field'!Q118=$AC$68,'[1]Multi-Field'!Q118=$AC$69,'[1]Multi-Field'!Q118=$AC$74,'[1]Multi-Field'!Q118=$AC$71,'[1]Multi-Field'!Q118=$AC$70),"x","")</f>
        <v>x</v>
      </c>
      <c r="AU278" s="387" t="str">
        <f>IF('[1]Multi-Field'!Q118=$AC$72,"x","")</f>
        <v/>
      </c>
      <c r="AV278" s="387" t="str">
        <f>IF('[1]Multi-Field'!Q118=$AC$73,"x","")</f>
        <v/>
      </c>
      <c r="AW278" s="387" t="str">
        <f>IF('[1]Multi-Field'!Q118=$AC$83,"x","")</f>
        <v/>
      </c>
      <c r="AX278" s="387" t="str">
        <f>IF('[1]Multi-Field'!Q118=$AC$84,"x","")</f>
        <v/>
      </c>
      <c r="AY278" s="387" t="str">
        <f>IF('[1]Multi-Field'!Q118=$AC$97,"x","")</f>
        <v/>
      </c>
      <c r="AZ278" s="387" t="str">
        <f>IF('[1]Multi-Field'!Q118=$AC$99,"x","")</f>
        <v/>
      </c>
      <c r="BA278" s="387" t="str">
        <f>IF('[1]Multi-Field'!Q118=$AC$104,"x","")</f>
        <v/>
      </c>
      <c r="BB278" s="387" t="str">
        <f>IF('[1]Multi-Field'!Q118=$AC$105,"x","")</f>
        <v/>
      </c>
      <c r="BC278" s="388"/>
      <c r="BF278" s="411" t="s">
        <v>1444</v>
      </c>
      <c r="BG278" s="412">
        <v>2</v>
      </c>
      <c r="BH278" s="412">
        <v>4.5</v>
      </c>
      <c r="BI278" s="412">
        <v>4.5</v>
      </c>
      <c r="BJ278" s="409" t="e">
        <f>IF(AND('[1]Single Field'!#REF!=[1]Lists!BF278,'[1]Single Field'!#REF!="Drained"),"x",IF(AND('[1]Single Field'!#REF!=[1]Lists!BF278,'[1]Single Field'!#REF!="Undrained"),O,""))</f>
        <v>#REF!</v>
      </c>
      <c r="BK278" s="409" t="str">
        <f>IF(AND('[1]Multi-Field'!$E$3=[1]Lists!BF278,'[1]Multi-Field'!$F$3="Drained"),BI278,IF(AND('[1]Multi-Field'!$E$3=BF278,'[1]Multi-Field'!$F$3="undrained"),BH278,""))</f>
        <v/>
      </c>
      <c r="BL278" s="409" t="str">
        <f>IF(AND('[1]Multi-Field'!$E$4=BF278,'[1]Multi-Field'!$F$4="Drained"),BI278,IF(AND('[1]Multi-Field'!$E$4=BF278,'[1]Multi-Field'!$F$4="undrained"),BH278,""))</f>
        <v/>
      </c>
      <c r="BM278" s="409" t="str">
        <f>IF(AND('[1]Multi-Field'!$E$5=BF278,'[1]Multi-Field'!$F$5="Drained"),BI278,IF(AND('[1]Multi-Field'!$E$5=BF278,'[1]Multi-Field'!$F$5="undrained"),BH278,""))</f>
        <v/>
      </c>
      <c r="BN278" s="409" t="str">
        <f>IF(AND('[1]Multi-Field'!$E$6=BF278,'[1]Multi-Field'!$F$6="Drained"),BI278,IF(AND('[1]Multi-Field'!$E$6=BF278,'[1]Multi-Field'!$F$6="undrained"),BH278,""))</f>
        <v/>
      </c>
      <c r="BO278" s="409" t="str">
        <f>IF(AND('[1]Multi-Field'!$E$7=BF278,'[1]Multi-Field'!$F$7="Drained"),BI278,IF(AND('[1]Multi-Field'!$E$7=BF278,'[1]Multi-Field'!$F$7="undrained"),BH278,""))</f>
        <v/>
      </c>
      <c r="BP278" s="409" t="str">
        <f>IF(AND('[1]Multi-Field'!$E$8=BF278,'[1]Multi-Field'!$F$8="Drained"),BI278,IF(AND('[1]Multi-Field'!$E$8=BF278,'[1]Multi-Field'!$F$8="undrained"),BH278,""))</f>
        <v/>
      </c>
      <c r="BQ278" s="409" t="str">
        <f>IF(AND('[1]Multi-Field'!$E$9=BF278,'[1]Multi-Field'!$F$9="Drained"),BI278,IF(AND('[1]Multi-Field'!$E$9=BF278,'[1]Multi-Field'!$F$9="undrained"),BH278,""))</f>
        <v/>
      </c>
      <c r="BR278" s="409" t="str">
        <f>IF(AND('[1]Multi-Field'!$E$10=BF278,'[1]Multi-Field'!$F$10="Drained"),BI278,IF(AND('[1]Multi-Field'!$E$10=BF278,'[1]Multi-Field'!$F$10="undrained"),BH278,""))</f>
        <v/>
      </c>
      <c r="BS278" s="409" t="str">
        <f>IF(AND('[1]Multi-Field'!$E$11=BF278,'[1]Multi-Field'!$F$11="Drained"),BI278,IF(AND('[1]Multi-Field'!$E$11=BF278,'[1]Multi-Field'!$F$11="undrained"),BH278,""))</f>
        <v/>
      </c>
      <c r="BT278" s="409" t="str">
        <f>IF(AND('[1]Multi-Field'!$E$12=BF278,'[1]Multi-Field'!$F$12="Drained"),BI278,IF(AND('[1]Multi-Field'!$E$12=BF278,'[1]Multi-Field'!$F$12="undrained"),BH278,""))</f>
        <v/>
      </c>
      <c r="BU278" s="409" t="str">
        <f>IF(AND('[1]Multi-Field'!$E$13=BF278,'[1]Multi-Field'!$F$13="Drained"),BI278,IF(AND('[1]Multi-Field'!$E$3=BF278,'[1]Multi-Field'!$F$13="undrained"),BH278,""))</f>
        <v/>
      </c>
      <c r="BV278" s="409" t="str">
        <f>IF(AND('[1]Multi-Field'!$E$14=BF278,'[1]Multi-Field'!$F$14="Drained"),BI278,IF(AND('[1]Multi-Field'!$E$14=BF278,'[1]Multi-Field'!$F$14="undrained"),BH278,""))</f>
        <v/>
      </c>
      <c r="BW278" s="409" t="str">
        <f>IF(AND('[1]Multi-Field'!$E$15=BF278,'[1]Multi-Field'!$F$15="Drained"),BI278,IF(AND('[1]Multi-Field'!$E$15=BF278,'[1]Multi-Field'!$F$15="undrained"),BH278,""))</f>
        <v/>
      </c>
      <c r="BX278" s="409" t="str">
        <f>IF(AND('[1]Multi-Field'!$E$16=[1]Lists!BF278,'[1]Multi-Field'!$F$16="Drained"),BI278,IF(AND('[1]Multi-Field'!$E$16=[1]Lists!BF278,'[1]Multi-Field'!$F$16="undrained"),BH278,""))</f>
        <v/>
      </c>
      <c r="BY278" s="409" t="str">
        <f>IF(AND('[1]Multi-Field'!$E$17=[1]Lists!BF278,'[1]Multi-Field'!$F$17="Drained"),BI278,IF(AND('[1]Multi-Field'!$E$17=[1]Lists!BF278,'[1]Multi-Field'!$F$17="undrained"),BH278,""))</f>
        <v/>
      </c>
      <c r="BZ278" s="409" t="str">
        <f>IF(AND('[1]Multi-Field'!$E$18=[1]Lists!BF278,'[1]Multi-Field'!$F$18="Drained"),BI278,IF(AND('[1]Multi-Field'!$E$18=[1]Lists!BF278,'[1]Multi-Field'!$F$18="undrained"),BH278,""))</f>
        <v/>
      </c>
      <c r="CA278" s="409" t="str">
        <f>IF(AND('[1]Multi-Field'!$E$19=[1]Lists!BF278,'[1]Multi-Field'!$F$19="Drained"),BI278,IF(AND('[1]Multi-Field'!$E$19=[1]Lists!BF278,'[1]Multi-Field'!$F$19="undrained"),BH278,""))</f>
        <v/>
      </c>
      <c r="CB278" s="409" t="str">
        <f>IF(AND('[1]Multi-Field'!$E$20=[1]Lists!BF278,'[1]Multi-Field'!$F$20="Drained"),BI278,IF(AND('[1]Multi-Field'!$E$20=[1]Lists!BF278,'[1]Multi-Field'!$F$20="undrained"),BH278,""))</f>
        <v/>
      </c>
      <c r="CC278" s="409" t="str">
        <f>IF(AND('[1]Multi-Field'!$E$21=[1]Lists!BF278,'[1]Multi-Field'!$F$21="Drained"),BI278,IF(AND('[1]Multi-Field'!$E$21=[1]Lists!BF278,'[1]Multi-Field'!$F$21="undrained"),BH278,""))</f>
        <v/>
      </c>
      <c r="CD278" s="409" t="str">
        <f>IF(AND('[1]Multi-Field'!$E$22=[1]Lists!BF278,'[1]Multi-Field'!$F$22="Drained"),BI278,IF(AND('[1]Multi-Field'!$E$22=[1]Lists!BF278,'[1]Multi-Field'!$F$22="undrained"),BH278,""))</f>
        <v/>
      </c>
      <c r="CE278" s="409" t="str">
        <f>IF(AND('[1]Multi-Field'!$E$23=[1]Lists!BF278,'[1]Multi-Field'!$F$23="Drained"),BI278,IF(AND('[1]Multi-Field'!$E$23=[1]Lists!BF278,'[1]Multi-Field'!$F$23="undrained"),BH278,""))</f>
        <v/>
      </c>
      <c r="CF278" s="409" t="str">
        <f>IF(AND('[1]Multi-Field'!$E$24=[1]Lists!BF278,'[1]Multi-Field'!$F$24="Drained"),BI278,IF(AND('[1]Multi-Field'!$E$24=[1]Lists!BF278,'[1]Multi-Field'!$F$24="undrained"),BH278,""))</f>
        <v/>
      </c>
      <c r="CG278" s="409" t="str">
        <f>IF(AND('[1]Multi-Field'!$E$25=[1]Lists!BF278,'[1]Multi-Field'!$F$25="Drained"),BI278,IF(AND('[1]Multi-Field'!$E$25=[1]Lists!BF278,'[1]Multi-Field'!$F$25="undrained"),BH278,""))</f>
        <v/>
      </c>
      <c r="CH278" s="409" t="str">
        <f>IF(AND('[1]Multi-Field'!$E$26=[1]Lists!BF278,'[1]Multi-Field'!$F$26="Drained"),BI278,IF(AND('[1]Multi-Field'!$E$26=[1]Lists!BF278,'[1]Multi-Field'!$F$26="undrained"),BH278,""))</f>
        <v/>
      </c>
      <c r="CI278" s="409" t="str">
        <f>IF(AND('[1]Multi-Field'!$E$27=[1]Lists!BF278,'[1]Multi-Field'!$F$27="Drained"),BI278,IF(AND('[1]Multi-Field'!$E$27=[1]Lists!BF278,'[1]Multi-Field'!$F$27="undrained"),BH278,""))</f>
        <v/>
      </c>
      <c r="CJ278" s="409" t="str">
        <f>IF(AND('[1]Multi-Field'!$E$28=[1]Lists!BF278,'[1]Multi-Field'!$F$28="Drained"),BI278,IF(AND('[1]Multi-Field'!$E$28=[1]Lists!BF278,'[1]Multi-Field'!$F$28="undrained"),BH278,""))</f>
        <v/>
      </c>
      <c r="CK278" s="409" t="str">
        <f>IF(AND('[1]Multi-Field'!$E$29=[1]Lists!BF278,'[1]Multi-Field'!$F$29="Drained"),BI278,IF(AND('[1]Multi-Field'!$E$29=[1]Lists!BF278,'[1]Multi-Field'!$F$29="undrained"),BH278,""))</f>
        <v/>
      </c>
      <c r="CL278" s="409" t="str">
        <f>IF(AND('[1]Multi-Field'!$E$30=[1]Lists!BF278,'[1]Multi-Field'!$F$30="Drained"),BI278,IF(AND('[1]Multi-Field'!$E$30=[1]Lists!BF278,'[1]Multi-Field'!$F$30="undrained"),BH278,""))</f>
        <v/>
      </c>
      <c r="CM278" s="409" t="str">
        <f>IF(AND('[1]Multi-Field'!$E$31=[1]Lists!BF278,'[1]Multi-Field'!$F$31="Drained"),BI278,IF(AND('[1]Multi-Field'!$E$31=[1]Lists!BF278,'[1]Multi-Field'!$F$31="undrained"),BH278,""))</f>
        <v/>
      </c>
      <c r="CN278" s="409" t="str">
        <f>IF(AND('[1]Multi-Field'!$E$32=[1]Lists!BF278,'[1]Multi-Field'!$F$32="Drained"),BI278,IF(AND('[1]Multi-Field'!$E$32=[1]Lists!BF278,'[1]Multi-Field'!$F$32="undrained"),BH278,""))</f>
        <v/>
      </c>
      <c r="CO278" s="409" t="str">
        <f>IF(AND('[1]Multi-Field'!$E$33=[1]Lists!BF278,'[1]Multi-Field'!$F$33="Drained"),BI278,IF(AND('[1]Multi-Field'!$E$33=[1]Lists!BF278,'[1]Multi-Field'!$F$33="undrained"),BH278,""))</f>
        <v/>
      </c>
      <c r="CP278" s="409" t="str">
        <f>IF(AND('[1]Multi-Field'!$E$34=[1]Lists!BF278,'[1]Multi-Field'!$F$34="Drained"),BI278,IF(AND('[1]Multi-Field'!$E$34=[1]Lists!BF278,'[1]Multi-Field'!$F$34="undrained"),BH278,""))</f>
        <v/>
      </c>
      <c r="CQ278" s="409" t="str">
        <f>IF(AND('[1]Multi-Field'!$E$35=[1]Lists!BF278,'[1]Multi-Field'!$F$35="Drained"),BI278,IF(AND('[1]Multi-Field'!$E$35=[1]Lists!BF278,'[1]Multi-Field'!$F$35="undrained"),BH278,""))</f>
        <v/>
      </c>
      <c r="CR278" s="409" t="str">
        <f>IF(AND('[1]Multi-Field'!$E$36=[1]Lists!BF278,'[1]Multi-Field'!$F$36="Drained"),BI278,IF(AND('[1]Multi-Field'!$E$36=[1]Lists!BF278,'[1]Multi-Field'!$F$36="undrained"),BH278,""))</f>
        <v/>
      </c>
      <c r="CS278" s="409" t="str">
        <f>IF(AND('[1]Multi-Field'!$E$37=[1]Lists!BF278,'[1]Multi-Field'!$F$37="Drained"),BI278,IF(AND('[1]Multi-Field'!$E$37=[1]Lists!BF278,'[1]Multi-Field'!$F$37="undrained"),BH278,""))</f>
        <v/>
      </c>
      <c r="CT278" s="409" t="str">
        <f>IF(AND('[1]Multi-Field'!$E$38=[1]Lists!BF278,'[1]Multi-Field'!$F$38="Drained"),BI278,IF(AND('[1]Multi-Field'!$E$38=[1]Lists!BF278,'[1]Multi-Field'!$F$38="undrained"),BH278,""))</f>
        <v/>
      </c>
      <c r="CU278" s="409" t="str">
        <f>IF(AND('[1]Multi-Field'!$E$39=[1]Lists!BF278,'[1]Multi-Field'!$F$39="Drained"),BI278,IF(AND('[1]Multi-Field'!$E$39=[1]Lists!BF278,'[1]Multi-Field'!$F$39="undrained"),BH278,""))</f>
        <v/>
      </c>
      <c r="CV278" s="409" t="str">
        <f>IF(AND('[1]Multi-Field'!$E$40=[1]Lists!BF278,'[1]Multi-Field'!$F$40="Drained"),BI278,IF(AND('[1]Multi-Field'!$E$40=[1]Lists!BF278,'[1]Multi-Field'!$F$40="undrained"),BH278,""))</f>
        <v/>
      </c>
      <c r="CW278" s="409" t="str">
        <f>IF(AND('[1]Multi-Field'!$E$41=[1]Lists!BF278,'[1]Multi-Field'!$F$40="Drained"),BI278,IF(AND('[1]Multi-Field'!$E$40=[1]Lists!BF278,'[1]Multi-Field'!$F$40="undrained"),BH278,""))</f>
        <v/>
      </c>
      <c r="CX278" s="409" t="str">
        <f>IF(AND('[1]Multi-Field'!$E$42=[1]Lists!BF278,'[1]Multi-Field'!$F$42="Drained"),BI278,IF(AND('[1]Multi-Field'!$E$42=[1]Lists!BF278,'[1]Multi-Field'!$F$42="undrained"),BH278,""))</f>
        <v/>
      </c>
      <c r="CY278" s="409" t="str">
        <f>IF(AND('[1]Multi-Field'!$E$43=[1]Lists!BF278,'[1]Multi-Field'!$F$43="Drained"),BI278,IF(AND('[1]Multi-Field'!$E$43=[1]Lists!BF278,'[1]Multi-Field'!$F$43="undrained"),BH278,""))</f>
        <v/>
      </c>
      <c r="CZ278" s="409" t="str">
        <f>IF(AND('[1]Multi-Field'!$E$44=[1]Lists!BF278,'[1]Multi-Field'!$F$44="Drained"),BI278,IF(AND('[1]Multi-Field'!$E$44=[1]Lists!BF278,'[1]Multi-Field'!$F$44="undrained"),BH278,""))</f>
        <v/>
      </c>
      <c r="DA278" s="409" t="str">
        <f>IF(AND('[1]Multi-Field'!$E$45=[1]Lists!BF278,'[1]Multi-Field'!$F$45="Drained"),BI278,IF(AND('[1]Multi-Field'!$E$45=[1]Lists!BF278,'[1]Multi-Field'!$F$45="undrained"),BH278,""))</f>
        <v/>
      </c>
      <c r="DB278" s="409" t="str">
        <f>IF(AND('[1]Multi-Field'!$E$46=[1]Lists!BF278,'[1]Multi-Field'!$F$46="Drained"),BI278,IF(AND('[1]Multi-Field'!$E$46=[1]Lists!BF278,'[1]Multi-Field'!$F$46="undrained"),BH278,""))</f>
        <v/>
      </c>
      <c r="DC278" s="409" t="str">
        <f>IF(AND('[1]Multi-Field'!$E$47=[1]Lists!BF278,'[1]Multi-Field'!$F$47="Drained"),BI278,IF(AND('[1]Multi-Field'!$E$47=[1]Lists!BF278,'[1]Multi-Field'!$F$47="undrained"),BH278,""))</f>
        <v/>
      </c>
      <c r="DD278" s="409" t="str">
        <f>IF(AND('[1]Multi-Field'!$E$48=[1]Lists!BF278,'[1]Multi-Field'!$F$48="Drained"),BI278,IF(AND('[1]Multi-Field'!$E$48=[1]Lists!BF278,'[1]Multi-Field'!$F$48="undrained"),BH278,""))</f>
        <v/>
      </c>
      <c r="DE278" s="409" t="str">
        <f>IF(AND('[1]Multi-Field'!$E$49=[1]Lists!BF278,'[1]Multi-Field'!$F$49="Drained"),BI278,IF(AND('[1]Multi-Field'!$E$49=[1]Lists!BF278,'[1]Multi-Field'!$F$9="undrained"),BH278,""))</f>
        <v/>
      </c>
      <c r="DF278" s="409" t="str">
        <f>IF(AND('[1]Multi-Field'!$E$50=[1]Lists!BF278,'[1]Multi-Field'!$F$50="Drained"),BI278,IF(AND('[1]Multi-Field'!$E$50=[1]Lists!BF278,'[1]Multi-Field'!$F$50="undrained"),BH278,""))</f>
        <v/>
      </c>
      <c r="DG278" s="409" t="str">
        <f>IF(AND('[1]Multi-Field'!$E$51=[1]Lists!BF278,'[1]Multi-Field'!$F$51="Drained"),BI278,IF(AND('[1]Multi-Field'!$E$51=[1]Lists!BF278,'[1]Multi-Field'!$F$51="undrained"),BH278,""))</f>
        <v/>
      </c>
      <c r="DH278" s="409" t="str">
        <f>IF(AND('[1]Multi-Field'!$E$52=[1]Lists!BF278,'[1]Multi-Field'!$F$52="Drained"),BI278,IF(AND('[1]Multi-Field'!$E$52=[1]Lists!BF278,'[1]Multi-Field'!$F$52="undrained"),BH278,""))</f>
        <v/>
      </c>
      <c r="DI278" s="409" t="str">
        <f>IF(AND('[1]Multi-Field'!$E$53=[1]Lists!BF278,'[1]Multi-Field'!$F$53="Drained"),BI278,IF(AND('[1]Multi-Field'!$E$53=[1]Lists!BF278,'[1]Multi-Field'!$F$53="undrained"),BH278,""))</f>
        <v/>
      </c>
      <c r="DJ278" s="409" t="str">
        <f>IF(AND('[1]Multi-Field'!$E$54=[1]Lists!BF278,'[1]Multi-Field'!$F$54="Drained"),BI278,IF(AND('[1]Multi-Field'!$E$54=[1]Lists!BF278,'[1]Multi-Field'!$F$54="undrained"),BH278,""))</f>
        <v/>
      </c>
      <c r="DK278" s="409" t="str">
        <f>IF(AND('[1]Multi-Field'!$E$55=[1]Lists!BF278,'[1]Multi-Field'!$F$55="Drained"),BI278,IF(AND('[1]Multi-Field'!$E$55=[1]Lists!BF278,'[1]Multi-Field'!$F$55="undrained"),BH278,""))</f>
        <v/>
      </c>
      <c r="DL278" s="409" t="str">
        <f>IF(AND('[1]Multi-Field'!$E$56=[1]Lists!BF278,'[1]Multi-Field'!$F$56="Drained"),BI278,IF(AND('[1]Multi-Field'!$E$56=[1]Lists!BF278,'[1]Multi-Field'!$F$56="undrained"),BH278,""))</f>
        <v/>
      </c>
      <c r="DM278" s="409" t="str">
        <f>IF(AND('[1]Multi-Field'!$E$57=[1]Lists!BF278,'[1]Multi-Field'!$F$57="Drained"),BI278,IF(AND('[1]Multi-Field'!$E$57=[1]Lists!BF278,'[1]Multi-Field'!$F$57="undrained"),BH278,""))</f>
        <v/>
      </c>
      <c r="DN278" s="409" t="str">
        <f>IF(AND('[1]Multi-Field'!$E$58=[1]Lists!BF278,'[1]Multi-Field'!$F$58="Drained"),BI278,IF(AND('[1]Multi-Field'!$E$58=[1]Lists!BF278,'[1]Multi-Field'!$F$58="undrained"),BH278,""))</f>
        <v/>
      </c>
      <c r="DO278" s="409" t="str">
        <f>IF(AND('[1]Multi-Field'!$E$59=[1]Lists!BF278,'[1]Multi-Field'!$F$59="Drained"),BI278,IF(AND('[1]Multi-Field'!$E$59=[1]Lists!BF278,'[1]Multi-Field'!$F$59="undrained"),BH278,""))</f>
        <v/>
      </c>
      <c r="DP278" s="409" t="str">
        <f>IF(AND('[1]Multi-Field'!$E$60=[1]Lists!BF278,'[1]Multi-Field'!$F$60="Drained"),BI278,IF(AND('[1]Multi-Field'!$E$60=[1]Lists!BF278,'[1]Multi-Field'!$F$60="undrained"),BH278,""))</f>
        <v/>
      </c>
      <c r="DQ278" s="409" t="str">
        <f>IF(AND('[1]Multi-Field'!$E$61=[1]Lists!BF278,'[1]Multi-Field'!$F$61="Drained"),BI278,IF(AND('[1]Multi-Field'!$E$61=[1]Lists!BF278,'[1]Multi-Field'!$F$61="undrained"),BH278,""))</f>
        <v/>
      </c>
      <c r="DR278" s="409" t="str">
        <f>IF(AND('[1]Multi-Field'!$E$62=[1]Lists!BF278,'[1]Multi-Field'!$F$62="Drained"),BI278,IF(AND('[1]Multi-Field'!$E$62=[1]Lists!BF278,'[1]Multi-Field'!$F$62="undrained"),BH278,""))</f>
        <v/>
      </c>
      <c r="DS278" s="409" t="str">
        <f>IF(AND('[1]Multi-Field'!$E$63=[1]Lists!BF278,'[1]Multi-Field'!$F$63="Drained"),BI278,IF(AND('[1]Multi-Field'!$E$63=[1]Lists!BF278,'[1]Multi-Field'!$F$63="undrained"),BH278,""))</f>
        <v/>
      </c>
      <c r="DT278" s="409" t="str">
        <f>IF(AND('[1]Multi-Field'!$E$64=[1]Lists!BF278,'[1]Multi-Field'!$F$64="Drained"),BI278,IF(AND('[1]Multi-Field'!$E$64=[1]Lists!BF278,'[1]Multi-Field'!$F$64="undrained"),BH278,""))</f>
        <v/>
      </c>
      <c r="DU278" s="409" t="str">
        <f>IF(AND('[1]Multi-Field'!$E$65=[1]Lists!BF278,'[1]Multi-Field'!$F$65="Drained"),BI278,IF(AND('[1]Multi-Field'!$E$65=[1]Lists!BF278,'[1]Multi-Field'!$F$65="undrained"),BH278,""))</f>
        <v/>
      </c>
      <c r="DV278" s="409" t="str">
        <f>IF(AND('[1]Multi-Field'!$E$66=[1]Lists!BF278,'[1]Multi-Field'!$F$66="Drained"),BI278,IF(AND('[1]Multi-Field'!$E$66=[1]Lists!BF278,'[1]Multi-Field'!$F$66="undrained"),BH278,""))</f>
        <v/>
      </c>
      <c r="DW278" s="409" t="str">
        <f>IF(AND('[1]Multi-Field'!$E$67=[1]Lists!BF278,'[1]Multi-Field'!$F$67="Drained"),BI278,IF(AND('[1]Multi-Field'!$E$67=[1]Lists!BF278,'[1]Multi-Field'!$F$67="undrained"),BH278,""))</f>
        <v/>
      </c>
      <c r="DX278" s="409" t="str">
        <f>IF(AND('[1]Multi-Field'!$E$68=[1]Lists!BF278,'[1]Multi-Field'!$F$68="Drained"),BI278,IF(AND('[1]Multi-Field'!$E$68=[1]Lists!BF278,'[1]Multi-Field'!$F$68="undrained"),BH278,""))</f>
        <v/>
      </c>
      <c r="DY278" s="409" t="str">
        <f>IF(AND('[1]Multi-Field'!$E$69=[1]Lists!BF278,'[1]Multi-Field'!$F$69="Drained"),BI278,IF(AND('[1]Multi-Field'!$E$69=[1]Lists!BF278,'[1]Multi-Field'!$F$69="undrained"),BH278,""))</f>
        <v/>
      </c>
      <c r="DZ278" s="409" t="str">
        <f>IF(AND('[1]Multi-Field'!$E$70=[1]Lists!BF278,'[1]Multi-Field'!$F$70="Drained"),BI278,IF(AND('[1]Multi-Field'!$E$70=[1]Lists!BF278,'[1]Multi-Field'!$F$70="undrained"),BH278,""))</f>
        <v/>
      </c>
      <c r="EA278" s="409" t="str">
        <f>IF(AND('[1]Multi-Field'!$E$71=[1]Lists!BF278,'[1]Multi-Field'!$F$71="Drained"),BI278,IF(AND('[1]Multi-Field'!$E$71=[1]Lists!BF278,'[1]Multi-Field'!$F$71="undrained"),BH278,""))</f>
        <v/>
      </c>
      <c r="EB278" s="409" t="str">
        <f>IF(AND('[1]Multi-Field'!$E$72=[1]Lists!BF278,'[1]Multi-Field'!$F$72="Drained"),BI278,IF(AND('[1]Multi-Field'!$E$72=[1]Lists!BF278,'[1]Multi-Field'!$F$72="undrained"),BH278,""))</f>
        <v/>
      </c>
      <c r="EC278" s="409" t="str">
        <f>IF(AND('[1]Multi-Field'!$E$73=[1]Lists!BF278,'[1]Multi-Field'!$F$73="Drained"),BI278,IF(AND('[1]Multi-Field'!$E$73=[1]Lists!BF278,'[1]Multi-Field'!$F$73="undrained"),BH278,""))</f>
        <v/>
      </c>
      <c r="ED278" s="409" t="str">
        <f>IF(AND('[1]Multi-Field'!$E$74=[1]Lists!BF278,'[1]Multi-Field'!$F$74="Drained"),BI278,IF(AND('[1]Multi-Field'!$E$74=[1]Lists!BF278,'[1]Multi-Field'!$F$74="undrained"),BH278,""))</f>
        <v/>
      </c>
      <c r="EE278" s="409" t="str">
        <f>IF(AND('[1]Multi-Field'!$E$75=[1]Lists!BF278,'[1]Multi-Field'!$F$75="Drained"),BI278,IF(AND('[1]Multi-Field'!$E$75=[1]Lists!BF278,'[1]Multi-Field'!$F$75="undrained"),BH278,""))</f>
        <v/>
      </c>
      <c r="EF278" s="409" t="str">
        <f>IF(AND('[1]Multi-Field'!$E$76=[1]Lists!BF278,'[1]Multi-Field'!$F$76="Drained"),BI278,IF(AND('[1]Multi-Field'!$E$76=[1]Lists!BF278,'[1]Multi-Field'!$F$6="undrained"),BH278,""))</f>
        <v/>
      </c>
      <c r="EG278" s="409" t="str">
        <f>IF(AND('[1]Multi-Field'!$E$77=[1]Lists!BF278,'[1]Multi-Field'!$F$77="Drained"),BI278,IF(AND('[1]Multi-Field'!$E$77=[1]Lists!BF278,'[1]Multi-Field'!$F$77="undrained"),BH278,""))</f>
        <v/>
      </c>
      <c r="EH278" s="409" t="str">
        <f>IF(AND('[1]Multi-Field'!$E$78=[1]Lists!BF278,'[1]Multi-Field'!$F$78="Drained"),BI278,IF(AND('[1]Multi-Field'!$E$78=[1]Lists!BF278,'[1]Multi-Field'!$F$78="undrained"),BH278,""))</f>
        <v/>
      </c>
      <c r="EI278" s="409" t="str">
        <f>IF(AND('[1]Multi-Field'!$E$79=[1]Lists!BF278,'[1]Multi-Field'!$F$79="Drained"),BI278,IF(AND('[1]Multi-Field'!$E$79=[1]Lists!BF278,'[1]Multi-Field'!$F$79="undrained"),BH278,""))</f>
        <v/>
      </c>
      <c r="EJ278" s="409" t="str">
        <f>IF(AND('[1]Multi-Field'!$E$80=[1]Lists!BF278,'[1]Multi-Field'!$F$80="Drained"),BI278,IF(AND('[1]Multi-Field'!$E$80=[1]Lists!BF278,'[1]Multi-Field'!$F$80="undrained"),BH278,""))</f>
        <v/>
      </c>
      <c r="EK278" s="409" t="str">
        <f>IF(AND('[1]Multi-Field'!$E$81=[1]Lists!BF278,'[1]Multi-Field'!$F$81="Drained"),BI278,IF(AND('[1]Multi-Field'!$E$81=[1]Lists!BF278,'[1]Multi-Field'!$F$81="undrained"),BH278,""))</f>
        <v/>
      </c>
      <c r="EL278" s="409" t="str">
        <f>IF(AND('[1]Multi-Field'!$E$82=[1]Lists!BF278,'[1]Multi-Field'!$F$82="Drained"),BI278,IF(AND('[1]Multi-Field'!$E$82=[1]Lists!BF278,'[1]Multi-Field'!$F$82="undrained"),BH278,""))</f>
        <v/>
      </c>
      <c r="EM278" s="409" t="str">
        <f>IF(AND('[1]Multi-Field'!$E$83=[1]Lists!BF278,'[1]Multi-Field'!$F$83="Drained"),BI278,IF(AND('[1]Multi-Field'!$E$83=[1]Lists!BF278,'[1]Multi-Field'!$F$83="undrained"),BH278,""))</f>
        <v/>
      </c>
      <c r="EN278" s="409" t="str">
        <f>IF(AND('[1]Multi-Field'!$E$84=[1]Lists!BF278,'[1]Multi-Field'!$F$84="Drained"),BI278,IF(AND('[1]Multi-Field'!$E$84=[1]Lists!BF278,'[1]Multi-Field'!$F$84="undrained"),BH278,""))</f>
        <v/>
      </c>
      <c r="EO278" s="409" t="str">
        <f>IF(AND('[1]Multi-Field'!$E$85=[1]Lists!BF278,'[1]Multi-Field'!$F$85="Drained"),BI278,IF(AND('[1]Multi-Field'!$E$85=[1]Lists!BF278,'[1]Multi-Field'!$F$85="undrained"),BH278,""))</f>
        <v/>
      </c>
      <c r="EP278" s="409" t="str">
        <f>IF(AND('[1]Multi-Field'!$E$86=[1]Lists!BF278,'[1]Multi-Field'!$F$86="Drained"),BI278,IF(AND('[1]Multi-Field'!$E$86=[1]Lists!BF278,'[1]Multi-Field'!$F$86="undrained"),BH278,""))</f>
        <v/>
      </c>
      <c r="EQ278" s="409" t="str">
        <f>IF(AND('[1]Multi-Field'!$E$87=[1]Lists!BF278,'[1]Multi-Field'!$F$87="Drained"),BI278,IF(AND('[1]Multi-Field'!$E$87=[1]Lists!BF278,'[1]Multi-Field'!$F$87="undrained"),BH278,""))</f>
        <v/>
      </c>
      <c r="ER278" s="409" t="str">
        <f>IF(AND('[1]Multi-Field'!$E$88=[1]Lists!BF278,'[1]Multi-Field'!$F$88="Drained"),BI278,IF(AND('[1]Multi-Field'!$E$88=[1]Lists!BF278,'[1]Multi-Field'!$F$88="undrained"),BH278,""))</f>
        <v/>
      </c>
      <c r="ES278" s="409" t="str">
        <f>IF(AND('[1]Multi-Field'!$E$89=[1]Lists!BF278,'[1]Multi-Field'!$F$89="Drained"),BI278,IF(AND('[1]Multi-Field'!$E$89=[1]Lists!BF278,'[1]Multi-Field'!$F$89="undrained"),BH278,""))</f>
        <v/>
      </c>
      <c r="ET278" s="409" t="str">
        <f>IF(AND('[1]Multi-Field'!$E$90=[1]Lists!BF278,'[1]Multi-Field'!$F$90="Drained"),BI278,IF(AND('[1]Multi-Field'!$E$90=[1]Lists!BF278,'[1]Multi-Field'!$F$90="undrained"),BH278,""))</f>
        <v/>
      </c>
      <c r="EU278" s="409" t="str">
        <f>IF(AND('[1]Multi-Field'!$E$91=[1]Lists!BF278,'[1]Multi-Field'!$F$91="Drained"),BI278,IF(AND('[1]Multi-Field'!$E$91=[1]Lists!BF278,'[1]Multi-Field'!$F$91="undrained"),BH278,""))</f>
        <v/>
      </c>
      <c r="EV278" s="409" t="str">
        <f>IF(AND('[1]Multi-Field'!$E$92=[1]Lists!BF278,'[1]Multi-Field'!$F$92="Drained"),BI278,IF(AND('[1]Multi-Field'!$E$92=[1]Lists!BF278,'[1]Multi-Field'!$F$92="undrained"),BH278,""))</f>
        <v/>
      </c>
      <c r="EW278" s="409" t="str">
        <f>IF(AND('[1]Multi-Field'!$E$93=[1]Lists!BF278,'[1]Multi-Field'!$F$93="Drained"),BI278,IF(AND('[1]Multi-Field'!$E$93=[1]Lists!BF278,'[1]Multi-Field'!$F$93="undrained"),BH278,""))</f>
        <v/>
      </c>
      <c r="EX278" s="409" t="str">
        <f>IF(AND('[1]Multi-Field'!$E$94=[1]Lists!BF278,'[1]Multi-Field'!$F$94="Drained"),BI278,IF(AND('[1]Multi-Field'!$E$94=[1]Lists!BF278,'[1]Multi-Field'!$F$94="undrained"),BH278,""))</f>
        <v/>
      </c>
      <c r="EY278" s="409" t="str">
        <f>IF(AND('[1]Multi-Field'!$E$95=[1]Lists!BF278,'[1]Multi-Field'!$F$95="Drained"),BI278,IF(AND('[1]Multi-Field'!$E$95=[1]Lists!BF278,'[1]Multi-Field'!$F$95="undrained"),BH278,""))</f>
        <v/>
      </c>
      <c r="EZ278" s="409" t="str">
        <f>IF(AND('[1]Multi-Field'!$E$96=[1]Lists!BF278,'[1]Multi-Field'!$F$96="Drained"),BI278,IF(AND('[1]Multi-Field'!$E$96=[1]Lists!BF278,'[1]Multi-Field'!$F$96="undrained"),BH278,""))</f>
        <v/>
      </c>
      <c r="FA278" s="409" t="str">
        <f>IF(AND('[1]Multi-Field'!$E$97=[1]Lists!BF278,'[1]Multi-Field'!$F$97="Drained"),BI278,IF(AND('[1]Multi-Field'!$E$97=[1]Lists!BF278,'[1]Multi-Field'!$F$97="undrained"),BH278,""))</f>
        <v/>
      </c>
      <c r="FB278" s="409" t="str">
        <f>IF(AND('[1]Multi-Field'!$E$98=[1]Lists!BF278,'[1]Multi-Field'!$F$98="Drained"),BI278,IF(AND('[1]Multi-Field'!$E$98=[1]Lists!BF278,'[1]Multi-Field'!$F$98="undrained"),BH278,""))</f>
        <v/>
      </c>
      <c r="FC278" s="409" t="str">
        <f>IF(AND('[1]Multi-Field'!$E$99=[1]Lists!BF278,'[1]Multi-Field'!$F$99="Drained"),BI278,IF(AND('[1]Multi-Field'!$E$99=[1]Lists!BF278,'[1]Multi-Field'!$F$99="undrained"),BH278,""))</f>
        <v/>
      </c>
      <c r="FD278" s="409" t="str">
        <f>IF(AND('[1]Multi-Field'!$E$100=[1]Lists!BF278,'[1]Multi-Field'!$F$100="Drained"),BI278,IF(AND('[1]Multi-Field'!$E$100=[1]Lists!BF278,'[1]Multi-Field'!$F$100="undrained"),BH278,""))</f>
        <v/>
      </c>
      <c r="FE278" s="409" t="str">
        <f>IF(AND('[1]Multi-Field'!$E$101=[1]Lists!BF278,'[1]Multi-Field'!$F$101="Drained"),BI278,IF(AND('[1]Multi-Field'!$E$101=[1]Lists!BF278,'[1]Multi-Field'!$F$101="undrained"),BH278,""))</f>
        <v/>
      </c>
      <c r="FF278" s="409" t="str">
        <f>IF(AND('[1]Multi-Field'!$E$102=[1]Lists!BF278,'[1]Multi-Field'!$F$102="Drained"),BI278,IF(AND('[1]Multi-Field'!$E$102=[1]Lists!BF278,'[1]Multi-Field'!$F$102="undrained"),BH278,""))</f>
        <v/>
      </c>
      <c r="FG278" s="409" t="str">
        <f>IF(AND('[1]Multi-Field'!$E$103=[1]Lists!BF278,'[1]Multi-Field'!$F$103="Drained"),BI278,IF(AND('[1]Multi-Field'!$E$103=[1]Lists!BF278,'[1]Multi-Field'!$F$103="undrained"),BH278,""))</f>
        <v/>
      </c>
      <c r="FH278" s="409" t="str">
        <f>IF(AND('[1]Multi-Field'!$E$104=[1]Lists!BF278,'[1]Multi-Field'!$F$104="Drained"),BI278,IF(AND('[1]Multi-Field'!$E$104=[1]Lists!BF278,'[1]Multi-Field'!$F$104="undrained"),BH278,""))</f>
        <v/>
      </c>
      <c r="FI278" s="409" t="str">
        <f>IF(AND('[1]Multi-Field'!$E$105=[1]Lists!BF278,'[1]Multi-Field'!$F$105="Drained"),BI278,IF(AND('[1]Multi-Field'!$E$105=[1]Lists!BF278,'[1]Multi-Field'!$F$105="undrained"),BH278,""))</f>
        <v/>
      </c>
      <c r="FJ278" s="409" t="str">
        <f>IF(AND('[1]Multi-Field'!$E$106=[1]Lists!BF278,'[1]Multi-Field'!$F$106="Drained"),BI278,IF(AND('[1]Multi-Field'!$E$106=[1]Lists!BF278,'[1]Multi-Field'!$F$106="undrained"),BH278,""))</f>
        <v/>
      </c>
      <c r="FK278" s="409" t="str">
        <f>IF(AND('[1]Multi-Field'!$E$107=[1]Lists!BF278,'[1]Multi-Field'!$F$107="Drained"),BI278,IF(AND('[1]Multi-Field'!$E$107=[1]Lists!BF278,'[1]Multi-Field'!$F$107="undrained"),BH278,""))</f>
        <v/>
      </c>
      <c r="FL278" s="409" t="str">
        <f>IF(AND('[1]Multi-Field'!$E$108=[1]Lists!BF278,'[1]Multi-Field'!$F$108="Drained"),BI278,IF(AND('[1]Multi-Field'!$E$108=[1]Lists!BF278,'[1]Multi-Field'!$F$108="undrained"),BH278,""))</f>
        <v/>
      </c>
      <c r="FM278" s="409" t="str">
        <f>IF(AND('[1]Multi-Field'!$E$109=[1]Lists!BF278,'[1]Multi-Field'!$F$109="Drained"),BI278,IF(AND('[1]Multi-Field'!$E$109=[1]Lists!BF278,'[1]Multi-Field'!$F$109="undrained"),BH278,""))</f>
        <v/>
      </c>
      <c r="FN278" s="409" t="str">
        <f>IF(AND('[1]Multi-Field'!$E$110=[1]Lists!BF278,'[1]Multi-Field'!$F$110="Drained"),BI278,IF(AND('[1]Multi-Field'!$E$110=[1]Lists!BF278,'[1]Multi-Field'!$F$110="undrained"),BH278,""))</f>
        <v/>
      </c>
      <c r="FO278" s="409" t="str">
        <f>IF(AND('[1]Multi-Field'!$E$111=[1]Lists!BF278,'[1]Multi-Field'!$F$111="Drained"),BI278,IF(AND('[1]Multi-Field'!$E$111=[1]Lists!BF278,'[1]Multi-Field'!$F$111="undrained"),BH278,""))</f>
        <v/>
      </c>
      <c r="FP278" s="409" t="str">
        <f>IF(AND('[1]Multi-Field'!$E$112=[1]Lists!BF278,'[1]Multi-Field'!$F$112="Drained"),BI278,IF(AND('[1]Multi-Field'!$E$112=[1]Lists!BF278,'[1]Multi-Field'!$F$112="undrained"),BH278,""))</f>
        <v/>
      </c>
      <c r="FQ278" s="409" t="str">
        <f>IF(AND('[1]Multi-Field'!$E$113=[1]Lists!BF278,'[1]Multi-Field'!$F$113="Drained"),BI278,IF(AND('[1]Multi-Field'!$E$113=[1]Lists!BF278,'[1]Multi-Field'!$F$113="undrained"),BH278,""))</f>
        <v/>
      </c>
      <c r="FR278" s="409" t="str">
        <f>IF(AND('[1]Multi-Field'!$E$114=[1]Lists!BF278,'[1]Multi-Field'!$F$114="Drained"),BI278,IF(AND('[1]Multi-Field'!$E$114=[1]Lists!BF278,'[1]Multi-Field'!$F$114="undrained"),BH278,""))</f>
        <v/>
      </c>
      <c r="FS278" s="409" t="str">
        <f>IF(AND('[1]Multi-Field'!$E$115=[1]Lists!BF278,'[1]Multi-Field'!$F$115="Drained"),BI278,IF(AND('[1]Multi-Field'!$E$115=[1]Lists!BF278,'[1]Multi-Field'!$F$115="undrained"),BH278,""))</f>
        <v/>
      </c>
      <c r="FT278" s="409" t="str">
        <f>IF(AND('[1]Multi-Field'!$E$116=[1]Lists!BF278,'[1]Multi-Field'!$F$116="Drained"),BI278,IF(AND('[1]Multi-Field'!$E$116=[1]Lists!BF278,'[1]Multi-Field'!$F$116="undrained"),BH278,""))</f>
        <v/>
      </c>
      <c r="FU278" s="409" t="str">
        <f>IF(AND('[1]Multi-Field'!$E$117=[1]Lists!BF278,'[1]Multi-Field'!$F$117="Drained"),BI278,IF(AND('[1]Multi-Field'!$E$117=[1]Lists!BF278,'[1]Multi-Field'!$F$117="undrained"),BH278,""))</f>
        <v/>
      </c>
      <c r="FV278" s="409" t="str">
        <f>IF(AND('[1]Multi-Field'!$E$118=[1]Lists!BF278,'[1]Multi-Field'!$F$118="Drained"),BI278,IF(AND('[1]Multi-Field'!$E$118=[1]Lists!BF278,'[1]Multi-Field'!$F$118="undrained"),BH278,""))</f>
        <v/>
      </c>
      <c r="FW278" s="409" t="str">
        <f>IF(AND('[1]Multi-Field'!$E$119=[1]Lists!BF278,'[1]Multi-Field'!$F$119="Drained"),BI278,IF(AND('[1]Multi-Field'!$E$119=[1]Lists!BF278,'[1]Multi-Field'!$F$119="undrained"),BH278,""))</f>
        <v/>
      </c>
      <c r="FX278" s="409" t="str">
        <f>IF(AND('[1]Multi-Field'!$E$120=[1]Lists!BF278,'[1]Multi-Field'!$F$120="Drained"),BI278,IF(AND('[1]Multi-Field'!$E$120=[1]Lists!BF278,'[1]Multi-Field'!$F$120="undrained"),BH278,""))</f>
        <v/>
      </c>
    </row>
    <row r="279" spans="1:180" ht="13.5" customHeight="1">
      <c r="A279" s="7" t="s">
        <v>365</v>
      </c>
      <c r="B279" s="7"/>
      <c r="C279" s="7"/>
      <c r="D279" s="8">
        <v>55</v>
      </c>
      <c r="E279" s="8">
        <f t="shared" si="46"/>
        <v>57</v>
      </c>
      <c r="F279" s="8">
        <f t="shared" si="47"/>
        <v>58</v>
      </c>
      <c r="G279" s="8">
        <v>60</v>
      </c>
      <c r="H279" s="8">
        <v>65</v>
      </c>
      <c r="I279" s="8">
        <f t="shared" si="50"/>
        <v>68</v>
      </c>
      <c r="J279" s="8">
        <f t="shared" si="51"/>
        <v>72</v>
      </c>
      <c r="K279" s="8">
        <v>75</v>
      </c>
      <c r="L279" s="8">
        <v>80</v>
      </c>
      <c r="M279" s="8">
        <f t="shared" si="48"/>
        <v>88</v>
      </c>
      <c r="N279" s="8">
        <f t="shared" si="49"/>
        <v>97</v>
      </c>
      <c r="O279" s="8">
        <v>105</v>
      </c>
      <c r="P279" s="391">
        <v>254</v>
      </c>
      <c r="Q279" s="394"/>
      <c r="R279" s="395" t="b">
        <f>IF(OR('Multi-Field'!AA256=Lists!$AC$42,'Multi-Field'!AA256=Lists!$AC$43),IF('Multi-Field'!Z256="x",(IF('Multi-Field'!AC256=Lists!$Q$11,Lists!$R$11,IF('Multi-Field'!AC256=Lists!$Q$12,Lists!$R$12,IF('Multi-Field'!AC256=Lists!$Q$13,Lists!$R$13,IF('Multi-Field'!AC256=Lists!$Q$14,Lists!$R$14))))),IF('Multi-Field'!X256="x",(IF('Multi-Field'!AC256=Lists!$Q$11,Lists!$S$11,IF('Multi-Field'!AC256=Lists!$Q$12,Lists!$S$12,IF('Multi-Field'!AC256=Lists!$Q$13,Lists!$S$13,IF('Multi-Field'!AC256=Lists!$Q$14,Lists!$S$14))))),IF('Multi-Field'!V256="x",(IF('Multi-Field'!AC256=Lists!$Q$11,Lists!$T$11,IF('Multi-Field'!AC256=Lists!$Q$12,Lists!$T$12,IF('Multi-Field'!AC256=Lists!$Q$13,Lists!$T$13,IF('Multi-Field'!AC256=Lists!$Q$14,Lists!$T$14))))),0))))</f>
        <v>0</v>
      </c>
      <c r="S279" s="395" t="str">
        <f t="shared" si="45"/>
        <v/>
      </c>
      <c r="T279" s="395"/>
      <c r="U279" s="396"/>
      <c r="AI279" s="384">
        <f>'[1]Multi-Field'!B275</f>
        <v>0</v>
      </c>
      <c r="AJ279" s="387" t="str">
        <f>IF(OR('[1]Multi-Field'!Q119=[1]Lists!$AC$42,'[1]Multi-Field'!Q119=[1]Lists!$AC$43),"x","")</f>
        <v/>
      </c>
      <c r="AK279" s="387" t="str">
        <f>IF(OR('[1]Multi-Field'!Q119=[1]Lists!$AC$6,'[1]Multi-Field'!Q119=$AC$2,'[1]Multi-Field'!Q119=$AC$4),"x","")</f>
        <v/>
      </c>
      <c r="AL279" s="387" t="str">
        <f>IF(OR('[1]Multi-Field'!Q119=[1]Lists!$AC$7,'[1]Multi-Field'!Q119=$AC$3,'[1]Multi-Field'!Q119=$AC$5),"x","")</f>
        <v/>
      </c>
      <c r="AM279" s="387" t="str">
        <f>IF(OR('[1]Multi-Field'!Q119=$AC$23,'[1]Multi-Field'!Q119=$AC$13,'[1]Multi-Field'!Q119=$AC$9,'[1]Multi-Field'!Q119=$AC$19,'[1]Multi-Field'!Q119=$AC$47),"x","")</f>
        <v/>
      </c>
      <c r="AN279" s="387" t="str">
        <f>IF(OR('[1]Multi-Field'!Q119=$AC$24,'[1]Multi-Field'!Q119=$AC$14,'[1]Multi-Field'!Q119=$AC$10,'[1]Multi-Field'!Q119=$AC$22,'[1]Multi-Field'!Q119=$AC$48),"x","")</f>
        <v/>
      </c>
      <c r="AO279" s="387" t="str">
        <f>IF(OR('[1]Multi-Field'!Q119=$AC$21,'[1]Multi-Field'!Q119=$AC$28,'[1]Multi-Field'!Q119=$AC$62,'[1]Multi-Field'!Q119=$AC$102,'[1]Multi-Field'!Q119=$AC$98),"x","")</f>
        <v/>
      </c>
      <c r="AP279" s="387" t="str">
        <f>IF(OR('[1]Multi-Field'!Q119=$AC$25,'[1]Multi-Field'!Q119=$AC$63,'[1]Multi-Field'!Q119=$AC$85,'[1]Multi-Field'!Q119=$AC$87,'[1]Multi-Field'!Q119=$AC$92,'[1]Multi-Field'!Q119=$AC$93),"x","")</f>
        <v/>
      </c>
      <c r="AQ279" s="387" t="str">
        <f>IF(OR('[1]Multi-Field'!Q119=$AC$20,'[1]Multi-Field'!Q119=$AC$27,'[1]Multi-Field'!Q119=$AC$58,'[1]Multi-Field'!Q119=$AC$86,'[1]Multi-Field'!Q119=$AC$103,'[1]Multi-Field'!Q119=$AC$94),"x","")</f>
        <v/>
      </c>
      <c r="AR279" s="387" t="str">
        <f>IF(OR('[1]Multi-Field'!Q119=$AC$35,'[1]Multi-Field'!Q119=$AC$40,'[1]Multi-Field'!Q119=$AC$45,),"x","")</f>
        <v/>
      </c>
      <c r="AS279" s="387" t="str">
        <f>IF(OR('[1]Multi-Field'!Q119=$AC$36,'[1]Multi-Field'!Q119=$AC$41,'[1]Multi-Field'!Q119=$AC$46,),"x","")</f>
        <v/>
      </c>
      <c r="AT279" s="387" t="str">
        <f>IF(OR('[1]Multi-Field'!Q119=$AC$52,'[1]Multi-Field'!Q119=$AC$53,'[1]Multi-Field'!Q119=$AC$54,'[1]Multi-Field'!Q119=$AC$55,'[1]Multi-Field'!Q119=$AC$68,'[1]Multi-Field'!Q119=$AC$69,'[1]Multi-Field'!Q119=$AC$74,'[1]Multi-Field'!Q119=$AC$71,'[1]Multi-Field'!Q119=$AC$70),"x","")</f>
        <v>x</v>
      </c>
      <c r="AU279" s="387" t="str">
        <f>IF('[1]Multi-Field'!Q119=$AC$72,"x","")</f>
        <v/>
      </c>
      <c r="AV279" s="387" t="str">
        <f>IF('[1]Multi-Field'!Q119=$AC$73,"x","")</f>
        <v/>
      </c>
      <c r="AW279" s="387" t="str">
        <f>IF('[1]Multi-Field'!Q119=$AC$83,"x","")</f>
        <v/>
      </c>
      <c r="AX279" s="387" t="str">
        <f>IF('[1]Multi-Field'!Q119=$AC$84,"x","")</f>
        <v/>
      </c>
      <c r="AY279" s="387" t="str">
        <f>IF('[1]Multi-Field'!Q119=$AC$97,"x","")</f>
        <v/>
      </c>
      <c r="AZ279" s="387" t="str">
        <f>IF('[1]Multi-Field'!Q119=$AC$99,"x","")</f>
        <v/>
      </c>
      <c r="BA279" s="387" t="str">
        <f>IF('[1]Multi-Field'!Q119=$AC$104,"x","")</f>
        <v/>
      </c>
      <c r="BB279" s="387" t="str">
        <f>IF('[1]Multi-Field'!Q119=$AC$105,"x","")</f>
        <v/>
      </c>
      <c r="BC279" s="388"/>
      <c r="BF279" s="411" t="s">
        <v>1445</v>
      </c>
      <c r="BG279" s="412">
        <v>1</v>
      </c>
      <c r="BH279" s="412">
        <v>2.5</v>
      </c>
      <c r="BI279" s="412">
        <v>3.5</v>
      </c>
      <c r="BJ279" s="409" t="e">
        <f>IF(AND('[1]Single Field'!#REF!=[1]Lists!BF279,'[1]Single Field'!#REF!="Drained"),"x",IF(AND('[1]Single Field'!#REF!=[1]Lists!BF279,'[1]Single Field'!#REF!="Undrained"),O,""))</f>
        <v>#REF!</v>
      </c>
      <c r="BK279" s="409" t="str">
        <f>IF(AND('[1]Multi-Field'!$E$3=[1]Lists!BF279,'[1]Multi-Field'!$F$3="Drained"),BI279,IF(AND('[1]Multi-Field'!$E$3=BF279,'[1]Multi-Field'!$F$3="undrained"),BH279,""))</f>
        <v/>
      </c>
      <c r="BL279" s="409" t="str">
        <f>IF(AND('[1]Multi-Field'!$E$4=BF279,'[1]Multi-Field'!$F$4="Drained"),BI279,IF(AND('[1]Multi-Field'!$E$4=BF279,'[1]Multi-Field'!$F$4="undrained"),BH279,""))</f>
        <v/>
      </c>
      <c r="BM279" s="409" t="str">
        <f>IF(AND('[1]Multi-Field'!$E$5=BF279,'[1]Multi-Field'!$F$5="Drained"),BI279,IF(AND('[1]Multi-Field'!$E$5=BF279,'[1]Multi-Field'!$F$5="undrained"),BH279,""))</f>
        <v/>
      </c>
      <c r="BN279" s="409" t="str">
        <f>IF(AND('[1]Multi-Field'!$E$6=BF279,'[1]Multi-Field'!$F$6="Drained"),BI279,IF(AND('[1]Multi-Field'!$E$6=BF279,'[1]Multi-Field'!$F$6="undrained"),BH279,""))</f>
        <v/>
      </c>
      <c r="BO279" s="409" t="str">
        <f>IF(AND('[1]Multi-Field'!$E$7=BF279,'[1]Multi-Field'!$F$7="Drained"),BI279,IF(AND('[1]Multi-Field'!$E$7=BF279,'[1]Multi-Field'!$F$7="undrained"),BH279,""))</f>
        <v/>
      </c>
      <c r="BP279" s="409" t="str">
        <f>IF(AND('[1]Multi-Field'!$E$8=BF279,'[1]Multi-Field'!$F$8="Drained"),BI279,IF(AND('[1]Multi-Field'!$E$8=BF279,'[1]Multi-Field'!$F$8="undrained"),BH279,""))</f>
        <v/>
      </c>
      <c r="BQ279" s="409" t="str">
        <f>IF(AND('[1]Multi-Field'!$E$9=BF279,'[1]Multi-Field'!$F$9="Drained"),BI279,IF(AND('[1]Multi-Field'!$E$9=BF279,'[1]Multi-Field'!$F$9="undrained"),BH279,""))</f>
        <v/>
      </c>
      <c r="BR279" s="409" t="str">
        <f>IF(AND('[1]Multi-Field'!$E$10=BF279,'[1]Multi-Field'!$F$10="Drained"),BI279,IF(AND('[1]Multi-Field'!$E$10=BF279,'[1]Multi-Field'!$F$10="undrained"),BH279,""))</f>
        <v/>
      </c>
      <c r="BS279" s="409" t="str">
        <f>IF(AND('[1]Multi-Field'!$E$11=BF279,'[1]Multi-Field'!$F$11="Drained"),BI279,IF(AND('[1]Multi-Field'!$E$11=BF279,'[1]Multi-Field'!$F$11="undrained"),BH279,""))</f>
        <v/>
      </c>
      <c r="BT279" s="409" t="str">
        <f>IF(AND('[1]Multi-Field'!$E$12=BF279,'[1]Multi-Field'!$F$12="Drained"),BI279,IF(AND('[1]Multi-Field'!$E$12=BF279,'[1]Multi-Field'!$F$12="undrained"),BH279,""))</f>
        <v/>
      </c>
      <c r="BU279" s="409" t="str">
        <f>IF(AND('[1]Multi-Field'!$E$13=BF279,'[1]Multi-Field'!$F$13="Drained"),BI279,IF(AND('[1]Multi-Field'!$E$3=BF279,'[1]Multi-Field'!$F$13="undrained"),BH279,""))</f>
        <v/>
      </c>
      <c r="BV279" s="409" t="str">
        <f>IF(AND('[1]Multi-Field'!$E$14=BF279,'[1]Multi-Field'!$F$14="Drained"),BI279,IF(AND('[1]Multi-Field'!$E$14=BF279,'[1]Multi-Field'!$F$14="undrained"),BH279,""))</f>
        <v/>
      </c>
      <c r="BW279" s="409" t="str">
        <f>IF(AND('[1]Multi-Field'!$E$15=BF279,'[1]Multi-Field'!$F$15="Drained"),BI279,IF(AND('[1]Multi-Field'!$E$15=BF279,'[1]Multi-Field'!$F$15="undrained"),BH279,""))</f>
        <v/>
      </c>
      <c r="BX279" s="409" t="str">
        <f>IF(AND('[1]Multi-Field'!$E$16=[1]Lists!BF279,'[1]Multi-Field'!$F$16="Drained"),BI279,IF(AND('[1]Multi-Field'!$E$16=[1]Lists!BF279,'[1]Multi-Field'!$F$16="undrained"),BH279,""))</f>
        <v/>
      </c>
      <c r="BY279" s="409" t="str">
        <f>IF(AND('[1]Multi-Field'!$E$17=[1]Lists!BF279,'[1]Multi-Field'!$F$17="Drained"),BI279,IF(AND('[1]Multi-Field'!$E$17=[1]Lists!BF279,'[1]Multi-Field'!$F$17="undrained"),BH279,""))</f>
        <v/>
      </c>
      <c r="BZ279" s="409" t="str">
        <f>IF(AND('[1]Multi-Field'!$E$18=[1]Lists!BF279,'[1]Multi-Field'!$F$18="Drained"),BI279,IF(AND('[1]Multi-Field'!$E$18=[1]Lists!BF279,'[1]Multi-Field'!$F$18="undrained"),BH279,""))</f>
        <v/>
      </c>
      <c r="CA279" s="409" t="str">
        <f>IF(AND('[1]Multi-Field'!$E$19=[1]Lists!BF279,'[1]Multi-Field'!$F$19="Drained"),BI279,IF(AND('[1]Multi-Field'!$E$19=[1]Lists!BF279,'[1]Multi-Field'!$F$19="undrained"),BH279,""))</f>
        <v/>
      </c>
      <c r="CB279" s="409" t="str">
        <f>IF(AND('[1]Multi-Field'!$E$20=[1]Lists!BF279,'[1]Multi-Field'!$F$20="Drained"),BI279,IF(AND('[1]Multi-Field'!$E$20=[1]Lists!BF279,'[1]Multi-Field'!$F$20="undrained"),BH279,""))</f>
        <v/>
      </c>
      <c r="CC279" s="409" t="str">
        <f>IF(AND('[1]Multi-Field'!$E$21=[1]Lists!BF279,'[1]Multi-Field'!$F$21="Drained"),BI279,IF(AND('[1]Multi-Field'!$E$21=[1]Lists!BF279,'[1]Multi-Field'!$F$21="undrained"),BH279,""))</f>
        <v/>
      </c>
      <c r="CD279" s="409" t="str">
        <f>IF(AND('[1]Multi-Field'!$E$22=[1]Lists!BF279,'[1]Multi-Field'!$F$22="Drained"),BI279,IF(AND('[1]Multi-Field'!$E$22=[1]Lists!BF279,'[1]Multi-Field'!$F$22="undrained"),BH279,""))</f>
        <v/>
      </c>
      <c r="CE279" s="409" t="str">
        <f>IF(AND('[1]Multi-Field'!$E$23=[1]Lists!BF279,'[1]Multi-Field'!$F$23="Drained"),BI279,IF(AND('[1]Multi-Field'!$E$23=[1]Lists!BF279,'[1]Multi-Field'!$F$23="undrained"),BH279,""))</f>
        <v/>
      </c>
      <c r="CF279" s="409" t="str">
        <f>IF(AND('[1]Multi-Field'!$E$24=[1]Lists!BF279,'[1]Multi-Field'!$F$24="Drained"),BI279,IF(AND('[1]Multi-Field'!$E$24=[1]Lists!BF279,'[1]Multi-Field'!$F$24="undrained"),BH279,""))</f>
        <v/>
      </c>
      <c r="CG279" s="409" t="str">
        <f>IF(AND('[1]Multi-Field'!$E$25=[1]Lists!BF279,'[1]Multi-Field'!$F$25="Drained"),BI279,IF(AND('[1]Multi-Field'!$E$25=[1]Lists!BF279,'[1]Multi-Field'!$F$25="undrained"),BH279,""))</f>
        <v/>
      </c>
      <c r="CH279" s="409" t="str">
        <f>IF(AND('[1]Multi-Field'!$E$26=[1]Lists!BF279,'[1]Multi-Field'!$F$26="Drained"),BI279,IF(AND('[1]Multi-Field'!$E$26=[1]Lists!BF279,'[1]Multi-Field'!$F$26="undrained"),BH279,""))</f>
        <v/>
      </c>
      <c r="CI279" s="409" t="str">
        <f>IF(AND('[1]Multi-Field'!$E$27=[1]Lists!BF279,'[1]Multi-Field'!$F$27="Drained"),BI279,IF(AND('[1]Multi-Field'!$E$27=[1]Lists!BF279,'[1]Multi-Field'!$F$27="undrained"),BH279,""))</f>
        <v/>
      </c>
      <c r="CJ279" s="409" t="str">
        <f>IF(AND('[1]Multi-Field'!$E$28=[1]Lists!BF279,'[1]Multi-Field'!$F$28="Drained"),BI279,IF(AND('[1]Multi-Field'!$E$28=[1]Lists!BF279,'[1]Multi-Field'!$F$28="undrained"),BH279,""))</f>
        <v/>
      </c>
      <c r="CK279" s="409" t="str">
        <f>IF(AND('[1]Multi-Field'!$E$29=[1]Lists!BF279,'[1]Multi-Field'!$F$29="Drained"),BI279,IF(AND('[1]Multi-Field'!$E$29=[1]Lists!BF279,'[1]Multi-Field'!$F$29="undrained"),BH279,""))</f>
        <v/>
      </c>
      <c r="CL279" s="409" t="str">
        <f>IF(AND('[1]Multi-Field'!$E$30=[1]Lists!BF279,'[1]Multi-Field'!$F$30="Drained"),BI279,IF(AND('[1]Multi-Field'!$E$30=[1]Lists!BF279,'[1]Multi-Field'!$F$30="undrained"),BH279,""))</f>
        <v/>
      </c>
      <c r="CM279" s="409" t="str">
        <f>IF(AND('[1]Multi-Field'!$E$31=[1]Lists!BF279,'[1]Multi-Field'!$F$31="Drained"),BI279,IF(AND('[1]Multi-Field'!$E$31=[1]Lists!BF279,'[1]Multi-Field'!$F$31="undrained"),BH279,""))</f>
        <v/>
      </c>
      <c r="CN279" s="409" t="str">
        <f>IF(AND('[1]Multi-Field'!$E$32=[1]Lists!BF279,'[1]Multi-Field'!$F$32="Drained"),BI279,IF(AND('[1]Multi-Field'!$E$32=[1]Lists!BF279,'[1]Multi-Field'!$F$32="undrained"),BH279,""))</f>
        <v/>
      </c>
      <c r="CO279" s="409" t="str">
        <f>IF(AND('[1]Multi-Field'!$E$33=[1]Lists!BF279,'[1]Multi-Field'!$F$33="Drained"),BI279,IF(AND('[1]Multi-Field'!$E$33=[1]Lists!BF279,'[1]Multi-Field'!$F$33="undrained"),BH279,""))</f>
        <v/>
      </c>
      <c r="CP279" s="409" t="str">
        <f>IF(AND('[1]Multi-Field'!$E$34=[1]Lists!BF279,'[1]Multi-Field'!$F$34="Drained"),BI279,IF(AND('[1]Multi-Field'!$E$34=[1]Lists!BF279,'[1]Multi-Field'!$F$34="undrained"),BH279,""))</f>
        <v/>
      </c>
      <c r="CQ279" s="409" t="str">
        <f>IF(AND('[1]Multi-Field'!$E$35=[1]Lists!BF279,'[1]Multi-Field'!$F$35="Drained"),BI279,IF(AND('[1]Multi-Field'!$E$35=[1]Lists!BF279,'[1]Multi-Field'!$F$35="undrained"),BH279,""))</f>
        <v/>
      </c>
      <c r="CR279" s="409" t="str">
        <f>IF(AND('[1]Multi-Field'!$E$36=[1]Lists!BF279,'[1]Multi-Field'!$F$36="Drained"),BI279,IF(AND('[1]Multi-Field'!$E$36=[1]Lists!BF279,'[1]Multi-Field'!$F$36="undrained"),BH279,""))</f>
        <v/>
      </c>
      <c r="CS279" s="409" t="str">
        <f>IF(AND('[1]Multi-Field'!$E$37=[1]Lists!BF279,'[1]Multi-Field'!$F$37="Drained"),BI279,IF(AND('[1]Multi-Field'!$E$37=[1]Lists!BF279,'[1]Multi-Field'!$F$37="undrained"),BH279,""))</f>
        <v/>
      </c>
      <c r="CT279" s="409" t="str">
        <f>IF(AND('[1]Multi-Field'!$E$38=[1]Lists!BF279,'[1]Multi-Field'!$F$38="Drained"),BI279,IF(AND('[1]Multi-Field'!$E$38=[1]Lists!BF279,'[1]Multi-Field'!$F$38="undrained"),BH279,""))</f>
        <v/>
      </c>
      <c r="CU279" s="409" t="str">
        <f>IF(AND('[1]Multi-Field'!$E$39=[1]Lists!BF279,'[1]Multi-Field'!$F$39="Drained"),BI279,IF(AND('[1]Multi-Field'!$E$39=[1]Lists!BF279,'[1]Multi-Field'!$F$39="undrained"),BH279,""))</f>
        <v/>
      </c>
      <c r="CV279" s="409" t="str">
        <f>IF(AND('[1]Multi-Field'!$E$40=[1]Lists!BF279,'[1]Multi-Field'!$F$40="Drained"),BI279,IF(AND('[1]Multi-Field'!$E$40=[1]Lists!BF279,'[1]Multi-Field'!$F$40="undrained"),BH279,""))</f>
        <v/>
      </c>
      <c r="CW279" s="409" t="str">
        <f>IF(AND('[1]Multi-Field'!$E$41=[1]Lists!BF279,'[1]Multi-Field'!$F$40="Drained"),BI279,IF(AND('[1]Multi-Field'!$E$40=[1]Lists!BF279,'[1]Multi-Field'!$F$40="undrained"),BH279,""))</f>
        <v/>
      </c>
      <c r="CX279" s="409" t="str">
        <f>IF(AND('[1]Multi-Field'!$E$42=[1]Lists!BF279,'[1]Multi-Field'!$F$42="Drained"),BI279,IF(AND('[1]Multi-Field'!$E$42=[1]Lists!BF279,'[1]Multi-Field'!$F$42="undrained"),BH279,""))</f>
        <v/>
      </c>
      <c r="CY279" s="409" t="str">
        <f>IF(AND('[1]Multi-Field'!$E$43=[1]Lists!BF279,'[1]Multi-Field'!$F$43="Drained"),BI279,IF(AND('[1]Multi-Field'!$E$43=[1]Lists!BF279,'[1]Multi-Field'!$F$43="undrained"),BH279,""))</f>
        <v/>
      </c>
      <c r="CZ279" s="409" t="str">
        <f>IF(AND('[1]Multi-Field'!$E$44=[1]Lists!BF279,'[1]Multi-Field'!$F$44="Drained"),BI279,IF(AND('[1]Multi-Field'!$E$44=[1]Lists!BF279,'[1]Multi-Field'!$F$44="undrained"),BH279,""))</f>
        <v/>
      </c>
      <c r="DA279" s="409" t="str">
        <f>IF(AND('[1]Multi-Field'!$E$45=[1]Lists!BF279,'[1]Multi-Field'!$F$45="Drained"),BI279,IF(AND('[1]Multi-Field'!$E$45=[1]Lists!BF279,'[1]Multi-Field'!$F$45="undrained"),BH279,""))</f>
        <v/>
      </c>
      <c r="DB279" s="409" t="str">
        <f>IF(AND('[1]Multi-Field'!$E$46=[1]Lists!BF279,'[1]Multi-Field'!$F$46="Drained"),BI279,IF(AND('[1]Multi-Field'!$E$46=[1]Lists!BF279,'[1]Multi-Field'!$F$46="undrained"),BH279,""))</f>
        <v/>
      </c>
      <c r="DC279" s="409" t="str">
        <f>IF(AND('[1]Multi-Field'!$E$47=[1]Lists!BF279,'[1]Multi-Field'!$F$47="Drained"),BI279,IF(AND('[1]Multi-Field'!$E$47=[1]Lists!BF279,'[1]Multi-Field'!$F$47="undrained"),BH279,""))</f>
        <v/>
      </c>
      <c r="DD279" s="409" t="str">
        <f>IF(AND('[1]Multi-Field'!$E$48=[1]Lists!BF279,'[1]Multi-Field'!$F$48="Drained"),BI279,IF(AND('[1]Multi-Field'!$E$48=[1]Lists!BF279,'[1]Multi-Field'!$F$48="undrained"),BH279,""))</f>
        <v/>
      </c>
      <c r="DE279" s="409" t="str">
        <f>IF(AND('[1]Multi-Field'!$E$49=[1]Lists!BF279,'[1]Multi-Field'!$F$49="Drained"),BI279,IF(AND('[1]Multi-Field'!$E$49=[1]Lists!BF279,'[1]Multi-Field'!$F$9="undrained"),BH279,""))</f>
        <v/>
      </c>
      <c r="DF279" s="409" t="str">
        <f>IF(AND('[1]Multi-Field'!$E$50=[1]Lists!BF279,'[1]Multi-Field'!$F$50="Drained"),BI279,IF(AND('[1]Multi-Field'!$E$50=[1]Lists!BF279,'[1]Multi-Field'!$F$50="undrained"),BH279,""))</f>
        <v/>
      </c>
      <c r="DG279" s="409" t="str">
        <f>IF(AND('[1]Multi-Field'!$E$51=[1]Lists!BF279,'[1]Multi-Field'!$F$51="Drained"),BI279,IF(AND('[1]Multi-Field'!$E$51=[1]Lists!BF279,'[1]Multi-Field'!$F$51="undrained"),BH279,""))</f>
        <v/>
      </c>
      <c r="DH279" s="409" t="str">
        <f>IF(AND('[1]Multi-Field'!$E$52=[1]Lists!BF279,'[1]Multi-Field'!$F$52="Drained"),BI279,IF(AND('[1]Multi-Field'!$E$52=[1]Lists!BF279,'[1]Multi-Field'!$F$52="undrained"),BH279,""))</f>
        <v/>
      </c>
      <c r="DI279" s="409" t="str">
        <f>IF(AND('[1]Multi-Field'!$E$53=[1]Lists!BF279,'[1]Multi-Field'!$F$53="Drained"),BI279,IF(AND('[1]Multi-Field'!$E$53=[1]Lists!BF279,'[1]Multi-Field'!$F$53="undrained"),BH279,""))</f>
        <v/>
      </c>
      <c r="DJ279" s="409" t="str">
        <f>IF(AND('[1]Multi-Field'!$E$54=[1]Lists!BF279,'[1]Multi-Field'!$F$54="Drained"),BI279,IF(AND('[1]Multi-Field'!$E$54=[1]Lists!BF279,'[1]Multi-Field'!$F$54="undrained"),BH279,""))</f>
        <v/>
      </c>
      <c r="DK279" s="409" t="str">
        <f>IF(AND('[1]Multi-Field'!$E$55=[1]Lists!BF279,'[1]Multi-Field'!$F$55="Drained"),BI279,IF(AND('[1]Multi-Field'!$E$55=[1]Lists!BF279,'[1]Multi-Field'!$F$55="undrained"),BH279,""))</f>
        <v/>
      </c>
      <c r="DL279" s="409" t="str">
        <f>IF(AND('[1]Multi-Field'!$E$56=[1]Lists!BF279,'[1]Multi-Field'!$F$56="Drained"),BI279,IF(AND('[1]Multi-Field'!$E$56=[1]Lists!BF279,'[1]Multi-Field'!$F$56="undrained"),BH279,""))</f>
        <v/>
      </c>
      <c r="DM279" s="409" t="str">
        <f>IF(AND('[1]Multi-Field'!$E$57=[1]Lists!BF279,'[1]Multi-Field'!$F$57="Drained"),BI279,IF(AND('[1]Multi-Field'!$E$57=[1]Lists!BF279,'[1]Multi-Field'!$F$57="undrained"),BH279,""))</f>
        <v/>
      </c>
      <c r="DN279" s="409" t="str">
        <f>IF(AND('[1]Multi-Field'!$E$58=[1]Lists!BF279,'[1]Multi-Field'!$F$58="Drained"),BI279,IF(AND('[1]Multi-Field'!$E$58=[1]Lists!BF279,'[1]Multi-Field'!$F$58="undrained"),BH279,""))</f>
        <v/>
      </c>
      <c r="DO279" s="409" t="str">
        <f>IF(AND('[1]Multi-Field'!$E$59=[1]Lists!BF279,'[1]Multi-Field'!$F$59="Drained"),BI279,IF(AND('[1]Multi-Field'!$E$59=[1]Lists!BF279,'[1]Multi-Field'!$F$59="undrained"),BH279,""))</f>
        <v/>
      </c>
      <c r="DP279" s="409" t="str">
        <f>IF(AND('[1]Multi-Field'!$E$60=[1]Lists!BF279,'[1]Multi-Field'!$F$60="Drained"),BI279,IF(AND('[1]Multi-Field'!$E$60=[1]Lists!BF279,'[1]Multi-Field'!$F$60="undrained"),BH279,""))</f>
        <v/>
      </c>
      <c r="DQ279" s="409" t="str">
        <f>IF(AND('[1]Multi-Field'!$E$61=[1]Lists!BF279,'[1]Multi-Field'!$F$61="Drained"),BI279,IF(AND('[1]Multi-Field'!$E$61=[1]Lists!BF279,'[1]Multi-Field'!$F$61="undrained"),BH279,""))</f>
        <v/>
      </c>
      <c r="DR279" s="409" t="str">
        <f>IF(AND('[1]Multi-Field'!$E$62=[1]Lists!BF279,'[1]Multi-Field'!$F$62="Drained"),BI279,IF(AND('[1]Multi-Field'!$E$62=[1]Lists!BF279,'[1]Multi-Field'!$F$62="undrained"),BH279,""))</f>
        <v/>
      </c>
      <c r="DS279" s="409" t="str">
        <f>IF(AND('[1]Multi-Field'!$E$63=[1]Lists!BF279,'[1]Multi-Field'!$F$63="Drained"),BI279,IF(AND('[1]Multi-Field'!$E$63=[1]Lists!BF279,'[1]Multi-Field'!$F$63="undrained"),BH279,""))</f>
        <v/>
      </c>
      <c r="DT279" s="409" t="str">
        <f>IF(AND('[1]Multi-Field'!$E$64=[1]Lists!BF279,'[1]Multi-Field'!$F$64="Drained"),BI279,IF(AND('[1]Multi-Field'!$E$64=[1]Lists!BF279,'[1]Multi-Field'!$F$64="undrained"),BH279,""))</f>
        <v/>
      </c>
      <c r="DU279" s="409" t="str">
        <f>IF(AND('[1]Multi-Field'!$E$65=[1]Lists!BF279,'[1]Multi-Field'!$F$65="Drained"),BI279,IF(AND('[1]Multi-Field'!$E$65=[1]Lists!BF279,'[1]Multi-Field'!$F$65="undrained"),BH279,""))</f>
        <v/>
      </c>
      <c r="DV279" s="409" t="str">
        <f>IF(AND('[1]Multi-Field'!$E$66=[1]Lists!BF279,'[1]Multi-Field'!$F$66="Drained"),BI279,IF(AND('[1]Multi-Field'!$E$66=[1]Lists!BF279,'[1]Multi-Field'!$F$66="undrained"),BH279,""))</f>
        <v/>
      </c>
      <c r="DW279" s="409" t="str">
        <f>IF(AND('[1]Multi-Field'!$E$67=[1]Lists!BF279,'[1]Multi-Field'!$F$67="Drained"),BI279,IF(AND('[1]Multi-Field'!$E$67=[1]Lists!BF279,'[1]Multi-Field'!$F$67="undrained"),BH279,""))</f>
        <v/>
      </c>
      <c r="DX279" s="409" t="str">
        <f>IF(AND('[1]Multi-Field'!$E$68=[1]Lists!BF279,'[1]Multi-Field'!$F$68="Drained"),BI279,IF(AND('[1]Multi-Field'!$E$68=[1]Lists!BF279,'[1]Multi-Field'!$F$68="undrained"),BH279,""))</f>
        <v/>
      </c>
      <c r="DY279" s="409" t="str">
        <f>IF(AND('[1]Multi-Field'!$E$69=[1]Lists!BF279,'[1]Multi-Field'!$F$69="Drained"),BI279,IF(AND('[1]Multi-Field'!$E$69=[1]Lists!BF279,'[1]Multi-Field'!$F$69="undrained"),BH279,""))</f>
        <v/>
      </c>
      <c r="DZ279" s="409" t="str">
        <f>IF(AND('[1]Multi-Field'!$E$70=[1]Lists!BF279,'[1]Multi-Field'!$F$70="Drained"),BI279,IF(AND('[1]Multi-Field'!$E$70=[1]Lists!BF279,'[1]Multi-Field'!$F$70="undrained"),BH279,""))</f>
        <v/>
      </c>
      <c r="EA279" s="409" t="str">
        <f>IF(AND('[1]Multi-Field'!$E$71=[1]Lists!BF279,'[1]Multi-Field'!$F$71="Drained"),BI279,IF(AND('[1]Multi-Field'!$E$71=[1]Lists!BF279,'[1]Multi-Field'!$F$71="undrained"),BH279,""))</f>
        <v/>
      </c>
      <c r="EB279" s="409" t="str">
        <f>IF(AND('[1]Multi-Field'!$E$72=[1]Lists!BF279,'[1]Multi-Field'!$F$72="Drained"),BI279,IF(AND('[1]Multi-Field'!$E$72=[1]Lists!BF279,'[1]Multi-Field'!$F$72="undrained"),BH279,""))</f>
        <v/>
      </c>
      <c r="EC279" s="409" t="str">
        <f>IF(AND('[1]Multi-Field'!$E$73=[1]Lists!BF279,'[1]Multi-Field'!$F$73="Drained"),BI279,IF(AND('[1]Multi-Field'!$E$73=[1]Lists!BF279,'[1]Multi-Field'!$F$73="undrained"),BH279,""))</f>
        <v/>
      </c>
      <c r="ED279" s="409" t="str">
        <f>IF(AND('[1]Multi-Field'!$E$74=[1]Lists!BF279,'[1]Multi-Field'!$F$74="Drained"),BI279,IF(AND('[1]Multi-Field'!$E$74=[1]Lists!BF279,'[1]Multi-Field'!$F$74="undrained"),BH279,""))</f>
        <v/>
      </c>
      <c r="EE279" s="409" t="str">
        <f>IF(AND('[1]Multi-Field'!$E$75=[1]Lists!BF279,'[1]Multi-Field'!$F$75="Drained"),BI279,IF(AND('[1]Multi-Field'!$E$75=[1]Lists!BF279,'[1]Multi-Field'!$F$75="undrained"),BH279,""))</f>
        <v/>
      </c>
      <c r="EF279" s="409" t="str">
        <f>IF(AND('[1]Multi-Field'!$E$76=[1]Lists!BF279,'[1]Multi-Field'!$F$76="Drained"),BI279,IF(AND('[1]Multi-Field'!$E$76=[1]Lists!BF279,'[1]Multi-Field'!$F$6="undrained"),BH279,""))</f>
        <v/>
      </c>
      <c r="EG279" s="409" t="str">
        <f>IF(AND('[1]Multi-Field'!$E$77=[1]Lists!BF279,'[1]Multi-Field'!$F$77="Drained"),BI279,IF(AND('[1]Multi-Field'!$E$77=[1]Lists!BF279,'[1]Multi-Field'!$F$77="undrained"),BH279,""))</f>
        <v/>
      </c>
      <c r="EH279" s="409" t="str">
        <f>IF(AND('[1]Multi-Field'!$E$78=[1]Lists!BF279,'[1]Multi-Field'!$F$78="Drained"),BI279,IF(AND('[1]Multi-Field'!$E$78=[1]Lists!BF279,'[1]Multi-Field'!$F$78="undrained"),BH279,""))</f>
        <v/>
      </c>
      <c r="EI279" s="409" t="str">
        <f>IF(AND('[1]Multi-Field'!$E$79=[1]Lists!BF279,'[1]Multi-Field'!$F$79="Drained"),BI279,IF(AND('[1]Multi-Field'!$E$79=[1]Lists!BF279,'[1]Multi-Field'!$F$79="undrained"),BH279,""))</f>
        <v/>
      </c>
      <c r="EJ279" s="409" t="str">
        <f>IF(AND('[1]Multi-Field'!$E$80=[1]Lists!BF279,'[1]Multi-Field'!$F$80="Drained"),BI279,IF(AND('[1]Multi-Field'!$E$80=[1]Lists!BF279,'[1]Multi-Field'!$F$80="undrained"),BH279,""))</f>
        <v/>
      </c>
      <c r="EK279" s="409" t="str">
        <f>IF(AND('[1]Multi-Field'!$E$81=[1]Lists!BF279,'[1]Multi-Field'!$F$81="Drained"),BI279,IF(AND('[1]Multi-Field'!$E$81=[1]Lists!BF279,'[1]Multi-Field'!$F$81="undrained"),BH279,""))</f>
        <v/>
      </c>
      <c r="EL279" s="409" t="str">
        <f>IF(AND('[1]Multi-Field'!$E$82=[1]Lists!BF279,'[1]Multi-Field'!$F$82="Drained"),BI279,IF(AND('[1]Multi-Field'!$E$82=[1]Lists!BF279,'[1]Multi-Field'!$F$82="undrained"),BH279,""))</f>
        <v/>
      </c>
      <c r="EM279" s="409" t="str">
        <f>IF(AND('[1]Multi-Field'!$E$83=[1]Lists!BF279,'[1]Multi-Field'!$F$83="Drained"),BI279,IF(AND('[1]Multi-Field'!$E$83=[1]Lists!BF279,'[1]Multi-Field'!$F$83="undrained"),BH279,""))</f>
        <v/>
      </c>
      <c r="EN279" s="409" t="str">
        <f>IF(AND('[1]Multi-Field'!$E$84=[1]Lists!BF279,'[1]Multi-Field'!$F$84="Drained"),BI279,IF(AND('[1]Multi-Field'!$E$84=[1]Lists!BF279,'[1]Multi-Field'!$F$84="undrained"),BH279,""))</f>
        <v/>
      </c>
      <c r="EO279" s="409" t="str">
        <f>IF(AND('[1]Multi-Field'!$E$85=[1]Lists!BF279,'[1]Multi-Field'!$F$85="Drained"),BI279,IF(AND('[1]Multi-Field'!$E$85=[1]Lists!BF279,'[1]Multi-Field'!$F$85="undrained"),BH279,""))</f>
        <v/>
      </c>
      <c r="EP279" s="409" t="str">
        <f>IF(AND('[1]Multi-Field'!$E$86=[1]Lists!BF279,'[1]Multi-Field'!$F$86="Drained"),BI279,IF(AND('[1]Multi-Field'!$E$86=[1]Lists!BF279,'[1]Multi-Field'!$F$86="undrained"),BH279,""))</f>
        <v/>
      </c>
      <c r="EQ279" s="409" t="str">
        <f>IF(AND('[1]Multi-Field'!$E$87=[1]Lists!BF279,'[1]Multi-Field'!$F$87="Drained"),BI279,IF(AND('[1]Multi-Field'!$E$87=[1]Lists!BF279,'[1]Multi-Field'!$F$87="undrained"),BH279,""))</f>
        <v/>
      </c>
      <c r="ER279" s="409" t="str">
        <f>IF(AND('[1]Multi-Field'!$E$88=[1]Lists!BF279,'[1]Multi-Field'!$F$88="Drained"),BI279,IF(AND('[1]Multi-Field'!$E$88=[1]Lists!BF279,'[1]Multi-Field'!$F$88="undrained"),BH279,""))</f>
        <v/>
      </c>
      <c r="ES279" s="409" t="str">
        <f>IF(AND('[1]Multi-Field'!$E$89=[1]Lists!BF279,'[1]Multi-Field'!$F$89="Drained"),BI279,IF(AND('[1]Multi-Field'!$E$89=[1]Lists!BF279,'[1]Multi-Field'!$F$89="undrained"),BH279,""))</f>
        <v/>
      </c>
      <c r="ET279" s="409" t="str">
        <f>IF(AND('[1]Multi-Field'!$E$90=[1]Lists!BF279,'[1]Multi-Field'!$F$90="Drained"),BI279,IF(AND('[1]Multi-Field'!$E$90=[1]Lists!BF279,'[1]Multi-Field'!$F$90="undrained"),BH279,""))</f>
        <v/>
      </c>
      <c r="EU279" s="409" t="str">
        <f>IF(AND('[1]Multi-Field'!$E$91=[1]Lists!BF279,'[1]Multi-Field'!$F$91="Drained"),BI279,IF(AND('[1]Multi-Field'!$E$91=[1]Lists!BF279,'[1]Multi-Field'!$F$91="undrained"),BH279,""))</f>
        <v/>
      </c>
      <c r="EV279" s="409" t="str">
        <f>IF(AND('[1]Multi-Field'!$E$92=[1]Lists!BF279,'[1]Multi-Field'!$F$92="Drained"),BI279,IF(AND('[1]Multi-Field'!$E$92=[1]Lists!BF279,'[1]Multi-Field'!$F$92="undrained"),BH279,""))</f>
        <v/>
      </c>
      <c r="EW279" s="409" t="str">
        <f>IF(AND('[1]Multi-Field'!$E$93=[1]Lists!BF279,'[1]Multi-Field'!$F$93="Drained"),BI279,IF(AND('[1]Multi-Field'!$E$93=[1]Lists!BF279,'[1]Multi-Field'!$F$93="undrained"),BH279,""))</f>
        <v/>
      </c>
      <c r="EX279" s="409" t="str">
        <f>IF(AND('[1]Multi-Field'!$E$94=[1]Lists!BF279,'[1]Multi-Field'!$F$94="Drained"),BI279,IF(AND('[1]Multi-Field'!$E$94=[1]Lists!BF279,'[1]Multi-Field'!$F$94="undrained"),BH279,""))</f>
        <v/>
      </c>
      <c r="EY279" s="409" t="str">
        <f>IF(AND('[1]Multi-Field'!$E$95=[1]Lists!BF279,'[1]Multi-Field'!$F$95="Drained"),BI279,IF(AND('[1]Multi-Field'!$E$95=[1]Lists!BF279,'[1]Multi-Field'!$F$95="undrained"),BH279,""))</f>
        <v/>
      </c>
      <c r="EZ279" s="409" t="str">
        <f>IF(AND('[1]Multi-Field'!$E$96=[1]Lists!BF279,'[1]Multi-Field'!$F$96="Drained"),BI279,IF(AND('[1]Multi-Field'!$E$96=[1]Lists!BF279,'[1]Multi-Field'!$F$96="undrained"),BH279,""))</f>
        <v/>
      </c>
      <c r="FA279" s="409" t="str">
        <f>IF(AND('[1]Multi-Field'!$E$97=[1]Lists!BF279,'[1]Multi-Field'!$F$97="Drained"),BI279,IF(AND('[1]Multi-Field'!$E$97=[1]Lists!BF279,'[1]Multi-Field'!$F$97="undrained"),BH279,""))</f>
        <v/>
      </c>
      <c r="FB279" s="409" t="str">
        <f>IF(AND('[1]Multi-Field'!$E$98=[1]Lists!BF279,'[1]Multi-Field'!$F$98="Drained"),BI279,IF(AND('[1]Multi-Field'!$E$98=[1]Lists!BF279,'[1]Multi-Field'!$F$98="undrained"),BH279,""))</f>
        <v/>
      </c>
      <c r="FC279" s="409" t="str">
        <f>IF(AND('[1]Multi-Field'!$E$99=[1]Lists!BF279,'[1]Multi-Field'!$F$99="Drained"),BI279,IF(AND('[1]Multi-Field'!$E$99=[1]Lists!BF279,'[1]Multi-Field'!$F$99="undrained"),BH279,""))</f>
        <v/>
      </c>
      <c r="FD279" s="409" t="str">
        <f>IF(AND('[1]Multi-Field'!$E$100=[1]Lists!BF279,'[1]Multi-Field'!$F$100="Drained"),BI279,IF(AND('[1]Multi-Field'!$E$100=[1]Lists!BF279,'[1]Multi-Field'!$F$100="undrained"),BH279,""))</f>
        <v/>
      </c>
      <c r="FE279" s="409" t="str">
        <f>IF(AND('[1]Multi-Field'!$E$101=[1]Lists!BF279,'[1]Multi-Field'!$F$101="Drained"),BI279,IF(AND('[1]Multi-Field'!$E$101=[1]Lists!BF279,'[1]Multi-Field'!$F$101="undrained"),BH279,""))</f>
        <v/>
      </c>
      <c r="FF279" s="409" t="str">
        <f>IF(AND('[1]Multi-Field'!$E$102=[1]Lists!BF279,'[1]Multi-Field'!$F$102="Drained"),BI279,IF(AND('[1]Multi-Field'!$E$102=[1]Lists!BF279,'[1]Multi-Field'!$F$102="undrained"),BH279,""))</f>
        <v/>
      </c>
      <c r="FG279" s="409" t="str">
        <f>IF(AND('[1]Multi-Field'!$E$103=[1]Lists!BF279,'[1]Multi-Field'!$F$103="Drained"),BI279,IF(AND('[1]Multi-Field'!$E$103=[1]Lists!BF279,'[1]Multi-Field'!$F$103="undrained"),BH279,""))</f>
        <v/>
      </c>
      <c r="FH279" s="409" t="str">
        <f>IF(AND('[1]Multi-Field'!$E$104=[1]Lists!BF279,'[1]Multi-Field'!$F$104="Drained"),BI279,IF(AND('[1]Multi-Field'!$E$104=[1]Lists!BF279,'[1]Multi-Field'!$F$104="undrained"),BH279,""))</f>
        <v/>
      </c>
      <c r="FI279" s="409" t="str">
        <f>IF(AND('[1]Multi-Field'!$E$105=[1]Lists!BF279,'[1]Multi-Field'!$F$105="Drained"),BI279,IF(AND('[1]Multi-Field'!$E$105=[1]Lists!BF279,'[1]Multi-Field'!$F$105="undrained"),BH279,""))</f>
        <v/>
      </c>
      <c r="FJ279" s="409" t="str">
        <f>IF(AND('[1]Multi-Field'!$E$106=[1]Lists!BF279,'[1]Multi-Field'!$F$106="Drained"),BI279,IF(AND('[1]Multi-Field'!$E$106=[1]Lists!BF279,'[1]Multi-Field'!$F$106="undrained"),BH279,""))</f>
        <v/>
      </c>
      <c r="FK279" s="409" t="str">
        <f>IF(AND('[1]Multi-Field'!$E$107=[1]Lists!BF279,'[1]Multi-Field'!$F$107="Drained"),BI279,IF(AND('[1]Multi-Field'!$E$107=[1]Lists!BF279,'[1]Multi-Field'!$F$107="undrained"),BH279,""))</f>
        <v/>
      </c>
      <c r="FL279" s="409" t="str">
        <f>IF(AND('[1]Multi-Field'!$E$108=[1]Lists!BF279,'[1]Multi-Field'!$F$108="Drained"),BI279,IF(AND('[1]Multi-Field'!$E$108=[1]Lists!BF279,'[1]Multi-Field'!$F$108="undrained"),BH279,""))</f>
        <v/>
      </c>
      <c r="FM279" s="409" t="str">
        <f>IF(AND('[1]Multi-Field'!$E$109=[1]Lists!BF279,'[1]Multi-Field'!$F$109="Drained"),BI279,IF(AND('[1]Multi-Field'!$E$109=[1]Lists!BF279,'[1]Multi-Field'!$F$109="undrained"),BH279,""))</f>
        <v/>
      </c>
      <c r="FN279" s="409" t="str">
        <f>IF(AND('[1]Multi-Field'!$E$110=[1]Lists!BF279,'[1]Multi-Field'!$F$110="Drained"),BI279,IF(AND('[1]Multi-Field'!$E$110=[1]Lists!BF279,'[1]Multi-Field'!$F$110="undrained"),BH279,""))</f>
        <v/>
      </c>
      <c r="FO279" s="409" t="str">
        <f>IF(AND('[1]Multi-Field'!$E$111=[1]Lists!BF279,'[1]Multi-Field'!$F$111="Drained"),BI279,IF(AND('[1]Multi-Field'!$E$111=[1]Lists!BF279,'[1]Multi-Field'!$F$111="undrained"),BH279,""))</f>
        <v/>
      </c>
      <c r="FP279" s="409" t="str">
        <f>IF(AND('[1]Multi-Field'!$E$112=[1]Lists!BF279,'[1]Multi-Field'!$F$112="Drained"),BI279,IF(AND('[1]Multi-Field'!$E$112=[1]Lists!BF279,'[1]Multi-Field'!$F$112="undrained"),BH279,""))</f>
        <v/>
      </c>
      <c r="FQ279" s="409" t="str">
        <f>IF(AND('[1]Multi-Field'!$E$113=[1]Lists!BF279,'[1]Multi-Field'!$F$113="Drained"),BI279,IF(AND('[1]Multi-Field'!$E$113=[1]Lists!BF279,'[1]Multi-Field'!$F$113="undrained"),BH279,""))</f>
        <v/>
      </c>
      <c r="FR279" s="409" t="str">
        <f>IF(AND('[1]Multi-Field'!$E$114=[1]Lists!BF279,'[1]Multi-Field'!$F$114="Drained"),BI279,IF(AND('[1]Multi-Field'!$E$114=[1]Lists!BF279,'[1]Multi-Field'!$F$114="undrained"),BH279,""))</f>
        <v/>
      </c>
      <c r="FS279" s="409" t="str">
        <f>IF(AND('[1]Multi-Field'!$E$115=[1]Lists!BF279,'[1]Multi-Field'!$F$115="Drained"),BI279,IF(AND('[1]Multi-Field'!$E$115=[1]Lists!BF279,'[1]Multi-Field'!$F$115="undrained"),BH279,""))</f>
        <v/>
      </c>
      <c r="FT279" s="409" t="str">
        <f>IF(AND('[1]Multi-Field'!$E$116=[1]Lists!BF279,'[1]Multi-Field'!$F$116="Drained"),BI279,IF(AND('[1]Multi-Field'!$E$116=[1]Lists!BF279,'[1]Multi-Field'!$F$116="undrained"),BH279,""))</f>
        <v/>
      </c>
      <c r="FU279" s="409" t="str">
        <f>IF(AND('[1]Multi-Field'!$E$117=[1]Lists!BF279,'[1]Multi-Field'!$F$117="Drained"),BI279,IF(AND('[1]Multi-Field'!$E$117=[1]Lists!BF279,'[1]Multi-Field'!$F$117="undrained"),BH279,""))</f>
        <v/>
      </c>
      <c r="FV279" s="409" t="str">
        <f>IF(AND('[1]Multi-Field'!$E$118=[1]Lists!BF279,'[1]Multi-Field'!$F$118="Drained"),BI279,IF(AND('[1]Multi-Field'!$E$118=[1]Lists!BF279,'[1]Multi-Field'!$F$118="undrained"),BH279,""))</f>
        <v/>
      </c>
      <c r="FW279" s="409" t="str">
        <f>IF(AND('[1]Multi-Field'!$E$119=[1]Lists!BF279,'[1]Multi-Field'!$F$119="Drained"),BI279,IF(AND('[1]Multi-Field'!$E$119=[1]Lists!BF279,'[1]Multi-Field'!$F$119="undrained"),BH279,""))</f>
        <v/>
      </c>
      <c r="FX279" s="409" t="str">
        <f>IF(AND('[1]Multi-Field'!$E$120=[1]Lists!BF279,'[1]Multi-Field'!$F$120="Drained"),BI279,IF(AND('[1]Multi-Field'!$E$120=[1]Lists!BF279,'[1]Multi-Field'!$F$120="undrained"),BH279,""))</f>
        <v/>
      </c>
    </row>
    <row r="280" spans="1:180" ht="13.5" customHeight="1">
      <c r="A280" s="7" t="s">
        <v>366</v>
      </c>
      <c r="B280" s="7"/>
      <c r="C280" s="7"/>
      <c r="D280" s="8">
        <v>70</v>
      </c>
      <c r="E280" s="8">
        <f t="shared" si="46"/>
        <v>70</v>
      </c>
      <c r="F280" s="8">
        <f t="shared" si="47"/>
        <v>70</v>
      </c>
      <c r="G280" s="8">
        <v>70</v>
      </c>
      <c r="H280" s="8">
        <v>40</v>
      </c>
      <c r="I280" s="8">
        <f t="shared" si="50"/>
        <v>40</v>
      </c>
      <c r="J280" s="8">
        <f t="shared" si="51"/>
        <v>40</v>
      </c>
      <c r="K280" s="8">
        <v>40</v>
      </c>
      <c r="L280" s="8">
        <v>75</v>
      </c>
      <c r="M280" s="8">
        <f t="shared" si="48"/>
        <v>75</v>
      </c>
      <c r="N280" s="8">
        <f t="shared" si="49"/>
        <v>75</v>
      </c>
      <c r="O280" s="8">
        <v>75</v>
      </c>
      <c r="P280" s="391">
        <v>255</v>
      </c>
      <c r="Q280" s="394"/>
      <c r="R280" s="395" t="b">
        <f>IF(OR('Multi-Field'!AA257=Lists!$AC$42,'Multi-Field'!AA257=Lists!$AC$43),IF('Multi-Field'!Z257="x",(IF('Multi-Field'!AC257=Lists!$Q$11,Lists!$R$11,IF('Multi-Field'!AC257=Lists!$Q$12,Lists!$R$12,IF('Multi-Field'!AC257=Lists!$Q$13,Lists!$R$13,IF('Multi-Field'!AC257=Lists!$Q$14,Lists!$R$14))))),IF('Multi-Field'!X257="x",(IF('Multi-Field'!AC257=Lists!$Q$11,Lists!$S$11,IF('Multi-Field'!AC257=Lists!$Q$12,Lists!$S$12,IF('Multi-Field'!AC257=Lists!$Q$13,Lists!$S$13,IF('Multi-Field'!AC257=Lists!$Q$14,Lists!$S$14))))),IF('Multi-Field'!V257="x",(IF('Multi-Field'!AC257=Lists!$Q$11,Lists!$T$11,IF('Multi-Field'!AC257=Lists!$Q$12,Lists!$T$12,IF('Multi-Field'!AC257=Lists!$Q$13,Lists!$T$13,IF('Multi-Field'!AC257=Lists!$Q$14,Lists!$T$14))))),0))))</f>
        <v>0</v>
      </c>
      <c r="S280" s="395" t="str">
        <f t="shared" si="45"/>
        <v/>
      </c>
      <c r="T280" s="395"/>
      <c r="U280" s="396"/>
      <c r="AI280" s="384">
        <f>'[1]Multi-Field'!B276</f>
        <v>0</v>
      </c>
      <c r="AJ280" s="387" t="str">
        <f>IF(OR('[1]Multi-Field'!Q120=[1]Lists!$AC$42,'[1]Multi-Field'!Q120=[1]Lists!$AC$43),"x","")</f>
        <v/>
      </c>
      <c r="AK280" s="387" t="str">
        <f>IF(OR('[1]Multi-Field'!Q120=[1]Lists!$AC$6,'[1]Multi-Field'!Q120=$AC$2,'[1]Multi-Field'!Q120=$AC$4),"x","")</f>
        <v/>
      </c>
      <c r="AL280" s="387" t="str">
        <f>IF(OR('[1]Multi-Field'!Q120=[1]Lists!$AC$7,'[1]Multi-Field'!Q120=$AC$3,'[1]Multi-Field'!Q120=$AC$5),"x","")</f>
        <v/>
      </c>
      <c r="AM280" s="387" t="str">
        <f>IF(OR('[1]Multi-Field'!Q120=$AC$23,'[1]Multi-Field'!Q120=$AC$13,'[1]Multi-Field'!Q120=$AC$9,'[1]Multi-Field'!Q120=$AC$19,'[1]Multi-Field'!Q120=$AC$47),"x","")</f>
        <v/>
      </c>
      <c r="AN280" s="387" t="str">
        <f>IF(OR('[1]Multi-Field'!Q120=$AC$24,'[1]Multi-Field'!Q120=$AC$14,'[1]Multi-Field'!Q120=$AC$10,'[1]Multi-Field'!Q120=$AC$22,'[1]Multi-Field'!Q120=$AC$48),"x","")</f>
        <v/>
      </c>
      <c r="AO280" s="387" t="str">
        <f>IF(OR('[1]Multi-Field'!Q120=$AC$21,'[1]Multi-Field'!Q120=$AC$28,'[1]Multi-Field'!Q120=$AC$62,'[1]Multi-Field'!Q120=$AC$102,'[1]Multi-Field'!Q120=$AC$98),"x","")</f>
        <v/>
      </c>
      <c r="AP280" s="387" t="str">
        <f>IF(OR('[1]Multi-Field'!Q120=$AC$25,'[1]Multi-Field'!Q120=$AC$63,'[1]Multi-Field'!Q120=$AC$85,'[1]Multi-Field'!Q120=$AC$87,'[1]Multi-Field'!Q120=$AC$92,'[1]Multi-Field'!Q120=$AC$93),"x","")</f>
        <v/>
      </c>
      <c r="AQ280" s="387" t="str">
        <f>IF(OR('[1]Multi-Field'!Q120=$AC$20,'[1]Multi-Field'!Q120=$AC$27,'[1]Multi-Field'!Q120=$AC$58,'[1]Multi-Field'!Q120=$AC$86,'[1]Multi-Field'!Q120=$AC$103,'[1]Multi-Field'!Q120=$AC$94),"x","")</f>
        <v/>
      </c>
      <c r="AR280" s="387" t="str">
        <f>IF(OR('[1]Multi-Field'!Q120=$AC$35,'[1]Multi-Field'!Q120=$AC$40,'[1]Multi-Field'!Q120=$AC$45,),"x","")</f>
        <v/>
      </c>
      <c r="AS280" s="387" t="str">
        <f>IF(OR('[1]Multi-Field'!Q120=$AC$36,'[1]Multi-Field'!Q120=$AC$41,'[1]Multi-Field'!Q120=$AC$46,),"x","")</f>
        <v/>
      </c>
      <c r="AT280" s="387" t="str">
        <f>IF(OR('[1]Multi-Field'!Q120=$AC$52,'[1]Multi-Field'!Q120=$AC$53,'[1]Multi-Field'!Q120=$AC$54,'[1]Multi-Field'!Q120=$AC$55,'[1]Multi-Field'!Q120=$AC$68,'[1]Multi-Field'!Q120=$AC$69,'[1]Multi-Field'!Q120=$AC$74,'[1]Multi-Field'!Q120=$AC$71,'[1]Multi-Field'!Q120=$AC$70),"x","")</f>
        <v>x</v>
      </c>
      <c r="AU280" s="387" t="str">
        <f>IF('[1]Multi-Field'!Q120=$AC$72,"x","")</f>
        <v/>
      </c>
      <c r="AV280" s="387" t="str">
        <f>IF('[1]Multi-Field'!Q120=$AC$73,"x","")</f>
        <v/>
      </c>
      <c r="AW280" s="387" t="str">
        <f>IF('[1]Multi-Field'!Q120=$AC$83,"x","")</f>
        <v/>
      </c>
      <c r="AX280" s="387" t="str">
        <f>IF('[1]Multi-Field'!Q120=$AC$84,"x","")</f>
        <v/>
      </c>
      <c r="AY280" s="387" t="str">
        <f>IF('[1]Multi-Field'!Q120=$AC$97,"x","")</f>
        <v/>
      </c>
      <c r="AZ280" s="387" t="str">
        <f>IF('[1]Multi-Field'!Q120=$AC$99,"x","")</f>
        <v/>
      </c>
      <c r="BA280" s="387" t="str">
        <f>IF('[1]Multi-Field'!Q120=$AC$104,"x","")</f>
        <v/>
      </c>
      <c r="BB280" s="387" t="str">
        <f>IF('[1]Multi-Field'!Q120=$AC$105,"x","")</f>
        <v/>
      </c>
      <c r="BC280" s="388"/>
      <c r="BF280" s="411" t="s">
        <v>1446</v>
      </c>
      <c r="BG280" s="412">
        <v>5</v>
      </c>
      <c r="BH280" s="412">
        <v>4</v>
      </c>
      <c r="BI280" s="412">
        <v>4</v>
      </c>
      <c r="BJ280" s="409" t="e">
        <f>IF(AND('[1]Single Field'!#REF!=[1]Lists!BF280,'[1]Single Field'!#REF!="Drained"),"x",IF(AND('[1]Single Field'!#REF!=[1]Lists!BF280,'[1]Single Field'!#REF!="Undrained"),O,""))</f>
        <v>#REF!</v>
      </c>
      <c r="BK280" s="409" t="str">
        <f>IF(AND('[1]Multi-Field'!$E$3=[1]Lists!BF280,'[1]Multi-Field'!$F$3="Drained"),BI280,IF(AND('[1]Multi-Field'!$E$3=BF280,'[1]Multi-Field'!$F$3="undrained"),BH280,""))</f>
        <v/>
      </c>
      <c r="BL280" s="409" t="str">
        <f>IF(AND('[1]Multi-Field'!$E$4=BF280,'[1]Multi-Field'!$F$4="Drained"),BI280,IF(AND('[1]Multi-Field'!$E$4=BF280,'[1]Multi-Field'!$F$4="undrained"),BH280,""))</f>
        <v/>
      </c>
      <c r="BM280" s="409" t="str">
        <f>IF(AND('[1]Multi-Field'!$E$5=BF280,'[1]Multi-Field'!$F$5="Drained"),BI280,IF(AND('[1]Multi-Field'!$E$5=BF280,'[1]Multi-Field'!$F$5="undrained"),BH280,""))</f>
        <v/>
      </c>
      <c r="BN280" s="409" t="str">
        <f>IF(AND('[1]Multi-Field'!$E$6=BF280,'[1]Multi-Field'!$F$6="Drained"),BI280,IF(AND('[1]Multi-Field'!$E$6=BF280,'[1]Multi-Field'!$F$6="undrained"),BH280,""))</f>
        <v/>
      </c>
      <c r="BO280" s="409" t="str">
        <f>IF(AND('[1]Multi-Field'!$E$7=BF280,'[1]Multi-Field'!$F$7="Drained"),BI280,IF(AND('[1]Multi-Field'!$E$7=BF280,'[1]Multi-Field'!$F$7="undrained"),BH280,""))</f>
        <v/>
      </c>
      <c r="BP280" s="409" t="str">
        <f>IF(AND('[1]Multi-Field'!$E$8=BF280,'[1]Multi-Field'!$F$8="Drained"),BI280,IF(AND('[1]Multi-Field'!$E$8=BF280,'[1]Multi-Field'!$F$8="undrained"),BH280,""))</f>
        <v/>
      </c>
      <c r="BQ280" s="409" t="str">
        <f>IF(AND('[1]Multi-Field'!$E$9=BF280,'[1]Multi-Field'!$F$9="Drained"),BI280,IF(AND('[1]Multi-Field'!$E$9=BF280,'[1]Multi-Field'!$F$9="undrained"),BH280,""))</f>
        <v/>
      </c>
      <c r="BR280" s="409" t="str">
        <f>IF(AND('[1]Multi-Field'!$E$10=BF280,'[1]Multi-Field'!$F$10="Drained"),BI280,IF(AND('[1]Multi-Field'!$E$10=BF280,'[1]Multi-Field'!$F$10="undrained"),BH280,""))</f>
        <v/>
      </c>
      <c r="BS280" s="409" t="str">
        <f>IF(AND('[1]Multi-Field'!$E$11=BF280,'[1]Multi-Field'!$F$11="Drained"),BI280,IF(AND('[1]Multi-Field'!$E$11=BF280,'[1]Multi-Field'!$F$11="undrained"),BH280,""))</f>
        <v/>
      </c>
      <c r="BT280" s="409" t="str">
        <f>IF(AND('[1]Multi-Field'!$E$12=BF280,'[1]Multi-Field'!$F$12="Drained"),BI280,IF(AND('[1]Multi-Field'!$E$12=BF280,'[1]Multi-Field'!$F$12="undrained"),BH280,""))</f>
        <v/>
      </c>
      <c r="BU280" s="409" t="str">
        <f>IF(AND('[1]Multi-Field'!$E$13=BF280,'[1]Multi-Field'!$F$13="Drained"),BI280,IF(AND('[1]Multi-Field'!$E$3=BF280,'[1]Multi-Field'!$F$13="undrained"),BH280,""))</f>
        <v/>
      </c>
      <c r="BV280" s="409" t="str">
        <f>IF(AND('[1]Multi-Field'!$E$14=BF280,'[1]Multi-Field'!$F$14="Drained"),BI280,IF(AND('[1]Multi-Field'!$E$14=BF280,'[1]Multi-Field'!$F$14="undrained"),BH280,""))</f>
        <v/>
      </c>
      <c r="BW280" s="409" t="str">
        <f>IF(AND('[1]Multi-Field'!$E$15=BF280,'[1]Multi-Field'!$F$15="Drained"),BI280,IF(AND('[1]Multi-Field'!$E$15=BF280,'[1]Multi-Field'!$F$15="undrained"),BH280,""))</f>
        <v/>
      </c>
      <c r="BX280" s="409" t="str">
        <f>IF(AND('[1]Multi-Field'!$E$16=[1]Lists!BF280,'[1]Multi-Field'!$F$16="Drained"),BI280,IF(AND('[1]Multi-Field'!$E$16=[1]Lists!BF280,'[1]Multi-Field'!$F$16="undrained"),BH280,""))</f>
        <v/>
      </c>
      <c r="BY280" s="409" t="str">
        <f>IF(AND('[1]Multi-Field'!$E$17=[1]Lists!BF280,'[1]Multi-Field'!$F$17="Drained"),BI280,IF(AND('[1]Multi-Field'!$E$17=[1]Lists!BF280,'[1]Multi-Field'!$F$17="undrained"),BH280,""))</f>
        <v/>
      </c>
      <c r="BZ280" s="409" t="str">
        <f>IF(AND('[1]Multi-Field'!$E$18=[1]Lists!BF280,'[1]Multi-Field'!$F$18="Drained"),BI280,IF(AND('[1]Multi-Field'!$E$18=[1]Lists!BF280,'[1]Multi-Field'!$F$18="undrained"),BH280,""))</f>
        <v/>
      </c>
      <c r="CA280" s="409" t="str">
        <f>IF(AND('[1]Multi-Field'!$E$19=[1]Lists!BF280,'[1]Multi-Field'!$F$19="Drained"),BI280,IF(AND('[1]Multi-Field'!$E$19=[1]Lists!BF280,'[1]Multi-Field'!$F$19="undrained"),BH280,""))</f>
        <v/>
      </c>
      <c r="CB280" s="409" t="str">
        <f>IF(AND('[1]Multi-Field'!$E$20=[1]Lists!BF280,'[1]Multi-Field'!$F$20="Drained"),BI280,IF(AND('[1]Multi-Field'!$E$20=[1]Lists!BF280,'[1]Multi-Field'!$F$20="undrained"),BH280,""))</f>
        <v/>
      </c>
      <c r="CC280" s="409" t="str">
        <f>IF(AND('[1]Multi-Field'!$E$21=[1]Lists!BF280,'[1]Multi-Field'!$F$21="Drained"),BI280,IF(AND('[1]Multi-Field'!$E$21=[1]Lists!BF280,'[1]Multi-Field'!$F$21="undrained"),BH280,""))</f>
        <v/>
      </c>
      <c r="CD280" s="409" t="str">
        <f>IF(AND('[1]Multi-Field'!$E$22=[1]Lists!BF280,'[1]Multi-Field'!$F$22="Drained"),BI280,IF(AND('[1]Multi-Field'!$E$22=[1]Lists!BF280,'[1]Multi-Field'!$F$22="undrained"),BH280,""))</f>
        <v/>
      </c>
      <c r="CE280" s="409" t="str">
        <f>IF(AND('[1]Multi-Field'!$E$23=[1]Lists!BF280,'[1]Multi-Field'!$F$23="Drained"),BI280,IF(AND('[1]Multi-Field'!$E$23=[1]Lists!BF280,'[1]Multi-Field'!$F$23="undrained"),BH280,""))</f>
        <v/>
      </c>
      <c r="CF280" s="409" t="str">
        <f>IF(AND('[1]Multi-Field'!$E$24=[1]Lists!BF280,'[1]Multi-Field'!$F$24="Drained"),BI280,IF(AND('[1]Multi-Field'!$E$24=[1]Lists!BF280,'[1]Multi-Field'!$F$24="undrained"),BH280,""))</f>
        <v/>
      </c>
      <c r="CG280" s="409" t="str">
        <f>IF(AND('[1]Multi-Field'!$E$25=[1]Lists!BF280,'[1]Multi-Field'!$F$25="Drained"),BI280,IF(AND('[1]Multi-Field'!$E$25=[1]Lists!BF280,'[1]Multi-Field'!$F$25="undrained"),BH280,""))</f>
        <v/>
      </c>
      <c r="CH280" s="409" t="str">
        <f>IF(AND('[1]Multi-Field'!$E$26=[1]Lists!BF280,'[1]Multi-Field'!$F$26="Drained"),BI280,IF(AND('[1]Multi-Field'!$E$26=[1]Lists!BF280,'[1]Multi-Field'!$F$26="undrained"),BH280,""))</f>
        <v/>
      </c>
      <c r="CI280" s="409" t="str">
        <f>IF(AND('[1]Multi-Field'!$E$27=[1]Lists!BF280,'[1]Multi-Field'!$F$27="Drained"),BI280,IF(AND('[1]Multi-Field'!$E$27=[1]Lists!BF280,'[1]Multi-Field'!$F$27="undrained"),BH280,""))</f>
        <v/>
      </c>
      <c r="CJ280" s="409" t="str">
        <f>IF(AND('[1]Multi-Field'!$E$28=[1]Lists!BF280,'[1]Multi-Field'!$F$28="Drained"),BI280,IF(AND('[1]Multi-Field'!$E$28=[1]Lists!BF280,'[1]Multi-Field'!$F$28="undrained"),BH280,""))</f>
        <v/>
      </c>
      <c r="CK280" s="409" t="str">
        <f>IF(AND('[1]Multi-Field'!$E$29=[1]Lists!BF280,'[1]Multi-Field'!$F$29="Drained"),BI280,IF(AND('[1]Multi-Field'!$E$29=[1]Lists!BF280,'[1]Multi-Field'!$F$29="undrained"),BH280,""))</f>
        <v/>
      </c>
      <c r="CL280" s="409" t="str">
        <f>IF(AND('[1]Multi-Field'!$E$30=[1]Lists!BF280,'[1]Multi-Field'!$F$30="Drained"),BI280,IF(AND('[1]Multi-Field'!$E$30=[1]Lists!BF280,'[1]Multi-Field'!$F$30="undrained"),BH280,""))</f>
        <v/>
      </c>
      <c r="CM280" s="409" t="str">
        <f>IF(AND('[1]Multi-Field'!$E$31=[1]Lists!BF280,'[1]Multi-Field'!$F$31="Drained"),BI280,IF(AND('[1]Multi-Field'!$E$31=[1]Lists!BF280,'[1]Multi-Field'!$F$31="undrained"),BH280,""))</f>
        <v/>
      </c>
      <c r="CN280" s="409" t="str">
        <f>IF(AND('[1]Multi-Field'!$E$32=[1]Lists!BF280,'[1]Multi-Field'!$F$32="Drained"),BI280,IF(AND('[1]Multi-Field'!$E$32=[1]Lists!BF280,'[1]Multi-Field'!$F$32="undrained"),BH280,""))</f>
        <v/>
      </c>
      <c r="CO280" s="409" t="str">
        <f>IF(AND('[1]Multi-Field'!$E$33=[1]Lists!BF280,'[1]Multi-Field'!$F$33="Drained"),BI280,IF(AND('[1]Multi-Field'!$E$33=[1]Lists!BF280,'[1]Multi-Field'!$F$33="undrained"),BH280,""))</f>
        <v/>
      </c>
      <c r="CP280" s="409" t="str">
        <f>IF(AND('[1]Multi-Field'!$E$34=[1]Lists!BF280,'[1]Multi-Field'!$F$34="Drained"),BI280,IF(AND('[1]Multi-Field'!$E$34=[1]Lists!BF280,'[1]Multi-Field'!$F$34="undrained"),BH280,""))</f>
        <v/>
      </c>
      <c r="CQ280" s="409" t="str">
        <f>IF(AND('[1]Multi-Field'!$E$35=[1]Lists!BF280,'[1]Multi-Field'!$F$35="Drained"),BI280,IF(AND('[1]Multi-Field'!$E$35=[1]Lists!BF280,'[1]Multi-Field'!$F$35="undrained"),BH280,""))</f>
        <v/>
      </c>
      <c r="CR280" s="409" t="str">
        <f>IF(AND('[1]Multi-Field'!$E$36=[1]Lists!BF280,'[1]Multi-Field'!$F$36="Drained"),BI280,IF(AND('[1]Multi-Field'!$E$36=[1]Lists!BF280,'[1]Multi-Field'!$F$36="undrained"),BH280,""))</f>
        <v/>
      </c>
      <c r="CS280" s="409" t="str">
        <f>IF(AND('[1]Multi-Field'!$E$37=[1]Lists!BF280,'[1]Multi-Field'!$F$37="Drained"),BI280,IF(AND('[1]Multi-Field'!$E$37=[1]Lists!BF280,'[1]Multi-Field'!$F$37="undrained"),BH280,""))</f>
        <v/>
      </c>
      <c r="CT280" s="409" t="str">
        <f>IF(AND('[1]Multi-Field'!$E$38=[1]Lists!BF280,'[1]Multi-Field'!$F$38="Drained"),BI280,IF(AND('[1]Multi-Field'!$E$38=[1]Lists!BF280,'[1]Multi-Field'!$F$38="undrained"),BH280,""))</f>
        <v/>
      </c>
      <c r="CU280" s="409" t="str">
        <f>IF(AND('[1]Multi-Field'!$E$39=[1]Lists!BF280,'[1]Multi-Field'!$F$39="Drained"),BI280,IF(AND('[1]Multi-Field'!$E$39=[1]Lists!BF280,'[1]Multi-Field'!$F$39="undrained"),BH280,""))</f>
        <v/>
      </c>
      <c r="CV280" s="409" t="str">
        <f>IF(AND('[1]Multi-Field'!$E$40=[1]Lists!BF280,'[1]Multi-Field'!$F$40="Drained"),BI280,IF(AND('[1]Multi-Field'!$E$40=[1]Lists!BF280,'[1]Multi-Field'!$F$40="undrained"),BH280,""))</f>
        <v/>
      </c>
      <c r="CW280" s="409" t="str">
        <f>IF(AND('[1]Multi-Field'!$E$41=[1]Lists!BF280,'[1]Multi-Field'!$F$40="Drained"),BI280,IF(AND('[1]Multi-Field'!$E$40=[1]Lists!BF280,'[1]Multi-Field'!$F$40="undrained"),BH280,""))</f>
        <v/>
      </c>
      <c r="CX280" s="409" t="str">
        <f>IF(AND('[1]Multi-Field'!$E$42=[1]Lists!BF280,'[1]Multi-Field'!$F$42="Drained"),BI280,IF(AND('[1]Multi-Field'!$E$42=[1]Lists!BF280,'[1]Multi-Field'!$F$42="undrained"),BH280,""))</f>
        <v/>
      </c>
      <c r="CY280" s="409" t="str">
        <f>IF(AND('[1]Multi-Field'!$E$43=[1]Lists!BF280,'[1]Multi-Field'!$F$43="Drained"),BI280,IF(AND('[1]Multi-Field'!$E$43=[1]Lists!BF280,'[1]Multi-Field'!$F$43="undrained"),BH280,""))</f>
        <v/>
      </c>
      <c r="CZ280" s="409" t="str">
        <f>IF(AND('[1]Multi-Field'!$E$44=[1]Lists!BF280,'[1]Multi-Field'!$F$44="Drained"),BI280,IF(AND('[1]Multi-Field'!$E$44=[1]Lists!BF280,'[1]Multi-Field'!$F$44="undrained"),BH280,""))</f>
        <v/>
      </c>
      <c r="DA280" s="409" t="str">
        <f>IF(AND('[1]Multi-Field'!$E$45=[1]Lists!BF280,'[1]Multi-Field'!$F$45="Drained"),BI280,IF(AND('[1]Multi-Field'!$E$45=[1]Lists!BF280,'[1]Multi-Field'!$F$45="undrained"),BH280,""))</f>
        <v/>
      </c>
      <c r="DB280" s="409" t="str">
        <f>IF(AND('[1]Multi-Field'!$E$46=[1]Lists!BF280,'[1]Multi-Field'!$F$46="Drained"),BI280,IF(AND('[1]Multi-Field'!$E$46=[1]Lists!BF280,'[1]Multi-Field'!$F$46="undrained"),BH280,""))</f>
        <v/>
      </c>
      <c r="DC280" s="409" t="str">
        <f>IF(AND('[1]Multi-Field'!$E$47=[1]Lists!BF280,'[1]Multi-Field'!$F$47="Drained"),BI280,IF(AND('[1]Multi-Field'!$E$47=[1]Lists!BF280,'[1]Multi-Field'!$F$47="undrained"),BH280,""))</f>
        <v/>
      </c>
      <c r="DD280" s="409" t="str">
        <f>IF(AND('[1]Multi-Field'!$E$48=[1]Lists!BF280,'[1]Multi-Field'!$F$48="Drained"),BI280,IF(AND('[1]Multi-Field'!$E$48=[1]Lists!BF280,'[1]Multi-Field'!$F$48="undrained"),BH280,""))</f>
        <v/>
      </c>
      <c r="DE280" s="409" t="str">
        <f>IF(AND('[1]Multi-Field'!$E$49=[1]Lists!BF280,'[1]Multi-Field'!$F$49="Drained"),BI280,IF(AND('[1]Multi-Field'!$E$49=[1]Lists!BF280,'[1]Multi-Field'!$F$9="undrained"),BH280,""))</f>
        <v/>
      </c>
      <c r="DF280" s="409" t="str">
        <f>IF(AND('[1]Multi-Field'!$E$50=[1]Lists!BF280,'[1]Multi-Field'!$F$50="Drained"),BI280,IF(AND('[1]Multi-Field'!$E$50=[1]Lists!BF280,'[1]Multi-Field'!$F$50="undrained"),BH280,""))</f>
        <v/>
      </c>
      <c r="DG280" s="409" t="str">
        <f>IF(AND('[1]Multi-Field'!$E$51=[1]Lists!BF280,'[1]Multi-Field'!$F$51="Drained"),BI280,IF(AND('[1]Multi-Field'!$E$51=[1]Lists!BF280,'[1]Multi-Field'!$F$51="undrained"),BH280,""))</f>
        <v/>
      </c>
      <c r="DH280" s="409" t="str">
        <f>IF(AND('[1]Multi-Field'!$E$52=[1]Lists!BF280,'[1]Multi-Field'!$F$52="Drained"),BI280,IF(AND('[1]Multi-Field'!$E$52=[1]Lists!BF280,'[1]Multi-Field'!$F$52="undrained"),BH280,""))</f>
        <v/>
      </c>
      <c r="DI280" s="409" t="str">
        <f>IF(AND('[1]Multi-Field'!$E$53=[1]Lists!BF280,'[1]Multi-Field'!$F$53="Drained"),BI280,IF(AND('[1]Multi-Field'!$E$53=[1]Lists!BF280,'[1]Multi-Field'!$F$53="undrained"),BH280,""))</f>
        <v/>
      </c>
      <c r="DJ280" s="409" t="str">
        <f>IF(AND('[1]Multi-Field'!$E$54=[1]Lists!BF280,'[1]Multi-Field'!$F$54="Drained"),BI280,IF(AND('[1]Multi-Field'!$E$54=[1]Lists!BF280,'[1]Multi-Field'!$F$54="undrained"),BH280,""))</f>
        <v/>
      </c>
      <c r="DK280" s="409" t="str">
        <f>IF(AND('[1]Multi-Field'!$E$55=[1]Lists!BF280,'[1]Multi-Field'!$F$55="Drained"),BI280,IF(AND('[1]Multi-Field'!$E$55=[1]Lists!BF280,'[1]Multi-Field'!$F$55="undrained"),BH280,""))</f>
        <v/>
      </c>
      <c r="DL280" s="409" t="str">
        <f>IF(AND('[1]Multi-Field'!$E$56=[1]Lists!BF280,'[1]Multi-Field'!$F$56="Drained"),BI280,IF(AND('[1]Multi-Field'!$E$56=[1]Lists!BF280,'[1]Multi-Field'!$F$56="undrained"),BH280,""))</f>
        <v/>
      </c>
      <c r="DM280" s="409" t="str">
        <f>IF(AND('[1]Multi-Field'!$E$57=[1]Lists!BF280,'[1]Multi-Field'!$F$57="Drained"),BI280,IF(AND('[1]Multi-Field'!$E$57=[1]Lists!BF280,'[1]Multi-Field'!$F$57="undrained"),BH280,""))</f>
        <v/>
      </c>
      <c r="DN280" s="409" t="str">
        <f>IF(AND('[1]Multi-Field'!$E$58=[1]Lists!BF280,'[1]Multi-Field'!$F$58="Drained"),BI280,IF(AND('[1]Multi-Field'!$E$58=[1]Lists!BF280,'[1]Multi-Field'!$F$58="undrained"),BH280,""))</f>
        <v/>
      </c>
      <c r="DO280" s="409" t="str">
        <f>IF(AND('[1]Multi-Field'!$E$59=[1]Lists!BF280,'[1]Multi-Field'!$F$59="Drained"),BI280,IF(AND('[1]Multi-Field'!$E$59=[1]Lists!BF280,'[1]Multi-Field'!$F$59="undrained"),BH280,""))</f>
        <v/>
      </c>
      <c r="DP280" s="409" t="str">
        <f>IF(AND('[1]Multi-Field'!$E$60=[1]Lists!BF280,'[1]Multi-Field'!$F$60="Drained"),BI280,IF(AND('[1]Multi-Field'!$E$60=[1]Lists!BF280,'[1]Multi-Field'!$F$60="undrained"),BH280,""))</f>
        <v/>
      </c>
      <c r="DQ280" s="409" t="str">
        <f>IF(AND('[1]Multi-Field'!$E$61=[1]Lists!BF280,'[1]Multi-Field'!$F$61="Drained"),BI280,IF(AND('[1]Multi-Field'!$E$61=[1]Lists!BF280,'[1]Multi-Field'!$F$61="undrained"),BH280,""))</f>
        <v/>
      </c>
      <c r="DR280" s="409" t="str">
        <f>IF(AND('[1]Multi-Field'!$E$62=[1]Lists!BF280,'[1]Multi-Field'!$F$62="Drained"),BI280,IF(AND('[1]Multi-Field'!$E$62=[1]Lists!BF280,'[1]Multi-Field'!$F$62="undrained"),BH280,""))</f>
        <v/>
      </c>
      <c r="DS280" s="409" t="str">
        <f>IF(AND('[1]Multi-Field'!$E$63=[1]Lists!BF280,'[1]Multi-Field'!$F$63="Drained"),BI280,IF(AND('[1]Multi-Field'!$E$63=[1]Lists!BF280,'[1]Multi-Field'!$F$63="undrained"),BH280,""))</f>
        <v/>
      </c>
      <c r="DT280" s="409" t="str">
        <f>IF(AND('[1]Multi-Field'!$E$64=[1]Lists!BF280,'[1]Multi-Field'!$F$64="Drained"),BI280,IF(AND('[1]Multi-Field'!$E$64=[1]Lists!BF280,'[1]Multi-Field'!$F$64="undrained"),BH280,""))</f>
        <v/>
      </c>
      <c r="DU280" s="409" t="str">
        <f>IF(AND('[1]Multi-Field'!$E$65=[1]Lists!BF280,'[1]Multi-Field'!$F$65="Drained"),BI280,IF(AND('[1]Multi-Field'!$E$65=[1]Lists!BF280,'[1]Multi-Field'!$F$65="undrained"),BH280,""))</f>
        <v/>
      </c>
      <c r="DV280" s="409" t="str">
        <f>IF(AND('[1]Multi-Field'!$E$66=[1]Lists!BF280,'[1]Multi-Field'!$F$66="Drained"),BI280,IF(AND('[1]Multi-Field'!$E$66=[1]Lists!BF280,'[1]Multi-Field'!$F$66="undrained"),BH280,""))</f>
        <v/>
      </c>
      <c r="DW280" s="409" t="str">
        <f>IF(AND('[1]Multi-Field'!$E$67=[1]Lists!BF280,'[1]Multi-Field'!$F$67="Drained"),BI280,IF(AND('[1]Multi-Field'!$E$67=[1]Lists!BF280,'[1]Multi-Field'!$F$67="undrained"),BH280,""))</f>
        <v/>
      </c>
      <c r="DX280" s="409" t="str">
        <f>IF(AND('[1]Multi-Field'!$E$68=[1]Lists!BF280,'[1]Multi-Field'!$F$68="Drained"),BI280,IF(AND('[1]Multi-Field'!$E$68=[1]Lists!BF280,'[1]Multi-Field'!$F$68="undrained"),BH280,""))</f>
        <v/>
      </c>
      <c r="DY280" s="409" t="str">
        <f>IF(AND('[1]Multi-Field'!$E$69=[1]Lists!BF280,'[1]Multi-Field'!$F$69="Drained"),BI280,IF(AND('[1]Multi-Field'!$E$69=[1]Lists!BF280,'[1]Multi-Field'!$F$69="undrained"),BH280,""))</f>
        <v/>
      </c>
      <c r="DZ280" s="409" t="str">
        <f>IF(AND('[1]Multi-Field'!$E$70=[1]Lists!BF280,'[1]Multi-Field'!$F$70="Drained"),BI280,IF(AND('[1]Multi-Field'!$E$70=[1]Lists!BF280,'[1]Multi-Field'!$F$70="undrained"),BH280,""))</f>
        <v/>
      </c>
      <c r="EA280" s="409" t="str">
        <f>IF(AND('[1]Multi-Field'!$E$71=[1]Lists!BF280,'[1]Multi-Field'!$F$71="Drained"),BI280,IF(AND('[1]Multi-Field'!$E$71=[1]Lists!BF280,'[1]Multi-Field'!$F$71="undrained"),BH280,""))</f>
        <v/>
      </c>
      <c r="EB280" s="409" t="str">
        <f>IF(AND('[1]Multi-Field'!$E$72=[1]Lists!BF280,'[1]Multi-Field'!$F$72="Drained"),BI280,IF(AND('[1]Multi-Field'!$E$72=[1]Lists!BF280,'[1]Multi-Field'!$F$72="undrained"),BH280,""))</f>
        <v/>
      </c>
      <c r="EC280" s="409" t="str">
        <f>IF(AND('[1]Multi-Field'!$E$73=[1]Lists!BF280,'[1]Multi-Field'!$F$73="Drained"),BI280,IF(AND('[1]Multi-Field'!$E$73=[1]Lists!BF280,'[1]Multi-Field'!$F$73="undrained"),BH280,""))</f>
        <v/>
      </c>
      <c r="ED280" s="409" t="str">
        <f>IF(AND('[1]Multi-Field'!$E$74=[1]Lists!BF280,'[1]Multi-Field'!$F$74="Drained"),BI280,IF(AND('[1]Multi-Field'!$E$74=[1]Lists!BF280,'[1]Multi-Field'!$F$74="undrained"),BH280,""))</f>
        <v/>
      </c>
      <c r="EE280" s="409" t="str">
        <f>IF(AND('[1]Multi-Field'!$E$75=[1]Lists!BF280,'[1]Multi-Field'!$F$75="Drained"),BI280,IF(AND('[1]Multi-Field'!$E$75=[1]Lists!BF280,'[1]Multi-Field'!$F$75="undrained"),BH280,""))</f>
        <v/>
      </c>
      <c r="EF280" s="409" t="str">
        <f>IF(AND('[1]Multi-Field'!$E$76=[1]Lists!BF280,'[1]Multi-Field'!$F$76="Drained"),BI280,IF(AND('[1]Multi-Field'!$E$76=[1]Lists!BF280,'[1]Multi-Field'!$F$6="undrained"),BH280,""))</f>
        <v/>
      </c>
      <c r="EG280" s="409" t="str">
        <f>IF(AND('[1]Multi-Field'!$E$77=[1]Lists!BF280,'[1]Multi-Field'!$F$77="Drained"),BI280,IF(AND('[1]Multi-Field'!$E$77=[1]Lists!BF280,'[1]Multi-Field'!$F$77="undrained"),BH280,""))</f>
        <v/>
      </c>
      <c r="EH280" s="409" t="str">
        <f>IF(AND('[1]Multi-Field'!$E$78=[1]Lists!BF280,'[1]Multi-Field'!$F$78="Drained"),BI280,IF(AND('[1]Multi-Field'!$E$78=[1]Lists!BF280,'[1]Multi-Field'!$F$78="undrained"),BH280,""))</f>
        <v/>
      </c>
      <c r="EI280" s="409" t="str">
        <f>IF(AND('[1]Multi-Field'!$E$79=[1]Lists!BF280,'[1]Multi-Field'!$F$79="Drained"),BI280,IF(AND('[1]Multi-Field'!$E$79=[1]Lists!BF280,'[1]Multi-Field'!$F$79="undrained"),BH280,""))</f>
        <v/>
      </c>
      <c r="EJ280" s="409" t="str">
        <f>IF(AND('[1]Multi-Field'!$E$80=[1]Lists!BF280,'[1]Multi-Field'!$F$80="Drained"),BI280,IF(AND('[1]Multi-Field'!$E$80=[1]Lists!BF280,'[1]Multi-Field'!$F$80="undrained"),BH280,""))</f>
        <v/>
      </c>
      <c r="EK280" s="409" t="str">
        <f>IF(AND('[1]Multi-Field'!$E$81=[1]Lists!BF280,'[1]Multi-Field'!$F$81="Drained"),BI280,IF(AND('[1]Multi-Field'!$E$81=[1]Lists!BF280,'[1]Multi-Field'!$F$81="undrained"),BH280,""))</f>
        <v/>
      </c>
      <c r="EL280" s="409" t="str">
        <f>IF(AND('[1]Multi-Field'!$E$82=[1]Lists!BF280,'[1]Multi-Field'!$F$82="Drained"),BI280,IF(AND('[1]Multi-Field'!$E$82=[1]Lists!BF280,'[1]Multi-Field'!$F$82="undrained"),BH280,""))</f>
        <v/>
      </c>
      <c r="EM280" s="409" t="str">
        <f>IF(AND('[1]Multi-Field'!$E$83=[1]Lists!BF280,'[1]Multi-Field'!$F$83="Drained"),BI280,IF(AND('[1]Multi-Field'!$E$83=[1]Lists!BF280,'[1]Multi-Field'!$F$83="undrained"),BH280,""))</f>
        <v/>
      </c>
      <c r="EN280" s="409" t="str">
        <f>IF(AND('[1]Multi-Field'!$E$84=[1]Lists!BF280,'[1]Multi-Field'!$F$84="Drained"),BI280,IF(AND('[1]Multi-Field'!$E$84=[1]Lists!BF280,'[1]Multi-Field'!$F$84="undrained"),BH280,""))</f>
        <v/>
      </c>
      <c r="EO280" s="409" t="str">
        <f>IF(AND('[1]Multi-Field'!$E$85=[1]Lists!BF280,'[1]Multi-Field'!$F$85="Drained"),BI280,IF(AND('[1]Multi-Field'!$E$85=[1]Lists!BF280,'[1]Multi-Field'!$F$85="undrained"),BH280,""))</f>
        <v/>
      </c>
      <c r="EP280" s="409" t="str">
        <f>IF(AND('[1]Multi-Field'!$E$86=[1]Lists!BF280,'[1]Multi-Field'!$F$86="Drained"),BI280,IF(AND('[1]Multi-Field'!$E$86=[1]Lists!BF280,'[1]Multi-Field'!$F$86="undrained"),BH280,""))</f>
        <v/>
      </c>
      <c r="EQ280" s="409" t="str">
        <f>IF(AND('[1]Multi-Field'!$E$87=[1]Lists!BF280,'[1]Multi-Field'!$F$87="Drained"),BI280,IF(AND('[1]Multi-Field'!$E$87=[1]Lists!BF280,'[1]Multi-Field'!$F$87="undrained"),BH280,""))</f>
        <v/>
      </c>
      <c r="ER280" s="409" t="str">
        <f>IF(AND('[1]Multi-Field'!$E$88=[1]Lists!BF280,'[1]Multi-Field'!$F$88="Drained"),BI280,IF(AND('[1]Multi-Field'!$E$88=[1]Lists!BF280,'[1]Multi-Field'!$F$88="undrained"),BH280,""))</f>
        <v/>
      </c>
      <c r="ES280" s="409" t="str">
        <f>IF(AND('[1]Multi-Field'!$E$89=[1]Lists!BF280,'[1]Multi-Field'!$F$89="Drained"),BI280,IF(AND('[1]Multi-Field'!$E$89=[1]Lists!BF280,'[1]Multi-Field'!$F$89="undrained"),BH280,""))</f>
        <v/>
      </c>
      <c r="ET280" s="409" t="str">
        <f>IF(AND('[1]Multi-Field'!$E$90=[1]Lists!BF280,'[1]Multi-Field'!$F$90="Drained"),BI280,IF(AND('[1]Multi-Field'!$E$90=[1]Lists!BF280,'[1]Multi-Field'!$F$90="undrained"),BH280,""))</f>
        <v/>
      </c>
      <c r="EU280" s="409" t="str">
        <f>IF(AND('[1]Multi-Field'!$E$91=[1]Lists!BF280,'[1]Multi-Field'!$F$91="Drained"),BI280,IF(AND('[1]Multi-Field'!$E$91=[1]Lists!BF280,'[1]Multi-Field'!$F$91="undrained"),BH280,""))</f>
        <v/>
      </c>
      <c r="EV280" s="409" t="str">
        <f>IF(AND('[1]Multi-Field'!$E$92=[1]Lists!BF280,'[1]Multi-Field'!$F$92="Drained"),BI280,IF(AND('[1]Multi-Field'!$E$92=[1]Lists!BF280,'[1]Multi-Field'!$F$92="undrained"),BH280,""))</f>
        <v/>
      </c>
      <c r="EW280" s="409" t="str">
        <f>IF(AND('[1]Multi-Field'!$E$93=[1]Lists!BF280,'[1]Multi-Field'!$F$93="Drained"),BI280,IF(AND('[1]Multi-Field'!$E$93=[1]Lists!BF280,'[1]Multi-Field'!$F$93="undrained"),BH280,""))</f>
        <v/>
      </c>
      <c r="EX280" s="409" t="str">
        <f>IF(AND('[1]Multi-Field'!$E$94=[1]Lists!BF280,'[1]Multi-Field'!$F$94="Drained"),BI280,IF(AND('[1]Multi-Field'!$E$94=[1]Lists!BF280,'[1]Multi-Field'!$F$94="undrained"),BH280,""))</f>
        <v/>
      </c>
      <c r="EY280" s="409" t="str">
        <f>IF(AND('[1]Multi-Field'!$E$95=[1]Lists!BF280,'[1]Multi-Field'!$F$95="Drained"),BI280,IF(AND('[1]Multi-Field'!$E$95=[1]Lists!BF280,'[1]Multi-Field'!$F$95="undrained"),BH280,""))</f>
        <v/>
      </c>
      <c r="EZ280" s="409" t="str">
        <f>IF(AND('[1]Multi-Field'!$E$96=[1]Lists!BF280,'[1]Multi-Field'!$F$96="Drained"),BI280,IF(AND('[1]Multi-Field'!$E$96=[1]Lists!BF280,'[1]Multi-Field'!$F$96="undrained"),BH280,""))</f>
        <v/>
      </c>
      <c r="FA280" s="409" t="str">
        <f>IF(AND('[1]Multi-Field'!$E$97=[1]Lists!BF280,'[1]Multi-Field'!$F$97="Drained"),BI280,IF(AND('[1]Multi-Field'!$E$97=[1]Lists!BF280,'[1]Multi-Field'!$F$97="undrained"),BH280,""))</f>
        <v/>
      </c>
      <c r="FB280" s="409" t="str">
        <f>IF(AND('[1]Multi-Field'!$E$98=[1]Lists!BF280,'[1]Multi-Field'!$F$98="Drained"),BI280,IF(AND('[1]Multi-Field'!$E$98=[1]Lists!BF280,'[1]Multi-Field'!$F$98="undrained"),BH280,""))</f>
        <v/>
      </c>
      <c r="FC280" s="409" t="str">
        <f>IF(AND('[1]Multi-Field'!$E$99=[1]Lists!BF280,'[1]Multi-Field'!$F$99="Drained"),BI280,IF(AND('[1]Multi-Field'!$E$99=[1]Lists!BF280,'[1]Multi-Field'!$F$99="undrained"),BH280,""))</f>
        <v/>
      </c>
      <c r="FD280" s="409" t="str">
        <f>IF(AND('[1]Multi-Field'!$E$100=[1]Lists!BF280,'[1]Multi-Field'!$F$100="Drained"),BI280,IF(AND('[1]Multi-Field'!$E$100=[1]Lists!BF280,'[1]Multi-Field'!$F$100="undrained"),BH280,""))</f>
        <v/>
      </c>
      <c r="FE280" s="409" t="str">
        <f>IF(AND('[1]Multi-Field'!$E$101=[1]Lists!BF280,'[1]Multi-Field'!$F$101="Drained"),BI280,IF(AND('[1]Multi-Field'!$E$101=[1]Lists!BF280,'[1]Multi-Field'!$F$101="undrained"),BH280,""))</f>
        <v/>
      </c>
      <c r="FF280" s="409" t="str">
        <f>IF(AND('[1]Multi-Field'!$E$102=[1]Lists!BF280,'[1]Multi-Field'!$F$102="Drained"),BI280,IF(AND('[1]Multi-Field'!$E$102=[1]Lists!BF280,'[1]Multi-Field'!$F$102="undrained"),BH280,""))</f>
        <v/>
      </c>
      <c r="FG280" s="409" t="str">
        <f>IF(AND('[1]Multi-Field'!$E$103=[1]Lists!BF280,'[1]Multi-Field'!$F$103="Drained"),BI280,IF(AND('[1]Multi-Field'!$E$103=[1]Lists!BF280,'[1]Multi-Field'!$F$103="undrained"),BH280,""))</f>
        <v/>
      </c>
      <c r="FH280" s="409" t="str">
        <f>IF(AND('[1]Multi-Field'!$E$104=[1]Lists!BF280,'[1]Multi-Field'!$F$104="Drained"),BI280,IF(AND('[1]Multi-Field'!$E$104=[1]Lists!BF280,'[1]Multi-Field'!$F$104="undrained"),BH280,""))</f>
        <v/>
      </c>
      <c r="FI280" s="409" t="str">
        <f>IF(AND('[1]Multi-Field'!$E$105=[1]Lists!BF280,'[1]Multi-Field'!$F$105="Drained"),BI280,IF(AND('[1]Multi-Field'!$E$105=[1]Lists!BF280,'[1]Multi-Field'!$F$105="undrained"),BH280,""))</f>
        <v/>
      </c>
      <c r="FJ280" s="409" t="str">
        <f>IF(AND('[1]Multi-Field'!$E$106=[1]Lists!BF280,'[1]Multi-Field'!$F$106="Drained"),BI280,IF(AND('[1]Multi-Field'!$E$106=[1]Lists!BF280,'[1]Multi-Field'!$F$106="undrained"),BH280,""))</f>
        <v/>
      </c>
      <c r="FK280" s="409" t="str">
        <f>IF(AND('[1]Multi-Field'!$E$107=[1]Lists!BF280,'[1]Multi-Field'!$F$107="Drained"),BI280,IF(AND('[1]Multi-Field'!$E$107=[1]Lists!BF280,'[1]Multi-Field'!$F$107="undrained"),BH280,""))</f>
        <v/>
      </c>
      <c r="FL280" s="409" t="str">
        <f>IF(AND('[1]Multi-Field'!$E$108=[1]Lists!BF280,'[1]Multi-Field'!$F$108="Drained"),BI280,IF(AND('[1]Multi-Field'!$E$108=[1]Lists!BF280,'[1]Multi-Field'!$F$108="undrained"),BH280,""))</f>
        <v/>
      </c>
      <c r="FM280" s="409" t="str">
        <f>IF(AND('[1]Multi-Field'!$E$109=[1]Lists!BF280,'[1]Multi-Field'!$F$109="Drained"),BI280,IF(AND('[1]Multi-Field'!$E$109=[1]Lists!BF280,'[1]Multi-Field'!$F$109="undrained"),BH280,""))</f>
        <v/>
      </c>
      <c r="FN280" s="409" t="str">
        <f>IF(AND('[1]Multi-Field'!$E$110=[1]Lists!BF280,'[1]Multi-Field'!$F$110="Drained"),BI280,IF(AND('[1]Multi-Field'!$E$110=[1]Lists!BF280,'[1]Multi-Field'!$F$110="undrained"),BH280,""))</f>
        <v/>
      </c>
      <c r="FO280" s="409" t="str">
        <f>IF(AND('[1]Multi-Field'!$E$111=[1]Lists!BF280,'[1]Multi-Field'!$F$111="Drained"),BI280,IF(AND('[1]Multi-Field'!$E$111=[1]Lists!BF280,'[1]Multi-Field'!$F$111="undrained"),BH280,""))</f>
        <v/>
      </c>
      <c r="FP280" s="409" t="str">
        <f>IF(AND('[1]Multi-Field'!$E$112=[1]Lists!BF280,'[1]Multi-Field'!$F$112="Drained"),BI280,IF(AND('[1]Multi-Field'!$E$112=[1]Lists!BF280,'[1]Multi-Field'!$F$112="undrained"),BH280,""))</f>
        <v/>
      </c>
      <c r="FQ280" s="409" t="str">
        <f>IF(AND('[1]Multi-Field'!$E$113=[1]Lists!BF280,'[1]Multi-Field'!$F$113="Drained"),BI280,IF(AND('[1]Multi-Field'!$E$113=[1]Lists!BF280,'[1]Multi-Field'!$F$113="undrained"),BH280,""))</f>
        <v/>
      </c>
      <c r="FR280" s="409" t="str">
        <f>IF(AND('[1]Multi-Field'!$E$114=[1]Lists!BF280,'[1]Multi-Field'!$F$114="Drained"),BI280,IF(AND('[1]Multi-Field'!$E$114=[1]Lists!BF280,'[1]Multi-Field'!$F$114="undrained"),BH280,""))</f>
        <v/>
      </c>
      <c r="FS280" s="409" t="str">
        <f>IF(AND('[1]Multi-Field'!$E$115=[1]Lists!BF280,'[1]Multi-Field'!$F$115="Drained"),BI280,IF(AND('[1]Multi-Field'!$E$115=[1]Lists!BF280,'[1]Multi-Field'!$F$115="undrained"),BH280,""))</f>
        <v/>
      </c>
      <c r="FT280" s="409" t="str">
        <f>IF(AND('[1]Multi-Field'!$E$116=[1]Lists!BF280,'[1]Multi-Field'!$F$116="Drained"),BI280,IF(AND('[1]Multi-Field'!$E$116=[1]Lists!BF280,'[1]Multi-Field'!$F$116="undrained"),BH280,""))</f>
        <v/>
      </c>
      <c r="FU280" s="409" t="str">
        <f>IF(AND('[1]Multi-Field'!$E$117=[1]Lists!BF280,'[1]Multi-Field'!$F$117="Drained"),BI280,IF(AND('[1]Multi-Field'!$E$117=[1]Lists!BF280,'[1]Multi-Field'!$F$117="undrained"),BH280,""))</f>
        <v/>
      </c>
      <c r="FV280" s="409" t="str">
        <f>IF(AND('[1]Multi-Field'!$E$118=[1]Lists!BF280,'[1]Multi-Field'!$F$118="Drained"),BI280,IF(AND('[1]Multi-Field'!$E$118=[1]Lists!BF280,'[1]Multi-Field'!$F$118="undrained"),BH280,""))</f>
        <v/>
      </c>
      <c r="FW280" s="409" t="str">
        <f>IF(AND('[1]Multi-Field'!$E$119=[1]Lists!BF280,'[1]Multi-Field'!$F$119="Drained"),BI280,IF(AND('[1]Multi-Field'!$E$119=[1]Lists!BF280,'[1]Multi-Field'!$F$119="undrained"),BH280,""))</f>
        <v/>
      </c>
      <c r="FX280" s="409" t="str">
        <f>IF(AND('[1]Multi-Field'!$E$120=[1]Lists!BF280,'[1]Multi-Field'!$F$120="Drained"),BI280,IF(AND('[1]Multi-Field'!$E$120=[1]Lists!BF280,'[1]Multi-Field'!$F$120="undrained"),BH280,""))</f>
        <v/>
      </c>
    </row>
    <row r="281" spans="1:180" ht="13.5" customHeight="1">
      <c r="A281" s="7" t="s">
        <v>367</v>
      </c>
      <c r="B281" s="7"/>
      <c r="C281" s="7"/>
      <c r="D281" s="8">
        <v>55</v>
      </c>
      <c r="E281" s="8">
        <f t="shared" si="46"/>
        <v>58</v>
      </c>
      <c r="F281" s="8">
        <f t="shared" si="47"/>
        <v>62</v>
      </c>
      <c r="G281" s="8">
        <v>65</v>
      </c>
      <c r="H281" s="8">
        <v>65</v>
      </c>
      <c r="I281" s="8">
        <f t="shared" si="50"/>
        <v>68</v>
      </c>
      <c r="J281" s="8">
        <f t="shared" si="51"/>
        <v>72</v>
      </c>
      <c r="K281" s="8">
        <v>75</v>
      </c>
      <c r="L281" s="8">
        <v>75</v>
      </c>
      <c r="M281" s="8">
        <f t="shared" si="48"/>
        <v>87</v>
      </c>
      <c r="N281" s="8">
        <f t="shared" si="49"/>
        <v>98</v>
      </c>
      <c r="O281" s="8">
        <v>110</v>
      </c>
      <c r="P281" s="391">
        <v>256</v>
      </c>
      <c r="Q281" s="394"/>
      <c r="R281" s="395" t="b">
        <f>IF(OR('Multi-Field'!AA258=Lists!$AC$42,'Multi-Field'!AA258=Lists!$AC$43),IF('Multi-Field'!Z258="x",(IF('Multi-Field'!AC258=Lists!$Q$11,Lists!$R$11,IF('Multi-Field'!AC258=Lists!$Q$12,Lists!$R$12,IF('Multi-Field'!AC258=Lists!$Q$13,Lists!$R$13,IF('Multi-Field'!AC258=Lists!$Q$14,Lists!$R$14))))),IF('Multi-Field'!X258="x",(IF('Multi-Field'!AC258=Lists!$Q$11,Lists!$S$11,IF('Multi-Field'!AC258=Lists!$Q$12,Lists!$S$12,IF('Multi-Field'!AC258=Lists!$Q$13,Lists!$S$13,IF('Multi-Field'!AC258=Lists!$Q$14,Lists!$S$14))))),IF('Multi-Field'!V258="x",(IF('Multi-Field'!AC258=Lists!$Q$11,Lists!$T$11,IF('Multi-Field'!AC258=Lists!$Q$12,Lists!$T$12,IF('Multi-Field'!AC258=Lists!$Q$13,Lists!$T$13,IF('Multi-Field'!AC258=Lists!$Q$14,Lists!$T$14))))),0))))</f>
        <v>0</v>
      </c>
      <c r="S281" s="395" t="str">
        <f t="shared" si="45"/>
        <v/>
      </c>
      <c r="T281" s="395"/>
      <c r="U281" s="396"/>
      <c r="AI281" s="384">
        <f>'[1]Multi-Field'!B277</f>
        <v>0</v>
      </c>
      <c r="AJ281" s="387" t="str">
        <f>IF(OR('[1]Multi-Field'!Q121=[1]Lists!$AC$42,'[1]Multi-Field'!Q121=[1]Lists!$AC$43),"x","")</f>
        <v/>
      </c>
      <c r="AK281" s="387" t="str">
        <f>IF(OR('[1]Multi-Field'!Q121=[1]Lists!$AC$6,'[1]Multi-Field'!Q121=$AC$2,'[1]Multi-Field'!Q121=$AC$4),"x","")</f>
        <v/>
      </c>
      <c r="AL281" s="387" t="str">
        <f>IF(OR('[1]Multi-Field'!Q121=[1]Lists!$AC$7,'[1]Multi-Field'!Q121=$AC$3,'[1]Multi-Field'!Q121=$AC$5),"x","")</f>
        <v/>
      </c>
      <c r="AM281" s="387" t="str">
        <f>IF(OR('[1]Multi-Field'!Q121=$AC$23,'[1]Multi-Field'!Q121=$AC$13,'[1]Multi-Field'!Q121=$AC$9,'[1]Multi-Field'!Q121=$AC$19,'[1]Multi-Field'!Q121=$AC$47),"x","")</f>
        <v/>
      </c>
      <c r="AN281" s="387" t="str">
        <f>IF(OR('[1]Multi-Field'!Q121=$AC$24,'[1]Multi-Field'!Q121=$AC$14,'[1]Multi-Field'!Q121=$AC$10,'[1]Multi-Field'!Q121=$AC$22,'[1]Multi-Field'!Q121=$AC$48),"x","")</f>
        <v/>
      </c>
      <c r="AO281" s="387" t="str">
        <f>IF(OR('[1]Multi-Field'!Q121=$AC$21,'[1]Multi-Field'!Q121=$AC$28,'[1]Multi-Field'!Q121=$AC$62,'[1]Multi-Field'!Q121=$AC$102,'[1]Multi-Field'!Q121=$AC$98),"x","")</f>
        <v/>
      </c>
      <c r="AP281" s="387" t="str">
        <f>IF(OR('[1]Multi-Field'!Q121=$AC$25,'[1]Multi-Field'!Q121=$AC$63,'[1]Multi-Field'!Q121=$AC$85,'[1]Multi-Field'!Q121=$AC$87,'[1]Multi-Field'!Q121=$AC$92,'[1]Multi-Field'!Q121=$AC$93),"x","")</f>
        <v/>
      </c>
      <c r="AQ281" s="387" t="str">
        <f>IF(OR('[1]Multi-Field'!Q121=$AC$20,'[1]Multi-Field'!Q121=$AC$27,'[1]Multi-Field'!Q121=$AC$58,'[1]Multi-Field'!Q121=$AC$86,'[1]Multi-Field'!Q121=$AC$103,'[1]Multi-Field'!Q121=$AC$94),"x","")</f>
        <v/>
      </c>
      <c r="AR281" s="387" t="str">
        <f>IF(OR('[1]Multi-Field'!Q121=$AC$35,'[1]Multi-Field'!Q121=$AC$40,'[1]Multi-Field'!Q121=$AC$45,),"x","")</f>
        <v/>
      </c>
      <c r="AS281" s="387" t="str">
        <f>IF(OR('[1]Multi-Field'!Q121=$AC$36,'[1]Multi-Field'!Q121=$AC$41,'[1]Multi-Field'!Q121=$AC$46,),"x","")</f>
        <v/>
      </c>
      <c r="AT281" s="387" t="str">
        <f>IF(OR('[1]Multi-Field'!Q121=$AC$52,'[1]Multi-Field'!Q121=$AC$53,'[1]Multi-Field'!Q121=$AC$54,'[1]Multi-Field'!Q121=$AC$55,'[1]Multi-Field'!Q121=$AC$68,'[1]Multi-Field'!Q121=$AC$69,'[1]Multi-Field'!Q121=$AC$74,'[1]Multi-Field'!Q121=$AC$71,'[1]Multi-Field'!Q121=$AC$70),"x","")</f>
        <v>x</v>
      </c>
      <c r="AU281" s="387" t="str">
        <f>IF('[1]Multi-Field'!Q121=$AC$72,"x","")</f>
        <v/>
      </c>
      <c r="AV281" s="387" t="str">
        <f>IF('[1]Multi-Field'!Q121=$AC$73,"x","")</f>
        <v/>
      </c>
      <c r="AW281" s="387" t="str">
        <f>IF('[1]Multi-Field'!Q121=$AC$83,"x","")</f>
        <v/>
      </c>
      <c r="AX281" s="387" t="str">
        <f>IF('[1]Multi-Field'!Q121=$AC$84,"x","")</f>
        <v/>
      </c>
      <c r="AY281" s="387" t="str">
        <f>IF('[1]Multi-Field'!Q121=$AC$97,"x","")</f>
        <v/>
      </c>
      <c r="AZ281" s="387" t="str">
        <f>IF('[1]Multi-Field'!Q121=$AC$99,"x","")</f>
        <v/>
      </c>
      <c r="BA281" s="387" t="str">
        <f>IF('[1]Multi-Field'!Q121=$AC$104,"x","")</f>
        <v/>
      </c>
      <c r="BB281" s="387" t="str">
        <f>IF('[1]Multi-Field'!Q121=$AC$105,"x","")</f>
        <v/>
      </c>
      <c r="BC281" s="388"/>
      <c r="BF281" s="411" t="s">
        <v>1447</v>
      </c>
      <c r="BG281" s="412">
        <v>4</v>
      </c>
      <c r="BH281" s="412">
        <v>2.5</v>
      </c>
      <c r="BI281" s="412">
        <v>4</v>
      </c>
      <c r="BJ281" s="409" t="e">
        <f>IF(AND('[1]Single Field'!#REF!=[1]Lists!BF281,'[1]Single Field'!#REF!="Drained"),"x",IF(AND('[1]Single Field'!#REF!=[1]Lists!BF281,'[1]Single Field'!#REF!="Undrained"),O,""))</f>
        <v>#REF!</v>
      </c>
      <c r="BK281" s="409" t="str">
        <f>IF(AND('[1]Multi-Field'!$E$3=[1]Lists!BF281,'[1]Multi-Field'!$F$3="Drained"),BI281,IF(AND('[1]Multi-Field'!$E$3=BF281,'[1]Multi-Field'!$F$3="undrained"),BH281,""))</f>
        <v/>
      </c>
      <c r="BL281" s="409" t="str">
        <f>IF(AND('[1]Multi-Field'!$E$4=BF281,'[1]Multi-Field'!$F$4="Drained"),BI281,IF(AND('[1]Multi-Field'!$E$4=BF281,'[1]Multi-Field'!$F$4="undrained"),BH281,""))</f>
        <v/>
      </c>
      <c r="BM281" s="409" t="str">
        <f>IF(AND('[1]Multi-Field'!$E$5=BF281,'[1]Multi-Field'!$F$5="Drained"),BI281,IF(AND('[1]Multi-Field'!$E$5=BF281,'[1]Multi-Field'!$F$5="undrained"),BH281,""))</f>
        <v/>
      </c>
      <c r="BN281" s="409" t="str">
        <f>IF(AND('[1]Multi-Field'!$E$6=BF281,'[1]Multi-Field'!$F$6="Drained"),BI281,IF(AND('[1]Multi-Field'!$E$6=BF281,'[1]Multi-Field'!$F$6="undrained"),BH281,""))</f>
        <v/>
      </c>
      <c r="BO281" s="409" t="str">
        <f>IF(AND('[1]Multi-Field'!$E$7=BF281,'[1]Multi-Field'!$F$7="Drained"),BI281,IF(AND('[1]Multi-Field'!$E$7=BF281,'[1]Multi-Field'!$F$7="undrained"),BH281,""))</f>
        <v/>
      </c>
      <c r="BP281" s="409" t="str">
        <f>IF(AND('[1]Multi-Field'!$E$8=BF281,'[1]Multi-Field'!$F$8="Drained"),BI281,IF(AND('[1]Multi-Field'!$E$8=BF281,'[1]Multi-Field'!$F$8="undrained"),BH281,""))</f>
        <v/>
      </c>
      <c r="BQ281" s="409" t="str">
        <f>IF(AND('[1]Multi-Field'!$E$9=BF281,'[1]Multi-Field'!$F$9="Drained"),BI281,IF(AND('[1]Multi-Field'!$E$9=BF281,'[1]Multi-Field'!$F$9="undrained"),BH281,""))</f>
        <v/>
      </c>
      <c r="BR281" s="409" t="str">
        <f>IF(AND('[1]Multi-Field'!$E$10=BF281,'[1]Multi-Field'!$F$10="Drained"),BI281,IF(AND('[1]Multi-Field'!$E$10=BF281,'[1]Multi-Field'!$F$10="undrained"),BH281,""))</f>
        <v/>
      </c>
      <c r="BS281" s="409" t="str">
        <f>IF(AND('[1]Multi-Field'!$E$11=BF281,'[1]Multi-Field'!$F$11="Drained"),BI281,IF(AND('[1]Multi-Field'!$E$11=BF281,'[1]Multi-Field'!$F$11="undrained"),BH281,""))</f>
        <v/>
      </c>
      <c r="BT281" s="409" t="str">
        <f>IF(AND('[1]Multi-Field'!$E$12=BF281,'[1]Multi-Field'!$F$12="Drained"),BI281,IF(AND('[1]Multi-Field'!$E$12=BF281,'[1]Multi-Field'!$F$12="undrained"),BH281,""))</f>
        <v/>
      </c>
      <c r="BU281" s="409" t="str">
        <f>IF(AND('[1]Multi-Field'!$E$13=BF281,'[1]Multi-Field'!$F$13="Drained"),BI281,IF(AND('[1]Multi-Field'!$E$3=BF281,'[1]Multi-Field'!$F$13="undrained"),BH281,""))</f>
        <v/>
      </c>
      <c r="BV281" s="409" t="str">
        <f>IF(AND('[1]Multi-Field'!$E$14=BF281,'[1]Multi-Field'!$F$14="Drained"),BI281,IF(AND('[1]Multi-Field'!$E$14=BF281,'[1]Multi-Field'!$F$14="undrained"),BH281,""))</f>
        <v/>
      </c>
      <c r="BW281" s="409" t="str">
        <f>IF(AND('[1]Multi-Field'!$E$15=BF281,'[1]Multi-Field'!$F$15="Drained"),BI281,IF(AND('[1]Multi-Field'!$E$15=BF281,'[1]Multi-Field'!$F$15="undrained"),BH281,""))</f>
        <v/>
      </c>
      <c r="BX281" s="409" t="str">
        <f>IF(AND('[1]Multi-Field'!$E$16=[1]Lists!BF281,'[1]Multi-Field'!$F$16="Drained"),BI281,IF(AND('[1]Multi-Field'!$E$16=[1]Lists!BF281,'[1]Multi-Field'!$F$16="undrained"),BH281,""))</f>
        <v/>
      </c>
      <c r="BY281" s="409" t="str">
        <f>IF(AND('[1]Multi-Field'!$E$17=[1]Lists!BF281,'[1]Multi-Field'!$F$17="Drained"),BI281,IF(AND('[1]Multi-Field'!$E$17=[1]Lists!BF281,'[1]Multi-Field'!$F$17="undrained"),BH281,""))</f>
        <v/>
      </c>
      <c r="BZ281" s="409" t="str">
        <f>IF(AND('[1]Multi-Field'!$E$18=[1]Lists!BF281,'[1]Multi-Field'!$F$18="Drained"),BI281,IF(AND('[1]Multi-Field'!$E$18=[1]Lists!BF281,'[1]Multi-Field'!$F$18="undrained"),BH281,""))</f>
        <v/>
      </c>
      <c r="CA281" s="409" t="str">
        <f>IF(AND('[1]Multi-Field'!$E$19=[1]Lists!BF281,'[1]Multi-Field'!$F$19="Drained"),BI281,IF(AND('[1]Multi-Field'!$E$19=[1]Lists!BF281,'[1]Multi-Field'!$F$19="undrained"),BH281,""))</f>
        <v/>
      </c>
      <c r="CB281" s="409" t="str">
        <f>IF(AND('[1]Multi-Field'!$E$20=[1]Lists!BF281,'[1]Multi-Field'!$F$20="Drained"),BI281,IF(AND('[1]Multi-Field'!$E$20=[1]Lists!BF281,'[1]Multi-Field'!$F$20="undrained"),BH281,""))</f>
        <v/>
      </c>
      <c r="CC281" s="409" t="str">
        <f>IF(AND('[1]Multi-Field'!$E$21=[1]Lists!BF281,'[1]Multi-Field'!$F$21="Drained"),BI281,IF(AND('[1]Multi-Field'!$E$21=[1]Lists!BF281,'[1]Multi-Field'!$F$21="undrained"),BH281,""))</f>
        <v/>
      </c>
      <c r="CD281" s="409" t="str">
        <f>IF(AND('[1]Multi-Field'!$E$22=[1]Lists!BF281,'[1]Multi-Field'!$F$22="Drained"),BI281,IF(AND('[1]Multi-Field'!$E$22=[1]Lists!BF281,'[1]Multi-Field'!$F$22="undrained"),BH281,""))</f>
        <v/>
      </c>
      <c r="CE281" s="409" t="str">
        <f>IF(AND('[1]Multi-Field'!$E$23=[1]Lists!BF281,'[1]Multi-Field'!$F$23="Drained"),BI281,IF(AND('[1]Multi-Field'!$E$23=[1]Lists!BF281,'[1]Multi-Field'!$F$23="undrained"),BH281,""))</f>
        <v/>
      </c>
      <c r="CF281" s="409" t="str">
        <f>IF(AND('[1]Multi-Field'!$E$24=[1]Lists!BF281,'[1]Multi-Field'!$F$24="Drained"),BI281,IF(AND('[1]Multi-Field'!$E$24=[1]Lists!BF281,'[1]Multi-Field'!$F$24="undrained"),BH281,""))</f>
        <v/>
      </c>
      <c r="CG281" s="409" t="str">
        <f>IF(AND('[1]Multi-Field'!$E$25=[1]Lists!BF281,'[1]Multi-Field'!$F$25="Drained"),BI281,IF(AND('[1]Multi-Field'!$E$25=[1]Lists!BF281,'[1]Multi-Field'!$F$25="undrained"),BH281,""))</f>
        <v/>
      </c>
      <c r="CH281" s="409" t="str">
        <f>IF(AND('[1]Multi-Field'!$E$26=[1]Lists!BF281,'[1]Multi-Field'!$F$26="Drained"),BI281,IF(AND('[1]Multi-Field'!$E$26=[1]Lists!BF281,'[1]Multi-Field'!$F$26="undrained"),BH281,""))</f>
        <v/>
      </c>
      <c r="CI281" s="409" t="str">
        <f>IF(AND('[1]Multi-Field'!$E$27=[1]Lists!BF281,'[1]Multi-Field'!$F$27="Drained"),BI281,IF(AND('[1]Multi-Field'!$E$27=[1]Lists!BF281,'[1]Multi-Field'!$F$27="undrained"),BH281,""))</f>
        <v/>
      </c>
      <c r="CJ281" s="409" t="str">
        <f>IF(AND('[1]Multi-Field'!$E$28=[1]Lists!BF281,'[1]Multi-Field'!$F$28="Drained"),BI281,IF(AND('[1]Multi-Field'!$E$28=[1]Lists!BF281,'[1]Multi-Field'!$F$28="undrained"),BH281,""))</f>
        <v/>
      </c>
      <c r="CK281" s="409" t="str">
        <f>IF(AND('[1]Multi-Field'!$E$29=[1]Lists!BF281,'[1]Multi-Field'!$F$29="Drained"),BI281,IF(AND('[1]Multi-Field'!$E$29=[1]Lists!BF281,'[1]Multi-Field'!$F$29="undrained"),BH281,""))</f>
        <v/>
      </c>
      <c r="CL281" s="409" t="str">
        <f>IF(AND('[1]Multi-Field'!$E$30=[1]Lists!BF281,'[1]Multi-Field'!$F$30="Drained"),BI281,IF(AND('[1]Multi-Field'!$E$30=[1]Lists!BF281,'[1]Multi-Field'!$F$30="undrained"),BH281,""))</f>
        <v/>
      </c>
      <c r="CM281" s="409" t="str">
        <f>IF(AND('[1]Multi-Field'!$E$31=[1]Lists!BF281,'[1]Multi-Field'!$F$31="Drained"),BI281,IF(AND('[1]Multi-Field'!$E$31=[1]Lists!BF281,'[1]Multi-Field'!$F$31="undrained"),BH281,""))</f>
        <v/>
      </c>
      <c r="CN281" s="409" t="str">
        <f>IF(AND('[1]Multi-Field'!$E$32=[1]Lists!BF281,'[1]Multi-Field'!$F$32="Drained"),BI281,IF(AND('[1]Multi-Field'!$E$32=[1]Lists!BF281,'[1]Multi-Field'!$F$32="undrained"),BH281,""))</f>
        <v/>
      </c>
      <c r="CO281" s="409" t="str">
        <f>IF(AND('[1]Multi-Field'!$E$33=[1]Lists!BF281,'[1]Multi-Field'!$F$33="Drained"),BI281,IF(AND('[1]Multi-Field'!$E$33=[1]Lists!BF281,'[1]Multi-Field'!$F$33="undrained"),BH281,""))</f>
        <v/>
      </c>
      <c r="CP281" s="409" t="str">
        <f>IF(AND('[1]Multi-Field'!$E$34=[1]Lists!BF281,'[1]Multi-Field'!$F$34="Drained"),BI281,IF(AND('[1]Multi-Field'!$E$34=[1]Lists!BF281,'[1]Multi-Field'!$F$34="undrained"),BH281,""))</f>
        <v/>
      </c>
      <c r="CQ281" s="409" t="str">
        <f>IF(AND('[1]Multi-Field'!$E$35=[1]Lists!BF281,'[1]Multi-Field'!$F$35="Drained"),BI281,IF(AND('[1]Multi-Field'!$E$35=[1]Lists!BF281,'[1]Multi-Field'!$F$35="undrained"),BH281,""))</f>
        <v/>
      </c>
      <c r="CR281" s="409" t="str">
        <f>IF(AND('[1]Multi-Field'!$E$36=[1]Lists!BF281,'[1]Multi-Field'!$F$36="Drained"),BI281,IF(AND('[1]Multi-Field'!$E$36=[1]Lists!BF281,'[1]Multi-Field'!$F$36="undrained"),BH281,""))</f>
        <v/>
      </c>
      <c r="CS281" s="409" t="str">
        <f>IF(AND('[1]Multi-Field'!$E$37=[1]Lists!BF281,'[1]Multi-Field'!$F$37="Drained"),BI281,IF(AND('[1]Multi-Field'!$E$37=[1]Lists!BF281,'[1]Multi-Field'!$F$37="undrained"),BH281,""))</f>
        <v/>
      </c>
      <c r="CT281" s="409" t="str">
        <f>IF(AND('[1]Multi-Field'!$E$38=[1]Lists!BF281,'[1]Multi-Field'!$F$38="Drained"),BI281,IF(AND('[1]Multi-Field'!$E$38=[1]Lists!BF281,'[1]Multi-Field'!$F$38="undrained"),BH281,""))</f>
        <v/>
      </c>
      <c r="CU281" s="409" t="str">
        <f>IF(AND('[1]Multi-Field'!$E$39=[1]Lists!BF281,'[1]Multi-Field'!$F$39="Drained"),BI281,IF(AND('[1]Multi-Field'!$E$39=[1]Lists!BF281,'[1]Multi-Field'!$F$39="undrained"),BH281,""))</f>
        <v/>
      </c>
      <c r="CV281" s="409" t="str">
        <f>IF(AND('[1]Multi-Field'!$E$40=[1]Lists!BF281,'[1]Multi-Field'!$F$40="Drained"),BI281,IF(AND('[1]Multi-Field'!$E$40=[1]Lists!BF281,'[1]Multi-Field'!$F$40="undrained"),BH281,""))</f>
        <v/>
      </c>
      <c r="CW281" s="409" t="str">
        <f>IF(AND('[1]Multi-Field'!$E$41=[1]Lists!BF281,'[1]Multi-Field'!$F$40="Drained"),BI281,IF(AND('[1]Multi-Field'!$E$40=[1]Lists!BF281,'[1]Multi-Field'!$F$40="undrained"),BH281,""))</f>
        <v/>
      </c>
      <c r="CX281" s="409" t="str">
        <f>IF(AND('[1]Multi-Field'!$E$42=[1]Lists!BF281,'[1]Multi-Field'!$F$42="Drained"),BI281,IF(AND('[1]Multi-Field'!$E$42=[1]Lists!BF281,'[1]Multi-Field'!$F$42="undrained"),BH281,""))</f>
        <v/>
      </c>
      <c r="CY281" s="409" t="str">
        <f>IF(AND('[1]Multi-Field'!$E$43=[1]Lists!BF281,'[1]Multi-Field'!$F$43="Drained"),BI281,IF(AND('[1]Multi-Field'!$E$43=[1]Lists!BF281,'[1]Multi-Field'!$F$43="undrained"),BH281,""))</f>
        <v/>
      </c>
      <c r="CZ281" s="409" t="str">
        <f>IF(AND('[1]Multi-Field'!$E$44=[1]Lists!BF281,'[1]Multi-Field'!$F$44="Drained"),BI281,IF(AND('[1]Multi-Field'!$E$44=[1]Lists!BF281,'[1]Multi-Field'!$F$44="undrained"),BH281,""))</f>
        <v/>
      </c>
      <c r="DA281" s="409" t="str">
        <f>IF(AND('[1]Multi-Field'!$E$45=[1]Lists!BF281,'[1]Multi-Field'!$F$45="Drained"),BI281,IF(AND('[1]Multi-Field'!$E$45=[1]Lists!BF281,'[1]Multi-Field'!$F$45="undrained"),BH281,""))</f>
        <v/>
      </c>
      <c r="DB281" s="409" t="str">
        <f>IF(AND('[1]Multi-Field'!$E$46=[1]Lists!BF281,'[1]Multi-Field'!$F$46="Drained"),BI281,IF(AND('[1]Multi-Field'!$E$46=[1]Lists!BF281,'[1]Multi-Field'!$F$46="undrained"),BH281,""))</f>
        <v/>
      </c>
      <c r="DC281" s="409" t="str">
        <f>IF(AND('[1]Multi-Field'!$E$47=[1]Lists!BF281,'[1]Multi-Field'!$F$47="Drained"),BI281,IF(AND('[1]Multi-Field'!$E$47=[1]Lists!BF281,'[1]Multi-Field'!$F$47="undrained"),BH281,""))</f>
        <v/>
      </c>
      <c r="DD281" s="409" t="str">
        <f>IF(AND('[1]Multi-Field'!$E$48=[1]Lists!BF281,'[1]Multi-Field'!$F$48="Drained"),BI281,IF(AND('[1]Multi-Field'!$E$48=[1]Lists!BF281,'[1]Multi-Field'!$F$48="undrained"),BH281,""))</f>
        <v/>
      </c>
      <c r="DE281" s="409" t="str">
        <f>IF(AND('[1]Multi-Field'!$E$49=[1]Lists!BF281,'[1]Multi-Field'!$F$49="Drained"),BI281,IF(AND('[1]Multi-Field'!$E$49=[1]Lists!BF281,'[1]Multi-Field'!$F$9="undrained"),BH281,""))</f>
        <v/>
      </c>
      <c r="DF281" s="409" t="str">
        <f>IF(AND('[1]Multi-Field'!$E$50=[1]Lists!BF281,'[1]Multi-Field'!$F$50="Drained"),BI281,IF(AND('[1]Multi-Field'!$E$50=[1]Lists!BF281,'[1]Multi-Field'!$F$50="undrained"),BH281,""))</f>
        <v/>
      </c>
      <c r="DG281" s="409" t="str">
        <f>IF(AND('[1]Multi-Field'!$E$51=[1]Lists!BF281,'[1]Multi-Field'!$F$51="Drained"),BI281,IF(AND('[1]Multi-Field'!$E$51=[1]Lists!BF281,'[1]Multi-Field'!$F$51="undrained"),BH281,""))</f>
        <v/>
      </c>
      <c r="DH281" s="409" t="str">
        <f>IF(AND('[1]Multi-Field'!$E$52=[1]Lists!BF281,'[1]Multi-Field'!$F$52="Drained"),BI281,IF(AND('[1]Multi-Field'!$E$52=[1]Lists!BF281,'[1]Multi-Field'!$F$52="undrained"),BH281,""))</f>
        <v/>
      </c>
      <c r="DI281" s="409" t="str">
        <f>IF(AND('[1]Multi-Field'!$E$53=[1]Lists!BF281,'[1]Multi-Field'!$F$53="Drained"),BI281,IF(AND('[1]Multi-Field'!$E$53=[1]Lists!BF281,'[1]Multi-Field'!$F$53="undrained"),BH281,""))</f>
        <v/>
      </c>
      <c r="DJ281" s="409" t="str">
        <f>IF(AND('[1]Multi-Field'!$E$54=[1]Lists!BF281,'[1]Multi-Field'!$F$54="Drained"),BI281,IF(AND('[1]Multi-Field'!$E$54=[1]Lists!BF281,'[1]Multi-Field'!$F$54="undrained"),BH281,""))</f>
        <v/>
      </c>
      <c r="DK281" s="409" t="str">
        <f>IF(AND('[1]Multi-Field'!$E$55=[1]Lists!BF281,'[1]Multi-Field'!$F$55="Drained"),BI281,IF(AND('[1]Multi-Field'!$E$55=[1]Lists!BF281,'[1]Multi-Field'!$F$55="undrained"),BH281,""))</f>
        <v/>
      </c>
      <c r="DL281" s="409" t="str">
        <f>IF(AND('[1]Multi-Field'!$E$56=[1]Lists!BF281,'[1]Multi-Field'!$F$56="Drained"),BI281,IF(AND('[1]Multi-Field'!$E$56=[1]Lists!BF281,'[1]Multi-Field'!$F$56="undrained"),BH281,""))</f>
        <v/>
      </c>
      <c r="DM281" s="409" t="str">
        <f>IF(AND('[1]Multi-Field'!$E$57=[1]Lists!BF281,'[1]Multi-Field'!$F$57="Drained"),BI281,IF(AND('[1]Multi-Field'!$E$57=[1]Lists!BF281,'[1]Multi-Field'!$F$57="undrained"),BH281,""))</f>
        <v/>
      </c>
      <c r="DN281" s="409" t="str">
        <f>IF(AND('[1]Multi-Field'!$E$58=[1]Lists!BF281,'[1]Multi-Field'!$F$58="Drained"),BI281,IF(AND('[1]Multi-Field'!$E$58=[1]Lists!BF281,'[1]Multi-Field'!$F$58="undrained"),BH281,""))</f>
        <v/>
      </c>
      <c r="DO281" s="409" t="str">
        <f>IF(AND('[1]Multi-Field'!$E$59=[1]Lists!BF281,'[1]Multi-Field'!$F$59="Drained"),BI281,IF(AND('[1]Multi-Field'!$E$59=[1]Lists!BF281,'[1]Multi-Field'!$F$59="undrained"),BH281,""))</f>
        <v/>
      </c>
      <c r="DP281" s="409" t="str">
        <f>IF(AND('[1]Multi-Field'!$E$60=[1]Lists!BF281,'[1]Multi-Field'!$F$60="Drained"),BI281,IF(AND('[1]Multi-Field'!$E$60=[1]Lists!BF281,'[1]Multi-Field'!$F$60="undrained"),BH281,""))</f>
        <v/>
      </c>
      <c r="DQ281" s="409" t="str">
        <f>IF(AND('[1]Multi-Field'!$E$61=[1]Lists!BF281,'[1]Multi-Field'!$F$61="Drained"),BI281,IF(AND('[1]Multi-Field'!$E$61=[1]Lists!BF281,'[1]Multi-Field'!$F$61="undrained"),BH281,""))</f>
        <v/>
      </c>
      <c r="DR281" s="409" t="str">
        <f>IF(AND('[1]Multi-Field'!$E$62=[1]Lists!BF281,'[1]Multi-Field'!$F$62="Drained"),BI281,IF(AND('[1]Multi-Field'!$E$62=[1]Lists!BF281,'[1]Multi-Field'!$F$62="undrained"),BH281,""))</f>
        <v/>
      </c>
      <c r="DS281" s="409" t="str">
        <f>IF(AND('[1]Multi-Field'!$E$63=[1]Lists!BF281,'[1]Multi-Field'!$F$63="Drained"),BI281,IF(AND('[1]Multi-Field'!$E$63=[1]Lists!BF281,'[1]Multi-Field'!$F$63="undrained"),BH281,""))</f>
        <v/>
      </c>
      <c r="DT281" s="409" t="str">
        <f>IF(AND('[1]Multi-Field'!$E$64=[1]Lists!BF281,'[1]Multi-Field'!$F$64="Drained"),BI281,IF(AND('[1]Multi-Field'!$E$64=[1]Lists!BF281,'[1]Multi-Field'!$F$64="undrained"),BH281,""))</f>
        <v/>
      </c>
      <c r="DU281" s="409" t="str">
        <f>IF(AND('[1]Multi-Field'!$E$65=[1]Lists!BF281,'[1]Multi-Field'!$F$65="Drained"),BI281,IF(AND('[1]Multi-Field'!$E$65=[1]Lists!BF281,'[1]Multi-Field'!$F$65="undrained"),BH281,""))</f>
        <v/>
      </c>
      <c r="DV281" s="409" t="str">
        <f>IF(AND('[1]Multi-Field'!$E$66=[1]Lists!BF281,'[1]Multi-Field'!$F$66="Drained"),BI281,IF(AND('[1]Multi-Field'!$E$66=[1]Lists!BF281,'[1]Multi-Field'!$F$66="undrained"),BH281,""))</f>
        <v/>
      </c>
      <c r="DW281" s="409" t="str">
        <f>IF(AND('[1]Multi-Field'!$E$67=[1]Lists!BF281,'[1]Multi-Field'!$F$67="Drained"),BI281,IF(AND('[1]Multi-Field'!$E$67=[1]Lists!BF281,'[1]Multi-Field'!$F$67="undrained"),BH281,""))</f>
        <v/>
      </c>
      <c r="DX281" s="409" t="str">
        <f>IF(AND('[1]Multi-Field'!$E$68=[1]Lists!BF281,'[1]Multi-Field'!$F$68="Drained"),BI281,IF(AND('[1]Multi-Field'!$E$68=[1]Lists!BF281,'[1]Multi-Field'!$F$68="undrained"),BH281,""))</f>
        <v/>
      </c>
      <c r="DY281" s="409" t="str">
        <f>IF(AND('[1]Multi-Field'!$E$69=[1]Lists!BF281,'[1]Multi-Field'!$F$69="Drained"),BI281,IF(AND('[1]Multi-Field'!$E$69=[1]Lists!BF281,'[1]Multi-Field'!$F$69="undrained"),BH281,""))</f>
        <v/>
      </c>
      <c r="DZ281" s="409" t="str">
        <f>IF(AND('[1]Multi-Field'!$E$70=[1]Lists!BF281,'[1]Multi-Field'!$F$70="Drained"),BI281,IF(AND('[1]Multi-Field'!$E$70=[1]Lists!BF281,'[1]Multi-Field'!$F$70="undrained"),BH281,""))</f>
        <v/>
      </c>
      <c r="EA281" s="409" t="str">
        <f>IF(AND('[1]Multi-Field'!$E$71=[1]Lists!BF281,'[1]Multi-Field'!$F$71="Drained"),BI281,IF(AND('[1]Multi-Field'!$E$71=[1]Lists!BF281,'[1]Multi-Field'!$F$71="undrained"),BH281,""))</f>
        <v/>
      </c>
      <c r="EB281" s="409" t="str">
        <f>IF(AND('[1]Multi-Field'!$E$72=[1]Lists!BF281,'[1]Multi-Field'!$F$72="Drained"),BI281,IF(AND('[1]Multi-Field'!$E$72=[1]Lists!BF281,'[1]Multi-Field'!$F$72="undrained"),BH281,""))</f>
        <v/>
      </c>
      <c r="EC281" s="409" t="str">
        <f>IF(AND('[1]Multi-Field'!$E$73=[1]Lists!BF281,'[1]Multi-Field'!$F$73="Drained"),BI281,IF(AND('[1]Multi-Field'!$E$73=[1]Lists!BF281,'[1]Multi-Field'!$F$73="undrained"),BH281,""))</f>
        <v/>
      </c>
      <c r="ED281" s="409" t="str">
        <f>IF(AND('[1]Multi-Field'!$E$74=[1]Lists!BF281,'[1]Multi-Field'!$F$74="Drained"),BI281,IF(AND('[1]Multi-Field'!$E$74=[1]Lists!BF281,'[1]Multi-Field'!$F$74="undrained"),BH281,""))</f>
        <v/>
      </c>
      <c r="EE281" s="409" t="str">
        <f>IF(AND('[1]Multi-Field'!$E$75=[1]Lists!BF281,'[1]Multi-Field'!$F$75="Drained"),BI281,IF(AND('[1]Multi-Field'!$E$75=[1]Lists!BF281,'[1]Multi-Field'!$F$75="undrained"),BH281,""))</f>
        <v/>
      </c>
      <c r="EF281" s="409" t="str">
        <f>IF(AND('[1]Multi-Field'!$E$76=[1]Lists!BF281,'[1]Multi-Field'!$F$76="Drained"),BI281,IF(AND('[1]Multi-Field'!$E$76=[1]Lists!BF281,'[1]Multi-Field'!$F$6="undrained"),BH281,""))</f>
        <v/>
      </c>
      <c r="EG281" s="409" t="str">
        <f>IF(AND('[1]Multi-Field'!$E$77=[1]Lists!BF281,'[1]Multi-Field'!$F$77="Drained"),BI281,IF(AND('[1]Multi-Field'!$E$77=[1]Lists!BF281,'[1]Multi-Field'!$F$77="undrained"),BH281,""))</f>
        <v/>
      </c>
      <c r="EH281" s="409" t="str">
        <f>IF(AND('[1]Multi-Field'!$E$78=[1]Lists!BF281,'[1]Multi-Field'!$F$78="Drained"),BI281,IF(AND('[1]Multi-Field'!$E$78=[1]Lists!BF281,'[1]Multi-Field'!$F$78="undrained"),BH281,""))</f>
        <v/>
      </c>
      <c r="EI281" s="409" t="str">
        <f>IF(AND('[1]Multi-Field'!$E$79=[1]Lists!BF281,'[1]Multi-Field'!$F$79="Drained"),BI281,IF(AND('[1]Multi-Field'!$E$79=[1]Lists!BF281,'[1]Multi-Field'!$F$79="undrained"),BH281,""))</f>
        <v/>
      </c>
      <c r="EJ281" s="409" t="str">
        <f>IF(AND('[1]Multi-Field'!$E$80=[1]Lists!BF281,'[1]Multi-Field'!$F$80="Drained"),BI281,IF(AND('[1]Multi-Field'!$E$80=[1]Lists!BF281,'[1]Multi-Field'!$F$80="undrained"),BH281,""))</f>
        <v/>
      </c>
      <c r="EK281" s="409" t="str">
        <f>IF(AND('[1]Multi-Field'!$E$81=[1]Lists!BF281,'[1]Multi-Field'!$F$81="Drained"),BI281,IF(AND('[1]Multi-Field'!$E$81=[1]Lists!BF281,'[1]Multi-Field'!$F$81="undrained"),BH281,""))</f>
        <v/>
      </c>
      <c r="EL281" s="409" t="str">
        <f>IF(AND('[1]Multi-Field'!$E$82=[1]Lists!BF281,'[1]Multi-Field'!$F$82="Drained"),BI281,IF(AND('[1]Multi-Field'!$E$82=[1]Lists!BF281,'[1]Multi-Field'!$F$82="undrained"),BH281,""))</f>
        <v/>
      </c>
      <c r="EM281" s="409" t="str">
        <f>IF(AND('[1]Multi-Field'!$E$83=[1]Lists!BF281,'[1]Multi-Field'!$F$83="Drained"),BI281,IF(AND('[1]Multi-Field'!$E$83=[1]Lists!BF281,'[1]Multi-Field'!$F$83="undrained"),BH281,""))</f>
        <v/>
      </c>
      <c r="EN281" s="409" t="str">
        <f>IF(AND('[1]Multi-Field'!$E$84=[1]Lists!BF281,'[1]Multi-Field'!$F$84="Drained"),BI281,IF(AND('[1]Multi-Field'!$E$84=[1]Lists!BF281,'[1]Multi-Field'!$F$84="undrained"),BH281,""))</f>
        <v/>
      </c>
      <c r="EO281" s="409" t="str">
        <f>IF(AND('[1]Multi-Field'!$E$85=[1]Lists!BF281,'[1]Multi-Field'!$F$85="Drained"),BI281,IF(AND('[1]Multi-Field'!$E$85=[1]Lists!BF281,'[1]Multi-Field'!$F$85="undrained"),BH281,""))</f>
        <v/>
      </c>
      <c r="EP281" s="409" t="str">
        <f>IF(AND('[1]Multi-Field'!$E$86=[1]Lists!BF281,'[1]Multi-Field'!$F$86="Drained"),BI281,IF(AND('[1]Multi-Field'!$E$86=[1]Lists!BF281,'[1]Multi-Field'!$F$86="undrained"),BH281,""))</f>
        <v/>
      </c>
      <c r="EQ281" s="409" t="str">
        <f>IF(AND('[1]Multi-Field'!$E$87=[1]Lists!BF281,'[1]Multi-Field'!$F$87="Drained"),BI281,IF(AND('[1]Multi-Field'!$E$87=[1]Lists!BF281,'[1]Multi-Field'!$F$87="undrained"),BH281,""))</f>
        <v/>
      </c>
      <c r="ER281" s="409" t="str">
        <f>IF(AND('[1]Multi-Field'!$E$88=[1]Lists!BF281,'[1]Multi-Field'!$F$88="Drained"),BI281,IF(AND('[1]Multi-Field'!$E$88=[1]Lists!BF281,'[1]Multi-Field'!$F$88="undrained"),BH281,""))</f>
        <v/>
      </c>
      <c r="ES281" s="409" t="str">
        <f>IF(AND('[1]Multi-Field'!$E$89=[1]Lists!BF281,'[1]Multi-Field'!$F$89="Drained"),BI281,IF(AND('[1]Multi-Field'!$E$89=[1]Lists!BF281,'[1]Multi-Field'!$F$89="undrained"),BH281,""))</f>
        <v/>
      </c>
      <c r="ET281" s="409" t="str">
        <f>IF(AND('[1]Multi-Field'!$E$90=[1]Lists!BF281,'[1]Multi-Field'!$F$90="Drained"),BI281,IF(AND('[1]Multi-Field'!$E$90=[1]Lists!BF281,'[1]Multi-Field'!$F$90="undrained"),BH281,""))</f>
        <v/>
      </c>
      <c r="EU281" s="409" t="str">
        <f>IF(AND('[1]Multi-Field'!$E$91=[1]Lists!BF281,'[1]Multi-Field'!$F$91="Drained"),BI281,IF(AND('[1]Multi-Field'!$E$91=[1]Lists!BF281,'[1]Multi-Field'!$F$91="undrained"),BH281,""))</f>
        <v/>
      </c>
      <c r="EV281" s="409" t="str">
        <f>IF(AND('[1]Multi-Field'!$E$92=[1]Lists!BF281,'[1]Multi-Field'!$F$92="Drained"),BI281,IF(AND('[1]Multi-Field'!$E$92=[1]Lists!BF281,'[1]Multi-Field'!$F$92="undrained"),BH281,""))</f>
        <v/>
      </c>
      <c r="EW281" s="409" t="str">
        <f>IF(AND('[1]Multi-Field'!$E$93=[1]Lists!BF281,'[1]Multi-Field'!$F$93="Drained"),BI281,IF(AND('[1]Multi-Field'!$E$93=[1]Lists!BF281,'[1]Multi-Field'!$F$93="undrained"),BH281,""))</f>
        <v/>
      </c>
      <c r="EX281" s="409" t="str">
        <f>IF(AND('[1]Multi-Field'!$E$94=[1]Lists!BF281,'[1]Multi-Field'!$F$94="Drained"),BI281,IF(AND('[1]Multi-Field'!$E$94=[1]Lists!BF281,'[1]Multi-Field'!$F$94="undrained"),BH281,""))</f>
        <v/>
      </c>
      <c r="EY281" s="409" t="str">
        <f>IF(AND('[1]Multi-Field'!$E$95=[1]Lists!BF281,'[1]Multi-Field'!$F$95="Drained"),BI281,IF(AND('[1]Multi-Field'!$E$95=[1]Lists!BF281,'[1]Multi-Field'!$F$95="undrained"),BH281,""))</f>
        <v/>
      </c>
      <c r="EZ281" s="409" t="str">
        <f>IF(AND('[1]Multi-Field'!$E$96=[1]Lists!BF281,'[1]Multi-Field'!$F$96="Drained"),BI281,IF(AND('[1]Multi-Field'!$E$96=[1]Lists!BF281,'[1]Multi-Field'!$F$96="undrained"),BH281,""))</f>
        <v/>
      </c>
      <c r="FA281" s="409" t="str">
        <f>IF(AND('[1]Multi-Field'!$E$97=[1]Lists!BF281,'[1]Multi-Field'!$F$97="Drained"),BI281,IF(AND('[1]Multi-Field'!$E$97=[1]Lists!BF281,'[1]Multi-Field'!$F$97="undrained"),BH281,""))</f>
        <v/>
      </c>
      <c r="FB281" s="409" t="str">
        <f>IF(AND('[1]Multi-Field'!$E$98=[1]Lists!BF281,'[1]Multi-Field'!$F$98="Drained"),BI281,IF(AND('[1]Multi-Field'!$E$98=[1]Lists!BF281,'[1]Multi-Field'!$F$98="undrained"),BH281,""))</f>
        <v/>
      </c>
      <c r="FC281" s="409" t="str">
        <f>IF(AND('[1]Multi-Field'!$E$99=[1]Lists!BF281,'[1]Multi-Field'!$F$99="Drained"),BI281,IF(AND('[1]Multi-Field'!$E$99=[1]Lists!BF281,'[1]Multi-Field'!$F$99="undrained"),BH281,""))</f>
        <v/>
      </c>
      <c r="FD281" s="409" t="str">
        <f>IF(AND('[1]Multi-Field'!$E$100=[1]Lists!BF281,'[1]Multi-Field'!$F$100="Drained"),BI281,IF(AND('[1]Multi-Field'!$E$100=[1]Lists!BF281,'[1]Multi-Field'!$F$100="undrained"),BH281,""))</f>
        <v/>
      </c>
      <c r="FE281" s="409" t="str">
        <f>IF(AND('[1]Multi-Field'!$E$101=[1]Lists!BF281,'[1]Multi-Field'!$F$101="Drained"),BI281,IF(AND('[1]Multi-Field'!$E$101=[1]Lists!BF281,'[1]Multi-Field'!$F$101="undrained"),BH281,""))</f>
        <v/>
      </c>
      <c r="FF281" s="409" t="str">
        <f>IF(AND('[1]Multi-Field'!$E$102=[1]Lists!BF281,'[1]Multi-Field'!$F$102="Drained"),BI281,IF(AND('[1]Multi-Field'!$E$102=[1]Lists!BF281,'[1]Multi-Field'!$F$102="undrained"),BH281,""))</f>
        <v/>
      </c>
      <c r="FG281" s="409" t="str">
        <f>IF(AND('[1]Multi-Field'!$E$103=[1]Lists!BF281,'[1]Multi-Field'!$F$103="Drained"),BI281,IF(AND('[1]Multi-Field'!$E$103=[1]Lists!BF281,'[1]Multi-Field'!$F$103="undrained"),BH281,""))</f>
        <v/>
      </c>
      <c r="FH281" s="409" t="str">
        <f>IF(AND('[1]Multi-Field'!$E$104=[1]Lists!BF281,'[1]Multi-Field'!$F$104="Drained"),BI281,IF(AND('[1]Multi-Field'!$E$104=[1]Lists!BF281,'[1]Multi-Field'!$F$104="undrained"),BH281,""))</f>
        <v/>
      </c>
      <c r="FI281" s="409" t="str">
        <f>IF(AND('[1]Multi-Field'!$E$105=[1]Lists!BF281,'[1]Multi-Field'!$F$105="Drained"),BI281,IF(AND('[1]Multi-Field'!$E$105=[1]Lists!BF281,'[1]Multi-Field'!$F$105="undrained"),BH281,""))</f>
        <v/>
      </c>
      <c r="FJ281" s="409" t="str">
        <f>IF(AND('[1]Multi-Field'!$E$106=[1]Lists!BF281,'[1]Multi-Field'!$F$106="Drained"),BI281,IF(AND('[1]Multi-Field'!$E$106=[1]Lists!BF281,'[1]Multi-Field'!$F$106="undrained"),BH281,""))</f>
        <v/>
      </c>
      <c r="FK281" s="409" t="str">
        <f>IF(AND('[1]Multi-Field'!$E$107=[1]Lists!BF281,'[1]Multi-Field'!$F$107="Drained"),BI281,IF(AND('[1]Multi-Field'!$E$107=[1]Lists!BF281,'[1]Multi-Field'!$F$107="undrained"),BH281,""))</f>
        <v/>
      </c>
      <c r="FL281" s="409" t="str">
        <f>IF(AND('[1]Multi-Field'!$E$108=[1]Lists!BF281,'[1]Multi-Field'!$F$108="Drained"),BI281,IF(AND('[1]Multi-Field'!$E$108=[1]Lists!BF281,'[1]Multi-Field'!$F$108="undrained"),BH281,""))</f>
        <v/>
      </c>
      <c r="FM281" s="409" t="str">
        <f>IF(AND('[1]Multi-Field'!$E$109=[1]Lists!BF281,'[1]Multi-Field'!$F$109="Drained"),BI281,IF(AND('[1]Multi-Field'!$E$109=[1]Lists!BF281,'[1]Multi-Field'!$F$109="undrained"),BH281,""))</f>
        <v/>
      </c>
      <c r="FN281" s="409" t="str">
        <f>IF(AND('[1]Multi-Field'!$E$110=[1]Lists!BF281,'[1]Multi-Field'!$F$110="Drained"),BI281,IF(AND('[1]Multi-Field'!$E$110=[1]Lists!BF281,'[1]Multi-Field'!$F$110="undrained"),BH281,""))</f>
        <v/>
      </c>
      <c r="FO281" s="409" t="str">
        <f>IF(AND('[1]Multi-Field'!$E$111=[1]Lists!BF281,'[1]Multi-Field'!$F$111="Drained"),BI281,IF(AND('[1]Multi-Field'!$E$111=[1]Lists!BF281,'[1]Multi-Field'!$F$111="undrained"),BH281,""))</f>
        <v/>
      </c>
      <c r="FP281" s="409" t="str">
        <f>IF(AND('[1]Multi-Field'!$E$112=[1]Lists!BF281,'[1]Multi-Field'!$F$112="Drained"),BI281,IF(AND('[1]Multi-Field'!$E$112=[1]Lists!BF281,'[1]Multi-Field'!$F$112="undrained"),BH281,""))</f>
        <v/>
      </c>
      <c r="FQ281" s="409" t="str">
        <f>IF(AND('[1]Multi-Field'!$E$113=[1]Lists!BF281,'[1]Multi-Field'!$F$113="Drained"),BI281,IF(AND('[1]Multi-Field'!$E$113=[1]Lists!BF281,'[1]Multi-Field'!$F$113="undrained"),BH281,""))</f>
        <v/>
      </c>
      <c r="FR281" s="409" t="str">
        <f>IF(AND('[1]Multi-Field'!$E$114=[1]Lists!BF281,'[1]Multi-Field'!$F$114="Drained"),BI281,IF(AND('[1]Multi-Field'!$E$114=[1]Lists!BF281,'[1]Multi-Field'!$F$114="undrained"),BH281,""))</f>
        <v/>
      </c>
      <c r="FS281" s="409" t="str">
        <f>IF(AND('[1]Multi-Field'!$E$115=[1]Lists!BF281,'[1]Multi-Field'!$F$115="Drained"),BI281,IF(AND('[1]Multi-Field'!$E$115=[1]Lists!BF281,'[1]Multi-Field'!$F$115="undrained"),BH281,""))</f>
        <v/>
      </c>
      <c r="FT281" s="409" t="str">
        <f>IF(AND('[1]Multi-Field'!$E$116=[1]Lists!BF281,'[1]Multi-Field'!$F$116="Drained"),BI281,IF(AND('[1]Multi-Field'!$E$116=[1]Lists!BF281,'[1]Multi-Field'!$F$116="undrained"),BH281,""))</f>
        <v/>
      </c>
      <c r="FU281" s="409" t="str">
        <f>IF(AND('[1]Multi-Field'!$E$117=[1]Lists!BF281,'[1]Multi-Field'!$F$117="Drained"),BI281,IF(AND('[1]Multi-Field'!$E$117=[1]Lists!BF281,'[1]Multi-Field'!$F$117="undrained"),BH281,""))</f>
        <v/>
      </c>
      <c r="FV281" s="409" t="str">
        <f>IF(AND('[1]Multi-Field'!$E$118=[1]Lists!BF281,'[1]Multi-Field'!$F$118="Drained"),BI281,IF(AND('[1]Multi-Field'!$E$118=[1]Lists!BF281,'[1]Multi-Field'!$F$118="undrained"),BH281,""))</f>
        <v/>
      </c>
      <c r="FW281" s="409" t="str">
        <f>IF(AND('[1]Multi-Field'!$E$119=[1]Lists!BF281,'[1]Multi-Field'!$F$119="Drained"),BI281,IF(AND('[1]Multi-Field'!$E$119=[1]Lists!BF281,'[1]Multi-Field'!$F$119="undrained"),BH281,""))</f>
        <v/>
      </c>
      <c r="FX281" s="409" t="str">
        <f>IF(AND('[1]Multi-Field'!$E$120=[1]Lists!BF281,'[1]Multi-Field'!$F$120="Drained"),BI281,IF(AND('[1]Multi-Field'!$E$120=[1]Lists!BF281,'[1]Multi-Field'!$F$120="undrained"),BH281,""))</f>
        <v/>
      </c>
    </row>
    <row r="282" spans="1:180" ht="13.5" customHeight="1">
      <c r="A282" s="7" t="s">
        <v>368</v>
      </c>
      <c r="B282" s="7"/>
      <c r="C282" s="7"/>
      <c r="D282" s="8">
        <v>70</v>
      </c>
      <c r="E282" s="8">
        <f t="shared" si="46"/>
        <v>70</v>
      </c>
      <c r="F282" s="8">
        <f t="shared" si="47"/>
        <v>70</v>
      </c>
      <c r="G282" s="8">
        <v>70</v>
      </c>
      <c r="H282" s="8">
        <v>75</v>
      </c>
      <c r="I282" s="8">
        <f t="shared" si="50"/>
        <v>75</v>
      </c>
      <c r="J282" s="8">
        <f t="shared" si="51"/>
        <v>75</v>
      </c>
      <c r="K282" s="8">
        <v>75</v>
      </c>
      <c r="L282" s="8">
        <v>75</v>
      </c>
      <c r="M282" s="8">
        <f t="shared" si="48"/>
        <v>75</v>
      </c>
      <c r="N282" s="8">
        <f t="shared" si="49"/>
        <v>75</v>
      </c>
      <c r="O282" s="8">
        <v>75</v>
      </c>
      <c r="P282" s="391">
        <v>257</v>
      </c>
      <c r="Q282" s="394"/>
      <c r="R282" s="395" t="b">
        <f>IF(OR('Multi-Field'!AA259=Lists!$AC$42,'Multi-Field'!AA259=Lists!$AC$43),IF('Multi-Field'!Z259="x",(IF('Multi-Field'!AC259=Lists!$Q$11,Lists!$R$11,IF('Multi-Field'!AC259=Lists!$Q$12,Lists!$R$12,IF('Multi-Field'!AC259=Lists!$Q$13,Lists!$R$13,IF('Multi-Field'!AC259=Lists!$Q$14,Lists!$R$14))))),IF('Multi-Field'!X259="x",(IF('Multi-Field'!AC259=Lists!$Q$11,Lists!$S$11,IF('Multi-Field'!AC259=Lists!$Q$12,Lists!$S$12,IF('Multi-Field'!AC259=Lists!$Q$13,Lists!$S$13,IF('Multi-Field'!AC259=Lists!$Q$14,Lists!$S$14))))),IF('Multi-Field'!V259="x",(IF('Multi-Field'!AC259=Lists!$Q$11,Lists!$T$11,IF('Multi-Field'!AC259=Lists!$Q$12,Lists!$T$12,IF('Multi-Field'!AC259=Lists!$Q$13,Lists!$T$13,IF('Multi-Field'!AC259=Lists!$Q$14,Lists!$T$14))))),0))))</f>
        <v>0</v>
      </c>
      <c r="S282" s="395" t="str">
        <f t="shared" si="45"/>
        <v/>
      </c>
      <c r="T282" s="395"/>
      <c r="U282" s="396"/>
      <c r="AI282" s="384">
        <f>'[1]Multi-Field'!B278</f>
        <v>0</v>
      </c>
      <c r="AJ282" s="387" t="str">
        <f>IF(OR('[1]Multi-Field'!Q122=[1]Lists!$AC$42,'[1]Multi-Field'!Q122=[1]Lists!$AC$43),"x","")</f>
        <v/>
      </c>
      <c r="AK282" s="387" t="str">
        <f>IF(OR('[1]Multi-Field'!Q122=[1]Lists!$AC$6,'[1]Multi-Field'!Q122=$AC$2,'[1]Multi-Field'!Q122=$AC$4),"x","")</f>
        <v/>
      </c>
      <c r="AL282" s="387" t="str">
        <f>IF(OR('[1]Multi-Field'!Q122=[1]Lists!$AC$7,'[1]Multi-Field'!Q122=$AC$3,'[1]Multi-Field'!Q122=$AC$5),"x","")</f>
        <v/>
      </c>
      <c r="AM282" s="387" t="str">
        <f>IF(OR('[1]Multi-Field'!Q122=$AC$23,'[1]Multi-Field'!Q122=$AC$13,'[1]Multi-Field'!Q122=$AC$9,'[1]Multi-Field'!Q122=$AC$19,'[1]Multi-Field'!Q122=$AC$47),"x","")</f>
        <v/>
      </c>
      <c r="AN282" s="387" t="str">
        <f>IF(OR('[1]Multi-Field'!Q122=$AC$24,'[1]Multi-Field'!Q122=$AC$14,'[1]Multi-Field'!Q122=$AC$10,'[1]Multi-Field'!Q122=$AC$22,'[1]Multi-Field'!Q122=$AC$48),"x","")</f>
        <v/>
      </c>
      <c r="AO282" s="387" t="str">
        <f>IF(OR('[1]Multi-Field'!Q122=$AC$21,'[1]Multi-Field'!Q122=$AC$28,'[1]Multi-Field'!Q122=$AC$62,'[1]Multi-Field'!Q122=$AC$102,'[1]Multi-Field'!Q122=$AC$98),"x","")</f>
        <v/>
      </c>
      <c r="AP282" s="387" t="str">
        <f>IF(OR('[1]Multi-Field'!Q122=$AC$25,'[1]Multi-Field'!Q122=$AC$63,'[1]Multi-Field'!Q122=$AC$85,'[1]Multi-Field'!Q122=$AC$87,'[1]Multi-Field'!Q122=$AC$92,'[1]Multi-Field'!Q122=$AC$93),"x","")</f>
        <v/>
      </c>
      <c r="AQ282" s="387" t="str">
        <f>IF(OR('[1]Multi-Field'!Q122=$AC$20,'[1]Multi-Field'!Q122=$AC$27,'[1]Multi-Field'!Q122=$AC$58,'[1]Multi-Field'!Q122=$AC$86,'[1]Multi-Field'!Q122=$AC$103,'[1]Multi-Field'!Q122=$AC$94),"x","")</f>
        <v/>
      </c>
      <c r="AR282" s="387" t="str">
        <f>IF(OR('[1]Multi-Field'!Q122=$AC$35,'[1]Multi-Field'!Q122=$AC$40,'[1]Multi-Field'!Q122=$AC$45,),"x","")</f>
        <v/>
      </c>
      <c r="AS282" s="387" t="str">
        <f>IF(OR('[1]Multi-Field'!Q122=$AC$36,'[1]Multi-Field'!Q122=$AC$41,'[1]Multi-Field'!Q122=$AC$46,),"x","")</f>
        <v/>
      </c>
      <c r="AT282" s="387" t="str">
        <f>IF(OR('[1]Multi-Field'!Q122=$AC$52,'[1]Multi-Field'!Q122=$AC$53,'[1]Multi-Field'!Q122=$AC$54,'[1]Multi-Field'!Q122=$AC$55,'[1]Multi-Field'!Q122=$AC$68,'[1]Multi-Field'!Q122=$AC$69,'[1]Multi-Field'!Q122=$AC$74,'[1]Multi-Field'!Q122=$AC$71,'[1]Multi-Field'!Q122=$AC$70),"x","")</f>
        <v>x</v>
      </c>
      <c r="AU282" s="387" t="str">
        <f>IF('[1]Multi-Field'!Q122=$AC$72,"x","")</f>
        <v/>
      </c>
      <c r="AV282" s="387" t="str">
        <f>IF('[1]Multi-Field'!Q122=$AC$73,"x","")</f>
        <v/>
      </c>
      <c r="AW282" s="387" t="str">
        <f>IF('[1]Multi-Field'!Q122=$AC$83,"x","")</f>
        <v/>
      </c>
      <c r="AX282" s="387" t="str">
        <f>IF('[1]Multi-Field'!Q122=$AC$84,"x","")</f>
        <v/>
      </c>
      <c r="AY282" s="387" t="str">
        <f>IF('[1]Multi-Field'!Q122=$AC$97,"x","")</f>
        <v/>
      </c>
      <c r="AZ282" s="387" t="str">
        <f>IF('[1]Multi-Field'!Q122=$AC$99,"x","")</f>
        <v/>
      </c>
      <c r="BA282" s="387" t="str">
        <f>IF('[1]Multi-Field'!Q122=$AC$104,"x","")</f>
        <v/>
      </c>
      <c r="BB282" s="387" t="str">
        <f>IF('[1]Multi-Field'!Q122=$AC$105,"x","")</f>
        <v/>
      </c>
      <c r="BC282" s="388"/>
      <c r="BF282" s="411" t="s">
        <v>1448</v>
      </c>
      <c r="BG282" s="412">
        <v>3</v>
      </c>
      <c r="BH282" s="412">
        <v>4</v>
      </c>
      <c r="BI282" s="412">
        <v>4</v>
      </c>
      <c r="BJ282" s="409" t="e">
        <f>IF(AND('[1]Single Field'!#REF!=[1]Lists!BF282,'[1]Single Field'!#REF!="Drained"),"x",IF(AND('[1]Single Field'!#REF!=[1]Lists!BF282,'[1]Single Field'!#REF!="Undrained"),O,""))</f>
        <v>#REF!</v>
      </c>
      <c r="BK282" s="409" t="str">
        <f>IF(AND('[1]Multi-Field'!$E$3=[1]Lists!BF282,'[1]Multi-Field'!$F$3="Drained"),BI282,IF(AND('[1]Multi-Field'!$E$3=BF282,'[1]Multi-Field'!$F$3="undrained"),BH282,""))</f>
        <v/>
      </c>
      <c r="BL282" s="409" t="str">
        <f>IF(AND('[1]Multi-Field'!$E$4=BF282,'[1]Multi-Field'!$F$4="Drained"),BI282,IF(AND('[1]Multi-Field'!$E$4=BF282,'[1]Multi-Field'!$F$4="undrained"),BH282,""))</f>
        <v/>
      </c>
      <c r="BM282" s="409" t="str">
        <f>IF(AND('[1]Multi-Field'!$E$5=BF282,'[1]Multi-Field'!$F$5="Drained"),BI282,IF(AND('[1]Multi-Field'!$E$5=BF282,'[1]Multi-Field'!$F$5="undrained"),BH282,""))</f>
        <v/>
      </c>
      <c r="BN282" s="409" t="str">
        <f>IF(AND('[1]Multi-Field'!$E$6=BF282,'[1]Multi-Field'!$F$6="Drained"),BI282,IF(AND('[1]Multi-Field'!$E$6=BF282,'[1]Multi-Field'!$F$6="undrained"),BH282,""))</f>
        <v/>
      </c>
      <c r="BO282" s="409" t="str">
        <f>IF(AND('[1]Multi-Field'!$E$7=BF282,'[1]Multi-Field'!$F$7="Drained"),BI282,IF(AND('[1]Multi-Field'!$E$7=BF282,'[1]Multi-Field'!$F$7="undrained"),BH282,""))</f>
        <v/>
      </c>
      <c r="BP282" s="409" t="str">
        <f>IF(AND('[1]Multi-Field'!$E$8=BF282,'[1]Multi-Field'!$F$8="Drained"),BI282,IF(AND('[1]Multi-Field'!$E$8=BF282,'[1]Multi-Field'!$F$8="undrained"),BH282,""))</f>
        <v/>
      </c>
      <c r="BQ282" s="409" t="str">
        <f>IF(AND('[1]Multi-Field'!$E$9=BF282,'[1]Multi-Field'!$F$9="Drained"),BI282,IF(AND('[1]Multi-Field'!$E$9=BF282,'[1]Multi-Field'!$F$9="undrained"),BH282,""))</f>
        <v/>
      </c>
      <c r="BR282" s="409" t="str">
        <f>IF(AND('[1]Multi-Field'!$E$10=BF282,'[1]Multi-Field'!$F$10="Drained"),BI282,IF(AND('[1]Multi-Field'!$E$10=BF282,'[1]Multi-Field'!$F$10="undrained"),BH282,""))</f>
        <v/>
      </c>
      <c r="BS282" s="409" t="str">
        <f>IF(AND('[1]Multi-Field'!$E$11=BF282,'[1]Multi-Field'!$F$11="Drained"),BI282,IF(AND('[1]Multi-Field'!$E$11=BF282,'[1]Multi-Field'!$F$11="undrained"),BH282,""))</f>
        <v/>
      </c>
      <c r="BT282" s="409" t="str">
        <f>IF(AND('[1]Multi-Field'!$E$12=BF282,'[1]Multi-Field'!$F$12="Drained"),BI282,IF(AND('[1]Multi-Field'!$E$12=BF282,'[1]Multi-Field'!$F$12="undrained"),BH282,""))</f>
        <v/>
      </c>
      <c r="BU282" s="409" t="str">
        <f>IF(AND('[1]Multi-Field'!$E$13=BF282,'[1]Multi-Field'!$F$13="Drained"),BI282,IF(AND('[1]Multi-Field'!$E$3=BF282,'[1]Multi-Field'!$F$13="undrained"),BH282,""))</f>
        <v/>
      </c>
      <c r="BV282" s="409" t="str">
        <f>IF(AND('[1]Multi-Field'!$E$14=BF282,'[1]Multi-Field'!$F$14="Drained"),BI282,IF(AND('[1]Multi-Field'!$E$14=BF282,'[1]Multi-Field'!$F$14="undrained"),BH282,""))</f>
        <v/>
      </c>
      <c r="BW282" s="409" t="str">
        <f>IF(AND('[1]Multi-Field'!$E$15=BF282,'[1]Multi-Field'!$F$15="Drained"),BI282,IF(AND('[1]Multi-Field'!$E$15=BF282,'[1]Multi-Field'!$F$15="undrained"),BH282,""))</f>
        <v/>
      </c>
      <c r="BX282" s="409" t="str">
        <f>IF(AND('[1]Multi-Field'!$E$16=[1]Lists!BF282,'[1]Multi-Field'!$F$16="Drained"),BI282,IF(AND('[1]Multi-Field'!$E$16=[1]Lists!BF282,'[1]Multi-Field'!$F$16="undrained"),BH282,""))</f>
        <v/>
      </c>
      <c r="BY282" s="409" t="str">
        <f>IF(AND('[1]Multi-Field'!$E$17=[1]Lists!BF282,'[1]Multi-Field'!$F$17="Drained"),BI282,IF(AND('[1]Multi-Field'!$E$17=[1]Lists!BF282,'[1]Multi-Field'!$F$17="undrained"),BH282,""))</f>
        <v/>
      </c>
      <c r="BZ282" s="409" t="str">
        <f>IF(AND('[1]Multi-Field'!$E$18=[1]Lists!BF282,'[1]Multi-Field'!$F$18="Drained"),BI282,IF(AND('[1]Multi-Field'!$E$18=[1]Lists!BF282,'[1]Multi-Field'!$F$18="undrained"),BH282,""))</f>
        <v/>
      </c>
      <c r="CA282" s="409" t="str">
        <f>IF(AND('[1]Multi-Field'!$E$19=[1]Lists!BF282,'[1]Multi-Field'!$F$19="Drained"),BI282,IF(AND('[1]Multi-Field'!$E$19=[1]Lists!BF282,'[1]Multi-Field'!$F$19="undrained"),BH282,""))</f>
        <v/>
      </c>
      <c r="CB282" s="409" t="str">
        <f>IF(AND('[1]Multi-Field'!$E$20=[1]Lists!BF282,'[1]Multi-Field'!$F$20="Drained"),BI282,IF(AND('[1]Multi-Field'!$E$20=[1]Lists!BF282,'[1]Multi-Field'!$F$20="undrained"),BH282,""))</f>
        <v/>
      </c>
      <c r="CC282" s="409" t="str">
        <f>IF(AND('[1]Multi-Field'!$E$21=[1]Lists!BF282,'[1]Multi-Field'!$F$21="Drained"),BI282,IF(AND('[1]Multi-Field'!$E$21=[1]Lists!BF282,'[1]Multi-Field'!$F$21="undrained"),BH282,""))</f>
        <v/>
      </c>
      <c r="CD282" s="409" t="str">
        <f>IF(AND('[1]Multi-Field'!$E$22=[1]Lists!BF282,'[1]Multi-Field'!$F$22="Drained"),BI282,IF(AND('[1]Multi-Field'!$E$22=[1]Lists!BF282,'[1]Multi-Field'!$F$22="undrained"),BH282,""))</f>
        <v/>
      </c>
      <c r="CE282" s="409" t="str">
        <f>IF(AND('[1]Multi-Field'!$E$23=[1]Lists!BF282,'[1]Multi-Field'!$F$23="Drained"),BI282,IF(AND('[1]Multi-Field'!$E$23=[1]Lists!BF282,'[1]Multi-Field'!$F$23="undrained"),BH282,""))</f>
        <v/>
      </c>
      <c r="CF282" s="409" t="str">
        <f>IF(AND('[1]Multi-Field'!$E$24=[1]Lists!BF282,'[1]Multi-Field'!$F$24="Drained"),BI282,IF(AND('[1]Multi-Field'!$E$24=[1]Lists!BF282,'[1]Multi-Field'!$F$24="undrained"),BH282,""))</f>
        <v/>
      </c>
      <c r="CG282" s="409" t="str">
        <f>IF(AND('[1]Multi-Field'!$E$25=[1]Lists!BF282,'[1]Multi-Field'!$F$25="Drained"),BI282,IF(AND('[1]Multi-Field'!$E$25=[1]Lists!BF282,'[1]Multi-Field'!$F$25="undrained"),BH282,""))</f>
        <v/>
      </c>
      <c r="CH282" s="409" t="str">
        <f>IF(AND('[1]Multi-Field'!$E$26=[1]Lists!BF282,'[1]Multi-Field'!$F$26="Drained"),BI282,IF(AND('[1]Multi-Field'!$E$26=[1]Lists!BF282,'[1]Multi-Field'!$F$26="undrained"),BH282,""))</f>
        <v/>
      </c>
      <c r="CI282" s="409" t="str">
        <f>IF(AND('[1]Multi-Field'!$E$27=[1]Lists!BF282,'[1]Multi-Field'!$F$27="Drained"),BI282,IF(AND('[1]Multi-Field'!$E$27=[1]Lists!BF282,'[1]Multi-Field'!$F$27="undrained"),BH282,""))</f>
        <v/>
      </c>
      <c r="CJ282" s="409" t="str">
        <f>IF(AND('[1]Multi-Field'!$E$28=[1]Lists!BF282,'[1]Multi-Field'!$F$28="Drained"),BI282,IF(AND('[1]Multi-Field'!$E$28=[1]Lists!BF282,'[1]Multi-Field'!$F$28="undrained"),BH282,""))</f>
        <v/>
      </c>
      <c r="CK282" s="409" t="str">
        <f>IF(AND('[1]Multi-Field'!$E$29=[1]Lists!BF282,'[1]Multi-Field'!$F$29="Drained"),BI282,IF(AND('[1]Multi-Field'!$E$29=[1]Lists!BF282,'[1]Multi-Field'!$F$29="undrained"),BH282,""))</f>
        <v/>
      </c>
      <c r="CL282" s="409" t="str">
        <f>IF(AND('[1]Multi-Field'!$E$30=[1]Lists!BF282,'[1]Multi-Field'!$F$30="Drained"),BI282,IF(AND('[1]Multi-Field'!$E$30=[1]Lists!BF282,'[1]Multi-Field'!$F$30="undrained"),BH282,""))</f>
        <v/>
      </c>
      <c r="CM282" s="409" t="str">
        <f>IF(AND('[1]Multi-Field'!$E$31=[1]Lists!BF282,'[1]Multi-Field'!$F$31="Drained"),BI282,IF(AND('[1]Multi-Field'!$E$31=[1]Lists!BF282,'[1]Multi-Field'!$F$31="undrained"),BH282,""))</f>
        <v/>
      </c>
      <c r="CN282" s="409" t="str">
        <f>IF(AND('[1]Multi-Field'!$E$32=[1]Lists!BF282,'[1]Multi-Field'!$F$32="Drained"),BI282,IF(AND('[1]Multi-Field'!$E$32=[1]Lists!BF282,'[1]Multi-Field'!$F$32="undrained"),BH282,""))</f>
        <v/>
      </c>
      <c r="CO282" s="409" t="str">
        <f>IF(AND('[1]Multi-Field'!$E$33=[1]Lists!BF282,'[1]Multi-Field'!$F$33="Drained"),BI282,IF(AND('[1]Multi-Field'!$E$33=[1]Lists!BF282,'[1]Multi-Field'!$F$33="undrained"),BH282,""))</f>
        <v/>
      </c>
      <c r="CP282" s="409" t="str">
        <f>IF(AND('[1]Multi-Field'!$E$34=[1]Lists!BF282,'[1]Multi-Field'!$F$34="Drained"),BI282,IF(AND('[1]Multi-Field'!$E$34=[1]Lists!BF282,'[1]Multi-Field'!$F$34="undrained"),BH282,""))</f>
        <v/>
      </c>
      <c r="CQ282" s="409" t="str">
        <f>IF(AND('[1]Multi-Field'!$E$35=[1]Lists!BF282,'[1]Multi-Field'!$F$35="Drained"),BI282,IF(AND('[1]Multi-Field'!$E$35=[1]Lists!BF282,'[1]Multi-Field'!$F$35="undrained"),BH282,""))</f>
        <v/>
      </c>
      <c r="CR282" s="409" t="str">
        <f>IF(AND('[1]Multi-Field'!$E$36=[1]Lists!BF282,'[1]Multi-Field'!$F$36="Drained"),BI282,IF(AND('[1]Multi-Field'!$E$36=[1]Lists!BF282,'[1]Multi-Field'!$F$36="undrained"),BH282,""))</f>
        <v/>
      </c>
      <c r="CS282" s="409" t="str">
        <f>IF(AND('[1]Multi-Field'!$E$37=[1]Lists!BF282,'[1]Multi-Field'!$F$37="Drained"),BI282,IF(AND('[1]Multi-Field'!$E$37=[1]Lists!BF282,'[1]Multi-Field'!$F$37="undrained"),BH282,""))</f>
        <v/>
      </c>
      <c r="CT282" s="409" t="str">
        <f>IF(AND('[1]Multi-Field'!$E$38=[1]Lists!BF282,'[1]Multi-Field'!$F$38="Drained"),BI282,IF(AND('[1]Multi-Field'!$E$38=[1]Lists!BF282,'[1]Multi-Field'!$F$38="undrained"),BH282,""))</f>
        <v/>
      </c>
      <c r="CU282" s="409" t="str">
        <f>IF(AND('[1]Multi-Field'!$E$39=[1]Lists!BF282,'[1]Multi-Field'!$F$39="Drained"),BI282,IF(AND('[1]Multi-Field'!$E$39=[1]Lists!BF282,'[1]Multi-Field'!$F$39="undrained"),BH282,""))</f>
        <v/>
      </c>
      <c r="CV282" s="409" t="str">
        <f>IF(AND('[1]Multi-Field'!$E$40=[1]Lists!BF282,'[1]Multi-Field'!$F$40="Drained"),BI282,IF(AND('[1]Multi-Field'!$E$40=[1]Lists!BF282,'[1]Multi-Field'!$F$40="undrained"),BH282,""))</f>
        <v/>
      </c>
      <c r="CW282" s="409" t="str">
        <f>IF(AND('[1]Multi-Field'!$E$41=[1]Lists!BF282,'[1]Multi-Field'!$F$40="Drained"),BI282,IF(AND('[1]Multi-Field'!$E$40=[1]Lists!BF282,'[1]Multi-Field'!$F$40="undrained"),BH282,""))</f>
        <v/>
      </c>
      <c r="CX282" s="409" t="str">
        <f>IF(AND('[1]Multi-Field'!$E$42=[1]Lists!BF282,'[1]Multi-Field'!$F$42="Drained"),BI282,IF(AND('[1]Multi-Field'!$E$42=[1]Lists!BF282,'[1]Multi-Field'!$F$42="undrained"),BH282,""))</f>
        <v/>
      </c>
      <c r="CY282" s="409" t="str">
        <f>IF(AND('[1]Multi-Field'!$E$43=[1]Lists!BF282,'[1]Multi-Field'!$F$43="Drained"),BI282,IF(AND('[1]Multi-Field'!$E$43=[1]Lists!BF282,'[1]Multi-Field'!$F$43="undrained"),BH282,""))</f>
        <v/>
      </c>
      <c r="CZ282" s="409" t="str">
        <f>IF(AND('[1]Multi-Field'!$E$44=[1]Lists!BF282,'[1]Multi-Field'!$F$44="Drained"),BI282,IF(AND('[1]Multi-Field'!$E$44=[1]Lists!BF282,'[1]Multi-Field'!$F$44="undrained"),BH282,""))</f>
        <v/>
      </c>
      <c r="DA282" s="409" t="str">
        <f>IF(AND('[1]Multi-Field'!$E$45=[1]Lists!BF282,'[1]Multi-Field'!$F$45="Drained"),BI282,IF(AND('[1]Multi-Field'!$E$45=[1]Lists!BF282,'[1]Multi-Field'!$F$45="undrained"),BH282,""))</f>
        <v/>
      </c>
      <c r="DB282" s="409" t="str">
        <f>IF(AND('[1]Multi-Field'!$E$46=[1]Lists!BF282,'[1]Multi-Field'!$F$46="Drained"),BI282,IF(AND('[1]Multi-Field'!$E$46=[1]Lists!BF282,'[1]Multi-Field'!$F$46="undrained"),BH282,""))</f>
        <v/>
      </c>
      <c r="DC282" s="409" t="str">
        <f>IF(AND('[1]Multi-Field'!$E$47=[1]Lists!BF282,'[1]Multi-Field'!$F$47="Drained"),BI282,IF(AND('[1]Multi-Field'!$E$47=[1]Lists!BF282,'[1]Multi-Field'!$F$47="undrained"),BH282,""))</f>
        <v/>
      </c>
      <c r="DD282" s="409" t="str">
        <f>IF(AND('[1]Multi-Field'!$E$48=[1]Lists!BF282,'[1]Multi-Field'!$F$48="Drained"),BI282,IF(AND('[1]Multi-Field'!$E$48=[1]Lists!BF282,'[1]Multi-Field'!$F$48="undrained"),BH282,""))</f>
        <v/>
      </c>
      <c r="DE282" s="409" t="str">
        <f>IF(AND('[1]Multi-Field'!$E$49=[1]Lists!BF282,'[1]Multi-Field'!$F$49="Drained"),BI282,IF(AND('[1]Multi-Field'!$E$49=[1]Lists!BF282,'[1]Multi-Field'!$F$9="undrained"),BH282,""))</f>
        <v/>
      </c>
      <c r="DF282" s="409" t="str">
        <f>IF(AND('[1]Multi-Field'!$E$50=[1]Lists!BF282,'[1]Multi-Field'!$F$50="Drained"),BI282,IF(AND('[1]Multi-Field'!$E$50=[1]Lists!BF282,'[1]Multi-Field'!$F$50="undrained"),BH282,""))</f>
        <v/>
      </c>
      <c r="DG282" s="409" t="str">
        <f>IF(AND('[1]Multi-Field'!$E$51=[1]Lists!BF282,'[1]Multi-Field'!$F$51="Drained"),BI282,IF(AND('[1]Multi-Field'!$E$51=[1]Lists!BF282,'[1]Multi-Field'!$F$51="undrained"),BH282,""))</f>
        <v/>
      </c>
      <c r="DH282" s="409" t="str">
        <f>IF(AND('[1]Multi-Field'!$E$52=[1]Lists!BF282,'[1]Multi-Field'!$F$52="Drained"),BI282,IF(AND('[1]Multi-Field'!$E$52=[1]Lists!BF282,'[1]Multi-Field'!$F$52="undrained"),BH282,""))</f>
        <v/>
      </c>
      <c r="DI282" s="409" t="str">
        <f>IF(AND('[1]Multi-Field'!$E$53=[1]Lists!BF282,'[1]Multi-Field'!$F$53="Drained"),BI282,IF(AND('[1]Multi-Field'!$E$53=[1]Lists!BF282,'[1]Multi-Field'!$F$53="undrained"),BH282,""))</f>
        <v/>
      </c>
      <c r="DJ282" s="409" t="str">
        <f>IF(AND('[1]Multi-Field'!$E$54=[1]Lists!BF282,'[1]Multi-Field'!$F$54="Drained"),BI282,IF(AND('[1]Multi-Field'!$E$54=[1]Lists!BF282,'[1]Multi-Field'!$F$54="undrained"),BH282,""))</f>
        <v/>
      </c>
      <c r="DK282" s="409" t="str">
        <f>IF(AND('[1]Multi-Field'!$E$55=[1]Lists!BF282,'[1]Multi-Field'!$F$55="Drained"),BI282,IF(AND('[1]Multi-Field'!$E$55=[1]Lists!BF282,'[1]Multi-Field'!$F$55="undrained"),BH282,""))</f>
        <v/>
      </c>
      <c r="DL282" s="409" t="str">
        <f>IF(AND('[1]Multi-Field'!$E$56=[1]Lists!BF282,'[1]Multi-Field'!$F$56="Drained"),BI282,IF(AND('[1]Multi-Field'!$E$56=[1]Lists!BF282,'[1]Multi-Field'!$F$56="undrained"),BH282,""))</f>
        <v/>
      </c>
      <c r="DM282" s="409" t="str">
        <f>IF(AND('[1]Multi-Field'!$E$57=[1]Lists!BF282,'[1]Multi-Field'!$F$57="Drained"),BI282,IF(AND('[1]Multi-Field'!$E$57=[1]Lists!BF282,'[1]Multi-Field'!$F$57="undrained"),BH282,""))</f>
        <v/>
      </c>
      <c r="DN282" s="409" t="str">
        <f>IF(AND('[1]Multi-Field'!$E$58=[1]Lists!BF282,'[1]Multi-Field'!$F$58="Drained"),BI282,IF(AND('[1]Multi-Field'!$E$58=[1]Lists!BF282,'[1]Multi-Field'!$F$58="undrained"),BH282,""))</f>
        <v/>
      </c>
      <c r="DO282" s="409" t="str">
        <f>IF(AND('[1]Multi-Field'!$E$59=[1]Lists!BF282,'[1]Multi-Field'!$F$59="Drained"),BI282,IF(AND('[1]Multi-Field'!$E$59=[1]Lists!BF282,'[1]Multi-Field'!$F$59="undrained"),BH282,""))</f>
        <v/>
      </c>
      <c r="DP282" s="409" t="str">
        <f>IF(AND('[1]Multi-Field'!$E$60=[1]Lists!BF282,'[1]Multi-Field'!$F$60="Drained"),BI282,IF(AND('[1]Multi-Field'!$E$60=[1]Lists!BF282,'[1]Multi-Field'!$F$60="undrained"),BH282,""))</f>
        <v/>
      </c>
      <c r="DQ282" s="409" t="str">
        <f>IF(AND('[1]Multi-Field'!$E$61=[1]Lists!BF282,'[1]Multi-Field'!$F$61="Drained"),BI282,IF(AND('[1]Multi-Field'!$E$61=[1]Lists!BF282,'[1]Multi-Field'!$F$61="undrained"),BH282,""))</f>
        <v/>
      </c>
      <c r="DR282" s="409" t="str">
        <f>IF(AND('[1]Multi-Field'!$E$62=[1]Lists!BF282,'[1]Multi-Field'!$F$62="Drained"),BI282,IF(AND('[1]Multi-Field'!$E$62=[1]Lists!BF282,'[1]Multi-Field'!$F$62="undrained"),BH282,""))</f>
        <v/>
      </c>
      <c r="DS282" s="409" t="str">
        <f>IF(AND('[1]Multi-Field'!$E$63=[1]Lists!BF282,'[1]Multi-Field'!$F$63="Drained"),BI282,IF(AND('[1]Multi-Field'!$E$63=[1]Lists!BF282,'[1]Multi-Field'!$F$63="undrained"),BH282,""))</f>
        <v/>
      </c>
      <c r="DT282" s="409" t="str">
        <f>IF(AND('[1]Multi-Field'!$E$64=[1]Lists!BF282,'[1]Multi-Field'!$F$64="Drained"),BI282,IF(AND('[1]Multi-Field'!$E$64=[1]Lists!BF282,'[1]Multi-Field'!$F$64="undrained"),BH282,""))</f>
        <v/>
      </c>
      <c r="DU282" s="409" t="str">
        <f>IF(AND('[1]Multi-Field'!$E$65=[1]Lists!BF282,'[1]Multi-Field'!$F$65="Drained"),BI282,IF(AND('[1]Multi-Field'!$E$65=[1]Lists!BF282,'[1]Multi-Field'!$F$65="undrained"),BH282,""))</f>
        <v/>
      </c>
      <c r="DV282" s="409" t="str">
        <f>IF(AND('[1]Multi-Field'!$E$66=[1]Lists!BF282,'[1]Multi-Field'!$F$66="Drained"),BI282,IF(AND('[1]Multi-Field'!$E$66=[1]Lists!BF282,'[1]Multi-Field'!$F$66="undrained"),BH282,""))</f>
        <v/>
      </c>
      <c r="DW282" s="409" t="str">
        <f>IF(AND('[1]Multi-Field'!$E$67=[1]Lists!BF282,'[1]Multi-Field'!$F$67="Drained"),BI282,IF(AND('[1]Multi-Field'!$E$67=[1]Lists!BF282,'[1]Multi-Field'!$F$67="undrained"),BH282,""))</f>
        <v/>
      </c>
      <c r="DX282" s="409" t="str">
        <f>IF(AND('[1]Multi-Field'!$E$68=[1]Lists!BF282,'[1]Multi-Field'!$F$68="Drained"),BI282,IF(AND('[1]Multi-Field'!$E$68=[1]Lists!BF282,'[1]Multi-Field'!$F$68="undrained"),BH282,""))</f>
        <v/>
      </c>
      <c r="DY282" s="409" t="str">
        <f>IF(AND('[1]Multi-Field'!$E$69=[1]Lists!BF282,'[1]Multi-Field'!$F$69="Drained"),BI282,IF(AND('[1]Multi-Field'!$E$69=[1]Lists!BF282,'[1]Multi-Field'!$F$69="undrained"),BH282,""))</f>
        <v/>
      </c>
      <c r="DZ282" s="409" t="str">
        <f>IF(AND('[1]Multi-Field'!$E$70=[1]Lists!BF282,'[1]Multi-Field'!$F$70="Drained"),BI282,IF(AND('[1]Multi-Field'!$E$70=[1]Lists!BF282,'[1]Multi-Field'!$F$70="undrained"),BH282,""))</f>
        <v/>
      </c>
      <c r="EA282" s="409" t="str">
        <f>IF(AND('[1]Multi-Field'!$E$71=[1]Lists!BF282,'[1]Multi-Field'!$F$71="Drained"),BI282,IF(AND('[1]Multi-Field'!$E$71=[1]Lists!BF282,'[1]Multi-Field'!$F$71="undrained"),BH282,""))</f>
        <v/>
      </c>
      <c r="EB282" s="409" t="str">
        <f>IF(AND('[1]Multi-Field'!$E$72=[1]Lists!BF282,'[1]Multi-Field'!$F$72="Drained"),BI282,IF(AND('[1]Multi-Field'!$E$72=[1]Lists!BF282,'[1]Multi-Field'!$F$72="undrained"),BH282,""))</f>
        <v/>
      </c>
      <c r="EC282" s="409" t="str">
        <f>IF(AND('[1]Multi-Field'!$E$73=[1]Lists!BF282,'[1]Multi-Field'!$F$73="Drained"),BI282,IF(AND('[1]Multi-Field'!$E$73=[1]Lists!BF282,'[1]Multi-Field'!$F$73="undrained"),BH282,""))</f>
        <v/>
      </c>
      <c r="ED282" s="409" t="str">
        <f>IF(AND('[1]Multi-Field'!$E$74=[1]Lists!BF282,'[1]Multi-Field'!$F$74="Drained"),BI282,IF(AND('[1]Multi-Field'!$E$74=[1]Lists!BF282,'[1]Multi-Field'!$F$74="undrained"),BH282,""))</f>
        <v/>
      </c>
      <c r="EE282" s="409" t="str">
        <f>IF(AND('[1]Multi-Field'!$E$75=[1]Lists!BF282,'[1]Multi-Field'!$F$75="Drained"),BI282,IF(AND('[1]Multi-Field'!$E$75=[1]Lists!BF282,'[1]Multi-Field'!$F$75="undrained"),BH282,""))</f>
        <v/>
      </c>
      <c r="EF282" s="409" t="str">
        <f>IF(AND('[1]Multi-Field'!$E$76=[1]Lists!BF282,'[1]Multi-Field'!$F$76="Drained"),BI282,IF(AND('[1]Multi-Field'!$E$76=[1]Lists!BF282,'[1]Multi-Field'!$F$6="undrained"),BH282,""))</f>
        <v/>
      </c>
      <c r="EG282" s="409" t="str">
        <f>IF(AND('[1]Multi-Field'!$E$77=[1]Lists!BF282,'[1]Multi-Field'!$F$77="Drained"),BI282,IF(AND('[1]Multi-Field'!$E$77=[1]Lists!BF282,'[1]Multi-Field'!$F$77="undrained"),BH282,""))</f>
        <v/>
      </c>
      <c r="EH282" s="409" t="str">
        <f>IF(AND('[1]Multi-Field'!$E$78=[1]Lists!BF282,'[1]Multi-Field'!$F$78="Drained"),BI282,IF(AND('[1]Multi-Field'!$E$78=[1]Lists!BF282,'[1]Multi-Field'!$F$78="undrained"),BH282,""))</f>
        <v/>
      </c>
      <c r="EI282" s="409" t="str">
        <f>IF(AND('[1]Multi-Field'!$E$79=[1]Lists!BF282,'[1]Multi-Field'!$F$79="Drained"),BI282,IF(AND('[1]Multi-Field'!$E$79=[1]Lists!BF282,'[1]Multi-Field'!$F$79="undrained"),BH282,""))</f>
        <v/>
      </c>
      <c r="EJ282" s="409" t="str">
        <f>IF(AND('[1]Multi-Field'!$E$80=[1]Lists!BF282,'[1]Multi-Field'!$F$80="Drained"),BI282,IF(AND('[1]Multi-Field'!$E$80=[1]Lists!BF282,'[1]Multi-Field'!$F$80="undrained"),BH282,""))</f>
        <v/>
      </c>
      <c r="EK282" s="409" t="str">
        <f>IF(AND('[1]Multi-Field'!$E$81=[1]Lists!BF282,'[1]Multi-Field'!$F$81="Drained"),BI282,IF(AND('[1]Multi-Field'!$E$81=[1]Lists!BF282,'[1]Multi-Field'!$F$81="undrained"),BH282,""))</f>
        <v/>
      </c>
      <c r="EL282" s="409" t="str">
        <f>IF(AND('[1]Multi-Field'!$E$82=[1]Lists!BF282,'[1]Multi-Field'!$F$82="Drained"),BI282,IF(AND('[1]Multi-Field'!$E$82=[1]Lists!BF282,'[1]Multi-Field'!$F$82="undrained"),BH282,""))</f>
        <v/>
      </c>
      <c r="EM282" s="409" t="str">
        <f>IF(AND('[1]Multi-Field'!$E$83=[1]Lists!BF282,'[1]Multi-Field'!$F$83="Drained"),BI282,IF(AND('[1]Multi-Field'!$E$83=[1]Lists!BF282,'[1]Multi-Field'!$F$83="undrained"),BH282,""))</f>
        <v/>
      </c>
      <c r="EN282" s="409" t="str">
        <f>IF(AND('[1]Multi-Field'!$E$84=[1]Lists!BF282,'[1]Multi-Field'!$F$84="Drained"),BI282,IF(AND('[1]Multi-Field'!$E$84=[1]Lists!BF282,'[1]Multi-Field'!$F$84="undrained"),BH282,""))</f>
        <v/>
      </c>
      <c r="EO282" s="409" t="str">
        <f>IF(AND('[1]Multi-Field'!$E$85=[1]Lists!BF282,'[1]Multi-Field'!$F$85="Drained"),BI282,IF(AND('[1]Multi-Field'!$E$85=[1]Lists!BF282,'[1]Multi-Field'!$F$85="undrained"),BH282,""))</f>
        <v/>
      </c>
      <c r="EP282" s="409" t="str">
        <f>IF(AND('[1]Multi-Field'!$E$86=[1]Lists!BF282,'[1]Multi-Field'!$F$86="Drained"),BI282,IF(AND('[1]Multi-Field'!$E$86=[1]Lists!BF282,'[1]Multi-Field'!$F$86="undrained"),BH282,""))</f>
        <v/>
      </c>
      <c r="EQ282" s="409" t="str">
        <f>IF(AND('[1]Multi-Field'!$E$87=[1]Lists!BF282,'[1]Multi-Field'!$F$87="Drained"),BI282,IF(AND('[1]Multi-Field'!$E$87=[1]Lists!BF282,'[1]Multi-Field'!$F$87="undrained"),BH282,""))</f>
        <v/>
      </c>
      <c r="ER282" s="409" t="str">
        <f>IF(AND('[1]Multi-Field'!$E$88=[1]Lists!BF282,'[1]Multi-Field'!$F$88="Drained"),BI282,IF(AND('[1]Multi-Field'!$E$88=[1]Lists!BF282,'[1]Multi-Field'!$F$88="undrained"),BH282,""))</f>
        <v/>
      </c>
      <c r="ES282" s="409" t="str">
        <f>IF(AND('[1]Multi-Field'!$E$89=[1]Lists!BF282,'[1]Multi-Field'!$F$89="Drained"),BI282,IF(AND('[1]Multi-Field'!$E$89=[1]Lists!BF282,'[1]Multi-Field'!$F$89="undrained"),BH282,""))</f>
        <v/>
      </c>
      <c r="ET282" s="409" t="str">
        <f>IF(AND('[1]Multi-Field'!$E$90=[1]Lists!BF282,'[1]Multi-Field'!$F$90="Drained"),BI282,IF(AND('[1]Multi-Field'!$E$90=[1]Lists!BF282,'[1]Multi-Field'!$F$90="undrained"),BH282,""))</f>
        <v/>
      </c>
      <c r="EU282" s="409" t="str">
        <f>IF(AND('[1]Multi-Field'!$E$91=[1]Lists!BF282,'[1]Multi-Field'!$F$91="Drained"),BI282,IF(AND('[1]Multi-Field'!$E$91=[1]Lists!BF282,'[1]Multi-Field'!$F$91="undrained"),BH282,""))</f>
        <v/>
      </c>
      <c r="EV282" s="409" t="str">
        <f>IF(AND('[1]Multi-Field'!$E$92=[1]Lists!BF282,'[1]Multi-Field'!$F$92="Drained"),BI282,IF(AND('[1]Multi-Field'!$E$92=[1]Lists!BF282,'[1]Multi-Field'!$F$92="undrained"),BH282,""))</f>
        <v/>
      </c>
      <c r="EW282" s="409" t="str">
        <f>IF(AND('[1]Multi-Field'!$E$93=[1]Lists!BF282,'[1]Multi-Field'!$F$93="Drained"),BI282,IF(AND('[1]Multi-Field'!$E$93=[1]Lists!BF282,'[1]Multi-Field'!$F$93="undrained"),BH282,""))</f>
        <v/>
      </c>
      <c r="EX282" s="409" t="str">
        <f>IF(AND('[1]Multi-Field'!$E$94=[1]Lists!BF282,'[1]Multi-Field'!$F$94="Drained"),BI282,IF(AND('[1]Multi-Field'!$E$94=[1]Lists!BF282,'[1]Multi-Field'!$F$94="undrained"),BH282,""))</f>
        <v/>
      </c>
      <c r="EY282" s="409" t="str">
        <f>IF(AND('[1]Multi-Field'!$E$95=[1]Lists!BF282,'[1]Multi-Field'!$F$95="Drained"),BI282,IF(AND('[1]Multi-Field'!$E$95=[1]Lists!BF282,'[1]Multi-Field'!$F$95="undrained"),BH282,""))</f>
        <v/>
      </c>
      <c r="EZ282" s="409" t="str">
        <f>IF(AND('[1]Multi-Field'!$E$96=[1]Lists!BF282,'[1]Multi-Field'!$F$96="Drained"),BI282,IF(AND('[1]Multi-Field'!$E$96=[1]Lists!BF282,'[1]Multi-Field'!$F$96="undrained"),BH282,""))</f>
        <v/>
      </c>
      <c r="FA282" s="409" t="str">
        <f>IF(AND('[1]Multi-Field'!$E$97=[1]Lists!BF282,'[1]Multi-Field'!$F$97="Drained"),BI282,IF(AND('[1]Multi-Field'!$E$97=[1]Lists!BF282,'[1]Multi-Field'!$F$97="undrained"),BH282,""))</f>
        <v/>
      </c>
      <c r="FB282" s="409" t="str">
        <f>IF(AND('[1]Multi-Field'!$E$98=[1]Lists!BF282,'[1]Multi-Field'!$F$98="Drained"),BI282,IF(AND('[1]Multi-Field'!$E$98=[1]Lists!BF282,'[1]Multi-Field'!$F$98="undrained"),BH282,""))</f>
        <v/>
      </c>
      <c r="FC282" s="409" t="str">
        <f>IF(AND('[1]Multi-Field'!$E$99=[1]Lists!BF282,'[1]Multi-Field'!$F$99="Drained"),BI282,IF(AND('[1]Multi-Field'!$E$99=[1]Lists!BF282,'[1]Multi-Field'!$F$99="undrained"),BH282,""))</f>
        <v/>
      </c>
      <c r="FD282" s="409" t="str">
        <f>IF(AND('[1]Multi-Field'!$E$100=[1]Lists!BF282,'[1]Multi-Field'!$F$100="Drained"),BI282,IF(AND('[1]Multi-Field'!$E$100=[1]Lists!BF282,'[1]Multi-Field'!$F$100="undrained"),BH282,""))</f>
        <v/>
      </c>
      <c r="FE282" s="409" t="str">
        <f>IF(AND('[1]Multi-Field'!$E$101=[1]Lists!BF282,'[1]Multi-Field'!$F$101="Drained"),BI282,IF(AND('[1]Multi-Field'!$E$101=[1]Lists!BF282,'[1]Multi-Field'!$F$101="undrained"),BH282,""))</f>
        <v/>
      </c>
      <c r="FF282" s="409" t="str">
        <f>IF(AND('[1]Multi-Field'!$E$102=[1]Lists!BF282,'[1]Multi-Field'!$F$102="Drained"),BI282,IF(AND('[1]Multi-Field'!$E$102=[1]Lists!BF282,'[1]Multi-Field'!$F$102="undrained"),BH282,""))</f>
        <v/>
      </c>
      <c r="FG282" s="409" t="str">
        <f>IF(AND('[1]Multi-Field'!$E$103=[1]Lists!BF282,'[1]Multi-Field'!$F$103="Drained"),BI282,IF(AND('[1]Multi-Field'!$E$103=[1]Lists!BF282,'[1]Multi-Field'!$F$103="undrained"),BH282,""))</f>
        <v/>
      </c>
      <c r="FH282" s="409" t="str">
        <f>IF(AND('[1]Multi-Field'!$E$104=[1]Lists!BF282,'[1]Multi-Field'!$F$104="Drained"),BI282,IF(AND('[1]Multi-Field'!$E$104=[1]Lists!BF282,'[1]Multi-Field'!$F$104="undrained"),BH282,""))</f>
        <v/>
      </c>
      <c r="FI282" s="409" t="str">
        <f>IF(AND('[1]Multi-Field'!$E$105=[1]Lists!BF282,'[1]Multi-Field'!$F$105="Drained"),BI282,IF(AND('[1]Multi-Field'!$E$105=[1]Lists!BF282,'[1]Multi-Field'!$F$105="undrained"),BH282,""))</f>
        <v/>
      </c>
      <c r="FJ282" s="409" t="str">
        <f>IF(AND('[1]Multi-Field'!$E$106=[1]Lists!BF282,'[1]Multi-Field'!$F$106="Drained"),BI282,IF(AND('[1]Multi-Field'!$E$106=[1]Lists!BF282,'[1]Multi-Field'!$F$106="undrained"),BH282,""))</f>
        <v/>
      </c>
      <c r="FK282" s="409" t="str">
        <f>IF(AND('[1]Multi-Field'!$E$107=[1]Lists!BF282,'[1]Multi-Field'!$F$107="Drained"),BI282,IF(AND('[1]Multi-Field'!$E$107=[1]Lists!BF282,'[1]Multi-Field'!$F$107="undrained"),BH282,""))</f>
        <v/>
      </c>
      <c r="FL282" s="409" t="str">
        <f>IF(AND('[1]Multi-Field'!$E$108=[1]Lists!BF282,'[1]Multi-Field'!$F$108="Drained"),BI282,IF(AND('[1]Multi-Field'!$E$108=[1]Lists!BF282,'[1]Multi-Field'!$F$108="undrained"),BH282,""))</f>
        <v/>
      </c>
      <c r="FM282" s="409" t="str">
        <f>IF(AND('[1]Multi-Field'!$E$109=[1]Lists!BF282,'[1]Multi-Field'!$F$109="Drained"),BI282,IF(AND('[1]Multi-Field'!$E$109=[1]Lists!BF282,'[1]Multi-Field'!$F$109="undrained"),BH282,""))</f>
        <v/>
      </c>
      <c r="FN282" s="409" t="str">
        <f>IF(AND('[1]Multi-Field'!$E$110=[1]Lists!BF282,'[1]Multi-Field'!$F$110="Drained"),BI282,IF(AND('[1]Multi-Field'!$E$110=[1]Lists!BF282,'[1]Multi-Field'!$F$110="undrained"),BH282,""))</f>
        <v/>
      </c>
      <c r="FO282" s="409" t="str">
        <f>IF(AND('[1]Multi-Field'!$E$111=[1]Lists!BF282,'[1]Multi-Field'!$F$111="Drained"),BI282,IF(AND('[1]Multi-Field'!$E$111=[1]Lists!BF282,'[1]Multi-Field'!$F$111="undrained"),BH282,""))</f>
        <v/>
      </c>
      <c r="FP282" s="409" t="str">
        <f>IF(AND('[1]Multi-Field'!$E$112=[1]Lists!BF282,'[1]Multi-Field'!$F$112="Drained"),BI282,IF(AND('[1]Multi-Field'!$E$112=[1]Lists!BF282,'[1]Multi-Field'!$F$112="undrained"),BH282,""))</f>
        <v/>
      </c>
      <c r="FQ282" s="409" t="str">
        <f>IF(AND('[1]Multi-Field'!$E$113=[1]Lists!BF282,'[1]Multi-Field'!$F$113="Drained"),BI282,IF(AND('[1]Multi-Field'!$E$113=[1]Lists!BF282,'[1]Multi-Field'!$F$113="undrained"),BH282,""))</f>
        <v/>
      </c>
      <c r="FR282" s="409" t="str">
        <f>IF(AND('[1]Multi-Field'!$E$114=[1]Lists!BF282,'[1]Multi-Field'!$F$114="Drained"),BI282,IF(AND('[1]Multi-Field'!$E$114=[1]Lists!BF282,'[1]Multi-Field'!$F$114="undrained"),BH282,""))</f>
        <v/>
      </c>
      <c r="FS282" s="409" t="str">
        <f>IF(AND('[1]Multi-Field'!$E$115=[1]Lists!BF282,'[1]Multi-Field'!$F$115="Drained"),BI282,IF(AND('[1]Multi-Field'!$E$115=[1]Lists!BF282,'[1]Multi-Field'!$F$115="undrained"),BH282,""))</f>
        <v/>
      </c>
      <c r="FT282" s="409" t="str">
        <f>IF(AND('[1]Multi-Field'!$E$116=[1]Lists!BF282,'[1]Multi-Field'!$F$116="Drained"),BI282,IF(AND('[1]Multi-Field'!$E$116=[1]Lists!BF282,'[1]Multi-Field'!$F$116="undrained"),BH282,""))</f>
        <v/>
      </c>
      <c r="FU282" s="409" t="str">
        <f>IF(AND('[1]Multi-Field'!$E$117=[1]Lists!BF282,'[1]Multi-Field'!$F$117="Drained"),BI282,IF(AND('[1]Multi-Field'!$E$117=[1]Lists!BF282,'[1]Multi-Field'!$F$117="undrained"),BH282,""))</f>
        <v/>
      </c>
      <c r="FV282" s="409" t="str">
        <f>IF(AND('[1]Multi-Field'!$E$118=[1]Lists!BF282,'[1]Multi-Field'!$F$118="Drained"),BI282,IF(AND('[1]Multi-Field'!$E$118=[1]Lists!BF282,'[1]Multi-Field'!$F$118="undrained"),BH282,""))</f>
        <v/>
      </c>
      <c r="FW282" s="409" t="str">
        <f>IF(AND('[1]Multi-Field'!$E$119=[1]Lists!BF282,'[1]Multi-Field'!$F$119="Drained"),BI282,IF(AND('[1]Multi-Field'!$E$119=[1]Lists!BF282,'[1]Multi-Field'!$F$119="undrained"),BH282,""))</f>
        <v/>
      </c>
      <c r="FX282" s="409" t="str">
        <f>IF(AND('[1]Multi-Field'!$E$120=[1]Lists!BF282,'[1]Multi-Field'!$F$120="Drained"),BI282,IF(AND('[1]Multi-Field'!$E$120=[1]Lists!BF282,'[1]Multi-Field'!$F$120="undrained"),BH282,""))</f>
        <v/>
      </c>
    </row>
    <row r="283" spans="1:180" ht="13.5" customHeight="1">
      <c r="A283" s="7" t="s">
        <v>369</v>
      </c>
      <c r="B283" s="7"/>
      <c r="C283" s="7"/>
      <c r="D283" s="8">
        <v>70</v>
      </c>
      <c r="E283" s="8">
        <f t="shared" si="46"/>
        <v>70</v>
      </c>
      <c r="F283" s="8">
        <f t="shared" si="47"/>
        <v>70</v>
      </c>
      <c r="G283" s="8">
        <v>70</v>
      </c>
      <c r="H283" s="8">
        <v>75</v>
      </c>
      <c r="I283" s="8">
        <f t="shared" si="50"/>
        <v>75</v>
      </c>
      <c r="J283" s="8">
        <f t="shared" si="51"/>
        <v>75</v>
      </c>
      <c r="K283" s="8">
        <v>75</v>
      </c>
      <c r="L283" s="8">
        <v>120</v>
      </c>
      <c r="M283" s="8">
        <f t="shared" si="48"/>
        <v>120</v>
      </c>
      <c r="N283" s="8">
        <f t="shared" si="49"/>
        <v>120</v>
      </c>
      <c r="O283" s="8">
        <v>120</v>
      </c>
      <c r="P283" s="391">
        <v>258</v>
      </c>
      <c r="Q283" s="394"/>
      <c r="R283" s="395" t="b">
        <f>IF(OR('Multi-Field'!AA260=Lists!$AC$42,'Multi-Field'!AA260=Lists!$AC$43),IF('Multi-Field'!Z260="x",(IF('Multi-Field'!AC260=Lists!$Q$11,Lists!$R$11,IF('Multi-Field'!AC260=Lists!$Q$12,Lists!$R$12,IF('Multi-Field'!AC260=Lists!$Q$13,Lists!$R$13,IF('Multi-Field'!AC260=Lists!$Q$14,Lists!$R$14))))),IF('Multi-Field'!X260="x",(IF('Multi-Field'!AC260=Lists!$Q$11,Lists!$S$11,IF('Multi-Field'!AC260=Lists!$Q$12,Lists!$S$12,IF('Multi-Field'!AC260=Lists!$Q$13,Lists!$S$13,IF('Multi-Field'!AC260=Lists!$Q$14,Lists!$S$14))))),IF('Multi-Field'!V260="x",(IF('Multi-Field'!AC260=Lists!$Q$11,Lists!$T$11,IF('Multi-Field'!AC260=Lists!$Q$12,Lists!$T$12,IF('Multi-Field'!AC260=Lists!$Q$13,Lists!$T$13,IF('Multi-Field'!AC260=Lists!$Q$14,Lists!$T$14))))),0))))</f>
        <v>0</v>
      </c>
      <c r="S283" s="395" t="str">
        <f t="shared" ref="S283:S346" si="52">IF(R283=FALSE,"",R283)</f>
        <v/>
      </c>
      <c r="T283" s="395"/>
      <c r="U283" s="396"/>
      <c r="AI283" s="384">
        <f>'[1]Multi-Field'!B279</f>
        <v>0</v>
      </c>
      <c r="AJ283" s="387" t="str">
        <f>IF(OR('[1]Multi-Field'!Q123=[1]Lists!$AC$42,'[1]Multi-Field'!Q123=[1]Lists!$AC$43),"x","")</f>
        <v/>
      </c>
      <c r="AK283" s="387" t="str">
        <f>IF(OR('[1]Multi-Field'!Q123=[1]Lists!$AC$6,'[1]Multi-Field'!Q123=$AC$2,'[1]Multi-Field'!Q123=$AC$4),"x","")</f>
        <v/>
      </c>
      <c r="AL283" s="387" t="str">
        <f>IF(OR('[1]Multi-Field'!Q123=[1]Lists!$AC$7,'[1]Multi-Field'!Q123=$AC$3,'[1]Multi-Field'!Q123=$AC$5),"x","")</f>
        <v/>
      </c>
      <c r="AM283" s="387" t="str">
        <f>IF(OR('[1]Multi-Field'!Q123=$AC$23,'[1]Multi-Field'!Q123=$AC$13,'[1]Multi-Field'!Q123=$AC$9,'[1]Multi-Field'!Q123=$AC$19,'[1]Multi-Field'!Q123=$AC$47),"x","")</f>
        <v/>
      </c>
      <c r="AN283" s="387" t="str">
        <f>IF(OR('[1]Multi-Field'!Q123=$AC$24,'[1]Multi-Field'!Q123=$AC$14,'[1]Multi-Field'!Q123=$AC$10,'[1]Multi-Field'!Q123=$AC$22,'[1]Multi-Field'!Q123=$AC$48),"x","")</f>
        <v/>
      </c>
      <c r="AO283" s="387" t="str">
        <f>IF(OR('[1]Multi-Field'!Q123=$AC$21,'[1]Multi-Field'!Q123=$AC$28,'[1]Multi-Field'!Q123=$AC$62,'[1]Multi-Field'!Q123=$AC$102,'[1]Multi-Field'!Q123=$AC$98),"x","")</f>
        <v/>
      </c>
      <c r="AP283" s="387" t="str">
        <f>IF(OR('[1]Multi-Field'!Q123=$AC$25,'[1]Multi-Field'!Q123=$AC$63,'[1]Multi-Field'!Q123=$AC$85,'[1]Multi-Field'!Q123=$AC$87,'[1]Multi-Field'!Q123=$AC$92,'[1]Multi-Field'!Q123=$AC$93),"x","")</f>
        <v/>
      </c>
      <c r="AQ283" s="387" t="str">
        <f>IF(OR('[1]Multi-Field'!Q123=$AC$20,'[1]Multi-Field'!Q123=$AC$27,'[1]Multi-Field'!Q123=$AC$58,'[1]Multi-Field'!Q123=$AC$86,'[1]Multi-Field'!Q123=$AC$103,'[1]Multi-Field'!Q123=$AC$94),"x","")</f>
        <v/>
      </c>
      <c r="AR283" s="387" t="str">
        <f>IF(OR('[1]Multi-Field'!Q123=$AC$35,'[1]Multi-Field'!Q123=$AC$40,'[1]Multi-Field'!Q123=$AC$45,),"x","")</f>
        <v/>
      </c>
      <c r="AS283" s="387" t="str">
        <f>IF(OR('[1]Multi-Field'!Q123=$AC$36,'[1]Multi-Field'!Q123=$AC$41,'[1]Multi-Field'!Q123=$AC$46,),"x","")</f>
        <v/>
      </c>
      <c r="AT283" s="387" t="str">
        <f>IF(OR('[1]Multi-Field'!Q123=$AC$52,'[1]Multi-Field'!Q123=$AC$53,'[1]Multi-Field'!Q123=$AC$54,'[1]Multi-Field'!Q123=$AC$55,'[1]Multi-Field'!Q123=$AC$68,'[1]Multi-Field'!Q123=$AC$69,'[1]Multi-Field'!Q123=$AC$74,'[1]Multi-Field'!Q123=$AC$71,'[1]Multi-Field'!Q123=$AC$70),"x","")</f>
        <v>x</v>
      </c>
      <c r="AU283" s="387" t="str">
        <f>IF('[1]Multi-Field'!Q123=$AC$72,"x","")</f>
        <v/>
      </c>
      <c r="AV283" s="387" t="str">
        <f>IF('[1]Multi-Field'!Q123=$AC$73,"x","")</f>
        <v/>
      </c>
      <c r="AW283" s="387" t="str">
        <f>IF('[1]Multi-Field'!Q123=$AC$83,"x","")</f>
        <v/>
      </c>
      <c r="AX283" s="387" t="str">
        <f>IF('[1]Multi-Field'!Q123=$AC$84,"x","")</f>
        <v/>
      </c>
      <c r="AY283" s="387" t="str">
        <f>IF('[1]Multi-Field'!Q123=$AC$97,"x","")</f>
        <v/>
      </c>
      <c r="AZ283" s="387" t="str">
        <f>IF('[1]Multi-Field'!Q123=$AC$99,"x","")</f>
        <v/>
      </c>
      <c r="BA283" s="387" t="str">
        <f>IF('[1]Multi-Field'!Q123=$AC$104,"x","")</f>
        <v/>
      </c>
      <c r="BB283" s="387" t="str">
        <f>IF('[1]Multi-Field'!Q123=$AC$105,"x","")</f>
        <v/>
      </c>
      <c r="BC283" s="388"/>
      <c r="BF283" s="411" t="s">
        <v>1449</v>
      </c>
      <c r="BG283" s="412">
        <v>3</v>
      </c>
      <c r="BH283" s="412">
        <v>4.5</v>
      </c>
      <c r="BI283" s="412">
        <v>5</v>
      </c>
      <c r="BJ283" s="409" t="e">
        <f>IF(AND('[1]Single Field'!#REF!=[1]Lists!BF283,'[1]Single Field'!#REF!="Drained"),"x",IF(AND('[1]Single Field'!#REF!=[1]Lists!BF283,'[1]Single Field'!#REF!="Undrained"),O,""))</f>
        <v>#REF!</v>
      </c>
      <c r="BK283" s="409" t="str">
        <f>IF(AND('[1]Multi-Field'!$E$3=[1]Lists!BF283,'[1]Multi-Field'!$F$3="Drained"),BI283,IF(AND('[1]Multi-Field'!$E$3=BF283,'[1]Multi-Field'!$F$3="undrained"),BH283,""))</f>
        <v/>
      </c>
      <c r="BL283" s="409" t="str">
        <f>IF(AND('[1]Multi-Field'!$E$4=BF283,'[1]Multi-Field'!$F$4="Drained"),BI283,IF(AND('[1]Multi-Field'!$E$4=BF283,'[1]Multi-Field'!$F$4="undrained"),BH283,""))</f>
        <v/>
      </c>
      <c r="BM283" s="409" t="str">
        <f>IF(AND('[1]Multi-Field'!$E$5=BF283,'[1]Multi-Field'!$F$5="Drained"),BI283,IF(AND('[1]Multi-Field'!$E$5=BF283,'[1]Multi-Field'!$F$5="undrained"),BH283,""))</f>
        <v/>
      </c>
      <c r="BN283" s="409" t="str">
        <f>IF(AND('[1]Multi-Field'!$E$6=BF283,'[1]Multi-Field'!$F$6="Drained"),BI283,IF(AND('[1]Multi-Field'!$E$6=BF283,'[1]Multi-Field'!$F$6="undrained"),BH283,""))</f>
        <v/>
      </c>
      <c r="BO283" s="409" t="str">
        <f>IF(AND('[1]Multi-Field'!$E$7=BF283,'[1]Multi-Field'!$F$7="Drained"),BI283,IF(AND('[1]Multi-Field'!$E$7=BF283,'[1]Multi-Field'!$F$7="undrained"),BH283,""))</f>
        <v/>
      </c>
      <c r="BP283" s="409" t="str">
        <f>IF(AND('[1]Multi-Field'!$E$8=BF283,'[1]Multi-Field'!$F$8="Drained"),BI283,IF(AND('[1]Multi-Field'!$E$8=BF283,'[1]Multi-Field'!$F$8="undrained"),BH283,""))</f>
        <v/>
      </c>
      <c r="BQ283" s="409" t="str">
        <f>IF(AND('[1]Multi-Field'!$E$9=BF283,'[1]Multi-Field'!$F$9="Drained"),BI283,IF(AND('[1]Multi-Field'!$E$9=BF283,'[1]Multi-Field'!$F$9="undrained"),BH283,""))</f>
        <v/>
      </c>
      <c r="BR283" s="409" t="str">
        <f>IF(AND('[1]Multi-Field'!$E$10=BF283,'[1]Multi-Field'!$F$10="Drained"),BI283,IF(AND('[1]Multi-Field'!$E$10=BF283,'[1]Multi-Field'!$F$10="undrained"),BH283,""))</f>
        <v/>
      </c>
      <c r="BS283" s="409" t="str">
        <f>IF(AND('[1]Multi-Field'!$E$11=BF283,'[1]Multi-Field'!$F$11="Drained"),BI283,IF(AND('[1]Multi-Field'!$E$11=BF283,'[1]Multi-Field'!$F$11="undrained"),BH283,""))</f>
        <v/>
      </c>
      <c r="BT283" s="409" t="str">
        <f>IF(AND('[1]Multi-Field'!$E$12=BF283,'[1]Multi-Field'!$F$12="Drained"),BI283,IF(AND('[1]Multi-Field'!$E$12=BF283,'[1]Multi-Field'!$F$12="undrained"),BH283,""))</f>
        <v/>
      </c>
      <c r="BU283" s="409" t="str">
        <f>IF(AND('[1]Multi-Field'!$E$13=BF283,'[1]Multi-Field'!$F$13="Drained"),BI283,IF(AND('[1]Multi-Field'!$E$3=BF283,'[1]Multi-Field'!$F$13="undrained"),BH283,""))</f>
        <v/>
      </c>
      <c r="BV283" s="409" t="str">
        <f>IF(AND('[1]Multi-Field'!$E$14=BF283,'[1]Multi-Field'!$F$14="Drained"),BI283,IF(AND('[1]Multi-Field'!$E$14=BF283,'[1]Multi-Field'!$F$14="undrained"),BH283,""))</f>
        <v/>
      </c>
      <c r="BW283" s="409" t="str">
        <f>IF(AND('[1]Multi-Field'!$E$15=BF283,'[1]Multi-Field'!$F$15="Drained"),BI283,IF(AND('[1]Multi-Field'!$E$15=BF283,'[1]Multi-Field'!$F$15="undrained"),BH283,""))</f>
        <v/>
      </c>
      <c r="BX283" s="409" t="str">
        <f>IF(AND('[1]Multi-Field'!$E$16=[1]Lists!BF283,'[1]Multi-Field'!$F$16="Drained"),BI283,IF(AND('[1]Multi-Field'!$E$16=[1]Lists!BF283,'[1]Multi-Field'!$F$16="undrained"),BH283,""))</f>
        <v/>
      </c>
      <c r="BY283" s="409" t="str">
        <f>IF(AND('[1]Multi-Field'!$E$17=[1]Lists!BF283,'[1]Multi-Field'!$F$17="Drained"),BI283,IF(AND('[1]Multi-Field'!$E$17=[1]Lists!BF283,'[1]Multi-Field'!$F$17="undrained"),BH283,""))</f>
        <v/>
      </c>
      <c r="BZ283" s="409" t="str">
        <f>IF(AND('[1]Multi-Field'!$E$18=[1]Lists!BF283,'[1]Multi-Field'!$F$18="Drained"),BI283,IF(AND('[1]Multi-Field'!$E$18=[1]Lists!BF283,'[1]Multi-Field'!$F$18="undrained"),BH283,""))</f>
        <v/>
      </c>
      <c r="CA283" s="409" t="str">
        <f>IF(AND('[1]Multi-Field'!$E$19=[1]Lists!BF283,'[1]Multi-Field'!$F$19="Drained"),BI283,IF(AND('[1]Multi-Field'!$E$19=[1]Lists!BF283,'[1]Multi-Field'!$F$19="undrained"),BH283,""))</f>
        <v/>
      </c>
      <c r="CB283" s="409" t="str">
        <f>IF(AND('[1]Multi-Field'!$E$20=[1]Lists!BF283,'[1]Multi-Field'!$F$20="Drained"),BI283,IF(AND('[1]Multi-Field'!$E$20=[1]Lists!BF283,'[1]Multi-Field'!$F$20="undrained"),BH283,""))</f>
        <v/>
      </c>
      <c r="CC283" s="409" t="str">
        <f>IF(AND('[1]Multi-Field'!$E$21=[1]Lists!BF283,'[1]Multi-Field'!$F$21="Drained"),BI283,IF(AND('[1]Multi-Field'!$E$21=[1]Lists!BF283,'[1]Multi-Field'!$F$21="undrained"),BH283,""))</f>
        <v/>
      </c>
      <c r="CD283" s="409" t="str">
        <f>IF(AND('[1]Multi-Field'!$E$22=[1]Lists!BF283,'[1]Multi-Field'!$F$22="Drained"),BI283,IF(AND('[1]Multi-Field'!$E$22=[1]Lists!BF283,'[1]Multi-Field'!$F$22="undrained"),BH283,""))</f>
        <v/>
      </c>
      <c r="CE283" s="409" t="str">
        <f>IF(AND('[1]Multi-Field'!$E$23=[1]Lists!BF283,'[1]Multi-Field'!$F$23="Drained"),BI283,IF(AND('[1]Multi-Field'!$E$23=[1]Lists!BF283,'[1]Multi-Field'!$F$23="undrained"),BH283,""))</f>
        <v/>
      </c>
      <c r="CF283" s="409" t="str">
        <f>IF(AND('[1]Multi-Field'!$E$24=[1]Lists!BF283,'[1]Multi-Field'!$F$24="Drained"),BI283,IF(AND('[1]Multi-Field'!$E$24=[1]Lists!BF283,'[1]Multi-Field'!$F$24="undrained"),BH283,""))</f>
        <v/>
      </c>
      <c r="CG283" s="409" t="str">
        <f>IF(AND('[1]Multi-Field'!$E$25=[1]Lists!BF283,'[1]Multi-Field'!$F$25="Drained"),BI283,IF(AND('[1]Multi-Field'!$E$25=[1]Lists!BF283,'[1]Multi-Field'!$F$25="undrained"),BH283,""))</f>
        <v/>
      </c>
      <c r="CH283" s="409" t="str">
        <f>IF(AND('[1]Multi-Field'!$E$26=[1]Lists!BF283,'[1]Multi-Field'!$F$26="Drained"),BI283,IF(AND('[1]Multi-Field'!$E$26=[1]Lists!BF283,'[1]Multi-Field'!$F$26="undrained"),BH283,""))</f>
        <v/>
      </c>
      <c r="CI283" s="409" t="str">
        <f>IF(AND('[1]Multi-Field'!$E$27=[1]Lists!BF283,'[1]Multi-Field'!$F$27="Drained"),BI283,IF(AND('[1]Multi-Field'!$E$27=[1]Lists!BF283,'[1]Multi-Field'!$F$27="undrained"),BH283,""))</f>
        <v/>
      </c>
      <c r="CJ283" s="409" t="str">
        <f>IF(AND('[1]Multi-Field'!$E$28=[1]Lists!BF283,'[1]Multi-Field'!$F$28="Drained"),BI283,IF(AND('[1]Multi-Field'!$E$28=[1]Lists!BF283,'[1]Multi-Field'!$F$28="undrained"),BH283,""))</f>
        <v/>
      </c>
      <c r="CK283" s="409" t="str">
        <f>IF(AND('[1]Multi-Field'!$E$29=[1]Lists!BF283,'[1]Multi-Field'!$F$29="Drained"),BI283,IF(AND('[1]Multi-Field'!$E$29=[1]Lists!BF283,'[1]Multi-Field'!$F$29="undrained"),BH283,""))</f>
        <v/>
      </c>
      <c r="CL283" s="409" t="str">
        <f>IF(AND('[1]Multi-Field'!$E$30=[1]Lists!BF283,'[1]Multi-Field'!$F$30="Drained"),BI283,IF(AND('[1]Multi-Field'!$E$30=[1]Lists!BF283,'[1]Multi-Field'!$F$30="undrained"),BH283,""))</f>
        <v/>
      </c>
      <c r="CM283" s="409" t="str">
        <f>IF(AND('[1]Multi-Field'!$E$31=[1]Lists!BF283,'[1]Multi-Field'!$F$31="Drained"),BI283,IF(AND('[1]Multi-Field'!$E$31=[1]Lists!BF283,'[1]Multi-Field'!$F$31="undrained"),BH283,""))</f>
        <v/>
      </c>
      <c r="CN283" s="409" t="str">
        <f>IF(AND('[1]Multi-Field'!$E$32=[1]Lists!BF283,'[1]Multi-Field'!$F$32="Drained"),BI283,IF(AND('[1]Multi-Field'!$E$32=[1]Lists!BF283,'[1]Multi-Field'!$F$32="undrained"),BH283,""))</f>
        <v/>
      </c>
      <c r="CO283" s="409" t="str">
        <f>IF(AND('[1]Multi-Field'!$E$33=[1]Lists!BF283,'[1]Multi-Field'!$F$33="Drained"),BI283,IF(AND('[1]Multi-Field'!$E$33=[1]Lists!BF283,'[1]Multi-Field'!$F$33="undrained"),BH283,""))</f>
        <v/>
      </c>
      <c r="CP283" s="409" t="str">
        <f>IF(AND('[1]Multi-Field'!$E$34=[1]Lists!BF283,'[1]Multi-Field'!$F$34="Drained"),BI283,IF(AND('[1]Multi-Field'!$E$34=[1]Lists!BF283,'[1]Multi-Field'!$F$34="undrained"),BH283,""))</f>
        <v/>
      </c>
      <c r="CQ283" s="409" t="str">
        <f>IF(AND('[1]Multi-Field'!$E$35=[1]Lists!BF283,'[1]Multi-Field'!$F$35="Drained"),BI283,IF(AND('[1]Multi-Field'!$E$35=[1]Lists!BF283,'[1]Multi-Field'!$F$35="undrained"),BH283,""))</f>
        <v/>
      </c>
      <c r="CR283" s="409" t="str">
        <f>IF(AND('[1]Multi-Field'!$E$36=[1]Lists!BF283,'[1]Multi-Field'!$F$36="Drained"),BI283,IF(AND('[1]Multi-Field'!$E$36=[1]Lists!BF283,'[1]Multi-Field'!$F$36="undrained"),BH283,""))</f>
        <v/>
      </c>
      <c r="CS283" s="409" t="str">
        <f>IF(AND('[1]Multi-Field'!$E$37=[1]Lists!BF283,'[1]Multi-Field'!$F$37="Drained"),BI283,IF(AND('[1]Multi-Field'!$E$37=[1]Lists!BF283,'[1]Multi-Field'!$F$37="undrained"),BH283,""))</f>
        <v/>
      </c>
      <c r="CT283" s="409" t="str">
        <f>IF(AND('[1]Multi-Field'!$E$38=[1]Lists!BF283,'[1]Multi-Field'!$F$38="Drained"),BI283,IF(AND('[1]Multi-Field'!$E$38=[1]Lists!BF283,'[1]Multi-Field'!$F$38="undrained"),BH283,""))</f>
        <v/>
      </c>
      <c r="CU283" s="409" t="str">
        <f>IF(AND('[1]Multi-Field'!$E$39=[1]Lists!BF283,'[1]Multi-Field'!$F$39="Drained"),BI283,IF(AND('[1]Multi-Field'!$E$39=[1]Lists!BF283,'[1]Multi-Field'!$F$39="undrained"),BH283,""))</f>
        <v/>
      </c>
      <c r="CV283" s="409" t="str">
        <f>IF(AND('[1]Multi-Field'!$E$40=[1]Lists!BF283,'[1]Multi-Field'!$F$40="Drained"),BI283,IF(AND('[1]Multi-Field'!$E$40=[1]Lists!BF283,'[1]Multi-Field'!$F$40="undrained"),BH283,""))</f>
        <v/>
      </c>
      <c r="CW283" s="409" t="str">
        <f>IF(AND('[1]Multi-Field'!$E$41=[1]Lists!BF283,'[1]Multi-Field'!$F$40="Drained"),BI283,IF(AND('[1]Multi-Field'!$E$40=[1]Lists!BF283,'[1]Multi-Field'!$F$40="undrained"),BH283,""))</f>
        <v/>
      </c>
      <c r="CX283" s="409" t="str">
        <f>IF(AND('[1]Multi-Field'!$E$42=[1]Lists!BF283,'[1]Multi-Field'!$F$42="Drained"),BI283,IF(AND('[1]Multi-Field'!$E$42=[1]Lists!BF283,'[1]Multi-Field'!$F$42="undrained"),BH283,""))</f>
        <v/>
      </c>
      <c r="CY283" s="409" t="str">
        <f>IF(AND('[1]Multi-Field'!$E$43=[1]Lists!BF283,'[1]Multi-Field'!$F$43="Drained"),BI283,IF(AND('[1]Multi-Field'!$E$43=[1]Lists!BF283,'[1]Multi-Field'!$F$43="undrained"),BH283,""))</f>
        <v/>
      </c>
      <c r="CZ283" s="409" t="str">
        <f>IF(AND('[1]Multi-Field'!$E$44=[1]Lists!BF283,'[1]Multi-Field'!$F$44="Drained"),BI283,IF(AND('[1]Multi-Field'!$E$44=[1]Lists!BF283,'[1]Multi-Field'!$F$44="undrained"),BH283,""))</f>
        <v/>
      </c>
      <c r="DA283" s="409" t="str">
        <f>IF(AND('[1]Multi-Field'!$E$45=[1]Lists!BF283,'[1]Multi-Field'!$F$45="Drained"),BI283,IF(AND('[1]Multi-Field'!$E$45=[1]Lists!BF283,'[1]Multi-Field'!$F$45="undrained"),BH283,""))</f>
        <v/>
      </c>
      <c r="DB283" s="409" t="str">
        <f>IF(AND('[1]Multi-Field'!$E$46=[1]Lists!BF283,'[1]Multi-Field'!$F$46="Drained"),BI283,IF(AND('[1]Multi-Field'!$E$46=[1]Lists!BF283,'[1]Multi-Field'!$F$46="undrained"),BH283,""))</f>
        <v/>
      </c>
      <c r="DC283" s="409" t="str">
        <f>IF(AND('[1]Multi-Field'!$E$47=[1]Lists!BF283,'[1]Multi-Field'!$F$47="Drained"),BI283,IF(AND('[1]Multi-Field'!$E$47=[1]Lists!BF283,'[1]Multi-Field'!$F$47="undrained"),BH283,""))</f>
        <v/>
      </c>
      <c r="DD283" s="409" t="str">
        <f>IF(AND('[1]Multi-Field'!$E$48=[1]Lists!BF283,'[1]Multi-Field'!$F$48="Drained"),BI283,IF(AND('[1]Multi-Field'!$E$48=[1]Lists!BF283,'[1]Multi-Field'!$F$48="undrained"),BH283,""))</f>
        <v/>
      </c>
      <c r="DE283" s="409" t="str">
        <f>IF(AND('[1]Multi-Field'!$E$49=[1]Lists!BF283,'[1]Multi-Field'!$F$49="Drained"),BI283,IF(AND('[1]Multi-Field'!$E$49=[1]Lists!BF283,'[1]Multi-Field'!$F$9="undrained"),BH283,""))</f>
        <v/>
      </c>
      <c r="DF283" s="409" t="str">
        <f>IF(AND('[1]Multi-Field'!$E$50=[1]Lists!BF283,'[1]Multi-Field'!$F$50="Drained"),BI283,IF(AND('[1]Multi-Field'!$E$50=[1]Lists!BF283,'[1]Multi-Field'!$F$50="undrained"),BH283,""))</f>
        <v/>
      </c>
      <c r="DG283" s="409" t="str">
        <f>IF(AND('[1]Multi-Field'!$E$51=[1]Lists!BF283,'[1]Multi-Field'!$F$51="Drained"),BI283,IF(AND('[1]Multi-Field'!$E$51=[1]Lists!BF283,'[1]Multi-Field'!$F$51="undrained"),BH283,""))</f>
        <v/>
      </c>
      <c r="DH283" s="409" t="str">
        <f>IF(AND('[1]Multi-Field'!$E$52=[1]Lists!BF283,'[1]Multi-Field'!$F$52="Drained"),BI283,IF(AND('[1]Multi-Field'!$E$52=[1]Lists!BF283,'[1]Multi-Field'!$F$52="undrained"),BH283,""))</f>
        <v/>
      </c>
      <c r="DI283" s="409" t="str">
        <f>IF(AND('[1]Multi-Field'!$E$53=[1]Lists!BF283,'[1]Multi-Field'!$F$53="Drained"),BI283,IF(AND('[1]Multi-Field'!$E$53=[1]Lists!BF283,'[1]Multi-Field'!$F$53="undrained"),BH283,""))</f>
        <v/>
      </c>
      <c r="DJ283" s="409" t="str">
        <f>IF(AND('[1]Multi-Field'!$E$54=[1]Lists!BF283,'[1]Multi-Field'!$F$54="Drained"),BI283,IF(AND('[1]Multi-Field'!$E$54=[1]Lists!BF283,'[1]Multi-Field'!$F$54="undrained"),BH283,""))</f>
        <v/>
      </c>
      <c r="DK283" s="409" t="str">
        <f>IF(AND('[1]Multi-Field'!$E$55=[1]Lists!BF283,'[1]Multi-Field'!$F$55="Drained"),BI283,IF(AND('[1]Multi-Field'!$E$55=[1]Lists!BF283,'[1]Multi-Field'!$F$55="undrained"),BH283,""))</f>
        <v/>
      </c>
      <c r="DL283" s="409" t="str">
        <f>IF(AND('[1]Multi-Field'!$E$56=[1]Lists!BF283,'[1]Multi-Field'!$F$56="Drained"),BI283,IF(AND('[1]Multi-Field'!$E$56=[1]Lists!BF283,'[1]Multi-Field'!$F$56="undrained"),BH283,""))</f>
        <v/>
      </c>
      <c r="DM283" s="409" t="str">
        <f>IF(AND('[1]Multi-Field'!$E$57=[1]Lists!BF283,'[1]Multi-Field'!$F$57="Drained"),BI283,IF(AND('[1]Multi-Field'!$E$57=[1]Lists!BF283,'[1]Multi-Field'!$F$57="undrained"),BH283,""))</f>
        <v/>
      </c>
      <c r="DN283" s="409" t="str">
        <f>IF(AND('[1]Multi-Field'!$E$58=[1]Lists!BF283,'[1]Multi-Field'!$F$58="Drained"),BI283,IF(AND('[1]Multi-Field'!$E$58=[1]Lists!BF283,'[1]Multi-Field'!$F$58="undrained"),BH283,""))</f>
        <v/>
      </c>
      <c r="DO283" s="409" t="str">
        <f>IF(AND('[1]Multi-Field'!$E$59=[1]Lists!BF283,'[1]Multi-Field'!$F$59="Drained"),BI283,IF(AND('[1]Multi-Field'!$E$59=[1]Lists!BF283,'[1]Multi-Field'!$F$59="undrained"),BH283,""))</f>
        <v/>
      </c>
      <c r="DP283" s="409" t="str">
        <f>IF(AND('[1]Multi-Field'!$E$60=[1]Lists!BF283,'[1]Multi-Field'!$F$60="Drained"),BI283,IF(AND('[1]Multi-Field'!$E$60=[1]Lists!BF283,'[1]Multi-Field'!$F$60="undrained"),BH283,""))</f>
        <v/>
      </c>
      <c r="DQ283" s="409" t="str">
        <f>IF(AND('[1]Multi-Field'!$E$61=[1]Lists!BF283,'[1]Multi-Field'!$F$61="Drained"),BI283,IF(AND('[1]Multi-Field'!$E$61=[1]Lists!BF283,'[1]Multi-Field'!$F$61="undrained"),BH283,""))</f>
        <v/>
      </c>
      <c r="DR283" s="409" t="str">
        <f>IF(AND('[1]Multi-Field'!$E$62=[1]Lists!BF283,'[1]Multi-Field'!$F$62="Drained"),BI283,IF(AND('[1]Multi-Field'!$E$62=[1]Lists!BF283,'[1]Multi-Field'!$F$62="undrained"),BH283,""))</f>
        <v/>
      </c>
      <c r="DS283" s="409" t="str">
        <f>IF(AND('[1]Multi-Field'!$E$63=[1]Lists!BF283,'[1]Multi-Field'!$F$63="Drained"),BI283,IF(AND('[1]Multi-Field'!$E$63=[1]Lists!BF283,'[1]Multi-Field'!$F$63="undrained"),BH283,""))</f>
        <v/>
      </c>
      <c r="DT283" s="409" t="str">
        <f>IF(AND('[1]Multi-Field'!$E$64=[1]Lists!BF283,'[1]Multi-Field'!$F$64="Drained"),BI283,IF(AND('[1]Multi-Field'!$E$64=[1]Lists!BF283,'[1]Multi-Field'!$F$64="undrained"),BH283,""))</f>
        <v/>
      </c>
      <c r="DU283" s="409" t="str">
        <f>IF(AND('[1]Multi-Field'!$E$65=[1]Lists!BF283,'[1]Multi-Field'!$F$65="Drained"),BI283,IF(AND('[1]Multi-Field'!$E$65=[1]Lists!BF283,'[1]Multi-Field'!$F$65="undrained"),BH283,""))</f>
        <v/>
      </c>
      <c r="DV283" s="409" t="str">
        <f>IF(AND('[1]Multi-Field'!$E$66=[1]Lists!BF283,'[1]Multi-Field'!$F$66="Drained"),BI283,IF(AND('[1]Multi-Field'!$E$66=[1]Lists!BF283,'[1]Multi-Field'!$F$66="undrained"),BH283,""))</f>
        <v/>
      </c>
      <c r="DW283" s="409" t="str">
        <f>IF(AND('[1]Multi-Field'!$E$67=[1]Lists!BF283,'[1]Multi-Field'!$F$67="Drained"),BI283,IF(AND('[1]Multi-Field'!$E$67=[1]Lists!BF283,'[1]Multi-Field'!$F$67="undrained"),BH283,""))</f>
        <v/>
      </c>
      <c r="DX283" s="409" t="str">
        <f>IF(AND('[1]Multi-Field'!$E$68=[1]Lists!BF283,'[1]Multi-Field'!$F$68="Drained"),BI283,IF(AND('[1]Multi-Field'!$E$68=[1]Lists!BF283,'[1]Multi-Field'!$F$68="undrained"),BH283,""))</f>
        <v/>
      </c>
      <c r="DY283" s="409" t="str">
        <f>IF(AND('[1]Multi-Field'!$E$69=[1]Lists!BF283,'[1]Multi-Field'!$F$69="Drained"),BI283,IF(AND('[1]Multi-Field'!$E$69=[1]Lists!BF283,'[1]Multi-Field'!$F$69="undrained"),BH283,""))</f>
        <v/>
      </c>
      <c r="DZ283" s="409" t="str">
        <f>IF(AND('[1]Multi-Field'!$E$70=[1]Lists!BF283,'[1]Multi-Field'!$F$70="Drained"),BI283,IF(AND('[1]Multi-Field'!$E$70=[1]Lists!BF283,'[1]Multi-Field'!$F$70="undrained"),BH283,""))</f>
        <v/>
      </c>
      <c r="EA283" s="409" t="str">
        <f>IF(AND('[1]Multi-Field'!$E$71=[1]Lists!BF283,'[1]Multi-Field'!$F$71="Drained"),BI283,IF(AND('[1]Multi-Field'!$E$71=[1]Lists!BF283,'[1]Multi-Field'!$F$71="undrained"),BH283,""))</f>
        <v/>
      </c>
      <c r="EB283" s="409" t="str">
        <f>IF(AND('[1]Multi-Field'!$E$72=[1]Lists!BF283,'[1]Multi-Field'!$F$72="Drained"),BI283,IF(AND('[1]Multi-Field'!$E$72=[1]Lists!BF283,'[1]Multi-Field'!$F$72="undrained"),BH283,""))</f>
        <v/>
      </c>
      <c r="EC283" s="409" t="str">
        <f>IF(AND('[1]Multi-Field'!$E$73=[1]Lists!BF283,'[1]Multi-Field'!$F$73="Drained"),BI283,IF(AND('[1]Multi-Field'!$E$73=[1]Lists!BF283,'[1]Multi-Field'!$F$73="undrained"),BH283,""))</f>
        <v/>
      </c>
      <c r="ED283" s="409" t="str">
        <f>IF(AND('[1]Multi-Field'!$E$74=[1]Lists!BF283,'[1]Multi-Field'!$F$74="Drained"),BI283,IF(AND('[1]Multi-Field'!$E$74=[1]Lists!BF283,'[1]Multi-Field'!$F$74="undrained"),BH283,""))</f>
        <v/>
      </c>
      <c r="EE283" s="409" t="str">
        <f>IF(AND('[1]Multi-Field'!$E$75=[1]Lists!BF283,'[1]Multi-Field'!$F$75="Drained"),BI283,IF(AND('[1]Multi-Field'!$E$75=[1]Lists!BF283,'[1]Multi-Field'!$F$75="undrained"),BH283,""))</f>
        <v/>
      </c>
      <c r="EF283" s="409" t="str">
        <f>IF(AND('[1]Multi-Field'!$E$76=[1]Lists!BF283,'[1]Multi-Field'!$F$76="Drained"),BI283,IF(AND('[1]Multi-Field'!$E$76=[1]Lists!BF283,'[1]Multi-Field'!$F$6="undrained"),BH283,""))</f>
        <v/>
      </c>
      <c r="EG283" s="409" t="str">
        <f>IF(AND('[1]Multi-Field'!$E$77=[1]Lists!BF283,'[1]Multi-Field'!$F$77="Drained"),BI283,IF(AND('[1]Multi-Field'!$E$77=[1]Lists!BF283,'[1]Multi-Field'!$F$77="undrained"),BH283,""))</f>
        <v/>
      </c>
      <c r="EH283" s="409" t="str">
        <f>IF(AND('[1]Multi-Field'!$E$78=[1]Lists!BF283,'[1]Multi-Field'!$F$78="Drained"),BI283,IF(AND('[1]Multi-Field'!$E$78=[1]Lists!BF283,'[1]Multi-Field'!$F$78="undrained"),BH283,""))</f>
        <v/>
      </c>
      <c r="EI283" s="409" t="str">
        <f>IF(AND('[1]Multi-Field'!$E$79=[1]Lists!BF283,'[1]Multi-Field'!$F$79="Drained"),BI283,IF(AND('[1]Multi-Field'!$E$79=[1]Lists!BF283,'[1]Multi-Field'!$F$79="undrained"),BH283,""))</f>
        <v/>
      </c>
      <c r="EJ283" s="409" t="str">
        <f>IF(AND('[1]Multi-Field'!$E$80=[1]Lists!BF283,'[1]Multi-Field'!$F$80="Drained"),BI283,IF(AND('[1]Multi-Field'!$E$80=[1]Lists!BF283,'[1]Multi-Field'!$F$80="undrained"),BH283,""))</f>
        <v/>
      </c>
      <c r="EK283" s="409" t="str">
        <f>IF(AND('[1]Multi-Field'!$E$81=[1]Lists!BF283,'[1]Multi-Field'!$F$81="Drained"),BI283,IF(AND('[1]Multi-Field'!$E$81=[1]Lists!BF283,'[1]Multi-Field'!$F$81="undrained"),BH283,""))</f>
        <v/>
      </c>
      <c r="EL283" s="409" t="str">
        <f>IF(AND('[1]Multi-Field'!$E$82=[1]Lists!BF283,'[1]Multi-Field'!$F$82="Drained"),BI283,IF(AND('[1]Multi-Field'!$E$82=[1]Lists!BF283,'[1]Multi-Field'!$F$82="undrained"),BH283,""))</f>
        <v/>
      </c>
      <c r="EM283" s="409" t="str">
        <f>IF(AND('[1]Multi-Field'!$E$83=[1]Lists!BF283,'[1]Multi-Field'!$F$83="Drained"),BI283,IF(AND('[1]Multi-Field'!$E$83=[1]Lists!BF283,'[1]Multi-Field'!$F$83="undrained"),BH283,""))</f>
        <v/>
      </c>
      <c r="EN283" s="409" t="str">
        <f>IF(AND('[1]Multi-Field'!$E$84=[1]Lists!BF283,'[1]Multi-Field'!$F$84="Drained"),BI283,IF(AND('[1]Multi-Field'!$E$84=[1]Lists!BF283,'[1]Multi-Field'!$F$84="undrained"),BH283,""))</f>
        <v/>
      </c>
      <c r="EO283" s="409" t="str">
        <f>IF(AND('[1]Multi-Field'!$E$85=[1]Lists!BF283,'[1]Multi-Field'!$F$85="Drained"),BI283,IF(AND('[1]Multi-Field'!$E$85=[1]Lists!BF283,'[1]Multi-Field'!$F$85="undrained"),BH283,""))</f>
        <v/>
      </c>
      <c r="EP283" s="409" t="str">
        <f>IF(AND('[1]Multi-Field'!$E$86=[1]Lists!BF283,'[1]Multi-Field'!$F$86="Drained"),BI283,IF(AND('[1]Multi-Field'!$E$86=[1]Lists!BF283,'[1]Multi-Field'!$F$86="undrained"),BH283,""))</f>
        <v/>
      </c>
      <c r="EQ283" s="409" t="str">
        <f>IF(AND('[1]Multi-Field'!$E$87=[1]Lists!BF283,'[1]Multi-Field'!$F$87="Drained"),BI283,IF(AND('[1]Multi-Field'!$E$87=[1]Lists!BF283,'[1]Multi-Field'!$F$87="undrained"),BH283,""))</f>
        <v/>
      </c>
      <c r="ER283" s="409" t="str">
        <f>IF(AND('[1]Multi-Field'!$E$88=[1]Lists!BF283,'[1]Multi-Field'!$F$88="Drained"),BI283,IF(AND('[1]Multi-Field'!$E$88=[1]Lists!BF283,'[1]Multi-Field'!$F$88="undrained"),BH283,""))</f>
        <v/>
      </c>
      <c r="ES283" s="409" t="str">
        <f>IF(AND('[1]Multi-Field'!$E$89=[1]Lists!BF283,'[1]Multi-Field'!$F$89="Drained"),BI283,IF(AND('[1]Multi-Field'!$E$89=[1]Lists!BF283,'[1]Multi-Field'!$F$89="undrained"),BH283,""))</f>
        <v/>
      </c>
      <c r="ET283" s="409" t="str">
        <f>IF(AND('[1]Multi-Field'!$E$90=[1]Lists!BF283,'[1]Multi-Field'!$F$90="Drained"),BI283,IF(AND('[1]Multi-Field'!$E$90=[1]Lists!BF283,'[1]Multi-Field'!$F$90="undrained"),BH283,""))</f>
        <v/>
      </c>
      <c r="EU283" s="409" t="str">
        <f>IF(AND('[1]Multi-Field'!$E$91=[1]Lists!BF283,'[1]Multi-Field'!$F$91="Drained"),BI283,IF(AND('[1]Multi-Field'!$E$91=[1]Lists!BF283,'[1]Multi-Field'!$F$91="undrained"),BH283,""))</f>
        <v/>
      </c>
      <c r="EV283" s="409" t="str">
        <f>IF(AND('[1]Multi-Field'!$E$92=[1]Lists!BF283,'[1]Multi-Field'!$F$92="Drained"),BI283,IF(AND('[1]Multi-Field'!$E$92=[1]Lists!BF283,'[1]Multi-Field'!$F$92="undrained"),BH283,""))</f>
        <v/>
      </c>
      <c r="EW283" s="409" t="str">
        <f>IF(AND('[1]Multi-Field'!$E$93=[1]Lists!BF283,'[1]Multi-Field'!$F$93="Drained"),BI283,IF(AND('[1]Multi-Field'!$E$93=[1]Lists!BF283,'[1]Multi-Field'!$F$93="undrained"),BH283,""))</f>
        <v/>
      </c>
      <c r="EX283" s="409" t="str">
        <f>IF(AND('[1]Multi-Field'!$E$94=[1]Lists!BF283,'[1]Multi-Field'!$F$94="Drained"),BI283,IF(AND('[1]Multi-Field'!$E$94=[1]Lists!BF283,'[1]Multi-Field'!$F$94="undrained"),BH283,""))</f>
        <v/>
      </c>
      <c r="EY283" s="409" t="str">
        <f>IF(AND('[1]Multi-Field'!$E$95=[1]Lists!BF283,'[1]Multi-Field'!$F$95="Drained"),BI283,IF(AND('[1]Multi-Field'!$E$95=[1]Lists!BF283,'[1]Multi-Field'!$F$95="undrained"),BH283,""))</f>
        <v/>
      </c>
      <c r="EZ283" s="409" t="str">
        <f>IF(AND('[1]Multi-Field'!$E$96=[1]Lists!BF283,'[1]Multi-Field'!$F$96="Drained"),BI283,IF(AND('[1]Multi-Field'!$E$96=[1]Lists!BF283,'[1]Multi-Field'!$F$96="undrained"),BH283,""))</f>
        <v/>
      </c>
      <c r="FA283" s="409" t="str">
        <f>IF(AND('[1]Multi-Field'!$E$97=[1]Lists!BF283,'[1]Multi-Field'!$F$97="Drained"),BI283,IF(AND('[1]Multi-Field'!$E$97=[1]Lists!BF283,'[1]Multi-Field'!$F$97="undrained"),BH283,""))</f>
        <v/>
      </c>
      <c r="FB283" s="409" t="str">
        <f>IF(AND('[1]Multi-Field'!$E$98=[1]Lists!BF283,'[1]Multi-Field'!$F$98="Drained"),BI283,IF(AND('[1]Multi-Field'!$E$98=[1]Lists!BF283,'[1]Multi-Field'!$F$98="undrained"),BH283,""))</f>
        <v/>
      </c>
      <c r="FC283" s="409" t="str">
        <f>IF(AND('[1]Multi-Field'!$E$99=[1]Lists!BF283,'[1]Multi-Field'!$F$99="Drained"),BI283,IF(AND('[1]Multi-Field'!$E$99=[1]Lists!BF283,'[1]Multi-Field'!$F$99="undrained"),BH283,""))</f>
        <v/>
      </c>
      <c r="FD283" s="409" t="str">
        <f>IF(AND('[1]Multi-Field'!$E$100=[1]Lists!BF283,'[1]Multi-Field'!$F$100="Drained"),BI283,IF(AND('[1]Multi-Field'!$E$100=[1]Lists!BF283,'[1]Multi-Field'!$F$100="undrained"),BH283,""))</f>
        <v/>
      </c>
      <c r="FE283" s="409" t="str">
        <f>IF(AND('[1]Multi-Field'!$E$101=[1]Lists!BF283,'[1]Multi-Field'!$F$101="Drained"),BI283,IF(AND('[1]Multi-Field'!$E$101=[1]Lists!BF283,'[1]Multi-Field'!$F$101="undrained"),BH283,""))</f>
        <v/>
      </c>
      <c r="FF283" s="409" t="str">
        <f>IF(AND('[1]Multi-Field'!$E$102=[1]Lists!BF283,'[1]Multi-Field'!$F$102="Drained"),BI283,IF(AND('[1]Multi-Field'!$E$102=[1]Lists!BF283,'[1]Multi-Field'!$F$102="undrained"),BH283,""))</f>
        <v/>
      </c>
      <c r="FG283" s="409" t="str">
        <f>IF(AND('[1]Multi-Field'!$E$103=[1]Lists!BF283,'[1]Multi-Field'!$F$103="Drained"),BI283,IF(AND('[1]Multi-Field'!$E$103=[1]Lists!BF283,'[1]Multi-Field'!$F$103="undrained"),BH283,""))</f>
        <v/>
      </c>
      <c r="FH283" s="409" t="str">
        <f>IF(AND('[1]Multi-Field'!$E$104=[1]Lists!BF283,'[1]Multi-Field'!$F$104="Drained"),BI283,IF(AND('[1]Multi-Field'!$E$104=[1]Lists!BF283,'[1]Multi-Field'!$F$104="undrained"),BH283,""))</f>
        <v/>
      </c>
      <c r="FI283" s="409" t="str">
        <f>IF(AND('[1]Multi-Field'!$E$105=[1]Lists!BF283,'[1]Multi-Field'!$F$105="Drained"),BI283,IF(AND('[1]Multi-Field'!$E$105=[1]Lists!BF283,'[1]Multi-Field'!$F$105="undrained"),BH283,""))</f>
        <v/>
      </c>
      <c r="FJ283" s="409" t="str">
        <f>IF(AND('[1]Multi-Field'!$E$106=[1]Lists!BF283,'[1]Multi-Field'!$F$106="Drained"),BI283,IF(AND('[1]Multi-Field'!$E$106=[1]Lists!BF283,'[1]Multi-Field'!$F$106="undrained"),BH283,""))</f>
        <v/>
      </c>
      <c r="FK283" s="409" t="str">
        <f>IF(AND('[1]Multi-Field'!$E$107=[1]Lists!BF283,'[1]Multi-Field'!$F$107="Drained"),BI283,IF(AND('[1]Multi-Field'!$E$107=[1]Lists!BF283,'[1]Multi-Field'!$F$107="undrained"),BH283,""))</f>
        <v/>
      </c>
      <c r="FL283" s="409" t="str">
        <f>IF(AND('[1]Multi-Field'!$E$108=[1]Lists!BF283,'[1]Multi-Field'!$F$108="Drained"),BI283,IF(AND('[1]Multi-Field'!$E$108=[1]Lists!BF283,'[1]Multi-Field'!$F$108="undrained"),BH283,""))</f>
        <v/>
      </c>
      <c r="FM283" s="409" t="str">
        <f>IF(AND('[1]Multi-Field'!$E$109=[1]Lists!BF283,'[1]Multi-Field'!$F$109="Drained"),BI283,IF(AND('[1]Multi-Field'!$E$109=[1]Lists!BF283,'[1]Multi-Field'!$F$109="undrained"),BH283,""))</f>
        <v/>
      </c>
      <c r="FN283" s="409" t="str">
        <f>IF(AND('[1]Multi-Field'!$E$110=[1]Lists!BF283,'[1]Multi-Field'!$F$110="Drained"),BI283,IF(AND('[1]Multi-Field'!$E$110=[1]Lists!BF283,'[1]Multi-Field'!$F$110="undrained"),BH283,""))</f>
        <v/>
      </c>
      <c r="FO283" s="409" t="str">
        <f>IF(AND('[1]Multi-Field'!$E$111=[1]Lists!BF283,'[1]Multi-Field'!$F$111="Drained"),BI283,IF(AND('[1]Multi-Field'!$E$111=[1]Lists!BF283,'[1]Multi-Field'!$F$111="undrained"),BH283,""))</f>
        <v/>
      </c>
      <c r="FP283" s="409" t="str">
        <f>IF(AND('[1]Multi-Field'!$E$112=[1]Lists!BF283,'[1]Multi-Field'!$F$112="Drained"),BI283,IF(AND('[1]Multi-Field'!$E$112=[1]Lists!BF283,'[1]Multi-Field'!$F$112="undrained"),BH283,""))</f>
        <v/>
      </c>
      <c r="FQ283" s="409" t="str">
        <f>IF(AND('[1]Multi-Field'!$E$113=[1]Lists!BF283,'[1]Multi-Field'!$F$113="Drained"),BI283,IF(AND('[1]Multi-Field'!$E$113=[1]Lists!BF283,'[1]Multi-Field'!$F$113="undrained"),BH283,""))</f>
        <v/>
      </c>
      <c r="FR283" s="409" t="str">
        <f>IF(AND('[1]Multi-Field'!$E$114=[1]Lists!BF283,'[1]Multi-Field'!$F$114="Drained"),BI283,IF(AND('[1]Multi-Field'!$E$114=[1]Lists!BF283,'[1]Multi-Field'!$F$114="undrained"),BH283,""))</f>
        <v/>
      </c>
      <c r="FS283" s="409" t="str">
        <f>IF(AND('[1]Multi-Field'!$E$115=[1]Lists!BF283,'[1]Multi-Field'!$F$115="Drained"),BI283,IF(AND('[1]Multi-Field'!$E$115=[1]Lists!BF283,'[1]Multi-Field'!$F$115="undrained"),BH283,""))</f>
        <v/>
      </c>
      <c r="FT283" s="409" t="str">
        <f>IF(AND('[1]Multi-Field'!$E$116=[1]Lists!BF283,'[1]Multi-Field'!$F$116="Drained"),BI283,IF(AND('[1]Multi-Field'!$E$116=[1]Lists!BF283,'[1]Multi-Field'!$F$116="undrained"),BH283,""))</f>
        <v/>
      </c>
      <c r="FU283" s="409" t="str">
        <f>IF(AND('[1]Multi-Field'!$E$117=[1]Lists!BF283,'[1]Multi-Field'!$F$117="Drained"),BI283,IF(AND('[1]Multi-Field'!$E$117=[1]Lists!BF283,'[1]Multi-Field'!$F$117="undrained"),BH283,""))</f>
        <v/>
      </c>
      <c r="FV283" s="409" t="str">
        <f>IF(AND('[1]Multi-Field'!$E$118=[1]Lists!BF283,'[1]Multi-Field'!$F$118="Drained"),BI283,IF(AND('[1]Multi-Field'!$E$118=[1]Lists!BF283,'[1]Multi-Field'!$F$118="undrained"),BH283,""))</f>
        <v/>
      </c>
      <c r="FW283" s="409" t="str">
        <f>IF(AND('[1]Multi-Field'!$E$119=[1]Lists!BF283,'[1]Multi-Field'!$F$119="Drained"),BI283,IF(AND('[1]Multi-Field'!$E$119=[1]Lists!BF283,'[1]Multi-Field'!$F$119="undrained"),BH283,""))</f>
        <v/>
      </c>
      <c r="FX283" s="409" t="str">
        <f>IF(AND('[1]Multi-Field'!$E$120=[1]Lists!BF283,'[1]Multi-Field'!$F$120="Drained"),BI283,IF(AND('[1]Multi-Field'!$E$120=[1]Lists!BF283,'[1]Multi-Field'!$F$120="undrained"),BH283,""))</f>
        <v/>
      </c>
    </row>
    <row r="284" spans="1:180" ht="13.5" customHeight="1">
      <c r="A284" s="7" t="s">
        <v>370</v>
      </c>
      <c r="B284" s="7"/>
      <c r="C284" s="7"/>
      <c r="D284" s="8">
        <v>75</v>
      </c>
      <c r="E284" s="8">
        <f t="shared" si="46"/>
        <v>75</v>
      </c>
      <c r="F284" s="8">
        <f t="shared" si="47"/>
        <v>75</v>
      </c>
      <c r="G284" s="8">
        <v>75</v>
      </c>
      <c r="H284" s="8">
        <v>75</v>
      </c>
      <c r="I284" s="8">
        <f t="shared" si="50"/>
        <v>75</v>
      </c>
      <c r="J284" s="8">
        <f t="shared" si="51"/>
        <v>75</v>
      </c>
      <c r="K284" s="8">
        <v>75</v>
      </c>
      <c r="L284" s="8">
        <v>140</v>
      </c>
      <c r="M284" s="8">
        <f t="shared" si="48"/>
        <v>140</v>
      </c>
      <c r="N284" s="8">
        <f t="shared" si="49"/>
        <v>140</v>
      </c>
      <c r="O284" s="8">
        <v>140</v>
      </c>
      <c r="P284" s="391">
        <v>259</v>
      </c>
      <c r="Q284" s="394"/>
      <c r="R284" s="395" t="b">
        <f>IF(OR('Multi-Field'!AA261=Lists!$AC$42,'Multi-Field'!AA261=Lists!$AC$43),IF('Multi-Field'!Z261="x",(IF('Multi-Field'!AC261=Lists!$Q$11,Lists!$R$11,IF('Multi-Field'!AC261=Lists!$Q$12,Lists!$R$12,IF('Multi-Field'!AC261=Lists!$Q$13,Lists!$R$13,IF('Multi-Field'!AC261=Lists!$Q$14,Lists!$R$14))))),IF('Multi-Field'!X261="x",(IF('Multi-Field'!AC261=Lists!$Q$11,Lists!$S$11,IF('Multi-Field'!AC261=Lists!$Q$12,Lists!$S$12,IF('Multi-Field'!AC261=Lists!$Q$13,Lists!$S$13,IF('Multi-Field'!AC261=Lists!$Q$14,Lists!$S$14))))),IF('Multi-Field'!V261="x",(IF('Multi-Field'!AC261=Lists!$Q$11,Lists!$T$11,IF('Multi-Field'!AC261=Lists!$Q$12,Lists!$T$12,IF('Multi-Field'!AC261=Lists!$Q$13,Lists!$T$13,IF('Multi-Field'!AC261=Lists!$Q$14,Lists!$T$14))))),0))))</f>
        <v>0</v>
      </c>
      <c r="S284" s="395" t="str">
        <f t="shared" si="52"/>
        <v/>
      </c>
      <c r="T284" s="395"/>
      <c r="U284" s="396"/>
      <c r="AI284" s="384">
        <f>'[1]Multi-Field'!B280</f>
        <v>0</v>
      </c>
      <c r="AJ284" s="387" t="str">
        <f>IF(OR('[1]Multi-Field'!Q124=[1]Lists!$AC$42,'[1]Multi-Field'!Q124=[1]Lists!$AC$43),"x","")</f>
        <v/>
      </c>
      <c r="AK284" s="387" t="str">
        <f>IF(OR('[1]Multi-Field'!Q124=[1]Lists!$AC$6,'[1]Multi-Field'!Q124=$AC$2,'[1]Multi-Field'!Q124=$AC$4),"x","")</f>
        <v/>
      </c>
      <c r="AL284" s="387" t="str">
        <f>IF(OR('[1]Multi-Field'!Q124=[1]Lists!$AC$7,'[1]Multi-Field'!Q124=$AC$3,'[1]Multi-Field'!Q124=$AC$5),"x","")</f>
        <v/>
      </c>
      <c r="AM284" s="387" t="str">
        <f>IF(OR('[1]Multi-Field'!Q124=$AC$23,'[1]Multi-Field'!Q124=$AC$13,'[1]Multi-Field'!Q124=$AC$9,'[1]Multi-Field'!Q124=$AC$19,'[1]Multi-Field'!Q124=$AC$47),"x","")</f>
        <v/>
      </c>
      <c r="AN284" s="387" t="str">
        <f>IF(OR('[1]Multi-Field'!Q124=$AC$24,'[1]Multi-Field'!Q124=$AC$14,'[1]Multi-Field'!Q124=$AC$10,'[1]Multi-Field'!Q124=$AC$22,'[1]Multi-Field'!Q124=$AC$48),"x","")</f>
        <v/>
      </c>
      <c r="AO284" s="387" t="str">
        <f>IF(OR('[1]Multi-Field'!Q124=$AC$21,'[1]Multi-Field'!Q124=$AC$28,'[1]Multi-Field'!Q124=$AC$62,'[1]Multi-Field'!Q124=$AC$102,'[1]Multi-Field'!Q124=$AC$98),"x","")</f>
        <v/>
      </c>
      <c r="AP284" s="387" t="str">
        <f>IF(OR('[1]Multi-Field'!Q124=$AC$25,'[1]Multi-Field'!Q124=$AC$63,'[1]Multi-Field'!Q124=$AC$85,'[1]Multi-Field'!Q124=$AC$87,'[1]Multi-Field'!Q124=$AC$92,'[1]Multi-Field'!Q124=$AC$93),"x","")</f>
        <v/>
      </c>
      <c r="AQ284" s="387" t="str">
        <f>IF(OR('[1]Multi-Field'!Q124=$AC$20,'[1]Multi-Field'!Q124=$AC$27,'[1]Multi-Field'!Q124=$AC$58,'[1]Multi-Field'!Q124=$AC$86,'[1]Multi-Field'!Q124=$AC$103,'[1]Multi-Field'!Q124=$AC$94),"x","")</f>
        <v/>
      </c>
      <c r="AR284" s="387" t="str">
        <f>IF(OR('[1]Multi-Field'!Q124=$AC$35,'[1]Multi-Field'!Q124=$AC$40,'[1]Multi-Field'!Q124=$AC$45,),"x","")</f>
        <v/>
      </c>
      <c r="AS284" s="387" t="str">
        <f>IF(OR('[1]Multi-Field'!Q124=$AC$36,'[1]Multi-Field'!Q124=$AC$41,'[1]Multi-Field'!Q124=$AC$46,),"x","")</f>
        <v/>
      </c>
      <c r="AT284" s="387" t="str">
        <f>IF(OR('[1]Multi-Field'!Q124=$AC$52,'[1]Multi-Field'!Q124=$AC$53,'[1]Multi-Field'!Q124=$AC$54,'[1]Multi-Field'!Q124=$AC$55,'[1]Multi-Field'!Q124=$AC$68,'[1]Multi-Field'!Q124=$AC$69,'[1]Multi-Field'!Q124=$AC$74,'[1]Multi-Field'!Q124=$AC$71,'[1]Multi-Field'!Q124=$AC$70),"x","")</f>
        <v>x</v>
      </c>
      <c r="AU284" s="387" t="str">
        <f>IF('[1]Multi-Field'!Q124=$AC$72,"x","")</f>
        <v/>
      </c>
      <c r="AV284" s="387" t="str">
        <f>IF('[1]Multi-Field'!Q124=$AC$73,"x","")</f>
        <v/>
      </c>
      <c r="AW284" s="387" t="str">
        <f>IF('[1]Multi-Field'!Q124=$AC$83,"x","")</f>
        <v/>
      </c>
      <c r="AX284" s="387" t="str">
        <f>IF('[1]Multi-Field'!Q124=$AC$84,"x","")</f>
        <v/>
      </c>
      <c r="AY284" s="387" t="str">
        <f>IF('[1]Multi-Field'!Q124=$AC$97,"x","")</f>
        <v/>
      </c>
      <c r="AZ284" s="387" t="str">
        <f>IF('[1]Multi-Field'!Q124=$AC$99,"x","")</f>
        <v/>
      </c>
      <c r="BA284" s="387" t="str">
        <f>IF('[1]Multi-Field'!Q124=$AC$104,"x","")</f>
        <v/>
      </c>
      <c r="BB284" s="387" t="str">
        <f>IF('[1]Multi-Field'!Q124=$AC$105,"x","")</f>
        <v/>
      </c>
      <c r="BC284" s="388"/>
      <c r="BF284" s="411" t="s">
        <v>1450</v>
      </c>
      <c r="BG284" s="412">
        <v>2</v>
      </c>
      <c r="BH284" s="412">
        <v>5.5</v>
      </c>
      <c r="BI284" s="412">
        <v>5.5</v>
      </c>
      <c r="BJ284" s="409" t="e">
        <f>IF(AND('[1]Single Field'!#REF!=[1]Lists!BF284,'[1]Single Field'!#REF!="Drained"),"x",IF(AND('[1]Single Field'!#REF!=[1]Lists!BF284,'[1]Single Field'!#REF!="Undrained"),O,""))</f>
        <v>#REF!</v>
      </c>
      <c r="BK284" s="409" t="str">
        <f>IF(AND('[1]Multi-Field'!$E$3=[1]Lists!BF284,'[1]Multi-Field'!$F$3="Drained"),BI284,IF(AND('[1]Multi-Field'!$E$3=BF284,'[1]Multi-Field'!$F$3="undrained"),BH284,""))</f>
        <v/>
      </c>
      <c r="BL284" s="409" t="str">
        <f>IF(AND('[1]Multi-Field'!$E$4=BF284,'[1]Multi-Field'!$F$4="Drained"),BI284,IF(AND('[1]Multi-Field'!$E$4=BF284,'[1]Multi-Field'!$F$4="undrained"),BH284,""))</f>
        <v/>
      </c>
      <c r="BM284" s="409" t="str">
        <f>IF(AND('[1]Multi-Field'!$E$5=BF284,'[1]Multi-Field'!$F$5="Drained"),BI284,IF(AND('[1]Multi-Field'!$E$5=BF284,'[1]Multi-Field'!$F$5="undrained"),BH284,""))</f>
        <v/>
      </c>
      <c r="BN284" s="409" t="str">
        <f>IF(AND('[1]Multi-Field'!$E$6=BF284,'[1]Multi-Field'!$F$6="Drained"),BI284,IF(AND('[1]Multi-Field'!$E$6=BF284,'[1]Multi-Field'!$F$6="undrained"),BH284,""))</f>
        <v/>
      </c>
      <c r="BO284" s="409" t="str">
        <f>IF(AND('[1]Multi-Field'!$E$7=BF284,'[1]Multi-Field'!$F$7="Drained"),BI284,IF(AND('[1]Multi-Field'!$E$7=BF284,'[1]Multi-Field'!$F$7="undrained"),BH284,""))</f>
        <v/>
      </c>
      <c r="BP284" s="409" t="str">
        <f>IF(AND('[1]Multi-Field'!$E$8=BF284,'[1]Multi-Field'!$F$8="Drained"),BI284,IF(AND('[1]Multi-Field'!$E$8=BF284,'[1]Multi-Field'!$F$8="undrained"),BH284,""))</f>
        <v/>
      </c>
      <c r="BQ284" s="409" t="str">
        <f>IF(AND('[1]Multi-Field'!$E$9=BF284,'[1]Multi-Field'!$F$9="Drained"),BI284,IF(AND('[1]Multi-Field'!$E$9=BF284,'[1]Multi-Field'!$F$9="undrained"),BH284,""))</f>
        <v/>
      </c>
      <c r="BR284" s="409" t="str">
        <f>IF(AND('[1]Multi-Field'!$E$10=BF284,'[1]Multi-Field'!$F$10="Drained"),BI284,IF(AND('[1]Multi-Field'!$E$10=BF284,'[1]Multi-Field'!$F$10="undrained"),BH284,""))</f>
        <v/>
      </c>
      <c r="BS284" s="409" t="str">
        <f>IF(AND('[1]Multi-Field'!$E$11=BF284,'[1]Multi-Field'!$F$11="Drained"),BI284,IF(AND('[1]Multi-Field'!$E$11=BF284,'[1]Multi-Field'!$F$11="undrained"),BH284,""))</f>
        <v/>
      </c>
      <c r="BT284" s="409" t="str">
        <f>IF(AND('[1]Multi-Field'!$E$12=BF284,'[1]Multi-Field'!$F$12="Drained"),BI284,IF(AND('[1]Multi-Field'!$E$12=BF284,'[1]Multi-Field'!$F$12="undrained"),BH284,""))</f>
        <v/>
      </c>
      <c r="BU284" s="409" t="str">
        <f>IF(AND('[1]Multi-Field'!$E$13=BF284,'[1]Multi-Field'!$F$13="Drained"),BI284,IF(AND('[1]Multi-Field'!$E$3=BF284,'[1]Multi-Field'!$F$13="undrained"),BH284,""))</f>
        <v/>
      </c>
      <c r="BV284" s="409" t="str">
        <f>IF(AND('[1]Multi-Field'!$E$14=BF284,'[1]Multi-Field'!$F$14="Drained"),BI284,IF(AND('[1]Multi-Field'!$E$14=BF284,'[1]Multi-Field'!$F$14="undrained"),BH284,""))</f>
        <v/>
      </c>
      <c r="BW284" s="409" t="str">
        <f>IF(AND('[1]Multi-Field'!$E$15=BF284,'[1]Multi-Field'!$F$15="Drained"),BI284,IF(AND('[1]Multi-Field'!$E$15=BF284,'[1]Multi-Field'!$F$15="undrained"),BH284,""))</f>
        <v/>
      </c>
      <c r="BX284" s="409" t="str">
        <f>IF(AND('[1]Multi-Field'!$E$16=[1]Lists!BF284,'[1]Multi-Field'!$F$16="Drained"),BI284,IF(AND('[1]Multi-Field'!$E$16=[1]Lists!BF284,'[1]Multi-Field'!$F$16="undrained"),BH284,""))</f>
        <v/>
      </c>
      <c r="BY284" s="409" t="str">
        <f>IF(AND('[1]Multi-Field'!$E$17=[1]Lists!BF284,'[1]Multi-Field'!$F$17="Drained"),BI284,IF(AND('[1]Multi-Field'!$E$17=[1]Lists!BF284,'[1]Multi-Field'!$F$17="undrained"),BH284,""))</f>
        <v/>
      </c>
      <c r="BZ284" s="409" t="str">
        <f>IF(AND('[1]Multi-Field'!$E$18=[1]Lists!BF284,'[1]Multi-Field'!$F$18="Drained"),BI284,IF(AND('[1]Multi-Field'!$E$18=[1]Lists!BF284,'[1]Multi-Field'!$F$18="undrained"),BH284,""))</f>
        <v/>
      </c>
      <c r="CA284" s="409" t="str">
        <f>IF(AND('[1]Multi-Field'!$E$19=[1]Lists!BF284,'[1]Multi-Field'!$F$19="Drained"),BI284,IF(AND('[1]Multi-Field'!$E$19=[1]Lists!BF284,'[1]Multi-Field'!$F$19="undrained"),BH284,""))</f>
        <v/>
      </c>
      <c r="CB284" s="409" t="str">
        <f>IF(AND('[1]Multi-Field'!$E$20=[1]Lists!BF284,'[1]Multi-Field'!$F$20="Drained"),BI284,IF(AND('[1]Multi-Field'!$E$20=[1]Lists!BF284,'[1]Multi-Field'!$F$20="undrained"),BH284,""))</f>
        <v/>
      </c>
      <c r="CC284" s="409" t="str">
        <f>IF(AND('[1]Multi-Field'!$E$21=[1]Lists!BF284,'[1]Multi-Field'!$F$21="Drained"),BI284,IF(AND('[1]Multi-Field'!$E$21=[1]Lists!BF284,'[1]Multi-Field'!$F$21="undrained"),BH284,""))</f>
        <v/>
      </c>
      <c r="CD284" s="409" t="str">
        <f>IF(AND('[1]Multi-Field'!$E$22=[1]Lists!BF284,'[1]Multi-Field'!$F$22="Drained"),BI284,IF(AND('[1]Multi-Field'!$E$22=[1]Lists!BF284,'[1]Multi-Field'!$F$22="undrained"),BH284,""))</f>
        <v/>
      </c>
      <c r="CE284" s="409" t="str">
        <f>IF(AND('[1]Multi-Field'!$E$23=[1]Lists!BF284,'[1]Multi-Field'!$F$23="Drained"),BI284,IF(AND('[1]Multi-Field'!$E$23=[1]Lists!BF284,'[1]Multi-Field'!$F$23="undrained"),BH284,""))</f>
        <v/>
      </c>
      <c r="CF284" s="409" t="str">
        <f>IF(AND('[1]Multi-Field'!$E$24=[1]Lists!BF284,'[1]Multi-Field'!$F$24="Drained"),BI284,IF(AND('[1]Multi-Field'!$E$24=[1]Lists!BF284,'[1]Multi-Field'!$F$24="undrained"),BH284,""))</f>
        <v/>
      </c>
      <c r="CG284" s="409" t="str">
        <f>IF(AND('[1]Multi-Field'!$E$25=[1]Lists!BF284,'[1]Multi-Field'!$F$25="Drained"),BI284,IF(AND('[1]Multi-Field'!$E$25=[1]Lists!BF284,'[1]Multi-Field'!$F$25="undrained"),BH284,""))</f>
        <v/>
      </c>
      <c r="CH284" s="409" t="str">
        <f>IF(AND('[1]Multi-Field'!$E$26=[1]Lists!BF284,'[1]Multi-Field'!$F$26="Drained"),BI284,IF(AND('[1]Multi-Field'!$E$26=[1]Lists!BF284,'[1]Multi-Field'!$F$26="undrained"),BH284,""))</f>
        <v/>
      </c>
      <c r="CI284" s="409" t="str">
        <f>IF(AND('[1]Multi-Field'!$E$27=[1]Lists!BF284,'[1]Multi-Field'!$F$27="Drained"),BI284,IF(AND('[1]Multi-Field'!$E$27=[1]Lists!BF284,'[1]Multi-Field'!$F$27="undrained"),BH284,""))</f>
        <v/>
      </c>
      <c r="CJ284" s="409" t="str">
        <f>IF(AND('[1]Multi-Field'!$E$28=[1]Lists!BF284,'[1]Multi-Field'!$F$28="Drained"),BI284,IF(AND('[1]Multi-Field'!$E$28=[1]Lists!BF284,'[1]Multi-Field'!$F$28="undrained"),BH284,""))</f>
        <v/>
      </c>
      <c r="CK284" s="409" t="str">
        <f>IF(AND('[1]Multi-Field'!$E$29=[1]Lists!BF284,'[1]Multi-Field'!$F$29="Drained"),BI284,IF(AND('[1]Multi-Field'!$E$29=[1]Lists!BF284,'[1]Multi-Field'!$F$29="undrained"),BH284,""))</f>
        <v/>
      </c>
      <c r="CL284" s="409" t="str">
        <f>IF(AND('[1]Multi-Field'!$E$30=[1]Lists!BF284,'[1]Multi-Field'!$F$30="Drained"),BI284,IF(AND('[1]Multi-Field'!$E$30=[1]Lists!BF284,'[1]Multi-Field'!$F$30="undrained"),BH284,""))</f>
        <v/>
      </c>
      <c r="CM284" s="409" t="str">
        <f>IF(AND('[1]Multi-Field'!$E$31=[1]Lists!BF284,'[1]Multi-Field'!$F$31="Drained"),BI284,IF(AND('[1]Multi-Field'!$E$31=[1]Lists!BF284,'[1]Multi-Field'!$F$31="undrained"),BH284,""))</f>
        <v/>
      </c>
      <c r="CN284" s="409" t="str">
        <f>IF(AND('[1]Multi-Field'!$E$32=[1]Lists!BF284,'[1]Multi-Field'!$F$32="Drained"),BI284,IF(AND('[1]Multi-Field'!$E$32=[1]Lists!BF284,'[1]Multi-Field'!$F$32="undrained"),BH284,""))</f>
        <v/>
      </c>
      <c r="CO284" s="409" t="str">
        <f>IF(AND('[1]Multi-Field'!$E$33=[1]Lists!BF284,'[1]Multi-Field'!$F$33="Drained"),BI284,IF(AND('[1]Multi-Field'!$E$33=[1]Lists!BF284,'[1]Multi-Field'!$F$33="undrained"),BH284,""))</f>
        <v/>
      </c>
      <c r="CP284" s="409" t="str">
        <f>IF(AND('[1]Multi-Field'!$E$34=[1]Lists!BF284,'[1]Multi-Field'!$F$34="Drained"),BI284,IF(AND('[1]Multi-Field'!$E$34=[1]Lists!BF284,'[1]Multi-Field'!$F$34="undrained"),BH284,""))</f>
        <v/>
      </c>
      <c r="CQ284" s="409" t="str">
        <f>IF(AND('[1]Multi-Field'!$E$35=[1]Lists!BF284,'[1]Multi-Field'!$F$35="Drained"),BI284,IF(AND('[1]Multi-Field'!$E$35=[1]Lists!BF284,'[1]Multi-Field'!$F$35="undrained"),BH284,""))</f>
        <v/>
      </c>
      <c r="CR284" s="409" t="str">
        <f>IF(AND('[1]Multi-Field'!$E$36=[1]Lists!BF284,'[1]Multi-Field'!$F$36="Drained"),BI284,IF(AND('[1]Multi-Field'!$E$36=[1]Lists!BF284,'[1]Multi-Field'!$F$36="undrained"),BH284,""))</f>
        <v/>
      </c>
      <c r="CS284" s="409" t="str">
        <f>IF(AND('[1]Multi-Field'!$E$37=[1]Lists!BF284,'[1]Multi-Field'!$F$37="Drained"),BI284,IF(AND('[1]Multi-Field'!$E$37=[1]Lists!BF284,'[1]Multi-Field'!$F$37="undrained"),BH284,""))</f>
        <v/>
      </c>
      <c r="CT284" s="409" t="str">
        <f>IF(AND('[1]Multi-Field'!$E$38=[1]Lists!BF284,'[1]Multi-Field'!$F$38="Drained"),BI284,IF(AND('[1]Multi-Field'!$E$38=[1]Lists!BF284,'[1]Multi-Field'!$F$38="undrained"),BH284,""))</f>
        <v/>
      </c>
      <c r="CU284" s="409" t="str">
        <f>IF(AND('[1]Multi-Field'!$E$39=[1]Lists!BF284,'[1]Multi-Field'!$F$39="Drained"),BI284,IF(AND('[1]Multi-Field'!$E$39=[1]Lists!BF284,'[1]Multi-Field'!$F$39="undrained"),BH284,""))</f>
        <v/>
      </c>
      <c r="CV284" s="409" t="str">
        <f>IF(AND('[1]Multi-Field'!$E$40=[1]Lists!BF284,'[1]Multi-Field'!$F$40="Drained"),BI284,IF(AND('[1]Multi-Field'!$E$40=[1]Lists!BF284,'[1]Multi-Field'!$F$40="undrained"),BH284,""))</f>
        <v/>
      </c>
      <c r="CW284" s="409" t="str">
        <f>IF(AND('[1]Multi-Field'!$E$41=[1]Lists!BF284,'[1]Multi-Field'!$F$40="Drained"),BI284,IF(AND('[1]Multi-Field'!$E$40=[1]Lists!BF284,'[1]Multi-Field'!$F$40="undrained"),BH284,""))</f>
        <v/>
      </c>
      <c r="CX284" s="409" t="str">
        <f>IF(AND('[1]Multi-Field'!$E$42=[1]Lists!BF284,'[1]Multi-Field'!$F$42="Drained"),BI284,IF(AND('[1]Multi-Field'!$E$42=[1]Lists!BF284,'[1]Multi-Field'!$F$42="undrained"),BH284,""))</f>
        <v/>
      </c>
      <c r="CY284" s="409" t="str">
        <f>IF(AND('[1]Multi-Field'!$E$43=[1]Lists!BF284,'[1]Multi-Field'!$F$43="Drained"),BI284,IF(AND('[1]Multi-Field'!$E$43=[1]Lists!BF284,'[1]Multi-Field'!$F$43="undrained"),BH284,""))</f>
        <v/>
      </c>
      <c r="CZ284" s="409" t="str">
        <f>IF(AND('[1]Multi-Field'!$E$44=[1]Lists!BF284,'[1]Multi-Field'!$F$44="Drained"),BI284,IF(AND('[1]Multi-Field'!$E$44=[1]Lists!BF284,'[1]Multi-Field'!$F$44="undrained"),BH284,""))</f>
        <v/>
      </c>
      <c r="DA284" s="409" t="str">
        <f>IF(AND('[1]Multi-Field'!$E$45=[1]Lists!BF284,'[1]Multi-Field'!$F$45="Drained"),BI284,IF(AND('[1]Multi-Field'!$E$45=[1]Lists!BF284,'[1]Multi-Field'!$F$45="undrained"),BH284,""))</f>
        <v/>
      </c>
      <c r="DB284" s="409" t="str">
        <f>IF(AND('[1]Multi-Field'!$E$46=[1]Lists!BF284,'[1]Multi-Field'!$F$46="Drained"),BI284,IF(AND('[1]Multi-Field'!$E$46=[1]Lists!BF284,'[1]Multi-Field'!$F$46="undrained"),BH284,""))</f>
        <v/>
      </c>
      <c r="DC284" s="409" t="str">
        <f>IF(AND('[1]Multi-Field'!$E$47=[1]Lists!BF284,'[1]Multi-Field'!$F$47="Drained"),BI284,IF(AND('[1]Multi-Field'!$E$47=[1]Lists!BF284,'[1]Multi-Field'!$F$47="undrained"),BH284,""))</f>
        <v/>
      </c>
      <c r="DD284" s="409" t="str">
        <f>IF(AND('[1]Multi-Field'!$E$48=[1]Lists!BF284,'[1]Multi-Field'!$F$48="Drained"),BI284,IF(AND('[1]Multi-Field'!$E$48=[1]Lists!BF284,'[1]Multi-Field'!$F$48="undrained"),BH284,""))</f>
        <v/>
      </c>
      <c r="DE284" s="409" t="str">
        <f>IF(AND('[1]Multi-Field'!$E$49=[1]Lists!BF284,'[1]Multi-Field'!$F$49="Drained"),BI284,IF(AND('[1]Multi-Field'!$E$49=[1]Lists!BF284,'[1]Multi-Field'!$F$9="undrained"),BH284,""))</f>
        <v/>
      </c>
      <c r="DF284" s="409" t="str">
        <f>IF(AND('[1]Multi-Field'!$E$50=[1]Lists!BF284,'[1]Multi-Field'!$F$50="Drained"),BI284,IF(AND('[1]Multi-Field'!$E$50=[1]Lists!BF284,'[1]Multi-Field'!$F$50="undrained"),BH284,""))</f>
        <v/>
      </c>
      <c r="DG284" s="409" t="str">
        <f>IF(AND('[1]Multi-Field'!$E$51=[1]Lists!BF284,'[1]Multi-Field'!$F$51="Drained"),BI284,IF(AND('[1]Multi-Field'!$E$51=[1]Lists!BF284,'[1]Multi-Field'!$F$51="undrained"),BH284,""))</f>
        <v/>
      </c>
      <c r="DH284" s="409" t="str">
        <f>IF(AND('[1]Multi-Field'!$E$52=[1]Lists!BF284,'[1]Multi-Field'!$F$52="Drained"),BI284,IF(AND('[1]Multi-Field'!$E$52=[1]Lists!BF284,'[1]Multi-Field'!$F$52="undrained"),BH284,""))</f>
        <v/>
      </c>
      <c r="DI284" s="409" t="str">
        <f>IF(AND('[1]Multi-Field'!$E$53=[1]Lists!BF284,'[1]Multi-Field'!$F$53="Drained"),BI284,IF(AND('[1]Multi-Field'!$E$53=[1]Lists!BF284,'[1]Multi-Field'!$F$53="undrained"),BH284,""))</f>
        <v/>
      </c>
      <c r="DJ284" s="409" t="str">
        <f>IF(AND('[1]Multi-Field'!$E$54=[1]Lists!BF284,'[1]Multi-Field'!$F$54="Drained"),BI284,IF(AND('[1]Multi-Field'!$E$54=[1]Lists!BF284,'[1]Multi-Field'!$F$54="undrained"),BH284,""))</f>
        <v/>
      </c>
      <c r="DK284" s="409" t="str">
        <f>IF(AND('[1]Multi-Field'!$E$55=[1]Lists!BF284,'[1]Multi-Field'!$F$55="Drained"),BI284,IF(AND('[1]Multi-Field'!$E$55=[1]Lists!BF284,'[1]Multi-Field'!$F$55="undrained"),BH284,""))</f>
        <v/>
      </c>
      <c r="DL284" s="409" t="str">
        <f>IF(AND('[1]Multi-Field'!$E$56=[1]Lists!BF284,'[1]Multi-Field'!$F$56="Drained"),BI284,IF(AND('[1]Multi-Field'!$E$56=[1]Lists!BF284,'[1]Multi-Field'!$F$56="undrained"),BH284,""))</f>
        <v/>
      </c>
      <c r="DM284" s="409" t="str">
        <f>IF(AND('[1]Multi-Field'!$E$57=[1]Lists!BF284,'[1]Multi-Field'!$F$57="Drained"),BI284,IF(AND('[1]Multi-Field'!$E$57=[1]Lists!BF284,'[1]Multi-Field'!$F$57="undrained"),BH284,""))</f>
        <v/>
      </c>
      <c r="DN284" s="409" t="str">
        <f>IF(AND('[1]Multi-Field'!$E$58=[1]Lists!BF284,'[1]Multi-Field'!$F$58="Drained"),BI284,IF(AND('[1]Multi-Field'!$E$58=[1]Lists!BF284,'[1]Multi-Field'!$F$58="undrained"),BH284,""))</f>
        <v/>
      </c>
      <c r="DO284" s="409" t="str">
        <f>IF(AND('[1]Multi-Field'!$E$59=[1]Lists!BF284,'[1]Multi-Field'!$F$59="Drained"),BI284,IF(AND('[1]Multi-Field'!$E$59=[1]Lists!BF284,'[1]Multi-Field'!$F$59="undrained"),BH284,""))</f>
        <v/>
      </c>
      <c r="DP284" s="409" t="str">
        <f>IF(AND('[1]Multi-Field'!$E$60=[1]Lists!BF284,'[1]Multi-Field'!$F$60="Drained"),BI284,IF(AND('[1]Multi-Field'!$E$60=[1]Lists!BF284,'[1]Multi-Field'!$F$60="undrained"),BH284,""))</f>
        <v/>
      </c>
      <c r="DQ284" s="409" t="str">
        <f>IF(AND('[1]Multi-Field'!$E$61=[1]Lists!BF284,'[1]Multi-Field'!$F$61="Drained"),BI284,IF(AND('[1]Multi-Field'!$E$61=[1]Lists!BF284,'[1]Multi-Field'!$F$61="undrained"),BH284,""))</f>
        <v/>
      </c>
      <c r="DR284" s="409" t="str">
        <f>IF(AND('[1]Multi-Field'!$E$62=[1]Lists!BF284,'[1]Multi-Field'!$F$62="Drained"),BI284,IF(AND('[1]Multi-Field'!$E$62=[1]Lists!BF284,'[1]Multi-Field'!$F$62="undrained"),BH284,""))</f>
        <v/>
      </c>
      <c r="DS284" s="409" t="str">
        <f>IF(AND('[1]Multi-Field'!$E$63=[1]Lists!BF284,'[1]Multi-Field'!$F$63="Drained"),BI284,IF(AND('[1]Multi-Field'!$E$63=[1]Lists!BF284,'[1]Multi-Field'!$F$63="undrained"),BH284,""))</f>
        <v/>
      </c>
      <c r="DT284" s="409" t="str">
        <f>IF(AND('[1]Multi-Field'!$E$64=[1]Lists!BF284,'[1]Multi-Field'!$F$64="Drained"),BI284,IF(AND('[1]Multi-Field'!$E$64=[1]Lists!BF284,'[1]Multi-Field'!$F$64="undrained"),BH284,""))</f>
        <v/>
      </c>
      <c r="DU284" s="409" t="str">
        <f>IF(AND('[1]Multi-Field'!$E$65=[1]Lists!BF284,'[1]Multi-Field'!$F$65="Drained"),BI284,IF(AND('[1]Multi-Field'!$E$65=[1]Lists!BF284,'[1]Multi-Field'!$F$65="undrained"),BH284,""))</f>
        <v/>
      </c>
      <c r="DV284" s="409" t="str">
        <f>IF(AND('[1]Multi-Field'!$E$66=[1]Lists!BF284,'[1]Multi-Field'!$F$66="Drained"),BI284,IF(AND('[1]Multi-Field'!$E$66=[1]Lists!BF284,'[1]Multi-Field'!$F$66="undrained"),BH284,""))</f>
        <v/>
      </c>
      <c r="DW284" s="409" t="str">
        <f>IF(AND('[1]Multi-Field'!$E$67=[1]Lists!BF284,'[1]Multi-Field'!$F$67="Drained"),BI284,IF(AND('[1]Multi-Field'!$E$67=[1]Lists!BF284,'[1]Multi-Field'!$F$67="undrained"),BH284,""))</f>
        <v/>
      </c>
      <c r="DX284" s="409" t="str">
        <f>IF(AND('[1]Multi-Field'!$E$68=[1]Lists!BF284,'[1]Multi-Field'!$F$68="Drained"),BI284,IF(AND('[1]Multi-Field'!$E$68=[1]Lists!BF284,'[1]Multi-Field'!$F$68="undrained"),BH284,""))</f>
        <v/>
      </c>
      <c r="DY284" s="409" t="str">
        <f>IF(AND('[1]Multi-Field'!$E$69=[1]Lists!BF284,'[1]Multi-Field'!$F$69="Drained"),BI284,IF(AND('[1]Multi-Field'!$E$69=[1]Lists!BF284,'[1]Multi-Field'!$F$69="undrained"),BH284,""))</f>
        <v/>
      </c>
      <c r="DZ284" s="409" t="str">
        <f>IF(AND('[1]Multi-Field'!$E$70=[1]Lists!BF284,'[1]Multi-Field'!$F$70="Drained"),BI284,IF(AND('[1]Multi-Field'!$E$70=[1]Lists!BF284,'[1]Multi-Field'!$F$70="undrained"),BH284,""))</f>
        <v/>
      </c>
      <c r="EA284" s="409" t="str">
        <f>IF(AND('[1]Multi-Field'!$E$71=[1]Lists!BF284,'[1]Multi-Field'!$F$71="Drained"),BI284,IF(AND('[1]Multi-Field'!$E$71=[1]Lists!BF284,'[1]Multi-Field'!$F$71="undrained"),BH284,""))</f>
        <v/>
      </c>
      <c r="EB284" s="409" t="str">
        <f>IF(AND('[1]Multi-Field'!$E$72=[1]Lists!BF284,'[1]Multi-Field'!$F$72="Drained"),BI284,IF(AND('[1]Multi-Field'!$E$72=[1]Lists!BF284,'[1]Multi-Field'!$F$72="undrained"),BH284,""))</f>
        <v/>
      </c>
      <c r="EC284" s="409" t="str">
        <f>IF(AND('[1]Multi-Field'!$E$73=[1]Lists!BF284,'[1]Multi-Field'!$F$73="Drained"),BI284,IF(AND('[1]Multi-Field'!$E$73=[1]Lists!BF284,'[1]Multi-Field'!$F$73="undrained"),BH284,""))</f>
        <v/>
      </c>
      <c r="ED284" s="409" t="str">
        <f>IF(AND('[1]Multi-Field'!$E$74=[1]Lists!BF284,'[1]Multi-Field'!$F$74="Drained"),BI284,IF(AND('[1]Multi-Field'!$E$74=[1]Lists!BF284,'[1]Multi-Field'!$F$74="undrained"),BH284,""))</f>
        <v/>
      </c>
      <c r="EE284" s="409" t="str">
        <f>IF(AND('[1]Multi-Field'!$E$75=[1]Lists!BF284,'[1]Multi-Field'!$F$75="Drained"),BI284,IF(AND('[1]Multi-Field'!$E$75=[1]Lists!BF284,'[1]Multi-Field'!$F$75="undrained"),BH284,""))</f>
        <v/>
      </c>
      <c r="EF284" s="409" t="str">
        <f>IF(AND('[1]Multi-Field'!$E$76=[1]Lists!BF284,'[1]Multi-Field'!$F$76="Drained"),BI284,IF(AND('[1]Multi-Field'!$E$76=[1]Lists!BF284,'[1]Multi-Field'!$F$6="undrained"),BH284,""))</f>
        <v/>
      </c>
      <c r="EG284" s="409" t="str">
        <f>IF(AND('[1]Multi-Field'!$E$77=[1]Lists!BF284,'[1]Multi-Field'!$F$77="Drained"),BI284,IF(AND('[1]Multi-Field'!$E$77=[1]Lists!BF284,'[1]Multi-Field'!$F$77="undrained"),BH284,""))</f>
        <v/>
      </c>
      <c r="EH284" s="409" t="str">
        <f>IF(AND('[1]Multi-Field'!$E$78=[1]Lists!BF284,'[1]Multi-Field'!$F$78="Drained"),BI284,IF(AND('[1]Multi-Field'!$E$78=[1]Lists!BF284,'[1]Multi-Field'!$F$78="undrained"),BH284,""))</f>
        <v/>
      </c>
      <c r="EI284" s="409" t="str">
        <f>IF(AND('[1]Multi-Field'!$E$79=[1]Lists!BF284,'[1]Multi-Field'!$F$79="Drained"),BI284,IF(AND('[1]Multi-Field'!$E$79=[1]Lists!BF284,'[1]Multi-Field'!$F$79="undrained"),BH284,""))</f>
        <v/>
      </c>
      <c r="EJ284" s="409" t="str">
        <f>IF(AND('[1]Multi-Field'!$E$80=[1]Lists!BF284,'[1]Multi-Field'!$F$80="Drained"),BI284,IF(AND('[1]Multi-Field'!$E$80=[1]Lists!BF284,'[1]Multi-Field'!$F$80="undrained"),BH284,""))</f>
        <v/>
      </c>
      <c r="EK284" s="409" t="str">
        <f>IF(AND('[1]Multi-Field'!$E$81=[1]Lists!BF284,'[1]Multi-Field'!$F$81="Drained"),BI284,IF(AND('[1]Multi-Field'!$E$81=[1]Lists!BF284,'[1]Multi-Field'!$F$81="undrained"),BH284,""))</f>
        <v/>
      </c>
      <c r="EL284" s="409" t="str">
        <f>IF(AND('[1]Multi-Field'!$E$82=[1]Lists!BF284,'[1]Multi-Field'!$F$82="Drained"),BI284,IF(AND('[1]Multi-Field'!$E$82=[1]Lists!BF284,'[1]Multi-Field'!$F$82="undrained"),BH284,""))</f>
        <v/>
      </c>
      <c r="EM284" s="409" t="str">
        <f>IF(AND('[1]Multi-Field'!$E$83=[1]Lists!BF284,'[1]Multi-Field'!$F$83="Drained"),BI284,IF(AND('[1]Multi-Field'!$E$83=[1]Lists!BF284,'[1]Multi-Field'!$F$83="undrained"),BH284,""))</f>
        <v/>
      </c>
      <c r="EN284" s="409" t="str">
        <f>IF(AND('[1]Multi-Field'!$E$84=[1]Lists!BF284,'[1]Multi-Field'!$F$84="Drained"),BI284,IF(AND('[1]Multi-Field'!$E$84=[1]Lists!BF284,'[1]Multi-Field'!$F$84="undrained"),BH284,""))</f>
        <v/>
      </c>
      <c r="EO284" s="409" t="str">
        <f>IF(AND('[1]Multi-Field'!$E$85=[1]Lists!BF284,'[1]Multi-Field'!$F$85="Drained"),BI284,IF(AND('[1]Multi-Field'!$E$85=[1]Lists!BF284,'[1]Multi-Field'!$F$85="undrained"),BH284,""))</f>
        <v/>
      </c>
      <c r="EP284" s="409" t="str">
        <f>IF(AND('[1]Multi-Field'!$E$86=[1]Lists!BF284,'[1]Multi-Field'!$F$86="Drained"),BI284,IF(AND('[1]Multi-Field'!$E$86=[1]Lists!BF284,'[1]Multi-Field'!$F$86="undrained"),BH284,""))</f>
        <v/>
      </c>
      <c r="EQ284" s="409" t="str">
        <f>IF(AND('[1]Multi-Field'!$E$87=[1]Lists!BF284,'[1]Multi-Field'!$F$87="Drained"),BI284,IF(AND('[1]Multi-Field'!$E$87=[1]Lists!BF284,'[1]Multi-Field'!$F$87="undrained"),BH284,""))</f>
        <v/>
      </c>
      <c r="ER284" s="409" t="str">
        <f>IF(AND('[1]Multi-Field'!$E$88=[1]Lists!BF284,'[1]Multi-Field'!$F$88="Drained"),BI284,IF(AND('[1]Multi-Field'!$E$88=[1]Lists!BF284,'[1]Multi-Field'!$F$88="undrained"),BH284,""))</f>
        <v/>
      </c>
      <c r="ES284" s="409" t="str">
        <f>IF(AND('[1]Multi-Field'!$E$89=[1]Lists!BF284,'[1]Multi-Field'!$F$89="Drained"),BI284,IF(AND('[1]Multi-Field'!$E$89=[1]Lists!BF284,'[1]Multi-Field'!$F$89="undrained"),BH284,""))</f>
        <v/>
      </c>
      <c r="ET284" s="409" t="str">
        <f>IF(AND('[1]Multi-Field'!$E$90=[1]Lists!BF284,'[1]Multi-Field'!$F$90="Drained"),BI284,IF(AND('[1]Multi-Field'!$E$90=[1]Lists!BF284,'[1]Multi-Field'!$F$90="undrained"),BH284,""))</f>
        <v/>
      </c>
      <c r="EU284" s="409" t="str">
        <f>IF(AND('[1]Multi-Field'!$E$91=[1]Lists!BF284,'[1]Multi-Field'!$F$91="Drained"),BI284,IF(AND('[1]Multi-Field'!$E$91=[1]Lists!BF284,'[1]Multi-Field'!$F$91="undrained"),BH284,""))</f>
        <v/>
      </c>
      <c r="EV284" s="409" t="str">
        <f>IF(AND('[1]Multi-Field'!$E$92=[1]Lists!BF284,'[1]Multi-Field'!$F$92="Drained"),BI284,IF(AND('[1]Multi-Field'!$E$92=[1]Lists!BF284,'[1]Multi-Field'!$F$92="undrained"),BH284,""))</f>
        <v/>
      </c>
      <c r="EW284" s="409" t="str">
        <f>IF(AND('[1]Multi-Field'!$E$93=[1]Lists!BF284,'[1]Multi-Field'!$F$93="Drained"),BI284,IF(AND('[1]Multi-Field'!$E$93=[1]Lists!BF284,'[1]Multi-Field'!$F$93="undrained"),BH284,""))</f>
        <v/>
      </c>
      <c r="EX284" s="409" t="str">
        <f>IF(AND('[1]Multi-Field'!$E$94=[1]Lists!BF284,'[1]Multi-Field'!$F$94="Drained"),BI284,IF(AND('[1]Multi-Field'!$E$94=[1]Lists!BF284,'[1]Multi-Field'!$F$94="undrained"),BH284,""))</f>
        <v/>
      </c>
      <c r="EY284" s="409" t="str">
        <f>IF(AND('[1]Multi-Field'!$E$95=[1]Lists!BF284,'[1]Multi-Field'!$F$95="Drained"),BI284,IF(AND('[1]Multi-Field'!$E$95=[1]Lists!BF284,'[1]Multi-Field'!$F$95="undrained"),BH284,""))</f>
        <v/>
      </c>
      <c r="EZ284" s="409" t="str">
        <f>IF(AND('[1]Multi-Field'!$E$96=[1]Lists!BF284,'[1]Multi-Field'!$F$96="Drained"),BI284,IF(AND('[1]Multi-Field'!$E$96=[1]Lists!BF284,'[1]Multi-Field'!$F$96="undrained"),BH284,""))</f>
        <v/>
      </c>
      <c r="FA284" s="409" t="str">
        <f>IF(AND('[1]Multi-Field'!$E$97=[1]Lists!BF284,'[1]Multi-Field'!$F$97="Drained"),BI284,IF(AND('[1]Multi-Field'!$E$97=[1]Lists!BF284,'[1]Multi-Field'!$F$97="undrained"),BH284,""))</f>
        <v/>
      </c>
      <c r="FB284" s="409" t="str">
        <f>IF(AND('[1]Multi-Field'!$E$98=[1]Lists!BF284,'[1]Multi-Field'!$F$98="Drained"),BI284,IF(AND('[1]Multi-Field'!$E$98=[1]Lists!BF284,'[1]Multi-Field'!$F$98="undrained"),BH284,""))</f>
        <v/>
      </c>
      <c r="FC284" s="409" t="str">
        <f>IF(AND('[1]Multi-Field'!$E$99=[1]Lists!BF284,'[1]Multi-Field'!$F$99="Drained"),BI284,IF(AND('[1]Multi-Field'!$E$99=[1]Lists!BF284,'[1]Multi-Field'!$F$99="undrained"),BH284,""))</f>
        <v/>
      </c>
      <c r="FD284" s="409" t="str">
        <f>IF(AND('[1]Multi-Field'!$E$100=[1]Lists!BF284,'[1]Multi-Field'!$F$100="Drained"),BI284,IF(AND('[1]Multi-Field'!$E$100=[1]Lists!BF284,'[1]Multi-Field'!$F$100="undrained"),BH284,""))</f>
        <v/>
      </c>
      <c r="FE284" s="409" t="str">
        <f>IF(AND('[1]Multi-Field'!$E$101=[1]Lists!BF284,'[1]Multi-Field'!$F$101="Drained"),BI284,IF(AND('[1]Multi-Field'!$E$101=[1]Lists!BF284,'[1]Multi-Field'!$F$101="undrained"),BH284,""))</f>
        <v/>
      </c>
      <c r="FF284" s="409" t="str">
        <f>IF(AND('[1]Multi-Field'!$E$102=[1]Lists!BF284,'[1]Multi-Field'!$F$102="Drained"),BI284,IF(AND('[1]Multi-Field'!$E$102=[1]Lists!BF284,'[1]Multi-Field'!$F$102="undrained"),BH284,""))</f>
        <v/>
      </c>
      <c r="FG284" s="409" t="str">
        <f>IF(AND('[1]Multi-Field'!$E$103=[1]Lists!BF284,'[1]Multi-Field'!$F$103="Drained"),BI284,IF(AND('[1]Multi-Field'!$E$103=[1]Lists!BF284,'[1]Multi-Field'!$F$103="undrained"),BH284,""))</f>
        <v/>
      </c>
      <c r="FH284" s="409" t="str">
        <f>IF(AND('[1]Multi-Field'!$E$104=[1]Lists!BF284,'[1]Multi-Field'!$F$104="Drained"),BI284,IF(AND('[1]Multi-Field'!$E$104=[1]Lists!BF284,'[1]Multi-Field'!$F$104="undrained"),BH284,""))</f>
        <v/>
      </c>
      <c r="FI284" s="409" t="str">
        <f>IF(AND('[1]Multi-Field'!$E$105=[1]Lists!BF284,'[1]Multi-Field'!$F$105="Drained"),BI284,IF(AND('[1]Multi-Field'!$E$105=[1]Lists!BF284,'[1]Multi-Field'!$F$105="undrained"),BH284,""))</f>
        <v/>
      </c>
      <c r="FJ284" s="409" t="str">
        <f>IF(AND('[1]Multi-Field'!$E$106=[1]Lists!BF284,'[1]Multi-Field'!$F$106="Drained"),BI284,IF(AND('[1]Multi-Field'!$E$106=[1]Lists!BF284,'[1]Multi-Field'!$F$106="undrained"),BH284,""))</f>
        <v/>
      </c>
      <c r="FK284" s="409" t="str">
        <f>IF(AND('[1]Multi-Field'!$E$107=[1]Lists!BF284,'[1]Multi-Field'!$F$107="Drained"),BI284,IF(AND('[1]Multi-Field'!$E$107=[1]Lists!BF284,'[1]Multi-Field'!$F$107="undrained"),BH284,""))</f>
        <v/>
      </c>
      <c r="FL284" s="409" t="str">
        <f>IF(AND('[1]Multi-Field'!$E$108=[1]Lists!BF284,'[1]Multi-Field'!$F$108="Drained"),BI284,IF(AND('[1]Multi-Field'!$E$108=[1]Lists!BF284,'[1]Multi-Field'!$F$108="undrained"),BH284,""))</f>
        <v/>
      </c>
      <c r="FM284" s="409" t="str">
        <f>IF(AND('[1]Multi-Field'!$E$109=[1]Lists!BF284,'[1]Multi-Field'!$F$109="Drained"),BI284,IF(AND('[1]Multi-Field'!$E$109=[1]Lists!BF284,'[1]Multi-Field'!$F$109="undrained"),BH284,""))</f>
        <v/>
      </c>
      <c r="FN284" s="409" t="str">
        <f>IF(AND('[1]Multi-Field'!$E$110=[1]Lists!BF284,'[1]Multi-Field'!$F$110="Drained"),BI284,IF(AND('[1]Multi-Field'!$E$110=[1]Lists!BF284,'[1]Multi-Field'!$F$110="undrained"),BH284,""))</f>
        <v/>
      </c>
      <c r="FO284" s="409" t="str">
        <f>IF(AND('[1]Multi-Field'!$E$111=[1]Lists!BF284,'[1]Multi-Field'!$F$111="Drained"),BI284,IF(AND('[1]Multi-Field'!$E$111=[1]Lists!BF284,'[1]Multi-Field'!$F$111="undrained"),BH284,""))</f>
        <v/>
      </c>
      <c r="FP284" s="409" t="str">
        <f>IF(AND('[1]Multi-Field'!$E$112=[1]Lists!BF284,'[1]Multi-Field'!$F$112="Drained"),BI284,IF(AND('[1]Multi-Field'!$E$112=[1]Lists!BF284,'[1]Multi-Field'!$F$112="undrained"),BH284,""))</f>
        <v/>
      </c>
      <c r="FQ284" s="409" t="str">
        <f>IF(AND('[1]Multi-Field'!$E$113=[1]Lists!BF284,'[1]Multi-Field'!$F$113="Drained"),BI284,IF(AND('[1]Multi-Field'!$E$113=[1]Lists!BF284,'[1]Multi-Field'!$F$113="undrained"),BH284,""))</f>
        <v/>
      </c>
      <c r="FR284" s="409" t="str">
        <f>IF(AND('[1]Multi-Field'!$E$114=[1]Lists!BF284,'[1]Multi-Field'!$F$114="Drained"),BI284,IF(AND('[1]Multi-Field'!$E$114=[1]Lists!BF284,'[1]Multi-Field'!$F$114="undrained"),BH284,""))</f>
        <v/>
      </c>
      <c r="FS284" s="409" t="str">
        <f>IF(AND('[1]Multi-Field'!$E$115=[1]Lists!BF284,'[1]Multi-Field'!$F$115="Drained"),BI284,IF(AND('[1]Multi-Field'!$E$115=[1]Lists!BF284,'[1]Multi-Field'!$F$115="undrained"),BH284,""))</f>
        <v/>
      </c>
      <c r="FT284" s="409" t="str">
        <f>IF(AND('[1]Multi-Field'!$E$116=[1]Lists!BF284,'[1]Multi-Field'!$F$116="Drained"),BI284,IF(AND('[1]Multi-Field'!$E$116=[1]Lists!BF284,'[1]Multi-Field'!$F$116="undrained"),BH284,""))</f>
        <v/>
      </c>
      <c r="FU284" s="409" t="str">
        <f>IF(AND('[1]Multi-Field'!$E$117=[1]Lists!BF284,'[1]Multi-Field'!$F$117="Drained"),BI284,IF(AND('[1]Multi-Field'!$E$117=[1]Lists!BF284,'[1]Multi-Field'!$F$117="undrained"),BH284,""))</f>
        <v/>
      </c>
      <c r="FV284" s="409" t="str">
        <f>IF(AND('[1]Multi-Field'!$E$118=[1]Lists!BF284,'[1]Multi-Field'!$F$118="Drained"),BI284,IF(AND('[1]Multi-Field'!$E$118=[1]Lists!BF284,'[1]Multi-Field'!$F$118="undrained"),BH284,""))</f>
        <v/>
      </c>
      <c r="FW284" s="409" t="str">
        <f>IF(AND('[1]Multi-Field'!$E$119=[1]Lists!BF284,'[1]Multi-Field'!$F$119="Drained"),BI284,IF(AND('[1]Multi-Field'!$E$119=[1]Lists!BF284,'[1]Multi-Field'!$F$119="undrained"),BH284,""))</f>
        <v/>
      </c>
      <c r="FX284" s="409" t="str">
        <f>IF(AND('[1]Multi-Field'!$E$120=[1]Lists!BF284,'[1]Multi-Field'!$F$120="Drained"),BI284,IF(AND('[1]Multi-Field'!$E$120=[1]Lists!BF284,'[1]Multi-Field'!$F$120="undrained"),BH284,""))</f>
        <v/>
      </c>
    </row>
    <row r="285" spans="1:180" ht="13.5" customHeight="1">
      <c r="A285" s="7" t="s">
        <v>371</v>
      </c>
      <c r="B285" s="7"/>
      <c r="C285" s="7"/>
      <c r="D285" s="8">
        <v>75</v>
      </c>
      <c r="E285" s="8">
        <f t="shared" si="46"/>
        <v>75</v>
      </c>
      <c r="F285" s="8">
        <f t="shared" si="47"/>
        <v>75</v>
      </c>
      <c r="G285" s="8">
        <v>75</v>
      </c>
      <c r="H285" s="8">
        <v>75</v>
      </c>
      <c r="I285" s="8">
        <f t="shared" si="50"/>
        <v>75</v>
      </c>
      <c r="J285" s="8">
        <f t="shared" si="51"/>
        <v>75</v>
      </c>
      <c r="K285" s="8">
        <v>75</v>
      </c>
      <c r="L285" s="8">
        <v>115</v>
      </c>
      <c r="M285" s="8">
        <f t="shared" si="48"/>
        <v>115</v>
      </c>
      <c r="N285" s="8">
        <f t="shared" si="49"/>
        <v>115</v>
      </c>
      <c r="O285" s="8">
        <v>115</v>
      </c>
      <c r="P285" s="391">
        <v>260</v>
      </c>
      <c r="Q285" s="394"/>
      <c r="R285" s="395" t="b">
        <f>IF(OR('Multi-Field'!AA262=Lists!$AC$42,'Multi-Field'!AA262=Lists!$AC$43),IF('Multi-Field'!Z262="x",(IF('Multi-Field'!AC262=Lists!$Q$11,Lists!$R$11,IF('Multi-Field'!AC262=Lists!$Q$12,Lists!$R$12,IF('Multi-Field'!AC262=Lists!$Q$13,Lists!$R$13,IF('Multi-Field'!AC262=Lists!$Q$14,Lists!$R$14))))),IF('Multi-Field'!X262="x",(IF('Multi-Field'!AC262=Lists!$Q$11,Lists!$S$11,IF('Multi-Field'!AC262=Lists!$Q$12,Lists!$S$12,IF('Multi-Field'!AC262=Lists!$Q$13,Lists!$S$13,IF('Multi-Field'!AC262=Lists!$Q$14,Lists!$S$14))))),IF('Multi-Field'!V262="x",(IF('Multi-Field'!AC262=Lists!$Q$11,Lists!$T$11,IF('Multi-Field'!AC262=Lists!$Q$12,Lists!$T$12,IF('Multi-Field'!AC262=Lists!$Q$13,Lists!$T$13,IF('Multi-Field'!AC262=Lists!$Q$14,Lists!$T$14))))),0))))</f>
        <v>0</v>
      </c>
      <c r="S285" s="395" t="str">
        <f t="shared" si="52"/>
        <v/>
      </c>
      <c r="T285" s="395"/>
      <c r="U285" s="396"/>
      <c r="AI285" s="384">
        <f>'[1]Multi-Field'!B281</f>
        <v>0</v>
      </c>
      <c r="AJ285" s="387" t="str">
        <f>IF(OR('[1]Multi-Field'!Q125=[1]Lists!$AC$42,'[1]Multi-Field'!Q125=[1]Lists!$AC$43),"x","")</f>
        <v/>
      </c>
      <c r="AK285" s="387" t="str">
        <f>IF(OR('[1]Multi-Field'!Q125=[1]Lists!$AC$6,'[1]Multi-Field'!Q125=$AC$2,'[1]Multi-Field'!Q125=$AC$4),"x","")</f>
        <v/>
      </c>
      <c r="AL285" s="387" t="str">
        <f>IF(OR('[1]Multi-Field'!Q125=[1]Lists!$AC$7,'[1]Multi-Field'!Q125=$AC$3,'[1]Multi-Field'!Q125=$AC$5),"x","")</f>
        <v/>
      </c>
      <c r="AM285" s="387" t="str">
        <f>IF(OR('[1]Multi-Field'!Q125=$AC$23,'[1]Multi-Field'!Q125=$AC$13,'[1]Multi-Field'!Q125=$AC$9,'[1]Multi-Field'!Q125=$AC$19,'[1]Multi-Field'!Q125=$AC$47),"x","")</f>
        <v/>
      </c>
      <c r="AN285" s="387" t="str">
        <f>IF(OR('[1]Multi-Field'!Q125=$AC$24,'[1]Multi-Field'!Q125=$AC$14,'[1]Multi-Field'!Q125=$AC$10,'[1]Multi-Field'!Q125=$AC$22,'[1]Multi-Field'!Q125=$AC$48),"x","")</f>
        <v/>
      </c>
      <c r="AO285" s="387" t="str">
        <f>IF(OR('[1]Multi-Field'!Q125=$AC$21,'[1]Multi-Field'!Q125=$AC$28,'[1]Multi-Field'!Q125=$AC$62,'[1]Multi-Field'!Q125=$AC$102,'[1]Multi-Field'!Q125=$AC$98),"x","")</f>
        <v/>
      </c>
      <c r="AP285" s="387" t="str">
        <f>IF(OR('[1]Multi-Field'!Q125=$AC$25,'[1]Multi-Field'!Q125=$AC$63,'[1]Multi-Field'!Q125=$AC$85,'[1]Multi-Field'!Q125=$AC$87,'[1]Multi-Field'!Q125=$AC$92,'[1]Multi-Field'!Q125=$AC$93),"x","")</f>
        <v/>
      </c>
      <c r="AQ285" s="387" t="str">
        <f>IF(OR('[1]Multi-Field'!Q125=$AC$20,'[1]Multi-Field'!Q125=$AC$27,'[1]Multi-Field'!Q125=$AC$58,'[1]Multi-Field'!Q125=$AC$86,'[1]Multi-Field'!Q125=$AC$103,'[1]Multi-Field'!Q125=$AC$94),"x","")</f>
        <v/>
      </c>
      <c r="AR285" s="387" t="str">
        <f>IF(OR('[1]Multi-Field'!Q125=$AC$35,'[1]Multi-Field'!Q125=$AC$40,'[1]Multi-Field'!Q125=$AC$45,),"x","")</f>
        <v/>
      </c>
      <c r="AS285" s="387" t="str">
        <f>IF(OR('[1]Multi-Field'!Q125=$AC$36,'[1]Multi-Field'!Q125=$AC$41,'[1]Multi-Field'!Q125=$AC$46,),"x","")</f>
        <v/>
      </c>
      <c r="AT285" s="387" t="str">
        <f>IF(OR('[1]Multi-Field'!Q125=$AC$52,'[1]Multi-Field'!Q125=$AC$53,'[1]Multi-Field'!Q125=$AC$54,'[1]Multi-Field'!Q125=$AC$55,'[1]Multi-Field'!Q125=$AC$68,'[1]Multi-Field'!Q125=$AC$69,'[1]Multi-Field'!Q125=$AC$74,'[1]Multi-Field'!Q125=$AC$71,'[1]Multi-Field'!Q125=$AC$70),"x","")</f>
        <v>x</v>
      </c>
      <c r="AU285" s="387" t="str">
        <f>IF('[1]Multi-Field'!Q125=$AC$72,"x","")</f>
        <v/>
      </c>
      <c r="AV285" s="387" t="str">
        <f>IF('[1]Multi-Field'!Q125=$AC$73,"x","")</f>
        <v/>
      </c>
      <c r="AW285" s="387" t="str">
        <f>IF('[1]Multi-Field'!Q125=$AC$83,"x","")</f>
        <v/>
      </c>
      <c r="AX285" s="387" t="str">
        <f>IF('[1]Multi-Field'!Q125=$AC$84,"x","")</f>
        <v/>
      </c>
      <c r="AY285" s="387" t="str">
        <f>IF('[1]Multi-Field'!Q125=$AC$97,"x","")</f>
        <v/>
      </c>
      <c r="AZ285" s="387" t="str">
        <f>IF('[1]Multi-Field'!Q125=$AC$99,"x","")</f>
        <v/>
      </c>
      <c r="BA285" s="387" t="str">
        <f>IF('[1]Multi-Field'!Q125=$AC$104,"x","")</f>
        <v/>
      </c>
      <c r="BB285" s="387" t="str">
        <f>IF('[1]Multi-Field'!Q125=$AC$105,"x","")</f>
        <v/>
      </c>
      <c r="BC285" s="388"/>
      <c r="BF285" s="411" t="s">
        <v>1451</v>
      </c>
      <c r="BG285" s="412">
        <v>3</v>
      </c>
      <c r="BH285" s="412">
        <v>4</v>
      </c>
      <c r="BI285" s="412">
        <v>4</v>
      </c>
      <c r="BJ285" s="409" t="e">
        <f>IF(AND('[1]Single Field'!#REF!=[1]Lists!BF285,'[1]Single Field'!#REF!="Drained"),"x",IF(AND('[1]Single Field'!#REF!=[1]Lists!BF285,'[1]Single Field'!#REF!="Undrained"),O,""))</f>
        <v>#REF!</v>
      </c>
      <c r="BK285" s="409" t="str">
        <f>IF(AND('[1]Multi-Field'!$E$3=[1]Lists!BF285,'[1]Multi-Field'!$F$3="Drained"),BI285,IF(AND('[1]Multi-Field'!$E$3=BF285,'[1]Multi-Field'!$F$3="undrained"),BH285,""))</f>
        <v/>
      </c>
      <c r="BL285" s="409" t="str">
        <f>IF(AND('[1]Multi-Field'!$E$4=BF285,'[1]Multi-Field'!$F$4="Drained"),BI285,IF(AND('[1]Multi-Field'!$E$4=BF285,'[1]Multi-Field'!$F$4="undrained"),BH285,""))</f>
        <v/>
      </c>
      <c r="BM285" s="409" t="str">
        <f>IF(AND('[1]Multi-Field'!$E$5=BF285,'[1]Multi-Field'!$F$5="Drained"),BI285,IF(AND('[1]Multi-Field'!$E$5=BF285,'[1]Multi-Field'!$F$5="undrained"),BH285,""))</f>
        <v/>
      </c>
      <c r="BN285" s="409" t="str">
        <f>IF(AND('[1]Multi-Field'!$E$6=BF285,'[1]Multi-Field'!$F$6="Drained"),BI285,IF(AND('[1]Multi-Field'!$E$6=BF285,'[1]Multi-Field'!$F$6="undrained"),BH285,""))</f>
        <v/>
      </c>
      <c r="BO285" s="409" t="str">
        <f>IF(AND('[1]Multi-Field'!$E$7=BF285,'[1]Multi-Field'!$F$7="Drained"),BI285,IF(AND('[1]Multi-Field'!$E$7=BF285,'[1]Multi-Field'!$F$7="undrained"),BH285,""))</f>
        <v/>
      </c>
      <c r="BP285" s="409" t="str">
        <f>IF(AND('[1]Multi-Field'!$E$8=BF285,'[1]Multi-Field'!$F$8="Drained"),BI285,IF(AND('[1]Multi-Field'!$E$8=BF285,'[1]Multi-Field'!$F$8="undrained"),BH285,""))</f>
        <v/>
      </c>
      <c r="BQ285" s="409" t="str">
        <f>IF(AND('[1]Multi-Field'!$E$9=BF285,'[1]Multi-Field'!$F$9="Drained"),BI285,IF(AND('[1]Multi-Field'!$E$9=BF285,'[1]Multi-Field'!$F$9="undrained"),BH285,""))</f>
        <v/>
      </c>
      <c r="BR285" s="409" t="str">
        <f>IF(AND('[1]Multi-Field'!$E$10=BF285,'[1]Multi-Field'!$F$10="Drained"),BI285,IF(AND('[1]Multi-Field'!$E$10=BF285,'[1]Multi-Field'!$F$10="undrained"),BH285,""))</f>
        <v/>
      </c>
      <c r="BS285" s="409" t="str">
        <f>IF(AND('[1]Multi-Field'!$E$11=BF285,'[1]Multi-Field'!$F$11="Drained"),BI285,IF(AND('[1]Multi-Field'!$E$11=BF285,'[1]Multi-Field'!$F$11="undrained"),BH285,""))</f>
        <v/>
      </c>
      <c r="BT285" s="409" t="str">
        <f>IF(AND('[1]Multi-Field'!$E$12=BF285,'[1]Multi-Field'!$F$12="Drained"),BI285,IF(AND('[1]Multi-Field'!$E$12=BF285,'[1]Multi-Field'!$F$12="undrained"),BH285,""))</f>
        <v/>
      </c>
      <c r="BU285" s="409" t="str">
        <f>IF(AND('[1]Multi-Field'!$E$13=BF285,'[1]Multi-Field'!$F$13="Drained"),BI285,IF(AND('[1]Multi-Field'!$E$3=BF285,'[1]Multi-Field'!$F$13="undrained"),BH285,""))</f>
        <v/>
      </c>
      <c r="BV285" s="409" t="str">
        <f>IF(AND('[1]Multi-Field'!$E$14=BF285,'[1]Multi-Field'!$F$14="Drained"),BI285,IF(AND('[1]Multi-Field'!$E$14=BF285,'[1]Multi-Field'!$F$14="undrained"),BH285,""))</f>
        <v/>
      </c>
      <c r="BW285" s="409" t="str">
        <f>IF(AND('[1]Multi-Field'!$E$15=BF285,'[1]Multi-Field'!$F$15="Drained"),BI285,IF(AND('[1]Multi-Field'!$E$15=BF285,'[1]Multi-Field'!$F$15="undrained"),BH285,""))</f>
        <v/>
      </c>
      <c r="BX285" s="409" t="str">
        <f>IF(AND('[1]Multi-Field'!$E$16=[1]Lists!BF285,'[1]Multi-Field'!$F$16="Drained"),BI285,IF(AND('[1]Multi-Field'!$E$16=[1]Lists!BF285,'[1]Multi-Field'!$F$16="undrained"),BH285,""))</f>
        <v/>
      </c>
      <c r="BY285" s="409" t="str">
        <f>IF(AND('[1]Multi-Field'!$E$17=[1]Lists!BF285,'[1]Multi-Field'!$F$17="Drained"),BI285,IF(AND('[1]Multi-Field'!$E$17=[1]Lists!BF285,'[1]Multi-Field'!$F$17="undrained"),BH285,""))</f>
        <v/>
      </c>
      <c r="BZ285" s="409" t="str">
        <f>IF(AND('[1]Multi-Field'!$E$18=[1]Lists!BF285,'[1]Multi-Field'!$F$18="Drained"),BI285,IF(AND('[1]Multi-Field'!$E$18=[1]Lists!BF285,'[1]Multi-Field'!$F$18="undrained"),BH285,""))</f>
        <v/>
      </c>
      <c r="CA285" s="409" t="str">
        <f>IF(AND('[1]Multi-Field'!$E$19=[1]Lists!BF285,'[1]Multi-Field'!$F$19="Drained"),BI285,IF(AND('[1]Multi-Field'!$E$19=[1]Lists!BF285,'[1]Multi-Field'!$F$19="undrained"),BH285,""))</f>
        <v/>
      </c>
      <c r="CB285" s="409" t="str">
        <f>IF(AND('[1]Multi-Field'!$E$20=[1]Lists!BF285,'[1]Multi-Field'!$F$20="Drained"),BI285,IF(AND('[1]Multi-Field'!$E$20=[1]Lists!BF285,'[1]Multi-Field'!$F$20="undrained"),BH285,""))</f>
        <v/>
      </c>
      <c r="CC285" s="409" t="str">
        <f>IF(AND('[1]Multi-Field'!$E$21=[1]Lists!BF285,'[1]Multi-Field'!$F$21="Drained"),BI285,IF(AND('[1]Multi-Field'!$E$21=[1]Lists!BF285,'[1]Multi-Field'!$F$21="undrained"),BH285,""))</f>
        <v/>
      </c>
      <c r="CD285" s="409" t="str">
        <f>IF(AND('[1]Multi-Field'!$E$22=[1]Lists!BF285,'[1]Multi-Field'!$F$22="Drained"),BI285,IF(AND('[1]Multi-Field'!$E$22=[1]Lists!BF285,'[1]Multi-Field'!$F$22="undrained"),BH285,""))</f>
        <v/>
      </c>
      <c r="CE285" s="409" t="str">
        <f>IF(AND('[1]Multi-Field'!$E$23=[1]Lists!BF285,'[1]Multi-Field'!$F$23="Drained"),BI285,IF(AND('[1]Multi-Field'!$E$23=[1]Lists!BF285,'[1]Multi-Field'!$F$23="undrained"),BH285,""))</f>
        <v/>
      </c>
      <c r="CF285" s="409" t="str">
        <f>IF(AND('[1]Multi-Field'!$E$24=[1]Lists!BF285,'[1]Multi-Field'!$F$24="Drained"),BI285,IF(AND('[1]Multi-Field'!$E$24=[1]Lists!BF285,'[1]Multi-Field'!$F$24="undrained"),BH285,""))</f>
        <v/>
      </c>
      <c r="CG285" s="409" t="str">
        <f>IF(AND('[1]Multi-Field'!$E$25=[1]Lists!BF285,'[1]Multi-Field'!$F$25="Drained"),BI285,IF(AND('[1]Multi-Field'!$E$25=[1]Lists!BF285,'[1]Multi-Field'!$F$25="undrained"),BH285,""))</f>
        <v/>
      </c>
      <c r="CH285" s="409" t="str">
        <f>IF(AND('[1]Multi-Field'!$E$26=[1]Lists!BF285,'[1]Multi-Field'!$F$26="Drained"),BI285,IF(AND('[1]Multi-Field'!$E$26=[1]Lists!BF285,'[1]Multi-Field'!$F$26="undrained"),BH285,""))</f>
        <v/>
      </c>
      <c r="CI285" s="409" t="str">
        <f>IF(AND('[1]Multi-Field'!$E$27=[1]Lists!BF285,'[1]Multi-Field'!$F$27="Drained"),BI285,IF(AND('[1]Multi-Field'!$E$27=[1]Lists!BF285,'[1]Multi-Field'!$F$27="undrained"),BH285,""))</f>
        <v/>
      </c>
      <c r="CJ285" s="409" t="str">
        <f>IF(AND('[1]Multi-Field'!$E$28=[1]Lists!BF285,'[1]Multi-Field'!$F$28="Drained"),BI285,IF(AND('[1]Multi-Field'!$E$28=[1]Lists!BF285,'[1]Multi-Field'!$F$28="undrained"),BH285,""))</f>
        <v/>
      </c>
      <c r="CK285" s="409" t="str">
        <f>IF(AND('[1]Multi-Field'!$E$29=[1]Lists!BF285,'[1]Multi-Field'!$F$29="Drained"),BI285,IF(AND('[1]Multi-Field'!$E$29=[1]Lists!BF285,'[1]Multi-Field'!$F$29="undrained"),BH285,""))</f>
        <v/>
      </c>
      <c r="CL285" s="409" t="str">
        <f>IF(AND('[1]Multi-Field'!$E$30=[1]Lists!BF285,'[1]Multi-Field'!$F$30="Drained"),BI285,IF(AND('[1]Multi-Field'!$E$30=[1]Lists!BF285,'[1]Multi-Field'!$F$30="undrained"),BH285,""))</f>
        <v/>
      </c>
      <c r="CM285" s="409" t="str">
        <f>IF(AND('[1]Multi-Field'!$E$31=[1]Lists!BF285,'[1]Multi-Field'!$F$31="Drained"),BI285,IF(AND('[1]Multi-Field'!$E$31=[1]Lists!BF285,'[1]Multi-Field'!$F$31="undrained"),BH285,""))</f>
        <v/>
      </c>
      <c r="CN285" s="409" t="str">
        <f>IF(AND('[1]Multi-Field'!$E$32=[1]Lists!BF285,'[1]Multi-Field'!$F$32="Drained"),BI285,IF(AND('[1]Multi-Field'!$E$32=[1]Lists!BF285,'[1]Multi-Field'!$F$32="undrained"),BH285,""))</f>
        <v/>
      </c>
      <c r="CO285" s="409" t="str">
        <f>IF(AND('[1]Multi-Field'!$E$33=[1]Lists!BF285,'[1]Multi-Field'!$F$33="Drained"),BI285,IF(AND('[1]Multi-Field'!$E$33=[1]Lists!BF285,'[1]Multi-Field'!$F$33="undrained"),BH285,""))</f>
        <v/>
      </c>
      <c r="CP285" s="409" t="str">
        <f>IF(AND('[1]Multi-Field'!$E$34=[1]Lists!BF285,'[1]Multi-Field'!$F$34="Drained"),BI285,IF(AND('[1]Multi-Field'!$E$34=[1]Lists!BF285,'[1]Multi-Field'!$F$34="undrained"),BH285,""))</f>
        <v/>
      </c>
      <c r="CQ285" s="409" t="str">
        <f>IF(AND('[1]Multi-Field'!$E$35=[1]Lists!BF285,'[1]Multi-Field'!$F$35="Drained"),BI285,IF(AND('[1]Multi-Field'!$E$35=[1]Lists!BF285,'[1]Multi-Field'!$F$35="undrained"),BH285,""))</f>
        <v/>
      </c>
      <c r="CR285" s="409" t="str">
        <f>IF(AND('[1]Multi-Field'!$E$36=[1]Lists!BF285,'[1]Multi-Field'!$F$36="Drained"),BI285,IF(AND('[1]Multi-Field'!$E$36=[1]Lists!BF285,'[1]Multi-Field'!$F$36="undrained"),BH285,""))</f>
        <v/>
      </c>
      <c r="CS285" s="409" t="str">
        <f>IF(AND('[1]Multi-Field'!$E$37=[1]Lists!BF285,'[1]Multi-Field'!$F$37="Drained"),BI285,IF(AND('[1]Multi-Field'!$E$37=[1]Lists!BF285,'[1]Multi-Field'!$F$37="undrained"),BH285,""))</f>
        <v/>
      </c>
      <c r="CT285" s="409" t="str">
        <f>IF(AND('[1]Multi-Field'!$E$38=[1]Lists!BF285,'[1]Multi-Field'!$F$38="Drained"),BI285,IF(AND('[1]Multi-Field'!$E$38=[1]Lists!BF285,'[1]Multi-Field'!$F$38="undrained"),BH285,""))</f>
        <v/>
      </c>
      <c r="CU285" s="409" t="str">
        <f>IF(AND('[1]Multi-Field'!$E$39=[1]Lists!BF285,'[1]Multi-Field'!$F$39="Drained"),BI285,IF(AND('[1]Multi-Field'!$E$39=[1]Lists!BF285,'[1]Multi-Field'!$F$39="undrained"),BH285,""))</f>
        <v/>
      </c>
      <c r="CV285" s="409" t="str">
        <f>IF(AND('[1]Multi-Field'!$E$40=[1]Lists!BF285,'[1]Multi-Field'!$F$40="Drained"),BI285,IF(AND('[1]Multi-Field'!$E$40=[1]Lists!BF285,'[1]Multi-Field'!$F$40="undrained"),BH285,""))</f>
        <v/>
      </c>
      <c r="CW285" s="409" t="str">
        <f>IF(AND('[1]Multi-Field'!$E$41=[1]Lists!BF285,'[1]Multi-Field'!$F$40="Drained"),BI285,IF(AND('[1]Multi-Field'!$E$40=[1]Lists!BF285,'[1]Multi-Field'!$F$40="undrained"),BH285,""))</f>
        <v/>
      </c>
      <c r="CX285" s="409" t="str">
        <f>IF(AND('[1]Multi-Field'!$E$42=[1]Lists!BF285,'[1]Multi-Field'!$F$42="Drained"),BI285,IF(AND('[1]Multi-Field'!$E$42=[1]Lists!BF285,'[1]Multi-Field'!$F$42="undrained"),BH285,""))</f>
        <v/>
      </c>
      <c r="CY285" s="409" t="str">
        <f>IF(AND('[1]Multi-Field'!$E$43=[1]Lists!BF285,'[1]Multi-Field'!$F$43="Drained"),BI285,IF(AND('[1]Multi-Field'!$E$43=[1]Lists!BF285,'[1]Multi-Field'!$F$43="undrained"),BH285,""))</f>
        <v/>
      </c>
      <c r="CZ285" s="409" t="str">
        <f>IF(AND('[1]Multi-Field'!$E$44=[1]Lists!BF285,'[1]Multi-Field'!$F$44="Drained"),BI285,IF(AND('[1]Multi-Field'!$E$44=[1]Lists!BF285,'[1]Multi-Field'!$F$44="undrained"),BH285,""))</f>
        <v/>
      </c>
      <c r="DA285" s="409" t="str">
        <f>IF(AND('[1]Multi-Field'!$E$45=[1]Lists!BF285,'[1]Multi-Field'!$F$45="Drained"),BI285,IF(AND('[1]Multi-Field'!$E$45=[1]Lists!BF285,'[1]Multi-Field'!$F$45="undrained"),BH285,""))</f>
        <v/>
      </c>
      <c r="DB285" s="409" t="str">
        <f>IF(AND('[1]Multi-Field'!$E$46=[1]Lists!BF285,'[1]Multi-Field'!$F$46="Drained"),BI285,IF(AND('[1]Multi-Field'!$E$46=[1]Lists!BF285,'[1]Multi-Field'!$F$46="undrained"),BH285,""))</f>
        <v/>
      </c>
      <c r="DC285" s="409" t="str">
        <f>IF(AND('[1]Multi-Field'!$E$47=[1]Lists!BF285,'[1]Multi-Field'!$F$47="Drained"),BI285,IF(AND('[1]Multi-Field'!$E$47=[1]Lists!BF285,'[1]Multi-Field'!$F$47="undrained"),BH285,""))</f>
        <v/>
      </c>
      <c r="DD285" s="409" t="str">
        <f>IF(AND('[1]Multi-Field'!$E$48=[1]Lists!BF285,'[1]Multi-Field'!$F$48="Drained"),BI285,IF(AND('[1]Multi-Field'!$E$48=[1]Lists!BF285,'[1]Multi-Field'!$F$48="undrained"),BH285,""))</f>
        <v/>
      </c>
      <c r="DE285" s="409" t="str">
        <f>IF(AND('[1]Multi-Field'!$E$49=[1]Lists!BF285,'[1]Multi-Field'!$F$49="Drained"),BI285,IF(AND('[1]Multi-Field'!$E$49=[1]Lists!BF285,'[1]Multi-Field'!$F$9="undrained"),BH285,""))</f>
        <v/>
      </c>
      <c r="DF285" s="409" t="str">
        <f>IF(AND('[1]Multi-Field'!$E$50=[1]Lists!BF285,'[1]Multi-Field'!$F$50="Drained"),BI285,IF(AND('[1]Multi-Field'!$E$50=[1]Lists!BF285,'[1]Multi-Field'!$F$50="undrained"),BH285,""))</f>
        <v/>
      </c>
      <c r="DG285" s="409" t="str">
        <f>IF(AND('[1]Multi-Field'!$E$51=[1]Lists!BF285,'[1]Multi-Field'!$F$51="Drained"),BI285,IF(AND('[1]Multi-Field'!$E$51=[1]Lists!BF285,'[1]Multi-Field'!$F$51="undrained"),BH285,""))</f>
        <v/>
      </c>
      <c r="DH285" s="409" t="str">
        <f>IF(AND('[1]Multi-Field'!$E$52=[1]Lists!BF285,'[1]Multi-Field'!$F$52="Drained"),BI285,IF(AND('[1]Multi-Field'!$E$52=[1]Lists!BF285,'[1]Multi-Field'!$F$52="undrained"),BH285,""))</f>
        <v/>
      </c>
      <c r="DI285" s="409" t="str">
        <f>IF(AND('[1]Multi-Field'!$E$53=[1]Lists!BF285,'[1]Multi-Field'!$F$53="Drained"),BI285,IF(AND('[1]Multi-Field'!$E$53=[1]Lists!BF285,'[1]Multi-Field'!$F$53="undrained"),BH285,""))</f>
        <v/>
      </c>
      <c r="DJ285" s="409" t="str">
        <f>IF(AND('[1]Multi-Field'!$E$54=[1]Lists!BF285,'[1]Multi-Field'!$F$54="Drained"),BI285,IF(AND('[1]Multi-Field'!$E$54=[1]Lists!BF285,'[1]Multi-Field'!$F$54="undrained"),BH285,""))</f>
        <v/>
      </c>
      <c r="DK285" s="409" t="str">
        <f>IF(AND('[1]Multi-Field'!$E$55=[1]Lists!BF285,'[1]Multi-Field'!$F$55="Drained"),BI285,IF(AND('[1]Multi-Field'!$E$55=[1]Lists!BF285,'[1]Multi-Field'!$F$55="undrained"),BH285,""))</f>
        <v/>
      </c>
      <c r="DL285" s="409" t="str">
        <f>IF(AND('[1]Multi-Field'!$E$56=[1]Lists!BF285,'[1]Multi-Field'!$F$56="Drained"),BI285,IF(AND('[1]Multi-Field'!$E$56=[1]Lists!BF285,'[1]Multi-Field'!$F$56="undrained"),BH285,""))</f>
        <v/>
      </c>
      <c r="DM285" s="409" t="str">
        <f>IF(AND('[1]Multi-Field'!$E$57=[1]Lists!BF285,'[1]Multi-Field'!$F$57="Drained"),BI285,IF(AND('[1]Multi-Field'!$E$57=[1]Lists!BF285,'[1]Multi-Field'!$F$57="undrained"),BH285,""))</f>
        <v/>
      </c>
      <c r="DN285" s="409" t="str">
        <f>IF(AND('[1]Multi-Field'!$E$58=[1]Lists!BF285,'[1]Multi-Field'!$F$58="Drained"),BI285,IF(AND('[1]Multi-Field'!$E$58=[1]Lists!BF285,'[1]Multi-Field'!$F$58="undrained"),BH285,""))</f>
        <v/>
      </c>
      <c r="DO285" s="409" t="str">
        <f>IF(AND('[1]Multi-Field'!$E$59=[1]Lists!BF285,'[1]Multi-Field'!$F$59="Drained"),BI285,IF(AND('[1]Multi-Field'!$E$59=[1]Lists!BF285,'[1]Multi-Field'!$F$59="undrained"),BH285,""))</f>
        <v/>
      </c>
      <c r="DP285" s="409" t="str">
        <f>IF(AND('[1]Multi-Field'!$E$60=[1]Lists!BF285,'[1]Multi-Field'!$F$60="Drained"),BI285,IF(AND('[1]Multi-Field'!$E$60=[1]Lists!BF285,'[1]Multi-Field'!$F$60="undrained"),BH285,""))</f>
        <v/>
      </c>
      <c r="DQ285" s="409" t="str">
        <f>IF(AND('[1]Multi-Field'!$E$61=[1]Lists!BF285,'[1]Multi-Field'!$F$61="Drained"),BI285,IF(AND('[1]Multi-Field'!$E$61=[1]Lists!BF285,'[1]Multi-Field'!$F$61="undrained"),BH285,""))</f>
        <v/>
      </c>
      <c r="DR285" s="409" t="str">
        <f>IF(AND('[1]Multi-Field'!$E$62=[1]Lists!BF285,'[1]Multi-Field'!$F$62="Drained"),BI285,IF(AND('[1]Multi-Field'!$E$62=[1]Lists!BF285,'[1]Multi-Field'!$F$62="undrained"),BH285,""))</f>
        <v/>
      </c>
      <c r="DS285" s="409" t="str">
        <f>IF(AND('[1]Multi-Field'!$E$63=[1]Lists!BF285,'[1]Multi-Field'!$F$63="Drained"),BI285,IF(AND('[1]Multi-Field'!$E$63=[1]Lists!BF285,'[1]Multi-Field'!$F$63="undrained"),BH285,""))</f>
        <v/>
      </c>
      <c r="DT285" s="409" t="str">
        <f>IF(AND('[1]Multi-Field'!$E$64=[1]Lists!BF285,'[1]Multi-Field'!$F$64="Drained"),BI285,IF(AND('[1]Multi-Field'!$E$64=[1]Lists!BF285,'[1]Multi-Field'!$F$64="undrained"),BH285,""))</f>
        <v/>
      </c>
      <c r="DU285" s="409" t="str">
        <f>IF(AND('[1]Multi-Field'!$E$65=[1]Lists!BF285,'[1]Multi-Field'!$F$65="Drained"),BI285,IF(AND('[1]Multi-Field'!$E$65=[1]Lists!BF285,'[1]Multi-Field'!$F$65="undrained"),BH285,""))</f>
        <v/>
      </c>
      <c r="DV285" s="409" t="str">
        <f>IF(AND('[1]Multi-Field'!$E$66=[1]Lists!BF285,'[1]Multi-Field'!$F$66="Drained"),BI285,IF(AND('[1]Multi-Field'!$E$66=[1]Lists!BF285,'[1]Multi-Field'!$F$66="undrained"),BH285,""))</f>
        <v/>
      </c>
      <c r="DW285" s="409" t="str">
        <f>IF(AND('[1]Multi-Field'!$E$67=[1]Lists!BF285,'[1]Multi-Field'!$F$67="Drained"),BI285,IF(AND('[1]Multi-Field'!$E$67=[1]Lists!BF285,'[1]Multi-Field'!$F$67="undrained"),BH285,""))</f>
        <v/>
      </c>
      <c r="DX285" s="409" t="str">
        <f>IF(AND('[1]Multi-Field'!$E$68=[1]Lists!BF285,'[1]Multi-Field'!$F$68="Drained"),BI285,IF(AND('[1]Multi-Field'!$E$68=[1]Lists!BF285,'[1]Multi-Field'!$F$68="undrained"),BH285,""))</f>
        <v/>
      </c>
      <c r="DY285" s="409" t="str">
        <f>IF(AND('[1]Multi-Field'!$E$69=[1]Lists!BF285,'[1]Multi-Field'!$F$69="Drained"),BI285,IF(AND('[1]Multi-Field'!$E$69=[1]Lists!BF285,'[1]Multi-Field'!$F$69="undrained"),BH285,""))</f>
        <v/>
      </c>
      <c r="DZ285" s="409" t="str">
        <f>IF(AND('[1]Multi-Field'!$E$70=[1]Lists!BF285,'[1]Multi-Field'!$F$70="Drained"),BI285,IF(AND('[1]Multi-Field'!$E$70=[1]Lists!BF285,'[1]Multi-Field'!$F$70="undrained"),BH285,""))</f>
        <v/>
      </c>
      <c r="EA285" s="409" t="str">
        <f>IF(AND('[1]Multi-Field'!$E$71=[1]Lists!BF285,'[1]Multi-Field'!$F$71="Drained"),BI285,IF(AND('[1]Multi-Field'!$E$71=[1]Lists!BF285,'[1]Multi-Field'!$F$71="undrained"),BH285,""))</f>
        <v/>
      </c>
      <c r="EB285" s="409" t="str">
        <f>IF(AND('[1]Multi-Field'!$E$72=[1]Lists!BF285,'[1]Multi-Field'!$F$72="Drained"),BI285,IF(AND('[1]Multi-Field'!$E$72=[1]Lists!BF285,'[1]Multi-Field'!$F$72="undrained"),BH285,""))</f>
        <v/>
      </c>
      <c r="EC285" s="409" t="str">
        <f>IF(AND('[1]Multi-Field'!$E$73=[1]Lists!BF285,'[1]Multi-Field'!$F$73="Drained"),BI285,IF(AND('[1]Multi-Field'!$E$73=[1]Lists!BF285,'[1]Multi-Field'!$F$73="undrained"),BH285,""))</f>
        <v/>
      </c>
      <c r="ED285" s="409" t="str">
        <f>IF(AND('[1]Multi-Field'!$E$74=[1]Lists!BF285,'[1]Multi-Field'!$F$74="Drained"),BI285,IF(AND('[1]Multi-Field'!$E$74=[1]Lists!BF285,'[1]Multi-Field'!$F$74="undrained"),BH285,""))</f>
        <v/>
      </c>
      <c r="EE285" s="409" t="str">
        <f>IF(AND('[1]Multi-Field'!$E$75=[1]Lists!BF285,'[1]Multi-Field'!$F$75="Drained"),BI285,IF(AND('[1]Multi-Field'!$E$75=[1]Lists!BF285,'[1]Multi-Field'!$F$75="undrained"),BH285,""))</f>
        <v/>
      </c>
      <c r="EF285" s="409" t="str">
        <f>IF(AND('[1]Multi-Field'!$E$76=[1]Lists!BF285,'[1]Multi-Field'!$F$76="Drained"),BI285,IF(AND('[1]Multi-Field'!$E$76=[1]Lists!BF285,'[1]Multi-Field'!$F$6="undrained"),BH285,""))</f>
        <v/>
      </c>
      <c r="EG285" s="409" t="str">
        <f>IF(AND('[1]Multi-Field'!$E$77=[1]Lists!BF285,'[1]Multi-Field'!$F$77="Drained"),BI285,IF(AND('[1]Multi-Field'!$E$77=[1]Lists!BF285,'[1]Multi-Field'!$F$77="undrained"),BH285,""))</f>
        <v/>
      </c>
      <c r="EH285" s="409" t="str">
        <f>IF(AND('[1]Multi-Field'!$E$78=[1]Lists!BF285,'[1]Multi-Field'!$F$78="Drained"),BI285,IF(AND('[1]Multi-Field'!$E$78=[1]Lists!BF285,'[1]Multi-Field'!$F$78="undrained"),BH285,""))</f>
        <v/>
      </c>
      <c r="EI285" s="409" t="str">
        <f>IF(AND('[1]Multi-Field'!$E$79=[1]Lists!BF285,'[1]Multi-Field'!$F$79="Drained"),BI285,IF(AND('[1]Multi-Field'!$E$79=[1]Lists!BF285,'[1]Multi-Field'!$F$79="undrained"),BH285,""))</f>
        <v/>
      </c>
      <c r="EJ285" s="409" t="str">
        <f>IF(AND('[1]Multi-Field'!$E$80=[1]Lists!BF285,'[1]Multi-Field'!$F$80="Drained"),BI285,IF(AND('[1]Multi-Field'!$E$80=[1]Lists!BF285,'[1]Multi-Field'!$F$80="undrained"),BH285,""))</f>
        <v/>
      </c>
      <c r="EK285" s="409" t="str">
        <f>IF(AND('[1]Multi-Field'!$E$81=[1]Lists!BF285,'[1]Multi-Field'!$F$81="Drained"),BI285,IF(AND('[1]Multi-Field'!$E$81=[1]Lists!BF285,'[1]Multi-Field'!$F$81="undrained"),BH285,""))</f>
        <v/>
      </c>
      <c r="EL285" s="409" t="str">
        <f>IF(AND('[1]Multi-Field'!$E$82=[1]Lists!BF285,'[1]Multi-Field'!$F$82="Drained"),BI285,IF(AND('[1]Multi-Field'!$E$82=[1]Lists!BF285,'[1]Multi-Field'!$F$82="undrained"),BH285,""))</f>
        <v/>
      </c>
      <c r="EM285" s="409" t="str">
        <f>IF(AND('[1]Multi-Field'!$E$83=[1]Lists!BF285,'[1]Multi-Field'!$F$83="Drained"),BI285,IF(AND('[1]Multi-Field'!$E$83=[1]Lists!BF285,'[1]Multi-Field'!$F$83="undrained"),BH285,""))</f>
        <v/>
      </c>
      <c r="EN285" s="409" t="str">
        <f>IF(AND('[1]Multi-Field'!$E$84=[1]Lists!BF285,'[1]Multi-Field'!$F$84="Drained"),BI285,IF(AND('[1]Multi-Field'!$E$84=[1]Lists!BF285,'[1]Multi-Field'!$F$84="undrained"),BH285,""))</f>
        <v/>
      </c>
      <c r="EO285" s="409" t="str">
        <f>IF(AND('[1]Multi-Field'!$E$85=[1]Lists!BF285,'[1]Multi-Field'!$F$85="Drained"),BI285,IF(AND('[1]Multi-Field'!$E$85=[1]Lists!BF285,'[1]Multi-Field'!$F$85="undrained"),BH285,""))</f>
        <v/>
      </c>
      <c r="EP285" s="409" t="str">
        <f>IF(AND('[1]Multi-Field'!$E$86=[1]Lists!BF285,'[1]Multi-Field'!$F$86="Drained"),BI285,IF(AND('[1]Multi-Field'!$E$86=[1]Lists!BF285,'[1]Multi-Field'!$F$86="undrained"),BH285,""))</f>
        <v/>
      </c>
      <c r="EQ285" s="409" t="str">
        <f>IF(AND('[1]Multi-Field'!$E$87=[1]Lists!BF285,'[1]Multi-Field'!$F$87="Drained"),BI285,IF(AND('[1]Multi-Field'!$E$87=[1]Lists!BF285,'[1]Multi-Field'!$F$87="undrained"),BH285,""))</f>
        <v/>
      </c>
      <c r="ER285" s="409" t="str">
        <f>IF(AND('[1]Multi-Field'!$E$88=[1]Lists!BF285,'[1]Multi-Field'!$F$88="Drained"),BI285,IF(AND('[1]Multi-Field'!$E$88=[1]Lists!BF285,'[1]Multi-Field'!$F$88="undrained"),BH285,""))</f>
        <v/>
      </c>
      <c r="ES285" s="409" t="str">
        <f>IF(AND('[1]Multi-Field'!$E$89=[1]Lists!BF285,'[1]Multi-Field'!$F$89="Drained"),BI285,IF(AND('[1]Multi-Field'!$E$89=[1]Lists!BF285,'[1]Multi-Field'!$F$89="undrained"),BH285,""))</f>
        <v/>
      </c>
      <c r="ET285" s="409" t="str">
        <f>IF(AND('[1]Multi-Field'!$E$90=[1]Lists!BF285,'[1]Multi-Field'!$F$90="Drained"),BI285,IF(AND('[1]Multi-Field'!$E$90=[1]Lists!BF285,'[1]Multi-Field'!$F$90="undrained"),BH285,""))</f>
        <v/>
      </c>
      <c r="EU285" s="409" t="str">
        <f>IF(AND('[1]Multi-Field'!$E$91=[1]Lists!BF285,'[1]Multi-Field'!$F$91="Drained"),BI285,IF(AND('[1]Multi-Field'!$E$91=[1]Lists!BF285,'[1]Multi-Field'!$F$91="undrained"),BH285,""))</f>
        <v/>
      </c>
      <c r="EV285" s="409" t="str">
        <f>IF(AND('[1]Multi-Field'!$E$92=[1]Lists!BF285,'[1]Multi-Field'!$F$92="Drained"),BI285,IF(AND('[1]Multi-Field'!$E$92=[1]Lists!BF285,'[1]Multi-Field'!$F$92="undrained"),BH285,""))</f>
        <v/>
      </c>
      <c r="EW285" s="409" t="str">
        <f>IF(AND('[1]Multi-Field'!$E$93=[1]Lists!BF285,'[1]Multi-Field'!$F$93="Drained"),BI285,IF(AND('[1]Multi-Field'!$E$93=[1]Lists!BF285,'[1]Multi-Field'!$F$93="undrained"),BH285,""))</f>
        <v/>
      </c>
      <c r="EX285" s="409" t="str">
        <f>IF(AND('[1]Multi-Field'!$E$94=[1]Lists!BF285,'[1]Multi-Field'!$F$94="Drained"),BI285,IF(AND('[1]Multi-Field'!$E$94=[1]Lists!BF285,'[1]Multi-Field'!$F$94="undrained"),BH285,""))</f>
        <v/>
      </c>
      <c r="EY285" s="409" t="str">
        <f>IF(AND('[1]Multi-Field'!$E$95=[1]Lists!BF285,'[1]Multi-Field'!$F$95="Drained"),BI285,IF(AND('[1]Multi-Field'!$E$95=[1]Lists!BF285,'[1]Multi-Field'!$F$95="undrained"),BH285,""))</f>
        <v/>
      </c>
      <c r="EZ285" s="409" t="str">
        <f>IF(AND('[1]Multi-Field'!$E$96=[1]Lists!BF285,'[1]Multi-Field'!$F$96="Drained"),BI285,IF(AND('[1]Multi-Field'!$E$96=[1]Lists!BF285,'[1]Multi-Field'!$F$96="undrained"),BH285,""))</f>
        <v/>
      </c>
      <c r="FA285" s="409" t="str">
        <f>IF(AND('[1]Multi-Field'!$E$97=[1]Lists!BF285,'[1]Multi-Field'!$F$97="Drained"),BI285,IF(AND('[1]Multi-Field'!$E$97=[1]Lists!BF285,'[1]Multi-Field'!$F$97="undrained"),BH285,""))</f>
        <v/>
      </c>
      <c r="FB285" s="409" t="str">
        <f>IF(AND('[1]Multi-Field'!$E$98=[1]Lists!BF285,'[1]Multi-Field'!$F$98="Drained"),BI285,IF(AND('[1]Multi-Field'!$E$98=[1]Lists!BF285,'[1]Multi-Field'!$F$98="undrained"),BH285,""))</f>
        <v/>
      </c>
      <c r="FC285" s="409" t="str">
        <f>IF(AND('[1]Multi-Field'!$E$99=[1]Lists!BF285,'[1]Multi-Field'!$F$99="Drained"),BI285,IF(AND('[1]Multi-Field'!$E$99=[1]Lists!BF285,'[1]Multi-Field'!$F$99="undrained"),BH285,""))</f>
        <v/>
      </c>
      <c r="FD285" s="409" t="str">
        <f>IF(AND('[1]Multi-Field'!$E$100=[1]Lists!BF285,'[1]Multi-Field'!$F$100="Drained"),BI285,IF(AND('[1]Multi-Field'!$E$100=[1]Lists!BF285,'[1]Multi-Field'!$F$100="undrained"),BH285,""))</f>
        <v/>
      </c>
      <c r="FE285" s="409" t="str">
        <f>IF(AND('[1]Multi-Field'!$E$101=[1]Lists!BF285,'[1]Multi-Field'!$F$101="Drained"),BI285,IF(AND('[1]Multi-Field'!$E$101=[1]Lists!BF285,'[1]Multi-Field'!$F$101="undrained"),BH285,""))</f>
        <v/>
      </c>
      <c r="FF285" s="409" t="str">
        <f>IF(AND('[1]Multi-Field'!$E$102=[1]Lists!BF285,'[1]Multi-Field'!$F$102="Drained"),BI285,IF(AND('[1]Multi-Field'!$E$102=[1]Lists!BF285,'[1]Multi-Field'!$F$102="undrained"),BH285,""))</f>
        <v/>
      </c>
      <c r="FG285" s="409" t="str">
        <f>IF(AND('[1]Multi-Field'!$E$103=[1]Lists!BF285,'[1]Multi-Field'!$F$103="Drained"),BI285,IF(AND('[1]Multi-Field'!$E$103=[1]Lists!BF285,'[1]Multi-Field'!$F$103="undrained"),BH285,""))</f>
        <v/>
      </c>
      <c r="FH285" s="409" t="str">
        <f>IF(AND('[1]Multi-Field'!$E$104=[1]Lists!BF285,'[1]Multi-Field'!$F$104="Drained"),BI285,IF(AND('[1]Multi-Field'!$E$104=[1]Lists!BF285,'[1]Multi-Field'!$F$104="undrained"),BH285,""))</f>
        <v/>
      </c>
      <c r="FI285" s="409" t="str">
        <f>IF(AND('[1]Multi-Field'!$E$105=[1]Lists!BF285,'[1]Multi-Field'!$F$105="Drained"),BI285,IF(AND('[1]Multi-Field'!$E$105=[1]Lists!BF285,'[1]Multi-Field'!$F$105="undrained"),BH285,""))</f>
        <v/>
      </c>
      <c r="FJ285" s="409" t="str">
        <f>IF(AND('[1]Multi-Field'!$E$106=[1]Lists!BF285,'[1]Multi-Field'!$F$106="Drained"),BI285,IF(AND('[1]Multi-Field'!$E$106=[1]Lists!BF285,'[1]Multi-Field'!$F$106="undrained"),BH285,""))</f>
        <v/>
      </c>
      <c r="FK285" s="409" t="str">
        <f>IF(AND('[1]Multi-Field'!$E$107=[1]Lists!BF285,'[1]Multi-Field'!$F$107="Drained"),BI285,IF(AND('[1]Multi-Field'!$E$107=[1]Lists!BF285,'[1]Multi-Field'!$F$107="undrained"),BH285,""))</f>
        <v/>
      </c>
      <c r="FL285" s="409" t="str">
        <f>IF(AND('[1]Multi-Field'!$E$108=[1]Lists!BF285,'[1]Multi-Field'!$F$108="Drained"),BI285,IF(AND('[1]Multi-Field'!$E$108=[1]Lists!BF285,'[1]Multi-Field'!$F$108="undrained"),BH285,""))</f>
        <v/>
      </c>
      <c r="FM285" s="409" t="str">
        <f>IF(AND('[1]Multi-Field'!$E$109=[1]Lists!BF285,'[1]Multi-Field'!$F$109="Drained"),BI285,IF(AND('[1]Multi-Field'!$E$109=[1]Lists!BF285,'[1]Multi-Field'!$F$109="undrained"),BH285,""))</f>
        <v/>
      </c>
      <c r="FN285" s="409" t="str">
        <f>IF(AND('[1]Multi-Field'!$E$110=[1]Lists!BF285,'[1]Multi-Field'!$F$110="Drained"),BI285,IF(AND('[1]Multi-Field'!$E$110=[1]Lists!BF285,'[1]Multi-Field'!$F$110="undrained"),BH285,""))</f>
        <v/>
      </c>
      <c r="FO285" s="409" t="str">
        <f>IF(AND('[1]Multi-Field'!$E$111=[1]Lists!BF285,'[1]Multi-Field'!$F$111="Drained"),BI285,IF(AND('[1]Multi-Field'!$E$111=[1]Lists!BF285,'[1]Multi-Field'!$F$111="undrained"),BH285,""))</f>
        <v/>
      </c>
      <c r="FP285" s="409" t="str">
        <f>IF(AND('[1]Multi-Field'!$E$112=[1]Lists!BF285,'[1]Multi-Field'!$F$112="Drained"),BI285,IF(AND('[1]Multi-Field'!$E$112=[1]Lists!BF285,'[1]Multi-Field'!$F$112="undrained"),BH285,""))</f>
        <v/>
      </c>
      <c r="FQ285" s="409" t="str">
        <f>IF(AND('[1]Multi-Field'!$E$113=[1]Lists!BF285,'[1]Multi-Field'!$F$113="Drained"),BI285,IF(AND('[1]Multi-Field'!$E$113=[1]Lists!BF285,'[1]Multi-Field'!$F$113="undrained"),BH285,""))</f>
        <v/>
      </c>
      <c r="FR285" s="409" t="str">
        <f>IF(AND('[1]Multi-Field'!$E$114=[1]Lists!BF285,'[1]Multi-Field'!$F$114="Drained"),BI285,IF(AND('[1]Multi-Field'!$E$114=[1]Lists!BF285,'[1]Multi-Field'!$F$114="undrained"),BH285,""))</f>
        <v/>
      </c>
      <c r="FS285" s="409" t="str">
        <f>IF(AND('[1]Multi-Field'!$E$115=[1]Lists!BF285,'[1]Multi-Field'!$F$115="Drained"),BI285,IF(AND('[1]Multi-Field'!$E$115=[1]Lists!BF285,'[1]Multi-Field'!$F$115="undrained"),BH285,""))</f>
        <v/>
      </c>
      <c r="FT285" s="409" t="str">
        <f>IF(AND('[1]Multi-Field'!$E$116=[1]Lists!BF285,'[1]Multi-Field'!$F$116="Drained"),BI285,IF(AND('[1]Multi-Field'!$E$116=[1]Lists!BF285,'[1]Multi-Field'!$F$116="undrained"),BH285,""))</f>
        <v/>
      </c>
      <c r="FU285" s="409" t="str">
        <f>IF(AND('[1]Multi-Field'!$E$117=[1]Lists!BF285,'[1]Multi-Field'!$F$117="Drained"),BI285,IF(AND('[1]Multi-Field'!$E$117=[1]Lists!BF285,'[1]Multi-Field'!$F$117="undrained"),BH285,""))</f>
        <v/>
      </c>
      <c r="FV285" s="409" t="str">
        <f>IF(AND('[1]Multi-Field'!$E$118=[1]Lists!BF285,'[1]Multi-Field'!$F$118="Drained"),BI285,IF(AND('[1]Multi-Field'!$E$118=[1]Lists!BF285,'[1]Multi-Field'!$F$118="undrained"),BH285,""))</f>
        <v/>
      </c>
      <c r="FW285" s="409" t="str">
        <f>IF(AND('[1]Multi-Field'!$E$119=[1]Lists!BF285,'[1]Multi-Field'!$F$119="Drained"),BI285,IF(AND('[1]Multi-Field'!$E$119=[1]Lists!BF285,'[1]Multi-Field'!$F$119="undrained"),BH285,""))</f>
        <v/>
      </c>
      <c r="FX285" s="409" t="str">
        <f>IF(AND('[1]Multi-Field'!$E$120=[1]Lists!BF285,'[1]Multi-Field'!$F$120="Drained"),BI285,IF(AND('[1]Multi-Field'!$E$120=[1]Lists!BF285,'[1]Multi-Field'!$F$120="undrained"),BH285,""))</f>
        <v/>
      </c>
    </row>
    <row r="286" spans="1:180" ht="13.5" customHeight="1">
      <c r="A286" s="7" t="s">
        <v>372</v>
      </c>
      <c r="B286" s="7"/>
      <c r="C286" s="7"/>
      <c r="D286" s="8">
        <v>55</v>
      </c>
      <c r="E286" s="8">
        <f t="shared" si="46"/>
        <v>58</v>
      </c>
      <c r="F286" s="8">
        <f t="shared" si="47"/>
        <v>62</v>
      </c>
      <c r="G286" s="8">
        <v>65</v>
      </c>
      <c r="H286" s="8">
        <v>65</v>
      </c>
      <c r="I286" s="8">
        <f t="shared" si="50"/>
        <v>68</v>
      </c>
      <c r="J286" s="8">
        <f t="shared" si="51"/>
        <v>72</v>
      </c>
      <c r="K286" s="8">
        <v>75</v>
      </c>
      <c r="L286" s="8">
        <v>75</v>
      </c>
      <c r="M286" s="8">
        <f t="shared" si="48"/>
        <v>85</v>
      </c>
      <c r="N286" s="8">
        <f t="shared" si="49"/>
        <v>95</v>
      </c>
      <c r="O286" s="8">
        <v>105</v>
      </c>
      <c r="P286" s="391">
        <v>261</v>
      </c>
      <c r="Q286" s="394"/>
      <c r="R286" s="395" t="b">
        <f>IF(OR('Multi-Field'!AA263=Lists!$AC$42,'Multi-Field'!AA263=Lists!$AC$43),IF('Multi-Field'!Z263="x",(IF('Multi-Field'!AC263=Lists!$Q$11,Lists!$R$11,IF('Multi-Field'!AC263=Lists!$Q$12,Lists!$R$12,IF('Multi-Field'!AC263=Lists!$Q$13,Lists!$R$13,IF('Multi-Field'!AC263=Lists!$Q$14,Lists!$R$14))))),IF('Multi-Field'!X263="x",(IF('Multi-Field'!AC263=Lists!$Q$11,Lists!$S$11,IF('Multi-Field'!AC263=Lists!$Q$12,Lists!$S$12,IF('Multi-Field'!AC263=Lists!$Q$13,Lists!$S$13,IF('Multi-Field'!AC263=Lists!$Q$14,Lists!$S$14))))),IF('Multi-Field'!V263="x",(IF('Multi-Field'!AC263=Lists!$Q$11,Lists!$T$11,IF('Multi-Field'!AC263=Lists!$Q$12,Lists!$T$12,IF('Multi-Field'!AC263=Lists!$Q$13,Lists!$T$13,IF('Multi-Field'!AC263=Lists!$Q$14,Lists!$T$14))))),0))))</f>
        <v>0</v>
      </c>
      <c r="S286" s="395" t="str">
        <f t="shared" si="52"/>
        <v/>
      </c>
      <c r="T286" s="395"/>
      <c r="U286" s="396"/>
      <c r="AI286" s="384">
        <f>'[1]Multi-Field'!B282</f>
        <v>0</v>
      </c>
      <c r="AJ286" s="387" t="str">
        <f>IF(OR('[1]Multi-Field'!Q126=[1]Lists!$AC$42,'[1]Multi-Field'!Q126=[1]Lists!$AC$43),"x","")</f>
        <v/>
      </c>
      <c r="AK286" s="387" t="str">
        <f>IF(OR('[1]Multi-Field'!Q126=[1]Lists!$AC$6,'[1]Multi-Field'!Q126=$AC$2,'[1]Multi-Field'!Q126=$AC$4),"x","")</f>
        <v/>
      </c>
      <c r="AL286" s="387" t="str">
        <f>IF(OR('[1]Multi-Field'!Q126=[1]Lists!$AC$7,'[1]Multi-Field'!Q126=$AC$3,'[1]Multi-Field'!Q126=$AC$5),"x","")</f>
        <v/>
      </c>
      <c r="AM286" s="387" t="str">
        <f>IF(OR('[1]Multi-Field'!Q126=$AC$23,'[1]Multi-Field'!Q126=$AC$13,'[1]Multi-Field'!Q126=$AC$9,'[1]Multi-Field'!Q126=$AC$19,'[1]Multi-Field'!Q126=$AC$47),"x","")</f>
        <v/>
      </c>
      <c r="AN286" s="387" t="str">
        <f>IF(OR('[1]Multi-Field'!Q126=$AC$24,'[1]Multi-Field'!Q126=$AC$14,'[1]Multi-Field'!Q126=$AC$10,'[1]Multi-Field'!Q126=$AC$22,'[1]Multi-Field'!Q126=$AC$48),"x","")</f>
        <v/>
      </c>
      <c r="AO286" s="387" t="str">
        <f>IF(OR('[1]Multi-Field'!Q126=$AC$21,'[1]Multi-Field'!Q126=$AC$28,'[1]Multi-Field'!Q126=$AC$62,'[1]Multi-Field'!Q126=$AC$102,'[1]Multi-Field'!Q126=$AC$98),"x","")</f>
        <v/>
      </c>
      <c r="AP286" s="387" t="str">
        <f>IF(OR('[1]Multi-Field'!Q126=$AC$25,'[1]Multi-Field'!Q126=$AC$63,'[1]Multi-Field'!Q126=$AC$85,'[1]Multi-Field'!Q126=$AC$87,'[1]Multi-Field'!Q126=$AC$92,'[1]Multi-Field'!Q126=$AC$93),"x","")</f>
        <v/>
      </c>
      <c r="AQ286" s="387" t="str">
        <f>IF(OR('[1]Multi-Field'!Q126=$AC$20,'[1]Multi-Field'!Q126=$AC$27,'[1]Multi-Field'!Q126=$AC$58,'[1]Multi-Field'!Q126=$AC$86,'[1]Multi-Field'!Q126=$AC$103,'[1]Multi-Field'!Q126=$AC$94),"x","")</f>
        <v/>
      </c>
      <c r="AR286" s="387" t="str">
        <f>IF(OR('[1]Multi-Field'!Q126=$AC$35,'[1]Multi-Field'!Q126=$AC$40,'[1]Multi-Field'!Q126=$AC$45,),"x","")</f>
        <v/>
      </c>
      <c r="AS286" s="387" t="str">
        <f>IF(OR('[1]Multi-Field'!Q126=$AC$36,'[1]Multi-Field'!Q126=$AC$41,'[1]Multi-Field'!Q126=$AC$46,),"x","")</f>
        <v/>
      </c>
      <c r="AT286" s="387" t="str">
        <f>IF(OR('[1]Multi-Field'!Q126=$AC$52,'[1]Multi-Field'!Q126=$AC$53,'[1]Multi-Field'!Q126=$AC$54,'[1]Multi-Field'!Q126=$AC$55,'[1]Multi-Field'!Q126=$AC$68,'[1]Multi-Field'!Q126=$AC$69,'[1]Multi-Field'!Q126=$AC$74,'[1]Multi-Field'!Q126=$AC$71,'[1]Multi-Field'!Q126=$AC$70),"x","")</f>
        <v>x</v>
      </c>
      <c r="AU286" s="387" t="str">
        <f>IF('[1]Multi-Field'!Q126=$AC$72,"x","")</f>
        <v/>
      </c>
      <c r="AV286" s="387" t="str">
        <f>IF('[1]Multi-Field'!Q126=$AC$73,"x","")</f>
        <v/>
      </c>
      <c r="AW286" s="387" t="str">
        <f>IF('[1]Multi-Field'!Q126=$AC$83,"x","")</f>
        <v/>
      </c>
      <c r="AX286" s="387" t="str">
        <f>IF('[1]Multi-Field'!Q126=$AC$84,"x","")</f>
        <v/>
      </c>
      <c r="AY286" s="387" t="str">
        <f>IF('[1]Multi-Field'!Q126=$AC$97,"x","")</f>
        <v/>
      </c>
      <c r="AZ286" s="387" t="str">
        <f>IF('[1]Multi-Field'!Q126=$AC$99,"x","")</f>
        <v/>
      </c>
      <c r="BA286" s="387" t="str">
        <f>IF('[1]Multi-Field'!Q126=$AC$104,"x","")</f>
        <v/>
      </c>
      <c r="BB286" s="387" t="str">
        <f>IF('[1]Multi-Field'!Q126=$AC$105,"x","")</f>
        <v/>
      </c>
      <c r="BC286" s="388"/>
      <c r="BF286" s="411" t="s">
        <v>1452</v>
      </c>
      <c r="BG286" s="412">
        <v>4</v>
      </c>
      <c r="BH286" s="412">
        <v>2.5</v>
      </c>
      <c r="BI286" s="412">
        <v>3.5</v>
      </c>
      <c r="BJ286" s="409" t="e">
        <f>IF(AND('[1]Single Field'!#REF!=[1]Lists!BF286,'[1]Single Field'!#REF!="Drained"),"x",IF(AND('[1]Single Field'!#REF!=[1]Lists!BF286,'[1]Single Field'!#REF!="Undrained"),O,""))</f>
        <v>#REF!</v>
      </c>
      <c r="BK286" s="409" t="str">
        <f>IF(AND('[1]Multi-Field'!$E$3=[1]Lists!BF286,'[1]Multi-Field'!$F$3="Drained"),BI286,IF(AND('[1]Multi-Field'!$E$3=BF286,'[1]Multi-Field'!$F$3="undrained"),BH286,""))</f>
        <v/>
      </c>
      <c r="BL286" s="409" t="str">
        <f>IF(AND('[1]Multi-Field'!$E$4=BF286,'[1]Multi-Field'!$F$4="Drained"),BI286,IF(AND('[1]Multi-Field'!$E$4=BF286,'[1]Multi-Field'!$F$4="undrained"),BH286,""))</f>
        <v/>
      </c>
      <c r="BM286" s="409" t="str">
        <f>IF(AND('[1]Multi-Field'!$E$5=BF286,'[1]Multi-Field'!$F$5="Drained"),BI286,IF(AND('[1]Multi-Field'!$E$5=BF286,'[1]Multi-Field'!$F$5="undrained"),BH286,""))</f>
        <v/>
      </c>
      <c r="BN286" s="409" t="str">
        <f>IF(AND('[1]Multi-Field'!$E$6=BF286,'[1]Multi-Field'!$F$6="Drained"),BI286,IF(AND('[1]Multi-Field'!$E$6=BF286,'[1]Multi-Field'!$F$6="undrained"),BH286,""))</f>
        <v/>
      </c>
      <c r="BO286" s="409" t="str">
        <f>IF(AND('[1]Multi-Field'!$E$7=BF286,'[1]Multi-Field'!$F$7="Drained"),BI286,IF(AND('[1]Multi-Field'!$E$7=BF286,'[1]Multi-Field'!$F$7="undrained"),BH286,""))</f>
        <v/>
      </c>
      <c r="BP286" s="409" t="str">
        <f>IF(AND('[1]Multi-Field'!$E$8=BF286,'[1]Multi-Field'!$F$8="Drained"),BI286,IF(AND('[1]Multi-Field'!$E$8=BF286,'[1]Multi-Field'!$F$8="undrained"),BH286,""))</f>
        <v/>
      </c>
      <c r="BQ286" s="409" t="str">
        <f>IF(AND('[1]Multi-Field'!$E$9=BF286,'[1]Multi-Field'!$F$9="Drained"),BI286,IF(AND('[1]Multi-Field'!$E$9=BF286,'[1]Multi-Field'!$F$9="undrained"),BH286,""))</f>
        <v/>
      </c>
      <c r="BR286" s="409" t="str">
        <f>IF(AND('[1]Multi-Field'!$E$10=BF286,'[1]Multi-Field'!$F$10="Drained"),BI286,IF(AND('[1]Multi-Field'!$E$10=BF286,'[1]Multi-Field'!$F$10="undrained"),BH286,""))</f>
        <v/>
      </c>
      <c r="BS286" s="409" t="str">
        <f>IF(AND('[1]Multi-Field'!$E$11=BF286,'[1]Multi-Field'!$F$11="Drained"),BI286,IF(AND('[1]Multi-Field'!$E$11=BF286,'[1]Multi-Field'!$F$11="undrained"),BH286,""))</f>
        <v/>
      </c>
      <c r="BT286" s="409" t="str">
        <f>IF(AND('[1]Multi-Field'!$E$12=BF286,'[1]Multi-Field'!$F$12="Drained"),BI286,IF(AND('[1]Multi-Field'!$E$12=BF286,'[1]Multi-Field'!$F$12="undrained"),BH286,""))</f>
        <v/>
      </c>
      <c r="BU286" s="409" t="str">
        <f>IF(AND('[1]Multi-Field'!$E$13=BF286,'[1]Multi-Field'!$F$13="Drained"),BI286,IF(AND('[1]Multi-Field'!$E$3=BF286,'[1]Multi-Field'!$F$13="undrained"),BH286,""))</f>
        <v/>
      </c>
      <c r="BV286" s="409" t="str">
        <f>IF(AND('[1]Multi-Field'!$E$14=BF286,'[1]Multi-Field'!$F$14="Drained"),BI286,IF(AND('[1]Multi-Field'!$E$14=BF286,'[1]Multi-Field'!$F$14="undrained"),BH286,""))</f>
        <v/>
      </c>
      <c r="BW286" s="409" t="str">
        <f>IF(AND('[1]Multi-Field'!$E$15=BF286,'[1]Multi-Field'!$F$15="Drained"),BI286,IF(AND('[1]Multi-Field'!$E$15=BF286,'[1]Multi-Field'!$F$15="undrained"),BH286,""))</f>
        <v/>
      </c>
      <c r="BX286" s="409" t="str">
        <f>IF(AND('[1]Multi-Field'!$E$16=[1]Lists!BF286,'[1]Multi-Field'!$F$16="Drained"),BI286,IF(AND('[1]Multi-Field'!$E$16=[1]Lists!BF286,'[1]Multi-Field'!$F$16="undrained"),BH286,""))</f>
        <v/>
      </c>
      <c r="BY286" s="409" t="str">
        <f>IF(AND('[1]Multi-Field'!$E$17=[1]Lists!BF286,'[1]Multi-Field'!$F$17="Drained"),BI286,IF(AND('[1]Multi-Field'!$E$17=[1]Lists!BF286,'[1]Multi-Field'!$F$17="undrained"),BH286,""))</f>
        <v/>
      </c>
      <c r="BZ286" s="409" t="str">
        <f>IF(AND('[1]Multi-Field'!$E$18=[1]Lists!BF286,'[1]Multi-Field'!$F$18="Drained"),BI286,IF(AND('[1]Multi-Field'!$E$18=[1]Lists!BF286,'[1]Multi-Field'!$F$18="undrained"),BH286,""))</f>
        <v/>
      </c>
      <c r="CA286" s="409" t="str">
        <f>IF(AND('[1]Multi-Field'!$E$19=[1]Lists!BF286,'[1]Multi-Field'!$F$19="Drained"),BI286,IF(AND('[1]Multi-Field'!$E$19=[1]Lists!BF286,'[1]Multi-Field'!$F$19="undrained"),BH286,""))</f>
        <v/>
      </c>
      <c r="CB286" s="409" t="str">
        <f>IF(AND('[1]Multi-Field'!$E$20=[1]Lists!BF286,'[1]Multi-Field'!$F$20="Drained"),BI286,IF(AND('[1]Multi-Field'!$E$20=[1]Lists!BF286,'[1]Multi-Field'!$F$20="undrained"),BH286,""))</f>
        <v/>
      </c>
      <c r="CC286" s="409" t="str">
        <f>IF(AND('[1]Multi-Field'!$E$21=[1]Lists!BF286,'[1]Multi-Field'!$F$21="Drained"),BI286,IF(AND('[1]Multi-Field'!$E$21=[1]Lists!BF286,'[1]Multi-Field'!$F$21="undrained"),BH286,""))</f>
        <v/>
      </c>
      <c r="CD286" s="409" t="str">
        <f>IF(AND('[1]Multi-Field'!$E$22=[1]Lists!BF286,'[1]Multi-Field'!$F$22="Drained"),BI286,IF(AND('[1]Multi-Field'!$E$22=[1]Lists!BF286,'[1]Multi-Field'!$F$22="undrained"),BH286,""))</f>
        <v/>
      </c>
      <c r="CE286" s="409" t="str">
        <f>IF(AND('[1]Multi-Field'!$E$23=[1]Lists!BF286,'[1]Multi-Field'!$F$23="Drained"),BI286,IF(AND('[1]Multi-Field'!$E$23=[1]Lists!BF286,'[1]Multi-Field'!$F$23="undrained"),BH286,""))</f>
        <v/>
      </c>
      <c r="CF286" s="409" t="str">
        <f>IF(AND('[1]Multi-Field'!$E$24=[1]Lists!BF286,'[1]Multi-Field'!$F$24="Drained"),BI286,IF(AND('[1]Multi-Field'!$E$24=[1]Lists!BF286,'[1]Multi-Field'!$F$24="undrained"),BH286,""))</f>
        <v/>
      </c>
      <c r="CG286" s="409" t="str">
        <f>IF(AND('[1]Multi-Field'!$E$25=[1]Lists!BF286,'[1]Multi-Field'!$F$25="Drained"),BI286,IF(AND('[1]Multi-Field'!$E$25=[1]Lists!BF286,'[1]Multi-Field'!$F$25="undrained"),BH286,""))</f>
        <v/>
      </c>
      <c r="CH286" s="409" t="str">
        <f>IF(AND('[1]Multi-Field'!$E$26=[1]Lists!BF286,'[1]Multi-Field'!$F$26="Drained"),BI286,IF(AND('[1]Multi-Field'!$E$26=[1]Lists!BF286,'[1]Multi-Field'!$F$26="undrained"),BH286,""))</f>
        <v/>
      </c>
      <c r="CI286" s="409" t="str">
        <f>IF(AND('[1]Multi-Field'!$E$27=[1]Lists!BF286,'[1]Multi-Field'!$F$27="Drained"),BI286,IF(AND('[1]Multi-Field'!$E$27=[1]Lists!BF286,'[1]Multi-Field'!$F$27="undrained"),BH286,""))</f>
        <v/>
      </c>
      <c r="CJ286" s="409" t="str">
        <f>IF(AND('[1]Multi-Field'!$E$28=[1]Lists!BF286,'[1]Multi-Field'!$F$28="Drained"),BI286,IF(AND('[1]Multi-Field'!$E$28=[1]Lists!BF286,'[1]Multi-Field'!$F$28="undrained"),BH286,""))</f>
        <v/>
      </c>
      <c r="CK286" s="409" t="str">
        <f>IF(AND('[1]Multi-Field'!$E$29=[1]Lists!BF286,'[1]Multi-Field'!$F$29="Drained"),BI286,IF(AND('[1]Multi-Field'!$E$29=[1]Lists!BF286,'[1]Multi-Field'!$F$29="undrained"),BH286,""))</f>
        <v/>
      </c>
      <c r="CL286" s="409" t="str">
        <f>IF(AND('[1]Multi-Field'!$E$30=[1]Lists!BF286,'[1]Multi-Field'!$F$30="Drained"),BI286,IF(AND('[1]Multi-Field'!$E$30=[1]Lists!BF286,'[1]Multi-Field'!$F$30="undrained"),BH286,""))</f>
        <v/>
      </c>
      <c r="CM286" s="409" t="str">
        <f>IF(AND('[1]Multi-Field'!$E$31=[1]Lists!BF286,'[1]Multi-Field'!$F$31="Drained"),BI286,IF(AND('[1]Multi-Field'!$E$31=[1]Lists!BF286,'[1]Multi-Field'!$F$31="undrained"),BH286,""))</f>
        <v/>
      </c>
      <c r="CN286" s="409" t="str">
        <f>IF(AND('[1]Multi-Field'!$E$32=[1]Lists!BF286,'[1]Multi-Field'!$F$32="Drained"),BI286,IF(AND('[1]Multi-Field'!$E$32=[1]Lists!BF286,'[1]Multi-Field'!$F$32="undrained"),BH286,""))</f>
        <v/>
      </c>
      <c r="CO286" s="409" t="str">
        <f>IF(AND('[1]Multi-Field'!$E$33=[1]Lists!BF286,'[1]Multi-Field'!$F$33="Drained"),BI286,IF(AND('[1]Multi-Field'!$E$33=[1]Lists!BF286,'[1]Multi-Field'!$F$33="undrained"),BH286,""))</f>
        <v/>
      </c>
      <c r="CP286" s="409" t="str">
        <f>IF(AND('[1]Multi-Field'!$E$34=[1]Lists!BF286,'[1]Multi-Field'!$F$34="Drained"),BI286,IF(AND('[1]Multi-Field'!$E$34=[1]Lists!BF286,'[1]Multi-Field'!$F$34="undrained"),BH286,""))</f>
        <v/>
      </c>
      <c r="CQ286" s="409" t="str">
        <f>IF(AND('[1]Multi-Field'!$E$35=[1]Lists!BF286,'[1]Multi-Field'!$F$35="Drained"),BI286,IF(AND('[1]Multi-Field'!$E$35=[1]Lists!BF286,'[1]Multi-Field'!$F$35="undrained"),BH286,""))</f>
        <v/>
      </c>
      <c r="CR286" s="409" t="str">
        <f>IF(AND('[1]Multi-Field'!$E$36=[1]Lists!BF286,'[1]Multi-Field'!$F$36="Drained"),BI286,IF(AND('[1]Multi-Field'!$E$36=[1]Lists!BF286,'[1]Multi-Field'!$F$36="undrained"),BH286,""))</f>
        <v/>
      </c>
      <c r="CS286" s="409" t="str">
        <f>IF(AND('[1]Multi-Field'!$E$37=[1]Lists!BF286,'[1]Multi-Field'!$F$37="Drained"),BI286,IF(AND('[1]Multi-Field'!$E$37=[1]Lists!BF286,'[1]Multi-Field'!$F$37="undrained"),BH286,""))</f>
        <v/>
      </c>
      <c r="CT286" s="409" t="str">
        <f>IF(AND('[1]Multi-Field'!$E$38=[1]Lists!BF286,'[1]Multi-Field'!$F$38="Drained"),BI286,IF(AND('[1]Multi-Field'!$E$38=[1]Lists!BF286,'[1]Multi-Field'!$F$38="undrained"),BH286,""))</f>
        <v/>
      </c>
      <c r="CU286" s="409" t="str">
        <f>IF(AND('[1]Multi-Field'!$E$39=[1]Lists!BF286,'[1]Multi-Field'!$F$39="Drained"),BI286,IF(AND('[1]Multi-Field'!$E$39=[1]Lists!BF286,'[1]Multi-Field'!$F$39="undrained"),BH286,""))</f>
        <v/>
      </c>
      <c r="CV286" s="409" t="str">
        <f>IF(AND('[1]Multi-Field'!$E$40=[1]Lists!BF286,'[1]Multi-Field'!$F$40="Drained"),BI286,IF(AND('[1]Multi-Field'!$E$40=[1]Lists!BF286,'[1]Multi-Field'!$F$40="undrained"),BH286,""))</f>
        <v/>
      </c>
      <c r="CW286" s="409" t="str">
        <f>IF(AND('[1]Multi-Field'!$E$41=[1]Lists!BF286,'[1]Multi-Field'!$F$40="Drained"),BI286,IF(AND('[1]Multi-Field'!$E$40=[1]Lists!BF286,'[1]Multi-Field'!$F$40="undrained"),BH286,""))</f>
        <v/>
      </c>
      <c r="CX286" s="409" t="str">
        <f>IF(AND('[1]Multi-Field'!$E$42=[1]Lists!BF286,'[1]Multi-Field'!$F$42="Drained"),BI286,IF(AND('[1]Multi-Field'!$E$42=[1]Lists!BF286,'[1]Multi-Field'!$F$42="undrained"),BH286,""))</f>
        <v/>
      </c>
      <c r="CY286" s="409" t="str">
        <f>IF(AND('[1]Multi-Field'!$E$43=[1]Lists!BF286,'[1]Multi-Field'!$F$43="Drained"),BI286,IF(AND('[1]Multi-Field'!$E$43=[1]Lists!BF286,'[1]Multi-Field'!$F$43="undrained"),BH286,""))</f>
        <v/>
      </c>
      <c r="CZ286" s="409" t="str">
        <f>IF(AND('[1]Multi-Field'!$E$44=[1]Lists!BF286,'[1]Multi-Field'!$F$44="Drained"),BI286,IF(AND('[1]Multi-Field'!$E$44=[1]Lists!BF286,'[1]Multi-Field'!$F$44="undrained"),BH286,""))</f>
        <v/>
      </c>
      <c r="DA286" s="409" t="str">
        <f>IF(AND('[1]Multi-Field'!$E$45=[1]Lists!BF286,'[1]Multi-Field'!$F$45="Drained"),BI286,IF(AND('[1]Multi-Field'!$E$45=[1]Lists!BF286,'[1]Multi-Field'!$F$45="undrained"),BH286,""))</f>
        <v/>
      </c>
      <c r="DB286" s="409" t="str">
        <f>IF(AND('[1]Multi-Field'!$E$46=[1]Lists!BF286,'[1]Multi-Field'!$F$46="Drained"),BI286,IF(AND('[1]Multi-Field'!$E$46=[1]Lists!BF286,'[1]Multi-Field'!$F$46="undrained"),BH286,""))</f>
        <v/>
      </c>
      <c r="DC286" s="409" t="str">
        <f>IF(AND('[1]Multi-Field'!$E$47=[1]Lists!BF286,'[1]Multi-Field'!$F$47="Drained"),BI286,IF(AND('[1]Multi-Field'!$E$47=[1]Lists!BF286,'[1]Multi-Field'!$F$47="undrained"),BH286,""))</f>
        <v/>
      </c>
      <c r="DD286" s="409" t="str">
        <f>IF(AND('[1]Multi-Field'!$E$48=[1]Lists!BF286,'[1]Multi-Field'!$F$48="Drained"),BI286,IF(AND('[1]Multi-Field'!$E$48=[1]Lists!BF286,'[1]Multi-Field'!$F$48="undrained"),BH286,""))</f>
        <v/>
      </c>
      <c r="DE286" s="409" t="str">
        <f>IF(AND('[1]Multi-Field'!$E$49=[1]Lists!BF286,'[1]Multi-Field'!$F$49="Drained"),BI286,IF(AND('[1]Multi-Field'!$E$49=[1]Lists!BF286,'[1]Multi-Field'!$F$9="undrained"),BH286,""))</f>
        <v/>
      </c>
      <c r="DF286" s="409" t="str">
        <f>IF(AND('[1]Multi-Field'!$E$50=[1]Lists!BF286,'[1]Multi-Field'!$F$50="Drained"),BI286,IF(AND('[1]Multi-Field'!$E$50=[1]Lists!BF286,'[1]Multi-Field'!$F$50="undrained"),BH286,""))</f>
        <v/>
      </c>
      <c r="DG286" s="409" t="str">
        <f>IF(AND('[1]Multi-Field'!$E$51=[1]Lists!BF286,'[1]Multi-Field'!$F$51="Drained"),BI286,IF(AND('[1]Multi-Field'!$E$51=[1]Lists!BF286,'[1]Multi-Field'!$F$51="undrained"),BH286,""))</f>
        <v/>
      </c>
      <c r="DH286" s="409" t="str">
        <f>IF(AND('[1]Multi-Field'!$E$52=[1]Lists!BF286,'[1]Multi-Field'!$F$52="Drained"),BI286,IF(AND('[1]Multi-Field'!$E$52=[1]Lists!BF286,'[1]Multi-Field'!$F$52="undrained"),BH286,""))</f>
        <v/>
      </c>
      <c r="DI286" s="409" t="str">
        <f>IF(AND('[1]Multi-Field'!$E$53=[1]Lists!BF286,'[1]Multi-Field'!$F$53="Drained"),BI286,IF(AND('[1]Multi-Field'!$E$53=[1]Lists!BF286,'[1]Multi-Field'!$F$53="undrained"),BH286,""))</f>
        <v/>
      </c>
      <c r="DJ286" s="409" t="str">
        <f>IF(AND('[1]Multi-Field'!$E$54=[1]Lists!BF286,'[1]Multi-Field'!$F$54="Drained"),BI286,IF(AND('[1]Multi-Field'!$E$54=[1]Lists!BF286,'[1]Multi-Field'!$F$54="undrained"),BH286,""))</f>
        <v/>
      </c>
      <c r="DK286" s="409" t="str">
        <f>IF(AND('[1]Multi-Field'!$E$55=[1]Lists!BF286,'[1]Multi-Field'!$F$55="Drained"),BI286,IF(AND('[1]Multi-Field'!$E$55=[1]Lists!BF286,'[1]Multi-Field'!$F$55="undrained"),BH286,""))</f>
        <v/>
      </c>
      <c r="DL286" s="409" t="str">
        <f>IF(AND('[1]Multi-Field'!$E$56=[1]Lists!BF286,'[1]Multi-Field'!$F$56="Drained"),BI286,IF(AND('[1]Multi-Field'!$E$56=[1]Lists!BF286,'[1]Multi-Field'!$F$56="undrained"),BH286,""))</f>
        <v/>
      </c>
      <c r="DM286" s="409" t="str">
        <f>IF(AND('[1]Multi-Field'!$E$57=[1]Lists!BF286,'[1]Multi-Field'!$F$57="Drained"),BI286,IF(AND('[1]Multi-Field'!$E$57=[1]Lists!BF286,'[1]Multi-Field'!$F$57="undrained"),BH286,""))</f>
        <v/>
      </c>
      <c r="DN286" s="409" t="str">
        <f>IF(AND('[1]Multi-Field'!$E$58=[1]Lists!BF286,'[1]Multi-Field'!$F$58="Drained"),BI286,IF(AND('[1]Multi-Field'!$E$58=[1]Lists!BF286,'[1]Multi-Field'!$F$58="undrained"),BH286,""))</f>
        <v/>
      </c>
      <c r="DO286" s="409" t="str">
        <f>IF(AND('[1]Multi-Field'!$E$59=[1]Lists!BF286,'[1]Multi-Field'!$F$59="Drained"),BI286,IF(AND('[1]Multi-Field'!$E$59=[1]Lists!BF286,'[1]Multi-Field'!$F$59="undrained"),BH286,""))</f>
        <v/>
      </c>
      <c r="DP286" s="409" t="str">
        <f>IF(AND('[1]Multi-Field'!$E$60=[1]Lists!BF286,'[1]Multi-Field'!$F$60="Drained"),BI286,IF(AND('[1]Multi-Field'!$E$60=[1]Lists!BF286,'[1]Multi-Field'!$F$60="undrained"),BH286,""))</f>
        <v/>
      </c>
      <c r="DQ286" s="409" t="str">
        <f>IF(AND('[1]Multi-Field'!$E$61=[1]Lists!BF286,'[1]Multi-Field'!$F$61="Drained"),BI286,IF(AND('[1]Multi-Field'!$E$61=[1]Lists!BF286,'[1]Multi-Field'!$F$61="undrained"),BH286,""))</f>
        <v/>
      </c>
      <c r="DR286" s="409" t="str">
        <f>IF(AND('[1]Multi-Field'!$E$62=[1]Lists!BF286,'[1]Multi-Field'!$F$62="Drained"),BI286,IF(AND('[1]Multi-Field'!$E$62=[1]Lists!BF286,'[1]Multi-Field'!$F$62="undrained"),BH286,""))</f>
        <v/>
      </c>
      <c r="DS286" s="409" t="str">
        <f>IF(AND('[1]Multi-Field'!$E$63=[1]Lists!BF286,'[1]Multi-Field'!$F$63="Drained"),BI286,IF(AND('[1]Multi-Field'!$E$63=[1]Lists!BF286,'[1]Multi-Field'!$F$63="undrained"),BH286,""))</f>
        <v/>
      </c>
      <c r="DT286" s="409" t="str">
        <f>IF(AND('[1]Multi-Field'!$E$64=[1]Lists!BF286,'[1]Multi-Field'!$F$64="Drained"),BI286,IF(AND('[1]Multi-Field'!$E$64=[1]Lists!BF286,'[1]Multi-Field'!$F$64="undrained"),BH286,""))</f>
        <v/>
      </c>
      <c r="DU286" s="409" t="str">
        <f>IF(AND('[1]Multi-Field'!$E$65=[1]Lists!BF286,'[1]Multi-Field'!$F$65="Drained"),BI286,IF(AND('[1]Multi-Field'!$E$65=[1]Lists!BF286,'[1]Multi-Field'!$F$65="undrained"),BH286,""))</f>
        <v/>
      </c>
      <c r="DV286" s="409" t="str">
        <f>IF(AND('[1]Multi-Field'!$E$66=[1]Lists!BF286,'[1]Multi-Field'!$F$66="Drained"),BI286,IF(AND('[1]Multi-Field'!$E$66=[1]Lists!BF286,'[1]Multi-Field'!$F$66="undrained"),BH286,""))</f>
        <v/>
      </c>
      <c r="DW286" s="409" t="str">
        <f>IF(AND('[1]Multi-Field'!$E$67=[1]Lists!BF286,'[1]Multi-Field'!$F$67="Drained"),BI286,IF(AND('[1]Multi-Field'!$E$67=[1]Lists!BF286,'[1]Multi-Field'!$F$67="undrained"),BH286,""))</f>
        <v/>
      </c>
      <c r="DX286" s="409" t="str">
        <f>IF(AND('[1]Multi-Field'!$E$68=[1]Lists!BF286,'[1]Multi-Field'!$F$68="Drained"),BI286,IF(AND('[1]Multi-Field'!$E$68=[1]Lists!BF286,'[1]Multi-Field'!$F$68="undrained"),BH286,""))</f>
        <v/>
      </c>
      <c r="DY286" s="409" t="str">
        <f>IF(AND('[1]Multi-Field'!$E$69=[1]Lists!BF286,'[1]Multi-Field'!$F$69="Drained"),BI286,IF(AND('[1]Multi-Field'!$E$69=[1]Lists!BF286,'[1]Multi-Field'!$F$69="undrained"),BH286,""))</f>
        <v/>
      </c>
      <c r="DZ286" s="409" t="str">
        <f>IF(AND('[1]Multi-Field'!$E$70=[1]Lists!BF286,'[1]Multi-Field'!$F$70="Drained"),BI286,IF(AND('[1]Multi-Field'!$E$70=[1]Lists!BF286,'[1]Multi-Field'!$F$70="undrained"),BH286,""))</f>
        <v/>
      </c>
      <c r="EA286" s="409" t="str">
        <f>IF(AND('[1]Multi-Field'!$E$71=[1]Lists!BF286,'[1]Multi-Field'!$F$71="Drained"),BI286,IF(AND('[1]Multi-Field'!$E$71=[1]Lists!BF286,'[1]Multi-Field'!$F$71="undrained"),BH286,""))</f>
        <v/>
      </c>
      <c r="EB286" s="409" t="str">
        <f>IF(AND('[1]Multi-Field'!$E$72=[1]Lists!BF286,'[1]Multi-Field'!$F$72="Drained"),BI286,IF(AND('[1]Multi-Field'!$E$72=[1]Lists!BF286,'[1]Multi-Field'!$F$72="undrained"),BH286,""))</f>
        <v/>
      </c>
      <c r="EC286" s="409" t="str">
        <f>IF(AND('[1]Multi-Field'!$E$73=[1]Lists!BF286,'[1]Multi-Field'!$F$73="Drained"),BI286,IF(AND('[1]Multi-Field'!$E$73=[1]Lists!BF286,'[1]Multi-Field'!$F$73="undrained"),BH286,""))</f>
        <v/>
      </c>
      <c r="ED286" s="409" t="str">
        <f>IF(AND('[1]Multi-Field'!$E$74=[1]Lists!BF286,'[1]Multi-Field'!$F$74="Drained"),BI286,IF(AND('[1]Multi-Field'!$E$74=[1]Lists!BF286,'[1]Multi-Field'!$F$74="undrained"),BH286,""))</f>
        <v/>
      </c>
      <c r="EE286" s="409" t="str">
        <f>IF(AND('[1]Multi-Field'!$E$75=[1]Lists!BF286,'[1]Multi-Field'!$F$75="Drained"),BI286,IF(AND('[1]Multi-Field'!$E$75=[1]Lists!BF286,'[1]Multi-Field'!$F$75="undrained"),BH286,""))</f>
        <v/>
      </c>
      <c r="EF286" s="409" t="str">
        <f>IF(AND('[1]Multi-Field'!$E$76=[1]Lists!BF286,'[1]Multi-Field'!$F$76="Drained"),BI286,IF(AND('[1]Multi-Field'!$E$76=[1]Lists!BF286,'[1]Multi-Field'!$F$6="undrained"),BH286,""))</f>
        <v/>
      </c>
      <c r="EG286" s="409" t="str">
        <f>IF(AND('[1]Multi-Field'!$E$77=[1]Lists!BF286,'[1]Multi-Field'!$F$77="Drained"),BI286,IF(AND('[1]Multi-Field'!$E$77=[1]Lists!BF286,'[1]Multi-Field'!$F$77="undrained"),BH286,""))</f>
        <v/>
      </c>
      <c r="EH286" s="409" t="str">
        <f>IF(AND('[1]Multi-Field'!$E$78=[1]Lists!BF286,'[1]Multi-Field'!$F$78="Drained"),BI286,IF(AND('[1]Multi-Field'!$E$78=[1]Lists!BF286,'[1]Multi-Field'!$F$78="undrained"),BH286,""))</f>
        <v/>
      </c>
      <c r="EI286" s="409" t="str">
        <f>IF(AND('[1]Multi-Field'!$E$79=[1]Lists!BF286,'[1]Multi-Field'!$F$79="Drained"),BI286,IF(AND('[1]Multi-Field'!$E$79=[1]Lists!BF286,'[1]Multi-Field'!$F$79="undrained"),BH286,""))</f>
        <v/>
      </c>
      <c r="EJ286" s="409" t="str">
        <f>IF(AND('[1]Multi-Field'!$E$80=[1]Lists!BF286,'[1]Multi-Field'!$F$80="Drained"),BI286,IF(AND('[1]Multi-Field'!$E$80=[1]Lists!BF286,'[1]Multi-Field'!$F$80="undrained"),BH286,""))</f>
        <v/>
      </c>
      <c r="EK286" s="409" t="str">
        <f>IF(AND('[1]Multi-Field'!$E$81=[1]Lists!BF286,'[1]Multi-Field'!$F$81="Drained"),BI286,IF(AND('[1]Multi-Field'!$E$81=[1]Lists!BF286,'[1]Multi-Field'!$F$81="undrained"),BH286,""))</f>
        <v/>
      </c>
      <c r="EL286" s="409" t="str">
        <f>IF(AND('[1]Multi-Field'!$E$82=[1]Lists!BF286,'[1]Multi-Field'!$F$82="Drained"),BI286,IF(AND('[1]Multi-Field'!$E$82=[1]Lists!BF286,'[1]Multi-Field'!$F$82="undrained"),BH286,""))</f>
        <v/>
      </c>
      <c r="EM286" s="409" t="str">
        <f>IF(AND('[1]Multi-Field'!$E$83=[1]Lists!BF286,'[1]Multi-Field'!$F$83="Drained"),BI286,IF(AND('[1]Multi-Field'!$E$83=[1]Lists!BF286,'[1]Multi-Field'!$F$83="undrained"),BH286,""))</f>
        <v/>
      </c>
      <c r="EN286" s="409" t="str">
        <f>IF(AND('[1]Multi-Field'!$E$84=[1]Lists!BF286,'[1]Multi-Field'!$F$84="Drained"),BI286,IF(AND('[1]Multi-Field'!$E$84=[1]Lists!BF286,'[1]Multi-Field'!$F$84="undrained"),BH286,""))</f>
        <v/>
      </c>
      <c r="EO286" s="409" t="str">
        <f>IF(AND('[1]Multi-Field'!$E$85=[1]Lists!BF286,'[1]Multi-Field'!$F$85="Drained"),BI286,IF(AND('[1]Multi-Field'!$E$85=[1]Lists!BF286,'[1]Multi-Field'!$F$85="undrained"),BH286,""))</f>
        <v/>
      </c>
      <c r="EP286" s="409" t="str">
        <f>IF(AND('[1]Multi-Field'!$E$86=[1]Lists!BF286,'[1]Multi-Field'!$F$86="Drained"),BI286,IF(AND('[1]Multi-Field'!$E$86=[1]Lists!BF286,'[1]Multi-Field'!$F$86="undrained"),BH286,""))</f>
        <v/>
      </c>
      <c r="EQ286" s="409" t="str">
        <f>IF(AND('[1]Multi-Field'!$E$87=[1]Lists!BF286,'[1]Multi-Field'!$F$87="Drained"),BI286,IF(AND('[1]Multi-Field'!$E$87=[1]Lists!BF286,'[1]Multi-Field'!$F$87="undrained"),BH286,""))</f>
        <v/>
      </c>
      <c r="ER286" s="409" t="str">
        <f>IF(AND('[1]Multi-Field'!$E$88=[1]Lists!BF286,'[1]Multi-Field'!$F$88="Drained"),BI286,IF(AND('[1]Multi-Field'!$E$88=[1]Lists!BF286,'[1]Multi-Field'!$F$88="undrained"),BH286,""))</f>
        <v/>
      </c>
      <c r="ES286" s="409" t="str">
        <f>IF(AND('[1]Multi-Field'!$E$89=[1]Lists!BF286,'[1]Multi-Field'!$F$89="Drained"),BI286,IF(AND('[1]Multi-Field'!$E$89=[1]Lists!BF286,'[1]Multi-Field'!$F$89="undrained"),BH286,""))</f>
        <v/>
      </c>
      <c r="ET286" s="409" t="str">
        <f>IF(AND('[1]Multi-Field'!$E$90=[1]Lists!BF286,'[1]Multi-Field'!$F$90="Drained"),BI286,IF(AND('[1]Multi-Field'!$E$90=[1]Lists!BF286,'[1]Multi-Field'!$F$90="undrained"),BH286,""))</f>
        <v/>
      </c>
      <c r="EU286" s="409" t="str">
        <f>IF(AND('[1]Multi-Field'!$E$91=[1]Lists!BF286,'[1]Multi-Field'!$F$91="Drained"),BI286,IF(AND('[1]Multi-Field'!$E$91=[1]Lists!BF286,'[1]Multi-Field'!$F$91="undrained"),BH286,""))</f>
        <v/>
      </c>
      <c r="EV286" s="409" t="str">
        <f>IF(AND('[1]Multi-Field'!$E$92=[1]Lists!BF286,'[1]Multi-Field'!$F$92="Drained"),BI286,IF(AND('[1]Multi-Field'!$E$92=[1]Lists!BF286,'[1]Multi-Field'!$F$92="undrained"),BH286,""))</f>
        <v/>
      </c>
      <c r="EW286" s="409" t="str">
        <f>IF(AND('[1]Multi-Field'!$E$93=[1]Lists!BF286,'[1]Multi-Field'!$F$93="Drained"),BI286,IF(AND('[1]Multi-Field'!$E$93=[1]Lists!BF286,'[1]Multi-Field'!$F$93="undrained"),BH286,""))</f>
        <v/>
      </c>
      <c r="EX286" s="409" t="str">
        <f>IF(AND('[1]Multi-Field'!$E$94=[1]Lists!BF286,'[1]Multi-Field'!$F$94="Drained"),BI286,IF(AND('[1]Multi-Field'!$E$94=[1]Lists!BF286,'[1]Multi-Field'!$F$94="undrained"),BH286,""))</f>
        <v/>
      </c>
      <c r="EY286" s="409" t="str">
        <f>IF(AND('[1]Multi-Field'!$E$95=[1]Lists!BF286,'[1]Multi-Field'!$F$95="Drained"),BI286,IF(AND('[1]Multi-Field'!$E$95=[1]Lists!BF286,'[1]Multi-Field'!$F$95="undrained"),BH286,""))</f>
        <v/>
      </c>
      <c r="EZ286" s="409" t="str">
        <f>IF(AND('[1]Multi-Field'!$E$96=[1]Lists!BF286,'[1]Multi-Field'!$F$96="Drained"),BI286,IF(AND('[1]Multi-Field'!$E$96=[1]Lists!BF286,'[1]Multi-Field'!$F$96="undrained"),BH286,""))</f>
        <v/>
      </c>
      <c r="FA286" s="409" t="str">
        <f>IF(AND('[1]Multi-Field'!$E$97=[1]Lists!BF286,'[1]Multi-Field'!$F$97="Drained"),BI286,IF(AND('[1]Multi-Field'!$E$97=[1]Lists!BF286,'[1]Multi-Field'!$F$97="undrained"),BH286,""))</f>
        <v/>
      </c>
      <c r="FB286" s="409" t="str">
        <f>IF(AND('[1]Multi-Field'!$E$98=[1]Lists!BF286,'[1]Multi-Field'!$F$98="Drained"),BI286,IF(AND('[1]Multi-Field'!$E$98=[1]Lists!BF286,'[1]Multi-Field'!$F$98="undrained"),BH286,""))</f>
        <v/>
      </c>
      <c r="FC286" s="409" t="str">
        <f>IF(AND('[1]Multi-Field'!$E$99=[1]Lists!BF286,'[1]Multi-Field'!$F$99="Drained"),BI286,IF(AND('[1]Multi-Field'!$E$99=[1]Lists!BF286,'[1]Multi-Field'!$F$99="undrained"),BH286,""))</f>
        <v/>
      </c>
      <c r="FD286" s="409" t="str">
        <f>IF(AND('[1]Multi-Field'!$E$100=[1]Lists!BF286,'[1]Multi-Field'!$F$100="Drained"),BI286,IF(AND('[1]Multi-Field'!$E$100=[1]Lists!BF286,'[1]Multi-Field'!$F$100="undrained"),BH286,""))</f>
        <v/>
      </c>
      <c r="FE286" s="409" t="str">
        <f>IF(AND('[1]Multi-Field'!$E$101=[1]Lists!BF286,'[1]Multi-Field'!$F$101="Drained"),BI286,IF(AND('[1]Multi-Field'!$E$101=[1]Lists!BF286,'[1]Multi-Field'!$F$101="undrained"),BH286,""))</f>
        <v/>
      </c>
      <c r="FF286" s="409" t="str">
        <f>IF(AND('[1]Multi-Field'!$E$102=[1]Lists!BF286,'[1]Multi-Field'!$F$102="Drained"),BI286,IF(AND('[1]Multi-Field'!$E$102=[1]Lists!BF286,'[1]Multi-Field'!$F$102="undrained"),BH286,""))</f>
        <v/>
      </c>
      <c r="FG286" s="409" t="str">
        <f>IF(AND('[1]Multi-Field'!$E$103=[1]Lists!BF286,'[1]Multi-Field'!$F$103="Drained"),BI286,IF(AND('[1]Multi-Field'!$E$103=[1]Lists!BF286,'[1]Multi-Field'!$F$103="undrained"),BH286,""))</f>
        <v/>
      </c>
      <c r="FH286" s="409" t="str">
        <f>IF(AND('[1]Multi-Field'!$E$104=[1]Lists!BF286,'[1]Multi-Field'!$F$104="Drained"),BI286,IF(AND('[1]Multi-Field'!$E$104=[1]Lists!BF286,'[1]Multi-Field'!$F$104="undrained"),BH286,""))</f>
        <v/>
      </c>
      <c r="FI286" s="409" t="str">
        <f>IF(AND('[1]Multi-Field'!$E$105=[1]Lists!BF286,'[1]Multi-Field'!$F$105="Drained"),BI286,IF(AND('[1]Multi-Field'!$E$105=[1]Lists!BF286,'[1]Multi-Field'!$F$105="undrained"),BH286,""))</f>
        <v/>
      </c>
      <c r="FJ286" s="409" t="str">
        <f>IF(AND('[1]Multi-Field'!$E$106=[1]Lists!BF286,'[1]Multi-Field'!$F$106="Drained"),BI286,IF(AND('[1]Multi-Field'!$E$106=[1]Lists!BF286,'[1]Multi-Field'!$F$106="undrained"),BH286,""))</f>
        <v/>
      </c>
      <c r="FK286" s="409" t="str">
        <f>IF(AND('[1]Multi-Field'!$E$107=[1]Lists!BF286,'[1]Multi-Field'!$F$107="Drained"),BI286,IF(AND('[1]Multi-Field'!$E$107=[1]Lists!BF286,'[1]Multi-Field'!$F$107="undrained"),BH286,""))</f>
        <v/>
      </c>
      <c r="FL286" s="409" t="str">
        <f>IF(AND('[1]Multi-Field'!$E$108=[1]Lists!BF286,'[1]Multi-Field'!$F$108="Drained"),BI286,IF(AND('[1]Multi-Field'!$E$108=[1]Lists!BF286,'[1]Multi-Field'!$F$108="undrained"),BH286,""))</f>
        <v/>
      </c>
      <c r="FM286" s="409" t="str">
        <f>IF(AND('[1]Multi-Field'!$E$109=[1]Lists!BF286,'[1]Multi-Field'!$F$109="Drained"),BI286,IF(AND('[1]Multi-Field'!$E$109=[1]Lists!BF286,'[1]Multi-Field'!$F$109="undrained"),BH286,""))</f>
        <v/>
      </c>
      <c r="FN286" s="409" t="str">
        <f>IF(AND('[1]Multi-Field'!$E$110=[1]Lists!BF286,'[1]Multi-Field'!$F$110="Drained"),BI286,IF(AND('[1]Multi-Field'!$E$110=[1]Lists!BF286,'[1]Multi-Field'!$F$110="undrained"),BH286,""))</f>
        <v/>
      </c>
      <c r="FO286" s="409" t="str">
        <f>IF(AND('[1]Multi-Field'!$E$111=[1]Lists!BF286,'[1]Multi-Field'!$F$111="Drained"),BI286,IF(AND('[1]Multi-Field'!$E$111=[1]Lists!BF286,'[1]Multi-Field'!$F$111="undrained"),BH286,""))</f>
        <v/>
      </c>
      <c r="FP286" s="409" t="str">
        <f>IF(AND('[1]Multi-Field'!$E$112=[1]Lists!BF286,'[1]Multi-Field'!$F$112="Drained"),BI286,IF(AND('[1]Multi-Field'!$E$112=[1]Lists!BF286,'[1]Multi-Field'!$F$112="undrained"),BH286,""))</f>
        <v/>
      </c>
      <c r="FQ286" s="409" t="str">
        <f>IF(AND('[1]Multi-Field'!$E$113=[1]Lists!BF286,'[1]Multi-Field'!$F$113="Drained"),BI286,IF(AND('[1]Multi-Field'!$E$113=[1]Lists!BF286,'[1]Multi-Field'!$F$113="undrained"),BH286,""))</f>
        <v/>
      </c>
      <c r="FR286" s="409" t="str">
        <f>IF(AND('[1]Multi-Field'!$E$114=[1]Lists!BF286,'[1]Multi-Field'!$F$114="Drained"),BI286,IF(AND('[1]Multi-Field'!$E$114=[1]Lists!BF286,'[1]Multi-Field'!$F$114="undrained"),BH286,""))</f>
        <v/>
      </c>
      <c r="FS286" s="409" t="str">
        <f>IF(AND('[1]Multi-Field'!$E$115=[1]Lists!BF286,'[1]Multi-Field'!$F$115="Drained"),BI286,IF(AND('[1]Multi-Field'!$E$115=[1]Lists!BF286,'[1]Multi-Field'!$F$115="undrained"),BH286,""))</f>
        <v/>
      </c>
      <c r="FT286" s="409" t="str">
        <f>IF(AND('[1]Multi-Field'!$E$116=[1]Lists!BF286,'[1]Multi-Field'!$F$116="Drained"),BI286,IF(AND('[1]Multi-Field'!$E$116=[1]Lists!BF286,'[1]Multi-Field'!$F$116="undrained"),BH286,""))</f>
        <v/>
      </c>
      <c r="FU286" s="409" t="str">
        <f>IF(AND('[1]Multi-Field'!$E$117=[1]Lists!BF286,'[1]Multi-Field'!$F$117="Drained"),BI286,IF(AND('[1]Multi-Field'!$E$117=[1]Lists!BF286,'[1]Multi-Field'!$F$117="undrained"),BH286,""))</f>
        <v/>
      </c>
      <c r="FV286" s="409" t="str">
        <f>IF(AND('[1]Multi-Field'!$E$118=[1]Lists!BF286,'[1]Multi-Field'!$F$118="Drained"),BI286,IF(AND('[1]Multi-Field'!$E$118=[1]Lists!BF286,'[1]Multi-Field'!$F$118="undrained"),BH286,""))</f>
        <v/>
      </c>
      <c r="FW286" s="409" t="str">
        <f>IF(AND('[1]Multi-Field'!$E$119=[1]Lists!BF286,'[1]Multi-Field'!$F$119="Drained"),BI286,IF(AND('[1]Multi-Field'!$E$119=[1]Lists!BF286,'[1]Multi-Field'!$F$119="undrained"),BH286,""))</f>
        <v/>
      </c>
      <c r="FX286" s="409" t="str">
        <f>IF(AND('[1]Multi-Field'!$E$120=[1]Lists!BF286,'[1]Multi-Field'!$F$120="Drained"),BI286,IF(AND('[1]Multi-Field'!$E$120=[1]Lists!BF286,'[1]Multi-Field'!$F$120="undrained"),BH286,""))</f>
        <v/>
      </c>
    </row>
    <row r="287" spans="1:180" ht="13.5" customHeight="1">
      <c r="A287" s="7" t="s">
        <v>373</v>
      </c>
      <c r="B287" s="7"/>
      <c r="C287" s="7"/>
      <c r="D287" s="8">
        <v>60</v>
      </c>
      <c r="E287" s="8">
        <f t="shared" si="46"/>
        <v>62</v>
      </c>
      <c r="F287" s="8">
        <f t="shared" si="47"/>
        <v>63</v>
      </c>
      <c r="G287" s="8">
        <v>65</v>
      </c>
      <c r="H287" s="8">
        <v>60</v>
      </c>
      <c r="I287" s="8">
        <f t="shared" si="50"/>
        <v>63</v>
      </c>
      <c r="J287" s="8">
        <f t="shared" si="51"/>
        <v>67</v>
      </c>
      <c r="K287" s="8">
        <v>70</v>
      </c>
      <c r="L287" s="8">
        <v>70</v>
      </c>
      <c r="M287" s="8">
        <f t="shared" si="48"/>
        <v>78</v>
      </c>
      <c r="N287" s="8">
        <f t="shared" si="49"/>
        <v>87</v>
      </c>
      <c r="O287" s="8">
        <v>95</v>
      </c>
      <c r="P287" s="391">
        <v>262</v>
      </c>
      <c r="Q287" s="394"/>
      <c r="R287" s="395" t="b">
        <f>IF(OR('Multi-Field'!AA264=Lists!$AC$42,'Multi-Field'!AA264=Lists!$AC$43),IF('Multi-Field'!Z264="x",(IF('Multi-Field'!AC264=Lists!$Q$11,Lists!$R$11,IF('Multi-Field'!AC264=Lists!$Q$12,Lists!$R$12,IF('Multi-Field'!AC264=Lists!$Q$13,Lists!$R$13,IF('Multi-Field'!AC264=Lists!$Q$14,Lists!$R$14))))),IF('Multi-Field'!X264="x",(IF('Multi-Field'!AC264=Lists!$Q$11,Lists!$S$11,IF('Multi-Field'!AC264=Lists!$Q$12,Lists!$S$12,IF('Multi-Field'!AC264=Lists!$Q$13,Lists!$S$13,IF('Multi-Field'!AC264=Lists!$Q$14,Lists!$S$14))))),IF('Multi-Field'!V264="x",(IF('Multi-Field'!AC264=Lists!$Q$11,Lists!$T$11,IF('Multi-Field'!AC264=Lists!$Q$12,Lists!$T$12,IF('Multi-Field'!AC264=Lists!$Q$13,Lists!$T$13,IF('Multi-Field'!AC264=Lists!$Q$14,Lists!$T$14))))),0))))</f>
        <v>0</v>
      </c>
      <c r="S287" s="395" t="str">
        <f t="shared" si="52"/>
        <v/>
      </c>
      <c r="T287" s="395"/>
      <c r="U287" s="396"/>
      <c r="AI287" s="384">
        <f>'[1]Multi-Field'!B283</f>
        <v>0</v>
      </c>
      <c r="AJ287" s="387" t="str">
        <f>IF(OR('[1]Multi-Field'!Q127=[1]Lists!$AC$42,'[1]Multi-Field'!Q127=[1]Lists!$AC$43),"x","")</f>
        <v/>
      </c>
      <c r="AK287" s="387" t="str">
        <f>IF(OR('[1]Multi-Field'!Q127=[1]Lists!$AC$6,'[1]Multi-Field'!Q127=$AC$2,'[1]Multi-Field'!Q127=$AC$4),"x","")</f>
        <v/>
      </c>
      <c r="AL287" s="387" t="str">
        <f>IF(OR('[1]Multi-Field'!Q127=[1]Lists!$AC$7,'[1]Multi-Field'!Q127=$AC$3,'[1]Multi-Field'!Q127=$AC$5),"x","")</f>
        <v/>
      </c>
      <c r="AM287" s="387" t="str">
        <f>IF(OR('[1]Multi-Field'!Q127=$AC$23,'[1]Multi-Field'!Q127=$AC$13,'[1]Multi-Field'!Q127=$AC$9,'[1]Multi-Field'!Q127=$AC$19,'[1]Multi-Field'!Q127=$AC$47),"x","")</f>
        <v/>
      </c>
      <c r="AN287" s="387" t="str">
        <f>IF(OR('[1]Multi-Field'!Q127=$AC$24,'[1]Multi-Field'!Q127=$AC$14,'[1]Multi-Field'!Q127=$AC$10,'[1]Multi-Field'!Q127=$AC$22,'[1]Multi-Field'!Q127=$AC$48),"x","")</f>
        <v/>
      </c>
      <c r="AO287" s="387" t="str">
        <f>IF(OR('[1]Multi-Field'!Q127=$AC$21,'[1]Multi-Field'!Q127=$AC$28,'[1]Multi-Field'!Q127=$AC$62,'[1]Multi-Field'!Q127=$AC$102,'[1]Multi-Field'!Q127=$AC$98),"x","")</f>
        <v/>
      </c>
      <c r="AP287" s="387" t="str">
        <f>IF(OR('[1]Multi-Field'!Q127=$AC$25,'[1]Multi-Field'!Q127=$AC$63,'[1]Multi-Field'!Q127=$AC$85,'[1]Multi-Field'!Q127=$AC$87,'[1]Multi-Field'!Q127=$AC$92,'[1]Multi-Field'!Q127=$AC$93),"x","")</f>
        <v/>
      </c>
      <c r="AQ287" s="387" t="str">
        <f>IF(OR('[1]Multi-Field'!Q127=$AC$20,'[1]Multi-Field'!Q127=$AC$27,'[1]Multi-Field'!Q127=$AC$58,'[1]Multi-Field'!Q127=$AC$86,'[1]Multi-Field'!Q127=$AC$103,'[1]Multi-Field'!Q127=$AC$94),"x","")</f>
        <v/>
      </c>
      <c r="AR287" s="387" t="str">
        <f>IF(OR('[1]Multi-Field'!Q127=$AC$35,'[1]Multi-Field'!Q127=$AC$40,'[1]Multi-Field'!Q127=$AC$45,),"x","")</f>
        <v/>
      </c>
      <c r="AS287" s="387" t="str">
        <f>IF(OR('[1]Multi-Field'!Q127=$AC$36,'[1]Multi-Field'!Q127=$AC$41,'[1]Multi-Field'!Q127=$AC$46,),"x","")</f>
        <v/>
      </c>
      <c r="AT287" s="387" t="str">
        <f>IF(OR('[1]Multi-Field'!Q127=$AC$52,'[1]Multi-Field'!Q127=$AC$53,'[1]Multi-Field'!Q127=$AC$54,'[1]Multi-Field'!Q127=$AC$55,'[1]Multi-Field'!Q127=$AC$68,'[1]Multi-Field'!Q127=$AC$69,'[1]Multi-Field'!Q127=$AC$74,'[1]Multi-Field'!Q127=$AC$71,'[1]Multi-Field'!Q127=$AC$70),"x","")</f>
        <v>x</v>
      </c>
      <c r="AU287" s="387" t="str">
        <f>IF('[1]Multi-Field'!Q127=$AC$72,"x","")</f>
        <v/>
      </c>
      <c r="AV287" s="387" t="str">
        <f>IF('[1]Multi-Field'!Q127=$AC$73,"x","")</f>
        <v/>
      </c>
      <c r="AW287" s="387" t="str">
        <f>IF('[1]Multi-Field'!Q127=$AC$83,"x","")</f>
        <v/>
      </c>
      <c r="AX287" s="387" t="str">
        <f>IF('[1]Multi-Field'!Q127=$AC$84,"x","")</f>
        <v/>
      </c>
      <c r="AY287" s="387" t="str">
        <f>IF('[1]Multi-Field'!Q127=$AC$97,"x","")</f>
        <v/>
      </c>
      <c r="AZ287" s="387" t="str">
        <f>IF('[1]Multi-Field'!Q127=$AC$99,"x","")</f>
        <v/>
      </c>
      <c r="BA287" s="387" t="str">
        <f>IF('[1]Multi-Field'!Q127=$AC$104,"x","")</f>
        <v/>
      </c>
      <c r="BB287" s="387" t="str">
        <f>IF('[1]Multi-Field'!Q127=$AC$105,"x","")</f>
        <v/>
      </c>
      <c r="BC287" s="388"/>
      <c r="BF287" s="411" t="s">
        <v>1453</v>
      </c>
      <c r="BG287" s="412">
        <v>5</v>
      </c>
      <c r="BH287" s="412">
        <v>3</v>
      </c>
      <c r="BI287" s="412">
        <v>4.5</v>
      </c>
      <c r="BJ287" s="409" t="e">
        <f>IF(AND('[1]Single Field'!#REF!=[1]Lists!BF287,'[1]Single Field'!#REF!="Drained"),"x",IF(AND('[1]Single Field'!#REF!=[1]Lists!BF287,'[1]Single Field'!#REF!="Undrained"),O,""))</f>
        <v>#REF!</v>
      </c>
      <c r="BK287" s="409" t="str">
        <f>IF(AND('[1]Multi-Field'!$E$3=[1]Lists!BF287,'[1]Multi-Field'!$F$3="Drained"),BI287,IF(AND('[1]Multi-Field'!$E$3=BF287,'[1]Multi-Field'!$F$3="undrained"),BH287,""))</f>
        <v/>
      </c>
      <c r="BL287" s="409" t="str">
        <f>IF(AND('[1]Multi-Field'!$E$4=BF287,'[1]Multi-Field'!$F$4="Drained"),BI287,IF(AND('[1]Multi-Field'!$E$4=BF287,'[1]Multi-Field'!$F$4="undrained"),BH287,""))</f>
        <v/>
      </c>
      <c r="BM287" s="409" t="str">
        <f>IF(AND('[1]Multi-Field'!$E$5=BF287,'[1]Multi-Field'!$F$5="Drained"),BI287,IF(AND('[1]Multi-Field'!$E$5=BF287,'[1]Multi-Field'!$F$5="undrained"),BH287,""))</f>
        <v/>
      </c>
      <c r="BN287" s="409" t="str">
        <f>IF(AND('[1]Multi-Field'!$E$6=BF287,'[1]Multi-Field'!$F$6="Drained"),BI287,IF(AND('[1]Multi-Field'!$E$6=BF287,'[1]Multi-Field'!$F$6="undrained"),BH287,""))</f>
        <v/>
      </c>
      <c r="BO287" s="409" t="str">
        <f>IF(AND('[1]Multi-Field'!$E$7=BF287,'[1]Multi-Field'!$F$7="Drained"),BI287,IF(AND('[1]Multi-Field'!$E$7=BF287,'[1]Multi-Field'!$F$7="undrained"),BH287,""))</f>
        <v/>
      </c>
      <c r="BP287" s="409" t="str">
        <f>IF(AND('[1]Multi-Field'!$E$8=BF287,'[1]Multi-Field'!$F$8="Drained"),BI287,IF(AND('[1]Multi-Field'!$E$8=BF287,'[1]Multi-Field'!$F$8="undrained"),BH287,""))</f>
        <v/>
      </c>
      <c r="BQ287" s="409" t="str">
        <f>IF(AND('[1]Multi-Field'!$E$9=BF287,'[1]Multi-Field'!$F$9="Drained"),BI287,IF(AND('[1]Multi-Field'!$E$9=BF287,'[1]Multi-Field'!$F$9="undrained"),BH287,""))</f>
        <v/>
      </c>
      <c r="BR287" s="409" t="str">
        <f>IF(AND('[1]Multi-Field'!$E$10=BF287,'[1]Multi-Field'!$F$10="Drained"),BI287,IF(AND('[1]Multi-Field'!$E$10=BF287,'[1]Multi-Field'!$F$10="undrained"),BH287,""))</f>
        <v/>
      </c>
      <c r="BS287" s="409" t="str">
        <f>IF(AND('[1]Multi-Field'!$E$11=BF287,'[1]Multi-Field'!$F$11="Drained"),BI287,IF(AND('[1]Multi-Field'!$E$11=BF287,'[1]Multi-Field'!$F$11="undrained"),BH287,""))</f>
        <v/>
      </c>
      <c r="BT287" s="409" t="str">
        <f>IF(AND('[1]Multi-Field'!$E$12=BF287,'[1]Multi-Field'!$F$12="Drained"),BI287,IF(AND('[1]Multi-Field'!$E$12=BF287,'[1]Multi-Field'!$F$12="undrained"),BH287,""))</f>
        <v/>
      </c>
      <c r="BU287" s="409" t="str">
        <f>IF(AND('[1]Multi-Field'!$E$13=BF287,'[1]Multi-Field'!$F$13="Drained"),BI287,IF(AND('[1]Multi-Field'!$E$3=BF287,'[1]Multi-Field'!$F$13="undrained"),BH287,""))</f>
        <v/>
      </c>
      <c r="BV287" s="409" t="str">
        <f>IF(AND('[1]Multi-Field'!$E$14=BF287,'[1]Multi-Field'!$F$14="Drained"),BI287,IF(AND('[1]Multi-Field'!$E$14=BF287,'[1]Multi-Field'!$F$14="undrained"),BH287,""))</f>
        <v/>
      </c>
      <c r="BW287" s="409" t="str">
        <f>IF(AND('[1]Multi-Field'!$E$15=BF287,'[1]Multi-Field'!$F$15="Drained"),BI287,IF(AND('[1]Multi-Field'!$E$15=BF287,'[1]Multi-Field'!$F$15="undrained"),BH287,""))</f>
        <v/>
      </c>
      <c r="BX287" s="409" t="str">
        <f>IF(AND('[1]Multi-Field'!$E$16=[1]Lists!BF287,'[1]Multi-Field'!$F$16="Drained"),BI287,IF(AND('[1]Multi-Field'!$E$16=[1]Lists!BF287,'[1]Multi-Field'!$F$16="undrained"),BH287,""))</f>
        <v/>
      </c>
      <c r="BY287" s="409" t="str">
        <f>IF(AND('[1]Multi-Field'!$E$17=[1]Lists!BF287,'[1]Multi-Field'!$F$17="Drained"),BI287,IF(AND('[1]Multi-Field'!$E$17=[1]Lists!BF287,'[1]Multi-Field'!$F$17="undrained"),BH287,""))</f>
        <v/>
      </c>
      <c r="BZ287" s="409" t="str">
        <f>IF(AND('[1]Multi-Field'!$E$18=[1]Lists!BF287,'[1]Multi-Field'!$F$18="Drained"),BI287,IF(AND('[1]Multi-Field'!$E$18=[1]Lists!BF287,'[1]Multi-Field'!$F$18="undrained"),BH287,""))</f>
        <v/>
      </c>
      <c r="CA287" s="409" t="str">
        <f>IF(AND('[1]Multi-Field'!$E$19=[1]Lists!BF287,'[1]Multi-Field'!$F$19="Drained"),BI287,IF(AND('[1]Multi-Field'!$E$19=[1]Lists!BF287,'[1]Multi-Field'!$F$19="undrained"),BH287,""))</f>
        <v/>
      </c>
      <c r="CB287" s="409" t="str">
        <f>IF(AND('[1]Multi-Field'!$E$20=[1]Lists!BF287,'[1]Multi-Field'!$F$20="Drained"),BI287,IF(AND('[1]Multi-Field'!$E$20=[1]Lists!BF287,'[1]Multi-Field'!$F$20="undrained"),BH287,""))</f>
        <v/>
      </c>
      <c r="CC287" s="409" t="str">
        <f>IF(AND('[1]Multi-Field'!$E$21=[1]Lists!BF287,'[1]Multi-Field'!$F$21="Drained"),BI287,IF(AND('[1]Multi-Field'!$E$21=[1]Lists!BF287,'[1]Multi-Field'!$F$21="undrained"),BH287,""))</f>
        <v/>
      </c>
      <c r="CD287" s="409" t="str">
        <f>IF(AND('[1]Multi-Field'!$E$22=[1]Lists!BF287,'[1]Multi-Field'!$F$22="Drained"),BI287,IF(AND('[1]Multi-Field'!$E$22=[1]Lists!BF287,'[1]Multi-Field'!$F$22="undrained"),BH287,""))</f>
        <v/>
      </c>
      <c r="CE287" s="409" t="str">
        <f>IF(AND('[1]Multi-Field'!$E$23=[1]Lists!BF287,'[1]Multi-Field'!$F$23="Drained"),BI287,IF(AND('[1]Multi-Field'!$E$23=[1]Lists!BF287,'[1]Multi-Field'!$F$23="undrained"),BH287,""))</f>
        <v/>
      </c>
      <c r="CF287" s="409" t="str">
        <f>IF(AND('[1]Multi-Field'!$E$24=[1]Lists!BF287,'[1]Multi-Field'!$F$24="Drained"),BI287,IF(AND('[1]Multi-Field'!$E$24=[1]Lists!BF287,'[1]Multi-Field'!$F$24="undrained"),BH287,""))</f>
        <v/>
      </c>
      <c r="CG287" s="409" t="str">
        <f>IF(AND('[1]Multi-Field'!$E$25=[1]Lists!BF287,'[1]Multi-Field'!$F$25="Drained"),BI287,IF(AND('[1]Multi-Field'!$E$25=[1]Lists!BF287,'[1]Multi-Field'!$F$25="undrained"),BH287,""))</f>
        <v/>
      </c>
      <c r="CH287" s="409" t="str">
        <f>IF(AND('[1]Multi-Field'!$E$26=[1]Lists!BF287,'[1]Multi-Field'!$F$26="Drained"),BI287,IF(AND('[1]Multi-Field'!$E$26=[1]Lists!BF287,'[1]Multi-Field'!$F$26="undrained"),BH287,""))</f>
        <v/>
      </c>
      <c r="CI287" s="409" t="str">
        <f>IF(AND('[1]Multi-Field'!$E$27=[1]Lists!BF287,'[1]Multi-Field'!$F$27="Drained"),BI287,IF(AND('[1]Multi-Field'!$E$27=[1]Lists!BF287,'[1]Multi-Field'!$F$27="undrained"),BH287,""))</f>
        <v/>
      </c>
      <c r="CJ287" s="409" t="str">
        <f>IF(AND('[1]Multi-Field'!$E$28=[1]Lists!BF287,'[1]Multi-Field'!$F$28="Drained"),BI287,IF(AND('[1]Multi-Field'!$E$28=[1]Lists!BF287,'[1]Multi-Field'!$F$28="undrained"),BH287,""))</f>
        <v/>
      </c>
      <c r="CK287" s="409" t="str">
        <f>IF(AND('[1]Multi-Field'!$E$29=[1]Lists!BF287,'[1]Multi-Field'!$F$29="Drained"),BI287,IF(AND('[1]Multi-Field'!$E$29=[1]Lists!BF287,'[1]Multi-Field'!$F$29="undrained"),BH287,""))</f>
        <v/>
      </c>
      <c r="CL287" s="409" t="str">
        <f>IF(AND('[1]Multi-Field'!$E$30=[1]Lists!BF287,'[1]Multi-Field'!$F$30="Drained"),BI287,IF(AND('[1]Multi-Field'!$E$30=[1]Lists!BF287,'[1]Multi-Field'!$F$30="undrained"),BH287,""))</f>
        <v/>
      </c>
      <c r="CM287" s="409" t="str">
        <f>IF(AND('[1]Multi-Field'!$E$31=[1]Lists!BF287,'[1]Multi-Field'!$F$31="Drained"),BI287,IF(AND('[1]Multi-Field'!$E$31=[1]Lists!BF287,'[1]Multi-Field'!$F$31="undrained"),BH287,""))</f>
        <v/>
      </c>
      <c r="CN287" s="409" t="str">
        <f>IF(AND('[1]Multi-Field'!$E$32=[1]Lists!BF287,'[1]Multi-Field'!$F$32="Drained"),BI287,IF(AND('[1]Multi-Field'!$E$32=[1]Lists!BF287,'[1]Multi-Field'!$F$32="undrained"),BH287,""))</f>
        <v/>
      </c>
      <c r="CO287" s="409" t="str">
        <f>IF(AND('[1]Multi-Field'!$E$33=[1]Lists!BF287,'[1]Multi-Field'!$F$33="Drained"),BI287,IF(AND('[1]Multi-Field'!$E$33=[1]Lists!BF287,'[1]Multi-Field'!$F$33="undrained"),BH287,""))</f>
        <v/>
      </c>
      <c r="CP287" s="409" t="str">
        <f>IF(AND('[1]Multi-Field'!$E$34=[1]Lists!BF287,'[1]Multi-Field'!$F$34="Drained"),BI287,IF(AND('[1]Multi-Field'!$E$34=[1]Lists!BF287,'[1]Multi-Field'!$F$34="undrained"),BH287,""))</f>
        <v/>
      </c>
      <c r="CQ287" s="409" t="str">
        <f>IF(AND('[1]Multi-Field'!$E$35=[1]Lists!BF287,'[1]Multi-Field'!$F$35="Drained"),BI287,IF(AND('[1]Multi-Field'!$E$35=[1]Lists!BF287,'[1]Multi-Field'!$F$35="undrained"),BH287,""))</f>
        <v/>
      </c>
      <c r="CR287" s="409" t="str">
        <f>IF(AND('[1]Multi-Field'!$E$36=[1]Lists!BF287,'[1]Multi-Field'!$F$36="Drained"),BI287,IF(AND('[1]Multi-Field'!$E$36=[1]Lists!BF287,'[1]Multi-Field'!$F$36="undrained"),BH287,""))</f>
        <v/>
      </c>
      <c r="CS287" s="409" t="str">
        <f>IF(AND('[1]Multi-Field'!$E$37=[1]Lists!BF287,'[1]Multi-Field'!$F$37="Drained"),BI287,IF(AND('[1]Multi-Field'!$E$37=[1]Lists!BF287,'[1]Multi-Field'!$F$37="undrained"),BH287,""))</f>
        <v/>
      </c>
      <c r="CT287" s="409" t="str">
        <f>IF(AND('[1]Multi-Field'!$E$38=[1]Lists!BF287,'[1]Multi-Field'!$F$38="Drained"),BI287,IF(AND('[1]Multi-Field'!$E$38=[1]Lists!BF287,'[1]Multi-Field'!$F$38="undrained"),BH287,""))</f>
        <v/>
      </c>
      <c r="CU287" s="409" t="str">
        <f>IF(AND('[1]Multi-Field'!$E$39=[1]Lists!BF287,'[1]Multi-Field'!$F$39="Drained"),BI287,IF(AND('[1]Multi-Field'!$E$39=[1]Lists!BF287,'[1]Multi-Field'!$F$39="undrained"),BH287,""))</f>
        <v/>
      </c>
      <c r="CV287" s="409" t="str">
        <f>IF(AND('[1]Multi-Field'!$E$40=[1]Lists!BF287,'[1]Multi-Field'!$F$40="Drained"),BI287,IF(AND('[1]Multi-Field'!$E$40=[1]Lists!BF287,'[1]Multi-Field'!$F$40="undrained"),BH287,""))</f>
        <v/>
      </c>
      <c r="CW287" s="409" t="str">
        <f>IF(AND('[1]Multi-Field'!$E$41=[1]Lists!BF287,'[1]Multi-Field'!$F$40="Drained"),BI287,IF(AND('[1]Multi-Field'!$E$40=[1]Lists!BF287,'[1]Multi-Field'!$F$40="undrained"),BH287,""))</f>
        <v/>
      </c>
      <c r="CX287" s="409" t="str">
        <f>IF(AND('[1]Multi-Field'!$E$42=[1]Lists!BF287,'[1]Multi-Field'!$F$42="Drained"),BI287,IF(AND('[1]Multi-Field'!$E$42=[1]Lists!BF287,'[1]Multi-Field'!$F$42="undrained"),BH287,""))</f>
        <v/>
      </c>
      <c r="CY287" s="409" t="str">
        <f>IF(AND('[1]Multi-Field'!$E$43=[1]Lists!BF287,'[1]Multi-Field'!$F$43="Drained"),BI287,IF(AND('[1]Multi-Field'!$E$43=[1]Lists!BF287,'[1]Multi-Field'!$F$43="undrained"),BH287,""))</f>
        <v/>
      </c>
      <c r="CZ287" s="409" t="str">
        <f>IF(AND('[1]Multi-Field'!$E$44=[1]Lists!BF287,'[1]Multi-Field'!$F$44="Drained"),BI287,IF(AND('[1]Multi-Field'!$E$44=[1]Lists!BF287,'[1]Multi-Field'!$F$44="undrained"),BH287,""))</f>
        <v/>
      </c>
      <c r="DA287" s="409" t="str">
        <f>IF(AND('[1]Multi-Field'!$E$45=[1]Lists!BF287,'[1]Multi-Field'!$F$45="Drained"),BI287,IF(AND('[1]Multi-Field'!$E$45=[1]Lists!BF287,'[1]Multi-Field'!$F$45="undrained"),BH287,""))</f>
        <v/>
      </c>
      <c r="DB287" s="409" t="str">
        <f>IF(AND('[1]Multi-Field'!$E$46=[1]Lists!BF287,'[1]Multi-Field'!$F$46="Drained"),BI287,IF(AND('[1]Multi-Field'!$E$46=[1]Lists!BF287,'[1]Multi-Field'!$F$46="undrained"),BH287,""))</f>
        <v/>
      </c>
      <c r="DC287" s="409" t="str">
        <f>IF(AND('[1]Multi-Field'!$E$47=[1]Lists!BF287,'[1]Multi-Field'!$F$47="Drained"),BI287,IF(AND('[1]Multi-Field'!$E$47=[1]Lists!BF287,'[1]Multi-Field'!$F$47="undrained"),BH287,""))</f>
        <v/>
      </c>
      <c r="DD287" s="409" t="str">
        <f>IF(AND('[1]Multi-Field'!$E$48=[1]Lists!BF287,'[1]Multi-Field'!$F$48="Drained"),BI287,IF(AND('[1]Multi-Field'!$E$48=[1]Lists!BF287,'[1]Multi-Field'!$F$48="undrained"),BH287,""))</f>
        <v/>
      </c>
      <c r="DE287" s="409" t="str">
        <f>IF(AND('[1]Multi-Field'!$E$49=[1]Lists!BF287,'[1]Multi-Field'!$F$49="Drained"),BI287,IF(AND('[1]Multi-Field'!$E$49=[1]Lists!BF287,'[1]Multi-Field'!$F$9="undrained"),BH287,""))</f>
        <v/>
      </c>
      <c r="DF287" s="409" t="str">
        <f>IF(AND('[1]Multi-Field'!$E$50=[1]Lists!BF287,'[1]Multi-Field'!$F$50="Drained"),BI287,IF(AND('[1]Multi-Field'!$E$50=[1]Lists!BF287,'[1]Multi-Field'!$F$50="undrained"),BH287,""))</f>
        <v/>
      </c>
      <c r="DG287" s="409" t="str">
        <f>IF(AND('[1]Multi-Field'!$E$51=[1]Lists!BF287,'[1]Multi-Field'!$F$51="Drained"),BI287,IF(AND('[1]Multi-Field'!$E$51=[1]Lists!BF287,'[1]Multi-Field'!$F$51="undrained"),BH287,""))</f>
        <v/>
      </c>
      <c r="DH287" s="409" t="str">
        <f>IF(AND('[1]Multi-Field'!$E$52=[1]Lists!BF287,'[1]Multi-Field'!$F$52="Drained"),BI287,IF(AND('[1]Multi-Field'!$E$52=[1]Lists!BF287,'[1]Multi-Field'!$F$52="undrained"),BH287,""))</f>
        <v/>
      </c>
      <c r="DI287" s="409" t="str">
        <f>IF(AND('[1]Multi-Field'!$E$53=[1]Lists!BF287,'[1]Multi-Field'!$F$53="Drained"),BI287,IF(AND('[1]Multi-Field'!$E$53=[1]Lists!BF287,'[1]Multi-Field'!$F$53="undrained"),BH287,""))</f>
        <v/>
      </c>
      <c r="DJ287" s="409" t="str">
        <f>IF(AND('[1]Multi-Field'!$E$54=[1]Lists!BF287,'[1]Multi-Field'!$F$54="Drained"),BI287,IF(AND('[1]Multi-Field'!$E$54=[1]Lists!BF287,'[1]Multi-Field'!$F$54="undrained"),BH287,""))</f>
        <v/>
      </c>
      <c r="DK287" s="409" t="str">
        <f>IF(AND('[1]Multi-Field'!$E$55=[1]Lists!BF287,'[1]Multi-Field'!$F$55="Drained"),BI287,IF(AND('[1]Multi-Field'!$E$55=[1]Lists!BF287,'[1]Multi-Field'!$F$55="undrained"),BH287,""))</f>
        <v/>
      </c>
      <c r="DL287" s="409" t="str">
        <f>IF(AND('[1]Multi-Field'!$E$56=[1]Lists!BF287,'[1]Multi-Field'!$F$56="Drained"),BI287,IF(AND('[1]Multi-Field'!$E$56=[1]Lists!BF287,'[1]Multi-Field'!$F$56="undrained"),BH287,""))</f>
        <v/>
      </c>
      <c r="DM287" s="409" t="str">
        <f>IF(AND('[1]Multi-Field'!$E$57=[1]Lists!BF287,'[1]Multi-Field'!$F$57="Drained"),BI287,IF(AND('[1]Multi-Field'!$E$57=[1]Lists!BF287,'[1]Multi-Field'!$F$57="undrained"),BH287,""))</f>
        <v/>
      </c>
      <c r="DN287" s="409" t="str">
        <f>IF(AND('[1]Multi-Field'!$E$58=[1]Lists!BF287,'[1]Multi-Field'!$F$58="Drained"),BI287,IF(AND('[1]Multi-Field'!$E$58=[1]Lists!BF287,'[1]Multi-Field'!$F$58="undrained"),BH287,""))</f>
        <v/>
      </c>
      <c r="DO287" s="409" t="str">
        <f>IF(AND('[1]Multi-Field'!$E$59=[1]Lists!BF287,'[1]Multi-Field'!$F$59="Drained"),BI287,IF(AND('[1]Multi-Field'!$E$59=[1]Lists!BF287,'[1]Multi-Field'!$F$59="undrained"),BH287,""))</f>
        <v/>
      </c>
      <c r="DP287" s="409" t="str">
        <f>IF(AND('[1]Multi-Field'!$E$60=[1]Lists!BF287,'[1]Multi-Field'!$F$60="Drained"),BI287,IF(AND('[1]Multi-Field'!$E$60=[1]Lists!BF287,'[1]Multi-Field'!$F$60="undrained"),BH287,""))</f>
        <v/>
      </c>
      <c r="DQ287" s="409" t="str">
        <f>IF(AND('[1]Multi-Field'!$E$61=[1]Lists!BF287,'[1]Multi-Field'!$F$61="Drained"),BI287,IF(AND('[1]Multi-Field'!$E$61=[1]Lists!BF287,'[1]Multi-Field'!$F$61="undrained"),BH287,""))</f>
        <v/>
      </c>
      <c r="DR287" s="409" t="str">
        <f>IF(AND('[1]Multi-Field'!$E$62=[1]Lists!BF287,'[1]Multi-Field'!$F$62="Drained"),BI287,IF(AND('[1]Multi-Field'!$E$62=[1]Lists!BF287,'[1]Multi-Field'!$F$62="undrained"),BH287,""))</f>
        <v/>
      </c>
      <c r="DS287" s="409" t="str">
        <f>IF(AND('[1]Multi-Field'!$E$63=[1]Lists!BF287,'[1]Multi-Field'!$F$63="Drained"),BI287,IF(AND('[1]Multi-Field'!$E$63=[1]Lists!BF287,'[1]Multi-Field'!$F$63="undrained"),BH287,""))</f>
        <v/>
      </c>
      <c r="DT287" s="409" t="str">
        <f>IF(AND('[1]Multi-Field'!$E$64=[1]Lists!BF287,'[1]Multi-Field'!$F$64="Drained"),BI287,IF(AND('[1]Multi-Field'!$E$64=[1]Lists!BF287,'[1]Multi-Field'!$F$64="undrained"),BH287,""))</f>
        <v/>
      </c>
      <c r="DU287" s="409" t="str">
        <f>IF(AND('[1]Multi-Field'!$E$65=[1]Lists!BF287,'[1]Multi-Field'!$F$65="Drained"),BI287,IF(AND('[1]Multi-Field'!$E$65=[1]Lists!BF287,'[1]Multi-Field'!$F$65="undrained"),BH287,""))</f>
        <v/>
      </c>
      <c r="DV287" s="409" t="str">
        <f>IF(AND('[1]Multi-Field'!$E$66=[1]Lists!BF287,'[1]Multi-Field'!$F$66="Drained"),BI287,IF(AND('[1]Multi-Field'!$E$66=[1]Lists!BF287,'[1]Multi-Field'!$F$66="undrained"),BH287,""))</f>
        <v/>
      </c>
      <c r="DW287" s="409" t="str">
        <f>IF(AND('[1]Multi-Field'!$E$67=[1]Lists!BF287,'[1]Multi-Field'!$F$67="Drained"),BI287,IF(AND('[1]Multi-Field'!$E$67=[1]Lists!BF287,'[1]Multi-Field'!$F$67="undrained"),BH287,""))</f>
        <v/>
      </c>
      <c r="DX287" s="409" t="str">
        <f>IF(AND('[1]Multi-Field'!$E$68=[1]Lists!BF287,'[1]Multi-Field'!$F$68="Drained"),BI287,IF(AND('[1]Multi-Field'!$E$68=[1]Lists!BF287,'[1]Multi-Field'!$F$68="undrained"),BH287,""))</f>
        <v/>
      </c>
      <c r="DY287" s="409" t="str">
        <f>IF(AND('[1]Multi-Field'!$E$69=[1]Lists!BF287,'[1]Multi-Field'!$F$69="Drained"),BI287,IF(AND('[1]Multi-Field'!$E$69=[1]Lists!BF287,'[1]Multi-Field'!$F$69="undrained"),BH287,""))</f>
        <v/>
      </c>
      <c r="DZ287" s="409" t="str">
        <f>IF(AND('[1]Multi-Field'!$E$70=[1]Lists!BF287,'[1]Multi-Field'!$F$70="Drained"),BI287,IF(AND('[1]Multi-Field'!$E$70=[1]Lists!BF287,'[1]Multi-Field'!$F$70="undrained"),BH287,""))</f>
        <v/>
      </c>
      <c r="EA287" s="409" t="str">
        <f>IF(AND('[1]Multi-Field'!$E$71=[1]Lists!BF287,'[1]Multi-Field'!$F$71="Drained"),BI287,IF(AND('[1]Multi-Field'!$E$71=[1]Lists!BF287,'[1]Multi-Field'!$F$71="undrained"),BH287,""))</f>
        <v/>
      </c>
      <c r="EB287" s="409" t="str">
        <f>IF(AND('[1]Multi-Field'!$E$72=[1]Lists!BF287,'[1]Multi-Field'!$F$72="Drained"),BI287,IF(AND('[1]Multi-Field'!$E$72=[1]Lists!BF287,'[1]Multi-Field'!$F$72="undrained"),BH287,""))</f>
        <v/>
      </c>
      <c r="EC287" s="409" t="str">
        <f>IF(AND('[1]Multi-Field'!$E$73=[1]Lists!BF287,'[1]Multi-Field'!$F$73="Drained"),BI287,IF(AND('[1]Multi-Field'!$E$73=[1]Lists!BF287,'[1]Multi-Field'!$F$73="undrained"),BH287,""))</f>
        <v/>
      </c>
      <c r="ED287" s="409" t="str">
        <f>IF(AND('[1]Multi-Field'!$E$74=[1]Lists!BF287,'[1]Multi-Field'!$F$74="Drained"),BI287,IF(AND('[1]Multi-Field'!$E$74=[1]Lists!BF287,'[1]Multi-Field'!$F$74="undrained"),BH287,""))</f>
        <v/>
      </c>
      <c r="EE287" s="409" t="str">
        <f>IF(AND('[1]Multi-Field'!$E$75=[1]Lists!BF287,'[1]Multi-Field'!$F$75="Drained"),BI287,IF(AND('[1]Multi-Field'!$E$75=[1]Lists!BF287,'[1]Multi-Field'!$F$75="undrained"),BH287,""))</f>
        <v/>
      </c>
      <c r="EF287" s="409" t="str">
        <f>IF(AND('[1]Multi-Field'!$E$76=[1]Lists!BF287,'[1]Multi-Field'!$F$76="Drained"),BI287,IF(AND('[1]Multi-Field'!$E$76=[1]Lists!BF287,'[1]Multi-Field'!$F$6="undrained"),BH287,""))</f>
        <v/>
      </c>
      <c r="EG287" s="409" t="str">
        <f>IF(AND('[1]Multi-Field'!$E$77=[1]Lists!BF287,'[1]Multi-Field'!$F$77="Drained"),BI287,IF(AND('[1]Multi-Field'!$E$77=[1]Lists!BF287,'[1]Multi-Field'!$F$77="undrained"),BH287,""))</f>
        <v/>
      </c>
      <c r="EH287" s="409" t="str">
        <f>IF(AND('[1]Multi-Field'!$E$78=[1]Lists!BF287,'[1]Multi-Field'!$F$78="Drained"),BI287,IF(AND('[1]Multi-Field'!$E$78=[1]Lists!BF287,'[1]Multi-Field'!$F$78="undrained"),BH287,""))</f>
        <v/>
      </c>
      <c r="EI287" s="409" t="str">
        <f>IF(AND('[1]Multi-Field'!$E$79=[1]Lists!BF287,'[1]Multi-Field'!$F$79="Drained"),BI287,IF(AND('[1]Multi-Field'!$E$79=[1]Lists!BF287,'[1]Multi-Field'!$F$79="undrained"),BH287,""))</f>
        <v/>
      </c>
      <c r="EJ287" s="409" t="str">
        <f>IF(AND('[1]Multi-Field'!$E$80=[1]Lists!BF287,'[1]Multi-Field'!$F$80="Drained"),BI287,IF(AND('[1]Multi-Field'!$E$80=[1]Lists!BF287,'[1]Multi-Field'!$F$80="undrained"),BH287,""))</f>
        <v/>
      </c>
      <c r="EK287" s="409" t="str">
        <f>IF(AND('[1]Multi-Field'!$E$81=[1]Lists!BF287,'[1]Multi-Field'!$F$81="Drained"),BI287,IF(AND('[1]Multi-Field'!$E$81=[1]Lists!BF287,'[1]Multi-Field'!$F$81="undrained"),BH287,""))</f>
        <v/>
      </c>
      <c r="EL287" s="409" t="str">
        <f>IF(AND('[1]Multi-Field'!$E$82=[1]Lists!BF287,'[1]Multi-Field'!$F$82="Drained"),BI287,IF(AND('[1]Multi-Field'!$E$82=[1]Lists!BF287,'[1]Multi-Field'!$F$82="undrained"),BH287,""))</f>
        <v/>
      </c>
      <c r="EM287" s="409" t="str">
        <f>IF(AND('[1]Multi-Field'!$E$83=[1]Lists!BF287,'[1]Multi-Field'!$F$83="Drained"),BI287,IF(AND('[1]Multi-Field'!$E$83=[1]Lists!BF287,'[1]Multi-Field'!$F$83="undrained"),BH287,""))</f>
        <v/>
      </c>
      <c r="EN287" s="409" t="str">
        <f>IF(AND('[1]Multi-Field'!$E$84=[1]Lists!BF287,'[1]Multi-Field'!$F$84="Drained"),BI287,IF(AND('[1]Multi-Field'!$E$84=[1]Lists!BF287,'[1]Multi-Field'!$F$84="undrained"),BH287,""))</f>
        <v/>
      </c>
      <c r="EO287" s="409" t="str">
        <f>IF(AND('[1]Multi-Field'!$E$85=[1]Lists!BF287,'[1]Multi-Field'!$F$85="Drained"),BI287,IF(AND('[1]Multi-Field'!$E$85=[1]Lists!BF287,'[1]Multi-Field'!$F$85="undrained"),BH287,""))</f>
        <v/>
      </c>
      <c r="EP287" s="409" t="str">
        <f>IF(AND('[1]Multi-Field'!$E$86=[1]Lists!BF287,'[1]Multi-Field'!$F$86="Drained"),BI287,IF(AND('[1]Multi-Field'!$E$86=[1]Lists!BF287,'[1]Multi-Field'!$F$86="undrained"),BH287,""))</f>
        <v/>
      </c>
      <c r="EQ287" s="409" t="str">
        <f>IF(AND('[1]Multi-Field'!$E$87=[1]Lists!BF287,'[1]Multi-Field'!$F$87="Drained"),BI287,IF(AND('[1]Multi-Field'!$E$87=[1]Lists!BF287,'[1]Multi-Field'!$F$87="undrained"),BH287,""))</f>
        <v/>
      </c>
      <c r="ER287" s="409" t="str">
        <f>IF(AND('[1]Multi-Field'!$E$88=[1]Lists!BF287,'[1]Multi-Field'!$F$88="Drained"),BI287,IF(AND('[1]Multi-Field'!$E$88=[1]Lists!BF287,'[1]Multi-Field'!$F$88="undrained"),BH287,""))</f>
        <v/>
      </c>
      <c r="ES287" s="409" t="str">
        <f>IF(AND('[1]Multi-Field'!$E$89=[1]Lists!BF287,'[1]Multi-Field'!$F$89="Drained"),BI287,IF(AND('[1]Multi-Field'!$E$89=[1]Lists!BF287,'[1]Multi-Field'!$F$89="undrained"),BH287,""))</f>
        <v/>
      </c>
      <c r="ET287" s="409" t="str">
        <f>IF(AND('[1]Multi-Field'!$E$90=[1]Lists!BF287,'[1]Multi-Field'!$F$90="Drained"),BI287,IF(AND('[1]Multi-Field'!$E$90=[1]Lists!BF287,'[1]Multi-Field'!$F$90="undrained"),BH287,""))</f>
        <v/>
      </c>
      <c r="EU287" s="409" t="str">
        <f>IF(AND('[1]Multi-Field'!$E$91=[1]Lists!BF287,'[1]Multi-Field'!$F$91="Drained"),BI287,IF(AND('[1]Multi-Field'!$E$91=[1]Lists!BF287,'[1]Multi-Field'!$F$91="undrained"),BH287,""))</f>
        <v/>
      </c>
      <c r="EV287" s="409" t="str">
        <f>IF(AND('[1]Multi-Field'!$E$92=[1]Lists!BF287,'[1]Multi-Field'!$F$92="Drained"),BI287,IF(AND('[1]Multi-Field'!$E$92=[1]Lists!BF287,'[1]Multi-Field'!$F$92="undrained"),BH287,""))</f>
        <v/>
      </c>
      <c r="EW287" s="409" t="str">
        <f>IF(AND('[1]Multi-Field'!$E$93=[1]Lists!BF287,'[1]Multi-Field'!$F$93="Drained"),BI287,IF(AND('[1]Multi-Field'!$E$93=[1]Lists!BF287,'[1]Multi-Field'!$F$93="undrained"),BH287,""))</f>
        <v/>
      </c>
      <c r="EX287" s="409" t="str">
        <f>IF(AND('[1]Multi-Field'!$E$94=[1]Lists!BF287,'[1]Multi-Field'!$F$94="Drained"),BI287,IF(AND('[1]Multi-Field'!$E$94=[1]Lists!BF287,'[1]Multi-Field'!$F$94="undrained"),BH287,""))</f>
        <v/>
      </c>
      <c r="EY287" s="409" t="str">
        <f>IF(AND('[1]Multi-Field'!$E$95=[1]Lists!BF287,'[1]Multi-Field'!$F$95="Drained"),BI287,IF(AND('[1]Multi-Field'!$E$95=[1]Lists!BF287,'[1]Multi-Field'!$F$95="undrained"),BH287,""))</f>
        <v/>
      </c>
      <c r="EZ287" s="409" t="str">
        <f>IF(AND('[1]Multi-Field'!$E$96=[1]Lists!BF287,'[1]Multi-Field'!$F$96="Drained"),BI287,IF(AND('[1]Multi-Field'!$E$96=[1]Lists!BF287,'[1]Multi-Field'!$F$96="undrained"),BH287,""))</f>
        <v/>
      </c>
      <c r="FA287" s="409" t="str">
        <f>IF(AND('[1]Multi-Field'!$E$97=[1]Lists!BF287,'[1]Multi-Field'!$F$97="Drained"),BI287,IF(AND('[1]Multi-Field'!$E$97=[1]Lists!BF287,'[1]Multi-Field'!$F$97="undrained"),BH287,""))</f>
        <v/>
      </c>
      <c r="FB287" s="409" t="str">
        <f>IF(AND('[1]Multi-Field'!$E$98=[1]Lists!BF287,'[1]Multi-Field'!$F$98="Drained"),BI287,IF(AND('[1]Multi-Field'!$E$98=[1]Lists!BF287,'[1]Multi-Field'!$F$98="undrained"),BH287,""))</f>
        <v/>
      </c>
      <c r="FC287" s="409" t="str">
        <f>IF(AND('[1]Multi-Field'!$E$99=[1]Lists!BF287,'[1]Multi-Field'!$F$99="Drained"),BI287,IF(AND('[1]Multi-Field'!$E$99=[1]Lists!BF287,'[1]Multi-Field'!$F$99="undrained"),BH287,""))</f>
        <v/>
      </c>
      <c r="FD287" s="409" t="str">
        <f>IF(AND('[1]Multi-Field'!$E$100=[1]Lists!BF287,'[1]Multi-Field'!$F$100="Drained"),BI287,IF(AND('[1]Multi-Field'!$E$100=[1]Lists!BF287,'[1]Multi-Field'!$F$100="undrained"),BH287,""))</f>
        <v/>
      </c>
      <c r="FE287" s="409" t="str">
        <f>IF(AND('[1]Multi-Field'!$E$101=[1]Lists!BF287,'[1]Multi-Field'!$F$101="Drained"),BI287,IF(AND('[1]Multi-Field'!$E$101=[1]Lists!BF287,'[1]Multi-Field'!$F$101="undrained"),BH287,""))</f>
        <v/>
      </c>
      <c r="FF287" s="409" t="str">
        <f>IF(AND('[1]Multi-Field'!$E$102=[1]Lists!BF287,'[1]Multi-Field'!$F$102="Drained"),BI287,IF(AND('[1]Multi-Field'!$E$102=[1]Lists!BF287,'[1]Multi-Field'!$F$102="undrained"),BH287,""))</f>
        <v/>
      </c>
      <c r="FG287" s="409" t="str">
        <f>IF(AND('[1]Multi-Field'!$E$103=[1]Lists!BF287,'[1]Multi-Field'!$F$103="Drained"),BI287,IF(AND('[1]Multi-Field'!$E$103=[1]Lists!BF287,'[1]Multi-Field'!$F$103="undrained"),BH287,""))</f>
        <v/>
      </c>
      <c r="FH287" s="409" t="str">
        <f>IF(AND('[1]Multi-Field'!$E$104=[1]Lists!BF287,'[1]Multi-Field'!$F$104="Drained"),BI287,IF(AND('[1]Multi-Field'!$E$104=[1]Lists!BF287,'[1]Multi-Field'!$F$104="undrained"),BH287,""))</f>
        <v/>
      </c>
      <c r="FI287" s="409" t="str">
        <f>IF(AND('[1]Multi-Field'!$E$105=[1]Lists!BF287,'[1]Multi-Field'!$F$105="Drained"),BI287,IF(AND('[1]Multi-Field'!$E$105=[1]Lists!BF287,'[1]Multi-Field'!$F$105="undrained"),BH287,""))</f>
        <v/>
      </c>
      <c r="FJ287" s="409" t="str">
        <f>IF(AND('[1]Multi-Field'!$E$106=[1]Lists!BF287,'[1]Multi-Field'!$F$106="Drained"),BI287,IF(AND('[1]Multi-Field'!$E$106=[1]Lists!BF287,'[1]Multi-Field'!$F$106="undrained"),BH287,""))</f>
        <v/>
      </c>
      <c r="FK287" s="409" t="str">
        <f>IF(AND('[1]Multi-Field'!$E$107=[1]Lists!BF287,'[1]Multi-Field'!$F$107="Drained"),BI287,IF(AND('[1]Multi-Field'!$E$107=[1]Lists!BF287,'[1]Multi-Field'!$F$107="undrained"),BH287,""))</f>
        <v/>
      </c>
      <c r="FL287" s="409" t="str">
        <f>IF(AND('[1]Multi-Field'!$E$108=[1]Lists!BF287,'[1]Multi-Field'!$F$108="Drained"),BI287,IF(AND('[1]Multi-Field'!$E$108=[1]Lists!BF287,'[1]Multi-Field'!$F$108="undrained"),BH287,""))</f>
        <v/>
      </c>
      <c r="FM287" s="409" t="str">
        <f>IF(AND('[1]Multi-Field'!$E$109=[1]Lists!BF287,'[1]Multi-Field'!$F$109="Drained"),BI287,IF(AND('[1]Multi-Field'!$E$109=[1]Lists!BF287,'[1]Multi-Field'!$F$109="undrained"),BH287,""))</f>
        <v/>
      </c>
      <c r="FN287" s="409" t="str">
        <f>IF(AND('[1]Multi-Field'!$E$110=[1]Lists!BF287,'[1]Multi-Field'!$F$110="Drained"),BI287,IF(AND('[1]Multi-Field'!$E$110=[1]Lists!BF287,'[1]Multi-Field'!$F$110="undrained"),BH287,""))</f>
        <v/>
      </c>
      <c r="FO287" s="409" t="str">
        <f>IF(AND('[1]Multi-Field'!$E$111=[1]Lists!BF287,'[1]Multi-Field'!$F$111="Drained"),BI287,IF(AND('[1]Multi-Field'!$E$111=[1]Lists!BF287,'[1]Multi-Field'!$F$111="undrained"),BH287,""))</f>
        <v/>
      </c>
      <c r="FP287" s="409" t="str">
        <f>IF(AND('[1]Multi-Field'!$E$112=[1]Lists!BF287,'[1]Multi-Field'!$F$112="Drained"),BI287,IF(AND('[1]Multi-Field'!$E$112=[1]Lists!BF287,'[1]Multi-Field'!$F$112="undrained"),BH287,""))</f>
        <v/>
      </c>
      <c r="FQ287" s="409" t="str">
        <f>IF(AND('[1]Multi-Field'!$E$113=[1]Lists!BF287,'[1]Multi-Field'!$F$113="Drained"),BI287,IF(AND('[1]Multi-Field'!$E$113=[1]Lists!BF287,'[1]Multi-Field'!$F$113="undrained"),BH287,""))</f>
        <v/>
      </c>
      <c r="FR287" s="409" t="str">
        <f>IF(AND('[1]Multi-Field'!$E$114=[1]Lists!BF287,'[1]Multi-Field'!$F$114="Drained"),BI287,IF(AND('[1]Multi-Field'!$E$114=[1]Lists!BF287,'[1]Multi-Field'!$F$114="undrained"),BH287,""))</f>
        <v/>
      </c>
      <c r="FS287" s="409" t="str">
        <f>IF(AND('[1]Multi-Field'!$E$115=[1]Lists!BF287,'[1]Multi-Field'!$F$115="Drained"),BI287,IF(AND('[1]Multi-Field'!$E$115=[1]Lists!BF287,'[1]Multi-Field'!$F$115="undrained"),BH287,""))</f>
        <v/>
      </c>
      <c r="FT287" s="409" t="str">
        <f>IF(AND('[1]Multi-Field'!$E$116=[1]Lists!BF287,'[1]Multi-Field'!$F$116="Drained"),BI287,IF(AND('[1]Multi-Field'!$E$116=[1]Lists!BF287,'[1]Multi-Field'!$F$116="undrained"),BH287,""))</f>
        <v/>
      </c>
      <c r="FU287" s="409" t="str">
        <f>IF(AND('[1]Multi-Field'!$E$117=[1]Lists!BF287,'[1]Multi-Field'!$F$117="Drained"),BI287,IF(AND('[1]Multi-Field'!$E$117=[1]Lists!BF287,'[1]Multi-Field'!$F$117="undrained"),BH287,""))</f>
        <v/>
      </c>
      <c r="FV287" s="409" t="str">
        <f>IF(AND('[1]Multi-Field'!$E$118=[1]Lists!BF287,'[1]Multi-Field'!$F$118="Drained"),BI287,IF(AND('[1]Multi-Field'!$E$118=[1]Lists!BF287,'[1]Multi-Field'!$F$118="undrained"),BH287,""))</f>
        <v/>
      </c>
      <c r="FW287" s="409" t="str">
        <f>IF(AND('[1]Multi-Field'!$E$119=[1]Lists!BF287,'[1]Multi-Field'!$F$119="Drained"),BI287,IF(AND('[1]Multi-Field'!$E$119=[1]Lists!BF287,'[1]Multi-Field'!$F$119="undrained"),BH287,""))</f>
        <v/>
      </c>
      <c r="FX287" s="409" t="str">
        <f>IF(AND('[1]Multi-Field'!$E$120=[1]Lists!BF287,'[1]Multi-Field'!$F$120="Drained"),BI287,IF(AND('[1]Multi-Field'!$E$120=[1]Lists!BF287,'[1]Multi-Field'!$F$120="undrained"),BH287,""))</f>
        <v/>
      </c>
    </row>
    <row r="288" spans="1:180" ht="13.5" customHeight="1">
      <c r="A288" s="7" t="s">
        <v>374</v>
      </c>
      <c r="B288" s="7"/>
      <c r="C288" s="7"/>
      <c r="D288" s="8">
        <v>75</v>
      </c>
      <c r="E288" s="8">
        <f t="shared" si="46"/>
        <v>75</v>
      </c>
      <c r="F288" s="8">
        <f t="shared" si="47"/>
        <v>75</v>
      </c>
      <c r="G288" s="8">
        <v>75</v>
      </c>
      <c r="H288" s="8">
        <v>75</v>
      </c>
      <c r="I288" s="8">
        <f t="shared" si="50"/>
        <v>75</v>
      </c>
      <c r="J288" s="8">
        <f t="shared" si="51"/>
        <v>75</v>
      </c>
      <c r="K288" s="8">
        <v>75</v>
      </c>
      <c r="L288" s="8">
        <v>95</v>
      </c>
      <c r="M288" s="8">
        <f t="shared" si="48"/>
        <v>95</v>
      </c>
      <c r="N288" s="8">
        <f t="shared" si="49"/>
        <v>95</v>
      </c>
      <c r="O288" s="8">
        <v>95</v>
      </c>
      <c r="P288" s="391">
        <v>263</v>
      </c>
      <c r="Q288" s="394"/>
      <c r="R288" s="395" t="b">
        <f>IF(OR('Multi-Field'!AA265=Lists!$AC$42,'Multi-Field'!AA265=Lists!$AC$43),IF('Multi-Field'!Z265="x",(IF('Multi-Field'!AC265=Lists!$Q$11,Lists!$R$11,IF('Multi-Field'!AC265=Lists!$Q$12,Lists!$R$12,IF('Multi-Field'!AC265=Lists!$Q$13,Lists!$R$13,IF('Multi-Field'!AC265=Lists!$Q$14,Lists!$R$14))))),IF('Multi-Field'!X265="x",(IF('Multi-Field'!AC265=Lists!$Q$11,Lists!$S$11,IF('Multi-Field'!AC265=Lists!$Q$12,Lists!$S$12,IF('Multi-Field'!AC265=Lists!$Q$13,Lists!$S$13,IF('Multi-Field'!AC265=Lists!$Q$14,Lists!$S$14))))),IF('Multi-Field'!V265="x",(IF('Multi-Field'!AC265=Lists!$Q$11,Lists!$T$11,IF('Multi-Field'!AC265=Lists!$Q$12,Lists!$T$12,IF('Multi-Field'!AC265=Lists!$Q$13,Lists!$T$13,IF('Multi-Field'!AC265=Lists!$Q$14,Lists!$T$14))))),0))))</f>
        <v>0</v>
      </c>
      <c r="S288" s="395" t="str">
        <f t="shared" si="52"/>
        <v/>
      </c>
      <c r="T288" s="395"/>
      <c r="U288" s="396"/>
      <c r="AI288" s="384">
        <f>'[1]Multi-Field'!B284</f>
        <v>0</v>
      </c>
      <c r="AJ288" s="387" t="str">
        <f>IF(OR('[1]Multi-Field'!Q128=[1]Lists!$AC$42,'[1]Multi-Field'!Q128=[1]Lists!$AC$43),"x","")</f>
        <v/>
      </c>
      <c r="AK288" s="387" t="str">
        <f>IF(OR('[1]Multi-Field'!Q128=[1]Lists!$AC$6,'[1]Multi-Field'!Q128=$AC$2,'[1]Multi-Field'!Q128=$AC$4),"x","")</f>
        <v/>
      </c>
      <c r="AL288" s="387" t="str">
        <f>IF(OR('[1]Multi-Field'!Q128=[1]Lists!$AC$7,'[1]Multi-Field'!Q128=$AC$3,'[1]Multi-Field'!Q128=$AC$5),"x","")</f>
        <v/>
      </c>
      <c r="AM288" s="387" t="str">
        <f>IF(OR('[1]Multi-Field'!Q128=$AC$23,'[1]Multi-Field'!Q128=$AC$13,'[1]Multi-Field'!Q128=$AC$9,'[1]Multi-Field'!Q128=$AC$19,'[1]Multi-Field'!Q128=$AC$47),"x","")</f>
        <v/>
      </c>
      <c r="AN288" s="387" t="str">
        <f>IF(OR('[1]Multi-Field'!Q128=$AC$24,'[1]Multi-Field'!Q128=$AC$14,'[1]Multi-Field'!Q128=$AC$10,'[1]Multi-Field'!Q128=$AC$22,'[1]Multi-Field'!Q128=$AC$48),"x","")</f>
        <v/>
      </c>
      <c r="AO288" s="387" t="str">
        <f>IF(OR('[1]Multi-Field'!Q128=$AC$21,'[1]Multi-Field'!Q128=$AC$28,'[1]Multi-Field'!Q128=$AC$62,'[1]Multi-Field'!Q128=$AC$102,'[1]Multi-Field'!Q128=$AC$98),"x","")</f>
        <v/>
      </c>
      <c r="AP288" s="387" t="str">
        <f>IF(OR('[1]Multi-Field'!Q128=$AC$25,'[1]Multi-Field'!Q128=$AC$63,'[1]Multi-Field'!Q128=$AC$85,'[1]Multi-Field'!Q128=$AC$87,'[1]Multi-Field'!Q128=$AC$92,'[1]Multi-Field'!Q128=$AC$93),"x","")</f>
        <v/>
      </c>
      <c r="AQ288" s="387" t="str">
        <f>IF(OR('[1]Multi-Field'!Q128=$AC$20,'[1]Multi-Field'!Q128=$AC$27,'[1]Multi-Field'!Q128=$AC$58,'[1]Multi-Field'!Q128=$AC$86,'[1]Multi-Field'!Q128=$AC$103,'[1]Multi-Field'!Q128=$AC$94),"x","")</f>
        <v/>
      </c>
      <c r="AR288" s="387" t="str">
        <f>IF(OR('[1]Multi-Field'!Q128=$AC$35,'[1]Multi-Field'!Q128=$AC$40,'[1]Multi-Field'!Q128=$AC$45,),"x","")</f>
        <v/>
      </c>
      <c r="AS288" s="387" t="str">
        <f>IF(OR('[1]Multi-Field'!Q128=$AC$36,'[1]Multi-Field'!Q128=$AC$41,'[1]Multi-Field'!Q128=$AC$46,),"x","")</f>
        <v/>
      </c>
      <c r="AT288" s="387" t="str">
        <f>IF(OR('[1]Multi-Field'!Q128=$AC$52,'[1]Multi-Field'!Q128=$AC$53,'[1]Multi-Field'!Q128=$AC$54,'[1]Multi-Field'!Q128=$AC$55,'[1]Multi-Field'!Q128=$AC$68,'[1]Multi-Field'!Q128=$AC$69,'[1]Multi-Field'!Q128=$AC$74,'[1]Multi-Field'!Q128=$AC$71,'[1]Multi-Field'!Q128=$AC$70),"x","")</f>
        <v>x</v>
      </c>
      <c r="AU288" s="387" t="str">
        <f>IF('[1]Multi-Field'!Q128=$AC$72,"x","")</f>
        <v/>
      </c>
      <c r="AV288" s="387" t="str">
        <f>IF('[1]Multi-Field'!Q128=$AC$73,"x","")</f>
        <v/>
      </c>
      <c r="AW288" s="387" t="str">
        <f>IF('[1]Multi-Field'!Q128=$AC$83,"x","")</f>
        <v/>
      </c>
      <c r="AX288" s="387" t="str">
        <f>IF('[1]Multi-Field'!Q128=$AC$84,"x","")</f>
        <v/>
      </c>
      <c r="AY288" s="387" t="str">
        <f>IF('[1]Multi-Field'!Q128=$AC$97,"x","")</f>
        <v/>
      </c>
      <c r="AZ288" s="387" t="str">
        <f>IF('[1]Multi-Field'!Q128=$AC$99,"x","")</f>
        <v/>
      </c>
      <c r="BA288" s="387" t="str">
        <f>IF('[1]Multi-Field'!Q128=$AC$104,"x","")</f>
        <v/>
      </c>
      <c r="BB288" s="387" t="str">
        <f>IF('[1]Multi-Field'!Q128=$AC$105,"x","")</f>
        <v/>
      </c>
      <c r="BC288" s="388"/>
      <c r="BF288" s="411" t="s">
        <v>1454</v>
      </c>
      <c r="BG288" s="412">
        <v>3</v>
      </c>
      <c r="BH288" s="412">
        <v>4.5</v>
      </c>
      <c r="BI288" s="412">
        <v>4.5</v>
      </c>
      <c r="BJ288" s="409" t="e">
        <f>IF(AND('[1]Single Field'!#REF!=[1]Lists!BF288,'[1]Single Field'!#REF!="Drained"),"x",IF(AND('[1]Single Field'!#REF!=[1]Lists!BF288,'[1]Single Field'!#REF!="Undrained"),O,""))</f>
        <v>#REF!</v>
      </c>
      <c r="BK288" s="409" t="str">
        <f>IF(AND('[1]Multi-Field'!$E$3=[1]Lists!BF288,'[1]Multi-Field'!$F$3="Drained"),BI288,IF(AND('[1]Multi-Field'!$E$3=BF288,'[1]Multi-Field'!$F$3="undrained"),BH288,""))</f>
        <v/>
      </c>
      <c r="BL288" s="409" t="str">
        <f>IF(AND('[1]Multi-Field'!$E$4=BF288,'[1]Multi-Field'!$F$4="Drained"),BI288,IF(AND('[1]Multi-Field'!$E$4=BF288,'[1]Multi-Field'!$F$4="undrained"),BH288,""))</f>
        <v/>
      </c>
      <c r="BM288" s="409" t="str">
        <f>IF(AND('[1]Multi-Field'!$E$5=BF288,'[1]Multi-Field'!$F$5="Drained"),BI288,IF(AND('[1]Multi-Field'!$E$5=BF288,'[1]Multi-Field'!$F$5="undrained"),BH288,""))</f>
        <v/>
      </c>
      <c r="BN288" s="409" t="str">
        <f>IF(AND('[1]Multi-Field'!$E$6=BF288,'[1]Multi-Field'!$F$6="Drained"),BI288,IF(AND('[1]Multi-Field'!$E$6=BF288,'[1]Multi-Field'!$F$6="undrained"),BH288,""))</f>
        <v/>
      </c>
      <c r="BO288" s="409" t="str">
        <f>IF(AND('[1]Multi-Field'!$E$7=BF288,'[1]Multi-Field'!$F$7="Drained"),BI288,IF(AND('[1]Multi-Field'!$E$7=BF288,'[1]Multi-Field'!$F$7="undrained"),BH288,""))</f>
        <v/>
      </c>
      <c r="BP288" s="409" t="str">
        <f>IF(AND('[1]Multi-Field'!$E$8=BF288,'[1]Multi-Field'!$F$8="Drained"),BI288,IF(AND('[1]Multi-Field'!$E$8=BF288,'[1]Multi-Field'!$F$8="undrained"),BH288,""))</f>
        <v/>
      </c>
      <c r="BQ288" s="409" t="str">
        <f>IF(AND('[1]Multi-Field'!$E$9=BF288,'[1]Multi-Field'!$F$9="Drained"),BI288,IF(AND('[1]Multi-Field'!$E$9=BF288,'[1]Multi-Field'!$F$9="undrained"),BH288,""))</f>
        <v/>
      </c>
      <c r="BR288" s="409" t="str">
        <f>IF(AND('[1]Multi-Field'!$E$10=BF288,'[1]Multi-Field'!$F$10="Drained"),BI288,IF(AND('[1]Multi-Field'!$E$10=BF288,'[1]Multi-Field'!$F$10="undrained"),BH288,""))</f>
        <v/>
      </c>
      <c r="BS288" s="409" t="str">
        <f>IF(AND('[1]Multi-Field'!$E$11=BF288,'[1]Multi-Field'!$F$11="Drained"),BI288,IF(AND('[1]Multi-Field'!$E$11=BF288,'[1]Multi-Field'!$F$11="undrained"),BH288,""))</f>
        <v/>
      </c>
      <c r="BT288" s="409" t="str">
        <f>IF(AND('[1]Multi-Field'!$E$12=BF288,'[1]Multi-Field'!$F$12="Drained"),BI288,IF(AND('[1]Multi-Field'!$E$12=BF288,'[1]Multi-Field'!$F$12="undrained"),BH288,""))</f>
        <v/>
      </c>
      <c r="BU288" s="409" t="str">
        <f>IF(AND('[1]Multi-Field'!$E$13=BF288,'[1]Multi-Field'!$F$13="Drained"),BI288,IF(AND('[1]Multi-Field'!$E$3=BF288,'[1]Multi-Field'!$F$13="undrained"),BH288,""))</f>
        <v/>
      </c>
      <c r="BV288" s="409" t="str">
        <f>IF(AND('[1]Multi-Field'!$E$14=BF288,'[1]Multi-Field'!$F$14="Drained"),BI288,IF(AND('[1]Multi-Field'!$E$14=BF288,'[1]Multi-Field'!$F$14="undrained"),BH288,""))</f>
        <v/>
      </c>
      <c r="BW288" s="409" t="str">
        <f>IF(AND('[1]Multi-Field'!$E$15=BF288,'[1]Multi-Field'!$F$15="Drained"),BI288,IF(AND('[1]Multi-Field'!$E$15=BF288,'[1]Multi-Field'!$F$15="undrained"),BH288,""))</f>
        <v/>
      </c>
      <c r="BX288" s="409" t="str">
        <f>IF(AND('[1]Multi-Field'!$E$16=[1]Lists!BF288,'[1]Multi-Field'!$F$16="Drained"),BI288,IF(AND('[1]Multi-Field'!$E$16=[1]Lists!BF288,'[1]Multi-Field'!$F$16="undrained"),BH288,""))</f>
        <v/>
      </c>
      <c r="BY288" s="409" t="str">
        <f>IF(AND('[1]Multi-Field'!$E$17=[1]Lists!BF288,'[1]Multi-Field'!$F$17="Drained"),BI288,IF(AND('[1]Multi-Field'!$E$17=[1]Lists!BF288,'[1]Multi-Field'!$F$17="undrained"),BH288,""))</f>
        <v/>
      </c>
      <c r="BZ288" s="409" t="str">
        <f>IF(AND('[1]Multi-Field'!$E$18=[1]Lists!BF288,'[1]Multi-Field'!$F$18="Drained"),BI288,IF(AND('[1]Multi-Field'!$E$18=[1]Lists!BF288,'[1]Multi-Field'!$F$18="undrained"),BH288,""))</f>
        <v/>
      </c>
      <c r="CA288" s="409" t="str">
        <f>IF(AND('[1]Multi-Field'!$E$19=[1]Lists!BF288,'[1]Multi-Field'!$F$19="Drained"),BI288,IF(AND('[1]Multi-Field'!$E$19=[1]Lists!BF288,'[1]Multi-Field'!$F$19="undrained"),BH288,""))</f>
        <v/>
      </c>
      <c r="CB288" s="409" t="str">
        <f>IF(AND('[1]Multi-Field'!$E$20=[1]Lists!BF288,'[1]Multi-Field'!$F$20="Drained"),BI288,IF(AND('[1]Multi-Field'!$E$20=[1]Lists!BF288,'[1]Multi-Field'!$F$20="undrained"),BH288,""))</f>
        <v/>
      </c>
      <c r="CC288" s="409" t="str">
        <f>IF(AND('[1]Multi-Field'!$E$21=[1]Lists!BF288,'[1]Multi-Field'!$F$21="Drained"),BI288,IF(AND('[1]Multi-Field'!$E$21=[1]Lists!BF288,'[1]Multi-Field'!$F$21="undrained"),BH288,""))</f>
        <v/>
      </c>
      <c r="CD288" s="409" t="str">
        <f>IF(AND('[1]Multi-Field'!$E$22=[1]Lists!BF288,'[1]Multi-Field'!$F$22="Drained"),BI288,IF(AND('[1]Multi-Field'!$E$22=[1]Lists!BF288,'[1]Multi-Field'!$F$22="undrained"),BH288,""))</f>
        <v/>
      </c>
      <c r="CE288" s="409" t="str">
        <f>IF(AND('[1]Multi-Field'!$E$23=[1]Lists!BF288,'[1]Multi-Field'!$F$23="Drained"),BI288,IF(AND('[1]Multi-Field'!$E$23=[1]Lists!BF288,'[1]Multi-Field'!$F$23="undrained"),BH288,""))</f>
        <v/>
      </c>
      <c r="CF288" s="409" t="str">
        <f>IF(AND('[1]Multi-Field'!$E$24=[1]Lists!BF288,'[1]Multi-Field'!$F$24="Drained"),BI288,IF(AND('[1]Multi-Field'!$E$24=[1]Lists!BF288,'[1]Multi-Field'!$F$24="undrained"),BH288,""))</f>
        <v/>
      </c>
      <c r="CG288" s="409" t="str">
        <f>IF(AND('[1]Multi-Field'!$E$25=[1]Lists!BF288,'[1]Multi-Field'!$F$25="Drained"),BI288,IF(AND('[1]Multi-Field'!$E$25=[1]Lists!BF288,'[1]Multi-Field'!$F$25="undrained"),BH288,""))</f>
        <v/>
      </c>
      <c r="CH288" s="409" t="str">
        <f>IF(AND('[1]Multi-Field'!$E$26=[1]Lists!BF288,'[1]Multi-Field'!$F$26="Drained"),BI288,IF(AND('[1]Multi-Field'!$E$26=[1]Lists!BF288,'[1]Multi-Field'!$F$26="undrained"),BH288,""))</f>
        <v/>
      </c>
      <c r="CI288" s="409" t="str">
        <f>IF(AND('[1]Multi-Field'!$E$27=[1]Lists!BF288,'[1]Multi-Field'!$F$27="Drained"),BI288,IF(AND('[1]Multi-Field'!$E$27=[1]Lists!BF288,'[1]Multi-Field'!$F$27="undrained"),BH288,""))</f>
        <v/>
      </c>
      <c r="CJ288" s="409" t="str">
        <f>IF(AND('[1]Multi-Field'!$E$28=[1]Lists!BF288,'[1]Multi-Field'!$F$28="Drained"),BI288,IF(AND('[1]Multi-Field'!$E$28=[1]Lists!BF288,'[1]Multi-Field'!$F$28="undrained"),BH288,""))</f>
        <v/>
      </c>
      <c r="CK288" s="409" t="str">
        <f>IF(AND('[1]Multi-Field'!$E$29=[1]Lists!BF288,'[1]Multi-Field'!$F$29="Drained"),BI288,IF(AND('[1]Multi-Field'!$E$29=[1]Lists!BF288,'[1]Multi-Field'!$F$29="undrained"),BH288,""))</f>
        <v/>
      </c>
      <c r="CL288" s="409" t="str">
        <f>IF(AND('[1]Multi-Field'!$E$30=[1]Lists!BF288,'[1]Multi-Field'!$F$30="Drained"),BI288,IF(AND('[1]Multi-Field'!$E$30=[1]Lists!BF288,'[1]Multi-Field'!$F$30="undrained"),BH288,""))</f>
        <v/>
      </c>
      <c r="CM288" s="409" t="str">
        <f>IF(AND('[1]Multi-Field'!$E$31=[1]Lists!BF288,'[1]Multi-Field'!$F$31="Drained"),BI288,IF(AND('[1]Multi-Field'!$E$31=[1]Lists!BF288,'[1]Multi-Field'!$F$31="undrained"),BH288,""))</f>
        <v/>
      </c>
      <c r="CN288" s="409" t="str">
        <f>IF(AND('[1]Multi-Field'!$E$32=[1]Lists!BF288,'[1]Multi-Field'!$F$32="Drained"),BI288,IF(AND('[1]Multi-Field'!$E$32=[1]Lists!BF288,'[1]Multi-Field'!$F$32="undrained"),BH288,""))</f>
        <v/>
      </c>
      <c r="CO288" s="409" t="str">
        <f>IF(AND('[1]Multi-Field'!$E$33=[1]Lists!BF288,'[1]Multi-Field'!$F$33="Drained"),BI288,IF(AND('[1]Multi-Field'!$E$33=[1]Lists!BF288,'[1]Multi-Field'!$F$33="undrained"),BH288,""))</f>
        <v/>
      </c>
      <c r="CP288" s="409" t="str">
        <f>IF(AND('[1]Multi-Field'!$E$34=[1]Lists!BF288,'[1]Multi-Field'!$F$34="Drained"),BI288,IF(AND('[1]Multi-Field'!$E$34=[1]Lists!BF288,'[1]Multi-Field'!$F$34="undrained"),BH288,""))</f>
        <v/>
      </c>
      <c r="CQ288" s="409" t="str">
        <f>IF(AND('[1]Multi-Field'!$E$35=[1]Lists!BF288,'[1]Multi-Field'!$F$35="Drained"),BI288,IF(AND('[1]Multi-Field'!$E$35=[1]Lists!BF288,'[1]Multi-Field'!$F$35="undrained"),BH288,""))</f>
        <v/>
      </c>
      <c r="CR288" s="409" t="str">
        <f>IF(AND('[1]Multi-Field'!$E$36=[1]Lists!BF288,'[1]Multi-Field'!$F$36="Drained"),BI288,IF(AND('[1]Multi-Field'!$E$36=[1]Lists!BF288,'[1]Multi-Field'!$F$36="undrained"),BH288,""))</f>
        <v/>
      </c>
      <c r="CS288" s="409" t="str">
        <f>IF(AND('[1]Multi-Field'!$E$37=[1]Lists!BF288,'[1]Multi-Field'!$F$37="Drained"),BI288,IF(AND('[1]Multi-Field'!$E$37=[1]Lists!BF288,'[1]Multi-Field'!$F$37="undrained"),BH288,""))</f>
        <v/>
      </c>
      <c r="CT288" s="409" t="str">
        <f>IF(AND('[1]Multi-Field'!$E$38=[1]Lists!BF288,'[1]Multi-Field'!$F$38="Drained"),BI288,IF(AND('[1]Multi-Field'!$E$38=[1]Lists!BF288,'[1]Multi-Field'!$F$38="undrained"),BH288,""))</f>
        <v/>
      </c>
      <c r="CU288" s="409" t="str">
        <f>IF(AND('[1]Multi-Field'!$E$39=[1]Lists!BF288,'[1]Multi-Field'!$F$39="Drained"),BI288,IF(AND('[1]Multi-Field'!$E$39=[1]Lists!BF288,'[1]Multi-Field'!$F$39="undrained"),BH288,""))</f>
        <v/>
      </c>
      <c r="CV288" s="409" t="str">
        <f>IF(AND('[1]Multi-Field'!$E$40=[1]Lists!BF288,'[1]Multi-Field'!$F$40="Drained"),BI288,IF(AND('[1]Multi-Field'!$E$40=[1]Lists!BF288,'[1]Multi-Field'!$F$40="undrained"),BH288,""))</f>
        <v/>
      </c>
      <c r="CW288" s="409" t="str">
        <f>IF(AND('[1]Multi-Field'!$E$41=[1]Lists!BF288,'[1]Multi-Field'!$F$40="Drained"),BI288,IF(AND('[1]Multi-Field'!$E$40=[1]Lists!BF288,'[1]Multi-Field'!$F$40="undrained"),BH288,""))</f>
        <v/>
      </c>
      <c r="CX288" s="409" t="str">
        <f>IF(AND('[1]Multi-Field'!$E$42=[1]Lists!BF288,'[1]Multi-Field'!$F$42="Drained"),BI288,IF(AND('[1]Multi-Field'!$E$42=[1]Lists!BF288,'[1]Multi-Field'!$F$42="undrained"),BH288,""))</f>
        <v/>
      </c>
      <c r="CY288" s="409" t="str">
        <f>IF(AND('[1]Multi-Field'!$E$43=[1]Lists!BF288,'[1]Multi-Field'!$F$43="Drained"),BI288,IF(AND('[1]Multi-Field'!$E$43=[1]Lists!BF288,'[1]Multi-Field'!$F$43="undrained"),BH288,""))</f>
        <v/>
      </c>
      <c r="CZ288" s="409" t="str">
        <f>IF(AND('[1]Multi-Field'!$E$44=[1]Lists!BF288,'[1]Multi-Field'!$F$44="Drained"),BI288,IF(AND('[1]Multi-Field'!$E$44=[1]Lists!BF288,'[1]Multi-Field'!$F$44="undrained"),BH288,""))</f>
        <v/>
      </c>
      <c r="DA288" s="409" t="str">
        <f>IF(AND('[1]Multi-Field'!$E$45=[1]Lists!BF288,'[1]Multi-Field'!$F$45="Drained"),BI288,IF(AND('[1]Multi-Field'!$E$45=[1]Lists!BF288,'[1]Multi-Field'!$F$45="undrained"),BH288,""))</f>
        <v/>
      </c>
      <c r="DB288" s="409" t="str">
        <f>IF(AND('[1]Multi-Field'!$E$46=[1]Lists!BF288,'[1]Multi-Field'!$F$46="Drained"),BI288,IF(AND('[1]Multi-Field'!$E$46=[1]Lists!BF288,'[1]Multi-Field'!$F$46="undrained"),BH288,""))</f>
        <v/>
      </c>
      <c r="DC288" s="409" t="str">
        <f>IF(AND('[1]Multi-Field'!$E$47=[1]Lists!BF288,'[1]Multi-Field'!$F$47="Drained"),BI288,IF(AND('[1]Multi-Field'!$E$47=[1]Lists!BF288,'[1]Multi-Field'!$F$47="undrained"),BH288,""))</f>
        <v/>
      </c>
      <c r="DD288" s="409" t="str">
        <f>IF(AND('[1]Multi-Field'!$E$48=[1]Lists!BF288,'[1]Multi-Field'!$F$48="Drained"),BI288,IF(AND('[1]Multi-Field'!$E$48=[1]Lists!BF288,'[1]Multi-Field'!$F$48="undrained"),BH288,""))</f>
        <v/>
      </c>
      <c r="DE288" s="409" t="str">
        <f>IF(AND('[1]Multi-Field'!$E$49=[1]Lists!BF288,'[1]Multi-Field'!$F$49="Drained"),BI288,IF(AND('[1]Multi-Field'!$E$49=[1]Lists!BF288,'[1]Multi-Field'!$F$9="undrained"),BH288,""))</f>
        <v/>
      </c>
      <c r="DF288" s="409" t="str">
        <f>IF(AND('[1]Multi-Field'!$E$50=[1]Lists!BF288,'[1]Multi-Field'!$F$50="Drained"),BI288,IF(AND('[1]Multi-Field'!$E$50=[1]Lists!BF288,'[1]Multi-Field'!$F$50="undrained"),BH288,""))</f>
        <v/>
      </c>
      <c r="DG288" s="409" t="str">
        <f>IF(AND('[1]Multi-Field'!$E$51=[1]Lists!BF288,'[1]Multi-Field'!$F$51="Drained"),BI288,IF(AND('[1]Multi-Field'!$E$51=[1]Lists!BF288,'[1]Multi-Field'!$F$51="undrained"),BH288,""))</f>
        <v/>
      </c>
      <c r="DH288" s="409" t="str">
        <f>IF(AND('[1]Multi-Field'!$E$52=[1]Lists!BF288,'[1]Multi-Field'!$F$52="Drained"),BI288,IF(AND('[1]Multi-Field'!$E$52=[1]Lists!BF288,'[1]Multi-Field'!$F$52="undrained"),BH288,""))</f>
        <v/>
      </c>
      <c r="DI288" s="409" t="str">
        <f>IF(AND('[1]Multi-Field'!$E$53=[1]Lists!BF288,'[1]Multi-Field'!$F$53="Drained"),BI288,IF(AND('[1]Multi-Field'!$E$53=[1]Lists!BF288,'[1]Multi-Field'!$F$53="undrained"),BH288,""))</f>
        <v/>
      </c>
      <c r="DJ288" s="409" t="str">
        <f>IF(AND('[1]Multi-Field'!$E$54=[1]Lists!BF288,'[1]Multi-Field'!$F$54="Drained"),BI288,IF(AND('[1]Multi-Field'!$E$54=[1]Lists!BF288,'[1]Multi-Field'!$F$54="undrained"),BH288,""))</f>
        <v/>
      </c>
      <c r="DK288" s="409" t="str">
        <f>IF(AND('[1]Multi-Field'!$E$55=[1]Lists!BF288,'[1]Multi-Field'!$F$55="Drained"),BI288,IF(AND('[1]Multi-Field'!$E$55=[1]Lists!BF288,'[1]Multi-Field'!$F$55="undrained"),BH288,""))</f>
        <v/>
      </c>
      <c r="DL288" s="409" t="str">
        <f>IF(AND('[1]Multi-Field'!$E$56=[1]Lists!BF288,'[1]Multi-Field'!$F$56="Drained"),BI288,IF(AND('[1]Multi-Field'!$E$56=[1]Lists!BF288,'[1]Multi-Field'!$F$56="undrained"),BH288,""))</f>
        <v/>
      </c>
      <c r="DM288" s="409" t="str">
        <f>IF(AND('[1]Multi-Field'!$E$57=[1]Lists!BF288,'[1]Multi-Field'!$F$57="Drained"),BI288,IF(AND('[1]Multi-Field'!$E$57=[1]Lists!BF288,'[1]Multi-Field'!$F$57="undrained"),BH288,""))</f>
        <v/>
      </c>
      <c r="DN288" s="409" t="str">
        <f>IF(AND('[1]Multi-Field'!$E$58=[1]Lists!BF288,'[1]Multi-Field'!$F$58="Drained"),BI288,IF(AND('[1]Multi-Field'!$E$58=[1]Lists!BF288,'[1]Multi-Field'!$F$58="undrained"),BH288,""))</f>
        <v/>
      </c>
      <c r="DO288" s="409" t="str">
        <f>IF(AND('[1]Multi-Field'!$E$59=[1]Lists!BF288,'[1]Multi-Field'!$F$59="Drained"),BI288,IF(AND('[1]Multi-Field'!$E$59=[1]Lists!BF288,'[1]Multi-Field'!$F$59="undrained"),BH288,""))</f>
        <v/>
      </c>
      <c r="DP288" s="409" t="str">
        <f>IF(AND('[1]Multi-Field'!$E$60=[1]Lists!BF288,'[1]Multi-Field'!$F$60="Drained"),BI288,IF(AND('[1]Multi-Field'!$E$60=[1]Lists!BF288,'[1]Multi-Field'!$F$60="undrained"),BH288,""))</f>
        <v/>
      </c>
      <c r="DQ288" s="409" t="str">
        <f>IF(AND('[1]Multi-Field'!$E$61=[1]Lists!BF288,'[1]Multi-Field'!$F$61="Drained"),BI288,IF(AND('[1]Multi-Field'!$E$61=[1]Lists!BF288,'[1]Multi-Field'!$F$61="undrained"),BH288,""))</f>
        <v/>
      </c>
      <c r="DR288" s="409" t="str">
        <f>IF(AND('[1]Multi-Field'!$E$62=[1]Lists!BF288,'[1]Multi-Field'!$F$62="Drained"),BI288,IF(AND('[1]Multi-Field'!$E$62=[1]Lists!BF288,'[1]Multi-Field'!$F$62="undrained"),BH288,""))</f>
        <v/>
      </c>
      <c r="DS288" s="409" t="str">
        <f>IF(AND('[1]Multi-Field'!$E$63=[1]Lists!BF288,'[1]Multi-Field'!$F$63="Drained"),BI288,IF(AND('[1]Multi-Field'!$E$63=[1]Lists!BF288,'[1]Multi-Field'!$F$63="undrained"),BH288,""))</f>
        <v/>
      </c>
      <c r="DT288" s="409" t="str">
        <f>IF(AND('[1]Multi-Field'!$E$64=[1]Lists!BF288,'[1]Multi-Field'!$F$64="Drained"),BI288,IF(AND('[1]Multi-Field'!$E$64=[1]Lists!BF288,'[1]Multi-Field'!$F$64="undrained"),BH288,""))</f>
        <v/>
      </c>
      <c r="DU288" s="409" t="str">
        <f>IF(AND('[1]Multi-Field'!$E$65=[1]Lists!BF288,'[1]Multi-Field'!$F$65="Drained"),BI288,IF(AND('[1]Multi-Field'!$E$65=[1]Lists!BF288,'[1]Multi-Field'!$F$65="undrained"),BH288,""))</f>
        <v/>
      </c>
      <c r="DV288" s="409" t="str">
        <f>IF(AND('[1]Multi-Field'!$E$66=[1]Lists!BF288,'[1]Multi-Field'!$F$66="Drained"),BI288,IF(AND('[1]Multi-Field'!$E$66=[1]Lists!BF288,'[1]Multi-Field'!$F$66="undrained"),BH288,""))</f>
        <v/>
      </c>
      <c r="DW288" s="409" t="str">
        <f>IF(AND('[1]Multi-Field'!$E$67=[1]Lists!BF288,'[1]Multi-Field'!$F$67="Drained"),BI288,IF(AND('[1]Multi-Field'!$E$67=[1]Lists!BF288,'[1]Multi-Field'!$F$67="undrained"),BH288,""))</f>
        <v/>
      </c>
      <c r="DX288" s="409" t="str">
        <f>IF(AND('[1]Multi-Field'!$E$68=[1]Lists!BF288,'[1]Multi-Field'!$F$68="Drained"),BI288,IF(AND('[1]Multi-Field'!$E$68=[1]Lists!BF288,'[1]Multi-Field'!$F$68="undrained"),BH288,""))</f>
        <v/>
      </c>
      <c r="DY288" s="409" t="str">
        <f>IF(AND('[1]Multi-Field'!$E$69=[1]Lists!BF288,'[1]Multi-Field'!$F$69="Drained"),BI288,IF(AND('[1]Multi-Field'!$E$69=[1]Lists!BF288,'[1]Multi-Field'!$F$69="undrained"),BH288,""))</f>
        <v/>
      </c>
      <c r="DZ288" s="409" t="str">
        <f>IF(AND('[1]Multi-Field'!$E$70=[1]Lists!BF288,'[1]Multi-Field'!$F$70="Drained"),BI288,IF(AND('[1]Multi-Field'!$E$70=[1]Lists!BF288,'[1]Multi-Field'!$F$70="undrained"),BH288,""))</f>
        <v/>
      </c>
      <c r="EA288" s="409" t="str">
        <f>IF(AND('[1]Multi-Field'!$E$71=[1]Lists!BF288,'[1]Multi-Field'!$F$71="Drained"),BI288,IF(AND('[1]Multi-Field'!$E$71=[1]Lists!BF288,'[1]Multi-Field'!$F$71="undrained"),BH288,""))</f>
        <v/>
      </c>
      <c r="EB288" s="409" t="str">
        <f>IF(AND('[1]Multi-Field'!$E$72=[1]Lists!BF288,'[1]Multi-Field'!$F$72="Drained"),BI288,IF(AND('[1]Multi-Field'!$E$72=[1]Lists!BF288,'[1]Multi-Field'!$F$72="undrained"),BH288,""))</f>
        <v/>
      </c>
      <c r="EC288" s="409" t="str">
        <f>IF(AND('[1]Multi-Field'!$E$73=[1]Lists!BF288,'[1]Multi-Field'!$F$73="Drained"),BI288,IF(AND('[1]Multi-Field'!$E$73=[1]Lists!BF288,'[1]Multi-Field'!$F$73="undrained"),BH288,""))</f>
        <v/>
      </c>
      <c r="ED288" s="409" t="str">
        <f>IF(AND('[1]Multi-Field'!$E$74=[1]Lists!BF288,'[1]Multi-Field'!$F$74="Drained"),BI288,IF(AND('[1]Multi-Field'!$E$74=[1]Lists!BF288,'[1]Multi-Field'!$F$74="undrained"),BH288,""))</f>
        <v/>
      </c>
      <c r="EE288" s="409" t="str">
        <f>IF(AND('[1]Multi-Field'!$E$75=[1]Lists!BF288,'[1]Multi-Field'!$F$75="Drained"),BI288,IF(AND('[1]Multi-Field'!$E$75=[1]Lists!BF288,'[1]Multi-Field'!$F$75="undrained"),BH288,""))</f>
        <v/>
      </c>
      <c r="EF288" s="409" t="str">
        <f>IF(AND('[1]Multi-Field'!$E$76=[1]Lists!BF288,'[1]Multi-Field'!$F$76="Drained"),BI288,IF(AND('[1]Multi-Field'!$E$76=[1]Lists!BF288,'[1]Multi-Field'!$F$6="undrained"),BH288,""))</f>
        <v/>
      </c>
      <c r="EG288" s="409" t="str">
        <f>IF(AND('[1]Multi-Field'!$E$77=[1]Lists!BF288,'[1]Multi-Field'!$F$77="Drained"),BI288,IF(AND('[1]Multi-Field'!$E$77=[1]Lists!BF288,'[1]Multi-Field'!$F$77="undrained"),BH288,""))</f>
        <v/>
      </c>
      <c r="EH288" s="409" t="str">
        <f>IF(AND('[1]Multi-Field'!$E$78=[1]Lists!BF288,'[1]Multi-Field'!$F$78="Drained"),BI288,IF(AND('[1]Multi-Field'!$E$78=[1]Lists!BF288,'[1]Multi-Field'!$F$78="undrained"),BH288,""))</f>
        <v/>
      </c>
      <c r="EI288" s="409" t="str">
        <f>IF(AND('[1]Multi-Field'!$E$79=[1]Lists!BF288,'[1]Multi-Field'!$F$79="Drained"),BI288,IF(AND('[1]Multi-Field'!$E$79=[1]Lists!BF288,'[1]Multi-Field'!$F$79="undrained"),BH288,""))</f>
        <v/>
      </c>
      <c r="EJ288" s="409" t="str">
        <f>IF(AND('[1]Multi-Field'!$E$80=[1]Lists!BF288,'[1]Multi-Field'!$F$80="Drained"),BI288,IF(AND('[1]Multi-Field'!$E$80=[1]Lists!BF288,'[1]Multi-Field'!$F$80="undrained"),BH288,""))</f>
        <v/>
      </c>
      <c r="EK288" s="409" t="str">
        <f>IF(AND('[1]Multi-Field'!$E$81=[1]Lists!BF288,'[1]Multi-Field'!$F$81="Drained"),BI288,IF(AND('[1]Multi-Field'!$E$81=[1]Lists!BF288,'[1]Multi-Field'!$F$81="undrained"),BH288,""))</f>
        <v/>
      </c>
      <c r="EL288" s="409" t="str">
        <f>IF(AND('[1]Multi-Field'!$E$82=[1]Lists!BF288,'[1]Multi-Field'!$F$82="Drained"),BI288,IF(AND('[1]Multi-Field'!$E$82=[1]Lists!BF288,'[1]Multi-Field'!$F$82="undrained"),BH288,""))</f>
        <v/>
      </c>
      <c r="EM288" s="409" t="str">
        <f>IF(AND('[1]Multi-Field'!$E$83=[1]Lists!BF288,'[1]Multi-Field'!$F$83="Drained"),BI288,IF(AND('[1]Multi-Field'!$E$83=[1]Lists!BF288,'[1]Multi-Field'!$F$83="undrained"),BH288,""))</f>
        <v/>
      </c>
      <c r="EN288" s="409" t="str">
        <f>IF(AND('[1]Multi-Field'!$E$84=[1]Lists!BF288,'[1]Multi-Field'!$F$84="Drained"),BI288,IF(AND('[1]Multi-Field'!$E$84=[1]Lists!BF288,'[1]Multi-Field'!$F$84="undrained"),BH288,""))</f>
        <v/>
      </c>
      <c r="EO288" s="409" t="str">
        <f>IF(AND('[1]Multi-Field'!$E$85=[1]Lists!BF288,'[1]Multi-Field'!$F$85="Drained"),BI288,IF(AND('[1]Multi-Field'!$E$85=[1]Lists!BF288,'[1]Multi-Field'!$F$85="undrained"),BH288,""))</f>
        <v/>
      </c>
      <c r="EP288" s="409" t="str">
        <f>IF(AND('[1]Multi-Field'!$E$86=[1]Lists!BF288,'[1]Multi-Field'!$F$86="Drained"),BI288,IF(AND('[1]Multi-Field'!$E$86=[1]Lists!BF288,'[1]Multi-Field'!$F$86="undrained"),BH288,""))</f>
        <v/>
      </c>
      <c r="EQ288" s="409" t="str">
        <f>IF(AND('[1]Multi-Field'!$E$87=[1]Lists!BF288,'[1]Multi-Field'!$F$87="Drained"),BI288,IF(AND('[1]Multi-Field'!$E$87=[1]Lists!BF288,'[1]Multi-Field'!$F$87="undrained"),BH288,""))</f>
        <v/>
      </c>
      <c r="ER288" s="409" t="str">
        <f>IF(AND('[1]Multi-Field'!$E$88=[1]Lists!BF288,'[1]Multi-Field'!$F$88="Drained"),BI288,IF(AND('[1]Multi-Field'!$E$88=[1]Lists!BF288,'[1]Multi-Field'!$F$88="undrained"),BH288,""))</f>
        <v/>
      </c>
      <c r="ES288" s="409" t="str">
        <f>IF(AND('[1]Multi-Field'!$E$89=[1]Lists!BF288,'[1]Multi-Field'!$F$89="Drained"),BI288,IF(AND('[1]Multi-Field'!$E$89=[1]Lists!BF288,'[1]Multi-Field'!$F$89="undrained"),BH288,""))</f>
        <v/>
      </c>
      <c r="ET288" s="409" t="str">
        <f>IF(AND('[1]Multi-Field'!$E$90=[1]Lists!BF288,'[1]Multi-Field'!$F$90="Drained"),BI288,IF(AND('[1]Multi-Field'!$E$90=[1]Lists!BF288,'[1]Multi-Field'!$F$90="undrained"),BH288,""))</f>
        <v/>
      </c>
      <c r="EU288" s="409" t="str">
        <f>IF(AND('[1]Multi-Field'!$E$91=[1]Lists!BF288,'[1]Multi-Field'!$F$91="Drained"),BI288,IF(AND('[1]Multi-Field'!$E$91=[1]Lists!BF288,'[1]Multi-Field'!$F$91="undrained"),BH288,""))</f>
        <v/>
      </c>
      <c r="EV288" s="409" t="str">
        <f>IF(AND('[1]Multi-Field'!$E$92=[1]Lists!BF288,'[1]Multi-Field'!$F$92="Drained"),BI288,IF(AND('[1]Multi-Field'!$E$92=[1]Lists!BF288,'[1]Multi-Field'!$F$92="undrained"),BH288,""))</f>
        <v/>
      </c>
      <c r="EW288" s="409" t="str">
        <f>IF(AND('[1]Multi-Field'!$E$93=[1]Lists!BF288,'[1]Multi-Field'!$F$93="Drained"),BI288,IF(AND('[1]Multi-Field'!$E$93=[1]Lists!BF288,'[1]Multi-Field'!$F$93="undrained"),BH288,""))</f>
        <v/>
      </c>
      <c r="EX288" s="409" t="str">
        <f>IF(AND('[1]Multi-Field'!$E$94=[1]Lists!BF288,'[1]Multi-Field'!$F$94="Drained"),BI288,IF(AND('[1]Multi-Field'!$E$94=[1]Lists!BF288,'[1]Multi-Field'!$F$94="undrained"),BH288,""))</f>
        <v/>
      </c>
      <c r="EY288" s="409" t="str">
        <f>IF(AND('[1]Multi-Field'!$E$95=[1]Lists!BF288,'[1]Multi-Field'!$F$95="Drained"),BI288,IF(AND('[1]Multi-Field'!$E$95=[1]Lists!BF288,'[1]Multi-Field'!$F$95="undrained"),BH288,""))</f>
        <v/>
      </c>
      <c r="EZ288" s="409" t="str">
        <f>IF(AND('[1]Multi-Field'!$E$96=[1]Lists!BF288,'[1]Multi-Field'!$F$96="Drained"),BI288,IF(AND('[1]Multi-Field'!$E$96=[1]Lists!BF288,'[1]Multi-Field'!$F$96="undrained"),BH288,""))</f>
        <v/>
      </c>
      <c r="FA288" s="409" t="str">
        <f>IF(AND('[1]Multi-Field'!$E$97=[1]Lists!BF288,'[1]Multi-Field'!$F$97="Drained"),BI288,IF(AND('[1]Multi-Field'!$E$97=[1]Lists!BF288,'[1]Multi-Field'!$F$97="undrained"),BH288,""))</f>
        <v/>
      </c>
      <c r="FB288" s="409" t="str">
        <f>IF(AND('[1]Multi-Field'!$E$98=[1]Lists!BF288,'[1]Multi-Field'!$F$98="Drained"),BI288,IF(AND('[1]Multi-Field'!$E$98=[1]Lists!BF288,'[1]Multi-Field'!$F$98="undrained"),BH288,""))</f>
        <v/>
      </c>
      <c r="FC288" s="409" t="str">
        <f>IF(AND('[1]Multi-Field'!$E$99=[1]Lists!BF288,'[1]Multi-Field'!$F$99="Drained"),BI288,IF(AND('[1]Multi-Field'!$E$99=[1]Lists!BF288,'[1]Multi-Field'!$F$99="undrained"),BH288,""))</f>
        <v/>
      </c>
      <c r="FD288" s="409" t="str">
        <f>IF(AND('[1]Multi-Field'!$E$100=[1]Lists!BF288,'[1]Multi-Field'!$F$100="Drained"),BI288,IF(AND('[1]Multi-Field'!$E$100=[1]Lists!BF288,'[1]Multi-Field'!$F$100="undrained"),BH288,""))</f>
        <v/>
      </c>
      <c r="FE288" s="409" t="str">
        <f>IF(AND('[1]Multi-Field'!$E$101=[1]Lists!BF288,'[1]Multi-Field'!$F$101="Drained"),BI288,IF(AND('[1]Multi-Field'!$E$101=[1]Lists!BF288,'[1]Multi-Field'!$F$101="undrained"),BH288,""))</f>
        <v/>
      </c>
      <c r="FF288" s="409" t="str">
        <f>IF(AND('[1]Multi-Field'!$E$102=[1]Lists!BF288,'[1]Multi-Field'!$F$102="Drained"),BI288,IF(AND('[1]Multi-Field'!$E$102=[1]Lists!BF288,'[1]Multi-Field'!$F$102="undrained"),BH288,""))</f>
        <v/>
      </c>
      <c r="FG288" s="409" t="str">
        <f>IF(AND('[1]Multi-Field'!$E$103=[1]Lists!BF288,'[1]Multi-Field'!$F$103="Drained"),BI288,IF(AND('[1]Multi-Field'!$E$103=[1]Lists!BF288,'[1]Multi-Field'!$F$103="undrained"),BH288,""))</f>
        <v/>
      </c>
      <c r="FH288" s="409" t="str">
        <f>IF(AND('[1]Multi-Field'!$E$104=[1]Lists!BF288,'[1]Multi-Field'!$F$104="Drained"),BI288,IF(AND('[1]Multi-Field'!$E$104=[1]Lists!BF288,'[1]Multi-Field'!$F$104="undrained"),BH288,""))</f>
        <v/>
      </c>
      <c r="FI288" s="409" t="str">
        <f>IF(AND('[1]Multi-Field'!$E$105=[1]Lists!BF288,'[1]Multi-Field'!$F$105="Drained"),BI288,IF(AND('[1]Multi-Field'!$E$105=[1]Lists!BF288,'[1]Multi-Field'!$F$105="undrained"),BH288,""))</f>
        <v/>
      </c>
      <c r="FJ288" s="409" t="str">
        <f>IF(AND('[1]Multi-Field'!$E$106=[1]Lists!BF288,'[1]Multi-Field'!$F$106="Drained"),BI288,IF(AND('[1]Multi-Field'!$E$106=[1]Lists!BF288,'[1]Multi-Field'!$F$106="undrained"),BH288,""))</f>
        <v/>
      </c>
      <c r="FK288" s="409" t="str">
        <f>IF(AND('[1]Multi-Field'!$E$107=[1]Lists!BF288,'[1]Multi-Field'!$F$107="Drained"),BI288,IF(AND('[1]Multi-Field'!$E$107=[1]Lists!BF288,'[1]Multi-Field'!$F$107="undrained"),BH288,""))</f>
        <v/>
      </c>
      <c r="FL288" s="409" t="str">
        <f>IF(AND('[1]Multi-Field'!$E$108=[1]Lists!BF288,'[1]Multi-Field'!$F$108="Drained"),BI288,IF(AND('[1]Multi-Field'!$E$108=[1]Lists!BF288,'[1]Multi-Field'!$F$108="undrained"),BH288,""))</f>
        <v/>
      </c>
      <c r="FM288" s="409" t="str">
        <f>IF(AND('[1]Multi-Field'!$E$109=[1]Lists!BF288,'[1]Multi-Field'!$F$109="Drained"),BI288,IF(AND('[1]Multi-Field'!$E$109=[1]Lists!BF288,'[1]Multi-Field'!$F$109="undrained"),BH288,""))</f>
        <v/>
      </c>
      <c r="FN288" s="409" t="str">
        <f>IF(AND('[1]Multi-Field'!$E$110=[1]Lists!BF288,'[1]Multi-Field'!$F$110="Drained"),BI288,IF(AND('[1]Multi-Field'!$E$110=[1]Lists!BF288,'[1]Multi-Field'!$F$110="undrained"),BH288,""))</f>
        <v/>
      </c>
      <c r="FO288" s="409" t="str">
        <f>IF(AND('[1]Multi-Field'!$E$111=[1]Lists!BF288,'[1]Multi-Field'!$F$111="Drained"),BI288,IF(AND('[1]Multi-Field'!$E$111=[1]Lists!BF288,'[1]Multi-Field'!$F$111="undrained"),BH288,""))</f>
        <v/>
      </c>
      <c r="FP288" s="409" t="str">
        <f>IF(AND('[1]Multi-Field'!$E$112=[1]Lists!BF288,'[1]Multi-Field'!$F$112="Drained"),BI288,IF(AND('[1]Multi-Field'!$E$112=[1]Lists!BF288,'[1]Multi-Field'!$F$112="undrained"),BH288,""))</f>
        <v/>
      </c>
      <c r="FQ288" s="409" t="str">
        <f>IF(AND('[1]Multi-Field'!$E$113=[1]Lists!BF288,'[1]Multi-Field'!$F$113="Drained"),BI288,IF(AND('[1]Multi-Field'!$E$113=[1]Lists!BF288,'[1]Multi-Field'!$F$113="undrained"),BH288,""))</f>
        <v/>
      </c>
      <c r="FR288" s="409" t="str">
        <f>IF(AND('[1]Multi-Field'!$E$114=[1]Lists!BF288,'[1]Multi-Field'!$F$114="Drained"),BI288,IF(AND('[1]Multi-Field'!$E$114=[1]Lists!BF288,'[1]Multi-Field'!$F$114="undrained"),BH288,""))</f>
        <v/>
      </c>
      <c r="FS288" s="409" t="str">
        <f>IF(AND('[1]Multi-Field'!$E$115=[1]Lists!BF288,'[1]Multi-Field'!$F$115="Drained"),BI288,IF(AND('[1]Multi-Field'!$E$115=[1]Lists!BF288,'[1]Multi-Field'!$F$115="undrained"),BH288,""))</f>
        <v/>
      </c>
      <c r="FT288" s="409" t="str">
        <f>IF(AND('[1]Multi-Field'!$E$116=[1]Lists!BF288,'[1]Multi-Field'!$F$116="Drained"),BI288,IF(AND('[1]Multi-Field'!$E$116=[1]Lists!BF288,'[1]Multi-Field'!$F$116="undrained"),BH288,""))</f>
        <v/>
      </c>
      <c r="FU288" s="409" t="str">
        <f>IF(AND('[1]Multi-Field'!$E$117=[1]Lists!BF288,'[1]Multi-Field'!$F$117="Drained"),BI288,IF(AND('[1]Multi-Field'!$E$117=[1]Lists!BF288,'[1]Multi-Field'!$F$117="undrained"),BH288,""))</f>
        <v/>
      </c>
      <c r="FV288" s="409" t="str">
        <f>IF(AND('[1]Multi-Field'!$E$118=[1]Lists!BF288,'[1]Multi-Field'!$F$118="Drained"),BI288,IF(AND('[1]Multi-Field'!$E$118=[1]Lists!BF288,'[1]Multi-Field'!$F$118="undrained"),BH288,""))</f>
        <v/>
      </c>
      <c r="FW288" s="409" t="str">
        <f>IF(AND('[1]Multi-Field'!$E$119=[1]Lists!BF288,'[1]Multi-Field'!$F$119="Drained"),BI288,IF(AND('[1]Multi-Field'!$E$119=[1]Lists!BF288,'[1]Multi-Field'!$F$119="undrained"),BH288,""))</f>
        <v/>
      </c>
      <c r="FX288" s="409" t="str">
        <f>IF(AND('[1]Multi-Field'!$E$120=[1]Lists!BF288,'[1]Multi-Field'!$F$120="Drained"),BI288,IF(AND('[1]Multi-Field'!$E$120=[1]Lists!BF288,'[1]Multi-Field'!$F$120="undrained"),BH288,""))</f>
        <v/>
      </c>
    </row>
    <row r="289" spans="1:180" ht="13.5" customHeight="1">
      <c r="A289" s="7" t="s">
        <v>375</v>
      </c>
      <c r="B289" s="7"/>
      <c r="C289" s="7"/>
      <c r="D289" s="8">
        <v>75</v>
      </c>
      <c r="E289" s="8">
        <f t="shared" si="46"/>
        <v>75</v>
      </c>
      <c r="F289" s="8">
        <f t="shared" si="47"/>
        <v>75</v>
      </c>
      <c r="G289" s="8">
        <v>75</v>
      </c>
      <c r="H289" s="8">
        <v>75</v>
      </c>
      <c r="I289" s="8">
        <f t="shared" si="50"/>
        <v>75</v>
      </c>
      <c r="J289" s="8">
        <f t="shared" si="51"/>
        <v>75</v>
      </c>
      <c r="K289" s="8">
        <v>75</v>
      </c>
      <c r="L289" s="8">
        <v>125</v>
      </c>
      <c r="M289" s="8">
        <f t="shared" si="48"/>
        <v>125</v>
      </c>
      <c r="N289" s="8">
        <f t="shared" si="49"/>
        <v>125</v>
      </c>
      <c r="O289" s="8">
        <v>125</v>
      </c>
      <c r="P289" s="391">
        <v>264</v>
      </c>
      <c r="Q289" s="394"/>
      <c r="R289" s="395" t="b">
        <f>IF(OR('Multi-Field'!AA266=Lists!$AC$42,'Multi-Field'!AA266=Lists!$AC$43),IF('Multi-Field'!Z266="x",(IF('Multi-Field'!AC266=Lists!$Q$11,Lists!$R$11,IF('Multi-Field'!AC266=Lists!$Q$12,Lists!$R$12,IF('Multi-Field'!AC266=Lists!$Q$13,Lists!$R$13,IF('Multi-Field'!AC266=Lists!$Q$14,Lists!$R$14))))),IF('Multi-Field'!X266="x",(IF('Multi-Field'!AC266=Lists!$Q$11,Lists!$S$11,IF('Multi-Field'!AC266=Lists!$Q$12,Lists!$S$12,IF('Multi-Field'!AC266=Lists!$Q$13,Lists!$S$13,IF('Multi-Field'!AC266=Lists!$Q$14,Lists!$S$14))))),IF('Multi-Field'!V266="x",(IF('Multi-Field'!AC266=Lists!$Q$11,Lists!$T$11,IF('Multi-Field'!AC266=Lists!$Q$12,Lists!$T$12,IF('Multi-Field'!AC266=Lists!$Q$13,Lists!$T$13,IF('Multi-Field'!AC266=Lists!$Q$14,Lists!$T$14))))),0))))</f>
        <v>0</v>
      </c>
      <c r="S289" s="395" t="str">
        <f t="shared" si="52"/>
        <v/>
      </c>
      <c r="T289" s="395"/>
      <c r="U289" s="396"/>
      <c r="AI289" s="384">
        <f>'[1]Multi-Field'!B285</f>
        <v>0</v>
      </c>
      <c r="AJ289" s="387" t="str">
        <f>IF(OR('[1]Multi-Field'!Q129=[1]Lists!$AC$42,'[1]Multi-Field'!Q129=[1]Lists!$AC$43),"x","")</f>
        <v/>
      </c>
      <c r="AK289" s="387" t="str">
        <f>IF(OR('[1]Multi-Field'!Q129=[1]Lists!$AC$6,'[1]Multi-Field'!Q129=$AC$2,'[1]Multi-Field'!Q129=$AC$4),"x","")</f>
        <v/>
      </c>
      <c r="AL289" s="387" t="str">
        <f>IF(OR('[1]Multi-Field'!Q129=[1]Lists!$AC$7,'[1]Multi-Field'!Q129=$AC$3,'[1]Multi-Field'!Q129=$AC$5),"x","")</f>
        <v/>
      </c>
      <c r="AM289" s="387" t="str">
        <f>IF(OR('[1]Multi-Field'!Q129=$AC$23,'[1]Multi-Field'!Q129=$AC$13,'[1]Multi-Field'!Q129=$AC$9,'[1]Multi-Field'!Q129=$AC$19,'[1]Multi-Field'!Q129=$AC$47),"x","")</f>
        <v/>
      </c>
      <c r="AN289" s="387" t="str">
        <f>IF(OR('[1]Multi-Field'!Q129=$AC$24,'[1]Multi-Field'!Q129=$AC$14,'[1]Multi-Field'!Q129=$AC$10,'[1]Multi-Field'!Q129=$AC$22,'[1]Multi-Field'!Q129=$AC$48),"x","")</f>
        <v/>
      </c>
      <c r="AO289" s="387" t="str">
        <f>IF(OR('[1]Multi-Field'!Q129=$AC$21,'[1]Multi-Field'!Q129=$AC$28,'[1]Multi-Field'!Q129=$AC$62,'[1]Multi-Field'!Q129=$AC$102,'[1]Multi-Field'!Q129=$AC$98),"x","")</f>
        <v/>
      </c>
      <c r="AP289" s="387" t="str">
        <f>IF(OR('[1]Multi-Field'!Q129=$AC$25,'[1]Multi-Field'!Q129=$AC$63,'[1]Multi-Field'!Q129=$AC$85,'[1]Multi-Field'!Q129=$AC$87,'[1]Multi-Field'!Q129=$AC$92,'[1]Multi-Field'!Q129=$AC$93),"x","")</f>
        <v/>
      </c>
      <c r="AQ289" s="387" t="str">
        <f>IF(OR('[1]Multi-Field'!Q129=$AC$20,'[1]Multi-Field'!Q129=$AC$27,'[1]Multi-Field'!Q129=$AC$58,'[1]Multi-Field'!Q129=$AC$86,'[1]Multi-Field'!Q129=$AC$103,'[1]Multi-Field'!Q129=$AC$94),"x","")</f>
        <v/>
      </c>
      <c r="AR289" s="387" t="str">
        <f>IF(OR('[1]Multi-Field'!Q129=$AC$35,'[1]Multi-Field'!Q129=$AC$40,'[1]Multi-Field'!Q129=$AC$45,),"x","")</f>
        <v/>
      </c>
      <c r="AS289" s="387" t="str">
        <f>IF(OR('[1]Multi-Field'!Q129=$AC$36,'[1]Multi-Field'!Q129=$AC$41,'[1]Multi-Field'!Q129=$AC$46,),"x","")</f>
        <v/>
      </c>
      <c r="AT289" s="387" t="str">
        <f>IF(OR('[1]Multi-Field'!Q129=$AC$52,'[1]Multi-Field'!Q129=$AC$53,'[1]Multi-Field'!Q129=$AC$54,'[1]Multi-Field'!Q129=$AC$55,'[1]Multi-Field'!Q129=$AC$68,'[1]Multi-Field'!Q129=$AC$69,'[1]Multi-Field'!Q129=$AC$74,'[1]Multi-Field'!Q129=$AC$71,'[1]Multi-Field'!Q129=$AC$70),"x","")</f>
        <v>x</v>
      </c>
      <c r="AU289" s="387" t="str">
        <f>IF('[1]Multi-Field'!Q129=$AC$72,"x","")</f>
        <v/>
      </c>
      <c r="AV289" s="387" t="str">
        <f>IF('[1]Multi-Field'!Q129=$AC$73,"x","")</f>
        <v/>
      </c>
      <c r="AW289" s="387" t="str">
        <f>IF('[1]Multi-Field'!Q129=$AC$83,"x","")</f>
        <v/>
      </c>
      <c r="AX289" s="387" t="str">
        <f>IF('[1]Multi-Field'!Q129=$AC$84,"x","")</f>
        <v/>
      </c>
      <c r="AY289" s="387" t="str">
        <f>IF('[1]Multi-Field'!Q129=$AC$97,"x","")</f>
        <v/>
      </c>
      <c r="AZ289" s="387" t="str">
        <f>IF('[1]Multi-Field'!Q129=$AC$99,"x","")</f>
        <v/>
      </c>
      <c r="BA289" s="387" t="str">
        <f>IF('[1]Multi-Field'!Q129=$AC$104,"x","")</f>
        <v/>
      </c>
      <c r="BB289" s="387" t="str">
        <f>IF('[1]Multi-Field'!Q129=$AC$105,"x","")</f>
        <v/>
      </c>
      <c r="BC289" s="388"/>
      <c r="BF289" s="411" t="s">
        <v>1455</v>
      </c>
      <c r="BG289" s="412">
        <v>3</v>
      </c>
      <c r="BH289" s="412">
        <v>5.5</v>
      </c>
      <c r="BI289" s="412">
        <v>5.5</v>
      </c>
      <c r="BJ289" s="409" t="e">
        <f>IF(AND('[1]Single Field'!#REF!=[1]Lists!BF289,'[1]Single Field'!#REF!="Drained"),"x",IF(AND('[1]Single Field'!#REF!=[1]Lists!BF289,'[1]Single Field'!#REF!="Undrained"),O,""))</f>
        <v>#REF!</v>
      </c>
      <c r="BK289" s="409" t="str">
        <f>IF(AND('[1]Multi-Field'!$E$3=[1]Lists!BF289,'[1]Multi-Field'!$F$3="Drained"),BI289,IF(AND('[1]Multi-Field'!$E$3=BF289,'[1]Multi-Field'!$F$3="undrained"),BH289,""))</f>
        <v/>
      </c>
      <c r="BL289" s="409" t="str">
        <f>IF(AND('[1]Multi-Field'!$E$4=BF289,'[1]Multi-Field'!$F$4="Drained"),BI289,IF(AND('[1]Multi-Field'!$E$4=BF289,'[1]Multi-Field'!$F$4="undrained"),BH289,""))</f>
        <v/>
      </c>
      <c r="BM289" s="409" t="str">
        <f>IF(AND('[1]Multi-Field'!$E$5=BF289,'[1]Multi-Field'!$F$5="Drained"),BI289,IF(AND('[1]Multi-Field'!$E$5=BF289,'[1]Multi-Field'!$F$5="undrained"),BH289,""))</f>
        <v/>
      </c>
      <c r="BN289" s="409" t="str">
        <f>IF(AND('[1]Multi-Field'!$E$6=BF289,'[1]Multi-Field'!$F$6="Drained"),BI289,IF(AND('[1]Multi-Field'!$E$6=BF289,'[1]Multi-Field'!$F$6="undrained"),BH289,""))</f>
        <v/>
      </c>
      <c r="BO289" s="409" t="str">
        <f>IF(AND('[1]Multi-Field'!$E$7=BF289,'[1]Multi-Field'!$F$7="Drained"),BI289,IF(AND('[1]Multi-Field'!$E$7=BF289,'[1]Multi-Field'!$F$7="undrained"),BH289,""))</f>
        <v/>
      </c>
      <c r="BP289" s="409" t="str">
        <f>IF(AND('[1]Multi-Field'!$E$8=BF289,'[1]Multi-Field'!$F$8="Drained"),BI289,IF(AND('[1]Multi-Field'!$E$8=BF289,'[1]Multi-Field'!$F$8="undrained"),BH289,""))</f>
        <v/>
      </c>
      <c r="BQ289" s="409" t="str">
        <f>IF(AND('[1]Multi-Field'!$E$9=BF289,'[1]Multi-Field'!$F$9="Drained"),BI289,IF(AND('[1]Multi-Field'!$E$9=BF289,'[1]Multi-Field'!$F$9="undrained"),BH289,""))</f>
        <v/>
      </c>
      <c r="BR289" s="409" t="str">
        <f>IF(AND('[1]Multi-Field'!$E$10=BF289,'[1]Multi-Field'!$F$10="Drained"),BI289,IF(AND('[1]Multi-Field'!$E$10=BF289,'[1]Multi-Field'!$F$10="undrained"),BH289,""))</f>
        <v/>
      </c>
      <c r="BS289" s="409" t="str">
        <f>IF(AND('[1]Multi-Field'!$E$11=BF289,'[1]Multi-Field'!$F$11="Drained"),BI289,IF(AND('[1]Multi-Field'!$E$11=BF289,'[1]Multi-Field'!$F$11="undrained"),BH289,""))</f>
        <v/>
      </c>
      <c r="BT289" s="409" t="str">
        <f>IF(AND('[1]Multi-Field'!$E$12=BF289,'[1]Multi-Field'!$F$12="Drained"),BI289,IF(AND('[1]Multi-Field'!$E$12=BF289,'[1]Multi-Field'!$F$12="undrained"),BH289,""))</f>
        <v/>
      </c>
      <c r="BU289" s="409" t="str">
        <f>IF(AND('[1]Multi-Field'!$E$13=BF289,'[1]Multi-Field'!$F$13="Drained"),BI289,IF(AND('[1]Multi-Field'!$E$3=BF289,'[1]Multi-Field'!$F$13="undrained"),BH289,""))</f>
        <v/>
      </c>
      <c r="BV289" s="409" t="str">
        <f>IF(AND('[1]Multi-Field'!$E$14=BF289,'[1]Multi-Field'!$F$14="Drained"),BI289,IF(AND('[1]Multi-Field'!$E$14=BF289,'[1]Multi-Field'!$F$14="undrained"),BH289,""))</f>
        <v/>
      </c>
      <c r="BW289" s="409" t="str">
        <f>IF(AND('[1]Multi-Field'!$E$15=BF289,'[1]Multi-Field'!$F$15="Drained"),BI289,IF(AND('[1]Multi-Field'!$E$15=BF289,'[1]Multi-Field'!$F$15="undrained"),BH289,""))</f>
        <v/>
      </c>
      <c r="BX289" s="409" t="str">
        <f>IF(AND('[1]Multi-Field'!$E$16=[1]Lists!BF289,'[1]Multi-Field'!$F$16="Drained"),BI289,IF(AND('[1]Multi-Field'!$E$16=[1]Lists!BF289,'[1]Multi-Field'!$F$16="undrained"),BH289,""))</f>
        <v/>
      </c>
      <c r="BY289" s="409" t="str">
        <f>IF(AND('[1]Multi-Field'!$E$17=[1]Lists!BF289,'[1]Multi-Field'!$F$17="Drained"),BI289,IF(AND('[1]Multi-Field'!$E$17=[1]Lists!BF289,'[1]Multi-Field'!$F$17="undrained"),BH289,""))</f>
        <v/>
      </c>
      <c r="BZ289" s="409" t="str">
        <f>IF(AND('[1]Multi-Field'!$E$18=[1]Lists!BF289,'[1]Multi-Field'!$F$18="Drained"),BI289,IF(AND('[1]Multi-Field'!$E$18=[1]Lists!BF289,'[1]Multi-Field'!$F$18="undrained"),BH289,""))</f>
        <v/>
      </c>
      <c r="CA289" s="409" t="str">
        <f>IF(AND('[1]Multi-Field'!$E$19=[1]Lists!BF289,'[1]Multi-Field'!$F$19="Drained"),BI289,IF(AND('[1]Multi-Field'!$E$19=[1]Lists!BF289,'[1]Multi-Field'!$F$19="undrained"),BH289,""))</f>
        <v/>
      </c>
      <c r="CB289" s="409" t="str">
        <f>IF(AND('[1]Multi-Field'!$E$20=[1]Lists!BF289,'[1]Multi-Field'!$F$20="Drained"),BI289,IF(AND('[1]Multi-Field'!$E$20=[1]Lists!BF289,'[1]Multi-Field'!$F$20="undrained"),BH289,""))</f>
        <v/>
      </c>
      <c r="CC289" s="409" t="str">
        <f>IF(AND('[1]Multi-Field'!$E$21=[1]Lists!BF289,'[1]Multi-Field'!$F$21="Drained"),BI289,IF(AND('[1]Multi-Field'!$E$21=[1]Lists!BF289,'[1]Multi-Field'!$F$21="undrained"),BH289,""))</f>
        <v/>
      </c>
      <c r="CD289" s="409" t="str">
        <f>IF(AND('[1]Multi-Field'!$E$22=[1]Lists!BF289,'[1]Multi-Field'!$F$22="Drained"),BI289,IF(AND('[1]Multi-Field'!$E$22=[1]Lists!BF289,'[1]Multi-Field'!$F$22="undrained"),BH289,""))</f>
        <v/>
      </c>
      <c r="CE289" s="409" t="str">
        <f>IF(AND('[1]Multi-Field'!$E$23=[1]Lists!BF289,'[1]Multi-Field'!$F$23="Drained"),BI289,IF(AND('[1]Multi-Field'!$E$23=[1]Lists!BF289,'[1]Multi-Field'!$F$23="undrained"),BH289,""))</f>
        <v/>
      </c>
      <c r="CF289" s="409" t="str">
        <f>IF(AND('[1]Multi-Field'!$E$24=[1]Lists!BF289,'[1]Multi-Field'!$F$24="Drained"),BI289,IF(AND('[1]Multi-Field'!$E$24=[1]Lists!BF289,'[1]Multi-Field'!$F$24="undrained"),BH289,""))</f>
        <v/>
      </c>
      <c r="CG289" s="409" t="str">
        <f>IF(AND('[1]Multi-Field'!$E$25=[1]Lists!BF289,'[1]Multi-Field'!$F$25="Drained"),BI289,IF(AND('[1]Multi-Field'!$E$25=[1]Lists!BF289,'[1]Multi-Field'!$F$25="undrained"),BH289,""))</f>
        <v/>
      </c>
      <c r="CH289" s="409" t="str">
        <f>IF(AND('[1]Multi-Field'!$E$26=[1]Lists!BF289,'[1]Multi-Field'!$F$26="Drained"),BI289,IF(AND('[1]Multi-Field'!$E$26=[1]Lists!BF289,'[1]Multi-Field'!$F$26="undrained"),BH289,""))</f>
        <v/>
      </c>
      <c r="CI289" s="409" t="str">
        <f>IF(AND('[1]Multi-Field'!$E$27=[1]Lists!BF289,'[1]Multi-Field'!$F$27="Drained"),BI289,IF(AND('[1]Multi-Field'!$E$27=[1]Lists!BF289,'[1]Multi-Field'!$F$27="undrained"),BH289,""))</f>
        <v/>
      </c>
      <c r="CJ289" s="409" t="str">
        <f>IF(AND('[1]Multi-Field'!$E$28=[1]Lists!BF289,'[1]Multi-Field'!$F$28="Drained"),BI289,IF(AND('[1]Multi-Field'!$E$28=[1]Lists!BF289,'[1]Multi-Field'!$F$28="undrained"),BH289,""))</f>
        <v/>
      </c>
      <c r="CK289" s="409" t="str">
        <f>IF(AND('[1]Multi-Field'!$E$29=[1]Lists!BF289,'[1]Multi-Field'!$F$29="Drained"),BI289,IF(AND('[1]Multi-Field'!$E$29=[1]Lists!BF289,'[1]Multi-Field'!$F$29="undrained"),BH289,""))</f>
        <v/>
      </c>
      <c r="CL289" s="409" t="str">
        <f>IF(AND('[1]Multi-Field'!$E$30=[1]Lists!BF289,'[1]Multi-Field'!$F$30="Drained"),BI289,IF(AND('[1]Multi-Field'!$E$30=[1]Lists!BF289,'[1]Multi-Field'!$F$30="undrained"),BH289,""))</f>
        <v/>
      </c>
      <c r="CM289" s="409" t="str">
        <f>IF(AND('[1]Multi-Field'!$E$31=[1]Lists!BF289,'[1]Multi-Field'!$F$31="Drained"),BI289,IF(AND('[1]Multi-Field'!$E$31=[1]Lists!BF289,'[1]Multi-Field'!$F$31="undrained"),BH289,""))</f>
        <v/>
      </c>
      <c r="CN289" s="409" t="str">
        <f>IF(AND('[1]Multi-Field'!$E$32=[1]Lists!BF289,'[1]Multi-Field'!$F$32="Drained"),BI289,IF(AND('[1]Multi-Field'!$E$32=[1]Lists!BF289,'[1]Multi-Field'!$F$32="undrained"),BH289,""))</f>
        <v/>
      </c>
      <c r="CO289" s="409" t="str">
        <f>IF(AND('[1]Multi-Field'!$E$33=[1]Lists!BF289,'[1]Multi-Field'!$F$33="Drained"),BI289,IF(AND('[1]Multi-Field'!$E$33=[1]Lists!BF289,'[1]Multi-Field'!$F$33="undrained"),BH289,""))</f>
        <v/>
      </c>
      <c r="CP289" s="409" t="str">
        <f>IF(AND('[1]Multi-Field'!$E$34=[1]Lists!BF289,'[1]Multi-Field'!$F$34="Drained"),BI289,IF(AND('[1]Multi-Field'!$E$34=[1]Lists!BF289,'[1]Multi-Field'!$F$34="undrained"),BH289,""))</f>
        <v/>
      </c>
      <c r="CQ289" s="409" t="str">
        <f>IF(AND('[1]Multi-Field'!$E$35=[1]Lists!BF289,'[1]Multi-Field'!$F$35="Drained"),BI289,IF(AND('[1]Multi-Field'!$E$35=[1]Lists!BF289,'[1]Multi-Field'!$F$35="undrained"),BH289,""))</f>
        <v/>
      </c>
      <c r="CR289" s="409" t="str">
        <f>IF(AND('[1]Multi-Field'!$E$36=[1]Lists!BF289,'[1]Multi-Field'!$F$36="Drained"),BI289,IF(AND('[1]Multi-Field'!$E$36=[1]Lists!BF289,'[1]Multi-Field'!$F$36="undrained"),BH289,""))</f>
        <v/>
      </c>
      <c r="CS289" s="409" t="str">
        <f>IF(AND('[1]Multi-Field'!$E$37=[1]Lists!BF289,'[1]Multi-Field'!$F$37="Drained"),BI289,IF(AND('[1]Multi-Field'!$E$37=[1]Lists!BF289,'[1]Multi-Field'!$F$37="undrained"),BH289,""))</f>
        <v/>
      </c>
      <c r="CT289" s="409" t="str">
        <f>IF(AND('[1]Multi-Field'!$E$38=[1]Lists!BF289,'[1]Multi-Field'!$F$38="Drained"),BI289,IF(AND('[1]Multi-Field'!$E$38=[1]Lists!BF289,'[1]Multi-Field'!$F$38="undrained"),BH289,""))</f>
        <v/>
      </c>
      <c r="CU289" s="409" t="str">
        <f>IF(AND('[1]Multi-Field'!$E$39=[1]Lists!BF289,'[1]Multi-Field'!$F$39="Drained"),BI289,IF(AND('[1]Multi-Field'!$E$39=[1]Lists!BF289,'[1]Multi-Field'!$F$39="undrained"),BH289,""))</f>
        <v/>
      </c>
      <c r="CV289" s="409" t="str">
        <f>IF(AND('[1]Multi-Field'!$E$40=[1]Lists!BF289,'[1]Multi-Field'!$F$40="Drained"),BI289,IF(AND('[1]Multi-Field'!$E$40=[1]Lists!BF289,'[1]Multi-Field'!$F$40="undrained"),BH289,""))</f>
        <v/>
      </c>
      <c r="CW289" s="409" t="str">
        <f>IF(AND('[1]Multi-Field'!$E$41=[1]Lists!BF289,'[1]Multi-Field'!$F$40="Drained"),BI289,IF(AND('[1]Multi-Field'!$E$40=[1]Lists!BF289,'[1]Multi-Field'!$F$40="undrained"),BH289,""))</f>
        <v/>
      </c>
      <c r="CX289" s="409" t="str">
        <f>IF(AND('[1]Multi-Field'!$E$42=[1]Lists!BF289,'[1]Multi-Field'!$F$42="Drained"),BI289,IF(AND('[1]Multi-Field'!$E$42=[1]Lists!BF289,'[1]Multi-Field'!$F$42="undrained"),BH289,""))</f>
        <v/>
      </c>
      <c r="CY289" s="409" t="str">
        <f>IF(AND('[1]Multi-Field'!$E$43=[1]Lists!BF289,'[1]Multi-Field'!$F$43="Drained"),BI289,IF(AND('[1]Multi-Field'!$E$43=[1]Lists!BF289,'[1]Multi-Field'!$F$43="undrained"),BH289,""))</f>
        <v/>
      </c>
      <c r="CZ289" s="409" t="str">
        <f>IF(AND('[1]Multi-Field'!$E$44=[1]Lists!BF289,'[1]Multi-Field'!$F$44="Drained"),BI289,IF(AND('[1]Multi-Field'!$E$44=[1]Lists!BF289,'[1]Multi-Field'!$F$44="undrained"),BH289,""))</f>
        <v/>
      </c>
      <c r="DA289" s="409" t="str">
        <f>IF(AND('[1]Multi-Field'!$E$45=[1]Lists!BF289,'[1]Multi-Field'!$F$45="Drained"),BI289,IF(AND('[1]Multi-Field'!$E$45=[1]Lists!BF289,'[1]Multi-Field'!$F$45="undrained"),BH289,""))</f>
        <v/>
      </c>
      <c r="DB289" s="409" t="str">
        <f>IF(AND('[1]Multi-Field'!$E$46=[1]Lists!BF289,'[1]Multi-Field'!$F$46="Drained"),BI289,IF(AND('[1]Multi-Field'!$E$46=[1]Lists!BF289,'[1]Multi-Field'!$F$46="undrained"),BH289,""))</f>
        <v/>
      </c>
      <c r="DC289" s="409" t="str">
        <f>IF(AND('[1]Multi-Field'!$E$47=[1]Lists!BF289,'[1]Multi-Field'!$F$47="Drained"),BI289,IF(AND('[1]Multi-Field'!$E$47=[1]Lists!BF289,'[1]Multi-Field'!$F$47="undrained"),BH289,""))</f>
        <v/>
      </c>
      <c r="DD289" s="409" t="str">
        <f>IF(AND('[1]Multi-Field'!$E$48=[1]Lists!BF289,'[1]Multi-Field'!$F$48="Drained"),BI289,IF(AND('[1]Multi-Field'!$E$48=[1]Lists!BF289,'[1]Multi-Field'!$F$48="undrained"),BH289,""))</f>
        <v/>
      </c>
      <c r="DE289" s="409" t="str">
        <f>IF(AND('[1]Multi-Field'!$E$49=[1]Lists!BF289,'[1]Multi-Field'!$F$49="Drained"),BI289,IF(AND('[1]Multi-Field'!$E$49=[1]Lists!BF289,'[1]Multi-Field'!$F$9="undrained"),BH289,""))</f>
        <v/>
      </c>
      <c r="DF289" s="409" t="str">
        <f>IF(AND('[1]Multi-Field'!$E$50=[1]Lists!BF289,'[1]Multi-Field'!$F$50="Drained"),BI289,IF(AND('[1]Multi-Field'!$E$50=[1]Lists!BF289,'[1]Multi-Field'!$F$50="undrained"),BH289,""))</f>
        <v/>
      </c>
      <c r="DG289" s="409" t="str">
        <f>IF(AND('[1]Multi-Field'!$E$51=[1]Lists!BF289,'[1]Multi-Field'!$F$51="Drained"),BI289,IF(AND('[1]Multi-Field'!$E$51=[1]Lists!BF289,'[1]Multi-Field'!$F$51="undrained"),BH289,""))</f>
        <v/>
      </c>
      <c r="DH289" s="409" t="str">
        <f>IF(AND('[1]Multi-Field'!$E$52=[1]Lists!BF289,'[1]Multi-Field'!$F$52="Drained"),BI289,IF(AND('[1]Multi-Field'!$E$52=[1]Lists!BF289,'[1]Multi-Field'!$F$52="undrained"),BH289,""))</f>
        <v/>
      </c>
      <c r="DI289" s="409" t="str">
        <f>IF(AND('[1]Multi-Field'!$E$53=[1]Lists!BF289,'[1]Multi-Field'!$F$53="Drained"),BI289,IF(AND('[1]Multi-Field'!$E$53=[1]Lists!BF289,'[1]Multi-Field'!$F$53="undrained"),BH289,""))</f>
        <v/>
      </c>
      <c r="DJ289" s="409" t="str">
        <f>IF(AND('[1]Multi-Field'!$E$54=[1]Lists!BF289,'[1]Multi-Field'!$F$54="Drained"),BI289,IF(AND('[1]Multi-Field'!$E$54=[1]Lists!BF289,'[1]Multi-Field'!$F$54="undrained"),BH289,""))</f>
        <v/>
      </c>
      <c r="DK289" s="409" t="str">
        <f>IF(AND('[1]Multi-Field'!$E$55=[1]Lists!BF289,'[1]Multi-Field'!$F$55="Drained"),BI289,IF(AND('[1]Multi-Field'!$E$55=[1]Lists!BF289,'[1]Multi-Field'!$F$55="undrained"),BH289,""))</f>
        <v/>
      </c>
      <c r="DL289" s="409" t="str">
        <f>IF(AND('[1]Multi-Field'!$E$56=[1]Lists!BF289,'[1]Multi-Field'!$F$56="Drained"),BI289,IF(AND('[1]Multi-Field'!$E$56=[1]Lists!BF289,'[1]Multi-Field'!$F$56="undrained"),BH289,""))</f>
        <v/>
      </c>
      <c r="DM289" s="409" t="str">
        <f>IF(AND('[1]Multi-Field'!$E$57=[1]Lists!BF289,'[1]Multi-Field'!$F$57="Drained"),BI289,IF(AND('[1]Multi-Field'!$E$57=[1]Lists!BF289,'[1]Multi-Field'!$F$57="undrained"),BH289,""))</f>
        <v/>
      </c>
      <c r="DN289" s="409" t="str">
        <f>IF(AND('[1]Multi-Field'!$E$58=[1]Lists!BF289,'[1]Multi-Field'!$F$58="Drained"),BI289,IF(AND('[1]Multi-Field'!$E$58=[1]Lists!BF289,'[1]Multi-Field'!$F$58="undrained"),BH289,""))</f>
        <v/>
      </c>
      <c r="DO289" s="409" t="str">
        <f>IF(AND('[1]Multi-Field'!$E$59=[1]Lists!BF289,'[1]Multi-Field'!$F$59="Drained"),BI289,IF(AND('[1]Multi-Field'!$E$59=[1]Lists!BF289,'[1]Multi-Field'!$F$59="undrained"),BH289,""))</f>
        <v/>
      </c>
      <c r="DP289" s="409" t="str">
        <f>IF(AND('[1]Multi-Field'!$E$60=[1]Lists!BF289,'[1]Multi-Field'!$F$60="Drained"),BI289,IF(AND('[1]Multi-Field'!$E$60=[1]Lists!BF289,'[1]Multi-Field'!$F$60="undrained"),BH289,""))</f>
        <v/>
      </c>
      <c r="DQ289" s="409" t="str">
        <f>IF(AND('[1]Multi-Field'!$E$61=[1]Lists!BF289,'[1]Multi-Field'!$F$61="Drained"),BI289,IF(AND('[1]Multi-Field'!$E$61=[1]Lists!BF289,'[1]Multi-Field'!$F$61="undrained"),BH289,""))</f>
        <v/>
      </c>
      <c r="DR289" s="409" t="str">
        <f>IF(AND('[1]Multi-Field'!$E$62=[1]Lists!BF289,'[1]Multi-Field'!$F$62="Drained"),BI289,IF(AND('[1]Multi-Field'!$E$62=[1]Lists!BF289,'[1]Multi-Field'!$F$62="undrained"),BH289,""))</f>
        <v/>
      </c>
      <c r="DS289" s="409" t="str">
        <f>IF(AND('[1]Multi-Field'!$E$63=[1]Lists!BF289,'[1]Multi-Field'!$F$63="Drained"),BI289,IF(AND('[1]Multi-Field'!$E$63=[1]Lists!BF289,'[1]Multi-Field'!$F$63="undrained"),BH289,""))</f>
        <v/>
      </c>
      <c r="DT289" s="409" t="str">
        <f>IF(AND('[1]Multi-Field'!$E$64=[1]Lists!BF289,'[1]Multi-Field'!$F$64="Drained"),BI289,IF(AND('[1]Multi-Field'!$E$64=[1]Lists!BF289,'[1]Multi-Field'!$F$64="undrained"),BH289,""))</f>
        <v/>
      </c>
      <c r="DU289" s="409" t="str">
        <f>IF(AND('[1]Multi-Field'!$E$65=[1]Lists!BF289,'[1]Multi-Field'!$F$65="Drained"),BI289,IF(AND('[1]Multi-Field'!$E$65=[1]Lists!BF289,'[1]Multi-Field'!$F$65="undrained"),BH289,""))</f>
        <v/>
      </c>
      <c r="DV289" s="409" t="str">
        <f>IF(AND('[1]Multi-Field'!$E$66=[1]Lists!BF289,'[1]Multi-Field'!$F$66="Drained"),BI289,IF(AND('[1]Multi-Field'!$E$66=[1]Lists!BF289,'[1]Multi-Field'!$F$66="undrained"),BH289,""))</f>
        <v/>
      </c>
      <c r="DW289" s="409" t="str">
        <f>IF(AND('[1]Multi-Field'!$E$67=[1]Lists!BF289,'[1]Multi-Field'!$F$67="Drained"),BI289,IF(AND('[1]Multi-Field'!$E$67=[1]Lists!BF289,'[1]Multi-Field'!$F$67="undrained"),BH289,""))</f>
        <v/>
      </c>
      <c r="DX289" s="409" t="str">
        <f>IF(AND('[1]Multi-Field'!$E$68=[1]Lists!BF289,'[1]Multi-Field'!$F$68="Drained"),BI289,IF(AND('[1]Multi-Field'!$E$68=[1]Lists!BF289,'[1]Multi-Field'!$F$68="undrained"),BH289,""))</f>
        <v/>
      </c>
      <c r="DY289" s="409" t="str">
        <f>IF(AND('[1]Multi-Field'!$E$69=[1]Lists!BF289,'[1]Multi-Field'!$F$69="Drained"),BI289,IF(AND('[1]Multi-Field'!$E$69=[1]Lists!BF289,'[1]Multi-Field'!$F$69="undrained"),BH289,""))</f>
        <v/>
      </c>
      <c r="DZ289" s="409" t="str">
        <f>IF(AND('[1]Multi-Field'!$E$70=[1]Lists!BF289,'[1]Multi-Field'!$F$70="Drained"),BI289,IF(AND('[1]Multi-Field'!$E$70=[1]Lists!BF289,'[1]Multi-Field'!$F$70="undrained"),BH289,""))</f>
        <v/>
      </c>
      <c r="EA289" s="409" t="str">
        <f>IF(AND('[1]Multi-Field'!$E$71=[1]Lists!BF289,'[1]Multi-Field'!$F$71="Drained"),BI289,IF(AND('[1]Multi-Field'!$E$71=[1]Lists!BF289,'[1]Multi-Field'!$F$71="undrained"),BH289,""))</f>
        <v/>
      </c>
      <c r="EB289" s="409" t="str">
        <f>IF(AND('[1]Multi-Field'!$E$72=[1]Lists!BF289,'[1]Multi-Field'!$F$72="Drained"),BI289,IF(AND('[1]Multi-Field'!$E$72=[1]Lists!BF289,'[1]Multi-Field'!$F$72="undrained"),BH289,""))</f>
        <v/>
      </c>
      <c r="EC289" s="409" t="str">
        <f>IF(AND('[1]Multi-Field'!$E$73=[1]Lists!BF289,'[1]Multi-Field'!$F$73="Drained"),BI289,IF(AND('[1]Multi-Field'!$E$73=[1]Lists!BF289,'[1]Multi-Field'!$F$73="undrained"),BH289,""))</f>
        <v/>
      </c>
      <c r="ED289" s="409" t="str">
        <f>IF(AND('[1]Multi-Field'!$E$74=[1]Lists!BF289,'[1]Multi-Field'!$F$74="Drained"),BI289,IF(AND('[1]Multi-Field'!$E$74=[1]Lists!BF289,'[1]Multi-Field'!$F$74="undrained"),BH289,""))</f>
        <v/>
      </c>
      <c r="EE289" s="409" t="str">
        <f>IF(AND('[1]Multi-Field'!$E$75=[1]Lists!BF289,'[1]Multi-Field'!$F$75="Drained"),BI289,IF(AND('[1]Multi-Field'!$E$75=[1]Lists!BF289,'[1]Multi-Field'!$F$75="undrained"),BH289,""))</f>
        <v/>
      </c>
      <c r="EF289" s="409" t="str">
        <f>IF(AND('[1]Multi-Field'!$E$76=[1]Lists!BF289,'[1]Multi-Field'!$F$76="Drained"),BI289,IF(AND('[1]Multi-Field'!$E$76=[1]Lists!BF289,'[1]Multi-Field'!$F$6="undrained"),BH289,""))</f>
        <v/>
      </c>
      <c r="EG289" s="409" t="str">
        <f>IF(AND('[1]Multi-Field'!$E$77=[1]Lists!BF289,'[1]Multi-Field'!$F$77="Drained"),BI289,IF(AND('[1]Multi-Field'!$E$77=[1]Lists!BF289,'[1]Multi-Field'!$F$77="undrained"),BH289,""))</f>
        <v/>
      </c>
      <c r="EH289" s="409" t="str">
        <f>IF(AND('[1]Multi-Field'!$E$78=[1]Lists!BF289,'[1]Multi-Field'!$F$78="Drained"),BI289,IF(AND('[1]Multi-Field'!$E$78=[1]Lists!BF289,'[1]Multi-Field'!$F$78="undrained"),BH289,""))</f>
        <v/>
      </c>
      <c r="EI289" s="409" t="str">
        <f>IF(AND('[1]Multi-Field'!$E$79=[1]Lists!BF289,'[1]Multi-Field'!$F$79="Drained"),BI289,IF(AND('[1]Multi-Field'!$E$79=[1]Lists!BF289,'[1]Multi-Field'!$F$79="undrained"),BH289,""))</f>
        <v/>
      </c>
      <c r="EJ289" s="409" t="str">
        <f>IF(AND('[1]Multi-Field'!$E$80=[1]Lists!BF289,'[1]Multi-Field'!$F$80="Drained"),BI289,IF(AND('[1]Multi-Field'!$E$80=[1]Lists!BF289,'[1]Multi-Field'!$F$80="undrained"),BH289,""))</f>
        <v/>
      </c>
      <c r="EK289" s="409" t="str">
        <f>IF(AND('[1]Multi-Field'!$E$81=[1]Lists!BF289,'[1]Multi-Field'!$F$81="Drained"),BI289,IF(AND('[1]Multi-Field'!$E$81=[1]Lists!BF289,'[1]Multi-Field'!$F$81="undrained"),BH289,""))</f>
        <v/>
      </c>
      <c r="EL289" s="409" t="str">
        <f>IF(AND('[1]Multi-Field'!$E$82=[1]Lists!BF289,'[1]Multi-Field'!$F$82="Drained"),BI289,IF(AND('[1]Multi-Field'!$E$82=[1]Lists!BF289,'[1]Multi-Field'!$F$82="undrained"),BH289,""))</f>
        <v/>
      </c>
      <c r="EM289" s="409" t="str">
        <f>IF(AND('[1]Multi-Field'!$E$83=[1]Lists!BF289,'[1]Multi-Field'!$F$83="Drained"),BI289,IF(AND('[1]Multi-Field'!$E$83=[1]Lists!BF289,'[1]Multi-Field'!$F$83="undrained"),BH289,""))</f>
        <v/>
      </c>
      <c r="EN289" s="409" t="str">
        <f>IF(AND('[1]Multi-Field'!$E$84=[1]Lists!BF289,'[1]Multi-Field'!$F$84="Drained"),BI289,IF(AND('[1]Multi-Field'!$E$84=[1]Lists!BF289,'[1]Multi-Field'!$F$84="undrained"),BH289,""))</f>
        <v/>
      </c>
      <c r="EO289" s="409" t="str">
        <f>IF(AND('[1]Multi-Field'!$E$85=[1]Lists!BF289,'[1]Multi-Field'!$F$85="Drained"),BI289,IF(AND('[1]Multi-Field'!$E$85=[1]Lists!BF289,'[1]Multi-Field'!$F$85="undrained"),BH289,""))</f>
        <v/>
      </c>
      <c r="EP289" s="409" t="str">
        <f>IF(AND('[1]Multi-Field'!$E$86=[1]Lists!BF289,'[1]Multi-Field'!$F$86="Drained"),BI289,IF(AND('[1]Multi-Field'!$E$86=[1]Lists!BF289,'[1]Multi-Field'!$F$86="undrained"),BH289,""))</f>
        <v/>
      </c>
      <c r="EQ289" s="409" t="str">
        <f>IF(AND('[1]Multi-Field'!$E$87=[1]Lists!BF289,'[1]Multi-Field'!$F$87="Drained"),BI289,IF(AND('[1]Multi-Field'!$E$87=[1]Lists!BF289,'[1]Multi-Field'!$F$87="undrained"),BH289,""))</f>
        <v/>
      </c>
      <c r="ER289" s="409" t="str">
        <f>IF(AND('[1]Multi-Field'!$E$88=[1]Lists!BF289,'[1]Multi-Field'!$F$88="Drained"),BI289,IF(AND('[1]Multi-Field'!$E$88=[1]Lists!BF289,'[1]Multi-Field'!$F$88="undrained"),BH289,""))</f>
        <v/>
      </c>
      <c r="ES289" s="409" t="str">
        <f>IF(AND('[1]Multi-Field'!$E$89=[1]Lists!BF289,'[1]Multi-Field'!$F$89="Drained"),BI289,IF(AND('[1]Multi-Field'!$E$89=[1]Lists!BF289,'[1]Multi-Field'!$F$89="undrained"),BH289,""))</f>
        <v/>
      </c>
      <c r="ET289" s="409" t="str">
        <f>IF(AND('[1]Multi-Field'!$E$90=[1]Lists!BF289,'[1]Multi-Field'!$F$90="Drained"),BI289,IF(AND('[1]Multi-Field'!$E$90=[1]Lists!BF289,'[1]Multi-Field'!$F$90="undrained"),BH289,""))</f>
        <v/>
      </c>
      <c r="EU289" s="409" t="str">
        <f>IF(AND('[1]Multi-Field'!$E$91=[1]Lists!BF289,'[1]Multi-Field'!$F$91="Drained"),BI289,IF(AND('[1]Multi-Field'!$E$91=[1]Lists!BF289,'[1]Multi-Field'!$F$91="undrained"),BH289,""))</f>
        <v/>
      </c>
      <c r="EV289" s="409" t="str">
        <f>IF(AND('[1]Multi-Field'!$E$92=[1]Lists!BF289,'[1]Multi-Field'!$F$92="Drained"),BI289,IF(AND('[1]Multi-Field'!$E$92=[1]Lists!BF289,'[1]Multi-Field'!$F$92="undrained"),BH289,""))</f>
        <v/>
      </c>
      <c r="EW289" s="409" t="str">
        <f>IF(AND('[1]Multi-Field'!$E$93=[1]Lists!BF289,'[1]Multi-Field'!$F$93="Drained"),BI289,IF(AND('[1]Multi-Field'!$E$93=[1]Lists!BF289,'[1]Multi-Field'!$F$93="undrained"),BH289,""))</f>
        <v/>
      </c>
      <c r="EX289" s="409" t="str">
        <f>IF(AND('[1]Multi-Field'!$E$94=[1]Lists!BF289,'[1]Multi-Field'!$F$94="Drained"),BI289,IF(AND('[1]Multi-Field'!$E$94=[1]Lists!BF289,'[1]Multi-Field'!$F$94="undrained"),BH289,""))</f>
        <v/>
      </c>
      <c r="EY289" s="409" t="str">
        <f>IF(AND('[1]Multi-Field'!$E$95=[1]Lists!BF289,'[1]Multi-Field'!$F$95="Drained"),BI289,IF(AND('[1]Multi-Field'!$E$95=[1]Lists!BF289,'[1]Multi-Field'!$F$95="undrained"),BH289,""))</f>
        <v/>
      </c>
      <c r="EZ289" s="409" t="str">
        <f>IF(AND('[1]Multi-Field'!$E$96=[1]Lists!BF289,'[1]Multi-Field'!$F$96="Drained"),BI289,IF(AND('[1]Multi-Field'!$E$96=[1]Lists!BF289,'[1]Multi-Field'!$F$96="undrained"),BH289,""))</f>
        <v/>
      </c>
      <c r="FA289" s="409" t="str">
        <f>IF(AND('[1]Multi-Field'!$E$97=[1]Lists!BF289,'[1]Multi-Field'!$F$97="Drained"),BI289,IF(AND('[1]Multi-Field'!$E$97=[1]Lists!BF289,'[1]Multi-Field'!$F$97="undrained"),BH289,""))</f>
        <v/>
      </c>
      <c r="FB289" s="409" t="str">
        <f>IF(AND('[1]Multi-Field'!$E$98=[1]Lists!BF289,'[1]Multi-Field'!$F$98="Drained"),BI289,IF(AND('[1]Multi-Field'!$E$98=[1]Lists!BF289,'[1]Multi-Field'!$F$98="undrained"),BH289,""))</f>
        <v/>
      </c>
      <c r="FC289" s="409" t="str">
        <f>IF(AND('[1]Multi-Field'!$E$99=[1]Lists!BF289,'[1]Multi-Field'!$F$99="Drained"),BI289,IF(AND('[1]Multi-Field'!$E$99=[1]Lists!BF289,'[1]Multi-Field'!$F$99="undrained"),BH289,""))</f>
        <v/>
      </c>
      <c r="FD289" s="409" t="str">
        <f>IF(AND('[1]Multi-Field'!$E$100=[1]Lists!BF289,'[1]Multi-Field'!$F$100="Drained"),BI289,IF(AND('[1]Multi-Field'!$E$100=[1]Lists!BF289,'[1]Multi-Field'!$F$100="undrained"),BH289,""))</f>
        <v/>
      </c>
      <c r="FE289" s="409" t="str">
        <f>IF(AND('[1]Multi-Field'!$E$101=[1]Lists!BF289,'[1]Multi-Field'!$F$101="Drained"),BI289,IF(AND('[1]Multi-Field'!$E$101=[1]Lists!BF289,'[1]Multi-Field'!$F$101="undrained"),BH289,""))</f>
        <v/>
      </c>
      <c r="FF289" s="409" t="str">
        <f>IF(AND('[1]Multi-Field'!$E$102=[1]Lists!BF289,'[1]Multi-Field'!$F$102="Drained"),BI289,IF(AND('[1]Multi-Field'!$E$102=[1]Lists!BF289,'[1]Multi-Field'!$F$102="undrained"),BH289,""))</f>
        <v/>
      </c>
      <c r="FG289" s="409" t="str">
        <f>IF(AND('[1]Multi-Field'!$E$103=[1]Lists!BF289,'[1]Multi-Field'!$F$103="Drained"),BI289,IF(AND('[1]Multi-Field'!$E$103=[1]Lists!BF289,'[1]Multi-Field'!$F$103="undrained"),BH289,""))</f>
        <v/>
      </c>
      <c r="FH289" s="409" t="str">
        <f>IF(AND('[1]Multi-Field'!$E$104=[1]Lists!BF289,'[1]Multi-Field'!$F$104="Drained"),BI289,IF(AND('[1]Multi-Field'!$E$104=[1]Lists!BF289,'[1]Multi-Field'!$F$104="undrained"),BH289,""))</f>
        <v/>
      </c>
      <c r="FI289" s="409" t="str">
        <f>IF(AND('[1]Multi-Field'!$E$105=[1]Lists!BF289,'[1]Multi-Field'!$F$105="Drained"),BI289,IF(AND('[1]Multi-Field'!$E$105=[1]Lists!BF289,'[1]Multi-Field'!$F$105="undrained"),BH289,""))</f>
        <v/>
      </c>
      <c r="FJ289" s="409" t="str">
        <f>IF(AND('[1]Multi-Field'!$E$106=[1]Lists!BF289,'[1]Multi-Field'!$F$106="Drained"),BI289,IF(AND('[1]Multi-Field'!$E$106=[1]Lists!BF289,'[1]Multi-Field'!$F$106="undrained"),BH289,""))</f>
        <v/>
      </c>
      <c r="FK289" s="409" t="str">
        <f>IF(AND('[1]Multi-Field'!$E$107=[1]Lists!BF289,'[1]Multi-Field'!$F$107="Drained"),BI289,IF(AND('[1]Multi-Field'!$E$107=[1]Lists!BF289,'[1]Multi-Field'!$F$107="undrained"),BH289,""))</f>
        <v/>
      </c>
      <c r="FL289" s="409" t="str">
        <f>IF(AND('[1]Multi-Field'!$E$108=[1]Lists!BF289,'[1]Multi-Field'!$F$108="Drained"),BI289,IF(AND('[1]Multi-Field'!$E$108=[1]Lists!BF289,'[1]Multi-Field'!$F$108="undrained"),BH289,""))</f>
        <v/>
      </c>
      <c r="FM289" s="409" t="str">
        <f>IF(AND('[1]Multi-Field'!$E$109=[1]Lists!BF289,'[1]Multi-Field'!$F$109="Drained"),BI289,IF(AND('[1]Multi-Field'!$E$109=[1]Lists!BF289,'[1]Multi-Field'!$F$109="undrained"),BH289,""))</f>
        <v/>
      </c>
      <c r="FN289" s="409" t="str">
        <f>IF(AND('[1]Multi-Field'!$E$110=[1]Lists!BF289,'[1]Multi-Field'!$F$110="Drained"),BI289,IF(AND('[1]Multi-Field'!$E$110=[1]Lists!BF289,'[1]Multi-Field'!$F$110="undrained"),BH289,""))</f>
        <v/>
      </c>
      <c r="FO289" s="409" t="str">
        <f>IF(AND('[1]Multi-Field'!$E$111=[1]Lists!BF289,'[1]Multi-Field'!$F$111="Drained"),BI289,IF(AND('[1]Multi-Field'!$E$111=[1]Lists!BF289,'[1]Multi-Field'!$F$111="undrained"),BH289,""))</f>
        <v/>
      </c>
      <c r="FP289" s="409" t="str">
        <f>IF(AND('[1]Multi-Field'!$E$112=[1]Lists!BF289,'[1]Multi-Field'!$F$112="Drained"),BI289,IF(AND('[1]Multi-Field'!$E$112=[1]Lists!BF289,'[1]Multi-Field'!$F$112="undrained"),BH289,""))</f>
        <v/>
      </c>
      <c r="FQ289" s="409" t="str">
        <f>IF(AND('[1]Multi-Field'!$E$113=[1]Lists!BF289,'[1]Multi-Field'!$F$113="Drained"),BI289,IF(AND('[1]Multi-Field'!$E$113=[1]Lists!BF289,'[1]Multi-Field'!$F$113="undrained"),BH289,""))</f>
        <v/>
      </c>
      <c r="FR289" s="409" t="str">
        <f>IF(AND('[1]Multi-Field'!$E$114=[1]Lists!BF289,'[1]Multi-Field'!$F$114="Drained"),BI289,IF(AND('[1]Multi-Field'!$E$114=[1]Lists!BF289,'[1]Multi-Field'!$F$114="undrained"),BH289,""))</f>
        <v/>
      </c>
      <c r="FS289" s="409" t="str">
        <f>IF(AND('[1]Multi-Field'!$E$115=[1]Lists!BF289,'[1]Multi-Field'!$F$115="Drained"),BI289,IF(AND('[1]Multi-Field'!$E$115=[1]Lists!BF289,'[1]Multi-Field'!$F$115="undrained"),BH289,""))</f>
        <v/>
      </c>
      <c r="FT289" s="409" t="str">
        <f>IF(AND('[1]Multi-Field'!$E$116=[1]Lists!BF289,'[1]Multi-Field'!$F$116="Drained"),BI289,IF(AND('[1]Multi-Field'!$E$116=[1]Lists!BF289,'[1]Multi-Field'!$F$116="undrained"),BH289,""))</f>
        <v/>
      </c>
      <c r="FU289" s="409" t="str">
        <f>IF(AND('[1]Multi-Field'!$E$117=[1]Lists!BF289,'[1]Multi-Field'!$F$117="Drained"),BI289,IF(AND('[1]Multi-Field'!$E$117=[1]Lists!BF289,'[1]Multi-Field'!$F$117="undrained"),BH289,""))</f>
        <v/>
      </c>
      <c r="FV289" s="409" t="str">
        <f>IF(AND('[1]Multi-Field'!$E$118=[1]Lists!BF289,'[1]Multi-Field'!$F$118="Drained"),BI289,IF(AND('[1]Multi-Field'!$E$118=[1]Lists!BF289,'[1]Multi-Field'!$F$118="undrained"),BH289,""))</f>
        <v/>
      </c>
      <c r="FW289" s="409" t="str">
        <f>IF(AND('[1]Multi-Field'!$E$119=[1]Lists!BF289,'[1]Multi-Field'!$F$119="Drained"),BI289,IF(AND('[1]Multi-Field'!$E$119=[1]Lists!BF289,'[1]Multi-Field'!$F$119="undrained"),BH289,""))</f>
        <v/>
      </c>
      <c r="FX289" s="409" t="str">
        <f>IF(AND('[1]Multi-Field'!$E$120=[1]Lists!BF289,'[1]Multi-Field'!$F$120="Drained"),BI289,IF(AND('[1]Multi-Field'!$E$120=[1]Lists!BF289,'[1]Multi-Field'!$F$120="undrained"),BH289,""))</f>
        <v/>
      </c>
    </row>
    <row r="290" spans="1:180" ht="13.5" customHeight="1" thickBot="1">
      <c r="A290" s="7" t="s">
        <v>376</v>
      </c>
      <c r="B290" s="7"/>
      <c r="C290" s="7"/>
      <c r="D290" s="8">
        <v>70</v>
      </c>
      <c r="E290" s="8">
        <f t="shared" si="46"/>
        <v>70</v>
      </c>
      <c r="F290" s="8">
        <f t="shared" si="47"/>
        <v>70</v>
      </c>
      <c r="G290" s="8">
        <v>70</v>
      </c>
      <c r="H290" s="8">
        <v>75</v>
      </c>
      <c r="I290" s="8">
        <f t="shared" si="50"/>
        <v>75</v>
      </c>
      <c r="J290" s="8">
        <f t="shared" si="51"/>
        <v>75</v>
      </c>
      <c r="K290" s="8">
        <v>75</v>
      </c>
      <c r="L290" s="8">
        <v>120</v>
      </c>
      <c r="M290" s="8">
        <f t="shared" si="48"/>
        <v>122</v>
      </c>
      <c r="N290" s="8">
        <f t="shared" si="49"/>
        <v>123</v>
      </c>
      <c r="O290" s="8">
        <v>125</v>
      </c>
      <c r="P290" s="391">
        <v>265</v>
      </c>
      <c r="Q290" s="394"/>
      <c r="R290" s="395" t="b">
        <f>IF(OR('Multi-Field'!AA267=Lists!$AC$42,'Multi-Field'!AA267=Lists!$AC$43),IF('Multi-Field'!Z267="x",(IF('Multi-Field'!AC267=Lists!$Q$11,Lists!$R$11,IF('Multi-Field'!AC267=Lists!$Q$12,Lists!$R$12,IF('Multi-Field'!AC267=Lists!$Q$13,Lists!$R$13,IF('Multi-Field'!AC267=Lists!$Q$14,Lists!$R$14))))),IF('Multi-Field'!X267="x",(IF('Multi-Field'!AC267=Lists!$Q$11,Lists!$S$11,IF('Multi-Field'!AC267=Lists!$Q$12,Lists!$S$12,IF('Multi-Field'!AC267=Lists!$Q$13,Lists!$S$13,IF('Multi-Field'!AC267=Lists!$Q$14,Lists!$S$14))))),IF('Multi-Field'!V267="x",(IF('Multi-Field'!AC267=Lists!$Q$11,Lists!$T$11,IF('Multi-Field'!AC267=Lists!$Q$12,Lists!$T$12,IF('Multi-Field'!AC267=Lists!$Q$13,Lists!$T$13,IF('Multi-Field'!AC267=Lists!$Q$14,Lists!$T$14))))),0))))</f>
        <v>0</v>
      </c>
      <c r="S290" s="395" t="str">
        <f t="shared" si="52"/>
        <v/>
      </c>
      <c r="T290" s="395"/>
      <c r="U290" s="396"/>
      <c r="AI290" s="384">
        <f>'[1]Multi-Field'!B286</f>
        <v>0</v>
      </c>
      <c r="AJ290" s="387" t="str">
        <f>IF(OR('[1]Multi-Field'!Q130=[1]Lists!$AC$42,'[1]Multi-Field'!Q130=[1]Lists!$AC$43),"x","")</f>
        <v/>
      </c>
      <c r="AK290" s="387" t="str">
        <f>IF(OR('[1]Multi-Field'!Q130=[1]Lists!$AC$6,'[1]Multi-Field'!Q130=$AC$2,'[1]Multi-Field'!Q130=$AC$4),"x","")</f>
        <v/>
      </c>
      <c r="AL290" s="387" t="str">
        <f>IF(OR('[1]Multi-Field'!Q130=[1]Lists!$AC$7,'[1]Multi-Field'!Q130=$AC$3,'[1]Multi-Field'!Q130=$AC$5),"x","")</f>
        <v/>
      </c>
      <c r="AM290" s="387" t="str">
        <f>IF(OR('[1]Multi-Field'!Q130=$AC$23,'[1]Multi-Field'!Q130=$AC$13,'[1]Multi-Field'!Q130=$AC$9,'[1]Multi-Field'!Q130=$AC$19,'[1]Multi-Field'!Q130=$AC$47),"x","")</f>
        <v/>
      </c>
      <c r="AN290" s="387" t="str">
        <f>IF(OR('[1]Multi-Field'!Q130=$AC$24,'[1]Multi-Field'!Q130=$AC$14,'[1]Multi-Field'!Q130=$AC$10,'[1]Multi-Field'!Q130=$AC$22,'[1]Multi-Field'!Q130=$AC$48),"x","")</f>
        <v/>
      </c>
      <c r="AO290" s="387" t="str">
        <f>IF(OR('[1]Multi-Field'!Q130=$AC$21,'[1]Multi-Field'!Q130=$AC$28,'[1]Multi-Field'!Q130=$AC$62,'[1]Multi-Field'!Q130=$AC$102,'[1]Multi-Field'!Q130=$AC$98),"x","")</f>
        <v/>
      </c>
      <c r="AP290" s="387" t="str">
        <f>IF(OR('[1]Multi-Field'!Q130=$AC$25,'[1]Multi-Field'!Q130=$AC$63,'[1]Multi-Field'!Q130=$AC$85,'[1]Multi-Field'!Q130=$AC$87,'[1]Multi-Field'!Q130=$AC$92,'[1]Multi-Field'!Q130=$AC$93),"x","")</f>
        <v/>
      </c>
      <c r="AQ290" s="387" t="str">
        <f>IF(OR('[1]Multi-Field'!Q130=$AC$20,'[1]Multi-Field'!Q130=$AC$27,'[1]Multi-Field'!Q130=$AC$58,'[1]Multi-Field'!Q130=$AC$86,'[1]Multi-Field'!Q130=$AC$103,'[1]Multi-Field'!Q130=$AC$94),"x","")</f>
        <v/>
      </c>
      <c r="AR290" s="387" t="str">
        <f>IF(OR('[1]Multi-Field'!Q130=$AC$35,'[1]Multi-Field'!Q130=$AC$40,'[1]Multi-Field'!Q130=$AC$45,),"x","")</f>
        <v/>
      </c>
      <c r="AS290" s="387" t="str">
        <f>IF(OR('[1]Multi-Field'!Q130=$AC$36,'[1]Multi-Field'!Q130=$AC$41,'[1]Multi-Field'!Q130=$AC$46,),"x","")</f>
        <v/>
      </c>
      <c r="AT290" s="387" t="str">
        <f>IF(OR('[1]Multi-Field'!Q130=$AC$52,'[1]Multi-Field'!Q130=$AC$53,'[1]Multi-Field'!Q130=$AC$54,'[1]Multi-Field'!Q130=$AC$55,'[1]Multi-Field'!Q130=$AC$68,'[1]Multi-Field'!Q130=$AC$69,'[1]Multi-Field'!Q130=$AC$74,'[1]Multi-Field'!Q130=$AC$71,'[1]Multi-Field'!Q130=$AC$70),"x","")</f>
        <v>x</v>
      </c>
      <c r="AU290" s="387" t="str">
        <f>IF('[1]Multi-Field'!Q130=$AC$72,"x","")</f>
        <v/>
      </c>
      <c r="AV290" s="387" t="str">
        <f>IF('[1]Multi-Field'!Q130=$AC$73,"x","")</f>
        <v/>
      </c>
      <c r="AW290" s="387" t="str">
        <f>IF('[1]Multi-Field'!Q130=$AC$83,"x","")</f>
        <v/>
      </c>
      <c r="AX290" s="387" t="str">
        <f>IF('[1]Multi-Field'!Q130=$AC$84,"x","")</f>
        <v/>
      </c>
      <c r="AY290" s="387" t="str">
        <f>IF('[1]Multi-Field'!Q130=$AC$97,"x","")</f>
        <v/>
      </c>
      <c r="AZ290" s="387" t="str">
        <f>IF('[1]Multi-Field'!Q130=$AC$99,"x","")</f>
        <v/>
      </c>
      <c r="BA290" s="387" t="str">
        <f>IF('[1]Multi-Field'!Q130=$AC$104,"x","")</f>
        <v/>
      </c>
      <c r="BB290" s="387" t="str">
        <f>IF('[1]Multi-Field'!Q130=$AC$105,"x","")</f>
        <v/>
      </c>
      <c r="BC290" s="388"/>
      <c r="BF290" s="414" t="s">
        <v>1456</v>
      </c>
      <c r="BG290" s="415">
        <v>2</v>
      </c>
      <c r="BH290" s="415">
        <v>4.5</v>
      </c>
      <c r="BI290" s="415">
        <v>5</v>
      </c>
      <c r="BJ290" s="409" t="e">
        <f>IF(AND('[1]Single Field'!#REF!=[1]Lists!BF290,'[1]Single Field'!#REF!="Drained"),"x",IF(AND('[1]Single Field'!#REF!=[1]Lists!BF290,'[1]Single Field'!#REF!="Undrained"),O,""))</f>
        <v>#REF!</v>
      </c>
      <c r="BK290" s="409" t="str">
        <f>IF(AND('[1]Multi-Field'!$E$3=[1]Lists!BF290,'[1]Multi-Field'!$F$3="Drained"),BI290,IF(AND('[1]Multi-Field'!$E$3=BF290,'[1]Multi-Field'!$F$3="undrained"),BH290,""))</f>
        <v/>
      </c>
      <c r="BL290" s="409" t="str">
        <f>IF(AND('[1]Multi-Field'!$E$4=BF290,'[1]Multi-Field'!$F$4="Drained"),BI290,IF(AND('[1]Multi-Field'!$E$4=BF290,'[1]Multi-Field'!$F$4="undrained"),BH290,""))</f>
        <v/>
      </c>
      <c r="BM290" s="409" t="str">
        <f>IF(AND('[1]Multi-Field'!$E$5=BF290,'[1]Multi-Field'!$F$5="Drained"),BI290,IF(AND('[1]Multi-Field'!$E$5=BF290,'[1]Multi-Field'!$F$5="undrained"),BH290,""))</f>
        <v/>
      </c>
      <c r="BN290" s="409" t="str">
        <f>IF(AND('[1]Multi-Field'!$E$6=BF290,'[1]Multi-Field'!$F$6="Drained"),BI290,IF(AND('[1]Multi-Field'!$E$6=BF290,'[1]Multi-Field'!$F$6="undrained"),BH290,""))</f>
        <v/>
      </c>
      <c r="BO290" s="409" t="str">
        <f>IF(AND('[1]Multi-Field'!$E$7=BF290,'[1]Multi-Field'!$F$7="Drained"),BI290,IF(AND('[1]Multi-Field'!$E$7=BF290,'[1]Multi-Field'!$F$7="undrained"),BH290,""))</f>
        <v/>
      </c>
      <c r="BP290" s="409" t="str">
        <f>IF(AND('[1]Multi-Field'!$E$8=BF290,'[1]Multi-Field'!$F$8="Drained"),BI290,IF(AND('[1]Multi-Field'!$E$8=BF290,'[1]Multi-Field'!$F$8="undrained"),BH290,""))</f>
        <v/>
      </c>
      <c r="BQ290" s="409" t="str">
        <f>IF(AND('[1]Multi-Field'!$E$9=BF290,'[1]Multi-Field'!$F$9="Drained"),BI290,IF(AND('[1]Multi-Field'!$E$9=BF290,'[1]Multi-Field'!$F$9="undrained"),BH290,""))</f>
        <v/>
      </c>
      <c r="BR290" s="409" t="str">
        <f>IF(AND('[1]Multi-Field'!$E$10=BF290,'[1]Multi-Field'!$F$10="Drained"),BI290,IF(AND('[1]Multi-Field'!$E$10=BF290,'[1]Multi-Field'!$F$10="undrained"),BH290,""))</f>
        <v/>
      </c>
      <c r="BS290" s="409" t="str">
        <f>IF(AND('[1]Multi-Field'!$E$11=BF290,'[1]Multi-Field'!$F$11="Drained"),BI290,IF(AND('[1]Multi-Field'!$E$11=BF290,'[1]Multi-Field'!$F$11="undrained"),BH290,""))</f>
        <v/>
      </c>
      <c r="BT290" s="409" t="str">
        <f>IF(AND('[1]Multi-Field'!$E$12=BF290,'[1]Multi-Field'!$F$12="Drained"),BI290,IF(AND('[1]Multi-Field'!$E$12=BF290,'[1]Multi-Field'!$F$12="undrained"),BH290,""))</f>
        <v/>
      </c>
      <c r="BU290" s="409" t="str">
        <f>IF(AND('[1]Multi-Field'!$E$13=BF290,'[1]Multi-Field'!$F$13="Drained"),BI290,IF(AND('[1]Multi-Field'!$E$3=BF290,'[1]Multi-Field'!$F$13="undrained"),BH290,""))</f>
        <v/>
      </c>
      <c r="BV290" s="409" t="str">
        <f>IF(AND('[1]Multi-Field'!$E$14=BF290,'[1]Multi-Field'!$F$14="Drained"),BI290,IF(AND('[1]Multi-Field'!$E$14=BF290,'[1]Multi-Field'!$F$14="undrained"),BH290,""))</f>
        <v/>
      </c>
      <c r="BW290" s="409" t="str">
        <f>IF(AND('[1]Multi-Field'!$E$15=BF290,'[1]Multi-Field'!$F$15="Drained"),BI290,IF(AND('[1]Multi-Field'!$E$15=BF290,'[1]Multi-Field'!$F$15="undrained"),BH290,""))</f>
        <v/>
      </c>
      <c r="BX290" s="409" t="str">
        <f>IF(AND('[1]Multi-Field'!$E$16=[1]Lists!BF290,'[1]Multi-Field'!$F$16="Drained"),BI290,IF(AND('[1]Multi-Field'!$E$16=[1]Lists!BF290,'[1]Multi-Field'!$F$16="undrained"),BH290,""))</f>
        <v/>
      </c>
      <c r="BY290" s="409" t="str">
        <f>IF(AND('[1]Multi-Field'!$E$17=[1]Lists!BF290,'[1]Multi-Field'!$F$17="Drained"),BI290,IF(AND('[1]Multi-Field'!$E$17=[1]Lists!BF290,'[1]Multi-Field'!$F$17="undrained"),BH290,""))</f>
        <v/>
      </c>
      <c r="BZ290" s="409" t="str">
        <f>IF(AND('[1]Multi-Field'!$E$18=[1]Lists!BF290,'[1]Multi-Field'!$F$18="Drained"),BI290,IF(AND('[1]Multi-Field'!$E$18=[1]Lists!BF290,'[1]Multi-Field'!$F$18="undrained"),BH290,""))</f>
        <v/>
      </c>
      <c r="CA290" s="409" t="str">
        <f>IF(AND('[1]Multi-Field'!$E$19=[1]Lists!BF290,'[1]Multi-Field'!$F$19="Drained"),BI290,IF(AND('[1]Multi-Field'!$E$19=[1]Lists!BF290,'[1]Multi-Field'!$F$19="undrained"),BH290,""))</f>
        <v/>
      </c>
      <c r="CB290" s="409" t="str">
        <f>IF(AND('[1]Multi-Field'!$E$20=[1]Lists!BF290,'[1]Multi-Field'!$F$20="Drained"),BI290,IF(AND('[1]Multi-Field'!$E$20=[1]Lists!BF290,'[1]Multi-Field'!$F$20="undrained"),BH290,""))</f>
        <v/>
      </c>
      <c r="CC290" s="409" t="str">
        <f>IF(AND('[1]Multi-Field'!$E$21=[1]Lists!BF290,'[1]Multi-Field'!$F$21="Drained"),BI290,IF(AND('[1]Multi-Field'!$E$21=[1]Lists!BF290,'[1]Multi-Field'!$F$21="undrained"),BH290,""))</f>
        <v/>
      </c>
      <c r="CD290" s="409" t="str">
        <f>IF(AND('[1]Multi-Field'!$E$22=[1]Lists!BF290,'[1]Multi-Field'!$F$22="Drained"),BI290,IF(AND('[1]Multi-Field'!$E$22=[1]Lists!BF290,'[1]Multi-Field'!$F$22="undrained"),BH290,""))</f>
        <v/>
      </c>
      <c r="CE290" s="409" t="str">
        <f>IF(AND('[1]Multi-Field'!$E$23=[1]Lists!BF290,'[1]Multi-Field'!$F$23="Drained"),BI290,IF(AND('[1]Multi-Field'!$E$23=[1]Lists!BF290,'[1]Multi-Field'!$F$23="undrained"),BH290,""))</f>
        <v/>
      </c>
      <c r="CF290" s="409" t="str">
        <f>IF(AND('[1]Multi-Field'!$E$24=[1]Lists!BF290,'[1]Multi-Field'!$F$24="Drained"),BI290,IF(AND('[1]Multi-Field'!$E$24=[1]Lists!BF290,'[1]Multi-Field'!$F$24="undrained"),BH290,""))</f>
        <v/>
      </c>
      <c r="CG290" s="409" t="str">
        <f>IF(AND('[1]Multi-Field'!$E$25=[1]Lists!BF290,'[1]Multi-Field'!$F$25="Drained"),BI290,IF(AND('[1]Multi-Field'!$E$25=[1]Lists!BF290,'[1]Multi-Field'!$F$25="undrained"),BH290,""))</f>
        <v/>
      </c>
      <c r="CH290" s="409" t="str">
        <f>IF(AND('[1]Multi-Field'!$E$26=[1]Lists!BF290,'[1]Multi-Field'!$F$26="Drained"),BI290,IF(AND('[1]Multi-Field'!$E$26=[1]Lists!BF290,'[1]Multi-Field'!$F$26="undrained"),BH290,""))</f>
        <v/>
      </c>
      <c r="CI290" s="409" t="str">
        <f>IF(AND('[1]Multi-Field'!$E$27=[1]Lists!BF290,'[1]Multi-Field'!$F$27="Drained"),BI290,IF(AND('[1]Multi-Field'!$E$27=[1]Lists!BF290,'[1]Multi-Field'!$F$27="undrained"),BH290,""))</f>
        <v/>
      </c>
      <c r="CJ290" s="409" t="str">
        <f>IF(AND('[1]Multi-Field'!$E$28=[1]Lists!BF290,'[1]Multi-Field'!$F$28="Drained"),BI290,IF(AND('[1]Multi-Field'!$E$28=[1]Lists!BF290,'[1]Multi-Field'!$F$28="undrained"),BH290,""))</f>
        <v/>
      </c>
      <c r="CK290" s="409" t="str">
        <f>IF(AND('[1]Multi-Field'!$E$29=[1]Lists!BF290,'[1]Multi-Field'!$F$29="Drained"),BI290,IF(AND('[1]Multi-Field'!$E$29=[1]Lists!BF290,'[1]Multi-Field'!$F$29="undrained"),BH290,""))</f>
        <v/>
      </c>
      <c r="CL290" s="409" t="str">
        <f>IF(AND('[1]Multi-Field'!$E$30=[1]Lists!BF290,'[1]Multi-Field'!$F$30="Drained"),BI290,IF(AND('[1]Multi-Field'!$E$30=[1]Lists!BF290,'[1]Multi-Field'!$F$30="undrained"),BH290,""))</f>
        <v/>
      </c>
      <c r="CM290" s="409" t="str">
        <f>IF(AND('[1]Multi-Field'!$E$31=[1]Lists!BF290,'[1]Multi-Field'!$F$31="Drained"),BI290,IF(AND('[1]Multi-Field'!$E$31=[1]Lists!BF290,'[1]Multi-Field'!$F$31="undrained"),BH290,""))</f>
        <v/>
      </c>
      <c r="CN290" s="409" t="str">
        <f>IF(AND('[1]Multi-Field'!$E$32=[1]Lists!BF290,'[1]Multi-Field'!$F$32="Drained"),BI290,IF(AND('[1]Multi-Field'!$E$32=[1]Lists!BF290,'[1]Multi-Field'!$F$32="undrained"),BH290,""))</f>
        <v/>
      </c>
      <c r="CO290" s="409" t="str">
        <f>IF(AND('[1]Multi-Field'!$E$33=[1]Lists!BF290,'[1]Multi-Field'!$F$33="Drained"),BI290,IF(AND('[1]Multi-Field'!$E$33=[1]Lists!BF290,'[1]Multi-Field'!$F$33="undrained"),BH290,""))</f>
        <v/>
      </c>
      <c r="CP290" s="409" t="str">
        <f>IF(AND('[1]Multi-Field'!$E$34=[1]Lists!BF290,'[1]Multi-Field'!$F$34="Drained"),BI290,IF(AND('[1]Multi-Field'!$E$34=[1]Lists!BF290,'[1]Multi-Field'!$F$34="undrained"),BH290,""))</f>
        <v/>
      </c>
      <c r="CQ290" s="409" t="str">
        <f>IF(AND('[1]Multi-Field'!$E$35=[1]Lists!BF290,'[1]Multi-Field'!$F$35="Drained"),BI290,IF(AND('[1]Multi-Field'!$E$35=[1]Lists!BF290,'[1]Multi-Field'!$F$35="undrained"),BH290,""))</f>
        <v/>
      </c>
      <c r="CR290" s="409" t="str">
        <f>IF(AND('[1]Multi-Field'!$E$36=[1]Lists!BF290,'[1]Multi-Field'!$F$36="Drained"),BI290,IF(AND('[1]Multi-Field'!$E$36=[1]Lists!BF290,'[1]Multi-Field'!$F$36="undrained"),BH290,""))</f>
        <v/>
      </c>
      <c r="CS290" s="409" t="str">
        <f>IF(AND('[1]Multi-Field'!$E$37=[1]Lists!BF290,'[1]Multi-Field'!$F$37="Drained"),BI290,IF(AND('[1]Multi-Field'!$E$37=[1]Lists!BF290,'[1]Multi-Field'!$F$37="undrained"),BH290,""))</f>
        <v/>
      </c>
      <c r="CT290" s="409" t="str">
        <f>IF(AND('[1]Multi-Field'!$E$38=[1]Lists!BF290,'[1]Multi-Field'!$F$38="Drained"),BI290,IF(AND('[1]Multi-Field'!$E$38=[1]Lists!BF290,'[1]Multi-Field'!$F$38="undrained"),BH290,""))</f>
        <v/>
      </c>
      <c r="CU290" s="409" t="str">
        <f>IF(AND('[1]Multi-Field'!$E$39=[1]Lists!BF290,'[1]Multi-Field'!$F$39="Drained"),BI290,IF(AND('[1]Multi-Field'!$E$39=[1]Lists!BF290,'[1]Multi-Field'!$F$39="undrained"),BH290,""))</f>
        <v/>
      </c>
      <c r="CV290" s="409" t="str">
        <f>IF(AND('[1]Multi-Field'!$E$40=[1]Lists!BF290,'[1]Multi-Field'!$F$40="Drained"),BI290,IF(AND('[1]Multi-Field'!$E$40=[1]Lists!BF290,'[1]Multi-Field'!$F$40="undrained"),BH290,""))</f>
        <v/>
      </c>
      <c r="CW290" s="409" t="str">
        <f>IF(AND('[1]Multi-Field'!$E$41=[1]Lists!BF290,'[1]Multi-Field'!$F$40="Drained"),BI290,IF(AND('[1]Multi-Field'!$E$40=[1]Lists!BF290,'[1]Multi-Field'!$F$40="undrained"),BH290,""))</f>
        <v/>
      </c>
      <c r="CX290" s="409" t="str">
        <f>IF(AND('[1]Multi-Field'!$E$42=[1]Lists!BF290,'[1]Multi-Field'!$F$42="Drained"),BI290,IF(AND('[1]Multi-Field'!$E$42=[1]Lists!BF290,'[1]Multi-Field'!$F$42="undrained"),BH290,""))</f>
        <v/>
      </c>
      <c r="CY290" s="409" t="str">
        <f>IF(AND('[1]Multi-Field'!$E$43=[1]Lists!BF290,'[1]Multi-Field'!$F$43="Drained"),BI290,IF(AND('[1]Multi-Field'!$E$43=[1]Lists!BF290,'[1]Multi-Field'!$F$43="undrained"),BH290,""))</f>
        <v/>
      </c>
      <c r="CZ290" s="409" t="str">
        <f>IF(AND('[1]Multi-Field'!$E$44=[1]Lists!BF290,'[1]Multi-Field'!$F$44="Drained"),BI290,IF(AND('[1]Multi-Field'!$E$44=[1]Lists!BF290,'[1]Multi-Field'!$F$44="undrained"),BH290,""))</f>
        <v/>
      </c>
      <c r="DA290" s="409" t="str">
        <f>IF(AND('[1]Multi-Field'!$E$45=[1]Lists!BF290,'[1]Multi-Field'!$F$45="Drained"),BI290,IF(AND('[1]Multi-Field'!$E$45=[1]Lists!BF290,'[1]Multi-Field'!$F$45="undrained"),BH290,""))</f>
        <v/>
      </c>
      <c r="DB290" s="409" t="str">
        <f>IF(AND('[1]Multi-Field'!$E$46=[1]Lists!BF290,'[1]Multi-Field'!$F$46="Drained"),BI290,IF(AND('[1]Multi-Field'!$E$46=[1]Lists!BF290,'[1]Multi-Field'!$F$46="undrained"),BH290,""))</f>
        <v/>
      </c>
      <c r="DC290" s="409" t="str">
        <f>IF(AND('[1]Multi-Field'!$E$47=[1]Lists!BF290,'[1]Multi-Field'!$F$47="Drained"),BI290,IF(AND('[1]Multi-Field'!$E$47=[1]Lists!BF290,'[1]Multi-Field'!$F$47="undrained"),BH290,""))</f>
        <v/>
      </c>
      <c r="DD290" s="409" t="str">
        <f>IF(AND('[1]Multi-Field'!$E$48=[1]Lists!BF290,'[1]Multi-Field'!$F$48="Drained"),BI290,IF(AND('[1]Multi-Field'!$E$48=[1]Lists!BF290,'[1]Multi-Field'!$F$48="undrained"),BH290,""))</f>
        <v/>
      </c>
      <c r="DE290" s="409" t="str">
        <f>IF(AND('[1]Multi-Field'!$E$49=[1]Lists!BF290,'[1]Multi-Field'!$F$49="Drained"),BI290,IF(AND('[1]Multi-Field'!$E$49=[1]Lists!BF290,'[1]Multi-Field'!$F$9="undrained"),BH290,""))</f>
        <v/>
      </c>
      <c r="DF290" s="409" t="str">
        <f>IF(AND('[1]Multi-Field'!$E$50=[1]Lists!BF290,'[1]Multi-Field'!$F$50="Drained"),BI290,IF(AND('[1]Multi-Field'!$E$50=[1]Lists!BF290,'[1]Multi-Field'!$F$50="undrained"),BH290,""))</f>
        <v/>
      </c>
      <c r="DG290" s="409" t="str">
        <f>IF(AND('[1]Multi-Field'!$E$51=[1]Lists!BF290,'[1]Multi-Field'!$F$51="Drained"),BI290,IF(AND('[1]Multi-Field'!$E$51=[1]Lists!BF290,'[1]Multi-Field'!$F$51="undrained"),BH290,""))</f>
        <v/>
      </c>
      <c r="DH290" s="409" t="str">
        <f>IF(AND('[1]Multi-Field'!$E$52=[1]Lists!BF290,'[1]Multi-Field'!$F$52="Drained"),BI290,IF(AND('[1]Multi-Field'!$E$52=[1]Lists!BF290,'[1]Multi-Field'!$F$52="undrained"),BH290,""))</f>
        <v/>
      </c>
      <c r="DI290" s="409" t="str">
        <f>IF(AND('[1]Multi-Field'!$E$53=[1]Lists!BF290,'[1]Multi-Field'!$F$53="Drained"),BI290,IF(AND('[1]Multi-Field'!$E$53=[1]Lists!BF290,'[1]Multi-Field'!$F$53="undrained"),BH290,""))</f>
        <v/>
      </c>
      <c r="DJ290" s="409" t="str">
        <f>IF(AND('[1]Multi-Field'!$E$54=[1]Lists!BF290,'[1]Multi-Field'!$F$54="Drained"),BI290,IF(AND('[1]Multi-Field'!$E$54=[1]Lists!BF290,'[1]Multi-Field'!$F$54="undrained"),BH290,""))</f>
        <v/>
      </c>
      <c r="DK290" s="409" t="str">
        <f>IF(AND('[1]Multi-Field'!$E$55=[1]Lists!BF290,'[1]Multi-Field'!$F$55="Drained"),BI290,IF(AND('[1]Multi-Field'!$E$55=[1]Lists!BF290,'[1]Multi-Field'!$F$55="undrained"),BH290,""))</f>
        <v/>
      </c>
      <c r="DL290" s="409" t="str">
        <f>IF(AND('[1]Multi-Field'!$E$56=[1]Lists!BF290,'[1]Multi-Field'!$F$56="Drained"),BI290,IF(AND('[1]Multi-Field'!$E$56=[1]Lists!BF290,'[1]Multi-Field'!$F$56="undrained"),BH290,""))</f>
        <v/>
      </c>
      <c r="DM290" s="409" t="str">
        <f>IF(AND('[1]Multi-Field'!$E$57=[1]Lists!BF290,'[1]Multi-Field'!$F$57="Drained"),BI290,IF(AND('[1]Multi-Field'!$E$57=[1]Lists!BF290,'[1]Multi-Field'!$F$57="undrained"),BH290,""))</f>
        <v/>
      </c>
      <c r="DN290" s="409" t="str">
        <f>IF(AND('[1]Multi-Field'!$E$58=[1]Lists!BF290,'[1]Multi-Field'!$F$58="Drained"),BI290,IF(AND('[1]Multi-Field'!$E$58=[1]Lists!BF290,'[1]Multi-Field'!$F$58="undrained"),BH290,""))</f>
        <v/>
      </c>
      <c r="DO290" s="409" t="str">
        <f>IF(AND('[1]Multi-Field'!$E$59=[1]Lists!BF290,'[1]Multi-Field'!$F$59="Drained"),BI290,IF(AND('[1]Multi-Field'!$E$59=[1]Lists!BF290,'[1]Multi-Field'!$F$59="undrained"),BH290,""))</f>
        <v/>
      </c>
      <c r="DP290" s="409" t="str">
        <f>IF(AND('[1]Multi-Field'!$E$60=[1]Lists!BF290,'[1]Multi-Field'!$F$60="Drained"),BI290,IF(AND('[1]Multi-Field'!$E$60=[1]Lists!BF290,'[1]Multi-Field'!$F$60="undrained"),BH290,""))</f>
        <v/>
      </c>
      <c r="DQ290" s="409" t="str">
        <f>IF(AND('[1]Multi-Field'!$E$61=[1]Lists!BF290,'[1]Multi-Field'!$F$61="Drained"),BI290,IF(AND('[1]Multi-Field'!$E$61=[1]Lists!BF290,'[1]Multi-Field'!$F$61="undrained"),BH290,""))</f>
        <v/>
      </c>
      <c r="DR290" s="409" t="str">
        <f>IF(AND('[1]Multi-Field'!$E$62=[1]Lists!BF290,'[1]Multi-Field'!$F$62="Drained"),BI290,IF(AND('[1]Multi-Field'!$E$62=[1]Lists!BF290,'[1]Multi-Field'!$F$62="undrained"),BH290,""))</f>
        <v/>
      </c>
      <c r="DS290" s="409" t="str">
        <f>IF(AND('[1]Multi-Field'!$E$63=[1]Lists!BF290,'[1]Multi-Field'!$F$63="Drained"),BI290,IF(AND('[1]Multi-Field'!$E$63=[1]Lists!BF290,'[1]Multi-Field'!$F$63="undrained"),BH290,""))</f>
        <v/>
      </c>
      <c r="DT290" s="409" t="str">
        <f>IF(AND('[1]Multi-Field'!$E$64=[1]Lists!BF290,'[1]Multi-Field'!$F$64="Drained"),BI290,IF(AND('[1]Multi-Field'!$E$64=[1]Lists!BF290,'[1]Multi-Field'!$F$64="undrained"),BH290,""))</f>
        <v/>
      </c>
      <c r="DU290" s="409" t="str">
        <f>IF(AND('[1]Multi-Field'!$E$65=[1]Lists!BF290,'[1]Multi-Field'!$F$65="Drained"),BI290,IF(AND('[1]Multi-Field'!$E$65=[1]Lists!BF290,'[1]Multi-Field'!$F$65="undrained"),BH290,""))</f>
        <v/>
      </c>
      <c r="DV290" s="409" t="str">
        <f>IF(AND('[1]Multi-Field'!$E$66=[1]Lists!BF290,'[1]Multi-Field'!$F$66="Drained"),BI290,IF(AND('[1]Multi-Field'!$E$66=[1]Lists!BF290,'[1]Multi-Field'!$F$66="undrained"),BH290,""))</f>
        <v/>
      </c>
      <c r="DW290" s="409" t="str">
        <f>IF(AND('[1]Multi-Field'!$E$67=[1]Lists!BF290,'[1]Multi-Field'!$F$67="Drained"),BI290,IF(AND('[1]Multi-Field'!$E$67=[1]Lists!BF290,'[1]Multi-Field'!$F$67="undrained"),BH290,""))</f>
        <v/>
      </c>
      <c r="DX290" s="409" t="str">
        <f>IF(AND('[1]Multi-Field'!$E$68=[1]Lists!BF290,'[1]Multi-Field'!$F$68="Drained"),BI290,IF(AND('[1]Multi-Field'!$E$68=[1]Lists!BF290,'[1]Multi-Field'!$F$68="undrained"),BH290,""))</f>
        <v/>
      </c>
      <c r="DY290" s="409" t="str">
        <f>IF(AND('[1]Multi-Field'!$E$69=[1]Lists!BF290,'[1]Multi-Field'!$F$69="Drained"),BI290,IF(AND('[1]Multi-Field'!$E$69=[1]Lists!BF290,'[1]Multi-Field'!$F$69="undrained"),BH290,""))</f>
        <v/>
      </c>
      <c r="DZ290" s="409" t="str">
        <f>IF(AND('[1]Multi-Field'!$E$70=[1]Lists!BF290,'[1]Multi-Field'!$F$70="Drained"),BI290,IF(AND('[1]Multi-Field'!$E$70=[1]Lists!BF290,'[1]Multi-Field'!$F$70="undrained"),BH290,""))</f>
        <v/>
      </c>
      <c r="EA290" s="409" t="str">
        <f>IF(AND('[1]Multi-Field'!$E$71=[1]Lists!BF290,'[1]Multi-Field'!$F$71="Drained"),BI290,IF(AND('[1]Multi-Field'!$E$71=[1]Lists!BF290,'[1]Multi-Field'!$F$71="undrained"),BH290,""))</f>
        <v/>
      </c>
      <c r="EB290" s="409" t="str">
        <f>IF(AND('[1]Multi-Field'!$E$72=[1]Lists!BF290,'[1]Multi-Field'!$F$72="Drained"),BI290,IF(AND('[1]Multi-Field'!$E$72=[1]Lists!BF290,'[1]Multi-Field'!$F$72="undrained"),BH290,""))</f>
        <v/>
      </c>
      <c r="EC290" s="409" t="str">
        <f>IF(AND('[1]Multi-Field'!$E$73=[1]Lists!BF290,'[1]Multi-Field'!$F$73="Drained"),BI290,IF(AND('[1]Multi-Field'!$E$73=[1]Lists!BF290,'[1]Multi-Field'!$F$73="undrained"),BH290,""))</f>
        <v/>
      </c>
      <c r="ED290" s="409" t="str">
        <f>IF(AND('[1]Multi-Field'!$E$74=[1]Lists!BF290,'[1]Multi-Field'!$F$74="Drained"),BI290,IF(AND('[1]Multi-Field'!$E$74=[1]Lists!BF290,'[1]Multi-Field'!$F$74="undrained"),BH290,""))</f>
        <v/>
      </c>
      <c r="EE290" s="409" t="str">
        <f>IF(AND('[1]Multi-Field'!$E$75=[1]Lists!BF290,'[1]Multi-Field'!$F$75="Drained"),BI290,IF(AND('[1]Multi-Field'!$E$75=[1]Lists!BF290,'[1]Multi-Field'!$F$75="undrained"),BH290,""))</f>
        <v/>
      </c>
      <c r="EF290" s="409" t="str">
        <f>IF(AND('[1]Multi-Field'!$E$76=[1]Lists!BF290,'[1]Multi-Field'!$F$76="Drained"),BI290,IF(AND('[1]Multi-Field'!$E$76=[1]Lists!BF290,'[1]Multi-Field'!$F$6="undrained"),BH290,""))</f>
        <v/>
      </c>
      <c r="EG290" s="409" t="str">
        <f>IF(AND('[1]Multi-Field'!$E$77=[1]Lists!BF290,'[1]Multi-Field'!$F$77="Drained"),BI290,IF(AND('[1]Multi-Field'!$E$77=[1]Lists!BF290,'[1]Multi-Field'!$F$77="undrained"),BH290,""))</f>
        <v/>
      </c>
      <c r="EH290" s="409" t="str">
        <f>IF(AND('[1]Multi-Field'!$E$78=[1]Lists!BF290,'[1]Multi-Field'!$F$78="Drained"),BI290,IF(AND('[1]Multi-Field'!$E$78=[1]Lists!BF290,'[1]Multi-Field'!$F$78="undrained"),BH290,""))</f>
        <v/>
      </c>
      <c r="EI290" s="409" t="str">
        <f>IF(AND('[1]Multi-Field'!$E$79=[1]Lists!BF290,'[1]Multi-Field'!$F$79="Drained"),BI290,IF(AND('[1]Multi-Field'!$E$79=[1]Lists!BF290,'[1]Multi-Field'!$F$79="undrained"),BH290,""))</f>
        <v/>
      </c>
      <c r="EJ290" s="409" t="str">
        <f>IF(AND('[1]Multi-Field'!$E$80=[1]Lists!BF290,'[1]Multi-Field'!$F$80="Drained"),BI290,IF(AND('[1]Multi-Field'!$E$80=[1]Lists!BF290,'[1]Multi-Field'!$F$80="undrained"),BH290,""))</f>
        <v/>
      </c>
      <c r="EK290" s="409" t="str">
        <f>IF(AND('[1]Multi-Field'!$E$81=[1]Lists!BF290,'[1]Multi-Field'!$F$81="Drained"),BI290,IF(AND('[1]Multi-Field'!$E$81=[1]Lists!BF290,'[1]Multi-Field'!$F$81="undrained"),BH290,""))</f>
        <v/>
      </c>
      <c r="EL290" s="409" t="str">
        <f>IF(AND('[1]Multi-Field'!$E$82=[1]Lists!BF290,'[1]Multi-Field'!$F$82="Drained"),BI290,IF(AND('[1]Multi-Field'!$E$82=[1]Lists!BF290,'[1]Multi-Field'!$F$82="undrained"),BH290,""))</f>
        <v/>
      </c>
      <c r="EM290" s="409" t="str">
        <f>IF(AND('[1]Multi-Field'!$E$83=[1]Lists!BF290,'[1]Multi-Field'!$F$83="Drained"),BI290,IF(AND('[1]Multi-Field'!$E$83=[1]Lists!BF290,'[1]Multi-Field'!$F$83="undrained"),BH290,""))</f>
        <v/>
      </c>
      <c r="EN290" s="409" t="str">
        <f>IF(AND('[1]Multi-Field'!$E$84=[1]Lists!BF290,'[1]Multi-Field'!$F$84="Drained"),BI290,IF(AND('[1]Multi-Field'!$E$84=[1]Lists!BF290,'[1]Multi-Field'!$F$84="undrained"),BH290,""))</f>
        <v/>
      </c>
      <c r="EO290" s="409" t="str">
        <f>IF(AND('[1]Multi-Field'!$E$85=[1]Lists!BF290,'[1]Multi-Field'!$F$85="Drained"),BI290,IF(AND('[1]Multi-Field'!$E$85=[1]Lists!BF290,'[1]Multi-Field'!$F$85="undrained"),BH290,""))</f>
        <v/>
      </c>
      <c r="EP290" s="409" t="str">
        <f>IF(AND('[1]Multi-Field'!$E$86=[1]Lists!BF290,'[1]Multi-Field'!$F$86="Drained"),BI290,IF(AND('[1]Multi-Field'!$E$86=[1]Lists!BF290,'[1]Multi-Field'!$F$86="undrained"),BH290,""))</f>
        <v/>
      </c>
      <c r="EQ290" s="409" t="str">
        <f>IF(AND('[1]Multi-Field'!$E$87=[1]Lists!BF290,'[1]Multi-Field'!$F$87="Drained"),BI290,IF(AND('[1]Multi-Field'!$E$87=[1]Lists!BF290,'[1]Multi-Field'!$F$87="undrained"),BH290,""))</f>
        <v/>
      </c>
      <c r="ER290" s="409" t="str">
        <f>IF(AND('[1]Multi-Field'!$E$88=[1]Lists!BF290,'[1]Multi-Field'!$F$88="Drained"),BI290,IF(AND('[1]Multi-Field'!$E$88=[1]Lists!BF290,'[1]Multi-Field'!$F$88="undrained"),BH290,""))</f>
        <v/>
      </c>
      <c r="ES290" s="409" t="str">
        <f>IF(AND('[1]Multi-Field'!$E$89=[1]Lists!BF290,'[1]Multi-Field'!$F$89="Drained"),BI290,IF(AND('[1]Multi-Field'!$E$89=[1]Lists!BF290,'[1]Multi-Field'!$F$89="undrained"),BH290,""))</f>
        <v/>
      </c>
      <c r="ET290" s="409" t="str">
        <f>IF(AND('[1]Multi-Field'!$E$90=[1]Lists!BF290,'[1]Multi-Field'!$F$90="Drained"),BI290,IF(AND('[1]Multi-Field'!$E$90=[1]Lists!BF290,'[1]Multi-Field'!$F$90="undrained"),BH290,""))</f>
        <v/>
      </c>
      <c r="EU290" s="409" t="str">
        <f>IF(AND('[1]Multi-Field'!$E$91=[1]Lists!BF290,'[1]Multi-Field'!$F$91="Drained"),BI290,IF(AND('[1]Multi-Field'!$E$91=[1]Lists!BF290,'[1]Multi-Field'!$F$91="undrained"),BH290,""))</f>
        <v/>
      </c>
      <c r="EV290" s="409" t="str">
        <f>IF(AND('[1]Multi-Field'!$E$92=[1]Lists!BF290,'[1]Multi-Field'!$F$92="Drained"),BI290,IF(AND('[1]Multi-Field'!$E$92=[1]Lists!BF290,'[1]Multi-Field'!$F$92="undrained"),BH290,""))</f>
        <v/>
      </c>
      <c r="EW290" s="409" t="str">
        <f>IF(AND('[1]Multi-Field'!$E$93=[1]Lists!BF290,'[1]Multi-Field'!$F$93="Drained"),BI290,IF(AND('[1]Multi-Field'!$E$93=[1]Lists!BF290,'[1]Multi-Field'!$F$93="undrained"),BH290,""))</f>
        <v/>
      </c>
      <c r="EX290" s="409" t="str">
        <f>IF(AND('[1]Multi-Field'!$E$94=[1]Lists!BF290,'[1]Multi-Field'!$F$94="Drained"),BI290,IF(AND('[1]Multi-Field'!$E$94=[1]Lists!BF290,'[1]Multi-Field'!$F$94="undrained"),BH290,""))</f>
        <v/>
      </c>
      <c r="EY290" s="409" t="str">
        <f>IF(AND('[1]Multi-Field'!$E$95=[1]Lists!BF290,'[1]Multi-Field'!$F$95="Drained"),BI290,IF(AND('[1]Multi-Field'!$E$95=[1]Lists!BF290,'[1]Multi-Field'!$F$95="undrained"),BH290,""))</f>
        <v/>
      </c>
      <c r="EZ290" s="409" t="str">
        <f>IF(AND('[1]Multi-Field'!$E$96=[1]Lists!BF290,'[1]Multi-Field'!$F$96="Drained"),BI290,IF(AND('[1]Multi-Field'!$E$96=[1]Lists!BF290,'[1]Multi-Field'!$F$96="undrained"),BH290,""))</f>
        <v/>
      </c>
      <c r="FA290" s="409" t="str">
        <f>IF(AND('[1]Multi-Field'!$E$97=[1]Lists!BF290,'[1]Multi-Field'!$F$97="Drained"),BI290,IF(AND('[1]Multi-Field'!$E$97=[1]Lists!BF290,'[1]Multi-Field'!$F$97="undrained"),BH290,""))</f>
        <v/>
      </c>
      <c r="FB290" s="409" t="str">
        <f>IF(AND('[1]Multi-Field'!$E$98=[1]Lists!BF290,'[1]Multi-Field'!$F$98="Drained"),BI290,IF(AND('[1]Multi-Field'!$E$98=[1]Lists!BF290,'[1]Multi-Field'!$F$98="undrained"),BH290,""))</f>
        <v/>
      </c>
      <c r="FC290" s="409" t="str">
        <f>IF(AND('[1]Multi-Field'!$E$99=[1]Lists!BF290,'[1]Multi-Field'!$F$99="Drained"),BI290,IF(AND('[1]Multi-Field'!$E$99=[1]Lists!BF290,'[1]Multi-Field'!$F$99="undrained"),BH290,""))</f>
        <v/>
      </c>
      <c r="FD290" s="409" t="str">
        <f>IF(AND('[1]Multi-Field'!$E$100=[1]Lists!BF290,'[1]Multi-Field'!$F$100="Drained"),BI290,IF(AND('[1]Multi-Field'!$E$100=[1]Lists!BF290,'[1]Multi-Field'!$F$100="undrained"),BH290,""))</f>
        <v/>
      </c>
      <c r="FE290" s="409" t="str">
        <f>IF(AND('[1]Multi-Field'!$E$101=[1]Lists!BF290,'[1]Multi-Field'!$F$101="Drained"),BI290,IF(AND('[1]Multi-Field'!$E$101=[1]Lists!BF290,'[1]Multi-Field'!$F$101="undrained"),BH290,""))</f>
        <v/>
      </c>
      <c r="FF290" s="409" t="str">
        <f>IF(AND('[1]Multi-Field'!$E$102=[1]Lists!BF290,'[1]Multi-Field'!$F$102="Drained"),BI290,IF(AND('[1]Multi-Field'!$E$102=[1]Lists!BF290,'[1]Multi-Field'!$F$102="undrained"),BH290,""))</f>
        <v/>
      </c>
      <c r="FG290" s="409" t="str">
        <f>IF(AND('[1]Multi-Field'!$E$103=[1]Lists!BF290,'[1]Multi-Field'!$F$103="Drained"),BI290,IF(AND('[1]Multi-Field'!$E$103=[1]Lists!BF290,'[1]Multi-Field'!$F$103="undrained"),BH290,""))</f>
        <v/>
      </c>
      <c r="FH290" s="409" t="str">
        <f>IF(AND('[1]Multi-Field'!$E$104=[1]Lists!BF290,'[1]Multi-Field'!$F$104="Drained"),BI290,IF(AND('[1]Multi-Field'!$E$104=[1]Lists!BF290,'[1]Multi-Field'!$F$104="undrained"),BH290,""))</f>
        <v/>
      </c>
      <c r="FI290" s="409" t="str">
        <f>IF(AND('[1]Multi-Field'!$E$105=[1]Lists!BF290,'[1]Multi-Field'!$F$105="Drained"),BI290,IF(AND('[1]Multi-Field'!$E$105=[1]Lists!BF290,'[1]Multi-Field'!$F$105="undrained"),BH290,""))</f>
        <v/>
      </c>
      <c r="FJ290" s="409" t="str">
        <f>IF(AND('[1]Multi-Field'!$E$106=[1]Lists!BF290,'[1]Multi-Field'!$F$106="Drained"),BI290,IF(AND('[1]Multi-Field'!$E$106=[1]Lists!BF290,'[1]Multi-Field'!$F$106="undrained"),BH290,""))</f>
        <v/>
      </c>
      <c r="FK290" s="409" t="str">
        <f>IF(AND('[1]Multi-Field'!$E$107=[1]Lists!BF290,'[1]Multi-Field'!$F$107="Drained"),BI290,IF(AND('[1]Multi-Field'!$E$107=[1]Lists!BF290,'[1]Multi-Field'!$F$107="undrained"),BH290,""))</f>
        <v/>
      </c>
      <c r="FL290" s="409" t="str">
        <f>IF(AND('[1]Multi-Field'!$E$108=[1]Lists!BF290,'[1]Multi-Field'!$F$108="Drained"),BI290,IF(AND('[1]Multi-Field'!$E$108=[1]Lists!BF290,'[1]Multi-Field'!$F$108="undrained"),BH290,""))</f>
        <v/>
      </c>
      <c r="FM290" s="409" t="str">
        <f>IF(AND('[1]Multi-Field'!$E$109=[1]Lists!BF290,'[1]Multi-Field'!$F$109="Drained"),BI290,IF(AND('[1]Multi-Field'!$E$109=[1]Lists!BF290,'[1]Multi-Field'!$F$109="undrained"),BH290,""))</f>
        <v/>
      </c>
      <c r="FN290" s="409" t="str">
        <f>IF(AND('[1]Multi-Field'!$E$110=[1]Lists!BF290,'[1]Multi-Field'!$F$110="Drained"),BI290,IF(AND('[1]Multi-Field'!$E$110=[1]Lists!BF290,'[1]Multi-Field'!$F$110="undrained"),BH290,""))</f>
        <v/>
      </c>
      <c r="FO290" s="409" t="str">
        <f>IF(AND('[1]Multi-Field'!$E$111=[1]Lists!BF290,'[1]Multi-Field'!$F$111="Drained"),BI290,IF(AND('[1]Multi-Field'!$E$111=[1]Lists!BF290,'[1]Multi-Field'!$F$111="undrained"),BH290,""))</f>
        <v/>
      </c>
      <c r="FP290" s="409" t="str">
        <f>IF(AND('[1]Multi-Field'!$E$112=[1]Lists!BF290,'[1]Multi-Field'!$F$112="Drained"),BI290,IF(AND('[1]Multi-Field'!$E$112=[1]Lists!BF290,'[1]Multi-Field'!$F$112="undrained"),BH290,""))</f>
        <v/>
      </c>
      <c r="FQ290" s="409" t="str">
        <f>IF(AND('[1]Multi-Field'!$E$113=[1]Lists!BF290,'[1]Multi-Field'!$F$113="Drained"),BI290,IF(AND('[1]Multi-Field'!$E$113=[1]Lists!BF290,'[1]Multi-Field'!$F$113="undrained"),BH290,""))</f>
        <v/>
      </c>
      <c r="FR290" s="409" t="str">
        <f>IF(AND('[1]Multi-Field'!$E$114=[1]Lists!BF290,'[1]Multi-Field'!$F$114="Drained"),BI290,IF(AND('[1]Multi-Field'!$E$114=[1]Lists!BF290,'[1]Multi-Field'!$F$114="undrained"),BH290,""))</f>
        <v/>
      </c>
      <c r="FS290" s="409" t="str">
        <f>IF(AND('[1]Multi-Field'!$E$115=[1]Lists!BF290,'[1]Multi-Field'!$F$115="Drained"),BI290,IF(AND('[1]Multi-Field'!$E$115=[1]Lists!BF290,'[1]Multi-Field'!$F$115="undrained"),BH290,""))</f>
        <v/>
      </c>
      <c r="FT290" s="409" t="str">
        <f>IF(AND('[1]Multi-Field'!$E$116=[1]Lists!BF290,'[1]Multi-Field'!$F$116="Drained"),BI290,IF(AND('[1]Multi-Field'!$E$116=[1]Lists!BF290,'[1]Multi-Field'!$F$116="undrained"),BH290,""))</f>
        <v/>
      </c>
      <c r="FU290" s="409" t="str">
        <f>IF(AND('[1]Multi-Field'!$E$117=[1]Lists!BF290,'[1]Multi-Field'!$F$117="Drained"),BI290,IF(AND('[1]Multi-Field'!$E$117=[1]Lists!BF290,'[1]Multi-Field'!$F$117="undrained"),BH290,""))</f>
        <v/>
      </c>
      <c r="FV290" s="409" t="str">
        <f>IF(AND('[1]Multi-Field'!$E$118=[1]Lists!BF290,'[1]Multi-Field'!$F$118="Drained"),BI290,IF(AND('[1]Multi-Field'!$E$118=[1]Lists!BF290,'[1]Multi-Field'!$F$118="undrained"),BH290,""))</f>
        <v/>
      </c>
      <c r="FW290" s="409" t="str">
        <f>IF(AND('[1]Multi-Field'!$E$119=[1]Lists!BF290,'[1]Multi-Field'!$F$119="Drained"),BI290,IF(AND('[1]Multi-Field'!$E$119=[1]Lists!BF290,'[1]Multi-Field'!$F$119="undrained"),BH290,""))</f>
        <v/>
      </c>
      <c r="FX290" s="409" t="str">
        <f>IF(AND('[1]Multi-Field'!$E$120=[1]Lists!BF290,'[1]Multi-Field'!$F$120="Drained"),BI290,IF(AND('[1]Multi-Field'!$E$120=[1]Lists!BF290,'[1]Multi-Field'!$F$120="undrained"),BH290,""))</f>
        <v/>
      </c>
    </row>
    <row r="291" spans="1:180" ht="13.5" customHeight="1">
      <c r="A291" s="7" t="s">
        <v>377</v>
      </c>
      <c r="B291" s="7"/>
      <c r="C291" s="7"/>
      <c r="D291" s="8">
        <v>70</v>
      </c>
      <c r="E291" s="8">
        <f t="shared" si="46"/>
        <v>70</v>
      </c>
      <c r="F291" s="8">
        <f t="shared" si="47"/>
        <v>70</v>
      </c>
      <c r="G291" s="8">
        <v>70</v>
      </c>
      <c r="H291" s="8">
        <v>75</v>
      </c>
      <c r="I291" s="8">
        <f t="shared" si="50"/>
        <v>75</v>
      </c>
      <c r="J291" s="8">
        <f t="shared" si="51"/>
        <v>75</v>
      </c>
      <c r="K291" s="8">
        <v>75</v>
      </c>
      <c r="L291" s="8">
        <v>135</v>
      </c>
      <c r="M291" s="8">
        <f t="shared" si="48"/>
        <v>137</v>
      </c>
      <c r="N291" s="8">
        <f t="shared" si="49"/>
        <v>138</v>
      </c>
      <c r="O291" s="8">
        <v>140</v>
      </c>
      <c r="P291" s="391">
        <v>266</v>
      </c>
      <c r="Q291" s="394"/>
      <c r="R291" s="395" t="b">
        <f>IF(OR('Multi-Field'!AA268=Lists!$AC$42,'Multi-Field'!AA268=Lists!$AC$43),IF('Multi-Field'!Z268="x",(IF('Multi-Field'!AC268=Lists!$Q$11,Lists!$R$11,IF('Multi-Field'!AC268=Lists!$Q$12,Lists!$R$12,IF('Multi-Field'!AC268=Lists!$Q$13,Lists!$R$13,IF('Multi-Field'!AC268=Lists!$Q$14,Lists!$R$14))))),IF('Multi-Field'!X268="x",(IF('Multi-Field'!AC268=Lists!$Q$11,Lists!$S$11,IF('Multi-Field'!AC268=Lists!$Q$12,Lists!$S$12,IF('Multi-Field'!AC268=Lists!$Q$13,Lists!$S$13,IF('Multi-Field'!AC268=Lists!$Q$14,Lists!$S$14))))),IF('Multi-Field'!V268="x",(IF('Multi-Field'!AC268=Lists!$Q$11,Lists!$T$11,IF('Multi-Field'!AC268=Lists!$Q$12,Lists!$T$12,IF('Multi-Field'!AC268=Lists!$Q$13,Lists!$T$13,IF('Multi-Field'!AC268=Lists!$Q$14,Lists!$T$14))))),0))))</f>
        <v>0</v>
      </c>
      <c r="S291" s="395" t="str">
        <f t="shared" si="52"/>
        <v/>
      </c>
      <c r="T291" s="395"/>
      <c r="U291" s="396"/>
      <c r="AI291" s="384">
        <f>'[1]Multi-Field'!B287</f>
        <v>0</v>
      </c>
      <c r="AJ291" s="387" t="str">
        <f>IF(OR('[1]Multi-Field'!Q131=[1]Lists!$AC$42,'[1]Multi-Field'!Q131=[1]Lists!$AC$43),"x","")</f>
        <v/>
      </c>
      <c r="AK291" s="387" t="str">
        <f>IF(OR('[1]Multi-Field'!Q131=[1]Lists!$AC$6,'[1]Multi-Field'!Q131=$AC$2,'[1]Multi-Field'!Q131=$AC$4),"x","")</f>
        <v/>
      </c>
      <c r="AL291" s="387" t="str">
        <f>IF(OR('[1]Multi-Field'!Q131=[1]Lists!$AC$7,'[1]Multi-Field'!Q131=$AC$3,'[1]Multi-Field'!Q131=$AC$5),"x","")</f>
        <v/>
      </c>
      <c r="AM291" s="387" t="str">
        <f>IF(OR('[1]Multi-Field'!Q131=$AC$23,'[1]Multi-Field'!Q131=$AC$13,'[1]Multi-Field'!Q131=$AC$9,'[1]Multi-Field'!Q131=$AC$19,'[1]Multi-Field'!Q131=$AC$47),"x","")</f>
        <v/>
      </c>
      <c r="AN291" s="387" t="str">
        <f>IF(OR('[1]Multi-Field'!Q131=$AC$24,'[1]Multi-Field'!Q131=$AC$14,'[1]Multi-Field'!Q131=$AC$10,'[1]Multi-Field'!Q131=$AC$22,'[1]Multi-Field'!Q131=$AC$48),"x","")</f>
        <v/>
      </c>
      <c r="AO291" s="387" t="str">
        <f>IF(OR('[1]Multi-Field'!Q131=$AC$21,'[1]Multi-Field'!Q131=$AC$28,'[1]Multi-Field'!Q131=$AC$62,'[1]Multi-Field'!Q131=$AC$102,'[1]Multi-Field'!Q131=$AC$98),"x","")</f>
        <v/>
      </c>
      <c r="AP291" s="387" t="str">
        <f>IF(OR('[1]Multi-Field'!Q131=$AC$25,'[1]Multi-Field'!Q131=$AC$63,'[1]Multi-Field'!Q131=$AC$85,'[1]Multi-Field'!Q131=$AC$87,'[1]Multi-Field'!Q131=$AC$92,'[1]Multi-Field'!Q131=$AC$93),"x","")</f>
        <v/>
      </c>
      <c r="AQ291" s="387" t="str">
        <f>IF(OR('[1]Multi-Field'!Q131=$AC$20,'[1]Multi-Field'!Q131=$AC$27,'[1]Multi-Field'!Q131=$AC$58,'[1]Multi-Field'!Q131=$AC$86,'[1]Multi-Field'!Q131=$AC$103,'[1]Multi-Field'!Q131=$AC$94),"x","")</f>
        <v/>
      </c>
      <c r="AR291" s="387" t="str">
        <f>IF(OR('[1]Multi-Field'!Q131=$AC$35,'[1]Multi-Field'!Q131=$AC$40,'[1]Multi-Field'!Q131=$AC$45,),"x","")</f>
        <v/>
      </c>
      <c r="AS291" s="387" t="str">
        <f>IF(OR('[1]Multi-Field'!Q131=$AC$36,'[1]Multi-Field'!Q131=$AC$41,'[1]Multi-Field'!Q131=$AC$46,),"x","")</f>
        <v/>
      </c>
      <c r="AT291" s="387" t="str">
        <f>IF(OR('[1]Multi-Field'!Q131=$AC$52,'[1]Multi-Field'!Q131=$AC$53,'[1]Multi-Field'!Q131=$AC$54,'[1]Multi-Field'!Q131=$AC$55,'[1]Multi-Field'!Q131=$AC$68,'[1]Multi-Field'!Q131=$AC$69,'[1]Multi-Field'!Q131=$AC$74,'[1]Multi-Field'!Q131=$AC$71,'[1]Multi-Field'!Q131=$AC$70),"x","")</f>
        <v>x</v>
      </c>
      <c r="AU291" s="387" t="str">
        <f>IF('[1]Multi-Field'!Q131=$AC$72,"x","")</f>
        <v/>
      </c>
      <c r="AV291" s="387" t="str">
        <f>IF('[1]Multi-Field'!Q131=$AC$73,"x","")</f>
        <v/>
      </c>
      <c r="AW291" s="387" t="str">
        <f>IF('[1]Multi-Field'!Q131=$AC$83,"x","")</f>
        <v/>
      </c>
      <c r="AX291" s="387" t="str">
        <f>IF('[1]Multi-Field'!Q131=$AC$84,"x","")</f>
        <v/>
      </c>
      <c r="AY291" s="387" t="str">
        <f>IF('[1]Multi-Field'!Q131=$AC$97,"x","")</f>
        <v/>
      </c>
      <c r="AZ291" s="387" t="str">
        <f>IF('[1]Multi-Field'!Q131=$AC$99,"x","")</f>
        <v/>
      </c>
      <c r="BA291" s="387" t="str">
        <f>IF('[1]Multi-Field'!Q131=$AC$104,"x","")</f>
        <v/>
      </c>
      <c r="BB291" s="387" t="str">
        <f>IF('[1]Multi-Field'!Q131=$AC$105,"x","")</f>
        <v/>
      </c>
      <c r="BC291" s="388"/>
      <c r="BF291" s="407" t="s">
        <v>1457</v>
      </c>
      <c r="BG291" s="408">
        <v>2</v>
      </c>
      <c r="BH291" s="408">
        <v>5</v>
      </c>
      <c r="BI291" s="408">
        <v>5.5</v>
      </c>
      <c r="BJ291" s="409" t="e">
        <f>IF(AND('[1]Single Field'!#REF!=[1]Lists!BF291,'[1]Single Field'!#REF!="Drained"),"x",IF(AND('[1]Single Field'!#REF!=[1]Lists!BF291,'[1]Single Field'!#REF!="Undrained"),O,""))</f>
        <v>#REF!</v>
      </c>
      <c r="BK291" s="409" t="str">
        <f>IF(AND('[1]Multi-Field'!$E$3=[1]Lists!BF291,'[1]Multi-Field'!$F$3="Drained"),BI291,IF(AND('[1]Multi-Field'!$E$3=BF291,'[1]Multi-Field'!$F$3="undrained"),BH291,""))</f>
        <v/>
      </c>
      <c r="BL291" s="409" t="str">
        <f>IF(AND('[1]Multi-Field'!$E$4=BF291,'[1]Multi-Field'!$F$4="Drained"),BI291,IF(AND('[1]Multi-Field'!$E$4=BF291,'[1]Multi-Field'!$F$4="undrained"),BH291,""))</f>
        <v/>
      </c>
      <c r="BM291" s="409" t="str">
        <f>IF(AND('[1]Multi-Field'!$E$5=BF291,'[1]Multi-Field'!$F$5="Drained"),BI291,IF(AND('[1]Multi-Field'!$E$5=BF291,'[1]Multi-Field'!$F$5="undrained"),BH291,""))</f>
        <v/>
      </c>
      <c r="BN291" s="409" t="str">
        <f>IF(AND('[1]Multi-Field'!$E$6=BF291,'[1]Multi-Field'!$F$6="Drained"),BI291,IF(AND('[1]Multi-Field'!$E$6=BF291,'[1]Multi-Field'!$F$6="undrained"),BH291,""))</f>
        <v/>
      </c>
      <c r="BO291" s="409" t="str">
        <f>IF(AND('[1]Multi-Field'!$E$7=BF291,'[1]Multi-Field'!$F$7="Drained"),BI291,IF(AND('[1]Multi-Field'!$E$7=BF291,'[1]Multi-Field'!$F$7="undrained"),BH291,""))</f>
        <v/>
      </c>
      <c r="BP291" s="409" t="str">
        <f>IF(AND('[1]Multi-Field'!$E$8=BF291,'[1]Multi-Field'!$F$8="Drained"),BI291,IF(AND('[1]Multi-Field'!$E$8=BF291,'[1]Multi-Field'!$F$8="undrained"),BH291,""))</f>
        <v/>
      </c>
      <c r="BQ291" s="409" t="str">
        <f>IF(AND('[1]Multi-Field'!$E$9=BF291,'[1]Multi-Field'!$F$9="Drained"),BI291,IF(AND('[1]Multi-Field'!$E$9=BF291,'[1]Multi-Field'!$F$9="undrained"),BH291,""))</f>
        <v/>
      </c>
      <c r="BR291" s="409" t="str">
        <f>IF(AND('[1]Multi-Field'!$E$10=BF291,'[1]Multi-Field'!$F$10="Drained"),BI291,IF(AND('[1]Multi-Field'!$E$10=BF291,'[1]Multi-Field'!$F$10="undrained"),BH291,""))</f>
        <v/>
      </c>
      <c r="BS291" s="409" t="str">
        <f>IF(AND('[1]Multi-Field'!$E$11=BF291,'[1]Multi-Field'!$F$11="Drained"),BI291,IF(AND('[1]Multi-Field'!$E$11=BF291,'[1]Multi-Field'!$F$11="undrained"),BH291,""))</f>
        <v/>
      </c>
      <c r="BT291" s="409" t="str">
        <f>IF(AND('[1]Multi-Field'!$E$12=BF291,'[1]Multi-Field'!$F$12="Drained"),BI291,IF(AND('[1]Multi-Field'!$E$12=BF291,'[1]Multi-Field'!$F$12="undrained"),BH291,""))</f>
        <v/>
      </c>
      <c r="BU291" s="409" t="str">
        <f>IF(AND('[1]Multi-Field'!$E$13=BF291,'[1]Multi-Field'!$F$13="Drained"),BI291,IF(AND('[1]Multi-Field'!$E$3=BF291,'[1]Multi-Field'!$F$13="undrained"),BH291,""))</f>
        <v/>
      </c>
      <c r="BV291" s="409" t="str">
        <f>IF(AND('[1]Multi-Field'!$E$14=BF291,'[1]Multi-Field'!$F$14="Drained"),BI291,IF(AND('[1]Multi-Field'!$E$14=BF291,'[1]Multi-Field'!$F$14="undrained"),BH291,""))</f>
        <v/>
      </c>
      <c r="BW291" s="409" t="str">
        <f>IF(AND('[1]Multi-Field'!$E$15=BF291,'[1]Multi-Field'!$F$15="Drained"),BI291,IF(AND('[1]Multi-Field'!$E$15=BF291,'[1]Multi-Field'!$F$15="undrained"),BH291,""))</f>
        <v/>
      </c>
      <c r="BX291" s="409" t="str">
        <f>IF(AND('[1]Multi-Field'!$E$16=[1]Lists!BF291,'[1]Multi-Field'!$F$16="Drained"),BI291,IF(AND('[1]Multi-Field'!$E$16=[1]Lists!BF291,'[1]Multi-Field'!$F$16="undrained"),BH291,""))</f>
        <v/>
      </c>
      <c r="BY291" s="409" t="str">
        <f>IF(AND('[1]Multi-Field'!$E$17=[1]Lists!BF291,'[1]Multi-Field'!$F$17="Drained"),BI291,IF(AND('[1]Multi-Field'!$E$17=[1]Lists!BF291,'[1]Multi-Field'!$F$17="undrained"),BH291,""))</f>
        <v/>
      </c>
      <c r="BZ291" s="409" t="str">
        <f>IF(AND('[1]Multi-Field'!$E$18=[1]Lists!BF291,'[1]Multi-Field'!$F$18="Drained"),BI291,IF(AND('[1]Multi-Field'!$E$18=[1]Lists!BF291,'[1]Multi-Field'!$F$18="undrained"),BH291,""))</f>
        <v/>
      </c>
      <c r="CA291" s="409" t="str">
        <f>IF(AND('[1]Multi-Field'!$E$19=[1]Lists!BF291,'[1]Multi-Field'!$F$19="Drained"),BI291,IF(AND('[1]Multi-Field'!$E$19=[1]Lists!BF291,'[1]Multi-Field'!$F$19="undrained"),BH291,""))</f>
        <v/>
      </c>
      <c r="CB291" s="409" t="str">
        <f>IF(AND('[1]Multi-Field'!$E$20=[1]Lists!BF291,'[1]Multi-Field'!$F$20="Drained"),BI291,IF(AND('[1]Multi-Field'!$E$20=[1]Lists!BF291,'[1]Multi-Field'!$F$20="undrained"),BH291,""))</f>
        <v/>
      </c>
      <c r="CC291" s="409" t="str">
        <f>IF(AND('[1]Multi-Field'!$E$21=[1]Lists!BF291,'[1]Multi-Field'!$F$21="Drained"),BI291,IF(AND('[1]Multi-Field'!$E$21=[1]Lists!BF291,'[1]Multi-Field'!$F$21="undrained"),BH291,""))</f>
        <v/>
      </c>
      <c r="CD291" s="409" t="str">
        <f>IF(AND('[1]Multi-Field'!$E$22=[1]Lists!BF291,'[1]Multi-Field'!$F$22="Drained"),BI291,IF(AND('[1]Multi-Field'!$E$22=[1]Lists!BF291,'[1]Multi-Field'!$F$22="undrained"),BH291,""))</f>
        <v/>
      </c>
      <c r="CE291" s="409" t="str">
        <f>IF(AND('[1]Multi-Field'!$E$23=[1]Lists!BF291,'[1]Multi-Field'!$F$23="Drained"),BI291,IF(AND('[1]Multi-Field'!$E$23=[1]Lists!BF291,'[1]Multi-Field'!$F$23="undrained"),BH291,""))</f>
        <v/>
      </c>
      <c r="CF291" s="409" t="str">
        <f>IF(AND('[1]Multi-Field'!$E$24=[1]Lists!BF291,'[1]Multi-Field'!$F$24="Drained"),BI291,IF(AND('[1]Multi-Field'!$E$24=[1]Lists!BF291,'[1]Multi-Field'!$F$24="undrained"),BH291,""))</f>
        <v/>
      </c>
      <c r="CG291" s="409" t="str">
        <f>IF(AND('[1]Multi-Field'!$E$25=[1]Lists!BF291,'[1]Multi-Field'!$F$25="Drained"),BI291,IF(AND('[1]Multi-Field'!$E$25=[1]Lists!BF291,'[1]Multi-Field'!$F$25="undrained"),BH291,""))</f>
        <v/>
      </c>
      <c r="CH291" s="409" t="str">
        <f>IF(AND('[1]Multi-Field'!$E$26=[1]Lists!BF291,'[1]Multi-Field'!$F$26="Drained"),BI291,IF(AND('[1]Multi-Field'!$E$26=[1]Lists!BF291,'[1]Multi-Field'!$F$26="undrained"),BH291,""))</f>
        <v/>
      </c>
      <c r="CI291" s="409" t="str">
        <f>IF(AND('[1]Multi-Field'!$E$27=[1]Lists!BF291,'[1]Multi-Field'!$F$27="Drained"),BI291,IF(AND('[1]Multi-Field'!$E$27=[1]Lists!BF291,'[1]Multi-Field'!$F$27="undrained"),BH291,""))</f>
        <v/>
      </c>
      <c r="CJ291" s="409" t="str">
        <f>IF(AND('[1]Multi-Field'!$E$28=[1]Lists!BF291,'[1]Multi-Field'!$F$28="Drained"),BI291,IF(AND('[1]Multi-Field'!$E$28=[1]Lists!BF291,'[1]Multi-Field'!$F$28="undrained"),BH291,""))</f>
        <v/>
      </c>
      <c r="CK291" s="409" t="str">
        <f>IF(AND('[1]Multi-Field'!$E$29=[1]Lists!BF291,'[1]Multi-Field'!$F$29="Drained"),BI291,IF(AND('[1]Multi-Field'!$E$29=[1]Lists!BF291,'[1]Multi-Field'!$F$29="undrained"),BH291,""))</f>
        <v/>
      </c>
      <c r="CL291" s="409" t="str">
        <f>IF(AND('[1]Multi-Field'!$E$30=[1]Lists!BF291,'[1]Multi-Field'!$F$30="Drained"),BI291,IF(AND('[1]Multi-Field'!$E$30=[1]Lists!BF291,'[1]Multi-Field'!$F$30="undrained"),BH291,""))</f>
        <v/>
      </c>
      <c r="CM291" s="409" t="str">
        <f>IF(AND('[1]Multi-Field'!$E$31=[1]Lists!BF291,'[1]Multi-Field'!$F$31="Drained"),BI291,IF(AND('[1]Multi-Field'!$E$31=[1]Lists!BF291,'[1]Multi-Field'!$F$31="undrained"),BH291,""))</f>
        <v/>
      </c>
      <c r="CN291" s="409" t="str">
        <f>IF(AND('[1]Multi-Field'!$E$32=[1]Lists!BF291,'[1]Multi-Field'!$F$32="Drained"),BI291,IF(AND('[1]Multi-Field'!$E$32=[1]Lists!BF291,'[1]Multi-Field'!$F$32="undrained"),BH291,""))</f>
        <v/>
      </c>
      <c r="CO291" s="409" t="str">
        <f>IF(AND('[1]Multi-Field'!$E$33=[1]Lists!BF291,'[1]Multi-Field'!$F$33="Drained"),BI291,IF(AND('[1]Multi-Field'!$E$33=[1]Lists!BF291,'[1]Multi-Field'!$F$33="undrained"),BH291,""))</f>
        <v/>
      </c>
      <c r="CP291" s="409" t="str">
        <f>IF(AND('[1]Multi-Field'!$E$34=[1]Lists!BF291,'[1]Multi-Field'!$F$34="Drained"),BI291,IF(AND('[1]Multi-Field'!$E$34=[1]Lists!BF291,'[1]Multi-Field'!$F$34="undrained"),BH291,""))</f>
        <v/>
      </c>
      <c r="CQ291" s="409" t="str">
        <f>IF(AND('[1]Multi-Field'!$E$35=[1]Lists!BF291,'[1]Multi-Field'!$F$35="Drained"),BI291,IF(AND('[1]Multi-Field'!$E$35=[1]Lists!BF291,'[1]Multi-Field'!$F$35="undrained"),BH291,""))</f>
        <v/>
      </c>
      <c r="CR291" s="409" t="str">
        <f>IF(AND('[1]Multi-Field'!$E$36=[1]Lists!BF291,'[1]Multi-Field'!$F$36="Drained"),BI291,IF(AND('[1]Multi-Field'!$E$36=[1]Lists!BF291,'[1]Multi-Field'!$F$36="undrained"),BH291,""))</f>
        <v/>
      </c>
      <c r="CS291" s="409" t="str">
        <f>IF(AND('[1]Multi-Field'!$E$37=[1]Lists!BF291,'[1]Multi-Field'!$F$37="Drained"),BI291,IF(AND('[1]Multi-Field'!$E$37=[1]Lists!BF291,'[1]Multi-Field'!$F$37="undrained"),BH291,""))</f>
        <v/>
      </c>
      <c r="CT291" s="409" t="str">
        <f>IF(AND('[1]Multi-Field'!$E$38=[1]Lists!BF291,'[1]Multi-Field'!$F$38="Drained"),BI291,IF(AND('[1]Multi-Field'!$E$38=[1]Lists!BF291,'[1]Multi-Field'!$F$38="undrained"),BH291,""))</f>
        <v/>
      </c>
      <c r="CU291" s="409" t="str">
        <f>IF(AND('[1]Multi-Field'!$E$39=[1]Lists!BF291,'[1]Multi-Field'!$F$39="Drained"),BI291,IF(AND('[1]Multi-Field'!$E$39=[1]Lists!BF291,'[1]Multi-Field'!$F$39="undrained"),BH291,""))</f>
        <v/>
      </c>
      <c r="CV291" s="409" t="str">
        <f>IF(AND('[1]Multi-Field'!$E$40=[1]Lists!BF291,'[1]Multi-Field'!$F$40="Drained"),BI291,IF(AND('[1]Multi-Field'!$E$40=[1]Lists!BF291,'[1]Multi-Field'!$F$40="undrained"),BH291,""))</f>
        <v/>
      </c>
      <c r="CW291" s="409" t="str">
        <f>IF(AND('[1]Multi-Field'!$E$41=[1]Lists!BF291,'[1]Multi-Field'!$F$40="Drained"),BI291,IF(AND('[1]Multi-Field'!$E$40=[1]Lists!BF291,'[1]Multi-Field'!$F$40="undrained"),BH291,""))</f>
        <v/>
      </c>
      <c r="CX291" s="409" t="str">
        <f>IF(AND('[1]Multi-Field'!$E$42=[1]Lists!BF291,'[1]Multi-Field'!$F$42="Drained"),BI291,IF(AND('[1]Multi-Field'!$E$42=[1]Lists!BF291,'[1]Multi-Field'!$F$42="undrained"),BH291,""))</f>
        <v/>
      </c>
      <c r="CY291" s="409" t="str">
        <f>IF(AND('[1]Multi-Field'!$E$43=[1]Lists!BF291,'[1]Multi-Field'!$F$43="Drained"),BI291,IF(AND('[1]Multi-Field'!$E$43=[1]Lists!BF291,'[1]Multi-Field'!$F$43="undrained"),BH291,""))</f>
        <v/>
      </c>
      <c r="CZ291" s="409" t="str">
        <f>IF(AND('[1]Multi-Field'!$E$44=[1]Lists!BF291,'[1]Multi-Field'!$F$44="Drained"),BI291,IF(AND('[1]Multi-Field'!$E$44=[1]Lists!BF291,'[1]Multi-Field'!$F$44="undrained"),BH291,""))</f>
        <v/>
      </c>
      <c r="DA291" s="409" t="str">
        <f>IF(AND('[1]Multi-Field'!$E$45=[1]Lists!BF291,'[1]Multi-Field'!$F$45="Drained"),BI291,IF(AND('[1]Multi-Field'!$E$45=[1]Lists!BF291,'[1]Multi-Field'!$F$45="undrained"),BH291,""))</f>
        <v/>
      </c>
      <c r="DB291" s="409" t="str">
        <f>IF(AND('[1]Multi-Field'!$E$46=[1]Lists!BF291,'[1]Multi-Field'!$F$46="Drained"),BI291,IF(AND('[1]Multi-Field'!$E$46=[1]Lists!BF291,'[1]Multi-Field'!$F$46="undrained"),BH291,""))</f>
        <v/>
      </c>
      <c r="DC291" s="409" t="str">
        <f>IF(AND('[1]Multi-Field'!$E$47=[1]Lists!BF291,'[1]Multi-Field'!$F$47="Drained"),BI291,IF(AND('[1]Multi-Field'!$E$47=[1]Lists!BF291,'[1]Multi-Field'!$F$47="undrained"),BH291,""))</f>
        <v/>
      </c>
      <c r="DD291" s="409" t="str">
        <f>IF(AND('[1]Multi-Field'!$E$48=[1]Lists!BF291,'[1]Multi-Field'!$F$48="Drained"),BI291,IF(AND('[1]Multi-Field'!$E$48=[1]Lists!BF291,'[1]Multi-Field'!$F$48="undrained"),BH291,""))</f>
        <v/>
      </c>
      <c r="DE291" s="409" t="str">
        <f>IF(AND('[1]Multi-Field'!$E$49=[1]Lists!BF291,'[1]Multi-Field'!$F$49="Drained"),BI291,IF(AND('[1]Multi-Field'!$E$49=[1]Lists!BF291,'[1]Multi-Field'!$F$9="undrained"),BH291,""))</f>
        <v/>
      </c>
      <c r="DF291" s="409" t="str">
        <f>IF(AND('[1]Multi-Field'!$E$50=[1]Lists!BF291,'[1]Multi-Field'!$F$50="Drained"),BI291,IF(AND('[1]Multi-Field'!$E$50=[1]Lists!BF291,'[1]Multi-Field'!$F$50="undrained"),BH291,""))</f>
        <v/>
      </c>
      <c r="DG291" s="409" t="str">
        <f>IF(AND('[1]Multi-Field'!$E$51=[1]Lists!BF291,'[1]Multi-Field'!$F$51="Drained"),BI291,IF(AND('[1]Multi-Field'!$E$51=[1]Lists!BF291,'[1]Multi-Field'!$F$51="undrained"),BH291,""))</f>
        <v/>
      </c>
      <c r="DH291" s="409" t="str">
        <f>IF(AND('[1]Multi-Field'!$E$52=[1]Lists!BF291,'[1]Multi-Field'!$F$52="Drained"),BI291,IF(AND('[1]Multi-Field'!$E$52=[1]Lists!BF291,'[1]Multi-Field'!$F$52="undrained"),BH291,""))</f>
        <v/>
      </c>
      <c r="DI291" s="409" t="str">
        <f>IF(AND('[1]Multi-Field'!$E$53=[1]Lists!BF291,'[1]Multi-Field'!$F$53="Drained"),BI291,IF(AND('[1]Multi-Field'!$E$53=[1]Lists!BF291,'[1]Multi-Field'!$F$53="undrained"),BH291,""))</f>
        <v/>
      </c>
      <c r="DJ291" s="409" t="str">
        <f>IF(AND('[1]Multi-Field'!$E$54=[1]Lists!BF291,'[1]Multi-Field'!$F$54="Drained"),BI291,IF(AND('[1]Multi-Field'!$E$54=[1]Lists!BF291,'[1]Multi-Field'!$F$54="undrained"),BH291,""))</f>
        <v/>
      </c>
      <c r="DK291" s="409" t="str">
        <f>IF(AND('[1]Multi-Field'!$E$55=[1]Lists!BF291,'[1]Multi-Field'!$F$55="Drained"),BI291,IF(AND('[1]Multi-Field'!$E$55=[1]Lists!BF291,'[1]Multi-Field'!$F$55="undrained"),BH291,""))</f>
        <v/>
      </c>
      <c r="DL291" s="409" t="str">
        <f>IF(AND('[1]Multi-Field'!$E$56=[1]Lists!BF291,'[1]Multi-Field'!$F$56="Drained"),BI291,IF(AND('[1]Multi-Field'!$E$56=[1]Lists!BF291,'[1]Multi-Field'!$F$56="undrained"),BH291,""))</f>
        <v/>
      </c>
      <c r="DM291" s="409" t="str">
        <f>IF(AND('[1]Multi-Field'!$E$57=[1]Lists!BF291,'[1]Multi-Field'!$F$57="Drained"),BI291,IF(AND('[1]Multi-Field'!$E$57=[1]Lists!BF291,'[1]Multi-Field'!$F$57="undrained"),BH291,""))</f>
        <v/>
      </c>
      <c r="DN291" s="409" t="str">
        <f>IF(AND('[1]Multi-Field'!$E$58=[1]Lists!BF291,'[1]Multi-Field'!$F$58="Drained"),BI291,IF(AND('[1]Multi-Field'!$E$58=[1]Lists!BF291,'[1]Multi-Field'!$F$58="undrained"),BH291,""))</f>
        <v/>
      </c>
      <c r="DO291" s="409" t="str">
        <f>IF(AND('[1]Multi-Field'!$E$59=[1]Lists!BF291,'[1]Multi-Field'!$F$59="Drained"),BI291,IF(AND('[1]Multi-Field'!$E$59=[1]Lists!BF291,'[1]Multi-Field'!$F$59="undrained"),BH291,""))</f>
        <v/>
      </c>
      <c r="DP291" s="409" t="str">
        <f>IF(AND('[1]Multi-Field'!$E$60=[1]Lists!BF291,'[1]Multi-Field'!$F$60="Drained"),BI291,IF(AND('[1]Multi-Field'!$E$60=[1]Lists!BF291,'[1]Multi-Field'!$F$60="undrained"),BH291,""))</f>
        <v/>
      </c>
      <c r="DQ291" s="409" t="str">
        <f>IF(AND('[1]Multi-Field'!$E$61=[1]Lists!BF291,'[1]Multi-Field'!$F$61="Drained"),BI291,IF(AND('[1]Multi-Field'!$E$61=[1]Lists!BF291,'[1]Multi-Field'!$F$61="undrained"),BH291,""))</f>
        <v/>
      </c>
      <c r="DR291" s="409" t="str">
        <f>IF(AND('[1]Multi-Field'!$E$62=[1]Lists!BF291,'[1]Multi-Field'!$F$62="Drained"),BI291,IF(AND('[1]Multi-Field'!$E$62=[1]Lists!BF291,'[1]Multi-Field'!$F$62="undrained"),BH291,""))</f>
        <v/>
      </c>
      <c r="DS291" s="409" t="str">
        <f>IF(AND('[1]Multi-Field'!$E$63=[1]Lists!BF291,'[1]Multi-Field'!$F$63="Drained"),BI291,IF(AND('[1]Multi-Field'!$E$63=[1]Lists!BF291,'[1]Multi-Field'!$F$63="undrained"),BH291,""))</f>
        <v/>
      </c>
      <c r="DT291" s="409" t="str">
        <f>IF(AND('[1]Multi-Field'!$E$64=[1]Lists!BF291,'[1]Multi-Field'!$F$64="Drained"),BI291,IF(AND('[1]Multi-Field'!$E$64=[1]Lists!BF291,'[1]Multi-Field'!$F$64="undrained"),BH291,""))</f>
        <v/>
      </c>
      <c r="DU291" s="409" t="str">
        <f>IF(AND('[1]Multi-Field'!$E$65=[1]Lists!BF291,'[1]Multi-Field'!$F$65="Drained"),BI291,IF(AND('[1]Multi-Field'!$E$65=[1]Lists!BF291,'[1]Multi-Field'!$F$65="undrained"),BH291,""))</f>
        <v/>
      </c>
      <c r="DV291" s="409" t="str">
        <f>IF(AND('[1]Multi-Field'!$E$66=[1]Lists!BF291,'[1]Multi-Field'!$F$66="Drained"),BI291,IF(AND('[1]Multi-Field'!$E$66=[1]Lists!BF291,'[1]Multi-Field'!$F$66="undrained"),BH291,""))</f>
        <v/>
      </c>
      <c r="DW291" s="409" t="str">
        <f>IF(AND('[1]Multi-Field'!$E$67=[1]Lists!BF291,'[1]Multi-Field'!$F$67="Drained"),BI291,IF(AND('[1]Multi-Field'!$E$67=[1]Lists!BF291,'[1]Multi-Field'!$F$67="undrained"),BH291,""))</f>
        <v/>
      </c>
      <c r="DX291" s="409" t="str">
        <f>IF(AND('[1]Multi-Field'!$E$68=[1]Lists!BF291,'[1]Multi-Field'!$F$68="Drained"),BI291,IF(AND('[1]Multi-Field'!$E$68=[1]Lists!BF291,'[1]Multi-Field'!$F$68="undrained"),BH291,""))</f>
        <v/>
      </c>
      <c r="DY291" s="409" t="str">
        <f>IF(AND('[1]Multi-Field'!$E$69=[1]Lists!BF291,'[1]Multi-Field'!$F$69="Drained"),BI291,IF(AND('[1]Multi-Field'!$E$69=[1]Lists!BF291,'[1]Multi-Field'!$F$69="undrained"),BH291,""))</f>
        <v/>
      </c>
      <c r="DZ291" s="409" t="str">
        <f>IF(AND('[1]Multi-Field'!$E$70=[1]Lists!BF291,'[1]Multi-Field'!$F$70="Drained"),BI291,IF(AND('[1]Multi-Field'!$E$70=[1]Lists!BF291,'[1]Multi-Field'!$F$70="undrained"),BH291,""))</f>
        <v/>
      </c>
      <c r="EA291" s="409" t="str">
        <f>IF(AND('[1]Multi-Field'!$E$71=[1]Lists!BF291,'[1]Multi-Field'!$F$71="Drained"),BI291,IF(AND('[1]Multi-Field'!$E$71=[1]Lists!BF291,'[1]Multi-Field'!$F$71="undrained"),BH291,""))</f>
        <v/>
      </c>
      <c r="EB291" s="409" t="str">
        <f>IF(AND('[1]Multi-Field'!$E$72=[1]Lists!BF291,'[1]Multi-Field'!$F$72="Drained"),BI291,IF(AND('[1]Multi-Field'!$E$72=[1]Lists!BF291,'[1]Multi-Field'!$F$72="undrained"),BH291,""))</f>
        <v/>
      </c>
      <c r="EC291" s="409" t="str">
        <f>IF(AND('[1]Multi-Field'!$E$73=[1]Lists!BF291,'[1]Multi-Field'!$F$73="Drained"),BI291,IF(AND('[1]Multi-Field'!$E$73=[1]Lists!BF291,'[1]Multi-Field'!$F$73="undrained"),BH291,""))</f>
        <v/>
      </c>
      <c r="ED291" s="409" t="str">
        <f>IF(AND('[1]Multi-Field'!$E$74=[1]Lists!BF291,'[1]Multi-Field'!$F$74="Drained"),BI291,IF(AND('[1]Multi-Field'!$E$74=[1]Lists!BF291,'[1]Multi-Field'!$F$74="undrained"),BH291,""))</f>
        <v/>
      </c>
      <c r="EE291" s="409" t="str">
        <f>IF(AND('[1]Multi-Field'!$E$75=[1]Lists!BF291,'[1]Multi-Field'!$F$75="Drained"),BI291,IF(AND('[1]Multi-Field'!$E$75=[1]Lists!BF291,'[1]Multi-Field'!$F$75="undrained"),BH291,""))</f>
        <v/>
      </c>
      <c r="EF291" s="409" t="str">
        <f>IF(AND('[1]Multi-Field'!$E$76=[1]Lists!BF291,'[1]Multi-Field'!$F$76="Drained"),BI291,IF(AND('[1]Multi-Field'!$E$76=[1]Lists!BF291,'[1]Multi-Field'!$F$6="undrained"),BH291,""))</f>
        <v/>
      </c>
      <c r="EG291" s="409" t="str">
        <f>IF(AND('[1]Multi-Field'!$E$77=[1]Lists!BF291,'[1]Multi-Field'!$F$77="Drained"),BI291,IF(AND('[1]Multi-Field'!$E$77=[1]Lists!BF291,'[1]Multi-Field'!$F$77="undrained"),BH291,""))</f>
        <v/>
      </c>
      <c r="EH291" s="409" t="str">
        <f>IF(AND('[1]Multi-Field'!$E$78=[1]Lists!BF291,'[1]Multi-Field'!$F$78="Drained"),BI291,IF(AND('[1]Multi-Field'!$E$78=[1]Lists!BF291,'[1]Multi-Field'!$F$78="undrained"),BH291,""))</f>
        <v/>
      </c>
      <c r="EI291" s="409" t="str">
        <f>IF(AND('[1]Multi-Field'!$E$79=[1]Lists!BF291,'[1]Multi-Field'!$F$79="Drained"),BI291,IF(AND('[1]Multi-Field'!$E$79=[1]Lists!BF291,'[1]Multi-Field'!$F$79="undrained"),BH291,""))</f>
        <v/>
      </c>
      <c r="EJ291" s="409" t="str">
        <f>IF(AND('[1]Multi-Field'!$E$80=[1]Lists!BF291,'[1]Multi-Field'!$F$80="Drained"),BI291,IF(AND('[1]Multi-Field'!$E$80=[1]Lists!BF291,'[1]Multi-Field'!$F$80="undrained"),BH291,""))</f>
        <v/>
      </c>
      <c r="EK291" s="409" t="str">
        <f>IF(AND('[1]Multi-Field'!$E$81=[1]Lists!BF291,'[1]Multi-Field'!$F$81="Drained"),BI291,IF(AND('[1]Multi-Field'!$E$81=[1]Lists!BF291,'[1]Multi-Field'!$F$81="undrained"),BH291,""))</f>
        <v/>
      </c>
      <c r="EL291" s="409" t="str">
        <f>IF(AND('[1]Multi-Field'!$E$82=[1]Lists!BF291,'[1]Multi-Field'!$F$82="Drained"),BI291,IF(AND('[1]Multi-Field'!$E$82=[1]Lists!BF291,'[1]Multi-Field'!$F$82="undrained"),BH291,""))</f>
        <v/>
      </c>
      <c r="EM291" s="409" t="str">
        <f>IF(AND('[1]Multi-Field'!$E$83=[1]Lists!BF291,'[1]Multi-Field'!$F$83="Drained"),BI291,IF(AND('[1]Multi-Field'!$E$83=[1]Lists!BF291,'[1]Multi-Field'!$F$83="undrained"),BH291,""))</f>
        <v/>
      </c>
      <c r="EN291" s="409" t="str">
        <f>IF(AND('[1]Multi-Field'!$E$84=[1]Lists!BF291,'[1]Multi-Field'!$F$84="Drained"),BI291,IF(AND('[1]Multi-Field'!$E$84=[1]Lists!BF291,'[1]Multi-Field'!$F$84="undrained"),BH291,""))</f>
        <v/>
      </c>
      <c r="EO291" s="409" t="str">
        <f>IF(AND('[1]Multi-Field'!$E$85=[1]Lists!BF291,'[1]Multi-Field'!$F$85="Drained"),BI291,IF(AND('[1]Multi-Field'!$E$85=[1]Lists!BF291,'[1]Multi-Field'!$F$85="undrained"),BH291,""))</f>
        <v/>
      </c>
      <c r="EP291" s="409" t="str">
        <f>IF(AND('[1]Multi-Field'!$E$86=[1]Lists!BF291,'[1]Multi-Field'!$F$86="Drained"),BI291,IF(AND('[1]Multi-Field'!$E$86=[1]Lists!BF291,'[1]Multi-Field'!$F$86="undrained"),BH291,""))</f>
        <v/>
      </c>
      <c r="EQ291" s="409" t="str">
        <f>IF(AND('[1]Multi-Field'!$E$87=[1]Lists!BF291,'[1]Multi-Field'!$F$87="Drained"),BI291,IF(AND('[1]Multi-Field'!$E$87=[1]Lists!BF291,'[1]Multi-Field'!$F$87="undrained"),BH291,""))</f>
        <v/>
      </c>
      <c r="ER291" s="409" t="str">
        <f>IF(AND('[1]Multi-Field'!$E$88=[1]Lists!BF291,'[1]Multi-Field'!$F$88="Drained"),BI291,IF(AND('[1]Multi-Field'!$E$88=[1]Lists!BF291,'[1]Multi-Field'!$F$88="undrained"),BH291,""))</f>
        <v/>
      </c>
      <c r="ES291" s="409" t="str">
        <f>IF(AND('[1]Multi-Field'!$E$89=[1]Lists!BF291,'[1]Multi-Field'!$F$89="Drained"),BI291,IF(AND('[1]Multi-Field'!$E$89=[1]Lists!BF291,'[1]Multi-Field'!$F$89="undrained"),BH291,""))</f>
        <v/>
      </c>
      <c r="ET291" s="409" t="str">
        <f>IF(AND('[1]Multi-Field'!$E$90=[1]Lists!BF291,'[1]Multi-Field'!$F$90="Drained"),BI291,IF(AND('[1]Multi-Field'!$E$90=[1]Lists!BF291,'[1]Multi-Field'!$F$90="undrained"),BH291,""))</f>
        <v/>
      </c>
      <c r="EU291" s="409" t="str">
        <f>IF(AND('[1]Multi-Field'!$E$91=[1]Lists!BF291,'[1]Multi-Field'!$F$91="Drained"),BI291,IF(AND('[1]Multi-Field'!$E$91=[1]Lists!BF291,'[1]Multi-Field'!$F$91="undrained"),BH291,""))</f>
        <v/>
      </c>
      <c r="EV291" s="409" t="str">
        <f>IF(AND('[1]Multi-Field'!$E$92=[1]Lists!BF291,'[1]Multi-Field'!$F$92="Drained"),BI291,IF(AND('[1]Multi-Field'!$E$92=[1]Lists!BF291,'[1]Multi-Field'!$F$92="undrained"),BH291,""))</f>
        <v/>
      </c>
      <c r="EW291" s="409" t="str">
        <f>IF(AND('[1]Multi-Field'!$E$93=[1]Lists!BF291,'[1]Multi-Field'!$F$93="Drained"),BI291,IF(AND('[1]Multi-Field'!$E$93=[1]Lists!BF291,'[1]Multi-Field'!$F$93="undrained"),BH291,""))</f>
        <v/>
      </c>
      <c r="EX291" s="409" t="str">
        <f>IF(AND('[1]Multi-Field'!$E$94=[1]Lists!BF291,'[1]Multi-Field'!$F$94="Drained"),BI291,IF(AND('[1]Multi-Field'!$E$94=[1]Lists!BF291,'[1]Multi-Field'!$F$94="undrained"),BH291,""))</f>
        <v/>
      </c>
      <c r="EY291" s="409" t="str">
        <f>IF(AND('[1]Multi-Field'!$E$95=[1]Lists!BF291,'[1]Multi-Field'!$F$95="Drained"),BI291,IF(AND('[1]Multi-Field'!$E$95=[1]Lists!BF291,'[1]Multi-Field'!$F$95="undrained"),BH291,""))</f>
        <v/>
      </c>
      <c r="EZ291" s="409" t="str">
        <f>IF(AND('[1]Multi-Field'!$E$96=[1]Lists!BF291,'[1]Multi-Field'!$F$96="Drained"),BI291,IF(AND('[1]Multi-Field'!$E$96=[1]Lists!BF291,'[1]Multi-Field'!$F$96="undrained"),BH291,""))</f>
        <v/>
      </c>
      <c r="FA291" s="409" t="str">
        <f>IF(AND('[1]Multi-Field'!$E$97=[1]Lists!BF291,'[1]Multi-Field'!$F$97="Drained"),BI291,IF(AND('[1]Multi-Field'!$E$97=[1]Lists!BF291,'[1]Multi-Field'!$F$97="undrained"),BH291,""))</f>
        <v/>
      </c>
      <c r="FB291" s="409" t="str">
        <f>IF(AND('[1]Multi-Field'!$E$98=[1]Lists!BF291,'[1]Multi-Field'!$F$98="Drained"),BI291,IF(AND('[1]Multi-Field'!$E$98=[1]Lists!BF291,'[1]Multi-Field'!$F$98="undrained"),BH291,""))</f>
        <v/>
      </c>
      <c r="FC291" s="409" t="str">
        <f>IF(AND('[1]Multi-Field'!$E$99=[1]Lists!BF291,'[1]Multi-Field'!$F$99="Drained"),BI291,IF(AND('[1]Multi-Field'!$E$99=[1]Lists!BF291,'[1]Multi-Field'!$F$99="undrained"),BH291,""))</f>
        <v/>
      </c>
      <c r="FD291" s="409" t="str">
        <f>IF(AND('[1]Multi-Field'!$E$100=[1]Lists!BF291,'[1]Multi-Field'!$F$100="Drained"),BI291,IF(AND('[1]Multi-Field'!$E$100=[1]Lists!BF291,'[1]Multi-Field'!$F$100="undrained"),BH291,""))</f>
        <v/>
      </c>
      <c r="FE291" s="409" t="str">
        <f>IF(AND('[1]Multi-Field'!$E$101=[1]Lists!BF291,'[1]Multi-Field'!$F$101="Drained"),BI291,IF(AND('[1]Multi-Field'!$E$101=[1]Lists!BF291,'[1]Multi-Field'!$F$101="undrained"),BH291,""))</f>
        <v/>
      </c>
      <c r="FF291" s="409" t="str">
        <f>IF(AND('[1]Multi-Field'!$E$102=[1]Lists!BF291,'[1]Multi-Field'!$F$102="Drained"),BI291,IF(AND('[1]Multi-Field'!$E$102=[1]Lists!BF291,'[1]Multi-Field'!$F$102="undrained"),BH291,""))</f>
        <v/>
      </c>
      <c r="FG291" s="409" t="str">
        <f>IF(AND('[1]Multi-Field'!$E$103=[1]Lists!BF291,'[1]Multi-Field'!$F$103="Drained"),BI291,IF(AND('[1]Multi-Field'!$E$103=[1]Lists!BF291,'[1]Multi-Field'!$F$103="undrained"),BH291,""))</f>
        <v/>
      </c>
      <c r="FH291" s="409" t="str">
        <f>IF(AND('[1]Multi-Field'!$E$104=[1]Lists!BF291,'[1]Multi-Field'!$F$104="Drained"),BI291,IF(AND('[1]Multi-Field'!$E$104=[1]Lists!BF291,'[1]Multi-Field'!$F$104="undrained"),BH291,""))</f>
        <v/>
      </c>
      <c r="FI291" s="409" t="str">
        <f>IF(AND('[1]Multi-Field'!$E$105=[1]Lists!BF291,'[1]Multi-Field'!$F$105="Drained"),BI291,IF(AND('[1]Multi-Field'!$E$105=[1]Lists!BF291,'[1]Multi-Field'!$F$105="undrained"),BH291,""))</f>
        <v/>
      </c>
      <c r="FJ291" s="409" t="str">
        <f>IF(AND('[1]Multi-Field'!$E$106=[1]Lists!BF291,'[1]Multi-Field'!$F$106="Drained"),BI291,IF(AND('[1]Multi-Field'!$E$106=[1]Lists!BF291,'[1]Multi-Field'!$F$106="undrained"),BH291,""))</f>
        <v/>
      </c>
      <c r="FK291" s="409" t="str">
        <f>IF(AND('[1]Multi-Field'!$E$107=[1]Lists!BF291,'[1]Multi-Field'!$F$107="Drained"),BI291,IF(AND('[1]Multi-Field'!$E$107=[1]Lists!BF291,'[1]Multi-Field'!$F$107="undrained"),BH291,""))</f>
        <v/>
      </c>
      <c r="FL291" s="409" t="str">
        <f>IF(AND('[1]Multi-Field'!$E$108=[1]Lists!BF291,'[1]Multi-Field'!$F$108="Drained"),BI291,IF(AND('[1]Multi-Field'!$E$108=[1]Lists!BF291,'[1]Multi-Field'!$F$108="undrained"),BH291,""))</f>
        <v/>
      </c>
      <c r="FM291" s="409" t="str">
        <f>IF(AND('[1]Multi-Field'!$E$109=[1]Lists!BF291,'[1]Multi-Field'!$F$109="Drained"),BI291,IF(AND('[1]Multi-Field'!$E$109=[1]Lists!BF291,'[1]Multi-Field'!$F$109="undrained"),BH291,""))</f>
        <v/>
      </c>
      <c r="FN291" s="409" t="str">
        <f>IF(AND('[1]Multi-Field'!$E$110=[1]Lists!BF291,'[1]Multi-Field'!$F$110="Drained"),BI291,IF(AND('[1]Multi-Field'!$E$110=[1]Lists!BF291,'[1]Multi-Field'!$F$110="undrained"),BH291,""))</f>
        <v/>
      </c>
      <c r="FO291" s="409" t="str">
        <f>IF(AND('[1]Multi-Field'!$E$111=[1]Lists!BF291,'[1]Multi-Field'!$F$111="Drained"),BI291,IF(AND('[1]Multi-Field'!$E$111=[1]Lists!BF291,'[1]Multi-Field'!$F$111="undrained"),BH291,""))</f>
        <v/>
      </c>
      <c r="FP291" s="409" t="str">
        <f>IF(AND('[1]Multi-Field'!$E$112=[1]Lists!BF291,'[1]Multi-Field'!$F$112="Drained"),BI291,IF(AND('[1]Multi-Field'!$E$112=[1]Lists!BF291,'[1]Multi-Field'!$F$112="undrained"),BH291,""))</f>
        <v/>
      </c>
      <c r="FQ291" s="409" t="str">
        <f>IF(AND('[1]Multi-Field'!$E$113=[1]Lists!BF291,'[1]Multi-Field'!$F$113="Drained"),BI291,IF(AND('[1]Multi-Field'!$E$113=[1]Lists!BF291,'[1]Multi-Field'!$F$113="undrained"),BH291,""))</f>
        <v/>
      </c>
      <c r="FR291" s="409" t="str">
        <f>IF(AND('[1]Multi-Field'!$E$114=[1]Lists!BF291,'[1]Multi-Field'!$F$114="Drained"),BI291,IF(AND('[1]Multi-Field'!$E$114=[1]Lists!BF291,'[1]Multi-Field'!$F$114="undrained"),BH291,""))</f>
        <v/>
      </c>
      <c r="FS291" s="409" t="str">
        <f>IF(AND('[1]Multi-Field'!$E$115=[1]Lists!BF291,'[1]Multi-Field'!$F$115="Drained"),BI291,IF(AND('[1]Multi-Field'!$E$115=[1]Lists!BF291,'[1]Multi-Field'!$F$115="undrained"),BH291,""))</f>
        <v/>
      </c>
      <c r="FT291" s="409" t="str">
        <f>IF(AND('[1]Multi-Field'!$E$116=[1]Lists!BF291,'[1]Multi-Field'!$F$116="Drained"),BI291,IF(AND('[1]Multi-Field'!$E$116=[1]Lists!BF291,'[1]Multi-Field'!$F$116="undrained"),BH291,""))</f>
        <v/>
      </c>
      <c r="FU291" s="409" t="str">
        <f>IF(AND('[1]Multi-Field'!$E$117=[1]Lists!BF291,'[1]Multi-Field'!$F$117="Drained"),BI291,IF(AND('[1]Multi-Field'!$E$117=[1]Lists!BF291,'[1]Multi-Field'!$F$117="undrained"),BH291,""))</f>
        <v/>
      </c>
      <c r="FV291" s="409" t="str">
        <f>IF(AND('[1]Multi-Field'!$E$118=[1]Lists!BF291,'[1]Multi-Field'!$F$118="Drained"),BI291,IF(AND('[1]Multi-Field'!$E$118=[1]Lists!BF291,'[1]Multi-Field'!$F$118="undrained"),BH291,""))</f>
        <v/>
      </c>
      <c r="FW291" s="409" t="str">
        <f>IF(AND('[1]Multi-Field'!$E$119=[1]Lists!BF291,'[1]Multi-Field'!$F$119="Drained"),BI291,IF(AND('[1]Multi-Field'!$E$119=[1]Lists!BF291,'[1]Multi-Field'!$F$119="undrained"),BH291,""))</f>
        <v/>
      </c>
      <c r="FX291" s="409" t="str">
        <f>IF(AND('[1]Multi-Field'!$E$120=[1]Lists!BF291,'[1]Multi-Field'!$F$120="Drained"),BI291,IF(AND('[1]Multi-Field'!$E$120=[1]Lists!BF291,'[1]Multi-Field'!$F$120="undrained"),BH291,""))</f>
        <v/>
      </c>
    </row>
    <row r="292" spans="1:180" ht="13.5" customHeight="1">
      <c r="A292" s="7" t="s">
        <v>378</v>
      </c>
      <c r="B292" s="7"/>
      <c r="C292" s="7"/>
      <c r="D292" s="8">
        <v>55</v>
      </c>
      <c r="E292" s="8">
        <f t="shared" si="46"/>
        <v>58</v>
      </c>
      <c r="F292" s="8">
        <f t="shared" si="47"/>
        <v>62</v>
      </c>
      <c r="G292" s="8">
        <v>65</v>
      </c>
      <c r="H292" s="8">
        <v>70</v>
      </c>
      <c r="I292" s="8">
        <f t="shared" si="50"/>
        <v>72</v>
      </c>
      <c r="J292" s="8">
        <f t="shared" si="51"/>
        <v>73</v>
      </c>
      <c r="K292" s="8">
        <v>75</v>
      </c>
      <c r="L292" s="8">
        <v>80</v>
      </c>
      <c r="M292" s="8">
        <f t="shared" si="48"/>
        <v>92</v>
      </c>
      <c r="N292" s="8">
        <f t="shared" si="49"/>
        <v>103</v>
      </c>
      <c r="O292" s="8">
        <v>115</v>
      </c>
      <c r="P292" s="391">
        <v>267</v>
      </c>
      <c r="Q292" s="394"/>
      <c r="R292" s="395" t="b">
        <f>IF(OR('Multi-Field'!AA269=Lists!$AC$42,'Multi-Field'!AA269=Lists!$AC$43),IF('Multi-Field'!Z269="x",(IF('Multi-Field'!AC269=Lists!$Q$11,Lists!$R$11,IF('Multi-Field'!AC269=Lists!$Q$12,Lists!$R$12,IF('Multi-Field'!AC269=Lists!$Q$13,Lists!$R$13,IF('Multi-Field'!AC269=Lists!$Q$14,Lists!$R$14))))),IF('Multi-Field'!X269="x",(IF('Multi-Field'!AC269=Lists!$Q$11,Lists!$S$11,IF('Multi-Field'!AC269=Lists!$Q$12,Lists!$S$12,IF('Multi-Field'!AC269=Lists!$Q$13,Lists!$S$13,IF('Multi-Field'!AC269=Lists!$Q$14,Lists!$S$14))))),IF('Multi-Field'!V269="x",(IF('Multi-Field'!AC269=Lists!$Q$11,Lists!$T$11,IF('Multi-Field'!AC269=Lists!$Q$12,Lists!$T$12,IF('Multi-Field'!AC269=Lists!$Q$13,Lists!$T$13,IF('Multi-Field'!AC269=Lists!$Q$14,Lists!$T$14))))),0))))</f>
        <v>0</v>
      </c>
      <c r="S292" s="395" t="str">
        <f t="shared" si="52"/>
        <v/>
      </c>
      <c r="T292" s="395"/>
      <c r="U292" s="396"/>
      <c r="AI292" s="384">
        <f>'[1]Multi-Field'!B288</f>
        <v>0</v>
      </c>
      <c r="AJ292" s="387" t="str">
        <f>IF(OR('[1]Multi-Field'!Q132=[1]Lists!$AC$42,'[1]Multi-Field'!Q132=[1]Lists!$AC$43),"x","")</f>
        <v/>
      </c>
      <c r="AK292" s="387" t="str">
        <f>IF(OR('[1]Multi-Field'!Q132=[1]Lists!$AC$6,'[1]Multi-Field'!Q132=$AC$2,'[1]Multi-Field'!Q132=$AC$4),"x","")</f>
        <v/>
      </c>
      <c r="AL292" s="387" t="str">
        <f>IF(OR('[1]Multi-Field'!Q132=[1]Lists!$AC$7,'[1]Multi-Field'!Q132=$AC$3,'[1]Multi-Field'!Q132=$AC$5),"x","")</f>
        <v/>
      </c>
      <c r="AM292" s="387" t="str">
        <f>IF(OR('[1]Multi-Field'!Q132=$AC$23,'[1]Multi-Field'!Q132=$AC$13,'[1]Multi-Field'!Q132=$AC$9,'[1]Multi-Field'!Q132=$AC$19,'[1]Multi-Field'!Q132=$AC$47),"x","")</f>
        <v/>
      </c>
      <c r="AN292" s="387" t="str">
        <f>IF(OR('[1]Multi-Field'!Q132=$AC$24,'[1]Multi-Field'!Q132=$AC$14,'[1]Multi-Field'!Q132=$AC$10,'[1]Multi-Field'!Q132=$AC$22,'[1]Multi-Field'!Q132=$AC$48),"x","")</f>
        <v/>
      </c>
      <c r="AO292" s="387" t="str">
        <f>IF(OR('[1]Multi-Field'!Q132=$AC$21,'[1]Multi-Field'!Q132=$AC$28,'[1]Multi-Field'!Q132=$AC$62,'[1]Multi-Field'!Q132=$AC$102,'[1]Multi-Field'!Q132=$AC$98),"x","")</f>
        <v/>
      </c>
      <c r="AP292" s="387" t="str">
        <f>IF(OR('[1]Multi-Field'!Q132=$AC$25,'[1]Multi-Field'!Q132=$AC$63,'[1]Multi-Field'!Q132=$AC$85,'[1]Multi-Field'!Q132=$AC$87,'[1]Multi-Field'!Q132=$AC$92,'[1]Multi-Field'!Q132=$AC$93),"x","")</f>
        <v/>
      </c>
      <c r="AQ292" s="387" t="str">
        <f>IF(OR('[1]Multi-Field'!Q132=$AC$20,'[1]Multi-Field'!Q132=$AC$27,'[1]Multi-Field'!Q132=$AC$58,'[1]Multi-Field'!Q132=$AC$86,'[1]Multi-Field'!Q132=$AC$103,'[1]Multi-Field'!Q132=$AC$94),"x","")</f>
        <v/>
      </c>
      <c r="AR292" s="387" t="str">
        <f>IF(OR('[1]Multi-Field'!Q132=$AC$35,'[1]Multi-Field'!Q132=$AC$40,'[1]Multi-Field'!Q132=$AC$45,),"x","")</f>
        <v/>
      </c>
      <c r="AS292" s="387" t="str">
        <f>IF(OR('[1]Multi-Field'!Q132=$AC$36,'[1]Multi-Field'!Q132=$AC$41,'[1]Multi-Field'!Q132=$AC$46,),"x","")</f>
        <v/>
      </c>
      <c r="AT292" s="387" t="str">
        <f>IF(OR('[1]Multi-Field'!Q132=$AC$52,'[1]Multi-Field'!Q132=$AC$53,'[1]Multi-Field'!Q132=$AC$54,'[1]Multi-Field'!Q132=$AC$55,'[1]Multi-Field'!Q132=$AC$68,'[1]Multi-Field'!Q132=$AC$69,'[1]Multi-Field'!Q132=$AC$74,'[1]Multi-Field'!Q132=$AC$71,'[1]Multi-Field'!Q132=$AC$70),"x","")</f>
        <v>x</v>
      </c>
      <c r="AU292" s="387" t="str">
        <f>IF('[1]Multi-Field'!Q132=$AC$72,"x","")</f>
        <v/>
      </c>
      <c r="AV292" s="387" t="str">
        <f>IF('[1]Multi-Field'!Q132=$AC$73,"x","")</f>
        <v/>
      </c>
      <c r="AW292" s="387" t="str">
        <f>IF('[1]Multi-Field'!Q132=$AC$83,"x","")</f>
        <v/>
      </c>
      <c r="AX292" s="387" t="str">
        <f>IF('[1]Multi-Field'!Q132=$AC$84,"x","")</f>
        <v/>
      </c>
      <c r="AY292" s="387" t="str">
        <f>IF('[1]Multi-Field'!Q132=$AC$97,"x","")</f>
        <v/>
      </c>
      <c r="AZ292" s="387" t="str">
        <f>IF('[1]Multi-Field'!Q132=$AC$99,"x","")</f>
        <v/>
      </c>
      <c r="BA292" s="387" t="str">
        <f>IF('[1]Multi-Field'!Q132=$AC$104,"x","")</f>
        <v/>
      </c>
      <c r="BB292" s="387" t="str">
        <f>IF('[1]Multi-Field'!Q132=$AC$105,"x","")</f>
        <v/>
      </c>
      <c r="BC292" s="388"/>
      <c r="BF292" s="411" t="s">
        <v>1458</v>
      </c>
      <c r="BG292" s="412">
        <v>3</v>
      </c>
      <c r="BH292" s="412">
        <v>3</v>
      </c>
      <c r="BI292" s="412">
        <v>4.5</v>
      </c>
      <c r="BJ292" s="409" t="e">
        <f>IF(AND('[1]Single Field'!#REF!=[1]Lists!BF292,'[1]Single Field'!#REF!="Drained"),"x",IF(AND('[1]Single Field'!#REF!=[1]Lists!BF292,'[1]Single Field'!#REF!="Undrained"),O,""))</f>
        <v>#REF!</v>
      </c>
      <c r="BK292" s="409" t="str">
        <f>IF(AND('[1]Multi-Field'!$E$3=[1]Lists!BF292,'[1]Multi-Field'!$F$3="Drained"),BI292,IF(AND('[1]Multi-Field'!$E$3=BF292,'[1]Multi-Field'!$F$3="undrained"),BH292,""))</f>
        <v/>
      </c>
      <c r="BL292" s="409" t="str">
        <f>IF(AND('[1]Multi-Field'!$E$4=BF292,'[1]Multi-Field'!$F$4="Drained"),BI292,IF(AND('[1]Multi-Field'!$E$4=BF292,'[1]Multi-Field'!$F$4="undrained"),BH292,""))</f>
        <v/>
      </c>
      <c r="BM292" s="409" t="str">
        <f>IF(AND('[1]Multi-Field'!$E$5=BF292,'[1]Multi-Field'!$F$5="Drained"),BI292,IF(AND('[1]Multi-Field'!$E$5=BF292,'[1]Multi-Field'!$F$5="undrained"),BH292,""))</f>
        <v/>
      </c>
      <c r="BN292" s="409" t="str">
        <f>IF(AND('[1]Multi-Field'!$E$6=BF292,'[1]Multi-Field'!$F$6="Drained"),BI292,IF(AND('[1]Multi-Field'!$E$6=BF292,'[1]Multi-Field'!$F$6="undrained"),BH292,""))</f>
        <v/>
      </c>
      <c r="BO292" s="409" t="str">
        <f>IF(AND('[1]Multi-Field'!$E$7=BF292,'[1]Multi-Field'!$F$7="Drained"),BI292,IF(AND('[1]Multi-Field'!$E$7=BF292,'[1]Multi-Field'!$F$7="undrained"),BH292,""))</f>
        <v/>
      </c>
      <c r="BP292" s="409" t="str">
        <f>IF(AND('[1]Multi-Field'!$E$8=BF292,'[1]Multi-Field'!$F$8="Drained"),BI292,IF(AND('[1]Multi-Field'!$E$8=BF292,'[1]Multi-Field'!$F$8="undrained"),BH292,""))</f>
        <v/>
      </c>
      <c r="BQ292" s="409" t="str">
        <f>IF(AND('[1]Multi-Field'!$E$9=BF292,'[1]Multi-Field'!$F$9="Drained"),BI292,IF(AND('[1]Multi-Field'!$E$9=BF292,'[1]Multi-Field'!$F$9="undrained"),BH292,""))</f>
        <v/>
      </c>
      <c r="BR292" s="409" t="str">
        <f>IF(AND('[1]Multi-Field'!$E$10=BF292,'[1]Multi-Field'!$F$10="Drained"),BI292,IF(AND('[1]Multi-Field'!$E$10=BF292,'[1]Multi-Field'!$F$10="undrained"),BH292,""))</f>
        <v/>
      </c>
      <c r="BS292" s="409" t="str">
        <f>IF(AND('[1]Multi-Field'!$E$11=BF292,'[1]Multi-Field'!$F$11="Drained"),BI292,IF(AND('[1]Multi-Field'!$E$11=BF292,'[1]Multi-Field'!$F$11="undrained"),BH292,""))</f>
        <v/>
      </c>
      <c r="BT292" s="409" t="str">
        <f>IF(AND('[1]Multi-Field'!$E$12=BF292,'[1]Multi-Field'!$F$12="Drained"),BI292,IF(AND('[1]Multi-Field'!$E$12=BF292,'[1]Multi-Field'!$F$12="undrained"),BH292,""))</f>
        <v/>
      </c>
      <c r="BU292" s="409" t="str">
        <f>IF(AND('[1]Multi-Field'!$E$13=BF292,'[1]Multi-Field'!$F$13="Drained"),BI292,IF(AND('[1]Multi-Field'!$E$3=BF292,'[1]Multi-Field'!$F$13="undrained"),BH292,""))</f>
        <v/>
      </c>
      <c r="BV292" s="409" t="str">
        <f>IF(AND('[1]Multi-Field'!$E$14=BF292,'[1]Multi-Field'!$F$14="Drained"),BI292,IF(AND('[1]Multi-Field'!$E$14=BF292,'[1]Multi-Field'!$F$14="undrained"),BH292,""))</f>
        <v/>
      </c>
      <c r="BW292" s="409" t="str">
        <f>IF(AND('[1]Multi-Field'!$E$15=BF292,'[1]Multi-Field'!$F$15="Drained"),BI292,IF(AND('[1]Multi-Field'!$E$15=BF292,'[1]Multi-Field'!$F$15="undrained"),BH292,""))</f>
        <v/>
      </c>
      <c r="BX292" s="409" t="str">
        <f>IF(AND('[1]Multi-Field'!$E$16=[1]Lists!BF292,'[1]Multi-Field'!$F$16="Drained"),BI292,IF(AND('[1]Multi-Field'!$E$16=[1]Lists!BF292,'[1]Multi-Field'!$F$16="undrained"),BH292,""))</f>
        <v/>
      </c>
      <c r="BY292" s="409" t="str">
        <f>IF(AND('[1]Multi-Field'!$E$17=[1]Lists!BF292,'[1]Multi-Field'!$F$17="Drained"),BI292,IF(AND('[1]Multi-Field'!$E$17=[1]Lists!BF292,'[1]Multi-Field'!$F$17="undrained"),BH292,""))</f>
        <v/>
      </c>
      <c r="BZ292" s="409" t="str">
        <f>IF(AND('[1]Multi-Field'!$E$18=[1]Lists!BF292,'[1]Multi-Field'!$F$18="Drained"),BI292,IF(AND('[1]Multi-Field'!$E$18=[1]Lists!BF292,'[1]Multi-Field'!$F$18="undrained"),BH292,""))</f>
        <v/>
      </c>
      <c r="CA292" s="409" t="str">
        <f>IF(AND('[1]Multi-Field'!$E$19=[1]Lists!BF292,'[1]Multi-Field'!$F$19="Drained"),BI292,IF(AND('[1]Multi-Field'!$E$19=[1]Lists!BF292,'[1]Multi-Field'!$F$19="undrained"),BH292,""))</f>
        <v/>
      </c>
      <c r="CB292" s="409" t="str">
        <f>IF(AND('[1]Multi-Field'!$E$20=[1]Lists!BF292,'[1]Multi-Field'!$F$20="Drained"),BI292,IF(AND('[1]Multi-Field'!$E$20=[1]Lists!BF292,'[1]Multi-Field'!$F$20="undrained"),BH292,""))</f>
        <v/>
      </c>
      <c r="CC292" s="409" t="str">
        <f>IF(AND('[1]Multi-Field'!$E$21=[1]Lists!BF292,'[1]Multi-Field'!$F$21="Drained"),BI292,IF(AND('[1]Multi-Field'!$E$21=[1]Lists!BF292,'[1]Multi-Field'!$F$21="undrained"),BH292,""))</f>
        <v/>
      </c>
      <c r="CD292" s="409" t="str">
        <f>IF(AND('[1]Multi-Field'!$E$22=[1]Lists!BF292,'[1]Multi-Field'!$F$22="Drained"),BI292,IF(AND('[1]Multi-Field'!$E$22=[1]Lists!BF292,'[1]Multi-Field'!$F$22="undrained"),BH292,""))</f>
        <v/>
      </c>
      <c r="CE292" s="409" t="str">
        <f>IF(AND('[1]Multi-Field'!$E$23=[1]Lists!BF292,'[1]Multi-Field'!$F$23="Drained"),BI292,IF(AND('[1]Multi-Field'!$E$23=[1]Lists!BF292,'[1]Multi-Field'!$F$23="undrained"),BH292,""))</f>
        <v/>
      </c>
      <c r="CF292" s="409" t="str">
        <f>IF(AND('[1]Multi-Field'!$E$24=[1]Lists!BF292,'[1]Multi-Field'!$F$24="Drained"),BI292,IF(AND('[1]Multi-Field'!$E$24=[1]Lists!BF292,'[1]Multi-Field'!$F$24="undrained"),BH292,""))</f>
        <v/>
      </c>
      <c r="CG292" s="409" t="str">
        <f>IF(AND('[1]Multi-Field'!$E$25=[1]Lists!BF292,'[1]Multi-Field'!$F$25="Drained"),BI292,IF(AND('[1]Multi-Field'!$E$25=[1]Lists!BF292,'[1]Multi-Field'!$F$25="undrained"),BH292,""))</f>
        <v/>
      </c>
      <c r="CH292" s="409" t="str">
        <f>IF(AND('[1]Multi-Field'!$E$26=[1]Lists!BF292,'[1]Multi-Field'!$F$26="Drained"),BI292,IF(AND('[1]Multi-Field'!$E$26=[1]Lists!BF292,'[1]Multi-Field'!$F$26="undrained"),BH292,""))</f>
        <v/>
      </c>
      <c r="CI292" s="409" t="str">
        <f>IF(AND('[1]Multi-Field'!$E$27=[1]Lists!BF292,'[1]Multi-Field'!$F$27="Drained"),BI292,IF(AND('[1]Multi-Field'!$E$27=[1]Lists!BF292,'[1]Multi-Field'!$F$27="undrained"),BH292,""))</f>
        <v/>
      </c>
      <c r="CJ292" s="409" t="str">
        <f>IF(AND('[1]Multi-Field'!$E$28=[1]Lists!BF292,'[1]Multi-Field'!$F$28="Drained"),BI292,IF(AND('[1]Multi-Field'!$E$28=[1]Lists!BF292,'[1]Multi-Field'!$F$28="undrained"),BH292,""))</f>
        <v/>
      </c>
      <c r="CK292" s="409" t="str">
        <f>IF(AND('[1]Multi-Field'!$E$29=[1]Lists!BF292,'[1]Multi-Field'!$F$29="Drained"),BI292,IF(AND('[1]Multi-Field'!$E$29=[1]Lists!BF292,'[1]Multi-Field'!$F$29="undrained"),BH292,""))</f>
        <v/>
      </c>
      <c r="CL292" s="409" t="str">
        <f>IF(AND('[1]Multi-Field'!$E$30=[1]Lists!BF292,'[1]Multi-Field'!$F$30="Drained"),BI292,IF(AND('[1]Multi-Field'!$E$30=[1]Lists!BF292,'[1]Multi-Field'!$F$30="undrained"),BH292,""))</f>
        <v/>
      </c>
      <c r="CM292" s="409" t="str">
        <f>IF(AND('[1]Multi-Field'!$E$31=[1]Lists!BF292,'[1]Multi-Field'!$F$31="Drained"),BI292,IF(AND('[1]Multi-Field'!$E$31=[1]Lists!BF292,'[1]Multi-Field'!$F$31="undrained"),BH292,""))</f>
        <v/>
      </c>
      <c r="CN292" s="409" t="str">
        <f>IF(AND('[1]Multi-Field'!$E$32=[1]Lists!BF292,'[1]Multi-Field'!$F$32="Drained"),BI292,IF(AND('[1]Multi-Field'!$E$32=[1]Lists!BF292,'[1]Multi-Field'!$F$32="undrained"),BH292,""))</f>
        <v/>
      </c>
      <c r="CO292" s="409" t="str">
        <f>IF(AND('[1]Multi-Field'!$E$33=[1]Lists!BF292,'[1]Multi-Field'!$F$33="Drained"),BI292,IF(AND('[1]Multi-Field'!$E$33=[1]Lists!BF292,'[1]Multi-Field'!$F$33="undrained"),BH292,""))</f>
        <v/>
      </c>
      <c r="CP292" s="409" t="str">
        <f>IF(AND('[1]Multi-Field'!$E$34=[1]Lists!BF292,'[1]Multi-Field'!$F$34="Drained"),BI292,IF(AND('[1]Multi-Field'!$E$34=[1]Lists!BF292,'[1]Multi-Field'!$F$34="undrained"),BH292,""))</f>
        <v/>
      </c>
      <c r="CQ292" s="409" t="str">
        <f>IF(AND('[1]Multi-Field'!$E$35=[1]Lists!BF292,'[1]Multi-Field'!$F$35="Drained"),BI292,IF(AND('[1]Multi-Field'!$E$35=[1]Lists!BF292,'[1]Multi-Field'!$F$35="undrained"),BH292,""))</f>
        <v/>
      </c>
      <c r="CR292" s="409" t="str">
        <f>IF(AND('[1]Multi-Field'!$E$36=[1]Lists!BF292,'[1]Multi-Field'!$F$36="Drained"),BI292,IF(AND('[1]Multi-Field'!$E$36=[1]Lists!BF292,'[1]Multi-Field'!$F$36="undrained"),BH292,""))</f>
        <v/>
      </c>
      <c r="CS292" s="409" t="str">
        <f>IF(AND('[1]Multi-Field'!$E$37=[1]Lists!BF292,'[1]Multi-Field'!$F$37="Drained"),BI292,IF(AND('[1]Multi-Field'!$E$37=[1]Lists!BF292,'[1]Multi-Field'!$F$37="undrained"),BH292,""))</f>
        <v/>
      </c>
      <c r="CT292" s="409" t="str">
        <f>IF(AND('[1]Multi-Field'!$E$38=[1]Lists!BF292,'[1]Multi-Field'!$F$38="Drained"),BI292,IF(AND('[1]Multi-Field'!$E$38=[1]Lists!BF292,'[1]Multi-Field'!$F$38="undrained"),BH292,""))</f>
        <v/>
      </c>
      <c r="CU292" s="409" t="str">
        <f>IF(AND('[1]Multi-Field'!$E$39=[1]Lists!BF292,'[1]Multi-Field'!$F$39="Drained"),BI292,IF(AND('[1]Multi-Field'!$E$39=[1]Lists!BF292,'[1]Multi-Field'!$F$39="undrained"),BH292,""))</f>
        <v/>
      </c>
      <c r="CV292" s="409" t="str">
        <f>IF(AND('[1]Multi-Field'!$E$40=[1]Lists!BF292,'[1]Multi-Field'!$F$40="Drained"),BI292,IF(AND('[1]Multi-Field'!$E$40=[1]Lists!BF292,'[1]Multi-Field'!$F$40="undrained"),BH292,""))</f>
        <v/>
      </c>
      <c r="CW292" s="409" t="str">
        <f>IF(AND('[1]Multi-Field'!$E$41=[1]Lists!BF292,'[1]Multi-Field'!$F$40="Drained"),BI292,IF(AND('[1]Multi-Field'!$E$40=[1]Lists!BF292,'[1]Multi-Field'!$F$40="undrained"),BH292,""))</f>
        <v/>
      </c>
      <c r="CX292" s="409" t="str">
        <f>IF(AND('[1]Multi-Field'!$E$42=[1]Lists!BF292,'[1]Multi-Field'!$F$42="Drained"),BI292,IF(AND('[1]Multi-Field'!$E$42=[1]Lists!BF292,'[1]Multi-Field'!$F$42="undrained"),BH292,""))</f>
        <v/>
      </c>
      <c r="CY292" s="409" t="str">
        <f>IF(AND('[1]Multi-Field'!$E$43=[1]Lists!BF292,'[1]Multi-Field'!$F$43="Drained"),BI292,IF(AND('[1]Multi-Field'!$E$43=[1]Lists!BF292,'[1]Multi-Field'!$F$43="undrained"),BH292,""))</f>
        <v/>
      </c>
      <c r="CZ292" s="409" t="str">
        <f>IF(AND('[1]Multi-Field'!$E$44=[1]Lists!BF292,'[1]Multi-Field'!$F$44="Drained"),BI292,IF(AND('[1]Multi-Field'!$E$44=[1]Lists!BF292,'[1]Multi-Field'!$F$44="undrained"),BH292,""))</f>
        <v/>
      </c>
      <c r="DA292" s="409" t="str">
        <f>IF(AND('[1]Multi-Field'!$E$45=[1]Lists!BF292,'[1]Multi-Field'!$F$45="Drained"),BI292,IF(AND('[1]Multi-Field'!$E$45=[1]Lists!BF292,'[1]Multi-Field'!$F$45="undrained"),BH292,""))</f>
        <v/>
      </c>
      <c r="DB292" s="409" t="str">
        <f>IF(AND('[1]Multi-Field'!$E$46=[1]Lists!BF292,'[1]Multi-Field'!$F$46="Drained"),BI292,IF(AND('[1]Multi-Field'!$E$46=[1]Lists!BF292,'[1]Multi-Field'!$F$46="undrained"),BH292,""))</f>
        <v/>
      </c>
      <c r="DC292" s="409" t="str">
        <f>IF(AND('[1]Multi-Field'!$E$47=[1]Lists!BF292,'[1]Multi-Field'!$F$47="Drained"),BI292,IF(AND('[1]Multi-Field'!$E$47=[1]Lists!BF292,'[1]Multi-Field'!$F$47="undrained"),BH292,""))</f>
        <v/>
      </c>
      <c r="DD292" s="409" t="str">
        <f>IF(AND('[1]Multi-Field'!$E$48=[1]Lists!BF292,'[1]Multi-Field'!$F$48="Drained"),BI292,IF(AND('[1]Multi-Field'!$E$48=[1]Lists!BF292,'[1]Multi-Field'!$F$48="undrained"),BH292,""))</f>
        <v/>
      </c>
      <c r="DE292" s="409" t="str">
        <f>IF(AND('[1]Multi-Field'!$E$49=[1]Lists!BF292,'[1]Multi-Field'!$F$49="Drained"),BI292,IF(AND('[1]Multi-Field'!$E$49=[1]Lists!BF292,'[1]Multi-Field'!$F$9="undrained"),BH292,""))</f>
        <v/>
      </c>
      <c r="DF292" s="409" t="str">
        <f>IF(AND('[1]Multi-Field'!$E$50=[1]Lists!BF292,'[1]Multi-Field'!$F$50="Drained"),BI292,IF(AND('[1]Multi-Field'!$E$50=[1]Lists!BF292,'[1]Multi-Field'!$F$50="undrained"),BH292,""))</f>
        <v/>
      </c>
      <c r="DG292" s="409" t="str">
        <f>IF(AND('[1]Multi-Field'!$E$51=[1]Lists!BF292,'[1]Multi-Field'!$F$51="Drained"),BI292,IF(AND('[1]Multi-Field'!$E$51=[1]Lists!BF292,'[1]Multi-Field'!$F$51="undrained"),BH292,""))</f>
        <v/>
      </c>
      <c r="DH292" s="409" t="str">
        <f>IF(AND('[1]Multi-Field'!$E$52=[1]Lists!BF292,'[1]Multi-Field'!$F$52="Drained"),BI292,IF(AND('[1]Multi-Field'!$E$52=[1]Lists!BF292,'[1]Multi-Field'!$F$52="undrained"),BH292,""))</f>
        <v/>
      </c>
      <c r="DI292" s="409" t="str">
        <f>IF(AND('[1]Multi-Field'!$E$53=[1]Lists!BF292,'[1]Multi-Field'!$F$53="Drained"),BI292,IF(AND('[1]Multi-Field'!$E$53=[1]Lists!BF292,'[1]Multi-Field'!$F$53="undrained"),BH292,""))</f>
        <v/>
      </c>
      <c r="DJ292" s="409" t="str">
        <f>IF(AND('[1]Multi-Field'!$E$54=[1]Lists!BF292,'[1]Multi-Field'!$F$54="Drained"),BI292,IF(AND('[1]Multi-Field'!$E$54=[1]Lists!BF292,'[1]Multi-Field'!$F$54="undrained"),BH292,""))</f>
        <v/>
      </c>
      <c r="DK292" s="409" t="str">
        <f>IF(AND('[1]Multi-Field'!$E$55=[1]Lists!BF292,'[1]Multi-Field'!$F$55="Drained"),BI292,IF(AND('[1]Multi-Field'!$E$55=[1]Lists!BF292,'[1]Multi-Field'!$F$55="undrained"),BH292,""))</f>
        <v/>
      </c>
      <c r="DL292" s="409" t="str">
        <f>IF(AND('[1]Multi-Field'!$E$56=[1]Lists!BF292,'[1]Multi-Field'!$F$56="Drained"),BI292,IF(AND('[1]Multi-Field'!$E$56=[1]Lists!BF292,'[1]Multi-Field'!$F$56="undrained"),BH292,""))</f>
        <v/>
      </c>
      <c r="DM292" s="409" t="str">
        <f>IF(AND('[1]Multi-Field'!$E$57=[1]Lists!BF292,'[1]Multi-Field'!$F$57="Drained"),BI292,IF(AND('[1]Multi-Field'!$E$57=[1]Lists!BF292,'[1]Multi-Field'!$F$57="undrained"),BH292,""))</f>
        <v/>
      </c>
      <c r="DN292" s="409" t="str">
        <f>IF(AND('[1]Multi-Field'!$E$58=[1]Lists!BF292,'[1]Multi-Field'!$F$58="Drained"),BI292,IF(AND('[1]Multi-Field'!$E$58=[1]Lists!BF292,'[1]Multi-Field'!$F$58="undrained"),BH292,""))</f>
        <v/>
      </c>
      <c r="DO292" s="409" t="str">
        <f>IF(AND('[1]Multi-Field'!$E$59=[1]Lists!BF292,'[1]Multi-Field'!$F$59="Drained"),BI292,IF(AND('[1]Multi-Field'!$E$59=[1]Lists!BF292,'[1]Multi-Field'!$F$59="undrained"),BH292,""))</f>
        <v/>
      </c>
      <c r="DP292" s="409" t="str">
        <f>IF(AND('[1]Multi-Field'!$E$60=[1]Lists!BF292,'[1]Multi-Field'!$F$60="Drained"),BI292,IF(AND('[1]Multi-Field'!$E$60=[1]Lists!BF292,'[1]Multi-Field'!$F$60="undrained"),BH292,""))</f>
        <v/>
      </c>
      <c r="DQ292" s="409" t="str">
        <f>IF(AND('[1]Multi-Field'!$E$61=[1]Lists!BF292,'[1]Multi-Field'!$F$61="Drained"),BI292,IF(AND('[1]Multi-Field'!$E$61=[1]Lists!BF292,'[1]Multi-Field'!$F$61="undrained"),BH292,""))</f>
        <v/>
      </c>
      <c r="DR292" s="409" t="str">
        <f>IF(AND('[1]Multi-Field'!$E$62=[1]Lists!BF292,'[1]Multi-Field'!$F$62="Drained"),BI292,IF(AND('[1]Multi-Field'!$E$62=[1]Lists!BF292,'[1]Multi-Field'!$F$62="undrained"),BH292,""))</f>
        <v/>
      </c>
      <c r="DS292" s="409" t="str">
        <f>IF(AND('[1]Multi-Field'!$E$63=[1]Lists!BF292,'[1]Multi-Field'!$F$63="Drained"),BI292,IF(AND('[1]Multi-Field'!$E$63=[1]Lists!BF292,'[1]Multi-Field'!$F$63="undrained"),BH292,""))</f>
        <v/>
      </c>
      <c r="DT292" s="409" t="str">
        <f>IF(AND('[1]Multi-Field'!$E$64=[1]Lists!BF292,'[1]Multi-Field'!$F$64="Drained"),BI292,IF(AND('[1]Multi-Field'!$E$64=[1]Lists!BF292,'[1]Multi-Field'!$F$64="undrained"),BH292,""))</f>
        <v/>
      </c>
      <c r="DU292" s="409" t="str">
        <f>IF(AND('[1]Multi-Field'!$E$65=[1]Lists!BF292,'[1]Multi-Field'!$F$65="Drained"),BI292,IF(AND('[1]Multi-Field'!$E$65=[1]Lists!BF292,'[1]Multi-Field'!$F$65="undrained"),BH292,""))</f>
        <v/>
      </c>
      <c r="DV292" s="409" t="str">
        <f>IF(AND('[1]Multi-Field'!$E$66=[1]Lists!BF292,'[1]Multi-Field'!$F$66="Drained"),BI292,IF(AND('[1]Multi-Field'!$E$66=[1]Lists!BF292,'[1]Multi-Field'!$F$66="undrained"),BH292,""))</f>
        <v/>
      </c>
      <c r="DW292" s="409" t="str">
        <f>IF(AND('[1]Multi-Field'!$E$67=[1]Lists!BF292,'[1]Multi-Field'!$F$67="Drained"),BI292,IF(AND('[1]Multi-Field'!$E$67=[1]Lists!BF292,'[1]Multi-Field'!$F$67="undrained"),BH292,""))</f>
        <v/>
      </c>
      <c r="DX292" s="409" t="str">
        <f>IF(AND('[1]Multi-Field'!$E$68=[1]Lists!BF292,'[1]Multi-Field'!$F$68="Drained"),BI292,IF(AND('[1]Multi-Field'!$E$68=[1]Lists!BF292,'[1]Multi-Field'!$F$68="undrained"),BH292,""))</f>
        <v/>
      </c>
      <c r="DY292" s="409" t="str">
        <f>IF(AND('[1]Multi-Field'!$E$69=[1]Lists!BF292,'[1]Multi-Field'!$F$69="Drained"),BI292,IF(AND('[1]Multi-Field'!$E$69=[1]Lists!BF292,'[1]Multi-Field'!$F$69="undrained"),BH292,""))</f>
        <v/>
      </c>
      <c r="DZ292" s="409" t="str">
        <f>IF(AND('[1]Multi-Field'!$E$70=[1]Lists!BF292,'[1]Multi-Field'!$F$70="Drained"),BI292,IF(AND('[1]Multi-Field'!$E$70=[1]Lists!BF292,'[1]Multi-Field'!$F$70="undrained"),BH292,""))</f>
        <v/>
      </c>
      <c r="EA292" s="409" t="str">
        <f>IF(AND('[1]Multi-Field'!$E$71=[1]Lists!BF292,'[1]Multi-Field'!$F$71="Drained"),BI292,IF(AND('[1]Multi-Field'!$E$71=[1]Lists!BF292,'[1]Multi-Field'!$F$71="undrained"),BH292,""))</f>
        <v/>
      </c>
      <c r="EB292" s="409" t="str">
        <f>IF(AND('[1]Multi-Field'!$E$72=[1]Lists!BF292,'[1]Multi-Field'!$F$72="Drained"),BI292,IF(AND('[1]Multi-Field'!$E$72=[1]Lists!BF292,'[1]Multi-Field'!$F$72="undrained"),BH292,""))</f>
        <v/>
      </c>
      <c r="EC292" s="409" t="str">
        <f>IF(AND('[1]Multi-Field'!$E$73=[1]Lists!BF292,'[1]Multi-Field'!$F$73="Drained"),BI292,IF(AND('[1]Multi-Field'!$E$73=[1]Lists!BF292,'[1]Multi-Field'!$F$73="undrained"),BH292,""))</f>
        <v/>
      </c>
      <c r="ED292" s="409" t="str">
        <f>IF(AND('[1]Multi-Field'!$E$74=[1]Lists!BF292,'[1]Multi-Field'!$F$74="Drained"),BI292,IF(AND('[1]Multi-Field'!$E$74=[1]Lists!BF292,'[1]Multi-Field'!$F$74="undrained"),BH292,""))</f>
        <v/>
      </c>
      <c r="EE292" s="409" t="str">
        <f>IF(AND('[1]Multi-Field'!$E$75=[1]Lists!BF292,'[1]Multi-Field'!$F$75="Drained"),BI292,IF(AND('[1]Multi-Field'!$E$75=[1]Lists!BF292,'[1]Multi-Field'!$F$75="undrained"),BH292,""))</f>
        <v/>
      </c>
      <c r="EF292" s="409" t="str">
        <f>IF(AND('[1]Multi-Field'!$E$76=[1]Lists!BF292,'[1]Multi-Field'!$F$76="Drained"),BI292,IF(AND('[1]Multi-Field'!$E$76=[1]Lists!BF292,'[1]Multi-Field'!$F$6="undrained"),BH292,""))</f>
        <v/>
      </c>
      <c r="EG292" s="409" t="str">
        <f>IF(AND('[1]Multi-Field'!$E$77=[1]Lists!BF292,'[1]Multi-Field'!$F$77="Drained"),BI292,IF(AND('[1]Multi-Field'!$E$77=[1]Lists!BF292,'[1]Multi-Field'!$F$77="undrained"),BH292,""))</f>
        <v/>
      </c>
      <c r="EH292" s="409" t="str">
        <f>IF(AND('[1]Multi-Field'!$E$78=[1]Lists!BF292,'[1]Multi-Field'!$F$78="Drained"),BI292,IF(AND('[1]Multi-Field'!$E$78=[1]Lists!BF292,'[1]Multi-Field'!$F$78="undrained"),BH292,""))</f>
        <v/>
      </c>
      <c r="EI292" s="409" t="str">
        <f>IF(AND('[1]Multi-Field'!$E$79=[1]Lists!BF292,'[1]Multi-Field'!$F$79="Drained"),BI292,IF(AND('[1]Multi-Field'!$E$79=[1]Lists!BF292,'[1]Multi-Field'!$F$79="undrained"),BH292,""))</f>
        <v/>
      </c>
      <c r="EJ292" s="409" t="str">
        <f>IF(AND('[1]Multi-Field'!$E$80=[1]Lists!BF292,'[1]Multi-Field'!$F$80="Drained"),BI292,IF(AND('[1]Multi-Field'!$E$80=[1]Lists!BF292,'[1]Multi-Field'!$F$80="undrained"),BH292,""))</f>
        <v/>
      </c>
      <c r="EK292" s="409" t="str">
        <f>IF(AND('[1]Multi-Field'!$E$81=[1]Lists!BF292,'[1]Multi-Field'!$F$81="Drained"),BI292,IF(AND('[1]Multi-Field'!$E$81=[1]Lists!BF292,'[1]Multi-Field'!$F$81="undrained"),BH292,""))</f>
        <v/>
      </c>
      <c r="EL292" s="409" t="str">
        <f>IF(AND('[1]Multi-Field'!$E$82=[1]Lists!BF292,'[1]Multi-Field'!$F$82="Drained"),BI292,IF(AND('[1]Multi-Field'!$E$82=[1]Lists!BF292,'[1]Multi-Field'!$F$82="undrained"),BH292,""))</f>
        <v/>
      </c>
      <c r="EM292" s="409" t="str">
        <f>IF(AND('[1]Multi-Field'!$E$83=[1]Lists!BF292,'[1]Multi-Field'!$F$83="Drained"),BI292,IF(AND('[1]Multi-Field'!$E$83=[1]Lists!BF292,'[1]Multi-Field'!$F$83="undrained"),BH292,""))</f>
        <v/>
      </c>
      <c r="EN292" s="409" t="str">
        <f>IF(AND('[1]Multi-Field'!$E$84=[1]Lists!BF292,'[1]Multi-Field'!$F$84="Drained"),BI292,IF(AND('[1]Multi-Field'!$E$84=[1]Lists!BF292,'[1]Multi-Field'!$F$84="undrained"),BH292,""))</f>
        <v/>
      </c>
      <c r="EO292" s="409" t="str">
        <f>IF(AND('[1]Multi-Field'!$E$85=[1]Lists!BF292,'[1]Multi-Field'!$F$85="Drained"),BI292,IF(AND('[1]Multi-Field'!$E$85=[1]Lists!BF292,'[1]Multi-Field'!$F$85="undrained"),BH292,""))</f>
        <v/>
      </c>
      <c r="EP292" s="409" t="str">
        <f>IF(AND('[1]Multi-Field'!$E$86=[1]Lists!BF292,'[1]Multi-Field'!$F$86="Drained"),BI292,IF(AND('[1]Multi-Field'!$E$86=[1]Lists!BF292,'[1]Multi-Field'!$F$86="undrained"),BH292,""))</f>
        <v/>
      </c>
      <c r="EQ292" s="409" t="str">
        <f>IF(AND('[1]Multi-Field'!$E$87=[1]Lists!BF292,'[1]Multi-Field'!$F$87="Drained"),BI292,IF(AND('[1]Multi-Field'!$E$87=[1]Lists!BF292,'[1]Multi-Field'!$F$87="undrained"),BH292,""))</f>
        <v/>
      </c>
      <c r="ER292" s="409" t="str">
        <f>IF(AND('[1]Multi-Field'!$E$88=[1]Lists!BF292,'[1]Multi-Field'!$F$88="Drained"),BI292,IF(AND('[1]Multi-Field'!$E$88=[1]Lists!BF292,'[1]Multi-Field'!$F$88="undrained"),BH292,""))</f>
        <v/>
      </c>
      <c r="ES292" s="409" t="str">
        <f>IF(AND('[1]Multi-Field'!$E$89=[1]Lists!BF292,'[1]Multi-Field'!$F$89="Drained"),BI292,IF(AND('[1]Multi-Field'!$E$89=[1]Lists!BF292,'[1]Multi-Field'!$F$89="undrained"),BH292,""))</f>
        <v/>
      </c>
      <c r="ET292" s="409" t="str">
        <f>IF(AND('[1]Multi-Field'!$E$90=[1]Lists!BF292,'[1]Multi-Field'!$F$90="Drained"),BI292,IF(AND('[1]Multi-Field'!$E$90=[1]Lists!BF292,'[1]Multi-Field'!$F$90="undrained"),BH292,""))</f>
        <v/>
      </c>
      <c r="EU292" s="409" t="str">
        <f>IF(AND('[1]Multi-Field'!$E$91=[1]Lists!BF292,'[1]Multi-Field'!$F$91="Drained"),BI292,IF(AND('[1]Multi-Field'!$E$91=[1]Lists!BF292,'[1]Multi-Field'!$F$91="undrained"),BH292,""))</f>
        <v/>
      </c>
      <c r="EV292" s="409" t="str">
        <f>IF(AND('[1]Multi-Field'!$E$92=[1]Lists!BF292,'[1]Multi-Field'!$F$92="Drained"),BI292,IF(AND('[1]Multi-Field'!$E$92=[1]Lists!BF292,'[1]Multi-Field'!$F$92="undrained"),BH292,""))</f>
        <v/>
      </c>
      <c r="EW292" s="409" t="str">
        <f>IF(AND('[1]Multi-Field'!$E$93=[1]Lists!BF292,'[1]Multi-Field'!$F$93="Drained"),BI292,IF(AND('[1]Multi-Field'!$E$93=[1]Lists!BF292,'[1]Multi-Field'!$F$93="undrained"),BH292,""))</f>
        <v/>
      </c>
      <c r="EX292" s="409" t="str">
        <f>IF(AND('[1]Multi-Field'!$E$94=[1]Lists!BF292,'[1]Multi-Field'!$F$94="Drained"),BI292,IF(AND('[1]Multi-Field'!$E$94=[1]Lists!BF292,'[1]Multi-Field'!$F$94="undrained"),BH292,""))</f>
        <v/>
      </c>
      <c r="EY292" s="409" t="str">
        <f>IF(AND('[1]Multi-Field'!$E$95=[1]Lists!BF292,'[1]Multi-Field'!$F$95="Drained"),BI292,IF(AND('[1]Multi-Field'!$E$95=[1]Lists!BF292,'[1]Multi-Field'!$F$95="undrained"),BH292,""))</f>
        <v/>
      </c>
      <c r="EZ292" s="409" t="str">
        <f>IF(AND('[1]Multi-Field'!$E$96=[1]Lists!BF292,'[1]Multi-Field'!$F$96="Drained"),BI292,IF(AND('[1]Multi-Field'!$E$96=[1]Lists!BF292,'[1]Multi-Field'!$F$96="undrained"),BH292,""))</f>
        <v/>
      </c>
      <c r="FA292" s="409" t="str">
        <f>IF(AND('[1]Multi-Field'!$E$97=[1]Lists!BF292,'[1]Multi-Field'!$F$97="Drained"),BI292,IF(AND('[1]Multi-Field'!$E$97=[1]Lists!BF292,'[1]Multi-Field'!$F$97="undrained"),BH292,""))</f>
        <v/>
      </c>
      <c r="FB292" s="409" t="str">
        <f>IF(AND('[1]Multi-Field'!$E$98=[1]Lists!BF292,'[1]Multi-Field'!$F$98="Drained"),BI292,IF(AND('[1]Multi-Field'!$E$98=[1]Lists!BF292,'[1]Multi-Field'!$F$98="undrained"),BH292,""))</f>
        <v/>
      </c>
      <c r="FC292" s="409" t="str">
        <f>IF(AND('[1]Multi-Field'!$E$99=[1]Lists!BF292,'[1]Multi-Field'!$F$99="Drained"),BI292,IF(AND('[1]Multi-Field'!$E$99=[1]Lists!BF292,'[1]Multi-Field'!$F$99="undrained"),BH292,""))</f>
        <v/>
      </c>
      <c r="FD292" s="409" t="str">
        <f>IF(AND('[1]Multi-Field'!$E$100=[1]Lists!BF292,'[1]Multi-Field'!$F$100="Drained"),BI292,IF(AND('[1]Multi-Field'!$E$100=[1]Lists!BF292,'[1]Multi-Field'!$F$100="undrained"),BH292,""))</f>
        <v/>
      </c>
      <c r="FE292" s="409" t="str">
        <f>IF(AND('[1]Multi-Field'!$E$101=[1]Lists!BF292,'[1]Multi-Field'!$F$101="Drained"),BI292,IF(AND('[1]Multi-Field'!$E$101=[1]Lists!BF292,'[1]Multi-Field'!$F$101="undrained"),BH292,""))</f>
        <v/>
      </c>
      <c r="FF292" s="409" t="str">
        <f>IF(AND('[1]Multi-Field'!$E$102=[1]Lists!BF292,'[1]Multi-Field'!$F$102="Drained"),BI292,IF(AND('[1]Multi-Field'!$E$102=[1]Lists!BF292,'[1]Multi-Field'!$F$102="undrained"),BH292,""))</f>
        <v/>
      </c>
      <c r="FG292" s="409" t="str">
        <f>IF(AND('[1]Multi-Field'!$E$103=[1]Lists!BF292,'[1]Multi-Field'!$F$103="Drained"),BI292,IF(AND('[1]Multi-Field'!$E$103=[1]Lists!BF292,'[1]Multi-Field'!$F$103="undrained"),BH292,""))</f>
        <v/>
      </c>
      <c r="FH292" s="409" t="str">
        <f>IF(AND('[1]Multi-Field'!$E$104=[1]Lists!BF292,'[1]Multi-Field'!$F$104="Drained"),BI292,IF(AND('[1]Multi-Field'!$E$104=[1]Lists!BF292,'[1]Multi-Field'!$F$104="undrained"),BH292,""))</f>
        <v/>
      </c>
      <c r="FI292" s="409" t="str">
        <f>IF(AND('[1]Multi-Field'!$E$105=[1]Lists!BF292,'[1]Multi-Field'!$F$105="Drained"),BI292,IF(AND('[1]Multi-Field'!$E$105=[1]Lists!BF292,'[1]Multi-Field'!$F$105="undrained"),BH292,""))</f>
        <v/>
      </c>
      <c r="FJ292" s="409" t="str">
        <f>IF(AND('[1]Multi-Field'!$E$106=[1]Lists!BF292,'[1]Multi-Field'!$F$106="Drained"),BI292,IF(AND('[1]Multi-Field'!$E$106=[1]Lists!BF292,'[1]Multi-Field'!$F$106="undrained"),BH292,""))</f>
        <v/>
      </c>
      <c r="FK292" s="409" t="str">
        <f>IF(AND('[1]Multi-Field'!$E$107=[1]Lists!BF292,'[1]Multi-Field'!$F$107="Drained"),BI292,IF(AND('[1]Multi-Field'!$E$107=[1]Lists!BF292,'[1]Multi-Field'!$F$107="undrained"),BH292,""))</f>
        <v/>
      </c>
      <c r="FL292" s="409" t="str">
        <f>IF(AND('[1]Multi-Field'!$E$108=[1]Lists!BF292,'[1]Multi-Field'!$F$108="Drained"),BI292,IF(AND('[1]Multi-Field'!$E$108=[1]Lists!BF292,'[1]Multi-Field'!$F$108="undrained"),BH292,""))</f>
        <v/>
      </c>
      <c r="FM292" s="409" t="str">
        <f>IF(AND('[1]Multi-Field'!$E$109=[1]Lists!BF292,'[1]Multi-Field'!$F$109="Drained"),BI292,IF(AND('[1]Multi-Field'!$E$109=[1]Lists!BF292,'[1]Multi-Field'!$F$109="undrained"),BH292,""))</f>
        <v/>
      </c>
      <c r="FN292" s="409" t="str">
        <f>IF(AND('[1]Multi-Field'!$E$110=[1]Lists!BF292,'[1]Multi-Field'!$F$110="Drained"),BI292,IF(AND('[1]Multi-Field'!$E$110=[1]Lists!BF292,'[1]Multi-Field'!$F$110="undrained"),BH292,""))</f>
        <v/>
      </c>
      <c r="FO292" s="409" t="str">
        <f>IF(AND('[1]Multi-Field'!$E$111=[1]Lists!BF292,'[1]Multi-Field'!$F$111="Drained"),BI292,IF(AND('[1]Multi-Field'!$E$111=[1]Lists!BF292,'[1]Multi-Field'!$F$111="undrained"),BH292,""))</f>
        <v/>
      </c>
      <c r="FP292" s="409" t="str">
        <f>IF(AND('[1]Multi-Field'!$E$112=[1]Lists!BF292,'[1]Multi-Field'!$F$112="Drained"),BI292,IF(AND('[1]Multi-Field'!$E$112=[1]Lists!BF292,'[1]Multi-Field'!$F$112="undrained"),BH292,""))</f>
        <v/>
      </c>
      <c r="FQ292" s="409" t="str">
        <f>IF(AND('[1]Multi-Field'!$E$113=[1]Lists!BF292,'[1]Multi-Field'!$F$113="Drained"),BI292,IF(AND('[1]Multi-Field'!$E$113=[1]Lists!BF292,'[1]Multi-Field'!$F$113="undrained"),BH292,""))</f>
        <v/>
      </c>
      <c r="FR292" s="409" t="str">
        <f>IF(AND('[1]Multi-Field'!$E$114=[1]Lists!BF292,'[1]Multi-Field'!$F$114="Drained"),BI292,IF(AND('[1]Multi-Field'!$E$114=[1]Lists!BF292,'[1]Multi-Field'!$F$114="undrained"),BH292,""))</f>
        <v/>
      </c>
      <c r="FS292" s="409" t="str">
        <f>IF(AND('[1]Multi-Field'!$E$115=[1]Lists!BF292,'[1]Multi-Field'!$F$115="Drained"),BI292,IF(AND('[1]Multi-Field'!$E$115=[1]Lists!BF292,'[1]Multi-Field'!$F$115="undrained"),BH292,""))</f>
        <v/>
      </c>
      <c r="FT292" s="409" t="str">
        <f>IF(AND('[1]Multi-Field'!$E$116=[1]Lists!BF292,'[1]Multi-Field'!$F$116="Drained"),BI292,IF(AND('[1]Multi-Field'!$E$116=[1]Lists!BF292,'[1]Multi-Field'!$F$116="undrained"),BH292,""))</f>
        <v/>
      </c>
      <c r="FU292" s="409" t="str">
        <f>IF(AND('[1]Multi-Field'!$E$117=[1]Lists!BF292,'[1]Multi-Field'!$F$117="Drained"),BI292,IF(AND('[1]Multi-Field'!$E$117=[1]Lists!BF292,'[1]Multi-Field'!$F$117="undrained"),BH292,""))</f>
        <v/>
      </c>
      <c r="FV292" s="409" t="str">
        <f>IF(AND('[1]Multi-Field'!$E$118=[1]Lists!BF292,'[1]Multi-Field'!$F$118="Drained"),BI292,IF(AND('[1]Multi-Field'!$E$118=[1]Lists!BF292,'[1]Multi-Field'!$F$118="undrained"),BH292,""))</f>
        <v/>
      </c>
      <c r="FW292" s="409" t="str">
        <f>IF(AND('[1]Multi-Field'!$E$119=[1]Lists!BF292,'[1]Multi-Field'!$F$119="Drained"),BI292,IF(AND('[1]Multi-Field'!$E$119=[1]Lists!BF292,'[1]Multi-Field'!$F$119="undrained"),BH292,""))</f>
        <v/>
      </c>
      <c r="FX292" s="409" t="str">
        <f>IF(AND('[1]Multi-Field'!$E$120=[1]Lists!BF292,'[1]Multi-Field'!$F$120="Drained"),BI292,IF(AND('[1]Multi-Field'!$E$120=[1]Lists!BF292,'[1]Multi-Field'!$F$120="undrained"),BH292,""))</f>
        <v/>
      </c>
    </row>
    <row r="293" spans="1:180" ht="13.5" customHeight="1">
      <c r="A293" s="7" t="s">
        <v>379</v>
      </c>
      <c r="B293" s="7"/>
      <c r="C293" s="7"/>
      <c r="D293" s="8">
        <v>75</v>
      </c>
      <c r="E293" s="8">
        <f t="shared" si="46"/>
        <v>75</v>
      </c>
      <c r="F293" s="8">
        <f t="shared" si="47"/>
        <v>75</v>
      </c>
      <c r="G293" s="8">
        <v>75</v>
      </c>
      <c r="H293" s="8">
        <v>75</v>
      </c>
      <c r="I293" s="8">
        <f t="shared" si="50"/>
        <v>75</v>
      </c>
      <c r="J293" s="8">
        <f t="shared" si="51"/>
        <v>75</v>
      </c>
      <c r="K293" s="8">
        <v>75</v>
      </c>
      <c r="L293" s="8">
        <v>135</v>
      </c>
      <c r="M293" s="8">
        <f t="shared" si="48"/>
        <v>135</v>
      </c>
      <c r="N293" s="8">
        <f t="shared" si="49"/>
        <v>135</v>
      </c>
      <c r="O293" s="8">
        <v>135</v>
      </c>
      <c r="P293" s="391">
        <v>268</v>
      </c>
      <c r="Q293" s="394"/>
      <c r="R293" s="395" t="b">
        <f>IF(OR('Multi-Field'!AA270=Lists!$AC$42,'Multi-Field'!AA270=Lists!$AC$43),IF('Multi-Field'!Z270="x",(IF('Multi-Field'!AC270=Lists!$Q$11,Lists!$R$11,IF('Multi-Field'!AC270=Lists!$Q$12,Lists!$R$12,IF('Multi-Field'!AC270=Lists!$Q$13,Lists!$R$13,IF('Multi-Field'!AC270=Lists!$Q$14,Lists!$R$14))))),IF('Multi-Field'!X270="x",(IF('Multi-Field'!AC270=Lists!$Q$11,Lists!$S$11,IF('Multi-Field'!AC270=Lists!$Q$12,Lists!$S$12,IF('Multi-Field'!AC270=Lists!$Q$13,Lists!$S$13,IF('Multi-Field'!AC270=Lists!$Q$14,Lists!$S$14))))),IF('Multi-Field'!V270="x",(IF('Multi-Field'!AC270=Lists!$Q$11,Lists!$T$11,IF('Multi-Field'!AC270=Lists!$Q$12,Lists!$T$12,IF('Multi-Field'!AC270=Lists!$Q$13,Lists!$T$13,IF('Multi-Field'!AC270=Lists!$Q$14,Lists!$T$14))))),0))))</f>
        <v>0</v>
      </c>
      <c r="S293" s="395" t="str">
        <f t="shared" si="52"/>
        <v/>
      </c>
      <c r="T293" s="395"/>
      <c r="U293" s="396"/>
      <c r="AI293" s="384">
        <f>'[1]Multi-Field'!B289</f>
        <v>0</v>
      </c>
      <c r="AJ293" s="387" t="str">
        <f>IF(OR('[1]Multi-Field'!Q133=[1]Lists!$AC$42,'[1]Multi-Field'!Q133=[1]Lists!$AC$43),"x","")</f>
        <v/>
      </c>
      <c r="AK293" s="387" t="str">
        <f>IF(OR('[1]Multi-Field'!Q133=[1]Lists!$AC$6,'[1]Multi-Field'!Q133=$AC$2,'[1]Multi-Field'!Q133=$AC$4),"x","")</f>
        <v/>
      </c>
      <c r="AL293" s="387" t="str">
        <f>IF(OR('[1]Multi-Field'!Q133=[1]Lists!$AC$7,'[1]Multi-Field'!Q133=$AC$3,'[1]Multi-Field'!Q133=$AC$5),"x","")</f>
        <v/>
      </c>
      <c r="AM293" s="387" t="str">
        <f>IF(OR('[1]Multi-Field'!Q133=$AC$23,'[1]Multi-Field'!Q133=$AC$13,'[1]Multi-Field'!Q133=$AC$9,'[1]Multi-Field'!Q133=$AC$19,'[1]Multi-Field'!Q133=$AC$47),"x","")</f>
        <v/>
      </c>
      <c r="AN293" s="387" t="str">
        <f>IF(OR('[1]Multi-Field'!Q133=$AC$24,'[1]Multi-Field'!Q133=$AC$14,'[1]Multi-Field'!Q133=$AC$10,'[1]Multi-Field'!Q133=$AC$22,'[1]Multi-Field'!Q133=$AC$48),"x","")</f>
        <v/>
      </c>
      <c r="AO293" s="387" t="str">
        <f>IF(OR('[1]Multi-Field'!Q133=$AC$21,'[1]Multi-Field'!Q133=$AC$28,'[1]Multi-Field'!Q133=$AC$62,'[1]Multi-Field'!Q133=$AC$102,'[1]Multi-Field'!Q133=$AC$98),"x","")</f>
        <v/>
      </c>
      <c r="AP293" s="387" t="str">
        <f>IF(OR('[1]Multi-Field'!Q133=$AC$25,'[1]Multi-Field'!Q133=$AC$63,'[1]Multi-Field'!Q133=$AC$85,'[1]Multi-Field'!Q133=$AC$87,'[1]Multi-Field'!Q133=$AC$92,'[1]Multi-Field'!Q133=$AC$93),"x","")</f>
        <v/>
      </c>
      <c r="AQ293" s="387" t="str">
        <f>IF(OR('[1]Multi-Field'!Q133=$AC$20,'[1]Multi-Field'!Q133=$AC$27,'[1]Multi-Field'!Q133=$AC$58,'[1]Multi-Field'!Q133=$AC$86,'[1]Multi-Field'!Q133=$AC$103,'[1]Multi-Field'!Q133=$AC$94),"x","")</f>
        <v/>
      </c>
      <c r="AR293" s="387" t="str">
        <f>IF(OR('[1]Multi-Field'!Q133=$AC$35,'[1]Multi-Field'!Q133=$AC$40,'[1]Multi-Field'!Q133=$AC$45,),"x","")</f>
        <v/>
      </c>
      <c r="AS293" s="387" t="str">
        <f>IF(OR('[1]Multi-Field'!Q133=$AC$36,'[1]Multi-Field'!Q133=$AC$41,'[1]Multi-Field'!Q133=$AC$46,),"x","")</f>
        <v/>
      </c>
      <c r="AT293" s="387" t="str">
        <f>IF(OR('[1]Multi-Field'!Q133=$AC$52,'[1]Multi-Field'!Q133=$AC$53,'[1]Multi-Field'!Q133=$AC$54,'[1]Multi-Field'!Q133=$AC$55,'[1]Multi-Field'!Q133=$AC$68,'[1]Multi-Field'!Q133=$AC$69,'[1]Multi-Field'!Q133=$AC$74,'[1]Multi-Field'!Q133=$AC$71,'[1]Multi-Field'!Q133=$AC$70),"x","")</f>
        <v>x</v>
      </c>
      <c r="AU293" s="387" t="str">
        <f>IF('[1]Multi-Field'!Q133=$AC$72,"x","")</f>
        <v/>
      </c>
      <c r="AV293" s="387" t="str">
        <f>IF('[1]Multi-Field'!Q133=$AC$73,"x","")</f>
        <v/>
      </c>
      <c r="AW293" s="387" t="str">
        <f>IF('[1]Multi-Field'!Q133=$AC$83,"x","")</f>
        <v/>
      </c>
      <c r="AX293" s="387" t="str">
        <f>IF('[1]Multi-Field'!Q133=$AC$84,"x","")</f>
        <v/>
      </c>
      <c r="AY293" s="387" t="str">
        <f>IF('[1]Multi-Field'!Q133=$AC$97,"x","")</f>
        <v/>
      </c>
      <c r="AZ293" s="387" t="str">
        <f>IF('[1]Multi-Field'!Q133=$AC$99,"x","")</f>
        <v/>
      </c>
      <c r="BA293" s="387" t="str">
        <f>IF('[1]Multi-Field'!Q133=$AC$104,"x","")</f>
        <v/>
      </c>
      <c r="BB293" s="387" t="str">
        <f>IF('[1]Multi-Field'!Q133=$AC$105,"x","")</f>
        <v/>
      </c>
      <c r="BC293" s="388"/>
      <c r="BF293" s="411" t="s">
        <v>1459</v>
      </c>
      <c r="BG293" s="412">
        <v>4</v>
      </c>
      <c r="BH293" s="412">
        <v>6</v>
      </c>
      <c r="BI293" s="412">
        <v>6</v>
      </c>
      <c r="BJ293" s="409" t="e">
        <f>IF(AND('[1]Single Field'!#REF!=[1]Lists!BF293,'[1]Single Field'!#REF!="Drained"),"x",IF(AND('[1]Single Field'!#REF!=[1]Lists!BF293,'[1]Single Field'!#REF!="Undrained"),O,""))</f>
        <v>#REF!</v>
      </c>
      <c r="BK293" s="409" t="str">
        <f>IF(AND('[1]Multi-Field'!$E$3=[1]Lists!BF293,'[1]Multi-Field'!$F$3="Drained"),BI293,IF(AND('[1]Multi-Field'!$E$3=BF293,'[1]Multi-Field'!$F$3="undrained"),BH293,""))</f>
        <v/>
      </c>
      <c r="BL293" s="409" t="str">
        <f>IF(AND('[1]Multi-Field'!$E$4=BF293,'[1]Multi-Field'!$F$4="Drained"),BI293,IF(AND('[1]Multi-Field'!$E$4=BF293,'[1]Multi-Field'!$F$4="undrained"),BH293,""))</f>
        <v/>
      </c>
      <c r="BM293" s="409" t="str">
        <f>IF(AND('[1]Multi-Field'!$E$5=BF293,'[1]Multi-Field'!$F$5="Drained"),BI293,IF(AND('[1]Multi-Field'!$E$5=BF293,'[1]Multi-Field'!$F$5="undrained"),BH293,""))</f>
        <v/>
      </c>
      <c r="BN293" s="409" t="str">
        <f>IF(AND('[1]Multi-Field'!$E$6=BF293,'[1]Multi-Field'!$F$6="Drained"),BI293,IF(AND('[1]Multi-Field'!$E$6=BF293,'[1]Multi-Field'!$F$6="undrained"),BH293,""))</f>
        <v/>
      </c>
      <c r="BO293" s="409" t="str">
        <f>IF(AND('[1]Multi-Field'!$E$7=BF293,'[1]Multi-Field'!$F$7="Drained"),BI293,IF(AND('[1]Multi-Field'!$E$7=BF293,'[1]Multi-Field'!$F$7="undrained"),BH293,""))</f>
        <v/>
      </c>
      <c r="BP293" s="409" t="str">
        <f>IF(AND('[1]Multi-Field'!$E$8=BF293,'[1]Multi-Field'!$F$8="Drained"),BI293,IF(AND('[1]Multi-Field'!$E$8=BF293,'[1]Multi-Field'!$F$8="undrained"),BH293,""))</f>
        <v/>
      </c>
      <c r="BQ293" s="409" t="str">
        <f>IF(AND('[1]Multi-Field'!$E$9=BF293,'[1]Multi-Field'!$F$9="Drained"),BI293,IF(AND('[1]Multi-Field'!$E$9=BF293,'[1]Multi-Field'!$F$9="undrained"),BH293,""))</f>
        <v/>
      </c>
      <c r="BR293" s="409" t="str">
        <f>IF(AND('[1]Multi-Field'!$E$10=BF293,'[1]Multi-Field'!$F$10="Drained"),BI293,IF(AND('[1]Multi-Field'!$E$10=BF293,'[1]Multi-Field'!$F$10="undrained"),BH293,""))</f>
        <v/>
      </c>
      <c r="BS293" s="409" t="str">
        <f>IF(AND('[1]Multi-Field'!$E$11=BF293,'[1]Multi-Field'!$F$11="Drained"),BI293,IF(AND('[1]Multi-Field'!$E$11=BF293,'[1]Multi-Field'!$F$11="undrained"),BH293,""))</f>
        <v/>
      </c>
      <c r="BT293" s="409" t="str">
        <f>IF(AND('[1]Multi-Field'!$E$12=BF293,'[1]Multi-Field'!$F$12="Drained"),BI293,IF(AND('[1]Multi-Field'!$E$12=BF293,'[1]Multi-Field'!$F$12="undrained"),BH293,""))</f>
        <v/>
      </c>
      <c r="BU293" s="409" t="str">
        <f>IF(AND('[1]Multi-Field'!$E$13=BF293,'[1]Multi-Field'!$F$13="Drained"),BI293,IF(AND('[1]Multi-Field'!$E$3=BF293,'[1]Multi-Field'!$F$13="undrained"),BH293,""))</f>
        <v/>
      </c>
      <c r="BV293" s="409" t="str">
        <f>IF(AND('[1]Multi-Field'!$E$14=BF293,'[1]Multi-Field'!$F$14="Drained"),BI293,IF(AND('[1]Multi-Field'!$E$14=BF293,'[1]Multi-Field'!$F$14="undrained"),BH293,""))</f>
        <v/>
      </c>
      <c r="BW293" s="409" t="str">
        <f>IF(AND('[1]Multi-Field'!$E$15=BF293,'[1]Multi-Field'!$F$15="Drained"),BI293,IF(AND('[1]Multi-Field'!$E$15=BF293,'[1]Multi-Field'!$F$15="undrained"),BH293,""))</f>
        <v/>
      </c>
      <c r="BX293" s="409" t="str">
        <f>IF(AND('[1]Multi-Field'!$E$16=[1]Lists!BF293,'[1]Multi-Field'!$F$16="Drained"),BI293,IF(AND('[1]Multi-Field'!$E$16=[1]Lists!BF293,'[1]Multi-Field'!$F$16="undrained"),BH293,""))</f>
        <v/>
      </c>
      <c r="BY293" s="409" t="str">
        <f>IF(AND('[1]Multi-Field'!$E$17=[1]Lists!BF293,'[1]Multi-Field'!$F$17="Drained"),BI293,IF(AND('[1]Multi-Field'!$E$17=[1]Lists!BF293,'[1]Multi-Field'!$F$17="undrained"),BH293,""))</f>
        <v/>
      </c>
      <c r="BZ293" s="409" t="str">
        <f>IF(AND('[1]Multi-Field'!$E$18=[1]Lists!BF293,'[1]Multi-Field'!$F$18="Drained"),BI293,IF(AND('[1]Multi-Field'!$E$18=[1]Lists!BF293,'[1]Multi-Field'!$F$18="undrained"),BH293,""))</f>
        <v/>
      </c>
      <c r="CA293" s="409" t="str">
        <f>IF(AND('[1]Multi-Field'!$E$19=[1]Lists!BF293,'[1]Multi-Field'!$F$19="Drained"),BI293,IF(AND('[1]Multi-Field'!$E$19=[1]Lists!BF293,'[1]Multi-Field'!$F$19="undrained"),BH293,""))</f>
        <v/>
      </c>
      <c r="CB293" s="409" t="str">
        <f>IF(AND('[1]Multi-Field'!$E$20=[1]Lists!BF293,'[1]Multi-Field'!$F$20="Drained"),BI293,IF(AND('[1]Multi-Field'!$E$20=[1]Lists!BF293,'[1]Multi-Field'!$F$20="undrained"),BH293,""))</f>
        <v/>
      </c>
      <c r="CC293" s="409" t="str">
        <f>IF(AND('[1]Multi-Field'!$E$21=[1]Lists!BF293,'[1]Multi-Field'!$F$21="Drained"),BI293,IF(AND('[1]Multi-Field'!$E$21=[1]Lists!BF293,'[1]Multi-Field'!$F$21="undrained"),BH293,""))</f>
        <v/>
      </c>
      <c r="CD293" s="409" t="str">
        <f>IF(AND('[1]Multi-Field'!$E$22=[1]Lists!BF293,'[1]Multi-Field'!$F$22="Drained"),BI293,IF(AND('[1]Multi-Field'!$E$22=[1]Lists!BF293,'[1]Multi-Field'!$F$22="undrained"),BH293,""))</f>
        <v/>
      </c>
      <c r="CE293" s="409" t="str">
        <f>IF(AND('[1]Multi-Field'!$E$23=[1]Lists!BF293,'[1]Multi-Field'!$F$23="Drained"),BI293,IF(AND('[1]Multi-Field'!$E$23=[1]Lists!BF293,'[1]Multi-Field'!$F$23="undrained"),BH293,""))</f>
        <v/>
      </c>
      <c r="CF293" s="409" t="str">
        <f>IF(AND('[1]Multi-Field'!$E$24=[1]Lists!BF293,'[1]Multi-Field'!$F$24="Drained"),BI293,IF(AND('[1]Multi-Field'!$E$24=[1]Lists!BF293,'[1]Multi-Field'!$F$24="undrained"),BH293,""))</f>
        <v/>
      </c>
      <c r="CG293" s="409" t="str">
        <f>IF(AND('[1]Multi-Field'!$E$25=[1]Lists!BF293,'[1]Multi-Field'!$F$25="Drained"),BI293,IF(AND('[1]Multi-Field'!$E$25=[1]Lists!BF293,'[1]Multi-Field'!$F$25="undrained"),BH293,""))</f>
        <v/>
      </c>
      <c r="CH293" s="409" t="str">
        <f>IF(AND('[1]Multi-Field'!$E$26=[1]Lists!BF293,'[1]Multi-Field'!$F$26="Drained"),BI293,IF(AND('[1]Multi-Field'!$E$26=[1]Lists!BF293,'[1]Multi-Field'!$F$26="undrained"),BH293,""))</f>
        <v/>
      </c>
      <c r="CI293" s="409" t="str">
        <f>IF(AND('[1]Multi-Field'!$E$27=[1]Lists!BF293,'[1]Multi-Field'!$F$27="Drained"),BI293,IF(AND('[1]Multi-Field'!$E$27=[1]Lists!BF293,'[1]Multi-Field'!$F$27="undrained"),BH293,""))</f>
        <v/>
      </c>
      <c r="CJ293" s="409" t="str">
        <f>IF(AND('[1]Multi-Field'!$E$28=[1]Lists!BF293,'[1]Multi-Field'!$F$28="Drained"),BI293,IF(AND('[1]Multi-Field'!$E$28=[1]Lists!BF293,'[1]Multi-Field'!$F$28="undrained"),BH293,""))</f>
        <v/>
      </c>
      <c r="CK293" s="409" t="str">
        <f>IF(AND('[1]Multi-Field'!$E$29=[1]Lists!BF293,'[1]Multi-Field'!$F$29="Drained"),BI293,IF(AND('[1]Multi-Field'!$E$29=[1]Lists!BF293,'[1]Multi-Field'!$F$29="undrained"),BH293,""))</f>
        <v/>
      </c>
      <c r="CL293" s="409" t="str">
        <f>IF(AND('[1]Multi-Field'!$E$30=[1]Lists!BF293,'[1]Multi-Field'!$F$30="Drained"),BI293,IF(AND('[1]Multi-Field'!$E$30=[1]Lists!BF293,'[1]Multi-Field'!$F$30="undrained"),BH293,""))</f>
        <v/>
      </c>
      <c r="CM293" s="409" t="str">
        <f>IF(AND('[1]Multi-Field'!$E$31=[1]Lists!BF293,'[1]Multi-Field'!$F$31="Drained"),BI293,IF(AND('[1]Multi-Field'!$E$31=[1]Lists!BF293,'[1]Multi-Field'!$F$31="undrained"),BH293,""))</f>
        <v/>
      </c>
      <c r="CN293" s="409" t="str">
        <f>IF(AND('[1]Multi-Field'!$E$32=[1]Lists!BF293,'[1]Multi-Field'!$F$32="Drained"),BI293,IF(AND('[1]Multi-Field'!$E$32=[1]Lists!BF293,'[1]Multi-Field'!$F$32="undrained"),BH293,""))</f>
        <v/>
      </c>
      <c r="CO293" s="409" t="str">
        <f>IF(AND('[1]Multi-Field'!$E$33=[1]Lists!BF293,'[1]Multi-Field'!$F$33="Drained"),BI293,IF(AND('[1]Multi-Field'!$E$33=[1]Lists!BF293,'[1]Multi-Field'!$F$33="undrained"),BH293,""))</f>
        <v/>
      </c>
      <c r="CP293" s="409" t="str">
        <f>IF(AND('[1]Multi-Field'!$E$34=[1]Lists!BF293,'[1]Multi-Field'!$F$34="Drained"),BI293,IF(AND('[1]Multi-Field'!$E$34=[1]Lists!BF293,'[1]Multi-Field'!$F$34="undrained"),BH293,""))</f>
        <v/>
      </c>
      <c r="CQ293" s="409" t="str">
        <f>IF(AND('[1]Multi-Field'!$E$35=[1]Lists!BF293,'[1]Multi-Field'!$F$35="Drained"),BI293,IF(AND('[1]Multi-Field'!$E$35=[1]Lists!BF293,'[1]Multi-Field'!$F$35="undrained"),BH293,""))</f>
        <v/>
      </c>
      <c r="CR293" s="409" t="str">
        <f>IF(AND('[1]Multi-Field'!$E$36=[1]Lists!BF293,'[1]Multi-Field'!$F$36="Drained"),BI293,IF(AND('[1]Multi-Field'!$E$36=[1]Lists!BF293,'[1]Multi-Field'!$F$36="undrained"),BH293,""))</f>
        <v/>
      </c>
      <c r="CS293" s="409" t="str">
        <f>IF(AND('[1]Multi-Field'!$E$37=[1]Lists!BF293,'[1]Multi-Field'!$F$37="Drained"),BI293,IF(AND('[1]Multi-Field'!$E$37=[1]Lists!BF293,'[1]Multi-Field'!$F$37="undrained"),BH293,""))</f>
        <v/>
      </c>
      <c r="CT293" s="409" t="str">
        <f>IF(AND('[1]Multi-Field'!$E$38=[1]Lists!BF293,'[1]Multi-Field'!$F$38="Drained"),BI293,IF(AND('[1]Multi-Field'!$E$38=[1]Lists!BF293,'[1]Multi-Field'!$F$38="undrained"),BH293,""))</f>
        <v/>
      </c>
      <c r="CU293" s="409" t="str">
        <f>IF(AND('[1]Multi-Field'!$E$39=[1]Lists!BF293,'[1]Multi-Field'!$F$39="Drained"),BI293,IF(AND('[1]Multi-Field'!$E$39=[1]Lists!BF293,'[1]Multi-Field'!$F$39="undrained"),BH293,""))</f>
        <v/>
      </c>
      <c r="CV293" s="409" t="str">
        <f>IF(AND('[1]Multi-Field'!$E$40=[1]Lists!BF293,'[1]Multi-Field'!$F$40="Drained"),BI293,IF(AND('[1]Multi-Field'!$E$40=[1]Lists!BF293,'[1]Multi-Field'!$F$40="undrained"),BH293,""))</f>
        <v/>
      </c>
      <c r="CW293" s="409" t="str">
        <f>IF(AND('[1]Multi-Field'!$E$41=[1]Lists!BF293,'[1]Multi-Field'!$F$40="Drained"),BI293,IF(AND('[1]Multi-Field'!$E$40=[1]Lists!BF293,'[1]Multi-Field'!$F$40="undrained"),BH293,""))</f>
        <v/>
      </c>
      <c r="CX293" s="409" t="str">
        <f>IF(AND('[1]Multi-Field'!$E$42=[1]Lists!BF293,'[1]Multi-Field'!$F$42="Drained"),BI293,IF(AND('[1]Multi-Field'!$E$42=[1]Lists!BF293,'[1]Multi-Field'!$F$42="undrained"),BH293,""))</f>
        <v/>
      </c>
      <c r="CY293" s="409" t="str">
        <f>IF(AND('[1]Multi-Field'!$E$43=[1]Lists!BF293,'[1]Multi-Field'!$F$43="Drained"),BI293,IF(AND('[1]Multi-Field'!$E$43=[1]Lists!BF293,'[1]Multi-Field'!$F$43="undrained"),BH293,""))</f>
        <v/>
      </c>
      <c r="CZ293" s="409" t="str">
        <f>IF(AND('[1]Multi-Field'!$E$44=[1]Lists!BF293,'[1]Multi-Field'!$F$44="Drained"),BI293,IF(AND('[1]Multi-Field'!$E$44=[1]Lists!BF293,'[1]Multi-Field'!$F$44="undrained"),BH293,""))</f>
        <v/>
      </c>
      <c r="DA293" s="409" t="str">
        <f>IF(AND('[1]Multi-Field'!$E$45=[1]Lists!BF293,'[1]Multi-Field'!$F$45="Drained"),BI293,IF(AND('[1]Multi-Field'!$E$45=[1]Lists!BF293,'[1]Multi-Field'!$F$45="undrained"),BH293,""))</f>
        <v/>
      </c>
      <c r="DB293" s="409" t="str">
        <f>IF(AND('[1]Multi-Field'!$E$46=[1]Lists!BF293,'[1]Multi-Field'!$F$46="Drained"),BI293,IF(AND('[1]Multi-Field'!$E$46=[1]Lists!BF293,'[1]Multi-Field'!$F$46="undrained"),BH293,""))</f>
        <v/>
      </c>
      <c r="DC293" s="409" t="str">
        <f>IF(AND('[1]Multi-Field'!$E$47=[1]Lists!BF293,'[1]Multi-Field'!$F$47="Drained"),BI293,IF(AND('[1]Multi-Field'!$E$47=[1]Lists!BF293,'[1]Multi-Field'!$F$47="undrained"),BH293,""))</f>
        <v/>
      </c>
      <c r="DD293" s="409" t="str">
        <f>IF(AND('[1]Multi-Field'!$E$48=[1]Lists!BF293,'[1]Multi-Field'!$F$48="Drained"),BI293,IF(AND('[1]Multi-Field'!$E$48=[1]Lists!BF293,'[1]Multi-Field'!$F$48="undrained"),BH293,""))</f>
        <v/>
      </c>
      <c r="DE293" s="409" t="str">
        <f>IF(AND('[1]Multi-Field'!$E$49=[1]Lists!BF293,'[1]Multi-Field'!$F$49="Drained"),BI293,IF(AND('[1]Multi-Field'!$E$49=[1]Lists!BF293,'[1]Multi-Field'!$F$9="undrained"),BH293,""))</f>
        <v/>
      </c>
      <c r="DF293" s="409" t="str">
        <f>IF(AND('[1]Multi-Field'!$E$50=[1]Lists!BF293,'[1]Multi-Field'!$F$50="Drained"),BI293,IF(AND('[1]Multi-Field'!$E$50=[1]Lists!BF293,'[1]Multi-Field'!$F$50="undrained"),BH293,""))</f>
        <v/>
      </c>
      <c r="DG293" s="409" t="str">
        <f>IF(AND('[1]Multi-Field'!$E$51=[1]Lists!BF293,'[1]Multi-Field'!$F$51="Drained"),BI293,IF(AND('[1]Multi-Field'!$E$51=[1]Lists!BF293,'[1]Multi-Field'!$F$51="undrained"),BH293,""))</f>
        <v/>
      </c>
      <c r="DH293" s="409" t="str">
        <f>IF(AND('[1]Multi-Field'!$E$52=[1]Lists!BF293,'[1]Multi-Field'!$F$52="Drained"),BI293,IF(AND('[1]Multi-Field'!$E$52=[1]Lists!BF293,'[1]Multi-Field'!$F$52="undrained"),BH293,""))</f>
        <v/>
      </c>
      <c r="DI293" s="409" t="str">
        <f>IF(AND('[1]Multi-Field'!$E$53=[1]Lists!BF293,'[1]Multi-Field'!$F$53="Drained"),BI293,IF(AND('[1]Multi-Field'!$E$53=[1]Lists!BF293,'[1]Multi-Field'!$F$53="undrained"),BH293,""))</f>
        <v/>
      </c>
      <c r="DJ293" s="409" t="str">
        <f>IF(AND('[1]Multi-Field'!$E$54=[1]Lists!BF293,'[1]Multi-Field'!$F$54="Drained"),BI293,IF(AND('[1]Multi-Field'!$E$54=[1]Lists!BF293,'[1]Multi-Field'!$F$54="undrained"),BH293,""))</f>
        <v/>
      </c>
      <c r="DK293" s="409" t="str">
        <f>IF(AND('[1]Multi-Field'!$E$55=[1]Lists!BF293,'[1]Multi-Field'!$F$55="Drained"),BI293,IF(AND('[1]Multi-Field'!$E$55=[1]Lists!BF293,'[1]Multi-Field'!$F$55="undrained"),BH293,""))</f>
        <v/>
      </c>
      <c r="DL293" s="409" t="str">
        <f>IF(AND('[1]Multi-Field'!$E$56=[1]Lists!BF293,'[1]Multi-Field'!$F$56="Drained"),BI293,IF(AND('[1]Multi-Field'!$E$56=[1]Lists!BF293,'[1]Multi-Field'!$F$56="undrained"),BH293,""))</f>
        <v/>
      </c>
      <c r="DM293" s="409" t="str">
        <f>IF(AND('[1]Multi-Field'!$E$57=[1]Lists!BF293,'[1]Multi-Field'!$F$57="Drained"),BI293,IF(AND('[1]Multi-Field'!$E$57=[1]Lists!BF293,'[1]Multi-Field'!$F$57="undrained"),BH293,""))</f>
        <v/>
      </c>
      <c r="DN293" s="409" t="str">
        <f>IF(AND('[1]Multi-Field'!$E$58=[1]Lists!BF293,'[1]Multi-Field'!$F$58="Drained"),BI293,IF(AND('[1]Multi-Field'!$E$58=[1]Lists!BF293,'[1]Multi-Field'!$F$58="undrained"),BH293,""))</f>
        <v/>
      </c>
      <c r="DO293" s="409" t="str">
        <f>IF(AND('[1]Multi-Field'!$E$59=[1]Lists!BF293,'[1]Multi-Field'!$F$59="Drained"),BI293,IF(AND('[1]Multi-Field'!$E$59=[1]Lists!BF293,'[1]Multi-Field'!$F$59="undrained"),BH293,""))</f>
        <v/>
      </c>
      <c r="DP293" s="409" t="str">
        <f>IF(AND('[1]Multi-Field'!$E$60=[1]Lists!BF293,'[1]Multi-Field'!$F$60="Drained"),BI293,IF(AND('[1]Multi-Field'!$E$60=[1]Lists!BF293,'[1]Multi-Field'!$F$60="undrained"),BH293,""))</f>
        <v/>
      </c>
      <c r="DQ293" s="409" t="str">
        <f>IF(AND('[1]Multi-Field'!$E$61=[1]Lists!BF293,'[1]Multi-Field'!$F$61="Drained"),BI293,IF(AND('[1]Multi-Field'!$E$61=[1]Lists!BF293,'[1]Multi-Field'!$F$61="undrained"),BH293,""))</f>
        <v/>
      </c>
      <c r="DR293" s="409" t="str">
        <f>IF(AND('[1]Multi-Field'!$E$62=[1]Lists!BF293,'[1]Multi-Field'!$F$62="Drained"),BI293,IF(AND('[1]Multi-Field'!$E$62=[1]Lists!BF293,'[1]Multi-Field'!$F$62="undrained"),BH293,""))</f>
        <v/>
      </c>
      <c r="DS293" s="409" t="str">
        <f>IF(AND('[1]Multi-Field'!$E$63=[1]Lists!BF293,'[1]Multi-Field'!$F$63="Drained"),BI293,IF(AND('[1]Multi-Field'!$E$63=[1]Lists!BF293,'[1]Multi-Field'!$F$63="undrained"),BH293,""))</f>
        <v/>
      </c>
      <c r="DT293" s="409" t="str">
        <f>IF(AND('[1]Multi-Field'!$E$64=[1]Lists!BF293,'[1]Multi-Field'!$F$64="Drained"),BI293,IF(AND('[1]Multi-Field'!$E$64=[1]Lists!BF293,'[1]Multi-Field'!$F$64="undrained"),BH293,""))</f>
        <v/>
      </c>
      <c r="DU293" s="409" t="str">
        <f>IF(AND('[1]Multi-Field'!$E$65=[1]Lists!BF293,'[1]Multi-Field'!$F$65="Drained"),BI293,IF(AND('[1]Multi-Field'!$E$65=[1]Lists!BF293,'[1]Multi-Field'!$F$65="undrained"),BH293,""))</f>
        <v/>
      </c>
      <c r="DV293" s="409" t="str">
        <f>IF(AND('[1]Multi-Field'!$E$66=[1]Lists!BF293,'[1]Multi-Field'!$F$66="Drained"),BI293,IF(AND('[1]Multi-Field'!$E$66=[1]Lists!BF293,'[1]Multi-Field'!$F$66="undrained"),BH293,""))</f>
        <v/>
      </c>
      <c r="DW293" s="409" t="str">
        <f>IF(AND('[1]Multi-Field'!$E$67=[1]Lists!BF293,'[1]Multi-Field'!$F$67="Drained"),BI293,IF(AND('[1]Multi-Field'!$E$67=[1]Lists!BF293,'[1]Multi-Field'!$F$67="undrained"),BH293,""))</f>
        <v/>
      </c>
      <c r="DX293" s="409" t="str">
        <f>IF(AND('[1]Multi-Field'!$E$68=[1]Lists!BF293,'[1]Multi-Field'!$F$68="Drained"),BI293,IF(AND('[1]Multi-Field'!$E$68=[1]Lists!BF293,'[1]Multi-Field'!$F$68="undrained"),BH293,""))</f>
        <v/>
      </c>
      <c r="DY293" s="409" t="str">
        <f>IF(AND('[1]Multi-Field'!$E$69=[1]Lists!BF293,'[1]Multi-Field'!$F$69="Drained"),BI293,IF(AND('[1]Multi-Field'!$E$69=[1]Lists!BF293,'[1]Multi-Field'!$F$69="undrained"),BH293,""))</f>
        <v/>
      </c>
      <c r="DZ293" s="409" t="str">
        <f>IF(AND('[1]Multi-Field'!$E$70=[1]Lists!BF293,'[1]Multi-Field'!$F$70="Drained"),BI293,IF(AND('[1]Multi-Field'!$E$70=[1]Lists!BF293,'[1]Multi-Field'!$F$70="undrained"),BH293,""))</f>
        <v/>
      </c>
      <c r="EA293" s="409" t="str">
        <f>IF(AND('[1]Multi-Field'!$E$71=[1]Lists!BF293,'[1]Multi-Field'!$F$71="Drained"),BI293,IF(AND('[1]Multi-Field'!$E$71=[1]Lists!BF293,'[1]Multi-Field'!$F$71="undrained"),BH293,""))</f>
        <v/>
      </c>
      <c r="EB293" s="409" t="str">
        <f>IF(AND('[1]Multi-Field'!$E$72=[1]Lists!BF293,'[1]Multi-Field'!$F$72="Drained"),BI293,IF(AND('[1]Multi-Field'!$E$72=[1]Lists!BF293,'[1]Multi-Field'!$F$72="undrained"),BH293,""))</f>
        <v/>
      </c>
      <c r="EC293" s="409" t="str">
        <f>IF(AND('[1]Multi-Field'!$E$73=[1]Lists!BF293,'[1]Multi-Field'!$F$73="Drained"),BI293,IF(AND('[1]Multi-Field'!$E$73=[1]Lists!BF293,'[1]Multi-Field'!$F$73="undrained"),BH293,""))</f>
        <v/>
      </c>
      <c r="ED293" s="409" t="str">
        <f>IF(AND('[1]Multi-Field'!$E$74=[1]Lists!BF293,'[1]Multi-Field'!$F$74="Drained"),BI293,IF(AND('[1]Multi-Field'!$E$74=[1]Lists!BF293,'[1]Multi-Field'!$F$74="undrained"),BH293,""))</f>
        <v/>
      </c>
      <c r="EE293" s="409" t="str">
        <f>IF(AND('[1]Multi-Field'!$E$75=[1]Lists!BF293,'[1]Multi-Field'!$F$75="Drained"),BI293,IF(AND('[1]Multi-Field'!$E$75=[1]Lists!BF293,'[1]Multi-Field'!$F$75="undrained"),BH293,""))</f>
        <v/>
      </c>
      <c r="EF293" s="409" t="str">
        <f>IF(AND('[1]Multi-Field'!$E$76=[1]Lists!BF293,'[1]Multi-Field'!$F$76="Drained"),BI293,IF(AND('[1]Multi-Field'!$E$76=[1]Lists!BF293,'[1]Multi-Field'!$F$6="undrained"),BH293,""))</f>
        <v/>
      </c>
      <c r="EG293" s="409" t="str">
        <f>IF(AND('[1]Multi-Field'!$E$77=[1]Lists!BF293,'[1]Multi-Field'!$F$77="Drained"),BI293,IF(AND('[1]Multi-Field'!$E$77=[1]Lists!BF293,'[1]Multi-Field'!$F$77="undrained"),BH293,""))</f>
        <v/>
      </c>
      <c r="EH293" s="409" t="str">
        <f>IF(AND('[1]Multi-Field'!$E$78=[1]Lists!BF293,'[1]Multi-Field'!$F$78="Drained"),BI293,IF(AND('[1]Multi-Field'!$E$78=[1]Lists!BF293,'[1]Multi-Field'!$F$78="undrained"),BH293,""))</f>
        <v/>
      </c>
      <c r="EI293" s="409" t="str">
        <f>IF(AND('[1]Multi-Field'!$E$79=[1]Lists!BF293,'[1]Multi-Field'!$F$79="Drained"),BI293,IF(AND('[1]Multi-Field'!$E$79=[1]Lists!BF293,'[1]Multi-Field'!$F$79="undrained"),BH293,""))</f>
        <v/>
      </c>
      <c r="EJ293" s="409" t="str">
        <f>IF(AND('[1]Multi-Field'!$E$80=[1]Lists!BF293,'[1]Multi-Field'!$F$80="Drained"),BI293,IF(AND('[1]Multi-Field'!$E$80=[1]Lists!BF293,'[1]Multi-Field'!$F$80="undrained"),BH293,""))</f>
        <v/>
      </c>
      <c r="EK293" s="409" t="str">
        <f>IF(AND('[1]Multi-Field'!$E$81=[1]Lists!BF293,'[1]Multi-Field'!$F$81="Drained"),BI293,IF(AND('[1]Multi-Field'!$E$81=[1]Lists!BF293,'[1]Multi-Field'!$F$81="undrained"),BH293,""))</f>
        <v/>
      </c>
      <c r="EL293" s="409" t="str">
        <f>IF(AND('[1]Multi-Field'!$E$82=[1]Lists!BF293,'[1]Multi-Field'!$F$82="Drained"),BI293,IF(AND('[1]Multi-Field'!$E$82=[1]Lists!BF293,'[1]Multi-Field'!$F$82="undrained"),BH293,""))</f>
        <v/>
      </c>
      <c r="EM293" s="409" t="str">
        <f>IF(AND('[1]Multi-Field'!$E$83=[1]Lists!BF293,'[1]Multi-Field'!$F$83="Drained"),BI293,IF(AND('[1]Multi-Field'!$E$83=[1]Lists!BF293,'[1]Multi-Field'!$F$83="undrained"),BH293,""))</f>
        <v/>
      </c>
      <c r="EN293" s="409" t="str">
        <f>IF(AND('[1]Multi-Field'!$E$84=[1]Lists!BF293,'[1]Multi-Field'!$F$84="Drained"),BI293,IF(AND('[1]Multi-Field'!$E$84=[1]Lists!BF293,'[1]Multi-Field'!$F$84="undrained"),BH293,""))</f>
        <v/>
      </c>
      <c r="EO293" s="409" t="str">
        <f>IF(AND('[1]Multi-Field'!$E$85=[1]Lists!BF293,'[1]Multi-Field'!$F$85="Drained"),BI293,IF(AND('[1]Multi-Field'!$E$85=[1]Lists!BF293,'[1]Multi-Field'!$F$85="undrained"),BH293,""))</f>
        <v/>
      </c>
      <c r="EP293" s="409" t="str">
        <f>IF(AND('[1]Multi-Field'!$E$86=[1]Lists!BF293,'[1]Multi-Field'!$F$86="Drained"),BI293,IF(AND('[1]Multi-Field'!$E$86=[1]Lists!BF293,'[1]Multi-Field'!$F$86="undrained"),BH293,""))</f>
        <v/>
      </c>
      <c r="EQ293" s="409" t="str">
        <f>IF(AND('[1]Multi-Field'!$E$87=[1]Lists!BF293,'[1]Multi-Field'!$F$87="Drained"),BI293,IF(AND('[1]Multi-Field'!$E$87=[1]Lists!BF293,'[1]Multi-Field'!$F$87="undrained"),BH293,""))</f>
        <v/>
      </c>
      <c r="ER293" s="409" t="str">
        <f>IF(AND('[1]Multi-Field'!$E$88=[1]Lists!BF293,'[1]Multi-Field'!$F$88="Drained"),BI293,IF(AND('[1]Multi-Field'!$E$88=[1]Lists!BF293,'[1]Multi-Field'!$F$88="undrained"),BH293,""))</f>
        <v/>
      </c>
      <c r="ES293" s="409" t="str">
        <f>IF(AND('[1]Multi-Field'!$E$89=[1]Lists!BF293,'[1]Multi-Field'!$F$89="Drained"),BI293,IF(AND('[1]Multi-Field'!$E$89=[1]Lists!BF293,'[1]Multi-Field'!$F$89="undrained"),BH293,""))</f>
        <v/>
      </c>
      <c r="ET293" s="409" t="str">
        <f>IF(AND('[1]Multi-Field'!$E$90=[1]Lists!BF293,'[1]Multi-Field'!$F$90="Drained"),BI293,IF(AND('[1]Multi-Field'!$E$90=[1]Lists!BF293,'[1]Multi-Field'!$F$90="undrained"),BH293,""))</f>
        <v/>
      </c>
      <c r="EU293" s="409" t="str">
        <f>IF(AND('[1]Multi-Field'!$E$91=[1]Lists!BF293,'[1]Multi-Field'!$F$91="Drained"),BI293,IF(AND('[1]Multi-Field'!$E$91=[1]Lists!BF293,'[1]Multi-Field'!$F$91="undrained"),BH293,""))</f>
        <v/>
      </c>
      <c r="EV293" s="409" t="str">
        <f>IF(AND('[1]Multi-Field'!$E$92=[1]Lists!BF293,'[1]Multi-Field'!$F$92="Drained"),BI293,IF(AND('[1]Multi-Field'!$E$92=[1]Lists!BF293,'[1]Multi-Field'!$F$92="undrained"),BH293,""))</f>
        <v/>
      </c>
      <c r="EW293" s="409" t="str">
        <f>IF(AND('[1]Multi-Field'!$E$93=[1]Lists!BF293,'[1]Multi-Field'!$F$93="Drained"),BI293,IF(AND('[1]Multi-Field'!$E$93=[1]Lists!BF293,'[1]Multi-Field'!$F$93="undrained"),BH293,""))</f>
        <v/>
      </c>
      <c r="EX293" s="409" t="str">
        <f>IF(AND('[1]Multi-Field'!$E$94=[1]Lists!BF293,'[1]Multi-Field'!$F$94="Drained"),BI293,IF(AND('[1]Multi-Field'!$E$94=[1]Lists!BF293,'[1]Multi-Field'!$F$94="undrained"),BH293,""))</f>
        <v/>
      </c>
      <c r="EY293" s="409" t="str">
        <f>IF(AND('[1]Multi-Field'!$E$95=[1]Lists!BF293,'[1]Multi-Field'!$F$95="Drained"),BI293,IF(AND('[1]Multi-Field'!$E$95=[1]Lists!BF293,'[1]Multi-Field'!$F$95="undrained"),BH293,""))</f>
        <v/>
      </c>
      <c r="EZ293" s="409" t="str">
        <f>IF(AND('[1]Multi-Field'!$E$96=[1]Lists!BF293,'[1]Multi-Field'!$F$96="Drained"),BI293,IF(AND('[1]Multi-Field'!$E$96=[1]Lists!BF293,'[1]Multi-Field'!$F$96="undrained"),BH293,""))</f>
        <v/>
      </c>
      <c r="FA293" s="409" t="str">
        <f>IF(AND('[1]Multi-Field'!$E$97=[1]Lists!BF293,'[1]Multi-Field'!$F$97="Drained"),BI293,IF(AND('[1]Multi-Field'!$E$97=[1]Lists!BF293,'[1]Multi-Field'!$F$97="undrained"),BH293,""))</f>
        <v/>
      </c>
      <c r="FB293" s="409" t="str">
        <f>IF(AND('[1]Multi-Field'!$E$98=[1]Lists!BF293,'[1]Multi-Field'!$F$98="Drained"),BI293,IF(AND('[1]Multi-Field'!$E$98=[1]Lists!BF293,'[1]Multi-Field'!$F$98="undrained"),BH293,""))</f>
        <v/>
      </c>
      <c r="FC293" s="409" t="str">
        <f>IF(AND('[1]Multi-Field'!$E$99=[1]Lists!BF293,'[1]Multi-Field'!$F$99="Drained"),BI293,IF(AND('[1]Multi-Field'!$E$99=[1]Lists!BF293,'[1]Multi-Field'!$F$99="undrained"),BH293,""))</f>
        <v/>
      </c>
      <c r="FD293" s="409" t="str">
        <f>IF(AND('[1]Multi-Field'!$E$100=[1]Lists!BF293,'[1]Multi-Field'!$F$100="Drained"),BI293,IF(AND('[1]Multi-Field'!$E$100=[1]Lists!BF293,'[1]Multi-Field'!$F$100="undrained"),BH293,""))</f>
        <v/>
      </c>
      <c r="FE293" s="409" t="str">
        <f>IF(AND('[1]Multi-Field'!$E$101=[1]Lists!BF293,'[1]Multi-Field'!$F$101="Drained"),BI293,IF(AND('[1]Multi-Field'!$E$101=[1]Lists!BF293,'[1]Multi-Field'!$F$101="undrained"),BH293,""))</f>
        <v/>
      </c>
      <c r="FF293" s="409" t="str">
        <f>IF(AND('[1]Multi-Field'!$E$102=[1]Lists!BF293,'[1]Multi-Field'!$F$102="Drained"),BI293,IF(AND('[1]Multi-Field'!$E$102=[1]Lists!BF293,'[1]Multi-Field'!$F$102="undrained"),BH293,""))</f>
        <v/>
      </c>
      <c r="FG293" s="409" t="str">
        <f>IF(AND('[1]Multi-Field'!$E$103=[1]Lists!BF293,'[1]Multi-Field'!$F$103="Drained"),BI293,IF(AND('[1]Multi-Field'!$E$103=[1]Lists!BF293,'[1]Multi-Field'!$F$103="undrained"),BH293,""))</f>
        <v/>
      </c>
      <c r="FH293" s="409" t="str">
        <f>IF(AND('[1]Multi-Field'!$E$104=[1]Lists!BF293,'[1]Multi-Field'!$F$104="Drained"),BI293,IF(AND('[1]Multi-Field'!$E$104=[1]Lists!BF293,'[1]Multi-Field'!$F$104="undrained"),BH293,""))</f>
        <v/>
      </c>
      <c r="FI293" s="409" t="str">
        <f>IF(AND('[1]Multi-Field'!$E$105=[1]Lists!BF293,'[1]Multi-Field'!$F$105="Drained"),BI293,IF(AND('[1]Multi-Field'!$E$105=[1]Lists!BF293,'[1]Multi-Field'!$F$105="undrained"),BH293,""))</f>
        <v/>
      </c>
      <c r="FJ293" s="409" t="str">
        <f>IF(AND('[1]Multi-Field'!$E$106=[1]Lists!BF293,'[1]Multi-Field'!$F$106="Drained"),BI293,IF(AND('[1]Multi-Field'!$E$106=[1]Lists!BF293,'[1]Multi-Field'!$F$106="undrained"),BH293,""))</f>
        <v/>
      </c>
      <c r="FK293" s="409" t="str">
        <f>IF(AND('[1]Multi-Field'!$E$107=[1]Lists!BF293,'[1]Multi-Field'!$F$107="Drained"),BI293,IF(AND('[1]Multi-Field'!$E$107=[1]Lists!BF293,'[1]Multi-Field'!$F$107="undrained"),BH293,""))</f>
        <v/>
      </c>
      <c r="FL293" s="409" t="str">
        <f>IF(AND('[1]Multi-Field'!$E$108=[1]Lists!BF293,'[1]Multi-Field'!$F$108="Drained"),BI293,IF(AND('[1]Multi-Field'!$E$108=[1]Lists!BF293,'[1]Multi-Field'!$F$108="undrained"),BH293,""))</f>
        <v/>
      </c>
      <c r="FM293" s="409" t="str">
        <f>IF(AND('[1]Multi-Field'!$E$109=[1]Lists!BF293,'[1]Multi-Field'!$F$109="Drained"),BI293,IF(AND('[1]Multi-Field'!$E$109=[1]Lists!BF293,'[1]Multi-Field'!$F$109="undrained"),BH293,""))</f>
        <v/>
      </c>
      <c r="FN293" s="409" t="str">
        <f>IF(AND('[1]Multi-Field'!$E$110=[1]Lists!BF293,'[1]Multi-Field'!$F$110="Drained"),BI293,IF(AND('[1]Multi-Field'!$E$110=[1]Lists!BF293,'[1]Multi-Field'!$F$110="undrained"),BH293,""))</f>
        <v/>
      </c>
      <c r="FO293" s="409" t="str">
        <f>IF(AND('[1]Multi-Field'!$E$111=[1]Lists!BF293,'[1]Multi-Field'!$F$111="Drained"),BI293,IF(AND('[1]Multi-Field'!$E$111=[1]Lists!BF293,'[1]Multi-Field'!$F$111="undrained"),BH293,""))</f>
        <v/>
      </c>
      <c r="FP293" s="409" t="str">
        <f>IF(AND('[1]Multi-Field'!$E$112=[1]Lists!BF293,'[1]Multi-Field'!$F$112="Drained"),BI293,IF(AND('[1]Multi-Field'!$E$112=[1]Lists!BF293,'[1]Multi-Field'!$F$112="undrained"),BH293,""))</f>
        <v/>
      </c>
      <c r="FQ293" s="409" t="str">
        <f>IF(AND('[1]Multi-Field'!$E$113=[1]Lists!BF293,'[1]Multi-Field'!$F$113="Drained"),BI293,IF(AND('[1]Multi-Field'!$E$113=[1]Lists!BF293,'[1]Multi-Field'!$F$113="undrained"),BH293,""))</f>
        <v/>
      </c>
      <c r="FR293" s="409" t="str">
        <f>IF(AND('[1]Multi-Field'!$E$114=[1]Lists!BF293,'[1]Multi-Field'!$F$114="Drained"),BI293,IF(AND('[1]Multi-Field'!$E$114=[1]Lists!BF293,'[1]Multi-Field'!$F$114="undrained"),BH293,""))</f>
        <v/>
      </c>
      <c r="FS293" s="409" t="str">
        <f>IF(AND('[1]Multi-Field'!$E$115=[1]Lists!BF293,'[1]Multi-Field'!$F$115="Drained"),BI293,IF(AND('[1]Multi-Field'!$E$115=[1]Lists!BF293,'[1]Multi-Field'!$F$115="undrained"),BH293,""))</f>
        <v/>
      </c>
      <c r="FT293" s="409" t="str">
        <f>IF(AND('[1]Multi-Field'!$E$116=[1]Lists!BF293,'[1]Multi-Field'!$F$116="Drained"),BI293,IF(AND('[1]Multi-Field'!$E$116=[1]Lists!BF293,'[1]Multi-Field'!$F$116="undrained"),BH293,""))</f>
        <v/>
      </c>
      <c r="FU293" s="409" t="str">
        <f>IF(AND('[1]Multi-Field'!$E$117=[1]Lists!BF293,'[1]Multi-Field'!$F$117="Drained"),BI293,IF(AND('[1]Multi-Field'!$E$117=[1]Lists!BF293,'[1]Multi-Field'!$F$117="undrained"),BH293,""))</f>
        <v/>
      </c>
      <c r="FV293" s="409" t="str">
        <f>IF(AND('[1]Multi-Field'!$E$118=[1]Lists!BF293,'[1]Multi-Field'!$F$118="Drained"),BI293,IF(AND('[1]Multi-Field'!$E$118=[1]Lists!BF293,'[1]Multi-Field'!$F$118="undrained"),BH293,""))</f>
        <v/>
      </c>
      <c r="FW293" s="409" t="str">
        <f>IF(AND('[1]Multi-Field'!$E$119=[1]Lists!BF293,'[1]Multi-Field'!$F$119="Drained"),BI293,IF(AND('[1]Multi-Field'!$E$119=[1]Lists!BF293,'[1]Multi-Field'!$F$119="undrained"),BH293,""))</f>
        <v/>
      </c>
      <c r="FX293" s="409" t="str">
        <f>IF(AND('[1]Multi-Field'!$E$120=[1]Lists!BF293,'[1]Multi-Field'!$F$120="Drained"),BI293,IF(AND('[1]Multi-Field'!$E$120=[1]Lists!BF293,'[1]Multi-Field'!$F$120="undrained"),BH293,""))</f>
        <v/>
      </c>
    </row>
    <row r="294" spans="1:180" ht="13.5" customHeight="1">
      <c r="A294" s="7" t="s">
        <v>380</v>
      </c>
      <c r="B294" s="7"/>
      <c r="C294" s="7"/>
      <c r="D294" s="8">
        <v>65</v>
      </c>
      <c r="E294" s="8">
        <f t="shared" si="46"/>
        <v>65</v>
      </c>
      <c r="F294" s="8">
        <f t="shared" si="47"/>
        <v>65</v>
      </c>
      <c r="G294" s="8">
        <v>65</v>
      </c>
      <c r="H294" s="8">
        <v>70</v>
      </c>
      <c r="I294" s="8">
        <f t="shared" si="50"/>
        <v>72</v>
      </c>
      <c r="J294" s="8">
        <f t="shared" si="51"/>
        <v>73</v>
      </c>
      <c r="K294" s="8">
        <v>75</v>
      </c>
      <c r="L294" s="8">
        <v>105</v>
      </c>
      <c r="M294" s="8">
        <f t="shared" si="48"/>
        <v>108</v>
      </c>
      <c r="N294" s="8">
        <f t="shared" si="49"/>
        <v>112</v>
      </c>
      <c r="O294" s="8">
        <v>115</v>
      </c>
      <c r="P294" s="391">
        <v>269</v>
      </c>
      <c r="Q294" s="394"/>
      <c r="R294" s="395" t="b">
        <f>IF(OR('Multi-Field'!AA271=Lists!$AC$42,'Multi-Field'!AA271=Lists!$AC$43),IF('Multi-Field'!Z271="x",(IF('Multi-Field'!AC271=Lists!$Q$11,Lists!$R$11,IF('Multi-Field'!AC271=Lists!$Q$12,Lists!$R$12,IF('Multi-Field'!AC271=Lists!$Q$13,Lists!$R$13,IF('Multi-Field'!AC271=Lists!$Q$14,Lists!$R$14))))),IF('Multi-Field'!X271="x",(IF('Multi-Field'!AC271=Lists!$Q$11,Lists!$S$11,IF('Multi-Field'!AC271=Lists!$Q$12,Lists!$S$12,IF('Multi-Field'!AC271=Lists!$Q$13,Lists!$S$13,IF('Multi-Field'!AC271=Lists!$Q$14,Lists!$S$14))))),IF('Multi-Field'!V271="x",(IF('Multi-Field'!AC271=Lists!$Q$11,Lists!$T$11,IF('Multi-Field'!AC271=Lists!$Q$12,Lists!$T$12,IF('Multi-Field'!AC271=Lists!$Q$13,Lists!$T$13,IF('Multi-Field'!AC271=Lists!$Q$14,Lists!$T$14))))),0))))</f>
        <v>0</v>
      </c>
      <c r="S294" s="395" t="str">
        <f t="shared" si="52"/>
        <v/>
      </c>
      <c r="T294" s="395"/>
      <c r="U294" s="396"/>
      <c r="AI294" s="384">
        <f>'[1]Multi-Field'!B290</f>
        <v>0</v>
      </c>
      <c r="AJ294" s="387" t="str">
        <f>IF(OR('[1]Multi-Field'!Q134=[1]Lists!$AC$42,'[1]Multi-Field'!Q134=[1]Lists!$AC$43),"x","")</f>
        <v/>
      </c>
      <c r="AK294" s="387" t="str">
        <f>IF(OR('[1]Multi-Field'!Q134=[1]Lists!$AC$6,'[1]Multi-Field'!Q134=$AC$2,'[1]Multi-Field'!Q134=$AC$4),"x","")</f>
        <v/>
      </c>
      <c r="AL294" s="387" t="str">
        <f>IF(OR('[1]Multi-Field'!Q134=[1]Lists!$AC$7,'[1]Multi-Field'!Q134=$AC$3,'[1]Multi-Field'!Q134=$AC$5),"x","")</f>
        <v/>
      </c>
      <c r="AM294" s="387" t="str">
        <f>IF(OR('[1]Multi-Field'!Q134=$AC$23,'[1]Multi-Field'!Q134=$AC$13,'[1]Multi-Field'!Q134=$AC$9,'[1]Multi-Field'!Q134=$AC$19,'[1]Multi-Field'!Q134=$AC$47),"x","")</f>
        <v/>
      </c>
      <c r="AN294" s="387" t="str">
        <f>IF(OR('[1]Multi-Field'!Q134=$AC$24,'[1]Multi-Field'!Q134=$AC$14,'[1]Multi-Field'!Q134=$AC$10,'[1]Multi-Field'!Q134=$AC$22,'[1]Multi-Field'!Q134=$AC$48),"x","")</f>
        <v/>
      </c>
      <c r="AO294" s="387" t="str">
        <f>IF(OR('[1]Multi-Field'!Q134=$AC$21,'[1]Multi-Field'!Q134=$AC$28,'[1]Multi-Field'!Q134=$AC$62,'[1]Multi-Field'!Q134=$AC$102,'[1]Multi-Field'!Q134=$AC$98),"x","")</f>
        <v/>
      </c>
      <c r="AP294" s="387" t="str">
        <f>IF(OR('[1]Multi-Field'!Q134=$AC$25,'[1]Multi-Field'!Q134=$AC$63,'[1]Multi-Field'!Q134=$AC$85,'[1]Multi-Field'!Q134=$AC$87,'[1]Multi-Field'!Q134=$AC$92,'[1]Multi-Field'!Q134=$AC$93),"x","")</f>
        <v/>
      </c>
      <c r="AQ294" s="387" t="str">
        <f>IF(OR('[1]Multi-Field'!Q134=$AC$20,'[1]Multi-Field'!Q134=$AC$27,'[1]Multi-Field'!Q134=$AC$58,'[1]Multi-Field'!Q134=$AC$86,'[1]Multi-Field'!Q134=$AC$103,'[1]Multi-Field'!Q134=$AC$94),"x","")</f>
        <v/>
      </c>
      <c r="AR294" s="387" t="str">
        <f>IF(OR('[1]Multi-Field'!Q134=$AC$35,'[1]Multi-Field'!Q134=$AC$40,'[1]Multi-Field'!Q134=$AC$45,),"x","")</f>
        <v/>
      </c>
      <c r="AS294" s="387" t="str">
        <f>IF(OR('[1]Multi-Field'!Q134=$AC$36,'[1]Multi-Field'!Q134=$AC$41,'[1]Multi-Field'!Q134=$AC$46,),"x","")</f>
        <v/>
      </c>
      <c r="AT294" s="387" t="str">
        <f>IF(OR('[1]Multi-Field'!Q134=$AC$52,'[1]Multi-Field'!Q134=$AC$53,'[1]Multi-Field'!Q134=$AC$54,'[1]Multi-Field'!Q134=$AC$55,'[1]Multi-Field'!Q134=$AC$68,'[1]Multi-Field'!Q134=$AC$69,'[1]Multi-Field'!Q134=$AC$74,'[1]Multi-Field'!Q134=$AC$71,'[1]Multi-Field'!Q134=$AC$70),"x","")</f>
        <v>x</v>
      </c>
      <c r="AU294" s="387" t="str">
        <f>IF('[1]Multi-Field'!Q134=$AC$72,"x","")</f>
        <v/>
      </c>
      <c r="AV294" s="387" t="str">
        <f>IF('[1]Multi-Field'!Q134=$AC$73,"x","")</f>
        <v/>
      </c>
      <c r="AW294" s="387" t="str">
        <f>IF('[1]Multi-Field'!Q134=$AC$83,"x","")</f>
        <v/>
      </c>
      <c r="AX294" s="387" t="str">
        <f>IF('[1]Multi-Field'!Q134=$AC$84,"x","")</f>
        <v/>
      </c>
      <c r="AY294" s="387" t="str">
        <f>IF('[1]Multi-Field'!Q134=$AC$97,"x","")</f>
        <v/>
      </c>
      <c r="AZ294" s="387" t="str">
        <f>IF('[1]Multi-Field'!Q134=$AC$99,"x","")</f>
        <v/>
      </c>
      <c r="BA294" s="387" t="str">
        <f>IF('[1]Multi-Field'!Q134=$AC$104,"x","")</f>
        <v/>
      </c>
      <c r="BB294" s="387" t="str">
        <f>IF('[1]Multi-Field'!Q134=$AC$105,"x","")</f>
        <v/>
      </c>
      <c r="BC294" s="388"/>
      <c r="BF294" s="411" t="s">
        <v>1460</v>
      </c>
      <c r="BG294" s="412">
        <v>3</v>
      </c>
      <c r="BH294" s="412">
        <v>3.5</v>
      </c>
      <c r="BI294" s="412">
        <v>4.5</v>
      </c>
      <c r="BJ294" s="409" t="e">
        <f>IF(AND('[1]Single Field'!#REF!=[1]Lists!BF294,'[1]Single Field'!#REF!="Drained"),"x",IF(AND('[1]Single Field'!#REF!=[1]Lists!BF294,'[1]Single Field'!#REF!="Undrained"),O,""))</f>
        <v>#REF!</v>
      </c>
      <c r="BK294" s="409" t="str">
        <f>IF(AND('[1]Multi-Field'!$E$3=[1]Lists!BF294,'[1]Multi-Field'!$F$3="Drained"),BI294,IF(AND('[1]Multi-Field'!$E$3=BF294,'[1]Multi-Field'!$F$3="undrained"),BH294,""))</f>
        <v/>
      </c>
      <c r="BL294" s="409" t="str">
        <f>IF(AND('[1]Multi-Field'!$E$4=BF294,'[1]Multi-Field'!$F$4="Drained"),BI294,IF(AND('[1]Multi-Field'!$E$4=BF294,'[1]Multi-Field'!$F$4="undrained"),BH294,""))</f>
        <v/>
      </c>
      <c r="BM294" s="409" t="str">
        <f>IF(AND('[1]Multi-Field'!$E$5=BF294,'[1]Multi-Field'!$F$5="Drained"),BI294,IF(AND('[1]Multi-Field'!$E$5=BF294,'[1]Multi-Field'!$F$5="undrained"),BH294,""))</f>
        <v/>
      </c>
      <c r="BN294" s="409" t="str">
        <f>IF(AND('[1]Multi-Field'!$E$6=BF294,'[1]Multi-Field'!$F$6="Drained"),BI294,IF(AND('[1]Multi-Field'!$E$6=BF294,'[1]Multi-Field'!$F$6="undrained"),BH294,""))</f>
        <v/>
      </c>
      <c r="BO294" s="409" t="str">
        <f>IF(AND('[1]Multi-Field'!$E$7=BF294,'[1]Multi-Field'!$F$7="Drained"),BI294,IF(AND('[1]Multi-Field'!$E$7=BF294,'[1]Multi-Field'!$F$7="undrained"),BH294,""))</f>
        <v/>
      </c>
      <c r="BP294" s="409" t="str">
        <f>IF(AND('[1]Multi-Field'!$E$8=BF294,'[1]Multi-Field'!$F$8="Drained"),BI294,IF(AND('[1]Multi-Field'!$E$8=BF294,'[1]Multi-Field'!$F$8="undrained"),BH294,""))</f>
        <v/>
      </c>
      <c r="BQ294" s="409" t="str">
        <f>IF(AND('[1]Multi-Field'!$E$9=BF294,'[1]Multi-Field'!$F$9="Drained"),BI294,IF(AND('[1]Multi-Field'!$E$9=BF294,'[1]Multi-Field'!$F$9="undrained"),BH294,""))</f>
        <v/>
      </c>
      <c r="BR294" s="409" t="str">
        <f>IF(AND('[1]Multi-Field'!$E$10=BF294,'[1]Multi-Field'!$F$10="Drained"),BI294,IF(AND('[1]Multi-Field'!$E$10=BF294,'[1]Multi-Field'!$F$10="undrained"),BH294,""))</f>
        <v/>
      </c>
      <c r="BS294" s="409" t="str">
        <f>IF(AND('[1]Multi-Field'!$E$11=BF294,'[1]Multi-Field'!$F$11="Drained"),BI294,IF(AND('[1]Multi-Field'!$E$11=BF294,'[1]Multi-Field'!$F$11="undrained"),BH294,""))</f>
        <v/>
      </c>
      <c r="BT294" s="409" t="str">
        <f>IF(AND('[1]Multi-Field'!$E$12=BF294,'[1]Multi-Field'!$F$12="Drained"),BI294,IF(AND('[1]Multi-Field'!$E$12=BF294,'[1]Multi-Field'!$F$12="undrained"),BH294,""))</f>
        <v/>
      </c>
      <c r="BU294" s="409" t="str">
        <f>IF(AND('[1]Multi-Field'!$E$13=BF294,'[1]Multi-Field'!$F$13="Drained"),BI294,IF(AND('[1]Multi-Field'!$E$3=BF294,'[1]Multi-Field'!$F$13="undrained"),BH294,""))</f>
        <v/>
      </c>
      <c r="BV294" s="409" t="str">
        <f>IF(AND('[1]Multi-Field'!$E$14=BF294,'[1]Multi-Field'!$F$14="Drained"),BI294,IF(AND('[1]Multi-Field'!$E$14=BF294,'[1]Multi-Field'!$F$14="undrained"),BH294,""))</f>
        <v/>
      </c>
      <c r="BW294" s="409" t="str">
        <f>IF(AND('[1]Multi-Field'!$E$15=BF294,'[1]Multi-Field'!$F$15="Drained"),BI294,IF(AND('[1]Multi-Field'!$E$15=BF294,'[1]Multi-Field'!$F$15="undrained"),BH294,""))</f>
        <v/>
      </c>
      <c r="BX294" s="409" t="str">
        <f>IF(AND('[1]Multi-Field'!$E$16=[1]Lists!BF294,'[1]Multi-Field'!$F$16="Drained"),BI294,IF(AND('[1]Multi-Field'!$E$16=[1]Lists!BF294,'[1]Multi-Field'!$F$16="undrained"),BH294,""))</f>
        <v/>
      </c>
      <c r="BY294" s="409" t="str">
        <f>IF(AND('[1]Multi-Field'!$E$17=[1]Lists!BF294,'[1]Multi-Field'!$F$17="Drained"),BI294,IF(AND('[1]Multi-Field'!$E$17=[1]Lists!BF294,'[1]Multi-Field'!$F$17="undrained"),BH294,""))</f>
        <v/>
      </c>
      <c r="BZ294" s="409" t="str">
        <f>IF(AND('[1]Multi-Field'!$E$18=[1]Lists!BF294,'[1]Multi-Field'!$F$18="Drained"),BI294,IF(AND('[1]Multi-Field'!$E$18=[1]Lists!BF294,'[1]Multi-Field'!$F$18="undrained"),BH294,""))</f>
        <v/>
      </c>
      <c r="CA294" s="409" t="str">
        <f>IF(AND('[1]Multi-Field'!$E$19=[1]Lists!BF294,'[1]Multi-Field'!$F$19="Drained"),BI294,IF(AND('[1]Multi-Field'!$E$19=[1]Lists!BF294,'[1]Multi-Field'!$F$19="undrained"),BH294,""))</f>
        <v/>
      </c>
      <c r="CB294" s="409" t="str">
        <f>IF(AND('[1]Multi-Field'!$E$20=[1]Lists!BF294,'[1]Multi-Field'!$F$20="Drained"),BI294,IF(AND('[1]Multi-Field'!$E$20=[1]Lists!BF294,'[1]Multi-Field'!$F$20="undrained"),BH294,""))</f>
        <v/>
      </c>
      <c r="CC294" s="409" t="str">
        <f>IF(AND('[1]Multi-Field'!$E$21=[1]Lists!BF294,'[1]Multi-Field'!$F$21="Drained"),BI294,IF(AND('[1]Multi-Field'!$E$21=[1]Lists!BF294,'[1]Multi-Field'!$F$21="undrained"),BH294,""))</f>
        <v/>
      </c>
      <c r="CD294" s="409" t="str">
        <f>IF(AND('[1]Multi-Field'!$E$22=[1]Lists!BF294,'[1]Multi-Field'!$F$22="Drained"),BI294,IF(AND('[1]Multi-Field'!$E$22=[1]Lists!BF294,'[1]Multi-Field'!$F$22="undrained"),BH294,""))</f>
        <v/>
      </c>
      <c r="CE294" s="409" t="str">
        <f>IF(AND('[1]Multi-Field'!$E$23=[1]Lists!BF294,'[1]Multi-Field'!$F$23="Drained"),BI294,IF(AND('[1]Multi-Field'!$E$23=[1]Lists!BF294,'[1]Multi-Field'!$F$23="undrained"),BH294,""))</f>
        <v/>
      </c>
      <c r="CF294" s="409" t="str">
        <f>IF(AND('[1]Multi-Field'!$E$24=[1]Lists!BF294,'[1]Multi-Field'!$F$24="Drained"),BI294,IF(AND('[1]Multi-Field'!$E$24=[1]Lists!BF294,'[1]Multi-Field'!$F$24="undrained"),BH294,""))</f>
        <v/>
      </c>
      <c r="CG294" s="409" t="str">
        <f>IF(AND('[1]Multi-Field'!$E$25=[1]Lists!BF294,'[1]Multi-Field'!$F$25="Drained"),BI294,IF(AND('[1]Multi-Field'!$E$25=[1]Lists!BF294,'[1]Multi-Field'!$F$25="undrained"),BH294,""))</f>
        <v/>
      </c>
      <c r="CH294" s="409" t="str">
        <f>IF(AND('[1]Multi-Field'!$E$26=[1]Lists!BF294,'[1]Multi-Field'!$F$26="Drained"),BI294,IF(AND('[1]Multi-Field'!$E$26=[1]Lists!BF294,'[1]Multi-Field'!$F$26="undrained"),BH294,""))</f>
        <v/>
      </c>
      <c r="CI294" s="409" t="str">
        <f>IF(AND('[1]Multi-Field'!$E$27=[1]Lists!BF294,'[1]Multi-Field'!$F$27="Drained"),BI294,IF(AND('[1]Multi-Field'!$E$27=[1]Lists!BF294,'[1]Multi-Field'!$F$27="undrained"),BH294,""))</f>
        <v/>
      </c>
      <c r="CJ294" s="409" t="str">
        <f>IF(AND('[1]Multi-Field'!$E$28=[1]Lists!BF294,'[1]Multi-Field'!$F$28="Drained"),BI294,IF(AND('[1]Multi-Field'!$E$28=[1]Lists!BF294,'[1]Multi-Field'!$F$28="undrained"),BH294,""))</f>
        <v/>
      </c>
      <c r="CK294" s="409" t="str">
        <f>IF(AND('[1]Multi-Field'!$E$29=[1]Lists!BF294,'[1]Multi-Field'!$F$29="Drained"),BI294,IF(AND('[1]Multi-Field'!$E$29=[1]Lists!BF294,'[1]Multi-Field'!$F$29="undrained"),BH294,""))</f>
        <v/>
      </c>
      <c r="CL294" s="409" t="str">
        <f>IF(AND('[1]Multi-Field'!$E$30=[1]Lists!BF294,'[1]Multi-Field'!$F$30="Drained"),BI294,IF(AND('[1]Multi-Field'!$E$30=[1]Lists!BF294,'[1]Multi-Field'!$F$30="undrained"),BH294,""))</f>
        <v/>
      </c>
      <c r="CM294" s="409" t="str">
        <f>IF(AND('[1]Multi-Field'!$E$31=[1]Lists!BF294,'[1]Multi-Field'!$F$31="Drained"),BI294,IF(AND('[1]Multi-Field'!$E$31=[1]Lists!BF294,'[1]Multi-Field'!$F$31="undrained"),BH294,""))</f>
        <v/>
      </c>
      <c r="CN294" s="409" t="str">
        <f>IF(AND('[1]Multi-Field'!$E$32=[1]Lists!BF294,'[1]Multi-Field'!$F$32="Drained"),BI294,IF(AND('[1]Multi-Field'!$E$32=[1]Lists!BF294,'[1]Multi-Field'!$F$32="undrained"),BH294,""))</f>
        <v/>
      </c>
      <c r="CO294" s="409" t="str">
        <f>IF(AND('[1]Multi-Field'!$E$33=[1]Lists!BF294,'[1]Multi-Field'!$F$33="Drained"),BI294,IF(AND('[1]Multi-Field'!$E$33=[1]Lists!BF294,'[1]Multi-Field'!$F$33="undrained"),BH294,""))</f>
        <v/>
      </c>
      <c r="CP294" s="409" t="str">
        <f>IF(AND('[1]Multi-Field'!$E$34=[1]Lists!BF294,'[1]Multi-Field'!$F$34="Drained"),BI294,IF(AND('[1]Multi-Field'!$E$34=[1]Lists!BF294,'[1]Multi-Field'!$F$34="undrained"),BH294,""))</f>
        <v/>
      </c>
      <c r="CQ294" s="409" t="str">
        <f>IF(AND('[1]Multi-Field'!$E$35=[1]Lists!BF294,'[1]Multi-Field'!$F$35="Drained"),BI294,IF(AND('[1]Multi-Field'!$E$35=[1]Lists!BF294,'[1]Multi-Field'!$F$35="undrained"),BH294,""))</f>
        <v/>
      </c>
      <c r="CR294" s="409" t="str">
        <f>IF(AND('[1]Multi-Field'!$E$36=[1]Lists!BF294,'[1]Multi-Field'!$F$36="Drained"),BI294,IF(AND('[1]Multi-Field'!$E$36=[1]Lists!BF294,'[1]Multi-Field'!$F$36="undrained"),BH294,""))</f>
        <v/>
      </c>
      <c r="CS294" s="409" t="str">
        <f>IF(AND('[1]Multi-Field'!$E$37=[1]Lists!BF294,'[1]Multi-Field'!$F$37="Drained"),BI294,IF(AND('[1]Multi-Field'!$E$37=[1]Lists!BF294,'[1]Multi-Field'!$F$37="undrained"),BH294,""))</f>
        <v/>
      </c>
      <c r="CT294" s="409" t="str">
        <f>IF(AND('[1]Multi-Field'!$E$38=[1]Lists!BF294,'[1]Multi-Field'!$F$38="Drained"),BI294,IF(AND('[1]Multi-Field'!$E$38=[1]Lists!BF294,'[1]Multi-Field'!$F$38="undrained"),BH294,""))</f>
        <v/>
      </c>
      <c r="CU294" s="409" t="str">
        <f>IF(AND('[1]Multi-Field'!$E$39=[1]Lists!BF294,'[1]Multi-Field'!$F$39="Drained"),BI294,IF(AND('[1]Multi-Field'!$E$39=[1]Lists!BF294,'[1]Multi-Field'!$F$39="undrained"),BH294,""))</f>
        <v/>
      </c>
      <c r="CV294" s="409" t="str">
        <f>IF(AND('[1]Multi-Field'!$E$40=[1]Lists!BF294,'[1]Multi-Field'!$F$40="Drained"),BI294,IF(AND('[1]Multi-Field'!$E$40=[1]Lists!BF294,'[1]Multi-Field'!$F$40="undrained"),BH294,""))</f>
        <v/>
      </c>
      <c r="CW294" s="409" t="str">
        <f>IF(AND('[1]Multi-Field'!$E$41=[1]Lists!BF294,'[1]Multi-Field'!$F$40="Drained"),BI294,IF(AND('[1]Multi-Field'!$E$40=[1]Lists!BF294,'[1]Multi-Field'!$F$40="undrained"),BH294,""))</f>
        <v/>
      </c>
      <c r="CX294" s="409" t="str">
        <f>IF(AND('[1]Multi-Field'!$E$42=[1]Lists!BF294,'[1]Multi-Field'!$F$42="Drained"),BI294,IF(AND('[1]Multi-Field'!$E$42=[1]Lists!BF294,'[1]Multi-Field'!$F$42="undrained"),BH294,""))</f>
        <v/>
      </c>
      <c r="CY294" s="409" t="str">
        <f>IF(AND('[1]Multi-Field'!$E$43=[1]Lists!BF294,'[1]Multi-Field'!$F$43="Drained"),BI294,IF(AND('[1]Multi-Field'!$E$43=[1]Lists!BF294,'[1]Multi-Field'!$F$43="undrained"),BH294,""))</f>
        <v/>
      </c>
      <c r="CZ294" s="409" t="str">
        <f>IF(AND('[1]Multi-Field'!$E$44=[1]Lists!BF294,'[1]Multi-Field'!$F$44="Drained"),BI294,IF(AND('[1]Multi-Field'!$E$44=[1]Lists!BF294,'[1]Multi-Field'!$F$44="undrained"),BH294,""))</f>
        <v/>
      </c>
      <c r="DA294" s="409" t="str">
        <f>IF(AND('[1]Multi-Field'!$E$45=[1]Lists!BF294,'[1]Multi-Field'!$F$45="Drained"),BI294,IF(AND('[1]Multi-Field'!$E$45=[1]Lists!BF294,'[1]Multi-Field'!$F$45="undrained"),BH294,""))</f>
        <v/>
      </c>
      <c r="DB294" s="409" t="str">
        <f>IF(AND('[1]Multi-Field'!$E$46=[1]Lists!BF294,'[1]Multi-Field'!$F$46="Drained"),BI294,IF(AND('[1]Multi-Field'!$E$46=[1]Lists!BF294,'[1]Multi-Field'!$F$46="undrained"),BH294,""))</f>
        <v/>
      </c>
      <c r="DC294" s="409" t="str">
        <f>IF(AND('[1]Multi-Field'!$E$47=[1]Lists!BF294,'[1]Multi-Field'!$F$47="Drained"),BI294,IF(AND('[1]Multi-Field'!$E$47=[1]Lists!BF294,'[1]Multi-Field'!$F$47="undrained"),BH294,""))</f>
        <v/>
      </c>
      <c r="DD294" s="409" t="str">
        <f>IF(AND('[1]Multi-Field'!$E$48=[1]Lists!BF294,'[1]Multi-Field'!$F$48="Drained"),BI294,IF(AND('[1]Multi-Field'!$E$48=[1]Lists!BF294,'[1]Multi-Field'!$F$48="undrained"),BH294,""))</f>
        <v/>
      </c>
      <c r="DE294" s="409" t="str">
        <f>IF(AND('[1]Multi-Field'!$E$49=[1]Lists!BF294,'[1]Multi-Field'!$F$49="Drained"),BI294,IF(AND('[1]Multi-Field'!$E$49=[1]Lists!BF294,'[1]Multi-Field'!$F$9="undrained"),BH294,""))</f>
        <v/>
      </c>
      <c r="DF294" s="409" t="str">
        <f>IF(AND('[1]Multi-Field'!$E$50=[1]Lists!BF294,'[1]Multi-Field'!$F$50="Drained"),BI294,IF(AND('[1]Multi-Field'!$E$50=[1]Lists!BF294,'[1]Multi-Field'!$F$50="undrained"),BH294,""))</f>
        <v/>
      </c>
      <c r="DG294" s="409" t="str">
        <f>IF(AND('[1]Multi-Field'!$E$51=[1]Lists!BF294,'[1]Multi-Field'!$F$51="Drained"),BI294,IF(AND('[1]Multi-Field'!$E$51=[1]Lists!BF294,'[1]Multi-Field'!$F$51="undrained"),BH294,""))</f>
        <v/>
      </c>
      <c r="DH294" s="409" t="str">
        <f>IF(AND('[1]Multi-Field'!$E$52=[1]Lists!BF294,'[1]Multi-Field'!$F$52="Drained"),BI294,IF(AND('[1]Multi-Field'!$E$52=[1]Lists!BF294,'[1]Multi-Field'!$F$52="undrained"),BH294,""))</f>
        <v/>
      </c>
      <c r="DI294" s="409" t="str">
        <f>IF(AND('[1]Multi-Field'!$E$53=[1]Lists!BF294,'[1]Multi-Field'!$F$53="Drained"),BI294,IF(AND('[1]Multi-Field'!$E$53=[1]Lists!BF294,'[1]Multi-Field'!$F$53="undrained"),BH294,""))</f>
        <v/>
      </c>
      <c r="DJ294" s="409" t="str">
        <f>IF(AND('[1]Multi-Field'!$E$54=[1]Lists!BF294,'[1]Multi-Field'!$F$54="Drained"),BI294,IF(AND('[1]Multi-Field'!$E$54=[1]Lists!BF294,'[1]Multi-Field'!$F$54="undrained"),BH294,""))</f>
        <v/>
      </c>
      <c r="DK294" s="409" t="str">
        <f>IF(AND('[1]Multi-Field'!$E$55=[1]Lists!BF294,'[1]Multi-Field'!$F$55="Drained"),BI294,IF(AND('[1]Multi-Field'!$E$55=[1]Lists!BF294,'[1]Multi-Field'!$F$55="undrained"),BH294,""))</f>
        <v/>
      </c>
      <c r="DL294" s="409" t="str">
        <f>IF(AND('[1]Multi-Field'!$E$56=[1]Lists!BF294,'[1]Multi-Field'!$F$56="Drained"),BI294,IF(AND('[1]Multi-Field'!$E$56=[1]Lists!BF294,'[1]Multi-Field'!$F$56="undrained"),BH294,""))</f>
        <v/>
      </c>
      <c r="DM294" s="409" t="str">
        <f>IF(AND('[1]Multi-Field'!$E$57=[1]Lists!BF294,'[1]Multi-Field'!$F$57="Drained"),BI294,IF(AND('[1]Multi-Field'!$E$57=[1]Lists!BF294,'[1]Multi-Field'!$F$57="undrained"),BH294,""))</f>
        <v/>
      </c>
      <c r="DN294" s="409" t="str">
        <f>IF(AND('[1]Multi-Field'!$E$58=[1]Lists!BF294,'[1]Multi-Field'!$F$58="Drained"),BI294,IF(AND('[1]Multi-Field'!$E$58=[1]Lists!BF294,'[1]Multi-Field'!$F$58="undrained"),BH294,""))</f>
        <v/>
      </c>
      <c r="DO294" s="409" t="str">
        <f>IF(AND('[1]Multi-Field'!$E$59=[1]Lists!BF294,'[1]Multi-Field'!$F$59="Drained"),BI294,IF(AND('[1]Multi-Field'!$E$59=[1]Lists!BF294,'[1]Multi-Field'!$F$59="undrained"),BH294,""))</f>
        <v/>
      </c>
      <c r="DP294" s="409" t="str">
        <f>IF(AND('[1]Multi-Field'!$E$60=[1]Lists!BF294,'[1]Multi-Field'!$F$60="Drained"),BI294,IF(AND('[1]Multi-Field'!$E$60=[1]Lists!BF294,'[1]Multi-Field'!$F$60="undrained"),BH294,""))</f>
        <v/>
      </c>
      <c r="DQ294" s="409" t="str">
        <f>IF(AND('[1]Multi-Field'!$E$61=[1]Lists!BF294,'[1]Multi-Field'!$F$61="Drained"),BI294,IF(AND('[1]Multi-Field'!$E$61=[1]Lists!BF294,'[1]Multi-Field'!$F$61="undrained"),BH294,""))</f>
        <v/>
      </c>
      <c r="DR294" s="409" t="str">
        <f>IF(AND('[1]Multi-Field'!$E$62=[1]Lists!BF294,'[1]Multi-Field'!$F$62="Drained"),BI294,IF(AND('[1]Multi-Field'!$E$62=[1]Lists!BF294,'[1]Multi-Field'!$F$62="undrained"),BH294,""))</f>
        <v/>
      </c>
      <c r="DS294" s="409" t="str">
        <f>IF(AND('[1]Multi-Field'!$E$63=[1]Lists!BF294,'[1]Multi-Field'!$F$63="Drained"),BI294,IF(AND('[1]Multi-Field'!$E$63=[1]Lists!BF294,'[1]Multi-Field'!$F$63="undrained"),BH294,""))</f>
        <v/>
      </c>
      <c r="DT294" s="409" t="str">
        <f>IF(AND('[1]Multi-Field'!$E$64=[1]Lists!BF294,'[1]Multi-Field'!$F$64="Drained"),BI294,IF(AND('[1]Multi-Field'!$E$64=[1]Lists!BF294,'[1]Multi-Field'!$F$64="undrained"),BH294,""))</f>
        <v/>
      </c>
      <c r="DU294" s="409" t="str">
        <f>IF(AND('[1]Multi-Field'!$E$65=[1]Lists!BF294,'[1]Multi-Field'!$F$65="Drained"),BI294,IF(AND('[1]Multi-Field'!$E$65=[1]Lists!BF294,'[1]Multi-Field'!$F$65="undrained"),BH294,""))</f>
        <v/>
      </c>
      <c r="DV294" s="409" t="str">
        <f>IF(AND('[1]Multi-Field'!$E$66=[1]Lists!BF294,'[1]Multi-Field'!$F$66="Drained"),BI294,IF(AND('[1]Multi-Field'!$E$66=[1]Lists!BF294,'[1]Multi-Field'!$F$66="undrained"),BH294,""))</f>
        <v/>
      </c>
      <c r="DW294" s="409" t="str">
        <f>IF(AND('[1]Multi-Field'!$E$67=[1]Lists!BF294,'[1]Multi-Field'!$F$67="Drained"),BI294,IF(AND('[1]Multi-Field'!$E$67=[1]Lists!BF294,'[1]Multi-Field'!$F$67="undrained"),BH294,""))</f>
        <v/>
      </c>
      <c r="DX294" s="409" t="str">
        <f>IF(AND('[1]Multi-Field'!$E$68=[1]Lists!BF294,'[1]Multi-Field'!$F$68="Drained"),BI294,IF(AND('[1]Multi-Field'!$E$68=[1]Lists!BF294,'[1]Multi-Field'!$F$68="undrained"),BH294,""))</f>
        <v/>
      </c>
      <c r="DY294" s="409" t="str">
        <f>IF(AND('[1]Multi-Field'!$E$69=[1]Lists!BF294,'[1]Multi-Field'!$F$69="Drained"),BI294,IF(AND('[1]Multi-Field'!$E$69=[1]Lists!BF294,'[1]Multi-Field'!$F$69="undrained"),BH294,""))</f>
        <v/>
      </c>
      <c r="DZ294" s="409" t="str">
        <f>IF(AND('[1]Multi-Field'!$E$70=[1]Lists!BF294,'[1]Multi-Field'!$F$70="Drained"),BI294,IF(AND('[1]Multi-Field'!$E$70=[1]Lists!BF294,'[1]Multi-Field'!$F$70="undrained"),BH294,""))</f>
        <v/>
      </c>
      <c r="EA294" s="409" t="str">
        <f>IF(AND('[1]Multi-Field'!$E$71=[1]Lists!BF294,'[1]Multi-Field'!$F$71="Drained"),BI294,IF(AND('[1]Multi-Field'!$E$71=[1]Lists!BF294,'[1]Multi-Field'!$F$71="undrained"),BH294,""))</f>
        <v/>
      </c>
      <c r="EB294" s="409" t="str">
        <f>IF(AND('[1]Multi-Field'!$E$72=[1]Lists!BF294,'[1]Multi-Field'!$F$72="Drained"),BI294,IF(AND('[1]Multi-Field'!$E$72=[1]Lists!BF294,'[1]Multi-Field'!$F$72="undrained"),BH294,""))</f>
        <v/>
      </c>
      <c r="EC294" s="409" t="str">
        <f>IF(AND('[1]Multi-Field'!$E$73=[1]Lists!BF294,'[1]Multi-Field'!$F$73="Drained"),BI294,IF(AND('[1]Multi-Field'!$E$73=[1]Lists!BF294,'[1]Multi-Field'!$F$73="undrained"),BH294,""))</f>
        <v/>
      </c>
      <c r="ED294" s="409" t="str">
        <f>IF(AND('[1]Multi-Field'!$E$74=[1]Lists!BF294,'[1]Multi-Field'!$F$74="Drained"),BI294,IF(AND('[1]Multi-Field'!$E$74=[1]Lists!BF294,'[1]Multi-Field'!$F$74="undrained"),BH294,""))</f>
        <v/>
      </c>
      <c r="EE294" s="409" t="str">
        <f>IF(AND('[1]Multi-Field'!$E$75=[1]Lists!BF294,'[1]Multi-Field'!$F$75="Drained"),BI294,IF(AND('[1]Multi-Field'!$E$75=[1]Lists!BF294,'[1]Multi-Field'!$F$75="undrained"),BH294,""))</f>
        <v/>
      </c>
      <c r="EF294" s="409" t="str">
        <f>IF(AND('[1]Multi-Field'!$E$76=[1]Lists!BF294,'[1]Multi-Field'!$F$76="Drained"),BI294,IF(AND('[1]Multi-Field'!$E$76=[1]Lists!BF294,'[1]Multi-Field'!$F$6="undrained"),BH294,""))</f>
        <v/>
      </c>
      <c r="EG294" s="409" t="str">
        <f>IF(AND('[1]Multi-Field'!$E$77=[1]Lists!BF294,'[1]Multi-Field'!$F$77="Drained"),BI294,IF(AND('[1]Multi-Field'!$E$77=[1]Lists!BF294,'[1]Multi-Field'!$F$77="undrained"),BH294,""))</f>
        <v/>
      </c>
      <c r="EH294" s="409" t="str">
        <f>IF(AND('[1]Multi-Field'!$E$78=[1]Lists!BF294,'[1]Multi-Field'!$F$78="Drained"),BI294,IF(AND('[1]Multi-Field'!$E$78=[1]Lists!BF294,'[1]Multi-Field'!$F$78="undrained"),BH294,""))</f>
        <v/>
      </c>
      <c r="EI294" s="409" t="str">
        <f>IF(AND('[1]Multi-Field'!$E$79=[1]Lists!BF294,'[1]Multi-Field'!$F$79="Drained"),BI294,IF(AND('[1]Multi-Field'!$E$79=[1]Lists!BF294,'[1]Multi-Field'!$F$79="undrained"),BH294,""))</f>
        <v/>
      </c>
      <c r="EJ294" s="409" t="str">
        <f>IF(AND('[1]Multi-Field'!$E$80=[1]Lists!BF294,'[1]Multi-Field'!$F$80="Drained"),BI294,IF(AND('[1]Multi-Field'!$E$80=[1]Lists!BF294,'[1]Multi-Field'!$F$80="undrained"),BH294,""))</f>
        <v/>
      </c>
      <c r="EK294" s="409" t="str">
        <f>IF(AND('[1]Multi-Field'!$E$81=[1]Lists!BF294,'[1]Multi-Field'!$F$81="Drained"),BI294,IF(AND('[1]Multi-Field'!$E$81=[1]Lists!BF294,'[1]Multi-Field'!$F$81="undrained"),BH294,""))</f>
        <v/>
      </c>
      <c r="EL294" s="409" t="str">
        <f>IF(AND('[1]Multi-Field'!$E$82=[1]Lists!BF294,'[1]Multi-Field'!$F$82="Drained"),BI294,IF(AND('[1]Multi-Field'!$E$82=[1]Lists!BF294,'[1]Multi-Field'!$F$82="undrained"),BH294,""))</f>
        <v/>
      </c>
      <c r="EM294" s="409" t="str">
        <f>IF(AND('[1]Multi-Field'!$E$83=[1]Lists!BF294,'[1]Multi-Field'!$F$83="Drained"),BI294,IF(AND('[1]Multi-Field'!$E$83=[1]Lists!BF294,'[1]Multi-Field'!$F$83="undrained"),BH294,""))</f>
        <v/>
      </c>
      <c r="EN294" s="409" t="str">
        <f>IF(AND('[1]Multi-Field'!$E$84=[1]Lists!BF294,'[1]Multi-Field'!$F$84="Drained"),BI294,IF(AND('[1]Multi-Field'!$E$84=[1]Lists!BF294,'[1]Multi-Field'!$F$84="undrained"),BH294,""))</f>
        <v/>
      </c>
      <c r="EO294" s="409" t="str">
        <f>IF(AND('[1]Multi-Field'!$E$85=[1]Lists!BF294,'[1]Multi-Field'!$F$85="Drained"),BI294,IF(AND('[1]Multi-Field'!$E$85=[1]Lists!BF294,'[1]Multi-Field'!$F$85="undrained"),BH294,""))</f>
        <v/>
      </c>
      <c r="EP294" s="409" t="str">
        <f>IF(AND('[1]Multi-Field'!$E$86=[1]Lists!BF294,'[1]Multi-Field'!$F$86="Drained"),BI294,IF(AND('[1]Multi-Field'!$E$86=[1]Lists!BF294,'[1]Multi-Field'!$F$86="undrained"),BH294,""))</f>
        <v/>
      </c>
      <c r="EQ294" s="409" t="str">
        <f>IF(AND('[1]Multi-Field'!$E$87=[1]Lists!BF294,'[1]Multi-Field'!$F$87="Drained"),BI294,IF(AND('[1]Multi-Field'!$E$87=[1]Lists!BF294,'[1]Multi-Field'!$F$87="undrained"),BH294,""))</f>
        <v/>
      </c>
      <c r="ER294" s="409" t="str">
        <f>IF(AND('[1]Multi-Field'!$E$88=[1]Lists!BF294,'[1]Multi-Field'!$F$88="Drained"),BI294,IF(AND('[1]Multi-Field'!$E$88=[1]Lists!BF294,'[1]Multi-Field'!$F$88="undrained"),BH294,""))</f>
        <v/>
      </c>
      <c r="ES294" s="409" t="str">
        <f>IF(AND('[1]Multi-Field'!$E$89=[1]Lists!BF294,'[1]Multi-Field'!$F$89="Drained"),BI294,IF(AND('[1]Multi-Field'!$E$89=[1]Lists!BF294,'[1]Multi-Field'!$F$89="undrained"),BH294,""))</f>
        <v/>
      </c>
      <c r="ET294" s="409" t="str">
        <f>IF(AND('[1]Multi-Field'!$E$90=[1]Lists!BF294,'[1]Multi-Field'!$F$90="Drained"),BI294,IF(AND('[1]Multi-Field'!$E$90=[1]Lists!BF294,'[1]Multi-Field'!$F$90="undrained"),BH294,""))</f>
        <v/>
      </c>
      <c r="EU294" s="409" t="str">
        <f>IF(AND('[1]Multi-Field'!$E$91=[1]Lists!BF294,'[1]Multi-Field'!$F$91="Drained"),BI294,IF(AND('[1]Multi-Field'!$E$91=[1]Lists!BF294,'[1]Multi-Field'!$F$91="undrained"),BH294,""))</f>
        <v/>
      </c>
      <c r="EV294" s="409" t="str">
        <f>IF(AND('[1]Multi-Field'!$E$92=[1]Lists!BF294,'[1]Multi-Field'!$F$92="Drained"),BI294,IF(AND('[1]Multi-Field'!$E$92=[1]Lists!BF294,'[1]Multi-Field'!$F$92="undrained"),BH294,""))</f>
        <v/>
      </c>
      <c r="EW294" s="409" t="str">
        <f>IF(AND('[1]Multi-Field'!$E$93=[1]Lists!BF294,'[1]Multi-Field'!$F$93="Drained"),BI294,IF(AND('[1]Multi-Field'!$E$93=[1]Lists!BF294,'[1]Multi-Field'!$F$93="undrained"),BH294,""))</f>
        <v/>
      </c>
      <c r="EX294" s="409" t="str">
        <f>IF(AND('[1]Multi-Field'!$E$94=[1]Lists!BF294,'[1]Multi-Field'!$F$94="Drained"),BI294,IF(AND('[1]Multi-Field'!$E$94=[1]Lists!BF294,'[1]Multi-Field'!$F$94="undrained"),BH294,""))</f>
        <v/>
      </c>
      <c r="EY294" s="409" t="str">
        <f>IF(AND('[1]Multi-Field'!$E$95=[1]Lists!BF294,'[1]Multi-Field'!$F$95="Drained"),BI294,IF(AND('[1]Multi-Field'!$E$95=[1]Lists!BF294,'[1]Multi-Field'!$F$95="undrained"),BH294,""))</f>
        <v/>
      </c>
      <c r="EZ294" s="409" t="str">
        <f>IF(AND('[1]Multi-Field'!$E$96=[1]Lists!BF294,'[1]Multi-Field'!$F$96="Drained"),BI294,IF(AND('[1]Multi-Field'!$E$96=[1]Lists!BF294,'[1]Multi-Field'!$F$96="undrained"),BH294,""))</f>
        <v/>
      </c>
      <c r="FA294" s="409" t="str">
        <f>IF(AND('[1]Multi-Field'!$E$97=[1]Lists!BF294,'[1]Multi-Field'!$F$97="Drained"),BI294,IF(AND('[1]Multi-Field'!$E$97=[1]Lists!BF294,'[1]Multi-Field'!$F$97="undrained"),BH294,""))</f>
        <v/>
      </c>
      <c r="FB294" s="409" t="str">
        <f>IF(AND('[1]Multi-Field'!$E$98=[1]Lists!BF294,'[1]Multi-Field'!$F$98="Drained"),BI294,IF(AND('[1]Multi-Field'!$E$98=[1]Lists!BF294,'[1]Multi-Field'!$F$98="undrained"),BH294,""))</f>
        <v/>
      </c>
      <c r="FC294" s="409" t="str">
        <f>IF(AND('[1]Multi-Field'!$E$99=[1]Lists!BF294,'[1]Multi-Field'!$F$99="Drained"),BI294,IF(AND('[1]Multi-Field'!$E$99=[1]Lists!BF294,'[1]Multi-Field'!$F$99="undrained"),BH294,""))</f>
        <v/>
      </c>
      <c r="FD294" s="409" t="str">
        <f>IF(AND('[1]Multi-Field'!$E$100=[1]Lists!BF294,'[1]Multi-Field'!$F$100="Drained"),BI294,IF(AND('[1]Multi-Field'!$E$100=[1]Lists!BF294,'[1]Multi-Field'!$F$100="undrained"),BH294,""))</f>
        <v/>
      </c>
      <c r="FE294" s="409" t="str">
        <f>IF(AND('[1]Multi-Field'!$E$101=[1]Lists!BF294,'[1]Multi-Field'!$F$101="Drained"),BI294,IF(AND('[1]Multi-Field'!$E$101=[1]Lists!BF294,'[1]Multi-Field'!$F$101="undrained"),BH294,""))</f>
        <v/>
      </c>
      <c r="FF294" s="409" t="str">
        <f>IF(AND('[1]Multi-Field'!$E$102=[1]Lists!BF294,'[1]Multi-Field'!$F$102="Drained"),BI294,IF(AND('[1]Multi-Field'!$E$102=[1]Lists!BF294,'[1]Multi-Field'!$F$102="undrained"),BH294,""))</f>
        <v/>
      </c>
      <c r="FG294" s="409" t="str">
        <f>IF(AND('[1]Multi-Field'!$E$103=[1]Lists!BF294,'[1]Multi-Field'!$F$103="Drained"),BI294,IF(AND('[1]Multi-Field'!$E$103=[1]Lists!BF294,'[1]Multi-Field'!$F$103="undrained"),BH294,""))</f>
        <v/>
      </c>
      <c r="FH294" s="409" t="str">
        <f>IF(AND('[1]Multi-Field'!$E$104=[1]Lists!BF294,'[1]Multi-Field'!$F$104="Drained"),BI294,IF(AND('[1]Multi-Field'!$E$104=[1]Lists!BF294,'[1]Multi-Field'!$F$104="undrained"),BH294,""))</f>
        <v/>
      </c>
      <c r="FI294" s="409" t="str">
        <f>IF(AND('[1]Multi-Field'!$E$105=[1]Lists!BF294,'[1]Multi-Field'!$F$105="Drained"),BI294,IF(AND('[1]Multi-Field'!$E$105=[1]Lists!BF294,'[1]Multi-Field'!$F$105="undrained"),BH294,""))</f>
        <v/>
      </c>
      <c r="FJ294" s="409" t="str">
        <f>IF(AND('[1]Multi-Field'!$E$106=[1]Lists!BF294,'[1]Multi-Field'!$F$106="Drained"),BI294,IF(AND('[1]Multi-Field'!$E$106=[1]Lists!BF294,'[1]Multi-Field'!$F$106="undrained"),BH294,""))</f>
        <v/>
      </c>
      <c r="FK294" s="409" t="str">
        <f>IF(AND('[1]Multi-Field'!$E$107=[1]Lists!BF294,'[1]Multi-Field'!$F$107="Drained"),BI294,IF(AND('[1]Multi-Field'!$E$107=[1]Lists!BF294,'[1]Multi-Field'!$F$107="undrained"),BH294,""))</f>
        <v/>
      </c>
      <c r="FL294" s="409" t="str">
        <f>IF(AND('[1]Multi-Field'!$E$108=[1]Lists!BF294,'[1]Multi-Field'!$F$108="Drained"),BI294,IF(AND('[1]Multi-Field'!$E$108=[1]Lists!BF294,'[1]Multi-Field'!$F$108="undrained"),BH294,""))</f>
        <v/>
      </c>
      <c r="FM294" s="409" t="str">
        <f>IF(AND('[1]Multi-Field'!$E$109=[1]Lists!BF294,'[1]Multi-Field'!$F$109="Drained"),BI294,IF(AND('[1]Multi-Field'!$E$109=[1]Lists!BF294,'[1]Multi-Field'!$F$109="undrained"),BH294,""))</f>
        <v/>
      </c>
      <c r="FN294" s="409" t="str">
        <f>IF(AND('[1]Multi-Field'!$E$110=[1]Lists!BF294,'[1]Multi-Field'!$F$110="Drained"),BI294,IF(AND('[1]Multi-Field'!$E$110=[1]Lists!BF294,'[1]Multi-Field'!$F$110="undrained"),BH294,""))</f>
        <v/>
      </c>
      <c r="FO294" s="409" t="str">
        <f>IF(AND('[1]Multi-Field'!$E$111=[1]Lists!BF294,'[1]Multi-Field'!$F$111="Drained"),BI294,IF(AND('[1]Multi-Field'!$E$111=[1]Lists!BF294,'[1]Multi-Field'!$F$111="undrained"),BH294,""))</f>
        <v/>
      </c>
      <c r="FP294" s="409" t="str">
        <f>IF(AND('[1]Multi-Field'!$E$112=[1]Lists!BF294,'[1]Multi-Field'!$F$112="Drained"),BI294,IF(AND('[1]Multi-Field'!$E$112=[1]Lists!BF294,'[1]Multi-Field'!$F$112="undrained"),BH294,""))</f>
        <v/>
      </c>
      <c r="FQ294" s="409" t="str">
        <f>IF(AND('[1]Multi-Field'!$E$113=[1]Lists!BF294,'[1]Multi-Field'!$F$113="Drained"),BI294,IF(AND('[1]Multi-Field'!$E$113=[1]Lists!BF294,'[1]Multi-Field'!$F$113="undrained"),BH294,""))</f>
        <v/>
      </c>
      <c r="FR294" s="409" t="str">
        <f>IF(AND('[1]Multi-Field'!$E$114=[1]Lists!BF294,'[1]Multi-Field'!$F$114="Drained"),BI294,IF(AND('[1]Multi-Field'!$E$114=[1]Lists!BF294,'[1]Multi-Field'!$F$114="undrained"),BH294,""))</f>
        <v/>
      </c>
      <c r="FS294" s="409" t="str">
        <f>IF(AND('[1]Multi-Field'!$E$115=[1]Lists!BF294,'[1]Multi-Field'!$F$115="Drained"),BI294,IF(AND('[1]Multi-Field'!$E$115=[1]Lists!BF294,'[1]Multi-Field'!$F$115="undrained"),BH294,""))</f>
        <v/>
      </c>
      <c r="FT294" s="409" t="str">
        <f>IF(AND('[1]Multi-Field'!$E$116=[1]Lists!BF294,'[1]Multi-Field'!$F$116="Drained"),BI294,IF(AND('[1]Multi-Field'!$E$116=[1]Lists!BF294,'[1]Multi-Field'!$F$116="undrained"),BH294,""))</f>
        <v/>
      </c>
      <c r="FU294" s="409" t="str">
        <f>IF(AND('[1]Multi-Field'!$E$117=[1]Lists!BF294,'[1]Multi-Field'!$F$117="Drained"),BI294,IF(AND('[1]Multi-Field'!$E$117=[1]Lists!BF294,'[1]Multi-Field'!$F$117="undrained"),BH294,""))</f>
        <v/>
      </c>
      <c r="FV294" s="409" t="str">
        <f>IF(AND('[1]Multi-Field'!$E$118=[1]Lists!BF294,'[1]Multi-Field'!$F$118="Drained"),BI294,IF(AND('[1]Multi-Field'!$E$118=[1]Lists!BF294,'[1]Multi-Field'!$F$118="undrained"),BH294,""))</f>
        <v/>
      </c>
      <c r="FW294" s="409" t="str">
        <f>IF(AND('[1]Multi-Field'!$E$119=[1]Lists!BF294,'[1]Multi-Field'!$F$119="Drained"),BI294,IF(AND('[1]Multi-Field'!$E$119=[1]Lists!BF294,'[1]Multi-Field'!$F$119="undrained"),BH294,""))</f>
        <v/>
      </c>
      <c r="FX294" s="409" t="str">
        <f>IF(AND('[1]Multi-Field'!$E$120=[1]Lists!BF294,'[1]Multi-Field'!$F$120="Drained"),BI294,IF(AND('[1]Multi-Field'!$E$120=[1]Lists!BF294,'[1]Multi-Field'!$F$120="undrained"),BH294,""))</f>
        <v/>
      </c>
    </row>
    <row r="295" spans="1:180" ht="13.5" customHeight="1">
      <c r="A295" s="7" t="s">
        <v>381</v>
      </c>
      <c r="B295" s="7"/>
      <c r="C295" s="7"/>
      <c r="D295" s="8">
        <v>50</v>
      </c>
      <c r="E295" s="8">
        <f t="shared" si="46"/>
        <v>52</v>
      </c>
      <c r="F295" s="8">
        <f t="shared" si="47"/>
        <v>53</v>
      </c>
      <c r="G295" s="8">
        <v>55</v>
      </c>
      <c r="H295" s="8">
        <v>65</v>
      </c>
      <c r="I295" s="8">
        <f t="shared" si="50"/>
        <v>68</v>
      </c>
      <c r="J295" s="8">
        <f t="shared" si="51"/>
        <v>72</v>
      </c>
      <c r="K295" s="8">
        <v>75</v>
      </c>
      <c r="L295" s="8">
        <v>65</v>
      </c>
      <c r="M295" s="8">
        <f t="shared" si="48"/>
        <v>72</v>
      </c>
      <c r="N295" s="8">
        <f t="shared" si="49"/>
        <v>78</v>
      </c>
      <c r="O295" s="8">
        <v>85</v>
      </c>
      <c r="P295" s="391">
        <v>270</v>
      </c>
      <c r="Q295" s="394"/>
      <c r="R295" s="395" t="b">
        <f>IF(OR('Multi-Field'!AA272=Lists!$AC$42,'Multi-Field'!AA272=Lists!$AC$43),IF('Multi-Field'!Z272="x",(IF('Multi-Field'!AC272=Lists!$Q$11,Lists!$R$11,IF('Multi-Field'!AC272=Lists!$Q$12,Lists!$R$12,IF('Multi-Field'!AC272=Lists!$Q$13,Lists!$R$13,IF('Multi-Field'!AC272=Lists!$Q$14,Lists!$R$14))))),IF('Multi-Field'!X272="x",(IF('Multi-Field'!AC272=Lists!$Q$11,Lists!$S$11,IF('Multi-Field'!AC272=Lists!$Q$12,Lists!$S$12,IF('Multi-Field'!AC272=Lists!$Q$13,Lists!$S$13,IF('Multi-Field'!AC272=Lists!$Q$14,Lists!$S$14))))),IF('Multi-Field'!V272="x",(IF('Multi-Field'!AC272=Lists!$Q$11,Lists!$T$11,IF('Multi-Field'!AC272=Lists!$Q$12,Lists!$T$12,IF('Multi-Field'!AC272=Lists!$Q$13,Lists!$T$13,IF('Multi-Field'!AC272=Lists!$Q$14,Lists!$T$14))))),0))))</f>
        <v>0</v>
      </c>
      <c r="S295" s="395" t="str">
        <f t="shared" si="52"/>
        <v/>
      </c>
      <c r="T295" s="395"/>
      <c r="U295" s="396"/>
      <c r="AI295" s="384">
        <f>'[1]Multi-Field'!B291</f>
        <v>0</v>
      </c>
      <c r="AJ295" s="387" t="str">
        <f>IF(OR('[1]Multi-Field'!Q135=[1]Lists!$AC$42,'[1]Multi-Field'!Q135=[1]Lists!$AC$43),"x","")</f>
        <v/>
      </c>
      <c r="AK295" s="387" t="str">
        <f>IF(OR('[1]Multi-Field'!Q135=[1]Lists!$AC$6,'[1]Multi-Field'!Q135=$AC$2,'[1]Multi-Field'!Q135=$AC$4),"x","")</f>
        <v/>
      </c>
      <c r="AL295" s="387" t="str">
        <f>IF(OR('[1]Multi-Field'!Q135=[1]Lists!$AC$7,'[1]Multi-Field'!Q135=$AC$3,'[1]Multi-Field'!Q135=$AC$5),"x","")</f>
        <v/>
      </c>
      <c r="AM295" s="387" t="str">
        <f>IF(OR('[1]Multi-Field'!Q135=$AC$23,'[1]Multi-Field'!Q135=$AC$13,'[1]Multi-Field'!Q135=$AC$9,'[1]Multi-Field'!Q135=$AC$19,'[1]Multi-Field'!Q135=$AC$47),"x","")</f>
        <v/>
      </c>
      <c r="AN295" s="387" t="str">
        <f>IF(OR('[1]Multi-Field'!Q135=$AC$24,'[1]Multi-Field'!Q135=$AC$14,'[1]Multi-Field'!Q135=$AC$10,'[1]Multi-Field'!Q135=$AC$22,'[1]Multi-Field'!Q135=$AC$48),"x","")</f>
        <v/>
      </c>
      <c r="AO295" s="387" t="str">
        <f>IF(OR('[1]Multi-Field'!Q135=$AC$21,'[1]Multi-Field'!Q135=$AC$28,'[1]Multi-Field'!Q135=$AC$62,'[1]Multi-Field'!Q135=$AC$102,'[1]Multi-Field'!Q135=$AC$98),"x","")</f>
        <v/>
      </c>
      <c r="AP295" s="387" t="str">
        <f>IF(OR('[1]Multi-Field'!Q135=$AC$25,'[1]Multi-Field'!Q135=$AC$63,'[1]Multi-Field'!Q135=$AC$85,'[1]Multi-Field'!Q135=$AC$87,'[1]Multi-Field'!Q135=$AC$92,'[1]Multi-Field'!Q135=$AC$93),"x","")</f>
        <v/>
      </c>
      <c r="AQ295" s="387" t="str">
        <f>IF(OR('[1]Multi-Field'!Q135=$AC$20,'[1]Multi-Field'!Q135=$AC$27,'[1]Multi-Field'!Q135=$AC$58,'[1]Multi-Field'!Q135=$AC$86,'[1]Multi-Field'!Q135=$AC$103,'[1]Multi-Field'!Q135=$AC$94),"x","")</f>
        <v/>
      </c>
      <c r="AR295" s="387" t="str">
        <f>IF(OR('[1]Multi-Field'!Q135=$AC$35,'[1]Multi-Field'!Q135=$AC$40,'[1]Multi-Field'!Q135=$AC$45,),"x","")</f>
        <v/>
      </c>
      <c r="AS295" s="387" t="str">
        <f>IF(OR('[1]Multi-Field'!Q135=$AC$36,'[1]Multi-Field'!Q135=$AC$41,'[1]Multi-Field'!Q135=$AC$46,),"x","")</f>
        <v/>
      </c>
      <c r="AT295" s="387" t="str">
        <f>IF(OR('[1]Multi-Field'!Q135=$AC$52,'[1]Multi-Field'!Q135=$AC$53,'[1]Multi-Field'!Q135=$AC$54,'[1]Multi-Field'!Q135=$AC$55,'[1]Multi-Field'!Q135=$AC$68,'[1]Multi-Field'!Q135=$AC$69,'[1]Multi-Field'!Q135=$AC$74,'[1]Multi-Field'!Q135=$AC$71,'[1]Multi-Field'!Q135=$AC$70),"x","")</f>
        <v>x</v>
      </c>
      <c r="AU295" s="387" t="str">
        <f>IF('[1]Multi-Field'!Q135=$AC$72,"x","")</f>
        <v/>
      </c>
      <c r="AV295" s="387" t="str">
        <f>IF('[1]Multi-Field'!Q135=$AC$73,"x","")</f>
        <v/>
      </c>
      <c r="AW295" s="387" t="str">
        <f>IF('[1]Multi-Field'!Q135=$AC$83,"x","")</f>
        <v/>
      </c>
      <c r="AX295" s="387" t="str">
        <f>IF('[1]Multi-Field'!Q135=$AC$84,"x","")</f>
        <v/>
      </c>
      <c r="AY295" s="387" t="str">
        <f>IF('[1]Multi-Field'!Q135=$AC$97,"x","")</f>
        <v/>
      </c>
      <c r="AZ295" s="387" t="str">
        <f>IF('[1]Multi-Field'!Q135=$AC$99,"x","")</f>
        <v/>
      </c>
      <c r="BA295" s="387" t="str">
        <f>IF('[1]Multi-Field'!Q135=$AC$104,"x","")</f>
        <v/>
      </c>
      <c r="BB295" s="387" t="str">
        <f>IF('[1]Multi-Field'!Q135=$AC$105,"x","")</f>
        <v/>
      </c>
      <c r="BC295" s="388"/>
      <c r="BF295" s="411" t="s">
        <v>1461</v>
      </c>
      <c r="BG295" s="412">
        <v>1</v>
      </c>
      <c r="BH295" s="412">
        <v>2</v>
      </c>
      <c r="BI295" s="412">
        <v>3</v>
      </c>
      <c r="BJ295" s="409" t="e">
        <f>IF(AND('[1]Single Field'!#REF!=[1]Lists!BF295,'[1]Single Field'!#REF!="Drained"),"x",IF(AND('[1]Single Field'!#REF!=[1]Lists!BF295,'[1]Single Field'!#REF!="Undrained"),O,""))</f>
        <v>#REF!</v>
      </c>
      <c r="BK295" s="409" t="str">
        <f>IF(AND('[1]Multi-Field'!$E$3=[1]Lists!BF295,'[1]Multi-Field'!$F$3="Drained"),BI295,IF(AND('[1]Multi-Field'!$E$3=BF295,'[1]Multi-Field'!$F$3="undrained"),BH295,""))</f>
        <v/>
      </c>
      <c r="BL295" s="409" t="str">
        <f>IF(AND('[1]Multi-Field'!$E$4=BF295,'[1]Multi-Field'!$F$4="Drained"),BI295,IF(AND('[1]Multi-Field'!$E$4=BF295,'[1]Multi-Field'!$F$4="undrained"),BH295,""))</f>
        <v/>
      </c>
      <c r="BM295" s="409" t="str">
        <f>IF(AND('[1]Multi-Field'!$E$5=BF295,'[1]Multi-Field'!$F$5="Drained"),BI295,IF(AND('[1]Multi-Field'!$E$5=BF295,'[1]Multi-Field'!$F$5="undrained"),BH295,""))</f>
        <v/>
      </c>
      <c r="BN295" s="409" t="str">
        <f>IF(AND('[1]Multi-Field'!$E$6=BF295,'[1]Multi-Field'!$F$6="Drained"),BI295,IF(AND('[1]Multi-Field'!$E$6=BF295,'[1]Multi-Field'!$F$6="undrained"),BH295,""))</f>
        <v/>
      </c>
      <c r="BO295" s="409" t="str">
        <f>IF(AND('[1]Multi-Field'!$E$7=BF295,'[1]Multi-Field'!$F$7="Drained"),BI295,IF(AND('[1]Multi-Field'!$E$7=BF295,'[1]Multi-Field'!$F$7="undrained"),BH295,""))</f>
        <v/>
      </c>
      <c r="BP295" s="409" t="str">
        <f>IF(AND('[1]Multi-Field'!$E$8=BF295,'[1]Multi-Field'!$F$8="Drained"),BI295,IF(AND('[1]Multi-Field'!$E$8=BF295,'[1]Multi-Field'!$F$8="undrained"),BH295,""))</f>
        <v/>
      </c>
      <c r="BQ295" s="409" t="str">
        <f>IF(AND('[1]Multi-Field'!$E$9=BF295,'[1]Multi-Field'!$F$9="Drained"),BI295,IF(AND('[1]Multi-Field'!$E$9=BF295,'[1]Multi-Field'!$F$9="undrained"),BH295,""))</f>
        <v/>
      </c>
      <c r="BR295" s="409" t="str">
        <f>IF(AND('[1]Multi-Field'!$E$10=BF295,'[1]Multi-Field'!$F$10="Drained"),BI295,IF(AND('[1]Multi-Field'!$E$10=BF295,'[1]Multi-Field'!$F$10="undrained"),BH295,""))</f>
        <v/>
      </c>
      <c r="BS295" s="409" t="str">
        <f>IF(AND('[1]Multi-Field'!$E$11=BF295,'[1]Multi-Field'!$F$11="Drained"),BI295,IF(AND('[1]Multi-Field'!$E$11=BF295,'[1]Multi-Field'!$F$11="undrained"),BH295,""))</f>
        <v/>
      </c>
      <c r="BT295" s="409" t="str">
        <f>IF(AND('[1]Multi-Field'!$E$12=BF295,'[1]Multi-Field'!$F$12="Drained"),BI295,IF(AND('[1]Multi-Field'!$E$12=BF295,'[1]Multi-Field'!$F$12="undrained"),BH295,""))</f>
        <v/>
      </c>
      <c r="BU295" s="409" t="str">
        <f>IF(AND('[1]Multi-Field'!$E$13=BF295,'[1]Multi-Field'!$F$13="Drained"),BI295,IF(AND('[1]Multi-Field'!$E$3=BF295,'[1]Multi-Field'!$F$13="undrained"),BH295,""))</f>
        <v/>
      </c>
      <c r="BV295" s="409" t="str">
        <f>IF(AND('[1]Multi-Field'!$E$14=BF295,'[1]Multi-Field'!$F$14="Drained"),BI295,IF(AND('[1]Multi-Field'!$E$14=BF295,'[1]Multi-Field'!$F$14="undrained"),BH295,""))</f>
        <v/>
      </c>
      <c r="BW295" s="409" t="str">
        <f>IF(AND('[1]Multi-Field'!$E$15=BF295,'[1]Multi-Field'!$F$15="Drained"),BI295,IF(AND('[1]Multi-Field'!$E$15=BF295,'[1]Multi-Field'!$F$15="undrained"),BH295,""))</f>
        <v/>
      </c>
      <c r="BX295" s="409" t="str">
        <f>IF(AND('[1]Multi-Field'!$E$16=[1]Lists!BF295,'[1]Multi-Field'!$F$16="Drained"),BI295,IF(AND('[1]Multi-Field'!$E$16=[1]Lists!BF295,'[1]Multi-Field'!$F$16="undrained"),BH295,""))</f>
        <v/>
      </c>
      <c r="BY295" s="409" t="str">
        <f>IF(AND('[1]Multi-Field'!$E$17=[1]Lists!BF295,'[1]Multi-Field'!$F$17="Drained"),BI295,IF(AND('[1]Multi-Field'!$E$17=[1]Lists!BF295,'[1]Multi-Field'!$F$17="undrained"),BH295,""))</f>
        <v/>
      </c>
      <c r="BZ295" s="409" t="str">
        <f>IF(AND('[1]Multi-Field'!$E$18=[1]Lists!BF295,'[1]Multi-Field'!$F$18="Drained"),BI295,IF(AND('[1]Multi-Field'!$E$18=[1]Lists!BF295,'[1]Multi-Field'!$F$18="undrained"),BH295,""))</f>
        <v/>
      </c>
      <c r="CA295" s="409" t="str">
        <f>IF(AND('[1]Multi-Field'!$E$19=[1]Lists!BF295,'[1]Multi-Field'!$F$19="Drained"),BI295,IF(AND('[1]Multi-Field'!$E$19=[1]Lists!BF295,'[1]Multi-Field'!$F$19="undrained"),BH295,""))</f>
        <v/>
      </c>
      <c r="CB295" s="409" t="str">
        <f>IF(AND('[1]Multi-Field'!$E$20=[1]Lists!BF295,'[1]Multi-Field'!$F$20="Drained"),BI295,IF(AND('[1]Multi-Field'!$E$20=[1]Lists!BF295,'[1]Multi-Field'!$F$20="undrained"),BH295,""))</f>
        <v/>
      </c>
      <c r="CC295" s="409" t="str">
        <f>IF(AND('[1]Multi-Field'!$E$21=[1]Lists!BF295,'[1]Multi-Field'!$F$21="Drained"),BI295,IF(AND('[1]Multi-Field'!$E$21=[1]Lists!BF295,'[1]Multi-Field'!$F$21="undrained"),BH295,""))</f>
        <v/>
      </c>
      <c r="CD295" s="409" t="str">
        <f>IF(AND('[1]Multi-Field'!$E$22=[1]Lists!BF295,'[1]Multi-Field'!$F$22="Drained"),BI295,IF(AND('[1]Multi-Field'!$E$22=[1]Lists!BF295,'[1]Multi-Field'!$F$22="undrained"),BH295,""))</f>
        <v/>
      </c>
      <c r="CE295" s="409" t="str">
        <f>IF(AND('[1]Multi-Field'!$E$23=[1]Lists!BF295,'[1]Multi-Field'!$F$23="Drained"),BI295,IF(AND('[1]Multi-Field'!$E$23=[1]Lists!BF295,'[1]Multi-Field'!$F$23="undrained"),BH295,""))</f>
        <v/>
      </c>
      <c r="CF295" s="409" t="str">
        <f>IF(AND('[1]Multi-Field'!$E$24=[1]Lists!BF295,'[1]Multi-Field'!$F$24="Drained"),BI295,IF(AND('[1]Multi-Field'!$E$24=[1]Lists!BF295,'[1]Multi-Field'!$F$24="undrained"),BH295,""))</f>
        <v/>
      </c>
      <c r="CG295" s="409" t="str">
        <f>IF(AND('[1]Multi-Field'!$E$25=[1]Lists!BF295,'[1]Multi-Field'!$F$25="Drained"),BI295,IF(AND('[1]Multi-Field'!$E$25=[1]Lists!BF295,'[1]Multi-Field'!$F$25="undrained"),BH295,""))</f>
        <v/>
      </c>
      <c r="CH295" s="409" t="str">
        <f>IF(AND('[1]Multi-Field'!$E$26=[1]Lists!BF295,'[1]Multi-Field'!$F$26="Drained"),BI295,IF(AND('[1]Multi-Field'!$E$26=[1]Lists!BF295,'[1]Multi-Field'!$F$26="undrained"),BH295,""))</f>
        <v/>
      </c>
      <c r="CI295" s="409" t="str">
        <f>IF(AND('[1]Multi-Field'!$E$27=[1]Lists!BF295,'[1]Multi-Field'!$F$27="Drained"),BI295,IF(AND('[1]Multi-Field'!$E$27=[1]Lists!BF295,'[1]Multi-Field'!$F$27="undrained"),BH295,""))</f>
        <v/>
      </c>
      <c r="CJ295" s="409" t="str">
        <f>IF(AND('[1]Multi-Field'!$E$28=[1]Lists!BF295,'[1]Multi-Field'!$F$28="Drained"),BI295,IF(AND('[1]Multi-Field'!$E$28=[1]Lists!BF295,'[1]Multi-Field'!$F$28="undrained"),BH295,""))</f>
        <v/>
      </c>
      <c r="CK295" s="409" t="str">
        <f>IF(AND('[1]Multi-Field'!$E$29=[1]Lists!BF295,'[1]Multi-Field'!$F$29="Drained"),BI295,IF(AND('[1]Multi-Field'!$E$29=[1]Lists!BF295,'[1]Multi-Field'!$F$29="undrained"),BH295,""))</f>
        <v/>
      </c>
      <c r="CL295" s="409" t="str">
        <f>IF(AND('[1]Multi-Field'!$E$30=[1]Lists!BF295,'[1]Multi-Field'!$F$30="Drained"),BI295,IF(AND('[1]Multi-Field'!$E$30=[1]Lists!BF295,'[1]Multi-Field'!$F$30="undrained"),BH295,""))</f>
        <v/>
      </c>
      <c r="CM295" s="409" t="str">
        <f>IF(AND('[1]Multi-Field'!$E$31=[1]Lists!BF295,'[1]Multi-Field'!$F$31="Drained"),BI295,IF(AND('[1]Multi-Field'!$E$31=[1]Lists!BF295,'[1]Multi-Field'!$F$31="undrained"),BH295,""))</f>
        <v/>
      </c>
      <c r="CN295" s="409" t="str">
        <f>IF(AND('[1]Multi-Field'!$E$32=[1]Lists!BF295,'[1]Multi-Field'!$F$32="Drained"),BI295,IF(AND('[1]Multi-Field'!$E$32=[1]Lists!BF295,'[1]Multi-Field'!$F$32="undrained"),BH295,""))</f>
        <v/>
      </c>
      <c r="CO295" s="409" t="str">
        <f>IF(AND('[1]Multi-Field'!$E$33=[1]Lists!BF295,'[1]Multi-Field'!$F$33="Drained"),BI295,IF(AND('[1]Multi-Field'!$E$33=[1]Lists!BF295,'[1]Multi-Field'!$F$33="undrained"),BH295,""))</f>
        <v/>
      </c>
      <c r="CP295" s="409" t="str">
        <f>IF(AND('[1]Multi-Field'!$E$34=[1]Lists!BF295,'[1]Multi-Field'!$F$34="Drained"),BI295,IF(AND('[1]Multi-Field'!$E$34=[1]Lists!BF295,'[1]Multi-Field'!$F$34="undrained"),BH295,""))</f>
        <v/>
      </c>
      <c r="CQ295" s="409" t="str">
        <f>IF(AND('[1]Multi-Field'!$E$35=[1]Lists!BF295,'[1]Multi-Field'!$F$35="Drained"),BI295,IF(AND('[1]Multi-Field'!$E$35=[1]Lists!BF295,'[1]Multi-Field'!$F$35="undrained"),BH295,""))</f>
        <v/>
      </c>
      <c r="CR295" s="409" t="str">
        <f>IF(AND('[1]Multi-Field'!$E$36=[1]Lists!BF295,'[1]Multi-Field'!$F$36="Drained"),BI295,IF(AND('[1]Multi-Field'!$E$36=[1]Lists!BF295,'[1]Multi-Field'!$F$36="undrained"),BH295,""))</f>
        <v/>
      </c>
      <c r="CS295" s="409" t="str">
        <f>IF(AND('[1]Multi-Field'!$E$37=[1]Lists!BF295,'[1]Multi-Field'!$F$37="Drained"),BI295,IF(AND('[1]Multi-Field'!$E$37=[1]Lists!BF295,'[1]Multi-Field'!$F$37="undrained"),BH295,""))</f>
        <v/>
      </c>
      <c r="CT295" s="409" t="str">
        <f>IF(AND('[1]Multi-Field'!$E$38=[1]Lists!BF295,'[1]Multi-Field'!$F$38="Drained"),BI295,IF(AND('[1]Multi-Field'!$E$38=[1]Lists!BF295,'[1]Multi-Field'!$F$38="undrained"),BH295,""))</f>
        <v/>
      </c>
      <c r="CU295" s="409" t="str">
        <f>IF(AND('[1]Multi-Field'!$E$39=[1]Lists!BF295,'[1]Multi-Field'!$F$39="Drained"),BI295,IF(AND('[1]Multi-Field'!$E$39=[1]Lists!BF295,'[1]Multi-Field'!$F$39="undrained"),BH295,""))</f>
        <v/>
      </c>
      <c r="CV295" s="409" t="str">
        <f>IF(AND('[1]Multi-Field'!$E$40=[1]Lists!BF295,'[1]Multi-Field'!$F$40="Drained"),BI295,IF(AND('[1]Multi-Field'!$E$40=[1]Lists!BF295,'[1]Multi-Field'!$F$40="undrained"),BH295,""))</f>
        <v/>
      </c>
      <c r="CW295" s="409" t="str">
        <f>IF(AND('[1]Multi-Field'!$E$41=[1]Lists!BF295,'[1]Multi-Field'!$F$40="Drained"),BI295,IF(AND('[1]Multi-Field'!$E$40=[1]Lists!BF295,'[1]Multi-Field'!$F$40="undrained"),BH295,""))</f>
        <v/>
      </c>
      <c r="CX295" s="409" t="str">
        <f>IF(AND('[1]Multi-Field'!$E$42=[1]Lists!BF295,'[1]Multi-Field'!$F$42="Drained"),BI295,IF(AND('[1]Multi-Field'!$E$42=[1]Lists!BF295,'[1]Multi-Field'!$F$42="undrained"),BH295,""))</f>
        <v/>
      </c>
      <c r="CY295" s="409" t="str">
        <f>IF(AND('[1]Multi-Field'!$E$43=[1]Lists!BF295,'[1]Multi-Field'!$F$43="Drained"),BI295,IF(AND('[1]Multi-Field'!$E$43=[1]Lists!BF295,'[1]Multi-Field'!$F$43="undrained"),BH295,""))</f>
        <v/>
      </c>
      <c r="CZ295" s="409" t="str">
        <f>IF(AND('[1]Multi-Field'!$E$44=[1]Lists!BF295,'[1]Multi-Field'!$F$44="Drained"),BI295,IF(AND('[1]Multi-Field'!$E$44=[1]Lists!BF295,'[1]Multi-Field'!$F$44="undrained"),BH295,""))</f>
        <v/>
      </c>
      <c r="DA295" s="409" t="str">
        <f>IF(AND('[1]Multi-Field'!$E$45=[1]Lists!BF295,'[1]Multi-Field'!$F$45="Drained"),BI295,IF(AND('[1]Multi-Field'!$E$45=[1]Lists!BF295,'[1]Multi-Field'!$F$45="undrained"),BH295,""))</f>
        <v/>
      </c>
      <c r="DB295" s="409" t="str">
        <f>IF(AND('[1]Multi-Field'!$E$46=[1]Lists!BF295,'[1]Multi-Field'!$F$46="Drained"),BI295,IF(AND('[1]Multi-Field'!$E$46=[1]Lists!BF295,'[1]Multi-Field'!$F$46="undrained"),BH295,""))</f>
        <v/>
      </c>
      <c r="DC295" s="409" t="str">
        <f>IF(AND('[1]Multi-Field'!$E$47=[1]Lists!BF295,'[1]Multi-Field'!$F$47="Drained"),BI295,IF(AND('[1]Multi-Field'!$E$47=[1]Lists!BF295,'[1]Multi-Field'!$F$47="undrained"),BH295,""))</f>
        <v/>
      </c>
      <c r="DD295" s="409" t="str">
        <f>IF(AND('[1]Multi-Field'!$E$48=[1]Lists!BF295,'[1]Multi-Field'!$F$48="Drained"),BI295,IF(AND('[1]Multi-Field'!$E$48=[1]Lists!BF295,'[1]Multi-Field'!$F$48="undrained"),BH295,""))</f>
        <v/>
      </c>
      <c r="DE295" s="409" t="str">
        <f>IF(AND('[1]Multi-Field'!$E$49=[1]Lists!BF295,'[1]Multi-Field'!$F$49="Drained"),BI295,IF(AND('[1]Multi-Field'!$E$49=[1]Lists!BF295,'[1]Multi-Field'!$F$9="undrained"),BH295,""))</f>
        <v/>
      </c>
      <c r="DF295" s="409" t="str">
        <f>IF(AND('[1]Multi-Field'!$E$50=[1]Lists!BF295,'[1]Multi-Field'!$F$50="Drained"),BI295,IF(AND('[1]Multi-Field'!$E$50=[1]Lists!BF295,'[1]Multi-Field'!$F$50="undrained"),BH295,""))</f>
        <v/>
      </c>
      <c r="DG295" s="409" t="str">
        <f>IF(AND('[1]Multi-Field'!$E$51=[1]Lists!BF295,'[1]Multi-Field'!$F$51="Drained"),BI295,IF(AND('[1]Multi-Field'!$E$51=[1]Lists!BF295,'[1]Multi-Field'!$F$51="undrained"),BH295,""))</f>
        <v/>
      </c>
      <c r="DH295" s="409" t="str">
        <f>IF(AND('[1]Multi-Field'!$E$52=[1]Lists!BF295,'[1]Multi-Field'!$F$52="Drained"),BI295,IF(AND('[1]Multi-Field'!$E$52=[1]Lists!BF295,'[1]Multi-Field'!$F$52="undrained"),BH295,""))</f>
        <v/>
      </c>
      <c r="DI295" s="409" t="str">
        <f>IF(AND('[1]Multi-Field'!$E$53=[1]Lists!BF295,'[1]Multi-Field'!$F$53="Drained"),BI295,IF(AND('[1]Multi-Field'!$E$53=[1]Lists!BF295,'[1]Multi-Field'!$F$53="undrained"),BH295,""))</f>
        <v/>
      </c>
      <c r="DJ295" s="409" t="str">
        <f>IF(AND('[1]Multi-Field'!$E$54=[1]Lists!BF295,'[1]Multi-Field'!$F$54="Drained"),BI295,IF(AND('[1]Multi-Field'!$E$54=[1]Lists!BF295,'[1]Multi-Field'!$F$54="undrained"),BH295,""))</f>
        <v/>
      </c>
      <c r="DK295" s="409" t="str">
        <f>IF(AND('[1]Multi-Field'!$E$55=[1]Lists!BF295,'[1]Multi-Field'!$F$55="Drained"),BI295,IF(AND('[1]Multi-Field'!$E$55=[1]Lists!BF295,'[1]Multi-Field'!$F$55="undrained"),BH295,""))</f>
        <v/>
      </c>
      <c r="DL295" s="409" t="str">
        <f>IF(AND('[1]Multi-Field'!$E$56=[1]Lists!BF295,'[1]Multi-Field'!$F$56="Drained"),BI295,IF(AND('[1]Multi-Field'!$E$56=[1]Lists!BF295,'[1]Multi-Field'!$F$56="undrained"),BH295,""))</f>
        <v/>
      </c>
      <c r="DM295" s="409" t="str">
        <f>IF(AND('[1]Multi-Field'!$E$57=[1]Lists!BF295,'[1]Multi-Field'!$F$57="Drained"),BI295,IF(AND('[1]Multi-Field'!$E$57=[1]Lists!BF295,'[1]Multi-Field'!$F$57="undrained"),BH295,""))</f>
        <v/>
      </c>
      <c r="DN295" s="409" t="str">
        <f>IF(AND('[1]Multi-Field'!$E$58=[1]Lists!BF295,'[1]Multi-Field'!$F$58="Drained"),BI295,IF(AND('[1]Multi-Field'!$E$58=[1]Lists!BF295,'[1]Multi-Field'!$F$58="undrained"),BH295,""))</f>
        <v/>
      </c>
      <c r="DO295" s="409" t="str">
        <f>IF(AND('[1]Multi-Field'!$E$59=[1]Lists!BF295,'[1]Multi-Field'!$F$59="Drained"),BI295,IF(AND('[1]Multi-Field'!$E$59=[1]Lists!BF295,'[1]Multi-Field'!$F$59="undrained"),BH295,""))</f>
        <v/>
      </c>
      <c r="DP295" s="409" t="str">
        <f>IF(AND('[1]Multi-Field'!$E$60=[1]Lists!BF295,'[1]Multi-Field'!$F$60="Drained"),BI295,IF(AND('[1]Multi-Field'!$E$60=[1]Lists!BF295,'[1]Multi-Field'!$F$60="undrained"),BH295,""))</f>
        <v/>
      </c>
      <c r="DQ295" s="409" t="str">
        <f>IF(AND('[1]Multi-Field'!$E$61=[1]Lists!BF295,'[1]Multi-Field'!$F$61="Drained"),BI295,IF(AND('[1]Multi-Field'!$E$61=[1]Lists!BF295,'[1]Multi-Field'!$F$61="undrained"),BH295,""))</f>
        <v/>
      </c>
      <c r="DR295" s="409" t="str">
        <f>IF(AND('[1]Multi-Field'!$E$62=[1]Lists!BF295,'[1]Multi-Field'!$F$62="Drained"),BI295,IF(AND('[1]Multi-Field'!$E$62=[1]Lists!BF295,'[1]Multi-Field'!$F$62="undrained"),BH295,""))</f>
        <v/>
      </c>
      <c r="DS295" s="409" t="str">
        <f>IF(AND('[1]Multi-Field'!$E$63=[1]Lists!BF295,'[1]Multi-Field'!$F$63="Drained"),BI295,IF(AND('[1]Multi-Field'!$E$63=[1]Lists!BF295,'[1]Multi-Field'!$F$63="undrained"),BH295,""))</f>
        <v/>
      </c>
      <c r="DT295" s="409" t="str">
        <f>IF(AND('[1]Multi-Field'!$E$64=[1]Lists!BF295,'[1]Multi-Field'!$F$64="Drained"),BI295,IF(AND('[1]Multi-Field'!$E$64=[1]Lists!BF295,'[1]Multi-Field'!$F$64="undrained"),BH295,""))</f>
        <v/>
      </c>
      <c r="DU295" s="409" t="str">
        <f>IF(AND('[1]Multi-Field'!$E$65=[1]Lists!BF295,'[1]Multi-Field'!$F$65="Drained"),BI295,IF(AND('[1]Multi-Field'!$E$65=[1]Lists!BF295,'[1]Multi-Field'!$F$65="undrained"),BH295,""))</f>
        <v/>
      </c>
      <c r="DV295" s="409" t="str">
        <f>IF(AND('[1]Multi-Field'!$E$66=[1]Lists!BF295,'[1]Multi-Field'!$F$66="Drained"),BI295,IF(AND('[1]Multi-Field'!$E$66=[1]Lists!BF295,'[1]Multi-Field'!$F$66="undrained"),BH295,""))</f>
        <v/>
      </c>
      <c r="DW295" s="409" t="str">
        <f>IF(AND('[1]Multi-Field'!$E$67=[1]Lists!BF295,'[1]Multi-Field'!$F$67="Drained"),BI295,IF(AND('[1]Multi-Field'!$E$67=[1]Lists!BF295,'[1]Multi-Field'!$F$67="undrained"),BH295,""))</f>
        <v/>
      </c>
      <c r="DX295" s="409" t="str">
        <f>IF(AND('[1]Multi-Field'!$E$68=[1]Lists!BF295,'[1]Multi-Field'!$F$68="Drained"),BI295,IF(AND('[1]Multi-Field'!$E$68=[1]Lists!BF295,'[1]Multi-Field'!$F$68="undrained"),BH295,""))</f>
        <v/>
      </c>
      <c r="DY295" s="409" t="str">
        <f>IF(AND('[1]Multi-Field'!$E$69=[1]Lists!BF295,'[1]Multi-Field'!$F$69="Drained"),BI295,IF(AND('[1]Multi-Field'!$E$69=[1]Lists!BF295,'[1]Multi-Field'!$F$69="undrained"),BH295,""))</f>
        <v/>
      </c>
      <c r="DZ295" s="409" t="str">
        <f>IF(AND('[1]Multi-Field'!$E$70=[1]Lists!BF295,'[1]Multi-Field'!$F$70="Drained"),BI295,IF(AND('[1]Multi-Field'!$E$70=[1]Lists!BF295,'[1]Multi-Field'!$F$70="undrained"),BH295,""))</f>
        <v/>
      </c>
      <c r="EA295" s="409" t="str">
        <f>IF(AND('[1]Multi-Field'!$E$71=[1]Lists!BF295,'[1]Multi-Field'!$F$71="Drained"),BI295,IF(AND('[1]Multi-Field'!$E$71=[1]Lists!BF295,'[1]Multi-Field'!$F$71="undrained"),BH295,""))</f>
        <v/>
      </c>
      <c r="EB295" s="409" t="str">
        <f>IF(AND('[1]Multi-Field'!$E$72=[1]Lists!BF295,'[1]Multi-Field'!$F$72="Drained"),BI295,IF(AND('[1]Multi-Field'!$E$72=[1]Lists!BF295,'[1]Multi-Field'!$F$72="undrained"),BH295,""))</f>
        <v/>
      </c>
      <c r="EC295" s="409" t="str">
        <f>IF(AND('[1]Multi-Field'!$E$73=[1]Lists!BF295,'[1]Multi-Field'!$F$73="Drained"),BI295,IF(AND('[1]Multi-Field'!$E$73=[1]Lists!BF295,'[1]Multi-Field'!$F$73="undrained"),BH295,""))</f>
        <v/>
      </c>
      <c r="ED295" s="409" t="str">
        <f>IF(AND('[1]Multi-Field'!$E$74=[1]Lists!BF295,'[1]Multi-Field'!$F$74="Drained"),BI295,IF(AND('[1]Multi-Field'!$E$74=[1]Lists!BF295,'[1]Multi-Field'!$F$74="undrained"),BH295,""))</f>
        <v/>
      </c>
      <c r="EE295" s="409" t="str">
        <f>IF(AND('[1]Multi-Field'!$E$75=[1]Lists!BF295,'[1]Multi-Field'!$F$75="Drained"),BI295,IF(AND('[1]Multi-Field'!$E$75=[1]Lists!BF295,'[1]Multi-Field'!$F$75="undrained"),BH295,""))</f>
        <v/>
      </c>
      <c r="EF295" s="409" t="str">
        <f>IF(AND('[1]Multi-Field'!$E$76=[1]Lists!BF295,'[1]Multi-Field'!$F$76="Drained"),BI295,IF(AND('[1]Multi-Field'!$E$76=[1]Lists!BF295,'[1]Multi-Field'!$F$6="undrained"),BH295,""))</f>
        <v/>
      </c>
      <c r="EG295" s="409" t="str">
        <f>IF(AND('[1]Multi-Field'!$E$77=[1]Lists!BF295,'[1]Multi-Field'!$F$77="Drained"),BI295,IF(AND('[1]Multi-Field'!$E$77=[1]Lists!BF295,'[1]Multi-Field'!$F$77="undrained"),BH295,""))</f>
        <v/>
      </c>
      <c r="EH295" s="409" t="str">
        <f>IF(AND('[1]Multi-Field'!$E$78=[1]Lists!BF295,'[1]Multi-Field'!$F$78="Drained"),BI295,IF(AND('[1]Multi-Field'!$E$78=[1]Lists!BF295,'[1]Multi-Field'!$F$78="undrained"),BH295,""))</f>
        <v/>
      </c>
      <c r="EI295" s="409" t="str">
        <f>IF(AND('[1]Multi-Field'!$E$79=[1]Lists!BF295,'[1]Multi-Field'!$F$79="Drained"),BI295,IF(AND('[1]Multi-Field'!$E$79=[1]Lists!BF295,'[1]Multi-Field'!$F$79="undrained"),BH295,""))</f>
        <v/>
      </c>
      <c r="EJ295" s="409" t="str">
        <f>IF(AND('[1]Multi-Field'!$E$80=[1]Lists!BF295,'[1]Multi-Field'!$F$80="Drained"),BI295,IF(AND('[1]Multi-Field'!$E$80=[1]Lists!BF295,'[1]Multi-Field'!$F$80="undrained"),BH295,""))</f>
        <v/>
      </c>
      <c r="EK295" s="409" t="str">
        <f>IF(AND('[1]Multi-Field'!$E$81=[1]Lists!BF295,'[1]Multi-Field'!$F$81="Drained"),BI295,IF(AND('[1]Multi-Field'!$E$81=[1]Lists!BF295,'[1]Multi-Field'!$F$81="undrained"),BH295,""))</f>
        <v/>
      </c>
      <c r="EL295" s="409" t="str">
        <f>IF(AND('[1]Multi-Field'!$E$82=[1]Lists!BF295,'[1]Multi-Field'!$F$82="Drained"),BI295,IF(AND('[1]Multi-Field'!$E$82=[1]Lists!BF295,'[1]Multi-Field'!$F$82="undrained"),BH295,""))</f>
        <v/>
      </c>
      <c r="EM295" s="409" t="str">
        <f>IF(AND('[1]Multi-Field'!$E$83=[1]Lists!BF295,'[1]Multi-Field'!$F$83="Drained"),BI295,IF(AND('[1]Multi-Field'!$E$83=[1]Lists!BF295,'[1]Multi-Field'!$F$83="undrained"),BH295,""))</f>
        <v/>
      </c>
      <c r="EN295" s="409" t="str">
        <f>IF(AND('[1]Multi-Field'!$E$84=[1]Lists!BF295,'[1]Multi-Field'!$F$84="Drained"),BI295,IF(AND('[1]Multi-Field'!$E$84=[1]Lists!BF295,'[1]Multi-Field'!$F$84="undrained"),BH295,""))</f>
        <v/>
      </c>
      <c r="EO295" s="409" t="str">
        <f>IF(AND('[1]Multi-Field'!$E$85=[1]Lists!BF295,'[1]Multi-Field'!$F$85="Drained"),BI295,IF(AND('[1]Multi-Field'!$E$85=[1]Lists!BF295,'[1]Multi-Field'!$F$85="undrained"),BH295,""))</f>
        <v/>
      </c>
      <c r="EP295" s="409" t="str">
        <f>IF(AND('[1]Multi-Field'!$E$86=[1]Lists!BF295,'[1]Multi-Field'!$F$86="Drained"),BI295,IF(AND('[1]Multi-Field'!$E$86=[1]Lists!BF295,'[1]Multi-Field'!$F$86="undrained"),BH295,""))</f>
        <v/>
      </c>
      <c r="EQ295" s="409" t="str">
        <f>IF(AND('[1]Multi-Field'!$E$87=[1]Lists!BF295,'[1]Multi-Field'!$F$87="Drained"),BI295,IF(AND('[1]Multi-Field'!$E$87=[1]Lists!BF295,'[1]Multi-Field'!$F$87="undrained"),BH295,""))</f>
        <v/>
      </c>
      <c r="ER295" s="409" t="str">
        <f>IF(AND('[1]Multi-Field'!$E$88=[1]Lists!BF295,'[1]Multi-Field'!$F$88="Drained"),BI295,IF(AND('[1]Multi-Field'!$E$88=[1]Lists!BF295,'[1]Multi-Field'!$F$88="undrained"),BH295,""))</f>
        <v/>
      </c>
      <c r="ES295" s="409" t="str">
        <f>IF(AND('[1]Multi-Field'!$E$89=[1]Lists!BF295,'[1]Multi-Field'!$F$89="Drained"),BI295,IF(AND('[1]Multi-Field'!$E$89=[1]Lists!BF295,'[1]Multi-Field'!$F$89="undrained"),BH295,""))</f>
        <v/>
      </c>
      <c r="ET295" s="409" t="str">
        <f>IF(AND('[1]Multi-Field'!$E$90=[1]Lists!BF295,'[1]Multi-Field'!$F$90="Drained"),BI295,IF(AND('[1]Multi-Field'!$E$90=[1]Lists!BF295,'[1]Multi-Field'!$F$90="undrained"),BH295,""))</f>
        <v/>
      </c>
      <c r="EU295" s="409" t="str">
        <f>IF(AND('[1]Multi-Field'!$E$91=[1]Lists!BF295,'[1]Multi-Field'!$F$91="Drained"),BI295,IF(AND('[1]Multi-Field'!$E$91=[1]Lists!BF295,'[1]Multi-Field'!$F$91="undrained"),BH295,""))</f>
        <v/>
      </c>
      <c r="EV295" s="409" t="str">
        <f>IF(AND('[1]Multi-Field'!$E$92=[1]Lists!BF295,'[1]Multi-Field'!$F$92="Drained"),BI295,IF(AND('[1]Multi-Field'!$E$92=[1]Lists!BF295,'[1]Multi-Field'!$F$92="undrained"),BH295,""))</f>
        <v/>
      </c>
      <c r="EW295" s="409" t="str">
        <f>IF(AND('[1]Multi-Field'!$E$93=[1]Lists!BF295,'[1]Multi-Field'!$F$93="Drained"),BI295,IF(AND('[1]Multi-Field'!$E$93=[1]Lists!BF295,'[1]Multi-Field'!$F$93="undrained"),BH295,""))</f>
        <v/>
      </c>
      <c r="EX295" s="409" t="str">
        <f>IF(AND('[1]Multi-Field'!$E$94=[1]Lists!BF295,'[1]Multi-Field'!$F$94="Drained"),BI295,IF(AND('[1]Multi-Field'!$E$94=[1]Lists!BF295,'[1]Multi-Field'!$F$94="undrained"),BH295,""))</f>
        <v/>
      </c>
      <c r="EY295" s="409" t="str">
        <f>IF(AND('[1]Multi-Field'!$E$95=[1]Lists!BF295,'[1]Multi-Field'!$F$95="Drained"),BI295,IF(AND('[1]Multi-Field'!$E$95=[1]Lists!BF295,'[1]Multi-Field'!$F$95="undrained"),BH295,""))</f>
        <v/>
      </c>
      <c r="EZ295" s="409" t="str">
        <f>IF(AND('[1]Multi-Field'!$E$96=[1]Lists!BF295,'[1]Multi-Field'!$F$96="Drained"),BI295,IF(AND('[1]Multi-Field'!$E$96=[1]Lists!BF295,'[1]Multi-Field'!$F$96="undrained"),BH295,""))</f>
        <v/>
      </c>
      <c r="FA295" s="409" t="str">
        <f>IF(AND('[1]Multi-Field'!$E$97=[1]Lists!BF295,'[1]Multi-Field'!$F$97="Drained"),BI295,IF(AND('[1]Multi-Field'!$E$97=[1]Lists!BF295,'[1]Multi-Field'!$F$97="undrained"),BH295,""))</f>
        <v/>
      </c>
      <c r="FB295" s="409" t="str">
        <f>IF(AND('[1]Multi-Field'!$E$98=[1]Lists!BF295,'[1]Multi-Field'!$F$98="Drained"),BI295,IF(AND('[1]Multi-Field'!$E$98=[1]Lists!BF295,'[1]Multi-Field'!$F$98="undrained"),BH295,""))</f>
        <v/>
      </c>
      <c r="FC295" s="409" t="str">
        <f>IF(AND('[1]Multi-Field'!$E$99=[1]Lists!BF295,'[1]Multi-Field'!$F$99="Drained"),BI295,IF(AND('[1]Multi-Field'!$E$99=[1]Lists!BF295,'[1]Multi-Field'!$F$99="undrained"),BH295,""))</f>
        <v/>
      </c>
      <c r="FD295" s="409" t="str">
        <f>IF(AND('[1]Multi-Field'!$E$100=[1]Lists!BF295,'[1]Multi-Field'!$F$100="Drained"),BI295,IF(AND('[1]Multi-Field'!$E$100=[1]Lists!BF295,'[1]Multi-Field'!$F$100="undrained"),BH295,""))</f>
        <v/>
      </c>
      <c r="FE295" s="409" t="str">
        <f>IF(AND('[1]Multi-Field'!$E$101=[1]Lists!BF295,'[1]Multi-Field'!$F$101="Drained"),BI295,IF(AND('[1]Multi-Field'!$E$101=[1]Lists!BF295,'[1]Multi-Field'!$F$101="undrained"),BH295,""))</f>
        <v/>
      </c>
      <c r="FF295" s="409" t="str">
        <f>IF(AND('[1]Multi-Field'!$E$102=[1]Lists!BF295,'[1]Multi-Field'!$F$102="Drained"),BI295,IF(AND('[1]Multi-Field'!$E$102=[1]Lists!BF295,'[1]Multi-Field'!$F$102="undrained"),BH295,""))</f>
        <v/>
      </c>
      <c r="FG295" s="409" t="str">
        <f>IF(AND('[1]Multi-Field'!$E$103=[1]Lists!BF295,'[1]Multi-Field'!$F$103="Drained"),BI295,IF(AND('[1]Multi-Field'!$E$103=[1]Lists!BF295,'[1]Multi-Field'!$F$103="undrained"),BH295,""))</f>
        <v/>
      </c>
      <c r="FH295" s="409" t="str">
        <f>IF(AND('[1]Multi-Field'!$E$104=[1]Lists!BF295,'[1]Multi-Field'!$F$104="Drained"),BI295,IF(AND('[1]Multi-Field'!$E$104=[1]Lists!BF295,'[1]Multi-Field'!$F$104="undrained"),BH295,""))</f>
        <v/>
      </c>
      <c r="FI295" s="409" t="str">
        <f>IF(AND('[1]Multi-Field'!$E$105=[1]Lists!BF295,'[1]Multi-Field'!$F$105="Drained"),BI295,IF(AND('[1]Multi-Field'!$E$105=[1]Lists!BF295,'[1]Multi-Field'!$F$105="undrained"),BH295,""))</f>
        <v/>
      </c>
      <c r="FJ295" s="409" t="str">
        <f>IF(AND('[1]Multi-Field'!$E$106=[1]Lists!BF295,'[1]Multi-Field'!$F$106="Drained"),BI295,IF(AND('[1]Multi-Field'!$E$106=[1]Lists!BF295,'[1]Multi-Field'!$F$106="undrained"),BH295,""))</f>
        <v/>
      </c>
      <c r="FK295" s="409" t="str">
        <f>IF(AND('[1]Multi-Field'!$E$107=[1]Lists!BF295,'[1]Multi-Field'!$F$107="Drained"),BI295,IF(AND('[1]Multi-Field'!$E$107=[1]Lists!BF295,'[1]Multi-Field'!$F$107="undrained"),BH295,""))</f>
        <v/>
      </c>
      <c r="FL295" s="409" t="str">
        <f>IF(AND('[1]Multi-Field'!$E$108=[1]Lists!BF295,'[1]Multi-Field'!$F$108="Drained"),BI295,IF(AND('[1]Multi-Field'!$E$108=[1]Lists!BF295,'[1]Multi-Field'!$F$108="undrained"),BH295,""))</f>
        <v/>
      </c>
      <c r="FM295" s="409" t="str">
        <f>IF(AND('[1]Multi-Field'!$E$109=[1]Lists!BF295,'[1]Multi-Field'!$F$109="Drained"),BI295,IF(AND('[1]Multi-Field'!$E$109=[1]Lists!BF295,'[1]Multi-Field'!$F$109="undrained"),BH295,""))</f>
        <v/>
      </c>
      <c r="FN295" s="409" t="str">
        <f>IF(AND('[1]Multi-Field'!$E$110=[1]Lists!BF295,'[1]Multi-Field'!$F$110="Drained"),BI295,IF(AND('[1]Multi-Field'!$E$110=[1]Lists!BF295,'[1]Multi-Field'!$F$110="undrained"),BH295,""))</f>
        <v/>
      </c>
      <c r="FO295" s="409" t="str">
        <f>IF(AND('[1]Multi-Field'!$E$111=[1]Lists!BF295,'[1]Multi-Field'!$F$111="Drained"),BI295,IF(AND('[1]Multi-Field'!$E$111=[1]Lists!BF295,'[1]Multi-Field'!$F$111="undrained"),BH295,""))</f>
        <v/>
      </c>
      <c r="FP295" s="409" t="str">
        <f>IF(AND('[1]Multi-Field'!$E$112=[1]Lists!BF295,'[1]Multi-Field'!$F$112="Drained"),BI295,IF(AND('[1]Multi-Field'!$E$112=[1]Lists!BF295,'[1]Multi-Field'!$F$112="undrained"),BH295,""))</f>
        <v/>
      </c>
      <c r="FQ295" s="409" t="str">
        <f>IF(AND('[1]Multi-Field'!$E$113=[1]Lists!BF295,'[1]Multi-Field'!$F$113="Drained"),BI295,IF(AND('[1]Multi-Field'!$E$113=[1]Lists!BF295,'[1]Multi-Field'!$F$113="undrained"),BH295,""))</f>
        <v/>
      </c>
      <c r="FR295" s="409" t="str">
        <f>IF(AND('[1]Multi-Field'!$E$114=[1]Lists!BF295,'[1]Multi-Field'!$F$114="Drained"),BI295,IF(AND('[1]Multi-Field'!$E$114=[1]Lists!BF295,'[1]Multi-Field'!$F$114="undrained"),BH295,""))</f>
        <v/>
      </c>
      <c r="FS295" s="409" t="str">
        <f>IF(AND('[1]Multi-Field'!$E$115=[1]Lists!BF295,'[1]Multi-Field'!$F$115="Drained"),BI295,IF(AND('[1]Multi-Field'!$E$115=[1]Lists!BF295,'[1]Multi-Field'!$F$115="undrained"),BH295,""))</f>
        <v/>
      </c>
      <c r="FT295" s="409" t="str">
        <f>IF(AND('[1]Multi-Field'!$E$116=[1]Lists!BF295,'[1]Multi-Field'!$F$116="Drained"),BI295,IF(AND('[1]Multi-Field'!$E$116=[1]Lists!BF295,'[1]Multi-Field'!$F$116="undrained"),BH295,""))</f>
        <v/>
      </c>
      <c r="FU295" s="409" t="str">
        <f>IF(AND('[1]Multi-Field'!$E$117=[1]Lists!BF295,'[1]Multi-Field'!$F$117="Drained"),BI295,IF(AND('[1]Multi-Field'!$E$117=[1]Lists!BF295,'[1]Multi-Field'!$F$117="undrained"),BH295,""))</f>
        <v/>
      </c>
      <c r="FV295" s="409" t="str">
        <f>IF(AND('[1]Multi-Field'!$E$118=[1]Lists!BF295,'[1]Multi-Field'!$F$118="Drained"),BI295,IF(AND('[1]Multi-Field'!$E$118=[1]Lists!BF295,'[1]Multi-Field'!$F$118="undrained"),BH295,""))</f>
        <v/>
      </c>
      <c r="FW295" s="409" t="str">
        <f>IF(AND('[1]Multi-Field'!$E$119=[1]Lists!BF295,'[1]Multi-Field'!$F$119="Drained"),BI295,IF(AND('[1]Multi-Field'!$E$119=[1]Lists!BF295,'[1]Multi-Field'!$F$119="undrained"),BH295,""))</f>
        <v/>
      </c>
      <c r="FX295" s="409" t="str">
        <f>IF(AND('[1]Multi-Field'!$E$120=[1]Lists!BF295,'[1]Multi-Field'!$F$120="Drained"),BI295,IF(AND('[1]Multi-Field'!$E$120=[1]Lists!BF295,'[1]Multi-Field'!$F$120="undrained"),BH295,""))</f>
        <v/>
      </c>
    </row>
    <row r="296" spans="1:180" ht="13.5" customHeight="1">
      <c r="A296" s="7" t="s">
        <v>382</v>
      </c>
      <c r="B296" s="7"/>
      <c r="C296" s="7"/>
      <c r="D296" s="8">
        <v>65</v>
      </c>
      <c r="E296" s="8">
        <f t="shared" si="46"/>
        <v>67</v>
      </c>
      <c r="F296" s="8">
        <f t="shared" si="47"/>
        <v>68</v>
      </c>
      <c r="G296" s="8">
        <v>70</v>
      </c>
      <c r="H296" s="8">
        <v>75</v>
      </c>
      <c r="I296" s="8">
        <f t="shared" si="50"/>
        <v>75</v>
      </c>
      <c r="J296" s="8">
        <f t="shared" si="51"/>
        <v>75</v>
      </c>
      <c r="K296" s="8">
        <v>75</v>
      </c>
      <c r="L296" s="8">
        <v>135</v>
      </c>
      <c r="M296" s="8">
        <f t="shared" si="48"/>
        <v>135</v>
      </c>
      <c r="N296" s="8">
        <f t="shared" si="49"/>
        <v>135</v>
      </c>
      <c r="O296" s="8">
        <v>135</v>
      </c>
      <c r="P296" s="391">
        <v>271</v>
      </c>
      <c r="Q296" s="394"/>
      <c r="R296" s="395" t="b">
        <f>IF(OR('Multi-Field'!AA273=Lists!$AC$42,'Multi-Field'!AA273=Lists!$AC$43),IF('Multi-Field'!Z273="x",(IF('Multi-Field'!AC273=Lists!$Q$11,Lists!$R$11,IF('Multi-Field'!AC273=Lists!$Q$12,Lists!$R$12,IF('Multi-Field'!AC273=Lists!$Q$13,Lists!$R$13,IF('Multi-Field'!AC273=Lists!$Q$14,Lists!$R$14))))),IF('Multi-Field'!X273="x",(IF('Multi-Field'!AC273=Lists!$Q$11,Lists!$S$11,IF('Multi-Field'!AC273=Lists!$Q$12,Lists!$S$12,IF('Multi-Field'!AC273=Lists!$Q$13,Lists!$S$13,IF('Multi-Field'!AC273=Lists!$Q$14,Lists!$S$14))))),IF('Multi-Field'!V273="x",(IF('Multi-Field'!AC273=Lists!$Q$11,Lists!$T$11,IF('Multi-Field'!AC273=Lists!$Q$12,Lists!$T$12,IF('Multi-Field'!AC273=Lists!$Q$13,Lists!$T$13,IF('Multi-Field'!AC273=Lists!$Q$14,Lists!$T$14))))),0))))</f>
        <v>0</v>
      </c>
      <c r="S296" s="395" t="str">
        <f t="shared" si="52"/>
        <v/>
      </c>
      <c r="T296" s="395"/>
      <c r="U296" s="396"/>
      <c r="AI296" s="384">
        <f>'[1]Multi-Field'!B292</f>
        <v>0</v>
      </c>
      <c r="AJ296" s="387" t="str">
        <f>IF(OR('[1]Multi-Field'!Q136=[1]Lists!$AC$42,'[1]Multi-Field'!Q136=[1]Lists!$AC$43),"x","")</f>
        <v/>
      </c>
      <c r="AK296" s="387" t="str">
        <f>IF(OR('[1]Multi-Field'!Q136=[1]Lists!$AC$6,'[1]Multi-Field'!Q136=$AC$2,'[1]Multi-Field'!Q136=$AC$4),"x","")</f>
        <v/>
      </c>
      <c r="AL296" s="387" t="str">
        <f>IF(OR('[1]Multi-Field'!Q136=[1]Lists!$AC$7,'[1]Multi-Field'!Q136=$AC$3,'[1]Multi-Field'!Q136=$AC$5),"x","")</f>
        <v/>
      </c>
      <c r="AM296" s="387" t="str">
        <f>IF(OR('[1]Multi-Field'!Q136=$AC$23,'[1]Multi-Field'!Q136=$AC$13,'[1]Multi-Field'!Q136=$AC$9,'[1]Multi-Field'!Q136=$AC$19,'[1]Multi-Field'!Q136=$AC$47),"x","")</f>
        <v/>
      </c>
      <c r="AN296" s="387" t="str">
        <f>IF(OR('[1]Multi-Field'!Q136=$AC$24,'[1]Multi-Field'!Q136=$AC$14,'[1]Multi-Field'!Q136=$AC$10,'[1]Multi-Field'!Q136=$AC$22,'[1]Multi-Field'!Q136=$AC$48),"x","")</f>
        <v/>
      </c>
      <c r="AO296" s="387" t="str">
        <f>IF(OR('[1]Multi-Field'!Q136=$AC$21,'[1]Multi-Field'!Q136=$AC$28,'[1]Multi-Field'!Q136=$AC$62,'[1]Multi-Field'!Q136=$AC$102,'[1]Multi-Field'!Q136=$AC$98),"x","")</f>
        <v/>
      </c>
      <c r="AP296" s="387" t="str">
        <f>IF(OR('[1]Multi-Field'!Q136=$AC$25,'[1]Multi-Field'!Q136=$AC$63,'[1]Multi-Field'!Q136=$AC$85,'[1]Multi-Field'!Q136=$AC$87,'[1]Multi-Field'!Q136=$AC$92,'[1]Multi-Field'!Q136=$AC$93),"x","")</f>
        <v/>
      </c>
      <c r="AQ296" s="387" t="str">
        <f>IF(OR('[1]Multi-Field'!Q136=$AC$20,'[1]Multi-Field'!Q136=$AC$27,'[1]Multi-Field'!Q136=$AC$58,'[1]Multi-Field'!Q136=$AC$86,'[1]Multi-Field'!Q136=$AC$103,'[1]Multi-Field'!Q136=$AC$94),"x","")</f>
        <v/>
      </c>
      <c r="AR296" s="387" t="str">
        <f>IF(OR('[1]Multi-Field'!Q136=$AC$35,'[1]Multi-Field'!Q136=$AC$40,'[1]Multi-Field'!Q136=$AC$45,),"x","")</f>
        <v/>
      </c>
      <c r="AS296" s="387" t="str">
        <f>IF(OR('[1]Multi-Field'!Q136=$AC$36,'[1]Multi-Field'!Q136=$AC$41,'[1]Multi-Field'!Q136=$AC$46,),"x","")</f>
        <v/>
      </c>
      <c r="AT296" s="387" t="str">
        <f>IF(OR('[1]Multi-Field'!Q136=$AC$52,'[1]Multi-Field'!Q136=$AC$53,'[1]Multi-Field'!Q136=$AC$54,'[1]Multi-Field'!Q136=$AC$55,'[1]Multi-Field'!Q136=$AC$68,'[1]Multi-Field'!Q136=$AC$69,'[1]Multi-Field'!Q136=$AC$74,'[1]Multi-Field'!Q136=$AC$71,'[1]Multi-Field'!Q136=$AC$70),"x","")</f>
        <v>x</v>
      </c>
      <c r="AU296" s="387" t="str">
        <f>IF('[1]Multi-Field'!Q136=$AC$72,"x","")</f>
        <v/>
      </c>
      <c r="AV296" s="387" t="str">
        <f>IF('[1]Multi-Field'!Q136=$AC$73,"x","")</f>
        <v/>
      </c>
      <c r="AW296" s="387" t="str">
        <f>IF('[1]Multi-Field'!Q136=$AC$83,"x","")</f>
        <v/>
      </c>
      <c r="AX296" s="387" t="str">
        <f>IF('[1]Multi-Field'!Q136=$AC$84,"x","")</f>
        <v/>
      </c>
      <c r="AY296" s="387" t="str">
        <f>IF('[1]Multi-Field'!Q136=$AC$97,"x","")</f>
        <v/>
      </c>
      <c r="AZ296" s="387" t="str">
        <f>IF('[1]Multi-Field'!Q136=$AC$99,"x","")</f>
        <v/>
      </c>
      <c r="BA296" s="387" t="str">
        <f>IF('[1]Multi-Field'!Q136=$AC$104,"x","")</f>
        <v/>
      </c>
      <c r="BB296" s="387" t="str">
        <f>IF('[1]Multi-Field'!Q136=$AC$105,"x","")</f>
        <v/>
      </c>
      <c r="BC296" s="388"/>
      <c r="BF296" s="411" t="s">
        <v>1462</v>
      </c>
      <c r="BG296" s="412">
        <v>3</v>
      </c>
      <c r="BH296" s="412">
        <v>4.5</v>
      </c>
      <c r="BI296" s="412">
        <v>5.5</v>
      </c>
      <c r="BJ296" s="409" t="e">
        <f>IF(AND('[1]Single Field'!#REF!=[1]Lists!BF296,'[1]Single Field'!#REF!="Drained"),"x",IF(AND('[1]Single Field'!#REF!=[1]Lists!BF296,'[1]Single Field'!#REF!="Undrained"),O,""))</f>
        <v>#REF!</v>
      </c>
      <c r="BK296" s="409" t="str">
        <f>IF(AND('[1]Multi-Field'!$E$3=[1]Lists!BF296,'[1]Multi-Field'!$F$3="Drained"),BI296,IF(AND('[1]Multi-Field'!$E$3=BF296,'[1]Multi-Field'!$F$3="undrained"),BH296,""))</f>
        <v/>
      </c>
      <c r="BL296" s="409" t="str">
        <f>IF(AND('[1]Multi-Field'!$E$4=BF296,'[1]Multi-Field'!$F$4="Drained"),BI296,IF(AND('[1]Multi-Field'!$E$4=BF296,'[1]Multi-Field'!$F$4="undrained"),BH296,""))</f>
        <v/>
      </c>
      <c r="BM296" s="409" t="str">
        <f>IF(AND('[1]Multi-Field'!$E$5=BF296,'[1]Multi-Field'!$F$5="Drained"),BI296,IF(AND('[1]Multi-Field'!$E$5=BF296,'[1]Multi-Field'!$F$5="undrained"),BH296,""))</f>
        <v/>
      </c>
      <c r="BN296" s="409" t="str">
        <f>IF(AND('[1]Multi-Field'!$E$6=BF296,'[1]Multi-Field'!$F$6="Drained"),BI296,IF(AND('[1]Multi-Field'!$E$6=BF296,'[1]Multi-Field'!$F$6="undrained"),BH296,""))</f>
        <v/>
      </c>
      <c r="BO296" s="409" t="str">
        <f>IF(AND('[1]Multi-Field'!$E$7=BF296,'[1]Multi-Field'!$F$7="Drained"),BI296,IF(AND('[1]Multi-Field'!$E$7=BF296,'[1]Multi-Field'!$F$7="undrained"),BH296,""))</f>
        <v/>
      </c>
      <c r="BP296" s="409" t="str">
        <f>IF(AND('[1]Multi-Field'!$E$8=BF296,'[1]Multi-Field'!$F$8="Drained"),BI296,IF(AND('[1]Multi-Field'!$E$8=BF296,'[1]Multi-Field'!$F$8="undrained"),BH296,""))</f>
        <v/>
      </c>
      <c r="BQ296" s="409" t="str">
        <f>IF(AND('[1]Multi-Field'!$E$9=BF296,'[1]Multi-Field'!$F$9="Drained"),BI296,IF(AND('[1]Multi-Field'!$E$9=BF296,'[1]Multi-Field'!$F$9="undrained"),BH296,""))</f>
        <v/>
      </c>
      <c r="BR296" s="409" t="str">
        <f>IF(AND('[1]Multi-Field'!$E$10=BF296,'[1]Multi-Field'!$F$10="Drained"),BI296,IF(AND('[1]Multi-Field'!$E$10=BF296,'[1]Multi-Field'!$F$10="undrained"),BH296,""))</f>
        <v/>
      </c>
      <c r="BS296" s="409" t="str">
        <f>IF(AND('[1]Multi-Field'!$E$11=BF296,'[1]Multi-Field'!$F$11="Drained"),BI296,IF(AND('[1]Multi-Field'!$E$11=BF296,'[1]Multi-Field'!$F$11="undrained"),BH296,""))</f>
        <v/>
      </c>
      <c r="BT296" s="409" t="str">
        <f>IF(AND('[1]Multi-Field'!$E$12=BF296,'[1]Multi-Field'!$F$12="Drained"),BI296,IF(AND('[1]Multi-Field'!$E$12=BF296,'[1]Multi-Field'!$F$12="undrained"),BH296,""))</f>
        <v/>
      </c>
      <c r="BU296" s="409" t="str">
        <f>IF(AND('[1]Multi-Field'!$E$13=BF296,'[1]Multi-Field'!$F$13="Drained"),BI296,IF(AND('[1]Multi-Field'!$E$3=BF296,'[1]Multi-Field'!$F$13="undrained"),BH296,""))</f>
        <v/>
      </c>
      <c r="BV296" s="409" t="str">
        <f>IF(AND('[1]Multi-Field'!$E$14=BF296,'[1]Multi-Field'!$F$14="Drained"),BI296,IF(AND('[1]Multi-Field'!$E$14=BF296,'[1]Multi-Field'!$F$14="undrained"),BH296,""))</f>
        <v/>
      </c>
      <c r="BW296" s="409" t="str">
        <f>IF(AND('[1]Multi-Field'!$E$15=BF296,'[1]Multi-Field'!$F$15="Drained"),BI296,IF(AND('[1]Multi-Field'!$E$15=BF296,'[1]Multi-Field'!$F$15="undrained"),BH296,""))</f>
        <v/>
      </c>
      <c r="BX296" s="409" t="str">
        <f>IF(AND('[1]Multi-Field'!$E$16=[1]Lists!BF296,'[1]Multi-Field'!$F$16="Drained"),BI296,IF(AND('[1]Multi-Field'!$E$16=[1]Lists!BF296,'[1]Multi-Field'!$F$16="undrained"),BH296,""))</f>
        <v/>
      </c>
      <c r="BY296" s="409" t="str">
        <f>IF(AND('[1]Multi-Field'!$E$17=[1]Lists!BF296,'[1]Multi-Field'!$F$17="Drained"),BI296,IF(AND('[1]Multi-Field'!$E$17=[1]Lists!BF296,'[1]Multi-Field'!$F$17="undrained"),BH296,""))</f>
        <v/>
      </c>
      <c r="BZ296" s="409" t="str">
        <f>IF(AND('[1]Multi-Field'!$E$18=[1]Lists!BF296,'[1]Multi-Field'!$F$18="Drained"),BI296,IF(AND('[1]Multi-Field'!$E$18=[1]Lists!BF296,'[1]Multi-Field'!$F$18="undrained"),BH296,""))</f>
        <v/>
      </c>
      <c r="CA296" s="409" t="str">
        <f>IF(AND('[1]Multi-Field'!$E$19=[1]Lists!BF296,'[1]Multi-Field'!$F$19="Drained"),BI296,IF(AND('[1]Multi-Field'!$E$19=[1]Lists!BF296,'[1]Multi-Field'!$F$19="undrained"),BH296,""))</f>
        <v/>
      </c>
      <c r="CB296" s="409" t="str">
        <f>IF(AND('[1]Multi-Field'!$E$20=[1]Lists!BF296,'[1]Multi-Field'!$F$20="Drained"),BI296,IF(AND('[1]Multi-Field'!$E$20=[1]Lists!BF296,'[1]Multi-Field'!$F$20="undrained"),BH296,""))</f>
        <v/>
      </c>
      <c r="CC296" s="409" t="str">
        <f>IF(AND('[1]Multi-Field'!$E$21=[1]Lists!BF296,'[1]Multi-Field'!$F$21="Drained"),BI296,IF(AND('[1]Multi-Field'!$E$21=[1]Lists!BF296,'[1]Multi-Field'!$F$21="undrained"),BH296,""))</f>
        <v/>
      </c>
      <c r="CD296" s="409" t="str">
        <f>IF(AND('[1]Multi-Field'!$E$22=[1]Lists!BF296,'[1]Multi-Field'!$F$22="Drained"),BI296,IF(AND('[1]Multi-Field'!$E$22=[1]Lists!BF296,'[1]Multi-Field'!$F$22="undrained"),BH296,""))</f>
        <v/>
      </c>
      <c r="CE296" s="409" t="str">
        <f>IF(AND('[1]Multi-Field'!$E$23=[1]Lists!BF296,'[1]Multi-Field'!$F$23="Drained"),BI296,IF(AND('[1]Multi-Field'!$E$23=[1]Lists!BF296,'[1]Multi-Field'!$F$23="undrained"),BH296,""))</f>
        <v/>
      </c>
      <c r="CF296" s="409" t="str">
        <f>IF(AND('[1]Multi-Field'!$E$24=[1]Lists!BF296,'[1]Multi-Field'!$F$24="Drained"),BI296,IF(AND('[1]Multi-Field'!$E$24=[1]Lists!BF296,'[1]Multi-Field'!$F$24="undrained"),BH296,""))</f>
        <v/>
      </c>
      <c r="CG296" s="409" t="str">
        <f>IF(AND('[1]Multi-Field'!$E$25=[1]Lists!BF296,'[1]Multi-Field'!$F$25="Drained"),BI296,IF(AND('[1]Multi-Field'!$E$25=[1]Lists!BF296,'[1]Multi-Field'!$F$25="undrained"),BH296,""))</f>
        <v/>
      </c>
      <c r="CH296" s="409" t="str">
        <f>IF(AND('[1]Multi-Field'!$E$26=[1]Lists!BF296,'[1]Multi-Field'!$F$26="Drained"),BI296,IF(AND('[1]Multi-Field'!$E$26=[1]Lists!BF296,'[1]Multi-Field'!$F$26="undrained"),BH296,""))</f>
        <v/>
      </c>
      <c r="CI296" s="409" t="str">
        <f>IF(AND('[1]Multi-Field'!$E$27=[1]Lists!BF296,'[1]Multi-Field'!$F$27="Drained"),BI296,IF(AND('[1]Multi-Field'!$E$27=[1]Lists!BF296,'[1]Multi-Field'!$F$27="undrained"),BH296,""))</f>
        <v/>
      </c>
      <c r="CJ296" s="409" t="str">
        <f>IF(AND('[1]Multi-Field'!$E$28=[1]Lists!BF296,'[1]Multi-Field'!$F$28="Drained"),BI296,IF(AND('[1]Multi-Field'!$E$28=[1]Lists!BF296,'[1]Multi-Field'!$F$28="undrained"),BH296,""))</f>
        <v/>
      </c>
      <c r="CK296" s="409" t="str">
        <f>IF(AND('[1]Multi-Field'!$E$29=[1]Lists!BF296,'[1]Multi-Field'!$F$29="Drained"),BI296,IF(AND('[1]Multi-Field'!$E$29=[1]Lists!BF296,'[1]Multi-Field'!$F$29="undrained"),BH296,""))</f>
        <v/>
      </c>
      <c r="CL296" s="409" t="str">
        <f>IF(AND('[1]Multi-Field'!$E$30=[1]Lists!BF296,'[1]Multi-Field'!$F$30="Drained"),BI296,IF(AND('[1]Multi-Field'!$E$30=[1]Lists!BF296,'[1]Multi-Field'!$F$30="undrained"),BH296,""))</f>
        <v/>
      </c>
      <c r="CM296" s="409" t="str">
        <f>IF(AND('[1]Multi-Field'!$E$31=[1]Lists!BF296,'[1]Multi-Field'!$F$31="Drained"),BI296,IF(AND('[1]Multi-Field'!$E$31=[1]Lists!BF296,'[1]Multi-Field'!$F$31="undrained"),BH296,""))</f>
        <v/>
      </c>
      <c r="CN296" s="409" t="str">
        <f>IF(AND('[1]Multi-Field'!$E$32=[1]Lists!BF296,'[1]Multi-Field'!$F$32="Drained"),BI296,IF(AND('[1]Multi-Field'!$E$32=[1]Lists!BF296,'[1]Multi-Field'!$F$32="undrained"),BH296,""))</f>
        <v/>
      </c>
      <c r="CO296" s="409" t="str">
        <f>IF(AND('[1]Multi-Field'!$E$33=[1]Lists!BF296,'[1]Multi-Field'!$F$33="Drained"),BI296,IF(AND('[1]Multi-Field'!$E$33=[1]Lists!BF296,'[1]Multi-Field'!$F$33="undrained"),BH296,""))</f>
        <v/>
      </c>
      <c r="CP296" s="409" t="str">
        <f>IF(AND('[1]Multi-Field'!$E$34=[1]Lists!BF296,'[1]Multi-Field'!$F$34="Drained"),BI296,IF(AND('[1]Multi-Field'!$E$34=[1]Lists!BF296,'[1]Multi-Field'!$F$34="undrained"),BH296,""))</f>
        <v/>
      </c>
      <c r="CQ296" s="409" t="str">
        <f>IF(AND('[1]Multi-Field'!$E$35=[1]Lists!BF296,'[1]Multi-Field'!$F$35="Drained"),BI296,IF(AND('[1]Multi-Field'!$E$35=[1]Lists!BF296,'[1]Multi-Field'!$F$35="undrained"),BH296,""))</f>
        <v/>
      </c>
      <c r="CR296" s="409" t="str">
        <f>IF(AND('[1]Multi-Field'!$E$36=[1]Lists!BF296,'[1]Multi-Field'!$F$36="Drained"),BI296,IF(AND('[1]Multi-Field'!$E$36=[1]Lists!BF296,'[1]Multi-Field'!$F$36="undrained"),BH296,""))</f>
        <v/>
      </c>
      <c r="CS296" s="409" t="str">
        <f>IF(AND('[1]Multi-Field'!$E$37=[1]Lists!BF296,'[1]Multi-Field'!$F$37="Drained"),BI296,IF(AND('[1]Multi-Field'!$E$37=[1]Lists!BF296,'[1]Multi-Field'!$F$37="undrained"),BH296,""))</f>
        <v/>
      </c>
      <c r="CT296" s="409" t="str">
        <f>IF(AND('[1]Multi-Field'!$E$38=[1]Lists!BF296,'[1]Multi-Field'!$F$38="Drained"),BI296,IF(AND('[1]Multi-Field'!$E$38=[1]Lists!BF296,'[1]Multi-Field'!$F$38="undrained"),BH296,""))</f>
        <v/>
      </c>
      <c r="CU296" s="409" t="str">
        <f>IF(AND('[1]Multi-Field'!$E$39=[1]Lists!BF296,'[1]Multi-Field'!$F$39="Drained"),BI296,IF(AND('[1]Multi-Field'!$E$39=[1]Lists!BF296,'[1]Multi-Field'!$F$39="undrained"),BH296,""))</f>
        <v/>
      </c>
      <c r="CV296" s="409" t="str">
        <f>IF(AND('[1]Multi-Field'!$E$40=[1]Lists!BF296,'[1]Multi-Field'!$F$40="Drained"),BI296,IF(AND('[1]Multi-Field'!$E$40=[1]Lists!BF296,'[1]Multi-Field'!$F$40="undrained"),BH296,""))</f>
        <v/>
      </c>
      <c r="CW296" s="409" t="str">
        <f>IF(AND('[1]Multi-Field'!$E$41=[1]Lists!BF296,'[1]Multi-Field'!$F$40="Drained"),BI296,IF(AND('[1]Multi-Field'!$E$40=[1]Lists!BF296,'[1]Multi-Field'!$F$40="undrained"),BH296,""))</f>
        <v/>
      </c>
      <c r="CX296" s="409" t="str">
        <f>IF(AND('[1]Multi-Field'!$E$42=[1]Lists!BF296,'[1]Multi-Field'!$F$42="Drained"),BI296,IF(AND('[1]Multi-Field'!$E$42=[1]Lists!BF296,'[1]Multi-Field'!$F$42="undrained"),BH296,""))</f>
        <v/>
      </c>
      <c r="CY296" s="409" t="str">
        <f>IF(AND('[1]Multi-Field'!$E$43=[1]Lists!BF296,'[1]Multi-Field'!$F$43="Drained"),BI296,IF(AND('[1]Multi-Field'!$E$43=[1]Lists!BF296,'[1]Multi-Field'!$F$43="undrained"),BH296,""))</f>
        <v/>
      </c>
      <c r="CZ296" s="409" t="str">
        <f>IF(AND('[1]Multi-Field'!$E$44=[1]Lists!BF296,'[1]Multi-Field'!$F$44="Drained"),BI296,IF(AND('[1]Multi-Field'!$E$44=[1]Lists!BF296,'[1]Multi-Field'!$F$44="undrained"),BH296,""))</f>
        <v/>
      </c>
      <c r="DA296" s="409" t="str">
        <f>IF(AND('[1]Multi-Field'!$E$45=[1]Lists!BF296,'[1]Multi-Field'!$F$45="Drained"),BI296,IF(AND('[1]Multi-Field'!$E$45=[1]Lists!BF296,'[1]Multi-Field'!$F$45="undrained"),BH296,""))</f>
        <v/>
      </c>
      <c r="DB296" s="409" t="str">
        <f>IF(AND('[1]Multi-Field'!$E$46=[1]Lists!BF296,'[1]Multi-Field'!$F$46="Drained"),BI296,IF(AND('[1]Multi-Field'!$E$46=[1]Lists!BF296,'[1]Multi-Field'!$F$46="undrained"),BH296,""))</f>
        <v/>
      </c>
      <c r="DC296" s="409" t="str">
        <f>IF(AND('[1]Multi-Field'!$E$47=[1]Lists!BF296,'[1]Multi-Field'!$F$47="Drained"),BI296,IF(AND('[1]Multi-Field'!$E$47=[1]Lists!BF296,'[1]Multi-Field'!$F$47="undrained"),BH296,""))</f>
        <v/>
      </c>
      <c r="DD296" s="409" t="str">
        <f>IF(AND('[1]Multi-Field'!$E$48=[1]Lists!BF296,'[1]Multi-Field'!$F$48="Drained"),BI296,IF(AND('[1]Multi-Field'!$E$48=[1]Lists!BF296,'[1]Multi-Field'!$F$48="undrained"),BH296,""))</f>
        <v/>
      </c>
      <c r="DE296" s="409" t="str">
        <f>IF(AND('[1]Multi-Field'!$E$49=[1]Lists!BF296,'[1]Multi-Field'!$F$49="Drained"),BI296,IF(AND('[1]Multi-Field'!$E$49=[1]Lists!BF296,'[1]Multi-Field'!$F$9="undrained"),BH296,""))</f>
        <v/>
      </c>
      <c r="DF296" s="409" t="str">
        <f>IF(AND('[1]Multi-Field'!$E$50=[1]Lists!BF296,'[1]Multi-Field'!$F$50="Drained"),BI296,IF(AND('[1]Multi-Field'!$E$50=[1]Lists!BF296,'[1]Multi-Field'!$F$50="undrained"),BH296,""))</f>
        <v/>
      </c>
      <c r="DG296" s="409" t="str">
        <f>IF(AND('[1]Multi-Field'!$E$51=[1]Lists!BF296,'[1]Multi-Field'!$F$51="Drained"),BI296,IF(AND('[1]Multi-Field'!$E$51=[1]Lists!BF296,'[1]Multi-Field'!$F$51="undrained"),BH296,""))</f>
        <v/>
      </c>
      <c r="DH296" s="409" t="str">
        <f>IF(AND('[1]Multi-Field'!$E$52=[1]Lists!BF296,'[1]Multi-Field'!$F$52="Drained"),BI296,IF(AND('[1]Multi-Field'!$E$52=[1]Lists!BF296,'[1]Multi-Field'!$F$52="undrained"),BH296,""))</f>
        <v/>
      </c>
      <c r="DI296" s="409" t="str">
        <f>IF(AND('[1]Multi-Field'!$E$53=[1]Lists!BF296,'[1]Multi-Field'!$F$53="Drained"),BI296,IF(AND('[1]Multi-Field'!$E$53=[1]Lists!BF296,'[1]Multi-Field'!$F$53="undrained"),BH296,""))</f>
        <v/>
      </c>
      <c r="DJ296" s="409" t="str">
        <f>IF(AND('[1]Multi-Field'!$E$54=[1]Lists!BF296,'[1]Multi-Field'!$F$54="Drained"),BI296,IF(AND('[1]Multi-Field'!$E$54=[1]Lists!BF296,'[1]Multi-Field'!$F$54="undrained"),BH296,""))</f>
        <v/>
      </c>
      <c r="DK296" s="409" t="str">
        <f>IF(AND('[1]Multi-Field'!$E$55=[1]Lists!BF296,'[1]Multi-Field'!$F$55="Drained"),BI296,IF(AND('[1]Multi-Field'!$E$55=[1]Lists!BF296,'[1]Multi-Field'!$F$55="undrained"),BH296,""))</f>
        <v/>
      </c>
      <c r="DL296" s="409" t="str">
        <f>IF(AND('[1]Multi-Field'!$E$56=[1]Lists!BF296,'[1]Multi-Field'!$F$56="Drained"),BI296,IF(AND('[1]Multi-Field'!$E$56=[1]Lists!BF296,'[1]Multi-Field'!$F$56="undrained"),BH296,""))</f>
        <v/>
      </c>
      <c r="DM296" s="409" t="str">
        <f>IF(AND('[1]Multi-Field'!$E$57=[1]Lists!BF296,'[1]Multi-Field'!$F$57="Drained"),BI296,IF(AND('[1]Multi-Field'!$E$57=[1]Lists!BF296,'[1]Multi-Field'!$F$57="undrained"),BH296,""))</f>
        <v/>
      </c>
      <c r="DN296" s="409" t="str">
        <f>IF(AND('[1]Multi-Field'!$E$58=[1]Lists!BF296,'[1]Multi-Field'!$F$58="Drained"),BI296,IF(AND('[1]Multi-Field'!$E$58=[1]Lists!BF296,'[1]Multi-Field'!$F$58="undrained"),BH296,""))</f>
        <v/>
      </c>
      <c r="DO296" s="409" t="str">
        <f>IF(AND('[1]Multi-Field'!$E$59=[1]Lists!BF296,'[1]Multi-Field'!$F$59="Drained"),BI296,IF(AND('[1]Multi-Field'!$E$59=[1]Lists!BF296,'[1]Multi-Field'!$F$59="undrained"),BH296,""))</f>
        <v/>
      </c>
      <c r="DP296" s="409" t="str">
        <f>IF(AND('[1]Multi-Field'!$E$60=[1]Lists!BF296,'[1]Multi-Field'!$F$60="Drained"),BI296,IF(AND('[1]Multi-Field'!$E$60=[1]Lists!BF296,'[1]Multi-Field'!$F$60="undrained"),BH296,""))</f>
        <v/>
      </c>
      <c r="DQ296" s="409" t="str">
        <f>IF(AND('[1]Multi-Field'!$E$61=[1]Lists!BF296,'[1]Multi-Field'!$F$61="Drained"),BI296,IF(AND('[1]Multi-Field'!$E$61=[1]Lists!BF296,'[1]Multi-Field'!$F$61="undrained"),BH296,""))</f>
        <v/>
      </c>
      <c r="DR296" s="409" t="str">
        <f>IF(AND('[1]Multi-Field'!$E$62=[1]Lists!BF296,'[1]Multi-Field'!$F$62="Drained"),BI296,IF(AND('[1]Multi-Field'!$E$62=[1]Lists!BF296,'[1]Multi-Field'!$F$62="undrained"),BH296,""))</f>
        <v/>
      </c>
      <c r="DS296" s="409" t="str">
        <f>IF(AND('[1]Multi-Field'!$E$63=[1]Lists!BF296,'[1]Multi-Field'!$F$63="Drained"),BI296,IF(AND('[1]Multi-Field'!$E$63=[1]Lists!BF296,'[1]Multi-Field'!$F$63="undrained"),BH296,""))</f>
        <v/>
      </c>
      <c r="DT296" s="409" t="str">
        <f>IF(AND('[1]Multi-Field'!$E$64=[1]Lists!BF296,'[1]Multi-Field'!$F$64="Drained"),BI296,IF(AND('[1]Multi-Field'!$E$64=[1]Lists!BF296,'[1]Multi-Field'!$F$64="undrained"),BH296,""))</f>
        <v/>
      </c>
      <c r="DU296" s="409" t="str">
        <f>IF(AND('[1]Multi-Field'!$E$65=[1]Lists!BF296,'[1]Multi-Field'!$F$65="Drained"),BI296,IF(AND('[1]Multi-Field'!$E$65=[1]Lists!BF296,'[1]Multi-Field'!$F$65="undrained"),BH296,""))</f>
        <v/>
      </c>
      <c r="DV296" s="409" t="str">
        <f>IF(AND('[1]Multi-Field'!$E$66=[1]Lists!BF296,'[1]Multi-Field'!$F$66="Drained"),BI296,IF(AND('[1]Multi-Field'!$E$66=[1]Lists!BF296,'[1]Multi-Field'!$F$66="undrained"),BH296,""))</f>
        <v/>
      </c>
      <c r="DW296" s="409" t="str">
        <f>IF(AND('[1]Multi-Field'!$E$67=[1]Lists!BF296,'[1]Multi-Field'!$F$67="Drained"),BI296,IF(AND('[1]Multi-Field'!$E$67=[1]Lists!BF296,'[1]Multi-Field'!$F$67="undrained"),BH296,""))</f>
        <v/>
      </c>
      <c r="DX296" s="409" t="str">
        <f>IF(AND('[1]Multi-Field'!$E$68=[1]Lists!BF296,'[1]Multi-Field'!$F$68="Drained"),BI296,IF(AND('[1]Multi-Field'!$E$68=[1]Lists!BF296,'[1]Multi-Field'!$F$68="undrained"),BH296,""))</f>
        <v/>
      </c>
      <c r="DY296" s="409" t="str">
        <f>IF(AND('[1]Multi-Field'!$E$69=[1]Lists!BF296,'[1]Multi-Field'!$F$69="Drained"),BI296,IF(AND('[1]Multi-Field'!$E$69=[1]Lists!BF296,'[1]Multi-Field'!$F$69="undrained"),BH296,""))</f>
        <v/>
      </c>
      <c r="DZ296" s="409" t="str">
        <f>IF(AND('[1]Multi-Field'!$E$70=[1]Lists!BF296,'[1]Multi-Field'!$F$70="Drained"),BI296,IF(AND('[1]Multi-Field'!$E$70=[1]Lists!BF296,'[1]Multi-Field'!$F$70="undrained"),BH296,""))</f>
        <v/>
      </c>
      <c r="EA296" s="409" t="str">
        <f>IF(AND('[1]Multi-Field'!$E$71=[1]Lists!BF296,'[1]Multi-Field'!$F$71="Drained"),BI296,IF(AND('[1]Multi-Field'!$E$71=[1]Lists!BF296,'[1]Multi-Field'!$F$71="undrained"),BH296,""))</f>
        <v/>
      </c>
      <c r="EB296" s="409" t="str">
        <f>IF(AND('[1]Multi-Field'!$E$72=[1]Lists!BF296,'[1]Multi-Field'!$F$72="Drained"),BI296,IF(AND('[1]Multi-Field'!$E$72=[1]Lists!BF296,'[1]Multi-Field'!$F$72="undrained"),BH296,""))</f>
        <v/>
      </c>
      <c r="EC296" s="409" t="str">
        <f>IF(AND('[1]Multi-Field'!$E$73=[1]Lists!BF296,'[1]Multi-Field'!$F$73="Drained"),BI296,IF(AND('[1]Multi-Field'!$E$73=[1]Lists!BF296,'[1]Multi-Field'!$F$73="undrained"),BH296,""))</f>
        <v/>
      </c>
      <c r="ED296" s="409" t="str">
        <f>IF(AND('[1]Multi-Field'!$E$74=[1]Lists!BF296,'[1]Multi-Field'!$F$74="Drained"),BI296,IF(AND('[1]Multi-Field'!$E$74=[1]Lists!BF296,'[1]Multi-Field'!$F$74="undrained"),BH296,""))</f>
        <v/>
      </c>
      <c r="EE296" s="409" t="str">
        <f>IF(AND('[1]Multi-Field'!$E$75=[1]Lists!BF296,'[1]Multi-Field'!$F$75="Drained"),BI296,IF(AND('[1]Multi-Field'!$E$75=[1]Lists!BF296,'[1]Multi-Field'!$F$75="undrained"),BH296,""))</f>
        <v/>
      </c>
      <c r="EF296" s="409" t="str">
        <f>IF(AND('[1]Multi-Field'!$E$76=[1]Lists!BF296,'[1]Multi-Field'!$F$76="Drained"),BI296,IF(AND('[1]Multi-Field'!$E$76=[1]Lists!BF296,'[1]Multi-Field'!$F$6="undrained"),BH296,""))</f>
        <v/>
      </c>
      <c r="EG296" s="409" t="str">
        <f>IF(AND('[1]Multi-Field'!$E$77=[1]Lists!BF296,'[1]Multi-Field'!$F$77="Drained"),BI296,IF(AND('[1]Multi-Field'!$E$77=[1]Lists!BF296,'[1]Multi-Field'!$F$77="undrained"),BH296,""))</f>
        <v/>
      </c>
      <c r="EH296" s="409" t="str">
        <f>IF(AND('[1]Multi-Field'!$E$78=[1]Lists!BF296,'[1]Multi-Field'!$F$78="Drained"),BI296,IF(AND('[1]Multi-Field'!$E$78=[1]Lists!BF296,'[1]Multi-Field'!$F$78="undrained"),BH296,""))</f>
        <v/>
      </c>
      <c r="EI296" s="409" t="str">
        <f>IF(AND('[1]Multi-Field'!$E$79=[1]Lists!BF296,'[1]Multi-Field'!$F$79="Drained"),BI296,IF(AND('[1]Multi-Field'!$E$79=[1]Lists!BF296,'[1]Multi-Field'!$F$79="undrained"),BH296,""))</f>
        <v/>
      </c>
      <c r="EJ296" s="409" t="str">
        <f>IF(AND('[1]Multi-Field'!$E$80=[1]Lists!BF296,'[1]Multi-Field'!$F$80="Drained"),BI296,IF(AND('[1]Multi-Field'!$E$80=[1]Lists!BF296,'[1]Multi-Field'!$F$80="undrained"),BH296,""))</f>
        <v/>
      </c>
      <c r="EK296" s="409" t="str">
        <f>IF(AND('[1]Multi-Field'!$E$81=[1]Lists!BF296,'[1]Multi-Field'!$F$81="Drained"),BI296,IF(AND('[1]Multi-Field'!$E$81=[1]Lists!BF296,'[1]Multi-Field'!$F$81="undrained"),BH296,""))</f>
        <v/>
      </c>
      <c r="EL296" s="409" t="str">
        <f>IF(AND('[1]Multi-Field'!$E$82=[1]Lists!BF296,'[1]Multi-Field'!$F$82="Drained"),BI296,IF(AND('[1]Multi-Field'!$E$82=[1]Lists!BF296,'[1]Multi-Field'!$F$82="undrained"),BH296,""))</f>
        <v/>
      </c>
      <c r="EM296" s="409" t="str">
        <f>IF(AND('[1]Multi-Field'!$E$83=[1]Lists!BF296,'[1]Multi-Field'!$F$83="Drained"),BI296,IF(AND('[1]Multi-Field'!$E$83=[1]Lists!BF296,'[1]Multi-Field'!$F$83="undrained"),BH296,""))</f>
        <v/>
      </c>
      <c r="EN296" s="409" t="str">
        <f>IF(AND('[1]Multi-Field'!$E$84=[1]Lists!BF296,'[1]Multi-Field'!$F$84="Drained"),BI296,IF(AND('[1]Multi-Field'!$E$84=[1]Lists!BF296,'[1]Multi-Field'!$F$84="undrained"),BH296,""))</f>
        <v/>
      </c>
      <c r="EO296" s="409" t="str">
        <f>IF(AND('[1]Multi-Field'!$E$85=[1]Lists!BF296,'[1]Multi-Field'!$F$85="Drained"),BI296,IF(AND('[1]Multi-Field'!$E$85=[1]Lists!BF296,'[1]Multi-Field'!$F$85="undrained"),BH296,""))</f>
        <v/>
      </c>
      <c r="EP296" s="409" t="str">
        <f>IF(AND('[1]Multi-Field'!$E$86=[1]Lists!BF296,'[1]Multi-Field'!$F$86="Drained"),BI296,IF(AND('[1]Multi-Field'!$E$86=[1]Lists!BF296,'[1]Multi-Field'!$F$86="undrained"),BH296,""))</f>
        <v/>
      </c>
      <c r="EQ296" s="409" t="str">
        <f>IF(AND('[1]Multi-Field'!$E$87=[1]Lists!BF296,'[1]Multi-Field'!$F$87="Drained"),BI296,IF(AND('[1]Multi-Field'!$E$87=[1]Lists!BF296,'[1]Multi-Field'!$F$87="undrained"),BH296,""))</f>
        <v/>
      </c>
      <c r="ER296" s="409" t="str">
        <f>IF(AND('[1]Multi-Field'!$E$88=[1]Lists!BF296,'[1]Multi-Field'!$F$88="Drained"),BI296,IF(AND('[1]Multi-Field'!$E$88=[1]Lists!BF296,'[1]Multi-Field'!$F$88="undrained"),BH296,""))</f>
        <v/>
      </c>
      <c r="ES296" s="409" t="str">
        <f>IF(AND('[1]Multi-Field'!$E$89=[1]Lists!BF296,'[1]Multi-Field'!$F$89="Drained"),BI296,IF(AND('[1]Multi-Field'!$E$89=[1]Lists!BF296,'[1]Multi-Field'!$F$89="undrained"),BH296,""))</f>
        <v/>
      </c>
      <c r="ET296" s="409" t="str">
        <f>IF(AND('[1]Multi-Field'!$E$90=[1]Lists!BF296,'[1]Multi-Field'!$F$90="Drained"),BI296,IF(AND('[1]Multi-Field'!$E$90=[1]Lists!BF296,'[1]Multi-Field'!$F$90="undrained"),BH296,""))</f>
        <v/>
      </c>
      <c r="EU296" s="409" t="str">
        <f>IF(AND('[1]Multi-Field'!$E$91=[1]Lists!BF296,'[1]Multi-Field'!$F$91="Drained"),BI296,IF(AND('[1]Multi-Field'!$E$91=[1]Lists!BF296,'[1]Multi-Field'!$F$91="undrained"),BH296,""))</f>
        <v/>
      </c>
      <c r="EV296" s="409" t="str">
        <f>IF(AND('[1]Multi-Field'!$E$92=[1]Lists!BF296,'[1]Multi-Field'!$F$92="Drained"),BI296,IF(AND('[1]Multi-Field'!$E$92=[1]Lists!BF296,'[1]Multi-Field'!$F$92="undrained"),BH296,""))</f>
        <v/>
      </c>
      <c r="EW296" s="409" t="str">
        <f>IF(AND('[1]Multi-Field'!$E$93=[1]Lists!BF296,'[1]Multi-Field'!$F$93="Drained"),BI296,IF(AND('[1]Multi-Field'!$E$93=[1]Lists!BF296,'[1]Multi-Field'!$F$93="undrained"),BH296,""))</f>
        <v/>
      </c>
      <c r="EX296" s="409" t="str">
        <f>IF(AND('[1]Multi-Field'!$E$94=[1]Lists!BF296,'[1]Multi-Field'!$F$94="Drained"),BI296,IF(AND('[1]Multi-Field'!$E$94=[1]Lists!BF296,'[1]Multi-Field'!$F$94="undrained"),BH296,""))</f>
        <v/>
      </c>
      <c r="EY296" s="409" t="str">
        <f>IF(AND('[1]Multi-Field'!$E$95=[1]Lists!BF296,'[1]Multi-Field'!$F$95="Drained"),BI296,IF(AND('[1]Multi-Field'!$E$95=[1]Lists!BF296,'[1]Multi-Field'!$F$95="undrained"),BH296,""))</f>
        <v/>
      </c>
      <c r="EZ296" s="409" t="str">
        <f>IF(AND('[1]Multi-Field'!$E$96=[1]Lists!BF296,'[1]Multi-Field'!$F$96="Drained"),BI296,IF(AND('[1]Multi-Field'!$E$96=[1]Lists!BF296,'[1]Multi-Field'!$F$96="undrained"),BH296,""))</f>
        <v/>
      </c>
      <c r="FA296" s="409" t="str">
        <f>IF(AND('[1]Multi-Field'!$E$97=[1]Lists!BF296,'[1]Multi-Field'!$F$97="Drained"),BI296,IF(AND('[1]Multi-Field'!$E$97=[1]Lists!BF296,'[1]Multi-Field'!$F$97="undrained"),BH296,""))</f>
        <v/>
      </c>
      <c r="FB296" s="409" t="str">
        <f>IF(AND('[1]Multi-Field'!$E$98=[1]Lists!BF296,'[1]Multi-Field'!$F$98="Drained"),BI296,IF(AND('[1]Multi-Field'!$E$98=[1]Lists!BF296,'[1]Multi-Field'!$F$98="undrained"),BH296,""))</f>
        <v/>
      </c>
      <c r="FC296" s="409" t="str">
        <f>IF(AND('[1]Multi-Field'!$E$99=[1]Lists!BF296,'[1]Multi-Field'!$F$99="Drained"),BI296,IF(AND('[1]Multi-Field'!$E$99=[1]Lists!BF296,'[1]Multi-Field'!$F$99="undrained"),BH296,""))</f>
        <v/>
      </c>
      <c r="FD296" s="409" t="str">
        <f>IF(AND('[1]Multi-Field'!$E$100=[1]Lists!BF296,'[1]Multi-Field'!$F$100="Drained"),BI296,IF(AND('[1]Multi-Field'!$E$100=[1]Lists!BF296,'[1]Multi-Field'!$F$100="undrained"),BH296,""))</f>
        <v/>
      </c>
      <c r="FE296" s="409" t="str">
        <f>IF(AND('[1]Multi-Field'!$E$101=[1]Lists!BF296,'[1]Multi-Field'!$F$101="Drained"),BI296,IF(AND('[1]Multi-Field'!$E$101=[1]Lists!BF296,'[1]Multi-Field'!$F$101="undrained"),BH296,""))</f>
        <v/>
      </c>
      <c r="FF296" s="409" t="str">
        <f>IF(AND('[1]Multi-Field'!$E$102=[1]Lists!BF296,'[1]Multi-Field'!$F$102="Drained"),BI296,IF(AND('[1]Multi-Field'!$E$102=[1]Lists!BF296,'[1]Multi-Field'!$F$102="undrained"),BH296,""))</f>
        <v/>
      </c>
      <c r="FG296" s="409" t="str">
        <f>IF(AND('[1]Multi-Field'!$E$103=[1]Lists!BF296,'[1]Multi-Field'!$F$103="Drained"),BI296,IF(AND('[1]Multi-Field'!$E$103=[1]Lists!BF296,'[1]Multi-Field'!$F$103="undrained"),BH296,""))</f>
        <v/>
      </c>
      <c r="FH296" s="409" t="str">
        <f>IF(AND('[1]Multi-Field'!$E$104=[1]Lists!BF296,'[1]Multi-Field'!$F$104="Drained"),BI296,IF(AND('[1]Multi-Field'!$E$104=[1]Lists!BF296,'[1]Multi-Field'!$F$104="undrained"),BH296,""))</f>
        <v/>
      </c>
      <c r="FI296" s="409" t="str">
        <f>IF(AND('[1]Multi-Field'!$E$105=[1]Lists!BF296,'[1]Multi-Field'!$F$105="Drained"),BI296,IF(AND('[1]Multi-Field'!$E$105=[1]Lists!BF296,'[1]Multi-Field'!$F$105="undrained"),BH296,""))</f>
        <v/>
      </c>
      <c r="FJ296" s="409" t="str">
        <f>IF(AND('[1]Multi-Field'!$E$106=[1]Lists!BF296,'[1]Multi-Field'!$F$106="Drained"),BI296,IF(AND('[1]Multi-Field'!$E$106=[1]Lists!BF296,'[1]Multi-Field'!$F$106="undrained"),BH296,""))</f>
        <v/>
      </c>
      <c r="FK296" s="409" t="str">
        <f>IF(AND('[1]Multi-Field'!$E$107=[1]Lists!BF296,'[1]Multi-Field'!$F$107="Drained"),BI296,IF(AND('[1]Multi-Field'!$E$107=[1]Lists!BF296,'[1]Multi-Field'!$F$107="undrained"),BH296,""))</f>
        <v/>
      </c>
      <c r="FL296" s="409" t="str">
        <f>IF(AND('[1]Multi-Field'!$E$108=[1]Lists!BF296,'[1]Multi-Field'!$F$108="Drained"),BI296,IF(AND('[1]Multi-Field'!$E$108=[1]Lists!BF296,'[1]Multi-Field'!$F$108="undrained"),BH296,""))</f>
        <v/>
      </c>
      <c r="FM296" s="409" t="str">
        <f>IF(AND('[1]Multi-Field'!$E$109=[1]Lists!BF296,'[1]Multi-Field'!$F$109="Drained"),BI296,IF(AND('[1]Multi-Field'!$E$109=[1]Lists!BF296,'[1]Multi-Field'!$F$109="undrained"),BH296,""))</f>
        <v/>
      </c>
      <c r="FN296" s="409" t="str">
        <f>IF(AND('[1]Multi-Field'!$E$110=[1]Lists!BF296,'[1]Multi-Field'!$F$110="Drained"),BI296,IF(AND('[1]Multi-Field'!$E$110=[1]Lists!BF296,'[1]Multi-Field'!$F$110="undrained"),BH296,""))</f>
        <v/>
      </c>
      <c r="FO296" s="409" t="str">
        <f>IF(AND('[1]Multi-Field'!$E$111=[1]Lists!BF296,'[1]Multi-Field'!$F$111="Drained"),BI296,IF(AND('[1]Multi-Field'!$E$111=[1]Lists!BF296,'[1]Multi-Field'!$F$111="undrained"),BH296,""))</f>
        <v/>
      </c>
      <c r="FP296" s="409" t="str">
        <f>IF(AND('[1]Multi-Field'!$E$112=[1]Lists!BF296,'[1]Multi-Field'!$F$112="Drained"),BI296,IF(AND('[1]Multi-Field'!$E$112=[1]Lists!BF296,'[1]Multi-Field'!$F$112="undrained"),BH296,""))</f>
        <v/>
      </c>
      <c r="FQ296" s="409" t="str">
        <f>IF(AND('[1]Multi-Field'!$E$113=[1]Lists!BF296,'[1]Multi-Field'!$F$113="Drained"),BI296,IF(AND('[1]Multi-Field'!$E$113=[1]Lists!BF296,'[1]Multi-Field'!$F$113="undrained"),BH296,""))</f>
        <v/>
      </c>
      <c r="FR296" s="409" t="str">
        <f>IF(AND('[1]Multi-Field'!$E$114=[1]Lists!BF296,'[1]Multi-Field'!$F$114="Drained"),BI296,IF(AND('[1]Multi-Field'!$E$114=[1]Lists!BF296,'[1]Multi-Field'!$F$114="undrained"),BH296,""))</f>
        <v/>
      </c>
      <c r="FS296" s="409" t="str">
        <f>IF(AND('[1]Multi-Field'!$E$115=[1]Lists!BF296,'[1]Multi-Field'!$F$115="Drained"),BI296,IF(AND('[1]Multi-Field'!$E$115=[1]Lists!BF296,'[1]Multi-Field'!$F$115="undrained"),BH296,""))</f>
        <v/>
      </c>
      <c r="FT296" s="409" t="str">
        <f>IF(AND('[1]Multi-Field'!$E$116=[1]Lists!BF296,'[1]Multi-Field'!$F$116="Drained"),BI296,IF(AND('[1]Multi-Field'!$E$116=[1]Lists!BF296,'[1]Multi-Field'!$F$116="undrained"),BH296,""))</f>
        <v/>
      </c>
      <c r="FU296" s="409" t="str">
        <f>IF(AND('[1]Multi-Field'!$E$117=[1]Lists!BF296,'[1]Multi-Field'!$F$117="Drained"),BI296,IF(AND('[1]Multi-Field'!$E$117=[1]Lists!BF296,'[1]Multi-Field'!$F$117="undrained"),BH296,""))</f>
        <v/>
      </c>
      <c r="FV296" s="409" t="str">
        <f>IF(AND('[1]Multi-Field'!$E$118=[1]Lists!BF296,'[1]Multi-Field'!$F$118="Drained"),BI296,IF(AND('[1]Multi-Field'!$E$118=[1]Lists!BF296,'[1]Multi-Field'!$F$118="undrained"),BH296,""))</f>
        <v/>
      </c>
      <c r="FW296" s="409" t="str">
        <f>IF(AND('[1]Multi-Field'!$E$119=[1]Lists!BF296,'[1]Multi-Field'!$F$119="Drained"),BI296,IF(AND('[1]Multi-Field'!$E$119=[1]Lists!BF296,'[1]Multi-Field'!$F$119="undrained"),BH296,""))</f>
        <v/>
      </c>
      <c r="FX296" s="409" t="str">
        <f>IF(AND('[1]Multi-Field'!$E$120=[1]Lists!BF296,'[1]Multi-Field'!$F$120="Drained"),BI296,IF(AND('[1]Multi-Field'!$E$120=[1]Lists!BF296,'[1]Multi-Field'!$F$120="undrained"),BH296,""))</f>
        <v/>
      </c>
    </row>
    <row r="297" spans="1:180" ht="13.5" customHeight="1">
      <c r="A297" s="7" t="s">
        <v>383</v>
      </c>
      <c r="B297" s="7"/>
      <c r="C297" s="7"/>
      <c r="D297" s="8">
        <v>60</v>
      </c>
      <c r="E297" s="8">
        <f t="shared" si="46"/>
        <v>62</v>
      </c>
      <c r="F297" s="8">
        <f t="shared" si="47"/>
        <v>63</v>
      </c>
      <c r="G297" s="8">
        <v>65</v>
      </c>
      <c r="H297" s="8">
        <v>70</v>
      </c>
      <c r="I297" s="8">
        <f t="shared" si="50"/>
        <v>73</v>
      </c>
      <c r="J297" s="8">
        <f t="shared" si="51"/>
        <v>77</v>
      </c>
      <c r="K297" s="8">
        <v>80</v>
      </c>
      <c r="L297" s="8">
        <v>95</v>
      </c>
      <c r="M297" s="8">
        <f t="shared" si="48"/>
        <v>103</v>
      </c>
      <c r="N297" s="8">
        <f t="shared" si="49"/>
        <v>112</v>
      </c>
      <c r="O297" s="8">
        <v>120</v>
      </c>
      <c r="P297" s="391">
        <v>272</v>
      </c>
      <c r="Q297" s="394"/>
      <c r="R297" s="395" t="b">
        <f>IF(OR('Multi-Field'!AA274=Lists!$AC$42,'Multi-Field'!AA274=Lists!$AC$43),IF('Multi-Field'!Z274="x",(IF('Multi-Field'!AC274=Lists!$Q$11,Lists!$R$11,IF('Multi-Field'!AC274=Lists!$Q$12,Lists!$R$12,IF('Multi-Field'!AC274=Lists!$Q$13,Lists!$R$13,IF('Multi-Field'!AC274=Lists!$Q$14,Lists!$R$14))))),IF('Multi-Field'!X274="x",(IF('Multi-Field'!AC274=Lists!$Q$11,Lists!$S$11,IF('Multi-Field'!AC274=Lists!$Q$12,Lists!$S$12,IF('Multi-Field'!AC274=Lists!$Q$13,Lists!$S$13,IF('Multi-Field'!AC274=Lists!$Q$14,Lists!$S$14))))),IF('Multi-Field'!V274="x",(IF('Multi-Field'!AC274=Lists!$Q$11,Lists!$T$11,IF('Multi-Field'!AC274=Lists!$Q$12,Lists!$T$12,IF('Multi-Field'!AC274=Lists!$Q$13,Lists!$T$13,IF('Multi-Field'!AC274=Lists!$Q$14,Lists!$T$14))))),0))))</f>
        <v>0</v>
      </c>
      <c r="S297" s="395" t="str">
        <f t="shared" si="52"/>
        <v/>
      </c>
      <c r="T297" s="395"/>
      <c r="U297" s="396"/>
      <c r="AI297" s="384">
        <f>'[1]Multi-Field'!B293</f>
        <v>0</v>
      </c>
      <c r="AJ297" s="387" t="str">
        <f>IF(OR('[1]Multi-Field'!Q137=[1]Lists!$AC$42,'[1]Multi-Field'!Q137=[1]Lists!$AC$43),"x","")</f>
        <v/>
      </c>
      <c r="AK297" s="387" t="str">
        <f>IF(OR('[1]Multi-Field'!Q137=[1]Lists!$AC$6,'[1]Multi-Field'!Q137=$AC$2,'[1]Multi-Field'!Q137=$AC$4),"x","")</f>
        <v/>
      </c>
      <c r="AL297" s="387" t="str">
        <f>IF(OR('[1]Multi-Field'!Q137=[1]Lists!$AC$7,'[1]Multi-Field'!Q137=$AC$3,'[1]Multi-Field'!Q137=$AC$5),"x","")</f>
        <v/>
      </c>
      <c r="AM297" s="387" t="str">
        <f>IF(OR('[1]Multi-Field'!Q137=$AC$23,'[1]Multi-Field'!Q137=$AC$13,'[1]Multi-Field'!Q137=$AC$9,'[1]Multi-Field'!Q137=$AC$19,'[1]Multi-Field'!Q137=$AC$47),"x","")</f>
        <v/>
      </c>
      <c r="AN297" s="387" t="str">
        <f>IF(OR('[1]Multi-Field'!Q137=$AC$24,'[1]Multi-Field'!Q137=$AC$14,'[1]Multi-Field'!Q137=$AC$10,'[1]Multi-Field'!Q137=$AC$22,'[1]Multi-Field'!Q137=$AC$48),"x","")</f>
        <v/>
      </c>
      <c r="AO297" s="387" t="str">
        <f>IF(OR('[1]Multi-Field'!Q137=$AC$21,'[1]Multi-Field'!Q137=$AC$28,'[1]Multi-Field'!Q137=$AC$62,'[1]Multi-Field'!Q137=$AC$102,'[1]Multi-Field'!Q137=$AC$98),"x","")</f>
        <v/>
      </c>
      <c r="AP297" s="387" t="str">
        <f>IF(OR('[1]Multi-Field'!Q137=$AC$25,'[1]Multi-Field'!Q137=$AC$63,'[1]Multi-Field'!Q137=$AC$85,'[1]Multi-Field'!Q137=$AC$87,'[1]Multi-Field'!Q137=$AC$92,'[1]Multi-Field'!Q137=$AC$93),"x","")</f>
        <v/>
      </c>
      <c r="AQ297" s="387" t="str">
        <f>IF(OR('[1]Multi-Field'!Q137=$AC$20,'[1]Multi-Field'!Q137=$AC$27,'[1]Multi-Field'!Q137=$AC$58,'[1]Multi-Field'!Q137=$AC$86,'[1]Multi-Field'!Q137=$AC$103,'[1]Multi-Field'!Q137=$AC$94),"x","")</f>
        <v/>
      </c>
      <c r="AR297" s="387" t="str">
        <f>IF(OR('[1]Multi-Field'!Q137=$AC$35,'[1]Multi-Field'!Q137=$AC$40,'[1]Multi-Field'!Q137=$AC$45,),"x","")</f>
        <v/>
      </c>
      <c r="AS297" s="387" t="str">
        <f>IF(OR('[1]Multi-Field'!Q137=$AC$36,'[1]Multi-Field'!Q137=$AC$41,'[1]Multi-Field'!Q137=$AC$46,),"x","")</f>
        <v/>
      </c>
      <c r="AT297" s="387" t="str">
        <f>IF(OR('[1]Multi-Field'!Q137=$AC$52,'[1]Multi-Field'!Q137=$AC$53,'[1]Multi-Field'!Q137=$AC$54,'[1]Multi-Field'!Q137=$AC$55,'[1]Multi-Field'!Q137=$AC$68,'[1]Multi-Field'!Q137=$AC$69,'[1]Multi-Field'!Q137=$AC$74,'[1]Multi-Field'!Q137=$AC$71,'[1]Multi-Field'!Q137=$AC$70),"x","")</f>
        <v>x</v>
      </c>
      <c r="AU297" s="387" t="str">
        <f>IF('[1]Multi-Field'!Q137=$AC$72,"x","")</f>
        <v/>
      </c>
      <c r="AV297" s="387" t="str">
        <f>IF('[1]Multi-Field'!Q137=$AC$73,"x","")</f>
        <v/>
      </c>
      <c r="AW297" s="387" t="str">
        <f>IF('[1]Multi-Field'!Q137=$AC$83,"x","")</f>
        <v/>
      </c>
      <c r="AX297" s="387" t="str">
        <f>IF('[1]Multi-Field'!Q137=$AC$84,"x","")</f>
        <v/>
      </c>
      <c r="AY297" s="387" t="str">
        <f>IF('[1]Multi-Field'!Q137=$AC$97,"x","")</f>
        <v/>
      </c>
      <c r="AZ297" s="387" t="str">
        <f>IF('[1]Multi-Field'!Q137=$AC$99,"x","")</f>
        <v/>
      </c>
      <c r="BA297" s="387" t="str">
        <f>IF('[1]Multi-Field'!Q137=$AC$104,"x","")</f>
        <v/>
      </c>
      <c r="BB297" s="387" t="str">
        <f>IF('[1]Multi-Field'!Q137=$AC$105,"x","")</f>
        <v/>
      </c>
      <c r="BC297" s="388"/>
      <c r="BF297" s="411" t="s">
        <v>1463</v>
      </c>
      <c r="BG297" s="412">
        <v>2</v>
      </c>
      <c r="BH297" s="412">
        <v>4</v>
      </c>
      <c r="BI297" s="412">
        <v>4.5</v>
      </c>
      <c r="BJ297" s="409" t="e">
        <f>IF(AND('[1]Single Field'!#REF!=[1]Lists!BF297,'[1]Single Field'!#REF!="Drained"),"x",IF(AND('[1]Single Field'!#REF!=[1]Lists!BF297,'[1]Single Field'!#REF!="Undrained"),O,""))</f>
        <v>#REF!</v>
      </c>
      <c r="BK297" s="409" t="str">
        <f>IF(AND('[1]Multi-Field'!$E$3=[1]Lists!BF297,'[1]Multi-Field'!$F$3="Drained"),BI297,IF(AND('[1]Multi-Field'!$E$3=BF297,'[1]Multi-Field'!$F$3="undrained"),BH297,""))</f>
        <v/>
      </c>
      <c r="BL297" s="409" t="str">
        <f>IF(AND('[1]Multi-Field'!$E$4=BF297,'[1]Multi-Field'!$F$4="Drained"),BI297,IF(AND('[1]Multi-Field'!$E$4=BF297,'[1]Multi-Field'!$F$4="undrained"),BH297,""))</f>
        <v/>
      </c>
      <c r="BM297" s="409" t="str">
        <f>IF(AND('[1]Multi-Field'!$E$5=BF297,'[1]Multi-Field'!$F$5="Drained"),BI297,IF(AND('[1]Multi-Field'!$E$5=BF297,'[1]Multi-Field'!$F$5="undrained"),BH297,""))</f>
        <v/>
      </c>
      <c r="BN297" s="409" t="str">
        <f>IF(AND('[1]Multi-Field'!$E$6=BF297,'[1]Multi-Field'!$F$6="Drained"),BI297,IF(AND('[1]Multi-Field'!$E$6=BF297,'[1]Multi-Field'!$F$6="undrained"),BH297,""))</f>
        <v/>
      </c>
      <c r="BO297" s="409" t="str">
        <f>IF(AND('[1]Multi-Field'!$E$7=BF297,'[1]Multi-Field'!$F$7="Drained"),BI297,IF(AND('[1]Multi-Field'!$E$7=BF297,'[1]Multi-Field'!$F$7="undrained"),BH297,""))</f>
        <v/>
      </c>
      <c r="BP297" s="409" t="str">
        <f>IF(AND('[1]Multi-Field'!$E$8=BF297,'[1]Multi-Field'!$F$8="Drained"),BI297,IF(AND('[1]Multi-Field'!$E$8=BF297,'[1]Multi-Field'!$F$8="undrained"),BH297,""))</f>
        <v/>
      </c>
      <c r="BQ297" s="409" t="str">
        <f>IF(AND('[1]Multi-Field'!$E$9=BF297,'[1]Multi-Field'!$F$9="Drained"),BI297,IF(AND('[1]Multi-Field'!$E$9=BF297,'[1]Multi-Field'!$F$9="undrained"),BH297,""))</f>
        <v/>
      </c>
      <c r="BR297" s="409" t="str">
        <f>IF(AND('[1]Multi-Field'!$E$10=BF297,'[1]Multi-Field'!$F$10="Drained"),BI297,IF(AND('[1]Multi-Field'!$E$10=BF297,'[1]Multi-Field'!$F$10="undrained"),BH297,""))</f>
        <v/>
      </c>
      <c r="BS297" s="409" t="str">
        <f>IF(AND('[1]Multi-Field'!$E$11=BF297,'[1]Multi-Field'!$F$11="Drained"),BI297,IF(AND('[1]Multi-Field'!$E$11=BF297,'[1]Multi-Field'!$F$11="undrained"),BH297,""))</f>
        <v/>
      </c>
      <c r="BT297" s="409" t="str">
        <f>IF(AND('[1]Multi-Field'!$E$12=BF297,'[1]Multi-Field'!$F$12="Drained"),BI297,IF(AND('[1]Multi-Field'!$E$12=BF297,'[1]Multi-Field'!$F$12="undrained"),BH297,""))</f>
        <v/>
      </c>
      <c r="BU297" s="409" t="str">
        <f>IF(AND('[1]Multi-Field'!$E$13=BF297,'[1]Multi-Field'!$F$13="Drained"),BI297,IF(AND('[1]Multi-Field'!$E$3=BF297,'[1]Multi-Field'!$F$13="undrained"),BH297,""))</f>
        <v/>
      </c>
      <c r="BV297" s="409" t="str">
        <f>IF(AND('[1]Multi-Field'!$E$14=BF297,'[1]Multi-Field'!$F$14="Drained"),BI297,IF(AND('[1]Multi-Field'!$E$14=BF297,'[1]Multi-Field'!$F$14="undrained"),BH297,""))</f>
        <v/>
      </c>
      <c r="BW297" s="409" t="str">
        <f>IF(AND('[1]Multi-Field'!$E$15=BF297,'[1]Multi-Field'!$F$15="Drained"),BI297,IF(AND('[1]Multi-Field'!$E$15=BF297,'[1]Multi-Field'!$F$15="undrained"),BH297,""))</f>
        <v/>
      </c>
      <c r="BX297" s="409" t="str">
        <f>IF(AND('[1]Multi-Field'!$E$16=[1]Lists!BF297,'[1]Multi-Field'!$F$16="Drained"),BI297,IF(AND('[1]Multi-Field'!$E$16=[1]Lists!BF297,'[1]Multi-Field'!$F$16="undrained"),BH297,""))</f>
        <v/>
      </c>
      <c r="BY297" s="409" t="str">
        <f>IF(AND('[1]Multi-Field'!$E$17=[1]Lists!BF297,'[1]Multi-Field'!$F$17="Drained"),BI297,IF(AND('[1]Multi-Field'!$E$17=[1]Lists!BF297,'[1]Multi-Field'!$F$17="undrained"),BH297,""))</f>
        <v/>
      </c>
      <c r="BZ297" s="409" t="str">
        <f>IF(AND('[1]Multi-Field'!$E$18=[1]Lists!BF297,'[1]Multi-Field'!$F$18="Drained"),BI297,IF(AND('[1]Multi-Field'!$E$18=[1]Lists!BF297,'[1]Multi-Field'!$F$18="undrained"),BH297,""))</f>
        <v/>
      </c>
      <c r="CA297" s="409" t="str">
        <f>IF(AND('[1]Multi-Field'!$E$19=[1]Lists!BF297,'[1]Multi-Field'!$F$19="Drained"),BI297,IF(AND('[1]Multi-Field'!$E$19=[1]Lists!BF297,'[1]Multi-Field'!$F$19="undrained"),BH297,""))</f>
        <v/>
      </c>
      <c r="CB297" s="409" t="str">
        <f>IF(AND('[1]Multi-Field'!$E$20=[1]Lists!BF297,'[1]Multi-Field'!$F$20="Drained"),BI297,IF(AND('[1]Multi-Field'!$E$20=[1]Lists!BF297,'[1]Multi-Field'!$F$20="undrained"),BH297,""))</f>
        <v/>
      </c>
      <c r="CC297" s="409" t="str">
        <f>IF(AND('[1]Multi-Field'!$E$21=[1]Lists!BF297,'[1]Multi-Field'!$F$21="Drained"),BI297,IF(AND('[1]Multi-Field'!$E$21=[1]Lists!BF297,'[1]Multi-Field'!$F$21="undrained"),BH297,""))</f>
        <v/>
      </c>
      <c r="CD297" s="409" t="str">
        <f>IF(AND('[1]Multi-Field'!$E$22=[1]Lists!BF297,'[1]Multi-Field'!$F$22="Drained"),BI297,IF(AND('[1]Multi-Field'!$E$22=[1]Lists!BF297,'[1]Multi-Field'!$F$22="undrained"),BH297,""))</f>
        <v/>
      </c>
      <c r="CE297" s="409" t="str">
        <f>IF(AND('[1]Multi-Field'!$E$23=[1]Lists!BF297,'[1]Multi-Field'!$F$23="Drained"),BI297,IF(AND('[1]Multi-Field'!$E$23=[1]Lists!BF297,'[1]Multi-Field'!$F$23="undrained"),BH297,""))</f>
        <v/>
      </c>
      <c r="CF297" s="409" t="str">
        <f>IF(AND('[1]Multi-Field'!$E$24=[1]Lists!BF297,'[1]Multi-Field'!$F$24="Drained"),BI297,IF(AND('[1]Multi-Field'!$E$24=[1]Lists!BF297,'[1]Multi-Field'!$F$24="undrained"),BH297,""))</f>
        <v/>
      </c>
      <c r="CG297" s="409" t="str">
        <f>IF(AND('[1]Multi-Field'!$E$25=[1]Lists!BF297,'[1]Multi-Field'!$F$25="Drained"),BI297,IF(AND('[1]Multi-Field'!$E$25=[1]Lists!BF297,'[1]Multi-Field'!$F$25="undrained"),BH297,""))</f>
        <v/>
      </c>
      <c r="CH297" s="409" t="str">
        <f>IF(AND('[1]Multi-Field'!$E$26=[1]Lists!BF297,'[1]Multi-Field'!$F$26="Drained"),BI297,IF(AND('[1]Multi-Field'!$E$26=[1]Lists!BF297,'[1]Multi-Field'!$F$26="undrained"),BH297,""))</f>
        <v/>
      </c>
      <c r="CI297" s="409" t="str">
        <f>IF(AND('[1]Multi-Field'!$E$27=[1]Lists!BF297,'[1]Multi-Field'!$F$27="Drained"),BI297,IF(AND('[1]Multi-Field'!$E$27=[1]Lists!BF297,'[1]Multi-Field'!$F$27="undrained"),BH297,""))</f>
        <v/>
      </c>
      <c r="CJ297" s="409" t="str">
        <f>IF(AND('[1]Multi-Field'!$E$28=[1]Lists!BF297,'[1]Multi-Field'!$F$28="Drained"),BI297,IF(AND('[1]Multi-Field'!$E$28=[1]Lists!BF297,'[1]Multi-Field'!$F$28="undrained"),BH297,""))</f>
        <v/>
      </c>
      <c r="CK297" s="409" t="str">
        <f>IF(AND('[1]Multi-Field'!$E$29=[1]Lists!BF297,'[1]Multi-Field'!$F$29="Drained"),BI297,IF(AND('[1]Multi-Field'!$E$29=[1]Lists!BF297,'[1]Multi-Field'!$F$29="undrained"),BH297,""))</f>
        <v/>
      </c>
      <c r="CL297" s="409" t="str">
        <f>IF(AND('[1]Multi-Field'!$E$30=[1]Lists!BF297,'[1]Multi-Field'!$F$30="Drained"),BI297,IF(AND('[1]Multi-Field'!$E$30=[1]Lists!BF297,'[1]Multi-Field'!$F$30="undrained"),BH297,""))</f>
        <v/>
      </c>
      <c r="CM297" s="409" t="str">
        <f>IF(AND('[1]Multi-Field'!$E$31=[1]Lists!BF297,'[1]Multi-Field'!$F$31="Drained"),BI297,IF(AND('[1]Multi-Field'!$E$31=[1]Lists!BF297,'[1]Multi-Field'!$F$31="undrained"),BH297,""))</f>
        <v/>
      </c>
      <c r="CN297" s="409" t="str">
        <f>IF(AND('[1]Multi-Field'!$E$32=[1]Lists!BF297,'[1]Multi-Field'!$F$32="Drained"),BI297,IF(AND('[1]Multi-Field'!$E$32=[1]Lists!BF297,'[1]Multi-Field'!$F$32="undrained"),BH297,""))</f>
        <v/>
      </c>
      <c r="CO297" s="409" t="str">
        <f>IF(AND('[1]Multi-Field'!$E$33=[1]Lists!BF297,'[1]Multi-Field'!$F$33="Drained"),BI297,IF(AND('[1]Multi-Field'!$E$33=[1]Lists!BF297,'[1]Multi-Field'!$F$33="undrained"),BH297,""))</f>
        <v/>
      </c>
      <c r="CP297" s="409" t="str">
        <f>IF(AND('[1]Multi-Field'!$E$34=[1]Lists!BF297,'[1]Multi-Field'!$F$34="Drained"),BI297,IF(AND('[1]Multi-Field'!$E$34=[1]Lists!BF297,'[1]Multi-Field'!$F$34="undrained"),BH297,""))</f>
        <v/>
      </c>
      <c r="CQ297" s="409" t="str">
        <f>IF(AND('[1]Multi-Field'!$E$35=[1]Lists!BF297,'[1]Multi-Field'!$F$35="Drained"),BI297,IF(AND('[1]Multi-Field'!$E$35=[1]Lists!BF297,'[1]Multi-Field'!$F$35="undrained"),BH297,""))</f>
        <v/>
      </c>
      <c r="CR297" s="409" t="str">
        <f>IF(AND('[1]Multi-Field'!$E$36=[1]Lists!BF297,'[1]Multi-Field'!$F$36="Drained"),BI297,IF(AND('[1]Multi-Field'!$E$36=[1]Lists!BF297,'[1]Multi-Field'!$F$36="undrained"),BH297,""))</f>
        <v/>
      </c>
      <c r="CS297" s="409" t="str">
        <f>IF(AND('[1]Multi-Field'!$E$37=[1]Lists!BF297,'[1]Multi-Field'!$F$37="Drained"),BI297,IF(AND('[1]Multi-Field'!$E$37=[1]Lists!BF297,'[1]Multi-Field'!$F$37="undrained"),BH297,""))</f>
        <v/>
      </c>
      <c r="CT297" s="409" t="str">
        <f>IF(AND('[1]Multi-Field'!$E$38=[1]Lists!BF297,'[1]Multi-Field'!$F$38="Drained"),BI297,IF(AND('[1]Multi-Field'!$E$38=[1]Lists!BF297,'[1]Multi-Field'!$F$38="undrained"),BH297,""))</f>
        <v/>
      </c>
      <c r="CU297" s="409" t="str">
        <f>IF(AND('[1]Multi-Field'!$E$39=[1]Lists!BF297,'[1]Multi-Field'!$F$39="Drained"),BI297,IF(AND('[1]Multi-Field'!$E$39=[1]Lists!BF297,'[1]Multi-Field'!$F$39="undrained"),BH297,""))</f>
        <v/>
      </c>
      <c r="CV297" s="409" t="str">
        <f>IF(AND('[1]Multi-Field'!$E$40=[1]Lists!BF297,'[1]Multi-Field'!$F$40="Drained"),BI297,IF(AND('[1]Multi-Field'!$E$40=[1]Lists!BF297,'[1]Multi-Field'!$F$40="undrained"),BH297,""))</f>
        <v/>
      </c>
      <c r="CW297" s="409" t="str">
        <f>IF(AND('[1]Multi-Field'!$E$41=[1]Lists!BF297,'[1]Multi-Field'!$F$40="Drained"),BI297,IF(AND('[1]Multi-Field'!$E$40=[1]Lists!BF297,'[1]Multi-Field'!$F$40="undrained"),BH297,""))</f>
        <v/>
      </c>
      <c r="CX297" s="409" t="str">
        <f>IF(AND('[1]Multi-Field'!$E$42=[1]Lists!BF297,'[1]Multi-Field'!$F$42="Drained"),BI297,IF(AND('[1]Multi-Field'!$E$42=[1]Lists!BF297,'[1]Multi-Field'!$F$42="undrained"),BH297,""))</f>
        <v/>
      </c>
      <c r="CY297" s="409" t="str">
        <f>IF(AND('[1]Multi-Field'!$E$43=[1]Lists!BF297,'[1]Multi-Field'!$F$43="Drained"),BI297,IF(AND('[1]Multi-Field'!$E$43=[1]Lists!BF297,'[1]Multi-Field'!$F$43="undrained"),BH297,""))</f>
        <v/>
      </c>
      <c r="CZ297" s="409" t="str">
        <f>IF(AND('[1]Multi-Field'!$E$44=[1]Lists!BF297,'[1]Multi-Field'!$F$44="Drained"),BI297,IF(AND('[1]Multi-Field'!$E$44=[1]Lists!BF297,'[1]Multi-Field'!$F$44="undrained"),BH297,""))</f>
        <v/>
      </c>
      <c r="DA297" s="409" t="str">
        <f>IF(AND('[1]Multi-Field'!$E$45=[1]Lists!BF297,'[1]Multi-Field'!$F$45="Drained"),BI297,IF(AND('[1]Multi-Field'!$E$45=[1]Lists!BF297,'[1]Multi-Field'!$F$45="undrained"),BH297,""))</f>
        <v/>
      </c>
      <c r="DB297" s="409" t="str">
        <f>IF(AND('[1]Multi-Field'!$E$46=[1]Lists!BF297,'[1]Multi-Field'!$F$46="Drained"),BI297,IF(AND('[1]Multi-Field'!$E$46=[1]Lists!BF297,'[1]Multi-Field'!$F$46="undrained"),BH297,""))</f>
        <v/>
      </c>
      <c r="DC297" s="409" t="str">
        <f>IF(AND('[1]Multi-Field'!$E$47=[1]Lists!BF297,'[1]Multi-Field'!$F$47="Drained"),BI297,IF(AND('[1]Multi-Field'!$E$47=[1]Lists!BF297,'[1]Multi-Field'!$F$47="undrained"),BH297,""))</f>
        <v/>
      </c>
      <c r="DD297" s="409" t="str">
        <f>IF(AND('[1]Multi-Field'!$E$48=[1]Lists!BF297,'[1]Multi-Field'!$F$48="Drained"),BI297,IF(AND('[1]Multi-Field'!$E$48=[1]Lists!BF297,'[1]Multi-Field'!$F$48="undrained"),BH297,""))</f>
        <v/>
      </c>
      <c r="DE297" s="409" t="str">
        <f>IF(AND('[1]Multi-Field'!$E$49=[1]Lists!BF297,'[1]Multi-Field'!$F$49="Drained"),BI297,IF(AND('[1]Multi-Field'!$E$49=[1]Lists!BF297,'[1]Multi-Field'!$F$9="undrained"),BH297,""))</f>
        <v/>
      </c>
      <c r="DF297" s="409" t="str">
        <f>IF(AND('[1]Multi-Field'!$E$50=[1]Lists!BF297,'[1]Multi-Field'!$F$50="Drained"),BI297,IF(AND('[1]Multi-Field'!$E$50=[1]Lists!BF297,'[1]Multi-Field'!$F$50="undrained"),BH297,""))</f>
        <v/>
      </c>
      <c r="DG297" s="409" t="str">
        <f>IF(AND('[1]Multi-Field'!$E$51=[1]Lists!BF297,'[1]Multi-Field'!$F$51="Drained"),BI297,IF(AND('[1]Multi-Field'!$E$51=[1]Lists!BF297,'[1]Multi-Field'!$F$51="undrained"),BH297,""))</f>
        <v/>
      </c>
      <c r="DH297" s="409" t="str">
        <f>IF(AND('[1]Multi-Field'!$E$52=[1]Lists!BF297,'[1]Multi-Field'!$F$52="Drained"),BI297,IF(AND('[1]Multi-Field'!$E$52=[1]Lists!BF297,'[1]Multi-Field'!$F$52="undrained"),BH297,""))</f>
        <v/>
      </c>
      <c r="DI297" s="409" t="str">
        <f>IF(AND('[1]Multi-Field'!$E$53=[1]Lists!BF297,'[1]Multi-Field'!$F$53="Drained"),BI297,IF(AND('[1]Multi-Field'!$E$53=[1]Lists!BF297,'[1]Multi-Field'!$F$53="undrained"),BH297,""))</f>
        <v/>
      </c>
      <c r="DJ297" s="409" t="str">
        <f>IF(AND('[1]Multi-Field'!$E$54=[1]Lists!BF297,'[1]Multi-Field'!$F$54="Drained"),BI297,IF(AND('[1]Multi-Field'!$E$54=[1]Lists!BF297,'[1]Multi-Field'!$F$54="undrained"),BH297,""))</f>
        <v/>
      </c>
      <c r="DK297" s="409" t="str">
        <f>IF(AND('[1]Multi-Field'!$E$55=[1]Lists!BF297,'[1]Multi-Field'!$F$55="Drained"),BI297,IF(AND('[1]Multi-Field'!$E$55=[1]Lists!BF297,'[1]Multi-Field'!$F$55="undrained"),BH297,""))</f>
        <v/>
      </c>
      <c r="DL297" s="409" t="str">
        <f>IF(AND('[1]Multi-Field'!$E$56=[1]Lists!BF297,'[1]Multi-Field'!$F$56="Drained"),BI297,IF(AND('[1]Multi-Field'!$E$56=[1]Lists!BF297,'[1]Multi-Field'!$F$56="undrained"),BH297,""))</f>
        <v/>
      </c>
      <c r="DM297" s="409" t="str">
        <f>IF(AND('[1]Multi-Field'!$E$57=[1]Lists!BF297,'[1]Multi-Field'!$F$57="Drained"),BI297,IF(AND('[1]Multi-Field'!$E$57=[1]Lists!BF297,'[1]Multi-Field'!$F$57="undrained"),BH297,""))</f>
        <v/>
      </c>
      <c r="DN297" s="409" t="str">
        <f>IF(AND('[1]Multi-Field'!$E$58=[1]Lists!BF297,'[1]Multi-Field'!$F$58="Drained"),BI297,IF(AND('[1]Multi-Field'!$E$58=[1]Lists!BF297,'[1]Multi-Field'!$F$58="undrained"),BH297,""))</f>
        <v/>
      </c>
      <c r="DO297" s="409" t="str">
        <f>IF(AND('[1]Multi-Field'!$E$59=[1]Lists!BF297,'[1]Multi-Field'!$F$59="Drained"),BI297,IF(AND('[1]Multi-Field'!$E$59=[1]Lists!BF297,'[1]Multi-Field'!$F$59="undrained"),BH297,""))</f>
        <v/>
      </c>
      <c r="DP297" s="409" t="str">
        <f>IF(AND('[1]Multi-Field'!$E$60=[1]Lists!BF297,'[1]Multi-Field'!$F$60="Drained"),BI297,IF(AND('[1]Multi-Field'!$E$60=[1]Lists!BF297,'[1]Multi-Field'!$F$60="undrained"),BH297,""))</f>
        <v/>
      </c>
      <c r="DQ297" s="409" t="str">
        <f>IF(AND('[1]Multi-Field'!$E$61=[1]Lists!BF297,'[1]Multi-Field'!$F$61="Drained"),BI297,IF(AND('[1]Multi-Field'!$E$61=[1]Lists!BF297,'[1]Multi-Field'!$F$61="undrained"),BH297,""))</f>
        <v/>
      </c>
      <c r="DR297" s="409" t="str">
        <f>IF(AND('[1]Multi-Field'!$E$62=[1]Lists!BF297,'[1]Multi-Field'!$F$62="Drained"),BI297,IF(AND('[1]Multi-Field'!$E$62=[1]Lists!BF297,'[1]Multi-Field'!$F$62="undrained"),BH297,""))</f>
        <v/>
      </c>
      <c r="DS297" s="409" t="str">
        <f>IF(AND('[1]Multi-Field'!$E$63=[1]Lists!BF297,'[1]Multi-Field'!$F$63="Drained"),BI297,IF(AND('[1]Multi-Field'!$E$63=[1]Lists!BF297,'[1]Multi-Field'!$F$63="undrained"),BH297,""))</f>
        <v/>
      </c>
      <c r="DT297" s="409" t="str">
        <f>IF(AND('[1]Multi-Field'!$E$64=[1]Lists!BF297,'[1]Multi-Field'!$F$64="Drained"),BI297,IF(AND('[1]Multi-Field'!$E$64=[1]Lists!BF297,'[1]Multi-Field'!$F$64="undrained"),BH297,""))</f>
        <v/>
      </c>
      <c r="DU297" s="409" t="str">
        <f>IF(AND('[1]Multi-Field'!$E$65=[1]Lists!BF297,'[1]Multi-Field'!$F$65="Drained"),BI297,IF(AND('[1]Multi-Field'!$E$65=[1]Lists!BF297,'[1]Multi-Field'!$F$65="undrained"),BH297,""))</f>
        <v/>
      </c>
      <c r="DV297" s="409" t="str">
        <f>IF(AND('[1]Multi-Field'!$E$66=[1]Lists!BF297,'[1]Multi-Field'!$F$66="Drained"),BI297,IF(AND('[1]Multi-Field'!$E$66=[1]Lists!BF297,'[1]Multi-Field'!$F$66="undrained"),BH297,""))</f>
        <v/>
      </c>
      <c r="DW297" s="409" t="str">
        <f>IF(AND('[1]Multi-Field'!$E$67=[1]Lists!BF297,'[1]Multi-Field'!$F$67="Drained"),BI297,IF(AND('[1]Multi-Field'!$E$67=[1]Lists!BF297,'[1]Multi-Field'!$F$67="undrained"),BH297,""))</f>
        <v/>
      </c>
      <c r="DX297" s="409" t="str">
        <f>IF(AND('[1]Multi-Field'!$E$68=[1]Lists!BF297,'[1]Multi-Field'!$F$68="Drained"),BI297,IF(AND('[1]Multi-Field'!$E$68=[1]Lists!BF297,'[1]Multi-Field'!$F$68="undrained"),BH297,""))</f>
        <v/>
      </c>
      <c r="DY297" s="409" t="str">
        <f>IF(AND('[1]Multi-Field'!$E$69=[1]Lists!BF297,'[1]Multi-Field'!$F$69="Drained"),BI297,IF(AND('[1]Multi-Field'!$E$69=[1]Lists!BF297,'[1]Multi-Field'!$F$69="undrained"),BH297,""))</f>
        <v/>
      </c>
      <c r="DZ297" s="409" t="str">
        <f>IF(AND('[1]Multi-Field'!$E$70=[1]Lists!BF297,'[1]Multi-Field'!$F$70="Drained"),BI297,IF(AND('[1]Multi-Field'!$E$70=[1]Lists!BF297,'[1]Multi-Field'!$F$70="undrained"),BH297,""))</f>
        <v/>
      </c>
      <c r="EA297" s="409" t="str">
        <f>IF(AND('[1]Multi-Field'!$E$71=[1]Lists!BF297,'[1]Multi-Field'!$F$71="Drained"),BI297,IF(AND('[1]Multi-Field'!$E$71=[1]Lists!BF297,'[1]Multi-Field'!$F$71="undrained"),BH297,""))</f>
        <v/>
      </c>
      <c r="EB297" s="409" t="str">
        <f>IF(AND('[1]Multi-Field'!$E$72=[1]Lists!BF297,'[1]Multi-Field'!$F$72="Drained"),BI297,IF(AND('[1]Multi-Field'!$E$72=[1]Lists!BF297,'[1]Multi-Field'!$F$72="undrained"),BH297,""))</f>
        <v/>
      </c>
      <c r="EC297" s="409" t="str">
        <f>IF(AND('[1]Multi-Field'!$E$73=[1]Lists!BF297,'[1]Multi-Field'!$F$73="Drained"),BI297,IF(AND('[1]Multi-Field'!$E$73=[1]Lists!BF297,'[1]Multi-Field'!$F$73="undrained"),BH297,""))</f>
        <v/>
      </c>
      <c r="ED297" s="409" t="str">
        <f>IF(AND('[1]Multi-Field'!$E$74=[1]Lists!BF297,'[1]Multi-Field'!$F$74="Drained"),BI297,IF(AND('[1]Multi-Field'!$E$74=[1]Lists!BF297,'[1]Multi-Field'!$F$74="undrained"),BH297,""))</f>
        <v/>
      </c>
      <c r="EE297" s="409" t="str">
        <f>IF(AND('[1]Multi-Field'!$E$75=[1]Lists!BF297,'[1]Multi-Field'!$F$75="Drained"),BI297,IF(AND('[1]Multi-Field'!$E$75=[1]Lists!BF297,'[1]Multi-Field'!$F$75="undrained"),BH297,""))</f>
        <v/>
      </c>
      <c r="EF297" s="409" t="str">
        <f>IF(AND('[1]Multi-Field'!$E$76=[1]Lists!BF297,'[1]Multi-Field'!$F$76="Drained"),BI297,IF(AND('[1]Multi-Field'!$E$76=[1]Lists!BF297,'[1]Multi-Field'!$F$6="undrained"),BH297,""))</f>
        <v/>
      </c>
      <c r="EG297" s="409" t="str">
        <f>IF(AND('[1]Multi-Field'!$E$77=[1]Lists!BF297,'[1]Multi-Field'!$F$77="Drained"),BI297,IF(AND('[1]Multi-Field'!$E$77=[1]Lists!BF297,'[1]Multi-Field'!$F$77="undrained"),BH297,""))</f>
        <v/>
      </c>
      <c r="EH297" s="409" t="str">
        <f>IF(AND('[1]Multi-Field'!$E$78=[1]Lists!BF297,'[1]Multi-Field'!$F$78="Drained"),BI297,IF(AND('[1]Multi-Field'!$E$78=[1]Lists!BF297,'[1]Multi-Field'!$F$78="undrained"),BH297,""))</f>
        <v/>
      </c>
      <c r="EI297" s="409" t="str">
        <f>IF(AND('[1]Multi-Field'!$E$79=[1]Lists!BF297,'[1]Multi-Field'!$F$79="Drained"),BI297,IF(AND('[1]Multi-Field'!$E$79=[1]Lists!BF297,'[1]Multi-Field'!$F$79="undrained"),BH297,""))</f>
        <v/>
      </c>
      <c r="EJ297" s="409" t="str">
        <f>IF(AND('[1]Multi-Field'!$E$80=[1]Lists!BF297,'[1]Multi-Field'!$F$80="Drained"),BI297,IF(AND('[1]Multi-Field'!$E$80=[1]Lists!BF297,'[1]Multi-Field'!$F$80="undrained"),BH297,""))</f>
        <v/>
      </c>
      <c r="EK297" s="409" t="str">
        <f>IF(AND('[1]Multi-Field'!$E$81=[1]Lists!BF297,'[1]Multi-Field'!$F$81="Drained"),BI297,IF(AND('[1]Multi-Field'!$E$81=[1]Lists!BF297,'[1]Multi-Field'!$F$81="undrained"),BH297,""))</f>
        <v/>
      </c>
      <c r="EL297" s="409" t="str">
        <f>IF(AND('[1]Multi-Field'!$E$82=[1]Lists!BF297,'[1]Multi-Field'!$F$82="Drained"),BI297,IF(AND('[1]Multi-Field'!$E$82=[1]Lists!BF297,'[1]Multi-Field'!$F$82="undrained"),BH297,""))</f>
        <v/>
      </c>
      <c r="EM297" s="409" t="str">
        <f>IF(AND('[1]Multi-Field'!$E$83=[1]Lists!BF297,'[1]Multi-Field'!$F$83="Drained"),BI297,IF(AND('[1]Multi-Field'!$E$83=[1]Lists!BF297,'[1]Multi-Field'!$F$83="undrained"),BH297,""))</f>
        <v/>
      </c>
      <c r="EN297" s="409" t="str">
        <f>IF(AND('[1]Multi-Field'!$E$84=[1]Lists!BF297,'[1]Multi-Field'!$F$84="Drained"),BI297,IF(AND('[1]Multi-Field'!$E$84=[1]Lists!BF297,'[1]Multi-Field'!$F$84="undrained"),BH297,""))</f>
        <v/>
      </c>
      <c r="EO297" s="409" t="str">
        <f>IF(AND('[1]Multi-Field'!$E$85=[1]Lists!BF297,'[1]Multi-Field'!$F$85="Drained"),BI297,IF(AND('[1]Multi-Field'!$E$85=[1]Lists!BF297,'[1]Multi-Field'!$F$85="undrained"),BH297,""))</f>
        <v/>
      </c>
      <c r="EP297" s="409" t="str">
        <f>IF(AND('[1]Multi-Field'!$E$86=[1]Lists!BF297,'[1]Multi-Field'!$F$86="Drained"),BI297,IF(AND('[1]Multi-Field'!$E$86=[1]Lists!BF297,'[1]Multi-Field'!$F$86="undrained"),BH297,""))</f>
        <v/>
      </c>
      <c r="EQ297" s="409" t="str">
        <f>IF(AND('[1]Multi-Field'!$E$87=[1]Lists!BF297,'[1]Multi-Field'!$F$87="Drained"),BI297,IF(AND('[1]Multi-Field'!$E$87=[1]Lists!BF297,'[1]Multi-Field'!$F$87="undrained"),BH297,""))</f>
        <v/>
      </c>
      <c r="ER297" s="409" t="str">
        <f>IF(AND('[1]Multi-Field'!$E$88=[1]Lists!BF297,'[1]Multi-Field'!$F$88="Drained"),BI297,IF(AND('[1]Multi-Field'!$E$88=[1]Lists!BF297,'[1]Multi-Field'!$F$88="undrained"),BH297,""))</f>
        <v/>
      </c>
      <c r="ES297" s="409" t="str">
        <f>IF(AND('[1]Multi-Field'!$E$89=[1]Lists!BF297,'[1]Multi-Field'!$F$89="Drained"),BI297,IF(AND('[1]Multi-Field'!$E$89=[1]Lists!BF297,'[1]Multi-Field'!$F$89="undrained"),BH297,""))</f>
        <v/>
      </c>
      <c r="ET297" s="409" t="str">
        <f>IF(AND('[1]Multi-Field'!$E$90=[1]Lists!BF297,'[1]Multi-Field'!$F$90="Drained"),BI297,IF(AND('[1]Multi-Field'!$E$90=[1]Lists!BF297,'[1]Multi-Field'!$F$90="undrained"),BH297,""))</f>
        <v/>
      </c>
      <c r="EU297" s="409" t="str">
        <f>IF(AND('[1]Multi-Field'!$E$91=[1]Lists!BF297,'[1]Multi-Field'!$F$91="Drained"),BI297,IF(AND('[1]Multi-Field'!$E$91=[1]Lists!BF297,'[1]Multi-Field'!$F$91="undrained"),BH297,""))</f>
        <v/>
      </c>
      <c r="EV297" s="409" t="str">
        <f>IF(AND('[1]Multi-Field'!$E$92=[1]Lists!BF297,'[1]Multi-Field'!$F$92="Drained"),BI297,IF(AND('[1]Multi-Field'!$E$92=[1]Lists!BF297,'[1]Multi-Field'!$F$92="undrained"),BH297,""))</f>
        <v/>
      </c>
      <c r="EW297" s="409" t="str">
        <f>IF(AND('[1]Multi-Field'!$E$93=[1]Lists!BF297,'[1]Multi-Field'!$F$93="Drained"),BI297,IF(AND('[1]Multi-Field'!$E$93=[1]Lists!BF297,'[1]Multi-Field'!$F$93="undrained"),BH297,""))</f>
        <v/>
      </c>
      <c r="EX297" s="409" t="str">
        <f>IF(AND('[1]Multi-Field'!$E$94=[1]Lists!BF297,'[1]Multi-Field'!$F$94="Drained"),BI297,IF(AND('[1]Multi-Field'!$E$94=[1]Lists!BF297,'[1]Multi-Field'!$F$94="undrained"),BH297,""))</f>
        <v/>
      </c>
      <c r="EY297" s="409" t="str">
        <f>IF(AND('[1]Multi-Field'!$E$95=[1]Lists!BF297,'[1]Multi-Field'!$F$95="Drained"),BI297,IF(AND('[1]Multi-Field'!$E$95=[1]Lists!BF297,'[1]Multi-Field'!$F$95="undrained"),BH297,""))</f>
        <v/>
      </c>
      <c r="EZ297" s="409" t="str">
        <f>IF(AND('[1]Multi-Field'!$E$96=[1]Lists!BF297,'[1]Multi-Field'!$F$96="Drained"),BI297,IF(AND('[1]Multi-Field'!$E$96=[1]Lists!BF297,'[1]Multi-Field'!$F$96="undrained"),BH297,""))</f>
        <v/>
      </c>
      <c r="FA297" s="409" t="str">
        <f>IF(AND('[1]Multi-Field'!$E$97=[1]Lists!BF297,'[1]Multi-Field'!$F$97="Drained"),BI297,IF(AND('[1]Multi-Field'!$E$97=[1]Lists!BF297,'[1]Multi-Field'!$F$97="undrained"),BH297,""))</f>
        <v/>
      </c>
      <c r="FB297" s="409" t="str">
        <f>IF(AND('[1]Multi-Field'!$E$98=[1]Lists!BF297,'[1]Multi-Field'!$F$98="Drained"),BI297,IF(AND('[1]Multi-Field'!$E$98=[1]Lists!BF297,'[1]Multi-Field'!$F$98="undrained"),BH297,""))</f>
        <v/>
      </c>
      <c r="FC297" s="409" t="str">
        <f>IF(AND('[1]Multi-Field'!$E$99=[1]Lists!BF297,'[1]Multi-Field'!$F$99="Drained"),BI297,IF(AND('[1]Multi-Field'!$E$99=[1]Lists!BF297,'[1]Multi-Field'!$F$99="undrained"),BH297,""))</f>
        <v/>
      </c>
      <c r="FD297" s="409" t="str">
        <f>IF(AND('[1]Multi-Field'!$E$100=[1]Lists!BF297,'[1]Multi-Field'!$F$100="Drained"),BI297,IF(AND('[1]Multi-Field'!$E$100=[1]Lists!BF297,'[1]Multi-Field'!$F$100="undrained"),BH297,""))</f>
        <v/>
      </c>
      <c r="FE297" s="409" t="str">
        <f>IF(AND('[1]Multi-Field'!$E$101=[1]Lists!BF297,'[1]Multi-Field'!$F$101="Drained"),BI297,IF(AND('[1]Multi-Field'!$E$101=[1]Lists!BF297,'[1]Multi-Field'!$F$101="undrained"),BH297,""))</f>
        <v/>
      </c>
      <c r="FF297" s="409" t="str">
        <f>IF(AND('[1]Multi-Field'!$E$102=[1]Lists!BF297,'[1]Multi-Field'!$F$102="Drained"),BI297,IF(AND('[1]Multi-Field'!$E$102=[1]Lists!BF297,'[1]Multi-Field'!$F$102="undrained"),BH297,""))</f>
        <v/>
      </c>
      <c r="FG297" s="409" t="str">
        <f>IF(AND('[1]Multi-Field'!$E$103=[1]Lists!BF297,'[1]Multi-Field'!$F$103="Drained"),BI297,IF(AND('[1]Multi-Field'!$E$103=[1]Lists!BF297,'[1]Multi-Field'!$F$103="undrained"),BH297,""))</f>
        <v/>
      </c>
      <c r="FH297" s="409" t="str">
        <f>IF(AND('[1]Multi-Field'!$E$104=[1]Lists!BF297,'[1]Multi-Field'!$F$104="Drained"),BI297,IF(AND('[1]Multi-Field'!$E$104=[1]Lists!BF297,'[1]Multi-Field'!$F$104="undrained"),BH297,""))</f>
        <v/>
      </c>
      <c r="FI297" s="409" t="str">
        <f>IF(AND('[1]Multi-Field'!$E$105=[1]Lists!BF297,'[1]Multi-Field'!$F$105="Drained"),BI297,IF(AND('[1]Multi-Field'!$E$105=[1]Lists!BF297,'[1]Multi-Field'!$F$105="undrained"),BH297,""))</f>
        <v/>
      </c>
      <c r="FJ297" s="409" t="str">
        <f>IF(AND('[1]Multi-Field'!$E$106=[1]Lists!BF297,'[1]Multi-Field'!$F$106="Drained"),BI297,IF(AND('[1]Multi-Field'!$E$106=[1]Lists!BF297,'[1]Multi-Field'!$F$106="undrained"),BH297,""))</f>
        <v/>
      </c>
      <c r="FK297" s="409" t="str">
        <f>IF(AND('[1]Multi-Field'!$E$107=[1]Lists!BF297,'[1]Multi-Field'!$F$107="Drained"),BI297,IF(AND('[1]Multi-Field'!$E$107=[1]Lists!BF297,'[1]Multi-Field'!$F$107="undrained"),BH297,""))</f>
        <v/>
      </c>
      <c r="FL297" s="409" t="str">
        <f>IF(AND('[1]Multi-Field'!$E$108=[1]Lists!BF297,'[1]Multi-Field'!$F$108="Drained"),BI297,IF(AND('[1]Multi-Field'!$E$108=[1]Lists!BF297,'[1]Multi-Field'!$F$108="undrained"),BH297,""))</f>
        <v/>
      </c>
      <c r="FM297" s="409" t="str">
        <f>IF(AND('[1]Multi-Field'!$E$109=[1]Lists!BF297,'[1]Multi-Field'!$F$109="Drained"),BI297,IF(AND('[1]Multi-Field'!$E$109=[1]Lists!BF297,'[1]Multi-Field'!$F$109="undrained"),BH297,""))</f>
        <v/>
      </c>
      <c r="FN297" s="409" t="str">
        <f>IF(AND('[1]Multi-Field'!$E$110=[1]Lists!BF297,'[1]Multi-Field'!$F$110="Drained"),BI297,IF(AND('[1]Multi-Field'!$E$110=[1]Lists!BF297,'[1]Multi-Field'!$F$110="undrained"),BH297,""))</f>
        <v/>
      </c>
      <c r="FO297" s="409" t="str">
        <f>IF(AND('[1]Multi-Field'!$E$111=[1]Lists!BF297,'[1]Multi-Field'!$F$111="Drained"),BI297,IF(AND('[1]Multi-Field'!$E$111=[1]Lists!BF297,'[1]Multi-Field'!$F$111="undrained"),BH297,""))</f>
        <v/>
      </c>
      <c r="FP297" s="409" t="str">
        <f>IF(AND('[1]Multi-Field'!$E$112=[1]Lists!BF297,'[1]Multi-Field'!$F$112="Drained"),BI297,IF(AND('[1]Multi-Field'!$E$112=[1]Lists!BF297,'[1]Multi-Field'!$F$112="undrained"),BH297,""))</f>
        <v/>
      </c>
      <c r="FQ297" s="409" t="str">
        <f>IF(AND('[1]Multi-Field'!$E$113=[1]Lists!BF297,'[1]Multi-Field'!$F$113="Drained"),BI297,IF(AND('[1]Multi-Field'!$E$113=[1]Lists!BF297,'[1]Multi-Field'!$F$113="undrained"),BH297,""))</f>
        <v/>
      </c>
      <c r="FR297" s="409" t="str">
        <f>IF(AND('[1]Multi-Field'!$E$114=[1]Lists!BF297,'[1]Multi-Field'!$F$114="Drained"),BI297,IF(AND('[1]Multi-Field'!$E$114=[1]Lists!BF297,'[1]Multi-Field'!$F$114="undrained"),BH297,""))</f>
        <v/>
      </c>
      <c r="FS297" s="409" t="str">
        <f>IF(AND('[1]Multi-Field'!$E$115=[1]Lists!BF297,'[1]Multi-Field'!$F$115="Drained"),BI297,IF(AND('[1]Multi-Field'!$E$115=[1]Lists!BF297,'[1]Multi-Field'!$F$115="undrained"),BH297,""))</f>
        <v/>
      </c>
      <c r="FT297" s="409" t="str">
        <f>IF(AND('[1]Multi-Field'!$E$116=[1]Lists!BF297,'[1]Multi-Field'!$F$116="Drained"),BI297,IF(AND('[1]Multi-Field'!$E$116=[1]Lists!BF297,'[1]Multi-Field'!$F$116="undrained"),BH297,""))</f>
        <v/>
      </c>
      <c r="FU297" s="409" t="str">
        <f>IF(AND('[1]Multi-Field'!$E$117=[1]Lists!BF297,'[1]Multi-Field'!$F$117="Drained"),BI297,IF(AND('[1]Multi-Field'!$E$117=[1]Lists!BF297,'[1]Multi-Field'!$F$117="undrained"),BH297,""))</f>
        <v/>
      </c>
      <c r="FV297" s="409" t="str">
        <f>IF(AND('[1]Multi-Field'!$E$118=[1]Lists!BF297,'[1]Multi-Field'!$F$118="Drained"),BI297,IF(AND('[1]Multi-Field'!$E$118=[1]Lists!BF297,'[1]Multi-Field'!$F$118="undrained"),BH297,""))</f>
        <v/>
      </c>
      <c r="FW297" s="409" t="str">
        <f>IF(AND('[1]Multi-Field'!$E$119=[1]Lists!BF297,'[1]Multi-Field'!$F$119="Drained"),BI297,IF(AND('[1]Multi-Field'!$E$119=[1]Lists!BF297,'[1]Multi-Field'!$F$119="undrained"),BH297,""))</f>
        <v/>
      </c>
      <c r="FX297" s="409" t="str">
        <f>IF(AND('[1]Multi-Field'!$E$120=[1]Lists!BF297,'[1]Multi-Field'!$F$120="Drained"),BI297,IF(AND('[1]Multi-Field'!$E$120=[1]Lists!BF297,'[1]Multi-Field'!$F$120="undrained"),BH297,""))</f>
        <v/>
      </c>
    </row>
    <row r="298" spans="1:180" ht="13.5" customHeight="1">
      <c r="A298" s="7" t="s">
        <v>384</v>
      </c>
      <c r="B298" s="7"/>
      <c r="C298" s="7"/>
      <c r="D298" s="8">
        <v>55</v>
      </c>
      <c r="E298" s="8">
        <f t="shared" si="46"/>
        <v>57</v>
      </c>
      <c r="F298" s="8">
        <f t="shared" si="47"/>
        <v>58</v>
      </c>
      <c r="G298" s="8">
        <v>60</v>
      </c>
      <c r="H298" s="8">
        <v>60</v>
      </c>
      <c r="I298" s="8">
        <f t="shared" si="50"/>
        <v>63</v>
      </c>
      <c r="J298" s="8">
        <f t="shared" si="51"/>
        <v>67</v>
      </c>
      <c r="K298" s="8">
        <v>70</v>
      </c>
      <c r="L298" s="8">
        <v>80</v>
      </c>
      <c r="M298" s="8">
        <f t="shared" si="48"/>
        <v>87</v>
      </c>
      <c r="N298" s="8">
        <f t="shared" si="49"/>
        <v>93</v>
      </c>
      <c r="O298" s="8">
        <v>100</v>
      </c>
      <c r="P298" s="391">
        <v>273</v>
      </c>
      <c r="Q298" s="394"/>
      <c r="R298" s="395" t="b">
        <f>IF(OR('Multi-Field'!AA275=Lists!$AC$42,'Multi-Field'!AA275=Lists!$AC$43),IF('Multi-Field'!Z275="x",(IF('Multi-Field'!AC275=Lists!$Q$11,Lists!$R$11,IF('Multi-Field'!AC275=Lists!$Q$12,Lists!$R$12,IF('Multi-Field'!AC275=Lists!$Q$13,Lists!$R$13,IF('Multi-Field'!AC275=Lists!$Q$14,Lists!$R$14))))),IF('Multi-Field'!X275="x",(IF('Multi-Field'!AC275=Lists!$Q$11,Lists!$S$11,IF('Multi-Field'!AC275=Lists!$Q$12,Lists!$S$12,IF('Multi-Field'!AC275=Lists!$Q$13,Lists!$S$13,IF('Multi-Field'!AC275=Lists!$Q$14,Lists!$S$14))))),IF('Multi-Field'!V275="x",(IF('Multi-Field'!AC275=Lists!$Q$11,Lists!$T$11,IF('Multi-Field'!AC275=Lists!$Q$12,Lists!$T$12,IF('Multi-Field'!AC275=Lists!$Q$13,Lists!$T$13,IF('Multi-Field'!AC275=Lists!$Q$14,Lists!$T$14))))),0))))</f>
        <v>0</v>
      </c>
      <c r="S298" s="395" t="str">
        <f t="shared" si="52"/>
        <v/>
      </c>
      <c r="T298" s="395"/>
      <c r="U298" s="396"/>
      <c r="AI298" s="384">
        <f>'[1]Multi-Field'!B294</f>
        <v>0</v>
      </c>
      <c r="AJ298" s="387" t="str">
        <f>IF(OR('[1]Multi-Field'!Q138=[1]Lists!$AC$42,'[1]Multi-Field'!Q138=[1]Lists!$AC$43),"x","")</f>
        <v/>
      </c>
      <c r="AK298" s="387" t="str">
        <f>IF(OR('[1]Multi-Field'!Q138=[1]Lists!$AC$6,'[1]Multi-Field'!Q138=$AC$2,'[1]Multi-Field'!Q138=$AC$4),"x","")</f>
        <v/>
      </c>
      <c r="AL298" s="387" t="str">
        <f>IF(OR('[1]Multi-Field'!Q138=[1]Lists!$AC$7,'[1]Multi-Field'!Q138=$AC$3,'[1]Multi-Field'!Q138=$AC$5),"x","")</f>
        <v/>
      </c>
      <c r="AM298" s="387" t="str">
        <f>IF(OR('[1]Multi-Field'!Q138=$AC$23,'[1]Multi-Field'!Q138=$AC$13,'[1]Multi-Field'!Q138=$AC$9,'[1]Multi-Field'!Q138=$AC$19,'[1]Multi-Field'!Q138=$AC$47),"x","")</f>
        <v/>
      </c>
      <c r="AN298" s="387" t="str">
        <f>IF(OR('[1]Multi-Field'!Q138=$AC$24,'[1]Multi-Field'!Q138=$AC$14,'[1]Multi-Field'!Q138=$AC$10,'[1]Multi-Field'!Q138=$AC$22,'[1]Multi-Field'!Q138=$AC$48),"x","")</f>
        <v/>
      </c>
      <c r="AO298" s="387" t="str">
        <f>IF(OR('[1]Multi-Field'!Q138=$AC$21,'[1]Multi-Field'!Q138=$AC$28,'[1]Multi-Field'!Q138=$AC$62,'[1]Multi-Field'!Q138=$AC$102,'[1]Multi-Field'!Q138=$AC$98),"x","")</f>
        <v/>
      </c>
      <c r="AP298" s="387" t="str">
        <f>IF(OR('[1]Multi-Field'!Q138=$AC$25,'[1]Multi-Field'!Q138=$AC$63,'[1]Multi-Field'!Q138=$AC$85,'[1]Multi-Field'!Q138=$AC$87,'[1]Multi-Field'!Q138=$AC$92,'[1]Multi-Field'!Q138=$AC$93),"x","")</f>
        <v/>
      </c>
      <c r="AQ298" s="387" t="str">
        <f>IF(OR('[1]Multi-Field'!Q138=$AC$20,'[1]Multi-Field'!Q138=$AC$27,'[1]Multi-Field'!Q138=$AC$58,'[1]Multi-Field'!Q138=$AC$86,'[1]Multi-Field'!Q138=$AC$103,'[1]Multi-Field'!Q138=$AC$94),"x","")</f>
        <v/>
      </c>
      <c r="AR298" s="387" t="str">
        <f>IF(OR('[1]Multi-Field'!Q138=$AC$35,'[1]Multi-Field'!Q138=$AC$40,'[1]Multi-Field'!Q138=$AC$45,),"x","")</f>
        <v/>
      </c>
      <c r="AS298" s="387" t="str">
        <f>IF(OR('[1]Multi-Field'!Q138=$AC$36,'[1]Multi-Field'!Q138=$AC$41,'[1]Multi-Field'!Q138=$AC$46,),"x","")</f>
        <v/>
      </c>
      <c r="AT298" s="387" t="str">
        <f>IF(OR('[1]Multi-Field'!Q138=$AC$52,'[1]Multi-Field'!Q138=$AC$53,'[1]Multi-Field'!Q138=$AC$54,'[1]Multi-Field'!Q138=$AC$55,'[1]Multi-Field'!Q138=$AC$68,'[1]Multi-Field'!Q138=$AC$69,'[1]Multi-Field'!Q138=$AC$74,'[1]Multi-Field'!Q138=$AC$71,'[1]Multi-Field'!Q138=$AC$70),"x","")</f>
        <v>x</v>
      </c>
      <c r="AU298" s="387" t="str">
        <f>IF('[1]Multi-Field'!Q138=$AC$72,"x","")</f>
        <v/>
      </c>
      <c r="AV298" s="387" t="str">
        <f>IF('[1]Multi-Field'!Q138=$AC$73,"x","")</f>
        <v/>
      </c>
      <c r="AW298" s="387" t="str">
        <f>IF('[1]Multi-Field'!Q138=$AC$83,"x","")</f>
        <v/>
      </c>
      <c r="AX298" s="387" t="str">
        <f>IF('[1]Multi-Field'!Q138=$AC$84,"x","")</f>
        <v/>
      </c>
      <c r="AY298" s="387" t="str">
        <f>IF('[1]Multi-Field'!Q138=$AC$97,"x","")</f>
        <v/>
      </c>
      <c r="AZ298" s="387" t="str">
        <f>IF('[1]Multi-Field'!Q138=$AC$99,"x","")</f>
        <v/>
      </c>
      <c r="BA298" s="387" t="str">
        <f>IF('[1]Multi-Field'!Q138=$AC$104,"x","")</f>
        <v/>
      </c>
      <c r="BB298" s="387" t="str">
        <f>IF('[1]Multi-Field'!Q138=$AC$105,"x","")</f>
        <v/>
      </c>
      <c r="BC298" s="388"/>
      <c r="BJ298" s="409" t="e">
        <f>IF(AND('[1]Single Field'!#REF!=[1]Lists!BF298,'[1]Single Field'!#REF!="Drained"),"x",IF(AND('[1]Single Field'!#REF!=[1]Lists!BF298,'[1]Single Field'!#REF!="Undrained"),O,""))</f>
        <v>#REF!</v>
      </c>
      <c r="BK298" s="409" t="str">
        <f>IF(AND('[1]Multi-Field'!$E$3=[1]Lists!BF298,'[1]Multi-Field'!$F$3="Drained"),BI298,IF(AND('[1]Multi-Field'!$E$3=BF298,'[1]Multi-Field'!$F$3="undrained"),BH298,""))</f>
        <v/>
      </c>
      <c r="BL298" s="409" t="str">
        <f>IF(AND('[1]Multi-Field'!$E$4=BF298,'[1]Multi-Field'!$F$4="Drained"),BI298,IF(AND('[1]Multi-Field'!$E$4=BF298,'[1]Multi-Field'!$F$4="undrained"),BH298,""))</f>
        <v/>
      </c>
      <c r="BM298" s="409" t="str">
        <f>IF(AND('[1]Multi-Field'!$E$5=BF298,'[1]Multi-Field'!$F$5="Drained"),BI298,IF(AND('[1]Multi-Field'!$E$5=BF298,'[1]Multi-Field'!$F$5="undrained"),BH298,""))</f>
        <v/>
      </c>
      <c r="BN298" s="409" t="str">
        <f>IF(AND('[1]Multi-Field'!$E$6=BF298,'[1]Multi-Field'!$F$6="Drained"),BI298,IF(AND('[1]Multi-Field'!$E$6=BF298,'[1]Multi-Field'!$F$6="undrained"),BH298,""))</f>
        <v/>
      </c>
      <c r="BO298" s="409" t="str">
        <f>IF(AND('[1]Multi-Field'!$E$7=BF298,'[1]Multi-Field'!$F$7="Drained"),BI298,IF(AND('[1]Multi-Field'!$E$7=BF298,'[1]Multi-Field'!$F$7="undrained"),BH298,""))</f>
        <v/>
      </c>
      <c r="BP298" s="409" t="str">
        <f>IF(AND('[1]Multi-Field'!$E$8=BF298,'[1]Multi-Field'!$F$8="Drained"),BI298,IF(AND('[1]Multi-Field'!$E$8=BF298,'[1]Multi-Field'!$F$8="undrained"),BH298,""))</f>
        <v/>
      </c>
      <c r="BQ298" s="409" t="str">
        <f>IF(AND('[1]Multi-Field'!$E$9=BF298,'[1]Multi-Field'!$F$9="Drained"),BI298,IF(AND('[1]Multi-Field'!$E$9=BF298,'[1]Multi-Field'!$F$9="undrained"),BH298,""))</f>
        <v/>
      </c>
      <c r="BR298" s="409" t="str">
        <f>IF(AND('[1]Multi-Field'!$E$10=BF298,'[1]Multi-Field'!$F$10="Drained"),BI298,IF(AND('[1]Multi-Field'!$E$10=BF298,'[1]Multi-Field'!$F$10="undrained"),BH298,""))</f>
        <v/>
      </c>
      <c r="BS298" s="409" t="str">
        <f>IF(AND('[1]Multi-Field'!$E$11=BF298,'[1]Multi-Field'!$F$11="Drained"),BI298,IF(AND('[1]Multi-Field'!$E$11=BF298,'[1]Multi-Field'!$F$11="undrained"),BH298,""))</f>
        <v/>
      </c>
      <c r="BT298" s="409" t="str">
        <f>IF(AND('[1]Multi-Field'!$E$12=BF298,'[1]Multi-Field'!$F$12="Drained"),BI298,IF(AND('[1]Multi-Field'!$E$12=BF298,'[1]Multi-Field'!$F$12="undrained"),BH298,""))</f>
        <v/>
      </c>
      <c r="BU298" s="409" t="str">
        <f>IF(AND('[1]Multi-Field'!$E$13=BF298,'[1]Multi-Field'!$F$13="Drained"),BI298,IF(AND('[1]Multi-Field'!$E$3=BF298,'[1]Multi-Field'!$F$13="undrained"),BH298,""))</f>
        <v/>
      </c>
      <c r="BV298" s="409" t="str">
        <f>IF(AND('[1]Multi-Field'!$E$14=BF298,'[1]Multi-Field'!$F$14="Drained"),BI298,IF(AND('[1]Multi-Field'!$E$14=BF298,'[1]Multi-Field'!$F$14="undrained"),BH298,""))</f>
        <v/>
      </c>
      <c r="BW298" s="409" t="str">
        <f>IF(AND('[1]Multi-Field'!$E$15=BF298,'[1]Multi-Field'!$F$15="Drained"),BI298,IF(AND('[1]Multi-Field'!$E$15=BF298,'[1]Multi-Field'!$F$15="undrained"),BH298,""))</f>
        <v/>
      </c>
      <c r="BX298" s="409" t="str">
        <f>IF(AND('[1]Multi-Field'!$E$16=[1]Lists!BF298,'[1]Multi-Field'!$F$16="Drained"),BI298,IF(AND('[1]Multi-Field'!$E$16=[1]Lists!BF298,'[1]Multi-Field'!$F$16="undrained"),BH298,""))</f>
        <v/>
      </c>
      <c r="BY298" s="409" t="str">
        <f>IF(AND('[1]Multi-Field'!$E$17=[1]Lists!BF298,'[1]Multi-Field'!$F$17="Drained"),BI298,IF(AND('[1]Multi-Field'!$E$17=[1]Lists!BF298,'[1]Multi-Field'!$F$17="undrained"),BH298,""))</f>
        <v/>
      </c>
      <c r="BZ298" s="409" t="str">
        <f>IF(AND('[1]Multi-Field'!$E$18=[1]Lists!BF298,'[1]Multi-Field'!$F$18="Drained"),BI298,IF(AND('[1]Multi-Field'!$E$18=[1]Lists!BF298,'[1]Multi-Field'!$F$18="undrained"),BH298,""))</f>
        <v/>
      </c>
      <c r="CA298" s="409" t="str">
        <f>IF(AND('[1]Multi-Field'!$E$19=[1]Lists!BF298,'[1]Multi-Field'!$F$19="Drained"),BI298,IF(AND('[1]Multi-Field'!$E$19=[1]Lists!BF298,'[1]Multi-Field'!$F$19="undrained"),BH298,""))</f>
        <v/>
      </c>
      <c r="CB298" s="409" t="str">
        <f>IF(AND('[1]Multi-Field'!$E$20=[1]Lists!BF298,'[1]Multi-Field'!$F$20="Drained"),BI298,IF(AND('[1]Multi-Field'!$E$20=[1]Lists!BF298,'[1]Multi-Field'!$F$20="undrained"),BH298,""))</f>
        <v/>
      </c>
      <c r="CC298" s="409" t="str">
        <f>IF(AND('[1]Multi-Field'!$E$21=[1]Lists!BF298,'[1]Multi-Field'!$F$21="Drained"),BI298,IF(AND('[1]Multi-Field'!$E$21=[1]Lists!BF298,'[1]Multi-Field'!$F$21="undrained"),BH298,""))</f>
        <v/>
      </c>
      <c r="CD298" s="409" t="str">
        <f>IF(AND('[1]Multi-Field'!$E$22=[1]Lists!BF298,'[1]Multi-Field'!$F$22="Drained"),BI298,IF(AND('[1]Multi-Field'!$E$22=[1]Lists!BF298,'[1]Multi-Field'!$F$22="undrained"),BH298,""))</f>
        <v/>
      </c>
      <c r="CE298" s="409" t="str">
        <f>IF(AND('[1]Multi-Field'!$E$23=[1]Lists!BF298,'[1]Multi-Field'!$F$23="Drained"),BI298,IF(AND('[1]Multi-Field'!$E$23=[1]Lists!BF298,'[1]Multi-Field'!$F$23="undrained"),BH298,""))</f>
        <v/>
      </c>
      <c r="CF298" s="409" t="str">
        <f>IF(AND('[1]Multi-Field'!$E$24=[1]Lists!BF298,'[1]Multi-Field'!$F$24="Drained"),BI298,IF(AND('[1]Multi-Field'!$E$24=[1]Lists!BF298,'[1]Multi-Field'!$F$24="undrained"),BH298,""))</f>
        <v/>
      </c>
      <c r="CG298" s="409" t="str">
        <f>IF(AND('[1]Multi-Field'!$E$25=[1]Lists!BF298,'[1]Multi-Field'!$F$25="Drained"),BI298,IF(AND('[1]Multi-Field'!$E$25=[1]Lists!BF298,'[1]Multi-Field'!$F$25="undrained"),BH298,""))</f>
        <v/>
      </c>
      <c r="CH298" s="409" t="str">
        <f>IF(AND('[1]Multi-Field'!$E$26=[1]Lists!BF298,'[1]Multi-Field'!$F$26="Drained"),BI298,IF(AND('[1]Multi-Field'!$E$26=[1]Lists!BF298,'[1]Multi-Field'!$F$26="undrained"),BH298,""))</f>
        <v/>
      </c>
      <c r="CI298" s="409" t="str">
        <f>IF(AND('[1]Multi-Field'!$E$27=[1]Lists!BF298,'[1]Multi-Field'!$F$27="Drained"),BI298,IF(AND('[1]Multi-Field'!$E$27=[1]Lists!BF298,'[1]Multi-Field'!$F$27="undrained"),BH298,""))</f>
        <v/>
      </c>
      <c r="CJ298" s="409" t="str">
        <f>IF(AND('[1]Multi-Field'!$E$28=[1]Lists!BF298,'[1]Multi-Field'!$F$28="Drained"),BI298,IF(AND('[1]Multi-Field'!$E$28=[1]Lists!BF298,'[1]Multi-Field'!$F$28="undrained"),BH298,""))</f>
        <v/>
      </c>
      <c r="CK298" s="409" t="str">
        <f>IF(AND('[1]Multi-Field'!$E$29=[1]Lists!BF298,'[1]Multi-Field'!$F$29="Drained"),BI298,IF(AND('[1]Multi-Field'!$E$29=[1]Lists!BF298,'[1]Multi-Field'!$F$29="undrained"),BH298,""))</f>
        <v/>
      </c>
      <c r="CL298" s="409" t="str">
        <f>IF(AND('[1]Multi-Field'!$E$30=[1]Lists!BF298,'[1]Multi-Field'!$F$30="Drained"),BI298,IF(AND('[1]Multi-Field'!$E$30=[1]Lists!BF298,'[1]Multi-Field'!$F$30="undrained"),BH298,""))</f>
        <v/>
      </c>
      <c r="CM298" s="409" t="str">
        <f>IF(AND('[1]Multi-Field'!$E$31=[1]Lists!BF298,'[1]Multi-Field'!$F$31="Drained"),BI298,IF(AND('[1]Multi-Field'!$E$31=[1]Lists!BF298,'[1]Multi-Field'!$F$31="undrained"),BH298,""))</f>
        <v/>
      </c>
      <c r="CN298" s="409" t="str">
        <f>IF(AND('[1]Multi-Field'!$E$32=[1]Lists!BF298,'[1]Multi-Field'!$F$32="Drained"),BI298,IF(AND('[1]Multi-Field'!$E$32=[1]Lists!BF298,'[1]Multi-Field'!$F$32="undrained"),BH298,""))</f>
        <v/>
      </c>
      <c r="CO298" s="409" t="str">
        <f>IF(AND('[1]Multi-Field'!$E$33=[1]Lists!BF298,'[1]Multi-Field'!$F$33="Drained"),BI298,IF(AND('[1]Multi-Field'!$E$33=[1]Lists!BF298,'[1]Multi-Field'!$F$33="undrained"),BH298,""))</f>
        <v/>
      </c>
      <c r="CP298" s="409" t="str">
        <f>IF(AND('[1]Multi-Field'!$E$34=[1]Lists!BF298,'[1]Multi-Field'!$F$34="Drained"),BI298,IF(AND('[1]Multi-Field'!$E$34=[1]Lists!BF298,'[1]Multi-Field'!$F$34="undrained"),BH298,""))</f>
        <v/>
      </c>
      <c r="CQ298" s="409" t="str">
        <f>IF(AND('[1]Multi-Field'!$E$35=[1]Lists!BF298,'[1]Multi-Field'!$F$35="Drained"),BI298,IF(AND('[1]Multi-Field'!$E$35=[1]Lists!BF298,'[1]Multi-Field'!$F$35="undrained"),BH298,""))</f>
        <v/>
      </c>
      <c r="CR298" s="409" t="str">
        <f>IF(AND('[1]Multi-Field'!$E$36=[1]Lists!BF298,'[1]Multi-Field'!$F$36="Drained"),BI298,IF(AND('[1]Multi-Field'!$E$36=[1]Lists!BF298,'[1]Multi-Field'!$F$36="undrained"),BH298,""))</f>
        <v/>
      </c>
      <c r="CS298" s="409" t="str">
        <f>IF(AND('[1]Multi-Field'!$E$37=[1]Lists!BF298,'[1]Multi-Field'!$F$37="Drained"),BI298,IF(AND('[1]Multi-Field'!$E$37=[1]Lists!BF298,'[1]Multi-Field'!$F$37="undrained"),BH298,""))</f>
        <v/>
      </c>
      <c r="CT298" s="409" t="str">
        <f>IF(AND('[1]Multi-Field'!$E$38=[1]Lists!BF298,'[1]Multi-Field'!$F$38="Drained"),BI298,IF(AND('[1]Multi-Field'!$E$38=[1]Lists!BF298,'[1]Multi-Field'!$F$38="undrained"),BH298,""))</f>
        <v/>
      </c>
      <c r="CU298" s="409" t="str">
        <f>IF(AND('[1]Multi-Field'!$E$39=[1]Lists!BF298,'[1]Multi-Field'!$F$39="Drained"),BI298,IF(AND('[1]Multi-Field'!$E$39=[1]Lists!BF298,'[1]Multi-Field'!$F$39="undrained"),BH298,""))</f>
        <v/>
      </c>
      <c r="CV298" s="409" t="str">
        <f>IF(AND('[1]Multi-Field'!$E$40=[1]Lists!BF298,'[1]Multi-Field'!$F$40="Drained"),BI298,IF(AND('[1]Multi-Field'!$E$40=[1]Lists!BF298,'[1]Multi-Field'!$F$40="undrained"),BH298,""))</f>
        <v/>
      </c>
      <c r="CW298" s="409" t="str">
        <f>IF(AND('[1]Multi-Field'!$E$41=[1]Lists!BF298,'[1]Multi-Field'!$F$40="Drained"),BI298,IF(AND('[1]Multi-Field'!$E$40=[1]Lists!BF298,'[1]Multi-Field'!$F$40="undrained"),BH298,""))</f>
        <v/>
      </c>
      <c r="CX298" s="409" t="str">
        <f>IF(AND('[1]Multi-Field'!$E$42=[1]Lists!BF298,'[1]Multi-Field'!$F$42="Drained"),BI298,IF(AND('[1]Multi-Field'!$E$42=[1]Lists!BF298,'[1]Multi-Field'!$F$42="undrained"),BH298,""))</f>
        <v/>
      </c>
      <c r="CY298" s="409" t="str">
        <f>IF(AND('[1]Multi-Field'!$E$43=[1]Lists!BF298,'[1]Multi-Field'!$F$43="Drained"),BI298,IF(AND('[1]Multi-Field'!$E$43=[1]Lists!BF298,'[1]Multi-Field'!$F$43="undrained"),BH298,""))</f>
        <v/>
      </c>
      <c r="CZ298" s="409" t="str">
        <f>IF(AND('[1]Multi-Field'!$E$44=[1]Lists!BF298,'[1]Multi-Field'!$F$44="Drained"),BI298,IF(AND('[1]Multi-Field'!$E$44=[1]Lists!BF298,'[1]Multi-Field'!$F$44="undrained"),BH298,""))</f>
        <v/>
      </c>
      <c r="DA298" s="409" t="str">
        <f>IF(AND('[1]Multi-Field'!$E$45=[1]Lists!BF298,'[1]Multi-Field'!$F$45="Drained"),BI298,IF(AND('[1]Multi-Field'!$E$45=[1]Lists!BF298,'[1]Multi-Field'!$F$45="undrained"),BH298,""))</f>
        <v/>
      </c>
      <c r="DB298" s="409" t="str">
        <f>IF(AND('[1]Multi-Field'!$E$46=[1]Lists!BF298,'[1]Multi-Field'!$F$46="Drained"),BI298,IF(AND('[1]Multi-Field'!$E$46=[1]Lists!BF298,'[1]Multi-Field'!$F$46="undrained"),BH298,""))</f>
        <v/>
      </c>
      <c r="DC298" s="409" t="str">
        <f>IF(AND('[1]Multi-Field'!$E$47=[1]Lists!BF298,'[1]Multi-Field'!$F$47="Drained"),BI298,IF(AND('[1]Multi-Field'!$E$47=[1]Lists!BF298,'[1]Multi-Field'!$F$47="undrained"),BH298,""))</f>
        <v/>
      </c>
      <c r="DD298" s="409" t="str">
        <f>IF(AND('[1]Multi-Field'!$E$48=[1]Lists!BF298,'[1]Multi-Field'!$F$48="Drained"),BI298,IF(AND('[1]Multi-Field'!$E$48=[1]Lists!BF298,'[1]Multi-Field'!$F$48="undrained"),BH298,""))</f>
        <v/>
      </c>
      <c r="DE298" s="409" t="str">
        <f>IF(AND('[1]Multi-Field'!$E$49=[1]Lists!BF298,'[1]Multi-Field'!$F$49="Drained"),BI298,IF(AND('[1]Multi-Field'!$E$49=[1]Lists!BF298,'[1]Multi-Field'!$F$9="undrained"),BH298,""))</f>
        <v/>
      </c>
      <c r="DF298" s="409" t="str">
        <f>IF(AND('[1]Multi-Field'!$E$50=[1]Lists!BF298,'[1]Multi-Field'!$F$50="Drained"),BI298,IF(AND('[1]Multi-Field'!$E$50=[1]Lists!BF298,'[1]Multi-Field'!$F$50="undrained"),BH298,""))</f>
        <v/>
      </c>
      <c r="DG298" s="409" t="str">
        <f>IF(AND('[1]Multi-Field'!$E$51=[1]Lists!BF298,'[1]Multi-Field'!$F$51="Drained"),BI298,IF(AND('[1]Multi-Field'!$E$51=[1]Lists!BF298,'[1]Multi-Field'!$F$51="undrained"),BH298,""))</f>
        <v/>
      </c>
      <c r="DH298" s="409" t="str">
        <f>IF(AND('[1]Multi-Field'!$E$52=[1]Lists!BF298,'[1]Multi-Field'!$F$52="Drained"),BI298,IF(AND('[1]Multi-Field'!$E$52=[1]Lists!BF298,'[1]Multi-Field'!$F$52="undrained"),BH298,""))</f>
        <v/>
      </c>
      <c r="DI298" s="409" t="str">
        <f>IF(AND('[1]Multi-Field'!$E$53=[1]Lists!BF298,'[1]Multi-Field'!$F$53="Drained"),BI298,IF(AND('[1]Multi-Field'!$E$53=[1]Lists!BF298,'[1]Multi-Field'!$F$53="undrained"),BH298,""))</f>
        <v/>
      </c>
      <c r="DJ298" s="409" t="str">
        <f>IF(AND('[1]Multi-Field'!$E$54=[1]Lists!BF298,'[1]Multi-Field'!$F$54="Drained"),BI298,IF(AND('[1]Multi-Field'!$E$54=[1]Lists!BF298,'[1]Multi-Field'!$F$54="undrained"),BH298,""))</f>
        <v/>
      </c>
      <c r="DK298" s="409" t="str">
        <f>IF(AND('[1]Multi-Field'!$E$55=[1]Lists!BF298,'[1]Multi-Field'!$F$55="Drained"),BI298,IF(AND('[1]Multi-Field'!$E$55=[1]Lists!BF298,'[1]Multi-Field'!$F$55="undrained"),BH298,""))</f>
        <v/>
      </c>
      <c r="DL298" s="409" t="str">
        <f>IF(AND('[1]Multi-Field'!$E$56=[1]Lists!BF298,'[1]Multi-Field'!$F$56="Drained"),BI298,IF(AND('[1]Multi-Field'!$E$56=[1]Lists!BF298,'[1]Multi-Field'!$F$56="undrained"),BH298,""))</f>
        <v/>
      </c>
      <c r="DM298" s="409" t="str">
        <f>IF(AND('[1]Multi-Field'!$E$57=[1]Lists!BF298,'[1]Multi-Field'!$F$57="Drained"),BI298,IF(AND('[1]Multi-Field'!$E$57=[1]Lists!BF298,'[1]Multi-Field'!$F$57="undrained"),BH298,""))</f>
        <v/>
      </c>
      <c r="DN298" s="409" t="str">
        <f>IF(AND('[1]Multi-Field'!$E$58=[1]Lists!BF298,'[1]Multi-Field'!$F$58="Drained"),BI298,IF(AND('[1]Multi-Field'!$E$58=[1]Lists!BF298,'[1]Multi-Field'!$F$58="undrained"),BH298,""))</f>
        <v/>
      </c>
      <c r="DO298" s="409" t="str">
        <f>IF(AND('[1]Multi-Field'!$E$59=[1]Lists!BF298,'[1]Multi-Field'!$F$59="Drained"),BI298,IF(AND('[1]Multi-Field'!$E$59=[1]Lists!BF298,'[1]Multi-Field'!$F$59="undrained"),BH298,""))</f>
        <v/>
      </c>
      <c r="DP298" s="409" t="str">
        <f>IF(AND('[1]Multi-Field'!$E$60=[1]Lists!BF298,'[1]Multi-Field'!$F$60="Drained"),BI298,IF(AND('[1]Multi-Field'!$E$60=[1]Lists!BF298,'[1]Multi-Field'!$F$60="undrained"),BH298,""))</f>
        <v/>
      </c>
      <c r="DQ298" s="409" t="str">
        <f>IF(AND('[1]Multi-Field'!$E$61=[1]Lists!BF298,'[1]Multi-Field'!$F$61="Drained"),BI298,IF(AND('[1]Multi-Field'!$E$61=[1]Lists!BF298,'[1]Multi-Field'!$F$61="undrained"),BH298,""))</f>
        <v/>
      </c>
      <c r="DR298" s="409" t="str">
        <f>IF(AND('[1]Multi-Field'!$E$62=[1]Lists!BF298,'[1]Multi-Field'!$F$62="Drained"),BI298,IF(AND('[1]Multi-Field'!$E$62=[1]Lists!BF298,'[1]Multi-Field'!$F$62="undrained"),BH298,""))</f>
        <v/>
      </c>
      <c r="DS298" s="409" t="str">
        <f>IF(AND('[1]Multi-Field'!$E$63=[1]Lists!BF298,'[1]Multi-Field'!$F$63="Drained"),BI298,IF(AND('[1]Multi-Field'!$E$63=[1]Lists!BF298,'[1]Multi-Field'!$F$63="undrained"),BH298,""))</f>
        <v/>
      </c>
      <c r="DT298" s="409" t="str">
        <f>IF(AND('[1]Multi-Field'!$E$64=[1]Lists!BF298,'[1]Multi-Field'!$F$64="Drained"),BI298,IF(AND('[1]Multi-Field'!$E$64=[1]Lists!BF298,'[1]Multi-Field'!$F$64="undrained"),BH298,""))</f>
        <v/>
      </c>
      <c r="DU298" s="409" t="str">
        <f>IF(AND('[1]Multi-Field'!$E$65=[1]Lists!BF298,'[1]Multi-Field'!$F$65="Drained"),BI298,IF(AND('[1]Multi-Field'!$E$65=[1]Lists!BF298,'[1]Multi-Field'!$F$65="undrained"),BH298,""))</f>
        <v/>
      </c>
      <c r="DV298" s="409" t="str">
        <f>IF(AND('[1]Multi-Field'!$E$66=[1]Lists!BF298,'[1]Multi-Field'!$F$66="Drained"),BI298,IF(AND('[1]Multi-Field'!$E$66=[1]Lists!BF298,'[1]Multi-Field'!$F$66="undrained"),BH298,""))</f>
        <v/>
      </c>
      <c r="DW298" s="409" t="str">
        <f>IF(AND('[1]Multi-Field'!$E$67=[1]Lists!BF298,'[1]Multi-Field'!$F$67="Drained"),BI298,IF(AND('[1]Multi-Field'!$E$67=[1]Lists!BF298,'[1]Multi-Field'!$F$67="undrained"),BH298,""))</f>
        <v/>
      </c>
      <c r="DX298" s="409" t="str">
        <f>IF(AND('[1]Multi-Field'!$E$68=[1]Lists!BF298,'[1]Multi-Field'!$F$68="Drained"),BI298,IF(AND('[1]Multi-Field'!$E$68=[1]Lists!BF298,'[1]Multi-Field'!$F$68="undrained"),BH298,""))</f>
        <v/>
      </c>
      <c r="DY298" s="409" t="str">
        <f>IF(AND('[1]Multi-Field'!$E$69=[1]Lists!BF298,'[1]Multi-Field'!$F$69="Drained"),BI298,IF(AND('[1]Multi-Field'!$E$69=[1]Lists!BF298,'[1]Multi-Field'!$F$69="undrained"),BH298,""))</f>
        <v/>
      </c>
      <c r="DZ298" s="409" t="str">
        <f>IF(AND('[1]Multi-Field'!$E$70=[1]Lists!BF298,'[1]Multi-Field'!$F$70="Drained"),BI298,IF(AND('[1]Multi-Field'!$E$70=[1]Lists!BF298,'[1]Multi-Field'!$F$70="undrained"),BH298,""))</f>
        <v/>
      </c>
      <c r="EA298" s="409" t="str">
        <f>IF(AND('[1]Multi-Field'!$E$71=[1]Lists!BF298,'[1]Multi-Field'!$F$71="Drained"),BI298,IF(AND('[1]Multi-Field'!$E$71=[1]Lists!BF298,'[1]Multi-Field'!$F$71="undrained"),BH298,""))</f>
        <v/>
      </c>
      <c r="EB298" s="409" t="str">
        <f>IF(AND('[1]Multi-Field'!$E$72=[1]Lists!BF298,'[1]Multi-Field'!$F$72="Drained"),BI298,IF(AND('[1]Multi-Field'!$E$72=[1]Lists!BF298,'[1]Multi-Field'!$F$72="undrained"),BH298,""))</f>
        <v/>
      </c>
      <c r="EC298" s="409" t="str">
        <f>IF(AND('[1]Multi-Field'!$E$73=[1]Lists!BF298,'[1]Multi-Field'!$F$73="Drained"),BI298,IF(AND('[1]Multi-Field'!$E$73=[1]Lists!BF298,'[1]Multi-Field'!$F$73="undrained"),BH298,""))</f>
        <v/>
      </c>
      <c r="ED298" s="409" t="str">
        <f>IF(AND('[1]Multi-Field'!$E$74=[1]Lists!BF298,'[1]Multi-Field'!$F$74="Drained"),BI298,IF(AND('[1]Multi-Field'!$E$74=[1]Lists!BF298,'[1]Multi-Field'!$F$74="undrained"),BH298,""))</f>
        <v/>
      </c>
      <c r="EE298" s="409" t="str">
        <f>IF(AND('[1]Multi-Field'!$E$75=[1]Lists!BF298,'[1]Multi-Field'!$F$75="Drained"),BI298,IF(AND('[1]Multi-Field'!$E$75=[1]Lists!BF298,'[1]Multi-Field'!$F$75="undrained"),BH298,""))</f>
        <v/>
      </c>
      <c r="EF298" s="409" t="str">
        <f>IF(AND('[1]Multi-Field'!$E$76=[1]Lists!BF298,'[1]Multi-Field'!$F$76="Drained"),BI298,IF(AND('[1]Multi-Field'!$E$76=[1]Lists!BF298,'[1]Multi-Field'!$F$6="undrained"),BH298,""))</f>
        <v/>
      </c>
      <c r="EG298" s="409" t="str">
        <f>IF(AND('[1]Multi-Field'!$E$77=[1]Lists!BF298,'[1]Multi-Field'!$F$77="Drained"),BI298,IF(AND('[1]Multi-Field'!$E$77=[1]Lists!BF298,'[1]Multi-Field'!$F$77="undrained"),BH298,""))</f>
        <v/>
      </c>
      <c r="EH298" s="409" t="str">
        <f>IF(AND('[1]Multi-Field'!$E$78=[1]Lists!BF298,'[1]Multi-Field'!$F$78="Drained"),BI298,IF(AND('[1]Multi-Field'!$E$78=[1]Lists!BF298,'[1]Multi-Field'!$F$78="undrained"),BH298,""))</f>
        <v/>
      </c>
      <c r="EI298" s="409" t="str">
        <f>IF(AND('[1]Multi-Field'!$E$79=[1]Lists!BF298,'[1]Multi-Field'!$F$79="Drained"),BI298,IF(AND('[1]Multi-Field'!$E$79=[1]Lists!BF298,'[1]Multi-Field'!$F$79="undrained"),BH298,""))</f>
        <v/>
      </c>
      <c r="EJ298" s="409" t="str">
        <f>IF(AND('[1]Multi-Field'!$E$80=[1]Lists!BF298,'[1]Multi-Field'!$F$80="Drained"),BI298,IF(AND('[1]Multi-Field'!$E$80=[1]Lists!BF298,'[1]Multi-Field'!$F$80="undrained"),BH298,""))</f>
        <v/>
      </c>
      <c r="EK298" s="409" t="str">
        <f>IF(AND('[1]Multi-Field'!$E$81=[1]Lists!BF298,'[1]Multi-Field'!$F$81="Drained"),BI298,IF(AND('[1]Multi-Field'!$E$81=[1]Lists!BF298,'[1]Multi-Field'!$F$81="undrained"),BH298,""))</f>
        <v/>
      </c>
      <c r="EL298" s="409" t="str">
        <f>IF(AND('[1]Multi-Field'!$E$82=[1]Lists!BF298,'[1]Multi-Field'!$F$82="Drained"),BI298,IF(AND('[1]Multi-Field'!$E$82=[1]Lists!BF298,'[1]Multi-Field'!$F$82="undrained"),BH298,""))</f>
        <v/>
      </c>
      <c r="EM298" s="409" t="str">
        <f>IF(AND('[1]Multi-Field'!$E$83=[1]Lists!BF298,'[1]Multi-Field'!$F$83="Drained"),BI298,IF(AND('[1]Multi-Field'!$E$83=[1]Lists!BF298,'[1]Multi-Field'!$F$83="undrained"),BH298,""))</f>
        <v/>
      </c>
      <c r="EN298" s="409" t="str">
        <f>IF(AND('[1]Multi-Field'!$E$84=[1]Lists!BF298,'[1]Multi-Field'!$F$84="Drained"),BI298,IF(AND('[1]Multi-Field'!$E$84=[1]Lists!BF298,'[1]Multi-Field'!$F$84="undrained"),BH298,""))</f>
        <v/>
      </c>
      <c r="EO298" s="409" t="str">
        <f>IF(AND('[1]Multi-Field'!$E$85=[1]Lists!BF298,'[1]Multi-Field'!$F$85="Drained"),BI298,IF(AND('[1]Multi-Field'!$E$85=[1]Lists!BF298,'[1]Multi-Field'!$F$85="undrained"),BH298,""))</f>
        <v/>
      </c>
      <c r="EP298" s="409" t="str">
        <f>IF(AND('[1]Multi-Field'!$E$86=[1]Lists!BF298,'[1]Multi-Field'!$F$86="Drained"),BI298,IF(AND('[1]Multi-Field'!$E$86=[1]Lists!BF298,'[1]Multi-Field'!$F$86="undrained"),BH298,""))</f>
        <v/>
      </c>
      <c r="EQ298" s="409" t="str">
        <f>IF(AND('[1]Multi-Field'!$E$87=[1]Lists!BF298,'[1]Multi-Field'!$F$87="Drained"),BI298,IF(AND('[1]Multi-Field'!$E$87=[1]Lists!BF298,'[1]Multi-Field'!$F$87="undrained"),BH298,""))</f>
        <v/>
      </c>
      <c r="ER298" s="409" t="str">
        <f>IF(AND('[1]Multi-Field'!$E$88=[1]Lists!BF298,'[1]Multi-Field'!$F$88="Drained"),BI298,IF(AND('[1]Multi-Field'!$E$88=[1]Lists!BF298,'[1]Multi-Field'!$F$88="undrained"),BH298,""))</f>
        <v/>
      </c>
      <c r="ES298" s="409" t="str">
        <f>IF(AND('[1]Multi-Field'!$E$89=[1]Lists!BF298,'[1]Multi-Field'!$F$89="Drained"),BI298,IF(AND('[1]Multi-Field'!$E$89=[1]Lists!BF298,'[1]Multi-Field'!$F$89="undrained"),BH298,""))</f>
        <v/>
      </c>
      <c r="ET298" s="409" t="str">
        <f>IF(AND('[1]Multi-Field'!$E$90=[1]Lists!BF298,'[1]Multi-Field'!$F$90="Drained"),BI298,IF(AND('[1]Multi-Field'!$E$90=[1]Lists!BF298,'[1]Multi-Field'!$F$90="undrained"),BH298,""))</f>
        <v/>
      </c>
      <c r="EU298" s="409" t="str">
        <f>IF(AND('[1]Multi-Field'!$E$91=[1]Lists!BF298,'[1]Multi-Field'!$F$91="Drained"),BI298,IF(AND('[1]Multi-Field'!$E$91=[1]Lists!BF298,'[1]Multi-Field'!$F$91="undrained"),BH298,""))</f>
        <v/>
      </c>
      <c r="EV298" s="409" t="str">
        <f>IF(AND('[1]Multi-Field'!$E$92=[1]Lists!BF298,'[1]Multi-Field'!$F$92="Drained"),BI298,IF(AND('[1]Multi-Field'!$E$92=[1]Lists!BF298,'[1]Multi-Field'!$F$92="undrained"),BH298,""))</f>
        <v/>
      </c>
      <c r="EW298" s="409" t="str">
        <f>IF(AND('[1]Multi-Field'!$E$93=[1]Lists!BF298,'[1]Multi-Field'!$F$93="Drained"),BI298,IF(AND('[1]Multi-Field'!$E$93=[1]Lists!BF298,'[1]Multi-Field'!$F$93="undrained"),BH298,""))</f>
        <v/>
      </c>
      <c r="EX298" s="409" t="str">
        <f>IF(AND('[1]Multi-Field'!$E$94=[1]Lists!BF298,'[1]Multi-Field'!$F$94="Drained"),BI298,IF(AND('[1]Multi-Field'!$E$94=[1]Lists!BF298,'[1]Multi-Field'!$F$94="undrained"),BH298,""))</f>
        <v/>
      </c>
      <c r="EY298" s="409" t="str">
        <f>IF(AND('[1]Multi-Field'!$E$95=[1]Lists!BF298,'[1]Multi-Field'!$F$95="Drained"),BI298,IF(AND('[1]Multi-Field'!$E$95=[1]Lists!BF298,'[1]Multi-Field'!$F$95="undrained"),BH298,""))</f>
        <v/>
      </c>
      <c r="EZ298" s="409" t="str">
        <f>IF(AND('[1]Multi-Field'!$E$96=[1]Lists!BF298,'[1]Multi-Field'!$F$96="Drained"),BI298,IF(AND('[1]Multi-Field'!$E$96=[1]Lists!BF298,'[1]Multi-Field'!$F$96="undrained"),BH298,""))</f>
        <v/>
      </c>
      <c r="FA298" s="409" t="str">
        <f>IF(AND('[1]Multi-Field'!$E$97=[1]Lists!BF298,'[1]Multi-Field'!$F$97="Drained"),BI298,IF(AND('[1]Multi-Field'!$E$97=[1]Lists!BF298,'[1]Multi-Field'!$F$97="undrained"),BH298,""))</f>
        <v/>
      </c>
      <c r="FB298" s="409" t="str">
        <f>IF(AND('[1]Multi-Field'!$E$98=[1]Lists!BF298,'[1]Multi-Field'!$F$98="Drained"),BI298,IF(AND('[1]Multi-Field'!$E$98=[1]Lists!BF298,'[1]Multi-Field'!$F$98="undrained"),BH298,""))</f>
        <v/>
      </c>
      <c r="FC298" s="409" t="str">
        <f>IF(AND('[1]Multi-Field'!$E$99=[1]Lists!BF298,'[1]Multi-Field'!$F$99="Drained"),BI298,IF(AND('[1]Multi-Field'!$E$99=[1]Lists!BF298,'[1]Multi-Field'!$F$99="undrained"),BH298,""))</f>
        <v/>
      </c>
      <c r="FD298" s="409" t="str">
        <f>IF(AND('[1]Multi-Field'!$E$100=[1]Lists!BF298,'[1]Multi-Field'!$F$100="Drained"),BI298,IF(AND('[1]Multi-Field'!$E$100=[1]Lists!BF298,'[1]Multi-Field'!$F$100="undrained"),BH298,""))</f>
        <v/>
      </c>
      <c r="FE298" s="409" t="str">
        <f>IF(AND('[1]Multi-Field'!$E$101=[1]Lists!BF298,'[1]Multi-Field'!$F$101="Drained"),BI298,IF(AND('[1]Multi-Field'!$E$101=[1]Lists!BF298,'[1]Multi-Field'!$F$101="undrained"),BH298,""))</f>
        <v/>
      </c>
      <c r="FF298" s="409" t="str">
        <f>IF(AND('[1]Multi-Field'!$E$102=[1]Lists!BF298,'[1]Multi-Field'!$F$102="Drained"),BI298,IF(AND('[1]Multi-Field'!$E$102=[1]Lists!BF298,'[1]Multi-Field'!$F$102="undrained"),BH298,""))</f>
        <v/>
      </c>
      <c r="FG298" s="409" t="str">
        <f>IF(AND('[1]Multi-Field'!$E$103=[1]Lists!BF298,'[1]Multi-Field'!$F$103="Drained"),BI298,IF(AND('[1]Multi-Field'!$E$103=[1]Lists!BF298,'[1]Multi-Field'!$F$103="undrained"),BH298,""))</f>
        <v/>
      </c>
      <c r="FH298" s="409" t="str">
        <f>IF(AND('[1]Multi-Field'!$E$104=[1]Lists!BF298,'[1]Multi-Field'!$F$104="Drained"),BI298,IF(AND('[1]Multi-Field'!$E$104=[1]Lists!BF298,'[1]Multi-Field'!$F$104="undrained"),BH298,""))</f>
        <v/>
      </c>
      <c r="FI298" s="409" t="str">
        <f>IF(AND('[1]Multi-Field'!$E$105=[1]Lists!BF298,'[1]Multi-Field'!$F$105="Drained"),BI298,IF(AND('[1]Multi-Field'!$E$105=[1]Lists!BF298,'[1]Multi-Field'!$F$105="undrained"),BH298,""))</f>
        <v/>
      </c>
      <c r="FJ298" s="409" t="str">
        <f>IF(AND('[1]Multi-Field'!$E$106=[1]Lists!BF298,'[1]Multi-Field'!$F$106="Drained"),BI298,IF(AND('[1]Multi-Field'!$E$106=[1]Lists!BF298,'[1]Multi-Field'!$F$106="undrained"),BH298,""))</f>
        <v/>
      </c>
      <c r="FK298" s="409" t="str">
        <f>IF(AND('[1]Multi-Field'!$E$107=[1]Lists!BF298,'[1]Multi-Field'!$F$107="Drained"),BI298,IF(AND('[1]Multi-Field'!$E$107=[1]Lists!BF298,'[1]Multi-Field'!$F$107="undrained"),BH298,""))</f>
        <v/>
      </c>
      <c r="FL298" s="409" t="str">
        <f>IF(AND('[1]Multi-Field'!$E$108=[1]Lists!BF298,'[1]Multi-Field'!$F$108="Drained"),BI298,IF(AND('[1]Multi-Field'!$E$108=[1]Lists!BF298,'[1]Multi-Field'!$F$108="undrained"),BH298,""))</f>
        <v/>
      </c>
      <c r="FM298" s="409" t="str">
        <f>IF(AND('[1]Multi-Field'!$E$109=[1]Lists!BF298,'[1]Multi-Field'!$F$109="Drained"),BI298,IF(AND('[1]Multi-Field'!$E$109=[1]Lists!BF298,'[1]Multi-Field'!$F$109="undrained"),BH298,""))</f>
        <v/>
      </c>
      <c r="FN298" s="409" t="str">
        <f>IF(AND('[1]Multi-Field'!$E$110=[1]Lists!BF298,'[1]Multi-Field'!$F$110="Drained"),BI298,IF(AND('[1]Multi-Field'!$E$110=[1]Lists!BF298,'[1]Multi-Field'!$F$110="undrained"),BH298,""))</f>
        <v/>
      </c>
      <c r="FO298" s="409" t="str">
        <f>IF(AND('[1]Multi-Field'!$E$111=[1]Lists!BF298,'[1]Multi-Field'!$F$111="Drained"),BI298,IF(AND('[1]Multi-Field'!$E$111=[1]Lists!BF298,'[1]Multi-Field'!$F$111="undrained"),BH298,""))</f>
        <v/>
      </c>
      <c r="FP298" s="409" t="str">
        <f>IF(AND('[1]Multi-Field'!$E$112=[1]Lists!BF298,'[1]Multi-Field'!$F$112="Drained"),BI298,IF(AND('[1]Multi-Field'!$E$112=[1]Lists!BF298,'[1]Multi-Field'!$F$112="undrained"),BH298,""))</f>
        <v/>
      </c>
      <c r="FQ298" s="409" t="str">
        <f>IF(AND('[1]Multi-Field'!$E$113=[1]Lists!BF298,'[1]Multi-Field'!$F$113="Drained"),BI298,IF(AND('[1]Multi-Field'!$E$113=[1]Lists!BF298,'[1]Multi-Field'!$F$113="undrained"),BH298,""))</f>
        <v/>
      </c>
      <c r="FR298" s="409" t="str">
        <f>IF(AND('[1]Multi-Field'!$E$114=[1]Lists!BF298,'[1]Multi-Field'!$F$114="Drained"),BI298,IF(AND('[1]Multi-Field'!$E$114=[1]Lists!BF298,'[1]Multi-Field'!$F$114="undrained"),BH298,""))</f>
        <v/>
      </c>
      <c r="FS298" s="409" t="str">
        <f>IF(AND('[1]Multi-Field'!$E$115=[1]Lists!BF298,'[1]Multi-Field'!$F$115="Drained"),BI298,IF(AND('[1]Multi-Field'!$E$115=[1]Lists!BF298,'[1]Multi-Field'!$F$115="undrained"),BH298,""))</f>
        <v/>
      </c>
      <c r="FT298" s="409" t="str">
        <f>IF(AND('[1]Multi-Field'!$E$116=[1]Lists!BF298,'[1]Multi-Field'!$F$116="Drained"),BI298,IF(AND('[1]Multi-Field'!$E$116=[1]Lists!BF298,'[1]Multi-Field'!$F$116="undrained"),BH298,""))</f>
        <v/>
      </c>
      <c r="FU298" s="409" t="str">
        <f>IF(AND('[1]Multi-Field'!$E$117=[1]Lists!BF298,'[1]Multi-Field'!$F$117="Drained"),BI298,IF(AND('[1]Multi-Field'!$E$117=[1]Lists!BF298,'[1]Multi-Field'!$F$117="undrained"),BH298,""))</f>
        <v/>
      </c>
      <c r="FV298" s="409" t="str">
        <f>IF(AND('[1]Multi-Field'!$E$118=[1]Lists!BF298,'[1]Multi-Field'!$F$118="Drained"),BI298,IF(AND('[1]Multi-Field'!$E$118=[1]Lists!BF298,'[1]Multi-Field'!$F$118="undrained"),BH298,""))</f>
        <v/>
      </c>
      <c r="FW298" s="409" t="str">
        <f>IF(AND('[1]Multi-Field'!$E$119=[1]Lists!BF298,'[1]Multi-Field'!$F$119="Drained"),BI298,IF(AND('[1]Multi-Field'!$E$119=[1]Lists!BF298,'[1]Multi-Field'!$F$119="undrained"),BH298,""))</f>
        <v/>
      </c>
      <c r="FX298" s="409" t="str">
        <f>IF(AND('[1]Multi-Field'!$E$120=[1]Lists!BF298,'[1]Multi-Field'!$F$120="Drained"),BI298,IF(AND('[1]Multi-Field'!$E$120=[1]Lists!BF298,'[1]Multi-Field'!$F$120="undrained"),BH298,""))</f>
        <v/>
      </c>
    </row>
    <row r="299" spans="1:180" ht="13.5" customHeight="1">
      <c r="A299" s="7" t="s">
        <v>385</v>
      </c>
      <c r="B299" s="7"/>
      <c r="C299" s="7"/>
      <c r="D299" s="8">
        <v>75</v>
      </c>
      <c r="E299" s="8">
        <f t="shared" si="46"/>
        <v>75</v>
      </c>
      <c r="F299" s="8">
        <f t="shared" si="47"/>
        <v>75</v>
      </c>
      <c r="G299" s="8">
        <v>75</v>
      </c>
      <c r="H299" s="8">
        <v>70</v>
      </c>
      <c r="I299" s="8">
        <f t="shared" si="50"/>
        <v>70</v>
      </c>
      <c r="J299" s="8">
        <f t="shared" si="51"/>
        <v>70</v>
      </c>
      <c r="K299" s="8">
        <v>70</v>
      </c>
      <c r="L299" s="8">
        <v>105</v>
      </c>
      <c r="M299" s="8">
        <f t="shared" si="48"/>
        <v>105</v>
      </c>
      <c r="N299" s="8">
        <f t="shared" si="49"/>
        <v>105</v>
      </c>
      <c r="O299" s="8">
        <v>105</v>
      </c>
      <c r="P299" s="391">
        <v>274</v>
      </c>
      <c r="Q299" s="394"/>
      <c r="R299" s="395" t="b">
        <f>IF(OR('Multi-Field'!AA276=Lists!$AC$42,'Multi-Field'!AA276=Lists!$AC$43),IF('Multi-Field'!Z276="x",(IF('Multi-Field'!AC276=Lists!$Q$11,Lists!$R$11,IF('Multi-Field'!AC276=Lists!$Q$12,Lists!$R$12,IF('Multi-Field'!AC276=Lists!$Q$13,Lists!$R$13,IF('Multi-Field'!AC276=Lists!$Q$14,Lists!$R$14))))),IF('Multi-Field'!X276="x",(IF('Multi-Field'!AC276=Lists!$Q$11,Lists!$S$11,IF('Multi-Field'!AC276=Lists!$Q$12,Lists!$S$12,IF('Multi-Field'!AC276=Lists!$Q$13,Lists!$S$13,IF('Multi-Field'!AC276=Lists!$Q$14,Lists!$S$14))))),IF('Multi-Field'!V276="x",(IF('Multi-Field'!AC276=Lists!$Q$11,Lists!$T$11,IF('Multi-Field'!AC276=Lists!$Q$12,Lists!$T$12,IF('Multi-Field'!AC276=Lists!$Q$13,Lists!$T$13,IF('Multi-Field'!AC276=Lists!$Q$14,Lists!$T$14))))),0))))</f>
        <v>0</v>
      </c>
      <c r="S299" s="395" t="str">
        <f t="shared" si="52"/>
        <v/>
      </c>
      <c r="T299" s="395"/>
      <c r="U299" s="396"/>
      <c r="AI299" s="384">
        <f>'[1]Multi-Field'!B295</f>
        <v>0</v>
      </c>
      <c r="AJ299" s="387" t="str">
        <f>IF(OR('[1]Multi-Field'!Q139=[1]Lists!$AC$42,'[1]Multi-Field'!Q139=[1]Lists!$AC$43),"x","")</f>
        <v/>
      </c>
      <c r="AK299" s="387" t="str">
        <f>IF(OR('[1]Multi-Field'!Q139=[1]Lists!$AC$6,'[1]Multi-Field'!Q139=$AC$2,'[1]Multi-Field'!Q139=$AC$4),"x","")</f>
        <v/>
      </c>
      <c r="AL299" s="387" t="str">
        <f>IF(OR('[1]Multi-Field'!Q139=[1]Lists!$AC$7,'[1]Multi-Field'!Q139=$AC$3,'[1]Multi-Field'!Q139=$AC$5),"x","")</f>
        <v/>
      </c>
      <c r="AM299" s="387" t="str">
        <f>IF(OR('[1]Multi-Field'!Q139=$AC$23,'[1]Multi-Field'!Q139=$AC$13,'[1]Multi-Field'!Q139=$AC$9,'[1]Multi-Field'!Q139=$AC$19,'[1]Multi-Field'!Q139=$AC$47),"x","")</f>
        <v/>
      </c>
      <c r="AN299" s="387" t="str">
        <f>IF(OR('[1]Multi-Field'!Q139=$AC$24,'[1]Multi-Field'!Q139=$AC$14,'[1]Multi-Field'!Q139=$AC$10,'[1]Multi-Field'!Q139=$AC$22,'[1]Multi-Field'!Q139=$AC$48),"x","")</f>
        <v/>
      </c>
      <c r="AO299" s="387" t="str">
        <f>IF(OR('[1]Multi-Field'!Q139=$AC$21,'[1]Multi-Field'!Q139=$AC$28,'[1]Multi-Field'!Q139=$AC$62,'[1]Multi-Field'!Q139=$AC$102,'[1]Multi-Field'!Q139=$AC$98),"x","")</f>
        <v/>
      </c>
      <c r="AP299" s="387" t="str">
        <f>IF(OR('[1]Multi-Field'!Q139=$AC$25,'[1]Multi-Field'!Q139=$AC$63,'[1]Multi-Field'!Q139=$AC$85,'[1]Multi-Field'!Q139=$AC$87,'[1]Multi-Field'!Q139=$AC$92,'[1]Multi-Field'!Q139=$AC$93),"x","")</f>
        <v/>
      </c>
      <c r="AQ299" s="387" t="str">
        <f>IF(OR('[1]Multi-Field'!Q139=$AC$20,'[1]Multi-Field'!Q139=$AC$27,'[1]Multi-Field'!Q139=$AC$58,'[1]Multi-Field'!Q139=$AC$86,'[1]Multi-Field'!Q139=$AC$103,'[1]Multi-Field'!Q139=$AC$94),"x","")</f>
        <v/>
      </c>
      <c r="AR299" s="387" t="str">
        <f>IF(OR('[1]Multi-Field'!Q139=$AC$35,'[1]Multi-Field'!Q139=$AC$40,'[1]Multi-Field'!Q139=$AC$45,),"x","")</f>
        <v/>
      </c>
      <c r="AS299" s="387" t="str">
        <f>IF(OR('[1]Multi-Field'!Q139=$AC$36,'[1]Multi-Field'!Q139=$AC$41,'[1]Multi-Field'!Q139=$AC$46,),"x","")</f>
        <v/>
      </c>
      <c r="AT299" s="387" t="str">
        <f>IF(OR('[1]Multi-Field'!Q139=$AC$52,'[1]Multi-Field'!Q139=$AC$53,'[1]Multi-Field'!Q139=$AC$54,'[1]Multi-Field'!Q139=$AC$55,'[1]Multi-Field'!Q139=$AC$68,'[1]Multi-Field'!Q139=$AC$69,'[1]Multi-Field'!Q139=$AC$74,'[1]Multi-Field'!Q139=$AC$71,'[1]Multi-Field'!Q139=$AC$70),"x","")</f>
        <v>x</v>
      </c>
      <c r="AU299" s="387" t="str">
        <f>IF('[1]Multi-Field'!Q139=$AC$72,"x","")</f>
        <v/>
      </c>
      <c r="AV299" s="387" t="str">
        <f>IF('[1]Multi-Field'!Q139=$AC$73,"x","")</f>
        <v/>
      </c>
      <c r="AW299" s="387" t="str">
        <f>IF('[1]Multi-Field'!Q139=$AC$83,"x","")</f>
        <v/>
      </c>
      <c r="AX299" s="387" t="str">
        <f>IF('[1]Multi-Field'!Q139=$AC$84,"x","")</f>
        <v/>
      </c>
      <c r="AY299" s="387" t="str">
        <f>IF('[1]Multi-Field'!Q139=$AC$97,"x","")</f>
        <v/>
      </c>
      <c r="AZ299" s="387" t="str">
        <f>IF('[1]Multi-Field'!Q139=$AC$99,"x","")</f>
        <v/>
      </c>
      <c r="BA299" s="387" t="str">
        <f>IF('[1]Multi-Field'!Q139=$AC$104,"x","")</f>
        <v/>
      </c>
      <c r="BB299" s="387" t="str">
        <f>IF('[1]Multi-Field'!Q139=$AC$105,"x","")</f>
        <v/>
      </c>
      <c r="BC299" s="388"/>
      <c r="BF299" s="411" t="s">
        <v>1464</v>
      </c>
      <c r="BG299" s="412">
        <v>3</v>
      </c>
      <c r="BH299" s="412">
        <v>4.5</v>
      </c>
      <c r="BI299" s="412">
        <v>4.5</v>
      </c>
      <c r="BJ299" s="409" t="e">
        <f>IF(AND('[1]Single Field'!#REF!=[1]Lists!BF299,'[1]Single Field'!#REF!="Drained"),"x",IF(AND('[1]Single Field'!#REF!=[1]Lists!BF299,'[1]Single Field'!#REF!="Undrained"),O,""))</f>
        <v>#REF!</v>
      </c>
      <c r="BK299" s="409" t="str">
        <f>IF(AND('[1]Multi-Field'!$E$3=[1]Lists!BF299,'[1]Multi-Field'!$F$3="Drained"),BI299,IF(AND('[1]Multi-Field'!$E$3=BF299,'[1]Multi-Field'!$F$3="undrained"),BH299,""))</f>
        <v/>
      </c>
      <c r="BL299" s="409" t="str">
        <f>IF(AND('[1]Multi-Field'!$E$4=BF299,'[1]Multi-Field'!$F$4="Drained"),BI299,IF(AND('[1]Multi-Field'!$E$4=BF299,'[1]Multi-Field'!$F$4="undrained"),BH299,""))</f>
        <v/>
      </c>
      <c r="BM299" s="409" t="str">
        <f>IF(AND('[1]Multi-Field'!$E$5=BF299,'[1]Multi-Field'!$F$5="Drained"),BI299,IF(AND('[1]Multi-Field'!$E$5=BF299,'[1]Multi-Field'!$F$5="undrained"),BH299,""))</f>
        <v/>
      </c>
      <c r="BN299" s="409" t="str">
        <f>IF(AND('[1]Multi-Field'!$E$6=BF299,'[1]Multi-Field'!$F$6="Drained"),BI299,IF(AND('[1]Multi-Field'!$E$6=BF299,'[1]Multi-Field'!$F$6="undrained"),BH299,""))</f>
        <v/>
      </c>
      <c r="BO299" s="409" t="str">
        <f>IF(AND('[1]Multi-Field'!$E$7=BF299,'[1]Multi-Field'!$F$7="Drained"),BI299,IF(AND('[1]Multi-Field'!$E$7=BF299,'[1]Multi-Field'!$F$7="undrained"),BH299,""))</f>
        <v/>
      </c>
      <c r="BP299" s="409" t="str">
        <f>IF(AND('[1]Multi-Field'!$E$8=BF299,'[1]Multi-Field'!$F$8="Drained"),BI299,IF(AND('[1]Multi-Field'!$E$8=BF299,'[1]Multi-Field'!$F$8="undrained"),BH299,""))</f>
        <v/>
      </c>
      <c r="BQ299" s="409" t="str">
        <f>IF(AND('[1]Multi-Field'!$E$9=BF299,'[1]Multi-Field'!$F$9="Drained"),BI299,IF(AND('[1]Multi-Field'!$E$9=BF299,'[1]Multi-Field'!$F$9="undrained"),BH299,""))</f>
        <v/>
      </c>
      <c r="BR299" s="409" t="str">
        <f>IF(AND('[1]Multi-Field'!$E$10=BF299,'[1]Multi-Field'!$F$10="Drained"),BI299,IF(AND('[1]Multi-Field'!$E$10=BF299,'[1]Multi-Field'!$F$10="undrained"),BH299,""))</f>
        <v/>
      </c>
      <c r="BS299" s="409" t="str">
        <f>IF(AND('[1]Multi-Field'!$E$11=BF299,'[1]Multi-Field'!$F$11="Drained"),BI299,IF(AND('[1]Multi-Field'!$E$11=BF299,'[1]Multi-Field'!$F$11="undrained"),BH299,""))</f>
        <v/>
      </c>
      <c r="BT299" s="409" t="str">
        <f>IF(AND('[1]Multi-Field'!$E$12=BF299,'[1]Multi-Field'!$F$12="Drained"),BI299,IF(AND('[1]Multi-Field'!$E$12=BF299,'[1]Multi-Field'!$F$12="undrained"),BH299,""))</f>
        <v/>
      </c>
      <c r="BU299" s="409" t="str">
        <f>IF(AND('[1]Multi-Field'!$E$13=BF299,'[1]Multi-Field'!$F$13="Drained"),BI299,IF(AND('[1]Multi-Field'!$E$3=BF299,'[1]Multi-Field'!$F$13="undrained"),BH299,""))</f>
        <v/>
      </c>
      <c r="BV299" s="409" t="str">
        <f>IF(AND('[1]Multi-Field'!$E$14=BF299,'[1]Multi-Field'!$F$14="Drained"),BI299,IF(AND('[1]Multi-Field'!$E$14=BF299,'[1]Multi-Field'!$F$14="undrained"),BH299,""))</f>
        <v/>
      </c>
      <c r="BW299" s="409" t="str">
        <f>IF(AND('[1]Multi-Field'!$E$15=BF299,'[1]Multi-Field'!$F$15="Drained"),BI299,IF(AND('[1]Multi-Field'!$E$15=BF299,'[1]Multi-Field'!$F$15="undrained"),BH299,""))</f>
        <v/>
      </c>
      <c r="BX299" s="409" t="str">
        <f>IF(AND('[1]Multi-Field'!$E$16=[1]Lists!BF299,'[1]Multi-Field'!$F$16="Drained"),BI299,IF(AND('[1]Multi-Field'!$E$16=[1]Lists!BF299,'[1]Multi-Field'!$F$16="undrained"),BH299,""))</f>
        <v/>
      </c>
      <c r="BY299" s="409" t="str">
        <f>IF(AND('[1]Multi-Field'!$E$17=[1]Lists!BF299,'[1]Multi-Field'!$F$17="Drained"),BI299,IF(AND('[1]Multi-Field'!$E$17=[1]Lists!BF299,'[1]Multi-Field'!$F$17="undrained"),BH299,""))</f>
        <v/>
      </c>
      <c r="BZ299" s="409" t="str">
        <f>IF(AND('[1]Multi-Field'!$E$18=[1]Lists!BF299,'[1]Multi-Field'!$F$18="Drained"),BI299,IF(AND('[1]Multi-Field'!$E$18=[1]Lists!BF299,'[1]Multi-Field'!$F$18="undrained"),BH299,""))</f>
        <v/>
      </c>
      <c r="CA299" s="409" t="str">
        <f>IF(AND('[1]Multi-Field'!$E$19=[1]Lists!BF299,'[1]Multi-Field'!$F$19="Drained"),BI299,IF(AND('[1]Multi-Field'!$E$19=[1]Lists!BF299,'[1]Multi-Field'!$F$19="undrained"),BH299,""))</f>
        <v/>
      </c>
      <c r="CB299" s="409" t="str">
        <f>IF(AND('[1]Multi-Field'!$E$20=[1]Lists!BF299,'[1]Multi-Field'!$F$20="Drained"),BI299,IF(AND('[1]Multi-Field'!$E$20=[1]Lists!BF299,'[1]Multi-Field'!$F$20="undrained"),BH299,""))</f>
        <v/>
      </c>
      <c r="CC299" s="409" t="str">
        <f>IF(AND('[1]Multi-Field'!$E$21=[1]Lists!BF299,'[1]Multi-Field'!$F$21="Drained"),BI299,IF(AND('[1]Multi-Field'!$E$21=[1]Lists!BF299,'[1]Multi-Field'!$F$21="undrained"),BH299,""))</f>
        <v/>
      </c>
      <c r="CD299" s="409" t="str">
        <f>IF(AND('[1]Multi-Field'!$E$22=[1]Lists!BF299,'[1]Multi-Field'!$F$22="Drained"),BI299,IF(AND('[1]Multi-Field'!$E$22=[1]Lists!BF299,'[1]Multi-Field'!$F$22="undrained"),BH299,""))</f>
        <v/>
      </c>
      <c r="CE299" s="409" t="str">
        <f>IF(AND('[1]Multi-Field'!$E$23=[1]Lists!BF299,'[1]Multi-Field'!$F$23="Drained"),BI299,IF(AND('[1]Multi-Field'!$E$23=[1]Lists!BF299,'[1]Multi-Field'!$F$23="undrained"),BH299,""))</f>
        <v/>
      </c>
      <c r="CF299" s="409" t="str">
        <f>IF(AND('[1]Multi-Field'!$E$24=[1]Lists!BF299,'[1]Multi-Field'!$F$24="Drained"),BI299,IF(AND('[1]Multi-Field'!$E$24=[1]Lists!BF299,'[1]Multi-Field'!$F$24="undrained"),BH299,""))</f>
        <v/>
      </c>
      <c r="CG299" s="409" t="str">
        <f>IF(AND('[1]Multi-Field'!$E$25=[1]Lists!BF299,'[1]Multi-Field'!$F$25="Drained"),BI299,IF(AND('[1]Multi-Field'!$E$25=[1]Lists!BF299,'[1]Multi-Field'!$F$25="undrained"),BH299,""))</f>
        <v/>
      </c>
      <c r="CH299" s="409" t="str">
        <f>IF(AND('[1]Multi-Field'!$E$26=[1]Lists!BF299,'[1]Multi-Field'!$F$26="Drained"),BI299,IF(AND('[1]Multi-Field'!$E$26=[1]Lists!BF299,'[1]Multi-Field'!$F$26="undrained"),BH299,""))</f>
        <v/>
      </c>
      <c r="CI299" s="409" t="str">
        <f>IF(AND('[1]Multi-Field'!$E$27=[1]Lists!BF299,'[1]Multi-Field'!$F$27="Drained"),BI299,IF(AND('[1]Multi-Field'!$E$27=[1]Lists!BF299,'[1]Multi-Field'!$F$27="undrained"),BH299,""))</f>
        <v/>
      </c>
      <c r="CJ299" s="409" t="str">
        <f>IF(AND('[1]Multi-Field'!$E$28=[1]Lists!BF299,'[1]Multi-Field'!$F$28="Drained"),BI299,IF(AND('[1]Multi-Field'!$E$28=[1]Lists!BF299,'[1]Multi-Field'!$F$28="undrained"),BH299,""))</f>
        <v/>
      </c>
      <c r="CK299" s="409" t="str">
        <f>IF(AND('[1]Multi-Field'!$E$29=[1]Lists!BF299,'[1]Multi-Field'!$F$29="Drained"),BI299,IF(AND('[1]Multi-Field'!$E$29=[1]Lists!BF299,'[1]Multi-Field'!$F$29="undrained"),BH299,""))</f>
        <v/>
      </c>
      <c r="CL299" s="409" t="str">
        <f>IF(AND('[1]Multi-Field'!$E$30=[1]Lists!BF299,'[1]Multi-Field'!$F$30="Drained"),BI299,IF(AND('[1]Multi-Field'!$E$30=[1]Lists!BF299,'[1]Multi-Field'!$F$30="undrained"),BH299,""))</f>
        <v/>
      </c>
      <c r="CM299" s="409" t="str">
        <f>IF(AND('[1]Multi-Field'!$E$31=[1]Lists!BF299,'[1]Multi-Field'!$F$31="Drained"),BI299,IF(AND('[1]Multi-Field'!$E$31=[1]Lists!BF299,'[1]Multi-Field'!$F$31="undrained"),BH299,""))</f>
        <v/>
      </c>
      <c r="CN299" s="409" t="str">
        <f>IF(AND('[1]Multi-Field'!$E$32=[1]Lists!BF299,'[1]Multi-Field'!$F$32="Drained"),BI299,IF(AND('[1]Multi-Field'!$E$32=[1]Lists!BF299,'[1]Multi-Field'!$F$32="undrained"),BH299,""))</f>
        <v/>
      </c>
      <c r="CO299" s="409" t="str">
        <f>IF(AND('[1]Multi-Field'!$E$33=[1]Lists!BF299,'[1]Multi-Field'!$F$33="Drained"),BI299,IF(AND('[1]Multi-Field'!$E$33=[1]Lists!BF299,'[1]Multi-Field'!$F$33="undrained"),BH299,""))</f>
        <v/>
      </c>
      <c r="CP299" s="409" t="str">
        <f>IF(AND('[1]Multi-Field'!$E$34=[1]Lists!BF299,'[1]Multi-Field'!$F$34="Drained"),BI299,IF(AND('[1]Multi-Field'!$E$34=[1]Lists!BF299,'[1]Multi-Field'!$F$34="undrained"),BH299,""))</f>
        <v/>
      </c>
      <c r="CQ299" s="409" t="str">
        <f>IF(AND('[1]Multi-Field'!$E$35=[1]Lists!BF299,'[1]Multi-Field'!$F$35="Drained"),BI299,IF(AND('[1]Multi-Field'!$E$35=[1]Lists!BF299,'[1]Multi-Field'!$F$35="undrained"),BH299,""))</f>
        <v/>
      </c>
      <c r="CR299" s="409" t="str">
        <f>IF(AND('[1]Multi-Field'!$E$36=[1]Lists!BF299,'[1]Multi-Field'!$F$36="Drained"),BI299,IF(AND('[1]Multi-Field'!$E$36=[1]Lists!BF299,'[1]Multi-Field'!$F$36="undrained"),BH299,""))</f>
        <v/>
      </c>
      <c r="CS299" s="409" t="str">
        <f>IF(AND('[1]Multi-Field'!$E$37=[1]Lists!BF299,'[1]Multi-Field'!$F$37="Drained"),BI299,IF(AND('[1]Multi-Field'!$E$37=[1]Lists!BF299,'[1]Multi-Field'!$F$37="undrained"),BH299,""))</f>
        <v/>
      </c>
      <c r="CT299" s="409" t="str">
        <f>IF(AND('[1]Multi-Field'!$E$38=[1]Lists!BF299,'[1]Multi-Field'!$F$38="Drained"),BI299,IF(AND('[1]Multi-Field'!$E$38=[1]Lists!BF299,'[1]Multi-Field'!$F$38="undrained"),BH299,""))</f>
        <v/>
      </c>
      <c r="CU299" s="409" t="str">
        <f>IF(AND('[1]Multi-Field'!$E$39=[1]Lists!BF299,'[1]Multi-Field'!$F$39="Drained"),BI299,IF(AND('[1]Multi-Field'!$E$39=[1]Lists!BF299,'[1]Multi-Field'!$F$39="undrained"),BH299,""))</f>
        <v/>
      </c>
      <c r="CV299" s="409" t="str">
        <f>IF(AND('[1]Multi-Field'!$E$40=[1]Lists!BF299,'[1]Multi-Field'!$F$40="Drained"),BI299,IF(AND('[1]Multi-Field'!$E$40=[1]Lists!BF299,'[1]Multi-Field'!$F$40="undrained"),BH299,""))</f>
        <v/>
      </c>
      <c r="CW299" s="409" t="str">
        <f>IF(AND('[1]Multi-Field'!$E$41=[1]Lists!BF299,'[1]Multi-Field'!$F$40="Drained"),BI299,IF(AND('[1]Multi-Field'!$E$40=[1]Lists!BF299,'[1]Multi-Field'!$F$40="undrained"),BH299,""))</f>
        <v/>
      </c>
      <c r="CX299" s="409" t="str">
        <f>IF(AND('[1]Multi-Field'!$E$42=[1]Lists!BF299,'[1]Multi-Field'!$F$42="Drained"),BI299,IF(AND('[1]Multi-Field'!$E$42=[1]Lists!BF299,'[1]Multi-Field'!$F$42="undrained"),BH299,""))</f>
        <v/>
      </c>
      <c r="CY299" s="409" t="str">
        <f>IF(AND('[1]Multi-Field'!$E$43=[1]Lists!BF299,'[1]Multi-Field'!$F$43="Drained"),BI299,IF(AND('[1]Multi-Field'!$E$43=[1]Lists!BF299,'[1]Multi-Field'!$F$43="undrained"),BH299,""))</f>
        <v/>
      </c>
      <c r="CZ299" s="409" t="str">
        <f>IF(AND('[1]Multi-Field'!$E$44=[1]Lists!BF299,'[1]Multi-Field'!$F$44="Drained"),BI299,IF(AND('[1]Multi-Field'!$E$44=[1]Lists!BF299,'[1]Multi-Field'!$F$44="undrained"),BH299,""))</f>
        <v/>
      </c>
      <c r="DA299" s="409" t="str">
        <f>IF(AND('[1]Multi-Field'!$E$45=[1]Lists!BF299,'[1]Multi-Field'!$F$45="Drained"),BI299,IF(AND('[1]Multi-Field'!$E$45=[1]Lists!BF299,'[1]Multi-Field'!$F$45="undrained"),BH299,""))</f>
        <v/>
      </c>
      <c r="DB299" s="409" t="str">
        <f>IF(AND('[1]Multi-Field'!$E$46=[1]Lists!BF299,'[1]Multi-Field'!$F$46="Drained"),BI299,IF(AND('[1]Multi-Field'!$E$46=[1]Lists!BF299,'[1]Multi-Field'!$F$46="undrained"),BH299,""))</f>
        <v/>
      </c>
      <c r="DC299" s="409" t="str">
        <f>IF(AND('[1]Multi-Field'!$E$47=[1]Lists!BF299,'[1]Multi-Field'!$F$47="Drained"),BI299,IF(AND('[1]Multi-Field'!$E$47=[1]Lists!BF299,'[1]Multi-Field'!$F$47="undrained"),BH299,""))</f>
        <v/>
      </c>
      <c r="DD299" s="409" t="str">
        <f>IF(AND('[1]Multi-Field'!$E$48=[1]Lists!BF299,'[1]Multi-Field'!$F$48="Drained"),BI299,IF(AND('[1]Multi-Field'!$E$48=[1]Lists!BF299,'[1]Multi-Field'!$F$48="undrained"),BH299,""))</f>
        <v/>
      </c>
      <c r="DE299" s="409" t="str">
        <f>IF(AND('[1]Multi-Field'!$E$49=[1]Lists!BF299,'[1]Multi-Field'!$F$49="Drained"),BI299,IF(AND('[1]Multi-Field'!$E$49=[1]Lists!BF299,'[1]Multi-Field'!$F$9="undrained"),BH299,""))</f>
        <v/>
      </c>
      <c r="DF299" s="409" t="str">
        <f>IF(AND('[1]Multi-Field'!$E$50=[1]Lists!BF299,'[1]Multi-Field'!$F$50="Drained"),BI299,IF(AND('[1]Multi-Field'!$E$50=[1]Lists!BF299,'[1]Multi-Field'!$F$50="undrained"),BH299,""))</f>
        <v/>
      </c>
      <c r="DG299" s="409" t="str">
        <f>IF(AND('[1]Multi-Field'!$E$51=[1]Lists!BF299,'[1]Multi-Field'!$F$51="Drained"),BI299,IF(AND('[1]Multi-Field'!$E$51=[1]Lists!BF299,'[1]Multi-Field'!$F$51="undrained"),BH299,""))</f>
        <v/>
      </c>
      <c r="DH299" s="409" t="str">
        <f>IF(AND('[1]Multi-Field'!$E$52=[1]Lists!BF299,'[1]Multi-Field'!$F$52="Drained"),BI299,IF(AND('[1]Multi-Field'!$E$52=[1]Lists!BF299,'[1]Multi-Field'!$F$52="undrained"),BH299,""))</f>
        <v/>
      </c>
      <c r="DI299" s="409" t="str">
        <f>IF(AND('[1]Multi-Field'!$E$53=[1]Lists!BF299,'[1]Multi-Field'!$F$53="Drained"),BI299,IF(AND('[1]Multi-Field'!$E$53=[1]Lists!BF299,'[1]Multi-Field'!$F$53="undrained"),BH299,""))</f>
        <v/>
      </c>
      <c r="DJ299" s="409" t="str">
        <f>IF(AND('[1]Multi-Field'!$E$54=[1]Lists!BF299,'[1]Multi-Field'!$F$54="Drained"),BI299,IF(AND('[1]Multi-Field'!$E$54=[1]Lists!BF299,'[1]Multi-Field'!$F$54="undrained"),BH299,""))</f>
        <v/>
      </c>
      <c r="DK299" s="409" t="str">
        <f>IF(AND('[1]Multi-Field'!$E$55=[1]Lists!BF299,'[1]Multi-Field'!$F$55="Drained"),BI299,IF(AND('[1]Multi-Field'!$E$55=[1]Lists!BF299,'[1]Multi-Field'!$F$55="undrained"),BH299,""))</f>
        <v/>
      </c>
      <c r="DL299" s="409" t="str">
        <f>IF(AND('[1]Multi-Field'!$E$56=[1]Lists!BF299,'[1]Multi-Field'!$F$56="Drained"),BI299,IF(AND('[1]Multi-Field'!$E$56=[1]Lists!BF299,'[1]Multi-Field'!$F$56="undrained"),BH299,""))</f>
        <v/>
      </c>
      <c r="DM299" s="409" t="str">
        <f>IF(AND('[1]Multi-Field'!$E$57=[1]Lists!BF299,'[1]Multi-Field'!$F$57="Drained"),BI299,IF(AND('[1]Multi-Field'!$E$57=[1]Lists!BF299,'[1]Multi-Field'!$F$57="undrained"),BH299,""))</f>
        <v/>
      </c>
      <c r="DN299" s="409" t="str">
        <f>IF(AND('[1]Multi-Field'!$E$58=[1]Lists!BF299,'[1]Multi-Field'!$F$58="Drained"),BI299,IF(AND('[1]Multi-Field'!$E$58=[1]Lists!BF299,'[1]Multi-Field'!$F$58="undrained"),BH299,""))</f>
        <v/>
      </c>
      <c r="DO299" s="409" t="str">
        <f>IF(AND('[1]Multi-Field'!$E$59=[1]Lists!BF299,'[1]Multi-Field'!$F$59="Drained"),BI299,IF(AND('[1]Multi-Field'!$E$59=[1]Lists!BF299,'[1]Multi-Field'!$F$59="undrained"),BH299,""))</f>
        <v/>
      </c>
      <c r="DP299" s="409" t="str">
        <f>IF(AND('[1]Multi-Field'!$E$60=[1]Lists!BF299,'[1]Multi-Field'!$F$60="Drained"),BI299,IF(AND('[1]Multi-Field'!$E$60=[1]Lists!BF299,'[1]Multi-Field'!$F$60="undrained"),BH299,""))</f>
        <v/>
      </c>
      <c r="DQ299" s="409" t="str">
        <f>IF(AND('[1]Multi-Field'!$E$61=[1]Lists!BF299,'[1]Multi-Field'!$F$61="Drained"),BI299,IF(AND('[1]Multi-Field'!$E$61=[1]Lists!BF299,'[1]Multi-Field'!$F$61="undrained"),BH299,""))</f>
        <v/>
      </c>
      <c r="DR299" s="409" t="str">
        <f>IF(AND('[1]Multi-Field'!$E$62=[1]Lists!BF299,'[1]Multi-Field'!$F$62="Drained"),BI299,IF(AND('[1]Multi-Field'!$E$62=[1]Lists!BF299,'[1]Multi-Field'!$F$62="undrained"),BH299,""))</f>
        <v/>
      </c>
      <c r="DS299" s="409" t="str">
        <f>IF(AND('[1]Multi-Field'!$E$63=[1]Lists!BF299,'[1]Multi-Field'!$F$63="Drained"),BI299,IF(AND('[1]Multi-Field'!$E$63=[1]Lists!BF299,'[1]Multi-Field'!$F$63="undrained"),BH299,""))</f>
        <v/>
      </c>
      <c r="DT299" s="409" t="str">
        <f>IF(AND('[1]Multi-Field'!$E$64=[1]Lists!BF299,'[1]Multi-Field'!$F$64="Drained"),BI299,IF(AND('[1]Multi-Field'!$E$64=[1]Lists!BF299,'[1]Multi-Field'!$F$64="undrained"),BH299,""))</f>
        <v/>
      </c>
      <c r="DU299" s="409" t="str">
        <f>IF(AND('[1]Multi-Field'!$E$65=[1]Lists!BF299,'[1]Multi-Field'!$F$65="Drained"),BI299,IF(AND('[1]Multi-Field'!$E$65=[1]Lists!BF299,'[1]Multi-Field'!$F$65="undrained"),BH299,""))</f>
        <v/>
      </c>
      <c r="DV299" s="409" t="str">
        <f>IF(AND('[1]Multi-Field'!$E$66=[1]Lists!BF299,'[1]Multi-Field'!$F$66="Drained"),BI299,IF(AND('[1]Multi-Field'!$E$66=[1]Lists!BF299,'[1]Multi-Field'!$F$66="undrained"),BH299,""))</f>
        <v/>
      </c>
      <c r="DW299" s="409" t="str">
        <f>IF(AND('[1]Multi-Field'!$E$67=[1]Lists!BF299,'[1]Multi-Field'!$F$67="Drained"),BI299,IF(AND('[1]Multi-Field'!$E$67=[1]Lists!BF299,'[1]Multi-Field'!$F$67="undrained"),BH299,""))</f>
        <v/>
      </c>
      <c r="DX299" s="409" t="str">
        <f>IF(AND('[1]Multi-Field'!$E$68=[1]Lists!BF299,'[1]Multi-Field'!$F$68="Drained"),BI299,IF(AND('[1]Multi-Field'!$E$68=[1]Lists!BF299,'[1]Multi-Field'!$F$68="undrained"),BH299,""))</f>
        <v/>
      </c>
      <c r="DY299" s="409" t="str">
        <f>IF(AND('[1]Multi-Field'!$E$69=[1]Lists!BF299,'[1]Multi-Field'!$F$69="Drained"),BI299,IF(AND('[1]Multi-Field'!$E$69=[1]Lists!BF299,'[1]Multi-Field'!$F$69="undrained"),BH299,""))</f>
        <v/>
      </c>
      <c r="DZ299" s="409" t="str">
        <f>IF(AND('[1]Multi-Field'!$E$70=[1]Lists!BF299,'[1]Multi-Field'!$F$70="Drained"),BI299,IF(AND('[1]Multi-Field'!$E$70=[1]Lists!BF299,'[1]Multi-Field'!$F$70="undrained"),BH299,""))</f>
        <v/>
      </c>
      <c r="EA299" s="409" t="str">
        <f>IF(AND('[1]Multi-Field'!$E$71=[1]Lists!BF299,'[1]Multi-Field'!$F$71="Drained"),BI299,IF(AND('[1]Multi-Field'!$E$71=[1]Lists!BF299,'[1]Multi-Field'!$F$71="undrained"),BH299,""))</f>
        <v/>
      </c>
      <c r="EB299" s="409" t="str">
        <f>IF(AND('[1]Multi-Field'!$E$72=[1]Lists!BF299,'[1]Multi-Field'!$F$72="Drained"),BI299,IF(AND('[1]Multi-Field'!$E$72=[1]Lists!BF299,'[1]Multi-Field'!$F$72="undrained"),BH299,""))</f>
        <v/>
      </c>
      <c r="EC299" s="409" t="str">
        <f>IF(AND('[1]Multi-Field'!$E$73=[1]Lists!BF299,'[1]Multi-Field'!$F$73="Drained"),BI299,IF(AND('[1]Multi-Field'!$E$73=[1]Lists!BF299,'[1]Multi-Field'!$F$73="undrained"),BH299,""))</f>
        <v/>
      </c>
      <c r="ED299" s="409" t="str">
        <f>IF(AND('[1]Multi-Field'!$E$74=[1]Lists!BF299,'[1]Multi-Field'!$F$74="Drained"),BI299,IF(AND('[1]Multi-Field'!$E$74=[1]Lists!BF299,'[1]Multi-Field'!$F$74="undrained"),BH299,""))</f>
        <v/>
      </c>
      <c r="EE299" s="409" t="str">
        <f>IF(AND('[1]Multi-Field'!$E$75=[1]Lists!BF299,'[1]Multi-Field'!$F$75="Drained"),BI299,IF(AND('[1]Multi-Field'!$E$75=[1]Lists!BF299,'[1]Multi-Field'!$F$75="undrained"),BH299,""))</f>
        <v/>
      </c>
      <c r="EF299" s="409" t="str">
        <f>IF(AND('[1]Multi-Field'!$E$76=[1]Lists!BF299,'[1]Multi-Field'!$F$76="Drained"),BI299,IF(AND('[1]Multi-Field'!$E$76=[1]Lists!BF299,'[1]Multi-Field'!$F$6="undrained"),BH299,""))</f>
        <v/>
      </c>
      <c r="EG299" s="409" t="str">
        <f>IF(AND('[1]Multi-Field'!$E$77=[1]Lists!BF299,'[1]Multi-Field'!$F$77="Drained"),BI299,IF(AND('[1]Multi-Field'!$E$77=[1]Lists!BF299,'[1]Multi-Field'!$F$77="undrained"),BH299,""))</f>
        <v/>
      </c>
      <c r="EH299" s="409" t="str">
        <f>IF(AND('[1]Multi-Field'!$E$78=[1]Lists!BF299,'[1]Multi-Field'!$F$78="Drained"),BI299,IF(AND('[1]Multi-Field'!$E$78=[1]Lists!BF299,'[1]Multi-Field'!$F$78="undrained"),BH299,""))</f>
        <v/>
      </c>
      <c r="EI299" s="409" t="str">
        <f>IF(AND('[1]Multi-Field'!$E$79=[1]Lists!BF299,'[1]Multi-Field'!$F$79="Drained"),BI299,IF(AND('[1]Multi-Field'!$E$79=[1]Lists!BF299,'[1]Multi-Field'!$F$79="undrained"),BH299,""))</f>
        <v/>
      </c>
      <c r="EJ299" s="409" t="str">
        <f>IF(AND('[1]Multi-Field'!$E$80=[1]Lists!BF299,'[1]Multi-Field'!$F$80="Drained"),BI299,IF(AND('[1]Multi-Field'!$E$80=[1]Lists!BF299,'[1]Multi-Field'!$F$80="undrained"),BH299,""))</f>
        <v/>
      </c>
      <c r="EK299" s="409" t="str">
        <f>IF(AND('[1]Multi-Field'!$E$81=[1]Lists!BF299,'[1]Multi-Field'!$F$81="Drained"),BI299,IF(AND('[1]Multi-Field'!$E$81=[1]Lists!BF299,'[1]Multi-Field'!$F$81="undrained"),BH299,""))</f>
        <v/>
      </c>
      <c r="EL299" s="409" t="str">
        <f>IF(AND('[1]Multi-Field'!$E$82=[1]Lists!BF299,'[1]Multi-Field'!$F$82="Drained"),BI299,IF(AND('[1]Multi-Field'!$E$82=[1]Lists!BF299,'[1]Multi-Field'!$F$82="undrained"),BH299,""))</f>
        <v/>
      </c>
      <c r="EM299" s="409" t="str">
        <f>IF(AND('[1]Multi-Field'!$E$83=[1]Lists!BF299,'[1]Multi-Field'!$F$83="Drained"),BI299,IF(AND('[1]Multi-Field'!$E$83=[1]Lists!BF299,'[1]Multi-Field'!$F$83="undrained"),BH299,""))</f>
        <v/>
      </c>
      <c r="EN299" s="409" t="str">
        <f>IF(AND('[1]Multi-Field'!$E$84=[1]Lists!BF299,'[1]Multi-Field'!$F$84="Drained"),BI299,IF(AND('[1]Multi-Field'!$E$84=[1]Lists!BF299,'[1]Multi-Field'!$F$84="undrained"),BH299,""))</f>
        <v/>
      </c>
      <c r="EO299" s="409" t="str">
        <f>IF(AND('[1]Multi-Field'!$E$85=[1]Lists!BF299,'[1]Multi-Field'!$F$85="Drained"),BI299,IF(AND('[1]Multi-Field'!$E$85=[1]Lists!BF299,'[1]Multi-Field'!$F$85="undrained"),BH299,""))</f>
        <v/>
      </c>
      <c r="EP299" s="409" t="str">
        <f>IF(AND('[1]Multi-Field'!$E$86=[1]Lists!BF299,'[1]Multi-Field'!$F$86="Drained"),BI299,IF(AND('[1]Multi-Field'!$E$86=[1]Lists!BF299,'[1]Multi-Field'!$F$86="undrained"),BH299,""))</f>
        <v/>
      </c>
      <c r="EQ299" s="409" t="str">
        <f>IF(AND('[1]Multi-Field'!$E$87=[1]Lists!BF299,'[1]Multi-Field'!$F$87="Drained"),BI299,IF(AND('[1]Multi-Field'!$E$87=[1]Lists!BF299,'[1]Multi-Field'!$F$87="undrained"),BH299,""))</f>
        <v/>
      </c>
      <c r="ER299" s="409" t="str">
        <f>IF(AND('[1]Multi-Field'!$E$88=[1]Lists!BF299,'[1]Multi-Field'!$F$88="Drained"),BI299,IF(AND('[1]Multi-Field'!$E$88=[1]Lists!BF299,'[1]Multi-Field'!$F$88="undrained"),BH299,""))</f>
        <v/>
      </c>
      <c r="ES299" s="409" t="str">
        <f>IF(AND('[1]Multi-Field'!$E$89=[1]Lists!BF299,'[1]Multi-Field'!$F$89="Drained"),BI299,IF(AND('[1]Multi-Field'!$E$89=[1]Lists!BF299,'[1]Multi-Field'!$F$89="undrained"),BH299,""))</f>
        <v/>
      </c>
      <c r="ET299" s="409" t="str">
        <f>IF(AND('[1]Multi-Field'!$E$90=[1]Lists!BF299,'[1]Multi-Field'!$F$90="Drained"),BI299,IF(AND('[1]Multi-Field'!$E$90=[1]Lists!BF299,'[1]Multi-Field'!$F$90="undrained"),BH299,""))</f>
        <v/>
      </c>
      <c r="EU299" s="409" t="str">
        <f>IF(AND('[1]Multi-Field'!$E$91=[1]Lists!BF299,'[1]Multi-Field'!$F$91="Drained"),BI299,IF(AND('[1]Multi-Field'!$E$91=[1]Lists!BF299,'[1]Multi-Field'!$F$91="undrained"),BH299,""))</f>
        <v/>
      </c>
      <c r="EV299" s="409" t="str">
        <f>IF(AND('[1]Multi-Field'!$E$92=[1]Lists!BF299,'[1]Multi-Field'!$F$92="Drained"),BI299,IF(AND('[1]Multi-Field'!$E$92=[1]Lists!BF299,'[1]Multi-Field'!$F$92="undrained"),BH299,""))</f>
        <v/>
      </c>
      <c r="EW299" s="409" t="str">
        <f>IF(AND('[1]Multi-Field'!$E$93=[1]Lists!BF299,'[1]Multi-Field'!$F$93="Drained"),BI299,IF(AND('[1]Multi-Field'!$E$93=[1]Lists!BF299,'[1]Multi-Field'!$F$93="undrained"),BH299,""))</f>
        <v/>
      </c>
      <c r="EX299" s="409" t="str">
        <f>IF(AND('[1]Multi-Field'!$E$94=[1]Lists!BF299,'[1]Multi-Field'!$F$94="Drained"),BI299,IF(AND('[1]Multi-Field'!$E$94=[1]Lists!BF299,'[1]Multi-Field'!$F$94="undrained"),BH299,""))</f>
        <v/>
      </c>
      <c r="EY299" s="409" t="str">
        <f>IF(AND('[1]Multi-Field'!$E$95=[1]Lists!BF299,'[1]Multi-Field'!$F$95="Drained"),BI299,IF(AND('[1]Multi-Field'!$E$95=[1]Lists!BF299,'[1]Multi-Field'!$F$95="undrained"),BH299,""))</f>
        <v/>
      </c>
      <c r="EZ299" s="409" t="str">
        <f>IF(AND('[1]Multi-Field'!$E$96=[1]Lists!BF299,'[1]Multi-Field'!$F$96="Drained"),BI299,IF(AND('[1]Multi-Field'!$E$96=[1]Lists!BF299,'[1]Multi-Field'!$F$96="undrained"),BH299,""))</f>
        <v/>
      </c>
      <c r="FA299" s="409" t="str">
        <f>IF(AND('[1]Multi-Field'!$E$97=[1]Lists!BF299,'[1]Multi-Field'!$F$97="Drained"),BI299,IF(AND('[1]Multi-Field'!$E$97=[1]Lists!BF299,'[1]Multi-Field'!$F$97="undrained"),BH299,""))</f>
        <v/>
      </c>
      <c r="FB299" s="409" t="str">
        <f>IF(AND('[1]Multi-Field'!$E$98=[1]Lists!BF299,'[1]Multi-Field'!$F$98="Drained"),BI299,IF(AND('[1]Multi-Field'!$E$98=[1]Lists!BF299,'[1]Multi-Field'!$F$98="undrained"),BH299,""))</f>
        <v/>
      </c>
      <c r="FC299" s="409" t="str">
        <f>IF(AND('[1]Multi-Field'!$E$99=[1]Lists!BF299,'[1]Multi-Field'!$F$99="Drained"),BI299,IF(AND('[1]Multi-Field'!$E$99=[1]Lists!BF299,'[1]Multi-Field'!$F$99="undrained"),BH299,""))</f>
        <v/>
      </c>
      <c r="FD299" s="409" t="str">
        <f>IF(AND('[1]Multi-Field'!$E$100=[1]Lists!BF299,'[1]Multi-Field'!$F$100="Drained"),BI299,IF(AND('[1]Multi-Field'!$E$100=[1]Lists!BF299,'[1]Multi-Field'!$F$100="undrained"),BH299,""))</f>
        <v/>
      </c>
      <c r="FE299" s="409" t="str">
        <f>IF(AND('[1]Multi-Field'!$E$101=[1]Lists!BF299,'[1]Multi-Field'!$F$101="Drained"),BI299,IF(AND('[1]Multi-Field'!$E$101=[1]Lists!BF299,'[1]Multi-Field'!$F$101="undrained"),BH299,""))</f>
        <v/>
      </c>
      <c r="FF299" s="409" t="str">
        <f>IF(AND('[1]Multi-Field'!$E$102=[1]Lists!BF299,'[1]Multi-Field'!$F$102="Drained"),BI299,IF(AND('[1]Multi-Field'!$E$102=[1]Lists!BF299,'[1]Multi-Field'!$F$102="undrained"),BH299,""))</f>
        <v/>
      </c>
      <c r="FG299" s="409" t="str">
        <f>IF(AND('[1]Multi-Field'!$E$103=[1]Lists!BF299,'[1]Multi-Field'!$F$103="Drained"),BI299,IF(AND('[1]Multi-Field'!$E$103=[1]Lists!BF299,'[1]Multi-Field'!$F$103="undrained"),BH299,""))</f>
        <v/>
      </c>
      <c r="FH299" s="409" t="str">
        <f>IF(AND('[1]Multi-Field'!$E$104=[1]Lists!BF299,'[1]Multi-Field'!$F$104="Drained"),BI299,IF(AND('[1]Multi-Field'!$E$104=[1]Lists!BF299,'[1]Multi-Field'!$F$104="undrained"),BH299,""))</f>
        <v/>
      </c>
      <c r="FI299" s="409" t="str">
        <f>IF(AND('[1]Multi-Field'!$E$105=[1]Lists!BF299,'[1]Multi-Field'!$F$105="Drained"),BI299,IF(AND('[1]Multi-Field'!$E$105=[1]Lists!BF299,'[1]Multi-Field'!$F$105="undrained"),BH299,""))</f>
        <v/>
      </c>
      <c r="FJ299" s="409" t="str">
        <f>IF(AND('[1]Multi-Field'!$E$106=[1]Lists!BF299,'[1]Multi-Field'!$F$106="Drained"),BI299,IF(AND('[1]Multi-Field'!$E$106=[1]Lists!BF299,'[1]Multi-Field'!$F$106="undrained"),BH299,""))</f>
        <v/>
      </c>
      <c r="FK299" s="409" t="str">
        <f>IF(AND('[1]Multi-Field'!$E$107=[1]Lists!BF299,'[1]Multi-Field'!$F$107="Drained"),BI299,IF(AND('[1]Multi-Field'!$E$107=[1]Lists!BF299,'[1]Multi-Field'!$F$107="undrained"),BH299,""))</f>
        <v/>
      </c>
      <c r="FL299" s="409" t="str">
        <f>IF(AND('[1]Multi-Field'!$E$108=[1]Lists!BF299,'[1]Multi-Field'!$F$108="Drained"),BI299,IF(AND('[1]Multi-Field'!$E$108=[1]Lists!BF299,'[1]Multi-Field'!$F$108="undrained"),BH299,""))</f>
        <v/>
      </c>
      <c r="FM299" s="409" t="str">
        <f>IF(AND('[1]Multi-Field'!$E$109=[1]Lists!BF299,'[1]Multi-Field'!$F$109="Drained"),BI299,IF(AND('[1]Multi-Field'!$E$109=[1]Lists!BF299,'[1]Multi-Field'!$F$109="undrained"),BH299,""))</f>
        <v/>
      </c>
      <c r="FN299" s="409" t="str">
        <f>IF(AND('[1]Multi-Field'!$E$110=[1]Lists!BF299,'[1]Multi-Field'!$F$110="Drained"),BI299,IF(AND('[1]Multi-Field'!$E$110=[1]Lists!BF299,'[1]Multi-Field'!$F$110="undrained"),BH299,""))</f>
        <v/>
      </c>
      <c r="FO299" s="409" t="str">
        <f>IF(AND('[1]Multi-Field'!$E$111=[1]Lists!BF299,'[1]Multi-Field'!$F$111="Drained"),BI299,IF(AND('[1]Multi-Field'!$E$111=[1]Lists!BF299,'[1]Multi-Field'!$F$111="undrained"),BH299,""))</f>
        <v/>
      </c>
      <c r="FP299" s="409" t="str">
        <f>IF(AND('[1]Multi-Field'!$E$112=[1]Lists!BF299,'[1]Multi-Field'!$F$112="Drained"),BI299,IF(AND('[1]Multi-Field'!$E$112=[1]Lists!BF299,'[1]Multi-Field'!$F$112="undrained"),BH299,""))</f>
        <v/>
      </c>
      <c r="FQ299" s="409" t="str">
        <f>IF(AND('[1]Multi-Field'!$E$113=[1]Lists!BF299,'[1]Multi-Field'!$F$113="Drained"),BI299,IF(AND('[1]Multi-Field'!$E$113=[1]Lists!BF299,'[1]Multi-Field'!$F$113="undrained"),BH299,""))</f>
        <v/>
      </c>
      <c r="FR299" s="409" t="str">
        <f>IF(AND('[1]Multi-Field'!$E$114=[1]Lists!BF299,'[1]Multi-Field'!$F$114="Drained"),BI299,IF(AND('[1]Multi-Field'!$E$114=[1]Lists!BF299,'[1]Multi-Field'!$F$114="undrained"),BH299,""))</f>
        <v/>
      </c>
      <c r="FS299" s="409" t="str">
        <f>IF(AND('[1]Multi-Field'!$E$115=[1]Lists!BF299,'[1]Multi-Field'!$F$115="Drained"),BI299,IF(AND('[1]Multi-Field'!$E$115=[1]Lists!BF299,'[1]Multi-Field'!$F$115="undrained"),BH299,""))</f>
        <v/>
      </c>
      <c r="FT299" s="409" t="str">
        <f>IF(AND('[1]Multi-Field'!$E$116=[1]Lists!BF299,'[1]Multi-Field'!$F$116="Drained"),BI299,IF(AND('[1]Multi-Field'!$E$116=[1]Lists!BF299,'[1]Multi-Field'!$F$116="undrained"),BH299,""))</f>
        <v/>
      </c>
      <c r="FU299" s="409" t="str">
        <f>IF(AND('[1]Multi-Field'!$E$117=[1]Lists!BF299,'[1]Multi-Field'!$F$117="Drained"),BI299,IF(AND('[1]Multi-Field'!$E$117=[1]Lists!BF299,'[1]Multi-Field'!$F$117="undrained"),BH299,""))</f>
        <v/>
      </c>
      <c r="FV299" s="409" t="str">
        <f>IF(AND('[1]Multi-Field'!$E$118=[1]Lists!BF299,'[1]Multi-Field'!$F$118="Drained"),BI299,IF(AND('[1]Multi-Field'!$E$118=[1]Lists!BF299,'[1]Multi-Field'!$F$118="undrained"),BH299,""))</f>
        <v/>
      </c>
      <c r="FW299" s="409" t="str">
        <f>IF(AND('[1]Multi-Field'!$E$119=[1]Lists!BF299,'[1]Multi-Field'!$F$119="Drained"),BI299,IF(AND('[1]Multi-Field'!$E$119=[1]Lists!BF299,'[1]Multi-Field'!$F$119="undrained"),BH299,""))</f>
        <v/>
      </c>
      <c r="FX299" s="409" t="str">
        <f>IF(AND('[1]Multi-Field'!$E$120=[1]Lists!BF299,'[1]Multi-Field'!$F$120="Drained"),BI299,IF(AND('[1]Multi-Field'!$E$120=[1]Lists!BF299,'[1]Multi-Field'!$F$120="undrained"),BH299,""))</f>
        <v/>
      </c>
    </row>
    <row r="300" spans="1:180" ht="13.5" customHeight="1">
      <c r="A300" s="7" t="s">
        <v>386</v>
      </c>
      <c r="B300" s="7"/>
      <c r="C300" s="7"/>
      <c r="D300" s="8">
        <v>70</v>
      </c>
      <c r="E300" s="8">
        <f t="shared" si="46"/>
        <v>70</v>
      </c>
      <c r="F300" s="8">
        <f t="shared" si="47"/>
        <v>70</v>
      </c>
      <c r="G300" s="8">
        <v>70</v>
      </c>
      <c r="H300" s="8">
        <v>75</v>
      </c>
      <c r="I300" s="8">
        <f t="shared" si="50"/>
        <v>75</v>
      </c>
      <c r="J300" s="8">
        <f t="shared" si="51"/>
        <v>75</v>
      </c>
      <c r="K300" s="8">
        <v>75</v>
      </c>
      <c r="L300" s="8">
        <v>130</v>
      </c>
      <c r="M300" s="8">
        <f t="shared" si="48"/>
        <v>133</v>
      </c>
      <c r="N300" s="8">
        <f t="shared" si="49"/>
        <v>137</v>
      </c>
      <c r="O300" s="8">
        <v>140</v>
      </c>
      <c r="P300" s="391">
        <v>275</v>
      </c>
      <c r="Q300" s="394"/>
      <c r="R300" s="395" t="b">
        <f>IF(OR('Multi-Field'!AA277=Lists!$AC$42,'Multi-Field'!AA277=Lists!$AC$43),IF('Multi-Field'!Z277="x",(IF('Multi-Field'!AC277=Lists!$Q$11,Lists!$R$11,IF('Multi-Field'!AC277=Lists!$Q$12,Lists!$R$12,IF('Multi-Field'!AC277=Lists!$Q$13,Lists!$R$13,IF('Multi-Field'!AC277=Lists!$Q$14,Lists!$R$14))))),IF('Multi-Field'!X277="x",(IF('Multi-Field'!AC277=Lists!$Q$11,Lists!$S$11,IF('Multi-Field'!AC277=Lists!$Q$12,Lists!$S$12,IF('Multi-Field'!AC277=Lists!$Q$13,Lists!$S$13,IF('Multi-Field'!AC277=Lists!$Q$14,Lists!$S$14))))),IF('Multi-Field'!V277="x",(IF('Multi-Field'!AC277=Lists!$Q$11,Lists!$T$11,IF('Multi-Field'!AC277=Lists!$Q$12,Lists!$T$12,IF('Multi-Field'!AC277=Lists!$Q$13,Lists!$T$13,IF('Multi-Field'!AC277=Lists!$Q$14,Lists!$T$14))))),0))))</f>
        <v>0</v>
      </c>
      <c r="S300" s="395" t="str">
        <f t="shared" si="52"/>
        <v/>
      </c>
      <c r="T300" s="395"/>
      <c r="U300" s="396"/>
      <c r="AI300" s="384">
        <f>'[1]Multi-Field'!B296</f>
        <v>0</v>
      </c>
      <c r="AJ300" s="387" t="str">
        <f>IF(OR('[1]Multi-Field'!Q140=[1]Lists!$AC$42,'[1]Multi-Field'!Q140=[1]Lists!$AC$43),"x","")</f>
        <v/>
      </c>
      <c r="AK300" s="387" t="str">
        <f>IF(OR('[1]Multi-Field'!Q140=[1]Lists!$AC$6,'[1]Multi-Field'!Q140=$AC$2,'[1]Multi-Field'!Q140=$AC$4),"x","")</f>
        <v/>
      </c>
      <c r="AL300" s="387" t="str">
        <f>IF(OR('[1]Multi-Field'!Q140=[1]Lists!$AC$7,'[1]Multi-Field'!Q140=$AC$3,'[1]Multi-Field'!Q140=$AC$5),"x","")</f>
        <v/>
      </c>
      <c r="AM300" s="387" t="str">
        <f>IF(OR('[1]Multi-Field'!Q140=$AC$23,'[1]Multi-Field'!Q140=$AC$13,'[1]Multi-Field'!Q140=$AC$9,'[1]Multi-Field'!Q140=$AC$19,'[1]Multi-Field'!Q140=$AC$47),"x","")</f>
        <v/>
      </c>
      <c r="AN300" s="387" t="str">
        <f>IF(OR('[1]Multi-Field'!Q140=$AC$24,'[1]Multi-Field'!Q140=$AC$14,'[1]Multi-Field'!Q140=$AC$10,'[1]Multi-Field'!Q140=$AC$22,'[1]Multi-Field'!Q140=$AC$48),"x","")</f>
        <v/>
      </c>
      <c r="AO300" s="387" t="str">
        <f>IF(OR('[1]Multi-Field'!Q140=$AC$21,'[1]Multi-Field'!Q140=$AC$28,'[1]Multi-Field'!Q140=$AC$62,'[1]Multi-Field'!Q140=$AC$102,'[1]Multi-Field'!Q140=$AC$98),"x","")</f>
        <v/>
      </c>
      <c r="AP300" s="387" t="str">
        <f>IF(OR('[1]Multi-Field'!Q140=$AC$25,'[1]Multi-Field'!Q140=$AC$63,'[1]Multi-Field'!Q140=$AC$85,'[1]Multi-Field'!Q140=$AC$87,'[1]Multi-Field'!Q140=$AC$92,'[1]Multi-Field'!Q140=$AC$93),"x","")</f>
        <v/>
      </c>
      <c r="AQ300" s="387" t="str">
        <f>IF(OR('[1]Multi-Field'!Q140=$AC$20,'[1]Multi-Field'!Q140=$AC$27,'[1]Multi-Field'!Q140=$AC$58,'[1]Multi-Field'!Q140=$AC$86,'[1]Multi-Field'!Q140=$AC$103,'[1]Multi-Field'!Q140=$AC$94),"x","")</f>
        <v/>
      </c>
      <c r="AR300" s="387" t="str">
        <f>IF(OR('[1]Multi-Field'!Q140=$AC$35,'[1]Multi-Field'!Q140=$AC$40,'[1]Multi-Field'!Q140=$AC$45,),"x","")</f>
        <v/>
      </c>
      <c r="AS300" s="387" t="str">
        <f>IF(OR('[1]Multi-Field'!Q140=$AC$36,'[1]Multi-Field'!Q140=$AC$41,'[1]Multi-Field'!Q140=$AC$46,),"x","")</f>
        <v/>
      </c>
      <c r="AT300" s="387" t="str">
        <f>IF(OR('[1]Multi-Field'!Q140=$AC$52,'[1]Multi-Field'!Q140=$AC$53,'[1]Multi-Field'!Q140=$AC$54,'[1]Multi-Field'!Q140=$AC$55,'[1]Multi-Field'!Q140=$AC$68,'[1]Multi-Field'!Q140=$AC$69,'[1]Multi-Field'!Q140=$AC$74,'[1]Multi-Field'!Q140=$AC$71,'[1]Multi-Field'!Q140=$AC$70),"x","")</f>
        <v>x</v>
      </c>
      <c r="AU300" s="387" t="str">
        <f>IF('[1]Multi-Field'!Q140=$AC$72,"x","")</f>
        <v/>
      </c>
      <c r="AV300" s="387" t="str">
        <f>IF('[1]Multi-Field'!Q140=$AC$73,"x","")</f>
        <v/>
      </c>
      <c r="AW300" s="387" t="str">
        <f>IF('[1]Multi-Field'!Q140=$AC$83,"x","")</f>
        <v/>
      </c>
      <c r="AX300" s="387" t="str">
        <f>IF('[1]Multi-Field'!Q140=$AC$84,"x","")</f>
        <v/>
      </c>
      <c r="AY300" s="387" t="str">
        <f>IF('[1]Multi-Field'!Q140=$AC$97,"x","")</f>
        <v/>
      </c>
      <c r="AZ300" s="387" t="str">
        <f>IF('[1]Multi-Field'!Q140=$AC$99,"x","")</f>
        <v/>
      </c>
      <c r="BA300" s="387" t="str">
        <f>IF('[1]Multi-Field'!Q140=$AC$104,"x","")</f>
        <v/>
      </c>
      <c r="BB300" s="387" t="str">
        <f>IF('[1]Multi-Field'!Q140=$AC$105,"x","")</f>
        <v/>
      </c>
      <c r="BC300" s="388"/>
      <c r="BF300" s="411" t="s">
        <v>1465</v>
      </c>
      <c r="BG300" s="412">
        <v>2</v>
      </c>
      <c r="BH300" s="412">
        <v>4.5</v>
      </c>
      <c r="BI300" s="412">
        <v>5.5</v>
      </c>
      <c r="BJ300" s="409" t="e">
        <f>IF(AND('[1]Single Field'!#REF!=[1]Lists!BF300,'[1]Single Field'!#REF!="Drained"),"x",IF(AND('[1]Single Field'!#REF!=[1]Lists!BF300,'[1]Single Field'!#REF!="Undrained"),O,""))</f>
        <v>#REF!</v>
      </c>
      <c r="BK300" s="409" t="str">
        <f>IF(AND('[1]Multi-Field'!$E$3=[1]Lists!BF300,'[1]Multi-Field'!$F$3="Drained"),BI300,IF(AND('[1]Multi-Field'!$E$3=BF300,'[1]Multi-Field'!$F$3="undrained"),BH300,""))</f>
        <v/>
      </c>
      <c r="BL300" s="409" t="str">
        <f>IF(AND('[1]Multi-Field'!$E$4=BF300,'[1]Multi-Field'!$F$4="Drained"),BI300,IF(AND('[1]Multi-Field'!$E$4=BF300,'[1]Multi-Field'!$F$4="undrained"),BH300,""))</f>
        <v/>
      </c>
      <c r="BM300" s="409" t="str">
        <f>IF(AND('[1]Multi-Field'!$E$5=BF300,'[1]Multi-Field'!$F$5="Drained"),BI300,IF(AND('[1]Multi-Field'!$E$5=BF300,'[1]Multi-Field'!$F$5="undrained"),BH300,""))</f>
        <v/>
      </c>
      <c r="BN300" s="409" t="str">
        <f>IF(AND('[1]Multi-Field'!$E$6=BF300,'[1]Multi-Field'!$F$6="Drained"),BI300,IF(AND('[1]Multi-Field'!$E$6=BF300,'[1]Multi-Field'!$F$6="undrained"),BH300,""))</f>
        <v/>
      </c>
      <c r="BO300" s="409" t="str">
        <f>IF(AND('[1]Multi-Field'!$E$7=BF300,'[1]Multi-Field'!$F$7="Drained"),BI300,IF(AND('[1]Multi-Field'!$E$7=BF300,'[1]Multi-Field'!$F$7="undrained"),BH300,""))</f>
        <v/>
      </c>
      <c r="BP300" s="409" t="str">
        <f>IF(AND('[1]Multi-Field'!$E$8=BF300,'[1]Multi-Field'!$F$8="Drained"),BI300,IF(AND('[1]Multi-Field'!$E$8=BF300,'[1]Multi-Field'!$F$8="undrained"),BH300,""))</f>
        <v/>
      </c>
      <c r="BQ300" s="409" t="str">
        <f>IF(AND('[1]Multi-Field'!$E$9=BF300,'[1]Multi-Field'!$F$9="Drained"),BI300,IF(AND('[1]Multi-Field'!$E$9=BF300,'[1]Multi-Field'!$F$9="undrained"),BH300,""))</f>
        <v/>
      </c>
      <c r="BR300" s="409" t="str">
        <f>IF(AND('[1]Multi-Field'!$E$10=BF300,'[1]Multi-Field'!$F$10="Drained"),BI300,IF(AND('[1]Multi-Field'!$E$10=BF300,'[1]Multi-Field'!$F$10="undrained"),BH300,""))</f>
        <v/>
      </c>
      <c r="BS300" s="409" t="str">
        <f>IF(AND('[1]Multi-Field'!$E$11=BF300,'[1]Multi-Field'!$F$11="Drained"),BI300,IF(AND('[1]Multi-Field'!$E$11=BF300,'[1]Multi-Field'!$F$11="undrained"),BH300,""))</f>
        <v/>
      </c>
      <c r="BT300" s="409" t="str">
        <f>IF(AND('[1]Multi-Field'!$E$12=BF300,'[1]Multi-Field'!$F$12="Drained"),BI300,IF(AND('[1]Multi-Field'!$E$12=BF300,'[1]Multi-Field'!$F$12="undrained"),BH300,""))</f>
        <v/>
      </c>
      <c r="BU300" s="409" t="str">
        <f>IF(AND('[1]Multi-Field'!$E$13=BF300,'[1]Multi-Field'!$F$13="Drained"),BI300,IF(AND('[1]Multi-Field'!$E$3=BF300,'[1]Multi-Field'!$F$13="undrained"),BH300,""))</f>
        <v/>
      </c>
      <c r="BV300" s="409" t="str">
        <f>IF(AND('[1]Multi-Field'!$E$14=BF300,'[1]Multi-Field'!$F$14="Drained"),BI300,IF(AND('[1]Multi-Field'!$E$14=BF300,'[1]Multi-Field'!$F$14="undrained"),BH300,""))</f>
        <v/>
      </c>
      <c r="BW300" s="409" t="str">
        <f>IF(AND('[1]Multi-Field'!$E$15=BF300,'[1]Multi-Field'!$F$15="Drained"),BI300,IF(AND('[1]Multi-Field'!$E$15=BF300,'[1]Multi-Field'!$F$15="undrained"),BH300,""))</f>
        <v/>
      </c>
      <c r="BX300" s="409" t="str">
        <f>IF(AND('[1]Multi-Field'!$E$16=[1]Lists!BF300,'[1]Multi-Field'!$F$16="Drained"),BI300,IF(AND('[1]Multi-Field'!$E$16=[1]Lists!BF300,'[1]Multi-Field'!$F$16="undrained"),BH300,""))</f>
        <v/>
      </c>
      <c r="BY300" s="409" t="str">
        <f>IF(AND('[1]Multi-Field'!$E$17=[1]Lists!BF300,'[1]Multi-Field'!$F$17="Drained"),BI300,IF(AND('[1]Multi-Field'!$E$17=[1]Lists!BF300,'[1]Multi-Field'!$F$17="undrained"),BH300,""))</f>
        <v/>
      </c>
      <c r="BZ300" s="409" t="str">
        <f>IF(AND('[1]Multi-Field'!$E$18=[1]Lists!BF300,'[1]Multi-Field'!$F$18="Drained"),BI300,IF(AND('[1]Multi-Field'!$E$18=[1]Lists!BF300,'[1]Multi-Field'!$F$18="undrained"),BH300,""))</f>
        <v/>
      </c>
      <c r="CA300" s="409" t="str">
        <f>IF(AND('[1]Multi-Field'!$E$19=[1]Lists!BF300,'[1]Multi-Field'!$F$19="Drained"),BI300,IF(AND('[1]Multi-Field'!$E$19=[1]Lists!BF300,'[1]Multi-Field'!$F$19="undrained"),BH300,""))</f>
        <v/>
      </c>
      <c r="CB300" s="409" t="str">
        <f>IF(AND('[1]Multi-Field'!$E$20=[1]Lists!BF300,'[1]Multi-Field'!$F$20="Drained"),BI300,IF(AND('[1]Multi-Field'!$E$20=[1]Lists!BF300,'[1]Multi-Field'!$F$20="undrained"),BH300,""))</f>
        <v/>
      </c>
      <c r="CC300" s="409" t="str">
        <f>IF(AND('[1]Multi-Field'!$E$21=[1]Lists!BF300,'[1]Multi-Field'!$F$21="Drained"),BI300,IF(AND('[1]Multi-Field'!$E$21=[1]Lists!BF300,'[1]Multi-Field'!$F$21="undrained"),BH300,""))</f>
        <v/>
      </c>
      <c r="CD300" s="409" t="str">
        <f>IF(AND('[1]Multi-Field'!$E$22=[1]Lists!BF300,'[1]Multi-Field'!$F$22="Drained"),BI300,IF(AND('[1]Multi-Field'!$E$22=[1]Lists!BF300,'[1]Multi-Field'!$F$22="undrained"),BH300,""))</f>
        <v/>
      </c>
      <c r="CE300" s="409" t="str">
        <f>IF(AND('[1]Multi-Field'!$E$23=[1]Lists!BF300,'[1]Multi-Field'!$F$23="Drained"),BI300,IF(AND('[1]Multi-Field'!$E$23=[1]Lists!BF300,'[1]Multi-Field'!$F$23="undrained"),BH300,""))</f>
        <v/>
      </c>
      <c r="CF300" s="409" t="str">
        <f>IF(AND('[1]Multi-Field'!$E$24=[1]Lists!BF300,'[1]Multi-Field'!$F$24="Drained"),BI300,IF(AND('[1]Multi-Field'!$E$24=[1]Lists!BF300,'[1]Multi-Field'!$F$24="undrained"),BH300,""))</f>
        <v/>
      </c>
      <c r="CG300" s="409" t="str">
        <f>IF(AND('[1]Multi-Field'!$E$25=[1]Lists!BF300,'[1]Multi-Field'!$F$25="Drained"),BI300,IF(AND('[1]Multi-Field'!$E$25=[1]Lists!BF300,'[1]Multi-Field'!$F$25="undrained"),BH300,""))</f>
        <v/>
      </c>
      <c r="CH300" s="409" t="str">
        <f>IF(AND('[1]Multi-Field'!$E$26=[1]Lists!BF300,'[1]Multi-Field'!$F$26="Drained"),BI300,IF(AND('[1]Multi-Field'!$E$26=[1]Lists!BF300,'[1]Multi-Field'!$F$26="undrained"),BH300,""))</f>
        <v/>
      </c>
      <c r="CI300" s="409" t="str">
        <f>IF(AND('[1]Multi-Field'!$E$27=[1]Lists!BF300,'[1]Multi-Field'!$F$27="Drained"),BI300,IF(AND('[1]Multi-Field'!$E$27=[1]Lists!BF300,'[1]Multi-Field'!$F$27="undrained"),BH300,""))</f>
        <v/>
      </c>
      <c r="CJ300" s="409" t="str">
        <f>IF(AND('[1]Multi-Field'!$E$28=[1]Lists!BF300,'[1]Multi-Field'!$F$28="Drained"),BI300,IF(AND('[1]Multi-Field'!$E$28=[1]Lists!BF300,'[1]Multi-Field'!$F$28="undrained"),BH300,""))</f>
        <v/>
      </c>
      <c r="CK300" s="409" t="str">
        <f>IF(AND('[1]Multi-Field'!$E$29=[1]Lists!BF300,'[1]Multi-Field'!$F$29="Drained"),BI300,IF(AND('[1]Multi-Field'!$E$29=[1]Lists!BF300,'[1]Multi-Field'!$F$29="undrained"),BH300,""))</f>
        <v/>
      </c>
      <c r="CL300" s="409" t="str">
        <f>IF(AND('[1]Multi-Field'!$E$30=[1]Lists!BF300,'[1]Multi-Field'!$F$30="Drained"),BI300,IF(AND('[1]Multi-Field'!$E$30=[1]Lists!BF300,'[1]Multi-Field'!$F$30="undrained"),BH300,""))</f>
        <v/>
      </c>
      <c r="CM300" s="409" t="str">
        <f>IF(AND('[1]Multi-Field'!$E$31=[1]Lists!BF300,'[1]Multi-Field'!$F$31="Drained"),BI300,IF(AND('[1]Multi-Field'!$E$31=[1]Lists!BF300,'[1]Multi-Field'!$F$31="undrained"),BH300,""))</f>
        <v/>
      </c>
      <c r="CN300" s="409" t="str">
        <f>IF(AND('[1]Multi-Field'!$E$32=[1]Lists!BF300,'[1]Multi-Field'!$F$32="Drained"),BI300,IF(AND('[1]Multi-Field'!$E$32=[1]Lists!BF300,'[1]Multi-Field'!$F$32="undrained"),BH300,""))</f>
        <v/>
      </c>
      <c r="CO300" s="409" t="str">
        <f>IF(AND('[1]Multi-Field'!$E$33=[1]Lists!BF300,'[1]Multi-Field'!$F$33="Drained"),BI300,IF(AND('[1]Multi-Field'!$E$33=[1]Lists!BF300,'[1]Multi-Field'!$F$33="undrained"),BH300,""))</f>
        <v/>
      </c>
      <c r="CP300" s="409" t="str">
        <f>IF(AND('[1]Multi-Field'!$E$34=[1]Lists!BF300,'[1]Multi-Field'!$F$34="Drained"),BI300,IF(AND('[1]Multi-Field'!$E$34=[1]Lists!BF300,'[1]Multi-Field'!$F$34="undrained"),BH300,""))</f>
        <v/>
      </c>
      <c r="CQ300" s="409" t="str">
        <f>IF(AND('[1]Multi-Field'!$E$35=[1]Lists!BF300,'[1]Multi-Field'!$F$35="Drained"),BI300,IF(AND('[1]Multi-Field'!$E$35=[1]Lists!BF300,'[1]Multi-Field'!$F$35="undrained"),BH300,""))</f>
        <v/>
      </c>
      <c r="CR300" s="409" t="str">
        <f>IF(AND('[1]Multi-Field'!$E$36=[1]Lists!BF300,'[1]Multi-Field'!$F$36="Drained"),BI300,IF(AND('[1]Multi-Field'!$E$36=[1]Lists!BF300,'[1]Multi-Field'!$F$36="undrained"),BH300,""))</f>
        <v/>
      </c>
      <c r="CS300" s="409" t="str">
        <f>IF(AND('[1]Multi-Field'!$E$37=[1]Lists!BF300,'[1]Multi-Field'!$F$37="Drained"),BI300,IF(AND('[1]Multi-Field'!$E$37=[1]Lists!BF300,'[1]Multi-Field'!$F$37="undrained"),BH300,""))</f>
        <v/>
      </c>
      <c r="CT300" s="409" t="str">
        <f>IF(AND('[1]Multi-Field'!$E$38=[1]Lists!BF300,'[1]Multi-Field'!$F$38="Drained"),BI300,IF(AND('[1]Multi-Field'!$E$38=[1]Lists!BF300,'[1]Multi-Field'!$F$38="undrained"),BH300,""))</f>
        <v/>
      </c>
      <c r="CU300" s="409" t="str">
        <f>IF(AND('[1]Multi-Field'!$E$39=[1]Lists!BF300,'[1]Multi-Field'!$F$39="Drained"),BI300,IF(AND('[1]Multi-Field'!$E$39=[1]Lists!BF300,'[1]Multi-Field'!$F$39="undrained"),BH300,""))</f>
        <v/>
      </c>
      <c r="CV300" s="409" t="str">
        <f>IF(AND('[1]Multi-Field'!$E$40=[1]Lists!BF300,'[1]Multi-Field'!$F$40="Drained"),BI300,IF(AND('[1]Multi-Field'!$E$40=[1]Lists!BF300,'[1]Multi-Field'!$F$40="undrained"),BH300,""))</f>
        <v/>
      </c>
      <c r="CW300" s="409" t="str">
        <f>IF(AND('[1]Multi-Field'!$E$41=[1]Lists!BF300,'[1]Multi-Field'!$F$40="Drained"),BI300,IF(AND('[1]Multi-Field'!$E$40=[1]Lists!BF300,'[1]Multi-Field'!$F$40="undrained"),BH300,""))</f>
        <v/>
      </c>
      <c r="CX300" s="409" t="str">
        <f>IF(AND('[1]Multi-Field'!$E$42=[1]Lists!BF300,'[1]Multi-Field'!$F$42="Drained"),BI300,IF(AND('[1]Multi-Field'!$E$42=[1]Lists!BF300,'[1]Multi-Field'!$F$42="undrained"),BH300,""))</f>
        <v/>
      </c>
      <c r="CY300" s="409" t="str">
        <f>IF(AND('[1]Multi-Field'!$E$43=[1]Lists!BF300,'[1]Multi-Field'!$F$43="Drained"),BI300,IF(AND('[1]Multi-Field'!$E$43=[1]Lists!BF300,'[1]Multi-Field'!$F$43="undrained"),BH300,""))</f>
        <v/>
      </c>
      <c r="CZ300" s="409" t="str">
        <f>IF(AND('[1]Multi-Field'!$E$44=[1]Lists!BF300,'[1]Multi-Field'!$F$44="Drained"),BI300,IF(AND('[1]Multi-Field'!$E$44=[1]Lists!BF300,'[1]Multi-Field'!$F$44="undrained"),BH300,""))</f>
        <v/>
      </c>
      <c r="DA300" s="409" t="str">
        <f>IF(AND('[1]Multi-Field'!$E$45=[1]Lists!BF300,'[1]Multi-Field'!$F$45="Drained"),BI300,IF(AND('[1]Multi-Field'!$E$45=[1]Lists!BF300,'[1]Multi-Field'!$F$45="undrained"),BH300,""))</f>
        <v/>
      </c>
      <c r="DB300" s="409" t="str">
        <f>IF(AND('[1]Multi-Field'!$E$46=[1]Lists!BF300,'[1]Multi-Field'!$F$46="Drained"),BI300,IF(AND('[1]Multi-Field'!$E$46=[1]Lists!BF300,'[1]Multi-Field'!$F$46="undrained"),BH300,""))</f>
        <v/>
      </c>
      <c r="DC300" s="409" t="str">
        <f>IF(AND('[1]Multi-Field'!$E$47=[1]Lists!BF300,'[1]Multi-Field'!$F$47="Drained"),BI300,IF(AND('[1]Multi-Field'!$E$47=[1]Lists!BF300,'[1]Multi-Field'!$F$47="undrained"),BH300,""))</f>
        <v/>
      </c>
      <c r="DD300" s="409" t="str">
        <f>IF(AND('[1]Multi-Field'!$E$48=[1]Lists!BF300,'[1]Multi-Field'!$F$48="Drained"),BI300,IF(AND('[1]Multi-Field'!$E$48=[1]Lists!BF300,'[1]Multi-Field'!$F$48="undrained"),BH300,""))</f>
        <v/>
      </c>
      <c r="DE300" s="409" t="str">
        <f>IF(AND('[1]Multi-Field'!$E$49=[1]Lists!BF300,'[1]Multi-Field'!$F$49="Drained"),BI300,IF(AND('[1]Multi-Field'!$E$49=[1]Lists!BF300,'[1]Multi-Field'!$F$9="undrained"),BH300,""))</f>
        <v/>
      </c>
      <c r="DF300" s="409" t="str">
        <f>IF(AND('[1]Multi-Field'!$E$50=[1]Lists!BF300,'[1]Multi-Field'!$F$50="Drained"),BI300,IF(AND('[1]Multi-Field'!$E$50=[1]Lists!BF300,'[1]Multi-Field'!$F$50="undrained"),BH300,""))</f>
        <v/>
      </c>
      <c r="DG300" s="409" t="str">
        <f>IF(AND('[1]Multi-Field'!$E$51=[1]Lists!BF300,'[1]Multi-Field'!$F$51="Drained"),BI300,IF(AND('[1]Multi-Field'!$E$51=[1]Lists!BF300,'[1]Multi-Field'!$F$51="undrained"),BH300,""))</f>
        <v/>
      </c>
      <c r="DH300" s="409" t="str">
        <f>IF(AND('[1]Multi-Field'!$E$52=[1]Lists!BF300,'[1]Multi-Field'!$F$52="Drained"),BI300,IF(AND('[1]Multi-Field'!$E$52=[1]Lists!BF300,'[1]Multi-Field'!$F$52="undrained"),BH300,""))</f>
        <v/>
      </c>
      <c r="DI300" s="409" t="str">
        <f>IF(AND('[1]Multi-Field'!$E$53=[1]Lists!BF300,'[1]Multi-Field'!$F$53="Drained"),BI300,IF(AND('[1]Multi-Field'!$E$53=[1]Lists!BF300,'[1]Multi-Field'!$F$53="undrained"),BH300,""))</f>
        <v/>
      </c>
      <c r="DJ300" s="409" t="str">
        <f>IF(AND('[1]Multi-Field'!$E$54=[1]Lists!BF300,'[1]Multi-Field'!$F$54="Drained"),BI300,IF(AND('[1]Multi-Field'!$E$54=[1]Lists!BF300,'[1]Multi-Field'!$F$54="undrained"),BH300,""))</f>
        <v/>
      </c>
      <c r="DK300" s="409" t="str">
        <f>IF(AND('[1]Multi-Field'!$E$55=[1]Lists!BF300,'[1]Multi-Field'!$F$55="Drained"),BI300,IF(AND('[1]Multi-Field'!$E$55=[1]Lists!BF300,'[1]Multi-Field'!$F$55="undrained"),BH300,""))</f>
        <v/>
      </c>
      <c r="DL300" s="409" t="str">
        <f>IF(AND('[1]Multi-Field'!$E$56=[1]Lists!BF300,'[1]Multi-Field'!$F$56="Drained"),BI300,IF(AND('[1]Multi-Field'!$E$56=[1]Lists!BF300,'[1]Multi-Field'!$F$56="undrained"),BH300,""))</f>
        <v/>
      </c>
      <c r="DM300" s="409" t="str">
        <f>IF(AND('[1]Multi-Field'!$E$57=[1]Lists!BF300,'[1]Multi-Field'!$F$57="Drained"),BI300,IF(AND('[1]Multi-Field'!$E$57=[1]Lists!BF300,'[1]Multi-Field'!$F$57="undrained"),BH300,""))</f>
        <v/>
      </c>
      <c r="DN300" s="409" t="str">
        <f>IF(AND('[1]Multi-Field'!$E$58=[1]Lists!BF300,'[1]Multi-Field'!$F$58="Drained"),BI300,IF(AND('[1]Multi-Field'!$E$58=[1]Lists!BF300,'[1]Multi-Field'!$F$58="undrained"),BH300,""))</f>
        <v/>
      </c>
      <c r="DO300" s="409" t="str">
        <f>IF(AND('[1]Multi-Field'!$E$59=[1]Lists!BF300,'[1]Multi-Field'!$F$59="Drained"),BI300,IF(AND('[1]Multi-Field'!$E$59=[1]Lists!BF300,'[1]Multi-Field'!$F$59="undrained"),BH300,""))</f>
        <v/>
      </c>
      <c r="DP300" s="409" t="str">
        <f>IF(AND('[1]Multi-Field'!$E$60=[1]Lists!BF300,'[1]Multi-Field'!$F$60="Drained"),BI300,IF(AND('[1]Multi-Field'!$E$60=[1]Lists!BF300,'[1]Multi-Field'!$F$60="undrained"),BH300,""))</f>
        <v/>
      </c>
      <c r="DQ300" s="409" t="str">
        <f>IF(AND('[1]Multi-Field'!$E$61=[1]Lists!BF300,'[1]Multi-Field'!$F$61="Drained"),BI300,IF(AND('[1]Multi-Field'!$E$61=[1]Lists!BF300,'[1]Multi-Field'!$F$61="undrained"),BH300,""))</f>
        <v/>
      </c>
      <c r="DR300" s="409" t="str">
        <f>IF(AND('[1]Multi-Field'!$E$62=[1]Lists!BF300,'[1]Multi-Field'!$F$62="Drained"),BI300,IF(AND('[1]Multi-Field'!$E$62=[1]Lists!BF300,'[1]Multi-Field'!$F$62="undrained"),BH300,""))</f>
        <v/>
      </c>
      <c r="DS300" s="409" t="str">
        <f>IF(AND('[1]Multi-Field'!$E$63=[1]Lists!BF300,'[1]Multi-Field'!$F$63="Drained"),BI300,IF(AND('[1]Multi-Field'!$E$63=[1]Lists!BF300,'[1]Multi-Field'!$F$63="undrained"),BH300,""))</f>
        <v/>
      </c>
      <c r="DT300" s="409" t="str">
        <f>IF(AND('[1]Multi-Field'!$E$64=[1]Lists!BF300,'[1]Multi-Field'!$F$64="Drained"),BI300,IF(AND('[1]Multi-Field'!$E$64=[1]Lists!BF300,'[1]Multi-Field'!$F$64="undrained"),BH300,""))</f>
        <v/>
      </c>
      <c r="DU300" s="409" t="str">
        <f>IF(AND('[1]Multi-Field'!$E$65=[1]Lists!BF300,'[1]Multi-Field'!$F$65="Drained"),BI300,IF(AND('[1]Multi-Field'!$E$65=[1]Lists!BF300,'[1]Multi-Field'!$F$65="undrained"),BH300,""))</f>
        <v/>
      </c>
      <c r="DV300" s="409" t="str">
        <f>IF(AND('[1]Multi-Field'!$E$66=[1]Lists!BF300,'[1]Multi-Field'!$F$66="Drained"),BI300,IF(AND('[1]Multi-Field'!$E$66=[1]Lists!BF300,'[1]Multi-Field'!$F$66="undrained"),BH300,""))</f>
        <v/>
      </c>
      <c r="DW300" s="409" t="str">
        <f>IF(AND('[1]Multi-Field'!$E$67=[1]Lists!BF300,'[1]Multi-Field'!$F$67="Drained"),BI300,IF(AND('[1]Multi-Field'!$E$67=[1]Lists!BF300,'[1]Multi-Field'!$F$67="undrained"),BH300,""))</f>
        <v/>
      </c>
      <c r="DX300" s="409" t="str">
        <f>IF(AND('[1]Multi-Field'!$E$68=[1]Lists!BF300,'[1]Multi-Field'!$F$68="Drained"),BI300,IF(AND('[1]Multi-Field'!$E$68=[1]Lists!BF300,'[1]Multi-Field'!$F$68="undrained"),BH300,""))</f>
        <v/>
      </c>
      <c r="DY300" s="409" t="str">
        <f>IF(AND('[1]Multi-Field'!$E$69=[1]Lists!BF300,'[1]Multi-Field'!$F$69="Drained"),BI300,IF(AND('[1]Multi-Field'!$E$69=[1]Lists!BF300,'[1]Multi-Field'!$F$69="undrained"),BH300,""))</f>
        <v/>
      </c>
      <c r="DZ300" s="409" t="str">
        <f>IF(AND('[1]Multi-Field'!$E$70=[1]Lists!BF300,'[1]Multi-Field'!$F$70="Drained"),BI300,IF(AND('[1]Multi-Field'!$E$70=[1]Lists!BF300,'[1]Multi-Field'!$F$70="undrained"),BH300,""))</f>
        <v/>
      </c>
      <c r="EA300" s="409" t="str">
        <f>IF(AND('[1]Multi-Field'!$E$71=[1]Lists!BF300,'[1]Multi-Field'!$F$71="Drained"),BI300,IF(AND('[1]Multi-Field'!$E$71=[1]Lists!BF300,'[1]Multi-Field'!$F$71="undrained"),BH300,""))</f>
        <v/>
      </c>
      <c r="EB300" s="409" t="str">
        <f>IF(AND('[1]Multi-Field'!$E$72=[1]Lists!BF300,'[1]Multi-Field'!$F$72="Drained"),BI300,IF(AND('[1]Multi-Field'!$E$72=[1]Lists!BF300,'[1]Multi-Field'!$F$72="undrained"),BH300,""))</f>
        <v/>
      </c>
      <c r="EC300" s="409" t="str">
        <f>IF(AND('[1]Multi-Field'!$E$73=[1]Lists!BF300,'[1]Multi-Field'!$F$73="Drained"),BI300,IF(AND('[1]Multi-Field'!$E$73=[1]Lists!BF300,'[1]Multi-Field'!$F$73="undrained"),BH300,""))</f>
        <v/>
      </c>
      <c r="ED300" s="409" t="str">
        <f>IF(AND('[1]Multi-Field'!$E$74=[1]Lists!BF300,'[1]Multi-Field'!$F$74="Drained"),BI300,IF(AND('[1]Multi-Field'!$E$74=[1]Lists!BF300,'[1]Multi-Field'!$F$74="undrained"),BH300,""))</f>
        <v/>
      </c>
      <c r="EE300" s="409" t="str">
        <f>IF(AND('[1]Multi-Field'!$E$75=[1]Lists!BF300,'[1]Multi-Field'!$F$75="Drained"),BI300,IF(AND('[1]Multi-Field'!$E$75=[1]Lists!BF300,'[1]Multi-Field'!$F$75="undrained"),BH300,""))</f>
        <v/>
      </c>
      <c r="EF300" s="409" t="str">
        <f>IF(AND('[1]Multi-Field'!$E$76=[1]Lists!BF300,'[1]Multi-Field'!$F$76="Drained"),BI300,IF(AND('[1]Multi-Field'!$E$76=[1]Lists!BF300,'[1]Multi-Field'!$F$6="undrained"),BH300,""))</f>
        <v/>
      </c>
      <c r="EG300" s="409" t="str">
        <f>IF(AND('[1]Multi-Field'!$E$77=[1]Lists!BF300,'[1]Multi-Field'!$F$77="Drained"),BI300,IF(AND('[1]Multi-Field'!$E$77=[1]Lists!BF300,'[1]Multi-Field'!$F$77="undrained"),BH300,""))</f>
        <v/>
      </c>
      <c r="EH300" s="409" t="str">
        <f>IF(AND('[1]Multi-Field'!$E$78=[1]Lists!BF300,'[1]Multi-Field'!$F$78="Drained"),BI300,IF(AND('[1]Multi-Field'!$E$78=[1]Lists!BF300,'[1]Multi-Field'!$F$78="undrained"),BH300,""))</f>
        <v/>
      </c>
      <c r="EI300" s="409" t="str">
        <f>IF(AND('[1]Multi-Field'!$E$79=[1]Lists!BF300,'[1]Multi-Field'!$F$79="Drained"),BI300,IF(AND('[1]Multi-Field'!$E$79=[1]Lists!BF300,'[1]Multi-Field'!$F$79="undrained"),BH300,""))</f>
        <v/>
      </c>
      <c r="EJ300" s="409" t="str">
        <f>IF(AND('[1]Multi-Field'!$E$80=[1]Lists!BF300,'[1]Multi-Field'!$F$80="Drained"),BI300,IF(AND('[1]Multi-Field'!$E$80=[1]Lists!BF300,'[1]Multi-Field'!$F$80="undrained"),BH300,""))</f>
        <v/>
      </c>
      <c r="EK300" s="409" t="str">
        <f>IF(AND('[1]Multi-Field'!$E$81=[1]Lists!BF300,'[1]Multi-Field'!$F$81="Drained"),BI300,IF(AND('[1]Multi-Field'!$E$81=[1]Lists!BF300,'[1]Multi-Field'!$F$81="undrained"),BH300,""))</f>
        <v/>
      </c>
      <c r="EL300" s="409" t="str">
        <f>IF(AND('[1]Multi-Field'!$E$82=[1]Lists!BF300,'[1]Multi-Field'!$F$82="Drained"),BI300,IF(AND('[1]Multi-Field'!$E$82=[1]Lists!BF300,'[1]Multi-Field'!$F$82="undrained"),BH300,""))</f>
        <v/>
      </c>
      <c r="EM300" s="409" t="str">
        <f>IF(AND('[1]Multi-Field'!$E$83=[1]Lists!BF300,'[1]Multi-Field'!$F$83="Drained"),BI300,IF(AND('[1]Multi-Field'!$E$83=[1]Lists!BF300,'[1]Multi-Field'!$F$83="undrained"),BH300,""))</f>
        <v/>
      </c>
      <c r="EN300" s="409" t="str">
        <f>IF(AND('[1]Multi-Field'!$E$84=[1]Lists!BF300,'[1]Multi-Field'!$F$84="Drained"),BI300,IF(AND('[1]Multi-Field'!$E$84=[1]Lists!BF300,'[1]Multi-Field'!$F$84="undrained"),BH300,""))</f>
        <v/>
      </c>
      <c r="EO300" s="409" t="str">
        <f>IF(AND('[1]Multi-Field'!$E$85=[1]Lists!BF300,'[1]Multi-Field'!$F$85="Drained"),BI300,IF(AND('[1]Multi-Field'!$E$85=[1]Lists!BF300,'[1]Multi-Field'!$F$85="undrained"),BH300,""))</f>
        <v/>
      </c>
      <c r="EP300" s="409" t="str">
        <f>IF(AND('[1]Multi-Field'!$E$86=[1]Lists!BF300,'[1]Multi-Field'!$F$86="Drained"),BI300,IF(AND('[1]Multi-Field'!$E$86=[1]Lists!BF300,'[1]Multi-Field'!$F$86="undrained"),BH300,""))</f>
        <v/>
      </c>
      <c r="EQ300" s="409" t="str">
        <f>IF(AND('[1]Multi-Field'!$E$87=[1]Lists!BF300,'[1]Multi-Field'!$F$87="Drained"),BI300,IF(AND('[1]Multi-Field'!$E$87=[1]Lists!BF300,'[1]Multi-Field'!$F$87="undrained"),BH300,""))</f>
        <v/>
      </c>
      <c r="ER300" s="409" t="str">
        <f>IF(AND('[1]Multi-Field'!$E$88=[1]Lists!BF300,'[1]Multi-Field'!$F$88="Drained"),BI300,IF(AND('[1]Multi-Field'!$E$88=[1]Lists!BF300,'[1]Multi-Field'!$F$88="undrained"),BH300,""))</f>
        <v/>
      </c>
      <c r="ES300" s="409" t="str">
        <f>IF(AND('[1]Multi-Field'!$E$89=[1]Lists!BF300,'[1]Multi-Field'!$F$89="Drained"),BI300,IF(AND('[1]Multi-Field'!$E$89=[1]Lists!BF300,'[1]Multi-Field'!$F$89="undrained"),BH300,""))</f>
        <v/>
      </c>
      <c r="ET300" s="409" t="str">
        <f>IF(AND('[1]Multi-Field'!$E$90=[1]Lists!BF300,'[1]Multi-Field'!$F$90="Drained"),BI300,IF(AND('[1]Multi-Field'!$E$90=[1]Lists!BF300,'[1]Multi-Field'!$F$90="undrained"),BH300,""))</f>
        <v/>
      </c>
      <c r="EU300" s="409" t="str">
        <f>IF(AND('[1]Multi-Field'!$E$91=[1]Lists!BF300,'[1]Multi-Field'!$F$91="Drained"),BI300,IF(AND('[1]Multi-Field'!$E$91=[1]Lists!BF300,'[1]Multi-Field'!$F$91="undrained"),BH300,""))</f>
        <v/>
      </c>
      <c r="EV300" s="409" t="str">
        <f>IF(AND('[1]Multi-Field'!$E$92=[1]Lists!BF300,'[1]Multi-Field'!$F$92="Drained"),BI300,IF(AND('[1]Multi-Field'!$E$92=[1]Lists!BF300,'[1]Multi-Field'!$F$92="undrained"),BH300,""))</f>
        <v/>
      </c>
      <c r="EW300" s="409" t="str">
        <f>IF(AND('[1]Multi-Field'!$E$93=[1]Lists!BF300,'[1]Multi-Field'!$F$93="Drained"),BI300,IF(AND('[1]Multi-Field'!$E$93=[1]Lists!BF300,'[1]Multi-Field'!$F$93="undrained"),BH300,""))</f>
        <v/>
      </c>
      <c r="EX300" s="409" t="str">
        <f>IF(AND('[1]Multi-Field'!$E$94=[1]Lists!BF300,'[1]Multi-Field'!$F$94="Drained"),BI300,IF(AND('[1]Multi-Field'!$E$94=[1]Lists!BF300,'[1]Multi-Field'!$F$94="undrained"),BH300,""))</f>
        <v/>
      </c>
      <c r="EY300" s="409" t="str">
        <f>IF(AND('[1]Multi-Field'!$E$95=[1]Lists!BF300,'[1]Multi-Field'!$F$95="Drained"),BI300,IF(AND('[1]Multi-Field'!$E$95=[1]Lists!BF300,'[1]Multi-Field'!$F$95="undrained"),BH300,""))</f>
        <v/>
      </c>
      <c r="EZ300" s="409" t="str">
        <f>IF(AND('[1]Multi-Field'!$E$96=[1]Lists!BF300,'[1]Multi-Field'!$F$96="Drained"),BI300,IF(AND('[1]Multi-Field'!$E$96=[1]Lists!BF300,'[1]Multi-Field'!$F$96="undrained"),BH300,""))</f>
        <v/>
      </c>
      <c r="FA300" s="409" t="str">
        <f>IF(AND('[1]Multi-Field'!$E$97=[1]Lists!BF300,'[1]Multi-Field'!$F$97="Drained"),BI300,IF(AND('[1]Multi-Field'!$E$97=[1]Lists!BF300,'[1]Multi-Field'!$F$97="undrained"),BH300,""))</f>
        <v/>
      </c>
      <c r="FB300" s="409" t="str">
        <f>IF(AND('[1]Multi-Field'!$E$98=[1]Lists!BF300,'[1]Multi-Field'!$F$98="Drained"),BI300,IF(AND('[1]Multi-Field'!$E$98=[1]Lists!BF300,'[1]Multi-Field'!$F$98="undrained"),BH300,""))</f>
        <v/>
      </c>
      <c r="FC300" s="409" t="str">
        <f>IF(AND('[1]Multi-Field'!$E$99=[1]Lists!BF300,'[1]Multi-Field'!$F$99="Drained"),BI300,IF(AND('[1]Multi-Field'!$E$99=[1]Lists!BF300,'[1]Multi-Field'!$F$99="undrained"),BH300,""))</f>
        <v/>
      </c>
      <c r="FD300" s="409" t="str">
        <f>IF(AND('[1]Multi-Field'!$E$100=[1]Lists!BF300,'[1]Multi-Field'!$F$100="Drained"),BI300,IF(AND('[1]Multi-Field'!$E$100=[1]Lists!BF300,'[1]Multi-Field'!$F$100="undrained"),BH300,""))</f>
        <v/>
      </c>
      <c r="FE300" s="409" t="str">
        <f>IF(AND('[1]Multi-Field'!$E$101=[1]Lists!BF300,'[1]Multi-Field'!$F$101="Drained"),BI300,IF(AND('[1]Multi-Field'!$E$101=[1]Lists!BF300,'[1]Multi-Field'!$F$101="undrained"),BH300,""))</f>
        <v/>
      </c>
      <c r="FF300" s="409" t="str">
        <f>IF(AND('[1]Multi-Field'!$E$102=[1]Lists!BF300,'[1]Multi-Field'!$F$102="Drained"),BI300,IF(AND('[1]Multi-Field'!$E$102=[1]Lists!BF300,'[1]Multi-Field'!$F$102="undrained"),BH300,""))</f>
        <v/>
      </c>
      <c r="FG300" s="409" t="str">
        <f>IF(AND('[1]Multi-Field'!$E$103=[1]Lists!BF300,'[1]Multi-Field'!$F$103="Drained"),BI300,IF(AND('[1]Multi-Field'!$E$103=[1]Lists!BF300,'[1]Multi-Field'!$F$103="undrained"),BH300,""))</f>
        <v/>
      </c>
      <c r="FH300" s="409" t="str">
        <f>IF(AND('[1]Multi-Field'!$E$104=[1]Lists!BF300,'[1]Multi-Field'!$F$104="Drained"),BI300,IF(AND('[1]Multi-Field'!$E$104=[1]Lists!BF300,'[1]Multi-Field'!$F$104="undrained"),BH300,""))</f>
        <v/>
      </c>
      <c r="FI300" s="409" t="str">
        <f>IF(AND('[1]Multi-Field'!$E$105=[1]Lists!BF300,'[1]Multi-Field'!$F$105="Drained"),BI300,IF(AND('[1]Multi-Field'!$E$105=[1]Lists!BF300,'[1]Multi-Field'!$F$105="undrained"),BH300,""))</f>
        <v/>
      </c>
      <c r="FJ300" s="409" t="str">
        <f>IF(AND('[1]Multi-Field'!$E$106=[1]Lists!BF300,'[1]Multi-Field'!$F$106="Drained"),BI300,IF(AND('[1]Multi-Field'!$E$106=[1]Lists!BF300,'[1]Multi-Field'!$F$106="undrained"),BH300,""))</f>
        <v/>
      </c>
      <c r="FK300" s="409" t="str">
        <f>IF(AND('[1]Multi-Field'!$E$107=[1]Lists!BF300,'[1]Multi-Field'!$F$107="Drained"),BI300,IF(AND('[1]Multi-Field'!$E$107=[1]Lists!BF300,'[1]Multi-Field'!$F$107="undrained"),BH300,""))</f>
        <v/>
      </c>
      <c r="FL300" s="409" t="str">
        <f>IF(AND('[1]Multi-Field'!$E$108=[1]Lists!BF300,'[1]Multi-Field'!$F$108="Drained"),BI300,IF(AND('[1]Multi-Field'!$E$108=[1]Lists!BF300,'[1]Multi-Field'!$F$108="undrained"),BH300,""))</f>
        <v/>
      </c>
      <c r="FM300" s="409" t="str">
        <f>IF(AND('[1]Multi-Field'!$E$109=[1]Lists!BF300,'[1]Multi-Field'!$F$109="Drained"),BI300,IF(AND('[1]Multi-Field'!$E$109=[1]Lists!BF300,'[1]Multi-Field'!$F$109="undrained"),BH300,""))</f>
        <v/>
      </c>
      <c r="FN300" s="409" t="str">
        <f>IF(AND('[1]Multi-Field'!$E$110=[1]Lists!BF300,'[1]Multi-Field'!$F$110="Drained"),BI300,IF(AND('[1]Multi-Field'!$E$110=[1]Lists!BF300,'[1]Multi-Field'!$F$110="undrained"),BH300,""))</f>
        <v/>
      </c>
      <c r="FO300" s="409" t="str">
        <f>IF(AND('[1]Multi-Field'!$E$111=[1]Lists!BF300,'[1]Multi-Field'!$F$111="Drained"),BI300,IF(AND('[1]Multi-Field'!$E$111=[1]Lists!BF300,'[1]Multi-Field'!$F$111="undrained"),BH300,""))</f>
        <v/>
      </c>
      <c r="FP300" s="409" t="str">
        <f>IF(AND('[1]Multi-Field'!$E$112=[1]Lists!BF300,'[1]Multi-Field'!$F$112="Drained"),BI300,IF(AND('[1]Multi-Field'!$E$112=[1]Lists!BF300,'[1]Multi-Field'!$F$112="undrained"),BH300,""))</f>
        <v/>
      </c>
      <c r="FQ300" s="409" t="str">
        <f>IF(AND('[1]Multi-Field'!$E$113=[1]Lists!BF300,'[1]Multi-Field'!$F$113="Drained"),BI300,IF(AND('[1]Multi-Field'!$E$113=[1]Lists!BF300,'[1]Multi-Field'!$F$113="undrained"),BH300,""))</f>
        <v/>
      </c>
      <c r="FR300" s="409" t="str">
        <f>IF(AND('[1]Multi-Field'!$E$114=[1]Lists!BF300,'[1]Multi-Field'!$F$114="Drained"),BI300,IF(AND('[1]Multi-Field'!$E$114=[1]Lists!BF300,'[1]Multi-Field'!$F$114="undrained"),BH300,""))</f>
        <v/>
      </c>
      <c r="FS300" s="409" t="str">
        <f>IF(AND('[1]Multi-Field'!$E$115=[1]Lists!BF300,'[1]Multi-Field'!$F$115="Drained"),BI300,IF(AND('[1]Multi-Field'!$E$115=[1]Lists!BF300,'[1]Multi-Field'!$F$115="undrained"),BH300,""))</f>
        <v/>
      </c>
      <c r="FT300" s="409" t="str">
        <f>IF(AND('[1]Multi-Field'!$E$116=[1]Lists!BF300,'[1]Multi-Field'!$F$116="Drained"),BI300,IF(AND('[1]Multi-Field'!$E$116=[1]Lists!BF300,'[1]Multi-Field'!$F$116="undrained"),BH300,""))</f>
        <v/>
      </c>
      <c r="FU300" s="409" t="str">
        <f>IF(AND('[1]Multi-Field'!$E$117=[1]Lists!BF300,'[1]Multi-Field'!$F$117="Drained"),BI300,IF(AND('[1]Multi-Field'!$E$117=[1]Lists!BF300,'[1]Multi-Field'!$F$117="undrained"),BH300,""))</f>
        <v/>
      </c>
      <c r="FV300" s="409" t="str">
        <f>IF(AND('[1]Multi-Field'!$E$118=[1]Lists!BF300,'[1]Multi-Field'!$F$118="Drained"),BI300,IF(AND('[1]Multi-Field'!$E$118=[1]Lists!BF300,'[1]Multi-Field'!$F$118="undrained"),BH300,""))</f>
        <v/>
      </c>
      <c r="FW300" s="409" t="str">
        <f>IF(AND('[1]Multi-Field'!$E$119=[1]Lists!BF300,'[1]Multi-Field'!$F$119="Drained"),BI300,IF(AND('[1]Multi-Field'!$E$119=[1]Lists!BF300,'[1]Multi-Field'!$F$119="undrained"),BH300,""))</f>
        <v/>
      </c>
      <c r="FX300" s="409" t="str">
        <f>IF(AND('[1]Multi-Field'!$E$120=[1]Lists!BF300,'[1]Multi-Field'!$F$120="Drained"),BI300,IF(AND('[1]Multi-Field'!$E$120=[1]Lists!BF300,'[1]Multi-Field'!$F$120="undrained"),BH300,""))</f>
        <v/>
      </c>
    </row>
    <row r="301" spans="1:180" ht="13.5" customHeight="1">
      <c r="A301" s="7" t="s">
        <v>387</v>
      </c>
      <c r="B301" s="7"/>
      <c r="C301" s="7"/>
      <c r="D301" s="8">
        <v>75</v>
      </c>
      <c r="E301" s="8">
        <f t="shared" si="46"/>
        <v>75</v>
      </c>
      <c r="F301" s="8">
        <f t="shared" si="47"/>
        <v>75</v>
      </c>
      <c r="G301" s="8">
        <v>75</v>
      </c>
      <c r="H301" s="8">
        <v>75</v>
      </c>
      <c r="I301" s="8">
        <f t="shared" si="50"/>
        <v>75</v>
      </c>
      <c r="J301" s="8">
        <f t="shared" si="51"/>
        <v>75</v>
      </c>
      <c r="K301" s="8">
        <v>75</v>
      </c>
      <c r="L301" s="8">
        <v>135</v>
      </c>
      <c r="M301" s="8">
        <f t="shared" si="48"/>
        <v>135</v>
      </c>
      <c r="N301" s="8">
        <f t="shared" si="49"/>
        <v>135</v>
      </c>
      <c r="O301" s="8">
        <v>135</v>
      </c>
      <c r="P301" s="391">
        <v>276</v>
      </c>
      <c r="Q301" s="394"/>
      <c r="R301" s="395" t="b">
        <f>IF(OR('Multi-Field'!AA278=Lists!$AC$42,'Multi-Field'!AA278=Lists!$AC$43),IF('Multi-Field'!Z278="x",(IF('Multi-Field'!AC278=Lists!$Q$11,Lists!$R$11,IF('Multi-Field'!AC278=Lists!$Q$12,Lists!$R$12,IF('Multi-Field'!AC278=Lists!$Q$13,Lists!$R$13,IF('Multi-Field'!AC278=Lists!$Q$14,Lists!$R$14))))),IF('Multi-Field'!X278="x",(IF('Multi-Field'!AC278=Lists!$Q$11,Lists!$S$11,IF('Multi-Field'!AC278=Lists!$Q$12,Lists!$S$12,IF('Multi-Field'!AC278=Lists!$Q$13,Lists!$S$13,IF('Multi-Field'!AC278=Lists!$Q$14,Lists!$S$14))))),IF('Multi-Field'!V278="x",(IF('Multi-Field'!AC278=Lists!$Q$11,Lists!$T$11,IF('Multi-Field'!AC278=Lists!$Q$12,Lists!$T$12,IF('Multi-Field'!AC278=Lists!$Q$13,Lists!$T$13,IF('Multi-Field'!AC278=Lists!$Q$14,Lists!$T$14))))),0))))</f>
        <v>0</v>
      </c>
      <c r="S301" s="395" t="str">
        <f t="shared" si="52"/>
        <v/>
      </c>
      <c r="T301" s="395"/>
      <c r="U301" s="396"/>
      <c r="AI301" s="384">
        <f>'[1]Multi-Field'!B297</f>
        <v>0</v>
      </c>
      <c r="AJ301" s="387" t="str">
        <f>IF(OR('[1]Multi-Field'!Q141=[1]Lists!$AC$42,'[1]Multi-Field'!Q141=[1]Lists!$AC$43),"x","")</f>
        <v/>
      </c>
      <c r="AK301" s="387" t="str">
        <f>IF(OR('[1]Multi-Field'!Q141=[1]Lists!$AC$6,'[1]Multi-Field'!Q141=$AC$2,'[1]Multi-Field'!Q141=$AC$4),"x","")</f>
        <v/>
      </c>
      <c r="AL301" s="387" t="str">
        <f>IF(OR('[1]Multi-Field'!Q141=[1]Lists!$AC$7,'[1]Multi-Field'!Q141=$AC$3,'[1]Multi-Field'!Q141=$AC$5),"x","")</f>
        <v/>
      </c>
      <c r="AM301" s="387" t="str">
        <f>IF(OR('[1]Multi-Field'!Q141=$AC$23,'[1]Multi-Field'!Q141=$AC$13,'[1]Multi-Field'!Q141=$AC$9,'[1]Multi-Field'!Q141=$AC$19,'[1]Multi-Field'!Q141=$AC$47),"x","")</f>
        <v/>
      </c>
      <c r="AN301" s="387" t="str">
        <f>IF(OR('[1]Multi-Field'!Q141=$AC$24,'[1]Multi-Field'!Q141=$AC$14,'[1]Multi-Field'!Q141=$AC$10,'[1]Multi-Field'!Q141=$AC$22,'[1]Multi-Field'!Q141=$AC$48),"x","")</f>
        <v/>
      </c>
      <c r="AO301" s="387" t="str">
        <f>IF(OR('[1]Multi-Field'!Q141=$AC$21,'[1]Multi-Field'!Q141=$AC$28,'[1]Multi-Field'!Q141=$AC$62,'[1]Multi-Field'!Q141=$AC$102,'[1]Multi-Field'!Q141=$AC$98),"x","")</f>
        <v/>
      </c>
      <c r="AP301" s="387" t="str">
        <f>IF(OR('[1]Multi-Field'!Q141=$AC$25,'[1]Multi-Field'!Q141=$AC$63,'[1]Multi-Field'!Q141=$AC$85,'[1]Multi-Field'!Q141=$AC$87,'[1]Multi-Field'!Q141=$AC$92,'[1]Multi-Field'!Q141=$AC$93),"x","")</f>
        <v/>
      </c>
      <c r="AQ301" s="387" t="str">
        <f>IF(OR('[1]Multi-Field'!Q141=$AC$20,'[1]Multi-Field'!Q141=$AC$27,'[1]Multi-Field'!Q141=$AC$58,'[1]Multi-Field'!Q141=$AC$86,'[1]Multi-Field'!Q141=$AC$103,'[1]Multi-Field'!Q141=$AC$94),"x","")</f>
        <v/>
      </c>
      <c r="AR301" s="387" t="str">
        <f>IF(OR('[1]Multi-Field'!Q141=$AC$35,'[1]Multi-Field'!Q141=$AC$40,'[1]Multi-Field'!Q141=$AC$45,),"x","")</f>
        <v/>
      </c>
      <c r="AS301" s="387" t="str">
        <f>IF(OR('[1]Multi-Field'!Q141=$AC$36,'[1]Multi-Field'!Q141=$AC$41,'[1]Multi-Field'!Q141=$AC$46,),"x","")</f>
        <v/>
      </c>
      <c r="AT301" s="387" t="str">
        <f>IF(OR('[1]Multi-Field'!Q141=$AC$52,'[1]Multi-Field'!Q141=$AC$53,'[1]Multi-Field'!Q141=$AC$54,'[1]Multi-Field'!Q141=$AC$55,'[1]Multi-Field'!Q141=$AC$68,'[1]Multi-Field'!Q141=$AC$69,'[1]Multi-Field'!Q141=$AC$74,'[1]Multi-Field'!Q141=$AC$71,'[1]Multi-Field'!Q141=$AC$70),"x","")</f>
        <v>x</v>
      </c>
      <c r="AU301" s="387" t="str">
        <f>IF('[1]Multi-Field'!Q141=$AC$72,"x","")</f>
        <v/>
      </c>
      <c r="AV301" s="387" t="str">
        <f>IF('[1]Multi-Field'!Q141=$AC$73,"x","")</f>
        <v/>
      </c>
      <c r="AW301" s="387" t="str">
        <f>IF('[1]Multi-Field'!Q141=$AC$83,"x","")</f>
        <v/>
      </c>
      <c r="AX301" s="387" t="str">
        <f>IF('[1]Multi-Field'!Q141=$AC$84,"x","")</f>
        <v/>
      </c>
      <c r="AY301" s="387" t="str">
        <f>IF('[1]Multi-Field'!Q141=$AC$97,"x","")</f>
        <v/>
      </c>
      <c r="AZ301" s="387" t="str">
        <f>IF('[1]Multi-Field'!Q141=$AC$99,"x","")</f>
        <v/>
      </c>
      <c r="BA301" s="387" t="str">
        <f>IF('[1]Multi-Field'!Q141=$AC$104,"x","")</f>
        <v/>
      </c>
      <c r="BB301" s="387" t="str">
        <f>IF('[1]Multi-Field'!Q141=$AC$105,"x","")</f>
        <v/>
      </c>
      <c r="BC301" s="388"/>
      <c r="BF301" s="411" t="s">
        <v>1466</v>
      </c>
      <c r="BG301" s="412">
        <v>4</v>
      </c>
      <c r="BH301" s="412">
        <v>5</v>
      </c>
      <c r="BI301" s="412">
        <v>5</v>
      </c>
      <c r="BJ301" s="409" t="e">
        <f>IF(AND('[1]Single Field'!#REF!=[1]Lists!BF301,'[1]Single Field'!#REF!="Drained"),"x",IF(AND('[1]Single Field'!#REF!=[1]Lists!BF301,'[1]Single Field'!#REF!="Undrained"),O,""))</f>
        <v>#REF!</v>
      </c>
      <c r="BK301" s="409" t="str">
        <f>IF(AND('[1]Multi-Field'!$E$3=[1]Lists!BF301,'[1]Multi-Field'!$F$3="Drained"),BI301,IF(AND('[1]Multi-Field'!$E$3=BF301,'[1]Multi-Field'!$F$3="undrained"),BH301,""))</f>
        <v/>
      </c>
      <c r="BL301" s="409" t="str">
        <f>IF(AND('[1]Multi-Field'!$E$4=BF301,'[1]Multi-Field'!$F$4="Drained"),BI301,IF(AND('[1]Multi-Field'!$E$4=BF301,'[1]Multi-Field'!$F$4="undrained"),BH301,""))</f>
        <v/>
      </c>
      <c r="BM301" s="409" t="str">
        <f>IF(AND('[1]Multi-Field'!$E$5=BF301,'[1]Multi-Field'!$F$5="Drained"),BI301,IF(AND('[1]Multi-Field'!$E$5=BF301,'[1]Multi-Field'!$F$5="undrained"),BH301,""))</f>
        <v/>
      </c>
      <c r="BN301" s="409" t="str">
        <f>IF(AND('[1]Multi-Field'!$E$6=BF301,'[1]Multi-Field'!$F$6="Drained"),BI301,IF(AND('[1]Multi-Field'!$E$6=BF301,'[1]Multi-Field'!$F$6="undrained"),BH301,""))</f>
        <v/>
      </c>
      <c r="BO301" s="409" t="str">
        <f>IF(AND('[1]Multi-Field'!$E$7=BF301,'[1]Multi-Field'!$F$7="Drained"),BI301,IF(AND('[1]Multi-Field'!$E$7=BF301,'[1]Multi-Field'!$F$7="undrained"),BH301,""))</f>
        <v/>
      </c>
      <c r="BP301" s="409" t="str">
        <f>IF(AND('[1]Multi-Field'!$E$8=BF301,'[1]Multi-Field'!$F$8="Drained"),BI301,IF(AND('[1]Multi-Field'!$E$8=BF301,'[1]Multi-Field'!$F$8="undrained"),BH301,""))</f>
        <v/>
      </c>
      <c r="BQ301" s="409" t="str">
        <f>IF(AND('[1]Multi-Field'!$E$9=BF301,'[1]Multi-Field'!$F$9="Drained"),BI301,IF(AND('[1]Multi-Field'!$E$9=BF301,'[1]Multi-Field'!$F$9="undrained"),BH301,""))</f>
        <v/>
      </c>
      <c r="BR301" s="409" t="str">
        <f>IF(AND('[1]Multi-Field'!$E$10=BF301,'[1]Multi-Field'!$F$10="Drained"),BI301,IF(AND('[1]Multi-Field'!$E$10=BF301,'[1]Multi-Field'!$F$10="undrained"),BH301,""))</f>
        <v/>
      </c>
      <c r="BS301" s="409" t="str">
        <f>IF(AND('[1]Multi-Field'!$E$11=BF301,'[1]Multi-Field'!$F$11="Drained"),BI301,IF(AND('[1]Multi-Field'!$E$11=BF301,'[1]Multi-Field'!$F$11="undrained"),BH301,""))</f>
        <v/>
      </c>
      <c r="BT301" s="409" t="str">
        <f>IF(AND('[1]Multi-Field'!$E$12=BF301,'[1]Multi-Field'!$F$12="Drained"),BI301,IF(AND('[1]Multi-Field'!$E$12=BF301,'[1]Multi-Field'!$F$12="undrained"),BH301,""))</f>
        <v/>
      </c>
      <c r="BU301" s="409" t="str">
        <f>IF(AND('[1]Multi-Field'!$E$13=BF301,'[1]Multi-Field'!$F$13="Drained"),BI301,IF(AND('[1]Multi-Field'!$E$3=BF301,'[1]Multi-Field'!$F$13="undrained"),BH301,""))</f>
        <v/>
      </c>
      <c r="BV301" s="409" t="str">
        <f>IF(AND('[1]Multi-Field'!$E$14=BF301,'[1]Multi-Field'!$F$14="Drained"),BI301,IF(AND('[1]Multi-Field'!$E$14=BF301,'[1]Multi-Field'!$F$14="undrained"),BH301,""))</f>
        <v/>
      </c>
      <c r="BW301" s="409" t="str">
        <f>IF(AND('[1]Multi-Field'!$E$15=BF301,'[1]Multi-Field'!$F$15="Drained"),BI301,IF(AND('[1]Multi-Field'!$E$15=BF301,'[1]Multi-Field'!$F$15="undrained"),BH301,""))</f>
        <v/>
      </c>
      <c r="BX301" s="409" t="str">
        <f>IF(AND('[1]Multi-Field'!$E$16=[1]Lists!BF301,'[1]Multi-Field'!$F$16="Drained"),BI301,IF(AND('[1]Multi-Field'!$E$16=[1]Lists!BF301,'[1]Multi-Field'!$F$16="undrained"),BH301,""))</f>
        <v/>
      </c>
      <c r="BY301" s="409" t="str">
        <f>IF(AND('[1]Multi-Field'!$E$17=[1]Lists!BF301,'[1]Multi-Field'!$F$17="Drained"),BI301,IF(AND('[1]Multi-Field'!$E$17=[1]Lists!BF301,'[1]Multi-Field'!$F$17="undrained"),BH301,""))</f>
        <v/>
      </c>
      <c r="BZ301" s="409" t="str">
        <f>IF(AND('[1]Multi-Field'!$E$18=[1]Lists!BF301,'[1]Multi-Field'!$F$18="Drained"),BI301,IF(AND('[1]Multi-Field'!$E$18=[1]Lists!BF301,'[1]Multi-Field'!$F$18="undrained"),BH301,""))</f>
        <v/>
      </c>
      <c r="CA301" s="409" t="str">
        <f>IF(AND('[1]Multi-Field'!$E$19=[1]Lists!BF301,'[1]Multi-Field'!$F$19="Drained"),BI301,IF(AND('[1]Multi-Field'!$E$19=[1]Lists!BF301,'[1]Multi-Field'!$F$19="undrained"),BH301,""))</f>
        <v/>
      </c>
      <c r="CB301" s="409" t="str">
        <f>IF(AND('[1]Multi-Field'!$E$20=[1]Lists!BF301,'[1]Multi-Field'!$F$20="Drained"),BI301,IF(AND('[1]Multi-Field'!$E$20=[1]Lists!BF301,'[1]Multi-Field'!$F$20="undrained"),BH301,""))</f>
        <v/>
      </c>
      <c r="CC301" s="409" t="str">
        <f>IF(AND('[1]Multi-Field'!$E$21=[1]Lists!BF301,'[1]Multi-Field'!$F$21="Drained"),BI301,IF(AND('[1]Multi-Field'!$E$21=[1]Lists!BF301,'[1]Multi-Field'!$F$21="undrained"),BH301,""))</f>
        <v/>
      </c>
      <c r="CD301" s="409" t="str">
        <f>IF(AND('[1]Multi-Field'!$E$22=[1]Lists!BF301,'[1]Multi-Field'!$F$22="Drained"),BI301,IF(AND('[1]Multi-Field'!$E$22=[1]Lists!BF301,'[1]Multi-Field'!$F$22="undrained"),BH301,""))</f>
        <v/>
      </c>
      <c r="CE301" s="409" t="str">
        <f>IF(AND('[1]Multi-Field'!$E$23=[1]Lists!BF301,'[1]Multi-Field'!$F$23="Drained"),BI301,IF(AND('[1]Multi-Field'!$E$23=[1]Lists!BF301,'[1]Multi-Field'!$F$23="undrained"),BH301,""))</f>
        <v/>
      </c>
      <c r="CF301" s="409" t="str">
        <f>IF(AND('[1]Multi-Field'!$E$24=[1]Lists!BF301,'[1]Multi-Field'!$F$24="Drained"),BI301,IF(AND('[1]Multi-Field'!$E$24=[1]Lists!BF301,'[1]Multi-Field'!$F$24="undrained"),BH301,""))</f>
        <v/>
      </c>
      <c r="CG301" s="409" t="str">
        <f>IF(AND('[1]Multi-Field'!$E$25=[1]Lists!BF301,'[1]Multi-Field'!$F$25="Drained"),BI301,IF(AND('[1]Multi-Field'!$E$25=[1]Lists!BF301,'[1]Multi-Field'!$F$25="undrained"),BH301,""))</f>
        <v/>
      </c>
      <c r="CH301" s="409" t="str">
        <f>IF(AND('[1]Multi-Field'!$E$26=[1]Lists!BF301,'[1]Multi-Field'!$F$26="Drained"),BI301,IF(AND('[1]Multi-Field'!$E$26=[1]Lists!BF301,'[1]Multi-Field'!$F$26="undrained"),BH301,""))</f>
        <v/>
      </c>
      <c r="CI301" s="409" t="str">
        <f>IF(AND('[1]Multi-Field'!$E$27=[1]Lists!BF301,'[1]Multi-Field'!$F$27="Drained"),BI301,IF(AND('[1]Multi-Field'!$E$27=[1]Lists!BF301,'[1]Multi-Field'!$F$27="undrained"),BH301,""))</f>
        <v/>
      </c>
      <c r="CJ301" s="409" t="str">
        <f>IF(AND('[1]Multi-Field'!$E$28=[1]Lists!BF301,'[1]Multi-Field'!$F$28="Drained"),BI301,IF(AND('[1]Multi-Field'!$E$28=[1]Lists!BF301,'[1]Multi-Field'!$F$28="undrained"),BH301,""))</f>
        <v/>
      </c>
      <c r="CK301" s="409" t="str">
        <f>IF(AND('[1]Multi-Field'!$E$29=[1]Lists!BF301,'[1]Multi-Field'!$F$29="Drained"),BI301,IF(AND('[1]Multi-Field'!$E$29=[1]Lists!BF301,'[1]Multi-Field'!$F$29="undrained"),BH301,""))</f>
        <v/>
      </c>
      <c r="CL301" s="409" t="str">
        <f>IF(AND('[1]Multi-Field'!$E$30=[1]Lists!BF301,'[1]Multi-Field'!$F$30="Drained"),BI301,IF(AND('[1]Multi-Field'!$E$30=[1]Lists!BF301,'[1]Multi-Field'!$F$30="undrained"),BH301,""))</f>
        <v/>
      </c>
      <c r="CM301" s="409" t="str">
        <f>IF(AND('[1]Multi-Field'!$E$31=[1]Lists!BF301,'[1]Multi-Field'!$F$31="Drained"),BI301,IF(AND('[1]Multi-Field'!$E$31=[1]Lists!BF301,'[1]Multi-Field'!$F$31="undrained"),BH301,""))</f>
        <v/>
      </c>
      <c r="CN301" s="409" t="str">
        <f>IF(AND('[1]Multi-Field'!$E$32=[1]Lists!BF301,'[1]Multi-Field'!$F$32="Drained"),BI301,IF(AND('[1]Multi-Field'!$E$32=[1]Lists!BF301,'[1]Multi-Field'!$F$32="undrained"),BH301,""))</f>
        <v/>
      </c>
      <c r="CO301" s="409" t="str">
        <f>IF(AND('[1]Multi-Field'!$E$33=[1]Lists!BF301,'[1]Multi-Field'!$F$33="Drained"),BI301,IF(AND('[1]Multi-Field'!$E$33=[1]Lists!BF301,'[1]Multi-Field'!$F$33="undrained"),BH301,""))</f>
        <v/>
      </c>
      <c r="CP301" s="409" t="str">
        <f>IF(AND('[1]Multi-Field'!$E$34=[1]Lists!BF301,'[1]Multi-Field'!$F$34="Drained"),BI301,IF(AND('[1]Multi-Field'!$E$34=[1]Lists!BF301,'[1]Multi-Field'!$F$34="undrained"),BH301,""))</f>
        <v/>
      </c>
      <c r="CQ301" s="409" t="str">
        <f>IF(AND('[1]Multi-Field'!$E$35=[1]Lists!BF301,'[1]Multi-Field'!$F$35="Drained"),BI301,IF(AND('[1]Multi-Field'!$E$35=[1]Lists!BF301,'[1]Multi-Field'!$F$35="undrained"),BH301,""))</f>
        <v/>
      </c>
      <c r="CR301" s="409" t="str">
        <f>IF(AND('[1]Multi-Field'!$E$36=[1]Lists!BF301,'[1]Multi-Field'!$F$36="Drained"),BI301,IF(AND('[1]Multi-Field'!$E$36=[1]Lists!BF301,'[1]Multi-Field'!$F$36="undrained"),BH301,""))</f>
        <v/>
      </c>
      <c r="CS301" s="409" t="str">
        <f>IF(AND('[1]Multi-Field'!$E$37=[1]Lists!BF301,'[1]Multi-Field'!$F$37="Drained"),BI301,IF(AND('[1]Multi-Field'!$E$37=[1]Lists!BF301,'[1]Multi-Field'!$F$37="undrained"),BH301,""))</f>
        <v/>
      </c>
      <c r="CT301" s="409" t="str">
        <f>IF(AND('[1]Multi-Field'!$E$38=[1]Lists!BF301,'[1]Multi-Field'!$F$38="Drained"),BI301,IF(AND('[1]Multi-Field'!$E$38=[1]Lists!BF301,'[1]Multi-Field'!$F$38="undrained"),BH301,""))</f>
        <v/>
      </c>
      <c r="CU301" s="409" t="str">
        <f>IF(AND('[1]Multi-Field'!$E$39=[1]Lists!BF301,'[1]Multi-Field'!$F$39="Drained"),BI301,IF(AND('[1]Multi-Field'!$E$39=[1]Lists!BF301,'[1]Multi-Field'!$F$39="undrained"),BH301,""))</f>
        <v/>
      </c>
      <c r="CV301" s="409" t="str">
        <f>IF(AND('[1]Multi-Field'!$E$40=[1]Lists!BF301,'[1]Multi-Field'!$F$40="Drained"),BI301,IF(AND('[1]Multi-Field'!$E$40=[1]Lists!BF301,'[1]Multi-Field'!$F$40="undrained"),BH301,""))</f>
        <v/>
      </c>
      <c r="CW301" s="409" t="str">
        <f>IF(AND('[1]Multi-Field'!$E$41=[1]Lists!BF301,'[1]Multi-Field'!$F$40="Drained"),BI301,IF(AND('[1]Multi-Field'!$E$40=[1]Lists!BF301,'[1]Multi-Field'!$F$40="undrained"),BH301,""))</f>
        <v/>
      </c>
      <c r="CX301" s="409" t="str">
        <f>IF(AND('[1]Multi-Field'!$E$42=[1]Lists!BF301,'[1]Multi-Field'!$F$42="Drained"),BI301,IF(AND('[1]Multi-Field'!$E$42=[1]Lists!BF301,'[1]Multi-Field'!$F$42="undrained"),BH301,""))</f>
        <v/>
      </c>
      <c r="CY301" s="409" t="str">
        <f>IF(AND('[1]Multi-Field'!$E$43=[1]Lists!BF301,'[1]Multi-Field'!$F$43="Drained"),BI301,IF(AND('[1]Multi-Field'!$E$43=[1]Lists!BF301,'[1]Multi-Field'!$F$43="undrained"),BH301,""))</f>
        <v/>
      </c>
      <c r="CZ301" s="409" t="str">
        <f>IF(AND('[1]Multi-Field'!$E$44=[1]Lists!BF301,'[1]Multi-Field'!$F$44="Drained"),BI301,IF(AND('[1]Multi-Field'!$E$44=[1]Lists!BF301,'[1]Multi-Field'!$F$44="undrained"),BH301,""))</f>
        <v/>
      </c>
      <c r="DA301" s="409" t="str">
        <f>IF(AND('[1]Multi-Field'!$E$45=[1]Lists!BF301,'[1]Multi-Field'!$F$45="Drained"),BI301,IF(AND('[1]Multi-Field'!$E$45=[1]Lists!BF301,'[1]Multi-Field'!$F$45="undrained"),BH301,""))</f>
        <v/>
      </c>
      <c r="DB301" s="409" t="str">
        <f>IF(AND('[1]Multi-Field'!$E$46=[1]Lists!BF301,'[1]Multi-Field'!$F$46="Drained"),BI301,IF(AND('[1]Multi-Field'!$E$46=[1]Lists!BF301,'[1]Multi-Field'!$F$46="undrained"),BH301,""))</f>
        <v/>
      </c>
      <c r="DC301" s="409" t="str">
        <f>IF(AND('[1]Multi-Field'!$E$47=[1]Lists!BF301,'[1]Multi-Field'!$F$47="Drained"),BI301,IF(AND('[1]Multi-Field'!$E$47=[1]Lists!BF301,'[1]Multi-Field'!$F$47="undrained"),BH301,""))</f>
        <v/>
      </c>
      <c r="DD301" s="409" t="str">
        <f>IF(AND('[1]Multi-Field'!$E$48=[1]Lists!BF301,'[1]Multi-Field'!$F$48="Drained"),BI301,IF(AND('[1]Multi-Field'!$E$48=[1]Lists!BF301,'[1]Multi-Field'!$F$48="undrained"),BH301,""))</f>
        <v/>
      </c>
      <c r="DE301" s="409" t="str">
        <f>IF(AND('[1]Multi-Field'!$E$49=[1]Lists!BF301,'[1]Multi-Field'!$F$49="Drained"),BI301,IF(AND('[1]Multi-Field'!$E$49=[1]Lists!BF301,'[1]Multi-Field'!$F$9="undrained"),BH301,""))</f>
        <v/>
      </c>
      <c r="DF301" s="409" t="str">
        <f>IF(AND('[1]Multi-Field'!$E$50=[1]Lists!BF301,'[1]Multi-Field'!$F$50="Drained"),BI301,IF(AND('[1]Multi-Field'!$E$50=[1]Lists!BF301,'[1]Multi-Field'!$F$50="undrained"),BH301,""))</f>
        <v/>
      </c>
      <c r="DG301" s="409" t="str">
        <f>IF(AND('[1]Multi-Field'!$E$51=[1]Lists!BF301,'[1]Multi-Field'!$F$51="Drained"),BI301,IF(AND('[1]Multi-Field'!$E$51=[1]Lists!BF301,'[1]Multi-Field'!$F$51="undrained"),BH301,""))</f>
        <v/>
      </c>
      <c r="DH301" s="409" t="str">
        <f>IF(AND('[1]Multi-Field'!$E$52=[1]Lists!BF301,'[1]Multi-Field'!$F$52="Drained"),BI301,IF(AND('[1]Multi-Field'!$E$52=[1]Lists!BF301,'[1]Multi-Field'!$F$52="undrained"),BH301,""))</f>
        <v/>
      </c>
      <c r="DI301" s="409" t="str">
        <f>IF(AND('[1]Multi-Field'!$E$53=[1]Lists!BF301,'[1]Multi-Field'!$F$53="Drained"),BI301,IF(AND('[1]Multi-Field'!$E$53=[1]Lists!BF301,'[1]Multi-Field'!$F$53="undrained"),BH301,""))</f>
        <v/>
      </c>
      <c r="DJ301" s="409" t="str">
        <f>IF(AND('[1]Multi-Field'!$E$54=[1]Lists!BF301,'[1]Multi-Field'!$F$54="Drained"),BI301,IF(AND('[1]Multi-Field'!$E$54=[1]Lists!BF301,'[1]Multi-Field'!$F$54="undrained"),BH301,""))</f>
        <v/>
      </c>
      <c r="DK301" s="409" t="str">
        <f>IF(AND('[1]Multi-Field'!$E$55=[1]Lists!BF301,'[1]Multi-Field'!$F$55="Drained"),BI301,IF(AND('[1]Multi-Field'!$E$55=[1]Lists!BF301,'[1]Multi-Field'!$F$55="undrained"),BH301,""))</f>
        <v/>
      </c>
      <c r="DL301" s="409" t="str">
        <f>IF(AND('[1]Multi-Field'!$E$56=[1]Lists!BF301,'[1]Multi-Field'!$F$56="Drained"),BI301,IF(AND('[1]Multi-Field'!$E$56=[1]Lists!BF301,'[1]Multi-Field'!$F$56="undrained"),BH301,""))</f>
        <v/>
      </c>
      <c r="DM301" s="409" t="str">
        <f>IF(AND('[1]Multi-Field'!$E$57=[1]Lists!BF301,'[1]Multi-Field'!$F$57="Drained"),BI301,IF(AND('[1]Multi-Field'!$E$57=[1]Lists!BF301,'[1]Multi-Field'!$F$57="undrained"),BH301,""))</f>
        <v/>
      </c>
      <c r="DN301" s="409" t="str">
        <f>IF(AND('[1]Multi-Field'!$E$58=[1]Lists!BF301,'[1]Multi-Field'!$F$58="Drained"),BI301,IF(AND('[1]Multi-Field'!$E$58=[1]Lists!BF301,'[1]Multi-Field'!$F$58="undrained"),BH301,""))</f>
        <v/>
      </c>
      <c r="DO301" s="409" t="str">
        <f>IF(AND('[1]Multi-Field'!$E$59=[1]Lists!BF301,'[1]Multi-Field'!$F$59="Drained"),BI301,IF(AND('[1]Multi-Field'!$E$59=[1]Lists!BF301,'[1]Multi-Field'!$F$59="undrained"),BH301,""))</f>
        <v/>
      </c>
      <c r="DP301" s="409" t="str">
        <f>IF(AND('[1]Multi-Field'!$E$60=[1]Lists!BF301,'[1]Multi-Field'!$F$60="Drained"),BI301,IF(AND('[1]Multi-Field'!$E$60=[1]Lists!BF301,'[1]Multi-Field'!$F$60="undrained"),BH301,""))</f>
        <v/>
      </c>
      <c r="DQ301" s="409" t="str">
        <f>IF(AND('[1]Multi-Field'!$E$61=[1]Lists!BF301,'[1]Multi-Field'!$F$61="Drained"),BI301,IF(AND('[1]Multi-Field'!$E$61=[1]Lists!BF301,'[1]Multi-Field'!$F$61="undrained"),BH301,""))</f>
        <v/>
      </c>
      <c r="DR301" s="409" t="str">
        <f>IF(AND('[1]Multi-Field'!$E$62=[1]Lists!BF301,'[1]Multi-Field'!$F$62="Drained"),BI301,IF(AND('[1]Multi-Field'!$E$62=[1]Lists!BF301,'[1]Multi-Field'!$F$62="undrained"),BH301,""))</f>
        <v/>
      </c>
      <c r="DS301" s="409" t="str">
        <f>IF(AND('[1]Multi-Field'!$E$63=[1]Lists!BF301,'[1]Multi-Field'!$F$63="Drained"),BI301,IF(AND('[1]Multi-Field'!$E$63=[1]Lists!BF301,'[1]Multi-Field'!$F$63="undrained"),BH301,""))</f>
        <v/>
      </c>
      <c r="DT301" s="409" t="str">
        <f>IF(AND('[1]Multi-Field'!$E$64=[1]Lists!BF301,'[1]Multi-Field'!$F$64="Drained"),BI301,IF(AND('[1]Multi-Field'!$E$64=[1]Lists!BF301,'[1]Multi-Field'!$F$64="undrained"),BH301,""))</f>
        <v/>
      </c>
      <c r="DU301" s="409" t="str">
        <f>IF(AND('[1]Multi-Field'!$E$65=[1]Lists!BF301,'[1]Multi-Field'!$F$65="Drained"),BI301,IF(AND('[1]Multi-Field'!$E$65=[1]Lists!BF301,'[1]Multi-Field'!$F$65="undrained"),BH301,""))</f>
        <v/>
      </c>
      <c r="DV301" s="409" t="str">
        <f>IF(AND('[1]Multi-Field'!$E$66=[1]Lists!BF301,'[1]Multi-Field'!$F$66="Drained"),BI301,IF(AND('[1]Multi-Field'!$E$66=[1]Lists!BF301,'[1]Multi-Field'!$F$66="undrained"),BH301,""))</f>
        <v/>
      </c>
      <c r="DW301" s="409" t="str">
        <f>IF(AND('[1]Multi-Field'!$E$67=[1]Lists!BF301,'[1]Multi-Field'!$F$67="Drained"),BI301,IF(AND('[1]Multi-Field'!$E$67=[1]Lists!BF301,'[1]Multi-Field'!$F$67="undrained"),BH301,""))</f>
        <v/>
      </c>
      <c r="DX301" s="409" t="str">
        <f>IF(AND('[1]Multi-Field'!$E$68=[1]Lists!BF301,'[1]Multi-Field'!$F$68="Drained"),BI301,IF(AND('[1]Multi-Field'!$E$68=[1]Lists!BF301,'[1]Multi-Field'!$F$68="undrained"),BH301,""))</f>
        <v/>
      </c>
      <c r="DY301" s="409" t="str">
        <f>IF(AND('[1]Multi-Field'!$E$69=[1]Lists!BF301,'[1]Multi-Field'!$F$69="Drained"),BI301,IF(AND('[1]Multi-Field'!$E$69=[1]Lists!BF301,'[1]Multi-Field'!$F$69="undrained"),BH301,""))</f>
        <v/>
      </c>
      <c r="DZ301" s="409" t="str">
        <f>IF(AND('[1]Multi-Field'!$E$70=[1]Lists!BF301,'[1]Multi-Field'!$F$70="Drained"),BI301,IF(AND('[1]Multi-Field'!$E$70=[1]Lists!BF301,'[1]Multi-Field'!$F$70="undrained"),BH301,""))</f>
        <v/>
      </c>
      <c r="EA301" s="409" t="str">
        <f>IF(AND('[1]Multi-Field'!$E$71=[1]Lists!BF301,'[1]Multi-Field'!$F$71="Drained"),BI301,IF(AND('[1]Multi-Field'!$E$71=[1]Lists!BF301,'[1]Multi-Field'!$F$71="undrained"),BH301,""))</f>
        <v/>
      </c>
      <c r="EB301" s="409" t="str">
        <f>IF(AND('[1]Multi-Field'!$E$72=[1]Lists!BF301,'[1]Multi-Field'!$F$72="Drained"),BI301,IF(AND('[1]Multi-Field'!$E$72=[1]Lists!BF301,'[1]Multi-Field'!$F$72="undrained"),BH301,""))</f>
        <v/>
      </c>
      <c r="EC301" s="409" t="str">
        <f>IF(AND('[1]Multi-Field'!$E$73=[1]Lists!BF301,'[1]Multi-Field'!$F$73="Drained"),BI301,IF(AND('[1]Multi-Field'!$E$73=[1]Lists!BF301,'[1]Multi-Field'!$F$73="undrained"),BH301,""))</f>
        <v/>
      </c>
      <c r="ED301" s="409" t="str">
        <f>IF(AND('[1]Multi-Field'!$E$74=[1]Lists!BF301,'[1]Multi-Field'!$F$74="Drained"),BI301,IF(AND('[1]Multi-Field'!$E$74=[1]Lists!BF301,'[1]Multi-Field'!$F$74="undrained"),BH301,""))</f>
        <v/>
      </c>
      <c r="EE301" s="409" t="str">
        <f>IF(AND('[1]Multi-Field'!$E$75=[1]Lists!BF301,'[1]Multi-Field'!$F$75="Drained"),BI301,IF(AND('[1]Multi-Field'!$E$75=[1]Lists!BF301,'[1]Multi-Field'!$F$75="undrained"),BH301,""))</f>
        <v/>
      </c>
      <c r="EF301" s="409" t="str">
        <f>IF(AND('[1]Multi-Field'!$E$76=[1]Lists!BF301,'[1]Multi-Field'!$F$76="Drained"),BI301,IF(AND('[1]Multi-Field'!$E$76=[1]Lists!BF301,'[1]Multi-Field'!$F$6="undrained"),BH301,""))</f>
        <v/>
      </c>
      <c r="EG301" s="409" t="str">
        <f>IF(AND('[1]Multi-Field'!$E$77=[1]Lists!BF301,'[1]Multi-Field'!$F$77="Drained"),BI301,IF(AND('[1]Multi-Field'!$E$77=[1]Lists!BF301,'[1]Multi-Field'!$F$77="undrained"),BH301,""))</f>
        <v/>
      </c>
      <c r="EH301" s="409" t="str">
        <f>IF(AND('[1]Multi-Field'!$E$78=[1]Lists!BF301,'[1]Multi-Field'!$F$78="Drained"),BI301,IF(AND('[1]Multi-Field'!$E$78=[1]Lists!BF301,'[1]Multi-Field'!$F$78="undrained"),BH301,""))</f>
        <v/>
      </c>
      <c r="EI301" s="409" t="str">
        <f>IF(AND('[1]Multi-Field'!$E$79=[1]Lists!BF301,'[1]Multi-Field'!$F$79="Drained"),BI301,IF(AND('[1]Multi-Field'!$E$79=[1]Lists!BF301,'[1]Multi-Field'!$F$79="undrained"),BH301,""))</f>
        <v/>
      </c>
      <c r="EJ301" s="409" t="str">
        <f>IF(AND('[1]Multi-Field'!$E$80=[1]Lists!BF301,'[1]Multi-Field'!$F$80="Drained"),BI301,IF(AND('[1]Multi-Field'!$E$80=[1]Lists!BF301,'[1]Multi-Field'!$F$80="undrained"),BH301,""))</f>
        <v/>
      </c>
      <c r="EK301" s="409" t="str">
        <f>IF(AND('[1]Multi-Field'!$E$81=[1]Lists!BF301,'[1]Multi-Field'!$F$81="Drained"),BI301,IF(AND('[1]Multi-Field'!$E$81=[1]Lists!BF301,'[1]Multi-Field'!$F$81="undrained"),BH301,""))</f>
        <v/>
      </c>
      <c r="EL301" s="409" t="str">
        <f>IF(AND('[1]Multi-Field'!$E$82=[1]Lists!BF301,'[1]Multi-Field'!$F$82="Drained"),BI301,IF(AND('[1]Multi-Field'!$E$82=[1]Lists!BF301,'[1]Multi-Field'!$F$82="undrained"),BH301,""))</f>
        <v/>
      </c>
      <c r="EM301" s="409" t="str">
        <f>IF(AND('[1]Multi-Field'!$E$83=[1]Lists!BF301,'[1]Multi-Field'!$F$83="Drained"),BI301,IF(AND('[1]Multi-Field'!$E$83=[1]Lists!BF301,'[1]Multi-Field'!$F$83="undrained"),BH301,""))</f>
        <v/>
      </c>
      <c r="EN301" s="409" t="str">
        <f>IF(AND('[1]Multi-Field'!$E$84=[1]Lists!BF301,'[1]Multi-Field'!$F$84="Drained"),BI301,IF(AND('[1]Multi-Field'!$E$84=[1]Lists!BF301,'[1]Multi-Field'!$F$84="undrained"),BH301,""))</f>
        <v/>
      </c>
      <c r="EO301" s="409" t="str">
        <f>IF(AND('[1]Multi-Field'!$E$85=[1]Lists!BF301,'[1]Multi-Field'!$F$85="Drained"),BI301,IF(AND('[1]Multi-Field'!$E$85=[1]Lists!BF301,'[1]Multi-Field'!$F$85="undrained"),BH301,""))</f>
        <v/>
      </c>
      <c r="EP301" s="409" t="str">
        <f>IF(AND('[1]Multi-Field'!$E$86=[1]Lists!BF301,'[1]Multi-Field'!$F$86="Drained"),BI301,IF(AND('[1]Multi-Field'!$E$86=[1]Lists!BF301,'[1]Multi-Field'!$F$86="undrained"),BH301,""))</f>
        <v/>
      </c>
      <c r="EQ301" s="409" t="str">
        <f>IF(AND('[1]Multi-Field'!$E$87=[1]Lists!BF301,'[1]Multi-Field'!$F$87="Drained"),BI301,IF(AND('[1]Multi-Field'!$E$87=[1]Lists!BF301,'[1]Multi-Field'!$F$87="undrained"),BH301,""))</f>
        <v/>
      </c>
      <c r="ER301" s="409" t="str">
        <f>IF(AND('[1]Multi-Field'!$E$88=[1]Lists!BF301,'[1]Multi-Field'!$F$88="Drained"),BI301,IF(AND('[1]Multi-Field'!$E$88=[1]Lists!BF301,'[1]Multi-Field'!$F$88="undrained"),BH301,""))</f>
        <v/>
      </c>
      <c r="ES301" s="409" t="str">
        <f>IF(AND('[1]Multi-Field'!$E$89=[1]Lists!BF301,'[1]Multi-Field'!$F$89="Drained"),BI301,IF(AND('[1]Multi-Field'!$E$89=[1]Lists!BF301,'[1]Multi-Field'!$F$89="undrained"),BH301,""))</f>
        <v/>
      </c>
      <c r="ET301" s="409" t="str">
        <f>IF(AND('[1]Multi-Field'!$E$90=[1]Lists!BF301,'[1]Multi-Field'!$F$90="Drained"),BI301,IF(AND('[1]Multi-Field'!$E$90=[1]Lists!BF301,'[1]Multi-Field'!$F$90="undrained"),BH301,""))</f>
        <v/>
      </c>
      <c r="EU301" s="409" t="str">
        <f>IF(AND('[1]Multi-Field'!$E$91=[1]Lists!BF301,'[1]Multi-Field'!$F$91="Drained"),BI301,IF(AND('[1]Multi-Field'!$E$91=[1]Lists!BF301,'[1]Multi-Field'!$F$91="undrained"),BH301,""))</f>
        <v/>
      </c>
      <c r="EV301" s="409" t="str">
        <f>IF(AND('[1]Multi-Field'!$E$92=[1]Lists!BF301,'[1]Multi-Field'!$F$92="Drained"),BI301,IF(AND('[1]Multi-Field'!$E$92=[1]Lists!BF301,'[1]Multi-Field'!$F$92="undrained"),BH301,""))</f>
        <v/>
      </c>
      <c r="EW301" s="409" t="str">
        <f>IF(AND('[1]Multi-Field'!$E$93=[1]Lists!BF301,'[1]Multi-Field'!$F$93="Drained"),BI301,IF(AND('[1]Multi-Field'!$E$93=[1]Lists!BF301,'[1]Multi-Field'!$F$93="undrained"),BH301,""))</f>
        <v/>
      </c>
      <c r="EX301" s="409" t="str">
        <f>IF(AND('[1]Multi-Field'!$E$94=[1]Lists!BF301,'[1]Multi-Field'!$F$94="Drained"),BI301,IF(AND('[1]Multi-Field'!$E$94=[1]Lists!BF301,'[1]Multi-Field'!$F$94="undrained"),BH301,""))</f>
        <v/>
      </c>
      <c r="EY301" s="409" t="str">
        <f>IF(AND('[1]Multi-Field'!$E$95=[1]Lists!BF301,'[1]Multi-Field'!$F$95="Drained"),BI301,IF(AND('[1]Multi-Field'!$E$95=[1]Lists!BF301,'[1]Multi-Field'!$F$95="undrained"),BH301,""))</f>
        <v/>
      </c>
      <c r="EZ301" s="409" t="str">
        <f>IF(AND('[1]Multi-Field'!$E$96=[1]Lists!BF301,'[1]Multi-Field'!$F$96="Drained"),BI301,IF(AND('[1]Multi-Field'!$E$96=[1]Lists!BF301,'[1]Multi-Field'!$F$96="undrained"),BH301,""))</f>
        <v/>
      </c>
      <c r="FA301" s="409" t="str">
        <f>IF(AND('[1]Multi-Field'!$E$97=[1]Lists!BF301,'[1]Multi-Field'!$F$97="Drained"),BI301,IF(AND('[1]Multi-Field'!$E$97=[1]Lists!BF301,'[1]Multi-Field'!$F$97="undrained"),BH301,""))</f>
        <v/>
      </c>
      <c r="FB301" s="409" t="str">
        <f>IF(AND('[1]Multi-Field'!$E$98=[1]Lists!BF301,'[1]Multi-Field'!$F$98="Drained"),BI301,IF(AND('[1]Multi-Field'!$E$98=[1]Lists!BF301,'[1]Multi-Field'!$F$98="undrained"),BH301,""))</f>
        <v/>
      </c>
      <c r="FC301" s="409" t="str">
        <f>IF(AND('[1]Multi-Field'!$E$99=[1]Lists!BF301,'[1]Multi-Field'!$F$99="Drained"),BI301,IF(AND('[1]Multi-Field'!$E$99=[1]Lists!BF301,'[1]Multi-Field'!$F$99="undrained"),BH301,""))</f>
        <v/>
      </c>
      <c r="FD301" s="409" t="str">
        <f>IF(AND('[1]Multi-Field'!$E$100=[1]Lists!BF301,'[1]Multi-Field'!$F$100="Drained"),BI301,IF(AND('[1]Multi-Field'!$E$100=[1]Lists!BF301,'[1]Multi-Field'!$F$100="undrained"),BH301,""))</f>
        <v/>
      </c>
      <c r="FE301" s="409" t="str">
        <f>IF(AND('[1]Multi-Field'!$E$101=[1]Lists!BF301,'[1]Multi-Field'!$F$101="Drained"),BI301,IF(AND('[1]Multi-Field'!$E$101=[1]Lists!BF301,'[1]Multi-Field'!$F$101="undrained"),BH301,""))</f>
        <v/>
      </c>
      <c r="FF301" s="409" t="str">
        <f>IF(AND('[1]Multi-Field'!$E$102=[1]Lists!BF301,'[1]Multi-Field'!$F$102="Drained"),BI301,IF(AND('[1]Multi-Field'!$E$102=[1]Lists!BF301,'[1]Multi-Field'!$F$102="undrained"),BH301,""))</f>
        <v/>
      </c>
      <c r="FG301" s="409" t="str">
        <f>IF(AND('[1]Multi-Field'!$E$103=[1]Lists!BF301,'[1]Multi-Field'!$F$103="Drained"),BI301,IF(AND('[1]Multi-Field'!$E$103=[1]Lists!BF301,'[1]Multi-Field'!$F$103="undrained"),BH301,""))</f>
        <v/>
      </c>
      <c r="FH301" s="409" t="str">
        <f>IF(AND('[1]Multi-Field'!$E$104=[1]Lists!BF301,'[1]Multi-Field'!$F$104="Drained"),BI301,IF(AND('[1]Multi-Field'!$E$104=[1]Lists!BF301,'[1]Multi-Field'!$F$104="undrained"),BH301,""))</f>
        <v/>
      </c>
      <c r="FI301" s="409" t="str">
        <f>IF(AND('[1]Multi-Field'!$E$105=[1]Lists!BF301,'[1]Multi-Field'!$F$105="Drained"),BI301,IF(AND('[1]Multi-Field'!$E$105=[1]Lists!BF301,'[1]Multi-Field'!$F$105="undrained"),BH301,""))</f>
        <v/>
      </c>
      <c r="FJ301" s="409" t="str">
        <f>IF(AND('[1]Multi-Field'!$E$106=[1]Lists!BF301,'[1]Multi-Field'!$F$106="Drained"),BI301,IF(AND('[1]Multi-Field'!$E$106=[1]Lists!BF301,'[1]Multi-Field'!$F$106="undrained"),BH301,""))</f>
        <v/>
      </c>
      <c r="FK301" s="409" t="str">
        <f>IF(AND('[1]Multi-Field'!$E$107=[1]Lists!BF301,'[1]Multi-Field'!$F$107="Drained"),BI301,IF(AND('[1]Multi-Field'!$E$107=[1]Lists!BF301,'[1]Multi-Field'!$F$107="undrained"),BH301,""))</f>
        <v/>
      </c>
      <c r="FL301" s="409" t="str">
        <f>IF(AND('[1]Multi-Field'!$E$108=[1]Lists!BF301,'[1]Multi-Field'!$F$108="Drained"),BI301,IF(AND('[1]Multi-Field'!$E$108=[1]Lists!BF301,'[1]Multi-Field'!$F$108="undrained"),BH301,""))</f>
        <v/>
      </c>
      <c r="FM301" s="409" t="str">
        <f>IF(AND('[1]Multi-Field'!$E$109=[1]Lists!BF301,'[1]Multi-Field'!$F$109="Drained"),BI301,IF(AND('[1]Multi-Field'!$E$109=[1]Lists!BF301,'[1]Multi-Field'!$F$109="undrained"),BH301,""))</f>
        <v/>
      </c>
      <c r="FN301" s="409" t="str">
        <f>IF(AND('[1]Multi-Field'!$E$110=[1]Lists!BF301,'[1]Multi-Field'!$F$110="Drained"),BI301,IF(AND('[1]Multi-Field'!$E$110=[1]Lists!BF301,'[1]Multi-Field'!$F$110="undrained"),BH301,""))</f>
        <v/>
      </c>
      <c r="FO301" s="409" t="str">
        <f>IF(AND('[1]Multi-Field'!$E$111=[1]Lists!BF301,'[1]Multi-Field'!$F$111="Drained"),BI301,IF(AND('[1]Multi-Field'!$E$111=[1]Lists!BF301,'[1]Multi-Field'!$F$111="undrained"),BH301,""))</f>
        <v/>
      </c>
      <c r="FP301" s="409" t="str">
        <f>IF(AND('[1]Multi-Field'!$E$112=[1]Lists!BF301,'[1]Multi-Field'!$F$112="Drained"),BI301,IF(AND('[1]Multi-Field'!$E$112=[1]Lists!BF301,'[1]Multi-Field'!$F$112="undrained"),BH301,""))</f>
        <v/>
      </c>
      <c r="FQ301" s="409" t="str">
        <f>IF(AND('[1]Multi-Field'!$E$113=[1]Lists!BF301,'[1]Multi-Field'!$F$113="Drained"),BI301,IF(AND('[1]Multi-Field'!$E$113=[1]Lists!BF301,'[1]Multi-Field'!$F$113="undrained"),BH301,""))</f>
        <v/>
      </c>
      <c r="FR301" s="409" t="str">
        <f>IF(AND('[1]Multi-Field'!$E$114=[1]Lists!BF301,'[1]Multi-Field'!$F$114="Drained"),BI301,IF(AND('[1]Multi-Field'!$E$114=[1]Lists!BF301,'[1]Multi-Field'!$F$114="undrained"),BH301,""))</f>
        <v/>
      </c>
      <c r="FS301" s="409" t="str">
        <f>IF(AND('[1]Multi-Field'!$E$115=[1]Lists!BF301,'[1]Multi-Field'!$F$115="Drained"),BI301,IF(AND('[1]Multi-Field'!$E$115=[1]Lists!BF301,'[1]Multi-Field'!$F$115="undrained"),BH301,""))</f>
        <v/>
      </c>
      <c r="FT301" s="409" t="str">
        <f>IF(AND('[1]Multi-Field'!$E$116=[1]Lists!BF301,'[1]Multi-Field'!$F$116="Drained"),BI301,IF(AND('[1]Multi-Field'!$E$116=[1]Lists!BF301,'[1]Multi-Field'!$F$116="undrained"),BH301,""))</f>
        <v/>
      </c>
      <c r="FU301" s="409" t="str">
        <f>IF(AND('[1]Multi-Field'!$E$117=[1]Lists!BF301,'[1]Multi-Field'!$F$117="Drained"),BI301,IF(AND('[1]Multi-Field'!$E$117=[1]Lists!BF301,'[1]Multi-Field'!$F$117="undrained"),BH301,""))</f>
        <v/>
      </c>
      <c r="FV301" s="409" t="str">
        <f>IF(AND('[1]Multi-Field'!$E$118=[1]Lists!BF301,'[1]Multi-Field'!$F$118="Drained"),BI301,IF(AND('[1]Multi-Field'!$E$118=[1]Lists!BF301,'[1]Multi-Field'!$F$118="undrained"),BH301,""))</f>
        <v/>
      </c>
      <c r="FW301" s="409" t="str">
        <f>IF(AND('[1]Multi-Field'!$E$119=[1]Lists!BF301,'[1]Multi-Field'!$F$119="Drained"),BI301,IF(AND('[1]Multi-Field'!$E$119=[1]Lists!BF301,'[1]Multi-Field'!$F$119="undrained"),BH301,""))</f>
        <v/>
      </c>
      <c r="FX301" s="409" t="str">
        <f>IF(AND('[1]Multi-Field'!$E$120=[1]Lists!BF301,'[1]Multi-Field'!$F$120="Drained"),BI301,IF(AND('[1]Multi-Field'!$E$120=[1]Lists!BF301,'[1]Multi-Field'!$F$120="undrained"),BH301,""))</f>
        <v/>
      </c>
    </row>
    <row r="302" spans="1:180" ht="13.5" customHeight="1">
      <c r="A302" s="7" t="s">
        <v>388</v>
      </c>
      <c r="B302" s="7"/>
      <c r="C302" s="7"/>
      <c r="D302" s="8">
        <v>50</v>
      </c>
      <c r="E302" s="8">
        <f t="shared" si="46"/>
        <v>55</v>
      </c>
      <c r="F302" s="8">
        <f t="shared" si="47"/>
        <v>60</v>
      </c>
      <c r="G302" s="8">
        <v>65</v>
      </c>
      <c r="H302" s="8">
        <v>90</v>
      </c>
      <c r="I302" s="8">
        <f t="shared" si="50"/>
        <v>103</v>
      </c>
      <c r="J302" s="8">
        <f t="shared" si="51"/>
        <v>117</v>
      </c>
      <c r="K302" s="8">
        <v>130</v>
      </c>
      <c r="L302" s="8">
        <v>60</v>
      </c>
      <c r="M302" s="8">
        <f t="shared" si="48"/>
        <v>83</v>
      </c>
      <c r="N302" s="8">
        <f t="shared" si="49"/>
        <v>107</v>
      </c>
      <c r="O302" s="8">
        <v>130</v>
      </c>
      <c r="P302" s="391">
        <v>277</v>
      </c>
      <c r="Q302" s="394"/>
      <c r="R302" s="395" t="b">
        <f>IF(OR('Multi-Field'!AA279=Lists!$AC$42,'Multi-Field'!AA279=Lists!$AC$43),IF('Multi-Field'!Z279="x",(IF('Multi-Field'!AC279=Lists!$Q$11,Lists!$R$11,IF('Multi-Field'!AC279=Lists!$Q$12,Lists!$R$12,IF('Multi-Field'!AC279=Lists!$Q$13,Lists!$R$13,IF('Multi-Field'!AC279=Lists!$Q$14,Lists!$R$14))))),IF('Multi-Field'!X279="x",(IF('Multi-Field'!AC279=Lists!$Q$11,Lists!$S$11,IF('Multi-Field'!AC279=Lists!$Q$12,Lists!$S$12,IF('Multi-Field'!AC279=Lists!$Q$13,Lists!$S$13,IF('Multi-Field'!AC279=Lists!$Q$14,Lists!$S$14))))),IF('Multi-Field'!V279="x",(IF('Multi-Field'!AC279=Lists!$Q$11,Lists!$T$11,IF('Multi-Field'!AC279=Lists!$Q$12,Lists!$T$12,IF('Multi-Field'!AC279=Lists!$Q$13,Lists!$T$13,IF('Multi-Field'!AC279=Lists!$Q$14,Lists!$T$14))))),0))))</f>
        <v>0</v>
      </c>
      <c r="S302" s="395" t="str">
        <f t="shared" si="52"/>
        <v/>
      </c>
      <c r="T302" s="395"/>
      <c r="U302" s="396"/>
      <c r="AI302" s="384">
        <f>'[1]Multi-Field'!B298</f>
        <v>0</v>
      </c>
      <c r="AJ302" s="387" t="str">
        <f>IF(OR('[1]Multi-Field'!Q142=[1]Lists!$AC$42,'[1]Multi-Field'!Q142=[1]Lists!$AC$43),"x","")</f>
        <v/>
      </c>
      <c r="AK302" s="387" t="str">
        <f>IF(OR('[1]Multi-Field'!Q142=[1]Lists!$AC$6,'[1]Multi-Field'!Q142=$AC$2,'[1]Multi-Field'!Q142=$AC$4),"x","")</f>
        <v/>
      </c>
      <c r="AL302" s="387" t="str">
        <f>IF(OR('[1]Multi-Field'!Q142=[1]Lists!$AC$7,'[1]Multi-Field'!Q142=$AC$3,'[1]Multi-Field'!Q142=$AC$5),"x","")</f>
        <v/>
      </c>
      <c r="AM302" s="387" t="str">
        <f>IF(OR('[1]Multi-Field'!Q142=$AC$23,'[1]Multi-Field'!Q142=$AC$13,'[1]Multi-Field'!Q142=$AC$9,'[1]Multi-Field'!Q142=$AC$19,'[1]Multi-Field'!Q142=$AC$47),"x","")</f>
        <v/>
      </c>
      <c r="AN302" s="387" t="str">
        <f>IF(OR('[1]Multi-Field'!Q142=$AC$24,'[1]Multi-Field'!Q142=$AC$14,'[1]Multi-Field'!Q142=$AC$10,'[1]Multi-Field'!Q142=$AC$22,'[1]Multi-Field'!Q142=$AC$48),"x","")</f>
        <v/>
      </c>
      <c r="AO302" s="387" t="str">
        <f>IF(OR('[1]Multi-Field'!Q142=$AC$21,'[1]Multi-Field'!Q142=$AC$28,'[1]Multi-Field'!Q142=$AC$62,'[1]Multi-Field'!Q142=$AC$102,'[1]Multi-Field'!Q142=$AC$98),"x","")</f>
        <v/>
      </c>
      <c r="AP302" s="387" t="str">
        <f>IF(OR('[1]Multi-Field'!Q142=$AC$25,'[1]Multi-Field'!Q142=$AC$63,'[1]Multi-Field'!Q142=$AC$85,'[1]Multi-Field'!Q142=$AC$87,'[1]Multi-Field'!Q142=$AC$92,'[1]Multi-Field'!Q142=$AC$93),"x","")</f>
        <v/>
      </c>
      <c r="AQ302" s="387" t="str">
        <f>IF(OR('[1]Multi-Field'!Q142=$AC$20,'[1]Multi-Field'!Q142=$AC$27,'[1]Multi-Field'!Q142=$AC$58,'[1]Multi-Field'!Q142=$AC$86,'[1]Multi-Field'!Q142=$AC$103,'[1]Multi-Field'!Q142=$AC$94),"x","")</f>
        <v/>
      </c>
      <c r="AR302" s="387" t="str">
        <f>IF(OR('[1]Multi-Field'!Q142=$AC$35,'[1]Multi-Field'!Q142=$AC$40,'[1]Multi-Field'!Q142=$AC$45,),"x","")</f>
        <v/>
      </c>
      <c r="AS302" s="387" t="str">
        <f>IF(OR('[1]Multi-Field'!Q142=$AC$36,'[1]Multi-Field'!Q142=$AC$41,'[1]Multi-Field'!Q142=$AC$46,),"x","")</f>
        <v/>
      </c>
      <c r="AT302" s="387" t="str">
        <f>IF(OR('[1]Multi-Field'!Q142=$AC$52,'[1]Multi-Field'!Q142=$AC$53,'[1]Multi-Field'!Q142=$AC$54,'[1]Multi-Field'!Q142=$AC$55,'[1]Multi-Field'!Q142=$AC$68,'[1]Multi-Field'!Q142=$AC$69,'[1]Multi-Field'!Q142=$AC$74,'[1]Multi-Field'!Q142=$AC$71,'[1]Multi-Field'!Q142=$AC$70),"x","")</f>
        <v>x</v>
      </c>
      <c r="AU302" s="387" t="str">
        <f>IF('[1]Multi-Field'!Q142=$AC$72,"x","")</f>
        <v/>
      </c>
      <c r="AV302" s="387" t="str">
        <f>IF('[1]Multi-Field'!Q142=$AC$73,"x","")</f>
        <v/>
      </c>
      <c r="AW302" s="387" t="str">
        <f>IF('[1]Multi-Field'!Q142=$AC$83,"x","")</f>
        <v/>
      </c>
      <c r="AX302" s="387" t="str">
        <f>IF('[1]Multi-Field'!Q142=$AC$84,"x","")</f>
        <v/>
      </c>
      <c r="AY302" s="387" t="str">
        <f>IF('[1]Multi-Field'!Q142=$AC$97,"x","")</f>
        <v/>
      </c>
      <c r="AZ302" s="387" t="str">
        <f>IF('[1]Multi-Field'!Q142=$AC$99,"x","")</f>
        <v/>
      </c>
      <c r="BA302" s="387" t="str">
        <f>IF('[1]Multi-Field'!Q142=$AC$104,"x","")</f>
        <v/>
      </c>
      <c r="BB302" s="387" t="str">
        <f>IF('[1]Multi-Field'!Q142=$AC$105,"x","")</f>
        <v/>
      </c>
      <c r="BC302" s="388"/>
      <c r="BF302" s="411" t="s">
        <v>1467</v>
      </c>
      <c r="BG302" s="412">
        <v>6</v>
      </c>
      <c r="BH302" s="412">
        <v>2.5</v>
      </c>
      <c r="BI302" s="412">
        <v>3.5</v>
      </c>
      <c r="BJ302" s="409" t="e">
        <f>IF(AND('[1]Single Field'!#REF!=[1]Lists!BF302,'[1]Single Field'!#REF!="Drained"),"x",IF(AND('[1]Single Field'!#REF!=[1]Lists!BF302,'[1]Single Field'!#REF!="Undrained"),O,""))</f>
        <v>#REF!</v>
      </c>
      <c r="BK302" s="409" t="str">
        <f>IF(AND('[1]Multi-Field'!$E$3=[1]Lists!BF302,'[1]Multi-Field'!$F$3="Drained"),BI302,IF(AND('[1]Multi-Field'!$E$3=BF302,'[1]Multi-Field'!$F$3="undrained"),BH302,""))</f>
        <v/>
      </c>
      <c r="BL302" s="409" t="str">
        <f>IF(AND('[1]Multi-Field'!$E$4=BF302,'[1]Multi-Field'!$F$4="Drained"),BI302,IF(AND('[1]Multi-Field'!$E$4=BF302,'[1]Multi-Field'!$F$4="undrained"),BH302,""))</f>
        <v/>
      </c>
      <c r="BM302" s="409" t="str">
        <f>IF(AND('[1]Multi-Field'!$E$5=BF302,'[1]Multi-Field'!$F$5="Drained"),BI302,IF(AND('[1]Multi-Field'!$E$5=BF302,'[1]Multi-Field'!$F$5="undrained"),BH302,""))</f>
        <v/>
      </c>
      <c r="BN302" s="409" t="str">
        <f>IF(AND('[1]Multi-Field'!$E$6=BF302,'[1]Multi-Field'!$F$6="Drained"),BI302,IF(AND('[1]Multi-Field'!$E$6=BF302,'[1]Multi-Field'!$F$6="undrained"),BH302,""))</f>
        <v/>
      </c>
      <c r="BO302" s="409" t="str">
        <f>IF(AND('[1]Multi-Field'!$E$7=BF302,'[1]Multi-Field'!$F$7="Drained"),BI302,IF(AND('[1]Multi-Field'!$E$7=BF302,'[1]Multi-Field'!$F$7="undrained"),BH302,""))</f>
        <v/>
      </c>
      <c r="BP302" s="409" t="str">
        <f>IF(AND('[1]Multi-Field'!$E$8=BF302,'[1]Multi-Field'!$F$8="Drained"),BI302,IF(AND('[1]Multi-Field'!$E$8=BF302,'[1]Multi-Field'!$F$8="undrained"),BH302,""))</f>
        <v/>
      </c>
      <c r="BQ302" s="409" t="str">
        <f>IF(AND('[1]Multi-Field'!$E$9=BF302,'[1]Multi-Field'!$F$9="Drained"),BI302,IF(AND('[1]Multi-Field'!$E$9=BF302,'[1]Multi-Field'!$F$9="undrained"),BH302,""))</f>
        <v/>
      </c>
      <c r="BR302" s="409" t="str">
        <f>IF(AND('[1]Multi-Field'!$E$10=BF302,'[1]Multi-Field'!$F$10="Drained"),BI302,IF(AND('[1]Multi-Field'!$E$10=BF302,'[1]Multi-Field'!$F$10="undrained"),BH302,""))</f>
        <v/>
      </c>
      <c r="BS302" s="409" t="str">
        <f>IF(AND('[1]Multi-Field'!$E$11=BF302,'[1]Multi-Field'!$F$11="Drained"),BI302,IF(AND('[1]Multi-Field'!$E$11=BF302,'[1]Multi-Field'!$F$11="undrained"),BH302,""))</f>
        <v/>
      </c>
      <c r="BT302" s="409" t="str">
        <f>IF(AND('[1]Multi-Field'!$E$12=BF302,'[1]Multi-Field'!$F$12="Drained"),BI302,IF(AND('[1]Multi-Field'!$E$12=BF302,'[1]Multi-Field'!$F$12="undrained"),BH302,""))</f>
        <v/>
      </c>
      <c r="BU302" s="409" t="str">
        <f>IF(AND('[1]Multi-Field'!$E$13=BF302,'[1]Multi-Field'!$F$13="Drained"),BI302,IF(AND('[1]Multi-Field'!$E$3=BF302,'[1]Multi-Field'!$F$13="undrained"),BH302,""))</f>
        <v/>
      </c>
      <c r="BV302" s="409" t="str">
        <f>IF(AND('[1]Multi-Field'!$E$14=BF302,'[1]Multi-Field'!$F$14="Drained"),BI302,IF(AND('[1]Multi-Field'!$E$14=BF302,'[1]Multi-Field'!$F$14="undrained"),BH302,""))</f>
        <v/>
      </c>
      <c r="BW302" s="409" t="str">
        <f>IF(AND('[1]Multi-Field'!$E$15=BF302,'[1]Multi-Field'!$F$15="Drained"),BI302,IF(AND('[1]Multi-Field'!$E$15=BF302,'[1]Multi-Field'!$F$15="undrained"),BH302,""))</f>
        <v/>
      </c>
      <c r="BX302" s="409" t="str">
        <f>IF(AND('[1]Multi-Field'!$E$16=[1]Lists!BF302,'[1]Multi-Field'!$F$16="Drained"),BI302,IF(AND('[1]Multi-Field'!$E$16=[1]Lists!BF302,'[1]Multi-Field'!$F$16="undrained"),BH302,""))</f>
        <v/>
      </c>
      <c r="BY302" s="409" t="str">
        <f>IF(AND('[1]Multi-Field'!$E$17=[1]Lists!BF302,'[1]Multi-Field'!$F$17="Drained"),BI302,IF(AND('[1]Multi-Field'!$E$17=[1]Lists!BF302,'[1]Multi-Field'!$F$17="undrained"),BH302,""))</f>
        <v/>
      </c>
      <c r="BZ302" s="409" t="str">
        <f>IF(AND('[1]Multi-Field'!$E$18=[1]Lists!BF302,'[1]Multi-Field'!$F$18="Drained"),BI302,IF(AND('[1]Multi-Field'!$E$18=[1]Lists!BF302,'[1]Multi-Field'!$F$18="undrained"),BH302,""))</f>
        <v/>
      </c>
      <c r="CA302" s="409" t="str">
        <f>IF(AND('[1]Multi-Field'!$E$19=[1]Lists!BF302,'[1]Multi-Field'!$F$19="Drained"),BI302,IF(AND('[1]Multi-Field'!$E$19=[1]Lists!BF302,'[1]Multi-Field'!$F$19="undrained"),BH302,""))</f>
        <v/>
      </c>
      <c r="CB302" s="409" t="str">
        <f>IF(AND('[1]Multi-Field'!$E$20=[1]Lists!BF302,'[1]Multi-Field'!$F$20="Drained"),BI302,IF(AND('[1]Multi-Field'!$E$20=[1]Lists!BF302,'[1]Multi-Field'!$F$20="undrained"),BH302,""))</f>
        <v/>
      </c>
      <c r="CC302" s="409" t="str">
        <f>IF(AND('[1]Multi-Field'!$E$21=[1]Lists!BF302,'[1]Multi-Field'!$F$21="Drained"),BI302,IF(AND('[1]Multi-Field'!$E$21=[1]Lists!BF302,'[1]Multi-Field'!$F$21="undrained"),BH302,""))</f>
        <v/>
      </c>
      <c r="CD302" s="409" t="str">
        <f>IF(AND('[1]Multi-Field'!$E$22=[1]Lists!BF302,'[1]Multi-Field'!$F$22="Drained"),BI302,IF(AND('[1]Multi-Field'!$E$22=[1]Lists!BF302,'[1]Multi-Field'!$F$22="undrained"),BH302,""))</f>
        <v/>
      </c>
      <c r="CE302" s="409" t="str">
        <f>IF(AND('[1]Multi-Field'!$E$23=[1]Lists!BF302,'[1]Multi-Field'!$F$23="Drained"),BI302,IF(AND('[1]Multi-Field'!$E$23=[1]Lists!BF302,'[1]Multi-Field'!$F$23="undrained"),BH302,""))</f>
        <v/>
      </c>
      <c r="CF302" s="409" t="str">
        <f>IF(AND('[1]Multi-Field'!$E$24=[1]Lists!BF302,'[1]Multi-Field'!$F$24="Drained"),BI302,IF(AND('[1]Multi-Field'!$E$24=[1]Lists!BF302,'[1]Multi-Field'!$F$24="undrained"),BH302,""))</f>
        <v/>
      </c>
      <c r="CG302" s="409" t="str">
        <f>IF(AND('[1]Multi-Field'!$E$25=[1]Lists!BF302,'[1]Multi-Field'!$F$25="Drained"),BI302,IF(AND('[1]Multi-Field'!$E$25=[1]Lists!BF302,'[1]Multi-Field'!$F$25="undrained"),BH302,""))</f>
        <v/>
      </c>
      <c r="CH302" s="409" t="str">
        <f>IF(AND('[1]Multi-Field'!$E$26=[1]Lists!BF302,'[1]Multi-Field'!$F$26="Drained"),BI302,IF(AND('[1]Multi-Field'!$E$26=[1]Lists!BF302,'[1]Multi-Field'!$F$26="undrained"),BH302,""))</f>
        <v/>
      </c>
      <c r="CI302" s="409" t="str">
        <f>IF(AND('[1]Multi-Field'!$E$27=[1]Lists!BF302,'[1]Multi-Field'!$F$27="Drained"),BI302,IF(AND('[1]Multi-Field'!$E$27=[1]Lists!BF302,'[1]Multi-Field'!$F$27="undrained"),BH302,""))</f>
        <v/>
      </c>
      <c r="CJ302" s="409" t="str">
        <f>IF(AND('[1]Multi-Field'!$E$28=[1]Lists!BF302,'[1]Multi-Field'!$F$28="Drained"),BI302,IF(AND('[1]Multi-Field'!$E$28=[1]Lists!BF302,'[1]Multi-Field'!$F$28="undrained"),BH302,""))</f>
        <v/>
      </c>
      <c r="CK302" s="409" t="str">
        <f>IF(AND('[1]Multi-Field'!$E$29=[1]Lists!BF302,'[1]Multi-Field'!$F$29="Drained"),BI302,IF(AND('[1]Multi-Field'!$E$29=[1]Lists!BF302,'[1]Multi-Field'!$F$29="undrained"),BH302,""))</f>
        <v/>
      </c>
      <c r="CL302" s="409" t="str">
        <f>IF(AND('[1]Multi-Field'!$E$30=[1]Lists!BF302,'[1]Multi-Field'!$F$30="Drained"),BI302,IF(AND('[1]Multi-Field'!$E$30=[1]Lists!BF302,'[1]Multi-Field'!$F$30="undrained"),BH302,""))</f>
        <v/>
      </c>
      <c r="CM302" s="409" t="str">
        <f>IF(AND('[1]Multi-Field'!$E$31=[1]Lists!BF302,'[1]Multi-Field'!$F$31="Drained"),BI302,IF(AND('[1]Multi-Field'!$E$31=[1]Lists!BF302,'[1]Multi-Field'!$F$31="undrained"),BH302,""))</f>
        <v/>
      </c>
      <c r="CN302" s="409" t="str">
        <f>IF(AND('[1]Multi-Field'!$E$32=[1]Lists!BF302,'[1]Multi-Field'!$F$32="Drained"),BI302,IF(AND('[1]Multi-Field'!$E$32=[1]Lists!BF302,'[1]Multi-Field'!$F$32="undrained"),BH302,""))</f>
        <v/>
      </c>
      <c r="CO302" s="409" t="str">
        <f>IF(AND('[1]Multi-Field'!$E$33=[1]Lists!BF302,'[1]Multi-Field'!$F$33="Drained"),BI302,IF(AND('[1]Multi-Field'!$E$33=[1]Lists!BF302,'[1]Multi-Field'!$F$33="undrained"),BH302,""))</f>
        <v/>
      </c>
      <c r="CP302" s="409" t="str">
        <f>IF(AND('[1]Multi-Field'!$E$34=[1]Lists!BF302,'[1]Multi-Field'!$F$34="Drained"),BI302,IF(AND('[1]Multi-Field'!$E$34=[1]Lists!BF302,'[1]Multi-Field'!$F$34="undrained"),BH302,""))</f>
        <v/>
      </c>
      <c r="CQ302" s="409" t="str">
        <f>IF(AND('[1]Multi-Field'!$E$35=[1]Lists!BF302,'[1]Multi-Field'!$F$35="Drained"),BI302,IF(AND('[1]Multi-Field'!$E$35=[1]Lists!BF302,'[1]Multi-Field'!$F$35="undrained"),BH302,""))</f>
        <v/>
      </c>
      <c r="CR302" s="409" t="str">
        <f>IF(AND('[1]Multi-Field'!$E$36=[1]Lists!BF302,'[1]Multi-Field'!$F$36="Drained"),BI302,IF(AND('[1]Multi-Field'!$E$36=[1]Lists!BF302,'[1]Multi-Field'!$F$36="undrained"),BH302,""))</f>
        <v/>
      </c>
      <c r="CS302" s="409" t="str">
        <f>IF(AND('[1]Multi-Field'!$E$37=[1]Lists!BF302,'[1]Multi-Field'!$F$37="Drained"),BI302,IF(AND('[1]Multi-Field'!$E$37=[1]Lists!BF302,'[1]Multi-Field'!$F$37="undrained"),BH302,""))</f>
        <v/>
      </c>
      <c r="CT302" s="409" t="str">
        <f>IF(AND('[1]Multi-Field'!$E$38=[1]Lists!BF302,'[1]Multi-Field'!$F$38="Drained"),BI302,IF(AND('[1]Multi-Field'!$E$38=[1]Lists!BF302,'[1]Multi-Field'!$F$38="undrained"),BH302,""))</f>
        <v/>
      </c>
      <c r="CU302" s="409" t="str">
        <f>IF(AND('[1]Multi-Field'!$E$39=[1]Lists!BF302,'[1]Multi-Field'!$F$39="Drained"),BI302,IF(AND('[1]Multi-Field'!$E$39=[1]Lists!BF302,'[1]Multi-Field'!$F$39="undrained"),BH302,""))</f>
        <v/>
      </c>
      <c r="CV302" s="409" t="str">
        <f>IF(AND('[1]Multi-Field'!$E$40=[1]Lists!BF302,'[1]Multi-Field'!$F$40="Drained"),BI302,IF(AND('[1]Multi-Field'!$E$40=[1]Lists!BF302,'[1]Multi-Field'!$F$40="undrained"),BH302,""))</f>
        <v/>
      </c>
      <c r="CW302" s="409" t="str">
        <f>IF(AND('[1]Multi-Field'!$E$41=[1]Lists!BF302,'[1]Multi-Field'!$F$40="Drained"),BI302,IF(AND('[1]Multi-Field'!$E$40=[1]Lists!BF302,'[1]Multi-Field'!$F$40="undrained"),BH302,""))</f>
        <v/>
      </c>
      <c r="CX302" s="409" t="str">
        <f>IF(AND('[1]Multi-Field'!$E$42=[1]Lists!BF302,'[1]Multi-Field'!$F$42="Drained"),BI302,IF(AND('[1]Multi-Field'!$E$42=[1]Lists!BF302,'[1]Multi-Field'!$F$42="undrained"),BH302,""))</f>
        <v/>
      </c>
      <c r="CY302" s="409" t="str">
        <f>IF(AND('[1]Multi-Field'!$E$43=[1]Lists!BF302,'[1]Multi-Field'!$F$43="Drained"),BI302,IF(AND('[1]Multi-Field'!$E$43=[1]Lists!BF302,'[1]Multi-Field'!$F$43="undrained"),BH302,""))</f>
        <v/>
      </c>
      <c r="CZ302" s="409" t="str">
        <f>IF(AND('[1]Multi-Field'!$E$44=[1]Lists!BF302,'[1]Multi-Field'!$F$44="Drained"),BI302,IF(AND('[1]Multi-Field'!$E$44=[1]Lists!BF302,'[1]Multi-Field'!$F$44="undrained"),BH302,""))</f>
        <v/>
      </c>
      <c r="DA302" s="409" t="str">
        <f>IF(AND('[1]Multi-Field'!$E$45=[1]Lists!BF302,'[1]Multi-Field'!$F$45="Drained"),BI302,IF(AND('[1]Multi-Field'!$E$45=[1]Lists!BF302,'[1]Multi-Field'!$F$45="undrained"),BH302,""))</f>
        <v/>
      </c>
      <c r="DB302" s="409" t="str">
        <f>IF(AND('[1]Multi-Field'!$E$46=[1]Lists!BF302,'[1]Multi-Field'!$F$46="Drained"),BI302,IF(AND('[1]Multi-Field'!$E$46=[1]Lists!BF302,'[1]Multi-Field'!$F$46="undrained"),BH302,""))</f>
        <v/>
      </c>
      <c r="DC302" s="409" t="str">
        <f>IF(AND('[1]Multi-Field'!$E$47=[1]Lists!BF302,'[1]Multi-Field'!$F$47="Drained"),BI302,IF(AND('[1]Multi-Field'!$E$47=[1]Lists!BF302,'[1]Multi-Field'!$F$47="undrained"),BH302,""))</f>
        <v/>
      </c>
      <c r="DD302" s="409" t="str">
        <f>IF(AND('[1]Multi-Field'!$E$48=[1]Lists!BF302,'[1]Multi-Field'!$F$48="Drained"),BI302,IF(AND('[1]Multi-Field'!$E$48=[1]Lists!BF302,'[1]Multi-Field'!$F$48="undrained"),BH302,""))</f>
        <v/>
      </c>
      <c r="DE302" s="409" t="str">
        <f>IF(AND('[1]Multi-Field'!$E$49=[1]Lists!BF302,'[1]Multi-Field'!$F$49="Drained"),BI302,IF(AND('[1]Multi-Field'!$E$49=[1]Lists!BF302,'[1]Multi-Field'!$F$9="undrained"),BH302,""))</f>
        <v/>
      </c>
      <c r="DF302" s="409" t="str">
        <f>IF(AND('[1]Multi-Field'!$E$50=[1]Lists!BF302,'[1]Multi-Field'!$F$50="Drained"),BI302,IF(AND('[1]Multi-Field'!$E$50=[1]Lists!BF302,'[1]Multi-Field'!$F$50="undrained"),BH302,""))</f>
        <v/>
      </c>
      <c r="DG302" s="409" t="str">
        <f>IF(AND('[1]Multi-Field'!$E$51=[1]Lists!BF302,'[1]Multi-Field'!$F$51="Drained"),BI302,IF(AND('[1]Multi-Field'!$E$51=[1]Lists!BF302,'[1]Multi-Field'!$F$51="undrained"),BH302,""))</f>
        <v/>
      </c>
      <c r="DH302" s="409" t="str">
        <f>IF(AND('[1]Multi-Field'!$E$52=[1]Lists!BF302,'[1]Multi-Field'!$F$52="Drained"),BI302,IF(AND('[1]Multi-Field'!$E$52=[1]Lists!BF302,'[1]Multi-Field'!$F$52="undrained"),BH302,""))</f>
        <v/>
      </c>
      <c r="DI302" s="409" t="str">
        <f>IF(AND('[1]Multi-Field'!$E$53=[1]Lists!BF302,'[1]Multi-Field'!$F$53="Drained"),BI302,IF(AND('[1]Multi-Field'!$E$53=[1]Lists!BF302,'[1]Multi-Field'!$F$53="undrained"),BH302,""))</f>
        <v/>
      </c>
      <c r="DJ302" s="409" t="str">
        <f>IF(AND('[1]Multi-Field'!$E$54=[1]Lists!BF302,'[1]Multi-Field'!$F$54="Drained"),BI302,IF(AND('[1]Multi-Field'!$E$54=[1]Lists!BF302,'[1]Multi-Field'!$F$54="undrained"),BH302,""))</f>
        <v/>
      </c>
      <c r="DK302" s="409" t="str">
        <f>IF(AND('[1]Multi-Field'!$E$55=[1]Lists!BF302,'[1]Multi-Field'!$F$55="Drained"),BI302,IF(AND('[1]Multi-Field'!$E$55=[1]Lists!BF302,'[1]Multi-Field'!$F$55="undrained"),BH302,""))</f>
        <v/>
      </c>
      <c r="DL302" s="409" t="str">
        <f>IF(AND('[1]Multi-Field'!$E$56=[1]Lists!BF302,'[1]Multi-Field'!$F$56="Drained"),BI302,IF(AND('[1]Multi-Field'!$E$56=[1]Lists!BF302,'[1]Multi-Field'!$F$56="undrained"),BH302,""))</f>
        <v/>
      </c>
      <c r="DM302" s="409" t="str">
        <f>IF(AND('[1]Multi-Field'!$E$57=[1]Lists!BF302,'[1]Multi-Field'!$F$57="Drained"),BI302,IF(AND('[1]Multi-Field'!$E$57=[1]Lists!BF302,'[1]Multi-Field'!$F$57="undrained"),BH302,""))</f>
        <v/>
      </c>
      <c r="DN302" s="409" t="str">
        <f>IF(AND('[1]Multi-Field'!$E$58=[1]Lists!BF302,'[1]Multi-Field'!$F$58="Drained"),BI302,IF(AND('[1]Multi-Field'!$E$58=[1]Lists!BF302,'[1]Multi-Field'!$F$58="undrained"),BH302,""))</f>
        <v/>
      </c>
      <c r="DO302" s="409" t="str">
        <f>IF(AND('[1]Multi-Field'!$E$59=[1]Lists!BF302,'[1]Multi-Field'!$F$59="Drained"),BI302,IF(AND('[1]Multi-Field'!$E$59=[1]Lists!BF302,'[1]Multi-Field'!$F$59="undrained"),BH302,""))</f>
        <v/>
      </c>
      <c r="DP302" s="409" t="str">
        <f>IF(AND('[1]Multi-Field'!$E$60=[1]Lists!BF302,'[1]Multi-Field'!$F$60="Drained"),BI302,IF(AND('[1]Multi-Field'!$E$60=[1]Lists!BF302,'[1]Multi-Field'!$F$60="undrained"),BH302,""))</f>
        <v/>
      </c>
      <c r="DQ302" s="409" t="str">
        <f>IF(AND('[1]Multi-Field'!$E$61=[1]Lists!BF302,'[1]Multi-Field'!$F$61="Drained"),BI302,IF(AND('[1]Multi-Field'!$E$61=[1]Lists!BF302,'[1]Multi-Field'!$F$61="undrained"),BH302,""))</f>
        <v/>
      </c>
      <c r="DR302" s="409" t="str">
        <f>IF(AND('[1]Multi-Field'!$E$62=[1]Lists!BF302,'[1]Multi-Field'!$F$62="Drained"),BI302,IF(AND('[1]Multi-Field'!$E$62=[1]Lists!BF302,'[1]Multi-Field'!$F$62="undrained"),BH302,""))</f>
        <v/>
      </c>
      <c r="DS302" s="409" t="str">
        <f>IF(AND('[1]Multi-Field'!$E$63=[1]Lists!BF302,'[1]Multi-Field'!$F$63="Drained"),BI302,IF(AND('[1]Multi-Field'!$E$63=[1]Lists!BF302,'[1]Multi-Field'!$F$63="undrained"),BH302,""))</f>
        <v/>
      </c>
      <c r="DT302" s="409" t="str">
        <f>IF(AND('[1]Multi-Field'!$E$64=[1]Lists!BF302,'[1]Multi-Field'!$F$64="Drained"),BI302,IF(AND('[1]Multi-Field'!$E$64=[1]Lists!BF302,'[1]Multi-Field'!$F$64="undrained"),BH302,""))</f>
        <v/>
      </c>
      <c r="DU302" s="409" t="str">
        <f>IF(AND('[1]Multi-Field'!$E$65=[1]Lists!BF302,'[1]Multi-Field'!$F$65="Drained"),BI302,IF(AND('[1]Multi-Field'!$E$65=[1]Lists!BF302,'[1]Multi-Field'!$F$65="undrained"),BH302,""))</f>
        <v/>
      </c>
      <c r="DV302" s="409" t="str">
        <f>IF(AND('[1]Multi-Field'!$E$66=[1]Lists!BF302,'[1]Multi-Field'!$F$66="Drained"),BI302,IF(AND('[1]Multi-Field'!$E$66=[1]Lists!BF302,'[1]Multi-Field'!$F$66="undrained"),BH302,""))</f>
        <v/>
      </c>
      <c r="DW302" s="409" t="str">
        <f>IF(AND('[1]Multi-Field'!$E$67=[1]Lists!BF302,'[1]Multi-Field'!$F$67="Drained"),BI302,IF(AND('[1]Multi-Field'!$E$67=[1]Lists!BF302,'[1]Multi-Field'!$F$67="undrained"),BH302,""))</f>
        <v/>
      </c>
      <c r="DX302" s="409" t="str">
        <f>IF(AND('[1]Multi-Field'!$E$68=[1]Lists!BF302,'[1]Multi-Field'!$F$68="Drained"),BI302,IF(AND('[1]Multi-Field'!$E$68=[1]Lists!BF302,'[1]Multi-Field'!$F$68="undrained"),BH302,""))</f>
        <v/>
      </c>
      <c r="DY302" s="409" t="str">
        <f>IF(AND('[1]Multi-Field'!$E$69=[1]Lists!BF302,'[1]Multi-Field'!$F$69="Drained"),BI302,IF(AND('[1]Multi-Field'!$E$69=[1]Lists!BF302,'[1]Multi-Field'!$F$69="undrained"),BH302,""))</f>
        <v/>
      </c>
      <c r="DZ302" s="409" t="str">
        <f>IF(AND('[1]Multi-Field'!$E$70=[1]Lists!BF302,'[1]Multi-Field'!$F$70="Drained"),BI302,IF(AND('[1]Multi-Field'!$E$70=[1]Lists!BF302,'[1]Multi-Field'!$F$70="undrained"),BH302,""))</f>
        <v/>
      </c>
      <c r="EA302" s="409" t="str">
        <f>IF(AND('[1]Multi-Field'!$E$71=[1]Lists!BF302,'[1]Multi-Field'!$F$71="Drained"),BI302,IF(AND('[1]Multi-Field'!$E$71=[1]Lists!BF302,'[1]Multi-Field'!$F$71="undrained"),BH302,""))</f>
        <v/>
      </c>
      <c r="EB302" s="409" t="str">
        <f>IF(AND('[1]Multi-Field'!$E$72=[1]Lists!BF302,'[1]Multi-Field'!$F$72="Drained"),BI302,IF(AND('[1]Multi-Field'!$E$72=[1]Lists!BF302,'[1]Multi-Field'!$F$72="undrained"),BH302,""))</f>
        <v/>
      </c>
      <c r="EC302" s="409" t="str">
        <f>IF(AND('[1]Multi-Field'!$E$73=[1]Lists!BF302,'[1]Multi-Field'!$F$73="Drained"),BI302,IF(AND('[1]Multi-Field'!$E$73=[1]Lists!BF302,'[1]Multi-Field'!$F$73="undrained"),BH302,""))</f>
        <v/>
      </c>
      <c r="ED302" s="409" t="str">
        <f>IF(AND('[1]Multi-Field'!$E$74=[1]Lists!BF302,'[1]Multi-Field'!$F$74="Drained"),BI302,IF(AND('[1]Multi-Field'!$E$74=[1]Lists!BF302,'[1]Multi-Field'!$F$74="undrained"),BH302,""))</f>
        <v/>
      </c>
      <c r="EE302" s="409" t="str">
        <f>IF(AND('[1]Multi-Field'!$E$75=[1]Lists!BF302,'[1]Multi-Field'!$F$75="Drained"),BI302,IF(AND('[1]Multi-Field'!$E$75=[1]Lists!BF302,'[1]Multi-Field'!$F$75="undrained"),BH302,""))</f>
        <v/>
      </c>
      <c r="EF302" s="409" t="str">
        <f>IF(AND('[1]Multi-Field'!$E$76=[1]Lists!BF302,'[1]Multi-Field'!$F$76="Drained"),BI302,IF(AND('[1]Multi-Field'!$E$76=[1]Lists!BF302,'[1]Multi-Field'!$F$6="undrained"),BH302,""))</f>
        <v/>
      </c>
      <c r="EG302" s="409" t="str">
        <f>IF(AND('[1]Multi-Field'!$E$77=[1]Lists!BF302,'[1]Multi-Field'!$F$77="Drained"),BI302,IF(AND('[1]Multi-Field'!$E$77=[1]Lists!BF302,'[1]Multi-Field'!$F$77="undrained"),BH302,""))</f>
        <v/>
      </c>
      <c r="EH302" s="409" t="str">
        <f>IF(AND('[1]Multi-Field'!$E$78=[1]Lists!BF302,'[1]Multi-Field'!$F$78="Drained"),BI302,IF(AND('[1]Multi-Field'!$E$78=[1]Lists!BF302,'[1]Multi-Field'!$F$78="undrained"),BH302,""))</f>
        <v/>
      </c>
      <c r="EI302" s="409" t="str">
        <f>IF(AND('[1]Multi-Field'!$E$79=[1]Lists!BF302,'[1]Multi-Field'!$F$79="Drained"),BI302,IF(AND('[1]Multi-Field'!$E$79=[1]Lists!BF302,'[1]Multi-Field'!$F$79="undrained"),BH302,""))</f>
        <v/>
      </c>
      <c r="EJ302" s="409" t="str">
        <f>IF(AND('[1]Multi-Field'!$E$80=[1]Lists!BF302,'[1]Multi-Field'!$F$80="Drained"),BI302,IF(AND('[1]Multi-Field'!$E$80=[1]Lists!BF302,'[1]Multi-Field'!$F$80="undrained"),BH302,""))</f>
        <v/>
      </c>
      <c r="EK302" s="409" t="str">
        <f>IF(AND('[1]Multi-Field'!$E$81=[1]Lists!BF302,'[1]Multi-Field'!$F$81="Drained"),BI302,IF(AND('[1]Multi-Field'!$E$81=[1]Lists!BF302,'[1]Multi-Field'!$F$81="undrained"),BH302,""))</f>
        <v/>
      </c>
      <c r="EL302" s="409" t="str">
        <f>IF(AND('[1]Multi-Field'!$E$82=[1]Lists!BF302,'[1]Multi-Field'!$F$82="Drained"),BI302,IF(AND('[1]Multi-Field'!$E$82=[1]Lists!BF302,'[1]Multi-Field'!$F$82="undrained"),BH302,""))</f>
        <v/>
      </c>
      <c r="EM302" s="409" t="str">
        <f>IF(AND('[1]Multi-Field'!$E$83=[1]Lists!BF302,'[1]Multi-Field'!$F$83="Drained"),BI302,IF(AND('[1]Multi-Field'!$E$83=[1]Lists!BF302,'[1]Multi-Field'!$F$83="undrained"),BH302,""))</f>
        <v/>
      </c>
      <c r="EN302" s="409" t="str">
        <f>IF(AND('[1]Multi-Field'!$E$84=[1]Lists!BF302,'[1]Multi-Field'!$F$84="Drained"),BI302,IF(AND('[1]Multi-Field'!$E$84=[1]Lists!BF302,'[1]Multi-Field'!$F$84="undrained"),BH302,""))</f>
        <v/>
      </c>
      <c r="EO302" s="409" t="str">
        <f>IF(AND('[1]Multi-Field'!$E$85=[1]Lists!BF302,'[1]Multi-Field'!$F$85="Drained"),BI302,IF(AND('[1]Multi-Field'!$E$85=[1]Lists!BF302,'[1]Multi-Field'!$F$85="undrained"),BH302,""))</f>
        <v/>
      </c>
      <c r="EP302" s="409" t="str">
        <f>IF(AND('[1]Multi-Field'!$E$86=[1]Lists!BF302,'[1]Multi-Field'!$F$86="Drained"),BI302,IF(AND('[1]Multi-Field'!$E$86=[1]Lists!BF302,'[1]Multi-Field'!$F$86="undrained"),BH302,""))</f>
        <v/>
      </c>
      <c r="EQ302" s="409" t="str">
        <f>IF(AND('[1]Multi-Field'!$E$87=[1]Lists!BF302,'[1]Multi-Field'!$F$87="Drained"),BI302,IF(AND('[1]Multi-Field'!$E$87=[1]Lists!BF302,'[1]Multi-Field'!$F$87="undrained"),BH302,""))</f>
        <v/>
      </c>
      <c r="ER302" s="409" t="str">
        <f>IF(AND('[1]Multi-Field'!$E$88=[1]Lists!BF302,'[1]Multi-Field'!$F$88="Drained"),BI302,IF(AND('[1]Multi-Field'!$E$88=[1]Lists!BF302,'[1]Multi-Field'!$F$88="undrained"),BH302,""))</f>
        <v/>
      </c>
      <c r="ES302" s="409" t="str">
        <f>IF(AND('[1]Multi-Field'!$E$89=[1]Lists!BF302,'[1]Multi-Field'!$F$89="Drained"),BI302,IF(AND('[1]Multi-Field'!$E$89=[1]Lists!BF302,'[1]Multi-Field'!$F$89="undrained"),BH302,""))</f>
        <v/>
      </c>
      <c r="ET302" s="409" t="str">
        <f>IF(AND('[1]Multi-Field'!$E$90=[1]Lists!BF302,'[1]Multi-Field'!$F$90="Drained"),BI302,IF(AND('[1]Multi-Field'!$E$90=[1]Lists!BF302,'[1]Multi-Field'!$F$90="undrained"),BH302,""))</f>
        <v/>
      </c>
      <c r="EU302" s="409" t="str">
        <f>IF(AND('[1]Multi-Field'!$E$91=[1]Lists!BF302,'[1]Multi-Field'!$F$91="Drained"),BI302,IF(AND('[1]Multi-Field'!$E$91=[1]Lists!BF302,'[1]Multi-Field'!$F$91="undrained"),BH302,""))</f>
        <v/>
      </c>
      <c r="EV302" s="409" t="str">
        <f>IF(AND('[1]Multi-Field'!$E$92=[1]Lists!BF302,'[1]Multi-Field'!$F$92="Drained"),BI302,IF(AND('[1]Multi-Field'!$E$92=[1]Lists!BF302,'[1]Multi-Field'!$F$92="undrained"),BH302,""))</f>
        <v/>
      </c>
      <c r="EW302" s="409" t="str">
        <f>IF(AND('[1]Multi-Field'!$E$93=[1]Lists!BF302,'[1]Multi-Field'!$F$93="Drained"),BI302,IF(AND('[1]Multi-Field'!$E$93=[1]Lists!BF302,'[1]Multi-Field'!$F$93="undrained"),BH302,""))</f>
        <v/>
      </c>
      <c r="EX302" s="409" t="str">
        <f>IF(AND('[1]Multi-Field'!$E$94=[1]Lists!BF302,'[1]Multi-Field'!$F$94="Drained"),BI302,IF(AND('[1]Multi-Field'!$E$94=[1]Lists!BF302,'[1]Multi-Field'!$F$94="undrained"),BH302,""))</f>
        <v/>
      </c>
      <c r="EY302" s="409" t="str">
        <f>IF(AND('[1]Multi-Field'!$E$95=[1]Lists!BF302,'[1]Multi-Field'!$F$95="Drained"),BI302,IF(AND('[1]Multi-Field'!$E$95=[1]Lists!BF302,'[1]Multi-Field'!$F$95="undrained"),BH302,""))</f>
        <v/>
      </c>
      <c r="EZ302" s="409" t="str">
        <f>IF(AND('[1]Multi-Field'!$E$96=[1]Lists!BF302,'[1]Multi-Field'!$F$96="Drained"),BI302,IF(AND('[1]Multi-Field'!$E$96=[1]Lists!BF302,'[1]Multi-Field'!$F$96="undrained"),BH302,""))</f>
        <v/>
      </c>
      <c r="FA302" s="409" t="str">
        <f>IF(AND('[1]Multi-Field'!$E$97=[1]Lists!BF302,'[1]Multi-Field'!$F$97="Drained"),BI302,IF(AND('[1]Multi-Field'!$E$97=[1]Lists!BF302,'[1]Multi-Field'!$F$97="undrained"),BH302,""))</f>
        <v/>
      </c>
      <c r="FB302" s="409" t="str">
        <f>IF(AND('[1]Multi-Field'!$E$98=[1]Lists!BF302,'[1]Multi-Field'!$F$98="Drained"),BI302,IF(AND('[1]Multi-Field'!$E$98=[1]Lists!BF302,'[1]Multi-Field'!$F$98="undrained"),BH302,""))</f>
        <v/>
      </c>
      <c r="FC302" s="409" t="str">
        <f>IF(AND('[1]Multi-Field'!$E$99=[1]Lists!BF302,'[1]Multi-Field'!$F$99="Drained"),BI302,IF(AND('[1]Multi-Field'!$E$99=[1]Lists!BF302,'[1]Multi-Field'!$F$99="undrained"),BH302,""))</f>
        <v/>
      </c>
      <c r="FD302" s="409" t="str">
        <f>IF(AND('[1]Multi-Field'!$E$100=[1]Lists!BF302,'[1]Multi-Field'!$F$100="Drained"),BI302,IF(AND('[1]Multi-Field'!$E$100=[1]Lists!BF302,'[1]Multi-Field'!$F$100="undrained"),BH302,""))</f>
        <v/>
      </c>
      <c r="FE302" s="409" t="str">
        <f>IF(AND('[1]Multi-Field'!$E$101=[1]Lists!BF302,'[1]Multi-Field'!$F$101="Drained"),BI302,IF(AND('[1]Multi-Field'!$E$101=[1]Lists!BF302,'[1]Multi-Field'!$F$101="undrained"),BH302,""))</f>
        <v/>
      </c>
      <c r="FF302" s="409" t="str">
        <f>IF(AND('[1]Multi-Field'!$E$102=[1]Lists!BF302,'[1]Multi-Field'!$F$102="Drained"),BI302,IF(AND('[1]Multi-Field'!$E$102=[1]Lists!BF302,'[1]Multi-Field'!$F$102="undrained"),BH302,""))</f>
        <v/>
      </c>
      <c r="FG302" s="409" t="str">
        <f>IF(AND('[1]Multi-Field'!$E$103=[1]Lists!BF302,'[1]Multi-Field'!$F$103="Drained"),BI302,IF(AND('[1]Multi-Field'!$E$103=[1]Lists!BF302,'[1]Multi-Field'!$F$103="undrained"),BH302,""))</f>
        <v/>
      </c>
      <c r="FH302" s="409" t="str">
        <f>IF(AND('[1]Multi-Field'!$E$104=[1]Lists!BF302,'[1]Multi-Field'!$F$104="Drained"),BI302,IF(AND('[1]Multi-Field'!$E$104=[1]Lists!BF302,'[1]Multi-Field'!$F$104="undrained"),BH302,""))</f>
        <v/>
      </c>
      <c r="FI302" s="409" t="str">
        <f>IF(AND('[1]Multi-Field'!$E$105=[1]Lists!BF302,'[1]Multi-Field'!$F$105="Drained"),BI302,IF(AND('[1]Multi-Field'!$E$105=[1]Lists!BF302,'[1]Multi-Field'!$F$105="undrained"),BH302,""))</f>
        <v/>
      </c>
      <c r="FJ302" s="409" t="str">
        <f>IF(AND('[1]Multi-Field'!$E$106=[1]Lists!BF302,'[1]Multi-Field'!$F$106="Drained"),BI302,IF(AND('[1]Multi-Field'!$E$106=[1]Lists!BF302,'[1]Multi-Field'!$F$106="undrained"),BH302,""))</f>
        <v/>
      </c>
      <c r="FK302" s="409" t="str">
        <f>IF(AND('[1]Multi-Field'!$E$107=[1]Lists!BF302,'[1]Multi-Field'!$F$107="Drained"),BI302,IF(AND('[1]Multi-Field'!$E$107=[1]Lists!BF302,'[1]Multi-Field'!$F$107="undrained"),BH302,""))</f>
        <v/>
      </c>
      <c r="FL302" s="409" t="str">
        <f>IF(AND('[1]Multi-Field'!$E$108=[1]Lists!BF302,'[1]Multi-Field'!$F$108="Drained"),BI302,IF(AND('[1]Multi-Field'!$E$108=[1]Lists!BF302,'[1]Multi-Field'!$F$108="undrained"),BH302,""))</f>
        <v/>
      </c>
      <c r="FM302" s="409" t="str">
        <f>IF(AND('[1]Multi-Field'!$E$109=[1]Lists!BF302,'[1]Multi-Field'!$F$109="Drained"),BI302,IF(AND('[1]Multi-Field'!$E$109=[1]Lists!BF302,'[1]Multi-Field'!$F$109="undrained"),BH302,""))</f>
        <v/>
      </c>
      <c r="FN302" s="409" t="str">
        <f>IF(AND('[1]Multi-Field'!$E$110=[1]Lists!BF302,'[1]Multi-Field'!$F$110="Drained"),BI302,IF(AND('[1]Multi-Field'!$E$110=[1]Lists!BF302,'[1]Multi-Field'!$F$110="undrained"),BH302,""))</f>
        <v/>
      </c>
      <c r="FO302" s="409" t="str">
        <f>IF(AND('[1]Multi-Field'!$E$111=[1]Lists!BF302,'[1]Multi-Field'!$F$111="Drained"),BI302,IF(AND('[1]Multi-Field'!$E$111=[1]Lists!BF302,'[1]Multi-Field'!$F$111="undrained"),BH302,""))</f>
        <v/>
      </c>
      <c r="FP302" s="409" t="str">
        <f>IF(AND('[1]Multi-Field'!$E$112=[1]Lists!BF302,'[1]Multi-Field'!$F$112="Drained"),BI302,IF(AND('[1]Multi-Field'!$E$112=[1]Lists!BF302,'[1]Multi-Field'!$F$112="undrained"),BH302,""))</f>
        <v/>
      </c>
      <c r="FQ302" s="409" t="str">
        <f>IF(AND('[1]Multi-Field'!$E$113=[1]Lists!BF302,'[1]Multi-Field'!$F$113="Drained"),BI302,IF(AND('[1]Multi-Field'!$E$113=[1]Lists!BF302,'[1]Multi-Field'!$F$113="undrained"),BH302,""))</f>
        <v/>
      </c>
      <c r="FR302" s="409" t="str">
        <f>IF(AND('[1]Multi-Field'!$E$114=[1]Lists!BF302,'[1]Multi-Field'!$F$114="Drained"),BI302,IF(AND('[1]Multi-Field'!$E$114=[1]Lists!BF302,'[1]Multi-Field'!$F$114="undrained"),BH302,""))</f>
        <v/>
      </c>
      <c r="FS302" s="409" t="str">
        <f>IF(AND('[1]Multi-Field'!$E$115=[1]Lists!BF302,'[1]Multi-Field'!$F$115="Drained"),BI302,IF(AND('[1]Multi-Field'!$E$115=[1]Lists!BF302,'[1]Multi-Field'!$F$115="undrained"),BH302,""))</f>
        <v/>
      </c>
      <c r="FT302" s="409" t="str">
        <f>IF(AND('[1]Multi-Field'!$E$116=[1]Lists!BF302,'[1]Multi-Field'!$F$116="Drained"),BI302,IF(AND('[1]Multi-Field'!$E$116=[1]Lists!BF302,'[1]Multi-Field'!$F$116="undrained"),BH302,""))</f>
        <v/>
      </c>
      <c r="FU302" s="409" t="str">
        <f>IF(AND('[1]Multi-Field'!$E$117=[1]Lists!BF302,'[1]Multi-Field'!$F$117="Drained"),BI302,IF(AND('[1]Multi-Field'!$E$117=[1]Lists!BF302,'[1]Multi-Field'!$F$117="undrained"),BH302,""))</f>
        <v/>
      </c>
      <c r="FV302" s="409" t="str">
        <f>IF(AND('[1]Multi-Field'!$E$118=[1]Lists!BF302,'[1]Multi-Field'!$F$118="Drained"),BI302,IF(AND('[1]Multi-Field'!$E$118=[1]Lists!BF302,'[1]Multi-Field'!$F$118="undrained"),BH302,""))</f>
        <v/>
      </c>
      <c r="FW302" s="409" t="str">
        <f>IF(AND('[1]Multi-Field'!$E$119=[1]Lists!BF302,'[1]Multi-Field'!$F$119="Drained"),BI302,IF(AND('[1]Multi-Field'!$E$119=[1]Lists!BF302,'[1]Multi-Field'!$F$119="undrained"),BH302,""))</f>
        <v/>
      </c>
      <c r="FX302" s="409" t="str">
        <f>IF(AND('[1]Multi-Field'!$E$120=[1]Lists!BF302,'[1]Multi-Field'!$F$120="Drained"),BI302,IF(AND('[1]Multi-Field'!$E$120=[1]Lists!BF302,'[1]Multi-Field'!$F$120="undrained"),BH302,""))</f>
        <v/>
      </c>
    </row>
    <row r="303" spans="1:180" ht="13.5" customHeight="1">
      <c r="A303" s="7" t="s">
        <v>389</v>
      </c>
      <c r="B303" s="7"/>
      <c r="C303" s="7"/>
      <c r="D303" s="8">
        <v>70</v>
      </c>
      <c r="E303" s="8">
        <f t="shared" si="46"/>
        <v>70</v>
      </c>
      <c r="F303" s="8">
        <f t="shared" si="47"/>
        <v>70</v>
      </c>
      <c r="G303" s="8">
        <v>70</v>
      </c>
      <c r="H303" s="8">
        <v>80</v>
      </c>
      <c r="I303" s="8">
        <f t="shared" si="50"/>
        <v>80</v>
      </c>
      <c r="J303" s="8">
        <f t="shared" si="51"/>
        <v>80</v>
      </c>
      <c r="K303" s="8">
        <v>80</v>
      </c>
      <c r="L303" s="8">
        <v>135</v>
      </c>
      <c r="M303" s="8">
        <f t="shared" si="48"/>
        <v>135</v>
      </c>
      <c r="N303" s="8">
        <f t="shared" si="49"/>
        <v>135</v>
      </c>
      <c r="O303" s="8">
        <v>135</v>
      </c>
      <c r="P303" s="391">
        <v>278</v>
      </c>
      <c r="Q303" s="394"/>
      <c r="R303" s="395" t="b">
        <f>IF(OR('Multi-Field'!AA280=Lists!$AC$42,'Multi-Field'!AA280=Lists!$AC$43),IF('Multi-Field'!Z280="x",(IF('Multi-Field'!AC280=Lists!$Q$11,Lists!$R$11,IF('Multi-Field'!AC280=Lists!$Q$12,Lists!$R$12,IF('Multi-Field'!AC280=Lists!$Q$13,Lists!$R$13,IF('Multi-Field'!AC280=Lists!$Q$14,Lists!$R$14))))),IF('Multi-Field'!X280="x",(IF('Multi-Field'!AC280=Lists!$Q$11,Lists!$S$11,IF('Multi-Field'!AC280=Lists!$Q$12,Lists!$S$12,IF('Multi-Field'!AC280=Lists!$Q$13,Lists!$S$13,IF('Multi-Field'!AC280=Lists!$Q$14,Lists!$S$14))))),IF('Multi-Field'!V280="x",(IF('Multi-Field'!AC280=Lists!$Q$11,Lists!$T$11,IF('Multi-Field'!AC280=Lists!$Q$12,Lists!$T$12,IF('Multi-Field'!AC280=Lists!$Q$13,Lists!$T$13,IF('Multi-Field'!AC280=Lists!$Q$14,Lists!$T$14))))),0))))</f>
        <v>0</v>
      </c>
      <c r="S303" s="395" t="str">
        <f t="shared" si="52"/>
        <v/>
      </c>
      <c r="T303" s="395"/>
      <c r="U303" s="396"/>
      <c r="AI303" s="384">
        <f>'[1]Multi-Field'!B299</f>
        <v>0</v>
      </c>
      <c r="AJ303" s="387" t="str">
        <f>IF(OR('[1]Multi-Field'!Q143=[1]Lists!$AC$42,'[1]Multi-Field'!Q143=[1]Lists!$AC$43),"x","")</f>
        <v/>
      </c>
      <c r="AK303" s="387" t="str">
        <f>IF(OR('[1]Multi-Field'!Q143=[1]Lists!$AC$6,'[1]Multi-Field'!Q143=$AC$2,'[1]Multi-Field'!Q143=$AC$4),"x","")</f>
        <v/>
      </c>
      <c r="AL303" s="387" t="str">
        <f>IF(OR('[1]Multi-Field'!Q143=[1]Lists!$AC$7,'[1]Multi-Field'!Q143=$AC$3,'[1]Multi-Field'!Q143=$AC$5),"x","")</f>
        <v/>
      </c>
      <c r="AM303" s="387" t="str">
        <f>IF(OR('[1]Multi-Field'!Q143=$AC$23,'[1]Multi-Field'!Q143=$AC$13,'[1]Multi-Field'!Q143=$AC$9,'[1]Multi-Field'!Q143=$AC$19,'[1]Multi-Field'!Q143=$AC$47),"x","")</f>
        <v/>
      </c>
      <c r="AN303" s="387" t="str">
        <f>IF(OR('[1]Multi-Field'!Q143=$AC$24,'[1]Multi-Field'!Q143=$AC$14,'[1]Multi-Field'!Q143=$AC$10,'[1]Multi-Field'!Q143=$AC$22,'[1]Multi-Field'!Q143=$AC$48),"x","")</f>
        <v/>
      </c>
      <c r="AO303" s="387" t="str">
        <f>IF(OR('[1]Multi-Field'!Q143=$AC$21,'[1]Multi-Field'!Q143=$AC$28,'[1]Multi-Field'!Q143=$AC$62,'[1]Multi-Field'!Q143=$AC$102,'[1]Multi-Field'!Q143=$AC$98),"x","")</f>
        <v/>
      </c>
      <c r="AP303" s="387" t="str">
        <f>IF(OR('[1]Multi-Field'!Q143=$AC$25,'[1]Multi-Field'!Q143=$AC$63,'[1]Multi-Field'!Q143=$AC$85,'[1]Multi-Field'!Q143=$AC$87,'[1]Multi-Field'!Q143=$AC$92,'[1]Multi-Field'!Q143=$AC$93),"x","")</f>
        <v/>
      </c>
      <c r="AQ303" s="387" t="str">
        <f>IF(OR('[1]Multi-Field'!Q143=$AC$20,'[1]Multi-Field'!Q143=$AC$27,'[1]Multi-Field'!Q143=$AC$58,'[1]Multi-Field'!Q143=$AC$86,'[1]Multi-Field'!Q143=$AC$103,'[1]Multi-Field'!Q143=$AC$94),"x","")</f>
        <v/>
      </c>
      <c r="AR303" s="387" t="str">
        <f>IF(OR('[1]Multi-Field'!Q143=$AC$35,'[1]Multi-Field'!Q143=$AC$40,'[1]Multi-Field'!Q143=$AC$45,),"x","")</f>
        <v/>
      </c>
      <c r="AS303" s="387" t="str">
        <f>IF(OR('[1]Multi-Field'!Q143=$AC$36,'[1]Multi-Field'!Q143=$AC$41,'[1]Multi-Field'!Q143=$AC$46,),"x","")</f>
        <v/>
      </c>
      <c r="AT303" s="387" t="str">
        <f>IF(OR('[1]Multi-Field'!Q143=$AC$52,'[1]Multi-Field'!Q143=$AC$53,'[1]Multi-Field'!Q143=$AC$54,'[1]Multi-Field'!Q143=$AC$55,'[1]Multi-Field'!Q143=$AC$68,'[1]Multi-Field'!Q143=$AC$69,'[1]Multi-Field'!Q143=$AC$74,'[1]Multi-Field'!Q143=$AC$71,'[1]Multi-Field'!Q143=$AC$70),"x","")</f>
        <v>x</v>
      </c>
      <c r="AU303" s="387" t="str">
        <f>IF('[1]Multi-Field'!Q143=$AC$72,"x","")</f>
        <v/>
      </c>
      <c r="AV303" s="387" t="str">
        <f>IF('[1]Multi-Field'!Q143=$AC$73,"x","")</f>
        <v/>
      </c>
      <c r="AW303" s="387" t="str">
        <f>IF('[1]Multi-Field'!Q143=$AC$83,"x","")</f>
        <v/>
      </c>
      <c r="AX303" s="387" t="str">
        <f>IF('[1]Multi-Field'!Q143=$AC$84,"x","")</f>
        <v/>
      </c>
      <c r="AY303" s="387" t="str">
        <f>IF('[1]Multi-Field'!Q143=$AC$97,"x","")</f>
        <v/>
      </c>
      <c r="AZ303" s="387" t="str">
        <f>IF('[1]Multi-Field'!Q143=$AC$99,"x","")</f>
        <v/>
      </c>
      <c r="BA303" s="387" t="str">
        <f>IF('[1]Multi-Field'!Q143=$AC$104,"x","")</f>
        <v/>
      </c>
      <c r="BB303" s="387" t="str">
        <f>IF('[1]Multi-Field'!Q143=$AC$105,"x","")</f>
        <v/>
      </c>
      <c r="BC303" s="388"/>
      <c r="BF303" s="411" t="s">
        <v>1468</v>
      </c>
      <c r="BG303" s="412">
        <v>2</v>
      </c>
      <c r="BH303" s="412">
        <v>5</v>
      </c>
      <c r="BI303" s="412">
        <v>5.5</v>
      </c>
      <c r="BJ303" s="409" t="e">
        <f>IF(AND('[1]Single Field'!#REF!=[1]Lists!BF303,'[1]Single Field'!#REF!="Drained"),"x",IF(AND('[1]Single Field'!#REF!=[1]Lists!BF303,'[1]Single Field'!#REF!="Undrained"),O,""))</f>
        <v>#REF!</v>
      </c>
      <c r="BK303" s="409" t="str">
        <f>IF(AND('[1]Multi-Field'!$E$3=[1]Lists!BF303,'[1]Multi-Field'!$F$3="Drained"),BI303,IF(AND('[1]Multi-Field'!$E$3=BF303,'[1]Multi-Field'!$F$3="undrained"),BH303,""))</f>
        <v/>
      </c>
      <c r="BL303" s="409" t="str">
        <f>IF(AND('[1]Multi-Field'!$E$4=BF303,'[1]Multi-Field'!$F$4="Drained"),BI303,IF(AND('[1]Multi-Field'!$E$4=BF303,'[1]Multi-Field'!$F$4="undrained"),BH303,""))</f>
        <v/>
      </c>
      <c r="BM303" s="409" t="str">
        <f>IF(AND('[1]Multi-Field'!$E$5=BF303,'[1]Multi-Field'!$F$5="Drained"),BI303,IF(AND('[1]Multi-Field'!$E$5=BF303,'[1]Multi-Field'!$F$5="undrained"),BH303,""))</f>
        <v/>
      </c>
      <c r="BN303" s="409" t="str">
        <f>IF(AND('[1]Multi-Field'!$E$6=BF303,'[1]Multi-Field'!$F$6="Drained"),BI303,IF(AND('[1]Multi-Field'!$E$6=BF303,'[1]Multi-Field'!$F$6="undrained"),BH303,""))</f>
        <v/>
      </c>
      <c r="BO303" s="409" t="str">
        <f>IF(AND('[1]Multi-Field'!$E$7=BF303,'[1]Multi-Field'!$F$7="Drained"),BI303,IF(AND('[1]Multi-Field'!$E$7=BF303,'[1]Multi-Field'!$F$7="undrained"),BH303,""))</f>
        <v/>
      </c>
      <c r="BP303" s="409" t="str">
        <f>IF(AND('[1]Multi-Field'!$E$8=BF303,'[1]Multi-Field'!$F$8="Drained"),BI303,IF(AND('[1]Multi-Field'!$E$8=BF303,'[1]Multi-Field'!$F$8="undrained"),BH303,""))</f>
        <v/>
      </c>
      <c r="BQ303" s="409" t="str">
        <f>IF(AND('[1]Multi-Field'!$E$9=BF303,'[1]Multi-Field'!$F$9="Drained"),BI303,IF(AND('[1]Multi-Field'!$E$9=BF303,'[1]Multi-Field'!$F$9="undrained"),BH303,""))</f>
        <v/>
      </c>
      <c r="BR303" s="409" t="str">
        <f>IF(AND('[1]Multi-Field'!$E$10=BF303,'[1]Multi-Field'!$F$10="Drained"),BI303,IF(AND('[1]Multi-Field'!$E$10=BF303,'[1]Multi-Field'!$F$10="undrained"),BH303,""))</f>
        <v/>
      </c>
      <c r="BS303" s="409" t="str">
        <f>IF(AND('[1]Multi-Field'!$E$11=BF303,'[1]Multi-Field'!$F$11="Drained"),BI303,IF(AND('[1]Multi-Field'!$E$11=BF303,'[1]Multi-Field'!$F$11="undrained"),BH303,""))</f>
        <v/>
      </c>
      <c r="BT303" s="409" t="str">
        <f>IF(AND('[1]Multi-Field'!$E$12=BF303,'[1]Multi-Field'!$F$12="Drained"),BI303,IF(AND('[1]Multi-Field'!$E$12=BF303,'[1]Multi-Field'!$F$12="undrained"),BH303,""))</f>
        <v/>
      </c>
      <c r="BU303" s="409" t="str">
        <f>IF(AND('[1]Multi-Field'!$E$13=BF303,'[1]Multi-Field'!$F$13="Drained"),BI303,IF(AND('[1]Multi-Field'!$E$3=BF303,'[1]Multi-Field'!$F$13="undrained"),BH303,""))</f>
        <v/>
      </c>
      <c r="BV303" s="409" t="str">
        <f>IF(AND('[1]Multi-Field'!$E$14=BF303,'[1]Multi-Field'!$F$14="Drained"),BI303,IF(AND('[1]Multi-Field'!$E$14=BF303,'[1]Multi-Field'!$F$14="undrained"),BH303,""))</f>
        <v/>
      </c>
      <c r="BW303" s="409" t="str">
        <f>IF(AND('[1]Multi-Field'!$E$15=BF303,'[1]Multi-Field'!$F$15="Drained"),BI303,IF(AND('[1]Multi-Field'!$E$15=BF303,'[1]Multi-Field'!$F$15="undrained"),BH303,""))</f>
        <v/>
      </c>
      <c r="BX303" s="409" t="str">
        <f>IF(AND('[1]Multi-Field'!$E$16=[1]Lists!BF303,'[1]Multi-Field'!$F$16="Drained"),BI303,IF(AND('[1]Multi-Field'!$E$16=[1]Lists!BF303,'[1]Multi-Field'!$F$16="undrained"),BH303,""))</f>
        <v/>
      </c>
      <c r="BY303" s="409" t="str">
        <f>IF(AND('[1]Multi-Field'!$E$17=[1]Lists!BF303,'[1]Multi-Field'!$F$17="Drained"),BI303,IF(AND('[1]Multi-Field'!$E$17=[1]Lists!BF303,'[1]Multi-Field'!$F$17="undrained"),BH303,""))</f>
        <v/>
      </c>
      <c r="BZ303" s="409" t="str">
        <f>IF(AND('[1]Multi-Field'!$E$18=[1]Lists!BF303,'[1]Multi-Field'!$F$18="Drained"),BI303,IF(AND('[1]Multi-Field'!$E$18=[1]Lists!BF303,'[1]Multi-Field'!$F$18="undrained"),BH303,""))</f>
        <v/>
      </c>
      <c r="CA303" s="409" t="str">
        <f>IF(AND('[1]Multi-Field'!$E$19=[1]Lists!BF303,'[1]Multi-Field'!$F$19="Drained"),BI303,IF(AND('[1]Multi-Field'!$E$19=[1]Lists!BF303,'[1]Multi-Field'!$F$19="undrained"),BH303,""))</f>
        <v/>
      </c>
      <c r="CB303" s="409" t="str">
        <f>IF(AND('[1]Multi-Field'!$E$20=[1]Lists!BF303,'[1]Multi-Field'!$F$20="Drained"),BI303,IF(AND('[1]Multi-Field'!$E$20=[1]Lists!BF303,'[1]Multi-Field'!$F$20="undrained"),BH303,""))</f>
        <v/>
      </c>
      <c r="CC303" s="409" t="str">
        <f>IF(AND('[1]Multi-Field'!$E$21=[1]Lists!BF303,'[1]Multi-Field'!$F$21="Drained"),BI303,IF(AND('[1]Multi-Field'!$E$21=[1]Lists!BF303,'[1]Multi-Field'!$F$21="undrained"),BH303,""))</f>
        <v/>
      </c>
      <c r="CD303" s="409" t="str">
        <f>IF(AND('[1]Multi-Field'!$E$22=[1]Lists!BF303,'[1]Multi-Field'!$F$22="Drained"),BI303,IF(AND('[1]Multi-Field'!$E$22=[1]Lists!BF303,'[1]Multi-Field'!$F$22="undrained"),BH303,""))</f>
        <v/>
      </c>
      <c r="CE303" s="409" t="str">
        <f>IF(AND('[1]Multi-Field'!$E$23=[1]Lists!BF303,'[1]Multi-Field'!$F$23="Drained"),BI303,IF(AND('[1]Multi-Field'!$E$23=[1]Lists!BF303,'[1]Multi-Field'!$F$23="undrained"),BH303,""))</f>
        <v/>
      </c>
      <c r="CF303" s="409" t="str">
        <f>IF(AND('[1]Multi-Field'!$E$24=[1]Lists!BF303,'[1]Multi-Field'!$F$24="Drained"),BI303,IF(AND('[1]Multi-Field'!$E$24=[1]Lists!BF303,'[1]Multi-Field'!$F$24="undrained"),BH303,""))</f>
        <v/>
      </c>
      <c r="CG303" s="409" t="str">
        <f>IF(AND('[1]Multi-Field'!$E$25=[1]Lists!BF303,'[1]Multi-Field'!$F$25="Drained"),BI303,IF(AND('[1]Multi-Field'!$E$25=[1]Lists!BF303,'[1]Multi-Field'!$F$25="undrained"),BH303,""))</f>
        <v/>
      </c>
      <c r="CH303" s="409" t="str">
        <f>IF(AND('[1]Multi-Field'!$E$26=[1]Lists!BF303,'[1]Multi-Field'!$F$26="Drained"),BI303,IF(AND('[1]Multi-Field'!$E$26=[1]Lists!BF303,'[1]Multi-Field'!$F$26="undrained"),BH303,""))</f>
        <v/>
      </c>
      <c r="CI303" s="409" t="str">
        <f>IF(AND('[1]Multi-Field'!$E$27=[1]Lists!BF303,'[1]Multi-Field'!$F$27="Drained"),BI303,IF(AND('[1]Multi-Field'!$E$27=[1]Lists!BF303,'[1]Multi-Field'!$F$27="undrained"),BH303,""))</f>
        <v/>
      </c>
      <c r="CJ303" s="409" t="str">
        <f>IF(AND('[1]Multi-Field'!$E$28=[1]Lists!BF303,'[1]Multi-Field'!$F$28="Drained"),BI303,IF(AND('[1]Multi-Field'!$E$28=[1]Lists!BF303,'[1]Multi-Field'!$F$28="undrained"),BH303,""))</f>
        <v/>
      </c>
      <c r="CK303" s="409" t="str">
        <f>IF(AND('[1]Multi-Field'!$E$29=[1]Lists!BF303,'[1]Multi-Field'!$F$29="Drained"),BI303,IF(AND('[1]Multi-Field'!$E$29=[1]Lists!BF303,'[1]Multi-Field'!$F$29="undrained"),BH303,""))</f>
        <v/>
      </c>
      <c r="CL303" s="409" t="str">
        <f>IF(AND('[1]Multi-Field'!$E$30=[1]Lists!BF303,'[1]Multi-Field'!$F$30="Drained"),BI303,IF(AND('[1]Multi-Field'!$E$30=[1]Lists!BF303,'[1]Multi-Field'!$F$30="undrained"),BH303,""))</f>
        <v/>
      </c>
      <c r="CM303" s="409" t="str">
        <f>IF(AND('[1]Multi-Field'!$E$31=[1]Lists!BF303,'[1]Multi-Field'!$F$31="Drained"),BI303,IF(AND('[1]Multi-Field'!$E$31=[1]Lists!BF303,'[1]Multi-Field'!$F$31="undrained"),BH303,""))</f>
        <v/>
      </c>
      <c r="CN303" s="409" t="str">
        <f>IF(AND('[1]Multi-Field'!$E$32=[1]Lists!BF303,'[1]Multi-Field'!$F$32="Drained"),BI303,IF(AND('[1]Multi-Field'!$E$32=[1]Lists!BF303,'[1]Multi-Field'!$F$32="undrained"),BH303,""))</f>
        <v/>
      </c>
      <c r="CO303" s="409" t="str">
        <f>IF(AND('[1]Multi-Field'!$E$33=[1]Lists!BF303,'[1]Multi-Field'!$F$33="Drained"),BI303,IF(AND('[1]Multi-Field'!$E$33=[1]Lists!BF303,'[1]Multi-Field'!$F$33="undrained"),BH303,""))</f>
        <v/>
      </c>
      <c r="CP303" s="409" t="str">
        <f>IF(AND('[1]Multi-Field'!$E$34=[1]Lists!BF303,'[1]Multi-Field'!$F$34="Drained"),BI303,IF(AND('[1]Multi-Field'!$E$34=[1]Lists!BF303,'[1]Multi-Field'!$F$34="undrained"),BH303,""))</f>
        <v/>
      </c>
      <c r="CQ303" s="409" t="str">
        <f>IF(AND('[1]Multi-Field'!$E$35=[1]Lists!BF303,'[1]Multi-Field'!$F$35="Drained"),BI303,IF(AND('[1]Multi-Field'!$E$35=[1]Lists!BF303,'[1]Multi-Field'!$F$35="undrained"),BH303,""))</f>
        <v/>
      </c>
      <c r="CR303" s="409" t="str">
        <f>IF(AND('[1]Multi-Field'!$E$36=[1]Lists!BF303,'[1]Multi-Field'!$F$36="Drained"),BI303,IF(AND('[1]Multi-Field'!$E$36=[1]Lists!BF303,'[1]Multi-Field'!$F$36="undrained"),BH303,""))</f>
        <v/>
      </c>
      <c r="CS303" s="409" t="str">
        <f>IF(AND('[1]Multi-Field'!$E$37=[1]Lists!BF303,'[1]Multi-Field'!$F$37="Drained"),BI303,IF(AND('[1]Multi-Field'!$E$37=[1]Lists!BF303,'[1]Multi-Field'!$F$37="undrained"),BH303,""))</f>
        <v/>
      </c>
      <c r="CT303" s="409" t="str">
        <f>IF(AND('[1]Multi-Field'!$E$38=[1]Lists!BF303,'[1]Multi-Field'!$F$38="Drained"),BI303,IF(AND('[1]Multi-Field'!$E$38=[1]Lists!BF303,'[1]Multi-Field'!$F$38="undrained"),BH303,""))</f>
        <v/>
      </c>
      <c r="CU303" s="409" t="str">
        <f>IF(AND('[1]Multi-Field'!$E$39=[1]Lists!BF303,'[1]Multi-Field'!$F$39="Drained"),BI303,IF(AND('[1]Multi-Field'!$E$39=[1]Lists!BF303,'[1]Multi-Field'!$F$39="undrained"),BH303,""))</f>
        <v/>
      </c>
      <c r="CV303" s="409" t="str">
        <f>IF(AND('[1]Multi-Field'!$E$40=[1]Lists!BF303,'[1]Multi-Field'!$F$40="Drained"),BI303,IF(AND('[1]Multi-Field'!$E$40=[1]Lists!BF303,'[1]Multi-Field'!$F$40="undrained"),BH303,""))</f>
        <v/>
      </c>
      <c r="CW303" s="409" t="str">
        <f>IF(AND('[1]Multi-Field'!$E$41=[1]Lists!BF303,'[1]Multi-Field'!$F$40="Drained"),BI303,IF(AND('[1]Multi-Field'!$E$40=[1]Lists!BF303,'[1]Multi-Field'!$F$40="undrained"),BH303,""))</f>
        <v/>
      </c>
      <c r="CX303" s="409" t="str">
        <f>IF(AND('[1]Multi-Field'!$E$42=[1]Lists!BF303,'[1]Multi-Field'!$F$42="Drained"),BI303,IF(AND('[1]Multi-Field'!$E$42=[1]Lists!BF303,'[1]Multi-Field'!$F$42="undrained"),BH303,""))</f>
        <v/>
      </c>
      <c r="CY303" s="409" t="str">
        <f>IF(AND('[1]Multi-Field'!$E$43=[1]Lists!BF303,'[1]Multi-Field'!$F$43="Drained"),BI303,IF(AND('[1]Multi-Field'!$E$43=[1]Lists!BF303,'[1]Multi-Field'!$F$43="undrained"),BH303,""))</f>
        <v/>
      </c>
      <c r="CZ303" s="409" t="str">
        <f>IF(AND('[1]Multi-Field'!$E$44=[1]Lists!BF303,'[1]Multi-Field'!$F$44="Drained"),BI303,IF(AND('[1]Multi-Field'!$E$44=[1]Lists!BF303,'[1]Multi-Field'!$F$44="undrained"),BH303,""))</f>
        <v/>
      </c>
      <c r="DA303" s="409" t="str">
        <f>IF(AND('[1]Multi-Field'!$E$45=[1]Lists!BF303,'[1]Multi-Field'!$F$45="Drained"),BI303,IF(AND('[1]Multi-Field'!$E$45=[1]Lists!BF303,'[1]Multi-Field'!$F$45="undrained"),BH303,""))</f>
        <v/>
      </c>
      <c r="DB303" s="409" t="str">
        <f>IF(AND('[1]Multi-Field'!$E$46=[1]Lists!BF303,'[1]Multi-Field'!$F$46="Drained"),BI303,IF(AND('[1]Multi-Field'!$E$46=[1]Lists!BF303,'[1]Multi-Field'!$F$46="undrained"),BH303,""))</f>
        <v/>
      </c>
      <c r="DC303" s="409" t="str">
        <f>IF(AND('[1]Multi-Field'!$E$47=[1]Lists!BF303,'[1]Multi-Field'!$F$47="Drained"),BI303,IF(AND('[1]Multi-Field'!$E$47=[1]Lists!BF303,'[1]Multi-Field'!$F$47="undrained"),BH303,""))</f>
        <v/>
      </c>
      <c r="DD303" s="409" t="str">
        <f>IF(AND('[1]Multi-Field'!$E$48=[1]Lists!BF303,'[1]Multi-Field'!$F$48="Drained"),BI303,IF(AND('[1]Multi-Field'!$E$48=[1]Lists!BF303,'[1]Multi-Field'!$F$48="undrained"),BH303,""))</f>
        <v/>
      </c>
      <c r="DE303" s="409" t="str">
        <f>IF(AND('[1]Multi-Field'!$E$49=[1]Lists!BF303,'[1]Multi-Field'!$F$49="Drained"),BI303,IF(AND('[1]Multi-Field'!$E$49=[1]Lists!BF303,'[1]Multi-Field'!$F$9="undrained"),BH303,""))</f>
        <v/>
      </c>
      <c r="DF303" s="409" t="str">
        <f>IF(AND('[1]Multi-Field'!$E$50=[1]Lists!BF303,'[1]Multi-Field'!$F$50="Drained"),BI303,IF(AND('[1]Multi-Field'!$E$50=[1]Lists!BF303,'[1]Multi-Field'!$F$50="undrained"),BH303,""))</f>
        <v/>
      </c>
      <c r="DG303" s="409" t="str">
        <f>IF(AND('[1]Multi-Field'!$E$51=[1]Lists!BF303,'[1]Multi-Field'!$F$51="Drained"),BI303,IF(AND('[1]Multi-Field'!$E$51=[1]Lists!BF303,'[1]Multi-Field'!$F$51="undrained"),BH303,""))</f>
        <v/>
      </c>
      <c r="DH303" s="409" t="str">
        <f>IF(AND('[1]Multi-Field'!$E$52=[1]Lists!BF303,'[1]Multi-Field'!$F$52="Drained"),BI303,IF(AND('[1]Multi-Field'!$E$52=[1]Lists!BF303,'[1]Multi-Field'!$F$52="undrained"),BH303,""))</f>
        <v/>
      </c>
      <c r="DI303" s="409" t="str">
        <f>IF(AND('[1]Multi-Field'!$E$53=[1]Lists!BF303,'[1]Multi-Field'!$F$53="Drained"),BI303,IF(AND('[1]Multi-Field'!$E$53=[1]Lists!BF303,'[1]Multi-Field'!$F$53="undrained"),BH303,""))</f>
        <v/>
      </c>
      <c r="DJ303" s="409" t="str">
        <f>IF(AND('[1]Multi-Field'!$E$54=[1]Lists!BF303,'[1]Multi-Field'!$F$54="Drained"),BI303,IF(AND('[1]Multi-Field'!$E$54=[1]Lists!BF303,'[1]Multi-Field'!$F$54="undrained"),BH303,""))</f>
        <v/>
      </c>
      <c r="DK303" s="409" t="str">
        <f>IF(AND('[1]Multi-Field'!$E$55=[1]Lists!BF303,'[1]Multi-Field'!$F$55="Drained"),BI303,IF(AND('[1]Multi-Field'!$E$55=[1]Lists!BF303,'[1]Multi-Field'!$F$55="undrained"),BH303,""))</f>
        <v/>
      </c>
      <c r="DL303" s="409" t="str">
        <f>IF(AND('[1]Multi-Field'!$E$56=[1]Lists!BF303,'[1]Multi-Field'!$F$56="Drained"),BI303,IF(AND('[1]Multi-Field'!$E$56=[1]Lists!BF303,'[1]Multi-Field'!$F$56="undrained"),BH303,""))</f>
        <v/>
      </c>
      <c r="DM303" s="409" t="str">
        <f>IF(AND('[1]Multi-Field'!$E$57=[1]Lists!BF303,'[1]Multi-Field'!$F$57="Drained"),BI303,IF(AND('[1]Multi-Field'!$E$57=[1]Lists!BF303,'[1]Multi-Field'!$F$57="undrained"),BH303,""))</f>
        <v/>
      </c>
      <c r="DN303" s="409" t="str">
        <f>IF(AND('[1]Multi-Field'!$E$58=[1]Lists!BF303,'[1]Multi-Field'!$F$58="Drained"),BI303,IF(AND('[1]Multi-Field'!$E$58=[1]Lists!BF303,'[1]Multi-Field'!$F$58="undrained"),BH303,""))</f>
        <v/>
      </c>
      <c r="DO303" s="409" t="str">
        <f>IF(AND('[1]Multi-Field'!$E$59=[1]Lists!BF303,'[1]Multi-Field'!$F$59="Drained"),BI303,IF(AND('[1]Multi-Field'!$E$59=[1]Lists!BF303,'[1]Multi-Field'!$F$59="undrained"),BH303,""))</f>
        <v/>
      </c>
      <c r="DP303" s="409" t="str">
        <f>IF(AND('[1]Multi-Field'!$E$60=[1]Lists!BF303,'[1]Multi-Field'!$F$60="Drained"),BI303,IF(AND('[1]Multi-Field'!$E$60=[1]Lists!BF303,'[1]Multi-Field'!$F$60="undrained"),BH303,""))</f>
        <v/>
      </c>
      <c r="DQ303" s="409" t="str">
        <f>IF(AND('[1]Multi-Field'!$E$61=[1]Lists!BF303,'[1]Multi-Field'!$F$61="Drained"),BI303,IF(AND('[1]Multi-Field'!$E$61=[1]Lists!BF303,'[1]Multi-Field'!$F$61="undrained"),BH303,""))</f>
        <v/>
      </c>
      <c r="DR303" s="409" t="str">
        <f>IF(AND('[1]Multi-Field'!$E$62=[1]Lists!BF303,'[1]Multi-Field'!$F$62="Drained"),BI303,IF(AND('[1]Multi-Field'!$E$62=[1]Lists!BF303,'[1]Multi-Field'!$F$62="undrained"),BH303,""))</f>
        <v/>
      </c>
      <c r="DS303" s="409" t="str">
        <f>IF(AND('[1]Multi-Field'!$E$63=[1]Lists!BF303,'[1]Multi-Field'!$F$63="Drained"),BI303,IF(AND('[1]Multi-Field'!$E$63=[1]Lists!BF303,'[1]Multi-Field'!$F$63="undrained"),BH303,""))</f>
        <v/>
      </c>
      <c r="DT303" s="409" t="str">
        <f>IF(AND('[1]Multi-Field'!$E$64=[1]Lists!BF303,'[1]Multi-Field'!$F$64="Drained"),BI303,IF(AND('[1]Multi-Field'!$E$64=[1]Lists!BF303,'[1]Multi-Field'!$F$64="undrained"),BH303,""))</f>
        <v/>
      </c>
      <c r="DU303" s="409" t="str">
        <f>IF(AND('[1]Multi-Field'!$E$65=[1]Lists!BF303,'[1]Multi-Field'!$F$65="Drained"),BI303,IF(AND('[1]Multi-Field'!$E$65=[1]Lists!BF303,'[1]Multi-Field'!$F$65="undrained"),BH303,""))</f>
        <v/>
      </c>
      <c r="DV303" s="409" t="str">
        <f>IF(AND('[1]Multi-Field'!$E$66=[1]Lists!BF303,'[1]Multi-Field'!$F$66="Drained"),BI303,IF(AND('[1]Multi-Field'!$E$66=[1]Lists!BF303,'[1]Multi-Field'!$F$66="undrained"),BH303,""))</f>
        <v/>
      </c>
      <c r="DW303" s="409" t="str">
        <f>IF(AND('[1]Multi-Field'!$E$67=[1]Lists!BF303,'[1]Multi-Field'!$F$67="Drained"),BI303,IF(AND('[1]Multi-Field'!$E$67=[1]Lists!BF303,'[1]Multi-Field'!$F$67="undrained"),BH303,""))</f>
        <v/>
      </c>
      <c r="DX303" s="409" t="str">
        <f>IF(AND('[1]Multi-Field'!$E$68=[1]Lists!BF303,'[1]Multi-Field'!$F$68="Drained"),BI303,IF(AND('[1]Multi-Field'!$E$68=[1]Lists!BF303,'[1]Multi-Field'!$F$68="undrained"),BH303,""))</f>
        <v/>
      </c>
      <c r="DY303" s="409" t="str">
        <f>IF(AND('[1]Multi-Field'!$E$69=[1]Lists!BF303,'[1]Multi-Field'!$F$69="Drained"),BI303,IF(AND('[1]Multi-Field'!$E$69=[1]Lists!BF303,'[1]Multi-Field'!$F$69="undrained"),BH303,""))</f>
        <v/>
      </c>
      <c r="DZ303" s="409" t="str">
        <f>IF(AND('[1]Multi-Field'!$E$70=[1]Lists!BF303,'[1]Multi-Field'!$F$70="Drained"),BI303,IF(AND('[1]Multi-Field'!$E$70=[1]Lists!BF303,'[1]Multi-Field'!$F$70="undrained"),BH303,""))</f>
        <v/>
      </c>
      <c r="EA303" s="409" t="str">
        <f>IF(AND('[1]Multi-Field'!$E$71=[1]Lists!BF303,'[1]Multi-Field'!$F$71="Drained"),BI303,IF(AND('[1]Multi-Field'!$E$71=[1]Lists!BF303,'[1]Multi-Field'!$F$71="undrained"),BH303,""))</f>
        <v/>
      </c>
      <c r="EB303" s="409" t="str">
        <f>IF(AND('[1]Multi-Field'!$E$72=[1]Lists!BF303,'[1]Multi-Field'!$F$72="Drained"),BI303,IF(AND('[1]Multi-Field'!$E$72=[1]Lists!BF303,'[1]Multi-Field'!$F$72="undrained"),BH303,""))</f>
        <v/>
      </c>
      <c r="EC303" s="409" t="str">
        <f>IF(AND('[1]Multi-Field'!$E$73=[1]Lists!BF303,'[1]Multi-Field'!$F$73="Drained"),BI303,IF(AND('[1]Multi-Field'!$E$73=[1]Lists!BF303,'[1]Multi-Field'!$F$73="undrained"),BH303,""))</f>
        <v/>
      </c>
      <c r="ED303" s="409" t="str">
        <f>IF(AND('[1]Multi-Field'!$E$74=[1]Lists!BF303,'[1]Multi-Field'!$F$74="Drained"),BI303,IF(AND('[1]Multi-Field'!$E$74=[1]Lists!BF303,'[1]Multi-Field'!$F$74="undrained"),BH303,""))</f>
        <v/>
      </c>
      <c r="EE303" s="409" t="str">
        <f>IF(AND('[1]Multi-Field'!$E$75=[1]Lists!BF303,'[1]Multi-Field'!$F$75="Drained"),BI303,IF(AND('[1]Multi-Field'!$E$75=[1]Lists!BF303,'[1]Multi-Field'!$F$75="undrained"),BH303,""))</f>
        <v/>
      </c>
      <c r="EF303" s="409" t="str">
        <f>IF(AND('[1]Multi-Field'!$E$76=[1]Lists!BF303,'[1]Multi-Field'!$F$76="Drained"),BI303,IF(AND('[1]Multi-Field'!$E$76=[1]Lists!BF303,'[1]Multi-Field'!$F$6="undrained"),BH303,""))</f>
        <v/>
      </c>
      <c r="EG303" s="409" t="str">
        <f>IF(AND('[1]Multi-Field'!$E$77=[1]Lists!BF303,'[1]Multi-Field'!$F$77="Drained"),BI303,IF(AND('[1]Multi-Field'!$E$77=[1]Lists!BF303,'[1]Multi-Field'!$F$77="undrained"),BH303,""))</f>
        <v/>
      </c>
      <c r="EH303" s="409" t="str">
        <f>IF(AND('[1]Multi-Field'!$E$78=[1]Lists!BF303,'[1]Multi-Field'!$F$78="Drained"),BI303,IF(AND('[1]Multi-Field'!$E$78=[1]Lists!BF303,'[1]Multi-Field'!$F$78="undrained"),BH303,""))</f>
        <v/>
      </c>
      <c r="EI303" s="409" t="str">
        <f>IF(AND('[1]Multi-Field'!$E$79=[1]Lists!BF303,'[1]Multi-Field'!$F$79="Drained"),BI303,IF(AND('[1]Multi-Field'!$E$79=[1]Lists!BF303,'[1]Multi-Field'!$F$79="undrained"),BH303,""))</f>
        <v/>
      </c>
      <c r="EJ303" s="409" t="str">
        <f>IF(AND('[1]Multi-Field'!$E$80=[1]Lists!BF303,'[1]Multi-Field'!$F$80="Drained"),BI303,IF(AND('[1]Multi-Field'!$E$80=[1]Lists!BF303,'[1]Multi-Field'!$F$80="undrained"),BH303,""))</f>
        <v/>
      </c>
      <c r="EK303" s="409" t="str">
        <f>IF(AND('[1]Multi-Field'!$E$81=[1]Lists!BF303,'[1]Multi-Field'!$F$81="Drained"),BI303,IF(AND('[1]Multi-Field'!$E$81=[1]Lists!BF303,'[1]Multi-Field'!$F$81="undrained"),BH303,""))</f>
        <v/>
      </c>
      <c r="EL303" s="409" t="str">
        <f>IF(AND('[1]Multi-Field'!$E$82=[1]Lists!BF303,'[1]Multi-Field'!$F$82="Drained"),BI303,IF(AND('[1]Multi-Field'!$E$82=[1]Lists!BF303,'[1]Multi-Field'!$F$82="undrained"),BH303,""))</f>
        <v/>
      </c>
      <c r="EM303" s="409" t="str">
        <f>IF(AND('[1]Multi-Field'!$E$83=[1]Lists!BF303,'[1]Multi-Field'!$F$83="Drained"),BI303,IF(AND('[1]Multi-Field'!$E$83=[1]Lists!BF303,'[1]Multi-Field'!$F$83="undrained"),BH303,""))</f>
        <v/>
      </c>
      <c r="EN303" s="409" t="str">
        <f>IF(AND('[1]Multi-Field'!$E$84=[1]Lists!BF303,'[1]Multi-Field'!$F$84="Drained"),BI303,IF(AND('[1]Multi-Field'!$E$84=[1]Lists!BF303,'[1]Multi-Field'!$F$84="undrained"),BH303,""))</f>
        <v/>
      </c>
      <c r="EO303" s="409" t="str">
        <f>IF(AND('[1]Multi-Field'!$E$85=[1]Lists!BF303,'[1]Multi-Field'!$F$85="Drained"),BI303,IF(AND('[1]Multi-Field'!$E$85=[1]Lists!BF303,'[1]Multi-Field'!$F$85="undrained"),BH303,""))</f>
        <v/>
      </c>
      <c r="EP303" s="409" t="str">
        <f>IF(AND('[1]Multi-Field'!$E$86=[1]Lists!BF303,'[1]Multi-Field'!$F$86="Drained"),BI303,IF(AND('[1]Multi-Field'!$E$86=[1]Lists!BF303,'[1]Multi-Field'!$F$86="undrained"),BH303,""))</f>
        <v/>
      </c>
      <c r="EQ303" s="409" t="str">
        <f>IF(AND('[1]Multi-Field'!$E$87=[1]Lists!BF303,'[1]Multi-Field'!$F$87="Drained"),BI303,IF(AND('[1]Multi-Field'!$E$87=[1]Lists!BF303,'[1]Multi-Field'!$F$87="undrained"),BH303,""))</f>
        <v/>
      </c>
      <c r="ER303" s="409" t="str">
        <f>IF(AND('[1]Multi-Field'!$E$88=[1]Lists!BF303,'[1]Multi-Field'!$F$88="Drained"),BI303,IF(AND('[1]Multi-Field'!$E$88=[1]Lists!BF303,'[1]Multi-Field'!$F$88="undrained"),BH303,""))</f>
        <v/>
      </c>
      <c r="ES303" s="409" t="str">
        <f>IF(AND('[1]Multi-Field'!$E$89=[1]Lists!BF303,'[1]Multi-Field'!$F$89="Drained"),BI303,IF(AND('[1]Multi-Field'!$E$89=[1]Lists!BF303,'[1]Multi-Field'!$F$89="undrained"),BH303,""))</f>
        <v/>
      </c>
      <c r="ET303" s="409" t="str">
        <f>IF(AND('[1]Multi-Field'!$E$90=[1]Lists!BF303,'[1]Multi-Field'!$F$90="Drained"),BI303,IF(AND('[1]Multi-Field'!$E$90=[1]Lists!BF303,'[1]Multi-Field'!$F$90="undrained"),BH303,""))</f>
        <v/>
      </c>
      <c r="EU303" s="409" t="str">
        <f>IF(AND('[1]Multi-Field'!$E$91=[1]Lists!BF303,'[1]Multi-Field'!$F$91="Drained"),BI303,IF(AND('[1]Multi-Field'!$E$91=[1]Lists!BF303,'[1]Multi-Field'!$F$91="undrained"),BH303,""))</f>
        <v/>
      </c>
      <c r="EV303" s="409" t="str">
        <f>IF(AND('[1]Multi-Field'!$E$92=[1]Lists!BF303,'[1]Multi-Field'!$F$92="Drained"),BI303,IF(AND('[1]Multi-Field'!$E$92=[1]Lists!BF303,'[1]Multi-Field'!$F$92="undrained"),BH303,""))</f>
        <v/>
      </c>
      <c r="EW303" s="409" t="str">
        <f>IF(AND('[1]Multi-Field'!$E$93=[1]Lists!BF303,'[1]Multi-Field'!$F$93="Drained"),BI303,IF(AND('[1]Multi-Field'!$E$93=[1]Lists!BF303,'[1]Multi-Field'!$F$93="undrained"),BH303,""))</f>
        <v/>
      </c>
      <c r="EX303" s="409" t="str">
        <f>IF(AND('[1]Multi-Field'!$E$94=[1]Lists!BF303,'[1]Multi-Field'!$F$94="Drained"),BI303,IF(AND('[1]Multi-Field'!$E$94=[1]Lists!BF303,'[1]Multi-Field'!$F$94="undrained"),BH303,""))</f>
        <v/>
      </c>
      <c r="EY303" s="409" t="str">
        <f>IF(AND('[1]Multi-Field'!$E$95=[1]Lists!BF303,'[1]Multi-Field'!$F$95="Drained"),BI303,IF(AND('[1]Multi-Field'!$E$95=[1]Lists!BF303,'[1]Multi-Field'!$F$95="undrained"),BH303,""))</f>
        <v/>
      </c>
      <c r="EZ303" s="409" t="str">
        <f>IF(AND('[1]Multi-Field'!$E$96=[1]Lists!BF303,'[1]Multi-Field'!$F$96="Drained"),BI303,IF(AND('[1]Multi-Field'!$E$96=[1]Lists!BF303,'[1]Multi-Field'!$F$96="undrained"),BH303,""))</f>
        <v/>
      </c>
      <c r="FA303" s="409" t="str">
        <f>IF(AND('[1]Multi-Field'!$E$97=[1]Lists!BF303,'[1]Multi-Field'!$F$97="Drained"),BI303,IF(AND('[1]Multi-Field'!$E$97=[1]Lists!BF303,'[1]Multi-Field'!$F$97="undrained"),BH303,""))</f>
        <v/>
      </c>
      <c r="FB303" s="409" t="str">
        <f>IF(AND('[1]Multi-Field'!$E$98=[1]Lists!BF303,'[1]Multi-Field'!$F$98="Drained"),BI303,IF(AND('[1]Multi-Field'!$E$98=[1]Lists!BF303,'[1]Multi-Field'!$F$98="undrained"),BH303,""))</f>
        <v/>
      </c>
      <c r="FC303" s="409" t="str">
        <f>IF(AND('[1]Multi-Field'!$E$99=[1]Lists!BF303,'[1]Multi-Field'!$F$99="Drained"),BI303,IF(AND('[1]Multi-Field'!$E$99=[1]Lists!BF303,'[1]Multi-Field'!$F$99="undrained"),BH303,""))</f>
        <v/>
      </c>
      <c r="FD303" s="409" t="str">
        <f>IF(AND('[1]Multi-Field'!$E$100=[1]Lists!BF303,'[1]Multi-Field'!$F$100="Drained"),BI303,IF(AND('[1]Multi-Field'!$E$100=[1]Lists!BF303,'[1]Multi-Field'!$F$100="undrained"),BH303,""))</f>
        <v/>
      </c>
      <c r="FE303" s="409" t="str">
        <f>IF(AND('[1]Multi-Field'!$E$101=[1]Lists!BF303,'[1]Multi-Field'!$F$101="Drained"),BI303,IF(AND('[1]Multi-Field'!$E$101=[1]Lists!BF303,'[1]Multi-Field'!$F$101="undrained"),BH303,""))</f>
        <v/>
      </c>
      <c r="FF303" s="409" t="str">
        <f>IF(AND('[1]Multi-Field'!$E$102=[1]Lists!BF303,'[1]Multi-Field'!$F$102="Drained"),BI303,IF(AND('[1]Multi-Field'!$E$102=[1]Lists!BF303,'[1]Multi-Field'!$F$102="undrained"),BH303,""))</f>
        <v/>
      </c>
      <c r="FG303" s="409" t="str">
        <f>IF(AND('[1]Multi-Field'!$E$103=[1]Lists!BF303,'[1]Multi-Field'!$F$103="Drained"),BI303,IF(AND('[1]Multi-Field'!$E$103=[1]Lists!BF303,'[1]Multi-Field'!$F$103="undrained"),BH303,""))</f>
        <v/>
      </c>
      <c r="FH303" s="409" t="str">
        <f>IF(AND('[1]Multi-Field'!$E$104=[1]Lists!BF303,'[1]Multi-Field'!$F$104="Drained"),BI303,IF(AND('[1]Multi-Field'!$E$104=[1]Lists!BF303,'[1]Multi-Field'!$F$104="undrained"),BH303,""))</f>
        <v/>
      </c>
      <c r="FI303" s="409" t="str">
        <f>IF(AND('[1]Multi-Field'!$E$105=[1]Lists!BF303,'[1]Multi-Field'!$F$105="Drained"),BI303,IF(AND('[1]Multi-Field'!$E$105=[1]Lists!BF303,'[1]Multi-Field'!$F$105="undrained"),BH303,""))</f>
        <v/>
      </c>
      <c r="FJ303" s="409" t="str">
        <f>IF(AND('[1]Multi-Field'!$E$106=[1]Lists!BF303,'[1]Multi-Field'!$F$106="Drained"),BI303,IF(AND('[1]Multi-Field'!$E$106=[1]Lists!BF303,'[1]Multi-Field'!$F$106="undrained"),BH303,""))</f>
        <v/>
      </c>
      <c r="FK303" s="409" t="str">
        <f>IF(AND('[1]Multi-Field'!$E$107=[1]Lists!BF303,'[1]Multi-Field'!$F$107="Drained"),BI303,IF(AND('[1]Multi-Field'!$E$107=[1]Lists!BF303,'[1]Multi-Field'!$F$107="undrained"),BH303,""))</f>
        <v/>
      </c>
      <c r="FL303" s="409" t="str">
        <f>IF(AND('[1]Multi-Field'!$E$108=[1]Lists!BF303,'[1]Multi-Field'!$F$108="Drained"),BI303,IF(AND('[1]Multi-Field'!$E$108=[1]Lists!BF303,'[1]Multi-Field'!$F$108="undrained"),BH303,""))</f>
        <v/>
      </c>
      <c r="FM303" s="409" t="str">
        <f>IF(AND('[1]Multi-Field'!$E$109=[1]Lists!BF303,'[1]Multi-Field'!$F$109="Drained"),BI303,IF(AND('[1]Multi-Field'!$E$109=[1]Lists!BF303,'[1]Multi-Field'!$F$109="undrained"),BH303,""))</f>
        <v/>
      </c>
      <c r="FN303" s="409" t="str">
        <f>IF(AND('[1]Multi-Field'!$E$110=[1]Lists!BF303,'[1]Multi-Field'!$F$110="Drained"),BI303,IF(AND('[1]Multi-Field'!$E$110=[1]Lists!BF303,'[1]Multi-Field'!$F$110="undrained"),BH303,""))</f>
        <v/>
      </c>
      <c r="FO303" s="409" t="str">
        <f>IF(AND('[1]Multi-Field'!$E$111=[1]Lists!BF303,'[1]Multi-Field'!$F$111="Drained"),BI303,IF(AND('[1]Multi-Field'!$E$111=[1]Lists!BF303,'[1]Multi-Field'!$F$111="undrained"),BH303,""))</f>
        <v/>
      </c>
      <c r="FP303" s="409" t="str">
        <f>IF(AND('[1]Multi-Field'!$E$112=[1]Lists!BF303,'[1]Multi-Field'!$F$112="Drained"),BI303,IF(AND('[1]Multi-Field'!$E$112=[1]Lists!BF303,'[1]Multi-Field'!$F$112="undrained"),BH303,""))</f>
        <v/>
      </c>
      <c r="FQ303" s="409" t="str">
        <f>IF(AND('[1]Multi-Field'!$E$113=[1]Lists!BF303,'[1]Multi-Field'!$F$113="Drained"),BI303,IF(AND('[1]Multi-Field'!$E$113=[1]Lists!BF303,'[1]Multi-Field'!$F$113="undrained"),BH303,""))</f>
        <v/>
      </c>
      <c r="FR303" s="409" t="str">
        <f>IF(AND('[1]Multi-Field'!$E$114=[1]Lists!BF303,'[1]Multi-Field'!$F$114="Drained"),BI303,IF(AND('[1]Multi-Field'!$E$114=[1]Lists!BF303,'[1]Multi-Field'!$F$114="undrained"),BH303,""))</f>
        <v/>
      </c>
      <c r="FS303" s="409" t="str">
        <f>IF(AND('[1]Multi-Field'!$E$115=[1]Lists!BF303,'[1]Multi-Field'!$F$115="Drained"),BI303,IF(AND('[1]Multi-Field'!$E$115=[1]Lists!BF303,'[1]Multi-Field'!$F$115="undrained"),BH303,""))</f>
        <v/>
      </c>
      <c r="FT303" s="409" t="str">
        <f>IF(AND('[1]Multi-Field'!$E$116=[1]Lists!BF303,'[1]Multi-Field'!$F$116="Drained"),BI303,IF(AND('[1]Multi-Field'!$E$116=[1]Lists!BF303,'[1]Multi-Field'!$F$116="undrained"),BH303,""))</f>
        <v/>
      </c>
      <c r="FU303" s="409" t="str">
        <f>IF(AND('[1]Multi-Field'!$E$117=[1]Lists!BF303,'[1]Multi-Field'!$F$117="Drained"),BI303,IF(AND('[1]Multi-Field'!$E$117=[1]Lists!BF303,'[1]Multi-Field'!$F$117="undrained"),BH303,""))</f>
        <v/>
      </c>
      <c r="FV303" s="409" t="str">
        <f>IF(AND('[1]Multi-Field'!$E$118=[1]Lists!BF303,'[1]Multi-Field'!$F$118="Drained"),BI303,IF(AND('[1]Multi-Field'!$E$118=[1]Lists!BF303,'[1]Multi-Field'!$F$118="undrained"),BH303,""))</f>
        <v/>
      </c>
      <c r="FW303" s="409" t="str">
        <f>IF(AND('[1]Multi-Field'!$E$119=[1]Lists!BF303,'[1]Multi-Field'!$F$119="Drained"),BI303,IF(AND('[1]Multi-Field'!$E$119=[1]Lists!BF303,'[1]Multi-Field'!$F$119="undrained"),BH303,""))</f>
        <v/>
      </c>
      <c r="FX303" s="409" t="str">
        <f>IF(AND('[1]Multi-Field'!$E$120=[1]Lists!BF303,'[1]Multi-Field'!$F$120="Drained"),BI303,IF(AND('[1]Multi-Field'!$E$120=[1]Lists!BF303,'[1]Multi-Field'!$F$120="undrained"),BH303,""))</f>
        <v/>
      </c>
    </row>
    <row r="304" spans="1:180" ht="13.5" customHeight="1">
      <c r="A304" s="7" t="s">
        <v>390</v>
      </c>
      <c r="B304" s="7"/>
      <c r="C304" s="7"/>
      <c r="D304" s="8">
        <v>70</v>
      </c>
      <c r="E304" s="8">
        <f t="shared" si="46"/>
        <v>70</v>
      </c>
      <c r="F304" s="8">
        <f t="shared" si="47"/>
        <v>70</v>
      </c>
      <c r="G304" s="8">
        <v>70</v>
      </c>
      <c r="H304" s="8">
        <v>75</v>
      </c>
      <c r="I304" s="8">
        <f t="shared" si="50"/>
        <v>75</v>
      </c>
      <c r="J304" s="8">
        <f t="shared" si="51"/>
        <v>75</v>
      </c>
      <c r="K304" s="8">
        <v>75</v>
      </c>
      <c r="L304" s="8">
        <v>115</v>
      </c>
      <c r="M304" s="8">
        <f t="shared" si="48"/>
        <v>117</v>
      </c>
      <c r="N304" s="8">
        <f t="shared" si="49"/>
        <v>118</v>
      </c>
      <c r="O304" s="8">
        <v>120</v>
      </c>
      <c r="P304" s="391">
        <v>279</v>
      </c>
      <c r="Q304" s="394"/>
      <c r="R304" s="395" t="b">
        <f>IF(OR('Multi-Field'!AA281=Lists!$AC$42,'Multi-Field'!AA281=Lists!$AC$43),IF('Multi-Field'!Z281="x",(IF('Multi-Field'!AC281=Lists!$Q$11,Lists!$R$11,IF('Multi-Field'!AC281=Lists!$Q$12,Lists!$R$12,IF('Multi-Field'!AC281=Lists!$Q$13,Lists!$R$13,IF('Multi-Field'!AC281=Lists!$Q$14,Lists!$R$14))))),IF('Multi-Field'!X281="x",(IF('Multi-Field'!AC281=Lists!$Q$11,Lists!$S$11,IF('Multi-Field'!AC281=Lists!$Q$12,Lists!$S$12,IF('Multi-Field'!AC281=Lists!$Q$13,Lists!$S$13,IF('Multi-Field'!AC281=Lists!$Q$14,Lists!$S$14))))),IF('Multi-Field'!V281="x",(IF('Multi-Field'!AC281=Lists!$Q$11,Lists!$T$11,IF('Multi-Field'!AC281=Lists!$Q$12,Lists!$T$12,IF('Multi-Field'!AC281=Lists!$Q$13,Lists!$T$13,IF('Multi-Field'!AC281=Lists!$Q$14,Lists!$T$14))))),0))))</f>
        <v>0</v>
      </c>
      <c r="S304" s="395" t="str">
        <f t="shared" si="52"/>
        <v/>
      </c>
      <c r="T304" s="395"/>
      <c r="U304" s="396"/>
      <c r="AI304" s="384">
        <f>'[1]Multi-Field'!B300</f>
        <v>0</v>
      </c>
      <c r="AJ304" s="387" t="str">
        <f>IF(OR('[1]Multi-Field'!Q144=[1]Lists!$AC$42,'[1]Multi-Field'!Q144=[1]Lists!$AC$43),"x","")</f>
        <v/>
      </c>
      <c r="AK304" s="387" t="str">
        <f>IF(OR('[1]Multi-Field'!Q144=[1]Lists!$AC$6,'[1]Multi-Field'!Q144=$AC$2,'[1]Multi-Field'!Q144=$AC$4),"x","")</f>
        <v/>
      </c>
      <c r="AL304" s="387" t="str">
        <f>IF(OR('[1]Multi-Field'!Q144=[1]Lists!$AC$7,'[1]Multi-Field'!Q144=$AC$3,'[1]Multi-Field'!Q144=$AC$5),"x","")</f>
        <v/>
      </c>
      <c r="AM304" s="387" t="str">
        <f>IF(OR('[1]Multi-Field'!Q144=$AC$23,'[1]Multi-Field'!Q144=$AC$13,'[1]Multi-Field'!Q144=$AC$9,'[1]Multi-Field'!Q144=$AC$19,'[1]Multi-Field'!Q144=$AC$47),"x","")</f>
        <v/>
      </c>
      <c r="AN304" s="387" t="str">
        <f>IF(OR('[1]Multi-Field'!Q144=$AC$24,'[1]Multi-Field'!Q144=$AC$14,'[1]Multi-Field'!Q144=$AC$10,'[1]Multi-Field'!Q144=$AC$22,'[1]Multi-Field'!Q144=$AC$48),"x","")</f>
        <v/>
      </c>
      <c r="AO304" s="387" t="str">
        <f>IF(OR('[1]Multi-Field'!Q144=$AC$21,'[1]Multi-Field'!Q144=$AC$28,'[1]Multi-Field'!Q144=$AC$62,'[1]Multi-Field'!Q144=$AC$102,'[1]Multi-Field'!Q144=$AC$98),"x","")</f>
        <v/>
      </c>
      <c r="AP304" s="387" t="str">
        <f>IF(OR('[1]Multi-Field'!Q144=$AC$25,'[1]Multi-Field'!Q144=$AC$63,'[1]Multi-Field'!Q144=$AC$85,'[1]Multi-Field'!Q144=$AC$87,'[1]Multi-Field'!Q144=$AC$92,'[1]Multi-Field'!Q144=$AC$93),"x","")</f>
        <v/>
      </c>
      <c r="AQ304" s="387" t="str">
        <f>IF(OR('[1]Multi-Field'!Q144=$AC$20,'[1]Multi-Field'!Q144=$AC$27,'[1]Multi-Field'!Q144=$AC$58,'[1]Multi-Field'!Q144=$AC$86,'[1]Multi-Field'!Q144=$AC$103,'[1]Multi-Field'!Q144=$AC$94),"x","")</f>
        <v/>
      </c>
      <c r="AR304" s="387" t="str">
        <f>IF(OR('[1]Multi-Field'!Q144=$AC$35,'[1]Multi-Field'!Q144=$AC$40,'[1]Multi-Field'!Q144=$AC$45,),"x","")</f>
        <v/>
      </c>
      <c r="AS304" s="387" t="str">
        <f>IF(OR('[1]Multi-Field'!Q144=$AC$36,'[1]Multi-Field'!Q144=$AC$41,'[1]Multi-Field'!Q144=$AC$46,),"x","")</f>
        <v/>
      </c>
      <c r="AT304" s="387" t="str">
        <f>IF(OR('[1]Multi-Field'!Q144=$AC$52,'[1]Multi-Field'!Q144=$AC$53,'[1]Multi-Field'!Q144=$AC$54,'[1]Multi-Field'!Q144=$AC$55,'[1]Multi-Field'!Q144=$AC$68,'[1]Multi-Field'!Q144=$AC$69,'[1]Multi-Field'!Q144=$AC$74,'[1]Multi-Field'!Q144=$AC$71,'[1]Multi-Field'!Q144=$AC$70),"x","")</f>
        <v>x</v>
      </c>
      <c r="AU304" s="387" t="str">
        <f>IF('[1]Multi-Field'!Q144=$AC$72,"x","")</f>
        <v/>
      </c>
      <c r="AV304" s="387" t="str">
        <f>IF('[1]Multi-Field'!Q144=$AC$73,"x","")</f>
        <v/>
      </c>
      <c r="AW304" s="387" t="str">
        <f>IF('[1]Multi-Field'!Q144=$AC$83,"x","")</f>
        <v/>
      </c>
      <c r="AX304" s="387" t="str">
        <f>IF('[1]Multi-Field'!Q144=$AC$84,"x","")</f>
        <v/>
      </c>
      <c r="AY304" s="387" t="str">
        <f>IF('[1]Multi-Field'!Q144=$AC$97,"x","")</f>
        <v/>
      </c>
      <c r="AZ304" s="387" t="str">
        <f>IF('[1]Multi-Field'!Q144=$AC$99,"x","")</f>
        <v/>
      </c>
      <c r="BA304" s="387" t="str">
        <f>IF('[1]Multi-Field'!Q144=$AC$104,"x","")</f>
        <v/>
      </c>
      <c r="BB304" s="387" t="str">
        <f>IF('[1]Multi-Field'!Q144=$AC$105,"x","")</f>
        <v/>
      </c>
      <c r="BC304" s="388"/>
      <c r="BF304" s="411" t="s">
        <v>1469</v>
      </c>
      <c r="BG304" s="412">
        <v>4</v>
      </c>
      <c r="BH304" s="412">
        <v>5</v>
      </c>
      <c r="BI304" s="412">
        <v>5.5</v>
      </c>
      <c r="BJ304" s="409" t="e">
        <f>IF(AND('[1]Single Field'!#REF!=[1]Lists!BF304,'[1]Single Field'!#REF!="Drained"),"x",IF(AND('[1]Single Field'!#REF!=[1]Lists!BF304,'[1]Single Field'!#REF!="Undrained"),O,""))</f>
        <v>#REF!</v>
      </c>
      <c r="BK304" s="409" t="str">
        <f>IF(AND('[1]Multi-Field'!$E$3=[1]Lists!BF304,'[1]Multi-Field'!$F$3="Drained"),BI304,IF(AND('[1]Multi-Field'!$E$3=BF304,'[1]Multi-Field'!$F$3="undrained"),BH304,""))</f>
        <v/>
      </c>
      <c r="BL304" s="409" t="str">
        <f>IF(AND('[1]Multi-Field'!$E$4=BF304,'[1]Multi-Field'!$F$4="Drained"),BI304,IF(AND('[1]Multi-Field'!$E$4=BF304,'[1]Multi-Field'!$F$4="undrained"),BH304,""))</f>
        <v/>
      </c>
      <c r="BM304" s="409" t="str">
        <f>IF(AND('[1]Multi-Field'!$E$5=BF304,'[1]Multi-Field'!$F$5="Drained"),BI304,IF(AND('[1]Multi-Field'!$E$5=BF304,'[1]Multi-Field'!$F$5="undrained"),BH304,""))</f>
        <v/>
      </c>
      <c r="BN304" s="409" t="str">
        <f>IF(AND('[1]Multi-Field'!$E$6=BF304,'[1]Multi-Field'!$F$6="Drained"),BI304,IF(AND('[1]Multi-Field'!$E$6=BF304,'[1]Multi-Field'!$F$6="undrained"),BH304,""))</f>
        <v/>
      </c>
      <c r="BO304" s="409" t="str">
        <f>IF(AND('[1]Multi-Field'!$E$7=BF304,'[1]Multi-Field'!$F$7="Drained"),BI304,IF(AND('[1]Multi-Field'!$E$7=BF304,'[1]Multi-Field'!$F$7="undrained"),BH304,""))</f>
        <v/>
      </c>
      <c r="BP304" s="409" t="str">
        <f>IF(AND('[1]Multi-Field'!$E$8=BF304,'[1]Multi-Field'!$F$8="Drained"),BI304,IF(AND('[1]Multi-Field'!$E$8=BF304,'[1]Multi-Field'!$F$8="undrained"),BH304,""))</f>
        <v/>
      </c>
      <c r="BQ304" s="409" t="str">
        <f>IF(AND('[1]Multi-Field'!$E$9=BF304,'[1]Multi-Field'!$F$9="Drained"),BI304,IF(AND('[1]Multi-Field'!$E$9=BF304,'[1]Multi-Field'!$F$9="undrained"),BH304,""))</f>
        <v/>
      </c>
      <c r="BR304" s="409" t="str">
        <f>IF(AND('[1]Multi-Field'!$E$10=BF304,'[1]Multi-Field'!$F$10="Drained"),BI304,IF(AND('[1]Multi-Field'!$E$10=BF304,'[1]Multi-Field'!$F$10="undrained"),BH304,""))</f>
        <v/>
      </c>
      <c r="BS304" s="409" t="str">
        <f>IF(AND('[1]Multi-Field'!$E$11=BF304,'[1]Multi-Field'!$F$11="Drained"),BI304,IF(AND('[1]Multi-Field'!$E$11=BF304,'[1]Multi-Field'!$F$11="undrained"),BH304,""))</f>
        <v/>
      </c>
      <c r="BT304" s="409" t="str">
        <f>IF(AND('[1]Multi-Field'!$E$12=BF304,'[1]Multi-Field'!$F$12="Drained"),BI304,IF(AND('[1]Multi-Field'!$E$12=BF304,'[1]Multi-Field'!$F$12="undrained"),BH304,""))</f>
        <v/>
      </c>
      <c r="BU304" s="409" t="str">
        <f>IF(AND('[1]Multi-Field'!$E$13=BF304,'[1]Multi-Field'!$F$13="Drained"),BI304,IF(AND('[1]Multi-Field'!$E$3=BF304,'[1]Multi-Field'!$F$13="undrained"),BH304,""))</f>
        <v/>
      </c>
      <c r="BV304" s="409" t="str">
        <f>IF(AND('[1]Multi-Field'!$E$14=BF304,'[1]Multi-Field'!$F$14="Drained"),BI304,IF(AND('[1]Multi-Field'!$E$14=BF304,'[1]Multi-Field'!$F$14="undrained"),BH304,""))</f>
        <v/>
      </c>
      <c r="BW304" s="409" t="str">
        <f>IF(AND('[1]Multi-Field'!$E$15=BF304,'[1]Multi-Field'!$F$15="Drained"),BI304,IF(AND('[1]Multi-Field'!$E$15=BF304,'[1]Multi-Field'!$F$15="undrained"),BH304,""))</f>
        <v/>
      </c>
      <c r="BX304" s="409" t="str">
        <f>IF(AND('[1]Multi-Field'!$E$16=[1]Lists!BF304,'[1]Multi-Field'!$F$16="Drained"),BI304,IF(AND('[1]Multi-Field'!$E$16=[1]Lists!BF304,'[1]Multi-Field'!$F$16="undrained"),BH304,""))</f>
        <v/>
      </c>
      <c r="BY304" s="409" t="str">
        <f>IF(AND('[1]Multi-Field'!$E$17=[1]Lists!BF304,'[1]Multi-Field'!$F$17="Drained"),BI304,IF(AND('[1]Multi-Field'!$E$17=[1]Lists!BF304,'[1]Multi-Field'!$F$17="undrained"),BH304,""))</f>
        <v/>
      </c>
      <c r="BZ304" s="409" t="str">
        <f>IF(AND('[1]Multi-Field'!$E$18=[1]Lists!BF304,'[1]Multi-Field'!$F$18="Drained"),BI304,IF(AND('[1]Multi-Field'!$E$18=[1]Lists!BF304,'[1]Multi-Field'!$F$18="undrained"),BH304,""))</f>
        <v/>
      </c>
      <c r="CA304" s="409" t="str">
        <f>IF(AND('[1]Multi-Field'!$E$19=[1]Lists!BF304,'[1]Multi-Field'!$F$19="Drained"),BI304,IF(AND('[1]Multi-Field'!$E$19=[1]Lists!BF304,'[1]Multi-Field'!$F$19="undrained"),BH304,""))</f>
        <v/>
      </c>
      <c r="CB304" s="409" t="str">
        <f>IF(AND('[1]Multi-Field'!$E$20=[1]Lists!BF304,'[1]Multi-Field'!$F$20="Drained"),BI304,IF(AND('[1]Multi-Field'!$E$20=[1]Lists!BF304,'[1]Multi-Field'!$F$20="undrained"),BH304,""))</f>
        <v/>
      </c>
      <c r="CC304" s="409" t="str">
        <f>IF(AND('[1]Multi-Field'!$E$21=[1]Lists!BF304,'[1]Multi-Field'!$F$21="Drained"),BI304,IF(AND('[1]Multi-Field'!$E$21=[1]Lists!BF304,'[1]Multi-Field'!$F$21="undrained"),BH304,""))</f>
        <v/>
      </c>
      <c r="CD304" s="409" t="str">
        <f>IF(AND('[1]Multi-Field'!$E$22=[1]Lists!BF304,'[1]Multi-Field'!$F$22="Drained"),BI304,IF(AND('[1]Multi-Field'!$E$22=[1]Lists!BF304,'[1]Multi-Field'!$F$22="undrained"),BH304,""))</f>
        <v/>
      </c>
      <c r="CE304" s="409" t="str">
        <f>IF(AND('[1]Multi-Field'!$E$23=[1]Lists!BF304,'[1]Multi-Field'!$F$23="Drained"),BI304,IF(AND('[1]Multi-Field'!$E$23=[1]Lists!BF304,'[1]Multi-Field'!$F$23="undrained"),BH304,""))</f>
        <v/>
      </c>
      <c r="CF304" s="409" t="str">
        <f>IF(AND('[1]Multi-Field'!$E$24=[1]Lists!BF304,'[1]Multi-Field'!$F$24="Drained"),BI304,IF(AND('[1]Multi-Field'!$E$24=[1]Lists!BF304,'[1]Multi-Field'!$F$24="undrained"),BH304,""))</f>
        <v/>
      </c>
      <c r="CG304" s="409" t="str">
        <f>IF(AND('[1]Multi-Field'!$E$25=[1]Lists!BF304,'[1]Multi-Field'!$F$25="Drained"),BI304,IF(AND('[1]Multi-Field'!$E$25=[1]Lists!BF304,'[1]Multi-Field'!$F$25="undrained"),BH304,""))</f>
        <v/>
      </c>
      <c r="CH304" s="409" t="str">
        <f>IF(AND('[1]Multi-Field'!$E$26=[1]Lists!BF304,'[1]Multi-Field'!$F$26="Drained"),BI304,IF(AND('[1]Multi-Field'!$E$26=[1]Lists!BF304,'[1]Multi-Field'!$F$26="undrained"),BH304,""))</f>
        <v/>
      </c>
      <c r="CI304" s="409" t="str">
        <f>IF(AND('[1]Multi-Field'!$E$27=[1]Lists!BF304,'[1]Multi-Field'!$F$27="Drained"),BI304,IF(AND('[1]Multi-Field'!$E$27=[1]Lists!BF304,'[1]Multi-Field'!$F$27="undrained"),BH304,""))</f>
        <v/>
      </c>
      <c r="CJ304" s="409" t="str">
        <f>IF(AND('[1]Multi-Field'!$E$28=[1]Lists!BF304,'[1]Multi-Field'!$F$28="Drained"),BI304,IF(AND('[1]Multi-Field'!$E$28=[1]Lists!BF304,'[1]Multi-Field'!$F$28="undrained"),BH304,""))</f>
        <v/>
      </c>
      <c r="CK304" s="409" t="str">
        <f>IF(AND('[1]Multi-Field'!$E$29=[1]Lists!BF304,'[1]Multi-Field'!$F$29="Drained"),BI304,IF(AND('[1]Multi-Field'!$E$29=[1]Lists!BF304,'[1]Multi-Field'!$F$29="undrained"),BH304,""))</f>
        <v/>
      </c>
      <c r="CL304" s="409" t="str">
        <f>IF(AND('[1]Multi-Field'!$E$30=[1]Lists!BF304,'[1]Multi-Field'!$F$30="Drained"),BI304,IF(AND('[1]Multi-Field'!$E$30=[1]Lists!BF304,'[1]Multi-Field'!$F$30="undrained"),BH304,""))</f>
        <v/>
      </c>
      <c r="CM304" s="409" t="str">
        <f>IF(AND('[1]Multi-Field'!$E$31=[1]Lists!BF304,'[1]Multi-Field'!$F$31="Drained"),BI304,IF(AND('[1]Multi-Field'!$E$31=[1]Lists!BF304,'[1]Multi-Field'!$F$31="undrained"),BH304,""))</f>
        <v/>
      </c>
      <c r="CN304" s="409" t="str">
        <f>IF(AND('[1]Multi-Field'!$E$32=[1]Lists!BF304,'[1]Multi-Field'!$F$32="Drained"),BI304,IF(AND('[1]Multi-Field'!$E$32=[1]Lists!BF304,'[1]Multi-Field'!$F$32="undrained"),BH304,""))</f>
        <v/>
      </c>
      <c r="CO304" s="409" t="str">
        <f>IF(AND('[1]Multi-Field'!$E$33=[1]Lists!BF304,'[1]Multi-Field'!$F$33="Drained"),BI304,IF(AND('[1]Multi-Field'!$E$33=[1]Lists!BF304,'[1]Multi-Field'!$F$33="undrained"),BH304,""))</f>
        <v/>
      </c>
      <c r="CP304" s="409" t="str">
        <f>IF(AND('[1]Multi-Field'!$E$34=[1]Lists!BF304,'[1]Multi-Field'!$F$34="Drained"),BI304,IF(AND('[1]Multi-Field'!$E$34=[1]Lists!BF304,'[1]Multi-Field'!$F$34="undrained"),BH304,""))</f>
        <v/>
      </c>
      <c r="CQ304" s="409" t="str">
        <f>IF(AND('[1]Multi-Field'!$E$35=[1]Lists!BF304,'[1]Multi-Field'!$F$35="Drained"),BI304,IF(AND('[1]Multi-Field'!$E$35=[1]Lists!BF304,'[1]Multi-Field'!$F$35="undrained"),BH304,""))</f>
        <v/>
      </c>
      <c r="CR304" s="409" t="str">
        <f>IF(AND('[1]Multi-Field'!$E$36=[1]Lists!BF304,'[1]Multi-Field'!$F$36="Drained"),BI304,IF(AND('[1]Multi-Field'!$E$36=[1]Lists!BF304,'[1]Multi-Field'!$F$36="undrained"),BH304,""))</f>
        <v/>
      </c>
      <c r="CS304" s="409" t="str">
        <f>IF(AND('[1]Multi-Field'!$E$37=[1]Lists!BF304,'[1]Multi-Field'!$F$37="Drained"),BI304,IF(AND('[1]Multi-Field'!$E$37=[1]Lists!BF304,'[1]Multi-Field'!$F$37="undrained"),BH304,""))</f>
        <v/>
      </c>
      <c r="CT304" s="409" t="str">
        <f>IF(AND('[1]Multi-Field'!$E$38=[1]Lists!BF304,'[1]Multi-Field'!$F$38="Drained"),BI304,IF(AND('[1]Multi-Field'!$E$38=[1]Lists!BF304,'[1]Multi-Field'!$F$38="undrained"),BH304,""))</f>
        <v/>
      </c>
      <c r="CU304" s="409" t="str">
        <f>IF(AND('[1]Multi-Field'!$E$39=[1]Lists!BF304,'[1]Multi-Field'!$F$39="Drained"),BI304,IF(AND('[1]Multi-Field'!$E$39=[1]Lists!BF304,'[1]Multi-Field'!$F$39="undrained"),BH304,""))</f>
        <v/>
      </c>
      <c r="CV304" s="409" t="str">
        <f>IF(AND('[1]Multi-Field'!$E$40=[1]Lists!BF304,'[1]Multi-Field'!$F$40="Drained"),BI304,IF(AND('[1]Multi-Field'!$E$40=[1]Lists!BF304,'[1]Multi-Field'!$F$40="undrained"),BH304,""))</f>
        <v/>
      </c>
      <c r="CW304" s="409" t="str">
        <f>IF(AND('[1]Multi-Field'!$E$41=[1]Lists!BF304,'[1]Multi-Field'!$F$40="Drained"),BI304,IF(AND('[1]Multi-Field'!$E$40=[1]Lists!BF304,'[1]Multi-Field'!$F$40="undrained"),BH304,""))</f>
        <v/>
      </c>
      <c r="CX304" s="409" t="str">
        <f>IF(AND('[1]Multi-Field'!$E$42=[1]Lists!BF304,'[1]Multi-Field'!$F$42="Drained"),BI304,IF(AND('[1]Multi-Field'!$E$42=[1]Lists!BF304,'[1]Multi-Field'!$F$42="undrained"),BH304,""))</f>
        <v/>
      </c>
      <c r="CY304" s="409" t="str">
        <f>IF(AND('[1]Multi-Field'!$E$43=[1]Lists!BF304,'[1]Multi-Field'!$F$43="Drained"),BI304,IF(AND('[1]Multi-Field'!$E$43=[1]Lists!BF304,'[1]Multi-Field'!$F$43="undrained"),BH304,""))</f>
        <v/>
      </c>
      <c r="CZ304" s="409" t="str">
        <f>IF(AND('[1]Multi-Field'!$E$44=[1]Lists!BF304,'[1]Multi-Field'!$F$44="Drained"),BI304,IF(AND('[1]Multi-Field'!$E$44=[1]Lists!BF304,'[1]Multi-Field'!$F$44="undrained"),BH304,""))</f>
        <v/>
      </c>
      <c r="DA304" s="409" t="str">
        <f>IF(AND('[1]Multi-Field'!$E$45=[1]Lists!BF304,'[1]Multi-Field'!$F$45="Drained"),BI304,IF(AND('[1]Multi-Field'!$E$45=[1]Lists!BF304,'[1]Multi-Field'!$F$45="undrained"),BH304,""))</f>
        <v/>
      </c>
      <c r="DB304" s="409" t="str">
        <f>IF(AND('[1]Multi-Field'!$E$46=[1]Lists!BF304,'[1]Multi-Field'!$F$46="Drained"),BI304,IF(AND('[1]Multi-Field'!$E$46=[1]Lists!BF304,'[1]Multi-Field'!$F$46="undrained"),BH304,""))</f>
        <v/>
      </c>
      <c r="DC304" s="409" t="str">
        <f>IF(AND('[1]Multi-Field'!$E$47=[1]Lists!BF304,'[1]Multi-Field'!$F$47="Drained"),BI304,IF(AND('[1]Multi-Field'!$E$47=[1]Lists!BF304,'[1]Multi-Field'!$F$47="undrained"),BH304,""))</f>
        <v/>
      </c>
      <c r="DD304" s="409" t="str">
        <f>IF(AND('[1]Multi-Field'!$E$48=[1]Lists!BF304,'[1]Multi-Field'!$F$48="Drained"),BI304,IF(AND('[1]Multi-Field'!$E$48=[1]Lists!BF304,'[1]Multi-Field'!$F$48="undrained"),BH304,""))</f>
        <v/>
      </c>
      <c r="DE304" s="409" t="str">
        <f>IF(AND('[1]Multi-Field'!$E$49=[1]Lists!BF304,'[1]Multi-Field'!$F$49="Drained"),BI304,IF(AND('[1]Multi-Field'!$E$49=[1]Lists!BF304,'[1]Multi-Field'!$F$9="undrained"),BH304,""))</f>
        <v/>
      </c>
      <c r="DF304" s="409" t="str">
        <f>IF(AND('[1]Multi-Field'!$E$50=[1]Lists!BF304,'[1]Multi-Field'!$F$50="Drained"),BI304,IF(AND('[1]Multi-Field'!$E$50=[1]Lists!BF304,'[1]Multi-Field'!$F$50="undrained"),BH304,""))</f>
        <v/>
      </c>
      <c r="DG304" s="409" t="str">
        <f>IF(AND('[1]Multi-Field'!$E$51=[1]Lists!BF304,'[1]Multi-Field'!$F$51="Drained"),BI304,IF(AND('[1]Multi-Field'!$E$51=[1]Lists!BF304,'[1]Multi-Field'!$F$51="undrained"),BH304,""))</f>
        <v/>
      </c>
      <c r="DH304" s="409" t="str">
        <f>IF(AND('[1]Multi-Field'!$E$52=[1]Lists!BF304,'[1]Multi-Field'!$F$52="Drained"),BI304,IF(AND('[1]Multi-Field'!$E$52=[1]Lists!BF304,'[1]Multi-Field'!$F$52="undrained"),BH304,""))</f>
        <v/>
      </c>
      <c r="DI304" s="409" t="str">
        <f>IF(AND('[1]Multi-Field'!$E$53=[1]Lists!BF304,'[1]Multi-Field'!$F$53="Drained"),BI304,IF(AND('[1]Multi-Field'!$E$53=[1]Lists!BF304,'[1]Multi-Field'!$F$53="undrained"),BH304,""))</f>
        <v/>
      </c>
      <c r="DJ304" s="409" t="str">
        <f>IF(AND('[1]Multi-Field'!$E$54=[1]Lists!BF304,'[1]Multi-Field'!$F$54="Drained"),BI304,IF(AND('[1]Multi-Field'!$E$54=[1]Lists!BF304,'[1]Multi-Field'!$F$54="undrained"),BH304,""))</f>
        <v/>
      </c>
      <c r="DK304" s="409" t="str">
        <f>IF(AND('[1]Multi-Field'!$E$55=[1]Lists!BF304,'[1]Multi-Field'!$F$55="Drained"),BI304,IF(AND('[1]Multi-Field'!$E$55=[1]Lists!BF304,'[1]Multi-Field'!$F$55="undrained"),BH304,""))</f>
        <v/>
      </c>
      <c r="DL304" s="409" t="str">
        <f>IF(AND('[1]Multi-Field'!$E$56=[1]Lists!BF304,'[1]Multi-Field'!$F$56="Drained"),BI304,IF(AND('[1]Multi-Field'!$E$56=[1]Lists!BF304,'[1]Multi-Field'!$F$56="undrained"),BH304,""))</f>
        <v/>
      </c>
      <c r="DM304" s="409" t="str">
        <f>IF(AND('[1]Multi-Field'!$E$57=[1]Lists!BF304,'[1]Multi-Field'!$F$57="Drained"),BI304,IF(AND('[1]Multi-Field'!$E$57=[1]Lists!BF304,'[1]Multi-Field'!$F$57="undrained"),BH304,""))</f>
        <v/>
      </c>
      <c r="DN304" s="409" t="str">
        <f>IF(AND('[1]Multi-Field'!$E$58=[1]Lists!BF304,'[1]Multi-Field'!$F$58="Drained"),BI304,IF(AND('[1]Multi-Field'!$E$58=[1]Lists!BF304,'[1]Multi-Field'!$F$58="undrained"),BH304,""))</f>
        <v/>
      </c>
      <c r="DO304" s="409" t="str">
        <f>IF(AND('[1]Multi-Field'!$E$59=[1]Lists!BF304,'[1]Multi-Field'!$F$59="Drained"),BI304,IF(AND('[1]Multi-Field'!$E$59=[1]Lists!BF304,'[1]Multi-Field'!$F$59="undrained"),BH304,""))</f>
        <v/>
      </c>
      <c r="DP304" s="409" t="str">
        <f>IF(AND('[1]Multi-Field'!$E$60=[1]Lists!BF304,'[1]Multi-Field'!$F$60="Drained"),BI304,IF(AND('[1]Multi-Field'!$E$60=[1]Lists!BF304,'[1]Multi-Field'!$F$60="undrained"),BH304,""))</f>
        <v/>
      </c>
      <c r="DQ304" s="409" t="str">
        <f>IF(AND('[1]Multi-Field'!$E$61=[1]Lists!BF304,'[1]Multi-Field'!$F$61="Drained"),BI304,IF(AND('[1]Multi-Field'!$E$61=[1]Lists!BF304,'[1]Multi-Field'!$F$61="undrained"),BH304,""))</f>
        <v/>
      </c>
      <c r="DR304" s="409" t="str">
        <f>IF(AND('[1]Multi-Field'!$E$62=[1]Lists!BF304,'[1]Multi-Field'!$F$62="Drained"),BI304,IF(AND('[1]Multi-Field'!$E$62=[1]Lists!BF304,'[1]Multi-Field'!$F$62="undrained"),BH304,""))</f>
        <v/>
      </c>
      <c r="DS304" s="409" t="str">
        <f>IF(AND('[1]Multi-Field'!$E$63=[1]Lists!BF304,'[1]Multi-Field'!$F$63="Drained"),BI304,IF(AND('[1]Multi-Field'!$E$63=[1]Lists!BF304,'[1]Multi-Field'!$F$63="undrained"),BH304,""))</f>
        <v/>
      </c>
      <c r="DT304" s="409" t="str">
        <f>IF(AND('[1]Multi-Field'!$E$64=[1]Lists!BF304,'[1]Multi-Field'!$F$64="Drained"),BI304,IF(AND('[1]Multi-Field'!$E$64=[1]Lists!BF304,'[1]Multi-Field'!$F$64="undrained"),BH304,""))</f>
        <v/>
      </c>
      <c r="DU304" s="409" t="str">
        <f>IF(AND('[1]Multi-Field'!$E$65=[1]Lists!BF304,'[1]Multi-Field'!$F$65="Drained"),BI304,IF(AND('[1]Multi-Field'!$E$65=[1]Lists!BF304,'[1]Multi-Field'!$F$65="undrained"),BH304,""))</f>
        <v/>
      </c>
      <c r="DV304" s="409" t="str">
        <f>IF(AND('[1]Multi-Field'!$E$66=[1]Lists!BF304,'[1]Multi-Field'!$F$66="Drained"),BI304,IF(AND('[1]Multi-Field'!$E$66=[1]Lists!BF304,'[1]Multi-Field'!$F$66="undrained"),BH304,""))</f>
        <v/>
      </c>
      <c r="DW304" s="409" t="str">
        <f>IF(AND('[1]Multi-Field'!$E$67=[1]Lists!BF304,'[1]Multi-Field'!$F$67="Drained"),BI304,IF(AND('[1]Multi-Field'!$E$67=[1]Lists!BF304,'[1]Multi-Field'!$F$67="undrained"),BH304,""))</f>
        <v/>
      </c>
      <c r="DX304" s="409" t="str">
        <f>IF(AND('[1]Multi-Field'!$E$68=[1]Lists!BF304,'[1]Multi-Field'!$F$68="Drained"),BI304,IF(AND('[1]Multi-Field'!$E$68=[1]Lists!BF304,'[1]Multi-Field'!$F$68="undrained"),BH304,""))</f>
        <v/>
      </c>
      <c r="DY304" s="409" t="str">
        <f>IF(AND('[1]Multi-Field'!$E$69=[1]Lists!BF304,'[1]Multi-Field'!$F$69="Drained"),BI304,IF(AND('[1]Multi-Field'!$E$69=[1]Lists!BF304,'[1]Multi-Field'!$F$69="undrained"),BH304,""))</f>
        <v/>
      </c>
      <c r="DZ304" s="409" t="str">
        <f>IF(AND('[1]Multi-Field'!$E$70=[1]Lists!BF304,'[1]Multi-Field'!$F$70="Drained"),BI304,IF(AND('[1]Multi-Field'!$E$70=[1]Lists!BF304,'[1]Multi-Field'!$F$70="undrained"),BH304,""))</f>
        <v/>
      </c>
      <c r="EA304" s="409" t="str">
        <f>IF(AND('[1]Multi-Field'!$E$71=[1]Lists!BF304,'[1]Multi-Field'!$F$71="Drained"),BI304,IF(AND('[1]Multi-Field'!$E$71=[1]Lists!BF304,'[1]Multi-Field'!$F$71="undrained"),BH304,""))</f>
        <v/>
      </c>
      <c r="EB304" s="409" t="str">
        <f>IF(AND('[1]Multi-Field'!$E$72=[1]Lists!BF304,'[1]Multi-Field'!$F$72="Drained"),BI304,IF(AND('[1]Multi-Field'!$E$72=[1]Lists!BF304,'[1]Multi-Field'!$F$72="undrained"),BH304,""))</f>
        <v/>
      </c>
      <c r="EC304" s="409" t="str">
        <f>IF(AND('[1]Multi-Field'!$E$73=[1]Lists!BF304,'[1]Multi-Field'!$F$73="Drained"),BI304,IF(AND('[1]Multi-Field'!$E$73=[1]Lists!BF304,'[1]Multi-Field'!$F$73="undrained"),BH304,""))</f>
        <v/>
      </c>
      <c r="ED304" s="409" t="str">
        <f>IF(AND('[1]Multi-Field'!$E$74=[1]Lists!BF304,'[1]Multi-Field'!$F$74="Drained"),BI304,IF(AND('[1]Multi-Field'!$E$74=[1]Lists!BF304,'[1]Multi-Field'!$F$74="undrained"),BH304,""))</f>
        <v/>
      </c>
      <c r="EE304" s="409" t="str">
        <f>IF(AND('[1]Multi-Field'!$E$75=[1]Lists!BF304,'[1]Multi-Field'!$F$75="Drained"),BI304,IF(AND('[1]Multi-Field'!$E$75=[1]Lists!BF304,'[1]Multi-Field'!$F$75="undrained"),BH304,""))</f>
        <v/>
      </c>
      <c r="EF304" s="409" t="str">
        <f>IF(AND('[1]Multi-Field'!$E$76=[1]Lists!BF304,'[1]Multi-Field'!$F$76="Drained"),BI304,IF(AND('[1]Multi-Field'!$E$76=[1]Lists!BF304,'[1]Multi-Field'!$F$6="undrained"),BH304,""))</f>
        <v/>
      </c>
      <c r="EG304" s="409" t="str">
        <f>IF(AND('[1]Multi-Field'!$E$77=[1]Lists!BF304,'[1]Multi-Field'!$F$77="Drained"),BI304,IF(AND('[1]Multi-Field'!$E$77=[1]Lists!BF304,'[1]Multi-Field'!$F$77="undrained"),BH304,""))</f>
        <v/>
      </c>
      <c r="EH304" s="409" t="str">
        <f>IF(AND('[1]Multi-Field'!$E$78=[1]Lists!BF304,'[1]Multi-Field'!$F$78="Drained"),BI304,IF(AND('[1]Multi-Field'!$E$78=[1]Lists!BF304,'[1]Multi-Field'!$F$78="undrained"),BH304,""))</f>
        <v/>
      </c>
      <c r="EI304" s="409" t="str">
        <f>IF(AND('[1]Multi-Field'!$E$79=[1]Lists!BF304,'[1]Multi-Field'!$F$79="Drained"),BI304,IF(AND('[1]Multi-Field'!$E$79=[1]Lists!BF304,'[1]Multi-Field'!$F$79="undrained"),BH304,""))</f>
        <v/>
      </c>
      <c r="EJ304" s="409" t="str">
        <f>IF(AND('[1]Multi-Field'!$E$80=[1]Lists!BF304,'[1]Multi-Field'!$F$80="Drained"),BI304,IF(AND('[1]Multi-Field'!$E$80=[1]Lists!BF304,'[1]Multi-Field'!$F$80="undrained"),BH304,""))</f>
        <v/>
      </c>
      <c r="EK304" s="409" t="str">
        <f>IF(AND('[1]Multi-Field'!$E$81=[1]Lists!BF304,'[1]Multi-Field'!$F$81="Drained"),BI304,IF(AND('[1]Multi-Field'!$E$81=[1]Lists!BF304,'[1]Multi-Field'!$F$81="undrained"),BH304,""))</f>
        <v/>
      </c>
      <c r="EL304" s="409" t="str">
        <f>IF(AND('[1]Multi-Field'!$E$82=[1]Lists!BF304,'[1]Multi-Field'!$F$82="Drained"),BI304,IF(AND('[1]Multi-Field'!$E$82=[1]Lists!BF304,'[1]Multi-Field'!$F$82="undrained"),BH304,""))</f>
        <v/>
      </c>
      <c r="EM304" s="409" t="str">
        <f>IF(AND('[1]Multi-Field'!$E$83=[1]Lists!BF304,'[1]Multi-Field'!$F$83="Drained"),BI304,IF(AND('[1]Multi-Field'!$E$83=[1]Lists!BF304,'[1]Multi-Field'!$F$83="undrained"),BH304,""))</f>
        <v/>
      </c>
      <c r="EN304" s="409" t="str">
        <f>IF(AND('[1]Multi-Field'!$E$84=[1]Lists!BF304,'[1]Multi-Field'!$F$84="Drained"),BI304,IF(AND('[1]Multi-Field'!$E$84=[1]Lists!BF304,'[1]Multi-Field'!$F$84="undrained"),BH304,""))</f>
        <v/>
      </c>
      <c r="EO304" s="409" t="str">
        <f>IF(AND('[1]Multi-Field'!$E$85=[1]Lists!BF304,'[1]Multi-Field'!$F$85="Drained"),BI304,IF(AND('[1]Multi-Field'!$E$85=[1]Lists!BF304,'[1]Multi-Field'!$F$85="undrained"),BH304,""))</f>
        <v/>
      </c>
      <c r="EP304" s="409" t="str">
        <f>IF(AND('[1]Multi-Field'!$E$86=[1]Lists!BF304,'[1]Multi-Field'!$F$86="Drained"),BI304,IF(AND('[1]Multi-Field'!$E$86=[1]Lists!BF304,'[1]Multi-Field'!$F$86="undrained"),BH304,""))</f>
        <v/>
      </c>
      <c r="EQ304" s="409" t="str">
        <f>IF(AND('[1]Multi-Field'!$E$87=[1]Lists!BF304,'[1]Multi-Field'!$F$87="Drained"),BI304,IF(AND('[1]Multi-Field'!$E$87=[1]Lists!BF304,'[1]Multi-Field'!$F$87="undrained"),BH304,""))</f>
        <v/>
      </c>
      <c r="ER304" s="409" t="str">
        <f>IF(AND('[1]Multi-Field'!$E$88=[1]Lists!BF304,'[1]Multi-Field'!$F$88="Drained"),BI304,IF(AND('[1]Multi-Field'!$E$88=[1]Lists!BF304,'[1]Multi-Field'!$F$88="undrained"),BH304,""))</f>
        <v/>
      </c>
      <c r="ES304" s="409" t="str">
        <f>IF(AND('[1]Multi-Field'!$E$89=[1]Lists!BF304,'[1]Multi-Field'!$F$89="Drained"),BI304,IF(AND('[1]Multi-Field'!$E$89=[1]Lists!BF304,'[1]Multi-Field'!$F$89="undrained"),BH304,""))</f>
        <v/>
      </c>
      <c r="ET304" s="409" t="str">
        <f>IF(AND('[1]Multi-Field'!$E$90=[1]Lists!BF304,'[1]Multi-Field'!$F$90="Drained"),BI304,IF(AND('[1]Multi-Field'!$E$90=[1]Lists!BF304,'[1]Multi-Field'!$F$90="undrained"),BH304,""))</f>
        <v/>
      </c>
      <c r="EU304" s="409" t="str">
        <f>IF(AND('[1]Multi-Field'!$E$91=[1]Lists!BF304,'[1]Multi-Field'!$F$91="Drained"),BI304,IF(AND('[1]Multi-Field'!$E$91=[1]Lists!BF304,'[1]Multi-Field'!$F$91="undrained"),BH304,""))</f>
        <v/>
      </c>
      <c r="EV304" s="409" t="str">
        <f>IF(AND('[1]Multi-Field'!$E$92=[1]Lists!BF304,'[1]Multi-Field'!$F$92="Drained"),BI304,IF(AND('[1]Multi-Field'!$E$92=[1]Lists!BF304,'[1]Multi-Field'!$F$92="undrained"),BH304,""))</f>
        <v/>
      </c>
      <c r="EW304" s="409" t="str">
        <f>IF(AND('[1]Multi-Field'!$E$93=[1]Lists!BF304,'[1]Multi-Field'!$F$93="Drained"),BI304,IF(AND('[1]Multi-Field'!$E$93=[1]Lists!BF304,'[1]Multi-Field'!$F$93="undrained"),BH304,""))</f>
        <v/>
      </c>
      <c r="EX304" s="409" t="str">
        <f>IF(AND('[1]Multi-Field'!$E$94=[1]Lists!BF304,'[1]Multi-Field'!$F$94="Drained"),BI304,IF(AND('[1]Multi-Field'!$E$94=[1]Lists!BF304,'[1]Multi-Field'!$F$94="undrained"),BH304,""))</f>
        <v/>
      </c>
      <c r="EY304" s="409" t="str">
        <f>IF(AND('[1]Multi-Field'!$E$95=[1]Lists!BF304,'[1]Multi-Field'!$F$95="Drained"),BI304,IF(AND('[1]Multi-Field'!$E$95=[1]Lists!BF304,'[1]Multi-Field'!$F$95="undrained"),BH304,""))</f>
        <v/>
      </c>
      <c r="EZ304" s="409" t="str">
        <f>IF(AND('[1]Multi-Field'!$E$96=[1]Lists!BF304,'[1]Multi-Field'!$F$96="Drained"),BI304,IF(AND('[1]Multi-Field'!$E$96=[1]Lists!BF304,'[1]Multi-Field'!$F$96="undrained"),BH304,""))</f>
        <v/>
      </c>
      <c r="FA304" s="409" t="str">
        <f>IF(AND('[1]Multi-Field'!$E$97=[1]Lists!BF304,'[1]Multi-Field'!$F$97="Drained"),BI304,IF(AND('[1]Multi-Field'!$E$97=[1]Lists!BF304,'[1]Multi-Field'!$F$97="undrained"),BH304,""))</f>
        <v/>
      </c>
      <c r="FB304" s="409" t="str">
        <f>IF(AND('[1]Multi-Field'!$E$98=[1]Lists!BF304,'[1]Multi-Field'!$F$98="Drained"),BI304,IF(AND('[1]Multi-Field'!$E$98=[1]Lists!BF304,'[1]Multi-Field'!$F$98="undrained"),BH304,""))</f>
        <v/>
      </c>
      <c r="FC304" s="409" t="str">
        <f>IF(AND('[1]Multi-Field'!$E$99=[1]Lists!BF304,'[1]Multi-Field'!$F$99="Drained"),BI304,IF(AND('[1]Multi-Field'!$E$99=[1]Lists!BF304,'[1]Multi-Field'!$F$99="undrained"),BH304,""))</f>
        <v/>
      </c>
      <c r="FD304" s="409" t="str">
        <f>IF(AND('[1]Multi-Field'!$E$100=[1]Lists!BF304,'[1]Multi-Field'!$F$100="Drained"),BI304,IF(AND('[1]Multi-Field'!$E$100=[1]Lists!BF304,'[1]Multi-Field'!$F$100="undrained"),BH304,""))</f>
        <v/>
      </c>
      <c r="FE304" s="409" t="str">
        <f>IF(AND('[1]Multi-Field'!$E$101=[1]Lists!BF304,'[1]Multi-Field'!$F$101="Drained"),BI304,IF(AND('[1]Multi-Field'!$E$101=[1]Lists!BF304,'[1]Multi-Field'!$F$101="undrained"),BH304,""))</f>
        <v/>
      </c>
      <c r="FF304" s="409" t="str">
        <f>IF(AND('[1]Multi-Field'!$E$102=[1]Lists!BF304,'[1]Multi-Field'!$F$102="Drained"),BI304,IF(AND('[1]Multi-Field'!$E$102=[1]Lists!BF304,'[1]Multi-Field'!$F$102="undrained"),BH304,""))</f>
        <v/>
      </c>
      <c r="FG304" s="409" t="str">
        <f>IF(AND('[1]Multi-Field'!$E$103=[1]Lists!BF304,'[1]Multi-Field'!$F$103="Drained"),BI304,IF(AND('[1]Multi-Field'!$E$103=[1]Lists!BF304,'[1]Multi-Field'!$F$103="undrained"),BH304,""))</f>
        <v/>
      </c>
      <c r="FH304" s="409" t="str">
        <f>IF(AND('[1]Multi-Field'!$E$104=[1]Lists!BF304,'[1]Multi-Field'!$F$104="Drained"),BI304,IF(AND('[1]Multi-Field'!$E$104=[1]Lists!BF304,'[1]Multi-Field'!$F$104="undrained"),BH304,""))</f>
        <v/>
      </c>
      <c r="FI304" s="409" t="str">
        <f>IF(AND('[1]Multi-Field'!$E$105=[1]Lists!BF304,'[1]Multi-Field'!$F$105="Drained"),BI304,IF(AND('[1]Multi-Field'!$E$105=[1]Lists!BF304,'[1]Multi-Field'!$F$105="undrained"),BH304,""))</f>
        <v/>
      </c>
      <c r="FJ304" s="409" t="str">
        <f>IF(AND('[1]Multi-Field'!$E$106=[1]Lists!BF304,'[1]Multi-Field'!$F$106="Drained"),BI304,IF(AND('[1]Multi-Field'!$E$106=[1]Lists!BF304,'[1]Multi-Field'!$F$106="undrained"),BH304,""))</f>
        <v/>
      </c>
      <c r="FK304" s="409" t="str">
        <f>IF(AND('[1]Multi-Field'!$E$107=[1]Lists!BF304,'[1]Multi-Field'!$F$107="Drained"),BI304,IF(AND('[1]Multi-Field'!$E$107=[1]Lists!BF304,'[1]Multi-Field'!$F$107="undrained"),BH304,""))</f>
        <v/>
      </c>
      <c r="FL304" s="409" t="str">
        <f>IF(AND('[1]Multi-Field'!$E$108=[1]Lists!BF304,'[1]Multi-Field'!$F$108="Drained"),BI304,IF(AND('[1]Multi-Field'!$E$108=[1]Lists!BF304,'[1]Multi-Field'!$F$108="undrained"),BH304,""))</f>
        <v/>
      </c>
      <c r="FM304" s="409" t="str">
        <f>IF(AND('[1]Multi-Field'!$E$109=[1]Lists!BF304,'[1]Multi-Field'!$F$109="Drained"),BI304,IF(AND('[1]Multi-Field'!$E$109=[1]Lists!BF304,'[1]Multi-Field'!$F$109="undrained"),BH304,""))</f>
        <v/>
      </c>
      <c r="FN304" s="409" t="str">
        <f>IF(AND('[1]Multi-Field'!$E$110=[1]Lists!BF304,'[1]Multi-Field'!$F$110="Drained"),BI304,IF(AND('[1]Multi-Field'!$E$110=[1]Lists!BF304,'[1]Multi-Field'!$F$110="undrained"),BH304,""))</f>
        <v/>
      </c>
      <c r="FO304" s="409" t="str">
        <f>IF(AND('[1]Multi-Field'!$E$111=[1]Lists!BF304,'[1]Multi-Field'!$F$111="Drained"),BI304,IF(AND('[1]Multi-Field'!$E$111=[1]Lists!BF304,'[1]Multi-Field'!$F$111="undrained"),BH304,""))</f>
        <v/>
      </c>
      <c r="FP304" s="409" t="str">
        <f>IF(AND('[1]Multi-Field'!$E$112=[1]Lists!BF304,'[1]Multi-Field'!$F$112="Drained"),BI304,IF(AND('[1]Multi-Field'!$E$112=[1]Lists!BF304,'[1]Multi-Field'!$F$112="undrained"),BH304,""))</f>
        <v/>
      </c>
      <c r="FQ304" s="409" t="str">
        <f>IF(AND('[1]Multi-Field'!$E$113=[1]Lists!BF304,'[1]Multi-Field'!$F$113="Drained"),BI304,IF(AND('[1]Multi-Field'!$E$113=[1]Lists!BF304,'[1]Multi-Field'!$F$113="undrained"),BH304,""))</f>
        <v/>
      </c>
      <c r="FR304" s="409" t="str">
        <f>IF(AND('[1]Multi-Field'!$E$114=[1]Lists!BF304,'[1]Multi-Field'!$F$114="Drained"),BI304,IF(AND('[1]Multi-Field'!$E$114=[1]Lists!BF304,'[1]Multi-Field'!$F$114="undrained"),BH304,""))</f>
        <v/>
      </c>
      <c r="FS304" s="409" t="str">
        <f>IF(AND('[1]Multi-Field'!$E$115=[1]Lists!BF304,'[1]Multi-Field'!$F$115="Drained"),BI304,IF(AND('[1]Multi-Field'!$E$115=[1]Lists!BF304,'[1]Multi-Field'!$F$115="undrained"),BH304,""))</f>
        <v/>
      </c>
      <c r="FT304" s="409" t="str">
        <f>IF(AND('[1]Multi-Field'!$E$116=[1]Lists!BF304,'[1]Multi-Field'!$F$116="Drained"),BI304,IF(AND('[1]Multi-Field'!$E$116=[1]Lists!BF304,'[1]Multi-Field'!$F$116="undrained"),BH304,""))</f>
        <v/>
      </c>
      <c r="FU304" s="409" t="str">
        <f>IF(AND('[1]Multi-Field'!$E$117=[1]Lists!BF304,'[1]Multi-Field'!$F$117="Drained"),BI304,IF(AND('[1]Multi-Field'!$E$117=[1]Lists!BF304,'[1]Multi-Field'!$F$117="undrained"),BH304,""))</f>
        <v/>
      </c>
      <c r="FV304" s="409" t="str">
        <f>IF(AND('[1]Multi-Field'!$E$118=[1]Lists!BF304,'[1]Multi-Field'!$F$118="Drained"),BI304,IF(AND('[1]Multi-Field'!$E$118=[1]Lists!BF304,'[1]Multi-Field'!$F$118="undrained"),BH304,""))</f>
        <v/>
      </c>
      <c r="FW304" s="409" t="str">
        <f>IF(AND('[1]Multi-Field'!$E$119=[1]Lists!BF304,'[1]Multi-Field'!$F$119="Drained"),BI304,IF(AND('[1]Multi-Field'!$E$119=[1]Lists!BF304,'[1]Multi-Field'!$F$119="undrained"),BH304,""))</f>
        <v/>
      </c>
      <c r="FX304" s="409" t="str">
        <f>IF(AND('[1]Multi-Field'!$E$120=[1]Lists!BF304,'[1]Multi-Field'!$F$120="Drained"),BI304,IF(AND('[1]Multi-Field'!$E$120=[1]Lists!BF304,'[1]Multi-Field'!$F$120="undrained"),BH304,""))</f>
        <v/>
      </c>
    </row>
    <row r="305" spans="1:180" ht="13.5" customHeight="1">
      <c r="A305" s="7" t="s">
        <v>391</v>
      </c>
      <c r="B305" s="7"/>
      <c r="C305" s="7"/>
      <c r="D305" s="8">
        <v>55</v>
      </c>
      <c r="E305" s="8">
        <f t="shared" si="46"/>
        <v>58</v>
      </c>
      <c r="F305" s="8">
        <f t="shared" si="47"/>
        <v>62</v>
      </c>
      <c r="G305" s="8">
        <v>65</v>
      </c>
      <c r="H305" s="8">
        <v>90</v>
      </c>
      <c r="I305" s="8">
        <f t="shared" si="50"/>
        <v>107</v>
      </c>
      <c r="J305" s="8">
        <f t="shared" si="51"/>
        <v>123</v>
      </c>
      <c r="K305" s="8">
        <v>140</v>
      </c>
      <c r="L305" s="8">
        <v>60</v>
      </c>
      <c r="M305" s="8">
        <f t="shared" si="48"/>
        <v>90</v>
      </c>
      <c r="N305" s="8">
        <f t="shared" si="49"/>
        <v>120</v>
      </c>
      <c r="O305" s="8">
        <v>150</v>
      </c>
      <c r="P305" s="391">
        <v>280</v>
      </c>
      <c r="Q305" s="394"/>
      <c r="R305" s="395" t="b">
        <f>IF(OR('Multi-Field'!AA282=Lists!$AC$42,'Multi-Field'!AA282=Lists!$AC$43),IF('Multi-Field'!Z282="x",(IF('Multi-Field'!AC282=Lists!$Q$11,Lists!$R$11,IF('Multi-Field'!AC282=Lists!$Q$12,Lists!$R$12,IF('Multi-Field'!AC282=Lists!$Q$13,Lists!$R$13,IF('Multi-Field'!AC282=Lists!$Q$14,Lists!$R$14))))),IF('Multi-Field'!X282="x",(IF('Multi-Field'!AC282=Lists!$Q$11,Lists!$S$11,IF('Multi-Field'!AC282=Lists!$Q$12,Lists!$S$12,IF('Multi-Field'!AC282=Lists!$Q$13,Lists!$S$13,IF('Multi-Field'!AC282=Lists!$Q$14,Lists!$S$14))))),IF('Multi-Field'!V282="x",(IF('Multi-Field'!AC282=Lists!$Q$11,Lists!$T$11,IF('Multi-Field'!AC282=Lists!$Q$12,Lists!$T$12,IF('Multi-Field'!AC282=Lists!$Q$13,Lists!$T$13,IF('Multi-Field'!AC282=Lists!$Q$14,Lists!$T$14))))),0))))</f>
        <v>0</v>
      </c>
      <c r="S305" s="395" t="str">
        <f t="shared" si="52"/>
        <v/>
      </c>
      <c r="T305" s="395"/>
      <c r="U305" s="396"/>
      <c r="AI305" s="384">
        <f>'[1]Multi-Field'!B301</f>
        <v>0</v>
      </c>
      <c r="AJ305" s="387" t="str">
        <f>IF(OR('[1]Multi-Field'!Q145=[1]Lists!$AC$42,'[1]Multi-Field'!Q145=[1]Lists!$AC$43),"x","")</f>
        <v/>
      </c>
      <c r="AK305" s="387" t="str">
        <f>IF(OR('[1]Multi-Field'!Q145=[1]Lists!$AC$6,'[1]Multi-Field'!Q145=$AC$2,'[1]Multi-Field'!Q145=$AC$4),"x","")</f>
        <v/>
      </c>
      <c r="AL305" s="387" t="str">
        <f>IF(OR('[1]Multi-Field'!Q145=[1]Lists!$AC$7,'[1]Multi-Field'!Q145=$AC$3,'[1]Multi-Field'!Q145=$AC$5),"x","")</f>
        <v/>
      </c>
      <c r="AM305" s="387" t="str">
        <f>IF(OR('[1]Multi-Field'!Q145=$AC$23,'[1]Multi-Field'!Q145=$AC$13,'[1]Multi-Field'!Q145=$AC$9,'[1]Multi-Field'!Q145=$AC$19,'[1]Multi-Field'!Q145=$AC$47),"x","")</f>
        <v/>
      </c>
      <c r="AN305" s="387" t="str">
        <f>IF(OR('[1]Multi-Field'!Q145=$AC$24,'[1]Multi-Field'!Q145=$AC$14,'[1]Multi-Field'!Q145=$AC$10,'[1]Multi-Field'!Q145=$AC$22,'[1]Multi-Field'!Q145=$AC$48),"x","")</f>
        <v/>
      </c>
      <c r="AO305" s="387" t="str">
        <f>IF(OR('[1]Multi-Field'!Q145=$AC$21,'[1]Multi-Field'!Q145=$AC$28,'[1]Multi-Field'!Q145=$AC$62,'[1]Multi-Field'!Q145=$AC$102,'[1]Multi-Field'!Q145=$AC$98),"x","")</f>
        <v/>
      </c>
      <c r="AP305" s="387" t="str">
        <f>IF(OR('[1]Multi-Field'!Q145=$AC$25,'[1]Multi-Field'!Q145=$AC$63,'[1]Multi-Field'!Q145=$AC$85,'[1]Multi-Field'!Q145=$AC$87,'[1]Multi-Field'!Q145=$AC$92,'[1]Multi-Field'!Q145=$AC$93),"x","")</f>
        <v/>
      </c>
      <c r="AQ305" s="387" t="str">
        <f>IF(OR('[1]Multi-Field'!Q145=$AC$20,'[1]Multi-Field'!Q145=$AC$27,'[1]Multi-Field'!Q145=$AC$58,'[1]Multi-Field'!Q145=$AC$86,'[1]Multi-Field'!Q145=$AC$103,'[1]Multi-Field'!Q145=$AC$94),"x","")</f>
        <v/>
      </c>
      <c r="AR305" s="387" t="str">
        <f>IF(OR('[1]Multi-Field'!Q145=$AC$35,'[1]Multi-Field'!Q145=$AC$40,'[1]Multi-Field'!Q145=$AC$45,),"x","")</f>
        <v/>
      </c>
      <c r="AS305" s="387" t="str">
        <f>IF(OR('[1]Multi-Field'!Q145=$AC$36,'[1]Multi-Field'!Q145=$AC$41,'[1]Multi-Field'!Q145=$AC$46,),"x","")</f>
        <v/>
      </c>
      <c r="AT305" s="387" t="str">
        <f>IF(OR('[1]Multi-Field'!Q145=$AC$52,'[1]Multi-Field'!Q145=$AC$53,'[1]Multi-Field'!Q145=$AC$54,'[1]Multi-Field'!Q145=$AC$55,'[1]Multi-Field'!Q145=$AC$68,'[1]Multi-Field'!Q145=$AC$69,'[1]Multi-Field'!Q145=$AC$74,'[1]Multi-Field'!Q145=$AC$71,'[1]Multi-Field'!Q145=$AC$70),"x","")</f>
        <v>x</v>
      </c>
      <c r="AU305" s="387" t="str">
        <f>IF('[1]Multi-Field'!Q145=$AC$72,"x","")</f>
        <v/>
      </c>
      <c r="AV305" s="387" t="str">
        <f>IF('[1]Multi-Field'!Q145=$AC$73,"x","")</f>
        <v/>
      </c>
      <c r="AW305" s="387" t="str">
        <f>IF('[1]Multi-Field'!Q145=$AC$83,"x","")</f>
        <v/>
      </c>
      <c r="AX305" s="387" t="str">
        <f>IF('[1]Multi-Field'!Q145=$AC$84,"x","")</f>
        <v/>
      </c>
      <c r="AY305" s="387" t="str">
        <f>IF('[1]Multi-Field'!Q145=$AC$97,"x","")</f>
        <v/>
      </c>
      <c r="AZ305" s="387" t="str">
        <f>IF('[1]Multi-Field'!Q145=$AC$99,"x","")</f>
        <v/>
      </c>
      <c r="BA305" s="387" t="str">
        <f>IF('[1]Multi-Field'!Q145=$AC$104,"x","")</f>
        <v/>
      </c>
      <c r="BB305" s="387" t="str">
        <f>IF('[1]Multi-Field'!Q145=$AC$105,"x","")</f>
        <v/>
      </c>
      <c r="BC305" s="388"/>
      <c r="BF305" s="411" t="s">
        <v>1470</v>
      </c>
      <c r="BG305" s="412">
        <v>6</v>
      </c>
      <c r="BH305" s="412">
        <v>2.5</v>
      </c>
      <c r="BI305" s="412">
        <v>3.5</v>
      </c>
      <c r="BJ305" s="409" t="e">
        <f>IF(AND('[1]Single Field'!#REF!=[1]Lists!BF305,'[1]Single Field'!#REF!="Drained"),"x",IF(AND('[1]Single Field'!#REF!=[1]Lists!BF305,'[1]Single Field'!#REF!="Undrained"),O,""))</f>
        <v>#REF!</v>
      </c>
      <c r="BK305" s="409" t="str">
        <f>IF(AND('[1]Multi-Field'!$E$3=[1]Lists!BF305,'[1]Multi-Field'!$F$3="Drained"),BI305,IF(AND('[1]Multi-Field'!$E$3=BF305,'[1]Multi-Field'!$F$3="undrained"),BH305,""))</f>
        <v/>
      </c>
      <c r="BL305" s="409" t="str">
        <f>IF(AND('[1]Multi-Field'!$E$4=BF305,'[1]Multi-Field'!$F$4="Drained"),BI305,IF(AND('[1]Multi-Field'!$E$4=BF305,'[1]Multi-Field'!$F$4="undrained"),BH305,""))</f>
        <v/>
      </c>
      <c r="BM305" s="409" t="str">
        <f>IF(AND('[1]Multi-Field'!$E$5=BF305,'[1]Multi-Field'!$F$5="Drained"),BI305,IF(AND('[1]Multi-Field'!$E$5=BF305,'[1]Multi-Field'!$F$5="undrained"),BH305,""))</f>
        <v/>
      </c>
      <c r="BN305" s="409" t="str">
        <f>IF(AND('[1]Multi-Field'!$E$6=BF305,'[1]Multi-Field'!$F$6="Drained"),BI305,IF(AND('[1]Multi-Field'!$E$6=BF305,'[1]Multi-Field'!$F$6="undrained"),BH305,""))</f>
        <v/>
      </c>
      <c r="BO305" s="409" t="str">
        <f>IF(AND('[1]Multi-Field'!$E$7=BF305,'[1]Multi-Field'!$F$7="Drained"),BI305,IF(AND('[1]Multi-Field'!$E$7=BF305,'[1]Multi-Field'!$F$7="undrained"),BH305,""))</f>
        <v/>
      </c>
      <c r="BP305" s="409" t="str">
        <f>IF(AND('[1]Multi-Field'!$E$8=BF305,'[1]Multi-Field'!$F$8="Drained"),BI305,IF(AND('[1]Multi-Field'!$E$8=BF305,'[1]Multi-Field'!$F$8="undrained"),BH305,""))</f>
        <v/>
      </c>
      <c r="BQ305" s="409" t="str">
        <f>IF(AND('[1]Multi-Field'!$E$9=BF305,'[1]Multi-Field'!$F$9="Drained"),BI305,IF(AND('[1]Multi-Field'!$E$9=BF305,'[1]Multi-Field'!$F$9="undrained"),BH305,""))</f>
        <v/>
      </c>
      <c r="BR305" s="409" t="str">
        <f>IF(AND('[1]Multi-Field'!$E$10=BF305,'[1]Multi-Field'!$F$10="Drained"),BI305,IF(AND('[1]Multi-Field'!$E$10=BF305,'[1]Multi-Field'!$F$10="undrained"),BH305,""))</f>
        <v/>
      </c>
      <c r="BS305" s="409" t="str">
        <f>IF(AND('[1]Multi-Field'!$E$11=BF305,'[1]Multi-Field'!$F$11="Drained"),BI305,IF(AND('[1]Multi-Field'!$E$11=BF305,'[1]Multi-Field'!$F$11="undrained"),BH305,""))</f>
        <v/>
      </c>
      <c r="BT305" s="409" t="str">
        <f>IF(AND('[1]Multi-Field'!$E$12=BF305,'[1]Multi-Field'!$F$12="Drained"),BI305,IF(AND('[1]Multi-Field'!$E$12=BF305,'[1]Multi-Field'!$F$12="undrained"),BH305,""))</f>
        <v/>
      </c>
      <c r="BU305" s="409" t="str">
        <f>IF(AND('[1]Multi-Field'!$E$13=BF305,'[1]Multi-Field'!$F$13="Drained"),BI305,IF(AND('[1]Multi-Field'!$E$3=BF305,'[1]Multi-Field'!$F$13="undrained"),BH305,""))</f>
        <v/>
      </c>
      <c r="BV305" s="409" t="str">
        <f>IF(AND('[1]Multi-Field'!$E$14=BF305,'[1]Multi-Field'!$F$14="Drained"),BI305,IF(AND('[1]Multi-Field'!$E$14=BF305,'[1]Multi-Field'!$F$14="undrained"),BH305,""))</f>
        <v/>
      </c>
      <c r="BW305" s="409" t="str">
        <f>IF(AND('[1]Multi-Field'!$E$15=BF305,'[1]Multi-Field'!$F$15="Drained"),BI305,IF(AND('[1]Multi-Field'!$E$15=BF305,'[1]Multi-Field'!$F$15="undrained"),BH305,""))</f>
        <v/>
      </c>
      <c r="BX305" s="409" t="str">
        <f>IF(AND('[1]Multi-Field'!$E$16=[1]Lists!BF305,'[1]Multi-Field'!$F$16="Drained"),BI305,IF(AND('[1]Multi-Field'!$E$16=[1]Lists!BF305,'[1]Multi-Field'!$F$16="undrained"),BH305,""))</f>
        <v/>
      </c>
      <c r="BY305" s="409" t="str">
        <f>IF(AND('[1]Multi-Field'!$E$17=[1]Lists!BF305,'[1]Multi-Field'!$F$17="Drained"),BI305,IF(AND('[1]Multi-Field'!$E$17=[1]Lists!BF305,'[1]Multi-Field'!$F$17="undrained"),BH305,""))</f>
        <v/>
      </c>
      <c r="BZ305" s="409" t="str">
        <f>IF(AND('[1]Multi-Field'!$E$18=[1]Lists!BF305,'[1]Multi-Field'!$F$18="Drained"),BI305,IF(AND('[1]Multi-Field'!$E$18=[1]Lists!BF305,'[1]Multi-Field'!$F$18="undrained"),BH305,""))</f>
        <v/>
      </c>
      <c r="CA305" s="409" t="str">
        <f>IF(AND('[1]Multi-Field'!$E$19=[1]Lists!BF305,'[1]Multi-Field'!$F$19="Drained"),BI305,IF(AND('[1]Multi-Field'!$E$19=[1]Lists!BF305,'[1]Multi-Field'!$F$19="undrained"),BH305,""))</f>
        <v/>
      </c>
      <c r="CB305" s="409" t="str">
        <f>IF(AND('[1]Multi-Field'!$E$20=[1]Lists!BF305,'[1]Multi-Field'!$F$20="Drained"),BI305,IF(AND('[1]Multi-Field'!$E$20=[1]Lists!BF305,'[1]Multi-Field'!$F$20="undrained"),BH305,""))</f>
        <v/>
      </c>
      <c r="CC305" s="409" t="str">
        <f>IF(AND('[1]Multi-Field'!$E$21=[1]Lists!BF305,'[1]Multi-Field'!$F$21="Drained"),BI305,IF(AND('[1]Multi-Field'!$E$21=[1]Lists!BF305,'[1]Multi-Field'!$F$21="undrained"),BH305,""))</f>
        <v/>
      </c>
      <c r="CD305" s="409" t="str">
        <f>IF(AND('[1]Multi-Field'!$E$22=[1]Lists!BF305,'[1]Multi-Field'!$F$22="Drained"),BI305,IF(AND('[1]Multi-Field'!$E$22=[1]Lists!BF305,'[1]Multi-Field'!$F$22="undrained"),BH305,""))</f>
        <v/>
      </c>
      <c r="CE305" s="409" t="str">
        <f>IF(AND('[1]Multi-Field'!$E$23=[1]Lists!BF305,'[1]Multi-Field'!$F$23="Drained"),BI305,IF(AND('[1]Multi-Field'!$E$23=[1]Lists!BF305,'[1]Multi-Field'!$F$23="undrained"),BH305,""))</f>
        <v/>
      </c>
      <c r="CF305" s="409" t="str">
        <f>IF(AND('[1]Multi-Field'!$E$24=[1]Lists!BF305,'[1]Multi-Field'!$F$24="Drained"),BI305,IF(AND('[1]Multi-Field'!$E$24=[1]Lists!BF305,'[1]Multi-Field'!$F$24="undrained"),BH305,""))</f>
        <v/>
      </c>
      <c r="CG305" s="409" t="str">
        <f>IF(AND('[1]Multi-Field'!$E$25=[1]Lists!BF305,'[1]Multi-Field'!$F$25="Drained"),BI305,IF(AND('[1]Multi-Field'!$E$25=[1]Lists!BF305,'[1]Multi-Field'!$F$25="undrained"),BH305,""))</f>
        <v/>
      </c>
      <c r="CH305" s="409" t="str">
        <f>IF(AND('[1]Multi-Field'!$E$26=[1]Lists!BF305,'[1]Multi-Field'!$F$26="Drained"),BI305,IF(AND('[1]Multi-Field'!$E$26=[1]Lists!BF305,'[1]Multi-Field'!$F$26="undrained"),BH305,""))</f>
        <v/>
      </c>
      <c r="CI305" s="409" t="str">
        <f>IF(AND('[1]Multi-Field'!$E$27=[1]Lists!BF305,'[1]Multi-Field'!$F$27="Drained"),BI305,IF(AND('[1]Multi-Field'!$E$27=[1]Lists!BF305,'[1]Multi-Field'!$F$27="undrained"),BH305,""))</f>
        <v/>
      </c>
      <c r="CJ305" s="409" t="str">
        <f>IF(AND('[1]Multi-Field'!$E$28=[1]Lists!BF305,'[1]Multi-Field'!$F$28="Drained"),BI305,IF(AND('[1]Multi-Field'!$E$28=[1]Lists!BF305,'[1]Multi-Field'!$F$28="undrained"),BH305,""))</f>
        <v/>
      </c>
      <c r="CK305" s="409" t="str">
        <f>IF(AND('[1]Multi-Field'!$E$29=[1]Lists!BF305,'[1]Multi-Field'!$F$29="Drained"),BI305,IF(AND('[1]Multi-Field'!$E$29=[1]Lists!BF305,'[1]Multi-Field'!$F$29="undrained"),BH305,""))</f>
        <v/>
      </c>
      <c r="CL305" s="409" t="str">
        <f>IF(AND('[1]Multi-Field'!$E$30=[1]Lists!BF305,'[1]Multi-Field'!$F$30="Drained"),BI305,IF(AND('[1]Multi-Field'!$E$30=[1]Lists!BF305,'[1]Multi-Field'!$F$30="undrained"),BH305,""))</f>
        <v/>
      </c>
      <c r="CM305" s="409" t="str">
        <f>IF(AND('[1]Multi-Field'!$E$31=[1]Lists!BF305,'[1]Multi-Field'!$F$31="Drained"),BI305,IF(AND('[1]Multi-Field'!$E$31=[1]Lists!BF305,'[1]Multi-Field'!$F$31="undrained"),BH305,""))</f>
        <v/>
      </c>
      <c r="CN305" s="409" t="str">
        <f>IF(AND('[1]Multi-Field'!$E$32=[1]Lists!BF305,'[1]Multi-Field'!$F$32="Drained"),BI305,IF(AND('[1]Multi-Field'!$E$32=[1]Lists!BF305,'[1]Multi-Field'!$F$32="undrained"),BH305,""))</f>
        <v/>
      </c>
      <c r="CO305" s="409" t="str">
        <f>IF(AND('[1]Multi-Field'!$E$33=[1]Lists!BF305,'[1]Multi-Field'!$F$33="Drained"),BI305,IF(AND('[1]Multi-Field'!$E$33=[1]Lists!BF305,'[1]Multi-Field'!$F$33="undrained"),BH305,""))</f>
        <v/>
      </c>
      <c r="CP305" s="409" t="str">
        <f>IF(AND('[1]Multi-Field'!$E$34=[1]Lists!BF305,'[1]Multi-Field'!$F$34="Drained"),BI305,IF(AND('[1]Multi-Field'!$E$34=[1]Lists!BF305,'[1]Multi-Field'!$F$34="undrained"),BH305,""))</f>
        <v/>
      </c>
      <c r="CQ305" s="409" t="str">
        <f>IF(AND('[1]Multi-Field'!$E$35=[1]Lists!BF305,'[1]Multi-Field'!$F$35="Drained"),BI305,IF(AND('[1]Multi-Field'!$E$35=[1]Lists!BF305,'[1]Multi-Field'!$F$35="undrained"),BH305,""))</f>
        <v/>
      </c>
      <c r="CR305" s="409" t="str">
        <f>IF(AND('[1]Multi-Field'!$E$36=[1]Lists!BF305,'[1]Multi-Field'!$F$36="Drained"),BI305,IF(AND('[1]Multi-Field'!$E$36=[1]Lists!BF305,'[1]Multi-Field'!$F$36="undrained"),BH305,""))</f>
        <v/>
      </c>
      <c r="CS305" s="409" t="str">
        <f>IF(AND('[1]Multi-Field'!$E$37=[1]Lists!BF305,'[1]Multi-Field'!$F$37="Drained"),BI305,IF(AND('[1]Multi-Field'!$E$37=[1]Lists!BF305,'[1]Multi-Field'!$F$37="undrained"),BH305,""))</f>
        <v/>
      </c>
      <c r="CT305" s="409" t="str">
        <f>IF(AND('[1]Multi-Field'!$E$38=[1]Lists!BF305,'[1]Multi-Field'!$F$38="Drained"),BI305,IF(AND('[1]Multi-Field'!$E$38=[1]Lists!BF305,'[1]Multi-Field'!$F$38="undrained"),BH305,""))</f>
        <v/>
      </c>
      <c r="CU305" s="409" t="str">
        <f>IF(AND('[1]Multi-Field'!$E$39=[1]Lists!BF305,'[1]Multi-Field'!$F$39="Drained"),BI305,IF(AND('[1]Multi-Field'!$E$39=[1]Lists!BF305,'[1]Multi-Field'!$F$39="undrained"),BH305,""))</f>
        <v/>
      </c>
      <c r="CV305" s="409" t="str">
        <f>IF(AND('[1]Multi-Field'!$E$40=[1]Lists!BF305,'[1]Multi-Field'!$F$40="Drained"),BI305,IF(AND('[1]Multi-Field'!$E$40=[1]Lists!BF305,'[1]Multi-Field'!$F$40="undrained"),BH305,""))</f>
        <v/>
      </c>
      <c r="CW305" s="409" t="str">
        <f>IF(AND('[1]Multi-Field'!$E$41=[1]Lists!BF305,'[1]Multi-Field'!$F$40="Drained"),BI305,IF(AND('[1]Multi-Field'!$E$40=[1]Lists!BF305,'[1]Multi-Field'!$F$40="undrained"),BH305,""))</f>
        <v/>
      </c>
      <c r="CX305" s="409" t="str">
        <f>IF(AND('[1]Multi-Field'!$E$42=[1]Lists!BF305,'[1]Multi-Field'!$F$42="Drained"),BI305,IF(AND('[1]Multi-Field'!$E$42=[1]Lists!BF305,'[1]Multi-Field'!$F$42="undrained"),BH305,""))</f>
        <v/>
      </c>
      <c r="CY305" s="409" t="str">
        <f>IF(AND('[1]Multi-Field'!$E$43=[1]Lists!BF305,'[1]Multi-Field'!$F$43="Drained"),BI305,IF(AND('[1]Multi-Field'!$E$43=[1]Lists!BF305,'[1]Multi-Field'!$F$43="undrained"),BH305,""))</f>
        <v/>
      </c>
      <c r="CZ305" s="409" t="str">
        <f>IF(AND('[1]Multi-Field'!$E$44=[1]Lists!BF305,'[1]Multi-Field'!$F$44="Drained"),BI305,IF(AND('[1]Multi-Field'!$E$44=[1]Lists!BF305,'[1]Multi-Field'!$F$44="undrained"),BH305,""))</f>
        <v/>
      </c>
      <c r="DA305" s="409" t="str">
        <f>IF(AND('[1]Multi-Field'!$E$45=[1]Lists!BF305,'[1]Multi-Field'!$F$45="Drained"),BI305,IF(AND('[1]Multi-Field'!$E$45=[1]Lists!BF305,'[1]Multi-Field'!$F$45="undrained"),BH305,""))</f>
        <v/>
      </c>
      <c r="DB305" s="409" t="str">
        <f>IF(AND('[1]Multi-Field'!$E$46=[1]Lists!BF305,'[1]Multi-Field'!$F$46="Drained"),BI305,IF(AND('[1]Multi-Field'!$E$46=[1]Lists!BF305,'[1]Multi-Field'!$F$46="undrained"),BH305,""))</f>
        <v/>
      </c>
      <c r="DC305" s="409" t="str">
        <f>IF(AND('[1]Multi-Field'!$E$47=[1]Lists!BF305,'[1]Multi-Field'!$F$47="Drained"),BI305,IF(AND('[1]Multi-Field'!$E$47=[1]Lists!BF305,'[1]Multi-Field'!$F$47="undrained"),BH305,""))</f>
        <v/>
      </c>
      <c r="DD305" s="409" t="str">
        <f>IF(AND('[1]Multi-Field'!$E$48=[1]Lists!BF305,'[1]Multi-Field'!$F$48="Drained"),BI305,IF(AND('[1]Multi-Field'!$E$48=[1]Lists!BF305,'[1]Multi-Field'!$F$48="undrained"),BH305,""))</f>
        <v/>
      </c>
      <c r="DE305" s="409" t="str">
        <f>IF(AND('[1]Multi-Field'!$E$49=[1]Lists!BF305,'[1]Multi-Field'!$F$49="Drained"),BI305,IF(AND('[1]Multi-Field'!$E$49=[1]Lists!BF305,'[1]Multi-Field'!$F$9="undrained"),BH305,""))</f>
        <v/>
      </c>
      <c r="DF305" s="409" t="str">
        <f>IF(AND('[1]Multi-Field'!$E$50=[1]Lists!BF305,'[1]Multi-Field'!$F$50="Drained"),BI305,IF(AND('[1]Multi-Field'!$E$50=[1]Lists!BF305,'[1]Multi-Field'!$F$50="undrained"),BH305,""))</f>
        <v/>
      </c>
      <c r="DG305" s="409" t="str">
        <f>IF(AND('[1]Multi-Field'!$E$51=[1]Lists!BF305,'[1]Multi-Field'!$F$51="Drained"),BI305,IF(AND('[1]Multi-Field'!$E$51=[1]Lists!BF305,'[1]Multi-Field'!$F$51="undrained"),BH305,""))</f>
        <v/>
      </c>
      <c r="DH305" s="409" t="str">
        <f>IF(AND('[1]Multi-Field'!$E$52=[1]Lists!BF305,'[1]Multi-Field'!$F$52="Drained"),BI305,IF(AND('[1]Multi-Field'!$E$52=[1]Lists!BF305,'[1]Multi-Field'!$F$52="undrained"),BH305,""))</f>
        <v/>
      </c>
      <c r="DI305" s="409" t="str">
        <f>IF(AND('[1]Multi-Field'!$E$53=[1]Lists!BF305,'[1]Multi-Field'!$F$53="Drained"),BI305,IF(AND('[1]Multi-Field'!$E$53=[1]Lists!BF305,'[1]Multi-Field'!$F$53="undrained"),BH305,""))</f>
        <v/>
      </c>
      <c r="DJ305" s="409" t="str">
        <f>IF(AND('[1]Multi-Field'!$E$54=[1]Lists!BF305,'[1]Multi-Field'!$F$54="Drained"),BI305,IF(AND('[1]Multi-Field'!$E$54=[1]Lists!BF305,'[1]Multi-Field'!$F$54="undrained"),BH305,""))</f>
        <v/>
      </c>
      <c r="DK305" s="409" t="str">
        <f>IF(AND('[1]Multi-Field'!$E$55=[1]Lists!BF305,'[1]Multi-Field'!$F$55="Drained"),BI305,IF(AND('[1]Multi-Field'!$E$55=[1]Lists!BF305,'[1]Multi-Field'!$F$55="undrained"),BH305,""))</f>
        <v/>
      </c>
      <c r="DL305" s="409" t="str">
        <f>IF(AND('[1]Multi-Field'!$E$56=[1]Lists!BF305,'[1]Multi-Field'!$F$56="Drained"),BI305,IF(AND('[1]Multi-Field'!$E$56=[1]Lists!BF305,'[1]Multi-Field'!$F$56="undrained"),BH305,""))</f>
        <v/>
      </c>
      <c r="DM305" s="409" t="str">
        <f>IF(AND('[1]Multi-Field'!$E$57=[1]Lists!BF305,'[1]Multi-Field'!$F$57="Drained"),BI305,IF(AND('[1]Multi-Field'!$E$57=[1]Lists!BF305,'[1]Multi-Field'!$F$57="undrained"),BH305,""))</f>
        <v/>
      </c>
      <c r="DN305" s="409" t="str">
        <f>IF(AND('[1]Multi-Field'!$E$58=[1]Lists!BF305,'[1]Multi-Field'!$F$58="Drained"),BI305,IF(AND('[1]Multi-Field'!$E$58=[1]Lists!BF305,'[1]Multi-Field'!$F$58="undrained"),BH305,""))</f>
        <v/>
      </c>
      <c r="DO305" s="409" t="str">
        <f>IF(AND('[1]Multi-Field'!$E$59=[1]Lists!BF305,'[1]Multi-Field'!$F$59="Drained"),BI305,IF(AND('[1]Multi-Field'!$E$59=[1]Lists!BF305,'[1]Multi-Field'!$F$59="undrained"),BH305,""))</f>
        <v/>
      </c>
      <c r="DP305" s="409" t="str">
        <f>IF(AND('[1]Multi-Field'!$E$60=[1]Lists!BF305,'[1]Multi-Field'!$F$60="Drained"),BI305,IF(AND('[1]Multi-Field'!$E$60=[1]Lists!BF305,'[1]Multi-Field'!$F$60="undrained"),BH305,""))</f>
        <v/>
      </c>
      <c r="DQ305" s="409" t="str">
        <f>IF(AND('[1]Multi-Field'!$E$61=[1]Lists!BF305,'[1]Multi-Field'!$F$61="Drained"),BI305,IF(AND('[1]Multi-Field'!$E$61=[1]Lists!BF305,'[1]Multi-Field'!$F$61="undrained"),BH305,""))</f>
        <v/>
      </c>
      <c r="DR305" s="409" t="str">
        <f>IF(AND('[1]Multi-Field'!$E$62=[1]Lists!BF305,'[1]Multi-Field'!$F$62="Drained"),BI305,IF(AND('[1]Multi-Field'!$E$62=[1]Lists!BF305,'[1]Multi-Field'!$F$62="undrained"),BH305,""))</f>
        <v/>
      </c>
      <c r="DS305" s="409" t="str">
        <f>IF(AND('[1]Multi-Field'!$E$63=[1]Lists!BF305,'[1]Multi-Field'!$F$63="Drained"),BI305,IF(AND('[1]Multi-Field'!$E$63=[1]Lists!BF305,'[1]Multi-Field'!$F$63="undrained"),BH305,""))</f>
        <v/>
      </c>
      <c r="DT305" s="409" t="str">
        <f>IF(AND('[1]Multi-Field'!$E$64=[1]Lists!BF305,'[1]Multi-Field'!$F$64="Drained"),BI305,IF(AND('[1]Multi-Field'!$E$64=[1]Lists!BF305,'[1]Multi-Field'!$F$64="undrained"),BH305,""))</f>
        <v/>
      </c>
      <c r="DU305" s="409" t="str">
        <f>IF(AND('[1]Multi-Field'!$E$65=[1]Lists!BF305,'[1]Multi-Field'!$F$65="Drained"),BI305,IF(AND('[1]Multi-Field'!$E$65=[1]Lists!BF305,'[1]Multi-Field'!$F$65="undrained"),BH305,""))</f>
        <v/>
      </c>
      <c r="DV305" s="409" t="str">
        <f>IF(AND('[1]Multi-Field'!$E$66=[1]Lists!BF305,'[1]Multi-Field'!$F$66="Drained"),BI305,IF(AND('[1]Multi-Field'!$E$66=[1]Lists!BF305,'[1]Multi-Field'!$F$66="undrained"),BH305,""))</f>
        <v/>
      </c>
      <c r="DW305" s="409" t="str">
        <f>IF(AND('[1]Multi-Field'!$E$67=[1]Lists!BF305,'[1]Multi-Field'!$F$67="Drained"),BI305,IF(AND('[1]Multi-Field'!$E$67=[1]Lists!BF305,'[1]Multi-Field'!$F$67="undrained"),BH305,""))</f>
        <v/>
      </c>
      <c r="DX305" s="409" t="str">
        <f>IF(AND('[1]Multi-Field'!$E$68=[1]Lists!BF305,'[1]Multi-Field'!$F$68="Drained"),BI305,IF(AND('[1]Multi-Field'!$E$68=[1]Lists!BF305,'[1]Multi-Field'!$F$68="undrained"),BH305,""))</f>
        <v/>
      </c>
      <c r="DY305" s="409" t="str">
        <f>IF(AND('[1]Multi-Field'!$E$69=[1]Lists!BF305,'[1]Multi-Field'!$F$69="Drained"),BI305,IF(AND('[1]Multi-Field'!$E$69=[1]Lists!BF305,'[1]Multi-Field'!$F$69="undrained"),BH305,""))</f>
        <v/>
      </c>
      <c r="DZ305" s="409" t="str">
        <f>IF(AND('[1]Multi-Field'!$E$70=[1]Lists!BF305,'[1]Multi-Field'!$F$70="Drained"),BI305,IF(AND('[1]Multi-Field'!$E$70=[1]Lists!BF305,'[1]Multi-Field'!$F$70="undrained"),BH305,""))</f>
        <v/>
      </c>
      <c r="EA305" s="409" t="str">
        <f>IF(AND('[1]Multi-Field'!$E$71=[1]Lists!BF305,'[1]Multi-Field'!$F$71="Drained"),BI305,IF(AND('[1]Multi-Field'!$E$71=[1]Lists!BF305,'[1]Multi-Field'!$F$71="undrained"),BH305,""))</f>
        <v/>
      </c>
      <c r="EB305" s="409" t="str">
        <f>IF(AND('[1]Multi-Field'!$E$72=[1]Lists!BF305,'[1]Multi-Field'!$F$72="Drained"),BI305,IF(AND('[1]Multi-Field'!$E$72=[1]Lists!BF305,'[1]Multi-Field'!$F$72="undrained"),BH305,""))</f>
        <v/>
      </c>
      <c r="EC305" s="409" t="str">
        <f>IF(AND('[1]Multi-Field'!$E$73=[1]Lists!BF305,'[1]Multi-Field'!$F$73="Drained"),BI305,IF(AND('[1]Multi-Field'!$E$73=[1]Lists!BF305,'[1]Multi-Field'!$F$73="undrained"),BH305,""))</f>
        <v/>
      </c>
      <c r="ED305" s="409" t="str">
        <f>IF(AND('[1]Multi-Field'!$E$74=[1]Lists!BF305,'[1]Multi-Field'!$F$74="Drained"),BI305,IF(AND('[1]Multi-Field'!$E$74=[1]Lists!BF305,'[1]Multi-Field'!$F$74="undrained"),BH305,""))</f>
        <v/>
      </c>
      <c r="EE305" s="409" t="str">
        <f>IF(AND('[1]Multi-Field'!$E$75=[1]Lists!BF305,'[1]Multi-Field'!$F$75="Drained"),BI305,IF(AND('[1]Multi-Field'!$E$75=[1]Lists!BF305,'[1]Multi-Field'!$F$75="undrained"),BH305,""))</f>
        <v/>
      </c>
      <c r="EF305" s="409" t="str">
        <f>IF(AND('[1]Multi-Field'!$E$76=[1]Lists!BF305,'[1]Multi-Field'!$F$76="Drained"),BI305,IF(AND('[1]Multi-Field'!$E$76=[1]Lists!BF305,'[1]Multi-Field'!$F$6="undrained"),BH305,""))</f>
        <v/>
      </c>
      <c r="EG305" s="409" t="str">
        <f>IF(AND('[1]Multi-Field'!$E$77=[1]Lists!BF305,'[1]Multi-Field'!$F$77="Drained"),BI305,IF(AND('[1]Multi-Field'!$E$77=[1]Lists!BF305,'[1]Multi-Field'!$F$77="undrained"),BH305,""))</f>
        <v/>
      </c>
      <c r="EH305" s="409" t="str">
        <f>IF(AND('[1]Multi-Field'!$E$78=[1]Lists!BF305,'[1]Multi-Field'!$F$78="Drained"),BI305,IF(AND('[1]Multi-Field'!$E$78=[1]Lists!BF305,'[1]Multi-Field'!$F$78="undrained"),BH305,""))</f>
        <v/>
      </c>
      <c r="EI305" s="409" t="str">
        <f>IF(AND('[1]Multi-Field'!$E$79=[1]Lists!BF305,'[1]Multi-Field'!$F$79="Drained"),BI305,IF(AND('[1]Multi-Field'!$E$79=[1]Lists!BF305,'[1]Multi-Field'!$F$79="undrained"),BH305,""))</f>
        <v/>
      </c>
      <c r="EJ305" s="409" t="str">
        <f>IF(AND('[1]Multi-Field'!$E$80=[1]Lists!BF305,'[1]Multi-Field'!$F$80="Drained"),BI305,IF(AND('[1]Multi-Field'!$E$80=[1]Lists!BF305,'[1]Multi-Field'!$F$80="undrained"),BH305,""))</f>
        <v/>
      </c>
      <c r="EK305" s="409" t="str">
        <f>IF(AND('[1]Multi-Field'!$E$81=[1]Lists!BF305,'[1]Multi-Field'!$F$81="Drained"),BI305,IF(AND('[1]Multi-Field'!$E$81=[1]Lists!BF305,'[1]Multi-Field'!$F$81="undrained"),BH305,""))</f>
        <v/>
      </c>
      <c r="EL305" s="409" t="str">
        <f>IF(AND('[1]Multi-Field'!$E$82=[1]Lists!BF305,'[1]Multi-Field'!$F$82="Drained"),BI305,IF(AND('[1]Multi-Field'!$E$82=[1]Lists!BF305,'[1]Multi-Field'!$F$82="undrained"),BH305,""))</f>
        <v/>
      </c>
      <c r="EM305" s="409" t="str">
        <f>IF(AND('[1]Multi-Field'!$E$83=[1]Lists!BF305,'[1]Multi-Field'!$F$83="Drained"),BI305,IF(AND('[1]Multi-Field'!$E$83=[1]Lists!BF305,'[1]Multi-Field'!$F$83="undrained"),BH305,""))</f>
        <v/>
      </c>
      <c r="EN305" s="409" t="str">
        <f>IF(AND('[1]Multi-Field'!$E$84=[1]Lists!BF305,'[1]Multi-Field'!$F$84="Drained"),BI305,IF(AND('[1]Multi-Field'!$E$84=[1]Lists!BF305,'[1]Multi-Field'!$F$84="undrained"),BH305,""))</f>
        <v/>
      </c>
      <c r="EO305" s="409" t="str">
        <f>IF(AND('[1]Multi-Field'!$E$85=[1]Lists!BF305,'[1]Multi-Field'!$F$85="Drained"),BI305,IF(AND('[1]Multi-Field'!$E$85=[1]Lists!BF305,'[1]Multi-Field'!$F$85="undrained"),BH305,""))</f>
        <v/>
      </c>
      <c r="EP305" s="409" t="str">
        <f>IF(AND('[1]Multi-Field'!$E$86=[1]Lists!BF305,'[1]Multi-Field'!$F$86="Drained"),BI305,IF(AND('[1]Multi-Field'!$E$86=[1]Lists!BF305,'[1]Multi-Field'!$F$86="undrained"),BH305,""))</f>
        <v/>
      </c>
      <c r="EQ305" s="409" t="str">
        <f>IF(AND('[1]Multi-Field'!$E$87=[1]Lists!BF305,'[1]Multi-Field'!$F$87="Drained"),BI305,IF(AND('[1]Multi-Field'!$E$87=[1]Lists!BF305,'[1]Multi-Field'!$F$87="undrained"),BH305,""))</f>
        <v/>
      </c>
      <c r="ER305" s="409" t="str">
        <f>IF(AND('[1]Multi-Field'!$E$88=[1]Lists!BF305,'[1]Multi-Field'!$F$88="Drained"),BI305,IF(AND('[1]Multi-Field'!$E$88=[1]Lists!BF305,'[1]Multi-Field'!$F$88="undrained"),BH305,""))</f>
        <v/>
      </c>
      <c r="ES305" s="409" t="str">
        <f>IF(AND('[1]Multi-Field'!$E$89=[1]Lists!BF305,'[1]Multi-Field'!$F$89="Drained"),BI305,IF(AND('[1]Multi-Field'!$E$89=[1]Lists!BF305,'[1]Multi-Field'!$F$89="undrained"),BH305,""))</f>
        <v/>
      </c>
      <c r="ET305" s="409" t="str">
        <f>IF(AND('[1]Multi-Field'!$E$90=[1]Lists!BF305,'[1]Multi-Field'!$F$90="Drained"),BI305,IF(AND('[1]Multi-Field'!$E$90=[1]Lists!BF305,'[1]Multi-Field'!$F$90="undrained"),BH305,""))</f>
        <v/>
      </c>
      <c r="EU305" s="409" t="str">
        <f>IF(AND('[1]Multi-Field'!$E$91=[1]Lists!BF305,'[1]Multi-Field'!$F$91="Drained"),BI305,IF(AND('[1]Multi-Field'!$E$91=[1]Lists!BF305,'[1]Multi-Field'!$F$91="undrained"),BH305,""))</f>
        <v/>
      </c>
      <c r="EV305" s="409" t="str">
        <f>IF(AND('[1]Multi-Field'!$E$92=[1]Lists!BF305,'[1]Multi-Field'!$F$92="Drained"),BI305,IF(AND('[1]Multi-Field'!$E$92=[1]Lists!BF305,'[1]Multi-Field'!$F$92="undrained"),BH305,""))</f>
        <v/>
      </c>
      <c r="EW305" s="409" t="str">
        <f>IF(AND('[1]Multi-Field'!$E$93=[1]Lists!BF305,'[1]Multi-Field'!$F$93="Drained"),BI305,IF(AND('[1]Multi-Field'!$E$93=[1]Lists!BF305,'[1]Multi-Field'!$F$93="undrained"),BH305,""))</f>
        <v/>
      </c>
      <c r="EX305" s="409" t="str">
        <f>IF(AND('[1]Multi-Field'!$E$94=[1]Lists!BF305,'[1]Multi-Field'!$F$94="Drained"),BI305,IF(AND('[1]Multi-Field'!$E$94=[1]Lists!BF305,'[1]Multi-Field'!$F$94="undrained"),BH305,""))</f>
        <v/>
      </c>
      <c r="EY305" s="409" t="str">
        <f>IF(AND('[1]Multi-Field'!$E$95=[1]Lists!BF305,'[1]Multi-Field'!$F$95="Drained"),BI305,IF(AND('[1]Multi-Field'!$E$95=[1]Lists!BF305,'[1]Multi-Field'!$F$95="undrained"),BH305,""))</f>
        <v/>
      </c>
      <c r="EZ305" s="409" t="str">
        <f>IF(AND('[1]Multi-Field'!$E$96=[1]Lists!BF305,'[1]Multi-Field'!$F$96="Drained"),BI305,IF(AND('[1]Multi-Field'!$E$96=[1]Lists!BF305,'[1]Multi-Field'!$F$96="undrained"),BH305,""))</f>
        <v/>
      </c>
      <c r="FA305" s="409" t="str">
        <f>IF(AND('[1]Multi-Field'!$E$97=[1]Lists!BF305,'[1]Multi-Field'!$F$97="Drained"),BI305,IF(AND('[1]Multi-Field'!$E$97=[1]Lists!BF305,'[1]Multi-Field'!$F$97="undrained"),BH305,""))</f>
        <v/>
      </c>
      <c r="FB305" s="409" t="str">
        <f>IF(AND('[1]Multi-Field'!$E$98=[1]Lists!BF305,'[1]Multi-Field'!$F$98="Drained"),BI305,IF(AND('[1]Multi-Field'!$E$98=[1]Lists!BF305,'[1]Multi-Field'!$F$98="undrained"),BH305,""))</f>
        <v/>
      </c>
      <c r="FC305" s="409" t="str">
        <f>IF(AND('[1]Multi-Field'!$E$99=[1]Lists!BF305,'[1]Multi-Field'!$F$99="Drained"),BI305,IF(AND('[1]Multi-Field'!$E$99=[1]Lists!BF305,'[1]Multi-Field'!$F$99="undrained"),BH305,""))</f>
        <v/>
      </c>
      <c r="FD305" s="409" t="str">
        <f>IF(AND('[1]Multi-Field'!$E$100=[1]Lists!BF305,'[1]Multi-Field'!$F$100="Drained"),BI305,IF(AND('[1]Multi-Field'!$E$100=[1]Lists!BF305,'[1]Multi-Field'!$F$100="undrained"),BH305,""))</f>
        <v/>
      </c>
      <c r="FE305" s="409" t="str">
        <f>IF(AND('[1]Multi-Field'!$E$101=[1]Lists!BF305,'[1]Multi-Field'!$F$101="Drained"),BI305,IF(AND('[1]Multi-Field'!$E$101=[1]Lists!BF305,'[1]Multi-Field'!$F$101="undrained"),BH305,""))</f>
        <v/>
      </c>
      <c r="FF305" s="409" t="str">
        <f>IF(AND('[1]Multi-Field'!$E$102=[1]Lists!BF305,'[1]Multi-Field'!$F$102="Drained"),BI305,IF(AND('[1]Multi-Field'!$E$102=[1]Lists!BF305,'[1]Multi-Field'!$F$102="undrained"),BH305,""))</f>
        <v/>
      </c>
      <c r="FG305" s="409" t="str">
        <f>IF(AND('[1]Multi-Field'!$E$103=[1]Lists!BF305,'[1]Multi-Field'!$F$103="Drained"),BI305,IF(AND('[1]Multi-Field'!$E$103=[1]Lists!BF305,'[1]Multi-Field'!$F$103="undrained"),BH305,""))</f>
        <v/>
      </c>
      <c r="FH305" s="409" t="str">
        <f>IF(AND('[1]Multi-Field'!$E$104=[1]Lists!BF305,'[1]Multi-Field'!$F$104="Drained"),BI305,IF(AND('[1]Multi-Field'!$E$104=[1]Lists!BF305,'[1]Multi-Field'!$F$104="undrained"),BH305,""))</f>
        <v/>
      </c>
      <c r="FI305" s="409" t="str">
        <f>IF(AND('[1]Multi-Field'!$E$105=[1]Lists!BF305,'[1]Multi-Field'!$F$105="Drained"),BI305,IF(AND('[1]Multi-Field'!$E$105=[1]Lists!BF305,'[1]Multi-Field'!$F$105="undrained"),BH305,""))</f>
        <v/>
      </c>
      <c r="FJ305" s="409" t="str">
        <f>IF(AND('[1]Multi-Field'!$E$106=[1]Lists!BF305,'[1]Multi-Field'!$F$106="Drained"),BI305,IF(AND('[1]Multi-Field'!$E$106=[1]Lists!BF305,'[1]Multi-Field'!$F$106="undrained"),BH305,""))</f>
        <v/>
      </c>
      <c r="FK305" s="409" t="str">
        <f>IF(AND('[1]Multi-Field'!$E$107=[1]Lists!BF305,'[1]Multi-Field'!$F$107="Drained"),BI305,IF(AND('[1]Multi-Field'!$E$107=[1]Lists!BF305,'[1]Multi-Field'!$F$107="undrained"),BH305,""))</f>
        <v/>
      </c>
      <c r="FL305" s="409" t="str">
        <f>IF(AND('[1]Multi-Field'!$E$108=[1]Lists!BF305,'[1]Multi-Field'!$F$108="Drained"),BI305,IF(AND('[1]Multi-Field'!$E$108=[1]Lists!BF305,'[1]Multi-Field'!$F$108="undrained"),BH305,""))</f>
        <v/>
      </c>
      <c r="FM305" s="409" t="str">
        <f>IF(AND('[1]Multi-Field'!$E$109=[1]Lists!BF305,'[1]Multi-Field'!$F$109="Drained"),BI305,IF(AND('[1]Multi-Field'!$E$109=[1]Lists!BF305,'[1]Multi-Field'!$F$109="undrained"),BH305,""))</f>
        <v/>
      </c>
      <c r="FN305" s="409" t="str">
        <f>IF(AND('[1]Multi-Field'!$E$110=[1]Lists!BF305,'[1]Multi-Field'!$F$110="Drained"),BI305,IF(AND('[1]Multi-Field'!$E$110=[1]Lists!BF305,'[1]Multi-Field'!$F$110="undrained"),BH305,""))</f>
        <v/>
      </c>
      <c r="FO305" s="409" t="str">
        <f>IF(AND('[1]Multi-Field'!$E$111=[1]Lists!BF305,'[1]Multi-Field'!$F$111="Drained"),BI305,IF(AND('[1]Multi-Field'!$E$111=[1]Lists!BF305,'[1]Multi-Field'!$F$111="undrained"),BH305,""))</f>
        <v/>
      </c>
      <c r="FP305" s="409" t="str">
        <f>IF(AND('[1]Multi-Field'!$E$112=[1]Lists!BF305,'[1]Multi-Field'!$F$112="Drained"),BI305,IF(AND('[1]Multi-Field'!$E$112=[1]Lists!BF305,'[1]Multi-Field'!$F$112="undrained"),BH305,""))</f>
        <v/>
      </c>
      <c r="FQ305" s="409" t="str">
        <f>IF(AND('[1]Multi-Field'!$E$113=[1]Lists!BF305,'[1]Multi-Field'!$F$113="Drained"),BI305,IF(AND('[1]Multi-Field'!$E$113=[1]Lists!BF305,'[1]Multi-Field'!$F$113="undrained"),BH305,""))</f>
        <v/>
      </c>
      <c r="FR305" s="409" t="str">
        <f>IF(AND('[1]Multi-Field'!$E$114=[1]Lists!BF305,'[1]Multi-Field'!$F$114="Drained"),BI305,IF(AND('[1]Multi-Field'!$E$114=[1]Lists!BF305,'[1]Multi-Field'!$F$114="undrained"),BH305,""))</f>
        <v/>
      </c>
      <c r="FS305" s="409" t="str">
        <f>IF(AND('[1]Multi-Field'!$E$115=[1]Lists!BF305,'[1]Multi-Field'!$F$115="Drained"),BI305,IF(AND('[1]Multi-Field'!$E$115=[1]Lists!BF305,'[1]Multi-Field'!$F$115="undrained"),BH305,""))</f>
        <v/>
      </c>
      <c r="FT305" s="409" t="str">
        <f>IF(AND('[1]Multi-Field'!$E$116=[1]Lists!BF305,'[1]Multi-Field'!$F$116="Drained"),BI305,IF(AND('[1]Multi-Field'!$E$116=[1]Lists!BF305,'[1]Multi-Field'!$F$116="undrained"),BH305,""))</f>
        <v/>
      </c>
      <c r="FU305" s="409" t="str">
        <f>IF(AND('[1]Multi-Field'!$E$117=[1]Lists!BF305,'[1]Multi-Field'!$F$117="Drained"),BI305,IF(AND('[1]Multi-Field'!$E$117=[1]Lists!BF305,'[1]Multi-Field'!$F$117="undrained"),BH305,""))</f>
        <v/>
      </c>
      <c r="FV305" s="409" t="str">
        <f>IF(AND('[1]Multi-Field'!$E$118=[1]Lists!BF305,'[1]Multi-Field'!$F$118="Drained"),BI305,IF(AND('[1]Multi-Field'!$E$118=[1]Lists!BF305,'[1]Multi-Field'!$F$118="undrained"),BH305,""))</f>
        <v/>
      </c>
      <c r="FW305" s="409" t="str">
        <f>IF(AND('[1]Multi-Field'!$E$119=[1]Lists!BF305,'[1]Multi-Field'!$F$119="Drained"),BI305,IF(AND('[1]Multi-Field'!$E$119=[1]Lists!BF305,'[1]Multi-Field'!$F$119="undrained"),BH305,""))</f>
        <v/>
      </c>
      <c r="FX305" s="409" t="str">
        <f>IF(AND('[1]Multi-Field'!$E$120=[1]Lists!BF305,'[1]Multi-Field'!$F$120="Drained"),BI305,IF(AND('[1]Multi-Field'!$E$120=[1]Lists!BF305,'[1]Multi-Field'!$F$120="undrained"),BH305,""))</f>
        <v/>
      </c>
    </row>
    <row r="306" spans="1:180" ht="13.5" customHeight="1">
      <c r="A306" s="7" t="s">
        <v>392</v>
      </c>
      <c r="B306" s="7"/>
      <c r="C306" s="7"/>
      <c r="D306" s="8">
        <v>70</v>
      </c>
      <c r="E306" s="8">
        <f t="shared" si="46"/>
        <v>70</v>
      </c>
      <c r="F306" s="8">
        <f t="shared" si="47"/>
        <v>70</v>
      </c>
      <c r="G306" s="8">
        <v>70</v>
      </c>
      <c r="H306" s="8">
        <v>60</v>
      </c>
      <c r="I306" s="8">
        <f t="shared" si="50"/>
        <v>60</v>
      </c>
      <c r="J306" s="8">
        <f t="shared" si="51"/>
        <v>60</v>
      </c>
      <c r="K306" s="8">
        <v>60</v>
      </c>
      <c r="L306" s="8">
        <v>75</v>
      </c>
      <c r="M306" s="8">
        <f t="shared" si="48"/>
        <v>75</v>
      </c>
      <c r="N306" s="8">
        <f t="shared" si="49"/>
        <v>75</v>
      </c>
      <c r="O306" s="8">
        <v>75</v>
      </c>
      <c r="P306" s="391">
        <v>281</v>
      </c>
      <c r="Q306" s="394"/>
      <c r="R306" s="395" t="b">
        <f>IF(OR('Multi-Field'!AA283=Lists!$AC$42,'Multi-Field'!AA283=Lists!$AC$43),IF('Multi-Field'!Z283="x",(IF('Multi-Field'!AC283=Lists!$Q$11,Lists!$R$11,IF('Multi-Field'!AC283=Lists!$Q$12,Lists!$R$12,IF('Multi-Field'!AC283=Lists!$Q$13,Lists!$R$13,IF('Multi-Field'!AC283=Lists!$Q$14,Lists!$R$14))))),IF('Multi-Field'!X283="x",(IF('Multi-Field'!AC283=Lists!$Q$11,Lists!$S$11,IF('Multi-Field'!AC283=Lists!$Q$12,Lists!$S$12,IF('Multi-Field'!AC283=Lists!$Q$13,Lists!$S$13,IF('Multi-Field'!AC283=Lists!$Q$14,Lists!$S$14))))),IF('Multi-Field'!V283="x",(IF('Multi-Field'!AC283=Lists!$Q$11,Lists!$T$11,IF('Multi-Field'!AC283=Lists!$Q$12,Lists!$T$12,IF('Multi-Field'!AC283=Lists!$Q$13,Lists!$T$13,IF('Multi-Field'!AC283=Lists!$Q$14,Lists!$T$14))))),0))))</f>
        <v>0</v>
      </c>
      <c r="S306" s="395" t="str">
        <f t="shared" si="52"/>
        <v/>
      </c>
      <c r="T306" s="395"/>
      <c r="U306" s="396"/>
      <c r="AI306" s="384">
        <f>'[1]Multi-Field'!B302</f>
        <v>0</v>
      </c>
      <c r="AJ306" s="387" t="str">
        <f>IF(OR('[1]Multi-Field'!Q146=[1]Lists!$AC$42,'[1]Multi-Field'!Q146=[1]Lists!$AC$43),"x","")</f>
        <v/>
      </c>
      <c r="AK306" s="387" t="str">
        <f>IF(OR('[1]Multi-Field'!Q146=[1]Lists!$AC$6,'[1]Multi-Field'!Q146=$AC$2,'[1]Multi-Field'!Q146=$AC$4),"x","")</f>
        <v/>
      </c>
      <c r="AL306" s="387" t="str">
        <f>IF(OR('[1]Multi-Field'!Q146=[1]Lists!$AC$7,'[1]Multi-Field'!Q146=$AC$3,'[1]Multi-Field'!Q146=$AC$5),"x","")</f>
        <v/>
      </c>
      <c r="AM306" s="387" t="str">
        <f>IF(OR('[1]Multi-Field'!Q146=$AC$23,'[1]Multi-Field'!Q146=$AC$13,'[1]Multi-Field'!Q146=$AC$9,'[1]Multi-Field'!Q146=$AC$19,'[1]Multi-Field'!Q146=$AC$47),"x","")</f>
        <v/>
      </c>
      <c r="AN306" s="387" t="str">
        <f>IF(OR('[1]Multi-Field'!Q146=$AC$24,'[1]Multi-Field'!Q146=$AC$14,'[1]Multi-Field'!Q146=$AC$10,'[1]Multi-Field'!Q146=$AC$22,'[1]Multi-Field'!Q146=$AC$48),"x","")</f>
        <v/>
      </c>
      <c r="AO306" s="387" t="str">
        <f>IF(OR('[1]Multi-Field'!Q146=$AC$21,'[1]Multi-Field'!Q146=$AC$28,'[1]Multi-Field'!Q146=$AC$62,'[1]Multi-Field'!Q146=$AC$102,'[1]Multi-Field'!Q146=$AC$98),"x","")</f>
        <v/>
      </c>
      <c r="AP306" s="387" t="str">
        <f>IF(OR('[1]Multi-Field'!Q146=$AC$25,'[1]Multi-Field'!Q146=$AC$63,'[1]Multi-Field'!Q146=$AC$85,'[1]Multi-Field'!Q146=$AC$87,'[1]Multi-Field'!Q146=$AC$92,'[1]Multi-Field'!Q146=$AC$93),"x","")</f>
        <v/>
      </c>
      <c r="AQ306" s="387" t="str">
        <f>IF(OR('[1]Multi-Field'!Q146=$AC$20,'[1]Multi-Field'!Q146=$AC$27,'[1]Multi-Field'!Q146=$AC$58,'[1]Multi-Field'!Q146=$AC$86,'[1]Multi-Field'!Q146=$AC$103,'[1]Multi-Field'!Q146=$AC$94),"x","")</f>
        <v/>
      </c>
      <c r="AR306" s="387" t="str">
        <f>IF(OR('[1]Multi-Field'!Q146=$AC$35,'[1]Multi-Field'!Q146=$AC$40,'[1]Multi-Field'!Q146=$AC$45,),"x","")</f>
        <v/>
      </c>
      <c r="AS306" s="387" t="str">
        <f>IF(OR('[1]Multi-Field'!Q146=$AC$36,'[1]Multi-Field'!Q146=$AC$41,'[1]Multi-Field'!Q146=$AC$46,),"x","")</f>
        <v/>
      </c>
      <c r="AT306" s="387" t="str">
        <f>IF(OR('[1]Multi-Field'!Q146=$AC$52,'[1]Multi-Field'!Q146=$AC$53,'[1]Multi-Field'!Q146=$AC$54,'[1]Multi-Field'!Q146=$AC$55,'[1]Multi-Field'!Q146=$AC$68,'[1]Multi-Field'!Q146=$AC$69,'[1]Multi-Field'!Q146=$AC$74,'[1]Multi-Field'!Q146=$AC$71,'[1]Multi-Field'!Q146=$AC$70),"x","")</f>
        <v>x</v>
      </c>
      <c r="AU306" s="387" t="str">
        <f>IF('[1]Multi-Field'!Q146=$AC$72,"x","")</f>
        <v/>
      </c>
      <c r="AV306" s="387" t="str">
        <f>IF('[1]Multi-Field'!Q146=$AC$73,"x","")</f>
        <v/>
      </c>
      <c r="AW306" s="387" t="str">
        <f>IF('[1]Multi-Field'!Q146=$AC$83,"x","")</f>
        <v/>
      </c>
      <c r="AX306" s="387" t="str">
        <f>IF('[1]Multi-Field'!Q146=$AC$84,"x","")</f>
        <v/>
      </c>
      <c r="AY306" s="387" t="str">
        <f>IF('[1]Multi-Field'!Q146=$AC$97,"x","")</f>
        <v/>
      </c>
      <c r="AZ306" s="387" t="str">
        <f>IF('[1]Multi-Field'!Q146=$AC$99,"x","")</f>
        <v/>
      </c>
      <c r="BA306" s="387" t="str">
        <f>IF('[1]Multi-Field'!Q146=$AC$104,"x","")</f>
        <v/>
      </c>
      <c r="BB306" s="387" t="str">
        <f>IF('[1]Multi-Field'!Q146=$AC$105,"x","")</f>
        <v/>
      </c>
      <c r="BC306" s="388"/>
      <c r="BF306" s="411" t="s">
        <v>1471</v>
      </c>
      <c r="BG306" s="412">
        <v>4</v>
      </c>
      <c r="BH306" s="412">
        <v>4</v>
      </c>
      <c r="BI306" s="412">
        <v>4</v>
      </c>
      <c r="BJ306" s="409" t="e">
        <f>IF(AND('[1]Single Field'!#REF!=[1]Lists!BF306,'[1]Single Field'!#REF!="Drained"),"x",IF(AND('[1]Single Field'!#REF!=[1]Lists!BF306,'[1]Single Field'!#REF!="Undrained"),O,""))</f>
        <v>#REF!</v>
      </c>
      <c r="BK306" s="409" t="str">
        <f>IF(AND('[1]Multi-Field'!$E$3=[1]Lists!BF306,'[1]Multi-Field'!$F$3="Drained"),BI306,IF(AND('[1]Multi-Field'!$E$3=BF306,'[1]Multi-Field'!$F$3="undrained"),BH306,""))</f>
        <v/>
      </c>
      <c r="BL306" s="409" t="str">
        <f>IF(AND('[1]Multi-Field'!$E$4=BF306,'[1]Multi-Field'!$F$4="Drained"),BI306,IF(AND('[1]Multi-Field'!$E$4=BF306,'[1]Multi-Field'!$F$4="undrained"),BH306,""))</f>
        <v/>
      </c>
      <c r="BM306" s="409" t="str">
        <f>IF(AND('[1]Multi-Field'!$E$5=BF306,'[1]Multi-Field'!$F$5="Drained"),BI306,IF(AND('[1]Multi-Field'!$E$5=BF306,'[1]Multi-Field'!$F$5="undrained"),BH306,""))</f>
        <v/>
      </c>
      <c r="BN306" s="409" t="str">
        <f>IF(AND('[1]Multi-Field'!$E$6=BF306,'[1]Multi-Field'!$F$6="Drained"),BI306,IF(AND('[1]Multi-Field'!$E$6=BF306,'[1]Multi-Field'!$F$6="undrained"),BH306,""))</f>
        <v/>
      </c>
      <c r="BO306" s="409" t="str">
        <f>IF(AND('[1]Multi-Field'!$E$7=BF306,'[1]Multi-Field'!$F$7="Drained"),BI306,IF(AND('[1]Multi-Field'!$E$7=BF306,'[1]Multi-Field'!$F$7="undrained"),BH306,""))</f>
        <v/>
      </c>
      <c r="BP306" s="409" t="str">
        <f>IF(AND('[1]Multi-Field'!$E$8=BF306,'[1]Multi-Field'!$F$8="Drained"),BI306,IF(AND('[1]Multi-Field'!$E$8=BF306,'[1]Multi-Field'!$F$8="undrained"),BH306,""))</f>
        <v/>
      </c>
      <c r="BQ306" s="409" t="str">
        <f>IF(AND('[1]Multi-Field'!$E$9=BF306,'[1]Multi-Field'!$F$9="Drained"),BI306,IF(AND('[1]Multi-Field'!$E$9=BF306,'[1]Multi-Field'!$F$9="undrained"),BH306,""))</f>
        <v/>
      </c>
      <c r="BR306" s="409" t="str">
        <f>IF(AND('[1]Multi-Field'!$E$10=BF306,'[1]Multi-Field'!$F$10="Drained"),BI306,IF(AND('[1]Multi-Field'!$E$10=BF306,'[1]Multi-Field'!$F$10="undrained"),BH306,""))</f>
        <v/>
      </c>
      <c r="BS306" s="409" t="str">
        <f>IF(AND('[1]Multi-Field'!$E$11=BF306,'[1]Multi-Field'!$F$11="Drained"),BI306,IF(AND('[1]Multi-Field'!$E$11=BF306,'[1]Multi-Field'!$F$11="undrained"),BH306,""))</f>
        <v/>
      </c>
      <c r="BT306" s="409" t="str">
        <f>IF(AND('[1]Multi-Field'!$E$12=BF306,'[1]Multi-Field'!$F$12="Drained"),BI306,IF(AND('[1]Multi-Field'!$E$12=BF306,'[1]Multi-Field'!$F$12="undrained"),BH306,""))</f>
        <v/>
      </c>
      <c r="BU306" s="409" t="str">
        <f>IF(AND('[1]Multi-Field'!$E$13=BF306,'[1]Multi-Field'!$F$13="Drained"),BI306,IF(AND('[1]Multi-Field'!$E$3=BF306,'[1]Multi-Field'!$F$13="undrained"),BH306,""))</f>
        <v/>
      </c>
      <c r="BV306" s="409" t="str">
        <f>IF(AND('[1]Multi-Field'!$E$14=BF306,'[1]Multi-Field'!$F$14="Drained"),BI306,IF(AND('[1]Multi-Field'!$E$14=BF306,'[1]Multi-Field'!$F$14="undrained"),BH306,""))</f>
        <v/>
      </c>
      <c r="BW306" s="409" t="str">
        <f>IF(AND('[1]Multi-Field'!$E$15=BF306,'[1]Multi-Field'!$F$15="Drained"),BI306,IF(AND('[1]Multi-Field'!$E$15=BF306,'[1]Multi-Field'!$F$15="undrained"),BH306,""))</f>
        <v/>
      </c>
      <c r="BX306" s="409" t="str">
        <f>IF(AND('[1]Multi-Field'!$E$16=[1]Lists!BF306,'[1]Multi-Field'!$F$16="Drained"),BI306,IF(AND('[1]Multi-Field'!$E$16=[1]Lists!BF306,'[1]Multi-Field'!$F$16="undrained"),BH306,""))</f>
        <v/>
      </c>
      <c r="BY306" s="409" t="str">
        <f>IF(AND('[1]Multi-Field'!$E$17=[1]Lists!BF306,'[1]Multi-Field'!$F$17="Drained"),BI306,IF(AND('[1]Multi-Field'!$E$17=[1]Lists!BF306,'[1]Multi-Field'!$F$17="undrained"),BH306,""))</f>
        <v/>
      </c>
      <c r="BZ306" s="409" t="str">
        <f>IF(AND('[1]Multi-Field'!$E$18=[1]Lists!BF306,'[1]Multi-Field'!$F$18="Drained"),BI306,IF(AND('[1]Multi-Field'!$E$18=[1]Lists!BF306,'[1]Multi-Field'!$F$18="undrained"),BH306,""))</f>
        <v/>
      </c>
      <c r="CA306" s="409" t="str">
        <f>IF(AND('[1]Multi-Field'!$E$19=[1]Lists!BF306,'[1]Multi-Field'!$F$19="Drained"),BI306,IF(AND('[1]Multi-Field'!$E$19=[1]Lists!BF306,'[1]Multi-Field'!$F$19="undrained"),BH306,""))</f>
        <v/>
      </c>
      <c r="CB306" s="409" t="str">
        <f>IF(AND('[1]Multi-Field'!$E$20=[1]Lists!BF306,'[1]Multi-Field'!$F$20="Drained"),BI306,IF(AND('[1]Multi-Field'!$E$20=[1]Lists!BF306,'[1]Multi-Field'!$F$20="undrained"),BH306,""))</f>
        <v/>
      </c>
      <c r="CC306" s="409" t="str">
        <f>IF(AND('[1]Multi-Field'!$E$21=[1]Lists!BF306,'[1]Multi-Field'!$F$21="Drained"),BI306,IF(AND('[1]Multi-Field'!$E$21=[1]Lists!BF306,'[1]Multi-Field'!$F$21="undrained"),BH306,""))</f>
        <v/>
      </c>
      <c r="CD306" s="409" t="str">
        <f>IF(AND('[1]Multi-Field'!$E$22=[1]Lists!BF306,'[1]Multi-Field'!$F$22="Drained"),BI306,IF(AND('[1]Multi-Field'!$E$22=[1]Lists!BF306,'[1]Multi-Field'!$F$22="undrained"),BH306,""))</f>
        <v/>
      </c>
      <c r="CE306" s="409" t="str">
        <f>IF(AND('[1]Multi-Field'!$E$23=[1]Lists!BF306,'[1]Multi-Field'!$F$23="Drained"),BI306,IF(AND('[1]Multi-Field'!$E$23=[1]Lists!BF306,'[1]Multi-Field'!$F$23="undrained"),BH306,""))</f>
        <v/>
      </c>
      <c r="CF306" s="409" t="str">
        <f>IF(AND('[1]Multi-Field'!$E$24=[1]Lists!BF306,'[1]Multi-Field'!$F$24="Drained"),BI306,IF(AND('[1]Multi-Field'!$E$24=[1]Lists!BF306,'[1]Multi-Field'!$F$24="undrained"),BH306,""))</f>
        <v/>
      </c>
      <c r="CG306" s="409" t="str">
        <f>IF(AND('[1]Multi-Field'!$E$25=[1]Lists!BF306,'[1]Multi-Field'!$F$25="Drained"),BI306,IF(AND('[1]Multi-Field'!$E$25=[1]Lists!BF306,'[1]Multi-Field'!$F$25="undrained"),BH306,""))</f>
        <v/>
      </c>
      <c r="CH306" s="409" t="str">
        <f>IF(AND('[1]Multi-Field'!$E$26=[1]Lists!BF306,'[1]Multi-Field'!$F$26="Drained"),BI306,IF(AND('[1]Multi-Field'!$E$26=[1]Lists!BF306,'[1]Multi-Field'!$F$26="undrained"),BH306,""))</f>
        <v/>
      </c>
      <c r="CI306" s="409" t="str">
        <f>IF(AND('[1]Multi-Field'!$E$27=[1]Lists!BF306,'[1]Multi-Field'!$F$27="Drained"),BI306,IF(AND('[1]Multi-Field'!$E$27=[1]Lists!BF306,'[1]Multi-Field'!$F$27="undrained"),BH306,""))</f>
        <v/>
      </c>
      <c r="CJ306" s="409" t="str">
        <f>IF(AND('[1]Multi-Field'!$E$28=[1]Lists!BF306,'[1]Multi-Field'!$F$28="Drained"),BI306,IF(AND('[1]Multi-Field'!$E$28=[1]Lists!BF306,'[1]Multi-Field'!$F$28="undrained"),BH306,""))</f>
        <v/>
      </c>
      <c r="CK306" s="409" t="str">
        <f>IF(AND('[1]Multi-Field'!$E$29=[1]Lists!BF306,'[1]Multi-Field'!$F$29="Drained"),BI306,IF(AND('[1]Multi-Field'!$E$29=[1]Lists!BF306,'[1]Multi-Field'!$F$29="undrained"),BH306,""))</f>
        <v/>
      </c>
      <c r="CL306" s="409" t="str">
        <f>IF(AND('[1]Multi-Field'!$E$30=[1]Lists!BF306,'[1]Multi-Field'!$F$30="Drained"),BI306,IF(AND('[1]Multi-Field'!$E$30=[1]Lists!BF306,'[1]Multi-Field'!$F$30="undrained"),BH306,""))</f>
        <v/>
      </c>
      <c r="CM306" s="409" t="str">
        <f>IF(AND('[1]Multi-Field'!$E$31=[1]Lists!BF306,'[1]Multi-Field'!$F$31="Drained"),BI306,IF(AND('[1]Multi-Field'!$E$31=[1]Lists!BF306,'[1]Multi-Field'!$F$31="undrained"),BH306,""))</f>
        <v/>
      </c>
      <c r="CN306" s="409" t="str">
        <f>IF(AND('[1]Multi-Field'!$E$32=[1]Lists!BF306,'[1]Multi-Field'!$F$32="Drained"),BI306,IF(AND('[1]Multi-Field'!$E$32=[1]Lists!BF306,'[1]Multi-Field'!$F$32="undrained"),BH306,""))</f>
        <v/>
      </c>
      <c r="CO306" s="409" t="str">
        <f>IF(AND('[1]Multi-Field'!$E$33=[1]Lists!BF306,'[1]Multi-Field'!$F$33="Drained"),BI306,IF(AND('[1]Multi-Field'!$E$33=[1]Lists!BF306,'[1]Multi-Field'!$F$33="undrained"),BH306,""))</f>
        <v/>
      </c>
      <c r="CP306" s="409" t="str">
        <f>IF(AND('[1]Multi-Field'!$E$34=[1]Lists!BF306,'[1]Multi-Field'!$F$34="Drained"),BI306,IF(AND('[1]Multi-Field'!$E$34=[1]Lists!BF306,'[1]Multi-Field'!$F$34="undrained"),BH306,""))</f>
        <v/>
      </c>
      <c r="CQ306" s="409" t="str">
        <f>IF(AND('[1]Multi-Field'!$E$35=[1]Lists!BF306,'[1]Multi-Field'!$F$35="Drained"),BI306,IF(AND('[1]Multi-Field'!$E$35=[1]Lists!BF306,'[1]Multi-Field'!$F$35="undrained"),BH306,""))</f>
        <v/>
      </c>
      <c r="CR306" s="409" t="str">
        <f>IF(AND('[1]Multi-Field'!$E$36=[1]Lists!BF306,'[1]Multi-Field'!$F$36="Drained"),BI306,IF(AND('[1]Multi-Field'!$E$36=[1]Lists!BF306,'[1]Multi-Field'!$F$36="undrained"),BH306,""))</f>
        <v/>
      </c>
      <c r="CS306" s="409" t="str">
        <f>IF(AND('[1]Multi-Field'!$E$37=[1]Lists!BF306,'[1]Multi-Field'!$F$37="Drained"),BI306,IF(AND('[1]Multi-Field'!$E$37=[1]Lists!BF306,'[1]Multi-Field'!$F$37="undrained"),BH306,""))</f>
        <v/>
      </c>
      <c r="CT306" s="409" t="str">
        <f>IF(AND('[1]Multi-Field'!$E$38=[1]Lists!BF306,'[1]Multi-Field'!$F$38="Drained"),BI306,IF(AND('[1]Multi-Field'!$E$38=[1]Lists!BF306,'[1]Multi-Field'!$F$38="undrained"),BH306,""))</f>
        <v/>
      </c>
      <c r="CU306" s="409" t="str">
        <f>IF(AND('[1]Multi-Field'!$E$39=[1]Lists!BF306,'[1]Multi-Field'!$F$39="Drained"),BI306,IF(AND('[1]Multi-Field'!$E$39=[1]Lists!BF306,'[1]Multi-Field'!$F$39="undrained"),BH306,""))</f>
        <v/>
      </c>
      <c r="CV306" s="409" t="str">
        <f>IF(AND('[1]Multi-Field'!$E$40=[1]Lists!BF306,'[1]Multi-Field'!$F$40="Drained"),BI306,IF(AND('[1]Multi-Field'!$E$40=[1]Lists!BF306,'[1]Multi-Field'!$F$40="undrained"),BH306,""))</f>
        <v/>
      </c>
      <c r="CW306" s="409" t="str">
        <f>IF(AND('[1]Multi-Field'!$E$41=[1]Lists!BF306,'[1]Multi-Field'!$F$40="Drained"),BI306,IF(AND('[1]Multi-Field'!$E$40=[1]Lists!BF306,'[1]Multi-Field'!$F$40="undrained"),BH306,""))</f>
        <v/>
      </c>
      <c r="CX306" s="409" t="str">
        <f>IF(AND('[1]Multi-Field'!$E$42=[1]Lists!BF306,'[1]Multi-Field'!$F$42="Drained"),BI306,IF(AND('[1]Multi-Field'!$E$42=[1]Lists!BF306,'[1]Multi-Field'!$F$42="undrained"),BH306,""))</f>
        <v/>
      </c>
      <c r="CY306" s="409" t="str">
        <f>IF(AND('[1]Multi-Field'!$E$43=[1]Lists!BF306,'[1]Multi-Field'!$F$43="Drained"),BI306,IF(AND('[1]Multi-Field'!$E$43=[1]Lists!BF306,'[1]Multi-Field'!$F$43="undrained"),BH306,""))</f>
        <v/>
      </c>
      <c r="CZ306" s="409" t="str">
        <f>IF(AND('[1]Multi-Field'!$E$44=[1]Lists!BF306,'[1]Multi-Field'!$F$44="Drained"),BI306,IF(AND('[1]Multi-Field'!$E$44=[1]Lists!BF306,'[1]Multi-Field'!$F$44="undrained"),BH306,""))</f>
        <v/>
      </c>
      <c r="DA306" s="409" t="str">
        <f>IF(AND('[1]Multi-Field'!$E$45=[1]Lists!BF306,'[1]Multi-Field'!$F$45="Drained"),BI306,IF(AND('[1]Multi-Field'!$E$45=[1]Lists!BF306,'[1]Multi-Field'!$F$45="undrained"),BH306,""))</f>
        <v/>
      </c>
      <c r="DB306" s="409" t="str">
        <f>IF(AND('[1]Multi-Field'!$E$46=[1]Lists!BF306,'[1]Multi-Field'!$F$46="Drained"),BI306,IF(AND('[1]Multi-Field'!$E$46=[1]Lists!BF306,'[1]Multi-Field'!$F$46="undrained"),BH306,""))</f>
        <v/>
      </c>
      <c r="DC306" s="409" t="str">
        <f>IF(AND('[1]Multi-Field'!$E$47=[1]Lists!BF306,'[1]Multi-Field'!$F$47="Drained"),BI306,IF(AND('[1]Multi-Field'!$E$47=[1]Lists!BF306,'[1]Multi-Field'!$F$47="undrained"),BH306,""))</f>
        <v/>
      </c>
      <c r="DD306" s="409" t="str">
        <f>IF(AND('[1]Multi-Field'!$E$48=[1]Lists!BF306,'[1]Multi-Field'!$F$48="Drained"),BI306,IF(AND('[1]Multi-Field'!$E$48=[1]Lists!BF306,'[1]Multi-Field'!$F$48="undrained"),BH306,""))</f>
        <v/>
      </c>
      <c r="DE306" s="409" t="str">
        <f>IF(AND('[1]Multi-Field'!$E$49=[1]Lists!BF306,'[1]Multi-Field'!$F$49="Drained"),BI306,IF(AND('[1]Multi-Field'!$E$49=[1]Lists!BF306,'[1]Multi-Field'!$F$9="undrained"),BH306,""))</f>
        <v/>
      </c>
      <c r="DF306" s="409" t="str">
        <f>IF(AND('[1]Multi-Field'!$E$50=[1]Lists!BF306,'[1]Multi-Field'!$F$50="Drained"),BI306,IF(AND('[1]Multi-Field'!$E$50=[1]Lists!BF306,'[1]Multi-Field'!$F$50="undrained"),BH306,""))</f>
        <v/>
      </c>
      <c r="DG306" s="409" t="str">
        <f>IF(AND('[1]Multi-Field'!$E$51=[1]Lists!BF306,'[1]Multi-Field'!$F$51="Drained"),BI306,IF(AND('[1]Multi-Field'!$E$51=[1]Lists!BF306,'[1]Multi-Field'!$F$51="undrained"),BH306,""))</f>
        <v/>
      </c>
      <c r="DH306" s="409" t="str">
        <f>IF(AND('[1]Multi-Field'!$E$52=[1]Lists!BF306,'[1]Multi-Field'!$F$52="Drained"),BI306,IF(AND('[1]Multi-Field'!$E$52=[1]Lists!BF306,'[1]Multi-Field'!$F$52="undrained"),BH306,""))</f>
        <v/>
      </c>
      <c r="DI306" s="409" t="str">
        <f>IF(AND('[1]Multi-Field'!$E$53=[1]Lists!BF306,'[1]Multi-Field'!$F$53="Drained"),BI306,IF(AND('[1]Multi-Field'!$E$53=[1]Lists!BF306,'[1]Multi-Field'!$F$53="undrained"),BH306,""))</f>
        <v/>
      </c>
      <c r="DJ306" s="409" t="str">
        <f>IF(AND('[1]Multi-Field'!$E$54=[1]Lists!BF306,'[1]Multi-Field'!$F$54="Drained"),BI306,IF(AND('[1]Multi-Field'!$E$54=[1]Lists!BF306,'[1]Multi-Field'!$F$54="undrained"),BH306,""))</f>
        <v/>
      </c>
      <c r="DK306" s="409" t="str">
        <f>IF(AND('[1]Multi-Field'!$E$55=[1]Lists!BF306,'[1]Multi-Field'!$F$55="Drained"),BI306,IF(AND('[1]Multi-Field'!$E$55=[1]Lists!BF306,'[1]Multi-Field'!$F$55="undrained"),BH306,""))</f>
        <v/>
      </c>
      <c r="DL306" s="409" t="str">
        <f>IF(AND('[1]Multi-Field'!$E$56=[1]Lists!BF306,'[1]Multi-Field'!$F$56="Drained"),BI306,IF(AND('[1]Multi-Field'!$E$56=[1]Lists!BF306,'[1]Multi-Field'!$F$56="undrained"),BH306,""))</f>
        <v/>
      </c>
      <c r="DM306" s="409" t="str">
        <f>IF(AND('[1]Multi-Field'!$E$57=[1]Lists!BF306,'[1]Multi-Field'!$F$57="Drained"),BI306,IF(AND('[1]Multi-Field'!$E$57=[1]Lists!BF306,'[1]Multi-Field'!$F$57="undrained"),BH306,""))</f>
        <v/>
      </c>
      <c r="DN306" s="409" t="str">
        <f>IF(AND('[1]Multi-Field'!$E$58=[1]Lists!BF306,'[1]Multi-Field'!$F$58="Drained"),BI306,IF(AND('[1]Multi-Field'!$E$58=[1]Lists!BF306,'[1]Multi-Field'!$F$58="undrained"),BH306,""))</f>
        <v/>
      </c>
      <c r="DO306" s="409" t="str">
        <f>IF(AND('[1]Multi-Field'!$E$59=[1]Lists!BF306,'[1]Multi-Field'!$F$59="Drained"),BI306,IF(AND('[1]Multi-Field'!$E$59=[1]Lists!BF306,'[1]Multi-Field'!$F$59="undrained"),BH306,""))</f>
        <v/>
      </c>
      <c r="DP306" s="409" t="str">
        <f>IF(AND('[1]Multi-Field'!$E$60=[1]Lists!BF306,'[1]Multi-Field'!$F$60="Drained"),BI306,IF(AND('[1]Multi-Field'!$E$60=[1]Lists!BF306,'[1]Multi-Field'!$F$60="undrained"),BH306,""))</f>
        <v/>
      </c>
      <c r="DQ306" s="409" t="str">
        <f>IF(AND('[1]Multi-Field'!$E$61=[1]Lists!BF306,'[1]Multi-Field'!$F$61="Drained"),BI306,IF(AND('[1]Multi-Field'!$E$61=[1]Lists!BF306,'[1]Multi-Field'!$F$61="undrained"),BH306,""))</f>
        <v/>
      </c>
      <c r="DR306" s="409" t="str">
        <f>IF(AND('[1]Multi-Field'!$E$62=[1]Lists!BF306,'[1]Multi-Field'!$F$62="Drained"),BI306,IF(AND('[1]Multi-Field'!$E$62=[1]Lists!BF306,'[1]Multi-Field'!$F$62="undrained"),BH306,""))</f>
        <v/>
      </c>
      <c r="DS306" s="409" t="str">
        <f>IF(AND('[1]Multi-Field'!$E$63=[1]Lists!BF306,'[1]Multi-Field'!$F$63="Drained"),BI306,IF(AND('[1]Multi-Field'!$E$63=[1]Lists!BF306,'[1]Multi-Field'!$F$63="undrained"),BH306,""))</f>
        <v/>
      </c>
      <c r="DT306" s="409" t="str">
        <f>IF(AND('[1]Multi-Field'!$E$64=[1]Lists!BF306,'[1]Multi-Field'!$F$64="Drained"),BI306,IF(AND('[1]Multi-Field'!$E$64=[1]Lists!BF306,'[1]Multi-Field'!$F$64="undrained"),BH306,""))</f>
        <v/>
      </c>
      <c r="DU306" s="409" t="str">
        <f>IF(AND('[1]Multi-Field'!$E$65=[1]Lists!BF306,'[1]Multi-Field'!$F$65="Drained"),BI306,IF(AND('[1]Multi-Field'!$E$65=[1]Lists!BF306,'[1]Multi-Field'!$F$65="undrained"),BH306,""))</f>
        <v/>
      </c>
      <c r="DV306" s="409" t="str">
        <f>IF(AND('[1]Multi-Field'!$E$66=[1]Lists!BF306,'[1]Multi-Field'!$F$66="Drained"),BI306,IF(AND('[1]Multi-Field'!$E$66=[1]Lists!BF306,'[1]Multi-Field'!$F$66="undrained"),BH306,""))</f>
        <v/>
      </c>
      <c r="DW306" s="409" t="str">
        <f>IF(AND('[1]Multi-Field'!$E$67=[1]Lists!BF306,'[1]Multi-Field'!$F$67="Drained"),BI306,IF(AND('[1]Multi-Field'!$E$67=[1]Lists!BF306,'[1]Multi-Field'!$F$67="undrained"),BH306,""))</f>
        <v/>
      </c>
      <c r="DX306" s="409" t="str">
        <f>IF(AND('[1]Multi-Field'!$E$68=[1]Lists!BF306,'[1]Multi-Field'!$F$68="Drained"),BI306,IF(AND('[1]Multi-Field'!$E$68=[1]Lists!BF306,'[1]Multi-Field'!$F$68="undrained"),BH306,""))</f>
        <v/>
      </c>
      <c r="DY306" s="409" t="str">
        <f>IF(AND('[1]Multi-Field'!$E$69=[1]Lists!BF306,'[1]Multi-Field'!$F$69="Drained"),BI306,IF(AND('[1]Multi-Field'!$E$69=[1]Lists!BF306,'[1]Multi-Field'!$F$69="undrained"),BH306,""))</f>
        <v/>
      </c>
      <c r="DZ306" s="409" t="str">
        <f>IF(AND('[1]Multi-Field'!$E$70=[1]Lists!BF306,'[1]Multi-Field'!$F$70="Drained"),BI306,IF(AND('[1]Multi-Field'!$E$70=[1]Lists!BF306,'[1]Multi-Field'!$F$70="undrained"),BH306,""))</f>
        <v/>
      </c>
      <c r="EA306" s="409" t="str">
        <f>IF(AND('[1]Multi-Field'!$E$71=[1]Lists!BF306,'[1]Multi-Field'!$F$71="Drained"),BI306,IF(AND('[1]Multi-Field'!$E$71=[1]Lists!BF306,'[1]Multi-Field'!$F$71="undrained"),BH306,""))</f>
        <v/>
      </c>
      <c r="EB306" s="409" t="str">
        <f>IF(AND('[1]Multi-Field'!$E$72=[1]Lists!BF306,'[1]Multi-Field'!$F$72="Drained"),BI306,IF(AND('[1]Multi-Field'!$E$72=[1]Lists!BF306,'[1]Multi-Field'!$F$72="undrained"),BH306,""))</f>
        <v/>
      </c>
      <c r="EC306" s="409" t="str">
        <f>IF(AND('[1]Multi-Field'!$E$73=[1]Lists!BF306,'[1]Multi-Field'!$F$73="Drained"),BI306,IF(AND('[1]Multi-Field'!$E$73=[1]Lists!BF306,'[1]Multi-Field'!$F$73="undrained"),BH306,""))</f>
        <v/>
      </c>
      <c r="ED306" s="409" t="str">
        <f>IF(AND('[1]Multi-Field'!$E$74=[1]Lists!BF306,'[1]Multi-Field'!$F$74="Drained"),BI306,IF(AND('[1]Multi-Field'!$E$74=[1]Lists!BF306,'[1]Multi-Field'!$F$74="undrained"),BH306,""))</f>
        <v/>
      </c>
      <c r="EE306" s="409" t="str">
        <f>IF(AND('[1]Multi-Field'!$E$75=[1]Lists!BF306,'[1]Multi-Field'!$F$75="Drained"),BI306,IF(AND('[1]Multi-Field'!$E$75=[1]Lists!BF306,'[1]Multi-Field'!$F$75="undrained"),BH306,""))</f>
        <v/>
      </c>
      <c r="EF306" s="409" t="str">
        <f>IF(AND('[1]Multi-Field'!$E$76=[1]Lists!BF306,'[1]Multi-Field'!$F$76="Drained"),BI306,IF(AND('[1]Multi-Field'!$E$76=[1]Lists!BF306,'[1]Multi-Field'!$F$6="undrained"),BH306,""))</f>
        <v/>
      </c>
      <c r="EG306" s="409" t="str">
        <f>IF(AND('[1]Multi-Field'!$E$77=[1]Lists!BF306,'[1]Multi-Field'!$F$77="Drained"),BI306,IF(AND('[1]Multi-Field'!$E$77=[1]Lists!BF306,'[1]Multi-Field'!$F$77="undrained"),BH306,""))</f>
        <v/>
      </c>
      <c r="EH306" s="409" t="str">
        <f>IF(AND('[1]Multi-Field'!$E$78=[1]Lists!BF306,'[1]Multi-Field'!$F$78="Drained"),BI306,IF(AND('[1]Multi-Field'!$E$78=[1]Lists!BF306,'[1]Multi-Field'!$F$78="undrained"),BH306,""))</f>
        <v/>
      </c>
      <c r="EI306" s="409" t="str">
        <f>IF(AND('[1]Multi-Field'!$E$79=[1]Lists!BF306,'[1]Multi-Field'!$F$79="Drained"),BI306,IF(AND('[1]Multi-Field'!$E$79=[1]Lists!BF306,'[1]Multi-Field'!$F$79="undrained"),BH306,""))</f>
        <v/>
      </c>
      <c r="EJ306" s="409" t="str">
        <f>IF(AND('[1]Multi-Field'!$E$80=[1]Lists!BF306,'[1]Multi-Field'!$F$80="Drained"),BI306,IF(AND('[1]Multi-Field'!$E$80=[1]Lists!BF306,'[1]Multi-Field'!$F$80="undrained"),BH306,""))</f>
        <v/>
      </c>
      <c r="EK306" s="409" t="str">
        <f>IF(AND('[1]Multi-Field'!$E$81=[1]Lists!BF306,'[1]Multi-Field'!$F$81="Drained"),BI306,IF(AND('[1]Multi-Field'!$E$81=[1]Lists!BF306,'[1]Multi-Field'!$F$81="undrained"),BH306,""))</f>
        <v/>
      </c>
      <c r="EL306" s="409" t="str">
        <f>IF(AND('[1]Multi-Field'!$E$82=[1]Lists!BF306,'[1]Multi-Field'!$F$82="Drained"),BI306,IF(AND('[1]Multi-Field'!$E$82=[1]Lists!BF306,'[1]Multi-Field'!$F$82="undrained"),BH306,""))</f>
        <v/>
      </c>
      <c r="EM306" s="409" t="str">
        <f>IF(AND('[1]Multi-Field'!$E$83=[1]Lists!BF306,'[1]Multi-Field'!$F$83="Drained"),BI306,IF(AND('[1]Multi-Field'!$E$83=[1]Lists!BF306,'[1]Multi-Field'!$F$83="undrained"),BH306,""))</f>
        <v/>
      </c>
      <c r="EN306" s="409" t="str">
        <f>IF(AND('[1]Multi-Field'!$E$84=[1]Lists!BF306,'[1]Multi-Field'!$F$84="Drained"),BI306,IF(AND('[1]Multi-Field'!$E$84=[1]Lists!BF306,'[1]Multi-Field'!$F$84="undrained"),BH306,""))</f>
        <v/>
      </c>
      <c r="EO306" s="409" t="str">
        <f>IF(AND('[1]Multi-Field'!$E$85=[1]Lists!BF306,'[1]Multi-Field'!$F$85="Drained"),BI306,IF(AND('[1]Multi-Field'!$E$85=[1]Lists!BF306,'[1]Multi-Field'!$F$85="undrained"),BH306,""))</f>
        <v/>
      </c>
      <c r="EP306" s="409" t="str">
        <f>IF(AND('[1]Multi-Field'!$E$86=[1]Lists!BF306,'[1]Multi-Field'!$F$86="Drained"),BI306,IF(AND('[1]Multi-Field'!$E$86=[1]Lists!BF306,'[1]Multi-Field'!$F$86="undrained"),BH306,""))</f>
        <v/>
      </c>
      <c r="EQ306" s="409" t="str">
        <f>IF(AND('[1]Multi-Field'!$E$87=[1]Lists!BF306,'[1]Multi-Field'!$F$87="Drained"),BI306,IF(AND('[1]Multi-Field'!$E$87=[1]Lists!BF306,'[1]Multi-Field'!$F$87="undrained"),BH306,""))</f>
        <v/>
      </c>
      <c r="ER306" s="409" t="str">
        <f>IF(AND('[1]Multi-Field'!$E$88=[1]Lists!BF306,'[1]Multi-Field'!$F$88="Drained"),BI306,IF(AND('[1]Multi-Field'!$E$88=[1]Lists!BF306,'[1]Multi-Field'!$F$88="undrained"),BH306,""))</f>
        <v/>
      </c>
      <c r="ES306" s="409" t="str">
        <f>IF(AND('[1]Multi-Field'!$E$89=[1]Lists!BF306,'[1]Multi-Field'!$F$89="Drained"),BI306,IF(AND('[1]Multi-Field'!$E$89=[1]Lists!BF306,'[1]Multi-Field'!$F$89="undrained"),BH306,""))</f>
        <v/>
      </c>
      <c r="ET306" s="409" t="str">
        <f>IF(AND('[1]Multi-Field'!$E$90=[1]Lists!BF306,'[1]Multi-Field'!$F$90="Drained"),BI306,IF(AND('[1]Multi-Field'!$E$90=[1]Lists!BF306,'[1]Multi-Field'!$F$90="undrained"),BH306,""))</f>
        <v/>
      </c>
      <c r="EU306" s="409" t="str">
        <f>IF(AND('[1]Multi-Field'!$E$91=[1]Lists!BF306,'[1]Multi-Field'!$F$91="Drained"),BI306,IF(AND('[1]Multi-Field'!$E$91=[1]Lists!BF306,'[1]Multi-Field'!$F$91="undrained"),BH306,""))</f>
        <v/>
      </c>
      <c r="EV306" s="409" t="str">
        <f>IF(AND('[1]Multi-Field'!$E$92=[1]Lists!BF306,'[1]Multi-Field'!$F$92="Drained"),BI306,IF(AND('[1]Multi-Field'!$E$92=[1]Lists!BF306,'[1]Multi-Field'!$F$92="undrained"),BH306,""))</f>
        <v/>
      </c>
      <c r="EW306" s="409" t="str">
        <f>IF(AND('[1]Multi-Field'!$E$93=[1]Lists!BF306,'[1]Multi-Field'!$F$93="Drained"),BI306,IF(AND('[1]Multi-Field'!$E$93=[1]Lists!BF306,'[1]Multi-Field'!$F$93="undrained"),BH306,""))</f>
        <v/>
      </c>
      <c r="EX306" s="409" t="str">
        <f>IF(AND('[1]Multi-Field'!$E$94=[1]Lists!BF306,'[1]Multi-Field'!$F$94="Drained"),BI306,IF(AND('[1]Multi-Field'!$E$94=[1]Lists!BF306,'[1]Multi-Field'!$F$94="undrained"),BH306,""))</f>
        <v/>
      </c>
      <c r="EY306" s="409" t="str">
        <f>IF(AND('[1]Multi-Field'!$E$95=[1]Lists!BF306,'[1]Multi-Field'!$F$95="Drained"),BI306,IF(AND('[1]Multi-Field'!$E$95=[1]Lists!BF306,'[1]Multi-Field'!$F$95="undrained"),BH306,""))</f>
        <v/>
      </c>
      <c r="EZ306" s="409" t="str">
        <f>IF(AND('[1]Multi-Field'!$E$96=[1]Lists!BF306,'[1]Multi-Field'!$F$96="Drained"),BI306,IF(AND('[1]Multi-Field'!$E$96=[1]Lists!BF306,'[1]Multi-Field'!$F$96="undrained"),BH306,""))</f>
        <v/>
      </c>
      <c r="FA306" s="409" t="str">
        <f>IF(AND('[1]Multi-Field'!$E$97=[1]Lists!BF306,'[1]Multi-Field'!$F$97="Drained"),BI306,IF(AND('[1]Multi-Field'!$E$97=[1]Lists!BF306,'[1]Multi-Field'!$F$97="undrained"),BH306,""))</f>
        <v/>
      </c>
      <c r="FB306" s="409" t="str">
        <f>IF(AND('[1]Multi-Field'!$E$98=[1]Lists!BF306,'[1]Multi-Field'!$F$98="Drained"),BI306,IF(AND('[1]Multi-Field'!$E$98=[1]Lists!BF306,'[1]Multi-Field'!$F$98="undrained"),BH306,""))</f>
        <v/>
      </c>
      <c r="FC306" s="409" t="str">
        <f>IF(AND('[1]Multi-Field'!$E$99=[1]Lists!BF306,'[1]Multi-Field'!$F$99="Drained"),BI306,IF(AND('[1]Multi-Field'!$E$99=[1]Lists!BF306,'[1]Multi-Field'!$F$99="undrained"),BH306,""))</f>
        <v/>
      </c>
      <c r="FD306" s="409" t="str">
        <f>IF(AND('[1]Multi-Field'!$E$100=[1]Lists!BF306,'[1]Multi-Field'!$F$100="Drained"),BI306,IF(AND('[1]Multi-Field'!$E$100=[1]Lists!BF306,'[1]Multi-Field'!$F$100="undrained"),BH306,""))</f>
        <v/>
      </c>
      <c r="FE306" s="409" t="str">
        <f>IF(AND('[1]Multi-Field'!$E$101=[1]Lists!BF306,'[1]Multi-Field'!$F$101="Drained"),BI306,IF(AND('[1]Multi-Field'!$E$101=[1]Lists!BF306,'[1]Multi-Field'!$F$101="undrained"),BH306,""))</f>
        <v/>
      </c>
      <c r="FF306" s="409" t="str">
        <f>IF(AND('[1]Multi-Field'!$E$102=[1]Lists!BF306,'[1]Multi-Field'!$F$102="Drained"),BI306,IF(AND('[1]Multi-Field'!$E$102=[1]Lists!BF306,'[1]Multi-Field'!$F$102="undrained"),BH306,""))</f>
        <v/>
      </c>
      <c r="FG306" s="409" t="str">
        <f>IF(AND('[1]Multi-Field'!$E$103=[1]Lists!BF306,'[1]Multi-Field'!$F$103="Drained"),BI306,IF(AND('[1]Multi-Field'!$E$103=[1]Lists!BF306,'[1]Multi-Field'!$F$103="undrained"),BH306,""))</f>
        <v/>
      </c>
      <c r="FH306" s="409" t="str">
        <f>IF(AND('[1]Multi-Field'!$E$104=[1]Lists!BF306,'[1]Multi-Field'!$F$104="Drained"),BI306,IF(AND('[1]Multi-Field'!$E$104=[1]Lists!BF306,'[1]Multi-Field'!$F$104="undrained"),BH306,""))</f>
        <v/>
      </c>
      <c r="FI306" s="409" t="str">
        <f>IF(AND('[1]Multi-Field'!$E$105=[1]Lists!BF306,'[1]Multi-Field'!$F$105="Drained"),BI306,IF(AND('[1]Multi-Field'!$E$105=[1]Lists!BF306,'[1]Multi-Field'!$F$105="undrained"),BH306,""))</f>
        <v/>
      </c>
      <c r="FJ306" s="409" t="str">
        <f>IF(AND('[1]Multi-Field'!$E$106=[1]Lists!BF306,'[1]Multi-Field'!$F$106="Drained"),BI306,IF(AND('[1]Multi-Field'!$E$106=[1]Lists!BF306,'[1]Multi-Field'!$F$106="undrained"),BH306,""))</f>
        <v/>
      </c>
      <c r="FK306" s="409" t="str">
        <f>IF(AND('[1]Multi-Field'!$E$107=[1]Lists!BF306,'[1]Multi-Field'!$F$107="Drained"),BI306,IF(AND('[1]Multi-Field'!$E$107=[1]Lists!BF306,'[1]Multi-Field'!$F$107="undrained"),BH306,""))</f>
        <v/>
      </c>
      <c r="FL306" s="409" t="str">
        <f>IF(AND('[1]Multi-Field'!$E$108=[1]Lists!BF306,'[1]Multi-Field'!$F$108="Drained"),BI306,IF(AND('[1]Multi-Field'!$E$108=[1]Lists!BF306,'[1]Multi-Field'!$F$108="undrained"),BH306,""))</f>
        <v/>
      </c>
      <c r="FM306" s="409" t="str">
        <f>IF(AND('[1]Multi-Field'!$E$109=[1]Lists!BF306,'[1]Multi-Field'!$F$109="Drained"),BI306,IF(AND('[1]Multi-Field'!$E$109=[1]Lists!BF306,'[1]Multi-Field'!$F$109="undrained"),BH306,""))</f>
        <v/>
      </c>
      <c r="FN306" s="409" t="str">
        <f>IF(AND('[1]Multi-Field'!$E$110=[1]Lists!BF306,'[1]Multi-Field'!$F$110="Drained"),BI306,IF(AND('[1]Multi-Field'!$E$110=[1]Lists!BF306,'[1]Multi-Field'!$F$110="undrained"),BH306,""))</f>
        <v/>
      </c>
      <c r="FO306" s="409" t="str">
        <f>IF(AND('[1]Multi-Field'!$E$111=[1]Lists!BF306,'[1]Multi-Field'!$F$111="Drained"),BI306,IF(AND('[1]Multi-Field'!$E$111=[1]Lists!BF306,'[1]Multi-Field'!$F$111="undrained"),BH306,""))</f>
        <v/>
      </c>
      <c r="FP306" s="409" t="str">
        <f>IF(AND('[1]Multi-Field'!$E$112=[1]Lists!BF306,'[1]Multi-Field'!$F$112="Drained"),BI306,IF(AND('[1]Multi-Field'!$E$112=[1]Lists!BF306,'[1]Multi-Field'!$F$112="undrained"),BH306,""))</f>
        <v/>
      </c>
      <c r="FQ306" s="409" t="str">
        <f>IF(AND('[1]Multi-Field'!$E$113=[1]Lists!BF306,'[1]Multi-Field'!$F$113="Drained"),BI306,IF(AND('[1]Multi-Field'!$E$113=[1]Lists!BF306,'[1]Multi-Field'!$F$113="undrained"),BH306,""))</f>
        <v/>
      </c>
      <c r="FR306" s="409" t="str">
        <f>IF(AND('[1]Multi-Field'!$E$114=[1]Lists!BF306,'[1]Multi-Field'!$F$114="Drained"),BI306,IF(AND('[1]Multi-Field'!$E$114=[1]Lists!BF306,'[1]Multi-Field'!$F$114="undrained"),BH306,""))</f>
        <v/>
      </c>
      <c r="FS306" s="409" t="str">
        <f>IF(AND('[1]Multi-Field'!$E$115=[1]Lists!BF306,'[1]Multi-Field'!$F$115="Drained"),BI306,IF(AND('[1]Multi-Field'!$E$115=[1]Lists!BF306,'[1]Multi-Field'!$F$115="undrained"),BH306,""))</f>
        <v/>
      </c>
      <c r="FT306" s="409" t="str">
        <f>IF(AND('[1]Multi-Field'!$E$116=[1]Lists!BF306,'[1]Multi-Field'!$F$116="Drained"),BI306,IF(AND('[1]Multi-Field'!$E$116=[1]Lists!BF306,'[1]Multi-Field'!$F$116="undrained"),BH306,""))</f>
        <v/>
      </c>
      <c r="FU306" s="409" t="str">
        <f>IF(AND('[1]Multi-Field'!$E$117=[1]Lists!BF306,'[1]Multi-Field'!$F$117="Drained"),BI306,IF(AND('[1]Multi-Field'!$E$117=[1]Lists!BF306,'[1]Multi-Field'!$F$117="undrained"),BH306,""))</f>
        <v/>
      </c>
      <c r="FV306" s="409" t="str">
        <f>IF(AND('[1]Multi-Field'!$E$118=[1]Lists!BF306,'[1]Multi-Field'!$F$118="Drained"),BI306,IF(AND('[1]Multi-Field'!$E$118=[1]Lists!BF306,'[1]Multi-Field'!$F$118="undrained"),BH306,""))</f>
        <v/>
      </c>
      <c r="FW306" s="409" t="str">
        <f>IF(AND('[1]Multi-Field'!$E$119=[1]Lists!BF306,'[1]Multi-Field'!$F$119="Drained"),BI306,IF(AND('[1]Multi-Field'!$E$119=[1]Lists!BF306,'[1]Multi-Field'!$F$119="undrained"),BH306,""))</f>
        <v/>
      </c>
      <c r="FX306" s="409" t="str">
        <f>IF(AND('[1]Multi-Field'!$E$120=[1]Lists!BF306,'[1]Multi-Field'!$F$120="Drained"),BI306,IF(AND('[1]Multi-Field'!$E$120=[1]Lists!BF306,'[1]Multi-Field'!$F$120="undrained"),BH306,""))</f>
        <v/>
      </c>
    </row>
    <row r="307" spans="1:180" ht="13.5" customHeight="1">
      <c r="A307" s="7" t="s">
        <v>393</v>
      </c>
      <c r="B307" s="7"/>
      <c r="C307" s="7"/>
      <c r="D307" s="8">
        <v>70</v>
      </c>
      <c r="E307" s="8">
        <f t="shared" si="46"/>
        <v>70</v>
      </c>
      <c r="F307" s="8">
        <f t="shared" si="47"/>
        <v>70</v>
      </c>
      <c r="G307" s="8">
        <v>70</v>
      </c>
      <c r="H307" s="8">
        <v>60</v>
      </c>
      <c r="I307" s="8">
        <f t="shared" si="50"/>
        <v>60</v>
      </c>
      <c r="J307" s="8">
        <f t="shared" si="51"/>
        <v>60</v>
      </c>
      <c r="K307" s="8">
        <v>60</v>
      </c>
      <c r="L307" s="8">
        <v>75</v>
      </c>
      <c r="M307" s="8">
        <f t="shared" si="48"/>
        <v>75</v>
      </c>
      <c r="N307" s="8">
        <f t="shared" si="49"/>
        <v>75</v>
      </c>
      <c r="O307" s="8">
        <v>75</v>
      </c>
      <c r="P307" s="391">
        <v>282</v>
      </c>
      <c r="Q307" s="394"/>
      <c r="R307" s="395" t="b">
        <f>IF(OR('Multi-Field'!AA284=Lists!$AC$42,'Multi-Field'!AA284=Lists!$AC$43),IF('Multi-Field'!Z284="x",(IF('Multi-Field'!AC284=Lists!$Q$11,Lists!$R$11,IF('Multi-Field'!AC284=Lists!$Q$12,Lists!$R$12,IF('Multi-Field'!AC284=Lists!$Q$13,Lists!$R$13,IF('Multi-Field'!AC284=Lists!$Q$14,Lists!$R$14))))),IF('Multi-Field'!X284="x",(IF('Multi-Field'!AC284=Lists!$Q$11,Lists!$S$11,IF('Multi-Field'!AC284=Lists!$Q$12,Lists!$S$12,IF('Multi-Field'!AC284=Lists!$Q$13,Lists!$S$13,IF('Multi-Field'!AC284=Lists!$Q$14,Lists!$S$14))))),IF('Multi-Field'!V284="x",(IF('Multi-Field'!AC284=Lists!$Q$11,Lists!$T$11,IF('Multi-Field'!AC284=Lists!$Q$12,Lists!$T$12,IF('Multi-Field'!AC284=Lists!$Q$13,Lists!$T$13,IF('Multi-Field'!AC284=Lists!$Q$14,Lists!$T$14))))),0))))</f>
        <v>0</v>
      </c>
      <c r="S307" s="395" t="str">
        <f t="shared" si="52"/>
        <v/>
      </c>
      <c r="T307" s="395"/>
      <c r="U307" s="396"/>
      <c r="AI307" s="384">
        <f>'[1]Multi-Field'!B303</f>
        <v>0</v>
      </c>
      <c r="AJ307" s="387" t="str">
        <f>IF(OR('[1]Multi-Field'!Q147=[1]Lists!$AC$42,'[1]Multi-Field'!Q147=[1]Lists!$AC$43),"x","")</f>
        <v/>
      </c>
      <c r="AK307" s="387" t="str">
        <f>IF(OR('[1]Multi-Field'!Q147=[1]Lists!$AC$6,'[1]Multi-Field'!Q147=$AC$2,'[1]Multi-Field'!Q147=$AC$4),"x","")</f>
        <v/>
      </c>
      <c r="AL307" s="387" t="str">
        <f>IF(OR('[1]Multi-Field'!Q147=[1]Lists!$AC$7,'[1]Multi-Field'!Q147=$AC$3,'[1]Multi-Field'!Q147=$AC$5),"x","")</f>
        <v/>
      </c>
      <c r="AM307" s="387" t="str">
        <f>IF(OR('[1]Multi-Field'!Q147=$AC$23,'[1]Multi-Field'!Q147=$AC$13,'[1]Multi-Field'!Q147=$AC$9,'[1]Multi-Field'!Q147=$AC$19,'[1]Multi-Field'!Q147=$AC$47),"x","")</f>
        <v/>
      </c>
      <c r="AN307" s="387" t="str">
        <f>IF(OR('[1]Multi-Field'!Q147=$AC$24,'[1]Multi-Field'!Q147=$AC$14,'[1]Multi-Field'!Q147=$AC$10,'[1]Multi-Field'!Q147=$AC$22,'[1]Multi-Field'!Q147=$AC$48),"x","")</f>
        <v/>
      </c>
      <c r="AO307" s="387" t="str">
        <f>IF(OR('[1]Multi-Field'!Q147=$AC$21,'[1]Multi-Field'!Q147=$AC$28,'[1]Multi-Field'!Q147=$AC$62,'[1]Multi-Field'!Q147=$AC$102,'[1]Multi-Field'!Q147=$AC$98),"x","")</f>
        <v/>
      </c>
      <c r="AP307" s="387" t="str">
        <f>IF(OR('[1]Multi-Field'!Q147=$AC$25,'[1]Multi-Field'!Q147=$AC$63,'[1]Multi-Field'!Q147=$AC$85,'[1]Multi-Field'!Q147=$AC$87,'[1]Multi-Field'!Q147=$AC$92,'[1]Multi-Field'!Q147=$AC$93),"x","")</f>
        <v/>
      </c>
      <c r="AQ307" s="387" t="str">
        <f>IF(OR('[1]Multi-Field'!Q147=$AC$20,'[1]Multi-Field'!Q147=$AC$27,'[1]Multi-Field'!Q147=$AC$58,'[1]Multi-Field'!Q147=$AC$86,'[1]Multi-Field'!Q147=$AC$103,'[1]Multi-Field'!Q147=$AC$94),"x","")</f>
        <v/>
      </c>
      <c r="AR307" s="387" t="str">
        <f>IF(OR('[1]Multi-Field'!Q147=$AC$35,'[1]Multi-Field'!Q147=$AC$40,'[1]Multi-Field'!Q147=$AC$45,),"x","")</f>
        <v/>
      </c>
      <c r="AS307" s="387" t="str">
        <f>IF(OR('[1]Multi-Field'!Q147=$AC$36,'[1]Multi-Field'!Q147=$AC$41,'[1]Multi-Field'!Q147=$AC$46,),"x","")</f>
        <v/>
      </c>
      <c r="AT307" s="387" t="str">
        <f>IF(OR('[1]Multi-Field'!Q147=$AC$52,'[1]Multi-Field'!Q147=$AC$53,'[1]Multi-Field'!Q147=$AC$54,'[1]Multi-Field'!Q147=$AC$55,'[1]Multi-Field'!Q147=$AC$68,'[1]Multi-Field'!Q147=$AC$69,'[1]Multi-Field'!Q147=$AC$74,'[1]Multi-Field'!Q147=$AC$71,'[1]Multi-Field'!Q147=$AC$70),"x","")</f>
        <v>x</v>
      </c>
      <c r="AU307" s="387" t="str">
        <f>IF('[1]Multi-Field'!Q147=$AC$72,"x","")</f>
        <v/>
      </c>
      <c r="AV307" s="387" t="str">
        <f>IF('[1]Multi-Field'!Q147=$AC$73,"x","")</f>
        <v/>
      </c>
      <c r="AW307" s="387" t="str">
        <f>IF('[1]Multi-Field'!Q147=$AC$83,"x","")</f>
        <v/>
      </c>
      <c r="AX307" s="387" t="str">
        <f>IF('[1]Multi-Field'!Q147=$AC$84,"x","")</f>
        <v/>
      </c>
      <c r="AY307" s="387" t="str">
        <f>IF('[1]Multi-Field'!Q147=$AC$97,"x","")</f>
        <v/>
      </c>
      <c r="AZ307" s="387" t="str">
        <f>IF('[1]Multi-Field'!Q147=$AC$99,"x","")</f>
        <v/>
      </c>
      <c r="BA307" s="387" t="str">
        <f>IF('[1]Multi-Field'!Q147=$AC$104,"x","")</f>
        <v/>
      </c>
      <c r="BB307" s="387" t="str">
        <f>IF('[1]Multi-Field'!Q147=$AC$105,"x","")</f>
        <v/>
      </c>
      <c r="BC307" s="388"/>
      <c r="BF307" s="411" t="s">
        <v>1472</v>
      </c>
      <c r="BG307" s="412">
        <v>4</v>
      </c>
      <c r="BH307" s="412">
        <v>4</v>
      </c>
      <c r="BI307" s="412">
        <v>4</v>
      </c>
      <c r="BJ307" s="409" t="e">
        <f>IF(AND('[1]Single Field'!#REF!=[1]Lists!BF307,'[1]Single Field'!#REF!="Drained"),"x",IF(AND('[1]Single Field'!#REF!=[1]Lists!BF307,'[1]Single Field'!#REF!="Undrained"),O,""))</f>
        <v>#REF!</v>
      </c>
      <c r="BK307" s="409" t="str">
        <f>IF(AND('[1]Multi-Field'!$E$3=[1]Lists!BF307,'[1]Multi-Field'!$F$3="Drained"),BI307,IF(AND('[1]Multi-Field'!$E$3=BF307,'[1]Multi-Field'!$F$3="undrained"),BH307,""))</f>
        <v/>
      </c>
      <c r="BL307" s="409" t="str">
        <f>IF(AND('[1]Multi-Field'!$E$4=BF307,'[1]Multi-Field'!$F$4="Drained"),BI307,IF(AND('[1]Multi-Field'!$E$4=BF307,'[1]Multi-Field'!$F$4="undrained"),BH307,""))</f>
        <v/>
      </c>
      <c r="BM307" s="409" t="str">
        <f>IF(AND('[1]Multi-Field'!$E$5=BF307,'[1]Multi-Field'!$F$5="Drained"),BI307,IF(AND('[1]Multi-Field'!$E$5=BF307,'[1]Multi-Field'!$F$5="undrained"),BH307,""))</f>
        <v/>
      </c>
      <c r="BN307" s="409" t="str">
        <f>IF(AND('[1]Multi-Field'!$E$6=BF307,'[1]Multi-Field'!$F$6="Drained"),BI307,IF(AND('[1]Multi-Field'!$E$6=BF307,'[1]Multi-Field'!$F$6="undrained"),BH307,""))</f>
        <v/>
      </c>
      <c r="BO307" s="409" t="str">
        <f>IF(AND('[1]Multi-Field'!$E$7=BF307,'[1]Multi-Field'!$F$7="Drained"),BI307,IF(AND('[1]Multi-Field'!$E$7=BF307,'[1]Multi-Field'!$F$7="undrained"),BH307,""))</f>
        <v/>
      </c>
      <c r="BP307" s="409" t="str">
        <f>IF(AND('[1]Multi-Field'!$E$8=BF307,'[1]Multi-Field'!$F$8="Drained"),BI307,IF(AND('[1]Multi-Field'!$E$8=BF307,'[1]Multi-Field'!$F$8="undrained"),BH307,""))</f>
        <v/>
      </c>
      <c r="BQ307" s="409" t="str">
        <f>IF(AND('[1]Multi-Field'!$E$9=BF307,'[1]Multi-Field'!$F$9="Drained"),BI307,IF(AND('[1]Multi-Field'!$E$9=BF307,'[1]Multi-Field'!$F$9="undrained"),BH307,""))</f>
        <v/>
      </c>
      <c r="BR307" s="409" t="str">
        <f>IF(AND('[1]Multi-Field'!$E$10=BF307,'[1]Multi-Field'!$F$10="Drained"),BI307,IF(AND('[1]Multi-Field'!$E$10=BF307,'[1]Multi-Field'!$F$10="undrained"),BH307,""))</f>
        <v/>
      </c>
      <c r="BS307" s="409" t="str">
        <f>IF(AND('[1]Multi-Field'!$E$11=BF307,'[1]Multi-Field'!$F$11="Drained"),BI307,IF(AND('[1]Multi-Field'!$E$11=BF307,'[1]Multi-Field'!$F$11="undrained"),BH307,""))</f>
        <v/>
      </c>
      <c r="BT307" s="409" t="str">
        <f>IF(AND('[1]Multi-Field'!$E$12=BF307,'[1]Multi-Field'!$F$12="Drained"),BI307,IF(AND('[1]Multi-Field'!$E$12=BF307,'[1]Multi-Field'!$F$12="undrained"),BH307,""))</f>
        <v/>
      </c>
      <c r="BU307" s="409" t="str">
        <f>IF(AND('[1]Multi-Field'!$E$13=BF307,'[1]Multi-Field'!$F$13="Drained"),BI307,IF(AND('[1]Multi-Field'!$E$3=BF307,'[1]Multi-Field'!$F$13="undrained"),BH307,""))</f>
        <v/>
      </c>
      <c r="BV307" s="409" t="str">
        <f>IF(AND('[1]Multi-Field'!$E$14=BF307,'[1]Multi-Field'!$F$14="Drained"),BI307,IF(AND('[1]Multi-Field'!$E$14=BF307,'[1]Multi-Field'!$F$14="undrained"),BH307,""))</f>
        <v/>
      </c>
      <c r="BW307" s="409" t="str">
        <f>IF(AND('[1]Multi-Field'!$E$15=BF307,'[1]Multi-Field'!$F$15="Drained"),BI307,IF(AND('[1]Multi-Field'!$E$15=BF307,'[1]Multi-Field'!$F$15="undrained"),BH307,""))</f>
        <v/>
      </c>
      <c r="BX307" s="409" t="str">
        <f>IF(AND('[1]Multi-Field'!$E$16=[1]Lists!BF307,'[1]Multi-Field'!$F$16="Drained"),BI307,IF(AND('[1]Multi-Field'!$E$16=[1]Lists!BF307,'[1]Multi-Field'!$F$16="undrained"),BH307,""))</f>
        <v/>
      </c>
      <c r="BY307" s="409" t="str">
        <f>IF(AND('[1]Multi-Field'!$E$17=[1]Lists!BF307,'[1]Multi-Field'!$F$17="Drained"),BI307,IF(AND('[1]Multi-Field'!$E$17=[1]Lists!BF307,'[1]Multi-Field'!$F$17="undrained"),BH307,""))</f>
        <v/>
      </c>
      <c r="BZ307" s="409" t="str">
        <f>IF(AND('[1]Multi-Field'!$E$18=[1]Lists!BF307,'[1]Multi-Field'!$F$18="Drained"),BI307,IF(AND('[1]Multi-Field'!$E$18=[1]Lists!BF307,'[1]Multi-Field'!$F$18="undrained"),BH307,""))</f>
        <v/>
      </c>
      <c r="CA307" s="409" t="str">
        <f>IF(AND('[1]Multi-Field'!$E$19=[1]Lists!BF307,'[1]Multi-Field'!$F$19="Drained"),BI307,IF(AND('[1]Multi-Field'!$E$19=[1]Lists!BF307,'[1]Multi-Field'!$F$19="undrained"),BH307,""))</f>
        <v/>
      </c>
      <c r="CB307" s="409" t="str">
        <f>IF(AND('[1]Multi-Field'!$E$20=[1]Lists!BF307,'[1]Multi-Field'!$F$20="Drained"),BI307,IF(AND('[1]Multi-Field'!$E$20=[1]Lists!BF307,'[1]Multi-Field'!$F$20="undrained"),BH307,""))</f>
        <v/>
      </c>
      <c r="CC307" s="409" t="str">
        <f>IF(AND('[1]Multi-Field'!$E$21=[1]Lists!BF307,'[1]Multi-Field'!$F$21="Drained"),BI307,IF(AND('[1]Multi-Field'!$E$21=[1]Lists!BF307,'[1]Multi-Field'!$F$21="undrained"),BH307,""))</f>
        <v/>
      </c>
      <c r="CD307" s="409" t="str">
        <f>IF(AND('[1]Multi-Field'!$E$22=[1]Lists!BF307,'[1]Multi-Field'!$F$22="Drained"),BI307,IF(AND('[1]Multi-Field'!$E$22=[1]Lists!BF307,'[1]Multi-Field'!$F$22="undrained"),BH307,""))</f>
        <v/>
      </c>
      <c r="CE307" s="409" t="str">
        <f>IF(AND('[1]Multi-Field'!$E$23=[1]Lists!BF307,'[1]Multi-Field'!$F$23="Drained"),BI307,IF(AND('[1]Multi-Field'!$E$23=[1]Lists!BF307,'[1]Multi-Field'!$F$23="undrained"),BH307,""))</f>
        <v/>
      </c>
      <c r="CF307" s="409" t="str">
        <f>IF(AND('[1]Multi-Field'!$E$24=[1]Lists!BF307,'[1]Multi-Field'!$F$24="Drained"),BI307,IF(AND('[1]Multi-Field'!$E$24=[1]Lists!BF307,'[1]Multi-Field'!$F$24="undrained"),BH307,""))</f>
        <v/>
      </c>
      <c r="CG307" s="409" t="str">
        <f>IF(AND('[1]Multi-Field'!$E$25=[1]Lists!BF307,'[1]Multi-Field'!$F$25="Drained"),BI307,IF(AND('[1]Multi-Field'!$E$25=[1]Lists!BF307,'[1]Multi-Field'!$F$25="undrained"),BH307,""))</f>
        <v/>
      </c>
      <c r="CH307" s="409" t="str">
        <f>IF(AND('[1]Multi-Field'!$E$26=[1]Lists!BF307,'[1]Multi-Field'!$F$26="Drained"),BI307,IF(AND('[1]Multi-Field'!$E$26=[1]Lists!BF307,'[1]Multi-Field'!$F$26="undrained"),BH307,""))</f>
        <v/>
      </c>
      <c r="CI307" s="409" t="str">
        <f>IF(AND('[1]Multi-Field'!$E$27=[1]Lists!BF307,'[1]Multi-Field'!$F$27="Drained"),BI307,IF(AND('[1]Multi-Field'!$E$27=[1]Lists!BF307,'[1]Multi-Field'!$F$27="undrained"),BH307,""))</f>
        <v/>
      </c>
      <c r="CJ307" s="409" t="str">
        <f>IF(AND('[1]Multi-Field'!$E$28=[1]Lists!BF307,'[1]Multi-Field'!$F$28="Drained"),BI307,IF(AND('[1]Multi-Field'!$E$28=[1]Lists!BF307,'[1]Multi-Field'!$F$28="undrained"),BH307,""))</f>
        <v/>
      </c>
      <c r="CK307" s="409" t="str">
        <f>IF(AND('[1]Multi-Field'!$E$29=[1]Lists!BF307,'[1]Multi-Field'!$F$29="Drained"),BI307,IF(AND('[1]Multi-Field'!$E$29=[1]Lists!BF307,'[1]Multi-Field'!$F$29="undrained"),BH307,""))</f>
        <v/>
      </c>
      <c r="CL307" s="409" t="str">
        <f>IF(AND('[1]Multi-Field'!$E$30=[1]Lists!BF307,'[1]Multi-Field'!$F$30="Drained"),BI307,IF(AND('[1]Multi-Field'!$E$30=[1]Lists!BF307,'[1]Multi-Field'!$F$30="undrained"),BH307,""))</f>
        <v/>
      </c>
      <c r="CM307" s="409" t="str">
        <f>IF(AND('[1]Multi-Field'!$E$31=[1]Lists!BF307,'[1]Multi-Field'!$F$31="Drained"),BI307,IF(AND('[1]Multi-Field'!$E$31=[1]Lists!BF307,'[1]Multi-Field'!$F$31="undrained"),BH307,""))</f>
        <v/>
      </c>
      <c r="CN307" s="409" t="str">
        <f>IF(AND('[1]Multi-Field'!$E$32=[1]Lists!BF307,'[1]Multi-Field'!$F$32="Drained"),BI307,IF(AND('[1]Multi-Field'!$E$32=[1]Lists!BF307,'[1]Multi-Field'!$F$32="undrained"),BH307,""))</f>
        <v/>
      </c>
      <c r="CO307" s="409" t="str">
        <f>IF(AND('[1]Multi-Field'!$E$33=[1]Lists!BF307,'[1]Multi-Field'!$F$33="Drained"),BI307,IF(AND('[1]Multi-Field'!$E$33=[1]Lists!BF307,'[1]Multi-Field'!$F$33="undrained"),BH307,""))</f>
        <v/>
      </c>
      <c r="CP307" s="409" t="str">
        <f>IF(AND('[1]Multi-Field'!$E$34=[1]Lists!BF307,'[1]Multi-Field'!$F$34="Drained"),BI307,IF(AND('[1]Multi-Field'!$E$34=[1]Lists!BF307,'[1]Multi-Field'!$F$34="undrained"),BH307,""))</f>
        <v/>
      </c>
      <c r="CQ307" s="409" t="str">
        <f>IF(AND('[1]Multi-Field'!$E$35=[1]Lists!BF307,'[1]Multi-Field'!$F$35="Drained"),BI307,IF(AND('[1]Multi-Field'!$E$35=[1]Lists!BF307,'[1]Multi-Field'!$F$35="undrained"),BH307,""))</f>
        <v/>
      </c>
      <c r="CR307" s="409" t="str">
        <f>IF(AND('[1]Multi-Field'!$E$36=[1]Lists!BF307,'[1]Multi-Field'!$F$36="Drained"),BI307,IF(AND('[1]Multi-Field'!$E$36=[1]Lists!BF307,'[1]Multi-Field'!$F$36="undrained"),BH307,""))</f>
        <v/>
      </c>
      <c r="CS307" s="409" t="str">
        <f>IF(AND('[1]Multi-Field'!$E$37=[1]Lists!BF307,'[1]Multi-Field'!$F$37="Drained"),BI307,IF(AND('[1]Multi-Field'!$E$37=[1]Lists!BF307,'[1]Multi-Field'!$F$37="undrained"),BH307,""))</f>
        <v/>
      </c>
      <c r="CT307" s="409" t="str">
        <f>IF(AND('[1]Multi-Field'!$E$38=[1]Lists!BF307,'[1]Multi-Field'!$F$38="Drained"),BI307,IF(AND('[1]Multi-Field'!$E$38=[1]Lists!BF307,'[1]Multi-Field'!$F$38="undrained"),BH307,""))</f>
        <v/>
      </c>
      <c r="CU307" s="409" t="str">
        <f>IF(AND('[1]Multi-Field'!$E$39=[1]Lists!BF307,'[1]Multi-Field'!$F$39="Drained"),BI307,IF(AND('[1]Multi-Field'!$E$39=[1]Lists!BF307,'[1]Multi-Field'!$F$39="undrained"),BH307,""))</f>
        <v/>
      </c>
      <c r="CV307" s="409" t="str">
        <f>IF(AND('[1]Multi-Field'!$E$40=[1]Lists!BF307,'[1]Multi-Field'!$F$40="Drained"),BI307,IF(AND('[1]Multi-Field'!$E$40=[1]Lists!BF307,'[1]Multi-Field'!$F$40="undrained"),BH307,""))</f>
        <v/>
      </c>
      <c r="CW307" s="409" t="str">
        <f>IF(AND('[1]Multi-Field'!$E$41=[1]Lists!BF307,'[1]Multi-Field'!$F$40="Drained"),BI307,IF(AND('[1]Multi-Field'!$E$40=[1]Lists!BF307,'[1]Multi-Field'!$F$40="undrained"),BH307,""))</f>
        <v/>
      </c>
      <c r="CX307" s="409" t="str">
        <f>IF(AND('[1]Multi-Field'!$E$42=[1]Lists!BF307,'[1]Multi-Field'!$F$42="Drained"),BI307,IF(AND('[1]Multi-Field'!$E$42=[1]Lists!BF307,'[1]Multi-Field'!$F$42="undrained"),BH307,""))</f>
        <v/>
      </c>
      <c r="CY307" s="409" t="str">
        <f>IF(AND('[1]Multi-Field'!$E$43=[1]Lists!BF307,'[1]Multi-Field'!$F$43="Drained"),BI307,IF(AND('[1]Multi-Field'!$E$43=[1]Lists!BF307,'[1]Multi-Field'!$F$43="undrained"),BH307,""))</f>
        <v/>
      </c>
      <c r="CZ307" s="409" t="str">
        <f>IF(AND('[1]Multi-Field'!$E$44=[1]Lists!BF307,'[1]Multi-Field'!$F$44="Drained"),BI307,IF(AND('[1]Multi-Field'!$E$44=[1]Lists!BF307,'[1]Multi-Field'!$F$44="undrained"),BH307,""))</f>
        <v/>
      </c>
      <c r="DA307" s="409" t="str">
        <f>IF(AND('[1]Multi-Field'!$E$45=[1]Lists!BF307,'[1]Multi-Field'!$F$45="Drained"),BI307,IF(AND('[1]Multi-Field'!$E$45=[1]Lists!BF307,'[1]Multi-Field'!$F$45="undrained"),BH307,""))</f>
        <v/>
      </c>
      <c r="DB307" s="409" t="str">
        <f>IF(AND('[1]Multi-Field'!$E$46=[1]Lists!BF307,'[1]Multi-Field'!$F$46="Drained"),BI307,IF(AND('[1]Multi-Field'!$E$46=[1]Lists!BF307,'[1]Multi-Field'!$F$46="undrained"),BH307,""))</f>
        <v/>
      </c>
      <c r="DC307" s="409" t="str">
        <f>IF(AND('[1]Multi-Field'!$E$47=[1]Lists!BF307,'[1]Multi-Field'!$F$47="Drained"),BI307,IF(AND('[1]Multi-Field'!$E$47=[1]Lists!BF307,'[1]Multi-Field'!$F$47="undrained"),BH307,""))</f>
        <v/>
      </c>
      <c r="DD307" s="409" t="str">
        <f>IF(AND('[1]Multi-Field'!$E$48=[1]Lists!BF307,'[1]Multi-Field'!$F$48="Drained"),BI307,IF(AND('[1]Multi-Field'!$E$48=[1]Lists!BF307,'[1]Multi-Field'!$F$48="undrained"),BH307,""))</f>
        <v/>
      </c>
      <c r="DE307" s="409" t="str">
        <f>IF(AND('[1]Multi-Field'!$E$49=[1]Lists!BF307,'[1]Multi-Field'!$F$49="Drained"),BI307,IF(AND('[1]Multi-Field'!$E$49=[1]Lists!BF307,'[1]Multi-Field'!$F$9="undrained"),BH307,""))</f>
        <v/>
      </c>
      <c r="DF307" s="409" t="str">
        <f>IF(AND('[1]Multi-Field'!$E$50=[1]Lists!BF307,'[1]Multi-Field'!$F$50="Drained"),BI307,IF(AND('[1]Multi-Field'!$E$50=[1]Lists!BF307,'[1]Multi-Field'!$F$50="undrained"),BH307,""))</f>
        <v/>
      </c>
      <c r="DG307" s="409" t="str">
        <f>IF(AND('[1]Multi-Field'!$E$51=[1]Lists!BF307,'[1]Multi-Field'!$F$51="Drained"),BI307,IF(AND('[1]Multi-Field'!$E$51=[1]Lists!BF307,'[1]Multi-Field'!$F$51="undrained"),BH307,""))</f>
        <v/>
      </c>
      <c r="DH307" s="409" t="str">
        <f>IF(AND('[1]Multi-Field'!$E$52=[1]Lists!BF307,'[1]Multi-Field'!$F$52="Drained"),BI307,IF(AND('[1]Multi-Field'!$E$52=[1]Lists!BF307,'[1]Multi-Field'!$F$52="undrained"),BH307,""))</f>
        <v/>
      </c>
      <c r="DI307" s="409" t="str">
        <f>IF(AND('[1]Multi-Field'!$E$53=[1]Lists!BF307,'[1]Multi-Field'!$F$53="Drained"),BI307,IF(AND('[1]Multi-Field'!$E$53=[1]Lists!BF307,'[1]Multi-Field'!$F$53="undrained"),BH307,""))</f>
        <v/>
      </c>
      <c r="DJ307" s="409" t="str">
        <f>IF(AND('[1]Multi-Field'!$E$54=[1]Lists!BF307,'[1]Multi-Field'!$F$54="Drained"),BI307,IF(AND('[1]Multi-Field'!$E$54=[1]Lists!BF307,'[1]Multi-Field'!$F$54="undrained"),BH307,""))</f>
        <v/>
      </c>
      <c r="DK307" s="409" t="str">
        <f>IF(AND('[1]Multi-Field'!$E$55=[1]Lists!BF307,'[1]Multi-Field'!$F$55="Drained"),BI307,IF(AND('[1]Multi-Field'!$E$55=[1]Lists!BF307,'[1]Multi-Field'!$F$55="undrained"),BH307,""))</f>
        <v/>
      </c>
      <c r="DL307" s="409" t="str">
        <f>IF(AND('[1]Multi-Field'!$E$56=[1]Lists!BF307,'[1]Multi-Field'!$F$56="Drained"),BI307,IF(AND('[1]Multi-Field'!$E$56=[1]Lists!BF307,'[1]Multi-Field'!$F$56="undrained"),BH307,""))</f>
        <v/>
      </c>
      <c r="DM307" s="409" t="str">
        <f>IF(AND('[1]Multi-Field'!$E$57=[1]Lists!BF307,'[1]Multi-Field'!$F$57="Drained"),BI307,IF(AND('[1]Multi-Field'!$E$57=[1]Lists!BF307,'[1]Multi-Field'!$F$57="undrained"),BH307,""))</f>
        <v/>
      </c>
      <c r="DN307" s="409" t="str">
        <f>IF(AND('[1]Multi-Field'!$E$58=[1]Lists!BF307,'[1]Multi-Field'!$F$58="Drained"),BI307,IF(AND('[1]Multi-Field'!$E$58=[1]Lists!BF307,'[1]Multi-Field'!$F$58="undrained"),BH307,""))</f>
        <v/>
      </c>
      <c r="DO307" s="409" t="str">
        <f>IF(AND('[1]Multi-Field'!$E$59=[1]Lists!BF307,'[1]Multi-Field'!$F$59="Drained"),BI307,IF(AND('[1]Multi-Field'!$E$59=[1]Lists!BF307,'[1]Multi-Field'!$F$59="undrained"),BH307,""))</f>
        <v/>
      </c>
      <c r="DP307" s="409" t="str">
        <f>IF(AND('[1]Multi-Field'!$E$60=[1]Lists!BF307,'[1]Multi-Field'!$F$60="Drained"),BI307,IF(AND('[1]Multi-Field'!$E$60=[1]Lists!BF307,'[1]Multi-Field'!$F$60="undrained"),BH307,""))</f>
        <v/>
      </c>
      <c r="DQ307" s="409" t="str">
        <f>IF(AND('[1]Multi-Field'!$E$61=[1]Lists!BF307,'[1]Multi-Field'!$F$61="Drained"),BI307,IF(AND('[1]Multi-Field'!$E$61=[1]Lists!BF307,'[1]Multi-Field'!$F$61="undrained"),BH307,""))</f>
        <v/>
      </c>
      <c r="DR307" s="409" t="str">
        <f>IF(AND('[1]Multi-Field'!$E$62=[1]Lists!BF307,'[1]Multi-Field'!$F$62="Drained"),BI307,IF(AND('[1]Multi-Field'!$E$62=[1]Lists!BF307,'[1]Multi-Field'!$F$62="undrained"),BH307,""))</f>
        <v/>
      </c>
      <c r="DS307" s="409" t="str">
        <f>IF(AND('[1]Multi-Field'!$E$63=[1]Lists!BF307,'[1]Multi-Field'!$F$63="Drained"),BI307,IF(AND('[1]Multi-Field'!$E$63=[1]Lists!BF307,'[1]Multi-Field'!$F$63="undrained"),BH307,""))</f>
        <v/>
      </c>
      <c r="DT307" s="409" t="str">
        <f>IF(AND('[1]Multi-Field'!$E$64=[1]Lists!BF307,'[1]Multi-Field'!$F$64="Drained"),BI307,IF(AND('[1]Multi-Field'!$E$64=[1]Lists!BF307,'[1]Multi-Field'!$F$64="undrained"),BH307,""))</f>
        <v/>
      </c>
      <c r="DU307" s="409" t="str">
        <f>IF(AND('[1]Multi-Field'!$E$65=[1]Lists!BF307,'[1]Multi-Field'!$F$65="Drained"),BI307,IF(AND('[1]Multi-Field'!$E$65=[1]Lists!BF307,'[1]Multi-Field'!$F$65="undrained"),BH307,""))</f>
        <v/>
      </c>
      <c r="DV307" s="409" t="str">
        <f>IF(AND('[1]Multi-Field'!$E$66=[1]Lists!BF307,'[1]Multi-Field'!$F$66="Drained"),BI307,IF(AND('[1]Multi-Field'!$E$66=[1]Lists!BF307,'[1]Multi-Field'!$F$66="undrained"),BH307,""))</f>
        <v/>
      </c>
      <c r="DW307" s="409" t="str">
        <f>IF(AND('[1]Multi-Field'!$E$67=[1]Lists!BF307,'[1]Multi-Field'!$F$67="Drained"),BI307,IF(AND('[1]Multi-Field'!$E$67=[1]Lists!BF307,'[1]Multi-Field'!$F$67="undrained"),BH307,""))</f>
        <v/>
      </c>
      <c r="DX307" s="409" t="str">
        <f>IF(AND('[1]Multi-Field'!$E$68=[1]Lists!BF307,'[1]Multi-Field'!$F$68="Drained"),BI307,IF(AND('[1]Multi-Field'!$E$68=[1]Lists!BF307,'[1]Multi-Field'!$F$68="undrained"),BH307,""))</f>
        <v/>
      </c>
      <c r="DY307" s="409" t="str">
        <f>IF(AND('[1]Multi-Field'!$E$69=[1]Lists!BF307,'[1]Multi-Field'!$F$69="Drained"),BI307,IF(AND('[1]Multi-Field'!$E$69=[1]Lists!BF307,'[1]Multi-Field'!$F$69="undrained"),BH307,""))</f>
        <v/>
      </c>
      <c r="DZ307" s="409" t="str">
        <f>IF(AND('[1]Multi-Field'!$E$70=[1]Lists!BF307,'[1]Multi-Field'!$F$70="Drained"),BI307,IF(AND('[1]Multi-Field'!$E$70=[1]Lists!BF307,'[1]Multi-Field'!$F$70="undrained"),BH307,""))</f>
        <v/>
      </c>
      <c r="EA307" s="409" t="str">
        <f>IF(AND('[1]Multi-Field'!$E$71=[1]Lists!BF307,'[1]Multi-Field'!$F$71="Drained"),BI307,IF(AND('[1]Multi-Field'!$E$71=[1]Lists!BF307,'[1]Multi-Field'!$F$71="undrained"),BH307,""))</f>
        <v/>
      </c>
      <c r="EB307" s="409" t="str">
        <f>IF(AND('[1]Multi-Field'!$E$72=[1]Lists!BF307,'[1]Multi-Field'!$F$72="Drained"),BI307,IF(AND('[1]Multi-Field'!$E$72=[1]Lists!BF307,'[1]Multi-Field'!$F$72="undrained"),BH307,""))</f>
        <v/>
      </c>
      <c r="EC307" s="409" t="str">
        <f>IF(AND('[1]Multi-Field'!$E$73=[1]Lists!BF307,'[1]Multi-Field'!$F$73="Drained"),BI307,IF(AND('[1]Multi-Field'!$E$73=[1]Lists!BF307,'[1]Multi-Field'!$F$73="undrained"),BH307,""))</f>
        <v/>
      </c>
      <c r="ED307" s="409" t="str">
        <f>IF(AND('[1]Multi-Field'!$E$74=[1]Lists!BF307,'[1]Multi-Field'!$F$74="Drained"),BI307,IF(AND('[1]Multi-Field'!$E$74=[1]Lists!BF307,'[1]Multi-Field'!$F$74="undrained"),BH307,""))</f>
        <v/>
      </c>
      <c r="EE307" s="409" t="str">
        <f>IF(AND('[1]Multi-Field'!$E$75=[1]Lists!BF307,'[1]Multi-Field'!$F$75="Drained"),BI307,IF(AND('[1]Multi-Field'!$E$75=[1]Lists!BF307,'[1]Multi-Field'!$F$75="undrained"),BH307,""))</f>
        <v/>
      </c>
      <c r="EF307" s="409" t="str">
        <f>IF(AND('[1]Multi-Field'!$E$76=[1]Lists!BF307,'[1]Multi-Field'!$F$76="Drained"),BI307,IF(AND('[1]Multi-Field'!$E$76=[1]Lists!BF307,'[1]Multi-Field'!$F$6="undrained"),BH307,""))</f>
        <v/>
      </c>
      <c r="EG307" s="409" t="str">
        <f>IF(AND('[1]Multi-Field'!$E$77=[1]Lists!BF307,'[1]Multi-Field'!$F$77="Drained"),BI307,IF(AND('[1]Multi-Field'!$E$77=[1]Lists!BF307,'[1]Multi-Field'!$F$77="undrained"),BH307,""))</f>
        <v/>
      </c>
      <c r="EH307" s="409" t="str">
        <f>IF(AND('[1]Multi-Field'!$E$78=[1]Lists!BF307,'[1]Multi-Field'!$F$78="Drained"),BI307,IF(AND('[1]Multi-Field'!$E$78=[1]Lists!BF307,'[1]Multi-Field'!$F$78="undrained"),BH307,""))</f>
        <v/>
      </c>
      <c r="EI307" s="409" t="str">
        <f>IF(AND('[1]Multi-Field'!$E$79=[1]Lists!BF307,'[1]Multi-Field'!$F$79="Drained"),BI307,IF(AND('[1]Multi-Field'!$E$79=[1]Lists!BF307,'[1]Multi-Field'!$F$79="undrained"),BH307,""))</f>
        <v/>
      </c>
      <c r="EJ307" s="409" t="str">
        <f>IF(AND('[1]Multi-Field'!$E$80=[1]Lists!BF307,'[1]Multi-Field'!$F$80="Drained"),BI307,IF(AND('[1]Multi-Field'!$E$80=[1]Lists!BF307,'[1]Multi-Field'!$F$80="undrained"),BH307,""))</f>
        <v/>
      </c>
      <c r="EK307" s="409" t="str">
        <f>IF(AND('[1]Multi-Field'!$E$81=[1]Lists!BF307,'[1]Multi-Field'!$F$81="Drained"),BI307,IF(AND('[1]Multi-Field'!$E$81=[1]Lists!BF307,'[1]Multi-Field'!$F$81="undrained"),BH307,""))</f>
        <v/>
      </c>
      <c r="EL307" s="409" t="str">
        <f>IF(AND('[1]Multi-Field'!$E$82=[1]Lists!BF307,'[1]Multi-Field'!$F$82="Drained"),BI307,IF(AND('[1]Multi-Field'!$E$82=[1]Lists!BF307,'[1]Multi-Field'!$F$82="undrained"),BH307,""))</f>
        <v/>
      </c>
      <c r="EM307" s="409" t="str">
        <f>IF(AND('[1]Multi-Field'!$E$83=[1]Lists!BF307,'[1]Multi-Field'!$F$83="Drained"),BI307,IF(AND('[1]Multi-Field'!$E$83=[1]Lists!BF307,'[1]Multi-Field'!$F$83="undrained"),BH307,""))</f>
        <v/>
      </c>
      <c r="EN307" s="409" t="str">
        <f>IF(AND('[1]Multi-Field'!$E$84=[1]Lists!BF307,'[1]Multi-Field'!$F$84="Drained"),BI307,IF(AND('[1]Multi-Field'!$E$84=[1]Lists!BF307,'[1]Multi-Field'!$F$84="undrained"),BH307,""))</f>
        <v/>
      </c>
      <c r="EO307" s="409" t="str">
        <f>IF(AND('[1]Multi-Field'!$E$85=[1]Lists!BF307,'[1]Multi-Field'!$F$85="Drained"),BI307,IF(AND('[1]Multi-Field'!$E$85=[1]Lists!BF307,'[1]Multi-Field'!$F$85="undrained"),BH307,""))</f>
        <v/>
      </c>
      <c r="EP307" s="409" t="str">
        <f>IF(AND('[1]Multi-Field'!$E$86=[1]Lists!BF307,'[1]Multi-Field'!$F$86="Drained"),BI307,IF(AND('[1]Multi-Field'!$E$86=[1]Lists!BF307,'[1]Multi-Field'!$F$86="undrained"),BH307,""))</f>
        <v/>
      </c>
      <c r="EQ307" s="409" t="str">
        <f>IF(AND('[1]Multi-Field'!$E$87=[1]Lists!BF307,'[1]Multi-Field'!$F$87="Drained"),BI307,IF(AND('[1]Multi-Field'!$E$87=[1]Lists!BF307,'[1]Multi-Field'!$F$87="undrained"),BH307,""))</f>
        <v/>
      </c>
      <c r="ER307" s="409" t="str">
        <f>IF(AND('[1]Multi-Field'!$E$88=[1]Lists!BF307,'[1]Multi-Field'!$F$88="Drained"),BI307,IF(AND('[1]Multi-Field'!$E$88=[1]Lists!BF307,'[1]Multi-Field'!$F$88="undrained"),BH307,""))</f>
        <v/>
      </c>
      <c r="ES307" s="409" t="str">
        <f>IF(AND('[1]Multi-Field'!$E$89=[1]Lists!BF307,'[1]Multi-Field'!$F$89="Drained"),BI307,IF(AND('[1]Multi-Field'!$E$89=[1]Lists!BF307,'[1]Multi-Field'!$F$89="undrained"),BH307,""))</f>
        <v/>
      </c>
      <c r="ET307" s="409" t="str">
        <f>IF(AND('[1]Multi-Field'!$E$90=[1]Lists!BF307,'[1]Multi-Field'!$F$90="Drained"),BI307,IF(AND('[1]Multi-Field'!$E$90=[1]Lists!BF307,'[1]Multi-Field'!$F$90="undrained"),BH307,""))</f>
        <v/>
      </c>
      <c r="EU307" s="409" t="str">
        <f>IF(AND('[1]Multi-Field'!$E$91=[1]Lists!BF307,'[1]Multi-Field'!$F$91="Drained"),BI307,IF(AND('[1]Multi-Field'!$E$91=[1]Lists!BF307,'[1]Multi-Field'!$F$91="undrained"),BH307,""))</f>
        <v/>
      </c>
      <c r="EV307" s="409" t="str">
        <f>IF(AND('[1]Multi-Field'!$E$92=[1]Lists!BF307,'[1]Multi-Field'!$F$92="Drained"),BI307,IF(AND('[1]Multi-Field'!$E$92=[1]Lists!BF307,'[1]Multi-Field'!$F$92="undrained"),BH307,""))</f>
        <v/>
      </c>
      <c r="EW307" s="409" t="str">
        <f>IF(AND('[1]Multi-Field'!$E$93=[1]Lists!BF307,'[1]Multi-Field'!$F$93="Drained"),BI307,IF(AND('[1]Multi-Field'!$E$93=[1]Lists!BF307,'[1]Multi-Field'!$F$93="undrained"),BH307,""))</f>
        <v/>
      </c>
      <c r="EX307" s="409" t="str">
        <f>IF(AND('[1]Multi-Field'!$E$94=[1]Lists!BF307,'[1]Multi-Field'!$F$94="Drained"),BI307,IF(AND('[1]Multi-Field'!$E$94=[1]Lists!BF307,'[1]Multi-Field'!$F$94="undrained"),BH307,""))</f>
        <v/>
      </c>
      <c r="EY307" s="409" t="str">
        <f>IF(AND('[1]Multi-Field'!$E$95=[1]Lists!BF307,'[1]Multi-Field'!$F$95="Drained"),BI307,IF(AND('[1]Multi-Field'!$E$95=[1]Lists!BF307,'[1]Multi-Field'!$F$95="undrained"),BH307,""))</f>
        <v/>
      </c>
      <c r="EZ307" s="409" t="str">
        <f>IF(AND('[1]Multi-Field'!$E$96=[1]Lists!BF307,'[1]Multi-Field'!$F$96="Drained"),BI307,IF(AND('[1]Multi-Field'!$E$96=[1]Lists!BF307,'[1]Multi-Field'!$F$96="undrained"),BH307,""))</f>
        <v/>
      </c>
      <c r="FA307" s="409" t="str">
        <f>IF(AND('[1]Multi-Field'!$E$97=[1]Lists!BF307,'[1]Multi-Field'!$F$97="Drained"),BI307,IF(AND('[1]Multi-Field'!$E$97=[1]Lists!BF307,'[1]Multi-Field'!$F$97="undrained"),BH307,""))</f>
        <v/>
      </c>
      <c r="FB307" s="409" t="str">
        <f>IF(AND('[1]Multi-Field'!$E$98=[1]Lists!BF307,'[1]Multi-Field'!$F$98="Drained"),BI307,IF(AND('[1]Multi-Field'!$E$98=[1]Lists!BF307,'[1]Multi-Field'!$F$98="undrained"),BH307,""))</f>
        <v/>
      </c>
      <c r="FC307" s="409" t="str">
        <f>IF(AND('[1]Multi-Field'!$E$99=[1]Lists!BF307,'[1]Multi-Field'!$F$99="Drained"),BI307,IF(AND('[1]Multi-Field'!$E$99=[1]Lists!BF307,'[1]Multi-Field'!$F$99="undrained"),BH307,""))</f>
        <v/>
      </c>
      <c r="FD307" s="409" t="str">
        <f>IF(AND('[1]Multi-Field'!$E$100=[1]Lists!BF307,'[1]Multi-Field'!$F$100="Drained"),BI307,IF(AND('[1]Multi-Field'!$E$100=[1]Lists!BF307,'[1]Multi-Field'!$F$100="undrained"),BH307,""))</f>
        <v/>
      </c>
      <c r="FE307" s="409" t="str">
        <f>IF(AND('[1]Multi-Field'!$E$101=[1]Lists!BF307,'[1]Multi-Field'!$F$101="Drained"),BI307,IF(AND('[1]Multi-Field'!$E$101=[1]Lists!BF307,'[1]Multi-Field'!$F$101="undrained"),BH307,""))</f>
        <v/>
      </c>
      <c r="FF307" s="409" t="str">
        <f>IF(AND('[1]Multi-Field'!$E$102=[1]Lists!BF307,'[1]Multi-Field'!$F$102="Drained"),BI307,IF(AND('[1]Multi-Field'!$E$102=[1]Lists!BF307,'[1]Multi-Field'!$F$102="undrained"),BH307,""))</f>
        <v/>
      </c>
      <c r="FG307" s="409" t="str">
        <f>IF(AND('[1]Multi-Field'!$E$103=[1]Lists!BF307,'[1]Multi-Field'!$F$103="Drained"),BI307,IF(AND('[1]Multi-Field'!$E$103=[1]Lists!BF307,'[1]Multi-Field'!$F$103="undrained"),BH307,""))</f>
        <v/>
      </c>
      <c r="FH307" s="409" t="str">
        <f>IF(AND('[1]Multi-Field'!$E$104=[1]Lists!BF307,'[1]Multi-Field'!$F$104="Drained"),BI307,IF(AND('[1]Multi-Field'!$E$104=[1]Lists!BF307,'[1]Multi-Field'!$F$104="undrained"),BH307,""))</f>
        <v/>
      </c>
      <c r="FI307" s="409" t="str">
        <f>IF(AND('[1]Multi-Field'!$E$105=[1]Lists!BF307,'[1]Multi-Field'!$F$105="Drained"),BI307,IF(AND('[1]Multi-Field'!$E$105=[1]Lists!BF307,'[1]Multi-Field'!$F$105="undrained"),BH307,""))</f>
        <v/>
      </c>
      <c r="FJ307" s="409" t="str">
        <f>IF(AND('[1]Multi-Field'!$E$106=[1]Lists!BF307,'[1]Multi-Field'!$F$106="Drained"),BI307,IF(AND('[1]Multi-Field'!$E$106=[1]Lists!BF307,'[1]Multi-Field'!$F$106="undrained"),BH307,""))</f>
        <v/>
      </c>
      <c r="FK307" s="409" t="str">
        <f>IF(AND('[1]Multi-Field'!$E$107=[1]Lists!BF307,'[1]Multi-Field'!$F$107="Drained"),BI307,IF(AND('[1]Multi-Field'!$E$107=[1]Lists!BF307,'[1]Multi-Field'!$F$107="undrained"),BH307,""))</f>
        <v/>
      </c>
      <c r="FL307" s="409" t="str">
        <f>IF(AND('[1]Multi-Field'!$E$108=[1]Lists!BF307,'[1]Multi-Field'!$F$108="Drained"),BI307,IF(AND('[1]Multi-Field'!$E$108=[1]Lists!BF307,'[1]Multi-Field'!$F$108="undrained"),BH307,""))</f>
        <v/>
      </c>
      <c r="FM307" s="409" t="str">
        <f>IF(AND('[1]Multi-Field'!$E$109=[1]Lists!BF307,'[1]Multi-Field'!$F$109="Drained"),BI307,IF(AND('[1]Multi-Field'!$E$109=[1]Lists!BF307,'[1]Multi-Field'!$F$109="undrained"),BH307,""))</f>
        <v/>
      </c>
      <c r="FN307" s="409" t="str">
        <f>IF(AND('[1]Multi-Field'!$E$110=[1]Lists!BF307,'[1]Multi-Field'!$F$110="Drained"),BI307,IF(AND('[1]Multi-Field'!$E$110=[1]Lists!BF307,'[1]Multi-Field'!$F$110="undrained"),BH307,""))</f>
        <v/>
      </c>
      <c r="FO307" s="409" t="str">
        <f>IF(AND('[1]Multi-Field'!$E$111=[1]Lists!BF307,'[1]Multi-Field'!$F$111="Drained"),BI307,IF(AND('[1]Multi-Field'!$E$111=[1]Lists!BF307,'[1]Multi-Field'!$F$111="undrained"),BH307,""))</f>
        <v/>
      </c>
      <c r="FP307" s="409" t="str">
        <f>IF(AND('[1]Multi-Field'!$E$112=[1]Lists!BF307,'[1]Multi-Field'!$F$112="Drained"),BI307,IF(AND('[1]Multi-Field'!$E$112=[1]Lists!BF307,'[1]Multi-Field'!$F$112="undrained"),BH307,""))</f>
        <v/>
      </c>
      <c r="FQ307" s="409" t="str">
        <f>IF(AND('[1]Multi-Field'!$E$113=[1]Lists!BF307,'[1]Multi-Field'!$F$113="Drained"),BI307,IF(AND('[1]Multi-Field'!$E$113=[1]Lists!BF307,'[1]Multi-Field'!$F$113="undrained"),BH307,""))</f>
        <v/>
      </c>
      <c r="FR307" s="409" t="str">
        <f>IF(AND('[1]Multi-Field'!$E$114=[1]Lists!BF307,'[1]Multi-Field'!$F$114="Drained"),BI307,IF(AND('[1]Multi-Field'!$E$114=[1]Lists!BF307,'[1]Multi-Field'!$F$114="undrained"),BH307,""))</f>
        <v/>
      </c>
      <c r="FS307" s="409" t="str">
        <f>IF(AND('[1]Multi-Field'!$E$115=[1]Lists!BF307,'[1]Multi-Field'!$F$115="Drained"),BI307,IF(AND('[1]Multi-Field'!$E$115=[1]Lists!BF307,'[1]Multi-Field'!$F$115="undrained"),BH307,""))</f>
        <v/>
      </c>
      <c r="FT307" s="409" t="str">
        <f>IF(AND('[1]Multi-Field'!$E$116=[1]Lists!BF307,'[1]Multi-Field'!$F$116="Drained"),BI307,IF(AND('[1]Multi-Field'!$E$116=[1]Lists!BF307,'[1]Multi-Field'!$F$116="undrained"),BH307,""))</f>
        <v/>
      </c>
      <c r="FU307" s="409" t="str">
        <f>IF(AND('[1]Multi-Field'!$E$117=[1]Lists!BF307,'[1]Multi-Field'!$F$117="Drained"),BI307,IF(AND('[1]Multi-Field'!$E$117=[1]Lists!BF307,'[1]Multi-Field'!$F$117="undrained"),BH307,""))</f>
        <v/>
      </c>
      <c r="FV307" s="409" t="str">
        <f>IF(AND('[1]Multi-Field'!$E$118=[1]Lists!BF307,'[1]Multi-Field'!$F$118="Drained"),BI307,IF(AND('[1]Multi-Field'!$E$118=[1]Lists!BF307,'[1]Multi-Field'!$F$118="undrained"),BH307,""))</f>
        <v/>
      </c>
      <c r="FW307" s="409" t="str">
        <f>IF(AND('[1]Multi-Field'!$E$119=[1]Lists!BF307,'[1]Multi-Field'!$F$119="Drained"),BI307,IF(AND('[1]Multi-Field'!$E$119=[1]Lists!BF307,'[1]Multi-Field'!$F$119="undrained"),BH307,""))</f>
        <v/>
      </c>
      <c r="FX307" s="409" t="str">
        <f>IF(AND('[1]Multi-Field'!$E$120=[1]Lists!BF307,'[1]Multi-Field'!$F$120="Drained"),BI307,IF(AND('[1]Multi-Field'!$E$120=[1]Lists!BF307,'[1]Multi-Field'!$F$120="undrained"),BH307,""))</f>
        <v/>
      </c>
    </row>
    <row r="308" spans="1:180" ht="13.5" customHeight="1">
      <c r="A308" s="7" t="s">
        <v>394</v>
      </c>
      <c r="B308" s="7"/>
      <c r="C308" s="7"/>
      <c r="D308" s="8">
        <v>55</v>
      </c>
      <c r="E308" s="8">
        <f t="shared" si="46"/>
        <v>58</v>
      </c>
      <c r="F308" s="8">
        <f t="shared" si="47"/>
        <v>62</v>
      </c>
      <c r="G308" s="8">
        <v>65</v>
      </c>
      <c r="H308" s="8">
        <v>60</v>
      </c>
      <c r="I308" s="8">
        <f t="shared" si="50"/>
        <v>63</v>
      </c>
      <c r="J308" s="8">
        <f t="shared" si="51"/>
        <v>67</v>
      </c>
      <c r="K308" s="8">
        <v>70</v>
      </c>
      <c r="L308" s="8">
        <v>75</v>
      </c>
      <c r="M308" s="8">
        <f t="shared" si="48"/>
        <v>83</v>
      </c>
      <c r="N308" s="8">
        <f t="shared" si="49"/>
        <v>92</v>
      </c>
      <c r="O308" s="8">
        <v>100</v>
      </c>
      <c r="P308" s="391">
        <v>283</v>
      </c>
      <c r="Q308" s="394"/>
      <c r="R308" s="395" t="b">
        <f>IF(OR('Multi-Field'!AA285=Lists!$AC$42,'Multi-Field'!AA285=Lists!$AC$43),IF('Multi-Field'!Z285="x",(IF('Multi-Field'!AC285=Lists!$Q$11,Lists!$R$11,IF('Multi-Field'!AC285=Lists!$Q$12,Lists!$R$12,IF('Multi-Field'!AC285=Lists!$Q$13,Lists!$R$13,IF('Multi-Field'!AC285=Lists!$Q$14,Lists!$R$14))))),IF('Multi-Field'!X285="x",(IF('Multi-Field'!AC285=Lists!$Q$11,Lists!$S$11,IF('Multi-Field'!AC285=Lists!$Q$12,Lists!$S$12,IF('Multi-Field'!AC285=Lists!$Q$13,Lists!$S$13,IF('Multi-Field'!AC285=Lists!$Q$14,Lists!$S$14))))),IF('Multi-Field'!V285="x",(IF('Multi-Field'!AC285=Lists!$Q$11,Lists!$T$11,IF('Multi-Field'!AC285=Lists!$Q$12,Lists!$T$12,IF('Multi-Field'!AC285=Lists!$Q$13,Lists!$T$13,IF('Multi-Field'!AC285=Lists!$Q$14,Lists!$T$14))))),0))))</f>
        <v>0</v>
      </c>
      <c r="S308" s="395" t="str">
        <f t="shared" si="52"/>
        <v/>
      </c>
      <c r="T308" s="395"/>
      <c r="U308" s="396"/>
      <c r="AI308" s="384">
        <f>'[1]Multi-Field'!B304</f>
        <v>0</v>
      </c>
      <c r="AJ308" s="387" t="str">
        <f>IF(OR('[1]Multi-Field'!Q148=[1]Lists!$AC$42,'[1]Multi-Field'!Q148=[1]Lists!$AC$43),"x","")</f>
        <v/>
      </c>
      <c r="AK308" s="387" t="str">
        <f>IF(OR('[1]Multi-Field'!Q148=[1]Lists!$AC$6,'[1]Multi-Field'!Q148=$AC$2,'[1]Multi-Field'!Q148=$AC$4),"x","")</f>
        <v/>
      </c>
      <c r="AL308" s="387" t="str">
        <f>IF(OR('[1]Multi-Field'!Q148=[1]Lists!$AC$7,'[1]Multi-Field'!Q148=$AC$3,'[1]Multi-Field'!Q148=$AC$5),"x","")</f>
        <v/>
      </c>
      <c r="AM308" s="387" t="str">
        <f>IF(OR('[1]Multi-Field'!Q148=$AC$23,'[1]Multi-Field'!Q148=$AC$13,'[1]Multi-Field'!Q148=$AC$9,'[1]Multi-Field'!Q148=$AC$19,'[1]Multi-Field'!Q148=$AC$47),"x","")</f>
        <v/>
      </c>
      <c r="AN308" s="387" t="str">
        <f>IF(OR('[1]Multi-Field'!Q148=$AC$24,'[1]Multi-Field'!Q148=$AC$14,'[1]Multi-Field'!Q148=$AC$10,'[1]Multi-Field'!Q148=$AC$22,'[1]Multi-Field'!Q148=$AC$48),"x","")</f>
        <v/>
      </c>
      <c r="AO308" s="387" t="str">
        <f>IF(OR('[1]Multi-Field'!Q148=$AC$21,'[1]Multi-Field'!Q148=$AC$28,'[1]Multi-Field'!Q148=$AC$62,'[1]Multi-Field'!Q148=$AC$102,'[1]Multi-Field'!Q148=$AC$98),"x","")</f>
        <v/>
      </c>
      <c r="AP308" s="387" t="str">
        <f>IF(OR('[1]Multi-Field'!Q148=$AC$25,'[1]Multi-Field'!Q148=$AC$63,'[1]Multi-Field'!Q148=$AC$85,'[1]Multi-Field'!Q148=$AC$87,'[1]Multi-Field'!Q148=$AC$92,'[1]Multi-Field'!Q148=$AC$93),"x","")</f>
        <v/>
      </c>
      <c r="AQ308" s="387" t="str">
        <f>IF(OR('[1]Multi-Field'!Q148=$AC$20,'[1]Multi-Field'!Q148=$AC$27,'[1]Multi-Field'!Q148=$AC$58,'[1]Multi-Field'!Q148=$AC$86,'[1]Multi-Field'!Q148=$AC$103,'[1]Multi-Field'!Q148=$AC$94),"x","")</f>
        <v/>
      </c>
      <c r="AR308" s="387" t="str">
        <f>IF(OR('[1]Multi-Field'!Q148=$AC$35,'[1]Multi-Field'!Q148=$AC$40,'[1]Multi-Field'!Q148=$AC$45,),"x","")</f>
        <v/>
      </c>
      <c r="AS308" s="387" t="str">
        <f>IF(OR('[1]Multi-Field'!Q148=$AC$36,'[1]Multi-Field'!Q148=$AC$41,'[1]Multi-Field'!Q148=$AC$46,),"x","")</f>
        <v/>
      </c>
      <c r="AT308" s="387" t="str">
        <f>IF(OR('[1]Multi-Field'!Q148=$AC$52,'[1]Multi-Field'!Q148=$AC$53,'[1]Multi-Field'!Q148=$AC$54,'[1]Multi-Field'!Q148=$AC$55,'[1]Multi-Field'!Q148=$AC$68,'[1]Multi-Field'!Q148=$AC$69,'[1]Multi-Field'!Q148=$AC$74,'[1]Multi-Field'!Q148=$AC$71,'[1]Multi-Field'!Q148=$AC$70),"x","")</f>
        <v>x</v>
      </c>
      <c r="AU308" s="387" t="str">
        <f>IF('[1]Multi-Field'!Q148=$AC$72,"x","")</f>
        <v/>
      </c>
      <c r="AV308" s="387" t="str">
        <f>IF('[1]Multi-Field'!Q148=$AC$73,"x","")</f>
        <v/>
      </c>
      <c r="AW308" s="387" t="str">
        <f>IF('[1]Multi-Field'!Q148=$AC$83,"x","")</f>
        <v/>
      </c>
      <c r="AX308" s="387" t="str">
        <f>IF('[1]Multi-Field'!Q148=$AC$84,"x","")</f>
        <v/>
      </c>
      <c r="AY308" s="387" t="str">
        <f>IF('[1]Multi-Field'!Q148=$AC$97,"x","")</f>
        <v/>
      </c>
      <c r="AZ308" s="387" t="str">
        <f>IF('[1]Multi-Field'!Q148=$AC$99,"x","")</f>
        <v/>
      </c>
      <c r="BA308" s="387" t="str">
        <f>IF('[1]Multi-Field'!Q148=$AC$104,"x","")</f>
        <v/>
      </c>
      <c r="BB308" s="387" t="str">
        <f>IF('[1]Multi-Field'!Q148=$AC$105,"x","")</f>
        <v/>
      </c>
      <c r="BC308" s="388"/>
      <c r="BF308" s="411" t="s">
        <v>1473</v>
      </c>
      <c r="BG308" s="412">
        <v>5</v>
      </c>
      <c r="BH308" s="412">
        <v>2.5</v>
      </c>
      <c r="BI308" s="412">
        <v>4</v>
      </c>
      <c r="BJ308" s="409" t="e">
        <f>IF(AND('[1]Single Field'!#REF!=[1]Lists!BF308,'[1]Single Field'!#REF!="Drained"),"x",IF(AND('[1]Single Field'!#REF!=[1]Lists!BF308,'[1]Single Field'!#REF!="Undrained"),O,""))</f>
        <v>#REF!</v>
      </c>
      <c r="BK308" s="409" t="str">
        <f>IF(AND('[1]Multi-Field'!$E$3=[1]Lists!BF308,'[1]Multi-Field'!$F$3="Drained"),BI308,IF(AND('[1]Multi-Field'!$E$3=BF308,'[1]Multi-Field'!$F$3="undrained"),BH308,""))</f>
        <v/>
      </c>
      <c r="BL308" s="409" t="str">
        <f>IF(AND('[1]Multi-Field'!$E$4=BF308,'[1]Multi-Field'!$F$4="Drained"),BI308,IF(AND('[1]Multi-Field'!$E$4=BF308,'[1]Multi-Field'!$F$4="undrained"),BH308,""))</f>
        <v/>
      </c>
      <c r="BM308" s="409" t="str">
        <f>IF(AND('[1]Multi-Field'!$E$5=BF308,'[1]Multi-Field'!$F$5="Drained"),BI308,IF(AND('[1]Multi-Field'!$E$5=BF308,'[1]Multi-Field'!$F$5="undrained"),BH308,""))</f>
        <v/>
      </c>
      <c r="BN308" s="409" t="str">
        <f>IF(AND('[1]Multi-Field'!$E$6=BF308,'[1]Multi-Field'!$F$6="Drained"),BI308,IF(AND('[1]Multi-Field'!$E$6=BF308,'[1]Multi-Field'!$F$6="undrained"),BH308,""))</f>
        <v/>
      </c>
      <c r="BO308" s="409" t="str">
        <f>IF(AND('[1]Multi-Field'!$E$7=BF308,'[1]Multi-Field'!$F$7="Drained"),BI308,IF(AND('[1]Multi-Field'!$E$7=BF308,'[1]Multi-Field'!$F$7="undrained"),BH308,""))</f>
        <v/>
      </c>
      <c r="BP308" s="409" t="str">
        <f>IF(AND('[1]Multi-Field'!$E$8=BF308,'[1]Multi-Field'!$F$8="Drained"),BI308,IF(AND('[1]Multi-Field'!$E$8=BF308,'[1]Multi-Field'!$F$8="undrained"),BH308,""))</f>
        <v/>
      </c>
      <c r="BQ308" s="409" t="str">
        <f>IF(AND('[1]Multi-Field'!$E$9=BF308,'[1]Multi-Field'!$F$9="Drained"),BI308,IF(AND('[1]Multi-Field'!$E$9=BF308,'[1]Multi-Field'!$F$9="undrained"),BH308,""))</f>
        <v/>
      </c>
      <c r="BR308" s="409" t="str">
        <f>IF(AND('[1]Multi-Field'!$E$10=BF308,'[1]Multi-Field'!$F$10="Drained"),BI308,IF(AND('[1]Multi-Field'!$E$10=BF308,'[1]Multi-Field'!$F$10="undrained"),BH308,""))</f>
        <v/>
      </c>
      <c r="BS308" s="409" t="str">
        <f>IF(AND('[1]Multi-Field'!$E$11=BF308,'[1]Multi-Field'!$F$11="Drained"),BI308,IF(AND('[1]Multi-Field'!$E$11=BF308,'[1]Multi-Field'!$F$11="undrained"),BH308,""))</f>
        <v/>
      </c>
      <c r="BT308" s="409" t="str">
        <f>IF(AND('[1]Multi-Field'!$E$12=BF308,'[1]Multi-Field'!$F$12="Drained"),BI308,IF(AND('[1]Multi-Field'!$E$12=BF308,'[1]Multi-Field'!$F$12="undrained"),BH308,""))</f>
        <v/>
      </c>
      <c r="BU308" s="409" t="str">
        <f>IF(AND('[1]Multi-Field'!$E$13=BF308,'[1]Multi-Field'!$F$13="Drained"),BI308,IF(AND('[1]Multi-Field'!$E$3=BF308,'[1]Multi-Field'!$F$13="undrained"),BH308,""))</f>
        <v/>
      </c>
      <c r="BV308" s="409" t="str">
        <f>IF(AND('[1]Multi-Field'!$E$14=BF308,'[1]Multi-Field'!$F$14="Drained"),BI308,IF(AND('[1]Multi-Field'!$E$14=BF308,'[1]Multi-Field'!$F$14="undrained"),BH308,""))</f>
        <v/>
      </c>
      <c r="BW308" s="409" t="str">
        <f>IF(AND('[1]Multi-Field'!$E$15=BF308,'[1]Multi-Field'!$F$15="Drained"),BI308,IF(AND('[1]Multi-Field'!$E$15=BF308,'[1]Multi-Field'!$F$15="undrained"),BH308,""))</f>
        <v/>
      </c>
      <c r="BX308" s="409" t="str">
        <f>IF(AND('[1]Multi-Field'!$E$16=[1]Lists!BF308,'[1]Multi-Field'!$F$16="Drained"),BI308,IF(AND('[1]Multi-Field'!$E$16=[1]Lists!BF308,'[1]Multi-Field'!$F$16="undrained"),BH308,""))</f>
        <v/>
      </c>
      <c r="BY308" s="409" t="str">
        <f>IF(AND('[1]Multi-Field'!$E$17=[1]Lists!BF308,'[1]Multi-Field'!$F$17="Drained"),BI308,IF(AND('[1]Multi-Field'!$E$17=[1]Lists!BF308,'[1]Multi-Field'!$F$17="undrained"),BH308,""))</f>
        <v/>
      </c>
      <c r="BZ308" s="409" t="str">
        <f>IF(AND('[1]Multi-Field'!$E$18=[1]Lists!BF308,'[1]Multi-Field'!$F$18="Drained"),BI308,IF(AND('[1]Multi-Field'!$E$18=[1]Lists!BF308,'[1]Multi-Field'!$F$18="undrained"),BH308,""))</f>
        <v/>
      </c>
      <c r="CA308" s="409" t="str">
        <f>IF(AND('[1]Multi-Field'!$E$19=[1]Lists!BF308,'[1]Multi-Field'!$F$19="Drained"),BI308,IF(AND('[1]Multi-Field'!$E$19=[1]Lists!BF308,'[1]Multi-Field'!$F$19="undrained"),BH308,""))</f>
        <v/>
      </c>
      <c r="CB308" s="409" t="str">
        <f>IF(AND('[1]Multi-Field'!$E$20=[1]Lists!BF308,'[1]Multi-Field'!$F$20="Drained"),BI308,IF(AND('[1]Multi-Field'!$E$20=[1]Lists!BF308,'[1]Multi-Field'!$F$20="undrained"),BH308,""))</f>
        <v/>
      </c>
      <c r="CC308" s="409" t="str">
        <f>IF(AND('[1]Multi-Field'!$E$21=[1]Lists!BF308,'[1]Multi-Field'!$F$21="Drained"),BI308,IF(AND('[1]Multi-Field'!$E$21=[1]Lists!BF308,'[1]Multi-Field'!$F$21="undrained"),BH308,""))</f>
        <v/>
      </c>
      <c r="CD308" s="409" t="str">
        <f>IF(AND('[1]Multi-Field'!$E$22=[1]Lists!BF308,'[1]Multi-Field'!$F$22="Drained"),BI308,IF(AND('[1]Multi-Field'!$E$22=[1]Lists!BF308,'[1]Multi-Field'!$F$22="undrained"),BH308,""))</f>
        <v/>
      </c>
      <c r="CE308" s="409" t="str">
        <f>IF(AND('[1]Multi-Field'!$E$23=[1]Lists!BF308,'[1]Multi-Field'!$F$23="Drained"),BI308,IF(AND('[1]Multi-Field'!$E$23=[1]Lists!BF308,'[1]Multi-Field'!$F$23="undrained"),BH308,""))</f>
        <v/>
      </c>
      <c r="CF308" s="409" t="str">
        <f>IF(AND('[1]Multi-Field'!$E$24=[1]Lists!BF308,'[1]Multi-Field'!$F$24="Drained"),BI308,IF(AND('[1]Multi-Field'!$E$24=[1]Lists!BF308,'[1]Multi-Field'!$F$24="undrained"),BH308,""))</f>
        <v/>
      </c>
      <c r="CG308" s="409" t="str">
        <f>IF(AND('[1]Multi-Field'!$E$25=[1]Lists!BF308,'[1]Multi-Field'!$F$25="Drained"),BI308,IF(AND('[1]Multi-Field'!$E$25=[1]Lists!BF308,'[1]Multi-Field'!$F$25="undrained"),BH308,""))</f>
        <v/>
      </c>
      <c r="CH308" s="409" t="str">
        <f>IF(AND('[1]Multi-Field'!$E$26=[1]Lists!BF308,'[1]Multi-Field'!$F$26="Drained"),BI308,IF(AND('[1]Multi-Field'!$E$26=[1]Lists!BF308,'[1]Multi-Field'!$F$26="undrained"),BH308,""))</f>
        <v/>
      </c>
      <c r="CI308" s="409" t="str">
        <f>IF(AND('[1]Multi-Field'!$E$27=[1]Lists!BF308,'[1]Multi-Field'!$F$27="Drained"),BI308,IF(AND('[1]Multi-Field'!$E$27=[1]Lists!BF308,'[1]Multi-Field'!$F$27="undrained"),BH308,""))</f>
        <v/>
      </c>
      <c r="CJ308" s="409" t="str">
        <f>IF(AND('[1]Multi-Field'!$E$28=[1]Lists!BF308,'[1]Multi-Field'!$F$28="Drained"),BI308,IF(AND('[1]Multi-Field'!$E$28=[1]Lists!BF308,'[1]Multi-Field'!$F$28="undrained"),BH308,""))</f>
        <v/>
      </c>
      <c r="CK308" s="409" t="str">
        <f>IF(AND('[1]Multi-Field'!$E$29=[1]Lists!BF308,'[1]Multi-Field'!$F$29="Drained"),BI308,IF(AND('[1]Multi-Field'!$E$29=[1]Lists!BF308,'[1]Multi-Field'!$F$29="undrained"),BH308,""))</f>
        <v/>
      </c>
      <c r="CL308" s="409" t="str">
        <f>IF(AND('[1]Multi-Field'!$E$30=[1]Lists!BF308,'[1]Multi-Field'!$F$30="Drained"),BI308,IF(AND('[1]Multi-Field'!$E$30=[1]Lists!BF308,'[1]Multi-Field'!$F$30="undrained"),BH308,""))</f>
        <v/>
      </c>
      <c r="CM308" s="409" t="str">
        <f>IF(AND('[1]Multi-Field'!$E$31=[1]Lists!BF308,'[1]Multi-Field'!$F$31="Drained"),BI308,IF(AND('[1]Multi-Field'!$E$31=[1]Lists!BF308,'[1]Multi-Field'!$F$31="undrained"),BH308,""))</f>
        <v/>
      </c>
      <c r="CN308" s="409" t="str">
        <f>IF(AND('[1]Multi-Field'!$E$32=[1]Lists!BF308,'[1]Multi-Field'!$F$32="Drained"),BI308,IF(AND('[1]Multi-Field'!$E$32=[1]Lists!BF308,'[1]Multi-Field'!$F$32="undrained"),BH308,""))</f>
        <v/>
      </c>
      <c r="CO308" s="409" t="str">
        <f>IF(AND('[1]Multi-Field'!$E$33=[1]Lists!BF308,'[1]Multi-Field'!$F$33="Drained"),BI308,IF(AND('[1]Multi-Field'!$E$33=[1]Lists!BF308,'[1]Multi-Field'!$F$33="undrained"),BH308,""))</f>
        <v/>
      </c>
      <c r="CP308" s="409" t="str">
        <f>IF(AND('[1]Multi-Field'!$E$34=[1]Lists!BF308,'[1]Multi-Field'!$F$34="Drained"),BI308,IF(AND('[1]Multi-Field'!$E$34=[1]Lists!BF308,'[1]Multi-Field'!$F$34="undrained"),BH308,""))</f>
        <v/>
      </c>
      <c r="CQ308" s="409" t="str">
        <f>IF(AND('[1]Multi-Field'!$E$35=[1]Lists!BF308,'[1]Multi-Field'!$F$35="Drained"),BI308,IF(AND('[1]Multi-Field'!$E$35=[1]Lists!BF308,'[1]Multi-Field'!$F$35="undrained"),BH308,""))</f>
        <v/>
      </c>
      <c r="CR308" s="409" t="str">
        <f>IF(AND('[1]Multi-Field'!$E$36=[1]Lists!BF308,'[1]Multi-Field'!$F$36="Drained"),BI308,IF(AND('[1]Multi-Field'!$E$36=[1]Lists!BF308,'[1]Multi-Field'!$F$36="undrained"),BH308,""))</f>
        <v/>
      </c>
      <c r="CS308" s="409" t="str">
        <f>IF(AND('[1]Multi-Field'!$E$37=[1]Lists!BF308,'[1]Multi-Field'!$F$37="Drained"),BI308,IF(AND('[1]Multi-Field'!$E$37=[1]Lists!BF308,'[1]Multi-Field'!$F$37="undrained"),BH308,""))</f>
        <v/>
      </c>
      <c r="CT308" s="409" t="str">
        <f>IF(AND('[1]Multi-Field'!$E$38=[1]Lists!BF308,'[1]Multi-Field'!$F$38="Drained"),BI308,IF(AND('[1]Multi-Field'!$E$38=[1]Lists!BF308,'[1]Multi-Field'!$F$38="undrained"),BH308,""))</f>
        <v/>
      </c>
      <c r="CU308" s="409" t="str">
        <f>IF(AND('[1]Multi-Field'!$E$39=[1]Lists!BF308,'[1]Multi-Field'!$F$39="Drained"),BI308,IF(AND('[1]Multi-Field'!$E$39=[1]Lists!BF308,'[1]Multi-Field'!$F$39="undrained"),BH308,""))</f>
        <v/>
      </c>
      <c r="CV308" s="409" t="str">
        <f>IF(AND('[1]Multi-Field'!$E$40=[1]Lists!BF308,'[1]Multi-Field'!$F$40="Drained"),BI308,IF(AND('[1]Multi-Field'!$E$40=[1]Lists!BF308,'[1]Multi-Field'!$F$40="undrained"),BH308,""))</f>
        <v/>
      </c>
      <c r="CW308" s="409" t="str">
        <f>IF(AND('[1]Multi-Field'!$E$41=[1]Lists!BF308,'[1]Multi-Field'!$F$40="Drained"),BI308,IF(AND('[1]Multi-Field'!$E$40=[1]Lists!BF308,'[1]Multi-Field'!$F$40="undrained"),BH308,""))</f>
        <v/>
      </c>
      <c r="CX308" s="409" t="str">
        <f>IF(AND('[1]Multi-Field'!$E$42=[1]Lists!BF308,'[1]Multi-Field'!$F$42="Drained"),BI308,IF(AND('[1]Multi-Field'!$E$42=[1]Lists!BF308,'[1]Multi-Field'!$F$42="undrained"),BH308,""))</f>
        <v/>
      </c>
      <c r="CY308" s="409" t="str">
        <f>IF(AND('[1]Multi-Field'!$E$43=[1]Lists!BF308,'[1]Multi-Field'!$F$43="Drained"),BI308,IF(AND('[1]Multi-Field'!$E$43=[1]Lists!BF308,'[1]Multi-Field'!$F$43="undrained"),BH308,""))</f>
        <v/>
      </c>
      <c r="CZ308" s="409" t="str">
        <f>IF(AND('[1]Multi-Field'!$E$44=[1]Lists!BF308,'[1]Multi-Field'!$F$44="Drained"),BI308,IF(AND('[1]Multi-Field'!$E$44=[1]Lists!BF308,'[1]Multi-Field'!$F$44="undrained"),BH308,""))</f>
        <v/>
      </c>
      <c r="DA308" s="409" t="str">
        <f>IF(AND('[1]Multi-Field'!$E$45=[1]Lists!BF308,'[1]Multi-Field'!$F$45="Drained"),BI308,IF(AND('[1]Multi-Field'!$E$45=[1]Lists!BF308,'[1]Multi-Field'!$F$45="undrained"),BH308,""))</f>
        <v/>
      </c>
      <c r="DB308" s="409" t="str">
        <f>IF(AND('[1]Multi-Field'!$E$46=[1]Lists!BF308,'[1]Multi-Field'!$F$46="Drained"),BI308,IF(AND('[1]Multi-Field'!$E$46=[1]Lists!BF308,'[1]Multi-Field'!$F$46="undrained"),BH308,""))</f>
        <v/>
      </c>
      <c r="DC308" s="409" t="str">
        <f>IF(AND('[1]Multi-Field'!$E$47=[1]Lists!BF308,'[1]Multi-Field'!$F$47="Drained"),BI308,IF(AND('[1]Multi-Field'!$E$47=[1]Lists!BF308,'[1]Multi-Field'!$F$47="undrained"),BH308,""))</f>
        <v/>
      </c>
      <c r="DD308" s="409" t="str">
        <f>IF(AND('[1]Multi-Field'!$E$48=[1]Lists!BF308,'[1]Multi-Field'!$F$48="Drained"),BI308,IF(AND('[1]Multi-Field'!$E$48=[1]Lists!BF308,'[1]Multi-Field'!$F$48="undrained"),BH308,""))</f>
        <v/>
      </c>
      <c r="DE308" s="409" t="str">
        <f>IF(AND('[1]Multi-Field'!$E$49=[1]Lists!BF308,'[1]Multi-Field'!$F$49="Drained"),BI308,IF(AND('[1]Multi-Field'!$E$49=[1]Lists!BF308,'[1]Multi-Field'!$F$9="undrained"),BH308,""))</f>
        <v/>
      </c>
      <c r="DF308" s="409" t="str">
        <f>IF(AND('[1]Multi-Field'!$E$50=[1]Lists!BF308,'[1]Multi-Field'!$F$50="Drained"),BI308,IF(AND('[1]Multi-Field'!$E$50=[1]Lists!BF308,'[1]Multi-Field'!$F$50="undrained"),BH308,""))</f>
        <v/>
      </c>
      <c r="DG308" s="409" t="str">
        <f>IF(AND('[1]Multi-Field'!$E$51=[1]Lists!BF308,'[1]Multi-Field'!$F$51="Drained"),BI308,IF(AND('[1]Multi-Field'!$E$51=[1]Lists!BF308,'[1]Multi-Field'!$F$51="undrained"),BH308,""))</f>
        <v/>
      </c>
      <c r="DH308" s="409" t="str">
        <f>IF(AND('[1]Multi-Field'!$E$52=[1]Lists!BF308,'[1]Multi-Field'!$F$52="Drained"),BI308,IF(AND('[1]Multi-Field'!$E$52=[1]Lists!BF308,'[1]Multi-Field'!$F$52="undrained"),BH308,""))</f>
        <v/>
      </c>
      <c r="DI308" s="409" t="str">
        <f>IF(AND('[1]Multi-Field'!$E$53=[1]Lists!BF308,'[1]Multi-Field'!$F$53="Drained"),BI308,IF(AND('[1]Multi-Field'!$E$53=[1]Lists!BF308,'[1]Multi-Field'!$F$53="undrained"),BH308,""))</f>
        <v/>
      </c>
      <c r="DJ308" s="409" t="str">
        <f>IF(AND('[1]Multi-Field'!$E$54=[1]Lists!BF308,'[1]Multi-Field'!$F$54="Drained"),BI308,IF(AND('[1]Multi-Field'!$E$54=[1]Lists!BF308,'[1]Multi-Field'!$F$54="undrained"),BH308,""))</f>
        <v/>
      </c>
      <c r="DK308" s="409" t="str">
        <f>IF(AND('[1]Multi-Field'!$E$55=[1]Lists!BF308,'[1]Multi-Field'!$F$55="Drained"),BI308,IF(AND('[1]Multi-Field'!$E$55=[1]Lists!BF308,'[1]Multi-Field'!$F$55="undrained"),BH308,""))</f>
        <v/>
      </c>
      <c r="DL308" s="409" t="str">
        <f>IF(AND('[1]Multi-Field'!$E$56=[1]Lists!BF308,'[1]Multi-Field'!$F$56="Drained"),BI308,IF(AND('[1]Multi-Field'!$E$56=[1]Lists!BF308,'[1]Multi-Field'!$F$56="undrained"),BH308,""))</f>
        <v/>
      </c>
      <c r="DM308" s="409" t="str">
        <f>IF(AND('[1]Multi-Field'!$E$57=[1]Lists!BF308,'[1]Multi-Field'!$F$57="Drained"),BI308,IF(AND('[1]Multi-Field'!$E$57=[1]Lists!BF308,'[1]Multi-Field'!$F$57="undrained"),BH308,""))</f>
        <v/>
      </c>
      <c r="DN308" s="409" t="str">
        <f>IF(AND('[1]Multi-Field'!$E$58=[1]Lists!BF308,'[1]Multi-Field'!$F$58="Drained"),BI308,IF(AND('[1]Multi-Field'!$E$58=[1]Lists!BF308,'[1]Multi-Field'!$F$58="undrained"),BH308,""))</f>
        <v/>
      </c>
      <c r="DO308" s="409" t="str">
        <f>IF(AND('[1]Multi-Field'!$E$59=[1]Lists!BF308,'[1]Multi-Field'!$F$59="Drained"),BI308,IF(AND('[1]Multi-Field'!$E$59=[1]Lists!BF308,'[1]Multi-Field'!$F$59="undrained"),BH308,""))</f>
        <v/>
      </c>
      <c r="DP308" s="409" t="str">
        <f>IF(AND('[1]Multi-Field'!$E$60=[1]Lists!BF308,'[1]Multi-Field'!$F$60="Drained"),BI308,IF(AND('[1]Multi-Field'!$E$60=[1]Lists!BF308,'[1]Multi-Field'!$F$60="undrained"),BH308,""))</f>
        <v/>
      </c>
      <c r="DQ308" s="409" t="str">
        <f>IF(AND('[1]Multi-Field'!$E$61=[1]Lists!BF308,'[1]Multi-Field'!$F$61="Drained"),BI308,IF(AND('[1]Multi-Field'!$E$61=[1]Lists!BF308,'[1]Multi-Field'!$F$61="undrained"),BH308,""))</f>
        <v/>
      </c>
      <c r="DR308" s="409" t="str">
        <f>IF(AND('[1]Multi-Field'!$E$62=[1]Lists!BF308,'[1]Multi-Field'!$F$62="Drained"),BI308,IF(AND('[1]Multi-Field'!$E$62=[1]Lists!BF308,'[1]Multi-Field'!$F$62="undrained"),BH308,""))</f>
        <v/>
      </c>
      <c r="DS308" s="409" t="str">
        <f>IF(AND('[1]Multi-Field'!$E$63=[1]Lists!BF308,'[1]Multi-Field'!$F$63="Drained"),BI308,IF(AND('[1]Multi-Field'!$E$63=[1]Lists!BF308,'[1]Multi-Field'!$F$63="undrained"),BH308,""))</f>
        <v/>
      </c>
      <c r="DT308" s="409" t="str">
        <f>IF(AND('[1]Multi-Field'!$E$64=[1]Lists!BF308,'[1]Multi-Field'!$F$64="Drained"),BI308,IF(AND('[1]Multi-Field'!$E$64=[1]Lists!BF308,'[1]Multi-Field'!$F$64="undrained"),BH308,""))</f>
        <v/>
      </c>
      <c r="DU308" s="409" t="str">
        <f>IF(AND('[1]Multi-Field'!$E$65=[1]Lists!BF308,'[1]Multi-Field'!$F$65="Drained"),BI308,IF(AND('[1]Multi-Field'!$E$65=[1]Lists!BF308,'[1]Multi-Field'!$F$65="undrained"),BH308,""))</f>
        <v/>
      </c>
      <c r="DV308" s="409" t="str">
        <f>IF(AND('[1]Multi-Field'!$E$66=[1]Lists!BF308,'[1]Multi-Field'!$F$66="Drained"),BI308,IF(AND('[1]Multi-Field'!$E$66=[1]Lists!BF308,'[1]Multi-Field'!$F$66="undrained"),BH308,""))</f>
        <v/>
      </c>
      <c r="DW308" s="409" t="str">
        <f>IF(AND('[1]Multi-Field'!$E$67=[1]Lists!BF308,'[1]Multi-Field'!$F$67="Drained"),BI308,IF(AND('[1]Multi-Field'!$E$67=[1]Lists!BF308,'[1]Multi-Field'!$F$67="undrained"),BH308,""))</f>
        <v/>
      </c>
      <c r="DX308" s="409" t="str">
        <f>IF(AND('[1]Multi-Field'!$E$68=[1]Lists!BF308,'[1]Multi-Field'!$F$68="Drained"),BI308,IF(AND('[1]Multi-Field'!$E$68=[1]Lists!BF308,'[1]Multi-Field'!$F$68="undrained"),BH308,""))</f>
        <v/>
      </c>
      <c r="DY308" s="409" t="str">
        <f>IF(AND('[1]Multi-Field'!$E$69=[1]Lists!BF308,'[1]Multi-Field'!$F$69="Drained"),BI308,IF(AND('[1]Multi-Field'!$E$69=[1]Lists!BF308,'[1]Multi-Field'!$F$69="undrained"),BH308,""))</f>
        <v/>
      </c>
      <c r="DZ308" s="409" t="str">
        <f>IF(AND('[1]Multi-Field'!$E$70=[1]Lists!BF308,'[1]Multi-Field'!$F$70="Drained"),BI308,IF(AND('[1]Multi-Field'!$E$70=[1]Lists!BF308,'[1]Multi-Field'!$F$70="undrained"),BH308,""))</f>
        <v/>
      </c>
      <c r="EA308" s="409" t="str">
        <f>IF(AND('[1]Multi-Field'!$E$71=[1]Lists!BF308,'[1]Multi-Field'!$F$71="Drained"),BI308,IF(AND('[1]Multi-Field'!$E$71=[1]Lists!BF308,'[1]Multi-Field'!$F$71="undrained"),BH308,""))</f>
        <v/>
      </c>
      <c r="EB308" s="409" t="str">
        <f>IF(AND('[1]Multi-Field'!$E$72=[1]Lists!BF308,'[1]Multi-Field'!$F$72="Drained"),BI308,IF(AND('[1]Multi-Field'!$E$72=[1]Lists!BF308,'[1]Multi-Field'!$F$72="undrained"),BH308,""))</f>
        <v/>
      </c>
      <c r="EC308" s="409" t="str">
        <f>IF(AND('[1]Multi-Field'!$E$73=[1]Lists!BF308,'[1]Multi-Field'!$F$73="Drained"),BI308,IF(AND('[1]Multi-Field'!$E$73=[1]Lists!BF308,'[1]Multi-Field'!$F$73="undrained"),BH308,""))</f>
        <v/>
      </c>
      <c r="ED308" s="409" t="str">
        <f>IF(AND('[1]Multi-Field'!$E$74=[1]Lists!BF308,'[1]Multi-Field'!$F$74="Drained"),BI308,IF(AND('[1]Multi-Field'!$E$74=[1]Lists!BF308,'[1]Multi-Field'!$F$74="undrained"),BH308,""))</f>
        <v/>
      </c>
      <c r="EE308" s="409" t="str">
        <f>IF(AND('[1]Multi-Field'!$E$75=[1]Lists!BF308,'[1]Multi-Field'!$F$75="Drained"),BI308,IF(AND('[1]Multi-Field'!$E$75=[1]Lists!BF308,'[1]Multi-Field'!$F$75="undrained"),BH308,""))</f>
        <v/>
      </c>
      <c r="EF308" s="409" t="str">
        <f>IF(AND('[1]Multi-Field'!$E$76=[1]Lists!BF308,'[1]Multi-Field'!$F$76="Drained"),BI308,IF(AND('[1]Multi-Field'!$E$76=[1]Lists!BF308,'[1]Multi-Field'!$F$6="undrained"),BH308,""))</f>
        <v/>
      </c>
      <c r="EG308" s="409" t="str">
        <f>IF(AND('[1]Multi-Field'!$E$77=[1]Lists!BF308,'[1]Multi-Field'!$F$77="Drained"),BI308,IF(AND('[1]Multi-Field'!$E$77=[1]Lists!BF308,'[1]Multi-Field'!$F$77="undrained"),BH308,""))</f>
        <v/>
      </c>
      <c r="EH308" s="409" t="str">
        <f>IF(AND('[1]Multi-Field'!$E$78=[1]Lists!BF308,'[1]Multi-Field'!$F$78="Drained"),BI308,IF(AND('[1]Multi-Field'!$E$78=[1]Lists!BF308,'[1]Multi-Field'!$F$78="undrained"),BH308,""))</f>
        <v/>
      </c>
      <c r="EI308" s="409" t="str">
        <f>IF(AND('[1]Multi-Field'!$E$79=[1]Lists!BF308,'[1]Multi-Field'!$F$79="Drained"),BI308,IF(AND('[1]Multi-Field'!$E$79=[1]Lists!BF308,'[1]Multi-Field'!$F$79="undrained"),BH308,""))</f>
        <v/>
      </c>
      <c r="EJ308" s="409" t="str">
        <f>IF(AND('[1]Multi-Field'!$E$80=[1]Lists!BF308,'[1]Multi-Field'!$F$80="Drained"),BI308,IF(AND('[1]Multi-Field'!$E$80=[1]Lists!BF308,'[1]Multi-Field'!$F$80="undrained"),BH308,""))</f>
        <v/>
      </c>
      <c r="EK308" s="409" t="str">
        <f>IF(AND('[1]Multi-Field'!$E$81=[1]Lists!BF308,'[1]Multi-Field'!$F$81="Drained"),BI308,IF(AND('[1]Multi-Field'!$E$81=[1]Lists!BF308,'[1]Multi-Field'!$F$81="undrained"),BH308,""))</f>
        <v/>
      </c>
      <c r="EL308" s="409" t="str">
        <f>IF(AND('[1]Multi-Field'!$E$82=[1]Lists!BF308,'[1]Multi-Field'!$F$82="Drained"),BI308,IF(AND('[1]Multi-Field'!$E$82=[1]Lists!BF308,'[1]Multi-Field'!$F$82="undrained"),BH308,""))</f>
        <v/>
      </c>
      <c r="EM308" s="409" t="str">
        <f>IF(AND('[1]Multi-Field'!$E$83=[1]Lists!BF308,'[1]Multi-Field'!$F$83="Drained"),BI308,IF(AND('[1]Multi-Field'!$E$83=[1]Lists!BF308,'[1]Multi-Field'!$F$83="undrained"),BH308,""))</f>
        <v/>
      </c>
      <c r="EN308" s="409" t="str">
        <f>IF(AND('[1]Multi-Field'!$E$84=[1]Lists!BF308,'[1]Multi-Field'!$F$84="Drained"),BI308,IF(AND('[1]Multi-Field'!$E$84=[1]Lists!BF308,'[1]Multi-Field'!$F$84="undrained"),BH308,""))</f>
        <v/>
      </c>
      <c r="EO308" s="409" t="str">
        <f>IF(AND('[1]Multi-Field'!$E$85=[1]Lists!BF308,'[1]Multi-Field'!$F$85="Drained"),BI308,IF(AND('[1]Multi-Field'!$E$85=[1]Lists!BF308,'[1]Multi-Field'!$F$85="undrained"),BH308,""))</f>
        <v/>
      </c>
      <c r="EP308" s="409" t="str">
        <f>IF(AND('[1]Multi-Field'!$E$86=[1]Lists!BF308,'[1]Multi-Field'!$F$86="Drained"),BI308,IF(AND('[1]Multi-Field'!$E$86=[1]Lists!BF308,'[1]Multi-Field'!$F$86="undrained"),BH308,""))</f>
        <v/>
      </c>
      <c r="EQ308" s="409" t="str">
        <f>IF(AND('[1]Multi-Field'!$E$87=[1]Lists!BF308,'[1]Multi-Field'!$F$87="Drained"),BI308,IF(AND('[1]Multi-Field'!$E$87=[1]Lists!BF308,'[1]Multi-Field'!$F$87="undrained"),BH308,""))</f>
        <v/>
      </c>
      <c r="ER308" s="409" t="str">
        <f>IF(AND('[1]Multi-Field'!$E$88=[1]Lists!BF308,'[1]Multi-Field'!$F$88="Drained"),BI308,IF(AND('[1]Multi-Field'!$E$88=[1]Lists!BF308,'[1]Multi-Field'!$F$88="undrained"),BH308,""))</f>
        <v/>
      </c>
      <c r="ES308" s="409" t="str">
        <f>IF(AND('[1]Multi-Field'!$E$89=[1]Lists!BF308,'[1]Multi-Field'!$F$89="Drained"),BI308,IF(AND('[1]Multi-Field'!$E$89=[1]Lists!BF308,'[1]Multi-Field'!$F$89="undrained"),BH308,""))</f>
        <v/>
      </c>
      <c r="ET308" s="409" t="str">
        <f>IF(AND('[1]Multi-Field'!$E$90=[1]Lists!BF308,'[1]Multi-Field'!$F$90="Drained"),BI308,IF(AND('[1]Multi-Field'!$E$90=[1]Lists!BF308,'[1]Multi-Field'!$F$90="undrained"),BH308,""))</f>
        <v/>
      </c>
      <c r="EU308" s="409" t="str">
        <f>IF(AND('[1]Multi-Field'!$E$91=[1]Lists!BF308,'[1]Multi-Field'!$F$91="Drained"),BI308,IF(AND('[1]Multi-Field'!$E$91=[1]Lists!BF308,'[1]Multi-Field'!$F$91="undrained"),BH308,""))</f>
        <v/>
      </c>
      <c r="EV308" s="409" t="str">
        <f>IF(AND('[1]Multi-Field'!$E$92=[1]Lists!BF308,'[1]Multi-Field'!$F$92="Drained"),BI308,IF(AND('[1]Multi-Field'!$E$92=[1]Lists!BF308,'[1]Multi-Field'!$F$92="undrained"),BH308,""))</f>
        <v/>
      </c>
      <c r="EW308" s="409" t="str">
        <f>IF(AND('[1]Multi-Field'!$E$93=[1]Lists!BF308,'[1]Multi-Field'!$F$93="Drained"),BI308,IF(AND('[1]Multi-Field'!$E$93=[1]Lists!BF308,'[1]Multi-Field'!$F$93="undrained"),BH308,""))</f>
        <v/>
      </c>
      <c r="EX308" s="409" t="str">
        <f>IF(AND('[1]Multi-Field'!$E$94=[1]Lists!BF308,'[1]Multi-Field'!$F$94="Drained"),BI308,IF(AND('[1]Multi-Field'!$E$94=[1]Lists!BF308,'[1]Multi-Field'!$F$94="undrained"),BH308,""))</f>
        <v/>
      </c>
      <c r="EY308" s="409" t="str">
        <f>IF(AND('[1]Multi-Field'!$E$95=[1]Lists!BF308,'[1]Multi-Field'!$F$95="Drained"),BI308,IF(AND('[1]Multi-Field'!$E$95=[1]Lists!BF308,'[1]Multi-Field'!$F$95="undrained"),BH308,""))</f>
        <v/>
      </c>
      <c r="EZ308" s="409" t="str">
        <f>IF(AND('[1]Multi-Field'!$E$96=[1]Lists!BF308,'[1]Multi-Field'!$F$96="Drained"),BI308,IF(AND('[1]Multi-Field'!$E$96=[1]Lists!BF308,'[1]Multi-Field'!$F$96="undrained"),BH308,""))</f>
        <v/>
      </c>
      <c r="FA308" s="409" t="str">
        <f>IF(AND('[1]Multi-Field'!$E$97=[1]Lists!BF308,'[1]Multi-Field'!$F$97="Drained"),BI308,IF(AND('[1]Multi-Field'!$E$97=[1]Lists!BF308,'[1]Multi-Field'!$F$97="undrained"),BH308,""))</f>
        <v/>
      </c>
      <c r="FB308" s="409" t="str">
        <f>IF(AND('[1]Multi-Field'!$E$98=[1]Lists!BF308,'[1]Multi-Field'!$F$98="Drained"),BI308,IF(AND('[1]Multi-Field'!$E$98=[1]Lists!BF308,'[1]Multi-Field'!$F$98="undrained"),BH308,""))</f>
        <v/>
      </c>
      <c r="FC308" s="409" t="str">
        <f>IF(AND('[1]Multi-Field'!$E$99=[1]Lists!BF308,'[1]Multi-Field'!$F$99="Drained"),BI308,IF(AND('[1]Multi-Field'!$E$99=[1]Lists!BF308,'[1]Multi-Field'!$F$99="undrained"),BH308,""))</f>
        <v/>
      </c>
      <c r="FD308" s="409" t="str">
        <f>IF(AND('[1]Multi-Field'!$E$100=[1]Lists!BF308,'[1]Multi-Field'!$F$100="Drained"),BI308,IF(AND('[1]Multi-Field'!$E$100=[1]Lists!BF308,'[1]Multi-Field'!$F$100="undrained"),BH308,""))</f>
        <v/>
      </c>
      <c r="FE308" s="409" t="str">
        <f>IF(AND('[1]Multi-Field'!$E$101=[1]Lists!BF308,'[1]Multi-Field'!$F$101="Drained"),BI308,IF(AND('[1]Multi-Field'!$E$101=[1]Lists!BF308,'[1]Multi-Field'!$F$101="undrained"),BH308,""))</f>
        <v/>
      </c>
      <c r="FF308" s="409" t="str">
        <f>IF(AND('[1]Multi-Field'!$E$102=[1]Lists!BF308,'[1]Multi-Field'!$F$102="Drained"),BI308,IF(AND('[1]Multi-Field'!$E$102=[1]Lists!BF308,'[1]Multi-Field'!$F$102="undrained"),BH308,""))</f>
        <v/>
      </c>
      <c r="FG308" s="409" t="str">
        <f>IF(AND('[1]Multi-Field'!$E$103=[1]Lists!BF308,'[1]Multi-Field'!$F$103="Drained"),BI308,IF(AND('[1]Multi-Field'!$E$103=[1]Lists!BF308,'[1]Multi-Field'!$F$103="undrained"),BH308,""))</f>
        <v/>
      </c>
      <c r="FH308" s="409" t="str">
        <f>IF(AND('[1]Multi-Field'!$E$104=[1]Lists!BF308,'[1]Multi-Field'!$F$104="Drained"),BI308,IF(AND('[1]Multi-Field'!$E$104=[1]Lists!BF308,'[1]Multi-Field'!$F$104="undrained"),BH308,""))</f>
        <v/>
      </c>
      <c r="FI308" s="409" t="str">
        <f>IF(AND('[1]Multi-Field'!$E$105=[1]Lists!BF308,'[1]Multi-Field'!$F$105="Drained"),BI308,IF(AND('[1]Multi-Field'!$E$105=[1]Lists!BF308,'[1]Multi-Field'!$F$105="undrained"),BH308,""))</f>
        <v/>
      </c>
      <c r="FJ308" s="409" t="str">
        <f>IF(AND('[1]Multi-Field'!$E$106=[1]Lists!BF308,'[1]Multi-Field'!$F$106="Drained"),BI308,IF(AND('[1]Multi-Field'!$E$106=[1]Lists!BF308,'[1]Multi-Field'!$F$106="undrained"),BH308,""))</f>
        <v/>
      </c>
      <c r="FK308" s="409" t="str">
        <f>IF(AND('[1]Multi-Field'!$E$107=[1]Lists!BF308,'[1]Multi-Field'!$F$107="Drained"),BI308,IF(AND('[1]Multi-Field'!$E$107=[1]Lists!BF308,'[1]Multi-Field'!$F$107="undrained"),BH308,""))</f>
        <v/>
      </c>
      <c r="FL308" s="409" t="str">
        <f>IF(AND('[1]Multi-Field'!$E$108=[1]Lists!BF308,'[1]Multi-Field'!$F$108="Drained"),BI308,IF(AND('[1]Multi-Field'!$E$108=[1]Lists!BF308,'[1]Multi-Field'!$F$108="undrained"),BH308,""))</f>
        <v/>
      </c>
      <c r="FM308" s="409" t="str">
        <f>IF(AND('[1]Multi-Field'!$E$109=[1]Lists!BF308,'[1]Multi-Field'!$F$109="Drained"),BI308,IF(AND('[1]Multi-Field'!$E$109=[1]Lists!BF308,'[1]Multi-Field'!$F$109="undrained"),BH308,""))</f>
        <v/>
      </c>
      <c r="FN308" s="409" t="str">
        <f>IF(AND('[1]Multi-Field'!$E$110=[1]Lists!BF308,'[1]Multi-Field'!$F$110="Drained"),BI308,IF(AND('[1]Multi-Field'!$E$110=[1]Lists!BF308,'[1]Multi-Field'!$F$110="undrained"),BH308,""))</f>
        <v/>
      </c>
      <c r="FO308" s="409" t="str">
        <f>IF(AND('[1]Multi-Field'!$E$111=[1]Lists!BF308,'[1]Multi-Field'!$F$111="Drained"),BI308,IF(AND('[1]Multi-Field'!$E$111=[1]Lists!BF308,'[1]Multi-Field'!$F$111="undrained"),BH308,""))</f>
        <v/>
      </c>
      <c r="FP308" s="409" t="str">
        <f>IF(AND('[1]Multi-Field'!$E$112=[1]Lists!BF308,'[1]Multi-Field'!$F$112="Drained"),BI308,IF(AND('[1]Multi-Field'!$E$112=[1]Lists!BF308,'[1]Multi-Field'!$F$112="undrained"),BH308,""))</f>
        <v/>
      </c>
      <c r="FQ308" s="409" t="str">
        <f>IF(AND('[1]Multi-Field'!$E$113=[1]Lists!BF308,'[1]Multi-Field'!$F$113="Drained"),BI308,IF(AND('[1]Multi-Field'!$E$113=[1]Lists!BF308,'[1]Multi-Field'!$F$113="undrained"),BH308,""))</f>
        <v/>
      </c>
      <c r="FR308" s="409" t="str">
        <f>IF(AND('[1]Multi-Field'!$E$114=[1]Lists!BF308,'[1]Multi-Field'!$F$114="Drained"),BI308,IF(AND('[1]Multi-Field'!$E$114=[1]Lists!BF308,'[1]Multi-Field'!$F$114="undrained"),BH308,""))</f>
        <v/>
      </c>
      <c r="FS308" s="409" t="str">
        <f>IF(AND('[1]Multi-Field'!$E$115=[1]Lists!BF308,'[1]Multi-Field'!$F$115="Drained"),BI308,IF(AND('[1]Multi-Field'!$E$115=[1]Lists!BF308,'[1]Multi-Field'!$F$115="undrained"),BH308,""))</f>
        <v/>
      </c>
      <c r="FT308" s="409" t="str">
        <f>IF(AND('[1]Multi-Field'!$E$116=[1]Lists!BF308,'[1]Multi-Field'!$F$116="Drained"),BI308,IF(AND('[1]Multi-Field'!$E$116=[1]Lists!BF308,'[1]Multi-Field'!$F$116="undrained"),BH308,""))</f>
        <v/>
      </c>
      <c r="FU308" s="409" t="str">
        <f>IF(AND('[1]Multi-Field'!$E$117=[1]Lists!BF308,'[1]Multi-Field'!$F$117="Drained"),BI308,IF(AND('[1]Multi-Field'!$E$117=[1]Lists!BF308,'[1]Multi-Field'!$F$117="undrained"),BH308,""))</f>
        <v/>
      </c>
      <c r="FV308" s="409" t="str">
        <f>IF(AND('[1]Multi-Field'!$E$118=[1]Lists!BF308,'[1]Multi-Field'!$F$118="Drained"),BI308,IF(AND('[1]Multi-Field'!$E$118=[1]Lists!BF308,'[1]Multi-Field'!$F$118="undrained"),BH308,""))</f>
        <v/>
      </c>
      <c r="FW308" s="409" t="str">
        <f>IF(AND('[1]Multi-Field'!$E$119=[1]Lists!BF308,'[1]Multi-Field'!$F$119="Drained"),BI308,IF(AND('[1]Multi-Field'!$E$119=[1]Lists!BF308,'[1]Multi-Field'!$F$119="undrained"),BH308,""))</f>
        <v/>
      </c>
      <c r="FX308" s="409" t="str">
        <f>IF(AND('[1]Multi-Field'!$E$120=[1]Lists!BF308,'[1]Multi-Field'!$F$120="Drained"),BI308,IF(AND('[1]Multi-Field'!$E$120=[1]Lists!BF308,'[1]Multi-Field'!$F$120="undrained"),BH308,""))</f>
        <v/>
      </c>
    </row>
    <row r="309" spans="1:180" ht="13.5" customHeight="1">
      <c r="A309" s="7" t="s">
        <v>395</v>
      </c>
      <c r="B309" s="7"/>
      <c r="C309" s="7"/>
      <c r="D309" s="8">
        <v>55</v>
      </c>
      <c r="E309" s="8">
        <f t="shared" si="46"/>
        <v>57</v>
      </c>
      <c r="F309" s="8">
        <f t="shared" si="47"/>
        <v>58</v>
      </c>
      <c r="G309" s="8">
        <v>60</v>
      </c>
      <c r="H309" s="8">
        <v>65</v>
      </c>
      <c r="I309" s="8">
        <f t="shared" si="50"/>
        <v>68</v>
      </c>
      <c r="J309" s="8">
        <f t="shared" si="51"/>
        <v>72</v>
      </c>
      <c r="K309" s="8">
        <v>75</v>
      </c>
      <c r="L309" s="8">
        <v>80</v>
      </c>
      <c r="M309" s="8">
        <f t="shared" si="48"/>
        <v>88</v>
      </c>
      <c r="N309" s="8">
        <f t="shared" si="49"/>
        <v>97</v>
      </c>
      <c r="O309" s="8">
        <v>105</v>
      </c>
      <c r="P309" s="391">
        <v>284</v>
      </c>
      <c r="Q309" s="394"/>
      <c r="R309" s="395" t="b">
        <f>IF(OR('Multi-Field'!AA286=Lists!$AC$42,'Multi-Field'!AA286=Lists!$AC$43),IF('Multi-Field'!Z286="x",(IF('Multi-Field'!AC286=Lists!$Q$11,Lists!$R$11,IF('Multi-Field'!AC286=Lists!$Q$12,Lists!$R$12,IF('Multi-Field'!AC286=Lists!$Q$13,Lists!$R$13,IF('Multi-Field'!AC286=Lists!$Q$14,Lists!$R$14))))),IF('Multi-Field'!X286="x",(IF('Multi-Field'!AC286=Lists!$Q$11,Lists!$S$11,IF('Multi-Field'!AC286=Lists!$Q$12,Lists!$S$12,IF('Multi-Field'!AC286=Lists!$Q$13,Lists!$S$13,IF('Multi-Field'!AC286=Lists!$Q$14,Lists!$S$14))))),IF('Multi-Field'!V286="x",(IF('Multi-Field'!AC286=Lists!$Q$11,Lists!$T$11,IF('Multi-Field'!AC286=Lists!$Q$12,Lists!$T$12,IF('Multi-Field'!AC286=Lists!$Q$13,Lists!$T$13,IF('Multi-Field'!AC286=Lists!$Q$14,Lists!$T$14))))),0))))</f>
        <v>0</v>
      </c>
      <c r="S309" s="395" t="str">
        <f t="shared" si="52"/>
        <v/>
      </c>
      <c r="T309" s="395"/>
      <c r="U309" s="396"/>
      <c r="AI309" s="384">
        <f>'[1]Multi-Field'!B305</f>
        <v>0</v>
      </c>
      <c r="AJ309" s="387" t="str">
        <f>IF(OR('[1]Multi-Field'!Q149=[1]Lists!$AC$42,'[1]Multi-Field'!Q149=[1]Lists!$AC$43),"x","")</f>
        <v/>
      </c>
      <c r="AK309" s="387" t="str">
        <f>IF(OR('[1]Multi-Field'!Q149=[1]Lists!$AC$6,'[1]Multi-Field'!Q149=$AC$2,'[1]Multi-Field'!Q149=$AC$4),"x","")</f>
        <v/>
      </c>
      <c r="AL309" s="387" t="str">
        <f>IF(OR('[1]Multi-Field'!Q149=[1]Lists!$AC$7,'[1]Multi-Field'!Q149=$AC$3,'[1]Multi-Field'!Q149=$AC$5),"x","")</f>
        <v/>
      </c>
      <c r="AM309" s="387" t="str">
        <f>IF(OR('[1]Multi-Field'!Q149=$AC$23,'[1]Multi-Field'!Q149=$AC$13,'[1]Multi-Field'!Q149=$AC$9,'[1]Multi-Field'!Q149=$AC$19,'[1]Multi-Field'!Q149=$AC$47),"x","")</f>
        <v/>
      </c>
      <c r="AN309" s="387" t="str">
        <f>IF(OR('[1]Multi-Field'!Q149=$AC$24,'[1]Multi-Field'!Q149=$AC$14,'[1]Multi-Field'!Q149=$AC$10,'[1]Multi-Field'!Q149=$AC$22,'[1]Multi-Field'!Q149=$AC$48),"x","")</f>
        <v/>
      </c>
      <c r="AO309" s="387" t="str">
        <f>IF(OR('[1]Multi-Field'!Q149=$AC$21,'[1]Multi-Field'!Q149=$AC$28,'[1]Multi-Field'!Q149=$AC$62,'[1]Multi-Field'!Q149=$AC$102,'[1]Multi-Field'!Q149=$AC$98),"x","")</f>
        <v/>
      </c>
      <c r="AP309" s="387" t="str">
        <f>IF(OR('[1]Multi-Field'!Q149=$AC$25,'[1]Multi-Field'!Q149=$AC$63,'[1]Multi-Field'!Q149=$AC$85,'[1]Multi-Field'!Q149=$AC$87,'[1]Multi-Field'!Q149=$AC$92,'[1]Multi-Field'!Q149=$AC$93),"x","")</f>
        <v/>
      </c>
      <c r="AQ309" s="387" t="str">
        <f>IF(OR('[1]Multi-Field'!Q149=$AC$20,'[1]Multi-Field'!Q149=$AC$27,'[1]Multi-Field'!Q149=$AC$58,'[1]Multi-Field'!Q149=$AC$86,'[1]Multi-Field'!Q149=$AC$103,'[1]Multi-Field'!Q149=$AC$94),"x","")</f>
        <v/>
      </c>
      <c r="AR309" s="387" t="str">
        <f>IF(OR('[1]Multi-Field'!Q149=$AC$35,'[1]Multi-Field'!Q149=$AC$40,'[1]Multi-Field'!Q149=$AC$45,),"x","")</f>
        <v/>
      </c>
      <c r="AS309" s="387" t="str">
        <f>IF(OR('[1]Multi-Field'!Q149=$AC$36,'[1]Multi-Field'!Q149=$AC$41,'[1]Multi-Field'!Q149=$AC$46,),"x","")</f>
        <v/>
      </c>
      <c r="AT309" s="387" t="str">
        <f>IF(OR('[1]Multi-Field'!Q149=$AC$52,'[1]Multi-Field'!Q149=$AC$53,'[1]Multi-Field'!Q149=$AC$54,'[1]Multi-Field'!Q149=$AC$55,'[1]Multi-Field'!Q149=$AC$68,'[1]Multi-Field'!Q149=$AC$69,'[1]Multi-Field'!Q149=$AC$74,'[1]Multi-Field'!Q149=$AC$71,'[1]Multi-Field'!Q149=$AC$70),"x","")</f>
        <v>x</v>
      </c>
      <c r="AU309" s="387" t="str">
        <f>IF('[1]Multi-Field'!Q149=$AC$72,"x","")</f>
        <v/>
      </c>
      <c r="AV309" s="387" t="str">
        <f>IF('[1]Multi-Field'!Q149=$AC$73,"x","")</f>
        <v/>
      </c>
      <c r="AW309" s="387" t="str">
        <f>IF('[1]Multi-Field'!Q149=$AC$83,"x","")</f>
        <v/>
      </c>
      <c r="AX309" s="387" t="str">
        <f>IF('[1]Multi-Field'!Q149=$AC$84,"x","")</f>
        <v/>
      </c>
      <c r="AY309" s="387" t="str">
        <f>IF('[1]Multi-Field'!Q149=$AC$97,"x","")</f>
        <v/>
      </c>
      <c r="AZ309" s="387" t="str">
        <f>IF('[1]Multi-Field'!Q149=$AC$99,"x","")</f>
        <v/>
      </c>
      <c r="BA309" s="387" t="str">
        <f>IF('[1]Multi-Field'!Q149=$AC$104,"x","")</f>
        <v/>
      </c>
      <c r="BB309" s="387" t="str">
        <f>IF('[1]Multi-Field'!Q149=$AC$105,"x","")</f>
        <v/>
      </c>
      <c r="BC309" s="388"/>
      <c r="BF309" s="411" t="s">
        <v>1474</v>
      </c>
      <c r="BG309" s="412">
        <v>2</v>
      </c>
      <c r="BH309" s="412">
        <v>2.5</v>
      </c>
      <c r="BI309" s="412">
        <v>3.5</v>
      </c>
      <c r="BJ309" s="409" t="e">
        <f>IF(AND('[1]Single Field'!#REF!=[1]Lists!BF309,'[1]Single Field'!#REF!="Drained"),"x",IF(AND('[1]Single Field'!#REF!=[1]Lists!BF309,'[1]Single Field'!#REF!="Undrained"),O,""))</f>
        <v>#REF!</v>
      </c>
      <c r="BK309" s="409" t="str">
        <f>IF(AND('[1]Multi-Field'!$E$3=[1]Lists!BF309,'[1]Multi-Field'!$F$3="Drained"),BI309,IF(AND('[1]Multi-Field'!$E$3=BF309,'[1]Multi-Field'!$F$3="undrained"),BH309,""))</f>
        <v/>
      </c>
      <c r="BL309" s="409" t="str">
        <f>IF(AND('[1]Multi-Field'!$E$4=BF309,'[1]Multi-Field'!$F$4="Drained"),BI309,IF(AND('[1]Multi-Field'!$E$4=BF309,'[1]Multi-Field'!$F$4="undrained"),BH309,""))</f>
        <v/>
      </c>
      <c r="BM309" s="409" t="str">
        <f>IF(AND('[1]Multi-Field'!$E$5=BF309,'[1]Multi-Field'!$F$5="Drained"),BI309,IF(AND('[1]Multi-Field'!$E$5=BF309,'[1]Multi-Field'!$F$5="undrained"),BH309,""))</f>
        <v/>
      </c>
      <c r="BN309" s="409" t="str">
        <f>IF(AND('[1]Multi-Field'!$E$6=BF309,'[1]Multi-Field'!$F$6="Drained"),BI309,IF(AND('[1]Multi-Field'!$E$6=BF309,'[1]Multi-Field'!$F$6="undrained"),BH309,""))</f>
        <v/>
      </c>
      <c r="BO309" s="409" t="str">
        <f>IF(AND('[1]Multi-Field'!$E$7=BF309,'[1]Multi-Field'!$F$7="Drained"),BI309,IF(AND('[1]Multi-Field'!$E$7=BF309,'[1]Multi-Field'!$F$7="undrained"),BH309,""))</f>
        <v/>
      </c>
      <c r="BP309" s="409" t="str">
        <f>IF(AND('[1]Multi-Field'!$E$8=BF309,'[1]Multi-Field'!$F$8="Drained"),BI309,IF(AND('[1]Multi-Field'!$E$8=BF309,'[1]Multi-Field'!$F$8="undrained"),BH309,""))</f>
        <v/>
      </c>
      <c r="BQ309" s="409" t="str">
        <f>IF(AND('[1]Multi-Field'!$E$9=BF309,'[1]Multi-Field'!$F$9="Drained"),BI309,IF(AND('[1]Multi-Field'!$E$9=BF309,'[1]Multi-Field'!$F$9="undrained"),BH309,""))</f>
        <v/>
      </c>
      <c r="BR309" s="409" t="str">
        <f>IF(AND('[1]Multi-Field'!$E$10=BF309,'[1]Multi-Field'!$F$10="Drained"),BI309,IF(AND('[1]Multi-Field'!$E$10=BF309,'[1]Multi-Field'!$F$10="undrained"),BH309,""))</f>
        <v/>
      </c>
      <c r="BS309" s="409" t="str">
        <f>IF(AND('[1]Multi-Field'!$E$11=BF309,'[1]Multi-Field'!$F$11="Drained"),BI309,IF(AND('[1]Multi-Field'!$E$11=BF309,'[1]Multi-Field'!$F$11="undrained"),BH309,""))</f>
        <v/>
      </c>
      <c r="BT309" s="409" t="str">
        <f>IF(AND('[1]Multi-Field'!$E$12=BF309,'[1]Multi-Field'!$F$12="Drained"),BI309,IF(AND('[1]Multi-Field'!$E$12=BF309,'[1]Multi-Field'!$F$12="undrained"),BH309,""))</f>
        <v/>
      </c>
      <c r="BU309" s="409" t="str">
        <f>IF(AND('[1]Multi-Field'!$E$13=BF309,'[1]Multi-Field'!$F$13="Drained"),BI309,IF(AND('[1]Multi-Field'!$E$3=BF309,'[1]Multi-Field'!$F$13="undrained"),BH309,""))</f>
        <v/>
      </c>
      <c r="BV309" s="409" t="str">
        <f>IF(AND('[1]Multi-Field'!$E$14=BF309,'[1]Multi-Field'!$F$14="Drained"),BI309,IF(AND('[1]Multi-Field'!$E$14=BF309,'[1]Multi-Field'!$F$14="undrained"),BH309,""))</f>
        <v/>
      </c>
      <c r="BW309" s="409" t="str">
        <f>IF(AND('[1]Multi-Field'!$E$15=BF309,'[1]Multi-Field'!$F$15="Drained"),BI309,IF(AND('[1]Multi-Field'!$E$15=BF309,'[1]Multi-Field'!$F$15="undrained"),BH309,""))</f>
        <v/>
      </c>
      <c r="BX309" s="409" t="str">
        <f>IF(AND('[1]Multi-Field'!$E$16=[1]Lists!BF309,'[1]Multi-Field'!$F$16="Drained"),BI309,IF(AND('[1]Multi-Field'!$E$16=[1]Lists!BF309,'[1]Multi-Field'!$F$16="undrained"),BH309,""))</f>
        <v/>
      </c>
      <c r="BY309" s="409" t="str">
        <f>IF(AND('[1]Multi-Field'!$E$17=[1]Lists!BF309,'[1]Multi-Field'!$F$17="Drained"),BI309,IF(AND('[1]Multi-Field'!$E$17=[1]Lists!BF309,'[1]Multi-Field'!$F$17="undrained"),BH309,""))</f>
        <v/>
      </c>
      <c r="BZ309" s="409" t="str">
        <f>IF(AND('[1]Multi-Field'!$E$18=[1]Lists!BF309,'[1]Multi-Field'!$F$18="Drained"),BI309,IF(AND('[1]Multi-Field'!$E$18=[1]Lists!BF309,'[1]Multi-Field'!$F$18="undrained"),BH309,""))</f>
        <v/>
      </c>
      <c r="CA309" s="409" t="str">
        <f>IF(AND('[1]Multi-Field'!$E$19=[1]Lists!BF309,'[1]Multi-Field'!$F$19="Drained"),BI309,IF(AND('[1]Multi-Field'!$E$19=[1]Lists!BF309,'[1]Multi-Field'!$F$19="undrained"),BH309,""))</f>
        <v/>
      </c>
      <c r="CB309" s="409" t="str">
        <f>IF(AND('[1]Multi-Field'!$E$20=[1]Lists!BF309,'[1]Multi-Field'!$F$20="Drained"),BI309,IF(AND('[1]Multi-Field'!$E$20=[1]Lists!BF309,'[1]Multi-Field'!$F$20="undrained"),BH309,""))</f>
        <v/>
      </c>
      <c r="CC309" s="409" t="str">
        <f>IF(AND('[1]Multi-Field'!$E$21=[1]Lists!BF309,'[1]Multi-Field'!$F$21="Drained"),BI309,IF(AND('[1]Multi-Field'!$E$21=[1]Lists!BF309,'[1]Multi-Field'!$F$21="undrained"),BH309,""))</f>
        <v/>
      </c>
      <c r="CD309" s="409" t="str">
        <f>IF(AND('[1]Multi-Field'!$E$22=[1]Lists!BF309,'[1]Multi-Field'!$F$22="Drained"),BI309,IF(AND('[1]Multi-Field'!$E$22=[1]Lists!BF309,'[1]Multi-Field'!$F$22="undrained"),BH309,""))</f>
        <v/>
      </c>
      <c r="CE309" s="409" t="str">
        <f>IF(AND('[1]Multi-Field'!$E$23=[1]Lists!BF309,'[1]Multi-Field'!$F$23="Drained"),BI309,IF(AND('[1]Multi-Field'!$E$23=[1]Lists!BF309,'[1]Multi-Field'!$F$23="undrained"),BH309,""))</f>
        <v/>
      </c>
      <c r="CF309" s="409" t="str">
        <f>IF(AND('[1]Multi-Field'!$E$24=[1]Lists!BF309,'[1]Multi-Field'!$F$24="Drained"),BI309,IF(AND('[1]Multi-Field'!$E$24=[1]Lists!BF309,'[1]Multi-Field'!$F$24="undrained"),BH309,""))</f>
        <v/>
      </c>
      <c r="CG309" s="409" t="str">
        <f>IF(AND('[1]Multi-Field'!$E$25=[1]Lists!BF309,'[1]Multi-Field'!$F$25="Drained"),BI309,IF(AND('[1]Multi-Field'!$E$25=[1]Lists!BF309,'[1]Multi-Field'!$F$25="undrained"),BH309,""))</f>
        <v/>
      </c>
      <c r="CH309" s="409" t="str">
        <f>IF(AND('[1]Multi-Field'!$E$26=[1]Lists!BF309,'[1]Multi-Field'!$F$26="Drained"),BI309,IF(AND('[1]Multi-Field'!$E$26=[1]Lists!BF309,'[1]Multi-Field'!$F$26="undrained"),BH309,""))</f>
        <v/>
      </c>
      <c r="CI309" s="409" t="str">
        <f>IF(AND('[1]Multi-Field'!$E$27=[1]Lists!BF309,'[1]Multi-Field'!$F$27="Drained"),BI309,IF(AND('[1]Multi-Field'!$E$27=[1]Lists!BF309,'[1]Multi-Field'!$F$27="undrained"),BH309,""))</f>
        <v/>
      </c>
      <c r="CJ309" s="409" t="str">
        <f>IF(AND('[1]Multi-Field'!$E$28=[1]Lists!BF309,'[1]Multi-Field'!$F$28="Drained"),BI309,IF(AND('[1]Multi-Field'!$E$28=[1]Lists!BF309,'[1]Multi-Field'!$F$28="undrained"),BH309,""))</f>
        <v/>
      </c>
      <c r="CK309" s="409" t="str">
        <f>IF(AND('[1]Multi-Field'!$E$29=[1]Lists!BF309,'[1]Multi-Field'!$F$29="Drained"),BI309,IF(AND('[1]Multi-Field'!$E$29=[1]Lists!BF309,'[1]Multi-Field'!$F$29="undrained"),BH309,""))</f>
        <v/>
      </c>
      <c r="CL309" s="409" t="str">
        <f>IF(AND('[1]Multi-Field'!$E$30=[1]Lists!BF309,'[1]Multi-Field'!$F$30="Drained"),BI309,IF(AND('[1]Multi-Field'!$E$30=[1]Lists!BF309,'[1]Multi-Field'!$F$30="undrained"),BH309,""))</f>
        <v/>
      </c>
      <c r="CM309" s="409" t="str">
        <f>IF(AND('[1]Multi-Field'!$E$31=[1]Lists!BF309,'[1]Multi-Field'!$F$31="Drained"),BI309,IF(AND('[1]Multi-Field'!$E$31=[1]Lists!BF309,'[1]Multi-Field'!$F$31="undrained"),BH309,""))</f>
        <v/>
      </c>
      <c r="CN309" s="409" t="str">
        <f>IF(AND('[1]Multi-Field'!$E$32=[1]Lists!BF309,'[1]Multi-Field'!$F$32="Drained"),BI309,IF(AND('[1]Multi-Field'!$E$32=[1]Lists!BF309,'[1]Multi-Field'!$F$32="undrained"),BH309,""))</f>
        <v/>
      </c>
      <c r="CO309" s="409" t="str">
        <f>IF(AND('[1]Multi-Field'!$E$33=[1]Lists!BF309,'[1]Multi-Field'!$F$33="Drained"),BI309,IF(AND('[1]Multi-Field'!$E$33=[1]Lists!BF309,'[1]Multi-Field'!$F$33="undrained"),BH309,""))</f>
        <v/>
      </c>
      <c r="CP309" s="409" t="str">
        <f>IF(AND('[1]Multi-Field'!$E$34=[1]Lists!BF309,'[1]Multi-Field'!$F$34="Drained"),BI309,IF(AND('[1]Multi-Field'!$E$34=[1]Lists!BF309,'[1]Multi-Field'!$F$34="undrained"),BH309,""))</f>
        <v/>
      </c>
      <c r="CQ309" s="409" t="str">
        <f>IF(AND('[1]Multi-Field'!$E$35=[1]Lists!BF309,'[1]Multi-Field'!$F$35="Drained"),BI309,IF(AND('[1]Multi-Field'!$E$35=[1]Lists!BF309,'[1]Multi-Field'!$F$35="undrained"),BH309,""))</f>
        <v/>
      </c>
      <c r="CR309" s="409" t="str">
        <f>IF(AND('[1]Multi-Field'!$E$36=[1]Lists!BF309,'[1]Multi-Field'!$F$36="Drained"),BI309,IF(AND('[1]Multi-Field'!$E$36=[1]Lists!BF309,'[1]Multi-Field'!$F$36="undrained"),BH309,""))</f>
        <v/>
      </c>
      <c r="CS309" s="409" t="str">
        <f>IF(AND('[1]Multi-Field'!$E$37=[1]Lists!BF309,'[1]Multi-Field'!$F$37="Drained"),BI309,IF(AND('[1]Multi-Field'!$E$37=[1]Lists!BF309,'[1]Multi-Field'!$F$37="undrained"),BH309,""))</f>
        <v/>
      </c>
      <c r="CT309" s="409" t="str">
        <f>IF(AND('[1]Multi-Field'!$E$38=[1]Lists!BF309,'[1]Multi-Field'!$F$38="Drained"),BI309,IF(AND('[1]Multi-Field'!$E$38=[1]Lists!BF309,'[1]Multi-Field'!$F$38="undrained"),BH309,""))</f>
        <v/>
      </c>
      <c r="CU309" s="409" t="str">
        <f>IF(AND('[1]Multi-Field'!$E$39=[1]Lists!BF309,'[1]Multi-Field'!$F$39="Drained"),BI309,IF(AND('[1]Multi-Field'!$E$39=[1]Lists!BF309,'[1]Multi-Field'!$F$39="undrained"),BH309,""))</f>
        <v/>
      </c>
      <c r="CV309" s="409" t="str">
        <f>IF(AND('[1]Multi-Field'!$E$40=[1]Lists!BF309,'[1]Multi-Field'!$F$40="Drained"),BI309,IF(AND('[1]Multi-Field'!$E$40=[1]Lists!BF309,'[1]Multi-Field'!$F$40="undrained"),BH309,""))</f>
        <v/>
      </c>
      <c r="CW309" s="409" t="str">
        <f>IF(AND('[1]Multi-Field'!$E$41=[1]Lists!BF309,'[1]Multi-Field'!$F$40="Drained"),BI309,IF(AND('[1]Multi-Field'!$E$40=[1]Lists!BF309,'[1]Multi-Field'!$F$40="undrained"),BH309,""))</f>
        <v/>
      </c>
      <c r="CX309" s="409" t="str">
        <f>IF(AND('[1]Multi-Field'!$E$42=[1]Lists!BF309,'[1]Multi-Field'!$F$42="Drained"),BI309,IF(AND('[1]Multi-Field'!$E$42=[1]Lists!BF309,'[1]Multi-Field'!$F$42="undrained"),BH309,""))</f>
        <v/>
      </c>
      <c r="CY309" s="409" t="str">
        <f>IF(AND('[1]Multi-Field'!$E$43=[1]Lists!BF309,'[1]Multi-Field'!$F$43="Drained"),BI309,IF(AND('[1]Multi-Field'!$E$43=[1]Lists!BF309,'[1]Multi-Field'!$F$43="undrained"),BH309,""))</f>
        <v/>
      </c>
      <c r="CZ309" s="409" t="str">
        <f>IF(AND('[1]Multi-Field'!$E$44=[1]Lists!BF309,'[1]Multi-Field'!$F$44="Drained"),BI309,IF(AND('[1]Multi-Field'!$E$44=[1]Lists!BF309,'[1]Multi-Field'!$F$44="undrained"),BH309,""))</f>
        <v/>
      </c>
      <c r="DA309" s="409" t="str">
        <f>IF(AND('[1]Multi-Field'!$E$45=[1]Lists!BF309,'[1]Multi-Field'!$F$45="Drained"),BI309,IF(AND('[1]Multi-Field'!$E$45=[1]Lists!BF309,'[1]Multi-Field'!$F$45="undrained"),BH309,""))</f>
        <v/>
      </c>
      <c r="DB309" s="409" t="str">
        <f>IF(AND('[1]Multi-Field'!$E$46=[1]Lists!BF309,'[1]Multi-Field'!$F$46="Drained"),BI309,IF(AND('[1]Multi-Field'!$E$46=[1]Lists!BF309,'[1]Multi-Field'!$F$46="undrained"),BH309,""))</f>
        <v/>
      </c>
      <c r="DC309" s="409" t="str">
        <f>IF(AND('[1]Multi-Field'!$E$47=[1]Lists!BF309,'[1]Multi-Field'!$F$47="Drained"),BI309,IF(AND('[1]Multi-Field'!$E$47=[1]Lists!BF309,'[1]Multi-Field'!$F$47="undrained"),BH309,""))</f>
        <v/>
      </c>
      <c r="DD309" s="409" t="str">
        <f>IF(AND('[1]Multi-Field'!$E$48=[1]Lists!BF309,'[1]Multi-Field'!$F$48="Drained"),BI309,IF(AND('[1]Multi-Field'!$E$48=[1]Lists!BF309,'[1]Multi-Field'!$F$48="undrained"),BH309,""))</f>
        <v/>
      </c>
      <c r="DE309" s="409" t="str">
        <f>IF(AND('[1]Multi-Field'!$E$49=[1]Lists!BF309,'[1]Multi-Field'!$F$49="Drained"),BI309,IF(AND('[1]Multi-Field'!$E$49=[1]Lists!BF309,'[1]Multi-Field'!$F$9="undrained"),BH309,""))</f>
        <v/>
      </c>
      <c r="DF309" s="409" t="str">
        <f>IF(AND('[1]Multi-Field'!$E$50=[1]Lists!BF309,'[1]Multi-Field'!$F$50="Drained"),BI309,IF(AND('[1]Multi-Field'!$E$50=[1]Lists!BF309,'[1]Multi-Field'!$F$50="undrained"),BH309,""))</f>
        <v/>
      </c>
      <c r="DG309" s="409" t="str">
        <f>IF(AND('[1]Multi-Field'!$E$51=[1]Lists!BF309,'[1]Multi-Field'!$F$51="Drained"),BI309,IF(AND('[1]Multi-Field'!$E$51=[1]Lists!BF309,'[1]Multi-Field'!$F$51="undrained"),BH309,""))</f>
        <v/>
      </c>
      <c r="DH309" s="409" t="str">
        <f>IF(AND('[1]Multi-Field'!$E$52=[1]Lists!BF309,'[1]Multi-Field'!$F$52="Drained"),BI309,IF(AND('[1]Multi-Field'!$E$52=[1]Lists!BF309,'[1]Multi-Field'!$F$52="undrained"),BH309,""))</f>
        <v/>
      </c>
      <c r="DI309" s="409" t="str">
        <f>IF(AND('[1]Multi-Field'!$E$53=[1]Lists!BF309,'[1]Multi-Field'!$F$53="Drained"),BI309,IF(AND('[1]Multi-Field'!$E$53=[1]Lists!BF309,'[1]Multi-Field'!$F$53="undrained"),BH309,""))</f>
        <v/>
      </c>
      <c r="DJ309" s="409" t="str">
        <f>IF(AND('[1]Multi-Field'!$E$54=[1]Lists!BF309,'[1]Multi-Field'!$F$54="Drained"),BI309,IF(AND('[1]Multi-Field'!$E$54=[1]Lists!BF309,'[1]Multi-Field'!$F$54="undrained"),BH309,""))</f>
        <v/>
      </c>
      <c r="DK309" s="409" t="str">
        <f>IF(AND('[1]Multi-Field'!$E$55=[1]Lists!BF309,'[1]Multi-Field'!$F$55="Drained"),BI309,IF(AND('[1]Multi-Field'!$E$55=[1]Lists!BF309,'[1]Multi-Field'!$F$55="undrained"),BH309,""))</f>
        <v/>
      </c>
      <c r="DL309" s="409" t="str">
        <f>IF(AND('[1]Multi-Field'!$E$56=[1]Lists!BF309,'[1]Multi-Field'!$F$56="Drained"),BI309,IF(AND('[1]Multi-Field'!$E$56=[1]Lists!BF309,'[1]Multi-Field'!$F$56="undrained"),BH309,""))</f>
        <v/>
      </c>
      <c r="DM309" s="409" t="str">
        <f>IF(AND('[1]Multi-Field'!$E$57=[1]Lists!BF309,'[1]Multi-Field'!$F$57="Drained"),BI309,IF(AND('[1]Multi-Field'!$E$57=[1]Lists!BF309,'[1]Multi-Field'!$F$57="undrained"),BH309,""))</f>
        <v/>
      </c>
      <c r="DN309" s="409" t="str">
        <f>IF(AND('[1]Multi-Field'!$E$58=[1]Lists!BF309,'[1]Multi-Field'!$F$58="Drained"),BI309,IF(AND('[1]Multi-Field'!$E$58=[1]Lists!BF309,'[1]Multi-Field'!$F$58="undrained"),BH309,""))</f>
        <v/>
      </c>
      <c r="DO309" s="409" t="str">
        <f>IF(AND('[1]Multi-Field'!$E$59=[1]Lists!BF309,'[1]Multi-Field'!$F$59="Drained"),BI309,IF(AND('[1]Multi-Field'!$E$59=[1]Lists!BF309,'[1]Multi-Field'!$F$59="undrained"),BH309,""))</f>
        <v/>
      </c>
      <c r="DP309" s="409" t="str">
        <f>IF(AND('[1]Multi-Field'!$E$60=[1]Lists!BF309,'[1]Multi-Field'!$F$60="Drained"),BI309,IF(AND('[1]Multi-Field'!$E$60=[1]Lists!BF309,'[1]Multi-Field'!$F$60="undrained"),BH309,""))</f>
        <v/>
      </c>
      <c r="DQ309" s="409" t="str">
        <f>IF(AND('[1]Multi-Field'!$E$61=[1]Lists!BF309,'[1]Multi-Field'!$F$61="Drained"),BI309,IF(AND('[1]Multi-Field'!$E$61=[1]Lists!BF309,'[1]Multi-Field'!$F$61="undrained"),BH309,""))</f>
        <v/>
      </c>
      <c r="DR309" s="409" t="str">
        <f>IF(AND('[1]Multi-Field'!$E$62=[1]Lists!BF309,'[1]Multi-Field'!$F$62="Drained"),BI309,IF(AND('[1]Multi-Field'!$E$62=[1]Lists!BF309,'[1]Multi-Field'!$F$62="undrained"),BH309,""))</f>
        <v/>
      </c>
      <c r="DS309" s="409" t="str">
        <f>IF(AND('[1]Multi-Field'!$E$63=[1]Lists!BF309,'[1]Multi-Field'!$F$63="Drained"),BI309,IF(AND('[1]Multi-Field'!$E$63=[1]Lists!BF309,'[1]Multi-Field'!$F$63="undrained"),BH309,""))</f>
        <v/>
      </c>
      <c r="DT309" s="409" t="str">
        <f>IF(AND('[1]Multi-Field'!$E$64=[1]Lists!BF309,'[1]Multi-Field'!$F$64="Drained"),BI309,IF(AND('[1]Multi-Field'!$E$64=[1]Lists!BF309,'[1]Multi-Field'!$F$64="undrained"),BH309,""))</f>
        <v/>
      </c>
      <c r="DU309" s="409" t="str">
        <f>IF(AND('[1]Multi-Field'!$E$65=[1]Lists!BF309,'[1]Multi-Field'!$F$65="Drained"),BI309,IF(AND('[1]Multi-Field'!$E$65=[1]Lists!BF309,'[1]Multi-Field'!$F$65="undrained"),BH309,""))</f>
        <v/>
      </c>
      <c r="DV309" s="409" t="str">
        <f>IF(AND('[1]Multi-Field'!$E$66=[1]Lists!BF309,'[1]Multi-Field'!$F$66="Drained"),BI309,IF(AND('[1]Multi-Field'!$E$66=[1]Lists!BF309,'[1]Multi-Field'!$F$66="undrained"),BH309,""))</f>
        <v/>
      </c>
      <c r="DW309" s="409" t="str">
        <f>IF(AND('[1]Multi-Field'!$E$67=[1]Lists!BF309,'[1]Multi-Field'!$F$67="Drained"),BI309,IF(AND('[1]Multi-Field'!$E$67=[1]Lists!BF309,'[1]Multi-Field'!$F$67="undrained"),BH309,""))</f>
        <v/>
      </c>
      <c r="DX309" s="409" t="str">
        <f>IF(AND('[1]Multi-Field'!$E$68=[1]Lists!BF309,'[1]Multi-Field'!$F$68="Drained"),BI309,IF(AND('[1]Multi-Field'!$E$68=[1]Lists!BF309,'[1]Multi-Field'!$F$68="undrained"),BH309,""))</f>
        <v/>
      </c>
      <c r="DY309" s="409" t="str">
        <f>IF(AND('[1]Multi-Field'!$E$69=[1]Lists!BF309,'[1]Multi-Field'!$F$69="Drained"),BI309,IF(AND('[1]Multi-Field'!$E$69=[1]Lists!BF309,'[1]Multi-Field'!$F$69="undrained"),BH309,""))</f>
        <v/>
      </c>
      <c r="DZ309" s="409" t="str">
        <f>IF(AND('[1]Multi-Field'!$E$70=[1]Lists!BF309,'[1]Multi-Field'!$F$70="Drained"),BI309,IF(AND('[1]Multi-Field'!$E$70=[1]Lists!BF309,'[1]Multi-Field'!$F$70="undrained"),BH309,""))</f>
        <v/>
      </c>
      <c r="EA309" s="409" t="str">
        <f>IF(AND('[1]Multi-Field'!$E$71=[1]Lists!BF309,'[1]Multi-Field'!$F$71="Drained"),BI309,IF(AND('[1]Multi-Field'!$E$71=[1]Lists!BF309,'[1]Multi-Field'!$F$71="undrained"),BH309,""))</f>
        <v/>
      </c>
      <c r="EB309" s="409" t="str">
        <f>IF(AND('[1]Multi-Field'!$E$72=[1]Lists!BF309,'[1]Multi-Field'!$F$72="Drained"),BI309,IF(AND('[1]Multi-Field'!$E$72=[1]Lists!BF309,'[1]Multi-Field'!$F$72="undrained"),BH309,""))</f>
        <v/>
      </c>
      <c r="EC309" s="409" t="str">
        <f>IF(AND('[1]Multi-Field'!$E$73=[1]Lists!BF309,'[1]Multi-Field'!$F$73="Drained"),BI309,IF(AND('[1]Multi-Field'!$E$73=[1]Lists!BF309,'[1]Multi-Field'!$F$73="undrained"),BH309,""))</f>
        <v/>
      </c>
      <c r="ED309" s="409" t="str">
        <f>IF(AND('[1]Multi-Field'!$E$74=[1]Lists!BF309,'[1]Multi-Field'!$F$74="Drained"),BI309,IF(AND('[1]Multi-Field'!$E$74=[1]Lists!BF309,'[1]Multi-Field'!$F$74="undrained"),BH309,""))</f>
        <v/>
      </c>
      <c r="EE309" s="409" t="str">
        <f>IF(AND('[1]Multi-Field'!$E$75=[1]Lists!BF309,'[1]Multi-Field'!$F$75="Drained"),BI309,IF(AND('[1]Multi-Field'!$E$75=[1]Lists!BF309,'[1]Multi-Field'!$F$75="undrained"),BH309,""))</f>
        <v/>
      </c>
      <c r="EF309" s="409" t="str">
        <f>IF(AND('[1]Multi-Field'!$E$76=[1]Lists!BF309,'[1]Multi-Field'!$F$76="Drained"),BI309,IF(AND('[1]Multi-Field'!$E$76=[1]Lists!BF309,'[1]Multi-Field'!$F$6="undrained"),BH309,""))</f>
        <v/>
      </c>
      <c r="EG309" s="409" t="str">
        <f>IF(AND('[1]Multi-Field'!$E$77=[1]Lists!BF309,'[1]Multi-Field'!$F$77="Drained"),BI309,IF(AND('[1]Multi-Field'!$E$77=[1]Lists!BF309,'[1]Multi-Field'!$F$77="undrained"),BH309,""))</f>
        <v/>
      </c>
      <c r="EH309" s="409" t="str">
        <f>IF(AND('[1]Multi-Field'!$E$78=[1]Lists!BF309,'[1]Multi-Field'!$F$78="Drained"),BI309,IF(AND('[1]Multi-Field'!$E$78=[1]Lists!BF309,'[1]Multi-Field'!$F$78="undrained"),BH309,""))</f>
        <v/>
      </c>
      <c r="EI309" s="409" t="str">
        <f>IF(AND('[1]Multi-Field'!$E$79=[1]Lists!BF309,'[1]Multi-Field'!$F$79="Drained"),BI309,IF(AND('[1]Multi-Field'!$E$79=[1]Lists!BF309,'[1]Multi-Field'!$F$79="undrained"),BH309,""))</f>
        <v/>
      </c>
      <c r="EJ309" s="409" t="str">
        <f>IF(AND('[1]Multi-Field'!$E$80=[1]Lists!BF309,'[1]Multi-Field'!$F$80="Drained"),BI309,IF(AND('[1]Multi-Field'!$E$80=[1]Lists!BF309,'[1]Multi-Field'!$F$80="undrained"),BH309,""))</f>
        <v/>
      </c>
      <c r="EK309" s="409" t="str">
        <f>IF(AND('[1]Multi-Field'!$E$81=[1]Lists!BF309,'[1]Multi-Field'!$F$81="Drained"),BI309,IF(AND('[1]Multi-Field'!$E$81=[1]Lists!BF309,'[1]Multi-Field'!$F$81="undrained"),BH309,""))</f>
        <v/>
      </c>
      <c r="EL309" s="409" t="str">
        <f>IF(AND('[1]Multi-Field'!$E$82=[1]Lists!BF309,'[1]Multi-Field'!$F$82="Drained"),BI309,IF(AND('[1]Multi-Field'!$E$82=[1]Lists!BF309,'[1]Multi-Field'!$F$82="undrained"),BH309,""))</f>
        <v/>
      </c>
      <c r="EM309" s="409" t="str">
        <f>IF(AND('[1]Multi-Field'!$E$83=[1]Lists!BF309,'[1]Multi-Field'!$F$83="Drained"),BI309,IF(AND('[1]Multi-Field'!$E$83=[1]Lists!BF309,'[1]Multi-Field'!$F$83="undrained"),BH309,""))</f>
        <v/>
      </c>
      <c r="EN309" s="409" t="str">
        <f>IF(AND('[1]Multi-Field'!$E$84=[1]Lists!BF309,'[1]Multi-Field'!$F$84="Drained"),BI309,IF(AND('[1]Multi-Field'!$E$84=[1]Lists!BF309,'[1]Multi-Field'!$F$84="undrained"),BH309,""))</f>
        <v/>
      </c>
      <c r="EO309" s="409" t="str">
        <f>IF(AND('[1]Multi-Field'!$E$85=[1]Lists!BF309,'[1]Multi-Field'!$F$85="Drained"),BI309,IF(AND('[1]Multi-Field'!$E$85=[1]Lists!BF309,'[1]Multi-Field'!$F$85="undrained"),BH309,""))</f>
        <v/>
      </c>
      <c r="EP309" s="409" t="str">
        <f>IF(AND('[1]Multi-Field'!$E$86=[1]Lists!BF309,'[1]Multi-Field'!$F$86="Drained"),BI309,IF(AND('[1]Multi-Field'!$E$86=[1]Lists!BF309,'[1]Multi-Field'!$F$86="undrained"),BH309,""))</f>
        <v/>
      </c>
      <c r="EQ309" s="409" t="str">
        <f>IF(AND('[1]Multi-Field'!$E$87=[1]Lists!BF309,'[1]Multi-Field'!$F$87="Drained"),BI309,IF(AND('[1]Multi-Field'!$E$87=[1]Lists!BF309,'[1]Multi-Field'!$F$87="undrained"),BH309,""))</f>
        <v/>
      </c>
      <c r="ER309" s="409" t="str">
        <f>IF(AND('[1]Multi-Field'!$E$88=[1]Lists!BF309,'[1]Multi-Field'!$F$88="Drained"),BI309,IF(AND('[1]Multi-Field'!$E$88=[1]Lists!BF309,'[1]Multi-Field'!$F$88="undrained"),BH309,""))</f>
        <v/>
      </c>
      <c r="ES309" s="409" t="str">
        <f>IF(AND('[1]Multi-Field'!$E$89=[1]Lists!BF309,'[1]Multi-Field'!$F$89="Drained"),BI309,IF(AND('[1]Multi-Field'!$E$89=[1]Lists!BF309,'[1]Multi-Field'!$F$89="undrained"),BH309,""))</f>
        <v/>
      </c>
      <c r="ET309" s="409" t="str">
        <f>IF(AND('[1]Multi-Field'!$E$90=[1]Lists!BF309,'[1]Multi-Field'!$F$90="Drained"),BI309,IF(AND('[1]Multi-Field'!$E$90=[1]Lists!BF309,'[1]Multi-Field'!$F$90="undrained"),BH309,""))</f>
        <v/>
      </c>
      <c r="EU309" s="409" t="str">
        <f>IF(AND('[1]Multi-Field'!$E$91=[1]Lists!BF309,'[1]Multi-Field'!$F$91="Drained"),BI309,IF(AND('[1]Multi-Field'!$E$91=[1]Lists!BF309,'[1]Multi-Field'!$F$91="undrained"),BH309,""))</f>
        <v/>
      </c>
      <c r="EV309" s="409" t="str">
        <f>IF(AND('[1]Multi-Field'!$E$92=[1]Lists!BF309,'[1]Multi-Field'!$F$92="Drained"),BI309,IF(AND('[1]Multi-Field'!$E$92=[1]Lists!BF309,'[1]Multi-Field'!$F$92="undrained"),BH309,""))</f>
        <v/>
      </c>
      <c r="EW309" s="409" t="str">
        <f>IF(AND('[1]Multi-Field'!$E$93=[1]Lists!BF309,'[1]Multi-Field'!$F$93="Drained"),BI309,IF(AND('[1]Multi-Field'!$E$93=[1]Lists!BF309,'[1]Multi-Field'!$F$93="undrained"),BH309,""))</f>
        <v/>
      </c>
      <c r="EX309" s="409" t="str">
        <f>IF(AND('[1]Multi-Field'!$E$94=[1]Lists!BF309,'[1]Multi-Field'!$F$94="Drained"),BI309,IF(AND('[1]Multi-Field'!$E$94=[1]Lists!BF309,'[1]Multi-Field'!$F$94="undrained"),BH309,""))</f>
        <v/>
      </c>
      <c r="EY309" s="409" t="str">
        <f>IF(AND('[1]Multi-Field'!$E$95=[1]Lists!BF309,'[1]Multi-Field'!$F$95="Drained"),BI309,IF(AND('[1]Multi-Field'!$E$95=[1]Lists!BF309,'[1]Multi-Field'!$F$95="undrained"),BH309,""))</f>
        <v/>
      </c>
      <c r="EZ309" s="409" t="str">
        <f>IF(AND('[1]Multi-Field'!$E$96=[1]Lists!BF309,'[1]Multi-Field'!$F$96="Drained"),BI309,IF(AND('[1]Multi-Field'!$E$96=[1]Lists!BF309,'[1]Multi-Field'!$F$96="undrained"),BH309,""))</f>
        <v/>
      </c>
      <c r="FA309" s="409" t="str">
        <f>IF(AND('[1]Multi-Field'!$E$97=[1]Lists!BF309,'[1]Multi-Field'!$F$97="Drained"),BI309,IF(AND('[1]Multi-Field'!$E$97=[1]Lists!BF309,'[1]Multi-Field'!$F$97="undrained"),BH309,""))</f>
        <v/>
      </c>
      <c r="FB309" s="409" t="str">
        <f>IF(AND('[1]Multi-Field'!$E$98=[1]Lists!BF309,'[1]Multi-Field'!$F$98="Drained"),BI309,IF(AND('[1]Multi-Field'!$E$98=[1]Lists!BF309,'[1]Multi-Field'!$F$98="undrained"),BH309,""))</f>
        <v/>
      </c>
      <c r="FC309" s="409" t="str">
        <f>IF(AND('[1]Multi-Field'!$E$99=[1]Lists!BF309,'[1]Multi-Field'!$F$99="Drained"),BI309,IF(AND('[1]Multi-Field'!$E$99=[1]Lists!BF309,'[1]Multi-Field'!$F$99="undrained"),BH309,""))</f>
        <v/>
      </c>
      <c r="FD309" s="409" t="str">
        <f>IF(AND('[1]Multi-Field'!$E$100=[1]Lists!BF309,'[1]Multi-Field'!$F$100="Drained"),BI309,IF(AND('[1]Multi-Field'!$E$100=[1]Lists!BF309,'[1]Multi-Field'!$F$100="undrained"),BH309,""))</f>
        <v/>
      </c>
      <c r="FE309" s="409" t="str">
        <f>IF(AND('[1]Multi-Field'!$E$101=[1]Lists!BF309,'[1]Multi-Field'!$F$101="Drained"),BI309,IF(AND('[1]Multi-Field'!$E$101=[1]Lists!BF309,'[1]Multi-Field'!$F$101="undrained"),BH309,""))</f>
        <v/>
      </c>
      <c r="FF309" s="409" t="str">
        <f>IF(AND('[1]Multi-Field'!$E$102=[1]Lists!BF309,'[1]Multi-Field'!$F$102="Drained"),BI309,IF(AND('[1]Multi-Field'!$E$102=[1]Lists!BF309,'[1]Multi-Field'!$F$102="undrained"),BH309,""))</f>
        <v/>
      </c>
      <c r="FG309" s="409" t="str">
        <f>IF(AND('[1]Multi-Field'!$E$103=[1]Lists!BF309,'[1]Multi-Field'!$F$103="Drained"),BI309,IF(AND('[1]Multi-Field'!$E$103=[1]Lists!BF309,'[1]Multi-Field'!$F$103="undrained"),BH309,""))</f>
        <v/>
      </c>
      <c r="FH309" s="409" t="str">
        <f>IF(AND('[1]Multi-Field'!$E$104=[1]Lists!BF309,'[1]Multi-Field'!$F$104="Drained"),BI309,IF(AND('[1]Multi-Field'!$E$104=[1]Lists!BF309,'[1]Multi-Field'!$F$104="undrained"),BH309,""))</f>
        <v/>
      </c>
      <c r="FI309" s="409" t="str">
        <f>IF(AND('[1]Multi-Field'!$E$105=[1]Lists!BF309,'[1]Multi-Field'!$F$105="Drained"),BI309,IF(AND('[1]Multi-Field'!$E$105=[1]Lists!BF309,'[1]Multi-Field'!$F$105="undrained"),BH309,""))</f>
        <v/>
      </c>
      <c r="FJ309" s="409" t="str">
        <f>IF(AND('[1]Multi-Field'!$E$106=[1]Lists!BF309,'[1]Multi-Field'!$F$106="Drained"),BI309,IF(AND('[1]Multi-Field'!$E$106=[1]Lists!BF309,'[1]Multi-Field'!$F$106="undrained"),BH309,""))</f>
        <v/>
      </c>
      <c r="FK309" s="409" t="str">
        <f>IF(AND('[1]Multi-Field'!$E$107=[1]Lists!BF309,'[1]Multi-Field'!$F$107="Drained"),BI309,IF(AND('[1]Multi-Field'!$E$107=[1]Lists!BF309,'[1]Multi-Field'!$F$107="undrained"),BH309,""))</f>
        <v/>
      </c>
      <c r="FL309" s="409" t="str">
        <f>IF(AND('[1]Multi-Field'!$E$108=[1]Lists!BF309,'[1]Multi-Field'!$F$108="Drained"),BI309,IF(AND('[1]Multi-Field'!$E$108=[1]Lists!BF309,'[1]Multi-Field'!$F$108="undrained"),BH309,""))</f>
        <v/>
      </c>
      <c r="FM309" s="409" t="str">
        <f>IF(AND('[1]Multi-Field'!$E$109=[1]Lists!BF309,'[1]Multi-Field'!$F$109="Drained"),BI309,IF(AND('[1]Multi-Field'!$E$109=[1]Lists!BF309,'[1]Multi-Field'!$F$109="undrained"),BH309,""))</f>
        <v/>
      </c>
      <c r="FN309" s="409" t="str">
        <f>IF(AND('[1]Multi-Field'!$E$110=[1]Lists!BF309,'[1]Multi-Field'!$F$110="Drained"),BI309,IF(AND('[1]Multi-Field'!$E$110=[1]Lists!BF309,'[1]Multi-Field'!$F$110="undrained"),BH309,""))</f>
        <v/>
      </c>
      <c r="FO309" s="409" t="str">
        <f>IF(AND('[1]Multi-Field'!$E$111=[1]Lists!BF309,'[1]Multi-Field'!$F$111="Drained"),BI309,IF(AND('[1]Multi-Field'!$E$111=[1]Lists!BF309,'[1]Multi-Field'!$F$111="undrained"),BH309,""))</f>
        <v/>
      </c>
      <c r="FP309" s="409" t="str">
        <f>IF(AND('[1]Multi-Field'!$E$112=[1]Lists!BF309,'[1]Multi-Field'!$F$112="Drained"),BI309,IF(AND('[1]Multi-Field'!$E$112=[1]Lists!BF309,'[1]Multi-Field'!$F$112="undrained"),BH309,""))</f>
        <v/>
      </c>
      <c r="FQ309" s="409" t="str">
        <f>IF(AND('[1]Multi-Field'!$E$113=[1]Lists!BF309,'[1]Multi-Field'!$F$113="Drained"),BI309,IF(AND('[1]Multi-Field'!$E$113=[1]Lists!BF309,'[1]Multi-Field'!$F$113="undrained"),BH309,""))</f>
        <v/>
      </c>
      <c r="FR309" s="409" t="str">
        <f>IF(AND('[1]Multi-Field'!$E$114=[1]Lists!BF309,'[1]Multi-Field'!$F$114="Drained"),BI309,IF(AND('[1]Multi-Field'!$E$114=[1]Lists!BF309,'[1]Multi-Field'!$F$114="undrained"),BH309,""))</f>
        <v/>
      </c>
      <c r="FS309" s="409" t="str">
        <f>IF(AND('[1]Multi-Field'!$E$115=[1]Lists!BF309,'[1]Multi-Field'!$F$115="Drained"),BI309,IF(AND('[1]Multi-Field'!$E$115=[1]Lists!BF309,'[1]Multi-Field'!$F$115="undrained"),BH309,""))</f>
        <v/>
      </c>
      <c r="FT309" s="409" t="str">
        <f>IF(AND('[1]Multi-Field'!$E$116=[1]Lists!BF309,'[1]Multi-Field'!$F$116="Drained"),BI309,IF(AND('[1]Multi-Field'!$E$116=[1]Lists!BF309,'[1]Multi-Field'!$F$116="undrained"),BH309,""))</f>
        <v/>
      </c>
      <c r="FU309" s="409" t="str">
        <f>IF(AND('[1]Multi-Field'!$E$117=[1]Lists!BF309,'[1]Multi-Field'!$F$117="Drained"),BI309,IF(AND('[1]Multi-Field'!$E$117=[1]Lists!BF309,'[1]Multi-Field'!$F$117="undrained"),BH309,""))</f>
        <v/>
      </c>
      <c r="FV309" s="409" t="str">
        <f>IF(AND('[1]Multi-Field'!$E$118=[1]Lists!BF309,'[1]Multi-Field'!$F$118="Drained"),BI309,IF(AND('[1]Multi-Field'!$E$118=[1]Lists!BF309,'[1]Multi-Field'!$F$118="undrained"),BH309,""))</f>
        <v/>
      </c>
      <c r="FW309" s="409" t="str">
        <f>IF(AND('[1]Multi-Field'!$E$119=[1]Lists!BF309,'[1]Multi-Field'!$F$119="Drained"),BI309,IF(AND('[1]Multi-Field'!$E$119=[1]Lists!BF309,'[1]Multi-Field'!$F$119="undrained"),BH309,""))</f>
        <v/>
      </c>
      <c r="FX309" s="409" t="str">
        <f>IF(AND('[1]Multi-Field'!$E$120=[1]Lists!BF309,'[1]Multi-Field'!$F$120="Drained"),BI309,IF(AND('[1]Multi-Field'!$E$120=[1]Lists!BF309,'[1]Multi-Field'!$F$120="undrained"),BH309,""))</f>
        <v/>
      </c>
    </row>
    <row r="310" spans="1:180" ht="13.5" customHeight="1">
      <c r="A310" s="7" t="s">
        <v>396</v>
      </c>
      <c r="B310" s="7"/>
      <c r="C310" s="7"/>
      <c r="D310" s="8">
        <v>70</v>
      </c>
      <c r="E310" s="8">
        <f t="shared" si="46"/>
        <v>70</v>
      </c>
      <c r="F310" s="8">
        <f t="shared" si="47"/>
        <v>70</v>
      </c>
      <c r="G310" s="8">
        <v>70</v>
      </c>
      <c r="H310" s="8">
        <v>70</v>
      </c>
      <c r="I310" s="8">
        <f t="shared" si="50"/>
        <v>70</v>
      </c>
      <c r="J310" s="8">
        <f t="shared" si="51"/>
        <v>70</v>
      </c>
      <c r="K310" s="8">
        <v>70</v>
      </c>
      <c r="L310" s="8">
        <v>115</v>
      </c>
      <c r="M310" s="8">
        <f t="shared" si="48"/>
        <v>115</v>
      </c>
      <c r="N310" s="8">
        <f t="shared" si="49"/>
        <v>115</v>
      </c>
      <c r="O310" s="8">
        <v>115</v>
      </c>
      <c r="P310" s="391">
        <v>285</v>
      </c>
      <c r="Q310" s="394"/>
      <c r="R310" s="395" t="b">
        <f>IF(OR('Multi-Field'!AA287=Lists!$AC$42,'Multi-Field'!AA287=Lists!$AC$43),IF('Multi-Field'!Z287="x",(IF('Multi-Field'!AC287=Lists!$Q$11,Lists!$R$11,IF('Multi-Field'!AC287=Lists!$Q$12,Lists!$R$12,IF('Multi-Field'!AC287=Lists!$Q$13,Lists!$R$13,IF('Multi-Field'!AC287=Lists!$Q$14,Lists!$R$14))))),IF('Multi-Field'!X287="x",(IF('Multi-Field'!AC287=Lists!$Q$11,Lists!$S$11,IF('Multi-Field'!AC287=Lists!$Q$12,Lists!$S$12,IF('Multi-Field'!AC287=Lists!$Q$13,Lists!$S$13,IF('Multi-Field'!AC287=Lists!$Q$14,Lists!$S$14))))),IF('Multi-Field'!V287="x",(IF('Multi-Field'!AC287=Lists!$Q$11,Lists!$T$11,IF('Multi-Field'!AC287=Lists!$Q$12,Lists!$T$12,IF('Multi-Field'!AC287=Lists!$Q$13,Lists!$T$13,IF('Multi-Field'!AC287=Lists!$Q$14,Lists!$T$14))))),0))))</f>
        <v>0</v>
      </c>
      <c r="S310" s="395" t="str">
        <f t="shared" si="52"/>
        <v/>
      </c>
      <c r="T310" s="395"/>
      <c r="U310" s="396"/>
      <c r="AI310" s="384">
        <f>'[1]Multi-Field'!B306</f>
        <v>0</v>
      </c>
      <c r="AJ310" s="387" t="str">
        <f>IF(OR('[1]Multi-Field'!Q150=[1]Lists!$AC$42,'[1]Multi-Field'!Q150=[1]Lists!$AC$43),"x","")</f>
        <v/>
      </c>
      <c r="AK310" s="387" t="str">
        <f>IF(OR('[1]Multi-Field'!Q150=[1]Lists!$AC$6,'[1]Multi-Field'!Q150=$AC$2,'[1]Multi-Field'!Q150=$AC$4),"x","")</f>
        <v/>
      </c>
      <c r="AL310" s="387" t="str">
        <f>IF(OR('[1]Multi-Field'!Q150=[1]Lists!$AC$7,'[1]Multi-Field'!Q150=$AC$3,'[1]Multi-Field'!Q150=$AC$5),"x","")</f>
        <v/>
      </c>
      <c r="AM310" s="387" t="str">
        <f>IF(OR('[1]Multi-Field'!Q150=$AC$23,'[1]Multi-Field'!Q150=$AC$13,'[1]Multi-Field'!Q150=$AC$9,'[1]Multi-Field'!Q150=$AC$19,'[1]Multi-Field'!Q150=$AC$47),"x","")</f>
        <v/>
      </c>
      <c r="AN310" s="387" t="str">
        <f>IF(OR('[1]Multi-Field'!Q150=$AC$24,'[1]Multi-Field'!Q150=$AC$14,'[1]Multi-Field'!Q150=$AC$10,'[1]Multi-Field'!Q150=$AC$22,'[1]Multi-Field'!Q150=$AC$48),"x","")</f>
        <v/>
      </c>
      <c r="AO310" s="387" t="str">
        <f>IF(OR('[1]Multi-Field'!Q150=$AC$21,'[1]Multi-Field'!Q150=$AC$28,'[1]Multi-Field'!Q150=$AC$62,'[1]Multi-Field'!Q150=$AC$102,'[1]Multi-Field'!Q150=$AC$98),"x","")</f>
        <v/>
      </c>
      <c r="AP310" s="387" t="str">
        <f>IF(OR('[1]Multi-Field'!Q150=$AC$25,'[1]Multi-Field'!Q150=$AC$63,'[1]Multi-Field'!Q150=$AC$85,'[1]Multi-Field'!Q150=$AC$87,'[1]Multi-Field'!Q150=$AC$92,'[1]Multi-Field'!Q150=$AC$93),"x","")</f>
        <v/>
      </c>
      <c r="AQ310" s="387" t="str">
        <f>IF(OR('[1]Multi-Field'!Q150=$AC$20,'[1]Multi-Field'!Q150=$AC$27,'[1]Multi-Field'!Q150=$AC$58,'[1]Multi-Field'!Q150=$AC$86,'[1]Multi-Field'!Q150=$AC$103,'[1]Multi-Field'!Q150=$AC$94),"x","")</f>
        <v/>
      </c>
      <c r="AR310" s="387" t="str">
        <f>IF(OR('[1]Multi-Field'!Q150=$AC$35,'[1]Multi-Field'!Q150=$AC$40,'[1]Multi-Field'!Q150=$AC$45,),"x","")</f>
        <v/>
      </c>
      <c r="AS310" s="387" t="str">
        <f>IF(OR('[1]Multi-Field'!Q150=$AC$36,'[1]Multi-Field'!Q150=$AC$41,'[1]Multi-Field'!Q150=$AC$46,),"x","")</f>
        <v/>
      </c>
      <c r="AT310" s="387" t="str">
        <f>IF(OR('[1]Multi-Field'!Q150=$AC$52,'[1]Multi-Field'!Q150=$AC$53,'[1]Multi-Field'!Q150=$AC$54,'[1]Multi-Field'!Q150=$AC$55,'[1]Multi-Field'!Q150=$AC$68,'[1]Multi-Field'!Q150=$AC$69,'[1]Multi-Field'!Q150=$AC$74,'[1]Multi-Field'!Q150=$AC$71,'[1]Multi-Field'!Q150=$AC$70),"x","")</f>
        <v>x</v>
      </c>
      <c r="AU310" s="387" t="str">
        <f>IF('[1]Multi-Field'!Q150=$AC$72,"x","")</f>
        <v/>
      </c>
      <c r="AV310" s="387" t="str">
        <f>IF('[1]Multi-Field'!Q150=$AC$73,"x","")</f>
        <v/>
      </c>
      <c r="AW310" s="387" t="str">
        <f>IF('[1]Multi-Field'!Q150=$AC$83,"x","")</f>
        <v/>
      </c>
      <c r="AX310" s="387" t="str">
        <f>IF('[1]Multi-Field'!Q150=$AC$84,"x","")</f>
        <v/>
      </c>
      <c r="AY310" s="387" t="str">
        <f>IF('[1]Multi-Field'!Q150=$AC$97,"x","")</f>
        <v/>
      </c>
      <c r="AZ310" s="387" t="str">
        <f>IF('[1]Multi-Field'!Q150=$AC$99,"x","")</f>
        <v/>
      </c>
      <c r="BA310" s="387" t="str">
        <f>IF('[1]Multi-Field'!Q150=$AC$104,"x","")</f>
        <v/>
      </c>
      <c r="BB310" s="387" t="str">
        <f>IF('[1]Multi-Field'!Q150=$AC$105,"x","")</f>
        <v/>
      </c>
      <c r="BC310" s="388"/>
      <c r="BF310" s="411" t="s">
        <v>1475</v>
      </c>
      <c r="BG310" s="412">
        <v>4</v>
      </c>
      <c r="BH310" s="412">
        <v>4.5</v>
      </c>
      <c r="BI310" s="412">
        <v>5</v>
      </c>
      <c r="BJ310" s="409" t="e">
        <f>IF(AND('[1]Single Field'!#REF!=[1]Lists!BF310,'[1]Single Field'!#REF!="Drained"),"x",IF(AND('[1]Single Field'!#REF!=[1]Lists!BF310,'[1]Single Field'!#REF!="Undrained"),O,""))</f>
        <v>#REF!</v>
      </c>
      <c r="BK310" s="409" t="str">
        <f>IF(AND('[1]Multi-Field'!$E$3=[1]Lists!BF310,'[1]Multi-Field'!$F$3="Drained"),BI310,IF(AND('[1]Multi-Field'!$E$3=BF310,'[1]Multi-Field'!$F$3="undrained"),BH310,""))</f>
        <v/>
      </c>
      <c r="BL310" s="409" t="str">
        <f>IF(AND('[1]Multi-Field'!$E$4=BF310,'[1]Multi-Field'!$F$4="Drained"),BI310,IF(AND('[1]Multi-Field'!$E$4=BF310,'[1]Multi-Field'!$F$4="undrained"),BH310,""))</f>
        <v/>
      </c>
      <c r="BM310" s="409" t="str">
        <f>IF(AND('[1]Multi-Field'!$E$5=BF310,'[1]Multi-Field'!$F$5="Drained"),BI310,IF(AND('[1]Multi-Field'!$E$5=BF310,'[1]Multi-Field'!$F$5="undrained"),BH310,""))</f>
        <v/>
      </c>
      <c r="BN310" s="409" t="str">
        <f>IF(AND('[1]Multi-Field'!$E$6=BF310,'[1]Multi-Field'!$F$6="Drained"),BI310,IF(AND('[1]Multi-Field'!$E$6=BF310,'[1]Multi-Field'!$F$6="undrained"),BH310,""))</f>
        <v/>
      </c>
      <c r="BO310" s="409" t="str">
        <f>IF(AND('[1]Multi-Field'!$E$7=BF310,'[1]Multi-Field'!$F$7="Drained"),BI310,IF(AND('[1]Multi-Field'!$E$7=BF310,'[1]Multi-Field'!$F$7="undrained"),BH310,""))</f>
        <v/>
      </c>
      <c r="BP310" s="409" t="str">
        <f>IF(AND('[1]Multi-Field'!$E$8=BF310,'[1]Multi-Field'!$F$8="Drained"),BI310,IF(AND('[1]Multi-Field'!$E$8=BF310,'[1]Multi-Field'!$F$8="undrained"),BH310,""))</f>
        <v/>
      </c>
      <c r="BQ310" s="409" t="str">
        <f>IF(AND('[1]Multi-Field'!$E$9=BF310,'[1]Multi-Field'!$F$9="Drained"),BI310,IF(AND('[1]Multi-Field'!$E$9=BF310,'[1]Multi-Field'!$F$9="undrained"),BH310,""))</f>
        <v/>
      </c>
      <c r="BR310" s="409" t="str">
        <f>IF(AND('[1]Multi-Field'!$E$10=BF310,'[1]Multi-Field'!$F$10="Drained"),BI310,IF(AND('[1]Multi-Field'!$E$10=BF310,'[1]Multi-Field'!$F$10="undrained"),BH310,""))</f>
        <v/>
      </c>
      <c r="BS310" s="409" t="str">
        <f>IF(AND('[1]Multi-Field'!$E$11=BF310,'[1]Multi-Field'!$F$11="Drained"),BI310,IF(AND('[1]Multi-Field'!$E$11=BF310,'[1]Multi-Field'!$F$11="undrained"),BH310,""))</f>
        <v/>
      </c>
      <c r="BT310" s="409" t="str">
        <f>IF(AND('[1]Multi-Field'!$E$12=BF310,'[1]Multi-Field'!$F$12="Drained"),BI310,IF(AND('[1]Multi-Field'!$E$12=BF310,'[1]Multi-Field'!$F$12="undrained"),BH310,""))</f>
        <v/>
      </c>
      <c r="BU310" s="409" t="str">
        <f>IF(AND('[1]Multi-Field'!$E$13=BF310,'[1]Multi-Field'!$F$13="Drained"),BI310,IF(AND('[1]Multi-Field'!$E$3=BF310,'[1]Multi-Field'!$F$13="undrained"),BH310,""))</f>
        <v/>
      </c>
      <c r="BV310" s="409" t="str">
        <f>IF(AND('[1]Multi-Field'!$E$14=BF310,'[1]Multi-Field'!$F$14="Drained"),BI310,IF(AND('[1]Multi-Field'!$E$14=BF310,'[1]Multi-Field'!$F$14="undrained"),BH310,""))</f>
        <v/>
      </c>
      <c r="BW310" s="409" t="str">
        <f>IF(AND('[1]Multi-Field'!$E$15=BF310,'[1]Multi-Field'!$F$15="Drained"),BI310,IF(AND('[1]Multi-Field'!$E$15=BF310,'[1]Multi-Field'!$F$15="undrained"),BH310,""))</f>
        <v/>
      </c>
      <c r="BX310" s="409" t="str">
        <f>IF(AND('[1]Multi-Field'!$E$16=[1]Lists!BF310,'[1]Multi-Field'!$F$16="Drained"),BI310,IF(AND('[1]Multi-Field'!$E$16=[1]Lists!BF310,'[1]Multi-Field'!$F$16="undrained"),BH310,""))</f>
        <v/>
      </c>
      <c r="BY310" s="409" t="str">
        <f>IF(AND('[1]Multi-Field'!$E$17=[1]Lists!BF310,'[1]Multi-Field'!$F$17="Drained"),BI310,IF(AND('[1]Multi-Field'!$E$17=[1]Lists!BF310,'[1]Multi-Field'!$F$17="undrained"),BH310,""))</f>
        <v/>
      </c>
      <c r="BZ310" s="409" t="str">
        <f>IF(AND('[1]Multi-Field'!$E$18=[1]Lists!BF310,'[1]Multi-Field'!$F$18="Drained"),BI310,IF(AND('[1]Multi-Field'!$E$18=[1]Lists!BF310,'[1]Multi-Field'!$F$18="undrained"),BH310,""))</f>
        <v/>
      </c>
      <c r="CA310" s="409" t="str">
        <f>IF(AND('[1]Multi-Field'!$E$19=[1]Lists!BF310,'[1]Multi-Field'!$F$19="Drained"),BI310,IF(AND('[1]Multi-Field'!$E$19=[1]Lists!BF310,'[1]Multi-Field'!$F$19="undrained"),BH310,""))</f>
        <v/>
      </c>
      <c r="CB310" s="409" t="str">
        <f>IF(AND('[1]Multi-Field'!$E$20=[1]Lists!BF310,'[1]Multi-Field'!$F$20="Drained"),BI310,IF(AND('[1]Multi-Field'!$E$20=[1]Lists!BF310,'[1]Multi-Field'!$F$20="undrained"),BH310,""))</f>
        <v/>
      </c>
      <c r="CC310" s="409" t="str">
        <f>IF(AND('[1]Multi-Field'!$E$21=[1]Lists!BF310,'[1]Multi-Field'!$F$21="Drained"),BI310,IF(AND('[1]Multi-Field'!$E$21=[1]Lists!BF310,'[1]Multi-Field'!$F$21="undrained"),BH310,""))</f>
        <v/>
      </c>
      <c r="CD310" s="409" t="str">
        <f>IF(AND('[1]Multi-Field'!$E$22=[1]Lists!BF310,'[1]Multi-Field'!$F$22="Drained"),BI310,IF(AND('[1]Multi-Field'!$E$22=[1]Lists!BF310,'[1]Multi-Field'!$F$22="undrained"),BH310,""))</f>
        <v/>
      </c>
      <c r="CE310" s="409" t="str">
        <f>IF(AND('[1]Multi-Field'!$E$23=[1]Lists!BF310,'[1]Multi-Field'!$F$23="Drained"),BI310,IF(AND('[1]Multi-Field'!$E$23=[1]Lists!BF310,'[1]Multi-Field'!$F$23="undrained"),BH310,""))</f>
        <v/>
      </c>
      <c r="CF310" s="409" t="str">
        <f>IF(AND('[1]Multi-Field'!$E$24=[1]Lists!BF310,'[1]Multi-Field'!$F$24="Drained"),BI310,IF(AND('[1]Multi-Field'!$E$24=[1]Lists!BF310,'[1]Multi-Field'!$F$24="undrained"),BH310,""))</f>
        <v/>
      </c>
      <c r="CG310" s="409" t="str">
        <f>IF(AND('[1]Multi-Field'!$E$25=[1]Lists!BF310,'[1]Multi-Field'!$F$25="Drained"),BI310,IF(AND('[1]Multi-Field'!$E$25=[1]Lists!BF310,'[1]Multi-Field'!$F$25="undrained"),BH310,""))</f>
        <v/>
      </c>
      <c r="CH310" s="409" t="str">
        <f>IF(AND('[1]Multi-Field'!$E$26=[1]Lists!BF310,'[1]Multi-Field'!$F$26="Drained"),BI310,IF(AND('[1]Multi-Field'!$E$26=[1]Lists!BF310,'[1]Multi-Field'!$F$26="undrained"),BH310,""))</f>
        <v/>
      </c>
      <c r="CI310" s="409" t="str">
        <f>IF(AND('[1]Multi-Field'!$E$27=[1]Lists!BF310,'[1]Multi-Field'!$F$27="Drained"),BI310,IF(AND('[1]Multi-Field'!$E$27=[1]Lists!BF310,'[1]Multi-Field'!$F$27="undrained"),BH310,""))</f>
        <v/>
      </c>
      <c r="CJ310" s="409" t="str">
        <f>IF(AND('[1]Multi-Field'!$E$28=[1]Lists!BF310,'[1]Multi-Field'!$F$28="Drained"),BI310,IF(AND('[1]Multi-Field'!$E$28=[1]Lists!BF310,'[1]Multi-Field'!$F$28="undrained"),BH310,""))</f>
        <v/>
      </c>
      <c r="CK310" s="409" t="str">
        <f>IF(AND('[1]Multi-Field'!$E$29=[1]Lists!BF310,'[1]Multi-Field'!$F$29="Drained"),BI310,IF(AND('[1]Multi-Field'!$E$29=[1]Lists!BF310,'[1]Multi-Field'!$F$29="undrained"),BH310,""))</f>
        <v/>
      </c>
      <c r="CL310" s="409" t="str">
        <f>IF(AND('[1]Multi-Field'!$E$30=[1]Lists!BF310,'[1]Multi-Field'!$F$30="Drained"),BI310,IF(AND('[1]Multi-Field'!$E$30=[1]Lists!BF310,'[1]Multi-Field'!$F$30="undrained"),BH310,""))</f>
        <v/>
      </c>
      <c r="CM310" s="409" t="str">
        <f>IF(AND('[1]Multi-Field'!$E$31=[1]Lists!BF310,'[1]Multi-Field'!$F$31="Drained"),BI310,IF(AND('[1]Multi-Field'!$E$31=[1]Lists!BF310,'[1]Multi-Field'!$F$31="undrained"),BH310,""))</f>
        <v/>
      </c>
      <c r="CN310" s="409" t="str">
        <f>IF(AND('[1]Multi-Field'!$E$32=[1]Lists!BF310,'[1]Multi-Field'!$F$32="Drained"),BI310,IF(AND('[1]Multi-Field'!$E$32=[1]Lists!BF310,'[1]Multi-Field'!$F$32="undrained"),BH310,""))</f>
        <v/>
      </c>
      <c r="CO310" s="409" t="str">
        <f>IF(AND('[1]Multi-Field'!$E$33=[1]Lists!BF310,'[1]Multi-Field'!$F$33="Drained"),BI310,IF(AND('[1]Multi-Field'!$E$33=[1]Lists!BF310,'[1]Multi-Field'!$F$33="undrained"),BH310,""))</f>
        <v/>
      </c>
      <c r="CP310" s="409" t="str">
        <f>IF(AND('[1]Multi-Field'!$E$34=[1]Lists!BF310,'[1]Multi-Field'!$F$34="Drained"),BI310,IF(AND('[1]Multi-Field'!$E$34=[1]Lists!BF310,'[1]Multi-Field'!$F$34="undrained"),BH310,""))</f>
        <v/>
      </c>
      <c r="CQ310" s="409" t="str">
        <f>IF(AND('[1]Multi-Field'!$E$35=[1]Lists!BF310,'[1]Multi-Field'!$F$35="Drained"),BI310,IF(AND('[1]Multi-Field'!$E$35=[1]Lists!BF310,'[1]Multi-Field'!$F$35="undrained"),BH310,""))</f>
        <v/>
      </c>
      <c r="CR310" s="409" t="str">
        <f>IF(AND('[1]Multi-Field'!$E$36=[1]Lists!BF310,'[1]Multi-Field'!$F$36="Drained"),BI310,IF(AND('[1]Multi-Field'!$E$36=[1]Lists!BF310,'[1]Multi-Field'!$F$36="undrained"),BH310,""))</f>
        <v/>
      </c>
      <c r="CS310" s="409" t="str">
        <f>IF(AND('[1]Multi-Field'!$E$37=[1]Lists!BF310,'[1]Multi-Field'!$F$37="Drained"),BI310,IF(AND('[1]Multi-Field'!$E$37=[1]Lists!BF310,'[1]Multi-Field'!$F$37="undrained"),BH310,""))</f>
        <v/>
      </c>
      <c r="CT310" s="409" t="str">
        <f>IF(AND('[1]Multi-Field'!$E$38=[1]Lists!BF310,'[1]Multi-Field'!$F$38="Drained"),BI310,IF(AND('[1]Multi-Field'!$E$38=[1]Lists!BF310,'[1]Multi-Field'!$F$38="undrained"),BH310,""))</f>
        <v/>
      </c>
      <c r="CU310" s="409" t="str">
        <f>IF(AND('[1]Multi-Field'!$E$39=[1]Lists!BF310,'[1]Multi-Field'!$F$39="Drained"),BI310,IF(AND('[1]Multi-Field'!$E$39=[1]Lists!BF310,'[1]Multi-Field'!$F$39="undrained"),BH310,""))</f>
        <v/>
      </c>
      <c r="CV310" s="409" t="str">
        <f>IF(AND('[1]Multi-Field'!$E$40=[1]Lists!BF310,'[1]Multi-Field'!$F$40="Drained"),BI310,IF(AND('[1]Multi-Field'!$E$40=[1]Lists!BF310,'[1]Multi-Field'!$F$40="undrained"),BH310,""))</f>
        <v/>
      </c>
      <c r="CW310" s="409" t="str">
        <f>IF(AND('[1]Multi-Field'!$E$41=[1]Lists!BF310,'[1]Multi-Field'!$F$40="Drained"),BI310,IF(AND('[1]Multi-Field'!$E$40=[1]Lists!BF310,'[1]Multi-Field'!$F$40="undrained"),BH310,""))</f>
        <v/>
      </c>
      <c r="CX310" s="409" t="str">
        <f>IF(AND('[1]Multi-Field'!$E$42=[1]Lists!BF310,'[1]Multi-Field'!$F$42="Drained"),BI310,IF(AND('[1]Multi-Field'!$E$42=[1]Lists!BF310,'[1]Multi-Field'!$F$42="undrained"),BH310,""))</f>
        <v/>
      </c>
      <c r="CY310" s="409" t="str">
        <f>IF(AND('[1]Multi-Field'!$E$43=[1]Lists!BF310,'[1]Multi-Field'!$F$43="Drained"),BI310,IF(AND('[1]Multi-Field'!$E$43=[1]Lists!BF310,'[1]Multi-Field'!$F$43="undrained"),BH310,""))</f>
        <v/>
      </c>
      <c r="CZ310" s="409" t="str">
        <f>IF(AND('[1]Multi-Field'!$E$44=[1]Lists!BF310,'[1]Multi-Field'!$F$44="Drained"),BI310,IF(AND('[1]Multi-Field'!$E$44=[1]Lists!BF310,'[1]Multi-Field'!$F$44="undrained"),BH310,""))</f>
        <v/>
      </c>
      <c r="DA310" s="409" t="str">
        <f>IF(AND('[1]Multi-Field'!$E$45=[1]Lists!BF310,'[1]Multi-Field'!$F$45="Drained"),BI310,IF(AND('[1]Multi-Field'!$E$45=[1]Lists!BF310,'[1]Multi-Field'!$F$45="undrained"),BH310,""))</f>
        <v/>
      </c>
      <c r="DB310" s="409" t="str">
        <f>IF(AND('[1]Multi-Field'!$E$46=[1]Lists!BF310,'[1]Multi-Field'!$F$46="Drained"),BI310,IF(AND('[1]Multi-Field'!$E$46=[1]Lists!BF310,'[1]Multi-Field'!$F$46="undrained"),BH310,""))</f>
        <v/>
      </c>
      <c r="DC310" s="409" t="str">
        <f>IF(AND('[1]Multi-Field'!$E$47=[1]Lists!BF310,'[1]Multi-Field'!$F$47="Drained"),BI310,IF(AND('[1]Multi-Field'!$E$47=[1]Lists!BF310,'[1]Multi-Field'!$F$47="undrained"),BH310,""))</f>
        <v/>
      </c>
      <c r="DD310" s="409" t="str">
        <f>IF(AND('[1]Multi-Field'!$E$48=[1]Lists!BF310,'[1]Multi-Field'!$F$48="Drained"),BI310,IF(AND('[1]Multi-Field'!$E$48=[1]Lists!BF310,'[1]Multi-Field'!$F$48="undrained"),BH310,""))</f>
        <v/>
      </c>
      <c r="DE310" s="409" t="str">
        <f>IF(AND('[1]Multi-Field'!$E$49=[1]Lists!BF310,'[1]Multi-Field'!$F$49="Drained"),BI310,IF(AND('[1]Multi-Field'!$E$49=[1]Lists!BF310,'[1]Multi-Field'!$F$9="undrained"),BH310,""))</f>
        <v/>
      </c>
      <c r="DF310" s="409" t="str">
        <f>IF(AND('[1]Multi-Field'!$E$50=[1]Lists!BF310,'[1]Multi-Field'!$F$50="Drained"),BI310,IF(AND('[1]Multi-Field'!$E$50=[1]Lists!BF310,'[1]Multi-Field'!$F$50="undrained"),BH310,""))</f>
        <v/>
      </c>
      <c r="DG310" s="409" t="str">
        <f>IF(AND('[1]Multi-Field'!$E$51=[1]Lists!BF310,'[1]Multi-Field'!$F$51="Drained"),BI310,IF(AND('[1]Multi-Field'!$E$51=[1]Lists!BF310,'[1]Multi-Field'!$F$51="undrained"),BH310,""))</f>
        <v/>
      </c>
      <c r="DH310" s="409" t="str">
        <f>IF(AND('[1]Multi-Field'!$E$52=[1]Lists!BF310,'[1]Multi-Field'!$F$52="Drained"),BI310,IF(AND('[1]Multi-Field'!$E$52=[1]Lists!BF310,'[1]Multi-Field'!$F$52="undrained"),BH310,""))</f>
        <v/>
      </c>
      <c r="DI310" s="409" t="str">
        <f>IF(AND('[1]Multi-Field'!$E$53=[1]Lists!BF310,'[1]Multi-Field'!$F$53="Drained"),BI310,IF(AND('[1]Multi-Field'!$E$53=[1]Lists!BF310,'[1]Multi-Field'!$F$53="undrained"),BH310,""))</f>
        <v/>
      </c>
      <c r="DJ310" s="409" t="str">
        <f>IF(AND('[1]Multi-Field'!$E$54=[1]Lists!BF310,'[1]Multi-Field'!$F$54="Drained"),BI310,IF(AND('[1]Multi-Field'!$E$54=[1]Lists!BF310,'[1]Multi-Field'!$F$54="undrained"),BH310,""))</f>
        <v/>
      </c>
      <c r="DK310" s="409" t="str">
        <f>IF(AND('[1]Multi-Field'!$E$55=[1]Lists!BF310,'[1]Multi-Field'!$F$55="Drained"),BI310,IF(AND('[1]Multi-Field'!$E$55=[1]Lists!BF310,'[1]Multi-Field'!$F$55="undrained"),BH310,""))</f>
        <v/>
      </c>
      <c r="DL310" s="409" t="str">
        <f>IF(AND('[1]Multi-Field'!$E$56=[1]Lists!BF310,'[1]Multi-Field'!$F$56="Drained"),BI310,IF(AND('[1]Multi-Field'!$E$56=[1]Lists!BF310,'[1]Multi-Field'!$F$56="undrained"),BH310,""))</f>
        <v/>
      </c>
      <c r="DM310" s="409" t="str">
        <f>IF(AND('[1]Multi-Field'!$E$57=[1]Lists!BF310,'[1]Multi-Field'!$F$57="Drained"),BI310,IF(AND('[1]Multi-Field'!$E$57=[1]Lists!BF310,'[1]Multi-Field'!$F$57="undrained"),BH310,""))</f>
        <v/>
      </c>
      <c r="DN310" s="409" t="str">
        <f>IF(AND('[1]Multi-Field'!$E$58=[1]Lists!BF310,'[1]Multi-Field'!$F$58="Drained"),BI310,IF(AND('[1]Multi-Field'!$E$58=[1]Lists!BF310,'[1]Multi-Field'!$F$58="undrained"),BH310,""))</f>
        <v/>
      </c>
      <c r="DO310" s="409" t="str">
        <f>IF(AND('[1]Multi-Field'!$E$59=[1]Lists!BF310,'[1]Multi-Field'!$F$59="Drained"),BI310,IF(AND('[1]Multi-Field'!$E$59=[1]Lists!BF310,'[1]Multi-Field'!$F$59="undrained"),BH310,""))</f>
        <v/>
      </c>
      <c r="DP310" s="409" t="str">
        <f>IF(AND('[1]Multi-Field'!$E$60=[1]Lists!BF310,'[1]Multi-Field'!$F$60="Drained"),BI310,IF(AND('[1]Multi-Field'!$E$60=[1]Lists!BF310,'[1]Multi-Field'!$F$60="undrained"),BH310,""))</f>
        <v/>
      </c>
      <c r="DQ310" s="409" t="str">
        <f>IF(AND('[1]Multi-Field'!$E$61=[1]Lists!BF310,'[1]Multi-Field'!$F$61="Drained"),BI310,IF(AND('[1]Multi-Field'!$E$61=[1]Lists!BF310,'[1]Multi-Field'!$F$61="undrained"),BH310,""))</f>
        <v/>
      </c>
      <c r="DR310" s="409" t="str">
        <f>IF(AND('[1]Multi-Field'!$E$62=[1]Lists!BF310,'[1]Multi-Field'!$F$62="Drained"),BI310,IF(AND('[1]Multi-Field'!$E$62=[1]Lists!BF310,'[1]Multi-Field'!$F$62="undrained"),BH310,""))</f>
        <v/>
      </c>
      <c r="DS310" s="409" t="str">
        <f>IF(AND('[1]Multi-Field'!$E$63=[1]Lists!BF310,'[1]Multi-Field'!$F$63="Drained"),BI310,IF(AND('[1]Multi-Field'!$E$63=[1]Lists!BF310,'[1]Multi-Field'!$F$63="undrained"),BH310,""))</f>
        <v/>
      </c>
      <c r="DT310" s="409" t="str">
        <f>IF(AND('[1]Multi-Field'!$E$64=[1]Lists!BF310,'[1]Multi-Field'!$F$64="Drained"),BI310,IF(AND('[1]Multi-Field'!$E$64=[1]Lists!BF310,'[1]Multi-Field'!$F$64="undrained"),BH310,""))</f>
        <v/>
      </c>
      <c r="DU310" s="409" t="str">
        <f>IF(AND('[1]Multi-Field'!$E$65=[1]Lists!BF310,'[1]Multi-Field'!$F$65="Drained"),BI310,IF(AND('[1]Multi-Field'!$E$65=[1]Lists!BF310,'[1]Multi-Field'!$F$65="undrained"),BH310,""))</f>
        <v/>
      </c>
      <c r="DV310" s="409" t="str">
        <f>IF(AND('[1]Multi-Field'!$E$66=[1]Lists!BF310,'[1]Multi-Field'!$F$66="Drained"),BI310,IF(AND('[1]Multi-Field'!$E$66=[1]Lists!BF310,'[1]Multi-Field'!$F$66="undrained"),BH310,""))</f>
        <v/>
      </c>
      <c r="DW310" s="409" t="str">
        <f>IF(AND('[1]Multi-Field'!$E$67=[1]Lists!BF310,'[1]Multi-Field'!$F$67="Drained"),BI310,IF(AND('[1]Multi-Field'!$E$67=[1]Lists!BF310,'[1]Multi-Field'!$F$67="undrained"),BH310,""))</f>
        <v/>
      </c>
      <c r="DX310" s="409" t="str">
        <f>IF(AND('[1]Multi-Field'!$E$68=[1]Lists!BF310,'[1]Multi-Field'!$F$68="Drained"),BI310,IF(AND('[1]Multi-Field'!$E$68=[1]Lists!BF310,'[1]Multi-Field'!$F$68="undrained"),BH310,""))</f>
        <v/>
      </c>
      <c r="DY310" s="409" t="str">
        <f>IF(AND('[1]Multi-Field'!$E$69=[1]Lists!BF310,'[1]Multi-Field'!$F$69="Drained"),BI310,IF(AND('[1]Multi-Field'!$E$69=[1]Lists!BF310,'[1]Multi-Field'!$F$69="undrained"),BH310,""))</f>
        <v/>
      </c>
      <c r="DZ310" s="409" t="str">
        <f>IF(AND('[1]Multi-Field'!$E$70=[1]Lists!BF310,'[1]Multi-Field'!$F$70="Drained"),BI310,IF(AND('[1]Multi-Field'!$E$70=[1]Lists!BF310,'[1]Multi-Field'!$F$70="undrained"),BH310,""))</f>
        <v/>
      </c>
      <c r="EA310" s="409" t="str">
        <f>IF(AND('[1]Multi-Field'!$E$71=[1]Lists!BF310,'[1]Multi-Field'!$F$71="Drained"),BI310,IF(AND('[1]Multi-Field'!$E$71=[1]Lists!BF310,'[1]Multi-Field'!$F$71="undrained"),BH310,""))</f>
        <v/>
      </c>
      <c r="EB310" s="409" t="str">
        <f>IF(AND('[1]Multi-Field'!$E$72=[1]Lists!BF310,'[1]Multi-Field'!$F$72="Drained"),BI310,IF(AND('[1]Multi-Field'!$E$72=[1]Lists!BF310,'[1]Multi-Field'!$F$72="undrained"),BH310,""))</f>
        <v/>
      </c>
      <c r="EC310" s="409" t="str">
        <f>IF(AND('[1]Multi-Field'!$E$73=[1]Lists!BF310,'[1]Multi-Field'!$F$73="Drained"),BI310,IF(AND('[1]Multi-Field'!$E$73=[1]Lists!BF310,'[1]Multi-Field'!$F$73="undrained"),BH310,""))</f>
        <v/>
      </c>
      <c r="ED310" s="409" t="str">
        <f>IF(AND('[1]Multi-Field'!$E$74=[1]Lists!BF310,'[1]Multi-Field'!$F$74="Drained"),BI310,IF(AND('[1]Multi-Field'!$E$74=[1]Lists!BF310,'[1]Multi-Field'!$F$74="undrained"),BH310,""))</f>
        <v/>
      </c>
      <c r="EE310" s="409" t="str">
        <f>IF(AND('[1]Multi-Field'!$E$75=[1]Lists!BF310,'[1]Multi-Field'!$F$75="Drained"),BI310,IF(AND('[1]Multi-Field'!$E$75=[1]Lists!BF310,'[1]Multi-Field'!$F$75="undrained"),BH310,""))</f>
        <v/>
      </c>
      <c r="EF310" s="409" t="str">
        <f>IF(AND('[1]Multi-Field'!$E$76=[1]Lists!BF310,'[1]Multi-Field'!$F$76="Drained"),BI310,IF(AND('[1]Multi-Field'!$E$76=[1]Lists!BF310,'[1]Multi-Field'!$F$6="undrained"),BH310,""))</f>
        <v/>
      </c>
      <c r="EG310" s="409" t="str">
        <f>IF(AND('[1]Multi-Field'!$E$77=[1]Lists!BF310,'[1]Multi-Field'!$F$77="Drained"),BI310,IF(AND('[1]Multi-Field'!$E$77=[1]Lists!BF310,'[1]Multi-Field'!$F$77="undrained"),BH310,""))</f>
        <v/>
      </c>
      <c r="EH310" s="409" t="str">
        <f>IF(AND('[1]Multi-Field'!$E$78=[1]Lists!BF310,'[1]Multi-Field'!$F$78="Drained"),BI310,IF(AND('[1]Multi-Field'!$E$78=[1]Lists!BF310,'[1]Multi-Field'!$F$78="undrained"),BH310,""))</f>
        <v/>
      </c>
      <c r="EI310" s="409" t="str">
        <f>IF(AND('[1]Multi-Field'!$E$79=[1]Lists!BF310,'[1]Multi-Field'!$F$79="Drained"),BI310,IF(AND('[1]Multi-Field'!$E$79=[1]Lists!BF310,'[1]Multi-Field'!$F$79="undrained"),BH310,""))</f>
        <v/>
      </c>
      <c r="EJ310" s="409" t="str">
        <f>IF(AND('[1]Multi-Field'!$E$80=[1]Lists!BF310,'[1]Multi-Field'!$F$80="Drained"),BI310,IF(AND('[1]Multi-Field'!$E$80=[1]Lists!BF310,'[1]Multi-Field'!$F$80="undrained"),BH310,""))</f>
        <v/>
      </c>
      <c r="EK310" s="409" t="str">
        <f>IF(AND('[1]Multi-Field'!$E$81=[1]Lists!BF310,'[1]Multi-Field'!$F$81="Drained"),BI310,IF(AND('[1]Multi-Field'!$E$81=[1]Lists!BF310,'[1]Multi-Field'!$F$81="undrained"),BH310,""))</f>
        <v/>
      </c>
      <c r="EL310" s="409" t="str">
        <f>IF(AND('[1]Multi-Field'!$E$82=[1]Lists!BF310,'[1]Multi-Field'!$F$82="Drained"),BI310,IF(AND('[1]Multi-Field'!$E$82=[1]Lists!BF310,'[1]Multi-Field'!$F$82="undrained"),BH310,""))</f>
        <v/>
      </c>
      <c r="EM310" s="409" t="str">
        <f>IF(AND('[1]Multi-Field'!$E$83=[1]Lists!BF310,'[1]Multi-Field'!$F$83="Drained"),BI310,IF(AND('[1]Multi-Field'!$E$83=[1]Lists!BF310,'[1]Multi-Field'!$F$83="undrained"),BH310,""))</f>
        <v/>
      </c>
      <c r="EN310" s="409" t="str">
        <f>IF(AND('[1]Multi-Field'!$E$84=[1]Lists!BF310,'[1]Multi-Field'!$F$84="Drained"),BI310,IF(AND('[1]Multi-Field'!$E$84=[1]Lists!BF310,'[1]Multi-Field'!$F$84="undrained"),BH310,""))</f>
        <v/>
      </c>
      <c r="EO310" s="409" t="str">
        <f>IF(AND('[1]Multi-Field'!$E$85=[1]Lists!BF310,'[1]Multi-Field'!$F$85="Drained"),BI310,IF(AND('[1]Multi-Field'!$E$85=[1]Lists!BF310,'[1]Multi-Field'!$F$85="undrained"),BH310,""))</f>
        <v/>
      </c>
      <c r="EP310" s="409" t="str">
        <f>IF(AND('[1]Multi-Field'!$E$86=[1]Lists!BF310,'[1]Multi-Field'!$F$86="Drained"),BI310,IF(AND('[1]Multi-Field'!$E$86=[1]Lists!BF310,'[1]Multi-Field'!$F$86="undrained"),BH310,""))</f>
        <v/>
      </c>
      <c r="EQ310" s="409" t="str">
        <f>IF(AND('[1]Multi-Field'!$E$87=[1]Lists!BF310,'[1]Multi-Field'!$F$87="Drained"),BI310,IF(AND('[1]Multi-Field'!$E$87=[1]Lists!BF310,'[1]Multi-Field'!$F$87="undrained"),BH310,""))</f>
        <v/>
      </c>
      <c r="ER310" s="409" t="str">
        <f>IF(AND('[1]Multi-Field'!$E$88=[1]Lists!BF310,'[1]Multi-Field'!$F$88="Drained"),BI310,IF(AND('[1]Multi-Field'!$E$88=[1]Lists!BF310,'[1]Multi-Field'!$F$88="undrained"),BH310,""))</f>
        <v/>
      </c>
      <c r="ES310" s="409" t="str">
        <f>IF(AND('[1]Multi-Field'!$E$89=[1]Lists!BF310,'[1]Multi-Field'!$F$89="Drained"),BI310,IF(AND('[1]Multi-Field'!$E$89=[1]Lists!BF310,'[1]Multi-Field'!$F$89="undrained"),BH310,""))</f>
        <v/>
      </c>
      <c r="ET310" s="409" t="str">
        <f>IF(AND('[1]Multi-Field'!$E$90=[1]Lists!BF310,'[1]Multi-Field'!$F$90="Drained"),BI310,IF(AND('[1]Multi-Field'!$E$90=[1]Lists!BF310,'[1]Multi-Field'!$F$90="undrained"),BH310,""))</f>
        <v/>
      </c>
      <c r="EU310" s="409" t="str">
        <f>IF(AND('[1]Multi-Field'!$E$91=[1]Lists!BF310,'[1]Multi-Field'!$F$91="Drained"),BI310,IF(AND('[1]Multi-Field'!$E$91=[1]Lists!BF310,'[1]Multi-Field'!$F$91="undrained"),BH310,""))</f>
        <v/>
      </c>
      <c r="EV310" s="409" t="str">
        <f>IF(AND('[1]Multi-Field'!$E$92=[1]Lists!BF310,'[1]Multi-Field'!$F$92="Drained"),BI310,IF(AND('[1]Multi-Field'!$E$92=[1]Lists!BF310,'[1]Multi-Field'!$F$92="undrained"),BH310,""))</f>
        <v/>
      </c>
      <c r="EW310" s="409" t="str">
        <f>IF(AND('[1]Multi-Field'!$E$93=[1]Lists!BF310,'[1]Multi-Field'!$F$93="Drained"),BI310,IF(AND('[1]Multi-Field'!$E$93=[1]Lists!BF310,'[1]Multi-Field'!$F$93="undrained"),BH310,""))</f>
        <v/>
      </c>
      <c r="EX310" s="409" t="str">
        <f>IF(AND('[1]Multi-Field'!$E$94=[1]Lists!BF310,'[1]Multi-Field'!$F$94="Drained"),BI310,IF(AND('[1]Multi-Field'!$E$94=[1]Lists!BF310,'[1]Multi-Field'!$F$94="undrained"),BH310,""))</f>
        <v/>
      </c>
      <c r="EY310" s="409" t="str">
        <f>IF(AND('[1]Multi-Field'!$E$95=[1]Lists!BF310,'[1]Multi-Field'!$F$95="Drained"),BI310,IF(AND('[1]Multi-Field'!$E$95=[1]Lists!BF310,'[1]Multi-Field'!$F$95="undrained"),BH310,""))</f>
        <v/>
      </c>
      <c r="EZ310" s="409" t="str">
        <f>IF(AND('[1]Multi-Field'!$E$96=[1]Lists!BF310,'[1]Multi-Field'!$F$96="Drained"),BI310,IF(AND('[1]Multi-Field'!$E$96=[1]Lists!BF310,'[1]Multi-Field'!$F$96="undrained"),BH310,""))</f>
        <v/>
      </c>
      <c r="FA310" s="409" t="str">
        <f>IF(AND('[1]Multi-Field'!$E$97=[1]Lists!BF310,'[1]Multi-Field'!$F$97="Drained"),BI310,IF(AND('[1]Multi-Field'!$E$97=[1]Lists!BF310,'[1]Multi-Field'!$F$97="undrained"),BH310,""))</f>
        <v/>
      </c>
      <c r="FB310" s="409" t="str">
        <f>IF(AND('[1]Multi-Field'!$E$98=[1]Lists!BF310,'[1]Multi-Field'!$F$98="Drained"),BI310,IF(AND('[1]Multi-Field'!$E$98=[1]Lists!BF310,'[1]Multi-Field'!$F$98="undrained"),BH310,""))</f>
        <v/>
      </c>
      <c r="FC310" s="409" t="str">
        <f>IF(AND('[1]Multi-Field'!$E$99=[1]Lists!BF310,'[1]Multi-Field'!$F$99="Drained"),BI310,IF(AND('[1]Multi-Field'!$E$99=[1]Lists!BF310,'[1]Multi-Field'!$F$99="undrained"),BH310,""))</f>
        <v/>
      </c>
      <c r="FD310" s="409" t="str">
        <f>IF(AND('[1]Multi-Field'!$E$100=[1]Lists!BF310,'[1]Multi-Field'!$F$100="Drained"),BI310,IF(AND('[1]Multi-Field'!$E$100=[1]Lists!BF310,'[1]Multi-Field'!$F$100="undrained"),BH310,""))</f>
        <v/>
      </c>
      <c r="FE310" s="409" t="str">
        <f>IF(AND('[1]Multi-Field'!$E$101=[1]Lists!BF310,'[1]Multi-Field'!$F$101="Drained"),BI310,IF(AND('[1]Multi-Field'!$E$101=[1]Lists!BF310,'[1]Multi-Field'!$F$101="undrained"),BH310,""))</f>
        <v/>
      </c>
      <c r="FF310" s="409" t="str">
        <f>IF(AND('[1]Multi-Field'!$E$102=[1]Lists!BF310,'[1]Multi-Field'!$F$102="Drained"),BI310,IF(AND('[1]Multi-Field'!$E$102=[1]Lists!BF310,'[1]Multi-Field'!$F$102="undrained"),BH310,""))</f>
        <v/>
      </c>
      <c r="FG310" s="409" t="str">
        <f>IF(AND('[1]Multi-Field'!$E$103=[1]Lists!BF310,'[1]Multi-Field'!$F$103="Drained"),BI310,IF(AND('[1]Multi-Field'!$E$103=[1]Lists!BF310,'[1]Multi-Field'!$F$103="undrained"),BH310,""))</f>
        <v/>
      </c>
      <c r="FH310" s="409" t="str">
        <f>IF(AND('[1]Multi-Field'!$E$104=[1]Lists!BF310,'[1]Multi-Field'!$F$104="Drained"),BI310,IF(AND('[1]Multi-Field'!$E$104=[1]Lists!BF310,'[1]Multi-Field'!$F$104="undrained"),BH310,""))</f>
        <v/>
      </c>
      <c r="FI310" s="409" t="str">
        <f>IF(AND('[1]Multi-Field'!$E$105=[1]Lists!BF310,'[1]Multi-Field'!$F$105="Drained"),BI310,IF(AND('[1]Multi-Field'!$E$105=[1]Lists!BF310,'[1]Multi-Field'!$F$105="undrained"),BH310,""))</f>
        <v/>
      </c>
      <c r="FJ310" s="409" t="str">
        <f>IF(AND('[1]Multi-Field'!$E$106=[1]Lists!BF310,'[1]Multi-Field'!$F$106="Drained"),BI310,IF(AND('[1]Multi-Field'!$E$106=[1]Lists!BF310,'[1]Multi-Field'!$F$106="undrained"),BH310,""))</f>
        <v/>
      </c>
      <c r="FK310" s="409" t="str">
        <f>IF(AND('[1]Multi-Field'!$E$107=[1]Lists!BF310,'[1]Multi-Field'!$F$107="Drained"),BI310,IF(AND('[1]Multi-Field'!$E$107=[1]Lists!BF310,'[1]Multi-Field'!$F$107="undrained"),BH310,""))</f>
        <v/>
      </c>
      <c r="FL310" s="409" t="str">
        <f>IF(AND('[1]Multi-Field'!$E$108=[1]Lists!BF310,'[1]Multi-Field'!$F$108="Drained"),BI310,IF(AND('[1]Multi-Field'!$E$108=[1]Lists!BF310,'[1]Multi-Field'!$F$108="undrained"),BH310,""))</f>
        <v/>
      </c>
      <c r="FM310" s="409" t="str">
        <f>IF(AND('[1]Multi-Field'!$E$109=[1]Lists!BF310,'[1]Multi-Field'!$F$109="Drained"),BI310,IF(AND('[1]Multi-Field'!$E$109=[1]Lists!BF310,'[1]Multi-Field'!$F$109="undrained"),BH310,""))</f>
        <v/>
      </c>
      <c r="FN310" s="409" t="str">
        <f>IF(AND('[1]Multi-Field'!$E$110=[1]Lists!BF310,'[1]Multi-Field'!$F$110="Drained"),BI310,IF(AND('[1]Multi-Field'!$E$110=[1]Lists!BF310,'[1]Multi-Field'!$F$110="undrained"),BH310,""))</f>
        <v/>
      </c>
      <c r="FO310" s="409" t="str">
        <f>IF(AND('[1]Multi-Field'!$E$111=[1]Lists!BF310,'[1]Multi-Field'!$F$111="Drained"),BI310,IF(AND('[1]Multi-Field'!$E$111=[1]Lists!BF310,'[1]Multi-Field'!$F$111="undrained"),BH310,""))</f>
        <v/>
      </c>
      <c r="FP310" s="409" t="str">
        <f>IF(AND('[1]Multi-Field'!$E$112=[1]Lists!BF310,'[1]Multi-Field'!$F$112="Drained"),BI310,IF(AND('[1]Multi-Field'!$E$112=[1]Lists!BF310,'[1]Multi-Field'!$F$112="undrained"),BH310,""))</f>
        <v/>
      </c>
      <c r="FQ310" s="409" t="str">
        <f>IF(AND('[1]Multi-Field'!$E$113=[1]Lists!BF310,'[1]Multi-Field'!$F$113="Drained"),BI310,IF(AND('[1]Multi-Field'!$E$113=[1]Lists!BF310,'[1]Multi-Field'!$F$113="undrained"),BH310,""))</f>
        <v/>
      </c>
      <c r="FR310" s="409" t="str">
        <f>IF(AND('[1]Multi-Field'!$E$114=[1]Lists!BF310,'[1]Multi-Field'!$F$114="Drained"),BI310,IF(AND('[1]Multi-Field'!$E$114=[1]Lists!BF310,'[1]Multi-Field'!$F$114="undrained"),BH310,""))</f>
        <v/>
      </c>
      <c r="FS310" s="409" t="str">
        <f>IF(AND('[1]Multi-Field'!$E$115=[1]Lists!BF310,'[1]Multi-Field'!$F$115="Drained"),BI310,IF(AND('[1]Multi-Field'!$E$115=[1]Lists!BF310,'[1]Multi-Field'!$F$115="undrained"),BH310,""))</f>
        <v/>
      </c>
      <c r="FT310" s="409" t="str">
        <f>IF(AND('[1]Multi-Field'!$E$116=[1]Lists!BF310,'[1]Multi-Field'!$F$116="Drained"),BI310,IF(AND('[1]Multi-Field'!$E$116=[1]Lists!BF310,'[1]Multi-Field'!$F$116="undrained"),BH310,""))</f>
        <v/>
      </c>
      <c r="FU310" s="409" t="str">
        <f>IF(AND('[1]Multi-Field'!$E$117=[1]Lists!BF310,'[1]Multi-Field'!$F$117="Drained"),BI310,IF(AND('[1]Multi-Field'!$E$117=[1]Lists!BF310,'[1]Multi-Field'!$F$117="undrained"),BH310,""))</f>
        <v/>
      </c>
      <c r="FV310" s="409" t="str">
        <f>IF(AND('[1]Multi-Field'!$E$118=[1]Lists!BF310,'[1]Multi-Field'!$F$118="Drained"),BI310,IF(AND('[1]Multi-Field'!$E$118=[1]Lists!BF310,'[1]Multi-Field'!$F$118="undrained"),BH310,""))</f>
        <v/>
      </c>
      <c r="FW310" s="409" t="str">
        <f>IF(AND('[1]Multi-Field'!$E$119=[1]Lists!BF310,'[1]Multi-Field'!$F$119="Drained"),BI310,IF(AND('[1]Multi-Field'!$E$119=[1]Lists!BF310,'[1]Multi-Field'!$F$119="undrained"),BH310,""))</f>
        <v/>
      </c>
      <c r="FX310" s="409" t="str">
        <f>IF(AND('[1]Multi-Field'!$E$120=[1]Lists!BF310,'[1]Multi-Field'!$F$120="Drained"),BI310,IF(AND('[1]Multi-Field'!$E$120=[1]Lists!BF310,'[1]Multi-Field'!$F$120="undrained"),BH310,""))</f>
        <v/>
      </c>
    </row>
    <row r="311" spans="1:180" ht="13.5" customHeight="1">
      <c r="A311" s="7" t="s">
        <v>397</v>
      </c>
      <c r="B311" s="7"/>
      <c r="C311" s="7"/>
      <c r="D311" s="8">
        <v>75</v>
      </c>
      <c r="E311" s="8">
        <f t="shared" si="46"/>
        <v>75</v>
      </c>
      <c r="F311" s="8">
        <f t="shared" si="47"/>
        <v>75</v>
      </c>
      <c r="G311" s="8">
        <v>75</v>
      </c>
      <c r="H311" s="8">
        <v>75</v>
      </c>
      <c r="I311" s="8">
        <f t="shared" si="50"/>
        <v>75</v>
      </c>
      <c r="J311" s="8">
        <f t="shared" si="51"/>
        <v>75</v>
      </c>
      <c r="K311" s="8">
        <v>75</v>
      </c>
      <c r="L311" s="8">
        <v>85</v>
      </c>
      <c r="M311" s="8">
        <f t="shared" si="48"/>
        <v>85</v>
      </c>
      <c r="N311" s="8">
        <f t="shared" si="49"/>
        <v>85</v>
      </c>
      <c r="O311" s="8">
        <v>85</v>
      </c>
      <c r="P311" s="391">
        <v>286</v>
      </c>
      <c r="Q311" s="394"/>
      <c r="R311" s="395" t="b">
        <f>IF(OR('Multi-Field'!AA288=Lists!$AC$42,'Multi-Field'!AA288=Lists!$AC$43),IF('Multi-Field'!Z288="x",(IF('Multi-Field'!AC288=Lists!$Q$11,Lists!$R$11,IF('Multi-Field'!AC288=Lists!$Q$12,Lists!$R$12,IF('Multi-Field'!AC288=Lists!$Q$13,Lists!$R$13,IF('Multi-Field'!AC288=Lists!$Q$14,Lists!$R$14))))),IF('Multi-Field'!X288="x",(IF('Multi-Field'!AC288=Lists!$Q$11,Lists!$S$11,IF('Multi-Field'!AC288=Lists!$Q$12,Lists!$S$12,IF('Multi-Field'!AC288=Lists!$Q$13,Lists!$S$13,IF('Multi-Field'!AC288=Lists!$Q$14,Lists!$S$14))))),IF('Multi-Field'!V288="x",(IF('Multi-Field'!AC288=Lists!$Q$11,Lists!$T$11,IF('Multi-Field'!AC288=Lists!$Q$12,Lists!$T$12,IF('Multi-Field'!AC288=Lists!$Q$13,Lists!$T$13,IF('Multi-Field'!AC288=Lists!$Q$14,Lists!$T$14))))),0))))</f>
        <v>0</v>
      </c>
      <c r="S311" s="395" t="str">
        <f t="shared" si="52"/>
        <v/>
      </c>
      <c r="T311" s="395"/>
      <c r="U311" s="396"/>
      <c r="AI311" s="384">
        <f>'[1]Multi-Field'!B307</f>
        <v>0</v>
      </c>
      <c r="AJ311" s="387" t="str">
        <f>IF(OR('[1]Multi-Field'!Q151=[1]Lists!$AC$42,'[1]Multi-Field'!Q151=[1]Lists!$AC$43),"x","")</f>
        <v/>
      </c>
      <c r="AK311" s="387" t="str">
        <f>IF(OR('[1]Multi-Field'!Q151=[1]Lists!$AC$6,'[1]Multi-Field'!Q151=$AC$2,'[1]Multi-Field'!Q151=$AC$4),"x","")</f>
        <v/>
      </c>
      <c r="AL311" s="387" t="str">
        <f>IF(OR('[1]Multi-Field'!Q151=[1]Lists!$AC$7,'[1]Multi-Field'!Q151=$AC$3,'[1]Multi-Field'!Q151=$AC$5),"x","")</f>
        <v/>
      </c>
      <c r="AM311" s="387" t="str">
        <f>IF(OR('[1]Multi-Field'!Q151=$AC$23,'[1]Multi-Field'!Q151=$AC$13,'[1]Multi-Field'!Q151=$AC$9,'[1]Multi-Field'!Q151=$AC$19,'[1]Multi-Field'!Q151=$AC$47),"x","")</f>
        <v/>
      </c>
      <c r="AN311" s="387" t="str">
        <f>IF(OR('[1]Multi-Field'!Q151=$AC$24,'[1]Multi-Field'!Q151=$AC$14,'[1]Multi-Field'!Q151=$AC$10,'[1]Multi-Field'!Q151=$AC$22,'[1]Multi-Field'!Q151=$AC$48),"x","")</f>
        <v/>
      </c>
      <c r="AO311" s="387" t="str">
        <f>IF(OR('[1]Multi-Field'!Q151=$AC$21,'[1]Multi-Field'!Q151=$AC$28,'[1]Multi-Field'!Q151=$AC$62,'[1]Multi-Field'!Q151=$AC$102,'[1]Multi-Field'!Q151=$AC$98),"x","")</f>
        <v/>
      </c>
      <c r="AP311" s="387" t="str">
        <f>IF(OR('[1]Multi-Field'!Q151=$AC$25,'[1]Multi-Field'!Q151=$AC$63,'[1]Multi-Field'!Q151=$AC$85,'[1]Multi-Field'!Q151=$AC$87,'[1]Multi-Field'!Q151=$AC$92,'[1]Multi-Field'!Q151=$AC$93),"x","")</f>
        <v/>
      </c>
      <c r="AQ311" s="387" t="str">
        <f>IF(OR('[1]Multi-Field'!Q151=$AC$20,'[1]Multi-Field'!Q151=$AC$27,'[1]Multi-Field'!Q151=$AC$58,'[1]Multi-Field'!Q151=$AC$86,'[1]Multi-Field'!Q151=$AC$103,'[1]Multi-Field'!Q151=$AC$94),"x","")</f>
        <v/>
      </c>
      <c r="AR311" s="387" t="str">
        <f>IF(OR('[1]Multi-Field'!Q151=$AC$35,'[1]Multi-Field'!Q151=$AC$40,'[1]Multi-Field'!Q151=$AC$45,),"x","")</f>
        <v/>
      </c>
      <c r="AS311" s="387" t="str">
        <f>IF(OR('[1]Multi-Field'!Q151=$AC$36,'[1]Multi-Field'!Q151=$AC$41,'[1]Multi-Field'!Q151=$AC$46,),"x","")</f>
        <v/>
      </c>
      <c r="AT311" s="387" t="str">
        <f>IF(OR('[1]Multi-Field'!Q151=$AC$52,'[1]Multi-Field'!Q151=$AC$53,'[1]Multi-Field'!Q151=$AC$54,'[1]Multi-Field'!Q151=$AC$55,'[1]Multi-Field'!Q151=$AC$68,'[1]Multi-Field'!Q151=$AC$69,'[1]Multi-Field'!Q151=$AC$74,'[1]Multi-Field'!Q151=$AC$71,'[1]Multi-Field'!Q151=$AC$70),"x","")</f>
        <v>x</v>
      </c>
      <c r="AU311" s="387" t="str">
        <f>IF('[1]Multi-Field'!Q151=$AC$72,"x","")</f>
        <v/>
      </c>
      <c r="AV311" s="387" t="str">
        <f>IF('[1]Multi-Field'!Q151=$AC$73,"x","")</f>
        <v/>
      </c>
      <c r="AW311" s="387" t="str">
        <f>IF('[1]Multi-Field'!Q151=$AC$83,"x","")</f>
        <v/>
      </c>
      <c r="AX311" s="387" t="str">
        <f>IF('[1]Multi-Field'!Q151=$AC$84,"x","")</f>
        <v/>
      </c>
      <c r="AY311" s="387" t="str">
        <f>IF('[1]Multi-Field'!Q151=$AC$97,"x","")</f>
        <v/>
      </c>
      <c r="AZ311" s="387" t="str">
        <f>IF('[1]Multi-Field'!Q151=$AC$99,"x","")</f>
        <v/>
      </c>
      <c r="BA311" s="387" t="str">
        <f>IF('[1]Multi-Field'!Q151=$AC$104,"x","")</f>
        <v/>
      </c>
      <c r="BB311" s="387" t="str">
        <f>IF('[1]Multi-Field'!Q151=$AC$105,"x","")</f>
        <v/>
      </c>
      <c r="BC311" s="388"/>
      <c r="BF311" s="411" t="s">
        <v>1476</v>
      </c>
      <c r="BG311" s="412">
        <v>4</v>
      </c>
      <c r="BH311" s="412">
        <v>3.5</v>
      </c>
      <c r="BI311" s="412">
        <v>3.5</v>
      </c>
      <c r="BJ311" s="409" t="e">
        <f>IF(AND('[1]Single Field'!#REF!=[1]Lists!BF311,'[1]Single Field'!#REF!="Drained"),"x",IF(AND('[1]Single Field'!#REF!=[1]Lists!BF311,'[1]Single Field'!#REF!="Undrained"),O,""))</f>
        <v>#REF!</v>
      </c>
      <c r="BK311" s="409" t="str">
        <f>IF(AND('[1]Multi-Field'!$E$3=[1]Lists!BF311,'[1]Multi-Field'!$F$3="Drained"),BI311,IF(AND('[1]Multi-Field'!$E$3=BF311,'[1]Multi-Field'!$F$3="undrained"),BH311,""))</f>
        <v/>
      </c>
      <c r="BL311" s="409" t="str">
        <f>IF(AND('[1]Multi-Field'!$E$4=BF311,'[1]Multi-Field'!$F$4="Drained"),BI311,IF(AND('[1]Multi-Field'!$E$4=BF311,'[1]Multi-Field'!$F$4="undrained"),BH311,""))</f>
        <v/>
      </c>
      <c r="BM311" s="409" t="str">
        <f>IF(AND('[1]Multi-Field'!$E$5=BF311,'[1]Multi-Field'!$F$5="Drained"),BI311,IF(AND('[1]Multi-Field'!$E$5=BF311,'[1]Multi-Field'!$F$5="undrained"),BH311,""))</f>
        <v/>
      </c>
      <c r="BN311" s="409" t="str">
        <f>IF(AND('[1]Multi-Field'!$E$6=BF311,'[1]Multi-Field'!$F$6="Drained"),BI311,IF(AND('[1]Multi-Field'!$E$6=BF311,'[1]Multi-Field'!$F$6="undrained"),BH311,""))</f>
        <v/>
      </c>
      <c r="BO311" s="409" t="str">
        <f>IF(AND('[1]Multi-Field'!$E$7=BF311,'[1]Multi-Field'!$F$7="Drained"),BI311,IF(AND('[1]Multi-Field'!$E$7=BF311,'[1]Multi-Field'!$F$7="undrained"),BH311,""))</f>
        <v/>
      </c>
      <c r="BP311" s="409" t="str">
        <f>IF(AND('[1]Multi-Field'!$E$8=BF311,'[1]Multi-Field'!$F$8="Drained"),BI311,IF(AND('[1]Multi-Field'!$E$8=BF311,'[1]Multi-Field'!$F$8="undrained"),BH311,""))</f>
        <v/>
      </c>
      <c r="BQ311" s="409" t="str">
        <f>IF(AND('[1]Multi-Field'!$E$9=BF311,'[1]Multi-Field'!$F$9="Drained"),BI311,IF(AND('[1]Multi-Field'!$E$9=BF311,'[1]Multi-Field'!$F$9="undrained"),BH311,""))</f>
        <v/>
      </c>
      <c r="BR311" s="409" t="str">
        <f>IF(AND('[1]Multi-Field'!$E$10=BF311,'[1]Multi-Field'!$F$10="Drained"),BI311,IF(AND('[1]Multi-Field'!$E$10=BF311,'[1]Multi-Field'!$F$10="undrained"),BH311,""))</f>
        <v/>
      </c>
      <c r="BS311" s="409" t="str">
        <f>IF(AND('[1]Multi-Field'!$E$11=BF311,'[1]Multi-Field'!$F$11="Drained"),BI311,IF(AND('[1]Multi-Field'!$E$11=BF311,'[1]Multi-Field'!$F$11="undrained"),BH311,""))</f>
        <v/>
      </c>
      <c r="BT311" s="409" t="str">
        <f>IF(AND('[1]Multi-Field'!$E$12=BF311,'[1]Multi-Field'!$F$12="Drained"),BI311,IF(AND('[1]Multi-Field'!$E$12=BF311,'[1]Multi-Field'!$F$12="undrained"),BH311,""))</f>
        <v/>
      </c>
      <c r="BU311" s="409" t="str">
        <f>IF(AND('[1]Multi-Field'!$E$13=BF311,'[1]Multi-Field'!$F$13="Drained"),BI311,IF(AND('[1]Multi-Field'!$E$3=BF311,'[1]Multi-Field'!$F$13="undrained"),BH311,""))</f>
        <v/>
      </c>
      <c r="BV311" s="409" t="str">
        <f>IF(AND('[1]Multi-Field'!$E$14=BF311,'[1]Multi-Field'!$F$14="Drained"),BI311,IF(AND('[1]Multi-Field'!$E$14=BF311,'[1]Multi-Field'!$F$14="undrained"),BH311,""))</f>
        <v/>
      </c>
      <c r="BW311" s="409" t="str">
        <f>IF(AND('[1]Multi-Field'!$E$15=BF311,'[1]Multi-Field'!$F$15="Drained"),BI311,IF(AND('[1]Multi-Field'!$E$15=BF311,'[1]Multi-Field'!$F$15="undrained"),BH311,""))</f>
        <v/>
      </c>
      <c r="BX311" s="409" t="str">
        <f>IF(AND('[1]Multi-Field'!$E$16=[1]Lists!BF311,'[1]Multi-Field'!$F$16="Drained"),BI311,IF(AND('[1]Multi-Field'!$E$16=[1]Lists!BF311,'[1]Multi-Field'!$F$16="undrained"),BH311,""))</f>
        <v/>
      </c>
      <c r="BY311" s="409" t="str">
        <f>IF(AND('[1]Multi-Field'!$E$17=[1]Lists!BF311,'[1]Multi-Field'!$F$17="Drained"),BI311,IF(AND('[1]Multi-Field'!$E$17=[1]Lists!BF311,'[1]Multi-Field'!$F$17="undrained"),BH311,""))</f>
        <v/>
      </c>
      <c r="BZ311" s="409" t="str">
        <f>IF(AND('[1]Multi-Field'!$E$18=[1]Lists!BF311,'[1]Multi-Field'!$F$18="Drained"),BI311,IF(AND('[1]Multi-Field'!$E$18=[1]Lists!BF311,'[1]Multi-Field'!$F$18="undrained"),BH311,""))</f>
        <v/>
      </c>
      <c r="CA311" s="409" t="str">
        <f>IF(AND('[1]Multi-Field'!$E$19=[1]Lists!BF311,'[1]Multi-Field'!$F$19="Drained"),BI311,IF(AND('[1]Multi-Field'!$E$19=[1]Lists!BF311,'[1]Multi-Field'!$F$19="undrained"),BH311,""))</f>
        <v/>
      </c>
      <c r="CB311" s="409" t="str">
        <f>IF(AND('[1]Multi-Field'!$E$20=[1]Lists!BF311,'[1]Multi-Field'!$F$20="Drained"),BI311,IF(AND('[1]Multi-Field'!$E$20=[1]Lists!BF311,'[1]Multi-Field'!$F$20="undrained"),BH311,""))</f>
        <v/>
      </c>
      <c r="CC311" s="409" t="str">
        <f>IF(AND('[1]Multi-Field'!$E$21=[1]Lists!BF311,'[1]Multi-Field'!$F$21="Drained"),BI311,IF(AND('[1]Multi-Field'!$E$21=[1]Lists!BF311,'[1]Multi-Field'!$F$21="undrained"),BH311,""))</f>
        <v/>
      </c>
      <c r="CD311" s="409" t="str">
        <f>IF(AND('[1]Multi-Field'!$E$22=[1]Lists!BF311,'[1]Multi-Field'!$F$22="Drained"),BI311,IF(AND('[1]Multi-Field'!$E$22=[1]Lists!BF311,'[1]Multi-Field'!$F$22="undrained"),BH311,""))</f>
        <v/>
      </c>
      <c r="CE311" s="409" t="str">
        <f>IF(AND('[1]Multi-Field'!$E$23=[1]Lists!BF311,'[1]Multi-Field'!$F$23="Drained"),BI311,IF(AND('[1]Multi-Field'!$E$23=[1]Lists!BF311,'[1]Multi-Field'!$F$23="undrained"),BH311,""))</f>
        <v/>
      </c>
      <c r="CF311" s="409" t="str">
        <f>IF(AND('[1]Multi-Field'!$E$24=[1]Lists!BF311,'[1]Multi-Field'!$F$24="Drained"),BI311,IF(AND('[1]Multi-Field'!$E$24=[1]Lists!BF311,'[1]Multi-Field'!$F$24="undrained"),BH311,""))</f>
        <v/>
      </c>
      <c r="CG311" s="409" t="str">
        <f>IF(AND('[1]Multi-Field'!$E$25=[1]Lists!BF311,'[1]Multi-Field'!$F$25="Drained"),BI311,IF(AND('[1]Multi-Field'!$E$25=[1]Lists!BF311,'[1]Multi-Field'!$F$25="undrained"),BH311,""))</f>
        <v/>
      </c>
      <c r="CH311" s="409" t="str">
        <f>IF(AND('[1]Multi-Field'!$E$26=[1]Lists!BF311,'[1]Multi-Field'!$F$26="Drained"),BI311,IF(AND('[1]Multi-Field'!$E$26=[1]Lists!BF311,'[1]Multi-Field'!$F$26="undrained"),BH311,""))</f>
        <v/>
      </c>
      <c r="CI311" s="409" t="str">
        <f>IF(AND('[1]Multi-Field'!$E$27=[1]Lists!BF311,'[1]Multi-Field'!$F$27="Drained"),BI311,IF(AND('[1]Multi-Field'!$E$27=[1]Lists!BF311,'[1]Multi-Field'!$F$27="undrained"),BH311,""))</f>
        <v/>
      </c>
      <c r="CJ311" s="409" t="str">
        <f>IF(AND('[1]Multi-Field'!$E$28=[1]Lists!BF311,'[1]Multi-Field'!$F$28="Drained"),BI311,IF(AND('[1]Multi-Field'!$E$28=[1]Lists!BF311,'[1]Multi-Field'!$F$28="undrained"),BH311,""))</f>
        <v/>
      </c>
      <c r="CK311" s="409" t="str">
        <f>IF(AND('[1]Multi-Field'!$E$29=[1]Lists!BF311,'[1]Multi-Field'!$F$29="Drained"),BI311,IF(AND('[1]Multi-Field'!$E$29=[1]Lists!BF311,'[1]Multi-Field'!$F$29="undrained"),BH311,""))</f>
        <v/>
      </c>
      <c r="CL311" s="409" t="str">
        <f>IF(AND('[1]Multi-Field'!$E$30=[1]Lists!BF311,'[1]Multi-Field'!$F$30="Drained"),BI311,IF(AND('[1]Multi-Field'!$E$30=[1]Lists!BF311,'[1]Multi-Field'!$F$30="undrained"),BH311,""))</f>
        <v/>
      </c>
      <c r="CM311" s="409" t="str">
        <f>IF(AND('[1]Multi-Field'!$E$31=[1]Lists!BF311,'[1]Multi-Field'!$F$31="Drained"),BI311,IF(AND('[1]Multi-Field'!$E$31=[1]Lists!BF311,'[1]Multi-Field'!$F$31="undrained"),BH311,""))</f>
        <v/>
      </c>
      <c r="CN311" s="409" t="str">
        <f>IF(AND('[1]Multi-Field'!$E$32=[1]Lists!BF311,'[1]Multi-Field'!$F$32="Drained"),BI311,IF(AND('[1]Multi-Field'!$E$32=[1]Lists!BF311,'[1]Multi-Field'!$F$32="undrained"),BH311,""))</f>
        <v/>
      </c>
      <c r="CO311" s="409" t="str">
        <f>IF(AND('[1]Multi-Field'!$E$33=[1]Lists!BF311,'[1]Multi-Field'!$F$33="Drained"),BI311,IF(AND('[1]Multi-Field'!$E$33=[1]Lists!BF311,'[1]Multi-Field'!$F$33="undrained"),BH311,""))</f>
        <v/>
      </c>
      <c r="CP311" s="409" t="str">
        <f>IF(AND('[1]Multi-Field'!$E$34=[1]Lists!BF311,'[1]Multi-Field'!$F$34="Drained"),BI311,IF(AND('[1]Multi-Field'!$E$34=[1]Lists!BF311,'[1]Multi-Field'!$F$34="undrained"),BH311,""))</f>
        <v/>
      </c>
      <c r="CQ311" s="409" t="str">
        <f>IF(AND('[1]Multi-Field'!$E$35=[1]Lists!BF311,'[1]Multi-Field'!$F$35="Drained"),BI311,IF(AND('[1]Multi-Field'!$E$35=[1]Lists!BF311,'[1]Multi-Field'!$F$35="undrained"),BH311,""))</f>
        <v/>
      </c>
      <c r="CR311" s="409" t="str">
        <f>IF(AND('[1]Multi-Field'!$E$36=[1]Lists!BF311,'[1]Multi-Field'!$F$36="Drained"),BI311,IF(AND('[1]Multi-Field'!$E$36=[1]Lists!BF311,'[1]Multi-Field'!$F$36="undrained"),BH311,""))</f>
        <v/>
      </c>
      <c r="CS311" s="409" t="str">
        <f>IF(AND('[1]Multi-Field'!$E$37=[1]Lists!BF311,'[1]Multi-Field'!$F$37="Drained"),BI311,IF(AND('[1]Multi-Field'!$E$37=[1]Lists!BF311,'[1]Multi-Field'!$F$37="undrained"),BH311,""))</f>
        <v/>
      </c>
      <c r="CT311" s="409" t="str">
        <f>IF(AND('[1]Multi-Field'!$E$38=[1]Lists!BF311,'[1]Multi-Field'!$F$38="Drained"),BI311,IF(AND('[1]Multi-Field'!$E$38=[1]Lists!BF311,'[1]Multi-Field'!$F$38="undrained"),BH311,""))</f>
        <v/>
      </c>
      <c r="CU311" s="409" t="str">
        <f>IF(AND('[1]Multi-Field'!$E$39=[1]Lists!BF311,'[1]Multi-Field'!$F$39="Drained"),BI311,IF(AND('[1]Multi-Field'!$E$39=[1]Lists!BF311,'[1]Multi-Field'!$F$39="undrained"),BH311,""))</f>
        <v/>
      </c>
      <c r="CV311" s="409" t="str">
        <f>IF(AND('[1]Multi-Field'!$E$40=[1]Lists!BF311,'[1]Multi-Field'!$F$40="Drained"),BI311,IF(AND('[1]Multi-Field'!$E$40=[1]Lists!BF311,'[1]Multi-Field'!$F$40="undrained"),BH311,""))</f>
        <v/>
      </c>
      <c r="CW311" s="409" t="str">
        <f>IF(AND('[1]Multi-Field'!$E$41=[1]Lists!BF311,'[1]Multi-Field'!$F$40="Drained"),BI311,IF(AND('[1]Multi-Field'!$E$40=[1]Lists!BF311,'[1]Multi-Field'!$F$40="undrained"),BH311,""))</f>
        <v/>
      </c>
      <c r="CX311" s="409" t="str">
        <f>IF(AND('[1]Multi-Field'!$E$42=[1]Lists!BF311,'[1]Multi-Field'!$F$42="Drained"),BI311,IF(AND('[1]Multi-Field'!$E$42=[1]Lists!BF311,'[1]Multi-Field'!$F$42="undrained"),BH311,""))</f>
        <v/>
      </c>
      <c r="CY311" s="409" t="str">
        <f>IF(AND('[1]Multi-Field'!$E$43=[1]Lists!BF311,'[1]Multi-Field'!$F$43="Drained"),BI311,IF(AND('[1]Multi-Field'!$E$43=[1]Lists!BF311,'[1]Multi-Field'!$F$43="undrained"),BH311,""))</f>
        <v/>
      </c>
      <c r="CZ311" s="409" t="str">
        <f>IF(AND('[1]Multi-Field'!$E$44=[1]Lists!BF311,'[1]Multi-Field'!$F$44="Drained"),BI311,IF(AND('[1]Multi-Field'!$E$44=[1]Lists!BF311,'[1]Multi-Field'!$F$44="undrained"),BH311,""))</f>
        <v/>
      </c>
      <c r="DA311" s="409" t="str">
        <f>IF(AND('[1]Multi-Field'!$E$45=[1]Lists!BF311,'[1]Multi-Field'!$F$45="Drained"),BI311,IF(AND('[1]Multi-Field'!$E$45=[1]Lists!BF311,'[1]Multi-Field'!$F$45="undrained"),BH311,""))</f>
        <v/>
      </c>
      <c r="DB311" s="409" t="str">
        <f>IF(AND('[1]Multi-Field'!$E$46=[1]Lists!BF311,'[1]Multi-Field'!$F$46="Drained"),BI311,IF(AND('[1]Multi-Field'!$E$46=[1]Lists!BF311,'[1]Multi-Field'!$F$46="undrained"),BH311,""))</f>
        <v/>
      </c>
      <c r="DC311" s="409" t="str">
        <f>IF(AND('[1]Multi-Field'!$E$47=[1]Lists!BF311,'[1]Multi-Field'!$F$47="Drained"),BI311,IF(AND('[1]Multi-Field'!$E$47=[1]Lists!BF311,'[1]Multi-Field'!$F$47="undrained"),BH311,""))</f>
        <v/>
      </c>
      <c r="DD311" s="409" t="str">
        <f>IF(AND('[1]Multi-Field'!$E$48=[1]Lists!BF311,'[1]Multi-Field'!$F$48="Drained"),BI311,IF(AND('[1]Multi-Field'!$E$48=[1]Lists!BF311,'[1]Multi-Field'!$F$48="undrained"),BH311,""))</f>
        <v/>
      </c>
      <c r="DE311" s="409" t="str">
        <f>IF(AND('[1]Multi-Field'!$E$49=[1]Lists!BF311,'[1]Multi-Field'!$F$49="Drained"),BI311,IF(AND('[1]Multi-Field'!$E$49=[1]Lists!BF311,'[1]Multi-Field'!$F$9="undrained"),BH311,""))</f>
        <v/>
      </c>
      <c r="DF311" s="409" t="str">
        <f>IF(AND('[1]Multi-Field'!$E$50=[1]Lists!BF311,'[1]Multi-Field'!$F$50="Drained"),BI311,IF(AND('[1]Multi-Field'!$E$50=[1]Lists!BF311,'[1]Multi-Field'!$F$50="undrained"),BH311,""))</f>
        <v/>
      </c>
      <c r="DG311" s="409" t="str">
        <f>IF(AND('[1]Multi-Field'!$E$51=[1]Lists!BF311,'[1]Multi-Field'!$F$51="Drained"),BI311,IF(AND('[1]Multi-Field'!$E$51=[1]Lists!BF311,'[1]Multi-Field'!$F$51="undrained"),BH311,""))</f>
        <v/>
      </c>
      <c r="DH311" s="409" t="str">
        <f>IF(AND('[1]Multi-Field'!$E$52=[1]Lists!BF311,'[1]Multi-Field'!$F$52="Drained"),BI311,IF(AND('[1]Multi-Field'!$E$52=[1]Lists!BF311,'[1]Multi-Field'!$F$52="undrained"),BH311,""))</f>
        <v/>
      </c>
      <c r="DI311" s="409" t="str">
        <f>IF(AND('[1]Multi-Field'!$E$53=[1]Lists!BF311,'[1]Multi-Field'!$F$53="Drained"),BI311,IF(AND('[1]Multi-Field'!$E$53=[1]Lists!BF311,'[1]Multi-Field'!$F$53="undrained"),BH311,""))</f>
        <v/>
      </c>
      <c r="DJ311" s="409" t="str">
        <f>IF(AND('[1]Multi-Field'!$E$54=[1]Lists!BF311,'[1]Multi-Field'!$F$54="Drained"),BI311,IF(AND('[1]Multi-Field'!$E$54=[1]Lists!BF311,'[1]Multi-Field'!$F$54="undrained"),BH311,""))</f>
        <v/>
      </c>
      <c r="DK311" s="409" t="str">
        <f>IF(AND('[1]Multi-Field'!$E$55=[1]Lists!BF311,'[1]Multi-Field'!$F$55="Drained"),BI311,IF(AND('[1]Multi-Field'!$E$55=[1]Lists!BF311,'[1]Multi-Field'!$F$55="undrained"),BH311,""))</f>
        <v/>
      </c>
      <c r="DL311" s="409" t="str">
        <f>IF(AND('[1]Multi-Field'!$E$56=[1]Lists!BF311,'[1]Multi-Field'!$F$56="Drained"),BI311,IF(AND('[1]Multi-Field'!$E$56=[1]Lists!BF311,'[1]Multi-Field'!$F$56="undrained"),BH311,""))</f>
        <v/>
      </c>
      <c r="DM311" s="409" t="str">
        <f>IF(AND('[1]Multi-Field'!$E$57=[1]Lists!BF311,'[1]Multi-Field'!$F$57="Drained"),BI311,IF(AND('[1]Multi-Field'!$E$57=[1]Lists!BF311,'[1]Multi-Field'!$F$57="undrained"),BH311,""))</f>
        <v/>
      </c>
      <c r="DN311" s="409" t="str">
        <f>IF(AND('[1]Multi-Field'!$E$58=[1]Lists!BF311,'[1]Multi-Field'!$F$58="Drained"),BI311,IF(AND('[1]Multi-Field'!$E$58=[1]Lists!BF311,'[1]Multi-Field'!$F$58="undrained"),BH311,""))</f>
        <v/>
      </c>
      <c r="DO311" s="409" t="str">
        <f>IF(AND('[1]Multi-Field'!$E$59=[1]Lists!BF311,'[1]Multi-Field'!$F$59="Drained"),BI311,IF(AND('[1]Multi-Field'!$E$59=[1]Lists!BF311,'[1]Multi-Field'!$F$59="undrained"),BH311,""))</f>
        <v/>
      </c>
      <c r="DP311" s="409" t="str">
        <f>IF(AND('[1]Multi-Field'!$E$60=[1]Lists!BF311,'[1]Multi-Field'!$F$60="Drained"),BI311,IF(AND('[1]Multi-Field'!$E$60=[1]Lists!BF311,'[1]Multi-Field'!$F$60="undrained"),BH311,""))</f>
        <v/>
      </c>
      <c r="DQ311" s="409" t="str">
        <f>IF(AND('[1]Multi-Field'!$E$61=[1]Lists!BF311,'[1]Multi-Field'!$F$61="Drained"),BI311,IF(AND('[1]Multi-Field'!$E$61=[1]Lists!BF311,'[1]Multi-Field'!$F$61="undrained"),BH311,""))</f>
        <v/>
      </c>
      <c r="DR311" s="409" t="str">
        <f>IF(AND('[1]Multi-Field'!$E$62=[1]Lists!BF311,'[1]Multi-Field'!$F$62="Drained"),BI311,IF(AND('[1]Multi-Field'!$E$62=[1]Lists!BF311,'[1]Multi-Field'!$F$62="undrained"),BH311,""))</f>
        <v/>
      </c>
      <c r="DS311" s="409" t="str">
        <f>IF(AND('[1]Multi-Field'!$E$63=[1]Lists!BF311,'[1]Multi-Field'!$F$63="Drained"),BI311,IF(AND('[1]Multi-Field'!$E$63=[1]Lists!BF311,'[1]Multi-Field'!$F$63="undrained"),BH311,""))</f>
        <v/>
      </c>
      <c r="DT311" s="409" t="str">
        <f>IF(AND('[1]Multi-Field'!$E$64=[1]Lists!BF311,'[1]Multi-Field'!$F$64="Drained"),BI311,IF(AND('[1]Multi-Field'!$E$64=[1]Lists!BF311,'[1]Multi-Field'!$F$64="undrained"),BH311,""))</f>
        <v/>
      </c>
      <c r="DU311" s="409" t="str">
        <f>IF(AND('[1]Multi-Field'!$E$65=[1]Lists!BF311,'[1]Multi-Field'!$F$65="Drained"),BI311,IF(AND('[1]Multi-Field'!$E$65=[1]Lists!BF311,'[1]Multi-Field'!$F$65="undrained"),BH311,""))</f>
        <v/>
      </c>
      <c r="DV311" s="409" t="str">
        <f>IF(AND('[1]Multi-Field'!$E$66=[1]Lists!BF311,'[1]Multi-Field'!$F$66="Drained"),BI311,IF(AND('[1]Multi-Field'!$E$66=[1]Lists!BF311,'[1]Multi-Field'!$F$66="undrained"),BH311,""))</f>
        <v/>
      </c>
      <c r="DW311" s="409" t="str">
        <f>IF(AND('[1]Multi-Field'!$E$67=[1]Lists!BF311,'[1]Multi-Field'!$F$67="Drained"),BI311,IF(AND('[1]Multi-Field'!$E$67=[1]Lists!BF311,'[1]Multi-Field'!$F$67="undrained"),BH311,""))</f>
        <v/>
      </c>
      <c r="DX311" s="409" t="str">
        <f>IF(AND('[1]Multi-Field'!$E$68=[1]Lists!BF311,'[1]Multi-Field'!$F$68="Drained"),BI311,IF(AND('[1]Multi-Field'!$E$68=[1]Lists!BF311,'[1]Multi-Field'!$F$68="undrained"),BH311,""))</f>
        <v/>
      </c>
      <c r="DY311" s="409" t="str">
        <f>IF(AND('[1]Multi-Field'!$E$69=[1]Lists!BF311,'[1]Multi-Field'!$F$69="Drained"),BI311,IF(AND('[1]Multi-Field'!$E$69=[1]Lists!BF311,'[1]Multi-Field'!$F$69="undrained"),BH311,""))</f>
        <v/>
      </c>
      <c r="DZ311" s="409" t="str">
        <f>IF(AND('[1]Multi-Field'!$E$70=[1]Lists!BF311,'[1]Multi-Field'!$F$70="Drained"),BI311,IF(AND('[1]Multi-Field'!$E$70=[1]Lists!BF311,'[1]Multi-Field'!$F$70="undrained"),BH311,""))</f>
        <v/>
      </c>
      <c r="EA311" s="409" t="str">
        <f>IF(AND('[1]Multi-Field'!$E$71=[1]Lists!BF311,'[1]Multi-Field'!$F$71="Drained"),BI311,IF(AND('[1]Multi-Field'!$E$71=[1]Lists!BF311,'[1]Multi-Field'!$F$71="undrained"),BH311,""))</f>
        <v/>
      </c>
      <c r="EB311" s="409" t="str">
        <f>IF(AND('[1]Multi-Field'!$E$72=[1]Lists!BF311,'[1]Multi-Field'!$F$72="Drained"),BI311,IF(AND('[1]Multi-Field'!$E$72=[1]Lists!BF311,'[1]Multi-Field'!$F$72="undrained"),BH311,""))</f>
        <v/>
      </c>
      <c r="EC311" s="409" t="str">
        <f>IF(AND('[1]Multi-Field'!$E$73=[1]Lists!BF311,'[1]Multi-Field'!$F$73="Drained"),BI311,IF(AND('[1]Multi-Field'!$E$73=[1]Lists!BF311,'[1]Multi-Field'!$F$73="undrained"),BH311,""))</f>
        <v/>
      </c>
      <c r="ED311" s="409" t="str">
        <f>IF(AND('[1]Multi-Field'!$E$74=[1]Lists!BF311,'[1]Multi-Field'!$F$74="Drained"),BI311,IF(AND('[1]Multi-Field'!$E$74=[1]Lists!BF311,'[1]Multi-Field'!$F$74="undrained"),BH311,""))</f>
        <v/>
      </c>
      <c r="EE311" s="409" t="str">
        <f>IF(AND('[1]Multi-Field'!$E$75=[1]Lists!BF311,'[1]Multi-Field'!$F$75="Drained"),BI311,IF(AND('[1]Multi-Field'!$E$75=[1]Lists!BF311,'[1]Multi-Field'!$F$75="undrained"),BH311,""))</f>
        <v/>
      </c>
      <c r="EF311" s="409" t="str">
        <f>IF(AND('[1]Multi-Field'!$E$76=[1]Lists!BF311,'[1]Multi-Field'!$F$76="Drained"),BI311,IF(AND('[1]Multi-Field'!$E$76=[1]Lists!BF311,'[1]Multi-Field'!$F$6="undrained"),BH311,""))</f>
        <v/>
      </c>
      <c r="EG311" s="409" t="str">
        <f>IF(AND('[1]Multi-Field'!$E$77=[1]Lists!BF311,'[1]Multi-Field'!$F$77="Drained"),BI311,IF(AND('[1]Multi-Field'!$E$77=[1]Lists!BF311,'[1]Multi-Field'!$F$77="undrained"),BH311,""))</f>
        <v/>
      </c>
      <c r="EH311" s="409" t="str">
        <f>IF(AND('[1]Multi-Field'!$E$78=[1]Lists!BF311,'[1]Multi-Field'!$F$78="Drained"),BI311,IF(AND('[1]Multi-Field'!$E$78=[1]Lists!BF311,'[1]Multi-Field'!$F$78="undrained"),BH311,""))</f>
        <v/>
      </c>
      <c r="EI311" s="409" t="str">
        <f>IF(AND('[1]Multi-Field'!$E$79=[1]Lists!BF311,'[1]Multi-Field'!$F$79="Drained"),BI311,IF(AND('[1]Multi-Field'!$E$79=[1]Lists!BF311,'[1]Multi-Field'!$F$79="undrained"),BH311,""))</f>
        <v/>
      </c>
      <c r="EJ311" s="409" t="str">
        <f>IF(AND('[1]Multi-Field'!$E$80=[1]Lists!BF311,'[1]Multi-Field'!$F$80="Drained"),BI311,IF(AND('[1]Multi-Field'!$E$80=[1]Lists!BF311,'[1]Multi-Field'!$F$80="undrained"),BH311,""))</f>
        <v/>
      </c>
      <c r="EK311" s="409" t="str">
        <f>IF(AND('[1]Multi-Field'!$E$81=[1]Lists!BF311,'[1]Multi-Field'!$F$81="Drained"),BI311,IF(AND('[1]Multi-Field'!$E$81=[1]Lists!BF311,'[1]Multi-Field'!$F$81="undrained"),BH311,""))</f>
        <v/>
      </c>
      <c r="EL311" s="409" t="str">
        <f>IF(AND('[1]Multi-Field'!$E$82=[1]Lists!BF311,'[1]Multi-Field'!$F$82="Drained"),BI311,IF(AND('[1]Multi-Field'!$E$82=[1]Lists!BF311,'[1]Multi-Field'!$F$82="undrained"),BH311,""))</f>
        <v/>
      </c>
      <c r="EM311" s="409" t="str">
        <f>IF(AND('[1]Multi-Field'!$E$83=[1]Lists!BF311,'[1]Multi-Field'!$F$83="Drained"),BI311,IF(AND('[1]Multi-Field'!$E$83=[1]Lists!BF311,'[1]Multi-Field'!$F$83="undrained"),BH311,""))</f>
        <v/>
      </c>
      <c r="EN311" s="409" t="str">
        <f>IF(AND('[1]Multi-Field'!$E$84=[1]Lists!BF311,'[1]Multi-Field'!$F$84="Drained"),BI311,IF(AND('[1]Multi-Field'!$E$84=[1]Lists!BF311,'[1]Multi-Field'!$F$84="undrained"),BH311,""))</f>
        <v/>
      </c>
      <c r="EO311" s="409" t="str">
        <f>IF(AND('[1]Multi-Field'!$E$85=[1]Lists!BF311,'[1]Multi-Field'!$F$85="Drained"),BI311,IF(AND('[1]Multi-Field'!$E$85=[1]Lists!BF311,'[1]Multi-Field'!$F$85="undrained"),BH311,""))</f>
        <v/>
      </c>
      <c r="EP311" s="409" t="str">
        <f>IF(AND('[1]Multi-Field'!$E$86=[1]Lists!BF311,'[1]Multi-Field'!$F$86="Drained"),BI311,IF(AND('[1]Multi-Field'!$E$86=[1]Lists!BF311,'[1]Multi-Field'!$F$86="undrained"),BH311,""))</f>
        <v/>
      </c>
      <c r="EQ311" s="409" t="str">
        <f>IF(AND('[1]Multi-Field'!$E$87=[1]Lists!BF311,'[1]Multi-Field'!$F$87="Drained"),BI311,IF(AND('[1]Multi-Field'!$E$87=[1]Lists!BF311,'[1]Multi-Field'!$F$87="undrained"),BH311,""))</f>
        <v/>
      </c>
      <c r="ER311" s="409" t="str">
        <f>IF(AND('[1]Multi-Field'!$E$88=[1]Lists!BF311,'[1]Multi-Field'!$F$88="Drained"),BI311,IF(AND('[1]Multi-Field'!$E$88=[1]Lists!BF311,'[1]Multi-Field'!$F$88="undrained"),BH311,""))</f>
        <v/>
      </c>
      <c r="ES311" s="409" t="str">
        <f>IF(AND('[1]Multi-Field'!$E$89=[1]Lists!BF311,'[1]Multi-Field'!$F$89="Drained"),BI311,IF(AND('[1]Multi-Field'!$E$89=[1]Lists!BF311,'[1]Multi-Field'!$F$89="undrained"),BH311,""))</f>
        <v/>
      </c>
      <c r="ET311" s="409" t="str">
        <f>IF(AND('[1]Multi-Field'!$E$90=[1]Lists!BF311,'[1]Multi-Field'!$F$90="Drained"),BI311,IF(AND('[1]Multi-Field'!$E$90=[1]Lists!BF311,'[1]Multi-Field'!$F$90="undrained"),BH311,""))</f>
        <v/>
      </c>
      <c r="EU311" s="409" t="str">
        <f>IF(AND('[1]Multi-Field'!$E$91=[1]Lists!BF311,'[1]Multi-Field'!$F$91="Drained"),BI311,IF(AND('[1]Multi-Field'!$E$91=[1]Lists!BF311,'[1]Multi-Field'!$F$91="undrained"),BH311,""))</f>
        <v/>
      </c>
      <c r="EV311" s="409" t="str">
        <f>IF(AND('[1]Multi-Field'!$E$92=[1]Lists!BF311,'[1]Multi-Field'!$F$92="Drained"),BI311,IF(AND('[1]Multi-Field'!$E$92=[1]Lists!BF311,'[1]Multi-Field'!$F$92="undrained"),BH311,""))</f>
        <v/>
      </c>
      <c r="EW311" s="409" t="str">
        <f>IF(AND('[1]Multi-Field'!$E$93=[1]Lists!BF311,'[1]Multi-Field'!$F$93="Drained"),BI311,IF(AND('[1]Multi-Field'!$E$93=[1]Lists!BF311,'[1]Multi-Field'!$F$93="undrained"),BH311,""))</f>
        <v/>
      </c>
      <c r="EX311" s="409" t="str">
        <f>IF(AND('[1]Multi-Field'!$E$94=[1]Lists!BF311,'[1]Multi-Field'!$F$94="Drained"),BI311,IF(AND('[1]Multi-Field'!$E$94=[1]Lists!BF311,'[1]Multi-Field'!$F$94="undrained"),BH311,""))</f>
        <v/>
      </c>
      <c r="EY311" s="409" t="str">
        <f>IF(AND('[1]Multi-Field'!$E$95=[1]Lists!BF311,'[1]Multi-Field'!$F$95="Drained"),BI311,IF(AND('[1]Multi-Field'!$E$95=[1]Lists!BF311,'[1]Multi-Field'!$F$95="undrained"),BH311,""))</f>
        <v/>
      </c>
      <c r="EZ311" s="409" t="str">
        <f>IF(AND('[1]Multi-Field'!$E$96=[1]Lists!BF311,'[1]Multi-Field'!$F$96="Drained"),BI311,IF(AND('[1]Multi-Field'!$E$96=[1]Lists!BF311,'[1]Multi-Field'!$F$96="undrained"),BH311,""))</f>
        <v/>
      </c>
      <c r="FA311" s="409" t="str">
        <f>IF(AND('[1]Multi-Field'!$E$97=[1]Lists!BF311,'[1]Multi-Field'!$F$97="Drained"),BI311,IF(AND('[1]Multi-Field'!$E$97=[1]Lists!BF311,'[1]Multi-Field'!$F$97="undrained"),BH311,""))</f>
        <v/>
      </c>
      <c r="FB311" s="409" t="str">
        <f>IF(AND('[1]Multi-Field'!$E$98=[1]Lists!BF311,'[1]Multi-Field'!$F$98="Drained"),BI311,IF(AND('[1]Multi-Field'!$E$98=[1]Lists!BF311,'[1]Multi-Field'!$F$98="undrained"),BH311,""))</f>
        <v/>
      </c>
      <c r="FC311" s="409" t="str">
        <f>IF(AND('[1]Multi-Field'!$E$99=[1]Lists!BF311,'[1]Multi-Field'!$F$99="Drained"),BI311,IF(AND('[1]Multi-Field'!$E$99=[1]Lists!BF311,'[1]Multi-Field'!$F$99="undrained"),BH311,""))</f>
        <v/>
      </c>
      <c r="FD311" s="409" t="str">
        <f>IF(AND('[1]Multi-Field'!$E$100=[1]Lists!BF311,'[1]Multi-Field'!$F$100="Drained"),BI311,IF(AND('[1]Multi-Field'!$E$100=[1]Lists!BF311,'[1]Multi-Field'!$F$100="undrained"),BH311,""))</f>
        <v/>
      </c>
      <c r="FE311" s="409" t="str">
        <f>IF(AND('[1]Multi-Field'!$E$101=[1]Lists!BF311,'[1]Multi-Field'!$F$101="Drained"),BI311,IF(AND('[1]Multi-Field'!$E$101=[1]Lists!BF311,'[1]Multi-Field'!$F$101="undrained"),BH311,""))</f>
        <v/>
      </c>
      <c r="FF311" s="409" t="str">
        <f>IF(AND('[1]Multi-Field'!$E$102=[1]Lists!BF311,'[1]Multi-Field'!$F$102="Drained"),BI311,IF(AND('[1]Multi-Field'!$E$102=[1]Lists!BF311,'[1]Multi-Field'!$F$102="undrained"),BH311,""))</f>
        <v/>
      </c>
      <c r="FG311" s="409" t="str">
        <f>IF(AND('[1]Multi-Field'!$E$103=[1]Lists!BF311,'[1]Multi-Field'!$F$103="Drained"),BI311,IF(AND('[1]Multi-Field'!$E$103=[1]Lists!BF311,'[1]Multi-Field'!$F$103="undrained"),BH311,""))</f>
        <v/>
      </c>
      <c r="FH311" s="409" t="str">
        <f>IF(AND('[1]Multi-Field'!$E$104=[1]Lists!BF311,'[1]Multi-Field'!$F$104="Drained"),BI311,IF(AND('[1]Multi-Field'!$E$104=[1]Lists!BF311,'[1]Multi-Field'!$F$104="undrained"),BH311,""))</f>
        <v/>
      </c>
      <c r="FI311" s="409" t="str">
        <f>IF(AND('[1]Multi-Field'!$E$105=[1]Lists!BF311,'[1]Multi-Field'!$F$105="Drained"),BI311,IF(AND('[1]Multi-Field'!$E$105=[1]Lists!BF311,'[1]Multi-Field'!$F$105="undrained"),BH311,""))</f>
        <v/>
      </c>
      <c r="FJ311" s="409" t="str">
        <f>IF(AND('[1]Multi-Field'!$E$106=[1]Lists!BF311,'[1]Multi-Field'!$F$106="Drained"),BI311,IF(AND('[1]Multi-Field'!$E$106=[1]Lists!BF311,'[1]Multi-Field'!$F$106="undrained"),BH311,""))</f>
        <v/>
      </c>
      <c r="FK311" s="409" t="str">
        <f>IF(AND('[1]Multi-Field'!$E$107=[1]Lists!BF311,'[1]Multi-Field'!$F$107="Drained"),BI311,IF(AND('[1]Multi-Field'!$E$107=[1]Lists!BF311,'[1]Multi-Field'!$F$107="undrained"),BH311,""))</f>
        <v/>
      </c>
      <c r="FL311" s="409" t="str">
        <f>IF(AND('[1]Multi-Field'!$E$108=[1]Lists!BF311,'[1]Multi-Field'!$F$108="Drained"),BI311,IF(AND('[1]Multi-Field'!$E$108=[1]Lists!BF311,'[1]Multi-Field'!$F$108="undrained"),BH311,""))</f>
        <v/>
      </c>
      <c r="FM311" s="409" t="str">
        <f>IF(AND('[1]Multi-Field'!$E$109=[1]Lists!BF311,'[1]Multi-Field'!$F$109="Drained"),BI311,IF(AND('[1]Multi-Field'!$E$109=[1]Lists!BF311,'[1]Multi-Field'!$F$109="undrained"),BH311,""))</f>
        <v/>
      </c>
      <c r="FN311" s="409" t="str">
        <f>IF(AND('[1]Multi-Field'!$E$110=[1]Lists!BF311,'[1]Multi-Field'!$F$110="Drained"),BI311,IF(AND('[1]Multi-Field'!$E$110=[1]Lists!BF311,'[1]Multi-Field'!$F$110="undrained"),BH311,""))</f>
        <v/>
      </c>
      <c r="FO311" s="409" t="str">
        <f>IF(AND('[1]Multi-Field'!$E$111=[1]Lists!BF311,'[1]Multi-Field'!$F$111="Drained"),BI311,IF(AND('[1]Multi-Field'!$E$111=[1]Lists!BF311,'[1]Multi-Field'!$F$111="undrained"),BH311,""))</f>
        <v/>
      </c>
      <c r="FP311" s="409" t="str">
        <f>IF(AND('[1]Multi-Field'!$E$112=[1]Lists!BF311,'[1]Multi-Field'!$F$112="Drained"),BI311,IF(AND('[1]Multi-Field'!$E$112=[1]Lists!BF311,'[1]Multi-Field'!$F$112="undrained"),BH311,""))</f>
        <v/>
      </c>
      <c r="FQ311" s="409" t="str">
        <f>IF(AND('[1]Multi-Field'!$E$113=[1]Lists!BF311,'[1]Multi-Field'!$F$113="Drained"),BI311,IF(AND('[1]Multi-Field'!$E$113=[1]Lists!BF311,'[1]Multi-Field'!$F$113="undrained"),BH311,""))</f>
        <v/>
      </c>
      <c r="FR311" s="409" t="str">
        <f>IF(AND('[1]Multi-Field'!$E$114=[1]Lists!BF311,'[1]Multi-Field'!$F$114="Drained"),BI311,IF(AND('[1]Multi-Field'!$E$114=[1]Lists!BF311,'[1]Multi-Field'!$F$114="undrained"),BH311,""))</f>
        <v/>
      </c>
      <c r="FS311" s="409" t="str">
        <f>IF(AND('[1]Multi-Field'!$E$115=[1]Lists!BF311,'[1]Multi-Field'!$F$115="Drained"),BI311,IF(AND('[1]Multi-Field'!$E$115=[1]Lists!BF311,'[1]Multi-Field'!$F$115="undrained"),BH311,""))</f>
        <v/>
      </c>
      <c r="FT311" s="409" t="str">
        <f>IF(AND('[1]Multi-Field'!$E$116=[1]Lists!BF311,'[1]Multi-Field'!$F$116="Drained"),BI311,IF(AND('[1]Multi-Field'!$E$116=[1]Lists!BF311,'[1]Multi-Field'!$F$116="undrained"),BH311,""))</f>
        <v/>
      </c>
      <c r="FU311" s="409" t="str">
        <f>IF(AND('[1]Multi-Field'!$E$117=[1]Lists!BF311,'[1]Multi-Field'!$F$117="Drained"),BI311,IF(AND('[1]Multi-Field'!$E$117=[1]Lists!BF311,'[1]Multi-Field'!$F$117="undrained"),BH311,""))</f>
        <v/>
      </c>
      <c r="FV311" s="409" t="str">
        <f>IF(AND('[1]Multi-Field'!$E$118=[1]Lists!BF311,'[1]Multi-Field'!$F$118="Drained"),BI311,IF(AND('[1]Multi-Field'!$E$118=[1]Lists!BF311,'[1]Multi-Field'!$F$118="undrained"),BH311,""))</f>
        <v/>
      </c>
      <c r="FW311" s="409" t="str">
        <f>IF(AND('[1]Multi-Field'!$E$119=[1]Lists!BF311,'[1]Multi-Field'!$F$119="Drained"),BI311,IF(AND('[1]Multi-Field'!$E$119=[1]Lists!BF311,'[1]Multi-Field'!$F$119="undrained"),BH311,""))</f>
        <v/>
      </c>
      <c r="FX311" s="409" t="str">
        <f>IF(AND('[1]Multi-Field'!$E$120=[1]Lists!BF311,'[1]Multi-Field'!$F$120="Drained"),BI311,IF(AND('[1]Multi-Field'!$E$120=[1]Lists!BF311,'[1]Multi-Field'!$F$120="undrained"),BH311,""))</f>
        <v/>
      </c>
    </row>
    <row r="312" spans="1:180" ht="13.5" customHeight="1">
      <c r="A312" s="7" t="s">
        <v>398</v>
      </c>
      <c r="B312" s="7"/>
      <c r="C312" s="7"/>
      <c r="D312" s="8">
        <v>75</v>
      </c>
      <c r="E312" s="8">
        <f t="shared" si="46"/>
        <v>75</v>
      </c>
      <c r="F312" s="8">
        <f t="shared" si="47"/>
        <v>75</v>
      </c>
      <c r="G312" s="8">
        <v>75</v>
      </c>
      <c r="H312" s="8">
        <v>75</v>
      </c>
      <c r="I312" s="8">
        <f t="shared" si="50"/>
        <v>75</v>
      </c>
      <c r="J312" s="8">
        <f t="shared" si="51"/>
        <v>75</v>
      </c>
      <c r="K312" s="8">
        <v>75</v>
      </c>
      <c r="L312" s="8">
        <v>85</v>
      </c>
      <c r="M312" s="8">
        <f t="shared" si="48"/>
        <v>85</v>
      </c>
      <c r="N312" s="8">
        <f t="shared" si="49"/>
        <v>85</v>
      </c>
      <c r="O312" s="8">
        <v>85</v>
      </c>
      <c r="P312" s="391">
        <v>287</v>
      </c>
      <c r="Q312" s="394"/>
      <c r="R312" s="395" t="b">
        <f>IF(OR('Multi-Field'!AA289=Lists!$AC$42,'Multi-Field'!AA289=Lists!$AC$43),IF('Multi-Field'!Z289="x",(IF('Multi-Field'!AC289=Lists!$Q$11,Lists!$R$11,IF('Multi-Field'!AC289=Lists!$Q$12,Lists!$R$12,IF('Multi-Field'!AC289=Lists!$Q$13,Lists!$R$13,IF('Multi-Field'!AC289=Lists!$Q$14,Lists!$R$14))))),IF('Multi-Field'!X289="x",(IF('Multi-Field'!AC289=Lists!$Q$11,Lists!$S$11,IF('Multi-Field'!AC289=Lists!$Q$12,Lists!$S$12,IF('Multi-Field'!AC289=Lists!$Q$13,Lists!$S$13,IF('Multi-Field'!AC289=Lists!$Q$14,Lists!$S$14))))),IF('Multi-Field'!V289="x",(IF('Multi-Field'!AC289=Lists!$Q$11,Lists!$T$11,IF('Multi-Field'!AC289=Lists!$Q$12,Lists!$T$12,IF('Multi-Field'!AC289=Lists!$Q$13,Lists!$T$13,IF('Multi-Field'!AC289=Lists!$Q$14,Lists!$T$14))))),0))))</f>
        <v>0</v>
      </c>
      <c r="S312" s="395" t="str">
        <f t="shared" si="52"/>
        <v/>
      </c>
      <c r="T312" s="395"/>
      <c r="U312" s="396"/>
      <c r="AI312" s="384">
        <f>'[1]Multi-Field'!B308</f>
        <v>0</v>
      </c>
      <c r="AJ312" s="387" t="str">
        <f>IF(OR('[1]Multi-Field'!Q152=[1]Lists!$AC$42,'[1]Multi-Field'!Q152=[1]Lists!$AC$43),"x","")</f>
        <v/>
      </c>
      <c r="AK312" s="387" t="str">
        <f>IF(OR('[1]Multi-Field'!Q152=[1]Lists!$AC$6,'[1]Multi-Field'!Q152=$AC$2,'[1]Multi-Field'!Q152=$AC$4),"x","")</f>
        <v/>
      </c>
      <c r="AL312" s="387" t="str">
        <f>IF(OR('[1]Multi-Field'!Q152=[1]Lists!$AC$7,'[1]Multi-Field'!Q152=$AC$3,'[1]Multi-Field'!Q152=$AC$5),"x","")</f>
        <v/>
      </c>
      <c r="AM312" s="387" t="str">
        <f>IF(OR('[1]Multi-Field'!Q152=$AC$23,'[1]Multi-Field'!Q152=$AC$13,'[1]Multi-Field'!Q152=$AC$9,'[1]Multi-Field'!Q152=$AC$19,'[1]Multi-Field'!Q152=$AC$47),"x","")</f>
        <v/>
      </c>
      <c r="AN312" s="387" t="str">
        <f>IF(OR('[1]Multi-Field'!Q152=$AC$24,'[1]Multi-Field'!Q152=$AC$14,'[1]Multi-Field'!Q152=$AC$10,'[1]Multi-Field'!Q152=$AC$22,'[1]Multi-Field'!Q152=$AC$48),"x","")</f>
        <v/>
      </c>
      <c r="AO312" s="387" t="str">
        <f>IF(OR('[1]Multi-Field'!Q152=$AC$21,'[1]Multi-Field'!Q152=$AC$28,'[1]Multi-Field'!Q152=$AC$62,'[1]Multi-Field'!Q152=$AC$102,'[1]Multi-Field'!Q152=$AC$98),"x","")</f>
        <v/>
      </c>
      <c r="AP312" s="387" t="str">
        <f>IF(OR('[1]Multi-Field'!Q152=$AC$25,'[1]Multi-Field'!Q152=$AC$63,'[1]Multi-Field'!Q152=$AC$85,'[1]Multi-Field'!Q152=$AC$87,'[1]Multi-Field'!Q152=$AC$92,'[1]Multi-Field'!Q152=$AC$93),"x","")</f>
        <v/>
      </c>
      <c r="AQ312" s="387" t="str">
        <f>IF(OR('[1]Multi-Field'!Q152=$AC$20,'[1]Multi-Field'!Q152=$AC$27,'[1]Multi-Field'!Q152=$AC$58,'[1]Multi-Field'!Q152=$AC$86,'[1]Multi-Field'!Q152=$AC$103,'[1]Multi-Field'!Q152=$AC$94),"x","")</f>
        <v/>
      </c>
      <c r="AR312" s="387" t="str">
        <f>IF(OR('[1]Multi-Field'!Q152=$AC$35,'[1]Multi-Field'!Q152=$AC$40,'[1]Multi-Field'!Q152=$AC$45,),"x","")</f>
        <v/>
      </c>
      <c r="AS312" s="387" t="str">
        <f>IF(OR('[1]Multi-Field'!Q152=$AC$36,'[1]Multi-Field'!Q152=$AC$41,'[1]Multi-Field'!Q152=$AC$46,),"x","")</f>
        <v/>
      </c>
      <c r="AT312" s="387" t="str">
        <f>IF(OR('[1]Multi-Field'!Q152=$AC$52,'[1]Multi-Field'!Q152=$AC$53,'[1]Multi-Field'!Q152=$AC$54,'[1]Multi-Field'!Q152=$AC$55,'[1]Multi-Field'!Q152=$AC$68,'[1]Multi-Field'!Q152=$AC$69,'[1]Multi-Field'!Q152=$AC$74,'[1]Multi-Field'!Q152=$AC$71,'[1]Multi-Field'!Q152=$AC$70),"x","")</f>
        <v>x</v>
      </c>
      <c r="AU312" s="387" t="str">
        <f>IF('[1]Multi-Field'!Q152=$AC$72,"x","")</f>
        <v/>
      </c>
      <c r="AV312" s="387" t="str">
        <f>IF('[1]Multi-Field'!Q152=$AC$73,"x","")</f>
        <v/>
      </c>
      <c r="AW312" s="387" t="str">
        <f>IF('[1]Multi-Field'!Q152=$AC$83,"x","")</f>
        <v/>
      </c>
      <c r="AX312" s="387" t="str">
        <f>IF('[1]Multi-Field'!Q152=$AC$84,"x","")</f>
        <v/>
      </c>
      <c r="AY312" s="387" t="str">
        <f>IF('[1]Multi-Field'!Q152=$AC$97,"x","")</f>
        <v/>
      </c>
      <c r="AZ312" s="387" t="str">
        <f>IF('[1]Multi-Field'!Q152=$AC$99,"x","")</f>
        <v/>
      </c>
      <c r="BA312" s="387" t="str">
        <f>IF('[1]Multi-Field'!Q152=$AC$104,"x","")</f>
        <v/>
      </c>
      <c r="BB312" s="387" t="str">
        <f>IF('[1]Multi-Field'!Q152=$AC$105,"x","")</f>
        <v/>
      </c>
      <c r="BC312" s="388"/>
      <c r="BF312" s="411" t="s">
        <v>1477</v>
      </c>
      <c r="BG312" s="412">
        <v>4</v>
      </c>
      <c r="BH312" s="412">
        <v>3.5</v>
      </c>
      <c r="BI312" s="412">
        <v>3.5</v>
      </c>
      <c r="BJ312" s="409" t="e">
        <f>IF(AND('[1]Single Field'!#REF!=[1]Lists!BF312,'[1]Single Field'!#REF!="Drained"),"x",IF(AND('[1]Single Field'!#REF!=[1]Lists!BF312,'[1]Single Field'!#REF!="Undrained"),O,""))</f>
        <v>#REF!</v>
      </c>
      <c r="BK312" s="409" t="str">
        <f>IF(AND('[1]Multi-Field'!$E$3=[1]Lists!BF312,'[1]Multi-Field'!$F$3="Drained"),BI312,IF(AND('[1]Multi-Field'!$E$3=BF312,'[1]Multi-Field'!$F$3="undrained"),BH312,""))</f>
        <v/>
      </c>
      <c r="BL312" s="409" t="str">
        <f>IF(AND('[1]Multi-Field'!$E$4=BF312,'[1]Multi-Field'!$F$4="Drained"),BI312,IF(AND('[1]Multi-Field'!$E$4=BF312,'[1]Multi-Field'!$F$4="undrained"),BH312,""))</f>
        <v/>
      </c>
      <c r="BM312" s="409" t="str">
        <f>IF(AND('[1]Multi-Field'!$E$5=BF312,'[1]Multi-Field'!$F$5="Drained"),BI312,IF(AND('[1]Multi-Field'!$E$5=BF312,'[1]Multi-Field'!$F$5="undrained"),BH312,""))</f>
        <v/>
      </c>
      <c r="BN312" s="409" t="str">
        <f>IF(AND('[1]Multi-Field'!$E$6=BF312,'[1]Multi-Field'!$F$6="Drained"),BI312,IF(AND('[1]Multi-Field'!$E$6=BF312,'[1]Multi-Field'!$F$6="undrained"),BH312,""))</f>
        <v/>
      </c>
      <c r="BO312" s="409" t="str">
        <f>IF(AND('[1]Multi-Field'!$E$7=BF312,'[1]Multi-Field'!$F$7="Drained"),BI312,IF(AND('[1]Multi-Field'!$E$7=BF312,'[1]Multi-Field'!$F$7="undrained"),BH312,""))</f>
        <v/>
      </c>
      <c r="BP312" s="409" t="str">
        <f>IF(AND('[1]Multi-Field'!$E$8=BF312,'[1]Multi-Field'!$F$8="Drained"),BI312,IF(AND('[1]Multi-Field'!$E$8=BF312,'[1]Multi-Field'!$F$8="undrained"),BH312,""))</f>
        <v/>
      </c>
      <c r="BQ312" s="409" t="str">
        <f>IF(AND('[1]Multi-Field'!$E$9=BF312,'[1]Multi-Field'!$F$9="Drained"),BI312,IF(AND('[1]Multi-Field'!$E$9=BF312,'[1]Multi-Field'!$F$9="undrained"),BH312,""))</f>
        <v/>
      </c>
      <c r="BR312" s="409" t="str">
        <f>IF(AND('[1]Multi-Field'!$E$10=BF312,'[1]Multi-Field'!$F$10="Drained"),BI312,IF(AND('[1]Multi-Field'!$E$10=BF312,'[1]Multi-Field'!$F$10="undrained"),BH312,""))</f>
        <v/>
      </c>
      <c r="BS312" s="409" t="str">
        <f>IF(AND('[1]Multi-Field'!$E$11=BF312,'[1]Multi-Field'!$F$11="Drained"),BI312,IF(AND('[1]Multi-Field'!$E$11=BF312,'[1]Multi-Field'!$F$11="undrained"),BH312,""))</f>
        <v/>
      </c>
      <c r="BT312" s="409" t="str">
        <f>IF(AND('[1]Multi-Field'!$E$12=BF312,'[1]Multi-Field'!$F$12="Drained"),BI312,IF(AND('[1]Multi-Field'!$E$12=BF312,'[1]Multi-Field'!$F$12="undrained"),BH312,""))</f>
        <v/>
      </c>
      <c r="BU312" s="409" t="str">
        <f>IF(AND('[1]Multi-Field'!$E$13=BF312,'[1]Multi-Field'!$F$13="Drained"),BI312,IF(AND('[1]Multi-Field'!$E$3=BF312,'[1]Multi-Field'!$F$13="undrained"),BH312,""))</f>
        <v/>
      </c>
      <c r="BV312" s="409" t="str">
        <f>IF(AND('[1]Multi-Field'!$E$14=BF312,'[1]Multi-Field'!$F$14="Drained"),BI312,IF(AND('[1]Multi-Field'!$E$14=BF312,'[1]Multi-Field'!$F$14="undrained"),BH312,""))</f>
        <v/>
      </c>
      <c r="BW312" s="409" t="str">
        <f>IF(AND('[1]Multi-Field'!$E$15=BF312,'[1]Multi-Field'!$F$15="Drained"),BI312,IF(AND('[1]Multi-Field'!$E$15=BF312,'[1]Multi-Field'!$F$15="undrained"),BH312,""))</f>
        <v/>
      </c>
      <c r="BX312" s="409" t="str">
        <f>IF(AND('[1]Multi-Field'!$E$16=[1]Lists!BF312,'[1]Multi-Field'!$F$16="Drained"),BI312,IF(AND('[1]Multi-Field'!$E$16=[1]Lists!BF312,'[1]Multi-Field'!$F$16="undrained"),BH312,""))</f>
        <v/>
      </c>
      <c r="BY312" s="409" t="str">
        <f>IF(AND('[1]Multi-Field'!$E$17=[1]Lists!BF312,'[1]Multi-Field'!$F$17="Drained"),BI312,IF(AND('[1]Multi-Field'!$E$17=[1]Lists!BF312,'[1]Multi-Field'!$F$17="undrained"),BH312,""))</f>
        <v/>
      </c>
      <c r="BZ312" s="409" t="str">
        <f>IF(AND('[1]Multi-Field'!$E$18=[1]Lists!BF312,'[1]Multi-Field'!$F$18="Drained"),BI312,IF(AND('[1]Multi-Field'!$E$18=[1]Lists!BF312,'[1]Multi-Field'!$F$18="undrained"),BH312,""))</f>
        <v/>
      </c>
      <c r="CA312" s="409" t="str">
        <f>IF(AND('[1]Multi-Field'!$E$19=[1]Lists!BF312,'[1]Multi-Field'!$F$19="Drained"),BI312,IF(AND('[1]Multi-Field'!$E$19=[1]Lists!BF312,'[1]Multi-Field'!$F$19="undrained"),BH312,""))</f>
        <v/>
      </c>
      <c r="CB312" s="409" t="str">
        <f>IF(AND('[1]Multi-Field'!$E$20=[1]Lists!BF312,'[1]Multi-Field'!$F$20="Drained"),BI312,IF(AND('[1]Multi-Field'!$E$20=[1]Lists!BF312,'[1]Multi-Field'!$F$20="undrained"),BH312,""))</f>
        <v/>
      </c>
      <c r="CC312" s="409" t="str">
        <f>IF(AND('[1]Multi-Field'!$E$21=[1]Lists!BF312,'[1]Multi-Field'!$F$21="Drained"),BI312,IF(AND('[1]Multi-Field'!$E$21=[1]Lists!BF312,'[1]Multi-Field'!$F$21="undrained"),BH312,""))</f>
        <v/>
      </c>
      <c r="CD312" s="409" t="str">
        <f>IF(AND('[1]Multi-Field'!$E$22=[1]Lists!BF312,'[1]Multi-Field'!$F$22="Drained"),BI312,IF(AND('[1]Multi-Field'!$E$22=[1]Lists!BF312,'[1]Multi-Field'!$F$22="undrained"),BH312,""))</f>
        <v/>
      </c>
      <c r="CE312" s="409" t="str">
        <f>IF(AND('[1]Multi-Field'!$E$23=[1]Lists!BF312,'[1]Multi-Field'!$F$23="Drained"),BI312,IF(AND('[1]Multi-Field'!$E$23=[1]Lists!BF312,'[1]Multi-Field'!$F$23="undrained"),BH312,""))</f>
        <v/>
      </c>
      <c r="CF312" s="409" t="str">
        <f>IF(AND('[1]Multi-Field'!$E$24=[1]Lists!BF312,'[1]Multi-Field'!$F$24="Drained"),BI312,IF(AND('[1]Multi-Field'!$E$24=[1]Lists!BF312,'[1]Multi-Field'!$F$24="undrained"),BH312,""))</f>
        <v/>
      </c>
      <c r="CG312" s="409" t="str">
        <f>IF(AND('[1]Multi-Field'!$E$25=[1]Lists!BF312,'[1]Multi-Field'!$F$25="Drained"),BI312,IF(AND('[1]Multi-Field'!$E$25=[1]Lists!BF312,'[1]Multi-Field'!$F$25="undrained"),BH312,""))</f>
        <v/>
      </c>
      <c r="CH312" s="409" t="str">
        <f>IF(AND('[1]Multi-Field'!$E$26=[1]Lists!BF312,'[1]Multi-Field'!$F$26="Drained"),BI312,IF(AND('[1]Multi-Field'!$E$26=[1]Lists!BF312,'[1]Multi-Field'!$F$26="undrained"),BH312,""))</f>
        <v/>
      </c>
      <c r="CI312" s="409" t="str">
        <f>IF(AND('[1]Multi-Field'!$E$27=[1]Lists!BF312,'[1]Multi-Field'!$F$27="Drained"),BI312,IF(AND('[1]Multi-Field'!$E$27=[1]Lists!BF312,'[1]Multi-Field'!$F$27="undrained"),BH312,""))</f>
        <v/>
      </c>
      <c r="CJ312" s="409" t="str">
        <f>IF(AND('[1]Multi-Field'!$E$28=[1]Lists!BF312,'[1]Multi-Field'!$F$28="Drained"),BI312,IF(AND('[1]Multi-Field'!$E$28=[1]Lists!BF312,'[1]Multi-Field'!$F$28="undrained"),BH312,""))</f>
        <v/>
      </c>
      <c r="CK312" s="409" t="str">
        <f>IF(AND('[1]Multi-Field'!$E$29=[1]Lists!BF312,'[1]Multi-Field'!$F$29="Drained"),BI312,IF(AND('[1]Multi-Field'!$E$29=[1]Lists!BF312,'[1]Multi-Field'!$F$29="undrained"),BH312,""))</f>
        <v/>
      </c>
      <c r="CL312" s="409" t="str">
        <f>IF(AND('[1]Multi-Field'!$E$30=[1]Lists!BF312,'[1]Multi-Field'!$F$30="Drained"),BI312,IF(AND('[1]Multi-Field'!$E$30=[1]Lists!BF312,'[1]Multi-Field'!$F$30="undrained"),BH312,""))</f>
        <v/>
      </c>
      <c r="CM312" s="409" t="str">
        <f>IF(AND('[1]Multi-Field'!$E$31=[1]Lists!BF312,'[1]Multi-Field'!$F$31="Drained"),BI312,IF(AND('[1]Multi-Field'!$E$31=[1]Lists!BF312,'[1]Multi-Field'!$F$31="undrained"),BH312,""))</f>
        <v/>
      </c>
      <c r="CN312" s="409" t="str">
        <f>IF(AND('[1]Multi-Field'!$E$32=[1]Lists!BF312,'[1]Multi-Field'!$F$32="Drained"),BI312,IF(AND('[1]Multi-Field'!$E$32=[1]Lists!BF312,'[1]Multi-Field'!$F$32="undrained"),BH312,""))</f>
        <v/>
      </c>
      <c r="CO312" s="409" t="str">
        <f>IF(AND('[1]Multi-Field'!$E$33=[1]Lists!BF312,'[1]Multi-Field'!$F$33="Drained"),BI312,IF(AND('[1]Multi-Field'!$E$33=[1]Lists!BF312,'[1]Multi-Field'!$F$33="undrained"),BH312,""))</f>
        <v/>
      </c>
      <c r="CP312" s="409" t="str">
        <f>IF(AND('[1]Multi-Field'!$E$34=[1]Lists!BF312,'[1]Multi-Field'!$F$34="Drained"),BI312,IF(AND('[1]Multi-Field'!$E$34=[1]Lists!BF312,'[1]Multi-Field'!$F$34="undrained"),BH312,""))</f>
        <v/>
      </c>
      <c r="CQ312" s="409" t="str">
        <f>IF(AND('[1]Multi-Field'!$E$35=[1]Lists!BF312,'[1]Multi-Field'!$F$35="Drained"),BI312,IF(AND('[1]Multi-Field'!$E$35=[1]Lists!BF312,'[1]Multi-Field'!$F$35="undrained"),BH312,""))</f>
        <v/>
      </c>
      <c r="CR312" s="409" t="str">
        <f>IF(AND('[1]Multi-Field'!$E$36=[1]Lists!BF312,'[1]Multi-Field'!$F$36="Drained"),BI312,IF(AND('[1]Multi-Field'!$E$36=[1]Lists!BF312,'[1]Multi-Field'!$F$36="undrained"),BH312,""))</f>
        <v/>
      </c>
      <c r="CS312" s="409" t="str">
        <f>IF(AND('[1]Multi-Field'!$E$37=[1]Lists!BF312,'[1]Multi-Field'!$F$37="Drained"),BI312,IF(AND('[1]Multi-Field'!$E$37=[1]Lists!BF312,'[1]Multi-Field'!$F$37="undrained"),BH312,""))</f>
        <v/>
      </c>
      <c r="CT312" s="409" t="str">
        <f>IF(AND('[1]Multi-Field'!$E$38=[1]Lists!BF312,'[1]Multi-Field'!$F$38="Drained"),BI312,IF(AND('[1]Multi-Field'!$E$38=[1]Lists!BF312,'[1]Multi-Field'!$F$38="undrained"),BH312,""))</f>
        <v/>
      </c>
      <c r="CU312" s="409" t="str">
        <f>IF(AND('[1]Multi-Field'!$E$39=[1]Lists!BF312,'[1]Multi-Field'!$F$39="Drained"),BI312,IF(AND('[1]Multi-Field'!$E$39=[1]Lists!BF312,'[1]Multi-Field'!$F$39="undrained"),BH312,""))</f>
        <v/>
      </c>
      <c r="CV312" s="409" t="str">
        <f>IF(AND('[1]Multi-Field'!$E$40=[1]Lists!BF312,'[1]Multi-Field'!$F$40="Drained"),BI312,IF(AND('[1]Multi-Field'!$E$40=[1]Lists!BF312,'[1]Multi-Field'!$F$40="undrained"),BH312,""))</f>
        <v/>
      </c>
      <c r="CW312" s="409" t="str">
        <f>IF(AND('[1]Multi-Field'!$E$41=[1]Lists!BF312,'[1]Multi-Field'!$F$40="Drained"),BI312,IF(AND('[1]Multi-Field'!$E$40=[1]Lists!BF312,'[1]Multi-Field'!$F$40="undrained"),BH312,""))</f>
        <v/>
      </c>
      <c r="CX312" s="409" t="str">
        <f>IF(AND('[1]Multi-Field'!$E$42=[1]Lists!BF312,'[1]Multi-Field'!$F$42="Drained"),BI312,IF(AND('[1]Multi-Field'!$E$42=[1]Lists!BF312,'[1]Multi-Field'!$F$42="undrained"),BH312,""))</f>
        <v/>
      </c>
      <c r="CY312" s="409" t="str">
        <f>IF(AND('[1]Multi-Field'!$E$43=[1]Lists!BF312,'[1]Multi-Field'!$F$43="Drained"),BI312,IF(AND('[1]Multi-Field'!$E$43=[1]Lists!BF312,'[1]Multi-Field'!$F$43="undrained"),BH312,""))</f>
        <v/>
      </c>
      <c r="CZ312" s="409" t="str">
        <f>IF(AND('[1]Multi-Field'!$E$44=[1]Lists!BF312,'[1]Multi-Field'!$F$44="Drained"),BI312,IF(AND('[1]Multi-Field'!$E$44=[1]Lists!BF312,'[1]Multi-Field'!$F$44="undrained"),BH312,""))</f>
        <v/>
      </c>
      <c r="DA312" s="409" t="str">
        <f>IF(AND('[1]Multi-Field'!$E$45=[1]Lists!BF312,'[1]Multi-Field'!$F$45="Drained"),BI312,IF(AND('[1]Multi-Field'!$E$45=[1]Lists!BF312,'[1]Multi-Field'!$F$45="undrained"),BH312,""))</f>
        <v/>
      </c>
      <c r="DB312" s="409" t="str">
        <f>IF(AND('[1]Multi-Field'!$E$46=[1]Lists!BF312,'[1]Multi-Field'!$F$46="Drained"),BI312,IF(AND('[1]Multi-Field'!$E$46=[1]Lists!BF312,'[1]Multi-Field'!$F$46="undrained"),BH312,""))</f>
        <v/>
      </c>
      <c r="DC312" s="409" t="str">
        <f>IF(AND('[1]Multi-Field'!$E$47=[1]Lists!BF312,'[1]Multi-Field'!$F$47="Drained"),BI312,IF(AND('[1]Multi-Field'!$E$47=[1]Lists!BF312,'[1]Multi-Field'!$F$47="undrained"),BH312,""))</f>
        <v/>
      </c>
      <c r="DD312" s="409" t="str">
        <f>IF(AND('[1]Multi-Field'!$E$48=[1]Lists!BF312,'[1]Multi-Field'!$F$48="Drained"),BI312,IF(AND('[1]Multi-Field'!$E$48=[1]Lists!BF312,'[1]Multi-Field'!$F$48="undrained"),BH312,""))</f>
        <v/>
      </c>
      <c r="DE312" s="409" t="str">
        <f>IF(AND('[1]Multi-Field'!$E$49=[1]Lists!BF312,'[1]Multi-Field'!$F$49="Drained"),BI312,IF(AND('[1]Multi-Field'!$E$49=[1]Lists!BF312,'[1]Multi-Field'!$F$9="undrained"),BH312,""))</f>
        <v/>
      </c>
      <c r="DF312" s="409" t="str">
        <f>IF(AND('[1]Multi-Field'!$E$50=[1]Lists!BF312,'[1]Multi-Field'!$F$50="Drained"),BI312,IF(AND('[1]Multi-Field'!$E$50=[1]Lists!BF312,'[1]Multi-Field'!$F$50="undrained"),BH312,""))</f>
        <v/>
      </c>
      <c r="DG312" s="409" t="str">
        <f>IF(AND('[1]Multi-Field'!$E$51=[1]Lists!BF312,'[1]Multi-Field'!$F$51="Drained"),BI312,IF(AND('[1]Multi-Field'!$E$51=[1]Lists!BF312,'[1]Multi-Field'!$F$51="undrained"),BH312,""))</f>
        <v/>
      </c>
      <c r="DH312" s="409" t="str">
        <f>IF(AND('[1]Multi-Field'!$E$52=[1]Lists!BF312,'[1]Multi-Field'!$F$52="Drained"),BI312,IF(AND('[1]Multi-Field'!$E$52=[1]Lists!BF312,'[1]Multi-Field'!$F$52="undrained"),BH312,""))</f>
        <v/>
      </c>
      <c r="DI312" s="409" t="str">
        <f>IF(AND('[1]Multi-Field'!$E$53=[1]Lists!BF312,'[1]Multi-Field'!$F$53="Drained"),BI312,IF(AND('[1]Multi-Field'!$E$53=[1]Lists!BF312,'[1]Multi-Field'!$F$53="undrained"),BH312,""))</f>
        <v/>
      </c>
      <c r="DJ312" s="409" t="str">
        <f>IF(AND('[1]Multi-Field'!$E$54=[1]Lists!BF312,'[1]Multi-Field'!$F$54="Drained"),BI312,IF(AND('[1]Multi-Field'!$E$54=[1]Lists!BF312,'[1]Multi-Field'!$F$54="undrained"),BH312,""))</f>
        <v/>
      </c>
      <c r="DK312" s="409" t="str">
        <f>IF(AND('[1]Multi-Field'!$E$55=[1]Lists!BF312,'[1]Multi-Field'!$F$55="Drained"),BI312,IF(AND('[1]Multi-Field'!$E$55=[1]Lists!BF312,'[1]Multi-Field'!$F$55="undrained"),BH312,""))</f>
        <v/>
      </c>
      <c r="DL312" s="409" t="str">
        <f>IF(AND('[1]Multi-Field'!$E$56=[1]Lists!BF312,'[1]Multi-Field'!$F$56="Drained"),BI312,IF(AND('[1]Multi-Field'!$E$56=[1]Lists!BF312,'[1]Multi-Field'!$F$56="undrained"),BH312,""))</f>
        <v/>
      </c>
      <c r="DM312" s="409" t="str">
        <f>IF(AND('[1]Multi-Field'!$E$57=[1]Lists!BF312,'[1]Multi-Field'!$F$57="Drained"),BI312,IF(AND('[1]Multi-Field'!$E$57=[1]Lists!BF312,'[1]Multi-Field'!$F$57="undrained"),BH312,""))</f>
        <v/>
      </c>
      <c r="DN312" s="409" t="str">
        <f>IF(AND('[1]Multi-Field'!$E$58=[1]Lists!BF312,'[1]Multi-Field'!$F$58="Drained"),BI312,IF(AND('[1]Multi-Field'!$E$58=[1]Lists!BF312,'[1]Multi-Field'!$F$58="undrained"),BH312,""))</f>
        <v/>
      </c>
      <c r="DO312" s="409" t="str">
        <f>IF(AND('[1]Multi-Field'!$E$59=[1]Lists!BF312,'[1]Multi-Field'!$F$59="Drained"),BI312,IF(AND('[1]Multi-Field'!$E$59=[1]Lists!BF312,'[1]Multi-Field'!$F$59="undrained"),BH312,""))</f>
        <v/>
      </c>
      <c r="DP312" s="409" t="str">
        <f>IF(AND('[1]Multi-Field'!$E$60=[1]Lists!BF312,'[1]Multi-Field'!$F$60="Drained"),BI312,IF(AND('[1]Multi-Field'!$E$60=[1]Lists!BF312,'[1]Multi-Field'!$F$60="undrained"),BH312,""))</f>
        <v/>
      </c>
      <c r="DQ312" s="409" t="str">
        <f>IF(AND('[1]Multi-Field'!$E$61=[1]Lists!BF312,'[1]Multi-Field'!$F$61="Drained"),BI312,IF(AND('[1]Multi-Field'!$E$61=[1]Lists!BF312,'[1]Multi-Field'!$F$61="undrained"),BH312,""))</f>
        <v/>
      </c>
      <c r="DR312" s="409" t="str">
        <f>IF(AND('[1]Multi-Field'!$E$62=[1]Lists!BF312,'[1]Multi-Field'!$F$62="Drained"),BI312,IF(AND('[1]Multi-Field'!$E$62=[1]Lists!BF312,'[1]Multi-Field'!$F$62="undrained"),BH312,""))</f>
        <v/>
      </c>
      <c r="DS312" s="409" t="str">
        <f>IF(AND('[1]Multi-Field'!$E$63=[1]Lists!BF312,'[1]Multi-Field'!$F$63="Drained"),BI312,IF(AND('[1]Multi-Field'!$E$63=[1]Lists!BF312,'[1]Multi-Field'!$F$63="undrained"),BH312,""))</f>
        <v/>
      </c>
      <c r="DT312" s="409" t="str">
        <f>IF(AND('[1]Multi-Field'!$E$64=[1]Lists!BF312,'[1]Multi-Field'!$F$64="Drained"),BI312,IF(AND('[1]Multi-Field'!$E$64=[1]Lists!BF312,'[1]Multi-Field'!$F$64="undrained"),BH312,""))</f>
        <v/>
      </c>
      <c r="DU312" s="409" t="str">
        <f>IF(AND('[1]Multi-Field'!$E$65=[1]Lists!BF312,'[1]Multi-Field'!$F$65="Drained"),BI312,IF(AND('[1]Multi-Field'!$E$65=[1]Lists!BF312,'[1]Multi-Field'!$F$65="undrained"),BH312,""))</f>
        <v/>
      </c>
      <c r="DV312" s="409" t="str">
        <f>IF(AND('[1]Multi-Field'!$E$66=[1]Lists!BF312,'[1]Multi-Field'!$F$66="Drained"),BI312,IF(AND('[1]Multi-Field'!$E$66=[1]Lists!BF312,'[1]Multi-Field'!$F$66="undrained"),BH312,""))</f>
        <v/>
      </c>
      <c r="DW312" s="409" t="str">
        <f>IF(AND('[1]Multi-Field'!$E$67=[1]Lists!BF312,'[1]Multi-Field'!$F$67="Drained"),BI312,IF(AND('[1]Multi-Field'!$E$67=[1]Lists!BF312,'[1]Multi-Field'!$F$67="undrained"),BH312,""))</f>
        <v/>
      </c>
      <c r="DX312" s="409" t="str">
        <f>IF(AND('[1]Multi-Field'!$E$68=[1]Lists!BF312,'[1]Multi-Field'!$F$68="Drained"),BI312,IF(AND('[1]Multi-Field'!$E$68=[1]Lists!BF312,'[1]Multi-Field'!$F$68="undrained"),BH312,""))</f>
        <v/>
      </c>
      <c r="DY312" s="409" t="str">
        <f>IF(AND('[1]Multi-Field'!$E$69=[1]Lists!BF312,'[1]Multi-Field'!$F$69="Drained"),BI312,IF(AND('[1]Multi-Field'!$E$69=[1]Lists!BF312,'[1]Multi-Field'!$F$69="undrained"),BH312,""))</f>
        <v/>
      </c>
      <c r="DZ312" s="409" t="str">
        <f>IF(AND('[1]Multi-Field'!$E$70=[1]Lists!BF312,'[1]Multi-Field'!$F$70="Drained"),BI312,IF(AND('[1]Multi-Field'!$E$70=[1]Lists!BF312,'[1]Multi-Field'!$F$70="undrained"),BH312,""))</f>
        <v/>
      </c>
      <c r="EA312" s="409" t="str">
        <f>IF(AND('[1]Multi-Field'!$E$71=[1]Lists!BF312,'[1]Multi-Field'!$F$71="Drained"),BI312,IF(AND('[1]Multi-Field'!$E$71=[1]Lists!BF312,'[1]Multi-Field'!$F$71="undrained"),BH312,""))</f>
        <v/>
      </c>
      <c r="EB312" s="409" t="str">
        <f>IF(AND('[1]Multi-Field'!$E$72=[1]Lists!BF312,'[1]Multi-Field'!$F$72="Drained"),BI312,IF(AND('[1]Multi-Field'!$E$72=[1]Lists!BF312,'[1]Multi-Field'!$F$72="undrained"),BH312,""))</f>
        <v/>
      </c>
      <c r="EC312" s="409" t="str">
        <f>IF(AND('[1]Multi-Field'!$E$73=[1]Lists!BF312,'[1]Multi-Field'!$F$73="Drained"),BI312,IF(AND('[1]Multi-Field'!$E$73=[1]Lists!BF312,'[1]Multi-Field'!$F$73="undrained"),BH312,""))</f>
        <v/>
      </c>
      <c r="ED312" s="409" t="str">
        <f>IF(AND('[1]Multi-Field'!$E$74=[1]Lists!BF312,'[1]Multi-Field'!$F$74="Drained"),BI312,IF(AND('[1]Multi-Field'!$E$74=[1]Lists!BF312,'[1]Multi-Field'!$F$74="undrained"),BH312,""))</f>
        <v/>
      </c>
      <c r="EE312" s="409" t="str">
        <f>IF(AND('[1]Multi-Field'!$E$75=[1]Lists!BF312,'[1]Multi-Field'!$F$75="Drained"),BI312,IF(AND('[1]Multi-Field'!$E$75=[1]Lists!BF312,'[1]Multi-Field'!$F$75="undrained"),BH312,""))</f>
        <v/>
      </c>
      <c r="EF312" s="409" t="str">
        <f>IF(AND('[1]Multi-Field'!$E$76=[1]Lists!BF312,'[1]Multi-Field'!$F$76="Drained"),BI312,IF(AND('[1]Multi-Field'!$E$76=[1]Lists!BF312,'[1]Multi-Field'!$F$6="undrained"),BH312,""))</f>
        <v/>
      </c>
      <c r="EG312" s="409" t="str">
        <f>IF(AND('[1]Multi-Field'!$E$77=[1]Lists!BF312,'[1]Multi-Field'!$F$77="Drained"),BI312,IF(AND('[1]Multi-Field'!$E$77=[1]Lists!BF312,'[1]Multi-Field'!$F$77="undrained"),BH312,""))</f>
        <v/>
      </c>
      <c r="EH312" s="409" t="str">
        <f>IF(AND('[1]Multi-Field'!$E$78=[1]Lists!BF312,'[1]Multi-Field'!$F$78="Drained"),BI312,IF(AND('[1]Multi-Field'!$E$78=[1]Lists!BF312,'[1]Multi-Field'!$F$78="undrained"),BH312,""))</f>
        <v/>
      </c>
      <c r="EI312" s="409" t="str">
        <f>IF(AND('[1]Multi-Field'!$E$79=[1]Lists!BF312,'[1]Multi-Field'!$F$79="Drained"),BI312,IF(AND('[1]Multi-Field'!$E$79=[1]Lists!BF312,'[1]Multi-Field'!$F$79="undrained"),BH312,""))</f>
        <v/>
      </c>
      <c r="EJ312" s="409" t="str">
        <f>IF(AND('[1]Multi-Field'!$E$80=[1]Lists!BF312,'[1]Multi-Field'!$F$80="Drained"),BI312,IF(AND('[1]Multi-Field'!$E$80=[1]Lists!BF312,'[1]Multi-Field'!$F$80="undrained"),BH312,""))</f>
        <v/>
      </c>
      <c r="EK312" s="409" t="str">
        <f>IF(AND('[1]Multi-Field'!$E$81=[1]Lists!BF312,'[1]Multi-Field'!$F$81="Drained"),BI312,IF(AND('[1]Multi-Field'!$E$81=[1]Lists!BF312,'[1]Multi-Field'!$F$81="undrained"),BH312,""))</f>
        <v/>
      </c>
      <c r="EL312" s="409" t="str">
        <f>IF(AND('[1]Multi-Field'!$E$82=[1]Lists!BF312,'[1]Multi-Field'!$F$82="Drained"),BI312,IF(AND('[1]Multi-Field'!$E$82=[1]Lists!BF312,'[1]Multi-Field'!$F$82="undrained"),BH312,""))</f>
        <v/>
      </c>
      <c r="EM312" s="409" t="str">
        <f>IF(AND('[1]Multi-Field'!$E$83=[1]Lists!BF312,'[1]Multi-Field'!$F$83="Drained"),BI312,IF(AND('[1]Multi-Field'!$E$83=[1]Lists!BF312,'[1]Multi-Field'!$F$83="undrained"),BH312,""))</f>
        <v/>
      </c>
      <c r="EN312" s="409" t="str">
        <f>IF(AND('[1]Multi-Field'!$E$84=[1]Lists!BF312,'[1]Multi-Field'!$F$84="Drained"),BI312,IF(AND('[1]Multi-Field'!$E$84=[1]Lists!BF312,'[1]Multi-Field'!$F$84="undrained"),BH312,""))</f>
        <v/>
      </c>
      <c r="EO312" s="409" t="str">
        <f>IF(AND('[1]Multi-Field'!$E$85=[1]Lists!BF312,'[1]Multi-Field'!$F$85="Drained"),BI312,IF(AND('[1]Multi-Field'!$E$85=[1]Lists!BF312,'[1]Multi-Field'!$F$85="undrained"),BH312,""))</f>
        <v/>
      </c>
      <c r="EP312" s="409" t="str">
        <f>IF(AND('[1]Multi-Field'!$E$86=[1]Lists!BF312,'[1]Multi-Field'!$F$86="Drained"),BI312,IF(AND('[1]Multi-Field'!$E$86=[1]Lists!BF312,'[1]Multi-Field'!$F$86="undrained"),BH312,""))</f>
        <v/>
      </c>
      <c r="EQ312" s="409" t="str">
        <f>IF(AND('[1]Multi-Field'!$E$87=[1]Lists!BF312,'[1]Multi-Field'!$F$87="Drained"),BI312,IF(AND('[1]Multi-Field'!$E$87=[1]Lists!BF312,'[1]Multi-Field'!$F$87="undrained"),BH312,""))</f>
        <v/>
      </c>
      <c r="ER312" s="409" t="str">
        <f>IF(AND('[1]Multi-Field'!$E$88=[1]Lists!BF312,'[1]Multi-Field'!$F$88="Drained"),BI312,IF(AND('[1]Multi-Field'!$E$88=[1]Lists!BF312,'[1]Multi-Field'!$F$88="undrained"),BH312,""))</f>
        <v/>
      </c>
      <c r="ES312" s="409" t="str">
        <f>IF(AND('[1]Multi-Field'!$E$89=[1]Lists!BF312,'[1]Multi-Field'!$F$89="Drained"),BI312,IF(AND('[1]Multi-Field'!$E$89=[1]Lists!BF312,'[1]Multi-Field'!$F$89="undrained"),BH312,""))</f>
        <v/>
      </c>
      <c r="ET312" s="409" t="str">
        <f>IF(AND('[1]Multi-Field'!$E$90=[1]Lists!BF312,'[1]Multi-Field'!$F$90="Drained"),BI312,IF(AND('[1]Multi-Field'!$E$90=[1]Lists!BF312,'[1]Multi-Field'!$F$90="undrained"),BH312,""))</f>
        <v/>
      </c>
      <c r="EU312" s="409" t="str">
        <f>IF(AND('[1]Multi-Field'!$E$91=[1]Lists!BF312,'[1]Multi-Field'!$F$91="Drained"),BI312,IF(AND('[1]Multi-Field'!$E$91=[1]Lists!BF312,'[1]Multi-Field'!$F$91="undrained"),BH312,""))</f>
        <v/>
      </c>
      <c r="EV312" s="409" t="str">
        <f>IF(AND('[1]Multi-Field'!$E$92=[1]Lists!BF312,'[1]Multi-Field'!$F$92="Drained"),BI312,IF(AND('[1]Multi-Field'!$E$92=[1]Lists!BF312,'[1]Multi-Field'!$F$92="undrained"),BH312,""))</f>
        <v/>
      </c>
      <c r="EW312" s="409" t="str">
        <f>IF(AND('[1]Multi-Field'!$E$93=[1]Lists!BF312,'[1]Multi-Field'!$F$93="Drained"),BI312,IF(AND('[1]Multi-Field'!$E$93=[1]Lists!BF312,'[1]Multi-Field'!$F$93="undrained"),BH312,""))</f>
        <v/>
      </c>
      <c r="EX312" s="409" t="str">
        <f>IF(AND('[1]Multi-Field'!$E$94=[1]Lists!BF312,'[1]Multi-Field'!$F$94="Drained"),BI312,IF(AND('[1]Multi-Field'!$E$94=[1]Lists!BF312,'[1]Multi-Field'!$F$94="undrained"),BH312,""))</f>
        <v/>
      </c>
      <c r="EY312" s="409" t="str">
        <f>IF(AND('[1]Multi-Field'!$E$95=[1]Lists!BF312,'[1]Multi-Field'!$F$95="Drained"),BI312,IF(AND('[1]Multi-Field'!$E$95=[1]Lists!BF312,'[1]Multi-Field'!$F$95="undrained"),BH312,""))</f>
        <v/>
      </c>
      <c r="EZ312" s="409" t="str">
        <f>IF(AND('[1]Multi-Field'!$E$96=[1]Lists!BF312,'[1]Multi-Field'!$F$96="Drained"),BI312,IF(AND('[1]Multi-Field'!$E$96=[1]Lists!BF312,'[1]Multi-Field'!$F$96="undrained"),BH312,""))</f>
        <v/>
      </c>
      <c r="FA312" s="409" t="str">
        <f>IF(AND('[1]Multi-Field'!$E$97=[1]Lists!BF312,'[1]Multi-Field'!$F$97="Drained"),BI312,IF(AND('[1]Multi-Field'!$E$97=[1]Lists!BF312,'[1]Multi-Field'!$F$97="undrained"),BH312,""))</f>
        <v/>
      </c>
      <c r="FB312" s="409" t="str">
        <f>IF(AND('[1]Multi-Field'!$E$98=[1]Lists!BF312,'[1]Multi-Field'!$F$98="Drained"),BI312,IF(AND('[1]Multi-Field'!$E$98=[1]Lists!BF312,'[1]Multi-Field'!$F$98="undrained"),BH312,""))</f>
        <v/>
      </c>
      <c r="FC312" s="409" t="str">
        <f>IF(AND('[1]Multi-Field'!$E$99=[1]Lists!BF312,'[1]Multi-Field'!$F$99="Drained"),BI312,IF(AND('[1]Multi-Field'!$E$99=[1]Lists!BF312,'[1]Multi-Field'!$F$99="undrained"),BH312,""))</f>
        <v/>
      </c>
      <c r="FD312" s="409" t="str">
        <f>IF(AND('[1]Multi-Field'!$E$100=[1]Lists!BF312,'[1]Multi-Field'!$F$100="Drained"),BI312,IF(AND('[1]Multi-Field'!$E$100=[1]Lists!BF312,'[1]Multi-Field'!$F$100="undrained"),BH312,""))</f>
        <v/>
      </c>
      <c r="FE312" s="409" t="str">
        <f>IF(AND('[1]Multi-Field'!$E$101=[1]Lists!BF312,'[1]Multi-Field'!$F$101="Drained"),BI312,IF(AND('[1]Multi-Field'!$E$101=[1]Lists!BF312,'[1]Multi-Field'!$F$101="undrained"),BH312,""))</f>
        <v/>
      </c>
      <c r="FF312" s="409" t="str">
        <f>IF(AND('[1]Multi-Field'!$E$102=[1]Lists!BF312,'[1]Multi-Field'!$F$102="Drained"),BI312,IF(AND('[1]Multi-Field'!$E$102=[1]Lists!BF312,'[1]Multi-Field'!$F$102="undrained"),BH312,""))</f>
        <v/>
      </c>
      <c r="FG312" s="409" t="str">
        <f>IF(AND('[1]Multi-Field'!$E$103=[1]Lists!BF312,'[1]Multi-Field'!$F$103="Drained"),BI312,IF(AND('[1]Multi-Field'!$E$103=[1]Lists!BF312,'[1]Multi-Field'!$F$103="undrained"),BH312,""))</f>
        <v/>
      </c>
      <c r="FH312" s="409" t="str">
        <f>IF(AND('[1]Multi-Field'!$E$104=[1]Lists!BF312,'[1]Multi-Field'!$F$104="Drained"),BI312,IF(AND('[1]Multi-Field'!$E$104=[1]Lists!BF312,'[1]Multi-Field'!$F$104="undrained"),BH312,""))</f>
        <v/>
      </c>
      <c r="FI312" s="409" t="str">
        <f>IF(AND('[1]Multi-Field'!$E$105=[1]Lists!BF312,'[1]Multi-Field'!$F$105="Drained"),BI312,IF(AND('[1]Multi-Field'!$E$105=[1]Lists!BF312,'[1]Multi-Field'!$F$105="undrained"),BH312,""))</f>
        <v/>
      </c>
      <c r="FJ312" s="409" t="str">
        <f>IF(AND('[1]Multi-Field'!$E$106=[1]Lists!BF312,'[1]Multi-Field'!$F$106="Drained"),BI312,IF(AND('[1]Multi-Field'!$E$106=[1]Lists!BF312,'[1]Multi-Field'!$F$106="undrained"),BH312,""))</f>
        <v/>
      </c>
      <c r="FK312" s="409" t="str">
        <f>IF(AND('[1]Multi-Field'!$E$107=[1]Lists!BF312,'[1]Multi-Field'!$F$107="Drained"),BI312,IF(AND('[1]Multi-Field'!$E$107=[1]Lists!BF312,'[1]Multi-Field'!$F$107="undrained"),BH312,""))</f>
        <v/>
      </c>
      <c r="FL312" s="409" t="str">
        <f>IF(AND('[1]Multi-Field'!$E$108=[1]Lists!BF312,'[1]Multi-Field'!$F$108="Drained"),BI312,IF(AND('[1]Multi-Field'!$E$108=[1]Lists!BF312,'[1]Multi-Field'!$F$108="undrained"),BH312,""))</f>
        <v/>
      </c>
      <c r="FM312" s="409" t="str">
        <f>IF(AND('[1]Multi-Field'!$E$109=[1]Lists!BF312,'[1]Multi-Field'!$F$109="Drained"),BI312,IF(AND('[1]Multi-Field'!$E$109=[1]Lists!BF312,'[1]Multi-Field'!$F$109="undrained"),BH312,""))</f>
        <v/>
      </c>
      <c r="FN312" s="409" t="str">
        <f>IF(AND('[1]Multi-Field'!$E$110=[1]Lists!BF312,'[1]Multi-Field'!$F$110="Drained"),BI312,IF(AND('[1]Multi-Field'!$E$110=[1]Lists!BF312,'[1]Multi-Field'!$F$110="undrained"),BH312,""))</f>
        <v/>
      </c>
      <c r="FO312" s="409" t="str">
        <f>IF(AND('[1]Multi-Field'!$E$111=[1]Lists!BF312,'[1]Multi-Field'!$F$111="Drained"),BI312,IF(AND('[1]Multi-Field'!$E$111=[1]Lists!BF312,'[1]Multi-Field'!$F$111="undrained"),BH312,""))</f>
        <v/>
      </c>
      <c r="FP312" s="409" t="str">
        <f>IF(AND('[1]Multi-Field'!$E$112=[1]Lists!BF312,'[1]Multi-Field'!$F$112="Drained"),BI312,IF(AND('[1]Multi-Field'!$E$112=[1]Lists!BF312,'[1]Multi-Field'!$F$112="undrained"),BH312,""))</f>
        <v/>
      </c>
      <c r="FQ312" s="409" t="str">
        <f>IF(AND('[1]Multi-Field'!$E$113=[1]Lists!BF312,'[1]Multi-Field'!$F$113="Drained"),BI312,IF(AND('[1]Multi-Field'!$E$113=[1]Lists!BF312,'[1]Multi-Field'!$F$113="undrained"),BH312,""))</f>
        <v/>
      </c>
      <c r="FR312" s="409" t="str">
        <f>IF(AND('[1]Multi-Field'!$E$114=[1]Lists!BF312,'[1]Multi-Field'!$F$114="Drained"),BI312,IF(AND('[1]Multi-Field'!$E$114=[1]Lists!BF312,'[1]Multi-Field'!$F$114="undrained"),BH312,""))</f>
        <v/>
      </c>
      <c r="FS312" s="409" t="str">
        <f>IF(AND('[1]Multi-Field'!$E$115=[1]Lists!BF312,'[1]Multi-Field'!$F$115="Drained"),BI312,IF(AND('[1]Multi-Field'!$E$115=[1]Lists!BF312,'[1]Multi-Field'!$F$115="undrained"),BH312,""))</f>
        <v/>
      </c>
      <c r="FT312" s="409" t="str">
        <f>IF(AND('[1]Multi-Field'!$E$116=[1]Lists!BF312,'[1]Multi-Field'!$F$116="Drained"),BI312,IF(AND('[1]Multi-Field'!$E$116=[1]Lists!BF312,'[1]Multi-Field'!$F$116="undrained"),BH312,""))</f>
        <v/>
      </c>
      <c r="FU312" s="409" t="str">
        <f>IF(AND('[1]Multi-Field'!$E$117=[1]Lists!BF312,'[1]Multi-Field'!$F$117="Drained"),BI312,IF(AND('[1]Multi-Field'!$E$117=[1]Lists!BF312,'[1]Multi-Field'!$F$117="undrained"),BH312,""))</f>
        <v/>
      </c>
      <c r="FV312" s="409" t="str">
        <f>IF(AND('[1]Multi-Field'!$E$118=[1]Lists!BF312,'[1]Multi-Field'!$F$118="Drained"),BI312,IF(AND('[1]Multi-Field'!$E$118=[1]Lists!BF312,'[1]Multi-Field'!$F$118="undrained"),BH312,""))</f>
        <v/>
      </c>
      <c r="FW312" s="409" t="str">
        <f>IF(AND('[1]Multi-Field'!$E$119=[1]Lists!BF312,'[1]Multi-Field'!$F$119="Drained"),BI312,IF(AND('[1]Multi-Field'!$E$119=[1]Lists!BF312,'[1]Multi-Field'!$F$119="undrained"),BH312,""))</f>
        <v/>
      </c>
      <c r="FX312" s="409" t="str">
        <f>IF(AND('[1]Multi-Field'!$E$120=[1]Lists!BF312,'[1]Multi-Field'!$F$120="Drained"),BI312,IF(AND('[1]Multi-Field'!$E$120=[1]Lists!BF312,'[1]Multi-Field'!$F$120="undrained"),BH312,""))</f>
        <v/>
      </c>
    </row>
    <row r="313" spans="1:180" ht="13.5" customHeight="1">
      <c r="A313" s="7" t="s">
        <v>399</v>
      </c>
      <c r="B313" s="7"/>
      <c r="C313" s="7"/>
      <c r="D313" s="8">
        <v>55</v>
      </c>
      <c r="E313" s="8">
        <f t="shared" si="46"/>
        <v>57</v>
      </c>
      <c r="F313" s="8">
        <f t="shared" si="47"/>
        <v>58</v>
      </c>
      <c r="G313" s="8">
        <v>60</v>
      </c>
      <c r="H313" s="8">
        <v>65</v>
      </c>
      <c r="I313" s="8">
        <f t="shared" si="50"/>
        <v>68</v>
      </c>
      <c r="J313" s="8">
        <f t="shared" si="51"/>
        <v>72</v>
      </c>
      <c r="K313" s="8">
        <v>75</v>
      </c>
      <c r="L313" s="8">
        <v>75</v>
      </c>
      <c r="M313" s="8">
        <f t="shared" si="48"/>
        <v>85</v>
      </c>
      <c r="N313" s="8">
        <f t="shared" si="49"/>
        <v>95</v>
      </c>
      <c r="O313" s="8">
        <v>105</v>
      </c>
      <c r="P313" s="391">
        <v>288</v>
      </c>
      <c r="Q313" s="394"/>
      <c r="R313" s="395" t="b">
        <f>IF(OR('Multi-Field'!AA290=Lists!$AC$42,'Multi-Field'!AA290=Lists!$AC$43),IF('Multi-Field'!Z290="x",(IF('Multi-Field'!AC290=Lists!$Q$11,Lists!$R$11,IF('Multi-Field'!AC290=Lists!$Q$12,Lists!$R$12,IF('Multi-Field'!AC290=Lists!$Q$13,Lists!$R$13,IF('Multi-Field'!AC290=Lists!$Q$14,Lists!$R$14))))),IF('Multi-Field'!X290="x",(IF('Multi-Field'!AC290=Lists!$Q$11,Lists!$S$11,IF('Multi-Field'!AC290=Lists!$Q$12,Lists!$S$12,IF('Multi-Field'!AC290=Lists!$Q$13,Lists!$S$13,IF('Multi-Field'!AC290=Lists!$Q$14,Lists!$S$14))))),IF('Multi-Field'!V290="x",(IF('Multi-Field'!AC290=Lists!$Q$11,Lists!$T$11,IF('Multi-Field'!AC290=Lists!$Q$12,Lists!$T$12,IF('Multi-Field'!AC290=Lists!$Q$13,Lists!$T$13,IF('Multi-Field'!AC290=Lists!$Q$14,Lists!$T$14))))),0))))</f>
        <v>0</v>
      </c>
      <c r="S313" s="395" t="str">
        <f t="shared" si="52"/>
        <v/>
      </c>
      <c r="T313" s="395"/>
      <c r="U313" s="396"/>
      <c r="AI313" s="384">
        <f>'[1]Multi-Field'!B309</f>
        <v>0</v>
      </c>
      <c r="AJ313" s="387" t="str">
        <f>IF(OR('[1]Multi-Field'!Q153=[1]Lists!$AC$42,'[1]Multi-Field'!Q153=[1]Lists!$AC$43),"x","")</f>
        <v/>
      </c>
      <c r="AK313" s="387" t="str">
        <f>IF(OR('[1]Multi-Field'!Q153=[1]Lists!$AC$6,'[1]Multi-Field'!Q153=$AC$2,'[1]Multi-Field'!Q153=$AC$4),"x","")</f>
        <v/>
      </c>
      <c r="AL313" s="387" t="str">
        <f>IF(OR('[1]Multi-Field'!Q153=[1]Lists!$AC$7,'[1]Multi-Field'!Q153=$AC$3,'[1]Multi-Field'!Q153=$AC$5),"x","")</f>
        <v/>
      </c>
      <c r="AM313" s="387" t="str">
        <f>IF(OR('[1]Multi-Field'!Q153=$AC$23,'[1]Multi-Field'!Q153=$AC$13,'[1]Multi-Field'!Q153=$AC$9,'[1]Multi-Field'!Q153=$AC$19,'[1]Multi-Field'!Q153=$AC$47),"x","")</f>
        <v/>
      </c>
      <c r="AN313" s="387" t="str">
        <f>IF(OR('[1]Multi-Field'!Q153=$AC$24,'[1]Multi-Field'!Q153=$AC$14,'[1]Multi-Field'!Q153=$AC$10,'[1]Multi-Field'!Q153=$AC$22,'[1]Multi-Field'!Q153=$AC$48),"x","")</f>
        <v/>
      </c>
      <c r="AO313" s="387" t="str">
        <f>IF(OR('[1]Multi-Field'!Q153=$AC$21,'[1]Multi-Field'!Q153=$AC$28,'[1]Multi-Field'!Q153=$AC$62,'[1]Multi-Field'!Q153=$AC$102,'[1]Multi-Field'!Q153=$AC$98),"x","")</f>
        <v/>
      </c>
      <c r="AP313" s="387" t="str">
        <f>IF(OR('[1]Multi-Field'!Q153=$AC$25,'[1]Multi-Field'!Q153=$AC$63,'[1]Multi-Field'!Q153=$AC$85,'[1]Multi-Field'!Q153=$AC$87,'[1]Multi-Field'!Q153=$AC$92,'[1]Multi-Field'!Q153=$AC$93),"x","")</f>
        <v/>
      </c>
      <c r="AQ313" s="387" t="str">
        <f>IF(OR('[1]Multi-Field'!Q153=$AC$20,'[1]Multi-Field'!Q153=$AC$27,'[1]Multi-Field'!Q153=$AC$58,'[1]Multi-Field'!Q153=$AC$86,'[1]Multi-Field'!Q153=$AC$103,'[1]Multi-Field'!Q153=$AC$94),"x","")</f>
        <v/>
      </c>
      <c r="AR313" s="387" t="str">
        <f>IF(OR('[1]Multi-Field'!Q153=$AC$35,'[1]Multi-Field'!Q153=$AC$40,'[1]Multi-Field'!Q153=$AC$45,),"x","")</f>
        <v/>
      </c>
      <c r="AS313" s="387" t="str">
        <f>IF(OR('[1]Multi-Field'!Q153=$AC$36,'[1]Multi-Field'!Q153=$AC$41,'[1]Multi-Field'!Q153=$AC$46,),"x","")</f>
        <v/>
      </c>
      <c r="AT313" s="387" t="str">
        <f>IF(OR('[1]Multi-Field'!Q153=$AC$52,'[1]Multi-Field'!Q153=$AC$53,'[1]Multi-Field'!Q153=$AC$54,'[1]Multi-Field'!Q153=$AC$55,'[1]Multi-Field'!Q153=$AC$68,'[1]Multi-Field'!Q153=$AC$69,'[1]Multi-Field'!Q153=$AC$74,'[1]Multi-Field'!Q153=$AC$71,'[1]Multi-Field'!Q153=$AC$70),"x","")</f>
        <v>x</v>
      </c>
      <c r="AU313" s="387" t="str">
        <f>IF('[1]Multi-Field'!Q153=$AC$72,"x","")</f>
        <v/>
      </c>
      <c r="AV313" s="387" t="str">
        <f>IF('[1]Multi-Field'!Q153=$AC$73,"x","")</f>
        <v/>
      </c>
      <c r="AW313" s="387" t="str">
        <f>IF('[1]Multi-Field'!Q153=$AC$83,"x","")</f>
        <v/>
      </c>
      <c r="AX313" s="387" t="str">
        <f>IF('[1]Multi-Field'!Q153=$AC$84,"x","")</f>
        <v/>
      </c>
      <c r="AY313" s="387" t="str">
        <f>IF('[1]Multi-Field'!Q153=$AC$97,"x","")</f>
        <v/>
      </c>
      <c r="AZ313" s="387" t="str">
        <f>IF('[1]Multi-Field'!Q153=$AC$99,"x","")</f>
        <v/>
      </c>
      <c r="BA313" s="387" t="str">
        <f>IF('[1]Multi-Field'!Q153=$AC$104,"x","")</f>
        <v/>
      </c>
      <c r="BB313" s="387" t="str">
        <f>IF('[1]Multi-Field'!Q153=$AC$105,"x","")</f>
        <v/>
      </c>
      <c r="BC313" s="388"/>
      <c r="BF313" s="411" t="s">
        <v>1478</v>
      </c>
      <c r="BG313" s="412">
        <v>1</v>
      </c>
      <c r="BH313" s="412">
        <v>2.5</v>
      </c>
      <c r="BI313" s="412">
        <v>3.5</v>
      </c>
      <c r="BJ313" s="409" t="e">
        <f>IF(AND('[1]Single Field'!#REF!=[1]Lists!BF313,'[1]Single Field'!#REF!="Drained"),"x",IF(AND('[1]Single Field'!#REF!=[1]Lists!BF313,'[1]Single Field'!#REF!="Undrained"),O,""))</f>
        <v>#REF!</v>
      </c>
      <c r="BK313" s="409" t="str">
        <f>IF(AND('[1]Multi-Field'!$E$3=[1]Lists!BF313,'[1]Multi-Field'!$F$3="Drained"),BI313,IF(AND('[1]Multi-Field'!$E$3=BF313,'[1]Multi-Field'!$F$3="undrained"),BH313,""))</f>
        <v/>
      </c>
      <c r="BL313" s="409" t="str">
        <f>IF(AND('[1]Multi-Field'!$E$4=BF313,'[1]Multi-Field'!$F$4="Drained"),BI313,IF(AND('[1]Multi-Field'!$E$4=BF313,'[1]Multi-Field'!$F$4="undrained"),BH313,""))</f>
        <v/>
      </c>
      <c r="BM313" s="409" t="str">
        <f>IF(AND('[1]Multi-Field'!$E$5=BF313,'[1]Multi-Field'!$F$5="Drained"),BI313,IF(AND('[1]Multi-Field'!$E$5=BF313,'[1]Multi-Field'!$F$5="undrained"),BH313,""))</f>
        <v/>
      </c>
      <c r="BN313" s="409" t="str">
        <f>IF(AND('[1]Multi-Field'!$E$6=BF313,'[1]Multi-Field'!$F$6="Drained"),BI313,IF(AND('[1]Multi-Field'!$E$6=BF313,'[1]Multi-Field'!$F$6="undrained"),BH313,""))</f>
        <v/>
      </c>
      <c r="BO313" s="409" t="str">
        <f>IF(AND('[1]Multi-Field'!$E$7=BF313,'[1]Multi-Field'!$F$7="Drained"),BI313,IF(AND('[1]Multi-Field'!$E$7=BF313,'[1]Multi-Field'!$F$7="undrained"),BH313,""))</f>
        <v/>
      </c>
      <c r="BP313" s="409" t="str">
        <f>IF(AND('[1]Multi-Field'!$E$8=BF313,'[1]Multi-Field'!$F$8="Drained"),BI313,IF(AND('[1]Multi-Field'!$E$8=BF313,'[1]Multi-Field'!$F$8="undrained"),BH313,""))</f>
        <v/>
      </c>
      <c r="BQ313" s="409" t="str">
        <f>IF(AND('[1]Multi-Field'!$E$9=BF313,'[1]Multi-Field'!$F$9="Drained"),BI313,IF(AND('[1]Multi-Field'!$E$9=BF313,'[1]Multi-Field'!$F$9="undrained"),BH313,""))</f>
        <v/>
      </c>
      <c r="BR313" s="409" t="str">
        <f>IF(AND('[1]Multi-Field'!$E$10=BF313,'[1]Multi-Field'!$F$10="Drained"),BI313,IF(AND('[1]Multi-Field'!$E$10=BF313,'[1]Multi-Field'!$F$10="undrained"),BH313,""))</f>
        <v/>
      </c>
      <c r="BS313" s="409" t="str">
        <f>IF(AND('[1]Multi-Field'!$E$11=BF313,'[1]Multi-Field'!$F$11="Drained"),BI313,IF(AND('[1]Multi-Field'!$E$11=BF313,'[1]Multi-Field'!$F$11="undrained"),BH313,""))</f>
        <v/>
      </c>
      <c r="BT313" s="409" t="str">
        <f>IF(AND('[1]Multi-Field'!$E$12=BF313,'[1]Multi-Field'!$F$12="Drained"),BI313,IF(AND('[1]Multi-Field'!$E$12=BF313,'[1]Multi-Field'!$F$12="undrained"),BH313,""))</f>
        <v/>
      </c>
      <c r="BU313" s="409" t="str">
        <f>IF(AND('[1]Multi-Field'!$E$13=BF313,'[1]Multi-Field'!$F$13="Drained"),BI313,IF(AND('[1]Multi-Field'!$E$3=BF313,'[1]Multi-Field'!$F$13="undrained"),BH313,""))</f>
        <v/>
      </c>
      <c r="BV313" s="409" t="str">
        <f>IF(AND('[1]Multi-Field'!$E$14=BF313,'[1]Multi-Field'!$F$14="Drained"),BI313,IF(AND('[1]Multi-Field'!$E$14=BF313,'[1]Multi-Field'!$F$14="undrained"),BH313,""))</f>
        <v/>
      </c>
      <c r="BW313" s="409" t="str">
        <f>IF(AND('[1]Multi-Field'!$E$15=BF313,'[1]Multi-Field'!$F$15="Drained"),BI313,IF(AND('[1]Multi-Field'!$E$15=BF313,'[1]Multi-Field'!$F$15="undrained"),BH313,""))</f>
        <v/>
      </c>
      <c r="BX313" s="409" t="str">
        <f>IF(AND('[1]Multi-Field'!$E$16=[1]Lists!BF313,'[1]Multi-Field'!$F$16="Drained"),BI313,IF(AND('[1]Multi-Field'!$E$16=[1]Lists!BF313,'[1]Multi-Field'!$F$16="undrained"),BH313,""))</f>
        <v/>
      </c>
      <c r="BY313" s="409" t="str">
        <f>IF(AND('[1]Multi-Field'!$E$17=[1]Lists!BF313,'[1]Multi-Field'!$F$17="Drained"),BI313,IF(AND('[1]Multi-Field'!$E$17=[1]Lists!BF313,'[1]Multi-Field'!$F$17="undrained"),BH313,""))</f>
        <v/>
      </c>
      <c r="BZ313" s="409" t="str">
        <f>IF(AND('[1]Multi-Field'!$E$18=[1]Lists!BF313,'[1]Multi-Field'!$F$18="Drained"),BI313,IF(AND('[1]Multi-Field'!$E$18=[1]Lists!BF313,'[1]Multi-Field'!$F$18="undrained"),BH313,""))</f>
        <v/>
      </c>
      <c r="CA313" s="409" t="str">
        <f>IF(AND('[1]Multi-Field'!$E$19=[1]Lists!BF313,'[1]Multi-Field'!$F$19="Drained"),BI313,IF(AND('[1]Multi-Field'!$E$19=[1]Lists!BF313,'[1]Multi-Field'!$F$19="undrained"),BH313,""))</f>
        <v/>
      </c>
      <c r="CB313" s="409" t="str">
        <f>IF(AND('[1]Multi-Field'!$E$20=[1]Lists!BF313,'[1]Multi-Field'!$F$20="Drained"),BI313,IF(AND('[1]Multi-Field'!$E$20=[1]Lists!BF313,'[1]Multi-Field'!$F$20="undrained"),BH313,""))</f>
        <v/>
      </c>
      <c r="CC313" s="409" t="str">
        <f>IF(AND('[1]Multi-Field'!$E$21=[1]Lists!BF313,'[1]Multi-Field'!$F$21="Drained"),BI313,IF(AND('[1]Multi-Field'!$E$21=[1]Lists!BF313,'[1]Multi-Field'!$F$21="undrained"),BH313,""))</f>
        <v/>
      </c>
      <c r="CD313" s="409" t="str">
        <f>IF(AND('[1]Multi-Field'!$E$22=[1]Lists!BF313,'[1]Multi-Field'!$F$22="Drained"),BI313,IF(AND('[1]Multi-Field'!$E$22=[1]Lists!BF313,'[1]Multi-Field'!$F$22="undrained"),BH313,""))</f>
        <v/>
      </c>
      <c r="CE313" s="409" t="str">
        <f>IF(AND('[1]Multi-Field'!$E$23=[1]Lists!BF313,'[1]Multi-Field'!$F$23="Drained"),BI313,IF(AND('[1]Multi-Field'!$E$23=[1]Lists!BF313,'[1]Multi-Field'!$F$23="undrained"),BH313,""))</f>
        <v/>
      </c>
      <c r="CF313" s="409" t="str">
        <f>IF(AND('[1]Multi-Field'!$E$24=[1]Lists!BF313,'[1]Multi-Field'!$F$24="Drained"),BI313,IF(AND('[1]Multi-Field'!$E$24=[1]Lists!BF313,'[1]Multi-Field'!$F$24="undrained"),BH313,""))</f>
        <v/>
      </c>
      <c r="CG313" s="409" t="str">
        <f>IF(AND('[1]Multi-Field'!$E$25=[1]Lists!BF313,'[1]Multi-Field'!$F$25="Drained"),BI313,IF(AND('[1]Multi-Field'!$E$25=[1]Lists!BF313,'[1]Multi-Field'!$F$25="undrained"),BH313,""))</f>
        <v/>
      </c>
      <c r="CH313" s="409" t="str">
        <f>IF(AND('[1]Multi-Field'!$E$26=[1]Lists!BF313,'[1]Multi-Field'!$F$26="Drained"),BI313,IF(AND('[1]Multi-Field'!$E$26=[1]Lists!BF313,'[1]Multi-Field'!$F$26="undrained"),BH313,""))</f>
        <v/>
      </c>
      <c r="CI313" s="409" t="str">
        <f>IF(AND('[1]Multi-Field'!$E$27=[1]Lists!BF313,'[1]Multi-Field'!$F$27="Drained"),BI313,IF(AND('[1]Multi-Field'!$E$27=[1]Lists!BF313,'[1]Multi-Field'!$F$27="undrained"),BH313,""))</f>
        <v/>
      </c>
      <c r="CJ313" s="409" t="str">
        <f>IF(AND('[1]Multi-Field'!$E$28=[1]Lists!BF313,'[1]Multi-Field'!$F$28="Drained"),BI313,IF(AND('[1]Multi-Field'!$E$28=[1]Lists!BF313,'[1]Multi-Field'!$F$28="undrained"),BH313,""))</f>
        <v/>
      </c>
      <c r="CK313" s="409" t="str">
        <f>IF(AND('[1]Multi-Field'!$E$29=[1]Lists!BF313,'[1]Multi-Field'!$F$29="Drained"),BI313,IF(AND('[1]Multi-Field'!$E$29=[1]Lists!BF313,'[1]Multi-Field'!$F$29="undrained"),BH313,""))</f>
        <v/>
      </c>
      <c r="CL313" s="409" t="str">
        <f>IF(AND('[1]Multi-Field'!$E$30=[1]Lists!BF313,'[1]Multi-Field'!$F$30="Drained"),BI313,IF(AND('[1]Multi-Field'!$E$30=[1]Lists!BF313,'[1]Multi-Field'!$F$30="undrained"),BH313,""))</f>
        <v/>
      </c>
      <c r="CM313" s="409" t="str">
        <f>IF(AND('[1]Multi-Field'!$E$31=[1]Lists!BF313,'[1]Multi-Field'!$F$31="Drained"),BI313,IF(AND('[1]Multi-Field'!$E$31=[1]Lists!BF313,'[1]Multi-Field'!$F$31="undrained"),BH313,""))</f>
        <v/>
      </c>
      <c r="CN313" s="409" t="str">
        <f>IF(AND('[1]Multi-Field'!$E$32=[1]Lists!BF313,'[1]Multi-Field'!$F$32="Drained"),BI313,IF(AND('[1]Multi-Field'!$E$32=[1]Lists!BF313,'[1]Multi-Field'!$F$32="undrained"),BH313,""))</f>
        <v/>
      </c>
      <c r="CO313" s="409" t="str">
        <f>IF(AND('[1]Multi-Field'!$E$33=[1]Lists!BF313,'[1]Multi-Field'!$F$33="Drained"),BI313,IF(AND('[1]Multi-Field'!$E$33=[1]Lists!BF313,'[1]Multi-Field'!$F$33="undrained"),BH313,""))</f>
        <v/>
      </c>
      <c r="CP313" s="409" t="str">
        <f>IF(AND('[1]Multi-Field'!$E$34=[1]Lists!BF313,'[1]Multi-Field'!$F$34="Drained"),BI313,IF(AND('[1]Multi-Field'!$E$34=[1]Lists!BF313,'[1]Multi-Field'!$F$34="undrained"),BH313,""))</f>
        <v/>
      </c>
      <c r="CQ313" s="409" t="str">
        <f>IF(AND('[1]Multi-Field'!$E$35=[1]Lists!BF313,'[1]Multi-Field'!$F$35="Drained"),BI313,IF(AND('[1]Multi-Field'!$E$35=[1]Lists!BF313,'[1]Multi-Field'!$F$35="undrained"),BH313,""))</f>
        <v/>
      </c>
      <c r="CR313" s="409" t="str">
        <f>IF(AND('[1]Multi-Field'!$E$36=[1]Lists!BF313,'[1]Multi-Field'!$F$36="Drained"),BI313,IF(AND('[1]Multi-Field'!$E$36=[1]Lists!BF313,'[1]Multi-Field'!$F$36="undrained"),BH313,""))</f>
        <v/>
      </c>
      <c r="CS313" s="409" t="str">
        <f>IF(AND('[1]Multi-Field'!$E$37=[1]Lists!BF313,'[1]Multi-Field'!$F$37="Drained"),BI313,IF(AND('[1]Multi-Field'!$E$37=[1]Lists!BF313,'[1]Multi-Field'!$F$37="undrained"),BH313,""))</f>
        <v/>
      </c>
      <c r="CT313" s="409" t="str">
        <f>IF(AND('[1]Multi-Field'!$E$38=[1]Lists!BF313,'[1]Multi-Field'!$F$38="Drained"),BI313,IF(AND('[1]Multi-Field'!$E$38=[1]Lists!BF313,'[1]Multi-Field'!$F$38="undrained"),BH313,""))</f>
        <v/>
      </c>
      <c r="CU313" s="409" t="str">
        <f>IF(AND('[1]Multi-Field'!$E$39=[1]Lists!BF313,'[1]Multi-Field'!$F$39="Drained"),BI313,IF(AND('[1]Multi-Field'!$E$39=[1]Lists!BF313,'[1]Multi-Field'!$F$39="undrained"),BH313,""))</f>
        <v/>
      </c>
      <c r="CV313" s="409" t="str">
        <f>IF(AND('[1]Multi-Field'!$E$40=[1]Lists!BF313,'[1]Multi-Field'!$F$40="Drained"),BI313,IF(AND('[1]Multi-Field'!$E$40=[1]Lists!BF313,'[1]Multi-Field'!$F$40="undrained"),BH313,""))</f>
        <v/>
      </c>
      <c r="CW313" s="409" t="str">
        <f>IF(AND('[1]Multi-Field'!$E$41=[1]Lists!BF313,'[1]Multi-Field'!$F$40="Drained"),BI313,IF(AND('[1]Multi-Field'!$E$40=[1]Lists!BF313,'[1]Multi-Field'!$F$40="undrained"),BH313,""))</f>
        <v/>
      </c>
      <c r="CX313" s="409" t="str">
        <f>IF(AND('[1]Multi-Field'!$E$42=[1]Lists!BF313,'[1]Multi-Field'!$F$42="Drained"),BI313,IF(AND('[1]Multi-Field'!$E$42=[1]Lists!BF313,'[1]Multi-Field'!$F$42="undrained"),BH313,""))</f>
        <v/>
      </c>
      <c r="CY313" s="409" t="str">
        <f>IF(AND('[1]Multi-Field'!$E$43=[1]Lists!BF313,'[1]Multi-Field'!$F$43="Drained"),BI313,IF(AND('[1]Multi-Field'!$E$43=[1]Lists!BF313,'[1]Multi-Field'!$F$43="undrained"),BH313,""))</f>
        <v/>
      </c>
      <c r="CZ313" s="409" t="str">
        <f>IF(AND('[1]Multi-Field'!$E$44=[1]Lists!BF313,'[1]Multi-Field'!$F$44="Drained"),BI313,IF(AND('[1]Multi-Field'!$E$44=[1]Lists!BF313,'[1]Multi-Field'!$F$44="undrained"),BH313,""))</f>
        <v/>
      </c>
      <c r="DA313" s="409" t="str">
        <f>IF(AND('[1]Multi-Field'!$E$45=[1]Lists!BF313,'[1]Multi-Field'!$F$45="Drained"),BI313,IF(AND('[1]Multi-Field'!$E$45=[1]Lists!BF313,'[1]Multi-Field'!$F$45="undrained"),BH313,""))</f>
        <v/>
      </c>
      <c r="DB313" s="409" t="str">
        <f>IF(AND('[1]Multi-Field'!$E$46=[1]Lists!BF313,'[1]Multi-Field'!$F$46="Drained"),BI313,IF(AND('[1]Multi-Field'!$E$46=[1]Lists!BF313,'[1]Multi-Field'!$F$46="undrained"),BH313,""))</f>
        <v/>
      </c>
      <c r="DC313" s="409" t="str">
        <f>IF(AND('[1]Multi-Field'!$E$47=[1]Lists!BF313,'[1]Multi-Field'!$F$47="Drained"),BI313,IF(AND('[1]Multi-Field'!$E$47=[1]Lists!BF313,'[1]Multi-Field'!$F$47="undrained"),BH313,""))</f>
        <v/>
      </c>
      <c r="DD313" s="409" t="str">
        <f>IF(AND('[1]Multi-Field'!$E$48=[1]Lists!BF313,'[1]Multi-Field'!$F$48="Drained"),BI313,IF(AND('[1]Multi-Field'!$E$48=[1]Lists!BF313,'[1]Multi-Field'!$F$48="undrained"),BH313,""))</f>
        <v/>
      </c>
      <c r="DE313" s="409" t="str">
        <f>IF(AND('[1]Multi-Field'!$E$49=[1]Lists!BF313,'[1]Multi-Field'!$F$49="Drained"),BI313,IF(AND('[1]Multi-Field'!$E$49=[1]Lists!BF313,'[1]Multi-Field'!$F$9="undrained"),BH313,""))</f>
        <v/>
      </c>
      <c r="DF313" s="409" t="str">
        <f>IF(AND('[1]Multi-Field'!$E$50=[1]Lists!BF313,'[1]Multi-Field'!$F$50="Drained"),BI313,IF(AND('[1]Multi-Field'!$E$50=[1]Lists!BF313,'[1]Multi-Field'!$F$50="undrained"),BH313,""))</f>
        <v/>
      </c>
      <c r="DG313" s="409" t="str">
        <f>IF(AND('[1]Multi-Field'!$E$51=[1]Lists!BF313,'[1]Multi-Field'!$F$51="Drained"),BI313,IF(AND('[1]Multi-Field'!$E$51=[1]Lists!BF313,'[1]Multi-Field'!$F$51="undrained"),BH313,""))</f>
        <v/>
      </c>
      <c r="DH313" s="409" t="str">
        <f>IF(AND('[1]Multi-Field'!$E$52=[1]Lists!BF313,'[1]Multi-Field'!$F$52="Drained"),BI313,IF(AND('[1]Multi-Field'!$E$52=[1]Lists!BF313,'[1]Multi-Field'!$F$52="undrained"),BH313,""))</f>
        <v/>
      </c>
      <c r="DI313" s="409" t="str">
        <f>IF(AND('[1]Multi-Field'!$E$53=[1]Lists!BF313,'[1]Multi-Field'!$F$53="Drained"),BI313,IF(AND('[1]Multi-Field'!$E$53=[1]Lists!BF313,'[1]Multi-Field'!$F$53="undrained"),BH313,""))</f>
        <v/>
      </c>
      <c r="DJ313" s="409" t="str">
        <f>IF(AND('[1]Multi-Field'!$E$54=[1]Lists!BF313,'[1]Multi-Field'!$F$54="Drained"),BI313,IF(AND('[1]Multi-Field'!$E$54=[1]Lists!BF313,'[1]Multi-Field'!$F$54="undrained"),BH313,""))</f>
        <v/>
      </c>
      <c r="DK313" s="409" t="str">
        <f>IF(AND('[1]Multi-Field'!$E$55=[1]Lists!BF313,'[1]Multi-Field'!$F$55="Drained"),BI313,IF(AND('[1]Multi-Field'!$E$55=[1]Lists!BF313,'[1]Multi-Field'!$F$55="undrained"),BH313,""))</f>
        <v/>
      </c>
      <c r="DL313" s="409" t="str">
        <f>IF(AND('[1]Multi-Field'!$E$56=[1]Lists!BF313,'[1]Multi-Field'!$F$56="Drained"),BI313,IF(AND('[1]Multi-Field'!$E$56=[1]Lists!BF313,'[1]Multi-Field'!$F$56="undrained"),BH313,""))</f>
        <v/>
      </c>
      <c r="DM313" s="409" t="str">
        <f>IF(AND('[1]Multi-Field'!$E$57=[1]Lists!BF313,'[1]Multi-Field'!$F$57="Drained"),BI313,IF(AND('[1]Multi-Field'!$E$57=[1]Lists!BF313,'[1]Multi-Field'!$F$57="undrained"),BH313,""))</f>
        <v/>
      </c>
      <c r="DN313" s="409" t="str">
        <f>IF(AND('[1]Multi-Field'!$E$58=[1]Lists!BF313,'[1]Multi-Field'!$F$58="Drained"),BI313,IF(AND('[1]Multi-Field'!$E$58=[1]Lists!BF313,'[1]Multi-Field'!$F$58="undrained"),BH313,""))</f>
        <v/>
      </c>
      <c r="DO313" s="409" t="str">
        <f>IF(AND('[1]Multi-Field'!$E$59=[1]Lists!BF313,'[1]Multi-Field'!$F$59="Drained"),BI313,IF(AND('[1]Multi-Field'!$E$59=[1]Lists!BF313,'[1]Multi-Field'!$F$59="undrained"),BH313,""))</f>
        <v/>
      </c>
      <c r="DP313" s="409" t="str">
        <f>IF(AND('[1]Multi-Field'!$E$60=[1]Lists!BF313,'[1]Multi-Field'!$F$60="Drained"),BI313,IF(AND('[1]Multi-Field'!$E$60=[1]Lists!BF313,'[1]Multi-Field'!$F$60="undrained"),BH313,""))</f>
        <v/>
      </c>
      <c r="DQ313" s="409" t="str">
        <f>IF(AND('[1]Multi-Field'!$E$61=[1]Lists!BF313,'[1]Multi-Field'!$F$61="Drained"),BI313,IF(AND('[1]Multi-Field'!$E$61=[1]Lists!BF313,'[1]Multi-Field'!$F$61="undrained"),BH313,""))</f>
        <v/>
      </c>
      <c r="DR313" s="409" t="str">
        <f>IF(AND('[1]Multi-Field'!$E$62=[1]Lists!BF313,'[1]Multi-Field'!$F$62="Drained"),BI313,IF(AND('[1]Multi-Field'!$E$62=[1]Lists!BF313,'[1]Multi-Field'!$F$62="undrained"),BH313,""))</f>
        <v/>
      </c>
      <c r="DS313" s="409" t="str">
        <f>IF(AND('[1]Multi-Field'!$E$63=[1]Lists!BF313,'[1]Multi-Field'!$F$63="Drained"),BI313,IF(AND('[1]Multi-Field'!$E$63=[1]Lists!BF313,'[1]Multi-Field'!$F$63="undrained"),BH313,""))</f>
        <v/>
      </c>
      <c r="DT313" s="409" t="str">
        <f>IF(AND('[1]Multi-Field'!$E$64=[1]Lists!BF313,'[1]Multi-Field'!$F$64="Drained"),BI313,IF(AND('[1]Multi-Field'!$E$64=[1]Lists!BF313,'[1]Multi-Field'!$F$64="undrained"),BH313,""))</f>
        <v/>
      </c>
      <c r="DU313" s="409" t="str">
        <f>IF(AND('[1]Multi-Field'!$E$65=[1]Lists!BF313,'[1]Multi-Field'!$F$65="Drained"),BI313,IF(AND('[1]Multi-Field'!$E$65=[1]Lists!BF313,'[1]Multi-Field'!$F$65="undrained"),BH313,""))</f>
        <v/>
      </c>
      <c r="DV313" s="409" t="str">
        <f>IF(AND('[1]Multi-Field'!$E$66=[1]Lists!BF313,'[1]Multi-Field'!$F$66="Drained"),BI313,IF(AND('[1]Multi-Field'!$E$66=[1]Lists!BF313,'[1]Multi-Field'!$F$66="undrained"),BH313,""))</f>
        <v/>
      </c>
      <c r="DW313" s="409" t="str">
        <f>IF(AND('[1]Multi-Field'!$E$67=[1]Lists!BF313,'[1]Multi-Field'!$F$67="Drained"),BI313,IF(AND('[1]Multi-Field'!$E$67=[1]Lists!BF313,'[1]Multi-Field'!$F$67="undrained"),BH313,""))</f>
        <v/>
      </c>
      <c r="DX313" s="409" t="str">
        <f>IF(AND('[1]Multi-Field'!$E$68=[1]Lists!BF313,'[1]Multi-Field'!$F$68="Drained"),BI313,IF(AND('[1]Multi-Field'!$E$68=[1]Lists!BF313,'[1]Multi-Field'!$F$68="undrained"),BH313,""))</f>
        <v/>
      </c>
      <c r="DY313" s="409" t="str">
        <f>IF(AND('[1]Multi-Field'!$E$69=[1]Lists!BF313,'[1]Multi-Field'!$F$69="Drained"),BI313,IF(AND('[1]Multi-Field'!$E$69=[1]Lists!BF313,'[1]Multi-Field'!$F$69="undrained"),BH313,""))</f>
        <v/>
      </c>
      <c r="DZ313" s="409" t="str">
        <f>IF(AND('[1]Multi-Field'!$E$70=[1]Lists!BF313,'[1]Multi-Field'!$F$70="Drained"),BI313,IF(AND('[1]Multi-Field'!$E$70=[1]Lists!BF313,'[1]Multi-Field'!$F$70="undrained"),BH313,""))</f>
        <v/>
      </c>
      <c r="EA313" s="409" t="str">
        <f>IF(AND('[1]Multi-Field'!$E$71=[1]Lists!BF313,'[1]Multi-Field'!$F$71="Drained"),BI313,IF(AND('[1]Multi-Field'!$E$71=[1]Lists!BF313,'[1]Multi-Field'!$F$71="undrained"),BH313,""))</f>
        <v/>
      </c>
      <c r="EB313" s="409" t="str">
        <f>IF(AND('[1]Multi-Field'!$E$72=[1]Lists!BF313,'[1]Multi-Field'!$F$72="Drained"),BI313,IF(AND('[1]Multi-Field'!$E$72=[1]Lists!BF313,'[1]Multi-Field'!$F$72="undrained"),BH313,""))</f>
        <v/>
      </c>
      <c r="EC313" s="409" t="str">
        <f>IF(AND('[1]Multi-Field'!$E$73=[1]Lists!BF313,'[1]Multi-Field'!$F$73="Drained"),BI313,IF(AND('[1]Multi-Field'!$E$73=[1]Lists!BF313,'[1]Multi-Field'!$F$73="undrained"),BH313,""))</f>
        <v/>
      </c>
      <c r="ED313" s="409" t="str">
        <f>IF(AND('[1]Multi-Field'!$E$74=[1]Lists!BF313,'[1]Multi-Field'!$F$74="Drained"),BI313,IF(AND('[1]Multi-Field'!$E$74=[1]Lists!BF313,'[1]Multi-Field'!$F$74="undrained"),BH313,""))</f>
        <v/>
      </c>
      <c r="EE313" s="409" t="str">
        <f>IF(AND('[1]Multi-Field'!$E$75=[1]Lists!BF313,'[1]Multi-Field'!$F$75="Drained"),BI313,IF(AND('[1]Multi-Field'!$E$75=[1]Lists!BF313,'[1]Multi-Field'!$F$75="undrained"),BH313,""))</f>
        <v/>
      </c>
      <c r="EF313" s="409" t="str">
        <f>IF(AND('[1]Multi-Field'!$E$76=[1]Lists!BF313,'[1]Multi-Field'!$F$76="Drained"),BI313,IF(AND('[1]Multi-Field'!$E$76=[1]Lists!BF313,'[1]Multi-Field'!$F$6="undrained"),BH313,""))</f>
        <v/>
      </c>
      <c r="EG313" s="409" t="str">
        <f>IF(AND('[1]Multi-Field'!$E$77=[1]Lists!BF313,'[1]Multi-Field'!$F$77="Drained"),BI313,IF(AND('[1]Multi-Field'!$E$77=[1]Lists!BF313,'[1]Multi-Field'!$F$77="undrained"),BH313,""))</f>
        <v/>
      </c>
      <c r="EH313" s="409" t="str">
        <f>IF(AND('[1]Multi-Field'!$E$78=[1]Lists!BF313,'[1]Multi-Field'!$F$78="Drained"),BI313,IF(AND('[1]Multi-Field'!$E$78=[1]Lists!BF313,'[1]Multi-Field'!$F$78="undrained"),BH313,""))</f>
        <v/>
      </c>
      <c r="EI313" s="409" t="str">
        <f>IF(AND('[1]Multi-Field'!$E$79=[1]Lists!BF313,'[1]Multi-Field'!$F$79="Drained"),BI313,IF(AND('[1]Multi-Field'!$E$79=[1]Lists!BF313,'[1]Multi-Field'!$F$79="undrained"),BH313,""))</f>
        <v/>
      </c>
      <c r="EJ313" s="409" t="str">
        <f>IF(AND('[1]Multi-Field'!$E$80=[1]Lists!BF313,'[1]Multi-Field'!$F$80="Drained"),BI313,IF(AND('[1]Multi-Field'!$E$80=[1]Lists!BF313,'[1]Multi-Field'!$F$80="undrained"),BH313,""))</f>
        <v/>
      </c>
      <c r="EK313" s="409" t="str">
        <f>IF(AND('[1]Multi-Field'!$E$81=[1]Lists!BF313,'[1]Multi-Field'!$F$81="Drained"),BI313,IF(AND('[1]Multi-Field'!$E$81=[1]Lists!BF313,'[1]Multi-Field'!$F$81="undrained"),BH313,""))</f>
        <v/>
      </c>
      <c r="EL313" s="409" t="str">
        <f>IF(AND('[1]Multi-Field'!$E$82=[1]Lists!BF313,'[1]Multi-Field'!$F$82="Drained"),BI313,IF(AND('[1]Multi-Field'!$E$82=[1]Lists!BF313,'[1]Multi-Field'!$F$82="undrained"),BH313,""))</f>
        <v/>
      </c>
      <c r="EM313" s="409" t="str">
        <f>IF(AND('[1]Multi-Field'!$E$83=[1]Lists!BF313,'[1]Multi-Field'!$F$83="Drained"),BI313,IF(AND('[1]Multi-Field'!$E$83=[1]Lists!BF313,'[1]Multi-Field'!$F$83="undrained"),BH313,""))</f>
        <v/>
      </c>
      <c r="EN313" s="409" t="str">
        <f>IF(AND('[1]Multi-Field'!$E$84=[1]Lists!BF313,'[1]Multi-Field'!$F$84="Drained"),BI313,IF(AND('[1]Multi-Field'!$E$84=[1]Lists!BF313,'[1]Multi-Field'!$F$84="undrained"),BH313,""))</f>
        <v/>
      </c>
      <c r="EO313" s="409" t="str">
        <f>IF(AND('[1]Multi-Field'!$E$85=[1]Lists!BF313,'[1]Multi-Field'!$F$85="Drained"),BI313,IF(AND('[1]Multi-Field'!$E$85=[1]Lists!BF313,'[1]Multi-Field'!$F$85="undrained"),BH313,""))</f>
        <v/>
      </c>
      <c r="EP313" s="409" t="str">
        <f>IF(AND('[1]Multi-Field'!$E$86=[1]Lists!BF313,'[1]Multi-Field'!$F$86="Drained"),BI313,IF(AND('[1]Multi-Field'!$E$86=[1]Lists!BF313,'[1]Multi-Field'!$F$86="undrained"),BH313,""))</f>
        <v/>
      </c>
      <c r="EQ313" s="409" t="str">
        <f>IF(AND('[1]Multi-Field'!$E$87=[1]Lists!BF313,'[1]Multi-Field'!$F$87="Drained"),BI313,IF(AND('[1]Multi-Field'!$E$87=[1]Lists!BF313,'[1]Multi-Field'!$F$87="undrained"),BH313,""))</f>
        <v/>
      </c>
      <c r="ER313" s="409" t="str">
        <f>IF(AND('[1]Multi-Field'!$E$88=[1]Lists!BF313,'[1]Multi-Field'!$F$88="Drained"),BI313,IF(AND('[1]Multi-Field'!$E$88=[1]Lists!BF313,'[1]Multi-Field'!$F$88="undrained"),BH313,""))</f>
        <v/>
      </c>
      <c r="ES313" s="409" t="str">
        <f>IF(AND('[1]Multi-Field'!$E$89=[1]Lists!BF313,'[1]Multi-Field'!$F$89="Drained"),BI313,IF(AND('[1]Multi-Field'!$E$89=[1]Lists!BF313,'[1]Multi-Field'!$F$89="undrained"),BH313,""))</f>
        <v/>
      </c>
      <c r="ET313" s="409" t="str">
        <f>IF(AND('[1]Multi-Field'!$E$90=[1]Lists!BF313,'[1]Multi-Field'!$F$90="Drained"),BI313,IF(AND('[1]Multi-Field'!$E$90=[1]Lists!BF313,'[1]Multi-Field'!$F$90="undrained"),BH313,""))</f>
        <v/>
      </c>
      <c r="EU313" s="409" t="str">
        <f>IF(AND('[1]Multi-Field'!$E$91=[1]Lists!BF313,'[1]Multi-Field'!$F$91="Drained"),BI313,IF(AND('[1]Multi-Field'!$E$91=[1]Lists!BF313,'[1]Multi-Field'!$F$91="undrained"),BH313,""))</f>
        <v/>
      </c>
      <c r="EV313" s="409" t="str">
        <f>IF(AND('[1]Multi-Field'!$E$92=[1]Lists!BF313,'[1]Multi-Field'!$F$92="Drained"),BI313,IF(AND('[1]Multi-Field'!$E$92=[1]Lists!BF313,'[1]Multi-Field'!$F$92="undrained"),BH313,""))</f>
        <v/>
      </c>
      <c r="EW313" s="409" t="str">
        <f>IF(AND('[1]Multi-Field'!$E$93=[1]Lists!BF313,'[1]Multi-Field'!$F$93="Drained"),BI313,IF(AND('[1]Multi-Field'!$E$93=[1]Lists!BF313,'[1]Multi-Field'!$F$93="undrained"),BH313,""))</f>
        <v/>
      </c>
      <c r="EX313" s="409" t="str">
        <f>IF(AND('[1]Multi-Field'!$E$94=[1]Lists!BF313,'[1]Multi-Field'!$F$94="Drained"),BI313,IF(AND('[1]Multi-Field'!$E$94=[1]Lists!BF313,'[1]Multi-Field'!$F$94="undrained"),BH313,""))</f>
        <v/>
      </c>
      <c r="EY313" s="409" t="str">
        <f>IF(AND('[1]Multi-Field'!$E$95=[1]Lists!BF313,'[1]Multi-Field'!$F$95="Drained"),BI313,IF(AND('[1]Multi-Field'!$E$95=[1]Lists!BF313,'[1]Multi-Field'!$F$95="undrained"),BH313,""))</f>
        <v/>
      </c>
      <c r="EZ313" s="409" t="str">
        <f>IF(AND('[1]Multi-Field'!$E$96=[1]Lists!BF313,'[1]Multi-Field'!$F$96="Drained"),BI313,IF(AND('[1]Multi-Field'!$E$96=[1]Lists!BF313,'[1]Multi-Field'!$F$96="undrained"),BH313,""))</f>
        <v/>
      </c>
      <c r="FA313" s="409" t="str">
        <f>IF(AND('[1]Multi-Field'!$E$97=[1]Lists!BF313,'[1]Multi-Field'!$F$97="Drained"),BI313,IF(AND('[1]Multi-Field'!$E$97=[1]Lists!BF313,'[1]Multi-Field'!$F$97="undrained"),BH313,""))</f>
        <v/>
      </c>
      <c r="FB313" s="409" t="str">
        <f>IF(AND('[1]Multi-Field'!$E$98=[1]Lists!BF313,'[1]Multi-Field'!$F$98="Drained"),BI313,IF(AND('[1]Multi-Field'!$E$98=[1]Lists!BF313,'[1]Multi-Field'!$F$98="undrained"),BH313,""))</f>
        <v/>
      </c>
      <c r="FC313" s="409" t="str">
        <f>IF(AND('[1]Multi-Field'!$E$99=[1]Lists!BF313,'[1]Multi-Field'!$F$99="Drained"),BI313,IF(AND('[1]Multi-Field'!$E$99=[1]Lists!BF313,'[1]Multi-Field'!$F$99="undrained"),BH313,""))</f>
        <v/>
      </c>
      <c r="FD313" s="409" t="str">
        <f>IF(AND('[1]Multi-Field'!$E$100=[1]Lists!BF313,'[1]Multi-Field'!$F$100="Drained"),BI313,IF(AND('[1]Multi-Field'!$E$100=[1]Lists!BF313,'[1]Multi-Field'!$F$100="undrained"),BH313,""))</f>
        <v/>
      </c>
      <c r="FE313" s="409" t="str">
        <f>IF(AND('[1]Multi-Field'!$E$101=[1]Lists!BF313,'[1]Multi-Field'!$F$101="Drained"),BI313,IF(AND('[1]Multi-Field'!$E$101=[1]Lists!BF313,'[1]Multi-Field'!$F$101="undrained"),BH313,""))</f>
        <v/>
      </c>
      <c r="FF313" s="409" t="str">
        <f>IF(AND('[1]Multi-Field'!$E$102=[1]Lists!BF313,'[1]Multi-Field'!$F$102="Drained"),BI313,IF(AND('[1]Multi-Field'!$E$102=[1]Lists!BF313,'[1]Multi-Field'!$F$102="undrained"),BH313,""))</f>
        <v/>
      </c>
      <c r="FG313" s="409" t="str">
        <f>IF(AND('[1]Multi-Field'!$E$103=[1]Lists!BF313,'[1]Multi-Field'!$F$103="Drained"),BI313,IF(AND('[1]Multi-Field'!$E$103=[1]Lists!BF313,'[1]Multi-Field'!$F$103="undrained"),BH313,""))</f>
        <v/>
      </c>
      <c r="FH313" s="409" t="str">
        <f>IF(AND('[1]Multi-Field'!$E$104=[1]Lists!BF313,'[1]Multi-Field'!$F$104="Drained"),BI313,IF(AND('[1]Multi-Field'!$E$104=[1]Lists!BF313,'[1]Multi-Field'!$F$104="undrained"),BH313,""))</f>
        <v/>
      </c>
      <c r="FI313" s="409" t="str">
        <f>IF(AND('[1]Multi-Field'!$E$105=[1]Lists!BF313,'[1]Multi-Field'!$F$105="Drained"),BI313,IF(AND('[1]Multi-Field'!$E$105=[1]Lists!BF313,'[1]Multi-Field'!$F$105="undrained"),BH313,""))</f>
        <v/>
      </c>
      <c r="FJ313" s="409" t="str">
        <f>IF(AND('[1]Multi-Field'!$E$106=[1]Lists!BF313,'[1]Multi-Field'!$F$106="Drained"),BI313,IF(AND('[1]Multi-Field'!$E$106=[1]Lists!BF313,'[1]Multi-Field'!$F$106="undrained"),BH313,""))</f>
        <v/>
      </c>
      <c r="FK313" s="409" t="str">
        <f>IF(AND('[1]Multi-Field'!$E$107=[1]Lists!BF313,'[1]Multi-Field'!$F$107="Drained"),BI313,IF(AND('[1]Multi-Field'!$E$107=[1]Lists!BF313,'[1]Multi-Field'!$F$107="undrained"),BH313,""))</f>
        <v/>
      </c>
      <c r="FL313" s="409" t="str">
        <f>IF(AND('[1]Multi-Field'!$E$108=[1]Lists!BF313,'[1]Multi-Field'!$F$108="Drained"),BI313,IF(AND('[1]Multi-Field'!$E$108=[1]Lists!BF313,'[1]Multi-Field'!$F$108="undrained"),BH313,""))</f>
        <v/>
      </c>
      <c r="FM313" s="409" t="str">
        <f>IF(AND('[1]Multi-Field'!$E$109=[1]Lists!BF313,'[1]Multi-Field'!$F$109="Drained"),BI313,IF(AND('[1]Multi-Field'!$E$109=[1]Lists!BF313,'[1]Multi-Field'!$F$109="undrained"),BH313,""))</f>
        <v/>
      </c>
      <c r="FN313" s="409" t="str">
        <f>IF(AND('[1]Multi-Field'!$E$110=[1]Lists!BF313,'[1]Multi-Field'!$F$110="Drained"),BI313,IF(AND('[1]Multi-Field'!$E$110=[1]Lists!BF313,'[1]Multi-Field'!$F$110="undrained"),BH313,""))</f>
        <v/>
      </c>
      <c r="FO313" s="409" t="str">
        <f>IF(AND('[1]Multi-Field'!$E$111=[1]Lists!BF313,'[1]Multi-Field'!$F$111="Drained"),BI313,IF(AND('[1]Multi-Field'!$E$111=[1]Lists!BF313,'[1]Multi-Field'!$F$111="undrained"),BH313,""))</f>
        <v/>
      </c>
      <c r="FP313" s="409" t="str">
        <f>IF(AND('[1]Multi-Field'!$E$112=[1]Lists!BF313,'[1]Multi-Field'!$F$112="Drained"),BI313,IF(AND('[1]Multi-Field'!$E$112=[1]Lists!BF313,'[1]Multi-Field'!$F$112="undrained"),BH313,""))</f>
        <v/>
      </c>
      <c r="FQ313" s="409" t="str">
        <f>IF(AND('[1]Multi-Field'!$E$113=[1]Lists!BF313,'[1]Multi-Field'!$F$113="Drained"),BI313,IF(AND('[1]Multi-Field'!$E$113=[1]Lists!BF313,'[1]Multi-Field'!$F$113="undrained"),BH313,""))</f>
        <v/>
      </c>
      <c r="FR313" s="409" t="str">
        <f>IF(AND('[1]Multi-Field'!$E$114=[1]Lists!BF313,'[1]Multi-Field'!$F$114="Drained"),BI313,IF(AND('[1]Multi-Field'!$E$114=[1]Lists!BF313,'[1]Multi-Field'!$F$114="undrained"),BH313,""))</f>
        <v/>
      </c>
      <c r="FS313" s="409" t="str">
        <f>IF(AND('[1]Multi-Field'!$E$115=[1]Lists!BF313,'[1]Multi-Field'!$F$115="Drained"),BI313,IF(AND('[1]Multi-Field'!$E$115=[1]Lists!BF313,'[1]Multi-Field'!$F$115="undrained"),BH313,""))</f>
        <v/>
      </c>
      <c r="FT313" s="409" t="str">
        <f>IF(AND('[1]Multi-Field'!$E$116=[1]Lists!BF313,'[1]Multi-Field'!$F$116="Drained"),BI313,IF(AND('[1]Multi-Field'!$E$116=[1]Lists!BF313,'[1]Multi-Field'!$F$116="undrained"),BH313,""))</f>
        <v/>
      </c>
      <c r="FU313" s="409" t="str">
        <f>IF(AND('[1]Multi-Field'!$E$117=[1]Lists!BF313,'[1]Multi-Field'!$F$117="Drained"),BI313,IF(AND('[1]Multi-Field'!$E$117=[1]Lists!BF313,'[1]Multi-Field'!$F$117="undrained"),BH313,""))</f>
        <v/>
      </c>
      <c r="FV313" s="409" t="str">
        <f>IF(AND('[1]Multi-Field'!$E$118=[1]Lists!BF313,'[1]Multi-Field'!$F$118="Drained"),BI313,IF(AND('[1]Multi-Field'!$E$118=[1]Lists!BF313,'[1]Multi-Field'!$F$118="undrained"),BH313,""))</f>
        <v/>
      </c>
      <c r="FW313" s="409" t="str">
        <f>IF(AND('[1]Multi-Field'!$E$119=[1]Lists!BF313,'[1]Multi-Field'!$F$119="Drained"),BI313,IF(AND('[1]Multi-Field'!$E$119=[1]Lists!BF313,'[1]Multi-Field'!$F$119="undrained"),BH313,""))</f>
        <v/>
      </c>
      <c r="FX313" s="409" t="str">
        <f>IF(AND('[1]Multi-Field'!$E$120=[1]Lists!BF313,'[1]Multi-Field'!$F$120="Drained"),BI313,IF(AND('[1]Multi-Field'!$E$120=[1]Lists!BF313,'[1]Multi-Field'!$F$120="undrained"),BH313,""))</f>
        <v/>
      </c>
    </row>
    <row r="314" spans="1:180" ht="13.5" customHeight="1">
      <c r="A314" s="7" t="s">
        <v>400</v>
      </c>
      <c r="B314" s="7"/>
      <c r="C314" s="7"/>
      <c r="D314" s="8">
        <v>70</v>
      </c>
      <c r="E314" s="8">
        <f t="shared" si="46"/>
        <v>70</v>
      </c>
      <c r="F314" s="8">
        <f t="shared" si="47"/>
        <v>70</v>
      </c>
      <c r="G314" s="8">
        <v>70</v>
      </c>
      <c r="H314" s="8">
        <v>60</v>
      </c>
      <c r="I314" s="8">
        <f t="shared" si="50"/>
        <v>60</v>
      </c>
      <c r="J314" s="8">
        <f t="shared" si="51"/>
        <v>60</v>
      </c>
      <c r="K314" s="8">
        <v>60</v>
      </c>
      <c r="L314" s="8">
        <v>115</v>
      </c>
      <c r="M314" s="8">
        <f t="shared" si="48"/>
        <v>115</v>
      </c>
      <c r="N314" s="8">
        <f t="shared" si="49"/>
        <v>115</v>
      </c>
      <c r="O314" s="8">
        <v>115</v>
      </c>
      <c r="P314" s="391">
        <v>289</v>
      </c>
      <c r="Q314" s="394"/>
      <c r="R314" s="395" t="b">
        <f>IF(OR('Multi-Field'!AA291=Lists!$AC$42,'Multi-Field'!AA291=Lists!$AC$43),IF('Multi-Field'!Z291="x",(IF('Multi-Field'!AC291=Lists!$Q$11,Lists!$R$11,IF('Multi-Field'!AC291=Lists!$Q$12,Lists!$R$12,IF('Multi-Field'!AC291=Lists!$Q$13,Lists!$R$13,IF('Multi-Field'!AC291=Lists!$Q$14,Lists!$R$14))))),IF('Multi-Field'!X291="x",(IF('Multi-Field'!AC291=Lists!$Q$11,Lists!$S$11,IF('Multi-Field'!AC291=Lists!$Q$12,Lists!$S$12,IF('Multi-Field'!AC291=Lists!$Q$13,Lists!$S$13,IF('Multi-Field'!AC291=Lists!$Q$14,Lists!$S$14))))),IF('Multi-Field'!V291="x",(IF('Multi-Field'!AC291=Lists!$Q$11,Lists!$T$11,IF('Multi-Field'!AC291=Lists!$Q$12,Lists!$T$12,IF('Multi-Field'!AC291=Lists!$Q$13,Lists!$T$13,IF('Multi-Field'!AC291=Lists!$Q$14,Lists!$T$14))))),0))))</f>
        <v>0</v>
      </c>
      <c r="S314" s="395" t="str">
        <f t="shared" si="52"/>
        <v/>
      </c>
      <c r="T314" s="395"/>
      <c r="U314" s="396"/>
      <c r="AI314" s="384">
        <f>'[1]Multi-Field'!B310</f>
        <v>0</v>
      </c>
      <c r="AJ314" s="387" t="str">
        <f>IF(OR('[1]Multi-Field'!Q154=[1]Lists!$AC$42,'[1]Multi-Field'!Q154=[1]Lists!$AC$43),"x","")</f>
        <v/>
      </c>
      <c r="AK314" s="387" t="str">
        <f>IF(OR('[1]Multi-Field'!Q154=[1]Lists!$AC$6,'[1]Multi-Field'!Q154=$AC$2,'[1]Multi-Field'!Q154=$AC$4),"x","")</f>
        <v/>
      </c>
      <c r="AL314" s="387" t="str">
        <f>IF(OR('[1]Multi-Field'!Q154=[1]Lists!$AC$7,'[1]Multi-Field'!Q154=$AC$3,'[1]Multi-Field'!Q154=$AC$5),"x","")</f>
        <v/>
      </c>
      <c r="AM314" s="387" t="str">
        <f>IF(OR('[1]Multi-Field'!Q154=$AC$23,'[1]Multi-Field'!Q154=$AC$13,'[1]Multi-Field'!Q154=$AC$9,'[1]Multi-Field'!Q154=$AC$19,'[1]Multi-Field'!Q154=$AC$47),"x","")</f>
        <v/>
      </c>
      <c r="AN314" s="387" t="str">
        <f>IF(OR('[1]Multi-Field'!Q154=$AC$24,'[1]Multi-Field'!Q154=$AC$14,'[1]Multi-Field'!Q154=$AC$10,'[1]Multi-Field'!Q154=$AC$22,'[1]Multi-Field'!Q154=$AC$48),"x","")</f>
        <v/>
      </c>
      <c r="AO314" s="387" t="str">
        <f>IF(OR('[1]Multi-Field'!Q154=$AC$21,'[1]Multi-Field'!Q154=$AC$28,'[1]Multi-Field'!Q154=$AC$62,'[1]Multi-Field'!Q154=$AC$102,'[1]Multi-Field'!Q154=$AC$98),"x","")</f>
        <v/>
      </c>
      <c r="AP314" s="387" t="str">
        <f>IF(OR('[1]Multi-Field'!Q154=$AC$25,'[1]Multi-Field'!Q154=$AC$63,'[1]Multi-Field'!Q154=$AC$85,'[1]Multi-Field'!Q154=$AC$87,'[1]Multi-Field'!Q154=$AC$92,'[1]Multi-Field'!Q154=$AC$93),"x","")</f>
        <v/>
      </c>
      <c r="AQ314" s="387" t="str">
        <f>IF(OR('[1]Multi-Field'!Q154=$AC$20,'[1]Multi-Field'!Q154=$AC$27,'[1]Multi-Field'!Q154=$AC$58,'[1]Multi-Field'!Q154=$AC$86,'[1]Multi-Field'!Q154=$AC$103,'[1]Multi-Field'!Q154=$AC$94),"x","")</f>
        <v/>
      </c>
      <c r="AR314" s="387" t="str">
        <f>IF(OR('[1]Multi-Field'!Q154=$AC$35,'[1]Multi-Field'!Q154=$AC$40,'[1]Multi-Field'!Q154=$AC$45,),"x","")</f>
        <v/>
      </c>
      <c r="AS314" s="387" t="str">
        <f>IF(OR('[1]Multi-Field'!Q154=$AC$36,'[1]Multi-Field'!Q154=$AC$41,'[1]Multi-Field'!Q154=$AC$46,),"x","")</f>
        <v/>
      </c>
      <c r="AT314" s="387" t="str">
        <f>IF(OR('[1]Multi-Field'!Q154=$AC$52,'[1]Multi-Field'!Q154=$AC$53,'[1]Multi-Field'!Q154=$AC$54,'[1]Multi-Field'!Q154=$AC$55,'[1]Multi-Field'!Q154=$AC$68,'[1]Multi-Field'!Q154=$AC$69,'[1]Multi-Field'!Q154=$AC$74,'[1]Multi-Field'!Q154=$AC$71,'[1]Multi-Field'!Q154=$AC$70),"x","")</f>
        <v>x</v>
      </c>
      <c r="AU314" s="387" t="str">
        <f>IF('[1]Multi-Field'!Q154=$AC$72,"x","")</f>
        <v/>
      </c>
      <c r="AV314" s="387" t="str">
        <f>IF('[1]Multi-Field'!Q154=$AC$73,"x","")</f>
        <v/>
      </c>
      <c r="AW314" s="387" t="str">
        <f>IF('[1]Multi-Field'!Q154=$AC$83,"x","")</f>
        <v/>
      </c>
      <c r="AX314" s="387" t="str">
        <f>IF('[1]Multi-Field'!Q154=$AC$84,"x","")</f>
        <v/>
      </c>
      <c r="AY314" s="387" t="str">
        <f>IF('[1]Multi-Field'!Q154=$AC$97,"x","")</f>
        <v/>
      </c>
      <c r="AZ314" s="387" t="str">
        <f>IF('[1]Multi-Field'!Q154=$AC$99,"x","")</f>
        <v/>
      </c>
      <c r="BA314" s="387" t="str">
        <f>IF('[1]Multi-Field'!Q154=$AC$104,"x","")</f>
        <v/>
      </c>
      <c r="BB314" s="387" t="str">
        <f>IF('[1]Multi-Field'!Q154=$AC$105,"x","")</f>
        <v/>
      </c>
      <c r="BC314" s="388"/>
      <c r="BF314" s="411" t="s">
        <v>1479</v>
      </c>
      <c r="BG314" s="412">
        <v>5</v>
      </c>
      <c r="BH314" s="412">
        <v>4.5</v>
      </c>
      <c r="BI314" s="412">
        <v>5</v>
      </c>
      <c r="BJ314" s="409" t="e">
        <f>IF(AND('[1]Single Field'!#REF!=[1]Lists!BF314,'[1]Single Field'!#REF!="Drained"),"x",IF(AND('[1]Single Field'!#REF!=[1]Lists!BF314,'[1]Single Field'!#REF!="Undrained"),O,""))</f>
        <v>#REF!</v>
      </c>
      <c r="BK314" s="409" t="str">
        <f>IF(AND('[1]Multi-Field'!$E$3=[1]Lists!BF314,'[1]Multi-Field'!$F$3="Drained"),BI314,IF(AND('[1]Multi-Field'!$E$3=BF314,'[1]Multi-Field'!$F$3="undrained"),BH314,""))</f>
        <v/>
      </c>
      <c r="BL314" s="409" t="str">
        <f>IF(AND('[1]Multi-Field'!$E$4=BF314,'[1]Multi-Field'!$F$4="Drained"),BI314,IF(AND('[1]Multi-Field'!$E$4=BF314,'[1]Multi-Field'!$F$4="undrained"),BH314,""))</f>
        <v/>
      </c>
      <c r="BM314" s="409" t="str">
        <f>IF(AND('[1]Multi-Field'!$E$5=BF314,'[1]Multi-Field'!$F$5="Drained"),BI314,IF(AND('[1]Multi-Field'!$E$5=BF314,'[1]Multi-Field'!$F$5="undrained"),BH314,""))</f>
        <v/>
      </c>
      <c r="BN314" s="409" t="str">
        <f>IF(AND('[1]Multi-Field'!$E$6=BF314,'[1]Multi-Field'!$F$6="Drained"),BI314,IF(AND('[1]Multi-Field'!$E$6=BF314,'[1]Multi-Field'!$F$6="undrained"),BH314,""))</f>
        <v/>
      </c>
      <c r="BO314" s="409" t="str">
        <f>IF(AND('[1]Multi-Field'!$E$7=BF314,'[1]Multi-Field'!$F$7="Drained"),BI314,IF(AND('[1]Multi-Field'!$E$7=BF314,'[1]Multi-Field'!$F$7="undrained"),BH314,""))</f>
        <v/>
      </c>
      <c r="BP314" s="409" t="str">
        <f>IF(AND('[1]Multi-Field'!$E$8=BF314,'[1]Multi-Field'!$F$8="Drained"),BI314,IF(AND('[1]Multi-Field'!$E$8=BF314,'[1]Multi-Field'!$F$8="undrained"),BH314,""))</f>
        <v/>
      </c>
      <c r="BQ314" s="409" t="str">
        <f>IF(AND('[1]Multi-Field'!$E$9=BF314,'[1]Multi-Field'!$F$9="Drained"),BI314,IF(AND('[1]Multi-Field'!$E$9=BF314,'[1]Multi-Field'!$F$9="undrained"),BH314,""))</f>
        <v/>
      </c>
      <c r="BR314" s="409" t="str">
        <f>IF(AND('[1]Multi-Field'!$E$10=BF314,'[1]Multi-Field'!$F$10="Drained"),BI314,IF(AND('[1]Multi-Field'!$E$10=BF314,'[1]Multi-Field'!$F$10="undrained"),BH314,""))</f>
        <v/>
      </c>
      <c r="BS314" s="409" t="str">
        <f>IF(AND('[1]Multi-Field'!$E$11=BF314,'[1]Multi-Field'!$F$11="Drained"),BI314,IF(AND('[1]Multi-Field'!$E$11=BF314,'[1]Multi-Field'!$F$11="undrained"),BH314,""))</f>
        <v/>
      </c>
      <c r="BT314" s="409" t="str">
        <f>IF(AND('[1]Multi-Field'!$E$12=BF314,'[1]Multi-Field'!$F$12="Drained"),BI314,IF(AND('[1]Multi-Field'!$E$12=BF314,'[1]Multi-Field'!$F$12="undrained"),BH314,""))</f>
        <v/>
      </c>
      <c r="BU314" s="409" t="str">
        <f>IF(AND('[1]Multi-Field'!$E$13=BF314,'[1]Multi-Field'!$F$13="Drained"),BI314,IF(AND('[1]Multi-Field'!$E$3=BF314,'[1]Multi-Field'!$F$13="undrained"),BH314,""))</f>
        <v/>
      </c>
      <c r="BV314" s="409" t="str">
        <f>IF(AND('[1]Multi-Field'!$E$14=BF314,'[1]Multi-Field'!$F$14="Drained"),BI314,IF(AND('[1]Multi-Field'!$E$14=BF314,'[1]Multi-Field'!$F$14="undrained"),BH314,""))</f>
        <v/>
      </c>
      <c r="BW314" s="409" t="str">
        <f>IF(AND('[1]Multi-Field'!$E$15=BF314,'[1]Multi-Field'!$F$15="Drained"),BI314,IF(AND('[1]Multi-Field'!$E$15=BF314,'[1]Multi-Field'!$F$15="undrained"),BH314,""))</f>
        <v/>
      </c>
      <c r="BX314" s="409" t="str">
        <f>IF(AND('[1]Multi-Field'!$E$16=[1]Lists!BF314,'[1]Multi-Field'!$F$16="Drained"),BI314,IF(AND('[1]Multi-Field'!$E$16=[1]Lists!BF314,'[1]Multi-Field'!$F$16="undrained"),BH314,""))</f>
        <v/>
      </c>
      <c r="BY314" s="409" t="str">
        <f>IF(AND('[1]Multi-Field'!$E$17=[1]Lists!BF314,'[1]Multi-Field'!$F$17="Drained"),BI314,IF(AND('[1]Multi-Field'!$E$17=[1]Lists!BF314,'[1]Multi-Field'!$F$17="undrained"),BH314,""))</f>
        <v/>
      </c>
      <c r="BZ314" s="409" t="str">
        <f>IF(AND('[1]Multi-Field'!$E$18=[1]Lists!BF314,'[1]Multi-Field'!$F$18="Drained"),BI314,IF(AND('[1]Multi-Field'!$E$18=[1]Lists!BF314,'[1]Multi-Field'!$F$18="undrained"),BH314,""))</f>
        <v/>
      </c>
      <c r="CA314" s="409" t="str">
        <f>IF(AND('[1]Multi-Field'!$E$19=[1]Lists!BF314,'[1]Multi-Field'!$F$19="Drained"),BI314,IF(AND('[1]Multi-Field'!$E$19=[1]Lists!BF314,'[1]Multi-Field'!$F$19="undrained"),BH314,""))</f>
        <v/>
      </c>
      <c r="CB314" s="409" t="str">
        <f>IF(AND('[1]Multi-Field'!$E$20=[1]Lists!BF314,'[1]Multi-Field'!$F$20="Drained"),BI314,IF(AND('[1]Multi-Field'!$E$20=[1]Lists!BF314,'[1]Multi-Field'!$F$20="undrained"),BH314,""))</f>
        <v/>
      </c>
      <c r="CC314" s="409" t="str">
        <f>IF(AND('[1]Multi-Field'!$E$21=[1]Lists!BF314,'[1]Multi-Field'!$F$21="Drained"),BI314,IF(AND('[1]Multi-Field'!$E$21=[1]Lists!BF314,'[1]Multi-Field'!$F$21="undrained"),BH314,""))</f>
        <v/>
      </c>
      <c r="CD314" s="409" t="str">
        <f>IF(AND('[1]Multi-Field'!$E$22=[1]Lists!BF314,'[1]Multi-Field'!$F$22="Drained"),BI314,IF(AND('[1]Multi-Field'!$E$22=[1]Lists!BF314,'[1]Multi-Field'!$F$22="undrained"),BH314,""))</f>
        <v/>
      </c>
      <c r="CE314" s="409" t="str">
        <f>IF(AND('[1]Multi-Field'!$E$23=[1]Lists!BF314,'[1]Multi-Field'!$F$23="Drained"),BI314,IF(AND('[1]Multi-Field'!$E$23=[1]Lists!BF314,'[1]Multi-Field'!$F$23="undrained"),BH314,""))</f>
        <v/>
      </c>
      <c r="CF314" s="409" t="str">
        <f>IF(AND('[1]Multi-Field'!$E$24=[1]Lists!BF314,'[1]Multi-Field'!$F$24="Drained"),BI314,IF(AND('[1]Multi-Field'!$E$24=[1]Lists!BF314,'[1]Multi-Field'!$F$24="undrained"),BH314,""))</f>
        <v/>
      </c>
      <c r="CG314" s="409" t="str">
        <f>IF(AND('[1]Multi-Field'!$E$25=[1]Lists!BF314,'[1]Multi-Field'!$F$25="Drained"),BI314,IF(AND('[1]Multi-Field'!$E$25=[1]Lists!BF314,'[1]Multi-Field'!$F$25="undrained"),BH314,""))</f>
        <v/>
      </c>
      <c r="CH314" s="409" t="str">
        <f>IF(AND('[1]Multi-Field'!$E$26=[1]Lists!BF314,'[1]Multi-Field'!$F$26="Drained"),BI314,IF(AND('[1]Multi-Field'!$E$26=[1]Lists!BF314,'[1]Multi-Field'!$F$26="undrained"),BH314,""))</f>
        <v/>
      </c>
      <c r="CI314" s="409" t="str">
        <f>IF(AND('[1]Multi-Field'!$E$27=[1]Lists!BF314,'[1]Multi-Field'!$F$27="Drained"),BI314,IF(AND('[1]Multi-Field'!$E$27=[1]Lists!BF314,'[1]Multi-Field'!$F$27="undrained"),BH314,""))</f>
        <v/>
      </c>
      <c r="CJ314" s="409" t="str">
        <f>IF(AND('[1]Multi-Field'!$E$28=[1]Lists!BF314,'[1]Multi-Field'!$F$28="Drained"),BI314,IF(AND('[1]Multi-Field'!$E$28=[1]Lists!BF314,'[1]Multi-Field'!$F$28="undrained"),BH314,""))</f>
        <v/>
      </c>
      <c r="CK314" s="409" t="str">
        <f>IF(AND('[1]Multi-Field'!$E$29=[1]Lists!BF314,'[1]Multi-Field'!$F$29="Drained"),BI314,IF(AND('[1]Multi-Field'!$E$29=[1]Lists!BF314,'[1]Multi-Field'!$F$29="undrained"),BH314,""))</f>
        <v/>
      </c>
      <c r="CL314" s="409" t="str">
        <f>IF(AND('[1]Multi-Field'!$E$30=[1]Lists!BF314,'[1]Multi-Field'!$F$30="Drained"),BI314,IF(AND('[1]Multi-Field'!$E$30=[1]Lists!BF314,'[1]Multi-Field'!$F$30="undrained"),BH314,""))</f>
        <v/>
      </c>
      <c r="CM314" s="409" t="str">
        <f>IF(AND('[1]Multi-Field'!$E$31=[1]Lists!BF314,'[1]Multi-Field'!$F$31="Drained"),BI314,IF(AND('[1]Multi-Field'!$E$31=[1]Lists!BF314,'[1]Multi-Field'!$F$31="undrained"),BH314,""))</f>
        <v/>
      </c>
      <c r="CN314" s="409" t="str">
        <f>IF(AND('[1]Multi-Field'!$E$32=[1]Lists!BF314,'[1]Multi-Field'!$F$32="Drained"),BI314,IF(AND('[1]Multi-Field'!$E$32=[1]Lists!BF314,'[1]Multi-Field'!$F$32="undrained"),BH314,""))</f>
        <v/>
      </c>
      <c r="CO314" s="409" t="str">
        <f>IF(AND('[1]Multi-Field'!$E$33=[1]Lists!BF314,'[1]Multi-Field'!$F$33="Drained"),BI314,IF(AND('[1]Multi-Field'!$E$33=[1]Lists!BF314,'[1]Multi-Field'!$F$33="undrained"),BH314,""))</f>
        <v/>
      </c>
      <c r="CP314" s="409" t="str">
        <f>IF(AND('[1]Multi-Field'!$E$34=[1]Lists!BF314,'[1]Multi-Field'!$F$34="Drained"),BI314,IF(AND('[1]Multi-Field'!$E$34=[1]Lists!BF314,'[1]Multi-Field'!$F$34="undrained"),BH314,""))</f>
        <v/>
      </c>
      <c r="CQ314" s="409" t="str">
        <f>IF(AND('[1]Multi-Field'!$E$35=[1]Lists!BF314,'[1]Multi-Field'!$F$35="Drained"),BI314,IF(AND('[1]Multi-Field'!$E$35=[1]Lists!BF314,'[1]Multi-Field'!$F$35="undrained"),BH314,""))</f>
        <v/>
      </c>
      <c r="CR314" s="409" t="str">
        <f>IF(AND('[1]Multi-Field'!$E$36=[1]Lists!BF314,'[1]Multi-Field'!$F$36="Drained"),BI314,IF(AND('[1]Multi-Field'!$E$36=[1]Lists!BF314,'[1]Multi-Field'!$F$36="undrained"),BH314,""))</f>
        <v/>
      </c>
      <c r="CS314" s="409" t="str">
        <f>IF(AND('[1]Multi-Field'!$E$37=[1]Lists!BF314,'[1]Multi-Field'!$F$37="Drained"),BI314,IF(AND('[1]Multi-Field'!$E$37=[1]Lists!BF314,'[1]Multi-Field'!$F$37="undrained"),BH314,""))</f>
        <v/>
      </c>
      <c r="CT314" s="409" t="str">
        <f>IF(AND('[1]Multi-Field'!$E$38=[1]Lists!BF314,'[1]Multi-Field'!$F$38="Drained"),BI314,IF(AND('[1]Multi-Field'!$E$38=[1]Lists!BF314,'[1]Multi-Field'!$F$38="undrained"),BH314,""))</f>
        <v/>
      </c>
      <c r="CU314" s="409" t="str">
        <f>IF(AND('[1]Multi-Field'!$E$39=[1]Lists!BF314,'[1]Multi-Field'!$F$39="Drained"),BI314,IF(AND('[1]Multi-Field'!$E$39=[1]Lists!BF314,'[1]Multi-Field'!$F$39="undrained"),BH314,""))</f>
        <v/>
      </c>
      <c r="CV314" s="409" t="str">
        <f>IF(AND('[1]Multi-Field'!$E$40=[1]Lists!BF314,'[1]Multi-Field'!$F$40="Drained"),BI314,IF(AND('[1]Multi-Field'!$E$40=[1]Lists!BF314,'[1]Multi-Field'!$F$40="undrained"),BH314,""))</f>
        <v/>
      </c>
      <c r="CW314" s="409" t="str">
        <f>IF(AND('[1]Multi-Field'!$E$41=[1]Lists!BF314,'[1]Multi-Field'!$F$40="Drained"),BI314,IF(AND('[1]Multi-Field'!$E$40=[1]Lists!BF314,'[1]Multi-Field'!$F$40="undrained"),BH314,""))</f>
        <v/>
      </c>
      <c r="CX314" s="409" t="str">
        <f>IF(AND('[1]Multi-Field'!$E$42=[1]Lists!BF314,'[1]Multi-Field'!$F$42="Drained"),BI314,IF(AND('[1]Multi-Field'!$E$42=[1]Lists!BF314,'[1]Multi-Field'!$F$42="undrained"),BH314,""))</f>
        <v/>
      </c>
      <c r="CY314" s="409" t="str">
        <f>IF(AND('[1]Multi-Field'!$E$43=[1]Lists!BF314,'[1]Multi-Field'!$F$43="Drained"),BI314,IF(AND('[1]Multi-Field'!$E$43=[1]Lists!BF314,'[1]Multi-Field'!$F$43="undrained"),BH314,""))</f>
        <v/>
      </c>
      <c r="CZ314" s="409" t="str">
        <f>IF(AND('[1]Multi-Field'!$E$44=[1]Lists!BF314,'[1]Multi-Field'!$F$44="Drained"),BI314,IF(AND('[1]Multi-Field'!$E$44=[1]Lists!BF314,'[1]Multi-Field'!$F$44="undrained"),BH314,""))</f>
        <v/>
      </c>
      <c r="DA314" s="409" t="str">
        <f>IF(AND('[1]Multi-Field'!$E$45=[1]Lists!BF314,'[1]Multi-Field'!$F$45="Drained"),BI314,IF(AND('[1]Multi-Field'!$E$45=[1]Lists!BF314,'[1]Multi-Field'!$F$45="undrained"),BH314,""))</f>
        <v/>
      </c>
      <c r="DB314" s="409" t="str">
        <f>IF(AND('[1]Multi-Field'!$E$46=[1]Lists!BF314,'[1]Multi-Field'!$F$46="Drained"),BI314,IF(AND('[1]Multi-Field'!$E$46=[1]Lists!BF314,'[1]Multi-Field'!$F$46="undrained"),BH314,""))</f>
        <v/>
      </c>
      <c r="DC314" s="409" t="str">
        <f>IF(AND('[1]Multi-Field'!$E$47=[1]Lists!BF314,'[1]Multi-Field'!$F$47="Drained"),BI314,IF(AND('[1]Multi-Field'!$E$47=[1]Lists!BF314,'[1]Multi-Field'!$F$47="undrained"),BH314,""))</f>
        <v/>
      </c>
      <c r="DD314" s="409" t="str">
        <f>IF(AND('[1]Multi-Field'!$E$48=[1]Lists!BF314,'[1]Multi-Field'!$F$48="Drained"),BI314,IF(AND('[1]Multi-Field'!$E$48=[1]Lists!BF314,'[1]Multi-Field'!$F$48="undrained"),BH314,""))</f>
        <v/>
      </c>
      <c r="DE314" s="409" t="str">
        <f>IF(AND('[1]Multi-Field'!$E$49=[1]Lists!BF314,'[1]Multi-Field'!$F$49="Drained"),BI314,IF(AND('[1]Multi-Field'!$E$49=[1]Lists!BF314,'[1]Multi-Field'!$F$9="undrained"),BH314,""))</f>
        <v/>
      </c>
      <c r="DF314" s="409" t="str">
        <f>IF(AND('[1]Multi-Field'!$E$50=[1]Lists!BF314,'[1]Multi-Field'!$F$50="Drained"),BI314,IF(AND('[1]Multi-Field'!$E$50=[1]Lists!BF314,'[1]Multi-Field'!$F$50="undrained"),BH314,""))</f>
        <v/>
      </c>
      <c r="DG314" s="409" t="str">
        <f>IF(AND('[1]Multi-Field'!$E$51=[1]Lists!BF314,'[1]Multi-Field'!$F$51="Drained"),BI314,IF(AND('[1]Multi-Field'!$E$51=[1]Lists!BF314,'[1]Multi-Field'!$F$51="undrained"),BH314,""))</f>
        <v/>
      </c>
      <c r="DH314" s="409" t="str">
        <f>IF(AND('[1]Multi-Field'!$E$52=[1]Lists!BF314,'[1]Multi-Field'!$F$52="Drained"),BI314,IF(AND('[1]Multi-Field'!$E$52=[1]Lists!BF314,'[1]Multi-Field'!$F$52="undrained"),BH314,""))</f>
        <v/>
      </c>
      <c r="DI314" s="409" t="str">
        <f>IF(AND('[1]Multi-Field'!$E$53=[1]Lists!BF314,'[1]Multi-Field'!$F$53="Drained"),BI314,IF(AND('[1]Multi-Field'!$E$53=[1]Lists!BF314,'[1]Multi-Field'!$F$53="undrained"),BH314,""))</f>
        <v/>
      </c>
      <c r="DJ314" s="409" t="str">
        <f>IF(AND('[1]Multi-Field'!$E$54=[1]Lists!BF314,'[1]Multi-Field'!$F$54="Drained"),BI314,IF(AND('[1]Multi-Field'!$E$54=[1]Lists!BF314,'[1]Multi-Field'!$F$54="undrained"),BH314,""))</f>
        <v/>
      </c>
      <c r="DK314" s="409" t="str">
        <f>IF(AND('[1]Multi-Field'!$E$55=[1]Lists!BF314,'[1]Multi-Field'!$F$55="Drained"),BI314,IF(AND('[1]Multi-Field'!$E$55=[1]Lists!BF314,'[1]Multi-Field'!$F$55="undrained"),BH314,""))</f>
        <v/>
      </c>
      <c r="DL314" s="409" t="str">
        <f>IF(AND('[1]Multi-Field'!$E$56=[1]Lists!BF314,'[1]Multi-Field'!$F$56="Drained"),BI314,IF(AND('[1]Multi-Field'!$E$56=[1]Lists!BF314,'[1]Multi-Field'!$F$56="undrained"),BH314,""))</f>
        <v/>
      </c>
      <c r="DM314" s="409" t="str">
        <f>IF(AND('[1]Multi-Field'!$E$57=[1]Lists!BF314,'[1]Multi-Field'!$F$57="Drained"),BI314,IF(AND('[1]Multi-Field'!$E$57=[1]Lists!BF314,'[1]Multi-Field'!$F$57="undrained"),BH314,""))</f>
        <v/>
      </c>
      <c r="DN314" s="409" t="str">
        <f>IF(AND('[1]Multi-Field'!$E$58=[1]Lists!BF314,'[1]Multi-Field'!$F$58="Drained"),BI314,IF(AND('[1]Multi-Field'!$E$58=[1]Lists!BF314,'[1]Multi-Field'!$F$58="undrained"),BH314,""))</f>
        <v/>
      </c>
      <c r="DO314" s="409" t="str">
        <f>IF(AND('[1]Multi-Field'!$E$59=[1]Lists!BF314,'[1]Multi-Field'!$F$59="Drained"),BI314,IF(AND('[1]Multi-Field'!$E$59=[1]Lists!BF314,'[1]Multi-Field'!$F$59="undrained"),BH314,""))</f>
        <v/>
      </c>
      <c r="DP314" s="409" t="str">
        <f>IF(AND('[1]Multi-Field'!$E$60=[1]Lists!BF314,'[1]Multi-Field'!$F$60="Drained"),BI314,IF(AND('[1]Multi-Field'!$E$60=[1]Lists!BF314,'[1]Multi-Field'!$F$60="undrained"),BH314,""))</f>
        <v/>
      </c>
      <c r="DQ314" s="409" t="str">
        <f>IF(AND('[1]Multi-Field'!$E$61=[1]Lists!BF314,'[1]Multi-Field'!$F$61="Drained"),BI314,IF(AND('[1]Multi-Field'!$E$61=[1]Lists!BF314,'[1]Multi-Field'!$F$61="undrained"),BH314,""))</f>
        <v/>
      </c>
      <c r="DR314" s="409" t="str">
        <f>IF(AND('[1]Multi-Field'!$E$62=[1]Lists!BF314,'[1]Multi-Field'!$F$62="Drained"),BI314,IF(AND('[1]Multi-Field'!$E$62=[1]Lists!BF314,'[1]Multi-Field'!$F$62="undrained"),BH314,""))</f>
        <v/>
      </c>
      <c r="DS314" s="409" t="str">
        <f>IF(AND('[1]Multi-Field'!$E$63=[1]Lists!BF314,'[1]Multi-Field'!$F$63="Drained"),BI314,IF(AND('[1]Multi-Field'!$E$63=[1]Lists!BF314,'[1]Multi-Field'!$F$63="undrained"),BH314,""))</f>
        <v/>
      </c>
      <c r="DT314" s="409" t="str">
        <f>IF(AND('[1]Multi-Field'!$E$64=[1]Lists!BF314,'[1]Multi-Field'!$F$64="Drained"),BI314,IF(AND('[1]Multi-Field'!$E$64=[1]Lists!BF314,'[1]Multi-Field'!$F$64="undrained"),BH314,""))</f>
        <v/>
      </c>
      <c r="DU314" s="409" t="str">
        <f>IF(AND('[1]Multi-Field'!$E$65=[1]Lists!BF314,'[1]Multi-Field'!$F$65="Drained"),BI314,IF(AND('[1]Multi-Field'!$E$65=[1]Lists!BF314,'[1]Multi-Field'!$F$65="undrained"),BH314,""))</f>
        <v/>
      </c>
      <c r="DV314" s="409" t="str">
        <f>IF(AND('[1]Multi-Field'!$E$66=[1]Lists!BF314,'[1]Multi-Field'!$F$66="Drained"),BI314,IF(AND('[1]Multi-Field'!$E$66=[1]Lists!BF314,'[1]Multi-Field'!$F$66="undrained"),BH314,""))</f>
        <v/>
      </c>
      <c r="DW314" s="409" t="str">
        <f>IF(AND('[1]Multi-Field'!$E$67=[1]Lists!BF314,'[1]Multi-Field'!$F$67="Drained"),BI314,IF(AND('[1]Multi-Field'!$E$67=[1]Lists!BF314,'[1]Multi-Field'!$F$67="undrained"),BH314,""))</f>
        <v/>
      </c>
      <c r="DX314" s="409" t="str">
        <f>IF(AND('[1]Multi-Field'!$E$68=[1]Lists!BF314,'[1]Multi-Field'!$F$68="Drained"),BI314,IF(AND('[1]Multi-Field'!$E$68=[1]Lists!BF314,'[1]Multi-Field'!$F$68="undrained"),BH314,""))</f>
        <v/>
      </c>
      <c r="DY314" s="409" t="str">
        <f>IF(AND('[1]Multi-Field'!$E$69=[1]Lists!BF314,'[1]Multi-Field'!$F$69="Drained"),BI314,IF(AND('[1]Multi-Field'!$E$69=[1]Lists!BF314,'[1]Multi-Field'!$F$69="undrained"),BH314,""))</f>
        <v/>
      </c>
      <c r="DZ314" s="409" t="str">
        <f>IF(AND('[1]Multi-Field'!$E$70=[1]Lists!BF314,'[1]Multi-Field'!$F$70="Drained"),BI314,IF(AND('[1]Multi-Field'!$E$70=[1]Lists!BF314,'[1]Multi-Field'!$F$70="undrained"),BH314,""))</f>
        <v/>
      </c>
      <c r="EA314" s="409" t="str">
        <f>IF(AND('[1]Multi-Field'!$E$71=[1]Lists!BF314,'[1]Multi-Field'!$F$71="Drained"),BI314,IF(AND('[1]Multi-Field'!$E$71=[1]Lists!BF314,'[1]Multi-Field'!$F$71="undrained"),BH314,""))</f>
        <v/>
      </c>
      <c r="EB314" s="409" t="str">
        <f>IF(AND('[1]Multi-Field'!$E$72=[1]Lists!BF314,'[1]Multi-Field'!$F$72="Drained"),BI314,IF(AND('[1]Multi-Field'!$E$72=[1]Lists!BF314,'[1]Multi-Field'!$F$72="undrained"),BH314,""))</f>
        <v/>
      </c>
      <c r="EC314" s="409" t="str">
        <f>IF(AND('[1]Multi-Field'!$E$73=[1]Lists!BF314,'[1]Multi-Field'!$F$73="Drained"),BI314,IF(AND('[1]Multi-Field'!$E$73=[1]Lists!BF314,'[1]Multi-Field'!$F$73="undrained"),BH314,""))</f>
        <v/>
      </c>
      <c r="ED314" s="409" t="str">
        <f>IF(AND('[1]Multi-Field'!$E$74=[1]Lists!BF314,'[1]Multi-Field'!$F$74="Drained"),BI314,IF(AND('[1]Multi-Field'!$E$74=[1]Lists!BF314,'[1]Multi-Field'!$F$74="undrained"),BH314,""))</f>
        <v/>
      </c>
      <c r="EE314" s="409" t="str">
        <f>IF(AND('[1]Multi-Field'!$E$75=[1]Lists!BF314,'[1]Multi-Field'!$F$75="Drained"),BI314,IF(AND('[1]Multi-Field'!$E$75=[1]Lists!BF314,'[1]Multi-Field'!$F$75="undrained"),BH314,""))</f>
        <v/>
      </c>
      <c r="EF314" s="409" t="str">
        <f>IF(AND('[1]Multi-Field'!$E$76=[1]Lists!BF314,'[1]Multi-Field'!$F$76="Drained"),BI314,IF(AND('[1]Multi-Field'!$E$76=[1]Lists!BF314,'[1]Multi-Field'!$F$6="undrained"),BH314,""))</f>
        <v/>
      </c>
      <c r="EG314" s="409" t="str">
        <f>IF(AND('[1]Multi-Field'!$E$77=[1]Lists!BF314,'[1]Multi-Field'!$F$77="Drained"),BI314,IF(AND('[1]Multi-Field'!$E$77=[1]Lists!BF314,'[1]Multi-Field'!$F$77="undrained"),BH314,""))</f>
        <v/>
      </c>
      <c r="EH314" s="409" t="str">
        <f>IF(AND('[1]Multi-Field'!$E$78=[1]Lists!BF314,'[1]Multi-Field'!$F$78="Drained"),BI314,IF(AND('[1]Multi-Field'!$E$78=[1]Lists!BF314,'[1]Multi-Field'!$F$78="undrained"),BH314,""))</f>
        <v/>
      </c>
      <c r="EI314" s="409" t="str">
        <f>IF(AND('[1]Multi-Field'!$E$79=[1]Lists!BF314,'[1]Multi-Field'!$F$79="Drained"),BI314,IF(AND('[1]Multi-Field'!$E$79=[1]Lists!BF314,'[1]Multi-Field'!$F$79="undrained"),BH314,""))</f>
        <v/>
      </c>
      <c r="EJ314" s="409" t="str">
        <f>IF(AND('[1]Multi-Field'!$E$80=[1]Lists!BF314,'[1]Multi-Field'!$F$80="Drained"),BI314,IF(AND('[1]Multi-Field'!$E$80=[1]Lists!BF314,'[1]Multi-Field'!$F$80="undrained"),BH314,""))</f>
        <v/>
      </c>
      <c r="EK314" s="409" t="str">
        <f>IF(AND('[1]Multi-Field'!$E$81=[1]Lists!BF314,'[1]Multi-Field'!$F$81="Drained"),BI314,IF(AND('[1]Multi-Field'!$E$81=[1]Lists!BF314,'[1]Multi-Field'!$F$81="undrained"),BH314,""))</f>
        <v/>
      </c>
      <c r="EL314" s="409" t="str">
        <f>IF(AND('[1]Multi-Field'!$E$82=[1]Lists!BF314,'[1]Multi-Field'!$F$82="Drained"),BI314,IF(AND('[1]Multi-Field'!$E$82=[1]Lists!BF314,'[1]Multi-Field'!$F$82="undrained"),BH314,""))</f>
        <v/>
      </c>
      <c r="EM314" s="409" t="str">
        <f>IF(AND('[1]Multi-Field'!$E$83=[1]Lists!BF314,'[1]Multi-Field'!$F$83="Drained"),BI314,IF(AND('[1]Multi-Field'!$E$83=[1]Lists!BF314,'[1]Multi-Field'!$F$83="undrained"),BH314,""))</f>
        <v/>
      </c>
      <c r="EN314" s="409" t="str">
        <f>IF(AND('[1]Multi-Field'!$E$84=[1]Lists!BF314,'[1]Multi-Field'!$F$84="Drained"),BI314,IF(AND('[1]Multi-Field'!$E$84=[1]Lists!BF314,'[1]Multi-Field'!$F$84="undrained"),BH314,""))</f>
        <v/>
      </c>
      <c r="EO314" s="409" t="str">
        <f>IF(AND('[1]Multi-Field'!$E$85=[1]Lists!BF314,'[1]Multi-Field'!$F$85="Drained"),BI314,IF(AND('[1]Multi-Field'!$E$85=[1]Lists!BF314,'[1]Multi-Field'!$F$85="undrained"),BH314,""))</f>
        <v/>
      </c>
      <c r="EP314" s="409" t="str">
        <f>IF(AND('[1]Multi-Field'!$E$86=[1]Lists!BF314,'[1]Multi-Field'!$F$86="Drained"),BI314,IF(AND('[1]Multi-Field'!$E$86=[1]Lists!BF314,'[1]Multi-Field'!$F$86="undrained"),BH314,""))</f>
        <v/>
      </c>
      <c r="EQ314" s="409" t="str">
        <f>IF(AND('[1]Multi-Field'!$E$87=[1]Lists!BF314,'[1]Multi-Field'!$F$87="Drained"),BI314,IF(AND('[1]Multi-Field'!$E$87=[1]Lists!BF314,'[1]Multi-Field'!$F$87="undrained"),BH314,""))</f>
        <v/>
      </c>
      <c r="ER314" s="409" t="str">
        <f>IF(AND('[1]Multi-Field'!$E$88=[1]Lists!BF314,'[1]Multi-Field'!$F$88="Drained"),BI314,IF(AND('[1]Multi-Field'!$E$88=[1]Lists!BF314,'[1]Multi-Field'!$F$88="undrained"),BH314,""))</f>
        <v/>
      </c>
      <c r="ES314" s="409" t="str">
        <f>IF(AND('[1]Multi-Field'!$E$89=[1]Lists!BF314,'[1]Multi-Field'!$F$89="Drained"),BI314,IF(AND('[1]Multi-Field'!$E$89=[1]Lists!BF314,'[1]Multi-Field'!$F$89="undrained"),BH314,""))</f>
        <v/>
      </c>
      <c r="ET314" s="409" t="str">
        <f>IF(AND('[1]Multi-Field'!$E$90=[1]Lists!BF314,'[1]Multi-Field'!$F$90="Drained"),BI314,IF(AND('[1]Multi-Field'!$E$90=[1]Lists!BF314,'[1]Multi-Field'!$F$90="undrained"),BH314,""))</f>
        <v/>
      </c>
      <c r="EU314" s="409" t="str">
        <f>IF(AND('[1]Multi-Field'!$E$91=[1]Lists!BF314,'[1]Multi-Field'!$F$91="Drained"),BI314,IF(AND('[1]Multi-Field'!$E$91=[1]Lists!BF314,'[1]Multi-Field'!$F$91="undrained"),BH314,""))</f>
        <v/>
      </c>
      <c r="EV314" s="409" t="str">
        <f>IF(AND('[1]Multi-Field'!$E$92=[1]Lists!BF314,'[1]Multi-Field'!$F$92="Drained"),BI314,IF(AND('[1]Multi-Field'!$E$92=[1]Lists!BF314,'[1]Multi-Field'!$F$92="undrained"),BH314,""))</f>
        <v/>
      </c>
      <c r="EW314" s="409" t="str">
        <f>IF(AND('[1]Multi-Field'!$E$93=[1]Lists!BF314,'[1]Multi-Field'!$F$93="Drained"),BI314,IF(AND('[1]Multi-Field'!$E$93=[1]Lists!BF314,'[1]Multi-Field'!$F$93="undrained"),BH314,""))</f>
        <v/>
      </c>
      <c r="EX314" s="409" t="str">
        <f>IF(AND('[1]Multi-Field'!$E$94=[1]Lists!BF314,'[1]Multi-Field'!$F$94="Drained"),BI314,IF(AND('[1]Multi-Field'!$E$94=[1]Lists!BF314,'[1]Multi-Field'!$F$94="undrained"),BH314,""))</f>
        <v/>
      </c>
      <c r="EY314" s="409" t="str">
        <f>IF(AND('[1]Multi-Field'!$E$95=[1]Lists!BF314,'[1]Multi-Field'!$F$95="Drained"),BI314,IF(AND('[1]Multi-Field'!$E$95=[1]Lists!BF314,'[1]Multi-Field'!$F$95="undrained"),BH314,""))</f>
        <v/>
      </c>
      <c r="EZ314" s="409" t="str">
        <f>IF(AND('[1]Multi-Field'!$E$96=[1]Lists!BF314,'[1]Multi-Field'!$F$96="Drained"),BI314,IF(AND('[1]Multi-Field'!$E$96=[1]Lists!BF314,'[1]Multi-Field'!$F$96="undrained"),BH314,""))</f>
        <v/>
      </c>
      <c r="FA314" s="409" t="str">
        <f>IF(AND('[1]Multi-Field'!$E$97=[1]Lists!BF314,'[1]Multi-Field'!$F$97="Drained"),BI314,IF(AND('[1]Multi-Field'!$E$97=[1]Lists!BF314,'[1]Multi-Field'!$F$97="undrained"),BH314,""))</f>
        <v/>
      </c>
      <c r="FB314" s="409" t="str">
        <f>IF(AND('[1]Multi-Field'!$E$98=[1]Lists!BF314,'[1]Multi-Field'!$F$98="Drained"),BI314,IF(AND('[1]Multi-Field'!$E$98=[1]Lists!BF314,'[1]Multi-Field'!$F$98="undrained"),BH314,""))</f>
        <v/>
      </c>
      <c r="FC314" s="409" t="str">
        <f>IF(AND('[1]Multi-Field'!$E$99=[1]Lists!BF314,'[1]Multi-Field'!$F$99="Drained"),BI314,IF(AND('[1]Multi-Field'!$E$99=[1]Lists!BF314,'[1]Multi-Field'!$F$99="undrained"),BH314,""))</f>
        <v/>
      </c>
      <c r="FD314" s="409" t="str">
        <f>IF(AND('[1]Multi-Field'!$E$100=[1]Lists!BF314,'[1]Multi-Field'!$F$100="Drained"),BI314,IF(AND('[1]Multi-Field'!$E$100=[1]Lists!BF314,'[1]Multi-Field'!$F$100="undrained"),BH314,""))</f>
        <v/>
      </c>
      <c r="FE314" s="409" t="str">
        <f>IF(AND('[1]Multi-Field'!$E$101=[1]Lists!BF314,'[1]Multi-Field'!$F$101="Drained"),BI314,IF(AND('[1]Multi-Field'!$E$101=[1]Lists!BF314,'[1]Multi-Field'!$F$101="undrained"),BH314,""))</f>
        <v/>
      </c>
      <c r="FF314" s="409" t="str">
        <f>IF(AND('[1]Multi-Field'!$E$102=[1]Lists!BF314,'[1]Multi-Field'!$F$102="Drained"),BI314,IF(AND('[1]Multi-Field'!$E$102=[1]Lists!BF314,'[1]Multi-Field'!$F$102="undrained"),BH314,""))</f>
        <v/>
      </c>
      <c r="FG314" s="409" t="str">
        <f>IF(AND('[1]Multi-Field'!$E$103=[1]Lists!BF314,'[1]Multi-Field'!$F$103="Drained"),BI314,IF(AND('[1]Multi-Field'!$E$103=[1]Lists!BF314,'[1]Multi-Field'!$F$103="undrained"),BH314,""))</f>
        <v/>
      </c>
      <c r="FH314" s="409" t="str">
        <f>IF(AND('[1]Multi-Field'!$E$104=[1]Lists!BF314,'[1]Multi-Field'!$F$104="Drained"),BI314,IF(AND('[1]Multi-Field'!$E$104=[1]Lists!BF314,'[1]Multi-Field'!$F$104="undrained"),BH314,""))</f>
        <v/>
      </c>
      <c r="FI314" s="409" t="str">
        <f>IF(AND('[1]Multi-Field'!$E$105=[1]Lists!BF314,'[1]Multi-Field'!$F$105="Drained"),BI314,IF(AND('[1]Multi-Field'!$E$105=[1]Lists!BF314,'[1]Multi-Field'!$F$105="undrained"),BH314,""))</f>
        <v/>
      </c>
      <c r="FJ314" s="409" t="str">
        <f>IF(AND('[1]Multi-Field'!$E$106=[1]Lists!BF314,'[1]Multi-Field'!$F$106="Drained"),BI314,IF(AND('[1]Multi-Field'!$E$106=[1]Lists!BF314,'[1]Multi-Field'!$F$106="undrained"),BH314,""))</f>
        <v/>
      </c>
      <c r="FK314" s="409" t="str">
        <f>IF(AND('[1]Multi-Field'!$E$107=[1]Lists!BF314,'[1]Multi-Field'!$F$107="Drained"),BI314,IF(AND('[1]Multi-Field'!$E$107=[1]Lists!BF314,'[1]Multi-Field'!$F$107="undrained"),BH314,""))</f>
        <v/>
      </c>
      <c r="FL314" s="409" t="str">
        <f>IF(AND('[1]Multi-Field'!$E$108=[1]Lists!BF314,'[1]Multi-Field'!$F$108="Drained"),BI314,IF(AND('[1]Multi-Field'!$E$108=[1]Lists!BF314,'[1]Multi-Field'!$F$108="undrained"),BH314,""))</f>
        <v/>
      </c>
      <c r="FM314" s="409" t="str">
        <f>IF(AND('[1]Multi-Field'!$E$109=[1]Lists!BF314,'[1]Multi-Field'!$F$109="Drained"),BI314,IF(AND('[1]Multi-Field'!$E$109=[1]Lists!BF314,'[1]Multi-Field'!$F$109="undrained"),BH314,""))</f>
        <v/>
      </c>
      <c r="FN314" s="409" t="str">
        <f>IF(AND('[1]Multi-Field'!$E$110=[1]Lists!BF314,'[1]Multi-Field'!$F$110="Drained"),BI314,IF(AND('[1]Multi-Field'!$E$110=[1]Lists!BF314,'[1]Multi-Field'!$F$110="undrained"),BH314,""))</f>
        <v/>
      </c>
      <c r="FO314" s="409" t="str">
        <f>IF(AND('[1]Multi-Field'!$E$111=[1]Lists!BF314,'[1]Multi-Field'!$F$111="Drained"),BI314,IF(AND('[1]Multi-Field'!$E$111=[1]Lists!BF314,'[1]Multi-Field'!$F$111="undrained"),BH314,""))</f>
        <v/>
      </c>
      <c r="FP314" s="409" t="str">
        <f>IF(AND('[1]Multi-Field'!$E$112=[1]Lists!BF314,'[1]Multi-Field'!$F$112="Drained"),BI314,IF(AND('[1]Multi-Field'!$E$112=[1]Lists!BF314,'[1]Multi-Field'!$F$112="undrained"),BH314,""))</f>
        <v/>
      </c>
      <c r="FQ314" s="409" t="str">
        <f>IF(AND('[1]Multi-Field'!$E$113=[1]Lists!BF314,'[1]Multi-Field'!$F$113="Drained"),BI314,IF(AND('[1]Multi-Field'!$E$113=[1]Lists!BF314,'[1]Multi-Field'!$F$113="undrained"),BH314,""))</f>
        <v/>
      </c>
      <c r="FR314" s="409" t="str">
        <f>IF(AND('[1]Multi-Field'!$E$114=[1]Lists!BF314,'[1]Multi-Field'!$F$114="Drained"),BI314,IF(AND('[1]Multi-Field'!$E$114=[1]Lists!BF314,'[1]Multi-Field'!$F$114="undrained"),BH314,""))</f>
        <v/>
      </c>
      <c r="FS314" s="409" t="str">
        <f>IF(AND('[1]Multi-Field'!$E$115=[1]Lists!BF314,'[1]Multi-Field'!$F$115="Drained"),BI314,IF(AND('[1]Multi-Field'!$E$115=[1]Lists!BF314,'[1]Multi-Field'!$F$115="undrained"),BH314,""))</f>
        <v/>
      </c>
      <c r="FT314" s="409" t="str">
        <f>IF(AND('[1]Multi-Field'!$E$116=[1]Lists!BF314,'[1]Multi-Field'!$F$116="Drained"),BI314,IF(AND('[1]Multi-Field'!$E$116=[1]Lists!BF314,'[1]Multi-Field'!$F$116="undrained"),BH314,""))</f>
        <v/>
      </c>
      <c r="FU314" s="409" t="str">
        <f>IF(AND('[1]Multi-Field'!$E$117=[1]Lists!BF314,'[1]Multi-Field'!$F$117="Drained"),BI314,IF(AND('[1]Multi-Field'!$E$117=[1]Lists!BF314,'[1]Multi-Field'!$F$117="undrained"),BH314,""))</f>
        <v/>
      </c>
      <c r="FV314" s="409" t="str">
        <f>IF(AND('[1]Multi-Field'!$E$118=[1]Lists!BF314,'[1]Multi-Field'!$F$118="Drained"),BI314,IF(AND('[1]Multi-Field'!$E$118=[1]Lists!BF314,'[1]Multi-Field'!$F$118="undrained"),BH314,""))</f>
        <v/>
      </c>
      <c r="FW314" s="409" t="str">
        <f>IF(AND('[1]Multi-Field'!$E$119=[1]Lists!BF314,'[1]Multi-Field'!$F$119="Drained"),BI314,IF(AND('[1]Multi-Field'!$E$119=[1]Lists!BF314,'[1]Multi-Field'!$F$119="undrained"),BH314,""))</f>
        <v/>
      </c>
      <c r="FX314" s="409" t="str">
        <f>IF(AND('[1]Multi-Field'!$E$120=[1]Lists!BF314,'[1]Multi-Field'!$F$120="Drained"),BI314,IF(AND('[1]Multi-Field'!$E$120=[1]Lists!BF314,'[1]Multi-Field'!$F$120="undrained"),BH314,""))</f>
        <v/>
      </c>
    </row>
    <row r="315" spans="1:180" ht="13.5" customHeight="1">
      <c r="A315" s="7" t="s">
        <v>401</v>
      </c>
      <c r="B315" s="7"/>
      <c r="C315" s="7"/>
      <c r="D315" s="8">
        <v>75</v>
      </c>
      <c r="E315" s="8">
        <f t="shared" si="46"/>
        <v>75</v>
      </c>
      <c r="F315" s="8">
        <f t="shared" si="47"/>
        <v>75</v>
      </c>
      <c r="G315" s="8">
        <v>75</v>
      </c>
      <c r="H315" s="8">
        <v>65</v>
      </c>
      <c r="I315" s="8">
        <f t="shared" si="50"/>
        <v>65</v>
      </c>
      <c r="J315" s="8">
        <f t="shared" si="51"/>
        <v>65</v>
      </c>
      <c r="K315" s="8">
        <v>65</v>
      </c>
      <c r="L315" s="8">
        <v>135</v>
      </c>
      <c r="M315" s="8">
        <f t="shared" si="48"/>
        <v>135</v>
      </c>
      <c r="N315" s="8">
        <f t="shared" si="49"/>
        <v>135</v>
      </c>
      <c r="O315" s="8">
        <v>135</v>
      </c>
      <c r="P315" s="391">
        <v>290</v>
      </c>
      <c r="Q315" s="394"/>
      <c r="R315" s="395" t="b">
        <f>IF(OR('Multi-Field'!AA292=Lists!$AC$42,'Multi-Field'!AA292=Lists!$AC$43),IF('Multi-Field'!Z292="x",(IF('Multi-Field'!AC292=Lists!$Q$11,Lists!$R$11,IF('Multi-Field'!AC292=Lists!$Q$12,Lists!$R$12,IF('Multi-Field'!AC292=Lists!$Q$13,Lists!$R$13,IF('Multi-Field'!AC292=Lists!$Q$14,Lists!$R$14))))),IF('Multi-Field'!X292="x",(IF('Multi-Field'!AC292=Lists!$Q$11,Lists!$S$11,IF('Multi-Field'!AC292=Lists!$Q$12,Lists!$S$12,IF('Multi-Field'!AC292=Lists!$Q$13,Lists!$S$13,IF('Multi-Field'!AC292=Lists!$Q$14,Lists!$S$14))))),IF('Multi-Field'!V292="x",(IF('Multi-Field'!AC292=Lists!$Q$11,Lists!$T$11,IF('Multi-Field'!AC292=Lists!$Q$12,Lists!$T$12,IF('Multi-Field'!AC292=Lists!$Q$13,Lists!$T$13,IF('Multi-Field'!AC292=Lists!$Q$14,Lists!$T$14))))),0))))</f>
        <v>0</v>
      </c>
      <c r="S315" s="395" t="str">
        <f t="shared" si="52"/>
        <v/>
      </c>
      <c r="T315" s="395"/>
      <c r="U315" s="396"/>
      <c r="AI315" s="384">
        <f>'[1]Multi-Field'!B311</f>
        <v>0</v>
      </c>
      <c r="AJ315" s="387" t="str">
        <f>IF(OR('[1]Multi-Field'!Q155=[1]Lists!$AC$42,'[1]Multi-Field'!Q155=[1]Lists!$AC$43),"x","")</f>
        <v/>
      </c>
      <c r="AK315" s="387" t="str">
        <f>IF(OR('[1]Multi-Field'!Q155=[1]Lists!$AC$6,'[1]Multi-Field'!Q155=$AC$2,'[1]Multi-Field'!Q155=$AC$4),"x","")</f>
        <v/>
      </c>
      <c r="AL315" s="387" t="str">
        <f>IF(OR('[1]Multi-Field'!Q155=[1]Lists!$AC$7,'[1]Multi-Field'!Q155=$AC$3,'[1]Multi-Field'!Q155=$AC$5),"x","")</f>
        <v/>
      </c>
      <c r="AM315" s="387" t="str">
        <f>IF(OR('[1]Multi-Field'!Q155=$AC$23,'[1]Multi-Field'!Q155=$AC$13,'[1]Multi-Field'!Q155=$AC$9,'[1]Multi-Field'!Q155=$AC$19,'[1]Multi-Field'!Q155=$AC$47),"x","")</f>
        <v/>
      </c>
      <c r="AN315" s="387" t="str">
        <f>IF(OR('[1]Multi-Field'!Q155=$AC$24,'[1]Multi-Field'!Q155=$AC$14,'[1]Multi-Field'!Q155=$AC$10,'[1]Multi-Field'!Q155=$AC$22,'[1]Multi-Field'!Q155=$AC$48),"x","")</f>
        <v/>
      </c>
      <c r="AO315" s="387" t="str">
        <f>IF(OR('[1]Multi-Field'!Q155=$AC$21,'[1]Multi-Field'!Q155=$AC$28,'[1]Multi-Field'!Q155=$AC$62,'[1]Multi-Field'!Q155=$AC$102,'[1]Multi-Field'!Q155=$AC$98),"x","")</f>
        <v/>
      </c>
      <c r="AP315" s="387" t="str">
        <f>IF(OR('[1]Multi-Field'!Q155=$AC$25,'[1]Multi-Field'!Q155=$AC$63,'[1]Multi-Field'!Q155=$AC$85,'[1]Multi-Field'!Q155=$AC$87,'[1]Multi-Field'!Q155=$AC$92,'[1]Multi-Field'!Q155=$AC$93),"x","")</f>
        <v/>
      </c>
      <c r="AQ315" s="387" t="str">
        <f>IF(OR('[1]Multi-Field'!Q155=$AC$20,'[1]Multi-Field'!Q155=$AC$27,'[1]Multi-Field'!Q155=$AC$58,'[1]Multi-Field'!Q155=$AC$86,'[1]Multi-Field'!Q155=$AC$103,'[1]Multi-Field'!Q155=$AC$94),"x","")</f>
        <v/>
      </c>
      <c r="AR315" s="387" t="str">
        <f>IF(OR('[1]Multi-Field'!Q155=$AC$35,'[1]Multi-Field'!Q155=$AC$40,'[1]Multi-Field'!Q155=$AC$45,),"x","")</f>
        <v/>
      </c>
      <c r="AS315" s="387" t="str">
        <f>IF(OR('[1]Multi-Field'!Q155=$AC$36,'[1]Multi-Field'!Q155=$AC$41,'[1]Multi-Field'!Q155=$AC$46,),"x","")</f>
        <v/>
      </c>
      <c r="AT315" s="387" t="str">
        <f>IF(OR('[1]Multi-Field'!Q155=$AC$52,'[1]Multi-Field'!Q155=$AC$53,'[1]Multi-Field'!Q155=$AC$54,'[1]Multi-Field'!Q155=$AC$55,'[1]Multi-Field'!Q155=$AC$68,'[1]Multi-Field'!Q155=$AC$69,'[1]Multi-Field'!Q155=$AC$74,'[1]Multi-Field'!Q155=$AC$71,'[1]Multi-Field'!Q155=$AC$70),"x","")</f>
        <v>x</v>
      </c>
      <c r="AU315" s="387" t="str">
        <f>IF('[1]Multi-Field'!Q155=$AC$72,"x","")</f>
        <v/>
      </c>
      <c r="AV315" s="387" t="str">
        <f>IF('[1]Multi-Field'!Q155=$AC$73,"x","")</f>
        <v/>
      </c>
      <c r="AW315" s="387" t="str">
        <f>IF('[1]Multi-Field'!Q155=$AC$83,"x","")</f>
        <v/>
      </c>
      <c r="AX315" s="387" t="str">
        <f>IF('[1]Multi-Field'!Q155=$AC$84,"x","")</f>
        <v/>
      </c>
      <c r="AY315" s="387" t="str">
        <f>IF('[1]Multi-Field'!Q155=$AC$97,"x","")</f>
        <v/>
      </c>
      <c r="AZ315" s="387" t="str">
        <f>IF('[1]Multi-Field'!Q155=$AC$99,"x","")</f>
        <v/>
      </c>
      <c r="BA315" s="387" t="str">
        <f>IF('[1]Multi-Field'!Q155=$AC$104,"x","")</f>
        <v/>
      </c>
      <c r="BB315" s="387" t="str">
        <f>IF('[1]Multi-Field'!Q155=$AC$105,"x","")</f>
        <v/>
      </c>
      <c r="BC315" s="388"/>
      <c r="BF315" s="411" t="s">
        <v>1480</v>
      </c>
      <c r="BG315" s="412">
        <v>4</v>
      </c>
      <c r="BH315" s="412">
        <v>5.5</v>
      </c>
      <c r="BI315" s="412">
        <v>5.5</v>
      </c>
      <c r="BJ315" s="409" t="e">
        <f>IF(AND('[1]Single Field'!#REF!=[1]Lists!BF315,'[1]Single Field'!#REF!="Drained"),"x",IF(AND('[1]Single Field'!#REF!=[1]Lists!BF315,'[1]Single Field'!#REF!="Undrained"),O,""))</f>
        <v>#REF!</v>
      </c>
      <c r="BK315" s="409" t="str">
        <f>IF(AND('[1]Multi-Field'!$E$3=[1]Lists!BF315,'[1]Multi-Field'!$F$3="Drained"),BI315,IF(AND('[1]Multi-Field'!$E$3=BF315,'[1]Multi-Field'!$F$3="undrained"),BH315,""))</f>
        <v/>
      </c>
      <c r="BL315" s="409" t="str">
        <f>IF(AND('[1]Multi-Field'!$E$4=BF315,'[1]Multi-Field'!$F$4="Drained"),BI315,IF(AND('[1]Multi-Field'!$E$4=BF315,'[1]Multi-Field'!$F$4="undrained"),BH315,""))</f>
        <v/>
      </c>
      <c r="BM315" s="409" t="str">
        <f>IF(AND('[1]Multi-Field'!$E$5=BF315,'[1]Multi-Field'!$F$5="Drained"),BI315,IF(AND('[1]Multi-Field'!$E$5=BF315,'[1]Multi-Field'!$F$5="undrained"),BH315,""))</f>
        <v/>
      </c>
      <c r="BN315" s="409" t="str">
        <f>IF(AND('[1]Multi-Field'!$E$6=BF315,'[1]Multi-Field'!$F$6="Drained"),BI315,IF(AND('[1]Multi-Field'!$E$6=BF315,'[1]Multi-Field'!$F$6="undrained"),BH315,""))</f>
        <v/>
      </c>
      <c r="BO315" s="409" t="str">
        <f>IF(AND('[1]Multi-Field'!$E$7=BF315,'[1]Multi-Field'!$F$7="Drained"),BI315,IF(AND('[1]Multi-Field'!$E$7=BF315,'[1]Multi-Field'!$F$7="undrained"),BH315,""))</f>
        <v/>
      </c>
      <c r="BP315" s="409" t="str">
        <f>IF(AND('[1]Multi-Field'!$E$8=BF315,'[1]Multi-Field'!$F$8="Drained"),BI315,IF(AND('[1]Multi-Field'!$E$8=BF315,'[1]Multi-Field'!$F$8="undrained"),BH315,""))</f>
        <v/>
      </c>
      <c r="BQ315" s="409" t="str">
        <f>IF(AND('[1]Multi-Field'!$E$9=BF315,'[1]Multi-Field'!$F$9="Drained"),BI315,IF(AND('[1]Multi-Field'!$E$9=BF315,'[1]Multi-Field'!$F$9="undrained"),BH315,""))</f>
        <v/>
      </c>
      <c r="BR315" s="409" t="str">
        <f>IF(AND('[1]Multi-Field'!$E$10=BF315,'[1]Multi-Field'!$F$10="Drained"),BI315,IF(AND('[1]Multi-Field'!$E$10=BF315,'[1]Multi-Field'!$F$10="undrained"),BH315,""))</f>
        <v/>
      </c>
      <c r="BS315" s="409" t="str">
        <f>IF(AND('[1]Multi-Field'!$E$11=BF315,'[1]Multi-Field'!$F$11="Drained"),BI315,IF(AND('[1]Multi-Field'!$E$11=BF315,'[1]Multi-Field'!$F$11="undrained"),BH315,""))</f>
        <v/>
      </c>
      <c r="BT315" s="409" t="str">
        <f>IF(AND('[1]Multi-Field'!$E$12=BF315,'[1]Multi-Field'!$F$12="Drained"),BI315,IF(AND('[1]Multi-Field'!$E$12=BF315,'[1]Multi-Field'!$F$12="undrained"),BH315,""))</f>
        <v/>
      </c>
      <c r="BU315" s="409" t="str">
        <f>IF(AND('[1]Multi-Field'!$E$13=BF315,'[1]Multi-Field'!$F$13="Drained"),BI315,IF(AND('[1]Multi-Field'!$E$3=BF315,'[1]Multi-Field'!$F$13="undrained"),BH315,""))</f>
        <v/>
      </c>
      <c r="BV315" s="409" t="str">
        <f>IF(AND('[1]Multi-Field'!$E$14=BF315,'[1]Multi-Field'!$F$14="Drained"),BI315,IF(AND('[1]Multi-Field'!$E$14=BF315,'[1]Multi-Field'!$F$14="undrained"),BH315,""))</f>
        <v/>
      </c>
      <c r="BW315" s="409" t="str">
        <f>IF(AND('[1]Multi-Field'!$E$15=BF315,'[1]Multi-Field'!$F$15="Drained"),BI315,IF(AND('[1]Multi-Field'!$E$15=BF315,'[1]Multi-Field'!$F$15="undrained"),BH315,""))</f>
        <v/>
      </c>
      <c r="BX315" s="409" t="str">
        <f>IF(AND('[1]Multi-Field'!$E$16=[1]Lists!BF315,'[1]Multi-Field'!$F$16="Drained"),BI315,IF(AND('[1]Multi-Field'!$E$16=[1]Lists!BF315,'[1]Multi-Field'!$F$16="undrained"),BH315,""))</f>
        <v/>
      </c>
      <c r="BY315" s="409" t="str">
        <f>IF(AND('[1]Multi-Field'!$E$17=[1]Lists!BF315,'[1]Multi-Field'!$F$17="Drained"),BI315,IF(AND('[1]Multi-Field'!$E$17=[1]Lists!BF315,'[1]Multi-Field'!$F$17="undrained"),BH315,""))</f>
        <v/>
      </c>
      <c r="BZ315" s="409" t="str">
        <f>IF(AND('[1]Multi-Field'!$E$18=[1]Lists!BF315,'[1]Multi-Field'!$F$18="Drained"),BI315,IF(AND('[1]Multi-Field'!$E$18=[1]Lists!BF315,'[1]Multi-Field'!$F$18="undrained"),BH315,""))</f>
        <v/>
      </c>
      <c r="CA315" s="409" t="str">
        <f>IF(AND('[1]Multi-Field'!$E$19=[1]Lists!BF315,'[1]Multi-Field'!$F$19="Drained"),BI315,IF(AND('[1]Multi-Field'!$E$19=[1]Lists!BF315,'[1]Multi-Field'!$F$19="undrained"),BH315,""))</f>
        <v/>
      </c>
      <c r="CB315" s="409" t="str">
        <f>IF(AND('[1]Multi-Field'!$E$20=[1]Lists!BF315,'[1]Multi-Field'!$F$20="Drained"),BI315,IF(AND('[1]Multi-Field'!$E$20=[1]Lists!BF315,'[1]Multi-Field'!$F$20="undrained"),BH315,""))</f>
        <v/>
      </c>
      <c r="CC315" s="409" t="str">
        <f>IF(AND('[1]Multi-Field'!$E$21=[1]Lists!BF315,'[1]Multi-Field'!$F$21="Drained"),BI315,IF(AND('[1]Multi-Field'!$E$21=[1]Lists!BF315,'[1]Multi-Field'!$F$21="undrained"),BH315,""))</f>
        <v/>
      </c>
      <c r="CD315" s="409" t="str">
        <f>IF(AND('[1]Multi-Field'!$E$22=[1]Lists!BF315,'[1]Multi-Field'!$F$22="Drained"),BI315,IF(AND('[1]Multi-Field'!$E$22=[1]Lists!BF315,'[1]Multi-Field'!$F$22="undrained"),BH315,""))</f>
        <v/>
      </c>
      <c r="CE315" s="409" t="str">
        <f>IF(AND('[1]Multi-Field'!$E$23=[1]Lists!BF315,'[1]Multi-Field'!$F$23="Drained"),BI315,IF(AND('[1]Multi-Field'!$E$23=[1]Lists!BF315,'[1]Multi-Field'!$F$23="undrained"),BH315,""))</f>
        <v/>
      </c>
      <c r="CF315" s="409" t="str">
        <f>IF(AND('[1]Multi-Field'!$E$24=[1]Lists!BF315,'[1]Multi-Field'!$F$24="Drained"),BI315,IF(AND('[1]Multi-Field'!$E$24=[1]Lists!BF315,'[1]Multi-Field'!$F$24="undrained"),BH315,""))</f>
        <v/>
      </c>
      <c r="CG315" s="409" t="str">
        <f>IF(AND('[1]Multi-Field'!$E$25=[1]Lists!BF315,'[1]Multi-Field'!$F$25="Drained"),BI315,IF(AND('[1]Multi-Field'!$E$25=[1]Lists!BF315,'[1]Multi-Field'!$F$25="undrained"),BH315,""))</f>
        <v/>
      </c>
      <c r="CH315" s="409" t="str">
        <f>IF(AND('[1]Multi-Field'!$E$26=[1]Lists!BF315,'[1]Multi-Field'!$F$26="Drained"),BI315,IF(AND('[1]Multi-Field'!$E$26=[1]Lists!BF315,'[1]Multi-Field'!$F$26="undrained"),BH315,""))</f>
        <v/>
      </c>
      <c r="CI315" s="409" t="str">
        <f>IF(AND('[1]Multi-Field'!$E$27=[1]Lists!BF315,'[1]Multi-Field'!$F$27="Drained"),BI315,IF(AND('[1]Multi-Field'!$E$27=[1]Lists!BF315,'[1]Multi-Field'!$F$27="undrained"),BH315,""))</f>
        <v/>
      </c>
      <c r="CJ315" s="409" t="str">
        <f>IF(AND('[1]Multi-Field'!$E$28=[1]Lists!BF315,'[1]Multi-Field'!$F$28="Drained"),BI315,IF(AND('[1]Multi-Field'!$E$28=[1]Lists!BF315,'[1]Multi-Field'!$F$28="undrained"),BH315,""))</f>
        <v/>
      </c>
      <c r="CK315" s="409" t="str">
        <f>IF(AND('[1]Multi-Field'!$E$29=[1]Lists!BF315,'[1]Multi-Field'!$F$29="Drained"),BI315,IF(AND('[1]Multi-Field'!$E$29=[1]Lists!BF315,'[1]Multi-Field'!$F$29="undrained"),BH315,""))</f>
        <v/>
      </c>
      <c r="CL315" s="409" t="str">
        <f>IF(AND('[1]Multi-Field'!$E$30=[1]Lists!BF315,'[1]Multi-Field'!$F$30="Drained"),BI315,IF(AND('[1]Multi-Field'!$E$30=[1]Lists!BF315,'[1]Multi-Field'!$F$30="undrained"),BH315,""))</f>
        <v/>
      </c>
      <c r="CM315" s="409" t="str">
        <f>IF(AND('[1]Multi-Field'!$E$31=[1]Lists!BF315,'[1]Multi-Field'!$F$31="Drained"),BI315,IF(AND('[1]Multi-Field'!$E$31=[1]Lists!BF315,'[1]Multi-Field'!$F$31="undrained"),BH315,""))</f>
        <v/>
      </c>
      <c r="CN315" s="409" t="str">
        <f>IF(AND('[1]Multi-Field'!$E$32=[1]Lists!BF315,'[1]Multi-Field'!$F$32="Drained"),BI315,IF(AND('[1]Multi-Field'!$E$32=[1]Lists!BF315,'[1]Multi-Field'!$F$32="undrained"),BH315,""))</f>
        <v/>
      </c>
      <c r="CO315" s="409" t="str">
        <f>IF(AND('[1]Multi-Field'!$E$33=[1]Lists!BF315,'[1]Multi-Field'!$F$33="Drained"),BI315,IF(AND('[1]Multi-Field'!$E$33=[1]Lists!BF315,'[1]Multi-Field'!$F$33="undrained"),BH315,""))</f>
        <v/>
      </c>
      <c r="CP315" s="409" t="str">
        <f>IF(AND('[1]Multi-Field'!$E$34=[1]Lists!BF315,'[1]Multi-Field'!$F$34="Drained"),BI315,IF(AND('[1]Multi-Field'!$E$34=[1]Lists!BF315,'[1]Multi-Field'!$F$34="undrained"),BH315,""))</f>
        <v/>
      </c>
      <c r="CQ315" s="409" t="str">
        <f>IF(AND('[1]Multi-Field'!$E$35=[1]Lists!BF315,'[1]Multi-Field'!$F$35="Drained"),BI315,IF(AND('[1]Multi-Field'!$E$35=[1]Lists!BF315,'[1]Multi-Field'!$F$35="undrained"),BH315,""))</f>
        <v/>
      </c>
      <c r="CR315" s="409" t="str">
        <f>IF(AND('[1]Multi-Field'!$E$36=[1]Lists!BF315,'[1]Multi-Field'!$F$36="Drained"),BI315,IF(AND('[1]Multi-Field'!$E$36=[1]Lists!BF315,'[1]Multi-Field'!$F$36="undrained"),BH315,""))</f>
        <v/>
      </c>
      <c r="CS315" s="409" t="str">
        <f>IF(AND('[1]Multi-Field'!$E$37=[1]Lists!BF315,'[1]Multi-Field'!$F$37="Drained"),BI315,IF(AND('[1]Multi-Field'!$E$37=[1]Lists!BF315,'[1]Multi-Field'!$F$37="undrained"),BH315,""))</f>
        <v/>
      </c>
      <c r="CT315" s="409" t="str">
        <f>IF(AND('[1]Multi-Field'!$E$38=[1]Lists!BF315,'[1]Multi-Field'!$F$38="Drained"),BI315,IF(AND('[1]Multi-Field'!$E$38=[1]Lists!BF315,'[1]Multi-Field'!$F$38="undrained"),BH315,""))</f>
        <v/>
      </c>
      <c r="CU315" s="409" t="str">
        <f>IF(AND('[1]Multi-Field'!$E$39=[1]Lists!BF315,'[1]Multi-Field'!$F$39="Drained"),BI315,IF(AND('[1]Multi-Field'!$E$39=[1]Lists!BF315,'[1]Multi-Field'!$F$39="undrained"),BH315,""))</f>
        <v/>
      </c>
      <c r="CV315" s="409" t="str">
        <f>IF(AND('[1]Multi-Field'!$E$40=[1]Lists!BF315,'[1]Multi-Field'!$F$40="Drained"),BI315,IF(AND('[1]Multi-Field'!$E$40=[1]Lists!BF315,'[1]Multi-Field'!$F$40="undrained"),BH315,""))</f>
        <v/>
      </c>
      <c r="CW315" s="409" t="str">
        <f>IF(AND('[1]Multi-Field'!$E$41=[1]Lists!BF315,'[1]Multi-Field'!$F$40="Drained"),BI315,IF(AND('[1]Multi-Field'!$E$40=[1]Lists!BF315,'[1]Multi-Field'!$F$40="undrained"),BH315,""))</f>
        <v/>
      </c>
      <c r="CX315" s="409" t="str">
        <f>IF(AND('[1]Multi-Field'!$E$42=[1]Lists!BF315,'[1]Multi-Field'!$F$42="Drained"),BI315,IF(AND('[1]Multi-Field'!$E$42=[1]Lists!BF315,'[1]Multi-Field'!$F$42="undrained"),BH315,""))</f>
        <v/>
      </c>
      <c r="CY315" s="409" t="str">
        <f>IF(AND('[1]Multi-Field'!$E$43=[1]Lists!BF315,'[1]Multi-Field'!$F$43="Drained"),BI315,IF(AND('[1]Multi-Field'!$E$43=[1]Lists!BF315,'[1]Multi-Field'!$F$43="undrained"),BH315,""))</f>
        <v/>
      </c>
      <c r="CZ315" s="409" t="str">
        <f>IF(AND('[1]Multi-Field'!$E$44=[1]Lists!BF315,'[1]Multi-Field'!$F$44="Drained"),BI315,IF(AND('[1]Multi-Field'!$E$44=[1]Lists!BF315,'[1]Multi-Field'!$F$44="undrained"),BH315,""))</f>
        <v/>
      </c>
      <c r="DA315" s="409" t="str">
        <f>IF(AND('[1]Multi-Field'!$E$45=[1]Lists!BF315,'[1]Multi-Field'!$F$45="Drained"),BI315,IF(AND('[1]Multi-Field'!$E$45=[1]Lists!BF315,'[1]Multi-Field'!$F$45="undrained"),BH315,""))</f>
        <v/>
      </c>
      <c r="DB315" s="409" t="str">
        <f>IF(AND('[1]Multi-Field'!$E$46=[1]Lists!BF315,'[1]Multi-Field'!$F$46="Drained"),BI315,IF(AND('[1]Multi-Field'!$E$46=[1]Lists!BF315,'[1]Multi-Field'!$F$46="undrained"),BH315,""))</f>
        <v/>
      </c>
      <c r="DC315" s="409" t="str">
        <f>IF(AND('[1]Multi-Field'!$E$47=[1]Lists!BF315,'[1]Multi-Field'!$F$47="Drained"),BI315,IF(AND('[1]Multi-Field'!$E$47=[1]Lists!BF315,'[1]Multi-Field'!$F$47="undrained"),BH315,""))</f>
        <v/>
      </c>
      <c r="DD315" s="409" t="str">
        <f>IF(AND('[1]Multi-Field'!$E$48=[1]Lists!BF315,'[1]Multi-Field'!$F$48="Drained"),BI315,IF(AND('[1]Multi-Field'!$E$48=[1]Lists!BF315,'[1]Multi-Field'!$F$48="undrained"),BH315,""))</f>
        <v/>
      </c>
      <c r="DE315" s="409" t="str">
        <f>IF(AND('[1]Multi-Field'!$E$49=[1]Lists!BF315,'[1]Multi-Field'!$F$49="Drained"),BI315,IF(AND('[1]Multi-Field'!$E$49=[1]Lists!BF315,'[1]Multi-Field'!$F$9="undrained"),BH315,""))</f>
        <v/>
      </c>
      <c r="DF315" s="409" t="str">
        <f>IF(AND('[1]Multi-Field'!$E$50=[1]Lists!BF315,'[1]Multi-Field'!$F$50="Drained"),BI315,IF(AND('[1]Multi-Field'!$E$50=[1]Lists!BF315,'[1]Multi-Field'!$F$50="undrained"),BH315,""))</f>
        <v/>
      </c>
      <c r="DG315" s="409" t="str">
        <f>IF(AND('[1]Multi-Field'!$E$51=[1]Lists!BF315,'[1]Multi-Field'!$F$51="Drained"),BI315,IF(AND('[1]Multi-Field'!$E$51=[1]Lists!BF315,'[1]Multi-Field'!$F$51="undrained"),BH315,""))</f>
        <v/>
      </c>
      <c r="DH315" s="409" t="str">
        <f>IF(AND('[1]Multi-Field'!$E$52=[1]Lists!BF315,'[1]Multi-Field'!$F$52="Drained"),BI315,IF(AND('[1]Multi-Field'!$E$52=[1]Lists!BF315,'[1]Multi-Field'!$F$52="undrained"),BH315,""))</f>
        <v/>
      </c>
      <c r="DI315" s="409" t="str">
        <f>IF(AND('[1]Multi-Field'!$E$53=[1]Lists!BF315,'[1]Multi-Field'!$F$53="Drained"),BI315,IF(AND('[1]Multi-Field'!$E$53=[1]Lists!BF315,'[1]Multi-Field'!$F$53="undrained"),BH315,""))</f>
        <v/>
      </c>
      <c r="DJ315" s="409" t="str">
        <f>IF(AND('[1]Multi-Field'!$E$54=[1]Lists!BF315,'[1]Multi-Field'!$F$54="Drained"),BI315,IF(AND('[1]Multi-Field'!$E$54=[1]Lists!BF315,'[1]Multi-Field'!$F$54="undrained"),BH315,""))</f>
        <v/>
      </c>
      <c r="DK315" s="409" t="str">
        <f>IF(AND('[1]Multi-Field'!$E$55=[1]Lists!BF315,'[1]Multi-Field'!$F$55="Drained"),BI315,IF(AND('[1]Multi-Field'!$E$55=[1]Lists!BF315,'[1]Multi-Field'!$F$55="undrained"),BH315,""))</f>
        <v/>
      </c>
      <c r="DL315" s="409" t="str">
        <f>IF(AND('[1]Multi-Field'!$E$56=[1]Lists!BF315,'[1]Multi-Field'!$F$56="Drained"),BI315,IF(AND('[1]Multi-Field'!$E$56=[1]Lists!BF315,'[1]Multi-Field'!$F$56="undrained"),BH315,""))</f>
        <v/>
      </c>
      <c r="DM315" s="409" t="str">
        <f>IF(AND('[1]Multi-Field'!$E$57=[1]Lists!BF315,'[1]Multi-Field'!$F$57="Drained"),BI315,IF(AND('[1]Multi-Field'!$E$57=[1]Lists!BF315,'[1]Multi-Field'!$F$57="undrained"),BH315,""))</f>
        <v/>
      </c>
      <c r="DN315" s="409" t="str">
        <f>IF(AND('[1]Multi-Field'!$E$58=[1]Lists!BF315,'[1]Multi-Field'!$F$58="Drained"),BI315,IF(AND('[1]Multi-Field'!$E$58=[1]Lists!BF315,'[1]Multi-Field'!$F$58="undrained"),BH315,""))</f>
        <v/>
      </c>
      <c r="DO315" s="409" t="str">
        <f>IF(AND('[1]Multi-Field'!$E$59=[1]Lists!BF315,'[1]Multi-Field'!$F$59="Drained"),BI315,IF(AND('[1]Multi-Field'!$E$59=[1]Lists!BF315,'[1]Multi-Field'!$F$59="undrained"),BH315,""))</f>
        <v/>
      </c>
      <c r="DP315" s="409" t="str">
        <f>IF(AND('[1]Multi-Field'!$E$60=[1]Lists!BF315,'[1]Multi-Field'!$F$60="Drained"),BI315,IF(AND('[1]Multi-Field'!$E$60=[1]Lists!BF315,'[1]Multi-Field'!$F$60="undrained"),BH315,""))</f>
        <v/>
      </c>
      <c r="DQ315" s="409" t="str">
        <f>IF(AND('[1]Multi-Field'!$E$61=[1]Lists!BF315,'[1]Multi-Field'!$F$61="Drained"),BI315,IF(AND('[1]Multi-Field'!$E$61=[1]Lists!BF315,'[1]Multi-Field'!$F$61="undrained"),BH315,""))</f>
        <v/>
      </c>
      <c r="DR315" s="409" t="str">
        <f>IF(AND('[1]Multi-Field'!$E$62=[1]Lists!BF315,'[1]Multi-Field'!$F$62="Drained"),BI315,IF(AND('[1]Multi-Field'!$E$62=[1]Lists!BF315,'[1]Multi-Field'!$F$62="undrained"),BH315,""))</f>
        <v/>
      </c>
      <c r="DS315" s="409" t="str">
        <f>IF(AND('[1]Multi-Field'!$E$63=[1]Lists!BF315,'[1]Multi-Field'!$F$63="Drained"),BI315,IF(AND('[1]Multi-Field'!$E$63=[1]Lists!BF315,'[1]Multi-Field'!$F$63="undrained"),BH315,""))</f>
        <v/>
      </c>
      <c r="DT315" s="409" t="str">
        <f>IF(AND('[1]Multi-Field'!$E$64=[1]Lists!BF315,'[1]Multi-Field'!$F$64="Drained"),BI315,IF(AND('[1]Multi-Field'!$E$64=[1]Lists!BF315,'[1]Multi-Field'!$F$64="undrained"),BH315,""))</f>
        <v/>
      </c>
      <c r="DU315" s="409" t="str">
        <f>IF(AND('[1]Multi-Field'!$E$65=[1]Lists!BF315,'[1]Multi-Field'!$F$65="Drained"),BI315,IF(AND('[1]Multi-Field'!$E$65=[1]Lists!BF315,'[1]Multi-Field'!$F$65="undrained"),BH315,""))</f>
        <v/>
      </c>
      <c r="DV315" s="409" t="str">
        <f>IF(AND('[1]Multi-Field'!$E$66=[1]Lists!BF315,'[1]Multi-Field'!$F$66="Drained"),BI315,IF(AND('[1]Multi-Field'!$E$66=[1]Lists!BF315,'[1]Multi-Field'!$F$66="undrained"),BH315,""))</f>
        <v/>
      </c>
      <c r="DW315" s="409" t="str">
        <f>IF(AND('[1]Multi-Field'!$E$67=[1]Lists!BF315,'[1]Multi-Field'!$F$67="Drained"),BI315,IF(AND('[1]Multi-Field'!$E$67=[1]Lists!BF315,'[1]Multi-Field'!$F$67="undrained"),BH315,""))</f>
        <v/>
      </c>
      <c r="DX315" s="409" t="str">
        <f>IF(AND('[1]Multi-Field'!$E$68=[1]Lists!BF315,'[1]Multi-Field'!$F$68="Drained"),BI315,IF(AND('[1]Multi-Field'!$E$68=[1]Lists!BF315,'[1]Multi-Field'!$F$68="undrained"),BH315,""))</f>
        <v/>
      </c>
      <c r="DY315" s="409" t="str">
        <f>IF(AND('[1]Multi-Field'!$E$69=[1]Lists!BF315,'[1]Multi-Field'!$F$69="Drained"),BI315,IF(AND('[1]Multi-Field'!$E$69=[1]Lists!BF315,'[1]Multi-Field'!$F$69="undrained"),BH315,""))</f>
        <v/>
      </c>
      <c r="DZ315" s="409" t="str">
        <f>IF(AND('[1]Multi-Field'!$E$70=[1]Lists!BF315,'[1]Multi-Field'!$F$70="Drained"),BI315,IF(AND('[1]Multi-Field'!$E$70=[1]Lists!BF315,'[1]Multi-Field'!$F$70="undrained"),BH315,""))</f>
        <v/>
      </c>
      <c r="EA315" s="409" t="str">
        <f>IF(AND('[1]Multi-Field'!$E$71=[1]Lists!BF315,'[1]Multi-Field'!$F$71="Drained"),BI315,IF(AND('[1]Multi-Field'!$E$71=[1]Lists!BF315,'[1]Multi-Field'!$F$71="undrained"),BH315,""))</f>
        <v/>
      </c>
      <c r="EB315" s="409" t="str">
        <f>IF(AND('[1]Multi-Field'!$E$72=[1]Lists!BF315,'[1]Multi-Field'!$F$72="Drained"),BI315,IF(AND('[1]Multi-Field'!$E$72=[1]Lists!BF315,'[1]Multi-Field'!$F$72="undrained"),BH315,""))</f>
        <v/>
      </c>
      <c r="EC315" s="409" t="str">
        <f>IF(AND('[1]Multi-Field'!$E$73=[1]Lists!BF315,'[1]Multi-Field'!$F$73="Drained"),BI315,IF(AND('[1]Multi-Field'!$E$73=[1]Lists!BF315,'[1]Multi-Field'!$F$73="undrained"),BH315,""))</f>
        <v/>
      </c>
      <c r="ED315" s="409" t="str">
        <f>IF(AND('[1]Multi-Field'!$E$74=[1]Lists!BF315,'[1]Multi-Field'!$F$74="Drained"),BI315,IF(AND('[1]Multi-Field'!$E$74=[1]Lists!BF315,'[1]Multi-Field'!$F$74="undrained"),BH315,""))</f>
        <v/>
      </c>
      <c r="EE315" s="409" t="str">
        <f>IF(AND('[1]Multi-Field'!$E$75=[1]Lists!BF315,'[1]Multi-Field'!$F$75="Drained"),BI315,IF(AND('[1]Multi-Field'!$E$75=[1]Lists!BF315,'[1]Multi-Field'!$F$75="undrained"),BH315,""))</f>
        <v/>
      </c>
      <c r="EF315" s="409" t="str">
        <f>IF(AND('[1]Multi-Field'!$E$76=[1]Lists!BF315,'[1]Multi-Field'!$F$76="Drained"),BI315,IF(AND('[1]Multi-Field'!$E$76=[1]Lists!BF315,'[1]Multi-Field'!$F$6="undrained"),BH315,""))</f>
        <v/>
      </c>
      <c r="EG315" s="409" t="str">
        <f>IF(AND('[1]Multi-Field'!$E$77=[1]Lists!BF315,'[1]Multi-Field'!$F$77="Drained"),BI315,IF(AND('[1]Multi-Field'!$E$77=[1]Lists!BF315,'[1]Multi-Field'!$F$77="undrained"),BH315,""))</f>
        <v/>
      </c>
      <c r="EH315" s="409" t="str">
        <f>IF(AND('[1]Multi-Field'!$E$78=[1]Lists!BF315,'[1]Multi-Field'!$F$78="Drained"),BI315,IF(AND('[1]Multi-Field'!$E$78=[1]Lists!BF315,'[1]Multi-Field'!$F$78="undrained"),BH315,""))</f>
        <v/>
      </c>
      <c r="EI315" s="409" t="str">
        <f>IF(AND('[1]Multi-Field'!$E$79=[1]Lists!BF315,'[1]Multi-Field'!$F$79="Drained"),BI315,IF(AND('[1]Multi-Field'!$E$79=[1]Lists!BF315,'[1]Multi-Field'!$F$79="undrained"),BH315,""))</f>
        <v/>
      </c>
      <c r="EJ315" s="409" t="str">
        <f>IF(AND('[1]Multi-Field'!$E$80=[1]Lists!BF315,'[1]Multi-Field'!$F$80="Drained"),BI315,IF(AND('[1]Multi-Field'!$E$80=[1]Lists!BF315,'[1]Multi-Field'!$F$80="undrained"),BH315,""))</f>
        <v/>
      </c>
      <c r="EK315" s="409" t="str">
        <f>IF(AND('[1]Multi-Field'!$E$81=[1]Lists!BF315,'[1]Multi-Field'!$F$81="Drained"),BI315,IF(AND('[1]Multi-Field'!$E$81=[1]Lists!BF315,'[1]Multi-Field'!$F$81="undrained"),BH315,""))</f>
        <v/>
      </c>
      <c r="EL315" s="409" t="str">
        <f>IF(AND('[1]Multi-Field'!$E$82=[1]Lists!BF315,'[1]Multi-Field'!$F$82="Drained"),BI315,IF(AND('[1]Multi-Field'!$E$82=[1]Lists!BF315,'[1]Multi-Field'!$F$82="undrained"),BH315,""))</f>
        <v/>
      </c>
      <c r="EM315" s="409" t="str">
        <f>IF(AND('[1]Multi-Field'!$E$83=[1]Lists!BF315,'[1]Multi-Field'!$F$83="Drained"),BI315,IF(AND('[1]Multi-Field'!$E$83=[1]Lists!BF315,'[1]Multi-Field'!$F$83="undrained"),BH315,""))</f>
        <v/>
      </c>
      <c r="EN315" s="409" t="str">
        <f>IF(AND('[1]Multi-Field'!$E$84=[1]Lists!BF315,'[1]Multi-Field'!$F$84="Drained"),BI315,IF(AND('[1]Multi-Field'!$E$84=[1]Lists!BF315,'[1]Multi-Field'!$F$84="undrained"),BH315,""))</f>
        <v/>
      </c>
      <c r="EO315" s="409" t="str">
        <f>IF(AND('[1]Multi-Field'!$E$85=[1]Lists!BF315,'[1]Multi-Field'!$F$85="Drained"),BI315,IF(AND('[1]Multi-Field'!$E$85=[1]Lists!BF315,'[1]Multi-Field'!$F$85="undrained"),BH315,""))</f>
        <v/>
      </c>
      <c r="EP315" s="409" t="str">
        <f>IF(AND('[1]Multi-Field'!$E$86=[1]Lists!BF315,'[1]Multi-Field'!$F$86="Drained"),BI315,IF(AND('[1]Multi-Field'!$E$86=[1]Lists!BF315,'[1]Multi-Field'!$F$86="undrained"),BH315,""))</f>
        <v/>
      </c>
      <c r="EQ315" s="409" t="str">
        <f>IF(AND('[1]Multi-Field'!$E$87=[1]Lists!BF315,'[1]Multi-Field'!$F$87="Drained"),BI315,IF(AND('[1]Multi-Field'!$E$87=[1]Lists!BF315,'[1]Multi-Field'!$F$87="undrained"),BH315,""))</f>
        <v/>
      </c>
      <c r="ER315" s="409" t="str">
        <f>IF(AND('[1]Multi-Field'!$E$88=[1]Lists!BF315,'[1]Multi-Field'!$F$88="Drained"),BI315,IF(AND('[1]Multi-Field'!$E$88=[1]Lists!BF315,'[1]Multi-Field'!$F$88="undrained"),BH315,""))</f>
        <v/>
      </c>
      <c r="ES315" s="409" t="str">
        <f>IF(AND('[1]Multi-Field'!$E$89=[1]Lists!BF315,'[1]Multi-Field'!$F$89="Drained"),BI315,IF(AND('[1]Multi-Field'!$E$89=[1]Lists!BF315,'[1]Multi-Field'!$F$89="undrained"),BH315,""))</f>
        <v/>
      </c>
      <c r="ET315" s="409" t="str">
        <f>IF(AND('[1]Multi-Field'!$E$90=[1]Lists!BF315,'[1]Multi-Field'!$F$90="Drained"),BI315,IF(AND('[1]Multi-Field'!$E$90=[1]Lists!BF315,'[1]Multi-Field'!$F$90="undrained"),BH315,""))</f>
        <v/>
      </c>
      <c r="EU315" s="409" t="str">
        <f>IF(AND('[1]Multi-Field'!$E$91=[1]Lists!BF315,'[1]Multi-Field'!$F$91="Drained"),BI315,IF(AND('[1]Multi-Field'!$E$91=[1]Lists!BF315,'[1]Multi-Field'!$F$91="undrained"),BH315,""))</f>
        <v/>
      </c>
      <c r="EV315" s="409" t="str">
        <f>IF(AND('[1]Multi-Field'!$E$92=[1]Lists!BF315,'[1]Multi-Field'!$F$92="Drained"),BI315,IF(AND('[1]Multi-Field'!$E$92=[1]Lists!BF315,'[1]Multi-Field'!$F$92="undrained"),BH315,""))</f>
        <v/>
      </c>
      <c r="EW315" s="409" t="str">
        <f>IF(AND('[1]Multi-Field'!$E$93=[1]Lists!BF315,'[1]Multi-Field'!$F$93="Drained"),BI315,IF(AND('[1]Multi-Field'!$E$93=[1]Lists!BF315,'[1]Multi-Field'!$F$93="undrained"),BH315,""))</f>
        <v/>
      </c>
      <c r="EX315" s="409" t="str">
        <f>IF(AND('[1]Multi-Field'!$E$94=[1]Lists!BF315,'[1]Multi-Field'!$F$94="Drained"),BI315,IF(AND('[1]Multi-Field'!$E$94=[1]Lists!BF315,'[1]Multi-Field'!$F$94="undrained"),BH315,""))</f>
        <v/>
      </c>
      <c r="EY315" s="409" t="str">
        <f>IF(AND('[1]Multi-Field'!$E$95=[1]Lists!BF315,'[1]Multi-Field'!$F$95="Drained"),BI315,IF(AND('[1]Multi-Field'!$E$95=[1]Lists!BF315,'[1]Multi-Field'!$F$95="undrained"),BH315,""))</f>
        <v/>
      </c>
      <c r="EZ315" s="409" t="str">
        <f>IF(AND('[1]Multi-Field'!$E$96=[1]Lists!BF315,'[1]Multi-Field'!$F$96="Drained"),BI315,IF(AND('[1]Multi-Field'!$E$96=[1]Lists!BF315,'[1]Multi-Field'!$F$96="undrained"),BH315,""))</f>
        <v/>
      </c>
      <c r="FA315" s="409" t="str">
        <f>IF(AND('[1]Multi-Field'!$E$97=[1]Lists!BF315,'[1]Multi-Field'!$F$97="Drained"),BI315,IF(AND('[1]Multi-Field'!$E$97=[1]Lists!BF315,'[1]Multi-Field'!$F$97="undrained"),BH315,""))</f>
        <v/>
      </c>
      <c r="FB315" s="409" t="str">
        <f>IF(AND('[1]Multi-Field'!$E$98=[1]Lists!BF315,'[1]Multi-Field'!$F$98="Drained"),BI315,IF(AND('[1]Multi-Field'!$E$98=[1]Lists!BF315,'[1]Multi-Field'!$F$98="undrained"),BH315,""))</f>
        <v/>
      </c>
      <c r="FC315" s="409" t="str">
        <f>IF(AND('[1]Multi-Field'!$E$99=[1]Lists!BF315,'[1]Multi-Field'!$F$99="Drained"),BI315,IF(AND('[1]Multi-Field'!$E$99=[1]Lists!BF315,'[1]Multi-Field'!$F$99="undrained"),BH315,""))</f>
        <v/>
      </c>
      <c r="FD315" s="409" t="str">
        <f>IF(AND('[1]Multi-Field'!$E$100=[1]Lists!BF315,'[1]Multi-Field'!$F$100="Drained"),BI315,IF(AND('[1]Multi-Field'!$E$100=[1]Lists!BF315,'[1]Multi-Field'!$F$100="undrained"),BH315,""))</f>
        <v/>
      </c>
      <c r="FE315" s="409" t="str">
        <f>IF(AND('[1]Multi-Field'!$E$101=[1]Lists!BF315,'[1]Multi-Field'!$F$101="Drained"),BI315,IF(AND('[1]Multi-Field'!$E$101=[1]Lists!BF315,'[1]Multi-Field'!$F$101="undrained"),BH315,""))</f>
        <v/>
      </c>
      <c r="FF315" s="409" t="str">
        <f>IF(AND('[1]Multi-Field'!$E$102=[1]Lists!BF315,'[1]Multi-Field'!$F$102="Drained"),BI315,IF(AND('[1]Multi-Field'!$E$102=[1]Lists!BF315,'[1]Multi-Field'!$F$102="undrained"),BH315,""))</f>
        <v/>
      </c>
      <c r="FG315" s="409" t="str">
        <f>IF(AND('[1]Multi-Field'!$E$103=[1]Lists!BF315,'[1]Multi-Field'!$F$103="Drained"),BI315,IF(AND('[1]Multi-Field'!$E$103=[1]Lists!BF315,'[1]Multi-Field'!$F$103="undrained"),BH315,""))</f>
        <v/>
      </c>
      <c r="FH315" s="409" t="str">
        <f>IF(AND('[1]Multi-Field'!$E$104=[1]Lists!BF315,'[1]Multi-Field'!$F$104="Drained"),BI315,IF(AND('[1]Multi-Field'!$E$104=[1]Lists!BF315,'[1]Multi-Field'!$F$104="undrained"),BH315,""))</f>
        <v/>
      </c>
      <c r="FI315" s="409" t="str">
        <f>IF(AND('[1]Multi-Field'!$E$105=[1]Lists!BF315,'[1]Multi-Field'!$F$105="Drained"),BI315,IF(AND('[1]Multi-Field'!$E$105=[1]Lists!BF315,'[1]Multi-Field'!$F$105="undrained"),BH315,""))</f>
        <v/>
      </c>
      <c r="FJ315" s="409" t="str">
        <f>IF(AND('[1]Multi-Field'!$E$106=[1]Lists!BF315,'[1]Multi-Field'!$F$106="Drained"),BI315,IF(AND('[1]Multi-Field'!$E$106=[1]Lists!BF315,'[1]Multi-Field'!$F$106="undrained"),BH315,""))</f>
        <v/>
      </c>
      <c r="FK315" s="409" t="str">
        <f>IF(AND('[1]Multi-Field'!$E$107=[1]Lists!BF315,'[1]Multi-Field'!$F$107="Drained"),BI315,IF(AND('[1]Multi-Field'!$E$107=[1]Lists!BF315,'[1]Multi-Field'!$F$107="undrained"),BH315,""))</f>
        <v/>
      </c>
      <c r="FL315" s="409" t="str">
        <f>IF(AND('[1]Multi-Field'!$E$108=[1]Lists!BF315,'[1]Multi-Field'!$F$108="Drained"),BI315,IF(AND('[1]Multi-Field'!$E$108=[1]Lists!BF315,'[1]Multi-Field'!$F$108="undrained"),BH315,""))</f>
        <v/>
      </c>
      <c r="FM315" s="409" t="str">
        <f>IF(AND('[1]Multi-Field'!$E$109=[1]Lists!BF315,'[1]Multi-Field'!$F$109="Drained"),BI315,IF(AND('[1]Multi-Field'!$E$109=[1]Lists!BF315,'[1]Multi-Field'!$F$109="undrained"),BH315,""))</f>
        <v/>
      </c>
      <c r="FN315" s="409" t="str">
        <f>IF(AND('[1]Multi-Field'!$E$110=[1]Lists!BF315,'[1]Multi-Field'!$F$110="Drained"),BI315,IF(AND('[1]Multi-Field'!$E$110=[1]Lists!BF315,'[1]Multi-Field'!$F$110="undrained"),BH315,""))</f>
        <v/>
      </c>
      <c r="FO315" s="409" t="str">
        <f>IF(AND('[1]Multi-Field'!$E$111=[1]Lists!BF315,'[1]Multi-Field'!$F$111="Drained"),BI315,IF(AND('[1]Multi-Field'!$E$111=[1]Lists!BF315,'[1]Multi-Field'!$F$111="undrained"),BH315,""))</f>
        <v/>
      </c>
      <c r="FP315" s="409" t="str">
        <f>IF(AND('[1]Multi-Field'!$E$112=[1]Lists!BF315,'[1]Multi-Field'!$F$112="Drained"),BI315,IF(AND('[1]Multi-Field'!$E$112=[1]Lists!BF315,'[1]Multi-Field'!$F$112="undrained"),BH315,""))</f>
        <v/>
      </c>
      <c r="FQ315" s="409" t="str">
        <f>IF(AND('[1]Multi-Field'!$E$113=[1]Lists!BF315,'[1]Multi-Field'!$F$113="Drained"),BI315,IF(AND('[1]Multi-Field'!$E$113=[1]Lists!BF315,'[1]Multi-Field'!$F$113="undrained"),BH315,""))</f>
        <v/>
      </c>
      <c r="FR315" s="409" t="str">
        <f>IF(AND('[1]Multi-Field'!$E$114=[1]Lists!BF315,'[1]Multi-Field'!$F$114="Drained"),BI315,IF(AND('[1]Multi-Field'!$E$114=[1]Lists!BF315,'[1]Multi-Field'!$F$114="undrained"),BH315,""))</f>
        <v/>
      </c>
      <c r="FS315" s="409" t="str">
        <f>IF(AND('[1]Multi-Field'!$E$115=[1]Lists!BF315,'[1]Multi-Field'!$F$115="Drained"),BI315,IF(AND('[1]Multi-Field'!$E$115=[1]Lists!BF315,'[1]Multi-Field'!$F$115="undrained"),BH315,""))</f>
        <v/>
      </c>
      <c r="FT315" s="409" t="str">
        <f>IF(AND('[1]Multi-Field'!$E$116=[1]Lists!BF315,'[1]Multi-Field'!$F$116="Drained"),BI315,IF(AND('[1]Multi-Field'!$E$116=[1]Lists!BF315,'[1]Multi-Field'!$F$116="undrained"),BH315,""))</f>
        <v/>
      </c>
      <c r="FU315" s="409" t="str">
        <f>IF(AND('[1]Multi-Field'!$E$117=[1]Lists!BF315,'[1]Multi-Field'!$F$117="Drained"),BI315,IF(AND('[1]Multi-Field'!$E$117=[1]Lists!BF315,'[1]Multi-Field'!$F$117="undrained"),BH315,""))</f>
        <v/>
      </c>
      <c r="FV315" s="409" t="str">
        <f>IF(AND('[1]Multi-Field'!$E$118=[1]Lists!BF315,'[1]Multi-Field'!$F$118="Drained"),BI315,IF(AND('[1]Multi-Field'!$E$118=[1]Lists!BF315,'[1]Multi-Field'!$F$118="undrained"),BH315,""))</f>
        <v/>
      </c>
      <c r="FW315" s="409" t="str">
        <f>IF(AND('[1]Multi-Field'!$E$119=[1]Lists!BF315,'[1]Multi-Field'!$F$119="Drained"),BI315,IF(AND('[1]Multi-Field'!$E$119=[1]Lists!BF315,'[1]Multi-Field'!$F$119="undrained"),BH315,""))</f>
        <v/>
      </c>
      <c r="FX315" s="409" t="str">
        <f>IF(AND('[1]Multi-Field'!$E$120=[1]Lists!BF315,'[1]Multi-Field'!$F$120="Drained"),BI315,IF(AND('[1]Multi-Field'!$E$120=[1]Lists!BF315,'[1]Multi-Field'!$F$120="undrained"),BH315,""))</f>
        <v/>
      </c>
    </row>
    <row r="316" spans="1:180" ht="13.5" customHeight="1">
      <c r="A316" s="7" t="s">
        <v>402</v>
      </c>
      <c r="B316" s="7"/>
      <c r="C316" s="7"/>
      <c r="D316" s="8">
        <v>60</v>
      </c>
      <c r="E316" s="8">
        <f t="shared" si="46"/>
        <v>62</v>
      </c>
      <c r="F316" s="8">
        <f t="shared" si="47"/>
        <v>63</v>
      </c>
      <c r="G316" s="8">
        <v>65</v>
      </c>
      <c r="H316" s="8">
        <v>65</v>
      </c>
      <c r="I316" s="8">
        <f t="shared" si="50"/>
        <v>68</v>
      </c>
      <c r="J316" s="8">
        <f t="shared" si="51"/>
        <v>72</v>
      </c>
      <c r="K316" s="8">
        <v>75</v>
      </c>
      <c r="L316" s="8">
        <v>105</v>
      </c>
      <c r="M316" s="8">
        <f t="shared" si="48"/>
        <v>112</v>
      </c>
      <c r="N316" s="8">
        <f t="shared" si="49"/>
        <v>118</v>
      </c>
      <c r="O316" s="8">
        <v>125</v>
      </c>
      <c r="P316" s="391">
        <v>291</v>
      </c>
      <c r="Q316" s="394"/>
      <c r="R316" s="395" t="b">
        <f>IF(OR('Multi-Field'!AA293=Lists!$AC$42,'Multi-Field'!AA293=Lists!$AC$43),IF('Multi-Field'!Z293="x",(IF('Multi-Field'!AC293=Lists!$Q$11,Lists!$R$11,IF('Multi-Field'!AC293=Lists!$Q$12,Lists!$R$12,IF('Multi-Field'!AC293=Lists!$Q$13,Lists!$R$13,IF('Multi-Field'!AC293=Lists!$Q$14,Lists!$R$14))))),IF('Multi-Field'!X293="x",(IF('Multi-Field'!AC293=Lists!$Q$11,Lists!$S$11,IF('Multi-Field'!AC293=Lists!$Q$12,Lists!$S$12,IF('Multi-Field'!AC293=Lists!$Q$13,Lists!$S$13,IF('Multi-Field'!AC293=Lists!$Q$14,Lists!$S$14))))),IF('Multi-Field'!V293="x",(IF('Multi-Field'!AC293=Lists!$Q$11,Lists!$T$11,IF('Multi-Field'!AC293=Lists!$Q$12,Lists!$T$12,IF('Multi-Field'!AC293=Lists!$Q$13,Lists!$T$13,IF('Multi-Field'!AC293=Lists!$Q$14,Lists!$T$14))))),0))))</f>
        <v>0</v>
      </c>
      <c r="S316" s="395" t="str">
        <f t="shared" si="52"/>
        <v/>
      </c>
      <c r="T316" s="395"/>
      <c r="U316" s="396"/>
      <c r="AI316" s="384">
        <f>'[1]Multi-Field'!B312</f>
        <v>0</v>
      </c>
      <c r="AJ316" s="387" t="str">
        <f>IF(OR('[1]Multi-Field'!Q156=[1]Lists!$AC$42,'[1]Multi-Field'!Q156=[1]Lists!$AC$43),"x","")</f>
        <v/>
      </c>
      <c r="AK316" s="387" t="str">
        <f>IF(OR('[1]Multi-Field'!Q156=[1]Lists!$AC$6,'[1]Multi-Field'!Q156=$AC$2,'[1]Multi-Field'!Q156=$AC$4),"x","")</f>
        <v/>
      </c>
      <c r="AL316" s="387" t="str">
        <f>IF(OR('[1]Multi-Field'!Q156=[1]Lists!$AC$7,'[1]Multi-Field'!Q156=$AC$3,'[1]Multi-Field'!Q156=$AC$5),"x","")</f>
        <v/>
      </c>
      <c r="AM316" s="387" t="str">
        <f>IF(OR('[1]Multi-Field'!Q156=$AC$23,'[1]Multi-Field'!Q156=$AC$13,'[1]Multi-Field'!Q156=$AC$9,'[1]Multi-Field'!Q156=$AC$19,'[1]Multi-Field'!Q156=$AC$47),"x","")</f>
        <v/>
      </c>
      <c r="AN316" s="387" t="str">
        <f>IF(OR('[1]Multi-Field'!Q156=$AC$24,'[1]Multi-Field'!Q156=$AC$14,'[1]Multi-Field'!Q156=$AC$10,'[1]Multi-Field'!Q156=$AC$22,'[1]Multi-Field'!Q156=$AC$48),"x","")</f>
        <v/>
      </c>
      <c r="AO316" s="387" t="str">
        <f>IF(OR('[1]Multi-Field'!Q156=$AC$21,'[1]Multi-Field'!Q156=$AC$28,'[1]Multi-Field'!Q156=$AC$62,'[1]Multi-Field'!Q156=$AC$102,'[1]Multi-Field'!Q156=$AC$98),"x","")</f>
        <v/>
      </c>
      <c r="AP316" s="387" t="str">
        <f>IF(OR('[1]Multi-Field'!Q156=$AC$25,'[1]Multi-Field'!Q156=$AC$63,'[1]Multi-Field'!Q156=$AC$85,'[1]Multi-Field'!Q156=$AC$87,'[1]Multi-Field'!Q156=$AC$92,'[1]Multi-Field'!Q156=$AC$93),"x","")</f>
        <v/>
      </c>
      <c r="AQ316" s="387" t="str">
        <f>IF(OR('[1]Multi-Field'!Q156=$AC$20,'[1]Multi-Field'!Q156=$AC$27,'[1]Multi-Field'!Q156=$AC$58,'[1]Multi-Field'!Q156=$AC$86,'[1]Multi-Field'!Q156=$AC$103,'[1]Multi-Field'!Q156=$AC$94),"x","")</f>
        <v/>
      </c>
      <c r="AR316" s="387" t="str">
        <f>IF(OR('[1]Multi-Field'!Q156=$AC$35,'[1]Multi-Field'!Q156=$AC$40,'[1]Multi-Field'!Q156=$AC$45,),"x","")</f>
        <v/>
      </c>
      <c r="AS316" s="387" t="str">
        <f>IF(OR('[1]Multi-Field'!Q156=$AC$36,'[1]Multi-Field'!Q156=$AC$41,'[1]Multi-Field'!Q156=$AC$46,),"x","")</f>
        <v/>
      </c>
      <c r="AT316" s="387" t="str">
        <f>IF(OR('[1]Multi-Field'!Q156=$AC$52,'[1]Multi-Field'!Q156=$AC$53,'[1]Multi-Field'!Q156=$AC$54,'[1]Multi-Field'!Q156=$AC$55,'[1]Multi-Field'!Q156=$AC$68,'[1]Multi-Field'!Q156=$AC$69,'[1]Multi-Field'!Q156=$AC$74,'[1]Multi-Field'!Q156=$AC$71,'[1]Multi-Field'!Q156=$AC$70),"x","")</f>
        <v>x</v>
      </c>
      <c r="AU316" s="387" t="str">
        <f>IF('[1]Multi-Field'!Q156=$AC$72,"x","")</f>
        <v/>
      </c>
      <c r="AV316" s="387" t="str">
        <f>IF('[1]Multi-Field'!Q156=$AC$73,"x","")</f>
        <v/>
      </c>
      <c r="AW316" s="387" t="str">
        <f>IF('[1]Multi-Field'!Q156=$AC$83,"x","")</f>
        <v/>
      </c>
      <c r="AX316" s="387" t="str">
        <f>IF('[1]Multi-Field'!Q156=$AC$84,"x","")</f>
        <v/>
      </c>
      <c r="AY316" s="387" t="str">
        <f>IF('[1]Multi-Field'!Q156=$AC$97,"x","")</f>
        <v/>
      </c>
      <c r="AZ316" s="387" t="str">
        <f>IF('[1]Multi-Field'!Q156=$AC$99,"x","")</f>
        <v/>
      </c>
      <c r="BA316" s="387" t="str">
        <f>IF('[1]Multi-Field'!Q156=$AC$104,"x","")</f>
        <v/>
      </c>
      <c r="BB316" s="387" t="str">
        <f>IF('[1]Multi-Field'!Q156=$AC$105,"x","")</f>
        <v/>
      </c>
      <c r="BC316" s="388"/>
      <c r="BF316" s="411" t="s">
        <v>1481</v>
      </c>
      <c r="BG316" s="412">
        <v>4</v>
      </c>
      <c r="BH316" s="412">
        <v>3.5</v>
      </c>
      <c r="BI316" s="412">
        <v>4.5</v>
      </c>
      <c r="BJ316" s="409" t="e">
        <f>IF(AND('[1]Single Field'!#REF!=[1]Lists!BF316,'[1]Single Field'!#REF!="Drained"),"x",IF(AND('[1]Single Field'!#REF!=[1]Lists!BF316,'[1]Single Field'!#REF!="Undrained"),O,""))</f>
        <v>#REF!</v>
      </c>
      <c r="BK316" s="409" t="str">
        <f>IF(AND('[1]Multi-Field'!$E$3=[1]Lists!BF316,'[1]Multi-Field'!$F$3="Drained"),BI316,IF(AND('[1]Multi-Field'!$E$3=BF316,'[1]Multi-Field'!$F$3="undrained"),BH316,""))</f>
        <v/>
      </c>
      <c r="BL316" s="409" t="str">
        <f>IF(AND('[1]Multi-Field'!$E$4=BF316,'[1]Multi-Field'!$F$4="Drained"),BI316,IF(AND('[1]Multi-Field'!$E$4=BF316,'[1]Multi-Field'!$F$4="undrained"),BH316,""))</f>
        <v/>
      </c>
      <c r="BM316" s="409" t="str">
        <f>IF(AND('[1]Multi-Field'!$E$5=BF316,'[1]Multi-Field'!$F$5="Drained"),BI316,IF(AND('[1]Multi-Field'!$E$5=BF316,'[1]Multi-Field'!$F$5="undrained"),BH316,""))</f>
        <v/>
      </c>
      <c r="BN316" s="409" t="str">
        <f>IF(AND('[1]Multi-Field'!$E$6=BF316,'[1]Multi-Field'!$F$6="Drained"),BI316,IF(AND('[1]Multi-Field'!$E$6=BF316,'[1]Multi-Field'!$F$6="undrained"),BH316,""))</f>
        <v/>
      </c>
      <c r="BO316" s="409" t="str">
        <f>IF(AND('[1]Multi-Field'!$E$7=BF316,'[1]Multi-Field'!$F$7="Drained"),BI316,IF(AND('[1]Multi-Field'!$E$7=BF316,'[1]Multi-Field'!$F$7="undrained"),BH316,""))</f>
        <v/>
      </c>
      <c r="BP316" s="409" t="str">
        <f>IF(AND('[1]Multi-Field'!$E$8=BF316,'[1]Multi-Field'!$F$8="Drained"),BI316,IF(AND('[1]Multi-Field'!$E$8=BF316,'[1]Multi-Field'!$F$8="undrained"),BH316,""))</f>
        <v/>
      </c>
      <c r="BQ316" s="409" t="str">
        <f>IF(AND('[1]Multi-Field'!$E$9=BF316,'[1]Multi-Field'!$F$9="Drained"),BI316,IF(AND('[1]Multi-Field'!$E$9=BF316,'[1]Multi-Field'!$F$9="undrained"),BH316,""))</f>
        <v/>
      </c>
      <c r="BR316" s="409" t="str">
        <f>IF(AND('[1]Multi-Field'!$E$10=BF316,'[1]Multi-Field'!$F$10="Drained"),BI316,IF(AND('[1]Multi-Field'!$E$10=BF316,'[1]Multi-Field'!$F$10="undrained"),BH316,""))</f>
        <v/>
      </c>
      <c r="BS316" s="409" t="str">
        <f>IF(AND('[1]Multi-Field'!$E$11=BF316,'[1]Multi-Field'!$F$11="Drained"),BI316,IF(AND('[1]Multi-Field'!$E$11=BF316,'[1]Multi-Field'!$F$11="undrained"),BH316,""))</f>
        <v/>
      </c>
      <c r="BT316" s="409" t="str">
        <f>IF(AND('[1]Multi-Field'!$E$12=BF316,'[1]Multi-Field'!$F$12="Drained"),BI316,IF(AND('[1]Multi-Field'!$E$12=BF316,'[1]Multi-Field'!$F$12="undrained"),BH316,""))</f>
        <v/>
      </c>
      <c r="BU316" s="409" t="str">
        <f>IF(AND('[1]Multi-Field'!$E$13=BF316,'[1]Multi-Field'!$F$13="Drained"),BI316,IF(AND('[1]Multi-Field'!$E$3=BF316,'[1]Multi-Field'!$F$13="undrained"),BH316,""))</f>
        <v/>
      </c>
      <c r="BV316" s="409" t="str">
        <f>IF(AND('[1]Multi-Field'!$E$14=BF316,'[1]Multi-Field'!$F$14="Drained"),BI316,IF(AND('[1]Multi-Field'!$E$14=BF316,'[1]Multi-Field'!$F$14="undrained"),BH316,""))</f>
        <v/>
      </c>
      <c r="BW316" s="409" t="str">
        <f>IF(AND('[1]Multi-Field'!$E$15=BF316,'[1]Multi-Field'!$F$15="Drained"),BI316,IF(AND('[1]Multi-Field'!$E$15=BF316,'[1]Multi-Field'!$F$15="undrained"),BH316,""))</f>
        <v/>
      </c>
      <c r="BX316" s="409" t="str">
        <f>IF(AND('[1]Multi-Field'!$E$16=[1]Lists!BF316,'[1]Multi-Field'!$F$16="Drained"),BI316,IF(AND('[1]Multi-Field'!$E$16=[1]Lists!BF316,'[1]Multi-Field'!$F$16="undrained"),BH316,""))</f>
        <v/>
      </c>
      <c r="BY316" s="409" t="str">
        <f>IF(AND('[1]Multi-Field'!$E$17=[1]Lists!BF316,'[1]Multi-Field'!$F$17="Drained"),BI316,IF(AND('[1]Multi-Field'!$E$17=[1]Lists!BF316,'[1]Multi-Field'!$F$17="undrained"),BH316,""))</f>
        <v/>
      </c>
      <c r="BZ316" s="409" t="str">
        <f>IF(AND('[1]Multi-Field'!$E$18=[1]Lists!BF316,'[1]Multi-Field'!$F$18="Drained"),BI316,IF(AND('[1]Multi-Field'!$E$18=[1]Lists!BF316,'[1]Multi-Field'!$F$18="undrained"),BH316,""))</f>
        <v/>
      </c>
      <c r="CA316" s="409" t="str">
        <f>IF(AND('[1]Multi-Field'!$E$19=[1]Lists!BF316,'[1]Multi-Field'!$F$19="Drained"),BI316,IF(AND('[1]Multi-Field'!$E$19=[1]Lists!BF316,'[1]Multi-Field'!$F$19="undrained"),BH316,""))</f>
        <v/>
      </c>
      <c r="CB316" s="409" t="str">
        <f>IF(AND('[1]Multi-Field'!$E$20=[1]Lists!BF316,'[1]Multi-Field'!$F$20="Drained"),BI316,IF(AND('[1]Multi-Field'!$E$20=[1]Lists!BF316,'[1]Multi-Field'!$F$20="undrained"),BH316,""))</f>
        <v/>
      </c>
      <c r="CC316" s="409" t="str">
        <f>IF(AND('[1]Multi-Field'!$E$21=[1]Lists!BF316,'[1]Multi-Field'!$F$21="Drained"),BI316,IF(AND('[1]Multi-Field'!$E$21=[1]Lists!BF316,'[1]Multi-Field'!$F$21="undrained"),BH316,""))</f>
        <v/>
      </c>
      <c r="CD316" s="409" t="str">
        <f>IF(AND('[1]Multi-Field'!$E$22=[1]Lists!BF316,'[1]Multi-Field'!$F$22="Drained"),BI316,IF(AND('[1]Multi-Field'!$E$22=[1]Lists!BF316,'[1]Multi-Field'!$F$22="undrained"),BH316,""))</f>
        <v/>
      </c>
      <c r="CE316" s="409" t="str">
        <f>IF(AND('[1]Multi-Field'!$E$23=[1]Lists!BF316,'[1]Multi-Field'!$F$23="Drained"),BI316,IF(AND('[1]Multi-Field'!$E$23=[1]Lists!BF316,'[1]Multi-Field'!$F$23="undrained"),BH316,""))</f>
        <v/>
      </c>
      <c r="CF316" s="409" t="str">
        <f>IF(AND('[1]Multi-Field'!$E$24=[1]Lists!BF316,'[1]Multi-Field'!$F$24="Drained"),BI316,IF(AND('[1]Multi-Field'!$E$24=[1]Lists!BF316,'[1]Multi-Field'!$F$24="undrained"),BH316,""))</f>
        <v/>
      </c>
      <c r="CG316" s="409" t="str">
        <f>IF(AND('[1]Multi-Field'!$E$25=[1]Lists!BF316,'[1]Multi-Field'!$F$25="Drained"),BI316,IF(AND('[1]Multi-Field'!$E$25=[1]Lists!BF316,'[1]Multi-Field'!$F$25="undrained"),BH316,""))</f>
        <v/>
      </c>
      <c r="CH316" s="409" t="str">
        <f>IF(AND('[1]Multi-Field'!$E$26=[1]Lists!BF316,'[1]Multi-Field'!$F$26="Drained"),BI316,IF(AND('[1]Multi-Field'!$E$26=[1]Lists!BF316,'[1]Multi-Field'!$F$26="undrained"),BH316,""))</f>
        <v/>
      </c>
      <c r="CI316" s="409" t="str">
        <f>IF(AND('[1]Multi-Field'!$E$27=[1]Lists!BF316,'[1]Multi-Field'!$F$27="Drained"),BI316,IF(AND('[1]Multi-Field'!$E$27=[1]Lists!BF316,'[1]Multi-Field'!$F$27="undrained"),BH316,""))</f>
        <v/>
      </c>
      <c r="CJ316" s="409" t="str">
        <f>IF(AND('[1]Multi-Field'!$E$28=[1]Lists!BF316,'[1]Multi-Field'!$F$28="Drained"),BI316,IF(AND('[1]Multi-Field'!$E$28=[1]Lists!BF316,'[1]Multi-Field'!$F$28="undrained"),BH316,""))</f>
        <v/>
      </c>
      <c r="CK316" s="409" t="str">
        <f>IF(AND('[1]Multi-Field'!$E$29=[1]Lists!BF316,'[1]Multi-Field'!$F$29="Drained"),BI316,IF(AND('[1]Multi-Field'!$E$29=[1]Lists!BF316,'[1]Multi-Field'!$F$29="undrained"),BH316,""))</f>
        <v/>
      </c>
      <c r="CL316" s="409" t="str">
        <f>IF(AND('[1]Multi-Field'!$E$30=[1]Lists!BF316,'[1]Multi-Field'!$F$30="Drained"),BI316,IF(AND('[1]Multi-Field'!$E$30=[1]Lists!BF316,'[1]Multi-Field'!$F$30="undrained"),BH316,""))</f>
        <v/>
      </c>
      <c r="CM316" s="409" t="str">
        <f>IF(AND('[1]Multi-Field'!$E$31=[1]Lists!BF316,'[1]Multi-Field'!$F$31="Drained"),BI316,IF(AND('[1]Multi-Field'!$E$31=[1]Lists!BF316,'[1]Multi-Field'!$F$31="undrained"),BH316,""))</f>
        <v/>
      </c>
      <c r="CN316" s="409" t="str">
        <f>IF(AND('[1]Multi-Field'!$E$32=[1]Lists!BF316,'[1]Multi-Field'!$F$32="Drained"),BI316,IF(AND('[1]Multi-Field'!$E$32=[1]Lists!BF316,'[1]Multi-Field'!$F$32="undrained"),BH316,""))</f>
        <v/>
      </c>
      <c r="CO316" s="409" t="str">
        <f>IF(AND('[1]Multi-Field'!$E$33=[1]Lists!BF316,'[1]Multi-Field'!$F$33="Drained"),BI316,IF(AND('[1]Multi-Field'!$E$33=[1]Lists!BF316,'[1]Multi-Field'!$F$33="undrained"),BH316,""))</f>
        <v/>
      </c>
      <c r="CP316" s="409" t="str">
        <f>IF(AND('[1]Multi-Field'!$E$34=[1]Lists!BF316,'[1]Multi-Field'!$F$34="Drained"),BI316,IF(AND('[1]Multi-Field'!$E$34=[1]Lists!BF316,'[1]Multi-Field'!$F$34="undrained"),BH316,""))</f>
        <v/>
      </c>
      <c r="CQ316" s="409" t="str">
        <f>IF(AND('[1]Multi-Field'!$E$35=[1]Lists!BF316,'[1]Multi-Field'!$F$35="Drained"),BI316,IF(AND('[1]Multi-Field'!$E$35=[1]Lists!BF316,'[1]Multi-Field'!$F$35="undrained"),BH316,""))</f>
        <v/>
      </c>
      <c r="CR316" s="409" t="str">
        <f>IF(AND('[1]Multi-Field'!$E$36=[1]Lists!BF316,'[1]Multi-Field'!$F$36="Drained"),BI316,IF(AND('[1]Multi-Field'!$E$36=[1]Lists!BF316,'[1]Multi-Field'!$F$36="undrained"),BH316,""))</f>
        <v/>
      </c>
      <c r="CS316" s="409" t="str">
        <f>IF(AND('[1]Multi-Field'!$E$37=[1]Lists!BF316,'[1]Multi-Field'!$F$37="Drained"),BI316,IF(AND('[1]Multi-Field'!$E$37=[1]Lists!BF316,'[1]Multi-Field'!$F$37="undrained"),BH316,""))</f>
        <v/>
      </c>
      <c r="CT316" s="409" t="str">
        <f>IF(AND('[1]Multi-Field'!$E$38=[1]Lists!BF316,'[1]Multi-Field'!$F$38="Drained"),BI316,IF(AND('[1]Multi-Field'!$E$38=[1]Lists!BF316,'[1]Multi-Field'!$F$38="undrained"),BH316,""))</f>
        <v/>
      </c>
      <c r="CU316" s="409" t="str">
        <f>IF(AND('[1]Multi-Field'!$E$39=[1]Lists!BF316,'[1]Multi-Field'!$F$39="Drained"),BI316,IF(AND('[1]Multi-Field'!$E$39=[1]Lists!BF316,'[1]Multi-Field'!$F$39="undrained"),BH316,""))</f>
        <v/>
      </c>
      <c r="CV316" s="409" t="str">
        <f>IF(AND('[1]Multi-Field'!$E$40=[1]Lists!BF316,'[1]Multi-Field'!$F$40="Drained"),BI316,IF(AND('[1]Multi-Field'!$E$40=[1]Lists!BF316,'[1]Multi-Field'!$F$40="undrained"),BH316,""))</f>
        <v/>
      </c>
      <c r="CW316" s="409" t="str">
        <f>IF(AND('[1]Multi-Field'!$E$41=[1]Lists!BF316,'[1]Multi-Field'!$F$40="Drained"),BI316,IF(AND('[1]Multi-Field'!$E$40=[1]Lists!BF316,'[1]Multi-Field'!$F$40="undrained"),BH316,""))</f>
        <v/>
      </c>
      <c r="CX316" s="409" t="str">
        <f>IF(AND('[1]Multi-Field'!$E$42=[1]Lists!BF316,'[1]Multi-Field'!$F$42="Drained"),BI316,IF(AND('[1]Multi-Field'!$E$42=[1]Lists!BF316,'[1]Multi-Field'!$F$42="undrained"),BH316,""))</f>
        <v/>
      </c>
      <c r="CY316" s="409" t="str">
        <f>IF(AND('[1]Multi-Field'!$E$43=[1]Lists!BF316,'[1]Multi-Field'!$F$43="Drained"),BI316,IF(AND('[1]Multi-Field'!$E$43=[1]Lists!BF316,'[1]Multi-Field'!$F$43="undrained"),BH316,""))</f>
        <v/>
      </c>
      <c r="CZ316" s="409" t="str">
        <f>IF(AND('[1]Multi-Field'!$E$44=[1]Lists!BF316,'[1]Multi-Field'!$F$44="Drained"),BI316,IF(AND('[1]Multi-Field'!$E$44=[1]Lists!BF316,'[1]Multi-Field'!$F$44="undrained"),BH316,""))</f>
        <v/>
      </c>
      <c r="DA316" s="409" t="str">
        <f>IF(AND('[1]Multi-Field'!$E$45=[1]Lists!BF316,'[1]Multi-Field'!$F$45="Drained"),BI316,IF(AND('[1]Multi-Field'!$E$45=[1]Lists!BF316,'[1]Multi-Field'!$F$45="undrained"),BH316,""))</f>
        <v/>
      </c>
      <c r="DB316" s="409" t="str">
        <f>IF(AND('[1]Multi-Field'!$E$46=[1]Lists!BF316,'[1]Multi-Field'!$F$46="Drained"),BI316,IF(AND('[1]Multi-Field'!$E$46=[1]Lists!BF316,'[1]Multi-Field'!$F$46="undrained"),BH316,""))</f>
        <v/>
      </c>
      <c r="DC316" s="409" t="str">
        <f>IF(AND('[1]Multi-Field'!$E$47=[1]Lists!BF316,'[1]Multi-Field'!$F$47="Drained"),BI316,IF(AND('[1]Multi-Field'!$E$47=[1]Lists!BF316,'[1]Multi-Field'!$F$47="undrained"),BH316,""))</f>
        <v/>
      </c>
      <c r="DD316" s="409" t="str">
        <f>IF(AND('[1]Multi-Field'!$E$48=[1]Lists!BF316,'[1]Multi-Field'!$F$48="Drained"),BI316,IF(AND('[1]Multi-Field'!$E$48=[1]Lists!BF316,'[1]Multi-Field'!$F$48="undrained"),BH316,""))</f>
        <v/>
      </c>
      <c r="DE316" s="409" t="str">
        <f>IF(AND('[1]Multi-Field'!$E$49=[1]Lists!BF316,'[1]Multi-Field'!$F$49="Drained"),BI316,IF(AND('[1]Multi-Field'!$E$49=[1]Lists!BF316,'[1]Multi-Field'!$F$9="undrained"),BH316,""))</f>
        <v/>
      </c>
      <c r="DF316" s="409" t="str">
        <f>IF(AND('[1]Multi-Field'!$E$50=[1]Lists!BF316,'[1]Multi-Field'!$F$50="Drained"),BI316,IF(AND('[1]Multi-Field'!$E$50=[1]Lists!BF316,'[1]Multi-Field'!$F$50="undrained"),BH316,""))</f>
        <v/>
      </c>
      <c r="DG316" s="409" t="str">
        <f>IF(AND('[1]Multi-Field'!$E$51=[1]Lists!BF316,'[1]Multi-Field'!$F$51="Drained"),BI316,IF(AND('[1]Multi-Field'!$E$51=[1]Lists!BF316,'[1]Multi-Field'!$F$51="undrained"),BH316,""))</f>
        <v/>
      </c>
      <c r="DH316" s="409" t="str">
        <f>IF(AND('[1]Multi-Field'!$E$52=[1]Lists!BF316,'[1]Multi-Field'!$F$52="Drained"),BI316,IF(AND('[1]Multi-Field'!$E$52=[1]Lists!BF316,'[1]Multi-Field'!$F$52="undrained"),BH316,""))</f>
        <v/>
      </c>
      <c r="DI316" s="409" t="str">
        <f>IF(AND('[1]Multi-Field'!$E$53=[1]Lists!BF316,'[1]Multi-Field'!$F$53="Drained"),BI316,IF(AND('[1]Multi-Field'!$E$53=[1]Lists!BF316,'[1]Multi-Field'!$F$53="undrained"),BH316,""))</f>
        <v/>
      </c>
      <c r="DJ316" s="409" t="str">
        <f>IF(AND('[1]Multi-Field'!$E$54=[1]Lists!BF316,'[1]Multi-Field'!$F$54="Drained"),BI316,IF(AND('[1]Multi-Field'!$E$54=[1]Lists!BF316,'[1]Multi-Field'!$F$54="undrained"),BH316,""))</f>
        <v/>
      </c>
      <c r="DK316" s="409" t="str">
        <f>IF(AND('[1]Multi-Field'!$E$55=[1]Lists!BF316,'[1]Multi-Field'!$F$55="Drained"),BI316,IF(AND('[1]Multi-Field'!$E$55=[1]Lists!BF316,'[1]Multi-Field'!$F$55="undrained"),BH316,""))</f>
        <v/>
      </c>
      <c r="DL316" s="409" t="str">
        <f>IF(AND('[1]Multi-Field'!$E$56=[1]Lists!BF316,'[1]Multi-Field'!$F$56="Drained"),BI316,IF(AND('[1]Multi-Field'!$E$56=[1]Lists!BF316,'[1]Multi-Field'!$F$56="undrained"),BH316,""))</f>
        <v/>
      </c>
      <c r="DM316" s="409" t="str">
        <f>IF(AND('[1]Multi-Field'!$E$57=[1]Lists!BF316,'[1]Multi-Field'!$F$57="Drained"),BI316,IF(AND('[1]Multi-Field'!$E$57=[1]Lists!BF316,'[1]Multi-Field'!$F$57="undrained"),BH316,""))</f>
        <v/>
      </c>
      <c r="DN316" s="409" t="str">
        <f>IF(AND('[1]Multi-Field'!$E$58=[1]Lists!BF316,'[1]Multi-Field'!$F$58="Drained"),BI316,IF(AND('[1]Multi-Field'!$E$58=[1]Lists!BF316,'[1]Multi-Field'!$F$58="undrained"),BH316,""))</f>
        <v/>
      </c>
      <c r="DO316" s="409" t="str">
        <f>IF(AND('[1]Multi-Field'!$E$59=[1]Lists!BF316,'[1]Multi-Field'!$F$59="Drained"),BI316,IF(AND('[1]Multi-Field'!$E$59=[1]Lists!BF316,'[1]Multi-Field'!$F$59="undrained"),BH316,""))</f>
        <v/>
      </c>
      <c r="DP316" s="409" t="str">
        <f>IF(AND('[1]Multi-Field'!$E$60=[1]Lists!BF316,'[1]Multi-Field'!$F$60="Drained"),BI316,IF(AND('[1]Multi-Field'!$E$60=[1]Lists!BF316,'[1]Multi-Field'!$F$60="undrained"),BH316,""))</f>
        <v/>
      </c>
      <c r="DQ316" s="409" t="str">
        <f>IF(AND('[1]Multi-Field'!$E$61=[1]Lists!BF316,'[1]Multi-Field'!$F$61="Drained"),BI316,IF(AND('[1]Multi-Field'!$E$61=[1]Lists!BF316,'[1]Multi-Field'!$F$61="undrained"),BH316,""))</f>
        <v/>
      </c>
      <c r="DR316" s="409" t="str">
        <f>IF(AND('[1]Multi-Field'!$E$62=[1]Lists!BF316,'[1]Multi-Field'!$F$62="Drained"),BI316,IF(AND('[1]Multi-Field'!$E$62=[1]Lists!BF316,'[1]Multi-Field'!$F$62="undrained"),BH316,""))</f>
        <v/>
      </c>
      <c r="DS316" s="409" t="str">
        <f>IF(AND('[1]Multi-Field'!$E$63=[1]Lists!BF316,'[1]Multi-Field'!$F$63="Drained"),BI316,IF(AND('[1]Multi-Field'!$E$63=[1]Lists!BF316,'[1]Multi-Field'!$F$63="undrained"),BH316,""))</f>
        <v/>
      </c>
      <c r="DT316" s="409" t="str">
        <f>IF(AND('[1]Multi-Field'!$E$64=[1]Lists!BF316,'[1]Multi-Field'!$F$64="Drained"),BI316,IF(AND('[1]Multi-Field'!$E$64=[1]Lists!BF316,'[1]Multi-Field'!$F$64="undrained"),BH316,""))</f>
        <v/>
      </c>
      <c r="DU316" s="409" t="str">
        <f>IF(AND('[1]Multi-Field'!$E$65=[1]Lists!BF316,'[1]Multi-Field'!$F$65="Drained"),BI316,IF(AND('[1]Multi-Field'!$E$65=[1]Lists!BF316,'[1]Multi-Field'!$F$65="undrained"),BH316,""))</f>
        <v/>
      </c>
      <c r="DV316" s="409" t="str">
        <f>IF(AND('[1]Multi-Field'!$E$66=[1]Lists!BF316,'[1]Multi-Field'!$F$66="Drained"),BI316,IF(AND('[1]Multi-Field'!$E$66=[1]Lists!BF316,'[1]Multi-Field'!$F$66="undrained"),BH316,""))</f>
        <v/>
      </c>
      <c r="DW316" s="409" t="str">
        <f>IF(AND('[1]Multi-Field'!$E$67=[1]Lists!BF316,'[1]Multi-Field'!$F$67="Drained"),BI316,IF(AND('[1]Multi-Field'!$E$67=[1]Lists!BF316,'[1]Multi-Field'!$F$67="undrained"),BH316,""))</f>
        <v/>
      </c>
      <c r="DX316" s="409" t="str">
        <f>IF(AND('[1]Multi-Field'!$E$68=[1]Lists!BF316,'[1]Multi-Field'!$F$68="Drained"),BI316,IF(AND('[1]Multi-Field'!$E$68=[1]Lists!BF316,'[1]Multi-Field'!$F$68="undrained"),BH316,""))</f>
        <v/>
      </c>
      <c r="DY316" s="409" t="str">
        <f>IF(AND('[1]Multi-Field'!$E$69=[1]Lists!BF316,'[1]Multi-Field'!$F$69="Drained"),BI316,IF(AND('[1]Multi-Field'!$E$69=[1]Lists!BF316,'[1]Multi-Field'!$F$69="undrained"),BH316,""))</f>
        <v/>
      </c>
      <c r="DZ316" s="409" t="str">
        <f>IF(AND('[1]Multi-Field'!$E$70=[1]Lists!BF316,'[1]Multi-Field'!$F$70="Drained"),BI316,IF(AND('[1]Multi-Field'!$E$70=[1]Lists!BF316,'[1]Multi-Field'!$F$70="undrained"),BH316,""))</f>
        <v/>
      </c>
      <c r="EA316" s="409" t="str">
        <f>IF(AND('[1]Multi-Field'!$E$71=[1]Lists!BF316,'[1]Multi-Field'!$F$71="Drained"),BI316,IF(AND('[1]Multi-Field'!$E$71=[1]Lists!BF316,'[1]Multi-Field'!$F$71="undrained"),BH316,""))</f>
        <v/>
      </c>
      <c r="EB316" s="409" t="str">
        <f>IF(AND('[1]Multi-Field'!$E$72=[1]Lists!BF316,'[1]Multi-Field'!$F$72="Drained"),BI316,IF(AND('[1]Multi-Field'!$E$72=[1]Lists!BF316,'[1]Multi-Field'!$F$72="undrained"),BH316,""))</f>
        <v/>
      </c>
      <c r="EC316" s="409" t="str">
        <f>IF(AND('[1]Multi-Field'!$E$73=[1]Lists!BF316,'[1]Multi-Field'!$F$73="Drained"),BI316,IF(AND('[1]Multi-Field'!$E$73=[1]Lists!BF316,'[1]Multi-Field'!$F$73="undrained"),BH316,""))</f>
        <v/>
      </c>
      <c r="ED316" s="409" t="str">
        <f>IF(AND('[1]Multi-Field'!$E$74=[1]Lists!BF316,'[1]Multi-Field'!$F$74="Drained"),BI316,IF(AND('[1]Multi-Field'!$E$74=[1]Lists!BF316,'[1]Multi-Field'!$F$74="undrained"),BH316,""))</f>
        <v/>
      </c>
      <c r="EE316" s="409" t="str">
        <f>IF(AND('[1]Multi-Field'!$E$75=[1]Lists!BF316,'[1]Multi-Field'!$F$75="Drained"),BI316,IF(AND('[1]Multi-Field'!$E$75=[1]Lists!BF316,'[1]Multi-Field'!$F$75="undrained"),BH316,""))</f>
        <v/>
      </c>
      <c r="EF316" s="409" t="str">
        <f>IF(AND('[1]Multi-Field'!$E$76=[1]Lists!BF316,'[1]Multi-Field'!$F$76="Drained"),BI316,IF(AND('[1]Multi-Field'!$E$76=[1]Lists!BF316,'[1]Multi-Field'!$F$6="undrained"),BH316,""))</f>
        <v/>
      </c>
      <c r="EG316" s="409" t="str">
        <f>IF(AND('[1]Multi-Field'!$E$77=[1]Lists!BF316,'[1]Multi-Field'!$F$77="Drained"),BI316,IF(AND('[1]Multi-Field'!$E$77=[1]Lists!BF316,'[1]Multi-Field'!$F$77="undrained"),BH316,""))</f>
        <v/>
      </c>
      <c r="EH316" s="409" t="str">
        <f>IF(AND('[1]Multi-Field'!$E$78=[1]Lists!BF316,'[1]Multi-Field'!$F$78="Drained"),BI316,IF(AND('[1]Multi-Field'!$E$78=[1]Lists!BF316,'[1]Multi-Field'!$F$78="undrained"),BH316,""))</f>
        <v/>
      </c>
      <c r="EI316" s="409" t="str">
        <f>IF(AND('[1]Multi-Field'!$E$79=[1]Lists!BF316,'[1]Multi-Field'!$F$79="Drained"),BI316,IF(AND('[1]Multi-Field'!$E$79=[1]Lists!BF316,'[1]Multi-Field'!$F$79="undrained"),BH316,""))</f>
        <v/>
      </c>
      <c r="EJ316" s="409" t="str">
        <f>IF(AND('[1]Multi-Field'!$E$80=[1]Lists!BF316,'[1]Multi-Field'!$F$80="Drained"),BI316,IF(AND('[1]Multi-Field'!$E$80=[1]Lists!BF316,'[1]Multi-Field'!$F$80="undrained"),BH316,""))</f>
        <v/>
      </c>
      <c r="EK316" s="409" t="str">
        <f>IF(AND('[1]Multi-Field'!$E$81=[1]Lists!BF316,'[1]Multi-Field'!$F$81="Drained"),BI316,IF(AND('[1]Multi-Field'!$E$81=[1]Lists!BF316,'[1]Multi-Field'!$F$81="undrained"),BH316,""))</f>
        <v/>
      </c>
      <c r="EL316" s="409" t="str">
        <f>IF(AND('[1]Multi-Field'!$E$82=[1]Lists!BF316,'[1]Multi-Field'!$F$82="Drained"),BI316,IF(AND('[1]Multi-Field'!$E$82=[1]Lists!BF316,'[1]Multi-Field'!$F$82="undrained"),BH316,""))</f>
        <v/>
      </c>
      <c r="EM316" s="409" t="str">
        <f>IF(AND('[1]Multi-Field'!$E$83=[1]Lists!BF316,'[1]Multi-Field'!$F$83="Drained"),BI316,IF(AND('[1]Multi-Field'!$E$83=[1]Lists!BF316,'[1]Multi-Field'!$F$83="undrained"),BH316,""))</f>
        <v/>
      </c>
      <c r="EN316" s="409" t="str">
        <f>IF(AND('[1]Multi-Field'!$E$84=[1]Lists!BF316,'[1]Multi-Field'!$F$84="Drained"),BI316,IF(AND('[1]Multi-Field'!$E$84=[1]Lists!BF316,'[1]Multi-Field'!$F$84="undrained"),BH316,""))</f>
        <v/>
      </c>
      <c r="EO316" s="409" t="str">
        <f>IF(AND('[1]Multi-Field'!$E$85=[1]Lists!BF316,'[1]Multi-Field'!$F$85="Drained"),BI316,IF(AND('[1]Multi-Field'!$E$85=[1]Lists!BF316,'[1]Multi-Field'!$F$85="undrained"),BH316,""))</f>
        <v/>
      </c>
      <c r="EP316" s="409" t="str">
        <f>IF(AND('[1]Multi-Field'!$E$86=[1]Lists!BF316,'[1]Multi-Field'!$F$86="Drained"),BI316,IF(AND('[1]Multi-Field'!$E$86=[1]Lists!BF316,'[1]Multi-Field'!$F$86="undrained"),BH316,""))</f>
        <v/>
      </c>
      <c r="EQ316" s="409" t="str">
        <f>IF(AND('[1]Multi-Field'!$E$87=[1]Lists!BF316,'[1]Multi-Field'!$F$87="Drained"),BI316,IF(AND('[1]Multi-Field'!$E$87=[1]Lists!BF316,'[1]Multi-Field'!$F$87="undrained"),BH316,""))</f>
        <v/>
      </c>
      <c r="ER316" s="409" t="str">
        <f>IF(AND('[1]Multi-Field'!$E$88=[1]Lists!BF316,'[1]Multi-Field'!$F$88="Drained"),BI316,IF(AND('[1]Multi-Field'!$E$88=[1]Lists!BF316,'[1]Multi-Field'!$F$88="undrained"),BH316,""))</f>
        <v/>
      </c>
      <c r="ES316" s="409" t="str">
        <f>IF(AND('[1]Multi-Field'!$E$89=[1]Lists!BF316,'[1]Multi-Field'!$F$89="Drained"),BI316,IF(AND('[1]Multi-Field'!$E$89=[1]Lists!BF316,'[1]Multi-Field'!$F$89="undrained"),BH316,""))</f>
        <v/>
      </c>
      <c r="ET316" s="409" t="str">
        <f>IF(AND('[1]Multi-Field'!$E$90=[1]Lists!BF316,'[1]Multi-Field'!$F$90="Drained"),BI316,IF(AND('[1]Multi-Field'!$E$90=[1]Lists!BF316,'[1]Multi-Field'!$F$90="undrained"),BH316,""))</f>
        <v/>
      </c>
      <c r="EU316" s="409" t="str">
        <f>IF(AND('[1]Multi-Field'!$E$91=[1]Lists!BF316,'[1]Multi-Field'!$F$91="Drained"),BI316,IF(AND('[1]Multi-Field'!$E$91=[1]Lists!BF316,'[1]Multi-Field'!$F$91="undrained"),BH316,""))</f>
        <v/>
      </c>
      <c r="EV316" s="409" t="str">
        <f>IF(AND('[1]Multi-Field'!$E$92=[1]Lists!BF316,'[1]Multi-Field'!$F$92="Drained"),BI316,IF(AND('[1]Multi-Field'!$E$92=[1]Lists!BF316,'[1]Multi-Field'!$F$92="undrained"),BH316,""))</f>
        <v/>
      </c>
      <c r="EW316" s="409" t="str">
        <f>IF(AND('[1]Multi-Field'!$E$93=[1]Lists!BF316,'[1]Multi-Field'!$F$93="Drained"),BI316,IF(AND('[1]Multi-Field'!$E$93=[1]Lists!BF316,'[1]Multi-Field'!$F$93="undrained"),BH316,""))</f>
        <v/>
      </c>
      <c r="EX316" s="409" t="str">
        <f>IF(AND('[1]Multi-Field'!$E$94=[1]Lists!BF316,'[1]Multi-Field'!$F$94="Drained"),BI316,IF(AND('[1]Multi-Field'!$E$94=[1]Lists!BF316,'[1]Multi-Field'!$F$94="undrained"),BH316,""))</f>
        <v/>
      </c>
      <c r="EY316" s="409" t="str">
        <f>IF(AND('[1]Multi-Field'!$E$95=[1]Lists!BF316,'[1]Multi-Field'!$F$95="Drained"),BI316,IF(AND('[1]Multi-Field'!$E$95=[1]Lists!BF316,'[1]Multi-Field'!$F$95="undrained"),BH316,""))</f>
        <v/>
      </c>
      <c r="EZ316" s="409" t="str">
        <f>IF(AND('[1]Multi-Field'!$E$96=[1]Lists!BF316,'[1]Multi-Field'!$F$96="Drained"),BI316,IF(AND('[1]Multi-Field'!$E$96=[1]Lists!BF316,'[1]Multi-Field'!$F$96="undrained"),BH316,""))</f>
        <v/>
      </c>
      <c r="FA316" s="409" t="str">
        <f>IF(AND('[1]Multi-Field'!$E$97=[1]Lists!BF316,'[1]Multi-Field'!$F$97="Drained"),BI316,IF(AND('[1]Multi-Field'!$E$97=[1]Lists!BF316,'[1]Multi-Field'!$F$97="undrained"),BH316,""))</f>
        <v/>
      </c>
      <c r="FB316" s="409" t="str">
        <f>IF(AND('[1]Multi-Field'!$E$98=[1]Lists!BF316,'[1]Multi-Field'!$F$98="Drained"),BI316,IF(AND('[1]Multi-Field'!$E$98=[1]Lists!BF316,'[1]Multi-Field'!$F$98="undrained"),BH316,""))</f>
        <v/>
      </c>
      <c r="FC316" s="409" t="str">
        <f>IF(AND('[1]Multi-Field'!$E$99=[1]Lists!BF316,'[1]Multi-Field'!$F$99="Drained"),BI316,IF(AND('[1]Multi-Field'!$E$99=[1]Lists!BF316,'[1]Multi-Field'!$F$99="undrained"),BH316,""))</f>
        <v/>
      </c>
      <c r="FD316" s="409" t="str">
        <f>IF(AND('[1]Multi-Field'!$E$100=[1]Lists!BF316,'[1]Multi-Field'!$F$100="Drained"),BI316,IF(AND('[1]Multi-Field'!$E$100=[1]Lists!BF316,'[1]Multi-Field'!$F$100="undrained"),BH316,""))</f>
        <v/>
      </c>
      <c r="FE316" s="409" t="str">
        <f>IF(AND('[1]Multi-Field'!$E$101=[1]Lists!BF316,'[1]Multi-Field'!$F$101="Drained"),BI316,IF(AND('[1]Multi-Field'!$E$101=[1]Lists!BF316,'[1]Multi-Field'!$F$101="undrained"),BH316,""))</f>
        <v/>
      </c>
      <c r="FF316" s="409" t="str">
        <f>IF(AND('[1]Multi-Field'!$E$102=[1]Lists!BF316,'[1]Multi-Field'!$F$102="Drained"),BI316,IF(AND('[1]Multi-Field'!$E$102=[1]Lists!BF316,'[1]Multi-Field'!$F$102="undrained"),BH316,""))</f>
        <v/>
      </c>
      <c r="FG316" s="409" t="str">
        <f>IF(AND('[1]Multi-Field'!$E$103=[1]Lists!BF316,'[1]Multi-Field'!$F$103="Drained"),BI316,IF(AND('[1]Multi-Field'!$E$103=[1]Lists!BF316,'[1]Multi-Field'!$F$103="undrained"),BH316,""))</f>
        <v/>
      </c>
      <c r="FH316" s="409" t="str">
        <f>IF(AND('[1]Multi-Field'!$E$104=[1]Lists!BF316,'[1]Multi-Field'!$F$104="Drained"),BI316,IF(AND('[1]Multi-Field'!$E$104=[1]Lists!BF316,'[1]Multi-Field'!$F$104="undrained"),BH316,""))</f>
        <v/>
      </c>
      <c r="FI316" s="409" t="str">
        <f>IF(AND('[1]Multi-Field'!$E$105=[1]Lists!BF316,'[1]Multi-Field'!$F$105="Drained"),BI316,IF(AND('[1]Multi-Field'!$E$105=[1]Lists!BF316,'[1]Multi-Field'!$F$105="undrained"),BH316,""))</f>
        <v/>
      </c>
      <c r="FJ316" s="409" t="str">
        <f>IF(AND('[1]Multi-Field'!$E$106=[1]Lists!BF316,'[1]Multi-Field'!$F$106="Drained"),BI316,IF(AND('[1]Multi-Field'!$E$106=[1]Lists!BF316,'[1]Multi-Field'!$F$106="undrained"),BH316,""))</f>
        <v/>
      </c>
      <c r="FK316" s="409" t="str">
        <f>IF(AND('[1]Multi-Field'!$E$107=[1]Lists!BF316,'[1]Multi-Field'!$F$107="Drained"),BI316,IF(AND('[1]Multi-Field'!$E$107=[1]Lists!BF316,'[1]Multi-Field'!$F$107="undrained"),BH316,""))</f>
        <v/>
      </c>
      <c r="FL316" s="409" t="str">
        <f>IF(AND('[1]Multi-Field'!$E$108=[1]Lists!BF316,'[1]Multi-Field'!$F$108="Drained"),BI316,IF(AND('[1]Multi-Field'!$E$108=[1]Lists!BF316,'[1]Multi-Field'!$F$108="undrained"),BH316,""))</f>
        <v/>
      </c>
      <c r="FM316" s="409" t="str">
        <f>IF(AND('[1]Multi-Field'!$E$109=[1]Lists!BF316,'[1]Multi-Field'!$F$109="Drained"),BI316,IF(AND('[1]Multi-Field'!$E$109=[1]Lists!BF316,'[1]Multi-Field'!$F$109="undrained"),BH316,""))</f>
        <v/>
      </c>
      <c r="FN316" s="409" t="str">
        <f>IF(AND('[1]Multi-Field'!$E$110=[1]Lists!BF316,'[1]Multi-Field'!$F$110="Drained"),BI316,IF(AND('[1]Multi-Field'!$E$110=[1]Lists!BF316,'[1]Multi-Field'!$F$110="undrained"),BH316,""))</f>
        <v/>
      </c>
      <c r="FO316" s="409" t="str">
        <f>IF(AND('[1]Multi-Field'!$E$111=[1]Lists!BF316,'[1]Multi-Field'!$F$111="Drained"),BI316,IF(AND('[1]Multi-Field'!$E$111=[1]Lists!BF316,'[1]Multi-Field'!$F$111="undrained"),BH316,""))</f>
        <v/>
      </c>
      <c r="FP316" s="409" t="str">
        <f>IF(AND('[1]Multi-Field'!$E$112=[1]Lists!BF316,'[1]Multi-Field'!$F$112="Drained"),BI316,IF(AND('[1]Multi-Field'!$E$112=[1]Lists!BF316,'[1]Multi-Field'!$F$112="undrained"),BH316,""))</f>
        <v/>
      </c>
      <c r="FQ316" s="409" t="str">
        <f>IF(AND('[1]Multi-Field'!$E$113=[1]Lists!BF316,'[1]Multi-Field'!$F$113="Drained"),BI316,IF(AND('[1]Multi-Field'!$E$113=[1]Lists!BF316,'[1]Multi-Field'!$F$113="undrained"),BH316,""))</f>
        <v/>
      </c>
      <c r="FR316" s="409" t="str">
        <f>IF(AND('[1]Multi-Field'!$E$114=[1]Lists!BF316,'[1]Multi-Field'!$F$114="Drained"),BI316,IF(AND('[1]Multi-Field'!$E$114=[1]Lists!BF316,'[1]Multi-Field'!$F$114="undrained"),BH316,""))</f>
        <v/>
      </c>
      <c r="FS316" s="409" t="str">
        <f>IF(AND('[1]Multi-Field'!$E$115=[1]Lists!BF316,'[1]Multi-Field'!$F$115="Drained"),BI316,IF(AND('[1]Multi-Field'!$E$115=[1]Lists!BF316,'[1]Multi-Field'!$F$115="undrained"),BH316,""))</f>
        <v/>
      </c>
      <c r="FT316" s="409" t="str">
        <f>IF(AND('[1]Multi-Field'!$E$116=[1]Lists!BF316,'[1]Multi-Field'!$F$116="Drained"),BI316,IF(AND('[1]Multi-Field'!$E$116=[1]Lists!BF316,'[1]Multi-Field'!$F$116="undrained"),BH316,""))</f>
        <v/>
      </c>
      <c r="FU316" s="409" t="str">
        <f>IF(AND('[1]Multi-Field'!$E$117=[1]Lists!BF316,'[1]Multi-Field'!$F$117="Drained"),BI316,IF(AND('[1]Multi-Field'!$E$117=[1]Lists!BF316,'[1]Multi-Field'!$F$117="undrained"),BH316,""))</f>
        <v/>
      </c>
      <c r="FV316" s="409" t="str">
        <f>IF(AND('[1]Multi-Field'!$E$118=[1]Lists!BF316,'[1]Multi-Field'!$F$118="Drained"),BI316,IF(AND('[1]Multi-Field'!$E$118=[1]Lists!BF316,'[1]Multi-Field'!$F$118="undrained"),BH316,""))</f>
        <v/>
      </c>
      <c r="FW316" s="409" t="str">
        <f>IF(AND('[1]Multi-Field'!$E$119=[1]Lists!BF316,'[1]Multi-Field'!$F$119="Drained"),BI316,IF(AND('[1]Multi-Field'!$E$119=[1]Lists!BF316,'[1]Multi-Field'!$F$119="undrained"),BH316,""))</f>
        <v/>
      </c>
      <c r="FX316" s="409" t="str">
        <f>IF(AND('[1]Multi-Field'!$E$120=[1]Lists!BF316,'[1]Multi-Field'!$F$120="Drained"),BI316,IF(AND('[1]Multi-Field'!$E$120=[1]Lists!BF316,'[1]Multi-Field'!$F$120="undrained"),BH316,""))</f>
        <v/>
      </c>
    </row>
    <row r="317" spans="1:180" ht="13.5" customHeight="1">
      <c r="A317" s="7" t="s">
        <v>403</v>
      </c>
      <c r="B317" s="7"/>
      <c r="C317" s="7"/>
      <c r="D317" s="8">
        <v>55</v>
      </c>
      <c r="E317" s="8">
        <f t="shared" si="46"/>
        <v>58</v>
      </c>
      <c r="F317" s="8">
        <f t="shared" si="47"/>
        <v>62</v>
      </c>
      <c r="G317" s="8">
        <v>65</v>
      </c>
      <c r="H317" s="8">
        <v>90</v>
      </c>
      <c r="I317" s="8">
        <f t="shared" si="50"/>
        <v>103</v>
      </c>
      <c r="J317" s="8">
        <f t="shared" si="51"/>
        <v>117</v>
      </c>
      <c r="K317" s="8">
        <v>130</v>
      </c>
      <c r="L317" s="8">
        <v>60</v>
      </c>
      <c r="M317" s="8">
        <f t="shared" si="48"/>
        <v>83</v>
      </c>
      <c r="N317" s="8">
        <f t="shared" si="49"/>
        <v>107</v>
      </c>
      <c r="O317" s="8">
        <v>130</v>
      </c>
      <c r="P317" s="391">
        <v>292</v>
      </c>
      <c r="Q317" s="394"/>
      <c r="R317" s="395" t="b">
        <f>IF(OR('Multi-Field'!AA294=Lists!$AC$42,'Multi-Field'!AA294=Lists!$AC$43),IF('Multi-Field'!Z294="x",(IF('Multi-Field'!AC294=Lists!$Q$11,Lists!$R$11,IF('Multi-Field'!AC294=Lists!$Q$12,Lists!$R$12,IF('Multi-Field'!AC294=Lists!$Q$13,Lists!$R$13,IF('Multi-Field'!AC294=Lists!$Q$14,Lists!$R$14))))),IF('Multi-Field'!X294="x",(IF('Multi-Field'!AC294=Lists!$Q$11,Lists!$S$11,IF('Multi-Field'!AC294=Lists!$Q$12,Lists!$S$12,IF('Multi-Field'!AC294=Lists!$Q$13,Lists!$S$13,IF('Multi-Field'!AC294=Lists!$Q$14,Lists!$S$14))))),IF('Multi-Field'!V294="x",(IF('Multi-Field'!AC294=Lists!$Q$11,Lists!$T$11,IF('Multi-Field'!AC294=Lists!$Q$12,Lists!$T$12,IF('Multi-Field'!AC294=Lists!$Q$13,Lists!$T$13,IF('Multi-Field'!AC294=Lists!$Q$14,Lists!$T$14))))),0))))</f>
        <v>0</v>
      </c>
      <c r="S317" s="395" t="str">
        <f t="shared" si="52"/>
        <v/>
      </c>
      <c r="T317" s="395"/>
      <c r="U317" s="396"/>
      <c r="BF317" s="411" t="s">
        <v>1482</v>
      </c>
      <c r="BG317" s="412">
        <v>6</v>
      </c>
      <c r="BH317" s="412">
        <v>2.5</v>
      </c>
      <c r="BI317" s="412">
        <v>3.5</v>
      </c>
      <c r="BJ317" s="409" t="e">
        <f>IF(AND('[1]Single Field'!#REF!=[1]Lists!BF317,'[1]Single Field'!#REF!="Drained"),"x",IF(AND('[1]Single Field'!#REF!=[1]Lists!BF317,'[1]Single Field'!#REF!="Undrained"),O,""))</f>
        <v>#REF!</v>
      </c>
      <c r="BK317" s="409" t="str">
        <f>IF(AND('[1]Multi-Field'!$E$3=[1]Lists!BF317,'[1]Multi-Field'!$F$3="Drained"),BI317,IF(AND('[1]Multi-Field'!$E$3=BF317,'[1]Multi-Field'!$F$3="undrained"),BH317,""))</f>
        <v/>
      </c>
      <c r="BL317" s="409" t="str">
        <f>IF(AND('[1]Multi-Field'!$E$4=BF317,'[1]Multi-Field'!$F$4="Drained"),BI317,IF(AND('[1]Multi-Field'!$E$4=BF317,'[1]Multi-Field'!$F$4="undrained"),BH317,""))</f>
        <v/>
      </c>
      <c r="BM317" s="409" t="str">
        <f>IF(AND('[1]Multi-Field'!$E$5=BF317,'[1]Multi-Field'!$F$5="Drained"),BI317,IF(AND('[1]Multi-Field'!$E$5=BF317,'[1]Multi-Field'!$F$5="undrained"),BH317,""))</f>
        <v/>
      </c>
      <c r="BN317" s="409" t="str">
        <f>IF(AND('[1]Multi-Field'!$E$6=BF317,'[1]Multi-Field'!$F$6="Drained"),BI317,IF(AND('[1]Multi-Field'!$E$6=BF317,'[1]Multi-Field'!$F$6="undrained"),BH317,""))</f>
        <v/>
      </c>
      <c r="BO317" s="409" t="str">
        <f>IF(AND('[1]Multi-Field'!$E$7=BF317,'[1]Multi-Field'!$F$7="Drained"),BI317,IF(AND('[1]Multi-Field'!$E$7=BF317,'[1]Multi-Field'!$F$7="undrained"),BH317,""))</f>
        <v/>
      </c>
      <c r="BP317" s="409" t="str">
        <f>IF(AND('[1]Multi-Field'!$E$8=BF317,'[1]Multi-Field'!$F$8="Drained"),BI317,IF(AND('[1]Multi-Field'!$E$8=BF317,'[1]Multi-Field'!$F$8="undrained"),BH317,""))</f>
        <v/>
      </c>
      <c r="BQ317" s="409" t="str">
        <f>IF(AND('[1]Multi-Field'!$E$9=BF317,'[1]Multi-Field'!$F$9="Drained"),BI317,IF(AND('[1]Multi-Field'!$E$9=BF317,'[1]Multi-Field'!$F$9="undrained"),BH317,""))</f>
        <v/>
      </c>
      <c r="BR317" s="409" t="str">
        <f>IF(AND('[1]Multi-Field'!$E$10=BF317,'[1]Multi-Field'!$F$10="Drained"),BI317,IF(AND('[1]Multi-Field'!$E$10=BF317,'[1]Multi-Field'!$F$10="undrained"),BH317,""))</f>
        <v/>
      </c>
      <c r="BS317" s="409" t="str">
        <f>IF(AND('[1]Multi-Field'!$E$11=BF317,'[1]Multi-Field'!$F$11="Drained"),BI317,IF(AND('[1]Multi-Field'!$E$11=BF317,'[1]Multi-Field'!$F$11="undrained"),BH317,""))</f>
        <v/>
      </c>
      <c r="BT317" s="409" t="str">
        <f>IF(AND('[1]Multi-Field'!$E$12=BF317,'[1]Multi-Field'!$F$12="Drained"),BI317,IF(AND('[1]Multi-Field'!$E$12=BF317,'[1]Multi-Field'!$F$12="undrained"),BH317,""))</f>
        <v/>
      </c>
      <c r="BU317" s="409" t="str">
        <f>IF(AND('[1]Multi-Field'!$E$13=BF317,'[1]Multi-Field'!$F$13="Drained"),BI317,IF(AND('[1]Multi-Field'!$E$3=BF317,'[1]Multi-Field'!$F$13="undrained"),BH317,""))</f>
        <v/>
      </c>
      <c r="BV317" s="409" t="str">
        <f>IF(AND('[1]Multi-Field'!$E$14=BF317,'[1]Multi-Field'!$F$14="Drained"),BI317,IF(AND('[1]Multi-Field'!$E$14=BF317,'[1]Multi-Field'!$F$14="undrained"),BH317,""))</f>
        <v/>
      </c>
      <c r="BW317" s="409" t="str">
        <f>IF(AND('[1]Multi-Field'!$E$15=BF317,'[1]Multi-Field'!$F$15="Drained"),BI317,IF(AND('[1]Multi-Field'!$E$15=BF317,'[1]Multi-Field'!$F$15="undrained"),BH317,""))</f>
        <v/>
      </c>
      <c r="BX317" s="409" t="str">
        <f>IF(AND('[1]Multi-Field'!$E$16=[1]Lists!BF317,'[1]Multi-Field'!$F$16="Drained"),BI317,IF(AND('[1]Multi-Field'!$E$16=[1]Lists!BF317,'[1]Multi-Field'!$F$16="undrained"),BH317,""))</f>
        <v/>
      </c>
      <c r="BY317" s="409" t="str">
        <f>IF(AND('[1]Multi-Field'!$E$17=[1]Lists!BF317,'[1]Multi-Field'!$F$17="Drained"),BI317,IF(AND('[1]Multi-Field'!$E$17=[1]Lists!BF317,'[1]Multi-Field'!$F$17="undrained"),BH317,""))</f>
        <v/>
      </c>
      <c r="BZ317" s="409" t="str">
        <f>IF(AND('[1]Multi-Field'!$E$18=[1]Lists!BF317,'[1]Multi-Field'!$F$18="Drained"),BI317,IF(AND('[1]Multi-Field'!$E$18=[1]Lists!BF317,'[1]Multi-Field'!$F$18="undrained"),BH317,""))</f>
        <v/>
      </c>
      <c r="CA317" s="409" t="str">
        <f>IF(AND('[1]Multi-Field'!$E$19=[1]Lists!BF317,'[1]Multi-Field'!$F$19="Drained"),BI317,IF(AND('[1]Multi-Field'!$E$19=[1]Lists!BF317,'[1]Multi-Field'!$F$19="undrained"),BH317,""))</f>
        <v/>
      </c>
      <c r="CB317" s="409" t="str">
        <f>IF(AND('[1]Multi-Field'!$E$20=[1]Lists!BF317,'[1]Multi-Field'!$F$20="Drained"),BI317,IF(AND('[1]Multi-Field'!$E$20=[1]Lists!BF317,'[1]Multi-Field'!$F$20="undrained"),BH317,""))</f>
        <v/>
      </c>
      <c r="CC317" s="409" t="str">
        <f>IF(AND('[1]Multi-Field'!$E$21=[1]Lists!BF317,'[1]Multi-Field'!$F$21="Drained"),BI317,IF(AND('[1]Multi-Field'!$E$21=[1]Lists!BF317,'[1]Multi-Field'!$F$21="undrained"),BH317,""))</f>
        <v/>
      </c>
      <c r="CD317" s="409" t="str">
        <f>IF(AND('[1]Multi-Field'!$E$22=[1]Lists!BF317,'[1]Multi-Field'!$F$22="Drained"),BI317,IF(AND('[1]Multi-Field'!$E$22=[1]Lists!BF317,'[1]Multi-Field'!$F$22="undrained"),BH317,""))</f>
        <v/>
      </c>
      <c r="CE317" s="409" t="str">
        <f>IF(AND('[1]Multi-Field'!$E$23=[1]Lists!BF317,'[1]Multi-Field'!$F$23="Drained"),BI317,IF(AND('[1]Multi-Field'!$E$23=[1]Lists!BF317,'[1]Multi-Field'!$F$23="undrained"),BH317,""))</f>
        <v/>
      </c>
      <c r="CF317" s="409" t="str">
        <f>IF(AND('[1]Multi-Field'!$E$24=[1]Lists!BF317,'[1]Multi-Field'!$F$24="Drained"),BI317,IF(AND('[1]Multi-Field'!$E$24=[1]Lists!BF317,'[1]Multi-Field'!$F$24="undrained"),BH317,""))</f>
        <v/>
      </c>
      <c r="CG317" s="409" t="str">
        <f>IF(AND('[1]Multi-Field'!$E$25=[1]Lists!BF317,'[1]Multi-Field'!$F$25="Drained"),BI317,IF(AND('[1]Multi-Field'!$E$25=[1]Lists!BF317,'[1]Multi-Field'!$F$25="undrained"),BH317,""))</f>
        <v/>
      </c>
      <c r="CH317" s="409" t="str">
        <f>IF(AND('[1]Multi-Field'!$E$26=[1]Lists!BF317,'[1]Multi-Field'!$F$26="Drained"),BI317,IF(AND('[1]Multi-Field'!$E$26=[1]Lists!BF317,'[1]Multi-Field'!$F$26="undrained"),BH317,""))</f>
        <v/>
      </c>
      <c r="CI317" s="409" t="str">
        <f>IF(AND('[1]Multi-Field'!$E$27=[1]Lists!BF317,'[1]Multi-Field'!$F$27="Drained"),BI317,IF(AND('[1]Multi-Field'!$E$27=[1]Lists!BF317,'[1]Multi-Field'!$F$27="undrained"),BH317,""))</f>
        <v/>
      </c>
      <c r="CJ317" s="409" t="str">
        <f>IF(AND('[1]Multi-Field'!$E$28=[1]Lists!BF317,'[1]Multi-Field'!$F$28="Drained"),BI317,IF(AND('[1]Multi-Field'!$E$28=[1]Lists!BF317,'[1]Multi-Field'!$F$28="undrained"),BH317,""))</f>
        <v/>
      </c>
      <c r="CK317" s="409" t="str">
        <f>IF(AND('[1]Multi-Field'!$E$29=[1]Lists!BF317,'[1]Multi-Field'!$F$29="Drained"),BI317,IF(AND('[1]Multi-Field'!$E$29=[1]Lists!BF317,'[1]Multi-Field'!$F$29="undrained"),BH317,""))</f>
        <v/>
      </c>
      <c r="CL317" s="409" t="str">
        <f>IF(AND('[1]Multi-Field'!$E$30=[1]Lists!BF317,'[1]Multi-Field'!$F$30="Drained"),BI317,IF(AND('[1]Multi-Field'!$E$30=[1]Lists!BF317,'[1]Multi-Field'!$F$30="undrained"),BH317,""))</f>
        <v/>
      </c>
      <c r="CM317" s="409" t="str">
        <f>IF(AND('[1]Multi-Field'!$E$31=[1]Lists!BF317,'[1]Multi-Field'!$F$31="Drained"),BI317,IF(AND('[1]Multi-Field'!$E$31=[1]Lists!BF317,'[1]Multi-Field'!$F$31="undrained"),BH317,""))</f>
        <v/>
      </c>
      <c r="CN317" s="409" t="str">
        <f>IF(AND('[1]Multi-Field'!$E$32=[1]Lists!BF317,'[1]Multi-Field'!$F$32="Drained"),BI317,IF(AND('[1]Multi-Field'!$E$32=[1]Lists!BF317,'[1]Multi-Field'!$F$32="undrained"),BH317,""))</f>
        <v/>
      </c>
      <c r="CO317" s="409" t="str">
        <f>IF(AND('[1]Multi-Field'!$E$33=[1]Lists!BF317,'[1]Multi-Field'!$F$33="Drained"),BI317,IF(AND('[1]Multi-Field'!$E$33=[1]Lists!BF317,'[1]Multi-Field'!$F$33="undrained"),BH317,""))</f>
        <v/>
      </c>
      <c r="CP317" s="409" t="str">
        <f>IF(AND('[1]Multi-Field'!$E$34=[1]Lists!BF317,'[1]Multi-Field'!$F$34="Drained"),BI317,IF(AND('[1]Multi-Field'!$E$34=[1]Lists!BF317,'[1]Multi-Field'!$F$34="undrained"),BH317,""))</f>
        <v/>
      </c>
      <c r="CQ317" s="409" t="str">
        <f>IF(AND('[1]Multi-Field'!$E$35=[1]Lists!BF317,'[1]Multi-Field'!$F$35="Drained"),BI317,IF(AND('[1]Multi-Field'!$E$35=[1]Lists!BF317,'[1]Multi-Field'!$F$35="undrained"),BH317,""))</f>
        <v/>
      </c>
      <c r="CR317" s="409" t="str">
        <f>IF(AND('[1]Multi-Field'!$E$36=[1]Lists!BF317,'[1]Multi-Field'!$F$36="Drained"),BI317,IF(AND('[1]Multi-Field'!$E$36=[1]Lists!BF317,'[1]Multi-Field'!$F$36="undrained"),BH317,""))</f>
        <v/>
      </c>
      <c r="CS317" s="409" t="str">
        <f>IF(AND('[1]Multi-Field'!$E$37=[1]Lists!BF317,'[1]Multi-Field'!$F$37="Drained"),BI317,IF(AND('[1]Multi-Field'!$E$37=[1]Lists!BF317,'[1]Multi-Field'!$F$37="undrained"),BH317,""))</f>
        <v/>
      </c>
      <c r="CT317" s="409" t="str">
        <f>IF(AND('[1]Multi-Field'!$E$38=[1]Lists!BF317,'[1]Multi-Field'!$F$38="Drained"),BI317,IF(AND('[1]Multi-Field'!$E$38=[1]Lists!BF317,'[1]Multi-Field'!$F$38="undrained"),BH317,""))</f>
        <v/>
      </c>
      <c r="CU317" s="409" t="str">
        <f>IF(AND('[1]Multi-Field'!$E$39=[1]Lists!BF317,'[1]Multi-Field'!$F$39="Drained"),BI317,IF(AND('[1]Multi-Field'!$E$39=[1]Lists!BF317,'[1]Multi-Field'!$F$39="undrained"),BH317,""))</f>
        <v/>
      </c>
      <c r="CV317" s="409" t="str">
        <f>IF(AND('[1]Multi-Field'!$E$40=[1]Lists!BF317,'[1]Multi-Field'!$F$40="Drained"),BI317,IF(AND('[1]Multi-Field'!$E$40=[1]Lists!BF317,'[1]Multi-Field'!$F$40="undrained"),BH317,""))</f>
        <v/>
      </c>
      <c r="CW317" s="409" t="str">
        <f>IF(AND('[1]Multi-Field'!$E$41=[1]Lists!BF317,'[1]Multi-Field'!$F$40="Drained"),BI317,IF(AND('[1]Multi-Field'!$E$40=[1]Lists!BF317,'[1]Multi-Field'!$F$40="undrained"),BH317,""))</f>
        <v/>
      </c>
      <c r="CX317" s="409" t="str">
        <f>IF(AND('[1]Multi-Field'!$E$42=[1]Lists!BF317,'[1]Multi-Field'!$F$42="Drained"),BI317,IF(AND('[1]Multi-Field'!$E$42=[1]Lists!BF317,'[1]Multi-Field'!$F$42="undrained"),BH317,""))</f>
        <v/>
      </c>
      <c r="CY317" s="409" t="str">
        <f>IF(AND('[1]Multi-Field'!$E$43=[1]Lists!BF317,'[1]Multi-Field'!$F$43="Drained"),BI317,IF(AND('[1]Multi-Field'!$E$43=[1]Lists!BF317,'[1]Multi-Field'!$F$43="undrained"),BH317,""))</f>
        <v/>
      </c>
      <c r="CZ317" s="409" t="str">
        <f>IF(AND('[1]Multi-Field'!$E$44=[1]Lists!BF317,'[1]Multi-Field'!$F$44="Drained"),BI317,IF(AND('[1]Multi-Field'!$E$44=[1]Lists!BF317,'[1]Multi-Field'!$F$44="undrained"),BH317,""))</f>
        <v/>
      </c>
      <c r="DA317" s="409" t="str">
        <f>IF(AND('[1]Multi-Field'!$E$45=[1]Lists!BF317,'[1]Multi-Field'!$F$45="Drained"),BI317,IF(AND('[1]Multi-Field'!$E$45=[1]Lists!BF317,'[1]Multi-Field'!$F$45="undrained"),BH317,""))</f>
        <v/>
      </c>
      <c r="DB317" s="409" t="str">
        <f>IF(AND('[1]Multi-Field'!$E$46=[1]Lists!BF317,'[1]Multi-Field'!$F$46="Drained"),BI317,IF(AND('[1]Multi-Field'!$E$46=[1]Lists!BF317,'[1]Multi-Field'!$F$46="undrained"),BH317,""))</f>
        <v/>
      </c>
      <c r="DC317" s="409" t="str">
        <f>IF(AND('[1]Multi-Field'!$E$47=[1]Lists!BF317,'[1]Multi-Field'!$F$47="Drained"),BI317,IF(AND('[1]Multi-Field'!$E$47=[1]Lists!BF317,'[1]Multi-Field'!$F$47="undrained"),BH317,""))</f>
        <v/>
      </c>
      <c r="DD317" s="409" t="str">
        <f>IF(AND('[1]Multi-Field'!$E$48=[1]Lists!BF317,'[1]Multi-Field'!$F$48="Drained"),BI317,IF(AND('[1]Multi-Field'!$E$48=[1]Lists!BF317,'[1]Multi-Field'!$F$48="undrained"),BH317,""))</f>
        <v/>
      </c>
      <c r="DE317" s="409" t="str">
        <f>IF(AND('[1]Multi-Field'!$E$49=[1]Lists!BF317,'[1]Multi-Field'!$F$49="Drained"),BI317,IF(AND('[1]Multi-Field'!$E$49=[1]Lists!BF317,'[1]Multi-Field'!$F$9="undrained"),BH317,""))</f>
        <v/>
      </c>
      <c r="DF317" s="409" t="str">
        <f>IF(AND('[1]Multi-Field'!$E$50=[1]Lists!BF317,'[1]Multi-Field'!$F$50="Drained"),BI317,IF(AND('[1]Multi-Field'!$E$50=[1]Lists!BF317,'[1]Multi-Field'!$F$50="undrained"),BH317,""))</f>
        <v/>
      </c>
      <c r="DG317" s="409" t="str">
        <f>IF(AND('[1]Multi-Field'!$E$51=[1]Lists!BF317,'[1]Multi-Field'!$F$51="Drained"),BI317,IF(AND('[1]Multi-Field'!$E$51=[1]Lists!BF317,'[1]Multi-Field'!$F$51="undrained"),BH317,""))</f>
        <v/>
      </c>
      <c r="DH317" s="409" t="str">
        <f>IF(AND('[1]Multi-Field'!$E$52=[1]Lists!BF317,'[1]Multi-Field'!$F$52="Drained"),BI317,IF(AND('[1]Multi-Field'!$E$52=[1]Lists!BF317,'[1]Multi-Field'!$F$52="undrained"),BH317,""))</f>
        <v/>
      </c>
      <c r="DI317" s="409" t="str">
        <f>IF(AND('[1]Multi-Field'!$E$53=[1]Lists!BF317,'[1]Multi-Field'!$F$53="Drained"),BI317,IF(AND('[1]Multi-Field'!$E$53=[1]Lists!BF317,'[1]Multi-Field'!$F$53="undrained"),BH317,""))</f>
        <v/>
      </c>
      <c r="DJ317" s="409" t="str">
        <f>IF(AND('[1]Multi-Field'!$E$54=[1]Lists!BF317,'[1]Multi-Field'!$F$54="Drained"),BI317,IF(AND('[1]Multi-Field'!$E$54=[1]Lists!BF317,'[1]Multi-Field'!$F$54="undrained"),BH317,""))</f>
        <v/>
      </c>
      <c r="DK317" s="409" t="str">
        <f>IF(AND('[1]Multi-Field'!$E$55=[1]Lists!BF317,'[1]Multi-Field'!$F$55="Drained"),BI317,IF(AND('[1]Multi-Field'!$E$55=[1]Lists!BF317,'[1]Multi-Field'!$F$55="undrained"),BH317,""))</f>
        <v/>
      </c>
      <c r="DL317" s="409" t="str">
        <f>IF(AND('[1]Multi-Field'!$E$56=[1]Lists!BF317,'[1]Multi-Field'!$F$56="Drained"),BI317,IF(AND('[1]Multi-Field'!$E$56=[1]Lists!BF317,'[1]Multi-Field'!$F$56="undrained"),BH317,""))</f>
        <v/>
      </c>
      <c r="DM317" s="409" t="str">
        <f>IF(AND('[1]Multi-Field'!$E$57=[1]Lists!BF317,'[1]Multi-Field'!$F$57="Drained"),BI317,IF(AND('[1]Multi-Field'!$E$57=[1]Lists!BF317,'[1]Multi-Field'!$F$57="undrained"),BH317,""))</f>
        <v/>
      </c>
      <c r="DN317" s="409" t="str">
        <f>IF(AND('[1]Multi-Field'!$E$58=[1]Lists!BF317,'[1]Multi-Field'!$F$58="Drained"),BI317,IF(AND('[1]Multi-Field'!$E$58=[1]Lists!BF317,'[1]Multi-Field'!$F$58="undrained"),BH317,""))</f>
        <v/>
      </c>
      <c r="DO317" s="409" t="str">
        <f>IF(AND('[1]Multi-Field'!$E$59=[1]Lists!BF317,'[1]Multi-Field'!$F$59="Drained"),BI317,IF(AND('[1]Multi-Field'!$E$59=[1]Lists!BF317,'[1]Multi-Field'!$F$59="undrained"),BH317,""))</f>
        <v/>
      </c>
      <c r="DP317" s="409" t="str">
        <f>IF(AND('[1]Multi-Field'!$E$60=[1]Lists!BF317,'[1]Multi-Field'!$F$60="Drained"),BI317,IF(AND('[1]Multi-Field'!$E$60=[1]Lists!BF317,'[1]Multi-Field'!$F$60="undrained"),BH317,""))</f>
        <v/>
      </c>
      <c r="DQ317" s="409" t="str">
        <f>IF(AND('[1]Multi-Field'!$E$61=[1]Lists!BF317,'[1]Multi-Field'!$F$61="Drained"),BI317,IF(AND('[1]Multi-Field'!$E$61=[1]Lists!BF317,'[1]Multi-Field'!$F$61="undrained"),BH317,""))</f>
        <v/>
      </c>
      <c r="DR317" s="409" t="str">
        <f>IF(AND('[1]Multi-Field'!$E$62=[1]Lists!BF317,'[1]Multi-Field'!$F$62="Drained"),BI317,IF(AND('[1]Multi-Field'!$E$62=[1]Lists!BF317,'[1]Multi-Field'!$F$62="undrained"),BH317,""))</f>
        <v/>
      </c>
      <c r="DS317" s="409" t="str">
        <f>IF(AND('[1]Multi-Field'!$E$63=[1]Lists!BF317,'[1]Multi-Field'!$F$63="Drained"),BI317,IF(AND('[1]Multi-Field'!$E$63=[1]Lists!BF317,'[1]Multi-Field'!$F$63="undrained"),BH317,""))</f>
        <v/>
      </c>
      <c r="DT317" s="409" t="str">
        <f>IF(AND('[1]Multi-Field'!$E$64=[1]Lists!BF317,'[1]Multi-Field'!$F$64="Drained"),BI317,IF(AND('[1]Multi-Field'!$E$64=[1]Lists!BF317,'[1]Multi-Field'!$F$64="undrained"),BH317,""))</f>
        <v/>
      </c>
      <c r="DU317" s="409" t="str">
        <f>IF(AND('[1]Multi-Field'!$E$65=[1]Lists!BF317,'[1]Multi-Field'!$F$65="Drained"),BI317,IF(AND('[1]Multi-Field'!$E$65=[1]Lists!BF317,'[1]Multi-Field'!$F$65="undrained"),BH317,""))</f>
        <v/>
      </c>
      <c r="DV317" s="409" t="str">
        <f>IF(AND('[1]Multi-Field'!$E$66=[1]Lists!BF317,'[1]Multi-Field'!$F$66="Drained"),BI317,IF(AND('[1]Multi-Field'!$E$66=[1]Lists!BF317,'[1]Multi-Field'!$F$66="undrained"),BH317,""))</f>
        <v/>
      </c>
      <c r="DW317" s="409" t="str">
        <f>IF(AND('[1]Multi-Field'!$E$67=[1]Lists!BF317,'[1]Multi-Field'!$F$67="Drained"),BI317,IF(AND('[1]Multi-Field'!$E$67=[1]Lists!BF317,'[1]Multi-Field'!$F$67="undrained"),BH317,""))</f>
        <v/>
      </c>
      <c r="DX317" s="409" t="str">
        <f>IF(AND('[1]Multi-Field'!$E$68=[1]Lists!BF317,'[1]Multi-Field'!$F$68="Drained"),BI317,IF(AND('[1]Multi-Field'!$E$68=[1]Lists!BF317,'[1]Multi-Field'!$F$68="undrained"),BH317,""))</f>
        <v/>
      </c>
      <c r="DY317" s="409" t="str">
        <f>IF(AND('[1]Multi-Field'!$E$69=[1]Lists!BF317,'[1]Multi-Field'!$F$69="Drained"),BI317,IF(AND('[1]Multi-Field'!$E$69=[1]Lists!BF317,'[1]Multi-Field'!$F$69="undrained"),BH317,""))</f>
        <v/>
      </c>
      <c r="DZ317" s="409" t="str">
        <f>IF(AND('[1]Multi-Field'!$E$70=[1]Lists!BF317,'[1]Multi-Field'!$F$70="Drained"),BI317,IF(AND('[1]Multi-Field'!$E$70=[1]Lists!BF317,'[1]Multi-Field'!$F$70="undrained"),BH317,""))</f>
        <v/>
      </c>
      <c r="EA317" s="409" t="str">
        <f>IF(AND('[1]Multi-Field'!$E$71=[1]Lists!BF317,'[1]Multi-Field'!$F$71="Drained"),BI317,IF(AND('[1]Multi-Field'!$E$71=[1]Lists!BF317,'[1]Multi-Field'!$F$71="undrained"),BH317,""))</f>
        <v/>
      </c>
      <c r="EB317" s="409" t="str">
        <f>IF(AND('[1]Multi-Field'!$E$72=[1]Lists!BF317,'[1]Multi-Field'!$F$72="Drained"),BI317,IF(AND('[1]Multi-Field'!$E$72=[1]Lists!BF317,'[1]Multi-Field'!$F$72="undrained"),BH317,""))</f>
        <v/>
      </c>
      <c r="EC317" s="409" t="str">
        <f>IF(AND('[1]Multi-Field'!$E$73=[1]Lists!BF317,'[1]Multi-Field'!$F$73="Drained"),BI317,IF(AND('[1]Multi-Field'!$E$73=[1]Lists!BF317,'[1]Multi-Field'!$F$73="undrained"),BH317,""))</f>
        <v/>
      </c>
      <c r="ED317" s="409" t="str">
        <f>IF(AND('[1]Multi-Field'!$E$74=[1]Lists!BF317,'[1]Multi-Field'!$F$74="Drained"),BI317,IF(AND('[1]Multi-Field'!$E$74=[1]Lists!BF317,'[1]Multi-Field'!$F$74="undrained"),BH317,""))</f>
        <v/>
      </c>
      <c r="EE317" s="409" t="str">
        <f>IF(AND('[1]Multi-Field'!$E$75=[1]Lists!BF317,'[1]Multi-Field'!$F$75="Drained"),BI317,IF(AND('[1]Multi-Field'!$E$75=[1]Lists!BF317,'[1]Multi-Field'!$F$75="undrained"),BH317,""))</f>
        <v/>
      </c>
      <c r="EF317" s="409" t="str">
        <f>IF(AND('[1]Multi-Field'!$E$76=[1]Lists!BF317,'[1]Multi-Field'!$F$76="Drained"),BI317,IF(AND('[1]Multi-Field'!$E$76=[1]Lists!BF317,'[1]Multi-Field'!$F$6="undrained"),BH317,""))</f>
        <v/>
      </c>
      <c r="EG317" s="409" t="str">
        <f>IF(AND('[1]Multi-Field'!$E$77=[1]Lists!BF317,'[1]Multi-Field'!$F$77="Drained"),BI317,IF(AND('[1]Multi-Field'!$E$77=[1]Lists!BF317,'[1]Multi-Field'!$F$77="undrained"),BH317,""))</f>
        <v/>
      </c>
      <c r="EH317" s="409" t="str">
        <f>IF(AND('[1]Multi-Field'!$E$78=[1]Lists!BF317,'[1]Multi-Field'!$F$78="Drained"),BI317,IF(AND('[1]Multi-Field'!$E$78=[1]Lists!BF317,'[1]Multi-Field'!$F$78="undrained"),BH317,""))</f>
        <v/>
      </c>
      <c r="EI317" s="409" t="str">
        <f>IF(AND('[1]Multi-Field'!$E$79=[1]Lists!BF317,'[1]Multi-Field'!$F$79="Drained"),BI317,IF(AND('[1]Multi-Field'!$E$79=[1]Lists!BF317,'[1]Multi-Field'!$F$79="undrained"),BH317,""))</f>
        <v/>
      </c>
      <c r="EJ317" s="409" t="str">
        <f>IF(AND('[1]Multi-Field'!$E$80=[1]Lists!BF317,'[1]Multi-Field'!$F$80="Drained"),BI317,IF(AND('[1]Multi-Field'!$E$80=[1]Lists!BF317,'[1]Multi-Field'!$F$80="undrained"),BH317,""))</f>
        <v/>
      </c>
      <c r="EK317" s="409" t="str">
        <f>IF(AND('[1]Multi-Field'!$E$81=[1]Lists!BF317,'[1]Multi-Field'!$F$81="Drained"),BI317,IF(AND('[1]Multi-Field'!$E$81=[1]Lists!BF317,'[1]Multi-Field'!$F$81="undrained"),BH317,""))</f>
        <v/>
      </c>
      <c r="EL317" s="409" t="str">
        <f>IF(AND('[1]Multi-Field'!$E$82=[1]Lists!BF317,'[1]Multi-Field'!$F$82="Drained"),BI317,IF(AND('[1]Multi-Field'!$E$82=[1]Lists!BF317,'[1]Multi-Field'!$F$82="undrained"),BH317,""))</f>
        <v/>
      </c>
      <c r="EM317" s="409" t="str">
        <f>IF(AND('[1]Multi-Field'!$E$83=[1]Lists!BF317,'[1]Multi-Field'!$F$83="Drained"),BI317,IF(AND('[1]Multi-Field'!$E$83=[1]Lists!BF317,'[1]Multi-Field'!$F$83="undrained"),BH317,""))</f>
        <v/>
      </c>
      <c r="EN317" s="409" t="str">
        <f>IF(AND('[1]Multi-Field'!$E$84=[1]Lists!BF317,'[1]Multi-Field'!$F$84="Drained"),BI317,IF(AND('[1]Multi-Field'!$E$84=[1]Lists!BF317,'[1]Multi-Field'!$F$84="undrained"),BH317,""))</f>
        <v/>
      </c>
      <c r="EO317" s="409" t="str">
        <f>IF(AND('[1]Multi-Field'!$E$85=[1]Lists!BF317,'[1]Multi-Field'!$F$85="Drained"),BI317,IF(AND('[1]Multi-Field'!$E$85=[1]Lists!BF317,'[1]Multi-Field'!$F$85="undrained"),BH317,""))</f>
        <v/>
      </c>
      <c r="EP317" s="409" t="str">
        <f>IF(AND('[1]Multi-Field'!$E$86=[1]Lists!BF317,'[1]Multi-Field'!$F$86="Drained"),BI317,IF(AND('[1]Multi-Field'!$E$86=[1]Lists!BF317,'[1]Multi-Field'!$F$86="undrained"),BH317,""))</f>
        <v/>
      </c>
      <c r="EQ317" s="409" t="str">
        <f>IF(AND('[1]Multi-Field'!$E$87=[1]Lists!BF317,'[1]Multi-Field'!$F$87="Drained"),BI317,IF(AND('[1]Multi-Field'!$E$87=[1]Lists!BF317,'[1]Multi-Field'!$F$87="undrained"),BH317,""))</f>
        <v/>
      </c>
      <c r="ER317" s="409" t="str">
        <f>IF(AND('[1]Multi-Field'!$E$88=[1]Lists!BF317,'[1]Multi-Field'!$F$88="Drained"),BI317,IF(AND('[1]Multi-Field'!$E$88=[1]Lists!BF317,'[1]Multi-Field'!$F$88="undrained"),BH317,""))</f>
        <v/>
      </c>
      <c r="ES317" s="409" t="str">
        <f>IF(AND('[1]Multi-Field'!$E$89=[1]Lists!BF317,'[1]Multi-Field'!$F$89="Drained"),BI317,IF(AND('[1]Multi-Field'!$E$89=[1]Lists!BF317,'[1]Multi-Field'!$F$89="undrained"),BH317,""))</f>
        <v/>
      </c>
      <c r="ET317" s="409" t="str">
        <f>IF(AND('[1]Multi-Field'!$E$90=[1]Lists!BF317,'[1]Multi-Field'!$F$90="Drained"),BI317,IF(AND('[1]Multi-Field'!$E$90=[1]Lists!BF317,'[1]Multi-Field'!$F$90="undrained"),BH317,""))</f>
        <v/>
      </c>
      <c r="EU317" s="409" t="str">
        <f>IF(AND('[1]Multi-Field'!$E$91=[1]Lists!BF317,'[1]Multi-Field'!$F$91="Drained"),BI317,IF(AND('[1]Multi-Field'!$E$91=[1]Lists!BF317,'[1]Multi-Field'!$F$91="undrained"),BH317,""))</f>
        <v/>
      </c>
      <c r="EV317" s="409" t="str">
        <f>IF(AND('[1]Multi-Field'!$E$92=[1]Lists!BF317,'[1]Multi-Field'!$F$92="Drained"),BI317,IF(AND('[1]Multi-Field'!$E$92=[1]Lists!BF317,'[1]Multi-Field'!$F$92="undrained"),BH317,""))</f>
        <v/>
      </c>
      <c r="EW317" s="409" t="str">
        <f>IF(AND('[1]Multi-Field'!$E$93=[1]Lists!BF317,'[1]Multi-Field'!$F$93="Drained"),BI317,IF(AND('[1]Multi-Field'!$E$93=[1]Lists!BF317,'[1]Multi-Field'!$F$93="undrained"),BH317,""))</f>
        <v/>
      </c>
      <c r="EX317" s="409" t="str">
        <f>IF(AND('[1]Multi-Field'!$E$94=[1]Lists!BF317,'[1]Multi-Field'!$F$94="Drained"),BI317,IF(AND('[1]Multi-Field'!$E$94=[1]Lists!BF317,'[1]Multi-Field'!$F$94="undrained"),BH317,""))</f>
        <v/>
      </c>
      <c r="EY317" s="409" t="str">
        <f>IF(AND('[1]Multi-Field'!$E$95=[1]Lists!BF317,'[1]Multi-Field'!$F$95="Drained"),BI317,IF(AND('[1]Multi-Field'!$E$95=[1]Lists!BF317,'[1]Multi-Field'!$F$95="undrained"),BH317,""))</f>
        <v/>
      </c>
      <c r="EZ317" s="409" t="str">
        <f>IF(AND('[1]Multi-Field'!$E$96=[1]Lists!BF317,'[1]Multi-Field'!$F$96="Drained"),BI317,IF(AND('[1]Multi-Field'!$E$96=[1]Lists!BF317,'[1]Multi-Field'!$F$96="undrained"),BH317,""))</f>
        <v/>
      </c>
      <c r="FA317" s="409" t="str">
        <f>IF(AND('[1]Multi-Field'!$E$97=[1]Lists!BF317,'[1]Multi-Field'!$F$97="Drained"),BI317,IF(AND('[1]Multi-Field'!$E$97=[1]Lists!BF317,'[1]Multi-Field'!$F$97="undrained"),BH317,""))</f>
        <v/>
      </c>
      <c r="FB317" s="409" t="str">
        <f>IF(AND('[1]Multi-Field'!$E$98=[1]Lists!BF317,'[1]Multi-Field'!$F$98="Drained"),BI317,IF(AND('[1]Multi-Field'!$E$98=[1]Lists!BF317,'[1]Multi-Field'!$F$98="undrained"),BH317,""))</f>
        <v/>
      </c>
      <c r="FC317" s="409" t="str">
        <f>IF(AND('[1]Multi-Field'!$E$99=[1]Lists!BF317,'[1]Multi-Field'!$F$99="Drained"),BI317,IF(AND('[1]Multi-Field'!$E$99=[1]Lists!BF317,'[1]Multi-Field'!$F$99="undrained"),BH317,""))</f>
        <v/>
      </c>
      <c r="FD317" s="409" t="str">
        <f>IF(AND('[1]Multi-Field'!$E$100=[1]Lists!BF317,'[1]Multi-Field'!$F$100="Drained"),BI317,IF(AND('[1]Multi-Field'!$E$100=[1]Lists!BF317,'[1]Multi-Field'!$F$100="undrained"),BH317,""))</f>
        <v/>
      </c>
      <c r="FE317" s="409" t="str">
        <f>IF(AND('[1]Multi-Field'!$E$101=[1]Lists!BF317,'[1]Multi-Field'!$F$101="Drained"),BI317,IF(AND('[1]Multi-Field'!$E$101=[1]Lists!BF317,'[1]Multi-Field'!$F$101="undrained"),BH317,""))</f>
        <v/>
      </c>
      <c r="FF317" s="409" t="str">
        <f>IF(AND('[1]Multi-Field'!$E$102=[1]Lists!BF317,'[1]Multi-Field'!$F$102="Drained"),BI317,IF(AND('[1]Multi-Field'!$E$102=[1]Lists!BF317,'[1]Multi-Field'!$F$102="undrained"),BH317,""))</f>
        <v/>
      </c>
      <c r="FG317" s="409" t="str">
        <f>IF(AND('[1]Multi-Field'!$E$103=[1]Lists!BF317,'[1]Multi-Field'!$F$103="Drained"),BI317,IF(AND('[1]Multi-Field'!$E$103=[1]Lists!BF317,'[1]Multi-Field'!$F$103="undrained"),BH317,""))</f>
        <v/>
      </c>
      <c r="FH317" s="409" t="str">
        <f>IF(AND('[1]Multi-Field'!$E$104=[1]Lists!BF317,'[1]Multi-Field'!$F$104="Drained"),BI317,IF(AND('[1]Multi-Field'!$E$104=[1]Lists!BF317,'[1]Multi-Field'!$F$104="undrained"),BH317,""))</f>
        <v/>
      </c>
      <c r="FI317" s="409" t="str">
        <f>IF(AND('[1]Multi-Field'!$E$105=[1]Lists!BF317,'[1]Multi-Field'!$F$105="Drained"),BI317,IF(AND('[1]Multi-Field'!$E$105=[1]Lists!BF317,'[1]Multi-Field'!$F$105="undrained"),BH317,""))</f>
        <v/>
      </c>
      <c r="FJ317" s="409" t="str">
        <f>IF(AND('[1]Multi-Field'!$E$106=[1]Lists!BF317,'[1]Multi-Field'!$F$106="Drained"),BI317,IF(AND('[1]Multi-Field'!$E$106=[1]Lists!BF317,'[1]Multi-Field'!$F$106="undrained"),BH317,""))</f>
        <v/>
      </c>
      <c r="FK317" s="409" t="str">
        <f>IF(AND('[1]Multi-Field'!$E$107=[1]Lists!BF317,'[1]Multi-Field'!$F$107="Drained"),BI317,IF(AND('[1]Multi-Field'!$E$107=[1]Lists!BF317,'[1]Multi-Field'!$F$107="undrained"),BH317,""))</f>
        <v/>
      </c>
      <c r="FL317" s="409" t="str">
        <f>IF(AND('[1]Multi-Field'!$E$108=[1]Lists!BF317,'[1]Multi-Field'!$F$108="Drained"),BI317,IF(AND('[1]Multi-Field'!$E$108=[1]Lists!BF317,'[1]Multi-Field'!$F$108="undrained"),BH317,""))</f>
        <v/>
      </c>
      <c r="FM317" s="409" t="str">
        <f>IF(AND('[1]Multi-Field'!$E$109=[1]Lists!BF317,'[1]Multi-Field'!$F$109="Drained"),BI317,IF(AND('[1]Multi-Field'!$E$109=[1]Lists!BF317,'[1]Multi-Field'!$F$109="undrained"),BH317,""))</f>
        <v/>
      </c>
      <c r="FN317" s="409" t="str">
        <f>IF(AND('[1]Multi-Field'!$E$110=[1]Lists!BF317,'[1]Multi-Field'!$F$110="Drained"),BI317,IF(AND('[1]Multi-Field'!$E$110=[1]Lists!BF317,'[1]Multi-Field'!$F$110="undrained"),BH317,""))</f>
        <v/>
      </c>
      <c r="FO317" s="409" t="str">
        <f>IF(AND('[1]Multi-Field'!$E$111=[1]Lists!BF317,'[1]Multi-Field'!$F$111="Drained"),BI317,IF(AND('[1]Multi-Field'!$E$111=[1]Lists!BF317,'[1]Multi-Field'!$F$111="undrained"),BH317,""))</f>
        <v/>
      </c>
      <c r="FP317" s="409" t="str">
        <f>IF(AND('[1]Multi-Field'!$E$112=[1]Lists!BF317,'[1]Multi-Field'!$F$112="Drained"),BI317,IF(AND('[1]Multi-Field'!$E$112=[1]Lists!BF317,'[1]Multi-Field'!$F$112="undrained"),BH317,""))</f>
        <v/>
      </c>
      <c r="FQ317" s="409" t="str">
        <f>IF(AND('[1]Multi-Field'!$E$113=[1]Lists!BF317,'[1]Multi-Field'!$F$113="Drained"),BI317,IF(AND('[1]Multi-Field'!$E$113=[1]Lists!BF317,'[1]Multi-Field'!$F$113="undrained"),BH317,""))</f>
        <v/>
      </c>
      <c r="FR317" s="409" t="str">
        <f>IF(AND('[1]Multi-Field'!$E$114=[1]Lists!BF317,'[1]Multi-Field'!$F$114="Drained"),BI317,IF(AND('[1]Multi-Field'!$E$114=[1]Lists!BF317,'[1]Multi-Field'!$F$114="undrained"),BH317,""))</f>
        <v/>
      </c>
      <c r="FS317" s="409" t="str">
        <f>IF(AND('[1]Multi-Field'!$E$115=[1]Lists!BF317,'[1]Multi-Field'!$F$115="Drained"),BI317,IF(AND('[1]Multi-Field'!$E$115=[1]Lists!BF317,'[1]Multi-Field'!$F$115="undrained"),BH317,""))</f>
        <v/>
      </c>
      <c r="FT317" s="409" t="str">
        <f>IF(AND('[1]Multi-Field'!$E$116=[1]Lists!BF317,'[1]Multi-Field'!$F$116="Drained"),BI317,IF(AND('[1]Multi-Field'!$E$116=[1]Lists!BF317,'[1]Multi-Field'!$F$116="undrained"),BH317,""))</f>
        <v/>
      </c>
      <c r="FU317" s="409" t="str">
        <f>IF(AND('[1]Multi-Field'!$E$117=[1]Lists!BF317,'[1]Multi-Field'!$F$117="Drained"),BI317,IF(AND('[1]Multi-Field'!$E$117=[1]Lists!BF317,'[1]Multi-Field'!$F$117="undrained"),BH317,""))</f>
        <v/>
      </c>
      <c r="FV317" s="409" t="str">
        <f>IF(AND('[1]Multi-Field'!$E$118=[1]Lists!BF317,'[1]Multi-Field'!$F$118="Drained"),BI317,IF(AND('[1]Multi-Field'!$E$118=[1]Lists!BF317,'[1]Multi-Field'!$F$118="undrained"),BH317,""))</f>
        <v/>
      </c>
      <c r="FW317" s="409" t="str">
        <f>IF(AND('[1]Multi-Field'!$E$119=[1]Lists!BF317,'[1]Multi-Field'!$F$119="Drained"),BI317,IF(AND('[1]Multi-Field'!$E$119=[1]Lists!BF317,'[1]Multi-Field'!$F$119="undrained"),BH317,""))</f>
        <v/>
      </c>
      <c r="FX317" s="409" t="str">
        <f>IF(AND('[1]Multi-Field'!$E$120=[1]Lists!BF317,'[1]Multi-Field'!$F$120="Drained"),BI317,IF(AND('[1]Multi-Field'!$E$120=[1]Lists!BF317,'[1]Multi-Field'!$F$120="undrained"),BH317,""))</f>
        <v/>
      </c>
    </row>
    <row r="318" spans="1:180" ht="13.5" customHeight="1">
      <c r="A318" s="7" t="s">
        <v>404</v>
      </c>
      <c r="B318" s="7"/>
      <c r="C318" s="7"/>
      <c r="D318" s="8">
        <v>75</v>
      </c>
      <c r="E318" s="8">
        <f t="shared" si="46"/>
        <v>75</v>
      </c>
      <c r="F318" s="8">
        <f t="shared" si="47"/>
        <v>75</v>
      </c>
      <c r="G318" s="8">
        <v>75</v>
      </c>
      <c r="H318" s="8">
        <v>75</v>
      </c>
      <c r="I318" s="8">
        <f t="shared" si="50"/>
        <v>75</v>
      </c>
      <c r="J318" s="8">
        <f t="shared" si="51"/>
        <v>75</v>
      </c>
      <c r="K318" s="8">
        <v>75</v>
      </c>
      <c r="L318" s="8">
        <v>105</v>
      </c>
      <c r="M318" s="8">
        <f t="shared" si="48"/>
        <v>105</v>
      </c>
      <c r="N318" s="8">
        <f t="shared" si="49"/>
        <v>105</v>
      </c>
      <c r="O318" s="8">
        <v>105</v>
      </c>
      <c r="P318" s="391">
        <v>293</v>
      </c>
      <c r="Q318" s="394"/>
      <c r="R318" s="395" t="b">
        <f>IF(OR('Multi-Field'!AA295=Lists!$AC$42,'Multi-Field'!AA295=Lists!$AC$43),IF('Multi-Field'!Z295="x",(IF('Multi-Field'!AC295=Lists!$Q$11,Lists!$R$11,IF('Multi-Field'!AC295=Lists!$Q$12,Lists!$R$12,IF('Multi-Field'!AC295=Lists!$Q$13,Lists!$R$13,IF('Multi-Field'!AC295=Lists!$Q$14,Lists!$R$14))))),IF('Multi-Field'!X295="x",(IF('Multi-Field'!AC295=Lists!$Q$11,Lists!$S$11,IF('Multi-Field'!AC295=Lists!$Q$12,Lists!$S$12,IF('Multi-Field'!AC295=Lists!$Q$13,Lists!$S$13,IF('Multi-Field'!AC295=Lists!$Q$14,Lists!$S$14))))),IF('Multi-Field'!V295="x",(IF('Multi-Field'!AC295=Lists!$Q$11,Lists!$T$11,IF('Multi-Field'!AC295=Lists!$Q$12,Lists!$T$12,IF('Multi-Field'!AC295=Lists!$Q$13,Lists!$T$13,IF('Multi-Field'!AC295=Lists!$Q$14,Lists!$T$14))))),0))))</f>
        <v>0</v>
      </c>
      <c r="S318" s="395" t="str">
        <f t="shared" si="52"/>
        <v/>
      </c>
      <c r="T318" s="395"/>
      <c r="U318" s="396"/>
      <c r="BF318" s="411" t="s">
        <v>1483</v>
      </c>
      <c r="BG318" s="412">
        <v>3</v>
      </c>
      <c r="BH318" s="412">
        <v>4</v>
      </c>
      <c r="BI318" s="412">
        <v>4</v>
      </c>
      <c r="BJ318" s="409" t="e">
        <f>IF(AND('[1]Single Field'!#REF!=[1]Lists!BF318,'[1]Single Field'!#REF!="Drained"),"x",IF(AND('[1]Single Field'!#REF!=[1]Lists!BF318,'[1]Single Field'!#REF!="Undrained"),O,""))</f>
        <v>#REF!</v>
      </c>
      <c r="BK318" s="409" t="str">
        <f>IF(AND('[1]Multi-Field'!$E$3=[1]Lists!BF318,'[1]Multi-Field'!$F$3="Drained"),BI318,IF(AND('[1]Multi-Field'!$E$3=BF318,'[1]Multi-Field'!$F$3="undrained"),BH318,""))</f>
        <v/>
      </c>
      <c r="BL318" s="409" t="str">
        <f>IF(AND('[1]Multi-Field'!$E$4=BF318,'[1]Multi-Field'!$F$4="Drained"),BI318,IF(AND('[1]Multi-Field'!$E$4=BF318,'[1]Multi-Field'!$F$4="undrained"),BH318,""))</f>
        <v/>
      </c>
      <c r="BM318" s="409" t="str">
        <f>IF(AND('[1]Multi-Field'!$E$5=BF318,'[1]Multi-Field'!$F$5="Drained"),BI318,IF(AND('[1]Multi-Field'!$E$5=BF318,'[1]Multi-Field'!$F$5="undrained"),BH318,""))</f>
        <v/>
      </c>
      <c r="BN318" s="409" t="str">
        <f>IF(AND('[1]Multi-Field'!$E$6=BF318,'[1]Multi-Field'!$F$6="Drained"),BI318,IF(AND('[1]Multi-Field'!$E$6=BF318,'[1]Multi-Field'!$F$6="undrained"),BH318,""))</f>
        <v/>
      </c>
      <c r="BO318" s="409" t="str">
        <f>IF(AND('[1]Multi-Field'!$E$7=BF318,'[1]Multi-Field'!$F$7="Drained"),BI318,IF(AND('[1]Multi-Field'!$E$7=BF318,'[1]Multi-Field'!$F$7="undrained"),BH318,""))</f>
        <v/>
      </c>
      <c r="BP318" s="409" t="str">
        <f>IF(AND('[1]Multi-Field'!$E$8=BF318,'[1]Multi-Field'!$F$8="Drained"),BI318,IF(AND('[1]Multi-Field'!$E$8=BF318,'[1]Multi-Field'!$F$8="undrained"),BH318,""))</f>
        <v/>
      </c>
      <c r="BQ318" s="409" t="str">
        <f>IF(AND('[1]Multi-Field'!$E$9=BF318,'[1]Multi-Field'!$F$9="Drained"),BI318,IF(AND('[1]Multi-Field'!$E$9=BF318,'[1]Multi-Field'!$F$9="undrained"),BH318,""))</f>
        <v/>
      </c>
      <c r="BR318" s="409" t="str">
        <f>IF(AND('[1]Multi-Field'!$E$10=BF318,'[1]Multi-Field'!$F$10="Drained"),BI318,IF(AND('[1]Multi-Field'!$E$10=BF318,'[1]Multi-Field'!$F$10="undrained"),BH318,""))</f>
        <v/>
      </c>
      <c r="BS318" s="409" t="str">
        <f>IF(AND('[1]Multi-Field'!$E$11=BF318,'[1]Multi-Field'!$F$11="Drained"),BI318,IF(AND('[1]Multi-Field'!$E$11=BF318,'[1]Multi-Field'!$F$11="undrained"),BH318,""))</f>
        <v/>
      </c>
      <c r="BT318" s="409" t="str">
        <f>IF(AND('[1]Multi-Field'!$E$12=BF318,'[1]Multi-Field'!$F$12="Drained"),BI318,IF(AND('[1]Multi-Field'!$E$12=BF318,'[1]Multi-Field'!$F$12="undrained"),BH318,""))</f>
        <v/>
      </c>
      <c r="BU318" s="409" t="str">
        <f>IF(AND('[1]Multi-Field'!$E$13=BF318,'[1]Multi-Field'!$F$13="Drained"),BI318,IF(AND('[1]Multi-Field'!$E$3=BF318,'[1]Multi-Field'!$F$13="undrained"),BH318,""))</f>
        <v/>
      </c>
      <c r="BV318" s="409" t="str">
        <f>IF(AND('[1]Multi-Field'!$E$14=BF318,'[1]Multi-Field'!$F$14="Drained"),BI318,IF(AND('[1]Multi-Field'!$E$14=BF318,'[1]Multi-Field'!$F$14="undrained"),BH318,""))</f>
        <v/>
      </c>
      <c r="BW318" s="409" t="str">
        <f>IF(AND('[1]Multi-Field'!$E$15=BF318,'[1]Multi-Field'!$F$15="Drained"),BI318,IF(AND('[1]Multi-Field'!$E$15=BF318,'[1]Multi-Field'!$F$15="undrained"),BH318,""))</f>
        <v/>
      </c>
      <c r="BX318" s="409" t="str">
        <f>IF(AND('[1]Multi-Field'!$E$16=[1]Lists!BF318,'[1]Multi-Field'!$F$16="Drained"),BI318,IF(AND('[1]Multi-Field'!$E$16=[1]Lists!BF318,'[1]Multi-Field'!$F$16="undrained"),BH318,""))</f>
        <v/>
      </c>
      <c r="BY318" s="409" t="str">
        <f>IF(AND('[1]Multi-Field'!$E$17=[1]Lists!BF318,'[1]Multi-Field'!$F$17="Drained"),BI318,IF(AND('[1]Multi-Field'!$E$17=[1]Lists!BF318,'[1]Multi-Field'!$F$17="undrained"),BH318,""))</f>
        <v/>
      </c>
      <c r="BZ318" s="409" t="str">
        <f>IF(AND('[1]Multi-Field'!$E$18=[1]Lists!BF318,'[1]Multi-Field'!$F$18="Drained"),BI318,IF(AND('[1]Multi-Field'!$E$18=[1]Lists!BF318,'[1]Multi-Field'!$F$18="undrained"),BH318,""))</f>
        <v/>
      </c>
      <c r="CA318" s="409" t="str">
        <f>IF(AND('[1]Multi-Field'!$E$19=[1]Lists!BF318,'[1]Multi-Field'!$F$19="Drained"),BI318,IF(AND('[1]Multi-Field'!$E$19=[1]Lists!BF318,'[1]Multi-Field'!$F$19="undrained"),BH318,""))</f>
        <v/>
      </c>
      <c r="CB318" s="409" t="str">
        <f>IF(AND('[1]Multi-Field'!$E$20=[1]Lists!BF318,'[1]Multi-Field'!$F$20="Drained"),BI318,IF(AND('[1]Multi-Field'!$E$20=[1]Lists!BF318,'[1]Multi-Field'!$F$20="undrained"),BH318,""))</f>
        <v/>
      </c>
      <c r="CC318" s="409" t="str">
        <f>IF(AND('[1]Multi-Field'!$E$21=[1]Lists!BF318,'[1]Multi-Field'!$F$21="Drained"),BI318,IF(AND('[1]Multi-Field'!$E$21=[1]Lists!BF318,'[1]Multi-Field'!$F$21="undrained"),BH318,""))</f>
        <v/>
      </c>
      <c r="CD318" s="409" t="str">
        <f>IF(AND('[1]Multi-Field'!$E$22=[1]Lists!BF318,'[1]Multi-Field'!$F$22="Drained"),BI318,IF(AND('[1]Multi-Field'!$E$22=[1]Lists!BF318,'[1]Multi-Field'!$F$22="undrained"),BH318,""))</f>
        <v/>
      </c>
      <c r="CE318" s="409" t="str">
        <f>IF(AND('[1]Multi-Field'!$E$23=[1]Lists!BF318,'[1]Multi-Field'!$F$23="Drained"),BI318,IF(AND('[1]Multi-Field'!$E$23=[1]Lists!BF318,'[1]Multi-Field'!$F$23="undrained"),BH318,""))</f>
        <v/>
      </c>
      <c r="CF318" s="409" t="str">
        <f>IF(AND('[1]Multi-Field'!$E$24=[1]Lists!BF318,'[1]Multi-Field'!$F$24="Drained"),BI318,IF(AND('[1]Multi-Field'!$E$24=[1]Lists!BF318,'[1]Multi-Field'!$F$24="undrained"),BH318,""))</f>
        <v/>
      </c>
      <c r="CG318" s="409" t="str">
        <f>IF(AND('[1]Multi-Field'!$E$25=[1]Lists!BF318,'[1]Multi-Field'!$F$25="Drained"),BI318,IF(AND('[1]Multi-Field'!$E$25=[1]Lists!BF318,'[1]Multi-Field'!$F$25="undrained"),BH318,""))</f>
        <v/>
      </c>
      <c r="CH318" s="409" t="str">
        <f>IF(AND('[1]Multi-Field'!$E$26=[1]Lists!BF318,'[1]Multi-Field'!$F$26="Drained"),BI318,IF(AND('[1]Multi-Field'!$E$26=[1]Lists!BF318,'[1]Multi-Field'!$F$26="undrained"),BH318,""))</f>
        <v/>
      </c>
      <c r="CI318" s="409" t="str">
        <f>IF(AND('[1]Multi-Field'!$E$27=[1]Lists!BF318,'[1]Multi-Field'!$F$27="Drained"),BI318,IF(AND('[1]Multi-Field'!$E$27=[1]Lists!BF318,'[1]Multi-Field'!$F$27="undrained"),BH318,""))</f>
        <v/>
      </c>
      <c r="CJ318" s="409" t="str">
        <f>IF(AND('[1]Multi-Field'!$E$28=[1]Lists!BF318,'[1]Multi-Field'!$F$28="Drained"),BI318,IF(AND('[1]Multi-Field'!$E$28=[1]Lists!BF318,'[1]Multi-Field'!$F$28="undrained"),BH318,""))</f>
        <v/>
      </c>
      <c r="CK318" s="409" t="str">
        <f>IF(AND('[1]Multi-Field'!$E$29=[1]Lists!BF318,'[1]Multi-Field'!$F$29="Drained"),BI318,IF(AND('[1]Multi-Field'!$E$29=[1]Lists!BF318,'[1]Multi-Field'!$F$29="undrained"),BH318,""))</f>
        <v/>
      </c>
      <c r="CL318" s="409" t="str">
        <f>IF(AND('[1]Multi-Field'!$E$30=[1]Lists!BF318,'[1]Multi-Field'!$F$30="Drained"),BI318,IF(AND('[1]Multi-Field'!$E$30=[1]Lists!BF318,'[1]Multi-Field'!$F$30="undrained"),BH318,""))</f>
        <v/>
      </c>
      <c r="CM318" s="409" t="str">
        <f>IF(AND('[1]Multi-Field'!$E$31=[1]Lists!BF318,'[1]Multi-Field'!$F$31="Drained"),BI318,IF(AND('[1]Multi-Field'!$E$31=[1]Lists!BF318,'[1]Multi-Field'!$F$31="undrained"),BH318,""))</f>
        <v/>
      </c>
      <c r="CN318" s="409" t="str">
        <f>IF(AND('[1]Multi-Field'!$E$32=[1]Lists!BF318,'[1]Multi-Field'!$F$32="Drained"),BI318,IF(AND('[1]Multi-Field'!$E$32=[1]Lists!BF318,'[1]Multi-Field'!$F$32="undrained"),BH318,""))</f>
        <v/>
      </c>
      <c r="CO318" s="409" t="str">
        <f>IF(AND('[1]Multi-Field'!$E$33=[1]Lists!BF318,'[1]Multi-Field'!$F$33="Drained"),BI318,IF(AND('[1]Multi-Field'!$E$33=[1]Lists!BF318,'[1]Multi-Field'!$F$33="undrained"),BH318,""))</f>
        <v/>
      </c>
      <c r="CP318" s="409" t="str">
        <f>IF(AND('[1]Multi-Field'!$E$34=[1]Lists!BF318,'[1]Multi-Field'!$F$34="Drained"),BI318,IF(AND('[1]Multi-Field'!$E$34=[1]Lists!BF318,'[1]Multi-Field'!$F$34="undrained"),BH318,""))</f>
        <v/>
      </c>
      <c r="CQ318" s="409" t="str">
        <f>IF(AND('[1]Multi-Field'!$E$35=[1]Lists!BF318,'[1]Multi-Field'!$F$35="Drained"),BI318,IF(AND('[1]Multi-Field'!$E$35=[1]Lists!BF318,'[1]Multi-Field'!$F$35="undrained"),BH318,""))</f>
        <v/>
      </c>
      <c r="CR318" s="409" t="str">
        <f>IF(AND('[1]Multi-Field'!$E$36=[1]Lists!BF318,'[1]Multi-Field'!$F$36="Drained"),BI318,IF(AND('[1]Multi-Field'!$E$36=[1]Lists!BF318,'[1]Multi-Field'!$F$36="undrained"),BH318,""))</f>
        <v/>
      </c>
      <c r="CS318" s="409" t="str">
        <f>IF(AND('[1]Multi-Field'!$E$37=[1]Lists!BF318,'[1]Multi-Field'!$F$37="Drained"),BI318,IF(AND('[1]Multi-Field'!$E$37=[1]Lists!BF318,'[1]Multi-Field'!$F$37="undrained"),BH318,""))</f>
        <v/>
      </c>
      <c r="CT318" s="409" t="str">
        <f>IF(AND('[1]Multi-Field'!$E$38=[1]Lists!BF318,'[1]Multi-Field'!$F$38="Drained"),BI318,IF(AND('[1]Multi-Field'!$E$38=[1]Lists!BF318,'[1]Multi-Field'!$F$38="undrained"),BH318,""))</f>
        <v/>
      </c>
      <c r="CU318" s="409" t="str">
        <f>IF(AND('[1]Multi-Field'!$E$39=[1]Lists!BF318,'[1]Multi-Field'!$F$39="Drained"),BI318,IF(AND('[1]Multi-Field'!$E$39=[1]Lists!BF318,'[1]Multi-Field'!$F$39="undrained"),BH318,""))</f>
        <v/>
      </c>
      <c r="CV318" s="409" t="str">
        <f>IF(AND('[1]Multi-Field'!$E$40=[1]Lists!BF318,'[1]Multi-Field'!$F$40="Drained"),BI318,IF(AND('[1]Multi-Field'!$E$40=[1]Lists!BF318,'[1]Multi-Field'!$F$40="undrained"),BH318,""))</f>
        <v/>
      </c>
      <c r="CW318" s="409" t="str">
        <f>IF(AND('[1]Multi-Field'!$E$41=[1]Lists!BF318,'[1]Multi-Field'!$F$40="Drained"),BI318,IF(AND('[1]Multi-Field'!$E$40=[1]Lists!BF318,'[1]Multi-Field'!$F$40="undrained"),BH318,""))</f>
        <v/>
      </c>
      <c r="CX318" s="409" t="str">
        <f>IF(AND('[1]Multi-Field'!$E$42=[1]Lists!BF318,'[1]Multi-Field'!$F$42="Drained"),BI318,IF(AND('[1]Multi-Field'!$E$42=[1]Lists!BF318,'[1]Multi-Field'!$F$42="undrained"),BH318,""))</f>
        <v/>
      </c>
      <c r="CY318" s="409" t="str">
        <f>IF(AND('[1]Multi-Field'!$E$43=[1]Lists!BF318,'[1]Multi-Field'!$F$43="Drained"),BI318,IF(AND('[1]Multi-Field'!$E$43=[1]Lists!BF318,'[1]Multi-Field'!$F$43="undrained"),BH318,""))</f>
        <v/>
      </c>
      <c r="CZ318" s="409" t="str">
        <f>IF(AND('[1]Multi-Field'!$E$44=[1]Lists!BF318,'[1]Multi-Field'!$F$44="Drained"),BI318,IF(AND('[1]Multi-Field'!$E$44=[1]Lists!BF318,'[1]Multi-Field'!$F$44="undrained"),BH318,""))</f>
        <v/>
      </c>
      <c r="DA318" s="409" t="str">
        <f>IF(AND('[1]Multi-Field'!$E$45=[1]Lists!BF318,'[1]Multi-Field'!$F$45="Drained"),BI318,IF(AND('[1]Multi-Field'!$E$45=[1]Lists!BF318,'[1]Multi-Field'!$F$45="undrained"),BH318,""))</f>
        <v/>
      </c>
      <c r="DB318" s="409" t="str">
        <f>IF(AND('[1]Multi-Field'!$E$46=[1]Lists!BF318,'[1]Multi-Field'!$F$46="Drained"),BI318,IF(AND('[1]Multi-Field'!$E$46=[1]Lists!BF318,'[1]Multi-Field'!$F$46="undrained"),BH318,""))</f>
        <v/>
      </c>
      <c r="DC318" s="409" t="str">
        <f>IF(AND('[1]Multi-Field'!$E$47=[1]Lists!BF318,'[1]Multi-Field'!$F$47="Drained"),BI318,IF(AND('[1]Multi-Field'!$E$47=[1]Lists!BF318,'[1]Multi-Field'!$F$47="undrained"),BH318,""))</f>
        <v/>
      </c>
      <c r="DD318" s="409" t="str">
        <f>IF(AND('[1]Multi-Field'!$E$48=[1]Lists!BF318,'[1]Multi-Field'!$F$48="Drained"),BI318,IF(AND('[1]Multi-Field'!$E$48=[1]Lists!BF318,'[1]Multi-Field'!$F$48="undrained"),BH318,""))</f>
        <v/>
      </c>
      <c r="DE318" s="409" t="str">
        <f>IF(AND('[1]Multi-Field'!$E$49=[1]Lists!BF318,'[1]Multi-Field'!$F$49="Drained"),BI318,IF(AND('[1]Multi-Field'!$E$49=[1]Lists!BF318,'[1]Multi-Field'!$F$9="undrained"),BH318,""))</f>
        <v/>
      </c>
      <c r="DF318" s="409" t="str">
        <f>IF(AND('[1]Multi-Field'!$E$50=[1]Lists!BF318,'[1]Multi-Field'!$F$50="Drained"),BI318,IF(AND('[1]Multi-Field'!$E$50=[1]Lists!BF318,'[1]Multi-Field'!$F$50="undrained"),BH318,""))</f>
        <v/>
      </c>
      <c r="DG318" s="409" t="str">
        <f>IF(AND('[1]Multi-Field'!$E$51=[1]Lists!BF318,'[1]Multi-Field'!$F$51="Drained"),BI318,IF(AND('[1]Multi-Field'!$E$51=[1]Lists!BF318,'[1]Multi-Field'!$F$51="undrained"),BH318,""))</f>
        <v/>
      </c>
      <c r="DH318" s="409" t="str">
        <f>IF(AND('[1]Multi-Field'!$E$52=[1]Lists!BF318,'[1]Multi-Field'!$F$52="Drained"),BI318,IF(AND('[1]Multi-Field'!$E$52=[1]Lists!BF318,'[1]Multi-Field'!$F$52="undrained"),BH318,""))</f>
        <v/>
      </c>
      <c r="DI318" s="409" t="str">
        <f>IF(AND('[1]Multi-Field'!$E$53=[1]Lists!BF318,'[1]Multi-Field'!$F$53="Drained"),BI318,IF(AND('[1]Multi-Field'!$E$53=[1]Lists!BF318,'[1]Multi-Field'!$F$53="undrained"),BH318,""))</f>
        <v/>
      </c>
      <c r="DJ318" s="409" t="str">
        <f>IF(AND('[1]Multi-Field'!$E$54=[1]Lists!BF318,'[1]Multi-Field'!$F$54="Drained"),BI318,IF(AND('[1]Multi-Field'!$E$54=[1]Lists!BF318,'[1]Multi-Field'!$F$54="undrained"),BH318,""))</f>
        <v/>
      </c>
      <c r="DK318" s="409" t="str">
        <f>IF(AND('[1]Multi-Field'!$E$55=[1]Lists!BF318,'[1]Multi-Field'!$F$55="Drained"),BI318,IF(AND('[1]Multi-Field'!$E$55=[1]Lists!BF318,'[1]Multi-Field'!$F$55="undrained"),BH318,""))</f>
        <v/>
      </c>
      <c r="DL318" s="409" t="str">
        <f>IF(AND('[1]Multi-Field'!$E$56=[1]Lists!BF318,'[1]Multi-Field'!$F$56="Drained"),BI318,IF(AND('[1]Multi-Field'!$E$56=[1]Lists!BF318,'[1]Multi-Field'!$F$56="undrained"),BH318,""))</f>
        <v/>
      </c>
      <c r="DM318" s="409" t="str">
        <f>IF(AND('[1]Multi-Field'!$E$57=[1]Lists!BF318,'[1]Multi-Field'!$F$57="Drained"),BI318,IF(AND('[1]Multi-Field'!$E$57=[1]Lists!BF318,'[1]Multi-Field'!$F$57="undrained"),BH318,""))</f>
        <v/>
      </c>
      <c r="DN318" s="409" t="str">
        <f>IF(AND('[1]Multi-Field'!$E$58=[1]Lists!BF318,'[1]Multi-Field'!$F$58="Drained"),BI318,IF(AND('[1]Multi-Field'!$E$58=[1]Lists!BF318,'[1]Multi-Field'!$F$58="undrained"),BH318,""))</f>
        <v/>
      </c>
      <c r="DO318" s="409" t="str">
        <f>IF(AND('[1]Multi-Field'!$E$59=[1]Lists!BF318,'[1]Multi-Field'!$F$59="Drained"),BI318,IF(AND('[1]Multi-Field'!$E$59=[1]Lists!BF318,'[1]Multi-Field'!$F$59="undrained"),BH318,""))</f>
        <v/>
      </c>
      <c r="DP318" s="409" t="str">
        <f>IF(AND('[1]Multi-Field'!$E$60=[1]Lists!BF318,'[1]Multi-Field'!$F$60="Drained"),BI318,IF(AND('[1]Multi-Field'!$E$60=[1]Lists!BF318,'[1]Multi-Field'!$F$60="undrained"),BH318,""))</f>
        <v/>
      </c>
      <c r="DQ318" s="409" t="str">
        <f>IF(AND('[1]Multi-Field'!$E$61=[1]Lists!BF318,'[1]Multi-Field'!$F$61="Drained"),BI318,IF(AND('[1]Multi-Field'!$E$61=[1]Lists!BF318,'[1]Multi-Field'!$F$61="undrained"),BH318,""))</f>
        <v/>
      </c>
      <c r="DR318" s="409" t="str">
        <f>IF(AND('[1]Multi-Field'!$E$62=[1]Lists!BF318,'[1]Multi-Field'!$F$62="Drained"),BI318,IF(AND('[1]Multi-Field'!$E$62=[1]Lists!BF318,'[1]Multi-Field'!$F$62="undrained"),BH318,""))</f>
        <v/>
      </c>
      <c r="DS318" s="409" t="str">
        <f>IF(AND('[1]Multi-Field'!$E$63=[1]Lists!BF318,'[1]Multi-Field'!$F$63="Drained"),BI318,IF(AND('[1]Multi-Field'!$E$63=[1]Lists!BF318,'[1]Multi-Field'!$F$63="undrained"),BH318,""))</f>
        <v/>
      </c>
      <c r="DT318" s="409" t="str">
        <f>IF(AND('[1]Multi-Field'!$E$64=[1]Lists!BF318,'[1]Multi-Field'!$F$64="Drained"),BI318,IF(AND('[1]Multi-Field'!$E$64=[1]Lists!BF318,'[1]Multi-Field'!$F$64="undrained"),BH318,""))</f>
        <v/>
      </c>
      <c r="DU318" s="409" t="str">
        <f>IF(AND('[1]Multi-Field'!$E$65=[1]Lists!BF318,'[1]Multi-Field'!$F$65="Drained"),BI318,IF(AND('[1]Multi-Field'!$E$65=[1]Lists!BF318,'[1]Multi-Field'!$F$65="undrained"),BH318,""))</f>
        <v/>
      </c>
      <c r="DV318" s="409" t="str">
        <f>IF(AND('[1]Multi-Field'!$E$66=[1]Lists!BF318,'[1]Multi-Field'!$F$66="Drained"),BI318,IF(AND('[1]Multi-Field'!$E$66=[1]Lists!BF318,'[1]Multi-Field'!$F$66="undrained"),BH318,""))</f>
        <v/>
      </c>
      <c r="DW318" s="409" t="str">
        <f>IF(AND('[1]Multi-Field'!$E$67=[1]Lists!BF318,'[1]Multi-Field'!$F$67="Drained"),BI318,IF(AND('[1]Multi-Field'!$E$67=[1]Lists!BF318,'[1]Multi-Field'!$F$67="undrained"),BH318,""))</f>
        <v/>
      </c>
      <c r="DX318" s="409" t="str">
        <f>IF(AND('[1]Multi-Field'!$E$68=[1]Lists!BF318,'[1]Multi-Field'!$F$68="Drained"),BI318,IF(AND('[1]Multi-Field'!$E$68=[1]Lists!BF318,'[1]Multi-Field'!$F$68="undrained"),BH318,""))</f>
        <v/>
      </c>
      <c r="DY318" s="409" t="str">
        <f>IF(AND('[1]Multi-Field'!$E$69=[1]Lists!BF318,'[1]Multi-Field'!$F$69="Drained"),BI318,IF(AND('[1]Multi-Field'!$E$69=[1]Lists!BF318,'[1]Multi-Field'!$F$69="undrained"),BH318,""))</f>
        <v/>
      </c>
      <c r="DZ318" s="409" t="str">
        <f>IF(AND('[1]Multi-Field'!$E$70=[1]Lists!BF318,'[1]Multi-Field'!$F$70="Drained"),BI318,IF(AND('[1]Multi-Field'!$E$70=[1]Lists!BF318,'[1]Multi-Field'!$F$70="undrained"),BH318,""))</f>
        <v/>
      </c>
      <c r="EA318" s="409" t="str">
        <f>IF(AND('[1]Multi-Field'!$E$71=[1]Lists!BF318,'[1]Multi-Field'!$F$71="Drained"),BI318,IF(AND('[1]Multi-Field'!$E$71=[1]Lists!BF318,'[1]Multi-Field'!$F$71="undrained"),BH318,""))</f>
        <v/>
      </c>
      <c r="EB318" s="409" t="str">
        <f>IF(AND('[1]Multi-Field'!$E$72=[1]Lists!BF318,'[1]Multi-Field'!$F$72="Drained"),BI318,IF(AND('[1]Multi-Field'!$E$72=[1]Lists!BF318,'[1]Multi-Field'!$F$72="undrained"),BH318,""))</f>
        <v/>
      </c>
      <c r="EC318" s="409" t="str">
        <f>IF(AND('[1]Multi-Field'!$E$73=[1]Lists!BF318,'[1]Multi-Field'!$F$73="Drained"),BI318,IF(AND('[1]Multi-Field'!$E$73=[1]Lists!BF318,'[1]Multi-Field'!$F$73="undrained"),BH318,""))</f>
        <v/>
      </c>
      <c r="ED318" s="409" t="str">
        <f>IF(AND('[1]Multi-Field'!$E$74=[1]Lists!BF318,'[1]Multi-Field'!$F$74="Drained"),BI318,IF(AND('[1]Multi-Field'!$E$74=[1]Lists!BF318,'[1]Multi-Field'!$F$74="undrained"),BH318,""))</f>
        <v/>
      </c>
      <c r="EE318" s="409" t="str">
        <f>IF(AND('[1]Multi-Field'!$E$75=[1]Lists!BF318,'[1]Multi-Field'!$F$75="Drained"),BI318,IF(AND('[1]Multi-Field'!$E$75=[1]Lists!BF318,'[1]Multi-Field'!$F$75="undrained"),BH318,""))</f>
        <v/>
      </c>
      <c r="EF318" s="409" t="str">
        <f>IF(AND('[1]Multi-Field'!$E$76=[1]Lists!BF318,'[1]Multi-Field'!$F$76="Drained"),BI318,IF(AND('[1]Multi-Field'!$E$76=[1]Lists!BF318,'[1]Multi-Field'!$F$6="undrained"),BH318,""))</f>
        <v/>
      </c>
      <c r="EG318" s="409" t="str">
        <f>IF(AND('[1]Multi-Field'!$E$77=[1]Lists!BF318,'[1]Multi-Field'!$F$77="Drained"),BI318,IF(AND('[1]Multi-Field'!$E$77=[1]Lists!BF318,'[1]Multi-Field'!$F$77="undrained"),BH318,""))</f>
        <v/>
      </c>
      <c r="EH318" s="409" t="str">
        <f>IF(AND('[1]Multi-Field'!$E$78=[1]Lists!BF318,'[1]Multi-Field'!$F$78="Drained"),BI318,IF(AND('[1]Multi-Field'!$E$78=[1]Lists!BF318,'[1]Multi-Field'!$F$78="undrained"),BH318,""))</f>
        <v/>
      </c>
      <c r="EI318" s="409" t="str">
        <f>IF(AND('[1]Multi-Field'!$E$79=[1]Lists!BF318,'[1]Multi-Field'!$F$79="Drained"),BI318,IF(AND('[1]Multi-Field'!$E$79=[1]Lists!BF318,'[1]Multi-Field'!$F$79="undrained"),BH318,""))</f>
        <v/>
      </c>
      <c r="EJ318" s="409" t="str">
        <f>IF(AND('[1]Multi-Field'!$E$80=[1]Lists!BF318,'[1]Multi-Field'!$F$80="Drained"),BI318,IF(AND('[1]Multi-Field'!$E$80=[1]Lists!BF318,'[1]Multi-Field'!$F$80="undrained"),BH318,""))</f>
        <v/>
      </c>
      <c r="EK318" s="409" t="str">
        <f>IF(AND('[1]Multi-Field'!$E$81=[1]Lists!BF318,'[1]Multi-Field'!$F$81="Drained"),BI318,IF(AND('[1]Multi-Field'!$E$81=[1]Lists!BF318,'[1]Multi-Field'!$F$81="undrained"),BH318,""))</f>
        <v/>
      </c>
      <c r="EL318" s="409" t="str">
        <f>IF(AND('[1]Multi-Field'!$E$82=[1]Lists!BF318,'[1]Multi-Field'!$F$82="Drained"),BI318,IF(AND('[1]Multi-Field'!$E$82=[1]Lists!BF318,'[1]Multi-Field'!$F$82="undrained"),BH318,""))</f>
        <v/>
      </c>
      <c r="EM318" s="409" t="str">
        <f>IF(AND('[1]Multi-Field'!$E$83=[1]Lists!BF318,'[1]Multi-Field'!$F$83="Drained"),BI318,IF(AND('[1]Multi-Field'!$E$83=[1]Lists!BF318,'[1]Multi-Field'!$F$83="undrained"),BH318,""))</f>
        <v/>
      </c>
      <c r="EN318" s="409" t="str">
        <f>IF(AND('[1]Multi-Field'!$E$84=[1]Lists!BF318,'[1]Multi-Field'!$F$84="Drained"),BI318,IF(AND('[1]Multi-Field'!$E$84=[1]Lists!BF318,'[1]Multi-Field'!$F$84="undrained"),BH318,""))</f>
        <v/>
      </c>
      <c r="EO318" s="409" t="str">
        <f>IF(AND('[1]Multi-Field'!$E$85=[1]Lists!BF318,'[1]Multi-Field'!$F$85="Drained"),BI318,IF(AND('[1]Multi-Field'!$E$85=[1]Lists!BF318,'[1]Multi-Field'!$F$85="undrained"),BH318,""))</f>
        <v/>
      </c>
      <c r="EP318" s="409" t="str">
        <f>IF(AND('[1]Multi-Field'!$E$86=[1]Lists!BF318,'[1]Multi-Field'!$F$86="Drained"),BI318,IF(AND('[1]Multi-Field'!$E$86=[1]Lists!BF318,'[1]Multi-Field'!$F$86="undrained"),BH318,""))</f>
        <v/>
      </c>
      <c r="EQ318" s="409" t="str">
        <f>IF(AND('[1]Multi-Field'!$E$87=[1]Lists!BF318,'[1]Multi-Field'!$F$87="Drained"),BI318,IF(AND('[1]Multi-Field'!$E$87=[1]Lists!BF318,'[1]Multi-Field'!$F$87="undrained"),BH318,""))</f>
        <v/>
      </c>
      <c r="ER318" s="409" t="str">
        <f>IF(AND('[1]Multi-Field'!$E$88=[1]Lists!BF318,'[1]Multi-Field'!$F$88="Drained"),BI318,IF(AND('[1]Multi-Field'!$E$88=[1]Lists!BF318,'[1]Multi-Field'!$F$88="undrained"),BH318,""))</f>
        <v/>
      </c>
      <c r="ES318" s="409" t="str">
        <f>IF(AND('[1]Multi-Field'!$E$89=[1]Lists!BF318,'[1]Multi-Field'!$F$89="Drained"),BI318,IF(AND('[1]Multi-Field'!$E$89=[1]Lists!BF318,'[1]Multi-Field'!$F$89="undrained"),BH318,""))</f>
        <v/>
      </c>
      <c r="ET318" s="409" t="str">
        <f>IF(AND('[1]Multi-Field'!$E$90=[1]Lists!BF318,'[1]Multi-Field'!$F$90="Drained"),BI318,IF(AND('[1]Multi-Field'!$E$90=[1]Lists!BF318,'[1]Multi-Field'!$F$90="undrained"),BH318,""))</f>
        <v/>
      </c>
      <c r="EU318" s="409" t="str">
        <f>IF(AND('[1]Multi-Field'!$E$91=[1]Lists!BF318,'[1]Multi-Field'!$F$91="Drained"),BI318,IF(AND('[1]Multi-Field'!$E$91=[1]Lists!BF318,'[1]Multi-Field'!$F$91="undrained"),BH318,""))</f>
        <v/>
      </c>
      <c r="EV318" s="409" t="str">
        <f>IF(AND('[1]Multi-Field'!$E$92=[1]Lists!BF318,'[1]Multi-Field'!$F$92="Drained"),BI318,IF(AND('[1]Multi-Field'!$E$92=[1]Lists!BF318,'[1]Multi-Field'!$F$92="undrained"),BH318,""))</f>
        <v/>
      </c>
      <c r="EW318" s="409" t="str">
        <f>IF(AND('[1]Multi-Field'!$E$93=[1]Lists!BF318,'[1]Multi-Field'!$F$93="Drained"),BI318,IF(AND('[1]Multi-Field'!$E$93=[1]Lists!BF318,'[1]Multi-Field'!$F$93="undrained"),BH318,""))</f>
        <v/>
      </c>
      <c r="EX318" s="409" t="str">
        <f>IF(AND('[1]Multi-Field'!$E$94=[1]Lists!BF318,'[1]Multi-Field'!$F$94="Drained"),BI318,IF(AND('[1]Multi-Field'!$E$94=[1]Lists!BF318,'[1]Multi-Field'!$F$94="undrained"),BH318,""))</f>
        <v/>
      </c>
      <c r="EY318" s="409" t="str">
        <f>IF(AND('[1]Multi-Field'!$E$95=[1]Lists!BF318,'[1]Multi-Field'!$F$95="Drained"),BI318,IF(AND('[1]Multi-Field'!$E$95=[1]Lists!BF318,'[1]Multi-Field'!$F$95="undrained"),BH318,""))</f>
        <v/>
      </c>
      <c r="EZ318" s="409" t="str">
        <f>IF(AND('[1]Multi-Field'!$E$96=[1]Lists!BF318,'[1]Multi-Field'!$F$96="Drained"),BI318,IF(AND('[1]Multi-Field'!$E$96=[1]Lists!BF318,'[1]Multi-Field'!$F$96="undrained"),BH318,""))</f>
        <v/>
      </c>
      <c r="FA318" s="409" t="str">
        <f>IF(AND('[1]Multi-Field'!$E$97=[1]Lists!BF318,'[1]Multi-Field'!$F$97="Drained"),BI318,IF(AND('[1]Multi-Field'!$E$97=[1]Lists!BF318,'[1]Multi-Field'!$F$97="undrained"),BH318,""))</f>
        <v/>
      </c>
      <c r="FB318" s="409" t="str">
        <f>IF(AND('[1]Multi-Field'!$E$98=[1]Lists!BF318,'[1]Multi-Field'!$F$98="Drained"),BI318,IF(AND('[1]Multi-Field'!$E$98=[1]Lists!BF318,'[1]Multi-Field'!$F$98="undrained"),BH318,""))</f>
        <v/>
      </c>
      <c r="FC318" s="409" t="str">
        <f>IF(AND('[1]Multi-Field'!$E$99=[1]Lists!BF318,'[1]Multi-Field'!$F$99="Drained"),BI318,IF(AND('[1]Multi-Field'!$E$99=[1]Lists!BF318,'[1]Multi-Field'!$F$99="undrained"),BH318,""))</f>
        <v/>
      </c>
      <c r="FD318" s="409" t="str">
        <f>IF(AND('[1]Multi-Field'!$E$100=[1]Lists!BF318,'[1]Multi-Field'!$F$100="Drained"),BI318,IF(AND('[1]Multi-Field'!$E$100=[1]Lists!BF318,'[1]Multi-Field'!$F$100="undrained"),BH318,""))</f>
        <v/>
      </c>
      <c r="FE318" s="409" t="str">
        <f>IF(AND('[1]Multi-Field'!$E$101=[1]Lists!BF318,'[1]Multi-Field'!$F$101="Drained"),BI318,IF(AND('[1]Multi-Field'!$E$101=[1]Lists!BF318,'[1]Multi-Field'!$F$101="undrained"),BH318,""))</f>
        <v/>
      </c>
      <c r="FF318" s="409" t="str">
        <f>IF(AND('[1]Multi-Field'!$E$102=[1]Lists!BF318,'[1]Multi-Field'!$F$102="Drained"),BI318,IF(AND('[1]Multi-Field'!$E$102=[1]Lists!BF318,'[1]Multi-Field'!$F$102="undrained"),BH318,""))</f>
        <v/>
      </c>
      <c r="FG318" s="409" t="str">
        <f>IF(AND('[1]Multi-Field'!$E$103=[1]Lists!BF318,'[1]Multi-Field'!$F$103="Drained"),BI318,IF(AND('[1]Multi-Field'!$E$103=[1]Lists!BF318,'[1]Multi-Field'!$F$103="undrained"),BH318,""))</f>
        <v/>
      </c>
      <c r="FH318" s="409" t="str">
        <f>IF(AND('[1]Multi-Field'!$E$104=[1]Lists!BF318,'[1]Multi-Field'!$F$104="Drained"),BI318,IF(AND('[1]Multi-Field'!$E$104=[1]Lists!BF318,'[1]Multi-Field'!$F$104="undrained"),BH318,""))</f>
        <v/>
      </c>
      <c r="FI318" s="409" t="str">
        <f>IF(AND('[1]Multi-Field'!$E$105=[1]Lists!BF318,'[1]Multi-Field'!$F$105="Drained"),BI318,IF(AND('[1]Multi-Field'!$E$105=[1]Lists!BF318,'[1]Multi-Field'!$F$105="undrained"),BH318,""))</f>
        <v/>
      </c>
      <c r="FJ318" s="409" t="str">
        <f>IF(AND('[1]Multi-Field'!$E$106=[1]Lists!BF318,'[1]Multi-Field'!$F$106="Drained"),BI318,IF(AND('[1]Multi-Field'!$E$106=[1]Lists!BF318,'[1]Multi-Field'!$F$106="undrained"),BH318,""))</f>
        <v/>
      </c>
      <c r="FK318" s="409" t="str">
        <f>IF(AND('[1]Multi-Field'!$E$107=[1]Lists!BF318,'[1]Multi-Field'!$F$107="Drained"),BI318,IF(AND('[1]Multi-Field'!$E$107=[1]Lists!BF318,'[1]Multi-Field'!$F$107="undrained"),BH318,""))</f>
        <v/>
      </c>
      <c r="FL318" s="409" t="str">
        <f>IF(AND('[1]Multi-Field'!$E$108=[1]Lists!BF318,'[1]Multi-Field'!$F$108="Drained"),BI318,IF(AND('[1]Multi-Field'!$E$108=[1]Lists!BF318,'[1]Multi-Field'!$F$108="undrained"),BH318,""))</f>
        <v/>
      </c>
      <c r="FM318" s="409" t="str">
        <f>IF(AND('[1]Multi-Field'!$E$109=[1]Lists!BF318,'[1]Multi-Field'!$F$109="Drained"),BI318,IF(AND('[1]Multi-Field'!$E$109=[1]Lists!BF318,'[1]Multi-Field'!$F$109="undrained"),BH318,""))</f>
        <v/>
      </c>
      <c r="FN318" s="409" t="str">
        <f>IF(AND('[1]Multi-Field'!$E$110=[1]Lists!BF318,'[1]Multi-Field'!$F$110="Drained"),BI318,IF(AND('[1]Multi-Field'!$E$110=[1]Lists!BF318,'[1]Multi-Field'!$F$110="undrained"),BH318,""))</f>
        <v/>
      </c>
      <c r="FO318" s="409" t="str">
        <f>IF(AND('[1]Multi-Field'!$E$111=[1]Lists!BF318,'[1]Multi-Field'!$F$111="Drained"),BI318,IF(AND('[1]Multi-Field'!$E$111=[1]Lists!BF318,'[1]Multi-Field'!$F$111="undrained"),BH318,""))</f>
        <v/>
      </c>
      <c r="FP318" s="409" t="str">
        <f>IF(AND('[1]Multi-Field'!$E$112=[1]Lists!BF318,'[1]Multi-Field'!$F$112="Drained"),BI318,IF(AND('[1]Multi-Field'!$E$112=[1]Lists!BF318,'[1]Multi-Field'!$F$112="undrained"),BH318,""))</f>
        <v/>
      </c>
      <c r="FQ318" s="409" t="str">
        <f>IF(AND('[1]Multi-Field'!$E$113=[1]Lists!BF318,'[1]Multi-Field'!$F$113="Drained"),BI318,IF(AND('[1]Multi-Field'!$E$113=[1]Lists!BF318,'[1]Multi-Field'!$F$113="undrained"),BH318,""))</f>
        <v/>
      </c>
      <c r="FR318" s="409" t="str">
        <f>IF(AND('[1]Multi-Field'!$E$114=[1]Lists!BF318,'[1]Multi-Field'!$F$114="Drained"),BI318,IF(AND('[1]Multi-Field'!$E$114=[1]Lists!BF318,'[1]Multi-Field'!$F$114="undrained"),BH318,""))</f>
        <v/>
      </c>
      <c r="FS318" s="409" t="str">
        <f>IF(AND('[1]Multi-Field'!$E$115=[1]Lists!BF318,'[1]Multi-Field'!$F$115="Drained"),BI318,IF(AND('[1]Multi-Field'!$E$115=[1]Lists!BF318,'[1]Multi-Field'!$F$115="undrained"),BH318,""))</f>
        <v/>
      </c>
      <c r="FT318" s="409" t="str">
        <f>IF(AND('[1]Multi-Field'!$E$116=[1]Lists!BF318,'[1]Multi-Field'!$F$116="Drained"),BI318,IF(AND('[1]Multi-Field'!$E$116=[1]Lists!BF318,'[1]Multi-Field'!$F$116="undrained"),BH318,""))</f>
        <v/>
      </c>
      <c r="FU318" s="409" t="str">
        <f>IF(AND('[1]Multi-Field'!$E$117=[1]Lists!BF318,'[1]Multi-Field'!$F$117="Drained"),BI318,IF(AND('[1]Multi-Field'!$E$117=[1]Lists!BF318,'[1]Multi-Field'!$F$117="undrained"),BH318,""))</f>
        <v/>
      </c>
      <c r="FV318" s="409" t="str">
        <f>IF(AND('[1]Multi-Field'!$E$118=[1]Lists!BF318,'[1]Multi-Field'!$F$118="Drained"),BI318,IF(AND('[1]Multi-Field'!$E$118=[1]Lists!BF318,'[1]Multi-Field'!$F$118="undrained"),BH318,""))</f>
        <v/>
      </c>
      <c r="FW318" s="409" t="str">
        <f>IF(AND('[1]Multi-Field'!$E$119=[1]Lists!BF318,'[1]Multi-Field'!$F$119="Drained"),BI318,IF(AND('[1]Multi-Field'!$E$119=[1]Lists!BF318,'[1]Multi-Field'!$F$119="undrained"),BH318,""))</f>
        <v/>
      </c>
      <c r="FX318" s="409" t="str">
        <f>IF(AND('[1]Multi-Field'!$E$120=[1]Lists!BF318,'[1]Multi-Field'!$F$120="Drained"),BI318,IF(AND('[1]Multi-Field'!$E$120=[1]Lists!BF318,'[1]Multi-Field'!$F$120="undrained"),BH318,""))</f>
        <v/>
      </c>
    </row>
    <row r="319" spans="1:180" ht="13.5" customHeight="1">
      <c r="A319" s="7" t="s">
        <v>405</v>
      </c>
      <c r="B319" s="7"/>
      <c r="C319" s="7"/>
      <c r="D319" s="8">
        <v>60</v>
      </c>
      <c r="E319" s="8">
        <f t="shared" si="46"/>
        <v>62</v>
      </c>
      <c r="F319" s="8">
        <f t="shared" si="47"/>
        <v>63</v>
      </c>
      <c r="G319" s="8">
        <v>65</v>
      </c>
      <c r="H319" s="8">
        <v>65</v>
      </c>
      <c r="I319" s="8">
        <f t="shared" si="50"/>
        <v>68</v>
      </c>
      <c r="J319" s="8">
        <f t="shared" si="51"/>
        <v>72</v>
      </c>
      <c r="K319" s="8">
        <v>75</v>
      </c>
      <c r="L319" s="8">
        <v>105</v>
      </c>
      <c r="M319" s="8">
        <f t="shared" si="48"/>
        <v>112</v>
      </c>
      <c r="N319" s="8">
        <f t="shared" si="49"/>
        <v>118</v>
      </c>
      <c r="O319" s="8">
        <v>125</v>
      </c>
      <c r="P319" s="391">
        <v>294</v>
      </c>
      <c r="Q319" s="394"/>
      <c r="R319" s="395" t="b">
        <f>IF(OR('Multi-Field'!AA296=Lists!$AC$42,'Multi-Field'!AA296=Lists!$AC$43),IF('Multi-Field'!Z296="x",(IF('Multi-Field'!AC296=Lists!$Q$11,Lists!$R$11,IF('Multi-Field'!AC296=Lists!$Q$12,Lists!$R$12,IF('Multi-Field'!AC296=Lists!$Q$13,Lists!$R$13,IF('Multi-Field'!AC296=Lists!$Q$14,Lists!$R$14))))),IF('Multi-Field'!X296="x",(IF('Multi-Field'!AC296=Lists!$Q$11,Lists!$S$11,IF('Multi-Field'!AC296=Lists!$Q$12,Lists!$S$12,IF('Multi-Field'!AC296=Lists!$Q$13,Lists!$S$13,IF('Multi-Field'!AC296=Lists!$Q$14,Lists!$S$14))))),IF('Multi-Field'!V296="x",(IF('Multi-Field'!AC296=Lists!$Q$11,Lists!$T$11,IF('Multi-Field'!AC296=Lists!$Q$12,Lists!$T$12,IF('Multi-Field'!AC296=Lists!$Q$13,Lists!$T$13,IF('Multi-Field'!AC296=Lists!$Q$14,Lists!$T$14))))),0))))</f>
        <v>0</v>
      </c>
      <c r="S319" s="395" t="str">
        <f t="shared" si="52"/>
        <v/>
      </c>
      <c r="T319" s="395"/>
      <c r="U319" s="396"/>
      <c r="BF319" s="411" t="s">
        <v>1484</v>
      </c>
      <c r="BG319" s="412">
        <v>2</v>
      </c>
      <c r="BH319" s="412">
        <v>3.5</v>
      </c>
      <c r="BI319" s="412">
        <v>4.5</v>
      </c>
      <c r="BJ319" s="409" t="e">
        <f>IF(AND('[1]Single Field'!#REF!=[1]Lists!BF319,'[1]Single Field'!#REF!="Drained"),"x",IF(AND('[1]Single Field'!#REF!=[1]Lists!BF319,'[1]Single Field'!#REF!="Undrained"),O,""))</f>
        <v>#REF!</v>
      </c>
      <c r="BK319" s="409" t="str">
        <f>IF(AND('[1]Multi-Field'!$E$3=[1]Lists!BF319,'[1]Multi-Field'!$F$3="Drained"),BI319,IF(AND('[1]Multi-Field'!$E$3=BF319,'[1]Multi-Field'!$F$3="undrained"),BH319,""))</f>
        <v/>
      </c>
      <c r="BL319" s="409" t="str">
        <f>IF(AND('[1]Multi-Field'!$E$4=BF319,'[1]Multi-Field'!$F$4="Drained"),BI319,IF(AND('[1]Multi-Field'!$E$4=BF319,'[1]Multi-Field'!$F$4="undrained"),BH319,""))</f>
        <v/>
      </c>
      <c r="BM319" s="409" t="str">
        <f>IF(AND('[1]Multi-Field'!$E$5=BF319,'[1]Multi-Field'!$F$5="Drained"),BI319,IF(AND('[1]Multi-Field'!$E$5=BF319,'[1]Multi-Field'!$F$5="undrained"),BH319,""))</f>
        <v/>
      </c>
      <c r="BN319" s="409" t="str">
        <f>IF(AND('[1]Multi-Field'!$E$6=BF319,'[1]Multi-Field'!$F$6="Drained"),BI319,IF(AND('[1]Multi-Field'!$E$6=BF319,'[1]Multi-Field'!$F$6="undrained"),BH319,""))</f>
        <v/>
      </c>
      <c r="BO319" s="409" t="str">
        <f>IF(AND('[1]Multi-Field'!$E$7=BF319,'[1]Multi-Field'!$F$7="Drained"),BI319,IF(AND('[1]Multi-Field'!$E$7=BF319,'[1]Multi-Field'!$F$7="undrained"),BH319,""))</f>
        <v/>
      </c>
      <c r="BP319" s="409" t="str">
        <f>IF(AND('[1]Multi-Field'!$E$8=BF319,'[1]Multi-Field'!$F$8="Drained"),BI319,IF(AND('[1]Multi-Field'!$E$8=BF319,'[1]Multi-Field'!$F$8="undrained"),BH319,""))</f>
        <v/>
      </c>
      <c r="BQ319" s="409" t="str">
        <f>IF(AND('[1]Multi-Field'!$E$9=BF319,'[1]Multi-Field'!$F$9="Drained"),BI319,IF(AND('[1]Multi-Field'!$E$9=BF319,'[1]Multi-Field'!$F$9="undrained"),BH319,""))</f>
        <v/>
      </c>
      <c r="BR319" s="409" t="str">
        <f>IF(AND('[1]Multi-Field'!$E$10=BF319,'[1]Multi-Field'!$F$10="Drained"),BI319,IF(AND('[1]Multi-Field'!$E$10=BF319,'[1]Multi-Field'!$F$10="undrained"),BH319,""))</f>
        <v/>
      </c>
      <c r="BS319" s="409" t="str">
        <f>IF(AND('[1]Multi-Field'!$E$11=BF319,'[1]Multi-Field'!$F$11="Drained"),BI319,IF(AND('[1]Multi-Field'!$E$11=BF319,'[1]Multi-Field'!$F$11="undrained"),BH319,""))</f>
        <v/>
      </c>
      <c r="BT319" s="409" t="str">
        <f>IF(AND('[1]Multi-Field'!$E$12=BF319,'[1]Multi-Field'!$F$12="Drained"),BI319,IF(AND('[1]Multi-Field'!$E$12=BF319,'[1]Multi-Field'!$F$12="undrained"),BH319,""))</f>
        <v/>
      </c>
      <c r="BU319" s="409" t="str">
        <f>IF(AND('[1]Multi-Field'!$E$13=BF319,'[1]Multi-Field'!$F$13="Drained"),BI319,IF(AND('[1]Multi-Field'!$E$3=BF319,'[1]Multi-Field'!$F$13="undrained"),BH319,""))</f>
        <v/>
      </c>
      <c r="BV319" s="409" t="str">
        <f>IF(AND('[1]Multi-Field'!$E$14=BF319,'[1]Multi-Field'!$F$14="Drained"),BI319,IF(AND('[1]Multi-Field'!$E$14=BF319,'[1]Multi-Field'!$F$14="undrained"),BH319,""))</f>
        <v/>
      </c>
      <c r="BW319" s="409" t="str">
        <f>IF(AND('[1]Multi-Field'!$E$15=BF319,'[1]Multi-Field'!$F$15="Drained"),BI319,IF(AND('[1]Multi-Field'!$E$15=BF319,'[1]Multi-Field'!$F$15="undrained"),BH319,""))</f>
        <v/>
      </c>
      <c r="BX319" s="409" t="str">
        <f>IF(AND('[1]Multi-Field'!$E$16=[1]Lists!BF319,'[1]Multi-Field'!$F$16="Drained"),BI319,IF(AND('[1]Multi-Field'!$E$16=[1]Lists!BF319,'[1]Multi-Field'!$F$16="undrained"),BH319,""))</f>
        <v/>
      </c>
      <c r="BY319" s="409" t="str">
        <f>IF(AND('[1]Multi-Field'!$E$17=[1]Lists!BF319,'[1]Multi-Field'!$F$17="Drained"),BI319,IF(AND('[1]Multi-Field'!$E$17=[1]Lists!BF319,'[1]Multi-Field'!$F$17="undrained"),BH319,""))</f>
        <v/>
      </c>
      <c r="BZ319" s="409" t="str">
        <f>IF(AND('[1]Multi-Field'!$E$18=[1]Lists!BF319,'[1]Multi-Field'!$F$18="Drained"),BI319,IF(AND('[1]Multi-Field'!$E$18=[1]Lists!BF319,'[1]Multi-Field'!$F$18="undrained"),BH319,""))</f>
        <v/>
      </c>
      <c r="CA319" s="409" t="str">
        <f>IF(AND('[1]Multi-Field'!$E$19=[1]Lists!BF319,'[1]Multi-Field'!$F$19="Drained"),BI319,IF(AND('[1]Multi-Field'!$E$19=[1]Lists!BF319,'[1]Multi-Field'!$F$19="undrained"),BH319,""))</f>
        <v/>
      </c>
      <c r="CB319" s="409" t="str">
        <f>IF(AND('[1]Multi-Field'!$E$20=[1]Lists!BF319,'[1]Multi-Field'!$F$20="Drained"),BI319,IF(AND('[1]Multi-Field'!$E$20=[1]Lists!BF319,'[1]Multi-Field'!$F$20="undrained"),BH319,""))</f>
        <v/>
      </c>
      <c r="CC319" s="409" t="str">
        <f>IF(AND('[1]Multi-Field'!$E$21=[1]Lists!BF319,'[1]Multi-Field'!$F$21="Drained"),BI319,IF(AND('[1]Multi-Field'!$E$21=[1]Lists!BF319,'[1]Multi-Field'!$F$21="undrained"),BH319,""))</f>
        <v/>
      </c>
      <c r="CD319" s="409" t="str">
        <f>IF(AND('[1]Multi-Field'!$E$22=[1]Lists!BF319,'[1]Multi-Field'!$F$22="Drained"),BI319,IF(AND('[1]Multi-Field'!$E$22=[1]Lists!BF319,'[1]Multi-Field'!$F$22="undrained"),BH319,""))</f>
        <v/>
      </c>
      <c r="CE319" s="409" t="str">
        <f>IF(AND('[1]Multi-Field'!$E$23=[1]Lists!BF319,'[1]Multi-Field'!$F$23="Drained"),BI319,IF(AND('[1]Multi-Field'!$E$23=[1]Lists!BF319,'[1]Multi-Field'!$F$23="undrained"),BH319,""))</f>
        <v/>
      </c>
      <c r="CF319" s="409" t="str">
        <f>IF(AND('[1]Multi-Field'!$E$24=[1]Lists!BF319,'[1]Multi-Field'!$F$24="Drained"),BI319,IF(AND('[1]Multi-Field'!$E$24=[1]Lists!BF319,'[1]Multi-Field'!$F$24="undrained"),BH319,""))</f>
        <v/>
      </c>
      <c r="CG319" s="409" t="str">
        <f>IF(AND('[1]Multi-Field'!$E$25=[1]Lists!BF319,'[1]Multi-Field'!$F$25="Drained"),BI319,IF(AND('[1]Multi-Field'!$E$25=[1]Lists!BF319,'[1]Multi-Field'!$F$25="undrained"),BH319,""))</f>
        <v/>
      </c>
      <c r="CH319" s="409" t="str">
        <f>IF(AND('[1]Multi-Field'!$E$26=[1]Lists!BF319,'[1]Multi-Field'!$F$26="Drained"),BI319,IF(AND('[1]Multi-Field'!$E$26=[1]Lists!BF319,'[1]Multi-Field'!$F$26="undrained"),BH319,""))</f>
        <v/>
      </c>
      <c r="CI319" s="409" t="str">
        <f>IF(AND('[1]Multi-Field'!$E$27=[1]Lists!BF319,'[1]Multi-Field'!$F$27="Drained"),BI319,IF(AND('[1]Multi-Field'!$E$27=[1]Lists!BF319,'[1]Multi-Field'!$F$27="undrained"),BH319,""))</f>
        <v/>
      </c>
      <c r="CJ319" s="409" t="str">
        <f>IF(AND('[1]Multi-Field'!$E$28=[1]Lists!BF319,'[1]Multi-Field'!$F$28="Drained"),BI319,IF(AND('[1]Multi-Field'!$E$28=[1]Lists!BF319,'[1]Multi-Field'!$F$28="undrained"),BH319,""))</f>
        <v/>
      </c>
      <c r="CK319" s="409" t="str">
        <f>IF(AND('[1]Multi-Field'!$E$29=[1]Lists!BF319,'[1]Multi-Field'!$F$29="Drained"),BI319,IF(AND('[1]Multi-Field'!$E$29=[1]Lists!BF319,'[1]Multi-Field'!$F$29="undrained"),BH319,""))</f>
        <v/>
      </c>
      <c r="CL319" s="409" t="str">
        <f>IF(AND('[1]Multi-Field'!$E$30=[1]Lists!BF319,'[1]Multi-Field'!$F$30="Drained"),BI319,IF(AND('[1]Multi-Field'!$E$30=[1]Lists!BF319,'[1]Multi-Field'!$F$30="undrained"),BH319,""))</f>
        <v/>
      </c>
      <c r="CM319" s="409" t="str">
        <f>IF(AND('[1]Multi-Field'!$E$31=[1]Lists!BF319,'[1]Multi-Field'!$F$31="Drained"),BI319,IF(AND('[1]Multi-Field'!$E$31=[1]Lists!BF319,'[1]Multi-Field'!$F$31="undrained"),BH319,""))</f>
        <v/>
      </c>
      <c r="CN319" s="409" t="str">
        <f>IF(AND('[1]Multi-Field'!$E$32=[1]Lists!BF319,'[1]Multi-Field'!$F$32="Drained"),BI319,IF(AND('[1]Multi-Field'!$E$32=[1]Lists!BF319,'[1]Multi-Field'!$F$32="undrained"),BH319,""))</f>
        <v/>
      </c>
      <c r="CO319" s="409" t="str">
        <f>IF(AND('[1]Multi-Field'!$E$33=[1]Lists!BF319,'[1]Multi-Field'!$F$33="Drained"),BI319,IF(AND('[1]Multi-Field'!$E$33=[1]Lists!BF319,'[1]Multi-Field'!$F$33="undrained"),BH319,""))</f>
        <v/>
      </c>
      <c r="CP319" s="409" t="str">
        <f>IF(AND('[1]Multi-Field'!$E$34=[1]Lists!BF319,'[1]Multi-Field'!$F$34="Drained"),BI319,IF(AND('[1]Multi-Field'!$E$34=[1]Lists!BF319,'[1]Multi-Field'!$F$34="undrained"),BH319,""))</f>
        <v/>
      </c>
      <c r="CQ319" s="409" t="str">
        <f>IF(AND('[1]Multi-Field'!$E$35=[1]Lists!BF319,'[1]Multi-Field'!$F$35="Drained"),BI319,IF(AND('[1]Multi-Field'!$E$35=[1]Lists!BF319,'[1]Multi-Field'!$F$35="undrained"),BH319,""))</f>
        <v/>
      </c>
      <c r="CR319" s="409" t="str">
        <f>IF(AND('[1]Multi-Field'!$E$36=[1]Lists!BF319,'[1]Multi-Field'!$F$36="Drained"),BI319,IF(AND('[1]Multi-Field'!$E$36=[1]Lists!BF319,'[1]Multi-Field'!$F$36="undrained"),BH319,""))</f>
        <v/>
      </c>
      <c r="CS319" s="409" t="str">
        <f>IF(AND('[1]Multi-Field'!$E$37=[1]Lists!BF319,'[1]Multi-Field'!$F$37="Drained"),BI319,IF(AND('[1]Multi-Field'!$E$37=[1]Lists!BF319,'[1]Multi-Field'!$F$37="undrained"),BH319,""))</f>
        <v/>
      </c>
      <c r="CT319" s="409" t="str">
        <f>IF(AND('[1]Multi-Field'!$E$38=[1]Lists!BF319,'[1]Multi-Field'!$F$38="Drained"),BI319,IF(AND('[1]Multi-Field'!$E$38=[1]Lists!BF319,'[1]Multi-Field'!$F$38="undrained"),BH319,""))</f>
        <v/>
      </c>
      <c r="CU319" s="409" t="str">
        <f>IF(AND('[1]Multi-Field'!$E$39=[1]Lists!BF319,'[1]Multi-Field'!$F$39="Drained"),BI319,IF(AND('[1]Multi-Field'!$E$39=[1]Lists!BF319,'[1]Multi-Field'!$F$39="undrained"),BH319,""))</f>
        <v/>
      </c>
      <c r="CV319" s="409" t="str">
        <f>IF(AND('[1]Multi-Field'!$E$40=[1]Lists!BF319,'[1]Multi-Field'!$F$40="Drained"),BI319,IF(AND('[1]Multi-Field'!$E$40=[1]Lists!BF319,'[1]Multi-Field'!$F$40="undrained"),BH319,""))</f>
        <v/>
      </c>
      <c r="CW319" s="409" t="str">
        <f>IF(AND('[1]Multi-Field'!$E$41=[1]Lists!BF319,'[1]Multi-Field'!$F$40="Drained"),BI319,IF(AND('[1]Multi-Field'!$E$40=[1]Lists!BF319,'[1]Multi-Field'!$F$40="undrained"),BH319,""))</f>
        <v/>
      </c>
      <c r="CX319" s="409" t="str">
        <f>IF(AND('[1]Multi-Field'!$E$42=[1]Lists!BF319,'[1]Multi-Field'!$F$42="Drained"),BI319,IF(AND('[1]Multi-Field'!$E$42=[1]Lists!BF319,'[1]Multi-Field'!$F$42="undrained"),BH319,""))</f>
        <v/>
      </c>
      <c r="CY319" s="409" t="str">
        <f>IF(AND('[1]Multi-Field'!$E$43=[1]Lists!BF319,'[1]Multi-Field'!$F$43="Drained"),BI319,IF(AND('[1]Multi-Field'!$E$43=[1]Lists!BF319,'[1]Multi-Field'!$F$43="undrained"),BH319,""))</f>
        <v/>
      </c>
      <c r="CZ319" s="409" t="str">
        <f>IF(AND('[1]Multi-Field'!$E$44=[1]Lists!BF319,'[1]Multi-Field'!$F$44="Drained"),BI319,IF(AND('[1]Multi-Field'!$E$44=[1]Lists!BF319,'[1]Multi-Field'!$F$44="undrained"),BH319,""))</f>
        <v/>
      </c>
      <c r="DA319" s="409" t="str">
        <f>IF(AND('[1]Multi-Field'!$E$45=[1]Lists!BF319,'[1]Multi-Field'!$F$45="Drained"),BI319,IF(AND('[1]Multi-Field'!$E$45=[1]Lists!BF319,'[1]Multi-Field'!$F$45="undrained"),BH319,""))</f>
        <v/>
      </c>
      <c r="DB319" s="409" t="str">
        <f>IF(AND('[1]Multi-Field'!$E$46=[1]Lists!BF319,'[1]Multi-Field'!$F$46="Drained"),BI319,IF(AND('[1]Multi-Field'!$E$46=[1]Lists!BF319,'[1]Multi-Field'!$F$46="undrained"),BH319,""))</f>
        <v/>
      </c>
      <c r="DC319" s="409" t="str">
        <f>IF(AND('[1]Multi-Field'!$E$47=[1]Lists!BF319,'[1]Multi-Field'!$F$47="Drained"),BI319,IF(AND('[1]Multi-Field'!$E$47=[1]Lists!BF319,'[1]Multi-Field'!$F$47="undrained"),BH319,""))</f>
        <v/>
      </c>
      <c r="DD319" s="409" t="str">
        <f>IF(AND('[1]Multi-Field'!$E$48=[1]Lists!BF319,'[1]Multi-Field'!$F$48="Drained"),BI319,IF(AND('[1]Multi-Field'!$E$48=[1]Lists!BF319,'[1]Multi-Field'!$F$48="undrained"),BH319,""))</f>
        <v/>
      </c>
      <c r="DE319" s="409" t="str">
        <f>IF(AND('[1]Multi-Field'!$E$49=[1]Lists!BF319,'[1]Multi-Field'!$F$49="Drained"),BI319,IF(AND('[1]Multi-Field'!$E$49=[1]Lists!BF319,'[1]Multi-Field'!$F$9="undrained"),BH319,""))</f>
        <v/>
      </c>
      <c r="DF319" s="409" t="str">
        <f>IF(AND('[1]Multi-Field'!$E$50=[1]Lists!BF319,'[1]Multi-Field'!$F$50="Drained"),BI319,IF(AND('[1]Multi-Field'!$E$50=[1]Lists!BF319,'[1]Multi-Field'!$F$50="undrained"),BH319,""))</f>
        <v/>
      </c>
      <c r="DG319" s="409" t="str">
        <f>IF(AND('[1]Multi-Field'!$E$51=[1]Lists!BF319,'[1]Multi-Field'!$F$51="Drained"),BI319,IF(AND('[1]Multi-Field'!$E$51=[1]Lists!BF319,'[1]Multi-Field'!$F$51="undrained"),BH319,""))</f>
        <v/>
      </c>
      <c r="DH319" s="409" t="str">
        <f>IF(AND('[1]Multi-Field'!$E$52=[1]Lists!BF319,'[1]Multi-Field'!$F$52="Drained"),BI319,IF(AND('[1]Multi-Field'!$E$52=[1]Lists!BF319,'[1]Multi-Field'!$F$52="undrained"),BH319,""))</f>
        <v/>
      </c>
      <c r="DI319" s="409" t="str">
        <f>IF(AND('[1]Multi-Field'!$E$53=[1]Lists!BF319,'[1]Multi-Field'!$F$53="Drained"),BI319,IF(AND('[1]Multi-Field'!$E$53=[1]Lists!BF319,'[1]Multi-Field'!$F$53="undrained"),BH319,""))</f>
        <v/>
      </c>
      <c r="DJ319" s="409" t="str">
        <f>IF(AND('[1]Multi-Field'!$E$54=[1]Lists!BF319,'[1]Multi-Field'!$F$54="Drained"),BI319,IF(AND('[1]Multi-Field'!$E$54=[1]Lists!BF319,'[1]Multi-Field'!$F$54="undrained"),BH319,""))</f>
        <v/>
      </c>
      <c r="DK319" s="409" t="str">
        <f>IF(AND('[1]Multi-Field'!$E$55=[1]Lists!BF319,'[1]Multi-Field'!$F$55="Drained"),BI319,IF(AND('[1]Multi-Field'!$E$55=[1]Lists!BF319,'[1]Multi-Field'!$F$55="undrained"),BH319,""))</f>
        <v/>
      </c>
      <c r="DL319" s="409" t="str">
        <f>IF(AND('[1]Multi-Field'!$E$56=[1]Lists!BF319,'[1]Multi-Field'!$F$56="Drained"),BI319,IF(AND('[1]Multi-Field'!$E$56=[1]Lists!BF319,'[1]Multi-Field'!$F$56="undrained"),BH319,""))</f>
        <v/>
      </c>
      <c r="DM319" s="409" t="str">
        <f>IF(AND('[1]Multi-Field'!$E$57=[1]Lists!BF319,'[1]Multi-Field'!$F$57="Drained"),BI319,IF(AND('[1]Multi-Field'!$E$57=[1]Lists!BF319,'[1]Multi-Field'!$F$57="undrained"),BH319,""))</f>
        <v/>
      </c>
      <c r="DN319" s="409" t="str">
        <f>IF(AND('[1]Multi-Field'!$E$58=[1]Lists!BF319,'[1]Multi-Field'!$F$58="Drained"),BI319,IF(AND('[1]Multi-Field'!$E$58=[1]Lists!BF319,'[1]Multi-Field'!$F$58="undrained"),BH319,""))</f>
        <v/>
      </c>
      <c r="DO319" s="409" t="str">
        <f>IF(AND('[1]Multi-Field'!$E$59=[1]Lists!BF319,'[1]Multi-Field'!$F$59="Drained"),BI319,IF(AND('[1]Multi-Field'!$E$59=[1]Lists!BF319,'[1]Multi-Field'!$F$59="undrained"),BH319,""))</f>
        <v/>
      </c>
      <c r="DP319" s="409" t="str">
        <f>IF(AND('[1]Multi-Field'!$E$60=[1]Lists!BF319,'[1]Multi-Field'!$F$60="Drained"),BI319,IF(AND('[1]Multi-Field'!$E$60=[1]Lists!BF319,'[1]Multi-Field'!$F$60="undrained"),BH319,""))</f>
        <v/>
      </c>
      <c r="DQ319" s="409" t="str">
        <f>IF(AND('[1]Multi-Field'!$E$61=[1]Lists!BF319,'[1]Multi-Field'!$F$61="Drained"),BI319,IF(AND('[1]Multi-Field'!$E$61=[1]Lists!BF319,'[1]Multi-Field'!$F$61="undrained"),BH319,""))</f>
        <v/>
      </c>
      <c r="DR319" s="409" t="str">
        <f>IF(AND('[1]Multi-Field'!$E$62=[1]Lists!BF319,'[1]Multi-Field'!$F$62="Drained"),BI319,IF(AND('[1]Multi-Field'!$E$62=[1]Lists!BF319,'[1]Multi-Field'!$F$62="undrained"),BH319,""))</f>
        <v/>
      </c>
      <c r="DS319" s="409" t="str">
        <f>IF(AND('[1]Multi-Field'!$E$63=[1]Lists!BF319,'[1]Multi-Field'!$F$63="Drained"),BI319,IF(AND('[1]Multi-Field'!$E$63=[1]Lists!BF319,'[1]Multi-Field'!$F$63="undrained"),BH319,""))</f>
        <v/>
      </c>
      <c r="DT319" s="409" t="str">
        <f>IF(AND('[1]Multi-Field'!$E$64=[1]Lists!BF319,'[1]Multi-Field'!$F$64="Drained"),BI319,IF(AND('[1]Multi-Field'!$E$64=[1]Lists!BF319,'[1]Multi-Field'!$F$64="undrained"),BH319,""))</f>
        <v/>
      </c>
      <c r="DU319" s="409" t="str">
        <f>IF(AND('[1]Multi-Field'!$E$65=[1]Lists!BF319,'[1]Multi-Field'!$F$65="Drained"),BI319,IF(AND('[1]Multi-Field'!$E$65=[1]Lists!BF319,'[1]Multi-Field'!$F$65="undrained"),BH319,""))</f>
        <v/>
      </c>
      <c r="DV319" s="409" t="str">
        <f>IF(AND('[1]Multi-Field'!$E$66=[1]Lists!BF319,'[1]Multi-Field'!$F$66="Drained"),BI319,IF(AND('[1]Multi-Field'!$E$66=[1]Lists!BF319,'[1]Multi-Field'!$F$66="undrained"),BH319,""))</f>
        <v/>
      </c>
      <c r="DW319" s="409" t="str">
        <f>IF(AND('[1]Multi-Field'!$E$67=[1]Lists!BF319,'[1]Multi-Field'!$F$67="Drained"),BI319,IF(AND('[1]Multi-Field'!$E$67=[1]Lists!BF319,'[1]Multi-Field'!$F$67="undrained"),BH319,""))</f>
        <v/>
      </c>
      <c r="DX319" s="409" t="str">
        <f>IF(AND('[1]Multi-Field'!$E$68=[1]Lists!BF319,'[1]Multi-Field'!$F$68="Drained"),BI319,IF(AND('[1]Multi-Field'!$E$68=[1]Lists!BF319,'[1]Multi-Field'!$F$68="undrained"),BH319,""))</f>
        <v/>
      </c>
      <c r="DY319" s="409" t="str">
        <f>IF(AND('[1]Multi-Field'!$E$69=[1]Lists!BF319,'[1]Multi-Field'!$F$69="Drained"),BI319,IF(AND('[1]Multi-Field'!$E$69=[1]Lists!BF319,'[1]Multi-Field'!$F$69="undrained"),BH319,""))</f>
        <v/>
      </c>
      <c r="DZ319" s="409" t="str">
        <f>IF(AND('[1]Multi-Field'!$E$70=[1]Lists!BF319,'[1]Multi-Field'!$F$70="Drained"),BI319,IF(AND('[1]Multi-Field'!$E$70=[1]Lists!BF319,'[1]Multi-Field'!$F$70="undrained"),BH319,""))</f>
        <v/>
      </c>
      <c r="EA319" s="409" t="str">
        <f>IF(AND('[1]Multi-Field'!$E$71=[1]Lists!BF319,'[1]Multi-Field'!$F$71="Drained"),BI319,IF(AND('[1]Multi-Field'!$E$71=[1]Lists!BF319,'[1]Multi-Field'!$F$71="undrained"),BH319,""))</f>
        <v/>
      </c>
      <c r="EB319" s="409" t="str">
        <f>IF(AND('[1]Multi-Field'!$E$72=[1]Lists!BF319,'[1]Multi-Field'!$F$72="Drained"),BI319,IF(AND('[1]Multi-Field'!$E$72=[1]Lists!BF319,'[1]Multi-Field'!$F$72="undrained"),BH319,""))</f>
        <v/>
      </c>
      <c r="EC319" s="409" t="str">
        <f>IF(AND('[1]Multi-Field'!$E$73=[1]Lists!BF319,'[1]Multi-Field'!$F$73="Drained"),BI319,IF(AND('[1]Multi-Field'!$E$73=[1]Lists!BF319,'[1]Multi-Field'!$F$73="undrained"),BH319,""))</f>
        <v/>
      </c>
      <c r="ED319" s="409" t="str">
        <f>IF(AND('[1]Multi-Field'!$E$74=[1]Lists!BF319,'[1]Multi-Field'!$F$74="Drained"),BI319,IF(AND('[1]Multi-Field'!$E$74=[1]Lists!BF319,'[1]Multi-Field'!$F$74="undrained"),BH319,""))</f>
        <v/>
      </c>
      <c r="EE319" s="409" t="str">
        <f>IF(AND('[1]Multi-Field'!$E$75=[1]Lists!BF319,'[1]Multi-Field'!$F$75="Drained"),BI319,IF(AND('[1]Multi-Field'!$E$75=[1]Lists!BF319,'[1]Multi-Field'!$F$75="undrained"),BH319,""))</f>
        <v/>
      </c>
      <c r="EF319" s="409" t="str">
        <f>IF(AND('[1]Multi-Field'!$E$76=[1]Lists!BF319,'[1]Multi-Field'!$F$76="Drained"),BI319,IF(AND('[1]Multi-Field'!$E$76=[1]Lists!BF319,'[1]Multi-Field'!$F$6="undrained"),BH319,""))</f>
        <v/>
      </c>
      <c r="EG319" s="409" t="str">
        <f>IF(AND('[1]Multi-Field'!$E$77=[1]Lists!BF319,'[1]Multi-Field'!$F$77="Drained"),BI319,IF(AND('[1]Multi-Field'!$E$77=[1]Lists!BF319,'[1]Multi-Field'!$F$77="undrained"),BH319,""))</f>
        <v/>
      </c>
      <c r="EH319" s="409" t="str">
        <f>IF(AND('[1]Multi-Field'!$E$78=[1]Lists!BF319,'[1]Multi-Field'!$F$78="Drained"),BI319,IF(AND('[1]Multi-Field'!$E$78=[1]Lists!BF319,'[1]Multi-Field'!$F$78="undrained"),BH319,""))</f>
        <v/>
      </c>
      <c r="EI319" s="409" t="str">
        <f>IF(AND('[1]Multi-Field'!$E$79=[1]Lists!BF319,'[1]Multi-Field'!$F$79="Drained"),BI319,IF(AND('[1]Multi-Field'!$E$79=[1]Lists!BF319,'[1]Multi-Field'!$F$79="undrained"),BH319,""))</f>
        <v/>
      </c>
      <c r="EJ319" s="409" t="str">
        <f>IF(AND('[1]Multi-Field'!$E$80=[1]Lists!BF319,'[1]Multi-Field'!$F$80="Drained"),BI319,IF(AND('[1]Multi-Field'!$E$80=[1]Lists!BF319,'[1]Multi-Field'!$F$80="undrained"),BH319,""))</f>
        <v/>
      </c>
      <c r="EK319" s="409" t="str">
        <f>IF(AND('[1]Multi-Field'!$E$81=[1]Lists!BF319,'[1]Multi-Field'!$F$81="Drained"),BI319,IF(AND('[1]Multi-Field'!$E$81=[1]Lists!BF319,'[1]Multi-Field'!$F$81="undrained"),BH319,""))</f>
        <v/>
      </c>
      <c r="EL319" s="409" t="str">
        <f>IF(AND('[1]Multi-Field'!$E$82=[1]Lists!BF319,'[1]Multi-Field'!$F$82="Drained"),BI319,IF(AND('[1]Multi-Field'!$E$82=[1]Lists!BF319,'[1]Multi-Field'!$F$82="undrained"),BH319,""))</f>
        <v/>
      </c>
      <c r="EM319" s="409" t="str">
        <f>IF(AND('[1]Multi-Field'!$E$83=[1]Lists!BF319,'[1]Multi-Field'!$F$83="Drained"),BI319,IF(AND('[1]Multi-Field'!$E$83=[1]Lists!BF319,'[1]Multi-Field'!$F$83="undrained"),BH319,""))</f>
        <v/>
      </c>
      <c r="EN319" s="409" t="str">
        <f>IF(AND('[1]Multi-Field'!$E$84=[1]Lists!BF319,'[1]Multi-Field'!$F$84="Drained"),BI319,IF(AND('[1]Multi-Field'!$E$84=[1]Lists!BF319,'[1]Multi-Field'!$F$84="undrained"),BH319,""))</f>
        <v/>
      </c>
      <c r="EO319" s="409" t="str">
        <f>IF(AND('[1]Multi-Field'!$E$85=[1]Lists!BF319,'[1]Multi-Field'!$F$85="Drained"),BI319,IF(AND('[1]Multi-Field'!$E$85=[1]Lists!BF319,'[1]Multi-Field'!$F$85="undrained"),BH319,""))</f>
        <v/>
      </c>
      <c r="EP319" s="409" t="str">
        <f>IF(AND('[1]Multi-Field'!$E$86=[1]Lists!BF319,'[1]Multi-Field'!$F$86="Drained"),BI319,IF(AND('[1]Multi-Field'!$E$86=[1]Lists!BF319,'[1]Multi-Field'!$F$86="undrained"),BH319,""))</f>
        <v/>
      </c>
      <c r="EQ319" s="409" t="str">
        <f>IF(AND('[1]Multi-Field'!$E$87=[1]Lists!BF319,'[1]Multi-Field'!$F$87="Drained"),BI319,IF(AND('[1]Multi-Field'!$E$87=[1]Lists!BF319,'[1]Multi-Field'!$F$87="undrained"),BH319,""))</f>
        <v/>
      </c>
      <c r="ER319" s="409" t="str">
        <f>IF(AND('[1]Multi-Field'!$E$88=[1]Lists!BF319,'[1]Multi-Field'!$F$88="Drained"),BI319,IF(AND('[1]Multi-Field'!$E$88=[1]Lists!BF319,'[1]Multi-Field'!$F$88="undrained"),BH319,""))</f>
        <v/>
      </c>
      <c r="ES319" s="409" t="str">
        <f>IF(AND('[1]Multi-Field'!$E$89=[1]Lists!BF319,'[1]Multi-Field'!$F$89="Drained"),BI319,IF(AND('[1]Multi-Field'!$E$89=[1]Lists!BF319,'[1]Multi-Field'!$F$89="undrained"),BH319,""))</f>
        <v/>
      </c>
      <c r="ET319" s="409" t="str">
        <f>IF(AND('[1]Multi-Field'!$E$90=[1]Lists!BF319,'[1]Multi-Field'!$F$90="Drained"),BI319,IF(AND('[1]Multi-Field'!$E$90=[1]Lists!BF319,'[1]Multi-Field'!$F$90="undrained"),BH319,""))</f>
        <v/>
      </c>
      <c r="EU319" s="409" t="str">
        <f>IF(AND('[1]Multi-Field'!$E$91=[1]Lists!BF319,'[1]Multi-Field'!$F$91="Drained"),BI319,IF(AND('[1]Multi-Field'!$E$91=[1]Lists!BF319,'[1]Multi-Field'!$F$91="undrained"),BH319,""))</f>
        <v/>
      </c>
      <c r="EV319" s="409" t="str">
        <f>IF(AND('[1]Multi-Field'!$E$92=[1]Lists!BF319,'[1]Multi-Field'!$F$92="Drained"),BI319,IF(AND('[1]Multi-Field'!$E$92=[1]Lists!BF319,'[1]Multi-Field'!$F$92="undrained"),BH319,""))</f>
        <v/>
      </c>
      <c r="EW319" s="409" t="str">
        <f>IF(AND('[1]Multi-Field'!$E$93=[1]Lists!BF319,'[1]Multi-Field'!$F$93="Drained"),BI319,IF(AND('[1]Multi-Field'!$E$93=[1]Lists!BF319,'[1]Multi-Field'!$F$93="undrained"),BH319,""))</f>
        <v/>
      </c>
      <c r="EX319" s="409" t="str">
        <f>IF(AND('[1]Multi-Field'!$E$94=[1]Lists!BF319,'[1]Multi-Field'!$F$94="Drained"),BI319,IF(AND('[1]Multi-Field'!$E$94=[1]Lists!BF319,'[1]Multi-Field'!$F$94="undrained"),BH319,""))</f>
        <v/>
      </c>
      <c r="EY319" s="409" t="str">
        <f>IF(AND('[1]Multi-Field'!$E$95=[1]Lists!BF319,'[1]Multi-Field'!$F$95="Drained"),BI319,IF(AND('[1]Multi-Field'!$E$95=[1]Lists!BF319,'[1]Multi-Field'!$F$95="undrained"),BH319,""))</f>
        <v/>
      </c>
      <c r="EZ319" s="409" t="str">
        <f>IF(AND('[1]Multi-Field'!$E$96=[1]Lists!BF319,'[1]Multi-Field'!$F$96="Drained"),BI319,IF(AND('[1]Multi-Field'!$E$96=[1]Lists!BF319,'[1]Multi-Field'!$F$96="undrained"),BH319,""))</f>
        <v/>
      </c>
      <c r="FA319" s="409" t="str">
        <f>IF(AND('[1]Multi-Field'!$E$97=[1]Lists!BF319,'[1]Multi-Field'!$F$97="Drained"),BI319,IF(AND('[1]Multi-Field'!$E$97=[1]Lists!BF319,'[1]Multi-Field'!$F$97="undrained"),BH319,""))</f>
        <v/>
      </c>
      <c r="FB319" s="409" t="str">
        <f>IF(AND('[1]Multi-Field'!$E$98=[1]Lists!BF319,'[1]Multi-Field'!$F$98="Drained"),BI319,IF(AND('[1]Multi-Field'!$E$98=[1]Lists!BF319,'[1]Multi-Field'!$F$98="undrained"),BH319,""))</f>
        <v/>
      </c>
      <c r="FC319" s="409" t="str">
        <f>IF(AND('[1]Multi-Field'!$E$99=[1]Lists!BF319,'[1]Multi-Field'!$F$99="Drained"),BI319,IF(AND('[1]Multi-Field'!$E$99=[1]Lists!BF319,'[1]Multi-Field'!$F$99="undrained"),BH319,""))</f>
        <v/>
      </c>
      <c r="FD319" s="409" t="str">
        <f>IF(AND('[1]Multi-Field'!$E$100=[1]Lists!BF319,'[1]Multi-Field'!$F$100="Drained"),BI319,IF(AND('[1]Multi-Field'!$E$100=[1]Lists!BF319,'[1]Multi-Field'!$F$100="undrained"),BH319,""))</f>
        <v/>
      </c>
      <c r="FE319" s="409" t="str">
        <f>IF(AND('[1]Multi-Field'!$E$101=[1]Lists!BF319,'[1]Multi-Field'!$F$101="Drained"),BI319,IF(AND('[1]Multi-Field'!$E$101=[1]Lists!BF319,'[1]Multi-Field'!$F$101="undrained"),BH319,""))</f>
        <v/>
      </c>
      <c r="FF319" s="409" t="str">
        <f>IF(AND('[1]Multi-Field'!$E$102=[1]Lists!BF319,'[1]Multi-Field'!$F$102="Drained"),BI319,IF(AND('[1]Multi-Field'!$E$102=[1]Lists!BF319,'[1]Multi-Field'!$F$102="undrained"),BH319,""))</f>
        <v/>
      </c>
      <c r="FG319" s="409" t="str">
        <f>IF(AND('[1]Multi-Field'!$E$103=[1]Lists!BF319,'[1]Multi-Field'!$F$103="Drained"),BI319,IF(AND('[1]Multi-Field'!$E$103=[1]Lists!BF319,'[1]Multi-Field'!$F$103="undrained"),BH319,""))</f>
        <v/>
      </c>
      <c r="FH319" s="409" t="str">
        <f>IF(AND('[1]Multi-Field'!$E$104=[1]Lists!BF319,'[1]Multi-Field'!$F$104="Drained"),BI319,IF(AND('[1]Multi-Field'!$E$104=[1]Lists!BF319,'[1]Multi-Field'!$F$104="undrained"),BH319,""))</f>
        <v/>
      </c>
      <c r="FI319" s="409" t="str">
        <f>IF(AND('[1]Multi-Field'!$E$105=[1]Lists!BF319,'[1]Multi-Field'!$F$105="Drained"),BI319,IF(AND('[1]Multi-Field'!$E$105=[1]Lists!BF319,'[1]Multi-Field'!$F$105="undrained"),BH319,""))</f>
        <v/>
      </c>
      <c r="FJ319" s="409" t="str">
        <f>IF(AND('[1]Multi-Field'!$E$106=[1]Lists!BF319,'[1]Multi-Field'!$F$106="Drained"),BI319,IF(AND('[1]Multi-Field'!$E$106=[1]Lists!BF319,'[1]Multi-Field'!$F$106="undrained"),BH319,""))</f>
        <v/>
      </c>
      <c r="FK319" s="409" t="str">
        <f>IF(AND('[1]Multi-Field'!$E$107=[1]Lists!BF319,'[1]Multi-Field'!$F$107="Drained"),BI319,IF(AND('[1]Multi-Field'!$E$107=[1]Lists!BF319,'[1]Multi-Field'!$F$107="undrained"),BH319,""))</f>
        <v/>
      </c>
      <c r="FL319" s="409" t="str">
        <f>IF(AND('[1]Multi-Field'!$E$108=[1]Lists!BF319,'[1]Multi-Field'!$F$108="Drained"),BI319,IF(AND('[1]Multi-Field'!$E$108=[1]Lists!BF319,'[1]Multi-Field'!$F$108="undrained"),BH319,""))</f>
        <v/>
      </c>
      <c r="FM319" s="409" t="str">
        <f>IF(AND('[1]Multi-Field'!$E$109=[1]Lists!BF319,'[1]Multi-Field'!$F$109="Drained"),BI319,IF(AND('[1]Multi-Field'!$E$109=[1]Lists!BF319,'[1]Multi-Field'!$F$109="undrained"),BH319,""))</f>
        <v/>
      </c>
      <c r="FN319" s="409" t="str">
        <f>IF(AND('[1]Multi-Field'!$E$110=[1]Lists!BF319,'[1]Multi-Field'!$F$110="Drained"),BI319,IF(AND('[1]Multi-Field'!$E$110=[1]Lists!BF319,'[1]Multi-Field'!$F$110="undrained"),BH319,""))</f>
        <v/>
      </c>
      <c r="FO319" s="409" t="str">
        <f>IF(AND('[1]Multi-Field'!$E$111=[1]Lists!BF319,'[1]Multi-Field'!$F$111="Drained"),BI319,IF(AND('[1]Multi-Field'!$E$111=[1]Lists!BF319,'[1]Multi-Field'!$F$111="undrained"),BH319,""))</f>
        <v/>
      </c>
      <c r="FP319" s="409" t="str">
        <f>IF(AND('[1]Multi-Field'!$E$112=[1]Lists!BF319,'[1]Multi-Field'!$F$112="Drained"),BI319,IF(AND('[1]Multi-Field'!$E$112=[1]Lists!BF319,'[1]Multi-Field'!$F$112="undrained"),BH319,""))</f>
        <v/>
      </c>
      <c r="FQ319" s="409" t="str">
        <f>IF(AND('[1]Multi-Field'!$E$113=[1]Lists!BF319,'[1]Multi-Field'!$F$113="Drained"),BI319,IF(AND('[1]Multi-Field'!$E$113=[1]Lists!BF319,'[1]Multi-Field'!$F$113="undrained"),BH319,""))</f>
        <v/>
      </c>
      <c r="FR319" s="409" t="str">
        <f>IF(AND('[1]Multi-Field'!$E$114=[1]Lists!BF319,'[1]Multi-Field'!$F$114="Drained"),BI319,IF(AND('[1]Multi-Field'!$E$114=[1]Lists!BF319,'[1]Multi-Field'!$F$114="undrained"),BH319,""))</f>
        <v/>
      </c>
      <c r="FS319" s="409" t="str">
        <f>IF(AND('[1]Multi-Field'!$E$115=[1]Lists!BF319,'[1]Multi-Field'!$F$115="Drained"),BI319,IF(AND('[1]Multi-Field'!$E$115=[1]Lists!BF319,'[1]Multi-Field'!$F$115="undrained"),BH319,""))</f>
        <v/>
      </c>
      <c r="FT319" s="409" t="str">
        <f>IF(AND('[1]Multi-Field'!$E$116=[1]Lists!BF319,'[1]Multi-Field'!$F$116="Drained"),BI319,IF(AND('[1]Multi-Field'!$E$116=[1]Lists!BF319,'[1]Multi-Field'!$F$116="undrained"),BH319,""))</f>
        <v/>
      </c>
      <c r="FU319" s="409" t="str">
        <f>IF(AND('[1]Multi-Field'!$E$117=[1]Lists!BF319,'[1]Multi-Field'!$F$117="Drained"),BI319,IF(AND('[1]Multi-Field'!$E$117=[1]Lists!BF319,'[1]Multi-Field'!$F$117="undrained"),BH319,""))</f>
        <v/>
      </c>
      <c r="FV319" s="409" t="str">
        <f>IF(AND('[1]Multi-Field'!$E$118=[1]Lists!BF319,'[1]Multi-Field'!$F$118="Drained"),BI319,IF(AND('[1]Multi-Field'!$E$118=[1]Lists!BF319,'[1]Multi-Field'!$F$118="undrained"),BH319,""))</f>
        <v/>
      </c>
      <c r="FW319" s="409" t="str">
        <f>IF(AND('[1]Multi-Field'!$E$119=[1]Lists!BF319,'[1]Multi-Field'!$F$119="Drained"),BI319,IF(AND('[1]Multi-Field'!$E$119=[1]Lists!BF319,'[1]Multi-Field'!$F$119="undrained"),BH319,""))</f>
        <v/>
      </c>
      <c r="FX319" s="409" t="str">
        <f>IF(AND('[1]Multi-Field'!$E$120=[1]Lists!BF319,'[1]Multi-Field'!$F$120="Drained"),BI319,IF(AND('[1]Multi-Field'!$E$120=[1]Lists!BF319,'[1]Multi-Field'!$F$120="undrained"),BH319,""))</f>
        <v/>
      </c>
    </row>
    <row r="320" spans="1:180" ht="13.5" customHeight="1">
      <c r="A320" s="7" t="s">
        <v>406</v>
      </c>
      <c r="B320" s="7"/>
      <c r="C320" s="7"/>
      <c r="D320" s="8">
        <v>60</v>
      </c>
      <c r="E320" s="8">
        <f t="shared" si="46"/>
        <v>62</v>
      </c>
      <c r="F320" s="8">
        <f t="shared" si="47"/>
        <v>63</v>
      </c>
      <c r="G320" s="8">
        <v>65</v>
      </c>
      <c r="H320" s="8">
        <v>65</v>
      </c>
      <c r="I320" s="8">
        <f t="shared" si="50"/>
        <v>68</v>
      </c>
      <c r="J320" s="8">
        <f t="shared" si="51"/>
        <v>72</v>
      </c>
      <c r="K320" s="8">
        <v>75</v>
      </c>
      <c r="L320" s="8">
        <v>90</v>
      </c>
      <c r="M320" s="8">
        <f t="shared" si="48"/>
        <v>98</v>
      </c>
      <c r="N320" s="8">
        <f t="shared" si="49"/>
        <v>107</v>
      </c>
      <c r="O320" s="8">
        <v>115</v>
      </c>
      <c r="P320" s="391">
        <v>295</v>
      </c>
      <c r="Q320" s="394"/>
      <c r="R320" s="395" t="b">
        <f>IF(OR('Multi-Field'!AA297=Lists!$AC$42,'Multi-Field'!AA297=Lists!$AC$43),IF('Multi-Field'!Z297="x",(IF('Multi-Field'!AC297=Lists!$Q$11,Lists!$R$11,IF('Multi-Field'!AC297=Lists!$Q$12,Lists!$R$12,IF('Multi-Field'!AC297=Lists!$Q$13,Lists!$R$13,IF('Multi-Field'!AC297=Lists!$Q$14,Lists!$R$14))))),IF('Multi-Field'!X297="x",(IF('Multi-Field'!AC297=Lists!$Q$11,Lists!$S$11,IF('Multi-Field'!AC297=Lists!$Q$12,Lists!$S$12,IF('Multi-Field'!AC297=Lists!$Q$13,Lists!$S$13,IF('Multi-Field'!AC297=Lists!$Q$14,Lists!$S$14))))),IF('Multi-Field'!V297="x",(IF('Multi-Field'!AC297=Lists!$Q$11,Lists!$T$11,IF('Multi-Field'!AC297=Lists!$Q$12,Lists!$T$12,IF('Multi-Field'!AC297=Lists!$Q$13,Lists!$T$13,IF('Multi-Field'!AC297=Lists!$Q$14,Lists!$T$14))))),0))))</f>
        <v>0</v>
      </c>
      <c r="S320" s="395" t="str">
        <f t="shared" si="52"/>
        <v/>
      </c>
      <c r="T320" s="395"/>
      <c r="U320" s="396"/>
      <c r="BF320" s="411" t="s">
        <v>1485</v>
      </c>
      <c r="BG320" s="412">
        <v>2</v>
      </c>
      <c r="BH320" s="412">
        <v>3</v>
      </c>
      <c r="BI320" s="412">
        <v>4.5</v>
      </c>
      <c r="BJ320" s="409" t="e">
        <f>IF(AND('[1]Single Field'!#REF!=[1]Lists!BF320,'[1]Single Field'!#REF!="Drained"),"x",IF(AND('[1]Single Field'!#REF!=[1]Lists!BF320,'[1]Single Field'!#REF!="Undrained"),O,""))</f>
        <v>#REF!</v>
      </c>
      <c r="BK320" s="409" t="str">
        <f>IF(AND('[1]Multi-Field'!$E$3=[1]Lists!BF320,'[1]Multi-Field'!$F$3="Drained"),BI320,IF(AND('[1]Multi-Field'!$E$3=BF320,'[1]Multi-Field'!$F$3="undrained"),BH320,""))</f>
        <v/>
      </c>
      <c r="BL320" s="409" t="str">
        <f>IF(AND('[1]Multi-Field'!$E$4=BF320,'[1]Multi-Field'!$F$4="Drained"),BI320,IF(AND('[1]Multi-Field'!$E$4=BF320,'[1]Multi-Field'!$F$4="undrained"),BH320,""))</f>
        <v/>
      </c>
      <c r="BM320" s="409" t="str">
        <f>IF(AND('[1]Multi-Field'!$E$5=BF320,'[1]Multi-Field'!$F$5="Drained"),BI320,IF(AND('[1]Multi-Field'!$E$5=BF320,'[1]Multi-Field'!$F$5="undrained"),BH320,""))</f>
        <v/>
      </c>
      <c r="BN320" s="409" t="str">
        <f>IF(AND('[1]Multi-Field'!$E$6=BF320,'[1]Multi-Field'!$F$6="Drained"),BI320,IF(AND('[1]Multi-Field'!$E$6=BF320,'[1]Multi-Field'!$F$6="undrained"),BH320,""))</f>
        <v/>
      </c>
      <c r="BO320" s="409" t="str">
        <f>IF(AND('[1]Multi-Field'!$E$7=BF320,'[1]Multi-Field'!$F$7="Drained"),BI320,IF(AND('[1]Multi-Field'!$E$7=BF320,'[1]Multi-Field'!$F$7="undrained"),BH320,""))</f>
        <v/>
      </c>
      <c r="BP320" s="409" t="str">
        <f>IF(AND('[1]Multi-Field'!$E$8=BF320,'[1]Multi-Field'!$F$8="Drained"),BI320,IF(AND('[1]Multi-Field'!$E$8=BF320,'[1]Multi-Field'!$F$8="undrained"),BH320,""))</f>
        <v/>
      </c>
      <c r="BQ320" s="409" t="str">
        <f>IF(AND('[1]Multi-Field'!$E$9=BF320,'[1]Multi-Field'!$F$9="Drained"),BI320,IF(AND('[1]Multi-Field'!$E$9=BF320,'[1]Multi-Field'!$F$9="undrained"),BH320,""))</f>
        <v/>
      </c>
      <c r="BR320" s="409" t="str">
        <f>IF(AND('[1]Multi-Field'!$E$10=BF320,'[1]Multi-Field'!$F$10="Drained"),BI320,IF(AND('[1]Multi-Field'!$E$10=BF320,'[1]Multi-Field'!$F$10="undrained"),BH320,""))</f>
        <v/>
      </c>
      <c r="BS320" s="409" t="str">
        <f>IF(AND('[1]Multi-Field'!$E$11=BF320,'[1]Multi-Field'!$F$11="Drained"),BI320,IF(AND('[1]Multi-Field'!$E$11=BF320,'[1]Multi-Field'!$F$11="undrained"),BH320,""))</f>
        <v/>
      </c>
      <c r="BT320" s="409" t="str">
        <f>IF(AND('[1]Multi-Field'!$E$12=BF320,'[1]Multi-Field'!$F$12="Drained"),BI320,IF(AND('[1]Multi-Field'!$E$12=BF320,'[1]Multi-Field'!$F$12="undrained"),BH320,""))</f>
        <v/>
      </c>
      <c r="BU320" s="409" t="str">
        <f>IF(AND('[1]Multi-Field'!$E$13=BF320,'[1]Multi-Field'!$F$13="Drained"),BI320,IF(AND('[1]Multi-Field'!$E$3=BF320,'[1]Multi-Field'!$F$13="undrained"),BH320,""))</f>
        <v/>
      </c>
      <c r="BV320" s="409" t="str">
        <f>IF(AND('[1]Multi-Field'!$E$14=BF320,'[1]Multi-Field'!$F$14="Drained"),BI320,IF(AND('[1]Multi-Field'!$E$14=BF320,'[1]Multi-Field'!$F$14="undrained"),BH320,""))</f>
        <v/>
      </c>
      <c r="BW320" s="409" t="str">
        <f>IF(AND('[1]Multi-Field'!$E$15=BF320,'[1]Multi-Field'!$F$15="Drained"),BI320,IF(AND('[1]Multi-Field'!$E$15=BF320,'[1]Multi-Field'!$F$15="undrained"),BH320,""))</f>
        <v/>
      </c>
      <c r="BX320" s="409" t="str">
        <f>IF(AND('[1]Multi-Field'!$E$16=[1]Lists!BF320,'[1]Multi-Field'!$F$16="Drained"),BI320,IF(AND('[1]Multi-Field'!$E$16=[1]Lists!BF320,'[1]Multi-Field'!$F$16="undrained"),BH320,""))</f>
        <v/>
      </c>
      <c r="BY320" s="409" t="str">
        <f>IF(AND('[1]Multi-Field'!$E$17=[1]Lists!BF320,'[1]Multi-Field'!$F$17="Drained"),BI320,IF(AND('[1]Multi-Field'!$E$17=[1]Lists!BF320,'[1]Multi-Field'!$F$17="undrained"),BH320,""))</f>
        <v/>
      </c>
      <c r="BZ320" s="409" t="str">
        <f>IF(AND('[1]Multi-Field'!$E$18=[1]Lists!BF320,'[1]Multi-Field'!$F$18="Drained"),BI320,IF(AND('[1]Multi-Field'!$E$18=[1]Lists!BF320,'[1]Multi-Field'!$F$18="undrained"),BH320,""))</f>
        <v/>
      </c>
      <c r="CA320" s="409" t="str">
        <f>IF(AND('[1]Multi-Field'!$E$19=[1]Lists!BF320,'[1]Multi-Field'!$F$19="Drained"),BI320,IF(AND('[1]Multi-Field'!$E$19=[1]Lists!BF320,'[1]Multi-Field'!$F$19="undrained"),BH320,""))</f>
        <v/>
      </c>
      <c r="CB320" s="409" t="str">
        <f>IF(AND('[1]Multi-Field'!$E$20=[1]Lists!BF320,'[1]Multi-Field'!$F$20="Drained"),BI320,IF(AND('[1]Multi-Field'!$E$20=[1]Lists!BF320,'[1]Multi-Field'!$F$20="undrained"),BH320,""))</f>
        <v/>
      </c>
      <c r="CC320" s="409" t="str">
        <f>IF(AND('[1]Multi-Field'!$E$21=[1]Lists!BF320,'[1]Multi-Field'!$F$21="Drained"),BI320,IF(AND('[1]Multi-Field'!$E$21=[1]Lists!BF320,'[1]Multi-Field'!$F$21="undrained"),BH320,""))</f>
        <v/>
      </c>
      <c r="CD320" s="409" t="str">
        <f>IF(AND('[1]Multi-Field'!$E$22=[1]Lists!BF320,'[1]Multi-Field'!$F$22="Drained"),BI320,IF(AND('[1]Multi-Field'!$E$22=[1]Lists!BF320,'[1]Multi-Field'!$F$22="undrained"),BH320,""))</f>
        <v/>
      </c>
      <c r="CE320" s="409" t="str">
        <f>IF(AND('[1]Multi-Field'!$E$23=[1]Lists!BF320,'[1]Multi-Field'!$F$23="Drained"),BI320,IF(AND('[1]Multi-Field'!$E$23=[1]Lists!BF320,'[1]Multi-Field'!$F$23="undrained"),BH320,""))</f>
        <v/>
      </c>
      <c r="CF320" s="409" t="str">
        <f>IF(AND('[1]Multi-Field'!$E$24=[1]Lists!BF320,'[1]Multi-Field'!$F$24="Drained"),BI320,IF(AND('[1]Multi-Field'!$E$24=[1]Lists!BF320,'[1]Multi-Field'!$F$24="undrained"),BH320,""))</f>
        <v/>
      </c>
      <c r="CG320" s="409" t="str">
        <f>IF(AND('[1]Multi-Field'!$E$25=[1]Lists!BF320,'[1]Multi-Field'!$F$25="Drained"),BI320,IF(AND('[1]Multi-Field'!$E$25=[1]Lists!BF320,'[1]Multi-Field'!$F$25="undrained"),BH320,""))</f>
        <v/>
      </c>
      <c r="CH320" s="409" t="str">
        <f>IF(AND('[1]Multi-Field'!$E$26=[1]Lists!BF320,'[1]Multi-Field'!$F$26="Drained"),BI320,IF(AND('[1]Multi-Field'!$E$26=[1]Lists!BF320,'[1]Multi-Field'!$F$26="undrained"),BH320,""))</f>
        <v/>
      </c>
      <c r="CI320" s="409" t="str">
        <f>IF(AND('[1]Multi-Field'!$E$27=[1]Lists!BF320,'[1]Multi-Field'!$F$27="Drained"),BI320,IF(AND('[1]Multi-Field'!$E$27=[1]Lists!BF320,'[1]Multi-Field'!$F$27="undrained"),BH320,""))</f>
        <v/>
      </c>
      <c r="CJ320" s="409" t="str">
        <f>IF(AND('[1]Multi-Field'!$E$28=[1]Lists!BF320,'[1]Multi-Field'!$F$28="Drained"),BI320,IF(AND('[1]Multi-Field'!$E$28=[1]Lists!BF320,'[1]Multi-Field'!$F$28="undrained"),BH320,""))</f>
        <v/>
      </c>
      <c r="CK320" s="409" t="str">
        <f>IF(AND('[1]Multi-Field'!$E$29=[1]Lists!BF320,'[1]Multi-Field'!$F$29="Drained"),BI320,IF(AND('[1]Multi-Field'!$E$29=[1]Lists!BF320,'[1]Multi-Field'!$F$29="undrained"),BH320,""))</f>
        <v/>
      </c>
      <c r="CL320" s="409" t="str">
        <f>IF(AND('[1]Multi-Field'!$E$30=[1]Lists!BF320,'[1]Multi-Field'!$F$30="Drained"),BI320,IF(AND('[1]Multi-Field'!$E$30=[1]Lists!BF320,'[1]Multi-Field'!$F$30="undrained"),BH320,""))</f>
        <v/>
      </c>
      <c r="CM320" s="409" t="str">
        <f>IF(AND('[1]Multi-Field'!$E$31=[1]Lists!BF320,'[1]Multi-Field'!$F$31="Drained"),BI320,IF(AND('[1]Multi-Field'!$E$31=[1]Lists!BF320,'[1]Multi-Field'!$F$31="undrained"),BH320,""))</f>
        <v/>
      </c>
      <c r="CN320" s="409" t="str">
        <f>IF(AND('[1]Multi-Field'!$E$32=[1]Lists!BF320,'[1]Multi-Field'!$F$32="Drained"),BI320,IF(AND('[1]Multi-Field'!$E$32=[1]Lists!BF320,'[1]Multi-Field'!$F$32="undrained"),BH320,""))</f>
        <v/>
      </c>
      <c r="CO320" s="409" t="str">
        <f>IF(AND('[1]Multi-Field'!$E$33=[1]Lists!BF320,'[1]Multi-Field'!$F$33="Drained"),BI320,IF(AND('[1]Multi-Field'!$E$33=[1]Lists!BF320,'[1]Multi-Field'!$F$33="undrained"),BH320,""))</f>
        <v/>
      </c>
      <c r="CP320" s="409" t="str">
        <f>IF(AND('[1]Multi-Field'!$E$34=[1]Lists!BF320,'[1]Multi-Field'!$F$34="Drained"),BI320,IF(AND('[1]Multi-Field'!$E$34=[1]Lists!BF320,'[1]Multi-Field'!$F$34="undrained"),BH320,""))</f>
        <v/>
      </c>
      <c r="CQ320" s="409" t="str">
        <f>IF(AND('[1]Multi-Field'!$E$35=[1]Lists!BF320,'[1]Multi-Field'!$F$35="Drained"),BI320,IF(AND('[1]Multi-Field'!$E$35=[1]Lists!BF320,'[1]Multi-Field'!$F$35="undrained"),BH320,""))</f>
        <v/>
      </c>
      <c r="CR320" s="409" t="str">
        <f>IF(AND('[1]Multi-Field'!$E$36=[1]Lists!BF320,'[1]Multi-Field'!$F$36="Drained"),BI320,IF(AND('[1]Multi-Field'!$E$36=[1]Lists!BF320,'[1]Multi-Field'!$F$36="undrained"),BH320,""))</f>
        <v/>
      </c>
      <c r="CS320" s="409" t="str">
        <f>IF(AND('[1]Multi-Field'!$E$37=[1]Lists!BF320,'[1]Multi-Field'!$F$37="Drained"),BI320,IF(AND('[1]Multi-Field'!$E$37=[1]Lists!BF320,'[1]Multi-Field'!$F$37="undrained"),BH320,""))</f>
        <v/>
      </c>
      <c r="CT320" s="409" t="str">
        <f>IF(AND('[1]Multi-Field'!$E$38=[1]Lists!BF320,'[1]Multi-Field'!$F$38="Drained"),BI320,IF(AND('[1]Multi-Field'!$E$38=[1]Lists!BF320,'[1]Multi-Field'!$F$38="undrained"),BH320,""))</f>
        <v/>
      </c>
      <c r="CU320" s="409" t="str">
        <f>IF(AND('[1]Multi-Field'!$E$39=[1]Lists!BF320,'[1]Multi-Field'!$F$39="Drained"),BI320,IF(AND('[1]Multi-Field'!$E$39=[1]Lists!BF320,'[1]Multi-Field'!$F$39="undrained"),BH320,""))</f>
        <v/>
      </c>
      <c r="CV320" s="409" t="str">
        <f>IF(AND('[1]Multi-Field'!$E$40=[1]Lists!BF320,'[1]Multi-Field'!$F$40="Drained"),BI320,IF(AND('[1]Multi-Field'!$E$40=[1]Lists!BF320,'[1]Multi-Field'!$F$40="undrained"),BH320,""))</f>
        <v/>
      </c>
      <c r="CW320" s="409" t="str">
        <f>IF(AND('[1]Multi-Field'!$E$41=[1]Lists!BF320,'[1]Multi-Field'!$F$40="Drained"),BI320,IF(AND('[1]Multi-Field'!$E$40=[1]Lists!BF320,'[1]Multi-Field'!$F$40="undrained"),BH320,""))</f>
        <v/>
      </c>
      <c r="CX320" s="409" t="str">
        <f>IF(AND('[1]Multi-Field'!$E$42=[1]Lists!BF320,'[1]Multi-Field'!$F$42="Drained"),BI320,IF(AND('[1]Multi-Field'!$E$42=[1]Lists!BF320,'[1]Multi-Field'!$F$42="undrained"),BH320,""))</f>
        <v/>
      </c>
      <c r="CY320" s="409" t="str">
        <f>IF(AND('[1]Multi-Field'!$E$43=[1]Lists!BF320,'[1]Multi-Field'!$F$43="Drained"),BI320,IF(AND('[1]Multi-Field'!$E$43=[1]Lists!BF320,'[1]Multi-Field'!$F$43="undrained"),BH320,""))</f>
        <v/>
      </c>
      <c r="CZ320" s="409" t="str">
        <f>IF(AND('[1]Multi-Field'!$E$44=[1]Lists!BF320,'[1]Multi-Field'!$F$44="Drained"),BI320,IF(AND('[1]Multi-Field'!$E$44=[1]Lists!BF320,'[1]Multi-Field'!$F$44="undrained"),BH320,""))</f>
        <v/>
      </c>
      <c r="DA320" s="409" t="str">
        <f>IF(AND('[1]Multi-Field'!$E$45=[1]Lists!BF320,'[1]Multi-Field'!$F$45="Drained"),BI320,IF(AND('[1]Multi-Field'!$E$45=[1]Lists!BF320,'[1]Multi-Field'!$F$45="undrained"),BH320,""))</f>
        <v/>
      </c>
      <c r="DB320" s="409" t="str">
        <f>IF(AND('[1]Multi-Field'!$E$46=[1]Lists!BF320,'[1]Multi-Field'!$F$46="Drained"),BI320,IF(AND('[1]Multi-Field'!$E$46=[1]Lists!BF320,'[1]Multi-Field'!$F$46="undrained"),BH320,""))</f>
        <v/>
      </c>
      <c r="DC320" s="409" t="str">
        <f>IF(AND('[1]Multi-Field'!$E$47=[1]Lists!BF320,'[1]Multi-Field'!$F$47="Drained"),BI320,IF(AND('[1]Multi-Field'!$E$47=[1]Lists!BF320,'[1]Multi-Field'!$F$47="undrained"),BH320,""))</f>
        <v/>
      </c>
      <c r="DD320" s="409" t="str">
        <f>IF(AND('[1]Multi-Field'!$E$48=[1]Lists!BF320,'[1]Multi-Field'!$F$48="Drained"),BI320,IF(AND('[1]Multi-Field'!$E$48=[1]Lists!BF320,'[1]Multi-Field'!$F$48="undrained"),BH320,""))</f>
        <v/>
      </c>
      <c r="DE320" s="409" t="str">
        <f>IF(AND('[1]Multi-Field'!$E$49=[1]Lists!BF320,'[1]Multi-Field'!$F$49="Drained"),BI320,IF(AND('[1]Multi-Field'!$E$49=[1]Lists!BF320,'[1]Multi-Field'!$F$9="undrained"),BH320,""))</f>
        <v/>
      </c>
      <c r="DF320" s="409" t="str">
        <f>IF(AND('[1]Multi-Field'!$E$50=[1]Lists!BF320,'[1]Multi-Field'!$F$50="Drained"),BI320,IF(AND('[1]Multi-Field'!$E$50=[1]Lists!BF320,'[1]Multi-Field'!$F$50="undrained"),BH320,""))</f>
        <v/>
      </c>
      <c r="DG320" s="409" t="str">
        <f>IF(AND('[1]Multi-Field'!$E$51=[1]Lists!BF320,'[1]Multi-Field'!$F$51="Drained"),BI320,IF(AND('[1]Multi-Field'!$E$51=[1]Lists!BF320,'[1]Multi-Field'!$F$51="undrained"),BH320,""))</f>
        <v/>
      </c>
      <c r="DH320" s="409" t="str">
        <f>IF(AND('[1]Multi-Field'!$E$52=[1]Lists!BF320,'[1]Multi-Field'!$F$52="Drained"),BI320,IF(AND('[1]Multi-Field'!$E$52=[1]Lists!BF320,'[1]Multi-Field'!$F$52="undrained"),BH320,""))</f>
        <v/>
      </c>
      <c r="DI320" s="409" t="str">
        <f>IF(AND('[1]Multi-Field'!$E$53=[1]Lists!BF320,'[1]Multi-Field'!$F$53="Drained"),BI320,IF(AND('[1]Multi-Field'!$E$53=[1]Lists!BF320,'[1]Multi-Field'!$F$53="undrained"),BH320,""))</f>
        <v/>
      </c>
      <c r="DJ320" s="409" t="str">
        <f>IF(AND('[1]Multi-Field'!$E$54=[1]Lists!BF320,'[1]Multi-Field'!$F$54="Drained"),BI320,IF(AND('[1]Multi-Field'!$E$54=[1]Lists!BF320,'[1]Multi-Field'!$F$54="undrained"),BH320,""))</f>
        <v/>
      </c>
      <c r="DK320" s="409" t="str">
        <f>IF(AND('[1]Multi-Field'!$E$55=[1]Lists!BF320,'[1]Multi-Field'!$F$55="Drained"),BI320,IF(AND('[1]Multi-Field'!$E$55=[1]Lists!BF320,'[1]Multi-Field'!$F$55="undrained"),BH320,""))</f>
        <v/>
      </c>
      <c r="DL320" s="409" t="str">
        <f>IF(AND('[1]Multi-Field'!$E$56=[1]Lists!BF320,'[1]Multi-Field'!$F$56="Drained"),BI320,IF(AND('[1]Multi-Field'!$E$56=[1]Lists!BF320,'[1]Multi-Field'!$F$56="undrained"),BH320,""))</f>
        <v/>
      </c>
      <c r="DM320" s="409" t="str">
        <f>IF(AND('[1]Multi-Field'!$E$57=[1]Lists!BF320,'[1]Multi-Field'!$F$57="Drained"),BI320,IF(AND('[1]Multi-Field'!$E$57=[1]Lists!BF320,'[1]Multi-Field'!$F$57="undrained"),BH320,""))</f>
        <v/>
      </c>
      <c r="DN320" s="409" t="str">
        <f>IF(AND('[1]Multi-Field'!$E$58=[1]Lists!BF320,'[1]Multi-Field'!$F$58="Drained"),BI320,IF(AND('[1]Multi-Field'!$E$58=[1]Lists!BF320,'[1]Multi-Field'!$F$58="undrained"),BH320,""))</f>
        <v/>
      </c>
      <c r="DO320" s="409" t="str">
        <f>IF(AND('[1]Multi-Field'!$E$59=[1]Lists!BF320,'[1]Multi-Field'!$F$59="Drained"),BI320,IF(AND('[1]Multi-Field'!$E$59=[1]Lists!BF320,'[1]Multi-Field'!$F$59="undrained"),BH320,""))</f>
        <v/>
      </c>
      <c r="DP320" s="409" t="str">
        <f>IF(AND('[1]Multi-Field'!$E$60=[1]Lists!BF320,'[1]Multi-Field'!$F$60="Drained"),BI320,IF(AND('[1]Multi-Field'!$E$60=[1]Lists!BF320,'[1]Multi-Field'!$F$60="undrained"),BH320,""))</f>
        <v/>
      </c>
      <c r="DQ320" s="409" t="str">
        <f>IF(AND('[1]Multi-Field'!$E$61=[1]Lists!BF320,'[1]Multi-Field'!$F$61="Drained"),BI320,IF(AND('[1]Multi-Field'!$E$61=[1]Lists!BF320,'[1]Multi-Field'!$F$61="undrained"),BH320,""))</f>
        <v/>
      </c>
      <c r="DR320" s="409" t="str">
        <f>IF(AND('[1]Multi-Field'!$E$62=[1]Lists!BF320,'[1]Multi-Field'!$F$62="Drained"),BI320,IF(AND('[1]Multi-Field'!$E$62=[1]Lists!BF320,'[1]Multi-Field'!$F$62="undrained"),BH320,""))</f>
        <v/>
      </c>
      <c r="DS320" s="409" t="str">
        <f>IF(AND('[1]Multi-Field'!$E$63=[1]Lists!BF320,'[1]Multi-Field'!$F$63="Drained"),BI320,IF(AND('[1]Multi-Field'!$E$63=[1]Lists!BF320,'[1]Multi-Field'!$F$63="undrained"),BH320,""))</f>
        <v/>
      </c>
      <c r="DT320" s="409" t="str">
        <f>IF(AND('[1]Multi-Field'!$E$64=[1]Lists!BF320,'[1]Multi-Field'!$F$64="Drained"),BI320,IF(AND('[1]Multi-Field'!$E$64=[1]Lists!BF320,'[1]Multi-Field'!$F$64="undrained"),BH320,""))</f>
        <v/>
      </c>
      <c r="DU320" s="409" t="str">
        <f>IF(AND('[1]Multi-Field'!$E$65=[1]Lists!BF320,'[1]Multi-Field'!$F$65="Drained"),BI320,IF(AND('[1]Multi-Field'!$E$65=[1]Lists!BF320,'[1]Multi-Field'!$F$65="undrained"),BH320,""))</f>
        <v/>
      </c>
      <c r="DV320" s="409" t="str">
        <f>IF(AND('[1]Multi-Field'!$E$66=[1]Lists!BF320,'[1]Multi-Field'!$F$66="Drained"),BI320,IF(AND('[1]Multi-Field'!$E$66=[1]Lists!BF320,'[1]Multi-Field'!$F$66="undrained"),BH320,""))</f>
        <v/>
      </c>
      <c r="DW320" s="409" t="str">
        <f>IF(AND('[1]Multi-Field'!$E$67=[1]Lists!BF320,'[1]Multi-Field'!$F$67="Drained"),BI320,IF(AND('[1]Multi-Field'!$E$67=[1]Lists!BF320,'[1]Multi-Field'!$F$67="undrained"),BH320,""))</f>
        <v/>
      </c>
      <c r="DX320" s="409" t="str">
        <f>IF(AND('[1]Multi-Field'!$E$68=[1]Lists!BF320,'[1]Multi-Field'!$F$68="Drained"),BI320,IF(AND('[1]Multi-Field'!$E$68=[1]Lists!BF320,'[1]Multi-Field'!$F$68="undrained"),BH320,""))</f>
        <v/>
      </c>
      <c r="DY320" s="409" t="str">
        <f>IF(AND('[1]Multi-Field'!$E$69=[1]Lists!BF320,'[1]Multi-Field'!$F$69="Drained"),BI320,IF(AND('[1]Multi-Field'!$E$69=[1]Lists!BF320,'[1]Multi-Field'!$F$69="undrained"),BH320,""))</f>
        <v/>
      </c>
      <c r="DZ320" s="409" t="str">
        <f>IF(AND('[1]Multi-Field'!$E$70=[1]Lists!BF320,'[1]Multi-Field'!$F$70="Drained"),BI320,IF(AND('[1]Multi-Field'!$E$70=[1]Lists!BF320,'[1]Multi-Field'!$F$70="undrained"),BH320,""))</f>
        <v/>
      </c>
      <c r="EA320" s="409" t="str">
        <f>IF(AND('[1]Multi-Field'!$E$71=[1]Lists!BF320,'[1]Multi-Field'!$F$71="Drained"),BI320,IF(AND('[1]Multi-Field'!$E$71=[1]Lists!BF320,'[1]Multi-Field'!$F$71="undrained"),BH320,""))</f>
        <v/>
      </c>
      <c r="EB320" s="409" t="str">
        <f>IF(AND('[1]Multi-Field'!$E$72=[1]Lists!BF320,'[1]Multi-Field'!$F$72="Drained"),BI320,IF(AND('[1]Multi-Field'!$E$72=[1]Lists!BF320,'[1]Multi-Field'!$F$72="undrained"),BH320,""))</f>
        <v/>
      </c>
      <c r="EC320" s="409" t="str">
        <f>IF(AND('[1]Multi-Field'!$E$73=[1]Lists!BF320,'[1]Multi-Field'!$F$73="Drained"),BI320,IF(AND('[1]Multi-Field'!$E$73=[1]Lists!BF320,'[1]Multi-Field'!$F$73="undrained"),BH320,""))</f>
        <v/>
      </c>
      <c r="ED320" s="409" t="str">
        <f>IF(AND('[1]Multi-Field'!$E$74=[1]Lists!BF320,'[1]Multi-Field'!$F$74="Drained"),BI320,IF(AND('[1]Multi-Field'!$E$74=[1]Lists!BF320,'[1]Multi-Field'!$F$74="undrained"),BH320,""))</f>
        <v/>
      </c>
      <c r="EE320" s="409" t="str">
        <f>IF(AND('[1]Multi-Field'!$E$75=[1]Lists!BF320,'[1]Multi-Field'!$F$75="Drained"),BI320,IF(AND('[1]Multi-Field'!$E$75=[1]Lists!BF320,'[1]Multi-Field'!$F$75="undrained"),BH320,""))</f>
        <v/>
      </c>
      <c r="EF320" s="409" t="str">
        <f>IF(AND('[1]Multi-Field'!$E$76=[1]Lists!BF320,'[1]Multi-Field'!$F$76="Drained"),BI320,IF(AND('[1]Multi-Field'!$E$76=[1]Lists!BF320,'[1]Multi-Field'!$F$6="undrained"),BH320,""))</f>
        <v/>
      </c>
      <c r="EG320" s="409" t="str">
        <f>IF(AND('[1]Multi-Field'!$E$77=[1]Lists!BF320,'[1]Multi-Field'!$F$77="Drained"),BI320,IF(AND('[1]Multi-Field'!$E$77=[1]Lists!BF320,'[1]Multi-Field'!$F$77="undrained"),BH320,""))</f>
        <v/>
      </c>
      <c r="EH320" s="409" t="str">
        <f>IF(AND('[1]Multi-Field'!$E$78=[1]Lists!BF320,'[1]Multi-Field'!$F$78="Drained"),BI320,IF(AND('[1]Multi-Field'!$E$78=[1]Lists!BF320,'[1]Multi-Field'!$F$78="undrained"),BH320,""))</f>
        <v/>
      </c>
      <c r="EI320" s="409" t="str">
        <f>IF(AND('[1]Multi-Field'!$E$79=[1]Lists!BF320,'[1]Multi-Field'!$F$79="Drained"),BI320,IF(AND('[1]Multi-Field'!$E$79=[1]Lists!BF320,'[1]Multi-Field'!$F$79="undrained"),BH320,""))</f>
        <v/>
      </c>
      <c r="EJ320" s="409" t="str">
        <f>IF(AND('[1]Multi-Field'!$E$80=[1]Lists!BF320,'[1]Multi-Field'!$F$80="Drained"),BI320,IF(AND('[1]Multi-Field'!$E$80=[1]Lists!BF320,'[1]Multi-Field'!$F$80="undrained"),BH320,""))</f>
        <v/>
      </c>
      <c r="EK320" s="409" t="str">
        <f>IF(AND('[1]Multi-Field'!$E$81=[1]Lists!BF320,'[1]Multi-Field'!$F$81="Drained"),BI320,IF(AND('[1]Multi-Field'!$E$81=[1]Lists!BF320,'[1]Multi-Field'!$F$81="undrained"),BH320,""))</f>
        <v/>
      </c>
      <c r="EL320" s="409" t="str">
        <f>IF(AND('[1]Multi-Field'!$E$82=[1]Lists!BF320,'[1]Multi-Field'!$F$82="Drained"),BI320,IF(AND('[1]Multi-Field'!$E$82=[1]Lists!BF320,'[1]Multi-Field'!$F$82="undrained"),BH320,""))</f>
        <v/>
      </c>
      <c r="EM320" s="409" t="str">
        <f>IF(AND('[1]Multi-Field'!$E$83=[1]Lists!BF320,'[1]Multi-Field'!$F$83="Drained"),BI320,IF(AND('[1]Multi-Field'!$E$83=[1]Lists!BF320,'[1]Multi-Field'!$F$83="undrained"),BH320,""))</f>
        <v/>
      </c>
      <c r="EN320" s="409" t="str">
        <f>IF(AND('[1]Multi-Field'!$E$84=[1]Lists!BF320,'[1]Multi-Field'!$F$84="Drained"),BI320,IF(AND('[1]Multi-Field'!$E$84=[1]Lists!BF320,'[1]Multi-Field'!$F$84="undrained"),BH320,""))</f>
        <v/>
      </c>
      <c r="EO320" s="409" t="str">
        <f>IF(AND('[1]Multi-Field'!$E$85=[1]Lists!BF320,'[1]Multi-Field'!$F$85="Drained"),BI320,IF(AND('[1]Multi-Field'!$E$85=[1]Lists!BF320,'[1]Multi-Field'!$F$85="undrained"),BH320,""))</f>
        <v/>
      </c>
      <c r="EP320" s="409" t="str">
        <f>IF(AND('[1]Multi-Field'!$E$86=[1]Lists!BF320,'[1]Multi-Field'!$F$86="Drained"),BI320,IF(AND('[1]Multi-Field'!$E$86=[1]Lists!BF320,'[1]Multi-Field'!$F$86="undrained"),BH320,""))</f>
        <v/>
      </c>
      <c r="EQ320" s="409" t="str">
        <f>IF(AND('[1]Multi-Field'!$E$87=[1]Lists!BF320,'[1]Multi-Field'!$F$87="Drained"),BI320,IF(AND('[1]Multi-Field'!$E$87=[1]Lists!BF320,'[1]Multi-Field'!$F$87="undrained"),BH320,""))</f>
        <v/>
      </c>
      <c r="ER320" s="409" t="str">
        <f>IF(AND('[1]Multi-Field'!$E$88=[1]Lists!BF320,'[1]Multi-Field'!$F$88="Drained"),BI320,IF(AND('[1]Multi-Field'!$E$88=[1]Lists!BF320,'[1]Multi-Field'!$F$88="undrained"),BH320,""))</f>
        <v/>
      </c>
      <c r="ES320" s="409" t="str">
        <f>IF(AND('[1]Multi-Field'!$E$89=[1]Lists!BF320,'[1]Multi-Field'!$F$89="Drained"),BI320,IF(AND('[1]Multi-Field'!$E$89=[1]Lists!BF320,'[1]Multi-Field'!$F$89="undrained"),BH320,""))</f>
        <v/>
      </c>
      <c r="ET320" s="409" t="str">
        <f>IF(AND('[1]Multi-Field'!$E$90=[1]Lists!BF320,'[1]Multi-Field'!$F$90="Drained"),BI320,IF(AND('[1]Multi-Field'!$E$90=[1]Lists!BF320,'[1]Multi-Field'!$F$90="undrained"),BH320,""))</f>
        <v/>
      </c>
      <c r="EU320" s="409" t="str">
        <f>IF(AND('[1]Multi-Field'!$E$91=[1]Lists!BF320,'[1]Multi-Field'!$F$91="Drained"),BI320,IF(AND('[1]Multi-Field'!$E$91=[1]Lists!BF320,'[1]Multi-Field'!$F$91="undrained"),BH320,""))</f>
        <v/>
      </c>
      <c r="EV320" s="409" t="str">
        <f>IF(AND('[1]Multi-Field'!$E$92=[1]Lists!BF320,'[1]Multi-Field'!$F$92="Drained"),BI320,IF(AND('[1]Multi-Field'!$E$92=[1]Lists!BF320,'[1]Multi-Field'!$F$92="undrained"),BH320,""))</f>
        <v/>
      </c>
      <c r="EW320" s="409" t="str">
        <f>IF(AND('[1]Multi-Field'!$E$93=[1]Lists!BF320,'[1]Multi-Field'!$F$93="Drained"),BI320,IF(AND('[1]Multi-Field'!$E$93=[1]Lists!BF320,'[1]Multi-Field'!$F$93="undrained"),BH320,""))</f>
        <v/>
      </c>
      <c r="EX320" s="409" t="str">
        <f>IF(AND('[1]Multi-Field'!$E$94=[1]Lists!BF320,'[1]Multi-Field'!$F$94="Drained"),BI320,IF(AND('[1]Multi-Field'!$E$94=[1]Lists!BF320,'[1]Multi-Field'!$F$94="undrained"),BH320,""))</f>
        <v/>
      </c>
      <c r="EY320" s="409" t="str">
        <f>IF(AND('[1]Multi-Field'!$E$95=[1]Lists!BF320,'[1]Multi-Field'!$F$95="Drained"),BI320,IF(AND('[1]Multi-Field'!$E$95=[1]Lists!BF320,'[1]Multi-Field'!$F$95="undrained"),BH320,""))</f>
        <v/>
      </c>
      <c r="EZ320" s="409" t="str">
        <f>IF(AND('[1]Multi-Field'!$E$96=[1]Lists!BF320,'[1]Multi-Field'!$F$96="Drained"),BI320,IF(AND('[1]Multi-Field'!$E$96=[1]Lists!BF320,'[1]Multi-Field'!$F$96="undrained"),BH320,""))</f>
        <v/>
      </c>
      <c r="FA320" s="409" t="str">
        <f>IF(AND('[1]Multi-Field'!$E$97=[1]Lists!BF320,'[1]Multi-Field'!$F$97="Drained"),BI320,IF(AND('[1]Multi-Field'!$E$97=[1]Lists!BF320,'[1]Multi-Field'!$F$97="undrained"),BH320,""))</f>
        <v/>
      </c>
      <c r="FB320" s="409" t="str">
        <f>IF(AND('[1]Multi-Field'!$E$98=[1]Lists!BF320,'[1]Multi-Field'!$F$98="Drained"),BI320,IF(AND('[1]Multi-Field'!$E$98=[1]Lists!BF320,'[1]Multi-Field'!$F$98="undrained"),BH320,""))</f>
        <v/>
      </c>
      <c r="FC320" s="409" t="str">
        <f>IF(AND('[1]Multi-Field'!$E$99=[1]Lists!BF320,'[1]Multi-Field'!$F$99="Drained"),BI320,IF(AND('[1]Multi-Field'!$E$99=[1]Lists!BF320,'[1]Multi-Field'!$F$99="undrained"),BH320,""))</f>
        <v/>
      </c>
      <c r="FD320" s="409" t="str">
        <f>IF(AND('[1]Multi-Field'!$E$100=[1]Lists!BF320,'[1]Multi-Field'!$F$100="Drained"),BI320,IF(AND('[1]Multi-Field'!$E$100=[1]Lists!BF320,'[1]Multi-Field'!$F$100="undrained"),BH320,""))</f>
        <v/>
      </c>
      <c r="FE320" s="409" t="str">
        <f>IF(AND('[1]Multi-Field'!$E$101=[1]Lists!BF320,'[1]Multi-Field'!$F$101="Drained"),BI320,IF(AND('[1]Multi-Field'!$E$101=[1]Lists!BF320,'[1]Multi-Field'!$F$101="undrained"),BH320,""))</f>
        <v/>
      </c>
      <c r="FF320" s="409" t="str">
        <f>IF(AND('[1]Multi-Field'!$E$102=[1]Lists!BF320,'[1]Multi-Field'!$F$102="Drained"),BI320,IF(AND('[1]Multi-Field'!$E$102=[1]Lists!BF320,'[1]Multi-Field'!$F$102="undrained"),BH320,""))</f>
        <v/>
      </c>
      <c r="FG320" s="409" t="str">
        <f>IF(AND('[1]Multi-Field'!$E$103=[1]Lists!BF320,'[1]Multi-Field'!$F$103="Drained"),BI320,IF(AND('[1]Multi-Field'!$E$103=[1]Lists!BF320,'[1]Multi-Field'!$F$103="undrained"),BH320,""))</f>
        <v/>
      </c>
      <c r="FH320" s="409" t="str">
        <f>IF(AND('[1]Multi-Field'!$E$104=[1]Lists!BF320,'[1]Multi-Field'!$F$104="Drained"),BI320,IF(AND('[1]Multi-Field'!$E$104=[1]Lists!BF320,'[1]Multi-Field'!$F$104="undrained"),BH320,""))</f>
        <v/>
      </c>
      <c r="FI320" s="409" t="str">
        <f>IF(AND('[1]Multi-Field'!$E$105=[1]Lists!BF320,'[1]Multi-Field'!$F$105="Drained"),BI320,IF(AND('[1]Multi-Field'!$E$105=[1]Lists!BF320,'[1]Multi-Field'!$F$105="undrained"),BH320,""))</f>
        <v/>
      </c>
      <c r="FJ320" s="409" t="str">
        <f>IF(AND('[1]Multi-Field'!$E$106=[1]Lists!BF320,'[1]Multi-Field'!$F$106="Drained"),BI320,IF(AND('[1]Multi-Field'!$E$106=[1]Lists!BF320,'[1]Multi-Field'!$F$106="undrained"),BH320,""))</f>
        <v/>
      </c>
      <c r="FK320" s="409" t="str">
        <f>IF(AND('[1]Multi-Field'!$E$107=[1]Lists!BF320,'[1]Multi-Field'!$F$107="Drained"),BI320,IF(AND('[1]Multi-Field'!$E$107=[1]Lists!BF320,'[1]Multi-Field'!$F$107="undrained"),BH320,""))</f>
        <v/>
      </c>
      <c r="FL320" s="409" t="str">
        <f>IF(AND('[1]Multi-Field'!$E$108=[1]Lists!BF320,'[1]Multi-Field'!$F$108="Drained"),BI320,IF(AND('[1]Multi-Field'!$E$108=[1]Lists!BF320,'[1]Multi-Field'!$F$108="undrained"),BH320,""))</f>
        <v/>
      </c>
      <c r="FM320" s="409" t="str">
        <f>IF(AND('[1]Multi-Field'!$E$109=[1]Lists!BF320,'[1]Multi-Field'!$F$109="Drained"),BI320,IF(AND('[1]Multi-Field'!$E$109=[1]Lists!BF320,'[1]Multi-Field'!$F$109="undrained"),BH320,""))</f>
        <v/>
      </c>
      <c r="FN320" s="409" t="str">
        <f>IF(AND('[1]Multi-Field'!$E$110=[1]Lists!BF320,'[1]Multi-Field'!$F$110="Drained"),BI320,IF(AND('[1]Multi-Field'!$E$110=[1]Lists!BF320,'[1]Multi-Field'!$F$110="undrained"),BH320,""))</f>
        <v/>
      </c>
      <c r="FO320" s="409" t="str">
        <f>IF(AND('[1]Multi-Field'!$E$111=[1]Lists!BF320,'[1]Multi-Field'!$F$111="Drained"),BI320,IF(AND('[1]Multi-Field'!$E$111=[1]Lists!BF320,'[1]Multi-Field'!$F$111="undrained"),BH320,""))</f>
        <v/>
      </c>
      <c r="FP320" s="409" t="str">
        <f>IF(AND('[1]Multi-Field'!$E$112=[1]Lists!BF320,'[1]Multi-Field'!$F$112="Drained"),BI320,IF(AND('[1]Multi-Field'!$E$112=[1]Lists!BF320,'[1]Multi-Field'!$F$112="undrained"),BH320,""))</f>
        <v/>
      </c>
      <c r="FQ320" s="409" t="str">
        <f>IF(AND('[1]Multi-Field'!$E$113=[1]Lists!BF320,'[1]Multi-Field'!$F$113="Drained"),BI320,IF(AND('[1]Multi-Field'!$E$113=[1]Lists!BF320,'[1]Multi-Field'!$F$113="undrained"),BH320,""))</f>
        <v/>
      </c>
      <c r="FR320" s="409" t="str">
        <f>IF(AND('[1]Multi-Field'!$E$114=[1]Lists!BF320,'[1]Multi-Field'!$F$114="Drained"),BI320,IF(AND('[1]Multi-Field'!$E$114=[1]Lists!BF320,'[1]Multi-Field'!$F$114="undrained"),BH320,""))</f>
        <v/>
      </c>
      <c r="FS320" s="409" t="str">
        <f>IF(AND('[1]Multi-Field'!$E$115=[1]Lists!BF320,'[1]Multi-Field'!$F$115="Drained"),BI320,IF(AND('[1]Multi-Field'!$E$115=[1]Lists!BF320,'[1]Multi-Field'!$F$115="undrained"),BH320,""))</f>
        <v/>
      </c>
      <c r="FT320" s="409" t="str">
        <f>IF(AND('[1]Multi-Field'!$E$116=[1]Lists!BF320,'[1]Multi-Field'!$F$116="Drained"),BI320,IF(AND('[1]Multi-Field'!$E$116=[1]Lists!BF320,'[1]Multi-Field'!$F$116="undrained"),BH320,""))</f>
        <v/>
      </c>
      <c r="FU320" s="409" t="str">
        <f>IF(AND('[1]Multi-Field'!$E$117=[1]Lists!BF320,'[1]Multi-Field'!$F$117="Drained"),BI320,IF(AND('[1]Multi-Field'!$E$117=[1]Lists!BF320,'[1]Multi-Field'!$F$117="undrained"),BH320,""))</f>
        <v/>
      </c>
      <c r="FV320" s="409" t="str">
        <f>IF(AND('[1]Multi-Field'!$E$118=[1]Lists!BF320,'[1]Multi-Field'!$F$118="Drained"),BI320,IF(AND('[1]Multi-Field'!$E$118=[1]Lists!BF320,'[1]Multi-Field'!$F$118="undrained"),BH320,""))</f>
        <v/>
      </c>
      <c r="FW320" s="409" t="str">
        <f>IF(AND('[1]Multi-Field'!$E$119=[1]Lists!BF320,'[1]Multi-Field'!$F$119="Drained"),BI320,IF(AND('[1]Multi-Field'!$E$119=[1]Lists!BF320,'[1]Multi-Field'!$F$119="undrained"),BH320,""))</f>
        <v/>
      </c>
      <c r="FX320" s="409" t="str">
        <f>IF(AND('[1]Multi-Field'!$E$120=[1]Lists!BF320,'[1]Multi-Field'!$F$120="Drained"),BI320,IF(AND('[1]Multi-Field'!$E$120=[1]Lists!BF320,'[1]Multi-Field'!$F$120="undrained"),BH320,""))</f>
        <v/>
      </c>
    </row>
    <row r="321" spans="1:185" ht="13.5" customHeight="1">
      <c r="A321" s="7" t="s">
        <v>407</v>
      </c>
      <c r="B321" s="7"/>
      <c r="C321" s="7"/>
      <c r="D321" s="8">
        <v>70</v>
      </c>
      <c r="E321" s="8">
        <f t="shared" si="46"/>
        <v>70</v>
      </c>
      <c r="F321" s="8">
        <f t="shared" si="47"/>
        <v>70</v>
      </c>
      <c r="G321" s="8">
        <v>70</v>
      </c>
      <c r="H321" s="8">
        <v>70</v>
      </c>
      <c r="I321" s="8">
        <f t="shared" si="50"/>
        <v>70</v>
      </c>
      <c r="J321" s="8">
        <f t="shared" si="51"/>
        <v>70</v>
      </c>
      <c r="K321" s="8">
        <v>70</v>
      </c>
      <c r="L321" s="8">
        <v>105</v>
      </c>
      <c r="M321" s="8">
        <f t="shared" si="48"/>
        <v>105</v>
      </c>
      <c r="N321" s="8">
        <f t="shared" si="49"/>
        <v>105</v>
      </c>
      <c r="O321" s="8">
        <v>105</v>
      </c>
      <c r="P321" s="391">
        <v>296</v>
      </c>
      <c r="Q321" s="394"/>
      <c r="R321" s="395" t="b">
        <f>IF(OR('Multi-Field'!AA298=Lists!$AC$42,'Multi-Field'!AA298=Lists!$AC$43),IF('Multi-Field'!Z298="x",(IF('Multi-Field'!AC298=Lists!$Q$11,Lists!$R$11,IF('Multi-Field'!AC298=Lists!$Q$12,Lists!$R$12,IF('Multi-Field'!AC298=Lists!$Q$13,Lists!$R$13,IF('Multi-Field'!AC298=Lists!$Q$14,Lists!$R$14))))),IF('Multi-Field'!X298="x",(IF('Multi-Field'!AC298=Lists!$Q$11,Lists!$S$11,IF('Multi-Field'!AC298=Lists!$Q$12,Lists!$S$12,IF('Multi-Field'!AC298=Lists!$Q$13,Lists!$S$13,IF('Multi-Field'!AC298=Lists!$Q$14,Lists!$S$14))))),IF('Multi-Field'!V298="x",(IF('Multi-Field'!AC298=Lists!$Q$11,Lists!$T$11,IF('Multi-Field'!AC298=Lists!$Q$12,Lists!$T$12,IF('Multi-Field'!AC298=Lists!$Q$13,Lists!$T$13,IF('Multi-Field'!AC298=Lists!$Q$14,Lists!$T$14))))),0))))</f>
        <v>0</v>
      </c>
      <c r="S321" s="395" t="str">
        <f t="shared" si="52"/>
        <v/>
      </c>
      <c r="T321" s="395"/>
      <c r="U321" s="396"/>
      <c r="BF321" s="411" t="s">
        <v>1486</v>
      </c>
      <c r="BG321" s="412">
        <v>3</v>
      </c>
      <c r="BH321" s="412">
        <v>4.5</v>
      </c>
      <c r="BI321" s="412">
        <v>4.5</v>
      </c>
      <c r="BJ321" s="409" t="e">
        <f>IF(AND('[1]Single Field'!#REF!=[1]Lists!BF321,'[1]Single Field'!#REF!="Drained"),"x",IF(AND('[1]Single Field'!#REF!=[1]Lists!BF321,'[1]Single Field'!#REF!="Undrained"),O,""))</f>
        <v>#REF!</v>
      </c>
      <c r="BK321" s="409" t="str">
        <f>IF(AND('[1]Multi-Field'!$E$3=[1]Lists!BF321,'[1]Multi-Field'!$F$3="Drained"),BI321,IF(AND('[1]Multi-Field'!$E$3=BF321,'[1]Multi-Field'!$F$3="undrained"),BH321,""))</f>
        <v/>
      </c>
      <c r="BL321" s="409" t="str">
        <f>IF(AND('[1]Multi-Field'!$E$4=BF321,'[1]Multi-Field'!$F$4="Drained"),BI321,IF(AND('[1]Multi-Field'!$E$4=BF321,'[1]Multi-Field'!$F$4="undrained"),BH321,""))</f>
        <v/>
      </c>
      <c r="BM321" s="409" t="str">
        <f>IF(AND('[1]Multi-Field'!$E$5=BF321,'[1]Multi-Field'!$F$5="Drained"),BI321,IF(AND('[1]Multi-Field'!$E$5=BF321,'[1]Multi-Field'!$F$5="undrained"),BH321,""))</f>
        <v/>
      </c>
      <c r="BN321" s="409" t="str">
        <f>IF(AND('[1]Multi-Field'!$E$6=BF321,'[1]Multi-Field'!$F$6="Drained"),BI321,IF(AND('[1]Multi-Field'!$E$6=BF321,'[1]Multi-Field'!$F$6="undrained"),BH321,""))</f>
        <v/>
      </c>
      <c r="BO321" s="409" t="str">
        <f>IF(AND('[1]Multi-Field'!$E$7=BF321,'[1]Multi-Field'!$F$7="Drained"),BI321,IF(AND('[1]Multi-Field'!$E$7=BF321,'[1]Multi-Field'!$F$7="undrained"),BH321,""))</f>
        <v/>
      </c>
      <c r="BP321" s="409" t="str">
        <f>IF(AND('[1]Multi-Field'!$E$8=BF321,'[1]Multi-Field'!$F$8="Drained"),BI321,IF(AND('[1]Multi-Field'!$E$8=BF321,'[1]Multi-Field'!$F$8="undrained"),BH321,""))</f>
        <v/>
      </c>
      <c r="BQ321" s="409" t="str">
        <f>IF(AND('[1]Multi-Field'!$E$9=BF321,'[1]Multi-Field'!$F$9="Drained"),BI321,IF(AND('[1]Multi-Field'!$E$9=BF321,'[1]Multi-Field'!$F$9="undrained"),BH321,""))</f>
        <v/>
      </c>
      <c r="BR321" s="409" t="str">
        <f>IF(AND('[1]Multi-Field'!$E$10=BF321,'[1]Multi-Field'!$F$10="Drained"),BI321,IF(AND('[1]Multi-Field'!$E$10=BF321,'[1]Multi-Field'!$F$10="undrained"),BH321,""))</f>
        <v/>
      </c>
      <c r="BS321" s="409" t="str">
        <f>IF(AND('[1]Multi-Field'!$E$11=BF321,'[1]Multi-Field'!$F$11="Drained"),BI321,IF(AND('[1]Multi-Field'!$E$11=BF321,'[1]Multi-Field'!$F$11="undrained"),BH321,""))</f>
        <v/>
      </c>
      <c r="BT321" s="409" t="str">
        <f>IF(AND('[1]Multi-Field'!$E$12=BF321,'[1]Multi-Field'!$F$12="Drained"),BI321,IF(AND('[1]Multi-Field'!$E$12=BF321,'[1]Multi-Field'!$F$12="undrained"),BH321,""))</f>
        <v/>
      </c>
      <c r="BU321" s="409" t="str">
        <f>IF(AND('[1]Multi-Field'!$E$13=BF321,'[1]Multi-Field'!$F$13="Drained"),BI321,IF(AND('[1]Multi-Field'!$E$3=BF321,'[1]Multi-Field'!$F$13="undrained"),BH321,""))</f>
        <v/>
      </c>
      <c r="BV321" s="409" t="str">
        <f>IF(AND('[1]Multi-Field'!$E$14=BF321,'[1]Multi-Field'!$F$14="Drained"),BI321,IF(AND('[1]Multi-Field'!$E$14=BF321,'[1]Multi-Field'!$F$14="undrained"),BH321,""))</f>
        <v/>
      </c>
      <c r="BW321" s="409" t="str">
        <f>IF(AND('[1]Multi-Field'!$E$15=BF321,'[1]Multi-Field'!$F$15="Drained"),BI321,IF(AND('[1]Multi-Field'!$E$15=BF321,'[1]Multi-Field'!$F$15="undrained"),BH321,""))</f>
        <v/>
      </c>
      <c r="BX321" s="409" t="str">
        <f>IF(AND('[1]Multi-Field'!$E$16=[1]Lists!BF321,'[1]Multi-Field'!$F$16="Drained"),BI321,IF(AND('[1]Multi-Field'!$E$16=[1]Lists!BF321,'[1]Multi-Field'!$F$16="undrained"),BH321,""))</f>
        <v/>
      </c>
      <c r="BY321" s="409" t="str">
        <f>IF(AND('[1]Multi-Field'!$E$17=[1]Lists!BF321,'[1]Multi-Field'!$F$17="Drained"),BI321,IF(AND('[1]Multi-Field'!$E$17=[1]Lists!BF321,'[1]Multi-Field'!$F$17="undrained"),BH321,""))</f>
        <v/>
      </c>
      <c r="BZ321" s="409" t="str">
        <f>IF(AND('[1]Multi-Field'!$E$18=[1]Lists!BF321,'[1]Multi-Field'!$F$18="Drained"),BI321,IF(AND('[1]Multi-Field'!$E$18=[1]Lists!BF321,'[1]Multi-Field'!$F$18="undrained"),BH321,""))</f>
        <v/>
      </c>
      <c r="CA321" s="409" t="str">
        <f>IF(AND('[1]Multi-Field'!$E$19=[1]Lists!BF321,'[1]Multi-Field'!$F$19="Drained"),BI321,IF(AND('[1]Multi-Field'!$E$19=[1]Lists!BF321,'[1]Multi-Field'!$F$19="undrained"),BH321,""))</f>
        <v/>
      </c>
      <c r="CB321" s="409" t="str">
        <f>IF(AND('[1]Multi-Field'!$E$20=[1]Lists!BF321,'[1]Multi-Field'!$F$20="Drained"),BI321,IF(AND('[1]Multi-Field'!$E$20=[1]Lists!BF321,'[1]Multi-Field'!$F$20="undrained"),BH321,""))</f>
        <v/>
      </c>
      <c r="CC321" s="409" t="str">
        <f>IF(AND('[1]Multi-Field'!$E$21=[1]Lists!BF321,'[1]Multi-Field'!$F$21="Drained"),BI321,IF(AND('[1]Multi-Field'!$E$21=[1]Lists!BF321,'[1]Multi-Field'!$F$21="undrained"),BH321,""))</f>
        <v/>
      </c>
      <c r="CD321" s="409" t="str">
        <f>IF(AND('[1]Multi-Field'!$E$22=[1]Lists!BF321,'[1]Multi-Field'!$F$22="Drained"),BI321,IF(AND('[1]Multi-Field'!$E$22=[1]Lists!BF321,'[1]Multi-Field'!$F$22="undrained"),BH321,""))</f>
        <v/>
      </c>
      <c r="CE321" s="409" t="str">
        <f>IF(AND('[1]Multi-Field'!$E$23=[1]Lists!BF321,'[1]Multi-Field'!$F$23="Drained"),BI321,IF(AND('[1]Multi-Field'!$E$23=[1]Lists!BF321,'[1]Multi-Field'!$F$23="undrained"),BH321,""))</f>
        <v/>
      </c>
      <c r="CF321" s="409" t="str">
        <f>IF(AND('[1]Multi-Field'!$E$24=[1]Lists!BF321,'[1]Multi-Field'!$F$24="Drained"),BI321,IF(AND('[1]Multi-Field'!$E$24=[1]Lists!BF321,'[1]Multi-Field'!$F$24="undrained"),BH321,""))</f>
        <v/>
      </c>
      <c r="CG321" s="409" t="str">
        <f>IF(AND('[1]Multi-Field'!$E$25=[1]Lists!BF321,'[1]Multi-Field'!$F$25="Drained"),BI321,IF(AND('[1]Multi-Field'!$E$25=[1]Lists!BF321,'[1]Multi-Field'!$F$25="undrained"),BH321,""))</f>
        <v/>
      </c>
      <c r="CH321" s="409" t="str">
        <f>IF(AND('[1]Multi-Field'!$E$26=[1]Lists!BF321,'[1]Multi-Field'!$F$26="Drained"),BI321,IF(AND('[1]Multi-Field'!$E$26=[1]Lists!BF321,'[1]Multi-Field'!$F$26="undrained"),BH321,""))</f>
        <v/>
      </c>
      <c r="CI321" s="409" t="str">
        <f>IF(AND('[1]Multi-Field'!$E$27=[1]Lists!BF321,'[1]Multi-Field'!$F$27="Drained"),BI321,IF(AND('[1]Multi-Field'!$E$27=[1]Lists!BF321,'[1]Multi-Field'!$F$27="undrained"),BH321,""))</f>
        <v/>
      </c>
      <c r="CJ321" s="409" t="str">
        <f>IF(AND('[1]Multi-Field'!$E$28=[1]Lists!BF321,'[1]Multi-Field'!$F$28="Drained"),BI321,IF(AND('[1]Multi-Field'!$E$28=[1]Lists!BF321,'[1]Multi-Field'!$F$28="undrained"),BH321,""))</f>
        <v/>
      </c>
      <c r="CK321" s="409" t="str">
        <f>IF(AND('[1]Multi-Field'!$E$29=[1]Lists!BF321,'[1]Multi-Field'!$F$29="Drained"),BI321,IF(AND('[1]Multi-Field'!$E$29=[1]Lists!BF321,'[1]Multi-Field'!$F$29="undrained"),BH321,""))</f>
        <v/>
      </c>
      <c r="CL321" s="409" t="str">
        <f>IF(AND('[1]Multi-Field'!$E$30=[1]Lists!BF321,'[1]Multi-Field'!$F$30="Drained"),BI321,IF(AND('[1]Multi-Field'!$E$30=[1]Lists!BF321,'[1]Multi-Field'!$F$30="undrained"),BH321,""))</f>
        <v/>
      </c>
      <c r="CM321" s="409" t="str">
        <f>IF(AND('[1]Multi-Field'!$E$31=[1]Lists!BF321,'[1]Multi-Field'!$F$31="Drained"),BI321,IF(AND('[1]Multi-Field'!$E$31=[1]Lists!BF321,'[1]Multi-Field'!$F$31="undrained"),BH321,""))</f>
        <v/>
      </c>
      <c r="CN321" s="409" t="str">
        <f>IF(AND('[1]Multi-Field'!$E$32=[1]Lists!BF321,'[1]Multi-Field'!$F$32="Drained"),BI321,IF(AND('[1]Multi-Field'!$E$32=[1]Lists!BF321,'[1]Multi-Field'!$F$32="undrained"),BH321,""))</f>
        <v/>
      </c>
      <c r="CO321" s="409" t="str">
        <f>IF(AND('[1]Multi-Field'!$E$33=[1]Lists!BF321,'[1]Multi-Field'!$F$33="Drained"),BI321,IF(AND('[1]Multi-Field'!$E$33=[1]Lists!BF321,'[1]Multi-Field'!$F$33="undrained"),BH321,""))</f>
        <v/>
      </c>
      <c r="CP321" s="409" t="str">
        <f>IF(AND('[1]Multi-Field'!$E$34=[1]Lists!BF321,'[1]Multi-Field'!$F$34="Drained"),BI321,IF(AND('[1]Multi-Field'!$E$34=[1]Lists!BF321,'[1]Multi-Field'!$F$34="undrained"),BH321,""))</f>
        <v/>
      </c>
      <c r="CQ321" s="409" t="str">
        <f>IF(AND('[1]Multi-Field'!$E$35=[1]Lists!BF321,'[1]Multi-Field'!$F$35="Drained"),BI321,IF(AND('[1]Multi-Field'!$E$35=[1]Lists!BF321,'[1]Multi-Field'!$F$35="undrained"),BH321,""))</f>
        <v/>
      </c>
      <c r="CR321" s="409" t="str">
        <f>IF(AND('[1]Multi-Field'!$E$36=[1]Lists!BF321,'[1]Multi-Field'!$F$36="Drained"),BI321,IF(AND('[1]Multi-Field'!$E$36=[1]Lists!BF321,'[1]Multi-Field'!$F$36="undrained"),BH321,""))</f>
        <v/>
      </c>
      <c r="CS321" s="409" t="str">
        <f>IF(AND('[1]Multi-Field'!$E$37=[1]Lists!BF321,'[1]Multi-Field'!$F$37="Drained"),BI321,IF(AND('[1]Multi-Field'!$E$37=[1]Lists!BF321,'[1]Multi-Field'!$F$37="undrained"),BH321,""))</f>
        <v/>
      </c>
      <c r="CT321" s="409" t="str">
        <f>IF(AND('[1]Multi-Field'!$E$38=[1]Lists!BF321,'[1]Multi-Field'!$F$38="Drained"),BI321,IF(AND('[1]Multi-Field'!$E$38=[1]Lists!BF321,'[1]Multi-Field'!$F$38="undrained"),BH321,""))</f>
        <v/>
      </c>
      <c r="CU321" s="409" t="str">
        <f>IF(AND('[1]Multi-Field'!$E$39=[1]Lists!BF321,'[1]Multi-Field'!$F$39="Drained"),BI321,IF(AND('[1]Multi-Field'!$E$39=[1]Lists!BF321,'[1]Multi-Field'!$F$39="undrained"),BH321,""))</f>
        <v/>
      </c>
      <c r="CV321" s="409" t="str">
        <f>IF(AND('[1]Multi-Field'!$E$40=[1]Lists!BF321,'[1]Multi-Field'!$F$40="Drained"),BI321,IF(AND('[1]Multi-Field'!$E$40=[1]Lists!BF321,'[1]Multi-Field'!$F$40="undrained"),BH321,""))</f>
        <v/>
      </c>
      <c r="CW321" s="409" t="str">
        <f>IF(AND('[1]Multi-Field'!$E$41=[1]Lists!BF321,'[1]Multi-Field'!$F$40="Drained"),BI321,IF(AND('[1]Multi-Field'!$E$40=[1]Lists!BF321,'[1]Multi-Field'!$F$40="undrained"),BH321,""))</f>
        <v/>
      </c>
      <c r="CX321" s="409" t="str">
        <f>IF(AND('[1]Multi-Field'!$E$42=[1]Lists!BF321,'[1]Multi-Field'!$F$42="Drained"),BI321,IF(AND('[1]Multi-Field'!$E$42=[1]Lists!BF321,'[1]Multi-Field'!$F$42="undrained"),BH321,""))</f>
        <v/>
      </c>
      <c r="CY321" s="409" t="str">
        <f>IF(AND('[1]Multi-Field'!$E$43=[1]Lists!BF321,'[1]Multi-Field'!$F$43="Drained"),BI321,IF(AND('[1]Multi-Field'!$E$43=[1]Lists!BF321,'[1]Multi-Field'!$F$43="undrained"),BH321,""))</f>
        <v/>
      </c>
      <c r="CZ321" s="409" t="str">
        <f>IF(AND('[1]Multi-Field'!$E$44=[1]Lists!BF321,'[1]Multi-Field'!$F$44="Drained"),BI321,IF(AND('[1]Multi-Field'!$E$44=[1]Lists!BF321,'[1]Multi-Field'!$F$44="undrained"),BH321,""))</f>
        <v/>
      </c>
      <c r="DA321" s="409" t="str">
        <f>IF(AND('[1]Multi-Field'!$E$45=[1]Lists!BF321,'[1]Multi-Field'!$F$45="Drained"),BI321,IF(AND('[1]Multi-Field'!$E$45=[1]Lists!BF321,'[1]Multi-Field'!$F$45="undrained"),BH321,""))</f>
        <v/>
      </c>
      <c r="DB321" s="409" t="str">
        <f>IF(AND('[1]Multi-Field'!$E$46=[1]Lists!BF321,'[1]Multi-Field'!$F$46="Drained"),BI321,IF(AND('[1]Multi-Field'!$E$46=[1]Lists!BF321,'[1]Multi-Field'!$F$46="undrained"),BH321,""))</f>
        <v/>
      </c>
      <c r="DC321" s="409" t="str">
        <f>IF(AND('[1]Multi-Field'!$E$47=[1]Lists!BF321,'[1]Multi-Field'!$F$47="Drained"),BI321,IF(AND('[1]Multi-Field'!$E$47=[1]Lists!BF321,'[1]Multi-Field'!$F$47="undrained"),BH321,""))</f>
        <v/>
      </c>
      <c r="DD321" s="409" t="str">
        <f>IF(AND('[1]Multi-Field'!$E$48=[1]Lists!BF321,'[1]Multi-Field'!$F$48="Drained"),BI321,IF(AND('[1]Multi-Field'!$E$48=[1]Lists!BF321,'[1]Multi-Field'!$F$48="undrained"),BH321,""))</f>
        <v/>
      </c>
      <c r="DE321" s="409" t="str">
        <f>IF(AND('[1]Multi-Field'!$E$49=[1]Lists!BF321,'[1]Multi-Field'!$F$49="Drained"),BI321,IF(AND('[1]Multi-Field'!$E$49=[1]Lists!BF321,'[1]Multi-Field'!$F$9="undrained"),BH321,""))</f>
        <v/>
      </c>
      <c r="DF321" s="409" t="str">
        <f>IF(AND('[1]Multi-Field'!$E$50=[1]Lists!BF321,'[1]Multi-Field'!$F$50="Drained"),BI321,IF(AND('[1]Multi-Field'!$E$50=[1]Lists!BF321,'[1]Multi-Field'!$F$50="undrained"),BH321,""))</f>
        <v/>
      </c>
      <c r="DG321" s="409" t="str">
        <f>IF(AND('[1]Multi-Field'!$E$51=[1]Lists!BF321,'[1]Multi-Field'!$F$51="Drained"),BI321,IF(AND('[1]Multi-Field'!$E$51=[1]Lists!BF321,'[1]Multi-Field'!$F$51="undrained"),BH321,""))</f>
        <v/>
      </c>
      <c r="DH321" s="409" t="str">
        <f>IF(AND('[1]Multi-Field'!$E$52=[1]Lists!BF321,'[1]Multi-Field'!$F$52="Drained"),BI321,IF(AND('[1]Multi-Field'!$E$52=[1]Lists!BF321,'[1]Multi-Field'!$F$52="undrained"),BH321,""))</f>
        <v/>
      </c>
      <c r="DI321" s="409" t="str">
        <f>IF(AND('[1]Multi-Field'!$E$53=[1]Lists!BF321,'[1]Multi-Field'!$F$53="Drained"),BI321,IF(AND('[1]Multi-Field'!$E$53=[1]Lists!BF321,'[1]Multi-Field'!$F$53="undrained"),BH321,""))</f>
        <v/>
      </c>
      <c r="DJ321" s="409" t="str">
        <f>IF(AND('[1]Multi-Field'!$E$54=[1]Lists!BF321,'[1]Multi-Field'!$F$54="Drained"),BI321,IF(AND('[1]Multi-Field'!$E$54=[1]Lists!BF321,'[1]Multi-Field'!$F$54="undrained"),BH321,""))</f>
        <v/>
      </c>
      <c r="DK321" s="409" t="str">
        <f>IF(AND('[1]Multi-Field'!$E$55=[1]Lists!BF321,'[1]Multi-Field'!$F$55="Drained"),BI321,IF(AND('[1]Multi-Field'!$E$55=[1]Lists!BF321,'[1]Multi-Field'!$F$55="undrained"),BH321,""))</f>
        <v/>
      </c>
      <c r="DL321" s="409" t="str">
        <f>IF(AND('[1]Multi-Field'!$E$56=[1]Lists!BF321,'[1]Multi-Field'!$F$56="Drained"),BI321,IF(AND('[1]Multi-Field'!$E$56=[1]Lists!BF321,'[1]Multi-Field'!$F$56="undrained"),BH321,""))</f>
        <v/>
      </c>
      <c r="DM321" s="409" t="str">
        <f>IF(AND('[1]Multi-Field'!$E$57=[1]Lists!BF321,'[1]Multi-Field'!$F$57="Drained"),BI321,IF(AND('[1]Multi-Field'!$E$57=[1]Lists!BF321,'[1]Multi-Field'!$F$57="undrained"),BH321,""))</f>
        <v/>
      </c>
      <c r="DN321" s="409" t="str">
        <f>IF(AND('[1]Multi-Field'!$E$58=[1]Lists!BF321,'[1]Multi-Field'!$F$58="Drained"),BI321,IF(AND('[1]Multi-Field'!$E$58=[1]Lists!BF321,'[1]Multi-Field'!$F$58="undrained"),BH321,""))</f>
        <v/>
      </c>
      <c r="DO321" s="409" t="str">
        <f>IF(AND('[1]Multi-Field'!$E$59=[1]Lists!BF321,'[1]Multi-Field'!$F$59="Drained"),BI321,IF(AND('[1]Multi-Field'!$E$59=[1]Lists!BF321,'[1]Multi-Field'!$F$59="undrained"),BH321,""))</f>
        <v/>
      </c>
      <c r="DP321" s="409" t="str">
        <f>IF(AND('[1]Multi-Field'!$E$60=[1]Lists!BF321,'[1]Multi-Field'!$F$60="Drained"),BI321,IF(AND('[1]Multi-Field'!$E$60=[1]Lists!BF321,'[1]Multi-Field'!$F$60="undrained"),BH321,""))</f>
        <v/>
      </c>
      <c r="DQ321" s="409" t="str">
        <f>IF(AND('[1]Multi-Field'!$E$61=[1]Lists!BF321,'[1]Multi-Field'!$F$61="Drained"),BI321,IF(AND('[1]Multi-Field'!$E$61=[1]Lists!BF321,'[1]Multi-Field'!$F$61="undrained"),BH321,""))</f>
        <v/>
      </c>
      <c r="DR321" s="409" t="str">
        <f>IF(AND('[1]Multi-Field'!$E$62=[1]Lists!BF321,'[1]Multi-Field'!$F$62="Drained"),BI321,IF(AND('[1]Multi-Field'!$E$62=[1]Lists!BF321,'[1]Multi-Field'!$F$62="undrained"),BH321,""))</f>
        <v/>
      </c>
      <c r="DS321" s="409" t="str">
        <f>IF(AND('[1]Multi-Field'!$E$63=[1]Lists!BF321,'[1]Multi-Field'!$F$63="Drained"),BI321,IF(AND('[1]Multi-Field'!$E$63=[1]Lists!BF321,'[1]Multi-Field'!$F$63="undrained"),BH321,""))</f>
        <v/>
      </c>
      <c r="DT321" s="409" t="str">
        <f>IF(AND('[1]Multi-Field'!$E$64=[1]Lists!BF321,'[1]Multi-Field'!$F$64="Drained"),BI321,IF(AND('[1]Multi-Field'!$E$64=[1]Lists!BF321,'[1]Multi-Field'!$F$64="undrained"),BH321,""))</f>
        <v/>
      </c>
      <c r="DU321" s="409" t="str">
        <f>IF(AND('[1]Multi-Field'!$E$65=[1]Lists!BF321,'[1]Multi-Field'!$F$65="Drained"),BI321,IF(AND('[1]Multi-Field'!$E$65=[1]Lists!BF321,'[1]Multi-Field'!$F$65="undrained"),BH321,""))</f>
        <v/>
      </c>
      <c r="DV321" s="409" t="str">
        <f>IF(AND('[1]Multi-Field'!$E$66=[1]Lists!BF321,'[1]Multi-Field'!$F$66="Drained"),BI321,IF(AND('[1]Multi-Field'!$E$66=[1]Lists!BF321,'[1]Multi-Field'!$F$66="undrained"),BH321,""))</f>
        <v/>
      </c>
      <c r="DW321" s="409" t="str">
        <f>IF(AND('[1]Multi-Field'!$E$67=[1]Lists!BF321,'[1]Multi-Field'!$F$67="Drained"),BI321,IF(AND('[1]Multi-Field'!$E$67=[1]Lists!BF321,'[1]Multi-Field'!$F$67="undrained"),BH321,""))</f>
        <v/>
      </c>
      <c r="DX321" s="409" t="str">
        <f>IF(AND('[1]Multi-Field'!$E$68=[1]Lists!BF321,'[1]Multi-Field'!$F$68="Drained"),BI321,IF(AND('[1]Multi-Field'!$E$68=[1]Lists!BF321,'[1]Multi-Field'!$F$68="undrained"),BH321,""))</f>
        <v/>
      </c>
      <c r="DY321" s="409" t="str">
        <f>IF(AND('[1]Multi-Field'!$E$69=[1]Lists!BF321,'[1]Multi-Field'!$F$69="Drained"),BI321,IF(AND('[1]Multi-Field'!$E$69=[1]Lists!BF321,'[1]Multi-Field'!$F$69="undrained"),BH321,""))</f>
        <v/>
      </c>
      <c r="DZ321" s="409" t="str">
        <f>IF(AND('[1]Multi-Field'!$E$70=[1]Lists!BF321,'[1]Multi-Field'!$F$70="Drained"),BI321,IF(AND('[1]Multi-Field'!$E$70=[1]Lists!BF321,'[1]Multi-Field'!$F$70="undrained"),BH321,""))</f>
        <v/>
      </c>
      <c r="EA321" s="409" t="str">
        <f>IF(AND('[1]Multi-Field'!$E$71=[1]Lists!BF321,'[1]Multi-Field'!$F$71="Drained"),BI321,IF(AND('[1]Multi-Field'!$E$71=[1]Lists!BF321,'[1]Multi-Field'!$F$71="undrained"),BH321,""))</f>
        <v/>
      </c>
      <c r="EB321" s="409" t="str">
        <f>IF(AND('[1]Multi-Field'!$E$72=[1]Lists!BF321,'[1]Multi-Field'!$F$72="Drained"),BI321,IF(AND('[1]Multi-Field'!$E$72=[1]Lists!BF321,'[1]Multi-Field'!$F$72="undrained"),BH321,""))</f>
        <v/>
      </c>
      <c r="EC321" s="409" t="str">
        <f>IF(AND('[1]Multi-Field'!$E$73=[1]Lists!BF321,'[1]Multi-Field'!$F$73="Drained"),BI321,IF(AND('[1]Multi-Field'!$E$73=[1]Lists!BF321,'[1]Multi-Field'!$F$73="undrained"),BH321,""))</f>
        <v/>
      </c>
      <c r="ED321" s="409" t="str">
        <f>IF(AND('[1]Multi-Field'!$E$74=[1]Lists!BF321,'[1]Multi-Field'!$F$74="Drained"),BI321,IF(AND('[1]Multi-Field'!$E$74=[1]Lists!BF321,'[1]Multi-Field'!$F$74="undrained"),BH321,""))</f>
        <v/>
      </c>
      <c r="EE321" s="409" t="str">
        <f>IF(AND('[1]Multi-Field'!$E$75=[1]Lists!BF321,'[1]Multi-Field'!$F$75="Drained"),BI321,IF(AND('[1]Multi-Field'!$E$75=[1]Lists!BF321,'[1]Multi-Field'!$F$75="undrained"),BH321,""))</f>
        <v/>
      </c>
      <c r="EF321" s="409" t="str">
        <f>IF(AND('[1]Multi-Field'!$E$76=[1]Lists!BF321,'[1]Multi-Field'!$F$76="Drained"),BI321,IF(AND('[1]Multi-Field'!$E$76=[1]Lists!BF321,'[1]Multi-Field'!$F$6="undrained"),BH321,""))</f>
        <v/>
      </c>
      <c r="EG321" s="409" t="str">
        <f>IF(AND('[1]Multi-Field'!$E$77=[1]Lists!BF321,'[1]Multi-Field'!$F$77="Drained"),BI321,IF(AND('[1]Multi-Field'!$E$77=[1]Lists!BF321,'[1]Multi-Field'!$F$77="undrained"),BH321,""))</f>
        <v/>
      </c>
      <c r="EH321" s="409" t="str">
        <f>IF(AND('[1]Multi-Field'!$E$78=[1]Lists!BF321,'[1]Multi-Field'!$F$78="Drained"),BI321,IF(AND('[1]Multi-Field'!$E$78=[1]Lists!BF321,'[1]Multi-Field'!$F$78="undrained"),BH321,""))</f>
        <v/>
      </c>
      <c r="EI321" s="409" t="str">
        <f>IF(AND('[1]Multi-Field'!$E$79=[1]Lists!BF321,'[1]Multi-Field'!$F$79="Drained"),BI321,IF(AND('[1]Multi-Field'!$E$79=[1]Lists!BF321,'[1]Multi-Field'!$F$79="undrained"),BH321,""))</f>
        <v/>
      </c>
      <c r="EJ321" s="409" t="str">
        <f>IF(AND('[1]Multi-Field'!$E$80=[1]Lists!BF321,'[1]Multi-Field'!$F$80="Drained"),BI321,IF(AND('[1]Multi-Field'!$E$80=[1]Lists!BF321,'[1]Multi-Field'!$F$80="undrained"),BH321,""))</f>
        <v/>
      </c>
      <c r="EK321" s="409" t="str">
        <f>IF(AND('[1]Multi-Field'!$E$81=[1]Lists!BF321,'[1]Multi-Field'!$F$81="Drained"),BI321,IF(AND('[1]Multi-Field'!$E$81=[1]Lists!BF321,'[1]Multi-Field'!$F$81="undrained"),BH321,""))</f>
        <v/>
      </c>
      <c r="EL321" s="409" t="str">
        <f>IF(AND('[1]Multi-Field'!$E$82=[1]Lists!BF321,'[1]Multi-Field'!$F$82="Drained"),BI321,IF(AND('[1]Multi-Field'!$E$82=[1]Lists!BF321,'[1]Multi-Field'!$F$82="undrained"),BH321,""))</f>
        <v/>
      </c>
      <c r="EM321" s="409" t="str">
        <f>IF(AND('[1]Multi-Field'!$E$83=[1]Lists!BF321,'[1]Multi-Field'!$F$83="Drained"),BI321,IF(AND('[1]Multi-Field'!$E$83=[1]Lists!BF321,'[1]Multi-Field'!$F$83="undrained"),BH321,""))</f>
        <v/>
      </c>
      <c r="EN321" s="409" t="str">
        <f>IF(AND('[1]Multi-Field'!$E$84=[1]Lists!BF321,'[1]Multi-Field'!$F$84="Drained"),BI321,IF(AND('[1]Multi-Field'!$E$84=[1]Lists!BF321,'[1]Multi-Field'!$F$84="undrained"),BH321,""))</f>
        <v/>
      </c>
      <c r="EO321" s="409" t="str">
        <f>IF(AND('[1]Multi-Field'!$E$85=[1]Lists!BF321,'[1]Multi-Field'!$F$85="Drained"),BI321,IF(AND('[1]Multi-Field'!$E$85=[1]Lists!BF321,'[1]Multi-Field'!$F$85="undrained"),BH321,""))</f>
        <v/>
      </c>
      <c r="EP321" s="409" t="str">
        <f>IF(AND('[1]Multi-Field'!$E$86=[1]Lists!BF321,'[1]Multi-Field'!$F$86="Drained"),BI321,IF(AND('[1]Multi-Field'!$E$86=[1]Lists!BF321,'[1]Multi-Field'!$F$86="undrained"),BH321,""))</f>
        <v/>
      </c>
      <c r="EQ321" s="409" t="str">
        <f>IF(AND('[1]Multi-Field'!$E$87=[1]Lists!BF321,'[1]Multi-Field'!$F$87="Drained"),BI321,IF(AND('[1]Multi-Field'!$E$87=[1]Lists!BF321,'[1]Multi-Field'!$F$87="undrained"),BH321,""))</f>
        <v/>
      </c>
      <c r="ER321" s="409" t="str">
        <f>IF(AND('[1]Multi-Field'!$E$88=[1]Lists!BF321,'[1]Multi-Field'!$F$88="Drained"),BI321,IF(AND('[1]Multi-Field'!$E$88=[1]Lists!BF321,'[1]Multi-Field'!$F$88="undrained"),BH321,""))</f>
        <v/>
      </c>
      <c r="ES321" s="409" t="str">
        <f>IF(AND('[1]Multi-Field'!$E$89=[1]Lists!BF321,'[1]Multi-Field'!$F$89="Drained"),BI321,IF(AND('[1]Multi-Field'!$E$89=[1]Lists!BF321,'[1]Multi-Field'!$F$89="undrained"),BH321,""))</f>
        <v/>
      </c>
      <c r="ET321" s="409" t="str">
        <f>IF(AND('[1]Multi-Field'!$E$90=[1]Lists!BF321,'[1]Multi-Field'!$F$90="Drained"),BI321,IF(AND('[1]Multi-Field'!$E$90=[1]Lists!BF321,'[1]Multi-Field'!$F$90="undrained"),BH321,""))</f>
        <v/>
      </c>
      <c r="EU321" s="409" t="str">
        <f>IF(AND('[1]Multi-Field'!$E$91=[1]Lists!BF321,'[1]Multi-Field'!$F$91="Drained"),BI321,IF(AND('[1]Multi-Field'!$E$91=[1]Lists!BF321,'[1]Multi-Field'!$F$91="undrained"),BH321,""))</f>
        <v/>
      </c>
      <c r="EV321" s="409" t="str">
        <f>IF(AND('[1]Multi-Field'!$E$92=[1]Lists!BF321,'[1]Multi-Field'!$F$92="Drained"),BI321,IF(AND('[1]Multi-Field'!$E$92=[1]Lists!BF321,'[1]Multi-Field'!$F$92="undrained"),BH321,""))</f>
        <v/>
      </c>
      <c r="EW321" s="409" t="str">
        <f>IF(AND('[1]Multi-Field'!$E$93=[1]Lists!BF321,'[1]Multi-Field'!$F$93="Drained"),BI321,IF(AND('[1]Multi-Field'!$E$93=[1]Lists!BF321,'[1]Multi-Field'!$F$93="undrained"),BH321,""))</f>
        <v/>
      </c>
      <c r="EX321" s="409" t="str">
        <f>IF(AND('[1]Multi-Field'!$E$94=[1]Lists!BF321,'[1]Multi-Field'!$F$94="Drained"),BI321,IF(AND('[1]Multi-Field'!$E$94=[1]Lists!BF321,'[1]Multi-Field'!$F$94="undrained"),BH321,""))</f>
        <v/>
      </c>
      <c r="EY321" s="409" t="str">
        <f>IF(AND('[1]Multi-Field'!$E$95=[1]Lists!BF321,'[1]Multi-Field'!$F$95="Drained"),BI321,IF(AND('[1]Multi-Field'!$E$95=[1]Lists!BF321,'[1]Multi-Field'!$F$95="undrained"),BH321,""))</f>
        <v/>
      </c>
      <c r="EZ321" s="409" t="str">
        <f>IF(AND('[1]Multi-Field'!$E$96=[1]Lists!BF321,'[1]Multi-Field'!$F$96="Drained"),BI321,IF(AND('[1]Multi-Field'!$E$96=[1]Lists!BF321,'[1]Multi-Field'!$F$96="undrained"),BH321,""))</f>
        <v/>
      </c>
      <c r="FA321" s="409" t="str">
        <f>IF(AND('[1]Multi-Field'!$E$97=[1]Lists!BF321,'[1]Multi-Field'!$F$97="Drained"),BI321,IF(AND('[1]Multi-Field'!$E$97=[1]Lists!BF321,'[1]Multi-Field'!$F$97="undrained"),BH321,""))</f>
        <v/>
      </c>
      <c r="FB321" s="409" t="str">
        <f>IF(AND('[1]Multi-Field'!$E$98=[1]Lists!BF321,'[1]Multi-Field'!$F$98="Drained"),BI321,IF(AND('[1]Multi-Field'!$E$98=[1]Lists!BF321,'[1]Multi-Field'!$F$98="undrained"),BH321,""))</f>
        <v/>
      </c>
      <c r="FC321" s="409" t="str">
        <f>IF(AND('[1]Multi-Field'!$E$99=[1]Lists!BF321,'[1]Multi-Field'!$F$99="Drained"),BI321,IF(AND('[1]Multi-Field'!$E$99=[1]Lists!BF321,'[1]Multi-Field'!$F$99="undrained"),BH321,""))</f>
        <v/>
      </c>
      <c r="FD321" s="409" t="str">
        <f>IF(AND('[1]Multi-Field'!$E$100=[1]Lists!BF321,'[1]Multi-Field'!$F$100="Drained"),BI321,IF(AND('[1]Multi-Field'!$E$100=[1]Lists!BF321,'[1]Multi-Field'!$F$100="undrained"),BH321,""))</f>
        <v/>
      </c>
      <c r="FE321" s="409" t="str">
        <f>IF(AND('[1]Multi-Field'!$E$101=[1]Lists!BF321,'[1]Multi-Field'!$F$101="Drained"),BI321,IF(AND('[1]Multi-Field'!$E$101=[1]Lists!BF321,'[1]Multi-Field'!$F$101="undrained"),BH321,""))</f>
        <v/>
      </c>
      <c r="FF321" s="409" t="str">
        <f>IF(AND('[1]Multi-Field'!$E$102=[1]Lists!BF321,'[1]Multi-Field'!$F$102="Drained"),BI321,IF(AND('[1]Multi-Field'!$E$102=[1]Lists!BF321,'[1]Multi-Field'!$F$102="undrained"),BH321,""))</f>
        <v/>
      </c>
      <c r="FG321" s="409" t="str">
        <f>IF(AND('[1]Multi-Field'!$E$103=[1]Lists!BF321,'[1]Multi-Field'!$F$103="Drained"),BI321,IF(AND('[1]Multi-Field'!$E$103=[1]Lists!BF321,'[1]Multi-Field'!$F$103="undrained"),BH321,""))</f>
        <v/>
      </c>
      <c r="FH321" s="409" t="str">
        <f>IF(AND('[1]Multi-Field'!$E$104=[1]Lists!BF321,'[1]Multi-Field'!$F$104="Drained"),BI321,IF(AND('[1]Multi-Field'!$E$104=[1]Lists!BF321,'[1]Multi-Field'!$F$104="undrained"),BH321,""))</f>
        <v/>
      </c>
      <c r="FI321" s="409" t="str">
        <f>IF(AND('[1]Multi-Field'!$E$105=[1]Lists!BF321,'[1]Multi-Field'!$F$105="Drained"),BI321,IF(AND('[1]Multi-Field'!$E$105=[1]Lists!BF321,'[1]Multi-Field'!$F$105="undrained"),BH321,""))</f>
        <v/>
      </c>
      <c r="FJ321" s="409" t="str">
        <f>IF(AND('[1]Multi-Field'!$E$106=[1]Lists!BF321,'[1]Multi-Field'!$F$106="Drained"),BI321,IF(AND('[1]Multi-Field'!$E$106=[1]Lists!BF321,'[1]Multi-Field'!$F$106="undrained"),BH321,""))</f>
        <v/>
      </c>
      <c r="FK321" s="409" t="str">
        <f>IF(AND('[1]Multi-Field'!$E$107=[1]Lists!BF321,'[1]Multi-Field'!$F$107="Drained"),BI321,IF(AND('[1]Multi-Field'!$E$107=[1]Lists!BF321,'[1]Multi-Field'!$F$107="undrained"),BH321,""))</f>
        <v/>
      </c>
      <c r="FL321" s="409" t="str">
        <f>IF(AND('[1]Multi-Field'!$E$108=[1]Lists!BF321,'[1]Multi-Field'!$F$108="Drained"),BI321,IF(AND('[1]Multi-Field'!$E$108=[1]Lists!BF321,'[1]Multi-Field'!$F$108="undrained"),BH321,""))</f>
        <v/>
      </c>
      <c r="FM321" s="409" t="str">
        <f>IF(AND('[1]Multi-Field'!$E$109=[1]Lists!BF321,'[1]Multi-Field'!$F$109="Drained"),BI321,IF(AND('[1]Multi-Field'!$E$109=[1]Lists!BF321,'[1]Multi-Field'!$F$109="undrained"),BH321,""))</f>
        <v/>
      </c>
      <c r="FN321" s="409" t="str">
        <f>IF(AND('[1]Multi-Field'!$E$110=[1]Lists!BF321,'[1]Multi-Field'!$F$110="Drained"),BI321,IF(AND('[1]Multi-Field'!$E$110=[1]Lists!BF321,'[1]Multi-Field'!$F$110="undrained"),BH321,""))</f>
        <v/>
      </c>
      <c r="FO321" s="409" t="str">
        <f>IF(AND('[1]Multi-Field'!$E$111=[1]Lists!BF321,'[1]Multi-Field'!$F$111="Drained"),BI321,IF(AND('[1]Multi-Field'!$E$111=[1]Lists!BF321,'[1]Multi-Field'!$F$111="undrained"),BH321,""))</f>
        <v/>
      </c>
      <c r="FP321" s="409" t="str">
        <f>IF(AND('[1]Multi-Field'!$E$112=[1]Lists!BF321,'[1]Multi-Field'!$F$112="Drained"),BI321,IF(AND('[1]Multi-Field'!$E$112=[1]Lists!BF321,'[1]Multi-Field'!$F$112="undrained"),BH321,""))</f>
        <v/>
      </c>
      <c r="FQ321" s="409" t="str">
        <f>IF(AND('[1]Multi-Field'!$E$113=[1]Lists!BF321,'[1]Multi-Field'!$F$113="Drained"),BI321,IF(AND('[1]Multi-Field'!$E$113=[1]Lists!BF321,'[1]Multi-Field'!$F$113="undrained"),BH321,""))</f>
        <v/>
      </c>
      <c r="FR321" s="409" t="str">
        <f>IF(AND('[1]Multi-Field'!$E$114=[1]Lists!BF321,'[1]Multi-Field'!$F$114="Drained"),BI321,IF(AND('[1]Multi-Field'!$E$114=[1]Lists!BF321,'[1]Multi-Field'!$F$114="undrained"),BH321,""))</f>
        <v/>
      </c>
      <c r="FS321" s="409" t="str">
        <f>IF(AND('[1]Multi-Field'!$E$115=[1]Lists!BF321,'[1]Multi-Field'!$F$115="Drained"),BI321,IF(AND('[1]Multi-Field'!$E$115=[1]Lists!BF321,'[1]Multi-Field'!$F$115="undrained"),BH321,""))</f>
        <v/>
      </c>
      <c r="FT321" s="409" t="str">
        <f>IF(AND('[1]Multi-Field'!$E$116=[1]Lists!BF321,'[1]Multi-Field'!$F$116="Drained"),BI321,IF(AND('[1]Multi-Field'!$E$116=[1]Lists!BF321,'[1]Multi-Field'!$F$116="undrained"),BH321,""))</f>
        <v/>
      </c>
      <c r="FU321" s="409" t="str">
        <f>IF(AND('[1]Multi-Field'!$E$117=[1]Lists!BF321,'[1]Multi-Field'!$F$117="Drained"),BI321,IF(AND('[1]Multi-Field'!$E$117=[1]Lists!BF321,'[1]Multi-Field'!$F$117="undrained"),BH321,""))</f>
        <v/>
      </c>
      <c r="FV321" s="409" t="str">
        <f>IF(AND('[1]Multi-Field'!$E$118=[1]Lists!BF321,'[1]Multi-Field'!$F$118="Drained"),BI321,IF(AND('[1]Multi-Field'!$E$118=[1]Lists!BF321,'[1]Multi-Field'!$F$118="undrained"),BH321,""))</f>
        <v/>
      </c>
      <c r="FW321" s="409" t="str">
        <f>IF(AND('[1]Multi-Field'!$E$119=[1]Lists!BF321,'[1]Multi-Field'!$F$119="Drained"),BI321,IF(AND('[1]Multi-Field'!$E$119=[1]Lists!BF321,'[1]Multi-Field'!$F$119="undrained"),BH321,""))</f>
        <v/>
      </c>
      <c r="FX321" s="409" t="str">
        <f>IF(AND('[1]Multi-Field'!$E$120=[1]Lists!BF321,'[1]Multi-Field'!$F$120="Drained"),BI321,IF(AND('[1]Multi-Field'!$E$120=[1]Lists!BF321,'[1]Multi-Field'!$F$120="undrained"),BH321,""))</f>
        <v/>
      </c>
    </row>
    <row r="322" spans="1:185" ht="13.5" customHeight="1">
      <c r="A322" s="7" t="s">
        <v>408</v>
      </c>
      <c r="B322" s="7"/>
      <c r="C322" s="7"/>
      <c r="D322" s="8">
        <v>50</v>
      </c>
      <c r="E322" s="8">
        <f t="shared" si="46"/>
        <v>53</v>
      </c>
      <c r="F322" s="8">
        <f t="shared" si="47"/>
        <v>57</v>
      </c>
      <c r="G322" s="8">
        <v>60</v>
      </c>
      <c r="H322" s="8">
        <v>65</v>
      </c>
      <c r="I322" s="8">
        <f t="shared" si="50"/>
        <v>68</v>
      </c>
      <c r="J322" s="8">
        <f t="shared" si="51"/>
        <v>72</v>
      </c>
      <c r="K322" s="8">
        <v>75</v>
      </c>
      <c r="L322" s="8">
        <v>65</v>
      </c>
      <c r="M322" s="8">
        <f t="shared" si="48"/>
        <v>73</v>
      </c>
      <c r="N322" s="8">
        <f t="shared" si="49"/>
        <v>82</v>
      </c>
      <c r="O322" s="8">
        <v>90</v>
      </c>
      <c r="P322" s="391">
        <v>297</v>
      </c>
      <c r="Q322" s="394"/>
      <c r="R322" s="395" t="b">
        <f>IF(OR('Multi-Field'!AA299=Lists!$AC$42,'Multi-Field'!AA299=Lists!$AC$43),IF('Multi-Field'!Z299="x",(IF('Multi-Field'!AC299=Lists!$Q$11,Lists!$R$11,IF('Multi-Field'!AC299=Lists!$Q$12,Lists!$R$12,IF('Multi-Field'!AC299=Lists!$Q$13,Lists!$R$13,IF('Multi-Field'!AC299=Lists!$Q$14,Lists!$R$14))))),IF('Multi-Field'!X299="x",(IF('Multi-Field'!AC299=Lists!$Q$11,Lists!$S$11,IF('Multi-Field'!AC299=Lists!$Q$12,Lists!$S$12,IF('Multi-Field'!AC299=Lists!$Q$13,Lists!$S$13,IF('Multi-Field'!AC299=Lists!$Q$14,Lists!$S$14))))),IF('Multi-Field'!V299="x",(IF('Multi-Field'!AC299=Lists!$Q$11,Lists!$T$11,IF('Multi-Field'!AC299=Lists!$Q$12,Lists!$T$12,IF('Multi-Field'!AC299=Lists!$Q$13,Lists!$T$13,IF('Multi-Field'!AC299=Lists!$Q$14,Lists!$T$14))))),0))))</f>
        <v>0</v>
      </c>
      <c r="S322" s="395" t="str">
        <f t="shared" si="52"/>
        <v/>
      </c>
      <c r="T322" s="395"/>
      <c r="U322" s="396"/>
      <c r="BF322" s="411" t="s">
        <v>1487</v>
      </c>
      <c r="BG322" s="412">
        <v>3</v>
      </c>
      <c r="BH322" s="412">
        <v>2</v>
      </c>
      <c r="BI322" s="412">
        <v>3.5</v>
      </c>
      <c r="BJ322" s="409" t="e">
        <f>IF(AND('[1]Single Field'!#REF!=[1]Lists!BF322,'[1]Single Field'!#REF!="Drained"),"x",IF(AND('[1]Single Field'!#REF!=[1]Lists!BF322,'[1]Single Field'!#REF!="Undrained"),O,""))</f>
        <v>#REF!</v>
      </c>
      <c r="BK322" s="409" t="str">
        <f>IF(AND('[1]Multi-Field'!$E$3=[1]Lists!BF322,'[1]Multi-Field'!$F$3="Drained"),BI322,IF(AND('[1]Multi-Field'!$E$3=BF322,'[1]Multi-Field'!$F$3="undrained"),BH322,""))</f>
        <v/>
      </c>
      <c r="BL322" s="409" t="str">
        <f>IF(AND('[1]Multi-Field'!$E$4=BF322,'[1]Multi-Field'!$F$4="Drained"),BI322,IF(AND('[1]Multi-Field'!$E$4=BF322,'[1]Multi-Field'!$F$4="undrained"),BH322,""))</f>
        <v/>
      </c>
      <c r="BM322" s="409" t="str">
        <f>IF(AND('[1]Multi-Field'!$E$5=BF322,'[1]Multi-Field'!$F$5="Drained"),BI322,IF(AND('[1]Multi-Field'!$E$5=BF322,'[1]Multi-Field'!$F$5="undrained"),BH322,""))</f>
        <v/>
      </c>
      <c r="BN322" s="409" t="str">
        <f>IF(AND('[1]Multi-Field'!$E$6=BF322,'[1]Multi-Field'!$F$6="Drained"),BI322,IF(AND('[1]Multi-Field'!$E$6=BF322,'[1]Multi-Field'!$F$6="undrained"),BH322,""))</f>
        <v/>
      </c>
      <c r="BO322" s="409" t="str">
        <f>IF(AND('[1]Multi-Field'!$E$7=BF322,'[1]Multi-Field'!$F$7="Drained"),BI322,IF(AND('[1]Multi-Field'!$E$7=BF322,'[1]Multi-Field'!$F$7="undrained"),BH322,""))</f>
        <v/>
      </c>
      <c r="BP322" s="409" t="str">
        <f>IF(AND('[1]Multi-Field'!$E$8=BF322,'[1]Multi-Field'!$F$8="Drained"),BI322,IF(AND('[1]Multi-Field'!$E$8=BF322,'[1]Multi-Field'!$F$8="undrained"),BH322,""))</f>
        <v/>
      </c>
      <c r="BQ322" s="409" t="str">
        <f>IF(AND('[1]Multi-Field'!$E$9=BF322,'[1]Multi-Field'!$F$9="Drained"),BI322,IF(AND('[1]Multi-Field'!$E$9=BF322,'[1]Multi-Field'!$F$9="undrained"),BH322,""))</f>
        <v/>
      </c>
      <c r="BR322" s="409" t="str">
        <f>IF(AND('[1]Multi-Field'!$E$10=BF322,'[1]Multi-Field'!$F$10="Drained"),BI322,IF(AND('[1]Multi-Field'!$E$10=BF322,'[1]Multi-Field'!$F$10="undrained"),BH322,""))</f>
        <v/>
      </c>
      <c r="BS322" s="409" t="str">
        <f>IF(AND('[1]Multi-Field'!$E$11=BF322,'[1]Multi-Field'!$F$11="Drained"),BI322,IF(AND('[1]Multi-Field'!$E$11=BF322,'[1]Multi-Field'!$F$11="undrained"),BH322,""))</f>
        <v/>
      </c>
      <c r="BT322" s="409" t="str">
        <f>IF(AND('[1]Multi-Field'!$E$12=BF322,'[1]Multi-Field'!$F$12="Drained"),BI322,IF(AND('[1]Multi-Field'!$E$12=BF322,'[1]Multi-Field'!$F$12="undrained"),BH322,""))</f>
        <v/>
      </c>
      <c r="BU322" s="409" t="str">
        <f>IF(AND('[1]Multi-Field'!$E$13=BF322,'[1]Multi-Field'!$F$13="Drained"),BI322,IF(AND('[1]Multi-Field'!$E$3=BF322,'[1]Multi-Field'!$F$13="undrained"),BH322,""))</f>
        <v/>
      </c>
      <c r="BV322" s="409" t="str">
        <f>IF(AND('[1]Multi-Field'!$E$14=BF322,'[1]Multi-Field'!$F$14="Drained"),BI322,IF(AND('[1]Multi-Field'!$E$14=BF322,'[1]Multi-Field'!$F$14="undrained"),BH322,""))</f>
        <v/>
      </c>
      <c r="BW322" s="409" t="str">
        <f>IF(AND('[1]Multi-Field'!$E$15=BF322,'[1]Multi-Field'!$F$15="Drained"),BI322,IF(AND('[1]Multi-Field'!$E$15=BF322,'[1]Multi-Field'!$F$15="undrained"),BH322,""))</f>
        <v/>
      </c>
      <c r="BX322" s="409" t="str">
        <f>IF(AND('[1]Multi-Field'!$E$16=[1]Lists!BF322,'[1]Multi-Field'!$F$16="Drained"),BI322,IF(AND('[1]Multi-Field'!$E$16=[1]Lists!BF322,'[1]Multi-Field'!$F$16="undrained"),BH322,""))</f>
        <v/>
      </c>
      <c r="BY322" s="409" t="str">
        <f>IF(AND('[1]Multi-Field'!$E$17=[1]Lists!BF322,'[1]Multi-Field'!$F$17="Drained"),BI322,IF(AND('[1]Multi-Field'!$E$17=[1]Lists!BF322,'[1]Multi-Field'!$F$17="undrained"),BH322,""))</f>
        <v/>
      </c>
      <c r="BZ322" s="409" t="str">
        <f>IF(AND('[1]Multi-Field'!$E$18=[1]Lists!BF322,'[1]Multi-Field'!$F$18="Drained"),BI322,IF(AND('[1]Multi-Field'!$E$18=[1]Lists!BF322,'[1]Multi-Field'!$F$18="undrained"),BH322,""))</f>
        <v/>
      </c>
      <c r="CA322" s="409" t="str">
        <f>IF(AND('[1]Multi-Field'!$E$19=[1]Lists!BF322,'[1]Multi-Field'!$F$19="Drained"),BI322,IF(AND('[1]Multi-Field'!$E$19=[1]Lists!BF322,'[1]Multi-Field'!$F$19="undrained"),BH322,""))</f>
        <v/>
      </c>
      <c r="CB322" s="409" t="str">
        <f>IF(AND('[1]Multi-Field'!$E$20=[1]Lists!BF322,'[1]Multi-Field'!$F$20="Drained"),BI322,IF(AND('[1]Multi-Field'!$E$20=[1]Lists!BF322,'[1]Multi-Field'!$F$20="undrained"),BH322,""))</f>
        <v/>
      </c>
      <c r="CC322" s="409" t="str">
        <f>IF(AND('[1]Multi-Field'!$E$21=[1]Lists!BF322,'[1]Multi-Field'!$F$21="Drained"),BI322,IF(AND('[1]Multi-Field'!$E$21=[1]Lists!BF322,'[1]Multi-Field'!$F$21="undrained"),BH322,""))</f>
        <v/>
      </c>
      <c r="CD322" s="409" t="str">
        <f>IF(AND('[1]Multi-Field'!$E$22=[1]Lists!BF322,'[1]Multi-Field'!$F$22="Drained"),BI322,IF(AND('[1]Multi-Field'!$E$22=[1]Lists!BF322,'[1]Multi-Field'!$F$22="undrained"),BH322,""))</f>
        <v/>
      </c>
      <c r="CE322" s="409" t="str">
        <f>IF(AND('[1]Multi-Field'!$E$23=[1]Lists!BF322,'[1]Multi-Field'!$F$23="Drained"),BI322,IF(AND('[1]Multi-Field'!$E$23=[1]Lists!BF322,'[1]Multi-Field'!$F$23="undrained"),BH322,""))</f>
        <v/>
      </c>
      <c r="CF322" s="409" t="str">
        <f>IF(AND('[1]Multi-Field'!$E$24=[1]Lists!BF322,'[1]Multi-Field'!$F$24="Drained"),BI322,IF(AND('[1]Multi-Field'!$E$24=[1]Lists!BF322,'[1]Multi-Field'!$F$24="undrained"),BH322,""))</f>
        <v/>
      </c>
      <c r="CG322" s="409" t="str">
        <f>IF(AND('[1]Multi-Field'!$E$25=[1]Lists!BF322,'[1]Multi-Field'!$F$25="Drained"),BI322,IF(AND('[1]Multi-Field'!$E$25=[1]Lists!BF322,'[1]Multi-Field'!$F$25="undrained"),BH322,""))</f>
        <v/>
      </c>
      <c r="CH322" s="409" t="str">
        <f>IF(AND('[1]Multi-Field'!$E$26=[1]Lists!BF322,'[1]Multi-Field'!$F$26="Drained"),BI322,IF(AND('[1]Multi-Field'!$E$26=[1]Lists!BF322,'[1]Multi-Field'!$F$26="undrained"),BH322,""))</f>
        <v/>
      </c>
      <c r="CI322" s="409" t="str">
        <f>IF(AND('[1]Multi-Field'!$E$27=[1]Lists!BF322,'[1]Multi-Field'!$F$27="Drained"),BI322,IF(AND('[1]Multi-Field'!$E$27=[1]Lists!BF322,'[1]Multi-Field'!$F$27="undrained"),BH322,""))</f>
        <v/>
      </c>
      <c r="CJ322" s="409" t="str">
        <f>IF(AND('[1]Multi-Field'!$E$28=[1]Lists!BF322,'[1]Multi-Field'!$F$28="Drained"),BI322,IF(AND('[1]Multi-Field'!$E$28=[1]Lists!BF322,'[1]Multi-Field'!$F$28="undrained"),BH322,""))</f>
        <v/>
      </c>
      <c r="CK322" s="409" t="str">
        <f>IF(AND('[1]Multi-Field'!$E$29=[1]Lists!BF322,'[1]Multi-Field'!$F$29="Drained"),BI322,IF(AND('[1]Multi-Field'!$E$29=[1]Lists!BF322,'[1]Multi-Field'!$F$29="undrained"),BH322,""))</f>
        <v/>
      </c>
      <c r="CL322" s="409" t="str">
        <f>IF(AND('[1]Multi-Field'!$E$30=[1]Lists!BF322,'[1]Multi-Field'!$F$30="Drained"),BI322,IF(AND('[1]Multi-Field'!$E$30=[1]Lists!BF322,'[1]Multi-Field'!$F$30="undrained"),BH322,""))</f>
        <v/>
      </c>
      <c r="CM322" s="409" t="str">
        <f>IF(AND('[1]Multi-Field'!$E$31=[1]Lists!BF322,'[1]Multi-Field'!$F$31="Drained"),BI322,IF(AND('[1]Multi-Field'!$E$31=[1]Lists!BF322,'[1]Multi-Field'!$F$31="undrained"),BH322,""))</f>
        <v/>
      </c>
      <c r="CN322" s="409" t="str">
        <f>IF(AND('[1]Multi-Field'!$E$32=[1]Lists!BF322,'[1]Multi-Field'!$F$32="Drained"),BI322,IF(AND('[1]Multi-Field'!$E$32=[1]Lists!BF322,'[1]Multi-Field'!$F$32="undrained"),BH322,""))</f>
        <v/>
      </c>
      <c r="CO322" s="409" t="str">
        <f>IF(AND('[1]Multi-Field'!$E$33=[1]Lists!BF322,'[1]Multi-Field'!$F$33="Drained"),BI322,IF(AND('[1]Multi-Field'!$E$33=[1]Lists!BF322,'[1]Multi-Field'!$F$33="undrained"),BH322,""))</f>
        <v/>
      </c>
      <c r="CP322" s="409" t="str">
        <f>IF(AND('[1]Multi-Field'!$E$34=[1]Lists!BF322,'[1]Multi-Field'!$F$34="Drained"),BI322,IF(AND('[1]Multi-Field'!$E$34=[1]Lists!BF322,'[1]Multi-Field'!$F$34="undrained"),BH322,""))</f>
        <v/>
      </c>
      <c r="CQ322" s="409" t="str">
        <f>IF(AND('[1]Multi-Field'!$E$35=[1]Lists!BF322,'[1]Multi-Field'!$F$35="Drained"),BI322,IF(AND('[1]Multi-Field'!$E$35=[1]Lists!BF322,'[1]Multi-Field'!$F$35="undrained"),BH322,""))</f>
        <v/>
      </c>
      <c r="CR322" s="409" t="str">
        <f>IF(AND('[1]Multi-Field'!$E$36=[1]Lists!BF322,'[1]Multi-Field'!$F$36="Drained"),BI322,IF(AND('[1]Multi-Field'!$E$36=[1]Lists!BF322,'[1]Multi-Field'!$F$36="undrained"),BH322,""))</f>
        <v/>
      </c>
      <c r="CS322" s="409" t="str">
        <f>IF(AND('[1]Multi-Field'!$E$37=[1]Lists!BF322,'[1]Multi-Field'!$F$37="Drained"),BI322,IF(AND('[1]Multi-Field'!$E$37=[1]Lists!BF322,'[1]Multi-Field'!$F$37="undrained"),BH322,""))</f>
        <v/>
      </c>
      <c r="CT322" s="409" t="str">
        <f>IF(AND('[1]Multi-Field'!$E$38=[1]Lists!BF322,'[1]Multi-Field'!$F$38="Drained"),BI322,IF(AND('[1]Multi-Field'!$E$38=[1]Lists!BF322,'[1]Multi-Field'!$F$38="undrained"),BH322,""))</f>
        <v/>
      </c>
      <c r="CU322" s="409" t="str">
        <f>IF(AND('[1]Multi-Field'!$E$39=[1]Lists!BF322,'[1]Multi-Field'!$F$39="Drained"),BI322,IF(AND('[1]Multi-Field'!$E$39=[1]Lists!BF322,'[1]Multi-Field'!$F$39="undrained"),BH322,""))</f>
        <v/>
      </c>
      <c r="CV322" s="409" t="str">
        <f>IF(AND('[1]Multi-Field'!$E$40=[1]Lists!BF322,'[1]Multi-Field'!$F$40="Drained"),BI322,IF(AND('[1]Multi-Field'!$E$40=[1]Lists!BF322,'[1]Multi-Field'!$F$40="undrained"),BH322,""))</f>
        <v/>
      </c>
      <c r="CW322" s="409" t="str">
        <f>IF(AND('[1]Multi-Field'!$E$41=[1]Lists!BF322,'[1]Multi-Field'!$F$40="Drained"),BI322,IF(AND('[1]Multi-Field'!$E$40=[1]Lists!BF322,'[1]Multi-Field'!$F$40="undrained"),BH322,""))</f>
        <v/>
      </c>
      <c r="CX322" s="409" t="str">
        <f>IF(AND('[1]Multi-Field'!$E$42=[1]Lists!BF322,'[1]Multi-Field'!$F$42="Drained"),BI322,IF(AND('[1]Multi-Field'!$E$42=[1]Lists!BF322,'[1]Multi-Field'!$F$42="undrained"),BH322,""))</f>
        <v/>
      </c>
      <c r="CY322" s="409" t="str">
        <f>IF(AND('[1]Multi-Field'!$E$43=[1]Lists!BF322,'[1]Multi-Field'!$F$43="Drained"),BI322,IF(AND('[1]Multi-Field'!$E$43=[1]Lists!BF322,'[1]Multi-Field'!$F$43="undrained"),BH322,""))</f>
        <v/>
      </c>
      <c r="CZ322" s="409" t="str">
        <f>IF(AND('[1]Multi-Field'!$E$44=[1]Lists!BF322,'[1]Multi-Field'!$F$44="Drained"),BI322,IF(AND('[1]Multi-Field'!$E$44=[1]Lists!BF322,'[1]Multi-Field'!$F$44="undrained"),BH322,""))</f>
        <v/>
      </c>
      <c r="DA322" s="409" t="str">
        <f>IF(AND('[1]Multi-Field'!$E$45=[1]Lists!BF322,'[1]Multi-Field'!$F$45="Drained"),BI322,IF(AND('[1]Multi-Field'!$E$45=[1]Lists!BF322,'[1]Multi-Field'!$F$45="undrained"),BH322,""))</f>
        <v/>
      </c>
      <c r="DB322" s="409" t="str">
        <f>IF(AND('[1]Multi-Field'!$E$46=[1]Lists!BF322,'[1]Multi-Field'!$F$46="Drained"),BI322,IF(AND('[1]Multi-Field'!$E$46=[1]Lists!BF322,'[1]Multi-Field'!$F$46="undrained"),BH322,""))</f>
        <v/>
      </c>
      <c r="DC322" s="409" t="str">
        <f>IF(AND('[1]Multi-Field'!$E$47=[1]Lists!BF322,'[1]Multi-Field'!$F$47="Drained"),BI322,IF(AND('[1]Multi-Field'!$E$47=[1]Lists!BF322,'[1]Multi-Field'!$F$47="undrained"),BH322,""))</f>
        <v/>
      </c>
      <c r="DD322" s="409" t="str">
        <f>IF(AND('[1]Multi-Field'!$E$48=[1]Lists!BF322,'[1]Multi-Field'!$F$48="Drained"),BI322,IF(AND('[1]Multi-Field'!$E$48=[1]Lists!BF322,'[1]Multi-Field'!$F$48="undrained"),BH322,""))</f>
        <v/>
      </c>
      <c r="DE322" s="409" t="str">
        <f>IF(AND('[1]Multi-Field'!$E$49=[1]Lists!BF322,'[1]Multi-Field'!$F$49="Drained"),BI322,IF(AND('[1]Multi-Field'!$E$49=[1]Lists!BF322,'[1]Multi-Field'!$F$9="undrained"),BH322,""))</f>
        <v/>
      </c>
      <c r="DF322" s="409" t="str">
        <f>IF(AND('[1]Multi-Field'!$E$50=[1]Lists!BF322,'[1]Multi-Field'!$F$50="Drained"),BI322,IF(AND('[1]Multi-Field'!$E$50=[1]Lists!BF322,'[1]Multi-Field'!$F$50="undrained"),BH322,""))</f>
        <v/>
      </c>
      <c r="DG322" s="409" t="str">
        <f>IF(AND('[1]Multi-Field'!$E$51=[1]Lists!BF322,'[1]Multi-Field'!$F$51="Drained"),BI322,IF(AND('[1]Multi-Field'!$E$51=[1]Lists!BF322,'[1]Multi-Field'!$F$51="undrained"),BH322,""))</f>
        <v/>
      </c>
      <c r="DH322" s="409" t="str">
        <f>IF(AND('[1]Multi-Field'!$E$52=[1]Lists!BF322,'[1]Multi-Field'!$F$52="Drained"),BI322,IF(AND('[1]Multi-Field'!$E$52=[1]Lists!BF322,'[1]Multi-Field'!$F$52="undrained"),BH322,""))</f>
        <v/>
      </c>
      <c r="DI322" s="409" t="str">
        <f>IF(AND('[1]Multi-Field'!$E$53=[1]Lists!BF322,'[1]Multi-Field'!$F$53="Drained"),BI322,IF(AND('[1]Multi-Field'!$E$53=[1]Lists!BF322,'[1]Multi-Field'!$F$53="undrained"),BH322,""))</f>
        <v/>
      </c>
      <c r="DJ322" s="409" t="str">
        <f>IF(AND('[1]Multi-Field'!$E$54=[1]Lists!BF322,'[1]Multi-Field'!$F$54="Drained"),BI322,IF(AND('[1]Multi-Field'!$E$54=[1]Lists!BF322,'[1]Multi-Field'!$F$54="undrained"),BH322,""))</f>
        <v/>
      </c>
      <c r="DK322" s="409" t="str">
        <f>IF(AND('[1]Multi-Field'!$E$55=[1]Lists!BF322,'[1]Multi-Field'!$F$55="Drained"),BI322,IF(AND('[1]Multi-Field'!$E$55=[1]Lists!BF322,'[1]Multi-Field'!$F$55="undrained"),BH322,""))</f>
        <v/>
      </c>
      <c r="DL322" s="409" t="str">
        <f>IF(AND('[1]Multi-Field'!$E$56=[1]Lists!BF322,'[1]Multi-Field'!$F$56="Drained"),BI322,IF(AND('[1]Multi-Field'!$E$56=[1]Lists!BF322,'[1]Multi-Field'!$F$56="undrained"),BH322,""))</f>
        <v/>
      </c>
      <c r="DM322" s="409" t="str">
        <f>IF(AND('[1]Multi-Field'!$E$57=[1]Lists!BF322,'[1]Multi-Field'!$F$57="Drained"),BI322,IF(AND('[1]Multi-Field'!$E$57=[1]Lists!BF322,'[1]Multi-Field'!$F$57="undrained"),BH322,""))</f>
        <v/>
      </c>
      <c r="DN322" s="409" t="str">
        <f>IF(AND('[1]Multi-Field'!$E$58=[1]Lists!BF322,'[1]Multi-Field'!$F$58="Drained"),BI322,IF(AND('[1]Multi-Field'!$E$58=[1]Lists!BF322,'[1]Multi-Field'!$F$58="undrained"),BH322,""))</f>
        <v/>
      </c>
      <c r="DO322" s="409" t="str">
        <f>IF(AND('[1]Multi-Field'!$E$59=[1]Lists!BF322,'[1]Multi-Field'!$F$59="Drained"),BI322,IF(AND('[1]Multi-Field'!$E$59=[1]Lists!BF322,'[1]Multi-Field'!$F$59="undrained"),BH322,""))</f>
        <v/>
      </c>
      <c r="DP322" s="409" t="str">
        <f>IF(AND('[1]Multi-Field'!$E$60=[1]Lists!BF322,'[1]Multi-Field'!$F$60="Drained"),BI322,IF(AND('[1]Multi-Field'!$E$60=[1]Lists!BF322,'[1]Multi-Field'!$F$60="undrained"),BH322,""))</f>
        <v/>
      </c>
      <c r="DQ322" s="409" t="str">
        <f>IF(AND('[1]Multi-Field'!$E$61=[1]Lists!BF322,'[1]Multi-Field'!$F$61="Drained"),BI322,IF(AND('[1]Multi-Field'!$E$61=[1]Lists!BF322,'[1]Multi-Field'!$F$61="undrained"),BH322,""))</f>
        <v/>
      </c>
      <c r="DR322" s="409" t="str">
        <f>IF(AND('[1]Multi-Field'!$E$62=[1]Lists!BF322,'[1]Multi-Field'!$F$62="Drained"),BI322,IF(AND('[1]Multi-Field'!$E$62=[1]Lists!BF322,'[1]Multi-Field'!$F$62="undrained"),BH322,""))</f>
        <v/>
      </c>
      <c r="DS322" s="409" t="str">
        <f>IF(AND('[1]Multi-Field'!$E$63=[1]Lists!BF322,'[1]Multi-Field'!$F$63="Drained"),BI322,IF(AND('[1]Multi-Field'!$E$63=[1]Lists!BF322,'[1]Multi-Field'!$F$63="undrained"),BH322,""))</f>
        <v/>
      </c>
      <c r="DT322" s="409" t="str">
        <f>IF(AND('[1]Multi-Field'!$E$64=[1]Lists!BF322,'[1]Multi-Field'!$F$64="Drained"),BI322,IF(AND('[1]Multi-Field'!$E$64=[1]Lists!BF322,'[1]Multi-Field'!$F$64="undrained"),BH322,""))</f>
        <v/>
      </c>
      <c r="DU322" s="409" t="str">
        <f>IF(AND('[1]Multi-Field'!$E$65=[1]Lists!BF322,'[1]Multi-Field'!$F$65="Drained"),BI322,IF(AND('[1]Multi-Field'!$E$65=[1]Lists!BF322,'[1]Multi-Field'!$F$65="undrained"),BH322,""))</f>
        <v/>
      </c>
      <c r="DV322" s="409" t="str">
        <f>IF(AND('[1]Multi-Field'!$E$66=[1]Lists!BF322,'[1]Multi-Field'!$F$66="Drained"),BI322,IF(AND('[1]Multi-Field'!$E$66=[1]Lists!BF322,'[1]Multi-Field'!$F$66="undrained"),BH322,""))</f>
        <v/>
      </c>
      <c r="DW322" s="409" t="str">
        <f>IF(AND('[1]Multi-Field'!$E$67=[1]Lists!BF322,'[1]Multi-Field'!$F$67="Drained"),BI322,IF(AND('[1]Multi-Field'!$E$67=[1]Lists!BF322,'[1]Multi-Field'!$F$67="undrained"),BH322,""))</f>
        <v/>
      </c>
      <c r="DX322" s="409" t="str">
        <f>IF(AND('[1]Multi-Field'!$E$68=[1]Lists!BF322,'[1]Multi-Field'!$F$68="Drained"),BI322,IF(AND('[1]Multi-Field'!$E$68=[1]Lists!BF322,'[1]Multi-Field'!$F$68="undrained"),BH322,""))</f>
        <v/>
      </c>
      <c r="DY322" s="409" t="str">
        <f>IF(AND('[1]Multi-Field'!$E$69=[1]Lists!BF322,'[1]Multi-Field'!$F$69="Drained"),BI322,IF(AND('[1]Multi-Field'!$E$69=[1]Lists!BF322,'[1]Multi-Field'!$F$69="undrained"),BH322,""))</f>
        <v/>
      </c>
      <c r="DZ322" s="409" t="str">
        <f>IF(AND('[1]Multi-Field'!$E$70=[1]Lists!BF322,'[1]Multi-Field'!$F$70="Drained"),BI322,IF(AND('[1]Multi-Field'!$E$70=[1]Lists!BF322,'[1]Multi-Field'!$F$70="undrained"),BH322,""))</f>
        <v/>
      </c>
      <c r="EA322" s="409" t="str">
        <f>IF(AND('[1]Multi-Field'!$E$71=[1]Lists!BF322,'[1]Multi-Field'!$F$71="Drained"),BI322,IF(AND('[1]Multi-Field'!$E$71=[1]Lists!BF322,'[1]Multi-Field'!$F$71="undrained"),BH322,""))</f>
        <v/>
      </c>
      <c r="EB322" s="409" t="str">
        <f>IF(AND('[1]Multi-Field'!$E$72=[1]Lists!BF322,'[1]Multi-Field'!$F$72="Drained"),BI322,IF(AND('[1]Multi-Field'!$E$72=[1]Lists!BF322,'[1]Multi-Field'!$F$72="undrained"),BH322,""))</f>
        <v/>
      </c>
      <c r="EC322" s="409" t="str">
        <f>IF(AND('[1]Multi-Field'!$E$73=[1]Lists!BF322,'[1]Multi-Field'!$F$73="Drained"),BI322,IF(AND('[1]Multi-Field'!$E$73=[1]Lists!BF322,'[1]Multi-Field'!$F$73="undrained"),BH322,""))</f>
        <v/>
      </c>
      <c r="ED322" s="409" t="str">
        <f>IF(AND('[1]Multi-Field'!$E$74=[1]Lists!BF322,'[1]Multi-Field'!$F$74="Drained"),BI322,IF(AND('[1]Multi-Field'!$E$74=[1]Lists!BF322,'[1]Multi-Field'!$F$74="undrained"),BH322,""))</f>
        <v/>
      </c>
      <c r="EE322" s="409" t="str">
        <f>IF(AND('[1]Multi-Field'!$E$75=[1]Lists!BF322,'[1]Multi-Field'!$F$75="Drained"),BI322,IF(AND('[1]Multi-Field'!$E$75=[1]Lists!BF322,'[1]Multi-Field'!$F$75="undrained"),BH322,""))</f>
        <v/>
      </c>
      <c r="EF322" s="409" t="str">
        <f>IF(AND('[1]Multi-Field'!$E$76=[1]Lists!BF322,'[1]Multi-Field'!$F$76="Drained"),BI322,IF(AND('[1]Multi-Field'!$E$76=[1]Lists!BF322,'[1]Multi-Field'!$F$6="undrained"),BH322,""))</f>
        <v/>
      </c>
      <c r="EG322" s="409" t="str">
        <f>IF(AND('[1]Multi-Field'!$E$77=[1]Lists!BF322,'[1]Multi-Field'!$F$77="Drained"),BI322,IF(AND('[1]Multi-Field'!$E$77=[1]Lists!BF322,'[1]Multi-Field'!$F$77="undrained"),BH322,""))</f>
        <v/>
      </c>
      <c r="EH322" s="409" t="str">
        <f>IF(AND('[1]Multi-Field'!$E$78=[1]Lists!BF322,'[1]Multi-Field'!$F$78="Drained"),BI322,IF(AND('[1]Multi-Field'!$E$78=[1]Lists!BF322,'[1]Multi-Field'!$F$78="undrained"),BH322,""))</f>
        <v/>
      </c>
      <c r="EI322" s="409" t="str">
        <f>IF(AND('[1]Multi-Field'!$E$79=[1]Lists!BF322,'[1]Multi-Field'!$F$79="Drained"),BI322,IF(AND('[1]Multi-Field'!$E$79=[1]Lists!BF322,'[1]Multi-Field'!$F$79="undrained"),BH322,""))</f>
        <v/>
      </c>
      <c r="EJ322" s="409" t="str">
        <f>IF(AND('[1]Multi-Field'!$E$80=[1]Lists!BF322,'[1]Multi-Field'!$F$80="Drained"),BI322,IF(AND('[1]Multi-Field'!$E$80=[1]Lists!BF322,'[1]Multi-Field'!$F$80="undrained"),BH322,""))</f>
        <v/>
      </c>
      <c r="EK322" s="409" t="str">
        <f>IF(AND('[1]Multi-Field'!$E$81=[1]Lists!BF322,'[1]Multi-Field'!$F$81="Drained"),BI322,IF(AND('[1]Multi-Field'!$E$81=[1]Lists!BF322,'[1]Multi-Field'!$F$81="undrained"),BH322,""))</f>
        <v/>
      </c>
      <c r="EL322" s="409" t="str">
        <f>IF(AND('[1]Multi-Field'!$E$82=[1]Lists!BF322,'[1]Multi-Field'!$F$82="Drained"),BI322,IF(AND('[1]Multi-Field'!$E$82=[1]Lists!BF322,'[1]Multi-Field'!$F$82="undrained"),BH322,""))</f>
        <v/>
      </c>
      <c r="EM322" s="409" t="str">
        <f>IF(AND('[1]Multi-Field'!$E$83=[1]Lists!BF322,'[1]Multi-Field'!$F$83="Drained"),BI322,IF(AND('[1]Multi-Field'!$E$83=[1]Lists!BF322,'[1]Multi-Field'!$F$83="undrained"),BH322,""))</f>
        <v/>
      </c>
      <c r="EN322" s="409" t="str">
        <f>IF(AND('[1]Multi-Field'!$E$84=[1]Lists!BF322,'[1]Multi-Field'!$F$84="Drained"),BI322,IF(AND('[1]Multi-Field'!$E$84=[1]Lists!BF322,'[1]Multi-Field'!$F$84="undrained"),BH322,""))</f>
        <v/>
      </c>
      <c r="EO322" s="409" t="str">
        <f>IF(AND('[1]Multi-Field'!$E$85=[1]Lists!BF322,'[1]Multi-Field'!$F$85="Drained"),BI322,IF(AND('[1]Multi-Field'!$E$85=[1]Lists!BF322,'[1]Multi-Field'!$F$85="undrained"),BH322,""))</f>
        <v/>
      </c>
      <c r="EP322" s="409" t="str">
        <f>IF(AND('[1]Multi-Field'!$E$86=[1]Lists!BF322,'[1]Multi-Field'!$F$86="Drained"),BI322,IF(AND('[1]Multi-Field'!$E$86=[1]Lists!BF322,'[1]Multi-Field'!$F$86="undrained"),BH322,""))</f>
        <v/>
      </c>
      <c r="EQ322" s="409" t="str">
        <f>IF(AND('[1]Multi-Field'!$E$87=[1]Lists!BF322,'[1]Multi-Field'!$F$87="Drained"),BI322,IF(AND('[1]Multi-Field'!$E$87=[1]Lists!BF322,'[1]Multi-Field'!$F$87="undrained"),BH322,""))</f>
        <v/>
      </c>
      <c r="ER322" s="409" t="str">
        <f>IF(AND('[1]Multi-Field'!$E$88=[1]Lists!BF322,'[1]Multi-Field'!$F$88="Drained"),BI322,IF(AND('[1]Multi-Field'!$E$88=[1]Lists!BF322,'[1]Multi-Field'!$F$88="undrained"),BH322,""))</f>
        <v/>
      </c>
      <c r="ES322" s="409" t="str">
        <f>IF(AND('[1]Multi-Field'!$E$89=[1]Lists!BF322,'[1]Multi-Field'!$F$89="Drained"),BI322,IF(AND('[1]Multi-Field'!$E$89=[1]Lists!BF322,'[1]Multi-Field'!$F$89="undrained"),BH322,""))</f>
        <v/>
      </c>
      <c r="ET322" s="409" t="str">
        <f>IF(AND('[1]Multi-Field'!$E$90=[1]Lists!BF322,'[1]Multi-Field'!$F$90="Drained"),BI322,IF(AND('[1]Multi-Field'!$E$90=[1]Lists!BF322,'[1]Multi-Field'!$F$90="undrained"),BH322,""))</f>
        <v/>
      </c>
      <c r="EU322" s="409" t="str">
        <f>IF(AND('[1]Multi-Field'!$E$91=[1]Lists!BF322,'[1]Multi-Field'!$F$91="Drained"),BI322,IF(AND('[1]Multi-Field'!$E$91=[1]Lists!BF322,'[1]Multi-Field'!$F$91="undrained"),BH322,""))</f>
        <v/>
      </c>
      <c r="EV322" s="409" t="str">
        <f>IF(AND('[1]Multi-Field'!$E$92=[1]Lists!BF322,'[1]Multi-Field'!$F$92="Drained"),BI322,IF(AND('[1]Multi-Field'!$E$92=[1]Lists!BF322,'[1]Multi-Field'!$F$92="undrained"),BH322,""))</f>
        <v/>
      </c>
      <c r="EW322" s="409" t="str">
        <f>IF(AND('[1]Multi-Field'!$E$93=[1]Lists!BF322,'[1]Multi-Field'!$F$93="Drained"),BI322,IF(AND('[1]Multi-Field'!$E$93=[1]Lists!BF322,'[1]Multi-Field'!$F$93="undrained"),BH322,""))</f>
        <v/>
      </c>
      <c r="EX322" s="409" t="str">
        <f>IF(AND('[1]Multi-Field'!$E$94=[1]Lists!BF322,'[1]Multi-Field'!$F$94="Drained"),BI322,IF(AND('[1]Multi-Field'!$E$94=[1]Lists!BF322,'[1]Multi-Field'!$F$94="undrained"),BH322,""))</f>
        <v/>
      </c>
      <c r="EY322" s="409" t="str">
        <f>IF(AND('[1]Multi-Field'!$E$95=[1]Lists!BF322,'[1]Multi-Field'!$F$95="Drained"),BI322,IF(AND('[1]Multi-Field'!$E$95=[1]Lists!BF322,'[1]Multi-Field'!$F$95="undrained"),BH322,""))</f>
        <v/>
      </c>
      <c r="EZ322" s="409" t="str">
        <f>IF(AND('[1]Multi-Field'!$E$96=[1]Lists!BF322,'[1]Multi-Field'!$F$96="Drained"),BI322,IF(AND('[1]Multi-Field'!$E$96=[1]Lists!BF322,'[1]Multi-Field'!$F$96="undrained"),BH322,""))</f>
        <v/>
      </c>
      <c r="FA322" s="409" t="str">
        <f>IF(AND('[1]Multi-Field'!$E$97=[1]Lists!BF322,'[1]Multi-Field'!$F$97="Drained"),BI322,IF(AND('[1]Multi-Field'!$E$97=[1]Lists!BF322,'[1]Multi-Field'!$F$97="undrained"),BH322,""))</f>
        <v/>
      </c>
      <c r="FB322" s="409" t="str">
        <f>IF(AND('[1]Multi-Field'!$E$98=[1]Lists!BF322,'[1]Multi-Field'!$F$98="Drained"),BI322,IF(AND('[1]Multi-Field'!$E$98=[1]Lists!BF322,'[1]Multi-Field'!$F$98="undrained"),BH322,""))</f>
        <v/>
      </c>
      <c r="FC322" s="409" t="str">
        <f>IF(AND('[1]Multi-Field'!$E$99=[1]Lists!BF322,'[1]Multi-Field'!$F$99="Drained"),BI322,IF(AND('[1]Multi-Field'!$E$99=[1]Lists!BF322,'[1]Multi-Field'!$F$99="undrained"),BH322,""))</f>
        <v/>
      </c>
      <c r="FD322" s="409" t="str">
        <f>IF(AND('[1]Multi-Field'!$E$100=[1]Lists!BF322,'[1]Multi-Field'!$F$100="Drained"),BI322,IF(AND('[1]Multi-Field'!$E$100=[1]Lists!BF322,'[1]Multi-Field'!$F$100="undrained"),BH322,""))</f>
        <v/>
      </c>
      <c r="FE322" s="409" t="str">
        <f>IF(AND('[1]Multi-Field'!$E$101=[1]Lists!BF322,'[1]Multi-Field'!$F$101="Drained"),BI322,IF(AND('[1]Multi-Field'!$E$101=[1]Lists!BF322,'[1]Multi-Field'!$F$101="undrained"),BH322,""))</f>
        <v/>
      </c>
      <c r="FF322" s="409" t="str">
        <f>IF(AND('[1]Multi-Field'!$E$102=[1]Lists!BF322,'[1]Multi-Field'!$F$102="Drained"),BI322,IF(AND('[1]Multi-Field'!$E$102=[1]Lists!BF322,'[1]Multi-Field'!$F$102="undrained"),BH322,""))</f>
        <v/>
      </c>
      <c r="FG322" s="409" t="str">
        <f>IF(AND('[1]Multi-Field'!$E$103=[1]Lists!BF322,'[1]Multi-Field'!$F$103="Drained"),BI322,IF(AND('[1]Multi-Field'!$E$103=[1]Lists!BF322,'[1]Multi-Field'!$F$103="undrained"),BH322,""))</f>
        <v/>
      </c>
      <c r="FH322" s="409" t="str">
        <f>IF(AND('[1]Multi-Field'!$E$104=[1]Lists!BF322,'[1]Multi-Field'!$F$104="Drained"),BI322,IF(AND('[1]Multi-Field'!$E$104=[1]Lists!BF322,'[1]Multi-Field'!$F$104="undrained"),BH322,""))</f>
        <v/>
      </c>
      <c r="FI322" s="409" t="str">
        <f>IF(AND('[1]Multi-Field'!$E$105=[1]Lists!BF322,'[1]Multi-Field'!$F$105="Drained"),BI322,IF(AND('[1]Multi-Field'!$E$105=[1]Lists!BF322,'[1]Multi-Field'!$F$105="undrained"),BH322,""))</f>
        <v/>
      </c>
      <c r="FJ322" s="409" t="str">
        <f>IF(AND('[1]Multi-Field'!$E$106=[1]Lists!BF322,'[1]Multi-Field'!$F$106="Drained"),BI322,IF(AND('[1]Multi-Field'!$E$106=[1]Lists!BF322,'[1]Multi-Field'!$F$106="undrained"),BH322,""))</f>
        <v/>
      </c>
      <c r="FK322" s="409" t="str">
        <f>IF(AND('[1]Multi-Field'!$E$107=[1]Lists!BF322,'[1]Multi-Field'!$F$107="Drained"),BI322,IF(AND('[1]Multi-Field'!$E$107=[1]Lists!BF322,'[1]Multi-Field'!$F$107="undrained"),BH322,""))</f>
        <v/>
      </c>
      <c r="FL322" s="409" t="str">
        <f>IF(AND('[1]Multi-Field'!$E$108=[1]Lists!BF322,'[1]Multi-Field'!$F$108="Drained"),BI322,IF(AND('[1]Multi-Field'!$E$108=[1]Lists!BF322,'[1]Multi-Field'!$F$108="undrained"),BH322,""))</f>
        <v/>
      </c>
      <c r="FM322" s="409" t="str">
        <f>IF(AND('[1]Multi-Field'!$E$109=[1]Lists!BF322,'[1]Multi-Field'!$F$109="Drained"),BI322,IF(AND('[1]Multi-Field'!$E$109=[1]Lists!BF322,'[1]Multi-Field'!$F$109="undrained"),BH322,""))</f>
        <v/>
      </c>
      <c r="FN322" s="409" t="str">
        <f>IF(AND('[1]Multi-Field'!$E$110=[1]Lists!BF322,'[1]Multi-Field'!$F$110="Drained"),BI322,IF(AND('[1]Multi-Field'!$E$110=[1]Lists!BF322,'[1]Multi-Field'!$F$110="undrained"),BH322,""))</f>
        <v/>
      </c>
      <c r="FO322" s="409" t="str">
        <f>IF(AND('[1]Multi-Field'!$E$111=[1]Lists!BF322,'[1]Multi-Field'!$F$111="Drained"),BI322,IF(AND('[1]Multi-Field'!$E$111=[1]Lists!BF322,'[1]Multi-Field'!$F$111="undrained"),BH322,""))</f>
        <v/>
      </c>
      <c r="FP322" s="409" t="str">
        <f>IF(AND('[1]Multi-Field'!$E$112=[1]Lists!BF322,'[1]Multi-Field'!$F$112="Drained"),BI322,IF(AND('[1]Multi-Field'!$E$112=[1]Lists!BF322,'[1]Multi-Field'!$F$112="undrained"),BH322,""))</f>
        <v/>
      </c>
      <c r="FQ322" s="409" t="str">
        <f>IF(AND('[1]Multi-Field'!$E$113=[1]Lists!BF322,'[1]Multi-Field'!$F$113="Drained"),BI322,IF(AND('[1]Multi-Field'!$E$113=[1]Lists!BF322,'[1]Multi-Field'!$F$113="undrained"),BH322,""))</f>
        <v/>
      </c>
      <c r="FR322" s="409" t="str">
        <f>IF(AND('[1]Multi-Field'!$E$114=[1]Lists!BF322,'[1]Multi-Field'!$F$114="Drained"),BI322,IF(AND('[1]Multi-Field'!$E$114=[1]Lists!BF322,'[1]Multi-Field'!$F$114="undrained"),BH322,""))</f>
        <v/>
      </c>
      <c r="FS322" s="409" t="str">
        <f>IF(AND('[1]Multi-Field'!$E$115=[1]Lists!BF322,'[1]Multi-Field'!$F$115="Drained"),BI322,IF(AND('[1]Multi-Field'!$E$115=[1]Lists!BF322,'[1]Multi-Field'!$F$115="undrained"),BH322,""))</f>
        <v/>
      </c>
      <c r="FT322" s="409" t="str">
        <f>IF(AND('[1]Multi-Field'!$E$116=[1]Lists!BF322,'[1]Multi-Field'!$F$116="Drained"),BI322,IF(AND('[1]Multi-Field'!$E$116=[1]Lists!BF322,'[1]Multi-Field'!$F$116="undrained"),BH322,""))</f>
        <v/>
      </c>
      <c r="FU322" s="409" t="str">
        <f>IF(AND('[1]Multi-Field'!$E$117=[1]Lists!BF322,'[1]Multi-Field'!$F$117="Drained"),BI322,IF(AND('[1]Multi-Field'!$E$117=[1]Lists!BF322,'[1]Multi-Field'!$F$117="undrained"),BH322,""))</f>
        <v/>
      </c>
      <c r="FV322" s="409" t="str">
        <f>IF(AND('[1]Multi-Field'!$E$118=[1]Lists!BF322,'[1]Multi-Field'!$F$118="Drained"),BI322,IF(AND('[1]Multi-Field'!$E$118=[1]Lists!BF322,'[1]Multi-Field'!$F$118="undrained"),BH322,""))</f>
        <v/>
      </c>
      <c r="FW322" s="409" t="str">
        <f>IF(AND('[1]Multi-Field'!$E$119=[1]Lists!BF322,'[1]Multi-Field'!$F$119="Drained"),BI322,IF(AND('[1]Multi-Field'!$E$119=[1]Lists!BF322,'[1]Multi-Field'!$F$119="undrained"),BH322,""))</f>
        <v/>
      </c>
      <c r="FX322" s="409" t="str">
        <f>IF(AND('[1]Multi-Field'!$E$120=[1]Lists!BF322,'[1]Multi-Field'!$F$120="Drained"),BI322,IF(AND('[1]Multi-Field'!$E$120=[1]Lists!BF322,'[1]Multi-Field'!$F$120="undrained"),BH322,""))</f>
        <v/>
      </c>
    </row>
    <row r="323" spans="1:185" ht="13.5" customHeight="1">
      <c r="A323" s="7" t="s">
        <v>409</v>
      </c>
      <c r="B323" s="7"/>
      <c r="C323" s="7"/>
      <c r="D323" s="8">
        <v>75</v>
      </c>
      <c r="E323" s="8">
        <f t="shared" ref="E323:E386" si="53">ROUND((D323+(G323-D323)*1/3),0)</f>
        <v>75</v>
      </c>
      <c r="F323" s="8">
        <f t="shared" ref="F323:F386" si="54">ROUND((D323+(G323-D323)*2/3),0)</f>
        <v>75</v>
      </c>
      <c r="G323" s="8">
        <v>75</v>
      </c>
      <c r="H323" s="8">
        <v>75</v>
      </c>
      <c r="I323" s="8">
        <f t="shared" si="50"/>
        <v>75</v>
      </c>
      <c r="J323" s="8">
        <f t="shared" si="51"/>
        <v>75</v>
      </c>
      <c r="K323" s="8">
        <v>75</v>
      </c>
      <c r="L323" s="8">
        <v>130</v>
      </c>
      <c r="M323" s="8">
        <f t="shared" ref="M323:M386" si="55">ROUND((L323+(O323-L323)*1/3),0)</f>
        <v>130</v>
      </c>
      <c r="N323" s="8">
        <f t="shared" ref="N323:N386" si="56">ROUND((L323+(O323-L323)*2/3),0)</f>
        <v>130</v>
      </c>
      <c r="O323" s="8">
        <v>130</v>
      </c>
      <c r="P323" s="391">
        <v>298</v>
      </c>
      <c r="Q323" s="394"/>
      <c r="R323" s="395" t="b">
        <f>IF(OR('Multi-Field'!AA300=Lists!$AC$42,'Multi-Field'!AA300=Lists!$AC$43),IF('Multi-Field'!Z300="x",(IF('Multi-Field'!AC300=Lists!$Q$11,Lists!$R$11,IF('Multi-Field'!AC300=Lists!$Q$12,Lists!$R$12,IF('Multi-Field'!AC300=Lists!$Q$13,Lists!$R$13,IF('Multi-Field'!AC300=Lists!$Q$14,Lists!$R$14))))),IF('Multi-Field'!X300="x",(IF('Multi-Field'!AC300=Lists!$Q$11,Lists!$S$11,IF('Multi-Field'!AC300=Lists!$Q$12,Lists!$S$12,IF('Multi-Field'!AC300=Lists!$Q$13,Lists!$S$13,IF('Multi-Field'!AC300=Lists!$Q$14,Lists!$S$14))))),IF('Multi-Field'!V300="x",(IF('Multi-Field'!AC300=Lists!$Q$11,Lists!$T$11,IF('Multi-Field'!AC300=Lists!$Q$12,Lists!$T$12,IF('Multi-Field'!AC300=Lists!$Q$13,Lists!$T$13,IF('Multi-Field'!AC300=Lists!$Q$14,Lists!$T$14))))),0))))</f>
        <v>0</v>
      </c>
      <c r="S323" s="395" t="str">
        <f t="shared" si="52"/>
        <v/>
      </c>
      <c r="T323" s="395"/>
      <c r="U323" s="396"/>
      <c r="BF323" s="411" t="s">
        <v>1488</v>
      </c>
      <c r="BG323" s="412">
        <v>2</v>
      </c>
      <c r="BH323" s="412">
        <v>5.5</v>
      </c>
      <c r="BI323" s="412">
        <v>5.5</v>
      </c>
      <c r="BJ323" s="409" t="e">
        <f>IF(AND('[1]Single Field'!#REF!=[1]Lists!BF323,'[1]Single Field'!#REF!="Drained"),"x",IF(AND('[1]Single Field'!#REF!=[1]Lists!BF323,'[1]Single Field'!#REF!="Undrained"),O,""))</f>
        <v>#REF!</v>
      </c>
      <c r="BK323" s="409" t="str">
        <f>IF(AND('[1]Multi-Field'!$E$3=[1]Lists!BF323,'[1]Multi-Field'!$F$3="Drained"),BI323,IF(AND('[1]Multi-Field'!$E$3=BF323,'[1]Multi-Field'!$F$3="undrained"),BH323,""))</f>
        <v/>
      </c>
      <c r="BL323" s="409" t="str">
        <f>IF(AND('[1]Multi-Field'!$E$4=BF323,'[1]Multi-Field'!$F$4="Drained"),BI323,IF(AND('[1]Multi-Field'!$E$4=BF323,'[1]Multi-Field'!$F$4="undrained"),BH323,""))</f>
        <v/>
      </c>
      <c r="BM323" s="409" t="str">
        <f>IF(AND('[1]Multi-Field'!$E$5=BF323,'[1]Multi-Field'!$F$5="Drained"),BI323,IF(AND('[1]Multi-Field'!$E$5=BF323,'[1]Multi-Field'!$F$5="undrained"),BH323,""))</f>
        <v/>
      </c>
      <c r="BN323" s="409" t="str">
        <f>IF(AND('[1]Multi-Field'!$E$6=BF323,'[1]Multi-Field'!$F$6="Drained"),BI323,IF(AND('[1]Multi-Field'!$E$6=BF323,'[1]Multi-Field'!$F$6="undrained"),BH323,""))</f>
        <v/>
      </c>
      <c r="BO323" s="409" t="str">
        <f>IF(AND('[1]Multi-Field'!$E$7=BF323,'[1]Multi-Field'!$F$7="Drained"),BI323,IF(AND('[1]Multi-Field'!$E$7=BF323,'[1]Multi-Field'!$F$7="undrained"),BH323,""))</f>
        <v/>
      </c>
      <c r="BP323" s="409" t="str">
        <f>IF(AND('[1]Multi-Field'!$E$8=BF323,'[1]Multi-Field'!$F$8="Drained"),BI323,IF(AND('[1]Multi-Field'!$E$8=BF323,'[1]Multi-Field'!$F$8="undrained"),BH323,""))</f>
        <v/>
      </c>
      <c r="BQ323" s="409" t="str">
        <f>IF(AND('[1]Multi-Field'!$E$9=BF323,'[1]Multi-Field'!$F$9="Drained"),BI323,IF(AND('[1]Multi-Field'!$E$9=BF323,'[1]Multi-Field'!$F$9="undrained"),BH323,""))</f>
        <v/>
      </c>
      <c r="BR323" s="409" t="str">
        <f>IF(AND('[1]Multi-Field'!$E$10=BF323,'[1]Multi-Field'!$F$10="Drained"),BI323,IF(AND('[1]Multi-Field'!$E$10=BF323,'[1]Multi-Field'!$F$10="undrained"),BH323,""))</f>
        <v/>
      </c>
      <c r="BS323" s="409" t="str">
        <f>IF(AND('[1]Multi-Field'!$E$11=BF323,'[1]Multi-Field'!$F$11="Drained"),BI323,IF(AND('[1]Multi-Field'!$E$11=BF323,'[1]Multi-Field'!$F$11="undrained"),BH323,""))</f>
        <v/>
      </c>
      <c r="BT323" s="409" t="str">
        <f>IF(AND('[1]Multi-Field'!$E$12=BF323,'[1]Multi-Field'!$F$12="Drained"),BI323,IF(AND('[1]Multi-Field'!$E$12=BF323,'[1]Multi-Field'!$F$12="undrained"),BH323,""))</f>
        <v/>
      </c>
      <c r="BU323" s="409" t="str">
        <f>IF(AND('[1]Multi-Field'!$E$13=BF323,'[1]Multi-Field'!$F$13="Drained"),BI323,IF(AND('[1]Multi-Field'!$E$3=BF323,'[1]Multi-Field'!$F$13="undrained"),BH323,""))</f>
        <v/>
      </c>
      <c r="BV323" s="409" t="str">
        <f>IF(AND('[1]Multi-Field'!$E$14=BF323,'[1]Multi-Field'!$F$14="Drained"),BI323,IF(AND('[1]Multi-Field'!$E$14=BF323,'[1]Multi-Field'!$F$14="undrained"),BH323,""))</f>
        <v/>
      </c>
      <c r="BW323" s="409" t="str">
        <f>IF(AND('[1]Multi-Field'!$E$15=BF323,'[1]Multi-Field'!$F$15="Drained"),BI323,IF(AND('[1]Multi-Field'!$E$15=BF323,'[1]Multi-Field'!$F$15="undrained"),BH323,""))</f>
        <v/>
      </c>
      <c r="BX323" s="409" t="str">
        <f>IF(AND('[1]Multi-Field'!$E$16=[1]Lists!BF323,'[1]Multi-Field'!$F$16="Drained"),BI323,IF(AND('[1]Multi-Field'!$E$16=[1]Lists!BF323,'[1]Multi-Field'!$F$16="undrained"),BH323,""))</f>
        <v/>
      </c>
      <c r="BY323" s="409" t="str">
        <f>IF(AND('[1]Multi-Field'!$E$17=[1]Lists!BF323,'[1]Multi-Field'!$F$17="Drained"),BI323,IF(AND('[1]Multi-Field'!$E$17=[1]Lists!BF323,'[1]Multi-Field'!$F$17="undrained"),BH323,""))</f>
        <v/>
      </c>
      <c r="BZ323" s="409" t="str">
        <f>IF(AND('[1]Multi-Field'!$E$18=[1]Lists!BF323,'[1]Multi-Field'!$F$18="Drained"),BI323,IF(AND('[1]Multi-Field'!$E$18=[1]Lists!BF323,'[1]Multi-Field'!$F$18="undrained"),BH323,""))</f>
        <v/>
      </c>
      <c r="CA323" s="409" t="str">
        <f>IF(AND('[1]Multi-Field'!$E$19=[1]Lists!BF323,'[1]Multi-Field'!$F$19="Drained"),BI323,IF(AND('[1]Multi-Field'!$E$19=[1]Lists!BF323,'[1]Multi-Field'!$F$19="undrained"),BH323,""))</f>
        <v/>
      </c>
      <c r="CB323" s="409" t="str">
        <f>IF(AND('[1]Multi-Field'!$E$20=[1]Lists!BF323,'[1]Multi-Field'!$F$20="Drained"),BI323,IF(AND('[1]Multi-Field'!$E$20=[1]Lists!BF323,'[1]Multi-Field'!$F$20="undrained"),BH323,""))</f>
        <v/>
      </c>
      <c r="CC323" s="409" t="str">
        <f>IF(AND('[1]Multi-Field'!$E$21=[1]Lists!BF323,'[1]Multi-Field'!$F$21="Drained"),BI323,IF(AND('[1]Multi-Field'!$E$21=[1]Lists!BF323,'[1]Multi-Field'!$F$21="undrained"),BH323,""))</f>
        <v/>
      </c>
      <c r="CD323" s="409" t="str">
        <f>IF(AND('[1]Multi-Field'!$E$22=[1]Lists!BF323,'[1]Multi-Field'!$F$22="Drained"),BI323,IF(AND('[1]Multi-Field'!$E$22=[1]Lists!BF323,'[1]Multi-Field'!$F$22="undrained"),BH323,""))</f>
        <v/>
      </c>
      <c r="CE323" s="409" t="str">
        <f>IF(AND('[1]Multi-Field'!$E$23=[1]Lists!BF323,'[1]Multi-Field'!$F$23="Drained"),BI323,IF(AND('[1]Multi-Field'!$E$23=[1]Lists!BF323,'[1]Multi-Field'!$F$23="undrained"),BH323,""))</f>
        <v/>
      </c>
      <c r="CF323" s="409" t="str">
        <f>IF(AND('[1]Multi-Field'!$E$24=[1]Lists!BF323,'[1]Multi-Field'!$F$24="Drained"),BI323,IF(AND('[1]Multi-Field'!$E$24=[1]Lists!BF323,'[1]Multi-Field'!$F$24="undrained"),BH323,""))</f>
        <v/>
      </c>
      <c r="CG323" s="409" t="str">
        <f>IF(AND('[1]Multi-Field'!$E$25=[1]Lists!BF323,'[1]Multi-Field'!$F$25="Drained"),BI323,IF(AND('[1]Multi-Field'!$E$25=[1]Lists!BF323,'[1]Multi-Field'!$F$25="undrained"),BH323,""))</f>
        <v/>
      </c>
      <c r="CH323" s="409" t="str">
        <f>IF(AND('[1]Multi-Field'!$E$26=[1]Lists!BF323,'[1]Multi-Field'!$F$26="Drained"),BI323,IF(AND('[1]Multi-Field'!$E$26=[1]Lists!BF323,'[1]Multi-Field'!$F$26="undrained"),BH323,""))</f>
        <v/>
      </c>
      <c r="CI323" s="409" t="str">
        <f>IF(AND('[1]Multi-Field'!$E$27=[1]Lists!BF323,'[1]Multi-Field'!$F$27="Drained"),BI323,IF(AND('[1]Multi-Field'!$E$27=[1]Lists!BF323,'[1]Multi-Field'!$F$27="undrained"),BH323,""))</f>
        <v/>
      </c>
      <c r="CJ323" s="409" t="str">
        <f>IF(AND('[1]Multi-Field'!$E$28=[1]Lists!BF323,'[1]Multi-Field'!$F$28="Drained"),BI323,IF(AND('[1]Multi-Field'!$E$28=[1]Lists!BF323,'[1]Multi-Field'!$F$28="undrained"),BH323,""))</f>
        <v/>
      </c>
      <c r="CK323" s="409" t="str">
        <f>IF(AND('[1]Multi-Field'!$E$29=[1]Lists!BF323,'[1]Multi-Field'!$F$29="Drained"),BI323,IF(AND('[1]Multi-Field'!$E$29=[1]Lists!BF323,'[1]Multi-Field'!$F$29="undrained"),BH323,""))</f>
        <v/>
      </c>
      <c r="CL323" s="409" t="str">
        <f>IF(AND('[1]Multi-Field'!$E$30=[1]Lists!BF323,'[1]Multi-Field'!$F$30="Drained"),BI323,IF(AND('[1]Multi-Field'!$E$30=[1]Lists!BF323,'[1]Multi-Field'!$F$30="undrained"),BH323,""))</f>
        <v/>
      </c>
      <c r="CM323" s="409" t="str">
        <f>IF(AND('[1]Multi-Field'!$E$31=[1]Lists!BF323,'[1]Multi-Field'!$F$31="Drained"),BI323,IF(AND('[1]Multi-Field'!$E$31=[1]Lists!BF323,'[1]Multi-Field'!$F$31="undrained"),BH323,""))</f>
        <v/>
      </c>
      <c r="CN323" s="409" t="str">
        <f>IF(AND('[1]Multi-Field'!$E$32=[1]Lists!BF323,'[1]Multi-Field'!$F$32="Drained"),BI323,IF(AND('[1]Multi-Field'!$E$32=[1]Lists!BF323,'[1]Multi-Field'!$F$32="undrained"),BH323,""))</f>
        <v/>
      </c>
      <c r="CO323" s="409" t="str">
        <f>IF(AND('[1]Multi-Field'!$E$33=[1]Lists!BF323,'[1]Multi-Field'!$F$33="Drained"),BI323,IF(AND('[1]Multi-Field'!$E$33=[1]Lists!BF323,'[1]Multi-Field'!$F$33="undrained"),BH323,""))</f>
        <v/>
      </c>
      <c r="CP323" s="409" t="str">
        <f>IF(AND('[1]Multi-Field'!$E$34=[1]Lists!BF323,'[1]Multi-Field'!$F$34="Drained"),BI323,IF(AND('[1]Multi-Field'!$E$34=[1]Lists!BF323,'[1]Multi-Field'!$F$34="undrained"),BH323,""))</f>
        <v/>
      </c>
      <c r="CQ323" s="409" t="str">
        <f>IF(AND('[1]Multi-Field'!$E$35=[1]Lists!BF323,'[1]Multi-Field'!$F$35="Drained"),BI323,IF(AND('[1]Multi-Field'!$E$35=[1]Lists!BF323,'[1]Multi-Field'!$F$35="undrained"),BH323,""))</f>
        <v/>
      </c>
      <c r="CR323" s="409" t="str">
        <f>IF(AND('[1]Multi-Field'!$E$36=[1]Lists!BF323,'[1]Multi-Field'!$F$36="Drained"),BI323,IF(AND('[1]Multi-Field'!$E$36=[1]Lists!BF323,'[1]Multi-Field'!$F$36="undrained"),BH323,""))</f>
        <v/>
      </c>
      <c r="CS323" s="409" t="str">
        <f>IF(AND('[1]Multi-Field'!$E$37=[1]Lists!BF323,'[1]Multi-Field'!$F$37="Drained"),BI323,IF(AND('[1]Multi-Field'!$E$37=[1]Lists!BF323,'[1]Multi-Field'!$F$37="undrained"),BH323,""))</f>
        <v/>
      </c>
      <c r="CT323" s="409" t="str">
        <f>IF(AND('[1]Multi-Field'!$E$38=[1]Lists!BF323,'[1]Multi-Field'!$F$38="Drained"),BI323,IF(AND('[1]Multi-Field'!$E$38=[1]Lists!BF323,'[1]Multi-Field'!$F$38="undrained"),BH323,""))</f>
        <v/>
      </c>
      <c r="CU323" s="409" t="str">
        <f>IF(AND('[1]Multi-Field'!$E$39=[1]Lists!BF323,'[1]Multi-Field'!$F$39="Drained"),BI323,IF(AND('[1]Multi-Field'!$E$39=[1]Lists!BF323,'[1]Multi-Field'!$F$39="undrained"),BH323,""))</f>
        <v/>
      </c>
      <c r="CV323" s="409" t="str">
        <f>IF(AND('[1]Multi-Field'!$E$40=[1]Lists!BF323,'[1]Multi-Field'!$F$40="Drained"),BI323,IF(AND('[1]Multi-Field'!$E$40=[1]Lists!BF323,'[1]Multi-Field'!$F$40="undrained"),BH323,""))</f>
        <v/>
      </c>
      <c r="CW323" s="409" t="str">
        <f>IF(AND('[1]Multi-Field'!$E$41=[1]Lists!BF323,'[1]Multi-Field'!$F$40="Drained"),BI323,IF(AND('[1]Multi-Field'!$E$40=[1]Lists!BF323,'[1]Multi-Field'!$F$40="undrained"),BH323,""))</f>
        <v/>
      </c>
      <c r="CX323" s="409" t="str">
        <f>IF(AND('[1]Multi-Field'!$E$42=[1]Lists!BF323,'[1]Multi-Field'!$F$42="Drained"),BI323,IF(AND('[1]Multi-Field'!$E$42=[1]Lists!BF323,'[1]Multi-Field'!$F$42="undrained"),BH323,""))</f>
        <v/>
      </c>
      <c r="CY323" s="409" t="str">
        <f>IF(AND('[1]Multi-Field'!$E$43=[1]Lists!BF323,'[1]Multi-Field'!$F$43="Drained"),BI323,IF(AND('[1]Multi-Field'!$E$43=[1]Lists!BF323,'[1]Multi-Field'!$F$43="undrained"),BH323,""))</f>
        <v/>
      </c>
      <c r="CZ323" s="409" t="str">
        <f>IF(AND('[1]Multi-Field'!$E$44=[1]Lists!BF323,'[1]Multi-Field'!$F$44="Drained"),BI323,IF(AND('[1]Multi-Field'!$E$44=[1]Lists!BF323,'[1]Multi-Field'!$F$44="undrained"),BH323,""))</f>
        <v/>
      </c>
      <c r="DA323" s="409" t="str">
        <f>IF(AND('[1]Multi-Field'!$E$45=[1]Lists!BF323,'[1]Multi-Field'!$F$45="Drained"),BI323,IF(AND('[1]Multi-Field'!$E$45=[1]Lists!BF323,'[1]Multi-Field'!$F$45="undrained"),BH323,""))</f>
        <v/>
      </c>
      <c r="DB323" s="409" t="str">
        <f>IF(AND('[1]Multi-Field'!$E$46=[1]Lists!BF323,'[1]Multi-Field'!$F$46="Drained"),BI323,IF(AND('[1]Multi-Field'!$E$46=[1]Lists!BF323,'[1]Multi-Field'!$F$46="undrained"),BH323,""))</f>
        <v/>
      </c>
      <c r="DC323" s="409" t="str">
        <f>IF(AND('[1]Multi-Field'!$E$47=[1]Lists!BF323,'[1]Multi-Field'!$F$47="Drained"),BI323,IF(AND('[1]Multi-Field'!$E$47=[1]Lists!BF323,'[1]Multi-Field'!$F$47="undrained"),BH323,""))</f>
        <v/>
      </c>
      <c r="DD323" s="409" t="str">
        <f>IF(AND('[1]Multi-Field'!$E$48=[1]Lists!BF323,'[1]Multi-Field'!$F$48="Drained"),BI323,IF(AND('[1]Multi-Field'!$E$48=[1]Lists!BF323,'[1]Multi-Field'!$F$48="undrained"),BH323,""))</f>
        <v/>
      </c>
      <c r="DE323" s="409" t="str">
        <f>IF(AND('[1]Multi-Field'!$E$49=[1]Lists!BF323,'[1]Multi-Field'!$F$49="Drained"),BI323,IF(AND('[1]Multi-Field'!$E$49=[1]Lists!BF323,'[1]Multi-Field'!$F$9="undrained"),BH323,""))</f>
        <v/>
      </c>
      <c r="DF323" s="409" t="str">
        <f>IF(AND('[1]Multi-Field'!$E$50=[1]Lists!BF323,'[1]Multi-Field'!$F$50="Drained"),BI323,IF(AND('[1]Multi-Field'!$E$50=[1]Lists!BF323,'[1]Multi-Field'!$F$50="undrained"),BH323,""))</f>
        <v/>
      </c>
      <c r="DG323" s="409" t="str">
        <f>IF(AND('[1]Multi-Field'!$E$51=[1]Lists!BF323,'[1]Multi-Field'!$F$51="Drained"),BI323,IF(AND('[1]Multi-Field'!$E$51=[1]Lists!BF323,'[1]Multi-Field'!$F$51="undrained"),BH323,""))</f>
        <v/>
      </c>
      <c r="DH323" s="409" t="str">
        <f>IF(AND('[1]Multi-Field'!$E$52=[1]Lists!BF323,'[1]Multi-Field'!$F$52="Drained"),BI323,IF(AND('[1]Multi-Field'!$E$52=[1]Lists!BF323,'[1]Multi-Field'!$F$52="undrained"),BH323,""))</f>
        <v/>
      </c>
      <c r="DI323" s="409" t="str">
        <f>IF(AND('[1]Multi-Field'!$E$53=[1]Lists!BF323,'[1]Multi-Field'!$F$53="Drained"),BI323,IF(AND('[1]Multi-Field'!$E$53=[1]Lists!BF323,'[1]Multi-Field'!$F$53="undrained"),BH323,""))</f>
        <v/>
      </c>
      <c r="DJ323" s="409" t="str">
        <f>IF(AND('[1]Multi-Field'!$E$54=[1]Lists!BF323,'[1]Multi-Field'!$F$54="Drained"),BI323,IF(AND('[1]Multi-Field'!$E$54=[1]Lists!BF323,'[1]Multi-Field'!$F$54="undrained"),BH323,""))</f>
        <v/>
      </c>
      <c r="DK323" s="409" t="str">
        <f>IF(AND('[1]Multi-Field'!$E$55=[1]Lists!BF323,'[1]Multi-Field'!$F$55="Drained"),BI323,IF(AND('[1]Multi-Field'!$E$55=[1]Lists!BF323,'[1]Multi-Field'!$F$55="undrained"),BH323,""))</f>
        <v/>
      </c>
      <c r="DL323" s="409" t="str">
        <f>IF(AND('[1]Multi-Field'!$E$56=[1]Lists!BF323,'[1]Multi-Field'!$F$56="Drained"),BI323,IF(AND('[1]Multi-Field'!$E$56=[1]Lists!BF323,'[1]Multi-Field'!$F$56="undrained"),BH323,""))</f>
        <v/>
      </c>
      <c r="DM323" s="409" t="str">
        <f>IF(AND('[1]Multi-Field'!$E$57=[1]Lists!BF323,'[1]Multi-Field'!$F$57="Drained"),BI323,IF(AND('[1]Multi-Field'!$E$57=[1]Lists!BF323,'[1]Multi-Field'!$F$57="undrained"),BH323,""))</f>
        <v/>
      </c>
      <c r="DN323" s="409" t="str">
        <f>IF(AND('[1]Multi-Field'!$E$58=[1]Lists!BF323,'[1]Multi-Field'!$F$58="Drained"),BI323,IF(AND('[1]Multi-Field'!$E$58=[1]Lists!BF323,'[1]Multi-Field'!$F$58="undrained"),BH323,""))</f>
        <v/>
      </c>
      <c r="DO323" s="409" t="str">
        <f>IF(AND('[1]Multi-Field'!$E$59=[1]Lists!BF323,'[1]Multi-Field'!$F$59="Drained"),BI323,IF(AND('[1]Multi-Field'!$E$59=[1]Lists!BF323,'[1]Multi-Field'!$F$59="undrained"),BH323,""))</f>
        <v/>
      </c>
      <c r="DP323" s="409" t="str">
        <f>IF(AND('[1]Multi-Field'!$E$60=[1]Lists!BF323,'[1]Multi-Field'!$F$60="Drained"),BI323,IF(AND('[1]Multi-Field'!$E$60=[1]Lists!BF323,'[1]Multi-Field'!$F$60="undrained"),BH323,""))</f>
        <v/>
      </c>
      <c r="DQ323" s="409" t="str">
        <f>IF(AND('[1]Multi-Field'!$E$61=[1]Lists!BF323,'[1]Multi-Field'!$F$61="Drained"),BI323,IF(AND('[1]Multi-Field'!$E$61=[1]Lists!BF323,'[1]Multi-Field'!$F$61="undrained"),BH323,""))</f>
        <v/>
      </c>
      <c r="DR323" s="409" t="str">
        <f>IF(AND('[1]Multi-Field'!$E$62=[1]Lists!BF323,'[1]Multi-Field'!$F$62="Drained"),BI323,IF(AND('[1]Multi-Field'!$E$62=[1]Lists!BF323,'[1]Multi-Field'!$F$62="undrained"),BH323,""))</f>
        <v/>
      </c>
      <c r="DS323" s="409" t="str">
        <f>IF(AND('[1]Multi-Field'!$E$63=[1]Lists!BF323,'[1]Multi-Field'!$F$63="Drained"),BI323,IF(AND('[1]Multi-Field'!$E$63=[1]Lists!BF323,'[1]Multi-Field'!$F$63="undrained"),BH323,""))</f>
        <v/>
      </c>
      <c r="DT323" s="409" t="str">
        <f>IF(AND('[1]Multi-Field'!$E$64=[1]Lists!BF323,'[1]Multi-Field'!$F$64="Drained"),BI323,IF(AND('[1]Multi-Field'!$E$64=[1]Lists!BF323,'[1]Multi-Field'!$F$64="undrained"),BH323,""))</f>
        <v/>
      </c>
      <c r="DU323" s="409" t="str">
        <f>IF(AND('[1]Multi-Field'!$E$65=[1]Lists!BF323,'[1]Multi-Field'!$F$65="Drained"),BI323,IF(AND('[1]Multi-Field'!$E$65=[1]Lists!BF323,'[1]Multi-Field'!$F$65="undrained"),BH323,""))</f>
        <v/>
      </c>
      <c r="DV323" s="409" t="str">
        <f>IF(AND('[1]Multi-Field'!$E$66=[1]Lists!BF323,'[1]Multi-Field'!$F$66="Drained"),BI323,IF(AND('[1]Multi-Field'!$E$66=[1]Lists!BF323,'[1]Multi-Field'!$F$66="undrained"),BH323,""))</f>
        <v/>
      </c>
      <c r="DW323" s="409" t="str">
        <f>IF(AND('[1]Multi-Field'!$E$67=[1]Lists!BF323,'[1]Multi-Field'!$F$67="Drained"),BI323,IF(AND('[1]Multi-Field'!$E$67=[1]Lists!BF323,'[1]Multi-Field'!$F$67="undrained"),BH323,""))</f>
        <v/>
      </c>
      <c r="DX323" s="409" t="str">
        <f>IF(AND('[1]Multi-Field'!$E$68=[1]Lists!BF323,'[1]Multi-Field'!$F$68="Drained"),BI323,IF(AND('[1]Multi-Field'!$E$68=[1]Lists!BF323,'[1]Multi-Field'!$F$68="undrained"),BH323,""))</f>
        <v/>
      </c>
      <c r="DY323" s="409" t="str">
        <f>IF(AND('[1]Multi-Field'!$E$69=[1]Lists!BF323,'[1]Multi-Field'!$F$69="Drained"),BI323,IF(AND('[1]Multi-Field'!$E$69=[1]Lists!BF323,'[1]Multi-Field'!$F$69="undrained"),BH323,""))</f>
        <v/>
      </c>
      <c r="DZ323" s="409" t="str">
        <f>IF(AND('[1]Multi-Field'!$E$70=[1]Lists!BF323,'[1]Multi-Field'!$F$70="Drained"),BI323,IF(AND('[1]Multi-Field'!$E$70=[1]Lists!BF323,'[1]Multi-Field'!$F$70="undrained"),BH323,""))</f>
        <v/>
      </c>
      <c r="EA323" s="409" t="str">
        <f>IF(AND('[1]Multi-Field'!$E$71=[1]Lists!BF323,'[1]Multi-Field'!$F$71="Drained"),BI323,IF(AND('[1]Multi-Field'!$E$71=[1]Lists!BF323,'[1]Multi-Field'!$F$71="undrained"),BH323,""))</f>
        <v/>
      </c>
      <c r="EB323" s="409" t="str">
        <f>IF(AND('[1]Multi-Field'!$E$72=[1]Lists!BF323,'[1]Multi-Field'!$F$72="Drained"),BI323,IF(AND('[1]Multi-Field'!$E$72=[1]Lists!BF323,'[1]Multi-Field'!$F$72="undrained"),BH323,""))</f>
        <v/>
      </c>
      <c r="EC323" s="409" t="str">
        <f>IF(AND('[1]Multi-Field'!$E$73=[1]Lists!BF323,'[1]Multi-Field'!$F$73="Drained"),BI323,IF(AND('[1]Multi-Field'!$E$73=[1]Lists!BF323,'[1]Multi-Field'!$F$73="undrained"),BH323,""))</f>
        <v/>
      </c>
      <c r="ED323" s="409" t="str">
        <f>IF(AND('[1]Multi-Field'!$E$74=[1]Lists!BF323,'[1]Multi-Field'!$F$74="Drained"),BI323,IF(AND('[1]Multi-Field'!$E$74=[1]Lists!BF323,'[1]Multi-Field'!$F$74="undrained"),BH323,""))</f>
        <v/>
      </c>
      <c r="EE323" s="409" t="str">
        <f>IF(AND('[1]Multi-Field'!$E$75=[1]Lists!BF323,'[1]Multi-Field'!$F$75="Drained"),BI323,IF(AND('[1]Multi-Field'!$E$75=[1]Lists!BF323,'[1]Multi-Field'!$F$75="undrained"),BH323,""))</f>
        <v/>
      </c>
      <c r="EF323" s="409" t="str">
        <f>IF(AND('[1]Multi-Field'!$E$76=[1]Lists!BF323,'[1]Multi-Field'!$F$76="Drained"),BI323,IF(AND('[1]Multi-Field'!$E$76=[1]Lists!BF323,'[1]Multi-Field'!$F$6="undrained"),BH323,""))</f>
        <v/>
      </c>
      <c r="EG323" s="409" t="str">
        <f>IF(AND('[1]Multi-Field'!$E$77=[1]Lists!BF323,'[1]Multi-Field'!$F$77="Drained"),BI323,IF(AND('[1]Multi-Field'!$E$77=[1]Lists!BF323,'[1]Multi-Field'!$F$77="undrained"),BH323,""))</f>
        <v/>
      </c>
      <c r="EH323" s="409" t="str">
        <f>IF(AND('[1]Multi-Field'!$E$78=[1]Lists!BF323,'[1]Multi-Field'!$F$78="Drained"),BI323,IF(AND('[1]Multi-Field'!$E$78=[1]Lists!BF323,'[1]Multi-Field'!$F$78="undrained"),BH323,""))</f>
        <v/>
      </c>
      <c r="EI323" s="409" t="str">
        <f>IF(AND('[1]Multi-Field'!$E$79=[1]Lists!BF323,'[1]Multi-Field'!$F$79="Drained"),BI323,IF(AND('[1]Multi-Field'!$E$79=[1]Lists!BF323,'[1]Multi-Field'!$F$79="undrained"),BH323,""))</f>
        <v/>
      </c>
      <c r="EJ323" s="409" t="str">
        <f>IF(AND('[1]Multi-Field'!$E$80=[1]Lists!BF323,'[1]Multi-Field'!$F$80="Drained"),BI323,IF(AND('[1]Multi-Field'!$E$80=[1]Lists!BF323,'[1]Multi-Field'!$F$80="undrained"),BH323,""))</f>
        <v/>
      </c>
      <c r="EK323" s="409" t="str">
        <f>IF(AND('[1]Multi-Field'!$E$81=[1]Lists!BF323,'[1]Multi-Field'!$F$81="Drained"),BI323,IF(AND('[1]Multi-Field'!$E$81=[1]Lists!BF323,'[1]Multi-Field'!$F$81="undrained"),BH323,""))</f>
        <v/>
      </c>
      <c r="EL323" s="409" t="str">
        <f>IF(AND('[1]Multi-Field'!$E$82=[1]Lists!BF323,'[1]Multi-Field'!$F$82="Drained"),BI323,IF(AND('[1]Multi-Field'!$E$82=[1]Lists!BF323,'[1]Multi-Field'!$F$82="undrained"),BH323,""))</f>
        <v/>
      </c>
      <c r="EM323" s="409" t="str">
        <f>IF(AND('[1]Multi-Field'!$E$83=[1]Lists!BF323,'[1]Multi-Field'!$F$83="Drained"),BI323,IF(AND('[1]Multi-Field'!$E$83=[1]Lists!BF323,'[1]Multi-Field'!$F$83="undrained"),BH323,""))</f>
        <v/>
      </c>
      <c r="EN323" s="409" t="str">
        <f>IF(AND('[1]Multi-Field'!$E$84=[1]Lists!BF323,'[1]Multi-Field'!$F$84="Drained"),BI323,IF(AND('[1]Multi-Field'!$E$84=[1]Lists!BF323,'[1]Multi-Field'!$F$84="undrained"),BH323,""))</f>
        <v/>
      </c>
      <c r="EO323" s="409" t="str">
        <f>IF(AND('[1]Multi-Field'!$E$85=[1]Lists!BF323,'[1]Multi-Field'!$F$85="Drained"),BI323,IF(AND('[1]Multi-Field'!$E$85=[1]Lists!BF323,'[1]Multi-Field'!$F$85="undrained"),BH323,""))</f>
        <v/>
      </c>
      <c r="EP323" s="409" t="str">
        <f>IF(AND('[1]Multi-Field'!$E$86=[1]Lists!BF323,'[1]Multi-Field'!$F$86="Drained"),BI323,IF(AND('[1]Multi-Field'!$E$86=[1]Lists!BF323,'[1]Multi-Field'!$F$86="undrained"),BH323,""))</f>
        <v/>
      </c>
      <c r="EQ323" s="409" t="str">
        <f>IF(AND('[1]Multi-Field'!$E$87=[1]Lists!BF323,'[1]Multi-Field'!$F$87="Drained"),BI323,IF(AND('[1]Multi-Field'!$E$87=[1]Lists!BF323,'[1]Multi-Field'!$F$87="undrained"),BH323,""))</f>
        <v/>
      </c>
      <c r="ER323" s="409" t="str">
        <f>IF(AND('[1]Multi-Field'!$E$88=[1]Lists!BF323,'[1]Multi-Field'!$F$88="Drained"),BI323,IF(AND('[1]Multi-Field'!$E$88=[1]Lists!BF323,'[1]Multi-Field'!$F$88="undrained"),BH323,""))</f>
        <v/>
      </c>
      <c r="ES323" s="409" t="str">
        <f>IF(AND('[1]Multi-Field'!$E$89=[1]Lists!BF323,'[1]Multi-Field'!$F$89="Drained"),BI323,IF(AND('[1]Multi-Field'!$E$89=[1]Lists!BF323,'[1]Multi-Field'!$F$89="undrained"),BH323,""))</f>
        <v/>
      </c>
      <c r="ET323" s="409" t="str">
        <f>IF(AND('[1]Multi-Field'!$E$90=[1]Lists!BF323,'[1]Multi-Field'!$F$90="Drained"),BI323,IF(AND('[1]Multi-Field'!$E$90=[1]Lists!BF323,'[1]Multi-Field'!$F$90="undrained"),BH323,""))</f>
        <v/>
      </c>
      <c r="EU323" s="409" t="str">
        <f>IF(AND('[1]Multi-Field'!$E$91=[1]Lists!BF323,'[1]Multi-Field'!$F$91="Drained"),BI323,IF(AND('[1]Multi-Field'!$E$91=[1]Lists!BF323,'[1]Multi-Field'!$F$91="undrained"),BH323,""))</f>
        <v/>
      </c>
      <c r="EV323" s="409" t="str">
        <f>IF(AND('[1]Multi-Field'!$E$92=[1]Lists!BF323,'[1]Multi-Field'!$F$92="Drained"),BI323,IF(AND('[1]Multi-Field'!$E$92=[1]Lists!BF323,'[1]Multi-Field'!$F$92="undrained"),BH323,""))</f>
        <v/>
      </c>
      <c r="EW323" s="409" t="str">
        <f>IF(AND('[1]Multi-Field'!$E$93=[1]Lists!BF323,'[1]Multi-Field'!$F$93="Drained"),BI323,IF(AND('[1]Multi-Field'!$E$93=[1]Lists!BF323,'[1]Multi-Field'!$F$93="undrained"),BH323,""))</f>
        <v/>
      </c>
      <c r="EX323" s="409" t="str">
        <f>IF(AND('[1]Multi-Field'!$E$94=[1]Lists!BF323,'[1]Multi-Field'!$F$94="Drained"),BI323,IF(AND('[1]Multi-Field'!$E$94=[1]Lists!BF323,'[1]Multi-Field'!$F$94="undrained"),BH323,""))</f>
        <v/>
      </c>
      <c r="EY323" s="409" t="str">
        <f>IF(AND('[1]Multi-Field'!$E$95=[1]Lists!BF323,'[1]Multi-Field'!$F$95="Drained"),BI323,IF(AND('[1]Multi-Field'!$E$95=[1]Lists!BF323,'[1]Multi-Field'!$F$95="undrained"),BH323,""))</f>
        <v/>
      </c>
      <c r="EZ323" s="409" t="str">
        <f>IF(AND('[1]Multi-Field'!$E$96=[1]Lists!BF323,'[1]Multi-Field'!$F$96="Drained"),BI323,IF(AND('[1]Multi-Field'!$E$96=[1]Lists!BF323,'[1]Multi-Field'!$F$96="undrained"),BH323,""))</f>
        <v/>
      </c>
      <c r="FA323" s="409" t="str">
        <f>IF(AND('[1]Multi-Field'!$E$97=[1]Lists!BF323,'[1]Multi-Field'!$F$97="Drained"),BI323,IF(AND('[1]Multi-Field'!$E$97=[1]Lists!BF323,'[1]Multi-Field'!$F$97="undrained"),BH323,""))</f>
        <v/>
      </c>
      <c r="FB323" s="409" t="str">
        <f>IF(AND('[1]Multi-Field'!$E$98=[1]Lists!BF323,'[1]Multi-Field'!$F$98="Drained"),BI323,IF(AND('[1]Multi-Field'!$E$98=[1]Lists!BF323,'[1]Multi-Field'!$F$98="undrained"),BH323,""))</f>
        <v/>
      </c>
      <c r="FC323" s="409" t="str">
        <f>IF(AND('[1]Multi-Field'!$E$99=[1]Lists!BF323,'[1]Multi-Field'!$F$99="Drained"),BI323,IF(AND('[1]Multi-Field'!$E$99=[1]Lists!BF323,'[1]Multi-Field'!$F$99="undrained"),BH323,""))</f>
        <v/>
      </c>
      <c r="FD323" s="409" t="str">
        <f>IF(AND('[1]Multi-Field'!$E$100=[1]Lists!BF323,'[1]Multi-Field'!$F$100="Drained"),BI323,IF(AND('[1]Multi-Field'!$E$100=[1]Lists!BF323,'[1]Multi-Field'!$F$100="undrained"),BH323,""))</f>
        <v/>
      </c>
      <c r="FE323" s="409" t="str">
        <f>IF(AND('[1]Multi-Field'!$E$101=[1]Lists!BF323,'[1]Multi-Field'!$F$101="Drained"),BI323,IF(AND('[1]Multi-Field'!$E$101=[1]Lists!BF323,'[1]Multi-Field'!$F$101="undrained"),BH323,""))</f>
        <v/>
      </c>
      <c r="FF323" s="409" t="str">
        <f>IF(AND('[1]Multi-Field'!$E$102=[1]Lists!BF323,'[1]Multi-Field'!$F$102="Drained"),BI323,IF(AND('[1]Multi-Field'!$E$102=[1]Lists!BF323,'[1]Multi-Field'!$F$102="undrained"),BH323,""))</f>
        <v/>
      </c>
      <c r="FG323" s="409" t="str">
        <f>IF(AND('[1]Multi-Field'!$E$103=[1]Lists!BF323,'[1]Multi-Field'!$F$103="Drained"),BI323,IF(AND('[1]Multi-Field'!$E$103=[1]Lists!BF323,'[1]Multi-Field'!$F$103="undrained"),BH323,""))</f>
        <v/>
      </c>
      <c r="FH323" s="409" t="str">
        <f>IF(AND('[1]Multi-Field'!$E$104=[1]Lists!BF323,'[1]Multi-Field'!$F$104="Drained"),BI323,IF(AND('[1]Multi-Field'!$E$104=[1]Lists!BF323,'[1]Multi-Field'!$F$104="undrained"),BH323,""))</f>
        <v/>
      </c>
      <c r="FI323" s="409" t="str">
        <f>IF(AND('[1]Multi-Field'!$E$105=[1]Lists!BF323,'[1]Multi-Field'!$F$105="Drained"),BI323,IF(AND('[1]Multi-Field'!$E$105=[1]Lists!BF323,'[1]Multi-Field'!$F$105="undrained"),BH323,""))</f>
        <v/>
      </c>
      <c r="FJ323" s="409" t="str">
        <f>IF(AND('[1]Multi-Field'!$E$106=[1]Lists!BF323,'[1]Multi-Field'!$F$106="Drained"),BI323,IF(AND('[1]Multi-Field'!$E$106=[1]Lists!BF323,'[1]Multi-Field'!$F$106="undrained"),BH323,""))</f>
        <v/>
      </c>
      <c r="FK323" s="409" t="str">
        <f>IF(AND('[1]Multi-Field'!$E$107=[1]Lists!BF323,'[1]Multi-Field'!$F$107="Drained"),BI323,IF(AND('[1]Multi-Field'!$E$107=[1]Lists!BF323,'[1]Multi-Field'!$F$107="undrained"),BH323,""))</f>
        <v/>
      </c>
      <c r="FL323" s="409" t="str">
        <f>IF(AND('[1]Multi-Field'!$E$108=[1]Lists!BF323,'[1]Multi-Field'!$F$108="Drained"),BI323,IF(AND('[1]Multi-Field'!$E$108=[1]Lists!BF323,'[1]Multi-Field'!$F$108="undrained"),BH323,""))</f>
        <v/>
      </c>
      <c r="FM323" s="409" t="str">
        <f>IF(AND('[1]Multi-Field'!$E$109=[1]Lists!BF323,'[1]Multi-Field'!$F$109="Drained"),BI323,IF(AND('[1]Multi-Field'!$E$109=[1]Lists!BF323,'[1]Multi-Field'!$F$109="undrained"),BH323,""))</f>
        <v/>
      </c>
      <c r="FN323" s="409" t="str">
        <f>IF(AND('[1]Multi-Field'!$E$110=[1]Lists!BF323,'[1]Multi-Field'!$F$110="Drained"),BI323,IF(AND('[1]Multi-Field'!$E$110=[1]Lists!BF323,'[1]Multi-Field'!$F$110="undrained"),BH323,""))</f>
        <v/>
      </c>
      <c r="FO323" s="409" t="str">
        <f>IF(AND('[1]Multi-Field'!$E$111=[1]Lists!BF323,'[1]Multi-Field'!$F$111="Drained"),BI323,IF(AND('[1]Multi-Field'!$E$111=[1]Lists!BF323,'[1]Multi-Field'!$F$111="undrained"),BH323,""))</f>
        <v/>
      </c>
      <c r="FP323" s="409" t="str">
        <f>IF(AND('[1]Multi-Field'!$E$112=[1]Lists!BF323,'[1]Multi-Field'!$F$112="Drained"),BI323,IF(AND('[1]Multi-Field'!$E$112=[1]Lists!BF323,'[1]Multi-Field'!$F$112="undrained"),BH323,""))</f>
        <v/>
      </c>
      <c r="FQ323" s="409" t="str">
        <f>IF(AND('[1]Multi-Field'!$E$113=[1]Lists!BF323,'[1]Multi-Field'!$F$113="Drained"),BI323,IF(AND('[1]Multi-Field'!$E$113=[1]Lists!BF323,'[1]Multi-Field'!$F$113="undrained"),BH323,""))</f>
        <v/>
      </c>
      <c r="FR323" s="409" t="str">
        <f>IF(AND('[1]Multi-Field'!$E$114=[1]Lists!BF323,'[1]Multi-Field'!$F$114="Drained"),BI323,IF(AND('[1]Multi-Field'!$E$114=[1]Lists!BF323,'[1]Multi-Field'!$F$114="undrained"),BH323,""))</f>
        <v/>
      </c>
      <c r="FS323" s="409" t="str">
        <f>IF(AND('[1]Multi-Field'!$E$115=[1]Lists!BF323,'[1]Multi-Field'!$F$115="Drained"),BI323,IF(AND('[1]Multi-Field'!$E$115=[1]Lists!BF323,'[1]Multi-Field'!$F$115="undrained"),BH323,""))</f>
        <v/>
      </c>
      <c r="FT323" s="409" t="str">
        <f>IF(AND('[1]Multi-Field'!$E$116=[1]Lists!BF323,'[1]Multi-Field'!$F$116="Drained"),BI323,IF(AND('[1]Multi-Field'!$E$116=[1]Lists!BF323,'[1]Multi-Field'!$F$116="undrained"),BH323,""))</f>
        <v/>
      </c>
      <c r="FU323" s="409" t="str">
        <f>IF(AND('[1]Multi-Field'!$E$117=[1]Lists!BF323,'[1]Multi-Field'!$F$117="Drained"),BI323,IF(AND('[1]Multi-Field'!$E$117=[1]Lists!BF323,'[1]Multi-Field'!$F$117="undrained"),BH323,""))</f>
        <v/>
      </c>
      <c r="FV323" s="409" t="str">
        <f>IF(AND('[1]Multi-Field'!$E$118=[1]Lists!BF323,'[1]Multi-Field'!$F$118="Drained"),BI323,IF(AND('[1]Multi-Field'!$E$118=[1]Lists!BF323,'[1]Multi-Field'!$F$118="undrained"),BH323,""))</f>
        <v/>
      </c>
      <c r="FW323" s="409" t="str">
        <f>IF(AND('[1]Multi-Field'!$E$119=[1]Lists!BF323,'[1]Multi-Field'!$F$119="Drained"),BI323,IF(AND('[1]Multi-Field'!$E$119=[1]Lists!BF323,'[1]Multi-Field'!$F$119="undrained"),BH323,""))</f>
        <v/>
      </c>
      <c r="FX323" s="409" t="str">
        <f>IF(AND('[1]Multi-Field'!$E$120=[1]Lists!BF323,'[1]Multi-Field'!$F$120="Drained"),BI323,IF(AND('[1]Multi-Field'!$E$120=[1]Lists!BF323,'[1]Multi-Field'!$F$120="undrained"),BH323,""))</f>
        <v/>
      </c>
    </row>
    <row r="324" spans="1:185" ht="13.5" customHeight="1">
      <c r="A324" s="7" t="s">
        <v>410</v>
      </c>
      <c r="B324" s="7"/>
      <c r="C324" s="7"/>
      <c r="D324" s="8">
        <v>55</v>
      </c>
      <c r="E324" s="8">
        <f t="shared" si="53"/>
        <v>57</v>
      </c>
      <c r="F324" s="8">
        <f t="shared" si="54"/>
        <v>58</v>
      </c>
      <c r="G324" s="8">
        <v>60</v>
      </c>
      <c r="H324" s="8">
        <v>65</v>
      </c>
      <c r="I324" s="8">
        <f t="shared" si="50"/>
        <v>68</v>
      </c>
      <c r="J324" s="8">
        <f t="shared" si="51"/>
        <v>72</v>
      </c>
      <c r="K324" s="8">
        <v>75</v>
      </c>
      <c r="L324" s="8">
        <v>90</v>
      </c>
      <c r="M324" s="8">
        <f t="shared" si="55"/>
        <v>92</v>
      </c>
      <c r="N324" s="8">
        <f t="shared" si="56"/>
        <v>93</v>
      </c>
      <c r="O324" s="8">
        <v>95</v>
      </c>
      <c r="P324" s="391">
        <v>299</v>
      </c>
      <c r="Q324" s="394"/>
      <c r="R324" s="395" t="b">
        <f>IF(OR('Multi-Field'!AA301=Lists!$AC$42,'Multi-Field'!AA301=Lists!$AC$43),IF('Multi-Field'!Z301="x",(IF('Multi-Field'!AC301=Lists!$Q$11,Lists!$R$11,IF('Multi-Field'!AC301=Lists!$Q$12,Lists!$R$12,IF('Multi-Field'!AC301=Lists!$Q$13,Lists!$R$13,IF('Multi-Field'!AC301=Lists!$Q$14,Lists!$R$14))))),IF('Multi-Field'!X301="x",(IF('Multi-Field'!AC301=Lists!$Q$11,Lists!$S$11,IF('Multi-Field'!AC301=Lists!$Q$12,Lists!$S$12,IF('Multi-Field'!AC301=Lists!$Q$13,Lists!$S$13,IF('Multi-Field'!AC301=Lists!$Q$14,Lists!$S$14))))),IF('Multi-Field'!V301="x",(IF('Multi-Field'!AC301=Lists!$Q$11,Lists!$T$11,IF('Multi-Field'!AC301=Lists!$Q$12,Lists!$T$12,IF('Multi-Field'!AC301=Lists!$Q$13,Lists!$T$13,IF('Multi-Field'!AC301=Lists!$Q$14,Lists!$T$14))))),0))))</f>
        <v>0</v>
      </c>
      <c r="S324" s="395" t="str">
        <f t="shared" si="52"/>
        <v/>
      </c>
      <c r="T324" s="395"/>
      <c r="U324" s="396"/>
      <c r="BF324" s="411" t="s">
        <v>1489</v>
      </c>
      <c r="BG324" s="412">
        <v>3</v>
      </c>
      <c r="BH324" s="412">
        <v>3</v>
      </c>
      <c r="BI324" s="412">
        <v>4</v>
      </c>
      <c r="BJ324" s="409" t="e">
        <f>IF(AND('[1]Single Field'!#REF!=[1]Lists!BF324,'[1]Single Field'!#REF!="Drained"),"x",IF(AND('[1]Single Field'!#REF!=[1]Lists!BF324,'[1]Single Field'!#REF!="Undrained"),O,""))</f>
        <v>#REF!</v>
      </c>
      <c r="BK324" s="409" t="str">
        <f>IF(AND('[1]Multi-Field'!$E$3=[1]Lists!BF324,'[1]Multi-Field'!$F$3="Drained"),BI324,IF(AND('[1]Multi-Field'!$E$3=BF324,'[1]Multi-Field'!$F$3="undrained"),BH324,""))</f>
        <v/>
      </c>
      <c r="BL324" s="409" t="str">
        <f>IF(AND('[1]Multi-Field'!$E$4=BF324,'[1]Multi-Field'!$F$4="Drained"),BI324,IF(AND('[1]Multi-Field'!$E$4=BF324,'[1]Multi-Field'!$F$4="undrained"),BH324,""))</f>
        <v/>
      </c>
      <c r="BM324" s="409" t="str">
        <f>IF(AND('[1]Multi-Field'!$E$5=BF324,'[1]Multi-Field'!$F$5="Drained"),BI324,IF(AND('[1]Multi-Field'!$E$5=BF324,'[1]Multi-Field'!$F$5="undrained"),BH324,""))</f>
        <v/>
      </c>
      <c r="BN324" s="409" t="str">
        <f>IF(AND('[1]Multi-Field'!$E$6=BF324,'[1]Multi-Field'!$F$6="Drained"),BI324,IF(AND('[1]Multi-Field'!$E$6=BF324,'[1]Multi-Field'!$F$6="undrained"),BH324,""))</f>
        <v/>
      </c>
      <c r="BO324" s="409" t="str">
        <f>IF(AND('[1]Multi-Field'!$E$7=BF324,'[1]Multi-Field'!$F$7="Drained"),BI324,IF(AND('[1]Multi-Field'!$E$7=BF324,'[1]Multi-Field'!$F$7="undrained"),BH324,""))</f>
        <v/>
      </c>
      <c r="BP324" s="409" t="str">
        <f>IF(AND('[1]Multi-Field'!$E$8=BF324,'[1]Multi-Field'!$F$8="Drained"),BI324,IF(AND('[1]Multi-Field'!$E$8=BF324,'[1]Multi-Field'!$F$8="undrained"),BH324,""))</f>
        <v/>
      </c>
      <c r="BQ324" s="409" t="str">
        <f>IF(AND('[1]Multi-Field'!$E$9=BF324,'[1]Multi-Field'!$F$9="Drained"),BI324,IF(AND('[1]Multi-Field'!$E$9=BF324,'[1]Multi-Field'!$F$9="undrained"),BH324,""))</f>
        <v/>
      </c>
      <c r="BR324" s="409" t="str">
        <f>IF(AND('[1]Multi-Field'!$E$10=BF324,'[1]Multi-Field'!$F$10="Drained"),BI324,IF(AND('[1]Multi-Field'!$E$10=BF324,'[1]Multi-Field'!$F$10="undrained"),BH324,""))</f>
        <v/>
      </c>
      <c r="BS324" s="409" t="str">
        <f>IF(AND('[1]Multi-Field'!$E$11=BF324,'[1]Multi-Field'!$F$11="Drained"),BI324,IF(AND('[1]Multi-Field'!$E$11=BF324,'[1]Multi-Field'!$F$11="undrained"),BH324,""))</f>
        <v/>
      </c>
      <c r="BT324" s="409" t="str">
        <f>IF(AND('[1]Multi-Field'!$E$12=BF324,'[1]Multi-Field'!$F$12="Drained"),BI324,IF(AND('[1]Multi-Field'!$E$12=BF324,'[1]Multi-Field'!$F$12="undrained"),BH324,""))</f>
        <v/>
      </c>
      <c r="BU324" s="409" t="str">
        <f>IF(AND('[1]Multi-Field'!$E$13=BF324,'[1]Multi-Field'!$F$13="Drained"),BI324,IF(AND('[1]Multi-Field'!$E$3=BF324,'[1]Multi-Field'!$F$13="undrained"),BH324,""))</f>
        <v/>
      </c>
      <c r="BV324" s="409" t="str">
        <f>IF(AND('[1]Multi-Field'!$E$14=BF324,'[1]Multi-Field'!$F$14="Drained"),BI324,IF(AND('[1]Multi-Field'!$E$14=BF324,'[1]Multi-Field'!$F$14="undrained"),BH324,""))</f>
        <v/>
      </c>
      <c r="BW324" s="409" t="str">
        <f>IF(AND('[1]Multi-Field'!$E$15=BF324,'[1]Multi-Field'!$F$15="Drained"),BI324,IF(AND('[1]Multi-Field'!$E$15=BF324,'[1]Multi-Field'!$F$15="undrained"),BH324,""))</f>
        <v/>
      </c>
      <c r="BX324" s="409" t="str">
        <f>IF(AND('[1]Multi-Field'!$E$16=[1]Lists!BF324,'[1]Multi-Field'!$F$16="Drained"),BI324,IF(AND('[1]Multi-Field'!$E$16=[1]Lists!BF324,'[1]Multi-Field'!$F$16="undrained"),BH324,""))</f>
        <v/>
      </c>
      <c r="BY324" s="409" t="str">
        <f>IF(AND('[1]Multi-Field'!$E$17=[1]Lists!BF324,'[1]Multi-Field'!$F$17="Drained"),BI324,IF(AND('[1]Multi-Field'!$E$17=[1]Lists!BF324,'[1]Multi-Field'!$F$17="undrained"),BH324,""))</f>
        <v/>
      </c>
      <c r="BZ324" s="409" t="str">
        <f>IF(AND('[1]Multi-Field'!$E$18=[1]Lists!BF324,'[1]Multi-Field'!$F$18="Drained"),BI324,IF(AND('[1]Multi-Field'!$E$18=[1]Lists!BF324,'[1]Multi-Field'!$F$18="undrained"),BH324,""))</f>
        <v/>
      </c>
      <c r="CA324" s="409" t="str">
        <f>IF(AND('[1]Multi-Field'!$E$19=[1]Lists!BF324,'[1]Multi-Field'!$F$19="Drained"),BI324,IF(AND('[1]Multi-Field'!$E$19=[1]Lists!BF324,'[1]Multi-Field'!$F$19="undrained"),BH324,""))</f>
        <v/>
      </c>
      <c r="CB324" s="409" t="str">
        <f>IF(AND('[1]Multi-Field'!$E$20=[1]Lists!BF324,'[1]Multi-Field'!$F$20="Drained"),BI324,IF(AND('[1]Multi-Field'!$E$20=[1]Lists!BF324,'[1]Multi-Field'!$F$20="undrained"),BH324,""))</f>
        <v/>
      </c>
      <c r="CC324" s="409" t="str">
        <f>IF(AND('[1]Multi-Field'!$E$21=[1]Lists!BF324,'[1]Multi-Field'!$F$21="Drained"),BI324,IF(AND('[1]Multi-Field'!$E$21=[1]Lists!BF324,'[1]Multi-Field'!$F$21="undrained"),BH324,""))</f>
        <v/>
      </c>
      <c r="CD324" s="409" t="str">
        <f>IF(AND('[1]Multi-Field'!$E$22=[1]Lists!BF324,'[1]Multi-Field'!$F$22="Drained"),BI324,IF(AND('[1]Multi-Field'!$E$22=[1]Lists!BF324,'[1]Multi-Field'!$F$22="undrained"),BH324,""))</f>
        <v/>
      </c>
      <c r="CE324" s="409" t="str">
        <f>IF(AND('[1]Multi-Field'!$E$23=[1]Lists!BF324,'[1]Multi-Field'!$F$23="Drained"),BI324,IF(AND('[1]Multi-Field'!$E$23=[1]Lists!BF324,'[1]Multi-Field'!$F$23="undrained"),BH324,""))</f>
        <v/>
      </c>
      <c r="CF324" s="409" t="str">
        <f>IF(AND('[1]Multi-Field'!$E$24=[1]Lists!BF324,'[1]Multi-Field'!$F$24="Drained"),BI324,IF(AND('[1]Multi-Field'!$E$24=[1]Lists!BF324,'[1]Multi-Field'!$F$24="undrained"),BH324,""))</f>
        <v/>
      </c>
      <c r="CG324" s="409" t="str">
        <f>IF(AND('[1]Multi-Field'!$E$25=[1]Lists!BF324,'[1]Multi-Field'!$F$25="Drained"),BI324,IF(AND('[1]Multi-Field'!$E$25=[1]Lists!BF324,'[1]Multi-Field'!$F$25="undrained"),BH324,""))</f>
        <v/>
      </c>
      <c r="CH324" s="409" t="str">
        <f>IF(AND('[1]Multi-Field'!$E$26=[1]Lists!BF324,'[1]Multi-Field'!$F$26="Drained"),BI324,IF(AND('[1]Multi-Field'!$E$26=[1]Lists!BF324,'[1]Multi-Field'!$F$26="undrained"),BH324,""))</f>
        <v/>
      </c>
      <c r="CI324" s="409" t="str">
        <f>IF(AND('[1]Multi-Field'!$E$27=[1]Lists!BF324,'[1]Multi-Field'!$F$27="Drained"),BI324,IF(AND('[1]Multi-Field'!$E$27=[1]Lists!BF324,'[1]Multi-Field'!$F$27="undrained"),BH324,""))</f>
        <v/>
      </c>
      <c r="CJ324" s="409" t="str">
        <f>IF(AND('[1]Multi-Field'!$E$28=[1]Lists!BF324,'[1]Multi-Field'!$F$28="Drained"),BI324,IF(AND('[1]Multi-Field'!$E$28=[1]Lists!BF324,'[1]Multi-Field'!$F$28="undrained"),BH324,""))</f>
        <v/>
      </c>
      <c r="CK324" s="409" t="str">
        <f>IF(AND('[1]Multi-Field'!$E$29=[1]Lists!BF324,'[1]Multi-Field'!$F$29="Drained"),BI324,IF(AND('[1]Multi-Field'!$E$29=[1]Lists!BF324,'[1]Multi-Field'!$F$29="undrained"),BH324,""))</f>
        <v/>
      </c>
      <c r="CL324" s="409" t="str">
        <f>IF(AND('[1]Multi-Field'!$E$30=[1]Lists!BF324,'[1]Multi-Field'!$F$30="Drained"),BI324,IF(AND('[1]Multi-Field'!$E$30=[1]Lists!BF324,'[1]Multi-Field'!$F$30="undrained"),BH324,""))</f>
        <v/>
      </c>
      <c r="CM324" s="409" t="str">
        <f>IF(AND('[1]Multi-Field'!$E$31=[1]Lists!BF324,'[1]Multi-Field'!$F$31="Drained"),BI324,IF(AND('[1]Multi-Field'!$E$31=[1]Lists!BF324,'[1]Multi-Field'!$F$31="undrained"),BH324,""))</f>
        <v/>
      </c>
      <c r="CN324" s="409" t="str">
        <f>IF(AND('[1]Multi-Field'!$E$32=[1]Lists!BF324,'[1]Multi-Field'!$F$32="Drained"),BI324,IF(AND('[1]Multi-Field'!$E$32=[1]Lists!BF324,'[1]Multi-Field'!$F$32="undrained"),BH324,""))</f>
        <v/>
      </c>
      <c r="CO324" s="409" t="str">
        <f>IF(AND('[1]Multi-Field'!$E$33=[1]Lists!BF324,'[1]Multi-Field'!$F$33="Drained"),BI324,IF(AND('[1]Multi-Field'!$E$33=[1]Lists!BF324,'[1]Multi-Field'!$F$33="undrained"),BH324,""))</f>
        <v/>
      </c>
      <c r="CP324" s="409" t="str">
        <f>IF(AND('[1]Multi-Field'!$E$34=[1]Lists!BF324,'[1]Multi-Field'!$F$34="Drained"),BI324,IF(AND('[1]Multi-Field'!$E$34=[1]Lists!BF324,'[1]Multi-Field'!$F$34="undrained"),BH324,""))</f>
        <v/>
      </c>
      <c r="CQ324" s="409" t="str">
        <f>IF(AND('[1]Multi-Field'!$E$35=[1]Lists!BF324,'[1]Multi-Field'!$F$35="Drained"),BI324,IF(AND('[1]Multi-Field'!$E$35=[1]Lists!BF324,'[1]Multi-Field'!$F$35="undrained"),BH324,""))</f>
        <v/>
      </c>
      <c r="CR324" s="409" t="str">
        <f>IF(AND('[1]Multi-Field'!$E$36=[1]Lists!BF324,'[1]Multi-Field'!$F$36="Drained"),BI324,IF(AND('[1]Multi-Field'!$E$36=[1]Lists!BF324,'[1]Multi-Field'!$F$36="undrained"),BH324,""))</f>
        <v/>
      </c>
      <c r="CS324" s="409" t="str">
        <f>IF(AND('[1]Multi-Field'!$E$37=[1]Lists!BF324,'[1]Multi-Field'!$F$37="Drained"),BI324,IF(AND('[1]Multi-Field'!$E$37=[1]Lists!BF324,'[1]Multi-Field'!$F$37="undrained"),BH324,""))</f>
        <v/>
      </c>
      <c r="CT324" s="409" t="str">
        <f>IF(AND('[1]Multi-Field'!$E$38=[1]Lists!BF324,'[1]Multi-Field'!$F$38="Drained"),BI324,IF(AND('[1]Multi-Field'!$E$38=[1]Lists!BF324,'[1]Multi-Field'!$F$38="undrained"),BH324,""))</f>
        <v/>
      </c>
      <c r="CU324" s="409" t="str">
        <f>IF(AND('[1]Multi-Field'!$E$39=[1]Lists!BF324,'[1]Multi-Field'!$F$39="Drained"),BI324,IF(AND('[1]Multi-Field'!$E$39=[1]Lists!BF324,'[1]Multi-Field'!$F$39="undrained"),BH324,""))</f>
        <v/>
      </c>
      <c r="CV324" s="409" t="str">
        <f>IF(AND('[1]Multi-Field'!$E$40=[1]Lists!BF324,'[1]Multi-Field'!$F$40="Drained"),BI324,IF(AND('[1]Multi-Field'!$E$40=[1]Lists!BF324,'[1]Multi-Field'!$F$40="undrained"),BH324,""))</f>
        <v/>
      </c>
      <c r="CW324" s="409" t="str">
        <f>IF(AND('[1]Multi-Field'!$E$41=[1]Lists!BF324,'[1]Multi-Field'!$F$40="Drained"),BI324,IF(AND('[1]Multi-Field'!$E$40=[1]Lists!BF324,'[1]Multi-Field'!$F$40="undrained"),BH324,""))</f>
        <v/>
      </c>
      <c r="CX324" s="409" t="str">
        <f>IF(AND('[1]Multi-Field'!$E$42=[1]Lists!BF324,'[1]Multi-Field'!$F$42="Drained"),BI324,IF(AND('[1]Multi-Field'!$E$42=[1]Lists!BF324,'[1]Multi-Field'!$F$42="undrained"),BH324,""))</f>
        <v/>
      </c>
      <c r="CY324" s="409" t="str">
        <f>IF(AND('[1]Multi-Field'!$E$43=[1]Lists!BF324,'[1]Multi-Field'!$F$43="Drained"),BI324,IF(AND('[1]Multi-Field'!$E$43=[1]Lists!BF324,'[1]Multi-Field'!$F$43="undrained"),BH324,""))</f>
        <v/>
      </c>
      <c r="CZ324" s="409" t="str">
        <f>IF(AND('[1]Multi-Field'!$E$44=[1]Lists!BF324,'[1]Multi-Field'!$F$44="Drained"),BI324,IF(AND('[1]Multi-Field'!$E$44=[1]Lists!BF324,'[1]Multi-Field'!$F$44="undrained"),BH324,""))</f>
        <v/>
      </c>
      <c r="DA324" s="409" t="str">
        <f>IF(AND('[1]Multi-Field'!$E$45=[1]Lists!BF324,'[1]Multi-Field'!$F$45="Drained"),BI324,IF(AND('[1]Multi-Field'!$E$45=[1]Lists!BF324,'[1]Multi-Field'!$F$45="undrained"),BH324,""))</f>
        <v/>
      </c>
      <c r="DB324" s="409" t="str">
        <f>IF(AND('[1]Multi-Field'!$E$46=[1]Lists!BF324,'[1]Multi-Field'!$F$46="Drained"),BI324,IF(AND('[1]Multi-Field'!$E$46=[1]Lists!BF324,'[1]Multi-Field'!$F$46="undrained"),BH324,""))</f>
        <v/>
      </c>
      <c r="DC324" s="409" t="str">
        <f>IF(AND('[1]Multi-Field'!$E$47=[1]Lists!BF324,'[1]Multi-Field'!$F$47="Drained"),BI324,IF(AND('[1]Multi-Field'!$E$47=[1]Lists!BF324,'[1]Multi-Field'!$F$47="undrained"),BH324,""))</f>
        <v/>
      </c>
      <c r="DD324" s="409" t="str">
        <f>IF(AND('[1]Multi-Field'!$E$48=[1]Lists!BF324,'[1]Multi-Field'!$F$48="Drained"),BI324,IF(AND('[1]Multi-Field'!$E$48=[1]Lists!BF324,'[1]Multi-Field'!$F$48="undrained"),BH324,""))</f>
        <v/>
      </c>
      <c r="DE324" s="409" t="str">
        <f>IF(AND('[1]Multi-Field'!$E$49=[1]Lists!BF324,'[1]Multi-Field'!$F$49="Drained"),BI324,IF(AND('[1]Multi-Field'!$E$49=[1]Lists!BF324,'[1]Multi-Field'!$F$9="undrained"),BH324,""))</f>
        <v/>
      </c>
      <c r="DF324" s="409" t="str">
        <f>IF(AND('[1]Multi-Field'!$E$50=[1]Lists!BF324,'[1]Multi-Field'!$F$50="Drained"),BI324,IF(AND('[1]Multi-Field'!$E$50=[1]Lists!BF324,'[1]Multi-Field'!$F$50="undrained"),BH324,""))</f>
        <v/>
      </c>
      <c r="DG324" s="409" t="str">
        <f>IF(AND('[1]Multi-Field'!$E$51=[1]Lists!BF324,'[1]Multi-Field'!$F$51="Drained"),BI324,IF(AND('[1]Multi-Field'!$E$51=[1]Lists!BF324,'[1]Multi-Field'!$F$51="undrained"),BH324,""))</f>
        <v/>
      </c>
      <c r="DH324" s="409" t="str">
        <f>IF(AND('[1]Multi-Field'!$E$52=[1]Lists!BF324,'[1]Multi-Field'!$F$52="Drained"),BI324,IF(AND('[1]Multi-Field'!$E$52=[1]Lists!BF324,'[1]Multi-Field'!$F$52="undrained"),BH324,""))</f>
        <v/>
      </c>
      <c r="DI324" s="409" t="str">
        <f>IF(AND('[1]Multi-Field'!$E$53=[1]Lists!BF324,'[1]Multi-Field'!$F$53="Drained"),BI324,IF(AND('[1]Multi-Field'!$E$53=[1]Lists!BF324,'[1]Multi-Field'!$F$53="undrained"),BH324,""))</f>
        <v/>
      </c>
      <c r="DJ324" s="409" t="str">
        <f>IF(AND('[1]Multi-Field'!$E$54=[1]Lists!BF324,'[1]Multi-Field'!$F$54="Drained"),BI324,IF(AND('[1]Multi-Field'!$E$54=[1]Lists!BF324,'[1]Multi-Field'!$F$54="undrained"),BH324,""))</f>
        <v/>
      </c>
      <c r="DK324" s="409" t="str">
        <f>IF(AND('[1]Multi-Field'!$E$55=[1]Lists!BF324,'[1]Multi-Field'!$F$55="Drained"),BI324,IF(AND('[1]Multi-Field'!$E$55=[1]Lists!BF324,'[1]Multi-Field'!$F$55="undrained"),BH324,""))</f>
        <v/>
      </c>
      <c r="DL324" s="409" t="str">
        <f>IF(AND('[1]Multi-Field'!$E$56=[1]Lists!BF324,'[1]Multi-Field'!$F$56="Drained"),BI324,IF(AND('[1]Multi-Field'!$E$56=[1]Lists!BF324,'[1]Multi-Field'!$F$56="undrained"),BH324,""))</f>
        <v/>
      </c>
      <c r="DM324" s="409" t="str">
        <f>IF(AND('[1]Multi-Field'!$E$57=[1]Lists!BF324,'[1]Multi-Field'!$F$57="Drained"),BI324,IF(AND('[1]Multi-Field'!$E$57=[1]Lists!BF324,'[1]Multi-Field'!$F$57="undrained"),BH324,""))</f>
        <v/>
      </c>
      <c r="DN324" s="409" t="str">
        <f>IF(AND('[1]Multi-Field'!$E$58=[1]Lists!BF324,'[1]Multi-Field'!$F$58="Drained"),BI324,IF(AND('[1]Multi-Field'!$E$58=[1]Lists!BF324,'[1]Multi-Field'!$F$58="undrained"),BH324,""))</f>
        <v/>
      </c>
      <c r="DO324" s="409" t="str">
        <f>IF(AND('[1]Multi-Field'!$E$59=[1]Lists!BF324,'[1]Multi-Field'!$F$59="Drained"),BI324,IF(AND('[1]Multi-Field'!$E$59=[1]Lists!BF324,'[1]Multi-Field'!$F$59="undrained"),BH324,""))</f>
        <v/>
      </c>
      <c r="DP324" s="409" t="str">
        <f>IF(AND('[1]Multi-Field'!$E$60=[1]Lists!BF324,'[1]Multi-Field'!$F$60="Drained"),BI324,IF(AND('[1]Multi-Field'!$E$60=[1]Lists!BF324,'[1]Multi-Field'!$F$60="undrained"),BH324,""))</f>
        <v/>
      </c>
      <c r="DQ324" s="409" t="str">
        <f>IF(AND('[1]Multi-Field'!$E$61=[1]Lists!BF324,'[1]Multi-Field'!$F$61="Drained"),BI324,IF(AND('[1]Multi-Field'!$E$61=[1]Lists!BF324,'[1]Multi-Field'!$F$61="undrained"),BH324,""))</f>
        <v/>
      </c>
      <c r="DR324" s="409" t="str">
        <f>IF(AND('[1]Multi-Field'!$E$62=[1]Lists!BF324,'[1]Multi-Field'!$F$62="Drained"),BI324,IF(AND('[1]Multi-Field'!$E$62=[1]Lists!BF324,'[1]Multi-Field'!$F$62="undrained"),BH324,""))</f>
        <v/>
      </c>
      <c r="DS324" s="409" t="str">
        <f>IF(AND('[1]Multi-Field'!$E$63=[1]Lists!BF324,'[1]Multi-Field'!$F$63="Drained"),BI324,IF(AND('[1]Multi-Field'!$E$63=[1]Lists!BF324,'[1]Multi-Field'!$F$63="undrained"),BH324,""))</f>
        <v/>
      </c>
      <c r="DT324" s="409" t="str">
        <f>IF(AND('[1]Multi-Field'!$E$64=[1]Lists!BF324,'[1]Multi-Field'!$F$64="Drained"),BI324,IF(AND('[1]Multi-Field'!$E$64=[1]Lists!BF324,'[1]Multi-Field'!$F$64="undrained"),BH324,""))</f>
        <v/>
      </c>
      <c r="DU324" s="409" t="str">
        <f>IF(AND('[1]Multi-Field'!$E$65=[1]Lists!BF324,'[1]Multi-Field'!$F$65="Drained"),BI324,IF(AND('[1]Multi-Field'!$E$65=[1]Lists!BF324,'[1]Multi-Field'!$F$65="undrained"),BH324,""))</f>
        <v/>
      </c>
      <c r="DV324" s="409" t="str">
        <f>IF(AND('[1]Multi-Field'!$E$66=[1]Lists!BF324,'[1]Multi-Field'!$F$66="Drained"),BI324,IF(AND('[1]Multi-Field'!$E$66=[1]Lists!BF324,'[1]Multi-Field'!$F$66="undrained"),BH324,""))</f>
        <v/>
      </c>
      <c r="DW324" s="409" t="str">
        <f>IF(AND('[1]Multi-Field'!$E$67=[1]Lists!BF324,'[1]Multi-Field'!$F$67="Drained"),BI324,IF(AND('[1]Multi-Field'!$E$67=[1]Lists!BF324,'[1]Multi-Field'!$F$67="undrained"),BH324,""))</f>
        <v/>
      </c>
      <c r="DX324" s="409" t="str">
        <f>IF(AND('[1]Multi-Field'!$E$68=[1]Lists!BF324,'[1]Multi-Field'!$F$68="Drained"),BI324,IF(AND('[1]Multi-Field'!$E$68=[1]Lists!BF324,'[1]Multi-Field'!$F$68="undrained"),BH324,""))</f>
        <v/>
      </c>
      <c r="DY324" s="409" t="str">
        <f>IF(AND('[1]Multi-Field'!$E$69=[1]Lists!BF324,'[1]Multi-Field'!$F$69="Drained"),BI324,IF(AND('[1]Multi-Field'!$E$69=[1]Lists!BF324,'[1]Multi-Field'!$F$69="undrained"),BH324,""))</f>
        <v/>
      </c>
      <c r="DZ324" s="409" t="str">
        <f>IF(AND('[1]Multi-Field'!$E$70=[1]Lists!BF324,'[1]Multi-Field'!$F$70="Drained"),BI324,IF(AND('[1]Multi-Field'!$E$70=[1]Lists!BF324,'[1]Multi-Field'!$F$70="undrained"),BH324,""))</f>
        <v/>
      </c>
      <c r="EA324" s="409" t="str">
        <f>IF(AND('[1]Multi-Field'!$E$71=[1]Lists!BF324,'[1]Multi-Field'!$F$71="Drained"),BI324,IF(AND('[1]Multi-Field'!$E$71=[1]Lists!BF324,'[1]Multi-Field'!$F$71="undrained"),BH324,""))</f>
        <v/>
      </c>
      <c r="EB324" s="409" t="str">
        <f>IF(AND('[1]Multi-Field'!$E$72=[1]Lists!BF324,'[1]Multi-Field'!$F$72="Drained"),BI324,IF(AND('[1]Multi-Field'!$E$72=[1]Lists!BF324,'[1]Multi-Field'!$F$72="undrained"),BH324,""))</f>
        <v/>
      </c>
      <c r="EC324" s="409" t="str">
        <f>IF(AND('[1]Multi-Field'!$E$73=[1]Lists!BF324,'[1]Multi-Field'!$F$73="Drained"),BI324,IF(AND('[1]Multi-Field'!$E$73=[1]Lists!BF324,'[1]Multi-Field'!$F$73="undrained"),BH324,""))</f>
        <v/>
      </c>
      <c r="ED324" s="409" t="str">
        <f>IF(AND('[1]Multi-Field'!$E$74=[1]Lists!BF324,'[1]Multi-Field'!$F$74="Drained"),BI324,IF(AND('[1]Multi-Field'!$E$74=[1]Lists!BF324,'[1]Multi-Field'!$F$74="undrained"),BH324,""))</f>
        <v/>
      </c>
      <c r="EE324" s="409" t="str">
        <f>IF(AND('[1]Multi-Field'!$E$75=[1]Lists!BF324,'[1]Multi-Field'!$F$75="Drained"),BI324,IF(AND('[1]Multi-Field'!$E$75=[1]Lists!BF324,'[1]Multi-Field'!$F$75="undrained"),BH324,""))</f>
        <v/>
      </c>
      <c r="EF324" s="409" t="str">
        <f>IF(AND('[1]Multi-Field'!$E$76=[1]Lists!BF324,'[1]Multi-Field'!$F$76="Drained"),BI324,IF(AND('[1]Multi-Field'!$E$76=[1]Lists!BF324,'[1]Multi-Field'!$F$6="undrained"),BH324,""))</f>
        <v/>
      </c>
      <c r="EG324" s="409" t="str">
        <f>IF(AND('[1]Multi-Field'!$E$77=[1]Lists!BF324,'[1]Multi-Field'!$F$77="Drained"),BI324,IF(AND('[1]Multi-Field'!$E$77=[1]Lists!BF324,'[1]Multi-Field'!$F$77="undrained"),BH324,""))</f>
        <v/>
      </c>
      <c r="EH324" s="409" t="str">
        <f>IF(AND('[1]Multi-Field'!$E$78=[1]Lists!BF324,'[1]Multi-Field'!$F$78="Drained"),BI324,IF(AND('[1]Multi-Field'!$E$78=[1]Lists!BF324,'[1]Multi-Field'!$F$78="undrained"),BH324,""))</f>
        <v/>
      </c>
      <c r="EI324" s="409" t="str">
        <f>IF(AND('[1]Multi-Field'!$E$79=[1]Lists!BF324,'[1]Multi-Field'!$F$79="Drained"),BI324,IF(AND('[1]Multi-Field'!$E$79=[1]Lists!BF324,'[1]Multi-Field'!$F$79="undrained"),BH324,""))</f>
        <v/>
      </c>
      <c r="EJ324" s="409" t="str">
        <f>IF(AND('[1]Multi-Field'!$E$80=[1]Lists!BF324,'[1]Multi-Field'!$F$80="Drained"),BI324,IF(AND('[1]Multi-Field'!$E$80=[1]Lists!BF324,'[1]Multi-Field'!$F$80="undrained"),BH324,""))</f>
        <v/>
      </c>
      <c r="EK324" s="409" t="str">
        <f>IF(AND('[1]Multi-Field'!$E$81=[1]Lists!BF324,'[1]Multi-Field'!$F$81="Drained"),BI324,IF(AND('[1]Multi-Field'!$E$81=[1]Lists!BF324,'[1]Multi-Field'!$F$81="undrained"),BH324,""))</f>
        <v/>
      </c>
      <c r="EL324" s="409" t="str">
        <f>IF(AND('[1]Multi-Field'!$E$82=[1]Lists!BF324,'[1]Multi-Field'!$F$82="Drained"),BI324,IF(AND('[1]Multi-Field'!$E$82=[1]Lists!BF324,'[1]Multi-Field'!$F$82="undrained"),BH324,""))</f>
        <v/>
      </c>
      <c r="EM324" s="409" t="str">
        <f>IF(AND('[1]Multi-Field'!$E$83=[1]Lists!BF324,'[1]Multi-Field'!$F$83="Drained"),BI324,IF(AND('[1]Multi-Field'!$E$83=[1]Lists!BF324,'[1]Multi-Field'!$F$83="undrained"),BH324,""))</f>
        <v/>
      </c>
      <c r="EN324" s="409" t="str">
        <f>IF(AND('[1]Multi-Field'!$E$84=[1]Lists!BF324,'[1]Multi-Field'!$F$84="Drained"),BI324,IF(AND('[1]Multi-Field'!$E$84=[1]Lists!BF324,'[1]Multi-Field'!$F$84="undrained"),BH324,""))</f>
        <v/>
      </c>
      <c r="EO324" s="409" t="str">
        <f>IF(AND('[1]Multi-Field'!$E$85=[1]Lists!BF324,'[1]Multi-Field'!$F$85="Drained"),BI324,IF(AND('[1]Multi-Field'!$E$85=[1]Lists!BF324,'[1]Multi-Field'!$F$85="undrained"),BH324,""))</f>
        <v/>
      </c>
      <c r="EP324" s="409" t="str">
        <f>IF(AND('[1]Multi-Field'!$E$86=[1]Lists!BF324,'[1]Multi-Field'!$F$86="Drained"),BI324,IF(AND('[1]Multi-Field'!$E$86=[1]Lists!BF324,'[1]Multi-Field'!$F$86="undrained"),BH324,""))</f>
        <v/>
      </c>
      <c r="EQ324" s="409" t="str">
        <f>IF(AND('[1]Multi-Field'!$E$87=[1]Lists!BF324,'[1]Multi-Field'!$F$87="Drained"),BI324,IF(AND('[1]Multi-Field'!$E$87=[1]Lists!BF324,'[1]Multi-Field'!$F$87="undrained"),BH324,""))</f>
        <v/>
      </c>
      <c r="ER324" s="409" t="str">
        <f>IF(AND('[1]Multi-Field'!$E$88=[1]Lists!BF324,'[1]Multi-Field'!$F$88="Drained"),BI324,IF(AND('[1]Multi-Field'!$E$88=[1]Lists!BF324,'[1]Multi-Field'!$F$88="undrained"),BH324,""))</f>
        <v/>
      </c>
      <c r="ES324" s="409" t="str">
        <f>IF(AND('[1]Multi-Field'!$E$89=[1]Lists!BF324,'[1]Multi-Field'!$F$89="Drained"),BI324,IF(AND('[1]Multi-Field'!$E$89=[1]Lists!BF324,'[1]Multi-Field'!$F$89="undrained"),BH324,""))</f>
        <v/>
      </c>
      <c r="ET324" s="409" t="str">
        <f>IF(AND('[1]Multi-Field'!$E$90=[1]Lists!BF324,'[1]Multi-Field'!$F$90="Drained"),BI324,IF(AND('[1]Multi-Field'!$E$90=[1]Lists!BF324,'[1]Multi-Field'!$F$90="undrained"),BH324,""))</f>
        <v/>
      </c>
      <c r="EU324" s="409" t="str">
        <f>IF(AND('[1]Multi-Field'!$E$91=[1]Lists!BF324,'[1]Multi-Field'!$F$91="Drained"),BI324,IF(AND('[1]Multi-Field'!$E$91=[1]Lists!BF324,'[1]Multi-Field'!$F$91="undrained"),BH324,""))</f>
        <v/>
      </c>
      <c r="EV324" s="409" t="str">
        <f>IF(AND('[1]Multi-Field'!$E$92=[1]Lists!BF324,'[1]Multi-Field'!$F$92="Drained"),BI324,IF(AND('[1]Multi-Field'!$E$92=[1]Lists!BF324,'[1]Multi-Field'!$F$92="undrained"),BH324,""))</f>
        <v/>
      </c>
      <c r="EW324" s="409" t="str">
        <f>IF(AND('[1]Multi-Field'!$E$93=[1]Lists!BF324,'[1]Multi-Field'!$F$93="Drained"),BI324,IF(AND('[1]Multi-Field'!$E$93=[1]Lists!BF324,'[1]Multi-Field'!$F$93="undrained"),BH324,""))</f>
        <v/>
      </c>
      <c r="EX324" s="409" t="str">
        <f>IF(AND('[1]Multi-Field'!$E$94=[1]Lists!BF324,'[1]Multi-Field'!$F$94="Drained"),BI324,IF(AND('[1]Multi-Field'!$E$94=[1]Lists!BF324,'[1]Multi-Field'!$F$94="undrained"),BH324,""))</f>
        <v/>
      </c>
      <c r="EY324" s="409" t="str">
        <f>IF(AND('[1]Multi-Field'!$E$95=[1]Lists!BF324,'[1]Multi-Field'!$F$95="Drained"),BI324,IF(AND('[1]Multi-Field'!$E$95=[1]Lists!BF324,'[1]Multi-Field'!$F$95="undrained"),BH324,""))</f>
        <v/>
      </c>
      <c r="EZ324" s="409" t="str">
        <f>IF(AND('[1]Multi-Field'!$E$96=[1]Lists!BF324,'[1]Multi-Field'!$F$96="Drained"),BI324,IF(AND('[1]Multi-Field'!$E$96=[1]Lists!BF324,'[1]Multi-Field'!$F$96="undrained"),BH324,""))</f>
        <v/>
      </c>
      <c r="FA324" s="409" t="str">
        <f>IF(AND('[1]Multi-Field'!$E$97=[1]Lists!BF324,'[1]Multi-Field'!$F$97="Drained"),BI324,IF(AND('[1]Multi-Field'!$E$97=[1]Lists!BF324,'[1]Multi-Field'!$F$97="undrained"),BH324,""))</f>
        <v/>
      </c>
      <c r="FB324" s="409" t="str">
        <f>IF(AND('[1]Multi-Field'!$E$98=[1]Lists!BF324,'[1]Multi-Field'!$F$98="Drained"),BI324,IF(AND('[1]Multi-Field'!$E$98=[1]Lists!BF324,'[1]Multi-Field'!$F$98="undrained"),BH324,""))</f>
        <v/>
      </c>
      <c r="FC324" s="409" t="str">
        <f>IF(AND('[1]Multi-Field'!$E$99=[1]Lists!BF324,'[1]Multi-Field'!$F$99="Drained"),BI324,IF(AND('[1]Multi-Field'!$E$99=[1]Lists!BF324,'[1]Multi-Field'!$F$99="undrained"),BH324,""))</f>
        <v/>
      </c>
      <c r="FD324" s="409" t="str">
        <f>IF(AND('[1]Multi-Field'!$E$100=[1]Lists!BF324,'[1]Multi-Field'!$F$100="Drained"),BI324,IF(AND('[1]Multi-Field'!$E$100=[1]Lists!BF324,'[1]Multi-Field'!$F$100="undrained"),BH324,""))</f>
        <v/>
      </c>
      <c r="FE324" s="409" t="str">
        <f>IF(AND('[1]Multi-Field'!$E$101=[1]Lists!BF324,'[1]Multi-Field'!$F$101="Drained"),BI324,IF(AND('[1]Multi-Field'!$E$101=[1]Lists!BF324,'[1]Multi-Field'!$F$101="undrained"),BH324,""))</f>
        <v/>
      </c>
      <c r="FF324" s="409" t="str">
        <f>IF(AND('[1]Multi-Field'!$E$102=[1]Lists!BF324,'[1]Multi-Field'!$F$102="Drained"),BI324,IF(AND('[1]Multi-Field'!$E$102=[1]Lists!BF324,'[1]Multi-Field'!$F$102="undrained"),BH324,""))</f>
        <v/>
      </c>
      <c r="FG324" s="409" t="str">
        <f>IF(AND('[1]Multi-Field'!$E$103=[1]Lists!BF324,'[1]Multi-Field'!$F$103="Drained"),BI324,IF(AND('[1]Multi-Field'!$E$103=[1]Lists!BF324,'[1]Multi-Field'!$F$103="undrained"),BH324,""))</f>
        <v/>
      </c>
      <c r="FH324" s="409" t="str">
        <f>IF(AND('[1]Multi-Field'!$E$104=[1]Lists!BF324,'[1]Multi-Field'!$F$104="Drained"),BI324,IF(AND('[1]Multi-Field'!$E$104=[1]Lists!BF324,'[1]Multi-Field'!$F$104="undrained"),BH324,""))</f>
        <v/>
      </c>
      <c r="FI324" s="409" t="str">
        <f>IF(AND('[1]Multi-Field'!$E$105=[1]Lists!BF324,'[1]Multi-Field'!$F$105="Drained"),BI324,IF(AND('[1]Multi-Field'!$E$105=[1]Lists!BF324,'[1]Multi-Field'!$F$105="undrained"),BH324,""))</f>
        <v/>
      </c>
      <c r="FJ324" s="409" t="str">
        <f>IF(AND('[1]Multi-Field'!$E$106=[1]Lists!BF324,'[1]Multi-Field'!$F$106="Drained"),BI324,IF(AND('[1]Multi-Field'!$E$106=[1]Lists!BF324,'[1]Multi-Field'!$F$106="undrained"),BH324,""))</f>
        <v/>
      </c>
      <c r="FK324" s="409" t="str">
        <f>IF(AND('[1]Multi-Field'!$E$107=[1]Lists!BF324,'[1]Multi-Field'!$F$107="Drained"),BI324,IF(AND('[1]Multi-Field'!$E$107=[1]Lists!BF324,'[1]Multi-Field'!$F$107="undrained"),BH324,""))</f>
        <v/>
      </c>
      <c r="FL324" s="409" t="str">
        <f>IF(AND('[1]Multi-Field'!$E$108=[1]Lists!BF324,'[1]Multi-Field'!$F$108="Drained"),BI324,IF(AND('[1]Multi-Field'!$E$108=[1]Lists!BF324,'[1]Multi-Field'!$F$108="undrained"),BH324,""))</f>
        <v/>
      </c>
      <c r="FM324" s="409" t="str">
        <f>IF(AND('[1]Multi-Field'!$E$109=[1]Lists!BF324,'[1]Multi-Field'!$F$109="Drained"),BI324,IF(AND('[1]Multi-Field'!$E$109=[1]Lists!BF324,'[1]Multi-Field'!$F$109="undrained"),BH324,""))</f>
        <v/>
      </c>
      <c r="FN324" s="409" t="str">
        <f>IF(AND('[1]Multi-Field'!$E$110=[1]Lists!BF324,'[1]Multi-Field'!$F$110="Drained"),BI324,IF(AND('[1]Multi-Field'!$E$110=[1]Lists!BF324,'[1]Multi-Field'!$F$110="undrained"),BH324,""))</f>
        <v/>
      </c>
      <c r="FO324" s="409" t="str">
        <f>IF(AND('[1]Multi-Field'!$E$111=[1]Lists!BF324,'[1]Multi-Field'!$F$111="Drained"),BI324,IF(AND('[1]Multi-Field'!$E$111=[1]Lists!BF324,'[1]Multi-Field'!$F$111="undrained"),BH324,""))</f>
        <v/>
      </c>
      <c r="FP324" s="409" t="str">
        <f>IF(AND('[1]Multi-Field'!$E$112=[1]Lists!BF324,'[1]Multi-Field'!$F$112="Drained"),BI324,IF(AND('[1]Multi-Field'!$E$112=[1]Lists!BF324,'[1]Multi-Field'!$F$112="undrained"),BH324,""))</f>
        <v/>
      </c>
      <c r="FQ324" s="409" t="str">
        <f>IF(AND('[1]Multi-Field'!$E$113=[1]Lists!BF324,'[1]Multi-Field'!$F$113="Drained"),BI324,IF(AND('[1]Multi-Field'!$E$113=[1]Lists!BF324,'[1]Multi-Field'!$F$113="undrained"),BH324,""))</f>
        <v/>
      </c>
      <c r="FR324" s="409" t="str">
        <f>IF(AND('[1]Multi-Field'!$E$114=[1]Lists!BF324,'[1]Multi-Field'!$F$114="Drained"),BI324,IF(AND('[1]Multi-Field'!$E$114=[1]Lists!BF324,'[1]Multi-Field'!$F$114="undrained"),BH324,""))</f>
        <v/>
      </c>
      <c r="FS324" s="409" t="str">
        <f>IF(AND('[1]Multi-Field'!$E$115=[1]Lists!BF324,'[1]Multi-Field'!$F$115="Drained"),BI324,IF(AND('[1]Multi-Field'!$E$115=[1]Lists!BF324,'[1]Multi-Field'!$F$115="undrained"),BH324,""))</f>
        <v/>
      </c>
      <c r="FT324" s="409" t="str">
        <f>IF(AND('[1]Multi-Field'!$E$116=[1]Lists!BF324,'[1]Multi-Field'!$F$116="Drained"),BI324,IF(AND('[1]Multi-Field'!$E$116=[1]Lists!BF324,'[1]Multi-Field'!$F$116="undrained"),BH324,""))</f>
        <v/>
      </c>
      <c r="FU324" s="409" t="str">
        <f>IF(AND('[1]Multi-Field'!$E$117=[1]Lists!BF324,'[1]Multi-Field'!$F$117="Drained"),BI324,IF(AND('[1]Multi-Field'!$E$117=[1]Lists!BF324,'[1]Multi-Field'!$F$117="undrained"),BH324,""))</f>
        <v/>
      </c>
      <c r="FV324" s="409" t="str">
        <f>IF(AND('[1]Multi-Field'!$E$118=[1]Lists!BF324,'[1]Multi-Field'!$F$118="Drained"),BI324,IF(AND('[1]Multi-Field'!$E$118=[1]Lists!BF324,'[1]Multi-Field'!$F$118="undrained"),BH324,""))</f>
        <v/>
      </c>
      <c r="FW324" s="409" t="str">
        <f>IF(AND('[1]Multi-Field'!$E$119=[1]Lists!BF324,'[1]Multi-Field'!$F$119="Drained"),BI324,IF(AND('[1]Multi-Field'!$E$119=[1]Lists!BF324,'[1]Multi-Field'!$F$119="undrained"),BH324,""))</f>
        <v/>
      </c>
      <c r="FX324" s="409" t="str">
        <f>IF(AND('[1]Multi-Field'!$E$120=[1]Lists!BF324,'[1]Multi-Field'!$F$120="Drained"),BI324,IF(AND('[1]Multi-Field'!$E$120=[1]Lists!BF324,'[1]Multi-Field'!$F$120="undrained"),BH324,""))</f>
        <v/>
      </c>
    </row>
    <row r="325" spans="1:185" ht="13.5" customHeight="1">
      <c r="A325" s="7" t="s">
        <v>411</v>
      </c>
      <c r="B325" s="7"/>
      <c r="C325" s="7"/>
      <c r="D325" s="8">
        <v>70</v>
      </c>
      <c r="E325" s="8">
        <f t="shared" si="53"/>
        <v>70</v>
      </c>
      <c r="F325" s="8">
        <f t="shared" si="54"/>
        <v>70</v>
      </c>
      <c r="G325" s="8">
        <v>70</v>
      </c>
      <c r="H325" s="8">
        <v>75</v>
      </c>
      <c r="I325" s="8">
        <f t="shared" si="50"/>
        <v>75</v>
      </c>
      <c r="J325" s="8">
        <f t="shared" si="51"/>
        <v>75</v>
      </c>
      <c r="K325" s="8">
        <v>75</v>
      </c>
      <c r="L325" s="8">
        <v>115</v>
      </c>
      <c r="M325" s="8">
        <f t="shared" si="55"/>
        <v>117</v>
      </c>
      <c r="N325" s="8">
        <f t="shared" si="56"/>
        <v>118</v>
      </c>
      <c r="O325" s="8">
        <v>120</v>
      </c>
      <c r="P325" s="391">
        <v>300</v>
      </c>
      <c r="Q325" s="394"/>
      <c r="R325" s="395" t="b">
        <f>IF(OR('Multi-Field'!AA302=Lists!$AC$42,'Multi-Field'!AA302=Lists!$AC$43),IF('Multi-Field'!Z302="x",(IF('Multi-Field'!AC302=Lists!$Q$11,Lists!$R$11,IF('Multi-Field'!AC302=Lists!$Q$12,Lists!$R$12,IF('Multi-Field'!AC302=Lists!$Q$13,Lists!$R$13,IF('Multi-Field'!AC302=Lists!$Q$14,Lists!$R$14))))),IF('Multi-Field'!X302="x",(IF('Multi-Field'!AC302=Lists!$Q$11,Lists!$S$11,IF('Multi-Field'!AC302=Lists!$Q$12,Lists!$S$12,IF('Multi-Field'!AC302=Lists!$Q$13,Lists!$S$13,IF('Multi-Field'!AC302=Lists!$Q$14,Lists!$S$14))))),IF('Multi-Field'!V302="x",(IF('Multi-Field'!AC302=Lists!$Q$11,Lists!$T$11,IF('Multi-Field'!AC302=Lists!$Q$12,Lists!$T$12,IF('Multi-Field'!AC302=Lists!$Q$13,Lists!$T$13,IF('Multi-Field'!AC302=Lists!$Q$14,Lists!$T$14))))),0))))</f>
        <v>0</v>
      </c>
      <c r="S325" s="395" t="str">
        <f t="shared" si="52"/>
        <v/>
      </c>
      <c r="T325" s="395"/>
      <c r="U325" s="396"/>
      <c r="BF325" s="411" t="s">
        <v>1490</v>
      </c>
      <c r="BG325" s="412">
        <v>3</v>
      </c>
      <c r="BH325" s="412">
        <v>4.5</v>
      </c>
      <c r="BI325" s="412">
        <v>5</v>
      </c>
      <c r="BJ325" s="409" t="e">
        <f>IF(AND('[1]Single Field'!#REF!=[1]Lists!BF325,'[1]Single Field'!#REF!="Drained"),"x",IF(AND('[1]Single Field'!#REF!=[1]Lists!BF325,'[1]Single Field'!#REF!="Undrained"),O,""))</f>
        <v>#REF!</v>
      </c>
      <c r="BK325" s="409" t="str">
        <f>IF(AND('[1]Multi-Field'!$E$3=[1]Lists!BF325,'[1]Multi-Field'!$F$3="Drained"),BI325,IF(AND('[1]Multi-Field'!$E$3=BF325,'[1]Multi-Field'!$F$3="undrained"),BH325,""))</f>
        <v/>
      </c>
      <c r="BL325" s="409" t="str">
        <f>IF(AND('[1]Multi-Field'!$E$4=BF325,'[1]Multi-Field'!$F$4="Drained"),BI325,IF(AND('[1]Multi-Field'!$E$4=BF325,'[1]Multi-Field'!$F$4="undrained"),BH325,""))</f>
        <v/>
      </c>
      <c r="BM325" s="409" t="str">
        <f>IF(AND('[1]Multi-Field'!$E$5=BF325,'[1]Multi-Field'!$F$5="Drained"),BI325,IF(AND('[1]Multi-Field'!$E$5=BF325,'[1]Multi-Field'!$F$5="undrained"),BH325,""))</f>
        <v/>
      </c>
      <c r="BN325" s="409" t="str">
        <f>IF(AND('[1]Multi-Field'!$E$6=BF325,'[1]Multi-Field'!$F$6="Drained"),BI325,IF(AND('[1]Multi-Field'!$E$6=BF325,'[1]Multi-Field'!$F$6="undrained"),BH325,""))</f>
        <v/>
      </c>
      <c r="BO325" s="409" t="str">
        <f>IF(AND('[1]Multi-Field'!$E$7=BF325,'[1]Multi-Field'!$F$7="Drained"),BI325,IF(AND('[1]Multi-Field'!$E$7=BF325,'[1]Multi-Field'!$F$7="undrained"),BH325,""))</f>
        <v/>
      </c>
      <c r="BP325" s="409" t="str">
        <f>IF(AND('[1]Multi-Field'!$E$8=BF325,'[1]Multi-Field'!$F$8="Drained"),BI325,IF(AND('[1]Multi-Field'!$E$8=BF325,'[1]Multi-Field'!$F$8="undrained"),BH325,""))</f>
        <v/>
      </c>
      <c r="BQ325" s="409" t="str">
        <f>IF(AND('[1]Multi-Field'!$E$9=BF325,'[1]Multi-Field'!$F$9="Drained"),BI325,IF(AND('[1]Multi-Field'!$E$9=BF325,'[1]Multi-Field'!$F$9="undrained"),BH325,""))</f>
        <v/>
      </c>
      <c r="BR325" s="409" t="str">
        <f>IF(AND('[1]Multi-Field'!$E$10=BF325,'[1]Multi-Field'!$F$10="Drained"),BI325,IF(AND('[1]Multi-Field'!$E$10=BF325,'[1]Multi-Field'!$F$10="undrained"),BH325,""))</f>
        <v/>
      </c>
      <c r="BS325" s="409" t="str">
        <f>IF(AND('[1]Multi-Field'!$E$11=BF325,'[1]Multi-Field'!$F$11="Drained"),BI325,IF(AND('[1]Multi-Field'!$E$11=BF325,'[1]Multi-Field'!$F$11="undrained"),BH325,""))</f>
        <v/>
      </c>
      <c r="BT325" s="409" t="str">
        <f>IF(AND('[1]Multi-Field'!$E$12=BF325,'[1]Multi-Field'!$F$12="Drained"),BI325,IF(AND('[1]Multi-Field'!$E$12=BF325,'[1]Multi-Field'!$F$12="undrained"),BH325,""))</f>
        <v/>
      </c>
      <c r="BU325" s="409" t="str">
        <f>IF(AND('[1]Multi-Field'!$E$13=BF325,'[1]Multi-Field'!$F$13="Drained"),BI325,IF(AND('[1]Multi-Field'!$E$3=BF325,'[1]Multi-Field'!$F$13="undrained"),BH325,""))</f>
        <v/>
      </c>
      <c r="BV325" s="409" t="str">
        <f>IF(AND('[1]Multi-Field'!$E$14=BF325,'[1]Multi-Field'!$F$14="Drained"),BI325,IF(AND('[1]Multi-Field'!$E$14=BF325,'[1]Multi-Field'!$F$14="undrained"),BH325,""))</f>
        <v/>
      </c>
      <c r="BW325" s="409" t="str">
        <f>IF(AND('[1]Multi-Field'!$E$15=BF325,'[1]Multi-Field'!$F$15="Drained"),BI325,IF(AND('[1]Multi-Field'!$E$15=BF325,'[1]Multi-Field'!$F$15="undrained"),BH325,""))</f>
        <v/>
      </c>
      <c r="BX325" s="409" t="str">
        <f>IF(AND('[1]Multi-Field'!$E$16=[1]Lists!BF325,'[1]Multi-Field'!$F$16="Drained"),BI325,IF(AND('[1]Multi-Field'!$E$16=[1]Lists!BF325,'[1]Multi-Field'!$F$16="undrained"),BH325,""))</f>
        <v/>
      </c>
      <c r="BY325" s="409" t="str">
        <f>IF(AND('[1]Multi-Field'!$E$17=[1]Lists!BF325,'[1]Multi-Field'!$F$17="Drained"),BI325,IF(AND('[1]Multi-Field'!$E$17=[1]Lists!BF325,'[1]Multi-Field'!$F$17="undrained"),BH325,""))</f>
        <v/>
      </c>
      <c r="BZ325" s="409" t="str">
        <f>IF(AND('[1]Multi-Field'!$E$18=[1]Lists!BF325,'[1]Multi-Field'!$F$18="Drained"),BI325,IF(AND('[1]Multi-Field'!$E$18=[1]Lists!BF325,'[1]Multi-Field'!$F$18="undrained"),BH325,""))</f>
        <v/>
      </c>
      <c r="CA325" s="409" t="str">
        <f>IF(AND('[1]Multi-Field'!$E$19=[1]Lists!BF325,'[1]Multi-Field'!$F$19="Drained"),BI325,IF(AND('[1]Multi-Field'!$E$19=[1]Lists!BF325,'[1]Multi-Field'!$F$19="undrained"),BH325,""))</f>
        <v/>
      </c>
      <c r="CB325" s="409" t="str">
        <f>IF(AND('[1]Multi-Field'!$E$20=[1]Lists!BF325,'[1]Multi-Field'!$F$20="Drained"),BI325,IF(AND('[1]Multi-Field'!$E$20=[1]Lists!BF325,'[1]Multi-Field'!$F$20="undrained"),BH325,""))</f>
        <v/>
      </c>
      <c r="CC325" s="409" t="str">
        <f>IF(AND('[1]Multi-Field'!$E$21=[1]Lists!BF325,'[1]Multi-Field'!$F$21="Drained"),BI325,IF(AND('[1]Multi-Field'!$E$21=[1]Lists!BF325,'[1]Multi-Field'!$F$21="undrained"),BH325,""))</f>
        <v/>
      </c>
      <c r="CD325" s="409" t="str">
        <f>IF(AND('[1]Multi-Field'!$E$22=[1]Lists!BF325,'[1]Multi-Field'!$F$22="Drained"),BI325,IF(AND('[1]Multi-Field'!$E$22=[1]Lists!BF325,'[1]Multi-Field'!$F$22="undrained"),BH325,""))</f>
        <v/>
      </c>
      <c r="CE325" s="409" t="str">
        <f>IF(AND('[1]Multi-Field'!$E$23=[1]Lists!BF325,'[1]Multi-Field'!$F$23="Drained"),BI325,IF(AND('[1]Multi-Field'!$E$23=[1]Lists!BF325,'[1]Multi-Field'!$F$23="undrained"),BH325,""))</f>
        <v/>
      </c>
      <c r="CF325" s="409" t="str">
        <f>IF(AND('[1]Multi-Field'!$E$24=[1]Lists!BF325,'[1]Multi-Field'!$F$24="Drained"),BI325,IF(AND('[1]Multi-Field'!$E$24=[1]Lists!BF325,'[1]Multi-Field'!$F$24="undrained"),BH325,""))</f>
        <v/>
      </c>
      <c r="CG325" s="409" t="str">
        <f>IF(AND('[1]Multi-Field'!$E$25=[1]Lists!BF325,'[1]Multi-Field'!$F$25="Drained"),BI325,IF(AND('[1]Multi-Field'!$E$25=[1]Lists!BF325,'[1]Multi-Field'!$F$25="undrained"),BH325,""))</f>
        <v/>
      </c>
      <c r="CH325" s="409" t="str">
        <f>IF(AND('[1]Multi-Field'!$E$26=[1]Lists!BF325,'[1]Multi-Field'!$F$26="Drained"),BI325,IF(AND('[1]Multi-Field'!$E$26=[1]Lists!BF325,'[1]Multi-Field'!$F$26="undrained"),BH325,""))</f>
        <v/>
      </c>
      <c r="CI325" s="409" t="str">
        <f>IF(AND('[1]Multi-Field'!$E$27=[1]Lists!BF325,'[1]Multi-Field'!$F$27="Drained"),BI325,IF(AND('[1]Multi-Field'!$E$27=[1]Lists!BF325,'[1]Multi-Field'!$F$27="undrained"),BH325,""))</f>
        <v/>
      </c>
      <c r="CJ325" s="409" t="str">
        <f>IF(AND('[1]Multi-Field'!$E$28=[1]Lists!BF325,'[1]Multi-Field'!$F$28="Drained"),BI325,IF(AND('[1]Multi-Field'!$E$28=[1]Lists!BF325,'[1]Multi-Field'!$F$28="undrained"),BH325,""))</f>
        <v/>
      </c>
      <c r="CK325" s="409" t="str">
        <f>IF(AND('[1]Multi-Field'!$E$29=[1]Lists!BF325,'[1]Multi-Field'!$F$29="Drained"),BI325,IF(AND('[1]Multi-Field'!$E$29=[1]Lists!BF325,'[1]Multi-Field'!$F$29="undrained"),BH325,""))</f>
        <v/>
      </c>
      <c r="CL325" s="409" t="str">
        <f>IF(AND('[1]Multi-Field'!$E$30=[1]Lists!BF325,'[1]Multi-Field'!$F$30="Drained"),BI325,IF(AND('[1]Multi-Field'!$E$30=[1]Lists!BF325,'[1]Multi-Field'!$F$30="undrained"),BH325,""))</f>
        <v/>
      </c>
      <c r="CM325" s="409" t="str">
        <f>IF(AND('[1]Multi-Field'!$E$31=[1]Lists!BF325,'[1]Multi-Field'!$F$31="Drained"),BI325,IF(AND('[1]Multi-Field'!$E$31=[1]Lists!BF325,'[1]Multi-Field'!$F$31="undrained"),BH325,""))</f>
        <v/>
      </c>
      <c r="CN325" s="409" t="str">
        <f>IF(AND('[1]Multi-Field'!$E$32=[1]Lists!BF325,'[1]Multi-Field'!$F$32="Drained"),BI325,IF(AND('[1]Multi-Field'!$E$32=[1]Lists!BF325,'[1]Multi-Field'!$F$32="undrained"),BH325,""))</f>
        <v/>
      </c>
      <c r="CO325" s="409" t="str">
        <f>IF(AND('[1]Multi-Field'!$E$33=[1]Lists!BF325,'[1]Multi-Field'!$F$33="Drained"),BI325,IF(AND('[1]Multi-Field'!$E$33=[1]Lists!BF325,'[1]Multi-Field'!$F$33="undrained"),BH325,""))</f>
        <v/>
      </c>
      <c r="CP325" s="409" t="str">
        <f>IF(AND('[1]Multi-Field'!$E$34=[1]Lists!BF325,'[1]Multi-Field'!$F$34="Drained"),BI325,IF(AND('[1]Multi-Field'!$E$34=[1]Lists!BF325,'[1]Multi-Field'!$F$34="undrained"),BH325,""))</f>
        <v/>
      </c>
      <c r="CQ325" s="409" t="str">
        <f>IF(AND('[1]Multi-Field'!$E$35=[1]Lists!BF325,'[1]Multi-Field'!$F$35="Drained"),BI325,IF(AND('[1]Multi-Field'!$E$35=[1]Lists!BF325,'[1]Multi-Field'!$F$35="undrained"),BH325,""))</f>
        <v/>
      </c>
      <c r="CR325" s="409" t="str">
        <f>IF(AND('[1]Multi-Field'!$E$36=[1]Lists!BF325,'[1]Multi-Field'!$F$36="Drained"),BI325,IF(AND('[1]Multi-Field'!$E$36=[1]Lists!BF325,'[1]Multi-Field'!$F$36="undrained"),BH325,""))</f>
        <v/>
      </c>
      <c r="CS325" s="409" t="str">
        <f>IF(AND('[1]Multi-Field'!$E$37=[1]Lists!BF325,'[1]Multi-Field'!$F$37="Drained"),BI325,IF(AND('[1]Multi-Field'!$E$37=[1]Lists!BF325,'[1]Multi-Field'!$F$37="undrained"),BH325,""))</f>
        <v/>
      </c>
      <c r="CT325" s="409" t="str">
        <f>IF(AND('[1]Multi-Field'!$E$38=[1]Lists!BF325,'[1]Multi-Field'!$F$38="Drained"),BI325,IF(AND('[1]Multi-Field'!$E$38=[1]Lists!BF325,'[1]Multi-Field'!$F$38="undrained"),BH325,""))</f>
        <v/>
      </c>
      <c r="CU325" s="409" t="str">
        <f>IF(AND('[1]Multi-Field'!$E$39=[1]Lists!BF325,'[1]Multi-Field'!$F$39="Drained"),BI325,IF(AND('[1]Multi-Field'!$E$39=[1]Lists!BF325,'[1]Multi-Field'!$F$39="undrained"),BH325,""))</f>
        <v/>
      </c>
      <c r="CV325" s="409" t="str">
        <f>IF(AND('[1]Multi-Field'!$E$40=[1]Lists!BF325,'[1]Multi-Field'!$F$40="Drained"),BI325,IF(AND('[1]Multi-Field'!$E$40=[1]Lists!BF325,'[1]Multi-Field'!$F$40="undrained"),BH325,""))</f>
        <v/>
      </c>
      <c r="CW325" s="409" t="str">
        <f>IF(AND('[1]Multi-Field'!$E$41=[1]Lists!BF325,'[1]Multi-Field'!$F$40="Drained"),BI325,IF(AND('[1]Multi-Field'!$E$40=[1]Lists!BF325,'[1]Multi-Field'!$F$40="undrained"),BH325,""))</f>
        <v/>
      </c>
      <c r="CX325" s="409" t="str">
        <f>IF(AND('[1]Multi-Field'!$E$42=[1]Lists!BF325,'[1]Multi-Field'!$F$42="Drained"),BI325,IF(AND('[1]Multi-Field'!$E$42=[1]Lists!BF325,'[1]Multi-Field'!$F$42="undrained"),BH325,""))</f>
        <v/>
      </c>
      <c r="CY325" s="409" t="str">
        <f>IF(AND('[1]Multi-Field'!$E$43=[1]Lists!BF325,'[1]Multi-Field'!$F$43="Drained"),BI325,IF(AND('[1]Multi-Field'!$E$43=[1]Lists!BF325,'[1]Multi-Field'!$F$43="undrained"),BH325,""))</f>
        <v/>
      </c>
      <c r="CZ325" s="409" t="str">
        <f>IF(AND('[1]Multi-Field'!$E$44=[1]Lists!BF325,'[1]Multi-Field'!$F$44="Drained"),BI325,IF(AND('[1]Multi-Field'!$E$44=[1]Lists!BF325,'[1]Multi-Field'!$F$44="undrained"),BH325,""))</f>
        <v/>
      </c>
      <c r="DA325" s="409" t="str">
        <f>IF(AND('[1]Multi-Field'!$E$45=[1]Lists!BF325,'[1]Multi-Field'!$F$45="Drained"),BI325,IF(AND('[1]Multi-Field'!$E$45=[1]Lists!BF325,'[1]Multi-Field'!$F$45="undrained"),BH325,""))</f>
        <v/>
      </c>
      <c r="DB325" s="409" t="str">
        <f>IF(AND('[1]Multi-Field'!$E$46=[1]Lists!BF325,'[1]Multi-Field'!$F$46="Drained"),BI325,IF(AND('[1]Multi-Field'!$E$46=[1]Lists!BF325,'[1]Multi-Field'!$F$46="undrained"),BH325,""))</f>
        <v/>
      </c>
      <c r="DC325" s="409" t="str">
        <f>IF(AND('[1]Multi-Field'!$E$47=[1]Lists!BF325,'[1]Multi-Field'!$F$47="Drained"),BI325,IF(AND('[1]Multi-Field'!$E$47=[1]Lists!BF325,'[1]Multi-Field'!$F$47="undrained"),BH325,""))</f>
        <v/>
      </c>
      <c r="DD325" s="409" t="str">
        <f>IF(AND('[1]Multi-Field'!$E$48=[1]Lists!BF325,'[1]Multi-Field'!$F$48="Drained"),BI325,IF(AND('[1]Multi-Field'!$E$48=[1]Lists!BF325,'[1]Multi-Field'!$F$48="undrained"),BH325,""))</f>
        <v/>
      </c>
      <c r="DE325" s="409" t="str">
        <f>IF(AND('[1]Multi-Field'!$E$49=[1]Lists!BF325,'[1]Multi-Field'!$F$49="Drained"),BI325,IF(AND('[1]Multi-Field'!$E$49=[1]Lists!BF325,'[1]Multi-Field'!$F$9="undrained"),BH325,""))</f>
        <v/>
      </c>
      <c r="DF325" s="409" t="str">
        <f>IF(AND('[1]Multi-Field'!$E$50=[1]Lists!BF325,'[1]Multi-Field'!$F$50="Drained"),BI325,IF(AND('[1]Multi-Field'!$E$50=[1]Lists!BF325,'[1]Multi-Field'!$F$50="undrained"),BH325,""))</f>
        <v/>
      </c>
      <c r="DG325" s="409" t="str">
        <f>IF(AND('[1]Multi-Field'!$E$51=[1]Lists!BF325,'[1]Multi-Field'!$F$51="Drained"),BI325,IF(AND('[1]Multi-Field'!$E$51=[1]Lists!BF325,'[1]Multi-Field'!$F$51="undrained"),BH325,""))</f>
        <v/>
      </c>
      <c r="DH325" s="409" t="str">
        <f>IF(AND('[1]Multi-Field'!$E$52=[1]Lists!BF325,'[1]Multi-Field'!$F$52="Drained"),BI325,IF(AND('[1]Multi-Field'!$E$52=[1]Lists!BF325,'[1]Multi-Field'!$F$52="undrained"),BH325,""))</f>
        <v/>
      </c>
      <c r="DI325" s="409" t="str">
        <f>IF(AND('[1]Multi-Field'!$E$53=[1]Lists!BF325,'[1]Multi-Field'!$F$53="Drained"),BI325,IF(AND('[1]Multi-Field'!$E$53=[1]Lists!BF325,'[1]Multi-Field'!$F$53="undrained"),BH325,""))</f>
        <v/>
      </c>
      <c r="DJ325" s="409" t="str">
        <f>IF(AND('[1]Multi-Field'!$E$54=[1]Lists!BF325,'[1]Multi-Field'!$F$54="Drained"),BI325,IF(AND('[1]Multi-Field'!$E$54=[1]Lists!BF325,'[1]Multi-Field'!$F$54="undrained"),BH325,""))</f>
        <v/>
      </c>
      <c r="DK325" s="409" t="str">
        <f>IF(AND('[1]Multi-Field'!$E$55=[1]Lists!BF325,'[1]Multi-Field'!$F$55="Drained"),BI325,IF(AND('[1]Multi-Field'!$E$55=[1]Lists!BF325,'[1]Multi-Field'!$F$55="undrained"),BH325,""))</f>
        <v/>
      </c>
      <c r="DL325" s="409" t="str">
        <f>IF(AND('[1]Multi-Field'!$E$56=[1]Lists!BF325,'[1]Multi-Field'!$F$56="Drained"),BI325,IF(AND('[1]Multi-Field'!$E$56=[1]Lists!BF325,'[1]Multi-Field'!$F$56="undrained"),BH325,""))</f>
        <v/>
      </c>
      <c r="DM325" s="409" t="str">
        <f>IF(AND('[1]Multi-Field'!$E$57=[1]Lists!BF325,'[1]Multi-Field'!$F$57="Drained"),BI325,IF(AND('[1]Multi-Field'!$E$57=[1]Lists!BF325,'[1]Multi-Field'!$F$57="undrained"),BH325,""))</f>
        <v/>
      </c>
      <c r="DN325" s="409" t="str">
        <f>IF(AND('[1]Multi-Field'!$E$58=[1]Lists!BF325,'[1]Multi-Field'!$F$58="Drained"),BI325,IF(AND('[1]Multi-Field'!$E$58=[1]Lists!BF325,'[1]Multi-Field'!$F$58="undrained"),BH325,""))</f>
        <v/>
      </c>
      <c r="DO325" s="409" t="str">
        <f>IF(AND('[1]Multi-Field'!$E$59=[1]Lists!BF325,'[1]Multi-Field'!$F$59="Drained"),BI325,IF(AND('[1]Multi-Field'!$E$59=[1]Lists!BF325,'[1]Multi-Field'!$F$59="undrained"),BH325,""))</f>
        <v/>
      </c>
      <c r="DP325" s="409" t="str">
        <f>IF(AND('[1]Multi-Field'!$E$60=[1]Lists!BF325,'[1]Multi-Field'!$F$60="Drained"),BI325,IF(AND('[1]Multi-Field'!$E$60=[1]Lists!BF325,'[1]Multi-Field'!$F$60="undrained"),BH325,""))</f>
        <v/>
      </c>
      <c r="DQ325" s="409" t="str">
        <f>IF(AND('[1]Multi-Field'!$E$61=[1]Lists!BF325,'[1]Multi-Field'!$F$61="Drained"),BI325,IF(AND('[1]Multi-Field'!$E$61=[1]Lists!BF325,'[1]Multi-Field'!$F$61="undrained"),BH325,""))</f>
        <v/>
      </c>
      <c r="DR325" s="409" t="str">
        <f>IF(AND('[1]Multi-Field'!$E$62=[1]Lists!BF325,'[1]Multi-Field'!$F$62="Drained"),BI325,IF(AND('[1]Multi-Field'!$E$62=[1]Lists!BF325,'[1]Multi-Field'!$F$62="undrained"),BH325,""))</f>
        <v/>
      </c>
      <c r="DS325" s="409" t="str">
        <f>IF(AND('[1]Multi-Field'!$E$63=[1]Lists!BF325,'[1]Multi-Field'!$F$63="Drained"),BI325,IF(AND('[1]Multi-Field'!$E$63=[1]Lists!BF325,'[1]Multi-Field'!$F$63="undrained"),BH325,""))</f>
        <v/>
      </c>
      <c r="DT325" s="409" t="str">
        <f>IF(AND('[1]Multi-Field'!$E$64=[1]Lists!BF325,'[1]Multi-Field'!$F$64="Drained"),BI325,IF(AND('[1]Multi-Field'!$E$64=[1]Lists!BF325,'[1]Multi-Field'!$F$64="undrained"),BH325,""))</f>
        <v/>
      </c>
      <c r="DU325" s="409" t="str">
        <f>IF(AND('[1]Multi-Field'!$E$65=[1]Lists!BF325,'[1]Multi-Field'!$F$65="Drained"),BI325,IF(AND('[1]Multi-Field'!$E$65=[1]Lists!BF325,'[1]Multi-Field'!$F$65="undrained"),BH325,""))</f>
        <v/>
      </c>
      <c r="DV325" s="409" t="str">
        <f>IF(AND('[1]Multi-Field'!$E$66=[1]Lists!BF325,'[1]Multi-Field'!$F$66="Drained"),BI325,IF(AND('[1]Multi-Field'!$E$66=[1]Lists!BF325,'[1]Multi-Field'!$F$66="undrained"),BH325,""))</f>
        <v/>
      </c>
      <c r="DW325" s="409" t="str">
        <f>IF(AND('[1]Multi-Field'!$E$67=[1]Lists!BF325,'[1]Multi-Field'!$F$67="Drained"),BI325,IF(AND('[1]Multi-Field'!$E$67=[1]Lists!BF325,'[1]Multi-Field'!$F$67="undrained"),BH325,""))</f>
        <v/>
      </c>
      <c r="DX325" s="409" t="str">
        <f>IF(AND('[1]Multi-Field'!$E$68=[1]Lists!BF325,'[1]Multi-Field'!$F$68="Drained"),BI325,IF(AND('[1]Multi-Field'!$E$68=[1]Lists!BF325,'[1]Multi-Field'!$F$68="undrained"),BH325,""))</f>
        <v/>
      </c>
      <c r="DY325" s="409" t="str">
        <f>IF(AND('[1]Multi-Field'!$E$69=[1]Lists!BF325,'[1]Multi-Field'!$F$69="Drained"),BI325,IF(AND('[1]Multi-Field'!$E$69=[1]Lists!BF325,'[1]Multi-Field'!$F$69="undrained"),BH325,""))</f>
        <v/>
      </c>
      <c r="DZ325" s="409" t="str">
        <f>IF(AND('[1]Multi-Field'!$E$70=[1]Lists!BF325,'[1]Multi-Field'!$F$70="Drained"),BI325,IF(AND('[1]Multi-Field'!$E$70=[1]Lists!BF325,'[1]Multi-Field'!$F$70="undrained"),BH325,""))</f>
        <v/>
      </c>
      <c r="EA325" s="409" t="str">
        <f>IF(AND('[1]Multi-Field'!$E$71=[1]Lists!BF325,'[1]Multi-Field'!$F$71="Drained"),BI325,IF(AND('[1]Multi-Field'!$E$71=[1]Lists!BF325,'[1]Multi-Field'!$F$71="undrained"),BH325,""))</f>
        <v/>
      </c>
      <c r="EB325" s="409" t="str">
        <f>IF(AND('[1]Multi-Field'!$E$72=[1]Lists!BF325,'[1]Multi-Field'!$F$72="Drained"),BI325,IF(AND('[1]Multi-Field'!$E$72=[1]Lists!BF325,'[1]Multi-Field'!$F$72="undrained"),BH325,""))</f>
        <v/>
      </c>
      <c r="EC325" s="409" t="str">
        <f>IF(AND('[1]Multi-Field'!$E$73=[1]Lists!BF325,'[1]Multi-Field'!$F$73="Drained"),BI325,IF(AND('[1]Multi-Field'!$E$73=[1]Lists!BF325,'[1]Multi-Field'!$F$73="undrained"),BH325,""))</f>
        <v/>
      </c>
      <c r="ED325" s="409" t="str">
        <f>IF(AND('[1]Multi-Field'!$E$74=[1]Lists!BF325,'[1]Multi-Field'!$F$74="Drained"),BI325,IF(AND('[1]Multi-Field'!$E$74=[1]Lists!BF325,'[1]Multi-Field'!$F$74="undrained"),BH325,""))</f>
        <v/>
      </c>
      <c r="EE325" s="409" t="str">
        <f>IF(AND('[1]Multi-Field'!$E$75=[1]Lists!BF325,'[1]Multi-Field'!$F$75="Drained"),BI325,IF(AND('[1]Multi-Field'!$E$75=[1]Lists!BF325,'[1]Multi-Field'!$F$75="undrained"),BH325,""))</f>
        <v/>
      </c>
      <c r="EF325" s="409" t="str">
        <f>IF(AND('[1]Multi-Field'!$E$76=[1]Lists!BF325,'[1]Multi-Field'!$F$76="Drained"),BI325,IF(AND('[1]Multi-Field'!$E$76=[1]Lists!BF325,'[1]Multi-Field'!$F$6="undrained"),BH325,""))</f>
        <v/>
      </c>
      <c r="EG325" s="409" t="str">
        <f>IF(AND('[1]Multi-Field'!$E$77=[1]Lists!BF325,'[1]Multi-Field'!$F$77="Drained"),BI325,IF(AND('[1]Multi-Field'!$E$77=[1]Lists!BF325,'[1]Multi-Field'!$F$77="undrained"),BH325,""))</f>
        <v/>
      </c>
      <c r="EH325" s="409" t="str">
        <f>IF(AND('[1]Multi-Field'!$E$78=[1]Lists!BF325,'[1]Multi-Field'!$F$78="Drained"),BI325,IF(AND('[1]Multi-Field'!$E$78=[1]Lists!BF325,'[1]Multi-Field'!$F$78="undrained"),BH325,""))</f>
        <v/>
      </c>
      <c r="EI325" s="409" t="str">
        <f>IF(AND('[1]Multi-Field'!$E$79=[1]Lists!BF325,'[1]Multi-Field'!$F$79="Drained"),BI325,IF(AND('[1]Multi-Field'!$E$79=[1]Lists!BF325,'[1]Multi-Field'!$F$79="undrained"),BH325,""))</f>
        <v/>
      </c>
      <c r="EJ325" s="409" t="str">
        <f>IF(AND('[1]Multi-Field'!$E$80=[1]Lists!BF325,'[1]Multi-Field'!$F$80="Drained"),BI325,IF(AND('[1]Multi-Field'!$E$80=[1]Lists!BF325,'[1]Multi-Field'!$F$80="undrained"),BH325,""))</f>
        <v/>
      </c>
      <c r="EK325" s="409" t="str">
        <f>IF(AND('[1]Multi-Field'!$E$81=[1]Lists!BF325,'[1]Multi-Field'!$F$81="Drained"),BI325,IF(AND('[1]Multi-Field'!$E$81=[1]Lists!BF325,'[1]Multi-Field'!$F$81="undrained"),BH325,""))</f>
        <v/>
      </c>
      <c r="EL325" s="409" t="str">
        <f>IF(AND('[1]Multi-Field'!$E$82=[1]Lists!BF325,'[1]Multi-Field'!$F$82="Drained"),BI325,IF(AND('[1]Multi-Field'!$E$82=[1]Lists!BF325,'[1]Multi-Field'!$F$82="undrained"),BH325,""))</f>
        <v/>
      </c>
      <c r="EM325" s="409" t="str">
        <f>IF(AND('[1]Multi-Field'!$E$83=[1]Lists!BF325,'[1]Multi-Field'!$F$83="Drained"),BI325,IF(AND('[1]Multi-Field'!$E$83=[1]Lists!BF325,'[1]Multi-Field'!$F$83="undrained"),BH325,""))</f>
        <v/>
      </c>
      <c r="EN325" s="409" t="str">
        <f>IF(AND('[1]Multi-Field'!$E$84=[1]Lists!BF325,'[1]Multi-Field'!$F$84="Drained"),BI325,IF(AND('[1]Multi-Field'!$E$84=[1]Lists!BF325,'[1]Multi-Field'!$F$84="undrained"),BH325,""))</f>
        <v/>
      </c>
      <c r="EO325" s="409" t="str">
        <f>IF(AND('[1]Multi-Field'!$E$85=[1]Lists!BF325,'[1]Multi-Field'!$F$85="Drained"),BI325,IF(AND('[1]Multi-Field'!$E$85=[1]Lists!BF325,'[1]Multi-Field'!$F$85="undrained"),BH325,""))</f>
        <v/>
      </c>
      <c r="EP325" s="409" t="str">
        <f>IF(AND('[1]Multi-Field'!$E$86=[1]Lists!BF325,'[1]Multi-Field'!$F$86="Drained"),BI325,IF(AND('[1]Multi-Field'!$E$86=[1]Lists!BF325,'[1]Multi-Field'!$F$86="undrained"),BH325,""))</f>
        <v/>
      </c>
      <c r="EQ325" s="409" t="str">
        <f>IF(AND('[1]Multi-Field'!$E$87=[1]Lists!BF325,'[1]Multi-Field'!$F$87="Drained"),BI325,IF(AND('[1]Multi-Field'!$E$87=[1]Lists!BF325,'[1]Multi-Field'!$F$87="undrained"),BH325,""))</f>
        <v/>
      </c>
      <c r="ER325" s="409" t="str">
        <f>IF(AND('[1]Multi-Field'!$E$88=[1]Lists!BF325,'[1]Multi-Field'!$F$88="Drained"),BI325,IF(AND('[1]Multi-Field'!$E$88=[1]Lists!BF325,'[1]Multi-Field'!$F$88="undrained"),BH325,""))</f>
        <v/>
      </c>
      <c r="ES325" s="409" t="str">
        <f>IF(AND('[1]Multi-Field'!$E$89=[1]Lists!BF325,'[1]Multi-Field'!$F$89="Drained"),BI325,IF(AND('[1]Multi-Field'!$E$89=[1]Lists!BF325,'[1]Multi-Field'!$F$89="undrained"),BH325,""))</f>
        <v/>
      </c>
      <c r="ET325" s="409" t="str">
        <f>IF(AND('[1]Multi-Field'!$E$90=[1]Lists!BF325,'[1]Multi-Field'!$F$90="Drained"),BI325,IF(AND('[1]Multi-Field'!$E$90=[1]Lists!BF325,'[1]Multi-Field'!$F$90="undrained"),BH325,""))</f>
        <v/>
      </c>
      <c r="EU325" s="409" t="str">
        <f>IF(AND('[1]Multi-Field'!$E$91=[1]Lists!BF325,'[1]Multi-Field'!$F$91="Drained"),BI325,IF(AND('[1]Multi-Field'!$E$91=[1]Lists!BF325,'[1]Multi-Field'!$F$91="undrained"),BH325,""))</f>
        <v/>
      </c>
      <c r="EV325" s="409" t="str">
        <f>IF(AND('[1]Multi-Field'!$E$92=[1]Lists!BF325,'[1]Multi-Field'!$F$92="Drained"),BI325,IF(AND('[1]Multi-Field'!$E$92=[1]Lists!BF325,'[1]Multi-Field'!$F$92="undrained"),BH325,""))</f>
        <v/>
      </c>
      <c r="EW325" s="409" t="str">
        <f>IF(AND('[1]Multi-Field'!$E$93=[1]Lists!BF325,'[1]Multi-Field'!$F$93="Drained"),BI325,IF(AND('[1]Multi-Field'!$E$93=[1]Lists!BF325,'[1]Multi-Field'!$F$93="undrained"),BH325,""))</f>
        <v/>
      </c>
      <c r="EX325" s="409" t="str">
        <f>IF(AND('[1]Multi-Field'!$E$94=[1]Lists!BF325,'[1]Multi-Field'!$F$94="Drained"),BI325,IF(AND('[1]Multi-Field'!$E$94=[1]Lists!BF325,'[1]Multi-Field'!$F$94="undrained"),BH325,""))</f>
        <v/>
      </c>
      <c r="EY325" s="409" t="str">
        <f>IF(AND('[1]Multi-Field'!$E$95=[1]Lists!BF325,'[1]Multi-Field'!$F$95="Drained"),BI325,IF(AND('[1]Multi-Field'!$E$95=[1]Lists!BF325,'[1]Multi-Field'!$F$95="undrained"),BH325,""))</f>
        <v/>
      </c>
      <c r="EZ325" s="409" t="str">
        <f>IF(AND('[1]Multi-Field'!$E$96=[1]Lists!BF325,'[1]Multi-Field'!$F$96="Drained"),BI325,IF(AND('[1]Multi-Field'!$E$96=[1]Lists!BF325,'[1]Multi-Field'!$F$96="undrained"),BH325,""))</f>
        <v/>
      </c>
      <c r="FA325" s="409" t="str">
        <f>IF(AND('[1]Multi-Field'!$E$97=[1]Lists!BF325,'[1]Multi-Field'!$F$97="Drained"),BI325,IF(AND('[1]Multi-Field'!$E$97=[1]Lists!BF325,'[1]Multi-Field'!$F$97="undrained"),BH325,""))</f>
        <v/>
      </c>
      <c r="FB325" s="409" t="str">
        <f>IF(AND('[1]Multi-Field'!$E$98=[1]Lists!BF325,'[1]Multi-Field'!$F$98="Drained"),BI325,IF(AND('[1]Multi-Field'!$E$98=[1]Lists!BF325,'[1]Multi-Field'!$F$98="undrained"),BH325,""))</f>
        <v/>
      </c>
      <c r="FC325" s="409" t="str">
        <f>IF(AND('[1]Multi-Field'!$E$99=[1]Lists!BF325,'[1]Multi-Field'!$F$99="Drained"),BI325,IF(AND('[1]Multi-Field'!$E$99=[1]Lists!BF325,'[1]Multi-Field'!$F$99="undrained"),BH325,""))</f>
        <v/>
      </c>
      <c r="FD325" s="409" t="str">
        <f>IF(AND('[1]Multi-Field'!$E$100=[1]Lists!BF325,'[1]Multi-Field'!$F$100="Drained"),BI325,IF(AND('[1]Multi-Field'!$E$100=[1]Lists!BF325,'[1]Multi-Field'!$F$100="undrained"),BH325,""))</f>
        <v/>
      </c>
      <c r="FE325" s="409" t="str">
        <f>IF(AND('[1]Multi-Field'!$E$101=[1]Lists!BF325,'[1]Multi-Field'!$F$101="Drained"),BI325,IF(AND('[1]Multi-Field'!$E$101=[1]Lists!BF325,'[1]Multi-Field'!$F$101="undrained"),BH325,""))</f>
        <v/>
      </c>
      <c r="FF325" s="409" t="str">
        <f>IF(AND('[1]Multi-Field'!$E$102=[1]Lists!BF325,'[1]Multi-Field'!$F$102="Drained"),BI325,IF(AND('[1]Multi-Field'!$E$102=[1]Lists!BF325,'[1]Multi-Field'!$F$102="undrained"),BH325,""))</f>
        <v/>
      </c>
      <c r="FG325" s="409" t="str">
        <f>IF(AND('[1]Multi-Field'!$E$103=[1]Lists!BF325,'[1]Multi-Field'!$F$103="Drained"),BI325,IF(AND('[1]Multi-Field'!$E$103=[1]Lists!BF325,'[1]Multi-Field'!$F$103="undrained"),BH325,""))</f>
        <v/>
      </c>
      <c r="FH325" s="409" t="str">
        <f>IF(AND('[1]Multi-Field'!$E$104=[1]Lists!BF325,'[1]Multi-Field'!$F$104="Drained"),BI325,IF(AND('[1]Multi-Field'!$E$104=[1]Lists!BF325,'[1]Multi-Field'!$F$104="undrained"),BH325,""))</f>
        <v/>
      </c>
      <c r="FI325" s="409" t="str">
        <f>IF(AND('[1]Multi-Field'!$E$105=[1]Lists!BF325,'[1]Multi-Field'!$F$105="Drained"),BI325,IF(AND('[1]Multi-Field'!$E$105=[1]Lists!BF325,'[1]Multi-Field'!$F$105="undrained"),BH325,""))</f>
        <v/>
      </c>
      <c r="FJ325" s="409" t="str">
        <f>IF(AND('[1]Multi-Field'!$E$106=[1]Lists!BF325,'[1]Multi-Field'!$F$106="Drained"),BI325,IF(AND('[1]Multi-Field'!$E$106=[1]Lists!BF325,'[1]Multi-Field'!$F$106="undrained"),BH325,""))</f>
        <v/>
      </c>
      <c r="FK325" s="409" t="str">
        <f>IF(AND('[1]Multi-Field'!$E$107=[1]Lists!BF325,'[1]Multi-Field'!$F$107="Drained"),BI325,IF(AND('[1]Multi-Field'!$E$107=[1]Lists!BF325,'[1]Multi-Field'!$F$107="undrained"),BH325,""))</f>
        <v/>
      </c>
      <c r="FL325" s="409" t="str">
        <f>IF(AND('[1]Multi-Field'!$E$108=[1]Lists!BF325,'[1]Multi-Field'!$F$108="Drained"),BI325,IF(AND('[1]Multi-Field'!$E$108=[1]Lists!BF325,'[1]Multi-Field'!$F$108="undrained"),BH325,""))</f>
        <v/>
      </c>
      <c r="FM325" s="409" t="str">
        <f>IF(AND('[1]Multi-Field'!$E$109=[1]Lists!BF325,'[1]Multi-Field'!$F$109="Drained"),BI325,IF(AND('[1]Multi-Field'!$E$109=[1]Lists!BF325,'[1]Multi-Field'!$F$109="undrained"),BH325,""))</f>
        <v/>
      </c>
      <c r="FN325" s="409" t="str">
        <f>IF(AND('[1]Multi-Field'!$E$110=[1]Lists!BF325,'[1]Multi-Field'!$F$110="Drained"),BI325,IF(AND('[1]Multi-Field'!$E$110=[1]Lists!BF325,'[1]Multi-Field'!$F$110="undrained"),BH325,""))</f>
        <v/>
      </c>
      <c r="FO325" s="409" t="str">
        <f>IF(AND('[1]Multi-Field'!$E$111=[1]Lists!BF325,'[1]Multi-Field'!$F$111="Drained"),BI325,IF(AND('[1]Multi-Field'!$E$111=[1]Lists!BF325,'[1]Multi-Field'!$F$111="undrained"),BH325,""))</f>
        <v/>
      </c>
      <c r="FP325" s="409" t="str">
        <f>IF(AND('[1]Multi-Field'!$E$112=[1]Lists!BF325,'[1]Multi-Field'!$F$112="Drained"),BI325,IF(AND('[1]Multi-Field'!$E$112=[1]Lists!BF325,'[1]Multi-Field'!$F$112="undrained"),BH325,""))</f>
        <v/>
      </c>
      <c r="FQ325" s="409" t="str">
        <f>IF(AND('[1]Multi-Field'!$E$113=[1]Lists!BF325,'[1]Multi-Field'!$F$113="Drained"),BI325,IF(AND('[1]Multi-Field'!$E$113=[1]Lists!BF325,'[1]Multi-Field'!$F$113="undrained"),BH325,""))</f>
        <v/>
      </c>
      <c r="FR325" s="409" t="str">
        <f>IF(AND('[1]Multi-Field'!$E$114=[1]Lists!BF325,'[1]Multi-Field'!$F$114="Drained"),BI325,IF(AND('[1]Multi-Field'!$E$114=[1]Lists!BF325,'[1]Multi-Field'!$F$114="undrained"),BH325,""))</f>
        <v/>
      </c>
      <c r="FS325" s="409" t="str">
        <f>IF(AND('[1]Multi-Field'!$E$115=[1]Lists!BF325,'[1]Multi-Field'!$F$115="Drained"),BI325,IF(AND('[1]Multi-Field'!$E$115=[1]Lists!BF325,'[1]Multi-Field'!$F$115="undrained"),BH325,""))</f>
        <v/>
      </c>
      <c r="FT325" s="409" t="str">
        <f>IF(AND('[1]Multi-Field'!$E$116=[1]Lists!BF325,'[1]Multi-Field'!$F$116="Drained"),BI325,IF(AND('[1]Multi-Field'!$E$116=[1]Lists!BF325,'[1]Multi-Field'!$F$116="undrained"),BH325,""))</f>
        <v/>
      </c>
      <c r="FU325" s="409" t="str">
        <f>IF(AND('[1]Multi-Field'!$E$117=[1]Lists!BF325,'[1]Multi-Field'!$F$117="Drained"),BI325,IF(AND('[1]Multi-Field'!$E$117=[1]Lists!BF325,'[1]Multi-Field'!$F$117="undrained"),BH325,""))</f>
        <v/>
      </c>
      <c r="FV325" s="409" t="str">
        <f>IF(AND('[1]Multi-Field'!$E$118=[1]Lists!BF325,'[1]Multi-Field'!$F$118="Drained"),BI325,IF(AND('[1]Multi-Field'!$E$118=[1]Lists!BF325,'[1]Multi-Field'!$F$118="undrained"),BH325,""))</f>
        <v/>
      </c>
      <c r="FW325" s="409" t="str">
        <f>IF(AND('[1]Multi-Field'!$E$119=[1]Lists!BF325,'[1]Multi-Field'!$F$119="Drained"),BI325,IF(AND('[1]Multi-Field'!$E$119=[1]Lists!BF325,'[1]Multi-Field'!$F$119="undrained"),BH325,""))</f>
        <v/>
      </c>
      <c r="FX325" s="409" t="str">
        <f>IF(AND('[1]Multi-Field'!$E$120=[1]Lists!BF325,'[1]Multi-Field'!$F$120="Drained"),BI325,IF(AND('[1]Multi-Field'!$E$120=[1]Lists!BF325,'[1]Multi-Field'!$F$120="undrained"),BH325,""))</f>
        <v/>
      </c>
    </row>
    <row r="326" spans="1:185" ht="13.5" customHeight="1">
      <c r="A326" s="7" t="s">
        <v>412</v>
      </c>
      <c r="B326" s="7"/>
      <c r="C326" s="7"/>
      <c r="D326" s="8">
        <v>70</v>
      </c>
      <c r="E326" s="8">
        <f t="shared" si="53"/>
        <v>70</v>
      </c>
      <c r="F326" s="8">
        <f t="shared" si="54"/>
        <v>70</v>
      </c>
      <c r="G326" s="8">
        <v>70</v>
      </c>
      <c r="H326" s="8">
        <v>75</v>
      </c>
      <c r="I326" s="8">
        <f t="shared" ref="I326:I389" si="57">ROUND((H326+(K326-H326)*1/3),0)</f>
        <v>75</v>
      </c>
      <c r="J326" s="8">
        <f t="shared" ref="J326:J389" si="58">ROUND((H326+(K326-H326)*2/3),0)</f>
        <v>75</v>
      </c>
      <c r="K326" s="8">
        <v>75</v>
      </c>
      <c r="L326" s="8">
        <v>120</v>
      </c>
      <c r="M326" s="8">
        <f t="shared" si="55"/>
        <v>120</v>
      </c>
      <c r="N326" s="8">
        <f t="shared" si="56"/>
        <v>120</v>
      </c>
      <c r="O326" s="8">
        <v>120</v>
      </c>
      <c r="P326" s="391">
        <v>301</v>
      </c>
      <c r="Q326" s="394"/>
      <c r="R326" s="395" t="b">
        <f>IF(OR('Multi-Field'!AA303=Lists!$AC$42,'Multi-Field'!AA303=Lists!$AC$43),IF('Multi-Field'!Z303="x",(IF('Multi-Field'!AC303=Lists!$Q$11,Lists!$R$11,IF('Multi-Field'!AC303=Lists!$Q$12,Lists!$R$12,IF('Multi-Field'!AC303=Lists!$Q$13,Lists!$R$13,IF('Multi-Field'!AC303=Lists!$Q$14,Lists!$R$14))))),IF('Multi-Field'!X303="x",(IF('Multi-Field'!AC303=Lists!$Q$11,Lists!$S$11,IF('Multi-Field'!AC303=Lists!$Q$12,Lists!$S$12,IF('Multi-Field'!AC303=Lists!$Q$13,Lists!$S$13,IF('Multi-Field'!AC303=Lists!$Q$14,Lists!$S$14))))),IF('Multi-Field'!V303="x",(IF('Multi-Field'!AC303=Lists!$Q$11,Lists!$T$11,IF('Multi-Field'!AC303=Lists!$Q$12,Lists!$T$12,IF('Multi-Field'!AC303=Lists!$Q$13,Lists!$T$13,IF('Multi-Field'!AC303=Lists!$Q$14,Lists!$T$14))))),0))))</f>
        <v>0</v>
      </c>
      <c r="S326" s="395" t="str">
        <f t="shared" si="52"/>
        <v/>
      </c>
      <c r="T326" s="395"/>
      <c r="U326" s="396"/>
      <c r="BF326" s="411" t="s">
        <v>1491</v>
      </c>
      <c r="BG326" s="412">
        <v>3</v>
      </c>
      <c r="BH326" s="412">
        <v>4</v>
      </c>
      <c r="BI326" s="412">
        <v>4.5</v>
      </c>
      <c r="BJ326" s="409" t="e">
        <f>IF(AND('[1]Single Field'!#REF!=[1]Lists!BF326,'[1]Single Field'!#REF!="Drained"),"x",IF(AND('[1]Single Field'!#REF!=[1]Lists!BF326,'[1]Single Field'!#REF!="Undrained"),O,""))</f>
        <v>#REF!</v>
      </c>
      <c r="BK326" s="409" t="str">
        <f>IF(AND('[1]Multi-Field'!$E$3=[1]Lists!BF326,'[1]Multi-Field'!$F$3="Drained"),BI326,IF(AND('[1]Multi-Field'!$E$3=BF326,'[1]Multi-Field'!$F$3="undrained"),BH326,""))</f>
        <v/>
      </c>
      <c r="BL326" s="409" t="str">
        <f>IF(AND('[1]Multi-Field'!$E$4=BF326,'[1]Multi-Field'!$F$4="Drained"),BI326,IF(AND('[1]Multi-Field'!$E$4=BF326,'[1]Multi-Field'!$F$4="undrained"),BH326,""))</f>
        <v/>
      </c>
      <c r="BM326" s="409" t="str">
        <f>IF(AND('[1]Multi-Field'!$E$5=BF326,'[1]Multi-Field'!$F$5="Drained"),BI326,IF(AND('[1]Multi-Field'!$E$5=BF326,'[1]Multi-Field'!$F$5="undrained"),BH326,""))</f>
        <v/>
      </c>
      <c r="BN326" s="409" t="str">
        <f>IF(AND('[1]Multi-Field'!$E$6=BF326,'[1]Multi-Field'!$F$6="Drained"),BI326,IF(AND('[1]Multi-Field'!$E$6=BF326,'[1]Multi-Field'!$F$6="undrained"),BH326,""))</f>
        <v/>
      </c>
      <c r="BO326" s="409" t="str">
        <f>IF(AND('[1]Multi-Field'!$E$7=BF326,'[1]Multi-Field'!$F$7="Drained"),BI326,IF(AND('[1]Multi-Field'!$E$7=BF326,'[1]Multi-Field'!$F$7="undrained"),BH326,""))</f>
        <v/>
      </c>
      <c r="BP326" s="409" t="str">
        <f>IF(AND('[1]Multi-Field'!$E$8=BF326,'[1]Multi-Field'!$F$8="Drained"),BI326,IF(AND('[1]Multi-Field'!$E$8=BF326,'[1]Multi-Field'!$F$8="undrained"),BH326,""))</f>
        <v/>
      </c>
      <c r="BQ326" s="409" t="str">
        <f>IF(AND('[1]Multi-Field'!$E$9=BF326,'[1]Multi-Field'!$F$9="Drained"),BI326,IF(AND('[1]Multi-Field'!$E$9=BF326,'[1]Multi-Field'!$F$9="undrained"),BH326,""))</f>
        <v/>
      </c>
      <c r="BR326" s="409" t="str">
        <f>IF(AND('[1]Multi-Field'!$E$10=BF326,'[1]Multi-Field'!$F$10="Drained"),BI326,IF(AND('[1]Multi-Field'!$E$10=BF326,'[1]Multi-Field'!$F$10="undrained"),BH326,""))</f>
        <v/>
      </c>
      <c r="BS326" s="409" t="str">
        <f>IF(AND('[1]Multi-Field'!$E$11=BF326,'[1]Multi-Field'!$F$11="Drained"),BI326,IF(AND('[1]Multi-Field'!$E$11=BF326,'[1]Multi-Field'!$F$11="undrained"),BH326,""))</f>
        <v/>
      </c>
      <c r="BT326" s="409" t="str">
        <f>IF(AND('[1]Multi-Field'!$E$12=BF326,'[1]Multi-Field'!$F$12="Drained"),BI326,IF(AND('[1]Multi-Field'!$E$12=BF326,'[1]Multi-Field'!$F$12="undrained"),BH326,""))</f>
        <v/>
      </c>
      <c r="BU326" s="409" t="str">
        <f>IF(AND('[1]Multi-Field'!$E$13=BF326,'[1]Multi-Field'!$F$13="Drained"),BI326,IF(AND('[1]Multi-Field'!$E$3=BF326,'[1]Multi-Field'!$F$13="undrained"),BH326,""))</f>
        <v/>
      </c>
      <c r="BV326" s="409" t="str">
        <f>IF(AND('[1]Multi-Field'!$E$14=BF326,'[1]Multi-Field'!$F$14="Drained"),BI326,IF(AND('[1]Multi-Field'!$E$14=BF326,'[1]Multi-Field'!$F$14="undrained"),BH326,""))</f>
        <v/>
      </c>
      <c r="BW326" s="409" t="str">
        <f>IF(AND('[1]Multi-Field'!$E$15=BF326,'[1]Multi-Field'!$F$15="Drained"),BI326,IF(AND('[1]Multi-Field'!$E$15=BF326,'[1]Multi-Field'!$F$15="undrained"),BH326,""))</f>
        <v/>
      </c>
      <c r="BX326" s="409" t="str">
        <f>IF(AND('[1]Multi-Field'!$E$16=[1]Lists!BF326,'[1]Multi-Field'!$F$16="Drained"),BI326,IF(AND('[1]Multi-Field'!$E$16=[1]Lists!BF326,'[1]Multi-Field'!$F$16="undrained"),BH326,""))</f>
        <v/>
      </c>
      <c r="BY326" s="409" t="str">
        <f>IF(AND('[1]Multi-Field'!$E$17=[1]Lists!BF326,'[1]Multi-Field'!$F$17="Drained"),BI326,IF(AND('[1]Multi-Field'!$E$17=[1]Lists!BF326,'[1]Multi-Field'!$F$17="undrained"),BH326,""))</f>
        <v/>
      </c>
      <c r="BZ326" s="409" t="str">
        <f>IF(AND('[1]Multi-Field'!$E$18=[1]Lists!BF326,'[1]Multi-Field'!$F$18="Drained"),BI326,IF(AND('[1]Multi-Field'!$E$18=[1]Lists!BF326,'[1]Multi-Field'!$F$18="undrained"),BH326,""))</f>
        <v/>
      </c>
      <c r="CA326" s="409" t="str">
        <f>IF(AND('[1]Multi-Field'!$E$19=[1]Lists!BF326,'[1]Multi-Field'!$F$19="Drained"),BI326,IF(AND('[1]Multi-Field'!$E$19=[1]Lists!BF326,'[1]Multi-Field'!$F$19="undrained"),BH326,""))</f>
        <v/>
      </c>
      <c r="CB326" s="409" t="str">
        <f>IF(AND('[1]Multi-Field'!$E$20=[1]Lists!BF326,'[1]Multi-Field'!$F$20="Drained"),BI326,IF(AND('[1]Multi-Field'!$E$20=[1]Lists!BF326,'[1]Multi-Field'!$F$20="undrained"),BH326,""))</f>
        <v/>
      </c>
      <c r="CC326" s="409" t="str">
        <f>IF(AND('[1]Multi-Field'!$E$21=[1]Lists!BF326,'[1]Multi-Field'!$F$21="Drained"),BI326,IF(AND('[1]Multi-Field'!$E$21=[1]Lists!BF326,'[1]Multi-Field'!$F$21="undrained"),BH326,""))</f>
        <v/>
      </c>
      <c r="CD326" s="409" t="str">
        <f>IF(AND('[1]Multi-Field'!$E$22=[1]Lists!BF326,'[1]Multi-Field'!$F$22="Drained"),BI326,IF(AND('[1]Multi-Field'!$E$22=[1]Lists!BF326,'[1]Multi-Field'!$F$22="undrained"),BH326,""))</f>
        <v/>
      </c>
      <c r="CE326" s="409" t="str">
        <f>IF(AND('[1]Multi-Field'!$E$23=[1]Lists!BF326,'[1]Multi-Field'!$F$23="Drained"),BI326,IF(AND('[1]Multi-Field'!$E$23=[1]Lists!BF326,'[1]Multi-Field'!$F$23="undrained"),BH326,""))</f>
        <v/>
      </c>
      <c r="CF326" s="409" t="str">
        <f>IF(AND('[1]Multi-Field'!$E$24=[1]Lists!BF326,'[1]Multi-Field'!$F$24="Drained"),BI326,IF(AND('[1]Multi-Field'!$E$24=[1]Lists!BF326,'[1]Multi-Field'!$F$24="undrained"),BH326,""))</f>
        <v/>
      </c>
      <c r="CG326" s="409" t="str">
        <f>IF(AND('[1]Multi-Field'!$E$25=[1]Lists!BF326,'[1]Multi-Field'!$F$25="Drained"),BI326,IF(AND('[1]Multi-Field'!$E$25=[1]Lists!BF326,'[1]Multi-Field'!$F$25="undrained"),BH326,""))</f>
        <v/>
      </c>
      <c r="CH326" s="409" t="str">
        <f>IF(AND('[1]Multi-Field'!$E$26=[1]Lists!BF326,'[1]Multi-Field'!$F$26="Drained"),BI326,IF(AND('[1]Multi-Field'!$E$26=[1]Lists!BF326,'[1]Multi-Field'!$F$26="undrained"),BH326,""))</f>
        <v/>
      </c>
      <c r="CI326" s="409" t="str">
        <f>IF(AND('[1]Multi-Field'!$E$27=[1]Lists!BF326,'[1]Multi-Field'!$F$27="Drained"),BI326,IF(AND('[1]Multi-Field'!$E$27=[1]Lists!BF326,'[1]Multi-Field'!$F$27="undrained"),BH326,""))</f>
        <v/>
      </c>
      <c r="CJ326" s="409" t="str">
        <f>IF(AND('[1]Multi-Field'!$E$28=[1]Lists!BF326,'[1]Multi-Field'!$F$28="Drained"),BI326,IF(AND('[1]Multi-Field'!$E$28=[1]Lists!BF326,'[1]Multi-Field'!$F$28="undrained"),BH326,""))</f>
        <v/>
      </c>
      <c r="CK326" s="409" t="str">
        <f>IF(AND('[1]Multi-Field'!$E$29=[1]Lists!BF326,'[1]Multi-Field'!$F$29="Drained"),BI326,IF(AND('[1]Multi-Field'!$E$29=[1]Lists!BF326,'[1]Multi-Field'!$F$29="undrained"),BH326,""))</f>
        <v/>
      </c>
      <c r="CL326" s="409" t="str">
        <f>IF(AND('[1]Multi-Field'!$E$30=[1]Lists!BF326,'[1]Multi-Field'!$F$30="Drained"),BI326,IF(AND('[1]Multi-Field'!$E$30=[1]Lists!BF326,'[1]Multi-Field'!$F$30="undrained"),BH326,""))</f>
        <v/>
      </c>
      <c r="CM326" s="409" t="str">
        <f>IF(AND('[1]Multi-Field'!$E$31=[1]Lists!BF326,'[1]Multi-Field'!$F$31="Drained"),BI326,IF(AND('[1]Multi-Field'!$E$31=[1]Lists!BF326,'[1]Multi-Field'!$F$31="undrained"),BH326,""))</f>
        <v/>
      </c>
      <c r="CN326" s="409" t="str">
        <f>IF(AND('[1]Multi-Field'!$E$32=[1]Lists!BF326,'[1]Multi-Field'!$F$32="Drained"),BI326,IF(AND('[1]Multi-Field'!$E$32=[1]Lists!BF326,'[1]Multi-Field'!$F$32="undrained"),BH326,""))</f>
        <v/>
      </c>
      <c r="CO326" s="409" t="str">
        <f>IF(AND('[1]Multi-Field'!$E$33=[1]Lists!BF326,'[1]Multi-Field'!$F$33="Drained"),BI326,IF(AND('[1]Multi-Field'!$E$33=[1]Lists!BF326,'[1]Multi-Field'!$F$33="undrained"),BH326,""))</f>
        <v/>
      </c>
      <c r="CP326" s="409" t="str">
        <f>IF(AND('[1]Multi-Field'!$E$34=[1]Lists!BF326,'[1]Multi-Field'!$F$34="Drained"),BI326,IF(AND('[1]Multi-Field'!$E$34=[1]Lists!BF326,'[1]Multi-Field'!$F$34="undrained"),BH326,""))</f>
        <v/>
      </c>
      <c r="CQ326" s="409" t="str">
        <f>IF(AND('[1]Multi-Field'!$E$35=[1]Lists!BF326,'[1]Multi-Field'!$F$35="Drained"),BI326,IF(AND('[1]Multi-Field'!$E$35=[1]Lists!BF326,'[1]Multi-Field'!$F$35="undrained"),BH326,""))</f>
        <v/>
      </c>
      <c r="CR326" s="409" t="str">
        <f>IF(AND('[1]Multi-Field'!$E$36=[1]Lists!BF326,'[1]Multi-Field'!$F$36="Drained"),BI326,IF(AND('[1]Multi-Field'!$E$36=[1]Lists!BF326,'[1]Multi-Field'!$F$36="undrained"),BH326,""))</f>
        <v/>
      </c>
      <c r="CS326" s="409" t="str">
        <f>IF(AND('[1]Multi-Field'!$E$37=[1]Lists!BF326,'[1]Multi-Field'!$F$37="Drained"),BI326,IF(AND('[1]Multi-Field'!$E$37=[1]Lists!BF326,'[1]Multi-Field'!$F$37="undrained"),BH326,""))</f>
        <v/>
      </c>
      <c r="CT326" s="409" t="str">
        <f>IF(AND('[1]Multi-Field'!$E$38=[1]Lists!BF326,'[1]Multi-Field'!$F$38="Drained"),BI326,IF(AND('[1]Multi-Field'!$E$38=[1]Lists!BF326,'[1]Multi-Field'!$F$38="undrained"),BH326,""))</f>
        <v/>
      </c>
      <c r="CU326" s="409" t="str">
        <f>IF(AND('[1]Multi-Field'!$E$39=[1]Lists!BF326,'[1]Multi-Field'!$F$39="Drained"),BI326,IF(AND('[1]Multi-Field'!$E$39=[1]Lists!BF326,'[1]Multi-Field'!$F$39="undrained"),BH326,""))</f>
        <v/>
      </c>
      <c r="CV326" s="409" t="str">
        <f>IF(AND('[1]Multi-Field'!$E$40=[1]Lists!BF326,'[1]Multi-Field'!$F$40="Drained"),BI326,IF(AND('[1]Multi-Field'!$E$40=[1]Lists!BF326,'[1]Multi-Field'!$F$40="undrained"),BH326,""))</f>
        <v/>
      </c>
      <c r="CW326" s="409" t="str">
        <f>IF(AND('[1]Multi-Field'!$E$41=[1]Lists!BF326,'[1]Multi-Field'!$F$40="Drained"),BI326,IF(AND('[1]Multi-Field'!$E$40=[1]Lists!BF326,'[1]Multi-Field'!$F$40="undrained"),BH326,""))</f>
        <v/>
      </c>
      <c r="CX326" s="409" t="str">
        <f>IF(AND('[1]Multi-Field'!$E$42=[1]Lists!BF326,'[1]Multi-Field'!$F$42="Drained"),BI326,IF(AND('[1]Multi-Field'!$E$42=[1]Lists!BF326,'[1]Multi-Field'!$F$42="undrained"),BH326,""))</f>
        <v/>
      </c>
      <c r="CY326" s="409" t="str">
        <f>IF(AND('[1]Multi-Field'!$E$43=[1]Lists!BF326,'[1]Multi-Field'!$F$43="Drained"),BI326,IF(AND('[1]Multi-Field'!$E$43=[1]Lists!BF326,'[1]Multi-Field'!$F$43="undrained"),BH326,""))</f>
        <v/>
      </c>
      <c r="CZ326" s="409" t="str">
        <f>IF(AND('[1]Multi-Field'!$E$44=[1]Lists!BF326,'[1]Multi-Field'!$F$44="Drained"),BI326,IF(AND('[1]Multi-Field'!$E$44=[1]Lists!BF326,'[1]Multi-Field'!$F$44="undrained"),BH326,""))</f>
        <v/>
      </c>
      <c r="DA326" s="409" t="str">
        <f>IF(AND('[1]Multi-Field'!$E$45=[1]Lists!BF326,'[1]Multi-Field'!$F$45="Drained"),BI326,IF(AND('[1]Multi-Field'!$E$45=[1]Lists!BF326,'[1]Multi-Field'!$F$45="undrained"),BH326,""))</f>
        <v/>
      </c>
      <c r="DB326" s="409" t="str">
        <f>IF(AND('[1]Multi-Field'!$E$46=[1]Lists!BF326,'[1]Multi-Field'!$F$46="Drained"),BI326,IF(AND('[1]Multi-Field'!$E$46=[1]Lists!BF326,'[1]Multi-Field'!$F$46="undrained"),BH326,""))</f>
        <v/>
      </c>
      <c r="DC326" s="409" t="str">
        <f>IF(AND('[1]Multi-Field'!$E$47=[1]Lists!BF326,'[1]Multi-Field'!$F$47="Drained"),BI326,IF(AND('[1]Multi-Field'!$E$47=[1]Lists!BF326,'[1]Multi-Field'!$F$47="undrained"),BH326,""))</f>
        <v/>
      </c>
      <c r="DD326" s="409" t="str">
        <f>IF(AND('[1]Multi-Field'!$E$48=[1]Lists!BF326,'[1]Multi-Field'!$F$48="Drained"),BI326,IF(AND('[1]Multi-Field'!$E$48=[1]Lists!BF326,'[1]Multi-Field'!$F$48="undrained"),BH326,""))</f>
        <v/>
      </c>
      <c r="DE326" s="409" t="str">
        <f>IF(AND('[1]Multi-Field'!$E$49=[1]Lists!BF326,'[1]Multi-Field'!$F$49="Drained"),BI326,IF(AND('[1]Multi-Field'!$E$49=[1]Lists!BF326,'[1]Multi-Field'!$F$9="undrained"),BH326,""))</f>
        <v/>
      </c>
      <c r="DF326" s="409" t="str">
        <f>IF(AND('[1]Multi-Field'!$E$50=[1]Lists!BF326,'[1]Multi-Field'!$F$50="Drained"),BI326,IF(AND('[1]Multi-Field'!$E$50=[1]Lists!BF326,'[1]Multi-Field'!$F$50="undrained"),BH326,""))</f>
        <v/>
      </c>
      <c r="DG326" s="409" t="str">
        <f>IF(AND('[1]Multi-Field'!$E$51=[1]Lists!BF326,'[1]Multi-Field'!$F$51="Drained"),BI326,IF(AND('[1]Multi-Field'!$E$51=[1]Lists!BF326,'[1]Multi-Field'!$F$51="undrained"),BH326,""))</f>
        <v/>
      </c>
      <c r="DH326" s="409" t="str">
        <f>IF(AND('[1]Multi-Field'!$E$52=[1]Lists!BF326,'[1]Multi-Field'!$F$52="Drained"),BI326,IF(AND('[1]Multi-Field'!$E$52=[1]Lists!BF326,'[1]Multi-Field'!$F$52="undrained"),BH326,""))</f>
        <v/>
      </c>
      <c r="DI326" s="409" t="str">
        <f>IF(AND('[1]Multi-Field'!$E$53=[1]Lists!BF326,'[1]Multi-Field'!$F$53="Drained"),BI326,IF(AND('[1]Multi-Field'!$E$53=[1]Lists!BF326,'[1]Multi-Field'!$F$53="undrained"),BH326,""))</f>
        <v/>
      </c>
      <c r="DJ326" s="409" t="str">
        <f>IF(AND('[1]Multi-Field'!$E$54=[1]Lists!BF326,'[1]Multi-Field'!$F$54="Drained"),BI326,IF(AND('[1]Multi-Field'!$E$54=[1]Lists!BF326,'[1]Multi-Field'!$F$54="undrained"),BH326,""))</f>
        <v/>
      </c>
      <c r="DK326" s="409" t="str">
        <f>IF(AND('[1]Multi-Field'!$E$55=[1]Lists!BF326,'[1]Multi-Field'!$F$55="Drained"),BI326,IF(AND('[1]Multi-Field'!$E$55=[1]Lists!BF326,'[1]Multi-Field'!$F$55="undrained"),BH326,""))</f>
        <v/>
      </c>
      <c r="DL326" s="409" t="str">
        <f>IF(AND('[1]Multi-Field'!$E$56=[1]Lists!BF326,'[1]Multi-Field'!$F$56="Drained"),BI326,IF(AND('[1]Multi-Field'!$E$56=[1]Lists!BF326,'[1]Multi-Field'!$F$56="undrained"),BH326,""))</f>
        <v/>
      </c>
      <c r="DM326" s="409" t="str">
        <f>IF(AND('[1]Multi-Field'!$E$57=[1]Lists!BF326,'[1]Multi-Field'!$F$57="Drained"),BI326,IF(AND('[1]Multi-Field'!$E$57=[1]Lists!BF326,'[1]Multi-Field'!$F$57="undrained"),BH326,""))</f>
        <v/>
      </c>
      <c r="DN326" s="409" t="str">
        <f>IF(AND('[1]Multi-Field'!$E$58=[1]Lists!BF326,'[1]Multi-Field'!$F$58="Drained"),BI326,IF(AND('[1]Multi-Field'!$E$58=[1]Lists!BF326,'[1]Multi-Field'!$F$58="undrained"),BH326,""))</f>
        <v/>
      </c>
      <c r="DO326" s="409" t="str">
        <f>IF(AND('[1]Multi-Field'!$E$59=[1]Lists!BF326,'[1]Multi-Field'!$F$59="Drained"),BI326,IF(AND('[1]Multi-Field'!$E$59=[1]Lists!BF326,'[1]Multi-Field'!$F$59="undrained"),BH326,""))</f>
        <v/>
      </c>
      <c r="DP326" s="409" t="str">
        <f>IF(AND('[1]Multi-Field'!$E$60=[1]Lists!BF326,'[1]Multi-Field'!$F$60="Drained"),BI326,IF(AND('[1]Multi-Field'!$E$60=[1]Lists!BF326,'[1]Multi-Field'!$F$60="undrained"),BH326,""))</f>
        <v/>
      </c>
      <c r="DQ326" s="409" t="str">
        <f>IF(AND('[1]Multi-Field'!$E$61=[1]Lists!BF326,'[1]Multi-Field'!$F$61="Drained"),BI326,IF(AND('[1]Multi-Field'!$E$61=[1]Lists!BF326,'[1]Multi-Field'!$F$61="undrained"),BH326,""))</f>
        <v/>
      </c>
      <c r="DR326" s="409" t="str">
        <f>IF(AND('[1]Multi-Field'!$E$62=[1]Lists!BF326,'[1]Multi-Field'!$F$62="Drained"),BI326,IF(AND('[1]Multi-Field'!$E$62=[1]Lists!BF326,'[1]Multi-Field'!$F$62="undrained"),BH326,""))</f>
        <v/>
      </c>
      <c r="DS326" s="409" t="str">
        <f>IF(AND('[1]Multi-Field'!$E$63=[1]Lists!BF326,'[1]Multi-Field'!$F$63="Drained"),BI326,IF(AND('[1]Multi-Field'!$E$63=[1]Lists!BF326,'[1]Multi-Field'!$F$63="undrained"),BH326,""))</f>
        <v/>
      </c>
      <c r="DT326" s="409" t="str">
        <f>IF(AND('[1]Multi-Field'!$E$64=[1]Lists!BF326,'[1]Multi-Field'!$F$64="Drained"),BI326,IF(AND('[1]Multi-Field'!$E$64=[1]Lists!BF326,'[1]Multi-Field'!$F$64="undrained"),BH326,""))</f>
        <v/>
      </c>
      <c r="DU326" s="409" t="str">
        <f>IF(AND('[1]Multi-Field'!$E$65=[1]Lists!BF326,'[1]Multi-Field'!$F$65="Drained"),BI326,IF(AND('[1]Multi-Field'!$E$65=[1]Lists!BF326,'[1]Multi-Field'!$F$65="undrained"),BH326,""))</f>
        <v/>
      </c>
      <c r="DV326" s="409" t="str">
        <f>IF(AND('[1]Multi-Field'!$E$66=[1]Lists!BF326,'[1]Multi-Field'!$F$66="Drained"),BI326,IF(AND('[1]Multi-Field'!$E$66=[1]Lists!BF326,'[1]Multi-Field'!$F$66="undrained"),BH326,""))</f>
        <v/>
      </c>
      <c r="DW326" s="409" t="str">
        <f>IF(AND('[1]Multi-Field'!$E$67=[1]Lists!BF326,'[1]Multi-Field'!$F$67="Drained"),BI326,IF(AND('[1]Multi-Field'!$E$67=[1]Lists!BF326,'[1]Multi-Field'!$F$67="undrained"),BH326,""))</f>
        <v/>
      </c>
      <c r="DX326" s="409" t="str">
        <f>IF(AND('[1]Multi-Field'!$E$68=[1]Lists!BF326,'[1]Multi-Field'!$F$68="Drained"),BI326,IF(AND('[1]Multi-Field'!$E$68=[1]Lists!BF326,'[1]Multi-Field'!$F$68="undrained"),BH326,""))</f>
        <v/>
      </c>
      <c r="DY326" s="409" t="str">
        <f>IF(AND('[1]Multi-Field'!$E$69=[1]Lists!BF326,'[1]Multi-Field'!$F$69="Drained"),BI326,IF(AND('[1]Multi-Field'!$E$69=[1]Lists!BF326,'[1]Multi-Field'!$F$69="undrained"),BH326,""))</f>
        <v/>
      </c>
      <c r="DZ326" s="409" t="str">
        <f>IF(AND('[1]Multi-Field'!$E$70=[1]Lists!BF326,'[1]Multi-Field'!$F$70="Drained"),BI326,IF(AND('[1]Multi-Field'!$E$70=[1]Lists!BF326,'[1]Multi-Field'!$F$70="undrained"),BH326,""))</f>
        <v/>
      </c>
      <c r="EA326" s="409" t="str">
        <f>IF(AND('[1]Multi-Field'!$E$71=[1]Lists!BF326,'[1]Multi-Field'!$F$71="Drained"),BI326,IF(AND('[1]Multi-Field'!$E$71=[1]Lists!BF326,'[1]Multi-Field'!$F$71="undrained"),BH326,""))</f>
        <v/>
      </c>
      <c r="EB326" s="409" t="str">
        <f>IF(AND('[1]Multi-Field'!$E$72=[1]Lists!BF326,'[1]Multi-Field'!$F$72="Drained"),BI326,IF(AND('[1]Multi-Field'!$E$72=[1]Lists!BF326,'[1]Multi-Field'!$F$72="undrained"),BH326,""))</f>
        <v/>
      </c>
      <c r="EC326" s="409" t="str">
        <f>IF(AND('[1]Multi-Field'!$E$73=[1]Lists!BF326,'[1]Multi-Field'!$F$73="Drained"),BI326,IF(AND('[1]Multi-Field'!$E$73=[1]Lists!BF326,'[1]Multi-Field'!$F$73="undrained"),BH326,""))</f>
        <v/>
      </c>
      <c r="ED326" s="409" t="str">
        <f>IF(AND('[1]Multi-Field'!$E$74=[1]Lists!BF326,'[1]Multi-Field'!$F$74="Drained"),BI326,IF(AND('[1]Multi-Field'!$E$74=[1]Lists!BF326,'[1]Multi-Field'!$F$74="undrained"),BH326,""))</f>
        <v/>
      </c>
      <c r="EE326" s="409" t="str">
        <f>IF(AND('[1]Multi-Field'!$E$75=[1]Lists!BF326,'[1]Multi-Field'!$F$75="Drained"),BI326,IF(AND('[1]Multi-Field'!$E$75=[1]Lists!BF326,'[1]Multi-Field'!$F$75="undrained"),BH326,""))</f>
        <v/>
      </c>
      <c r="EF326" s="409" t="str">
        <f>IF(AND('[1]Multi-Field'!$E$76=[1]Lists!BF326,'[1]Multi-Field'!$F$76="Drained"),BI326,IF(AND('[1]Multi-Field'!$E$76=[1]Lists!BF326,'[1]Multi-Field'!$F$6="undrained"),BH326,""))</f>
        <v/>
      </c>
      <c r="EG326" s="409" t="str">
        <f>IF(AND('[1]Multi-Field'!$E$77=[1]Lists!BF326,'[1]Multi-Field'!$F$77="Drained"),BI326,IF(AND('[1]Multi-Field'!$E$77=[1]Lists!BF326,'[1]Multi-Field'!$F$77="undrained"),BH326,""))</f>
        <v/>
      </c>
      <c r="EH326" s="409" t="str">
        <f>IF(AND('[1]Multi-Field'!$E$78=[1]Lists!BF326,'[1]Multi-Field'!$F$78="Drained"),BI326,IF(AND('[1]Multi-Field'!$E$78=[1]Lists!BF326,'[1]Multi-Field'!$F$78="undrained"),BH326,""))</f>
        <v/>
      </c>
      <c r="EI326" s="409" t="str">
        <f>IF(AND('[1]Multi-Field'!$E$79=[1]Lists!BF326,'[1]Multi-Field'!$F$79="Drained"),BI326,IF(AND('[1]Multi-Field'!$E$79=[1]Lists!BF326,'[1]Multi-Field'!$F$79="undrained"),BH326,""))</f>
        <v/>
      </c>
      <c r="EJ326" s="409" t="str">
        <f>IF(AND('[1]Multi-Field'!$E$80=[1]Lists!BF326,'[1]Multi-Field'!$F$80="Drained"),BI326,IF(AND('[1]Multi-Field'!$E$80=[1]Lists!BF326,'[1]Multi-Field'!$F$80="undrained"),BH326,""))</f>
        <v/>
      </c>
      <c r="EK326" s="409" t="str">
        <f>IF(AND('[1]Multi-Field'!$E$81=[1]Lists!BF326,'[1]Multi-Field'!$F$81="Drained"),BI326,IF(AND('[1]Multi-Field'!$E$81=[1]Lists!BF326,'[1]Multi-Field'!$F$81="undrained"),BH326,""))</f>
        <v/>
      </c>
      <c r="EL326" s="409" t="str">
        <f>IF(AND('[1]Multi-Field'!$E$82=[1]Lists!BF326,'[1]Multi-Field'!$F$82="Drained"),BI326,IF(AND('[1]Multi-Field'!$E$82=[1]Lists!BF326,'[1]Multi-Field'!$F$82="undrained"),BH326,""))</f>
        <v/>
      </c>
      <c r="EM326" s="409" t="str">
        <f>IF(AND('[1]Multi-Field'!$E$83=[1]Lists!BF326,'[1]Multi-Field'!$F$83="Drained"),BI326,IF(AND('[1]Multi-Field'!$E$83=[1]Lists!BF326,'[1]Multi-Field'!$F$83="undrained"),BH326,""))</f>
        <v/>
      </c>
      <c r="EN326" s="409" t="str">
        <f>IF(AND('[1]Multi-Field'!$E$84=[1]Lists!BF326,'[1]Multi-Field'!$F$84="Drained"),BI326,IF(AND('[1]Multi-Field'!$E$84=[1]Lists!BF326,'[1]Multi-Field'!$F$84="undrained"),BH326,""))</f>
        <v/>
      </c>
      <c r="EO326" s="409" t="str">
        <f>IF(AND('[1]Multi-Field'!$E$85=[1]Lists!BF326,'[1]Multi-Field'!$F$85="Drained"),BI326,IF(AND('[1]Multi-Field'!$E$85=[1]Lists!BF326,'[1]Multi-Field'!$F$85="undrained"),BH326,""))</f>
        <v/>
      </c>
      <c r="EP326" s="409" t="str">
        <f>IF(AND('[1]Multi-Field'!$E$86=[1]Lists!BF326,'[1]Multi-Field'!$F$86="Drained"),BI326,IF(AND('[1]Multi-Field'!$E$86=[1]Lists!BF326,'[1]Multi-Field'!$F$86="undrained"),BH326,""))</f>
        <v/>
      </c>
      <c r="EQ326" s="409" t="str">
        <f>IF(AND('[1]Multi-Field'!$E$87=[1]Lists!BF326,'[1]Multi-Field'!$F$87="Drained"),BI326,IF(AND('[1]Multi-Field'!$E$87=[1]Lists!BF326,'[1]Multi-Field'!$F$87="undrained"),BH326,""))</f>
        <v/>
      </c>
      <c r="ER326" s="409" t="str">
        <f>IF(AND('[1]Multi-Field'!$E$88=[1]Lists!BF326,'[1]Multi-Field'!$F$88="Drained"),BI326,IF(AND('[1]Multi-Field'!$E$88=[1]Lists!BF326,'[1]Multi-Field'!$F$88="undrained"),BH326,""))</f>
        <v/>
      </c>
      <c r="ES326" s="409" t="str">
        <f>IF(AND('[1]Multi-Field'!$E$89=[1]Lists!BF326,'[1]Multi-Field'!$F$89="Drained"),BI326,IF(AND('[1]Multi-Field'!$E$89=[1]Lists!BF326,'[1]Multi-Field'!$F$89="undrained"),BH326,""))</f>
        <v/>
      </c>
      <c r="ET326" s="409" t="str">
        <f>IF(AND('[1]Multi-Field'!$E$90=[1]Lists!BF326,'[1]Multi-Field'!$F$90="Drained"),BI326,IF(AND('[1]Multi-Field'!$E$90=[1]Lists!BF326,'[1]Multi-Field'!$F$90="undrained"),BH326,""))</f>
        <v/>
      </c>
      <c r="EU326" s="409" t="str">
        <f>IF(AND('[1]Multi-Field'!$E$91=[1]Lists!BF326,'[1]Multi-Field'!$F$91="Drained"),BI326,IF(AND('[1]Multi-Field'!$E$91=[1]Lists!BF326,'[1]Multi-Field'!$F$91="undrained"),BH326,""))</f>
        <v/>
      </c>
      <c r="EV326" s="409" t="str">
        <f>IF(AND('[1]Multi-Field'!$E$92=[1]Lists!BF326,'[1]Multi-Field'!$F$92="Drained"),BI326,IF(AND('[1]Multi-Field'!$E$92=[1]Lists!BF326,'[1]Multi-Field'!$F$92="undrained"),BH326,""))</f>
        <v/>
      </c>
      <c r="EW326" s="409" t="str">
        <f>IF(AND('[1]Multi-Field'!$E$93=[1]Lists!BF326,'[1]Multi-Field'!$F$93="Drained"),BI326,IF(AND('[1]Multi-Field'!$E$93=[1]Lists!BF326,'[1]Multi-Field'!$F$93="undrained"),BH326,""))</f>
        <v/>
      </c>
      <c r="EX326" s="409" t="str">
        <f>IF(AND('[1]Multi-Field'!$E$94=[1]Lists!BF326,'[1]Multi-Field'!$F$94="Drained"),BI326,IF(AND('[1]Multi-Field'!$E$94=[1]Lists!BF326,'[1]Multi-Field'!$F$94="undrained"),BH326,""))</f>
        <v/>
      </c>
      <c r="EY326" s="409" t="str">
        <f>IF(AND('[1]Multi-Field'!$E$95=[1]Lists!BF326,'[1]Multi-Field'!$F$95="Drained"),BI326,IF(AND('[1]Multi-Field'!$E$95=[1]Lists!BF326,'[1]Multi-Field'!$F$95="undrained"),BH326,""))</f>
        <v/>
      </c>
      <c r="EZ326" s="409" t="str">
        <f>IF(AND('[1]Multi-Field'!$E$96=[1]Lists!BF326,'[1]Multi-Field'!$F$96="Drained"),BI326,IF(AND('[1]Multi-Field'!$E$96=[1]Lists!BF326,'[1]Multi-Field'!$F$96="undrained"),BH326,""))</f>
        <v/>
      </c>
      <c r="FA326" s="409" t="str">
        <f>IF(AND('[1]Multi-Field'!$E$97=[1]Lists!BF326,'[1]Multi-Field'!$F$97="Drained"),BI326,IF(AND('[1]Multi-Field'!$E$97=[1]Lists!BF326,'[1]Multi-Field'!$F$97="undrained"),BH326,""))</f>
        <v/>
      </c>
      <c r="FB326" s="409" t="str">
        <f>IF(AND('[1]Multi-Field'!$E$98=[1]Lists!BF326,'[1]Multi-Field'!$F$98="Drained"),BI326,IF(AND('[1]Multi-Field'!$E$98=[1]Lists!BF326,'[1]Multi-Field'!$F$98="undrained"),BH326,""))</f>
        <v/>
      </c>
      <c r="FC326" s="409" t="str">
        <f>IF(AND('[1]Multi-Field'!$E$99=[1]Lists!BF326,'[1]Multi-Field'!$F$99="Drained"),BI326,IF(AND('[1]Multi-Field'!$E$99=[1]Lists!BF326,'[1]Multi-Field'!$F$99="undrained"),BH326,""))</f>
        <v/>
      </c>
      <c r="FD326" s="409" t="str">
        <f>IF(AND('[1]Multi-Field'!$E$100=[1]Lists!BF326,'[1]Multi-Field'!$F$100="Drained"),BI326,IF(AND('[1]Multi-Field'!$E$100=[1]Lists!BF326,'[1]Multi-Field'!$F$100="undrained"),BH326,""))</f>
        <v/>
      </c>
      <c r="FE326" s="409" t="str">
        <f>IF(AND('[1]Multi-Field'!$E$101=[1]Lists!BF326,'[1]Multi-Field'!$F$101="Drained"),BI326,IF(AND('[1]Multi-Field'!$E$101=[1]Lists!BF326,'[1]Multi-Field'!$F$101="undrained"),BH326,""))</f>
        <v/>
      </c>
      <c r="FF326" s="409" t="str">
        <f>IF(AND('[1]Multi-Field'!$E$102=[1]Lists!BF326,'[1]Multi-Field'!$F$102="Drained"),BI326,IF(AND('[1]Multi-Field'!$E$102=[1]Lists!BF326,'[1]Multi-Field'!$F$102="undrained"),BH326,""))</f>
        <v/>
      </c>
      <c r="FG326" s="409" t="str">
        <f>IF(AND('[1]Multi-Field'!$E$103=[1]Lists!BF326,'[1]Multi-Field'!$F$103="Drained"),BI326,IF(AND('[1]Multi-Field'!$E$103=[1]Lists!BF326,'[1]Multi-Field'!$F$103="undrained"),BH326,""))</f>
        <v/>
      </c>
      <c r="FH326" s="409" t="str">
        <f>IF(AND('[1]Multi-Field'!$E$104=[1]Lists!BF326,'[1]Multi-Field'!$F$104="Drained"),BI326,IF(AND('[1]Multi-Field'!$E$104=[1]Lists!BF326,'[1]Multi-Field'!$F$104="undrained"),BH326,""))</f>
        <v/>
      </c>
      <c r="FI326" s="409" t="str">
        <f>IF(AND('[1]Multi-Field'!$E$105=[1]Lists!BF326,'[1]Multi-Field'!$F$105="Drained"),BI326,IF(AND('[1]Multi-Field'!$E$105=[1]Lists!BF326,'[1]Multi-Field'!$F$105="undrained"),BH326,""))</f>
        <v/>
      </c>
      <c r="FJ326" s="409" t="str">
        <f>IF(AND('[1]Multi-Field'!$E$106=[1]Lists!BF326,'[1]Multi-Field'!$F$106="Drained"),BI326,IF(AND('[1]Multi-Field'!$E$106=[1]Lists!BF326,'[1]Multi-Field'!$F$106="undrained"),BH326,""))</f>
        <v/>
      </c>
      <c r="FK326" s="409" t="str">
        <f>IF(AND('[1]Multi-Field'!$E$107=[1]Lists!BF326,'[1]Multi-Field'!$F$107="Drained"),BI326,IF(AND('[1]Multi-Field'!$E$107=[1]Lists!BF326,'[1]Multi-Field'!$F$107="undrained"),BH326,""))</f>
        <v/>
      </c>
      <c r="FL326" s="409" t="str">
        <f>IF(AND('[1]Multi-Field'!$E$108=[1]Lists!BF326,'[1]Multi-Field'!$F$108="Drained"),BI326,IF(AND('[1]Multi-Field'!$E$108=[1]Lists!BF326,'[1]Multi-Field'!$F$108="undrained"),BH326,""))</f>
        <v/>
      </c>
      <c r="FM326" s="409" t="str">
        <f>IF(AND('[1]Multi-Field'!$E$109=[1]Lists!BF326,'[1]Multi-Field'!$F$109="Drained"),BI326,IF(AND('[1]Multi-Field'!$E$109=[1]Lists!BF326,'[1]Multi-Field'!$F$109="undrained"),BH326,""))</f>
        <v/>
      </c>
      <c r="FN326" s="409" t="str">
        <f>IF(AND('[1]Multi-Field'!$E$110=[1]Lists!BF326,'[1]Multi-Field'!$F$110="Drained"),BI326,IF(AND('[1]Multi-Field'!$E$110=[1]Lists!BF326,'[1]Multi-Field'!$F$110="undrained"),BH326,""))</f>
        <v/>
      </c>
      <c r="FO326" s="409" t="str">
        <f>IF(AND('[1]Multi-Field'!$E$111=[1]Lists!BF326,'[1]Multi-Field'!$F$111="Drained"),BI326,IF(AND('[1]Multi-Field'!$E$111=[1]Lists!BF326,'[1]Multi-Field'!$F$111="undrained"),BH326,""))</f>
        <v/>
      </c>
      <c r="FP326" s="409" t="str">
        <f>IF(AND('[1]Multi-Field'!$E$112=[1]Lists!BF326,'[1]Multi-Field'!$F$112="Drained"),BI326,IF(AND('[1]Multi-Field'!$E$112=[1]Lists!BF326,'[1]Multi-Field'!$F$112="undrained"),BH326,""))</f>
        <v/>
      </c>
      <c r="FQ326" s="409" t="str">
        <f>IF(AND('[1]Multi-Field'!$E$113=[1]Lists!BF326,'[1]Multi-Field'!$F$113="Drained"),BI326,IF(AND('[1]Multi-Field'!$E$113=[1]Lists!BF326,'[1]Multi-Field'!$F$113="undrained"),BH326,""))</f>
        <v/>
      </c>
      <c r="FR326" s="409" t="str">
        <f>IF(AND('[1]Multi-Field'!$E$114=[1]Lists!BF326,'[1]Multi-Field'!$F$114="Drained"),BI326,IF(AND('[1]Multi-Field'!$E$114=[1]Lists!BF326,'[1]Multi-Field'!$F$114="undrained"),BH326,""))</f>
        <v/>
      </c>
      <c r="FS326" s="409" t="str">
        <f>IF(AND('[1]Multi-Field'!$E$115=[1]Lists!BF326,'[1]Multi-Field'!$F$115="Drained"),BI326,IF(AND('[1]Multi-Field'!$E$115=[1]Lists!BF326,'[1]Multi-Field'!$F$115="undrained"),BH326,""))</f>
        <v/>
      </c>
      <c r="FT326" s="409" t="str">
        <f>IF(AND('[1]Multi-Field'!$E$116=[1]Lists!BF326,'[1]Multi-Field'!$F$116="Drained"),BI326,IF(AND('[1]Multi-Field'!$E$116=[1]Lists!BF326,'[1]Multi-Field'!$F$116="undrained"),BH326,""))</f>
        <v/>
      </c>
      <c r="FU326" s="409" t="str">
        <f>IF(AND('[1]Multi-Field'!$E$117=[1]Lists!BF326,'[1]Multi-Field'!$F$117="Drained"),BI326,IF(AND('[1]Multi-Field'!$E$117=[1]Lists!BF326,'[1]Multi-Field'!$F$117="undrained"),BH326,""))</f>
        <v/>
      </c>
      <c r="FV326" s="409" t="str">
        <f>IF(AND('[1]Multi-Field'!$E$118=[1]Lists!BF326,'[1]Multi-Field'!$F$118="Drained"),BI326,IF(AND('[1]Multi-Field'!$E$118=[1]Lists!BF326,'[1]Multi-Field'!$F$118="undrained"),BH326,""))</f>
        <v/>
      </c>
      <c r="FW326" s="409" t="str">
        <f>IF(AND('[1]Multi-Field'!$E$119=[1]Lists!BF326,'[1]Multi-Field'!$F$119="Drained"),BI326,IF(AND('[1]Multi-Field'!$E$119=[1]Lists!BF326,'[1]Multi-Field'!$F$119="undrained"),BH326,""))</f>
        <v/>
      </c>
      <c r="FX326" s="409" t="str">
        <f>IF(AND('[1]Multi-Field'!$E$120=[1]Lists!BF326,'[1]Multi-Field'!$F$120="Drained"),BI326,IF(AND('[1]Multi-Field'!$E$120=[1]Lists!BF326,'[1]Multi-Field'!$F$120="undrained"),BH326,""))</f>
        <v/>
      </c>
    </row>
    <row r="327" spans="1:185" ht="13.5" customHeight="1" thickBot="1">
      <c r="A327" s="7" t="s">
        <v>413</v>
      </c>
      <c r="B327" s="7"/>
      <c r="C327" s="7"/>
      <c r="D327" s="8">
        <v>55</v>
      </c>
      <c r="E327" s="8">
        <f t="shared" si="53"/>
        <v>58</v>
      </c>
      <c r="F327" s="8">
        <f t="shared" si="54"/>
        <v>62</v>
      </c>
      <c r="G327" s="8">
        <v>65</v>
      </c>
      <c r="H327" s="8">
        <v>90</v>
      </c>
      <c r="I327" s="8">
        <f t="shared" si="57"/>
        <v>103</v>
      </c>
      <c r="J327" s="8">
        <f t="shared" si="58"/>
        <v>117</v>
      </c>
      <c r="K327" s="8">
        <v>130</v>
      </c>
      <c r="L327" s="8">
        <v>60</v>
      </c>
      <c r="M327" s="8">
        <f t="shared" si="55"/>
        <v>90</v>
      </c>
      <c r="N327" s="8">
        <f t="shared" si="56"/>
        <v>120</v>
      </c>
      <c r="O327" s="8">
        <v>150</v>
      </c>
      <c r="P327" s="391">
        <v>302</v>
      </c>
      <c r="Q327" s="394"/>
      <c r="R327" s="395" t="b">
        <f>IF(OR('Multi-Field'!AA304=Lists!$AC$42,'Multi-Field'!AA304=Lists!$AC$43),IF('Multi-Field'!Z304="x",(IF('Multi-Field'!AC304=Lists!$Q$11,Lists!$R$11,IF('Multi-Field'!AC304=Lists!$Q$12,Lists!$R$12,IF('Multi-Field'!AC304=Lists!$Q$13,Lists!$R$13,IF('Multi-Field'!AC304=Lists!$Q$14,Lists!$R$14))))),IF('Multi-Field'!X304="x",(IF('Multi-Field'!AC304=Lists!$Q$11,Lists!$S$11,IF('Multi-Field'!AC304=Lists!$Q$12,Lists!$S$12,IF('Multi-Field'!AC304=Lists!$Q$13,Lists!$S$13,IF('Multi-Field'!AC304=Lists!$Q$14,Lists!$S$14))))),IF('Multi-Field'!V304="x",(IF('Multi-Field'!AC304=Lists!$Q$11,Lists!$T$11,IF('Multi-Field'!AC304=Lists!$Q$12,Lists!$T$12,IF('Multi-Field'!AC304=Lists!$Q$13,Lists!$T$13,IF('Multi-Field'!AC304=Lists!$Q$14,Lists!$T$14))))),0))))</f>
        <v>0</v>
      </c>
      <c r="S327" s="395" t="str">
        <f t="shared" si="52"/>
        <v/>
      </c>
      <c r="T327" s="395"/>
      <c r="U327" s="396"/>
      <c r="BF327" s="414" t="s">
        <v>1492</v>
      </c>
      <c r="BG327" s="415">
        <v>6</v>
      </c>
      <c r="BH327" s="415">
        <v>2</v>
      </c>
      <c r="BI327" s="415">
        <v>3.5</v>
      </c>
      <c r="BJ327" s="409" t="e">
        <f>IF(AND('[1]Single Field'!#REF!=[1]Lists!BF327,'[1]Single Field'!#REF!="Drained"),"x",IF(AND('[1]Single Field'!#REF!=[1]Lists!BF327,'[1]Single Field'!#REF!="Undrained"),O,""))</f>
        <v>#REF!</v>
      </c>
      <c r="BK327" s="409" t="str">
        <f>IF(AND('[1]Multi-Field'!$E$3=[1]Lists!BF327,'[1]Multi-Field'!$F$3="Drained"),BI327,IF(AND('[1]Multi-Field'!$E$3=BF327,'[1]Multi-Field'!$F$3="undrained"),BH327,""))</f>
        <v/>
      </c>
      <c r="BL327" s="409" t="str">
        <f>IF(AND('[1]Multi-Field'!$E$4=BF327,'[1]Multi-Field'!$F$4="Drained"),BI327,IF(AND('[1]Multi-Field'!$E$4=BF327,'[1]Multi-Field'!$F$4="undrained"),BH327,""))</f>
        <v/>
      </c>
      <c r="BM327" s="409" t="str">
        <f>IF(AND('[1]Multi-Field'!$E$5=BF327,'[1]Multi-Field'!$F$5="Drained"),BI327,IF(AND('[1]Multi-Field'!$E$5=BF327,'[1]Multi-Field'!$F$5="undrained"),BH327,""))</f>
        <v/>
      </c>
      <c r="BN327" s="409" t="str">
        <f>IF(AND('[1]Multi-Field'!$E$6=BF327,'[1]Multi-Field'!$F$6="Drained"),BI327,IF(AND('[1]Multi-Field'!$E$6=BF327,'[1]Multi-Field'!$F$6="undrained"),BH327,""))</f>
        <v/>
      </c>
      <c r="BO327" s="409" t="str">
        <f>IF(AND('[1]Multi-Field'!$E$7=BF327,'[1]Multi-Field'!$F$7="Drained"),BI327,IF(AND('[1]Multi-Field'!$E$7=BF327,'[1]Multi-Field'!$F$7="undrained"),BH327,""))</f>
        <v/>
      </c>
      <c r="BP327" s="409" t="str">
        <f>IF(AND('[1]Multi-Field'!$E$8=BF327,'[1]Multi-Field'!$F$8="Drained"),BI327,IF(AND('[1]Multi-Field'!$E$8=BF327,'[1]Multi-Field'!$F$8="undrained"),BH327,""))</f>
        <v/>
      </c>
      <c r="BQ327" s="409" t="str">
        <f>IF(AND('[1]Multi-Field'!$E$9=BF327,'[1]Multi-Field'!$F$9="Drained"),BI327,IF(AND('[1]Multi-Field'!$E$9=BF327,'[1]Multi-Field'!$F$9="undrained"),BH327,""))</f>
        <v/>
      </c>
      <c r="BR327" s="409" t="str">
        <f>IF(AND('[1]Multi-Field'!$E$10=BF327,'[1]Multi-Field'!$F$10="Drained"),BI327,IF(AND('[1]Multi-Field'!$E$10=BF327,'[1]Multi-Field'!$F$10="undrained"),BH327,""))</f>
        <v/>
      </c>
      <c r="BS327" s="409" t="str">
        <f>IF(AND('[1]Multi-Field'!$E$11=BF327,'[1]Multi-Field'!$F$11="Drained"),BI327,IF(AND('[1]Multi-Field'!$E$11=BF327,'[1]Multi-Field'!$F$11="undrained"),BH327,""))</f>
        <v/>
      </c>
      <c r="BT327" s="409" t="str">
        <f>IF(AND('[1]Multi-Field'!$E$12=BF327,'[1]Multi-Field'!$F$12="Drained"),BI327,IF(AND('[1]Multi-Field'!$E$12=BF327,'[1]Multi-Field'!$F$12="undrained"),BH327,""))</f>
        <v/>
      </c>
      <c r="BU327" s="409" t="str">
        <f>IF(AND('[1]Multi-Field'!$E$13=BF327,'[1]Multi-Field'!$F$13="Drained"),BI327,IF(AND('[1]Multi-Field'!$E$3=BF327,'[1]Multi-Field'!$F$13="undrained"),BH327,""))</f>
        <v/>
      </c>
      <c r="BV327" s="409" t="str">
        <f>IF(AND('[1]Multi-Field'!$E$14=BF327,'[1]Multi-Field'!$F$14="Drained"),BI327,IF(AND('[1]Multi-Field'!$E$14=BF327,'[1]Multi-Field'!$F$14="undrained"),BH327,""))</f>
        <v/>
      </c>
      <c r="BW327" s="409" t="str">
        <f>IF(AND('[1]Multi-Field'!$E$15=BF327,'[1]Multi-Field'!$F$15="Drained"),BI327,IF(AND('[1]Multi-Field'!$E$15=BF327,'[1]Multi-Field'!$F$15="undrained"),BH327,""))</f>
        <v/>
      </c>
      <c r="BX327" s="409" t="str">
        <f>IF(AND('[1]Multi-Field'!$E$16=[1]Lists!BF327,'[1]Multi-Field'!$F$16="Drained"),BI327,IF(AND('[1]Multi-Field'!$E$16=[1]Lists!BF327,'[1]Multi-Field'!$F$16="undrained"),BH327,""))</f>
        <v/>
      </c>
      <c r="BY327" s="409" t="str">
        <f>IF(AND('[1]Multi-Field'!$E$17=[1]Lists!BF327,'[1]Multi-Field'!$F$17="Drained"),BI327,IF(AND('[1]Multi-Field'!$E$17=[1]Lists!BF327,'[1]Multi-Field'!$F$17="undrained"),BH327,""))</f>
        <v/>
      </c>
      <c r="BZ327" s="409" t="str">
        <f>IF(AND('[1]Multi-Field'!$E$18=[1]Lists!BF327,'[1]Multi-Field'!$F$18="Drained"),BI327,IF(AND('[1]Multi-Field'!$E$18=[1]Lists!BF327,'[1]Multi-Field'!$F$18="undrained"),BH327,""))</f>
        <v/>
      </c>
      <c r="CA327" s="409" t="str">
        <f>IF(AND('[1]Multi-Field'!$E$19=[1]Lists!BF327,'[1]Multi-Field'!$F$19="Drained"),BI327,IF(AND('[1]Multi-Field'!$E$19=[1]Lists!BF327,'[1]Multi-Field'!$F$19="undrained"),BH327,""))</f>
        <v/>
      </c>
      <c r="CB327" s="409" t="str">
        <f>IF(AND('[1]Multi-Field'!$E$20=[1]Lists!BF327,'[1]Multi-Field'!$F$20="Drained"),BI327,IF(AND('[1]Multi-Field'!$E$20=[1]Lists!BF327,'[1]Multi-Field'!$F$20="undrained"),BH327,""))</f>
        <v/>
      </c>
      <c r="CC327" s="409" t="str">
        <f>IF(AND('[1]Multi-Field'!$E$21=[1]Lists!BF327,'[1]Multi-Field'!$F$21="Drained"),BI327,IF(AND('[1]Multi-Field'!$E$21=[1]Lists!BF327,'[1]Multi-Field'!$F$21="undrained"),BH327,""))</f>
        <v/>
      </c>
      <c r="CD327" s="409" t="str">
        <f>IF(AND('[1]Multi-Field'!$E$22=[1]Lists!BF327,'[1]Multi-Field'!$F$22="Drained"),BI327,IF(AND('[1]Multi-Field'!$E$22=[1]Lists!BF327,'[1]Multi-Field'!$F$22="undrained"),BH327,""))</f>
        <v/>
      </c>
      <c r="CE327" s="409" t="str">
        <f>IF(AND('[1]Multi-Field'!$E$23=[1]Lists!BF327,'[1]Multi-Field'!$F$23="Drained"),BI327,IF(AND('[1]Multi-Field'!$E$23=[1]Lists!BF327,'[1]Multi-Field'!$F$23="undrained"),BH327,""))</f>
        <v/>
      </c>
      <c r="CF327" s="409" t="str">
        <f>IF(AND('[1]Multi-Field'!$E$24=[1]Lists!BF327,'[1]Multi-Field'!$F$24="Drained"),BI327,IF(AND('[1]Multi-Field'!$E$24=[1]Lists!BF327,'[1]Multi-Field'!$F$24="undrained"),BH327,""))</f>
        <v/>
      </c>
      <c r="CG327" s="409" t="str">
        <f>IF(AND('[1]Multi-Field'!$E$25=[1]Lists!BF327,'[1]Multi-Field'!$F$25="Drained"),BI327,IF(AND('[1]Multi-Field'!$E$25=[1]Lists!BF327,'[1]Multi-Field'!$F$25="undrained"),BH327,""))</f>
        <v/>
      </c>
      <c r="CH327" s="409" t="str">
        <f>IF(AND('[1]Multi-Field'!$E$26=[1]Lists!BF327,'[1]Multi-Field'!$F$26="Drained"),BI327,IF(AND('[1]Multi-Field'!$E$26=[1]Lists!BF327,'[1]Multi-Field'!$F$26="undrained"),BH327,""))</f>
        <v/>
      </c>
      <c r="CI327" s="409" t="str">
        <f>IF(AND('[1]Multi-Field'!$E$27=[1]Lists!BF327,'[1]Multi-Field'!$F$27="Drained"),BI327,IF(AND('[1]Multi-Field'!$E$27=[1]Lists!BF327,'[1]Multi-Field'!$F$27="undrained"),BH327,""))</f>
        <v/>
      </c>
      <c r="CJ327" s="409" t="str">
        <f>IF(AND('[1]Multi-Field'!$E$28=[1]Lists!BF327,'[1]Multi-Field'!$F$28="Drained"),BI327,IF(AND('[1]Multi-Field'!$E$28=[1]Lists!BF327,'[1]Multi-Field'!$F$28="undrained"),BH327,""))</f>
        <v/>
      </c>
      <c r="CK327" s="409" t="str">
        <f>IF(AND('[1]Multi-Field'!$E$29=[1]Lists!BF327,'[1]Multi-Field'!$F$29="Drained"),BI327,IF(AND('[1]Multi-Field'!$E$29=[1]Lists!BF327,'[1]Multi-Field'!$F$29="undrained"),BH327,""))</f>
        <v/>
      </c>
      <c r="CL327" s="409" t="str">
        <f>IF(AND('[1]Multi-Field'!$E$30=[1]Lists!BF327,'[1]Multi-Field'!$F$30="Drained"),BI327,IF(AND('[1]Multi-Field'!$E$30=[1]Lists!BF327,'[1]Multi-Field'!$F$30="undrained"),BH327,""))</f>
        <v/>
      </c>
      <c r="CM327" s="409" t="str">
        <f>IF(AND('[1]Multi-Field'!$E$31=[1]Lists!BF327,'[1]Multi-Field'!$F$31="Drained"),BI327,IF(AND('[1]Multi-Field'!$E$31=[1]Lists!BF327,'[1]Multi-Field'!$F$31="undrained"),BH327,""))</f>
        <v/>
      </c>
      <c r="CN327" s="409" t="str">
        <f>IF(AND('[1]Multi-Field'!$E$32=[1]Lists!BF327,'[1]Multi-Field'!$F$32="Drained"),BI327,IF(AND('[1]Multi-Field'!$E$32=[1]Lists!BF327,'[1]Multi-Field'!$F$32="undrained"),BH327,""))</f>
        <v/>
      </c>
      <c r="CO327" s="409" t="str">
        <f>IF(AND('[1]Multi-Field'!$E$33=[1]Lists!BF327,'[1]Multi-Field'!$F$33="Drained"),BI327,IF(AND('[1]Multi-Field'!$E$33=[1]Lists!BF327,'[1]Multi-Field'!$F$33="undrained"),BH327,""))</f>
        <v/>
      </c>
      <c r="CP327" s="409" t="str">
        <f>IF(AND('[1]Multi-Field'!$E$34=[1]Lists!BF327,'[1]Multi-Field'!$F$34="Drained"),BI327,IF(AND('[1]Multi-Field'!$E$34=[1]Lists!BF327,'[1]Multi-Field'!$F$34="undrained"),BH327,""))</f>
        <v/>
      </c>
      <c r="CQ327" s="409" t="str">
        <f>IF(AND('[1]Multi-Field'!$E$35=[1]Lists!BF327,'[1]Multi-Field'!$F$35="Drained"),BI327,IF(AND('[1]Multi-Field'!$E$35=[1]Lists!BF327,'[1]Multi-Field'!$F$35="undrained"),BH327,""))</f>
        <v/>
      </c>
      <c r="CR327" s="409" t="str">
        <f>IF(AND('[1]Multi-Field'!$E$36=[1]Lists!BF327,'[1]Multi-Field'!$F$36="Drained"),BI327,IF(AND('[1]Multi-Field'!$E$36=[1]Lists!BF327,'[1]Multi-Field'!$F$36="undrained"),BH327,""))</f>
        <v/>
      </c>
      <c r="CS327" s="409" t="str">
        <f>IF(AND('[1]Multi-Field'!$E$37=[1]Lists!BF327,'[1]Multi-Field'!$F$37="Drained"),BI327,IF(AND('[1]Multi-Field'!$E$37=[1]Lists!BF327,'[1]Multi-Field'!$F$37="undrained"),BH327,""))</f>
        <v/>
      </c>
      <c r="CT327" s="409" t="str">
        <f>IF(AND('[1]Multi-Field'!$E$38=[1]Lists!BF327,'[1]Multi-Field'!$F$38="Drained"),BI327,IF(AND('[1]Multi-Field'!$E$38=[1]Lists!BF327,'[1]Multi-Field'!$F$38="undrained"),BH327,""))</f>
        <v/>
      </c>
      <c r="CU327" s="409" t="str">
        <f>IF(AND('[1]Multi-Field'!$E$39=[1]Lists!BF327,'[1]Multi-Field'!$F$39="Drained"),BI327,IF(AND('[1]Multi-Field'!$E$39=[1]Lists!BF327,'[1]Multi-Field'!$F$39="undrained"),BH327,""))</f>
        <v/>
      </c>
      <c r="CV327" s="409" t="str">
        <f>IF(AND('[1]Multi-Field'!$E$40=[1]Lists!BF327,'[1]Multi-Field'!$F$40="Drained"),BI327,IF(AND('[1]Multi-Field'!$E$40=[1]Lists!BF327,'[1]Multi-Field'!$F$40="undrained"),BH327,""))</f>
        <v/>
      </c>
      <c r="CW327" s="409" t="str">
        <f>IF(AND('[1]Multi-Field'!$E$41=[1]Lists!BF327,'[1]Multi-Field'!$F$40="Drained"),BI327,IF(AND('[1]Multi-Field'!$E$40=[1]Lists!BF327,'[1]Multi-Field'!$F$40="undrained"),BH327,""))</f>
        <v/>
      </c>
      <c r="CX327" s="409" t="str">
        <f>IF(AND('[1]Multi-Field'!$E$42=[1]Lists!BF327,'[1]Multi-Field'!$F$42="Drained"),BI327,IF(AND('[1]Multi-Field'!$E$42=[1]Lists!BF327,'[1]Multi-Field'!$F$42="undrained"),BH327,""))</f>
        <v/>
      </c>
      <c r="CY327" s="409" t="str">
        <f>IF(AND('[1]Multi-Field'!$E$43=[1]Lists!BF327,'[1]Multi-Field'!$F$43="Drained"),BI327,IF(AND('[1]Multi-Field'!$E$43=[1]Lists!BF327,'[1]Multi-Field'!$F$43="undrained"),BH327,""))</f>
        <v/>
      </c>
      <c r="CZ327" s="409" t="str">
        <f>IF(AND('[1]Multi-Field'!$E$44=[1]Lists!BF327,'[1]Multi-Field'!$F$44="Drained"),BI327,IF(AND('[1]Multi-Field'!$E$44=[1]Lists!BF327,'[1]Multi-Field'!$F$44="undrained"),BH327,""))</f>
        <v/>
      </c>
      <c r="DA327" s="409" t="str">
        <f>IF(AND('[1]Multi-Field'!$E$45=[1]Lists!BF327,'[1]Multi-Field'!$F$45="Drained"),BI327,IF(AND('[1]Multi-Field'!$E$45=[1]Lists!BF327,'[1]Multi-Field'!$F$45="undrained"),BH327,""))</f>
        <v/>
      </c>
      <c r="DB327" s="409" t="str">
        <f>IF(AND('[1]Multi-Field'!$E$46=[1]Lists!BF327,'[1]Multi-Field'!$F$46="Drained"),BI327,IF(AND('[1]Multi-Field'!$E$46=[1]Lists!BF327,'[1]Multi-Field'!$F$46="undrained"),BH327,""))</f>
        <v/>
      </c>
      <c r="DC327" s="409" t="str">
        <f>IF(AND('[1]Multi-Field'!$E$47=[1]Lists!BF327,'[1]Multi-Field'!$F$47="Drained"),BI327,IF(AND('[1]Multi-Field'!$E$47=[1]Lists!BF327,'[1]Multi-Field'!$F$47="undrained"),BH327,""))</f>
        <v/>
      </c>
      <c r="DD327" s="409" t="str">
        <f>IF(AND('[1]Multi-Field'!$E$48=[1]Lists!BF327,'[1]Multi-Field'!$F$48="Drained"),BI327,IF(AND('[1]Multi-Field'!$E$48=[1]Lists!BF327,'[1]Multi-Field'!$F$48="undrained"),BH327,""))</f>
        <v/>
      </c>
      <c r="DE327" s="409" t="str">
        <f>IF(AND('[1]Multi-Field'!$E$49=[1]Lists!BF327,'[1]Multi-Field'!$F$49="Drained"),BI327,IF(AND('[1]Multi-Field'!$E$49=[1]Lists!BF327,'[1]Multi-Field'!$F$9="undrained"),BH327,""))</f>
        <v/>
      </c>
      <c r="DF327" s="409" t="str">
        <f>IF(AND('[1]Multi-Field'!$E$50=[1]Lists!BF327,'[1]Multi-Field'!$F$50="Drained"),BI327,IF(AND('[1]Multi-Field'!$E$50=[1]Lists!BF327,'[1]Multi-Field'!$F$50="undrained"),BH327,""))</f>
        <v/>
      </c>
      <c r="DG327" s="409" t="str">
        <f>IF(AND('[1]Multi-Field'!$E$51=[1]Lists!BF327,'[1]Multi-Field'!$F$51="Drained"),BI327,IF(AND('[1]Multi-Field'!$E$51=[1]Lists!BF327,'[1]Multi-Field'!$F$51="undrained"),BH327,""))</f>
        <v/>
      </c>
      <c r="DH327" s="409" t="str">
        <f>IF(AND('[1]Multi-Field'!$E$52=[1]Lists!BF327,'[1]Multi-Field'!$F$52="Drained"),BI327,IF(AND('[1]Multi-Field'!$E$52=[1]Lists!BF327,'[1]Multi-Field'!$F$52="undrained"),BH327,""))</f>
        <v/>
      </c>
      <c r="DI327" s="409" t="str">
        <f>IF(AND('[1]Multi-Field'!$E$53=[1]Lists!BF327,'[1]Multi-Field'!$F$53="Drained"),BI327,IF(AND('[1]Multi-Field'!$E$53=[1]Lists!BF327,'[1]Multi-Field'!$F$53="undrained"),BH327,""))</f>
        <v/>
      </c>
      <c r="DJ327" s="409" t="str">
        <f>IF(AND('[1]Multi-Field'!$E$54=[1]Lists!BF327,'[1]Multi-Field'!$F$54="Drained"),BI327,IF(AND('[1]Multi-Field'!$E$54=[1]Lists!BF327,'[1]Multi-Field'!$F$54="undrained"),BH327,""))</f>
        <v/>
      </c>
      <c r="DK327" s="409" t="str">
        <f>IF(AND('[1]Multi-Field'!$E$55=[1]Lists!BF327,'[1]Multi-Field'!$F$55="Drained"),BI327,IF(AND('[1]Multi-Field'!$E$55=[1]Lists!BF327,'[1]Multi-Field'!$F$55="undrained"),BH327,""))</f>
        <v/>
      </c>
      <c r="DL327" s="409" t="str">
        <f>IF(AND('[1]Multi-Field'!$E$56=[1]Lists!BF327,'[1]Multi-Field'!$F$56="Drained"),BI327,IF(AND('[1]Multi-Field'!$E$56=[1]Lists!BF327,'[1]Multi-Field'!$F$56="undrained"),BH327,""))</f>
        <v/>
      </c>
      <c r="DM327" s="409" t="str">
        <f>IF(AND('[1]Multi-Field'!$E$57=[1]Lists!BF327,'[1]Multi-Field'!$F$57="Drained"),BI327,IF(AND('[1]Multi-Field'!$E$57=[1]Lists!BF327,'[1]Multi-Field'!$F$57="undrained"),BH327,""))</f>
        <v/>
      </c>
      <c r="DN327" s="409" t="str">
        <f>IF(AND('[1]Multi-Field'!$E$58=[1]Lists!BF327,'[1]Multi-Field'!$F$58="Drained"),BI327,IF(AND('[1]Multi-Field'!$E$58=[1]Lists!BF327,'[1]Multi-Field'!$F$58="undrained"),BH327,""))</f>
        <v/>
      </c>
      <c r="DO327" s="409" t="str">
        <f>IF(AND('[1]Multi-Field'!$E$59=[1]Lists!BF327,'[1]Multi-Field'!$F$59="Drained"),BI327,IF(AND('[1]Multi-Field'!$E$59=[1]Lists!BF327,'[1]Multi-Field'!$F$59="undrained"),BH327,""))</f>
        <v/>
      </c>
      <c r="DP327" s="409" t="str">
        <f>IF(AND('[1]Multi-Field'!$E$60=[1]Lists!BF327,'[1]Multi-Field'!$F$60="Drained"),BI327,IF(AND('[1]Multi-Field'!$E$60=[1]Lists!BF327,'[1]Multi-Field'!$F$60="undrained"),BH327,""))</f>
        <v/>
      </c>
      <c r="DQ327" s="409" t="str">
        <f>IF(AND('[1]Multi-Field'!$E$61=[1]Lists!BF327,'[1]Multi-Field'!$F$61="Drained"),BI327,IF(AND('[1]Multi-Field'!$E$61=[1]Lists!BF327,'[1]Multi-Field'!$F$61="undrained"),BH327,""))</f>
        <v/>
      </c>
      <c r="DR327" s="409" t="str">
        <f>IF(AND('[1]Multi-Field'!$E$62=[1]Lists!BF327,'[1]Multi-Field'!$F$62="Drained"),BI327,IF(AND('[1]Multi-Field'!$E$62=[1]Lists!BF327,'[1]Multi-Field'!$F$62="undrained"),BH327,""))</f>
        <v/>
      </c>
      <c r="DS327" s="409" t="str">
        <f>IF(AND('[1]Multi-Field'!$E$63=[1]Lists!BF327,'[1]Multi-Field'!$F$63="Drained"),BI327,IF(AND('[1]Multi-Field'!$E$63=[1]Lists!BF327,'[1]Multi-Field'!$F$63="undrained"),BH327,""))</f>
        <v/>
      </c>
      <c r="DT327" s="409" t="str">
        <f>IF(AND('[1]Multi-Field'!$E$64=[1]Lists!BF327,'[1]Multi-Field'!$F$64="Drained"),BI327,IF(AND('[1]Multi-Field'!$E$64=[1]Lists!BF327,'[1]Multi-Field'!$F$64="undrained"),BH327,""))</f>
        <v/>
      </c>
      <c r="DU327" s="409" t="str">
        <f>IF(AND('[1]Multi-Field'!$E$65=[1]Lists!BF327,'[1]Multi-Field'!$F$65="Drained"),BI327,IF(AND('[1]Multi-Field'!$E$65=[1]Lists!BF327,'[1]Multi-Field'!$F$65="undrained"),BH327,""))</f>
        <v/>
      </c>
      <c r="DV327" s="409" t="str">
        <f>IF(AND('[1]Multi-Field'!$E$66=[1]Lists!BF327,'[1]Multi-Field'!$F$66="Drained"),BI327,IF(AND('[1]Multi-Field'!$E$66=[1]Lists!BF327,'[1]Multi-Field'!$F$66="undrained"),BH327,""))</f>
        <v/>
      </c>
      <c r="DW327" s="409" t="str">
        <f>IF(AND('[1]Multi-Field'!$E$67=[1]Lists!BF327,'[1]Multi-Field'!$F$67="Drained"),BI327,IF(AND('[1]Multi-Field'!$E$67=[1]Lists!BF327,'[1]Multi-Field'!$F$67="undrained"),BH327,""))</f>
        <v/>
      </c>
      <c r="DX327" s="409" t="str">
        <f>IF(AND('[1]Multi-Field'!$E$68=[1]Lists!BF327,'[1]Multi-Field'!$F$68="Drained"),BI327,IF(AND('[1]Multi-Field'!$E$68=[1]Lists!BF327,'[1]Multi-Field'!$F$68="undrained"),BH327,""))</f>
        <v/>
      </c>
      <c r="DY327" s="409" t="str">
        <f>IF(AND('[1]Multi-Field'!$E$69=[1]Lists!BF327,'[1]Multi-Field'!$F$69="Drained"),BI327,IF(AND('[1]Multi-Field'!$E$69=[1]Lists!BF327,'[1]Multi-Field'!$F$69="undrained"),BH327,""))</f>
        <v/>
      </c>
      <c r="DZ327" s="409" t="str">
        <f>IF(AND('[1]Multi-Field'!$E$70=[1]Lists!BF327,'[1]Multi-Field'!$F$70="Drained"),BI327,IF(AND('[1]Multi-Field'!$E$70=[1]Lists!BF327,'[1]Multi-Field'!$F$70="undrained"),BH327,""))</f>
        <v/>
      </c>
      <c r="EA327" s="409" t="str">
        <f>IF(AND('[1]Multi-Field'!$E$71=[1]Lists!BF327,'[1]Multi-Field'!$F$71="Drained"),BI327,IF(AND('[1]Multi-Field'!$E$71=[1]Lists!BF327,'[1]Multi-Field'!$F$71="undrained"),BH327,""))</f>
        <v/>
      </c>
      <c r="EB327" s="409" t="str">
        <f>IF(AND('[1]Multi-Field'!$E$72=[1]Lists!BF327,'[1]Multi-Field'!$F$72="Drained"),BI327,IF(AND('[1]Multi-Field'!$E$72=[1]Lists!BF327,'[1]Multi-Field'!$F$72="undrained"),BH327,""))</f>
        <v/>
      </c>
      <c r="EC327" s="409" t="str">
        <f>IF(AND('[1]Multi-Field'!$E$73=[1]Lists!BF327,'[1]Multi-Field'!$F$73="Drained"),BI327,IF(AND('[1]Multi-Field'!$E$73=[1]Lists!BF327,'[1]Multi-Field'!$F$73="undrained"),BH327,""))</f>
        <v/>
      </c>
      <c r="ED327" s="409" t="str">
        <f>IF(AND('[1]Multi-Field'!$E$74=[1]Lists!BF327,'[1]Multi-Field'!$F$74="Drained"),BI327,IF(AND('[1]Multi-Field'!$E$74=[1]Lists!BF327,'[1]Multi-Field'!$F$74="undrained"),BH327,""))</f>
        <v/>
      </c>
      <c r="EE327" s="409" t="str">
        <f>IF(AND('[1]Multi-Field'!$E$75=[1]Lists!BF327,'[1]Multi-Field'!$F$75="Drained"),BI327,IF(AND('[1]Multi-Field'!$E$75=[1]Lists!BF327,'[1]Multi-Field'!$F$75="undrained"),BH327,""))</f>
        <v/>
      </c>
      <c r="EF327" s="409" t="str">
        <f>IF(AND('[1]Multi-Field'!$E$76=[1]Lists!BF327,'[1]Multi-Field'!$F$76="Drained"),BI327,IF(AND('[1]Multi-Field'!$E$76=[1]Lists!BF327,'[1]Multi-Field'!$F$6="undrained"),BH327,""))</f>
        <v/>
      </c>
      <c r="EG327" s="409" t="str">
        <f>IF(AND('[1]Multi-Field'!$E$77=[1]Lists!BF327,'[1]Multi-Field'!$F$77="Drained"),BI327,IF(AND('[1]Multi-Field'!$E$77=[1]Lists!BF327,'[1]Multi-Field'!$F$77="undrained"),BH327,""))</f>
        <v/>
      </c>
      <c r="EH327" s="409" t="str">
        <f>IF(AND('[1]Multi-Field'!$E$78=[1]Lists!BF327,'[1]Multi-Field'!$F$78="Drained"),BI327,IF(AND('[1]Multi-Field'!$E$78=[1]Lists!BF327,'[1]Multi-Field'!$F$78="undrained"),BH327,""))</f>
        <v/>
      </c>
      <c r="EI327" s="409" t="str">
        <f>IF(AND('[1]Multi-Field'!$E$79=[1]Lists!BF327,'[1]Multi-Field'!$F$79="Drained"),BI327,IF(AND('[1]Multi-Field'!$E$79=[1]Lists!BF327,'[1]Multi-Field'!$F$79="undrained"),BH327,""))</f>
        <v/>
      </c>
      <c r="EJ327" s="409" t="str">
        <f>IF(AND('[1]Multi-Field'!$E$80=[1]Lists!BF327,'[1]Multi-Field'!$F$80="Drained"),BI327,IF(AND('[1]Multi-Field'!$E$80=[1]Lists!BF327,'[1]Multi-Field'!$F$80="undrained"),BH327,""))</f>
        <v/>
      </c>
      <c r="EK327" s="409" t="str">
        <f>IF(AND('[1]Multi-Field'!$E$81=[1]Lists!BF327,'[1]Multi-Field'!$F$81="Drained"),BI327,IF(AND('[1]Multi-Field'!$E$81=[1]Lists!BF327,'[1]Multi-Field'!$F$81="undrained"),BH327,""))</f>
        <v/>
      </c>
      <c r="EL327" s="409" t="str">
        <f>IF(AND('[1]Multi-Field'!$E$82=[1]Lists!BF327,'[1]Multi-Field'!$F$82="Drained"),BI327,IF(AND('[1]Multi-Field'!$E$82=[1]Lists!BF327,'[1]Multi-Field'!$F$82="undrained"),BH327,""))</f>
        <v/>
      </c>
      <c r="EM327" s="409" t="str">
        <f>IF(AND('[1]Multi-Field'!$E$83=[1]Lists!BF327,'[1]Multi-Field'!$F$83="Drained"),BI327,IF(AND('[1]Multi-Field'!$E$83=[1]Lists!BF327,'[1]Multi-Field'!$F$83="undrained"),BH327,""))</f>
        <v/>
      </c>
      <c r="EN327" s="409" t="str">
        <f>IF(AND('[1]Multi-Field'!$E$84=[1]Lists!BF327,'[1]Multi-Field'!$F$84="Drained"),BI327,IF(AND('[1]Multi-Field'!$E$84=[1]Lists!BF327,'[1]Multi-Field'!$F$84="undrained"),BH327,""))</f>
        <v/>
      </c>
      <c r="EO327" s="409" t="str">
        <f>IF(AND('[1]Multi-Field'!$E$85=[1]Lists!BF327,'[1]Multi-Field'!$F$85="Drained"),BI327,IF(AND('[1]Multi-Field'!$E$85=[1]Lists!BF327,'[1]Multi-Field'!$F$85="undrained"),BH327,""))</f>
        <v/>
      </c>
      <c r="EP327" s="409" t="str">
        <f>IF(AND('[1]Multi-Field'!$E$86=[1]Lists!BF327,'[1]Multi-Field'!$F$86="Drained"),BI327,IF(AND('[1]Multi-Field'!$E$86=[1]Lists!BF327,'[1]Multi-Field'!$F$86="undrained"),BH327,""))</f>
        <v/>
      </c>
      <c r="EQ327" s="409" t="str">
        <f>IF(AND('[1]Multi-Field'!$E$87=[1]Lists!BF327,'[1]Multi-Field'!$F$87="Drained"),BI327,IF(AND('[1]Multi-Field'!$E$87=[1]Lists!BF327,'[1]Multi-Field'!$F$87="undrained"),BH327,""))</f>
        <v/>
      </c>
      <c r="ER327" s="409" t="str">
        <f>IF(AND('[1]Multi-Field'!$E$88=[1]Lists!BF327,'[1]Multi-Field'!$F$88="Drained"),BI327,IF(AND('[1]Multi-Field'!$E$88=[1]Lists!BF327,'[1]Multi-Field'!$F$88="undrained"),BH327,""))</f>
        <v/>
      </c>
      <c r="ES327" s="409" t="str">
        <f>IF(AND('[1]Multi-Field'!$E$89=[1]Lists!BF327,'[1]Multi-Field'!$F$89="Drained"),BI327,IF(AND('[1]Multi-Field'!$E$89=[1]Lists!BF327,'[1]Multi-Field'!$F$89="undrained"),BH327,""))</f>
        <v/>
      </c>
      <c r="ET327" s="409" t="str">
        <f>IF(AND('[1]Multi-Field'!$E$90=[1]Lists!BF327,'[1]Multi-Field'!$F$90="Drained"),BI327,IF(AND('[1]Multi-Field'!$E$90=[1]Lists!BF327,'[1]Multi-Field'!$F$90="undrained"),BH327,""))</f>
        <v/>
      </c>
      <c r="EU327" s="409" t="str">
        <f>IF(AND('[1]Multi-Field'!$E$91=[1]Lists!BF327,'[1]Multi-Field'!$F$91="Drained"),BI327,IF(AND('[1]Multi-Field'!$E$91=[1]Lists!BF327,'[1]Multi-Field'!$F$91="undrained"),BH327,""))</f>
        <v/>
      </c>
      <c r="EV327" s="409" t="str">
        <f>IF(AND('[1]Multi-Field'!$E$92=[1]Lists!BF327,'[1]Multi-Field'!$F$92="Drained"),BI327,IF(AND('[1]Multi-Field'!$E$92=[1]Lists!BF327,'[1]Multi-Field'!$F$92="undrained"),BH327,""))</f>
        <v/>
      </c>
      <c r="EW327" s="409" t="str">
        <f>IF(AND('[1]Multi-Field'!$E$93=[1]Lists!BF327,'[1]Multi-Field'!$F$93="Drained"),BI327,IF(AND('[1]Multi-Field'!$E$93=[1]Lists!BF327,'[1]Multi-Field'!$F$93="undrained"),BH327,""))</f>
        <v/>
      </c>
      <c r="EX327" s="409" t="str">
        <f>IF(AND('[1]Multi-Field'!$E$94=[1]Lists!BF327,'[1]Multi-Field'!$F$94="Drained"),BI327,IF(AND('[1]Multi-Field'!$E$94=[1]Lists!BF327,'[1]Multi-Field'!$F$94="undrained"),BH327,""))</f>
        <v/>
      </c>
      <c r="EY327" s="409" t="str">
        <f>IF(AND('[1]Multi-Field'!$E$95=[1]Lists!BF327,'[1]Multi-Field'!$F$95="Drained"),BI327,IF(AND('[1]Multi-Field'!$E$95=[1]Lists!BF327,'[1]Multi-Field'!$F$95="undrained"),BH327,""))</f>
        <v/>
      </c>
      <c r="EZ327" s="409" t="str">
        <f>IF(AND('[1]Multi-Field'!$E$96=[1]Lists!BF327,'[1]Multi-Field'!$F$96="Drained"),BI327,IF(AND('[1]Multi-Field'!$E$96=[1]Lists!BF327,'[1]Multi-Field'!$F$96="undrained"),BH327,""))</f>
        <v/>
      </c>
      <c r="FA327" s="409" t="str">
        <f>IF(AND('[1]Multi-Field'!$E$97=[1]Lists!BF327,'[1]Multi-Field'!$F$97="Drained"),BI327,IF(AND('[1]Multi-Field'!$E$97=[1]Lists!BF327,'[1]Multi-Field'!$F$97="undrained"),BH327,""))</f>
        <v/>
      </c>
      <c r="FB327" s="409" t="str">
        <f>IF(AND('[1]Multi-Field'!$E$98=[1]Lists!BF327,'[1]Multi-Field'!$F$98="Drained"),BI327,IF(AND('[1]Multi-Field'!$E$98=[1]Lists!BF327,'[1]Multi-Field'!$F$98="undrained"),BH327,""))</f>
        <v/>
      </c>
      <c r="FC327" s="409" t="str">
        <f>IF(AND('[1]Multi-Field'!$E$99=[1]Lists!BF327,'[1]Multi-Field'!$F$99="Drained"),BI327,IF(AND('[1]Multi-Field'!$E$99=[1]Lists!BF327,'[1]Multi-Field'!$F$99="undrained"),BH327,""))</f>
        <v/>
      </c>
      <c r="FD327" s="409" t="str">
        <f>IF(AND('[1]Multi-Field'!$E$100=[1]Lists!BF327,'[1]Multi-Field'!$F$100="Drained"),BI327,IF(AND('[1]Multi-Field'!$E$100=[1]Lists!BF327,'[1]Multi-Field'!$F$100="undrained"),BH327,""))</f>
        <v/>
      </c>
      <c r="FE327" s="409" t="str">
        <f>IF(AND('[1]Multi-Field'!$E$101=[1]Lists!BF327,'[1]Multi-Field'!$F$101="Drained"),BI327,IF(AND('[1]Multi-Field'!$E$101=[1]Lists!BF327,'[1]Multi-Field'!$F$101="undrained"),BH327,""))</f>
        <v/>
      </c>
      <c r="FF327" s="409" t="str">
        <f>IF(AND('[1]Multi-Field'!$E$102=[1]Lists!BF327,'[1]Multi-Field'!$F$102="Drained"),BI327,IF(AND('[1]Multi-Field'!$E$102=[1]Lists!BF327,'[1]Multi-Field'!$F$102="undrained"),BH327,""))</f>
        <v/>
      </c>
      <c r="FG327" s="409" t="str">
        <f>IF(AND('[1]Multi-Field'!$E$103=[1]Lists!BF327,'[1]Multi-Field'!$F$103="Drained"),BI327,IF(AND('[1]Multi-Field'!$E$103=[1]Lists!BF327,'[1]Multi-Field'!$F$103="undrained"),BH327,""))</f>
        <v/>
      </c>
      <c r="FH327" s="409" t="str">
        <f>IF(AND('[1]Multi-Field'!$E$104=[1]Lists!BF327,'[1]Multi-Field'!$F$104="Drained"),BI327,IF(AND('[1]Multi-Field'!$E$104=[1]Lists!BF327,'[1]Multi-Field'!$F$104="undrained"),BH327,""))</f>
        <v/>
      </c>
      <c r="FI327" s="409" t="str">
        <f>IF(AND('[1]Multi-Field'!$E$105=[1]Lists!BF327,'[1]Multi-Field'!$F$105="Drained"),BI327,IF(AND('[1]Multi-Field'!$E$105=[1]Lists!BF327,'[1]Multi-Field'!$F$105="undrained"),BH327,""))</f>
        <v/>
      </c>
      <c r="FJ327" s="409" t="str">
        <f>IF(AND('[1]Multi-Field'!$E$106=[1]Lists!BF327,'[1]Multi-Field'!$F$106="Drained"),BI327,IF(AND('[1]Multi-Field'!$E$106=[1]Lists!BF327,'[1]Multi-Field'!$F$106="undrained"),BH327,""))</f>
        <v/>
      </c>
      <c r="FK327" s="409" t="str">
        <f>IF(AND('[1]Multi-Field'!$E$107=[1]Lists!BF327,'[1]Multi-Field'!$F$107="Drained"),BI327,IF(AND('[1]Multi-Field'!$E$107=[1]Lists!BF327,'[1]Multi-Field'!$F$107="undrained"),BH327,""))</f>
        <v/>
      </c>
      <c r="FL327" s="409" t="str">
        <f>IF(AND('[1]Multi-Field'!$E$108=[1]Lists!BF327,'[1]Multi-Field'!$F$108="Drained"),BI327,IF(AND('[1]Multi-Field'!$E$108=[1]Lists!BF327,'[1]Multi-Field'!$F$108="undrained"),BH327,""))</f>
        <v/>
      </c>
      <c r="FM327" s="409" t="str">
        <f>IF(AND('[1]Multi-Field'!$E$109=[1]Lists!BF327,'[1]Multi-Field'!$F$109="Drained"),BI327,IF(AND('[1]Multi-Field'!$E$109=[1]Lists!BF327,'[1]Multi-Field'!$F$109="undrained"),BH327,""))</f>
        <v/>
      </c>
      <c r="FN327" s="409" t="str">
        <f>IF(AND('[1]Multi-Field'!$E$110=[1]Lists!BF327,'[1]Multi-Field'!$F$110="Drained"),BI327,IF(AND('[1]Multi-Field'!$E$110=[1]Lists!BF327,'[1]Multi-Field'!$F$110="undrained"),BH327,""))</f>
        <v/>
      </c>
      <c r="FO327" s="409" t="str">
        <f>IF(AND('[1]Multi-Field'!$E$111=[1]Lists!BF327,'[1]Multi-Field'!$F$111="Drained"),BI327,IF(AND('[1]Multi-Field'!$E$111=[1]Lists!BF327,'[1]Multi-Field'!$F$111="undrained"),BH327,""))</f>
        <v/>
      </c>
      <c r="FP327" s="409" t="str">
        <f>IF(AND('[1]Multi-Field'!$E$112=[1]Lists!BF327,'[1]Multi-Field'!$F$112="Drained"),BI327,IF(AND('[1]Multi-Field'!$E$112=[1]Lists!BF327,'[1]Multi-Field'!$F$112="undrained"),BH327,""))</f>
        <v/>
      </c>
      <c r="FQ327" s="409" t="str">
        <f>IF(AND('[1]Multi-Field'!$E$113=[1]Lists!BF327,'[1]Multi-Field'!$F$113="Drained"),BI327,IF(AND('[1]Multi-Field'!$E$113=[1]Lists!BF327,'[1]Multi-Field'!$F$113="undrained"),BH327,""))</f>
        <v/>
      </c>
      <c r="FR327" s="409" t="str">
        <f>IF(AND('[1]Multi-Field'!$E$114=[1]Lists!BF327,'[1]Multi-Field'!$F$114="Drained"),BI327,IF(AND('[1]Multi-Field'!$E$114=[1]Lists!BF327,'[1]Multi-Field'!$F$114="undrained"),BH327,""))</f>
        <v/>
      </c>
      <c r="FS327" s="409" t="str">
        <f>IF(AND('[1]Multi-Field'!$E$115=[1]Lists!BF327,'[1]Multi-Field'!$F$115="Drained"),BI327,IF(AND('[1]Multi-Field'!$E$115=[1]Lists!BF327,'[1]Multi-Field'!$F$115="undrained"),BH327,""))</f>
        <v/>
      </c>
      <c r="FT327" s="409" t="str">
        <f>IF(AND('[1]Multi-Field'!$E$116=[1]Lists!BF327,'[1]Multi-Field'!$F$116="Drained"),BI327,IF(AND('[1]Multi-Field'!$E$116=[1]Lists!BF327,'[1]Multi-Field'!$F$116="undrained"),BH327,""))</f>
        <v/>
      </c>
      <c r="FU327" s="409" t="str">
        <f>IF(AND('[1]Multi-Field'!$E$117=[1]Lists!BF327,'[1]Multi-Field'!$F$117="Drained"),BI327,IF(AND('[1]Multi-Field'!$E$117=[1]Lists!BF327,'[1]Multi-Field'!$F$117="undrained"),BH327,""))</f>
        <v/>
      </c>
      <c r="FV327" s="409" t="str">
        <f>IF(AND('[1]Multi-Field'!$E$118=[1]Lists!BF327,'[1]Multi-Field'!$F$118="Drained"),BI327,IF(AND('[1]Multi-Field'!$E$118=[1]Lists!BF327,'[1]Multi-Field'!$F$118="undrained"),BH327,""))</f>
        <v/>
      </c>
      <c r="FW327" s="409" t="str">
        <f>IF(AND('[1]Multi-Field'!$E$119=[1]Lists!BF327,'[1]Multi-Field'!$F$119="Drained"),BI327,IF(AND('[1]Multi-Field'!$E$119=[1]Lists!BF327,'[1]Multi-Field'!$F$119="undrained"),BH327,""))</f>
        <v/>
      </c>
      <c r="FX327" s="409" t="str">
        <f>IF(AND('[1]Multi-Field'!$E$120=[1]Lists!BF327,'[1]Multi-Field'!$F$120="Drained"),BI327,IF(AND('[1]Multi-Field'!$E$120=[1]Lists!BF327,'[1]Multi-Field'!$F$120="undrained"),BH327,""))</f>
        <v/>
      </c>
    </row>
    <row r="328" spans="1:185" ht="13.5" customHeight="1">
      <c r="A328" s="7" t="s">
        <v>414</v>
      </c>
      <c r="B328" s="7"/>
      <c r="C328" s="7"/>
      <c r="D328" s="8">
        <v>75</v>
      </c>
      <c r="E328" s="8">
        <f t="shared" si="53"/>
        <v>75</v>
      </c>
      <c r="F328" s="8">
        <f t="shared" si="54"/>
        <v>75</v>
      </c>
      <c r="G328" s="8">
        <v>75</v>
      </c>
      <c r="H328" s="8">
        <v>60</v>
      </c>
      <c r="I328" s="8">
        <f t="shared" si="57"/>
        <v>60</v>
      </c>
      <c r="J328" s="8">
        <f t="shared" si="58"/>
        <v>60</v>
      </c>
      <c r="K328" s="8">
        <v>60</v>
      </c>
      <c r="L328" s="8">
        <v>120</v>
      </c>
      <c r="M328" s="8">
        <f t="shared" si="55"/>
        <v>120</v>
      </c>
      <c r="N328" s="8">
        <f t="shared" si="56"/>
        <v>120</v>
      </c>
      <c r="O328" s="8">
        <v>120</v>
      </c>
      <c r="P328" s="391">
        <v>303</v>
      </c>
      <c r="Q328" s="394"/>
      <c r="R328" s="395" t="b">
        <f>IF(OR('Multi-Field'!AA305=Lists!$AC$42,'Multi-Field'!AA305=Lists!$AC$43),IF('Multi-Field'!Z305="x",(IF('Multi-Field'!AC305=Lists!$Q$11,Lists!$R$11,IF('Multi-Field'!AC305=Lists!$Q$12,Lists!$R$12,IF('Multi-Field'!AC305=Lists!$Q$13,Lists!$R$13,IF('Multi-Field'!AC305=Lists!$Q$14,Lists!$R$14))))),IF('Multi-Field'!X305="x",(IF('Multi-Field'!AC305=Lists!$Q$11,Lists!$S$11,IF('Multi-Field'!AC305=Lists!$Q$12,Lists!$S$12,IF('Multi-Field'!AC305=Lists!$Q$13,Lists!$S$13,IF('Multi-Field'!AC305=Lists!$Q$14,Lists!$S$14))))),IF('Multi-Field'!V305="x",(IF('Multi-Field'!AC305=Lists!$Q$11,Lists!$T$11,IF('Multi-Field'!AC305=Lists!$Q$12,Lists!$T$12,IF('Multi-Field'!AC305=Lists!$Q$13,Lists!$T$13,IF('Multi-Field'!AC305=Lists!$Q$14,Lists!$T$14))))),0))))</f>
        <v>0</v>
      </c>
      <c r="S328" s="395" t="str">
        <f t="shared" si="52"/>
        <v/>
      </c>
      <c r="T328" s="395"/>
      <c r="U328" s="396"/>
      <c r="BF328" s="407" t="s">
        <v>1493</v>
      </c>
      <c r="BG328" s="408">
        <v>4</v>
      </c>
      <c r="BH328" s="408">
        <v>5</v>
      </c>
      <c r="BI328" s="408">
        <v>5</v>
      </c>
      <c r="BJ328" s="409" t="e">
        <f>IF(AND('[1]Single Field'!#REF!=[1]Lists!BF328,'[1]Single Field'!#REF!="Drained"),"x",IF(AND('[1]Single Field'!#REF!=[1]Lists!BF328,'[1]Single Field'!#REF!="Undrained"),O,""))</f>
        <v>#REF!</v>
      </c>
      <c r="BK328" s="409" t="str">
        <f>IF(AND('[1]Multi-Field'!$E$3=[1]Lists!BF328,'[1]Multi-Field'!$F$3="Drained"),BI328,IF(AND('[1]Multi-Field'!$E$3=BF328,'[1]Multi-Field'!$F$3="undrained"),BH328,""))</f>
        <v/>
      </c>
      <c r="BL328" s="409" t="str">
        <f>IF(AND('[1]Multi-Field'!$E$4=BF328,'[1]Multi-Field'!$F$4="Drained"),BI328,IF(AND('[1]Multi-Field'!$E$4=BF328,'[1]Multi-Field'!$F$4="undrained"),BH328,""))</f>
        <v/>
      </c>
      <c r="BM328" s="409" t="str">
        <f>IF(AND('[1]Multi-Field'!$E$5=BF328,'[1]Multi-Field'!$F$5="Drained"),BI328,IF(AND('[1]Multi-Field'!$E$5=BF328,'[1]Multi-Field'!$F$5="undrained"),BH328,""))</f>
        <v/>
      </c>
      <c r="BN328" s="409" t="str">
        <f>IF(AND('[1]Multi-Field'!$E$6=BF328,'[1]Multi-Field'!$F$6="Drained"),BI328,IF(AND('[1]Multi-Field'!$E$6=BF328,'[1]Multi-Field'!$F$6="undrained"),BH328,""))</f>
        <v/>
      </c>
      <c r="BO328" s="409" t="str">
        <f>IF(AND('[1]Multi-Field'!$E$7=BF328,'[1]Multi-Field'!$F$7="Drained"),BI328,IF(AND('[1]Multi-Field'!$E$7=BF328,'[1]Multi-Field'!$F$7="undrained"),BH328,""))</f>
        <v/>
      </c>
      <c r="BP328" s="409" t="str">
        <f>IF(AND('[1]Multi-Field'!$E$8=BF328,'[1]Multi-Field'!$F$8="Drained"),BI328,IF(AND('[1]Multi-Field'!$E$8=BF328,'[1]Multi-Field'!$F$8="undrained"),BH328,""))</f>
        <v/>
      </c>
      <c r="BQ328" s="409" t="str">
        <f>IF(AND('[1]Multi-Field'!$E$9=BF328,'[1]Multi-Field'!$F$9="Drained"),BI328,IF(AND('[1]Multi-Field'!$E$9=BF328,'[1]Multi-Field'!$F$9="undrained"),BH328,""))</f>
        <v/>
      </c>
      <c r="BR328" s="409" t="str">
        <f>IF(AND('[1]Multi-Field'!$E$10=BF328,'[1]Multi-Field'!$F$10="Drained"),BI328,IF(AND('[1]Multi-Field'!$E$10=BF328,'[1]Multi-Field'!$F$10="undrained"),BH328,""))</f>
        <v/>
      </c>
      <c r="BS328" s="409" t="str">
        <f>IF(AND('[1]Multi-Field'!$E$11=BF328,'[1]Multi-Field'!$F$11="Drained"),BI328,IF(AND('[1]Multi-Field'!$E$11=BF328,'[1]Multi-Field'!$F$11="undrained"),BH328,""))</f>
        <v/>
      </c>
      <c r="BT328" s="409" t="str">
        <f>IF(AND('[1]Multi-Field'!$E$12=BF328,'[1]Multi-Field'!$F$12="Drained"),BI328,IF(AND('[1]Multi-Field'!$E$12=BF328,'[1]Multi-Field'!$F$12="undrained"),BH328,""))</f>
        <v/>
      </c>
      <c r="BU328" s="409" t="str">
        <f>IF(AND('[1]Multi-Field'!$E$13=BF328,'[1]Multi-Field'!$F$13="Drained"),BI328,IF(AND('[1]Multi-Field'!$E$3=BF328,'[1]Multi-Field'!$F$13="undrained"),BH328,""))</f>
        <v/>
      </c>
      <c r="BV328" s="409" t="str">
        <f>IF(AND('[1]Multi-Field'!$E$14=BF328,'[1]Multi-Field'!$F$14="Drained"),BI328,IF(AND('[1]Multi-Field'!$E$14=BF328,'[1]Multi-Field'!$F$14="undrained"),BH328,""))</f>
        <v/>
      </c>
      <c r="BW328" s="409" t="str">
        <f>IF(AND('[1]Multi-Field'!$E$15=BF328,'[1]Multi-Field'!$F$15="Drained"),BI328,IF(AND('[1]Multi-Field'!$E$15=BF328,'[1]Multi-Field'!$F$15="undrained"),BH328,""))</f>
        <v/>
      </c>
      <c r="BX328" s="409" t="str">
        <f>IF(AND('[1]Multi-Field'!$E$16=[1]Lists!BF328,'[1]Multi-Field'!$F$16="Drained"),BI328,IF(AND('[1]Multi-Field'!$E$16=[1]Lists!BF328,'[1]Multi-Field'!$F$16="undrained"),BH328,""))</f>
        <v/>
      </c>
      <c r="BY328" s="409" t="str">
        <f>IF(AND('[1]Multi-Field'!$E$17=[1]Lists!BF328,'[1]Multi-Field'!$F$17="Drained"),BI328,IF(AND('[1]Multi-Field'!$E$17=[1]Lists!BF328,'[1]Multi-Field'!$F$17="undrained"),BH328,""))</f>
        <v/>
      </c>
      <c r="BZ328" s="409" t="str">
        <f>IF(AND('[1]Multi-Field'!$E$18=[1]Lists!BF328,'[1]Multi-Field'!$F$18="Drained"),BI328,IF(AND('[1]Multi-Field'!$E$18=[1]Lists!BF328,'[1]Multi-Field'!$F$18="undrained"),BH328,""))</f>
        <v/>
      </c>
      <c r="CA328" s="409" t="str">
        <f>IF(AND('[1]Multi-Field'!$E$19=[1]Lists!BF328,'[1]Multi-Field'!$F$19="Drained"),BI328,IF(AND('[1]Multi-Field'!$E$19=[1]Lists!BF328,'[1]Multi-Field'!$F$19="undrained"),BH328,""))</f>
        <v/>
      </c>
      <c r="CB328" s="409" t="str">
        <f>IF(AND('[1]Multi-Field'!$E$20=[1]Lists!BF328,'[1]Multi-Field'!$F$20="Drained"),BI328,IF(AND('[1]Multi-Field'!$E$20=[1]Lists!BF328,'[1]Multi-Field'!$F$20="undrained"),BH328,""))</f>
        <v/>
      </c>
      <c r="CC328" s="409" t="str">
        <f>IF(AND('[1]Multi-Field'!$E$21=[1]Lists!BF328,'[1]Multi-Field'!$F$21="Drained"),BI328,IF(AND('[1]Multi-Field'!$E$21=[1]Lists!BF328,'[1]Multi-Field'!$F$21="undrained"),BH328,""))</f>
        <v/>
      </c>
      <c r="CD328" s="409" t="str">
        <f>IF(AND('[1]Multi-Field'!$E$22=[1]Lists!BF328,'[1]Multi-Field'!$F$22="Drained"),BI328,IF(AND('[1]Multi-Field'!$E$22=[1]Lists!BF328,'[1]Multi-Field'!$F$22="undrained"),BH328,""))</f>
        <v/>
      </c>
      <c r="CE328" s="409" t="str">
        <f>IF(AND('[1]Multi-Field'!$E$23=[1]Lists!BF328,'[1]Multi-Field'!$F$23="Drained"),BI328,IF(AND('[1]Multi-Field'!$E$23=[1]Lists!BF328,'[1]Multi-Field'!$F$23="undrained"),BH328,""))</f>
        <v/>
      </c>
      <c r="CF328" s="409" t="str">
        <f>IF(AND('[1]Multi-Field'!$E$24=[1]Lists!BF328,'[1]Multi-Field'!$F$24="Drained"),BI328,IF(AND('[1]Multi-Field'!$E$24=[1]Lists!BF328,'[1]Multi-Field'!$F$24="undrained"),BH328,""))</f>
        <v/>
      </c>
      <c r="CG328" s="409" t="str">
        <f>IF(AND('[1]Multi-Field'!$E$25=[1]Lists!BF328,'[1]Multi-Field'!$F$25="Drained"),BI328,IF(AND('[1]Multi-Field'!$E$25=[1]Lists!BF328,'[1]Multi-Field'!$F$25="undrained"),BH328,""))</f>
        <v/>
      </c>
      <c r="CH328" s="409" t="str">
        <f>IF(AND('[1]Multi-Field'!$E$26=[1]Lists!BF328,'[1]Multi-Field'!$F$26="Drained"),BI328,IF(AND('[1]Multi-Field'!$E$26=[1]Lists!BF328,'[1]Multi-Field'!$F$26="undrained"),BH328,""))</f>
        <v/>
      </c>
      <c r="CI328" s="409" t="str">
        <f>IF(AND('[1]Multi-Field'!$E$27=[1]Lists!BF328,'[1]Multi-Field'!$F$27="Drained"),BI328,IF(AND('[1]Multi-Field'!$E$27=[1]Lists!BF328,'[1]Multi-Field'!$F$27="undrained"),BH328,""))</f>
        <v/>
      </c>
      <c r="CJ328" s="409" t="str">
        <f>IF(AND('[1]Multi-Field'!$E$28=[1]Lists!BF328,'[1]Multi-Field'!$F$28="Drained"),BI328,IF(AND('[1]Multi-Field'!$E$28=[1]Lists!BF328,'[1]Multi-Field'!$F$28="undrained"),BH328,""))</f>
        <v/>
      </c>
      <c r="CK328" s="409" t="str">
        <f>IF(AND('[1]Multi-Field'!$E$29=[1]Lists!BF328,'[1]Multi-Field'!$F$29="Drained"),BI328,IF(AND('[1]Multi-Field'!$E$29=[1]Lists!BF328,'[1]Multi-Field'!$F$29="undrained"),BH328,""))</f>
        <v/>
      </c>
      <c r="CL328" s="409" t="str">
        <f>IF(AND('[1]Multi-Field'!$E$30=[1]Lists!BF328,'[1]Multi-Field'!$F$30="Drained"),BI328,IF(AND('[1]Multi-Field'!$E$30=[1]Lists!BF328,'[1]Multi-Field'!$F$30="undrained"),BH328,""))</f>
        <v/>
      </c>
      <c r="CM328" s="409" t="str">
        <f>IF(AND('[1]Multi-Field'!$E$31=[1]Lists!BF328,'[1]Multi-Field'!$F$31="Drained"),BI328,IF(AND('[1]Multi-Field'!$E$31=[1]Lists!BF328,'[1]Multi-Field'!$F$31="undrained"),BH328,""))</f>
        <v/>
      </c>
      <c r="CN328" s="409" t="str">
        <f>IF(AND('[1]Multi-Field'!$E$32=[1]Lists!BF328,'[1]Multi-Field'!$F$32="Drained"),BI328,IF(AND('[1]Multi-Field'!$E$32=[1]Lists!BF328,'[1]Multi-Field'!$F$32="undrained"),BH328,""))</f>
        <v/>
      </c>
      <c r="CO328" s="409" t="str">
        <f>IF(AND('[1]Multi-Field'!$E$33=[1]Lists!BF328,'[1]Multi-Field'!$F$33="Drained"),BI328,IF(AND('[1]Multi-Field'!$E$33=[1]Lists!BF328,'[1]Multi-Field'!$F$33="undrained"),BH328,""))</f>
        <v/>
      </c>
      <c r="CP328" s="409" t="str">
        <f>IF(AND('[1]Multi-Field'!$E$34=[1]Lists!BF328,'[1]Multi-Field'!$F$34="Drained"),BI328,IF(AND('[1]Multi-Field'!$E$34=[1]Lists!BF328,'[1]Multi-Field'!$F$34="undrained"),BH328,""))</f>
        <v/>
      </c>
      <c r="CQ328" s="409" t="str">
        <f>IF(AND('[1]Multi-Field'!$E$35=[1]Lists!BF328,'[1]Multi-Field'!$F$35="Drained"),BI328,IF(AND('[1]Multi-Field'!$E$35=[1]Lists!BF328,'[1]Multi-Field'!$F$35="undrained"),BH328,""))</f>
        <v/>
      </c>
      <c r="CR328" s="409" t="str">
        <f>IF(AND('[1]Multi-Field'!$E$36=[1]Lists!BF328,'[1]Multi-Field'!$F$36="Drained"),BI328,IF(AND('[1]Multi-Field'!$E$36=[1]Lists!BF328,'[1]Multi-Field'!$F$36="undrained"),BH328,""))</f>
        <v/>
      </c>
      <c r="CS328" s="409" t="str">
        <f>IF(AND('[1]Multi-Field'!$E$37=[1]Lists!BF328,'[1]Multi-Field'!$F$37="Drained"),BI328,IF(AND('[1]Multi-Field'!$E$37=[1]Lists!BF328,'[1]Multi-Field'!$F$37="undrained"),BH328,""))</f>
        <v/>
      </c>
      <c r="CT328" s="409" t="str">
        <f>IF(AND('[1]Multi-Field'!$E$38=[1]Lists!BF328,'[1]Multi-Field'!$F$38="Drained"),BI328,IF(AND('[1]Multi-Field'!$E$38=[1]Lists!BF328,'[1]Multi-Field'!$F$38="undrained"),BH328,""))</f>
        <v/>
      </c>
      <c r="CU328" s="409" t="str">
        <f>IF(AND('[1]Multi-Field'!$E$39=[1]Lists!BF328,'[1]Multi-Field'!$F$39="Drained"),BI328,IF(AND('[1]Multi-Field'!$E$39=[1]Lists!BF328,'[1]Multi-Field'!$F$39="undrained"),BH328,""))</f>
        <v/>
      </c>
      <c r="CV328" s="409" t="str">
        <f>IF(AND('[1]Multi-Field'!$E$40=[1]Lists!BF328,'[1]Multi-Field'!$F$40="Drained"),BI328,IF(AND('[1]Multi-Field'!$E$40=[1]Lists!BF328,'[1]Multi-Field'!$F$40="undrained"),BH328,""))</f>
        <v/>
      </c>
      <c r="CW328" s="409" t="str">
        <f>IF(AND('[1]Multi-Field'!$E$41=[1]Lists!BF328,'[1]Multi-Field'!$F$40="Drained"),BI328,IF(AND('[1]Multi-Field'!$E$40=[1]Lists!BF328,'[1]Multi-Field'!$F$40="undrained"),BH328,""))</f>
        <v/>
      </c>
      <c r="CX328" s="409" t="str">
        <f>IF(AND('[1]Multi-Field'!$E$42=[1]Lists!BF328,'[1]Multi-Field'!$F$42="Drained"),BI328,IF(AND('[1]Multi-Field'!$E$42=[1]Lists!BF328,'[1]Multi-Field'!$F$42="undrained"),BH328,""))</f>
        <v/>
      </c>
      <c r="CY328" s="409" t="str">
        <f>IF(AND('[1]Multi-Field'!$E$43=[1]Lists!BF328,'[1]Multi-Field'!$F$43="Drained"),BI328,IF(AND('[1]Multi-Field'!$E$43=[1]Lists!BF328,'[1]Multi-Field'!$F$43="undrained"),BH328,""))</f>
        <v/>
      </c>
      <c r="CZ328" s="409" t="str">
        <f>IF(AND('[1]Multi-Field'!$E$44=[1]Lists!BF328,'[1]Multi-Field'!$F$44="Drained"),BI328,IF(AND('[1]Multi-Field'!$E$44=[1]Lists!BF328,'[1]Multi-Field'!$F$44="undrained"),BH328,""))</f>
        <v/>
      </c>
      <c r="DA328" s="409" t="str">
        <f>IF(AND('[1]Multi-Field'!$E$45=[1]Lists!BF328,'[1]Multi-Field'!$F$45="Drained"),BI328,IF(AND('[1]Multi-Field'!$E$45=[1]Lists!BF328,'[1]Multi-Field'!$F$45="undrained"),BH328,""))</f>
        <v/>
      </c>
      <c r="DB328" s="409" t="str">
        <f>IF(AND('[1]Multi-Field'!$E$46=[1]Lists!BF328,'[1]Multi-Field'!$F$46="Drained"),BI328,IF(AND('[1]Multi-Field'!$E$46=[1]Lists!BF328,'[1]Multi-Field'!$F$46="undrained"),BH328,""))</f>
        <v/>
      </c>
      <c r="DC328" s="409" t="str">
        <f>IF(AND('[1]Multi-Field'!$E$47=[1]Lists!BF328,'[1]Multi-Field'!$F$47="Drained"),BI328,IF(AND('[1]Multi-Field'!$E$47=[1]Lists!BF328,'[1]Multi-Field'!$F$47="undrained"),BH328,""))</f>
        <v/>
      </c>
      <c r="DD328" s="409" t="str">
        <f>IF(AND('[1]Multi-Field'!$E$48=[1]Lists!BF328,'[1]Multi-Field'!$F$48="Drained"),BI328,IF(AND('[1]Multi-Field'!$E$48=[1]Lists!BF328,'[1]Multi-Field'!$F$48="undrained"),BH328,""))</f>
        <v/>
      </c>
      <c r="DE328" s="409" t="str">
        <f>IF(AND('[1]Multi-Field'!$E$49=[1]Lists!BF328,'[1]Multi-Field'!$F$49="Drained"),BI328,IF(AND('[1]Multi-Field'!$E$49=[1]Lists!BF328,'[1]Multi-Field'!$F$9="undrained"),BH328,""))</f>
        <v/>
      </c>
      <c r="DF328" s="409" t="str">
        <f>IF(AND('[1]Multi-Field'!$E$50=[1]Lists!BF328,'[1]Multi-Field'!$F$50="Drained"),BI328,IF(AND('[1]Multi-Field'!$E$50=[1]Lists!BF328,'[1]Multi-Field'!$F$50="undrained"),BH328,""))</f>
        <v/>
      </c>
      <c r="DG328" s="409" t="str">
        <f>IF(AND('[1]Multi-Field'!$E$51=[1]Lists!BF328,'[1]Multi-Field'!$F$51="Drained"),BI328,IF(AND('[1]Multi-Field'!$E$51=[1]Lists!BF328,'[1]Multi-Field'!$F$51="undrained"),BH328,""))</f>
        <v/>
      </c>
      <c r="DH328" s="409" t="str">
        <f>IF(AND('[1]Multi-Field'!$E$52=[1]Lists!BF328,'[1]Multi-Field'!$F$52="Drained"),BI328,IF(AND('[1]Multi-Field'!$E$52=[1]Lists!BF328,'[1]Multi-Field'!$F$52="undrained"),BH328,""))</f>
        <v/>
      </c>
      <c r="DI328" s="409" t="str">
        <f>IF(AND('[1]Multi-Field'!$E$53=[1]Lists!BF328,'[1]Multi-Field'!$F$53="Drained"),BI328,IF(AND('[1]Multi-Field'!$E$53=[1]Lists!BF328,'[1]Multi-Field'!$F$53="undrained"),BH328,""))</f>
        <v/>
      </c>
      <c r="DJ328" s="409" t="str">
        <f>IF(AND('[1]Multi-Field'!$E$54=[1]Lists!BF328,'[1]Multi-Field'!$F$54="Drained"),BI328,IF(AND('[1]Multi-Field'!$E$54=[1]Lists!BF328,'[1]Multi-Field'!$F$54="undrained"),BH328,""))</f>
        <v/>
      </c>
      <c r="DK328" s="409" t="str">
        <f>IF(AND('[1]Multi-Field'!$E$55=[1]Lists!BF328,'[1]Multi-Field'!$F$55="Drained"),BI328,IF(AND('[1]Multi-Field'!$E$55=[1]Lists!BF328,'[1]Multi-Field'!$F$55="undrained"),BH328,""))</f>
        <v/>
      </c>
      <c r="DL328" s="409" t="str">
        <f>IF(AND('[1]Multi-Field'!$E$56=[1]Lists!BF328,'[1]Multi-Field'!$F$56="Drained"),BI328,IF(AND('[1]Multi-Field'!$E$56=[1]Lists!BF328,'[1]Multi-Field'!$F$56="undrained"),BH328,""))</f>
        <v/>
      </c>
      <c r="DM328" s="409" t="str">
        <f>IF(AND('[1]Multi-Field'!$E$57=[1]Lists!BF328,'[1]Multi-Field'!$F$57="Drained"),BI328,IF(AND('[1]Multi-Field'!$E$57=[1]Lists!BF328,'[1]Multi-Field'!$F$57="undrained"),BH328,""))</f>
        <v/>
      </c>
      <c r="DN328" s="409" t="str">
        <f>IF(AND('[1]Multi-Field'!$E$58=[1]Lists!BF328,'[1]Multi-Field'!$F$58="Drained"),BI328,IF(AND('[1]Multi-Field'!$E$58=[1]Lists!BF328,'[1]Multi-Field'!$F$58="undrained"),BH328,""))</f>
        <v/>
      </c>
      <c r="DO328" s="409" t="str">
        <f>IF(AND('[1]Multi-Field'!$E$59=[1]Lists!BF328,'[1]Multi-Field'!$F$59="Drained"),BI328,IF(AND('[1]Multi-Field'!$E$59=[1]Lists!BF328,'[1]Multi-Field'!$F$59="undrained"),BH328,""))</f>
        <v/>
      </c>
      <c r="DP328" s="409" t="str">
        <f>IF(AND('[1]Multi-Field'!$E$60=[1]Lists!BF328,'[1]Multi-Field'!$F$60="Drained"),BI328,IF(AND('[1]Multi-Field'!$E$60=[1]Lists!BF328,'[1]Multi-Field'!$F$60="undrained"),BH328,""))</f>
        <v/>
      </c>
      <c r="DQ328" s="409" t="str">
        <f>IF(AND('[1]Multi-Field'!$E$61=[1]Lists!BF328,'[1]Multi-Field'!$F$61="Drained"),BI328,IF(AND('[1]Multi-Field'!$E$61=[1]Lists!BF328,'[1]Multi-Field'!$F$61="undrained"),BH328,""))</f>
        <v/>
      </c>
      <c r="DR328" s="409" t="str">
        <f>IF(AND('[1]Multi-Field'!$E$62=[1]Lists!BF328,'[1]Multi-Field'!$F$62="Drained"),BI328,IF(AND('[1]Multi-Field'!$E$62=[1]Lists!BF328,'[1]Multi-Field'!$F$62="undrained"),BH328,""))</f>
        <v/>
      </c>
      <c r="DS328" s="409" t="str">
        <f>IF(AND('[1]Multi-Field'!$E$63=[1]Lists!BF328,'[1]Multi-Field'!$F$63="Drained"),BI328,IF(AND('[1]Multi-Field'!$E$63=[1]Lists!BF328,'[1]Multi-Field'!$F$63="undrained"),BH328,""))</f>
        <v/>
      </c>
      <c r="DT328" s="409" t="str">
        <f>IF(AND('[1]Multi-Field'!$E$64=[1]Lists!BF328,'[1]Multi-Field'!$F$64="Drained"),BI328,IF(AND('[1]Multi-Field'!$E$64=[1]Lists!BF328,'[1]Multi-Field'!$F$64="undrained"),BH328,""))</f>
        <v/>
      </c>
      <c r="DU328" s="409" t="str">
        <f>IF(AND('[1]Multi-Field'!$E$65=[1]Lists!BF328,'[1]Multi-Field'!$F$65="Drained"),BI328,IF(AND('[1]Multi-Field'!$E$65=[1]Lists!BF328,'[1]Multi-Field'!$F$65="undrained"),BH328,""))</f>
        <v/>
      </c>
      <c r="DV328" s="409" t="str">
        <f>IF(AND('[1]Multi-Field'!$E$66=[1]Lists!BF328,'[1]Multi-Field'!$F$66="Drained"),BI328,IF(AND('[1]Multi-Field'!$E$66=[1]Lists!BF328,'[1]Multi-Field'!$F$66="undrained"),BH328,""))</f>
        <v/>
      </c>
      <c r="DW328" s="409" t="str">
        <f>IF(AND('[1]Multi-Field'!$E$67=[1]Lists!BF328,'[1]Multi-Field'!$F$67="Drained"),BI328,IF(AND('[1]Multi-Field'!$E$67=[1]Lists!BF328,'[1]Multi-Field'!$F$67="undrained"),BH328,""))</f>
        <v/>
      </c>
      <c r="DX328" s="409" t="str">
        <f>IF(AND('[1]Multi-Field'!$E$68=[1]Lists!BF328,'[1]Multi-Field'!$F$68="Drained"),BI328,IF(AND('[1]Multi-Field'!$E$68=[1]Lists!BF328,'[1]Multi-Field'!$F$68="undrained"),BH328,""))</f>
        <v/>
      </c>
      <c r="DY328" s="409" t="str">
        <f>IF(AND('[1]Multi-Field'!$E$69=[1]Lists!BF328,'[1]Multi-Field'!$F$69="Drained"),BI328,IF(AND('[1]Multi-Field'!$E$69=[1]Lists!BF328,'[1]Multi-Field'!$F$69="undrained"),BH328,""))</f>
        <v/>
      </c>
      <c r="DZ328" s="409" t="str">
        <f>IF(AND('[1]Multi-Field'!$E$70=[1]Lists!BF328,'[1]Multi-Field'!$F$70="Drained"),BI328,IF(AND('[1]Multi-Field'!$E$70=[1]Lists!BF328,'[1]Multi-Field'!$F$70="undrained"),BH328,""))</f>
        <v/>
      </c>
      <c r="EA328" s="409" t="str">
        <f>IF(AND('[1]Multi-Field'!$E$71=[1]Lists!BF328,'[1]Multi-Field'!$F$71="Drained"),BI328,IF(AND('[1]Multi-Field'!$E$71=[1]Lists!BF328,'[1]Multi-Field'!$F$71="undrained"),BH328,""))</f>
        <v/>
      </c>
      <c r="EB328" s="409" t="str">
        <f>IF(AND('[1]Multi-Field'!$E$72=[1]Lists!BF328,'[1]Multi-Field'!$F$72="Drained"),BI328,IF(AND('[1]Multi-Field'!$E$72=[1]Lists!BF328,'[1]Multi-Field'!$F$72="undrained"),BH328,""))</f>
        <v/>
      </c>
      <c r="EC328" s="409" t="str">
        <f>IF(AND('[1]Multi-Field'!$E$73=[1]Lists!BF328,'[1]Multi-Field'!$F$73="Drained"),BI328,IF(AND('[1]Multi-Field'!$E$73=[1]Lists!BF328,'[1]Multi-Field'!$F$73="undrained"),BH328,""))</f>
        <v/>
      </c>
      <c r="ED328" s="409" t="str">
        <f>IF(AND('[1]Multi-Field'!$E$74=[1]Lists!BF328,'[1]Multi-Field'!$F$74="Drained"),BI328,IF(AND('[1]Multi-Field'!$E$74=[1]Lists!BF328,'[1]Multi-Field'!$F$74="undrained"),BH328,""))</f>
        <v/>
      </c>
      <c r="EE328" s="409" t="str">
        <f>IF(AND('[1]Multi-Field'!$E$75=[1]Lists!BF328,'[1]Multi-Field'!$F$75="Drained"),BI328,IF(AND('[1]Multi-Field'!$E$75=[1]Lists!BF328,'[1]Multi-Field'!$F$75="undrained"),BH328,""))</f>
        <v/>
      </c>
      <c r="EF328" s="409" t="str">
        <f>IF(AND('[1]Multi-Field'!$E$76=[1]Lists!BF328,'[1]Multi-Field'!$F$76="Drained"),BI328,IF(AND('[1]Multi-Field'!$E$76=[1]Lists!BF328,'[1]Multi-Field'!$F$6="undrained"),BH328,""))</f>
        <v/>
      </c>
      <c r="EG328" s="409" t="str">
        <f>IF(AND('[1]Multi-Field'!$E$77=[1]Lists!BF328,'[1]Multi-Field'!$F$77="Drained"),BI328,IF(AND('[1]Multi-Field'!$E$77=[1]Lists!BF328,'[1]Multi-Field'!$F$77="undrained"),BH328,""))</f>
        <v/>
      </c>
      <c r="EH328" s="409" t="str">
        <f>IF(AND('[1]Multi-Field'!$E$78=[1]Lists!BF328,'[1]Multi-Field'!$F$78="Drained"),BI328,IF(AND('[1]Multi-Field'!$E$78=[1]Lists!BF328,'[1]Multi-Field'!$F$78="undrained"),BH328,""))</f>
        <v/>
      </c>
      <c r="EI328" s="409" t="str">
        <f>IF(AND('[1]Multi-Field'!$E$79=[1]Lists!BF328,'[1]Multi-Field'!$F$79="Drained"),BI328,IF(AND('[1]Multi-Field'!$E$79=[1]Lists!BF328,'[1]Multi-Field'!$F$79="undrained"),BH328,""))</f>
        <v/>
      </c>
      <c r="EJ328" s="409" t="str">
        <f>IF(AND('[1]Multi-Field'!$E$80=[1]Lists!BF328,'[1]Multi-Field'!$F$80="Drained"),BI328,IF(AND('[1]Multi-Field'!$E$80=[1]Lists!BF328,'[1]Multi-Field'!$F$80="undrained"),BH328,""))</f>
        <v/>
      </c>
      <c r="EK328" s="409" t="str">
        <f>IF(AND('[1]Multi-Field'!$E$81=[1]Lists!BF328,'[1]Multi-Field'!$F$81="Drained"),BI328,IF(AND('[1]Multi-Field'!$E$81=[1]Lists!BF328,'[1]Multi-Field'!$F$81="undrained"),BH328,""))</f>
        <v/>
      </c>
      <c r="EL328" s="409" t="str">
        <f>IF(AND('[1]Multi-Field'!$E$82=[1]Lists!BF328,'[1]Multi-Field'!$F$82="Drained"),BI328,IF(AND('[1]Multi-Field'!$E$82=[1]Lists!BF328,'[1]Multi-Field'!$F$82="undrained"),BH328,""))</f>
        <v/>
      </c>
      <c r="EM328" s="409" t="str">
        <f>IF(AND('[1]Multi-Field'!$E$83=[1]Lists!BF328,'[1]Multi-Field'!$F$83="Drained"),BI328,IF(AND('[1]Multi-Field'!$E$83=[1]Lists!BF328,'[1]Multi-Field'!$F$83="undrained"),BH328,""))</f>
        <v/>
      </c>
      <c r="EN328" s="409" t="str">
        <f>IF(AND('[1]Multi-Field'!$E$84=[1]Lists!BF328,'[1]Multi-Field'!$F$84="Drained"),BI328,IF(AND('[1]Multi-Field'!$E$84=[1]Lists!BF328,'[1]Multi-Field'!$F$84="undrained"),BH328,""))</f>
        <v/>
      </c>
      <c r="EO328" s="409" t="str">
        <f>IF(AND('[1]Multi-Field'!$E$85=[1]Lists!BF328,'[1]Multi-Field'!$F$85="Drained"),BI328,IF(AND('[1]Multi-Field'!$E$85=[1]Lists!BF328,'[1]Multi-Field'!$F$85="undrained"),BH328,""))</f>
        <v/>
      </c>
      <c r="EP328" s="409" t="str">
        <f>IF(AND('[1]Multi-Field'!$E$86=[1]Lists!BF328,'[1]Multi-Field'!$F$86="Drained"),BI328,IF(AND('[1]Multi-Field'!$E$86=[1]Lists!BF328,'[1]Multi-Field'!$F$86="undrained"),BH328,""))</f>
        <v/>
      </c>
      <c r="EQ328" s="409" t="str">
        <f>IF(AND('[1]Multi-Field'!$E$87=[1]Lists!BF328,'[1]Multi-Field'!$F$87="Drained"),BI328,IF(AND('[1]Multi-Field'!$E$87=[1]Lists!BF328,'[1]Multi-Field'!$F$87="undrained"),BH328,""))</f>
        <v/>
      </c>
      <c r="ER328" s="409" t="str">
        <f>IF(AND('[1]Multi-Field'!$E$88=[1]Lists!BF328,'[1]Multi-Field'!$F$88="Drained"),BI328,IF(AND('[1]Multi-Field'!$E$88=[1]Lists!BF328,'[1]Multi-Field'!$F$88="undrained"),BH328,""))</f>
        <v/>
      </c>
      <c r="ES328" s="409" t="str">
        <f>IF(AND('[1]Multi-Field'!$E$89=[1]Lists!BF328,'[1]Multi-Field'!$F$89="Drained"),BI328,IF(AND('[1]Multi-Field'!$E$89=[1]Lists!BF328,'[1]Multi-Field'!$F$89="undrained"),BH328,""))</f>
        <v/>
      </c>
      <c r="ET328" s="409" t="str">
        <f>IF(AND('[1]Multi-Field'!$E$90=[1]Lists!BF328,'[1]Multi-Field'!$F$90="Drained"),BI328,IF(AND('[1]Multi-Field'!$E$90=[1]Lists!BF328,'[1]Multi-Field'!$F$90="undrained"),BH328,""))</f>
        <v/>
      </c>
      <c r="EU328" s="409" t="str">
        <f>IF(AND('[1]Multi-Field'!$E$91=[1]Lists!BF328,'[1]Multi-Field'!$F$91="Drained"),BI328,IF(AND('[1]Multi-Field'!$E$91=[1]Lists!BF328,'[1]Multi-Field'!$F$91="undrained"),BH328,""))</f>
        <v/>
      </c>
      <c r="EV328" s="409" t="str">
        <f>IF(AND('[1]Multi-Field'!$E$92=[1]Lists!BF328,'[1]Multi-Field'!$F$92="Drained"),BI328,IF(AND('[1]Multi-Field'!$E$92=[1]Lists!BF328,'[1]Multi-Field'!$F$92="undrained"),BH328,""))</f>
        <v/>
      </c>
      <c r="EW328" s="409" t="str">
        <f>IF(AND('[1]Multi-Field'!$E$93=[1]Lists!BF328,'[1]Multi-Field'!$F$93="Drained"),BI328,IF(AND('[1]Multi-Field'!$E$93=[1]Lists!BF328,'[1]Multi-Field'!$F$93="undrained"),BH328,""))</f>
        <v/>
      </c>
      <c r="EX328" s="409" t="str">
        <f>IF(AND('[1]Multi-Field'!$E$94=[1]Lists!BF328,'[1]Multi-Field'!$F$94="Drained"),BI328,IF(AND('[1]Multi-Field'!$E$94=[1]Lists!BF328,'[1]Multi-Field'!$F$94="undrained"),BH328,""))</f>
        <v/>
      </c>
      <c r="EY328" s="409" t="str">
        <f>IF(AND('[1]Multi-Field'!$E$95=[1]Lists!BF328,'[1]Multi-Field'!$F$95="Drained"),BI328,IF(AND('[1]Multi-Field'!$E$95=[1]Lists!BF328,'[1]Multi-Field'!$F$95="undrained"),BH328,""))</f>
        <v/>
      </c>
      <c r="EZ328" s="409" t="str">
        <f>IF(AND('[1]Multi-Field'!$E$96=[1]Lists!BF328,'[1]Multi-Field'!$F$96="Drained"),BI328,IF(AND('[1]Multi-Field'!$E$96=[1]Lists!BF328,'[1]Multi-Field'!$F$96="undrained"),BH328,""))</f>
        <v/>
      </c>
      <c r="FA328" s="409" t="str">
        <f>IF(AND('[1]Multi-Field'!$E$97=[1]Lists!BF328,'[1]Multi-Field'!$F$97="Drained"),BI328,IF(AND('[1]Multi-Field'!$E$97=[1]Lists!BF328,'[1]Multi-Field'!$F$97="undrained"),BH328,""))</f>
        <v/>
      </c>
      <c r="FB328" s="409" t="str">
        <f>IF(AND('[1]Multi-Field'!$E$98=[1]Lists!BF328,'[1]Multi-Field'!$F$98="Drained"),BI328,IF(AND('[1]Multi-Field'!$E$98=[1]Lists!BF328,'[1]Multi-Field'!$F$98="undrained"),BH328,""))</f>
        <v/>
      </c>
      <c r="FC328" s="409" t="str">
        <f>IF(AND('[1]Multi-Field'!$E$99=[1]Lists!BF328,'[1]Multi-Field'!$F$99="Drained"),BI328,IF(AND('[1]Multi-Field'!$E$99=[1]Lists!BF328,'[1]Multi-Field'!$F$99="undrained"),BH328,""))</f>
        <v/>
      </c>
      <c r="FD328" s="409" t="str">
        <f>IF(AND('[1]Multi-Field'!$E$100=[1]Lists!BF328,'[1]Multi-Field'!$F$100="Drained"),BI328,IF(AND('[1]Multi-Field'!$E$100=[1]Lists!BF328,'[1]Multi-Field'!$F$100="undrained"),BH328,""))</f>
        <v/>
      </c>
      <c r="FE328" s="409" t="str">
        <f>IF(AND('[1]Multi-Field'!$E$101=[1]Lists!BF328,'[1]Multi-Field'!$F$101="Drained"),BI328,IF(AND('[1]Multi-Field'!$E$101=[1]Lists!BF328,'[1]Multi-Field'!$F$101="undrained"),BH328,""))</f>
        <v/>
      </c>
      <c r="FF328" s="409" t="str">
        <f>IF(AND('[1]Multi-Field'!$E$102=[1]Lists!BF328,'[1]Multi-Field'!$F$102="Drained"),BI328,IF(AND('[1]Multi-Field'!$E$102=[1]Lists!BF328,'[1]Multi-Field'!$F$102="undrained"),BH328,""))</f>
        <v/>
      </c>
      <c r="FG328" s="409" t="str">
        <f>IF(AND('[1]Multi-Field'!$E$103=[1]Lists!BF328,'[1]Multi-Field'!$F$103="Drained"),BI328,IF(AND('[1]Multi-Field'!$E$103=[1]Lists!BF328,'[1]Multi-Field'!$F$103="undrained"),BH328,""))</f>
        <v/>
      </c>
      <c r="FH328" s="409" t="str">
        <f>IF(AND('[1]Multi-Field'!$E$104=[1]Lists!BF328,'[1]Multi-Field'!$F$104="Drained"),BI328,IF(AND('[1]Multi-Field'!$E$104=[1]Lists!BF328,'[1]Multi-Field'!$F$104="undrained"),BH328,""))</f>
        <v/>
      </c>
      <c r="FI328" s="409" t="str">
        <f>IF(AND('[1]Multi-Field'!$E$105=[1]Lists!BF328,'[1]Multi-Field'!$F$105="Drained"),BI328,IF(AND('[1]Multi-Field'!$E$105=[1]Lists!BF328,'[1]Multi-Field'!$F$105="undrained"),BH328,""))</f>
        <v/>
      </c>
      <c r="FJ328" s="409" t="str">
        <f>IF(AND('[1]Multi-Field'!$E$106=[1]Lists!BF328,'[1]Multi-Field'!$F$106="Drained"),BI328,IF(AND('[1]Multi-Field'!$E$106=[1]Lists!BF328,'[1]Multi-Field'!$F$106="undrained"),BH328,""))</f>
        <v/>
      </c>
      <c r="FK328" s="409" t="str">
        <f>IF(AND('[1]Multi-Field'!$E$107=[1]Lists!BF328,'[1]Multi-Field'!$F$107="Drained"),BI328,IF(AND('[1]Multi-Field'!$E$107=[1]Lists!BF328,'[1]Multi-Field'!$F$107="undrained"),BH328,""))</f>
        <v/>
      </c>
      <c r="FL328" s="409" t="str">
        <f>IF(AND('[1]Multi-Field'!$E$108=[1]Lists!BF328,'[1]Multi-Field'!$F$108="Drained"),BI328,IF(AND('[1]Multi-Field'!$E$108=[1]Lists!BF328,'[1]Multi-Field'!$F$108="undrained"),BH328,""))</f>
        <v/>
      </c>
      <c r="FM328" s="409" t="str">
        <f>IF(AND('[1]Multi-Field'!$E$109=[1]Lists!BF328,'[1]Multi-Field'!$F$109="Drained"),BI328,IF(AND('[1]Multi-Field'!$E$109=[1]Lists!BF328,'[1]Multi-Field'!$F$109="undrained"),BH328,""))</f>
        <v/>
      </c>
      <c r="FN328" s="409" t="str">
        <f>IF(AND('[1]Multi-Field'!$E$110=[1]Lists!BF328,'[1]Multi-Field'!$F$110="Drained"),BI328,IF(AND('[1]Multi-Field'!$E$110=[1]Lists!BF328,'[1]Multi-Field'!$F$110="undrained"),BH328,""))</f>
        <v/>
      </c>
      <c r="FO328" s="409" t="str">
        <f>IF(AND('[1]Multi-Field'!$E$111=[1]Lists!BF328,'[1]Multi-Field'!$F$111="Drained"),BI328,IF(AND('[1]Multi-Field'!$E$111=[1]Lists!BF328,'[1]Multi-Field'!$F$111="undrained"),BH328,""))</f>
        <v/>
      </c>
      <c r="FP328" s="409" t="str">
        <f>IF(AND('[1]Multi-Field'!$E$112=[1]Lists!BF328,'[1]Multi-Field'!$F$112="Drained"),BI328,IF(AND('[1]Multi-Field'!$E$112=[1]Lists!BF328,'[1]Multi-Field'!$F$112="undrained"),BH328,""))</f>
        <v/>
      </c>
      <c r="FQ328" s="409" t="str">
        <f>IF(AND('[1]Multi-Field'!$E$113=[1]Lists!BF328,'[1]Multi-Field'!$F$113="Drained"),BI328,IF(AND('[1]Multi-Field'!$E$113=[1]Lists!BF328,'[1]Multi-Field'!$F$113="undrained"),BH328,""))</f>
        <v/>
      </c>
      <c r="FR328" s="409" t="str">
        <f>IF(AND('[1]Multi-Field'!$E$114=[1]Lists!BF328,'[1]Multi-Field'!$F$114="Drained"),BI328,IF(AND('[1]Multi-Field'!$E$114=[1]Lists!BF328,'[1]Multi-Field'!$F$114="undrained"),BH328,""))</f>
        <v/>
      </c>
      <c r="FS328" s="409" t="str">
        <f>IF(AND('[1]Multi-Field'!$E$115=[1]Lists!BF328,'[1]Multi-Field'!$F$115="Drained"),BI328,IF(AND('[1]Multi-Field'!$E$115=[1]Lists!BF328,'[1]Multi-Field'!$F$115="undrained"),BH328,""))</f>
        <v/>
      </c>
      <c r="FT328" s="409" t="str">
        <f>IF(AND('[1]Multi-Field'!$E$116=[1]Lists!BF328,'[1]Multi-Field'!$F$116="Drained"),BI328,IF(AND('[1]Multi-Field'!$E$116=[1]Lists!BF328,'[1]Multi-Field'!$F$116="undrained"),BH328,""))</f>
        <v/>
      </c>
      <c r="FU328" s="409" t="str">
        <f>IF(AND('[1]Multi-Field'!$E$117=[1]Lists!BF328,'[1]Multi-Field'!$F$117="Drained"),BI328,IF(AND('[1]Multi-Field'!$E$117=[1]Lists!BF328,'[1]Multi-Field'!$F$117="undrained"),BH328,""))</f>
        <v/>
      </c>
      <c r="FV328" s="409" t="str">
        <f>IF(AND('[1]Multi-Field'!$E$118=[1]Lists!BF328,'[1]Multi-Field'!$F$118="Drained"),BI328,IF(AND('[1]Multi-Field'!$E$118=[1]Lists!BF328,'[1]Multi-Field'!$F$118="undrained"),BH328,""))</f>
        <v/>
      </c>
      <c r="FW328" s="409" t="str">
        <f>IF(AND('[1]Multi-Field'!$E$119=[1]Lists!BF328,'[1]Multi-Field'!$F$119="Drained"),BI328,IF(AND('[1]Multi-Field'!$E$119=[1]Lists!BF328,'[1]Multi-Field'!$F$119="undrained"),BH328,""))</f>
        <v/>
      </c>
      <c r="FX328" s="409" t="str">
        <f>IF(AND('[1]Multi-Field'!$E$120=[1]Lists!BF328,'[1]Multi-Field'!$F$120="Drained"),BI328,IF(AND('[1]Multi-Field'!$E$120=[1]Lists!BF328,'[1]Multi-Field'!$F$120="undrained"),BH328,""))</f>
        <v/>
      </c>
    </row>
    <row r="329" spans="1:185" ht="13.5" customHeight="1">
      <c r="A329" s="7" t="s">
        <v>415</v>
      </c>
      <c r="B329" s="7"/>
      <c r="C329" s="7"/>
      <c r="D329" s="8">
        <v>50</v>
      </c>
      <c r="E329" s="8">
        <f t="shared" si="53"/>
        <v>55</v>
      </c>
      <c r="F329" s="8">
        <f t="shared" si="54"/>
        <v>60</v>
      </c>
      <c r="G329" s="8">
        <v>65</v>
      </c>
      <c r="H329" s="8">
        <v>90</v>
      </c>
      <c r="I329" s="8">
        <f t="shared" si="57"/>
        <v>100</v>
      </c>
      <c r="J329" s="8">
        <f t="shared" si="58"/>
        <v>110</v>
      </c>
      <c r="K329" s="8">
        <v>120</v>
      </c>
      <c r="L329" s="8">
        <v>60</v>
      </c>
      <c r="M329" s="8">
        <f t="shared" si="55"/>
        <v>80</v>
      </c>
      <c r="N329" s="8">
        <f t="shared" si="56"/>
        <v>100</v>
      </c>
      <c r="O329" s="8">
        <v>120</v>
      </c>
      <c r="P329" s="391">
        <v>304</v>
      </c>
      <c r="Q329" s="394"/>
      <c r="R329" s="395" t="b">
        <f>IF(OR('Multi-Field'!AA306=Lists!$AC$42,'Multi-Field'!AA306=Lists!$AC$43),IF('Multi-Field'!Z306="x",(IF('Multi-Field'!AC306=Lists!$Q$11,Lists!$R$11,IF('Multi-Field'!AC306=Lists!$Q$12,Lists!$R$12,IF('Multi-Field'!AC306=Lists!$Q$13,Lists!$R$13,IF('Multi-Field'!AC306=Lists!$Q$14,Lists!$R$14))))),IF('Multi-Field'!X306="x",(IF('Multi-Field'!AC306=Lists!$Q$11,Lists!$S$11,IF('Multi-Field'!AC306=Lists!$Q$12,Lists!$S$12,IF('Multi-Field'!AC306=Lists!$Q$13,Lists!$S$13,IF('Multi-Field'!AC306=Lists!$Q$14,Lists!$S$14))))),IF('Multi-Field'!V306="x",(IF('Multi-Field'!AC306=Lists!$Q$11,Lists!$T$11,IF('Multi-Field'!AC306=Lists!$Q$12,Lists!$T$12,IF('Multi-Field'!AC306=Lists!$Q$13,Lists!$T$13,IF('Multi-Field'!AC306=Lists!$Q$14,Lists!$T$14))))),0))))</f>
        <v>0</v>
      </c>
      <c r="S329" s="395" t="str">
        <f t="shared" si="52"/>
        <v/>
      </c>
      <c r="T329" s="395"/>
      <c r="U329" s="396"/>
      <c r="BF329" s="411" t="s">
        <v>1494</v>
      </c>
      <c r="BG329" s="412">
        <v>6</v>
      </c>
      <c r="BH329" s="412">
        <v>2.5</v>
      </c>
      <c r="BI329" s="412">
        <v>3.5</v>
      </c>
      <c r="BJ329" s="409" t="e">
        <f>IF(AND('[1]Single Field'!#REF!=[1]Lists!BF329,'[1]Single Field'!#REF!="Drained"),"x",IF(AND('[1]Single Field'!#REF!=[1]Lists!BF329,'[1]Single Field'!#REF!="Undrained"),O,""))</f>
        <v>#REF!</v>
      </c>
      <c r="BK329" s="409" t="str">
        <f>IF(AND('[1]Multi-Field'!$E$3=[1]Lists!BF329,'[1]Multi-Field'!$F$3="Drained"),BI329,IF(AND('[1]Multi-Field'!$E$3=BF329,'[1]Multi-Field'!$F$3="undrained"),BH329,""))</f>
        <v/>
      </c>
      <c r="BL329" s="409" t="str">
        <f>IF(AND('[1]Multi-Field'!$E$4=BF329,'[1]Multi-Field'!$F$4="Drained"),BI329,IF(AND('[1]Multi-Field'!$E$4=BF329,'[1]Multi-Field'!$F$4="undrained"),BH329,""))</f>
        <v/>
      </c>
      <c r="BM329" s="409" t="str">
        <f>IF(AND('[1]Multi-Field'!$E$5=BF329,'[1]Multi-Field'!$F$5="Drained"),BI329,IF(AND('[1]Multi-Field'!$E$5=BF329,'[1]Multi-Field'!$F$5="undrained"),BH329,""))</f>
        <v/>
      </c>
      <c r="BN329" s="409" t="str">
        <f>IF(AND('[1]Multi-Field'!$E$6=BF329,'[1]Multi-Field'!$F$6="Drained"),BI329,IF(AND('[1]Multi-Field'!$E$6=BF329,'[1]Multi-Field'!$F$6="undrained"),BH329,""))</f>
        <v/>
      </c>
      <c r="BO329" s="409" t="str">
        <f>IF(AND('[1]Multi-Field'!$E$7=BF329,'[1]Multi-Field'!$F$7="Drained"),BI329,IF(AND('[1]Multi-Field'!$E$7=BF329,'[1]Multi-Field'!$F$7="undrained"),BH329,""))</f>
        <v/>
      </c>
      <c r="BP329" s="409" t="str">
        <f>IF(AND('[1]Multi-Field'!$E$8=BF329,'[1]Multi-Field'!$F$8="Drained"),BI329,IF(AND('[1]Multi-Field'!$E$8=BF329,'[1]Multi-Field'!$F$8="undrained"),BH329,""))</f>
        <v/>
      </c>
      <c r="BQ329" s="409" t="str">
        <f>IF(AND('[1]Multi-Field'!$E$9=BF329,'[1]Multi-Field'!$F$9="Drained"),BI329,IF(AND('[1]Multi-Field'!$E$9=BF329,'[1]Multi-Field'!$F$9="undrained"),BH329,""))</f>
        <v/>
      </c>
      <c r="BR329" s="409" t="str">
        <f>IF(AND('[1]Multi-Field'!$E$10=BF329,'[1]Multi-Field'!$F$10="Drained"),BI329,IF(AND('[1]Multi-Field'!$E$10=BF329,'[1]Multi-Field'!$F$10="undrained"),BH329,""))</f>
        <v/>
      </c>
      <c r="BS329" s="409" t="str">
        <f>IF(AND('[1]Multi-Field'!$E$11=BF329,'[1]Multi-Field'!$F$11="Drained"),BI329,IF(AND('[1]Multi-Field'!$E$11=BF329,'[1]Multi-Field'!$F$11="undrained"),BH329,""))</f>
        <v/>
      </c>
      <c r="BT329" s="409" t="str">
        <f>IF(AND('[1]Multi-Field'!$E$12=BF329,'[1]Multi-Field'!$F$12="Drained"),BI329,IF(AND('[1]Multi-Field'!$E$12=BF329,'[1]Multi-Field'!$F$12="undrained"),BH329,""))</f>
        <v/>
      </c>
      <c r="BU329" s="409" t="str">
        <f>IF(AND('[1]Multi-Field'!$E$13=BF329,'[1]Multi-Field'!$F$13="Drained"),BI329,IF(AND('[1]Multi-Field'!$E$3=BF329,'[1]Multi-Field'!$F$13="undrained"),BH329,""))</f>
        <v/>
      </c>
      <c r="BV329" s="409" t="str">
        <f>IF(AND('[1]Multi-Field'!$E$14=BF329,'[1]Multi-Field'!$F$14="Drained"),BI329,IF(AND('[1]Multi-Field'!$E$14=BF329,'[1]Multi-Field'!$F$14="undrained"),BH329,""))</f>
        <v/>
      </c>
      <c r="BW329" s="409" t="str">
        <f>IF(AND('[1]Multi-Field'!$E$15=BF329,'[1]Multi-Field'!$F$15="Drained"),BI329,IF(AND('[1]Multi-Field'!$E$15=BF329,'[1]Multi-Field'!$F$15="undrained"),BH329,""))</f>
        <v/>
      </c>
      <c r="BX329" s="409" t="str">
        <f>IF(AND('[1]Multi-Field'!$E$16=[1]Lists!BF329,'[1]Multi-Field'!$F$16="Drained"),BI329,IF(AND('[1]Multi-Field'!$E$16=[1]Lists!BF329,'[1]Multi-Field'!$F$16="undrained"),BH329,""))</f>
        <v/>
      </c>
      <c r="BY329" s="409" t="str">
        <f>IF(AND('[1]Multi-Field'!$E$17=[1]Lists!BF329,'[1]Multi-Field'!$F$17="Drained"),BI329,IF(AND('[1]Multi-Field'!$E$17=[1]Lists!BF329,'[1]Multi-Field'!$F$17="undrained"),BH329,""))</f>
        <v/>
      </c>
      <c r="BZ329" s="409" t="str">
        <f>IF(AND('[1]Multi-Field'!$E$18=[1]Lists!BF329,'[1]Multi-Field'!$F$18="Drained"),BI329,IF(AND('[1]Multi-Field'!$E$18=[1]Lists!BF329,'[1]Multi-Field'!$F$18="undrained"),BH329,""))</f>
        <v/>
      </c>
      <c r="CA329" s="409" t="str">
        <f>IF(AND('[1]Multi-Field'!$E$19=[1]Lists!BF329,'[1]Multi-Field'!$F$19="Drained"),BI329,IF(AND('[1]Multi-Field'!$E$19=[1]Lists!BF329,'[1]Multi-Field'!$F$19="undrained"),BH329,""))</f>
        <v/>
      </c>
      <c r="CB329" s="409" t="str">
        <f>IF(AND('[1]Multi-Field'!$E$20=[1]Lists!BF329,'[1]Multi-Field'!$F$20="Drained"),BI329,IF(AND('[1]Multi-Field'!$E$20=[1]Lists!BF329,'[1]Multi-Field'!$F$20="undrained"),BH329,""))</f>
        <v/>
      </c>
      <c r="CC329" s="409" t="str">
        <f>IF(AND('[1]Multi-Field'!$E$21=[1]Lists!BF329,'[1]Multi-Field'!$F$21="Drained"),BI329,IF(AND('[1]Multi-Field'!$E$21=[1]Lists!BF329,'[1]Multi-Field'!$F$21="undrained"),BH329,""))</f>
        <v/>
      </c>
      <c r="CD329" s="409" t="str">
        <f>IF(AND('[1]Multi-Field'!$E$22=[1]Lists!BF329,'[1]Multi-Field'!$F$22="Drained"),BI329,IF(AND('[1]Multi-Field'!$E$22=[1]Lists!BF329,'[1]Multi-Field'!$F$22="undrained"),BH329,""))</f>
        <v/>
      </c>
      <c r="CE329" s="409" t="str">
        <f>IF(AND('[1]Multi-Field'!$E$23=[1]Lists!BF329,'[1]Multi-Field'!$F$23="Drained"),BI329,IF(AND('[1]Multi-Field'!$E$23=[1]Lists!BF329,'[1]Multi-Field'!$F$23="undrained"),BH329,""))</f>
        <v/>
      </c>
      <c r="CF329" s="409" t="str">
        <f>IF(AND('[1]Multi-Field'!$E$24=[1]Lists!BF329,'[1]Multi-Field'!$F$24="Drained"),BI329,IF(AND('[1]Multi-Field'!$E$24=[1]Lists!BF329,'[1]Multi-Field'!$F$24="undrained"),BH329,""))</f>
        <v/>
      </c>
      <c r="CG329" s="409" t="str">
        <f>IF(AND('[1]Multi-Field'!$E$25=[1]Lists!BF329,'[1]Multi-Field'!$F$25="Drained"),BI329,IF(AND('[1]Multi-Field'!$E$25=[1]Lists!BF329,'[1]Multi-Field'!$F$25="undrained"),BH329,""))</f>
        <v/>
      </c>
      <c r="CH329" s="409" t="str">
        <f>IF(AND('[1]Multi-Field'!$E$26=[1]Lists!BF329,'[1]Multi-Field'!$F$26="Drained"),BI329,IF(AND('[1]Multi-Field'!$E$26=[1]Lists!BF329,'[1]Multi-Field'!$F$26="undrained"),BH329,""))</f>
        <v/>
      </c>
      <c r="CI329" s="409" t="str">
        <f>IF(AND('[1]Multi-Field'!$E$27=[1]Lists!BF329,'[1]Multi-Field'!$F$27="Drained"),BI329,IF(AND('[1]Multi-Field'!$E$27=[1]Lists!BF329,'[1]Multi-Field'!$F$27="undrained"),BH329,""))</f>
        <v/>
      </c>
      <c r="CJ329" s="409" t="str">
        <f>IF(AND('[1]Multi-Field'!$E$28=[1]Lists!BF329,'[1]Multi-Field'!$F$28="Drained"),BI329,IF(AND('[1]Multi-Field'!$E$28=[1]Lists!BF329,'[1]Multi-Field'!$F$28="undrained"),BH329,""))</f>
        <v/>
      </c>
      <c r="CK329" s="409" t="str">
        <f>IF(AND('[1]Multi-Field'!$E$29=[1]Lists!BF329,'[1]Multi-Field'!$F$29="Drained"),BI329,IF(AND('[1]Multi-Field'!$E$29=[1]Lists!BF329,'[1]Multi-Field'!$F$29="undrained"),BH329,""))</f>
        <v/>
      </c>
      <c r="CL329" s="409" t="str">
        <f>IF(AND('[1]Multi-Field'!$E$30=[1]Lists!BF329,'[1]Multi-Field'!$F$30="Drained"),BI329,IF(AND('[1]Multi-Field'!$E$30=[1]Lists!BF329,'[1]Multi-Field'!$F$30="undrained"),BH329,""))</f>
        <v/>
      </c>
      <c r="CM329" s="409" t="str">
        <f>IF(AND('[1]Multi-Field'!$E$31=[1]Lists!BF329,'[1]Multi-Field'!$F$31="Drained"),BI329,IF(AND('[1]Multi-Field'!$E$31=[1]Lists!BF329,'[1]Multi-Field'!$F$31="undrained"),BH329,""))</f>
        <v/>
      </c>
      <c r="CN329" s="409" t="str">
        <f>IF(AND('[1]Multi-Field'!$E$32=[1]Lists!BF329,'[1]Multi-Field'!$F$32="Drained"),BI329,IF(AND('[1]Multi-Field'!$E$32=[1]Lists!BF329,'[1]Multi-Field'!$F$32="undrained"),BH329,""))</f>
        <v/>
      </c>
      <c r="CO329" s="409" t="str">
        <f>IF(AND('[1]Multi-Field'!$E$33=[1]Lists!BF329,'[1]Multi-Field'!$F$33="Drained"),BI329,IF(AND('[1]Multi-Field'!$E$33=[1]Lists!BF329,'[1]Multi-Field'!$F$33="undrained"),BH329,""))</f>
        <v/>
      </c>
      <c r="CP329" s="409" t="str">
        <f>IF(AND('[1]Multi-Field'!$E$34=[1]Lists!BF329,'[1]Multi-Field'!$F$34="Drained"),BI329,IF(AND('[1]Multi-Field'!$E$34=[1]Lists!BF329,'[1]Multi-Field'!$F$34="undrained"),BH329,""))</f>
        <v/>
      </c>
      <c r="CQ329" s="409" t="str">
        <f>IF(AND('[1]Multi-Field'!$E$35=[1]Lists!BF329,'[1]Multi-Field'!$F$35="Drained"),BI329,IF(AND('[1]Multi-Field'!$E$35=[1]Lists!BF329,'[1]Multi-Field'!$F$35="undrained"),BH329,""))</f>
        <v/>
      </c>
      <c r="CR329" s="409" t="str">
        <f>IF(AND('[1]Multi-Field'!$E$36=[1]Lists!BF329,'[1]Multi-Field'!$F$36="Drained"),BI329,IF(AND('[1]Multi-Field'!$E$36=[1]Lists!BF329,'[1]Multi-Field'!$F$36="undrained"),BH329,""))</f>
        <v/>
      </c>
      <c r="CS329" s="409" t="str">
        <f>IF(AND('[1]Multi-Field'!$E$37=[1]Lists!BF329,'[1]Multi-Field'!$F$37="Drained"),BI329,IF(AND('[1]Multi-Field'!$E$37=[1]Lists!BF329,'[1]Multi-Field'!$F$37="undrained"),BH329,""))</f>
        <v/>
      </c>
      <c r="CT329" s="409" t="str">
        <f>IF(AND('[1]Multi-Field'!$E$38=[1]Lists!BF329,'[1]Multi-Field'!$F$38="Drained"),BI329,IF(AND('[1]Multi-Field'!$E$38=[1]Lists!BF329,'[1]Multi-Field'!$F$38="undrained"),BH329,""))</f>
        <v/>
      </c>
      <c r="CU329" s="409" t="str">
        <f>IF(AND('[1]Multi-Field'!$E$39=[1]Lists!BF329,'[1]Multi-Field'!$F$39="Drained"),BI329,IF(AND('[1]Multi-Field'!$E$39=[1]Lists!BF329,'[1]Multi-Field'!$F$39="undrained"),BH329,""))</f>
        <v/>
      </c>
      <c r="CV329" s="409" t="str">
        <f>IF(AND('[1]Multi-Field'!$E$40=[1]Lists!BF329,'[1]Multi-Field'!$F$40="Drained"),BI329,IF(AND('[1]Multi-Field'!$E$40=[1]Lists!BF329,'[1]Multi-Field'!$F$40="undrained"),BH329,""))</f>
        <v/>
      </c>
      <c r="CW329" s="409" t="str">
        <f>IF(AND('[1]Multi-Field'!$E$41=[1]Lists!BF329,'[1]Multi-Field'!$F$40="Drained"),BI329,IF(AND('[1]Multi-Field'!$E$40=[1]Lists!BF329,'[1]Multi-Field'!$F$40="undrained"),BH329,""))</f>
        <v/>
      </c>
      <c r="CX329" s="409" t="str">
        <f>IF(AND('[1]Multi-Field'!$E$42=[1]Lists!BF329,'[1]Multi-Field'!$F$42="Drained"),BI329,IF(AND('[1]Multi-Field'!$E$42=[1]Lists!BF329,'[1]Multi-Field'!$F$42="undrained"),BH329,""))</f>
        <v/>
      </c>
      <c r="CY329" s="409" t="str">
        <f>IF(AND('[1]Multi-Field'!$E$43=[1]Lists!BF329,'[1]Multi-Field'!$F$43="Drained"),BI329,IF(AND('[1]Multi-Field'!$E$43=[1]Lists!BF329,'[1]Multi-Field'!$F$43="undrained"),BH329,""))</f>
        <v/>
      </c>
      <c r="CZ329" s="409" t="str">
        <f>IF(AND('[1]Multi-Field'!$E$44=[1]Lists!BF329,'[1]Multi-Field'!$F$44="Drained"),BI329,IF(AND('[1]Multi-Field'!$E$44=[1]Lists!BF329,'[1]Multi-Field'!$F$44="undrained"),BH329,""))</f>
        <v/>
      </c>
      <c r="DA329" s="409" t="str">
        <f>IF(AND('[1]Multi-Field'!$E$45=[1]Lists!BF329,'[1]Multi-Field'!$F$45="Drained"),BI329,IF(AND('[1]Multi-Field'!$E$45=[1]Lists!BF329,'[1]Multi-Field'!$F$45="undrained"),BH329,""))</f>
        <v/>
      </c>
      <c r="DB329" s="409" t="str">
        <f>IF(AND('[1]Multi-Field'!$E$46=[1]Lists!BF329,'[1]Multi-Field'!$F$46="Drained"),BI329,IF(AND('[1]Multi-Field'!$E$46=[1]Lists!BF329,'[1]Multi-Field'!$F$46="undrained"),BH329,""))</f>
        <v/>
      </c>
      <c r="DC329" s="409" t="str">
        <f>IF(AND('[1]Multi-Field'!$E$47=[1]Lists!BF329,'[1]Multi-Field'!$F$47="Drained"),BI329,IF(AND('[1]Multi-Field'!$E$47=[1]Lists!BF329,'[1]Multi-Field'!$F$47="undrained"),BH329,""))</f>
        <v/>
      </c>
      <c r="DD329" s="409" t="str">
        <f>IF(AND('[1]Multi-Field'!$E$48=[1]Lists!BF329,'[1]Multi-Field'!$F$48="Drained"),BI329,IF(AND('[1]Multi-Field'!$E$48=[1]Lists!BF329,'[1]Multi-Field'!$F$48="undrained"),BH329,""))</f>
        <v/>
      </c>
      <c r="DE329" s="409" t="str">
        <f>IF(AND('[1]Multi-Field'!$E$49=[1]Lists!BF329,'[1]Multi-Field'!$F$49="Drained"),BI329,IF(AND('[1]Multi-Field'!$E$49=[1]Lists!BF329,'[1]Multi-Field'!$F$9="undrained"),BH329,""))</f>
        <v/>
      </c>
      <c r="DF329" s="409" t="str">
        <f>IF(AND('[1]Multi-Field'!$E$50=[1]Lists!BF329,'[1]Multi-Field'!$F$50="Drained"),BI329,IF(AND('[1]Multi-Field'!$E$50=[1]Lists!BF329,'[1]Multi-Field'!$F$50="undrained"),BH329,""))</f>
        <v/>
      </c>
      <c r="DG329" s="409" t="str">
        <f>IF(AND('[1]Multi-Field'!$E$51=[1]Lists!BF329,'[1]Multi-Field'!$F$51="Drained"),BI329,IF(AND('[1]Multi-Field'!$E$51=[1]Lists!BF329,'[1]Multi-Field'!$F$51="undrained"),BH329,""))</f>
        <v/>
      </c>
      <c r="DH329" s="409" t="str">
        <f>IF(AND('[1]Multi-Field'!$E$52=[1]Lists!BF329,'[1]Multi-Field'!$F$52="Drained"),BI329,IF(AND('[1]Multi-Field'!$E$52=[1]Lists!BF329,'[1]Multi-Field'!$F$52="undrained"),BH329,""))</f>
        <v/>
      </c>
      <c r="DI329" s="409" t="str">
        <f>IF(AND('[1]Multi-Field'!$E$53=[1]Lists!BF329,'[1]Multi-Field'!$F$53="Drained"),BI329,IF(AND('[1]Multi-Field'!$E$53=[1]Lists!BF329,'[1]Multi-Field'!$F$53="undrained"),BH329,""))</f>
        <v/>
      </c>
      <c r="DJ329" s="409" t="str">
        <f>IF(AND('[1]Multi-Field'!$E$54=[1]Lists!BF329,'[1]Multi-Field'!$F$54="Drained"),BI329,IF(AND('[1]Multi-Field'!$E$54=[1]Lists!BF329,'[1]Multi-Field'!$F$54="undrained"),BH329,""))</f>
        <v/>
      </c>
      <c r="DK329" s="409" t="str">
        <f>IF(AND('[1]Multi-Field'!$E$55=[1]Lists!BF329,'[1]Multi-Field'!$F$55="Drained"),BI329,IF(AND('[1]Multi-Field'!$E$55=[1]Lists!BF329,'[1]Multi-Field'!$F$55="undrained"),BH329,""))</f>
        <v/>
      </c>
      <c r="DL329" s="409" t="str">
        <f>IF(AND('[1]Multi-Field'!$E$56=[1]Lists!BF329,'[1]Multi-Field'!$F$56="Drained"),BI329,IF(AND('[1]Multi-Field'!$E$56=[1]Lists!BF329,'[1]Multi-Field'!$F$56="undrained"),BH329,""))</f>
        <v/>
      </c>
      <c r="DM329" s="409" t="str">
        <f>IF(AND('[1]Multi-Field'!$E$57=[1]Lists!BF329,'[1]Multi-Field'!$F$57="Drained"),BI329,IF(AND('[1]Multi-Field'!$E$57=[1]Lists!BF329,'[1]Multi-Field'!$F$57="undrained"),BH329,""))</f>
        <v/>
      </c>
      <c r="DN329" s="409" t="str">
        <f>IF(AND('[1]Multi-Field'!$E$58=[1]Lists!BF329,'[1]Multi-Field'!$F$58="Drained"),BI329,IF(AND('[1]Multi-Field'!$E$58=[1]Lists!BF329,'[1]Multi-Field'!$F$58="undrained"),BH329,""))</f>
        <v/>
      </c>
      <c r="DO329" s="409" t="str">
        <f>IF(AND('[1]Multi-Field'!$E$59=[1]Lists!BF329,'[1]Multi-Field'!$F$59="Drained"),BI329,IF(AND('[1]Multi-Field'!$E$59=[1]Lists!BF329,'[1]Multi-Field'!$F$59="undrained"),BH329,""))</f>
        <v/>
      </c>
      <c r="DP329" s="409" t="str">
        <f>IF(AND('[1]Multi-Field'!$E$60=[1]Lists!BF329,'[1]Multi-Field'!$F$60="Drained"),BI329,IF(AND('[1]Multi-Field'!$E$60=[1]Lists!BF329,'[1]Multi-Field'!$F$60="undrained"),BH329,""))</f>
        <v/>
      </c>
      <c r="DQ329" s="409" t="str">
        <f>IF(AND('[1]Multi-Field'!$E$61=[1]Lists!BF329,'[1]Multi-Field'!$F$61="Drained"),BI329,IF(AND('[1]Multi-Field'!$E$61=[1]Lists!BF329,'[1]Multi-Field'!$F$61="undrained"),BH329,""))</f>
        <v/>
      </c>
      <c r="DR329" s="409" t="str">
        <f>IF(AND('[1]Multi-Field'!$E$62=[1]Lists!BF329,'[1]Multi-Field'!$F$62="Drained"),BI329,IF(AND('[1]Multi-Field'!$E$62=[1]Lists!BF329,'[1]Multi-Field'!$F$62="undrained"),BH329,""))</f>
        <v/>
      </c>
      <c r="DS329" s="409" t="str">
        <f>IF(AND('[1]Multi-Field'!$E$63=[1]Lists!BF329,'[1]Multi-Field'!$F$63="Drained"),BI329,IF(AND('[1]Multi-Field'!$E$63=[1]Lists!BF329,'[1]Multi-Field'!$F$63="undrained"),BH329,""))</f>
        <v/>
      </c>
      <c r="DT329" s="409" t="str">
        <f>IF(AND('[1]Multi-Field'!$E$64=[1]Lists!BF329,'[1]Multi-Field'!$F$64="Drained"),BI329,IF(AND('[1]Multi-Field'!$E$64=[1]Lists!BF329,'[1]Multi-Field'!$F$64="undrained"),BH329,""))</f>
        <v/>
      </c>
      <c r="DU329" s="409" t="str">
        <f>IF(AND('[1]Multi-Field'!$E$65=[1]Lists!BF329,'[1]Multi-Field'!$F$65="Drained"),BI329,IF(AND('[1]Multi-Field'!$E$65=[1]Lists!BF329,'[1]Multi-Field'!$F$65="undrained"),BH329,""))</f>
        <v/>
      </c>
      <c r="DV329" s="409" t="str">
        <f>IF(AND('[1]Multi-Field'!$E$66=[1]Lists!BF329,'[1]Multi-Field'!$F$66="Drained"),BI329,IF(AND('[1]Multi-Field'!$E$66=[1]Lists!BF329,'[1]Multi-Field'!$F$66="undrained"),BH329,""))</f>
        <v/>
      </c>
      <c r="DW329" s="409" t="str">
        <f>IF(AND('[1]Multi-Field'!$E$67=[1]Lists!BF329,'[1]Multi-Field'!$F$67="Drained"),BI329,IF(AND('[1]Multi-Field'!$E$67=[1]Lists!BF329,'[1]Multi-Field'!$F$67="undrained"),BH329,""))</f>
        <v/>
      </c>
      <c r="DX329" s="409" t="str">
        <f>IF(AND('[1]Multi-Field'!$E$68=[1]Lists!BF329,'[1]Multi-Field'!$F$68="Drained"),BI329,IF(AND('[1]Multi-Field'!$E$68=[1]Lists!BF329,'[1]Multi-Field'!$F$68="undrained"),BH329,""))</f>
        <v/>
      </c>
      <c r="DY329" s="409" t="str">
        <f>IF(AND('[1]Multi-Field'!$E$69=[1]Lists!BF329,'[1]Multi-Field'!$F$69="Drained"),BI329,IF(AND('[1]Multi-Field'!$E$69=[1]Lists!BF329,'[1]Multi-Field'!$F$69="undrained"),BH329,""))</f>
        <v/>
      </c>
      <c r="DZ329" s="409" t="str">
        <f>IF(AND('[1]Multi-Field'!$E$70=[1]Lists!BF329,'[1]Multi-Field'!$F$70="Drained"),BI329,IF(AND('[1]Multi-Field'!$E$70=[1]Lists!BF329,'[1]Multi-Field'!$F$70="undrained"),BH329,""))</f>
        <v/>
      </c>
      <c r="EA329" s="409" t="str">
        <f>IF(AND('[1]Multi-Field'!$E$71=[1]Lists!BF329,'[1]Multi-Field'!$F$71="Drained"),BI329,IF(AND('[1]Multi-Field'!$E$71=[1]Lists!BF329,'[1]Multi-Field'!$F$71="undrained"),BH329,""))</f>
        <v/>
      </c>
      <c r="EB329" s="409" t="str">
        <f>IF(AND('[1]Multi-Field'!$E$72=[1]Lists!BF329,'[1]Multi-Field'!$F$72="Drained"),BI329,IF(AND('[1]Multi-Field'!$E$72=[1]Lists!BF329,'[1]Multi-Field'!$F$72="undrained"),BH329,""))</f>
        <v/>
      </c>
      <c r="EC329" s="409" t="str">
        <f>IF(AND('[1]Multi-Field'!$E$73=[1]Lists!BF329,'[1]Multi-Field'!$F$73="Drained"),BI329,IF(AND('[1]Multi-Field'!$E$73=[1]Lists!BF329,'[1]Multi-Field'!$F$73="undrained"),BH329,""))</f>
        <v/>
      </c>
      <c r="ED329" s="409" t="str">
        <f>IF(AND('[1]Multi-Field'!$E$74=[1]Lists!BF329,'[1]Multi-Field'!$F$74="Drained"),BI329,IF(AND('[1]Multi-Field'!$E$74=[1]Lists!BF329,'[1]Multi-Field'!$F$74="undrained"),BH329,""))</f>
        <v/>
      </c>
      <c r="EE329" s="409" t="str">
        <f>IF(AND('[1]Multi-Field'!$E$75=[1]Lists!BF329,'[1]Multi-Field'!$F$75="Drained"),BI329,IF(AND('[1]Multi-Field'!$E$75=[1]Lists!BF329,'[1]Multi-Field'!$F$75="undrained"),BH329,""))</f>
        <v/>
      </c>
      <c r="EF329" s="409" t="str">
        <f>IF(AND('[1]Multi-Field'!$E$76=[1]Lists!BF329,'[1]Multi-Field'!$F$76="Drained"),BI329,IF(AND('[1]Multi-Field'!$E$76=[1]Lists!BF329,'[1]Multi-Field'!$F$6="undrained"),BH329,""))</f>
        <v/>
      </c>
      <c r="EG329" s="409" t="str">
        <f>IF(AND('[1]Multi-Field'!$E$77=[1]Lists!BF329,'[1]Multi-Field'!$F$77="Drained"),BI329,IF(AND('[1]Multi-Field'!$E$77=[1]Lists!BF329,'[1]Multi-Field'!$F$77="undrained"),BH329,""))</f>
        <v/>
      </c>
      <c r="EH329" s="409" t="str">
        <f>IF(AND('[1]Multi-Field'!$E$78=[1]Lists!BF329,'[1]Multi-Field'!$F$78="Drained"),BI329,IF(AND('[1]Multi-Field'!$E$78=[1]Lists!BF329,'[1]Multi-Field'!$F$78="undrained"),BH329,""))</f>
        <v/>
      </c>
      <c r="EI329" s="409" t="str">
        <f>IF(AND('[1]Multi-Field'!$E$79=[1]Lists!BF329,'[1]Multi-Field'!$F$79="Drained"),BI329,IF(AND('[1]Multi-Field'!$E$79=[1]Lists!BF329,'[1]Multi-Field'!$F$79="undrained"),BH329,""))</f>
        <v/>
      </c>
      <c r="EJ329" s="409" t="str">
        <f>IF(AND('[1]Multi-Field'!$E$80=[1]Lists!BF329,'[1]Multi-Field'!$F$80="Drained"),BI329,IF(AND('[1]Multi-Field'!$E$80=[1]Lists!BF329,'[1]Multi-Field'!$F$80="undrained"),BH329,""))</f>
        <v/>
      </c>
      <c r="EK329" s="409" t="str">
        <f>IF(AND('[1]Multi-Field'!$E$81=[1]Lists!BF329,'[1]Multi-Field'!$F$81="Drained"),BI329,IF(AND('[1]Multi-Field'!$E$81=[1]Lists!BF329,'[1]Multi-Field'!$F$81="undrained"),BH329,""))</f>
        <v/>
      </c>
      <c r="EL329" s="409" t="str">
        <f>IF(AND('[1]Multi-Field'!$E$82=[1]Lists!BF329,'[1]Multi-Field'!$F$82="Drained"),BI329,IF(AND('[1]Multi-Field'!$E$82=[1]Lists!BF329,'[1]Multi-Field'!$F$82="undrained"),BH329,""))</f>
        <v/>
      </c>
      <c r="EM329" s="409" t="str">
        <f>IF(AND('[1]Multi-Field'!$E$83=[1]Lists!BF329,'[1]Multi-Field'!$F$83="Drained"),BI329,IF(AND('[1]Multi-Field'!$E$83=[1]Lists!BF329,'[1]Multi-Field'!$F$83="undrained"),BH329,""))</f>
        <v/>
      </c>
      <c r="EN329" s="409" t="str">
        <f>IF(AND('[1]Multi-Field'!$E$84=[1]Lists!BF329,'[1]Multi-Field'!$F$84="Drained"),BI329,IF(AND('[1]Multi-Field'!$E$84=[1]Lists!BF329,'[1]Multi-Field'!$F$84="undrained"),BH329,""))</f>
        <v/>
      </c>
      <c r="EO329" s="409" t="str">
        <f>IF(AND('[1]Multi-Field'!$E$85=[1]Lists!BF329,'[1]Multi-Field'!$F$85="Drained"),BI329,IF(AND('[1]Multi-Field'!$E$85=[1]Lists!BF329,'[1]Multi-Field'!$F$85="undrained"),BH329,""))</f>
        <v/>
      </c>
      <c r="EP329" s="409" t="str">
        <f>IF(AND('[1]Multi-Field'!$E$86=[1]Lists!BF329,'[1]Multi-Field'!$F$86="Drained"),BI329,IF(AND('[1]Multi-Field'!$E$86=[1]Lists!BF329,'[1]Multi-Field'!$F$86="undrained"),BH329,""))</f>
        <v/>
      </c>
      <c r="EQ329" s="409" t="str">
        <f>IF(AND('[1]Multi-Field'!$E$87=[1]Lists!BF329,'[1]Multi-Field'!$F$87="Drained"),BI329,IF(AND('[1]Multi-Field'!$E$87=[1]Lists!BF329,'[1]Multi-Field'!$F$87="undrained"),BH329,""))</f>
        <v/>
      </c>
      <c r="ER329" s="409" t="str">
        <f>IF(AND('[1]Multi-Field'!$E$88=[1]Lists!BF329,'[1]Multi-Field'!$F$88="Drained"),BI329,IF(AND('[1]Multi-Field'!$E$88=[1]Lists!BF329,'[1]Multi-Field'!$F$88="undrained"),BH329,""))</f>
        <v/>
      </c>
      <c r="ES329" s="409" t="str">
        <f>IF(AND('[1]Multi-Field'!$E$89=[1]Lists!BF329,'[1]Multi-Field'!$F$89="Drained"),BI329,IF(AND('[1]Multi-Field'!$E$89=[1]Lists!BF329,'[1]Multi-Field'!$F$89="undrained"),BH329,""))</f>
        <v/>
      </c>
      <c r="ET329" s="409" t="str">
        <f>IF(AND('[1]Multi-Field'!$E$90=[1]Lists!BF329,'[1]Multi-Field'!$F$90="Drained"),BI329,IF(AND('[1]Multi-Field'!$E$90=[1]Lists!BF329,'[1]Multi-Field'!$F$90="undrained"),BH329,""))</f>
        <v/>
      </c>
      <c r="EU329" s="409" t="str">
        <f>IF(AND('[1]Multi-Field'!$E$91=[1]Lists!BF329,'[1]Multi-Field'!$F$91="Drained"),BI329,IF(AND('[1]Multi-Field'!$E$91=[1]Lists!BF329,'[1]Multi-Field'!$F$91="undrained"),BH329,""))</f>
        <v/>
      </c>
      <c r="EV329" s="409" t="str">
        <f>IF(AND('[1]Multi-Field'!$E$92=[1]Lists!BF329,'[1]Multi-Field'!$F$92="Drained"),BI329,IF(AND('[1]Multi-Field'!$E$92=[1]Lists!BF329,'[1]Multi-Field'!$F$92="undrained"),BH329,""))</f>
        <v/>
      </c>
      <c r="EW329" s="409" t="str">
        <f>IF(AND('[1]Multi-Field'!$E$93=[1]Lists!BF329,'[1]Multi-Field'!$F$93="Drained"),BI329,IF(AND('[1]Multi-Field'!$E$93=[1]Lists!BF329,'[1]Multi-Field'!$F$93="undrained"),BH329,""))</f>
        <v/>
      </c>
      <c r="EX329" s="409" t="str">
        <f>IF(AND('[1]Multi-Field'!$E$94=[1]Lists!BF329,'[1]Multi-Field'!$F$94="Drained"),BI329,IF(AND('[1]Multi-Field'!$E$94=[1]Lists!BF329,'[1]Multi-Field'!$F$94="undrained"),BH329,""))</f>
        <v/>
      </c>
      <c r="EY329" s="409" t="str">
        <f>IF(AND('[1]Multi-Field'!$E$95=[1]Lists!BF329,'[1]Multi-Field'!$F$95="Drained"),BI329,IF(AND('[1]Multi-Field'!$E$95=[1]Lists!BF329,'[1]Multi-Field'!$F$95="undrained"),BH329,""))</f>
        <v/>
      </c>
      <c r="EZ329" s="409" t="str">
        <f>IF(AND('[1]Multi-Field'!$E$96=[1]Lists!BF329,'[1]Multi-Field'!$F$96="Drained"),BI329,IF(AND('[1]Multi-Field'!$E$96=[1]Lists!BF329,'[1]Multi-Field'!$F$96="undrained"),BH329,""))</f>
        <v/>
      </c>
      <c r="FA329" s="409" t="str">
        <f>IF(AND('[1]Multi-Field'!$E$97=[1]Lists!BF329,'[1]Multi-Field'!$F$97="Drained"),BI329,IF(AND('[1]Multi-Field'!$E$97=[1]Lists!BF329,'[1]Multi-Field'!$F$97="undrained"),BH329,""))</f>
        <v/>
      </c>
      <c r="FB329" s="409" t="str">
        <f>IF(AND('[1]Multi-Field'!$E$98=[1]Lists!BF329,'[1]Multi-Field'!$F$98="Drained"),BI329,IF(AND('[1]Multi-Field'!$E$98=[1]Lists!BF329,'[1]Multi-Field'!$F$98="undrained"),BH329,""))</f>
        <v/>
      </c>
      <c r="FC329" s="409" t="str">
        <f>IF(AND('[1]Multi-Field'!$E$99=[1]Lists!BF329,'[1]Multi-Field'!$F$99="Drained"),BI329,IF(AND('[1]Multi-Field'!$E$99=[1]Lists!BF329,'[1]Multi-Field'!$F$99="undrained"),BH329,""))</f>
        <v/>
      </c>
      <c r="FD329" s="409" t="str">
        <f>IF(AND('[1]Multi-Field'!$E$100=[1]Lists!BF329,'[1]Multi-Field'!$F$100="Drained"),BI329,IF(AND('[1]Multi-Field'!$E$100=[1]Lists!BF329,'[1]Multi-Field'!$F$100="undrained"),BH329,""))</f>
        <v/>
      </c>
      <c r="FE329" s="409" t="str">
        <f>IF(AND('[1]Multi-Field'!$E$101=[1]Lists!BF329,'[1]Multi-Field'!$F$101="Drained"),BI329,IF(AND('[1]Multi-Field'!$E$101=[1]Lists!BF329,'[1]Multi-Field'!$F$101="undrained"),BH329,""))</f>
        <v/>
      </c>
      <c r="FF329" s="409" t="str">
        <f>IF(AND('[1]Multi-Field'!$E$102=[1]Lists!BF329,'[1]Multi-Field'!$F$102="Drained"),BI329,IF(AND('[1]Multi-Field'!$E$102=[1]Lists!BF329,'[1]Multi-Field'!$F$102="undrained"),BH329,""))</f>
        <v/>
      </c>
      <c r="FG329" s="409" t="str">
        <f>IF(AND('[1]Multi-Field'!$E$103=[1]Lists!BF329,'[1]Multi-Field'!$F$103="Drained"),BI329,IF(AND('[1]Multi-Field'!$E$103=[1]Lists!BF329,'[1]Multi-Field'!$F$103="undrained"),BH329,""))</f>
        <v/>
      </c>
      <c r="FH329" s="409" t="str">
        <f>IF(AND('[1]Multi-Field'!$E$104=[1]Lists!BF329,'[1]Multi-Field'!$F$104="Drained"),BI329,IF(AND('[1]Multi-Field'!$E$104=[1]Lists!BF329,'[1]Multi-Field'!$F$104="undrained"),BH329,""))</f>
        <v/>
      </c>
      <c r="FI329" s="409" t="str">
        <f>IF(AND('[1]Multi-Field'!$E$105=[1]Lists!BF329,'[1]Multi-Field'!$F$105="Drained"),BI329,IF(AND('[1]Multi-Field'!$E$105=[1]Lists!BF329,'[1]Multi-Field'!$F$105="undrained"),BH329,""))</f>
        <v/>
      </c>
      <c r="FJ329" s="409" t="str">
        <f>IF(AND('[1]Multi-Field'!$E$106=[1]Lists!BF329,'[1]Multi-Field'!$F$106="Drained"),BI329,IF(AND('[1]Multi-Field'!$E$106=[1]Lists!BF329,'[1]Multi-Field'!$F$106="undrained"),BH329,""))</f>
        <v/>
      </c>
      <c r="FK329" s="409" t="str">
        <f>IF(AND('[1]Multi-Field'!$E$107=[1]Lists!BF329,'[1]Multi-Field'!$F$107="Drained"),BI329,IF(AND('[1]Multi-Field'!$E$107=[1]Lists!BF329,'[1]Multi-Field'!$F$107="undrained"),BH329,""))</f>
        <v/>
      </c>
      <c r="FL329" s="409" t="str">
        <f>IF(AND('[1]Multi-Field'!$E$108=[1]Lists!BF329,'[1]Multi-Field'!$F$108="Drained"),BI329,IF(AND('[1]Multi-Field'!$E$108=[1]Lists!BF329,'[1]Multi-Field'!$F$108="undrained"),BH329,""))</f>
        <v/>
      </c>
      <c r="FM329" s="409" t="str">
        <f>IF(AND('[1]Multi-Field'!$E$109=[1]Lists!BF329,'[1]Multi-Field'!$F$109="Drained"),BI329,IF(AND('[1]Multi-Field'!$E$109=[1]Lists!BF329,'[1]Multi-Field'!$F$109="undrained"),BH329,""))</f>
        <v/>
      </c>
      <c r="FN329" s="409" t="str">
        <f>IF(AND('[1]Multi-Field'!$E$110=[1]Lists!BF329,'[1]Multi-Field'!$F$110="Drained"),BI329,IF(AND('[1]Multi-Field'!$E$110=[1]Lists!BF329,'[1]Multi-Field'!$F$110="undrained"),BH329,""))</f>
        <v/>
      </c>
      <c r="FO329" s="409" t="str">
        <f>IF(AND('[1]Multi-Field'!$E$111=[1]Lists!BF329,'[1]Multi-Field'!$F$111="Drained"),BI329,IF(AND('[1]Multi-Field'!$E$111=[1]Lists!BF329,'[1]Multi-Field'!$F$111="undrained"),BH329,""))</f>
        <v/>
      </c>
      <c r="FP329" s="409" t="str">
        <f>IF(AND('[1]Multi-Field'!$E$112=[1]Lists!BF329,'[1]Multi-Field'!$F$112="Drained"),BI329,IF(AND('[1]Multi-Field'!$E$112=[1]Lists!BF329,'[1]Multi-Field'!$F$112="undrained"),BH329,""))</f>
        <v/>
      </c>
      <c r="FQ329" s="409" t="str">
        <f>IF(AND('[1]Multi-Field'!$E$113=[1]Lists!BF329,'[1]Multi-Field'!$F$113="Drained"),BI329,IF(AND('[1]Multi-Field'!$E$113=[1]Lists!BF329,'[1]Multi-Field'!$F$113="undrained"),BH329,""))</f>
        <v/>
      </c>
      <c r="FR329" s="409" t="str">
        <f>IF(AND('[1]Multi-Field'!$E$114=[1]Lists!BF329,'[1]Multi-Field'!$F$114="Drained"),BI329,IF(AND('[1]Multi-Field'!$E$114=[1]Lists!BF329,'[1]Multi-Field'!$F$114="undrained"),BH329,""))</f>
        <v/>
      </c>
      <c r="FS329" s="409" t="str">
        <f>IF(AND('[1]Multi-Field'!$E$115=[1]Lists!BF329,'[1]Multi-Field'!$F$115="Drained"),BI329,IF(AND('[1]Multi-Field'!$E$115=[1]Lists!BF329,'[1]Multi-Field'!$F$115="undrained"),BH329,""))</f>
        <v/>
      </c>
      <c r="FT329" s="409" t="str">
        <f>IF(AND('[1]Multi-Field'!$E$116=[1]Lists!BF329,'[1]Multi-Field'!$F$116="Drained"),BI329,IF(AND('[1]Multi-Field'!$E$116=[1]Lists!BF329,'[1]Multi-Field'!$F$116="undrained"),BH329,""))</f>
        <v/>
      </c>
      <c r="FU329" s="409" t="str">
        <f>IF(AND('[1]Multi-Field'!$E$117=[1]Lists!BF329,'[1]Multi-Field'!$F$117="Drained"),BI329,IF(AND('[1]Multi-Field'!$E$117=[1]Lists!BF329,'[1]Multi-Field'!$F$117="undrained"),BH329,""))</f>
        <v/>
      </c>
      <c r="FV329" s="409" t="str">
        <f>IF(AND('[1]Multi-Field'!$E$118=[1]Lists!BF329,'[1]Multi-Field'!$F$118="Drained"),BI329,IF(AND('[1]Multi-Field'!$E$118=[1]Lists!BF329,'[1]Multi-Field'!$F$118="undrained"),BH329,""))</f>
        <v/>
      </c>
      <c r="FW329" s="409" t="str">
        <f>IF(AND('[1]Multi-Field'!$E$119=[1]Lists!BF329,'[1]Multi-Field'!$F$119="Drained"),BI329,IF(AND('[1]Multi-Field'!$E$119=[1]Lists!BF329,'[1]Multi-Field'!$F$119="undrained"),BH329,""))</f>
        <v/>
      </c>
      <c r="FX329" s="409" t="str">
        <f>IF(AND('[1]Multi-Field'!$E$120=[1]Lists!BF329,'[1]Multi-Field'!$F$120="Drained"),BI329,IF(AND('[1]Multi-Field'!$E$120=[1]Lists!BF329,'[1]Multi-Field'!$F$120="undrained"),BH329,""))</f>
        <v/>
      </c>
    </row>
    <row r="330" spans="1:185" ht="13.5" customHeight="1">
      <c r="A330" s="7" t="s">
        <v>416</v>
      </c>
      <c r="B330" s="7"/>
      <c r="C330" s="7"/>
      <c r="D330" s="8">
        <v>60</v>
      </c>
      <c r="E330" s="8">
        <f t="shared" si="53"/>
        <v>62</v>
      </c>
      <c r="F330" s="8">
        <f t="shared" si="54"/>
        <v>63</v>
      </c>
      <c r="G330" s="8">
        <v>65</v>
      </c>
      <c r="H330" s="8">
        <v>65</v>
      </c>
      <c r="I330" s="8">
        <f t="shared" si="57"/>
        <v>68</v>
      </c>
      <c r="J330" s="8">
        <f t="shared" si="58"/>
        <v>72</v>
      </c>
      <c r="K330" s="8">
        <v>75</v>
      </c>
      <c r="L330" s="8">
        <v>105</v>
      </c>
      <c r="M330" s="8">
        <f t="shared" si="55"/>
        <v>112</v>
      </c>
      <c r="N330" s="8">
        <f t="shared" si="56"/>
        <v>118</v>
      </c>
      <c r="O330" s="8">
        <v>125</v>
      </c>
      <c r="P330" s="391">
        <v>305</v>
      </c>
      <c r="Q330" s="394"/>
      <c r="R330" s="395" t="b">
        <f>IF(OR('Multi-Field'!AA307=Lists!$AC$42,'Multi-Field'!AA307=Lists!$AC$43),IF('Multi-Field'!Z307="x",(IF('Multi-Field'!AC307=Lists!$Q$11,Lists!$R$11,IF('Multi-Field'!AC307=Lists!$Q$12,Lists!$R$12,IF('Multi-Field'!AC307=Lists!$Q$13,Lists!$R$13,IF('Multi-Field'!AC307=Lists!$Q$14,Lists!$R$14))))),IF('Multi-Field'!X307="x",(IF('Multi-Field'!AC307=Lists!$Q$11,Lists!$S$11,IF('Multi-Field'!AC307=Lists!$Q$12,Lists!$S$12,IF('Multi-Field'!AC307=Lists!$Q$13,Lists!$S$13,IF('Multi-Field'!AC307=Lists!$Q$14,Lists!$S$14))))),IF('Multi-Field'!V307="x",(IF('Multi-Field'!AC307=Lists!$Q$11,Lists!$T$11,IF('Multi-Field'!AC307=Lists!$Q$12,Lists!$T$12,IF('Multi-Field'!AC307=Lists!$Q$13,Lists!$T$13,IF('Multi-Field'!AC307=Lists!$Q$14,Lists!$T$14))))),0))))</f>
        <v>0</v>
      </c>
      <c r="S330" s="395" t="str">
        <f t="shared" si="52"/>
        <v/>
      </c>
      <c r="T330" s="395"/>
      <c r="U330" s="396"/>
      <c r="BF330" s="411" t="s">
        <v>1495</v>
      </c>
      <c r="BG330" s="412">
        <v>4</v>
      </c>
      <c r="BH330" s="412">
        <v>3.5</v>
      </c>
      <c r="BI330" s="412">
        <v>4.5</v>
      </c>
      <c r="BJ330" s="409" t="e">
        <f>IF(AND('[1]Single Field'!#REF!=[1]Lists!BF330,'[1]Single Field'!#REF!="Drained"),"x",IF(AND('[1]Single Field'!#REF!=[1]Lists!BF330,'[1]Single Field'!#REF!="Undrained"),O,""))</f>
        <v>#REF!</v>
      </c>
      <c r="BK330" s="409" t="str">
        <f>IF(AND('[1]Multi-Field'!$E$3=[1]Lists!BF330,'[1]Multi-Field'!$F$3="Drained"),BI330,IF(AND('[1]Multi-Field'!$E$3=BF330,'[1]Multi-Field'!$F$3="undrained"),BH330,""))</f>
        <v/>
      </c>
      <c r="BL330" s="409" t="str">
        <f>IF(AND('[1]Multi-Field'!$E$4=BF330,'[1]Multi-Field'!$F$4="Drained"),BI330,IF(AND('[1]Multi-Field'!$E$4=BF330,'[1]Multi-Field'!$F$4="undrained"),BH330,""))</f>
        <v/>
      </c>
      <c r="BM330" s="409" t="str">
        <f>IF(AND('[1]Multi-Field'!$E$5=BF330,'[1]Multi-Field'!$F$5="Drained"),BI330,IF(AND('[1]Multi-Field'!$E$5=BF330,'[1]Multi-Field'!$F$5="undrained"),BH330,""))</f>
        <v/>
      </c>
      <c r="BN330" s="409" t="str">
        <f>IF(AND('[1]Multi-Field'!$E$6=BF330,'[1]Multi-Field'!$F$6="Drained"),BI330,IF(AND('[1]Multi-Field'!$E$6=BF330,'[1]Multi-Field'!$F$6="undrained"),BH330,""))</f>
        <v/>
      </c>
      <c r="BO330" s="409" t="str">
        <f>IF(AND('[1]Multi-Field'!$E$7=BF330,'[1]Multi-Field'!$F$7="Drained"),BI330,IF(AND('[1]Multi-Field'!$E$7=BF330,'[1]Multi-Field'!$F$7="undrained"),BH330,""))</f>
        <v/>
      </c>
      <c r="BP330" s="409" t="str">
        <f>IF(AND('[1]Multi-Field'!$E$8=BF330,'[1]Multi-Field'!$F$8="Drained"),BI330,IF(AND('[1]Multi-Field'!$E$8=BF330,'[1]Multi-Field'!$F$8="undrained"),BH330,""))</f>
        <v/>
      </c>
      <c r="BQ330" s="409" t="str">
        <f>IF(AND('[1]Multi-Field'!$E$9=BF330,'[1]Multi-Field'!$F$9="Drained"),BI330,IF(AND('[1]Multi-Field'!$E$9=BF330,'[1]Multi-Field'!$F$9="undrained"),BH330,""))</f>
        <v/>
      </c>
      <c r="BR330" s="409" t="str">
        <f>IF(AND('[1]Multi-Field'!$E$10=BF330,'[1]Multi-Field'!$F$10="Drained"),BI330,IF(AND('[1]Multi-Field'!$E$10=BF330,'[1]Multi-Field'!$F$10="undrained"),BH330,""))</f>
        <v/>
      </c>
      <c r="BS330" s="409" t="str">
        <f>IF(AND('[1]Multi-Field'!$E$11=BF330,'[1]Multi-Field'!$F$11="Drained"),BI330,IF(AND('[1]Multi-Field'!$E$11=BF330,'[1]Multi-Field'!$F$11="undrained"),BH330,""))</f>
        <v/>
      </c>
      <c r="BT330" s="409" t="str">
        <f>IF(AND('[1]Multi-Field'!$E$12=BF330,'[1]Multi-Field'!$F$12="Drained"),BI330,IF(AND('[1]Multi-Field'!$E$12=BF330,'[1]Multi-Field'!$F$12="undrained"),BH330,""))</f>
        <v/>
      </c>
      <c r="BU330" s="409" t="str">
        <f>IF(AND('[1]Multi-Field'!$E$13=BF330,'[1]Multi-Field'!$F$13="Drained"),BI330,IF(AND('[1]Multi-Field'!$E$3=BF330,'[1]Multi-Field'!$F$13="undrained"),BH330,""))</f>
        <v/>
      </c>
      <c r="BV330" s="409" t="str">
        <f>IF(AND('[1]Multi-Field'!$E$14=BF330,'[1]Multi-Field'!$F$14="Drained"),BI330,IF(AND('[1]Multi-Field'!$E$14=BF330,'[1]Multi-Field'!$F$14="undrained"),BH330,""))</f>
        <v/>
      </c>
      <c r="BW330" s="409" t="str">
        <f>IF(AND('[1]Multi-Field'!$E$15=BF330,'[1]Multi-Field'!$F$15="Drained"),BI330,IF(AND('[1]Multi-Field'!$E$15=BF330,'[1]Multi-Field'!$F$15="undrained"),BH330,""))</f>
        <v/>
      </c>
      <c r="BX330" s="409" t="str">
        <f>IF(AND('[1]Multi-Field'!$E$16=[1]Lists!BF330,'[1]Multi-Field'!$F$16="Drained"),BI330,IF(AND('[1]Multi-Field'!$E$16=[1]Lists!BF330,'[1]Multi-Field'!$F$16="undrained"),BH330,""))</f>
        <v/>
      </c>
      <c r="BY330" s="409" t="str">
        <f>IF(AND('[1]Multi-Field'!$E$17=[1]Lists!BF330,'[1]Multi-Field'!$F$17="Drained"),BI330,IF(AND('[1]Multi-Field'!$E$17=[1]Lists!BF330,'[1]Multi-Field'!$F$17="undrained"),BH330,""))</f>
        <v/>
      </c>
      <c r="BZ330" s="409" t="str">
        <f>IF(AND('[1]Multi-Field'!$E$18=[1]Lists!BF330,'[1]Multi-Field'!$F$18="Drained"),BI330,IF(AND('[1]Multi-Field'!$E$18=[1]Lists!BF330,'[1]Multi-Field'!$F$18="undrained"),BH330,""))</f>
        <v/>
      </c>
      <c r="CA330" s="409" t="str">
        <f>IF(AND('[1]Multi-Field'!$E$19=[1]Lists!BF330,'[1]Multi-Field'!$F$19="Drained"),BI330,IF(AND('[1]Multi-Field'!$E$19=[1]Lists!BF330,'[1]Multi-Field'!$F$19="undrained"),BH330,""))</f>
        <v/>
      </c>
      <c r="CB330" s="409" t="str">
        <f>IF(AND('[1]Multi-Field'!$E$20=[1]Lists!BF330,'[1]Multi-Field'!$F$20="Drained"),BI330,IF(AND('[1]Multi-Field'!$E$20=[1]Lists!BF330,'[1]Multi-Field'!$F$20="undrained"),BH330,""))</f>
        <v/>
      </c>
      <c r="CC330" s="409" t="str">
        <f>IF(AND('[1]Multi-Field'!$E$21=[1]Lists!BF330,'[1]Multi-Field'!$F$21="Drained"),BI330,IF(AND('[1]Multi-Field'!$E$21=[1]Lists!BF330,'[1]Multi-Field'!$F$21="undrained"),BH330,""))</f>
        <v/>
      </c>
      <c r="CD330" s="409" t="str">
        <f>IF(AND('[1]Multi-Field'!$E$22=[1]Lists!BF330,'[1]Multi-Field'!$F$22="Drained"),BI330,IF(AND('[1]Multi-Field'!$E$22=[1]Lists!BF330,'[1]Multi-Field'!$F$22="undrained"),BH330,""))</f>
        <v/>
      </c>
      <c r="CE330" s="409" t="str">
        <f>IF(AND('[1]Multi-Field'!$E$23=[1]Lists!BF330,'[1]Multi-Field'!$F$23="Drained"),BI330,IF(AND('[1]Multi-Field'!$E$23=[1]Lists!BF330,'[1]Multi-Field'!$F$23="undrained"),BH330,""))</f>
        <v/>
      </c>
      <c r="CF330" s="409" t="str">
        <f>IF(AND('[1]Multi-Field'!$E$24=[1]Lists!BF330,'[1]Multi-Field'!$F$24="Drained"),BI330,IF(AND('[1]Multi-Field'!$E$24=[1]Lists!BF330,'[1]Multi-Field'!$F$24="undrained"),BH330,""))</f>
        <v/>
      </c>
      <c r="CG330" s="409" t="str">
        <f>IF(AND('[1]Multi-Field'!$E$25=[1]Lists!BF330,'[1]Multi-Field'!$F$25="Drained"),BI330,IF(AND('[1]Multi-Field'!$E$25=[1]Lists!BF330,'[1]Multi-Field'!$F$25="undrained"),BH330,""))</f>
        <v/>
      </c>
      <c r="CH330" s="409" t="str">
        <f>IF(AND('[1]Multi-Field'!$E$26=[1]Lists!BF330,'[1]Multi-Field'!$F$26="Drained"),BI330,IF(AND('[1]Multi-Field'!$E$26=[1]Lists!BF330,'[1]Multi-Field'!$F$26="undrained"),BH330,""))</f>
        <v/>
      </c>
      <c r="CI330" s="409" t="str">
        <f>IF(AND('[1]Multi-Field'!$E$27=[1]Lists!BF330,'[1]Multi-Field'!$F$27="Drained"),BI330,IF(AND('[1]Multi-Field'!$E$27=[1]Lists!BF330,'[1]Multi-Field'!$F$27="undrained"),BH330,""))</f>
        <v/>
      </c>
      <c r="CJ330" s="409" t="str">
        <f>IF(AND('[1]Multi-Field'!$E$28=[1]Lists!BF330,'[1]Multi-Field'!$F$28="Drained"),BI330,IF(AND('[1]Multi-Field'!$E$28=[1]Lists!BF330,'[1]Multi-Field'!$F$28="undrained"),BH330,""))</f>
        <v/>
      </c>
      <c r="CK330" s="409" t="str">
        <f>IF(AND('[1]Multi-Field'!$E$29=[1]Lists!BF330,'[1]Multi-Field'!$F$29="Drained"),BI330,IF(AND('[1]Multi-Field'!$E$29=[1]Lists!BF330,'[1]Multi-Field'!$F$29="undrained"),BH330,""))</f>
        <v/>
      </c>
      <c r="CL330" s="409" t="str">
        <f>IF(AND('[1]Multi-Field'!$E$30=[1]Lists!BF330,'[1]Multi-Field'!$F$30="Drained"),BI330,IF(AND('[1]Multi-Field'!$E$30=[1]Lists!BF330,'[1]Multi-Field'!$F$30="undrained"),BH330,""))</f>
        <v/>
      </c>
      <c r="CM330" s="409" t="str">
        <f>IF(AND('[1]Multi-Field'!$E$31=[1]Lists!BF330,'[1]Multi-Field'!$F$31="Drained"),BI330,IF(AND('[1]Multi-Field'!$E$31=[1]Lists!BF330,'[1]Multi-Field'!$F$31="undrained"),BH330,""))</f>
        <v/>
      </c>
      <c r="CN330" s="409" t="str">
        <f>IF(AND('[1]Multi-Field'!$E$32=[1]Lists!BF330,'[1]Multi-Field'!$F$32="Drained"),BI330,IF(AND('[1]Multi-Field'!$E$32=[1]Lists!BF330,'[1]Multi-Field'!$F$32="undrained"),BH330,""))</f>
        <v/>
      </c>
      <c r="CO330" s="409" t="str">
        <f>IF(AND('[1]Multi-Field'!$E$33=[1]Lists!BF330,'[1]Multi-Field'!$F$33="Drained"),BI330,IF(AND('[1]Multi-Field'!$E$33=[1]Lists!BF330,'[1]Multi-Field'!$F$33="undrained"),BH330,""))</f>
        <v/>
      </c>
      <c r="CP330" s="409" t="str">
        <f>IF(AND('[1]Multi-Field'!$E$34=[1]Lists!BF330,'[1]Multi-Field'!$F$34="Drained"),BI330,IF(AND('[1]Multi-Field'!$E$34=[1]Lists!BF330,'[1]Multi-Field'!$F$34="undrained"),BH330,""))</f>
        <v/>
      </c>
      <c r="CQ330" s="409" t="str">
        <f>IF(AND('[1]Multi-Field'!$E$35=[1]Lists!BF330,'[1]Multi-Field'!$F$35="Drained"),BI330,IF(AND('[1]Multi-Field'!$E$35=[1]Lists!BF330,'[1]Multi-Field'!$F$35="undrained"),BH330,""))</f>
        <v/>
      </c>
      <c r="CR330" s="409" t="str">
        <f>IF(AND('[1]Multi-Field'!$E$36=[1]Lists!BF330,'[1]Multi-Field'!$F$36="Drained"),BI330,IF(AND('[1]Multi-Field'!$E$36=[1]Lists!BF330,'[1]Multi-Field'!$F$36="undrained"),BH330,""))</f>
        <v/>
      </c>
      <c r="CS330" s="409" t="str">
        <f>IF(AND('[1]Multi-Field'!$E$37=[1]Lists!BF330,'[1]Multi-Field'!$F$37="Drained"),BI330,IF(AND('[1]Multi-Field'!$E$37=[1]Lists!BF330,'[1]Multi-Field'!$F$37="undrained"),BH330,""))</f>
        <v/>
      </c>
      <c r="CT330" s="409" t="str">
        <f>IF(AND('[1]Multi-Field'!$E$38=[1]Lists!BF330,'[1]Multi-Field'!$F$38="Drained"),BI330,IF(AND('[1]Multi-Field'!$E$38=[1]Lists!BF330,'[1]Multi-Field'!$F$38="undrained"),BH330,""))</f>
        <v/>
      </c>
      <c r="CU330" s="409" t="str">
        <f>IF(AND('[1]Multi-Field'!$E$39=[1]Lists!BF330,'[1]Multi-Field'!$F$39="Drained"),BI330,IF(AND('[1]Multi-Field'!$E$39=[1]Lists!BF330,'[1]Multi-Field'!$F$39="undrained"),BH330,""))</f>
        <v/>
      </c>
      <c r="CV330" s="409" t="str">
        <f>IF(AND('[1]Multi-Field'!$E$40=[1]Lists!BF330,'[1]Multi-Field'!$F$40="Drained"),BI330,IF(AND('[1]Multi-Field'!$E$40=[1]Lists!BF330,'[1]Multi-Field'!$F$40="undrained"),BH330,""))</f>
        <v/>
      </c>
      <c r="CW330" s="409" t="str">
        <f>IF(AND('[1]Multi-Field'!$E$41=[1]Lists!BF330,'[1]Multi-Field'!$F$40="Drained"),BI330,IF(AND('[1]Multi-Field'!$E$40=[1]Lists!BF330,'[1]Multi-Field'!$F$40="undrained"),BH330,""))</f>
        <v/>
      </c>
      <c r="CX330" s="409" t="str">
        <f>IF(AND('[1]Multi-Field'!$E$42=[1]Lists!BF330,'[1]Multi-Field'!$F$42="Drained"),BI330,IF(AND('[1]Multi-Field'!$E$42=[1]Lists!BF330,'[1]Multi-Field'!$F$42="undrained"),BH330,""))</f>
        <v/>
      </c>
      <c r="CY330" s="409" t="str">
        <f>IF(AND('[1]Multi-Field'!$E$43=[1]Lists!BF330,'[1]Multi-Field'!$F$43="Drained"),BI330,IF(AND('[1]Multi-Field'!$E$43=[1]Lists!BF330,'[1]Multi-Field'!$F$43="undrained"),BH330,""))</f>
        <v/>
      </c>
      <c r="CZ330" s="409" t="str">
        <f>IF(AND('[1]Multi-Field'!$E$44=[1]Lists!BF330,'[1]Multi-Field'!$F$44="Drained"),BI330,IF(AND('[1]Multi-Field'!$E$44=[1]Lists!BF330,'[1]Multi-Field'!$F$44="undrained"),BH330,""))</f>
        <v/>
      </c>
      <c r="DA330" s="409" t="str">
        <f>IF(AND('[1]Multi-Field'!$E$45=[1]Lists!BF330,'[1]Multi-Field'!$F$45="Drained"),BI330,IF(AND('[1]Multi-Field'!$E$45=[1]Lists!BF330,'[1]Multi-Field'!$F$45="undrained"),BH330,""))</f>
        <v/>
      </c>
      <c r="DB330" s="409" t="str">
        <f>IF(AND('[1]Multi-Field'!$E$46=[1]Lists!BF330,'[1]Multi-Field'!$F$46="Drained"),BI330,IF(AND('[1]Multi-Field'!$E$46=[1]Lists!BF330,'[1]Multi-Field'!$F$46="undrained"),BH330,""))</f>
        <v/>
      </c>
      <c r="DC330" s="409" t="str">
        <f>IF(AND('[1]Multi-Field'!$E$47=[1]Lists!BF330,'[1]Multi-Field'!$F$47="Drained"),BI330,IF(AND('[1]Multi-Field'!$E$47=[1]Lists!BF330,'[1]Multi-Field'!$F$47="undrained"),BH330,""))</f>
        <v/>
      </c>
      <c r="DD330" s="409" t="str">
        <f>IF(AND('[1]Multi-Field'!$E$48=[1]Lists!BF330,'[1]Multi-Field'!$F$48="Drained"),BI330,IF(AND('[1]Multi-Field'!$E$48=[1]Lists!BF330,'[1]Multi-Field'!$F$48="undrained"),BH330,""))</f>
        <v/>
      </c>
      <c r="DE330" s="409" t="str">
        <f>IF(AND('[1]Multi-Field'!$E$49=[1]Lists!BF330,'[1]Multi-Field'!$F$49="Drained"),BI330,IF(AND('[1]Multi-Field'!$E$49=[1]Lists!BF330,'[1]Multi-Field'!$F$9="undrained"),BH330,""))</f>
        <v/>
      </c>
      <c r="DF330" s="409" t="str">
        <f>IF(AND('[1]Multi-Field'!$E$50=[1]Lists!BF330,'[1]Multi-Field'!$F$50="Drained"),BI330,IF(AND('[1]Multi-Field'!$E$50=[1]Lists!BF330,'[1]Multi-Field'!$F$50="undrained"),BH330,""))</f>
        <v/>
      </c>
      <c r="DG330" s="409" t="str">
        <f>IF(AND('[1]Multi-Field'!$E$51=[1]Lists!BF330,'[1]Multi-Field'!$F$51="Drained"),BI330,IF(AND('[1]Multi-Field'!$E$51=[1]Lists!BF330,'[1]Multi-Field'!$F$51="undrained"),BH330,""))</f>
        <v/>
      </c>
      <c r="DH330" s="409" t="str">
        <f>IF(AND('[1]Multi-Field'!$E$52=[1]Lists!BF330,'[1]Multi-Field'!$F$52="Drained"),BI330,IF(AND('[1]Multi-Field'!$E$52=[1]Lists!BF330,'[1]Multi-Field'!$F$52="undrained"),BH330,""))</f>
        <v/>
      </c>
      <c r="DI330" s="409" t="str">
        <f>IF(AND('[1]Multi-Field'!$E$53=[1]Lists!BF330,'[1]Multi-Field'!$F$53="Drained"),BI330,IF(AND('[1]Multi-Field'!$E$53=[1]Lists!BF330,'[1]Multi-Field'!$F$53="undrained"),BH330,""))</f>
        <v/>
      </c>
      <c r="DJ330" s="409" t="str">
        <f>IF(AND('[1]Multi-Field'!$E$54=[1]Lists!BF330,'[1]Multi-Field'!$F$54="Drained"),BI330,IF(AND('[1]Multi-Field'!$E$54=[1]Lists!BF330,'[1]Multi-Field'!$F$54="undrained"),BH330,""))</f>
        <v/>
      </c>
      <c r="DK330" s="409" t="str">
        <f>IF(AND('[1]Multi-Field'!$E$55=[1]Lists!BF330,'[1]Multi-Field'!$F$55="Drained"),BI330,IF(AND('[1]Multi-Field'!$E$55=[1]Lists!BF330,'[1]Multi-Field'!$F$55="undrained"),BH330,""))</f>
        <v/>
      </c>
      <c r="DL330" s="409" t="str">
        <f>IF(AND('[1]Multi-Field'!$E$56=[1]Lists!BF330,'[1]Multi-Field'!$F$56="Drained"),BI330,IF(AND('[1]Multi-Field'!$E$56=[1]Lists!BF330,'[1]Multi-Field'!$F$56="undrained"),BH330,""))</f>
        <v/>
      </c>
      <c r="DM330" s="409" t="str">
        <f>IF(AND('[1]Multi-Field'!$E$57=[1]Lists!BF330,'[1]Multi-Field'!$F$57="Drained"),BI330,IF(AND('[1]Multi-Field'!$E$57=[1]Lists!BF330,'[1]Multi-Field'!$F$57="undrained"),BH330,""))</f>
        <v/>
      </c>
      <c r="DN330" s="409" t="str">
        <f>IF(AND('[1]Multi-Field'!$E$58=[1]Lists!BF330,'[1]Multi-Field'!$F$58="Drained"),BI330,IF(AND('[1]Multi-Field'!$E$58=[1]Lists!BF330,'[1]Multi-Field'!$F$58="undrained"),BH330,""))</f>
        <v/>
      </c>
      <c r="DO330" s="409" t="str">
        <f>IF(AND('[1]Multi-Field'!$E$59=[1]Lists!BF330,'[1]Multi-Field'!$F$59="Drained"),BI330,IF(AND('[1]Multi-Field'!$E$59=[1]Lists!BF330,'[1]Multi-Field'!$F$59="undrained"),BH330,""))</f>
        <v/>
      </c>
      <c r="DP330" s="409" t="str">
        <f>IF(AND('[1]Multi-Field'!$E$60=[1]Lists!BF330,'[1]Multi-Field'!$F$60="Drained"),BI330,IF(AND('[1]Multi-Field'!$E$60=[1]Lists!BF330,'[1]Multi-Field'!$F$60="undrained"),BH330,""))</f>
        <v/>
      </c>
      <c r="DQ330" s="409" t="str">
        <f>IF(AND('[1]Multi-Field'!$E$61=[1]Lists!BF330,'[1]Multi-Field'!$F$61="Drained"),BI330,IF(AND('[1]Multi-Field'!$E$61=[1]Lists!BF330,'[1]Multi-Field'!$F$61="undrained"),BH330,""))</f>
        <v/>
      </c>
      <c r="DR330" s="409" t="str">
        <f>IF(AND('[1]Multi-Field'!$E$62=[1]Lists!BF330,'[1]Multi-Field'!$F$62="Drained"),BI330,IF(AND('[1]Multi-Field'!$E$62=[1]Lists!BF330,'[1]Multi-Field'!$F$62="undrained"),BH330,""))</f>
        <v/>
      </c>
      <c r="DS330" s="409" t="str">
        <f>IF(AND('[1]Multi-Field'!$E$63=[1]Lists!BF330,'[1]Multi-Field'!$F$63="Drained"),BI330,IF(AND('[1]Multi-Field'!$E$63=[1]Lists!BF330,'[1]Multi-Field'!$F$63="undrained"),BH330,""))</f>
        <v/>
      </c>
      <c r="DT330" s="409" t="str">
        <f>IF(AND('[1]Multi-Field'!$E$64=[1]Lists!BF330,'[1]Multi-Field'!$F$64="Drained"),BI330,IF(AND('[1]Multi-Field'!$E$64=[1]Lists!BF330,'[1]Multi-Field'!$F$64="undrained"),BH330,""))</f>
        <v/>
      </c>
      <c r="DU330" s="409" t="str">
        <f>IF(AND('[1]Multi-Field'!$E$65=[1]Lists!BF330,'[1]Multi-Field'!$F$65="Drained"),BI330,IF(AND('[1]Multi-Field'!$E$65=[1]Lists!BF330,'[1]Multi-Field'!$F$65="undrained"),BH330,""))</f>
        <v/>
      </c>
      <c r="DV330" s="409" t="str">
        <f>IF(AND('[1]Multi-Field'!$E$66=[1]Lists!BF330,'[1]Multi-Field'!$F$66="Drained"),BI330,IF(AND('[1]Multi-Field'!$E$66=[1]Lists!BF330,'[1]Multi-Field'!$F$66="undrained"),BH330,""))</f>
        <v/>
      </c>
      <c r="DW330" s="409" t="str">
        <f>IF(AND('[1]Multi-Field'!$E$67=[1]Lists!BF330,'[1]Multi-Field'!$F$67="Drained"),BI330,IF(AND('[1]Multi-Field'!$E$67=[1]Lists!BF330,'[1]Multi-Field'!$F$67="undrained"),BH330,""))</f>
        <v/>
      </c>
      <c r="DX330" s="409" t="str">
        <f>IF(AND('[1]Multi-Field'!$E$68=[1]Lists!BF330,'[1]Multi-Field'!$F$68="Drained"),BI330,IF(AND('[1]Multi-Field'!$E$68=[1]Lists!BF330,'[1]Multi-Field'!$F$68="undrained"),BH330,""))</f>
        <v/>
      </c>
      <c r="DY330" s="409" t="str">
        <f>IF(AND('[1]Multi-Field'!$E$69=[1]Lists!BF330,'[1]Multi-Field'!$F$69="Drained"),BI330,IF(AND('[1]Multi-Field'!$E$69=[1]Lists!BF330,'[1]Multi-Field'!$F$69="undrained"),BH330,""))</f>
        <v/>
      </c>
      <c r="DZ330" s="409" t="str">
        <f>IF(AND('[1]Multi-Field'!$E$70=[1]Lists!BF330,'[1]Multi-Field'!$F$70="Drained"),BI330,IF(AND('[1]Multi-Field'!$E$70=[1]Lists!BF330,'[1]Multi-Field'!$F$70="undrained"),BH330,""))</f>
        <v/>
      </c>
      <c r="EA330" s="409" t="str">
        <f>IF(AND('[1]Multi-Field'!$E$71=[1]Lists!BF330,'[1]Multi-Field'!$F$71="Drained"),BI330,IF(AND('[1]Multi-Field'!$E$71=[1]Lists!BF330,'[1]Multi-Field'!$F$71="undrained"),BH330,""))</f>
        <v/>
      </c>
      <c r="EB330" s="409" t="str">
        <f>IF(AND('[1]Multi-Field'!$E$72=[1]Lists!BF330,'[1]Multi-Field'!$F$72="Drained"),BI330,IF(AND('[1]Multi-Field'!$E$72=[1]Lists!BF330,'[1]Multi-Field'!$F$72="undrained"),BH330,""))</f>
        <v/>
      </c>
      <c r="EC330" s="409" t="str">
        <f>IF(AND('[1]Multi-Field'!$E$73=[1]Lists!BF330,'[1]Multi-Field'!$F$73="Drained"),BI330,IF(AND('[1]Multi-Field'!$E$73=[1]Lists!BF330,'[1]Multi-Field'!$F$73="undrained"),BH330,""))</f>
        <v/>
      </c>
      <c r="ED330" s="409" t="str">
        <f>IF(AND('[1]Multi-Field'!$E$74=[1]Lists!BF330,'[1]Multi-Field'!$F$74="Drained"),BI330,IF(AND('[1]Multi-Field'!$E$74=[1]Lists!BF330,'[1]Multi-Field'!$F$74="undrained"),BH330,""))</f>
        <v/>
      </c>
      <c r="EE330" s="409" t="str">
        <f>IF(AND('[1]Multi-Field'!$E$75=[1]Lists!BF330,'[1]Multi-Field'!$F$75="Drained"),BI330,IF(AND('[1]Multi-Field'!$E$75=[1]Lists!BF330,'[1]Multi-Field'!$F$75="undrained"),BH330,""))</f>
        <v/>
      </c>
      <c r="EF330" s="409" t="str">
        <f>IF(AND('[1]Multi-Field'!$E$76=[1]Lists!BF330,'[1]Multi-Field'!$F$76="Drained"),BI330,IF(AND('[1]Multi-Field'!$E$76=[1]Lists!BF330,'[1]Multi-Field'!$F$6="undrained"),BH330,""))</f>
        <v/>
      </c>
      <c r="EG330" s="409" t="str">
        <f>IF(AND('[1]Multi-Field'!$E$77=[1]Lists!BF330,'[1]Multi-Field'!$F$77="Drained"),BI330,IF(AND('[1]Multi-Field'!$E$77=[1]Lists!BF330,'[1]Multi-Field'!$F$77="undrained"),BH330,""))</f>
        <v/>
      </c>
      <c r="EH330" s="409" t="str">
        <f>IF(AND('[1]Multi-Field'!$E$78=[1]Lists!BF330,'[1]Multi-Field'!$F$78="Drained"),BI330,IF(AND('[1]Multi-Field'!$E$78=[1]Lists!BF330,'[1]Multi-Field'!$F$78="undrained"),BH330,""))</f>
        <v/>
      </c>
      <c r="EI330" s="409" t="str">
        <f>IF(AND('[1]Multi-Field'!$E$79=[1]Lists!BF330,'[1]Multi-Field'!$F$79="Drained"),BI330,IF(AND('[1]Multi-Field'!$E$79=[1]Lists!BF330,'[1]Multi-Field'!$F$79="undrained"),BH330,""))</f>
        <v/>
      </c>
      <c r="EJ330" s="409" t="str">
        <f>IF(AND('[1]Multi-Field'!$E$80=[1]Lists!BF330,'[1]Multi-Field'!$F$80="Drained"),BI330,IF(AND('[1]Multi-Field'!$E$80=[1]Lists!BF330,'[1]Multi-Field'!$F$80="undrained"),BH330,""))</f>
        <v/>
      </c>
      <c r="EK330" s="409" t="str">
        <f>IF(AND('[1]Multi-Field'!$E$81=[1]Lists!BF330,'[1]Multi-Field'!$F$81="Drained"),BI330,IF(AND('[1]Multi-Field'!$E$81=[1]Lists!BF330,'[1]Multi-Field'!$F$81="undrained"),BH330,""))</f>
        <v/>
      </c>
      <c r="EL330" s="409" t="str">
        <f>IF(AND('[1]Multi-Field'!$E$82=[1]Lists!BF330,'[1]Multi-Field'!$F$82="Drained"),BI330,IF(AND('[1]Multi-Field'!$E$82=[1]Lists!BF330,'[1]Multi-Field'!$F$82="undrained"),BH330,""))</f>
        <v/>
      </c>
      <c r="EM330" s="409" t="str">
        <f>IF(AND('[1]Multi-Field'!$E$83=[1]Lists!BF330,'[1]Multi-Field'!$F$83="Drained"),BI330,IF(AND('[1]Multi-Field'!$E$83=[1]Lists!BF330,'[1]Multi-Field'!$F$83="undrained"),BH330,""))</f>
        <v/>
      </c>
      <c r="EN330" s="409" t="str">
        <f>IF(AND('[1]Multi-Field'!$E$84=[1]Lists!BF330,'[1]Multi-Field'!$F$84="Drained"),BI330,IF(AND('[1]Multi-Field'!$E$84=[1]Lists!BF330,'[1]Multi-Field'!$F$84="undrained"),BH330,""))</f>
        <v/>
      </c>
      <c r="EO330" s="409" t="str">
        <f>IF(AND('[1]Multi-Field'!$E$85=[1]Lists!BF330,'[1]Multi-Field'!$F$85="Drained"),BI330,IF(AND('[1]Multi-Field'!$E$85=[1]Lists!BF330,'[1]Multi-Field'!$F$85="undrained"),BH330,""))</f>
        <v/>
      </c>
      <c r="EP330" s="409" t="str">
        <f>IF(AND('[1]Multi-Field'!$E$86=[1]Lists!BF330,'[1]Multi-Field'!$F$86="Drained"),BI330,IF(AND('[1]Multi-Field'!$E$86=[1]Lists!BF330,'[1]Multi-Field'!$F$86="undrained"),BH330,""))</f>
        <v/>
      </c>
      <c r="EQ330" s="409" t="str">
        <f>IF(AND('[1]Multi-Field'!$E$87=[1]Lists!BF330,'[1]Multi-Field'!$F$87="Drained"),BI330,IF(AND('[1]Multi-Field'!$E$87=[1]Lists!BF330,'[1]Multi-Field'!$F$87="undrained"),BH330,""))</f>
        <v/>
      </c>
      <c r="ER330" s="409" t="str">
        <f>IF(AND('[1]Multi-Field'!$E$88=[1]Lists!BF330,'[1]Multi-Field'!$F$88="Drained"),BI330,IF(AND('[1]Multi-Field'!$E$88=[1]Lists!BF330,'[1]Multi-Field'!$F$88="undrained"),BH330,""))</f>
        <v/>
      </c>
      <c r="ES330" s="409" t="str">
        <f>IF(AND('[1]Multi-Field'!$E$89=[1]Lists!BF330,'[1]Multi-Field'!$F$89="Drained"),BI330,IF(AND('[1]Multi-Field'!$E$89=[1]Lists!BF330,'[1]Multi-Field'!$F$89="undrained"),BH330,""))</f>
        <v/>
      </c>
      <c r="ET330" s="409" t="str">
        <f>IF(AND('[1]Multi-Field'!$E$90=[1]Lists!BF330,'[1]Multi-Field'!$F$90="Drained"),BI330,IF(AND('[1]Multi-Field'!$E$90=[1]Lists!BF330,'[1]Multi-Field'!$F$90="undrained"),BH330,""))</f>
        <v/>
      </c>
      <c r="EU330" s="409" t="str">
        <f>IF(AND('[1]Multi-Field'!$E$91=[1]Lists!BF330,'[1]Multi-Field'!$F$91="Drained"),BI330,IF(AND('[1]Multi-Field'!$E$91=[1]Lists!BF330,'[1]Multi-Field'!$F$91="undrained"),BH330,""))</f>
        <v/>
      </c>
      <c r="EV330" s="409" t="str">
        <f>IF(AND('[1]Multi-Field'!$E$92=[1]Lists!BF330,'[1]Multi-Field'!$F$92="Drained"),BI330,IF(AND('[1]Multi-Field'!$E$92=[1]Lists!BF330,'[1]Multi-Field'!$F$92="undrained"),BH330,""))</f>
        <v/>
      </c>
      <c r="EW330" s="409" t="str">
        <f>IF(AND('[1]Multi-Field'!$E$93=[1]Lists!BF330,'[1]Multi-Field'!$F$93="Drained"),BI330,IF(AND('[1]Multi-Field'!$E$93=[1]Lists!BF330,'[1]Multi-Field'!$F$93="undrained"),BH330,""))</f>
        <v/>
      </c>
      <c r="EX330" s="409" t="str">
        <f>IF(AND('[1]Multi-Field'!$E$94=[1]Lists!BF330,'[1]Multi-Field'!$F$94="Drained"),BI330,IF(AND('[1]Multi-Field'!$E$94=[1]Lists!BF330,'[1]Multi-Field'!$F$94="undrained"),BH330,""))</f>
        <v/>
      </c>
      <c r="EY330" s="409" t="str">
        <f>IF(AND('[1]Multi-Field'!$E$95=[1]Lists!BF330,'[1]Multi-Field'!$F$95="Drained"),BI330,IF(AND('[1]Multi-Field'!$E$95=[1]Lists!BF330,'[1]Multi-Field'!$F$95="undrained"),BH330,""))</f>
        <v/>
      </c>
      <c r="EZ330" s="409" t="str">
        <f>IF(AND('[1]Multi-Field'!$E$96=[1]Lists!BF330,'[1]Multi-Field'!$F$96="Drained"),BI330,IF(AND('[1]Multi-Field'!$E$96=[1]Lists!BF330,'[1]Multi-Field'!$F$96="undrained"),BH330,""))</f>
        <v/>
      </c>
      <c r="FA330" s="409" t="str">
        <f>IF(AND('[1]Multi-Field'!$E$97=[1]Lists!BF330,'[1]Multi-Field'!$F$97="Drained"),BI330,IF(AND('[1]Multi-Field'!$E$97=[1]Lists!BF330,'[1]Multi-Field'!$F$97="undrained"),BH330,""))</f>
        <v/>
      </c>
      <c r="FB330" s="409" t="str">
        <f>IF(AND('[1]Multi-Field'!$E$98=[1]Lists!BF330,'[1]Multi-Field'!$F$98="Drained"),BI330,IF(AND('[1]Multi-Field'!$E$98=[1]Lists!BF330,'[1]Multi-Field'!$F$98="undrained"),BH330,""))</f>
        <v/>
      </c>
      <c r="FC330" s="409" t="str">
        <f>IF(AND('[1]Multi-Field'!$E$99=[1]Lists!BF330,'[1]Multi-Field'!$F$99="Drained"),BI330,IF(AND('[1]Multi-Field'!$E$99=[1]Lists!BF330,'[1]Multi-Field'!$F$99="undrained"),BH330,""))</f>
        <v/>
      </c>
      <c r="FD330" s="409" t="str">
        <f>IF(AND('[1]Multi-Field'!$E$100=[1]Lists!BF330,'[1]Multi-Field'!$F$100="Drained"),BI330,IF(AND('[1]Multi-Field'!$E$100=[1]Lists!BF330,'[1]Multi-Field'!$F$100="undrained"),BH330,""))</f>
        <v/>
      </c>
      <c r="FE330" s="409" t="str">
        <f>IF(AND('[1]Multi-Field'!$E$101=[1]Lists!BF330,'[1]Multi-Field'!$F$101="Drained"),BI330,IF(AND('[1]Multi-Field'!$E$101=[1]Lists!BF330,'[1]Multi-Field'!$F$101="undrained"),BH330,""))</f>
        <v/>
      </c>
      <c r="FF330" s="409" t="str">
        <f>IF(AND('[1]Multi-Field'!$E$102=[1]Lists!BF330,'[1]Multi-Field'!$F$102="Drained"),BI330,IF(AND('[1]Multi-Field'!$E$102=[1]Lists!BF330,'[1]Multi-Field'!$F$102="undrained"),BH330,""))</f>
        <v/>
      </c>
      <c r="FG330" s="409" t="str">
        <f>IF(AND('[1]Multi-Field'!$E$103=[1]Lists!BF330,'[1]Multi-Field'!$F$103="Drained"),BI330,IF(AND('[1]Multi-Field'!$E$103=[1]Lists!BF330,'[1]Multi-Field'!$F$103="undrained"),BH330,""))</f>
        <v/>
      </c>
      <c r="FH330" s="409" t="str">
        <f>IF(AND('[1]Multi-Field'!$E$104=[1]Lists!BF330,'[1]Multi-Field'!$F$104="Drained"),BI330,IF(AND('[1]Multi-Field'!$E$104=[1]Lists!BF330,'[1]Multi-Field'!$F$104="undrained"),BH330,""))</f>
        <v/>
      </c>
      <c r="FI330" s="409" t="str">
        <f>IF(AND('[1]Multi-Field'!$E$105=[1]Lists!BF330,'[1]Multi-Field'!$F$105="Drained"),BI330,IF(AND('[1]Multi-Field'!$E$105=[1]Lists!BF330,'[1]Multi-Field'!$F$105="undrained"),BH330,""))</f>
        <v/>
      </c>
      <c r="FJ330" s="409" t="str">
        <f>IF(AND('[1]Multi-Field'!$E$106=[1]Lists!BF330,'[1]Multi-Field'!$F$106="Drained"),BI330,IF(AND('[1]Multi-Field'!$E$106=[1]Lists!BF330,'[1]Multi-Field'!$F$106="undrained"),BH330,""))</f>
        <v/>
      </c>
      <c r="FK330" s="409" t="str">
        <f>IF(AND('[1]Multi-Field'!$E$107=[1]Lists!BF330,'[1]Multi-Field'!$F$107="Drained"),BI330,IF(AND('[1]Multi-Field'!$E$107=[1]Lists!BF330,'[1]Multi-Field'!$F$107="undrained"),BH330,""))</f>
        <v/>
      </c>
      <c r="FL330" s="409" t="str">
        <f>IF(AND('[1]Multi-Field'!$E$108=[1]Lists!BF330,'[1]Multi-Field'!$F$108="Drained"),BI330,IF(AND('[1]Multi-Field'!$E$108=[1]Lists!BF330,'[1]Multi-Field'!$F$108="undrained"),BH330,""))</f>
        <v/>
      </c>
      <c r="FM330" s="409" t="str">
        <f>IF(AND('[1]Multi-Field'!$E$109=[1]Lists!BF330,'[1]Multi-Field'!$F$109="Drained"),BI330,IF(AND('[1]Multi-Field'!$E$109=[1]Lists!BF330,'[1]Multi-Field'!$F$109="undrained"),BH330,""))</f>
        <v/>
      </c>
      <c r="FN330" s="409" t="str">
        <f>IF(AND('[1]Multi-Field'!$E$110=[1]Lists!BF330,'[1]Multi-Field'!$F$110="Drained"),BI330,IF(AND('[1]Multi-Field'!$E$110=[1]Lists!BF330,'[1]Multi-Field'!$F$110="undrained"),BH330,""))</f>
        <v/>
      </c>
      <c r="FO330" s="409" t="str">
        <f>IF(AND('[1]Multi-Field'!$E$111=[1]Lists!BF330,'[1]Multi-Field'!$F$111="Drained"),BI330,IF(AND('[1]Multi-Field'!$E$111=[1]Lists!BF330,'[1]Multi-Field'!$F$111="undrained"),BH330,""))</f>
        <v/>
      </c>
      <c r="FP330" s="409" t="str">
        <f>IF(AND('[1]Multi-Field'!$E$112=[1]Lists!BF330,'[1]Multi-Field'!$F$112="Drained"),BI330,IF(AND('[1]Multi-Field'!$E$112=[1]Lists!BF330,'[1]Multi-Field'!$F$112="undrained"),BH330,""))</f>
        <v/>
      </c>
      <c r="FQ330" s="409" t="str">
        <f>IF(AND('[1]Multi-Field'!$E$113=[1]Lists!BF330,'[1]Multi-Field'!$F$113="Drained"),BI330,IF(AND('[1]Multi-Field'!$E$113=[1]Lists!BF330,'[1]Multi-Field'!$F$113="undrained"),BH330,""))</f>
        <v/>
      </c>
      <c r="FR330" s="409" t="str">
        <f>IF(AND('[1]Multi-Field'!$E$114=[1]Lists!BF330,'[1]Multi-Field'!$F$114="Drained"),BI330,IF(AND('[1]Multi-Field'!$E$114=[1]Lists!BF330,'[1]Multi-Field'!$F$114="undrained"),BH330,""))</f>
        <v/>
      </c>
      <c r="FS330" s="409" t="str">
        <f>IF(AND('[1]Multi-Field'!$E$115=[1]Lists!BF330,'[1]Multi-Field'!$F$115="Drained"),BI330,IF(AND('[1]Multi-Field'!$E$115=[1]Lists!BF330,'[1]Multi-Field'!$F$115="undrained"),BH330,""))</f>
        <v/>
      </c>
      <c r="FT330" s="409" t="str">
        <f>IF(AND('[1]Multi-Field'!$E$116=[1]Lists!BF330,'[1]Multi-Field'!$F$116="Drained"),BI330,IF(AND('[1]Multi-Field'!$E$116=[1]Lists!BF330,'[1]Multi-Field'!$F$116="undrained"),BH330,""))</f>
        <v/>
      </c>
      <c r="FU330" s="409" t="str">
        <f>IF(AND('[1]Multi-Field'!$E$117=[1]Lists!BF330,'[1]Multi-Field'!$F$117="Drained"),BI330,IF(AND('[1]Multi-Field'!$E$117=[1]Lists!BF330,'[1]Multi-Field'!$F$117="undrained"),BH330,""))</f>
        <v/>
      </c>
      <c r="FV330" s="409" t="str">
        <f>IF(AND('[1]Multi-Field'!$E$118=[1]Lists!BF330,'[1]Multi-Field'!$F$118="Drained"),BI330,IF(AND('[1]Multi-Field'!$E$118=[1]Lists!BF330,'[1]Multi-Field'!$F$118="undrained"),BH330,""))</f>
        <v/>
      </c>
      <c r="FW330" s="409" t="str">
        <f>IF(AND('[1]Multi-Field'!$E$119=[1]Lists!BF330,'[1]Multi-Field'!$F$119="Drained"),BI330,IF(AND('[1]Multi-Field'!$E$119=[1]Lists!BF330,'[1]Multi-Field'!$F$119="undrained"),BH330,""))</f>
        <v/>
      </c>
      <c r="FX330" s="409" t="str">
        <f>IF(AND('[1]Multi-Field'!$E$120=[1]Lists!BF330,'[1]Multi-Field'!$F$120="Drained"),BI330,IF(AND('[1]Multi-Field'!$E$120=[1]Lists!BF330,'[1]Multi-Field'!$F$120="undrained"),BH330,""))</f>
        <v/>
      </c>
    </row>
    <row r="331" spans="1:185" ht="13.5" customHeight="1">
      <c r="A331" s="7" t="s">
        <v>417</v>
      </c>
      <c r="B331" s="7"/>
      <c r="C331" s="7"/>
      <c r="D331" s="8">
        <v>60</v>
      </c>
      <c r="E331" s="8">
        <f t="shared" si="53"/>
        <v>60</v>
      </c>
      <c r="F331" s="8">
        <f t="shared" si="54"/>
        <v>60</v>
      </c>
      <c r="G331" s="8">
        <v>60</v>
      </c>
      <c r="H331" s="8">
        <v>65</v>
      </c>
      <c r="I331" s="8">
        <f t="shared" si="57"/>
        <v>68</v>
      </c>
      <c r="J331" s="8">
        <f t="shared" si="58"/>
        <v>72</v>
      </c>
      <c r="K331" s="8">
        <v>75</v>
      </c>
      <c r="L331" s="8">
        <v>100</v>
      </c>
      <c r="M331" s="8">
        <f t="shared" si="55"/>
        <v>107</v>
      </c>
      <c r="N331" s="8">
        <f t="shared" si="56"/>
        <v>113</v>
      </c>
      <c r="O331" s="8">
        <v>120</v>
      </c>
      <c r="P331" s="391">
        <v>306</v>
      </c>
      <c r="Q331" s="394"/>
      <c r="R331" s="395" t="b">
        <f>IF(OR('Multi-Field'!AA308=Lists!$AC$42,'Multi-Field'!AA308=Lists!$AC$43),IF('Multi-Field'!Z308="x",(IF('Multi-Field'!AC308=Lists!$Q$11,Lists!$R$11,IF('Multi-Field'!AC308=Lists!$Q$12,Lists!$R$12,IF('Multi-Field'!AC308=Lists!$Q$13,Lists!$R$13,IF('Multi-Field'!AC308=Lists!$Q$14,Lists!$R$14))))),IF('Multi-Field'!X308="x",(IF('Multi-Field'!AC308=Lists!$Q$11,Lists!$S$11,IF('Multi-Field'!AC308=Lists!$Q$12,Lists!$S$12,IF('Multi-Field'!AC308=Lists!$Q$13,Lists!$S$13,IF('Multi-Field'!AC308=Lists!$Q$14,Lists!$S$14))))),IF('Multi-Field'!V308="x",(IF('Multi-Field'!AC308=Lists!$Q$11,Lists!$T$11,IF('Multi-Field'!AC308=Lists!$Q$12,Lists!$T$12,IF('Multi-Field'!AC308=Lists!$Q$13,Lists!$T$13,IF('Multi-Field'!AC308=Lists!$Q$14,Lists!$T$14))))),0))))</f>
        <v>0</v>
      </c>
      <c r="S331" s="395" t="str">
        <f t="shared" si="52"/>
        <v/>
      </c>
      <c r="T331" s="395"/>
      <c r="U331" s="396"/>
      <c r="BF331" s="411" t="s">
        <v>1496</v>
      </c>
      <c r="BG331" s="412">
        <v>1</v>
      </c>
      <c r="BH331" s="412">
        <v>3</v>
      </c>
      <c r="BI331" s="412">
        <v>4</v>
      </c>
      <c r="BJ331" s="409" t="e">
        <f>IF(AND('[1]Single Field'!#REF!=[1]Lists!BF331,'[1]Single Field'!#REF!="Drained"),"x",IF(AND('[1]Single Field'!#REF!=[1]Lists!BF331,'[1]Single Field'!#REF!="Undrained"),O,""))</f>
        <v>#REF!</v>
      </c>
      <c r="BK331" s="409" t="str">
        <f>IF(AND('[1]Multi-Field'!$E$3=[1]Lists!BF331,'[1]Multi-Field'!$F$3="Drained"),BI331,IF(AND('[1]Multi-Field'!$E$3=BF331,'[1]Multi-Field'!$F$3="undrained"),BH331,""))</f>
        <v/>
      </c>
      <c r="BL331" s="409" t="str">
        <f>IF(AND('[1]Multi-Field'!$E$4=BF331,'[1]Multi-Field'!$F$4="Drained"),BI331,IF(AND('[1]Multi-Field'!$E$4=BF331,'[1]Multi-Field'!$F$4="undrained"),BH331,""))</f>
        <v/>
      </c>
      <c r="BM331" s="409" t="str">
        <f>IF(AND('[1]Multi-Field'!$E$5=BF331,'[1]Multi-Field'!$F$5="Drained"),BI331,IF(AND('[1]Multi-Field'!$E$5=BF331,'[1]Multi-Field'!$F$5="undrained"),BH331,""))</f>
        <v/>
      </c>
      <c r="BN331" s="409" t="str">
        <f>IF(AND('[1]Multi-Field'!$E$6=BF331,'[1]Multi-Field'!$F$6="Drained"),BI331,IF(AND('[1]Multi-Field'!$E$6=BF331,'[1]Multi-Field'!$F$6="undrained"),BH331,""))</f>
        <v/>
      </c>
      <c r="BO331" s="409" t="str">
        <f>IF(AND('[1]Multi-Field'!$E$7=BF331,'[1]Multi-Field'!$F$7="Drained"),BI331,IF(AND('[1]Multi-Field'!$E$7=BF331,'[1]Multi-Field'!$F$7="undrained"),BH331,""))</f>
        <v/>
      </c>
      <c r="BP331" s="409" t="str">
        <f>IF(AND('[1]Multi-Field'!$E$8=BF331,'[1]Multi-Field'!$F$8="Drained"),BI331,IF(AND('[1]Multi-Field'!$E$8=BF331,'[1]Multi-Field'!$F$8="undrained"),BH331,""))</f>
        <v/>
      </c>
      <c r="BQ331" s="409" t="str">
        <f>IF(AND('[1]Multi-Field'!$E$9=BF331,'[1]Multi-Field'!$F$9="Drained"),BI331,IF(AND('[1]Multi-Field'!$E$9=BF331,'[1]Multi-Field'!$F$9="undrained"),BH331,""))</f>
        <v/>
      </c>
      <c r="BR331" s="409" t="str">
        <f>IF(AND('[1]Multi-Field'!$E$10=BF331,'[1]Multi-Field'!$F$10="Drained"),BI331,IF(AND('[1]Multi-Field'!$E$10=BF331,'[1]Multi-Field'!$F$10="undrained"),BH331,""))</f>
        <v/>
      </c>
      <c r="BS331" s="409" t="str">
        <f>IF(AND('[1]Multi-Field'!$E$11=BF331,'[1]Multi-Field'!$F$11="Drained"),BI331,IF(AND('[1]Multi-Field'!$E$11=BF331,'[1]Multi-Field'!$F$11="undrained"),BH331,""))</f>
        <v/>
      </c>
      <c r="BT331" s="409" t="str">
        <f>IF(AND('[1]Multi-Field'!$E$12=BF331,'[1]Multi-Field'!$F$12="Drained"),BI331,IF(AND('[1]Multi-Field'!$E$12=BF331,'[1]Multi-Field'!$F$12="undrained"),BH331,""))</f>
        <v/>
      </c>
      <c r="BU331" s="409" t="str">
        <f>IF(AND('[1]Multi-Field'!$E$13=BF331,'[1]Multi-Field'!$F$13="Drained"),BI331,IF(AND('[1]Multi-Field'!$E$3=BF331,'[1]Multi-Field'!$F$13="undrained"),BH331,""))</f>
        <v/>
      </c>
      <c r="BV331" s="409" t="str">
        <f>IF(AND('[1]Multi-Field'!$E$14=BF331,'[1]Multi-Field'!$F$14="Drained"),BI331,IF(AND('[1]Multi-Field'!$E$14=BF331,'[1]Multi-Field'!$F$14="undrained"),BH331,""))</f>
        <v/>
      </c>
      <c r="BW331" s="409" t="str">
        <f>IF(AND('[1]Multi-Field'!$E$15=BF331,'[1]Multi-Field'!$F$15="Drained"),BI331,IF(AND('[1]Multi-Field'!$E$15=BF331,'[1]Multi-Field'!$F$15="undrained"),BH331,""))</f>
        <v/>
      </c>
      <c r="BX331" s="409" t="str">
        <f>IF(AND('[1]Multi-Field'!$E$16=[1]Lists!BF331,'[1]Multi-Field'!$F$16="Drained"),BI331,IF(AND('[1]Multi-Field'!$E$16=[1]Lists!BF331,'[1]Multi-Field'!$F$16="undrained"),BH331,""))</f>
        <v/>
      </c>
      <c r="BY331" s="409" t="str">
        <f>IF(AND('[1]Multi-Field'!$E$17=[1]Lists!BF331,'[1]Multi-Field'!$F$17="Drained"),BI331,IF(AND('[1]Multi-Field'!$E$17=[1]Lists!BF331,'[1]Multi-Field'!$F$17="undrained"),BH331,""))</f>
        <v/>
      </c>
      <c r="BZ331" s="409" t="str">
        <f>IF(AND('[1]Multi-Field'!$E$18=[1]Lists!BF331,'[1]Multi-Field'!$F$18="Drained"),BI331,IF(AND('[1]Multi-Field'!$E$18=[1]Lists!BF331,'[1]Multi-Field'!$F$18="undrained"),BH331,""))</f>
        <v/>
      </c>
      <c r="CA331" s="409" t="str">
        <f>IF(AND('[1]Multi-Field'!$E$19=[1]Lists!BF331,'[1]Multi-Field'!$F$19="Drained"),BI331,IF(AND('[1]Multi-Field'!$E$19=[1]Lists!BF331,'[1]Multi-Field'!$F$19="undrained"),BH331,""))</f>
        <v/>
      </c>
      <c r="CB331" s="409" t="str">
        <f>IF(AND('[1]Multi-Field'!$E$20=[1]Lists!BF331,'[1]Multi-Field'!$F$20="Drained"),BI331,IF(AND('[1]Multi-Field'!$E$20=[1]Lists!BF331,'[1]Multi-Field'!$F$20="undrained"),BH331,""))</f>
        <v/>
      </c>
      <c r="CC331" s="409" t="str">
        <f>IF(AND('[1]Multi-Field'!$E$21=[1]Lists!BF331,'[1]Multi-Field'!$F$21="Drained"),BI331,IF(AND('[1]Multi-Field'!$E$21=[1]Lists!BF331,'[1]Multi-Field'!$F$21="undrained"),BH331,""))</f>
        <v/>
      </c>
      <c r="CD331" s="409" t="str">
        <f>IF(AND('[1]Multi-Field'!$E$22=[1]Lists!BF331,'[1]Multi-Field'!$F$22="Drained"),BI331,IF(AND('[1]Multi-Field'!$E$22=[1]Lists!BF331,'[1]Multi-Field'!$F$22="undrained"),BH331,""))</f>
        <v/>
      </c>
      <c r="CE331" s="409" t="str">
        <f>IF(AND('[1]Multi-Field'!$E$23=[1]Lists!BF331,'[1]Multi-Field'!$F$23="Drained"),BI331,IF(AND('[1]Multi-Field'!$E$23=[1]Lists!BF331,'[1]Multi-Field'!$F$23="undrained"),BH331,""))</f>
        <v/>
      </c>
      <c r="CF331" s="409" t="str">
        <f>IF(AND('[1]Multi-Field'!$E$24=[1]Lists!BF331,'[1]Multi-Field'!$F$24="Drained"),BI331,IF(AND('[1]Multi-Field'!$E$24=[1]Lists!BF331,'[1]Multi-Field'!$F$24="undrained"),BH331,""))</f>
        <v/>
      </c>
      <c r="CG331" s="409" t="str">
        <f>IF(AND('[1]Multi-Field'!$E$25=[1]Lists!BF331,'[1]Multi-Field'!$F$25="Drained"),BI331,IF(AND('[1]Multi-Field'!$E$25=[1]Lists!BF331,'[1]Multi-Field'!$F$25="undrained"),BH331,""))</f>
        <v/>
      </c>
      <c r="CH331" s="409" t="str">
        <f>IF(AND('[1]Multi-Field'!$E$26=[1]Lists!BF331,'[1]Multi-Field'!$F$26="Drained"),BI331,IF(AND('[1]Multi-Field'!$E$26=[1]Lists!BF331,'[1]Multi-Field'!$F$26="undrained"),BH331,""))</f>
        <v/>
      </c>
      <c r="CI331" s="409" t="str">
        <f>IF(AND('[1]Multi-Field'!$E$27=[1]Lists!BF331,'[1]Multi-Field'!$F$27="Drained"),BI331,IF(AND('[1]Multi-Field'!$E$27=[1]Lists!BF331,'[1]Multi-Field'!$F$27="undrained"),BH331,""))</f>
        <v/>
      </c>
      <c r="CJ331" s="409" t="str">
        <f>IF(AND('[1]Multi-Field'!$E$28=[1]Lists!BF331,'[1]Multi-Field'!$F$28="Drained"),BI331,IF(AND('[1]Multi-Field'!$E$28=[1]Lists!BF331,'[1]Multi-Field'!$F$28="undrained"),BH331,""))</f>
        <v/>
      </c>
      <c r="CK331" s="409" t="str">
        <f>IF(AND('[1]Multi-Field'!$E$29=[1]Lists!BF331,'[1]Multi-Field'!$F$29="Drained"),BI331,IF(AND('[1]Multi-Field'!$E$29=[1]Lists!BF331,'[1]Multi-Field'!$F$29="undrained"),BH331,""))</f>
        <v/>
      </c>
      <c r="CL331" s="409" t="str">
        <f>IF(AND('[1]Multi-Field'!$E$30=[1]Lists!BF331,'[1]Multi-Field'!$F$30="Drained"),BI331,IF(AND('[1]Multi-Field'!$E$30=[1]Lists!BF331,'[1]Multi-Field'!$F$30="undrained"),BH331,""))</f>
        <v/>
      </c>
      <c r="CM331" s="409" t="str">
        <f>IF(AND('[1]Multi-Field'!$E$31=[1]Lists!BF331,'[1]Multi-Field'!$F$31="Drained"),BI331,IF(AND('[1]Multi-Field'!$E$31=[1]Lists!BF331,'[1]Multi-Field'!$F$31="undrained"),BH331,""))</f>
        <v/>
      </c>
      <c r="CN331" s="409" t="str">
        <f>IF(AND('[1]Multi-Field'!$E$32=[1]Lists!BF331,'[1]Multi-Field'!$F$32="Drained"),BI331,IF(AND('[1]Multi-Field'!$E$32=[1]Lists!BF331,'[1]Multi-Field'!$F$32="undrained"),BH331,""))</f>
        <v/>
      </c>
      <c r="CO331" s="409" t="str">
        <f>IF(AND('[1]Multi-Field'!$E$33=[1]Lists!BF331,'[1]Multi-Field'!$F$33="Drained"),BI331,IF(AND('[1]Multi-Field'!$E$33=[1]Lists!BF331,'[1]Multi-Field'!$F$33="undrained"),BH331,""))</f>
        <v/>
      </c>
      <c r="CP331" s="409" t="str">
        <f>IF(AND('[1]Multi-Field'!$E$34=[1]Lists!BF331,'[1]Multi-Field'!$F$34="Drained"),BI331,IF(AND('[1]Multi-Field'!$E$34=[1]Lists!BF331,'[1]Multi-Field'!$F$34="undrained"),BH331,""))</f>
        <v/>
      </c>
      <c r="CQ331" s="409" t="str">
        <f>IF(AND('[1]Multi-Field'!$E$35=[1]Lists!BF331,'[1]Multi-Field'!$F$35="Drained"),BI331,IF(AND('[1]Multi-Field'!$E$35=[1]Lists!BF331,'[1]Multi-Field'!$F$35="undrained"),BH331,""))</f>
        <v/>
      </c>
      <c r="CR331" s="409" t="str">
        <f>IF(AND('[1]Multi-Field'!$E$36=[1]Lists!BF331,'[1]Multi-Field'!$F$36="Drained"),BI331,IF(AND('[1]Multi-Field'!$E$36=[1]Lists!BF331,'[1]Multi-Field'!$F$36="undrained"),BH331,""))</f>
        <v/>
      </c>
      <c r="CS331" s="409" t="str">
        <f>IF(AND('[1]Multi-Field'!$E$37=[1]Lists!BF331,'[1]Multi-Field'!$F$37="Drained"),BI331,IF(AND('[1]Multi-Field'!$E$37=[1]Lists!BF331,'[1]Multi-Field'!$F$37="undrained"),BH331,""))</f>
        <v/>
      </c>
      <c r="CT331" s="409" t="str">
        <f>IF(AND('[1]Multi-Field'!$E$38=[1]Lists!BF331,'[1]Multi-Field'!$F$38="Drained"),BI331,IF(AND('[1]Multi-Field'!$E$38=[1]Lists!BF331,'[1]Multi-Field'!$F$38="undrained"),BH331,""))</f>
        <v/>
      </c>
      <c r="CU331" s="409" t="str">
        <f>IF(AND('[1]Multi-Field'!$E$39=[1]Lists!BF331,'[1]Multi-Field'!$F$39="Drained"),BI331,IF(AND('[1]Multi-Field'!$E$39=[1]Lists!BF331,'[1]Multi-Field'!$F$39="undrained"),BH331,""))</f>
        <v/>
      </c>
      <c r="CV331" s="409" t="str">
        <f>IF(AND('[1]Multi-Field'!$E$40=[1]Lists!BF331,'[1]Multi-Field'!$F$40="Drained"),BI331,IF(AND('[1]Multi-Field'!$E$40=[1]Lists!BF331,'[1]Multi-Field'!$F$40="undrained"),BH331,""))</f>
        <v/>
      </c>
      <c r="CW331" s="409" t="str">
        <f>IF(AND('[1]Multi-Field'!$E$41=[1]Lists!BF331,'[1]Multi-Field'!$F$40="Drained"),BI331,IF(AND('[1]Multi-Field'!$E$40=[1]Lists!BF331,'[1]Multi-Field'!$F$40="undrained"),BH331,""))</f>
        <v/>
      </c>
      <c r="CX331" s="409" t="str">
        <f>IF(AND('[1]Multi-Field'!$E$42=[1]Lists!BF331,'[1]Multi-Field'!$F$42="Drained"),BI331,IF(AND('[1]Multi-Field'!$E$42=[1]Lists!BF331,'[1]Multi-Field'!$F$42="undrained"),BH331,""))</f>
        <v/>
      </c>
      <c r="CY331" s="409" t="str">
        <f>IF(AND('[1]Multi-Field'!$E$43=[1]Lists!BF331,'[1]Multi-Field'!$F$43="Drained"),BI331,IF(AND('[1]Multi-Field'!$E$43=[1]Lists!BF331,'[1]Multi-Field'!$F$43="undrained"),BH331,""))</f>
        <v/>
      </c>
      <c r="CZ331" s="409" t="str">
        <f>IF(AND('[1]Multi-Field'!$E$44=[1]Lists!BF331,'[1]Multi-Field'!$F$44="Drained"),BI331,IF(AND('[1]Multi-Field'!$E$44=[1]Lists!BF331,'[1]Multi-Field'!$F$44="undrained"),BH331,""))</f>
        <v/>
      </c>
      <c r="DA331" s="409" t="str">
        <f>IF(AND('[1]Multi-Field'!$E$45=[1]Lists!BF331,'[1]Multi-Field'!$F$45="Drained"),BI331,IF(AND('[1]Multi-Field'!$E$45=[1]Lists!BF331,'[1]Multi-Field'!$F$45="undrained"),BH331,""))</f>
        <v/>
      </c>
      <c r="DB331" s="409" t="str">
        <f>IF(AND('[1]Multi-Field'!$E$46=[1]Lists!BF331,'[1]Multi-Field'!$F$46="Drained"),BI331,IF(AND('[1]Multi-Field'!$E$46=[1]Lists!BF331,'[1]Multi-Field'!$F$46="undrained"),BH331,""))</f>
        <v/>
      </c>
      <c r="DC331" s="409" t="str">
        <f>IF(AND('[1]Multi-Field'!$E$47=[1]Lists!BF331,'[1]Multi-Field'!$F$47="Drained"),BI331,IF(AND('[1]Multi-Field'!$E$47=[1]Lists!BF331,'[1]Multi-Field'!$F$47="undrained"),BH331,""))</f>
        <v/>
      </c>
      <c r="DD331" s="409" t="str">
        <f>IF(AND('[1]Multi-Field'!$E$48=[1]Lists!BF331,'[1]Multi-Field'!$F$48="Drained"),BI331,IF(AND('[1]Multi-Field'!$E$48=[1]Lists!BF331,'[1]Multi-Field'!$F$48="undrained"),BH331,""))</f>
        <v/>
      </c>
      <c r="DE331" s="409" t="str">
        <f>IF(AND('[1]Multi-Field'!$E$49=[1]Lists!BF331,'[1]Multi-Field'!$F$49="Drained"),BI331,IF(AND('[1]Multi-Field'!$E$49=[1]Lists!BF331,'[1]Multi-Field'!$F$9="undrained"),BH331,""))</f>
        <v/>
      </c>
      <c r="DF331" s="409" t="str">
        <f>IF(AND('[1]Multi-Field'!$E$50=[1]Lists!BF331,'[1]Multi-Field'!$F$50="Drained"),BI331,IF(AND('[1]Multi-Field'!$E$50=[1]Lists!BF331,'[1]Multi-Field'!$F$50="undrained"),BH331,""))</f>
        <v/>
      </c>
      <c r="DG331" s="409" t="str">
        <f>IF(AND('[1]Multi-Field'!$E$51=[1]Lists!BF331,'[1]Multi-Field'!$F$51="Drained"),BI331,IF(AND('[1]Multi-Field'!$E$51=[1]Lists!BF331,'[1]Multi-Field'!$F$51="undrained"),BH331,""))</f>
        <v/>
      </c>
      <c r="DH331" s="409" t="str">
        <f>IF(AND('[1]Multi-Field'!$E$52=[1]Lists!BF331,'[1]Multi-Field'!$F$52="Drained"),BI331,IF(AND('[1]Multi-Field'!$E$52=[1]Lists!BF331,'[1]Multi-Field'!$F$52="undrained"),BH331,""))</f>
        <v/>
      </c>
      <c r="DI331" s="409" t="str">
        <f>IF(AND('[1]Multi-Field'!$E$53=[1]Lists!BF331,'[1]Multi-Field'!$F$53="Drained"),BI331,IF(AND('[1]Multi-Field'!$E$53=[1]Lists!BF331,'[1]Multi-Field'!$F$53="undrained"),BH331,""))</f>
        <v/>
      </c>
      <c r="DJ331" s="409" t="str">
        <f>IF(AND('[1]Multi-Field'!$E$54=[1]Lists!BF331,'[1]Multi-Field'!$F$54="Drained"),BI331,IF(AND('[1]Multi-Field'!$E$54=[1]Lists!BF331,'[1]Multi-Field'!$F$54="undrained"),BH331,""))</f>
        <v/>
      </c>
      <c r="DK331" s="409" t="str">
        <f>IF(AND('[1]Multi-Field'!$E$55=[1]Lists!BF331,'[1]Multi-Field'!$F$55="Drained"),BI331,IF(AND('[1]Multi-Field'!$E$55=[1]Lists!BF331,'[1]Multi-Field'!$F$55="undrained"),BH331,""))</f>
        <v/>
      </c>
      <c r="DL331" s="409" t="str">
        <f>IF(AND('[1]Multi-Field'!$E$56=[1]Lists!BF331,'[1]Multi-Field'!$F$56="Drained"),BI331,IF(AND('[1]Multi-Field'!$E$56=[1]Lists!BF331,'[1]Multi-Field'!$F$56="undrained"),BH331,""))</f>
        <v/>
      </c>
      <c r="DM331" s="409" t="str">
        <f>IF(AND('[1]Multi-Field'!$E$57=[1]Lists!BF331,'[1]Multi-Field'!$F$57="Drained"),BI331,IF(AND('[1]Multi-Field'!$E$57=[1]Lists!BF331,'[1]Multi-Field'!$F$57="undrained"),BH331,""))</f>
        <v/>
      </c>
      <c r="DN331" s="409" t="str">
        <f>IF(AND('[1]Multi-Field'!$E$58=[1]Lists!BF331,'[1]Multi-Field'!$F$58="Drained"),BI331,IF(AND('[1]Multi-Field'!$E$58=[1]Lists!BF331,'[1]Multi-Field'!$F$58="undrained"),BH331,""))</f>
        <v/>
      </c>
      <c r="DO331" s="409" t="str">
        <f>IF(AND('[1]Multi-Field'!$E$59=[1]Lists!BF331,'[1]Multi-Field'!$F$59="Drained"),BI331,IF(AND('[1]Multi-Field'!$E$59=[1]Lists!BF331,'[1]Multi-Field'!$F$59="undrained"),BH331,""))</f>
        <v/>
      </c>
      <c r="DP331" s="409" t="str">
        <f>IF(AND('[1]Multi-Field'!$E$60=[1]Lists!BF331,'[1]Multi-Field'!$F$60="Drained"),BI331,IF(AND('[1]Multi-Field'!$E$60=[1]Lists!BF331,'[1]Multi-Field'!$F$60="undrained"),BH331,""))</f>
        <v/>
      </c>
      <c r="DQ331" s="409" t="str">
        <f>IF(AND('[1]Multi-Field'!$E$61=[1]Lists!BF331,'[1]Multi-Field'!$F$61="Drained"),BI331,IF(AND('[1]Multi-Field'!$E$61=[1]Lists!BF331,'[1]Multi-Field'!$F$61="undrained"),BH331,""))</f>
        <v/>
      </c>
      <c r="DR331" s="409" t="str">
        <f>IF(AND('[1]Multi-Field'!$E$62=[1]Lists!BF331,'[1]Multi-Field'!$F$62="Drained"),BI331,IF(AND('[1]Multi-Field'!$E$62=[1]Lists!BF331,'[1]Multi-Field'!$F$62="undrained"),BH331,""))</f>
        <v/>
      </c>
      <c r="DS331" s="409" t="str">
        <f>IF(AND('[1]Multi-Field'!$E$63=[1]Lists!BF331,'[1]Multi-Field'!$F$63="Drained"),BI331,IF(AND('[1]Multi-Field'!$E$63=[1]Lists!BF331,'[1]Multi-Field'!$F$63="undrained"),BH331,""))</f>
        <v/>
      </c>
      <c r="DT331" s="409" t="str">
        <f>IF(AND('[1]Multi-Field'!$E$64=[1]Lists!BF331,'[1]Multi-Field'!$F$64="Drained"),BI331,IF(AND('[1]Multi-Field'!$E$64=[1]Lists!BF331,'[1]Multi-Field'!$F$64="undrained"),BH331,""))</f>
        <v/>
      </c>
      <c r="DU331" s="409" t="str">
        <f>IF(AND('[1]Multi-Field'!$E$65=[1]Lists!BF331,'[1]Multi-Field'!$F$65="Drained"),BI331,IF(AND('[1]Multi-Field'!$E$65=[1]Lists!BF331,'[1]Multi-Field'!$F$65="undrained"),BH331,""))</f>
        <v/>
      </c>
      <c r="DV331" s="409" t="str">
        <f>IF(AND('[1]Multi-Field'!$E$66=[1]Lists!BF331,'[1]Multi-Field'!$F$66="Drained"),BI331,IF(AND('[1]Multi-Field'!$E$66=[1]Lists!BF331,'[1]Multi-Field'!$F$66="undrained"),BH331,""))</f>
        <v/>
      </c>
      <c r="DW331" s="409" t="str">
        <f>IF(AND('[1]Multi-Field'!$E$67=[1]Lists!BF331,'[1]Multi-Field'!$F$67="Drained"),BI331,IF(AND('[1]Multi-Field'!$E$67=[1]Lists!BF331,'[1]Multi-Field'!$F$67="undrained"),BH331,""))</f>
        <v/>
      </c>
      <c r="DX331" s="409" t="str">
        <f>IF(AND('[1]Multi-Field'!$E$68=[1]Lists!BF331,'[1]Multi-Field'!$F$68="Drained"),BI331,IF(AND('[1]Multi-Field'!$E$68=[1]Lists!BF331,'[1]Multi-Field'!$F$68="undrained"),BH331,""))</f>
        <v/>
      </c>
      <c r="DY331" s="409" t="str">
        <f>IF(AND('[1]Multi-Field'!$E$69=[1]Lists!BF331,'[1]Multi-Field'!$F$69="Drained"),BI331,IF(AND('[1]Multi-Field'!$E$69=[1]Lists!BF331,'[1]Multi-Field'!$F$69="undrained"),BH331,""))</f>
        <v/>
      </c>
      <c r="DZ331" s="409" t="str">
        <f>IF(AND('[1]Multi-Field'!$E$70=[1]Lists!BF331,'[1]Multi-Field'!$F$70="Drained"),BI331,IF(AND('[1]Multi-Field'!$E$70=[1]Lists!BF331,'[1]Multi-Field'!$F$70="undrained"),BH331,""))</f>
        <v/>
      </c>
      <c r="EA331" s="409" t="str">
        <f>IF(AND('[1]Multi-Field'!$E$71=[1]Lists!BF331,'[1]Multi-Field'!$F$71="Drained"),BI331,IF(AND('[1]Multi-Field'!$E$71=[1]Lists!BF331,'[1]Multi-Field'!$F$71="undrained"),BH331,""))</f>
        <v/>
      </c>
      <c r="EB331" s="409" t="str">
        <f>IF(AND('[1]Multi-Field'!$E$72=[1]Lists!BF331,'[1]Multi-Field'!$F$72="Drained"),BI331,IF(AND('[1]Multi-Field'!$E$72=[1]Lists!BF331,'[1]Multi-Field'!$F$72="undrained"),BH331,""))</f>
        <v/>
      </c>
      <c r="EC331" s="409" t="str">
        <f>IF(AND('[1]Multi-Field'!$E$73=[1]Lists!BF331,'[1]Multi-Field'!$F$73="Drained"),BI331,IF(AND('[1]Multi-Field'!$E$73=[1]Lists!BF331,'[1]Multi-Field'!$F$73="undrained"),BH331,""))</f>
        <v/>
      </c>
      <c r="ED331" s="409" t="str">
        <f>IF(AND('[1]Multi-Field'!$E$74=[1]Lists!BF331,'[1]Multi-Field'!$F$74="Drained"),BI331,IF(AND('[1]Multi-Field'!$E$74=[1]Lists!BF331,'[1]Multi-Field'!$F$74="undrained"),BH331,""))</f>
        <v/>
      </c>
      <c r="EE331" s="409" t="str">
        <f>IF(AND('[1]Multi-Field'!$E$75=[1]Lists!BF331,'[1]Multi-Field'!$F$75="Drained"),BI331,IF(AND('[1]Multi-Field'!$E$75=[1]Lists!BF331,'[1]Multi-Field'!$F$75="undrained"),BH331,""))</f>
        <v/>
      </c>
      <c r="EF331" s="409" t="str">
        <f>IF(AND('[1]Multi-Field'!$E$76=[1]Lists!BF331,'[1]Multi-Field'!$F$76="Drained"),BI331,IF(AND('[1]Multi-Field'!$E$76=[1]Lists!BF331,'[1]Multi-Field'!$F$6="undrained"),BH331,""))</f>
        <v/>
      </c>
      <c r="EG331" s="409" t="str">
        <f>IF(AND('[1]Multi-Field'!$E$77=[1]Lists!BF331,'[1]Multi-Field'!$F$77="Drained"),BI331,IF(AND('[1]Multi-Field'!$E$77=[1]Lists!BF331,'[1]Multi-Field'!$F$77="undrained"),BH331,""))</f>
        <v/>
      </c>
      <c r="EH331" s="409" t="str">
        <f>IF(AND('[1]Multi-Field'!$E$78=[1]Lists!BF331,'[1]Multi-Field'!$F$78="Drained"),BI331,IF(AND('[1]Multi-Field'!$E$78=[1]Lists!BF331,'[1]Multi-Field'!$F$78="undrained"),BH331,""))</f>
        <v/>
      </c>
      <c r="EI331" s="409" t="str">
        <f>IF(AND('[1]Multi-Field'!$E$79=[1]Lists!BF331,'[1]Multi-Field'!$F$79="Drained"),BI331,IF(AND('[1]Multi-Field'!$E$79=[1]Lists!BF331,'[1]Multi-Field'!$F$79="undrained"),BH331,""))</f>
        <v/>
      </c>
      <c r="EJ331" s="409" t="str">
        <f>IF(AND('[1]Multi-Field'!$E$80=[1]Lists!BF331,'[1]Multi-Field'!$F$80="Drained"),BI331,IF(AND('[1]Multi-Field'!$E$80=[1]Lists!BF331,'[1]Multi-Field'!$F$80="undrained"),BH331,""))</f>
        <v/>
      </c>
      <c r="EK331" s="409" t="str">
        <f>IF(AND('[1]Multi-Field'!$E$81=[1]Lists!BF331,'[1]Multi-Field'!$F$81="Drained"),BI331,IF(AND('[1]Multi-Field'!$E$81=[1]Lists!BF331,'[1]Multi-Field'!$F$81="undrained"),BH331,""))</f>
        <v/>
      </c>
      <c r="EL331" s="409" t="str">
        <f>IF(AND('[1]Multi-Field'!$E$82=[1]Lists!BF331,'[1]Multi-Field'!$F$82="Drained"),BI331,IF(AND('[1]Multi-Field'!$E$82=[1]Lists!BF331,'[1]Multi-Field'!$F$82="undrained"),BH331,""))</f>
        <v/>
      </c>
      <c r="EM331" s="409" t="str">
        <f>IF(AND('[1]Multi-Field'!$E$83=[1]Lists!BF331,'[1]Multi-Field'!$F$83="Drained"),BI331,IF(AND('[1]Multi-Field'!$E$83=[1]Lists!BF331,'[1]Multi-Field'!$F$83="undrained"),BH331,""))</f>
        <v/>
      </c>
      <c r="EN331" s="409" t="str">
        <f>IF(AND('[1]Multi-Field'!$E$84=[1]Lists!BF331,'[1]Multi-Field'!$F$84="Drained"),BI331,IF(AND('[1]Multi-Field'!$E$84=[1]Lists!BF331,'[1]Multi-Field'!$F$84="undrained"),BH331,""))</f>
        <v/>
      </c>
      <c r="EO331" s="409" t="str">
        <f>IF(AND('[1]Multi-Field'!$E$85=[1]Lists!BF331,'[1]Multi-Field'!$F$85="Drained"),BI331,IF(AND('[1]Multi-Field'!$E$85=[1]Lists!BF331,'[1]Multi-Field'!$F$85="undrained"),BH331,""))</f>
        <v/>
      </c>
      <c r="EP331" s="409" t="str">
        <f>IF(AND('[1]Multi-Field'!$E$86=[1]Lists!BF331,'[1]Multi-Field'!$F$86="Drained"),BI331,IF(AND('[1]Multi-Field'!$E$86=[1]Lists!BF331,'[1]Multi-Field'!$F$86="undrained"),BH331,""))</f>
        <v/>
      </c>
      <c r="EQ331" s="409" t="str">
        <f>IF(AND('[1]Multi-Field'!$E$87=[1]Lists!BF331,'[1]Multi-Field'!$F$87="Drained"),BI331,IF(AND('[1]Multi-Field'!$E$87=[1]Lists!BF331,'[1]Multi-Field'!$F$87="undrained"),BH331,""))</f>
        <v/>
      </c>
      <c r="ER331" s="409" t="str">
        <f>IF(AND('[1]Multi-Field'!$E$88=[1]Lists!BF331,'[1]Multi-Field'!$F$88="Drained"),BI331,IF(AND('[1]Multi-Field'!$E$88=[1]Lists!BF331,'[1]Multi-Field'!$F$88="undrained"),BH331,""))</f>
        <v/>
      </c>
      <c r="ES331" s="409" t="str">
        <f>IF(AND('[1]Multi-Field'!$E$89=[1]Lists!BF331,'[1]Multi-Field'!$F$89="Drained"),BI331,IF(AND('[1]Multi-Field'!$E$89=[1]Lists!BF331,'[1]Multi-Field'!$F$89="undrained"),BH331,""))</f>
        <v/>
      </c>
      <c r="ET331" s="409" t="str">
        <f>IF(AND('[1]Multi-Field'!$E$90=[1]Lists!BF331,'[1]Multi-Field'!$F$90="Drained"),BI331,IF(AND('[1]Multi-Field'!$E$90=[1]Lists!BF331,'[1]Multi-Field'!$F$90="undrained"),BH331,""))</f>
        <v/>
      </c>
      <c r="EU331" s="409" t="str">
        <f>IF(AND('[1]Multi-Field'!$E$91=[1]Lists!BF331,'[1]Multi-Field'!$F$91="Drained"),BI331,IF(AND('[1]Multi-Field'!$E$91=[1]Lists!BF331,'[1]Multi-Field'!$F$91="undrained"),BH331,""))</f>
        <v/>
      </c>
      <c r="EV331" s="409" t="str">
        <f>IF(AND('[1]Multi-Field'!$E$92=[1]Lists!BF331,'[1]Multi-Field'!$F$92="Drained"),BI331,IF(AND('[1]Multi-Field'!$E$92=[1]Lists!BF331,'[1]Multi-Field'!$F$92="undrained"),BH331,""))</f>
        <v/>
      </c>
      <c r="EW331" s="409" t="str">
        <f>IF(AND('[1]Multi-Field'!$E$93=[1]Lists!BF331,'[1]Multi-Field'!$F$93="Drained"),BI331,IF(AND('[1]Multi-Field'!$E$93=[1]Lists!BF331,'[1]Multi-Field'!$F$93="undrained"),BH331,""))</f>
        <v/>
      </c>
      <c r="EX331" s="409" t="str">
        <f>IF(AND('[1]Multi-Field'!$E$94=[1]Lists!BF331,'[1]Multi-Field'!$F$94="Drained"),BI331,IF(AND('[1]Multi-Field'!$E$94=[1]Lists!BF331,'[1]Multi-Field'!$F$94="undrained"),BH331,""))</f>
        <v/>
      </c>
      <c r="EY331" s="409" t="str">
        <f>IF(AND('[1]Multi-Field'!$E$95=[1]Lists!BF331,'[1]Multi-Field'!$F$95="Drained"),BI331,IF(AND('[1]Multi-Field'!$E$95=[1]Lists!BF331,'[1]Multi-Field'!$F$95="undrained"),BH331,""))</f>
        <v/>
      </c>
      <c r="EZ331" s="409" t="str">
        <f>IF(AND('[1]Multi-Field'!$E$96=[1]Lists!BF331,'[1]Multi-Field'!$F$96="Drained"),BI331,IF(AND('[1]Multi-Field'!$E$96=[1]Lists!BF331,'[1]Multi-Field'!$F$96="undrained"),BH331,""))</f>
        <v/>
      </c>
      <c r="FA331" s="409" t="str">
        <f>IF(AND('[1]Multi-Field'!$E$97=[1]Lists!BF331,'[1]Multi-Field'!$F$97="Drained"),BI331,IF(AND('[1]Multi-Field'!$E$97=[1]Lists!BF331,'[1]Multi-Field'!$F$97="undrained"),BH331,""))</f>
        <v/>
      </c>
      <c r="FB331" s="409" t="str">
        <f>IF(AND('[1]Multi-Field'!$E$98=[1]Lists!BF331,'[1]Multi-Field'!$F$98="Drained"),BI331,IF(AND('[1]Multi-Field'!$E$98=[1]Lists!BF331,'[1]Multi-Field'!$F$98="undrained"),BH331,""))</f>
        <v/>
      </c>
      <c r="FC331" s="409" t="str">
        <f>IF(AND('[1]Multi-Field'!$E$99=[1]Lists!BF331,'[1]Multi-Field'!$F$99="Drained"),BI331,IF(AND('[1]Multi-Field'!$E$99=[1]Lists!BF331,'[1]Multi-Field'!$F$99="undrained"),BH331,""))</f>
        <v/>
      </c>
      <c r="FD331" s="409" t="str">
        <f>IF(AND('[1]Multi-Field'!$E$100=[1]Lists!BF331,'[1]Multi-Field'!$F$100="Drained"),BI331,IF(AND('[1]Multi-Field'!$E$100=[1]Lists!BF331,'[1]Multi-Field'!$F$100="undrained"),BH331,""))</f>
        <v/>
      </c>
      <c r="FE331" s="409" t="str">
        <f>IF(AND('[1]Multi-Field'!$E$101=[1]Lists!BF331,'[1]Multi-Field'!$F$101="Drained"),BI331,IF(AND('[1]Multi-Field'!$E$101=[1]Lists!BF331,'[1]Multi-Field'!$F$101="undrained"),BH331,""))</f>
        <v/>
      </c>
      <c r="FF331" s="409" t="str">
        <f>IF(AND('[1]Multi-Field'!$E$102=[1]Lists!BF331,'[1]Multi-Field'!$F$102="Drained"),BI331,IF(AND('[1]Multi-Field'!$E$102=[1]Lists!BF331,'[1]Multi-Field'!$F$102="undrained"),BH331,""))</f>
        <v/>
      </c>
      <c r="FG331" s="409" t="str">
        <f>IF(AND('[1]Multi-Field'!$E$103=[1]Lists!BF331,'[1]Multi-Field'!$F$103="Drained"),BI331,IF(AND('[1]Multi-Field'!$E$103=[1]Lists!BF331,'[1]Multi-Field'!$F$103="undrained"),BH331,""))</f>
        <v/>
      </c>
      <c r="FH331" s="409" t="str">
        <f>IF(AND('[1]Multi-Field'!$E$104=[1]Lists!BF331,'[1]Multi-Field'!$F$104="Drained"),BI331,IF(AND('[1]Multi-Field'!$E$104=[1]Lists!BF331,'[1]Multi-Field'!$F$104="undrained"),BH331,""))</f>
        <v/>
      </c>
      <c r="FI331" s="409" t="str">
        <f>IF(AND('[1]Multi-Field'!$E$105=[1]Lists!BF331,'[1]Multi-Field'!$F$105="Drained"),BI331,IF(AND('[1]Multi-Field'!$E$105=[1]Lists!BF331,'[1]Multi-Field'!$F$105="undrained"),BH331,""))</f>
        <v/>
      </c>
      <c r="FJ331" s="409" t="str">
        <f>IF(AND('[1]Multi-Field'!$E$106=[1]Lists!BF331,'[1]Multi-Field'!$F$106="Drained"),BI331,IF(AND('[1]Multi-Field'!$E$106=[1]Lists!BF331,'[1]Multi-Field'!$F$106="undrained"),BH331,""))</f>
        <v/>
      </c>
      <c r="FK331" s="409" t="str">
        <f>IF(AND('[1]Multi-Field'!$E$107=[1]Lists!BF331,'[1]Multi-Field'!$F$107="Drained"),BI331,IF(AND('[1]Multi-Field'!$E$107=[1]Lists!BF331,'[1]Multi-Field'!$F$107="undrained"),BH331,""))</f>
        <v/>
      </c>
      <c r="FL331" s="409" t="str">
        <f>IF(AND('[1]Multi-Field'!$E$108=[1]Lists!BF331,'[1]Multi-Field'!$F$108="Drained"),BI331,IF(AND('[1]Multi-Field'!$E$108=[1]Lists!BF331,'[1]Multi-Field'!$F$108="undrained"),BH331,""))</f>
        <v/>
      </c>
      <c r="FM331" s="409" t="str">
        <f>IF(AND('[1]Multi-Field'!$E$109=[1]Lists!BF331,'[1]Multi-Field'!$F$109="Drained"),BI331,IF(AND('[1]Multi-Field'!$E$109=[1]Lists!BF331,'[1]Multi-Field'!$F$109="undrained"),BH331,""))</f>
        <v/>
      </c>
      <c r="FN331" s="409" t="str">
        <f>IF(AND('[1]Multi-Field'!$E$110=[1]Lists!BF331,'[1]Multi-Field'!$F$110="Drained"),BI331,IF(AND('[1]Multi-Field'!$E$110=[1]Lists!BF331,'[1]Multi-Field'!$F$110="undrained"),BH331,""))</f>
        <v/>
      </c>
      <c r="FO331" s="409" t="str">
        <f>IF(AND('[1]Multi-Field'!$E$111=[1]Lists!BF331,'[1]Multi-Field'!$F$111="Drained"),BI331,IF(AND('[1]Multi-Field'!$E$111=[1]Lists!BF331,'[1]Multi-Field'!$F$111="undrained"),BH331,""))</f>
        <v/>
      </c>
      <c r="FP331" s="409" t="str">
        <f>IF(AND('[1]Multi-Field'!$E$112=[1]Lists!BF331,'[1]Multi-Field'!$F$112="Drained"),BI331,IF(AND('[1]Multi-Field'!$E$112=[1]Lists!BF331,'[1]Multi-Field'!$F$112="undrained"),BH331,""))</f>
        <v/>
      </c>
      <c r="FQ331" s="409" t="str">
        <f>IF(AND('[1]Multi-Field'!$E$113=[1]Lists!BF331,'[1]Multi-Field'!$F$113="Drained"),BI331,IF(AND('[1]Multi-Field'!$E$113=[1]Lists!BF331,'[1]Multi-Field'!$F$113="undrained"),BH331,""))</f>
        <v/>
      </c>
      <c r="FR331" s="409" t="str">
        <f>IF(AND('[1]Multi-Field'!$E$114=[1]Lists!BF331,'[1]Multi-Field'!$F$114="Drained"),BI331,IF(AND('[1]Multi-Field'!$E$114=[1]Lists!BF331,'[1]Multi-Field'!$F$114="undrained"),BH331,""))</f>
        <v/>
      </c>
      <c r="FS331" s="409" t="str">
        <f>IF(AND('[1]Multi-Field'!$E$115=[1]Lists!BF331,'[1]Multi-Field'!$F$115="Drained"),BI331,IF(AND('[1]Multi-Field'!$E$115=[1]Lists!BF331,'[1]Multi-Field'!$F$115="undrained"),BH331,""))</f>
        <v/>
      </c>
      <c r="FT331" s="409" t="str">
        <f>IF(AND('[1]Multi-Field'!$E$116=[1]Lists!BF331,'[1]Multi-Field'!$F$116="Drained"),BI331,IF(AND('[1]Multi-Field'!$E$116=[1]Lists!BF331,'[1]Multi-Field'!$F$116="undrained"),BH331,""))</f>
        <v/>
      </c>
      <c r="FU331" s="409" t="str">
        <f>IF(AND('[1]Multi-Field'!$E$117=[1]Lists!BF331,'[1]Multi-Field'!$F$117="Drained"),BI331,IF(AND('[1]Multi-Field'!$E$117=[1]Lists!BF331,'[1]Multi-Field'!$F$117="undrained"),BH331,""))</f>
        <v/>
      </c>
      <c r="FV331" s="409" t="str">
        <f>IF(AND('[1]Multi-Field'!$E$118=[1]Lists!BF331,'[1]Multi-Field'!$F$118="Drained"),BI331,IF(AND('[1]Multi-Field'!$E$118=[1]Lists!BF331,'[1]Multi-Field'!$F$118="undrained"),BH331,""))</f>
        <v/>
      </c>
      <c r="FW331" s="409" t="str">
        <f>IF(AND('[1]Multi-Field'!$E$119=[1]Lists!BF331,'[1]Multi-Field'!$F$119="Drained"),BI331,IF(AND('[1]Multi-Field'!$E$119=[1]Lists!BF331,'[1]Multi-Field'!$F$119="undrained"),BH331,""))</f>
        <v/>
      </c>
      <c r="FX331" s="409" t="str">
        <f>IF(AND('[1]Multi-Field'!$E$120=[1]Lists!BF331,'[1]Multi-Field'!$F$120="Drained"),BI331,IF(AND('[1]Multi-Field'!$E$120=[1]Lists!BF331,'[1]Multi-Field'!$F$120="undrained"),BH331,""))</f>
        <v/>
      </c>
    </row>
    <row r="332" spans="1:185" ht="13.5" customHeight="1">
      <c r="A332" s="7" t="s">
        <v>418</v>
      </c>
      <c r="B332" s="7"/>
      <c r="C332" s="7"/>
      <c r="D332" s="8">
        <v>50</v>
      </c>
      <c r="E332" s="8">
        <f t="shared" si="53"/>
        <v>55</v>
      </c>
      <c r="F332" s="8">
        <f t="shared" si="54"/>
        <v>60</v>
      </c>
      <c r="G332" s="8">
        <v>65</v>
      </c>
      <c r="H332" s="8">
        <v>90</v>
      </c>
      <c r="I332" s="8">
        <f t="shared" si="57"/>
        <v>103</v>
      </c>
      <c r="J332" s="8">
        <f t="shared" si="58"/>
        <v>117</v>
      </c>
      <c r="K332" s="8">
        <v>130</v>
      </c>
      <c r="L332" s="8">
        <v>60</v>
      </c>
      <c r="M332" s="8">
        <f t="shared" si="55"/>
        <v>83</v>
      </c>
      <c r="N332" s="8">
        <f t="shared" si="56"/>
        <v>107</v>
      </c>
      <c r="O332" s="8">
        <v>130</v>
      </c>
      <c r="P332" s="391">
        <v>307</v>
      </c>
      <c r="Q332" s="394"/>
      <c r="R332" s="395" t="b">
        <f>IF(OR('Multi-Field'!AA309=Lists!$AC$42,'Multi-Field'!AA309=Lists!$AC$43),IF('Multi-Field'!Z309="x",(IF('Multi-Field'!AC309=Lists!$Q$11,Lists!$R$11,IF('Multi-Field'!AC309=Lists!$Q$12,Lists!$R$12,IF('Multi-Field'!AC309=Lists!$Q$13,Lists!$R$13,IF('Multi-Field'!AC309=Lists!$Q$14,Lists!$R$14))))),IF('Multi-Field'!X309="x",(IF('Multi-Field'!AC309=Lists!$Q$11,Lists!$S$11,IF('Multi-Field'!AC309=Lists!$Q$12,Lists!$S$12,IF('Multi-Field'!AC309=Lists!$Q$13,Lists!$S$13,IF('Multi-Field'!AC309=Lists!$Q$14,Lists!$S$14))))),IF('Multi-Field'!V309="x",(IF('Multi-Field'!AC309=Lists!$Q$11,Lists!$T$11,IF('Multi-Field'!AC309=Lists!$Q$12,Lists!$T$12,IF('Multi-Field'!AC309=Lists!$Q$13,Lists!$T$13,IF('Multi-Field'!AC309=Lists!$Q$14,Lists!$T$14))))),0))))</f>
        <v>0</v>
      </c>
      <c r="S332" s="395" t="str">
        <f t="shared" si="52"/>
        <v/>
      </c>
      <c r="T332" s="395"/>
      <c r="U332" s="396"/>
      <c r="BF332" s="411" t="s">
        <v>1497</v>
      </c>
      <c r="BG332" s="412">
        <v>6</v>
      </c>
      <c r="BH332" s="412">
        <v>2.5</v>
      </c>
      <c r="BI332" s="412">
        <v>3</v>
      </c>
      <c r="BJ332" s="409" t="e">
        <f>IF(AND('[1]Single Field'!#REF!=[1]Lists!BF332,'[1]Single Field'!#REF!="Drained"),"x",IF(AND('[1]Single Field'!#REF!=[1]Lists!BF332,'[1]Single Field'!#REF!="Undrained"),O,""))</f>
        <v>#REF!</v>
      </c>
      <c r="BK332" s="409" t="str">
        <f>IF(AND('[1]Multi-Field'!$E$3=[1]Lists!BF332,'[1]Multi-Field'!$F$3="Drained"),BI332,IF(AND('[1]Multi-Field'!$E$3=BF332,'[1]Multi-Field'!$F$3="undrained"),BH332,""))</f>
        <v/>
      </c>
      <c r="BL332" s="409" t="str">
        <f>IF(AND('[1]Multi-Field'!$E$4=BF332,'[1]Multi-Field'!$F$4="Drained"),BI332,IF(AND('[1]Multi-Field'!$E$4=BF332,'[1]Multi-Field'!$F$4="undrained"),BH332,""))</f>
        <v/>
      </c>
      <c r="BM332" s="409" t="str">
        <f>IF(AND('[1]Multi-Field'!$E$5=BF332,'[1]Multi-Field'!$F$5="Drained"),BI332,IF(AND('[1]Multi-Field'!$E$5=BF332,'[1]Multi-Field'!$F$5="undrained"),BH332,""))</f>
        <v/>
      </c>
      <c r="BN332" s="409" t="str">
        <f>IF(AND('[1]Multi-Field'!$E$6=BF332,'[1]Multi-Field'!$F$6="Drained"),BI332,IF(AND('[1]Multi-Field'!$E$6=BF332,'[1]Multi-Field'!$F$6="undrained"),BH332,""))</f>
        <v/>
      </c>
      <c r="BO332" s="409" t="str">
        <f>IF(AND('[1]Multi-Field'!$E$7=BF332,'[1]Multi-Field'!$F$7="Drained"),BI332,IF(AND('[1]Multi-Field'!$E$7=BF332,'[1]Multi-Field'!$F$7="undrained"),BH332,""))</f>
        <v/>
      </c>
      <c r="BP332" s="409" t="str">
        <f>IF(AND('[1]Multi-Field'!$E$8=BF332,'[1]Multi-Field'!$F$8="Drained"),BI332,IF(AND('[1]Multi-Field'!$E$8=BF332,'[1]Multi-Field'!$F$8="undrained"),BH332,""))</f>
        <v/>
      </c>
      <c r="BQ332" s="409" t="str">
        <f>IF(AND('[1]Multi-Field'!$E$9=BF332,'[1]Multi-Field'!$F$9="Drained"),BI332,IF(AND('[1]Multi-Field'!$E$9=BF332,'[1]Multi-Field'!$F$9="undrained"),BH332,""))</f>
        <v/>
      </c>
      <c r="BR332" s="409" t="str">
        <f>IF(AND('[1]Multi-Field'!$E$10=BF332,'[1]Multi-Field'!$F$10="Drained"),BI332,IF(AND('[1]Multi-Field'!$E$10=BF332,'[1]Multi-Field'!$F$10="undrained"),BH332,""))</f>
        <v/>
      </c>
      <c r="BS332" s="409" t="str">
        <f>IF(AND('[1]Multi-Field'!$E$11=BF332,'[1]Multi-Field'!$F$11="Drained"),BI332,IF(AND('[1]Multi-Field'!$E$11=BF332,'[1]Multi-Field'!$F$11="undrained"),BH332,""))</f>
        <v/>
      </c>
      <c r="BT332" s="409" t="str">
        <f>IF(AND('[1]Multi-Field'!$E$12=BF332,'[1]Multi-Field'!$F$12="Drained"),BI332,IF(AND('[1]Multi-Field'!$E$12=BF332,'[1]Multi-Field'!$F$12="undrained"),BH332,""))</f>
        <v/>
      </c>
      <c r="BU332" s="409" t="str">
        <f>IF(AND('[1]Multi-Field'!$E$13=BF332,'[1]Multi-Field'!$F$13="Drained"),BI332,IF(AND('[1]Multi-Field'!$E$3=BF332,'[1]Multi-Field'!$F$13="undrained"),BH332,""))</f>
        <v/>
      </c>
      <c r="BV332" s="409" t="str">
        <f>IF(AND('[1]Multi-Field'!$E$14=BF332,'[1]Multi-Field'!$F$14="Drained"),BI332,IF(AND('[1]Multi-Field'!$E$14=BF332,'[1]Multi-Field'!$F$14="undrained"),BH332,""))</f>
        <v/>
      </c>
      <c r="BW332" s="409" t="str">
        <f>IF(AND('[1]Multi-Field'!$E$15=BF332,'[1]Multi-Field'!$F$15="Drained"),BI332,IF(AND('[1]Multi-Field'!$E$15=BF332,'[1]Multi-Field'!$F$15="undrained"),BH332,""))</f>
        <v/>
      </c>
      <c r="BX332" s="409" t="str">
        <f>IF(AND('[1]Multi-Field'!$E$16=[1]Lists!BF332,'[1]Multi-Field'!$F$16="Drained"),BI332,IF(AND('[1]Multi-Field'!$E$16=[1]Lists!BF332,'[1]Multi-Field'!$F$16="undrained"),BH332,""))</f>
        <v/>
      </c>
      <c r="BY332" s="409" t="str">
        <f>IF(AND('[1]Multi-Field'!$E$17=[1]Lists!BF332,'[1]Multi-Field'!$F$17="Drained"),BI332,IF(AND('[1]Multi-Field'!$E$17=[1]Lists!BF332,'[1]Multi-Field'!$F$17="undrained"),BH332,""))</f>
        <v/>
      </c>
      <c r="BZ332" s="409" t="str">
        <f>IF(AND('[1]Multi-Field'!$E$18=[1]Lists!BF332,'[1]Multi-Field'!$F$18="Drained"),BI332,IF(AND('[1]Multi-Field'!$E$18=[1]Lists!BF332,'[1]Multi-Field'!$F$18="undrained"),BH332,""))</f>
        <v/>
      </c>
      <c r="CA332" s="409" t="str">
        <f>IF(AND('[1]Multi-Field'!$E$19=[1]Lists!BF332,'[1]Multi-Field'!$F$19="Drained"),BI332,IF(AND('[1]Multi-Field'!$E$19=[1]Lists!BF332,'[1]Multi-Field'!$F$19="undrained"),BH332,""))</f>
        <v/>
      </c>
      <c r="CB332" s="409" t="str">
        <f>IF(AND('[1]Multi-Field'!$E$20=[1]Lists!BF332,'[1]Multi-Field'!$F$20="Drained"),BI332,IF(AND('[1]Multi-Field'!$E$20=[1]Lists!BF332,'[1]Multi-Field'!$F$20="undrained"),BH332,""))</f>
        <v/>
      </c>
      <c r="CC332" s="409" t="str">
        <f>IF(AND('[1]Multi-Field'!$E$21=[1]Lists!BF332,'[1]Multi-Field'!$F$21="Drained"),BI332,IF(AND('[1]Multi-Field'!$E$21=[1]Lists!BF332,'[1]Multi-Field'!$F$21="undrained"),BH332,""))</f>
        <v/>
      </c>
      <c r="CD332" s="409" t="str">
        <f>IF(AND('[1]Multi-Field'!$E$22=[1]Lists!BF332,'[1]Multi-Field'!$F$22="Drained"),BI332,IF(AND('[1]Multi-Field'!$E$22=[1]Lists!BF332,'[1]Multi-Field'!$F$22="undrained"),BH332,""))</f>
        <v/>
      </c>
      <c r="CE332" s="409" t="str">
        <f>IF(AND('[1]Multi-Field'!$E$23=[1]Lists!BF332,'[1]Multi-Field'!$F$23="Drained"),BI332,IF(AND('[1]Multi-Field'!$E$23=[1]Lists!BF332,'[1]Multi-Field'!$F$23="undrained"),BH332,""))</f>
        <v/>
      </c>
      <c r="CF332" s="409" t="str">
        <f>IF(AND('[1]Multi-Field'!$E$24=[1]Lists!BF332,'[1]Multi-Field'!$F$24="Drained"),BI332,IF(AND('[1]Multi-Field'!$E$24=[1]Lists!BF332,'[1]Multi-Field'!$F$24="undrained"),BH332,""))</f>
        <v/>
      </c>
      <c r="CG332" s="409" t="str">
        <f>IF(AND('[1]Multi-Field'!$E$25=[1]Lists!BF332,'[1]Multi-Field'!$F$25="Drained"),BI332,IF(AND('[1]Multi-Field'!$E$25=[1]Lists!BF332,'[1]Multi-Field'!$F$25="undrained"),BH332,""))</f>
        <v/>
      </c>
      <c r="CH332" s="409" t="str">
        <f>IF(AND('[1]Multi-Field'!$E$26=[1]Lists!BF332,'[1]Multi-Field'!$F$26="Drained"),BI332,IF(AND('[1]Multi-Field'!$E$26=[1]Lists!BF332,'[1]Multi-Field'!$F$26="undrained"),BH332,""))</f>
        <v/>
      </c>
      <c r="CI332" s="409" t="str">
        <f>IF(AND('[1]Multi-Field'!$E$27=[1]Lists!BF332,'[1]Multi-Field'!$F$27="Drained"),BI332,IF(AND('[1]Multi-Field'!$E$27=[1]Lists!BF332,'[1]Multi-Field'!$F$27="undrained"),BH332,""))</f>
        <v/>
      </c>
      <c r="CJ332" s="409" t="str">
        <f>IF(AND('[1]Multi-Field'!$E$28=[1]Lists!BF332,'[1]Multi-Field'!$F$28="Drained"),BI332,IF(AND('[1]Multi-Field'!$E$28=[1]Lists!BF332,'[1]Multi-Field'!$F$28="undrained"),BH332,""))</f>
        <v/>
      </c>
      <c r="CK332" s="409" t="str">
        <f>IF(AND('[1]Multi-Field'!$E$29=[1]Lists!BF332,'[1]Multi-Field'!$F$29="Drained"),BI332,IF(AND('[1]Multi-Field'!$E$29=[1]Lists!BF332,'[1]Multi-Field'!$F$29="undrained"),BH332,""))</f>
        <v/>
      </c>
      <c r="CL332" s="409" t="str">
        <f>IF(AND('[1]Multi-Field'!$E$30=[1]Lists!BF332,'[1]Multi-Field'!$F$30="Drained"),BI332,IF(AND('[1]Multi-Field'!$E$30=[1]Lists!BF332,'[1]Multi-Field'!$F$30="undrained"),BH332,""))</f>
        <v/>
      </c>
      <c r="CM332" s="409" t="str">
        <f>IF(AND('[1]Multi-Field'!$E$31=[1]Lists!BF332,'[1]Multi-Field'!$F$31="Drained"),BI332,IF(AND('[1]Multi-Field'!$E$31=[1]Lists!BF332,'[1]Multi-Field'!$F$31="undrained"),BH332,""))</f>
        <v/>
      </c>
      <c r="CN332" s="409" t="str">
        <f>IF(AND('[1]Multi-Field'!$E$32=[1]Lists!BF332,'[1]Multi-Field'!$F$32="Drained"),BI332,IF(AND('[1]Multi-Field'!$E$32=[1]Lists!BF332,'[1]Multi-Field'!$F$32="undrained"),BH332,""))</f>
        <v/>
      </c>
      <c r="CO332" s="409" t="str">
        <f>IF(AND('[1]Multi-Field'!$E$33=[1]Lists!BF332,'[1]Multi-Field'!$F$33="Drained"),BI332,IF(AND('[1]Multi-Field'!$E$33=[1]Lists!BF332,'[1]Multi-Field'!$F$33="undrained"),BH332,""))</f>
        <v/>
      </c>
      <c r="CP332" s="409" t="str">
        <f>IF(AND('[1]Multi-Field'!$E$34=[1]Lists!BF332,'[1]Multi-Field'!$F$34="Drained"),BI332,IF(AND('[1]Multi-Field'!$E$34=[1]Lists!BF332,'[1]Multi-Field'!$F$34="undrained"),BH332,""))</f>
        <v/>
      </c>
      <c r="CQ332" s="409" t="str">
        <f>IF(AND('[1]Multi-Field'!$E$35=[1]Lists!BF332,'[1]Multi-Field'!$F$35="Drained"),BI332,IF(AND('[1]Multi-Field'!$E$35=[1]Lists!BF332,'[1]Multi-Field'!$F$35="undrained"),BH332,""))</f>
        <v/>
      </c>
      <c r="CR332" s="409" t="str">
        <f>IF(AND('[1]Multi-Field'!$E$36=[1]Lists!BF332,'[1]Multi-Field'!$F$36="Drained"),BI332,IF(AND('[1]Multi-Field'!$E$36=[1]Lists!BF332,'[1]Multi-Field'!$F$36="undrained"),BH332,""))</f>
        <v/>
      </c>
      <c r="CS332" s="409" t="str">
        <f>IF(AND('[1]Multi-Field'!$E$37=[1]Lists!BF332,'[1]Multi-Field'!$F$37="Drained"),BI332,IF(AND('[1]Multi-Field'!$E$37=[1]Lists!BF332,'[1]Multi-Field'!$F$37="undrained"),BH332,""))</f>
        <v/>
      </c>
      <c r="CT332" s="409" t="str">
        <f>IF(AND('[1]Multi-Field'!$E$38=[1]Lists!BF332,'[1]Multi-Field'!$F$38="Drained"),BI332,IF(AND('[1]Multi-Field'!$E$38=[1]Lists!BF332,'[1]Multi-Field'!$F$38="undrained"),BH332,""))</f>
        <v/>
      </c>
      <c r="CU332" s="409" t="str">
        <f>IF(AND('[1]Multi-Field'!$E$39=[1]Lists!BF332,'[1]Multi-Field'!$F$39="Drained"),BI332,IF(AND('[1]Multi-Field'!$E$39=[1]Lists!BF332,'[1]Multi-Field'!$F$39="undrained"),BH332,""))</f>
        <v/>
      </c>
      <c r="CV332" s="409" t="str">
        <f>IF(AND('[1]Multi-Field'!$E$40=[1]Lists!BF332,'[1]Multi-Field'!$F$40="Drained"),BI332,IF(AND('[1]Multi-Field'!$E$40=[1]Lists!BF332,'[1]Multi-Field'!$F$40="undrained"),BH332,""))</f>
        <v/>
      </c>
      <c r="CW332" s="409" t="str">
        <f>IF(AND('[1]Multi-Field'!$E$41=[1]Lists!BF332,'[1]Multi-Field'!$F$40="Drained"),BI332,IF(AND('[1]Multi-Field'!$E$40=[1]Lists!BF332,'[1]Multi-Field'!$F$40="undrained"),BH332,""))</f>
        <v/>
      </c>
      <c r="CX332" s="409" t="str">
        <f>IF(AND('[1]Multi-Field'!$E$42=[1]Lists!BF332,'[1]Multi-Field'!$F$42="Drained"),BI332,IF(AND('[1]Multi-Field'!$E$42=[1]Lists!BF332,'[1]Multi-Field'!$F$42="undrained"),BH332,""))</f>
        <v/>
      </c>
      <c r="CY332" s="409" t="str">
        <f>IF(AND('[1]Multi-Field'!$E$43=[1]Lists!BF332,'[1]Multi-Field'!$F$43="Drained"),BI332,IF(AND('[1]Multi-Field'!$E$43=[1]Lists!BF332,'[1]Multi-Field'!$F$43="undrained"),BH332,""))</f>
        <v/>
      </c>
      <c r="CZ332" s="409" t="str">
        <f>IF(AND('[1]Multi-Field'!$E$44=[1]Lists!BF332,'[1]Multi-Field'!$F$44="Drained"),BI332,IF(AND('[1]Multi-Field'!$E$44=[1]Lists!BF332,'[1]Multi-Field'!$F$44="undrained"),BH332,""))</f>
        <v/>
      </c>
      <c r="DA332" s="409" t="str">
        <f>IF(AND('[1]Multi-Field'!$E$45=[1]Lists!BF332,'[1]Multi-Field'!$F$45="Drained"),BI332,IF(AND('[1]Multi-Field'!$E$45=[1]Lists!BF332,'[1]Multi-Field'!$F$45="undrained"),BH332,""))</f>
        <v/>
      </c>
      <c r="DB332" s="409" t="str">
        <f>IF(AND('[1]Multi-Field'!$E$46=[1]Lists!BF332,'[1]Multi-Field'!$F$46="Drained"),BI332,IF(AND('[1]Multi-Field'!$E$46=[1]Lists!BF332,'[1]Multi-Field'!$F$46="undrained"),BH332,""))</f>
        <v/>
      </c>
      <c r="DC332" s="409" t="str">
        <f>IF(AND('[1]Multi-Field'!$E$47=[1]Lists!BF332,'[1]Multi-Field'!$F$47="Drained"),BI332,IF(AND('[1]Multi-Field'!$E$47=[1]Lists!BF332,'[1]Multi-Field'!$F$47="undrained"),BH332,""))</f>
        <v/>
      </c>
      <c r="DD332" s="409" t="str">
        <f>IF(AND('[1]Multi-Field'!$E$48=[1]Lists!BF332,'[1]Multi-Field'!$F$48="Drained"),BI332,IF(AND('[1]Multi-Field'!$E$48=[1]Lists!BF332,'[1]Multi-Field'!$F$48="undrained"),BH332,""))</f>
        <v/>
      </c>
      <c r="DE332" s="409" t="str">
        <f>IF(AND('[1]Multi-Field'!$E$49=[1]Lists!BF332,'[1]Multi-Field'!$F$49="Drained"),BI332,IF(AND('[1]Multi-Field'!$E$49=[1]Lists!BF332,'[1]Multi-Field'!$F$9="undrained"),BH332,""))</f>
        <v/>
      </c>
      <c r="DF332" s="409" t="str">
        <f>IF(AND('[1]Multi-Field'!$E$50=[1]Lists!BF332,'[1]Multi-Field'!$F$50="Drained"),BI332,IF(AND('[1]Multi-Field'!$E$50=[1]Lists!BF332,'[1]Multi-Field'!$F$50="undrained"),BH332,""))</f>
        <v/>
      </c>
      <c r="DG332" s="409" t="str">
        <f>IF(AND('[1]Multi-Field'!$E$51=[1]Lists!BF332,'[1]Multi-Field'!$F$51="Drained"),BI332,IF(AND('[1]Multi-Field'!$E$51=[1]Lists!BF332,'[1]Multi-Field'!$F$51="undrained"),BH332,""))</f>
        <v/>
      </c>
      <c r="DH332" s="409" t="str">
        <f>IF(AND('[1]Multi-Field'!$E$52=[1]Lists!BF332,'[1]Multi-Field'!$F$52="Drained"),BI332,IF(AND('[1]Multi-Field'!$E$52=[1]Lists!BF332,'[1]Multi-Field'!$F$52="undrained"),BH332,""))</f>
        <v/>
      </c>
      <c r="DI332" s="409" t="str">
        <f>IF(AND('[1]Multi-Field'!$E$53=[1]Lists!BF332,'[1]Multi-Field'!$F$53="Drained"),BI332,IF(AND('[1]Multi-Field'!$E$53=[1]Lists!BF332,'[1]Multi-Field'!$F$53="undrained"),BH332,""))</f>
        <v/>
      </c>
      <c r="DJ332" s="409" t="str">
        <f>IF(AND('[1]Multi-Field'!$E$54=[1]Lists!BF332,'[1]Multi-Field'!$F$54="Drained"),BI332,IF(AND('[1]Multi-Field'!$E$54=[1]Lists!BF332,'[1]Multi-Field'!$F$54="undrained"),BH332,""))</f>
        <v/>
      </c>
      <c r="DK332" s="409" t="str">
        <f>IF(AND('[1]Multi-Field'!$E$55=[1]Lists!BF332,'[1]Multi-Field'!$F$55="Drained"),BI332,IF(AND('[1]Multi-Field'!$E$55=[1]Lists!BF332,'[1]Multi-Field'!$F$55="undrained"),BH332,""))</f>
        <v/>
      </c>
      <c r="DL332" s="409" t="str">
        <f>IF(AND('[1]Multi-Field'!$E$56=[1]Lists!BF332,'[1]Multi-Field'!$F$56="Drained"),BI332,IF(AND('[1]Multi-Field'!$E$56=[1]Lists!BF332,'[1]Multi-Field'!$F$56="undrained"),BH332,""))</f>
        <v/>
      </c>
      <c r="DM332" s="409" t="str">
        <f>IF(AND('[1]Multi-Field'!$E$57=[1]Lists!BF332,'[1]Multi-Field'!$F$57="Drained"),BI332,IF(AND('[1]Multi-Field'!$E$57=[1]Lists!BF332,'[1]Multi-Field'!$F$57="undrained"),BH332,""))</f>
        <v/>
      </c>
      <c r="DN332" s="409" t="str">
        <f>IF(AND('[1]Multi-Field'!$E$58=[1]Lists!BF332,'[1]Multi-Field'!$F$58="Drained"),BI332,IF(AND('[1]Multi-Field'!$E$58=[1]Lists!BF332,'[1]Multi-Field'!$F$58="undrained"),BH332,""))</f>
        <v/>
      </c>
      <c r="DO332" s="409" t="str">
        <f>IF(AND('[1]Multi-Field'!$E$59=[1]Lists!BF332,'[1]Multi-Field'!$F$59="Drained"),BI332,IF(AND('[1]Multi-Field'!$E$59=[1]Lists!BF332,'[1]Multi-Field'!$F$59="undrained"),BH332,""))</f>
        <v/>
      </c>
      <c r="DP332" s="409" t="str">
        <f>IF(AND('[1]Multi-Field'!$E$60=[1]Lists!BF332,'[1]Multi-Field'!$F$60="Drained"),BI332,IF(AND('[1]Multi-Field'!$E$60=[1]Lists!BF332,'[1]Multi-Field'!$F$60="undrained"),BH332,""))</f>
        <v/>
      </c>
      <c r="DQ332" s="409" t="str">
        <f>IF(AND('[1]Multi-Field'!$E$61=[1]Lists!BF332,'[1]Multi-Field'!$F$61="Drained"),BI332,IF(AND('[1]Multi-Field'!$E$61=[1]Lists!BF332,'[1]Multi-Field'!$F$61="undrained"),BH332,""))</f>
        <v/>
      </c>
      <c r="DR332" s="409" t="str">
        <f>IF(AND('[1]Multi-Field'!$E$62=[1]Lists!BF332,'[1]Multi-Field'!$F$62="Drained"),BI332,IF(AND('[1]Multi-Field'!$E$62=[1]Lists!BF332,'[1]Multi-Field'!$F$62="undrained"),BH332,""))</f>
        <v/>
      </c>
      <c r="DS332" s="409" t="str">
        <f>IF(AND('[1]Multi-Field'!$E$63=[1]Lists!BF332,'[1]Multi-Field'!$F$63="Drained"),BI332,IF(AND('[1]Multi-Field'!$E$63=[1]Lists!BF332,'[1]Multi-Field'!$F$63="undrained"),BH332,""))</f>
        <v/>
      </c>
      <c r="DT332" s="409" t="str">
        <f>IF(AND('[1]Multi-Field'!$E$64=[1]Lists!BF332,'[1]Multi-Field'!$F$64="Drained"),BI332,IF(AND('[1]Multi-Field'!$E$64=[1]Lists!BF332,'[1]Multi-Field'!$F$64="undrained"),BH332,""))</f>
        <v/>
      </c>
      <c r="DU332" s="409" t="str">
        <f>IF(AND('[1]Multi-Field'!$E$65=[1]Lists!BF332,'[1]Multi-Field'!$F$65="Drained"),BI332,IF(AND('[1]Multi-Field'!$E$65=[1]Lists!BF332,'[1]Multi-Field'!$F$65="undrained"),BH332,""))</f>
        <v/>
      </c>
      <c r="DV332" s="409" t="str">
        <f>IF(AND('[1]Multi-Field'!$E$66=[1]Lists!BF332,'[1]Multi-Field'!$F$66="Drained"),BI332,IF(AND('[1]Multi-Field'!$E$66=[1]Lists!BF332,'[1]Multi-Field'!$F$66="undrained"),BH332,""))</f>
        <v/>
      </c>
      <c r="DW332" s="409" t="str">
        <f>IF(AND('[1]Multi-Field'!$E$67=[1]Lists!BF332,'[1]Multi-Field'!$F$67="Drained"),BI332,IF(AND('[1]Multi-Field'!$E$67=[1]Lists!BF332,'[1]Multi-Field'!$F$67="undrained"),BH332,""))</f>
        <v/>
      </c>
      <c r="DX332" s="409" t="str">
        <f>IF(AND('[1]Multi-Field'!$E$68=[1]Lists!BF332,'[1]Multi-Field'!$F$68="Drained"),BI332,IF(AND('[1]Multi-Field'!$E$68=[1]Lists!BF332,'[1]Multi-Field'!$F$68="undrained"),BH332,""))</f>
        <v/>
      </c>
      <c r="DY332" s="409" t="str">
        <f>IF(AND('[1]Multi-Field'!$E$69=[1]Lists!BF332,'[1]Multi-Field'!$F$69="Drained"),BI332,IF(AND('[1]Multi-Field'!$E$69=[1]Lists!BF332,'[1]Multi-Field'!$F$69="undrained"),BH332,""))</f>
        <v/>
      </c>
      <c r="DZ332" s="409" t="str">
        <f>IF(AND('[1]Multi-Field'!$E$70=[1]Lists!BF332,'[1]Multi-Field'!$F$70="Drained"),BI332,IF(AND('[1]Multi-Field'!$E$70=[1]Lists!BF332,'[1]Multi-Field'!$F$70="undrained"),BH332,""))</f>
        <v/>
      </c>
      <c r="EA332" s="409" t="str">
        <f>IF(AND('[1]Multi-Field'!$E$71=[1]Lists!BF332,'[1]Multi-Field'!$F$71="Drained"),BI332,IF(AND('[1]Multi-Field'!$E$71=[1]Lists!BF332,'[1]Multi-Field'!$F$71="undrained"),BH332,""))</f>
        <v/>
      </c>
      <c r="EB332" s="409" t="str">
        <f>IF(AND('[1]Multi-Field'!$E$72=[1]Lists!BF332,'[1]Multi-Field'!$F$72="Drained"),BI332,IF(AND('[1]Multi-Field'!$E$72=[1]Lists!BF332,'[1]Multi-Field'!$F$72="undrained"),BH332,""))</f>
        <v/>
      </c>
      <c r="EC332" s="409" t="str">
        <f>IF(AND('[1]Multi-Field'!$E$73=[1]Lists!BF332,'[1]Multi-Field'!$F$73="Drained"),BI332,IF(AND('[1]Multi-Field'!$E$73=[1]Lists!BF332,'[1]Multi-Field'!$F$73="undrained"),BH332,""))</f>
        <v/>
      </c>
      <c r="ED332" s="409" t="str">
        <f>IF(AND('[1]Multi-Field'!$E$74=[1]Lists!BF332,'[1]Multi-Field'!$F$74="Drained"),BI332,IF(AND('[1]Multi-Field'!$E$74=[1]Lists!BF332,'[1]Multi-Field'!$F$74="undrained"),BH332,""))</f>
        <v/>
      </c>
      <c r="EE332" s="409" t="str">
        <f>IF(AND('[1]Multi-Field'!$E$75=[1]Lists!BF332,'[1]Multi-Field'!$F$75="Drained"),BI332,IF(AND('[1]Multi-Field'!$E$75=[1]Lists!BF332,'[1]Multi-Field'!$F$75="undrained"),BH332,""))</f>
        <v/>
      </c>
      <c r="EF332" s="409" t="str">
        <f>IF(AND('[1]Multi-Field'!$E$76=[1]Lists!BF332,'[1]Multi-Field'!$F$76="Drained"),BI332,IF(AND('[1]Multi-Field'!$E$76=[1]Lists!BF332,'[1]Multi-Field'!$F$6="undrained"),BH332,""))</f>
        <v/>
      </c>
      <c r="EG332" s="409" t="str">
        <f>IF(AND('[1]Multi-Field'!$E$77=[1]Lists!BF332,'[1]Multi-Field'!$F$77="Drained"),BI332,IF(AND('[1]Multi-Field'!$E$77=[1]Lists!BF332,'[1]Multi-Field'!$F$77="undrained"),BH332,""))</f>
        <v/>
      </c>
      <c r="EH332" s="409" t="str">
        <f>IF(AND('[1]Multi-Field'!$E$78=[1]Lists!BF332,'[1]Multi-Field'!$F$78="Drained"),BI332,IF(AND('[1]Multi-Field'!$E$78=[1]Lists!BF332,'[1]Multi-Field'!$F$78="undrained"),BH332,""))</f>
        <v/>
      </c>
      <c r="EI332" s="409" t="str">
        <f>IF(AND('[1]Multi-Field'!$E$79=[1]Lists!BF332,'[1]Multi-Field'!$F$79="Drained"),BI332,IF(AND('[1]Multi-Field'!$E$79=[1]Lists!BF332,'[1]Multi-Field'!$F$79="undrained"),BH332,""))</f>
        <v/>
      </c>
      <c r="EJ332" s="409" t="str">
        <f>IF(AND('[1]Multi-Field'!$E$80=[1]Lists!BF332,'[1]Multi-Field'!$F$80="Drained"),BI332,IF(AND('[1]Multi-Field'!$E$80=[1]Lists!BF332,'[1]Multi-Field'!$F$80="undrained"),BH332,""))</f>
        <v/>
      </c>
      <c r="EK332" s="409" t="str">
        <f>IF(AND('[1]Multi-Field'!$E$81=[1]Lists!BF332,'[1]Multi-Field'!$F$81="Drained"),BI332,IF(AND('[1]Multi-Field'!$E$81=[1]Lists!BF332,'[1]Multi-Field'!$F$81="undrained"),BH332,""))</f>
        <v/>
      </c>
      <c r="EL332" s="409" t="str">
        <f>IF(AND('[1]Multi-Field'!$E$82=[1]Lists!BF332,'[1]Multi-Field'!$F$82="Drained"),BI332,IF(AND('[1]Multi-Field'!$E$82=[1]Lists!BF332,'[1]Multi-Field'!$F$82="undrained"),BH332,""))</f>
        <v/>
      </c>
      <c r="EM332" s="409" t="str">
        <f>IF(AND('[1]Multi-Field'!$E$83=[1]Lists!BF332,'[1]Multi-Field'!$F$83="Drained"),BI332,IF(AND('[1]Multi-Field'!$E$83=[1]Lists!BF332,'[1]Multi-Field'!$F$83="undrained"),BH332,""))</f>
        <v/>
      </c>
      <c r="EN332" s="409" t="str">
        <f>IF(AND('[1]Multi-Field'!$E$84=[1]Lists!BF332,'[1]Multi-Field'!$F$84="Drained"),BI332,IF(AND('[1]Multi-Field'!$E$84=[1]Lists!BF332,'[1]Multi-Field'!$F$84="undrained"),BH332,""))</f>
        <v/>
      </c>
      <c r="EO332" s="409" t="str">
        <f>IF(AND('[1]Multi-Field'!$E$85=[1]Lists!BF332,'[1]Multi-Field'!$F$85="Drained"),BI332,IF(AND('[1]Multi-Field'!$E$85=[1]Lists!BF332,'[1]Multi-Field'!$F$85="undrained"),BH332,""))</f>
        <v/>
      </c>
      <c r="EP332" s="409" t="str">
        <f>IF(AND('[1]Multi-Field'!$E$86=[1]Lists!BF332,'[1]Multi-Field'!$F$86="Drained"),BI332,IF(AND('[1]Multi-Field'!$E$86=[1]Lists!BF332,'[1]Multi-Field'!$F$86="undrained"),BH332,""))</f>
        <v/>
      </c>
      <c r="EQ332" s="409" t="str">
        <f>IF(AND('[1]Multi-Field'!$E$87=[1]Lists!BF332,'[1]Multi-Field'!$F$87="Drained"),BI332,IF(AND('[1]Multi-Field'!$E$87=[1]Lists!BF332,'[1]Multi-Field'!$F$87="undrained"),BH332,""))</f>
        <v/>
      </c>
      <c r="ER332" s="409" t="str">
        <f>IF(AND('[1]Multi-Field'!$E$88=[1]Lists!BF332,'[1]Multi-Field'!$F$88="Drained"),BI332,IF(AND('[1]Multi-Field'!$E$88=[1]Lists!BF332,'[1]Multi-Field'!$F$88="undrained"),BH332,""))</f>
        <v/>
      </c>
      <c r="ES332" s="409" t="str">
        <f>IF(AND('[1]Multi-Field'!$E$89=[1]Lists!BF332,'[1]Multi-Field'!$F$89="Drained"),BI332,IF(AND('[1]Multi-Field'!$E$89=[1]Lists!BF332,'[1]Multi-Field'!$F$89="undrained"),BH332,""))</f>
        <v/>
      </c>
      <c r="ET332" s="409" t="str">
        <f>IF(AND('[1]Multi-Field'!$E$90=[1]Lists!BF332,'[1]Multi-Field'!$F$90="Drained"),BI332,IF(AND('[1]Multi-Field'!$E$90=[1]Lists!BF332,'[1]Multi-Field'!$F$90="undrained"),BH332,""))</f>
        <v/>
      </c>
      <c r="EU332" s="409" t="str">
        <f>IF(AND('[1]Multi-Field'!$E$91=[1]Lists!BF332,'[1]Multi-Field'!$F$91="Drained"),BI332,IF(AND('[1]Multi-Field'!$E$91=[1]Lists!BF332,'[1]Multi-Field'!$F$91="undrained"),BH332,""))</f>
        <v/>
      </c>
      <c r="EV332" s="409" t="str">
        <f>IF(AND('[1]Multi-Field'!$E$92=[1]Lists!BF332,'[1]Multi-Field'!$F$92="Drained"),BI332,IF(AND('[1]Multi-Field'!$E$92=[1]Lists!BF332,'[1]Multi-Field'!$F$92="undrained"),BH332,""))</f>
        <v/>
      </c>
      <c r="EW332" s="409" t="str">
        <f>IF(AND('[1]Multi-Field'!$E$93=[1]Lists!BF332,'[1]Multi-Field'!$F$93="Drained"),BI332,IF(AND('[1]Multi-Field'!$E$93=[1]Lists!BF332,'[1]Multi-Field'!$F$93="undrained"),BH332,""))</f>
        <v/>
      </c>
      <c r="EX332" s="409" t="str">
        <f>IF(AND('[1]Multi-Field'!$E$94=[1]Lists!BF332,'[1]Multi-Field'!$F$94="Drained"),BI332,IF(AND('[1]Multi-Field'!$E$94=[1]Lists!BF332,'[1]Multi-Field'!$F$94="undrained"),BH332,""))</f>
        <v/>
      </c>
      <c r="EY332" s="409" t="str">
        <f>IF(AND('[1]Multi-Field'!$E$95=[1]Lists!BF332,'[1]Multi-Field'!$F$95="Drained"),BI332,IF(AND('[1]Multi-Field'!$E$95=[1]Lists!BF332,'[1]Multi-Field'!$F$95="undrained"),BH332,""))</f>
        <v/>
      </c>
      <c r="EZ332" s="409" t="str">
        <f>IF(AND('[1]Multi-Field'!$E$96=[1]Lists!BF332,'[1]Multi-Field'!$F$96="Drained"),BI332,IF(AND('[1]Multi-Field'!$E$96=[1]Lists!BF332,'[1]Multi-Field'!$F$96="undrained"),BH332,""))</f>
        <v/>
      </c>
      <c r="FA332" s="409" t="str">
        <f>IF(AND('[1]Multi-Field'!$E$97=[1]Lists!BF332,'[1]Multi-Field'!$F$97="Drained"),BI332,IF(AND('[1]Multi-Field'!$E$97=[1]Lists!BF332,'[1]Multi-Field'!$F$97="undrained"),BH332,""))</f>
        <v/>
      </c>
      <c r="FB332" s="409" t="str">
        <f>IF(AND('[1]Multi-Field'!$E$98=[1]Lists!BF332,'[1]Multi-Field'!$F$98="Drained"),BI332,IF(AND('[1]Multi-Field'!$E$98=[1]Lists!BF332,'[1]Multi-Field'!$F$98="undrained"),BH332,""))</f>
        <v/>
      </c>
      <c r="FC332" s="409" t="str">
        <f>IF(AND('[1]Multi-Field'!$E$99=[1]Lists!BF332,'[1]Multi-Field'!$F$99="Drained"),BI332,IF(AND('[1]Multi-Field'!$E$99=[1]Lists!BF332,'[1]Multi-Field'!$F$99="undrained"),BH332,""))</f>
        <v/>
      </c>
      <c r="FD332" s="409" t="str">
        <f>IF(AND('[1]Multi-Field'!$E$100=[1]Lists!BF332,'[1]Multi-Field'!$F$100="Drained"),BI332,IF(AND('[1]Multi-Field'!$E$100=[1]Lists!BF332,'[1]Multi-Field'!$F$100="undrained"),BH332,""))</f>
        <v/>
      </c>
      <c r="FE332" s="409" t="str">
        <f>IF(AND('[1]Multi-Field'!$E$101=[1]Lists!BF332,'[1]Multi-Field'!$F$101="Drained"),BI332,IF(AND('[1]Multi-Field'!$E$101=[1]Lists!BF332,'[1]Multi-Field'!$F$101="undrained"),BH332,""))</f>
        <v/>
      </c>
      <c r="FF332" s="409" t="str">
        <f>IF(AND('[1]Multi-Field'!$E$102=[1]Lists!BF332,'[1]Multi-Field'!$F$102="Drained"),BI332,IF(AND('[1]Multi-Field'!$E$102=[1]Lists!BF332,'[1]Multi-Field'!$F$102="undrained"),BH332,""))</f>
        <v/>
      </c>
      <c r="FG332" s="409" t="str">
        <f>IF(AND('[1]Multi-Field'!$E$103=[1]Lists!BF332,'[1]Multi-Field'!$F$103="Drained"),BI332,IF(AND('[1]Multi-Field'!$E$103=[1]Lists!BF332,'[1]Multi-Field'!$F$103="undrained"),BH332,""))</f>
        <v/>
      </c>
      <c r="FH332" s="409" t="str">
        <f>IF(AND('[1]Multi-Field'!$E$104=[1]Lists!BF332,'[1]Multi-Field'!$F$104="Drained"),BI332,IF(AND('[1]Multi-Field'!$E$104=[1]Lists!BF332,'[1]Multi-Field'!$F$104="undrained"),BH332,""))</f>
        <v/>
      </c>
      <c r="FI332" s="409" t="str">
        <f>IF(AND('[1]Multi-Field'!$E$105=[1]Lists!BF332,'[1]Multi-Field'!$F$105="Drained"),BI332,IF(AND('[1]Multi-Field'!$E$105=[1]Lists!BF332,'[1]Multi-Field'!$F$105="undrained"),BH332,""))</f>
        <v/>
      </c>
      <c r="FJ332" s="409" t="str">
        <f>IF(AND('[1]Multi-Field'!$E$106=[1]Lists!BF332,'[1]Multi-Field'!$F$106="Drained"),BI332,IF(AND('[1]Multi-Field'!$E$106=[1]Lists!BF332,'[1]Multi-Field'!$F$106="undrained"),BH332,""))</f>
        <v/>
      </c>
      <c r="FK332" s="409" t="str">
        <f>IF(AND('[1]Multi-Field'!$E$107=[1]Lists!BF332,'[1]Multi-Field'!$F$107="Drained"),BI332,IF(AND('[1]Multi-Field'!$E$107=[1]Lists!BF332,'[1]Multi-Field'!$F$107="undrained"),BH332,""))</f>
        <v/>
      </c>
      <c r="FL332" s="409" t="str">
        <f>IF(AND('[1]Multi-Field'!$E$108=[1]Lists!BF332,'[1]Multi-Field'!$F$108="Drained"),BI332,IF(AND('[1]Multi-Field'!$E$108=[1]Lists!BF332,'[1]Multi-Field'!$F$108="undrained"),BH332,""))</f>
        <v/>
      </c>
      <c r="FM332" s="409" t="str">
        <f>IF(AND('[1]Multi-Field'!$E$109=[1]Lists!BF332,'[1]Multi-Field'!$F$109="Drained"),BI332,IF(AND('[1]Multi-Field'!$E$109=[1]Lists!BF332,'[1]Multi-Field'!$F$109="undrained"),BH332,""))</f>
        <v/>
      </c>
      <c r="FN332" s="409" t="str">
        <f>IF(AND('[1]Multi-Field'!$E$110=[1]Lists!BF332,'[1]Multi-Field'!$F$110="Drained"),BI332,IF(AND('[1]Multi-Field'!$E$110=[1]Lists!BF332,'[1]Multi-Field'!$F$110="undrained"),BH332,""))</f>
        <v/>
      </c>
      <c r="FO332" s="409" t="str">
        <f>IF(AND('[1]Multi-Field'!$E$111=[1]Lists!BF332,'[1]Multi-Field'!$F$111="Drained"),BI332,IF(AND('[1]Multi-Field'!$E$111=[1]Lists!BF332,'[1]Multi-Field'!$F$111="undrained"),BH332,""))</f>
        <v/>
      </c>
      <c r="FP332" s="409" t="str">
        <f>IF(AND('[1]Multi-Field'!$E$112=[1]Lists!BF332,'[1]Multi-Field'!$F$112="Drained"),BI332,IF(AND('[1]Multi-Field'!$E$112=[1]Lists!BF332,'[1]Multi-Field'!$F$112="undrained"),BH332,""))</f>
        <v/>
      </c>
      <c r="FQ332" s="409" t="str">
        <f>IF(AND('[1]Multi-Field'!$E$113=[1]Lists!BF332,'[1]Multi-Field'!$F$113="Drained"),BI332,IF(AND('[1]Multi-Field'!$E$113=[1]Lists!BF332,'[1]Multi-Field'!$F$113="undrained"),BH332,""))</f>
        <v/>
      </c>
      <c r="FR332" s="409" t="str">
        <f>IF(AND('[1]Multi-Field'!$E$114=[1]Lists!BF332,'[1]Multi-Field'!$F$114="Drained"),BI332,IF(AND('[1]Multi-Field'!$E$114=[1]Lists!BF332,'[1]Multi-Field'!$F$114="undrained"),BH332,""))</f>
        <v/>
      </c>
      <c r="FS332" s="409" t="str">
        <f>IF(AND('[1]Multi-Field'!$E$115=[1]Lists!BF332,'[1]Multi-Field'!$F$115="Drained"),BI332,IF(AND('[1]Multi-Field'!$E$115=[1]Lists!BF332,'[1]Multi-Field'!$F$115="undrained"),BH332,""))</f>
        <v/>
      </c>
      <c r="FT332" s="409" t="str">
        <f>IF(AND('[1]Multi-Field'!$E$116=[1]Lists!BF332,'[1]Multi-Field'!$F$116="Drained"),BI332,IF(AND('[1]Multi-Field'!$E$116=[1]Lists!BF332,'[1]Multi-Field'!$F$116="undrained"),BH332,""))</f>
        <v/>
      </c>
      <c r="FU332" s="409" t="str">
        <f>IF(AND('[1]Multi-Field'!$E$117=[1]Lists!BF332,'[1]Multi-Field'!$F$117="Drained"),BI332,IF(AND('[1]Multi-Field'!$E$117=[1]Lists!BF332,'[1]Multi-Field'!$F$117="undrained"),BH332,""))</f>
        <v/>
      </c>
      <c r="FV332" s="409" t="str">
        <f>IF(AND('[1]Multi-Field'!$E$118=[1]Lists!BF332,'[1]Multi-Field'!$F$118="Drained"),BI332,IF(AND('[1]Multi-Field'!$E$118=[1]Lists!BF332,'[1]Multi-Field'!$F$118="undrained"),BH332,""))</f>
        <v/>
      </c>
      <c r="FW332" s="409" t="str">
        <f>IF(AND('[1]Multi-Field'!$E$119=[1]Lists!BF332,'[1]Multi-Field'!$F$119="Drained"),BI332,IF(AND('[1]Multi-Field'!$E$119=[1]Lists!BF332,'[1]Multi-Field'!$F$119="undrained"),BH332,""))</f>
        <v/>
      </c>
      <c r="FX332" s="409" t="str">
        <f>IF(AND('[1]Multi-Field'!$E$120=[1]Lists!BF332,'[1]Multi-Field'!$F$120="Drained"),BI332,IF(AND('[1]Multi-Field'!$E$120=[1]Lists!BF332,'[1]Multi-Field'!$F$120="undrained"),BH332,""))</f>
        <v/>
      </c>
    </row>
    <row r="333" spans="1:185" ht="13.5" customHeight="1">
      <c r="A333" s="7" t="s">
        <v>419</v>
      </c>
      <c r="B333" s="7"/>
      <c r="C333" s="7"/>
      <c r="D333" s="8">
        <v>55</v>
      </c>
      <c r="E333" s="8">
        <f t="shared" si="53"/>
        <v>58</v>
      </c>
      <c r="F333" s="8">
        <f t="shared" si="54"/>
        <v>62</v>
      </c>
      <c r="G333" s="8">
        <v>65</v>
      </c>
      <c r="H333" s="8">
        <v>90</v>
      </c>
      <c r="I333" s="8">
        <f t="shared" si="57"/>
        <v>103</v>
      </c>
      <c r="J333" s="8">
        <f t="shared" si="58"/>
        <v>117</v>
      </c>
      <c r="K333" s="8">
        <v>130</v>
      </c>
      <c r="L333" s="8">
        <v>60</v>
      </c>
      <c r="M333" s="8">
        <f t="shared" si="55"/>
        <v>90</v>
      </c>
      <c r="N333" s="8">
        <f t="shared" si="56"/>
        <v>120</v>
      </c>
      <c r="O333" s="8">
        <v>150</v>
      </c>
      <c r="P333" s="391">
        <v>308</v>
      </c>
      <c r="Q333" s="394"/>
      <c r="R333" s="395" t="b">
        <f>IF(OR('Multi-Field'!AA310=Lists!$AC$42,'Multi-Field'!AA310=Lists!$AC$43),IF('Multi-Field'!Z310="x",(IF('Multi-Field'!AC310=Lists!$Q$11,Lists!$R$11,IF('Multi-Field'!AC310=Lists!$Q$12,Lists!$R$12,IF('Multi-Field'!AC310=Lists!$Q$13,Lists!$R$13,IF('Multi-Field'!AC310=Lists!$Q$14,Lists!$R$14))))),IF('Multi-Field'!X310="x",(IF('Multi-Field'!AC310=Lists!$Q$11,Lists!$S$11,IF('Multi-Field'!AC310=Lists!$Q$12,Lists!$S$12,IF('Multi-Field'!AC310=Lists!$Q$13,Lists!$S$13,IF('Multi-Field'!AC310=Lists!$Q$14,Lists!$S$14))))),IF('Multi-Field'!V310="x",(IF('Multi-Field'!AC310=Lists!$Q$11,Lists!$T$11,IF('Multi-Field'!AC310=Lists!$Q$12,Lists!$T$12,IF('Multi-Field'!AC310=Lists!$Q$13,Lists!$T$13,IF('Multi-Field'!AC310=Lists!$Q$14,Lists!$T$14))))),0))))</f>
        <v>0</v>
      </c>
      <c r="S333" s="395" t="str">
        <f t="shared" si="52"/>
        <v/>
      </c>
      <c r="T333" s="395"/>
      <c r="U333" s="396"/>
      <c r="BF333" s="411" t="s">
        <v>1498</v>
      </c>
      <c r="BG333" s="412">
        <v>6</v>
      </c>
      <c r="BH333" s="412">
        <v>2</v>
      </c>
      <c r="BI333" s="412">
        <v>3.5</v>
      </c>
      <c r="BJ333" s="409" t="e">
        <f>IF(AND('[1]Single Field'!#REF!=[1]Lists!BF333,'[1]Single Field'!#REF!="Drained"),"x",IF(AND('[1]Single Field'!#REF!=[1]Lists!BF333,'[1]Single Field'!#REF!="Undrained"),O,""))</f>
        <v>#REF!</v>
      </c>
      <c r="BK333" s="409" t="str">
        <f>IF(AND('[1]Multi-Field'!$E$3=[1]Lists!BF333,'[1]Multi-Field'!$F$3="Drained"),BI333,IF(AND('[1]Multi-Field'!$E$3=BF333,'[1]Multi-Field'!$F$3="undrained"),BH333,""))</f>
        <v/>
      </c>
      <c r="BL333" s="409" t="str">
        <f>IF(AND('[1]Multi-Field'!$E$4=BF333,'[1]Multi-Field'!$F$4="Drained"),BI333,IF(AND('[1]Multi-Field'!$E$4=BF333,'[1]Multi-Field'!$F$4="undrained"),BH333,""))</f>
        <v/>
      </c>
      <c r="BM333" s="409" t="str">
        <f>IF(AND('[1]Multi-Field'!$E$5=BF333,'[1]Multi-Field'!$F$5="Drained"),BI333,IF(AND('[1]Multi-Field'!$E$5=BF333,'[1]Multi-Field'!$F$5="undrained"),BH333,""))</f>
        <v/>
      </c>
      <c r="BN333" s="409" t="str">
        <f>IF(AND('[1]Multi-Field'!$E$6=BF333,'[1]Multi-Field'!$F$6="Drained"),BI333,IF(AND('[1]Multi-Field'!$E$6=BF333,'[1]Multi-Field'!$F$6="undrained"),BH333,""))</f>
        <v/>
      </c>
      <c r="BO333" s="409" t="str">
        <f>IF(AND('[1]Multi-Field'!$E$7=BF333,'[1]Multi-Field'!$F$7="Drained"),BI333,IF(AND('[1]Multi-Field'!$E$7=BF333,'[1]Multi-Field'!$F$7="undrained"),BH333,""))</f>
        <v/>
      </c>
      <c r="BP333" s="409" t="str">
        <f>IF(AND('[1]Multi-Field'!$E$8=BF333,'[1]Multi-Field'!$F$8="Drained"),BI333,IF(AND('[1]Multi-Field'!$E$8=BF333,'[1]Multi-Field'!$F$8="undrained"),BH333,""))</f>
        <v/>
      </c>
      <c r="BQ333" s="409" t="str">
        <f>IF(AND('[1]Multi-Field'!$E$9=BF333,'[1]Multi-Field'!$F$9="Drained"),BI333,IF(AND('[1]Multi-Field'!$E$9=BF333,'[1]Multi-Field'!$F$9="undrained"),BH333,""))</f>
        <v/>
      </c>
      <c r="BR333" s="409" t="str">
        <f>IF(AND('[1]Multi-Field'!$E$10=BF333,'[1]Multi-Field'!$F$10="Drained"),BI333,IF(AND('[1]Multi-Field'!$E$10=BF333,'[1]Multi-Field'!$F$10="undrained"),BH333,""))</f>
        <v/>
      </c>
      <c r="BS333" s="409" t="str">
        <f>IF(AND('[1]Multi-Field'!$E$11=BF333,'[1]Multi-Field'!$F$11="Drained"),BI333,IF(AND('[1]Multi-Field'!$E$11=BF333,'[1]Multi-Field'!$F$11="undrained"),BH333,""))</f>
        <v/>
      </c>
      <c r="BT333" s="409" t="str">
        <f>IF(AND('[1]Multi-Field'!$E$12=BF333,'[1]Multi-Field'!$F$12="Drained"),BI333,IF(AND('[1]Multi-Field'!$E$12=BF333,'[1]Multi-Field'!$F$12="undrained"),BH333,""))</f>
        <v/>
      </c>
      <c r="BU333" s="409" t="str">
        <f>IF(AND('[1]Multi-Field'!$E$13=BF333,'[1]Multi-Field'!$F$13="Drained"),BI333,IF(AND('[1]Multi-Field'!$E$3=BF333,'[1]Multi-Field'!$F$13="undrained"),BH333,""))</f>
        <v/>
      </c>
      <c r="BV333" s="409" t="str">
        <f>IF(AND('[1]Multi-Field'!$E$14=BF333,'[1]Multi-Field'!$F$14="Drained"),BI333,IF(AND('[1]Multi-Field'!$E$14=BF333,'[1]Multi-Field'!$F$14="undrained"),BH333,""))</f>
        <v/>
      </c>
      <c r="BW333" s="409" t="str">
        <f>IF(AND('[1]Multi-Field'!$E$15=BF333,'[1]Multi-Field'!$F$15="Drained"),BI333,IF(AND('[1]Multi-Field'!$E$15=BF333,'[1]Multi-Field'!$F$15="undrained"),BH333,""))</f>
        <v/>
      </c>
      <c r="BX333" s="409" t="str">
        <f>IF(AND('[1]Multi-Field'!$E$16=[1]Lists!BF333,'[1]Multi-Field'!$F$16="Drained"),BI333,IF(AND('[1]Multi-Field'!$E$16=[1]Lists!BF333,'[1]Multi-Field'!$F$16="undrained"),BH333,""))</f>
        <v/>
      </c>
      <c r="BY333" s="409" t="str">
        <f>IF(AND('[1]Multi-Field'!$E$17=[1]Lists!BF333,'[1]Multi-Field'!$F$17="Drained"),BI333,IF(AND('[1]Multi-Field'!$E$17=[1]Lists!BF333,'[1]Multi-Field'!$F$17="undrained"),BH333,""))</f>
        <v/>
      </c>
      <c r="BZ333" s="409" t="str">
        <f>IF(AND('[1]Multi-Field'!$E$18=[1]Lists!BF333,'[1]Multi-Field'!$F$18="Drained"),BI333,IF(AND('[1]Multi-Field'!$E$18=[1]Lists!BF333,'[1]Multi-Field'!$F$18="undrained"),BH333,""))</f>
        <v/>
      </c>
      <c r="CA333" s="409" t="str">
        <f>IF(AND('[1]Multi-Field'!$E$19=[1]Lists!BF333,'[1]Multi-Field'!$F$19="Drained"),BI333,IF(AND('[1]Multi-Field'!$E$19=[1]Lists!BF333,'[1]Multi-Field'!$F$19="undrained"),BH333,""))</f>
        <v/>
      </c>
      <c r="CB333" s="409" t="str">
        <f>IF(AND('[1]Multi-Field'!$E$20=[1]Lists!BF333,'[1]Multi-Field'!$F$20="Drained"),BI333,IF(AND('[1]Multi-Field'!$E$20=[1]Lists!BF333,'[1]Multi-Field'!$F$20="undrained"),BH333,""))</f>
        <v/>
      </c>
      <c r="CC333" s="409" t="str">
        <f>IF(AND('[1]Multi-Field'!$E$21=[1]Lists!BF333,'[1]Multi-Field'!$F$21="Drained"),BI333,IF(AND('[1]Multi-Field'!$E$21=[1]Lists!BF333,'[1]Multi-Field'!$F$21="undrained"),BH333,""))</f>
        <v/>
      </c>
      <c r="CD333" s="409" t="str">
        <f>IF(AND('[1]Multi-Field'!$E$22=[1]Lists!BF333,'[1]Multi-Field'!$F$22="Drained"),BI333,IF(AND('[1]Multi-Field'!$E$22=[1]Lists!BF333,'[1]Multi-Field'!$F$22="undrained"),BH333,""))</f>
        <v/>
      </c>
      <c r="CE333" s="409" t="str">
        <f>IF(AND('[1]Multi-Field'!$E$23=[1]Lists!BF333,'[1]Multi-Field'!$F$23="Drained"),BI333,IF(AND('[1]Multi-Field'!$E$23=[1]Lists!BF333,'[1]Multi-Field'!$F$23="undrained"),BH333,""))</f>
        <v/>
      </c>
      <c r="CF333" s="409" t="str">
        <f>IF(AND('[1]Multi-Field'!$E$24=[1]Lists!BF333,'[1]Multi-Field'!$F$24="Drained"),BI333,IF(AND('[1]Multi-Field'!$E$24=[1]Lists!BF333,'[1]Multi-Field'!$F$24="undrained"),BH333,""))</f>
        <v/>
      </c>
      <c r="CG333" s="409" t="str">
        <f>IF(AND('[1]Multi-Field'!$E$25=[1]Lists!BF333,'[1]Multi-Field'!$F$25="Drained"),BI333,IF(AND('[1]Multi-Field'!$E$25=[1]Lists!BF333,'[1]Multi-Field'!$F$25="undrained"),BH333,""))</f>
        <v/>
      </c>
      <c r="CH333" s="409" t="str">
        <f>IF(AND('[1]Multi-Field'!$E$26=[1]Lists!BF333,'[1]Multi-Field'!$F$26="Drained"),BI333,IF(AND('[1]Multi-Field'!$E$26=[1]Lists!BF333,'[1]Multi-Field'!$F$26="undrained"),BH333,""))</f>
        <v/>
      </c>
      <c r="CI333" s="409" t="str">
        <f>IF(AND('[1]Multi-Field'!$E$27=[1]Lists!BF333,'[1]Multi-Field'!$F$27="Drained"),BI333,IF(AND('[1]Multi-Field'!$E$27=[1]Lists!BF333,'[1]Multi-Field'!$F$27="undrained"),BH333,""))</f>
        <v/>
      </c>
      <c r="CJ333" s="409" t="str">
        <f>IF(AND('[1]Multi-Field'!$E$28=[1]Lists!BF333,'[1]Multi-Field'!$F$28="Drained"),BI333,IF(AND('[1]Multi-Field'!$E$28=[1]Lists!BF333,'[1]Multi-Field'!$F$28="undrained"),BH333,""))</f>
        <v/>
      </c>
      <c r="CK333" s="409" t="str">
        <f>IF(AND('[1]Multi-Field'!$E$29=[1]Lists!BF333,'[1]Multi-Field'!$F$29="Drained"),BI333,IF(AND('[1]Multi-Field'!$E$29=[1]Lists!BF333,'[1]Multi-Field'!$F$29="undrained"),BH333,""))</f>
        <v/>
      </c>
      <c r="CL333" s="409" t="str">
        <f>IF(AND('[1]Multi-Field'!$E$30=[1]Lists!BF333,'[1]Multi-Field'!$F$30="Drained"),BI333,IF(AND('[1]Multi-Field'!$E$30=[1]Lists!BF333,'[1]Multi-Field'!$F$30="undrained"),BH333,""))</f>
        <v/>
      </c>
      <c r="CM333" s="409" t="str">
        <f>IF(AND('[1]Multi-Field'!$E$31=[1]Lists!BF333,'[1]Multi-Field'!$F$31="Drained"),BI333,IF(AND('[1]Multi-Field'!$E$31=[1]Lists!BF333,'[1]Multi-Field'!$F$31="undrained"),BH333,""))</f>
        <v/>
      </c>
      <c r="CN333" s="409" t="str">
        <f>IF(AND('[1]Multi-Field'!$E$32=[1]Lists!BF333,'[1]Multi-Field'!$F$32="Drained"),BI333,IF(AND('[1]Multi-Field'!$E$32=[1]Lists!BF333,'[1]Multi-Field'!$F$32="undrained"),BH333,""))</f>
        <v/>
      </c>
      <c r="CO333" s="409" t="str">
        <f>IF(AND('[1]Multi-Field'!$E$33=[1]Lists!BF333,'[1]Multi-Field'!$F$33="Drained"),BI333,IF(AND('[1]Multi-Field'!$E$33=[1]Lists!BF333,'[1]Multi-Field'!$F$33="undrained"),BH333,""))</f>
        <v/>
      </c>
      <c r="CP333" s="409" t="str">
        <f>IF(AND('[1]Multi-Field'!$E$34=[1]Lists!BF333,'[1]Multi-Field'!$F$34="Drained"),BI333,IF(AND('[1]Multi-Field'!$E$34=[1]Lists!BF333,'[1]Multi-Field'!$F$34="undrained"),BH333,""))</f>
        <v/>
      </c>
      <c r="CQ333" s="409" t="str">
        <f>IF(AND('[1]Multi-Field'!$E$35=[1]Lists!BF333,'[1]Multi-Field'!$F$35="Drained"),BI333,IF(AND('[1]Multi-Field'!$E$35=[1]Lists!BF333,'[1]Multi-Field'!$F$35="undrained"),BH333,""))</f>
        <v/>
      </c>
      <c r="CR333" s="409" t="str">
        <f>IF(AND('[1]Multi-Field'!$E$36=[1]Lists!BF333,'[1]Multi-Field'!$F$36="Drained"),BI333,IF(AND('[1]Multi-Field'!$E$36=[1]Lists!BF333,'[1]Multi-Field'!$F$36="undrained"),BH333,""))</f>
        <v/>
      </c>
      <c r="CS333" s="409" t="str">
        <f>IF(AND('[1]Multi-Field'!$E$37=[1]Lists!BF333,'[1]Multi-Field'!$F$37="Drained"),BI333,IF(AND('[1]Multi-Field'!$E$37=[1]Lists!BF333,'[1]Multi-Field'!$F$37="undrained"),BH333,""))</f>
        <v/>
      </c>
      <c r="CT333" s="409" t="str">
        <f>IF(AND('[1]Multi-Field'!$E$38=[1]Lists!BF333,'[1]Multi-Field'!$F$38="Drained"),BI333,IF(AND('[1]Multi-Field'!$E$38=[1]Lists!BF333,'[1]Multi-Field'!$F$38="undrained"),BH333,""))</f>
        <v/>
      </c>
      <c r="CU333" s="409" t="str">
        <f>IF(AND('[1]Multi-Field'!$E$39=[1]Lists!BF333,'[1]Multi-Field'!$F$39="Drained"),BI333,IF(AND('[1]Multi-Field'!$E$39=[1]Lists!BF333,'[1]Multi-Field'!$F$39="undrained"),BH333,""))</f>
        <v/>
      </c>
      <c r="CV333" s="409" t="str">
        <f>IF(AND('[1]Multi-Field'!$E$40=[1]Lists!BF333,'[1]Multi-Field'!$F$40="Drained"),BI333,IF(AND('[1]Multi-Field'!$E$40=[1]Lists!BF333,'[1]Multi-Field'!$F$40="undrained"),BH333,""))</f>
        <v/>
      </c>
      <c r="CW333" s="409" t="str">
        <f>IF(AND('[1]Multi-Field'!$E$41=[1]Lists!BF333,'[1]Multi-Field'!$F$40="Drained"),BI333,IF(AND('[1]Multi-Field'!$E$40=[1]Lists!BF333,'[1]Multi-Field'!$F$40="undrained"),BH333,""))</f>
        <v/>
      </c>
      <c r="CX333" s="409" t="str">
        <f>IF(AND('[1]Multi-Field'!$E$42=[1]Lists!BF333,'[1]Multi-Field'!$F$42="Drained"),BI333,IF(AND('[1]Multi-Field'!$E$42=[1]Lists!BF333,'[1]Multi-Field'!$F$42="undrained"),BH333,""))</f>
        <v/>
      </c>
      <c r="CY333" s="409" t="str">
        <f>IF(AND('[1]Multi-Field'!$E$43=[1]Lists!BF333,'[1]Multi-Field'!$F$43="Drained"),BI333,IF(AND('[1]Multi-Field'!$E$43=[1]Lists!BF333,'[1]Multi-Field'!$F$43="undrained"),BH333,""))</f>
        <v/>
      </c>
      <c r="CZ333" s="409" t="str">
        <f>IF(AND('[1]Multi-Field'!$E$44=[1]Lists!BF333,'[1]Multi-Field'!$F$44="Drained"),BI333,IF(AND('[1]Multi-Field'!$E$44=[1]Lists!BF333,'[1]Multi-Field'!$F$44="undrained"),BH333,""))</f>
        <v/>
      </c>
      <c r="DA333" s="409" t="str">
        <f>IF(AND('[1]Multi-Field'!$E$45=[1]Lists!BF333,'[1]Multi-Field'!$F$45="Drained"),BI333,IF(AND('[1]Multi-Field'!$E$45=[1]Lists!BF333,'[1]Multi-Field'!$F$45="undrained"),BH333,""))</f>
        <v/>
      </c>
      <c r="DB333" s="409" t="str">
        <f>IF(AND('[1]Multi-Field'!$E$46=[1]Lists!BF333,'[1]Multi-Field'!$F$46="Drained"),BI333,IF(AND('[1]Multi-Field'!$E$46=[1]Lists!BF333,'[1]Multi-Field'!$F$46="undrained"),BH333,""))</f>
        <v/>
      </c>
      <c r="DC333" s="409" t="str">
        <f>IF(AND('[1]Multi-Field'!$E$47=[1]Lists!BF333,'[1]Multi-Field'!$F$47="Drained"),BI333,IF(AND('[1]Multi-Field'!$E$47=[1]Lists!BF333,'[1]Multi-Field'!$F$47="undrained"),BH333,""))</f>
        <v/>
      </c>
      <c r="DD333" s="409" t="str">
        <f>IF(AND('[1]Multi-Field'!$E$48=[1]Lists!BF333,'[1]Multi-Field'!$F$48="Drained"),BI333,IF(AND('[1]Multi-Field'!$E$48=[1]Lists!BF333,'[1]Multi-Field'!$F$48="undrained"),BH333,""))</f>
        <v/>
      </c>
      <c r="DE333" s="409" t="str">
        <f>IF(AND('[1]Multi-Field'!$E$49=[1]Lists!BF333,'[1]Multi-Field'!$F$49="Drained"),BI333,IF(AND('[1]Multi-Field'!$E$49=[1]Lists!BF333,'[1]Multi-Field'!$F$9="undrained"),BH333,""))</f>
        <v/>
      </c>
      <c r="DF333" s="409" t="str">
        <f>IF(AND('[1]Multi-Field'!$E$50=[1]Lists!BF333,'[1]Multi-Field'!$F$50="Drained"),BI333,IF(AND('[1]Multi-Field'!$E$50=[1]Lists!BF333,'[1]Multi-Field'!$F$50="undrained"),BH333,""))</f>
        <v/>
      </c>
      <c r="DG333" s="409" t="str">
        <f>IF(AND('[1]Multi-Field'!$E$51=[1]Lists!BF333,'[1]Multi-Field'!$F$51="Drained"),BI333,IF(AND('[1]Multi-Field'!$E$51=[1]Lists!BF333,'[1]Multi-Field'!$F$51="undrained"),BH333,""))</f>
        <v/>
      </c>
      <c r="DH333" s="409" t="str">
        <f>IF(AND('[1]Multi-Field'!$E$52=[1]Lists!BF333,'[1]Multi-Field'!$F$52="Drained"),BI333,IF(AND('[1]Multi-Field'!$E$52=[1]Lists!BF333,'[1]Multi-Field'!$F$52="undrained"),BH333,""))</f>
        <v/>
      </c>
      <c r="DI333" s="409" t="str">
        <f>IF(AND('[1]Multi-Field'!$E$53=[1]Lists!BF333,'[1]Multi-Field'!$F$53="Drained"),BI333,IF(AND('[1]Multi-Field'!$E$53=[1]Lists!BF333,'[1]Multi-Field'!$F$53="undrained"),BH333,""))</f>
        <v/>
      </c>
      <c r="DJ333" s="409" t="str">
        <f>IF(AND('[1]Multi-Field'!$E$54=[1]Lists!BF333,'[1]Multi-Field'!$F$54="Drained"),BI333,IF(AND('[1]Multi-Field'!$E$54=[1]Lists!BF333,'[1]Multi-Field'!$F$54="undrained"),BH333,""))</f>
        <v/>
      </c>
      <c r="DK333" s="409" t="str">
        <f>IF(AND('[1]Multi-Field'!$E$55=[1]Lists!BF333,'[1]Multi-Field'!$F$55="Drained"),BI333,IF(AND('[1]Multi-Field'!$E$55=[1]Lists!BF333,'[1]Multi-Field'!$F$55="undrained"),BH333,""))</f>
        <v/>
      </c>
      <c r="DL333" s="409" t="str">
        <f>IF(AND('[1]Multi-Field'!$E$56=[1]Lists!BF333,'[1]Multi-Field'!$F$56="Drained"),BI333,IF(AND('[1]Multi-Field'!$E$56=[1]Lists!BF333,'[1]Multi-Field'!$F$56="undrained"),BH333,""))</f>
        <v/>
      </c>
      <c r="DM333" s="409" t="str">
        <f>IF(AND('[1]Multi-Field'!$E$57=[1]Lists!BF333,'[1]Multi-Field'!$F$57="Drained"),BI333,IF(AND('[1]Multi-Field'!$E$57=[1]Lists!BF333,'[1]Multi-Field'!$F$57="undrained"),BH333,""))</f>
        <v/>
      </c>
      <c r="DN333" s="409" t="str">
        <f>IF(AND('[1]Multi-Field'!$E$58=[1]Lists!BF333,'[1]Multi-Field'!$F$58="Drained"),BI333,IF(AND('[1]Multi-Field'!$E$58=[1]Lists!BF333,'[1]Multi-Field'!$F$58="undrained"),BH333,""))</f>
        <v/>
      </c>
      <c r="DO333" s="409" t="str">
        <f>IF(AND('[1]Multi-Field'!$E$59=[1]Lists!BF333,'[1]Multi-Field'!$F$59="Drained"),BI333,IF(AND('[1]Multi-Field'!$E$59=[1]Lists!BF333,'[1]Multi-Field'!$F$59="undrained"),BH333,""))</f>
        <v/>
      </c>
      <c r="DP333" s="409" t="str">
        <f>IF(AND('[1]Multi-Field'!$E$60=[1]Lists!BF333,'[1]Multi-Field'!$F$60="Drained"),BI333,IF(AND('[1]Multi-Field'!$E$60=[1]Lists!BF333,'[1]Multi-Field'!$F$60="undrained"),BH333,""))</f>
        <v/>
      </c>
      <c r="DQ333" s="409" t="str">
        <f>IF(AND('[1]Multi-Field'!$E$61=[1]Lists!BF333,'[1]Multi-Field'!$F$61="Drained"),BI333,IF(AND('[1]Multi-Field'!$E$61=[1]Lists!BF333,'[1]Multi-Field'!$F$61="undrained"),BH333,""))</f>
        <v/>
      </c>
      <c r="DR333" s="409" t="str">
        <f>IF(AND('[1]Multi-Field'!$E$62=[1]Lists!BF333,'[1]Multi-Field'!$F$62="Drained"),BI333,IF(AND('[1]Multi-Field'!$E$62=[1]Lists!BF333,'[1]Multi-Field'!$F$62="undrained"),BH333,""))</f>
        <v/>
      </c>
      <c r="DS333" s="409" t="str">
        <f>IF(AND('[1]Multi-Field'!$E$63=[1]Lists!BF333,'[1]Multi-Field'!$F$63="Drained"),BI333,IF(AND('[1]Multi-Field'!$E$63=[1]Lists!BF333,'[1]Multi-Field'!$F$63="undrained"),BH333,""))</f>
        <v/>
      </c>
      <c r="DT333" s="409" t="str">
        <f>IF(AND('[1]Multi-Field'!$E$64=[1]Lists!BF333,'[1]Multi-Field'!$F$64="Drained"),BI333,IF(AND('[1]Multi-Field'!$E$64=[1]Lists!BF333,'[1]Multi-Field'!$F$64="undrained"),BH333,""))</f>
        <v/>
      </c>
      <c r="DU333" s="409" t="str">
        <f>IF(AND('[1]Multi-Field'!$E$65=[1]Lists!BF333,'[1]Multi-Field'!$F$65="Drained"),BI333,IF(AND('[1]Multi-Field'!$E$65=[1]Lists!BF333,'[1]Multi-Field'!$F$65="undrained"),BH333,""))</f>
        <v/>
      </c>
      <c r="DV333" s="409" t="str">
        <f>IF(AND('[1]Multi-Field'!$E$66=[1]Lists!BF333,'[1]Multi-Field'!$F$66="Drained"),BI333,IF(AND('[1]Multi-Field'!$E$66=[1]Lists!BF333,'[1]Multi-Field'!$F$66="undrained"),BH333,""))</f>
        <v/>
      </c>
      <c r="DW333" s="409" t="str">
        <f>IF(AND('[1]Multi-Field'!$E$67=[1]Lists!BF333,'[1]Multi-Field'!$F$67="Drained"),BI333,IF(AND('[1]Multi-Field'!$E$67=[1]Lists!BF333,'[1]Multi-Field'!$F$67="undrained"),BH333,""))</f>
        <v/>
      </c>
      <c r="DX333" s="409" t="str">
        <f>IF(AND('[1]Multi-Field'!$E$68=[1]Lists!BF333,'[1]Multi-Field'!$F$68="Drained"),BI333,IF(AND('[1]Multi-Field'!$E$68=[1]Lists!BF333,'[1]Multi-Field'!$F$68="undrained"),BH333,""))</f>
        <v/>
      </c>
      <c r="DY333" s="409" t="str">
        <f>IF(AND('[1]Multi-Field'!$E$69=[1]Lists!BF333,'[1]Multi-Field'!$F$69="Drained"),BI333,IF(AND('[1]Multi-Field'!$E$69=[1]Lists!BF333,'[1]Multi-Field'!$F$69="undrained"),BH333,""))</f>
        <v/>
      </c>
      <c r="DZ333" s="409" t="str">
        <f>IF(AND('[1]Multi-Field'!$E$70=[1]Lists!BF333,'[1]Multi-Field'!$F$70="Drained"),BI333,IF(AND('[1]Multi-Field'!$E$70=[1]Lists!BF333,'[1]Multi-Field'!$F$70="undrained"),BH333,""))</f>
        <v/>
      </c>
      <c r="EA333" s="409" t="str">
        <f>IF(AND('[1]Multi-Field'!$E$71=[1]Lists!BF333,'[1]Multi-Field'!$F$71="Drained"),BI333,IF(AND('[1]Multi-Field'!$E$71=[1]Lists!BF333,'[1]Multi-Field'!$F$71="undrained"),BH333,""))</f>
        <v/>
      </c>
      <c r="EB333" s="409" t="str">
        <f>IF(AND('[1]Multi-Field'!$E$72=[1]Lists!BF333,'[1]Multi-Field'!$F$72="Drained"),BI333,IF(AND('[1]Multi-Field'!$E$72=[1]Lists!BF333,'[1]Multi-Field'!$F$72="undrained"),BH333,""))</f>
        <v/>
      </c>
      <c r="EC333" s="409" t="str">
        <f>IF(AND('[1]Multi-Field'!$E$73=[1]Lists!BF333,'[1]Multi-Field'!$F$73="Drained"),BI333,IF(AND('[1]Multi-Field'!$E$73=[1]Lists!BF333,'[1]Multi-Field'!$F$73="undrained"),BH333,""))</f>
        <v/>
      </c>
      <c r="ED333" s="409" t="str">
        <f>IF(AND('[1]Multi-Field'!$E$74=[1]Lists!BF333,'[1]Multi-Field'!$F$74="Drained"),BI333,IF(AND('[1]Multi-Field'!$E$74=[1]Lists!BF333,'[1]Multi-Field'!$F$74="undrained"),BH333,""))</f>
        <v/>
      </c>
      <c r="EE333" s="409" t="str">
        <f>IF(AND('[1]Multi-Field'!$E$75=[1]Lists!BF333,'[1]Multi-Field'!$F$75="Drained"),BI333,IF(AND('[1]Multi-Field'!$E$75=[1]Lists!BF333,'[1]Multi-Field'!$F$75="undrained"),BH333,""))</f>
        <v/>
      </c>
      <c r="EF333" s="409" t="str">
        <f>IF(AND('[1]Multi-Field'!$E$76=[1]Lists!BF333,'[1]Multi-Field'!$F$76="Drained"),BI333,IF(AND('[1]Multi-Field'!$E$76=[1]Lists!BF333,'[1]Multi-Field'!$F$6="undrained"),BH333,""))</f>
        <v/>
      </c>
      <c r="EG333" s="409" t="str">
        <f>IF(AND('[1]Multi-Field'!$E$77=[1]Lists!BF333,'[1]Multi-Field'!$F$77="Drained"),BI333,IF(AND('[1]Multi-Field'!$E$77=[1]Lists!BF333,'[1]Multi-Field'!$F$77="undrained"),BH333,""))</f>
        <v/>
      </c>
      <c r="EH333" s="409" t="str">
        <f>IF(AND('[1]Multi-Field'!$E$78=[1]Lists!BF333,'[1]Multi-Field'!$F$78="Drained"),BI333,IF(AND('[1]Multi-Field'!$E$78=[1]Lists!BF333,'[1]Multi-Field'!$F$78="undrained"),BH333,""))</f>
        <v/>
      </c>
      <c r="EI333" s="409" t="str">
        <f>IF(AND('[1]Multi-Field'!$E$79=[1]Lists!BF333,'[1]Multi-Field'!$F$79="Drained"),BI333,IF(AND('[1]Multi-Field'!$E$79=[1]Lists!BF333,'[1]Multi-Field'!$F$79="undrained"),BH333,""))</f>
        <v/>
      </c>
      <c r="EJ333" s="409" t="str">
        <f>IF(AND('[1]Multi-Field'!$E$80=[1]Lists!BF333,'[1]Multi-Field'!$F$80="Drained"),BI333,IF(AND('[1]Multi-Field'!$E$80=[1]Lists!BF333,'[1]Multi-Field'!$F$80="undrained"),BH333,""))</f>
        <v/>
      </c>
      <c r="EK333" s="409" t="str">
        <f>IF(AND('[1]Multi-Field'!$E$81=[1]Lists!BF333,'[1]Multi-Field'!$F$81="Drained"),BI333,IF(AND('[1]Multi-Field'!$E$81=[1]Lists!BF333,'[1]Multi-Field'!$F$81="undrained"),BH333,""))</f>
        <v/>
      </c>
      <c r="EL333" s="409" t="str">
        <f>IF(AND('[1]Multi-Field'!$E$82=[1]Lists!BF333,'[1]Multi-Field'!$F$82="Drained"),BI333,IF(AND('[1]Multi-Field'!$E$82=[1]Lists!BF333,'[1]Multi-Field'!$F$82="undrained"),BH333,""))</f>
        <v/>
      </c>
      <c r="EM333" s="409" t="str">
        <f>IF(AND('[1]Multi-Field'!$E$83=[1]Lists!BF333,'[1]Multi-Field'!$F$83="Drained"),BI333,IF(AND('[1]Multi-Field'!$E$83=[1]Lists!BF333,'[1]Multi-Field'!$F$83="undrained"),BH333,""))</f>
        <v/>
      </c>
      <c r="EN333" s="409" t="str">
        <f>IF(AND('[1]Multi-Field'!$E$84=[1]Lists!BF333,'[1]Multi-Field'!$F$84="Drained"),BI333,IF(AND('[1]Multi-Field'!$E$84=[1]Lists!BF333,'[1]Multi-Field'!$F$84="undrained"),BH333,""))</f>
        <v/>
      </c>
      <c r="EO333" s="409" t="str">
        <f>IF(AND('[1]Multi-Field'!$E$85=[1]Lists!BF333,'[1]Multi-Field'!$F$85="Drained"),BI333,IF(AND('[1]Multi-Field'!$E$85=[1]Lists!BF333,'[1]Multi-Field'!$F$85="undrained"),BH333,""))</f>
        <v/>
      </c>
      <c r="EP333" s="409" t="str">
        <f>IF(AND('[1]Multi-Field'!$E$86=[1]Lists!BF333,'[1]Multi-Field'!$F$86="Drained"),BI333,IF(AND('[1]Multi-Field'!$E$86=[1]Lists!BF333,'[1]Multi-Field'!$F$86="undrained"),BH333,""))</f>
        <v/>
      </c>
      <c r="EQ333" s="409" t="str">
        <f>IF(AND('[1]Multi-Field'!$E$87=[1]Lists!BF333,'[1]Multi-Field'!$F$87="Drained"),BI333,IF(AND('[1]Multi-Field'!$E$87=[1]Lists!BF333,'[1]Multi-Field'!$F$87="undrained"),BH333,""))</f>
        <v/>
      </c>
      <c r="ER333" s="409" t="str">
        <f>IF(AND('[1]Multi-Field'!$E$88=[1]Lists!BF333,'[1]Multi-Field'!$F$88="Drained"),BI333,IF(AND('[1]Multi-Field'!$E$88=[1]Lists!BF333,'[1]Multi-Field'!$F$88="undrained"),BH333,""))</f>
        <v/>
      </c>
      <c r="ES333" s="409" t="str">
        <f>IF(AND('[1]Multi-Field'!$E$89=[1]Lists!BF333,'[1]Multi-Field'!$F$89="Drained"),BI333,IF(AND('[1]Multi-Field'!$E$89=[1]Lists!BF333,'[1]Multi-Field'!$F$89="undrained"),BH333,""))</f>
        <v/>
      </c>
      <c r="ET333" s="409" t="str">
        <f>IF(AND('[1]Multi-Field'!$E$90=[1]Lists!BF333,'[1]Multi-Field'!$F$90="Drained"),BI333,IF(AND('[1]Multi-Field'!$E$90=[1]Lists!BF333,'[1]Multi-Field'!$F$90="undrained"),BH333,""))</f>
        <v/>
      </c>
      <c r="EU333" s="409" t="str">
        <f>IF(AND('[1]Multi-Field'!$E$91=[1]Lists!BF333,'[1]Multi-Field'!$F$91="Drained"),BI333,IF(AND('[1]Multi-Field'!$E$91=[1]Lists!BF333,'[1]Multi-Field'!$F$91="undrained"),BH333,""))</f>
        <v/>
      </c>
      <c r="EV333" s="409" t="str">
        <f>IF(AND('[1]Multi-Field'!$E$92=[1]Lists!BF333,'[1]Multi-Field'!$F$92="Drained"),BI333,IF(AND('[1]Multi-Field'!$E$92=[1]Lists!BF333,'[1]Multi-Field'!$F$92="undrained"),BH333,""))</f>
        <v/>
      </c>
      <c r="EW333" s="409" t="str">
        <f>IF(AND('[1]Multi-Field'!$E$93=[1]Lists!BF333,'[1]Multi-Field'!$F$93="Drained"),BI333,IF(AND('[1]Multi-Field'!$E$93=[1]Lists!BF333,'[1]Multi-Field'!$F$93="undrained"),BH333,""))</f>
        <v/>
      </c>
      <c r="EX333" s="409" t="str">
        <f>IF(AND('[1]Multi-Field'!$E$94=[1]Lists!BF333,'[1]Multi-Field'!$F$94="Drained"),BI333,IF(AND('[1]Multi-Field'!$E$94=[1]Lists!BF333,'[1]Multi-Field'!$F$94="undrained"),BH333,""))</f>
        <v/>
      </c>
      <c r="EY333" s="409" t="str">
        <f>IF(AND('[1]Multi-Field'!$E$95=[1]Lists!BF333,'[1]Multi-Field'!$F$95="Drained"),BI333,IF(AND('[1]Multi-Field'!$E$95=[1]Lists!BF333,'[1]Multi-Field'!$F$95="undrained"),BH333,""))</f>
        <v/>
      </c>
      <c r="EZ333" s="409" t="str">
        <f>IF(AND('[1]Multi-Field'!$E$96=[1]Lists!BF333,'[1]Multi-Field'!$F$96="Drained"),BI333,IF(AND('[1]Multi-Field'!$E$96=[1]Lists!BF333,'[1]Multi-Field'!$F$96="undrained"),BH333,""))</f>
        <v/>
      </c>
      <c r="FA333" s="409" t="str">
        <f>IF(AND('[1]Multi-Field'!$E$97=[1]Lists!BF333,'[1]Multi-Field'!$F$97="Drained"),BI333,IF(AND('[1]Multi-Field'!$E$97=[1]Lists!BF333,'[1]Multi-Field'!$F$97="undrained"),BH333,""))</f>
        <v/>
      </c>
      <c r="FB333" s="409" t="str">
        <f>IF(AND('[1]Multi-Field'!$E$98=[1]Lists!BF333,'[1]Multi-Field'!$F$98="Drained"),BI333,IF(AND('[1]Multi-Field'!$E$98=[1]Lists!BF333,'[1]Multi-Field'!$F$98="undrained"),BH333,""))</f>
        <v/>
      </c>
      <c r="FC333" s="409" t="str">
        <f>IF(AND('[1]Multi-Field'!$E$99=[1]Lists!BF333,'[1]Multi-Field'!$F$99="Drained"),BI333,IF(AND('[1]Multi-Field'!$E$99=[1]Lists!BF333,'[1]Multi-Field'!$F$99="undrained"),BH333,""))</f>
        <v/>
      </c>
      <c r="FD333" s="409" t="str">
        <f>IF(AND('[1]Multi-Field'!$E$100=[1]Lists!BF333,'[1]Multi-Field'!$F$100="Drained"),BI333,IF(AND('[1]Multi-Field'!$E$100=[1]Lists!BF333,'[1]Multi-Field'!$F$100="undrained"),BH333,""))</f>
        <v/>
      </c>
      <c r="FE333" s="409" t="str">
        <f>IF(AND('[1]Multi-Field'!$E$101=[1]Lists!BF333,'[1]Multi-Field'!$F$101="Drained"),BI333,IF(AND('[1]Multi-Field'!$E$101=[1]Lists!BF333,'[1]Multi-Field'!$F$101="undrained"),BH333,""))</f>
        <v/>
      </c>
      <c r="FF333" s="409" t="str">
        <f>IF(AND('[1]Multi-Field'!$E$102=[1]Lists!BF333,'[1]Multi-Field'!$F$102="Drained"),BI333,IF(AND('[1]Multi-Field'!$E$102=[1]Lists!BF333,'[1]Multi-Field'!$F$102="undrained"),BH333,""))</f>
        <v/>
      </c>
      <c r="FG333" s="409" t="str">
        <f>IF(AND('[1]Multi-Field'!$E$103=[1]Lists!BF333,'[1]Multi-Field'!$F$103="Drained"),BI333,IF(AND('[1]Multi-Field'!$E$103=[1]Lists!BF333,'[1]Multi-Field'!$F$103="undrained"),BH333,""))</f>
        <v/>
      </c>
      <c r="FH333" s="409" t="str">
        <f>IF(AND('[1]Multi-Field'!$E$104=[1]Lists!BF333,'[1]Multi-Field'!$F$104="Drained"),BI333,IF(AND('[1]Multi-Field'!$E$104=[1]Lists!BF333,'[1]Multi-Field'!$F$104="undrained"),BH333,""))</f>
        <v/>
      </c>
      <c r="FI333" s="409" t="str">
        <f>IF(AND('[1]Multi-Field'!$E$105=[1]Lists!BF333,'[1]Multi-Field'!$F$105="Drained"),BI333,IF(AND('[1]Multi-Field'!$E$105=[1]Lists!BF333,'[1]Multi-Field'!$F$105="undrained"),BH333,""))</f>
        <v/>
      </c>
      <c r="FJ333" s="409" t="str">
        <f>IF(AND('[1]Multi-Field'!$E$106=[1]Lists!BF333,'[1]Multi-Field'!$F$106="Drained"),BI333,IF(AND('[1]Multi-Field'!$E$106=[1]Lists!BF333,'[1]Multi-Field'!$F$106="undrained"),BH333,""))</f>
        <v/>
      </c>
      <c r="FK333" s="409" t="str">
        <f>IF(AND('[1]Multi-Field'!$E$107=[1]Lists!BF333,'[1]Multi-Field'!$F$107="Drained"),BI333,IF(AND('[1]Multi-Field'!$E$107=[1]Lists!BF333,'[1]Multi-Field'!$F$107="undrained"),BH333,""))</f>
        <v/>
      </c>
      <c r="FL333" s="409" t="str">
        <f>IF(AND('[1]Multi-Field'!$E$108=[1]Lists!BF333,'[1]Multi-Field'!$F$108="Drained"),BI333,IF(AND('[1]Multi-Field'!$E$108=[1]Lists!BF333,'[1]Multi-Field'!$F$108="undrained"),BH333,""))</f>
        <v/>
      </c>
      <c r="FM333" s="409" t="str">
        <f>IF(AND('[1]Multi-Field'!$E$109=[1]Lists!BF333,'[1]Multi-Field'!$F$109="Drained"),BI333,IF(AND('[1]Multi-Field'!$E$109=[1]Lists!BF333,'[1]Multi-Field'!$F$109="undrained"),BH333,""))</f>
        <v/>
      </c>
      <c r="FN333" s="409" t="str">
        <f>IF(AND('[1]Multi-Field'!$E$110=[1]Lists!BF333,'[1]Multi-Field'!$F$110="Drained"),BI333,IF(AND('[1]Multi-Field'!$E$110=[1]Lists!BF333,'[1]Multi-Field'!$F$110="undrained"),BH333,""))</f>
        <v/>
      </c>
      <c r="FO333" s="409" t="str">
        <f>IF(AND('[1]Multi-Field'!$E$111=[1]Lists!BF333,'[1]Multi-Field'!$F$111="Drained"),BI333,IF(AND('[1]Multi-Field'!$E$111=[1]Lists!BF333,'[1]Multi-Field'!$F$111="undrained"),BH333,""))</f>
        <v/>
      </c>
      <c r="FP333" s="409" t="str">
        <f>IF(AND('[1]Multi-Field'!$E$112=[1]Lists!BF333,'[1]Multi-Field'!$F$112="Drained"),BI333,IF(AND('[1]Multi-Field'!$E$112=[1]Lists!BF333,'[1]Multi-Field'!$F$112="undrained"),BH333,""))</f>
        <v/>
      </c>
      <c r="FQ333" s="409" t="str">
        <f>IF(AND('[1]Multi-Field'!$E$113=[1]Lists!BF333,'[1]Multi-Field'!$F$113="Drained"),BI333,IF(AND('[1]Multi-Field'!$E$113=[1]Lists!BF333,'[1]Multi-Field'!$F$113="undrained"),BH333,""))</f>
        <v/>
      </c>
      <c r="FR333" s="409" t="str">
        <f>IF(AND('[1]Multi-Field'!$E$114=[1]Lists!BF333,'[1]Multi-Field'!$F$114="Drained"),BI333,IF(AND('[1]Multi-Field'!$E$114=[1]Lists!BF333,'[1]Multi-Field'!$F$114="undrained"),BH333,""))</f>
        <v/>
      </c>
      <c r="FS333" s="409" t="str">
        <f>IF(AND('[1]Multi-Field'!$E$115=[1]Lists!BF333,'[1]Multi-Field'!$F$115="Drained"),BI333,IF(AND('[1]Multi-Field'!$E$115=[1]Lists!BF333,'[1]Multi-Field'!$F$115="undrained"),BH333,""))</f>
        <v/>
      </c>
      <c r="FT333" s="409" t="str">
        <f>IF(AND('[1]Multi-Field'!$E$116=[1]Lists!BF333,'[1]Multi-Field'!$F$116="Drained"),BI333,IF(AND('[1]Multi-Field'!$E$116=[1]Lists!BF333,'[1]Multi-Field'!$F$116="undrained"),BH333,""))</f>
        <v/>
      </c>
      <c r="FU333" s="409" t="str">
        <f>IF(AND('[1]Multi-Field'!$E$117=[1]Lists!BF333,'[1]Multi-Field'!$F$117="Drained"),BI333,IF(AND('[1]Multi-Field'!$E$117=[1]Lists!BF333,'[1]Multi-Field'!$F$117="undrained"),BH333,""))</f>
        <v/>
      </c>
      <c r="FV333" s="409" t="str">
        <f>IF(AND('[1]Multi-Field'!$E$118=[1]Lists!BF333,'[1]Multi-Field'!$F$118="Drained"),BI333,IF(AND('[1]Multi-Field'!$E$118=[1]Lists!BF333,'[1]Multi-Field'!$F$118="undrained"),BH333,""))</f>
        <v/>
      </c>
      <c r="FW333" s="409" t="str">
        <f>IF(AND('[1]Multi-Field'!$E$119=[1]Lists!BF333,'[1]Multi-Field'!$F$119="Drained"),BI333,IF(AND('[1]Multi-Field'!$E$119=[1]Lists!BF333,'[1]Multi-Field'!$F$119="undrained"),BH333,""))</f>
        <v/>
      </c>
      <c r="FX333" s="409" t="str">
        <f>IF(AND('[1]Multi-Field'!$E$120=[1]Lists!BF333,'[1]Multi-Field'!$F$120="Drained"),BI333,IF(AND('[1]Multi-Field'!$E$120=[1]Lists!BF333,'[1]Multi-Field'!$F$120="undrained"),BH333,""))</f>
        <v/>
      </c>
    </row>
    <row r="334" spans="1:185" ht="13.5" customHeight="1">
      <c r="A334" s="7" t="s">
        <v>420</v>
      </c>
      <c r="B334" s="7"/>
      <c r="C334" s="7"/>
      <c r="D334" s="8">
        <v>75</v>
      </c>
      <c r="E334" s="8">
        <f t="shared" si="53"/>
        <v>75</v>
      </c>
      <c r="F334" s="8">
        <f t="shared" si="54"/>
        <v>75</v>
      </c>
      <c r="G334" s="8">
        <v>75</v>
      </c>
      <c r="H334" s="8">
        <v>75</v>
      </c>
      <c r="I334" s="8">
        <f t="shared" si="57"/>
        <v>75</v>
      </c>
      <c r="J334" s="8">
        <f t="shared" si="58"/>
        <v>75</v>
      </c>
      <c r="K334" s="8">
        <v>75</v>
      </c>
      <c r="L334" s="8">
        <v>130</v>
      </c>
      <c r="M334" s="8">
        <f t="shared" si="55"/>
        <v>130</v>
      </c>
      <c r="N334" s="8">
        <f t="shared" si="56"/>
        <v>130</v>
      </c>
      <c r="O334" s="8">
        <v>130</v>
      </c>
      <c r="P334" s="391">
        <v>309</v>
      </c>
      <c r="Q334" s="394"/>
      <c r="R334" s="395" t="b">
        <f>IF(OR('Multi-Field'!AA311=Lists!$AC$42,'Multi-Field'!AA311=Lists!$AC$43),IF('Multi-Field'!Z311="x",(IF('Multi-Field'!AC311=Lists!$Q$11,Lists!$R$11,IF('Multi-Field'!AC311=Lists!$Q$12,Lists!$R$12,IF('Multi-Field'!AC311=Lists!$Q$13,Lists!$R$13,IF('Multi-Field'!AC311=Lists!$Q$14,Lists!$R$14))))),IF('Multi-Field'!X311="x",(IF('Multi-Field'!AC311=Lists!$Q$11,Lists!$S$11,IF('Multi-Field'!AC311=Lists!$Q$12,Lists!$S$12,IF('Multi-Field'!AC311=Lists!$Q$13,Lists!$S$13,IF('Multi-Field'!AC311=Lists!$Q$14,Lists!$S$14))))),IF('Multi-Field'!V311="x",(IF('Multi-Field'!AC311=Lists!$Q$11,Lists!$T$11,IF('Multi-Field'!AC311=Lists!$Q$12,Lists!$T$12,IF('Multi-Field'!AC311=Lists!$Q$13,Lists!$T$13,IF('Multi-Field'!AC311=Lists!$Q$14,Lists!$T$14))))),0))))</f>
        <v>0</v>
      </c>
      <c r="S334" s="395" t="str">
        <f t="shared" si="52"/>
        <v/>
      </c>
      <c r="T334" s="395"/>
      <c r="U334" s="396"/>
      <c r="BJ334" s="409" t="e">
        <f>IF(AND('[1]Single Field'!#REF!=[1]Lists!BF334,'[1]Single Field'!#REF!="Drained"),"x",IF(AND('[1]Single Field'!#REF!=[1]Lists!BF334,'[1]Single Field'!#REF!="Undrained"),O,""))</f>
        <v>#REF!</v>
      </c>
      <c r="BK334" s="409" t="str">
        <f>IF(AND('[1]Multi-Field'!$E$3=[1]Lists!BF334,'[1]Multi-Field'!$F$3="Drained"),BI334,IF(AND('[1]Multi-Field'!$E$3=BF334,'[1]Multi-Field'!$F$3="undrained"),BH334,""))</f>
        <v/>
      </c>
      <c r="BL334" s="409" t="str">
        <f>IF(AND('[1]Multi-Field'!$E$4=BF334,'[1]Multi-Field'!$F$4="Drained"),BI334,IF(AND('[1]Multi-Field'!$E$4=BF334,'[1]Multi-Field'!$F$4="undrained"),BH334,""))</f>
        <v/>
      </c>
      <c r="BM334" s="409" t="str">
        <f>IF(AND('[1]Multi-Field'!$E$5=BF334,'[1]Multi-Field'!$F$5="Drained"),BI334,IF(AND('[1]Multi-Field'!$E$5=BF334,'[1]Multi-Field'!$F$5="undrained"),BH334,""))</f>
        <v/>
      </c>
      <c r="BN334" s="409" t="str">
        <f>IF(AND('[1]Multi-Field'!$E$6=BF334,'[1]Multi-Field'!$F$6="Drained"),BI334,IF(AND('[1]Multi-Field'!$E$6=BF334,'[1]Multi-Field'!$F$6="undrained"),BH334,""))</f>
        <v/>
      </c>
      <c r="BO334" s="409" t="str">
        <f>IF(AND('[1]Multi-Field'!$E$7=BF334,'[1]Multi-Field'!$F$7="Drained"),BI334,IF(AND('[1]Multi-Field'!$E$7=BF334,'[1]Multi-Field'!$F$7="undrained"),BH334,""))</f>
        <v/>
      </c>
      <c r="BP334" s="409" t="str">
        <f>IF(AND('[1]Multi-Field'!$E$8=BF334,'[1]Multi-Field'!$F$8="Drained"),BI334,IF(AND('[1]Multi-Field'!$E$8=BF334,'[1]Multi-Field'!$F$8="undrained"),BH334,""))</f>
        <v/>
      </c>
      <c r="BQ334" s="409" t="str">
        <f>IF(AND('[1]Multi-Field'!$E$9=BF334,'[1]Multi-Field'!$F$9="Drained"),BI334,IF(AND('[1]Multi-Field'!$E$9=BF334,'[1]Multi-Field'!$F$9="undrained"),BH334,""))</f>
        <v/>
      </c>
      <c r="BR334" s="409" t="str">
        <f>IF(AND('[1]Multi-Field'!$E$10=BF334,'[1]Multi-Field'!$F$10="Drained"),BI334,IF(AND('[1]Multi-Field'!$E$10=BF334,'[1]Multi-Field'!$F$10="undrained"),BH334,""))</f>
        <v/>
      </c>
      <c r="BS334" s="409" t="str">
        <f>IF(AND('[1]Multi-Field'!$E$11=BF334,'[1]Multi-Field'!$F$11="Drained"),BI334,IF(AND('[1]Multi-Field'!$E$11=BF334,'[1]Multi-Field'!$F$11="undrained"),BH334,""))</f>
        <v/>
      </c>
      <c r="BT334" s="409" t="str">
        <f>IF(AND('[1]Multi-Field'!$E$12=BF334,'[1]Multi-Field'!$F$12="Drained"),BI334,IF(AND('[1]Multi-Field'!$E$12=BF334,'[1]Multi-Field'!$F$12="undrained"),BH334,""))</f>
        <v/>
      </c>
      <c r="BU334" s="409" t="str">
        <f>IF(AND('[1]Multi-Field'!$E$13=BF334,'[1]Multi-Field'!$F$13="Drained"),BI334,IF(AND('[1]Multi-Field'!$E$3=BF334,'[1]Multi-Field'!$F$13="undrained"),BH334,""))</f>
        <v/>
      </c>
      <c r="BV334" s="409" t="str">
        <f>IF(AND('[1]Multi-Field'!$E$14=BF334,'[1]Multi-Field'!$F$14="Drained"),BI334,IF(AND('[1]Multi-Field'!$E$14=BF334,'[1]Multi-Field'!$F$14="undrained"),BH334,""))</f>
        <v/>
      </c>
      <c r="BW334" s="409" t="str">
        <f>IF(AND('[1]Multi-Field'!$E$15=BF334,'[1]Multi-Field'!$F$15="Drained"),BI334,IF(AND('[1]Multi-Field'!$E$15=BF334,'[1]Multi-Field'!$F$15="undrained"),BH334,""))</f>
        <v/>
      </c>
      <c r="BX334" s="409" t="str">
        <f>IF(AND('[1]Multi-Field'!$E$16=[1]Lists!BF334,'[1]Multi-Field'!$F$16="Drained"),BI334,IF(AND('[1]Multi-Field'!$E$16=[1]Lists!BF334,'[1]Multi-Field'!$F$16="undrained"),BH334,""))</f>
        <v/>
      </c>
      <c r="BY334" s="409" t="str">
        <f>IF(AND('[1]Multi-Field'!$E$17=[1]Lists!BF334,'[1]Multi-Field'!$F$17="Drained"),BI334,IF(AND('[1]Multi-Field'!$E$17=[1]Lists!BF334,'[1]Multi-Field'!$F$17="undrained"),BH334,""))</f>
        <v/>
      </c>
      <c r="BZ334" s="409" t="str">
        <f>IF(AND('[1]Multi-Field'!$E$18=[1]Lists!BF334,'[1]Multi-Field'!$F$18="Drained"),BI334,IF(AND('[1]Multi-Field'!$E$18=[1]Lists!BF334,'[1]Multi-Field'!$F$18="undrained"),BH334,""))</f>
        <v/>
      </c>
      <c r="CA334" s="409" t="str">
        <f>IF(AND('[1]Multi-Field'!$E$19=[1]Lists!BF334,'[1]Multi-Field'!$F$19="Drained"),BI334,IF(AND('[1]Multi-Field'!$E$19=[1]Lists!BF334,'[1]Multi-Field'!$F$19="undrained"),BH334,""))</f>
        <v/>
      </c>
      <c r="CB334" s="409" t="str">
        <f>IF(AND('[1]Multi-Field'!$E$20=[1]Lists!BF334,'[1]Multi-Field'!$F$20="Drained"),BI334,IF(AND('[1]Multi-Field'!$E$20=[1]Lists!BF334,'[1]Multi-Field'!$F$20="undrained"),BH334,""))</f>
        <v/>
      </c>
      <c r="CC334" s="409" t="str">
        <f>IF(AND('[1]Multi-Field'!$E$21=[1]Lists!BF334,'[1]Multi-Field'!$F$21="Drained"),BI334,IF(AND('[1]Multi-Field'!$E$21=[1]Lists!BF334,'[1]Multi-Field'!$F$21="undrained"),BH334,""))</f>
        <v/>
      </c>
      <c r="CD334" s="409" t="str">
        <f>IF(AND('[1]Multi-Field'!$E$22=[1]Lists!BF334,'[1]Multi-Field'!$F$22="Drained"),BI334,IF(AND('[1]Multi-Field'!$E$22=[1]Lists!BF334,'[1]Multi-Field'!$F$22="undrained"),BH334,""))</f>
        <v/>
      </c>
      <c r="CE334" s="409" t="str">
        <f>IF(AND('[1]Multi-Field'!$E$23=[1]Lists!BF334,'[1]Multi-Field'!$F$23="Drained"),BI334,IF(AND('[1]Multi-Field'!$E$23=[1]Lists!BF334,'[1]Multi-Field'!$F$23="undrained"),BH334,""))</f>
        <v/>
      </c>
      <c r="CF334" s="409" t="str">
        <f>IF(AND('[1]Multi-Field'!$E$24=[1]Lists!BF334,'[1]Multi-Field'!$F$24="Drained"),BI334,IF(AND('[1]Multi-Field'!$E$24=[1]Lists!BF334,'[1]Multi-Field'!$F$24="undrained"),BH334,""))</f>
        <v/>
      </c>
      <c r="CG334" s="409" t="str">
        <f>IF(AND('[1]Multi-Field'!$E$25=[1]Lists!BF334,'[1]Multi-Field'!$F$25="Drained"),BI334,IF(AND('[1]Multi-Field'!$E$25=[1]Lists!BF334,'[1]Multi-Field'!$F$25="undrained"),BH334,""))</f>
        <v/>
      </c>
      <c r="CH334" s="409" t="str">
        <f>IF(AND('[1]Multi-Field'!$E$26=[1]Lists!BF334,'[1]Multi-Field'!$F$26="Drained"),BI334,IF(AND('[1]Multi-Field'!$E$26=[1]Lists!BF334,'[1]Multi-Field'!$F$26="undrained"),BH334,""))</f>
        <v/>
      </c>
      <c r="CI334" s="409" t="str">
        <f>IF(AND('[1]Multi-Field'!$E$27=[1]Lists!BF334,'[1]Multi-Field'!$F$27="Drained"),BI334,IF(AND('[1]Multi-Field'!$E$27=[1]Lists!BF334,'[1]Multi-Field'!$F$27="undrained"),BH334,""))</f>
        <v/>
      </c>
      <c r="CJ334" s="409" t="str">
        <f>IF(AND('[1]Multi-Field'!$E$28=[1]Lists!BF334,'[1]Multi-Field'!$F$28="Drained"),BI334,IF(AND('[1]Multi-Field'!$E$28=[1]Lists!BF334,'[1]Multi-Field'!$F$28="undrained"),BH334,""))</f>
        <v/>
      </c>
      <c r="CK334" s="409" t="str">
        <f>IF(AND('[1]Multi-Field'!$E$29=[1]Lists!BF334,'[1]Multi-Field'!$F$29="Drained"),BI334,IF(AND('[1]Multi-Field'!$E$29=[1]Lists!BF334,'[1]Multi-Field'!$F$29="undrained"),BH334,""))</f>
        <v/>
      </c>
      <c r="CL334" s="409" t="str">
        <f>IF(AND('[1]Multi-Field'!$E$30=[1]Lists!BF334,'[1]Multi-Field'!$F$30="Drained"),BI334,IF(AND('[1]Multi-Field'!$E$30=[1]Lists!BF334,'[1]Multi-Field'!$F$30="undrained"),BH334,""))</f>
        <v/>
      </c>
      <c r="CM334" s="409" t="str">
        <f>IF(AND('[1]Multi-Field'!$E$31=[1]Lists!BF334,'[1]Multi-Field'!$F$31="Drained"),BI334,IF(AND('[1]Multi-Field'!$E$31=[1]Lists!BF334,'[1]Multi-Field'!$F$31="undrained"),BH334,""))</f>
        <v/>
      </c>
      <c r="CN334" s="409" t="str">
        <f>IF(AND('[1]Multi-Field'!$E$32=[1]Lists!BF334,'[1]Multi-Field'!$F$32="Drained"),BI334,IF(AND('[1]Multi-Field'!$E$32=[1]Lists!BF334,'[1]Multi-Field'!$F$32="undrained"),BH334,""))</f>
        <v/>
      </c>
      <c r="CO334" s="409" t="str">
        <f>IF(AND('[1]Multi-Field'!$E$33=[1]Lists!BF334,'[1]Multi-Field'!$F$33="Drained"),BI334,IF(AND('[1]Multi-Field'!$E$33=[1]Lists!BF334,'[1]Multi-Field'!$F$33="undrained"),BH334,""))</f>
        <v/>
      </c>
      <c r="CP334" s="409" t="str">
        <f>IF(AND('[1]Multi-Field'!$E$34=[1]Lists!BF334,'[1]Multi-Field'!$F$34="Drained"),BI334,IF(AND('[1]Multi-Field'!$E$34=[1]Lists!BF334,'[1]Multi-Field'!$F$34="undrained"),BH334,""))</f>
        <v/>
      </c>
      <c r="CQ334" s="409" t="str">
        <f>IF(AND('[1]Multi-Field'!$E$35=[1]Lists!BF334,'[1]Multi-Field'!$F$35="Drained"),BI334,IF(AND('[1]Multi-Field'!$E$35=[1]Lists!BF334,'[1]Multi-Field'!$F$35="undrained"),BH334,""))</f>
        <v/>
      </c>
      <c r="CR334" s="409" t="str">
        <f>IF(AND('[1]Multi-Field'!$E$36=[1]Lists!BF334,'[1]Multi-Field'!$F$36="Drained"),BI334,IF(AND('[1]Multi-Field'!$E$36=[1]Lists!BF334,'[1]Multi-Field'!$F$36="undrained"),BH334,""))</f>
        <v/>
      </c>
      <c r="CS334" s="409" t="str">
        <f>IF(AND('[1]Multi-Field'!$E$37=[1]Lists!BF334,'[1]Multi-Field'!$F$37="Drained"),BI334,IF(AND('[1]Multi-Field'!$E$37=[1]Lists!BF334,'[1]Multi-Field'!$F$37="undrained"),BH334,""))</f>
        <v/>
      </c>
      <c r="CT334" s="409" t="str">
        <f>IF(AND('[1]Multi-Field'!$E$38=[1]Lists!BF334,'[1]Multi-Field'!$F$38="Drained"),BI334,IF(AND('[1]Multi-Field'!$E$38=[1]Lists!BF334,'[1]Multi-Field'!$F$38="undrained"),BH334,""))</f>
        <v/>
      </c>
      <c r="CU334" s="409" t="str">
        <f>IF(AND('[1]Multi-Field'!$E$39=[1]Lists!BF334,'[1]Multi-Field'!$F$39="Drained"),BI334,IF(AND('[1]Multi-Field'!$E$39=[1]Lists!BF334,'[1]Multi-Field'!$F$39="undrained"),BH334,""))</f>
        <v/>
      </c>
      <c r="CV334" s="409" t="str">
        <f>IF(AND('[1]Multi-Field'!$E$40=[1]Lists!BF334,'[1]Multi-Field'!$F$40="Drained"),BI334,IF(AND('[1]Multi-Field'!$E$40=[1]Lists!BF334,'[1]Multi-Field'!$F$40="undrained"),BH334,""))</f>
        <v/>
      </c>
      <c r="CW334" s="409" t="str">
        <f>IF(AND('[1]Multi-Field'!$E$41=[1]Lists!BF334,'[1]Multi-Field'!$F$40="Drained"),BI334,IF(AND('[1]Multi-Field'!$E$40=[1]Lists!BF334,'[1]Multi-Field'!$F$40="undrained"),BH334,""))</f>
        <v/>
      </c>
      <c r="CX334" s="409" t="str">
        <f>IF(AND('[1]Multi-Field'!$E$42=[1]Lists!BF334,'[1]Multi-Field'!$F$42="Drained"),BI334,IF(AND('[1]Multi-Field'!$E$42=[1]Lists!BF334,'[1]Multi-Field'!$F$42="undrained"),BH334,""))</f>
        <v/>
      </c>
      <c r="CY334" s="409" t="str">
        <f>IF(AND('[1]Multi-Field'!$E$43=[1]Lists!BF334,'[1]Multi-Field'!$F$43="Drained"),BI334,IF(AND('[1]Multi-Field'!$E$43=[1]Lists!BF334,'[1]Multi-Field'!$F$43="undrained"),BH334,""))</f>
        <v/>
      </c>
      <c r="CZ334" s="409" t="str">
        <f>IF(AND('[1]Multi-Field'!$E$44=[1]Lists!BF334,'[1]Multi-Field'!$F$44="Drained"),BI334,IF(AND('[1]Multi-Field'!$E$44=[1]Lists!BF334,'[1]Multi-Field'!$F$44="undrained"),BH334,""))</f>
        <v/>
      </c>
      <c r="DA334" s="409" t="str">
        <f>IF(AND('[1]Multi-Field'!$E$45=[1]Lists!BF334,'[1]Multi-Field'!$F$45="Drained"),BI334,IF(AND('[1]Multi-Field'!$E$45=[1]Lists!BF334,'[1]Multi-Field'!$F$45="undrained"),BH334,""))</f>
        <v/>
      </c>
      <c r="DB334" s="409" t="str">
        <f>IF(AND('[1]Multi-Field'!$E$46=[1]Lists!BF334,'[1]Multi-Field'!$F$46="Drained"),BI334,IF(AND('[1]Multi-Field'!$E$46=[1]Lists!BF334,'[1]Multi-Field'!$F$46="undrained"),BH334,""))</f>
        <v/>
      </c>
      <c r="DC334" s="409" t="str">
        <f>IF(AND('[1]Multi-Field'!$E$47=[1]Lists!BF334,'[1]Multi-Field'!$F$47="Drained"),BI334,IF(AND('[1]Multi-Field'!$E$47=[1]Lists!BF334,'[1]Multi-Field'!$F$47="undrained"),BH334,""))</f>
        <v/>
      </c>
      <c r="DD334" s="409" t="str">
        <f>IF(AND('[1]Multi-Field'!$E$48=[1]Lists!BF334,'[1]Multi-Field'!$F$48="Drained"),BI334,IF(AND('[1]Multi-Field'!$E$48=[1]Lists!BF334,'[1]Multi-Field'!$F$48="undrained"),BH334,""))</f>
        <v/>
      </c>
      <c r="DE334" s="409" t="str">
        <f>IF(AND('[1]Multi-Field'!$E$49=[1]Lists!BF334,'[1]Multi-Field'!$F$49="Drained"),BI334,IF(AND('[1]Multi-Field'!$E$49=[1]Lists!BF334,'[1]Multi-Field'!$F$9="undrained"),BH334,""))</f>
        <v/>
      </c>
      <c r="DF334" s="409" t="str">
        <f>IF(AND('[1]Multi-Field'!$E$50=[1]Lists!BF334,'[1]Multi-Field'!$F$50="Drained"),BI334,IF(AND('[1]Multi-Field'!$E$50=[1]Lists!BF334,'[1]Multi-Field'!$F$50="undrained"),BH334,""))</f>
        <v/>
      </c>
      <c r="DG334" s="409" t="str">
        <f>IF(AND('[1]Multi-Field'!$E$51=[1]Lists!BF334,'[1]Multi-Field'!$F$51="Drained"),BI334,IF(AND('[1]Multi-Field'!$E$51=[1]Lists!BF334,'[1]Multi-Field'!$F$51="undrained"),BH334,""))</f>
        <v/>
      </c>
      <c r="DH334" s="409" t="str">
        <f>IF(AND('[1]Multi-Field'!$E$52=[1]Lists!BF334,'[1]Multi-Field'!$F$52="Drained"),BI334,IF(AND('[1]Multi-Field'!$E$52=[1]Lists!BF334,'[1]Multi-Field'!$F$52="undrained"),BH334,""))</f>
        <v/>
      </c>
      <c r="DI334" s="409" t="str">
        <f>IF(AND('[1]Multi-Field'!$E$53=[1]Lists!BF334,'[1]Multi-Field'!$F$53="Drained"),BI334,IF(AND('[1]Multi-Field'!$E$53=[1]Lists!BF334,'[1]Multi-Field'!$F$53="undrained"),BH334,""))</f>
        <v/>
      </c>
      <c r="DJ334" s="409" t="str">
        <f>IF(AND('[1]Multi-Field'!$E$54=[1]Lists!BF334,'[1]Multi-Field'!$F$54="Drained"),BI334,IF(AND('[1]Multi-Field'!$E$54=[1]Lists!BF334,'[1]Multi-Field'!$F$54="undrained"),BH334,""))</f>
        <v/>
      </c>
      <c r="DK334" s="409" t="str">
        <f>IF(AND('[1]Multi-Field'!$E$55=[1]Lists!BF334,'[1]Multi-Field'!$F$55="Drained"),BI334,IF(AND('[1]Multi-Field'!$E$55=[1]Lists!BF334,'[1]Multi-Field'!$F$55="undrained"),BH334,""))</f>
        <v/>
      </c>
      <c r="DL334" s="409" t="str">
        <f>IF(AND('[1]Multi-Field'!$E$56=[1]Lists!BF334,'[1]Multi-Field'!$F$56="Drained"),BI334,IF(AND('[1]Multi-Field'!$E$56=[1]Lists!BF334,'[1]Multi-Field'!$F$56="undrained"),BH334,""))</f>
        <v/>
      </c>
      <c r="DM334" s="409" t="str">
        <f>IF(AND('[1]Multi-Field'!$E$57=[1]Lists!BF334,'[1]Multi-Field'!$F$57="Drained"),BI334,IF(AND('[1]Multi-Field'!$E$57=[1]Lists!BF334,'[1]Multi-Field'!$F$57="undrained"),BH334,""))</f>
        <v/>
      </c>
      <c r="DN334" s="409" t="str">
        <f>IF(AND('[1]Multi-Field'!$E$58=[1]Lists!BF334,'[1]Multi-Field'!$F$58="Drained"),BI334,IF(AND('[1]Multi-Field'!$E$58=[1]Lists!BF334,'[1]Multi-Field'!$F$58="undrained"),BH334,""))</f>
        <v/>
      </c>
      <c r="DO334" s="409" t="str">
        <f>IF(AND('[1]Multi-Field'!$E$59=[1]Lists!BF334,'[1]Multi-Field'!$F$59="Drained"),BI334,IF(AND('[1]Multi-Field'!$E$59=[1]Lists!BF334,'[1]Multi-Field'!$F$59="undrained"),BH334,""))</f>
        <v/>
      </c>
      <c r="DP334" s="409" t="str">
        <f>IF(AND('[1]Multi-Field'!$E$60=[1]Lists!BF334,'[1]Multi-Field'!$F$60="Drained"),BI334,IF(AND('[1]Multi-Field'!$E$60=[1]Lists!BF334,'[1]Multi-Field'!$F$60="undrained"),BH334,""))</f>
        <v/>
      </c>
      <c r="DQ334" s="409" t="str">
        <f>IF(AND('[1]Multi-Field'!$E$61=[1]Lists!BF334,'[1]Multi-Field'!$F$61="Drained"),BI334,IF(AND('[1]Multi-Field'!$E$61=[1]Lists!BF334,'[1]Multi-Field'!$F$61="undrained"),BH334,""))</f>
        <v/>
      </c>
      <c r="DR334" s="409" t="str">
        <f>IF(AND('[1]Multi-Field'!$E$62=[1]Lists!BF334,'[1]Multi-Field'!$F$62="Drained"),BI334,IF(AND('[1]Multi-Field'!$E$62=[1]Lists!BF334,'[1]Multi-Field'!$F$62="undrained"),BH334,""))</f>
        <v/>
      </c>
      <c r="DS334" s="409" t="str">
        <f>IF(AND('[1]Multi-Field'!$E$63=[1]Lists!BF334,'[1]Multi-Field'!$F$63="Drained"),BI334,IF(AND('[1]Multi-Field'!$E$63=[1]Lists!BF334,'[1]Multi-Field'!$F$63="undrained"),BH334,""))</f>
        <v/>
      </c>
      <c r="DT334" s="409" t="str">
        <f>IF(AND('[1]Multi-Field'!$E$64=[1]Lists!BF334,'[1]Multi-Field'!$F$64="Drained"),BI334,IF(AND('[1]Multi-Field'!$E$64=[1]Lists!BF334,'[1]Multi-Field'!$F$64="undrained"),BH334,""))</f>
        <v/>
      </c>
      <c r="DU334" s="409" t="str">
        <f>IF(AND('[1]Multi-Field'!$E$65=[1]Lists!BF334,'[1]Multi-Field'!$F$65="Drained"),BI334,IF(AND('[1]Multi-Field'!$E$65=[1]Lists!BF334,'[1]Multi-Field'!$F$65="undrained"),BH334,""))</f>
        <v/>
      </c>
      <c r="DV334" s="409" t="str">
        <f>IF(AND('[1]Multi-Field'!$E$66=[1]Lists!BF334,'[1]Multi-Field'!$F$66="Drained"),BI334,IF(AND('[1]Multi-Field'!$E$66=[1]Lists!BF334,'[1]Multi-Field'!$F$66="undrained"),BH334,""))</f>
        <v/>
      </c>
      <c r="DW334" s="409" t="str">
        <f>IF(AND('[1]Multi-Field'!$E$67=[1]Lists!BF334,'[1]Multi-Field'!$F$67="Drained"),BI334,IF(AND('[1]Multi-Field'!$E$67=[1]Lists!BF334,'[1]Multi-Field'!$F$67="undrained"),BH334,""))</f>
        <v/>
      </c>
      <c r="DX334" s="409" t="str">
        <f>IF(AND('[1]Multi-Field'!$E$68=[1]Lists!BF334,'[1]Multi-Field'!$F$68="Drained"),BI334,IF(AND('[1]Multi-Field'!$E$68=[1]Lists!BF334,'[1]Multi-Field'!$F$68="undrained"),BH334,""))</f>
        <v/>
      </c>
      <c r="DY334" s="409" t="str">
        <f>IF(AND('[1]Multi-Field'!$E$69=[1]Lists!BF334,'[1]Multi-Field'!$F$69="Drained"),BI334,IF(AND('[1]Multi-Field'!$E$69=[1]Lists!BF334,'[1]Multi-Field'!$F$69="undrained"),BH334,""))</f>
        <v/>
      </c>
      <c r="DZ334" s="409" t="str">
        <f>IF(AND('[1]Multi-Field'!$E$70=[1]Lists!BF334,'[1]Multi-Field'!$F$70="Drained"),BI334,IF(AND('[1]Multi-Field'!$E$70=[1]Lists!BF334,'[1]Multi-Field'!$F$70="undrained"),BH334,""))</f>
        <v/>
      </c>
      <c r="EA334" s="409" t="str">
        <f>IF(AND('[1]Multi-Field'!$E$71=[1]Lists!BF334,'[1]Multi-Field'!$F$71="Drained"),BI334,IF(AND('[1]Multi-Field'!$E$71=[1]Lists!BF334,'[1]Multi-Field'!$F$71="undrained"),BH334,""))</f>
        <v/>
      </c>
      <c r="EB334" s="409" t="str">
        <f>IF(AND('[1]Multi-Field'!$E$72=[1]Lists!BF334,'[1]Multi-Field'!$F$72="Drained"),BI334,IF(AND('[1]Multi-Field'!$E$72=[1]Lists!BF334,'[1]Multi-Field'!$F$72="undrained"),BH334,""))</f>
        <v/>
      </c>
      <c r="EC334" s="409" t="str">
        <f>IF(AND('[1]Multi-Field'!$E$73=[1]Lists!BF334,'[1]Multi-Field'!$F$73="Drained"),BI334,IF(AND('[1]Multi-Field'!$E$73=[1]Lists!BF334,'[1]Multi-Field'!$F$73="undrained"),BH334,""))</f>
        <v/>
      </c>
      <c r="ED334" s="409" t="str">
        <f>IF(AND('[1]Multi-Field'!$E$74=[1]Lists!BF334,'[1]Multi-Field'!$F$74="Drained"),BI334,IF(AND('[1]Multi-Field'!$E$74=[1]Lists!BF334,'[1]Multi-Field'!$F$74="undrained"),BH334,""))</f>
        <v/>
      </c>
      <c r="EE334" s="409" t="str">
        <f>IF(AND('[1]Multi-Field'!$E$75=[1]Lists!BF334,'[1]Multi-Field'!$F$75="Drained"),BI334,IF(AND('[1]Multi-Field'!$E$75=[1]Lists!BF334,'[1]Multi-Field'!$F$75="undrained"),BH334,""))</f>
        <v/>
      </c>
      <c r="EF334" s="409" t="str">
        <f>IF(AND('[1]Multi-Field'!$E$76=[1]Lists!BF334,'[1]Multi-Field'!$F$76="Drained"),BI334,IF(AND('[1]Multi-Field'!$E$76=[1]Lists!BF334,'[1]Multi-Field'!$F$6="undrained"),BH334,""))</f>
        <v/>
      </c>
      <c r="EG334" s="409" t="str">
        <f>IF(AND('[1]Multi-Field'!$E$77=[1]Lists!BF334,'[1]Multi-Field'!$F$77="Drained"),BI334,IF(AND('[1]Multi-Field'!$E$77=[1]Lists!BF334,'[1]Multi-Field'!$F$77="undrained"),BH334,""))</f>
        <v/>
      </c>
      <c r="EH334" s="409" t="str">
        <f>IF(AND('[1]Multi-Field'!$E$78=[1]Lists!BF334,'[1]Multi-Field'!$F$78="Drained"),BI334,IF(AND('[1]Multi-Field'!$E$78=[1]Lists!BF334,'[1]Multi-Field'!$F$78="undrained"),BH334,""))</f>
        <v/>
      </c>
      <c r="EI334" s="409" t="str">
        <f>IF(AND('[1]Multi-Field'!$E$79=[1]Lists!BF334,'[1]Multi-Field'!$F$79="Drained"),BI334,IF(AND('[1]Multi-Field'!$E$79=[1]Lists!BF334,'[1]Multi-Field'!$F$79="undrained"),BH334,""))</f>
        <v/>
      </c>
      <c r="EJ334" s="409" t="str">
        <f>IF(AND('[1]Multi-Field'!$E$80=[1]Lists!BF334,'[1]Multi-Field'!$F$80="Drained"),BI334,IF(AND('[1]Multi-Field'!$E$80=[1]Lists!BF334,'[1]Multi-Field'!$F$80="undrained"),BH334,""))</f>
        <v/>
      </c>
      <c r="EK334" s="409" t="str">
        <f>IF(AND('[1]Multi-Field'!$E$81=[1]Lists!BF334,'[1]Multi-Field'!$F$81="Drained"),BI334,IF(AND('[1]Multi-Field'!$E$81=[1]Lists!BF334,'[1]Multi-Field'!$F$81="undrained"),BH334,""))</f>
        <v/>
      </c>
      <c r="EL334" s="409" t="str">
        <f>IF(AND('[1]Multi-Field'!$E$82=[1]Lists!BF334,'[1]Multi-Field'!$F$82="Drained"),BI334,IF(AND('[1]Multi-Field'!$E$82=[1]Lists!BF334,'[1]Multi-Field'!$F$82="undrained"),BH334,""))</f>
        <v/>
      </c>
      <c r="EM334" s="409" t="str">
        <f>IF(AND('[1]Multi-Field'!$E$83=[1]Lists!BF334,'[1]Multi-Field'!$F$83="Drained"),BI334,IF(AND('[1]Multi-Field'!$E$83=[1]Lists!BF334,'[1]Multi-Field'!$F$83="undrained"),BH334,""))</f>
        <v/>
      </c>
      <c r="EN334" s="409" t="str">
        <f>IF(AND('[1]Multi-Field'!$E$84=[1]Lists!BF334,'[1]Multi-Field'!$F$84="Drained"),BI334,IF(AND('[1]Multi-Field'!$E$84=[1]Lists!BF334,'[1]Multi-Field'!$F$84="undrained"),BH334,""))</f>
        <v/>
      </c>
      <c r="EO334" s="409" t="str">
        <f>IF(AND('[1]Multi-Field'!$E$85=[1]Lists!BF334,'[1]Multi-Field'!$F$85="Drained"),BI334,IF(AND('[1]Multi-Field'!$E$85=[1]Lists!BF334,'[1]Multi-Field'!$F$85="undrained"),BH334,""))</f>
        <v/>
      </c>
      <c r="EP334" s="409" t="str">
        <f>IF(AND('[1]Multi-Field'!$E$86=[1]Lists!BF334,'[1]Multi-Field'!$F$86="Drained"),BI334,IF(AND('[1]Multi-Field'!$E$86=[1]Lists!BF334,'[1]Multi-Field'!$F$86="undrained"),BH334,""))</f>
        <v/>
      </c>
      <c r="EQ334" s="409" t="str">
        <f>IF(AND('[1]Multi-Field'!$E$87=[1]Lists!BF334,'[1]Multi-Field'!$F$87="Drained"),BI334,IF(AND('[1]Multi-Field'!$E$87=[1]Lists!BF334,'[1]Multi-Field'!$F$87="undrained"),BH334,""))</f>
        <v/>
      </c>
      <c r="ER334" s="409" t="str">
        <f>IF(AND('[1]Multi-Field'!$E$88=[1]Lists!BF334,'[1]Multi-Field'!$F$88="Drained"),BI334,IF(AND('[1]Multi-Field'!$E$88=[1]Lists!BF334,'[1]Multi-Field'!$F$88="undrained"),BH334,""))</f>
        <v/>
      </c>
      <c r="ES334" s="409" t="str">
        <f>IF(AND('[1]Multi-Field'!$E$89=[1]Lists!BF334,'[1]Multi-Field'!$F$89="Drained"),BI334,IF(AND('[1]Multi-Field'!$E$89=[1]Lists!BF334,'[1]Multi-Field'!$F$89="undrained"),BH334,""))</f>
        <v/>
      </c>
      <c r="ET334" s="409" t="str">
        <f>IF(AND('[1]Multi-Field'!$E$90=[1]Lists!BF334,'[1]Multi-Field'!$F$90="Drained"),BI334,IF(AND('[1]Multi-Field'!$E$90=[1]Lists!BF334,'[1]Multi-Field'!$F$90="undrained"),BH334,""))</f>
        <v/>
      </c>
      <c r="EU334" s="409" t="str">
        <f>IF(AND('[1]Multi-Field'!$E$91=[1]Lists!BF334,'[1]Multi-Field'!$F$91="Drained"),BI334,IF(AND('[1]Multi-Field'!$E$91=[1]Lists!BF334,'[1]Multi-Field'!$F$91="undrained"),BH334,""))</f>
        <v/>
      </c>
      <c r="EV334" s="409" t="str">
        <f>IF(AND('[1]Multi-Field'!$E$92=[1]Lists!BF334,'[1]Multi-Field'!$F$92="Drained"),BI334,IF(AND('[1]Multi-Field'!$E$92=[1]Lists!BF334,'[1]Multi-Field'!$F$92="undrained"),BH334,""))</f>
        <v/>
      </c>
      <c r="EW334" s="409" t="str">
        <f>IF(AND('[1]Multi-Field'!$E$93=[1]Lists!BF334,'[1]Multi-Field'!$F$93="Drained"),BI334,IF(AND('[1]Multi-Field'!$E$93=[1]Lists!BF334,'[1]Multi-Field'!$F$93="undrained"),BH334,""))</f>
        <v/>
      </c>
      <c r="EX334" s="409" t="str">
        <f>IF(AND('[1]Multi-Field'!$E$94=[1]Lists!BF334,'[1]Multi-Field'!$F$94="Drained"),BI334,IF(AND('[1]Multi-Field'!$E$94=[1]Lists!BF334,'[1]Multi-Field'!$F$94="undrained"),BH334,""))</f>
        <v/>
      </c>
      <c r="EY334" s="409" t="str">
        <f>IF(AND('[1]Multi-Field'!$E$95=[1]Lists!BF334,'[1]Multi-Field'!$F$95="Drained"),BI334,IF(AND('[1]Multi-Field'!$E$95=[1]Lists!BF334,'[1]Multi-Field'!$F$95="undrained"),BH334,""))</f>
        <v/>
      </c>
      <c r="EZ334" s="409" t="str">
        <f>IF(AND('[1]Multi-Field'!$E$96=[1]Lists!BF334,'[1]Multi-Field'!$F$96="Drained"),BI334,IF(AND('[1]Multi-Field'!$E$96=[1]Lists!BF334,'[1]Multi-Field'!$F$96="undrained"),BH334,""))</f>
        <v/>
      </c>
      <c r="FA334" s="409" t="str">
        <f>IF(AND('[1]Multi-Field'!$E$97=[1]Lists!BF334,'[1]Multi-Field'!$F$97="Drained"),BI334,IF(AND('[1]Multi-Field'!$E$97=[1]Lists!BF334,'[1]Multi-Field'!$F$97="undrained"),BH334,""))</f>
        <v/>
      </c>
      <c r="FB334" s="409" t="str">
        <f>IF(AND('[1]Multi-Field'!$E$98=[1]Lists!BF334,'[1]Multi-Field'!$F$98="Drained"),BI334,IF(AND('[1]Multi-Field'!$E$98=[1]Lists!BF334,'[1]Multi-Field'!$F$98="undrained"),BH334,""))</f>
        <v/>
      </c>
      <c r="FC334" s="409" t="str">
        <f>IF(AND('[1]Multi-Field'!$E$99=[1]Lists!BF334,'[1]Multi-Field'!$F$99="Drained"),BI334,IF(AND('[1]Multi-Field'!$E$99=[1]Lists!BF334,'[1]Multi-Field'!$F$99="undrained"),BH334,""))</f>
        <v/>
      </c>
      <c r="FD334" s="409" t="str">
        <f>IF(AND('[1]Multi-Field'!$E$100=[1]Lists!BF334,'[1]Multi-Field'!$F$100="Drained"),BI334,IF(AND('[1]Multi-Field'!$E$100=[1]Lists!BF334,'[1]Multi-Field'!$F$100="undrained"),BH334,""))</f>
        <v/>
      </c>
      <c r="FE334" s="409" t="str">
        <f>IF(AND('[1]Multi-Field'!$E$101=[1]Lists!BF334,'[1]Multi-Field'!$F$101="Drained"),BI334,IF(AND('[1]Multi-Field'!$E$101=[1]Lists!BF334,'[1]Multi-Field'!$F$101="undrained"),BH334,""))</f>
        <v/>
      </c>
      <c r="FF334" s="409" t="str">
        <f>IF(AND('[1]Multi-Field'!$E$102=[1]Lists!BF334,'[1]Multi-Field'!$F$102="Drained"),BI334,IF(AND('[1]Multi-Field'!$E$102=[1]Lists!BF334,'[1]Multi-Field'!$F$102="undrained"),BH334,""))</f>
        <v/>
      </c>
      <c r="FG334" s="409" t="str">
        <f>IF(AND('[1]Multi-Field'!$E$103=[1]Lists!BF334,'[1]Multi-Field'!$F$103="Drained"),BI334,IF(AND('[1]Multi-Field'!$E$103=[1]Lists!BF334,'[1]Multi-Field'!$F$103="undrained"),BH334,""))</f>
        <v/>
      </c>
      <c r="FH334" s="409" t="str">
        <f>IF(AND('[1]Multi-Field'!$E$104=[1]Lists!BF334,'[1]Multi-Field'!$F$104="Drained"),BI334,IF(AND('[1]Multi-Field'!$E$104=[1]Lists!BF334,'[1]Multi-Field'!$F$104="undrained"),BH334,""))</f>
        <v/>
      </c>
      <c r="FI334" s="409" t="str">
        <f>IF(AND('[1]Multi-Field'!$E$105=[1]Lists!BF334,'[1]Multi-Field'!$F$105="Drained"),BI334,IF(AND('[1]Multi-Field'!$E$105=[1]Lists!BF334,'[1]Multi-Field'!$F$105="undrained"),BH334,""))</f>
        <v/>
      </c>
      <c r="FJ334" s="409" t="str">
        <f>IF(AND('[1]Multi-Field'!$E$106=[1]Lists!BF334,'[1]Multi-Field'!$F$106="Drained"),BI334,IF(AND('[1]Multi-Field'!$E$106=[1]Lists!BF334,'[1]Multi-Field'!$F$106="undrained"),BH334,""))</f>
        <v/>
      </c>
      <c r="FK334" s="409" t="str">
        <f>IF(AND('[1]Multi-Field'!$E$107=[1]Lists!BF334,'[1]Multi-Field'!$F$107="Drained"),BI334,IF(AND('[1]Multi-Field'!$E$107=[1]Lists!BF334,'[1]Multi-Field'!$F$107="undrained"),BH334,""))</f>
        <v/>
      </c>
      <c r="FL334" s="409" t="str">
        <f>IF(AND('[1]Multi-Field'!$E$108=[1]Lists!BF334,'[1]Multi-Field'!$F$108="Drained"),BI334,IF(AND('[1]Multi-Field'!$E$108=[1]Lists!BF334,'[1]Multi-Field'!$F$108="undrained"),BH334,""))</f>
        <v/>
      </c>
      <c r="FM334" s="409" t="str">
        <f>IF(AND('[1]Multi-Field'!$E$109=[1]Lists!BF334,'[1]Multi-Field'!$F$109="Drained"),BI334,IF(AND('[1]Multi-Field'!$E$109=[1]Lists!BF334,'[1]Multi-Field'!$F$109="undrained"),BH334,""))</f>
        <v/>
      </c>
      <c r="FN334" s="409" t="str">
        <f>IF(AND('[1]Multi-Field'!$E$110=[1]Lists!BF334,'[1]Multi-Field'!$F$110="Drained"),BI334,IF(AND('[1]Multi-Field'!$E$110=[1]Lists!BF334,'[1]Multi-Field'!$F$110="undrained"),BH334,""))</f>
        <v/>
      </c>
      <c r="FO334" s="409" t="str">
        <f>IF(AND('[1]Multi-Field'!$E$111=[1]Lists!BF334,'[1]Multi-Field'!$F$111="Drained"),BI334,IF(AND('[1]Multi-Field'!$E$111=[1]Lists!BF334,'[1]Multi-Field'!$F$111="undrained"),BH334,""))</f>
        <v/>
      </c>
      <c r="FP334" s="409" t="str">
        <f>IF(AND('[1]Multi-Field'!$E$112=[1]Lists!BF334,'[1]Multi-Field'!$F$112="Drained"),BI334,IF(AND('[1]Multi-Field'!$E$112=[1]Lists!BF334,'[1]Multi-Field'!$F$112="undrained"),BH334,""))</f>
        <v/>
      </c>
      <c r="FQ334" s="409" t="str">
        <f>IF(AND('[1]Multi-Field'!$E$113=[1]Lists!BF334,'[1]Multi-Field'!$F$113="Drained"),BI334,IF(AND('[1]Multi-Field'!$E$113=[1]Lists!BF334,'[1]Multi-Field'!$F$113="undrained"),BH334,""))</f>
        <v/>
      </c>
      <c r="FR334" s="409" t="str">
        <f>IF(AND('[1]Multi-Field'!$E$114=[1]Lists!BF334,'[1]Multi-Field'!$F$114="Drained"),BI334,IF(AND('[1]Multi-Field'!$E$114=[1]Lists!BF334,'[1]Multi-Field'!$F$114="undrained"),BH334,""))</f>
        <v/>
      </c>
      <c r="FS334" s="409" t="str">
        <f>IF(AND('[1]Multi-Field'!$E$115=[1]Lists!BF334,'[1]Multi-Field'!$F$115="Drained"),BI334,IF(AND('[1]Multi-Field'!$E$115=[1]Lists!BF334,'[1]Multi-Field'!$F$115="undrained"),BH334,""))</f>
        <v/>
      </c>
      <c r="FT334" s="409" t="str">
        <f>IF(AND('[1]Multi-Field'!$E$116=[1]Lists!BF334,'[1]Multi-Field'!$F$116="Drained"),BI334,IF(AND('[1]Multi-Field'!$E$116=[1]Lists!BF334,'[1]Multi-Field'!$F$116="undrained"),BH334,""))</f>
        <v/>
      </c>
      <c r="FU334" s="409" t="str">
        <f>IF(AND('[1]Multi-Field'!$E$117=[1]Lists!BF334,'[1]Multi-Field'!$F$117="Drained"),BI334,IF(AND('[1]Multi-Field'!$E$117=[1]Lists!BF334,'[1]Multi-Field'!$F$117="undrained"),BH334,""))</f>
        <v/>
      </c>
      <c r="FV334" s="409" t="str">
        <f>IF(AND('[1]Multi-Field'!$E$118=[1]Lists!BF334,'[1]Multi-Field'!$F$118="Drained"),BI334,IF(AND('[1]Multi-Field'!$E$118=[1]Lists!BF334,'[1]Multi-Field'!$F$118="undrained"),BH334,""))</f>
        <v/>
      </c>
      <c r="FW334" s="409" t="str">
        <f>IF(AND('[1]Multi-Field'!$E$119=[1]Lists!BF334,'[1]Multi-Field'!$F$119="Drained"),BI334,IF(AND('[1]Multi-Field'!$E$119=[1]Lists!BF334,'[1]Multi-Field'!$F$119="undrained"),BH334,""))</f>
        <v/>
      </c>
      <c r="FX334" s="409" t="str">
        <f>IF(AND('[1]Multi-Field'!$E$120=[1]Lists!BF334,'[1]Multi-Field'!$F$120="Drained"),BI334,IF(AND('[1]Multi-Field'!$E$120=[1]Lists!BF334,'[1]Multi-Field'!$F$120="undrained"),BH334,""))</f>
        <v/>
      </c>
      <c r="GC334" s="4">
        <v>1</v>
      </c>
    </row>
    <row r="335" spans="1:185" ht="13.5" customHeight="1">
      <c r="A335" s="7" t="s">
        <v>421</v>
      </c>
      <c r="B335" s="7"/>
      <c r="C335" s="7"/>
      <c r="D335" s="8">
        <v>50</v>
      </c>
      <c r="E335" s="8">
        <f t="shared" si="53"/>
        <v>52</v>
      </c>
      <c r="F335" s="8">
        <f t="shared" si="54"/>
        <v>53</v>
      </c>
      <c r="G335" s="8">
        <v>55</v>
      </c>
      <c r="H335" s="8">
        <v>65</v>
      </c>
      <c r="I335" s="8">
        <f t="shared" si="57"/>
        <v>68</v>
      </c>
      <c r="J335" s="8">
        <f t="shared" si="58"/>
        <v>72</v>
      </c>
      <c r="K335" s="8">
        <v>75</v>
      </c>
      <c r="L335" s="8">
        <v>60</v>
      </c>
      <c r="M335" s="8">
        <f t="shared" si="55"/>
        <v>67</v>
      </c>
      <c r="N335" s="8">
        <f t="shared" si="56"/>
        <v>73</v>
      </c>
      <c r="O335" s="8">
        <v>80</v>
      </c>
      <c r="P335" s="391">
        <v>310</v>
      </c>
      <c r="Q335" s="394"/>
      <c r="R335" s="395" t="b">
        <f>IF(OR('Multi-Field'!AA312=Lists!$AC$42,'Multi-Field'!AA312=Lists!$AC$43),IF('Multi-Field'!Z312="x",(IF('Multi-Field'!AC312=Lists!$Q$11,Lists!$R$11,IF('Multi-Field'!AC312=Lists!$Q$12,Lists!$R$12,IF('Multi-Field'!AC312=Lists!$Q$13,Lists!$R$13,IF('Multi-Field'!AC312=Lists!$Q$14,Lists!$R$14))))),IF('Multi-Field'!X312="x",(IF('Multi-Field'!AC312=Lists!$Q$11,Lists!$S$11,IF('Multi-Field'!AC312=Lists!$Q$12,Lists!$S$12,IF('Multi-Field'!AC312=Lists!$Q$13,Lists!$S$13,IF('Multi-Field'!AC312=Lists!$Q$14,Lists!$S$14))))),IF('Multi-Field'!V312="x",(IF('Multi-Field'!AC312=Lists!$Q$11,Lists!$T$11,IF('Multi-Field'!AC312=Lists!$Q$12,Lists!$T$12,IF('Multi-Field'!AC312=Lists!$Q$13,Lists!$T$13,IF('Multi-Field'!AC312=Lists!$Q$14,Lists!$T$14))))),0))))</f>
        <v>0</v>
      </c>
      <c r="S335" s="395" t="str">
        <f t="shared" si="52"/>
        <v/>
      </c>
      <c r="T335" s="395"/>
      <c r="U335" s="396"/>
      <c r="BF335" s="411" t="s">
        <v>1499</v>
      </c>
      <c r="BG335" s="412">
        <v>3</v>
      </c>
      <c r="BH335" s="412">
        <v>2</v>
      </c>
      <c r="BI335" s="412">
        <v>2.5</v>
      </c>
      <c r="BJ335" s="409" t="e">
        <f>IF(AND('[1]Single Field'!#REF!=[1]Lists!BF335,'[1]Single Field'!#REF!="Drained"),"x",IF(AND('[1]Single Field'!#REF!=[1]Lists!BF335,'[1]Single Field'!#REF!="Undrained"),O,""))</f>
        <v>#REF!</v>
      </c>
      <c r="BK335" s="409" t="str">
        <f>IF(AND('[1]Multi-Field'!$E$3=[1]Lists!BF335,'[1]Multi-Field'!$F$3="Drained"),BI335,IF(AND('[1]Multi-Field'!$E$3=BF335,'[1]Multi-Field'!$F$3="undrained"),BH335,""))</f>
        <v/>
      </c>
      <c r="BL335" s="409" t="str">
        <f>IF(AND('[1]Multi-Field'!$E$4=BF335,'[1]Multi-Field'!$F$4="Drained"),BI335,IF(AND('[1]Multi-Field'!$E$4=BF335,'[1]Multi-Field'!$F$4="undrained"),BH335,""))</f>
        <v/>
      </c>
      <c r="BM335" s="409" t="str">
        <f>IF(AND('[1]Multi-Field'!$E$5=BF335,'[1]Multi-Field'!$F$5="Drained"),BI335,IF(AND('[1]Multi-Field'!$E$5=BF335,'[1]Multi-Field'!$F$5="undrained"),BH335,""))</f>
        <v/>
      </c>
      <c r="BN335" s="409" t="str">
        <f>IF(AND('[1]Multi-Field'!$E$6=BF335,'[1]Multi-Field'!$F$6="Drained"),BI335,IF(AND('[1]Multi-Field'!$E$6=BF335,'[1]Multi-Field'!$F$6="undrained"),BH335,""))</f>
        <v/>
      </c>
      <c r="BO335" s="409" t="str">
        <f>IF(AND('[1]Multi-Field'!$E$7=BF335,'[1]Multi-Field'!$F$7="Drained"),BI335,IF(AND('[1]Multi-Field'!$E$7=BF335,'[1]Multi-Field'!$F$7="undrained"),BH335,""))</f>
        <v/>
      </c>
      <c r="BP335" s="409" t="str">
        <f>IF(AND('[1]Multi-Field'!$E$8=BF335,'[1]Multi-Field'!$F$8="Drained"),BI335,IF(AND('[1]Multi-Field'!$E$8=BF335,'[1]Multi-Field'!$F$8="undrained"),BH335,""))</f>
        <v/>
      </c>
      <c r="BQ335" s="409" t="str">
        <f>IF(AND('[1]Multi-Field'!$E$9=BF335,'[1]Multi-Field'!$F$9="Drained"),BI335,IF(AND('[1]Multi-Field'!$E$9=BF335,'[1]Multi-Field'!$F$9="undrained"),BH335,""))</f>
        <v/>
      </c>
      <c r="BR335" s="409" t="str">
        <f>IF(AND('[1]Multi-Field'!$E$10=BF335,'[1]Multi-Field'!$F$10="Drained"),BI335,IF(AND('[1]Multi-Field'!$E$10=BF335,'[1]Multi-Field'!$F$10="undrained"),BH335,""))</f>
        <v/>
      </c>
      <c r="BS335" s="409" t="str">
        <f>IF(AND('[1]Multi-Field'!$E$11=BF335,'[1]Multi-Field'!$F$11="Drained"),BI335,IF(AND('[1]Multi-Field'!$E$11=BF335,'[1]Multi-Field'!$F$11="undrained"),BH335,""))</f>
        <v/>
      </c>
      <c r="BT335" s="409" t="str">
        <f>IF(AND('[1]Multi-Field'!$E$12=BF335,'[1]Multi-Field'!$F$12="Drained"),BI335,IF(AND('[1]Multi-Field'!$E$12=BF335,'[1]Multi-Field'!$F$12="undrained"),BH335,""))</f>
        <v/>
      </c>
      <c r="BU335" s="409" t="str">
        <f>IF(AND('[1]Multi-Field'!$E$13=BF335,'[1]Multi-Field'!$F$13="Drained"),BI335,IF(AND('[1]Multi-Field'!$E$3=BF335,'[1]Multi-Field'!$F$13="undrained"),BH335,""))</f>
        <v/>
      </c>
      <c r="BV335" s="409" t="str">
        <f>IF(AND('[1]Multi-Field'!$E$14=BF335,'[1]Multi-Field'!$F$14="Drained"),BI335,IF(AND('[1]Multi-Field'!$E$14=BF335,'[1]Multi-Field'!$F$14="undrained"),BH335,""))</f>
        <v/>
      </c>
      <c r="BW335" s="409" t="str">
        <f>IF(AND('[1]Multi-Field'!$E$15=BF335,'[1]Multi-Field'!$F$15="Drained"),BI335,IF(AND('[1]Multi-Field'!$E$15=BF335,'[1]Multi-Field'!$F$15="undrained"),BH335,""))</f>
        <v/>
      </c>
      <c r="BX335" s="409" t="str">
        <f>IF(AND('[1]Multi-Field'!$E$16=[1]Lists!BF335,'[1]Multi-Field'!$F$16="Drained"),BI335,IF(AND('[1]Multi-Field'!$E$16=[1]Lists!BF335,'[1]Multi-Field'!$F$16="undrained"),BH335,""))</f>
        <v/>
      </c>
      <c r="BY335" s="409" t="str">
        <f>IF(AND('[1]Multi-Field'!$E$17=[1]Lists!BF335,'[1]Multi-Field'!$F$17="Drained"),BI335,IF(AND('[1]Multi-Field'!$E$17=[1]Lists!BF335,'[1]Multi-Field'!$F$17="undrained"),BH335,""))</f>
        <v/>
      </c>
      <c r="BZ335" s="409" t="str">
        <f>IF(AND('[1]Multi-Field'!$E$18=[1]Lists!BF335,'[1]Multi-Field'!$F$18="Drained"),BI335,IF(AND('[1]Multi-Field'!$E$18=[1]Lists!BF335,'[1]Multi-Field'!$F$18="undrained"),BH335,""))</f>
        <v/>
      </c>
      <c r="CA335" s="409" t="str">
        <f>IF(AND('[1]Multi-Field'!$E$19=[1]Lists!BF335,'[1]Multi-Field'!$F$19="Drained"),BI335,IF(AND('[1]Multi-Field'!$E$19=[1]Lists!BF335,'[1]Multi-Field'!$F$19="undrained"),BH335,""))</f>
        <v/>
      </c>
      <c r="CB335" s="409" t="str">
        <f>IF(AND('[1]Multi-Field'!$E$20=[1]Lists!BF335,'[1]Multi-Field'!$F$20="Drained"),BI335,IF(AND('[1]Multi-Field'!$E$20=[1]Lists!BF335,'[1]Multi-Field'!$F$20="undrained"),BH335,""))</f>
        <v/>
      </c>
      <c r="CC335" s="409" t="str">
        <f>IF(AND('[1]Multi-Field'!$E$21=[1]Lists!BF335,'[1]Multi-Field'!$F$21="Drained"),BI335,IF(AND('[1]Multi-Field'!$E$21=[1]Lists!BF335,'[1]Multi-Field'!$F$21="undrained"),BH335,""))</f>
        <v/>
      </c>
      <c r="CD335" s="409" t="str">
        <f>IF(AND('[1]Multi-Field'!$E$22=[1]Lists!BF335,'[1]Multi-Field'!$F$22="Drained"),BI335,IF(AND('[1]Multi-Field'!$E$22=[1]Lists!BF335,'[1]Multi-Field'!$F$22="undrained"),BH335,""))</f>
        <v/>
      </c>
      <c r="CE335" s="409" t="str">
        <f>IF(AND('[1]Multi-Field'!$E$23=[1]Lists!BF335,'[1]Multi-Field'!$F$23="Drained"),BI335,IF(AND('[1]Multi-Field'!$E$23=[1]Lists!BF335,'[1]Multi-Field'!$F$23="undrained"),BH335,""))</f>
        <v/>
      </c>
      <c r="CF335" s="409" t="str">
        <f>IF(AND('[1]Multi-Field'!$E$24=[1]Lists!BF335,'[1]Multi-Field'!$F$24="Drained"),BI335,IF(AND('[1]Multi-Field'!$E$24=[1]Lists!BF335,'[1]Multi-Field'!$F$24="undrained"),BH335,""))</f>
        <v/>
      </c>
      <c r="CG335" s="409" t="str">
        <f>IF(AND('[1]Multi-Field'!$E$25=[1]Lists!BF335,'[1]Multi-Field'!$F$25="Drained"),BI335,IF(AND('[1]Multi-Field'!$E$25=[1]Lists!BF335,'[1]Multi-Field'!$F$25="undrained"),BH335,""))</f>
        <v/>
      </c>
      <c r="CH335" s="409" t="str">
        <f>IF(AND('[1]Multi-Field'!$E$26=[1]Lists!BF335,'[1]Multi-Field'!$F$26="Drained"),BI335,IF(AND('[1]Multi-Field'!$E$26=[1]Lists!BF335,'[1]Multi-Field'!$F$26="undrained"),BH335,""))</f>
        <v/>
      </c>
      <c r="CI335" s="409" t="str">
        <f>IF(AND('[1]Multi-Field'!$E$27=[1]Lists!BF335,'[1]Multi-Field'!$F$27="Drained"),BI335,IF(AND('[1]Multi-Field'!$E$27=[1]Lists!BF335,'[1]Multi-Field'!$F$27="undrained"),BH335,""))</f>
        <v/>
      </c>
      <c r="CJ335" s="409" t="str">
        <f>IF(AND('[1]Multi-Field'!$E$28=[1]Lists!BF335,'[1]Multi-Field'!$F$28="Drained"),BI335,IF(AND('[1]Multi-Field'!$E$28=[1]Lists!BF335,'[1]Multi-Field'!$F$28="undrained"),BH335,""))</f>
        <v/>
      </c>
      <c r="CK335" s="409" t="str">
        <f>IF(AND('[1]Multi-Field'!$E$29=[1]Lists!BF335,'[1]Multi-Field'!$F$29="Drained"),BI335,IF(AND('[1]Multi-Field'!$E$29=[1]Lists!BF335,'[1]Multi-Field'!$F$29="undrained"),BH335,""))</f>
        <v/>
      </c>
      <c r="CL335" s="409" t="str">
        <f>IF(AND('[1]Multi-Field'!$E$30=[1]Lists!BF335,'[1]Multi-Field'!$F$30="Drained"),BI335,IF(AND('[1]Multi-Field'!$E$30=[1]Lists!BF335,'[1]Multi-Field'!$F$30="undrained"),BH335,""))</f>
        <v/>
      </c>
      <c r="CM335" s="409" t="str">
        <f>IF(AND('[1]Multi-Field'!$E$31=[1]Lists!BF335,'[1]Multi-Field'!$F$31="Drained"),BI335,IF(AND('[1]Multi-Field'!$E$31=[1]Lists!BF335,'[1]Multi-Field'!$F$31="undrained"),BH335,""))</f>
        <v/>
      </c>
      <c r="CN335" s="409" t="str">
        <f>IF(AND('[1]Multi-Field'!$E$32=[1]Lists!BF335,'[1]Multi-Field'!$F$32="Drained"),BI335,IF(AND('[1]Multi-Field'!$E$32=[1]Lists!BF335,'[1]Multi-Field'!$F$32="undrained"),BH335,""))</f>
        <v/>
      </c>
      <c r="CO335" s="409" t="str">
        <f>IF(AND('[1]Multi-Field'!$E$33=[1]Lists!BF335,'[1]Multi-Field'!$F$33="Drained"),BI335,IF(AND('[1]Multi-Field'!$E$33=[1]Lists!BF335,'[1]Multi-Field'!$F$33="undrained"),BH335,""))</f>
        <v/>
      </c>
      <c r="CP335" s="409" t="str">
        <f>IF(AND('[1]Multi-Field'!$E$34=[1]Lists!BF335,'[1]Multi-Field'!$F$34="Drained"),BI335,IF(AND('[1]Multi-Field'!$E$34=[1]Lists!BF335,'[1]Multi-Field'!$F$34="undrained"),BH335,""))</f>
        <v/>
      </c>
      <c r="CQ335" s="409" t="str">
        <f>IF(AND('[1]Multi-Field'!$E$35=[1]Lists!BF335,'[1]Multi-Field'!$F$35="Drained"),BI335,IF(AND('[1]Multi-Field'!$E$35=[1]Lists!BF335,'[1]Multi-Field'!$F$35="undrained"),BH335,""))</f>
        <v/>
      </c>
      <c r="CR335" s="409" t="str">
        <f>IF(AND('[1]Multi-Field'!$E$36=[1]Lists!BF335,'[1]Multi-Field'!$F$36="Drained"),BI335,IF(AND('[1]Multi-Field'!$E$36=[1]Lists!BF335,'[1]Multi-Field'!$F$36="undrained"),BH335,""))</f>
        <v/>
      </c>
      <c r="CS335" s="409" t="str">
        <f>IF(AND('[1]Multi-Field'!$E$37=[1]Lists!BF335,'[1]Multi-Field'!$F$37="Drained"),BI335,IF(AND('[1]Multi-Field'!$E$37=[1]Lists!BF335,'[1]Multi-Field'!$F$37="undrained"),BH335,""))</f>
        <v/>
      </c>
      <c r="CT335" s="409" t="str">
        <f>IF(AND('[1]Multi-Field'!$E$38=[1]Lists!BF335,'[1]Multi-Field'!$F$38="Drained"),BI335,IF(AND('[1]Multi-Field'!$E$38=[1]Lists!BF335,'[1]Multi-Field'!$F$38="undrained"),BH335,""))</f>
        <v/>
      </c>
      <c r="CU335" s="409" t="str">
        <f>IF(AND('[1]Multi-Field'!$E$39=[1]Lists!BF335,'[1]Multi-Field'!$F$39="Drained"),BI335,IF(AND('[1]Multi-Field'!$E$39=[1]Lists!BF335,'[1]Multi-Field'!$F$39="undrained"),BH335,""))</f>
        <v/>
      </c>
      <c r="CV335" s="409" t="str">
        <f>IF(AND('[1]Multi-Field'!$E$40=[1]Lists!BF335,'[1]Multi-Field'!$F$40="Drained"),BI335,IF(AND('[1]Multi-Field'!$E$40=[1]Lists!BF335,'[1]Multi-Field'!$F$40="undrained"),BH335,""))</f>
        <v/>
      </c>
      <c r="CW335" s="409" t="str">
        <f>IF(AND('[1]Multi-Field'!$E$41=[1]Lists!BF335,'[1]Multi-Field'!$F$40="Drained"),BI335,IF(AND('[1]Multi-Field'!$E$40=[1]Lists!BF335,'[1]Multi-Field'!$F$40="undrained"),BH335,""))</f>
        <v/>
      </c>
      <c r="CX335" s="409" t="str">
        <f>IF(AND('[1]Multi-Field'!$E$42=[1]Lists!BF335,'[1]Multi-Field'!$F$42="Drained"),BI335,IF(AND('[1]Multi-Field'!$E$42=[1]Lists!BF335,'[1]Multi-Field'!$F$42="undrained"),BH335,""))</f>
        <v/>
      </c>
      <c r="CY335" s="409" t="str">
        <f>IF(AND('[1]Multi-Field'!$E$43=[1]Lists!BF335,'[1]Multi-Field'!$F$43="Drained"),BI335,IF(AND('[1]Multi-Field'!$E$43=[1]Lists!BF335,'[1]Multi-Field'!$F$43="undrained"),BH335,""))</f>
        <v/>
      </c>
      <c r="CZ335" s="409" t="str">
        <f>IF(AND('[1]Multi-Field'!$E$44=[1]Lists!BF335,'[1]Multi-Field'!$F$44="Drained"),BI335,IF(AND('[1]Multi-Field'!$E$44=[1]Lists!BF335,'[1]Multi-Field'!$F$44="undrained"),BH335,""))</f>
        <v/>
      </c>
      <c r="DA335" s="409" t="str">
        <f>IF(AND('[1]Multi-Field'!$E$45=[1]Lists!BF335,'[1]Multi-Field'!$F$45="Drained"),BI335,IF(AND('[1]Multi-Field'!$E$45=[1]Lists!BF335,'[1]Multi-Field'!$F$45="undrained"),BH335,""))</f>
        <v/>
      </c>
      <c r="DB335" s="409" t="str">
        <f>IF(AND('[1]Multi-Field'!$E$46=[1]Lists!BF335,'[1]Multi-Field'!$F$46="Drained"),BI335,IF(AND('[1]Multi-Field'!$E$46=[1]Lists!BF335,'[1]Multi-Field'!$F$46="undrained"),BH335,""))</f>
        <v/>
      </c>
      <c r="DC335" s="409" t="str">
        <f>IF(AND('[1]Multi-Field'!$E$47=[1]Lists!BF335,'[1]Multi-Field'!$F$47="Drained"),BI335,IF(AND('[1]Multi-Field'!$E$47=[1]Lists!BF335,'[1]Multi-Field'!$F$47="undrained"),BH335,""))</f>
        <v/>
      </c>
      <c r="DD335" s="409" t="str">
        <f>IF(AND('[1]Multi-Field'!$E$48=[1]Lists!BF335,'[1]Multi-Field'!$F$48="Drained"),BI335,IF(AND('[1]Multi-Field'!$E$48=[1]Lists!BF335,'[1]Multi-Field'!$F$48="undrained"),BH335,""))</f>
        <v/>
      </c>
      <c r="DE335" s="409" t="str">
        <f>IF(AND('[1]Multi-Field'!$E$49=[1]Lists!BF335,'[1]Multi-Field'!$F$49="Drained"),BI335,IF(AND('[1]Multi-Field'!$E$49=[1]Lists!BF335,'[1]Multi-Field'!$F$9="undrained"),BH335,""))</f>
        <v/>
      </c>
      <c r="DF335" s="409" t="str">
        <f>IF(AND('[1]Multi-Field'!$E$50=[1]Lists!BF335,'[1]Multi-Field'!$F$50="Drained"),BI335,IF(AND('[1]Multi-Field'!$E$50=[1]Lists!BF335,'[1]Multi-Field'!$F$50="undrained"),BH335,""))</f>
        <v/>
      </c>
      <c r="DG335" s="409" t="str">
        <f>IF(AND('[1]Multi-Field'!$E$51=[1]Lists!BF335,'[1]Multi-Field'!$F$51="Drained"),BI335,IF(AND('[1]Multi-Field'!$E$51=[1]Lists!BF335,'[1]Multi-Field'!$F$51="undrained"),BH335,""))</f>
        <v/>
      </c>
      <c r="DH335" s="409" t="str">
        <f>IF(AND('[1]Multi-Field'!$E$52=[1]Lists!BF335,'[1]Multi-Field'!$F$52="Drained"),BI335,IF(AND('[1]Multi-Field'!$E$52=[1]Lists!BF335,'[1]Multi-Field'!$F$52="undrained"),BH335,""))</f>
        <v/>
      </c>
      <c r="DI335" s="409" t="str">
        <f>IF(AND('[1]Multi-Field'!$E$53=[1]Lists!BF335,'[1]Multi-Field'!$F$53="Drained"),BI335,IF(AND('[1]Multi-Field'!$E$53=[1]Lists!BF335,'[1]Multi-Field'!$F$53="undrained"),BH335,""))</f>
        <v/>
      </c>
      <c r="DJ335" s="409" t="str">
        <f>IF(AND('[1]Multi-Field'!$E$54=[1]Lists!BF335,'[1]Multi-Field'!$F$54="Drained"),BI335,IF(AND('[1]Multi-Field'!$E$54=[1]Lists!BF335,'[1]Multi-Field'!$F$54="undrained"),BH335,""))</f>
        <v/>
      </c>
      <c r="DK335" s="409" t="str">
        <f>IF(AND('[1]Multi-Field'!$E$55=[1]Lists!BF335,'[1]Multi-Field'!$F$55="Drained"),BI335,IF(AND('[1]Multi-Field'!$E$55=[1]Lists!BF335,'[1]Multi-Field'!$F$55="undrained"),BH335,""))</f>
        <v/>
      </c>
      <c r="DL335" s="409" t="str">
        <f>IF(AND('[1]Multi-Field'!$E$56=[1]Lists!BF335,'[1]Multi-Field'!$F$56="Drained"),BI335,IF(AND('[1]Multi-Field'!$E$56=[1]Lists!BF335,'[1]Multi-Field'!$F$56="undrained"),BH335,""))</f>
        <v/>
      </c>
      <c r="DM335" s="409" t="str">
        <f>IF(AND('[1]Multi-Field'!$E$57=[1]Lists!BF335,'[1]Multi-Field'!$F$57="Drained"),BI335,IF(AND('[1]Multi-Field'!$E$57=[1]Lists!BF335,'[1]Multi-Field'!$F$57="undrained"),BH335,""))</f>
        <v/>
      </c>
      <c r="DN335" s="409" t="str">
        <f>IF(AND('[1]Multi-Field'!$E$58=[1]Lists!BF335,'[1]Multi-Field'!$F$58="Drained"),BI335,IF(AND('[1]Multi-Field'!$E$58=[1]Lists!BF335,'[1]Multi-Field'!$F$58="undrained"),BH335,""))</f>
        <v/>
      </c>
      <c r="DO335" s="409" t="str">
        <f>IF(AND('[1]Multi-Field'!$E$59=[1]Lists!BF335,'[1]Multi-Field'!$F$59="Drained"),BI335,IF(AND('[1]Multi-Field'!$E$59=[1]Lists!BF335,'[1]Multi-Field'!$F$59="undrained"),BH335,""))</f>
        <v/>
      </c>
      <c r="DP335" s="409" t="str">
        <f>IF(AND('[1]Multi-Field'!$E$60=[1]Lists!BF335,'[1]Multi-Field'!$F$60="Drained"),BI335,IF(AND('[1]Multi-Field'!$E$60=[1]Lists!BF335,'[1]Multi-Field'!$F$60="undrained"),BH335,""))</f>
        <v/>
      </c>
      <c r="DQ335" s="409" t="str">
        <f>IF(AND('[1]Multi-Field'!$E$61=[1]Lists!BF335,'[1]Multi-Field'!$F$61="Drained"),BI335,IF(AND('[1]Multi-Field'!$E$61=[1]Lists!BF335,'[1]Multi-Field'!$F$61="undrained"),BH335,""))</f>
        <v/>
      </c>
      <c r="DR335" s="409" t="str">
        <f>IF(AND('[1]Multi-Field'!$E$62=[1]Lists!BF335,'[1]Multi-Field'!$F$62="Drained"),BI335,IF(AND('[1]Multi-Field'!$E$62=[1]Lists!BF335,'[1]Multi-Field'!$F$62="undrained"),BH335,""))</f>
        <v/>
      </c>
      <c r="DS335" s="409" t="str">
        <f>IF(AND('[1]Multi-Field'!$E$63=[1]Lists!BF335,'[1]Multi-Field'!$F$63="Drained"),BI335,IF(AND('[1]Multi-Field'!$E$63=[1]Lists!BF335,'[1]Multi-Field'!$F$63="undrained"),BH335,""))</f>
        <v/>
      </c>
      <c r="DT335" s="409" t="str">
        <f>IF(AND('[1]Multi-Field'!$E$64=[1]Lists!BF335,'[1]Multi-Field'!$F$64="Drained"),BI335,IF(AND('[1]Multi-Field'!$E$64=[1]Lists!BF335,'[1]Multi-Field'!$F$64="undrained"),BH335,""))</f>
        <v/>
      </c>
      <c r="DU335" s="409" t="str">
        <f>IF(AND('[1]Multi-Field'!$E$65=[1]Lists!BF335,'[1]Multi-Field'!$F$65="Drained"),BI335,IF(AND('[1]Multi-Field'!$E$65=[1]Lists!BF335,'[1]Multi-Field'!$F$65="undrained"),BH335,""))</f>
        <v/>
      </c>
      <c r="DV335" s="409" t="str">
        <f>IF(AND('[1]Multi-Field'!$E$66=[1]Lists!BF335,'[1]Multi-Field'!$F$66="Drained"),BI335,IF(AND('[1]Multi-Field'!$E$66=[1]Lists!BF335,'[1]Multi-Field'!$F$66="undrained"),BH335,""))</f>
        <v/>
      </c>
      <c r="DW335" s="409" t="str">
        <f>IF(AND('[1]Multi-Field'!$E$67=[1]Lists!BF335,'[1]Multi-Field'!$F$67="Drained"),BI335,IF(AND('[1]Multi-Field'!$E$67=[1]Lists!BF335,'[1]Multi-Field'!$F$67="undrained"),BH335,""))</f>
        <v/>
      </c>
      <c r="DX335" s="409" t="str">
        <f>IF(AND('[1]Multi-Field'!$E$68=[1]Lists!BF335,'[1]Multi-Field'!$F$68="Drained"),BI335,IF(AND('[1]Multi-Field'!$E$68=[1]Lists!BF335,'[1]Multi-Field'!$F$68="undrained"),BH335,""))</f>
        <v/>
      </c>
      <c r="DY335" s="409" t="str">
        <f>IF(AND('[1]Multi-Field'!$E$69=[1]Lists!BF335,'[1]Multi-Field'!$F$69="Drained"),BI335,IF(AND('[1]Multi-Field'!$E$69=[1]Lists!BF335,'[1]Multi-Field'!$F$69="undrained"),BH335,""))</f>
        <v/>
      </c>
      <c r="DZ335" s="409" t="str">
        <f>IF(AND('[1]Multi-Field'!$E$70=[1]Lists!BF335,'[1]Multi-Field'!$F$70="Drained"),BI335,IF(AND('[1]Multi-Field'!$E$70=[1]Lists!BF335,'[1]Multi-Field'!$F$70="undrained"),BH335,""))</f>
        <v/>
      </c>
      <c r="EA335" s="409" t="str">
        <f>IF(AND('[1]Multi-Field'!$E$71=[1]Lists!BF335,'[1]Multi-Field'!$F$71="Drained"),BI335,IF(AND('[1]Multi-Field'!$E$71=[1]Lists!BF335,'[1]Multi-Field'!$F$71="undrained"),BH335,""))</f>
        <v/>
      </c>
      <c r="EB335" s="409" t="str">
        <f>IF(AND('[1]Multi-Field'!$E$72=[1]Lists!BF335,'[1]Multi-Field'!$F$72="Drained"),BI335,IF(AND('[1]Multi-Field'!$E$72=[1]Lists!BF335,'[1]Multi-Field'!$F$72="undrained"),BH335,""))</f>
        <v/>
      </c>
      <c r="EC335" s="409" t="str">
        <f>IF(AND('[1]Multi-Field'!$E$73=[1]Lists!BF335,'[1]Multi-Field'!$F$73="Drained"),BI335,IF(AND('[1]Multi-Field'!$E$73=[1]Lists!BF335,'[1]Multi-Field'!$F$73="undrained"),BH335,""))</f>
        <v/>
      </c>
      <c r="ED335" s="409" t="str">
        <f>IF(AND('[1]Multi-Field'!$E$74=[1]Lists!BF335,'[1]Multi-Field'!$F$74="Drained"),BI335,IF(AND('[1]Multi-Field'!$E$74=[1]Lists!BF335,'[1]Multi-Field'!$F$74="undrained"),BH335,""))</f>
        <v/>
      </c>
      <c r="EE335" s="409" t="str">
        <f>IF(AND('[1]Multi-Field'!$E$75=[1]Lists!BF335,'[1]Multi-Field'!$F$75="Drained"),BI335,IF(AND('[1]Multi-Field'!$E$75=[1]Lists!BF335,'[1]Multi-Field'!$F$75="undrained"),BH335,""))</f>
        <v/>
      </c>
      <c r="EF335" s="409" t="str">
        <f>IF(AND('[1]Multi-Field'!$E$76=[1]Lists!BF335,'[1]Multi-Field'!$F$76="Drained"),BI335,IF(AND('[1]Multi-Field'!$E$76=[1]Lists!BF335,'[1]Multi-Field'!$F$6="undrained"),BH335,""))</f>
        <v/>
      </c>
      <c r="EG335" s="409" t="str">
        <f>IF(AND('[1]Multi-Field'!$E$77=[1]Lists!BF335,'[1]Multi-Field'!$F$77="Drained"),BI335,IF(AND('[1]Multi-Field'!$E$77=[1]Lists!BF335,'[1]Multi-Field'!$F$77="undrained"),BH335,""))</f>
        <v/>
      </c>
      <c r="EH335" s="409" t="str">
        <f>IF(AND('[1]Multi-Field'!$E$78=[1]Lists!BF335,'[1]Multi-Field'!$F$78="Drained"),BI335,IF(AND('[1]Multi-Field'!$E$78=[1]Lists!BF335,'[1]Multi-Field'!$F$78="undrained"),BH335,""))</f>
        <v/>
      </c>
      <c r="EI335" s="409" t="str">
        <f>IF(AND('[1]Multi-Field'!$E$79=[1]Lists!BF335,'[1]Multi-Field'!$F$79="Drained"),BI335,IF(AND('[1]Multi-Field'!$E$79=[1]Lists!BF335,'[1]Multi-Field'!$F$79="undrained"),BH335,""))</f>
        <v/>
      </c>
      <c r="EJ335" s="409" t="str">
        <f>IF(AND('[1]Multi-Field'!$E$80=[1]Lists!BF335,'[1]Multi-Field'!$F$80="Drained"),BI335,IF(AND('[1]Multi-Field'!$E$80=[1]Lists!BF335,'[1]Multi-Field'!$F$80="undrained"),BH335,""))</f>
        <v/>
      </c>
      <c r="EK335" s="409" t="str">
        <f>IF(AND('[1]Multi-Field'!$E$81=[1]Lists!BF335,'[1]Multi-Field'!$F$81="Drained"),BI335,IF(AND('[1]Multi-Field'!$E$81=[1]Lists!BF335,'[1]Multi-Field'!$F$81="undrained"),BH335,""))</f>
        <v/>
      </c>
      <c r="EL335" s="409" t="str">
        <f>IF(AND('[1]Multi-Field'!$E$82=[1]Lists!BF335,'[1]Multi-Field'!$F$82="Drained"),BI335,IF(AND('[1]Multi-Field'!$E$82=[1]Lists!BF335,'[1]Multi-Field'!$F$82="undrained"),BH335,""))</f>
        <v/>
      </c>
      <c r="EM335" s="409" t="str">
        <f>IF(AND('[1]Multi-Field'!$E$83=[1]Lists!BF335,'[1]Multi-Field'!$F$83="Drained"),BI335,IF(AND('[1]Multi-Field'!$E$83=[1]Lists!BF335,'[1]Multi-Field'!$F$83="undrained"),BH335,""))</f>
        <v/>
      </c>
      <c r="EN335" s="409" t="str">
        <f>IF(AND('[1]Multi-Field'!$E$84=[1]Lists!BF335,'[1]Multi-Field'!$F$84="Drained"),BI335,IF(AND('[1]Multi-Field'!$E$84=[1]Lists!BF335,'[1]Multi-Field'!$F$84="undrained"),BH335,""))</f>
        <v/>
      </c>
      <c r="EO335" s="409" t="str">
        <f>IF(AND('[1]Multi-Field'!$E$85=[1]Lists!BF335,'[1]Multi-Field'!$F$85="Drained"),BI335,IF(AND('[1]Multi-Field'!$E$85=[1]Lists!BF335,'[1]Multi-Field'!$F$85="undrained"),BH335,""))</f>
        <v/>
      </c>
      <c r="EP335" s="409" t="str">
        <f>IF(AND('[1]Multi-Field'!$E$86=[1]Lists!BF335,'[1]Multi-Field'!$F$86="Drained"),BI335,IF(AND('[1]Multi-Field'!$E$86=[1]Lists!BF335,'[1]Multi-Field'!$F$86="undrained"),BH335,""))</f>
        <v/>
      </c>
      <c r="EQ335" s="409" t="str">
        <f>IF(AND('[1]Multi-Field'!$E$87=[1]Lists!BF335,'[1]Multi-Field'!$F$87="Drained"),BI335,IF(AND('[1]Multi-Field'!$E$87=[1]Lists!BF335,'[1]Multi-Field'!$F$87="undrained"),BH335,""))</f>
        <v/>
      </c>
      <c r="ER335" s="409" t="str">
        <f>IF(AND('[1]Multi-Field'!$E$88=[1]Lists!BF335,'[1]Multi-Field'!$F$88="Drained"),BI335,IF(AND('[1]Multi-Field'!$E$88=[1]Lists!BF335,'[1]Multi-Field'!$F$88="undrained"),BH335,""))</f>
        <v/>
      </c>
      <c r="ES335" s="409" t="str">
        <f>IF(AND('[1]Multi-Field'!$E$89=[1]Lists!BF335,'[1]Multi-Field'!$F$89="Drained"),BI335,IF(AND('[1]Multi-Field'!$E$89=[1]Lists!BF335,'[1]Multi-Field'!$F$89="undrained"),BH335,""))</f>
        <v/>
      </c>
      <c r="ET335" s="409" t="str">
        <f>IF(AND('[1]Multi-Field'!$E$90=[1]Lists!BF335,'[1]Multi-Field'!$F$90="Drained"),BI335,IF(AND('[1]Multi-Field'!$E$90=[1]Lists!BF335,'[1]Multi-Field'!$F$90="undrained"),BH335,""))</f>
        <v/>
      </c>
      <c r="EU335" s="409" t="str">
        <f>IF(AND('[1]Multi-Field'!$E$91=[1]Lists!BF335,'[1]Multi-Field'!$F$91="Drained"),BI335,IF(AND('[1]Multi-Field'!$E$91=[1]Lists!BF335,'[1]Multi-Field'!$F$91="undrained"),BH335,""))</f>
        <v/>
      </c>
      <c r="EV335" s="409" t="str">
        <f>IF(AND('[1]Multi-Field'!$E$92=[1]Lists!BF335,'[1]Multi-Field'!$F$92="Drained"),BI335,IF(AND('[1]Multi-Field'!$E$92=[1]Lists!BF335,'[1]Multi-Field'!$F$92="undrained"),BH335,""))</f>
        <v/>
      </c>
      <c r="EW335" s="409" t="str">
        <f>IF(AND('[1]Multi-Field'!$E$93=[1]Lists!BF335,'[1]Multi-Field'!$F$93="Drained"),BI335,IF(AND('[1]Multi-Field'!$E$93=[1]Lists!BF335,'[1]Multi-Field'!$F$93="undrained"),BH335,""))</f>
        <v/>
      </c>
      <c r="EX335" s="409" t="str">
        <f>IF(AND('[1]Multi-Field'!$E$94=[1]Lists!BF335,'[1]Multi-Field'!$F$94="Drained"),BI335,IF(AND('[1]Multi-Field'!$E$94=[1]Lists!BF335,'[1]Multi-Field'!$F$94="undrained"),BH335,""))</f>
        <v/>
      </c>
      <c r="EY335" s="409" t="str">
        <f>IF(AND('[1]Multi-Field'!$E$95=[1]Lists!BF335,'[1]Multi-Field'!$F$95="Drained"),BI335,IF(AND('[1]Multi-Field'!$E$95=[1]Lists!BF335,'[1]Multi-Field'!$F$95="undrained"),BH335,""))</f>
        <v/>
      </c>
      <c r="EZ335" s="409" t="str">
        <f>IF(AND('[1]Multi-Field'!$E$96=[1]Lists!BF335,'[1]Multi-Field'!$F$96="Drained"),BI335,IF(AND('[1]Multi-Field'!$E$96=[1]Lists!BF335,'[1]Multi-Field'!$F$96="undrained"),BH335,""))</f>
        <v/>
      </c>
      <c r="FA335" s="409" t="str">
        <f>IF(AND('[1]Multi-Field'!$E$97=[1]Lists!BF335,'[1]Multi-Field'!$F$97="Drained"),BI335,IF(AND('[1]Multi-Field'!$E$97=[1]Lists!BF335,'[1]Multi-Field'!$F$97="undrained"),BH335,""))</f>
        <v/>
      </c>
      <c r="FB335" s="409" t="str">
        <f>IF(AND('[1]Multi-Field'!$E$98=[1]Lists!BF335,'[1]Multi-Field'!$F$98="Drained"),BI335,IF(AND('[1]Multi-Field'!$E$98=[1]Lists!BF335,'[1]Multi-Field'!$F$98="undrained"),BH335,""))</f>
        <v/>
      </c>
      <c r="FC335" s="409" t="str">
        <f>IF(AND('[1]Multi-Field'!$E$99=[1]Lists!BF335,'[1]Multi-Field'!$F$99="Drained"),BI335,IF(AND('[1]Multi-Field'!$E$99=[1]Lists!BF335,'[1]Multi-Field'!$F$99="undrained"),BH335,""))</f>
        <v/>
      </c>
      <c r="FD335" s="409" t="str">
        <f>IF(AND('[1]Multi-Field'!$E$100=[1]Lists!BF335,'[1]Multi-Field'!$F$100="Drained"),BI335,IF(AND('[1]Multi-Field'!$E$100=[1]Lists!BF335,'[1]Multi-Field'!$F$100="undrained"),BH335,""))</f>
        <v/>
      </c>
      <c r="FE335" s="409" t="str">
        <f>IF(AND('[1]Multi-Field'!$E$101=[1]Lists!BF335,'[1]Multi-Field'!$F$101="Drained"),BI335,IF(AND('[1]Multi-Field'!$E$101=[1]Lists!BF335,'[1]Multi-Field'!$F$101="undrained"),BH335,""))</f>
        <v/>
      </c>
      <c r="FF335" s="409" t="str">
        <f>IF(AND('[1]Multi-Field'!$E$102=[1]Lists!BF335,'[1]Multi-Field'!$F$102="Drained"),BI335,IF(AND('[1]Multi-Field'!$E$102=[1]Lists!BF335,'[1]Multi-Field'!$F$102="undrained"),BH335,""))</f>
        <v/>
      </c>
      <c r="FG335" s="409" t="str">
        <f>IF(AND('[1]Multi-Field'!$E$103=[1]Lists!BF335,'[1]Multi-Field'!$F$103="Drained"),BI335,IF(AND('[1]Multi-Field'!$E$103=[1]Lists!BF335,'[1]Multi-Field'!$F$103="undrained"),BH335,""))</f>
        <v/>
      </c>
      <c r="FH335" s="409" t="str">
        <f>IF(AND('[1]Multi-Field'!$E$104=[1]Lists!BF335,'[1]Multi-Field'!$F$104="Drained"),BI335,IF(AND('[1]Multi-Field'!$E$104=[1]Lists!BF335,'[1]Multi-Field'!$F$104="undrained"),BH335,""))</f>
        <v/>
      </c>
      <c r="FI335" s="409" t="str">
        <f>IF(AND('[1]Multi-Field'!$E$105=[1]Lists!BF335,'[1]Multi-Field'!$F$105="Drained"),BI335,IF(AND('[1]Multi-Field'!$E$105=[1]Lists!BF335,'[1]Multi-Field'!$F$105="undrained"),BH335,""))</f>
        <v/>
      </c>
      <c r="FJ335" s="409" t="str">
        <f>IF(AND('[1]Multi-Field'!$E$106=[1]Lists!BF335,'[1]Multi-Field'!$F$106="Drained"),BI335,IF(AND('[1]Multi-Field'!$E$106=[1]Lists!BF335,'[1]Multi-Field'!$F$106="undrained"),BH335,""))</f>
        <v/>
      </c>
      <c r="FK335" s="409" t="str">
        <f>IF(AND('[1]Multi-Field'!$E$107=[1]Lists!BF335,'[1]Multi-Field'!$F$107="Drained"),BI335,IF(AND('[1]Multi-Field'!$E$107=[1]Lists!BF335,'[1]Multi-Field'!$F$107="undrained"),BH335,""))</f>
        <v/>
      </c>
      <c r="FL335" s="409" t="str">
        <f>IF(AND('[1]Multi-Field'!$E$108=[1]Lists!BF335,'[1]Multi-Field'!$F$108="Drained"),BI335,IF(AND('[1]Multi-Field'!$E$108=[1]Lists!BF335,'[1]Multi-Field'!$F$108="undrained"),BH335,""))</f>
        <v/>
      </c>
      <c r="FM335" s="409" t="str">
        <f>IF(AND('[1]Multi-Field'!$E$109=[1]Lists!BF335,'[1]Multi-Field'!$F$109="Drained"),BI335,IF(AND('[1]Multi-Field'!$E$109=[1]Lists!BF335,'[1]Multi-Field'!$F$109="undrained"),BH335,""))</f>
        <v/>
      </c>
      <c r="FN335" s="409" t="str">
        <f>IF(AND('[1]Multi-Field'!$E$110=[1]Lists!BF335,'[1]Multi-Field'!$F$110="Drained"),BI335,IF(AND('[1]Multi-Field'!$E$110=[1]Lists!BF335,'[1]Multi-Field'!$F$110="undrained"),BH335,""))</f>
        <v/>
      </c>
      <c r="FO335" s="409" t="str">
        <f>IF(AND('[1]Multi-Field'!$E$111=[1]Lists!BF335,'[1]Multi-Field'!$F$111="Drained"),BI335,IF(AND('[1]Multi-Field'!$E$111=[1]Lists!BF335,'[1]Multi-Field'!$F$111="undrained"),BH335,""))</f>
        <v/>
      </c>
      <c r="FP335" s="409" t="str">
        <f>IF(AND('[1]Multi-Field'!$E$112=[1]Lists!BF335,'[1]Multi-Field'!$F$112="Drained"),BI335,IF(AND('[1]Multi-Field'!$E$112=[1]Lists!BF335,'[1]Multi-Field'!$F$112="undrained"),BH335,""))</f>
        <v/>
      </c>
      <c r="FQ335" s="409" t="str">
        <f>IF(AND('[1]Multi-Field'!$E$113=[1]Lists!BF335,'[1]Multi-Field'!$F$113="Drained"),BI335,IF(AND('[1]Multi-Field'!$E$113=[1]Lists!BF335,'[1]Multi-Field'!$F$113="undrained"),BH335,""))</f>
        <v/>
      </c>
      <c r="FR335" s="409" t="str">
        <f>IF(AND('[1]Multi-Field'!$E$114=[1]Lists!BF335,'[1]Multi-Field'!$F$114="Drained"),BI335,IF(AND('[1]Multi-Field'!$E$114=[1]Lists!BF335,'[1]Multi-Field'!$F$114="undrained"),BH335,""))</f>
        <v/>
      </c>
      <c r="FS335" s="409" t="str">
        <f>IF(AND('[1]Multi-Field'!$E$115=[1]Lists!BF335,'[1]Multi-Field'!$F$115="Drained"),BI335,IF(AND('[1]Multi-Field'!$E$115=[1]Lists!BF335,'[1]Multi-Field'!$F$115="undrained"),BH335,""))</f>
        <v/>
      </c>
      <c r="FT335" s="409" t="str">
        <f>IF(AND('[1]Multi-Field'!$E$116=[1]Lists!BF335,'[1]Multi-Field'!$F$116="Drained"),BI335,IF(AND('[1]Multi-Field'!$E$116=[1]Lists!BF335,'[1]Multi-Field'!$F$116="undrained"),BH335,""))</f>
        <v/>
      </c>
      <c r="FU335" s="409" t="str">
        <f>IF(AND('[1]Multi-Field'!$E$117=[1]Lists!BF335,'[1]Multi-Field'!$F$117="Drained"),BI335,IF(AND('[1]Multi-Field'!$E$117=[1]Lists!BF335,'[1]Multi-Field'!$F$117="undrained"),BH335,""))</f>
        <v/>
      </c>
      <c r="FV335" s="409" t="str">
        <f>IF(AND('[1]Multi-Field'!$E$118=[1]Lists!BF335,'[1]Multi-Field'!$F$118="Drained"),BI335,IF(AND('[1]Multi-Field'!$E$118=[1]Lists!BF335,'[1]Multi-Field'!$F$118="undrained"),BH335,""))</f>
        <v/>
      </c>
      <c r="FW335" s="409" t="str">
        <f>IF(AND('[1]Multi-Field'!$E$119=[1]Lists!BF335,'[1]Multi-Field'!$F$119="Drained"),BI335,IF(AND('[1]Multi-Field'!$E$119=[1]Lists!BF335,'[1]Multi-Field'!$F$119="undrained"),BH335,""))</f>
        <v/>
      </c>
      <c r="FX335" s="409" t="str">
        <f>IF(AND('[1]Multi-Field'!$E$120=[1]Lists!BF335,'[1]Multi-Field'!$F$120="Drained"),BI335,IF(AND('[1]Multi-Field'!$E$120=[1]Lists!BF335,'[1]Multi-Field'!$F$120="undrained"),BH335,""))</f>
        <v/>
      </c>
      <c r="GC335" s="4">
        <v>1</v>
      </c>
    </row>
    <row r="336" spans="1:185" ht="13.5" customHeight="1">
      <c r="A336" s="7" t="s">
        <v>422</v>
      </c>
      <c r="B336" s="7"/>
      <c r="C336" s="7"/>
      <c r="D336" s="8">
        <v>75</v>
      </c>
      <c r="E336" s="8">
        <f t="shared" si="53"/>
        <v>75</v>
      </c>
      <c r="F336" s="8">
        <f t="shared" si="54"/>
        <v>75</v>
      </c>
      <c r="G336" s="8">
        <v>75</v>
      </c>
      <c r="H336" s="8">
        <v>50</v>
      </c>
      <c r="I336" s="8">
        <f t="shared" si="57"/>
        <v>50</v>
      </c>
      <c r="J336" s="8">
        <f t="shared" si="58"/>
        <v>50</v>
      </c>
      <c r="K336" s="8">
        <v>50</v>
      </c>
      <c r="L336" s="8">
        <v>120</v>
      </c>
      <c r="M336" s="8">
        <f t="shared" si="55"/>
        <v>120</v>
      </c>
      <c r="N336" s="8">
        <f t="shared" si="56"/>
        <v>120</v>
      </c>
      <c r="O336" s="8">
        <v>120</v>
      </c>
      <c r="P336" s="391">
        <v>311</v>
      </c>
      <c r="Q336" s="394"/>
      <c r="R336" s="395" t="b">
        <f>IF(OR('Multi-Field'!AA313=Lists!$AC$42,'Multi-Field'!AA313=Lists!$AC$43),IF('Multi-Field'!Z313="x",(IF('Multi-Field'!AC313=Lists!$Q$11,Lists!$R$11,IF('Multi-Field'!AC313=Lists!$Q$12,Lists!$R$12,IF('Multi-Field'!AC313=Lists!$Q$13,Lists!$R$13,IF('Multi-Field'!AC313=Lists!$Q$14,Lists!$R$14))))),IF('Multi-Field'!X313="x",(IF('Multi-Field'!AC313=Lists!$Q$11,Lists!$S$11,IF('Multi-Field'!AC313=Lists!$Q$12,Lists!$S$12,IF('Multi-Field'!AC313=Lists!$Q$13,Lists!$S$13,IF('Multi-Field'!AC313=Lists!$Q$14,Lists!$S$14))))),IF('Multi-Field'!V313="x",(IF('Multi-Field'!AC313=Lists!$Q$11,Lists!$T$11,IF('Multi-Field'!AC313=Lists!$Q$12,Lists!$T$12,IF('Multi-Field'!AC313=Lists!$Q$13,Lists!$T$13,IF('Multi-Field'!AC313=Lists!$Q$14,Lists!$T$14))))),0))))</f>
        <v>0</v>
      </c>
      <c r="S336" s="395" t="str">
        <f t="shared" si="52"/>
        <v/>
      </c>
      <c r="T336" s="395"/>
      <c r="U336" s="396"/>
      <c r="BF336" s="411" t="s">
        <v>1500</v>
      </c>
      <c r="BG336" s="412">
        <v>4</v>
      </c>
      <c r="BH336" s="412">
        <v>5</v>
      </c>
      <c r="BI336" s="412">
        <v>5</v>
      </c>
      <c r="BJ336" s="409" t="e">
        <f>IF(AND('[1]Single Field'!#REF!=[1]Lists!BF336,'[1]Single Field'!#REF!="Drained"),"x",IF(AND('[1]Single Field'!#REF!=[1]Lists!BF336,'[1]Single Field'!#REF!="Undrained"),O,""))</f>
        <v>#REF!</v>
      </c>
      <c r="BK336" s="409" t="str">
        <f>IF(AND('[1]Multi-Field'!$E$3=[1]Lists!BF336,'[1]Multi-Field'!$F$3="Drained"),BI336,IF(AND('[1]Multi-Field'!$E$3=BF336,'[1]Multi-Field'!$F$3="undrained"),BH336,""))</f>
        <v/>
      </c>
      <c r="BL336" s="409" t="str">
        <f>IF(AND('[1]Multi-Field'!$E$4=BF336,'[1]Multi-Field'!$F$4="Drained"),BI336,IF(AND('[1]Multi-Field'!$E$4=BF336,'[1]Multi-Field'!$F$4="undrained"),BH336,""))</f>
        <v/>
      </c>
      <c r="BM336" s="409" t="str">
        <f>IF(AND('[1]Multi-Field'!$E$5=BF336,'[1]Multi-Field'!$F$5="Drained"),BI336,IF(AND('[1]Multi-Field'!$E$5=BF336,'[1]Multi-Field'!$F$5="undrained"),BH336,""))</f>
        <v/>
      </c>
      <c r="BN336" s="409" t="str">
        <f>IF(AND('[1]Multi-Field'!$E$6=BF336,'[1]Multi-Field'!$F$6="Drained"),BI336,IF(AND('[1]Multi-Field'!$E$6=BF336,'[1]Multi-Field'!$F$6="undrained"),BH336,""))</f>
        <v/>
      </c>
      <c r="BO336" s="409" t="str">
        <f>IF(AND('[1]Multi-Field'!$E$7=BF336,'[1]Multi-Field'!$F$7="Drained"),BI336,IF(AND('[1]Multi-Field'!$E$7=BF336,'[1]Multi-Field'!$F$7="undrained"),BH336,""))</f>
        <v/>
      </c>
      <c r="BP336" s="409" t="str">
        <f>IF(AND('[1]Multi-Field'!$E$8=BF336,'[1]Multi-Field'!$F$8="Drained"),BI336,IF(AND('[1]Multi-Field'!$E$8=BF336,'[1]Multi-Field'!$F$8="undrained"),BH336,""))</f>
        <v/>
      </c>
      <c r="BQ336" s="409" t="str">
        <f>IF(AND('[1]Multi-Field'!$E$9=BF336,'[1]Multi-Field'!$F$9="Drained"),BI336,IF(AND('[1]Multi-Field'!$E$9=BF336,'[1]Multi-Field'!$F$9="undrained"),BH336,""))</f>
        <v/>
      </c>
      <c r="BR336" s="409" t="str">
        <f>IF(AND('[1]Multi-Field'!$E$10=BF336,'[1]Multi-Field'!$F$10="Drained"),BI336,IF(AND('[1]Multi-Field'!$E$10=BF336,'[1]Multi-Field'!$F$10="undrained"),BH336,""))</f>
        <v/>
      </c>
      <c r="BS336" s="409" t="str">
        <f>IF(AND('[1]Multi-Field'!$E$11=BF336,'[1]Multi-Field'!$F$11="Drained"),BI336,IF(AND('[1]Multi-Field'!$E$11=BF336,'[1]Multi-Field'!$F$11="undrained"),BH336,""))</f>
        <v/>
      </c>
      <c r="BT336" s="409" t="str">
        <f>IF(AND('[1]Multi-Field'!$E$12=BF336,'[1]Multi-Field'!$F$12="Drained"),BI336,IF(AND('[1]Multi-Field'!$E$12=BF336,'[1]Multi-Field'!$F$12="undrained"),BH336,""))</f>
        <v/>
      </c>
      <c r="BU336" s="409" t="str">
        <f>IF(AND('[1]Multi-Field'!$E$13=BF336,'[1]Multi-Field'!$F$13="Drained"),BI336,IF(AND('[1]Multi-Field'!$E$3=BF336,'[1]Multi-Field'!$F$13="undrained"),BH336,""))</f>
        <v/>
      </c>
      <c r="BV336" s="409" t="str">
        <f>IF(AND('[1]Multi-Field'!$E$14=BF336,'[1]Multi-Field'!$F$14="Drained"),BI336,IF(AND('[1]Multi-Field'!$E$14=BF336,'[1]Multi-Field'!$F$14="undrained"),BH336,""))</f>
        <v/>
      </c>
      <c r="BW336" s="409" t="str">
        <f>IF(AND('[1]Multi-Field'!$E$15=BF336,'[1]Multi-Field'!$F$15="Drained"),BI336,IF(AND('[1]Multi-Field'!$E$15=BF336,'[1]Multi-Field'!$F$15="undrained"),BH336,""))</f>
        <v/>
      </c>
      <c r="BX336" s="409" t="str">
        <f>IF(AND('[1]Multi-Field'!$E$16=[1]Lists!BF336,'[1]Multi-Field'!$F$16="Drained"),BI336,IF(AND('[1]Multi-Field'!$E$16=[1]Lists!BF336,'[1]Multi-Field'!$F$16="undrained"),BH336,""))</f>
        <v/>
      </c>
      <c r="BY336" s="409" t="str">
        <f>IF(AND('[1]Multi-Field'!$E$17=[1]Lists!BF336,'[1]Multi-Field'!$F$17="Drained"),BI336,IF(AND('[1]Multi-Field'!$E$17=[1]Lists!BF336,'[1]Multi-Field'!$F$17="undrained"),BH336,""))</f>
        <v/>
      </c>
      <c r="BZ336" s="409" t="str">
        <f>IF(AND('[1]Multi-Field'!$E$18=[1]Lists!BF336,'[1]Multi-Field'!$F$18="Drained"),BI336,IF(AND('[1]Multi-Field'!$E$18=[1]Lists!BF336,'[1]Multi-Field'!$F$18="undrained"),BH336,""))</f>
        <v/>
      </c>
      <c r="CA336" s="409" t="str">
        <f>IF(AND('[1]Multi-Field'!$E$19=[1]Lists!BF336,'[1]Multi-Field'!$F$19="Drained"),BI336,IF(AND('[1]Multi-Field'!$E$19=[1]Lists!BF336,'[1]Multi-Field'!$F$19="undrained"),BH336,""))</f>
        <v/>
      </c>
      <c r="CB336" s="409" t="str">
        <f>IF(AND('[1]Multi-Field'!$E$20=[1]Lists!BF336,'[1]Multi-Field'!$F$20="Drained"),BI336,IF(AND('[1]Multi-Field'!$E$20=[1]Lists!BF336,'[1]Multi-Field'!$F$20="undrained"),BH336,""))</f>
        <v/>
      </c>
      <c r="CC336" s="409" t="str">
        <f>IF(AND('[1]Multi-Field'!$E$21=[1]Lists!BF336,'[1]Multi-Field'!$F$21="Drained"),BI336,IF(AND('[1]Multi-Field'!$E$21=[1]Lists!BF336,'[1]Multi-Field'!$F$21="undrained"),BH336,""))</f>
        <v/>
      </c>
      <c r="CD336" s="409" t="str">
        <f>IF(AND('[1]Multi-Field'!$E$22=[1]Lists!BF336,'[1]Multi-Field'!$F$22="Drained"),BI336,IF(AND('[1]Multi-Field'!$E$22=[1]Lists!BF336,'[1]Multi-Field'!$F$22="undrained"),BH336,""))</f>
        <v/>
      </c>
      <c r="CE336" s="409" t="str">
        <f>IF(AND('[1]Multi-Field'!$E$23=[1]Lists!BF336,'[1]Multi-Field'!$F$23="Drained"),BI336,IF(AND('[1]Multi-Field'!$E$23=[1]Lists!BF336,'[1]Multi-Field'!$F$23="undrained"),BH336,""))</f>
        <v/>
      </c>
      <c r="CF336" s="409" t="str">
        <f>IF(AND('[1]Multi-Field'!$E$24=[1]Lists!BF336,'[1]Multi-Field'!$F$24="Drained"),BI336,IF(AND('[1]Multi-Field'!$E$24=[1]Lists!BF336,'[1]Multi-Field'!$F$24="undrained"),BH336,""))</f>
        <v/>
      </c>
      <c r="CG336" s="409" t="str">
        <f>IF(AND('[1]Multi-Field'!$E$25=[1]Lists!BF336,'[1]Multi-Field'!$F$25="Drained"),BI336,IF(AND('[1]Multi-Field'!$E$25=[1]Lists!BF336,'[1]Multi-Field'!$F$25="undrained"),BH336,""))</f>
        <v/>
      </c>
      <c r="CH336" s="409" t="str">
        <f>IF(AND('[1]Multi-Field'!$E$26=[1]Lists!BF336,'[1]Multi-Field'!$F$26="Drained"),BI336,IF(AND('[1]Multi-Field'!$E$26=[1]Lists!BF336,'[1]Multi-Field'!$F$26="undrained"),BH336,""))</f>
        <v/>
      </c>
      <c r="CI336" s="409" t="str">
        <f>IF(AND('[1]Multi-Field'!$E$27=[1]Lists!BF336,'[1]Multi-Field'!$F$27="Drained"),BI336,IF(AND('[1]Multi-Field'!$E$27=[1]Lists!BF336,'[1]Multi-Field'!$F$27="undrained"),BH336,""))</f>
        <v/>
      </c>
      <c r="CJ336" s="409" t="str">
        <f>IF(AND('[1]Multi-Field'!$E$28=[1]Lists!BF336,'[1]Multi-Field'!$F$28="Drained"),BI336,IF(AND('[1]Multi-Field'!$E$28=[1]Lists!BF336,'[1]Multi-Field'!$F$28="undrained"),BH336,""))</f>
        <v/>
      </c>
      <c r="CK336" s="409" t="str">
        <f>IF(AND('[1]Multi-Field'!$E$29=[1]Lists!BF336,'[1]Multi-Field'!$F$29="Drained"),BI336,IF(AND('[1]Multi-Field'!$E$29=[1]Lists!BF336,'[1]Multi-Field'!$F$29="undrained"),BH336,""))</f>
        <v/>
      </c>
      <c r="CL336" s="409" t="str">
        <f>IF(AND('[1]Multi-Field'!$E$30=[1]Lists!BF336,'[1]Multi-Field'!$F$30="Drained"),BI336,IF(AND('[1]Multi-Field'!$E$30=[1]Lists!BF336,'[1]Multi-Field'!$F$30="undrained"),BH336,""))</f>
        <v/>
      </c>
      <c r="CM336" s="409" t="str">
        <f>IF(AND('[1]Multi-Field'!$E$31=[1]Lists!BF336,'[1]Multi-Field'!$F$31="Drained"),BI336,IF(AND('[1]Multi-Field'!$E$31=[1]Lists!BF336,'[1]Multi-Field'!$F$31="undrained"),BH336,""))</f>
        <v/>
      </c>
      <c r="CN336" s="409" t="str">
        <f>IF(AND('[1]Multi-Field'!$E$32=[1]Lists!BF336,'[1]Multi-Field'!$F$32="Drained"),BI336,IF(AND('[1]Multi-Field'!$E$32=[1]Lists!BF336,'[1]Multi-Field'!$F$32="undrained"),BH336,""))</f>
        <v/>
      </c>
      <c r="CO336" s="409" t="str">
        <f>IF(AND('[1]Multi-Field'!$E$33=[1]Lists!BF336,'[1]Multi-Field'!$F$33="Drained"),BI336,IF(AND('[1]Multi-Field'!$E$33=[1]Lists!BF336,'[1]Multi-Field'!$F$33="undrained"),BH336,""))</f>
        <v/>
      </c>
      <c r="CP336" s="409" t="str">
        <f>IF(AND('[1]Multi-Field'!$E$34=[1]Lists!BF336,'[1]Multi-Field'!$F$34="Drained"),BI336,IF(AND('[1]Multi-Field'!$E$34=[1]Lists!BF336,'[1]Multi-Field'!$F$34="undrained"),BH336,""))</f>
        <v/>
      </c>
      <c r="CQ336" s="409" t="str">
        <f>IF(AND('[1]Multi-Field'!$E$35=[1]Lists!BF336,'[1]Multi-Field'!$F$35="Drained"),BI336,IF(AND('[1]Multi-Field'!$E$35=[1]Lists!BF336,'[1]Multi-Field'!$F$35="undrained"),BH336,""))</f>
        <v/>
      </c>
      <c r="CR336" s="409" t="str">
        <f>IF(AND('[1]Multi-Field'!$E$36=[1]Lists!BF336,'[1]Multi-Field'!$F$36="Drained"),BI336,IF(AND('[1]Multi-Field'!$E$36=[1]Lists!BF336,'[1]Multi-Field'!$F$36="undrained"),BH336,""))</f>
        <v/>
      </c>
      <c r="CS336" s="409" t="str">
        <f>IF(AND('[1]Multi-Field'!$E$37=[1]Lists!BF336,'[1]Multi-Field'!$F$37="Drained"),BI336,IF(AND('[1]Multi-Field'!$E$37=[1]Lists!BF336,'[1]Multi-Field'!$F$37="undrained"),BH336,""))</f>
        <v/>
      </c>
      <c r="CT336" s="409" t="str">
        <f>IF(AND('[1]Multi-Field'!$E$38=[1]Lists!BF336,'[1]Multi-Field'!$F$38="Drained"),BI336,IF(AND('[1]Multi-Field'!$E$38=[1]Lists!BF336,'[1]Multi-Field'!$F$38="undrained"),BH336,""))</f>
        <v/>
      </c>
      <c r="CU336" s="409" t="str">
        <f>IF(AND('[1]Multi-Field'!$E$39=[1]Lists!BF336,'[1]Multi-Field'!$F$39="Drained"),BI336,IF(AND('[1]Multi-Field'!$E$39=[1]Lists!BF336,'[1]Multi-Field'!$F$39="undrained"),BH336,""))</f>
        <v/>
      </c>
      <c r="CV336" s="409" t="str">
        <f>IF(AND('[1]Multi-Field'!$E$40=[1]Lists!BF336,'[1]Multi-Field'!$F$40="Drained"),BI336,IF(AND('[1]Multi-Field'!$E$40=[1]Lists!BF336,'[1]Multi-Field'!$F$40="undrained"),BH336,""))</f>
        <v/>
      </c>
      <c r="CW336" s="409" t="str">
        <f>IF(AND('[1]Multi-Field'!$E$41=[1]Lists!BF336,'[1]Multi-Field'!$F$40="Drained"),BI336,IF(AND('[1]Multi-Field'!$E$40=[1]Lists!BF336,'[1]Multi-Field'!$F$40="undrained"),BH336,""))</f>
        <v/>
      </c>
      <c r="CX336" s="409" t="str">
        <f>IF(AND('[1]Multi-Field'!$E$42=[1]Lists!BF336,'[1]Multi-Field'!$F$42="Drained"),BI336,IF(AND('[1]Multi-Field'!$E$42=[1]Lists!BF336,'[1]Multi-Field'!$F$42="undrained"),BH336,""))</f>
        <v/>
      </c>
      <c r="CY336" s="409" t="str">
        <f>IF(AND('[1]Multi-Field'!$E$43=[1]Lists!BF336,'[1]Multi-Field'!$F$43="Drained"),BI336,IF(AND('[1]Multi-Field'!$E$43=[1]Lists!BF336,'[1]Multi-Field'!$F$43="undrained"),BH336,""))</f>
        <v/>
      </c>
      <c r="CZ336" s="409" t="str">
        <f>IF(AND('[1]Multi-Field'!$E$44=[1]Lists!BF336,'[1]Multi-Field'!$F$44="Drained"),BI336,IF(AND('[1]Multi-Field'!$E$44=[1]Lists!BF336,'[1]Multi-Field'!$F$44="undrained"),BH336,""))</f>
        <v/>
      </c>
      <c r="DA336" s="409" t="str">
        <f>IF(AND('[1]Multi-Field'!$E$45=[1]Lists!BF336,'[1]Multi-Field'!$F$45="Drained"),BI336,IF(AND('[1]Multi-Field'!$E$45=[1]Lists!BF336,'[1]Multi-Field'!$F$45="undrained"),BH336,""))</f>
        <v/>
      </c>
      <c r="DB336" s="409" t="str">
        <f>IF(AND('[1]Multi-Field'!$E$46=[1]Lists!BF336,'[1]Multi-Field'!$F$46="Drained"),BI336,IF(AND('[1]Multi-Field'!$E$46=[1]Lists!BF336,'[1]Multi-Field'!$F$46="undrained"),BH336,""))</f>
        <v/>
      </c>
      <c r="DC336" s="409" t="str">
        <f>IF(AND('[1]Multi-Field'!$E$47=[1]Lists!BF336,'[1]Multi-Field'!$F$47="Drained"),BI336,IF(AND('[1]Multi-Field'!$E$47=[1]Lists!BF336,'[1]Multi-Field'!$F$47="undrained"),BH336,""))</f>
        <v/>
      </c>
      <c r="DD336" s="409" t="str">
        <f>IF(AND('[1]Multi-Field'!$E$48=[1]Lists!BF336,'[1]Multi-Field'!$F$48="Drained"),BI336,IF(AND('[1]Multi-Field'!$E$48=[1]Lists!BF336,'[1]Multi-Field'!$F$48="undrained"),BH336,""))</f>
        <v/>
      </c>
      <c r="DE336" s="409" t="str">
        <f>IF(AND('[1]Multi-Field'!$E$49=[1]Lists!BF336,'[1]Multi-Field'!$F$49="Drained"),BI336,IF(AND('[1]Multi-Field'!$E$49=[1]Lists!BF336,'[1]Multi-Field'!$F$9="undrained"),BH336,""))</f>
        <v/>
      </c>
      <c r="DF336" s="409" t="str">
        <f>IF(AND('[1]Multi-Field'!$E$50=[1]Lists!BF336,'[1]Multi-Field'!$F$50="Drained"),BI336,IF(AND('[1]Multi-Field'!$E$50=[1]Lists!BF336,'[1]Multi-Field'!$F$50="undrained"),BH336,""))</f>
        <v/>
      </c>
      <c r="DG336" s="409" t="str">
        <f>IF(AND('[1]Multi-Field'!$E$51=[1]Lists!BF336,'[1]Multi-Field'!$F$51="Drained"),BI336,IF(AND('[1]Multi-Field'!$E$51=[1]Lists!BF336,'[1]Multi-Field'!$F$51="undrained"),BH336,""))</f>
        <v/>
      </c>
      <c r="DH336" s="409" t="str">
        <f>IF(AND('[1]Multi-Field'!$E$52=[1]Lists!BF336,'[1]Multi-Field'!$F$52="Drained"),BI336,IF(AND('[1]Multi-Field'!$E$52=[1]Lists!BF336,'[1]Multi-Field'!$F$52="undrained"),BH336,""))</f>
        <v/>
      </c>
      <c r="DI336" s="409" t="str">
        <f>IF(AND('[1]Multi-Field'!$E$53=[1]Lists!BF336,'[1]Multi-Field'!$F$53="Drained"),BI336,IF(AND('[1]Multi-Field'!$E$53=[1]Lists!BF336,'[1]Multi-Field'!$F$53="undrained"),BH336,""))</f>
        <v/>
      </c>
      <c r="DJ336" s="409" t="str">
        <f>IF(AND('[1]Multi-Field'!$E$54=[1]Lists!BF336,'[1]Multi-Field'!$F$54="Drained"),BI336,IF(AND('[1]Multi-Field'!$E$54=[1]Lists!BF336,'[1]Multi-Field'!$F$54="undrained"),BH336,""))</f>
        <v/>
      </c>
      <c r="DK336" s="409" t="str">
        <f>IF(AND('[1]Multi-Field'!$E$55=[1]Lists!BF336,'[1]Multi-Field'!$F$55="Drained"),BI336,IF(AND('[1]Multi-Field'!$E$55=[1]Lists!BF336,'[1]Multi-Field'!$F$55="undrained"),BH336,""))</f>
        <v/>
      </c>
      <c r="DL336" s="409" t="str">
        <f>IF(AND('[1]Multi-Field'!$E$56=[1]Lists!BF336,'[1]Multi-Field'!$F$56="Drained"),BI336,IF(AND('[1]Multi-Field'!$E$56=[1]Lists!BF336,'[1]Multi-Field'!$F$56="undrained"),BH336,""))</f>
        <v/>
      </c>
      <c r="DM336" s="409" t="str">
        <f>IF(AND('[1]Multi-Field'!$E$57=[1]Lists!BF336,'[1]Multi-Field'!$F$57="Drained"),BI336,IF(AND('[1]Multi-Field'!$E$57=[1]Lists!BF336,'[1]Multi-Field'!$F$57="undrained"),BH336,""))</f>
        <v/>
      </c>
      <c r="DN336" s="409" t="str">
        <f>IF(AND('[1]Multi-Field'!$E$58=[1]Lists!BF336,'[1]Multi-Field'!$F$58="Drained"),BI336,IF(AND('[1]Multi-Field'!$E$58=[1]Lists!BF336,'[1]Multi-Field'!$F$58="undrained"),BH336,""))</f>
        <v/>
      </c>
      <c r="DO336" s="409" t="str">
        <f>IF(AND('[1]Multi-Field'!$E$59=[1]Lists!BF336,'[1]Multi-Field'!$F$59="Drained"),BI336,IF(AND('[1]Multi-Field'!$E$59=[1]Lists!BF336,'[1]Multi-Field'!$F$59="undrained"),BH336,""))</f>
        <v/>
      </c>
      <c r="DP336" s="409" t="str">
        <f>IF(AND('[1]Multi-Field'!$E$60=[1]Lists!BF336,'[1]Multi-Field'!$F$60="Drained"),BI336,IF(AND('[1]Multi-Field'!$E$60=[1]Lists!BF336,'[1]Multi-Field'!$F$60="undrained"),BH336,""))</f>
        <v/>
      </c>
      <c r="DQ336" s="409" t="str">
        <f>IF(AND('[1]Multi-Field'!$E$61=[1]Lists!BF336,'[1]Multi-Field'!$F$61="Drained"),BI336,IF(AND('[1]Multi-Field'!$E$61=[1]Lists!BF336,'[1]Multi-Field'!$F$61="undrained"),BH336,""))</f>
        <v/>
      </c>
      <c r="DR336" s="409" t="str">
        <f>IF(AND('[1]Multi-Field'!$E$62=[1]Lists!BF336,'[1]Multi-Field'!$F$62="Drained"),BI336,IF(AND('[1]Multi-Field'!$E$62=[1]Lists!BF336,'[1]Multi-Field'!$F$62="undrained"),BH336,""))</f>
        <v/>
      </c>
      <c r="DS336" s="409" t="str">
        <f>IF(AND('[1]Multi-Field'!$E$63=[1]Lists!BF336,'[1]Multi-Field'!$F$63="Drained"),BI336,IF(AND('[1]Multi-Field'!$E$63=[1]Lists!BF336,'[1]Multi-Field'!$F$63="undrained"),BH336,""))</f>
        <v/>
      </c>
      <c r="DT336" s="409" t="str">
        <f>IF(AND('[1]Multi-Field'!$E$64=[1]Lists!BF336,'[1]Multi-Field'!$F$64="Drained"),BI336,IF(AND('[1]Multi-Field'!$E$64=[1]Lists!BF336,'[1]Multi-Field'!$F$64="undrained"),BH336,""))</f>
        <v/>
      </c>
      <c r="DU336" s="409" t="str">
        <f>IF(AND('[1]Multi-Field'!$E$65=[1]Lists!BF336,'[1]Multi-Field'!$F$65="Drained"),BI336,IF(AND('[1]Multi-Field'!$E$65=[1]Lists!BF336,'[1]Multi-Field'!$F$65="undrained"),BH336,""))</f>
        <v/>
      </c>
      <c r="DV336" s="409" t="str">
        <f>IF(AND('[1]Multi-Field'!$E$66=[1]Lists!BF336,'[1]Multi-Field'!$F$66="Drained"),BI336,IF(AND('[1]Multi-Field'!$E$66=[1]Lists!BF336,'[1]Multi-Field'!$F$66="undrained"),BH336,""))</f>
        <v/>
      </c>
      <c r="DW336" s="409" t="str">
        <f>IF(AND('[1]Multi-Field'!$E$67=[1]Lists!BF336,'[1]Multi-Field'!$F$67="Drained"),BI336,IF(AND('[1]Multi-Field'!$E$67=[1]Lists!BF336,'[1]Multi-Field'!$F$67="undrained"),BH336,""))</f>
        <v/>
      </c>
      <c r="DX336" s="409" t="str">
        <f>IF(AND('[1]Multi-Field'!$E$68=[1]Lists!BF336,'[1]Multi-Field'!$F$68="Drained"),BI336,IF(AND('[1]Multi-Field'!$E$68=[1]Lists!BF336,'[1]Multi-Field'!$F$68="undrained"),BH336,""))</f>
        <v/>
      </c>
      <c r="DY336" s="409" t="str">
        <f>IF(AND('[1]Multi-Field'!$E$69=[1]Lists!BF336,'[1]Multi-Field'!$F$69="Drained"),BI336,IF(AND('[1]Multi-Field'!$E$69=[1]Lists!BF336,'[1]Multi-Field'!$F$69="undrained"),BH336,""))</f>
        <v/>
      </c>
      <c r="DZ336" s="409" t="str">
        <f>IF(AND('[1]Multi-Field'!$E$70=[1]Lists!BF336,'[1]Multi-Field'!$F$70="Drained"),BI336,IF(AND('[1]Multi-Field'!$E$70=[1]Lists!BF336,'[1]Multi-Field'!$F$70="undrained"),BH336,""))</f>
        <v/>
      </c>
      <c r="EA336" s="409" t="str">
        <f>IF(AND('[1]Multi-Field'!$E$71=[1]Lists!BF336,'[1]Multi-Field'!$F$71="Drained"),BI336,IF(AND('[1]Multi-Field'!$E$71=[1]Lists!BF336,'[1]Multi-Field'!$F$71="undrained"),BH336,""))</f>
        <v/>
      </c>
      <c r="EB336" s="409" t="str">
        <f>IF(AND('[1]Multi-Field'!$E$72=[1]Lists!BF336,'[1]Multi-Field'!$F$72="Drained"),BI336,IF(AND('[1]Multi-Field'!$E$72=[1]Lists!BF336,'[1]Multi-Field'!$F$72="undrained"),BH336,""))</f>
        <v/>
      </c>
      <c r="EC336" s="409" t="str">
        <f>IF(AND('[1]Multi-Field'!$E$73=[1]Lists!BF336,'[1]Multi-Field'!$F$73="Drained"),BI336,IF(AND('[1]Multi-Field'!$E$73=[1]Lists!BF336,'[1]Multi-Field'!$F$73="undrained"),BH336,""))</f>
        <v/>
      </c>
      <c r="ED336" s="409" t="str">
        <f>IF(AND('[1]Multi-Field'!$E$74=[1]Lists!BF336,'[1]Multi-Field'!$F$74="Drained"),BI336,IF(AND('[1]Multi-Field'!$E$74=[1]Lists!BF336,'[1]Multi-Field'!$F$74="undrained"),BH336,""))</f>
        <v/>
      </c>
      <c r="EE336" s="409" t="str">
        <f>IF(AND('[1]Multi-Field'!$E$75=[1]Lists!BF336,'[1]Multi-Field'!$F$75="Drained"),BI336,IF(AND('[1]Multi-Field'!$E$75=[1]Lists!BF336,'[1]Multi-Field'!$F$75="undrained"),BH336,""))</f>
        <v/>
      </c>
      <c r="EF336" s="409" t="str">
        <f>IF(AND('[1]Multi-Field'!$E$76=[1]Lists!BF336,'[1]Multi-Field'!$F$76="Drained"),BI336,IF(AND('[1]Multi-Field'!$E$76=[1]Lists!BF336,'[1]Multi-Field'!$F$6="undrained"),BH336,""))</f>
        <v/>
      </c>
      <c r="EG336" s="409" t="str">
        <f>IF(AND('[1]Multi-Field'!$E$77=[1]Lists!BF336,'[1]Multi-Field'!$F$77="Drained"),BI336,IF(AND('[1]Multi-Field'!$E$77=[1]Lists!BF336,'[1]Multi-Field'!$F$77="undrained"),BH336,""))</f>
        <v/>
      </c>
      <c r="EH336" s="409" t="str">
        <f>IF(AND('[1]Multi-Field'!$E$78=[1]Lists!BF336,'[1]Multi-Field'!$F$78="Drained"),BI336,IF(AND('[1]Multi-Field'!$E$78=[1]Lists!BF336,'[1]Multi-Field'!$F$78="undrained"),BH336,""))</f>
        <v/>
      </c>
      <c r="EI336" s="409" t="str">
        <f>IF(AND('[1]Multi-Field'!$E$79=[1]Lists!BF336,'[1]Multi-Field'!$F$79="Drained"),BI336,IF(AND('[1]Multi-Field'!$E$79=[1]Lists!BF336,'[1]Multi-Field'!$F$79="undrained"),BH336,""))</f>
        <v/>
      </c>
      <c r="EJ336" s="409" t="str">
        <f>IF(AND('[1]Multi-Field'!$E$80=[1]Lists!BF336,'[1]Multi-Field'!$F$80="Drained"),BI336,IF(AND('[1]Multi-Field'!$E$80=[1]Lists!BF336,'[1]Multi-Field'!$F$80="undrained"),BH336,""))</f>
        <v/>
      </c>
      <c r="EK336" s="409" t="str">
        <f>IF(AND('[1]Multi-Field'!$E$81=[1]Lists!BF336,'[1]Multi-Field'!$F$81="Drained"),BI336,IF(AND('[1]Multi-Field'!$E$81=[1]Lists!BF336,'[1]Multi-Field'!$F$81="undrained"),BH336,""))</f>
        <v/>
      </c>
      <c r="EL336" s="409" t="str">
        <f>IF(AND('[1]Multi-Field'!$E$82=[1]Lists!BF336,'[1]Multi-Field'!$F$82="Drained"),BI336,IF(AND('[1]Multi-Field'!$E$82=[1]Lists!BF336,'[1]Multi-Field'!$F$82="undrained"),BH336,""))</f>
        <v/>
      </c>
      <c r="EM336" s="409" t="str">
        <f>IF(AND('[1]Multi-Field'!$E$83=[1]Lists!BF336,'[1]Multi-Field'!$F$83="Drained"),BI336,IF(AND('[1]Multi-Field'!$E$83=[1]Lists!BF336,'[1]Multi-Field'!$F$83="undrained"),BH336,""))</f>
        <v/>
      </c>
      <c r="EN336" s="409" t="str">
        <f>IF(AND('[1]Multi-Field'!$E$84=[1]Lists!BF336,'[1]Multi-Field'!$F$84="Drained"),BI336,IF(AND('[1]Multi-Field'!$E$84=[1]Lists!BF336,'[1]Multi-Field'!$F$84="undrained"),BH336,""))</f>
        <v/>
      </c>
      <c r="EO336" s="409" t="str">
        <f>IF(AND('[1]Multi-Field'!$E$85=[1]Lists!BF336,'[1]Multi-Field'!$F$85="Drained"),BI336,IF(AND('[1]Multi-Field'!$E$85=[1]Lists!BF336,'[1]Multi-Field'!$F$85="undrained"),BH336,""))</f>
        <v/>
      </c>
      <c r="EP336" s="409" t="str">
        <f>IF(AND('[1]Multi-Field'!$E$86=[1]Lists!BF336,'[1]Multi-Field'!$F$86="Drained"),BI336,IF(AND('[1]Multi-Field'!$E$86=[1]Lists!BF336,'[1]Multi-Field'!$F$86="undrained"),BH336,""))</f>
        <v/>
      </c>
      <c r="EQ336" s="409" t="str">
        <f>IF(AND('[1]Multi-Field'!$E$87=[1]Lists!BF336,'[1]Multi-Field'!$F$87="Drained"),BI336,IF(AND('[1]Multi-Field'!$E$87=[1]Lists!BF336,'[1]Multi-Field'!$F$87="undrained"),BH336,""))</f>
        <v/>
      </c>
      <c r="ER336" s="409" t="str">
        <f>IF(AND('[1]Multi-Field'!$E$88=[1]Lists!BF336,'[1]Multi-Field'!$F$88="Drained"),BI336,IF(AND('[1]Multi-Field'!$E$88=[1]Lists!BF336,'[1]Multi-Field'!$F$88="undrained"),BH336,""))</f>
        <v/>
      </c>
      <c r="ES336" s="409" t="str">
        <f>IF(AND('[1]Multi-Field'!$E$89=[1]Lists!BF336,'[1]Multi-Field'!$F$89="Drained"),BI336,IF(AND('[1]Multi-Field'!$E$89=[1]Lists!BF336,'[1]Multi-Field'!$F$89="undrained"),BH336,""))</f>
        <v/>
      </c>
      <c r="ET336" s="409" t="str">
        <f>IF(AND('[1]Multi-Field'!$E$90=[1]Lists!BF336,'[1]Multi-Field'!$F$90="Drained"),BI336,IF(AND('[1]Multi-Field'!$E$90=[1]Lists!BF336,'[1]Multi-Field'!$F$90="undrained"),BH336,""))</f>
        <v/>
      </c>
      <c r="EU336" s="409" t="str">
        <f>IF(AND('[1]Multi-Field'!$E$91=[1]Lists!BF336,'[1]Multi-Field'!$F$91="Drained"),BI336,IF(AND('[1]Multi-Field'!$E$91=[1]Lists!BF336,'[1]Multi-Field'!$F$91="undrained"),BH336,""))</f>
        <v/>
      </c>
      <c r="EV336" s="409" t="str">
        <f>IF(AND('[1]Multi-Field'!$E$92=[1]Lists!BF336,'[1]Multi-Field'!$F$92="Drained"),BI336,IF(AND('[1]Multi-Field'!$E$92=[1]Lists!BF336,'[1]Multi-Field'!$F$92="undrained"),BH336,""))</f>
        <v/>
      </c>
      <c r="EW336" s="409" t="str">
        <f>IF(AND('[1]Multi-Field'!$E$93=[1]Lists!BF336,'[1]Multi-Field'!$F$93="Drained"),BI336,IF(AND('[1]Multi-Field'!$E$93=[1]Lists!BF336,'[1]Multi-Field'!$F$93="undrained"),BH336,""))</f>
        <v/>
      </c>
      <c r="EX336" s="409" t="str">
        <f>IF(AND('[1]Multi-Field'!$E$94=[1]Lists!BF336,'[1]Multi-Field'!$F$94="Drained"),BI336,IF(AND('[1]Multi-Field'!$E$94=[1]Lists!BF336,'[1]Multi-Field'!$F$94="undrained"),BH336,""))</f>
        <v/>
      </c>
      <c r="EY336" s="409" t="str">
        <f>IF(AND('[1]Multi-Field'!$E$95=[1]Lists!BF336,'[1]Multi-Field'!$F$95="Drained"),BI336,IF(AND('[1]Multi-Field'!$E$95=[1]Lists!BF336,'[1]Multi-Field'!$F$95="undrained"),BH336,""))</f>
        <v/>
      </c>
      <c r="EZ336" s="409" t="str">
        <f>IF(AND('[1]Multi-Field'!$E$96=[1]Lists!BF336,'[1]Multi-Field'!$F$96="Drained"),BI336,IF(AND('[1]Multi-Field'!$E$96=[1]Lists!BF336,'[1]Multi-Field'!$F$96="undrained"),BH336,""))</f>
        <v/>
      </c>
      <c r="FA336" s="409" t="str">
        <f>IF(AND('[1]Multi-Field'!$E$97=[1]Lists!BF336,'[1]Multi-Field'!$F$97="Drained"),BI336,IF(AND('[1]Multi-Field'!$E$97=[1]Lists!BF336,'[1]Multi-Field'!$F$97="undrained"),BH336,""))</f>
        <v/>
      </c>
      <c r="FB336" s="409" t="str">
        <f>IF(AND('[1]Multi-Field'!$E$98=[1]Lists!BF336,'[1]Multi-Field'!$F$98="Drained"),BI336,IF(AND('[1]Multi-Field'!$E$98=[1]Lists!BF336,'[1]Multi-Field'!$F$98="undrained"),BH336,""))</f>
        <v/>
      </c>
      <c r="FC336" s="409" t="str">
        <f>IF(AND('[1]Multi-Field'!$E$99=[1]Lists!BF336,'[1]Multi-Field'!$F$99="Drained"),BI336,IF(AND('[1]Multi-Field'!$E$99=[1]Lists!BF336,'[1]Multi-Field'!$F$99="undrained"),BH336,""))</f>
        <v/>
      </c>
      <c r="FD336" s="409" t="str">
        <f>IF(AND('[1]Multi-Field'!$E$100=[1]Lists!BF336,'[1]Multi-Field'!$F$100="Drained"),BI336,IF(AND('[1]Multi-Field'!$E$100=[1]Lists!BF336,'[1]Multi-Field'!$F$100="undrained"),BH336,""))</f>
        <v/>
      </c>
      <c r="FE336" s="409" t="str">
        <f>IF(AND('[1]Multi-Field'!$E$101=[1]Lists!BF336,'[1]Multi-Field'!$F$101="Drained"),BI336,IF(AND('[1]Multi-Field'!$E$101=[1]Lists!BF336,'[1]Multi-Field'!$F$101="undrained"),BH336,""))</f>
        <v/>
      </c>
      <c r="FF336" s="409" t="str">
        <f>IF(AND('[1]Multi-Field'!$E$102=[1]Lists!BF336,'[1]Multi-Field'!$F$102="Drained"),BI336,IF(AND('[1]Multi-Field'!$E$102=[1]Lists!BF336,'[1]Multi-Field'!$F$102="undrained"),BH336,""))</f>
        <v/>
      </c>
      <c r="FG336" s="409" t="str">
        <f>IF(AND('[1]Multi-Field'!$E$103=[1]Lists!BF336,'[1]Multi-Field'!$F$103="Drained"),BI336,IF(AND('[1]Multi-Field'!$E$103=[1]Lists!BF336,'[1]Multi-Field'!$F$103="undrained"),BH336,""))</f>
        <v/>
      </c>
      <c r="FH336" s="409" t="str">
        <f>IF(AND('[1]Multi-Field'!$E$104=[1]Lists!BF336,'[1]Multi-Field'!$F$104="Drained"),BI336,IF(AND('[1]Multi-Field'!$E$104=[1]Lists!BF336,'[1]Multi-Field'!$F$104="undrained"),BH336,""))</f>
        <v/>
      </c>
      <c r="FI336" s="409" t="str">
        <f>IF(AND('[1]Multi-Field'!$E$105=[1]Lists!BF336,'[1]Multi-Field'!$F$105="Drained"),BI336,IF(AND('[1]Multi-Field'!$E$105=[1]Lists!BF336,'[1]Multi-Field'!$F$105="undrained"),BH336,""))</f>
        <v/>
      </c>
      <c r="FJ336" s="409" t="str">
        <f>IF(AND('[1]Multi-Field'!$E$106=[1]Lists!BF336,'[1]Multi-Field'!$F$106="Drained"),BI336,IF(AND('[1]Multi-Field'!$E$106=[1]Lists!BF336,'[1]Multi-Field'!$F$106="undrained"),BH336,""))</f>
        <v/>
      </c>
      <c r="FK336" s="409" t="str">
        <f>IF(AND('[1]Multi-Field'!$E$107=[1]Lists!BF336,'[1]Multi-Field'!$F$107="Drained"),BI336,IF(AND('[1]Multi-Field'!$E$107=[1]Lists!BF336,'[1]Multi-Field'!$F$107="undrained"),BH336,""))</f>
        <v/>
      </c>
      <c r="FL336" s="409" t="str">
        <f>IF(AND('[1]Multi-Field'!$E$108=[1]Lists!BF336,'[1]Multi-Field'!$F$108="Drained"),BI336,IF(AND('[1]Multi-Field'!$E$108=[1]Lists!BF336,'[1]Multi-Field'!$F$108="undrained"),BH336,""))</f>
        <v/>
      </c>
      <c r="FM336" s="409" t="str">
        <f>IF(AND('[1]Multi-Field'!$E$109=[1]Lists!BF336,'[1]Multi-Field'!$F$109="Drained"),BI336,IF(AND('[1]Multi-Field'!$E$109=[1]Lists!BF336,'[1]Multi-Field'!$F$109="undrained"),BH336,""))</f>
        <v/>
      </c>
      <c r="FN336" s="409" t="str">
        <f>IF(AND('[1]Multi-Field'!$E$110=[1]Lists!BF336,'[1]Multi-Field'!$F$110="Drained"),BI336,IF(AND('[1]Multi-Field'!$E$110=[1]Lists!BF336,'[1]Multi-Field'!$F$110="undrained"),BH336,""))</f>
        <v/>
      </c>
      <c r="FO336" s="409" t="str">
        <f>IF(AND('[1]Multi-Field'!$E$111=[1]Lists!BF336,'[1]Multi-Field'!$F$111="Drained"),BI336,IF(AND('[1]Multi-Field'!$E$111=[1]Lists!BF336,'[1]Multi-Field'!$F$111="undrained"),BH336,""))</f>
        <v/>
      </c>
      <c r="FP336" s="409" t="str">
        <f>IF(AND('[1]Multi-Field'!$E$112=[1]Lists!BF336,'[1]Multi-Field'!$F$112="Drained"),BI336,IF(AND('[1]Multi-Field'!$E$112=[1]Lists!BF336,'[1]Multi-Field'!$F$112="undrained"),BH336,""))</f>
        <v/>
      </c>
      <c r="FQ336" s="409" t="str">
        <f>IF(AND('[1]Multi-Field'!$E$113=[1]Lists!BF336,'[1]Multi-Field'!$F$113="Drained"),BI336,IF(AND('[1]Multi-Field'!$E$113=[1]Lists!BF336,'[1]Multi-Field'!$F$113="undrained"),BH336,""))</f>
        <v/>
      </c>
      <c r="FR336" s="409" t="str">
        <f>IF(AND('[1]Multi-Field'!$E$114=[1]Lists!BF336,'[1]Multi-Field'!$F$114="Drained"),BI336,IF(AND('[1]Multi-Field'!$E$114=[1]Lists!BF336,'[1]Multi-Field'!$F$114="undrained"),BH336,""))</f>
        <v/>
      </c>
      <c r="FS336" s="409" t="str">
        <f>IF(AND('[1]Multi-Field'!$E$115=[1]Lists!BF336,'[1]Multi-Field'!$F$115="Drained"),BI336,IF(AND('[1]Multi-Field'!$E$115=[1]Lists!BF336,'[1]Multi-Field'!$F$115="undrained"),BH336,""))</f>
        <v/>
      </c>
      <c r="FT336" s="409" t="str">
        <f>IF(AND('[1]Multi-Field'!$E$116=[1]Lists!BF336,'[1]Multi-Field'!$F$116="Drained"),BI336,IF(AND('[1]Multi-Field'!$E$116=[1]Lists!BF336,'[1]Multi-Field'!$F$116="undrained"),BH336,""))</f>
        <v/>
      </c>
      <c r="FU336" s="409" t="str">
        <f>IF(AND('[1]Multi-Field'!$E$117=[1]Lists!BF336,'[1]Multi-Field'!$F$117="Drained"),BI336,IF(AND('[1]Multi-Field'!$E$117=[1]Lists!BF336,'[1]Multi-Field'!$F$117="undrained"),BH336,""))</f>
        <v/>
      </c>
      <c r="FV336" s="409" t="str">
        <f>IF(AND('[1]Multi-Field'!$E$118=[1]Lists!BF336,'[1]Multi-Field'!$F$118="Drained"),BI336,IF(AND('[1]Multi-Field'!$E$118=[1]Lists!BF336,'[1]Multi-Field'!$F$118="undrained"),BH336,""))</f>
        <v/>
      </c>
      <c r="FW336" s="409" t="str">
        <f>IF(AND('[1]Multi-Field'!$E$119=[1]Lists!BF336,'[1]Multi-Field'!$F$119="Drained"),BI336,IF(AND('[1]Multi-Field'!$E$119=[1]Lists!BF336,'[1]Multi-Field'!$F$119="undrained"),BH336,""))</f>
        <v/>
      </c>
      <c r="FX336" s="409" t="str">
        <f>IF(AND('[1]Multi-Field'!$E$120=[1]Lists!BF336,'[1]Multi-Field'!$F$120="Drained"),BI336,IF(AND('[1]Multi-Field'!$E$120=[1]Lists!BF336,'[1]Multi-Field'!$F$120="undrained"),BH336,""))</f>
        <v/>
      </c>
      <c r="GC336" s="4">
        <v>1</v>
      </c>
    </row>
    <row r="337" spans="1:185" ht="13.5" customHeight="1">
      <c r="A337" s="7" t="s">
        <v>423</v>
      </c>
      <c r="B337" s="7"/>
      <c r="C337" s="7"/>
      <c r="D337" s="8">
        <v>55</v>
      </c>
      <c r="E337" s="8">
        <f t="shared" si="53"/>
        <v>57</v>
      </c>
      <c r="F337" s="8">
        <f t="shared" si="54"/>
        <v>58</v>
      </c>
      <c r="G337" s="8">
        <v>60</v>
      </c>
      <c r="H337" s="8">
        <v>60</v>
      </c>
      <c r="I337" s="8">
        <f t="shared" si="57"/>
        <v>63</v>
      </c>
      <c r="J337" s="8">
        <f t="shared" si="58"/>
        <v>67</v>
      </c>
      <c r="K337" s="8">
        <v>70</v>
      </c>
      <c r="L337" s="8">
        <v>80</v>
      </c>
      <c r="M337" s="8">
        <f t="shared" si="55"/>
        <v>85</v>
      </c>
      <c r="N337" s="8">
        <f t="shared" si="56"/>
        <v>90</v>
      </c>
      <c r="O337" s="8">
        <v>95</v>
      </c>
      <c r="P337" s="391">
        <v>312</v>
      </c>
      <c r="Q337" s="394"/>
      <c r="R337" s="395" t="b">
        <f>IF(OR('Multi-Field'!AA314=Lists!$AC$42,'Multi-Field'!AA314=Lists!$AC$43),IF('Multi-Field'!Z314="x",(IF('Multi-Field'!AC314=Lists!$Q$11,Lists!$R$11,IF('Multi-Field'!AC314=Lists!$Q$12,Lists!$R$12,IF('Multi-Field'!AC314=Lists!$Q$13,Lists!$R$13,IF('Multi-Field'!AC314=Lists!$Q$14,Lists!$R$14))))),IF('Multi-Field'!X314="x",(IF('Multi-Field'!AC314=Lists!$Q$11,Lists!$S$11,IF('Multi-Field'!AC314=Lists!$Q$12,Lists!$S$12,IF('Multi-Field'!AC314=Lists!$Q$13,Lists!$S$13,IF('Multi-Field'!AC314=Lists!$Q$14,Lists!$S$14))))),IF('Multi-Field'!V314="x",(IF('Multi-Field'!AC314=Lists!$Q$11,Lists!$T$11,IF('Multi-Field'!AC314=Lists!$Q$12,Lists!$T$12,IF('Multi-Field'!AC314=Lists!$Q$13,Lists!$T$13,IF('Multi-Field'!AC314=Lists!$Q$14,Lists!$T$14))))),0))))</f>
        <v>0</v>
      </c>
      <c r="S337" s="395" t="str">
        <f t="shared" si="52"/>
        <v/>
      </c>
      <c r="T337" s="395"/>
      <c r="U337" s="396"/>
      <c r="BF337" s="411" t="s">
        <v>1501</v>
      </c>
      <c r="BG337" s="412">
        <v>4</v>
      </c>
      <c r="BH337" s="412">
        <v>2.5</v>
      </c>
      <c r="BI337" s="412">
        <v>3.5</v>
      </c>
      <c r="BJ337" s="409" t="e">
        <f>IF(AND('[1]Single Field'!#REF!=[1]Lists!BF337,'[1]Single Field'!#REF!="Drained"),"x",IF(AND('[1]Single Field'!#REF!=[1]Lists!BF337,'[1]Single Field'!#REF!="Undrained"),O,""))</f>
        <v>#REF!</v>
      </c>
      <c r="BK337" s="409" t="str">
        <f>IF(AND('[1]Multi-Field'!$E$3=[1]Lists!BF337,'[1]Multi-Field'!$F$3="Drained"),BI337,IF(AND('[1]Multi-Field'!$E$3=BF337,'[1]Multi-Field'!$F$3="undrained"),BH337,""))</f>
        <v/>
      </c>
      <c r="BL337" s="409" t="str">
        <f>IF(AND('[1]Multi-Field'!$E$4=BF337,'[1]Multi-Field'!$F$4="Drained"),BI337,IF(AND('[1]Multi-Field'!$E$4=BF337,'[1]Multi-Field'!$F$4="undrained"),BH337,""))</f>
        <v/>
      </c>
      <c r="BM337" s="409" t="str">
        <f>IF(AND('[1]Multi-Field'!$E$5=BF337,'[1]Multi-Field'!$F$5="Drained"),BI337,IF(AND('[1]Multi-Field'!$E$5=BF337,'[1]Multi-Field'!$F$5="undrained"),BH337,""))</f>
        <v/>
      </c>
      <c r="BN337" s="409" t="str">
        <f>IF(AND('[1]Multi-Field'!$E$6=BF337,'[1]Multi-Field'!$F$6="Drained"),BI337,IF(AND('[1]Multi-Field'!$E$6=BF337,'[1]Multi-Field'!$F$6="undrained"),BH337,""))</f>
        <v/>
      </c>
      <c r="BO337" s="409" t="str">
        <f>IF(AND('[1]Multi-Field'!$E$7=BF337,'[1]Multi-Field'!$F$7="Drained"),BI337,IF(AND('[1]Multi-Field'!$E$7=BF337,'[1]Multi-Field'!$F$7="undrained"),BH337,""))</f>
        <v/>
      </c>
      <c r="BP337" s="409" t="str">
        <f>IF(AND('[1]Multi-Field'!$E$8=BF337,'[1]Multi-Field'!$F$8="Drained"),BI337,IF(AND('[1]Multi-Field'!$E$8=BF337,'[1]Multi-Field'!$F$8="undrained"),BH337,""))</f>
        <v/>
      </c>
      <c r="BQ337" s="409" t="str">
        <f>IF(AND('[1]Multi-Field'!$E$9=BF337,'[1]Multi-Field'!$F$9="Drained"),BI337,IF(AND('[1]Multi-Field'!$E$9=BF337,'[1]Multi-Field'!$F$9="undrained"),BH337,""))</f>
        <v/>
      </c>
      <c r="BR337" s="409" t="str">
        <f>IF(AND('[1]Multi-Field'!$E$10=BF337,'[1]Multi-Field'!$F$10="Drained"),BI337,IF(AND('[1]Multi-Field'!$E$10=BF337,'[1]Multi-Field'!$F$10="undrained"),BH337,""))</f>
        <v/>
      </c>
      <c r="BS337" s="409" t="str">
        <f>IF(AND('[1]Multi-Field'!$E$11=BF337,'[1]Multi-Field'!$F$11="Drained"),BI337,IF(AND('[1]Multi-Field'!$E$11=BF337,'[1]Multi-Field'!$F$11="undrained"),BH337,""))</f>
        <v/>
      </c>
      <c r="BT337" s="409" t="str">
        <f>IF(AND('[1]Multi-Field'!$E$12=BF337,'[1]Multi-Field'!$F$12="Drained"),BI337,IF(AND('[1]Multi-Field'!$E$12=BF337,'[1]Multi-Field'!$F$12="undrained"),BH337,""))</f>
        <v/>
      </c>
      <c r="BU337" s="409" t="str">
        <f>IF(AND('[1]Multi-Field'!$E$13=BF337,'[1]Multi-Field'!$F$13="Drained"),BI337,IF(AND('[1]Multi-Field'!$E$3=BF337,'[1]Multi-Field'!$F$13="undrained"),BH337,""))</f>
        <v/>
      </c>
      <c r="BV337" s="409" t="str">
        <f>IF(AND('[1]Multi-Field'!$E$14=BF337,'[1]Multi-Field'!$F$14="Drained"),BI337,IF(AND('[1]Multi-Field'!$E$14=BF337,'[1]Multi-Field'!$F$14="undrained"),BH337,""))</f>
        <v/>
      </c>
      <c r="BW337" s="409" t="str">
        <f>IF(AND('[1]Multi-Field'!$E$15=BF337,'[1]Multi-Field'!$F$15="Drained"),BI337,IF(AND('[1]Multi-Field'!$E$15=BF337,'[1]Multi-Field'!$F$15="undrained"),BH337,""))</f>
        <v/>
      </c>
      <c r="BX337" s="409" t="str">
        <f>IF(AND('[1]Multi-Field'!$E$16=[1]Lists!BF337,'[1]Multi-Field'!$F$16="Drained"),BI337,IF(AND('[1]Multi-Field'!$E$16=[1]Lists!BF337,'[1]Multi-Field'!$F$16="undrained"),BH337,""))</f>
        <v/>
      </c>
      <c r="BY337" s="409" t="str">
        <f>IF(AND('[1]Multi-Field'!$E$17=[1]Lists!BF337,'[1]Multi-Field'!$F$17="Drained"),BI337,IF(AND('[1]Multi-Field'!$E$17=[1]Lists!BF337,'[1]Multi-Field'!$F$17="undrained"),BH337,""))</f>
        <v/>
      </c>
      <c r="BZ337" s="409" t="str">
        <f>IF(AND('[1]Multi-Field'!$E$18=[1]Lists!BF337,'[1]Multi-Field'!$F$18="Drained"),BI337,IF(AND('[1]Multi-Field'!$E$18=[1]Lists!BF337,'[1]Multi-Field'!$F$18="undrained"),BH337,""))</f>
        <v/>
      </c>
      <c r="CA337" s="409" t="str">
        <f>IF(AND('[1]Multi-Field'!$E$19=[1]Lists!BF337,'[1]Multi-Field'!$F$19="Drained"),BI337,IF(AND('[1]Multi-Field'!$E$19=[1]Lists!BF337,'[1]Multi-Field'!$F$19="undrained"),BH337,""))</f>
        <v/>
      </c>
      <c r="CB337" s="409" t="str">
        <f>IF(AND('[1]Multi-Field'!$E$20=[1]Lists!BF337,'[1]Multi-Field'!$F$20="Drained"),BI337,IF(AND('[1]Multi-Field'!$E$20=[1]Lists!BF337,'[1]Multi-Field'!$F$20="undrained"),BH337,""))</f>
        <v/>
      </c>
      <c r="CC337" s="409" t="str">
        <f>IF(AND('[1]Multi-Field'!$E$21=[1]Lists!BF337,'[1]Multi-Field'!$F$21="Drained"),BI337,IF(AND('[1]Multi-Field'!$E$21=[1]Lists!BF337,'[1]Multi-Field'!$F$21="undrained"),BH337,""))</f>
        <v/>
      </c>
      <c r="CD337" s="409" t="str">
        <f>IF(AND('[1]Multi-Field'!$E$22=[1]Lists!BF337,'[1]Multi-Field'!$F$22="Drained"),BI337,IF(AND('[1]Multi-Field'!$E$22=[1]Lists!BF337,'[1]Multi-Field'!$F$22="undrained"),BH337,""))</f>
        <v/>
      </c>
      <c r="CE337" s="409" t="str">
        <f>IF(AND('[1]Multi-Field'!$E$23=[1]Lists!BF337,'[1]Multi-Field'!$F$23="Drained"),BI337,IF(AND('[1]Multi-Field'!$E$23=[1]Lists!BF337,'[1]Multi-Field'!$F$23="undrained"),BH337,""))</f>
        <v/>
      </c>
      <c r="CF337" s="409" t="str">
        <f>IF(AND('[1]Multi-Field'!$E$24=[1]Lists!BF337,'[1]Multi-Field'!$F$24="Drained"),BI337,IF(AND('[1]Multi-Field'!$E$24=[1]Lists!BF337,'[1]Multi-Field'!$F$24="undrained"),BH337,""))</f>
        <v/>
      </c>
      <c r="CG337" s="409" t="str">
        <f>IF(AND('[1]Multi-Field'!$E$25=[1]Lists!BF337,'[1]Multi-Field'!$F$25="Drained"),BI337,IF(AND('[1]Multi-Field'!$E$25=[1]Lists!BF337,'[1]Multi-Field'!$F$25="undrained"),BH337,""))</f>
        <v/>
      </c>
      <c r="CH337" s="409" t="str">
        <f>IF(AND('[1]Multi-Field'!$E$26=[1]Lists!BF337,'[1]Multi-Field'!$F$26="Drained"),BI337,IF(AND('[1]Multi-Field'!$E$26=[1]Lists!BF337,'[1]Multi-Field'!$F$26="undrained"),BH337,""))</f>
        <v/>
      </c>
      <c r="CI337" s="409" t="str">
        <f>IF(AND('[1]Multi-Field'!$E$27=[1]Lists!BF337,'[1]Multi-Field'!$F$27="Drained"),BI337,IF(AND('[1]Multi-Field'!$E$27=[1]Lists!BF337,'[1]Multi-Field'!$F$27="undrained"),BH337,""))</f>
        <v/>
      </c>
      <c r="CJ337" s="409" t="str">
        <f>IF(AND('[1]Multi-Field'!$E$28=[1]Lists!BF337,'[1]Multi-Field'!$F$28="Drained"),BI337,IF(AND('[1]Multi-Field'!$E$28=[1]Lists!BF337,'[1]Multi-Field'!$F$28="undrained"),BH337,""))</f>
        <v/>
      </c>
      <c r="CK337" s="409" t="str">
        <f>IF(AND('[1]Multi-Field'!$E$29=[1]Lists!BF337,'[1]Multi-Field'!$F$29="Drained"),BI337,IF(AND('[1]Multi-Field'!$E$29=[1]Lists!BF337,'[1]Multi-Field'!$F$29="undrained"),BH337,""))</f>
        <v/>
      </c>
      <c r="CL337" s="409" t="str">
        <f>IF(AND('[1]Multi-Field'!$E$30=[1]Lists!BF337,'[1]Multi-Field'!$F$30="Drained"),BI337,IF(AND('[1]Multi-Field'!$E$30=[1]Lists!BF337,'[1]Multi-Field'!$F$30="undrained"),BH337,""))</f>
        <v/>
      </c>
      <c r="CM337" s="409" t="str">
        <f>IF(AND('[1]Multi-Field'!$E$31=[1]Lists!BF337,'[1]Multi-Field'!$F$31="Drained"),BI337,IF(AND('[1]Multi-Field'!$E$31=[1]Lists!BF337,'[1]Multi-Field'!$F$31="undrained"),BH337,""))</f>
        <v/>
      </c>
      <c r="CN337" s="409" t="str">
        <f>IF(AND('[1]Multi-Field'!$E$32=[1]Lists!BF337,'[1]Multi-Field'!$F$32="Drained"),BI337,IF(AND('[1]Multi-Field'!$E$32=[1]Lists!BF337,'[1]Multi-Field'!$F$32="undrained"),BH337,""))</f>
        <v/>
      </c>
      <c r="CO337" s="409" t="str">
        <f>IF(AND('[1]Multi-Field'!$E$33=[1]Lists!BF337,'[1]Multi-Field'!$F$33="Drained"),BI337,IF(AND('[1]Multi-Field'!$E$33=[1]Lists!BF337,'[1]Multi-Field'!$F$33="undrained"),BH337,""))</f>
        <v/>
      </c>
      <c r="CP337" s="409" t="str">
        <f>IF(AND('[1]Multi-Field'!$E$34=[1]Lists!BF337,'[1]Multi-Field'!$F$34="Drained"),BI337,IF(AND('[1]Multi-Field'!$E$34=[1]Lists!BF337,'[1]Multi-Field'!$F$34="undrained"),BH337,""))</f>
        <v/>
      </c>
      <c r="CQ337" s="409" t="str">
        <f>IF(AND('[1]Multi-Field'!$E$35=[1]Lists!BF337,'[1]Multi-Field'!$F$35="Drained"),BI337,IF(AND('[1]Multi-Field'!$E$35=[1]Lists!BF337,'[1]Multi-Field'!$F$35="undrained"),BH337,""))</f>
        <v/>
      </c>
      <c r="CR337" s="409" t="str">
        <f>IF(AND('[1]Multi-Field'!$E$36=[1]Lists!BF337,'[1]Multi-Field'!$F$36="Drained"),BI337,IF(AND('[1]Multi-Field'!$E$36=[1]Lists!BF337,'[1]Multi-Field'!$F$36="undrained"),BH337,""))</f>
        <v/>
      </c>
      <c r="CS337" s="409" t="str">
        <f>IF(AND('[1]Multi-Field'!$E$37=[1]Lists!BF337,'[1]Multi-Field'!$F$37="Drained"),BI337,IF(AND('[1]Multi-Field'!$E$37=[1]Lists!BF337,'[1]Multi-Field'!$F$37="undrained"),BH337,""))</f>
        <v/>
      </c>
      <c r="CT337" s="409" t="str">
        <f>IF(AND('[1]Multi-Field'!$E$38=[1]Lists!BF337,'[1]Multi-Field'!$F$38="Drained"),BI337,IF(AND('[1]Multi-Field'!$E$38=[1]Lists!BF337,'[1]Multi-Field'!$F$38="undrained"),BH337,""))</f>
        <v/>
      </c>
      <c r="CU337" s="409" t="str">
        <f>IF(AND('[1]Multi-Field'!$E$39=[1]Lists!BF337,'[1]Multi-Field'!$F$39="Drained"),BI337,IF(AND('[1]Multi-Field'!$E$39=[1]Lists!BF337,'[1]Multi-Field'!$F$39="undrained"),BH337,""))</f>
        <v/>
      </c>
      <c r="CV337" s="409" t="str">
        <f>IF(AND('[1]Multi-Field'!$E$40=[1]Lists!BF337,'[1]Multi-Field'!$F$40="Drained"),BI337,IF(AND('[1]Multi-Field'!$E$40=[1]Lists!BF337,'[1]Multi-Field'!$F$40="undrained"),BH337,""))</f>
        <v/>
      </c>
      <c r="CW337" s="409" t="str">
        <f>IF(AND('[1]Multi-Field'!$E$41=[1]Lists!BF337,'[1]Multi-Field'!$F$40="Drained"),BI337,IF(AND('[1]Multi-Field'!$E$40=[1]Lists!BF337,'[1]Multi-Field'!$F$40="undrained"),BH337,""))</f>
        <v/>
      </c>
      <c r="CX337" s="409" t="str">
        <f>IF(AND('[1]Multi-Field'!$E$42=[1]Lists!BF337,'[1]Multi-Field'!$F$42="Drained"),BI337,IF(AND('[1]Multi-Field'!$E$42=[1]Lists!BF337,'[1]Multi-Field'!$F$42="undrained"),BH337,""))</f>
        <v/>
      </c>
      <c r="CY337" s="409" t="str">
        <f>IF(AND('[1]Multi-Field'!$E$43=[1]Lists!BF337,'[1]Multi-Field'!$F$43="Drained"),BI337,IF(AND('[1]Multi-Field'!$E$43=[1]Lists!BF337,'[1]Multi-Field'!$F$43="undrained"),BH337,""))</f>
        <v/>
      </c>
      <c r="CZ337" s="409" t="str">
        <f>IF(AND('[1]Multi-Field'!$E$44=[1]Lists!BF337,'[1]Multi-Field'!$F$44="Drained"),BI337,IF(AND('[1]Multi-Field'!$E$44=[1]Lists!BF337,'[1]Multi-Field'!$F$44="undrained"),BH337,""))</f>
        <v/>
      </c>
      <c r="DA337" s="409" t="str">
        <f>IF(AND('[1]Multi-Field'!$E$45=[1]Lists!BF337,'[1]Multi-Field'!$F$45="Drained"),BI337,IF(AND('[1]Multi-Field'!$E$45=[1]Lists!BF337,'[1]Multi-Field'!$F$45="undrained"),BH337,""))</f>
        <v/>
      </c>
      <c r="DB337" s="409" t="str">
        <f>IF(AND('[1]Multi-Field'!$E$46=[1]Lists!BF337,'[1]Multi-Field'!$F$46="Drained"),BI337,IF(AND('[1]Multi-Field'!$E$46=[1]Lists!BF337,'[1]Multi-Field'!$F$46="undrained"),BH337,""))</f>
        <v/>
      </c>
      <c r="DC337" s="409" t="str">
        <f>IF(AND('[1]Multi-Field'!$E$47=[1]Lists!BF337,'[1]Multi-Field'!$F$47="Drained"),BI337,IF(AND('[1]Multi-Field'!$E$47=[1]Lists!BF337,'[1]Multi-Field'!$F$47="undrained"),BH337,""))</f>
        <v/>
      </c>
      <c r="DD337" s="409" t="str">
        <f>IF(AND('[1]Multi-Field'!$E$48=[1]Lists!BF337,'[1]Multi-Field'!$F$48="Drained"),BI337,IF(AND('[1]Multi-Field'!$E$48=[1]Lists!BF337,'[1]Multi-Field'!$F$48="undrained"),BH337,""))</f>
        <v/>
      </c>
      <c r="DE337" s="409" t="str">
        <f>IF(AND('[1]Multi-Field'!$E$49=[1]Lists!BF337,'[1]Multi-Field'!$F$49="Drained"),BI337,IF(AND('[1]Multi-Field'!$E$49=[1]Lists!BF337,'[1]Multi-Field'!$F$9="undrained"),BH337,""))</f>
        <v/>
      </c>
      <c r="DF337" s="409" t="str">
        <f>IF(AND('[1]Multi-Field'!$E$50=[1]Lists!BF337,'[1]Multi-Field'!$F$50="Drained"),BI337,IF(AND('[1]Multi-Field'!$E$50=[1]Lists!BF337,'[1]Multi-Field'!$F$50="undrained"),BH337,""))</f>
        <v/>
      </c>
      <c r="DG337" s="409" t="str">
        <f>IF(AND('[1]Multi-Field'!$E$51=[1]Lists!BF337,'[1]Multi-Field'!$F$51="Drained"),BI337,IF(AND('[1]Multi-Field'!$E$51=[1]Lists!BF337,'[1]Multi-Field'!$F$51="undrained"),BH337,""))</f>
        <v/>
      </c>
      <c r="DH337" s="409" t="str">
        <f>IF(AND('[1]Multi-Field'!$E$52=[1]Lists!BF337,'[1]Multi-Field'!$F$52="Drained"),BI337,IF(AND('[1]Multi-Field'!$E$52=[1]Lists!BF337,'[1]Multi-Field'!$F$52="undrained"),BH337,""))</f>
        <v/>
      </c>
      <c r="DI337" s="409" t="str">
        <f>IF(AND('[1]Multi-Field'!$E$53=[1]Lists!BF337,'[1]Multi-Field'!$F$53="Drained"),BI337,IF(AND('[1]Multi-Field'!$E$53=[1]Lists!BF337,'[1]Multi-Field'!$F$53="undrained"),BH337,""))</f>
        <v/>
      </c>
      <c r="DJ337" s="409" t="str">
        <f>IF(AND('[1]Multi-Field'!$E$54=[1]Lists!BF337,'[1]Multi-Field'!$F$54="Drained"),BI337,IF(AND('[1]Multi-Field'!$E$54=[1]Lists!BF337,'[1]Multi-Field'!$F$54="undrained"),BH337,""))</f>
        <v/>
      </c>
      <c r="DK337" s="409" t="str">
        <f>IF(AND('[1]Multi-Field'!$E$55=[1]Lists!BF337,'[1]Multi-Field'!$F$55="Drained"),BI337,IF(AND('[1]Multi-Field'!$E$55=[1]Lists!BF337,'[1]Multi-Field'!$F$55="undrained"),BH337,""))</f>
        <v/>
      </c>
      <c r="DL337" s="409" t="str">
        <f>IF(AND('[1]Multi-Field'!$E$56=[1]Lists!BF337,'[1]Multi-Field'!$F$56="Drained"),BI337,IF(AND('[1]Multi-Field'!$E$56=[1]Lists!BF337,'[1]Multi-Field'!$F$56="undrained"),BH337,""))</f>
        <v/>
      </c>
      <c r="DM337" s="409" t="str">
        <f>IF(AND('[1]Multi-Field'!$E$57=[1]Lists!BF337,'[1]Multi-Field'!$F$57="Drained"),BI337,IF(AND('[1]Multi-Field'!$E$57=[1]Lists!BF337,'[1]Multi-Field'!$F$57="undrained"),BH337,""))</f>
        <v/>
      </c>
      <c r="DN337" s="409" t="str">
        <f>IF(AND('[1]Multi-Field'!$E$58=[1]Lists!BF337,'[1]Multi-Field'!$F$58="Drained"),BI337,IF(AND('[1]Multi-Field'!$E$58=[1]Lists!BF337,'[1]Multi-Field'!$F$58="undrained"),BH337,""))</f>
        <v/>
      </c>
      <c r="DO337" s="409" t="str">
        <f>IF(AND('[1]Multi-Field'!$E$59=[1]Lists!BF337,'[1]Multi-Field'!$F$59="Drained"),BI337,IF(AND('[1]Multi-Field'!$E$59=[1]Lists!BF337,'[1]Multi-Field'!$F$59="undrained"),BH337,""))</f>
        <v/>
      </c>
      <c r="DP337" s="409" t="str">
        <f>IF(AND('[1]Multi-Field'!$E$60=[1]Lists!BF337,'[1]Multi-Field'!$F$60="Drained"),BI337,IF(AND('[1]Multi-Field'!$E$60=[1]Lists!BF337,'[1]Multi-Field'!$F$60="undrained"),BH337,""))</f>
        <v/>
      </c>
      <c r="DQ337" s="409" t="str">
        <f>IF(AND('[1]Multi-Field'!$E$61=[1]Lists!BF337,'[1]Multi-Field'!$F$61="Drained"),BI337,IF(AND('[1]Multi-Field'!$E$61=[1]Lists!BF337,'[1]Multi-Field'!$F$61="undrained"),BH337,""))</f>
        <v/>
      </c>
      <c r="DR337" s="409" t="str">
        <f>IF(AND('[1]Multi-Field'!$E$62=[1]Lists!BF337,'[1]Multi-Field'!$F$62="Drained"),BI337,IF(AND('[1]Multi-Field'!$E$62=[1]Lists!BF337,'[1]Multi-Field'!$F$62="undrained"),BH337,""))</f>
        <v/>
      </c>
      <c r="DS337" s="409" t="str">
        <f>IF(AND('[1]Multi-Field'!$E$63=[1]Lists!BF337,'[1]Multi-Field'!$F$63="Drained"),BI337,IF(AND('[1]Multi-Field'!$E$63=[1]Lists!BF337,'[1]Multi-Field'!$F$63="undrained"),BH337,""))</f>
        <v/>
      </c>
      <c r="DT337" s="409" t="str">
        <f>IF(AND('[1]Multi-Field'!$E$64=[1]Lists!BF337,'[1]Multi-Field'!$F$64="Drained"),BI337,IF(AND('[1]Multi-Field'!$E$64=[1]Lists!BF337,'[1]Multi-Field'!$F$64="undrained"),BH337,""))</f>
        <v/>
      </c>
      <c r="DU337" s="409" t="str">
        <f>IF(AND('[1]Multi-Field'!$E$65=[1]Lists!BF337,'[1]Multi-Field'!$F$65="Drained"),BI337,IF(AND('[1]Multi-Field'!$E$65=[1]Lists!BF337,'[1]Multi-Field'!$F$65="undrained"),BH337,""))</f>
        <v/>
      </c>
      <c r="DV337" s="409" t="str">
        <f>IF(AND('[1]Multi-Field'!$E$66=[1]Lists!BF337,'[1]Multi-Field'!$F$66="Drained"),BI337,IF(AND('[1]Multi-Field'!$E$66=[1]Lists!BF337,'[1]Multi-Field'!$F$66="undrained"),BH337,""))</f>
        <v/>
      </c>
      <c r="DW337" s="409" t="str">
        <f>IF(AND('[1]Multi-Field'!$E$67=[1]Lists!BF337,'[1]Multi-Field'!$F$67="Drained"),BI337,IF(AND('[1]Multi-Field'!$E$67=[1]Lists!BF337,'[1]Multi-Field'!$F$67="undrained"),BH337,""))</f>
        <v/>
      </c>
      <c r="DX337" s="409" t="str">
        <f>IF(AND('[1]Multi-Field'!$E$68=[1]Lists!BF337,'[1]Multi-Field'!$F$68="Drained"),BI337,IF(AND('[1]Multi-Field'!$E$68=[1]Lists!BF337,'[1]Multi-Field'!$F$68="undrained"),BH337,""))</f>
        <v/>
      </c>
      <c r="DY337" s="409" t="str">
        <f>IF(AND('[1]Multi-Field'!$E$69=[1]Lists!BF337,'[1]Multi-Field'!$F$69="Drained"),BI337,IF(AND('[1]Multi-Field'!$E$69=[1]Lists!BF337,'[1]Multi-Field'!$F$69="undrained"),BH337,""))</f>
        <v/>
      </c>
      <c r="DZ337" s="409" t="str">
        <f>IF(AND('[1]Multi-Field'!$E$70=[1]Lists!BF337,'[1]Multi-Field'!$F$70="Drained"),BI337,IF(AND('[1]Multi-Field'!$E$70=[1]Lists!BF337,'[1]Multi-Field'!$F$70="undrained"),BH337,""))</f>
        <v/>
      </c>
      <c r="EA337" s="409" t="str">
        <f>IF(AND('[1]Multi-Field'!$E$71=[1]Lists!BF337,'[1]Multi-Field'!$F$71="Drained"),BI337,IF(AND('[1]Multi-Field'!$E$71=[1]Lists!BF337,'[1]Multi-Field'!$F$71="undrained"),BH337,""))</f>
        <v/>
      </c>
      <c r="EB337" s="409" t="str">
        <f>IF(AND('[1]Multi-Field'!$E$72=[1]Lists!BF337,'[1]Multi-Field'!$F$72="Drained"),BI337,IF(AND('[1]Multi-Field'!$E$72=[1]Lists!BF337,'[1]Multi-Field'!$F$72="undrained"),BH337,""))</f>
        <v/>
      </c>
      <c r="EC337" s="409" t="str">
        <f>IF(AND('[1]Multi-Field'!$E$73=[1]Lists!BF337,'[1]Multi-Field'!$F$73="Drained"),BI337,IF(AND('[1]Multi-Field'!$E$73=[1]Lists!BF337,'[1]Multi-Field'!$F$73="undrained"),BH337,""))</f>
        <v/>
      </c>
      <c r="ED337" s="409" t="str">
        <f>IF(AND('[1]Multi-Field'!$E$74=[1]Lists!BF337,'[1]Multi-Field'!$F$74="Drained"),BI337,IF(AND('[1]Multi-Field'!$E$74=[1]Lists!BF337,'[1]Multi-Field'!$F$74="undrained"),BH337,""))</f>
        <v/>
      </c>
      <c r="EE337" s="409" t="str">
        <f>IF(AND('[1]Multi-Field'!$E$75=[1]Lists!BF337,'[1]Multi-Field'!$F$75="Drained"),BI337,IF(AND('[1]Multi-Field'!$E$75=[1]Lists!BF337,'[1]Multi-Field'!$F$75="undrained"),BH337,""))</f>
        <v/>
      </c>
      <c r="EF337" s="409" t="str">
        <f>IF(AND('[1]Multi-Field'!$E$76=[1]Lists!BF337,'[1]Multi-Field'!$F$76="Drained"),BI337,IF(AND('[1]Multi-Field'!$E$76=[1]Lists!BF337,'[1]Multi-Field'!$F$6="undrained"),BH337,""))</f>
        <v/>
      </c>
      <c r="EG337" s="409" t="str">
        <f>IF(AND('[1]Multi-Field'!$E$77=[1]Lists!BF337,'[1]Multi-Field'!$F$77="Drained"),BI337,IF(AND('[1]Multi-Field'!$E$77=[1]Lists!BF337,'[1]Multi-Field'!$F$77="undrained"),BH337,""))</f>
        <v/>
      </c>
      <c r="EH337" s="409" t="str">
        <f>IF(AND('[1]Multi-Field'!$E$78=[1]Lists!BF337,'[1]Multi-Field'!$F$78="Drained"),BI337,IF(AND('[1]Multi-Field'!$E$78=[1]Lists!BF337,'[1]Multi-Field'!$F$78="undrained"),BH337,""))</f>
        <v/>
      </c>
      <c r="EI337" s="409" t="str">
        <f>IF(AND('[1]Multi-Field'!$E$79=[1]Lists!BF337,'[1]Multi-Field'!$F$79="Drained"),BI337,IF(AND('[1]Multi-Field'!$E$79=[1]Lists!BF337,'[1]Multi-Field'!$F$79="undrained"),BH337,""))</f>
        <v/>
      </c>
      <c r="EJ337" s="409" t="str">
        <f>IF(AND('[1]Multi-Field'!$E$80=[1]Lists!BF337,'[1]Multi-Field'!$F$80="Drained"),BI337,IF(AND('[1]Multi-Field'!$E$80=[1]Lists!BF337,'[1]Multi-Field'!$F$80="undrained"),BH337,""))</f>
        <v/>
      </c>
      <c r="EK337" s="409" t="str">
        <f>IF(AND('[1]Multi-Field'!$E$81=[1]Lists!BF337,'[1]Multi-Field'!$F$81="Drained"),BI337,IF(AND('[1]Multi-Field'!$E$81=[1]Lists!BF337,'[1]Multi-Field'!$F$81="undrained"),BH337,""))</f>
        <v/>
      </c>
      <c r="EL337" s="409" t="str">
        <f>IF(AND('[1]Multi-Field'!$E$82=[1]Lists!BF337,'[1]Multi-Field'!$F$82="Drained"),BI337,IF(AND('[1]Multi-Field'!$E$82=[1]Lists!BF337,'[1]Multi-Field'!$F$82="undrained"),BH337,""))</f>
        <v/>
      </c>
      <c r="EM337" s="409" t="str">
        <f>IF(AND('[1]Multi-Field'!$E$83=[1]Lists!BF337,'[1]Multi-Field'!$F$83="Drained"),BI337,IF(AND('[1]Multi-Field'!$E$83=[1]Lists!BF337,'[1]Multi-Field'!$F$83="undrained"),BH337,""))</f>
        <v/>
      </c>
      <c r="EN337" s="409" t="str">
        <f>IF(AND('[1]Multi-Field'!$E$84=[1]Lists!BF337,'[1]Multi-Field'!$F$84="Drained"),BI337,IF(AND('[1]Multi-Field'!$E$84=[1]Lists!BF337,'[1]Multi-Field'!$F$84="undrained"),BH337,""))</f>
        <v/>
      </c>
      <c r="EO337" s="409" t="str">
        <f>IF(AND('[1]Multi-Field'!$E$85=[1]Lists!BF337,'[1]Multi-Field'!$F$85="Drained"),BI337,IF(AND('[1]Multi-Field'!$E$85=[1]Lists!BF337,'[1]Multi-Field'!$F$85="undrained"),BH337,""))</f>
        <v/>
      </c>
      <c r="EP337" s="409" t="str">
        <f>IF(AND('[1]Multi-Field'!$E$86=[1]Lists!BF337,'[1]Multi-Field'!$F$86="Drained"),BI337,IF(AND('[1]Multi-Field'!$E$86=[1]Lists!BF337,'[1]Multi-Field'!$F$86="undrained"),BH337,""))</f>
        <v/>
      </c>
      <c r="EQ337" s="409" t="str">
        <f>IF(AND('[1]Multi-Field'!$E$87=[1]Lists!BF337,'[1]Multi-Field'!$F$87="Drained"),BI337,IF(AND('[1]Multi-Field'!$E$87=[1]Lists!BF337,'[1]Multi-Field'!$F$87="undrained"),BH337,""))</f>
        <v/>
      </c>
      <c r="ER337" s="409" t="str">
        <f>IF(AND('[1]Multi-Field'!$E$88=[1]Lists!BF337,'[1]Multi-Field'!$F$88="Drained"),BI337,IF(AND('[1]Multi-Field'!$E$88=[1]Lists!BF337,'[1]Multi-Field'!$F$88="undrained"),BH337,""))</f>
        <v/>
      </c>
      <c r="ES337" s="409" t="str">
        <f>IF(AND('[1]Multi-Field'!$E$89=[1]Lists!BF337,'[1]Multi-Field'!$F$89="Drained"),BI337,IF(AND('[1]Multi-Field'!$E$89=[1]Lists!BF337,'[1]Multi-Field'!$F$89="undrained"),BH337,""))</f>
        <v/>
      </c>
      <c r="ET337" s="409" t="str">
        <f>IF(AND('[1]Multi-Field'!$E$90=[1]Lists!BF337,'[1]Multi-Field'!$F$90="Drained"),BI337,IF(AND('[1]Multi-Field'!$E$90=[1]Lists!BF337,'[1]Multi-Field'!$F$90="undrained"),BH337,""))</f>
        <v/>
      </c>
      <c r="EU337" s="409" t="str">
        <f>IF(AND('[1]Multi-Field'!$E$91=[1]Lists!BF337,'[1]Multi-Field'!$F$91="Drained"),BI337,IF(AND('[1]Multi-Field'!$E$91=[1]Lists!BF337,'[1]Multi-Field'!$F$91="undrained"),BH337,""))</f>
        <v/>
      </c>
      <c r="EV337" s="409" t="str">
        <f>IF(AND('[1]Multi-Field'!$E$92=[1]Lists!BF337,'[1]Multi-Field'!$F$92="Drained"),BI337,IF(AND('[1]Multi-Field'!$E$92=[1]Lists!BF337,'[1]Multi-Field'!$F$92="undrained"),BH337,""))</f>
        <v/>
      </c>
      <c r="EW337" s="409" t="str">
        <f>IF(AND('[1]Multi-Field'!$E$93=[1]Lists!BF337,'[1]Multi-Field'!$F$93="Drained"),BI337,IF(AND('[1]Multi-Field'!$E$93=[1]Lists!BF337,'[1]Multi-Field'!$F$93="undrained"),BH337,""))</f>
        <v/>
      </c>
      <c r="EX337" s="409" t="str">
        <f>IF(AND('[1]Multi-Field'!$E$94=[1]Lists!BF337,'[1]Multi-Field'!$F$94="Drained"),BI337,IF(AND('[1]Multi-Field'!$E$94=[1]Lists!BF337,'[1]Multi-Field'!$F$94="undrained"),BH337,""))</f>
        <v/>
      </c>
      <c r="EY337" s="409" t="str">
        <f>IF(AND('[1]Multi-Field'!$E$95=[1]Lists!BF337,'[1]Multi-Field'!$F$95="Drained"),BI337,IF(AND('[1]Multi-Field'!$E$95=[1]Lists!BF337,'[1]Multi-Field'!$F$95="undrained"),BH337,""))</f>
        <v/>
      </c>
      <c r="EZ337" s="409" t="str">
        <f>IF(AND('[1]Multi-Field'!$E$96=[1]Lists!BF337,'[1]Multi-Field'!$F$96="Drained"),BI337,IF(AND('[1]Multi-Field'!$E$96=[1]Lists!BF337,'[1]Multi-Field'!$F$96="undrained"),BH337,""))</f>
        <v/>
      </c>
      <c r="FA337" s="409" t="str">
        <f>IF(AND('[1]Multi-Field'!$E$97=[1]Lists!BF337,'[1]Multi-Field'!$F$97="Drained"),BI337,IF(AND('[1]Multi-Field'!$E$97=[1]Lists!BF337,'[1]Multi-Field'!$F$97="undrained"),BH337,""))</f>
        <v/>
      </c>
      <c r="FB337" s="409" t="str">
        <f>IF(AND('[1]Multi-Field'!$E$98=[1]Lists!BF337,'[1]Multi-Field'!$F$98="Drained"),BI337,IF(AND('[1]Multi-Field'!$E$98=[1]Lists!BF337,'[1]Multi-Field'!$F$98="undrained"),BH337,""))</f>
        <v/>
      </c>
      <c r="FC337" s="409" t="str">
        <f>IF(AND('[1]Multi-Field'!$E$99=[1]Lists!BF337,'[1]Multi-Field'!$F$99="Drained"),BI337,IF(AND('[1]Multi-Field'!$E$99=[1]Lists!BF337,'[1]Multi-Field'!$F$99="undrained"),BH337,""))</f>
        <v/>
      </c>
      <c r="FD337" s="409" t="str">
        <f>IF(AND('[1]Multi-Field'!$E$100=[1]Lists!BF337,'[1]Multi-Field'!$F$100="Drained"),BI337,IF(AND('[1]Multi-Field'!$E$100=[1]Lists!BF337,'[1]Multi-Field'!$F$100="undrained"),BH337,""))</f>
        <v/>
      </c>
      <c r="FE337" s="409" t="str">
        <f>IF(AND('[1]Multi-Field'!$E$101=[1]Lists!BF337,'[1]Multi-Field'!$F$101="Drained"),BI337,IF(AND('[1]Multi-Field'!$E$101=[1]Lists!BF337,'[1]Multi-Field'!$F$101="undrained"),BH337,""))</f>
        <v/>
      </c>
      <c r="FF337" s="409" t="str">
        <f>IF(AND('[1]Multi-Field'!$E$102=[1]Lists!BF337,'[1]Multi-Field'!$F$102="Drained"),BI337,IF(AND('[1]Multi-Field'!$E$102=[1]Lists!BF337,'[1]Multi-Field'!$F$102="undrained"),BH337,""))</f>
        <v/>
      </c>
      <c r="FG337" s="409" t="str">
        <f>IF(AND('[1]Multi-Field'!$E$103=[1]Lists!BF337,'[1]Multi-Field'!$F$103="Drained"),BI337,IF(AND('[1]Multi-Field'!$E$103=[1]Lists!BF337,'[1]Multi-Field'!$F$103="undrained"),BH337,""))</f>
        <v/>
      </c>
      <c r="FH337" s="409" t="str">
        <f>IF(AND('[1]Multi-Field'!$E$104=[1]Lists!BF337,'[1]Multi-Field'!$F$104="Drained"),BI337,IF(AND('[1]Multi-Field'!$E$104=[1]Lists!BF337,'[1]Multi-Field'!$F$104="undrained"),BH337,""))</f>
        <v/>
      </c>
      <c r="FI337" s="409" t="str">
        <f>IF(AND('[1]Multi-Field'!$E$105=[1]Lists!BF337,'[1]Multi-Field'!$F$105="Drained"),BI337,IF(AND('[1]Multi-Field'!$E$105=[1]Lists!BF337,'[1]Multi-Field'!$F$105="undrained"),BH337,""))</f>
        <v/>
      </c>
      <c r="FJ337" s="409" t="str">
        <f>IF(AND('[1]Multi-Field'!$E$106=[1]Lists!BF337,'[1]Multi-Field'!$F$106="Drained"),BI337,IF(AND('[1]Multi-Field'!$E$106=[1]Lists!BF337,'[1]Multi-Field'!$F$106="undrained"),BH337,""))</f>
        <v/>
      </c>
      <c r="FK337" s="409" t="str">
        <f>IF(AND('[1]Multi-Field'!$E$107=[1]Lists!BF337,'[1]Multi-Field'!$F$107="Drained"),BI337,IF(AND('[1]Multi-Field'!$E$107=[1]Lists!BF337,'[1]Multi-Field'!$F$107="undrained"),BH337,""))</f>
        <v/>
      </c>
      <c r="FL337" s="409" t="str">
        <f>IF(AND('[1]Multi-Field'!$E$108=[1]Lists!BF337,'[1]Multi-Field'!$F$108="Drained"),BI337,IF(AND('[1]Multi-Field'!$E$108=[1]Lists!BF337,'[1]Multi-Field'!$F$108="undrained"),BH337,""))</f>
        <v/>
      </c>
      <c r="FM337" s="409" t="str">
        <f>IF(AND('[1]Multi-Field'!$E$109=[1]Lists!BF337,'[1]Multi-Field'!$F$109="Drained"),BI337,IF(AND('[1]Multi-Field'!$E$109=[1]Lists!BF337,'[1]Multi-Field'!$F$109="undrained"),BH337,""))</f>
        <v/>
      </c>
      <c r="FN337" s="409" t="str">
        <f>IF(AND('[1]Multi-Field'!$E$110=[1]Lists!BF337,'[1]Multi-Field'!$F$110="Drained"),BI337,IF(AND('[1]Multi-Field'!$E$110=[1]Lists!BF337,'[1]Multi-Field'!$F$110="undrained"),BH337,""))</f>
        <v/>
      </c>
      <c r="FO337" s="409" t="str">
        <f>IF(AND('[1]Multi-Field'!$E$111=[1]Lists!BF337,'[1]Multi-Field'!$F$111="Drained"),BI337,IF(AND('[1]Multi-Field'!$E$111=[1]Lists!BF337,'[1]Multi-Field'!$F$111="undrained"),BH337,""))</f>
        <v/>
      </c>
      <c r="FP337" s="409" t="str">
        <f>IF(AND('[1]Multi-Field'!$E$112=[1]Lists!BF337,'[1]Multi-Field'!$F$112="Drained"),BI337,IF(AND('[1]Multi-Field'!$E$112=[1]Lists!BF337,'[1]Multi-Field'!$F$112="undrained"),BH337,""))</f>
        <v/>
      </c>
      <c r="FQ337" s="409" t="str">
        <f>IF(AND('[1]Multi-Field'!$E$113=[1]Lists!BF337,'[1]Multi-Field'!$F$113="Drained"),BI337,IF(AND('[1]Multi-Field'!$E$113=[1]Lists!BF337,'[1]Multi-Field'!$F$113="undrained"),BH337,""))</f>
        <v/>
      </c>
      <c r="FR337" s="409" t="str">
        <f>IF(AND('[1]Multi-Field'!$E$114=[1]Lists!BF337,'[1]Multi-Field'!$F$114="Drained"),BI337,IF(AND('[1]Multi-Field'!$E$114=[1]Lists!BF337,'[1]Multi-Field'!$F$114="undrained"),BH337,""))</f>
        <v/>
      </c>
      <c r="FS337" s="409" t="str">
        <f>IF(AND('[1]Multi-Field'!$E$115=[1]Lists!BF337,'[1]Multi-Field'!$F$115="Drained"),BI337,IF(AND('[1]Multi-Field'!$E$115=[1]Lists!BF337,'[1]Multi-Field'!$F$115="undrained"),BH337,""))</f>
        <v/>
      </c>
      <c r="FT337" s="409" t="str">
        <f>IF(AND('[1]Multi-Field'!$E$116=[1]Lists!BF337,'[1]Multi-Field'!$F$116="Drained"),BI337,IF(AND('[1]Multi-Field'!$E$116=[1]Lists!BF337,'[1]Multi-Field'!$F$116="undrained"),BH337,""))</f>
        <v/>
      </c>
      <c r="FU337" s="409" t="str">
        <f>IF(AND('[1]Multi-Field'!$E$117=[1]Lists!BF337,'[1]Multi-Field'!$F$117="Drained"),BI337,IF(AND('[1]Multi-Field'!$E$117=[1]Lists!BF337,'[1]Multi-Field'!$F$117="undrained"),BH337,""))</f>
        <v/>
      </c>
      <c r="FV337" s="409" t="str">
        <f>IF(AND('[1]Multi-Field'!$E$118=[1]Lists!BF337,'[1]Multi-Field'!$F$118="Drained"),BI337,IF(AND('[1]Multi-Field'!$E$118=[1]Lists!BF337,'[1]Multi-Field'!$F$118="undrained"),BH337,""))</f>
        <v/>
      </c>
      <c r="FW337" s="409" t="str">
        <f>IF(AND('[1]Multi-Field'!$E$119=[1]Lists!BF337,'[1]Multi-Field'!$F$119="Drained"),BI337,IF(AND('[1]Multi-Field'!$E$119=[1]Lists!BF337,'[1]Multi-Field'!$F$119="undrained"),BH337,""))</f>
        <v/>
      </c>
      <c r="FX337" s="409" t="str">
        <f>IF(AND('[1]Multi-Field'!$E$120=[1]Lists!BF337,'[1]Multi-Field'!$F$120="Drained"),BI337,IF(AND('[1]Multi-Field'!$E$120=[1]Lists!BF337,'[1]Multi-Field'!$F$120="undrained"),BH337,""))</f>
        <v/>
      </c>
      <c r="GC337" s="4">
        <v>1</v>
      </c>
    </row>
    <row r="338" spans="1:185" ht="13.5" customHeight="1">
      <c r="A338" s="7" t="s">
        <v>424</v>
      </c>
      <c r="B338" s="7"/>
      <c r="C338" s="7"/>
      <c r="D338" s="8">
        <v>75</v>
      </c>
      <c r="E338" s="8">
        <f t="shared" si="53"/>
        <v>75</v>
      </c>
      <c r="F338" s="8">
        <f t="shared" si="54"/>
        <v>75</v>
      </c>
      <c r="G338" s="8">
        <v>75</v>
      </c>
      <c r="H338" s="8">
        <v>60</v>
      </c>
      <c r="I338" s="8">
        <f t="shared" si="57"/>
        <v>60</v>
      </c>
      <c r="J338" s="8">
        <f t="shared" si="58"/>
        <v>60</v>
      </c>
      <c r="K338" s="8">
        <v>60</v>
      </c>
      <c r="L338" s="8">
        <v>125</v>
      </c>
      <c r="M338" s="8">
        <f t="shared" si="55"/>
        <v>125</v>
      </c>
      <c r="N338" s="8">
        <f t="shared" si="56"/>
        <v>125</v>
      </c>
      <c r="O338" s="8">
        <v>125</v>
      </c>
      <c r="P338" s="391">
        <v>313</v>
      </c>
      <c r="Q338" s="394"/>
      <c r="R338" s="395" t="b">
        <f>IF(OR('Multi-Field'!AA315=Lists!$AC$42,'Multi-Field'!AA315=Lists!$AC$43),IF('Multi-Field'!Z315="x",(IF('Multi-Field'!AC315=Lists!$Q$11,Lists!$R$11,IF('Multi-Field'!AC315=Lists!$Q$12,Lists!$R$12,IF('Multi-Field'!AC315=Lists!$Q$13,Lists!$R$13,IF('Multi-Field'!AC315=Lists!$Q$14,Lists!$R$14))))),IF('Multi-Field'!X315="x",(IF('Multi-Field'!AC315=Lists!$Q$11,Lists!$S$11,IF('Multi-Field'!AC315=Lists!$Q$12,Lists!$S$12,IF('Multi-Field'!AC315=Lists!$Q$13,Lists!$S$13,IF('Multi-Field'!AC315=Lists!$Q$14,Lists!$S$14))))),IF('Multi-Field'!V315="x",(IF('Multi-Field'!AC315=Lists!$Q$11,Lists!$T$11,IF('Multi-Field'!AC315=Lists!$Q$12,Lists!$T$12,IF('Multi-Field'!AC315=Lists!$Q$13,Lists!$T$13,IF('Multi-Field'!AC315=Lists!$Q$14,Lists!$T$14))))),0))))</f>
        <v>0</v>
      </c>
      <c r="S338" s="395" t="str">
        <f t="shared" si="52"/>
        <v/>
      </c>
      <c r="T338" s="395"/>
      <c r="U338" s="396"/>
      <c r="BF338" s="411" t="s">
        <v>1502</v>
      </c>
      <c r="BG338" s="412">
        <v>4</v>
      </c>
      <c r="BH338" s="412">
        <v>5.5</v>
      </c>
      <c r="BI338" s="412">
        <v>5.5</v>
      </c>
      <c r="BJ338" s="409" t="e">
        <f>IF(AND('[1]Single Field'!#REF!=[1]Lists!BF338,'[1]Single Field'!#REF!="Drained"),"x",IF(AND('[1]Single Field'!#REF!=[1]Lists!BF338,'[1]Single Field'!#REF!="Undrained"),O,""))</f>
        <v>#REF!</v>
      </c>
      <c r="BK338" s="409" t="str">
        <f>IF(AND('[1]Multi-Field'!$E$3=[1]Lists!BF338,'[1]Multi-Field'!$F$3="Drained"),BI338,IF(AND('[1]Multi-Field'!$E$3=BF338,'[1]Multi-Field'!$F$3="undrained"),BH338,""))</f>
        <v/>
      </c>
      <c r="BL338" s="409" t="str">
        <f>IF(AND('[1]Multi-Field'!$E$4=BF338,'[1]Multi-Field'!$F$4="Drained"),BI338,IF(AND('[1]Multi-Field'!$E$4=BF338,'[1]Multi-Field'!$F$4="undrained"),BH338,""))</f>
        <v/>
      </c>
      <c r="BM338" s="409" t="str">
        <f>IF(AND('[1]Multi-Field'!$E$5=BF338,'[1]Multi-Field'!$F$5="Drained"),BI338,IF(AND('[1]Multi-Field'!$E$5=BF338,'[1]Multi-Field'!$F$5="undrained"),BH338,""))</f>
        <v/>
      </c>
      <c r="BN338" s="409" t="str">
        <f>IF(AND('[1]Multi-Field'!$E$6=BF338,'[1]Multi-Field'!$F$6="Drained"),BI338,IF(AND('[1]Multi-Field'!$E$6=BF338,'[1]Multi-Field'!$F$6="undrained"),BH338,""))</f>
        <v/>
      </c>
      <c r="BO338" s="409" t="str">
        <f>IF(AND('[1]Multi-Field'!$E$7=BF338,'[1]Multi-Field'!$F$7="Drained"),BI338,IF(AND('[1]Multi-Field'!$E$7=BF338,'[1]Multi-Field'!$F$7="undrained"),BH338,""))</f>
        <v/>
      </c>
      <c r="BP338" s="409" t="str">
        <f>IF(AND('[1]Multi-Field'!$E$8=BF338,'[1]Multi-Field'!$F$8="Drained"),BI338,IF(AND('[1]Multi-Field'!$E$8=BF338,'[1]Multi-Field'!$F$8="undrained"),BH338,""))</f>
        <v/>
      </c>
      <c r="BQ338" s="409" t="str">
        <f>IF(AND('[1]Multi-Field'!$E$9=BF338,'[1]Multi-Field'!$F$9="Drained"),BI338,IF(AND('[1]Multi-Field'!$E$9=BF338,'[1]Multi-Field'!$F$9="undrained"),BH338,""))</f>
        <v/>
      </c>
      <c r="BR338" s="409" t="str">
        <f>IF(AND('[1]Multi-Field'!$E$10=BF338,'[1]Multi-Field'!$F$10="Drained"),BI338,IF(AND('[1]Multi-Field'!$E$10=BF338,'[1]Multi-Field'!$F$10="undrained"),BH338,""))</f>
        <v/>
      </c>
      <c r="BS338" s="409" t="str">
        <f>IF(AND('[1]Multi-Field'!$E$11=BF338,'[1]Multi-Field'!$F$11="Drained"),BI338,IF(AND('[1]Multi-Field'!$E$11=BF338,'[1]Multi-Field'!$F$11="undrained"),BH338,""))</f>
        <v/>
      </c>
      <c r="BT338" s="409" t="str">
        <f>IF(AND('[1]Multi-Field'!$E$12=BF338,'[1]Multi-Field'!$F$12="Drained"),BI338,IF(AND('[1]Multi-Field'!$E$12=BF338,'[1]Multi-Field'!$F$12="undrained"),BH338,""))</f>
        <v/>
      </c>
      <c r="BU338" s="409" t="str">
        <f>IF(AND('[1]Multi-Field'!$E$13=BF338,'[1]Multi-Field'!$F$13="Drained"),BI338,IF(AND('[1]Multi-Field'!$E$3=BF338,'[1]Multi-Field'!$F$13="undrained"),BH338,""))</f>
        <v/>
      </c>
      <c r="BV338" s="409" t="str">
        <f>IF(AND('[1]Multi-Field'!$E$14=BF338,'[1]Multi-Field'!$F$14="Drained"),BI338,IF(AND('[1]Multi-Field'!$E$14=BF338,'[1]Multi-Field'!$F$14="undrained"),BH338,""))</f>
        <v/>
      </c>
      <c r="BW338" s="409" t="str">
        <f>IF(AND('[1]Multi-Field'!$E$15=BF338,'[1]Multi-Field'!$F$15="Drained"),BI338,IF(AND('[1]Multi-Field'!$E$15=BF338,'[1]Multi-Field'!$F$15="undrained"),BH338,""))</f>
        <v/>
      </c>
      <c r="BX338" s="409" t="str">
        <f>IF(AND('[1]Multi-Field'!$E$16=[1]Lists!BF338,'[1]Multi-Field'!$F$16="Drained"),BI338,IF(AND('[1]Multi-Field'!$E$16=[1]Lists!BF338,'[1]Multi-Field'!$F$16="undrained"),BH338,""))</f>
        <v/>
      </c>
      <c r="BY338" s="409" t="str">
        <f>IF(AND('[1]Multi-Field'!$E$17=[1]Lists!BF338,'[1]Multi-Field'!$F$17="Drained"),BI338,IF(AND('[1]Multi-Field'!$E$17=[1]Lists!BF338,'[1]Multi-Field'!$F$17="undrained"),BH338,""))</f>
        <v/>
      </c>
      <c r="BZ338" s="409" t="str">
        <f>IF(AND('[1]Multi-Field'!$E$18=[1]Lists!BF338,'[1]Multi-Field'!$F$18="Drained"),BI338,IF(AND('[1]Multi-Field'!$E$18=[1]Lists!BF338,'[1]Multi-Field'!$F$18="undrained"),BH338,""))</f>
        <v/>
      </c>
      <c r="CA338" s="409" t="str">
        <f>IF(AND('[1]Multi-Field'!$E$19=[1]Lists!BF338,'[1]Multi-Field'!$F$19="Drained"),BI338,IF(AND('[1]Multi-Field'!$E$19=[1]Lists!BF338,'[1]Multi-Field'!$F$19="undrained"),BH338,""))</f>
        <v/>
      </c>
      <c r="CB338" s="409" t="str">
        <f>IF(AND('[1]Multi-Field'!$E$20=[1]Lists!BF338,'[1]Multi-Field'!$F$20="Drained"),BI338,IF(AND('[1]Multi-Field'!$E$20=[1]Lists!BF338,'[1]Multi-Field'!$F$20="undrained"),BH338,""))</f>
        <v/>
      </c>
      <c r="CC338" s="409" t="str">
        <f>IF(AND('[1]Multi-Field'!$E$21=[1]Lists!BF338,'[1]Multi-Field'!$F$21="Drained"),BI338,IF(AND('[1]Multi-Field'!$E$21=[1]Lists!BF338,'[1]Multi-Field'!$F$21="undrained"),BH338,""))</f>
        <v/>
      </c>
      <c r="CD338" s="409" t="str">
        <f>IF(AND('[1]Multi-Field'!$E$22=[1]Lists!BF338,'[1]Multi-Field'!$F$22="Drained"),BI338,IF(AND('[1]Multi-Field'!$E$22=[1]Lists!BF338,'[1]Multi-Field'!$F$22="undrained"),BH338,""))</f>
        <v/>
      </c>
      <c r="CE338" s="409" t="str">
        <f>IF(AND('[1]Multi-Field'!$E$23=[1]Lists!BF338,'[1]Multi-Field'!$F$23="Drained"),BI338,IF(AND('[1]Multi-Field'!$E$23=[1]Lists!BF338,'[1]Multi-Field'!$F$23="undrained"),BH338,""))</f>
        <v/>
      </c>
      <c r="CF338" s="409" t="str">
        <f>IF(AND('[1]Multi-Field'!$E$24=[1]Lists!BF338,'[1]Multi-Field'!$F$24="Drained"),BI338,IF(AND('[1]Multi-Field'!$E$24=[1]Lists!BF338,'[1]Multi-Field'!$F$24="undrained"),BH338,""))</f>
        <v/>
      </c>
      <c r="CG338" s="409" t="str">
        <f>IF(AND('[1]Multi-Field'!$E$25=[1]Lists!BF338,'[1]Multi-Field'!$F$25="Drained"),BI338,IF(AND('[1]Multi-Field'!$E$25=[1]Lists!BF338,'[1]Multi-Field'!$F$25="undrained"),BH338,""))</f>
        <v/>
      </c>
      <c r="CH338" s="409" t="str">
        <f>IF(AND('[1]Multi-Field'!$E$26=[1]Lists!BF338,'[1]Multi-Field'!$F$26="Drained"),BI338,IF(AND('[1]Multi-Field'!$E$26=[1]Lists!BF338,'[1]Multi-Field'!$F$26="undrained"),BH338,""))</f>
        <v/>
      </c>
      <c r="CI338" s="409" t="str">
        <f>IF(AND('[1]Multi-Field'!$E$27=[1]Lists!BF338,'[1]Multi-Field'!$F$27="Drained"),BI338,IF(AND('[1]Multi-Field'!$E$27=[1]Lists!BF338,'[1]Multi-Field'!$F$27="undrained"),BH338,""))</f>
        <v/>
      </c>
      <c r="CJ338" s="409" t="str">
        <f>IF(AND('[1]Multi-Field'!$E$28=[1]Lists!BF338,'[1]Multi-Field'!$F$28="Drained"),BI338,IF(AND('[1]Multi-Field'!$E$28=[1]Lists!BF338,'[1]Multi-Field'!$F$28="undrained"),BH338,""))</f>
        <v/>
      </c>
      <c r="CK338" s="409" t="str">
        <f>IF(AND('[1]Multi-Field'!$E$29=[1]Lists!BF338,'[1]Multi-Field'!$F$29="Drained"),BI338,IF(AND('[1]Multi-Field'!$E$29=[1]Lists!BF338,'[1]Multi-Field'!$F$29="undrained"),BH338,""))</f>
        <v/>
      </c>
      <c r="CL338" s="409" t="str">
        <f>IF(AND('[1]Multi-Field'!$E$30=[1]Lists!BF338,'[1]Multi-Field'!$F$30="Drained"),BI338,IF(AND('[1]Multi-Field'!$E$30=[1]Lists!BF338,'[1]Multi-Field'!$F$30="undrained"),BH338,""))</f>
        <v/>
      </c>
      <c r="CM338" s="409" t="str">
        <f>IF(AND('[1]Multi-Field'!$E$31=[1]Lists!BF338,'[1]Multi-Field'!$F$31="Drained"),BI338,IF(AND('[1]Multi-Field'!$E$31=[1]Lists!BF338,'[1]Multi-Field'!$F$31="undrained"),BH338,""))</f>
        <v/>
      </c>
      <c r="CN338" s="409" t="str">
        <f>IF(AND('[1]Multi-Field'!$E$32=[1]Lists!BF338,'[1]Multi-Field'!$F$32="Drained"),BI338,IF(AND('[1]Multi-Field'!$E$32=[1]Lists!BF338,'[1]Multi-Field'!$F$32="undrained"),BH338,""))</f>
        <v/>
      </c>
      <c r="CO338" s="409" t="str">
        <f>IF(AND('[1]Multi-Field'!$E$33=[1]Lists!BF338,'[1]Multi-Field'!$F$33="Drained"),BI338,IF(AND('[1]Multi-Field'!$E$33=[1]Lists!BF338,'[1]Multi-Field'!$F$33="undrained"),BH338,""))</f>
        <v/>
      </c>
      <c r="CP338" s="409" t="str">
        <f>IF(AND('[1]Multi-Field'!$E$34=[1]Lists!BF338,'[1]Multi-Field'!$F$34="Drained"),BI338,IF(AND('[1]Multi-Field'!$E$34=[1]Lists!BF338,'[1]Multi-Field'!$F$34="undrained"),BH338,""))</f>
        <v/>
      </c>
      <c r="CQ338" s="409" t="str">
        <f>IF(AND('[1]Multi-Field'!$E$35=[1]Lists!BF338,'[1]Multi-Field'!$F$35="Drained"),BI338,IF(AND('[1]Multi-Field'!$E$35=[1]Lists!BF338,'[1]Multi-Field'!$F$35="undrained"),BH338,""))</f>
        <v/>
      </c>
      <c r="CR338" s="409" t="str">
        <f>IF(AND('[1]Multi-Field'!$E$36=[1]Lists!BF338,'[1]Multi-Field'!$F$36="Drained"),BI338,IF(AND('[1]Multi-Field'!$E$36=[1]Lists!BF338,'[1]Multi-Field'!$F$36="undrained"),BH338,""))</f>
        <v/>
      </c>
      <c r="CS338" s="409" t="str">
        <f>IF(AND('[1]Multi-Field'!$E$37=[1]Lists!BF338,'[1]Multi-Field'!$F$37="Drained"),BI338,IF(AND('[1]Multi-Field'!$E$37=[1]Lists!BF338,'[1]Multi-Field'!$F$37="undrained"),BH338,""))</f>
        <v/>
      </c>
      <c r="CT338" s="409" t="str">
        <f>IF(AND('[1]Multi-Field'!$E$38=[1]Lists!BF338,'[1]Multi-Field'!$F$38="Drained"),BI338,IF(AND('[1]Multi-Field'!$E$38=[1]Lists!BF338,'[1]Multi-Field'!$F$38="undrained"),BH338,""))</f>
        <v/>
      </c>
      <c r="CU338" s="409" t="str">
        <f>IF(AND('[1]Multi-Field'!$E$39=[1]Lists!BF338,'[1]Multi-Field'!$F$39="Drained"),BI338,IF(AND('[1]Multi-Field'!$E$39=[1]Lists!BF338,'[1]Multi-Field'!$F$39="undrained"),BH338,""))</f>
        <v/>
      </c>
      <c r="CV338" s="409" t="str">
        <f>IF(AND('[1]Multi-Field'!$E$40=[1]Lists!BF338,'[1]Multi-Field'!$F$40="Drained"),BI338,IF(AND('[1]Multi-Field'!$E$40=[1]Lists!BF338,'[1]Multi-Field'!$F$40="undrained"),BH338,""))</f>
        <v/>
      </c>
      <c r="CW338" s="409" t="str">
        <f>IF(AND('[1]Multi-Field'!$E$41=[1]Lists!BF338,'[1]Multi-Field'!$F$40="Drained"),BI338,IF(AND('[1]Multi-Field'!$E$40=[1]Lists!BF338,'[1]Multi-Field'!$F$40="undrained"),BH338,""))</f>
        <v/>
      </c>
      <c r="CX338" s="409" t="str">
        <f>IF(AND('[1]Multi-Field'!$E$42=[1]Lists!BF338,'[1]Multi-Field'!$F$42="Drained"),BI338,IF(AND('[1]Multi-Field'!$E$42=[1]Lists!BF338,'[1]Multi-Field'!$F$42="undrained"),BH338,""))</f>
        <v/>
      </c>
      <c r="CY338" s="409" t="str">
        <f>IF(AND('[1]Multi-Field'!$E$43=[1]Lists!BF338,'[1]Multi-Field'!$F$43="Drained"),BI338,IF(AND('[1]Multi-Field'!$E$43=[1]Lists!BF338,'[1]Multi-Field'!$F$43="undrained"),BH338,""))</f>
        <v/>
      </c>
      <c r="CZ338" s="409" t="str">
        <f>IF(AND('[1]Multi-Field'!$E$44=[1]Lists!BF338,'[1]Multi-Field'!$F$44="Drained"),BI338,IF(AND('[1]Multi-Field'!$E$44=[1]Lists!BF338,'[1]Multi-Field'!$F$44="undrained"),BH338,""))</f>
        <v/>
      </c>
      <c r="DA338" s="409" t="str">
        <f>IF(AND('[1]Multi-Field'!$E$45=[1]Lists!BF338,'[1]Multi-Field'!$F$45="Drained"),BI338,IF(AND('[1]Multi-Field'!$E$45=[1]Lists!BF338,'[1]Multi-Field'!$F$45="undrained"),BH338,""))</f>
        <v/>
      </c>
      <c r="DB338" s="409" t="str">
        <f>IF(AND('[1]Multi-Field'!$E$46=[1]Lists!BF338,'[1]Multi-Field'!$F$46="Drained"),BI338,IF(AND('[1]Multi-Field'!$E$46=[1]Lists!BF338,'[1]Multi-Field'!$F$46="undrained"),BH338,""))</f>
        <v/>
      </c>
      <c r="DC338" s="409" t="str">
        <f>IF(AND('[1]Multi-Field'!$E$47=[1]Lists!BF338,'[1]Multi-Field'!$F$47="Drained"),BI338,IF(AND('[1]Multi-Field'!$E$47=[1]Lists!BF338,'[1]Multi-Field'!$F$47="undrained"),BH338,""))</f>
        <v/>
      </c>
      <c r="DD338" s="409" t="str">
        <f>IF(AND('[1]Multi-Field'!$E$48=[1]Lists!BF338,'[1]Multi-Field'!$F$48="Drained"),BI338,IF(AND('[1]Multi-Field'!$E$48=[1]Lists!BF338,'[1]Multi-Field'!$F$48="undrained"),BH338,""))</f>
        <v/>
      </c>
      <c r="DE338" s="409" t="str">
        <f>IF(AND('[1]Multi-Field'!$E$49=[1]Lists!BF338,'[1]Multi-Field'!$F$49="Drained"),BI338,IF(AND('[1]Multi-Field'!$E$49=[1]Lists!BF338,'[1]Multi-Field'!$F$9="undrained"),BH338,""))</f>
        <v/>
      </c>
      <c r="DF338" s="409" t="str">
        <f>IF(AND('[1]Multi-Field'!$E$50=[1]Lists!BF338,'[1]Multi-Field'!$F$50="Drained"),BI338,IF(AND('[1]Multi-Field'!$E$50=[1]Lists!BF338,'[1]Multi-Field'!$F$50="undrained"),BH338,""))</f>
        <v/>
      </c>
      <c r="DG338" s="409" t="str">
        <f>IF(AND('[1]Multi-Field'!$E$51=[1]Lists!BF338,'[1]Multi-Field'!$F$51="Drained"),BI338,IF(AND('[1]Multi-Field'!$E$51=[1]Lists!BF338,'[1]Multi-Field'!$F$51="undrained"),BH338,""))</f>
        <v/>
      </c>
      <c r="DH338" s="409" t="str">
        <f>IF(AND('[1]Multi-Field'!$E$52=[1]Lists!BF338,'[1]Multi-Field'!$F$52="Drained"),BI338,IF(AND('[1]Multi-Field'!$E$52=[1]Lists!BF338,'[1]Multi-Field'!$F$52="undrained"),BH338,""))</f>
        <v/>
      </c>
      <c r="DI338" s="409" t="str">
        <f>IF(AND('[1]Multi-Field'!$E$53=[1]Lists!BF338,'[1]Multi-Field'!$F$53="Drained"),BI338,IF(AND('[1]Multi-Field'!$E$53=[1]Lists!BF338,'[1]Multi-Field'!$F$53="undrained"),BH338,""))</f>
        <v/>
      </c>
      <c r="DJ338" s="409" t="str">
        <f>IF(AND('[1]Multi-Field'!$E$54=[1]Lists!BF338,'[1]Multi-Field'!$F$54="Drained"),BI338,IF(AND('[1]Multi-Field'!$E$54=[1]Lists!BF338,'[1]Multi-Field'!$F$54="undrained"),BH338,""))</f>
        <v/>
      </c>
      <c r="DK338" s="409" t="str">
        <f>IF(AND('[1]Multi-Field'!$E$55=[1]Lists!BF338,'[1]Multi-Field'!$F$55="Drained"),BI338,IF(AND('[1]Multi-Field'!$E$55=[1]Lists!BF338,'[1]Multi-Field'!$F$55="undrained"),BH338,""))</f>
        <v/>
      </c>
      <c r="DL338" s="409" t="str">
        <f>IF(AND('[1]Multi-Field'!$E$56=[1]Lists!BF338,'[1]Multi-Field'!$F$56="Drained"),BI338,IF(AND('[1]Multi-Field'!$E$56=[1]Lists!BF338,'[1]Multi-Field'!$F$56="undrained"),BH338,""))</f>
        <v/>
      </c>
      <c r="DM338" s="409" t="str">
        <f>IF(AND('[1]Multi-Field'!$E$57=[1]Lists!BF338,'[1]Multi-Field'!$F$57="Drained"),BI338,IF(AND('[1]Multi-Field'!$E$57=[1]Lists!BF338,'[1]Multi-Field'!$F$57="undrained"),BH338,""))</f>
        <v/>
      </c>
      <c r="DN338" s="409" t="str">
        <f>IF(AND('[1]Multi-Field'!$E$58=[1]Lists!BF338,'[1]Multi-Field'!$F$58="Drained"),BI338,IF(AND('[1]Multi-Field'!$E$58=[1]Lists!BF338,'[1]Multi-Field'!$F$58="undrained"),BH338,""))</f>
        <v/>
      </c>
      <c r="DO338" s="409" t="str">
        <f>IF(AND('[1]Multi-Field'!$E$59=[1]Lists!BF338,'[1]Multi-Field'!$F$59="Drained"),BI338,IF(AND('[1]Multi-Field'!$E$59=[1]Lists!BF338,'[1]Multi-Field'!$F$59="undrained"),BH338,""))</f>
        <v/>
      </c>
      <c r="DP338" s="409" t="str">
        <f>IF(AND('[1]Multi-Field'!$E$60=[1]Lists!BF338,'[1]Multi-Field'!$F$60="Drained"),BI338,IF(AND('[1]Multi-Field'!$E$60=[1]Lists!BF338,'[1]Multi-Field'!$F$60="undrained"),BH338,""))</f>
        <v/>
      </c>
      <c r="DQ338" s="409" t="str">
        <f>IF(AND('[1]Multi-Field'!$E$61=[1]Lists!BF338,'[1]Multi-Field'!$F$61="Drained"),BI338,IF(AND('[1]Multi-Field'!$E$61=[1]Lists!BF338,'[1]Multi-Field'!$F$61="undrained"),BH338,""))</f>
        <v/>
      </c>
      <c r="DR338" s="409" t="str">
        <f>IF(AND('[1]Multi-Field'!$E$62=[1]Lists!BF338,'[1]Multi-Field'!$F$62="Drained"),BI338,IF(AND('[1]Multi-Field'!$E$62=[1]Lists!BF338,'[1]Multi-Field'!$F$62="undrained"),BH338,""))</f>
        <v/>
      </c>
      <c r="DS338" s="409" t="str">
        <f>IF(AND('[1]Multi-Field'!$E$63=[1]Lists!BF338,'[1]Multi-Field'!$F$63="Drained"),BI338,IF(AND('[1]Multi-Field'!$E$63=[1]Lists!BF338,'[1]Multi-Field'!$F$63="undrained"),BH338,""))</f>
        <v/>
      </c>
      <c r="DT338" s="409" t="str">
        <f>IF(AND('[1]Multi-Field'!$E$64=[1]Lists!BF338,'[1]Multi-Field'!$F$64="Drained"),BI338,IF(AND('[1]Multi-Field'!$E$64=[1]Lists!BF338,'[1]Multi-Field'!$F$64="undrained"),BH338,""))</f>
        <v/>
      </c>
      <c r="DU338" s="409" t="str">
        <f>IF(AND('[1]Multi-Field'!$E$65=[1]Lists!BF338,'[1]Multi-Field'!$F$65="Drained"),BI338,IF(AND('[1]Multi-Field'!$E$65=[1]Lists!BF338,'[1]Multi-Field'!$F$65="undrained"),BH338,""))</f>
        <v/>
      </c>
      <c r="DV338" s="409" t="str">
        <f>IF(AND('[1]Multi-Field'!$E$66=[1]Lists!BF338,'[1]Multi-Field'!$F$66="Drained"),BI338,IF(AND('[1]Multi-Field'!$E$66=[1]Lists!BF338,'[1]Multi-Field'!$F$66="undrained"),BH338,""))</f>
        <v/>
      </c>
      <c r="DW338" s="409" t="str">
        <f>IF(AND('[1]Multi-Field'!$E$67=[1]Lists!BF338,'[1]Multi-Field'!$F$67="Drained"),BI338,IF(AND('[1]Multi-Field'!$E$67=[1]Lists!BF338,'[1]Multi-Field'!$F$67="undrained"),BH338,""))</f>
        <v/>
      </c>
      <c r="DX338" s="409" t="str">
        <f>IF(AND('[1]Multi-Field'!$E$68=[1]Lists!BF338,'[1]Multi-Field'!$F$68="Drained"),BI338,IF(AND('[1]Multi-Field'!$E$68=[1]Lists!BF338,'[1]Multi-Field'!$F$68="undrained"),BH338,""))</f>
        <v/>
      </c>
      <c r="DY338" s="409" t="str">
        <f>IF(AND('[1]Multi-Field'!$E$69=[1]Lists!BF338,'[1]Multi-Field'!$F$69="Drained"),BI338,IF(AND('[1]Multi-Field'!$E$69=[1]Lists!BF338,'[1]Multi-Field'!$F$69="undrained"),BH338,""))</f>
        <v/>
      </c>
      <c r="DZ338" s="409" t="str">
        <f>IF(AND('[1]Multi-Field'!$E$70=[1]Lists!BF338,'[1]Multi-Field'!$F$70="Drained"),BI338,IF(AND('[1]Multi-Field'!$E$70=[1]Lists!BF338,'[1]Multi-Field'!$F$70="undrained"),BH338,""))</f>
        <v/>
      </c>
      <c r="EA338" s="409" t="str">
        <f>IF(AND('[1]Multi-Field'!$E$71=[1]Lists!BF338,'[1]Multi-Field'!$F$71="Drained"),BI338,IF(AND('[1]Multi-Field'!$E$71=[1]Lists!BF338,'[1]Multi-Field'!$F$71="undrained"),BH338,""))</f>
        <v/>
      </c>
      <c r="EB338" s="409" t="str">
        <f>IF(AND('[1]Multi-Field'!$E$72=[1]Lists!BF338,'[1]Multi-Field'!$F$72="Drained"),BI338,IF(AND('[1]Multi-Field'!$E$72=[1]Lists!BF338,'[1]Multi-Field'!$F$72="undrained"),BH338,""))</f>
        <v/>
      </c>
      <c r="EC338" s="409" t="str">
        <f>IF(AND('[1]Multi-Field'!$E$73=[1]Lists!BF338,'[1]Multi-Field'!$F$73="Drained"),BI338,IF(AND('[1]Multi-Field'!$E$73=[1]Lists!BF338,'[1]Multi-Field'!$F$73="undrained"),BH338,""))</f>
        <v/>
      </c>
      <c r="ED338" s="409" t="str">
        <f>IF(AND('[1]Multi-Field'!$E$74=[1]Lists!BF338,'[1]Multi-Field'!$F$74="Drained"),BI338,IF(AND('[1]Multi-Field'!$E$74=[1]Lists!BF338,'[1]Multi-Field'!$F$74="undrained"),BH338,""))</f>
        <v/>
      </c>
      <c r="EE338" s="409" t="str">
        <f>IF(AND('[1]Multi-Field'!$E$75=[1]Lists!BF338,'[1]Multi-Field'!$F$75="Drained"),BI338,IF(AND('[1]Multi-Field'!$E$75=[1]Lists!BF338,'[1]Multi-Field'!$F$75="undrained"),BH338,""))</f>
        <v/>
      </c>
      <c r="EF338" s="409" t="str">
        <f>IF(AND('[1]Multi-Field'!$E$76=[1]Lists!BF338,'[1]Multi-Field'!$F$76="Drained"),BI338,IF(AND('[1]Multi-Field'!$E$76=[1]Lists!BF338,'[1]Multi-Field'!$F$6="undrained"),BH338,""))</f>
        <v/>
      </c>
      <c r="EG338" s="409" t="str">
        <f>IF(AND('[1]Multi-Field'!$E$77=[1]Lists!BF338,'[1]Multi-Field'!$F$77="Drained"),BI338,IF(AND('[1]Multi-Field'!$E$77=[1]Lists!BF338,'[1]Multi-Field'!$F$77="undrained"),BH338,""))</f>
        <v/>
      </c>
      <c r="EH338" s="409" t="str">
        <f>IF(AND('[1]Multi-Field'!$E$78=[1]Lists!BF338,'[1]Multi-Field'!$F$78="Drained"),BI338,IF(AND('[1]Multi-Field'!$E$78=[1]Lists!BF338,'[1]Multi-Field'!$F$78="undrained"),BH338,""))</f>
        <v/>
      </c>
      <c r="EI338" s="409" t="str">
        <f>IF(AND('[1]Multi-Field'!$E$79=[1]Lists!BF338,'[1]Multi-Field'!$F$79="Drained"),BI338,IF(AND('[1]Multi-Field'!$E$79=[1]Lists!BF338,'[1]Multi-Field'!$F$79="undrained"),BH338,""))</f>
        <v/>
      </c>
      <c r="EJ338" s="409" t="str">
        <f>IF(AND('[1]Multi-Field'!$E$80=[1]Lists!BF338,'[1]Multi-Field'!$F$80="Drained"),BI338,IF(AND('[1]Multi-Field'!$E$80=[1]Lists!BF338,'[1]Multi-Field'!$F$80="undrained"),BH338,""))</f>
        <v/>
      </c>
      <c r="EK338" s="409" t="str">
        <f>IF(AND('[1]Multi-Field'!$E$81=[1]Lists!BF338,'[1]Multi-Field'!$F$81="Drained"),BI338,IF(AND('[1]Multi-Field'!$E$81=[1]Lists!BF338,'[1]Multi-Field'!$F$81="undrained"),BH338,""))</f>
        <v/>
      </c>
      <c r="EL338" s="409" t="str">
        <f>IF(AND('[1]Multi-Field'!$E$82=[1]Lists!BF338,'[1]Multi-Field'!$F$82="Drained"),BI338,IF(AND('[1]Multi-Field'!$E$82=[1]Lists!BF338,'[1]Multi-Field'!$F$82="undrained"),BH338,""))</f>
        <v/>
      </c>
      <c r="EM338" s="409" t="str">
        <f>IF(AND('[1]Multi-Field'!$E$83=[1]Lists!BF338,'[1]Multi-Field'!$F$83="Drained"),BI338,IF(AND('[1]Multi-Field'!$E$83=[1]Lists!BF338,'[1]Multi-Field'!$F$83="undrained"),BH338,""))</f>
        <v/>
      </c>
      <c r="EN338" s="409" t="str">
        <f>IF(AND('[1]Multi-Field'!$E$84=[1]Lists!BF338,'[1]Multi-Field'!$F$84="Drained"),BI338,IF(AND('[1]Multi-Field'!$E$84=[1]Lists!BF338,'[1]Multi-Field'!$F$84="undrained"),BH338,""))</f>
        <v/>
      </c>
      <c r="EO338" s="409" t="str">
        <f>IF(AND('[1]Multi-Field'!$E$85=[1]Lists!BF338,'[1]Multi-Field'!$F$85="Drained"),BI338,IF(AND('[1]Multi-Field'!$E$85=[1]Lists!BF338,'[1]Multi-Field'!$F$85="undrained"),BH338,""))</f>
        <v/>
      </c>
      <c r="EP338" s="409" t="str">
        <f>IF(AND('[1]Multi-Field'!$E$86=[1]Lists!BF338,'[1]Multi-Field'!$F$86="Drained"),BI338,IF(AND('[1]Multi-Field'!$E$86=[1]Lists!BF338,'[1]Multi-Field'!$F$86="undrained"),BH338,""))</f>
        <v/>
      </c>
      <c r="EQ338" s="409" t="str">
        <f>IF(AND('[1]Multi-Field'!$E$87=[1]Lists!BF338,'[1]Multi-Field'!$F$87="Drained"),BI338,IF(AND('[1]Multi-Field'!$E$87=[1]Lists!BF338,'[1]Multi-Field'!$F$87="undrained"),BH338,""))</f>
        <v/>
      </c>
      <c r="ER338" s="409" t="str">
        <f>IF(AND('[1]Multi-Field'!$E$88=[1]Lists!BF338,'[1]Multi-Field'!$F$88="Drained"),BI338,IF(AND('[1]Multi-Field'!$E$88=[1]Lists!BF338,'[1]Multi-Field'!$F$88="undrained"),BH338,""))</f>
        <v/>
      </c>
      <c r="ES338" s="409" t="str">
        <f>IF(AND('[1]Multi-Field'!$E$89=[1]Lists!BF338,'[1]Multi-Field'!$F$89="Drained"),BI338,IF(AND('[1]Multi-Field'!$E$89=[1]Lists!BF338,'[1]Multi-Field'!$F$89="undrained"),BH338,""))</f>
        <v/>
      </c>
      <c r="ET338" s="409" t="str">
        <f>IF(AND('[1]Multi-Field'!$E$90=[1]Lists!BF338,'[1]Multi-Field'!$F$90="Drained"),BI338,IF(AND('[1]Multi-Field'!$E$90=[1]Lists!BF338,'[1]Multi-Field'!$F$90="undrained"),BH338,""))</f>
        <v/>
      </c>
      <c r="EU338" s="409" t="str">
        <f>IF(AND('[1]Multi-Field'!$E$91=[1]Lists!BF338,'[1]Multi-Field'!$F$91="Drained"),BI338,IF(AND('[1]Multi-Field'!$E$91=[1]Lists!BF338,'[1]Multi-Field'!$F$91="undrained"),BH338,""))</f>
        <v/>
      </c>
      <c r="EV338" s="409" t="str">
        <f>IF(AND('[1]Multi-Field'!$E$92=[1]Lists!BF338,'[1]Multi-Field'!$F$92="Drained"),BI338,IF(AND('[1]Multi-Field'!$E$92=[1]Lists!BF338,'[1]Multi-Field'!$F$92="undrained"),BH338,""))</f>
        <v/>
      </c>
      <c r="EW338" s="409" t="str">
        <f>IF(AND('[1]Multi-Field'!$E$93=[1]Lists!BF338,'[1]Multi-Field'!$F$93="Drained"),BI338,IF(AND('[1]Multi-Field'!$E$93=[1]Lists!BF338,'[1]Multi-Field'!$F$93="undrained"),BH338,""))</f>
        <v/>
      </c>
      <c r="EX338" s="409" t="str">
        <f>IF(AND('[1]Multi-Field'!$E$94=[1]Lists!BF338,'[1]Multi-Field'!$F$94="Drained"),BI338,IF(AND('[1]Multi-Field'!$E$94=[1]Lists!BF338,'[1]Multi-Field'!$F$94="undrained"),BH338,""))</f>
        <v/>
      </c>
      <c r="EY338" s="409" t="str">
        <f>IF(AND('[1]Multi-Field'!$E$95=[1]Lists!BF338,'[1]Multi-Field'!$F$95="Drained"),BI338,IF(AND('[1]Multi-Field'!$E$95=[1]Lists!BF338,'[1]Multi-Field'!$F$95="undrained"),BH338,""))</f>
        <v/>
      </c>
      <c r="EZ338" s="409" t="str">
        <f>IF(AND('[1]Multi-Field'!$E$96=[1]Lists!BF338,'[1]Multi-Field'!$F$96="Drained"),BI338,IF(AND('[1]Multi-Field'!$E$96=[1]Lists!BF338,'[1]Multi-Field'!$F$96="undrained"),BH338,""))</f>
        <v/>
      </c>
      <c r="FA338" s="409" t="str">
        <f>IF(AND('[1]Multi-Field'!$E$97=[1]Lists!BF338,'[1]Multi-Field'!$F$97="Drained"),BI338,IF(AND('[1]Multi-Field'!$E$97=[1]Lists!BF338,'[1]Multi-Field'!$F$97="undrained"),BH338,""))</f>
        <v/>
      </c>
      <c r="FB338" s="409" t="str">
        <f>IF(AND('[1]Multi-Field'!$E$98=[1]Lists!BF338,'[1]Multi-Field'!$F$98="Drained"),BI338,IF(AND('[1]Multi-Field'!$E$98=[1]Lists!BF338,'[1]Multi-Field'!$F$98="undrained"),BH338,""))</f>
        <v/>
      </c>
      <c r="FC338" s="409" t="str">
        <f>IF(AND('[1]Multi-Field'!$E$99=[1]Lists!BF338,'[1]Multi-Field'!$F$99="Drained"),BI338,IF(AND('[1]Multi-Field'!$E$99=[1]Lists!BF338,'[1]Multi-Field'!$F$99="undrained"),BH338,""))</f>
        <v/>
      </c>
      <c r="FD338" s="409" t="str">
        <f>IF(AND('[1]Multi-Field'!$E$100=[1]Lists!BF338,'[1]Multi-Field'!$F$100="Drained"),BI338,IF(AND('[1]Multi-Field'!$E$100=[1]Lists!BF338,'[1]Multi-Field'!$F$100="undrained"),BH338,""))</f>
        <v/>
      </c>
      <c r="FE338" s="409" t="str">
        <f>IF(AND('[1]Multi-Field'!$E$101=[1]Lists!BF338,'[1]Multi-Field'!$F$101="Drained"),BI338,IF(AND('[1]Multi-Field'!$E$101=[1]Lists!BF338,'[1]Multi-Field'!$F$101="undrained"),BH338,""))</f>
        <v/>
      </c>
      <c r="FF338" s="409" t="str">
        <f>IF(AND('[1]Multi-Field'!$E$102=[1]Lists!BF338,'[1]Multi-Field'!$F$102="Drained"),BI338,IF(AND('[1]Multi-Field'!$E$102=[1]Lists!BF338,'[1]Multi-Field'!$F$102="undrained"),BH338,""))</f>
        <v/>
      </c>
      <c r="FG338" s="409" t="str">
        <f>IF(AND('[1]Multi-Field'!$E$103=[1]Lists!BF338,'[1]Multi-Field'!$F$103="Drained"),BI338,IF(AND('[1]Multi-Field'!$E$103=[1]Lists!BF338,'[1]Multi-Field'!$F$103="undrained"),BH338,""))</f>
        <v/>
      </c>
      <c r="FH338" s="409" t="str">
        <f>IF(AND('[1]Multi-Field'!$E$104=[1]Lists!BF338,'[1]Multi-Field'!$F$104="Drained"),BI338,IF(AND('[1]Multi-Field'!$E$104=[1]Lists!BF338,'[1]Multi-Field'!$F$104="undrained"),BH338,""))</f>
        <v/>
      </c>
      <c r="FI338" s="409" t="str">
        <f>IF(AND('[1]Multi-Field'!$E$105=[1]Lists!BF338,'[1]Multi-Field'!$F$105="Drained"),BI338,IF(AND('[1]Multi-Field'!$E$105=[1]Lists!BF338,'[1]Multi-Field'!$F$105="undrained"),BH338,""))</f>
        <v/>
      </c>
      <c r="FJ338" s="409" t="str">
        <f>IF(AND('[1]Multi-Field'!$E$106=[1]Lists!BF338,'[1]Multi-Field'!$F$106="Drained"),BI338,IF(AND('[1]Multi-Field'!$E$106=[1]Lists!BF338,'[1]Multi-Field'!$F$106="undrained"),BH338,""))</f>
        <v/>
      </c>
      <c r="FK338" s="409" t="str">
        <f>IF(AND('[1]Multi-Field'!$E$107=[1]Lists!BF338,'[1]Multi-Field'!$F$107="Drained"),BI338,IF(AND('[1]Multi-Field'!$E$107=[1]Lists!BF338,'[1]Multi-Field'!$F$107="undrained"),BH338,""))</f>
        <v/>
      </c>
      <c r="FL338" s="409" t="str">
        <f>IF(AND('[1]Multi-Field'!$E$108=[1]Lists!BF338,'[1]Multi-Field'!$F$108="Drained"),BI338,IF(AND('[1]Multi-Field'!$E$108=[1]Lists!BF338,'[1]Multi-Field'!$F$108="undrained"),BH338,""))</f>
        <v/>
      </c>
      <c r="FM338" s="409" t="str">
        <f>IF(AND('[1]Multi-Field'!$E$109=[1]Lists!BF338,'[1]Multi-Field'!$F$109="Drained"),BI338,IF(AND('[1]Multi-Field'!$E$109=[1]Lists!BF338,'[1]Multi-Field'!$F$109="undrained"),BH338,""))</f>
        <v/>
      </c>
      <c r="FN338" s="409" t="str">
        <f>IF(AND('[1]Multi-Field'!$E$110=[1]Lists!BF338,'[1]Multi-Field'!$F$110="Drained"),BI338,IF(AND('[1]Multi-Field'!$E$110=[1]Lists!BF338,'[1]Multi-Field'!$F$110="undrained"),BH338,""))</f>
        <v/>
      </c>
      <c r="FO338" s="409" t="str">
        <f>IF(AND('[1]Multi-Field'!$E$111=[1]Lists!BF338,'[1]Multi-Field'!$F$111="Drained"),BI338,IF(AND('[1]Multi-Field'!$E$111=[1]Lists!BF338,'[1]Multi-Field'!$F$111="undrained"),BH338,""))</f>
        <v/>
      </c>
      <c r="FP338" s="409" t="str">
        <f>IF(AND('[1]Multi-Field'!$E$112=[1]Lists!BF338,'[1]Multi-Field'!$F$112="Drained"),BI338,IF(AND('[1]Multi-Field'!$E$112=[1]Lists!BF338,'[1]Multi-Field'!$F$112="undrained"),BH338,""))</f>
        <v/>
      </c>
      <c r="FQ338" s="409" t="str">
        <f>IF(AND('[1]Multi-Field'!$E$113=[1]Lists!BF338,'[1]Multi-Field'!$F$113="Drained"),BI338,IF(AND('[1]Multi-Field'!$E$113=[1]Lists!BF338,'[1]Multi-Field'!$F$113="undrained"),BH338,""))</f>
        <v/>
      </c>
      <c r="FR338" s="409" t="str">
        <f>IF(AND('[1]Multi-Field'!$E$114=[1]Lists!BF338,'[1]Multi-Field'!$F$114="Drained"),BI338,IF(AND('[1]Multi-Field'!$E$114=[1]Lists!BF338,'[1]Multi-Field'!$F$114="undrained"),BH338,""))</f>
        <v/>
      </c>
      <c r="FS338" s="409" t="str">
        <f>IF(AND('[1]Multi-Field'!$E$115=[1]Lists!BF338,'[1]Multi-Field'!$F$115="Drained"),BI338,IF(AND('[1]Multi-Field'!$E$115=[1]Lists!BF338,'[1]Multi-Field'!$F$115="undrained"),BH338,""))</f>
        <v/>
      </c>
      <c r="FT338" s="409" t="str">
        <f>IF(AND('[1]Multi-Field'!$E$116=[1]Lists!BF338,'[1]Multi-Field'!$F$116="Drained"),BI338,IF(AND('[1]Multi-Field'!$E$116=[1]Lists!BF338,'[1]Multi-Field'!$F$116="undrained"),BH338,""))</f>
        <v/>
      </c>
      <c r="FU338" s="409" t="str">
        <f>IF(AND('[1]Multi-Field'!$E$117=[1]Lists!BF338,'[1]Multi-Field'!$F$117="Drained"),BI338,IF(AND('[1]Multi-Field'!$E$117=[1]Lists!BF338,'[1]Multi-Field'!$F$117="undrained"),BH338,""))</f>
        <v/>
      </c>
      <c r="FV338" s="409" t="str">
        <f>IF(AND('[1]Multi-Field'!$E$118=[1]Lists!BF338,'[1]Multi-Field'!$F$118="Drained"),BI338,IF(AND('[1]Multi-Field'!$E$118=[1]Lists!BF338,'[1]Multi-Field'!$F$118="undrained"),BH338,""))</f>
        <v/>
      </c>
      <c r="FW338" s="409" t="str">
        <f>IF(AND('[1]Multi-Field'!$E$119=[1]Lists!BF338,'[1]Multi-Field'!$F$119="Drained"),BI338,IF(AND('[1]Multi-Field'!$E$119=[1]Lists!BF338,'[1]Multi-Field'!$F$119="undrained"),BH338,""))</f>
        <v/>
      </c>
      <c r="FX338" s="409" t="str">
        <f>IF(AND('[1]Multi-Field'!$E$120=[1]Lists!BF338,'[1]Multi-Field'!$F$120="Drained"),BI338,IF(AND('[1]Multi-Field'!$E$120=[1]Lists!BF338,'[1]Multi-Field'!$F$120="undrained"),BH338,""))</f>
        <v/>
      </c>
      <c r="GC338" s="4">
        <v>1</v>
      </c>
    </row>
    <row r="339" spans="1:185" ht="13.5" customHeight="1">
      <c r="A339" s="7" t="s">
        <v>425</v>
      </c>
      <c r="B339" s="7"/>
      <c r="C339" s="7"/>
      <c r="D339" s="8">
        <v>70</v>
      </c>
      <c r="E339" s="8">
        <f t="shared" si="53"/>
        <v>70</v>
      </c>
      <c r="F339" s="8">
        <f t="shared" si="54"/>
        <v>70</v>
      </c>
      <c r="G339" s="8">
        <v>70</v>
      </c>
      <c r="H339" s="8">
        <v>75</v>
      </c>
      <c r="I339" s="8">
        <f t="shared" si="57"/>
        <v>75</v>
      </c>
      <c r="J339" s="8">
        <f t="shared" si="58"/>
        <v>75</v>
      </c>
      <c r="K339" s="8">
        <v>75</v>
      </c>
      <c r="L339" s="8">
        <v>105</v>
      </c>
      <c r="M339" s="8">
        <f t="shared" si="55"/>
        <v>105</v>
      </c>
      <c r="N339" s="8">
        <f t="shared" si="56"/>
        <v>105</v>
      </c>
      <c r="O339" s="8">
        <v>105</v>
      </c>
      <c r="P339" s="391">
        <v>314</v>
      </c>
      <c r="Q339" s="394"/>
      <c r="R339" s="395" t="b">
        <f>IF(OR('Multi-Field'!AA316=Lists!$AC$42,'Multi-Field'!AA316=Lists!$AC$43),IF('Multi-Field'!Z316="x",(IF('Multi-Field'!AC316=Lists!$Q$11,Lists!$R$11,IF('Multi-Field'!AC316=Lists!$Q$12,Lists!$R$12,IF('Multi-Field'!AC316=Lists!$Q$13,Lists!$R$13,IF('Multi-Field'!AC316=Lists!$Q$14,Lists!$R$14))))),IF('Multi-Field'!X316="x",(IF('Multi-Field'!AC316=Lists!$Q$11,Lists!$S$11,IF('Multi-Field'!AC316=Lists!$Q$12,Lists!$S$12,IF('Multi-Field'!AC316=Lists!$Q$13,Lists!$S$13,IF('Multi-Field'!AC316=Lists!$Q$14,Lists!$S$14))))),IF('Multi-Field'!V316="x",(IF('Multi-Field'!AC316=Lists!$Q$11,Lists!$T$11,IF('Multi-Field'!AC316=Lists!$Q$12,Lists!$T$12,IF('Multi-Field'!AC316=Lists!$Q$13,Lists!$T$13,IF('Multi-Field'!AC316=Lists!$Q$14,Lists!$T$14))))),0))))</f>
        <v>0</v>
      </c>
      <c r="S339" s="395" t="str">
        <f t="shared" si="52"/>
        <v/>
      </c>
      <c r="T339" s="395"/>
      <c r="U339" s="396"/>
      <c r="BF339" s="411" t="s">
        <v>1503</v>
      </c>
      <c r="BG339" s="412">
        <v>4</v>
      </c>
      <c r="BH339" s="412">
        <v>5</v>
      </c>
      <c r="BI339" s="412">
        <v>5</v>
      </c>
      <c r="BJ339" s="409" t="e">
        <f>IF(AND('[1]Single Field'!#REF!=[1]Lists!BF339,'[1]Single Field'!#REF!="Drained"),"x",IF(AND('[1]Single Field'!#REF!=[1]Lists!BF339,'[1]Single Field'!#REF!="Undrained"),O,""))</f>
        <v>#REF!</v>
      </c>
      <c r="BK339" s="409" t="str">
        <f>IF(AND('[1]Multi-Field'!$E$3=[1]Lists!BF339,'[1]Multi-Field'!$F$3="Drained"),BI339,IF(AND('[1]Multi-Field'!$E$3=BF339,'[1]Multi-Field'!$F$3="undrained"),BH339,""))</f>
        <v/>
      </c>
      <c r="BL339" s="409" t="str">
        <f>IF(AND('[1]Multi-Field'!$E$4=BF339,'[1]Multi-Field'!$F$4="Drained"),BI339,IF(AND('[1]Multi-Field'!$E$4=BF339,'[1]Multi-Field'!$F$4="undrained"),BH339,""))</f>
        <v/>
      </c>
      <c r="BM339" s="409" t="str">
        <f>IF(AND('[1]Multi-Field'!$E$5=BF339,'[1]Multi-Field'!$F$5="Drained"),BI339,IF(AND('[1]Multi-Field'!$E$5=BF339,'[1]Multi-Field'!$F$5="undrained"),BH339,""))</f>
        <v/>
      </c>
      <c r="BN339" s="409" t="str">
        <f>IF(AND('[1]Multi-Field'!$E$6=BF339,'[1]Multi-Field'!$F$6="Drained"),BI339,IF(AND('[1]Multi-Field'!$E$6=BF339,'[1]Multi-Field'!$F$6="undrained"),BH339,""))</f>
        <v/>
      </c>
      <c r="BO339" s="409" t="str">
        <f>IF(AND('[1]Multi-Field'!$E$7=BF339,'[1]Multi-Field'!$F$7="Drained"),BI339,IF(AND('[1]Multi-Field'!$E$7=BF339,'[1]Multi-Field'!$F$7="undrained"),BH339,""))</f>
        <v/>
      </c>
      <c r="BP339" s="409" t="str">
        <f>IF(AND('[1]Multi-Field'!$E$8=BF339,'[1]Multi-Field'!$F$8="Drained"),BI339,IF(AND('[1]Multi-Field'!$E$8=BF339,'[1]Multi-Field'!$F$8="undrained"),BH339,""))</f>
        <v/>
      </c>
      <c r="BQ339" s="409" t="str">
        <f>IF(AND('[1]Multi-Field'!$E$9=BF339,'[1]Multi-Field'!$F$9="Drained"),BI339,IF(AND('[1]Multi-Field'!$E$9=BF339,'[1]Multi-Field'!$F$9="undrained"),BH339,""))</f>
        <v/>
      </c>
      <c r="BR339" s="409" t="str">
        <f>IF(AND('[1]Multi-Field'!$E$10=BF339,'[1]Multi-Field'!$F$10="Drained"),BI339,IF(AND('[1]Multi-Field'!$E$10=BF339,'[1]Multi-Field'!$F$10="undrained"),BH339,""))</f>
        <v/>
      </c>
      <c r="BS339" s="409" t="str">
        <f>IF(AND('[1]Multi-Field'!$E$11=BF339,'[1]Multi-Field'!$F$11="Drained"),BI339,IF(AND('[1]Multi-Field'!$E$11=BF339,'[1]Multi-Field'!$F$11="undrained"),BH339,""))</f>
        <v/>
      </c>
      <c r="BT339" s="409" t="str">
        <f>IF(AND('[1]Multi-Field'!$E$12=BF339,'[1]Multi-Field'!$F$12="Drained"),BI339,IF(AND('[1]Multi-Field'!$E$12=BF339,'[1]Multi-Field'!$F$12="undrained"),BH339,""))</f>
        <v/>
      </c>
      <c r="BU339" s="409" t="str">
        <f>IF(AND('[1]Multi-Field'!$E$13=BF339,'[1]Multi-Field'!$F$13="Drained"),BI339,IF(AND('[1]Multi-Field'!$E$3=BF339,'[1]Multi-Field'!$F$13="undrained"),BH339,""))</f>
        <v/>
      </c>
      <c r="BV339" s="409" t="str">
        <f>IF(AND('[1]Multi-Field'!$E$14=BF339,'[1]Multi-Field'!$F$14="Drained"),BI339,IF(AND('[1]Multi-Field'!$E$14=BF339,'[1]Multi-Field'!$F$14="undrained"),BH339,""))</f>
        <v/>
      </c>
      <c r="BW339" s="409" t="str">
        <f>IF(AND('[1]Multi-Field'!$E$15=BF339,'[1]Multi-Field'!$F$15="Drained"),BI339,IF(AND('[1]Multi-Field'!$E$15=BF339,'[1]Multi-Field'!$F$15="undrained"),BH339,""))</f>
        <v/>
      </c>
      <c r="BX339" s="409" t="str">
        <f>IF(AND('[1]Multi-Field'!$E$16=[1]Lists!BF339,'[1]Multi-Field'!$F$16="Drained"),BI339,IF(AND('[1]Multi-Field'!$E$16=[1]Lists!BF339,'[1]Multi-Field'!$F$16="undrained"),BH339,""))</f>
        <v/>
      </c>
      <c r="BY339" s="409" t="str">
        <f>IF(AND('[1]Multi-Field'!$E$17=[1]Lists!BF339,'[1]Multi-Field'!$F$17="Drained"),BI339,IF(AND('[1]Multi-Field'!$E$17=[1]Lists!BF339,'[1]Multi-Field'!$F$17="undrained"),BH339,""))</f>
        <v/>
      </c>
      <c r="BZ339" s="409" t="str">
        <f>IF(AND('[1]Multi-Field'!$E$18=[1]Lists!BF339,'[1]Multi-Field'!$F$18="Drained"),BI339,IF(AND('[1]Multi-Field'!$E$18=[1]Lists!BF339,'[1]Multi-Field'!$F$18="undrained"),BH339,""))</f>
        <v/>
      </c>
      <c r="CA339" s="409" t="str">
        <f>IF(AND('[1]Multi-Field'!$E$19=[1]Lists!BF339,'[1]Multi-Field'!$F$19="Drained"),BI339,IF(AND('[1]Multi-Field'!$E$19=[1]Lists!BF339,'[1]Multi-Field'!$F$19="undrained"),BH339,""))</f>
        <v/>
      </c>
      <c r="CB339" s="409" t="str">
        <f>IF(AND('[1]Multi-Field'!$E$20=[1]Lists!BF339,'[1]Multi-Field'!$F$20="Drained"),BI339,IF(AND('[1]Multi-Field'!$E$20=[1]Lists!BF339,'[1]Multi-Field'!$F$20="undrained"),BH339,""))</f>
        <v/>
      </c>
      <c r="CC339" s="409" t="str">
        <f>IF(AND('[1]Multi-Field'!$E$21=[1]Lists!BF339,'[1]Multi-Field'!$F$21="Drained"),BI339,IF(AND('[1]Multi-Field'!$E$21=[1]Lists!BF339,'[1]Multi-Field'!$F$21="undrained"),BH339,""))</f>
        <v/>
      </c>
      <c r="CD339" s="409" t="str">
        <f>IF(AND('[1]Multi-Field'!$E$22=[1]Lists!BF339,'[1]Multi-Field'!$F$22="Drained"),BI339,IF(AND('[1]Multi-Field'!$E$22=[1]Lists!BF339,'[1]Multi-Field'!$F$22="undrained"),BH339,""))</f>
        <v/>
      </c>
      <c r="CE339" s="409" t="str">
        <f>IF(AND('[1]Multi-Field'!$E$23=[1]Lists!BF339,'[1]Multi-Field'!$F$23="Drained"),BI339,IF(AND('[1]Multi-Field'!$E$23=[1]Lists!BF339,'[1]Multi-Field'!$F$23="undrained"),BH339,""))</f>
        <v/>
      </c>
      <c r="CF339" s="409" t="str">
        <f>IF(AND('[1]Multi-Field'!$E$24=[1]Lists!BF339,'[1]Multi-Field'!$F$24="Drained"),BI339,IF(AND('[1]Multi-Field'!$E$24=[1]Lists!BF339,'[1]Multi-Field'!$F$24="undrained"),BH339,""))</f>
        <v/>
      </c>
      <c r="CG339" s="409" t="str">
        <f>IF(AND('[1]Multi-Field'!$E$25=[1]Lists!BF339,'[1]Multi-Field'!$F$25="Drained"),BI339,IF(AND('[1]Multi-Field'!$E$25=[1]Lists!BF339,'[1]Multi-Field'!$F$25="undrained"),BH339,""))</f>
        <v/>
      </c>
      <c r="CH339" s="409" t="str">
        <f>IF(AND('[1]Multi-Field'!$E$26=[1]Lists!BF339,'[1]Multi-Field'!$F$26="Drained"),BI339,IF(AND('[1]Multi-Field'!$E$26=[1]Lists!BF339,'[1]Multi-Field'!$F$26="undrained"),BH339,""))</f>
        <v/>
      </c>
      <c r="CI339" s="409" t="str">
        <f>IF(AND('[1]Multi-Field'!$E$27=[1]Lists!BF339,'[1]Multi-Field'!$F$27="Drained"),BI339,IF(AND('[1]Multi-Field'!$E$27=[1]Lists!BF339,'[1]Multi-Field'!$F$27="undrained"),BH339,""))</f>
        <v/>
      </c>
      <c r="CJ339" s="409" t="str">
        <f>IF(AND('[1]Multi-Field'!$E$28=[1]Lists!BF339,'[1]Multi-Field'!$F$28="Drained"),BI339,IF(AND('[1]Multi-Field'!$E$28=[1]Lists!BF339,'[1]Multi-Field'!$F$28="undrained"),BH339,""))</f>
        <v/>
      </c>
      <c r="CK339" s="409" t="str">
        <f>IF(AND('[1]Multi-Field'!$E$29=[1]Lists!BF339,'[1]Multi-Field'!$F$29="Drained"),BI339,IF(AND('[1]Multi-Field'!$E$29=[1]Lists!BF339,'[1]Multi-Field'!$F$29="undrained"),BH339,""))</f>
        <v/>
      </c>
      <c r="CL339" s="409" t="str">
        <f>IF(AND('[1]Multi-Field'!$E$30=[1]Lists!BF339,'[1]Multi-Field'!$F$30="Drained"),BI339,IF(AND('[1]Multi-Field'!$E$30=[1]Lists!BF339,'[1]Multi-Field'!$F$30="undrained"),BH339,""))</f>
        <v/>
      </c>
      <c r="CM339" s="409" t="str">
        <f>IF(AND('[1]Multi-Field'!$E$31=[1]Lists!BF339,'[1]Multi-Field'!$F$31="Drained"),BI339,IF(AND('[1]Multi-Field'!$E$31=[1]Lists!BF339,'[1]Multi-Field'!$F$31="undrained"),BH339,""))</f>
        <v/>
      </c>
      <c r="CN339" s="409" t="str">
        <f>IF(AND('[1]Multi-Field'!$E$32=[1]Lists!BF339,'[1]Multi-Field'!$F$32="Drained"),BI339,IF(AND('[1]Multi-Field'!$E$32=[1]Lists!BF339,'[1]Multi-Field'!$F$32="undrained"),BH339,""))</f>
        <v/>
      </c>
      <c r="CO339" s="409" t="str">
        <f>IF(AND('[1]Multi-Field'!$E$33=[1]Lists!BF339,'[1]Multi-Field'!$F$33="Drained"),BI339,IF(AND('[1]Multi-Field'!$E$33=[1]Lists!BF339,'[1]Multi-Field'!$F$33="undrained"),BH339,""))</f>
        <v/>
      </c>
      <c r="CP339" s="409" t="str">
        <f>IF(AND('[1]Multi-Field'!$E$34=[1]Lists!BF339,'[1]Multi-Field'!$F$34="Drained"),BI339,IF(AND('[1]Multi-Field'!$E$34=[1]Lists!BF339,'[1]Multi-Field'!$F$34="undrained"),BH339,""))</f>
        <v/>
      </c>
      <c r="CQ339" s="409" t="str">
        <f>IF(AND('[1]Multi-Field'!$E$35=[1]Lists!BF339,'[1]Multi-Field'!$F$35="Drained"),BI339,IF(AND('[1]Multi-Field'!$E$35=[1]Lists!BF339,'[1]Multi-Field'!$F$35="undrained"),BH339,""))</f>
        <v/>
      </c>
      <c r="CR339" s="409" t="str">
        <f>IF(AND('[1]Multi-Field'!$E$36=[1]Lists!BF339,'[1]Multi-Field'!$F$36="Drained"),BI339,IF(AND('[1]Multi-Field'!$E$36=[1]Lists!BF339,'[1]Multi-Field'!$F$36="undrained"),BH339,""))</f>
        <v/>
      </c>
      <c r="CS339" s="409" t="str">
        <f>IF(AND('[1]Multi-Field'!$E$37=[1]Lists!BF339,'[1]Multi-Field'!$F$37="Drained"),BI339,IF(AND('[1]Multi-Field'!$E$37=[1]Lists!BF339,'[1]Multi-Field'!$F$37="undrained"),BH339,""))</f>
        <v/>
      </c>
      <c r="CT339" s="409" t="str">
        <f>IF(AND('[1]Multi-Field'!$E$38=[1]Lists!BF339,'[1]Multi-Field'!$F$38="Drained"),BI339,IF(AND('[1]Multi-Field'!$E$38=[1]Lists!BF339,'[1]Multi-Field'!$F$38="undrained"),BH339,""))</f>
        <v/>
      </c>
      <c r="CU339" s="409" t="str">
        <f>IF(AND('[1]Multi-Field'!$E$39=[1]Lists!BF339,'[1]Multi-Field'!$F$39="Drained"),BI339,IF(AND('[1]Multi-Field'!$E$39=[1]Lists!BF339,'[1]Multi-Field'!$F$39="undrained"),BH339,""))</f>
        <v/>
      </c>
      <c r="CV339" s="409" t="str">
        <f>IF(AND('[1]Multi-Field'!$E$40=[1]Lists!BF339,'[1]Multi-Field'!$F$40="Drained"),BI339,IF(AND('[1]Multi-Field'!$E$40=[1]Lists!BF339,'[1]Multi-Field'!$F$40="undrained"),BH339,""))</f>
        <v/>
      </c>
      <c r="CW339" s="409" t="str">
        <f>IF(AND('[1]Multi-Field'!$E$41=[1]Lists!BF339,'[1]Multi-Field'!$F$40="Drained"),BI339,IF(AND('[1]Multi-Field'!$E$40=[1]Lists!BF339,'[1]Multi-Field'!$F$40="undrained"),BH339,""))</f>
        <v/>
      </c>
      <c r="CX339" s="409" t="str">
        <f>IF(AND('[1]Multi-Field'!$E$42=[1]Lists!BF339,'[1]Multi-Field'!$F$42="Drained"),BI339,IF(AND('[1]Multi-Field'!$E$42=[1]Lists!BF339,'[1]Multi-Field'!$F$42="undrained"),BH339,""))</f>
        <v/>
      </c>
      <c r="CY339" s="409" t="str">
        <f>IF(AND('[1]Multi-Field'!$E$43=[1]Lists!BF339,'[1]Multi-Field'!$F$43="Drained"),BI339,IF(AND('[1]Multi-Field'!$E$43=[1]Lists!BF339,'[1]Multi-Field'!$F$43="undrained"),BH339,""))</f>
        <v/>
      </c>
      <c r="CZ339" s="409" t="str">
        <f>IF(AND('[1]Multi-Field'!$E$44=[1]Lists!BF339,'[1]Multi-Field'!$F$44="Drained"),BI339,IF(AND('[1]Multi-Field'!$E$44=[1]Lists!BF339,'[1]Multi-Field'!$F$44="undrained"),BH339,""))</f>
        <v/>
      </c>
      <c r="DA339" s="409" t="str">
        <f>IF(AND('[1]Multi-Field'!$E$45=[1]Lists!BF339,'[1]Multi-Field'!$F$45="Drained"),BI339,IF(AND('[1]Multi-Field'!$E$45=[1]Lists!BF339,'[1]Multi-Field'!$F$45="undrained"),BH339,""))</f>
        <v/>
      </c>
      <c r="DB339" s="409" t="str">
        <f>IF(AND('[1]Multi-Field'!$E$46=[1]Lists!BF339,'[1]Multi-Field'!$F$46="Drained"),BI339,IF(AND('[1]Multi-Field'!$E$46=[1]Lists!BF339,'[1]Multi-Field'!$F$46="undrained"),BH339,""))</f>
        <v/>
      </c>
      <c r="DC339" s="409" t="str">
        <f>IF(AND('[1]Multi-Field'!$E$47=[1]Lists!BF339,'[1]Multi-Field'!$F$47="Drained"),BI339,IF(AND('[1]Multi-Field'!$E$47=[1]Lists!BF339,'[1]Multi-Field'!$F$47="undrained"),BH339,""))</f>
        <v/>
      </c>
      <c r="DD339" s="409" t="str">
        <f>IF(AND('[1]Multi-Field'!$E$48=[1]Lists!BF339,'[1]Multi-Field'!$F$48="Drained"),BI339,IF(AND('[1]Multi-Field'!$E$48=[1]Lists!BF339,'[1]Multi-Field'!$F$48="undrained"),BH339,""))</f>
        <v/>
      </c>
      <c r="DE339" s="409" t="str">
        <f>IF(AND('[1]Multi-Field'!$E$49=[1]Lists!BF339,'[1]Multi-Field'!$F$49="Drained"),BI339,IF(AND('[1]Multi-Field'!$E$49=[1]Lists!BF339,'[1]Multi-Field'!$F$9="undrained"),BH339,""))</f>
        <v/>
      </c>
      <c r="DF339" s="409" t="str">
        <f>IF(AND('[1]Multi-Field'!$E$50=[1]Lists!BF339,'[1]Multi-Field'!$F$50="Drained"),BI339,IF(AND('[1]Multi-Field'!$E$50=[1]Lists!BF339,'[1]Multi-Field'!$F$50="undrained"),BH339,""))</f>
        <v/>
      </c>
      <c r="DG339" s="409" t="str">
        <f>IF(AND('[1]Multi-Field'!$E$51=[1]Lists!BF339,'[1]Multi-Field'!$F$51="Drained"),BI339,IF(AND('[1]Multi-Field'!$E$51=[1]Lists!BF339,'[1]Multi-Field'!$F$51="undrained"),BH339,""))</f>
        <v/>
      </c>
      <c r="DH339" s="409" t="str">
        <f>IF(AND('[1]Multi-Field'!$E$52=[1]Lists!BF339,'[1]Multi-Field'!$F$52="Drained"),BI339,IF(AND('[1]Multi-Field'!$E$52=[1]Lists!BF339,'[1]Multi-Field'!$F$52="undrained"),BH339,""))</f>
        <v/>
      </c>
      <c r="DI339" s="409" t="str">
        <f>IF(AND('[1]Multi-Field'!$E$53=[1]Lists!BF339,'[1]Multi-Field'!$F$53="Drained"),BI339,IF(AND('[1]Multi-Field'!$E$53=[1]Lists!BF339,'[1]Multi-Field'!$F$53="undrained"),BH339,""))</f>
        <v/>
      </c>
      <c r="DJ339" s="409" t="str">
        <f>IF(AND('[1]Multi-Field'!$E$54=[1]Lists!BF339,'[1]Multi-Field'!$F$54="Drained"),BI339,IF(AND('[1]Multi-Field'!$E$54=[1]Lists!BF339,'[1]Multi-Field'!$F$54="undrained"),BH339,""))</f>
        <v/>
      </c>
      <c r="DK339" s="409" t="str">
        <f>IF(AND('[1]Multi-Field'!$E$55=[1]Lists!BF339,'[1]Multi-Field'!$F$55="Drained"),BI339,IF(AND('[1]Multi-Field'!$E$55=[1]Lists!BF339,'[1]Multi-Field'!$F$55="undrained"),BH339,""))</f>
        <v/>
      </c>
      <c r="DL339" s="409" t="str">
        <f>IF(AND('[1]Multi-Field'!$E$56=[1]Lists!BF339,'[1]Multi-Field'!$F$56="Drained"),BI339,IF(AND('[1]Multi-Field'!$E$56=[1]Lists!BF339,'[1]Multi-Field'!$F$56="undrained"),BH339,""))</f>
        <v/>
      </c>
      <c r="DM339" s="409" t="str">
        <f>IF(AND('[1]Multi-Field'!$E$57=[1]Lists!BF339,'[1]Multi-Field'!$F$57="Drained"),BI339,IF(AND('[1]Multi-Field'!$E$57=[1]Lists!BF339,'[1]Multi-Field'!$F$57="undrained"),BH339,""))</f>
        <v/>
      </c>
      <c r="DN339" s="409" t="str">
        <f>IF(AND('[1]Multi-Field'!$E$58=[1]Lists!BF339,'[1]Multi-Field'!$F$58="Drained"),BI339,IF(AND('[1]Multi-Field'!$E$58=[1]Lists!BF339,'[1]Multi-Field'!$F$58="undrained"),BH339,""))</f>
        <v/>
      </c>
      <c r="DO339" s="409" t="str">
        <f>IF(AND('[1]Multi-Field'!$E$59=[1]Lists!BF339,'[1]Multi-Field'!$F$59="Drained"),BI339,IF(AND('[1]Multi-Field'!$E$59=[1]Lists!BF339,'[1]Multi-Field'!$F$59="undrained"),BH339,""))</f>
        <v/>
      </c>
      <c r="DP339" s="409" t="str">
        <f>IF(AND('[1]Multi-Field'!$E$60=[1]Lists!BF339,'[1]Multi-Field'!$F$60="Drained"),BI339,IF(AND('[1]Multi-Field'!$E$60=[1]Lists!BF339,'[1]Multi-Field'!$F$60="undrained"),BH339,""))</f>
        <v/>
      </c>
      <c r="DQ339" s="409" t="str">
        <f>IF(AND('[1]Multi-Field'!$E$61=[1]Lists!BF339,'[1]Multi-Field'!$F$61="Drained"),BI339,IF(AND('[1]Multi-Field'!$E$61=[1]Lists!BF339,'[1]Multi-Field'!$F$61="undrained"),BH339,""))</f>
        <v/>
      </c>
      <c r="DR339" s="409" t="str">
        <f>IF(AND('[1]Multi-Field'!$E$62=[1]Lists!BF339,'[1]Multi-Field'!$F$62="Drained"),BI339,IF(AND('[1]Multi-Field'!$E$62=[1]Lists!BF339,'[1]Multi-Field'!$F$62="undrained"),BH339,""))</f>
        <v/>
      </c>
      <c r="DS339" s="409" t="str">
        <f>IF(AND('[1]Multi-Field'!$E$63=[1]Lists!BF339,'[1]Multi-Field'!$F$63="Drained"),BI339,IF(AND('[1]Multi-Field'!$E$63=[1]Lists!BF339,'[1]Multi-Field'!$F$63="undrained"),BH339,""))</f>
        <v/>
      </c>
      <c r="DT339" s="409" t="str">
        <f>IF(AND('[1]Multi-Field'!$E$64=[1]Lists!BF339,'[1]Multi-Field'!$F$64="Drained"),BI339,IF(AND('[1]Multi-Field'!$E$64=[1]Lists!BF339,'[1]Multi-Field'!$F$64="undrained"),BH339,""))</f>
        <v/>
      </c>
      <c r="DU339" s="409" t="str">
        <f>IF(AND('[1]Multi-Field'!$E$65=[1]Lists!BF339,'[1]Multi-Field'!$F$65="Drained"),BI339,IF(AND('[1]Multi-Field'!$E$65=[1]Lists!BF339,'[1]Multi-Field'!$F$65="undrained"),BH339,""))</f>
        <v/>
      </c>
      <c r="DV339" s="409" t="str">
        <f>IF(AND('[1]Multi-Field'!$E$66=[1]Lists!BF339,'[1]Multi-Field'!$F$66="Drained"),BI339,IF(AND('[1]Multi-Field'!$E$66=[1]Lists!BF339,'[1]Multi-Field'!$F$66="undrained"),BH339,""))</f>
        <v/>
      </c>
      <c r="DW339" s="409" t="str">
        <f>IF(AND('[1]Multi-Field'!$E$67=[1]Lists!BF339,'[1]Multi-Field'!$F$67="Drained"),BI339,IF(AND('[1]Multi-Field'!$E$67=[1]Lists!BF339,'[1]Multi-Field'!$F$67="undrained"),BH339,""))</f>
        <v/>
      </c>
      <c r="DX339" s="409" t="str">
        <f>IF(AND('[1]Multi-Field'!$E$68=[1]Lists!BF339,'[1]Multi-Field'!$F$68="Drained"),BI339,IF(AND('[1]Multi-Field'!$E$68=[1]Lists!BF339,'[1]Multi-Field'!$F$68="undrained"),BH339,""))</f>
        <v/>
      </c>
      <c r="DY339" s="409" t="str">
        <f>IF(AND('[1]Multi-Field'!$E$69=[1]Lists!BF339,'[1]Multi-Field'!$F$69="Drained"),BI339,IF(AND('[1]Multi-Field'!$E$69=[1]Lists!BF339,'[1]Multi-Field'!$F$69="undrained"),BH339,""))</f>
        <v/>
      </c>
      <c r="DZ339" s="409" t="str">
        <f>IF(AND('[1]Multi-Field'!$E$70=[1]Lists!BF339,'[1]Multi-Field'!$F$70="Drained"),BI339,IF(AND('[1]Multi-Field'!$E$70=[1]Lists!BF339,'[1]Multi-Field'!$F$70="undrained"),BH339,""))</f>
        <v/>
      </c>
      <c r="EA339" s="409" t="str">
        <f>IF(AND('[1]Multi-Field'!$E$71=[1]Lists!BF339,'[1]Multi-Field'!$F$71="Drained"),BI339,IF(AND('[1]Multi-Field'!$E$71=[1]Lists!BF339,'[1]Multi-Field'!$F$71="undrained"),BH339,""))</f>
        <v/>
      </c>
      <c r="EB339" s="409" t="str">
        <f>IF(AND('[1]Multi-Field'!$E$72=[1]Lists!BF339,'[1]Multi-Field'!$F$72="Drained"),BI339,IF(AND('[1]Multi-Field'!$E$72=[1]Lists!BF339,'[1]Multi-Field'!$F$72="undrained"),BH339,""))</f>
        <v/>
      </c>
      <c r="EC339" s="409" t="str">
        <f>IF(AND('[1]Multi-Field'!$E$73=[1]Lists!BF339,'[1]Multi-Field'!$F$73="Drained"),BI339,IF(AND('[1]Multi-Field'!$E$73=[1]Lists!BF339,'[1]Multi-Field'!$F$73="undrained"),BH339,""))</f>
        <v/>
      </c>
      <c r="ED339" s="409" t="str">
        <f>IF(AND('[1]Multi-Field'!$E$74=[1]Lists!BF339,'[1]Multi-Field'!$F$74="Drained"),BI339,IF(AND('[1]Multi-Field'!$E$74=[1]Lists!BF339,'[1]Multi-Field'!$F$74="undrained"),BH339,""))</f>
        <v/>
      </c>
      <c r="EE339" s="409" t="str">
        <f>IF(AND('[1]Multi-Field'!$E$75=[1]Lists!BF339,'[1]Multi-Field'!$F$75="Drained"),BI339,IF(AND('[1]Multi-Field'!$E$75=[1]Lists!BF339,'[1]Multi-Field'!$F$75="undrained"),BH339,""))</f>
        <v/>
      </c>
      <c r="EF339" s="409" t="str">
        <f>IF(AND('[1]Multi-Field'!$E$76=[1]Lists!BF339,'[1]Multi-Field'!$F$76="Drained"),BI339,IF(AND('[1]Multi-Field'!$E$76=[1]Lists!BF339,'[1]Multi-Field'!$F$6="undrained"),BH339,""))</f>
        <v/>
      </c>
      <c r="EG339" s="409" t="str">
        <f>IF(AND('[1]Multi-Field'!$E$77=[1]Lists!BF339,'[1]Multi-Field'!$F$77="Drained"),BI339,IF(AND('[1]Multi-Field'!$E$77=[1]Lists!BF339,'[1]Multi-Field'!$F$77="undrained"),BH339,""))</f>
        <v/>
      </c>
      <c r="EH339" s="409" t="str">
        <f>IF(AND('[1]Multi-Field'!$E$78=[1]Lists!BF339,'[1]Multi-Field'!$F$78="Drained"),BI339,IF(AND('[1]Multi-Field'!$E$78=[1]Lists!BF339,'[1]Multi-Field'!$F$78="undrained"),BH339,""))</f>
        <v/>
      </c>
      <c r="EI339" s="409" t="str">
        <f>IF(AND('[1]Multi-Field'!$E$79=[1]Lists!BF339,'[1]Multi-Field'!$F$79="Drained"),BI339,IF(AND('[1]Multi-Field'!$E$79=[1]Lists!BF339,'[1]Multi-Field'!$F$79="undrained"),BH339,""))</f>
        <v/>
      </c>
      <c r="EJ339" s="409" t="str">
        <f>IF(AND('[1]Multi-Field'!$E$80=[1]Lists!BF339,'[1]Multi-Field'!$F$80="Drained"),BI339,IF(AND('[1]Multi-Field'!$E$80=[1]Lists!BF339,'[1]Multi-Field'!$F$80="undrained"),BH339,""))</f>
        <v/>
      </c>
      <c r="EK339" s="409" t="str">
        <f>IF(AND('[1]Multi-Field'!$E$81=[1]Lists!BF339,'[1]Multi-Field'!$F$81="Drained"),BI339,IF(AND('[1]Multi-Field'!$E$81=[1]Lists!BF339,'[1]Multi-Field'!$F$81="undrained"),BH339,""))</f>
        <v/>
      </c>
      <c r="EL339" s="409" t="str">
        <f>IF(AND('[1]Multi-Field'!$E$82=[1]Lists!BF339,'[1]Multi-Field'!$F$82="Drained"),BI339,IF(AND('[1]Multi-Field'!$E$82=[1]Lists!BF339,'[1]Multi-Field'!$F$82="undrained"),BH339,""))</f>
        <v/>
      </c>
      <c r="EM339" s="409" t="str">
        <f>IF(AND('[1]Multi-Field'!$E$83=[1]Lists!BF339,'[1]Multi-Field'!$F$83="Drained"),BI339,IF(AND('[1]Multi-Field'!$E$83=[1]Lists!BF339,'[1]Multi-Field'!$F$83="undrained"),BH339,""))</f>
        <v/>
      </c>
      <c r="EN339" s="409" t="str">
        <f>IF(AND('[1]Multi-Field'!$E$84=[1]Lists!BF339,'[1]Multi-Field'!$F$84="Drained"),BI339,IF(AND('[1]Multi-Field'!$E$84=[1]Lists!BF339,'[1]Multi-Field'!$F$84="undrained"),BH339,""))</f>
        <v/>
      </c>
      <c r="EO339" s="409" t="str">
        <f>IF(AND('[1]Multi-Field'!$E$85=[1]Lists!BF339,'[1]Multi-Field'!$F$85="Drained"),BI339,IF(AND('[1]Multi-Field'!$E$85=[1]Lists!BF339,'[1]Multi-Field'!$F$85="undrained"),BH339,""))</f>
        <v/>
      </c>
      <c r="EP339" s="409" t="str">
        <f>IF(AND('[1]Multi-Field'!$E$86=[1]Lists!BF339,'[1]Multi-Field'!$F$86="Drained"),BI339,IF(AND('[1]Multi-Field'!$E$86=[1]Lists!BF339,'[1]Multi-Field'!$F$86="undrained"),BH339,""))</f>
        <v/>
      </c>
      <c r="EQ339" s="409" t="str">
        <f>IF(AND('[1]Multi-Field'!$E$87=[1]Lists!BF339,'[1]Multi-Field'!$F$87="Drained"),BI339,IF(AND('[1]Multi-Field'!$E$87=[1]Lists!BF339,'[1]Multi-Field'!$F$87="undrained"),BH339,""))</f>
        <v/>
      </c>
      <c r="ER339" s="409" t="str">
        <f>IF(AND('[1]Multi-Field'!$E$88=[1]Lists!BF339,'[1]Multi-Field'!$F$88="Drained"),BI339,IF(AND('[1]Multi-Field'!$E$88=[1]Lists!BF339,'[1]Multi-Field'!$F$88="undrained"),BH339,""))</f>
        <v/>
      </c>
      <c r="ES339" s="409" t="str">
        <f>IF(AND('[1]Multi-Field'!$E$89=[1]Lists!BF339,'[1]Multi-Field'!$F$89="Drained"),BI339,IF(AND('[1]Multi-Field'!$E$89=[1]Lists!BF339,'[1]Multi-Field'!$F$89="undrained"),BH339,""))</f>
        <v/>
      </c>
      <c r="ET339" s="409" t="str">
        <f>IF(AND('[1]Multi-Field'!$E$90=[1]Lists!BF339,'[1]Multi-Field'!$F$90="Drained"),BI339,IF(AND('[1]Multi-Field'!$E$90=[1]Lists!BF339,'[1]Multi-Field'!$F$90="undrained"),BH339,""))</f>
        <v/>
      </c>
      <c r="EU339" s="409" t="str">
        <f>IF(AND('[1]Multi-Field'!$E$91=[1]Lists!BF339,'[1]Multi-Field'!$F$91="Drained"),BI339,IF(AND('[1]Multi-Field'!$E$91=[1]Lists!BF339,'[1]Multi-Field'!$F$91="undrained"),BH339,""))</f>
        <v/>
      </c>
      <c r="EV339" s="409" t="str">
        <f>IF(AND('[1]Multi-Field'!$E$92=[1]Lists!BF339,'[1]Multi-Field'!$F$92="Drained"),BI339,IF(AND('[1]Multi-Field'!$E$92=[1]Lists!BF339,'[1]Multi-Field'!$F$92="undrained"),BH339,""))</f>
        <v/>
      </c>
      <c r="EW339" s="409" t="str">
        <f>IF(AND('[1]Multi-Field'!$E$93=[1]Lists!BF339,'[1]Multi-Field'!$F$93="Drained"),BI339,IF(AND('[1]Multi-Field'!$E$93=[1]Lists!BF339,'[1]Multi-Field'!$F$93="undrained"),BH339,""))</f>
        <v/>
      </c>
      <c r="EX339" s="409" t="str">
        <f>IF(AND('[1]Multi-Field'!$E$94=[1]Lists!BF339,'[1]Multi-Field'!$F$94="Drained"),BI339,IF(AND('[1]Multi-Field'!$E$94=[1]Lists!BF339,'[1]Multi-Field'!$F$94="undrained"),BH339,""))</f>
        <v/>
      </c>
      <c r="EY339" s="409" t="str">
        <f>IF(AND('[1]Multi-Field'!$E$95=[1]Lists!BF339,'[1]Multi-Field'!$F$95="Drained"),BI339,IF(AND('[1]Multi-Field'!$E$95=[1]Lists!BF339,'[1]Multi-Field'!$F$95="undrained"),BH339,""))</f>
        <v/>
      </c>
      <c r="EZ339" s="409" t="str">
        <f>IF(AND('[1]Multi-Field'!$E$96=[1]Lists!BF339,'[1]Multi-Field'!$F$96="Drained"),BI339,IF(AND('[1]Multi-Field'!$E$96=[1]Lists!BF339,'[1]Multi-Field'!$F$96="undrained"),BH339,""))</f>
        <v/>
      </c>
      <c r="FA339" s="409" t="str">
        <f>IF(AND('[1]Multi-Field'!$E$97=[1]Lists!BF339,'[1]Multi-Field'!$F$97="Drained"),BI339,IF(AND('[1]Multi-Field'!$E$97=[1]Lists!BF339,'[1]Multi-Field'!$F$97="undrained"),BH339,""))</f>
        <v/>
      </c>
      <c r="FB339" s="409" t="str">
        <f>IF(AND('[1]Multi-Field'!$E$98=[1]Lists!BF339,'[1]Multi-Field'!$F$98="Drained"),BI339,IF(AND('[1]Multi-Field'!$E$98=[1]Lists!BF339,'[1]Multi-Field'!$F$98="undrained"),BH339,""))</f>
        <v/>
      </c>
      <c r="FC339" s="409" t="str">
        <f>IF(AND('[1]Multi-Field'!$E$99=[1]Lists!BF339,'[1]Multi-Field'!$F$99="Drained"),BI339,IF(AND('[1]Multi-Field'!$E$99=[1]Lists!BF339,'[1]Multi-Field'!$F$99="undrained"),BH339,""))</f>
        <v/>
      </c>
      <c r="FD339" s="409" t="str">
        <f>IF(AND('[1]Multi-Field'!$E$100=[1]Lists!BF339,'[1]Multi-Field'!$F$100="Drained"),BI339,IF(AND('[1]Multi-Field'!$E$100=[1]Lists!BF339,'[1]Multi-Field'!$F$100="undrained"),BH339,""))</f>
        <v/>
      </c>
      <c r="FE339" s="409" t="str">
        <f>IF(AND('[1]Multi-Field'!$E$101=[1]Lists!BF339,'[1]Multi-Field'!$F$101="Drained"),BI339,IF(AND('[1]Multi-Field'!$E$101=[1]Lists!BF339,'[1]Multi-Field'!$F$101="undrained"),BH339,""))</f>
        <v/>
      </c>
      <c r="FF339" s="409" t="str">
        <f>IF(AND('[1]Multi-Field'!$E$102=[1]Lists!BF339,'[1]Multi-Field'!$F$102="Drained"),BI339,IF(AND('[1]Multi-Field'!$E$102=[1]Lists!BF339,'[1]Multi-Field'!$F$102="undrained"),BH339,""))</f>
        <v/>
      </c>
      <c r="FG339" s="409" t="str">
        <f>IF(AND('[1]Multi-Field'!$E$103=[1]Lists!BF339,'[1]Multi-Field'!$F$103="Drained"),BI339,IF(AND('[1]Multi-Field'!$E$103=[1]Lists!BF339,'[1]Multi-Field'!$F$103="undrained"),BH339,""))</f>
        <v/>
      </c>
      <c r="FH339" s="409" t="str">
        <f>IF(AND('[1]Multi-Field'!$E$104=[1]Lists!BF339,'[1]Multi-Field'!$F$104="Drained"),BI339,IF(AND('[1]Multi-Field'!$E$104=[1]Lists!BF339,'[1]Multi-Field'!$F$104="undrained"),BH339,""))</f>
        <v/>
      </c>
      <c r="FI339" s="409" t="str">
        <f>IF(AND('[1]Multi-Field'!$E$105=[1]Lists!BF339,'[1]Multi-Field'!$F$105="Drained"),BI339,IF(AND('[1]Multi-Field'!$E$105=[1]Lists!BF339,'[1]Multi-Field'!$F$105="undrained"),BH339,""))</f>
        <v/>
      </c>
      <c r="FJ339" s="409" t="str">
        <f>IF(AND('[1]Multi-Field'!$E$106=[1]Lists!BF339,'[1]Multi-Field'!$F$106="Drained"),BI339,IF(AND('[1]Multi-Field'!$E$106=[1]Lists!BF339,'[1]Multi-Field'!$F$106="undrained"),BH339,""))</f>
        <v/>
      </c>
      <c r="FK339" s="409" t="str">
        <f>IF(AND('[1]Multi-Field'!$E$107=[1]Lists!BF339,'[1]Multi-Field'!$F$107="Drained"),BI339,IF(AND('[1]Multi-Field'!$E$107=[1]Lists!BF339,'[1]Multi-Field'!$F$107="undrained"),BH339,""))</f>
        <v/>
      </c>
      <c r="FL339" s="409" t="str">
        <f>IF(AND('[1]Multi-Field'!$E$108=[1]Lists!BF339,'[1]Multi-Field'!$F$108="Drained"),BI339,IF(AND('[1]Multi-Field'!$E$108=[1]Lists!BF339,'[1]Multi-Field'!$F$108="undrained"),BH339,""))</f>
        <v/>
      </c>
      <c r="FM339" s="409" t="str">
        <f>IF(AND('[1]Multi-Field'!$E$109=[1]Lists!BF339,'[1]Multi-Field'!$F$109="Drained"),BI339,IF(AND('[1]Multi-Field'!$E$109=[1]Lists!BF339,'[1]Multi-Field'!$F$109="undrained"),BH339,""))</f>
        <v/>
      </c>
      <c r="FN339" s="409" t="str">
        <f>IF(AND('[1]Multi-Field'!$E$110=[1]Lists!BF339,'[1]Multi-Field'!$F$110="Drained"),BI339,IF(AND('[1]Multi-Field'!$E$110=[1]Lists!BF339,'[1]Multi-Field'!$F$110="undrained"),BH339,""))</f>
        <v/>
      </c>
      <c r="FO339" s="409" t="str">
        <f>IF(AND('[1]Multi-Field'!$E$111=[1]Lists!BF339,'[1]Multi-Field'!$F$111="Drained"),BI339,IF(AND('[1]Multi-Field'!$E$111=[1]Lists!BF339,'[1]Multi-Field'!$F$111="undrained"),BH339,""))</f>
        <v/>
      </c>
      <c r="FP339" s="409" t="str">
        <f>IF(AND('[1]Multi-Field'!$E$112=[1]Lists!BF339,'[1]Multi-Field'!$F$112="Drained"),BI339,IF(AND('[1]Multi-Field'!$E$112=[1]Lists!BF339,'[1]Multi-Field'!$F$112="undrained"),BH339,""))</f>
        <v/>
      </c>
      <c r="FQ339" s="409" t="str">
        <f>IF(AND('[1]Multi-Field'!$E$113=[1]Lists!BF339,'[1]Multi-Field'!$F$113="Drained"),BI339,IF(AND('[1]Multi-Field'!$E$113=[1]Lists!BF339,'[1]Multi-Field'!$F$113="undrained"),BH339,""))</f>
        <v/>
      </c>
      <c r="FR339" s="409" t="str">
        <f>IF(AND('[1]Multi-Field'!$E$114=[1]Lists!BF339,'[1]Multi-Field'!$F$114="Drained"),BI339,IF(AND('[1]Multi-Field'!$E$114=[1]Lists!BF339,'[1]Multi-Field'!$F$114="undrained"),BH339,""))</f>
        <v/>
      </c>
      <c r="FS339" s="409" t="str">
        <f>IF(AND('[1]Multi-Field'!$E$115=[1]Lists!BF339,'[1]Multi-Field'!$F$115="Drained"),BI339,IF(AND('[1]Multi-Field'!$E$115=[1]Lists!BF339,'[1]Multi-Field'!$F$115="undrained"),BH339,""))</f>
        <v/>
      </c>
      <c r="FT339" s="409" t="str">
        <f>IF(AND('[1]Multi-Field'!$E$116=[1]Lists!BF339,'[1]Multi-Field'!$F$116="Drained"),BI339,IF(AND('[1]Multi-Field'!$E$116=[1]Lists!BF339,'[1]Multi-Field'!$F$116="undrained"),BH339,""))</f>
        <v/>
      </c>
      <c r="FU339" s="409" t="str">
        <f>IF(AND('[1]Multi-Field'!$E$117=[1]Lists!BF339,'[1]Multi-Field'!$F$117="Drained"),BI339,IF(AND('[1]Multi-Field'!$E$117=[1]Lists!BF339,'[1]Multi-Field'!$F$117="undrained"),BH339,""))</f>
        <v/>
      </c>
      <c r="FV339" s="409" t="str">
        <f>IF(AND('[1]Multi-Field'!$E$118=[1]Lists!BF339,'[1]Multi-Field'!$F$118="Drained"),BI339,IF(AND('[1]Multi-Field'!$E$118=[1]Lists!BF339,'[1]Multi-Field'!$F$118="undrained"),BH339,""))</f>
        <v/>
      </c>
      <c r="FW339" s="409" t="str">
        <f>IF(AND('[1]Multi-Field'!$E$119=[1]Lists!BF339,'[1]Multi-Field'!$F$119="Drained"),BI339,IF(AND('[1]Multi-Field'!$E$119=[1]Lists!BF339,'[1]Multi-Field'!$F$119="undrained"),BH339,""))</f>
        <v/>
      </c>
      <c r="FX339" s="409" t="str">
        <f>IF(AND('[1]Multi-Field'!$E$120=[1]Lists!BF339,'[1]Multi-Field'!$F$120="Drained"),BI339,IF(AND('[1]Multi-Field'!$E$120=[1]Lists!BF339,'[1]Multi-Field'!$F$120="undrained"),BH339,""))</f>
        <v/>
      </c>
      <c r="GC339" s="4">
        <v>1</v>
      </c>
    </row>
    <row r="340" spans="1:185" ht="13.5" customHeight="1">
      <c r="A340" s="7" t="s">
        <v>426</v>
      </c>
      <c r="B340" s="7"/>
      <c r="C340" s="7"/>
      <c r="D340" s="8">
        <v>70</v>
      </c>
      <c r="E340" s="8">
        <f t="shared" si="53"/>
        <v>70</v>
      </c>
      <c r="F340" s="8">
        <f t="shared" si="54"/>
        <v>70</v>
      </c>
      <c r="G340" s="8">
        <v>70</v>
      </c>
      <c r="H340" s="8">
        <v>75</v>
      </c>
      <c r="I340" s="8">
        <f t="shared" si="57"/>
        <v>75</v>
      </c>
      <c r="J340" s="8">
        <f t="shared" si="58"/>
        <v>75</v>
      </c>
      <c r="K340" s="8">
        <v>75</v>
      </c>
      <c r="L340" s="8">
        <v>105</v>
      </c>
      <c r="M340" s="8">
        <f t="shared" si="55"/>
        <v>107</v>
      </c>
      <c r="N340" s="8">
        <f t="shared" si="56"/>
        <v>108</v>
      </c>
      <c r="O340" s="8">
        <v>110</v>
      </c>
      <c r="P340" s="391">
        <v>315</v>
      </c>
      <c r="Q340" s="394"/>
      <c r="R340" s="395" t="b">
        <f>IF(OR('Multi-Field'!AA317=Lists!$AC$42,'Multi-Field'!AA317=Lists!$AC$43),IF('Multi-Field'!Z317="x",(IF('Multi-Field'!AC317=Lists!$Q$11,Lists!$R$11,IF('Multi-Field'!AC317=Lists!$Q$12,Lists!$R$12,IF('Multi-Field'!AC317=Lists!$Q$13,Lists!$R$13,IF('Multi-Field'!AC317=Lists!$Q$14,Lists!$R$14))))),IF('Multi-Field'!X317="x",(IF('Multi-Field'!AC317=Lists!$Q$11,Lists!$S$11,IF('Multi-Field'!AC317=Lists!$Q$12,Lists!$S$12,IF('Multi-Field'!AC317=Lists!$Q$13,Lists!$S$13,IF('Multi-Field'!AC317=Lists!$Q$14,Lists!$S$14))))),IF('Multi-Field'!V317="x",(IF('Multi-Field'!AC317=Lists!$Q$11,Lists!$T$11,IF('Multi-Field'!AC317=Lists!$Q$12,Lists!$T$12,IF('Multi-Field'!AC317=Lists!$Q$13,Lists!$T$13,IF('Multi-Field'!AC317=Lists!$Q$14,Lists!$T$14))))),0))))</f>
        <v>0</v>
      </c>
      <c r="S340" s="395" t="str">
        <f t="shared" si="52"/>
        <v/>
      </c>
      <c r="T340" s="395"/>
      <c r="U340" s="396"/>
      <c r="BF340" s="411" t="s">
        <v>1504</v>
      </c>
      <c r="BG340" s="412">
        <v>3</v>
      </c>
      <c r="BH340" s="412">
        <v>4</v>
      </c>
      <c r="BI340" s="412">
        <v>4.5</v>
      </c>
      <c r="BJ340" s="409" t="e">
        <f>IF(AND('[1]Single Field'!#REF!=[1]Lists!BF340,'[1]Single Field'!#REF!="Drained"),"x",IF(AND('[1]Single Field'!#REF!=[1]Lists!BF340,'[1]Single Field'!#REF!="Undrained"),O,""))</f>
        <v>#REF!</v>
      </c>
      <c r="BK340" s="409" t="str">
        <f>IF(AND('[1]Multi-Field'!$E$3=[1]Lists!BF340,'[1]Multi-Field'!$F$3="Drained"),BI340,IF(AND('[1]Multi-Field'!$E$3=BF340,'[1]Multi-Field'!$F$3="undrained"),BH340,""))</f>
        <v/>
      </c>
      <c r="BL340" s="409" t="str">
        <f>IF(AND('[1]Multi-Field'!$E$4=BF340,'[1]Multi-Field'!$F$4="Drained"),BI340,IF(AND('[1]Multi-Field'!$E$4=BF340,'[1]Multi-Field'!$F$4="undrained"),BH340,""))</f>
        <v/>
      </c>
      <c r="BM340" s="409" t="str">
        <f>IF(AND('[1]Multi-Field'!$E$5=BF340,'[1]Multi-Field'!$F$5="Drained"),BI340,IF(AND('[1]Multi-Field'!$E$5=BF340,'[1]Multi-Field'!$F$5="undrained"),BH340,""))</f>
        <v/>
      </c>
      <c r="BN340" s="409" t="str">
        <f>IF(AND('[1]Multi-Field'!$E$6=BF340,'[1]Multi-Field'!$F$6="Drained"),BI340,IF(AND('[1]Multi-Field'!$E$6=BF340,'[1]Multi-Field'!$F$6="undrained"),BH340,""))</f>
        <v/>
      </c>
      <c r="BO340" s="409" t="str">
        <f>IF(AND('[1]Multi-Field'!$E$7=BF340,'[1]Multi-Field'!$F$7="Drained"),BI340,IF(AND('[1]Multi-Field'!$E$7=BF340,'[1]Multi-Field'!$F$7="undrained"),BH340,""))</f>
        <v/>
      </c>
      <c r="BP340" s="409" t="str">
        <f>IF(AND('[1]Multi-Field'!$E$8=BF340,'[1]Multi-Field'!$F$8="Drained"),BI340,IF(AND('[1]Multi-Field'!$E$8=BF340,'[1]Multi-Field'!$F$8="undrained"),BH340,""))</f>
        <v/>
      </c>
      <c r="BQ340" s="409" t="str">
        <f>IF(AND('[1]Multi-Field'!$E$9=BF340,'[1]Multi-Field'!$F$9="Drained"),BI340,IF(AND('[1]Multi-Field'!$E$9=BF340,'[1]Multi-Field'!$F$9="undrained"),BH340,""))</f>
        <v/>
      </c>
      <c r="BR340" s="409" t="str">
        <f>IF(AND('[1]Multi-Field'!$E$10=BF340,'[1]Multi-Field'!$F$10="Drained"),BI340,IF(AND('[1]Multi-Field'!$E$10=BF340,'[1]Multi-Field'!$F$10="undrained"),BH340,""))</f>
        <v/>
      </c>
      <c r="BS340" s="409" t="str">
        <f>IF(AND('[1]Multi-Field'!$E$11=BF340,'[1]Multi-Field'!$F$11="Drained"),BI340,IF(AND('[1]Multi-Field'!$E$11=BF340,'[1]Multi-Field'!$F$11="undrained"),BH340,""))</f>
        <v/>
      </c>
      <c r="BT340" s="409" t="str">
        <f>IF(AND('[1]Multi-Field'!$E$12=BF340,'[1]Multi-Field'!$F$12="Drained"),BI340,IF(AND('[1]Multi-Field'!$E$12=BF340,'[1]Multi-Field'!$F$12="undrained"),BH340,""))</f>
        <v/>
      </c>
      <c r="BU340" s="409" t="str">
        <f>IF(AND('[1]Multi-Field'!$E$13=BF340,'[1]Multi-Field'!$F$13="Drained"),BI340,IF(AND('[1]Multi-Field'!$E$3=BF340,'[1]Multi-Field'!$F$13="undrained"),BH340,""))</f>
        <v/>
      </c>
      <c r="BV340" s="409" t="str">
        <f>IF(AND('[1]Multi-Field'!$E$14=BF340,'[1]Multi-Field'!$F$14="Drained"),BI340,IF(AND('[1]Multi-Field'!$E$14=BF340,'[1]Multi-Field'!$F$14="undrained"),BH340,""))</f>
        <v/>
      </c>
      <c r="BW340" s="409" t="str">
        <f>IF(AND('[1]Multi-Field'!$E$15=BF340,'[1]Multi-Field'!$F$15="Drained"),BI340,IF(AND('[1]Multi-Field'!$E$15=BF340,'[1]Multi-Field'!$F$15="undrained"),BH340,""))</f>
        <v/>
      </c>
      <c r="BX340" s="409" t="str">
        <f>IF(AND('[1]Multi-Field'!$E$16=[1]Lists!BF340,'[1]Multi-Field'!$F$16="Drained"),BI340,IF(AND('[1]Multi-Field'!$E$16=[1]Lists!BF340,'[1]Multi-Field'!$F$16="undrained"),BH340,""))</f>
        <v/>
      </c>
      <c r="BY340" s="409" t="str">
        <f>IF(AND('[1]Multi-Field'!$E$17=[1]Lists!BF340,'[1]Multi-Field'!$F$17="Drained"),BI340,IF(AND('[1]Multi-Field'!$E$17=[1]Lists!BF340,'[1]Multi-Field'!$F$17="undrained"),BH340,""))</f>
        <v/>
      </c>
      <c r="BZ340" s="409" t="str">
        <f>IF(AND('[1]Multi-Field'!$E$18=[1]Lists!BF340,'[1]Multi-Field'!$F$18="Drained"),BI340,IF(AND('[1]Multi-Field'!$E$18=[1]Lists!BF340,'[1]Multi-Field'!$F$18="undrained"),BH340,""))</f>
        <v/>
      </c>
      <c r="CA340" s="409" t="str">
        <f>IF(AND('[1]Multi-Field'!$E$19=[1]Lists!BF340,'[1]Multi-Field'!$F$19="Drained"),BI340,IF(AND('[1]Multi-Field'!$E$19=[1]Lists!BF340,'[1]Multi-Field'!$F$19="undrained"),BH340,""))</f>
        <v/>
      </c>
      <c r="CB340" s="409" t="str">
        <f>IF(AND('[1]Multi-Field'!$E$20=[1]Lists!BF340,'[1]Multi-Field'!$F$20="Drained"),BI340,IF(AND('[1]Multi-Field'!$E$20=[1]Lists!BF340,'[1]Multi-Field'!$F$20="undrained"),BH340,""))</f>
        <v/>
      </c>
      <c r="CC340" s="409" t="str">
        <f>IF(AND('[1]Multi-Field'!$E$21=[1]Lists!BF340,'[1]Multi-Field'!$F$21="Drained"),BI340,IF(AND('[1]Multi-Field'!$E$21=[1]Lists!BF340,'[1]Multi-Field'!$F$21="undrained"),BH340,""))</f>
        <v/>
      </c>
      <c r="CD340" s="409" t="str">
        <f>IF(AND('[1]Multi-Field'!$E$22=[1]Lists!BF340,'[1]Multi-Field'!$F$22="Drained"),BI340,IF(AND('[1]Multi-Field'!$E$22=[1]Lists!BF340,'[1]Multi-Field'!$F$22="undrained"),BH340,""))</f>
        <v/>
      </c>
      <c r="CE340" s="409" t="str">
        <f>IF(AND('[1]Multi-Field'!$E$23=[1]Lists!BF340,'[1]Multi-Field'!$F$23="Drained"),BI340,IF(AND('[1]Multi-Field'!$E$23=[1]Lists!BF340,'[1]Multi-Field'!$F$23="undrained"),BH340,""))</f>
        <v/>
      </c>
      <c r="CF340" s="409" t="str">
        <f>IF(AND('[1]Multi-Field'!$E$24=[1]Lists!BF340,'[1]Multi-Field'!$F$24="Drained"),BI340,IF(AND('[1]Multi-Field'!$E$24=[1]Lists!BF340,'[1]Multi-Field'!$F$24="undrained"),BH340,""))</f>
        <v/>
      </c>
      <c r="CG340" s="409" t="str">
        <f>IF(AND('[1]Multi-Field'!$E$25=[1]Lists!BF340,'[1]Multi-Field'!$F$25="Drained"),BI340,IF(AND('[1]Multi-Field'!$E$25=[1]Lists!BF340,'[1]Multi-Field'!$F$25="undrained"),BH340,""))</f>
        <v/>
      </c>
      <c r="CH340" s="409" t="str">
        <f>IF(AND('[1]Multi-Field'!$E$26=[1]Lists!BF340,'[1]Multi-Field'!$F$26="Drained"),BI340,IF(AND('[1]Multi-Field'!$E$26=[1]Lists!BF340,'[1]Multi-Field'!$F$26="undrained"),BH340,""))</f>
        <v/>
      </c>
      <c r="CI340" s="409" t="str">
        <f>IF(AND('[1]Multi-Field'!$E$27=[1]Lists!BF340,'[1]Multi-Field'!$F$27="Drained"),BI340,IF(AND('[1]Multi-Field'!$E$27=[1]Lists!BF340,'[1]Multi-Field'!$F$27="undrained"),BH340,""))</f>
        <v/>
      </c>
      <c r="CJ340" s="409" t="str">
        <f>IF(AND('[1]Multi-Field'!$E$28=[1]Lists!BF340,'[1]Multi-Field'!$F$28="Drained"),BI340,IF(AND('[1]Multi-Field'!$E$28=[1]Lists!BF340,'[1]Multi-Field'!$F$28="undrained"),BH340,""))</f>
        <v/>
      </c>
      <c r="CK340" s="409" t="str">
        <f>IF(AND('[1]Multi-Field'!$E$29=[1]Lists!BF340,'[1]Multi-Field'!$F$29="Drained"),BI340,IF(AND('[1]Multi-Field'!$E$29=[1]Lists!BF340,'[1]Multi-Field'!$F$29="undrained"),BH340,""))</f>
        <v/>
      </c>
      <c r="CL340" s="409" t="str">
        <f>IF(AND('[1]Multi-Field'!$E$30=[1]Lists!BF340,'[1]Multi-Field'!$F$30="Drained"),BI340,IF(AND('[1]Multi-Field'!$E$30=[1]Lists!BF340,'[1]Multi-Field'!$F$30="undrained"),BH340,""))</f>
        <v/>
      </c>
      <c r="CM340" s="409" t="str">
        <f>IF(AND('[1]Multi-Field'!$E$31=[1]Lists!BF340,'[1]Multi-Field'!$F$31="Drained"),BI340,IF(AND('[1]Multi-Field'!$E$31=[1]Lists!BF340,'[1]Multi-Field'!$F$31="undrained"),BH340,""))</f>
        <v/>
      </c>
      <c r="CN340" s="409" t="str">
        <f>IF(AND('[1]Multi-Field'!$E$32=[1]Lists!BF340,'[1]Multi-Field'!$F$32="Drained"),BI340,IF(AND('[1]Multi-Field'!$E$32=[1]Lists!BF340,'[1]Multi-Field'!$F$32="undrained"),BH340,""))</f>
        <v/>
      </c>
      <c r="CO340" s="409" t="str">
        <f>IF(AND('[1]Multi-Field'!$E$33=[1]Lists!BF340,'[1]Multi-Field'!$F$33="Drained"),BI340,IF(AND('[1]Multi-Field'!$E$33=[1]Lists!BF340,'[1]Multi-Field'!$F$33="undrained"),BH340,""))</f>
        <v/>
      </c>
      <c r="CP340" s="409" t="str">
        <f>IF(AND('[1]Multi-Field'!$E$34=[1]Lists!BF340,'[1]Multi-Field'!$F$34="Drained"),BI340,IF(AND('[1]Multi-Field'!$E$34=[1]Lists!BF340,'[1]Multi-Field'!$F$34="undrained"),BH340,""))</f>
        <v/>
      </c>
      <c r="CQ340" s="409" t="str">
        <f>IF(AND('[1]Multi-Field'!$E$35=[1]Lists!BF340,'[1]Multi-Field'!$F$35="Drained"),BI340,IF(AND('[1]Multi-Field'!$E$35=[1]Lists!BF340,'[1]Multi-Field'!$F$35="undrained"),BH340,""))</f>
        <v/>
      </c>
      <c r="CR340" s="409" t="str">
        <f>IF(AND('[1]Multi-Field'!$E$36=[1]Lists!BF340,'[1]Multi-Field'!$F$36="Drained"),BI340,IF(AND('[1]Multi-Field'!$E$36=[1]Lists!BF340,'[1]Multi-Field'!$F$36="undrained"),BH340,""))</f>
        <v/>
      </c>
      <c r="CS340" s="409" t="str">
        <f>IF(AND('[1]Multi-Field'!$E$37=[1]Lists!BF340,'[1]Multi-Field'!$F$37="Drained"),BI340,IF(AND('[1]Multi-Field'!$E$37=[1]Lists!BF340,'[1]Multi-Field'!$F$37="undrained"),BH340,""))</f>
        <v/>
      </c>
      <c r="CT340" s="409" t="str">
        <f>IF(AND('[1]Multi-Field'!$E$38=[1]Lists!BF340,'[1]Multi-Field'!$F$38="Drained"),BI340,IF(AND('[1]Multi-Field'!$E$38=[1]Lists!BF340,'[1]Multi-Field'!$F$38="undrained"),BH340,""))</f>
        <v/>
      </c>
      <c r="CU340" s="409" t="str">
        <f>IF(AND('[1]Multi-Field'!$E$39=[1]Lists!BF340,'[1]Multi-Field'!$F$39="Drained"),BI340,IF(AND('[1]Multi-Field'!$E$39=[1]Lists!BF340,'[1]Multi-Field'!$F$39="undrained"),BH340,""))</f>
        <v/>
      </c>
      <c r="CV340" s="409" t="str">
        <f>IF(AND('[1]Multi-Field'!$E$40=[1]Lists!BF340,'[1]Multi-Field'!$F$40="Drained"),BI340,IF(AND('[1]Multi-Field'!$E$40=[1]Lists!BF340,'[1]Multi-Field'!$F$40="undrained"),BH340,""))</f>
        <v/>
      </c>
      <c r="CW340" s="409" t="str">
        <f>IF(AND('[1]Multi-Field'!$E$41=[1]Lists!BF340,'[1]Multi-Field'!$F$40="Drained"),BI340,IF(AND('[1]Multi-Field'!$E$40=[1]Lists!BF340,'[1]Multi-Field'!$F$40="undrained"),BH340,""))</f>
        <v/>
      </c>
      <c r="CX340" s="409" t="str">
        <f>IF(AND('[1]Multi-Field'!$E$42=[1]Lists!BF340,'[1]Multi-Field'!$F$42="Drained"),BI340,IF(AND('[1]Multi-Field'!$E$42=[1]Lists!BF340,'[1]Multi-Field'!$F$42="undrained"),BH340,""))</f>
        <v/>
      </c>
      <c r="CY340" s="409" t="str">
        <f>IF(AND('[1]Multi-Field'!$E$43=[1]Lists!BF340,'[1]Multi-Field'!$F$43="Drained"),BI340,IF(AND('[1]Multi-Field'!$E$43=[1]Lists!BF340,'[1]Multi-Field'!$F$43="undrained"),BH340,""))</f>
        <v/>
      </c>
      <c r="CZ340" s="409" t="str">
        <f>IF(AND('[1]Multi-Field'!$E$44=[1]Lists!BF340,'[1]Multi-Field'!$F$44="Drained"),BI340,IF(AND('[1]Multi-Field'!$E$44=[1]Lists!BF340,'[1]Multi-Field'!$F$44="undrained"),BH340,""))</f>
        <v/>
      </c>
      <c r="DA340" s="409" t="str">
        <f>IF(AND('[1]Multi-Field'!$E$45=[1]Lists!BF340,'[1]Multi-Field'!$F$45="Drained"),BI340,IF(AND('[1]Multi-Field'!$E$45=[1]Lists!BF340,'[1]Multi-Field'!$F$45="undrained"),BH340,""))</f>
        <v/>
      </c>
      <c r="DB340" s="409" t="str">
        <f>IF(AND('[1]Multi-Field'!$E$46=[1]Lists!BF340,'[1]Multi-Field'!$F$46="Drained"),BI340,IF(AND('[1]Multi-Field'!$E$46=[1]Lists!BF340,'[1]Multi-Field'!$F$46="undrained"),BH340,""))</f>
        <v/>
      </c>
      <c r="DC340" s="409" t="str">
        <f>IF(AND('[1]Multi-Field'!$E$47=[1]Lists!BF340,'[1]Multi-Field'!$F$47="Drained"),BI340,IF(AND('[1]Multi-Field'!$E$47=[1]Lists!BF340,'[1]Multi-Field'!$F$47="undrained"),BH340,""))</f>
        <v/>
      </c>
      <c r="DD340" s="409" t="str">
        <f>IF(AND('[1]Multi-Field'!$E$48=[1]Lists!BF340,'[1]Multi-Field'!$F$48="Drained"),BI340,IF(AND('[1]Multi-Field'!$E$48=[1]Lists!BF340,'[1]Multi-Field'!$F$48="undrained"),BH340,""))</f>
        <v/>
      </c>
      <c r="DE340" s="409" t="str">
        <f>IF(AND('[1]Multi-Field'!$E$49=[1]Lists!BF340,'[1]Multi-Field'!$F$49="Drained"),BI340,IF(AND('[1]Multi-Field'!$E$49=[1]Lists!BF340,'[1]Multi-Field'!$F$9="undrained"),BH340,""))</f>
        <v/>
      </c>
      <c r="DF340" s="409" t="str">
        <f>IF(AND('[1]Multi-Field'!$E$50=[1]Lists!BF340,'[1]Multi-Field'!$F$50="Drained"),BI340,IF(AND('[1]Multi-Field'!$E$50=[1]Lists!BF340,'[1]Multi-Field'!$F$50="undrained"),BH340,""))</f>
        <v/>
      </c>
      <c r="DG340" s="409" t="str">
        <f>IF(AND('[1]Multi-Field'!$E$51=[1]Lists!BF340,'[1]Multi-Field'!$F$51="Drained"),BI340,IF(AND('[1]Multi-Field'!$E$51=[1]Lists!BF340,'[1]Multi-Field'!$F$51="undrained"),BH340,""))</f>
        <v/>
      </c>
      <c r="DH340" s="409" t="str">
        <f>IF(AND('[1]Multi-Field'!$E$52=[1]Lists!BF340,'[1]Multi-Field'!$F$52="Drained"),BI340,IF(AND('[1]Multi-Field'!$E$52=[1]Lists!BF340,'[1]Multi-Field'!$F$52="undrained"),BH340,""))</f>
        <v/>
      </c>
      <c r="DI340" s="409" t="str">
        <f>IF(AND('[1]Multi-Field'!$E$53=[1]Lists!BF340,'[1]Multi-Field'!$F$53="Drained"),BI340,IF(AND('[1]Multi-Field'!$E$53=[1]Lists!BF340,'[1]Multi-Field'!$F$53="undrained"),BH340,""))</f>
        <v/>
      </c>
      <c r="DJ340" s="409" t="str">
        <f>IF(AND('[1]Multi-Field'!$E$54=[1]Lists!BF340,'[1]Multi-Field'!$F$54="Drained"),BI340,IF(AND('[1]Multi-Field'!$E$54=[1]Lists!BF340,'[1]Multi-Field'!$F$54="undrained"),BH340,""))</f>
        <v/>
      </c>
      <c r="DK340" s="409" t="str">
        <f>IF(AND('[1]Multi-Field'!$E$55=[1]Lists!BF340,'[1]Multi-Field'!$F$55="Drained"),BI340,IF(AND('[1]Multi-Field'!$E$55=[1]Lists!BF340,'[1]Multi-Field'!$F$55="undrained"),BH340,""))</f>
        <v/>
      </c>
      <c r="DL340" s="409" t="str">
        <f>IF(AND('[1]Multi-Field'!$E$56=[1]Lists!BF340,'[1]Multi-Field'!$F$56="Drained"),BI340,IF(AND('[1]Multi-Field'!$E$56=[1]Lists!BF340,'[1]Multi-Field'!$F$56="undrained"),BH340,""))</f>
        <v/>
      </c>
      <c r="DM340" s="409" t="str">
        <f>IF(AND('[1]Multi-Field'!$E$57=[1]Lists!BF340,'[1]Multi-Field'!$F$57="Drained"),BI340,IF(AND('[1]Multi-Field'!$E$57=[1]Lists!BF340,'[1]Multi-Field'!$F$57="undrained"),BH340,""))</f>
        <v/>
      </c>
      <c r="DN340" s="409" t="str">
        <f>IF(AND('[1]Multi-Field'!$E$58=[1]Lists!BF340,'[1]Multi-Field'!$F$58="Drained"),BI340,IF(AND('[1]Multi-Field'!$E$58=[1]Lists!BF340,'[1]Multi-Field'!$F$58="undrained"),BH340,""))</f>
        <v/>
      </c>
      <c r="DO340" s="409" t="str">
        <f>IF(AND('[1]Multi-Field'!$E$59=[1]Lists!BF340,'[1]Multi-Field'!$F$59="Drained"),BI340,IF(AND('[1]Multi-Field'!$E$59=[1]Lists!BF340,'[1]Multi-Field'!$F$59="undrained"),BH340,""))</f>
        <v/>
      </c>
      <c r="DP340" s="409" t="str">
        <f>IF(AND('[1]Multi-Field'!$E$60=[1]Lists!BF340,'[1]Multi-Field'!$F$60="Drained"),BI340,IF(AND('[1]Multi-Field'!$E$60=[1]Lists!BF340,'[1]Multi-Field'!$F$60="undrained"),BH340,""))</f>
        <v/>
      </c>
      <c r="DQ340" s="409" t="str">
        <f>IF(AND('[1]Multi-Field'!$E$61=[1]Lists!BF340,'[1]Multi-Field'!$F$61="Drained"),BI340,IF(AND('[1]Multi-Field'!$E$61=[1]Lists!BF340,'[1]Multi-Field'!$F$61="undrained"),BH340,""))</f>
        <v/>
      </c>
      <c r="DR340" s="409" t="str">
        <f>IF(AND('[1]Multi-Field'!$E$62=[1]Lists!BF340,'[1]Multi-Field'!$F$62="Drained"),BI340,IF(AND('[1]Multi-Field'!$E$62=[1]Lists!BF340,'[1]Multi-Field'!$F$62="undrained"),BH340,""))</f>
        <v/>
      </c>
      <c r="DS340" s="409" t="str">
        <f>IF(AND('[1]Multi-Field'!$E$63=[1]Lists!BF340,'[1]Multi-Field'!$F$63="Drained"),BI340,IF(AND('[1]Multi-Field'!$E$63=[1]Lists!BF340,'[1]Multi-Field'!$F$63="undrained"),BH340,""))</f>
        <v/>
      </c>
      <c r="DT340" s="409" t="str">
        <f>IF(AND('[1]Multi-Field'!$E$64=[1]Lists!BF340,'[1]Multi-Field'!$F$64="Drained"),BI340,IF(AND('[1]Multi-Field'!$E$64=[1]Lists!BF340,'[1]Multi-Field'!$F$64="undrained"),BH340,""))</f>
        <v/>
      </c>
      <c r="DU340" s="409" t="str">
        <f>IF(AND('[1]Multi-Field'!$E$65=[1]Lists!BF340,'[1]Multi-Field'!$F$65="Drained"),BI340,IF(AND('[1]Multi-Field'!$E$65=[1]Lists!BF340,'[1]Multi-Field'!$F$65="undrained"),BH340,""))</f>
        <v/>
      </c>
      <c r="DV340" s="409" t="str">
        <f>IF(AND('[1]Multi-Field'!$E$66=[1]Lists!BF340,'[1]Multi-Field'!$F$66="Drained"),BI340,IF(AND('[1]Multi-Field'!$E$66=[1]Lists!BF340,'[1]Multi-Field'!$F$66="undrained"),BH340,""))</f>
        <v/>
      </c>
      <c r="DW340" s="409" t="str">
        <f>IF(AND('[1]Multi-Field'!$E$67=[1]Lists!BF340,'[1]Multi-Field'!$F$67="Drained"),BI340,IF(AND('[1]Multi-Field'!$E$67=[1]Lists!BF340,'[1]Multi-Field'!$F$67="undrained"),BH340,""))</f>
        <v/>
      </c>
      <c r="DX340" s="409" t="str">
        <f>IF(AND('[1]Multi-Field'!$E$68=[1]Lists!BF340,'[1]Multi-Field'!$F$68="Drained"),BI340,IF(AND('[1]Multi-Field'!$E$68=[1]Lists!BF340,'[1]Multi-Field'!$F$68="undrained"),BH340,""))</f>
        <v/>
      </c>
      <c r="DY340" s="409" t="str">
        <f>IF(AND('[1]Multi-Field'!$E$69=[1]Lists!BF340,'[1]Multi-Field'!$F$69="Drained"),BI340,IF(AND('[1]Multi-Field'!$E$69=[1]Lists!BF340,'[1]Multi-Field'!$F$69="undrained"),BH340,""))</f>
        <v/>
      </c>
      <c r="DZ340" s="409" t="str">
        <f>IF(AND('[1]Multi-Field'!$E$70=[1]Lists!BF340,'[1]Multi-Field'!$F$70="Drained"),BI340,IF(AND('[1]Multi-Field'!$E$70=[1]Lists!BF340,'[1]Multi-Field'!$F$70="undrained"),BH340,""))</f>
        <v/>
      </c>
      <c r="EA340" s="409" t="str">
        <f>IF(AND('[1]Multi-Field'!$E$71=[1]Lists!BF340,'[1]Multi-Field'!$F$71="Drained"),BI340,IF(AND('[1]Multi-Field'!$E$71=[1]Lists!BF340,'[1]Multi-Field'!$F$71="undrained"),BH340,""))</f>
        <v/>
      </c>
      <c r="EB340" s="409" t="str">
        <f>IF(AND('[1]Multi-Field'!$E$72=[1]Lists!BF340,'[1]Multi-Field'!$F$72="Drained"),BI340,IF(AND('[1]Multi-Field'!$E$72=[1]Lists!BF340,'[1]Multi-Field'!$F$72="undrained"),BH340,""))</f>
        <v/>
      </c>
      <c r="EC340" s="409" t="str">
        <f>IF(AND('[1]Multi-Field'!$E$73=[1]Lists!BF340,'[1]Multi-Field'!$F$73="Drained"),BI340,IF(AND('[1]Multi-Field'!$E$73=[1]Lists!BF340,'[1]Multi-Field'!$F$73="undrained"),BH340,""))</f>
        <v/>
      </c>
      <c r="ED340" s="409" t="str">
        <f>IF(AND('[1]Multi-Field'!$E$74=[1]Lists!BF340,'[1]Multi-Field'!$F$74="Drained"),BI340,IF(AND('[1]Multi-Field'!$E$74=[1]Lists!BF340,'[1]Multi-Field'!$F$74="undrained"),BH340,""))</f>
        <v/>
      </c>
      <c r="EE340" s="409" t="str">
        <f>IF(AND('[1]Multi-Field'!$E$75=[1]Lists!BF340,'[1]Multi-Field'!$F$75="Drained"),BI340,IF(AND('[1]Multi-Field'!$E$75=[1]Lists!BF340,'[1]Multi-Field'!$F$75="undrained"),BH340,""))</f>
        <v/>
      </c>
      <c r="EF340" s="409" t="str">
        <f>IF(AND('[1]Multi-Field'!$E$76=[1]Lists!BF340,'[1]Multi-Field'!$F$76="Drained"),BI340,IF(AND('[1]Multi-Field'!$E$76=[1]Lists!BF340,'[1]Multi-Field'!$F$6="undrained"),BH340,""))</f>
        <v/>
      </c>
      <c r="EG340" s="409" t="str">
        <f>IF(AND('[1]Multi-Field'!$E$77=[1]Lists!BF340,'[1]Multi-Field'!$F$77="Drained"),BI340,IF(AND('[1]Multi-Field'!$E$77=[1]Lists!BF340,'[1]Multi-Field'!$F$77="undrained"),BH340,""))</f>
        <v/>
      </c>
      <c r="EH340" s="409" t="str">
        <f>IF(AND('[1]Multi-Field'!$E$78=[1]Lists!BF340,'[1]Multi-Field'!$F$78="Drained"),BI340,IF(AND('[1]Multi-Field'!$E$78=[1]Lists!BF340,'[1]Multi-Field'!$F$78="undrained"),BH340,""))</f>
        <v/>
      </c>
      <c r="EI340" s="409" t="str">
        <f>IF(AND('[1]Multi-Field'!$E$79=[1]Lists!BF340,'[1]Multi-Field'!$F$79="Drained"),BI340,IF(AND('[1]Multi-Field'!$E$79=[1]Lists!BF340,'[1]Multi-Field'!$F$79="undrained"),BH340,""))</f>
        <v/>
      </c>
      <c r="EJ340" s="409" t="str">
        <f>IF(AND('[1]Multi-Field'!$E$80=[1]Lists!BF340,'[1]Multi-Field'!$F$80="Drained"),BI340,IF(AND('[1]Multi-Field'!$E$80=[1]Lists!BF340,'[1]Multi-Field'!$F$80="undrained"),BH340,""))</f>
        <v/>
      </c>
      <c r="EK340" s="409" t="str">
        <f>IF(AND('[1]Multi-Field'!$E$81=[1]Lists!BF340,'[1]Multi-Field'!$F$81="Drained"),BI340,IF(AND('[1]Multi-Field'!$E$81=[1]Lists!BF340,'[1]Multi-Field'!$F$81="undrained"),BH340,""))</f>
        <v/>
      </c>
      <c r="EL340" s="409" t="str">
        <f>IF(AND('[1]Multi-Field'!$E$82=[1]Lists!BF340,'[1]Multi-Field'!$F$82="Drained"),BI340,IF(AND('[1]Multi-Field'!$E$82=[1]Lists!BF340,'[1]Multi-Field'!$F$82="undrained"),BH340,""))</f>
        <v/>
      </c>
      <c r="EM340" s="409" t="str">
        <f>IF(AND('[1]Multi-Field'!$E$83=[1]Lists!BF340,'[1]Multi-Field'!$F$83="Drained"),BI340,IF(AND('[1]Multi-Field'!$E$83=[1]Lists!BF340,'[1]Multi-Field'!$F$83="undrained"),BH340,""))</f>
        <v/>
      </c>
      <c r="EN340" s="409" t="str">
        <f>IF(AND('[1]Multi-Field'!$E$84=[1]Lists!BF340,'[1]Multi-Field'!$F$84="Drained"),BI340,IF(AND('[1]Multi-Field'!$E$84=[1]Lists!BF340,'[1]Multi-Field'!$F$84="undrained"),BH340,""))</f>
        <v/>
      </c>
      <c r="EO340" s="409" t="str">
        <f>IF(AND('[1]Multi-Field'!$E$85=[1]Lists!BF340,'[1]Multi-Field'!$F$85="Drained"),BI340,IF(AND('[1]Multi-Field'!$E$85=[1]Lists!BF340,'[1]Multi-Field'!$F$85="undrained"),BH340,""))</f>
        <v/>
      </c>
      <c r="EP340" s="409" t="str">
        <f>IF(AND('[1]Multi-Field'!$E$86=[1]Lists!BF340,'[1]Multi-Field'!$F$86="Drained"),BI340,IF(AND('[1]Multi-Field'!$E$86=[1]Lists!BF340,'[1]Multi-Field'!$F$86="undrained"),BH340,""))</f>
        <v/>
      </c>
      <c r="EQ340" s="409" t="str">
        <f>IF(AND('[1]Multi-Field'!$E$87=[1]Lists!BF340,'[1]Multi-Field'!$F$87="Drained"),BI340,IF(AND('[1]Multi-Field'!$E$87=[1]Lists!BF340,'[1]Multi-Field'!$F$87="undrained"),BH340,""))</f>
        <v/>
      </c>
      <c r="ER340" s="409" t="str">
        <f>IF(AND('[1]Multi-Field'!$E$88=[1]Lists!BF340,'[1]Multi-Field'!$F$88="Drained"),BI340,IF(AND('[1]Multi-Field'!$E$88=[1]Lists!BF340,'[1]Multi-Field'!$F$88="undrained"),BH340,""))</f>
        <v/>
      </c>
      <c r="ES340" s="409" t="str">
        <f>IF(AND('[1]Multi-Field'!$E$89=[1]Lists!BF340,'[1]Multi-Field'!$F$89="Drained"),BI340,IF(AND('[1]Multi-Field'!$E$89=[1]Lists!BF340,'[1]Multi-Field'!$F$89="undrained"),BH340,""))</f>
        <v/>
      </c>
      <c r="ET340" s="409" t="str">
        <f>IF(AND('[1]Multi-Field'!$E$90=[1]Lists!BF340,'[1]Multi-Field'!$F$90="Drained"),BI340,IF(AND('[1]Multi-Field'!$E$90=[1]Lists!BF340,'[1]Multi-Field'!$F$90="undrained"),BH340,""))</f>
        <v/>
      </c>
      <c r="EU340" s="409" t="str">
        <f>IF(AND('[1]Multi-Field'!$E$91=[1]Lists!BF340,'[1]Multi-Field'!$F$91="Drained"),BI340,IF(AND('[1]Multi-Field'!$E$91=[1]Lists!BF340,'[1]Multi-Field'!$F$91="undrained"),BH340,""))</f>
        <v/>
      </c>
      <c r="EV340" s="409" t="str">
        <f>IF(AND('[1]Multi-Field'!$E$92=[1]Lists!BF340,'[1]Multi-Field'!$F$92="Drained"),BI340,IF(AND('[1]Multi-Field'!$E$92=[1]Lists!BF340,'[1]Multi-Field'!$F$92="undrained"),BH340,""))</f>
        <v/>
      </c>
      <c r="EW340" s="409" t="str">
        <f>IF(AND('[1]Multi-Field'!$E$93=[1]Lists!BF340,'[1]Multi-Field'!$F$93="Drained"),BI340,IF(AND('[1]Multi-Field'!$E$93=[1]Lists!BF340,'[1]Multi-Field'!$F$93="undrained"),BH340,""))</f>
        <v/>
      </c>
      <c r="EX340" s="409" t="str">
        <f>IF(AND('[1]Multi-Field'!$E$94=[1]Lists!BF340,'[1]Multi-Field'!$F$94="Drained"),BI340,IF(AND('[1]Multi-Field'!$E$94=[1]Lists!BF340,'[1]Multi-Field'!$F$94="undrained"),BH340,""))</f>
        <v/>
      </c>
      <c r="EY340" s="409" t="str">
        <f>IF(AND('[1]Multi-Field'!$E$95=[1]Lists!BF340,'[1]Multi-Field'!$F$95="Drained"),BI340,IF(AND('[1]Multi-Field'!$E$95=[1]Lists!BF340,'[1]Multi-Field'!$F$95="undrained"),BH340,""))</f>
        <v/>
      </c>
      <c r="EZ340" s="409" t="str">
        <f>IF(AND('[1]Multi-Field'!$E$96=[1]Lists!BF340,'[1]Multi-Field'!$F$96="Drained"),BI340,IF(AND('[1]Multi-Field'!$E$96=[1]Lists!BF340,'[1]Multi-Field'!$F$96="undrained"),BH340,""))</f>
        <v/>
      </c>
      <c r="FA340" s="409" t="str">
        <f>IF(AND('[1]Multi-Field'!$E$97=[1]Lists!BF340,'[1]Multi-Field'!$F$97="Drained"),BI340,IF(AND('[1]Multi-Field'!$E$97=[1]Lists!BF340,'[1]Multi-Field'!$F$97="undrained"),BH340,""))</f>
        <v/>
      </c>
      <c r="FB340" s="409" t="str">
        <f>IF(AND('[1]Multi-Field'!$E$98=[1]Lists!BF340,'[1]Multi-Field'!$F$98="Drained"),BI340,IF(AND('[1]Multi-Field'!$E$98=[1]Lists!BF340,'[1]Multi-Field'!$F$98="undrained"),BH340,""))</f>
        <v/>
      </c>
      <c r="FC340" s="409" t="str">
        <f>IF(AND('[1]Multi-Field'!$E$99=[1]Lists!BF340,'[1]Multi-Field'!$F$99="Drained"),BI340,IF(AND('[1]Multi-Field'!$E$99=[1]Lists!BF340,'[1]Multi-Field'!$F$99="undrained"),BH340,""))</f>
        <v/>
      </c>
      <c r="FD340" s="409" t="str">
        <f>IF(AND('[1]Multi-Field'!$E$100=[1]Lists!BF340,'[1]Multi-Field'!$F$100="Drained"),BI340,IF(AND('[1]Multi-Field'!$E$100=[1]Lists!BF340,'[1]Multi-Field'!$F$100="undrained"),BH340,""))</f>
        <v/>
      </c>
      <c r="FE340" s="409" t="str">
        <f>IF(AND('[1]Multi-Field'!$E$101=[1]Lists!BF340,'[1]Multi-Field'!$F$101="Drained"),BI340,IF(AND('[1]Multi-Field'!$E$101=[1]Lists!BF340,'[1]Multi-Field'!$F$101="undrained"),BH340,""))</f>
        <v/>
      </c>
      <c r="FF340" s="409" t="str">
        <f>IF(AND('[1]Multi-Field'!$E$102=[1]Lists!BF340,'[1]Multi-Field'!$F$102="Drained"),BI340,IF(AND('[1]Multi-Field'!$E$102=[1]Lists!BF340,'[1]Multi-Field'!$F$102="undrained"),BH340,""))</f>
        <v/>
      </c>
      <c r="FG340" s="409" t="str">
        <f>IF(AND('[1]Multi-Field'!$E$103=[1]Lists!BF340,'[1]Multi-Field'!$F$103="Drained"),BI340,IF(AND('[1]Multi-Field'!$E$103=[1]Lists!BF340,'[1]Multi-Field'!$F$103="undrained"),BH340,""))</f>
        <v/>
      </c>
      <c r="FH340" s="409" t="str">
        <f>IF(AND('[1]Multi-Field'!$E$104=[1]Lists!BF340,'[1]Multi-Field'!$F$104="Drained"),BI340,IF(AND('[1]Multi-Field'!$E$104=[1]Lists!BF340,'[1]Multi-Field'!$F$104="undrained"),BH340,""))</f>
        <v/>
      </c>
      <c r="FI340" s="409" t="str">
        <f>IF(AND('[1]Multi-Field'!$E$105=[1]Lists!BF340,'[1]Multi-Field'!$F$105="Drained"),BI340,IF(AND('[1]Multi-Field'!$E$105=[1]Lists!BF340,'[1]Multi-Field'!$F$105="undrained"),BH340,""))</f>
        <v/>
      </c>
      <c r="FJ340" s="409" t="str">
        <f>IF(AND('[1]Multi-Field'!$E$106=[1]Lists!BF340,'[1]Multi-Field'!$F$106="Drained"),BI340,IF(AND('[1]Multi-Field'!$E$106=[1]Lists!BF340,'[1]Multi-Field'!$F$106="undrained"),BH340,""))</f>
        <v/>
      </c>
      <c r="FK340" s="409" t="str">
        <f>IF(AND('[1]Multi-Field'!$E$107=[1]Lists!BF340,'[1]Multi-Field'!$F$107="Drained"),BI340,IF(AND('[1]Multi-Field'!$E$107=[1]Lists!BF340,'[1]Multi-Field'!$F$107="undrained"),BH340,""))</f>
        <v/>
      </c>
      <c r="FL340" s="409" t="str">
        <f>IF(AND('[1]Multi-Field'!$E$108=[1]Lists!BF340,'[1]Multi-Field'!$F$108="Drained"),BI340,IF(AND('[1]Multi-Field'!$E$108=[1]Lists!BF340,'[1]Multi-Field'!$F$108="undrained"),BH340,""))</f>
        <v/>
      </c>
      <c r="FM340" s="409" t="str">
        <f>IF(AND('[1]Multi-Field'!$E$109=[1]Lists!BF340,'[1]Multi-Field'!$F$109="Drained"),BI340,IF(AND('[1]Multi-Field'!$E$109=[1]Lists!BF340,'[1]Multi-Field'!$F$109="undrained"),BH340,""))</f>
        <v/>
      </c>
      <c r="FN340" s="409" t="str">
        <f>IF(AND('[1]Multi-Field'!$E$110=[1]Lists!BF340,'[1]Multi-Field'!$F$110="Drained"),BI340,IF(AND('[1]Multi-Field'!$E$110=[1]Lists!BF340,'[1]Multi-Field'!$F$110="undrained"),BH340,""))</f>
        <v/>
      </c>
      <c r="FO340" s="409" t="str">
        <f>IF(AND('[1]Multi-Field'!$E$111=[1]Lists!BF340,'[1]Multi-Field'!$F$111="Drained"),BI340,IF(AND('[1]Multi-Field'!$E$111=[1]Lists!BF340,'[1]Multi-Field'!$F$111="undrained"),BH340,""))</f>
        <v/>
      </c>
      <c r="FP340" s="409" t="str">
        <f>IF(AND('[1]Multi-Field'!$E$112=[1]Lists!BF340,'[1]Multi-Field'!$F$112="Drained"),BI340,IF(AND('[1]Multi-Field'!$E$112=[1]Lists!BF340,'[1]Multi-Field'!$F$112="undrained"),BH340,""))</f>
        <v/>
      </c>
      <c r="FQ340" s="409" t="str">
        <f>IF(AND('[1]Multi-Field'!$E$113=[1]Lists!BF340,'[1]Multi-Field'!$F$113="Drained"),BI340,IF(AND('[1]Multi-Field'!$E$113=[1]Lists!BF340,'[1]Multi-Field'!$F$113="undrained"),BH340,""))</f>
        <v/>
      </c>
      <c r="FR340" s="409" t="str">
        <f>IF(AND('[1]Multi-Field'!$E$114=[1]Lists!BF340,'[1]Multi-Field'!$F$114="Drained"),BI340,IF(AND('[1]Multi-Field'!$E$114=[1]Lists!BF340,'[1]Multi-Field'!$F$114="undrained"),BH340,""))</f>
        <v/>
      </c>
      <c r="FS340" s="409" t="str">
        <f>IF(AND('[1]Multi-Field'!$E$115=[1]Lists!BF340,'[1]Multi-Field'!$F$115="Drained"),BI340,IF(AND('[1]Multi-Field'!$E$115=[1]Lists!BF340,'[1]Multi-Field'!$F$115="undrained"),BH340,""))</f>
        <v/>
      </c>
      <c r="FT340" s="409" t="str">
        <f>IF(AND('[1]Multi-Field'!$E$116=[1]Lists!BF340,'[1]Multi-Field'!$F$116="Drained"),BI340,IF(AND('[1]Multi-Field'!$E$116=[1]Lists!BF340,'[1]Multi-Field'!$F$116="undrained"),BH340,""))</f>
        <v/>
      </c>
      <c r="FU340" s="409" t="str">
        <f>IF(AND('[1]Multi-Field'!$E$117=[1]Lists!BF340,'[1]Multi-Field'!$F$117="Drained"),BI340,IF(AND('[1]Multi-Field'!$E$117=[1]Lists!BF340,'[1]Multi-Field'!$F$117="undrained"),BH340,""))</f>
        <v/>
      </c>
      <c r="FV340" s="409" t="str">
        <f>IF(AND('[1]Multi-Field'!$E$118=[1]Lists!BF340,'[1]Multi-Field'!$F$118="Drained"),BI340,IF(AND('[1]Multi-Field'!$E$118=[1]Lists!BF340,'[1]Multi-Field'!$F$118="undrained"),BH340,""))</f>
        <v/>
      </c>
      <c r="FW340" s="409" t="str">
        <f>IF(AND('[1]Multi-Field'!$E$119=[1]Lists!BF340,'[1]Multi-Field'!$F$119="Drained"),BI340,IF(AND('[1]Multi-Field'!$E$119=[1]Lists!BF340,'[1]Multi-Field'!$F$119="undrained"),BH340,""))</f>
        <v/>
      </c>
      <c r="FX340" s="409" t="str">
        <f>IF(AND('[1]Multi-Field'!$E$120=[1]Lists!BF340,'[1]Multi-Field'!$F$120="Drained"),BI340,IF(AND('[1]Multi-Field'!$E$120=[1]Lists!BF340,'[1]Multi-Field'!$F$120="undrained"),BH340,""))</f>
        <v/>
      </c>
      <c r="GC340" s="4">
        <v>1</v>
      </c>
    </row>
    <row r="341" spans="1:185" ht="13.5" customHeight="1">
      <c r="A341" s="7" t="s">
        <v>427</v>
      </c>
      <c r="B341" s="7"/>
      <c r="C341" s="7"/>
      <c r="D341" s="8">
        <v>70</v>
      </c>
      <c r="E341" s="8">
        <f t="shared" si="53"/>
        <v>70</v>
      </c>
      <c r="F341" s="8">
        <f t="shared" si="54"/>
        <v>70</v>
      </c>
      <c r="G341" s="8">
        <v>70</v>
      </c>
      <c r="H341" s="8">
        <v>75</v>
      </c>
      <c r="I341" s="8">
        <f t="shared" si="57"/>
        <v>75</v>
      </c>
      <c r="J341" s="8">
        <f t="shared" si="58"/>
        <v>75</v>
      </c>
      <c r="K341" s="8">
        <v>75</v>
      </c>
      <c r="L341" s="8">
        <v>105</v>
      </c>
      <c r="M341" s="8">
        <f t="shared" si="55"/>
        <v>107</v>
      </c>
      <c r="N341" s="8">
        <f t="shared" si="56"/>
        <v>108</v>
      </c>
      <c r="O341" s="8">
        <v>110</v>
      </c>
      <c r="P341" s="391">
        <v>316</v>
      </c>
      <c r="Q341" s="394"/>
      <c r="R341" s="395" t="b">
        <f>IF(OR('Multi-Field'!AA318=Lists!$AC$42,'Multi-Field'!AA318=Lists!$AC$43),IF('Multi-Field'!Z318="x",(IF('Multi-Field'!AC318=Lists!$Q$11,Lists!$R$11,IF('Multi-Field'!AC318=Lists!$Q$12,Lists!$R$12,IF('Multi-Field'!AC318=Lists!$Q$13,Lists!$R$13,IF('Multi-Field'!AC318=Lists!$Q$14,Lists!$R$14))))),IF('Multi-Field'!X318="x",(IF('Multi-Field'!AC318=Lists!$Q$11,Lists!$S$11,IF('Multi-Field'!AC318=Lists!$Q$12,Lists!$S$12,IF('Multi-Field'!AC318=Lists!$Q$13,Lists!$S$13,IF('Multi-Field'!AC318=Lists!$Q$14,Lists!$S$14))))),IF('Multi-Field'!V318="x",(IF('Multi-Field'!AC318=Lists!$Q$11,Lists!$T$11,IF('Multi-Field'!AC318=Lists!$Q$12,Lists!$T$12,IF('Multi-Field'!AC318=Lists!$Q$13,Lists!$T$13,IF('Multi-Field'!AC318=Lists!$Q$14,Lists!$T$14))))),0))))</f>
        <v>0</v>
      </c>
      <c r="S341" s="395" t="str">
        <f t="shared" si="52"/>
        <v/>
      </c>
      <c r="T341" s="395"/>
      <c r="U341" s="396"/>
      <c r="BF341" s="411" t="s">
        <v>1505</v>
      </c>
      <c r="BG341" s="412">
        <v>3</v>
      </c>
      <c r="BH341" s="412">
        <v>4</v>
      </c>
      <c r="BI341" s="412">
        <v>4.5</v>
      </c>
      <c r="BJ341" s="409" t="e">
        <f>IF(AND('[1]Single Field'!#REF!=[1]Lists!BF341,'[1]Single Field'!#REF!="Drained"),"x",IF(AND('[1]Single Field'!#REF!=[1]Lists!BF341,'[1]Single Field'!#REF!="Undrained"),O,""))</f>
        <v>#REF!</v>
      </c>
      <c r="BK341" s="409" t="str">
        <f>IF(AND('[1]Multi-Field'!$E$3=[1]Lists!BF341,'[1]Multi-Field'!$F$3="Drained"),BI341,IF(AND('[1]Multi-Field'!$E$3=BF341,'[1]Multi-Field'!$F$3="undrained"),BH341,""))</f>
        <v/>
      </c>
      <c r="BL341" s="409" t="str">
        <f>IF(AND('[1]Multi-Field'!$E$4=BF341,'[1]Multi-Field'!$F$4="Drained"),BI341,IF(AND('[1]Multi-Field'!$E$4=BF341,'[1]Multi-Field'!$F$4="undrained"),BH341,""))</f>
        <v/>
      </c>
      <c r="BM341" s="409" t="str">
        <f>IF(AND('[1]Multi-Field'!$E$5=BF341,'[1]Multi-Field'!$F$5="Drained"),BI341,IF(AND('[1]Multi-Field'!$E$5=BF341,'[1]Multi-Field'!$F$5="undrained"),BH341,""))</f>
        <v/>
      </c>
      <c r="BN341" s="409" t="str">
        <f>IF(AND('[1]Multi-Field'!$E$6=BF341,'[1]Multi-Field'!$F$6="Drained"),BI341,IF(AND('[1]Multi-Field'!$E$6=BF341,'[1]Multi-Field'!$F$6="undrained"),BH341,""))</f>
        <v/>
      </c>
      <c r="BO341" s="409" t="str">
        <f>IF(AND('[1]Multi-Field'!$E$7=BF341,'[1]Multi-Field'!$F$7="Drained"),BI341,IF(AND('[1]Multi-Field'!$E$7=BF341,'[1]Multi-Field'!$F$7="undrained"),BH341,""))</f>
        <v/>
      </c>
      <c r="BP341" s="409" t="str">
        <f>IF(AND('[1]Multi-Field'!$E$8=BF341,'[1]Multi-Field'!$F$8="Drained"),BI341,IF(AND('[1]Multi-Field'!$E$8=BF341,'[1]Multi-Field'!$F$8="undrained"),BH341,""))</f>
        <v/>
      </c>
      <c r="BQ341" s="409" t="str">
        <f>IF(AND('[1]Multi-Field'!$E$9=BF341,'[1]Multi-Field'!$F$9="Drained"),BI341,IF(AND('[1]Multi-Field'!$E$9=BF341,'[1]Multi-Field'!$F$9="undrained"),BH341,""))</f>
        <v/>
      </c>
      <c r="BR341" s="409" t="str">
        <f>IF(AND('[1]Multi-Field'!$E$10=BF341,'[1]Multi-Field'!$F$10="Drained"),BI341,IF(AND('[1]Multi-Field'!$E$10=BF341,'[1]Multi-Field'!$F$10="undrained"),BH341,""))</f>
        <v/>
      </c>
      <c r="BS341" s="409" t="str">
        <f>IF(AND('[1]Multi-Field'!$E$11=BF341,'[1]Multi-Field'!$F$11="Drained"),BI341,IF(AND('[1]Multi-Field'!$E$11=BF341,'[1]Multi-Field'!$F$11="undrained"),BH341,""))</f>
        <v/>
      </c>
      <c r="BT341" s="409" t="str">
        <f>IF(AND('[1]Multi-Field'!$E$12=BF341,'[1]Multi-Field'!$F$12="Drained"),BI341,IF(AND('[1]Multi-Field'!$E$12=BF341,'[1]Multi-Field'!$F$12="undrained"),BH341,""))</f>
        <v/>
      </c>
      <c r="BU341" s="409" t="str">
        <f>IF(AND('[1]Multi-Field'!$E$13=BF341,'[1]Multi-Field'!$F$13="Drained"),BI341,IF(AND('[1]Multi-Field'!$E$3=BF341,'[1]Multi-Field'!$F$13="undrained"),BH341,""))</f>
        <v/>
      </c>
      <c r="BV341" s="409" t="str">
        <f>IF(AND('[1]Multi-Field'!$E$14=BF341,'[1]Multi-Field'!$F$14="Drained"),BI341,IF(AND('[1]Multi-Field'!$E$14=BF341,'[1]Multi-Field'!$F$14="undrained"),BH341,""))</f>
        <v/>
      </c>
      <c r="BW341" s="409" t="str">
        <f>IF(AND('[1]Multi-Field'!$E$15=BF341,'[1]Multi-Field'!$F$15="Drained"),BI341,IF(AND('[1]Multi-Field'!$E$15=BF341,'[1]Multi-Field'!$F$15="undrained"),BH341,""))</f>
        <v/>
      </c>
      <c r="BX341" s="409" t="str">
        <f>IF(AND('[1]Multi-Field'!$E$16=[1]Lists!BF341,'[1]Multi-Field'!$F$16="Drained"),BI341,IF(AND('[1]Multi-Field'!$E$16=[1]Lists!BF341,'[1]Multi-Field'!$F$16="undrained"),BH341,""))</f>
        <v/>
      </c>
      <c r="BY341" s="409" t="str">
        <f>IF(AND('[1]Multi-Field'!$E$17=[1]Lists!BF341,'[1]Multi-Field'!$F$17="Drained"),BI341,IF(AND('[1]Multi-Field'!$E$17=[1]Lists!BF341,'[1]Multi-Field'!$F$17="undrained"),BH341,""))</f>
        <v/>
      </c>
      <c r="BZ341" s="409" t="str">
        <f>IF(AND('[1]Multi-Field'!$E$18=[1]Lists!BF341,'[1]Multi-Field'!$F$18="Drained"),BI341,IF(AND('[1]Multi-Field'!$E$18=[1]Lists!BF341,'[1]Multi-Field'!$F$18="undrained"),BH341,""))</f>
        <v/>
      </c>
      <c r="CA341" s="409" t="str">
        <f>IF(AND('[1]Multi-Field'!$E$19=[1]Lists!BF341,'[1]Multi-Field'!$F$19="Drained"),BI341,IF(AND('[1]Multi-Field'!$E$19=[1]Lists!BF341,'[1]Multi-Field'!$F$19="undrained"),BH341,""))</f>
        <v/>
      </c>
      <c r="CB341" s="409" t="str">
        <f>IF(AND('[1]Multi-Field'!$E$20=[1]Lists!BF341,'[1]Multi-Field'!$F$20="Drained"),BI341,IF(AND('[1]Multi-Field'!$E$20=[1]Lists!BF341,'[1]Multi-Field'!$F$20="undrained"),BH341,""))</f>
        <v/>
      </c>
      <c r="CC341" s="409" t="str">
        <f>IF(AND('[1]Multi-Field'!$E$21=[1]Lists!BF341,'[1]Multi-Field'!$F$21="Drained"),BI341,IF(AND('[1]Multi-Field'!$E$21=[1]Lists!BF341,'[1]Multi-Field'!$F$21="undrained"),BH341,""))</f>
        <v/>
      </c>
      <c r="CD341" s="409" t="str">
        <f>IF(AND('[1]Multi-Field'!$E$22=[1]Lists!BF341,'[1]Multi-Field'!$F$22="Drained"),BI341,IF(AND('[1]Multi-Field'!$E$22=[1]Lists!BF341,'[1]Multi-Field'!$F$22="undrained"),BH341,""))</f>
        <v/>
      </c>
      <c r="CE341" s="409" t="str">
        <f>IF(AND('[1]Multi-Field'!$E$23=[1]Lists!BF341,'[1]Multi-Field'!$F$23="Drained"),BI341,IF(AND('[1]Multi-Field'!$E$23=[1]Lists!BF341,'[1]Multi-Field'!$F$23="undrained"),BH341,""))</f>
        <v/>
      </c>
      <c r="CF341" s="409" t="str">
        <f>IF(AND('[1]Multi-Field'!$E$24=[1]Lists!BF341,'[1]Multi-Field'!$F$24="Drained"),BI341,IF(AND('[1]Multi-Field'!$E$24=[1]Lists!BF341,'[1]Multi-Field'!$F$24="undrained"),BH341,""))</f>
        <v/>
      </c>
      <c r="CG341" s="409" t="str">
        <f>IF(AND('[1]Multi-Field'!$E$25=[1]Lists!BF341,'[1]Multi-Field'!$F$25="Drained"),BI341,IF(AND('[1]Multi-Field'!$E$25=[1]Lists!BF341,'[1]Multi-Field'!$F$25="undrained"),BH341,""))</f>
        <v/>
      </c>
      <c r="CH341" s="409" t="str">
        <f>IF(AND('[1]Multi-Field'!$E$26=[1]Lists!BF341,'[1]Multi-Field'!$F$26="Drained"),BI341,IF(AND('[1]Multi-Field'!$E$26=[1]Lists!BF341,'[1]Multi-Field'!$F$26="undrained"),BH341,""))</f>
        <v/>
      </c>
      <c r="CI341" s="409" t="str">
        <f>IF(AND('[1]Multi-Field'!$E$27=[1]Lists!BF341,'[1]Multi-Field'!$F$27="Drained"),BI341,IF(AND('[1]Multi-Field'!$E$27=[1]Lists!BF341,'[1]Multi-Field'!$F$27="undrained"),BH341,""))</f>
        <v/>
      </c>
      <c r="CJ341" s="409" t="str">
        <f>IF(AND('[1]Multi-Field'!$E$28=[1]Lists!BF341,'[1]Multi-Field'!$F$28="Drained"),BI341,IF(AND('[1]Multi-Field'!$E$28=[1]Lists!BF341,'[1]Multi-Field'!$F$28="undrained"),BH341,""))</f>
        <v/>
      </c>
      <c r="CK341" s="409" t="str">
        <f>IF(AND('[1]Multi-Field'!$E$29=[1]Lists!BF341,'[1]Multi-Field'!$F$29="Drained"),BI341,IF(AND('[1]Multi-Field'!$E$29=[1]Lists!BF341,'[1]Multi-Field'!$F$29="undrained"),BH341,""))</f>
        <v/>
      </c>
      <c r="CL341" s="409" t="str">
        <f>IF(AND('[1]Multi-Field'!$E$30=[1]Lists!BF341,'[1]Multi-Field'!$F$30="Drained"),BI341,IF(AND('[1]Multi-Field'!$E$30=[1]Lists!BF341,'[1]Multi-Field'!$F$30="undrained"),BH341,""))</f>
        <v/>
      </c>
      <c r="CM341" s="409" t="str">
        <f>IF(AND('[1]Multi-Field'!$E$31=[1]Lists!BF341,'[1]Multi-Field'!$F$31="Drained"),BI341,IF(AND('[1]Multi-Field'!$E$31=[1]Lists!BF341,'[1]Multi-Field'!$F$31="undrained"),BH341,""))</f>
        <v/>
      </c>
      <c r="CN341" s="409" t="str">
        <f>IF(AND('[1]Multi-Field'!$E$32=[1]Lists!BF341,'[1]Multi-Field'!$F$32="Drained"),BI341,IF(AND('[1]Multi-Field'!$E$32=[1]Lists!BF341,'[1]Multi-Field'!$F$32="undrained"),BH341,""))</f>
        <v/>
      </c>
      <c r="CO341" s="409" t="str">
        <f>IF(AND('[1]Multi-Field'!$E$33=[1]Lists!BF341,'[1]Multi-Field'!$F$33="Drained"),BI341,IF(AND('[1]Multi-Field'!$E$33=[1]Lists!BF341,'[1]Multi-Field'!$F$33="undrained"),BH341,""))</f>
        <v/>
      </c>
      <c r="CP341" s="409" t="str">
        <f>IF(AND('[1]Multi-Field'!$E$34=[1]Lists!BF341,'[1]Multi-Field'!$F$34="Drained"),BI341,IF(AND('[1]Multi-Field'!$E$34=[1]Lists!BF341,'[1]Multi-Field'!$F$34="undrained"),BH341,""))</f>
        <v/>
      </c>
      <c r="CQ341" s="409" t="str">
        <f>IF(AND('[1]Multi-Field'!$E$35=[1]Lists!BF341,'[1]Multi-Field'!$F$35="Drained"),BI341,IF(AND('[1]Multi-Field'!$E$35=[1]Lists!BF341,'[1]Multi-Field'!$F$35="undrained"),BH341,""))</f>
        <v/>
      </c>
      <c r="CR341" s="409" t="str">
        <f>IF(AND('[1]Multi-Field'!$E$36=[1]Lists!BF341,'[1]Multi-Field'!$F$36="Drained"),BI341,IF(AND('[1]Multi-Field'!$E$36=[1]Lists!BF341,'[1]Multi-Field'!$F$36="undrained"),BH341,""))</f>
        <v/>
      </c>
      <c r="CS341" s="409" t="str">
        <f>IF(AND('[1]Multi-Field'!$E$37=[1]Lists!BF341,'[1]Multi-Field'!$F$37="Drained"),BI341,IF(AND('[1]Multi-Field'!$E$37=[1]Lists!BF341,'[1]Multi-Field'!$F$37="undrained"),BH341,""))</f>
        <v/>
      </c>
      <c r="CT341" s="409" t="str">
        <f>IF(AND('[1]Multi-Field'!$E$38=[1]Lists!BF341,'[1]Multi-Field'!$F$38="Drained"),BI341,IF(AND('[1]Multi-Field'!$E$38=[1]Lists!BF341,'[1]Multi-Field'!$F$38="undrained"),BH341,""))</f>
        <v/>
      </c>
      <c r="CU341" s="409" t="str">
        <f>IF(AND('[1]Multi-Field'!$E$39=[1]Lists!BF341,'[1]Multi-Field'!$F$39="Drained"),BI341,IF(AND('[1]Multi-Field'!$E$39=[1]Lists!BF341,'[1]Multi-Field'!$F$39="undrained"),BH341,""))</f>
        <v/>
      </c>
      <c r="CV341" s="409" t="str">
        <f>IF(AND('[1]Multi-Field'!$E$40=[1]Lists!BF341,'[1]Multi-Field'!$F$40="Drained"),BI341,IF(AND('[1]Multi-Field'!$E$40=[1]Lists!BF341,'[1]Multi-Field'!$F$40="undrained"),BH341,""))</f>
        <v/>
      </c>
      <c r="CW341" s="409" t="str">
        <f>IF(AND('[1]Multi-Field'!$E$41=[1]Lists!BF341,'[1]Multi-Field'!$F$40="Drained"),BI341,IF(AND('[1]Multi-Field'!$E$40=[1]Lists!BF341,'[1]Multi-Field'!$F$40="undrained"),BH341,""))</f>
        <v/>
      </c>
      <c r="CX341" s="409" t="str">
        <f>IF(AND('[1]Multi-Field'!$E$42=[1]Lists!BF341,'[1]Multi-Field'!$F$42="Drained"),BI341,IF(AND('[1]Multi-Field'!$E$42=[1]Lists!BF341,'[1]Multi-Field'!$F$42="undrained"),BH341,""))</f>
        <v/>
      </c>
      <c r="CY341" s="409" t="str">
        <f>IF(AND('[1]Multi-Field'!$E$43=[1]Lists!BF341,'[1]Multi-Field'!$F$43="Drained"),BI341,IF(AND('[1]Multi-Field'!$E$43=[1]Lists!BF341,'[1]Multi-Field'!$F$43="undrained"),BH341,""))</f>
        <v/>
      </c>
      <c r="CZ341" s="409" t="str">
        <f>IF(AND('[1]Multi-Field'!$E$44=[1]Lists!BF341,'[1]Multi-Field'!$F$44="Drained"),BI341,IF(AND('[1]Multi-Field'!$E$44=[1]Lists!BF341,'[1]Multi-Field'!$F$44="undrained"),BH341,""))</f>
        <v/>
      </c>
      <c r="DA341" s="409" t="str">
        <f>IF(AND('[1]Multi-Field'!$E$45=[1]Lists!BF341,'[1]Multi-Field'!$F$45="Drained"),BI341,IF(AND('[1]Multi-Field'!$E$45=[1]Lists!BF341,'[1]Multi-Field'!$F$45="undrained"),BH341,""))</f>
        <v/>
      </c>
      <c r="DB341" s="409" t="str">
        <f>IF(AND('[1]Multi-Field'!$E$46=[1]Lists!BF341,'[1]Multi-Field'!$F$46="Drained"),BI341,IF(AND('[1]Multi-Field'!$E$46=[1]Lists!BF341,'[1]Multi-Field'!$F$46="undrained"),BH341,""))</f>
        <v/>
      </c>
      <c r="DC341" s="409" t="str">
        <f>IF(AND('[1]Multi-Field'!$E$47=[1]Lists!BF341,'[1]Multi-Field'!$F$47="Drained"),BI341,IF(AND('[1]Multi-Field'!$E$47=[1]Lists!BF341,'[1]Multi-Field'!$F$47="undrained"),BH341,""))</f>
        <v/>
      </c>
      <c r="DD341" s="409" t="str">
        <f>IF(AND('[1]Multi-Field'!$E$48=[1]Lists!BF341,'[1]Multi-Field'!$F$48="Drained"),BI341,IF(AND('[1]Multi-Field'!$E$48=[1]Lists!BF341,'[1]Multi-Field'!$F$48="undrained"),BH341,""))</f>
        <v/>
      </c>
      <c r="DE341" s="409" t="str">
        <f>IF(AND('[1]Multi-Field'!$E$49=[1]Lists!BF341,'[1]Multi-Field'!$F$49="Drained"),BI341,IF(AND('[1]Multi-Field'!$E$49=[1]Lists!BF341,'[1]Multi-Field'!$F$9="undrained"),BH341,""))</f>
        <v/>
      </c>
      <c r="DF341" s="409" t="str">
        <f>IF(AND('[1]Multi-Field'!$E$50=[1]Lists!BF341,'[1]Multi-Field'!$F$50="Drained"),BI341,IF(AND('[1]Multi-Field'!$E$50=[1]Lists!BF341,'[1]Multi-Field'!$F$50="undrained"),BH341,""))</f>
        <v/>
      </c>
      <c r="DG341" s="409" t="str">
        <f>IF(AND('[1]Multi-Field'!$E$51=[1]Lists!BF341,'[1]Multi-Field'!$F$51="Drained"),BI341,IF(AND('[1]Multi-Field'!$E$51=[1]Lists!BF341,'[1]Multi-Field'!$F$51="undrained"),BH341,""))</f>
        <v/>
      </c>
      <c r="DH341" s="409" t="str">
        <f>IF(AND('[1]Multi-Field'!$E$52=[1]Lists!BF341,'[1]Multi-Field'!$F$52="Drained"),BI341,IF(AND('[1]Multi-Field'!$E$52=[1]Lists!BF341,'[1]Multi-Field'!$F$52="undrained"),BH341,""))</f>
        <v/>
      </c>
      <c r="DI341" s="409" t="str">
        <f>IF(AND('[1]Multi-Field'!$E$53=[1]Lists!BF341,'[1]Multi-Field'!$F$53="Drained"),BI341,IF(AND('[1]Multi-Field'!$E$53=[1]Lists!BF341,'[1]Multi-Field'!$F$53="undrained"),BH341,""))</f>
        <v/>
      </c>
      <c r="DJ341" s="409" t="str">
        <f>IF(AND('[1]Multi-Field'!$E$54=[1]Lists!BF341,'[1]Multi-Field'!$F$54="Drained"),BI341,IF(AND('[1]Multi-Field'!$E$54=[1]Lists!BF341,'[1]Multi-Field'!$F$54="undrained"),BH341,""))</f>
        <v/>
      </c>
      <c r="DK341" s="409" t="str">
        <f>IF(AND('[1]Multi-Field'!$E$55=[1]Lists!BF341,'[1]Multi-Field'!$F$55="Drained"),BI341,IF(AND('[1]Multi-Field'!$E$55=[1]Lists!BF341,'[1]Multi-Field'!$F$55="undrained"),BH341,""))</f>
        <v/>
      </c>
      <c r="DL341" s="409" t="str">
        <f>IF(AND('[1]Multi-Field'!$E$56=[1]Lists!BF341,'[1]Multi-Field'!$F$56="Drained"),BI341,IF(AND('[1]Multi-Field'!$E$56=[1]Lists!BF341,'[1]Multi-Field'!$F$56="undrained"),BH341,""))</f>
        <v/>
      </c>
      <c r="DM341" s="409" t="str">
        <f>IF(AND('[1]Multi-Field'!$E$57=[1]Lists!BF341,'[1]Multi-Field'!$F$57="Drained"),BI341,IF(AND('[1]Multi-Field'!$E$57=[1]Lists!BF341,'[1]Multi-Field'!$F$57="undrained"),BH341,""))</f>
        <v/>
      </c>
      <c r="DN341" s="409" t="str">
        <f>IF(AND('[1]Multi-Field'!$E$58=[1]Lists!BF341,'[1]Multi-Field'!$F$58="Drained"),BI341,IF(AND('[1]Multi-Field'!$E$58=[1]Lists!BF341,'[1]Multi-Field'!$F$58="undrained"),BH341,""))</f>
        <v/>
      </c>
      <c r="DO341" s="409" t="str">
        <f>IF(AND('[1]Multi-Field'!$E$59=[1]Lists!BF341,'[1]Multi-Field'!$F$59="Drained"),BI341,IF(AND('[1]Multi-Field'!$E$59=[1]Lists!BF341,'[1]Multi-Field'!$F$59="undrained"),BH341,""))</f>
        <v/>
      </c>
      <c r="DP341" s="409" t="str">
        <f>IF(AND('[1]Multi-Field'!$E$60=[1]Lists!BF341,'[1]Multi-Field'!$F$60="Drained"),BI341,IF(AND('[1]Multi-Field'!$E$60=[1]Lists!BF341,'[1]Multi-Field'!$F$60="undrained"),BH341,""))</f>
        <v/>
      </c>
      <c r="DQ341" s="409" t="str">
        <f>IF(AND('[1]Multi-Field'!$E$61=[1]Lists!BF341,'[1]Multi-Field'!$F$61="Drained"),BI341,IF(AND('[1]Multi-Field'!$E$61=[1]Lists!BF341,'[1]Multi-Field'!$F$61="undrained"),BH341,""))</f>
        <v/>
      </c>
      <c r="DR341" s="409" t="str">
        <f>IF(AND('[1]Multi-Field'!$E$62=[1]Lists!BF341,'[1]Multi-Field'!$F$62="Drained"),BI341,IF(AND('[1]Multi-Field'!$E$62=[1]Lists!BF341,'[1]Multi-Field'!$F$62="undrained"),BH341,""))</f>
        <v/>
      </c>
      <c r="DS341" s="409" t="str">
        <f>IF(AND('[1]Multi-Field'!$E$63=[1]Lists!BF341,'[1]Multi-Field'!$F$63="Drained"),BI341,IF(AND('[1]Multi-Field'!$E$63=[1]Lists!BF341,'[1]Multi-Field'!$F$63="undrained"),BH341,""))</f>
        <v/>
      </c>
      <c r="DT341" s="409" t="str">
        <f>IF(AND('[1]Multi-Field'!$E$64=[1]Lists!BF341,'[1]Multi-Field'!$F$64="Drained"),BI341,IF(AND('[1]Multi-Field'!$E$64=[1]Lists!BF341,'[1]Multi-Field'!$F$64="undrained"),BH341,""))</f>
        <v/>
      </c>
      <c r="DU341" s="409" t="str">
        <f>IF(AND('[1]Multi-Field'!$E$65=[1]Lists!BF341,'[1]Multi-Field'!$F$65="Drained"),BI341,IF(AND('[1]Multi-Field'!$E$65=[1]Lists!BF341,'[1]Multi-Field'!$F$65="undrained"),BH341,""))</f>
        <v/>
      </c>
      <c r="DV341" s="409" t="str">
        <f>IF(AND('[1]Multi-Field'!$E$66=[1]Lists!BF341,'[1]Multi-Field'!$F$66="Drained"),BI341,IF(AND('[1]Multi-Field'!$E$66=[1]Lists!BF341,'[1]Multi-Field'!$F$66="undrained"),BH341,""))</f>
        <v/>
      </c>
      <c r="DW341" s="409" t="str">
        <f>IF(AND('[1]Multi-Field'!$E$67=[1]Lists!BF341,'[1]Multi-Field'!$F$67="Drained"),BI341,IF(AND('[1]Multi-Field'!$E$67=[1]Lists!BF341,'[1]Multi-Field'!$F$67="undrained"),BH341,""))</f>
        <v/>
      </c>
      <c r="DX341" s="409" t="str">
        <f>IF(AND('[1]Multi-Field'!$E$68=[1]Lists!BF341,'[1]Multi-Field'!$F$68="Drained"),BI341,IF(AND('[1]Multi-Field'!$E$68=[1]Lists!BF341,'[1]Multi-Field'!$F$68="undrained"),BH341,""))</f>
        <v/>
      </c>
      <c r="DY341" s="409" t="str">
        <f>IF(AND('[1]Multi-Field'!$E$69=[1]Lists!BF341,'[1]Multi-Field'!$F$69="Drained"),BI341,IF(AND('[1]Multi-Field'!$E$69=[1]Lists!BF341,'[1]Multi-Field'!$F$69="undrained"),BH341,""))</f>
        <v/>
      </c>
      <c r="DZ341" s="409" t="str">
        <f>IF(AND('[1]Multi-Field'!$E$70=[1]Lists!BF341,'[1]Multi-Field'!$F$70="Drained"),BI341,IF(AND('[1]Multi-Field'!$E$70=[1]Lists!BF341,'[1]Multi-Field'!$F$70="undrained"),BH341,""))</f>
        <v/>
      </c>
      <c r="EA341" s="409" t="str">
        <f>IF(AND('[1]Multi-Field'!$E$71=[1]Lists!BF341,'[1]Multi-Field'!$F$71="Drained"),BI341,IF(AND('[1]Multi-Field'!$E$71=[1]Lists!BF341,'[1]Multi-Field'!$F$71="undrained"),BH341,""))</f>
        <v/>
      </c>
      <c r="EB341" s="409" t="str">
        <f>IF(AND('[1]Multi-Field'!$E$72=[1]Lists!BF341,'[1]Multi-Field'!$F$72="Drained"),BI341,IF(AND('[1]Multi-Field'!$E$72=[1]Lists!BF341,'[1]Multi-Field'!$F$72="undrained"),BH341,""))</f>
        <v/>
      </c>
      <c r="EC341" s="409" t="str">
        <f>IF(AND('[1]Multi-Field'!$E$73=[1]Lists!BF341,'[1]Multi-Field'!$F$73="Drained"),BI341,IF(AND('[1]Multi-Field'!$E$73=[1]Lists!BF341,'[1]Multi-Field'!$F$73="undrained"),BH341,""))</f>
        <v/>
      </c>
      <c r="ED341" s="409" t="str">
        <f>IF(AND('[1]Multi-Field'!$E$74=[1]Lists!BF341,'[1]Multi-Field'!$F$74="Drained"),BI341,IF(AND('[1]Multi-Field'!$E$74=[1]Lists!BF341,'[1]Multi-Field'!$F$74="undrained"),BH341,""))</f>
        <v/>
      </c>
      <c r="EE341" s="409" t="str">
        <f>IF(AND('[1]Multi-Field'!$E$75=[1]Lists!BF341,'[1]Multi-Field'!$F$75="Drained"),BI341,IF(AND('[1]Multi-Field'!$E$75=[1]Lists!BF341,'[1]Multi-Field'!$F$75="undrained"),BH341,""))</f>
        <v/>
      </c>
      <c r="EF341" s="409" t="str">
        <f>IF(AND('[1]Multi-Field'!$E$76=[1]Lists!BF341,'[1]Multi-Field'!$F$76="Drained"),BI341,IF(AND('[1]Multi-Field'!$E$76=[1]Lists!BF341,'[1]Multi-Field'!$F$6="undrained"),BH341,""))</f>
        <v/>
      </c>
      <c r="EG341" s="409" t="str">
        <f>IF(AND('[1]Multi-Field'!$E$77=[1]Lists!BF341,'[1]Multi-Field'!$F$77="Drained"),BI341,IF(AND('[1]Multi-Field'!$E$77=[1]Lists!BF341,'[1]Multi-Field'!$F$77="undrained"),BH341,""))</f>
        <v/>
      </c>
      <c r="EH341" s="409" t="str">
        <f>IF(AND('[1]Multi-Field'!$E$78=[1]Lists!BF341,'[1]Multi-Field'!$F$78="Drained"),BI341,IF(AND('[1]Multi-Field'!$E$78=[1]Lists!BF341,'[1]Multi-Field'!$F$78="undrained"),BH341,""))</f>
        <v/>
      </c>
      <c r="EI341" s="409" t="str">
        <f>IF(AND('[1]Multi-Field'!$E$79=[1]Lists!BF341,'[1]Multi-Field'!$F$79="Drained"),BI341,IF(AND('[1]Multi-Field'!$E$79=[1]Lists!BF341,'[1]Multi-Field'!$F$79="undrained"),BH341,""))</f>
        <v/>
      </c>
      <c r="EJ341" s="409" t="str">
        <f>IF(AND('[1]Multi-Field'!$E$80=[1]Lists!BF341,'[1]Multi-Field'!$F$80="Drained"),BI341,IF(AND('[1]Multi-Field'!$E$80=[1]Lists!BF341,'[1]Multi-Field'!$F$80="undrained"),BH341,""))</f>
        <v/>
      </c>
      <c r="EK341" s="409" t="str">
        <f>IF(AND('[1]Multi-Field'!$E$81=[1]Lists!BF341,'[1]Multi-Field'!$F$81="Drained"),BI341,IF(AND('[1]Multi-Field'!$E$81=[1]Lists!BF341,'[1]Multi-Field'!$F$81="undrained"),BH341,""))</f>
        <v/>
      </c>
      <c r="EL341" s="409" t="str">
        <f>IF(AND('[1]Multi-Field'!$E$82=[1]Lists!BF341,'[1]Multi-Field'!$F$82="Drained"),BI341,IF(AND('[1]Multi-Field'!$E$82=[1]Lists!BF341,'[1]Multi-Field'!$F$82="undrained"),BH341,""))</f>
        <v/>
      </c>
      <c r="EM341" s="409" t="str">
        <f>IF(AND('[1]Multi-Field'!$E$83=[1]Lists!BF341,'[1]Multi-Field'!$F$83="Drained"),BI341,IF(AND('[1]Multi-Field'!$E$83=[1]Lists!BF341,'[1]Multi-Field'!$F$83="undrained"),BH341,""))</f>
        <v/>
      </c>
      <c r="EN341" s="409" t="str">
        <f>IF(AND('[1]Multi-Field'!$E$84=[1]Lists!BF341,'[1]Multi-Field'!$F$84="Drained"),BI341,IF(AND('[1]Multi-Field'!$E$84=[1]Lists!BF341,'[1]Multi-Field'!$F$84="undrained"),BH341,""))</f>
        <v/>
      </c>
      <c r="EO341" s="409" t="str">
        <f>IF(AND('[1]Multi-Field'!$E$85=[1]Lists!BF341,'[1]Multi-Field'!$F$85="Drained"),BI341,IF(AND('[1]Multi-Field'!$E$85=[1]Lists!BF341,'[1]Multi-Field'!$F$85="undrained"),BH341,""))</f>
        <v/>
      </c>
      <c r="EP341" s="409" t="str">
        <f>IF(AND('[1]Multi-Field'!$E$86=[1]Lists!BF341,'[1]Multi-Field'!$F$86="Drained"),BI341,IF(AND('[1]Multi-Field'!$E$86=[1]Lists!BF341,'[1]Multi-Field'!$F$86="undrained"),BH341,""))</f>
        <v/>
      </c>
      <c r="EQ341" s="409" t="str">
        <f>IF(AND('[1]Multi-Field'!$E$87=[1]Lists!BF341,'[1]Multi-Field'!$F$87="Drained"),BI341,IF(AND('[1]Multi-Field'!$E$87=[1]Lists!BF341,'[1]Multi-Field'!$F$87="undrained"),BH341,""))</f>
        <v/>
      </c>
      <c r="ER341" s="409" t="str">
        <f>IF(AND('[1]Multi-Field'!$E$88=[1]Lists!BF341,'[1]Multi-Field'!$F$88="Drained"),BI341,IF(AND('[1]Multi-Field'!$E$88=[1]Lists!BF341,'[1]Multi-Field'!$F$88="undrained"),BH341,""))</f>
        <v/>
      </c>
      <c r="ES341" s="409" t="str">
        <f>IF(AND('[1]Multi-Field'!$E$89=[1]Lists!BF341,'[1]Multi-Field'!$F$89="Drained"),BI341,IF(AND('[1]Multi-Field'!$E$89=[1]Lists!BF341,'[1]Multi-Field'!$F$89="undrained"),BH341,""))</f>
        <v/>
      </c>
      <c r="ET341" s="409" t="str">
        <f>IF(AND('[1]Multi-Field'!$E$90=[1]Lists!BF341,'[1]Multi-Field'!$F$90="Drained"),BI341,IF(AND('[1]Multi-Field'!$E$90=[1]Lists!BF341,'[1]Multi-Field'!$F$90="undrained"),BH341,""))</f>
        <v/>
      </c>
      <c r="EU341" s="409" t="str">
        <f>IF(AND('[1]Multi-Field'!$E$91=[1]Lists!BF341,'[1]Multi-Field'!$F$91="Drained"),BI341,IF(AND('[1]Multi-Field'!$E$91=[1]Lists!BF341,'[1]Multi-Field'!$F$91="undrained"),BH341,""))</f>
        <v/>
      </c>
      <c r="EV341" s="409" t="str">
        <f>IF(AND('[1]Multi-Field'!$E$92=[1]Lists!BF341,'[1]Multi-Field'!$F$92="Drained"),BI341,IF(AND('[1]Multi-Field'!$E$92=[1]Lists!BF341,'[1]Multi-Field'!$F$92="undrained"),BH341,""))</f>
        <v/>
      </c>
      <c r="EW341" s="409" t="str">
        <f>IF(AND('[1]Multi-Field'!$E$93=[1]Lists!BF341,'[1]Multi-Field'!$F$93="Drained"),BI341,IF(AND('[1]Multi-Field'!$E$93=[1]Lists!BF341,'[1]Multi-Field'!$F$93="undrained"),BH341,""))</f>
        <v/>
      </c>
      <c r="EX341" s="409" t="str">
        <f>IF(AND('[1]Multi-Field'!$E$94=[1]Lists!BF341,'[1]Multi-Field'!$F$94="Drained"),BI341,IF(AND('[1]Multi-Field'!$E$94=[1]Lists!BF341,'[1]Multi-Field'!$F$94="undrained"),BH341,""))</f>
        <v/>
      </c>
      <c r="EY341" s="409" t="str">
        <f>IF(AND('[1]Multi-Field'!$E$95=[1]Lists!BF341,'[1]Multi-Field'!$F$95="Drained"),BI341,IF(AND('[1]Multi-Field'!$E$95=[1]Lists!BF341,'[1]Multi-Field'!$F$95="undrained"),BH341,""))</f>
        <v/>
      </c>
      <c r="EZ341" s="409" t="str">
        <f>IF(AND('[1]Multi-Field'!$E$96=[1]Lists!BF341,'[1]Multi-Field'!$F$96="Drained"),BI341,IF(AND('[1]Multi-Field'!$E$96=[1]Lists!BF341,'[1]Multi-Field'!$F$96="undrained"),BH341,""))</f>
        <v/>
      </c>
      <c r="FA341" s="409" t="str">
        <f>IF(AND('[1]Multi-Field'!$E$97=[1]Lists!BF341,'[1]Multi-Field'!$F$97="Drained"),BI341,IF(AND('[1]Multi-Field'!$E$97=[1]Lists!BF341,'[1]Multi-Field'!$F$97="undrained"),BH341,""))</f>
        <v/>
      </c>
      <c r="FB341" s="409" t="str">
        <f>IF(AND('[1]Multi-Field'!$E$98=[1]Lists!BF341,'[1]Multi-Field'!$F$98="Drained"),BI341,IF(AND('[1]Multi-Field'!$E$98=[1]Lists!BF341,'[1]Multi-Field'!$F$98="undrained"),BH341,""))</f>
        <v/>
      </c>
      <c r="FC341" s="409" t="str">
        <f>IF(AND('[1]Multi-Field'!$E$99=[1]Lists!BF341,'[1]Multi-Field'!$F$99="Drained"),BI341,IF(AND('[1]Multi-Field'!$E$99=[1]Lists!BF341,'[1]Multi-Field'!$F$99="undrained"),BH341,""))</f>
        <v/>
      </c>
      <c r="FD341" s="409" t="str">
        <f>IF(AND('[1]Multi-Field'!$E$100=[1]Lists!BF341,'[1]Multi-Field'!$F$100="Drained"),BI341,IF(AND('[1]Multi-Field'!$E$100=[1]Lists!BF341,'[1]Multi-Field'!$F$100="undrained"),BH341,""))</f>
        <v/>
      </c>
      <c r="FE341" s="409" t="str">
        <f>IF(AND('[1]Multi-Field'!$E$101=[1]Lists!BF341,'[1]Multi-Field'!$F$101="Drained"),BI341,IF(AND('[1]Multi-Field'!$E$101=[1]Lists!BF341,'[1]Multi-Field'!$F$101="undrained"),BH341,""))</f>
        <v/>
      </c>
      <c r="FF341" s="409" t="str">
        <f>IF(AND('[1]Multi-Field'!$E$102=[1]Lists!BF341,'[1]Multi-Field'!$F$102="Drained"),BI341,IF(AND('[1]Multi-Field'!$E$102=[1]Lists!BF341,'[1]Multi-Field'!$F$102="undrained"),BH341,""))</f>
        <v/>
      </c>
      <c r="FG341" s="409" t="str">
        <f>IF(AND('[1]Multi-Field'!$E$103=[1]Lists!BF341,'[1]Multi-Field'!$F$103="Drained"),BI341,IF(AND('[1]Multi-Field'!$E$103=[1]Lists!BF341,'[1]Multi-Field'!$F$103="undrained"),BH341,""))</f>
        <v/>
      </c>
      <c r="FH341" s="409" t="str">
        <f>IF(AND('[1]Multi-Field'!$E$104=[1]Lists!BF341,'[1]Multi-Field'!$F$104="Drained"),BI341,IF(AND('[1]Multi-Field'!$E$104=[1]Lists!BF341,'[1]Multi-Field'!$F$104="undrained"),BH341,""))</f>
        <v/>
      </c>
      <c r="FI341" s="409" t="str">
        <f>IF(AND('[1]Multi-Field'!$E$105=[1]Lists!BF341,'[1]Multi-Field'!$F$105="Drained"),BI341,IF(AND('[1]Multi-Field'!$E$105=[1]Lists!BF341,'[1]Multi-Field'!$F$105="undrained"),BH341,""))</f>
        <v/>
      </c>
      <c r="FJ341" s="409" t="str">
        <f>IF(AND('[1]Multi-Field'!$E$106=[1]Lists!BF341,'[1]Multi-Field'!$F$106="Drained"),BI341,IF(AND('[1]Multi-Field'!$E$106=[1]Lists!BF341,'[1]Multi-Field'!$F$106="undrained"),BH341,""))</f>
        <v/>
      </c>
      <c r="FK341" s="409" t="str">
        <f>IF(AND('[1]Multi-Field'!$E$107=[1]Lists!BF341,'[1]Multi-Field'!$F$107="Drained"),BI341,IF(AND('[1]Multi-Field'!$E$107=[1]Lists!BF341,'[1]Multi-Field'!$F$107="undrained"),BH341,""))</f>
        <v/>
      </c>
      <c r="FL341" s="409" t="str">
        <f>IF(AND('[1]Multi-Field'!$E$108=[1]Lists!BF341,'[1]Multi-Field'!$F$108="Drained"),BI341,IF(AND('[1]Multi-Field'!$E$108=[1]Lists!BF341,'[1]Multi-Field'!$F$108="undrained"),BH341,""))</f>
        <v/>
      </c>
      <c r="FM341" s="409" t="str">
        <f>IF(AND('[1]Multi-Field'!$E$109=[1]Lists!BF341,'[1]Multi-Field'!$F$109="Drained"),BI341,IF(AND('[1]Multi-Field'!$E$109=[1]Lists!BF341,'[1]Multi-Field'!$F$109="undrained"),BH341,""))</f>
        <v/>
      </c>
      <c r="FN341" s="409" t="str">
        <f>IF(AND('[1]Multi-Field'!$E$110=[1]Lists!BF341,'[1]Multi-Field'!$F$110="Drained"),BI341,IF(AND('[1]Multi-Field'!$E$110=[1]Lists!BF341,'[1]Multi-Field'!$F$110="undrained"),BH341,""))</f>
        <v/>
      </c>
      <c r="FO341" s="409" t="str">
        <f>IF(AND('[1]Multi-Field'!$E$111=[1]Lists!BF341,'[1]Multi-Field'!$F$111="Drained"),BI341,IF(AND('[1]Multi-Field'!$E$111=[1]Lists!BF341,'[1]Multi-Field'!$F$111="undrained"),BH341,""))</f>
        <v/>
      </c>
      <c r="FP341" s="409" t="str">
        <f>IF(AND('[1]Multi-Field'!$E$112=[1]Lists!BF341,'[1]Multi-Field'!$F$112="Drained"),BI341,IF(AND('[1]Multi-Field'!$E$112=[1]Lists!BF341,'[1]Multi-Field'!$F$112="undrained"),BH341,""))</f>
        <v/>
      </c>
      <c r="FQ341" s="409" t="str">
        <f>IF(AND('[1]Multi-Field'!$E$113=[1]Lists!BF341,'[1]Multi-Field'!$F$113="Drained"),BI341,IF(AND('[1]Multi-Field'!$E$113=[1]Lists!BF341,'[1]Multi-Field'!$F$113="undrained"),BH341,""))</f>
        <v/>
      </c>
      <c r="FR341" s="409" t="str">
        <f>IF(AND('[1]Multi-Field'!$E$114=[1]Lists!BF341,'[1]Multi-Field'!$F$114="Drained"),BI341,IF(AND('[1]Multi-Field'!$E$114=[1]Lists!BF341,'[1]Multi-Field'!$F$114="undrained"),BH341,""))</f>
        <v/>
      </c>
      <c r="FS341" s="409" t="str">
        <f>IF(AND('[1]Multi-Field'!$E$115=[1]Lists!BF341,'[1]Multi-Field'!$F$115="Drained"),BI341,IF(AND('[1]Multi-Field'!$E$115=[1]Lists!BF341,'[1]Multi-Field'!$F$115="undrained"),BH341,""))</f>
        <v/>
      </c>
      <c r="FT341" s="409" t="str">
        <f>IF(AND('[1]Multi-Field'!$E$116=[1]Lists!BF341,'[1]Multi-Field'!$F$116="Drained"),BI341,IF(AND('[1]Multi-Field'!$E$116=[1]Lists!BF341,'[1]Multi-Field'!$F$116="undrained"),BH341,""))</f>
        <v/>
      </c>
      <c r="FU341" s="409" t="str">
        <f>IF(AND('[1]Multi-Field'!$E$117=[1]Lists!BF341,'[1]Multi-Field'!$F$117="Drained"),BI341,IF(AND('[1]Multi-Field'!$E$117=[1]Lists!BF341,'[1]Multi-Field'!$F$117="undrained"),BH341,""))</f>
        <v/>
      </c>
      <c r="FV341" s="409" t="str">
        <f>IF(AND('[1]Multi-Field'!$E$118=[1]Lists!BF341,'[1]Multi-Field'!$F$118="Drained"),BI341,IF(AND('[1]Multi-Field'!$E$118=[1]Lists!BF341,'[1]Multi-Field'!$F$118="undrained"),BH341,""))</f>
        <v/>
      </c>
      <c r="FW341" s="409" t="str">
        <f>IF(AND('[1]Multi-Field'!$E$119=[1]Lists!BF341,'[1]Multi-Field'!$F$119="Drained"),BI341,IF(AND('[1]Multi-Field'!$E$119=[1]Lists!BF341,'[1]Multi-Field'!$F$119="undrained"),BH341,""))</f>
        <v/>
      </c>
      <c r="FX341" s="409" t="str">
        <f>IF(AND('[1]Multi-Field'!$E$120=[1]Lists!BF341,'[1]Multi-Field'!$F$120="Drained"),BI341,IF(AND('[1]Multi-Field'!$E$120=[1]Lists!BF341,'[1]Multi-Field'!$F$120="undrained"),BH341,""))</f>
        <v/>
      </c>
      <c r="GC341" s="4">
        <v>1</v>
      </c>
    </row>
    <row r="342" spans="1:185" ht="13.5" customHeight="1">
      <c r="A342" s="7" t="s">
        <v>428</v>
      </c>
      <c r="B342" s="7"/>
      <c r="C342" s="7"/>
      <c r="D342" s="8">
        <v>65</v>
      </c>
      <c r="E342" s="8">
        <f t="shared" si="53"/>
        <v>67</v>
      </c>
      <c r="F342" s="8">
        <f t="shared" si="54"/>
        <v>68</v>
      </c>
      <c r="G342" s="8">
        <v>70</v>
      </c>
      <c r="H342" s="8">
        <v>75</v>
      </c>
      <c r="I342" s="8">
        <f t="shared" si="57"/>
        <v>75</v>
      </c>
      <c r="J342" s="8">
        <f t="shared" si="58"/>
        <v>75</v>
      </c>
      <c r="K342" s="8">
        <v>75</v>
      </c>
      <c r="L342" s="8">
        <v>135</v>
      </c>
      <c r="M342" s="8">
        <f t="shared" si="55"/>
        <v>135</v>
      </c>
      <c r="N342" s="8">
        <f t="shared" si="56"/>
        <v>135</v>
      </c>
      <c r="O342" s="8">
        <v>135</v>
      </c>
      <c r="P342" s="391">
        <v>317</v>
      </c>
      <c r="Q342" s="394"/>
      <c r="R342" s="395" t="b">
        <f>IF(OR('Multi-Field'!AA319=Lists!$AC$42,'Multi-Field'!AA319=Lists!$AC$43),IF('Multi-Field'!Z319="x",(IF('Multi-Field'!AC319=Lists!$Q$11,Lists!$R$11,IF('Multi-Field'!AC319=Lists!$Q$12,Lists!$R$12,IF('Multi-Field'!AC319=Lists!$Q$13,Lists!$R$13,IF('Multi-Field'!AC319=Lists!$Q$14,Lists!$R$14))))),IF('Multi-Field'!X319="x",(IF('Multi-Field'!AC319=Lists!$Q$11,Lists!$S$11,IF('Multi-Field'!AC319=Lists!$Q$12,Lists!$S$12,IF('Multi-Field'!AC319=Lists!$Q$13,Lists!$S$13,IF('Multi-Field'!AC319=Lists!$Q$14,Lists!$S$14))))),IF('Multi-Field'!V319="x",(IF('Multi-Field'!AC319=Lists!$Q$11,Lists!$T$11,IF('Multi-Field'!AC319=Lists!$Q$12,Lists!$T$12,IF('Multi-Field'!AC319=Lists!$Q$13,Lists!$T$13,IF('Multi-Field'!AC319=Lists!$Q$14,Lists!$T$14))))),0))))</f>
        <v>0</v>
      </c>
      <c r="S342" s="395" t="str">
        <f t="shared" si="52"/>
        <v/>
      </c>
      <c r="T342" s="395"/>
      <c r="U342" s="396"/>
      <c r="BF342" s="411" t="s">
        <v>1506</v>
      </c>
      <c r="BG342" s="412">
        <v>3</v>
      </c>
      <c r="BH342" s="412">
        <v>4.5</v>
      </c>
      <c r="BI342" s="412">
        <v>5.5</v>
      </c>
      <c r="BJ342" s="409" t="e">
        <f>IF(AND('[1]Single Field'!#REF!=[1]Lists!BF342,'[1]Single Field'!#REF!="Drained"),"x",IF(AND('[1]Single Field'!#REF!=[1]Lists!BF342,'[1]Single Field'!#REF!="Undrained"),O,""))</f>
        <v>#REF!</v>
      </c>
      <c r="BK342" s="409" t="str">
        <f>IF(AND('[1]Multi-Field'!$E$3=[1]Lists!BF342,'[1]Multi-Field'!$F$3="Drained"),BI342,IF(AND('[1]Multi-Field'!$E$3=BF342,'[1]Multi-Field'!$F$3="undrained"),BH342,""))</f>
        <v/>
      </c>
      <c r="BL342" s="409" t="str">
        <f>IF(AND('[1]Multi-Field'!$E$4=BF342,'[1]Multi-Field'!$F$4="Drained"),BI342,IF(AND('[1]Multi-Field'!$E$4=BF342,'[1]Multi-Field'!$F$4="undrained"),BH342,""))</f>
        <v/>
      </c>
      <c r="BM342" s="409" t="str">
        <f>IF(AND('[1]Multi-Field'!$E$5=BF342,'[1]Multi-Field'!$F$5="Drained"),BI342,IF(AND('[1]Multi-Field'!$E$5=BF342,'[1]Multi-Field'!$F$5="undrained"),BH342,""))</f>
        <v/>
      </c>
      <c r="BN342" s="409" t="str">
        <f>IF(AND('[1]Multi-Field'!$E$6=BF342,'[1]Multi-Field'!$F$6="Drained"),BI342,IF(AND('[1]Multi-Field'!$E$6=BF342,'[1]Multi-Field'!$F$6="undrained"),BH342,""))</f>
        <v/>
      </c>
      <c r="BO342" s="409" t="str">
        <f>IF(AND('[1]Multi-Field'!$E$7=BF342,'[1]Multi-Field'!$F$7="Drained"),BI342,IF(AND('[1]Multi-Field'!$E$7=BF342,'[1]Multi-Field'!$F$7="undrained"),BH342,""))</f>
        <v/>
      </c>
      <c r="BP342" s="409" t="str">
        <f>IF(AND('[1]Multi-Field'!$E$8=BF342,'[1]Multi-Field'!$F$8="Drained"),BI342,IF(AND('[1]Multi-Field'!$E$8=BF342,'[1]Multi-Field'!$F$8="undrained"),BH342,""))</f>
        <v/>
      </c>
      <c r="BQ342" s="409" t="str">
        <f>IF(AND('[1]Multi-Field'!$E$9=BF342,'[1]Multi-Field'!$F$9="Drained"),BI342,IF(AND('[1]Multi-Field'!$E$9=BF342,'[1]Multi-Field'!$F$9="undrained"),BH342,""))</f>
        <v/>
      </c>
      <c r="BR342" s="409" t="str">
        <f>IF(AND('[1]Multi-Field'!$E$10=BF342,'[1]Multi-Field'!$F$10="Drained"),BI342,IF(AND('[1]Multi-Field'!$E$10=BF342,'[1]Multi-Field'!$F$10="undrained"),BH342,""))</f>
        <v/>
      </c>
      <c r="BS342" s="409" t="str">
        <f>IF(AND('[1]Multi-Field'!$E$11=BF342,'[1]Multi-Field'!$F$11="Drained"),BI342,IF(AND('[1]Multi-Field'!$E$11=BF342,'[1]Multi-Field'!$F$11="undrained"),BH342,""))</f>
        <v/>
      </c>
      <c r="BT342" s="409" t="str">
        <f>IF(AND('[1]Multi-Field'!$E$12=BF342,'[1]Multi-Field'!$F$12="Drained"),BI342,IF(AND('[1]Multi-Field'!$E$12=BF342,'[1]Multi-Field'!$F$12="undrained"),BH342,""))</f>
        <v/>
      </c>
      <c r="BU342" s="409" t="str">
        <f>IF(AND('[1]Multi-Field'!$E$13=BF342,'[1]Multi-Field'!$F$13="Drained"),BI342,IF(AND('[1]Multi-Field'!$E$3=BF342,'[1]Multi-Field'!$F$13="undrained"),BH342,""))</f>
        <v/>
      </c>
      <c r="BV342" s="409" t="str">
        <f>IF(AND('[1]Multi-Field'!$E$14=BF342,'[1]Multi-Field'!$F$14="Drained"),BI342,IF(AND('[1]Multi-Field'!$E$14=BF342,'[1]Multi-Field'!$F$14="undrained"),BH342,""))</f>
        <v/>
      </c>
      <c r="BW342" s="409" t="str">
        <f>IF(AND('[1]Multi-Field'!$E$15=BF342,'[1]Multi-Field'!$F$15="Drained"),BI342,IF(AND('[1]Multi-Field'!$E$15=BF342,'[1]Multi-Field'!$F$15="undrained"),BH342,""))</f>
        <v/>
      </c>
      <c r="BX342" s="409" t="str">
        <f>IF(AND('[1]Multi-Field'!$E$16=[1]Lists!BF342,'[1]Multi-Field'!$F$16="Drained"),BI342,IF(AND('[1]Multi-Field'!$E$16=[1]Lists!BF342,'[1]Multi-Field'!$F$16="undrained"),BH342,""))</f>
        <v/>
      </c>
      <c r="BY342" s="409" t="str">
        <f>IF(AND('[1]Multi-Field'!$E$17=[1]Lists!BF342,'[1]Multi-Field'!$F$17="Drained"),BI342,IF(AND('[1]Multi-Field'!$E$17=[1]Lists!BF342,'[1]Multi-Field'!$F$17="undrained"),BH342,""))</f>
        <v/>
      </c>
      <c r="BZ342" s="409" t="str">
        <f>IF(AND('[1]Multi-Field'!$E$18=[1]Lists!BF342,'[1]Multi-Field'!$F$18="Drained"),BI342,IF(AND('[1]Multi-Field'!$E$18=[1]Lists!BF342,'[1]Multi-Field'!$F$18="undrained"),BH342,""))</f>
        <v/>
      </c>
      <c r="CA342" s="409" t="str">
        <f>IF(AND('[1]Multi-Field'!$E$19=[1]Lists!BF342,'[1]Multi-Field'!$F$19="Drained"),BI342,IF(AND('[1]Multi-Field'!$E$19=[1]Lists!BF342,'[1]Multi-Field'!$F$19="undrained"),BH342,""))</f>
        <v/>
      </c>
      <c r="CB342" s="409" t="str">
        <f>IF(AND('[1]Multi-Field'!$E$20=[1]Lists!BF342,'[1]Multi-Field'!$F$20="Drained"),BI342,IF(AND('[1]Multi-Field'!$E$20=[1]Lists!BF342,'[1]Multi-Field'!$F$20="undrained"),BH342,""))</f>
        <v/>
      </c>
      <c r="CC342" s="409" t="str">
        <f>IF(AND('[1]Multi-Field'!$E$21=[1]Lists!BF342,'[1]Multi-Field'!$F$21="Drained"),BI342,IF(AND('[1]Multi-Field'!$E$21=[1]Lists!BF342,'[1]Multi-Field'!$F$21="undrained"),BH342,""))</f>
        <v/>
      </c>
      <c r="CD342" s="409" t="str">
        <f>IF(AND('[1]Multi-Field'!$E$22=[1]Lists!BF342,'[1]Multi-Field'!$F$22="Drained"),BI342,IF(AND('[1]Multi-Field'!$E$22=[1]Lists!BF342,'[1]Multi-Field'!$F$22="undrained"),BH342,""))</f>
        <v/>
      </c>
      <c r="CE342" s="409" t="str">
        <f>IF(AND('[1]Multi-Field'!$E$23=[1]Lists!BF342,'[1]Multi-Field'!$F$23="Drained"),BI342,IF(AND('[1]Multi-Field'!$E$23=[1]Lists!BF342,'[1]Multi-Field'!$F$23="undrained"),BH342,""))</f>
        <v/>
      </c>
      <c r="CF342" s="409" t="str">
        <f>IF(AND('[1]Multi-Field'!$E$24=[1]Lists!BF342,'[1]Multi-Field'!$F$24="Drained"),BI342,IF(AND('[1]Multi-Field'!$E$24=[1]Lists!BF342,'[1]Multi-Field'!$F$24="undrained"),BH342,""))</f>
        <v/>
      </c>
      <c r="CG342" s="409" t="str">
        <f>IF(AND('[1]Multi-Field'!$E$25=[1]Lists!BF342,'[1]Multi-Field'!$F$25="Drained"),BI342,IF(AND('[1]Multi-Field'!$E$25=[1]Lists!BF342,'[1]Multi-Field'!$F$25="undrained"),BH342,""))</f>
        <v/>
      </c>
      <c r="CH342" s="409" t="str">
        <f>IF(AND('[1]Multi-Field'!$E$26=[1]Lists!BF342,'[1]Multi-Field'!$F$26="Drained"),BI342,IF(AND('[1]Multi-Field'!$E$26=[1]Lists!BF342,'[1]Multi-Field'!$F$26="undrained"),BH342,""))</f>
        <v/>
      </c>
      <c r="CI342" s="409" t="str">
        <f>IF(AND('[1]Multi-Field'!$E$27=[1]Lists!BF342,'[1]Multi-Field'!$F$27="Drained"),BI342,IF(AND('[1]Multi-Field'!$E$27=[1]Lists!BF342,'[1]Multi-Field'!$F$27="undrained"),BH342,""))</f>
        <v/>
      </c>
      <c r="CJ342" s="409" t="str">
        <f>IF(AND('[1]Multi-Field'!$E$28=[1]Lists!BF342,'[1]Multi-Field'!$F$28="Drained"),BI342,IF(AND('[1]Multi-Field'!$E$28=[1]Lists!BF342,'[1]Multi-Field'!$F$28="undrained"),BH342,""))</f>
        <v/>
      </c>
      <c r="CK342" s="409" t="str">
        <f>IF(AND('[1]Multi-Field'!$E$29=[1]Lists!BF342,'[1]Multi-Field'!$F$29="Drained"),BI342,IF(AND('[1]Multi-Field'!$E$29=[1]Lists!BF342,'[1]Multi-Field'!$F$29="undrained"),BH342,""))</f>
        <v/>
      </c>
      <c r="CL342" s="409" t="str">
        <f>IF(AND('[1]Multi-Field'!$E$30=[1]Lists!BF342,'[1]Multi-Field'!$F$30="Drained"),BI342,IF(AND('[1]Multi-Field'!$E$30=[1]Lists!BF342,'[1]Multi-Field'!$F$30="undrained"),BH342,""))</f>
        <v/>
      </c>
      <c r="CM342" s="409" t="str">
        <f>IF(AND('[1]Multi-Field'!$E$31=[1]Lists!BF342,'[1]Multi-Field'!$F$31="Drained"),BI342,IF(AND('[1]Multi-Field'!$E$31=[1]Lists!BF342,'[1]Multi-Field'!$F$31="undrained"),BH342,""))</f>
        <v/>
      </c>
      <c r="CN342" s="409" t="str">
        <f>IF(AND('[1]Multi-Field'!$E$32=[1]Lists!BF342,'[1]Multi-Field'!$F$32="Drained"),BI342,IF(AND('[1]Multi-Field'!$E$32=[1]Lists!BF342,'[1]Multi-Field'!$F$32="undrained"),BH342,""))</f>
        <v/>
      </c>
      <c r="CO342" s="409" t="str">
        <f>IF(AND('[1]Multi-Field'!$E$33=[1]Lists!BF342,'[1]Multi-Field'!$F$33="Drained"),BI342,IF(AND('[1]Multi-Field'!$E$33=[1]Lists!BF342,'[1]Multi-Field'!$F$33="undrained"),BH342,""))</f>
        <v/>
      </c>
      <c r="CP342" s="409" t="str">
        <f>IF(AND('[1]Multi-Field'!$E$34=[1]Lists!BF342,'[1]Multi-Field'!$F$34="Drained"),BI342,IF(AND('[1]Multi-Field'!$E$34=[1]Lists!BF342,'[1]Multi-Field'!$F$34="undrained"),BH342,""))</f>
        <v/>
      </c>
      <c r="CQ342" s="409" t="str">
        <f>IF(AND('[1]Multi-Field'!$E$35=[1]Lists!BF342,'[1]Multi-Field'!$F$35="Drained"),BI342,IF(AND('[1]Multi-Field'!$E$35=[1]Lists!BF342,'[1]Multi-Field'!$F$35="undrained"),BH342,""))</f>
        <v/>
      </c>
      <c r="CR342" s="409" t="str">
        <f>IF(AND('[1]Multi-Field'!$E$36=[1]Lists!BF342,'[1]Multi-Field'!$F$36="Drained"),BI342,IF(AND('[1]Multi-Field'!$E$36=[1]Lists!BF342,'[1]Multi-Field'!$F$36="undrained"),BH342,""))</f>
        <v/>
      </c>
      <c r="CS342" s="409" t="str">
        <f>IF(AND('[1]Multi-Field'!$E$37=[1]Lists!BF342,'[1]Multi-Field'!$F$37="Drained"),BI342,IF(AND('[1]Multi-Field'!$E$37=[1]Lists!BF342,'[1]Multi-Field'!$F$37="undrained"),BH342,""))</f>
        <v/>
      </c>
      <c r="CT342" s="409" t="str">
        <f>IF(AND('[1]Multi-Field'!$E$38=[1]Lists!BF342,'[1]Multi-Field'!$F$38="Drained"),BI342,IF(AND('[1]Multi-Field'!$E$38=[1]Lists!BF342,'[1]Multi-Field'!$F$38="undrained"),BH342,""))</f>
        <v/>
      </c>
      <c r="CU342" s="409" t="str">
        <f>IF(AND('[1]Multi-Field'!$E$39=[1]Lists!BF342,'[1]Multi-Field'!$F$39="Drained"),BI342,IF(AND('[1]Multi-Field'!$E$39=[1]Lists!BF342,'[1]Multi-Field'!$F$39="undrained"),BH342,""))</f>
        <v/>
      </c>
      <c r="CV342" s="409" t="str">
        <f>IF(AND('[1]Multi-Field'!$E$40=[1]Lists!BF342,'[1]Multi-Field'!$F$40="Drained"),BI342,IF(AND('[1]Multi-Field'!$E$40=[1]Lists!BF342,'[1]Multi-Field'!$F$40="undrained"),BH342,""))</f>
        <v/>
      </c>
      <c r="CW342" s="409" t="str">
        <f>IF(AND('[1]Multi-Field'!$E$41=[1]Lists!BF342,'[1]Multi-Field'!$F$40="Drained"),BI342,IF(AND('[1]Multi-Field'!$E$40=[1]Lists!BF342,'[1]Multi-Field'!$F$40="undrained"),BH342,""))</f>
        <v/>
      </c>
      <c r="CX342" s="409" t="str">
        <f>IF(AND('[1]Multi-Field'!$E$42=[1]Lists!BF342,'[1]Multi-Field'!$F$42="Drained"),BI342,IF(AND('[1]Multi-Field'!$E$42=[1]Lists!BF342,'[1]Multi-Field'!$F$42="undrained"),BH342,""))</f>
        <v/>
      </c>
      <c r="CY342" s="409" t="str">
        <f>IF(AND('[1]Multi-Field'!$E$43=[1]Lists!BF342,'[1]Multi-Field'!$F$43="Drained"),BI342,IF(AND('[1]Multi-Field'!$E$43=[1]Lists!BF342,'[1]Multi-Field'!$F$43="undrained"),BH342,""))</f>
        <v/>
      </c>
      <c r="CZ342" s="409" t="str">
        <f>IF(AND('[1]Multi-Field'!$E$44=[1]Lists!BF342,'[1]Multi-Field'!$F$44="Drained"),BI342,IF(AND('[1]Multi-Field'!$E$44=[1]Lists!BF342,'[1]Multi-Field'!$F$44="undrained"),BH342,""))</f>
        <v/>
      </c>
      <c r="DA342" s="409" t="str">
        <f>IF(AND('[1]Multi-Field'!$E$45=[1]Lists!BF342,'[1]Multi-Field'!$F$45="Drained"),BI342,IF(AND('[1]Multi-Field'!$E$45=[1]Lists!BF342,'[1]Multi-Field'!$F$45="undrained"),BH342,""))</f>
        <v/>
      </c>
      <c r="DB342" s="409" t="str">
        <f>IF(AND('[1]Multi-Field'!$E$46=[1]Lists!BF342,'[1]Multi-Field'!$F$46="Drained"),BI342,IF(AND('[1]Multi-Field'!$E$46=[1]Lists!BF342,'[1]Multi-Field'!$F$46="undrained"),BH342,""))</f>
        <v/>
      </c>
      <c r="DC342" s="409" t="str">
        <f>IF(AND('[1]Multi-Field'!$E$47=[1]Lists!BF342,'[1]Multi-Field'!$F$47="Drained"),BI342,IF(AND('[1]Multi-Field'!$E$47=[1]Lists!BF342,'[1]Multi-Field'!$F$47="undrained"),BH342,""))</f>
        <v/>
      </c>
      <c r="DD342" s="409" t="str">
        <f>IF(AND('[1]Multi-Field'!$E$48=[1]Lists!BF342,'[1]Multi-Field'!$F$48="Drained"),BI342,IF(AND('[1]Multi-Field'!$E$48=[1]Lists!BF342,'[1]Multi-Field'!$F$48="undrained"),BH342,""))</f>
        <v/>
      </c>
      <c r="DE342" s="409" t="str">
        <f>IF(AND('[1]Multi-Field'!$E$49=[1]Lists!BF342,'[1]Multi-Field'!$F$49="Drained"),BI342,IF(AND('[1]Multi-Field'!$E$49=[1]Lists!BF342,'[1]Multi-Field'!$F$9="undrained"),BH342,""))</f>
        <v/>
      </c>
      <c r="DF342" s="409" t="str">
        <f>IF(AND('[1]Multi-Field'!$E$50=[1]Lists!BF342,'[1]Multi-Field'!$F$50="Drained"),BI342,IF(AND('[1]Multi-Field'!$E$50=[1]Lists!BF342,'[1]Multi-Field'!$F$50="undrained"),BH342,""))</f>
        <v/>
      </c>
      <c r="DG342" s="409" t="str">
        <f>IF(AND('[1]Multi-Field'!$E$51=[1]Lists!BF342,'[1]Multi-Field'!$F$51="Drained"),BI342,IF(AND('[1]Multi-Field'!$E$51=[1]Lists!BF342,'[1]Multi-Field'!$F$51="undrained"),BH342,""))</f>
        <v/>
      </c>
      <c r="DH342" s="409" t="str">
        <f>IF(AND('[1]Multi-Field'!$E$52=[1]Lists!BF342,'[1]Multi-Field'!$F$52="Drained"),BI342,IF(AND('[1]Multi-Field'!$E$52=[1]Lists!BF342,'[1]Multi-Field'!$F$52="undrained"),BH342,""))</f>
        <v/>
      </c>
      <c r="DI342" s="409" t="str">
        <f>IF(AND('[1]Multi-Field'!$E$53=[1]Lists!BF342,'[1]Multi-Field'!$F$53="Drained"),BI342,IF(AND('[1]Multi-Field'!$E$53=[1]Lists!BF342,'[1]Multi-Field'!$F$53="undrained"),BH342,""))</f>
        <v/>
      </c>
      <c r="DJ342" s="409" t="str">
        <f>IF(AND('[1]Multi-Field'!$E$54=[1]Lists!BF342,'[1]Multi-Field'!$F$54="Drained"),BI342,IF(AND('[1]Multi-Field'!$E$54=[1]Lists!BF342,'[1]Multi-Field'!$F$54="undrained"),BH342,""))</f>
        <v/>
      </c>
      <c r="DK342" s="409" t="str">
        <f>IF(AND('[1]Multi-Field'!$E$55=[1]Lists!BF342,'[1]Multi-Field'!$F$55="Drained"),BI342,IF(AND('[1]Multi-Field'!$E$55=[1]Lists!BF342,'[1]Multi-Field'!$F$55="undrained"),BH342,""))</f>
        <v/>
      </c>
      <c r="DL342" s="409" t="str">
        <f>IF(AND('[1]Multi-Field'!$E$56=[1]Lists!BF342,'[1]Multi-Field'!$F$56="Drained"),BI342,IF(AND('[1]Multi-Field'!$E$56=[1]Lists!BF342,'[1]Multi-Field'!$F$56="undrained"),BH342,""))</f>
        <v/>
      </c>
      <c r="DM342" s="409" t="str">
        <f>IF(AND('[1]Multi-Field'!$E$57=[1]Lists!BF342,'[1]Multi-Field'!$F$57="Drained"),BI342,IF(AND('[1]Multi-Field'!$E$57=[1]Lists!BF342,'[1]Multi-Field'!$F$57="undrained"),BH342,""))</f>
        <v/>
      </c>
      <c r="DN342" s="409" t="str">
        <f>IF(AND('[1]Multi-Field'!$E$58=[1]Lists!BF342,'[1]Multi-Field'!$F$58="Drained"),BI342,IF(AND('[1]Multi-Field'!$E$58=[1]Lists!BF342,'[1]Multi-Field'!$F$58="undrained"),BH342,""))</f>
        <v/>
      </c>
      <c r="DO342" s="409" t="str">
        <f>IF(AND('[1]Multi-Field'!$E$59=[1]Lists!BF342,'[1]Multi-Field'!$F$59="Drained"),BI342,IF(AND('[1]Multi-Field'!$E$59=[1]Lists!BF342,'[1]Multi-Field'!$F$59="undrained"),BH342,""))</f>
        <v/>
      </c>
      <c r="DP342" s="409" t="str">
        <f>IF(AND('[1]Multi-Field'!$E$60=[1]Lists!BF342,'[1]Multi-Field'!$F$60="Drained"),BI342,IF(AND('[1]Multi-Field'!$E$60=[1]Lists!BF342,'[1]Multi-Field'!$F$60="undrained"),BH342,""))</f>
        <v/>
      </c>
      <c r="DQ342" s="409" t="str">
        <f>IF(AND('[1]Multi-Field'!$E$61=[1]Lists!BF342,'[1]Multi-Field'!$F$61="Drained"),BI342,IF(AND('[1]Multi-Field'!$E$61=[1]Lists!BF342,'[1]Multi-Field'!$F$61="undrained"),BH342,""))</f>
        <v/>
      </c>
      <c r="DR342" s="409" t="str">
        <f>IF(AND('[1]Multi-Field'!$E$62=[1]Lists!BF342,'[1]Multi-Field'!$F$62="Drained"),BI342,IF(AND('[1]Multi-Field'!$E$62=[1]Lists!BF342,'[1]Multi-Field'!$F$62="undrained"),BH342,""))</f>
        <v/>
      </c>
      <c r="DS342" s="409" t="str">
        <f>IF(AND('[1]Multi-Field'!$E$63=[1]Lists!BF342,'[1]Multi-Field'!$F$63="Drained"),BI342,IF(AND('[1]Multi-Field'!$E$63=[1]Lists!BF342,'[1]Multi-Field'!$F$63="undrained"),BH342,""))</f>
        <v/>
      </c>
      <c r="DT342" s="409" t="str">
        <f>IF(AND('[1]Multi-Field'!$E$64=[1]Lists!BF342,'[1]Multi-Field'!$F$64="Drained"),BI342,IF(AND('[1]Multi-Field'!$E$64=[1]Lists!BF342,'[1]Multi-Field'!$F$64="undrained"),BH342,""))</f>
        <v/>
      </c>
      <c r="DU342" s="409" t="str">
        <f>IF(AND('[1]Multi-Field'!$E$65=[1]Lists!BF342,'[1]Multi-Field'!$F$65="Drained"),BI342,IF(AND('[1]Multi-Field'!$E$65=[1]Lists!BF342,'[1]Multi-Field'!$F$65="undrained"),BH342,""))</f>
        <v/>
      </c>
      <c r="DV342" s="409" t="str">
        <f>IF(AND('[1]Multi-Field'!$E$66=[1]Lists!BF342,'[1]Multi-Field'!$F$66="Drained"),BI342,IF(AND('[1]Multi-Field'!$E$66=[1]Lists!BF342,'[1]Multi-Field'!$F$66="undrained"),BH342,""))</f>
        <v/>
      </c>
      <c r="DW342" s="409" t="str">
        <f>IF(AND('[1]Multi-Field'!$E$67=[1]Lists!BF342,'[1]Multi-Field'!$F$67="Drained"),BI342,IF(AND('[1]Multi-Field'!$E$67=[1]Lists!BF342,'[1]Multi-Field'!$F$67="undrained"),BH342,""))</f>
        <v/>
      </c>
      <c r="DX342" s="409" t="str">
        <f>IF(AND('[1]Multi-Field'!$E$68=[1]Lists!BF342,'[1]Multi-Field'!$F$68="Drained"),BI342,IF(AND('[1]Multi-Field'!$E$68=[1]Lists!BF342,'[1]Multi-Field'!$F$68="undrained"),BH342,""))</f>
        <v/>
      </c>
      <c r="DY342" s="409" t="str">
        <f>IF(AND('[1]Multi-Field'!$E$69=[1]Lists!BF342,'[1]Multi-Field'!$F$69="Drained"),BI342,IF(AND('[1]Multi-Field'!$E$69=[1]Lists!BF342,'[1]Multi-Field'!$F$69="undrained"),BH342,""))</f>
        <v/>
      </c>
      <c r="DZ342" s="409" t="str">
        <f>IF(AND('[1]Multi-Field'!$E$70=[1]Lists!BF342,'[1]Multi-Field'!$F$70="Drained"),BI342,IF(AND('[1]Multi-Field'!$E$70=[1]Lists!BF342,'[1]Multi-Field'!$F$70="undrained"),BH342,""))</f>
        <v/>
      </c>
      <c r="EA342" s="409" t="str">
        <f>IF(AND('[1]Multi-Field'!$E$71=[1]Lists!BF342,'[1]Multi-Field'!$F$71="Drained"),BI342,IF(AND('[1]Multi-Field'!$E$71=[1]Lists!BF342,'[1]Multi-Field'!$F$71="undrained"),BH342,""))</f>
        <v/>
      </c>
      <c r="EB342" s="409" t="str">
        <f>IF(AND('[1]Multi-Field'!$E$72=[1]Lists!BF342,'[1]Multi-Field'!$F$72="Drained"),BI342,IF(AND('[1]Multi-Field'!$E$72=[1]Lists!BF342,'[1]Multi-Field'!$F$72="undrained"),BH342,""))</f>
        <v/>
      </c>
      <c r="EC342" s="409" t="str">
        <f>IF(AND('[1]Multi-Field'!$E$73=[1]Lists!BF342,'[1]Multi-Field'!$F$73="Drained"),BI342,IF(AND('[1]Multi-Field'!$E$73=[1]Lists!BF342,'[1]Multi-Field'!$F$73="undrained"),BH342,""))</f>
        <v/>
      </c>
      <c r="ED342" s="409" t="str">
        <f>IF(AND('[1]Multi-Field'!$E$74=[1]Lists!BF342,'[1]Multi-Field'!$F$74="Drained"),BI342,IF(AND('[1]Multi-Field'!$E$74=[1]Lists!BF342,'[1]Multi-Field'!$F$74="undrained"),BH342,""))</f>
        <v/>
      </c>
      <c r="EE342" s="409" t="str">
        <f>IF(AND('[1]Multi-Field'!$E$75=[1]Lists!BF342,'[1]Multi-Field'!$F$75="Drained"),BI342,IF(AND('[1]Multi-Field'!$E$75=[1]Lists!BF342,'[1]Multi-Field'!$F$75="undrained"),BH342,""))</f>
        <v/>
      </c>
      <c r="EF342" s="409" t="str">
        <f>IF(AND('[1]Multi-Field'!$E$76=[1]Lists!BF342,'[1]Multi-Field'!$F$76="Drained"),BI342,IF(AND('[1]Multi-Field'!$E$76=[1]Lists!BF342,'[1]Multi-Field'!$F$6="undrained"),BH342,""))</f>
        <v/>
      </c>
      <c r="EG342" s="409" t="str">
        <f>IF(AND('[1]Multi-Field'!$E$77=[1]Lists!BF342,'[1]Multi-Field'!$F$77="Drained"),BI342,IF(AND('[1]Multi-Field'!$E$77=[1]Lists!BF342,'[1]Multi-Field'!$F$77="undrained"),BH342,""))</f>
        <v/>
      </c>
      <c r="EH342" s="409" t="str">
        <f>IF(AND('[1]Multi-Field'!$E$78=[1]Lists!BF342,'[1]Multi-Field'!$F$78="Drained"),BI342,IF(AND('[1]Multi-Field'!$E$78=[1]Lists!BF342,'[1]Multi-Field'!$F$78="undrained"),BH342,""))</f>
        <v/>
      </c>
      <c r="EI342" s="409" t="str">
        <f>IF(AND('[1]Multi-Field'!$E$79=[1]Lists!BF342,'[1]Multi-Field'!$F$79="Drained"),BI342,IF(AND('[1]Multi-Field'!$E$79=[1]Lists!BF342,'[1]Multi-Field'!$F$79="undrained"),BH342,""))</f>
        <v/>
      </c>
      <c r="EJ342" s="409" t="str">
        <f>IF(AND('[1]Multi-Field'!$E$80=[1]Lists!BF342,'[1]Multi-Field'!$F$80="Drained"),BI342,IF(AND('[1]Multi-Field'!$E$80=[1]Lists!BF342,'[1]Multi-Field'!$F$80="undrained"),BH342,""))</f>
        <v/>
      </c>
      <c r="EK342" s="409" t="str">
        <f>IF(AND('[1]Multi-Field'!$E$81=[1]Lists!BF342,'[1]Multi-Field'!$F$81="Drained"),BI342,IF(AND('[1]Multi-Field'!$E$81=[1]Lists!BF342,'[1]Multi-Field'!$F$81="undrained"),BH342,""))</f>
        <v/>
      </c>
      <c r="EL342" s="409" t="str">
        <f>IF(AND('[1]Multi-Field'!$E$82=[1]Lists!BF342,'[1]Multi-Field'!$F$82="Drained"),BI342,IF(AND('[1]Multi-Field'!$E$82=[1]Lists!BF342,'[1]Multi-Field'!$F$82="undrained"),BH342,""))</f>
        <v/>
      </c>
      <c r="EM342" s="409" t="str">
        <f>IF(AND('[1]Multi-Field'!$E$83=[1]Lists!BF342,'[1]Multi-Field'!$F$83="Drained"),BI342,IF(AND('[1]Multi-Field'!$E$83=[1]Lists!BF342,'[1]Multi-Field'!$F$83="undrained"),BH342,""))</f>
        <v/>
      </c>
      <c r="EN342" s="409" t="str">
        <f>IF(AND('[1]Multi-Field'!$E$84=[1]Lists!BF342,'[1]Multi-Field'!$F$84="Drained"),BI342,IF(AND('[1]Multi-Field'!$E$84=[1]Lists!BF342,'[1]Multi-Field'!$F$84="undrained"),BH342,""))</f>
        <v/>
      </c>
      <c r="EO342" s="409" t="str">
        <f>IF(AND('[1]Multi-Field'!$E$85=[1]Lists!BF342,'[1]Multi-Field'!$F$85="Drained"),BI342,IF(AND('[1]Multi-Field'!$E$85=[1]Lists!BF342,'[1]Multi-Field'!$F$85="undrained"),BH342,""))</f>
        <v/>
      </c>
      <c r="EP342" s="409" t="str">
        <f>IF(AND('[1]Multi-Field'!$E$86=[1]Lists!BF342,'[1]Multi-Field'!$F$86="Drained"),BI342,IF(AND('[1]Multi-Field'!$E$86=[1]Lists!BF342,'[1]Multi-Field'!$F$86="undrained"),BH342,""))</f>
        <v/>
      </c>
      <c r="EQ342" s="409" t="str">
        <f>IF(AND('[1]Multi-Field'!$E$87=[1]Lists!BF342,'[1]Multi-Field'!$F$87="Drained"),BI342,IF(AND('[1]Multi-Field'!$E$87=[1]Lists!BF342,'[1]Multi-Field'!$F$87="undrained"),BH342,""))</f>
        <v/>
      </c>
      <c r="ER342" s="409" t="str">
        <f>IF(AND('[1]Multi-Field'!$E$88=[1]Lists!BF342,'[1]Multi-Field'!$F$88="Drained"),BI342,IF(AND('[1]Multi-Field'!$E$88=[1]Lists!BF342,'[1]Multi-Field'!$F$88="undrained"),BH342,""))</f>
        <v/>
      </c>
      <c r="ES342" s="409" t="str">
        <f>IF(AND('[1]Multi-Field'!$E$89=[1]Lists!BF342,'[1]Multi-Field'!$F$89="Drained"),BI342,IF(AND('[1]Multi-Field'!$E$89=[1]Lists!BF342,'[1]Multi-Field'!$F$89="undrained"),BH342,""))</f>
        <v/>
      </c>
      <c r="ET342" s="409" t="str">
        <f>IF(AND('[1]Multi-Field'!$E$90=[1]Lists!BF342,'[1]Multi-Field'!$F$90="Drained"),BI342,IF(AND('[1]Multi-Field'!$E$90=[1]Lists!BF342,'[1]Multi-Field'!$F$90="undrained"),BH342,""))</f>
        <v/>
      </c>
      <c r="EU342" s="409" t="str">
        <f>IF(AND('[1]Multi-Field'!$E$91=[1]Lists!BF342,'[1]Multi-Field'!$F$91="Drained"),BI342,IF(AND('[1]Multi-Field'!$E$91=[1]Lists!BF342,'[1]Multi-Field'!$F$91="undrained"),BH342,""))</f>
        <v/>
      </c>
      <c r="EV342" s="409" t="str">
        <f>IF(AND('[1]Multi-Field'!$E$92=[1]Lists!BF342,'[1]Multi-Field'!$F$92="Drained"),BI342,IF(AND('[1]Multi-Field'!$E$92=[1]Lists!BF342,'[1]Multi-Field'!$F$92="undrained"),BH342,""))</f>
        <v/>
      </c>
      <c r="EW342" s="409" t="str">
        <f>IF(AND('[1]Multi-Field'!$E$93=[1]Lists!BF342,'[1]Multi-Field'!$F$93="Drained"),BI342,IF(AND('[1]Multi-Field'!$E$93=[1]Lists!BF342,'[1]Multi-Field'!$F$93="undrained"),BH342,""))</f>
        <v/>
      </c>
      <c r="EX342" s="409" t="str">
        <f>IF(AND('[1]Multi-Field'!$E$94=[1]Lists!BF342,'[1]Multi-Field'!$F$94="Drained"),BI342,IF(AND('[1]Multi-Field'!$E$94=[1]Lists!BF342,'[1]Multi-Field'!$F$94="undrained"),BH342,""))</f>
        <v/>
      </c>
      <c r="EY342" s="409" t="str">
        <f>IF(AND('[1]Multi-Field'!$E$95=[1]Lists!BF342,'[1]Multi-Field'!$F$95="Drained"),BI342,IF(AND('[1]Multi-Field'!$E$95=[1]Lists!BF342,'[1]Multi-Field'!$F$95="undrained"),BH342,""))</f>
        <v/>
      </c>
      <c r="EZ342" s="409" t="str">
        <f>IF(AND('[1]Multi-Field'!$E$96=[1]Lists!BF342,'[1]Multi-Field'!$F$96="Drained"),BI342,IF(AND('[1]Multi-Field'!$E$96=[1]Lists!BF342,'[1]Multi-Field'!$F$96="undrained"),BH342,""))</f>
        <v/>
      </c>
      <c r="FA342" s="409" t="str">
        <f>IF(AND('[1]Multi-Field'!$E$97=[1]Lists!BF342,'[1]Multi-Field'!$F$97="Drained"),BI342,IF(AND('[1]Multi-Field'!$E$97=[1]Lists!BF342,'[1]Multi-Field'!$F$97="undrained"),BH342,""))</f>
        <v/>
      </c>
      <c r="FB342" s="409" t="str">
        <f>IF(AND('[1]Multi-Field'!$E$98=[1]Lists!BF342,'[1]Multi-Field'!$F$98="Drained"),BI342,IF(AND('[1]Multi-Field'!$E$98=[1]Lists!BF342,'[1]Multi-Field'!$F$98="undrained"),BH342,""))</f>
        <v/>
      </c>
      <c r="FC342" s="409" t="str">
        <f>IF(AND('[1]Multi-Field'!$E$99=[1]Lists!BF342,'[1]Multi-Field'!$F$99="Drained"),BI342,IF(AND('[1]Multi-Field'!$E$99=[1]Lists!BF342,'[1]Multi-Field'!$F$99="undrained"),BH342,""))</f>
        <v/>
      </c>
      <c r="FD342" s="409" t="str">
        <f>IF(AND('[1]Multi-Field'!$E$100=[1]Lists!BF342,'[1]Multi-Field'!$F$100="Drained"),BI342,IF(AND('[1]Multi-Field'!$E$100=[1]Lists!BF342,'[1]Multi-Field'!$F$100="undrained"),BH342,""))</f>
        <v/>
      </c>
      <c r="FE342" s="409" t="str">
        <f>IF(AND('[1]Multi-Field'!$E$101=[1]Lists!BF342,'[1]Multi-Field'!$F$101="Drained"),BI342,IF(AND('[1]Multi-Field'!$E$101=[1]Lists!BF342,'[1]Multi-Field'!$F$101="undrained"),BH342,""))</f>
        <v/>
      </c>
      <c r="FF342" s="409" t="str">
        <f>IF(AND('[1]Multi-Field'!$E$102=[1]Lists!BF342,'[1]Multi-Field'!$F$102="Drained"),BI342,IF(AND('[1]Multi-Field'!$E$102=[1]Lists!BF342,'[1]Multi-Field'!$F$102="undrained"),BH342,""))</f>
        <v/>
      </c>
      <c r="FG342" s="409" t="str">
        <f>IF(AND('[1]Multi-Field'!$E$103=[1]Lists!BF342,'[1]Multi-Field'!$F$103="Drained"),BI342,IF(AND('[1]Multi-Field'!$E$103=[1]Lists!BF342,'[1]Multi-Field'!$F$103="undrained"),BH342,""))</f>
        <v/>
      </c>
      <c r="FH342" s="409" t="str">
        <f>IF(AND('[1]Multi-Field'!$E$104=[1]Lists!BF342,'[1]Multi-Field'!$F$104="Drained"),BI342,IF(AND('[1]Multi-Field'!$E$104=[1]Lists!BF342,'[1]Multi-Field'!$F$104="undrained"),BH342,""))</f>
        <v/>
      </c>
      <c r="FI342" s="409" t="str">
        <f>IF(AND('[1]Multi-Field'!$E$105=[1]Lists!BF342,'[1]Multi-Field'!$F$105="Drained"),BI342,IF(AND('[1]Multi-Field'!$E$105=[1]Lists!BF342,'[1]Multi-Field'!$F$105="undrained"),BH342,""))</f>
        <v/>
      </c>
      <c r="FJ342" s="409" t="str">
        <f>IF(AND('[1]Multi-Field'!$E$106=[1]Lists!BF342,'[1]Multi-Field'!$F$106="Drained"),BI342,IF(AND('[1]Multi-Field'!$E$106=[1]Lists!BF342,'[1]Multi-Field'!$F$106="undrained"),BH342,""))</f>
        <v/>
      </c>
      <c r="FK342" s="409" t="str">
        <f>IF(AND('[1]Multi-Field'!$E$107=[1]Lists!BF342,'[1]Multi-Field'!$F$107="Drained"),BI342,IF(AND('[1]Multi-Field'!$E$107=[1]Lists!BF342,'[1]Multi-Field'!$F$107="undrained"),BH342,""))</f>
        <v/>
      </c>
      <c r="FL342" s="409" t="str">
        <f>IF(AND('[1]Multi-Field'!$E$108=[1]Lists!BF342,'[1]Multi-Field'!$F$108="Drained"),BI342,IF(AND('[1]Multi-Field'!$E$108=[1]Lists!BF342,'[1]Multi-Field'!$F$108="undrained"),BH342,""))</f>
        <v/>
      </c>
      <c r="FM342" s="409" t="str">
        <f>IF(AND('[1]Multi-Field'!$E$109=[1]Lists!BF342,'[1]Multi-Field'!$F$109="Drained"),BI342,IF(AND('[1]Multi-Field'!$E$109=[1]Lists!BF342,'[1]Multi-Field'!$F$109="undrained"),BH342,""))</f>
        <v/>
      </c>
      <c r="FN342" s="409" t="str">
        <f>IF(AND('[1]Multi-Field'!$E$110=[1]Lists!BF342,'[1]Multi-Field'!$F$110="Drained"),BI342,IF(AND('[1]Multi-Field'!$E$110=[1]Lists!BF342,'[1]Multi-Field'!$F$110="undrained"),BH342,""))</f>
        <v/>
      </c>
      <c r="FO342" s="409" t="str">
        <f>IF(AND('[1]Multi-Field'!$E$111=[1]Lists!BF342,'[1]Multi-Field'!$F$111="Drained"),BI342,IF(AND('[1]Multi-Field'!$E$111=[1]Lists!BF342,'[1]Multi-Field'!$F$111="undrained"),BH342,""))</f>
        <v/>
      </c>
      <c r="FP342" s="409" t="str">
        <f>IF(AND('[1]Multi-Field'!$E$112=[1]Lists!BF342,'[1]Multi-Field'!$F$112="Drained"),BI342,IF(AND('[1]Multi-Field'!$E$112=[1]Lists!BF342,'[1]Multi-Field'!$F$112="undrained"),BH342,""))</f>
        <v/>
      </c>
      <c r="FQ342" s="409" t="str">
        <f>IF(AND('[1]Multi-Field'!$E$113=[1]Lists!BF342,'[1]Multi-Field'!$F$113="Drained"),BI342,IF(AND('[1]Multi-Field'!$E$113=[1]Lists!BF342,'[1]Multi-Field'!$F$113="undrained"),BH342,""))</f>
        <v/>
      </c>
      <c r="FR342" s="409" t="str">
        <f>IF(AND('[1]Multi-Field'!$E$114=[1]Lists!BF342,'[1]Multi-Field'!$F$114="Drained"),BI342,IF(AND('[1]Multi-Field'!$E$114=[1]Lists!BF342,'[1]Multi-Field'!$F$114="undrained"),BH342,""))</f>
        <v/>
      </c>
      <c r="FS342" s="409" t="str">
        <f>IF(AND('[1]Multi-Field'!$E$115=[1]Lists!BF342,'[1]Multi-Field'!$F$115="Drained"),BI342,IF(AND('[1]Multi-Field'!$E$115=[1]Lists!BF342,'[1]Multi-Field'!$F$115="undrained"),BH342,""))</f>
        <v/>
      </c>
      <c r="FT342" s="409" t="str">
        <f>IF(AND('[1]Multi-Field'!$E$116=[1]Lists!BF342,'[1]Multi-Field'!$F$116="Drained"),BI342,IF(AND('[1]Multi-Field'!$E$116=[1]Lists!BF342,'[1]Multi-Field'!$F$116="undrained"),BH342,""))</f>
        <v/>
      </c>
      <c r="FU342" s="409" t="str">
        <f>IF(AND('[1]Multi-Field'!$E$117=[1]Lists!BF342,'[1]Multi-Field'!$F$117="Drained"),BI342,IF(AND('[1]Multi-Field'!$E$117=[1]Lists!BF342,'[1]Multi-Field'!$F$117="undrained"),BH342,""))</f>
        <v/>
      </c>
      <c r="FV342" s="409" t="str">
        <f>IF(AND('[1]Multi-Field'!$E$118=[1]Lists!BF342,'[1]Multi-Field'!$F$118="Drained"),BI342,IF(AND('[1]Multi-Field'!$E$118=[1]Lists!BF342,'[1]Multi-Field'!$F$118="undrained"),BH342,""))</f>
        <v/>
      </c>
      <c r="FW342" s="409" t="str">
        <f>IF(AND('[1]Multi-Field'!$E$119=[1]Lists!BF342,'[1]Multi-Field'!$F$119="Drained"),BI342,IF(AND('[1]Multi-Field'!$E$119=[1]Lists!BF342,'[1]Multi-Field'!$F$119="undrained"),BH342,""))</f>
        <v/>
      </c>
      <c r="FX342" s="409" t="str">
        <f>IF(AND('[1]Multi-Field'!$E$120=[1]Lists!BF342,'[1]Multi-Field'!$F$120="Drained"),BI342,IF(AND('[1]Multi-Field'!$E$120=[1]Lists!BF342,'[1]Multi-Field'!$F$120="undrained"),BH342,""))</f>
        <v/>
      </c>
      <c r="GC342" s="4">
        <v>1</v>
      </c>
    </row>
    <row r="343" spans="1:185" ht="13.5" customHeight="1">
      <c r="A343" s="7" t="s">
        <v>429</v>
      </c>
      <c r="B343" s="7"/>
      <c r="C343" s="7"/>
      <c r="D343" s="8">
        <v>75</v>
      </c>
      <c r="E343" s="8">
        <f t="shared" si="53"/>
        <v>75</v>
      </c>
      <c r="F343" s="8">
        <f t="shared" si="54"/>
        <v>75</v>
      </c>
      <c r="G343" s="8">
        <v>75</v>
      </c>
      <c r="H343" s="8">
        <v>60</v>
      </c>
      <c r="I343" s="8">
        <f t="shared" si="57"/>
        <v>60</v>
      </c>
      <c r="J343" s="8">
        <f t="shared" si="58"/>
        <v>60</v>
      </c>
      <c r="K343" s="8">
        <v>60</v>
      </c>
      <c r="L343" s="8">
        <v>120</v>
      </c>
      <c r="M343" s="8">
        <f t="shared" si="55"/>
        <v>120</v>
      </c>
      <c r="N343" s="8">
        <f t="shared" si="56"/>
        <v>120</v>
      </c>
      <c r="O343" s="8">
        <v>120</v>
      </c>
      <c r="P343" s="391">
        <v>318</v>
      </c>
      <c r="Q343" s="394"/>
      <c r="R343" s="395" t="b">
        <f>IF(OR('Multi-Field'!AA320=Lists!$AC$42,'Multi-Field'!AA320=Lists!$AC$43),IF('Multi-Field'!Z320="x",(IF('Multi-Field'!AC320=Lists!$Q$11,Lists!$R$11,IF('Multi-Field'!AC320=Lists!$Q$12,Lists!$R$12,IF('Multi-Field'!AC320=Lists!$Q$13,Lists!$R$13,IF('Multi-Field'!AC320=Lists!$Q$14,Lists!$R$14))))),IF('Multi-Field'!X320="x",(IF('Multi-Field'!AC320=Lists!$Q$11,Lists!$S$11,IF('Multi-Field'!AC320=Lists!$Q$12,Lists!$S$12,IF('Multi-Field'!AC320=Lists!$Q$13,Lists!$S$13,IF('Multi-Field'!AC320=Lists!$Q$14,Lists!$S$14))))),IF('Multi-Field'!V320="x",(IF('Multi-Field'!AC320=Lists!$Q$11,Lists!$T$11,IF('Multi-Field'!AC320=Lists!$Q$12,Lists!$T$12,IF('Multi-Field'!AC320=Lists!$Q$13,Lists!$T$13,IF('Multi-Field'!AC320=Lists!$Q$14,Lists!$T$14))))),0))))</f>
        <v>0</v>
      </c>
      <c r="S343" s="395" t="str">
        <f t="shared" si="52"/>
        <v/>
      </c>
      <c r="T343" s="395"/>
      <c r="U343" s="396"/>
      <c r="BF343" s="411" t="s">
        <v>1507</v>
      </c>
      <c r="BG343" s="412">
        <v>4</v>
      </c>
      <c r="BH343" s="412">
        <v>5</v>
      </c>
      <c r="BI343" s="412">
        <v>5</v>
      </c>
      <c r="BJ343" s="409" t="e">
        <f>IF(AND('[1]Single Field'!#REF!=[1]Lists!BF343,'[1]Single Field'!#REF!="Drained"),"x",IF(AND('[1]Single Field'!#REF!=[1]Lists!BF343,'[1]Single Field'!#REF!="Undrained"),O,""))</f>
        <v>#REF!</v>
      </c>
      <c r="BK343" s="409" t="str">
        <f>IF(AND('[1]Multi-Field'!$E$3=[1]Lists!BF343,'[1]Multi-Field'!$F$3="Drained"),BI343,IF(AND('[1]Multi-Field'!$E$3=BF343,'[1]Multi-Field'!$F$3="undrained"),BH343,""))</f>
        <v/>
      </c>
      <c r="BL343" s="409" t="str">
        <f>IF(AND('[1]Multi-Field'!$E$4=BF343,'[1]Multi-Field'!$F$4="Drained"),BI343,IF(AND('[1]Multi-Field'!$E$4=BF343,'[1]Multi-Field'!$F$4="undrained"),BH343,""))</f>
        <v/>
      </c>
      <c r="BM343" s="409" t="str">
        <f>IF(AND('[1]Multi-Field'!$E$5=BF343,'[1]Multi-Field'!$F$5="Drained"),BI343,IF(AND('[1]Multi-Field'!$E$5=BF343,'[1]Multi-Field'!$F$5="undrained"),BH343,""))</f>
        <v/>
      </c>
      <c r="BN343" s="409" t="str">
        <f>IF(AND('[1]Multi-Field'!$E$6=BF343,'[1]Multi-Field'!$F$6="Drained"),BI343,IF(AND('[1]Multi-Field'!$E$6=BF343,'[1]Multi-Field'!$F$6="undrained"),BH343,""))</f>
        <v/>
      </c>
      <c r="BO343" s="409" t="str">
        <f>IF(AND('[1]Multi-Field'!$E$7=BF343,'[1]Multi-Field'!$F$7="Drained"),BI343,IF(AND('[1]Multi-Field'!$E$7=BF343,'[1]Multi-Field'!$F$7="undrained"),BH343,""))</f>
        <v/>
      </c>
      <c r="BP343" s="409" t="str">
        <f>IF(AND('[1]Multi-Field'!$E$8=BF343,'[1]Multi-Field'!$F$8="Drained"),BI343,IF(AND('[1]Multi-Field'!$E$8=BF343,'[1]Multi-Field'!$F$8="undrained"),BH343,""))</f>
        <v/>
      </c>
      <c r="BQ343" s="409" t="str">
        <f>IF(AND('[1]Multi-Field'!$E$9=BF343,'[1]Multi-Field'!$F$9="Drained"),BI343,IF(AND('[1]Multi-Field'!$E$9=BF343,'[1]Multi-Field'!$F$9="undrained"),BH343,""))</f>
        <v/>
      </c>
      <c r="BR343" s="409" t="str">
        <f>IF(AND('[1]Multi-Field'!$E$10=BF343,'[1]Multi-Field'!$F$10="Drained"),BI343,IF(AND('[1]Multi-Field'!$E$10=BF343,'[1]Multi-Field'!$F$10="undrained"),BH343,""))</f>
        <v/>
      </c>
      <c r="BS343" s="409" t="str">
        <f>IF(AND('[1]Multi-Field'!$E$11=BF343,'[1]Multi-Field'!$F$11="Drained"),BI343,IF(AND('[1]Multi-Field'!$E$11=BF343,'[1]Multi-Field'!$F$11="undrained"),BH343,""))</f>
        <v/>
      </c>
      <c r="BT343" s="409" t="str">
        <f>IF(AND('[1]Multi-Field'!$E$12=BF343,'[1]Multi-Field'!$F$12="Drained"),BI343,IF(AND('[1]Multi-Field'!$E$12=BF343,'[1]Multi-Field'!$F$12="undrained"),BH343,""))</f>
        <v/>
      </c>
      <c r="BU343" s="409" t="str">
        <f>IF(AND('[1]Multi-Field'!$E$13=BF343,'[1]Multi-Field'!$F$13="Drained"),BI343,IF(AND('[1]Multi-Field'!$E$3=BF343,'[1]Multi-Field'!$F$13="undrained"),BH343,""))</f>
        <v/>
      </c>
      <c r="BV343" s="409" t="str">
        <f>IF(AND('[1]Multi-Field'!$E$14=BF343,'[1]Multi-Field'!$F$14="Drained"),BI343,IF(AND('[1]Multi-Field'!$E$14=BF343,'[1]Multi-Field'!$F$14="undrained"),BH343,""))</f>
        <v/>
      </c>
      <c r="BW343" s="409" t="str">
        <f>IF(AND('[1]Multi-Field'!$E$15=BF343,'[1]Multi-Field'!$F$15="Drained"),BI343,IF(AND('[1]Multi-Field'!$E$15=BF343,'[1]Multi-Field'!$F$15="undrained"),BH343,""))</f>
        <v/>
      </c>
      <c r="BX343" s="409" t="str">
        <f>IF(AND('[1]Multi-Field'!$E$16=[1]Lists!BF343,'[1]Multi-Field'!$F$16="Drained"),BI343,IF(AND('[1]Multi-Field'!$E$16=[1]Lists!BF343,'[1]Multi-Field'!$F$16="undrained"),BH343,""))</f>
        <v/>
      </c>
      <c r="BY343" s="409" t="str">
        <f>IF(AND('[1]Multi-Field'!$E$17=[1]Lists!BF343,'[1]Multi-Field'!$F$17="Drained"),BI343,IF(AND('[1]Multi-Field'!$E$17=[1]Lists!BF343,'[1]Multi-Field'!$F$17="undrained"),BH343,""))</f>
        <v/>
      </c>
      <c r="BZ343" s="409" t="str">
        <f>IF(AND('[1]Multi-Field'!$E$18=[1]Lists!BF343,'[1]Multi-Field'!$F$18="Drained"),BI343,IF(AND('[1]Multi-Field'!$E$18=[1]Lists!BF343,'[1]Multi-Field'!$F$18="undrained"),BH343,""))</f>
        <v/>
      </c>
      <c r="CA343" s="409" t="str">
        <f>IF(AND('[1]Multi-Field'!$E$19=[1]Lists!BF343,'[1]Multi-Field'!$F$19="Drained"),BI343,IF(AND('[1]Multi-Field'!$E$19=[1]Lists!BF343,'[1]Multi-Field'!$F$19="undrained"),BH343,""))</f>
        <v/>
      </c>
      <c r="CB343" s="409" t="str">
        <f>IF(AND('[1]Multi-Field'!$E$20=[1]Lists!BF343,'[1]Multi-Field'!$F$20="Drained"),BI343,IF(AND('[1]Multi-Field'!$E$20=[1]Lists!BF343,'[1]Multi-Field'!$F$20="undrained"),BH343,""))</f>
        <v/>
      </c>
      <c r="CC343" s="409" t="str">
        <f>IF(AND('[1]Multi-Field'!$E$21=[1]Lists!BF343,'[1]Multi-Field'!$F$21="Drained"),BI343,IF(AND('[1]Multi-Field'!$E$21=[1]Lists!BF343,'[1]Multi-Field'!$F$21="undrained"),BH343,""))</f>
        <v/>
      </c>
      <c r="CD343" s="409" t="str">
        <f>IF(AND('[1]Multi-Field'!$E$22=[1]Lists!BF343,'[1]Multi-Field'!$F$22="Drained"),BI343,IF(AND('[1]Multi-Field'!$E$22=[1]Lists!BF343,'[1]Multi-Field'!$F$22="undrained"),BH343,""))</f>
        <v/>
      </c>
      <c r="CE343" s="409" t="str">
        <f>IF(AND('[1]Multi-Field'!$E$23=[1]Lists!BF343,'[1]Multi-Field'!$F$23="Drained"),BI343,IF(AND('[1]Multi-Field'!$E$23=[1]Lists!BF343,'[1]Multi-Field'!$F$23="undrained"),BH343,""))</f>
        <v/>
      </c>
      <c r="CF343" s="409" t="str">
        <f>IF(AND('[1]Multi-Field'!$E$24=[1]Lists!BF343,'[1]Multi-Field'!$F$24="Drained"),BI343,IF(AND('[1]Multi-Field'!$E$24=[1]Lists!BF343,'[1]Multi-Field'!$F$24="undrained"),BH343,""))</f>
        <v/>
      </c>
      <c r="CG343" s="409" t="str">
        <f>IF(AND('[1]Multi-Field'!$E$25=[1]Lists!BF343,'[1]Multi-Field'!$F$25="Drained"),BI343,IF(AND('[1]Multi-Field'!$E$25=[1]Lists!BF343,'[1]Multi-Field'!$F$25="undrained"),BH343,""))</f>
        <v/>
      </c>
      <c r="CH343" s="409" t="str">
        <f>IF(AND('[1]Multi-Field'!$E$26=[1]Lists!BF343,'[1]Multi-Field'!$F$26="Drained"),BI343,IF(AND('[1]Multi-Field'!$E$26=[1]Lists!BF343,'[1]Multi-Field'!$F$26="undrained"),BH343,""))</f>
        <v/>
      </c>
      <c r="CI343" s="409" t="str">
        <f>IF(AND('[1]Multi-Field'!$E$27=[1]Lists!BF343,'[1]Multi-Field'!$F$27="Drained"),BI343,IF(AND('[1]Multi-Field'!$E$27=[1]Lists!BF343,'[1]Multi-Field'!$F$27="undrained"),BH343,""))</f>
        <v/>
      </c>
      <c r="CJ343" s="409" t="str">
        <f>IF(AND('[1]Multi-Field'!$E$28=[1]Lists!BF343,'[1]Multi-Field'!$F$28="Drained"),BI343,IF(AND('[1]Multi-Field'!$E$28=[1]Lists!BF343,'[1]Multi-Field'!$F$28="undrained"),BH343,""))</f>
        <v/>
      </c>
      <c r="CK343" s="409" t="str">
        <f>IF(AND('[1]Multi-Field'!$E$29=[1]Lists!BF343,'[1]Multi-Field'!$F$29="Drained"),BI343,IF(AND('[1]Multi-Field'!$E$29=[1]Lists!BF343,'[1]Multi-Field'!$F$29="undrained"),BH343,""))</f>
        <v/>
      </c>
      <c r="CL343" s="409" t="str">
        <f>IF(AND('[1]Multi-Field'!$E$30=[1]Lists!BF343,'[1]Multi-Field'!$F$30="Drained"),BI343,IF(AND('[1]Multi-Field'!$E$30=[1]Lists!BF343,'[1]Multi-Field'!$F$30="undrained"),BH343,""))</f>
        <v/>
      </c>
      <c r="CM343" s="409" t="str">
        <f>IF(AND('[1]Multi-Field'!$E$31=[1]Lists!BF343,'[1]Multi-Field'!$F$31="Drained"),BI343,IF(AND('[1]Multi-Field'!$E$31=[1]Lists!BF343,'[1]Multi-Field'!$F$31="undrained"),BH343,""))</f>
        <v/>
      </c>
      <c r="CN343" s="409" t="str">
        <f>IF(AND('[1]Multi-Field'!$E$32=[1]Lists!BF343,'[1]Multi-Field'!$F$32="Drained"),BI343,IF(AND('[1]Multi-Field'!$E$32=[1]Lists!BF343,'[1]Multi-Field'!$F$32="undrained"),BH343,""))</f>
        <v/>
      </c>
      <c r="CO343" s="409" t="str">
        <f>IF(AND('[1]Multi-Field'!$E$33=[1]Lists!BF343,'[1]Multi-Field'!$F$33="Drained"),BI343,IF(AND('[1]Multi-Field'!$E$33=[1]Lists!BF343,'[1]Multi-Field'!$F$33="undrained"),BH343,""))</f>
        <v/>
      </c>
      <c r="CP343" s="409" t="str">
        <f>IF(AND('[1]Multi-Field'!$E$34=[1]Lists!BF343,'[1]Multi-Field'!$F$34="Drained"),BI343,IF(AND('[1]Multi-Field'!$E$34=[1]Lists!BF343,'[1]Multi-Field'!$F$34="undrained"),BH343,""))</f>
        <v/>
      </c>
      <c r="CQ343" s="409" t="str">
        <f>IF(AND('[1]Multi-Field'!$E$35=[1]Lists!BF343,'[1]Multi-Field'!$F$35="Drained"),BI343,IF(AND('[1]Multi-Field'!$E$35=[1]Lists!BF343,'[1]Multi-Field'!$F$35="undrained"),BH343,""))</f>
        <v/>
      </c>
      <c r="CR343" s="409" t="str">
        <f>IF(AND('[1]Multi-Field'!$E$36=[1]Lists!BF343,'[1]Multi-Field'!$F$36="Drained"),BI343,IF(AND('[1]Multi-Field'!$E$36=[1]Lists!BF343,'[1]Multi-Field'!$F$36="undrained"),BH343,""))</f>
        <v/>
      </c>
      <c r="CS343" s="409" t="str">
        <f>IF(AND('[1]Multi-Field'!$E$37=[1]Lists!BF343,'[1]Multi-Field'!$F$37="Drained"),BI343,IF(AND('[1]Multi-Field'!$E$37=[1]Lists!BF343,'[1]Multi-Field'!$F$37="undrained"),BH343,""))</f>
        <v/>
      </c>
      <c r="CT343" s="409" t="str">
        <f>IF(AND('[1]Multi-Field'!$E$38=[1]Lists!BF343,'[1]Multi-Field'!$F$38="Drained"),BI343,IF(AND('[1]Multi-Field'!$E$38=[1]Lists!BF343,'[1]Multi-Field'!$F$38="undrained"),BH343,""))</f>
        <v/>
      </c>
      <c r="CU343" s="409" t="str">
        <f>IF(AND('[1]Multi-Field'!$E$39=[1]Lists!BF343,'[1]Multi-Field'!$F$39="Drained"),BI343,IF(AND('[1]Multi-Field'!$E$39=[1]Lists!BF343,'[1]Multi-Field'!$F$39="undrained"),BH343,""))</f>
        <v/>
      </c>
      <c r="CV343" s="409" t="str">
        <f>IF(AND('[1]Multi-Field'!$E$40=[1]Lists!BF343,'[1]Multi-Field'!$F$40="Drained"),BI343,IF(AND('[1]Multi-Field'!$E$40=[1]Lists!BF343,'[1]Multi-Field'!$F$40="undrained"),BH343,""))</f>
        <v/>
      </c>
      <c r="CW343" s="409" t="str">
        <f>IF(AND('[1]Multi-Field'!$E$41=[1]Lists!BF343,'[1]Multi-Field'!$F$40="Drained"),BI343,IF(AND('[1]Multi-Field'!$E$40=[1]Lists!BF343,'[1]Multi-Field'!$F$40="undrained"),BH343,""))</f>
        <v/>
      </c>
      <c r="CX343" s="409" t="str">
        <f>IF(AND('[1]Multi-Field'!$E$42=[1]Lists!BF343,'[1]Multi-Field'!$F$42="Drained"),BI343,IF(AND('[1]Multi-Field'!$E$42=[1]Lists!BF343,'[1]Multi-Field'!$F$42="undrained"),BH343,""))</f>
        <v/>
      </c>
      <c r="CY343" s="409" t="str">
        <f>IF(AND('[1]Multi-Field'!$E$43=[1]Lists!BF343,'[1]Multi-Field'!$F$43="Drained"),BI343,IF(AND('[1]Multi-Field'!$E$43=[1]Lists!BF343,'[1]Multi-Field'!$F$43="undrained"),BH343,""))</f>
        <v/>
      </c>
      <c r="CZ343" s="409" t="str">
        <f>IF(AND('[1]Multi-Field'!$E$44=[1]Lists!BF343,'[1]Multi-Field'!$F$44="Drained"),BI343,IF(AND('[1]Multi-Field'!$E$44=[1]Lists!BF343,'[1]Multi-Field'!$F$44="undrained"),BH343,""))</f>
        <v/>
      </c>
      <c r="DA343" s="409" t="str">
        <f>IF(AND('[1]Multi-Field'!$E$45=[1]Lists!BF343,'[1]Multi-Field'!$F$45="Drained"),BI343,IF(AND('[1]Multi-Field'!$E$45=[1]Lists!BF343,'[1]Multi-Field'!$F$45="undrained"),BH343,""))</f>
        <v/>
      </c>
      <c r="DB343" s="409" t="str">
        <f>IF(AND('[1]Multi-Field'!$E$46=[1]Lists!BF343,'[1]Multi-Field'!$F$46="Drained"),BI343,IF(AND('[1]Multi-Field'!$E$46=[1]Lists!BF343,'[1]Multi-Field'!$F$46="undrained"),BH343,""))</f>
        <v/>
      </c>
      <c r="DC343" s="409" t="str">
        <f>IF(AND('[1]Multi-Field'!$E$47=[1]Lists!BF343,'[1]Multi-Field'!$F$47="Drained"),BI343,IF(AND('[1]Multi-Field'!$E$47=[1]Lists!BF343,'[1]Multi-Field'!$F$47="undrained"),BH343,""))</f>
        <v/>
      </c>
      <c r="DD343" s="409" t="str">
        <f>IF(AND('[1]Multi-Field'!$E$48=[1]Lists!BF343,'[1]Multi-Field'!$F$48="Drained"),BI343,IF(AND('[1]Multi-Field'!$E$48=[1]Lists!BF343,'[1]Multi-Field'!$F$48="undrained"),BH343,""))</f>
        <v/>
      </c>
      <c r="DE343" s="409" t="str">
        <f>IF(AND('[1]Multi-Field'!$E$49=[1]Lists!BF343,'[1]Multi-Field'!$F$49="Drained"),BI343,IF(AND('[1]Multi-Field'!$E$49=[1]Lists!BF343,'[1]Multi-Field'!$F$9="undrained"),BH343,""))</f>
        <v/>
      </c>
      <c r="DF343" s="409" t="str">
        <f>IF(AND('[1]Multi-Field'!$E$50=[1]Lists!BF343,'[1]Multi-Field'!$F$50="Drained"),BI343,IF(AND('[1]Multi-Field'!$E$50=[1]Lists!BF343,'[1]Multi-Field'!$F$50="undrained"),BH343,""))</f>
        <v/>
      </c>
      <c r="DG343" s="409" t="str">
        <f>IF(AND('[1]Multi-Field'!$E$51=[1]Lists!BF343,'[1]Multi-Field'!$F$51="Drained"),BI343,IF(AND('[1]Multi-Field'!$E$51=[1]Lists!BF343,'[1]Multi-Field'!$F$51="undrained"),BH343,""))</f>
        <v/>
      </c>
      <c r="DH343" s="409" t="str">
        <f>IF(AND('[1]Multi-Field'!$E$52=[1]Lists!BF343,'[1]Multi-Field'!$F$52="Drained"),BI343,IF(AND('[1]Multi-Field'!$E$52=[1]Lists!BF343,'[1]Multi-Field'!$F$52="undrained"),BH343,""))</f>
        <v/>
      </c>
      <c r="DI343" s="409" t="str">
        <f>IF(AND('[1]Multi-Field'!$E$53=[1]Lists!BF343,'[1]Multi-Field'!$F$53="Drained"),BI343,IF(AND('[1]Multi-Field'!$E$53=[1]Lists!BF343,'[1]Multi-Field'!$F$53="undrained"),BH343,""))</f>
        <v/>
      </c>
      <c r="DJ343" s="409" t="str">
        <f>IF(AND('[1]Multi-Field'!$E$54=[1]Lists!BF343,'[1]Multi-Field'!$F$54="Drained"),BI343,IF(AND('[1]Multi-Field'!$E$54=[1]Lists!BF343,'[1]Multi-Field'!$F$54="undrained"),BH343,""))</f>
        <v/>
      </c>
      <c r="DK343" s="409" t="str">
        <f>IF(AND('[1]Multi-Field'!$E$55=[1]Lists!BF343,'[1]Multi-Field'!$F$55="Drained"),BI343,IF(AND('[1]Multi-Field'!$E$55=[1]Lists!BF343,'[1]Multi-Field'!$F$55="undrained"),BH343,""))</f>
        <v/>
      </c>
      <c r="DL343" s="409" t="str">
        <f>IF(AND('[1]Multi-Field'!$E$56=[1]Lists!BF343,'[1]Multi-Field'!$F$56="Drained"),BI343,IF(AND('[1]Multi-Field'!$E$56=[1]Lists!BF343,'[1]Multi-Field'!$F$56="undrained"),BH343,""))</f>
        <v/>
      </c>
      <c r="DM343" s="409" t="str">
        <f>IF(AND('[1]Multi-Field'!$E$57=[1]Lists!BF343,'[1]Multi-Field'!$F$57="Drained"),BI343,IF(AND('[1]Multi-Field'!$E$57=[1]Lists!BF343,'[1]Multi-Field'!$F$57="undrained"),BH343,""))</f>
        <v/>
      </c>
      <c r="DN343" s="409" t="str">
        <f>IF(AND('[1]Multi-Field'!$E$58=[1]Lists!BF343,'[1]Multi-Field'!$F$58="Drained"),BI343,IF(AND('[1]Multi-Field'!$E$58=[1]Lists!BF343,'[1]Multi-Field'!$F$58="undrained"),BH343,""))</f>
        <v/>
      </c>
      <c r="DO343" s="409" t="str">
        <f>IF(AND('[1]Multi-Field'!$E$59=[1]Lists!BF343,'[1]Multi-Field'!$F$59="Drained"),BI343,IF(AND('[1]Multi-Field'!$E$59=[1]Lists!BF343,'[1]Multi-Field'!$F$59="undrained"),BH343,""))</f>
        <v/>
      </c>
      <c r="DP343" s="409" t="str">
        <f>IF(AND('[1]Multi-Field'!$E$60=[1]Lists!BF343,'[1]Multi-Field'!$F$60="Drained"),BI343,IF(AND('[1]Multi-Field'!$E$60=[1]Lists!BF343,'[1]Multi-Field'!$F$60="undrained"),BH343,""))</f>
        <v/>
      </c>
      <c r="DQ343" s="409" t="str">
        <f>IF(AND('[1]Multi-Field'!$E$61=[1]Lists!BF343,'[1]Multi-Field'!$F$61="Drained"),BI343,IF(AND('[1]Multi-Field'!$E$61=[1]Lists!BF343,'[1]Multi-Field'!$F$61="undrained"),BH343,""))</f>
        <v/>
      </c>
      <c r="DR343" s="409" t="str">
        <f>IF(AND('[1]Multi-Field'!$E$62=[1]Lists!BF343,'[1]Multi-Field'!$F$62="Drained"),BI343,IF(AND('[1]Multi-Field'!$E$62=[1]Lists!BF343,'[1]Multi-Field'!$F$62="undrained"),BH343,""))</f>
        <v/>
      </c>
      <c r="DS343" s="409" t="str">
        <f>IF(AND('[1]Multi-Field'!$E$63=[1]Lists!BF343,'[1]Multi-Field'!$F$63="Drained"),BI343,IF(AND('[1]Multi-Field'!$E$63=[1]Lists!BF343,'[1]Multi-Field'!$F$63="undrained"),BH343,""))</f>
        <v/>
      </c>
      <c r="DT343" s="409" t="str">
        <f>IF(AND('[1]Multi-Field'!$E$64=[1]Lists!BF343,'[1]Multi-Field'!$F$64="Drained"),BI343,IF(AND('[1]Multi-Field'!$E$64=[1]Lists!BF343,'[1]Multi-Field'!$F$64="undrained"),BH343,""))</f>
        <v/>
      </c>
      <c r="DU343" s="409" t="str">
        <f>IF(AND('[1]Multi-Field'!$E$65=[1]Lists!BF343,'[1]Multi-Field'!$F$65="Drained"),BI343,IF(AND('[1]Multi-Field'!$E$65=[1]Lists!BF343,'[1]Multi-Field'!$F$65="undrained"),BH343,""))</f>
        <v/>
      </c>
      <c r="DV343" s="409" t="str">
        <f>IF(AND('[1]Multi-Field'!$E$66=[1]Lists!BF343,'[1]Multi-Field'!$F$66="Drained"),BI343,IF(AND('[1]Multi-Field'!$E$66=[1]Lists!BF343,'[1]Multi-Field'!$F$66="undrained"),BH343,""))</f>
        <v/>
      </c>
      <c r="DW343" s="409" t="str">
        <f>IF(AND('[1]Multi-Field'!$E$67=[1]Lists!BF343,'[1]Multi-Field'!$F$67="Drained"),BI343,IF(AND('[1]Multi-Field'!$E$67=[1]Lists!BF343,'[1]Multi-Field'!$F$67="undrained"),BH343,""))</f>
        <v/>
      </c>
      <c r="DX343" s="409" t="str">
        <f>IF(AND('[1]Multi-Field'!$E$68=[1]Lists!BF343,'[1]Multi-Field'!$F$68="Drained"),BI343,IF(AND('[1]Multi-Field'!$E$68=[1]Lists!BF343,'[1]Multi-Field'!$F$68="undrained"),BH343,""))</f>
        <v/>
      </c>
      <c r="DY343" s="409" t="str">
        <f>IF(AND('[1]Multi-Field'!$E$69=[1]Lists!BF343,'[1]Multi-Field'!$F$69="Drained"),BI343,IF(AND('[1]Multi-Field'!$E$69=[1]Lists!BF343,'[1]Multi-Field'!$F$69="undrained"),BH343,""))</f>
        <v/>
      </c>
      <c r="DZ343" s="409" t="str">
        <f>IF(AND('[1]Multi-Field'!$E$70=[1]Lists!BF343,'[1]Multi-Field'!$F$70="Drained"),BI343,IF(AND('[1]Multi-Field'!$E$70=[1]Lists!BF343,'[1]Multi-Field'!$F$70="undrained"),BH343,""))</f>
        <v/>
      </c>
      <c r="EA343" s="409" t="str">
        <f>IF(AND('[1]Multi-Field'!$E$71=[1]Lists!BF343,'[1]Multi-Field'!$F$71="Drained"),BI343,IF(AND('[1]Multi-Field'!$E$71=[1]Lists!BF343,'[1]Multi-Field'!$F$71="undrained"),BH343,""))</f>
        <v/>
      </c>
      <c r="EB343" s="409" t="str">
        <f>IF(AND('[1]Multi-Field'!$E$72=[1]Lists!BF343,'[1]Multi-Field'!$F$72="Drained"),BI343,IF(AND('[1]Multi-Field'!$E$72=[1]Lists!BF343,'[1]Multi-Field'!$F$72="undrained"),BH343,""))</f>
        <v/>
      </c>
      <c r="EC343" s="409" t="str">
        <f>IF(AND('[1]Multi-Field'!$E$73=[1]Lists!BF343,'[1]Multi-Field'!$F$73="Drained"),BI343,IF(AND('[1]Multi-Field'!$E$73=[1]Lists!BF343,'[1]Multi-Field'!$F$73="undrained"),BH343,""))</f>
        <v/>
      </c>
      <c r="ED343" s="409" t="str">
        <f>IF(AND('[1]Multi-Field'!$E$74=[1]Lists!BF343,'[1]Multi-Field'!$F$74="Drained"),BI343,IF(AND('[1]Multi-Field'!$E$74=[1]Lists!BF343,'[1]Multi-Field'!$F$74="undrained"),BH343,""))</f>
        <v/>
      </c>
      <c r="EE343" s="409" t="str">
        <f>IF(AND('[1]Multi-Field'!$E$75=[1]Lists!BF343,'[1]Multi-Field'!$F$75="Drained"),BI343,IF(AND('[1]Multi-Field'!$E$75=[1]Lists!BF343,'[1]Multi-Field'!$F$75="undrained"),BH343,""))</f>
        <v/>
      </c>
      <c r="EF343" s="409" t="str">
        <f>IF(AND('[1]Multi-Field'!$E$76=[1]Lists!BF343,'[1]Multi-Field'!$F$76="Drained"),BI343,IF(AND('[1]Multi-Field'!$E$76=[1]Lists!BF343,'[1]Multi-Field'!$F$6="undrained"),BH343,""))</f>
        <v/>
      </c>
      <c r="EG343" s="409" t="str">
        <f>IF(AND('[1]Multi-Field'!$E$77=[1]Lists!BF343,'[1]Multi-Field'!$F$77="Drained"),BI343,IF(AND('[1]Multi-Field'!$E$77=[1]Lists!BF343,'[1]Multi-Field'!$F$77="undrained"),BH343,""))</f>
        <v/>
      </c>
      <c r="EH343" s="409" t="str">
        <f>IF(AND('[1]Multi-Field'!$E$78=[1]Lists!BF343,'[1]Multi-Field'!$F$78="Drained"),BI343,IF(AND('[1]Multi-Field'!$E$78=[1]Lists!BF343,'[1]Multi-Field'!$F$78="undrained"),BH343,""))</f>
        <v/>
      </c>
      <c r="EI343" s="409" t="str">
        <f>IF(AND('[1]Multi-Field'!$E$79=[1]Lists!BF343,'[1]Multi-Field'!$F$79="Drained"),BI343,IF(AND('[1]Multi-Field'!$E$79=[1]Lists!BF343,'[1]Multi-Field'!$F$79="undrained"),BH343,""))</f>
        <v/>
      </c>
      <c r="EJ343" s="409" t="str">
        <f>IF(AND('[1]Multi-Field'!$E$80=[1]Lists!BF343,'[1]Multi-Field'!$F$80="Drained"),BI343,IF(AND('[1]Multi-Field'!$E$80=[1]Lists!BF343,'[1]Multi-Field'!$F$80="undrained"),BH343,""))</f>
        <v/>
      </c>
      <c r="EK343" s="409" t="str">
        <f>IF(AND('[1]Multi-Field'!$E$81=[1]Lists!BF343,'[1]Multi-Field'!$F$81="Drained"),BI343,IF(AND('[1]Multi-Field'!$E$81=[1]Lists!BF343,'[1]Multi-Field'!$F$81="undrained"),BH343,""))</f>
        <v/>
      </c>
      <c r="EL343" s="409" t="str">
        <f>IF(AND('[1]Multi-Field'!$E$82=[1]Lists!BF343,'[1]Multi-Field'!$F$82="Drained"),BI343,IF(AND('[1]Multi-Field'!$E$82=[1]Lists!BF343,'[1]Multi-Field'!$F$82="undrained"),BH343,""))</f>
        <v/>
      </c>
      <c r="EM343" s="409" t="str">
        <f>IF(AND('[1]Multi-Field'!$E$83=[1]Lists!BF343,'[1]Multi-Field'!$F$83="Drained"),BI343,IF(AND('[1]Multi-Field'!$E$83=[1]Lists!BF343,'[1]Multi-Field'!$F$83="undrained"),BH343,""))</f>
        <v/>
      </c>
      <c r="EN343" s="409" t="str">
        <f>IF(AND('[1]Multi-Field'!$E$84=[1]Lists!BF343,'[1]Multi-Field'!$F$84="Drained"),BI343,IF(AND('[1]Multi-Field'!$E$84=[1]Lists!BF343,'[1]Multi-Field'!$F$84="undrained"),BH343,""))</f>
        <v/>
      </c>
      <c r="EO343" s="409" t="str">
        <f>IF(AND('[1]Multi-Field'!$E$85=[1]Lists!BF343,'[1]Multi-Field'!$F$85="Drained"),BI343,IF(AND('[1]Multi-Field'!$E$85=[1]Lists!BF343,'[1]Multi-Field'!$F$85="undrained"),BH343,""))</f>
        <v/>
      </c>
      <c r="EP343" s="409" t="str">
        <f>IF(AND('[1]Multi-Field'!$E$86=[1]Lists!BF343,'[1]Multi-Field'!$F$86="Drained"),BI343,IF(AND('[1]Multi-Field'!$E$86=[1]Lists!BF343,'[1]Multi-Field'!$F$86="undrained"),BH343,""))</f>
        <v/>
      </c>
      <c r="EQ343" s="409" t="str">
        <f>IF(AND('[1]Multi-Field'!$E$87=[1]Lists!BF343,'[1]Multi-Field'!$F$87="Drained"),BI343,IF(AND('[1]Multi-Field'!$E$87=[1]Lists!BF343,'[1]Multi-Field'!$F$87="undrained"),BH343,""))</f>
        <v/>
      </c>
      <c r="ER343" s="409" t="str">
        <f>IF(AND('[1]Multi-Field'!$E$88=[1]Lists!BF343,'[1]Multi-Field'!$F$88="Drained"),BI343,IF(AND('[1]Multi-Field'!$E$88=[1]Lists!BF343,'[1]Multi-Field'!$F$88="undrained"),BH343,""))</f>
        <v/>
      </c>
      <c r="ES343" s="409" t="str">
        <f>IF(AND('[1]Multi-Field'!$E$89=[1]Lists!BF343,'[1]Multi-Field'!$F$89="Drained"),BI343,IF(AND('[1]Multi-Field'!$E$89=[1]Lists!BF343,'[1]Multi-Field'!$F$89="undrained"),BH343,""))</f>
        <v/>
      </c>
      <c r="ET343" s="409" t="str">
        <f>IF(AND('[1]Multi-Field'!$E$90=[1]Lists!BF343,'[1]Multi-Field'!$F$90="Drained"),BI343,IF(AND('[1]Multi-Field'!$E$90=[1]Lists!BF343,'[1]Multi-Field'!$F$90="undrained"),BH343,""))</f>
        <v/>
      </c>
      <c r="EU343" s="409" t="str">
        <f>IF(AND('[1]Multi-Field'!$E$91=[1]Lists!BF343,'[1]Multi-Field'!$F$91="Drained"),BI343,IF(AND('[1]Multi-Field'!$E$91=[1]Lists!BF343,'[1]Multi-Field'!$F$91="undrained"),BH343,""))</f>
        <v/>
      </c>
      <c r="EV343" s="409" t="str">
        <f>IF(AND('[1]Multi-Field'!$E$92=[1]Lists!BF343,'[1]Multi-Field'!$F$92="Drained"),BI343,IF(AND('[1]Multi-Field'!$E$92=[1]Lists!BF343,'[1]Multi-Field'!$F$92="undrained"),BH343,""))</f>
        <v/>
      </c>
      <c r="EW343" s="409" t="str">
        <f>IF(AND('[1]Multi-Field'!$E$93=[1]Lists!BF343,'[1]Multi-Field'!$F$93="Drained"),BI343,IF(AND('[1]Multi-Field'!$E$93=[1]Lists!BF343,'[1]Multi-Field'!$F$93="undrained"),BH343,""))</f>
        <v/>
      </c>
      <c r="EX343" s="409" t="str">
        <f>IF(AND('[1]Multi-Field'!$E$94=[1]Lists!BF343,'[1]Multi-Field'!$F$94="Drained"),BI343,IF(AND('[1]Multi-Field'!$E$94=[1]Lists!BF343,'[1]Multi-Field'!$F$94="undrained"),BH343,""))</f>
        <v/>
      </c>
      <c r="EY343" s="409" t="str">
        <f>IF(AND('[1]Multi-Field'!$E$95=[1]Lists!BF343,'[1]Multi-Field'!$F$95="Drained"),BI343,IF(AND('[1]Multi-Field'!$E$95=[1]Lists!BF343,'[1]Multi-Field'!$F$95="undrained"),BH343,""))</f>
        <v/>
      </c>
      <c r="EZ343" s="409" t="str">
        <f>IF(AND('[1]Multi-Field'!$E$96=[1]Lists!BF343,'[1]Multi-Field'!$F$96="Drained"),BI343,IF(AND('[1]Multi-Field'!$E$96=[1]Lists!BF343,'[1]Multi-Field'!$F$96="undrained"),BH343,""))</f>
        <v/>
      </c>
      <c r="FA343" s="409" t="str">
        <f>IF(AND('[1]Multi-Field'!$E$97=[1]Lists!BF343,'[1]Multi-Field'!$F$97="Drained"),BI343,IF(AND('[1]Multi-Field'!$E$97=[1]Lists!BF343,'[1]Multi-Field'!$F$97="undrained"),BH343,""))</f>
        <v/>
      </c>
      <c r="FB343" s="409" t="str">
        <f>IF(AND('[1]Multi-Field'!$E$98=[1]Lists!BF343,'[1]Multi-Field'!$F$98="Drained"),BI343,IF(AND('[1]Multi-Field'!$E$98=[1]Lists!BF343,'[1]Multi-Field'!$F$98="undrained"),BH343,""))</f>
        <v/>
      </c>
      <c r="FC343" s="409" t="str">
        <f>IF(AND('[1]Multi-Field'!$E$99=[1]Lists!BF343,'[1]Multi-Field'!$F$99="Drained"),BI343,IF(AND('[1]Multi-Field'!$E$99=[1]Lists!BF343,'[1]Multi-Field'!$F$99="undrained"),BH343,""))</f>
        <v/>
      </c>
      <c r="FD343" s="409" t="str">
        <f>IF(AND('[1]Multi-Field'!$E$100=[1]Lists!BF343,'[1]Multi-Field'!$F$100="Drained"),BI343,IF(AND('[1]Multi-Field'!$E$100=[1]Lists!BF343,'[1]Multi-Field'!$F$100="undrained"),BH343,""))</f>
        <v/>
      </c>
      <c r="FE343" s="409" t="str">
        <f>IF(AND('[1]Multi-Field'!$E$101=[1]Lists!BF343,'[1]Multi-Field'!$F$101="Drained"),BI343,IF(AND('[1]Multi-Field'!$E$101=[1]Lists!BF343,'[1]Multi-Field'!$F$101="undrained"),BH343,""))</f>
        <v/>
      </c>
      <c r="FF343" s="409" t="str">
        <f>IF(AND('[1]Multi-Field'!$E$102=[1]Lists!BF343,'[1]Multi-Field'!$F$102="Drained"),BI343,IF(AND('[1]Multi-Field'!$E$102=[1]Lists!BF343,'[1]Multi-Field'!$F$102="undrained"),BH343,""))</f>
        <v/>
      </c>
      <c r="FG343" s="409" t="str">
        <f>IF(AND('[1]Multi-Field'!$E$103=[1]Lists!BF343,'[1]Multi-Field'!$F$103="Drained"),BI343,IF(AND('[1]Multi-Field'!$E$103=[1]Lists!BF343,'[1]Multi-Field'!$F$103="undrained"),BH343,""))</f>
        <v/>
      </c>
      <c r="FH343" s="409" t="str">
        <f>IF(AND('[1]Multi-Field'!$E$104=[1]Lists!BF343,'[1]Multi-Field'!$F$104="Drained"),BI343,IF(AND('[1]Multi-Field'!$E$104=[1]Lists!BF343,'[1]Multi-Field'!$F$104="undrained"),BH343,""))</f>
        <v/>
      </c>
      <c r="FI343" s="409" t="str">
        <f>IF(AND('[1]Multi-Field'!$E$105=[1]Lists!BF343,'[1]Multi-Field'!$F$105="Drained"),BI343,IF(AND('[1]Multi-Field'!$E$105=[1]Lists!BF343,'[1]Multi-Field'!$F$105="undrained"),BH343,""))</f>
        <v/>
      </c>
      <c r="FJ343" s="409" t="str">
        <f>IF(AND('[1]Multi-Field'!$E$106=[1]Lists!BF343,'[1]Multi-Field'!$F$106="Drained"),BI343,IF(AND('[1]Multi-Field'!$E$106=[1]Lists!BF343,'[1]Multi-Field'!$F$106="undrained"),BH343,""))</f>
        <v/>
      </c>
      <c r="FK343" s="409" t="str">
        <f>IF(AND('[1]Multi-Field'!$E$107=[1]Lists!BF343,'[1]Multi-Field'!$F$107="Drained"),BI343,IF(AND('[1]Multi-Field'!$E$107=[1]Lists!BF343,'[1]Multi-Field'!$F$107="undrained"),BH343,""))</f>
        <v/>
      </c>
      <c r="FL343" s="409" t="str">
        <f>IF(AND('[1]Multi-Field'!$E$108=[1]Lists!BF343,'[1]Multi-Field'!$F$108="Drained"),BI343,IF(AND('[1]Multi-Field'!$E$108=[1]Lists!BF343,'[1]Multi-Field'!$F$108="undrained"),BH343,""))</f>
        <v/>
      </c>
      <c r="FM343" s="409" t="str">
        <f>IF(AND('[1]Multi-Field'!$E$109=[1]Lists!BF343,'[1]Multi-Field'!$F$109="Drained"),BI343,IF(AND('[1]Multi-Field'!$E$109=[1]Lists!BF343,'[1]Multi-Field'!$F$109="undrained"),BH343,""))</f>
        <v/>
      </c>
      <c r="FN343" s="409" t="str">
        <f>IF(AND('[1]Multi-Field'!$E$110=[1]Lists!BF343,'[1]Multi-Field'!$F$110="Drained"),BI343,IF(AND('[1]Multi-Field'!$E$110=[1]Lists!BF343,'[1]Multi-Field'!$F$110="undrained"),BH343,""))</f>
        <v/>
      </c>
      <c r="FO343" s="409" t="str">
        <f>IF(AND('[1]Multi-Field'!$E$111=[1]Lists!BF343,'[1]Multi-Field'!$F$111="Drained"),BI343,IF(AND('[1]Multi-Field'!$E$111=[1]Lists!BF343,'[1]Multi-Field'!$F$111="undrained"),BH343,""))</f>
        <v/>
      </c>
      <c r="FP343" s="409" t="str">
        <f>IF(AND('[1]Multi-Field'!$E$112=[1]Lists!BF343,'[1]Multi-Field'!$F$112="Drained"),BI343,IF(AND('[1]Multi-Field'!$E$112=[1]Lists!BF343,'[1]Multi-Field'!$F$112="undrained"),BH343,""))</f>
        <v/>
      </c>
      <c r="FQ343" s="409" t="str">
        <f>IF(AND('[1]Multi-Field'!$E$113=[1]Lists!BF343,'[1]Multi-Field'!$F$113="Drained"),BI343,IF(AND('[1]Multi-Field'!$E$113=[1]Lists!BF343,'[1]Multi-Field'!$F$113="undrained"),BH343,""))</f>
        <v/>
      </c>
      <c r="FR343" s="409" t="str">
        <f>IF(AND('[1]Multi-Field'!$E$114=[1]Lists!BF343,'[1]Multi-Field'!$F$114="Drained"),BI343,IF(AND('[1]Multi-Field'!$E$114=[1]Lists!BF343,'[1]Multi-Field'!$F$114="undrained"),BH343,""))</f>
        <v/>
      </c>
      <c r="FS343" s="409" t="str">
        <f>IF(AND('[1]Multi-Field'!$E$115=[1]Lists!BF343,'[1]Multi-Field'!$F$115="Drained"),BI343,IF(AND('[1]Multi-Field'!$E$115=[1]Lists!BF343,'[1]Multi-Field'!$F$115="undrained"),BH343,""))</f>
        <v/>
      </c>
      <c r="FT343" s="409" t="str">
        <f>IF(AND('[1]Multi-Field'!$E$116=[1]Lists!BF343,'[1]Multi-Field'!$F$116="Drained"),BI343,IF(AND('[1]Multi-Field'!$E$116=[1]Lists!BF343,'[1]Multi-Field'!$F$116="undrained"),BH343,""))</f>
        <v/>
      </c>
      <c r="FU343" s="409" t="str">
        <f>IF(AND('[1]Multi-Field'!$E$117=[1]Lists!BF343,'[1]Multi-Field'!$F$117="Drained"),BI343,IF(AND('[1]Multi-Field'!$E$117=[1]Lists!BF343,'[1]Multi-Field'!$F$117="undrained"),BH343,""))</f>
        <v/>
      </c>
      <c r="FV343" s="409" t="str">
        <f>IF(AND('[1]Multi-Field'!$E$118=[1]Lists!BF343,'[1]Multi-Field'!$F$118="Drained"),BI343,IF(AND('[1]Multi-Field'!$E$118=[1]Lists!BF343,'[1]Multi-Field'!$F$118="undrained"),BH343,""))</f>
        <v/>
      </c>
      <c r="FW343" s="409" t="str">
        <f>IF(AND('[1]Multi-Field'!$E$119=[1]Lists!BF343,'[1]Multi-Field'!$F$119="Drained"),BI343,IF(AND('[1]Multi-Field'!$E$119=[1]Lists!BF343,'[1]Multi-Field'!$F$119="undrained"),BH343,""))</f>
        <v/>
      </c>
      <c r="FX343" s="409" t="str">
        <f>IF(AND('[1]Multi-Field'!$E$120=[1]Lists!BF343,'[1]Multi-Field'!$F$120="Drained"),BI343,IF(AND('[1]Multi-Field'!$E$120=[1]Lists!BF343,'[1]Multi-Field'!$F$120="undrained"),BH343,""))</f>
        <v/>
      </c>
      <c r="GC343" s="4">
        <v>1</v>
      </c>
    </row>
    <row r="344" spans="1:185" ht="13.5" customHeight="1">
      <c r="A344" s="7" t="s">
        <v>430</v>
      </c>
      <c r="B344" s="7"/>
      <c r="C344" s="7"/>
      <c r="D344" s="8">
        <v>70</v>
      </c>
      <c r="E344" s="8">
        <f t="shared" si="53"/>
        <v>70</v>
      </c>
      <c r="F344" s="8">
        <f t="shared" si="54"/>
        <v>70</v>
      </c>
      <c r="G344" s="8">
        <v>70</v>
      </c>
      <c r="H344" s="8">
        <v>65</v>
      </c>
      <c r="I344" s="8">
        <f t="shared" si="57"/>
        <v>65</v>
      </c>
      <c r="J344" s="8">
        <f t="shared" si="58"/>
        <v>65</v>
      </c>
      <c r="K344" s="8">
        <v>65</v>
      </c>
      <c r="L344" s="8">
        <v>100</v>
      </c>
      <c r="M344" s="8">
        <f t="shared" si="55"/>
        <v>100</v>
      </c>
      <c r="N344" s="8">
        <f t="shared" si="56"/>
        <v>100</v>
      </c>
      <c r="O344" s="8">
        <v>100</v>
      </c>
      <c r="P344" s="391">
        <v>319</v>
      </c>
      <c r="Q344" s="394"/>
      <c r="R344" s="395" t="b">
        <f>IF(OR('Multi-Field'!AA321=Lists!$AC$42,'Multi-Field'!AA321=Lists!$AC$43),IF('Multi-Field'!Z321="x",(IF('Multi-Field'!AC321=Lists!$Q$11,Lists!$R$11,IF('Multi-Field'!AC321=Lists!$Q$12,Lists!$R$12,IF('Multi-Field'!AC321=Lists!$Q$13,Lists!$R$13,IF('Multi-Field'!AC321=Lists!$Q$14,Lists!$R$14))))),IF('Multi-Field'!X321="x",(IF('Multi-Field'!AC321=Lists!$Q$11,Lists!$S$11,IF('Multi-Field'!AC321=Lists!$Q$12,Lists!$S$12,IF('Multi-Field'!AC321=Lists!$Q$13,Lists!$S$13,IF('Multi-Field'!AC321=Lists!$Q$14,Lists!$S$14))))),IF('Multi-Field'!V321="x",(IF('Multi-Field'!AC321=Lists!$Q$11,Lists!$T$11,IF('Multi-Field'!AC321=Lists!$Q$12,Lists!$T$12,IF('Multi-Field'!AC321=Lists!$Q$13,Lists!$T$13,IF('Multi-Field'!AC321=Lists!$Q$14,Lists!$T$14))))),0))))</f>
        <v>0</v>
      </c>
      <c r="S344" s="395" t="str">
        <f t="shared" si="52"/>
        <v/>
      </c>
      <c r="T344" s="395"/>
      <c r="U344" s="396"/>
      <c r="BF344" s="411" t="s">
        <v>1508</v>
      </c>
      <c r="BG344" s="412">
        <v>4</v>
      </c>
      <c r="BH344" s="412">
        <v>4.5</v>
      </c>
      <c r="BI344" s="412">
        <v>4.5</v>
      </c>
      <c r="BJ344" s="409" t="e">
        <f>IF(AND('[1]Single Field'!#REF!=[1]Lists!BF344,'[1]Single Field'!#REF!="Drained"),"x",IF(AND('[1]Single Field'!#REF!=[1]Lists!BF344,'[1]Single Field'!#REF!="Undrained"),O,""))</f>
        <v>#REF!</v>
      </c>
      <c r="BK344" s="409" t="str">
        <f>IF(AND('[1]Multi-Field'!$E$3=[1]Lists!BF344,'[1]Multi-Field'!$F$3="Drained"),BI344,IF(AND('[1]Multi-Field'!$E$3=BF344,'[1]Multi-Field'!$F$3="undrained"),BH344,""))</f>
        <v/>
      </c>
      <c r="BL344" s="409" t="str">
        <f>IF(AND('[1]Multi-Field'!$E$4=BF344,'[1]Multi-Field'!$F$4="Drained"),BI344,IF(AND('[1]Multi-Field'!$E$4=BF344,'[1]Multi-Field'!$F$4="undrained"),BH344,""))</f>
        <v/>
      </c>
      <c r="BM344" s="409" t="str">
        <f>IF(AND('[1]Multi-Field'!$E$5=BF344,'[1]Multi-Field'!$F$5="Drained"),BI344,IF(AND('[1]Multi-Field'!$E$5=BF344,'[1]Multi-Field'!$F$5="undrained"),BH344,""))</f>
        <v/>
      </c>
      <c r="BN344" s="409" t="str">
        <f>IF(AND('[1]Multi-Field'!$E$6=BF344,'[1]Multi-Field'!$F$6="Drained"),BI344,IF(AND('[1]Multi-Field'!$E$6=BF344,'[1]Multi-Field'!$F$6="undrained"),BH344,""))</f>
        <v/>
      </c>
      <c r="BO344" s="409" t="str">
        <f>IF(AND('[1]Multi-Field'!$E$7=BF344,'[1]Multi-Field'!$F$7="Drained"),BI344,IF(AND('[1]Multi-Field'!$E$7=BF344,'[1]Multi-Field'!$F$7="undrained"),BH344,""))</f>
        <v/>
      </c>
      <c r="BP344" s="409" t="str">
        <f>IF(AND('[1]Multi-Field'!$E$8=BF344,'[1]Multi-Field'!$F$8="Drained"),BI344,IF(AND('[1]Multi-Field'!$E$8=BF344,'[1]Multi-Field'!$F$8="undrained"),BH344,""))</f>
        <v/>
      </c>
      <c r="BQ344" s="409" t="str">
        <f>IF(AND('[1]Multi-Field'!$E$9=BF344,'[1]Multi-Field'!$F$9="Drained"),BI344,IF(AND('[1]Multi-Field'!$E$9=BF344,'[1]Multi-Field'!$F$9="undrained"),BH344,""))</f>
        <v/>
      </c>
      <c r="BR344" s="409" t="str">
        <f>IF(AND('[1]Multi-Field'!$E$10=BF344,'[1]Multi-Field'!$F$10="Drained"),BI344,IF(AND('[1]Multi-Field'!$E$10=BF344,'[1]Multi-Field'!$F$10="undrained"),BH344,""))</f>
        <v/>
      </c>
      <c r="BS344" s="409" t="str">
        <f>IF(AND('[1]Multi-Field'!$E$11=BF344,'[1]Multi-Field'!$F$11="Drained"),BI344,IF(AND('[1]Multi-Field'!$E$11=BF344,'[1]Multi-Field'!$F$11="undrained"),BH344,""))</f>
        <v/>
      </c>
      <c r="BT344" s="409" t="str">
        <f>IF(AND('[1]Multi-Field'!$E$12=BF344,'[1]Multi-Field'!$F$12="Drained"),BI344,IF(AND('[1]Multi-Field'!$E$12=BF344,'[1]Multi-Field'!$F$12="undrained"),BH344,""))</f>
        <v/>
      </c>
      <c r="BU344" s="409" t="str">
        <f>IF(AND('[1]Multi-Field'!$E$13=BF344,'[1]Multi-Field'!$F$13="Drained"),BI344,IF(AND('[1]Multi-Field'!$E$3=BF344,'[1]Multi-Field'!$F$13="undrained"),BH344,""))</f>
        <v/>
      </c>
      <c r="BV344" s="409" t="str">
        <f>IF(AND('[1]Multi-Field'!$E$14=BF344,'[1]Multi-Field'!$F$14="Drained"),BI344,IF(AND('[1]Multi-Field'!$E$14=BF344,'[1]Multi-Field'!$F$14="undrained"),BH344,""))</f>
        <v/>
      </c>
      <c r="BW344" s="409" t="str">
        <f>IF(AND('[1]Multi-Field'!$E$15=BF344,'[1]Multi-Field'!$F$15="Drained"),BI344,IF(AND('[1]Multi-Field'!$E$15=BF344,'[1]Multi-Field'!$F$15="undrained"),BH344,""))</f>
        <v/>
      </c>
      <c r="BX344" s="409" t="str">
        <f>IF(AND('[1]Multi-Field'!$E$16=[1]Lists!BF344,'[1]Multi-Field'!$F$16="Drained"),BI344,IF(AND('[1]Multi-Field'!$E$16=[1]Lists!BF344,'[1]Multi-Field'!$F$16="undrained"),BH344,""))</f>
        <v/>
      </c>
      <c r="BY344" s="409" t="str">
        <f>IF(AND('[1]Multi-Field'!$E$17=[1]Lists!BF344,'[1]Multi-Field'!$F$17="Drained"),BI344,IF(AND('[1]Multi-Field'!$E$17=[1]Lists!BF344,'[1]Multi-Field'!$F$17="undrained"),BH344,""))</f>
        <v/>
      </c>
      <c r="BZ344" s="409" t="str">
        <f>IF(AND('[1]Multi-Field'!$E$18=[1]Lists!BF344,'[1]Multi-Field'!$F$18="Drained"),BI344,IF(AND('[1]Multi-Field'!$E$18=[1]Lists!BF344,'[1]Multi-Field'!$F$18="undrained"),BH344,""))</f>
        <v/>
      </c>
      <c r="CA344" s="409" t="str">
        <f>IF(AND('[1]Multi-Field'!$E$19=[1]Lists!BF344,'[1]Multi-Field'!$F$19="Drained"),BI344,IF(AND('[1]Multi-Field'!$E$19=[1]Lists!BF344,'[1]Multi-Field'!$F$19="undrained"),BH344,""))</f>
        <v/>
      </c>
      <c r="CB344" s="409" t="str">
        <f>IF(AND('[1]Multi-Field'!$E$20=[1]Lists!BF344,'[1]Multi-Field'!$F$20="Drained"),BI344,IF(AND('[1]Multi-Field'!$E$20=[1]Lists!BF344,'[1]Multi-Field'!$F$20="undrained"),BH344,""))</f>
        <v/>
      </c>
      <c r="CC344" s="409" t="str">
        <f>IF(AND('[1]Multi-Field'!$E$21=[1]Lists!BF344,'[1]Multi-Field'!$F$21="Drained"),BI344,IF(AND('[1]Multi-Field'!$E$21=[1]Lists!BF344,'[1]Multi-Field'!$F$21="undrained"),BH344,""))</f>
        <v/>
      </c>
      <c r="CD344" s="409" t="str">
        <f>IF(AND('[1]Multi-Field'!$E$22=[1]Lists!BF344,'[1]Multi-Field'!$F$22="Drained"),BI344,IF(AND('[1]Multi-Field'!$E$22=[1]Lists!BF344,'[1]Multi-Field'!$F$22="undrained"),BH344,""))</f>
        <v/>
      </c>
      <c r="CE344" s="409" t="str">
        <f>IF(AND('[1]Multi-Field'!$E$23=[1]Lists!BF344,'[1]Multi-Field'!$F$23="Drained"),BI344,IF(AND('[1]Multi-Field'!$E$23=[1]Lists!BF344,'[1]Multi-Field'!$F$23="undrained"),BH344,""))</f>
        <v/>
      </c>
      <c r="CF344" s="409" t="str">
        <f>IF(AND('[1]Multi-Field'!$E$24=[1]Lists!BF344,'[1]Multi-Field'!$F$24="Drained"),BI344,IF(AND('[1]Multi-Field'!$E$24=[1]Lists!BF344,'[1]Multi-Field'!$F$24="undrained"),BH344,""))</f>
        <v/>
      </c>
      <c r="CG344" s="409" t="str">
        <f>IF(AND('[1]Multi-Field'!$E$25=[1]Lists!BF344,'[1]Multi-Field'!$F$25="Drained"),BI344,IF(AND('[1]Multi-Field'!$E$25=[1]Lists!BF344,'[1]Multi-Field'!$F$25="undrained"),BH344,""))</f>
        <v/>
      </c>
      <c r="CH344" s="409" t="str">
        <f>IF(AND('[1]Multi-Field'!$E$26=[1]Lists!BF344,'[1]Multi-Field'!$F$26="Drained"),BI344,IF(AND('[1]Multi-Field'!$E$26=[1]Lists!BF344,'[1]Multi-Field'!$F$26="undrained"),BH344,""))</f>
        <v/>
      </c>
      <c r="CI344" s="409" t="str">
        <f>IF(AND('[1]Multi-Field'!$E$27=[1]Lists!BF344,'[1]Multi-Field'!$F$27="Drained"),BI344,IF(AND('[1]Multi-Field'!$E$27=[1]Lists!BF344,'[1]Multi-Field'!$F$27="undrained"),BH344,""))</f>
        <v/>
      </c>
      <c r="CJ344" s="409" t="str">
        <f>IF(AND('[1]Multi-Field'!$E$28=[1]Lists!BF344,'[1]Multi-Field'!$F$28="Drained"),BI344,IF(AND('[1]Multi-Field'!$E$28=[1]Lists!BF344,'[1]Multi-Field'!$F$28="undrained"),BH344,""))</f>
        <v/>
      </c>
      <c r="CK344" s="409" t="str">
        <f>IF(AND('[1]Multi-Field'!$E$29=[1]Lists!BF344,'[1]Multi-Field'!$F$29="Drained"),BI344,IF(AND('[1]Multi-Field'!$E$29=[1]Lists!BF344,'[1]Multi-Field'!$F$29="undrained"),BH344,""))</f>
        <v/>
      </c>
      <c r="CL344" s="409" t="str">
        <f>IF(AND('[1]Multi-Field'!$E$30=[1]Lists!BF344,'[1]Multi-Field'!$F$30="Drained"),BI344,IF(AND('[1]Multi-Field'!$E$30=[1]Lists!BF344,'[1]Multi-Field'!$F$30="undrained"),BH344,""))</f>
        <v/>
      </c>
      <c r="CM344" s="409" t="str">
        <f>IF(AND('[1]Multi-Field'!$E$31=[1]Lists!BF344,'[1]Multi-Field'!$F$31="Drained"),BI344,IF(AND('[1]Multi-Field'!$E$31=[1]Lists!BF344,'[1]Multi-Field'!$F$31="undrained"),BH344,""))</f>
        <v/>
      </c>
      <c r="CN344" s="409" t="str">
        <f>IF(AND('[1]Multi-Field'!$E$32=[1]Lists!BF344,'[1]Multi-Field'!$F$32="Drained"),BI344,IF(AND('[1]Multi-Field'!$E$32=[1]Lists!BF344,'[1]Multi-Field'!$F$32="undrained"),BH344,""))</f>
        <v/>
      </c>
      <c r="CO344" s="409" t="str">
        <f>IF(AND('[1]Multi-Field'!$E$33=[1]Lists!BF344,'[1]Multi-Field'!$F$33="Drained"),BI344,IF(AND('[1]Multi-Field'!$E$33=[1]Lists!BF344,'[1]Multi-Field'!$F$33="undrained"),BH344,""))</f>
        <v/>
      </c>
      <c r="CP344" s="409" t="str">
        <f>IF(AND('[1]Multi-Field'!$E$34=[1]Lists!BF344,'[1]Multi-Field'!$F$34="Drained"),BI344,IF(AND('[1]Multi-Field'!$E$34=[1]Lists!BF344,'[1]Multi-Field'!$F$34="undrained"),BH344,""))</f>
        <v/>
      </c>
      <c r="CQ344" s="409" t="str">
        <f>IF(AND('[1]Multi-Field'!$E$35=[1]Lists!BF344,'[1]Multi-Field'!$F$35="Drained"),BI344,IF(AND('[1]Multi-Field'!$E$35=[1]Lists!BF344,'[1]Multi-Field'!$F$35="undrained"),BH344,""))</f>
        <v/>
      </c>
      <c r="CR344" s="409" t="str">
        <f>IF(AND('[1]Multi-Field'!$E$36=[1]Lists!BF344,'[1]Multi-Field'!$F$36="Drained"),BI344,IF(AND('[1]Multi-Field'!$E$36=[1]Lists!BF344,'[1]Multi-Field'!$F$36="undrained"),BH344,""))</f>
        <v/>
      </c>
      <c r="CS344" s="409" t="str">
        <f>IF(AND('[1]Multi-Field'!$E$37=[1]Lists!BF344,'[1]Multi-Field'!$F$37="Drained"),BI344,IF(AND('[1]Multi-Field'!$E$37=[1]Lists!BF344,'[1]Multi-Field'!$F$37="undrained"),BH344,""))</f>
        <v/>
      </c>
      <c r="CT344" s="409" t="str">
        <f>IF(AND('[1]Multi-Field'!$E$38=[1]Lists!BF344,'[1]Multi-Field'!$F$38="Drained"),BI344,IF(AND('[1]Multi-Field'!$E$38=[1]Lists!BF344,'[1]Multi-Field'!$F$38="undrained"),BH344,""))</f>
        <v/>
      </c>
      <c r="CU344" s="409" t="str">
        <f>IF(AND('[1]Multi-Field'!$E$39=[1]Lists!BF344,'[1]Multi-Field'!$F$39="Drained"),BI344,IF(AND('[1]Multi-Field'!$E$39=[1]Lists!BF344,'[1]Multi-Field'!$F$39="undrained"),BH344,""))</f>
        <v/>
      </c>
      <c r="CV344" s="409" t="str">
        <f>IF(AND('[1]Multi-Field'!$E$40=[1]Lists!BF344,'[1]Multi-Field'!$F$40="Drained"),BI344,IF(AND('[1]Multi-Field'!$E$40=[1]Lists!BF344,'[1]Multi-Field'!$F$40="undrained"),BH344,""))</f>
        <v/>
      </c>
      <c r="CW344" s="409" t="str">
        <f>IF(AND('[1]Multi-Field'!$E$41=[1]Lists!BF344,'[1]Multi-Field'!$F$40="Drained"),BI344,IF(AND('[1]Multi-Field'!$E$40=[1]Lists!BF344,'[1]Multi-Field'!$F$40="undrained"),BH344,""))</f>
        <v/>
      </c>
      <c r="CX344" s="409" t="str">
        <f>IF(AND('[1]Multi-Field'!$E$42=[1]Lists!BF344,'[1]Multi-Field'!$F$42="Drained"),BI344,IF(AND('[1]Multi-Field'!$E$42=[1]Lists!BF344,'[1]Multi-Field'!$F$42="undrained"),BH344,""))</f>
        <v/>
      </c>
      <c r="CY344" s="409" t="str">
        <f>IF(AND('[1]Multi-Field'!$E$43=[1]Lists!BF344,'[1]Multi-Field'!$F$43="Drained"),BI344,IF(AND('[1]Multi-Field'!$E$43=[1]Lists!BF344,'[1]Multi-Field'!$F$43="undrained"),BH344,""))</f>
        <v/>
      </c>
      <c r="CZ344" s="409" t="str">
        <f>IF(AND('[1]Multi-Field'!$E$44=[1]Lists!BF344,'[1]Multi-Field'!$F$44="Drained"),BI344,IF(AND('[1]Multi-Field'!$E$44=[1]Lists!BF344,'[1]Multi-Field'!$F$44="undrained"),BH344,""))</f>
        <v/>
      </c>
      <c r="DA344" s="409" t="str">
        <f>IF(AND('[1]Multi-Field'!$E$45=[1]Lists!BF344,'[1]Multi-Field'!$F$45="Drained"),BI344,IF(AND('[1]Multi-Field'!$E$45=[1]Lists!BF344,'[1]Multi-Field'!$F$45="undrained"),BH344,""))</f>
        <v/>
      </c>
      <c r="DB344" s="409" t="str">
        <f>IF(AND('[1]Multi-Field'!$E$46=[1]Lists!BF344,'[1]Multi-Field'!$F$46="Drained"),BI344,IF(AND('[1]Multi-Field'!$E$46=[1]Lists!BF344,'[1]Multi-Field'!$F$46="undrained"),BH344,""))</f>
        <v/>
      </c>
      <c r="DC344" s="409" t="str">
        <f>IF(AND('[1]Multi-Field'!$E$47=[1]Lists!BF344,'[1]Multi-Field'!$F$47="Drained"),BI344,IF(AND('[1]Multi-Field'!$E$47=[1]Lists!BF344,'[1]Multi-Field'!$F$47="undrained"),BH344,""))</f>
        <v/>
      </c>
      <c r="DD344" s="409" t="str">
        <f>IF(AND('[1]Multi-Field'!$E$48=[1]Lists!BF344,'[1]Multi-Field'!$F$48="Drained"),BI344,IF(AND('[1]Multi-Field'!$E$48=[1]Lists!BF344,'[1]Multi-Field'!$F$48="undrained"),BH344,""))</f>
        <v/>
      </c>
      <c r="DE344" s="409" t="str">
        <f>IF(AND('[1]Multi-Field'!$E$49=[1]Lists!BF344,'[1]Multi-Field'!$F$49="Drained"),BI344,IF(AND('[1]Multi-Field'!$E$49=[1]Lists!BF344,'[1]Multi-Field'!$F$9="undrained"),BH344,""))</f>
        <v/>
      </c>
      <c r="DF344" s="409" t="str">
        <f>IF(AND('[1]Multi-Field'!$E$50=[1]Lists!BF344,'[1]Multi-Field'!$F$50="Drained"),BI344,IF(AND('[1]Multi-Field'!$E$50=[1]Lists!BF344,'[1]Multi-Field'!$F$50="undrained"),BH344,""))</f>
        <v/>
      </c>
      <c r="DG344" s="409" t="str">
        <f>IF(AND('[1]Multi-Field'!$E$51=[1]Lists!BF344,'[1]Multi-Field'!$F$51="Drained"),BI344,IF(AND('[1]Multi-Field'!$E$51=[1]Lists!BF344,'[1]Multi-Field'!$F$51="undrained"),BH344,""))</f>
        <v/>
      </c>
      <c r="DH344" s="409" t="str">
        <f>IF(AND('[1]Multi-Field'!$E$52=[1]Lists!BF344,'[1]Multi-Field'!$F$52="Drained"),BI344,IF(AND('[1]Multi-Field'!$E$52=[1]Lists!BF344,'[1]Multi-Field'!$F$52="undrained"),BH344,""))</f>
        <v/>
      </c>
      <c r="DI344" s="409" t="str">
        <f>IF(AND('[1]Multi-Field'!$E$53=[1]Lists!BF344,'[1]Multi-Field'!$F$53="Drained"),BI344,IF(AND('[1]Multi-Field'!$E$53=[1]Lists!BF344,'[1]Multi-Field'!$F$53="undrained"),BH344,""))</f>
        <v/>
      </c>
      <c r="DJ344" s="409" t="str">
        <f>IF(AND('[1]Multi-Field'!$E$54=[1]Lists!BF344,'[1]Multi-Field'!$F$54="Drained"),BI344,IF(AND('[1]Multi-Field'!$E$54=[1]Lists!BF344,'[1]Multi-Field'!$F$54="undrained"),BH344,""))</f>
        <v/>
      </c>
      <c r="DK344" s="409" t="str">
        <f>IF(AND('[1]Multi-Field'!$E$55=[1]Lists!BF344,'[1]Multi-Field'!$F$55="Drained"),BI344,IF(AND('[1]Multi-Field'!$E$55=[1]Lists!BF344,'[1]Multi-Field'!$F$55="undrained"),BH344,""))</f>
        <v/>
      </c>
      <c r="DL344" s="409" t="str">
        <f>IF(AND('[1]Multi-Field'!$E$56=[1]Lists!BF344,'[1]Multi-Field'!$F$56="Drained"),BI344,IF(AND('[1]Multi-Field'!$E$56=[1]Lists!BF344,'[1]Multi-Field'!$F$56="undrained"),BH344,""))</f>
        <v/>
      </c>
      <c r="DM344" s="409" t="str">
        <f>IF(AND('[1]Multi-Field'!$E$57=[1]Lists!BF344,'[1]Multi-Field'!$F$57="Drained"),BI344,IF(AND('[1]Multi-Field'!$E$57=[1]Lists!BF344,'[1]Multi-Field'!$F$57="undrained"),BH344,""))</f>
        <v/>
      </c>
      <c r="DN344" s="409" t="str">
        <f>IF(AND('[1]Multi-Field'!$E$58=[1]Lists!BF344,'[1]Multi-Field'!$F$58="Drained"),BI344,IF(AND('[1]Multi-Field'!$E$58=[1]Lists!BF344,'[1]Multi-Field'!$F$58="undrained"),BH344,""))</f>
        <v/>
      </c>
      <c r="DO344" s="409" t="str">
        <f>IF(AND('[1]Multi-Field'!$E$59=[1]Lists!BF344,'[1]Multi-Field'!$F$59="Drained"),BI344,IF(AND('[1]Multi-Field'!$E$59=[1]Lists!BF344,'[1]Multi-Field'!$F$59="undrained"),BH344,""))</f>
        <v/>
      </c>
      <c r="DP344" s="409" t="str">
        <f>IF(AND('[1]Multi-Field'!$E$60=[1]Lists!BF344,'[1]Multi-Field'!$F$60="Drained"),BI344,IF(AND('[1]Multi-Field'!$E$60=[1]Lists!BF344,'[1]Multi-Field'!$F$60="undrained"),BH344,""))</f>
        <v/>
      </c>
      <c r="DQ344" s="409" t="str">
        <f>IF(AND('[1]Multi-Field'!$E$61=[1]Lists!BF344,'[1]Multi-Field'!$F$61="Drained"),BI344,IF(AND('[1]Multi-Field'!$E$61=[1]Lists!BF344,'[1]Multi-Field'!$F$61="undrained"),BH344,""))</f>
        <v/>
      </c>
      <c r="DR344" s="409" t="str">
        <f>IF(AND('[1]Multi-Field'!$E$62=[1]Lists!BF344,'[1]Multi-Field'!$F$62="Drained"),BI344,IF(AND('[1]Multi-Field'!$E$62=[1]Lists!BF344,'[1]Multi-Field'!$F$62="undrained"),BH344,""))</f>
        <v/>
      </c>
      <c r="DS344" s="409" t="str">
        <f>IF(AND('[1]Multi-Field'!$E$63=[1]Lists!BF344,'[1]Multi-Field'!$F$63="Drained"),BI344,IF(AND('[1]Multi-Field'!$E$63=[1]Lists!BF344,'[1]Multi-Field'!$F$63="undrained"),BH344,""))</f>
        <v/>
      </c>
      <c r="DT344" s="409" t="str">
        <f>IF(AND('[1]Multi-Field'!$E$64=[1]Lists!BF344,'[1]Multi-Field'!$F$64="Drained"),BI344,IF(AND('[1]Multi-Field'!$E$64=[1]Lists!BF344,'[1]Multi-Field'!$F$64="undrained"),BH344,""))</f>
        <v/>
      </c>
      <c r="DU344" s="409" t="str">
        <f>IF(AND('[1]Multi-Field'!$E$65=[1]Lists!BF344,'[1]Multi-Field'!$F$65="Drained"),BI344,IF(AND('[1]Multi-Field'!$E$65=[1]Lists!BF344,'[1]Multi-Field'!$F$65="undrained"),BH344,""))</f>
        <v/>
      </c>
      <c r="DV344" s="409" t="str">
        <f>IF(AND('[1]Multi-Field'!$E$66=[1]Lists!BF344,'[1]Multi-Field'!$F$66="Drained"),BI344,IF(AND('[1]Multi-Field'!$E$66=[1]Lists!BF344,'[1]Multi-Field'!$F$66="undrained"),BH344,""))</f>
        <v/>
      </c>
      <c r="DW344" s="409" t="str">
        <f>IF(AND('[1]Multi-Field'!$E$67=[1]Lists!BF344,'[1]Multi-Field'!$F$67="Drained"),BI344,IF(AND('[1]Multi-Field'!$E$67=[1]Lists!BF344,'[1]Multi-Field'!$F$67="undrained"),BH344,""))</f>
        <v/>
      </c>
      <c r="DX344" s="409" t="str">
        <f>IF(AND('[1]Multi-Field'!$E$68=[1]Lists!BF344,'[1]Multi-Field'!$F$68="Drained"),BI344,IF(AND('[1]Multi-Field'!$E$68=[1]Lists!BF344,'[1]Multi-Field'!$F$68="undrained"),BH344,""))</f>
        <v/>
      </c>
      <c r="DY344" s="409" t="str">
        <f>IF(AND('[1]Multi-Field'!$E$69=[1]Lists!BF344,'[1]Multi-Field'!$F$69="Drained"),BI344,IF(AND('[1]Multi-Field'!$E$69=[1]Lists!BF344,'[1]Multi-Field'!$F$69="undrained"),BH344,""))</f>
        <v/>
      </c>
      <c r="DZ344" s="409" t="str">
        <f>IF(AND('[1]Multi-Field'!$E$70=[1]Lists!BF344,'[1]Multi-Field'!$F$70="Drained"),BI344,IF(AND('[1]Multi-Field'!$E$70=[1]Lists!BF344,'[1]Multi-Field'!$F$70="undrained"),BH344,""))</f>
        <v/>
      </c>
      <c r="EA344" s="409" t="str">
        <f>IF(AND('[1]Multi-Field'!$E$71=[1]Lists!BF344,'[1]Multi-Field'!$F$71="Drained"),BI344,IF(AND('[1]Multi-Field'!$E$71=[1]Lists!BF344,'[1]Multi-Field'!$F$71="undrained"),BH344,""))</f>
        <v/>
      </c>
      <c r="EB344" s="409" t="str">
        <f>IF(AND('[1]Multi-Field'!$E$72=[1]Lists!BF344,'[1]Multi-Field'!$F$72="Drained"),BI344,IF(AND('[1]Multi-Field'!$E$72=[1]Lists!BF344,'[1]Multi-Field'!$F$72="undrained"),BH344,""))</f>
        <v/>
      </c>
      <c r="EC344" s="409" t="str">
        <f>IF(AND('[1]Multi-Field'!$E$73=[1]Lists!BF344,'[1]Multi-Field'!$F$73="Drained"),BI344,IF(AND('[1]Multi-Field'!$E$73=[1]Lists!BF344,'[1]Multi-Field'!$F$73="undrained"),BH344,""))</f>
        <v/>
      </c>
      <c r="ED344" s="409" t="str">
        <f>IF(AND('[1]Multi-Field'!$E$74=[1]Lists!BF344,'[1]Multi-Field'!$F$74="Drained"),BI344,IF(AND('[1]Multi-Field'!$E$74=[1]Lists!BF344,'[1]Multi-Field'!$F$74="undrained"),BH344,""))</f>
        <v/>
      </c>
      <c r="EE344" s="409" t="str">
        <f>IF(AND('[1]Multi-Field'!$E$75=[1]Lists!BF344,'[1]Multi-Field'!$F$75="Drained"),BI344,IF(AND('[1]Multi-Field'!$E$75=[1]Lists!BF344,'[1]Multi-Field'!$F$75="undrained"),BH344,""))</f>
        <v/>
      </c>
      <c r="EF344" s="409" t="str">
        <f>IF(AND('[1]Multi-Field'!$E$76=[1]Lists!BF344,'[1]Multi-Field'!$F$76="Drained"),BI344,IF(AND('[1]Multi-Field'!$E$76=[1]Lists!BF344,'[1]Multi-Field'!$F$6="undrained"),BH344,""))</f>
        <v/>
      </c>
      <c r="EG344" s="409" t="str">
        <f>IF(AND('[1]Multi-Field'!$E$77=[1]Lists!BF344,'[1]Multi-Field'!$F$77="Drained"),BI344,IF(AND('[1]Multi-Field'!$E$77=[1]Lists!BF344,'[1]Multi-Field'!$F$77="undrained"),BH344,""))</f>
        <v/>
      </c>
      <c r="EH344" s="409" t="str">
        <f>IF(AND('[1]Multi-Field'!$E$78=[1]Lists!BF344,'[1]Multi-Field'!$F$78="Drained"),BI344,IF(AND('[1]Multi-Field'!$E$78=[1]Lists!BF344,'[1]Multi-Field'!$F$78="undrained"),BH344,""))</f>
        <v/>
      </c>
      <c r="EI344" s="409" t="str">
        <f>IF(AND('[1]Multi-Field'!$E$79=[1]Lists!BF344,'[1]Multi-Field'!$F$79="Drained"),BI344,IF(AND('[1]Multi-Field'!$E$79=[1]Lists!BF344,'[1]Multi-Field'!$F$79="undrained"),BH344,""))</f>
        <v/>
      </c>
      <c r="EJ344" s="409" t="str">
        <f>IF(AND('[1]Multi-Field'!$E$80=[1]Lists!BF344,'[1]Multi-Field'!$F$80="Drained"),BI344,IF(AND('[1]Multi-Field'!$E$80=[1]Lists!BF344,'[1]Multi-Field'!$F$80="undrained"),BH344,""))</f>
        <v/>
      </c>
      <c r="EK344" s="409" t="str">
        <f>IF(AND('[1]Multi-Field'!$E$81=[1]Lists!BF344,'[1]Multi-Field'!$F$81="Drained"),BI344,IF(AND('[1]Multi-Field'!$E$81=[1]Lists!BF344,'[1]Multi-Field'!$F$81="undrained"),BH344,""))</f>
        <v/>
      </c>
      <c r="EL344" s="409" t="str">
        <f>IF(AND('[1]Multi-Field'!$E$82=[1]Lists!BF344,'[1]Multi-Field'!$F$82="Drained"),BI344,IF(AND('[1]Multi-Field'!$E$82=[1]Lists!BF344,'[1]Multi-Field'!$F$82="undrained"),BH344,""))</f>
        <v/>
      </c>
      <c r="EM344" s="409" t="str">
        <f>IF(AND('[1]Multi-Field'!$E$83=[1]Lists!BF344,'[1]Multi-Field'!$F$83="Drained"),BI344,IF(AND('[1]Multi-Field'!$E$83=[1]Lists!BF344,'[1]Multi-Field'!$F$83="undrained"),BH344,""))</f>
        <v/>
      </c>
      <c r="EN344" s="409" t="str">
        <f>IF(AND('[1]Multi-Field'!$E$84=[1]Lists!BF344,'[1]Multi-Field'!$F$84="Drained"),BI344,IF(AND('[1]Multi-Field'!$E$84=[1]Lists!BF344,'[1]Multi-Field'!$F$84="undrained"),BH344,""))</f>
        <v/>
      </c>
      <c r="EO344" s="409" t="str">
        <f>IF(AND('[1]Multi-Field'!$E$85=[1]Lists!BF344,'[1]Multi-Field'!$F$85="Drained"),BI344,IF(AND('[1]Multi-Field'!$E$85=[1]Lists!BF344,'[1]Multi-Field'!$F$85="undrained"),BH344,""))</f>
        <v/>
      </c>
      <c r="EP344" s="409" t="str">
        <f>IF(AND('[1]Multi-Field'!$E$86=[1]Lists!BF344,'[1]Multi-Field'!$F$86="Drained"),BI344,IF(AND('[1]Multi-Field'!$E$86=[1]Lists!BF344,'[1]Multi-Field'!$F$86="undrained"),BH344,""))</f>
        <v/>
      </c>
      <c r="EQ344" s="409" t="str">
        <f>IF(AND('[1]Multi-Field'!$E$87=[1]Lists!BF344,'[1]Multi-Field'!$F$87="Drained"),BI344,IF(AND('[1]Multi-Field'!$E$87=[1]Lists!BF344,'[1]Multi-Field'!$F$87="undrained"),BH344,""))</f>
        <v/>
      </c>
      <c r="ER344" s="409" t="str">
        <f>IF(AND('[1]Multi-Field'!$E$88=[1]Lists!BF344,'[1]Multi-Field'!$F$88="Drained"),BI344,IF(AND('[1]Multi-Field'!$E$88=[1]Lists!BF344,'[1]Multi-Field'!$F$88="undrained"),BH344,""))</f>
        <v/>
      </c>
      <c r="ES344" s="409" t="str">
        <f>IF(AND('[1]Multi-Field'!$E$89=[1]Lists!BF344,'[1]Multi-Field'!$F$89="Drained"),BI344,IF(AND('[1]Multi-Field'!$E$89=[1]Lists!BF344,'[1]Multi-Field'!$F$89="undrained"),BH344,""))</f>
        <v/>
      </c>
      <c r="ET344" s="409" t="str">
        <f>IF(AND('[1]Multi-Field'!$E$90=[1]Lists!BF344,'[1]Multi-Field'!$F$90="Drained"),BI344,IF(AND('[1]Multi-Field'!$E$90=[1]Lists!BF344,'[1]Multi-Field'!$F$90="undrained"),BH344,""))</f>
        <v/>
      </c>
      <c r="EU344" s="409" t="str">
        <f>IF(AND('[1]Multi-Field'!$E$91=[1]Lists!BF344,'[1]Multi-Field'!$F$91="Drained"),BI344,IF(AND('[1]Multi-Field'!$E$91=[1]Lists!BF344,'[1]Multi-Field'!$F$91="undrained"),BH344,""))</f>
        <v/>
      </c>
      <c r="EV344" s="409" t="str">
        <f>IF(AND('[1]Multi-Field'!$E$92=[1]Lists!BF344,'[1]Multi-Field'!$F$92="Drained"),BI344,IF(AND('[1]Multi-Field'!$E$92=[1]Lists!BF344,'[1]Multi-Field'!$F$92="undrained"),BH344,""))</f>
        <v/>
      </c>
      <c r="EW344" s="409" t="str">
        <f>IF(AND('[1]Multi-Field'!$E$93=[1]Lists!BF344,'[1]Multi-Field'!$F$93="Drained"),BI344,IF(AND('[1]Multi-Field'!$E$93=[1]Lists!BF344,'[1]Multi-Field'!$F$93="undrained"),BH344,""))</f>
        <v/>
      </c>
      <c r="EX344" s="409" t="str">
        <f>IF(AND('[1]Multi-Field'!$E$94=[1]Lists!BF344,'[1]Multi-Field'!$F$94="Drained"),BI344,IF(AND('[1]Multi-Field'!$E$94=[1]Lists!BF344,'[1]Multi-Field'!$F$94="undrained"),BH344,""))</f>
        <v/>
      </c>
      <c r="EY344" s="409" t="str">
        <f>IF(AND('[1]Multi-Field'!$E$95=[1]Lists!BF344,'[1]Multi-Field'!$F$95="Drained"),BI344,IF(AND('[1]Multi-Field'!$E$95=[1]Lists!BF344,'[1]Multi-Field'!$F$95="undrained"),BH344,""))</f>
        <v/>
      </c>
      <c r="EZ344" s="409" t="str">
        <f>IF(AND('[1]Multi-Field'!$E$96=[1]Lists!BF344,'[1]Multi-Field'!$F$96="Drained"),BI344,IF(AND('[1]Multi-Field'!$E$96=[1]Lists!BF344,'[1]Multi-Field'!$F$96="undrained"),BH344,""))</f>
        <v/>
      </c>
      <c r="FA344" s="409" t="str">
        <f>IF(AND('[1]Multi-Field'!$E$97=[1]Lists!BF344,'[1]Multi-Field'!$F$97="Drained"),BI344,IF(AND('[1]Multi-Field'!$E$97=[1]Lists!BF344,'[1]Multi-Field'!$F$97="undrained"),BH344,""))</f>
        <v/>
      </c>
      <c r="FB344" s="409" t="str">
        <f>IF(AND('[1]Multi-Field'!$E$98=[1]Lists!BF344,'[1]Multi-Field'!$F$98="Drained"),BI344,IF(AND('[1]Multi-Field'!$E$98=[1]Lists!BF344,'[1]Multi-Field'!$F$98="undrained"),BH344,""))</f>
        <v/>
      </c>
      <c r="FC344" s="409" t="str">
        <f>IF(AND('[1]Multi-Field'!$E$99=[1]Lists!BF344,'[1]Multi-Field'!$F$99="Drained"),BI344,IF(AND('[1]Multi-Field'!$E$99=[1]Lists!BF344,'[1]Multi-Field'!$F$99="undrained"),BH344,""))</f>
        <v/>
      </c>
      <c r="FD344" s="409" t="str">
        <f>IF(AND('[1]Multi-Field'!$E$100=[1]Lists!BF344,'[1]Multi-Field'!$F$100="Drained"),BI344,IF(AND('[1]Multi-Field'!$E$100=[1]Lists!BF344,'[1]Multi-Field'!$F$100="undrained"),BH344,""))</f>
        <v/>
      </c>
      <c r="FE344" s="409" t="str">
        <f>IF(AND('[1]Multi-Field'!$E$101=[1]Lists!BF344,'[1]Multi-Field'!$F$101="Drained"),BI344,IF(AND('[1]Multi-Field'!$E$101=[1]Lists!BF344,'[1]Multi-Field'!$F$101="undrained"),BH344,""))</f>
        <v/>
      </c>
      <c r="FF344" s="409" t="str">
        <f>IF(AND('[1]Multi-Field'!$E$102=[1]Lists!BF344,'[1]Multi-Field'!$F$102="Drained"),BI344,IF(AND('[1]Multi-Field'!$E$102=[1]Lists!BF344,'[1]Multi-Field'!$F$102="undrained"),BH344,""))</f>
        <v/>
      </c>
      <c r="FG344" s="409" t="str">
        <f>IF(AND('[1]Multi-Field'!$E$103=[1]Lists!BF344,'[1]Multi-Field'!$F$103="Drained"),BI344,IF(AND('[1]Multi-Field'!$E$103=[1]Lists!BF344,'[1]Multi-Field'!$F$103="undrained"),BH344,""))</f>
        <v/>
      </c>
      <c r="FH344" s="409" t="str">
        <f>IF(AND('[1]Multi-Field'!$E$104=[1]Lists!BF344,'[1]Multi-Field'!$F$104="Drained"),BI344,IF(AND('[1]Multi-Field'!$E$104=[1]Lists!BF344,'[1]Multi-Field'!$F$104="undrained"),BH344,""))</f>
        <v/>
      </c>
      <c r="FI344" s="409" t="str">
        <f>IF(AND('[1]Multi-Field'!$E$105=[1]Lists!BF344,'[1]Multi-Field'!$F$105="Drained"),BI344,IF(AND('[1]Multi-Field'!$E$105=[1]Lists!BF344,'[1]Multi-Field'!$F$105="undrained"),BH344,""))</f>
        <v/>
      </c>
      <c r="FJ344" s="409" t="str">
        <f>IF(AND('[1]Multi-Field'!$E$106=[1]Lists!BF344,'[1]Multi-Field'!$F$106="Drained"),BI344,IF(AND('[1]Multi-Field'!$E$106=[1]Lists!BF344,'[1]Multi-Field'!$F$106="undrained"),BH344,""))</f>
        <v/>
      </c>
      <c r="FK344" s="409" t="str">
        <f>IF(AND('[1]Multi-Field'!$E$107=[1]Lists!BF344,'[1]Multi-Field'!$F$107="Drained"),BI344,IF(AND('[1]Multi-Field'!$E$107=[1]Lists!BF344,'[1]Multi-Field'!$F$107="undrained"),BH344,""))</f>
        <v/>
      </c>
      <c r="FL344" s="409" t="str">
        <f>IF(AND('[1]Multi-Field'!$E$108=[1]Lists!BF344,'[1]Multi-Field'!$F$108="Drained"),BI344,IF(AND('[1]Multi-Field'!$E$108=[1]Lists!BF344,'[1]Multi-Field'!$F$108="undrained"),BH344,""))</f>
        <v/>
      </c>
      <c r="FM344" s="409" t="str">
        <f>IF(AND('[1]Multi-Field'!$E$109=[1]Lists!BF344,'[1]Multi-Field'!$F$109="Drained"),BI344,IF(AND('[1]Multi-Field'!$E$109=[1]Lists!BF344,'[1]Multi-Field'!$F$109="undrained"),BH344,""))</f>
        <v/>
      </c>
      <c r="FN344" s="409" t="str">
        <f>IF(AND('[1]Multi-Field'!$E$110=[1]Lists!BF344,'[1]Multi-Field'!$F$110="Drained"),BI344,IF(AND('[1]Multi-Field'!$E$110=[1]Lists!BF344,'[1]Multi-Field'!$F$110="undrained"),BH344,""))</f>
        <v/>
      </c>
      <c r="FO344" s="409" t="str">
        <f>IF(AND('[1]Multi-Field'!$E$111=[1]Lists!BF344,'[1]Multi-Field'!$F$111="Drained"),BI344,IF(AND('[1]Multi-Field'!$E$111=[1]Lists!BF344,'[1]Multi-Field'!$F$111="undrained"),BH344,""))</f>
        <v/>
      </c>
      <c r="FP344" s="409" t="str">
        <f>IF(AND('[1]Multi-Field'!$E$112=[1]Lists!BF344,'[1]Multi-Field'!$F$112="Drained"),BI344,IF(AND('[1]Multi-Field'!$E$112=[1]Lists!BF344,'[1]Multi-Field'!$F$112="undrained"),BH344,""))</f>
        <v/>
      </c>
      <c r="FQ344" s="409" t="str">
        <f>IF(AND('[1]Multi-Field'!$E$113=[1]Lists!BF344,'[1]Multi-Field'!$F$113="Drained"),BI344,IF(AND('[1]Multi-Field'!$E$113=[1]Lists!BF344,'[1]Multi-Field'!$F$113="undrained"),BH344,""))</f>
        <v/>
      </c>
      <c r="FR344" s="409" t="str">
        <f>IF(AND('[1]Multi-Field'!$E$114=[1]Lists!BF344,'[1]Multi-Field'!$F$114="Drained"),BI344,IF(AND('[1]Multi-Field'!$E$114=[1]Lists!BF344,'[1]Multi-Field'!$F$114="undrained"),BH344,""))</f>
        <v/>
      </c>
      <c r="FS344" s="409" t="str">
        <f>IF(AND('[1]Multi-Field'!$E$115=[1]Lists!BF344,'[1]Multi-Field'!$F$115="Drained"),BI344,IF(AND('[1]Multi-Field'!$E$115=[1]Lists!BF344,'[1]Multi-Field'!$F$115="undrained"),BH344,""))</f>
        <v/>
      </c>
      <c r="FT344" s="409" t="str">
        <f>IF(AND('[1]Multi-Field'!$E$116=[1]Lists!BF344,'[1]Multi-Field'!$F$116="Drained"),BI344,IF(AND('[1]Multi-Field'!$E$116=[1]Lists!BF344,'[1]Multi-Field'!$F$116="undrained"),BH344,""))</f>
        <v/>
      </c>
      <c r="FU344" s="409" t="str">
        <f>IF(AND('[1]Multi-Field'!$E$117=[1]Lists!BF344,'[1]Multi-Field'!$F$117="Drained"),BI344,IF(AND('[1]Multi-Field'!$E$117=[1]Lists!BF344,'[1]Multi-Field'!$F$117="undrained"),BH344,""))</f>
        <v/>
      </c>
      <c r="FV344" s="409" t="str">
        <f>IF(AND('[1]Multi-Field'!$E$118=[1]Lists!BF344,'[1]Multi-Field'!$F$118="Drained"),BI344,IF(AND('[1]Multi-Field'!$E$118=[1]Lists!BF344,'[1]Multi-Field'!$F$118="undrained"),BH344,""))</f>
        <v/>
      </c>
      <c r="FW344" s="409" t="str">
        <f>IF(AND('[1]Multi-Field'!$E$119=[1]Lists!BF344,'[1]Multi-Field'!$F$119="Drained"),BI344,IF(AND('[1]Multi-Field'!$E$119=[1]Lists!BF344,'[1]Multi-Field'!$F$119="undrained"),BH344,""))</f>
        <v/>
      </c>
      <c r="FX344" s="409" t="str">
        <f>IF(AND('[1]Multi-Field'!$E$120=[1]Lists!BF344,'[1]Multi-Field'!$F$120="Drained"),BI344,IF(AND('[1]Multi-Field'!$E$120=[1]Lists!BF344,'[1]Multi-Field'!$F$120="undrained"),BH344,""))</f>
        <v/>
      </c>
      <c r="GC344" s="4">
        <v>1</v>
      </c>
    </row>
    <row r="345" spans="1:185" ht="13.5" customHeight="1">
      <c r="A345" s="7" t="s">
        <v>431</v>
      </c>
      <c r="B345" s="7"/>
      <c r="C345" s="7"/>
      <c r="D345" s="8">
        <v>70</v>
      </c>
      <c r="E345" s="8">
        <f t="shared" si="53"/>
        <v>70</v>
      </c>
      <c r="F345" s="8">
        <f t="shared" si="54"/>
        <v>70</v>
      </c>
      <c r="G345" s="8">
        <v>70</v>
      </c>
      <c r="H345" s="8">
        <v>75</v>
      </c>
      <c r="I345" s="8">
        <f t="shared" si="57"/>
        <v>75</v>
      </c>
      <c r="J345" s="8">
        <f t="shared" si="58"/>
        <v>75</v>
      </c>
      <c r="K345" s="8">
        <v>75</v>
      </c>
      <c r="L345" s="8">
        <v>125</v>
      </c>
      <c r="M345" s="8">
        <f t="shared" si="55"/>
        <v>127</v>
      </c>
      <c r="N345" s="8">
        <f t="shared" si="56"/>
        <v>128</v>
      </c>
      <c r="O345" s="8">
        <v>130</v>
      </c>
      <c r="P345" s="391">
        <v>320</v>
      </c>
      <c r="Q345" s="394"/>
      <c r="R345" s="395" t="b">
        <f>IF(OR('Multi-Field'!AA322=Lists!$AC$42,'Multi-Field'!AA322=Lists!$AC$43),IF('Multi-Field'!Z322="x",(IF('Multi-Field'!AC322=Lists!$Q$11,Lists!$R$11,IF('Multi-Field'!AC322=Lists!$Q$12,Lists!$R$12,IF('Multi-Field'!AC322=Lists!$Q$13,Lists!$R$13,IF('Multi-Field'!AC322=Lists!$Q$14,Lists!$R$14))))),IF('Multi-Field'!X322="x",(IF('Multi-Field'!AC322=Lists!$Q$11,Lists!$S$11,IF('Multi-Field'!AC322=Lists!$Q$12,Lists!$S$12,IF('Multi-Field'!AC322=Lists!$Q$13,Lists!$S$13,IF('Multi-Field'!AC322=Lists!$Q$14,Lists!$S$14))))),IF('Multi-Field'!V322="x",(IF('Multi-Field'!AC322=Lists!$Q$11,Lists!$T$11,IF('Multi-Field'!AC322=Lists!$Q$12,Lists!$T$12,IF('Multi-Field'!AC322=Lists!$Q$13,Lists!$T$13,IF('Multi-Field'!AC322=Lists!$Q$14,Lists!$T$14))))),0))))</f>
        <v>0</v>
      </c>
      <c r="S345" s="395" t="str">
        <f t="shared" si="52"/>
        <v/>
      </c>
      <c r="T345" s="395"/>
      <c r="U345" s="396"/>
      <c r="BF345" s="411" t="s">
        <v>1509</v>
      </c>
      <c r="BG345" s="412">
        <v>4</v>
      </c>
      <c r="BH345" s="412">
        <v>5</v>
      </c>
      <c r="BI345" s="412">
        <v>5.5</v>
      </c>
      <c r="BJ345" s="409" t="e">
        <f>IF(AND('[1]Single Field'!#REF!=[1]Lists!BF345,'[1]Single Field'!#REF!="Drained"),"x",IF(AND('[1]Single Field'!#REF!=[1]Lists!BF345,'[1]Single Field'!#REF!="Undrained"),O,""))</f>
        <v>#REF!</v>
      </c>
      <c r="BK345" s="409" t="str">
        <f>IF(AND('[1]Multi-Field'!$E$3=[1]Lists!BF345,'[1]Multi-Field'!$F$3="Drained"),BI345,IF(AND('[1]Multi-Field'!$E$3=BF345,'[1]Multi-Field'!$F$3="undrained"),BH345,""))</f>
        <v/>
      </c>
      <c r="BL345" s="409" t="str">
        <f>IF(AND('[1]Multi-Field'!$E$4=BF345,'[1]Multi-Field'!$F$4="Drained"),BI345,IF(AND('[1]Multi-Field'!$E$4=BF345,'[1]Multi-Field'!$F$4="undrained"),BH345,""))</f>
        <v/>
      </c>
      <c r="BM345" s="409" t="str">
        <f>IF(AND('[1]Multi-Field'!$E$5=BF345,'[1]Multi-Field'!$F$5="Drained"),BI345,IF(AND('[1]Multi-Field'!$E$5=BF345,'[1]Multi-Field'!$F$5="undrained"),BH345,""))</f>
        <v/>
      </c>
      <c r="BN345" s="409" t="str">
        <f>IF(AND('[1]Multi-Field'!$E$6=BF345,'[1]Multi-Field'!$F$6="Drained"),BI345,IF(AND('[1]Multi-Field'!$E$6=BF345,'[1]Multi-Field'!$F$6="undrained"),BH345,""))</f>
        <v/>
      </c>
      <c r="BO345" s="409" t="str">
        <f>IF(AND('[1]Multi-Field'!$E$7=BF345,'[1]Multi-Field'!$F$7="Drained"),BI345,IF(AND('[1]Multi-Field'!$E$7=BF345,'[1]Multi-Field'!$F$7="undrained"),BH345,""))</f>
        <v/>
      </c>
      <c r="BP345" s="409" t="str">
        <f>IF(AND('[1]Multi-Field'!$E$8=BF345,'[1]Multi-Field'!$F$8="Drained"),BI345,IF(AND('[1]Multi-Field'!$E$8=BF345,'[1]Multi-Field'!$F$8="undrained"),BH345,""))</f>
        <v/>
      </c>
      <c r="BQ345" s="409" t="str">
        <f>IF(AND('[1]Multi-Field'!$E$9=BF345,'[1]Multi-Field'!$F$9="Drained"),BI345,IF(AND('[1]Multi-Field'!$E$9=BF345,'[1]Multi-Field'!$F$9="undrained"),BH345,""))</f>
        <v/>
      </c>
      <c r="BR345" s="409" t="str">
        <f>IF(AND('[1]Multi-Field'!$E$10=BF345,'[1]Multi-Field'!$F$10="Drained"),BI345,IF(AND('[1]Multi-Field'!$E$10=BF345,'[1]Multi-Field'!$F$10="undrained"),BH345,""))</f>
        <v/>
      </c>
      <c r="BS345" s="409" t="str">
        <f>IF(AND('[1]Multi-Field'!$E$11=BF345,'[1]Multi-Field'!$F$11="Drained"),BI345,IF(AND('[1]Multi-Field'!$E$11=BF345,'[1]Multi-Field'!$F$11="undrained"),BH345,""))</f>
        <v/>
      </c>
      <c r="BT345" s="409" t="str">
        <f>IF(AND('[1]Multi-Field'!$E$12=BF345,'[1]Multi-Field'!$F$12="Drained"),BI345,IF(AND('[1]Multi-Field'!$E$12=BF345,'[1]Multi-Field'!$F$12="undrained"),BH345,""))</f>
        <v/>
      </c>
      <c r="BU345" s="409" t="str">
        <f>IF(AND('[1]Multi-Field'!$E$13=BF345,'[1]Multi-Field'!$F$13="Drained"),BI345,IF(AND('[1]Multi-Field'!$E$3=BF345,'[1]Multi-Field'!$F$13="undrained"),BH345,""))</f>
        <v/>
      </c>
      <c r="BV345" s="409" t="str">
        <f>IF(AND('[1]Multi-Field'!$E$14=BF345,'[1]Multi-Field'!$F$14="Drained"),BI345,IF(AND('[1]Multi-Field'!$E$14=BF345,'[1]Multi-Field'!$F$14="undrained"),BH345,""))</f>
        <v/>
      </c>
      <c r="BW345" s="409" t="str">
        <f>IF(AND('[1]Multi-Field'!$E$15=BF345,'[1]Multi-Field'!$F$15="Drained"),BI345,IF(AND('[1]Multi-Field'!$E$15=BF345,'[1]Multi-Field'!$F$15="undrained"),BH345,""))</f>
        <v/>
      </c>
      <c r="BX345" s="409" t="str">
        <f>IF(AND('[1]Multi-Field'!$E$16=[1]Lists!BF345,'[1]Multi-Field'!$F$16="Drained"),BI345,IF(AND('[1]Multi-Field'!$E$16=[1]Lists!BF345,'[1]Multi-Field'!$F$16="undrained"),BH345,""))</f>
        <v/>
      </c>
      <c r="BY345" s="409" t="str">
        <f>IF(AND('[1]Multi-Field'!$E$17=[1]Lists!BF345,'[1]Multi-Field'!$F$17="Drained"),BI345,IF(AND('[1]Multi-Field'!$E$17=[1]Lists!BF345,'[1]Multi-Field'!$F$17="undrained"),BH345,""))</f>
        <v/>
      </c>
      <c r="BZ345" s="409" t="str">
        <f>IF(AND('[1]Multi-Field'!$E$18=[1]Lists!BF345,'[1]Multi-Field'!$F$18="Drained"),BI345,IF(AND('[1]Multi-Field'!$E$18=[1]Lists!BF345,'[1]Multi-Field'!$F$18="undrained"),BH345,""))</f>
        <v/>
      </c>
      <c r="CA345" s="409" t="str">
        <f>IF(AND('[1]Multi-Field'!$E$19=[1]Lists!BF345,'[1]Multi-Field'!$F$19="Drained"),BI345,IF(AND('[1]Multi-Field'!$E$19=[1]Lists!BF345,'[1]Multi-Field'!$F$19="undrained"),BH345,""))</f>
        <v/>
      </c>
      <c r="CB345" s="409" t="str">
        <f>IF(AND('[1]Multi-Field'!$E$20=[1]Lists!BF345,'[1]Multi-Field'!$F$20="Drained"),BI345,IF(AND('[1]Multi-Field'!$E$20=[1]Lists!BF345,'[1]Multi-Field'!$F$20="undrained"),BH345,""))</f>
        <v/>
      </c>
      <c r="CC345" s="409" t="str">
        <f>IF(AND('[1]Multi-Field'!$E$21=[1]Lists!BF345,'[1]Multi-Field'!$F$21="Drained"),BI345,IF(AND('[1]Multi-Field'!$E$21=[1]Lists!BF345,'[1]Multi-Field'!$F$21="undrained"),BH345,""))</f>
        <v/>
      </c>
      <c r="CD345" s="409" t="str">
        <f>IF(AND('[1]Multi-Field'!$E$22=[1]Lists!BF345,'[1]Multi-Field'!$F$22="Drained"),BI345,IF(AND('[1]Multi-Field'!$E$22=[1]Lists!BF345,'[1]Multi-Field'!$F$22="undrained"),BH345,""))</f>
        <v/>
      </c>
      <c r="CE345" s="409" t="str">
        <f>IF(AND('[1]Multi-Field'!$E$23=[1]Lists!BF345,'[1]Multi-Field'!$F$23="Drained"),BI345,IF(AND('[1]Multi-Field'!$E$23=[1]Lists!BF345,'[1]Multi-Field'!$F$23="undrained"),BH345,""))</f>
        <v/>
      </c>
      <c r="CF345" s="409" t="str">
        <f>IF(AND('[1]Multi-Field'!$E$24=[1]Lists!BF345,'[1]Multi-Field'!$F$24="Drained"),BI345,IF(AND('[1]Multi-Field'!$E$24=[1]Lists!BF345,'[1]Multi-Field'!$F$24="undrained"),BH345,""))</f>
        <v/>
      </c>
      <c r="CG345" s="409" t="str">
        <f>IF(AND('[1]Multi-Field'!$E$25=[1]Lists!BF345,'[1]Multi-Field'!$F$25="Drained"),BI345,IF(AND('[1]Multi-Field'!$E$25=[1]Lists!BF345,'[1]Multi-Field'!$F$25="undrained"),BH345,""))</f>
        <v/>
      </c>
      <c r="CH345" s="409" t="str">
        <f>IF(AND('[1]Multi-Field'!$E$26=[1]Lists!BF345,'[1]Multi-Field'!$F$26="Drained"),BI345,IF(AND('[1]Multi-Field'!$E$26=[1]Lists!BF345,'[1]Multi-Field'!$F$26="undrained"),BH345,""))</f>
        <v/>
      </c>
      <c r="CI345" s="409" t="str">
        <f>IF(AND('[1]Multi-Field'!$E$27=[1]Lists!BF345,'[1]Multi-Field'!$F$27="Drained"),BI345,IF(AND('[1]Multi-Field'!$E$27=[1]Lists!BF345,'[1]Multi-Field'!$F$27="undrained"),BH345,""))</f>
        <v/>
      </c>
      <c r="CJ345" s="409" t="str">
        <f>IF(AND('[1]Multi-Field'!$E$28=[1]Lists!BF345,'[1]Multi-Field'!$F$28="Drained"),BI345,IF(AND('[1]Multi-Field'!$E$28=[1]Lists!BF345,'[1]Multi-Field'!$F$28="undrained"),BH345,""))</f>
        <v/>
      </c>
      <c r="CK345" s="409" t="str">
        <f>IF(AND('[1]Multi-Field'!$E$29=[1]Lists!BF345,'[1]Multi-Field'!$F$29="Drained"),BI345,IF(AND('[1]Multi-Field'!$E$29=[1]Lists!BF345,'[1]Multi-Field'!$F$29="undrained"),BH345,""))</f>
        <v/>
      </c>
      <c r="CL345" s="409" t="str">
        <f>IF(AND('[1]Multi-Field'!$E$30=[1]Lists!BF345,'[1]Multi-Field'!$F$30="Drained"),BI345,IF(AND('[1]Multi-Field'!$E$30=[1]Lists!BF345,'[1]Multi-Field'!$F$30="undrained"),BH345,""))</f>
        <v/>
      </c>
      <c r="CM345" s="409" t="str">
        <f>IF(AND('[1]Multi-Field'!$E$31=[1]Lists!BF345,'[1]Multi-Field'!$F$31="Drained"),BI345,IF(AND('[1]Multi-Field'!$E$31=[1]Lists!BF345,'[1]Multi-Field'!$F$31="undrained"),BH345,""))</f>
        <v/>
      </c>
      <c r="CN345" s="409" t="str">
        <f>IF(AND('[1]Multi-Field'!$E$32=[1]Lists!BF345,'[1]Multi-Field'!$F$32="Drained"),BI345,IF(AND('[1]Multi-Field'!$E$32=[1]Lists!BF345,'[1]Multi-Field'!$F$32="undrained"),BH345,""))</f>
        <v/>
      </c>
      <c r="CO345" s="409" t="str">
        <f>IF(AND('[1]Multi-Field'!$E$33=[1]Lists!BF345,'[1]Multi-Field'!$F$33="Drained"),BI345,IF(AND('[1]Multi-Field'!$E$33=[1]Lists!BF345,'[1]Multi-Field'!$F$33="undrained"),BH345,""))</f>
        <v/>
      </c>
      <c r="CP345" s="409" t="str">
        <f>IF(AND('[1]Multi-Field'!$E$34=[1]Lists!BF345,'[1]Multi-Field'!$F$34="Drained"),BI345,IF(AND('[1]Multi-Field'!$E$34=[1]Lists!BF345,'[1]Multi-Field'!$F$34="undrained"),BH345,""))</f>
        <v/>
      </c>
      <c r="CQ345" s="409" t="str">
        <f>IF(AND('[1]Multi-Field'!$E$35=[1]Lists!BF345,'[1]Multi-Field'!$F$35="Drained"),BI345,IF(AND('[1]Multi-Field'!$E$35=[1]Lists!BF345,'[1]Multi-Field'!$F$35="undrained"),BH345,""))</f>
        <v/>
      </c>
      <c r="CR345" s="409" t="str">
        <f>IF(AND('[1]Multi-Field'!$E$36=[1]Lists!BF345,'[1]Multi-Field'!$F$36="Drained"),BI345,IF(AND('[1]Multi-Field'!$E$36=[1]Lists!BF345,'[1]Multi-Field'!$F$36="undrained"),BH345,""))</f>
        <v/>
      </c>
      <c r="CS345" s="409" t="str">
        <f>IF(AND('[1]Multi-Field'!$E$37=[1]Lists!BF345,'[1]Multi-Field'!$F$37="Drained"),BI345,IF(AND('[1]Multi-Field'!$E$37=[1]Lists!BF345,'[1]Multi-Field'!$F$37="undrained"),BH345,""))</f>
        <v/>
      </c>
      <c r="CT345" s="409" t="str">
        <f>IF(AND('[1]Multi-Field'!$E$38=[1]Lists!BF345,'[1]Multi-Field'!$F$38="Drained"),BI345,IF(AND('[1]Multi-Field'!$E$38=[1]Lists!BF345,'[1]Multi-Field'!$F$38="undrained"),BH345,""))</f>
        <v/>
      </c>
      <c r="CU345" s="409" t="str">
        <f>IF(AND('[1]Multi-Field'!$E$39=[1]Lists!BF345,'[1]Multi-Field'!$F$39="Drained"),BI345,IF(AND('[1]Multi-Field'!$E$39=[1]Lists!BF345,'[1]Multi-Field'!$F$39="undrained"),BH345,""))</f>
        <v/>
      </c>
      <c r="CV345" s="409" t="str">
        <f>IF(AND('[1]Multi-Field'!$E$40=[1]Lists!BF345,'[1]Multi-Field'!$F$40="Drained"),BI345,IF(AND('[1]Multi-Field'!$E$40=[1]Lists!BF345,'[1]Multi-Field'!$F$40="undrained"),BH345,""))</f>
        <v/>
      </c>
      <c r="CW345" s="409" t="str">
        <f>IF(AND('[1]Multi-Field'!$E$41=[1]Lists!BF345,'[1]Multi-Field'!$F$40="Drained"),BI345,IF(AND('[1]Multi-Field'!$E$40=[1]Lists!BF345,'[1]Multi-Field'!$F$40="undrained"),BH345,""))</f>
        <v/>
      </c>
      <c r="CX345" s="409" t="str">
        <f>IF(AND('[1]Multi-Field'!$E$42=[1]Lists!BF345,'[1]Multi-Field'!$F$42="Drained"),BI345,IF(AND('[1]Multi-Field'!$E$42=[1]Lists!BF345,'[1]Multi-Field'!$F$42="undrained"),BH345,""))</f>
        <v/>
      </c>
      <c r="CY345" s="409" t="str">
        <f>IF(AND('[1]Multi-Field'!$E$43=[1]Lists!BF345,'[1]Multi-Field'!$F$43="Drained"),BI345,IF(AND('[1]Multi-Field'!$E$43=[1]Lists!BF345,'[1]Multi-Field'!$F$43="undrained"),BH345,""))</f>
        <v/>
      </c>
      <c r="CZ345" s="409" t="str">
        <f>IF(AND('[1]Multi-Field'!$E$44=[1]Lists!BF345,'[1]Multi-Field'!$F$44="Drained"),BI345,IF(AND('[1]Multi-Field'!$E$44=[1]Lists!BF345,'[1]Multi-Field'!$F$44="undrained"),BH345,""))</f>
        <v/>
      </c>
      <c r="DA345" s="409" t="str">
        <f>IF(AND('[1]Multi-Field'!$E$45=[1]Lists!BF345,'[1]Multi-Field'!$F$45="Drained"),BI345,IF(AND('[1]Multi-Field'!$E$45=[1]Lists!BF345,'[1]Multi-Field'!$F$45="undrained"),BH345,""))</f>
        <v/>
      </c>
      <c r="DB345" s="409" t="str">
        <f>IF(AND('[1]Multi-Field'!$E$46=[1]Lists!BF345,'[1]Multi-Field'!$F$46="Drained"),BI345,IF(AND('[1]Multi-Field'!$E$46=[1]Lists!BF345,'[1]Multi-Field'!$F$46="undrained"),BH345,""))</f>
        <v/>
      </c>
      <c r="DC345" s="409" t="str">
        <f>IF(AND('[1]Multi-Field'!$E$47=[1]Lists!BF345,'[1]Multi-Field'!$F$47="Drained"),BI345,IF(AND('[1]Multi-Field'!$E$47=[1]Lists!BF345,'[1]Multi-Field'!$F$47="undrained"),BH345,""))</f>
        <v/>
      </c>
      <c r="DD345" s="409" t="str">
        <f>IF(AND('[1]Multi-Field'!$E$48=[1]Lists!BF345,'[1]Multi-Field'!$F$48="Drained"),BI345,IF(AND('[1]Multi-Field'!$E$48=[1]Lists!BF345,'[1]Multi-Field'!$F$48="undrained"),BH345,""))</f>
        <v/>
      </c>
      <c r="DE345" s="409" t="str">
        <f>IF(AND('[1]Multi-Field'!$E$49=[1]Lists!BF345,'[1]Multi-Field'!$F$49="Drained"),BI345,IF(AND('[1]Multi-Field'!$E$49=[1]Lists!BF345,'[1]Multi-Field'!$F$9="undrained"),BH345,""))</f>
        <v/>
      </c>
      <c r="DF345" s="409" t="str">
        <f>IF(AND('[1]Multi-Field'!$E$50=[1]Lists!BF345,'[1]Multi-Field'!$F$50="Drained"),BI345,IF(AND('[1]Multi-Field'!$E$50=[1]Lists!BF345,'[1]Multi-Field'!$F$50="undrained"),BH345,""))</f>
        <v/>
      </c>
      <c r="DG345" s="409" t="str">
        <f>IF(AND('[1]Multi-Field'!$E$51=[1]Lists!BF345,'[1]Multi-Field'!$F$51="Drained"),BI345,IF(AND('[1]Multi-Field'!$E$51=[1]Lists!BF345,'[1]Multi-Field'!$F$51="undrained"),BH345,""))</f>
        <v/>
      </c>
      <c r="DH345" s="409" t="str">
        <f>IF(AND('[1]Multi-Field'!$E$52=[1]Lists!BF345,'[1]Multi-Field'!$F$52="Drained"),BI345,IF(AND('[1]Multi-Field'!$E$52=[1]Lists!BF345,'[1]Multi-Field'!$F$52="undrained"),BH345,""))</f>
        <v/>
      </c>
      <c r="DI345" s="409" t="str">
        <f>IF(AND('[1]Multi-Field'!$E$53=[1]Lists!BF345,'[1]Multi-Field'!$F$53="Drained"),BI345,IF(AND('[1]Multi-Field'!$E$53=[1]Lists!BF345,'[1]Multi-Field'!$F$53="undrained"),BH345,""))</f>
        <v/>
      </c>
      <c r="DJ345" s="409" t="str">
        <f>IF(AND('[1]Multi-Field'!$E$54=[1]Lists!BF345,'[1]Multi-Field'!$F$54="Drained"),BI345,IF(AND('[1]Multi-Field'!$E$54=[1]Lists!BF345,'[1]Multi-Field'!$F$54="undrained"),BH345,""))</f>
        <v/>
      </c>
      <c r="DK345" s="409" t="str">
        <f>IF(AND('[1]Multi-Field'!$E$55=[1]Lists!BF345,'[1]Multi-Field'!$F$55="Drained"),BI345,IF(AND('[1]Multi-Field'!$E$55=[1]Lists!BF345,'[1]Multi-Field'!$F$55="undrained"),BH345,""))</f>
        <v/>
      </c>
      <c r="DL345" s="409" t="str">
        <f>IF(AND('[1]Multi-Field'!$E$56=[1]Lists!BF345,'[1]Multi-Field'!$F$56="Drained"),BI345,IF(AND('[1]Multi-Field'!$E$56=[1]Lists!BF345,'[1]Multi-Field'!$F$56="undrained"),BH345,""))</f>
        <v/>
      </c>
      <c r="DM345" s="409" t="str">
        <f>IF(AND('[1]Multi-Field'!$E$57=[1]Lists!BF345,'[1]Multi-Field'!$F$57="Drained"),BI345,IF(AND('[1]Multi-Field'!$E$57=[1]Lists!BF345,'[1]Multi-Field'!$F$57="undrained"),BH345,""))</f>
        <v/>
      </c>
      <c r="DN345" s="409" t="str">
        <f>IF(AND('[1]Multi-Field'!$E$58=[1]Lists!BF345,'[1]Multi-Field'!$F$58="Drained"),BI345,IF(AND('[1]Multi-Field'!$E$58=[1]Lists!BF345,'[1]Multi-Field'!$F$58="undrained"),BH345,""))</f>
        <v/>
      </c>
      <c r="DO345" s="409" t="str">
        <f>IF(AND('[1]Multi-Field'!$E$59=[1]Lists!BF345,'[1]Multi-Field'!$F$59="Drained"),BI345,IF(AND('[1]Multi-Field'!$E$59=[1]Lists!BF345,'[1]Multi-Field'!$F$59="undrained"),BH345,""))</f>
        <v/>
      </c>
      <c r="DP345" s="409" t="str">
        <f>IF(AND('[1]Multi-Field'!$E$60=[1]Lists!BF345,'[1]Multi-Field'!$F$60="Drained"),BI345,IF(AND('[1]Multi-Field'!$E$60=[1]Lists!BF345,'[1]Multi-Field'!$F$60="undrained"),BH345,""))</f>
        <v/>
      </c>
      <c r="DQ345" s="409" t="str">
        <f>IF(AND('[1]Multi-Field'!$E$61=[1]Lists!BF345,'[1]Multi-Field'!$F$61="Drained"),BI345,IF(AND('[1]Multi-Field'!$E$61=[1]Lists!BF345,'[1]Multi-Field'!$F$61="undrained"),BH345,""))</f>
        <v/>
      </c>
      <c r="DR345" s="409" t="str">
        <f>IF(AND('[1]Multi-Field'!$E$62=[1]Lists!BF345,'[1]Multi-Field'!$F$62="Drained"),BI345,IF(AND('[1]Multi-Field'!$E$62=[1]Lists!BF345,'[1]Multi-Field'!$F$62="undrained"),BH345,""))</f>
        <v/>
      </c>
      <c r="DS345" s="409" t="str">
        <f>IF(AND('[1]Multi-Field'!$E$63=[1]Lists!BF345,'[1]Multi-Field'!$F$63="Drained"),BI345,IF(AND('[1]Multi-Field'!$E$63=[1]Lists!BF345,'[1]Multi-Field'!$F$63="undrained"),BH345,""))</f>
        <v/>
      </c>
      <c r="DT345" s="409" t="str">
        <f>IF(AND('[1]Multi-Field'!$E$64=[1]Lists!BF345,'[1]Multi-Field'!$F$64="Drained"),BI345,IF(AND('[1]Multi-Field'!$E$64=[1]Lists!BF345,'[1]Multi-Field'!$F$64="undrained"),BH345,""))</f>
        <v/>
      </c>
      <c r="DU345" s="409" t="str">
        <f>IF(AND('[1]Multi-Field'!$E$65=[1]Lists!BF345,'[1]Multi-Field'!$F$65="Drained"),BI345,IF(AND('[1]Multi-Field'!$E$65=[1]Lists!BF345,'[1]Multi-Field'!$F$65="undrained"),BH345,""))</f>
        <v/>
      </c>
      <c r="DV345" s="409" t="str">
        <f>IF(AND('[1]Multi-Field'!$E$66=[1]Lists!BF345,'[1]Multi-Field'!$F$66="Drained"),BI345,IF(AND('[1]Multi-Field'!$E$66=[1]Lists!BF345,'[1]Multi-Field'!$F$66="undrained"),BH345,""))</f>
        <v/>
      </c>
      <c r="DW345" s="409" t="str">
        <f>IF(AND('[1]Multi-Field'!$E$67=[1]Lists!BF345,'[1]Multi-Field'!$F$67="Drained"),BI345,IF(AND('[1]Multi-Field'!$E$67=[1]Lists!BF345,'[1]Multi-Field'!$F$67="undrained"),BH345,""))</f>
        <v/>
      </c>
      <c r="DX345" s="409" t="str">
        <f>IF(AND('[1]Multi-Field'!$E$68=[1]Lists!BF345,'[1]Multi-Field'!$F$68="Drained"),BI345,IF(AND('[1]Multi-Field'!$E$68=[1]Lists!BF345,'[1]Multi-Field'!$F$68="undrained"),BH345,""))</f>
        <v/>
      </c>
      <c r="DY345" s="409" t="str">
        <f>IF(AND('[1]Multi-Field'!$E$69=[1]Lists!BF345,'[1]Multi-Field'!$F$69="Drained"),BI345,IF(AND('[1]Multi-Field'!$E$69=[1]Lists!BF345,'[1]Multi-Field'!$F$69="undrained"),BH345,""))</f>
        <v/>
      </c>
      <c r="DZ345" s="409" t="str">
        <f>IF(AND('[1]Multi-Field'!$E$70=[1]Lists!BF345,'[1]Multi-Field'!$F$70="Drained"),BI345,IF(AND('[1]Multi-Field'!$E$70=[1]Lists!BF345,'[1]Multi-Field'!$F$70="undrained"),BH345,""))</f>
        <v/>
      </c>
      <c r="EA345" s="409" t="str">
        <f>IF(AND('[1]Multi-Field'!$E$71=[1]Lists!BF345,'[1]Multi-Field'!$F$71="Drained"),BI345,IF(AND('[1]Multi-Field'!$E$71=[1]Lists!BF345,'[1]Multi-Field'!$F$71="undrained"),BH345,""))</f>
        <v/>
      </c>
      <c r="EB345" s="409" t="str">
        <f>IF(AND('[1]Multi-Field'!$E$72=[1]Lists!BF345,'[1]Multi-Field'!$F$72="Drained"),BI345,IF(AND('[1]Multi-Field'!$E$72=[1]Lists!BF345,'[1]Multi-Field'!$F$72="undrained"),BH345,""))</f>
        <v/>
      </c>
      <c r="EC345" s="409" t="str">
        <f>IF(AND('[1]Multi-Field'!$E$73=[1]Lists!BF345,'[1]Multi-Field'!$F$73="Drained"),BI345,IF(AND('[1]Multi-Field'!$E$73=[1]Lists!BF345,'[1]Multi-Field'!$F$73="undrained"),BH345,""))</f>
        <v/>
      </c>
      <c r="ED345" s="409" t="str">
        <f>IF(AND('[1]Multi-Field'!$E$74=[1]Lists!BF345,'[1]Multi-Field'!$F$74="Drained"),BI345,IF(AND('[1]Multi-Field'!$E$74=[1]Lists!BF345,'[1]Multi-Field'!$F$74="undrained"),BH345,""))</f>
        <v/>
      </c>
      <c r="EE345" s="409" t="str">
        <f>IF(AND('[1]Multi-Field'!$E$75=[1]Lists!BF345,'[1]Multi-Field'!$F$75="Drained"),BI345,IF(AND('[1]Multi-Field'!$E$75=[1]Lists!BF345,'[1]Multi-Field'!$F$75="undrained"),BH345,""))</f>
        <v/>
      </c>
      <c r="EF345" s="409" t="str">
        <f>IF(AND('[1]Multi-Field'!$E$76=[1]Lists!BF345,'[1]Multi-Field'!$F$76="Drained"),BI345,IF(AND('[1]Multi-Field'!$E$76=[1]Lists!BF345,'[1]Multi-Field'!$F$6="undrained"),BH345,""))</f>
        <v/>
      </c>
      <c r="EG345" s="409" t="str">
        <f>IF(AND('[1]Multi-Field'!$E$77=[1]Lists!BF345,'[1]Multi-Field'!$F$77="Drained"),BI345,IF(AND('[1]Multi-Field'!$E$77=[1]Lists!BF345,'[1]Multi-Field'!$F$77="undrained"),BH345,""))</f>
        <v/>
      </c>
      <c r="EH345" s="409" t="str">
        <f>IF(AND('[1]Multi-Field'!$E$78=[1]Lists!BF345,'[1]Multi-Field'!$F$78="Drained"),BI345,IF(AND('[1]Multi-Field'!$E$78=[1]Lists!BF345,'[1]Multi-Field'!$F$78="undrained"),BH345,""))</f>
        <v/>
      </c>
      <c r="EI345" s="409" t="str">
        <f>IF(AND('[1]Multi-Field'!$E$79=[1]Lists!BF345,'[1]Multi-Field'!$F$79="Drained"),BI345,IF(AND('[1]Multi-Field'!$E$79=[1]Lists!BF345,'[1]Multi-Field'!$F$79="undrained"),BH345,""))</f>
        <v/>
      </c>
      <c r="EJ345" s="409" t="str">
        <f>IF(AND('[1]Multi-Field'!$E$80=[1]Lists!BF345,'[1]Multi-Field'!$F$80="Drained"),BI345,IF(AND('[1]Multi-Field'!$E$80=[1]Lists!BF345,'[1]Multi-Field'!$F$80="undrained"),BH345,""))</f>
        <v/>
      </c>
      <c r="EK345" s="409" t="str">
        <f>IF(AND('[1]Multi-Field'!$E$81=[1]Lists!BF345,'[1]Multi-Field'!$F$81="Drained"),BI345,IF(AND('[1]Multi-Field'!$E$81=[1]Lists!BF345,'[1]Multi-Field'!$F$81="undrained"),BH345,""))</f>
        <v/>
      </c>
      <c r="EL345" s="409" t="str">
        <f>IF(AND('[1]Multi-Field'!$E$82=[1]Lists!BF345,'[1]Multi-Field'!$F$82="Drained"),BI345,IF(AND('[1]Multi-Field'!$E$82=[1]Lists!BF345,'[1]Multi-Field'!$F$82="undrained"),BH345,""))</f>
        <v/>
      </c>
      <c r="EM345" s="409" t="str">
        <f>IF(AND('[1]Multi-Field'!$E$83=[1]Lists!BF345,'[1]Multi-Field'!$F$83="Drained"),BI345,IF(AND('[1]Multi-Field'!$E$83=[1]Lists!BF345,'[1]Multi-Field'!$F$83="undrained"),BH345,""))</f>
        <v/>
      </c>
      <c r="EN345" s="409" t="str">
        <f>IF(AND('[1]Multi-Field'!$E$84=[1]Lists!BF345,'[1]Multi-Field'!$F$84="Drained"),BI345,IF(AND('[1]Multi-Field'!$E$84=[1]Lists!BF345,'[1]Multi-Field'!$F$84="undrained"),BH345,""))</f>
        <v/>
      </c>
      <c r="EO345" s="409" t="str">
        <f>IF(AND('[1]Multi-Field'!$E$85=[1]Lists!BF345,'[1]Multi-Field'!$F$85="Drained"),BI345,IF(AND('[1]Multi-Field'!$E$85=[1]Lists!BF345,'[1]Multi-Field'!$F$85="undrained"),BH345,""))</f>
        <v/>
      </c>
      <c r="EP345" s="409" t="str">
        <f>IF(AND('[1]Multi-Field'!$E$86=[1]Lists!BF345,'[1]Multi-Field'!$F$86="Drained"),BI345,IF(AND('[1]Multi-Field'!$E$86=[1]Lists!BF345,'[1]Multi-Field'!$F$86="undrained"),BH345,""))</f>
        <v/>
      </c>
      <c r="EQ345" s="409" t="str">
        <f>IF(AND('[1]Multi-Field'!$E$87=[1]Lists!BF345,'[1]Multi-Field'!$F$87="Drained"),BI345,IF(AND('[1]Multi-Field'!$E$87=[1]Lists!BF345,'[1]Multi-Field'!$F$87="undrained"),BH345,""))</f>
        <v/>
      </c>
      <c r="ER345" s="409" t="str">
        <f>IF(AND('[1]Multi-Field'!$E$88=[1]Lists!BF345,'[1]Multi-Field'!$F$88="Drained"),BI345,IF(AND('[1]Multi-Field'!$E$88=[1]Lists!BF345,'[1]Multi-Field'!$F$88="undrained"),BH345,""))</f>
        <v/>
      </c>
      <c r="ES345" s="409" t="str">
        <f>IF(AND('[1]Multi-Field'!$E$89=[1]Lists!BF345,'[1]Multi-Field'!$F$89="Drained"),BI345,IF(AND('[1]Multi-Field'!$E$89=[1]Lists!BF345,'[1]Multi-Field'!$F$89="undrained"),BH345,""))</f>
        <v/>
      </c>
      <c r="ET345" s="409" t="str">
        <f>IF(AND('[1]Multi-Field'!$E$90=[1]Lists!BF345,'[1]Multi-Field'!$F$90="Drained"),BI345,IF(AND('[1]Multi-Field'!$E$90=[1]Lists!BF345,'[1]Multi-Field'!$F$90="undrained"),BH345,""))</f>
        <v/>
      </c>
      <c r="EU345" s="409" t="str">
        <f>IF(AND('[1]Multi-Field'!$E$91=[1]Lists!BF345,'[1]Multi-Field'!$F$91="Drained"),BI345,IF(AND('[1]Multi-Field'!$E$91=[1]Lists!BF345,'[1]Multi-Field'!$F$91="undrained"),BH345,""))</f>
        <v/>
      </c>
      <c r="EV345" s="409" t="str">
        <f>IF(AND('[1]Multi-Field'!$E$92=[1]Lists!BF345,'[1]Multi-Field'!$F$92="Drained"),BI345,IF(AND('[1]Multi-Field'!$E$92=[1]Lists!BF345,'[1]Multi-Field'!$F$92="undrained"),BH345,""))</f>
        <v/>
      </c>
      <c r="EW345" s="409" t="str">
        <f>IF(AND('[1]Multi-Field'!$E$93=[1]Lists!BF345,'[1]Multi-Field'!$F$93="Drained"),BI345,IF(AND('[1]Multi-Field'!$E$93=[1]Lists!BF345,'[1]Multi-Field'!$F$93="undrained"),BH345,""))</f>
        <v/>
      </c>
      <c r="EX345" s="409" t="str">
        <f>IF(AND('[1]Multi-Field'!$E$94=[1]Lists!BF345,'[1]Multi-Field'!$F$94="Drained"),BI345,IF(AND('[1]Multi-Field'!$E$94=[1]Lists!BF345,'[1]Multi-Field'!$F$94="undrained"),BH345,""))</f>
        <v/>
      </c>
      <c r="EY345" s="409" t="str">
        <f>IF(AND('[1]Multi-Field'!$E$95=[1]Lists!BF345,'[1]Multi-Field'!$F$95="Drained"),BI345,IF(AND('[1]Multi-Field'!$E$95=[1]Lists!BF345,'[1]Multi-Field'!$F$95="undrained"),BH345,""))</f>
        <v/>
      </c>
      <c r="EZ345" s="409" t="str">
        <f>IF(AND('[1]Multi-Field'!$E$96=[1]Lists!BF345,'[1]Multi-Field'!$F$96="Drained"),BI345,IF(AND('[1]Multi-Field'!$E$96=[1]Lists!BF345,'[1]Multi-Field'!$F$96="undrained"),BH345,""))</f>
        <v/>
      </c>
      <c r="FA345" s="409" t="str">
        <f>IF(AND('[1]Multi-Field'!$E$97=[1]Lists!BF345,'[1]Multi-Field'!$F$97="Drained"),BI345,IF(AND('[1]Multi-Field'!$E$97=[1]Lists!BF345,'[1]Multi-Field'!$F$97="undrained"),BH345,""))</f>
        <v/>
      </c>
      <c r="FB345" s="409" t="str">
        <f>IF(AND('[1]Multi-Field'!$E$98=[1]Lists!BF345,'[1]Multi-Field'!$F$98="Drained"),BI345,IF(AND('[1]Multi-Field'!$E$98=[1]Lists!BF345,'[1]Multi-Field'!$F$98="undrained"),BH345,""))</f>
        <v/>
      </c>
      <c r="FC345" s="409" t="str">
        <f>IF(AND('[1]Multi-Field'!$E$99=[1]Lists!BF345,'[1]Multi-Field'!$F$99="Drained"),BI345,IF(AND('[1]Multi-Field'!$E$99=[1]Lists!BF345,'[1]Multi-Field'!$F$99="undrained"),BH345,""))</f>
        <v/>
      </c>
      <c r="FD345" s="409" t="str">
        <f>IF(AND('[1]Multi-Field'!$E$100=[1]Lists!BF345,'[1]Multi-Field'!$F$100="Drained"),BI345,IF(AND('[1]Multi-Field'!$E$100=[1]Lists!BF345,'[1]Multi-Field'!$F$100="undrained"),BH345,""))</f>
        <v/>
      </c>
      <c r="FE345" s="409" t="str">
        <f>IF(AND('[1]Multi-Field'!$E$101=[1]Lists!BF345,'[1]Multi-Field'!$F$101="Drained"),BI345,IF(AND('[1]Multi-Field'!$E$101=[1]Lists!BF345,'[1]Multi-Field'!$F$101="undrained"),BH345,""))</f>
        <v/>
      </c>
      <c r="FF345" s="409" t="str">
        <f>IF(AND('[1]Multi-Field'!$E$102=[1]Lists!BF345,'[1]Multi-Field'!$F$102="Drained"),BI345,IF(AND('[1]Multi-Field'!$E$102=[1]Lists!BF345,'[1]Multi-Field'!$F$102="undrained"),BH345,""))</f>
        <v/>
      </c>
      <c r="FG345" s="409" t="str">
        <f>IF(AND('[1]Multi-Field'!$E$103=[1]Lists!BF345,'[1]Multi-Field'!$F$103="Drained"),BI345,IF(AND('[1]Multi-Field'!$E$103=[1]Lists!BF345,'[1]Multi-Field'!$F$103="undrained"),BH345,""))</f>
        <v/>
      </c>
      <c r="FH345" s="409" t="str">
        <f>IF(AND('[1]Multi-Field'!$E$104=[1]Lists!BF345,'[1]Multi-Field'!$F$104="Drained"),BI345,IF(AND('[1]Multi-Field'!$E$104=[1]Lists!BF345,'[1]Multi-Field'!$F$104="undrained"),BH345,""))</f>
        <v/>
      </c>
      <c r="FI345" s="409" t="str">
        <f>IF(AND('[1]Multi-Field'!$E$105=[1]Lists!BF345,'[1]Multi-Field'!$F$105="Drained"),BI345,IF(AND('[1]Multi-Field'!$E$105=[1]Lists!BF345,'[1]Multi-Field'!$F$105="undrained"),BH345,""))</f>
        <v/>
      </c>
      <c r="FJ345" s="409" t="str">
        <f>IF(AND('[1]Multi-Field'!$E$106=[1]Lists!BF345,'[1]Multi-Field'!$F$106="Drained"),BI345,IF(AND('[1]Multi-Field'!$E$106=[1]Lists!BF345,'[1]Multi-Field'!$F$106="undrained"),BH345,""))</f>
        <v/>
      </c>
      <c r="FK345" s="409" t="str">
        <f>IF(AND('[1]Multi-Field'!$E$107=[1]Lists!BF345,'[1]Multi-Field'!$F$107="Drained"),BI345,IF(AND('[1]Multi-Field'!$E$107=[1]Lists!BF345,'[1]Multi-Field'!$F$107="undrained"),BH345,""))</f>
        <v/>
      </c>
      <c r="FL345" s="409" t="str">
        <f>IF(AND('[1]Multi-Field'!$E$108=[1]Lists!BF345,'[1]Multi-Field'!$F$108="Drained"),BI345,IF(AND('[1]Multi-Field'!$E$108=[1]Lists!BF345,'[1]Multi-Field'!$F$108="undrained"),BH345,""))</f>
        <v/>
      </c>
      <c r="FM345" s="409" t="str">
        <f>IF(AND('[1]Multi-Field'!$E$109=[1]Lists!BF345,'[1]Multi-Field'!$F$109="Drained"),BI345,IF(AND('[1]Multi-Field'!$E$109=[1]Lists!BF345,'[1]Multi-Field'!$F$109="undrained"),BH345,""))</f>
        <v/>
      </c>
      <c r="FN345" s="409" t="str">
        <f>IF(AND('[1]Multi-Field'!$E$110=[1]Lists!BF345,'[1]Multi-Field'!$F$110="Drained"),BI345,IF(AND('[1]Multi-Field'!$E$110=[1]Lists!BF345,'[1]Multi-Field'!$F$110="undrained"),BH345,""))</f>
        <v/>
      </c>
      <c r="FO345" s="409" t="str">
        <f>IF(AND('[1]Multi-Field'!$E$111=[1]Lists!BF345,'[1]Multi-Field'!$F$111="Drained"),BI345,IF(AND('[1]Multi-Field'!$E$111=[1]Lists!BF345,'[1]Multi-Field'!$F$111="undrained"),BH345,""))</f>
        <v/>
      </c>
      <c r="FP345" s="409" t="str">
        <f>IF(AND('[1]Multi-Field'!$E$112=[1]Lists!BF345,'[1]Multi-Field'!$F$112="Drained"),BI345,IF(AND('[1]Multi-Field'!$E$112=[1]Lists!BF345,'[1]Multi-Field'!$F$112="undrained"),BH345,""))</f>
        <v/>
      </c>
      <c r="FQ345" s="409" t="str">
        <f>IF(AND('[1]Multi-Field'!$E$113=[1]Lists!BF345,'[1]Multi-Field'!$F$113="Drained"),BI345,IF(AND('[1]Multi-Field'!$E$113=[1]Lists!BF345,'[1]Multi-Field'!$F$113="undrained"),BH345,""))</f>
        <v/>
      </c>
      <c r="FR345" s="409" t="str">
        <f>IF(AND('[1]Multi-Field'!$E$114=[1]Lists!BF345,'[1]Multi-Field'!$F$114="Drained"),BI345,IF(AND('[1]Multi-Field'!$E$114=[1]Lists!BF345,'[1]Multi-Field'!$F$114="undrained"),BH345,""))</f>
        <v/>
      </c>
      <c r="FS345" s="409" t="str">
        <f>IF(AND('[1]Multi-Field'!$E$115=[1]Lists!BF345,'[1]Multi-Field'!$F$115="Drained"),BI345,IF(AND('[1]Multi-Field'!$E$115=[1]Lists!BF345,'[1]Multi-Field'!$F$115="undrained"),BH345,""))</f>
        <v/>
      </c>
      <c r="FT345" s="409" t="str">
        <f>IF(AND('[1]Multi-Field'!$E$116=[1]Lists!BF345,'[1]Multi-Field'!$F$116="Drained"),BI345,IF(AND('[1]Multi-Field'!$E$116=[1]Lists!BF345,'[1]Multi-Field'!$F$116="undrained"),BH345,""))</f>
        <v/>
      </c>
      <c r="FU345" s="409" t="str">
        <f>IF(AND('[1]Multi-Field'!$E$117=[1]Lists!BF345,'[1]Multi-Field'!$F$117="Drained"),BI345,IF(AND('[1]Multi-Field'!$E$117=[1]Lists!BF345,'[1]Multi-Field'!$F$117="undrained"),BH345,""))</f>
        <v/>
      </c>
      <c r="FV345" s="409" t="str">
        <f>IF(AND('[1]Multi-Field'!$E$118=[1]Lists!BF345,'[1]Multi-Field'!$F$118="Drained"),BI345,IF(AND('[1]Multi-Field'!$E$118=[1]Lists!BF345,'[1]Multi-Field'!$F$118="undrained"),BH345,""))</f>
        <v/>
      </c>
      <c r="FW345" s="409" t="str">
        <f>IF(AND('[1]Multi-Field'!$E$119=[1]Lists!BF345,'[1]Multi-Field'!$F$119="Drained"),BI345,IF(AND('[1]Multi-Field'!$E$119=[1]Lists!BF345,'[1]Multi-Field'!$F$119="undrained"),BH345,""))</f>
        <v/>
      </c>
      <c r="FX345" s="409" t="str">
        <f>IF(AND('[1]Multi-Field'!$E$120=[1]Lists!BF345,'[1]Multi-Field'!$F$120="Drained"),BI345,IF(AND('[1]Multi-Field'!$E$120=[1]Lists!BF345,'[1]Multi-Field'!$F$120="undrained"),BH345,""))</f>
        <v/>
      </c>
      <c r="GC345" s="4">
        <v>1</v>
      </c>
    </row>
    <row r="346" spans="1:185" ht="13.5" customHeight="1">
      <c r="A346" s="7" t="s">
        <v>432</v>
      </c>
      <c r="B346" s="7"/>
      <c r="C346" s="7"/>
      <c r="D346" s="8">
        <v>55</v>
      </c>
      <c r="E346" s="8">
        <f t="shared" si="53"/>
        <v>57</v>
      </c>
      <c r="F346" s="8">
        <f t="shared" si="54"/>
        <v>58</v>
      </c>
      <c r="G346" s="8">
        <v>60</v>
      </c>
      <c r="H346" s="8">
        <v>65</v>
      </c>
      <c r="I346" s="8">
        <f t="shared" si="57"/>
        <v>68</v>
      </c>
      <c r="J346" s="8">
        <f t="shared" si="58"/>
        <v>72</v>
      </c>
      <c r="K346" s="8">
        <v>75</v>
      </c>
      <c r="L346" s="8">
        <v>75</v>
      </c>
      <c r="M346" s="8">
        <f t="shared" si="55"/>
        <v>85</v>
      </c>
      <c r="N346" s="8">
        <f t="shared" si="56"/>
        <v>95</v>
      </c>
      <c r="O346" s="8">
        <v>105</v>
      </c>
      <c r="P346" s="391">
        <v>321</v>
      </c>
      <c r="Q346" s="394"/>
      <c r="R346" s="395" t="b">
        <f>IF(OR('Multi-Field'!AA323=Lists!$AC$42,'Multi-Field'!AA323=Lists!$AC$43),IF('Multi-Field'!Z323="x",(IF('Multi-Field'!AC323=Lists!$Q$11,Lists!$R$11,IF('Multi-Field'!AC323=Lists!$Q$12,Lists!$R$12,IF('Multi-Field'!AC323=Lists!$Q$13,Lists!$R$13,IF('Multi-Field'!AC323=Lists!$Q$14,Lists!$R$14))))),IF('Multi-Field'!X323="x",(IF('Multi-Field'!AC323=Lists!$Q$11,Lists!$S$11,IF('Multi-Field'!AC323=Lists!$Q$12,Lists!$S$12,IF('Multi-Field'!AC323=Lists!$Q$13,Lists!$S$13,IF('Multi-Field'!AC323=Lists!$Q$14,Lists!$S$14))))),IF('Multi-Field'!V323="x",(IF('Multi-Field'!AC323=Lists!$Q$11,Lists!$T$11,IF('Multi-Field'!AC323=Lists!$Q$12,Lists!$T$12,IF('Multi-Field'!AC323=Lists!$Q$13,Lists!$T$13,IF('Multi-Field'!AC323=Lists!$Q$14,Lists!$T$14))))),0))))</f>
        <v>0</v>
      </c>
      <c r="S346" s="395" t="str">
        <f t="shared" si="52"/>
        <v/>
      </c>
      <c r="T346" s="395"/>
      <c r="U346" s="396"/>
      <c r="BF346" s="411" t="s">
        <v>1510</v>
      </c>
      <c r="BG346" s="412">
        <v>1</v>
      </c>
      <c r="BH346" s="412">
        <v>2.5</v>
      </c>
      <c r="BI346" s="412">
        <v>3.5</v>
      </c>
      <c r="BJ346" s="409" t="e">
        <f>IF(AND('[1]Single Field'!#REF!=[1]Lists!BF346,'[1]Single Field'!#REF!="Drained"),"x",IF(AND('[1]Single Field'!#REF!=[1]Lists!BF346,'[1]Single Field'!#REF!="Undrained"),O,""))</f>
        <v>#REF!</v>
      </c>
      <c r="BK346" s="409" t="str">
        <f>IF(AND('[1]Multi-Field'!$E$3=[1]Lists!BF346,'[1]Multi-Field'!$F$3="Drained"),BI346,IF(AND('[1]Multi-Field'!$E$3=BF346,'[1]Multi-Field'!$F$3="undrained"),BH346,""))</f>
        <v/>
      </c>
      <c r="BL346" s="409" t="str">
        <f>IF(AND('[1]Multi-Field'!$E$4=BF346,'[1]Multi-Field'!$F$4="Drained"),BI346,IF(AND('[1]Multi-Field'!$E$4=BF346,'[1]Multi-Field'!$F$4="undrained"),BH346,""))</f>
        <v/>
      </c>
      <c r="BM346" s="409" t="str">
        <f>IF(AND('[1]Multi-Field'!$E$5=BF346,'[1]Multi-Field'!$F$5="Drained"),BI346,IF(AND('[1]Multi-Field'!$E$5=BF346,'[1]Multi-Field'!$F$5="undrained"),BH346,""))</f>
        <v/>
      </c>
      <c r="BN346" s="409" t="str">
        <f>IF(AND('[1]Multi-Field'!$E$6=BF346,'[1]Multi-Field'!$F$6="Drained"),BI346,IF(AND('[1]Multi-Field'!$E$6=BF346,'[1]Multi-Field'!$F$6="undrained"),BH346,""))</f>
        <v/>
      </c>
      <c r="BO346" s="409" t="str">
        <f>IF(AND('[1]Multi-Field'!$E$7=BF346,'[1]Multi-Field'!$F$7="Drained"),BI346,IF(AND('[1]Multi-Field'!$E$7=BF346,'[1]Multi-Field'!$F$7="undrained"),BH346,""))</f>
        <v/>
      </c>
      <c r="BP346" s="409" t="str">
        <f>IF(AND('[1]Multi-Field'!$E$8=BF346,'[1]Multi-Field'!$F$8="Drained"),BI346,IF(AND('[1]Multi-Field'!$E$8=BF346,'[1]Multi-Field'!$F$8="undrained"),BH346,""))</f>
        <v/>
      </c>
      <c r="BQ346" s="409" t="str">
        <f>IF(AND('[1]Multi-Field'!$E$9=BF346,'[1]Multi-Field'!$F$9="Drained"),BI346,IF(AND('[1]Multi-Field'!$E$9=BF346,'[1]Multi-Field'!$F$9="undrained"),BH346,""))</f>
        <v/>
      </c>
      <c r="BR346" s="409" t="str">
        <f>IF(AND('[1]Multi-Field'!$E$10=BF346,'[1]Multi-Field'!$F$10="Drained"),BI346,IF(AND('[1]Multi-Field'!$E$10=BF346,'[1]Multi-Field'!$F$10="undrained"),BH346,""))</f>
        <v/>
      </c>
      <c r="BS346" s="409" t="str">
        <f>IF(AND('[1]Multi-Field'!$E$11=BF346,'[1]Multi-Field'!$F$11="Drained"),BI346,IF(AND('[1]Multi-Field'!$E$11=BF346,'[1]Multi-Field'!$F$11="undrained"),BH346,""))</f>
        <v/>
      </c>
      <c r="BT346" s="409" t="str">
        <f>IF(AND('[1]Multi-Field'!$E$12=BF346,'[1]Multi-Field'!$F$12="Drained"),BI346,IF(AND('[1]Multi-Field'!$E$12=BF346,'[1]Multi-Field'!$F$12="undrained"),BH346,""))</f>
        <v/>
      </c>
      <c r="BU346" s="409" t="str">
        <f>IF(AND('[1]Multi-Field'!$E$13=BF346,'[1]Multi-Field'!$F$13="Drained"),BI346,IF(AND('[1]Multi-Field'!$E$3=BF346,'[1]Multi-Field'!$F$13="undrained"),BH346,""))</f>
        <v/>
      </c>
      <c r="BV346" s="409" t="str">
        <f>IF(AND('[1]Multi-Field'!$E$14=BF346,'[1]Multi-Field'!$F$14="Drained"),BI346,IF(AND('[1]Multi-Field'!$E$14=BF346,'[1]Multi-Field'!$F$14="undrained"),BH346,""))</f>
        <v/>
      </c>
      <c r="BW346" s="409" t="str">
        <f>IF(AND('[1]Multi-Field'!$E$15=BF346,'[1]Multi-Field'!$F$15="Drained"),BI346,IF(AND('[1]Multi-Field'!$E$15=BF346,'[1]Multi-Field'!$F$15="undrained"),BH346,""))</f>
        <v/>
      </c>
      <c r="BX346" s="409" t="str">
        <f>IF(AND('[1]Multi-Field'!$E$16=[1]Lists!BF346,'[1]Multi-Field'!$F$16="Drained"),BI346,IF(AND('[1]Multi-Field'!$E$16=[1]Lists!BF346,'[1]Multi-Field'!$F$16="undrained"),BH346,""))</f>
        <v/>
      </c>
      <c r="BY346" s="409" t="str">
        <f>IF(AND('[1]Multi-Field'!$E$17=[1]Lists!BF346,'[1]Multi-Field'!$F$17="Drained"),BI346,IF(AND('[1]Multi-Field'!$E$17=[1]Lists!BF346,'[1]Multi-Field'!$F$17="undrained"),BH346,""))</f>
        <v/>
      </c>
      <c r="BZ346" s="409" t="str">
        <f>IF(AND('[1]Multi-Field'!$E$18=[1]Lists!BF346,'[1]Multi-Field'!$F$18="Drained"),BI346,IF(AND('[1]Multi-Field'!$E$18=[1]Lists!BF346,'[1]Multi-Field'!$F$18="undrained"),BH346,""))</f>
        <v/>
      </c>
      <c r="CA346" s="409" t="str">
        <f>IF(AND('[1]Multi-Field'!$E$19=[1]Lists!BF346,'[1]Multi-Field'!$F$19="Drained"),BI346,IF(AND('[1]Multi-Field'!$E$19=[1]Lists!BF346,'[1]Multi-Field'!$F$19="undrained"),BH346,""))</f>
        <v/>
      </c>
      <c r="CB346" s="409" t="str">
        <f>IF(AND('[1]Multi-Field'!$E$20=[1]Lists!BF346,'[1]Multi-Field'!$F$20="Drained"),BI346,IF(AND('[1]Multi-Field'!$E$20=[1]Lists!BF346,'[1]Multi-Field'!$F$20="undrained"),BH346,""))</f>
        <v/>
      </c>
      <c r="CC346" s="409" t="str">
        <f>IF(AND('[1]Multi-Field'!$E$21=[1]Lists!BF346,'[1]Multi-Field'!$F$21="Drained"),BI346,IF(AND('[1]Multi-Field'!$E$21=[1]Lists!BF346,'[1]Multi-Field'!$F$21="undrained"),BH346,""))</f>
        <v/>
      </c>
      <c r="CD346" s="409" t="str">
        <f>IF(AND('[1]Multi-Field'!$E$22=[1]Lists!BF346,'[1]Multi-Field'!$F$22="Drained"),BI346,IF(AND('[1]Multi-Field'!$E$22=[1]Lists!BF346,'[1]Multi-Field'!$F$22="undrained"),BH346,""))</f>
        <v/>
      </c>
      <c r="CE346" s="409" t="str">
        <f>IF(AND('[1]Multi-Field'!$E$23=[1]Lists!BF346,'[1]Multi-Field'!$F$23="Drained"),BI346,IF(AND('[1]Multi-Field'!$E$23=[1]Lists!BF346,'[1]Multi-Field'!$F$23="undrained"),BH346,""))</f>
        <v/>
      </c>
      <c r="CF346" s="409" t="str">
        <f>IF(AND('[1]Multi-Field'!$E$24=[1]Lists!BF346,'[1]Multi-Field'!$F$24="Drained"),BI346,IF(AND('[1]Multi-Field'!$E$24=[1]Lists!BF346,'[1]Multi-Field'!$F$24="undrained"),BH346,""))</f>
        <v/>
      </c>
      <c r="CG346" s="409" t="str">
        <f>IF(AND('[1]Multi-Field'!$E$25=[1]Lists!BF346,'[1]Multi-Field'!$F$25="Drained"),BI346,IF(AND('[1]Multi-Field'!$E$25=[1]Lists!BF346,'[1]Multi-Field'!$F$25="undrained"),BH346,""))</f>
        <v/>
      </c>
      <c r="CH346" s="409" t="str">
        <f>IF(AND('[1]Multi-Field'!$E$26=[1]Lists!BF346,'[1]Multi-Field'!$F$26="Drained"),BI346,IF(AND('[1]Multi-Field'!$E$26=[1]Lists!BF346,'[1]Multi-Field'!$F$26="undrained"),BH346,""))</f>
        <v/>
      </c>
      <c r="CI346" s="409" t="str">
        <f>IF(AND('[1]Multi-Field'!$E$27=[1]Lists!BF346,'[1]Multi-Field'!$F$27="Drained"),BI346,IF(AND('[1]Multi-Field'!$E$27=[1]Lists!BF346,'[1]Multi-Field'!$F$27="undrained"),BH346,""))</f>
        <v/>
      </c>
      <c r="CJ346" s="409" t="str">
        <f>IF(AND('[1]Multi-Field'!$E$28=[1]Lists!BF346,'[1]Multi-Field'!$F$28="Drained"),BI346,IF(AND('[1]Multi-Field'!$E$28=[1]Lists!BF346,'[1]Multi-Field'!$F$28="undrained"),BH346,""))</f>
        <v/>
      </c>
      <c r="CK346" s="409" t="str">
        <f>IF(AND('[1]Multi-Field'!$E$29=[1]Lists!BF346,'[1]Multi-Field'!$F$29="Drained"),BI346,IF(AND('[1]Multi-Field'!$E$29=[1]Lists!BF346,'[1]Multi-Field'!$F$29="undrained"),BH346,""))</f>
        <v/>
      </c>
      <c r="CL346" s="409" t="str">
        <f>IF(AND('[1]Multi-Field'!$E$30=[1]Lists!BF346,'[1]Multi-Field'!$F$30="Drained"),BI346,IF(AND('[1]Multi-Field'!$E$30=[1]Lists!BF346,'[1]Multi-Field'!$F$30="undrained"),BH346,""))</f>
        <v/>
      </c>
      <c r="CM346" s="409" t="str">
        <f>IF(AND('[1]Multi-Field'!$E$31=[1]Lists!BF346,'[1]Multi-Field'!$F$31="Drained"),BI346,IF(AND('[1]Multi-Field'!$E$31=[1]Lists!BF346,'[1]Multi-Field'!$F$31="undrained"),BH346,""))</f>
        <v/>
      </c>
      <c r="CN346" s="409" t="str">
        <f>IF(AND('[1]Multi-Field'!$E$32=[1]Lists!BF346,'[1]Multi-Field'!$F$32="Drained"),BI346,IF(AND('[1]Multi-Field'!$E$32=[1]Lists!BF346,'[1]Multi-Field'!$F$32="undrained"),BH346,""))</f>
        <v/>
      </c>
      <c r="CO346" s="409" t="str">
        <f>IF(AND('[1]Multi-Field'!$E$33=[1]Lists!BF346,'[1]Multi-Field'!$F$33="Drained"),BI346,IF(AND('[1]Multi-Field'!$E$33=[1]Lists!BF346,'[1]Multi-Field'!$F$33="undrained"),BH346,""))</f>
        <v/>
      </c>
      <c r="CP346" s="409" t="str">
        <f>IF(AND('[1]Multi-Field'!$E$34=[1]Lists!BF346,'[1]Multi-Field'!$F$34="Drained"),BI346,IF(AND('[1]Multi-Field'!$E$34=[1]Lists!BF346,'[1]Multi-Field'!$F$34="undrained"),BH346,""))</f>
        <v/>
      </c>
      <c r="CQ346" s="409" t="str">
        <f>IF(AND('[1]Multi-Field'!$E$35=[1]Lists!BF346,'[1]Multi-Field'!$F$35="Drained"),BI346,IF(AND('[1]Multi-Field'!$E$35=[1]Lists!BF346,'[1]Multi-Field'!$F$35="undrained"),BH346,""))</f>
        <v/>
      </c>
      <c r="CR346" s="409" t="str">
        <f>IF(AND('[1]Multi-Field'!$E$36=[1]Lists!BF346,'[1]Multi-Field'!$F$36="Drained"),BI346,IF(AND('[1]Multi-Field'!$E$36=[1]Lists!BF346,'[1]Multi-Field'!$F$36="undrained"),BH346,""))</f>
        <v/>
      </c>
      <c r="CS346" s="409" t="str">
        <f>IF(AND('[1]Multi-Field'!$E$37=[1]Lists!BF346,'[1]Multi-Field'!$F$37="Drained"),BI346,IF(AND('[1]Multi-Field'!$E$37=[1]Lists!BF346,'[1]Multi-Field'!$F$37="undrained"),BH346,""))</f>
        <v/>
      </c>
      <c r="CT346" s="409" t="str">
        <f>IF(AND('[1]Multi-Field'!$E$38=[1]Lists!BF346,'[1]Multi-Field'!$F$38="Drained"),BI346,IF(AND('[1]Multi-Field'!$E$38=[1]Lists!BF346,'[1]Multi-Field'!$F$38="undrained"),BH346,""))</f>
        <v/>
      </c>
      <c r="CU346" s="409" t="str">
        <f>IF(AND('[1]Multi-Field'!$E$39=[1]Lists!BF346,'[1]Multi-Field'!$F$39="Drained"),BI346,IF(AND('[1]Multi-Field'!$E$39=[1]Lists!BF346,'[1]Multi-Field'!$F$39="undrained"),BH346,""))</f>
        <v/>
      </c>
      <c r="CV346" s="409" t="str">
        <f>IF(AND('[1]Multi-Field'!$E$40=[1]Lists!BF346,'[1]Multi-Field'!$F$40="Drained"),BI346,IF(AND('[1]Multi-Field'!$E$40=[1]Lists!BF346,'[1]Multi-Field'!$F$40="undrained"),BH346,""))</f>
        <v/>
      </c>
      <c r="CW346" s="409" t="str">
        <f>IF(AND('[1]Multi-Field'!$E$41=[1]Lists!BF346,'[1]Multi-Field'!$F$40="Drained"),BI346,IF(AND('[1]Multi-Field'!$E$40=[1]Lists!BF346,'[1]Multi-Field'!$F$40="undrained"),BH346,""))</f>
        <v/>
      </c>
      <c r="CX346" s="409" t="str">
        <f>IF(AND('[1]Multi-Field'!$E$42=[1]Lists!BF346,'[1]Multi-Field'!$F$42="Drained"),BI346,IF(AND('[1]Multi-Field'!$E$42=[1]Lists!BF346,'[1]Multi-Field'!$F$42="undrained"),BH346,""))</f>
        <v/>
      </c>
      <c r="CY346" s="409" t="str">
        <f>IF(AND('[1]Multi-Field'!$E$43=[1]Lists!BF346,'[1]Multi-Field'!$F$43="Drained"),BI346,IF(AND('[1]Multi-Field'!$E$43=[1]Lists!BF346,'[1]Multi-Field'!$F$43="undrained"),BH346,""))</f>
        <v/>
      </c>
      <c r="CZ346" s="409" t="str">
        <f>IF(AND('[1]Multi-Field'!$E$44=[1]Lists!BF346,'[1]Multi-Field'!$F$44="Drained"),BI346,IF(AND('[1]Multi-Field'!$E$44=[1]Lists!BF346,'[1]Multi-Field'!$F$44="undrained"),BH346,""))</f>
        <v/>
      </c>
      <c r="DA346" s="409" t="str">
        <f>IF(AND('[1]Multi-Field'!$E$45=[1]Lists!BF346,'[1]Multi-Field'!$F$45="Drained"),BI346,IF(AND('[1]Multi-Field'!$E$45=[1]Lists!BF346,'[1]Multi-Field'!$F$45="undrained"),BH346,""))</f>
        <v/>
      </c>
      <c r="DB346" s="409" t="str">
        <f>IF(AND('[1]Multi-Field'!$E$46=[1]Lists!BF346,'[1]Multi-Field'!$F$46="Drained"),BI346,IF(AND('[1]Multi-Field'!$E$46=[1]Lists!BF346,'[1]Multi-Field'!$F$46="undrained"),BH346,""))</f>
        <v/>
      </c>
      <c r="DC346" s="409" t="str">
        <f>IF(AND('[1]Multi-Field'!$E$47=[1]Lists!BF346,'[1]Multi-Field'!$F$47="Drained"),BI346,IF(AND('[1]Multi-Field'!$E$47=[1]Lists!BF346,'[1]Multi-Field'!$F$47="undrained"),BH346,""))</f>
        <v/>
      </c>
      <c r="DD346" s="409" t="str">
        <f>IF(AND('[1]Multi-Field'!$E$48=[1]Lists!BF346,'[1]Multi-Field'!$F$48="Drained"),BI346,IF(AND('[1]Multi-Field'!$E$48=[1]Lists!BF346,'[1]Multi-Field'!$F$48="undrained"),BH346,""))</f>
        <v/>
      </c>
      <c r="DE346" s="409" t="str">
        <f>IF(AND('[1]Multi-Field'!$E$49=[1]Lists!BF346,'[1]Multi-Field'!$F$49="Drained"),BI346,IF(AND('[1]Multi-Field'!$E$49=[1]Lists!BF346,'[1]Multi-Field'!$F$9="undrained"),BH346,""))</f>
        <v/>
      </c>
      <c r="DF346" s="409" t="str">
        <f>IF(AND('[1]Multi-Field'!$E$50=[1]Lists!BF346,'[1]Multi-Field'!$F$50="Drained"),BI346,IF(AND('[1]Multi-Field'!$E$50=[1]Lists!BF346,'[1]Multi-Field'!$F$50="undrained"),BH346,""))</f>
        <v/>
      </c>
      <c r="DG346" s="409" t="str">
        <f>IF(AND('[1]Multi-Field'!$E$51=[1]Lists!BF346,'[1]Multi-Field'!$F$51="Drained"),BI346,IF(AND('[1]Multi-Field'!$E$51=[1]Lists!BF346,'[1]Multi-Field'!$F$51="undrained"),BH346,""))</f>
        <v/>
      </c>
      <c r="DH346" s="409" t="str">
        <f>IF(AND('[1]Multi-Field'!$E$52=[1]Lists!BF346,'[1]Multi-Field'!$F$52="Drained"),BI346,IF(AND('[1]Multi-Field'!$E$52=[1]Lists!BF346,'[1]Multi-Field'!$F$52="undrained"),BH346,""))</f>
        <v/>
      </c>
      <c r="DI346" s="409" t="str">
        <f>IF(AND('[1]Multi-Field'!$E$53=[1]Lists!BF346,'[1]Multi-Field'!$F$53="Drained"),BI346,IF(AND('[1]Multi-Field'!$E$53=[1]Lists!BF346,'[1]Multi-Field'!$F$53="undrained"),BH346,""))</f>
        <v/>
      </c>
      <c r="DJ346" s="409" t="str">
        <f>IF(AND('[1]Multi-Field'!$E$54=[1]Lists!BF346,'[1]Multi-Field'!$F$54="Drained"),BI346,IF(AND('[1]Multi-Field'!$E$54=[1]Lists!BF346,'[1]Multi-Field'!$F$54="undrained"),BH346,""))</f>
        <v/>
      </c>
      <c r="DK346" s="409" t="str">
        <f>IF(AND('[1]Multi-Field'!$E$55=[1]Lists!BF346,'[1]Multi-Field'!$F$55="Drained"),BI346,IF(AND('[1]Multi-Field'!$E$55=[1]Lists!BF346,'[1]Multi-Field'!$F$55="undrained"),BH346,""))</f>
        <v/>
      </c>
      <c r="DL346" s="409" t="str">
        <f>IF(AND('[1]Multi-Field'!$E$56=[1]Lists!BF346,'[1]Multi-Field'!$F$56="Drained"),BI346,IF(AND('[1]Multi-Field'!$E$56=[1]Lists!BF346,'[1]Multi-Field'!$F$56="undrained"),BH346,""))</f>
        <v/>
      </c>
      <c r="DM346" s="409" t="str">
        <f>IF(AND('[1]Multi-Field'!$E$57=[1]Lists!BF346,'[1]Multi-Field'!$F$57="Drained"),BI346,IF(AND('[1]Multi-Field'!$E$57=[1]Lists!BF346,'[1]Multi-Field'!$F$57="undrained"),BH346,""))</f>
        <v/>
      </c>
      <c r="DN346" s="409" t="str">
        <f>IF(AND('[1]Multi-Field'!$E$58=[1]Lists!BF346,'[1]Multi-Field'!$F$58="Drained"),BI346,IF(AND('[1]Multi-Field'!$E$58=[1]Lists!BF346,'[1]Multi-Field'!$F$58="undrained"),BH346,""))</f>
        <v/>
      </c>
      <c r="DO346" s="409" t="str">
        <f>IF(AND('[1]Multi-Field'!$E$59=[1]Lists!BF346,'[1]Multi-Field'!$F$59="Drained"),BI346,IF(AND('[1]Multi-Field'!$E$59=[1]Lists!BF346,'[1]Multi-Field'!$F$59="undrained"),BH346,""))</f>
        <v/>
      </c>
      <c r="DP346" s="409" t="str">
        <f>IF(AND('[1]Multi-Field'!$E$60=[1]Lists!BF346,'[1]Multi-Field'!$F$60="Drained"),BI346,IF(AND('[1]Multi-Field'!$E$60=[1]Lists!BF346,'[1]Multi-Field'!$F$60="undrained"),BH346,""))</f>
        <v/>
      </c>
      <c r="DQ346" s="409" t="str">
        <f>IF(AND('[1]Multi-Field'!$E$61=[1]Lists!BF346,'[1]Multi-Field'!$F$61="Drained"),BI346,IF(AND('[1]Multi-Field'!$E$61=[1]Lists!BF346,'[1]Multi-Field'!$F$61="undrained"),BH346,""))</f>
        <v/>
      </c>
      <c r="DR346" s="409" t="str">
        <f>IF(AND('[1]Multi-Field'!$E$62=[1]Lists!BF346,'[1]Multi-Field'!$F$62="Drained"),BI346,IF(AND('[1]Multi-Field'!$E$62=[1]Lists!BF346,'[1]Multi-Field'!$F$62="undrained"),BH346,""))</f>
        <v/>
      </c>
      <c r="DS346" s="409" t="str">
        <f>IF(AND('[1]Multi-Field'!$E$63=[1]Lists!BF346,'[1]Multi-Field'!$F$63="Drained"),BI346,IF(AND('[1]Multi-Field'!$E$63=[1]Lists!BF346,'[1]Multi-Field'!$F$63="undrained"),BH346,""))</f>
        <v/>
      </c>
      <c r="DT346" s="409" t="str">
        <f>IF(AND('[1]Multi-Field'!$E$64=[1]Lists!BF346,'[1]Multi-Field'!$F$64="Drained"),BI346,IF(AND('[1]Multi-Field'!$E$64=[1]Lists!BF346,'[1]Multi-Field'!$F$64="undrained"),BH346,""))</f>
        <v/>
      </c>
      <c r="DU346" s="409" t="str">
        <f>IF(AND('[1]Multi-Field'!$E$65=[1]Lists!BF346,'[1]Multi-Field'!$F$65="Drained"),BI346,IF(AND('[1]Multi-Field'!$E$65=[1]Lists!BF346,'[1]Multi-Field'!$F$65="undrained"),BH346,""))</f>
        <v/>
      </c>
      <c r="DV346" s="409" t="str">
        <f>IF(AND('[1]Multi-Field'!$E$66=[1]Lists!BF346,'[1]Multi-Field'!$F$66="Drained"),BI346,IF(AND('[1]Multi-Field'!$E$66=[1]Lists!BF346,'[1]Multi-Field'!$F$66="undrained"),BH346,""))</f>
        <v/>
      </c>
      <c r="DW346" s="409" t="str">
        <f>IF(AND('[1]Multi-Field'!$E$67=[1]Lists!BF346,'[1]Multi-Field'!$F$67="Drained"),BI346,IF(AND('[1]Multi-Field'!$E$67=[1]Lists!BF346,'[1]Multi-Field'!$F$67="undrained"),BH346,""))</f>
        <v/>
      </c>
      <c r="DX346" s="409" t="str">
        <f>IF(AND('[1]Multi-Field'!$E$68=[1]Lists!BF346,'[1]Multi-Field'!$F$68="Drained"),BI346,IF(AND('[1]Multi-Field'!$E$68=[1]Lists!BF346,'[1]Multi-Field'!$F$68="undrained"),BH346,""))</f>
        <v/>
      </c>
      <c r="DY346" s="409" t="str">
        <f>IF(AND('[1]Multi-Field'!$E$69=[1]Lists!BF346,'[1]Multi-Field'!$F$69="Drained"),BI346,IF(AND('[1]Multi-Field'!$E$69=[1]Lists!BF346,'[1]Multi-Field'!$F$69="undrained"),BH346,""))</f>
        <v/>
      </c>
      <c r="DZ346" s="409" t="str">
        <f>IF(AND('[1]Multi-Field'!$E$70=[1]Lists!BF346,'[1]Multi-Field'!$F$70="Drained"),BI346,IF(AND('[1]Multi-Field'!$E$70=[1]Lists!BF346,'[1]Multi-Field'!$F$70="undrained"),BH346,""))</f>
        <v/>
      </c>
      <c r="EA346" s="409" t="str">
        <f>IF(AND('[1]Multi-Field'!$E$71=[1]Lists!BF346,'[1]Multi-Field'!$F$71="Drained"),BI346,IF(AND('[1]Multi-Field'!$E$71=[1]Lists!BF346,'[1]Multi-Field'!$F$71="undrained"),BH346,""))</f>
        <v/>
      </c>
      <c r="EB346" s="409" t="str">
        <f>IF(AND('[1]Multi-Field'!$E$72=[1]Lists!BF346,'[1]Multi-Field'!$F$72="Drained"),BI346,IF(AND('[1]Multi-Field'!$E$72=[1]Lists!BF346,'[1]Multi-Field'!$F$72="undrained"),BH346,""))</f>
        <v/>
      </c>
      <c r="EC346" s="409" t="str">
        <f>IF(AND('[1]Multi-Field'!$E$73=[1]Lists!BF346,'[1]Multi-Field'!$F$73="Drained"),BI346,IF(AND('[1]Multi-Field'!$E$73=[1]Lists!BF346,'[1]Multi-Field'!$F$73="undrained"),BH346,""))</f>
        <v/>
      </c>
      <c r="ED346" s="409" t="str">
        <f>IF(AND('[1]Multi-Field'!$E$74=[1]Lists!BF346,'[1]Multi-Field'!$F$74="Drained"),BI346,IF(AND('[1]Multi-Field'!$E$74=[1]Lists!BF346,'[1]Multi-Field'!$F$74="undrained"),BH346,""))</f>
        <v/>
      </c>
      <c r="EE346" s="409" t="str">
        <f>IF(AND('[1]Multi-Field'!$E$75=[1]Lists!BF346,'[1]Multi-Field'!$F$75="Drained"),BI346,IF(AND('[1]Multi-Field'!$E$75=[1]Lists!BF346,'[1]Multi-Field'!$F$75="undrained"),BH346,""))</f>
        <v/>
      </c>
      <c r="EF346" s="409" t="str">
        <f>IF(AND('[1]Multi-Field'!$E$76=[1]Lists!BF346,'[1]Multi-Field'!$F$76="Drained"),BI346,IF(AND('[1]Multi-Field'!$E$76=[1]Lists!BF346,'[1]Multi-Field'!$F$6="undrained"),BH346,""))</f>
        <v/>
      </c>
      <c r="EG346" s="409" t="str">
        <f>IF(AND('[1]Multi-Field'!$E$77=[1]Lists!BF346,'[1]Multi-Field'!$F$77="Drained"),BI346,IF(AND('[1]Multi-Field'!$E$77=[1]Lists!BF346,'[1]Multi-Field'!$F$77="undrained"),BH346,""))</f>
        <v/>
      </c>
      <c r="EH346" s="409" t="str">
        <f>IF(AND('[1]Multi-Field'!$E$78=[1]Lists!BF346,'[1]Multi-Field'!$F$78="Drained"),BI346,IF(AND('[1]Multi-Field'!$E$78=[1]Lists!BF346,'[1]Multi-Field'!$F$78="undrained"),BH346,""))</f>
        <v/>
      </c>
      <c r="EI346" s="409" t="str">
        <f>IF(AND('[1]Multi-Field'!$E$79=[1]Lists!BF346,'[1]Multi-Field'!$F$79="Drained"),BI346,IF(AND('[1]Multi-Field'!$E$79=[1]Lists!BF346,'[1]Multi-Field'!$F$79="undrained"),BH346,""))</f>
        <v/>
      </c>
      <c r="EJ346" s="409" t="str">
        <f>IF(AND('[1]Multi-Field'!$E$80=[1]Lists!BF346,'[1]Multi-Field'!$F$80="Drained"),BI346,IF(AND('[1]Multi-Field'!$E$80=[1]Lists!BF346,'[1]Multi-Field'!$F$80="undrained"),BH346,""))</f>
        <v/>
      </c>
      <c r="EK346" s="409" t="str">
        <f>IF(AND('[1]Multi-Field'!$E$81=[1]Lists!BF346,'[1]Multi-Field'!$F$81="Drained"),BI346,IF(AND('[1]Multi-Field'!$E$81=[1]Lists!BF346,'[1]Multi-Field'!$F$81="undrained"),BH346,""))</f>
        <v/>
      </c>
      <c r="EL346" s="409" t="str">
        <f>IF(AND('[1]Multi-Field'!$E$82=[1]Lists!BF346,'[1]Multi-Field'!$F$82="Drained"),BI346,IF(AND('[1]Multi-Field'!$E$82=[1]Lists!BF346,'[1]Multi-Field'!$F$82="undrained"),BH346,""))</f>
        <v/>
      </c>
      <c r="EM346" s="409" t="str">
        <f>IF(AND('[1]Multi-Field'!$E$83=[1]Lists!BF346,'[1]Multi-Field'!$F$83="Drained"),BI346,IF(AND('[1]Multi-Field'!$E$83=[1]Lists!BF346,'[1]Multi-Field'!$F$83="undrained"),BH346,""))</f>
        <v/>
      </c>
      <c r="EN346" s="409" t="str">
        <f>IF(AND('[1]Multi-Field'!$E$84=[1]Lists!BF346,'[1]Multi-Field'!$F$84="Drained"),BI346,IF(AND('[1]Multi-Field'!$E$84=[1]Lists!BF346,'[1]Multi-Field'!$F$84="undrained"),BH346,""))</f>
        <v/>
      </c>
      <c r="EO346" s="409" t="str">
        <f>IF(AND('[1]Multi-Field'!$E$85=[1]Lists!BF346,'[1]Multi-Field'!$F$85="Drained"),BI346,IF(AND('[1]Multi-Field'!$E$85=[1]Lists!BF346,'[1]Multi-Field'!$F$85="undrained"),BH346,""))</f>
        <v/>
      </c>
      <c r="EP346" s="409" t="str">
        <f>IF(AND('[1]Multi-Field'!$E$86=[1]Lists!BF346,'[1]Multi-Field'!$F$86="Drained"),BI346,IF(AND('[1]Multi-Field'!$E$86=[1]Lists!BF346,'[1]Multi-Field'!$F$86="undrained"),BH346,""))</f>
        <v/>
      </c>
      <c r="EQ346" s="409" t="str">
        <f>IF(AND('[1]Multi-Field'!$E$87=[1]Lists!BF346,'[1]Multi-Field'!$F$87="Drained"),BI346,IF(AND('[1]Multi-Field'!$E$87=[1]Lists!BF346,'[1]Multi-Field'!$F$87="undrained"),BH346,""))</f>
        <v/>
      </c>
      <c r="ER346" s="409" t="str">
        <f>IF(AND('[1]Multi-Field'!$E$88=[1]Lists!BF346,'[1]Multi-Field'!$F$88="Drained"),BI346,IF(AND('[1]Multi-Field'!$E$88=[1]Lists!BF346,'[1]Multi-Field'!$F$88="undrained"),BH346,""))</f>
        <v/>
      </c>
      <c r="ES346" s="409" t="str">
        <f>IF(AND('[1]Multi-Field'!$E$89=[1]Lists!BF346,'[1]Multi-Field'!$F$89="Drained"),BI346,IF(AND('[1]Multi-Field'!$E$89=[1]Lists!BF346,'[1]Multi-Field'!$F$89="undrained"),BH346,""))</f>
        <v/>
      </c>
      <c r="ET346" s="409" t="str">
        <f>IF(AND('[1]Multi-Field'!$E$90=[1]Lists!BF346,'[1]Multi-Field'!$F$90="Drained"),BI346,IF(AND('[1]Multi-Field'!$E$90=[1]Lists!BF346,'[1]Multi-Field'!$F$90="undrained"),BH346,""))</f>
        <v/>
      </c>
      <c r="EU346" s="409" t="str">
        <f>IF(AND('[1]Multi-Field'!$E$91=[1]Lists!BF346,'[1]Multi-Field'!$F$91="Drained"),BI346,IF(AND('[1]Multi-Field'!$E$91=[1]Lists!BF346,'[1]Multi-Field'!$F$91="undrained"),BH346,""))</f>
        <v/>
      </c>
      <c r="EV346" s="409" t="str">
        <f>IF(AND('[1]Multi-Field'!$E$92=[1]Lists!BF346,'[1]Multi-Field'!$F$92="Drained"),BI346,IF(AND('[1]Multi-Field'!$E$92=[1]Lists!BF346,'[1]Multi-Field'!$F$92="undrained"),BH346,""))</f>
        <v/>
      </c>
      <c r="EW346" s="409" t="str">
        <f>IF(AND('[1]Multi-Field'!$E$93=[1]Lists!BF346,'[1]Multi-Field'!$F$93="Drained"),BI346,IF(AND('[1]Multi-Field'!$E$93=[1]Lists!BF346,'[1]Multi-Field'!$F$93="undrained"),BH346,""))</f>
        <v/>
      </c>
      <c r="EX346" s="409" t="str">
        <f>IF(AND('[1]Multi-Field'!$E$94=[1]Lists!BF346,'[1]Multi-Field'!$F$94="Drained"),BI346,IF(AND('[1]Multi-Field'!$E$94=[1]Lists!BF346,'[1]Multi-Field'!$F$94="undrained"),BH346,""))</f>
        <v/>
      </c>
      <c r="EY346" s="409" t="str">
        <f>IF(AND('[1]Multi-Field'!$E$95=[1]Lists!BF346,'[1]Multi-Field'!$F$95="Drained"),BI346,IF(AND('[1]Multi-Field'!$E$95=[1]Lists!BF346,'[1]Multi-Field'!$F$95="undrained"),BH346,""))</f>
        <v/>
      </c>
      <c r="EZ346" s="409" t="str">
        <f>IF(AND('[1]Multi-Field'!$E$96=[1]Lists!BF346,'[1]Multi-Field'!$F$96="Drained"),BI346,IF(AND('[1]Multi-Field'!$E$96=[1]Lists!BF346,'[1]Multi-Field'!$F$96="undrained"),BH346,""))</f>
        <v/>
      </c>
      <c r="FA346" s="409" t="str">
        <f>IF(AND('[1]Multi-Field'!$E$97=[1]Lists!BF346,'[1]Multi-Field'!$F$97="Drained"),BI346,IF(AND('[1]Multi-Field'!$E$97=[1]Lists!BF346,'[1]Multi-Field'!$F$97="undrained"),BH346,""))</f>
        <v/>
      </c>
      <c r="FB346" s="409" t="str">
        <f>IF(AND('[1]Multi-Field'!$E$98=[1]Lists!BF346,'[1]Multi-Field'!$F$98="Drained"),BI346,IF(AND('[1]Multi-Field'!$E$98=[1]Lists!BF346,'[1]Multi-Field'!$F$98="undrained"),BH346,""))</f>
        <v/>
      </c>
      <c r="FC346" s="409" t="str">
        <f>IF(AND('[1]Multi-Field'!$E$99=[1]Lists!BF346,'[1]Multi-Field'!$F$99="Drained"),BI346,IF(AND('[1]Multi-Field'!$E$99=[1]Lists!BF346,'[1]Multi-Field'!$F$99="undrained"),BH346,""))</f>
        <v/>
      </c>
      <c r="FD346" s="409" t="str">
        <f>IF(AND('[1]Multi-Field'!$E$100=[1]Lists!BF346,'[1]Multi-Field'!$F$100="Drained"),BI346,IF(AND('[1]Multi-Field'!$E$100=[1]Lists!BF346,'[1]Multi-Field'!$F$100="undrained"),BH346,""))</f>
        <v/>
      </c>
      <c r="FE346" s="409" t="str">
        <f>IF(AND('[1]Multi-Field'!$E$101=[1]Lists!BF346,'[1]Multi-Field'!$F$101="Drained"),BI346,IF(AND('[1]Multi-Field'!$E$101=[1]Lists!BF346,'[1]Multi-Field'!$F$101="undrained"),BH346,""))</f>
        <v/>
      </c>
      <c r="FF346" s="409" t="str">
        <f>IF(AND('[1]Multi-Field'!$E$102=[1]Lists!BF346,'[1]Multi-Field'!$F$102="Drained"),BI346,IF(AND('[1]Multi-Field'!$E$102=[1]Lists!BF346,'[1]Multi-Field'!$F$102="undrained"),BH346,""))</f>
        <v/>
      </c>
      <c r="FG346" s="409" t="str">
        <f>IF(AND('[1]Multi-Field'!$E$103=[1]Lists!BF346,'[1]Multi-Field'!$F$103="Drained"),BI346,IF(AND('[1]Multi-Field'!$E$103=[1]Lists!BF346,'[1]Multi-Field'!$F$103="undrained"),BH346,""))</f>
        <v/>
      </c>
      <c r="FH346" s="409" t="str">
        <f>IF(AND('[1]Multi-Field'!$E$104=[1]Lists!BF346,'[1]Multi-Field'!$F$104="Drained"),BI346,IF(AND('[1]Multi-Field'!$E$104=[1]Lists!BF346,'[1]Multi-Field'!$F$104="undrained"),BH346,""))</f>
        <v/>
      </c>
      <c r="FI346" s="409" t="str">
        <f>IF(AND('[1]Multi-Field'!$E$105=[1]Lists!BF346,'[1]Multi-Field'!$F$105="Drained"),BI346,IF(AND('[1]Multi-Field'!$E$105=[1]Lists!BF346,'[1]Multi-Field'!$F$105="undrained"),BH346,""))</f>
        <v/>
      </c>
      <c r="FJ346" s="409" t="str">
        <f>IF(AND('[1]Multi-Field'!$E$106=[1]Lists!BF346,'[1]Multi-Field'!$F$106="Drained"),BI346,IF(AND('[1]Multi-Field'!$E$106=[1]Lists!BF346,'[1]Multi-Field'!$F$106="undrained"),BH346,""))</f>
        <v/>
      </c>
      <c r="FK346" s="409" t="str">
        <f>IF(AND('[1]Multi-Field'!$E$107=[1]Lists!BF346,'[1]Multi-Field'!$F$107="Drained"),BI346,IF(AND('[1]Multi-Field'!$E$107=[1]Lists!BF346,'[1]Multi-Field'!$F$107="undrained"),BH346,""))</f>
        <v/>
      </c>
      <c r="FL346" s="409" t="str">
        <f>IF(AND('[1]Multi-Field'!$E$108=[1]Lists!BF346,'[1]Multi-Field'!$F$108="Drained"),BI346,IF(AND('[1]Multi-Field'!$E$108=[1]Lists!BF346,'[1]Multi-Field'!$F$108="undrained"),BH346,""))</f>
        <v/>
      </c>
      <c r="FM346" s="409" t="str">
        <f>IF(AND('[1]Multi-Field'!$E$109=[1]Lists!BF346,'[1]Multi-Field'!$F$109="Drained"),BI346,IF(AND('[1]Multi-Field'!$E$109=[1]Lists!BF346,'[1]Multi-Field'!$F$109="undrained"),BH346,""))</f>
        <v/>
      </c>
      <c r="FN346" s="409" t="str">
        <f>IF(AND('[1]Multi-Field'!$E$110=[1]Lists!BF346,'[1]Multi-Field'!$F$110="Drained"),BI346,IF(AND('[1]Multi-Field'!$E$110=[1]Lists!BF346,'[1]Multi-Field'!$F$110="undrained"),BH346,""))</f>
        <v/>
      </c>
      <c r="FO346" s="409" t="str">
        <f>IF(AND('[1]Multi-Field'!$E$111=[1]Lists!BF346,'[1]Multi-Field'!$F$111="Drained"),BI346,IF(AND('[1]Multi-Field'!$E$111=[1]Lists!BF346,'[1]Multi-Field'!$F$111="undrained"),BH346,""))</f>
        <v/>
      </c>
      <c r="FP346" s="409" t="str">
        <f>IF(AND('[1]Multi-Field'!$E$112=[1]Lists!BF346,'[1]Multi-Field'!$F$112="Drained"),BI346,IF(AND('[1]Multi-Field'!$E$112=[1]Lists!BF346,'[1]Multi-Field'!$F$112="undrained"),BH346,""))</f>
        <v/>
      </c>
      <c r="FQ346" s="409" t="str">
        <f>IF(AND('[1]Multi-Field'!$E$113=[1]Lists!BF346,'[1]Multi-Field'!$F$113="Drained"),BI346,IF(AND('[1]Multi-Field'!$E$113=[1]Lists!BF346,'[1]Multi-Field'!$F$113="undrained"),BH346,""))</f>
        <v/>
      </c>
      <c r="FR346" s="409" t="str">
        <f>IF(AND('[1]Multi-Field'!$E$114=[1]Lists!BF346,'[1]Multi-Field'!$F$114="Drained"),BI346,IF(AND('[1]Multi-Field'!$E$114=[1]Lists!BF346,'[1]Multi-Field'!$F$114="undrained"),BH346,""))</f>
        <v/>
      </c>
      <c r="FS346" s="409" t="str">
        <f>IF(AND('[1]Multi-Field'!$E$115=[1]Lists!BF346,'[1]Multi-Field'!$F$115="Drained"),BI346,IF(AND('[1]Multi-Field'!$E$115=[1]Lists!BF346,'[1]Multi-Field'!$F$115="undrained"),BH346,""))</f>
        <v/>
      </c>
      <c r="FT346" s="409" t="str">
        <f>IF(AND('[1]Multi-Field'!$E$116=[1]Lists!BF346,'[1]Multi-Field'!$F$116="Drained"),BI346,IF(AND('[1]Multi-Field'!$E$116=[1]Lists!BF346,'[1]Multi-Field'!$F$116="undrained"),BH346,""))</f>
        <v/>
      </c>
      <c r="FU346" s="409" t="str">
        <f>IF(AND('[1]Multi-Field'!$E$117=[1]Lists!BF346,'[1]Multi-Field'!$F$117="Drained"),BI346,IF(AND('[1]Multi-Field'!$E$117=[1]Lists!BF346,'[1]Multi-Field'!$F$117="undrained"),BH346,""))</f>
        <v/>
      </c>
      <c r="FV346" s="409" t="str">
        <f>IF(AND('[1]Multi-Field'!$E$118=[1]Lists!BF346,'[1]Multi-Field'!$F$118="Drained"),BI346,IF(AND('[1]Multi-Field'!$E$118=[1]Lists!BF346,'[1]Multi-Field'!$F$118="undrained"),BH346,""))</f>
        <v/>
      </c>
      <c r="FW346" s="409" t="str">
        <f>IF(AND('[1]Multi-Field'!$E$119=[1]Lists!BF346,'[1]Multi-Field'!$F$119="Drained"),BI346,IF(AND('[1]Multi-Field'!$E$119=[1]Lists!BF346,'[1]Multi-Field'!$F$119="undrained"),BH346,""))</f>
        <v/>
      </c>
      <c r="FX346" s="409" t="str">
        <f>IF(AND('[1]Multi-Field'!$E$120=[1]Lists!BF346,'[1]Multi-Field'!$F$120="Drained"),BI346,IF(AND('[1]Multi-Field'!$E$120=[1]Lists!BF346,'[1]Multi-Field'!$F$120="undrained"),BH346,""))</f>
        <v/>
      </c>
      <c r="GC346" s="4">
        <v>1</v>
      </c>
    </row>
    <row r="347" spans="1:185" ht="13.5" customHeight="1">
      <c r="A347" s="7" t="s">
        <v>433</v>
      </c>
      <c r="B347" s="7"/>
      <c r="C347" s="7"/>
      <c r="D347" s="8">
        <v>60</v>
      </c>
      <c r="E347" s="8">
        <f t="shared" si="53"/>
        <v>62</v>
      </c>
      <c r="F347" s="8">
        <f t="shared" si="54"/>
        <v>63</v>
      </c>
      <c r="G347" s="8">
        <v>65</v>
      </c>
      <c r="H347" s="8">
        <v>50</v>
      </c>
      <c r="I347" s="8">
        <f t="shared" si="57"/>
        <v>53</v>
      </c>
      <c r="J347" s="8">
        <f t="shared" si="58"/>
        <v>57</v>
      </c>
      <c r="K347" s="8">
        <v>60</v>
      </c>
      <c r="L347" s="8">
        <v>100</v>
      </c>
      <c r="M347" s="8">
        <f t="shared" si="55"/>
        <v>108</v>
      </c>
      <c r="N347" s="8">
        <f t="shared" si="56"/>
        <v>117</v>
      </c>
      <c r="O347" s="8">
        <v>125</v>
      </c>
      <c r="P347" s="391">
        <v>322</v>
      </c>
      <c r="Q347" s="394"/>
      <c r="R347" s="395" t="b">
        <f>IF(OR('Multi-Field'!AA324=Lists!$AC$42,'Multi-Field'!AA324=Lists!$AC$43),IF('Multi-Field'!Z324="x",(IF('Multi-Field'!AC324=Lists!$Q$11,Lists!$R$11,IF('Multi-Field'!AC324=Lists!$Q$12,Lists!$R$12,IF('Multi-Field'!AC324=Lists!$Q$13,Lists!$R$13,IF('Multi-Field'!AC324=Lists!$Q$14,Lists!$R$14))))),IF('Multi-Field'!X324="x",(IF('Multi-Field'!AC324=Lists!$Q$11,Lists!$S$11,IF('Multi-Field'!AC324=Lists!$Q$12,Lists!$S$12,IF('Multi-Field'!AC324=Lists!$Q$13,Lists!$S$13,IF('Multi-Field'!AC324=Lists!$Q$14,Lists!$S$14))))),IF('Multi-Field'!V324="x",(IF('Multi-Field'!AC324=Lists!$Q$11,Lists!$T$11,IF('Multi-Field'!AC324=Lists!$Q$12,Lists!$T$12,IF('Multi-Field'!AC324=Lists!$Q$13,Lists!$T$13,IF('Multi-Field'!AC324=Lists!$Q$14,Lists!$T$14))))),0))))</f>
        <v>0</v>
      </c>
      <c r="S347" s="395" t="str">
        <f t="shared" ref="S347:S410" si="59">IF(R347=FALSE,"",R347)</f>
        <v/>
      </c>
      <c r="T347" s="395"/>
      <c r="U347" s="396"/>
      <c r="BF347" s="411" t="s">
        <v>1511</v>
      </c>
      <c r="BG347" s="412">
        <v>4</v>
      </c>
      <c r="BH347" s="412">
        <v>3</v>
      </c>
      <c r="BI347" s="412">
        <v>5</v>
      </c>
      <c r="BJ347" s="409" t="e">
        <f>IF(AND('[1]Single Field'!#REF!=[1]Lists!BF347,'[1]Single Field'!#REF!="Drained"),"x",IF(AND('[1]Single Field'!#REF!=[1]Lists!BF347,'[1]Single Field'!#REF!="Undrained"),O,""))</f>
        <v>#REF!</v>
      </c>
      <c r="BK347" s="409" t="str">
        <f>IF(AND('[1]Multi-Field'!$E$3=[1]Lists!BF347,'[1]Multi-Field'!$F$3="Drained"),BI347,IF(AND('[1]Multi-Field'!$E$3=BF347,'[1]Multi-Field'!$F$3="undrained"),BH347,""))</f>
        <v/>
      </c>
      <c r="BL347" s="409" t="str">
        <f>IF(AND('[1]Multi-Field'!$E$4=BF347,'[1]Multi-Field'!$F$4="Drained"),BI347,IF(AND('[1]Multi-Field'!$E$4=BF347,'[1]Multi-Field'!$F$4="undrained"),BH347,""))</f>
        <v/>
      </c>
      <c r="BM347" s="409" t="str">
        <f>IF(AND('[1]Multi-Field'!$E$5=BF347,'[1]Multi-Field'!$F$5="Drained"),BI347,IF(AND('[1]Multi-Field'!$E$5=BF347,'[1]Multi-Field'!$F$5="undrained"),BH347,""))</f>
        <v/>
      </c>
      <c r="BN347" s="409" t="str">
        <f>IF(AND('[1]Multi-Field'!$E$6=BF347,'[1]Multi-Field'!$F$6="Drained"),BI347,IF(AND('[1]Multi-Field'!$E$6=BF347,'[1]Multi-Field'!$F$6="undrained"),BH347,""))</f>
        <v/>
      </c>
      <c r="BO347" s="409" t="str">
        <f>IF(AND('[1]Multi-Field'!$E$7=BF347,'[1]Multi-Field'!$F$7="Drained"),BI347,IF(AND('[1]Multi-Field'!$E$7=BF347,'[1]Multi-Field'!$F$7="undrained"),BH347,""))</f>
        <v/>
      </c>
      <c r="BP347" s="409" t="str">
        <f>IF(AND('[1]Multi-Field'!$E$8=BF347,'[1]Multi-Field'!$F$8="Drained"),BI347,IF(AND('[1]Multi-Field'!$E$8=BF347,'[1]Multi-Field'!$F$8="undrained"),BH347,""))</f>
        <v/>
      </c>
      <c r="BQ347" s="409" t="str">
        <f>IF(AND('[1]Multi-Field'!$E$9=BF347,'[1]Multi-Field'!$F$9="Drained"),BI347,IF(AND('[1]Multi-Field'!$E$9=BF347,'[1]Multi-Field'!$F$9="undrained"),BH347,""))</f>
        <v/>
      </c>
      <c r="BR347" s="409" t="str">
        <f>IF(AND('[1]Multi-Field'!$E$10=BF347,'[1]Multi-Field'!$F$10="Drained"),BI347,IF(AND('[1]Multi-Field'!$E$10=BF347,'[1]Multi-Field'!$F$10="undrained"),BH347,""))</f>
        <v/>
      </c>
      <c r="BS347" s="409" t="str">
        <f>IF(AND('[1]Multi-Field'!$E$11=BF347,'[1]Multi-Field'!$F$11="Drained"),BI347,IF(AND('[1]Multi-Field'!$E$11=BF347,'[1]Multi-Field'!$F$11="undrained"),BH347,""))</f>
        <v/>
      </c>
      <c r="BT347" s="409" t="str">
        <f>IF(AND('[1]Multi-Field'!$E$12=BF347,'[1]Multi-Field'!$F$12="Drained"),BI347,IF(AND('[1]Multi-Field'!$E$12=BF347,'[1]Multi-Field'!$F$12="undrained"),BH347,""))</f>
        <v/>
      </c>
      <c r="BU347" s="409" t="str">
        <f>IF(AND('[1]Multi-Field'!$E$13=BF347,'[1]Multi-Field'!$F$13="Drained"),BI347,IF(AND('[1]Multi-Field'!$E$3=BF347,'[1]Multi-Field'!$F$13="undrained"),BH347,""))</f>
        <v/>
      </c>
      <c r="BV347" s="409" t="str">
        <f>IF(AND('[1]Multi-Field'!$E$14=BF347,'[1]Multi-Field'!$F$14="Drained"),BI347,IF(AND('[1]Multi-Field'!$E$14=BF347,'[1]Multi-Field'!$F$14="undrained"),BH347,""))</f>
        <v/>
      </c>
      <c r="BW347" s="409" t="str">
        <f>IF(AND('[1]Multi-Field'!$E$15=BF347,'[1]Multi-Field'!$F$15="Drained"),BI347,IF(AND('[1]Multi-Field'!$E$15=BF347,'[1]Multi-Field'!$F$15="undrained"),BH347,""))</f>
        <v/>
      </c>
      <c r="BX347" s="409" t="str">
        <f>IF(AND('[1]Multi-Field'!$E$16=[1]Lists!BF347,'[1]Multi-Field'!$F$16="Drained"),BI347,IF(AND('[1]Multi-Field'!$E$16=[1]Lists!BF347,'[1]Multi-Field'!$F$16="undrained"),BH347,""))</f>
        <v/>
      </c>
      <c r="BY347" s="409" t="str">
        <f>IF(AND('[1]Multi-Field'!$E$17=[1]Lists!BF347,'[1]Multi-Field'!$F$17="Drained"),BI347,IF(AND('[1]Multi-Field'!$E$17=[1]Lists!BF347,'[1]Multi-Field'!$F$17="undrained"),BH347,""))</f>
        <v/>
      </c>
      <c r="BZ347" s="409" t="str">
        <f>IF(AND('[1]Multi-Field'!$E$18=[1]Lists!BF347,'[1]Multi-Field'!$F$18="Drained"),BI347,IF(AND('[1]Multi-Field'!$E$18=[1]Lists!BF347,'[1]Multi-Field'!$F$18="undrained"),BH347,""))</f>
        <v/>
      </c>
      <c r="CA347" s="409" t="str">
        <f>IF(AND('[1]Multi-Field'!$E$19=[1]Lists!BF347,'[1]Multi-Field'!$F$19="Drained"),BI347,IF(AND('[1]Multi-Field'!$E$19=[1]Lists!BF347,'[1]Multi-Field'!$F$19="undrained"),BH347,""))</f>
        <v/>
      </c>
      <c r="CB347" s="409" t="str">
        <f>IF(AND('[1]Multi-Field'!$E$20=[1]Lists!BF347,'[1]Multi-Field'!$F$20="Drained"),BI347,IF(AND('[1]Multi-Field'!$E$20=[1]Lists!BF347,'[1]Multi-Field'!$F$20="undrained"),BH347,""))</f>
        <v/>
      </c>
      <c r="CC347" s="409" t="str">
        <f>IF(AND('[1]Multi-Field'!$E$21=[1]Lists!BF347,'[1]Multi-Field'!$F$21="Drained"),BI347,IF(AND('[1]Multi-Field'!$E$21=[1]Lists!BF347,'[1]Multi-Field'!$F$21="undrained"),BH347,""))</f>
        <v/>
      </c>
      <c r="CD347" s="409" t="str">
        <f>IF(AND('[1]Multi-Field'!$E$22=[1]Lists!BF347,'[1]Multi-Field'!$F$22="Drained"),BI347,IF(AND('[1]Multi-Field'!$E$22=[1]Lists!BF347,'[1]Multi-Field'!$F$22="undrained"),BH347,""))</f>
        <v/>
      </c>
      <c r="CE347" s="409" t="str">
        <f>IF(AND('[1]Multi-Field'!$E$23=[1]Lists!BF347,'[1]Multi-Field'!$F$23="Drained"),BI347,IF(AND('[1]Multi-Field'!$E$23=[1]Lists!BF347,'[1]Multi-Field'!$F$23="undrained"),BH347,""))</f>
        <v/>
      </c>
      <c r="CF347" s="409" t="str">
        <f>IF(AND('[1]Multi-Field'!$E$24=[1]Lists!BF347,'[1]Multi-Field'!$F$24="Drained"),BI347,IF(AND('[1]Multi-Field'!$E$24=[1]Lists!BF347,'[1]Multi-Field'!$F$24="undrained"),BH347,""))</f>
        <v/>
      </c>
      <c r="CG347" s="409" t="str">
        <f>IF(AND('[1]Multi-Field'!$E$25=[1]Lists!BF347,'[1]Multi-Field'!$F$25="Drained"),BI347,IF(AND('[1]Multi-Field'!$E$25=[1]Lists!BF347,'[1]Multi-Field'!$F$25="undrained"),BH347,""))</f>
        <v/>
      </c>
      <c r="CH347" s="409" t="str">
        <f>IF(AND('[1]Multi-Field'!$E$26=[1]Lists!BF347,'[1]Multi-Field'!$F$26="Drained"),BI347,IF(AND('[1]Multi-Field'!$E$26=[1]Lists!BF347,'[1]Multi-Field'!$F$26="undrained"),BH347,""))</f>
        <v/>
      </c>
      <c r="CI347" s="409" t="str">
        <f>IF(AND('[1]Multi-Field'!$E$27=[1]Lists!BF347,'[1]Multi-Field'!$F$27="Drained"),BI347,IF(AND('[1]Multi-Field'!$E$27=[1]Lists!BF347,'[1]Multi-Field'!$F$27="undrained"),BH347,""))</f>
        <v/>
      </c>
      <c r="CJ347" s="409" t="str">
        <f>IF(AND('[1]Multi-Field'!$E$28=[1]Lists!BF347,'[1]Multi-Field'!$F$28="Drained"),BI347,IF(AND('[1]Multi-Field'!$E$28=[1]Lists!BF347,'[1]Multi-Field'!$F$28="undrained"),BH347,""))</f>
        <v/>
      </c>
      <c r="CK347" s="409" t="str">
        <f>IF(AND('[1]Multi-Field'!$E$29=[1]Lists!BF347,'[1]Multi-Field'!$F$29="Drained"),BI347,IF(AND('[1]Multi-Field'!$E$29=[1]Lists!BF347,'[1]Multi-Field'!$F$29="undrained"),BH347,""))</f>
        <v/>
      </c>
      <c r="CL347" s="409" t="str">
        <f>IF(AND('[1]Multi-Field'!$E$30=[1]Lists!BF347,'[1]Multi-Field'!$F$30="Drained"),BI347,IF(AND('[1]Multi-Field'!$E$30=[1]Lists!BF347,'[1]Multi-Field'!$F$30="undrained"),BH347,""))</f>
        <v/>
      </c>
      <c r="CM347" s="409" t="str">
        <f>IF(AND('[1]Multi-Field'!$E$31=[1]Lists!BF347,'[1]Multi-Field'!$F$31="Drained"),BI347,IF(AND('[1]Multi-Field'!$E$31=[1]Lists!BF347,'[1]Multi-Field'!$F$31="undrained"),BH347,""))</f>
        <v/>
      </c>
      <c r="CN347" s="409" t="str">
        <f>IF(AND('[1]Multi-Field'!$E$32=[1]Lists!BF347,'[1]Multi-Field'!$F$32="Drained"),BI347,IF(AND('[1]Multi-Field'!$E$32=[1]Lists!BF347,'[1]Multi-Field'!$F$32="undrained"),BH347,""))</f>
        <v/>
      </c>
      <c r="CO347" s="409" t="str">
        <f>IF(AND('[1]Multi-Field'!$E$33=[1]Lists!BF347,'[1]Multi-Field'!$F$33="Drained"),BI347,IF(AND('[1]Multi-Field'!$E$33=[1]Lists!BF347,'[1]Multi-Field'!$F$33="undrained"),BH347,""))</f>
        <v/>
      </c>
      <c r="CP347" s="409" t="str">
        <f>IF(AND('[1]Multi-Field'!$E$34=[1]Lists!BF347,'[1]Multi-Field'!$F$34="Drained"),BI347,IF(AND('[1]Multi-Field'!$E$34=[1]Lists!BF347,'[1]Multi-Field'!$F$34="undrained"),BH347,""))</f>
        <v/>
      </c>
      <c r="CQ347" s="409" t="str">
        <f>IF(AND('[1]Multi-Field'!$E$35=[1]Lists!BF347,'[1]Multi-Field'!$F$35="Drained"),BI347,IF(AND('[1]Multi-Field'!$E$35=[1]Lists!BF347,'[1]Multi-Field'!$F$35="undrained"),BH347,""))</f>
        <v/>
      </c>
      <c r="CR347" s="409" t="str">
        <f>IF(AND('[1]Multi-Field'!$E$36=[1]Lists!BF347,'[1]Multi-Field'!$F$36="Drained"),BI347,IF(AND('[1]Multi-Field'!$E$36=[1]Lists!BF347,'[1]Multi-Field'!$F$36="undrained"),BH347,""))</f>
        <v/>
      </c>
      <c r="CS347" s="409" t="str">
        <f>IF(AND('[1]Multi-Field'!$E$37=[1]Lists!BF347,'[1]Multi-Field'!$F$37="Drained"),BI347,IF(AND('[1]Multi-Field'!$E$37=[1]Lists!BF347,'[1]Multi-Field'!$F$37="undrained"),BH347,""))</f>
        <v/>
      </c>
      <c r="CT347" s="409" t="str">
        <f>IF(AND('[1]Multi-Field'!$E$38=[1]Lists!BF347,'[1]Multi-Field'!$F$38="Drained"),BI347,IF(AND('[1]Multi-Field'!$E$38=[1]Lists!BF347,'[1]Multi-Field'!$F$38="undrained"),BH347,""))</f>
        <v/>
      </c>
      <c r="CU347" s="409" t="str">
        <f>IF(AND('[1]Multi-Field'!$E$39=[1]Lists!BF347,'[1]Multi-Field'!$F$39="Drained"),BI347,IF(AND('[1]Multi-Field'!$E$39=[1]Lists!BF347,'[1]Multi-Field'!$F$39="undrained"),BH347,""))</f>
        <v/>
      </c>
      <c r="CV347" s="409" t="str">
        <f>IF(AND('[1]Multi-Field'!$E$40=[1]Lists!BF347,'[1]Multi-Field'!$F$40="Drained"),BI347,IF(AND('[1]Multi-Field'!$E$40=[1]Lists!BF347,'[1]Multi-Field'!$F$40="undrained"),BH347,""))</f>
        <v/>
      </c>
      <c r="CW347" s="409" t="str">
        <f>IF(AND('[1]Multi-Field'!$E$41=[1]Lists!BF347,'[1]Multi-Field'!$F$40="Drained"),BI347,IF(AND('[1]Multi-Field'!$E$40=[1]Lists!BF347,'[1]Multi-Field'!$F$40="undrained"),BH347,""))</f>
        <v/>
      </c>
      <c r="CX347" s="409" t="str">
        <f>IF(AND('[1]Multi-Field'!$E$42=[1]Lists!BF347,'[1]Multi-Field'!$F$42="Drained"),BI347,IF(AND('[1]Multi-Field'!$E$42=[1]Lists!BF347,'[1]Multi-Field'!$F$42="undrained"),BH347,""))</f>
        <v/>
      </c>
      <c r="CY347" s="409" t="str">
        <f>IF(AND('[1]Multi-Field'!$E$43=[1]Lists!BF347,'[1]Multi-Field'!$F$43="Drained"),BI347,IF(AND('[1]Multi-Field'!$E$43=[1]Lists!BF347,'[1]Multi-Field'!$F$43="undrained"),BH347,""))</f>
        <v/>
      </c>
      <c r="CZ347" s="409" t="str">
        <f>IF(AND('[1]Multi-Field'!$E$44=[1]Lists!BF347,'[1]Multi-Field'!$F$44="Drained"),BI347,IF(AND('[1]Multi-Field'!$E$44=[1]Lists!BF347,'[1]Multi-Field'!$F$44="undrained"),BH347,""))</f>
        <v/>
      </c>
      <c r="DA347" s="409" t="str">
        <f>IF(AND('[1]Multi-Field'!$E$45=[1]Lists!BF347,'[1]Multi-Field'!$F$45="Drained"),BI347,IF(AND('[1]Multi-Field'!$E$45=[1]Lists!BF347,'[1]Multi-Field'!$F$45="undrained"),BH347,""))</f>
        <v/>
      </c>
      <c r="DB347" s="409" t="str">
        <f>IF(AND('[1]Multi-Field'!$E$46=[1]Lists!BF347,'[1]Multi-Field'!$F$46="Drained"),BI347,IF(AND('[1]Multi-Field'!$E$46=[1]Lists!BF347,'[1]Multi-Field'!$F$46="undrained"),BH347,""))</f>
        <v/>
      </c>
      <c r="DC347" s="409" t="str">
        <f>IF(AND('[1]Multi-Field'!$E$47=[1]Lists!BF347,'[1]Multi-Field'!$F$47="Drained"),BI347,IF(AND('[1]Multi-Field'!$E$47=[1]Lists!BF347,'[1]Multi-Field'!$F$47="undrained"),BH347,""))</f>
        <v/>
      </c>
      <c r="DD347" s="409" t="str">
        <f>IF(AND('[1]Multi-Field'!$E$48=[1]Lists!BF347,'[1]Multi-Field'!$F$48="Drained"),BI347,IF(AND('[1]Multi-Field'!$E$48=[1]Lists!BF347,'[1]Multi-Field'!$F$48="undrained"),BH347,""))</f>
        <v/>
      </c>
      <c r="DE347" s="409" t="str">
        <f>IF(AND('[1]Multi-Field'!$E$49=[1]Lists!BF347,'[1]Multi-Field'!$F$49="Drained"),BI347,IF(AND('[1]Multi-Field'!$E$49=[1]Lists!BF347,'[1]Multi-Field'!$F$9="undrained"),BH347,""))</f>
        <v/>
      </c>
      <c r="DF347" s="409" t="str">
        <f>IF(AND('[1]Multi-Field'!$E$50=[1]Lists!BF347,'[1]Multi-Field'!$F$50="Drained"),BI347,IF(AND('[1]Multi-Field'!$E$50=[1]Lists!BF347,'[1]Multi-Field'!$F$50="undrained"),BH347,""))</f>
        <v/>
      </c>
      <c r="DG347" s="409" t="str">
        <f>IF(AND('[1]Multi-Field'!$E$51=[1]Lists!BF347,'[1]Multi-Field'!$F$51="Drained"),BI347,IF(AND('[1]Multi-Field'!$E$51=[1]Lists!BF347,'[1]Multi-Field'!$F$51="undrained"),BH347,""))</f>
        <v/>
      </c>
      <c r="DH347" s="409" t="str">
        <f>IF(AND('[1]Multi-Field'!$E$52=[1]Lists!BF347,'[1]Multi-Field'!$F$52="Drained"),BI347,IF(AND('[1]Multi-Field'!$E$52=[1]Lists!BF347,'[1]Multi-Field'!$F$52="undrained"),BH347,""))</f>
        <v/>
      </c>
      <c r="DI347" s="409" t="str">
        <f>IF(AND('[1]Multi-Field'!$E$53=[1]Lists!BF347,'[1]Multi-Field'!$F$53="Drained"),BI347,IF(AND('[1]Multi-Field'!$E$53=[1]Lists!BF347,'[1]Multi-Field'!$F$53="undrained"),BH347,""))</f>
        <v/>
      </c>
      <c r="DJ347" s="409" t="str">
        <f>IF(AND('[1]Multi-Field'!$E$54=[1]Lists!BF347,'[1]Multi-Field'!$F$54="Drained"),BI347,IF(AND('[1]Multi-Field'!$E$54=[1]Lists!BF347,'[1]Multi-Field'!$F$54="undrained"),BH347,""))</f>
        <v/>
      </c>
      <c r="DK347" s="409" t="str">
        <f>IF(AND('[1]Multi-Field'!$E$55=[1]Lists!BF347,'[1]Multi-Field'!$F$55="Drained"),BI347,IF(AND('[1]Multi-Field'!$E$55=[1]Lists!BF347,'[1]Multi-Field'!$F$55="undrained"),BH347,""))</f>
        <v/>
      </c>
      <c r="DL347" s="409" t="str">
        <f>IF(AND('[1]Multi-Field'!$E$56=[1]Lists!BF347,'[1]Multi-Field'!$F$56="Drained"),BI347,IF(AND('[1]Multi-Field'!$E$56=[1]Lists!BF347,'[1]Multi-Field'!$F$56="undrained"),BH347,""))</f>
        <v/>
      </c>
      <c r="DM347" s="409" t="str">
        <f>IF(AND('[1]Multi-Field'!$E$57=[1]Lists!BF347,'[1]Multi-Field'!$F$57="Drained"),BI347,IF(AND('[1]Multi-Field'!$E$57=[1]Lists!BF347,'[1]Multi-Field'!$F$57="undrained"),BH347,""))</f>
        <v/>
      </c>
      <c r="DN347" s="409" t="str">
        <f>IF(AND('[1]Multi-Field'!$E$58=[1]Lists!BF347,'[1]Multi-Field'!$F$58="Drained"),BI347,IF(AND('[1]Multi-Field'!$E$58=[1]Lists!BF347,'[1]Multi-Field'!$F$58="undrained"),BH347,""))</f>
        <v/>
      </c>
      <c r="DO347" s="409" t="str">
        <f>IF(AND('[1]Multi-Field'!$E$59=[1]Lists!BF347,'[1]Multi-Field'!$F$59="Drained"),BI347,IF(AND('[1]Multi-Field'!$E$59=[1]Lists!BF347,'[1]Multi-Field'!$F$59="undrained"),BH347,""))</f>
        <v/>
      </c>
      <c r="DP347" s="409" t="str">
        <f>IF(AND('[1]Multi-Field'!$E$60=[1]Lists!BF347,'[1]Multi-Field'!$F$60="Drained"),BI347,IF(AND('[1]Multi-Field'!$E$60=[1]Lists!BF347,'[1]Multi-Field'!$F$60="undrained"),BH347,""))</f>
        <v/>
      </c>
      <c r="DQ347" s="409" t="str">
        <f>IF(AND('[1]Multi-Field'!$E$61=[1]Lists!BF347,'[1]Multi-Field'!$F$61="Drained"),BI347,IF(AND('[1]Multi-Field'!$E$61=[1]Lists!BF347,'[1]Multi-Field'!$F$61="undrained"),BH347,""))</f>
        <v/>
      </c>
      <c r="DR347" s="409" t="str">
        <f>IF(AND('[1]Multi-Field'!$E$62=[1]Lists!BF347,'[1]Multi-Field'!$F$62="Drained"),BI347,IF(AND('[1]Multi-Field'!$E$62=[1]Lists!BF347,'[1]Multi-Field'!$F$62="undrained"),BH347,""))</f>
        <v/>
      </c>
      <c r="DS347" s="409" t="str">
        <f>IF(AND('[1]Multi-Field'!$E$63=[1]Lists!BF347,'[1]Multi-Field'!$F$63="Drained"),BI347,IF(AND('[1]Multi-Field'!$E$63=[1]Lists!BF347,'[1]Multi-Field'!$F$63="undrained"),BH347,""))</f>
        <v/>
      </c>
      <c r="DT347" s="409" t="str">
        <f>IF(AND('[1]Multi-Field'!$E$64=[1]Lists!BF347,'[1]Multi-Field'!$F$64="Drained"),BI347,IF(AND('[1]Multi-Field'!$E$64=[1]Lists!BF347,'[1]Multi-Field'!$F$64="undrained"),BH347,""))</f>
        <v/>
      </c>
      <c r="DU347" s="409" t="str">
        <f>IF(AND('[1]Multi-Field'!$E$65=[1]Lists!BF347,'[1]Multi-Field'!$F$65="Drained"),BI347,IF(AND('[1]Multi-Field'!$E$65=[1]Lists!BF347,'[1]Multi-Field'!$F$65="undrained"),BH347,""))</f>
        <v/>
      </c>
      <c r="DV347" s="409" t="str">
        <f>IF(AND('[1]Multi-Field'!$E$66=[1]Lists!BF347,'[1]Multi-Field'!$F$66="Drained"),BI347,IF(AND('[1]Multi-Field'!$E$66=[1]Lists!BF347,'[1]Multi-Field'!$F$66="undrained"),BH347,""))</f>
        <v/>
      </c>
      <c r="DW347" s="409" t="str">
        <f>IF(AND('[1]Multi-Field'!$E$67=[1]Lists!BF347,'[1]Multi-Field'!$F$67="Drained"),BI347,IF(AND('[1]Multi-Field'!$E$67=[1]Lists!BF347,'[1]Multi-Field'!$F$67="undrained"),BH347,""))</f>
        <v/>
      </c>
      <c r="DX347" s="409" t="str">
        <f>IF(AND('[1]Multi-Field'!$E$68=[1]Lists!BF347,'[1]Multi-Field'!$F$68="Drained"),BI347,IF(AND('[1]Multi-Field'!$E$68=[1]Lists!BF347,'[1]Multi-Field'!$F$68="undrained"),BH347,""))</f>
        <v/>
      </c>
      <c r="DY347" s="409" t="str">
        <f>IF(AND('[1]Multi-Field'!$E$69=[1]Lists!BF347,'[1]Multi-Field'!$F$69="Drained"),BI347,IF(AND('[1]Multi-Field'!$E$69=[1]Lists!BF347,'[1]Multi-Field'!$F$69="undrained"),BH347,""))</f>
        <v/>
      </c>
      <c r="DZ347" s="409" t="str">
        <f>IF(AND('[1]Multi-Field'!$E$70=[1]Lists!BF347,'[1]Multi-Field'!$F$70="Drained"),BI347,IF(AND('[1]Multi-Field'!$E$70=[1]Lists!BF347,'[1]Multi-Field'!$F$70="undrained"),BH347,""))</f>
        <v/>
      </c>
      <c r="EA347" s="409" t="str">
        <f>IF(AND('[1]Multi-Field'!$E$71=[1]Lists!BF347,'[1]Multi-Field'!$F$71="Drained"),BI347,IF(AND('[1]Multi-Field'!$E$71=[1]Lists!BF347,'[1]Multi-Field'!$F$71="undrained"),BH347,""))</f>
        <v/>
      </c>
      <c r="EB347" s="409" t="str">
        <f>IF(AND('[1]Multi-Field'!$E$72=[1]Lists!BF347,'[1]Multi-Field'!$F$72="Drained"),BI347,IF(AND('[1]Multi-Field'!$E$72=[1]Lists!BF347,'[1]Multi-Field'!$F$72="undrained"),BH347,""))</f>
        <v/>
      </c>
      <c r="EC347" s="409" t="str">
        <f>IF(AND('[1]Multi-Field'!$E$73=[1]Lists!BF347,'[1]Multi-Field'!$F$73="Drained"),BI347,IF(AND('[1]Multi-Field'!$E$73=[1]Lists!BF347,'[1]Multi-Field'!$F$73="undrained"),BH347,""))</f>
        <v/>
      </c>
      <c r="ED347" s="409" t="str">
        <f>IF(AND('[1]Multi-Field'!$E$74=[1]Lists!BF347,'[1]Multi-Field'!$F$74="Drained"),BI347,IF(AND('[1]Multi-Field'!$E$74=[1]Lists!BF347,'[1]Multi-Field'!$F$74="undrained"),BH347,""))</f>
        <v/>
      </c>
      <c r="EE347" s="409" t="str">
        <f>IF(AND('[1]Multi-Field'!$E$75=[1]Lists!BF347,'[1]Multi-Field'!$F$75="Drained"),BI347,IF(AND('[1]Multi-Field'!$E$75=[1]Lists!BF347,'[1]Multi-Field'!$F$75="undrained"),BH347,""))</f>
        <v/>
      </c>
      <c r="EF347" s="409" t="str">
        <f>IF(AND('[1]Multi-Field'!$E$76=[1]Lists!BF347,'[1]Multi-Field'!$F$76="Drained"),BI347,IF(AND('[1]Multi-Field'!$E$76=[1]Lists!BF347,'[1]Multi-Field'!$F$6="undrained"),BH347,""))</f>
        <v/>
      </c>
      <c r="EG347" s="409" t="str">
        <f>IF(AND('[1]Multi-Field'!$E$77=[1]Lists!BF347,'[1]Multi-Field'!$F$77="Drained"),BI347,IF(AND('[1]Multi-Field'!$E$77=[1]Lists!BF347,'[1]Multi-Field'!$F$77="undrained"),BH347,""))</f>
        <v/>
      </c>
      <c r="EH347" s="409" t="str">
        <f>IF(AND('[1]Multi-Field'!$E$78=[1]Lists!BF347,'[1]Multi-Field'!$F$78="Drained"),BI347,IF(AND('[1]Multi-Field'!$E$78=[1]Lists!BF347,'[1]Multi-Field'!$F$78="undrained"),BH347,""))</f>
        <v/>
      </c>
      <c r="EI347" s="409" t="str">
        <f>IF(AND('[1]Multi-Field'!$E$79=[1]Lists!BF347,'[1]Multi-Field'!$F$79="Drained"),BI347,IF(AND('[1]Multi-Field'!$E$79=[1]Lists!BF347,'[1]Multi-Field'!$F$79="undrained"),BH347,""))</f>
        <v/>
      </c>
      <c r="EJ347" s="409" t="str">
        <f>IF(AND('[1]Multi-Field'!$E$80=[1]Lists!BF347,'[1]Multi-Field'!$F$80="Drained"),BI347,IF(AND('[1]Multi-Field'!$E$80=[1]Lists!BF347,'[1]Multi-Field'!$F$80="undrained"),BH347,""))</f>
        <v/>
      </c>
      <c r="EK347" s="409" t="str">
        <f>IF(AND('[1]Multi-Field'!$E$81=[1]Lists!BF347,'[1]Multi-Field'!$F$81="Drained"),BI347,IF(AND('[1]Multi-Field'!$E$81=[1]Lists!BF347,'[1]Multi-Field'!$F$81="undrained"),BH347,""))</f>
        <v/>
      </c>
      <c r="EL347" s="409" t="str">
        <f>IF(AND('[1]Multi-Field'!$E$82=[1]Lists!BF347,'[1]Multi-Field'!$F$82="Drained"),BI347,IF(AND('[1]Multi-Field'!$E$82=[1]Lists!BF347,'[1]Multi-Field'!$F$82="undrained"),BH347,""))</f>
        <v/>
      </c>
      <c r="EM347" s="409" t="str">
        <f>IF(AND('[1]Multi-Field'!$E$83=[1]Lists!BF347,'[1]Multi-Field'!$F$83="Drained"),BI347,IF(AND('[1]Multi-Field'!$E$83=[1]Lists!BF347,'[1]Multi-Field'!$F$83="undrained"),BH347,""))</f>
        <v/>
      </c>
      <c r="EN347" s="409" t="str">
        <f>IF(AND('[1]Multi-Field'!$E$84=[1]Lists!BF347,'[1]Multi-Field'!$F$84="Drained"),BI347,IF(AND('[1]Multi-Field'!$E$84=[1]Lists!BF347,'[1]Multi-Field'!$F$84="undrained"),BH347,""))</f>
        <v/>
      </c>
      <c r="EO347" s="409" t="str">
        <f>IF(AND('[1]Multi-Field'!$E$85=[1]Lists!BF347,'[1]Multi-Field'!$F$85="Drained"),BI347,IF(AND('[1]Multi-Field'!$E$85=[1]Lists!BF347,'[1]Multi-Field'!$F$85="undrained"),BH347,""))</f>
        <v/>
      </c>
      <c r="EP347" s="409" t="str">
        <f>IF(AND('[1]Multi-Field'!$E$86=[1]Lists!BF347,'[1]Multi-Field'!$F$86="Drained"),BI347,IF(AND('[1]Multi-Field'!$E$86=[1]Lists!BF347,'[1]Multi-Field'!$F$86="undrained"),BH347,""))</f>
        <v/>
      </c>
      <c r="EQ347" s="409" t="str">
        <f>IF(AND('[1]Multi-Field'!$E$87=[1]Lists!BF347,'[1]Multi-Field'!$F$87="Drained"),BI347,IF(AND('[1]Multi-Field'!$E$87=[1]Lists!BF347,'[1]Multi-Field'!$F$87="undrained"),BH347,""))</f>
        <v/>
      </c>
      <c r="ER347" s="409" t="str">
        <f>IF(AND('[1]Multi-Field'!$E$88=[1]Lists!BF347,'[1]Multi-Field'!$F$88="Drained"),BI347,IF(AND('[1]Multi-Field'!$E$88=[1]Lists!BF347,'[1]Multi-Field'!$F$88="undrained"),BH347,""))</f>
        <v/>
      </c>
      <c r="ES347" s="409" t="str">
        <f>IF(AND('[1]Multi-Field'!$E$89=[1]Lists!BF347,'[1]Multi-Field'!$F$89="Drained"),BI347,IF(AND('[1]Multi-Field'!$E$89=[1]Lists!BF347,'[1]Multi-Field'!$F$89="undrained"),BH347,""))</f>
        <v/>
      </c>
      <c r="ET347" s="409" t="str">
        <f>IF(AND('[1]Multi-Field'!$E$90=[1]Lists!BF347,'[1]Multi-Field'!$F$90="Drained"),BI347,IF(AND('[1]Multi-Field'!$E$90=[1]Lists!BF347,'[1]Multi-Field'!$F$90="undrained"),BH347,""))</f>
        <v/>
      </c>
      <c r="EU347" s="409" t="str">
        <f>IF(AND('[1]Multi-Field'!$E$91=[1]Lists!BF347,'[1]Multi-Field'!$F$91="Drained"),BI347,IF(AND('[1]Multi-Field'!$E$91=[1]Lists!BF347,'[1]Multi-Field'!$F$91="undrained"),BH347,""))</f>
        <v/>
      </c>
      <c r="EV347" s="409" t="str">
        <f>IF(AND('[1]Multi-Field'!$E$92=[1]Lists!BF347,'[1]Multi-Field'!$F$92="Drained"),BI347,IF(AND('[1]Multi-Field'!$E$92=[1]Lists!BF347,'[1]Multi-Field'!$F$92="undrained"),BH347,""))</f>
        <v/>
      </c>
      <c r="EW347" s="409" t="str">
        <f>IF(AND('[1]Multi-Field'!$E$93=[1]Lists!BF347,'[1]Multi-Field'!$F$93="Drained"),BI347,IF(AND('[1]Multi-Field'!$E$93=[1]Lists!BF347,'[1]Multi-Field'!$F$93="undrained"),BH347,""))</f>
        <v/>
      </c>
      <c r="EX347" s="409" t="str">
        <f>IF(AND('[1]Multi-Field'!$E$94=[1]Lists!BF347,'[1]Multi-Field'!$F$94="Drained"),BI347,IF(AND('[1]Multi-Field'!$E$94=[1]Lists!BF347,'[1]Multi-Field'!$F$94="undrained"),BH347,""))</f>
        <v/>
      </c>
      <c r="EY347" s="409" t="str">
        <f>IF(AND('[1]Multi-Field'!$E$95=[1]Lists!BF347,'[1]Multi-Field'!$F$95="Drained"),BI347,IF(AND('[1]Multi-Field'!$E$95=[1]Lists!BF347,'[1]Multi-Field'!$F$95="undrained"),BH347,""))</f>
        <v/>
      </c>
      <c r="EZ347" s="409" t="str">
        <f>IF(AND('[1]Multi-Field'!$E$96=[1]Lists!BF347,'[1]Multi-Field'!$F$96="Drained"),BI347,IF(AND('[1]Multi-Field'!$E$96=[1]Lists!BF347,'[1]Multi-Field'!$F$96="undrained"),BH347,""))</f>
        <v/>
      </c>
      <c r="FA347" s="409" t="str">
        <f>IF(AND('[1]Multi-Field'!$E$97=[1]Lists!BF347,'[1]Multi-Field'!$F$97="Drained"),BI347,IF(AND('[1]Multi-Field'!$E$97=[1]Lists!BF347,'[1]Multi-Field'!$F$97="undrained"),BH347,""))</f>
        <v/>
      </c>
      <c r="FB347" s="409" t="str">
        <f>IF(AND('[1]Multi-Field'!$E$98=[1]Lists!BF347,'[1]Multi-Field'!$F$98="Drained"),BI347,IF(AND('[1]Multi-Field'!$E$98=[1]Lists!BF347,'[1]Multi-Field'!$F$98="undrained"),BH347,""))</f>
        <v/>
      </c>
      <c r="FC347" s="409" t="str">
        <f>IF(AND('[1]Multi-Field'!$E$99=[1]Lists!BF347,'[1]Multi-Field'!$F$99="Drained"),BI347,IF(AND('[1]Multi-Field'!$E$99=[1]Lists!BF347,'[1]Multi-Field'!$F$99="undrained"),BH347,""))</f>
        <v/>
      </c>
      <c r="FD347" s="409" t="str">
        <f>IF(AND('[1]Multi-Field'!$E$100=[1]Lists!BF347,'[1]Multi-Field'!$F$100="Drained"),BI347,IF(AND('[1]Multi-Field'!$E$100=[1]Lists!BF347,'[1]Multi-Field'!$F$100="undrained"),BH347,""))</f>
        <v/>
      </c>
      <c r="FE347" s="409" t="str">
        <f>IF(AND('[1]Multi-Field'!$E$101=[1]Lists!BF347,'[1]Multi-Field'!$F$101="Drained"),BI347,IF(AND('[1]Multi-Field'!$E$101=[1]Lists!BF347,'[1]Multi-Field'!$F$101="undrained"),BH347,""))</f>
        <v/>
      </c>
      <c r="FF347" s="409" t="str">
        <f>IF(AND('[1]Multi-Field'!$E$102=[1]Lists!BF347,'[1]Multi-Field'!$F$102="Drained"),BI347,IF(AND('[1]Multi-Field'!$E$102=[1]Lists!BF347,'[1]Multi-Field'!$F$102="undrained"),BH347,""))</f>
        <v/>
      </c>
      <c r="FG347" s="409" t="str">
        <f>IF(AND('[1]Multi-Field'!$E$103=[1]Lists!BF347,'[1]Multi-Field'!$F$103="Drained"),BI347,IF(AND('[1]Multi-Field'!$E$103=[1]Lists!BF347,'[1]Multi-Field'!$F$103="undrained"),BH347,""))</f>
        <v/>
      </c>
      <c r="FH347" s="409" t="str">
        <f>IF(AND('[1]Multi-Field'!$E$104=[1]Lists!BF347,'[1]Multi-Field'!$F$104="Drained"),BI347,IF(AND('[1]Multi-Field'!$E$104=[1]Lists!BF347,'[1]Multi-Field'!$F$104="undrained"),BH347,""))</f>
        <v/>
      </c>
      <c r="FI347" s="409" t="str">
        <f>IF(AND('[1]Multi-Field'!$E$105=[1]Lists!BF347,'[1]Multi-Field'!$F$105="Drained"),BI347,IF(AND('[1]Multi-Field'!$E$105=[1]Lists!BF347,'[1]Multi-Field'!$F$105="undrained"),BH347,""))</f>
        <v/>
      </c>
      <c r="FJ347" s="409" t="str">
        <f>IF(AND('[1]Multi-Field'!$E$106=[1]Lists!BF347,'[1]Multi-Field'!$F$106="Drained"),BI347,IF(AND('[1]Multi-Field'!$E$106=[1]Lists!BF347,'[1]Multi-Field'!$F$106="undrained"),BH347,""))</f>
        <v/>
      </c>
      <c r="FK347" s="409" t="str">
        <f>IF(AND('[1]Multi-Field'!$E$107=[1]Lists!BF347,'[1]Multi-Field'!$F$107="Drained"),BI347,IF(AND('[1]Multi-Field'!$E$107=[1]Lists!BF347,'[1]Multi-Field'!$F$107="undrained"),BH347,""))</f>
        <v/>
      </c>
      <c r="FL347" s="409" t="str">
        <f>IF(AND('[1]Multi-Field'!$E$108=[1]Lists!BF347,'[1]Multi-Field'!$F$108="Drained"),BI347,IF(AND('[1]Multi-Field'!$E$108=[1]Lists!BF347,'[1]Multi-Field'!$F$108="undrained"),BH347,""))</f>
        <v/>
      </c>
      <c r="FM347" s="409" t="str">
        <f>IF(AND('[1]Multi-Field'!$E$109=[1]Lists!BF347,'[1]Multi-Field'!$F$109="Drained"),BI347,IF(AND('[1]Multi-Field'!$E$109=[1]Lists!BF347,'[1]Multi-Field'!$F$109="undrained"),BH347,""))</f>
        <v/>
      </c>
      <c r="FN347" s="409" t="str">
        <f>IF(AND('[1]Multi-Field'!$E$110=[1]Lists!BF347,'[1]Multi-Field'!$F$110="Drained"),BI347,IF(AND('[1]Multi-Field'!$E$110=[1]Lists!BF347,'[1]Multi-Field'!$F$110="undrained"),BH347,""))</f>
        <v/>
      </c>
      <c r="FO347" s="409" t="str">
        <f>IF(AND('[1]Multi-Field'!$E$111=[1]Lists!BF347,'[1]Multi-Field'!$F$111="Drained"),BI347,IF(AND('[1]Multi-Field'!$E$111=[1]Lists!BF347,'[1]Multi-Field'!$F$111="undrained"),BH347,""))</f>
        <v/>
      </c>
      <c r="FP347" s="409" t="str">
        <f>IF(AND('[1]Multi-Field'!$E$112=[1]Lists!BF347,'[1]Multi-Field'!$F$112="Drained"),BI347,IF(AND('[1]Multi-Field'!$E$112=[1]Lists!BF347,'[1]Multi-Field'!$F$112="undrained"),BH347,""))</f>
        <v/>
      </c>
      <c r="FQ347" s="409" t="str">
        <f>IF(AND('[1]Multi-Field'!$E$113=[1]Lists!BF347,'[1]Multi-Field'!$F$113="Drained"),BI347,IF(AND('[1]Multi-Field'!$E$113=[1]Lists!BF347,'[1]Multi-Field'!$F$113="undrained"),BH347,""))</f>
        <v/>
      </c>
      <c r="FR347" s="409" t="str">
        <f>IF(AND('[1]Multi-Field'!$E$114=[1]Lists!BF347,'[1]Multi-Field'!$F$114="Drained"),BI347,IF(AND('[1]Multi-Field'!$E$114=[1]Lists!BF347,'[1]Multi-Field'!$F$114="undrained"),BH347,""))</f>
        <v/>
      </c>
      <c r="FS347" s="409" t="str">
        <f>IF(AND('[1]Multi-Field'!$E$115=[1]Lists!BF347,'[1]Multi-Field'!$F$115="Drained"),BI347,IF(AND('[1]Multi-Field'!$E$115=[1]Lists!BF347,'[1]Multi-Field'!$F$115="undrained"),BH347,""))</f>
        <v/>
      </c>
      <c r="FT347" s="409" t="str">
        <f>IF(AND('[1]Multi-Field'!$E$116=[1]Lists!BF347,'[1]Multi-Field'!$F$116="Drained"),BI347,IF(AND('[1]Multi-Field'!$E$116=[1]Lists!BF347,'[1]Multi-Field'!$F$116="undrained"),BH347,""))</f>
        <v/>
      </c>
      <c r="FU347" s="409" t="str">
        <f>IF(AND('[1]Multi-Field'!$E$117=[1]Lists!BF347,'[1]Multi-Field'!$F$117="Drained"),BI347,IF(AND('[1]Multi-Field'!$E$117=[1]Lists!BF347,'[1]Multi-Field'!$F$117="undrained"),BH347,""))</f>
        <v/>
      </c>
      <c r="FV347" s="409" t="str">
        <f>IF(AND('[1]Multi-Field'!$E$118=[1]Lists!BF347,'[1]Multi-Field'!$F$118="Drained"),BI347,IF(AND('[1]Multi-Field'!$E$118=[1]Lists!BF347,'[1]Multi-Field'!$F$118="undrained"),BH347,""))</f>
        <v/>
      </c>
      <c r="FW347" s="409" t="str">
        <f>IF(AND('[1]Multi-Field'!$E$119=[1]Lists!BF347,'[1]Multi-Field'!$F$119="Drained"),BI347,IF(AND('[1]Multi-Field'!$E$119=[1]Lists!BF347,'[1]Multi-Field'!$F$119="undrained"),BH347,""))</f>
        <v/>
      </c>
      <c r="FX347" s="409" t="str">
        <f>IF(AND('[1]Multi-Field'!$E$120=[1]Lists!BF347,'[1]Multi-Field'!$F$120="Drained"),BI347,IF(AND('[1]Multi-Field'!$E$120=[1]Lists!BF347,'[1]Multi-Field'!$F$120="undrained"),BH347,""))</f>
        <v/>
      </c>
      <c r="GC347" s="4">
        <v>1</v>
      </c>
    </row>
    <row r="348" spans="1:185" ht="13.5" customHeight="1">
      <c r="A348" s="7" t="s">
        <v>434</v>
      </c>
      <c r="B348" s="7"/>
      <c r="C348" s="7"/>
      <c r="D348" s="8">
        <v>60</v>
      </c>
      <c r="E348" s="8">
        <f t="shared" si="53"/>
        <v>62</v>
      </c>
      <c r="F348" s="8">
        <f t="shared" si="54"/>
        <v>63</v>
      </c>
      <c r="G348" s="8">
        <v>65</v>
      </c>
      <c r="H348" s="8">
        <v>50</v>
      </c>
      <c r="I348" s="8">
        <f t="shared" si="57"/>
        <v>53</v>
      </c>
      <c r="J348" s="8">
        <f t="shared" si="58"/>
        <v>57</v>
      </c>
      <c r="K348" s="8">
        <v>60</v>
      </c>
      <c r="L348" s="8">
        <v>100</v>
      </c>
      <c r="M348" s="8">
        <f t="shared" si="55"/>
        <v>108</v>
      </c>
      <c r="N348" s="8">
        <f t="shared" si="56"/>
        <v>117</v>
      </c>
      <c r="O348" s="8">
        <v>125</v>
      </c>
      <c r="P348" s="391">
        <v>323</v>
      </c>
      <c r="Q348" s="394"/>
      <c r="R348" s="395" t="b">
        <f>IF(OR('Multi-Field'!AA325=Lists!$AC$42,'Multi-Field'!AA325=Lists!$AC$43),IF('Multi-Field'!Z325="x",(IF('Multi-Field'!AC325=Lists!$Q$11,Lists!$R$11,IF('Multi-Field'!AC325=Lists!$Q$12,Lists!$R$12,IF('Multi-Field'!AC325=Lists!$Q$13,Lists!$R$13,IF('Multi-Field'!AC325=Lists!$Q$14,Lists!$R$14))))),IF('Multi-Field'!X325="x",(IF('Multi-Field'!AC325=Lists!$Q$11,Lists!$S$11,IF('Multi-Field'!AC325=Lists!$Q$12,Lists!$S$12,IF('Multi-Field'!AC325=Lists!$Q$13,Lists!$S$13,IF('Multi-Field'!AC325=Lists!$Q$14,Lists!$S$14))))),IF('Multi-Field'!V325="x",(IF('Multi-Field'!AC325=Lists!$Q$11,Lists!$T$11,IF('Multi-Field'!AC325=Lists!$Q$12,Lists!$T$12,IF('Multi-Field'!AC325=Lists!$Q$13,Lists!$T$13,IF('Multi-Field'!AC325=Lists!$Q$14,Lists!$T$14))))),0))))</f>
        <v>0</v>
      </c>
      <c r="S348" s="395" t="str">
        <f t="shared" si="59"/>
        <v/>
      </c>
      <c r="T348" s="395"/>
      <c r="U348" s="396"/>
      <c r="BF348" s="411" t="s">
        <v>1512</v>
      </c>
      <c r="BG348" s="412">
        <v>4</v>
      </c>
      <c r="BH348" s="412">
        <v>3</v>
      </c>
      <c r="BI348" s="412">
        <v>5</v>
      </c>
      <c r="BJ348" s="409" t="e">
        <f>IF(AND('[1]Single Field'!#REF!=[1]Lists!BF348,'[1]Single Field'!#REF!="Drained"),"x",IF(AND('[1]Single Field'!#REF!=[1]Lists!BF348,'[1]Single Field'!#REF!="Undrained"),O,""))</f>
        <v>#REF!</v>
      </c>
      <c r="BK348" s="409" t="str">
        <f>IF(AND('[1]Multi-Field'!$E$3=[1]Lists!BF348,'[1]Multi-Field'!$F$3="Drained"),BI348,IF(AND('[1]Multi-Field'!$E$3=BF348,'[1]Multi-Field'!$F$3="undrained"),BH348,""))</f>
        <v/>
      </c>
      <c r="BL348" s="409" t="str">
        <f>IF(AND('[1]Multi-Field'!$E$4=BF348,'[1]Multi-Field'!$F$4="Drained"),BI348,IF(AND('[1]Multi-Field'!$E$4=BF348,'[1]Multi-Field'!$F$4="undrained"),BH348,""))</f>
        <v/>
      </c>
      <c r="BM348" s="409" t="str">
        <f>IF(AND('[1]Multi-Field'!$E$5=BF348,'[1]Multi-Field'!$F$5="Drained"),BI348,IF(AND('[1]Multi-Field'!$E$5=BF348,'[1]Multi-Field'!$F$5="undrained"),BH348,""))</f>
        <v/>
      </c>
      <c r="BN348" s="409" t="str">
        <f>IF(AND('[1]Multi-Field'!$E$6=BF348,'[1]Multi-Field'!$F$6="Drained"),BI348,IF(AND('[1]Multi-Field'!$E$6=BF348,'[1]Multi-Field'!$F$6="undrained"),BH348,""))</f>
        <v/>
      </c>
      <c r="BO348" s="409" t="str">
        <f>IF(AND('[1]Multi-Field'!$E$7=BF348,'[1]Multi-Field'!$F$7="Drained"),BI348,IF(AND('[1]Multi-Field'!$E$7=BF348,'[1]Multi-Field'!$F$7="undrained"),BH348,""))</f>
        <v/>
      </c>
      <c r="BP348" s="409" t="str">
        <f>IF(AND('[1]Multi-Field'!$E$8=BF348,'[1]Multi-Field'!$F$8="Drained"),BI348,IF(AND('[1]Multi-Field'!$E$8=BF348,'[1]Multi-Field'!$F$8="undrained"),BH348,""))</f>
        <v/>
      </c>
      <c r="BQ348" s="409" t="str">
        <f>IF(AND('[1]Multi-Field'!$E$9=BF348,'[1]Multi-Field'!$F$9="Drained"),BI348,IF(AND('[1]Multi-Field'!$E$9=BF348,'[1]Multi-Field'!$F$9="undrained"),BH348,""))</f>
        <v/>
      </c>
      <c r="BR348" s="409" t="str">
        <f>IF(AND('[1]Multi-Field'!$E$10=BF348,'[1]Multi-Field'!$F$10="Drained"),BI348,IF(AND('[1]Multi-Field'!$E$10=BF348,'[1]Multi-Field'!$F$10="undrained"),BH348,""))</f>
        <v/>
      </c>
      <c r="BS348" s="409" t="str">
        <f>IF(AND('[1]Multi-Field'!$E$11=BF348,'[1]Multi-Field'!$F$11="Drained"),BI348,IF(AND('[1]Multi-Field'!$E$11=BF348,'[1]Multi-Field'!$F$11="undrained"),BH348,""))</f>
        <v/>
      </c>
      <c r="BT348" s="409" t="str">
        <f>IF(AND('[1]Multi-Field'!$E$12=BF348,'[1]Multi-Field'!$F$12="Drained"),BI348,IF(AND('[1]Multi-Field'!$E$12=BF348,'[1]Multi-Field'!$F$12="undrained"),BH348,""))</f>
        <v/>
      </c>
      <c r="BU348" s="409" t="str">
        <f>IF(AND('[1]Multi-Field'!$E$13=BF348,'[1]Multi-Field'!$F$13="Drained"),BI348,IF(AND('[1]Multi-Field'!$E$3=BF348,'[1]Multi-Field'!$F$13="undrained"),BH348,""))</f>
        <v/>
      </c>
      <c r="BV348" s="409" t="str">
        <f>IF(AND('[1]Multi-Field'!$E$14=BF348,'[1]Multi-Field'!$F$14="Drained"),BI348,IF(AND('[1]Multi-Field'!$E$14=BF348,'[1]Multi-Field'!$F$14="undrained"),BH348,""))</f>
        <v/>
      </c>
      <c r="BW348" s="409" t="str">
        <f>IF(AND('[1]Multi-Field'!$E$15=BF348,'[1]Multi-Field'!$F$15="Drained"),BI348,IF(AND('[1]Multi-Field'!$E$15=BF348,'[1]Multi-Field'!$F$15="undrained"),BH348,""))</f>
        <v/>
      </c>
      <c r="BX348" s="409" t="str">
        <f>IF(AND('[1]Multi-Field'!$E$16=[1]Lists!BF348,'[1]Multi-Field'!$F$16="Drained"),BI348,IF(AND('[1]Multi-Field'!$E$16=[1]Lists!BF348,'[1]Multi-Field'!$F$16="undrained"),BH348,""))</f>
        <v/>
      </c>
      <c r="BY348" s="409" t="str">
        <f>IF(AND('[1]Multi-Field'!$E$17=[1]Lists!BF348,'[1]Multi-Field'!$F$17="Drained"),BI348,IF(AND('[1]Multi-Field'!$E$17=[1]Lists!BF348,'[1]Multi-Field'!$F$17="undrained"),BH348,""))</f>
        <v/>
      </c>
      <c r="BZ348" s="409" t="str">
        <f>IF(AND('[1]Multi-Field'!$E$18=[1]Lists!BF348,'[1]Multi-Field'!$F$18="Drained"),BI348,IF(AND('[1]Multi-Field'!$E$18=[1]Lists!BF348,'[1]Multi-Field'!$F$18="undrained"),BH348,""))</f>
        <v/>
      </c>
      <c r="CA348" s="409" t="str">
        <f>IF(AND('[1]Multi-Field'!$E$19=[1]Lists!BF348,'[1]Multi-Field'!$F$19="Drained"),BI348,IF(AND('[1]Multi-Field'!$E$19=[1]Lists!BF348,'[1]Multi-Field'!$F$19="undrained"),BH348,""))</f>
        <v/>
      </c>
      <c r="CB348" s="409" t="str">
        <f>IF(AND('[1]Multi-Field'!$E$20=[1]Lists!BF348,'[1]Multi-Field'!$F$20="Drained"),BI348,IF(AND('[1]Multi-Field'!$E$20=[1]Lists!BF348,'[1]Multi-Field'!$F$20="undrained"),BH348,""))</f>
        <v/>
      </c>
      <c r="CC348" s="409" t="str">
        <f>IF(AND('[1]Multi-Field'!$E$21=[1]Lists!BF348,'[1]Multi-Field'!$F$21="Drained"),BI348,IF(AND('[1]Multi-Field'!$E$21=[1]Lists!BF348,'[1]Multi-Field'!$F$21="undrained"),BH348,""))</f>
        <v/>
      </c>
      <c r="CD348" s="409" t="str">
        <f>IF(AND('[1]Multi-Field'!$E$22=[1]Lists!BF348,'[1]Multi-Field'!$F$22="Drained"),BI348,IF(AND('[1]Multi-Field'!$E$22=[1]Lists!BF348,'[1]Multi-Field'!$F$22="undrained"),BH348,""))</f>
        <v/>
      </c>
      <c r="CE348" s="409" t="str">
        <f>IF(AND('[1]Multi-Field'!$E$23=[1]Lists!BF348,'[1]Multi-Field'!$F$23="Drained"),BI348,IF(AND('[1]Multi-Field'!$E$23=[1]Lists!BF348,'[1]Multi-Field'!$F$23="undrained"),BH348,""))</f>
        <v/>
      </c>
      <c r="CF348" s="409" t="str">
        <f>IF(AND('[1]Multi-Field'!$E$24=[1]Lists!BF348,'[1]Multi-Field'!$F$24="Drained"),BI348,IF(AND('[1]Multi-Field'!$E$24=[1]Lists!BF348,'[1]Multi-Field'!$F$24="undrained"),BH348,""))</f>
        <v/>
      </c>
      <c r="CG348" s="409" t="str">
        <f>IF(AND('[1]Multi-Field'!$E$25=[1]Lists!BF348,'[1]Multi-Field'!$F$25="Drained"),BI348,IF(AND('[1]Multi-Field'!$E$25=[1]Lists!BF348,'[1]Multi-Field'!$F$25="undrained"),BH348,""))</f>
        <v/>
      </c>
      <c r="CH348" s="409" t="str">
        <f>IF(AND('[1]Multi-Field'!$E$26=[1]Lists!BF348,'[1]Multi-Field'!$F$26="Drained"),BI348,IF(AND('[1]Multi-Field'!$E$26=[1]Lists!BF348,'[1]Multi-Field'!$F$26="undrained"),BH348,""))</f>
        <v/>
      </c>
      <c r="CI348" s="409" t="str">
        <f>IF(AND('[1]Multi-Field'!$E$27=[1]Lists!BF348,'[1]Multi-Field'!$F$27="Drained"),BI348,IF(AND('[1]Multi-Field'!$E$27=[1]Lists!BF348,'[1]Multi-Field'!$F$27="undrained"),BH348,""))</f>
        <v/>
      </c>
      <c r="CJ348" s="409" t="str">
        <f>IF(AND('[1]Multi-Field'!$E$28=[1]Lists!BF348,'[1]Multi-Field'!$F$28="Drained"),BI348,IF(AND('[1]Multi-Field'!$E$28=[1]Lists!BF348,'[1]Multi-Field'!$F$28="undrained"),BH348,""))</f>
        <v/>
      </c>
      <c r="CK348" s="409" t="str">
        <f>IF(AND('[1]Multi-Field'!$E$29=[1]Lists!BF348,'[1]Multi-Field'!$F$29="Drained"),BI348,IF(AND('[1]Multi-Field'!$E$29=[1]Lists!BF348,'[1]Multi-Field'!$F$29="undrained"),BH348,""))</f>
        <v/>
      </c>
      <c r="CL348" s="409" t="str">
        <f>IF(AND('[1]Multi-Field'!$E$30=[1]Lists!BF348,'[1]Multi-Field'!$F$30="Drained"),BI348,IF(AND('[1]Multi-Field'!$E$30=[1]Lists!BF348,'[1]Multi-Field'!$F$30="undrained"),BH348,""))</f>
        <v/>
      </c>
      <c r="CM348" s="409" t="str">
        <f>IF(AND('[1]Multi-Field'!$E$31=[1]Lists!BF348,'[1]Multi-Field'!$F$31="Drained"),BI348,IF(AND('[1]Multi-Field'!$E$31=[1]Lists!BF348,'[1]Multi-Field'!$F$31="undrained"),BH348,""))</f>
        <v/>
      </c>
      <c r="CN348" s="409" t="str">
        <f>IF(AND('[1]Multi-Field'!$E$32=[1]Lists!BF348,'[1]Multi-Field'!$F$32="Drained"),BI348,IF(AND('[1]Multi-Field'!$E$32=[1]Lists!BF348,'[1]Multi-Field'!$F$32="undrained"),BH348,""))</f>
        <v/>
      </c>
      <c r="CO348" s="409" t="str">
        <f>IF(AND('[1]Multi-Field'!$E$33=[1]Lists!BF348,'[1]Multi-Field'!$F$33="Drained"),BI348,IF(AND('[1]Multi-Field'!$E$33=[1]Lists!BF348,'[1]Multi-Field'!$F$33="undrained"),BH348,""))</f>
        <v/>
      </c>
      <c r="CP348" s="409" t="str">
        <f>IF(AND('[1]Multi-Field'!$E$34=[1]Lists!BF348,'[1]Multi-Field'!$F$34="Drained"),BI348,IF(AND('[1]Multi-Field'!$E$34=[1]Lists!BF348,'[1]Multi-Field'!$F$34="undrained"),BH348,""))</f>
        <v/>
      </c>
      <c r="CQ348" s="409" t="str">
        <f>IF(AND('[1]Multi-Field'!$E$35=[1]Lists!BF348,'[1]Multi-Field'!$F$35="Drained"),BI348,IF(AND('[1]Multi-Field'!$E$35=[1]Lists!BF348,'[1]Multi-Field'!$F$35="undrained"),BH348,""))</f>
        <v/>
      </c>
      <c r="CR348" s="409" t="str">
        <f>IF(AND('[1]Multi-Field'!$E$36=[1]Lists!BF348,'[1]Multi-Field'!$F$36="Drained"),BI348,IF(AND('[1]Multi-Field'!$E$36=[1]Lists!BF348,'[1]Multi-Field'!$F$36="undrained"),BH348,""))</f>
        <v/>
      </c>
      <c r="CS348" s="409" t="str">
        <f>IF(AND('[1]Multi-Field'!$E$37=[1]Lists!BF348,'[1]Multi-Field'!$F$37="Drained"),BI348,IF(AND('[1]Multi-Field'!$E$37=[1]Lists!BF348,'[1]Multi-Field'!$F$37="undrained"),BH348,""))</f>
        <v/>
      </c>
      <c r="CT348" s="409" t="str">
        <f>IF(AND('[1]Multi-Field'!$E$38=[1]Lists!BF348,'[1]Multi-Field'!$F$38="Drained"),BI348,IF(AND('[1]Multi-Field'!$E$38=[1]Lists!BF348,'[1]Multi-Field'!$F$38="undrained"),BH348,""))</f>
        <v/>
      </c>
      <c r="CU348" s="409" t="str">
        <f>IF(AND('[1]Multi-Field'!$E$39=[1]Lists!BF348,'[1]Multi-Field'!$F$39="Drained"),BI348,IF(AND('[1]Multi-Field'!$E$39=[1]Lists!BF348,'[1]Multi-Field'!$F$39="undrained"),BH348,""))</f>
        <v/>
      </c>
      <c r="CV348" s="409" t="str">
        <f>IF(AND('[1]Multi-Field'!$E$40=[1]Lists!BF348,'[1]Multi-Field'!$F$40="Drained"),BI348,IF(AND('[1]Multi-Field'!$E$40=[1]Lists!BF348,'[1]Multi-Field'!$F$40="undrained"),BH348,""))</f>
        <v/>
      </c>
      <c r="CW348" s="409" t="str">
        <f>IF(AND('[1]Multi-Field'!$E$41=[1]Lists!BF348,'[1]Multi-Field'!$F$40="Drained"),BI348,IF(AND('[1]Multi-Field'!$E$40=[1]Lists!BF348,'[1]Multi-Field'!$F$40="undrained"),BH348,""))</f>
        <v/>
      </c>
      <c r="CX348" s="409" t="str">
        <f>IF(AND('[1]Multi-Field'!$E$42=[1]Lists!BF348,'[1]Multi-Field'!$F$42="Drained"),BI348,IF(AND('[1]Multi-Field'!$E$42=[1]Lists!BF348,'[1]Multi-Field'!$F$42="undrained"),BH348,""))</f>
        <v/>
      </c>
      <c r="CY348" s="409" t="str">
        <f>IF(AND('[1]Multi-Field'!$E$43=[1]Lists!BF348,'[1]Multi-Field'!$F$43="Drained"),BI348,IF(AND('[1]Multi-Field'!$E$43=[1]Lists!BF348,'[1]Multi-Field'!$F$43="undrained"),BH348,""))</f>
        <v/>
      </c>
      <c r="CZ348" s="409" t="str">
        <f>IF(AND('[1]Multi-Field'!$E$44=[1]Lists!BF348,'[1]Multi-Field'!$F$44="Drained"),BI348,IF(AND('[1]Multi-Field'!$E$44=[1]Lists!BF348,'[1]Multi-Field'!$F$44="undrained"),BH348,""))</f>
        <v/>
      </c>
      <c r="DA348" s="409" t="str">
        <f>IF(AND('[1]Multi-Field'!$E$45=[1]Lists!BF348,'[1]Multi-Field'!$F$45="Drained"),BI348,IF(AND('[1]Multi-Field'!$E$45=[1]Lists!BF348,'[1]Multi-Field'!$F$45="undrained"),BH348,""))</f>
        <v/>
      </c>
      <c r="DB348" s="409" t="str">
        <f>IF(AND('[1]Multi-Field'!$E$46=[1]Lists!BF348,'[1]Multi-Field'!$F$46="Drained"),BI348,IF(AND('[1]Multi-Field'!$E$46=[1]Lists!BF348,'[1]Multi-Field'!$F$46="undrained"),BH348,""))</f>
        <v/>
      </c>
      <c r="DC348" s="409" t="str">
        <f>IF(AND('[1]Multi-Field'!$E$47=[1]Lists!BF348,'[1]Multi-Field'!$F$47="Drained"),BI348,IF(AND('[1]Multi-Field'!$E$47=[1]Lists!BF348,'[1]Multi-Field'!$F$47="undrained"),BH348,""))</f>
        <v/>
      </c>
      <c r="DD348" s="409" t="str">
        <f>IF(AND('[1]Multi-Field'!$E$48=[1]Lists!BF348,'[1]Multi-Field'!$F$48="Drained"),BI348,IF(AND('[1]Multi-Field'!$E$48=[1]Lists!BF348,'[1]Multi-Field'!$F$48="undrained"),BH348,""))</f>
        <v/>
      </c>
      <c r="DE348" s="409" t="str">
        <f>IF(AND('[1]Multi-Field'!$E$49=[1]Lists!BF348,'[1]Multi-Field'!$F$49="Drained"),BI348,IF(AND('[1]Multi-Field'!$E$49=[1]Lists!BF348,'[1]Multi-Field'!$F$9="undrained"),BH348,""))</f>
        <v/>
      </c>
      <c r="DF348" s="409" t="str">
        <f>IF(AND('[1]Multi-Field'!$E$50=[1]Lists!BF348,'[1]Multi-Field'!$F$50="Drained"),BI348,IF(AND('[1]Multi-Field'!$E$50=[1]Lists!BF348,'[1]Multi-Field'!$F$50="undrained"),BH348,""))</f>
        <v/>
      </c>
      <c r="DG348" s="409" t="str">
        <f>IF(AND('[1]Multi-Field'!$E$51=[1]Lists!BF348,'[1]Multi-Field'!$F$51="Drained"),BI348,IF(AND('[1]Multi-Field'!$E$51=[1]Lists!BF348,'[1]Multi-Field'!$F$51="undrained"),BH348,""))</f>
        <v/>
      </c>
      <c r="DH348" s="409" t="str">
        <f>IF(AND('[1]Multi-Field'!$E$52=[1]Lists!BF348,'[1]Multi-Field'!$F$52="Drained"),BI348,IF(AND('[1]Multi-Field'!$E$52=[1]Lists!BF348,'[1]Multi-Field'!$F$52="undrained"),BH348,""))</f>
        <v/>
      </c>
      <c r="DI348" s="409" t="str">
        <f>IF(AND('[1]Multi-Field'!$E$53=[1]Lists!BF348,'[1]Multi-Field'!$F$53="Drained"),BI348,IF(AND('[1]Multi-Field'!$E$53=[1]Lists!BF348,'[1]Multi-Field'!$F$53="undrained"),BH348,""))</f>
        <v/>
      </c>
      <c r="DJ348" s="409" t="str">
        <f>IF(AND('[1]Multi-Field'!$E$54=[1]Lists!BF348,'[1]Multi-Field'!$F$54="Drained"),BI348,IF(AND('[1]Multi-Field'!$E$54=[1]Lists!BF348,'[1]Multi-Field'!$F$54="undrained"),BH348,""))</f>
        <v/>
      </c>
      <c r="DK348" s="409" t="str">
        <f>IF(AND('[1]Multi-Field'!$E$55=[1]Lists!BF348,'[1]Multi-Field'!$F$55="Drained"),BI348,IF(AND('[1]Multi-Field'!$E$55=[1]Lists!BF348,'[1]Multi-Field'!$F$55="undrained"),BH348,""))</f>
        <v/>
      </c>
      <c r="DL348" s="409" t="str">
        <f>IF(AND('[1]Multi-Field'!$E$56=[1]Lists!BF348,'[1]Multi-Field'!$F$56="Drained"),BI348,IF(AND('[1]Multi-Field'!$E$56=[1]Lists!BF348,'[1]Multi-Field'!$F$56="undrained"),BH348,""))</f>
        <v/>
      </c>
      <c r="DM348" s="409" t="str">
        <f>IF(AND('[1]Multi-Field'!$E$57=[1]Lists!BF348,'[1]Multi-Field'!$F$57="Drained"),BI348,IF(AND('[1]Multi-Field'!$E$57=[1]Lists!BF348,'[1]Multi-Field'!$F$57="undrained"),BH348,""))</f>
        <v/>
      </c>
      <c r="DN348" s="409" t="str">
        <f>IF(AND('[1]Multi-Field'!$E$58=[1]Lists!BF348,'[1]Multi-Field'!$F$58="Drained"),BI348,IF(AND('[1]Multi-Field'!$E$58=[1]Lists!BF348,'[1]Multi-Field'!$F$58="undrained"),BH348,""))</f>
        <v/>
      </c>
      <c r="DO348" s="409" t="str">
        <f>IF(AND('[1]Multi-Field'!$E$59=[1]Lists!BF348,'[1]Multi-Field'!$F$59="Drained"),BI348,IF(AND('[1]Multi-Field'!$E$59=[1]Lists!BF348,'[1]Multi-Field'!$F$59="undrained"),BH348,""))</f>
        <v/>
      </c>
      <c r="DP348" s="409" t="str">
        <f>IF(AND('[1]Multi-Field'!$E$60=[1]Lists!BF348,'[1]Multi-Field'!$F$60="Drained"),BI348,IF(AND('[1]Multi-Field'!$E$60=[1]Lists!BF348,'[1]Multi-Field'!$F$60="undrained"),BH348,""))</f>
        <v/>
      </c>
      <c r="DQ348" s="409" t="str">
        <f>IF(AND('[1]Multi-Field'!$E$61=[1]Lists!BF348,'[1]Multi-Field'!$F$61="Drained"),BI348,IF(AND('[1]Multi-Field'!$E$61=[1]Lists!BF348,'[1]Multi-Field'!$F$61="undrained"),BH348,""))</f>
        <v/>
      </c>
      <c r="DR348" s="409" t="str">
        <f>IF(AND('[1]Multi-Field'!$E$62=[1]Lists!BF348,'[1]Multi-Field'!$F$62="Drained"),BI348,IF(AND('[1]Multi-Field'!$E$62=[1]Lists!BF348,'[1]Multi-Field'!$F$62="undrained"),BH348,""))</f>
        <v/>
      </c>
      <c r="DS348" s="409" t="str">
        <f>IF(AND('[1]Multi-Field'!$E$63=[1]Lists!BF348,'[1]Multi-Field'!$F$63="Drained"),BI348,IF(AND('[1]Multi-Field'!$E$63=[1]Lists!BF348,'[1]Multi-Field'!$F$63="undrained"),BH348,""))</f>
        <v/>
      </c>
      <c r="DT348" s="409" t="str">
        <f>IF(AND('[1]Multi-Field'!$E$64=[1]Lists!BF348,'[1]Multi-Field'!$F$64="Drained"),BI348,IF(AND('[1]Multi-Field'!$E$64=[1]Lists!BF348,'[1]Multi-Field'!$F$64="undrained"),BH348,""))</f>
        <v/>
      </c>
      <c r="DU348" s="409" t="str">
        <f>IF(AND('[1]Multi-Field'!$E$65=[1]Lists!BF348,'[1]Multi-Field'!$F$65="Drained"),BI348,IF(AND('[1]Multi-Field'!$E$65=[1]Lists!BF348,'[1]Multi-Field'!$F$65="undrained"),BH348,""))</f>
        <v/>
      </c>
      <c r="DV348" s="409" t="str">
        <f>IF(AND('[1]Multi-Field'!$E$66=[1]Lists!BF348,'[1]Multi-Field'!$F$66="Drained"),BI348,IF(AND('[1]Multi-Field'!$E$66=[1]Lists!BF348,'[1]Multi-Field'!$F$66="undrained"),BH348,""))</f>
        <v/>
      </c>
      <c r="DW348" s="409" t="str">
        <f>IF(AND('[1]Multi-Field'!$E$67=[1]Lists!BF348,'[1]Multi-Field'!$F$67="Drained"),BI348,IF(AND('[1]Multi-Field'!$E$67=[1]Lists!BF348,'[1]Multi-Field'!$F$67="undrained"),BH348,""))</f>
        <v/>
      </c>
      <c r="DX348" s="409" t="str">
        <f>IF(AND('[1]Multi-Field'!$E$68=[1]Lists!BF348,'[1]Multi-Field'!$F$68="Drained"),BI348,IF(AND('[1]Multi-Field'!$E$68=[1]Lists!BF348,'[1]Multi-Field'!$F$68="undrained"),BH348,""))</f>
        <v/>
      </c>
      <c r="DY348" s="409" t="str">
        <f>IF(AND('[1]Multi-Field'!$E$69=[1]Lists!BF348,'[1]Multi-Field'!$F$69="Drained"),BI348,IF(AND('[1]Multi-Field'!$E$69=[1]Lists!BF348,'[1]Multi-Field'!$F$69="undrained"),BH348,""))</f>
        <v/>
      </c>
      <c r="DZ348" s="409" t="str">
        <f>IF(AND('[1]Multi-Field'!$E$70=[1]Lists!BF348,'[1]Multi-Field'!$F$70="Drained"),BI348,IF(AND('[1]Multi-Field'!$E$70=[1]Lists!BF348,'[1]Multi-Field'!$F$70="undrained"),BH348,""))</f>
        <v/>
      </c>
      <c r="EA348" s="409" t="str">
        <f>IF(AND('[1]Multi-Field'!$E$71=[1]Lists!BF348,'[1]Multi-Field'!$F$71="Drained"),BI348,IF(AND('[1]Multi-Field'!$E$71=[1]Lists!BF348,'[1]Multi-Field'!$F$71="undrained"),BH348,""))</f>
        <v/>
      </c>
      <c r="EB348" s="409" t="str">
        <f>IF(AND('[1]Multi-Field'!$E$72=[1]Lists!BF348,'[1]Multi-Field'!$F$72="Drained"),BI348,IF(AND('[1]Multi-Field'!$E$72=[1]Lists!BF348,'[1]Multi-Field'!$F$72="undrained"),BH348,""))</f>
        <v/>
      </c>
      <c r="EC348" s="409" t="str">
        <f>IF(AND('[1]Multi-Field'!$E$73=[1]Lists!BF348,'[1]Multi-Field'!$F$73="Drained"),BI348,IF(AND('[1]Multi-Field'!$E$73=[1]Lists!BF348,'[1]Multi-Field'!$F$73="undrained"),BH348,""))</f>
        <v/>
      </c>
      <c r="ED348" s="409" t="str">
        <f>IF(AND('[1]Multi-Field'!$E$74=[1]Lists!BF348,'[1]Multi-Field'!$F$74="Drained"),BI348,IF(AND('[1]Multi-Field'!$E$74=[1]Lists!BF348,'[1]Multi-Field'!$F$74="undrained"),BH348,""))</f>
        <v/>
      </c>
      <c r="EE348" s="409" t="str">
        <f>IF(AND('[1]Multi-Field'!$E$75=[1]Lists!BF348,'[1]Multi-Field'!$F$75="Drained"),BI348,IF(AND('[1]Multi-Field'!$E$75=[1]Lists!BF348,'[1]Multi-Field'!$F$75="undrained"),BH348,""))</f>
        <v/>
      </c>
      <c r="EF348" s="409" t="str">
        <f>IF(AND('[1]Multi-Field'!$E$76=[1]Lists!BF348,'[1]Multi-Field'!$F$76="Drained"),BI348,IF(AND('[1]Multi-Field'!$E$76=[1]Lists!BF348,'[1]Multi-Field'!$F$6="undrained"),BH348,""))</f>
        <v/>
      </c>
      <c r="EG348" s="409" t="str">
        <f>IF(AND('[1]Multi-Field'!$E$77=[1]Lists!BF348,'[1]Multi-Field'!$F$77="Drained"),BI348,IF(AND('[1]Multi-Field'!$E$77=[1]Lists!BF348,'[1]Multi-Field'!$F$77="undrained"),BH348,""))</f>
        <v/>
      </c>
      <c r="EH348" s="409" t="str">
        <f>IF(AND('[1]Multi-Field'!$E$78=[1]Lists!BF348,'[1]Multi-Field'!$F$78="Drained"),BI348,IF(AND('[1]Multi-Field'!$E$78=[1]Lists!BF348,'[1]Multi-Field'!$F$78="undrained"),BH348,""))</f>
        <v/>
      </c>
      <c r="EI348" s="409" t="str">
        <f>IF(AND('[1]Multi-Field'!$E$79=[1]Lists!BF348,'[1]Multi-Field'!$F$79="Drained"),BI348,IF(AND('[1]Multi-Field'!$E$79=[1]Lists!BF348,'[1]Multi-Field'!$F$79="undrained"),BH348,""))</f>
        <v/>
      </c>
      <c r="EJ348" s="409" t="str">
        <f>IF(AND('[1]Multi-Field'!$E$80=[1]Lists!BF348,'[1]Multi-Field'!$F$80="Drained"),BI348,IF(AND('[1]Multi-Field'!$E$80=[1]Lists!BF348,'[1]Multi-Field'!$F$80="undrained"),BH348,""))</f>
        <v/>
      </c>
      <c r="EK348" s="409" t="str">
        <f>IF(AND('[1]Multi-Field'!$E$81=[1]Lists!BF348,'[1]Multi-Field'!$F$81="Drained"),BI348,IF(AND('[1]Multi-Field'!$E$81=[1]Lists!BF348,'[1]Multi-Field'!$F$81="undrained"),BH348,""))</f>
        <v/>
      </c>
      <c r="EL348" s="409" t="str">
        <f>IF(AND('[1]Multi-Field'!$E$82=[1]Lists!BF348,'[1]Multi-Field'!$F$82="Drained"),BI348,IF(AND('[1]Multi-Field'!$E$82=[1]Lists!BF348,'[1]Multi-Field'!$F$82="undrained"),BH348,""))</f>
        <v/>
      </c>
      <c r="EM348" s="409" t="str">
        <f>IF(AND('[1]Multi-Field'!$E$83=[1]Lists!BF348,'[1]Multi-Field'!$F$83="Drained"),BI348,IF(AND('[1]Multi-Field'!$E$83=[1]Lists!BF348,'[1]Multi-Field'!$F$83="undrained"),BH348,""))</f>
        <v/>
      </c>
      <c r="EN348" s="409" t="str">
        <f>IF(AND('[1]Multi-Field'!$E$84=[1]Lists!BF348,'[1]Multi-Field'!$F$84="Drained"),BI348,IF(AND('[1]Multi-Field'!$E$84=[1]Lists!BF348,'[1]Multi-Field'!$F$84="undrained"),BH348,""))</f>
        <v/>
      </c>
      <c r="EO348" s="409" t="str">
        <f>IF(AND('[1]Multi-Field'!$E$85=[1]Lists!BF348,'[1]Multi-Field'!$F$85="Drained"),BI348,IF(AND('[1]Multi-Field'!$E$85=[1]Lists!BF348,'[1]Multi-Field'!$F$85="undrained"),BH348,""))</f>
        <v/>
      </c>
      <c r="EP348" s="409" t="str">
        <f>IF(AND('[1]Multi-Field'!$E$86=[1]Lists!BF348,'[1]Multi-Field'!$F$86="Drained"),BI348,IF(AND('[1]Multi-Field'!$E$86=[1]Lists!BF348,'[1]Multi-Field'!$F$86="undrained"),BH348,""))</f>
        <v/>
      </c>
      <c r="EQ348" s="409" t="str">
        <f>IF(AND('[1]Multi-Field'!$E$87=[1]Lists!BF348,'[1]Multi-Field'!$F$87="Drained"),BI348,IF(AND('[1]Multi-Field'!$E$87=[1]Lists!BF348,'[1]Multi-Field'!$F$87="undrained"),BH348,""))</f>
        <v/>
      </c>
      <c r="ER348" s="409" t="str">
        <f>IF(AND('[1]Multi-Field'!$E$88=[1]Lists!BF348,'[1]Multi-Field'!$F$88="Drained"),BI348,IF(AND('[1]Multi-Field'!$E$88=[1]Lists!BF348,'[1]Multi-Field'!$F$88="undrained"),BH348,""))</f>
        <v/>
      </c>
      <c r="ES348" s="409" t="str">
        <f>IF(AND('[1]Multi-Field'!$E$89=[1]Lists!BF348,'[1]Multi-Field'!$F$89="Drained"),BI348,IF(AND('[1]Multi-Field'!$E$89=[1]Lists!BF348,'[1]Multi-Field'!$F$89="undrained"),BH348,""))</f>
        <v/>
      </c>
      <c r="ET348" s="409" t="str">
        <f>IF(AND('[1]Multi-Field'!$E$90=[1]Lists!BF348,'[1]Multi-Field'!$F$90="Drained"),BI348,IF(AND('[1]Multi-Field'!$E$90=[1]Lists!BF348,'[1]Multi-Field'!$F$90="undrained"),BH348,""))</f>
        <v/>
      </c>
      <c r="EU348" s="409" t="str">
        <f>IF(AND('[1]Multi-Field'!$E$91=[1]Lists!BF348,'[1]Multi-Field'!$F$91="Drained"),BI348,IF(AND('[1]Multi-Field'!$E$91=[1]Lists!BF348,'[1]Multi-Field'!$F$91="undrained"),BH348,""))</f>
        <v/>
      </c>
      <c r="EV348" s="409" t="str">
        <f>IF(AND('[1]Multi-Field'!$E$92=[1]Lists!BF348,'[1]Multi-Field'!$F$92="Drained"),BI348,IF(AND('[1]Multi-Field'!$E$92=[1]Lists!BF348,'[1]Multi-Field'!$F$92="undrained"),BH348,""))</f>
        <v/>
      </c>
      <c r="EW348" s="409" t="str">
        <f>IF(AND('[1]Multi-Field'!$E$93=[1]Lists!BF348,'[1]Multi-Field'!$F$93="Drained"),BI348,IF(AND('[1]Multi-Field'!$E$93=[1]Lists!BF348,'[1]Multi-Field'!$F$93="undrained"),BH348,""))</f>
        <v/>
      </c>
      <c r="EX348" s="409" t="str">
        <f>IF(AND('[1]Multi-Field'!$E$94=[1]Lists!BF348,'[1]Multi-Field'!$F$94="Drained"),BI348,IF(AND('[1]Multi-Field'!$E$94=[1]Lists!BF348,'[1]Multi-Field'!$F$94="undrained"),BH348,""))</f>
        <v/>
      </c>
      <c r="EY348" s="409" t="str">
        <f>IF(AND('[1]Multi-Field'!$E$95=[1]Lists!BF348,'[1]Multi-Field'!$F$95="Drained"),BI348,IF(AND('[1]Multi-Field'!$E$95=[1]Lists!BF348,'[1]Multi-Field'!$F$95="undrained"),BH348,""))</f>
        <v/>
      </c>
      <c r="EZ348" s="409" t="str">
        <f>IF(AND('[1]Multi-Field'!$E$96=[1]Lists!BF348,'[1]Multi-Field'!$F$96="Drained"),BI348,IF(AND('[1]Multi-Field'!$E$96=[1]Lists!BF348,'[1]Multi-Field'!$F$96="undrained"),BH348,""))</f>
        <v/>
      </c>
      <c r="FA348" s="409" t="str">
        <f>IF(AND('[1]Multi-Field'!$E$97=[1]Lists!BF348,'[1]Multi-Field'!$F$97="Drained"),BI348,IF(AND('[1]Multi-Field'!$E$97=[1]Lists!BF348,'[1]Multi-Field'!$F$97="undrained"),BH348,""))</f>
        <v/>
      </c>
      <c r="FB348" s="409" t="str">
        <f>IF(AND('[1]Multi-Field'!$E$98=[1]Lists!BF348,'[1]Multi-Field'!$F$98="Drained"),BI348,IF(AND('[1]Multi-Field'!$E$98=[1]Lists!BF348,'[1]Multi-Field'!$F$98="undrained"),BH348,""))</f>
        <v/>
      </c>
      <c r="FC348" s="409" t="str">
        <f>IF(AND('[1]Multi-Field'!$E$99=[1]Lists!BF348,'[1]Multi-Field'!$F$99="Drained"),BI348,IF(AND('[1]Multi-Field'!$E$99=[1]Lists!BF348,'[1]Multi-Field'!$F$99="undrained"),BH348,""))</f>
        <v/>
      </c>
      <c r="FD348" s="409" t="str">
        <f>IF(AND('[1]Multi-Field'!$E$100=[1]Lists!BF348,'[1]Multi-Field'!$F$100="Drained"),BI348,IF(AND('[1]Multi-Field'!$E$100=[1]Lists!BF348,'[1]Multi-Field'!$F$100="undrained"),BH348,""))</f>
        <v/>
      </c>
      <c r="FE348" s="409" t="str">
        <f>IF(AND('[1]Multi-Field'!$E$101=[1]Lists!BF348,'[1]Multi-Field'!$F$101="Drained"),BI348,IF(AND('[1]Multi-Field'!$E$101=[1]Lists!BF348,'[1]Multi-Field'!$F$101="undrained"),BH348,""))</f>
        <v/>
      </c>
      <c r="FF348" s="409" t="str">
        <f>IF(AND('[1]Multi-Field'!$E$102=[1]Lists!BF348,'[1]Multi-Field'!$F$102="Drained"),BI348,IF(AND('[1]Multi-Field'!$E$102=[1]Lists!BF348,'[1]Multi-Field'!$F$102="undrained"),BH348,""))</f>
        <v/>
      </c>
      <c r="FG348" s="409" t="str">
        <f>IF(AND('[1]Multi-Field'!$E$103=[1]Lists!BF348,'[1]Multi-Field'!$F$103="Drained"),BI348,IF(AND('[1]Multi-Field'!$E$103=[1]Lists!BF348,'[1]Multi-Field'!$F$103="undrained"),BH348,""))</f>
        <v/>
      </c>
      <c r="FH348" s="409" t="str">
        <f>IF(AND('[1]Multi-Field'!$E$104=[1]Lists!BF348,'[1]Multi-Field'!$F$104="Drained"),BI348,IF(AND('[1]Multi-Field'!$E$104=[1]Lists!BF348,'[1]Multi-Field'!$F$104="undrained"),BH348,""))</f>
        <v/>
      </c>
      <c r="FI348" s="409" t="str">
        <f>IF(AND('[1]Multi-Field'!$E$105=[1]Lists!BF348,'[1]Multi-Field'!$F$105="Drained"),BI348,IF(AND('[1]Multi-Field'!$E$105=[1]Lists!BF348,'[1]Multi-Field'!$F$105="undrained"),BH348,""))</f>
        <v/>
      </c>
      <c r="FJ348" s="409" t="str">
        <f>IF(AND('[1]Multi-Field'!$E$106=[1]Lists!BF348,'[1]Multi-Field'!$F$106="Drained"),BI348,IF(AND('[1]Multi-Field'!$E$106=[1]Lists!BF348,'[1]Multi-Field'!$F$106="undrained"),BH348,""))</f>
        <v/>
      </c>
      <c r="FK348" s="409" t="str">
        <f>IF(AND('[1]Multi-Field'!$E$107=[1]Lists!BF348,'[1]Multi-Field'!$F$107="Drained"),BI348,IF(AND('[1]Multi-Field'!$E$107=[1]Lists!BF348,'[1]Multi-Field'!$F$107="undrained"),BH348,""))</f>
        <v/>
      </c>
      <c r="FL348" s="409" t="str">
        <f>IF(AND('[1]Multi-Field'!$E$108=[1]Lists!BF348,'[1]Multi-Field'!$F$108="Drained"),BI348,IF(AND('[1]Multi-Field'!$E$108=[1]Lists!BF348,'[1]Multi-Field'!$F$108="undrained"),BH348,""))</f>
        <v/>
      </c>
      <c r="FM348" s="409" t="str">
        <f>IF(AND('[1]Multi-Field'!$E$109=[1]Lists!BF348,'[1]Multi-Field'!$F$109="Drained"),BI348,IF(AND('[1]Multi-Field'!$E$109=[1]Lists!BF348,'[1]Multi-Field'!$F$109="undrained"),BH348,""))</f>
        <v/>
      </c>
      <c r="FN348" s="409" t="str">
        <f>IF(AND('[1]Multi-Field'!$E$110=[1]Lists!BF348,'[1]Multi-Field'!$F$110="Drained"),BI348,IF(AND('[1]Multi-Field'!$E$110=[1]Lists!BF348,'[1]Multi-Field'!$F$110="undrained"),BH348,""))</f>
        <v/>
      </c>
      <c r="FO348" s="409" t="str">
        <f>IF(AND('[1]Multi-Field'!$E$111=[1]Lists!BF348,'[1]Multi-Field'!$F$111="Drained"),BI348,IF(AND('[1]Multi-Field'!$E$111=[1]Lists!BF348,'[1]Multi-Field'!$F$111="undrained"),BH348,""))</f>
        <v/>
      </c>
      <c r="FP348" s="409" t="str">
        <f>IF(AND('[1]Multi-Field'!$E$112=[1]Lists!BF348,'[1]Multi-Field'!$F$112="Drained"),BI348,IF(AND('[1]Multi-Field'!$E$112=[1]Lists!BF348,'[1]Multi-Field'!$F$112="undrained"),BH348,""))</f>
        <v/>
      </c>
      <c r="FQ348" s="409" t="str">
        <f>IF(AND('[1]Multi-Field'!$E$113=[1]Lists!BF348,'[1]Multi-Field'!$F$113="Drained"),BI348,IF(AND('[1]Multi-Field'!$E$113=[1]Lists!BF348,'[1]Multi-Field'!$F$113="undrained"),BH348,""))</f>
        <v/>
      </c>
      <c r="FR348" s="409" t="str">
        <f>IF(AND('[1]Multi-Field'!$E$114=[1]Lists!BF348,'[1]Multi-Field'!$F$114="Drained"),BI348,IF(AND('[1]Multi-Field'!$E$114=[1]Lists!BF348,'[1]Multi-Field'!$F$114="undrained"),BH348,""))</f>
        <v/>
      </c>
      <c r="FS348" s="409" t="str">
        <f>IF(AND('[1]Multi-Field'!$E$115=[1]Lists!BF348,'[1]Multi-Field'!$F$115="Drained"),BI348,IF(AND('[1]Multi-Field'!$E$115=[1]Lists!BF348,'[1]Multi-Field'!$F$115="undrained"),BH348,""))</f>
        <v/>
      </c>
      <c r="FT348" s="409" t="str">
        <f>IF(AND('[1]Multi-Field'!$E$116=[1]Lists!BF348,'[1]Multi-Field'!$F$116="Drained"),BI348,IF(AND('[1]Multi-Field'!$E$116=[1]Lists!BF348,'[1]Multi-Field'!$F$116="undrained"),BH348,""))</f>
        <v/>
      </c>
      <c r="FU348" s="409" t="str">
        <f>IF(AND('[1]Multi-Field'!$E$117=[1]Lists!BF348,'[1]Multi-Field'!$F$117="Drained"),BI348,IF(AND('[1]Multi-Field'!$E$117=[1]Lists!BF348,'[1]Multi-Field'!$F$117="undrained"),BH348,""))</f>
        <v/>
      </c>
      <c r="FV348" s="409" t="str">
        <f>IF(AND('[1]Multi-Field'!$E$118=[1]Lists!BF348,'[1]Multi-Field'!$F$118="Drained"),BI348,IF(AND('[1]Multi-Field'!$E$118=[1]Lists!BF348,'[1]Multi-Field'!$F$118="undrained"),BH348,""))</f>
        <v/>
      </c>
      <c r="FW348" s="409" t="str">
        <f>IF(AND('[1]Multi-Field'!$E$119=[1]Lists!BF348,'[1]Multi-Field'!$F$119="Drained"),BI348,IF(AND('[1]Multi-Field'!$E$119=[1]Lists!BF348,'[1]Multi-Field'!$F$119="undrained"),BH348,""))</f>
        <v/>
      </c>
      <c r="FX348" s="409" t="str">
        <f>IF(AND('[1]Multi-Field'!$E$120=[1]Lists!BF348,'[1]Multi-Field'!$F$120="Drained"),BI348,IF(AND('[1]Multi-Field'!$E$120=[1]Lists!BF348,'[1]Multi-Field'!$F$120="undrained"),BH348,""))</f>
        <v/>
      </c>
      <c r="GC348" s="4">
        <v>1</v>
      </c>
    </row>
    <row r="349" spans="1:185" ht="13.5" customHeight="1">
      <c r="A349" s="7" t="s">
        <v>435</v>
      </c>
      <c r="B349" s="7"/>
      <c r="C349" s="7"/>
      <c r="D349" s="8">
        <v>70</v>
      </c>
      <c r="E349" s="8">
        <f t="shared" si="53"/>
        <v>70</v>
      </c>
      <c r="F349" s="8">
        <f t="shared" si="54"/>
        <v>70</v>
      </c>
      <c r="G349" s="8">
        <v>70</v>
      </c>
      <c r="H349" s="8">
        <v>75</v>
      </c>
      <c r="I349" s="8">
        <f t="shared" si="57"/>
        <v>75</v>
      </c>
      <c r="J349" s="8">
        <f t="shared" si="58"/>
        <v>75</v>
      </c>
      <c r="K349" s="8">
        <v>75</v>
      </c>
      <c r="L349" s="8">
        <v>140</v>
      </c>
      <c r="M349" s="8">
        <f t="shared" si="55"/>
        <v>140</v>
      </c>
      <c r="N349" s="8">
        <f t="shared" si="56"/>
        <v>140</v>
      </c>
      <c r="O349" s="8">
        <v>140</v>
      </c>
      <c r="P349" s="391">
        <v>324</v>
      </c>
      <c r="Q349" s="394"/>
      <c r="R349" s="395" t="b">
        <f>IF(OR('Multi-Field'!AA326=Lists!$AC$42,'Multi-Field'!AA326=Lists!$AC$43),IF('Multi-Field'!Z326="x",(IF('Multi-Field'!AC326=Lists!$Q$11,Lists!$R$11,IF('Multi-Field'!AC326=Lists!$Q$12,Lists!$R$12,IF('Multi-Field'!AC326=Lists!$Q$13,Lists!$R$13,IF('Multi-Field'!AC326=Lists!$Q$14,Lists!$R$14))))),IF('Multi-Field'!X326="x",(IF('Multi-Field'!AC326=Lists!$Q$11,Lists!$S$11,IF('Multi-Field'!AC326=Lists!$Q$12,Lists!$S$12,IF('Multi-Field'!AC326=Lists!$Q$13,Lists!$S$13,IF('Multi-Field'!AC326=Lists!$Q$14,Lists!$S$14))))),IF('Multi-Field'!V326="x",(IF('Multi-Field'!AC326=Lists!$Q$11,Lists!$T$11,IF('Multi-Field'!AC326=Lists!$Q$12,Lists!$T$12,IF('Multi-Field'!AC326=Lists!$Q$13,Lists!$T$13,IF('Multi-Field'!AC326=Lists!$Q$14,Lists!$T$14))))),0))))</f>
        <v>0</v>
      </c>
      <c r="S349" s="395" t="str">
        <f t="shared" si="59"/>
        <v/>
      </c>
      <c r="T349" s="395"/>
      <c r="U349" s="396"/>
      <c r="BF349" s="411" t="s">
        <v>1513</v>
      </c>
      <c r="BG349" s="412">
        <v>2</v>
      </c>
      <c r="BH349" s="412">
        <v>5.5</v>
      </c>
      <c r="BI349" s="412">
        <v>5.5</v>
      </c>
      <c r="BJ349" s="409" t="e">
        <f>IF(AND('[1]Single Field'!#REF!=[1]Lists!BF349,'[1]Single Field'!#REF!="Drained"),"x",IF(AND('[1]Single Field'!#REF!=[1]Lists!BF349,'[1]Single Field'!#REF!="Undrained"),O,""))</f>
        <v>#REF!</v>
      </c>
      <c r="BK349" s="409" t="str">
        <f>IF(AND('[1]Multi-Field'!$E$3=[1]Lists!BF349,'[1]Multi-Field'!$F$3="Drained"),BI349,IF(AND('[1]Multi-Field'!$E$3=BF349,'[1]Multi-Field'!$F$3="undrained"),BH349,""))</f>
        <v/>
      </c>
      <c r="BL349" s="409" t="str">
        <f>IF(AND('[1]Multi-Field'!$E$4=BF349,'[1]Multi-Field'!$F$4="Drained"),BI349,IF(AND('[1]Multi-Field'!$E$4=BF349,'[1]Multi-Field'!$F$4="undrained"),BH349,""))</f>
        <v/>
      </c>
      <c r="BM349" s="409" t="str">
        <f>IF(AND('[1]Multi-Field'!$E$5=BF349,'[1]Multi-Field'!$F$5="Drained"),BI349,IF(AND('[1]Multi-Field'!$E$5=BF349,'[1]Multi-Field'!$F$5="undrained"),BH349,""))</f>
        <v/>
      </c>
      <c r="BN349" s="409" t="str">
        <f>IF(AND('[1]Multi-Field'!$E$6=BF349,'[1]Multi-Field'!$F$6="Drained"),BI349,IF(AND('[1]Multi-Field'!$E$6=BF349,'[1]Multi-Field'!$F$6="undrained"),BH349,""))</f>
        <v/>
      </c>
      <c r="BO349" s="409" t="str">
        <f>IF(AND('[1]Multi-Field'!$E$7=BF349,'[1]Multi-Field'!$F$7="Drained"),BI349,IF(AND('[1]Multi-Field'!$E$7=BF349,'[1]Multi-Field'!$F$7="undrained"),BH349,""))</f>
        <v/>
      </c>
      <c r="BP349" s="409" t="str">
        <f>IF(AND('[1]Multi-Field'!$E$8=BF349,'[1]Multi-Field'!$F$8="Drained"),BI349,IF(AND('[1]Multi-Field'!$E$8=BF349,'[1]Multi-Field'!$F$8="undrained"),BH349,""))</f>
        <v/>
      </c>
      <c r="BQ349" s="409" t="str">
        <f>IF(AND('[1]Multi-Field'!$E$9=BF349,'[1]Multi-Field'!$F$9="Drained"),BI349,IF(AND('[1]Multi-Field'!$E$9=BF349,'[1]Multi-Field'!$F$9="undrained"),BH349,""))</f>
        <v/>
      </c>
      <c r="BR349" s="409" t="str">
        <f>IF(AND('[1]Multi-Field'!$E$10=BF349,'[1]Multi-Field'!$F$10="Drained"),BI349,IF(AND('[1]Multi-Field'!$E$10=BF349,'[1]Multi-Field'!$F$10="undrained"),BH349,""))</f>
        <v/>
      </c>
      <c r="BS349" s="409" t="str">
        <f>IF(AND('[1]Multi-Field'!$E$11=BF349,'[1]Multi-Field'!$F$11="Drained"),BI349,IF(AND('[1]Multi-Field'!$E$11=BF349,'[1]Multi-Field'!$F$11="undrained"),BH349,""))</f>
        <v/>
      </c>
      <c r="BT349" s="409" t="str">
        <f>IF(AND('[1]Multi-Field'!$E$12=BF349,'[1]Multi-Field'!$F$12="Drained"),BI349,IF(AND('[1]Multi-Field'!$E$12=BF349,'[1]Multi-Field'!$F$12="undrained"),BH349,""))</f>
        <v/>
      </c>
      <c r="BU349" s="409" t="str">
        <f>IF(AND('[1]Multi-Field'!$E$13=BF349,'[1]Multi-Field'!$F$13="Drained"),BI349,IF(AND('[1]Multi-Field'!$E$3=BF349,'[1]Multi-Field'!$F$13="undrained"),BH349,""))</f>
        <v/>
      </c>
      <c r="BV349" s="409" t="str">
        <f>IF(AND('[1]Multi-Field'!$E$14=BF349,'[1]Multi-Field'!$F$14="Drained"),BI349,IF(AND('[1]Multi-Field'!$E$14=BF349,'[1]Multi-Field'!$F$14="undrained"),BH349,""))</f>
        <v/>
      </c>
      <c r="BW349" s="409" t="str">
        <f>IF(AND('[1]Multi-Field'!$E$15=BF349,'[1]Multi-Field'!$F$15="Drained"),BI349,IF(AND('[1]Multi-Field'!$E$15=BF349,'[1]Multi-Field'!$F$15="undrained"),BH349,""))</f>
        <v/>
      </c>
      <c r="BX349" s="409" t="str">
        <f>IF(AND('[1]Multi-Field'!$E$16=[1]Lists!BF349,'[1]Multi-Field'!$F$16="Drained"),BI349,IF(AND('[1]Multi-Field'!$E$16=[1]Lists!BF349,'[1]Multi-Field'!$F$16="undrained"),BH349,""))</f>
        <v/>
      </c>
      <c r="BY349" s="409" t="str">
        <f>IF(AND('[1]Multi-Field'!$E$17=[1]Lists!BF349,'[1]Multi-Field'!$F$17="Drained"),BI349,IF(AND('[1]Multi-Field'!$E$17=[1]Lists!BF349,'[1]Multi-Field'!$F$17="undrained"),BH349,""))</f>
        <v/>
      </c>
      <c r="BZ349" s="409" t="str">
        <f>IF(AND('[1]Multi-Field'!$E$18=[1]Lists!BF349,'[1]Multi-Field'!$F$18="Drained"),BI349,IF(AND('[1]Multi-Field'!$E$18=[1]Lists!BF349,'[1]Multi-Field'!$F$18="undrained"),BH349,""))</f>
        <v/>
      </c>
      <c r="CA349" s="409" t="str">
        <f>IF(AND('[1]Multi-Field'!$E$19=[1]Lists!BF349,'[1]Multi-Field'!$F$19="Drained"),BI349,IF(AND('[1]Multi-Field'!$E$19=[1]Lists!BF349,'[1]Multi-Field'!$F$19="undrained"),BH349,""))</f>
        <v/>
      </c>
      <c r="CB349" s="409" t="str">
        <f>IF(AND('[1]Multi-Field'!$E$20=[1]Lists!BF349,'[1]Multi-Field'!$F$20="Drained"),BI349,IF(AND('[1]Multi-Field'!$E$20=[1]Lists!BF349,'[1]Multi-Field'!$F$20="undrained"),BH349,""))</f>
        <v/>
      </c>
      <c r="CC349" s="409" t="str">
        <f>IF(AND('[1]Multi-Field'!$E$21=[1]Lists!BF349,'[1]Multi-Field'!$F$21="Drained"),BI349,IF(AND('[1]Multi-Field'!$E$21=[1]Lists!BF349,'[1]Multi-Field'!$F$21="undrained"),BH349,""))</f>
        <v/>
      </c>
      <c r="CD349" s="409" t="str">
        <f>IF(AND('[1]Multi-Field'!$E$22=[1]Lists!BF349,'[1]Multi-Field'!$F$22="Drained"),BI349,IF(AND('[1]Multi-Field'!$E$22=[1]Lists!BF349,'[1]Multi-Field'!$F$22="undrained"),BH349,""))</f>
        <v/>
      </c>
      <c r="CE349" s="409" t="str">
        <f>IF(AND('[1]Multi-Field'!$E$23=[1]Lists!BF349,'[1]Multi-Field'!$F$23="Drained"),BI349,IF(AND('[1]Multi-Field'!$E$23=[1]Lists!BF349,'[1]Multi-Field'!$F$23="undrained"),BH349,""))</f>
        <v/>
      </c>
      <c r="CF349" s="409" t="str">
        <f>IF(AND('[1]Multi-Field'!$E$24=[1]Lists!BF349,'[1]Multi-Field'!$F$24="Drained"),BI349,IF(AND('[1]Multi-Field'!$E$24=[1]Lists!BF349,'[1]Multi-Field'!$F$24="undrained"),BH349,""))</f>
        <v/>
      </c>
      <c r="CG349" s="409" t="str">
        <f>IF(AND('[1]Multi-Field'!$E$25=[1]Lists!BF349,'[1]Multi-Field'!$F$25="Drained"),BI349,IF(AND('[1]Multi-Field'!$E$25=[1]Lists!BF349,'[1]Multi-Field'!$F$25="undrained"),BH349,""))</f>
        <v/>
      </c>
      <c r="CH349" s="409" t="str">
        <f>IF(AND('[1]Multi-Field'!$E$26=[1]Lists!BF349,'[1]Multi-Field'!$F$26="Drained"),BI349,IF(AND('[1]Multi-Field'!$E$26=[1]Lists!BF349,'[1]Multi-Field'!$F$26="undrained"),BH349,""))</f>
        <v/>
      </c>
      <c r="CI349" s="409" t="str">
        <f>IF(AND('[1]Multi-Field'!$E$27=[1]Lists!BF349,'[1]Multi-Field'!$F$27="Drained"),BI349,IF(AND('[1]Multi-Field'!$E$27=[1]Lists!BF349,'[1]Multi-Field'!$F$27="undrained"),BH349,""))</f>
        <v/>
      </c>
      <c r="CJ349" s="409" t="str">
        <f>IF(AND('[1]Multi-Field'!$E$28=[1]Lists!BF349,'[1]Multi-Field'!$F$28="Drained"),BI349,IF(AND('[1]Multi-Field'!$E$28=[1]Lists!BF349,'[1]Multi-Field'!$F$28="undrained"),BH349,""))</f>
        <v/>
      </c>
      <c r="CK349" s="409" t="str">
        <f>IF(AND('[1]Multi-Field'!$E$29=[1]Lists!BF349,'[1]Multi-Field'!$F$29="Drained"),BI349,IF(AND('[1]Multi-Field'!$E$29=[1]Lists!BF349,'[1]Multi-Field'!$F$29="undrained"),BH349,""))</f>
        <v/>
      </c>
      <c r="CL349" s="409" t="str">
        <f>IF(AND('[1]Multi-Field'!$E$30=[1]Lists!BF349,'[1]Multi-Field'!$F$30="Drained"),BI349,IF(AND('[1]Multi-Field'!$E$30=[1]Lists!BF349,'[1]Multi-Field'!$F$30="undrained"),BH349,""))</f>
        <v/>
      </c>
      <c r="CM349" s="409" t="str">
        <f>IF(AND('[1]Multi-Field'!$E$31=[1]Lists!BF349,'[1]Multi-Field'!$F$31="Drained"),BI349,IF(AND('[1]Multi-Field'!$E$31=[1]Lists!BF349,'[1]Multi-Field'!$F$31="undrained"),BH349,""))</f>
        <v/>
      </c>
      <c r="CN349" s="409" t="str">
        <f>IF(AND('[1]Multi-Field'!$E$32=[1]Lists!BF349,'[1]Multi-Field'!$F$32="Drained"),BI349,IF(AND('[1]Multi-Field'!$E$32=[1]Lists!BF349,'[1]Multi-Field'!$F$32="undrained"),BH349,""))</f>
        <v/>
      </c>
      <c r="CO349" s="409" t="str">
        <f>IF(AND('[1]Multi-Field'!$E$33=[1]Lists!BF349,'[1]Multi-Field'!$F$33="Drained"),BI349,IF(AND('[1]Multi-Field'!$E$33=[1]Lists!BF349,'[1]Multi-Field'!$F$33="undrained"),BH349,""))</f>
        <v/>
      </c>
      <c r="CP349" s="409" t="str">
        <f>IF(AND('[1]Multi-Field'!$E$34=[1]Lists!BF349,'[1]Multi-Field'!$F$34="Drained"),BI349,IF(AND('[1]Multi-Field'!$E$34=[1]Lists!BF349,'[1]Multi-Field'!$F$34="undrained"),BH349,""))</f>
        <v/>
      </c>
      <c r="CQ349" s="409" t="str">
        <f>IF(AND('[1]Multi-Field'!$E$35=[1]Lists!BF349,'[1]Multi-Field'!$F$35="Drained"),BI349,IF(AND('[1]Multi-Field'!$E$35=[1]Lists!BF349,'[1]Multi-Field'!$F$35="undrained"),BH349,""))</f>
        <v/>
      </c>
      <c r="CR349" s="409" t="str">
        <f>IF(AND('[1]Multi-Field'!$E$36=[1]Lists!BF349,'[1]Multi-Field'!$F$36="Drained"),BI349,IF(AND('[1]Multi-Field'!$E$36=[1]Lists!BF349,'[1]Multi-Field'!$F$36="undrained"),BH349,""))</f>
        <v/>
      </c>
      <c r="CS349" s="409" t="str">
        <f>IF(AND('[1]Multi-Field'!$E$37=[1]Lists!BF349,'[1]Multi-Field'!$F$37="Drained"),BI349,IF(AND('[1]Multi-Field'!$E$37=[1]Lists!BF349,'[1]Multi-Field'!$F$37="undrained"),BH349,""))</f>
        <v/>
      </c>
      <c r="CT349" s="409" t="str">
        <f>IF(AND('[1]Multi-Field'!$E$38=[1]Lists!BF349,'[1]Multi-Field'!$F$38="Drained"),BI349,IF(AND('[1]Multi-Field'!$E$38=[1]Lists!BF349,'[1]Multi-Field'!$F$38="undrained"),BH349,""))</f>
        <v/>
      </c>
      <c r="CU349" s="409" t="str">
        <f>IF(AND('[1]Multi-Field'!$E$39=[1]Lists!BF349,'[1]Multi-Field'!$F$39="Drained"),BI349,IF(AND('[1]Multi-Field'!$E$39=[1]Lists!BF349,'[1]Multi-Field'!$F$39="undrained"),BH349,""))</f>
        <v/>
      </c>
      <c r="CV349" s="409" t="str">
        <f>IF(AND('[1]Multi-Field'!$E$40=[1]Lists!BF349,'[1]Multi-Field'!$F$40="Drained"),BI349,IF(AND('[1]Multi-Field'!$E$40=[1]Lists!BF349,'[1]Multi-Field'!$F$40="undrained"),BH349,""))</f>
        <v/>
      </c>
      <c r="CW349" s="409" t="str">
        <f>IF(AND('[1]Multi-Field'!$E$41=[1]Lists!BF349,'[1]Multi-Field'!$F$40="Drained"),BI349,IF(AND('[1]Multi-Field'!$E$40=[1]Lists!BF349,'[1]Multi-Field'!$F$40="undrained"),BH349,""))</f>
        <v/>
      </c>
      <c r="CX349" s="409" t="str">
        <f>IF(AND('[1]Multi-Field'!$E$42=[1]Lists!BF349,'[1]Multi-Field'!$F$42="Drained"),BI349,IF(AND('[1]Multi-Field'!$E$42=[1]Lists!BF349,'[1]Multi-Field'!$F$42="undrained"),BH349,""))</f>
        <v/>
      </c>
      <c r="CY349" s="409" t="str">
        <f>IF(AND('[1]Multi-Field'!$E$43=[1]Lists!BF349,'[1]Multi-Field'!$F$43="Drained"),BI349,IF(AND('[1]Multi-Field'!$E$43=[1]Lists!BF349,'[1]Multi-Field'!$F$43="undrained"),BH349,""))</f>
        <v/>
      </c>
      <c r="CZ349" s="409" t="str">
        <f>IF(AND('[1]Multi-Field'!$E$44=[1]Lists!BF349,'[1]Multi-Field'!$F$44="Drained"),BI349,IF(AND('[1]Multi-Field'!$E$44=[1]Lists!BF349,'[1]Multi-Field'!$F$44="undrained"),BH349,""))</f>
        <v/>
      </c>
      <c r="DA349" s="409" t="str">
        <f>IF(AND('[1]Multi-Field'!$E$45=[1]Lists!BF349,'[1]Multi-Field'!$F$45="Drained"),BI349,IF(AND('[1]Multi-Field'!$E$45=[1]Lists!BF349,'[1]Multi-Field'!$F$45="undrained"),BH349,""))</f>
        <v/>
      </c>
      <c r="DB349" s="409" t="str">
        <f>IF(AND('[1]Multi-Field'!$E$46=[1]Lists!BF349,'[1]Multi-Field'!$F$46="Drained"),BI349,IF(AND('[1]Multi-Field'!$E$46=[1]Lists!BF349,'[1]Multi-Field'!$F$46="undrained"),BH349,""))</f>
        <v/>
      </c>
      <c r="DC349" s="409" t="str">
        <f>IF(AND('[1]Multi-Field'!$E$47=[1]Lists!BF349,'[1]Multi-Field'!$F$47="Drained"),BI349,IF(AND('[1]Multi-Field'!$E$47=[1]Lists!BF349,'[1]Multi-Field'!$F$47="undrained"),BH349,""))</f>
        <v/>
      </c>
      <c r="DD349" s="409" t="str">
        <f>IF(AND('[1]Multi-Field'!$E$48=[1]Lists!BF349,'[1]Multi-Field'!$F$48="Drained"),BI349,IF(AND('[1]Multi-Field'!$E$48=[1]Lists!BF349,'[1]Multi-Field'!$F$48="undrained"),BH349,""))</f>
        <v/>
      </c>
      <c r="DE349" s="409" t="str">
        <f>IF(AND('[1]Multi-Field'!$E$49=[1]Lists!BF349,'[1]Multi-Field'!$F$49="Drained"),BI349,IF(AND('[1]Multi-Field'!$E$49=[1]Lists!BF349,'[1]Multi-Field'!$F$9="undrained"),BH349,""))</f>
        <v/>
      </c>
      <c r="DF349" s="409" t="str">
        <f>IF(AND('[1]Multi-Field'!$E$50=[1]Lists!BF349,'[1]Multi-Field'!$F$50="Drained"),BI349,IF(AND('[1]Multi-Field'!$E$50=[1]Lists!BF349,'[1]Multi-Field'!$F$50="undrained"),BH349,""))</f>
        <v/>
      </c>
      <c r="DG349" s="409" t="str">
        <f>IF(AND('[1]Multi-Field'!$E$51=[1]Lists!BF349,'[1]Multi-Field'!$F$51="Drained"),BI349,IF(AND('[1]Multi-Field'!$E$51=[1]Lists!BF349,'[1]Multi-Field'!$F$51="undrained"),BH349,""))</f>
        <v/>
      </c>
      <c r="DH349" s="409" t="str">
        <f>IF(AND('[1]Multi-Field'!$E$52=[1]Lists!BF349,'[1]Multi-Field'!$F$52="Drained"),BI349,IF(AND('[1]Multi-Field'!$E$52=[1]Lists!BF349,'[1]Multi-Field'!$F$52="undrained"),BH349,""))</f>
        <v/>
      </c>
      <c r="DI349" s="409" t="str">
        <f>IF(AND('[1]Multi-Field'!$E$53=[1]Lists!BF349,'[1]Multi-Field'!$F$53="Drained"),BI349,IF(AND('[1]Multi-Field'!$E$53=[1]Lists!BF349,'[1]Multi-Field'!$F$53="undrained"),BH349,""))</f>
        <v/>
      </c>
      <c r="DJ349" s="409" t="str">
        <f>IF(AND('[1]Multi-Field'!$E$54=[1]Lists!BF349,'[1]Multi-Field'!$F$54="Drained"),BI349,IF(AND('[1]Multi-Field'!$E$54=[1]Lists!BF349,'[1]Multi-Field'!$F$54="undrained"),BH349,""))</f>
        <v/>
      </c>
      <c r="DK349" s="409" t="str">
        <f>IF(AND('[1]Multi-Field'!$E$55=[1]Lists!BF349,'[1]Multi-Field'!$F$55="Drained"),BI349,IF(AND('[1]Multi-Field'!$E$55=[1]Lists!BF349,'[1]Multi-Field'!$F$55="undrained"),BH349,""))</f>
        <v/>
      </c>
      <c r="DL349" s="409" t="str">
        <f>IF(AND('[1]Multi-Field'!$E$56=[1]Lists!BF349,'[1]Multi-Field'!$F$56="Drained"),BI349,IF(AND('[1]Multi-Field'!$E$56=[1]Lists!BF349,'[1]Multi-Field'!$F$56="undrained"),BH349,""))</f>
        <v/>
      </c>
      <c r="DM349" s="409" t="str">
        <f>IF(AND('[1]Multi-Field'!$E$57=[1]Lists!BF349,'[1]Multi-Field'!$F$57="Drained"),BI349,IF(AND('[1]Multi-Field'!$E$57=[1]Lists!BF349,'[1]Multi-Field'!$F$57="undrained"),BH349,""))</f>
        <v/>
      </c>
      <c r="DN349" s="409" t="str">
        <f>IF(AND('[1]Multi-Field'!$E$58=[1]Lists!BF349,'[1]Multi-Field'!$F$58="Drained"),BI349,IF(AND('[1]Multi-Field'!$E$58=[1]Lists!BF349,'[1]Multi-Field'!$F$58="undrained"),BH349,""))</f>
        <v/>
      </c>
      <c r="DO349" s="409" t="str">
        <f>IF(AND('[1]Multi-Field'!$E$59=[1]Lists!BF349,'[1]Multi-Field'!$F$59="Drained"),BI349,IF(AND('[1]Multi-Field'!$E$59=[1]Lists!BF349,'[1]Multi-Field'!$F$59="undrained"),BH349,""))</f>
        <v/>
      </c>
      <c r="DP349" s="409" t="str">
        <f>IF(AND('[1]Multi-Field'!$E$60=[1]Lists!BF349,'[1]Multi-Field'!$F$60="Drained"),BI349,IF(AND('[1]Multi-Field'!$E$60=[1]Lists!BF349,'[1]Multi-Field'!$F$60="undrained"),BH349,""))</f>
        <v/>
      </c>
      <c r="DQ349" s="409" t="str">
        <f>IF(AND('[1]Multi-Field'!$E$61=[1]Lists!BF349,'[1]Multi-Field'!$F$61="Drained"),BI349,IF(AND('[1]Multi-Field'!$E$61=[1]Lists!BF349,'[1]Multi-Field'!$F$61="undrained"),BH349,""))</f>
        <v/>
      </c>
      <c r="DR349" s="409" t="str">
        <f>IF(AND('[1]Multi-Field'!$E$62=[1]Lists!BF349,'[1]Multi-Field'!$F$62="Drained"),BI349,IF(AND('[1]Multi-Field'!$E$62=[1]Lists!BF349,'[1]Multi-Field'!$F$62="undrained"),BH349,""))</f>
        <v/>
      </c>
      <c r="DS349" s="409" t="str">
        <f>IF(AND('[1]Multi-Field'!$E$63=[1]Lists!BF349,'[1]Multi-Field'!$F$63="Drained"),BI349,IF(AND('[1]Multi-Field'!$E$63=[1]Lists!BF349,'[1]Multi-Field'!$F$63="undrained"),BH349,""))</f>
        <v/>
      </c>
      <c r="DT349" s="409" t="str">
        <f>IF(AND('[1]Multi-Field'!$E$64=[1]Lists!BF349,'[1]Multi-Field'!$F$64="Drained"),BI349,IF(AND('[1]Multi-Field'!$E$64=[1]Lists!BF349,'[1]Multi-Field'!$F$64="undrained"),BH349,""))</f>
        <v/>
      </c>
      <c r="DU349" s="409" t="str">
        <f>IF(AND('[1]Multi-Field'!$E$65=[1]Lists!BF349,'[1]Multi-Field'!$F$65="Drained"),BI349,IF(AND('[1]Multi-Field'!$E$65=[1]Lists!BF349,'[1]Multi-Field'!$F$65="undrained"),BH349,""))</f>
        <v/>
      </c>
      <c r="DV349" s="409" t="str">
        <f>IF(AND('[1]Multi-Field'!$E$66=[1]Lists!BF349,'[1]Multi-Field'!$F$66="Drained"),BI349,IF(AND('[1]Multi-Field'!$E$66=[1]Lists!BF349,'[1]Multi-Field'!$F$66="undrained"),BH349,""))</f>
        <v/>
      </c>
      <c r="DW349" s="409" t="str">
        <f>IF(AND('[1]Multi-Field'!$E$67=[1]Lists!BF349,'[1]Multi-Field'!$F$67="Drained"),BI349,IF(AND('[1]Multi-Field'!$E$67=[1]Lists!BF349,'[1]Multi-Field'!$F$67="undrained"),BH349,""))</f>
        <v/>
      </c>
      <c r="DX349" s="409" t="str">
        <f>IF(AND('[1]Multi-Field'!$E$68=[1]Lists!BF349,'[1]Multi-Field'!$F$68="Drained"),BI349,IF(AND('[1]Multi-Field'!$E$68=[1]Lists!BF349,'[1]Multi-Field'!$F$68="undrained"),BH349,""))</f>
        <v/>
      </c>
      <c r="DY349" s="409" t="str">
        <f>IF(AND('[1]Multi-Field'!$E$69=[1]Lists!BF349,'[1]Multi-Field'!$F$69="Drained"),BI349,IF(AND('[1]Multi-Field'!$E$69=[1]Lists!BF349,'[1]Multi-Field'!$F$69="undrained"),BH349,""))</f>
        <v/>
      </c>
      <c r="DZ349" s="409" t="str">
        <f>IF(AND('[1]Multi-Field'!$E$70=[1]Lists!BF349,'[1]Multi-Field'!$F$70="Drained"),BI349,IF(AND('[1]Multi-Field'!$E$70=[1]Lists!BF349,'[1]Multi-Field'!$F$70="undrained"),BH349,""))</f>
        <v/>
      </c>
      <c r="EA349" s="409" t="str">
        <f>IF(AND('[1]Multi-Field'!$E$71=[1]Lists!BF349,'[1]Multi-Field'!$F$71="Drained"),BI349,IF(AND('[1]Multi-Field'!$E$71=[1]Lists!BF349,'[1]Multi-Field'!$F$71="undrained"),BH349,""))</f>
        <v/>
      </c>
      <c r="EB349" s="409" t="str">
        <f>IF(AND('[1]Multi-Field'!$E$72=[1]Lists!BF349,'[1]Multi-Field'!$F$72="Drained"),BI349,IF(AND('[1]Multi-Field'!$E$72=[1]Lists!BF349,'[1]Multi-Field'!$F$72="undrained"),BH349,""))</f>
        <v/>
      </c>
      <c r="EC349" s="409" t="str">
        <f>IF(AND('[1]Multi-Field'!$E$73=[1]Lists!BF349,'[1]Multi-Field'!$F$73="Drained"),BI349,IF(AND('[1]Multi-Field'!$E$73=[1]Lists!BF349,'[1]Multi-Field'!$F$73="undrained"),BH349,""))</f>
        <v/>
      </c>
      <c r="ED349" s="409" t="str">
        <f>IF(AND('[1]Multi-Field'!$E$74=[1]Lists!BF349,'[1]Multi-Field'!$F$74="Drained"),BI349,IF(AND('[1]Multi-Field'!$E$74=[1]Lists!BF349,'[1]Multi-Field'!$F$74="undrained"),BH349,""))</f>
        <v/>
      </c>
      <c r="EE349" s="409" t="str">
        <f>IF(AND('[1]Multi-Field'!$E$75=[1]Lists!BF349,'[1]Multi-Field'!$F$75="Drained"),BI349,IF(AND('[1]Multi-Field'!$E$75=[1]Lists!BF349,'[1]Multi-Field'!$F$75="undrained"),BH349,""))</f>
        <v/>
      </c>
      <c r="EF349" s="409" t="str">
        <f>IF(AND('[1]Multi-Field'!$E$76=[1]Lists!BF349,'[1]Multi-Field'!$F$76="Drained"),BI349,IF(AND('[1]Multi-Field'!$E$76=[1]Lists!BF349,'[1]Multi-Field'!$F$6="undrained"),BH349,""))</f>
        <v/>
      </c>
      <c r="EG349" s="409" t="str">
        <f>IF(AND('[1]Multi-Field'!$E$77=[1]Lists!BF349,'[1]Multi-Field'!$F$77="Drained"),BI349,IF(AND('[1]Multi-Field'!$E$77=[1]Lists!BF349,'[1]Multi-Field'!$F$77="undrained"),BH349,""))</f>
        <v/>
      </c>
      <c r="EH349" s="409" t="str">
        <f>IF(AND('[1]Multi-Field'!$E$78=[1]Lists!BF349,'[1]Multi-Field'!$F$78="Drained"),BI349,IF(AND('[1]Multi-Field'!$E$78=[1]Lists!BF349,'[1]Multi-Field'!$F$78="undrained"),BH349,""))</f>
        <v/>
      </c>
      <c r="EI349" s="409" t="str">
        <f>IF(AND('[1]Multi-Field'!$E$79=[1]Lists!BF349,'[1]Multi-Field'!$F$79="Drained"),BI349,IF(AND('[1]Multi-Field'!$E$79=[1]Lists!BF349,'[1]Multi-Field'!$F$79="undrained"),BH349,""))</f>
        <v/>
      </c>
      <c r="EJ349" s="409" t="str">
        <f>IF(AND('[1]Multi-Field'!$E$80=[1]Lists!BF349,'[1]Multi-Field'!$F$80="Drained"),BI349,IF(AND('[1]Multi-Field'!$E$80=[1]Lists!BF349,'[1]Multi-Field'!$F$80="undrained"),BH349,""))</f>
        <v/>
      </c>
      <c r="EK349" s="409" t="str">
        <f>IF(AND('[1]Multi-Field'!$E$81=[1]Lists!BF349,'[1]Multi-Field'!$F$81="Drained"),BI349,IF(AND('[1]Multi-Field'!$E$81=[1]Lists!BF349,'[1]Multi-Field'!$F$81="undrained"),BH349,""))</f>
        <v/>
      </c>
      <c r="EL349" s="409" t="str">
        <f>IF(AND('[1]Multi-Field'!$E$82=[1]Lists!BF349,'[1]Multi-Field'!$F$82="Drained"),BI349,IF(AND('[1]Multi-Field'!$E$82=[1]Lists!BF349,'[1]Multi-Field'!$F$82="undrained"),BH349,""))</f>
        <v/>
      </c>
      <c r="EM349" s="409" t="str">
        <f>IF(AND('[1]Multi-Field'!$E$83=[1]Lists!BF349,'[1]Multi-Field'!$F$83="Drained"),BI349,IF(AND('[1]Multi-Field'!$E$83=[1]Lists!BF349,'[1]Multi-Field'!$F$83="undrained"),BH349,""))</f>
        <v/>
      </c>
      <c r="EN349" s="409" t="str">
        <f>IF(AND('[1]Multi-Field'!$E$84=[1]Lists!BF349,'[1]Multi-Field'!$F$84="Drained"),BI349,IF(AND('[1]Multi-Field'!$E$84=[1]Lists!BF349,'[1]Multi-Field'!$F$84="undrained"),BH349,""))</f>
        <v/>
      </c>
      <c r="EO349" s="409" t="str">
        <f>IF(AND('[1]Multi-Field'!$E$85=[1]Lists!BF349,'[1]Multi-Field'!$F$85="Drained"),BI349,IF(AND('[1]Multi-Field'!$E$85=[1]Lists!BF349,'[1]Multi-Field'!$F$85="undrained"),BH349,""))</f>
        <v/>
      </c>
      <c r="EP349" s="409" t="str">
        <f>IF(AND('[1]Multi-Field'!$E$86=[1]Lists!BF349,'[1]Multi-Field'!$F$86="Drained"),BI349,IF(AND('[1]Multi-Field'!$E$86=[1]Lists!BF349,'[1]Multi-Field'!$F$86="undrained"),BH349,""))</f>
        <v/>
      </c>
      <c r="EQ349" s="409" t="str">
        <f>IF(AND('[1]Multi-Field'!$E$87=[1]Lists!BF349,'[1]Multi-Field'!$F$87="Drained"),BI349,IF(AND('[1]Multi-Field'!$E$87=[1]Lists!BF349,'[1]Multi-Field'!$F$87="undrained"),BH349,""))</f>
        <v/>
      </c>
      <c r="ER349" s="409" t="str">
        <f>IF(AND('[1]Multi-Field'!$E$88=[1]Lists!BF349,'[1]Multi-Field'!$F$88="Drained"),BI349,IF(AND('[1]Multi-Field'!$E$88=[1]Lists!BF349,'[1]Multi-Field'!$F$88="undrained"),BH349,""))</f>
        <v/>
      </c>
      <c r="ES349" s="409" t="str">
        <f>IF(AND('[1]Multi-Field'!$E$89=[1]Lists!BF349,'[1]Multi-Field'!$F$89="Drained"),BI349,IF(AND('[1]Multi-Field'!$E$89=[1]Lists!BF349,'[1]Multi-Field'!$F$89="undrained"),BH349,""))</f>
        <v/>
      </c>
      <c r="ET349" s="409" t="str">
        <f>IF(AND('[1]Multi-Field'!$E$90=[1]Lists!BF349,'[1]Multi-Field'!$F$90="Drained"),BI349,IF(AND('[1]Multi-Field'!$E$90=[1]Lists!BF349,'[1]Multi-Field'!$F$90="undrained"),BH349,""))</f>
        <v/>
      </c>
      <c r="EU349" s="409" t="str">
        <f>IF(AND('[1]Multi-Field'!$E$91=[1]Lists!BF349,'[1]Multi-Field'!$F$91="Drained"),BI349,IF(AND('[1]Multi-Field'!$E$91=[1]Lists!BF349,'[1]Multi-Field'!$F$91="undrained"),BH349,""))</f>
        <v/>
      </c>
      <c r="EV349" s="409" t="str">
        <f>IF(AND('[1]Multi-Field'!$E$92=[1]Lists!BF349,'[1]Multi-Field'!$F$92="Drained"),BI349,IF(AND('[1]Multi-Field'!$E$92=[1]Lists!BF349,'[1]Multi-Field'!$F$92="undrained"),BH349,""))</f>
        <v/>
      </c>
      <c r="EW349" s="409" t="str">
        <f>IF(AND('[1]Multi-Field'!$E$93=[1]Lists!BF349,'[1]Multi-Field'!$F$93="Drained"),BI349,IF(AND('[1]Multi-Field'!$E$93=[1]Lists!BF349,'[1]Multi-Field'!$F$93="undrained"),BH349,""))</f>
        <v/>
      </c>
      <c r="EX349" s="409" t="str">
        <f>IF(AND('[1]Multi-Field'!$E$94=[1]Lists!BF349,'[1]Multi-Field'!$F$94="Drained"),BI349,IF(AND('[1]Multi-Field'!$E$94=[1]Lists!BF349,'[1]Multi-Field'!$F$94="undrained"),BH349,""))</f>
        <v/>
      </c>
      <c r="EY349" s="409" t="str">
        <f>IF(AND('[1]Multi-Field'!$E$95=[1]Lists!BF349,'[1]Multi-Field'!$F$95="Drained"),BI349,IF(AND('[1]Multi-Field'!$E$95=[1]Lists!BF349,'[1]Multi-Field'!$F$95="undrained"),BH349,""))</f>
        <v/>
      </c>
      <c r="EZ349" s="409" t="str">
        <f>IF(AND('[1]Multi-Field'!$E$96=[1]Lists!BF349,'[1]Multi-Field'!$F$96="Drained"),BI349,IF(AND('[1]Multi-Field'!$E$96=[1]Lists!BF349,'[1]Multi-Field'!$F$96="undrained"),BH349,""))</f>
        <v/>
      </c>
      <c r="FA349" s="409" t="str">
        <f>IF(AND('[1]Multi-Field'!$E$97=[1]Lists!BF349,'[1]Multi-Field'!$F$97="Drained"),BI349,IF(AND('[1]Multi-Field'!$E$97=[1]Lists!BF349,'[1]Multi-Field'!$F$97="undrained"),BH349,""))</f>
        <v/>
      </c>
      <c r="FB349" s="409" t="str">
        <f>IF(AND('[1]Multi-Field'!$E$98=[1]Lists!BF349,'[1]Multi-Field'!$F$98="Drained"),BI349,IF(AND('[1]Multi-Field'!$E$98=[1]Lists!BF349,'[1]Multi-Field'!$F$98="undrained"),BH349,""))</f>
        <v/>
      </c>
      <c r="FC349" s="409" t="str">
        <f>IF(AND('[1]Multi-Field'!$E$99=[1]Lists!BF349,'[1]Multi-Field'!$F$99="Drained"),BI349,IF(AND('[1]Multi-Field'!$E$99=[1]Lists!BF349,'[1]Multi-Field'!$F$99="undrained"),BH349,""))</f>
        <v/>
      </c>
      <c r="FD349" s="409" t="str">
        <f>IF(AND('[1]Multi-Field'!$E$100=[1]Lists!BF349,'[1]Multi-Field'!$F$100="Drained"),BI349,IF(AND('[1]Multi-Field'!$E$100=[1]Lists!BF349,'[1]Multi-Field'!$F$100="undrained"),BH349,""))</f>
        <v/>
      </c>
      <c r="FE349" s="409" t="str">
        <f>IF(AND('[1]Multi-Field'!$E$101=[1]Lists!BF349,'[1]Multi-Field'!$F$101="Drained"),BI349,IF(AND('[1]Multi-Field'!$E$101=[1]Lists!BF349,'[1]Multi-Field'!$F$101="undrained"),BH349,""))</f>
        <v/>
      </c>
      <c r="FF349" s="409" t="str">
        <f>IF(AND('[1]Multi-Field'!$E$102=[1]Lists!BF349,'[1]Multi-Field'!$F$102="Drained"),BI349,IF(AND('[1]Multi-Field'!$E$102=[1]Lists!BF349,'[1]Multi-Field'!$F$102="undrained"),BH349,""))</f>
        <v/>
      </c>
      <c r="FG349" s="409" t="str">
        <f>IF(AND('[1]Multi-Field'!$E$103=[1]Lists!BF349,'[1]Multi-Field'!$F$103="Drained"),BI349,IF(AND('[1]Multi-Field'!$E$103=[1]Lists!BF349,'[1]Multi-Field'!$F$103="undrained"),BH349,""))</f>
        <v/>
      </c>
      <c r="FH349" s="409" t="str">
        <f>IF(AND('[1]Multi-Field'!$E$104=[1]Lists!BF349,'[1]Multi-Field'!$F$104="Drained"),BI349,IF(AND('[1]Multi-Field'!$E$104=[1]Lists!BF349,'[1]Multi-Field'!$F$104="undrained"),BH349,""))</f>
        <v/>
      </c>
      <c r="FI349" s="409" t="str">
        <f>IF(AND('[1]Multi-Field'!$E$105=[1]Lists!BF349,'[1]Multi-Field'!$F$105="Drained"),BI349,IF(AND('[1]Multi-Field'!$E$105=[1]Lists!BF349,'[1]Multi-Field'!$F$105="undrained"),BH349,""))</f>
        <v/>
      </c>
      <c r="FJ349" s="409" t="str">
        <f>IF(AND('[1]Multi-Field'!$E$106=[1]Lists!BF349,'[1]Multi-Field'!$F$106="Drained"),BI349,IF(AND('[1]Multi-Field'!$E$106=[1]Lists!BF349,'[1]Multi-Field'!$F$106="undrained"),BH349,""))</f>
        <v/>
      </c>
      <c r="FK349" s="409" t="str">
        <f>IF(AND('[1]Multi-Field'!$E$107=[1]Lists!BF349,'[1]Multi-Field'!$F$107="Drained"),BI349,IF(AND('[1]Multi-Field'!$E$107=[1]Lists!BF349,'[1]Multi-Field'!$F$107="undrained"),BH349,""))</f>
        <v/>
      </c>
      <c r="FL349" s="409" t="str">
        <f>IF(AND('[1]Multi-Field'!$E$108=[1]Lists!BF349,'[1]Multi-Field'!$F$108="Drained"),BI349,IF(AND('[1]Multi-Field'!$E$108=[1]Lists!BF349,'[1]Multi-Field'!$F$108="undrained"),BH349,""))</f>
        <v/>
      </c>
      <c r="FM349" s="409" t="str">
        <f>IF(AND('[1]Multi-Field'!$E$109=[1]Lists!BF349,'[1]Multi-Field'!$F$109="Drained"),BI349,IF(AND('[1]Multi-Field'!$E$109=[1]Lists!BF349,'[1]Multi-Field'!$F$109="undrained"),BH349,""))</f>
        <v/>
      </c>
      <c r="FN349" s="409" t="str">
        <f>IF(AND('[1]Multi-Field'!$E$110=[1]Lists!BF349,'[1]Multi-Field'!$F$110="Drained"),BI349,IF(AND('[1]Multi-Field'!$E$110=[1]Lists!BF349,'[1]Multi-Field'!$F$110="undrained"),BH349,""))</f>
        <v/>
      </c>
      <c r="FO349" s="409" t="str">
        <f>IF(AND('[1]Multi-Field'!$E$111=[1]Lists!BF349,'[1]Multi-Field'!$F$111="Drained"),BI349,IF(AND('[1]Multi-Field'!$E$111=[1]Lists!BF349,'[1]Multi-Field'!$F$111="undrained"),BH349,""))</f>
        <v/>
      </c>
      <c r="FP349" s="409" t="str">
        <f>IF(AND('[1]Multi-Field'!$E$112=[1]Lists!BF349,'[1]Multi-Field'!$F$112="Drained"),BI349,IF(AND('[1]Multi-Field'!$E$112=[1]Lists!BF349,'[1]Multi-Field'!$F$112="undrained"),BH349,""))</f>
        <v/>
      </c>
      <c r="FQ349" s="409" t="str">
        <f>IF(AND('[1]Multi-Field'!$E$113=[1]Lists!BF349,'[1]Multi-Field'!$F$113="Drained"),BI349,IF(AND('[1]Multi-Field'!$E$113=[1]Lists!BF349,'[1]Multi-Field'!$F$113="undrained"),BH349,""))</f>
        <v/>
      </c>
      <c r="FR349" s="409" t="str">
        <f>IF(AND('[1]Multi-Field'!$E$114=[1]Lists!BF349,'[1]Multi-Field'!$F$114="Drained"),BI349,IF(AND('[1]Multi-Field'!$E$114=[1]Lists!BF349,'[1]Multi-Field'!$F$114="undrained"),BH349,""))</f>
        <v/>
      </c>
      <c r="FS349" s="409" t="str">
        <f>IF(AND('[1]Multi-Field'!$E$115=[1]Lists!BF349,'[1]Multi-Field'!$F$115="Drained"),BI349,IF(AND('[1]Multi-Field'!$E$115=[1]Lists!BF349,'[1]Multi-Field'!$F$115="undrained"),BH349,""))</f>
        <v/>
      </c>
      <c r="FT349" s="409" t="str">
        <f>IF(AND('[1]Multi-Field'!$E$116=[1]Lists!BF349,'[1]Multi-Field'!$F$116="Drained"),BI349,IF(AND('[1]Multi-Field'!$E$116=[1]Lists!BF349,'[1]Multi-Field'!$F$116="undrained"),BH349,""))</f>
        <v/>
      </c>
      <c r="FU349" s="409" t="str">
        <f>IF(AND('[1]Multi-Field'!$E$117=[1]Lists!BF349,'[1]Multi-Field'!$F$117="Drained"),BI349,IF(AND('[1]Multi-Field'!$E$117=[1]Lists!BF349,'[1]Multi-Field'!$F$117="undrained"),BH349,""))</f>
        <v/>
      </c>
      <c r="FV349" s="409" t="str">
        <f>IF(AND('[1]Multi-Field'!$E$118=[1]Lists!BF349,'[1]Multi-Field'!$F$118="Drained"),BI349,IF(AND('[1]Multi-Field'!$E$118=[1]Lists!BF349,'[1]Multi-Field'!$F$118="undrained"),BH349,""))</f>
        <v/>
      </c>
      <c r="FW349" s="409" t="str">
        <f>IF(AND('[1]Multi-Field'!$E$119=[1]Lists!BF349,'[1]Multi-Field'!$F$119="Drained"),BI349,IF(AND('[1]Multi-Field'!$E$119=[1]Lists!BF349,'[1]Multi-Field'!$F$119="undrained"),BH349,""))</f>
        <v/>
      </c>
      <c r="FX349" s="409" t="str">
        <f>IF(AND('[1]Multi-Field'!$E$120=[1]Lists!BF349,'[1]Multi-Field'!$F$120="Drained"),BI349,IF(AND('[1]Multi-Field'!$E$120=[1]Lists!BF349,'[1]Multi-Field'!$F$120="undrained"),BH349,""))</f>
        <v/>
      </c>
      <c r="GC349" s="4">
        <v>1</v>
      </c>
    </row>
    <row r="350" spans="1:185" ht="13.5" customHeight="1">
      <c r="A350" s="7" t="s">
        <v>436</v>
      </c>
      <c r="B350" s="7"/>
      <c r="C350" s="7"/>
      <c r="D350" s="8">
        <v>70</v>
      </c>
      <c r="E350" s="8">
        <f t="shared" si="53"/>
        <v>70</v>
      </c>
      <c r="F350" s="8">
        <f t="shared" si="54"/>
        <v>70</v>
      </c>
      <c r="G350" s="8">
        <v>70</v>
      </c>
      <c r="H350" s="8">
        <v>70</v>
      </c>
      <c r="I350" s="8">
        <f t="shared" si="57"/>
        <v>70</v>
      </c>
      <c r="J350" s="8">
        <f t="shared" si="58"/>
        <v>70</v>
      </c>
      <c r="K350" s="8">
        <v>70</v>
      </c>
      <c r="L350" s="8">
        <v>100</v>
      </c>
      <c r="M350" s="8">
        <f t="shared" si="55"/>
        <v>103</v>
      </c>
      <c r="N350" s="8">
        <f t="shared" si="56"/>
        <v>107</v>
      </c>
      <c r="O350" s="8">
        <v>110</v>
      </c>
      <c r="P350" s="391">
        <v>325</v>
      </c>
      <c r="Q350" s="394"/>
      <c r="R350" s="395" t="b">
        <f>IF(OR('Multi-Field'!AA327=Lists!$AC$42,'Multi-Field'!AA327=Lists!$AC$43),IF('Multi-Field'!Z327="x",(IF('Multi-Field'!AC327=Lists!$Q$11,Lists!$R$11,IF('Multi-Field'!AC327=Lists!$Q$12,Lists!$R$12,IF('Multi-Field'!AC327=Lists!$Q$13,Lists!$R$13,IF('Multi-Field'!AC327=Lists!$Q$14,Lists!$R$14))))),IF('Multi-Field'!X327="x",(IF('Multi-Field'!AC327=Lists!$Q$11,Lists!$S$11,IF('Multi-Field'!AC327=Lists!$Q$12,Lists!$S$12,IF('Multi-Field'!AC327=Lists!$Q$13,Lists!$S$13,IF('Multi-Field'!AC327=Lists!$Q$14,Lists!$S$14))))),IF('Multi-Field'!V327="x",(IF('Multi-Field'!AC327=Lists!$Q$11,Lists!$T$11,IF('Multi-Field'!AC327=Lists!$Q$12,Lists!$T$12,IF('Multi-Field'!AC327=Lists!$Q$13,Lists!$T$13,IF('Multi-Field'!AC327=Lists!$Q$14,Lists!$T$14))))),0))))</f>
        <v>0</v>
      </c>
      <c r="S350" s="395" t="str">
        <f t="shared" si="59"/>
        <v/>
      </c>
      <c r="T350" s="395"/>
      <c r="U350" s="396"/>
      <c r="BF350" s="411" t="s">
        <v>1514</v>
      </c>
      <c r="BG350" s="412">
        <v>4</v>
      </c>
      <c r="BH350" s="412">
        <v>4</v>
      </c>
      <c r="BI350" s="412">
        <v>5</v>
      </c>
      <c r="BJ350" s="409" t="e">
        <f>IF(AND('[1]Single Field'!#REF!=[1]Lists!BF350,'[1]Single Field'!#REF!="Drained"),"x",IF(AND('[1]Single Field'!#REF!=[1]Lists!BF350,'[1]Single Field'!#REF!="Undrained"),O,""))</f>
        <v>#REF!</v>
      </c>
      <c r="BK350" s="409" t="str">
        <f>IF(AND('[1]Multi-Field'!$E$3=[1]Lists!BF350,'[1]Multi-Field'!$F$3="Drained"),BI350,IF(AND('[1]Multi-Field'!$E$3=BF350,'[1]Multi-Field'!$F$3="undrained"),BH350,""))</f>
        <v/>
      </c>
      <c r="BL350" s="409" t="str">
        <f>IF(AND('[1]Multi-Field'!$E$4=BF350,'[1]Multi-Field'!$F$4="Drained"),BI350,IF(AND('[1]Multi-Field'!$E$4=BF350,'[1]Multi-Field'!$F$4="undrained"),BH350,""))</f>
        <v/>
      </c>
      <c r="BM350" s="409" t="str">
        <f>IF(AND('[1]Multi-Field'!$E$5=BF350,'[1]Multi-Field'!$F$5="Drained"),BI350,IF(AND('[1]Multi-Field'!$E$5=BF350,'[1]Multi-Field'!$F$5="undrained"),BH350,""))</f>
        <v/>
      </c>
      <c r="BN350" s="409" t="str">
        <f>IF(AND('[1]Multi-Field'!$E$6=BF350,'[1]Multi-Field'!$F$6="Drained"),BI350,IF(AND('[1]Multi-Field'!$E$6=BF350,'[1]Multi-Field'!$F$6="undrained"),BH350,""))</f>
        <v/>
      </c>
      <c r="BO350" s="409" t="str">
        <f>IF(AND('[1]Multi-Field'!$E$7=BF350,'[1]Multi-Field'!$F$7="Drained"),BI350,IF(AND('[1]Multi-Field'!$E$7=BF350,'[1]Multi-Field'!$F$7="undrained"),BH350,""))</f>
        <v/>
      </c>
      <c r="BP350" s="409" t="str">
        <f>IF(AND('[1]Multi-Field'!$E$8=BF350,'[1]Multi-Field'!$F$8="Drained"),BI350,IF(AND('[1]Multi-Field'!$E$8=BF350,'[1]Multi-Field'!$F$8="undrained"),BH350,""))</f>
        <v/>
      </c>
      <c r="BQ350" s="409" t="str">
        <f>IF(AND('[1]Multi-Field'!$E$9=BF350,'[1]Multi-Field'!$F$9="Drained"),BI350,IF(AND('[1]Multi-Field'!$E$9=BF350,'[1]Multi-Field'!$F$9="undrained"),BH350,""))</f>
        <v/>
      </c>
      <c r="BR350" s="409" t="str">
        <f>IF(AND('[1]Multi-Field'!$E$10=BF350,'[1]Multi-Field'!$F$10="Drained"),BI350,IF(AND('[1]Multi-Field'!$E$10=BF350,'[1]Multi-Field'!$F$10="undrained"),BH350,""))</f>
        <v/>
      </c>
      <c r="BS350" s="409" t="str">
        <f>IF(AND('[1]Multi-Field'!$E$11=BF350,'[1]Multi-Field'!$F$11="Drained"),BI350,IF(AND('[1]Multi-Field'!$E$11=BF350,'[1]Multi-Field'!$F$11="undrained"),BH350,""))</f>
        <v/>
      </c>
      <c r="BT350" s="409" t="str">
        <f>IF(AND('[1]Multi-Field'!$E$12=BF350,'[1]Multi-Field'!$F$12="Drained"),BI350,IF(AND('[1]Multi-Field'!$E$12=BF350,'[1]Multi-Field'!$F$12="undrained"),BH350,""))</f>
        <v/>
      </c>
      <c r="BU350" s="409" t="str">
        <f>IF(AND('[1]Multi-Field'!$E$13=BF350,'[1]Multi-Field'!$F$13="Drained"),BI350,IF(AND('[1]Multi-Field'!$E$3=BF350,'[1]Multi-Field'!$F$13="undrained"),BH350,""))</f>
        <v/>
      </c>
      <c r="BV350" s="409" t="str">
        <f>IF(AND('[1]Multi-Field'!$E$14=BF350,'[1]Multi-Field'!$F$14="Drained"),BI350,IF(AND('[1]Multi-Field'!$E$14=BF350,'[1]Multi-Field'!$F$14="undrained"),BH350,""))</f>
        <v/>
      </c>
      <c r="BW350" s="409" t="str">
        <f>IF(AND('[1]Multi-Field'!$E$15=BF350,'[1]Multi-Field'!$F$15="Drained"),BI350,IF(AND('[1]Multi-Field'!$E$15=BF350,'[1]Multi-Field'!$F$15="undrained"),BH350,""))</f>
        <v/>
      </c>
      <c r="BX350" s="409" t="str">
        <f>IF(AND('[1]Multi-Field'!$E$16=[1]Lists!BF350,'[1]Multi-Field'!$F$16="Drained"),BI350,IF(AND('[1]Multi-Field'!$E$16=[1]Lists!BF350,'[1]Multi-Field'!$F$16="undrained"),BH350,""))</f>
        <v/>
      </c>
      <c r="BY350" s="409" t="str">
        <f>IF(AND('[1]Multi-Field'!$E$17=[1]Lists!BF350,'[1]Multi-Field'!$F$17="Drained"),BI350,IF(AND('[1]Multi-Field'!$E$17=[1]Lists!BF350,'[1]Multi-Field'!$F$17="undrained"),BH350,""))</f>
        <v/>
      </c>
      <c r="BZ350" s="409" t="str">
        <f>IF(AND('[1]Multi-Field'!$E$18=[1]Lists!BF350,'[1]Multi-Field'!$F$18="Drained"),BI350,IF(AND('[1]Multi-Field'!$E$18=[1]Lists!BF350,'[1]Multi-Field'!$F$18="undrained"),BH350,""))</f>
        <v/>
      </c>
      <c r="CA350" s="409" t="str">
        <f>IF(AND('[1]Multi-Field'!$E$19=[1]Lists!BF350,'[1]Multi-Field'!$F$19="Drained"),BI350,IF(AND('[1]Multi-Field'!$E$19=[1]Lists!BF350,'[1]Multi-Field'!$F$19="undrained"),BH350,""))</f>
        <v/>
      </c>
      <c r="CB350" s="409" t="str">
        <f>IF(AND('[1]Multi-Field'!$E$20=[1]Lists!BF350,'[1]Multi-Field'!$F$20="Drained"),BI350,IF(AND('[1]Multi-Field'!$E$20=[1]Lists!BF350,'[1]Multi-Field'!$F$20="undrained"),BH350,""))</f>
        <v/>
      </c>
      <c r="CC350" s="409" t="str">
        <f>IF(AND('[1]Multi-Field'!$E$21=[1]Lists!BF350,'[1]Multi-Field'!$F$21="Drained"),BI350,IF(AND('[1]Multi-Field'!$E$21=[1]Lists!BF350,'[1]Multi-Field'!$F$21="undrained"),BH350,""))</f>
        <v/>
      </c>
      <c r="CD350" s="409" t="str">
        <f>IF(AND('[1]Multi-Field'!$E$22=[1]Lists!BF350,'[1]Multi-Field'!$F$22="Drained"),BI350,IF(AND('[1]Multi-Field'!$E$22=[1]Lists!BF350,'[1]Multi-Field'!$F$22="undrained"),BH350,""))</f>
        <v/>
      </c>
      <c r="CE350" s="409" t="str">
        <f>IF(AND('[1]Multi-Field'!$E$23=[1]Lists!BF350,'[1]Multi-Field'!$F$23="Drained"),BI350,IF(AND('[1]Multi-Field'!$E$23=[1]Lists!BF350,'[1]Multi-Field'!$F$23="undrained"),BH350,""))</f>
        <v/>
      </c>
      <c r="CF350" s="409" t="str">
        <f>IF(AND('[1]Multi-Field'!$E$24=[1]Lists!BF350,'[1]Multi-Field'!$F$24="Drained"),BI350,IF(AND('[1]Multi-Field'!$E$24=[1]Lists!BF350,'[1]Multi-Field'!$F$24="undrained"),BH350,""))</f>
        <v/>
      </c>
      <c r="CG350" s="409" t="str">
        <f>IF(AND('[1]Multi-Field'!$E$25=[1]Lists!BF350,'[1]Multi-Field'!$F$25="Drained"),BI350,IF(AND('[1]Multi-Field'!$E$25=[1]Lists!BF350,'[1]Multi-Field'!$F$25="undrained"),BH350,""))</f>
        <v/>
      </c>
      <c r="CH350" s="409" t="str">
        <f>IF(AND('[1]Multi-Field'!$E$26=[1]Lists!BF350,'[1]Multi-Field'!$F$26="Drained"),BI350,IF(AND('[1]Multi-Field'!$E$26=[1]Lists!BF350,'[1]Multi-Field'!$F$26="undrained"),BH350,""))</f>
        <v/>
      </c>
      <c r="CI350" s="409" t="str">
        <f>IF(AND('[1]Multi-Field'!$E$27=[1]Lists!BF350,'[1]Multi-Field'!$F$27="Drained"),BI350,IF(AND('[1]Multi-Field'!$E$27=[1]Lists!BF350,'[1]Multi-Field'!$F$27="undrained"),BH350,""))</f>
        <v/>
      </c>
      <c r="CJ350" s="409" t="str">
        <f>IF(AND('[1]Multi-Field'!$E$28=[1]Lists!BF350,'[1]Multi-Field'!$F$28="Drained"),BI350,IF(AND('[1]Multi-Field'!$E$28=[1]Lists!BF350,'[1]Multi-Field'!$F$28="undrained"),BH350,""))</f>
        <v/>
      </c>
      <c r="CK350" s="409" t="str">
        <f>IF(AND('[1]Multi-Field'!$E$29=[1]Lists!BF350,'[1]Multi-Field'!$F$29="Drained"),BI350,IF(AND('[1]Multi-Field'!$E$29=[1]Lists!BF350,'[1]Multi-Field'!$F$29="undrained"),BH350,""))</f>
        <v/>
      </c>
      <c r="CL350" s="409" t="str">
        <f>IF(AND('[1]Multi-Field'!$E$30=[1]Lists!BF350,'[1]Multi-Field'!$F$30="Drained"),BI350,IF(AND('[1]Multi-Field'!$E$30=[1]Lists!BF350,'[1]Multi-Field'!$F$30="undrained"),BH350,""))</f>
        <v/>
      </c>
      <c r="CM350" s="409" t="str">
        <f>IF(AND('[1]Multi-Field'!$E$31=[1]Lists!BF350,'[1]Multi-Field'!$F$31="Drained"),BI350,IF(AND('[1]Multi-Field'!$E$31=[1]Lists!BF350,'[1]Multi-Field'!$F$31="undrained"),BH350,""))</f>
        <v/>
      </c>
      <c r="CN350" s="409" t="str">
        <f>IF(AND('[1]Multi-Field'!$E$32=[1]Lists!BF350,'[1]Multi-Field'!$F$32="Drained"),BI350,IF(AND('[1]Multi-Field'!$E$32=[1]Lists!BF350,'[1]Multi-Field'!$F$32="undrained"),BH350,""))</f>
        <v/>
      </c>
      <c r="CO350" s="409" t="str">
        <f>IF(AND('[1]Multi-Field'!$E$33=[1]Lists!BF350,'[1]Multi-Field'!$F$33="Drained"),BI350,IF(AND('[1]Multi-Field'!$E$33=[1]Lists!BF350,'[1]Multi-Field'!$F$33="undrained"),BH350,""))</f>
        <v/>
      </c>
      <c r="CP350" s="409" t="str">
        <f>IF(AND('[1]Multi-Field'!$E$34=[1]Lists!BF350,'[1]Multi-Field'!$F$34="Drained"),BI350,IF(AND('[1]Multi-Field'!$E$34=[1]Lists!BF350,'[1]Multi-Field'!$F$34="undrained"),BH350,""))</f>
        <v/>
      </c>
      <c r="CQ350" s="409" t="str">
        <f>IF(AND('[1]Multi-Field'!$E$35=[1]Lists!BF350,'[1]Multi-Field'!$F$35="Drained"),BI350,IF(AND('[1]Multi-Field'!$E$35=[1]Lists!BF350,'[1]Multi-Field'!$F$35="undrained"),BH350,""))</f>
        <v/>
      </c>
      <c r="CR350" s="409" t="str">
        <f>IF(AND('[1]Multi-Field'!$E$36=[1]Lists!BF350,'[1]Multi-Field'!$F$36="Drained"),BI350,IF(AND('[1]Multi-Field'!$E$36=[1]Lists!BF350,'[1]Multi-Field'!$F$36="undrained"),BH350,""))</f>
        <v/>
      </c>
      <c r="CS350" s="409" t="str">
        <f>IF(AND('[1]Multi-Field'!$E$37=[1]Lists!BF350,'[1]Multi-Field'!$F$37="Drained"),BI350,IF(AND('[1]Multi-Field'!$E$37=[1]Lists!BF350,'[1]Multi-Field'!$F$37="undrained"),BH350,""))</f>
        <v/>
      </c>
      <c r="CT350" s="409" t="str">
        <f>IF(AND('[1]Multi-Field'!$E$38=[1]Lists!BF350,'[1]Multi-Field'!$F$38="Drained"),BI350,IF(AND('[1]Multi-Field'!$E$38=[1]Lists!BF350,'[1]Multi-Field'!$F$38="undrained"),BH350,""))</f>
        <v/>
      </c>
      <c r="CU350" s="409" t="str">
        <f>IF(AND('[1]Multi-Field'!$E$39=[1]Lists!BF350,'[1]Multi-Field'!$F$39="Drained"),BI350,IF(AND('[1]Multi-Field'!$E$39=[1]Lists!BF350,'[1]Multi-Field'!$F$39="undrained"),BH350,""))</f>
        <v/>
      </c>
      <c r="CV350" s="409" t="str">
        <f>IF(AND('[1]Multi-Field'!$E$40=[1]Lists!BF350,'[1]Multi-Field'!$F$40="Drained"),BI350,IF(AND('[1]Multi-Field'!$E$40=[1]Lists!BF350,'[1]Multi-Field'!$F$40="undrained"),BH350,""))</f>
        <v/>
      </c>
      <c r="CW350" s="409" t="str">
        <f>IF(AND('[1]Multi-Field'!$E$41=[1]Lists!BF350,'[1]Multi-Field'!$F$40="Drained"),BI350,IF(AND('[1]Multi-Field'!$E$40=[1]Lists!BF350,'[1]Multi-Field'!$F$40="undrained"),BH350,""))</f>
        <v/>
      </c>
      <c r="CX350" s="409" t="str">
        <f>IF(AND('[1]Multi-Field'!$E$42=[1]Lists!BF350,'[1]Multi-Field'!$F$42="Drained"),BI350,IF(AND('[1]Multi-Field'!$E$42=[1]Lists!BF350,'[1]Multi-Field'!$F$42="undrained"),BH350,""))</f>
        <v/>
      </c>
      <c r="CY350" s="409" t="str">
        <f>IF(AND('[1]Multi-Field'!$E$43=[1]Lists!BF350,'[1]Multi-Field'!$F$43="Drained"),BI350,IF(AND('[1]Multi-Field'!$E$43=[1]Lists!BF350,'[1]Multi-Field'!$F$43="undrained"),BH350,""))</f>
        <v/>
      </c>
      <c r="CZ350" s="409" t="str">
        <f>IF(AND('[1]Multi-Field'!$E$44=[1]Lists!BF350,'[1]Multi-Field'!$F$44="Drained"),BI350,IF(AND('[1]Multi-Field'!$E$44=[1]Lists!BF350,'[1]Multi-Field'!$F$44="undrained"),BH350,""))</f>
        <v/>
      </c>
      <c r="DA350" s="409" t="str">
        <f>IF(AND('[1]Multi-Field'!$E$45=[1]Lists!BF350,'[1]Multi-Field'!$F$45="Drained"),BI350,IF(AND('[1]Multi-Field'!$E$45=[1]Lists!BF350,'[1]Multi-Field'!$F$45="undrained"),BH350,""))</f>
        <v/>
      </c>
      <c r="DB350" s="409" t="str">
        <f>IF(AND('[1]Multi-Field'!$E$46=[1]Lists!BF350,'[1]Multi-Field'!$F$46="Drained"),BI350,IF(AND('[1]Multi-Field'!$E$46=[1]Lists!BF350,'[1]Multi-Field'!$F$46="undrained"),BH350,""))</f>
        <v/>
      </c>
      <c r="DC350" s="409" t="str">
        <f>IF(AND('[1]Multi-Field'!$E$47=[1]Lists!BF350,'[1]Multi-Field'!$F$47="Drained"),BI350,IF(AND('[1]Multi-Field'!$E$47=[1]Lists!BF350,'[1]Multi-Field'!$F$47="undrained"),BH350,""))</f>
        <v/>
      </c>
      <c r="DD350" s="409" t="str">
        <f>IF(AND('[1]Multi-Field'!$E$48=[1]Lists!BF350,'[1]Multi-Field'!$F$48="Drained"),BI350,IF(AND('[1]Multi-Field'!$E$48=[1]Lists!BF350,'[1]Multi-Field'!$F$48="undrained"),BH350,""))</f>
        <v/>
      </c>
      <c r="DE350" s="409" t="str">
        <f>IF(AND('[1]Multi-Field'!$E$49=[1]Lists!BF350,'[1]Multi-Field'!$F$49="Drained"),BI350,IF(AND('[1]Multi-Field'!$E$49=[1]Lists!BF350,'[1]Multi-Field'!$F$9="undrained"),BH350,""))</f>
        <v/>
      </c>
      <c r="DF350" s="409" t="str">
        <f>IF(AND('[1]Multi-Field'!$E$50=[1]Lists!BF350,'[1]Multi-Field'!$F$50="Drained"),BI350,IF(AND('[1]Multi-Field'!$E$50=[1]Lists!BF350,'[1]Multi-Field'!$F$50="undrained"),BH350,""))</f>
        <v/>
      </c>
      <c r="DG350" s="409" t="str">
        <f>IF(AND('[1]Multi-Field'!$E$51=[1]Lists!BF350,'[1]Multi-Field'!$F$51="Drained"),BI350,IF(AND('[1]Multi-Field'!$E$51=[1]Lists!BF350,'[1]Multi-Field'!$F$51="undrained"),BH350,""))</f>
        <v/>
      </c>
      <c r="DH350" s="409" t="str">
        <f>IF(AND('[1]Multi-Field'!$E$52=[1]Lists!BF350,'[1]Multi-Field'!$F$52="Drained"),BI350,IF(AND('[1]Multi-Field'!$E$52=[1]Lists!BF350,'[1]Multi-Field'!$F$52="undrained"),BH350,""))</f>
        <v/>
      </c>
      <c r="DI350" s="409" t="str">
        <f>IF(AND('[1]Multi-Field'!$E$53=[1]Lists!BF350,'[1]Multi-Field'!$F$53="Drained"),BI350,IF(AND('[1]Multi-Field'!$E$53=[1]Lists!BF350,'[1]Multi-Field'!$F$53="undrained"),BH350,""))</f>
        <v/>
      </c>
      <c r="DJ350" s="409" t="str">
        <f>IF(AND('[1]Multi-Field'!$E$54=[1]Lists!BF350,'[1]Multi-Field'!$F$54="Drained"),BI350,IF(AND('[1]Multi-Field'!$E$54=[1]Lists!BF350,'[1]Multi-Field'!$F$54="undrained"),BH350,""))</f>
        <v/>
      </c>
      <c r="DK350" s="409" t="str">
        <f>IF(AND('[1]Multi-Field'!$E$55=[1]Lists!BF350,'[1]Multi-Field'!$F$55="Drained"),BI350,IF(AND('[1]Multi-Field'!$E$55=[1]Lists!BF350,'[1]Multi-Field'!$F$55="undrained"),BH350,""))</f>
        <v/>
      </c>
      <c r="DL350" s="409" t="str">
        <f>IF(AND('[1]Multi-Field'!$E$56=[1]Lists!BF350,'[1]Multi-Field'!$F$56="Drained"),BI350,IF(AND('[1]Multi-Field'!$E$56=[1]Lists!BF350,'[1]Multi-Field'!$F$56="undrained"),BH350,""))</f>
        <v/>
      </c>
      <c r="DM350" s="409" t="str">
        <f>IF(AND('[1]Multi-Field'!$E$57=[1]Lists!BF350,'[1]Multi-Field'!$F$57="Drained"),BI350,IF(AND('[1]Multi-Field'!$E$57=[1]Lists!BF350,'[1]Multi-Field'!$F$57="undrained"),BH350,""))</f>
        <v/>
      </c>
      <c r="DN350" s="409" t="str">
        <f>IF(AND('[1]Multi-Field'!$E$58=[1]Lists!BF350,'[1]Multi-Field'!$F$58="Drained"),BI350,IF(AND('[1]Multi-Field'!$E$58=[1]Lists!BF350,'[1]Multi-Field'!$F$58="undrained"),BH350,""))</f>
        <v/>
      </c>
      <c r="DO350" s="409" t="str">
        <f>IF(AND('[1]Multi-Field'!$E$59=[1]Lists!BF350,'[1]Multi-Field'!$F$59="Drained"),BI350,IF(AND('[1]Multi-Field'!$E$59=[1]Lists!BF350,'[1]Multi-Field'!$F$59="undrained"),BH350,""))</f>
        <v/>
      </c>
      <c r="DP350" s="409" t="str">
        <f>IF(AND('[1]Multi-Field'!$E$60=[1]Lists!BF350,'[1]Multi-Field'!$F$60="Drained"),BI350,IF(AND('[1]Multi-Field'!$E$60=[1]Lists!BF350,'[1]Multi-Field'!$F$60="undrained"),BH350,""))</f>
        <v/>
      </c>
      <c r="DQ350" s="409" t="str">
        <f>IF(AND('[1]Multi-Field'!$E$61=[1]Lists!BF350,'[1]Multi-Field'!$F$61="Drained"),BI350,IF(AND('[1]Multi-Field'!$E$61=[1]Lists!BF350,'[1]Multi-Field'!$F$61="undrained"),BH350,""))</f>
        <v/>
      </c>
      <c r="DR350" s="409" t="str">
        <f>IF(AND('[1]Multi-Field'!$E$62=[1]Lists!BF350,'[1]Multi-Field'!$F$62="Drained"),BI350,IF(AND('[1]Multi-Field'!$E$62=[1]Lists!BF350,'[1]Multi-Field'!$F$62="undrained"),BH350,""))</f>
        <v/>
      </c>
      <c r="DS350" s="409" t="str">
        <f>IF(AND('[1]Multi-Field'!$E$63=[1]Lists!BF350,'[1]Multi-Field'!$F$63="Drained"),BI350,IF(AND('[1]Multi-Field'!$E$63=[1]Lists!BF350,'[1]Multi-Field'!$F$63="undrained"),BH350,""))</f>
        <v/>
      </c>
      <c r="DT350" s="409" t="str">
        <f>IF(AND('[1]Multi-Field'!$E$64=[1]Lists!BF350,'[1]Multi-Field'!$F$64="Drained"),BI350,IF(AND('[1]Multi-Field'!$E$64=[1]Lists!BF350,'[1]Multi-Field'!$F$64="undrained"),BH350,""))</f>
        <v/>
      </c>
      <c r="DU350" s="409" t="str">
        <f>IF(AND('[1]Multi-Field'!$E$65=[1]Lists!BF350,'[1]Multi-Field'!$F$65="Drained"),BI350,IF(AND('[1]Multi-Field'!$E$65=[1]Lists!BF350,'[1]Multi-Field'!$F$65="undrained"),BH350,""))</f>
        <v/>
      </c>
      <c r="DV350" s="409" t="str">
        <f>IF(AND('[1]Multi-Field'!$E$66=[1]Lists!BF350,'[1]Multi-Field'!$F$66="Drained"),BI350,IF(AND('[1]Multi-Field'!$E$66=[1]Lists!BF350,'[1]Multi-Field'!$F$66="undrained"),BH350,""))</f>
        <v/>
      </c>
      <c r="DW350" s="409" t="str">
        <f>IF(AND('[1]Multi-Field'!$E$67=[1]Lists!BF350,'[1]Multi-Field'!$F$67="Drained"),BI350,IF(AND('[1]Multi-Field'!$E$67=[1]Lists!BF350,'[1]Multi-Field'!$F$67="undrained"),BH350,""))</f>
        <v/>
      </c>
      <c r="DX350" s="409" t="str">
        <f>IF(AND('[1]Multi-Field'!$E$68=[1]Lists!BF350,'[1]Multi-Field'!$F$68="Drained"),BI350,IF(AND('[1]Multi-Field'!$E$68=[1]Lists!BF350,'[1]Multi-Field'!$F$68="undrained"),BH350,""))</f>
        <v/>
      </c>
      <c r="DY350" s="409" t="str">
        <f>IF(AND('[1]Multi-Field'!$E$69=[1]Lists!BF350,'[1]Multi-Field'!$F$69="Drained"),BI350,IF(AND('[1]Multi-Field'!$E$69=[1]Lists!BF350,'[1]Multi-Field'!$F$69="undrained"),BH350,""))</f>
        <v/>
      </c>
      <c r="DZ350" s="409" t="str">
        <f>IF(AND('[1]Multi-Field'!$E$70=[1]Lists!BF350,'[1]Multi-Field'!$F$70="Drained"),BI350,IF(AND('[1]Multi-Field'!$E$70=[1]Lists!BF350,'[1]Multi-Field'!$F$70="undrained"),BH350,""))</f>
        <v/>
      </c>
      <c r="EA350" s="409" t="str">
        <f>IF(AND('[1]Multi-Field'!$E$71=[1]Lists!BF350,'[1]Multi-Field'!$F$71="Drained"),BI350,IF(AND('[1]Multi-Field'!$E$71=[1]Lists!BF350,'[1]Multi-Field'!$F$71="undrained"),BH350,""))</f>
        <v/>
      </c>
      <c r="EB350" s="409" t="str">
        <f>IF(AND('[1]Multi-Field'!$E$72=[1]Lists!BF350,'[1]Multi-Field'!$F$72="Drained"),BI350,IF(AND('[1]Multi-Field'!$E$72=[1]Lists!BF350,'[1]Multi-Field'!$F$72="undrained"),BH350,""))</f>
        <v/>
      </c>
      <c r="EC350" s="409" t="str">
        <f>IF(AND('[1]Multi-Field'!$E$73=[1]Lists!BF350,'[1]Multi-Field'!$F$73="Drained"),BI350,IF(AND('[1]Multi-Field'!$E$73=[1]Lists!BF350,'[1]Multi-Field'!$F$73="undrained"),BH350,""))</f>
        <v/>
      </c>
      <c r="ED350" s="409" t="str">
        <f>IF(AND('[1]Multi-Field'!$E$74=[1]Lists!BF350,'[1]Multi-Field'!$F$74="Drained"),BI350,IF(AND('[1]Multi-Field'!$E$74=[1]Lists!BF350,'[1]Multi-Field'!$F$74="undrained"),BH350,""))</f>
        <v/>
      </c>
      <c r="EE350" s="409" t="str">
        <f>IF(AND('[1]Multi-Field'!$E$75=[1]Lists!BF350,'[1]Multi-Field'!$F$75="Drained"),BI350,IF(AND('[1]Multi-Field'!$E$75=[1]Lists!BF350,'[1]Multi-Field'!$F$75="undrained"),BH350,""))</f>
        <v/>
      </c>
      <c r="EF350" s="409" t="str">
        <f>IF(AND('[1]Multi-Field'!$E$76=[1]Lists!BF350,'[1]Multi-Field'!$F$76="Drained"),BI350,IF(AND('[1]Multi-Field'!$E$76=[1]Lists!BF350,'[1]Multi-Field'!$F$6="undrained"),BH350,""))</f>
        <v/>
      </c>
      <c r="EG350" s="409" t="str">
        <f>IF(AND('[1]Multi-Field'!$E$77=[1]Lists!BF350,'[1]Multi-Field'!$F$77="Drained"),BI350,IF(AND('[1]Multi-Field'!$E$77=[1]Lists!BF350,'[1]Multi-Field'!$F$77="undrained"),BH350,""))</f>
        <v/>
      </c>
      <c r="EH350" s="409" t="str">
        <f>IF(AND('[1]Multi-Field'!$E$78=[1]Lists!BF350,'[1]Multi-Field'!$F$78="Drained"),BI350,IF(AND('[1]Multi-Field'!$E$78=[1]Lists!BF350,'[1]Multi-Field'!$F$78="undrained"),BH350,""))</f>
        <v/>
      </c>
      <c r="EI350" s="409" t="str">
        <f>IF(AND('[1]Multi-Field'!$E$79=[1]Lists!BF350,'[1]Multi-Field'!$F$79="Drained"),BI350,IF(AND('[1]Multi-Field'!$E$79=[1]Lists!BF350,'[1]Multi-Field'!$F$79="undrained"),BH350,""))</f>
        <v/>
      </c>
      <c r="EJ350" s="409" t="str">
        <f>IF(AND('[1]Multi-Field'!$E$80=[1]Lists!BF350,'[1]Multi-Field'!$F$80="Drained"),BI350,IF(AND('[1]Multi-Field'!$E$80=[1]Lists!BF350,'[1]Multi-Field'!$F$80="undrained"),BH350,""))</f>
        <v/>
      </c>
      <c r="EK350" s="409" t="str">
        <f>IF(AND('[1]Multi-Field'!$E$81=[1]Lists!BF350,'[1]Multi-Field'!$F$81="Drained"),BI350,IF(AND('[1]Multi-Field'!$E$81=[1]Lists!BF350,'[1]Multi-Field'!$F$81="undrained"),BH350,""))</f>
        <v/>
      </c>
      <c r="EL350" s="409" t="str">
        <f>IF(AND('[1]Multi-Field'!$E$82=[1]Lists!BF350,'[1]Multi-Field'!$F$82="Drained"),BI350,IF(AND('[1]Multi-Field'!$E$82=[1]Lists!BF350,'[1]Multi-Field'!$F$82="undrained"),BH350,""))</f>
        <v/>
      </c>
      <c r="EM350" s="409" t="str">
        <f>IF(AND('[1]Multi-Field'!$E$83=[1]Lists!BF350,'[1]Multi-Field'!$F$83="Drained"),BI350,IF(AND('[1]Multi-Field'!$E$83=[1]Lists!BF350,'[1]Multi-Field'!$F$83="undrained"),BH350,""))</f>
        <v/>
      </c>
      <c r="EN350" s="409" t="str">
        <f>IF(AND('[1]Multi-Field'!$E$84=[1]Lists!BF350,'[1]Multi-Field'!$F$84="Drained"),BI350,IF(AND('[1]Multi-Field'!$E$84=[1]Lists!BF350,'[1]Multi-Field'!$F$84="undrained"),BH350,""))</f>
        <v/>
      </c>
      <c r="EO350" s="409" t="str">
        <f>IF(AND('[1]Multi-Field'!$E$85=[1]Lists!BF350,'[1]Multi-Field'!$F$85="Drained"),BI350,IF(AND('[1]Multi-Field'!$E$85=[1]Lists!BF350,'[1]Multi-Field'!$F$85="undrained"),BH350,""))</f>
        <v/>
      </c>
      <c r="EP350" s="409" t="str">
        <f>IF(AND('[1]Multi-Field'!$E$86=[1]Lists!BF350,'[1]Multi-Field'!$F$86="Drained"),BI350,IF(AND('[1]Multi-Field'!$E$86=[1]Lists!BF350,'[1]Multi-Field'!$F$86="undrained"),BH350,""))</f>
        <v/>
      </c>
      <c r="EQ350" s="409" t="str">
        <f>IF(AND('[1]Multi-Field'!$E$87=[1]Lists!BF350,'[1]Multi-Field'!$F$87="Drained"),BI350,IF(AND('[1]Multi-Field'!$E$87=[1]Lists!BF350,'[1]Multi-Field'!$F$87="undrained"),BH350,""))</f>
        <v/>
      </c>
      <c r="ER350" s="409" t="str">
        <f>IF(AND('[1]Multi-Field'!$E$88=[1]Lists!BF350,'[1]Multi-Field'!$F$88="Drained"),BI350,IF(AND('[1]Multi-Field'!$E$88=[1]Lists!BF350,'[1]Multi-Field'!$F$88="undrained"),BH350,""))</f>
        <v/>
      </c>
      <c r="ES350" s="409" t="str">
        <f>IF(AND('[1]Multi-Field'!$E$89=[1]Lists!BF350,'[1]Multi-Field'!$F$89="Drained"),BI350,IF(AND('[1]Multi-Field'!$E$89=[1]Lists!BF350,'[1]Multi-Field'!$F$89="undrained"),BH350,""))</f>
        <v/>
      </c>
      <c r="ET350" s="409" t="str">
        <f>IF(AND('[1]Multi-Field'!$E$90=[1]Lists!BF350,'[1]Multi-Field'!$F$90="Drained"),BI350,IF(AND('[1]Multi-Field'!$E$90=[1]Lists!BF350,'[1]Multi-Field'!$F$90="undrained"),BH350,""))</f>
        <v/>
      </c>
      <c r="EU350" s="409" t="str">
        <f>IF(AND('[1]Multi-Field'!$E$91=[1]Lists!BF350,'[1]Multi-Field'!$F$91="Drained"),BI350,IF(AND('[1]Multi-Field'!$E$91=[1]Lists!BF350,'[1]Multi-Field'!$F$91="undrained"),BH350,""))</f>
        <v/>
      </c>
      <c r="EV350" s="409" t="str">
        <f>IF(AND('[1]Multi-Field'!$E$92=[1]Lists!BF350,'[1]Multi-Field'!$F$92="Drained"),BI350,IF(AND('[1]Multi-Field'!$E$92=[1]Lists!BF350,'[1]Multi-Field'!$F$92="undrained"),BH350,""))</f>
        <v/>
      </c>
      <c r="EW350" s="409" t="str">
        <f>IF(AND('[1]Multi-Field'!$E$93=[1]Lists!BF350,'[1]Multi-Field'!$F$93="Drained"),BI350,IF(AND('[1]Multi-Field'!$E$93=[1]Lists!BF350,'[1]Multi-Field'!$F$93="undrained"),BH350,""))</f>
        <v/>
      </c>
      <c r="EX350" s="409" t="str">
        <f>IF(AND('[1]Multi-Field'!$E$94=[1]Lists!BF350,'[1]Multi-Field'!$F$94="Drained"),BI350,IF(AND('[1]Multi-Field'!$E$94=[1]Lists!BF350,'[1]Multi-Field'!$F$94="undrained"),BH350,""))</f>
        <v/>
      </c>
      <c r="EY350" s="409" t="str">
        <f>IF(AND('[1]Multi-Field'!$E$95=[1]Lists!BF350,'[1]Multi-Field'!$F$95="Drained"),BI350,IF(AND('[1]Multi-Field'!$E$95=[1]Lists!BF350,'[1]Multi-Field'!$F$95="undrained"),BH350,""))</f>
        <v/>
      </c>
      <c r="EZ350" s="409" t="str">
        <f>IF(AND('[1]Multi-Field'!$E$96=[1]Lists!BF350,'[1]Multi-Field'!$F$96="Drained"),BI350,IF(AND('[1]Multi-Field'!$E$96=[1]Lists!BF350,'[1]Multi-Field'!$F$96="undrained"),BH350,""))</f>
        <v/>
      </c>
      <c r="FA350" s="409" t="str">
        <f>IF(AND('[1]Multi-Field'!$E$97=[1]Lists!BF350,'[1]Multi-Field'!$F$97="Drained"),BI350,IF(AND('[1]Multi-Field'!$E$97=[1]Lists!BF350,'[1]Multi-Field'!$F$97="undrained"),BH350,""))</f>
        <v/>
      </c>
      <c r="FB350" s="409" t="str">
        <f>IF(AND('[1]Multi-Field'!$E$98=[1]Lists!BF350,'[1]Multi-Field'!$F$98="Drained"),BI350,IF(AND('[1]Multi-Field'!$E$98=[1]Lists!BF350,'[1]Multi-Field'!$F$98="undrained"),BH350,""))</f>
        <v/>
      </c>
      <c r="FC350" s="409" t="str">
        <f>IF(AND('[1]Multi-Field'!$E$99=[1]Lists!BF350,'[1]Multi-Field'!$F$99="Drained"),BI350,IF(AND('[1]Multi-Field'!$E$99=[1]Lists!BF350,'[1]Multi-Field'!$F$99="undrained"),BH350,""))</f>
        <v/>
      </c>
      <c r="FD350" s="409" t="str">
        <f>IF(AND('[1]Multi-Field'!$E$100=[1]Lists!BF350,'[1]Multi-Field'!$F$100="Drained"),BI350,IF(AND('[1]Multi-Field'!$E$100=[1]Lists!BF350,'[1]Multi-Field'!$F$100="undrained"),BH350,""))</f>
        <v/>
      </c>
      <c r="FE350" s="409" t="str">
        <f>IF(AND('[1]Multi-Field'!$E$101=[1]Lists!BF350,'[1]Multi-Field'!$F$101="Drained"),BI350,IF(AND('[1]Multi-Field'!$E$101=[1]Lists!BF350,'[1]Multi-Field'!$F$101="undrained"),BH350,""))</f>
        <v/>
      </c>
      <c r="FF350" s="409" t="str">
        <f>IF(AND('[1]Multi-Field'!$E$102=[1]Lists!BF350,'[1]Multi-Field'!$F$102="Drained"),BI350,IF(AND('[1]Multi-Field'!$E$102=[1]Lists!BF350,'[1]Multi-Field'!$F$102="undrained"),BH350,""))</f>
        <v/>
      </c>
      <c r="FG350" s="409" t="str">
        <f>IF(AND('[1]Multi-Field'!$E$103=[1]Lists!BF350,'[1]Multi-Field'!$F$103="Drained"),BI350,IF(AND('[1]Multi-Field'!$E$103=[1]Lists!BF350,'[1]Multi-Field'!$F$103="undrained"),BH350,""))</f>
        <v/>
      </c>
      <c r="FH350" s="409" t="str">
        <f>IF(AND('[1]Multi-Field'!$E$104=[1]Lists!BF350,'[1]Multi-Field'!$F$104="Drained"),BI350,IF(AND('[1]Multi-Field'!$E$104=[1]Lists!BF350,'[1]Multi-Field'!$F$104="undrained"),BH350,""))</f>
        <v/>
      </c>
      <c r="FI350" s="409" t="str">
        <f>IF(AND('[1]Multi-Field'!$E$105=[1]Lists!BF350,'[1]Multi-Field'!$F$105="Drained"),BI350,IF(AND('[1]Multi-Field'!$E$105=[1]Lists!BF350,'[1]Multi-Field'!$F$105="undrained"),BH350,""))</f>
        <v/>
      </c>
      <c r="FJ350" s="409" t="str">
        <f>IF(AND('[1]Multi-Field'!$E$106=[1]Lists!BF350,'[1]Multi-Field'!$F$106="Drained"),BI350,IF(AND('[1]Multi-Field'!$E$106=[1]Lists!BF350,'[1]Multi-Field'!$F$106="undrained"),BH350,""))</f>
        <v/>
      </c>
      <c r="FK350" s="409" t="str">
        <f>IF(AND('[1]Multi-Field'!$E$107=[1]Lists!BF350,'[1]Multi-Field'!$F$107="Drained"),BI350,IF(AND('[1]Multi-Field'!$E$107=[1]Lists!BF350,'[1]Multi-Field'!$F$107="undrained"),BH350,""))</f>
        <v/>
      </c>
      <c r="FL350" s="409" t="str">
        <f>IF(AND('[1]Multi-Field'!$E$108=[1]Lists!BF350,'[1]Multi-Field'!$F$108="Drained"),BI350,IF(AND('[1]Multi-Field'!$E$108=[1]Lists!BF350,'[1]Multi-Field'!$F$108="undrained"),BH350,""))</f>
        <v/>
      </c>
      <c r="FM350" s="409" t="str">
        <f>IF(AND('[1]Multi-Field'!$E$109=[1]Lists!BF350,'[1]Multi-Field'!$F$109="Drained"),BI350,IF(AND('[1]Multi-Field'!$E$109=[1]Lists!BF350,'[1]Multi-Field'!$F$109="undrained"),BH350,""))</f>
        <v/>
      </c>
      <c r="FN350" s="409" t="str">
        <f>IF(AND('[1]Multi-Field'!$E$110=[1]Lists!BF350,'[1]Multi-Field'!$F$110="Drained"),BI350,IF(AND('[1]Multi-Field'!$E$110=[1]Lists!BF350,'[1]Multi-Field'!$F$110="undrained"),BH350,""))</f>
        <v/>
      </c>
      <c r="FO350" s="409" t="str">
        <f>IF(AND('[1]Multi-Field'!$E$111=[1]Lists!BF350,'[1]Multi-Field'!$F$111="Drained"),BI350,IF(AND('[1]Multi-Field'!$E$111=[1]Lists!BF350,'[1]Multi-Field'!$F$111="undrained"),BH350,""))</f>
        <v/>
      </c>
      <c r="FP350" s="409" t="str">
        <f>IF(AND('[1]Multi-Field'!$E$112=[1]Lists!BF350,'[1]Multi-Field'!$F$112="Drained"),BI350,IF(AND('[1]Multi-Field'!$E$112=[1]Lists!BF350,'[1]Multi-Field'!$F$112="undrained"),BH350,""))</f>
        <v/>
      </c>
      <c r="FQ350" s="409" t="str">
        <f>IF(AND('[1]Multi-Field'!$E$113=[1]Lists!BF350,'[1]Multi-Field'!$F$113="Drained"),BI350,IF(AND('[1]Multi-Field'!$E$113=[1]Lists!BF350,'[1]Multi-Field'!$F$113="undrained"),BH350,""))</f>
        <v/>
      </c>
      <c r="FR350" s="409" t="str">
        <f>IF(AND('[1]Multi-Field'!$E$114=[1]Lists!BF350,'[1]Multi-Field'!$F$114="Drained"),BI350,IF(AND('[1]Multi-Field'!$E$114=[1]Lists!BF350,'[1]Multi-Field'!$F$114="undrained"),BH350,""))</f>
        <v/>
      </c>
      <c r="FS350" s="409" t="str">
        <f>IF(AND('[1]Multi-Field'!$E$115=[1]Lists!BF350,'[1]Multi-Field'!$F$115="Drained"),BI350,IF(AND('[1]Multi-Field'!$E$115=[1]Lists!BF350,'[1]Multi-Field'!$F$115="undrained"),BH350,""))</f>
        <v/>
      </c>
      <c r="FT350" s="409" t="str">
        <f>IF(AND('[1]Multi-Field'!$E$116=[1]Lists!BF350,'[1]Multi-Field'!$F$116="Drained"),BI350,IF(AND('[1]Multi-Field'!$E$116=[1]Lists!BF350,'[1]Multi-Field'!$F$116="undrained"),BH350,""))</f>
        <v/>
      </c>
      <c r="FU350" s="409" t="str">
        <f>IF(AND('[1]Multi-Field'!$E$117=[1]Lists!BF350,'[1]Multi-Field'!$F$117="Drained"),BI350,IF(AND('[1]Multi-Field'!$E$117=[1]Lists!BF350,'[1]Multi-Field'!$F$117="undrained"),BH350,""))</f>
        <v/>
      </c>
      <c r="FV350" s="409" t="str">
        <f>IF(AND('[1]Multi-Field'!$E$118=[1]Lists!BF350,'[1]Multi-Field'!$F$118="Drained"),BI350,IF(AND('[1]Multi-Field'!$E$118=[1]Lists!BF350,'[1]Multi-Field'!$F$118="undrained"),BH350,""))</f>
        <v/>
      </c>
      <c r="FW350" s="409" t="str">
        <f>IF(AND('[1]Multi-Field'!$E$119=[1]Lists!BF350,'[1]Multi-Field'!$F$119="Drained"),BI350,IF(AND('[1]Multi-Field'!$E$119=[1]Lists!BF350,'[1]Multi-Field'!$F$119="undrained"),BH350,""))</f>
        <v/>
      </c>
      <c r="FX350" s="409" t="str">
        <f>IF(AND('[1]Multi-Field'!$E$120=[1]Lists!BF350,'[1]Multi-Field'!$F$120="Drained"),BI350,IF(AND('[1]Multi-Field'!$E$120=[1]Lists!BF350,'[1]Multi-Field'!$F$120="undrained"),BH350,""))</f>
        <v/>
      </c>
      <c r="GC350" s="4">
        <v>1</v>
      </c>
    </row>
    <row r="351" spans="1:185" ht="13.5" customHeight="1">
      <c r="A351" s="7" t="s">
        <v>437</v>
      </c>
      <c r="B351" s="7"/>
      <c r="C351" s="7"/>
      <c r="D351" s="8">
        <v>75</v>
      </c>
      <c r="E351" s="8">
        <f t="shared" si="53"/>
        <v>75</v>
      </c>
      <c r="F351" s="8">
        <f t="shared" si="54"/>
        <v>75</v>
      </c>
      <c r="G351" s="8">
        <v>75</v>
      </c>
      <c r="H351" s="8">
        <v>60</v>
      </c>
      <c r="I351" s="8">
        <f t="shared" si="57"/>
        <v>60</v>
      </c>
      <c r="J351" s="8">
        <f t="shared" si="58"/>
        <v>60</v>
      </c>
      <c r="K351" s="8">
        <v>60</v>
      </c>
      <c r="L351" s="8">
        <v>95</v>
      </c>
      <c r="M351" s="8">
        <f t="shared" si="55"/>
        <v>95</v>
      </c>
      <c r="N351" s="8">
        <f t="shared" si="56"/>
        <v>95</v>
      </c>
      <c r="O351" s="8">
        <v>95</v>
      </c>
      <c r="P351" s="391">
        <v>326</v>
      </c>
      <c r="Q351" s="394"/>
      <c r="R351" s="395" t="b">
        <f>IF(OR('Multi-Field'!AA328=Lists!$AC$42,'Multi-Field'!AA328=Lists!$AC$43),IF('Multi-Field'!Z328="x",(IF('Multi-Field'!AC328=Lists!$Q$11,Lists!$R$11,IF('Multi-Field'!AC328=Lists!$Q$12,Lists!$R$12,IF('Multi-Field'!AC328=Lists!$Q$13,Lists!$R$13,IF('Multi-Field'!AC328=Lists!$Q$14,Lists!$R$14))))),IF('Multi-Field'!X328="x",(IF('Multi-Field'!AC328=Lists!$Q$11,Lists!$S$11,IF('Multi-Field'!AC328=Lists!$Q$12,Lists!$S$12,IF('Multi-Field'!AC328=Lists!$Q$13,Lists!$S$13,IF('Multi-Field'!AC328=Lists!$Q$14,Lists!$S$14))))),IF('Multi-Field'!V328="x",(IF('Multi-Field'!AC328=Lists!$Q$11,Lists!$T$11,IF('Multi-Field'!AC328=Lists!$Q$12,Lists!$T$12,IF('Multi-Field'!AC328=Lists!$Q$13,Lists!$T$13,IF('Multi-Field'!AC328=Lists!$Q$14,Lists!$T$14))))),0))))</f>
        <v>0</v>
      </c>
      <c r="S351" s="395" t="str">
        <f t="shared" si="59"/>
        <v/>
      </c>
      <c r="T351" s="395"/>
      <c r="U351" s="396"/>
      <c r="BF351" s="411" t="s">
        <v>1515</v>
      </c>
      <c r="BG351" s="412">
        <v>4</v>
      </c>
      <c r="BH351" s="412">
        <v>3.5</v>
      </c>
      <c r="BI351" s="412">
        <v>3.5</v>
      </c>
      <c r="BJ351" s="409" t="e">
        <f>IF(AND('[1]Single Field'!#REF!=[1]Lists!BF351,'[1]Single Field'!#REF!="Drained"),"x",IF(AND('[1]Single Field'!#REF!=[1]Lists!BF351,'[1]Single Field'!#REF!="Undrained"),O,""))</f>
        <v>#REF!</v>
      </c>
      <c r="BK351" s="409" t="str">
        <f>IF(AND('[1]Multi-Field'!$E$3=[1]Lists!BF351,'[1]Multi-Field'!$F$3="Drained"),BI351,IF(AND('[1]Multi-Field'!$E$3=BF351,'[1]Multi-Field'!$F$3="undrained"),BH351,""))</f>
        <v/>
      </c>
      <c r="BL351" s="409" t="str">
        <f>IF(AND('[1]Multi-Field'!$E$4=BF351,'[1]Multi-Field'!$F$4="Drained"),BI351,IF(AND('[1]Multi-Field'!$E$4=BF351,'[1]Multi-Field'!$F$4="undrained"),BH351,""))</f>
        <v/>
      </c>
      <c r="BM351" s="409" t="str">
        <f>IF(AND('[1]Multi-Field'!$E$5=BF351,'[1]Multi-Field'!$F$5="Drained"),BI351,IF(AND('[1]Multi-Field'!$E$5=BF351,'[1]Multi-Field'!$F$5="undrained"),BH351,""))</f>
        <v/>
      </c>
      <c r="BN351" s="409" t="str">
        <f>IF(AND('[1]Multi-Field'!$E$6=BF351,'[1]Multi-Field'!$F$6="Drained"),BI351,IF(AND('[1]Multi-Field'!$E$6=BF351,'[1]Multi-Field'!$F$6="undrained"),BH351,""))</f>
        <v/>
      </c>
      <c r="BO351" s="409" t="str">
        <f>IF(AND('[1]Multi-Field'!$E$7=BF351,'[1]Multi-Field'!$F$7="Drained"),BI351,IF(AND('[1]Multi-Field'!$E$7=BF351,'[1]Multi-Field'!$F$7="undrained"),BH351,""))</f>
        <v/>
      </c>
      <c r="BP351" s="409" t="str">
        <f>IF(AND('[1]Multi-Field'!$E$8=BF351,'[1]Multi-Field'!$F$8="Drained"),BI351,IF(AND('[1]Multi-Field'!$E$8=BF351,'[1]Multi-Field'!$F$8="undrained"),BH351,""))</f>
        <v/>
      </c>
      <c r="BQ351" s="409" t="str">
        <f>IF(AND('[1]Multi-Field'!$E$9=BF351,'[1]Multi-Field'!$F$9="Drained"),BI351,IF(AND('[1]Multi-Field'!$E$9=BF351,'[1]Multi-Field'!$F$9="undrained"),BH351,""))</f>
        <v/>
      </c>
      <c r="BR351" s="409" t="str">
        <f>IF(AND('[1]Multi-Field'!$E$10=BF351,'[1]Multi-Field'!$F$10="Drained"),BI351,IF(AND('[1]Multi-Field'!$E$10=BF351,'[1]Multi-Field'!$F$10="undrained"),BH351,""))</f>
        <v/>
      </c>
      <c r="BS351" s="409" t="str">
        <f>IF(AND('[1]Multi-Field'!$E$11=BF351,'[1]Multi-Field'!$F$11="Drained"),BI351,IF(AND('[1]Multi-Field'!$E$11=BF351,'[1]Multi-Field'!$F$11="undrained"),BH351,""))</f>
        <v/>
      </c>
      <c r="BT351" s="409" t="str">
        <f>IF(AND('[1]Multi-Field'!$E$12=BF351,'[1]Multi-Field'!$F$12="Drained"),BI351,IF(AND('[1]Multi-Field'!$E$12=BF351,'[1]Multi-Field'!$F$12="undrained"),BH351,""))</f>
        <v/>
      </c>
      <c r="BU351" s="409" t="str">
        <f>IF(AND('[1]Multi-Field'!$E$13=BF351,'[1]Multi-Field'!$F$13="Drained"),BI351,IF(AND('[1]Multi-Field'!$E$3=BF351,'[1]Multi-Field'!$F$13="undrained"),BH351,""))</f>
        <v/>
      </c>
      <c r="BV351" s="409" t="str">
        <f>IF(AND('[1]Multi-Field'!$E$14=BF351,'[1]Multi-Field'!$F$14="Drained"),BI351,IF(AND('[1]Multi-Field'!$E$14=BF351,'[1]Multi-Field'!$F$14="undrained"),BH351,""))</f>
        <v/>
      </c>
      <c r="BW351" s="409" t="str">
        <f>IF(AND('[1]Multi-Field'!$E$15=BF351,'[1]Multi-Field'!$F$15="Drained"),BI351,IF(AND('[1]Multi-Field'!$E$15=BF351,'[1]Multi-Field'!$F$15="undrained"),BH351,""))</f>
        <v/>
      </c>
      <c r="BX351" s="409" t="str">
        <f>IF(AND('[1]Multi-Field'!$E$16=[1]Lists!BF351,'[1]Multi-Field'!$F$16="Drained"),BI351,IF(AND('[1]Multi-Field'!$E$16=[1]Lists!BF351,'[1]Multi-Field'!$F$16="undrained"),BH351,""))</f>
        <v/>
      </c>
      <c r="BY351" s="409" t="str">
        <f>IF(AND('[1]Multi-Field'!$E$17=[1]Lists!BF351,'[1]Multi-Field'!$F$17="Drained"),BI351,IF(AND('[1]Multi-Field'!$E$17=[1]Lists!BF351,'[1]Multi-Field'!$F$17="undrained"),BH351,""))</f>
        <v/>
      </c>
      <c r="BZ351" s="409" t="str">
        <f>IF(AND('[1]Multi-Field'!$E$18=[1]Lists!BF351,'[1]Multi-Field'!$F$18="Drained"),BI351,IF(AND('[1]Multi-Field'!$E$18=[1]Lists!BF351,'[1]Multi-Field'!$F$18="undrained"),BH351,""))</f>
        <v/>
      </c>
      <c r="CA351" s="409" t="str">
        <f>IF(AND('[1]Multi-Field'!$E$19=[1]Lists!BF351,'[1]Multi-Field'!$F$19="Drained"),BI351,IF(AND('[1]Multi-Field'!$E$19=[1]Lists!BF351,'[1]Multi-Field'!$F$19="undrained"),BH351,""))</f>
        <v/>
      </c>
      <c r="CB351" s="409" t="str">
        <f>IF(AND('[1]Multi-Field'!$E$20=[1]Lists!BF351,'[1]Multi-Field'!$F$20="Drained"),BI351,IF(AND('[1]Multi-Field'!$E$20=[1]Lists!BF351,'[1]Multi-Field'!$F$20="undrained"),BH351,""))</f>
        <v/>
      </c>
      <c r="CC351" s="409" t="str">
        <f>IF(AND('[1]Multi-Field'!$E$21=[1]Lists!BF351,'[1]Multi-Field'!$F$21="Drained"),BI351,IF(AND('[1]Multi-Field'!$E$21=[1]Lists!BF351,'[1]Multi-Field'!$F$21="undrained"),BH351,""))</f>
        <v/>
      </c>
      <c r="CD351" s="409" t="str">
        <f>IF(AND('[1]Multi-Field'!$E$22=[1]Lists!BF351,'[1]Multi-Field'!$F$22="Drained"),BI351,IF(AND('[1]Multi-Field'!$E$22=[1]Lists!BF351,'[1]Multi-Field'!$F$22="undrained"),BH351,""))</f>
        <v/>
      </c>
      <c r="CE351" s="409" t="str">
        <f>IF(AND('[1]Multi-Field'!$E$23=[1]Lists!BF351,'[1]Multi-Field'!$F$23="Drained"),BI351,IF(AND('[1]Multi-Field'!$E$23=[1]Lists!BF351,'[1]Multi-Field'!$F$23="undrained"),BH351,""))</f>
        <v/>
      </c>
      <c r="CF351" s="409" t="str">
        <f>IF(AND('[1]Multi-Field'!$E$24=[1]Lists!BF351,'[1]Multi-Field'!$F$24="Drained"),BI351,IF(AND('[1]Multi-Field'!$E$24=[1]Lists!BF351,'[1]Multi-Field'!$F$24="undrained"),BH351,""))</f>
        <v/>
      </c>
      <c r="CG351" s="409" t="str">
        <f>IF(AND('[1]Multi-Field'!$E$25=[1]Lists!BF351,'[1]Multi-Field'!$F$25="Drained"),BI351,IF(AND('[1]Multi-Field'!$E$25=[1]Lists!BF351,'[1]Multi-Field'!$F$25="undrained"),BH351,""))</f>
        <v/>
      </c>
      <c r="CH351" s="409" t="str">
        <f>IF(AND('[1]Multi-Field'!$E$26=[1]Lists!BF351,'[1]Multi-Field'!$F$26="Drained"),BI351,IF(AND('[1]Multi-Field'!$E$26=[1]Lists!BF351,'[1]Multi-Field'!$F$26="undrained"),BH351,""))</f>
        <v/>
      </c>
      <c r="CI351" s="409" t="str">
        <f>IF(AND('[1]Multi-Field'!$E$27=[1]Lists!BF351,'[1]Multi-Field'!$F$27="Drained"),BI351,IF(AND('[1]Multi-Field'!$E$27=[1]Lists!BF351,'[1]Multi-Field'!$F$27="undrained"),BH351,""))</f>
        <v/>
      </c>
      <c r="CJ351" s="409" t="str">
        <f>IF(AND('[1]Multi-Field'!$E$28=[1]Lists!BF351,'[1]Multi-Field'!$F$28="Drained"),BI351,IF(AND('[1]Multi-Field'!$E$28=[1]Lists!BF351,'[1]Multi-Field'!$F$28="undrained"),BH351,""))</f>
        <v/>
      </c>
      <c r="CK351" s="409" t="str">
        <f>IF(AND('[1]Multi-Field'!$E$29=[1]Lists!BF351,'[1]Multi-Field'!$F$29="Drained"),BI351,IF(AND('[1]Multi-Field'!$E$29=[1]Lists!BF351,'[1]Multi-Field'!$F$29="undrained"),BH351,""))</f>
        <v/>
      </c>
      <c r="CL351" s="409" t="str">
        <f>IF(AND('[1]Multi-Field'!$E$30=[1]Lists!BF351,'[1]Multi-Field'!$F$30="Drained"),BI351,IF(AND('[1]Multi-Field'!$E$30=[1]Lists!BF351,'[1]Multi-Field'!$F$30="undrained"),BH351,""))</f>
        <v/>
      </c>
      <c r="CM351" s="409" t="str">
        <f>IF(AND('[1]Multi-Field'!$E$31=[1]Lists!BF351,'[1]Multi-Field'!$F$31="Drained"),BI351,IF(AND('[1]Multi-Field'!$E$31=[1]Lists!BF351,'[1]Multi-Field'!$F$31="undrained"),BH351,""))</f>
        <v/>
      </c>
      <c r="CN351" s="409" t="str">
        <f>IF(AND('[1]Multi-Field'!$E$32=[1]Lists!BF351,'[1]Multi-Field'!$F$32="Drained"),BI351,IF(AND('[1]Multi-Field'!$E$32=[1]Lists!BF351,'[1]Multi-Field'!$F$32="undrained"),BH351,""))</f>
        <v/>
      </c>
      <c r="CO351" s="409" t="str">
        <f>IF(AND('[1]Multi-Field'!$E$33=[1]Lists!BF351,'[1]Multi-Field'!$F$33="Drained"),BI351,IF(AND('[1]Multi-Field'!$E$33=[1]Lists!BF351,'[1]Multi-Field'!$F$33="undrained"),BH351,""))</f>
        <v/>
      </c>
      <c r="CP351" s="409" t="str">
        <f>IF(AND('[1]Multi-Field'!$E$34=[1]Lists!BF351,'[1]Multi-Field'!$F$34="Drained"),BI351,IF(AND('[1]Multi-Field'!$E$34=[1]Lists!BF351,'[1]Multi-Field'!$F$34="undrained"),BH351,""))</f>
        <v/>
      </c>
      <c r="CQ351" s="409" t="str">
        <f>IF(AND('[1]Multi-Field'!$E$35=[1]Lists!BF351,'[1]Multi-Field'!$F$35="Drained"),BI351,IF(AND('[1]Multi-Field'!$E$35=[1]Lists!BF351,'[1]Multi-Field'!$F$35="undrained"),BH351,""))</f>
        <v/>
      </c>
      <c r="CR351" s="409" t="str">
        <f>IF(AND('[1]Multi-Field'!$E$36=[1]Lists!BF351,'[1]Multi-Field'!$F$36="Drained"),BI351,IF(AND('[1]Multi-Field'!$E$36=[1]Lists!BF351,'[1]Multi-Field'!$F$36="undrained"),BH351,""))</f>
        <v/>
      </c>
      <c r="CS351" s="409" t="str">
        <f>IF(AND('[1]Multi-Field'!$E$37=[1]Lists!BF351,'[1]Multi-Field'!$F$37="Drained"),BI351,IF(AND('[1]Multi-Field'!$E$37=[1]Lists!BF351,'[1]Multi-Field'!$F$37="undrained"),BH351,""))</f>
        <v/>
      </c>
      <c r="CT351" s="409" t="str">
        <f>IF(AND('[1]Multi-Field'!$E$38=[1]Lists!BF351,'[1]Multi-Field'!$F$38="Drained"),BI351,IF(AND('[1]Multi-Field'!$E$38=[1]Lists!BF351,'[1]Multi-Field'!$F$38="undrained"),BH351,""))</f>
        <v/>
      </c>
      <c r="CU351" s="409" t="str">
        <f>IF(AND('[1]Multi-Field'!$E$39=[1]Lists!BF351,'[1]Multi-Field'!$F$39="Drained"),BI351,IF(AND('[1]Multi-Field'!$E$39=[1]Lists!BF351,'[1]Multi-Field'!$F$39="undrained"),BH351,""))</f>
        <v/>
      </c>
      <c r="CV351" s="409" t="str">
        <f>IF(AND('[1]Multi-Field'!$E$40=[1]Lists!BF351,'[1]Multi-Field'!$F$40="Drained"),BI351,IF(AND('[1]Multi-Field'!$E$40=[1]Lists!BF351,'[1]Multi-Field'!$F$40="undrained"),BH351,""))</f>
        <v/>
      </c>
      <c r="CW351" s="409" t="str">
        <f>IF(AND('[1]Multi-Field'!$E$41=[1]Lists!BF351,'[1]Multi-Field'!$F$40="Drained"),BI351,IF(AND('[1]Multi-Field'!$E$40=[1]Lists!BF351,'[1]Multi-Field'!$F$40="undrained"),BH351,""))</f>
        <v/>
      </c>
      <c r="CX351" s="409" t="str">
        <f>IF(AND('[1]Multi-Field'!$E$42=[1]Lists!BF351,'[1]Multi-Field'!$F$42="Drained"),BI351,IF(AND('[1]Multi-Field'!$E$42=[1]Lists!BF351,'[1]Multi-Field'!$F$42="undrained"),BH351,""))</f>
        <v/>
      </c>
      <c r="CY351" s="409" t="str">
        <f>IF(AND('[1]Multi-Field'!$E$43=[1]Lists!BF351,'[1]Multi-Field'!$F$43="Drained"),BI351,IF(AND('[1]Multi-Field'!$E$43=[1]Lists!BF351,'[1]Multi-Field'!$F$43="undrained"),BH351,""))</f>
        <v/>
      </c>
      <c r="CZ351" s="409" t="str">
        <f>IF(AND('[1]Multi-Field'!$E$44=[1]Lists!BF351,'[1]Multi-Field'!$F$44="Drained"),BI351,IF(AND('[1]Multi-Field'!$E$44=[1]Lists!BF351,'[1]Multi-Field'!$F$44="undrained"),BH351,""))</f>
        <v/>
      </c>
      <c r="DA351" s="409" t="str">
        <f>IF(AND('[1]Multi-Field'!$E$45=[1]Lists!BF351,'[1]Multi-Field'!$F$45="Drained"),BI351,IF(AND('[1]Multi-Field'!$E$45=[1]Lists!BF351,'[1]Multi-Field'!$F$45="undrained"),BH351,""))</f>
        <v/>
      </c>
      <c r="DB351" s="409" t="str">
        <f>IF(AND('[1]Multi-Field'!$E$46=[1]Lists!BF351,'[1]Multi-Field'!$F$46="Drained"),BI351,IF(AND('[1]Multi-Field'!$E$46=[1]Lists!BF351,'[1]Multi-Field'!$F$46="undrained"),BH351,""))</f>
        <v/>
      </c>
      <c r="DC351" s="409" t="str">
        <f>IF(AND('[1]Multi-Field'!$E$47=[1]Lists!BF351,'[1]Multi-Field'!$F$47="Drained"),BI351,IF(AND('[1]Multi-Field'!$E$47=[1]Lists!BF351,'[1]Multi-Field'!$F$47="undrained"),BH351,""))</f>
        <v/>
      </c>
      <c r="DD351" s="409" t="str">
        <f>IF(AND('[1]Multi-Field'!$E$48=[1]Lists!BF351,'[1]Multi-Field'!$F$48="Drained"),BI351,IF(AND('[1]Multi-Field'!$E$48=[1]Lists!BF351,'[1]Multi-Field'!$F$48="undrained"),BH351,""))</f>
        <v/>
      </c>
      <c r="DE351" s="409" t="str">
        <f>IF(AND('[1]Multi-Field'!$E$49=[1]Lists!BF351,'[1]Multi-Field'!$F$49="Drained"),BI351,IF(AND('[1]Multi-Field'!$E$49=[1]Lists!BF351,'[1]Multi-Field'!$F$9="undrained"),BH351,""))</f>
        <v/>
      </c>
      <c r="DF351" s="409" t="str">
        <f>IF(AND('[1]Multi-Field'!$E$50=[1]Lists!BF351,'[1]Multi-Field'!$F$50="Drained"),BI351,IF(AND('[1]Multi-Field'!$E$50=[1]Lists!BF351,'[1]Multi-Field'!$F$50="undrained"),BH351,""))</f>
        <v/>
      </c>
      <c r="DG351" s="409" t="str">
        <f>IF(AND('[1]Multi-Field'!$E$51=[1]Lists!BF351,'[1]Multi-Field'!$F$51="Drained"),BI351,IF(AND('[1]Multi-Field'!$E$51=[1]Lists!BF351,'[1]Multi-Field'!$F$51="undrained"),BH351,""))</f>
        <v/>
      </c>
      <c r="DH351" s="409" t="str">
        <f>IF(AND('[1]Multi-Field'!$E$52=[1]Lists!BF351,'[1]Multi-Field'!$F$52="Drained"),BI351,IF(AND('[1]Multi-Field'!$E$52=[1]Lists!BF351,'[1]Multi-Field'!$F$52="undrained"),BH351,""))</f>
        <v/>
      </c>
      <c r="DI351" s="409" t="str">
        <f>IF(AND('[1]Multi-Field'!$E$53=[1]Lists!BF351,'[1]Multi-Field'!$F$53="Drained"),BI351,IF(AND('[1]Multi-Field'!$E$53=[1]Lists!BF351,'[1]Multi-Field'!$F$53="undrained"),BH351,""))</f>
        <v/>
      </c>
      <c r="DJ351" s="409" t="str">
        <f>IF(AND('[1]Multi-Field'!$E$54=[1]Lists!BF351,'[1]Multi-Field'!$F$54="Drained"),BI351,IF(AND('[1]Multi-Field'!$E$54=[1]Lists!BF351,'[1]Multi-Field'!$F$54="undrained"),BH351,""))</f>
        <v/>
      </c>
      <c r="DK351" s="409" t="str">
        <f>IF(AND('[1]Multi-Field'!$E$55=[1]Lists!BF351,'[1]Multi-Field'!$F$55="Drained"),BI351,IF(AND('[1]Multi-Field'!$E$55=[1]Lists!BF351,'[1]Multi-Field'!$F$55="undrained"),BH351,""))</f>
        <v/>
      </c>
      <c r="DL351" s="409" t="str">
        <f>IF(AND('[1]Multi-Field'!$E$56=[1]Lists!BF351,'[1]Multi-Field'!$F$56="Drained"),BI351,IF(AND('[1]Multi-Field'!$E$56=[1]Lists!BF351,'[1]Multi-Field'!$F$56="undrained"),BH351,""))</f>
        <v/>
      </c>
      <c r="DM351" s="409" t="str">
        <f>IF(AND('[1]Multi-Field'!$E$57=[1]Lists!BF351,'[1]Multi-Field'!$F$57="Drained"),BI351,IF(AND('[1]Multi-Field'!$E$57=[1]Lists!BF351,'[1]Multi-Field'!$F$57="undrained"),BH351,""))</f>
        <v/>
      </c>
      <c r="DN351" s="409" t="str">
        <f>IF(AND('[1]Multi-Field'!$E$58=[1]Lists!BF351,'[1]Multi-Field'!$F$58="Drained"),BI351,IF(AND('[1]Multi-Field'!$E$58=[1]Lists!BF351,'[1]Multi-Field'!$F$58="undrained"),BH351,""))</f>
        <v/>
      </c>
      <c r="DO351" s="409" t="str">
        <f>IF(AND('[1]Multi-Field'!$E$59=[1]Lists!BF351,'[1]Multi-Field'!$F$59="Drained"),BI351,IF(AND('[1]Multi-Field'!$E$59=[1]Lists!BF351,'[1]Multi-Field'!$F$59="undrained"),BH351,""))</f>
        <v/>
      </c>
      <c r="DP351" s="409" t="str">
        <f>IF(AND('[1]Multi-Field'!$E$60=[1]Lists!BF351,'[1]Multi-Field'!$F$60="Drained"),BI351,IF(AND('[1]Multi-Field'!$E$60=[1]Lists!BF351,'[1]Multi-Field'!$F$60="undrained"),BH351,""))</f>
        <v/>
      </c>
      <c r="DQ351" s="409" t="str">
        <f>IF(AND('[1]Multi-Field'!$E$61=[1]Lists!BF351,'[1]Multi-Field'!$F$61="Drained"),BI351,IF(AND('[1]Multi-Field'!$E$61=[1]Lists!BF351,'[1]Multi-Field'!$F$61="undrained"),BH351,""))</f>
        <v/>
      </c>
      <c r="DR351" s="409" t="str">
        <f>IF(AND('[1]Multi-Field'!$E$62=[1]Lists!BF351,'[1]Multi-Field'!$F$62="Drained"),BI351,IF(AND('[1]Multi-Field'!$E$62=[1]Lists!BF351,'[1]Multi-Field'!$F$62="undrained"),BH351,""))</f>
        <v/>
      </c>
      <c r="DS351" s="409" t="str">
        <f>IF(AND('[1]Multi-Field'!$E$63=[1]Lists!BF351,'[1]Multi-Field'!$F$63="Drained"),BI351,IF(AND('[1]Multi-Field'!$E$63=[1]Lists!BF351,'[1]Multi-Field'!$F$63="undrained"),BH351,""))</f>
        <v/>
      </c>
      <c r="DT351" s="409" t="str">
        <f>IF(AND('[1]Multi-Field'!$E$64=[1]Lists!BF351,'[1]Multi-Field'!$F$64="Drained"),BI351,IF(AND('[1]Multi-Field'!$E$64=[1]Lists!BF351,'[1]Multi-Field'!$F$64="undrained"),BH351,""))</f>
        <v/>
      </c>
      <c r="DU351" s="409" t="str">
        <f>IF(AND('[1]Multi-Field'!$E$65=[1]Lists!BF351,'[1]Multi-Field'!$F$65="Drained"),BI351,IF(AND('[1]Multi-Field'!$E$65=[1]Lists!BF351,'[1]Multi-Field'!$F$65="undrained"),BH351,""))</f>
        <v/>
      </c>
      <c r="DV351" s="409" t="str">
        <f>IF(AND('[1]Multi-Field'!$E$66=[1]Lists!BF351,'[1]Multi-Field'!$F$66="Drained"),BI351,IF(AND('[1]Multi-Field'!$E$66=[1]Lists!BF351,'[1]Multi-Field'!$F$66="undrained"),BH351,""))</f>
        <v/>
      </c>
      <c r="DW351" s="409" t="str">
        <f>IF(AND('[1]Multi-Field'!$E$67=[1]Lists!BF351,'[1]Multi-Field'!$F$67="Drained"),BI351,IF(AND('[1]Multi-Field'!$E$67=[1]Lists!BF351,'[1]Multi-Field'!$F$67="undrained"),BH351,""))</f>
        <v/>
      </c>
      <c r="DX351" s="409" t="str">
        <f>IF(AND('[1]Multi-Field'!$E$68=[1]Lists!BF351,'[1]Multi-Field'!$F$68="Drained"),BI351,IF(AND('[1]Multi-Field'!$E$68=[1]Lists!BF351,'[1]Multi-Field'!$F$68="undrained"),BH351,""))</f>
        <v/>
      </c>
      <c r="DY351" s="409" t="str">
        <f>IF(AND('[1]Multi-Field'!$E$69=[1]Lists!BF351,'[1]Multi-Field'!$F$69="Drained"),BI351,IF(AND('[1]Multi-Field'!$E$69=[1]Lists!BF351,'[1]Multi-Field'!$F$69="undrained"),BH351,""))</f>
        <v/>
      </c>
      <c r="DZ351" s="409" t="str">
        <f>IF(AND('[1]Multi-Field'!$E$70=[1]Lists!BF351,'[1]Multi-Field'!$F$70="Drained"),BI351,IF(AND('[1]Multi-Field'!$E$70=[1]Lists!BF351,'[1]Multi-Field'!$F$70="undrained"),BH351,""))</f>
        <v/>
      </c>
      <c r="EA351" s="409" t="str">
        <f>IF(AND('[1]Multi-Field'!$E$71=[1]Lists!BF351,'[1]Multi-Field'!$F$71="Drained"),BI351,IF(AND('[1]Multi-Field'!$E$71=[1]Lists!BF351,'[1]Multi-Field'!$F$71="undrained"),BH351,""))</f>
        <v/>
      </c>
      <c r="EB351" s="409" t="str">
        <f>IF(AND('[1]Multi-Field'!$E$72=[1]Lists!BF351,'[1]Multi-Field'!$F$72="Drained"),BI351,IF(AND('[1]Multi-Field'!$E$72=[1]Lists!BF351,'[1]Multi-Field'!$F$72="undrained"),BH351,""))</f>
        <v/>
      </c>
      <c r="EC351" s="409" t="str">
        <f>IF(AND('[1]Multi-Field'!$E$73=[1]Lists!BF351,'[1]Multi-Field'!$F$73="Drained"),BI351,IF(AND('[1]Multi-Field'!$E$73=[1]Lists!BF351,'[1]Multi-Field'!$F$73="undrained"),BH351,""))</f>
        <v/>
      </c>
      <c r="ED351" s="409" t="str">
        <f>IF(AND('[1]Multi-Field'!$E$74=[1]Lists!BF351,'[1]Multi-Field'!$F$74="Drained"),BI351,IF(AND('[1]Multi-Field'!$E$74=[1]Lists!BF351,'[1]Multi-Field'!$F$74="undrained"),BH351,""))</f>
        <v/>
      </c>
      <c r="EE351" s="409" t="str">
        <f>IF(AND('[1]Multi-Field'!$E$75=[1]Lists!BF351,'[1]Multi-Field'!$F$75="Drained"),BI351,IF(AND('[1]Multi-Field'!$E$75=[1]Lists!BF351,'[1]Multi-Field'!$F$75="undrained"),BH351,""))</f>
        <v/>
      </c>
      <c r="EF351" s="409" t="str">
        <f>IF(AND('[1]Multi-Field'!$E$76=[1]Lists!BF351,'[1]Multi-Field'!$F$76="Drained"),BI351,IF(AND('[1]Multi-Field'!$E$76=[1]Lists!BF351,'[1]Multi-Field'!$F$6="undrained"),BH351,""))</f>
        <v/>
      </c>
      <c r="EG351" s="409" t="str">
        <f>IF(AND('[1]Multi-Field'!$E$77=[1]Lists!BF351,'[1]Multi-Field'!$F$77="Drained"),BI351,IF(AND('[1]Multi-Field'!$E$77=[1]Lists!BF351,'[1]Multi-Field'!$F$77="undrained"),BH351,""))</f>
        <v/>
      </c>
      <c r="EH351" s="409" t="str">
        <f>IF(AND('[1]Multi-Field'!$E$78=[1]Lists!BF351,'[1]Multi-Field'!$F$78="Drained"),BI351,IF(AND('[1]Multi-Field'!$E$78=[1]Lists!BF351,'[1]Multi-Field'!$F$78="undrained"),BH351,""))</f>
        <v/>
      </c>
      <c r="EI351" s="409" t="str">
        <f>IF(AND('[1]Multi-Field'!$E$79=[1]Lists!BF351,'[1]Multi-Field'!$F$79="Drained"),BI351,IF(AND('[1]Multi-Field'!$E$79=[1]Lists!BF351,'[1]Multi-Field'!$F$79="undrained"),BH351,""))</f>
        <v/>
      </c>
      <c r="EJ351" s="409" t="str">
        <f>IF(AND('[1]Multi-Field'!$E$80=[1]Lists!BF351,'[1]Multi-Field'!$F$80="Drained"),BI351,IF(AND('[1]Multi-Field'!$E$80=[1]Lists!BF351,'[1]Multi-Field'!$F$80="undrained"),BH351,""))</f>
        <v/>
      </c>
      <c r="EK351" s="409" t="str">
        <f>IF(AND('[1]Multi-Field'!$E$81=[1]Lists!BF351,'[1]Multi-Field'!$F$81="Drained"),BI351,IF(AND('[1]Multi-Field'!$E$81=[1]Lists!BF351,'[1]Multi-Field'!$F$81="undrained"),BH351,""))</f>
        <v/>
      </c>
      <c r="EL351" s="409" t="str">
        <f>IF(AND('[1]Multi-Field'!$E$82=[1]Lists!BF351,'[1]Multi-Field'!$F$82="Drained"),BI351,IF(AND('[1]Multi-Field'!$E$82=[1]Lists!BF351,'[1]Multi-Field'!$F$82="undrained"),BH351,""))</f>
        <v/>
      </c>
      <c r="EM351" s="409" t="str">
        <f>IF(AND('[1]Multi-Field'!$E$83=[1]Lists!BF351,'[1]Multi-Field'!$F$83="Drained"),BI351,IF(AND('[1]Multi-Field'!$E$83=[1]Lists!BF351,'[1]Multi-Field'!$F$83="undrained"),BH351,""))</f>
        <v/>
      </c>
      <c r="EN351" s="409" t="str">
        <f>IF(AND('[1]Multi-Field'!$E$84=[1]Lists!BF351,'[1]Multi-Field'!$F$84="Drained"),BI351,IF(AND('[1]Multi-Field'!$E$84=[1]Lists!BF351,'[1]Multi-Field'!$F$84="undrained"),BH351,""))</f>
        <v/>
      </c>
      <c r="EO351" s="409" t="str">
        <f>IF(AND('[1]Multi-Field'!$E$85=[1]Lists!BF351,'[1]Multi-Field'!$F$85="Drained"),BI351,IF(AND('[1]Multi-Field'!$E$85=[1]Lists!BF351,'[1]Multi-Field'!$F$85="undrained"),BH351,""))</f>
        <v/>
      </c>
      <c r="EP351" s="409" t="str">
        <f>IF(AND('[1]Multi-Field'!$E$86=[1]Lists!BF351,'[1]Multi-Field'!$F$86="Drained"),BI351,IF(AND('[1]Multi-Field'!$E$86=[1]Lists!BF351,'[1]Multi-Field'!$F$86="undrained"),BH351,""))</f>
        <v/>
      </c>
      <c r="EQ351" s="409" t="str">
        <f>IF(AND('[1]Multi-Field'!$E$87=[1]Lists!BF351,'[1]Multi-Field'!$F$87="Drained"),BI351,IF(AND('[1]Multi-Field'!$E$87=[1]Lists!BF351,'[1]Multi-Field'!$F$87="undrained"),BH351,""))</f>
        <v/>
      </c>
      <c r="ER351" s="409" t="str">
        <f>IF(AND('[1]Multi-Field'!$E$88=[1]Lists!BF351,'[1]Multi-Field'!$F$88="Drained"),BI351,IF(AND('[1]Multi-Field'!$E$88=[1]Lists!BF351,'[1]Multi-Field'!$F$88="undrained"),BH351,""))</f>
        <v/>
      </c>
      <c r="ES351" s="409" t="str">
        <f>IF(AND('[1]Multi-Field'!$E$89=[1]Lists!BF351,'[1]Multi-Field'!$F$89="Drained"),BI351,IF(AND('[1]Multi-Field'!$E$89=[1]Lists!BF351,'[1]Multi-Field'!$F$89="undrained"),BH351,""))</f>
        <v/>
      </c>
      <c r="ET351" s="409" t="str">
        <f>IF(AND('[1]Multi-Field'!$E$90=[1]Lists!BF351,'[1]Multi-Field'!$F$90="Drained"),BI351,IF(AND('[1]Multi-Field'!$E$90=[1]Lists!BF351,'[1]Multi-Field'!$F$90="undrained"),BH351,""))</f>
        <v/>
      </c>
      <c r="EU351" s="409" t="str">
        <f>IF(AND('[1]Multi-Field'!$E$91=[1]Lists!BF351,'[1]Multi-Field'!$F$91="Drained"),BI351,IF(AND('[1]Multi-Field'!$E$91=[1]Lists!BF351,'[1]Multi-Field'!$F$91="undrained"),BH351,""))</f>
        <v/>
      </c>
      <c r="EV351" s="409" t="str">
        <f>IF(AND('[1]Multi-Field'!$E$92=[1]Lists!BF351,'[1]Multi-Field'!$F$92="Drained"),BI351,IF(AND('[1]Multi-Field'!$E$92=[1]Lists!BF351,'[1]Multi-Field'!$F$92="undrained"),BH351,""))</f>
        <v/>
      </c>
      <c r="EW351" s="409" t="str">
        <f>IF(AND('[1]Multi-Field'!$E$93=[1]Lists!BF351,'[1]Multi-Field'!$F$93="Drained"),BI351,IF(AND('[1]Multi-Field'!$E$93=[1]Lists!BF351,'[1]Multi-Field'!$F$93="undrained"),BH351,""))</f>
        <v/>
      </c>
      <c r="EX351" s="409" t="str">
        <f>IF(AND('[1]Multi-Field'!$E$94=[1]Lists!BF351,'[1]Multi-Field'!$F$94="Drained"),BI351,IF(AND('[1]Multi-Field'!$E$94=[1]Lists!BF351,'[1]Multi-Field'!$F$94="undrained"),BH351,""))</f>
        <v/>
      </c>
      <c r="EY351" s="409" t="str">
        <f>IF(AND('[1]Multi-Field'!$E$95=[1]Lists!BF351,'[1]Multi-Field'!$F$95="Drained"),BI351,IF(AND('[1]Multi-Field'!$E$95=[1]Lists!BF351,'[1]Multi-Field'!$F$95="undrained"),BH351,""))</f>
        <v/>
      </c>
      <c r="EZ351" s="409" t="str">
        <f>IF(AND('[1]Multi-Field'!$E$96=[1]Lists!BF351,'[1]Multi-Field'!$F$96="Drained"),BI351,IF(AND('[1]Multi-Field'!$E$96=[1]Lists!BF351,'[1]Multi-Field'!$F$96="undrained"),BH351,""))</f>
        <v/>
      </c>
      <c r="FA351" s="409" t="str">
        <f>IF(AND('[1]Multi-Field'!$E$97=[1]Lists!BF351,'[1]Multi-Field'!$F$97="Drained"),BI351,IF(AND('[1]Multi-Field'!$E$97=[1]Lists!BF351,'[1]Multi-Field'!$F$97="undrained"),BH351,""))</f>
        <v/>
      </c>
      <c r="FB351" s="409" t="str">
        <f>IF(AND('[1]Multi-Field'!$E$98=[1]Lists!BF351,'[1]Multi-Field'!$F$98="Drained"),BI351,IF(AND('[1]Multi-Field'!$E$98=[1]Lists!BF351,'[1]Multi-Field'!$F$98="undrained"),BH351,""))</f>
        <v/>
      </c>
      <c r="FC351" s="409" t="str">
        <f>IF(AND('[1]Multi-Field'!$E$99=[1]Lists!BF351,'[1]Multi-Field'!$F$99="Drained"),BI351,IF(AND('[1]Multi-Field'!$E$99=[1]Lists!BF351,'[1]Multi-Field'!$F$99="undrained"),BH351,""))</f>
        <v/>
      </c>
      <c r="FD351" s="409" t="str">
        <f>IF(AND('[1]Multi-Field'!$E$100=[1]Lists!BF351,'[1]Multi-Field'!$F$100="Drained"),BI351,IF(AND('[1]Multi-Field'!$E$100=[1]Lists!BF351,'[1]Multi-Field'!$F$100="undrained"),BH351,""))</f>
        <v/>
      </c>
      <c r="FE351" s="409" t="str">
        <f>IF(AND('[1]Multi-Field'!$E$101=[1]Lists!BF351,'[1]Multi-Field'!$F$101="Drained"),BI351,IF(AND('[1]Multi-Field'!$E$101=[1]Lists!BF351,'[1]Multi-Field'!$F$101="undrained"),BH351,""))</f>
        <v/>
      </c>
      <c r="FF351" s="409" t="str">
        <f>IF(AND('[1]Multi-Field'!$E$102=[1]Lists!BF351,'[1]Multi-Field'!$F$102="Drained"),BI351,IF(AND('[1]Multi-Field'!$E$102=[1]Lists!BF351,'[1]Multi-Field'!$F$102="undrained"),BH351,""))</f>
        <v/>
      </c>
      <c r="FG351" s="409" t="str">
        <f>IF(AND('[1]Multi-Field'!$E$103=[1]Lists!BF351,'[1]Multi-Field'!$F$103="Drained"),BI351,IF(AND('[1]Multi-Field'!$E$103=[1]Lists!BF351,'[1]Multi-Field'!$F$103="undrained"),BH351,""))</f>
        <v/>
      </c>
      <c r="FH351" s="409" t="str">
        <f>IF(AND('[1]Multi-Field'!$E$104=[1]Lists!BF351,'[1]Multi-Field'!$F$104="Drained"),BI351,IF(AND('[1]Multi-Field'!$E$104=[1]Lists!BF351,'[1]Multi-Field'!$F$104="undrained"),BH351,""))</f>
        <v/>
      </c>
      <c r="FI351" s="409" t="str">
        <f>IF(AND('[1]Multi-Field'!$E$105=[1]Lists!BF351,'[1]Multi-Field'!$F$105="Drained"),BI351,IF(AND('[1]Multi-Field'!$E$105=[1]Lists!BF351,'[1]Multi-Field'!$F$105="undrained"),BH351,""))</f>
        <v/>
      </c>
      <c r="FJ351" s="409" t="str">
        <f>IF(AND('[1]Multi-Field'!$E$106=[1]Lists!BF351,'[1]Multi-Field'!$F$106="Drained"),BI351,IF(AND('[1]Multi-Field'!$E$106=[1]Lists!BF351,'[1]Multi-Field'!$F$106="undrained"),BH351,""))</f>
        <v/>
      </c>
      <c r="FK351" s="409" t="str">
        <f>IF(AND('[1]Multi-Field'!$E$107=[1]Lists!BF351,'[1]Multi-Field'!$F$107="Drained"),BI351,IF(AND('[1]Multi-Field'!$E$107=[1]Lists!BF351,'[1]Multi-Field'!$F$107="undrained"),BH351,""))</f>
        <v/>
      </c>
      <c r="FL351" s="409" t="str">
        <f>IF(AND('[1]Multi-Field'!$E$108=[1]Lists!BF351,'[1]Multi-Field'!$F$108="Drained"),BI351,IF(AND('[1]Multi-Field'!$E$108=[1]Lists!BF351,'[1]Multi-Field'!$F$108="undrained"),BH351,""))</f>
        <v/>
      </c>
      <c r="FM351" s="409" t="str">
        <f>IF(AND('[1]Multi-Field'!$E$109=[1]Lists!BF351,'[1]Multi-Field'!$F$109="Drained"),BI351,IF(AND('[1]Multi-Field'!$E$109=[1]Lists!BF351,'[1]Multi-Field'!$F$109="undrained"),BH351,""))</f>
        <v/>
      </c>
      <c r="FN351" s="409" t="str">
        <f>IF(AND('[1]Multi-Field'!$E$110=[1]Lists!BF351,'[1]Multi-Field'!$F$110="Drained"),BI351,IF(AND('[1]Multi-Field'!$E$110=[1]Lists!BF351,'[1]Multi-Field'!$F$110="undrained"),BH351,""))</f>
        <v/>
      </c>
      <c r="FO351" s="409" t="str">
        <f>IF(AND('[1]Multi-Field'!$E$111=[1]Lists!BF351,'[1]Multi-Field'!$F$111="Drained"),BI351,IF(AND('[1]Multi-Field'!$E$111=[1]Lists!BF351,'[1]Multi-Field'!$F$111="undrained"),BH351,""))</f>
        <v/>
      </c>
      <c r="FP351" s="409" t="str">
        <f>IF(AND('[1]Multi-Field'!$E$112=[1]Lists!BF351,'[1]Multi-Field'!$F$112="Drained"),BI351,IF(AND('[1]Multi-Field'!$E$112=[1]Lists!BF351,'[1]Multi-Field'!$F$112="undrained"),BH351,""))</f>
        <v/>
      </c>
      <c r="FQ351" s="409" t="str">
        <f>IF(AND('[1]Multi-Field'!$E$113=[1]Lists!BF351,'[1]Multi-Field'!$F$113="Drained"),BI351,IF(AND('[1]Multi-Field'!$E$113=[1]Lists!BF351,'[1]Multi-Field'!$F$113="undrained"),BH351,""))</f>
        <v/>
      </c>
      <c r="FR351" s="409" t="str">
        <f>IF(AND('[1]Multi-Field'!$E$114=[1]Lists!BF351,'[1]Multi-Field'!$F$114="Drained"),BI351,IF(AND('[1]Multi-Field'!$E$114=[1]Lists!BF351,'[1]Multi-Field'!$F$114="undrained"),BH351,""))</f>
        <v/>
      </c>
      <c r="FS351" s="409" t="str">
        <f>IF(AND('[1]Multi-Field'!$E$115=[1]Lists!BF351,'[1]Multi-Field'!$F$115="Drained"),BI351,IF(AND('[1]Multi-Field'!$E$115=[1]Lists!BF351,'[1]Multi-Field'!$F$115="undrained"),BH351,""))</f>
        <v/>
      </c>
      <c r="FT351" s="409" t="str">
        <f>IF(AND('[1]Multi-Field'!$E$116=[1]Lists!BF351,'[1]Multi-Field'!$F$116="Drained"),BI351,IF(AND('[1]Multi-Field'!$E$116=[1]Lists!BF351,'[1]Multi-Field'!$F$116="undrained"),BH351,""))</f>
        <v/>
      </c>
      <c r="FU351" s="409" t="str">
        <f>IF(AND('[1]Multi-Field'!$E$117=[1]Lists!BF351,'[1]Multi-Field'!$F$117="Drained"),BI351,IF(AND('[1]Multi-Field'!$E$117=[1]Lists!BF351,'[1]Multi-Field'!$F$117="undrained"),BH351,""))</f>
        <v/>
      </c>
      <c r="FV351" s="409" t="str">
        <f>IF(AND('[1]Multi-Field'!$E$118=[1]Lists!BF351,'[1]Multi-Field'!$F$118="Drained"),BI351,IF(AND('[1]Multi-Field'!$E$118=[1]Lists!BF351,'[1]Multi-Field'!$F$118="undrained"),BH351,""))</f>
        <v/>
      </c>
      <c r="FW351" s="409" t="str">
        <f>IF(AND('[1]Multi-Field'!$E$119=[1]Lists!BF351,'[1]Multi-Field'!$F$119="Drained"),BI351,IF(AND('[1]Multi-Field'!$E$119=[1]Lists!BF351,'[1]Multi-Field'!$F$119="undrained"),BH351,""))</f>
        <v/>
      </c>
      <c r="FX351" s="409" t="str">
        <f>IF(AND('[1]Multi-Field'!$E$120=[1]Lists!BF351,'[1]Multi-Field'!$F$120="Drained"),BI351,IF(AND('[1]Multi-Field'!$E$120=[1]Lists!BF351,'[1]Multi-Field'!$F$120="undrained"),BH351,""))</f>
        <v/>
      </c>
      <c r="GC351" s="4">
        <v>1</v>
      </c>
    </row>
    <row r="352" spans="1:185" ht="13.5" customHeight="1">
      <c r="A352" s="7" t="s">
        <v>438</v>
      </c>
      <c r="B352" s="7"/>
      <c r="C352" s="7"/>
      <c r="D352" s="8">
        <v>60</v>
      </c>
      <c r="E352" s="8">
        <f t="shared" si="53"/>
        <v>62</v>
      </c>
      <c r="F352" s="8">
        <f t="shared" si="54"/>
        <v>63</v>
      </c>
      <c r="G352" s="8">
        <v>65</v>
      </c>
      <c r="H352" s="8">
        <v>65</v>
      </c>
      <c r="I352" s="8">
        <f t="shared" si="57"/>
        <v>67</v>
      </c>
      <c r="J352" s="8">
        <f t="shared" si="58"/>
        <v>68</v>
      </c>
      <c r="K352" s="8">
        <v>70</v>
      </c>
      <c r="L352" s="8">
        <v>95</v>
      </c>
      <c r="M352" s="8">
        <f t="shared" si="55"/>
        <v>102</v>
      </c>
      <c r="N352" s="8">
        <f t="shared" si="56"/>
        <v>108</v>
      </c>
      <c r="O352" s="8">
        <v>115</v>
      </c>
      <c r="P352" s="391">
        <v>327</v>
      </c>
      <c r="Q352" s="394"/>
      <c r="R352" s="395" t="b">
        <f>IF(OR('Multi-Field'!AA329=Lists!$AC$42,'Multi-Field'!AA329=Lists!$AC$43),IF('Multi-Field'!Z329="x",(IF('Multi-Field'!AC329=Lists!$Q$11,Lists!$R$11,IF('Multi-Field'!AC329=Lists!$Q$12,Lists!$R$12,IF('Multi-Field'!AC329=Lists!$Q$13,Lists!$R$13,IF('Multi-Field'!AC329=Lists!$Q$14,Lists!$R$14))))),IF('Multi-Field'!X329="x",(IF('Multi-Field'!AC329=Lists!$Q$11,Lists!$S$11,IF('Multi-Field'!AC329=Lists!$Q$12,Lists!$S$12,IF('Multi-Field'!AC329=Lists!$Q$13,Lists!$S$13,IF('Multi-Field'!AC329=Lists!$Q$14,Lists!$S$14))))),IF('Multi-Field'!V329="x",(IF('Multi-Field'!AC329=Lists!$Q$11,Lists!$T$11,IF('Multi-Field'!AC329=Lists!$Q$12,Lists!$T$12,IF('Multi-Field'!AC329=Lists!$Q$13,Lists!$T$13,IF('Multi-Field'!AC329=Lists!$Q$14,Lists!$T$14))))),0))))</f>
        <v>0</v>
      </c>
      <c r="S352" s="395" t="str">
        <f t="shared" si="59"/>
        <v/>
      </c>
      <c r="T352" s="395"/>
      <c r="U352" s="396"/>
      <c r="BF352" s="411" t="s">
        <v>1516</v>
      </c>
      <c r="BG352" s="412">
        <v>4</v>
      </c>
      <c r="BH352" s="412">
        <v>3.5</v>
      </c>
      <c r="BI352" s="412">
        <v>4.5</v>
      </c>
      <c r="BJ352" s="409" t="e">
        <f>IF(AND('[1]Single Field'!#REF!=[1]Lists!BF352,'[1]Single Field'!#REF!="Drained"),"x",IF(AND('[1]Single Field'!#REF!=[1]Lists!BF352,'[1]Single Field'!#REF!="Undrained"),O,""))</f>
        <v>#REF!</v>
      </c>
      <c r="BK352" s="409" t="str">
        <f>IF(AND('[1]Multi-Field'!$E$3=[1]Lists!BF352,'[1]Multi-Field'!$F$3="Drained"),BI352,IF(AND('[1]Multi-Field'!$E$3=BF352,'[1]Multi-Field'!$F$3="undrained"),BH352,""))</f>
        <v/>
      </c>
      <c r="BL352" s="409" t="str">
        <f>IF(AND('[1]Multi-Field'!$E$4=BF352,'[1]Multi-Field'!$F$4="Drained"),BI352,IF(AND('[1]Multi-Field'!$E$4=BF352,'[1]Multi-Field'!$F$4="undrained"),BH352,""))</f>
        <v/>
      </c>
      <c r="BM352" s="409" t="str">
        <f>IF(AND('[1]Multi-Field'!$E$5=BF352,'[1]Multi-Field'!$F$5="Drained"),BI352,IF(AND('[1]Multi-Field'!$E$5=BF352,'[1]Multi-Field'!$F$5="undrained"),BH352,""))</f>
        <v/>
      </c>
      <c r="BN352" s="409" t="str">
        <f>IF(AND('[1]Multi-Field'!$E$6=BF352,'[1]Multi-Field'!$F$6="Drained"),BI352,IF(AND('[1]Multi-Field'!$E$6=BF352,'[1]Multi-Field'!$F$6="undrained"),BH352,""))</f>
        <v/>
      </c>
      <c r="BO352" s="409" t="str">
        <f>IF(AND('[1]Multi-Field'!$E$7=BF352,'[1]Multi-Field'!$F$7="Drained"),BI352,IF(AND('[1]Multi-Field'!$E$7=BF352,'[1]Multi-Field'!$F$7="undrained"),BH352,""))</f>
        <v/>
      </c>
      <c r="BP352" s="409" t="str">
        <f>IF(AND('[1]Multi-Field'!$E$8=BF352,'[1]Multi-Field'!$F$8="Drained"),BI352,IF(AND('[1]Multi-Field'!$E$8=BF352,'[1]Multi-Field'!$F$8="undrained"),BH352,""))</f>
        <v/>
      </c>
      <c r="BQ352" s="409" t="str">
        <f>IF(AND('[1]Multi-Field'!$E$9=BF352,'[1]Multi-Field'!$F$9="Drained"),BI352,IF(AND('[1]Multi-Field'!$E$9=BF352,'[1]Multi-Field'!$F$9="undrained"),BH352,""))</f>
        <v/>
      </c>
      <c r="BR352" s="409" t="str">
        <f>IF(AND('[1]Multi-Field'!$E$10=BF352,'[1]Multi-Field'!$F$10="Drained"),BI352,IF(AND('[1]Multi-Field'!$E$10=BF352,'[1]Multi-Field'!$F$10="undrained"),BH352,""))</f>
        <v/>
      </c>
      <c r="BS352" s="409" t="str">
        <f>IF(AND('[1]Multi-Field'!$E$11=BF352,'[1]Multi-Field'!$F$11="Drained"),BI352,IF(AND('[1]Multi-Field'!$E$11=BF352,'[1]Multi-Field'!$F$11="undrained"),BH352,""))</f>
        <v/>
      </c>
      <c r="BT352" s="409" t="str">
        <f>IF(AND('[1]Multi-Field'!$E$12=BF352,'[1]Multi-Field'!$F$12="Drained"),BI352,IF(AND('[1]Multi-Field'!$E$12=BF352,'[1]Multi-Field'!$F$12="undrained"),BH352,""))</f>
        <v/>
      </c>
      <c r="BU352" s="409" t="str">
        <f>IF(AND('[1]Multi-Field'!$E$13=BF352,'[1]Multi-Field'!$F$13="Drained"),BI352,IF(AND('[1]Multi-Field'!$E$3=BF352,'[1]Multi-Field'!$F$13="undrained"),BH352,""))</f>
        <v/>
      </c>
      <c r="BV352" s="409" t="str">
        <f>IF(AND('[1]Multi-Field'!$E$14=BF352,'[1]Multi-Field'!$F$14="Drained"),BI352,IF(AND('[1]Multi-Field'!$E$14=BF352,'[1]Multi-Field'!$F$14="undrained"),BH352,""))</f>
        <v/>
      </c>
      <c r="BW352" s="409" t="str">
        <f>IF(AND('[1]Multi-Field'!$E$15=BF352,'[1]Multi-Field'!$F$15="Drained"),BI352,IF(AND('[1]Multi-Field'!$E$15=BF352,'[1]Multi-Field'!$F$15="undrained"),BH352,""))</f>
        <v/>
      </c>
      <c r="BX352" s="409" t="str">
        <f>IF(AND('[1]Multi-Field'!$E$16=[1]Lists!BF352,'[1]Multi-Field'!$F$16="Drained"),BI352,IF(AND('[1]Multi-Field'!$E$16=[1]Lists!BF352,'[1]Multi-Field'!$F$16="undrained"),BH352,""))</f>
        <v/>
      </c>
      <c r="BY352" s="409" t="str">
        <f>IF(AND('[1]Multi-Field'!$E$17=[1]Lists!BF352,'[1]Multi-Field'!$F$17="Drained"),BI352,IF(AND('[1]Multi-Field'!$E$17=[1]Lists!BF352,'[1]Multi-Field'!$F$17="undrained"),BH352,""))</f>
        <v/>
      </c>
      <c r="BZ352" s="409" t="str">
        <f>IF(AND('[1]Multi-Field'!$E$18=[1]Lists!BF352,'[1]Multi-Field'!$F$18="Drained"),BI352,IF(AND('[1]Multi-Field'!$E$18=[1]Lists!BF352,'[1]Multi-Field'!$F$18="undrained"),BH352,""))</f>
        <v/>
      </c>
      <c r="CA352" s="409" t="str">
        <f>IF(AND('[1]Multi-Field'!$E$19=[1]Lists!BF352,'[1]Multi-Field'!$F$19="Drained"),BI352,IF(AND('[1]Multi-Field'!$E$19=[1]Lists!BF352,'[1]Multi-Field'!$F$19="undrained"),BH352,""))</f>
        <v/>
      </c>
      <c r="CB352" s="409" t="str">
        <f>IF(AND('[1]Multi-Field'!$E$20=[1]Lists!BF352,'[1]Multi-Field'!$F$20="Drained"),BI352,IF(AND('[1]Multi-Field'!$E$20=[1]Lists!BF352,'[1]Multi-Field'!$F$20="undrained"),BH352,""))</f>
        <v/>
      </c>
      <c r="CC352" s="409" t="str">
        <f>IF(AND('[1]Multi-Field'!$E$21=[1]Lists!BF352,'[1]Multi-Field'!$F$21="Drained"),BI352,IF(AND('[1]Multi-Field'!$E$21=[1]Lists!BF352,'[1]Multi-Field'!$F$21="undrained"),BH352,""))</f>
        <v/>
      </c>
      <c r="CD352" s="409" t="str">
        <f>IF(AND('[1]Multi-Field'!$E$22=[1]Lists!BF352,'[1]Multi-Field'!$F$22="Drained"),BI352,IF(AND('[1]Multi-Field'!$E$22=[1]Lists!BF352,'[1]Multi-Field'!$F$22="undrained"),BH352,""))</f>
        <v/>
      </c>
      <c r="CE352" s="409" t="str">
        <f>IF(AND('[1]Multi-Field'!$E$23=[1]Lists!BF352,'[1]Multi-Field'!$F$23="Drained"),BI352,IF(AND('[1]Multi-Field'!$E$23=[1]Lists!BF352,'[1]Multi-Field'!$F$23="undrained"),BH352,""))</f>
        <v/>
      </c>
      <c r="CF352" s="409" t="str">
        <f>IF(AND('[1]Multi-Field'!$E$24=[1]Lists!BF352,'[1]Multi-Field'!$F$24="Drained"),BI352,IF(AND('[1]Multi-Field'!$E$24=[1]Lists!BF352,'[1]Multi-Field'!$F$24="undrained"),BH352,""))</f>
        <v/>
      </c>
      <c r="CG352" s="409" t="str">
        <f>IF(AND('[1]Multi-Field'!$E$25=[1]Lists!BF352,'[1]Multi-Field'!$F$25="Drained"),BI352,IF(AND('[1]Multi-Field'!$E$25=[1]Lists!BF352,'[1]Multi-Field'!$F$25="undrained"),BH352,""))</f>
        <v/>
      </c>
      <c r="CH352" s="409" t="str">
        <f>IF(AND('[1]Multi-Field'!$E$26=[1]Lists!BF352,'[1]Multi-Field'!$F$26="Drained"),BI352,IF(AND('[1]Multi-Field'!$E$26=[1]Lists!BF352,'[1]Multi-Field'!$F$26="undrained"),BH352,""))</f>
        <v/>
      </c>
      <c r="CI352" s="409" t="str">
        <f>IF(AND('[1]Multi-Field'!$E$27=[1]Lists!BF352,'[1]Multi-Field'!$F$27="Drained"),BI352,IF(AND('[1]Multi-Field'!$E$27=[1]Lists!BF352,'[1]Multi-Field'!$F$27="undrained"),BH352,""))</f>
        <v/>
      </c>
      <c r="CJ352" s="409" t="str">
        <f>IF(AND('[1]Multi-Field'!$E$28=[1]Lists!BF352,'[1]Multi-Field'!$F$28="Drained"),BI352,IF(AND('[1]Multi-Field'!$E$28=[1]Lists!BF352,'[1]Multi-Field'!$F$28="undrained"),BH352,""))</f>
        <v/>
      </c>
      <c r="CK352" s="409" t="str">
        <f>IF(AND('[1]Multi-Field'!$E$29=[1]Lists!BF352,'[1]Multi-Field'!$F$29="Drained"),BI352,IF(AND('[1]Multi-Field'!$E$29=[1]Lists!BF352,'[1]Multi-Field'!$F$29="undrained"),BH352,""))</f>
        <v/>
      </c>
      <c r="CL352" s="409" t="str">
        <f>IF(AND('[1]Multi-Field'!$E$30=[1]Lists!BF352,'[1]Multi-Field'!$F$30="Drained"),BI352,IF(AND('[1]Multi-Field'!$E$30=[1]Lists!BF352,'[1]Multi-Field'!$F$30="undrained"),BH352,""))</f>
        <v/>
      </c>
      <c r="CM352" s="409" t="str">
        <f>IF(AND('[1]Multi-Field'!$E$31=[1]Lists!BF352,'[1]Multi-Field'!$F$31="Drained"),BI352,IF(AND('[1]Multi-Field'!$E$31=[1]Lists!BF352,'[1]Multi-Field'!$F$31="undrained"),BH352,""))</f>
        <v/>
      </c>
      <c r="CN352" s="409" t="str">
        <f>IF(AND('[1]Multi-Field'!$E$32=[1]Lists!BF352,'[1]Multi-Field'!$F$32="Drained"),BI352,IF(AND('[1]Multi-Field'!$E$32=[1]Lists!BF352,'[1]Multi-Field'!$F$32="undrained"),BH352,""))</f>
        <v/>
      </c>
      <c r="CO352" s="409" t="str">
        <f>IF(AND('[1]Multi-Field'!$E$33=[1]Lists!BF352,'[1]Multi-Field'!$F$33="Drained"),BI352,IF(AND('[1]Multi-Field'!$E$33=[1]Lists!BF352,'[1]Multi-Field'!$F$33="undrained"),BH352,""))</f>
        <v/>
      </c>
      <c r="CP352" s="409" t="str">
        <f>IF(AND('[1]Multi-Field'!$E$34=[1]Lists!BF352,'[1]Multi-Field'!$F$34="Drained"),BI352,IF(AND('[1]Multi-Field'!$E$34=[1]Lists!BF352,'[1]Multi-Field'!$F$34="undrained"),BH352,""))</f>
        <v/>
      </c>
      <c r="CQ352" s="409" t="str">
        <f>IF(AND('[1]Multi-Field'!$E$35=[1]Lists!BF352,'[1]Multi-Field'!$F$35="Drained"),BI352,IF(AND('[1]Multi-Field'!$E$35=[1]Lists!BF352,'[1]Multi-Field'!$F$35="undrained"),BH352,""))</f>
        <v/>
      </c>
      <c r="CR352" s="409" t="str">
        <f>IF(AND('[1]Multi-Field'!$E$36=[1]Lists!BF352,'[1]Multi-Field'!$F$36="Drained"),BI352,IF(AND('[1]Multi-Field'!$E$36=[1]Lists!BF352,'[1]Multi-Field'!$F$36="undrained"),BH352,""))</f>
        <v/>
      </c>
      <c r="CS352" s="409" t="str">
        <f>IF(AND('[1]Multi-Field'!$E$37=[1]Lists!BF352,'[1]Multi-Field'!$F$37="Drained"),BI352,IF(AND('[1]Multi-Field'!$E$37=[1]Lists!BF352,'[1]Multi-Field'!$F$37="undrained"),BH352,""))</f>
        <v/>
      </c>
      <c r="CT352" s="409" t="str">
        <f>IF(AND('[1]Multi-Field'!$E$38=[1]Lists!BF352,'[1]Multi-Field'!$F$38="Drained"),BI352,IF(AND('[1]Multi-Field'!$E$38=[1]Lists!BF352,'[1]Multi-Field'!$F$38="undrained"),BH352,""))</f>
        <v/>
      </c>
      <c r="CU352" s="409" t="str">
        <f>IF(AND('[1]Multi-Field'!$E$39=[1]Lists!BF352,'[1]Multi-Field'!$F$39="Drained"),BI352,IF(AND('[1]Multi-Field'!$E$39=[1]Lists!BF352,'[1]Multi-Field'!$F$39="undrained"),BH352,""))</f>
        <v/>
      </c>
      <c r="CV352" s="409" t="str">
        <f>IF(AND('[1]Multi-Field'!$E$40=[1]Lists!BF352,'[1]Multi-Field'!$F$40="Drained"),BI352,IF(AND('[1]Multi-Field'!$E$40=[1]Lists!BF352,'[1]Multi-Field'!$F$40="undrained"),BH352,""))</f>
        <v/>
      </c>
      <c r="CW352" s="409" t="str">
        <f>IF(AND('[1]Multi-Field'!$E$41=[1]Lists!BF352,'[1]Multi-Field'!$F$40="Drained"),BI352,IF(AND('[1]Multi-Field'!$E$40=[1]Lists!BF352,'[1]Multi-Field'!$F$40="undrained"),BH352,""))</f>
        <v/>
      </c>
      <c r="CX352" s="409" t="str">
        <f>IF(AND('[1]Multi-Field'!$E$42=[1]Lists!BF352,'[1]Multi-Field'!$F$42="Drained"),BI352,IF(AND('[1]Multi-Field'!$E$42=[1]Lists!BF352,'[1]Multi-Field'!$F$42="undrained"),BH352,""))</f>
        <v/>
      </c>
      <c r="CY352" s="409" t="str">
        <f>IF(AND('[1]Multi-Field'!$E$43=[1]Lists!BF352,'[1]Multi-Field'!$F$43="Drained"),BI352,IF(AND('[1]Multi-Field'!$E$43=[1]Lists!BF352,'[1]Multi-Field'!$F$43="undrained"),BH352,""))</f>
        <v/>
      </c>
      <c r="CZ352" s="409" t="str">
        <f>IF(AND('[1]Multi-Field'!$E$44=[1]Lists!BF352,'[1]Multi-Field'!$F$44="Drained"),BI352,IF(AND('[1]Multi-Field'!$E$44=[1]Lists!BF352,'[1]Multi-Field'!$F$44="undrained"),BH352,""))</f>
        <v/>
      </c>
      <c r="DA352" s="409" t="str">
        <f>IF(AND('[1]Multi-Field'!$E$45=[1]Lists!BF352,'[1]Multi-Field'!$F$45="Drained"),BI352,IF(AND('[1]Multi-Field'!$E$45=[1]Lists!BF352,'[1]Multi-Field'!$F$45="undrained"),BH352,""))</f>
        <v/>
      </c>
      <c r="DB352" s="409" t="str">
        <f>IF(AND('[1]Multi-Field'!$E$46=[1]Lists!BF352,'[1]Multi-Field'!$F$46="Drained"),BI352,IF(AND('[1]Multi-Field'!$E$46=[1]Lists!BF352,'[1]Multi-Field'!$F$46="undrained"),BH352,""))</f>
        <v/>
      </c>
      <c r="DC352" s="409" t="str">
        <f>IF(AND('[1]Multi-Field'!$E$47=[1]Lists!BF352,'[1]Multi-Field'!$F$47="Drained"),BI352,IF(AND('[1]Multi-Field'!$E$47=[1]Lists!BF352,'[1]Multi-Field'!$F$47="undrained"),BH352,""))</f>
        <v/>
      </c>
      <c r="DD352" s="409" t="str">
        <f>IF(AND('[1]Multi-Field'!$E$48=[1]Lists!BF352,'[1]Multi-Field'!$F$48="Drained"),BI352,IF(AND('[1]Multi-Field'!$E$48=[1]Lists!BF352,'[1]Multi-Field'!$F$48="undrained"),BH352,""))</f>
        <v/>
      </c>
      <c r="DE352" s="409" t="str">
        <f>IF(AND('[1]Multi-Field'!$E$49=[1]Lists!BF352,'[1]Multi-Field'!$F$49="Drained"),BI352,IF(AND('[1]Multi-Field'!$E$49=[1]Lists!BF352,'[1]Multi-Field'!$F$9="undrained"),BH352,""))</f>
        <v/>
      </c>
      <c r="DF352" s="409" t="str">
        <f>IF(AND('[1]Multi-Field'!$E$50=[1]Lists!BF352,'[1]Multi-Field'!$F$50="Drained"),BI352,IF(AND('[1]Multi-Field'!$E$50=[1]Lists!BF352,'[1]Multi-Field'!$F$50="undrained"),BH352,""))</f>
        <v/>
      </c>
      <c r="DG352" s="409" t="str">
        <f>IF(AND('[1]Multi-Field'!$E$51=[1]Lists!BF352,'[1]Multi-Field'!$F$51="Drained"),BI352,IF(AND('[1]Multi-Field'!$E$51=[1]Lists!BF352,'[1]Multi-Field'!$F$51="undrained"),BH352,""))</f>
        <v/>
      </c>
      <c r="DH352" s="409" t="str">
        <f>IF(AND('[1]Multi-Field'!$E$52=[1]Lists!BF352,'[1]Multi-Field'!$F$52="Drained"),BI352,IF(AND('[1]Multi-Field'!$E$52=[1]Lists!BF352,'[1]Multi-Field'!$F$52="undrained"),BH352,""))</f>
        <v/>
      </c>
      <c r="DI352" s="409" t="str">
        <f>IF(AND('[1]Multi-Field'!$E$53=[1]Lists!BF352,'[1]Multi-Field'!$F$53="Drained"),BI352,IF(AND('[1]Multi-Field'!$E$53=[1]Lists!BF352,'[1]Multi-Field'!$F$53="undrained"),BH352,""))</f>
        <v/>
      </c>
      <c r="DJ352" s="409" t="str">
        <f>IF(AND('[1]Multi-Field'!$E$54=[1]Lists!BF352,'[1]Multi-Field'!$F$54="Drained"),BI352,IF(AND('[1]Multi-Field'!$E$54=[1]Lists!BF352,'[1]Multi-Field'!$F$54="undrained"),BH352,""))</f>
        <v/>
      </c>
      <c r="DK352" s="409" t="str">
        <f>IF(AND('[1]Multi-Field'!$E$55=[1]Lists!BF352,'[1]Multi-Field'!$F$55="Drained"),BI352,IF(AND('[1]Multi-Field'!$E$55=[1]Lists!BF352,'[1]Multi-Field'!$F$55="undrained"),BH352,""))</f>
        <v/>
      </c>
      <c r="DL352" s="409" t="str">
        <f>IF(AND('[1]Multi-Field'!$E$56=[1]Lists!BF352,'[1]Multi-Field'!$F$56="Drained"),BI352,IF(AND('[1]Multi-Field'!$E$56=[1]Lists!BF352,'[1]Multi-Field'!$F$56="undrained"),BH352,""))</f>
        <v/>
      </c>
      <c r="DM352" s="409" t="str">
        <f>IF(AND('[1]Multi-Field'!$E$57=[1]Lists!BF352,'[1]Multi-Field'!$F$57="Drained"),BI352,IF(AND('[1]Multi-Field'!$E$57=[1]Lists!BF352,'[1]Multi-Field'!$F$57="undrained"),BH352,""))</f>
        <v/>
      </c>
      <c r="DN352" s="409" t="str">
        <f>IF(AND('[1]Multi-Field'!$E$58=[1]Lists!BF352,'[1]Multi-Field'!$F$58="Drained"),BI352,IF(AND('[1]Multi-Field'!$E$58=[1]Lists!BF352,'[1]Multi-Field'!$F$58="undrained"),BH352,""))</f>
        <v/>
      </c>
      <c r="DO352" s="409" t="str">
        <f>IF(AND('[1]Multi-Field'!$E$59=[1]Lists!BF352,'[1]Multi-Field'!$F$59="Drained"),BI352,IF(AND('[1]Multi-Field'!$E$59=[1]Lists!BF352,'[1]Multi-Field'!$F$59="undrained"),BH352,""))</f>
        <v/>
      </c>
      <c r="DP352" s="409" t="str">
        <f>IF(AND('[1]Multi-Field'!$E$60=[1]Lists!BF352,'[1]Multi-Field'!$F$60="Drained"),BI352,IF(AND('[1]Multi-Field'!$E$60=[1]Lists!BF352,'[1]Multi-Field'!$F$60="undrained"),BH352,""))</f>
        <v/>
      </c>
      <c r="DQ352" s="409" t="str">
        <f>IF(AND('[1]Multi-Field'!$E$61=[1]Lists!BF352,'[1]Multi-Field'!$F$61="Drained"),BI352,IF(AND('[1]Multi-Field'!$E$61=[1]Lists!BF352,'[1]Multi-Field'!$F$61="undrained"),BH352,""))</f>
        <v/>
      </c>
      <c r="DR352" s="409" t="str">
        <f>IF(AND('[1]Multi-Field'!$E$62=[1]Lists!BF352,'[1]Multi-Field'!$F$62="Drained"),BI352,IF(AND('[1]Multi-Field'!$E$62=[1]Lists!BF352,'[1]Multi-Field'!$F$62="undrained"),BH352,""))</f>
        <v/>
      </c>
      <c r="DS352" s="409" t="str">
        <f>IF(AND('[1]Multi-Field'!$E$63=[1]Lists!BF352,'[1]Multi-Field'!$F$63="Drained"),BI352,IF(AND('[1]Multi-Field'!$E$63=[1]Lists!BF352,'[1]Multi-Field'!$F$63="undrained"),BH352,""))</f>
        <v/>
      </c>
      <c r="DT352" s="409" t="str">
        <f>IF(AND('[1]Multi-Field'!$E$64=[1]Lists!BF352,'[1]Multi-Field'!$F$64="Drained"),BI352,IF(AND('[1]Multi-Field'!$E$64=[1]Lists!BF352,'[1]Multi-Field'!$F$64="undrained"),BH352,""))</f>
        <v/>
      </c>
      <c r="DU352" s="409" t="str">
        <f>IF(AND('[1]Multi-Field'!$E$65=[1]Lists!BF352,'[1]Multi-Field'!$F$65="Drained"),BI352,IF(AND('[1]Multi-Field'!$E$65=[1]Lists!BF352,'[1]Multi-Field'!$F$65="undrained"),BH352,""))</f>
        <v/>
      </c>
      <c r="DV352" s="409" t="str">
        <f>IF(AND('[1]Multi-Field'!$E$66=[1]Lists!BF352,'[1]Multi-Field'!$F$66="Drained"),BI352,IF(AND('[1]Multi-Field'!$E$66=[1]Lists!BF352,'[1]Multi-Field'!$F$66="undrained"),BH352,""))</f>
        <v/>
      </c>
      <c r="DW352" s="409" t="str">
        <f>IF(AND('[1]Multi-Field'!$E$67=[1]Lists!BF352,'[1]Multi-Field'!$F$67="Drained"),BI352,IF(AND('[1]Multi-Field'!$E$67=[1]Lists!BF352,'[1]Multi-Field'!$F$67="undrained"),BH352,""))</f>
        <v/>
      </c>
      <c r="DX352" s="409" t="str">
        <f>IF(AND('[1]Multi-Field'!$E$68=[1]Lists!BF352,'[1]Multi-Field'!$F$68="Drained"),BI352,IF(AND('[1]Multi-Field'!$E$68=[1]Lists!BF352,'[1]Multi-Field'!$F$68="undrained"),BH352,""))</f>
        <v/>
      </c>
      <c r="DY352" s="409" t="str">
        <f>IF(AND('[1]Multi-Field'!$E$69=[1]Lists!BF352,'[1]Multi-Field'!$F$69="Drained"),BI352,IF(AND('[1]Multi-Field'!$E$69=[1]Lists!BF352,'[1]Multi-Field'!$F$69="undrained"),BH352,""))</f>
        <v/>
      </c>
      <c r="DZ352" s="409" t="str">
        <f>IF(AND('[1]Multi-Field'!$E$70=[1]Lists!BF352,'[1]Multi-Field'!$F$70="Drained"),BI352,IF(AND('[1]Multi-Field'!$E$70=[1]Lists!BF352,'[1]Multi-Field'!$F$70="undrained"),BH352,""))</f>
        <v/>
      </c>
      <c r="EA352" s="409" t="str">
        <f>IF(AND('[1]Multi-Field'!$E$71=[1]Lists!BF352,'[1]Multi-Field'!$F$71="Drained"),BI352,IF(AND('[1]Multi-Field'!$E$71=[1]Lists!BF352,'[1]Multi-Field'!$F$71="undrained"),BH352,""))</f>
        <v/>
      </c>
      <c r="EB352" s="409" t="str">
        <f>IF(AND('[1]Multi-Field'!$E$72=[1]Lists!BF352,'[1]Multi-Field'!$F$72="Drained"),BI352,IF(AND('[1]Multi-Field'!$E$72=[1]Lists!BF352,'[1]Multi-Field'!$F$72="undrained"),BH352,""))</f>
        <v/>
      </c>
      <c r="EC352" s="409" t="str">
        <f>IF(AND('[1]Multi-Field'!$E$73=[1]Lists!BF352,'[1]Multi-Field'!$F$73="Drained"),BI352,IF(AND('[1]Multi-Field'!$E$73=[1]Lists!BF352,'[1]Multi-Field'!$F$73="undrained"),BH352,""))</f>
        <v/>
      </c>
      <c r="ED352" s="409" t="str">
        <f>IF(AND('[1]Multi-Field'!$E$74=[1]Lists!BF352,'[1]Multi-Field'!$F$74="Drained"),BI352,IF(AND('[1]Multi-Field'!$E$74=[1]Lists!BF352,'[1]Multi-Field'!$F$74="undrained"),BH352,""))</f>
        <v/>
      </c>
      <c r="EE352" s="409" t="str">
        <f>IF(AND('[1]Multi-Field'!$E$75=[1]Lists!BF352,'[1]Multi-Field'!$F$75="Drained"),BI352,IF(AND('[1]Multi-Field'!$E$75=[1]Lists!BF352,'[1]Multi-Field'!$F$75="undrained"),BH352,""))</f>
        <v/>
      </c>
      <c r="EF352" s="409" t="str">
        <f>IF(AND('[1]Multi-Field'!$E$76=[1]Lists!BF352,'[1]Multi-Field'!$F$76="Drained"),BI352,IF(AND('[1]Multi-Field'!$E$76=[1]Lists!BF352,'[1]Multi-Field'!$F$6="undrained"),BH352,""))</f>
        <v/>
      </c>
      <c r="EG352" s="409" t="str">
        <f>IF(AND('[1]Multi-Field'!$E$77=[1]Lists!BF352,'[1]Multi-Field'!$F$77="Drained"),BI352,IF(AND('[1]Multi-Field'!$E$77=[1]Lists!BF352,'[1]Multi-Field'!$F$77="undrained"),BH352,""))</f>
        <v/>
      </c>
      <c r="EH352" s="409" t="str">
        <f>IF(AND('[1]Multi-Field'!$E$78=[1]Lists!BF352,'[1]Multi-Field'!$F$78="Drained"),BI352,IF(AND('[1]Multi-Field'!$E$78=[1]Lists!BF352,'[1]Multi-Field'!$F$78="undrained"),BH352,""))</f>
        <v/>
      </c>
      <c r="EI352" s="409" t="str">
        <f>IF(AND('[1]Multi-Field'!$E$79=[1]Lists!BF352,'[1]Multi-Field'!$F$79="Drained"),BI352,IF(AND('[1]Multi-Field'!$E$79=[1]Lists!BF352,'[1]Multi-Field'!$F$79="undrained"),BH352,""))</f>
        <v/>
      </c>
      <c r="EJ352" s="409" t="str">
        <f>IF(AND('[1]Multi-Field'!$E$80=[1]Lists!BF352,'[1]Multi-Field'!$F$80="Drained"),BI352,IF(AND('[1]Multi-Field'!$E$80=[1]Lists!BF352,'[1]Multi-Field'!$F$80="undrained"),BH352,""))</f>
        <v/>
      </c>
      <c r="EK352" s="409" t="str">
        <f>IF(AND('[1]Multi-Field'!$E$81=[1]Lists!BF352,'[1]Multi-Field'!$F$81="Drained"),BI352,IF(AND('[1]Multi-Field'!$E$81=[1]Lists!BF352,'[1]Multi-Field'!$F$81="undrained"),BH352,""))</f>
        <v/>
      </c>
      <c r="EL352" s="409" t="str">
        <f>IF(AND('[1]Multi-Field'!$E$82=[1]Lists!BF352,'[1]Multi-Field'!$F$82="Drained"),BI352,IF(AND('[1]Multi-Field'!$E$82=[1]Lists!BF352,'[1]Multi-Field'!$F$82="undrained"),BH352,""))</f>
        <v/>
      </c>
      <c r="EM352" s="409" t="str">
        <f>IF(AND('[1]Multi-Field'!$E$83=[1]Lists!BF352,'[1]Multi-Field'!$F$83="Drained"),BI352,IF(AND('[1]Multi-Field'!$E$83=[1]Lists!BF352,'[1]Multi-Field'!$F$83="undrained"),BH352,""))</f>
        <v/>
      </c>
      <c r="EN352" s="409" t="str">
        <f>IF(AND('[1]Multi-Field'!$E$84=[1]Lists!BF352,'[1]Multi-Field'!$F$84="Drained"),BI352,IF(AND('[1]Multi-Field'!$E$84=[1]Lists!BF352,'[1]Multi-Field'!$F$84="undrained"),BH352,""))</f>
        <v/>
      </c>
      <c r="EO352" s="409" t="str">
        <f>IF(AND('[1]Multi-Field'!$E$85=[1]Lists!BF352,'[1]Multi-Field'!$F$85="Drained"),BI352,IF(AND('[1]Multi-Field'!$E$85=[1]Lists!BF352,'[1]Multi-Field'!$F$85="undrained"),BH352,""))</f>
        <v/>
      </c>
      <c r="EP352" s="409" t="str">
        <f>IF(AND('[1]Multi-Field'!$E$86=[1]Lists!BF352,'[1]Multi-Field'!$F$86="Drained"),BI352,IF(AND('[1]Multi-Field'!$E$86=[1]Lists!BF352,'[1]Multi-Field'!$F$86="undrained"),BH352,""))</f>
        <v/>
      </c>
      <c r="EQ352" s="409" t="str">
        <f>IF(AND('[1]Multi-Field'!$E$87=[1]Lists!BF352,'[1]Multi-Field'!$F$87="Drained"),BI352,IF(AND('[1]Multi-Field'!$E$87=[1]Lists!BF352,'[1]Multi-Field'!$F$87="undrained"),BH352,""))</f>
        <v/>
      </c>
      <c r="ER352" s="409" t="str">
        <f>IF(AND('[1]Multi-Field'!$E$88=[1]Lists!BF352,'[1]Multi-Field'!$F$88="Drained"),BI352,IF(AND('[1]Multi-Field'!$E$88=[1]Lists!BF352,'[1]Multi-Field'!$F$88="undrained"),BH352,""))</f>
        <v/>
      </c>
      <c r="ES352" s="409" t="str">
        <f>IF(AND('[1]Multi-Field'!$E$89=[1]Lists!BF352,'[1]Multi-Field'!$F$89="Drained"),BI352,IF(AND('[1]Multi-Field'!$E$89=[1]Lists!BF352,'[1]Multi-Field'!$F$89="undrained"),BH352,""))</f>
        <v/>
      </c>
      <c r="ET352" s="409" t="str">
        <f>IF(AND('[1]Multi-Field'!$E$90=[1]Lists!BF352,'[1]Multi-Field'!$F$90="Drained"),BI352,IF(AND('[1]Multi-Field'!$E$90=[1]Lists!BF352,'[1]Multi-Field'!$F$90="undrained"),BH352,""))</f>
        <v/>
      </c>
      <c r="EU352" s="409" t="str">
        <f>IF(AND('[1]Multi-Field'!$E$91=[1]Lists!BF352,'[1]Multi-Field'!$F$91="Drained"),BI352,IF(AND('[1]Multi-Field'!$E$91=[1]Lists!BF352,'[1]Multi-Field'!$F$91="undrained"),BH352,""))</f>
        <v/>
      </c>
      <c r="EV352" s="409" t="str">
        <f>IF(AND('[1]Multi-Field'!$E$92=[1]Lists!BF352,'[1]Multi-Field'!$F$92="Drained"),BI352,IF(AND('[1]Multi-Field'!$E$92=[1]Lists!BF352,'[1]Multi-Field'!$F$92="undrained"),BH352,""))</f>
        <v/>
      </c>
      <c r="EW352" s="409" t="str">
        <f>IF(AND('[1]Multi-Field'!$E$93=[1]Lists!BF352,'[1]Multi-Field'!$F$93="Drained"),BI352,IF(AND('[1]Multi-Field'!$E$93=[1]Lists!BF352,'[1]Multi-Field'!$F$93="undrained"),BH352,""))</f>
        <v/>
      </c>
      <c r="EX352" s="409" t="str">
        <f>IF(AND('[1]Multi-Field'!$E$94=[1]Lists!BF352,'[1]Multi-Field'!$F$94="Drained"),BI352,IF(AND('[1]Multi-Field'!$E$94=[1]Lists!BF352,'[1]Multi-Field'!$F$94="undrained"),BH352,""))</f>
        <v/>
      </c>
      <c r="EY352" s="409" t="str">
        <f>IF(AND('[1]Multi-Field'!$E$95=[1]Lists!BF352,'[1]Multi-Field'!$F$95="Drained"),BI352,IF(AND('[1]Multi-Field'!$E$95=[1]Lists!BF352,'[1]Multi-Field'!$F$95="undrained"),BH352,""))</f>
        <v/>
      </c>
      <c r="EZ352" s="409" t="str">
        <f>IF(AND('[1]Multi-Field'!$E$96=[1]Lists!BF352,'[1]Multi-Field'!$F$96="Drained"),BI352,IF(AND('[1]Multi-Field'!$E$96=[1]Lists!BF352,'[1]Multi-Field'!$F$96="undrained"),BH352,""))</f>
        <v/>
      </c>
      <c r="FA352" s="409" t="str">
        <f>IF(AND('[1]Multi-Field'!$E$97=[1]Lists!BF352,'[1]Multi-Field'!$F$97="Drained"),BI352,IF(AND('[1]Multi-Field'!$E$97=[1]Lists!BF352,'[1]Multi-Field'!$F$97="undrained"),BH352,""))</f>
        <v/>
      </c>
      <c r="FB352" s="409" t="str">
        <f>IF(AND('[1]Multi-Field'!$E$98=[1]Lists!BF352,'[1]Multi-Field'!$F$98="Drained"),BI352,IF(AND('[1]Multi-Field'!$E$98=[1]Lists!BF352,'[1]Multi-Field'!$F$98="undrained"),BH352,""))</f>
        <v/>
      </c>
      <c r="FC352" s="409" t="str">
        <f>IF(AND('[1]Multi-Field'!$E$99=[1]Lists!BF352,'[1]Multi-Field'!$F$99="Drained"),BI352,IF(AND('[1]Multi-Field'!$E$99=[1]Lists!BF352,'[1]Multi-Field'!$F$99="undrained"),BH352,""))</f>
        <v/>
      </c>
      <c r="FD352" s="409" t="str">
        <f>IF(AND('[1]Multi-Field'!$E$100=[1]Lists!BF352,'[1]Multi-Field'!$F$100="Drained"),BI352,IF(AND('[1]Multi-Field'!$E$100=[1]Lists!BF352,'[1]Multi-Field'!$F$100="undrained"),BH352,""))</f>
        <v/>
      </c>
      <c r="FE352" s="409" t="str">
        <f>IF(AND('[1]Multi-Field'!$E$101=[1]Lists!BF352,'[1]Multi-Field'!$F$101="Drained"),BI352,IF(AND('[1]Multi-Field'!$E$101=[1]Lists!BF352,'[1]Multi-Field'!$F$101="undrained"),BH352,""))</f>
        <v/>
      </c>
      <c r="FF352" s="409" t="str">
        <f>IF(AND('[1]Multi-Field'!$E$102=[1]Lists!BF352,'[1]Multi-Field'!$F$102="Drained"),BI352,IF(AND('[1]Multi-Field'!$E$102=[1]Lists!BF352,'[1]Multi-Field'!$F$102="undrained"),BH352,""))</f>
        <v/>
      </c>
      <c r="FG352" s="409" t="str">
        <f>IF(AND('[1]Multi-Field'!$E$103=[1]Lists!BF352,'[1]Multi-Field'!$F$103="Drained"),BI352,IF(AND('[1]Multi-Field'!$E$103=[1]Lists!BF352,'[1]Multi-Field'!$F$103="undrained"),BH352,""))</f>
        <v/>
      </c>
      <c r="FH352" s="409" t="str">
        <f>IF(AND('[1]Multi-Field'!$E$104=[1]Lists!BF352,'[1]Multi-Field'!$F$104="Drained"),BI352,IF(AND('[1]Multi-Field'!$E$104=[1]Lists!BF352,'[1]Multi-Field'!$F$104="undrained"),BH352,""))</f>
        <v/>
      </c>
      <c r="FI352" s="409" t="str">
        <f>IF(AND('[1]Multi-Field'!$E$105=[1]Lists!BF352,'[1]Multi-Field'!$F$105="Drained"),BI352,IF(AND('[1]Multi-Field'!$E$105=[1]Lists!BF352,'[1]Multi-Field'!$F$105="undrained"),BH352,""))</f>
        <v/>
      </c>
      <c r="FJ352" s="409" t="str">
        <f>IF(AND('[1]Multi-Field'!$E$106=[1]Lists!BF352,'[1]Multi-Field'!$F$106="Drained"),BI352,IF(AND('[1]Multi-Field'!$E$106=[1]Lists!BF352,'[1]Multi-Field'!$F$106="undrained"),BH352,""))</f>
        <v/>
      </c>
      <c r="FK352" s="409" t="str">
        <f>IF(AND('[1]Multi-Field'!$E$107=[1]Lists!BF352,'[1]Multi-Field'!$F$107="Drained"),BI352,IF(AND('[1]Multi-Field'!$E$107=[1]Lists!BF352,'[1]Multi-Field'!$F$107="undrained"),BH352,""))</f>
        <v/>
      </c>
      <c r="FL352" s="409" t="str">
        <f>IF(AND('[1]Multi-Field'!$E$108=[1]Lists!BF352,'[1]Multi-Field'!$F$108="Drained"),BI352,IF(AND('[1]Multi-Field'!$E$108=[1]Lists!BF352,'[1]Multi-Field'!$F$108="undrained"),BH352,""))</f>
        <v/>
      </c>
      <c r="FM352" s="409" t="str">
        <f>IF(AND('[1]Multi-Field'!$E$109=[1]Lists!BF352,'[1]Multi-Field'!$F$109="Drained"),BI352,IF(AND('[1]Multi-Field'!$E$109=[1]Lists!BF352,'[1]Multi-Field'!$F$109="undrained"),BH352,""))</f>
        <v/>
      </c>
      <c r="FN352" s="409" t="str">
        <f>IF(AND('[1]Multi-Field'!$E$110=[1]Lists!BF352,'[1]Multi-Field'!$F$110="Drained"),BI352,IF(AND('[1]Multi-Field'!$E$110=[1]Lists!BF352,'[1]Multi-Field'!$F$110="undrained"),BH352,""))</f>
        <v/>
      </c>
      <c r="FO352" s="409" t="str">
        <f>IF(AND('[1]Multi-Field'!$E$111=[1]Lists!BF352,'[1]Multi-Field'!$F$111="Drained"),BI352,IF(AND('[1]Multi-Field'!$E$111=[1]Lists!BF352,'[1]Multi-Field'!$F$111="undrained"),BH352,""))</f>
        <v/>
      </c>
      <c r="FP352" s="409" t="str">
        <f>IF(AND('[1]Multi-Field'!$E$112=[1]Lists!BF352,'[1]Multi-Field'!$F$112="Drained"),BI352,IF(AND('[1]Multi-Field'!$E$112=[1]Lists!BF352,'[1]Multi-Field'!$F$112="undrained"),BH352,""))</f>
        <v/>
      </c>
      <c r="FQ352" s="409" t="str">
        <f>IF(AND('[1]Multi-Field'!$E$113=[1]Lists!BF352,'[1]Multi-Field'!$F$113="Drained"),BI352,IF(AND('[1]Multi-Field'!$E$113=[1]Lists!BF352,'[1]Multi-Field'!$F$113="undrained"),BH352,""))</f>
        <v/>
      </c>
      <c r="FR352" s="409" t="str">
        <f>IF(AND('[1]Multi-Field'!$E$114=[1]Lists!BF352,'[1]Multi-Field'!$F$114="Drained"),BI352,IF(AND('[1]Multi-Field'!$E$114=[1]Lists!BF352,'[1]Multi-Field'!$F$114="undrained"),BH352,""))</f>
        <v/>
      </c>
      <c r="FS352" s="409" t="str">
        <f>IF(AND('[1]Multi-Field'!$E$115=[1]Lists!BF352,'[1]Multi-Field'!$F$115="Drained"),BI352,IF(AND('[1]Multi-Field'!$E$115=[1]Lists!BF352,'[1]Multi-Field'!$F$115="undrained"),BH352,""))</f>
        <v/>
      </c>
      <c r="FT352" s="409" t="str">
        <f>IF(AND('[1]Multi-Field'!$E$116=[1]Lists!BF352,'[1]Multi-Field'!$F$116="Drained"),BI352,IF(AND('[1]Multi-Field'!$E$116=[1]Lists!BF352,'[1]Multi-Field'!$F$116="undrained"),BH352,""))</f>
        <v/>
      </c>
      <c r="FU352" s="409" t="str">
        <f>IF(AND('[1]Multi-Field'!$E$117=[1]Lists!BF352,'[1]Multi-Field'!$F$117="Drained"),BI352,IF(AND('[1]Multi-Field'!$E$117=[1]Lists!BF352,'[1]Multi-Field'!$F$117="undrained"),BH352,""))</f>
        <v/>
      </c>
      <c r="FV352" s="409" t="str">
        <f>IF(AND('[1]Multi-Field'!$E$118=[1]Lists!BF352,'[1]Multi-Field'!$F$118="Drained"),BI352,IF(AND('[1]Multi-Field'!$E$118=[1]Lists!BF352,'[1]Multi-Field'!$F$118="undrained"),BH352,""))</f>
        <v/>
      </c>
      <c r="FW352" s="409" t="str">
        <f>IF(AND('[1]Multi-Field'!$E$119=[1]Lists!BF352,'[1]Multi-Field'!$F$119="Drained"),BI352,IF(AND('[1]Multi-Field'!$E$119=[1]Lists!BF352,'[1]Multi-Field'!$F$119="undrained"),BH352,""))</f>
        <v/>
      </c>
      <c r="FX352" s="409" t="str">
        <f>IF(AND('[1]Multi-Field'!$E$120=[1]Lists!BF352,'[1]Multi-Field'!$F$120="Drained"),BI352,IF(AND('[1]Multi-Field'!$E$120=[1]Lists!BF352,'[1]Multi-Field'!$F$120="undrained"),BH352,""))</f>
        <v/>
      </c>
      <c r="GC352" s="4">
        <v>1</v>
      </c>
    </row>
    <row r="353" spans="1:185" ht="13.5" customHeight="1">
      <c r="A353" s="7" t="s">
        <v>439</v>
      </c>
      <c r="B353" s="7"/>
      <c r="C353" s="7"/>
      <c r="D353" s="8">
        <v>75</v>
      </c>
      <c r="E353" s="8">
        <f t="shared" si="53"/>
        <v>75</v>
      </c>
      <c r="F353" s="8">
        <f t="shared" si="54"/>
        <v>75</v>
      </c>
      <c r="G353" s="8">
        <v>75</v>
      </c>
      <c r="H353" s="8">
        <v>70</v>
      </c>
      <c r="I353" s="8">
        <f t="shared" si="57"/>
        <v>70</v>
      </c>
      <c r="J353" s="8">
        <f t="shared" si="58"/>
        <v>70</v>
      </c>
      <c r="K353" s="8">
        <v>70</v>
      </c>
      <c r="L353" s="8">
        <v>105</v>
      </c>
      <c r="M353" s="8">
        <f t="shared" si="55"/>
        <v>105</v>
      </c>
      <c r="N353" s="8">
        <f t="shared" si="56"/>
        <v>105</v>
      </c>
      <c r="O353" s="8">
        <v>105</v>
      </c>
      <c r="P353" s="391">
        <v>328</v>
      </c>
      <c r="Q353" s="394"/>
      <c r="R353" s="395" t="b">
        <f>IF(OR('Multi-Field'!AA330=Lists!$AC$42,'Multi-Field'!AA330=Lists!$AC$43),IF('Multi-Field'!Z330="x",(IF('Multi-Field'!AC330=Lists!$Q$11,Lists!$R$11,IF('Multi-Field'!AC330=Lists!$Q$12,Lists!$R$12,IF('Multi-Field'!AC330=Lists!$Q$13,Lists!$R$13,IF('Multi-Field'!AC330=Lists!$Q$14,Lists!$R$14))))),IF('Multi-Field'!X330="x",(IF('Multi-Field'!AC330=Lists!$Q$11,Lists!$S$11,IF('Multi-Field'!AC330=Lists!$Q$12,Lists!$S$12,IF('Multi-Field'!AC330=Lists!$Q$13,Lists!$S$13,IF('Multi-Field'!AC330=Lists!$Q$14,Lists!$S$14))))),IF('Multi-Field'!V330="x",(IF('Multi-Field'!AC330=Lists!$Q$11,Lists!$T$11,IF('Multi-Field'!AC330=Lists!$Q$12,Lists!$T$12,IF('Multi-Field'!AC330=Lists!$Q$13,Lists!$T$13,IF('Multi-Field'!AC330=Lists!$Q$14,Lists!$T$14))))),0))))</f>
        <v>0</v>
      </c>
      <c r="S353" s="395" t="str">
        <f t="shared" si="59"/>
        <v/>
      </c>
      <c r="T353" s="395"/>
      <c r="U353" s="396"/>
      <c r="BF353" s="411" t="s">
        <v>1517</v>
      </c>
      <c r="BG353" s="412">
        <v>3</v>
      </c>
      <c r="BH353" s="412">
        <v>4.5</v>
      </c>
      <c r="BI353" s="412">
        <v>4.5</v>
      </c>
      <c r="BJ353" s="409" t="e">
        <f>IF(AND('[1]Single Field'!#REF!=[1]Lists!BF353,'[1]Single Field'!#REF!="Drained"),"x",IF(AND('[1]Single Field'!#REF!=[1]Lists!BF353,'[1]Single Field'!#REF!="Undrained"),O,""))</f>
        <v>#REF!</v>
      </c>
      <c r="BK353" s="409" t="str">
        <f>IF(AND('[1]Multi-Field'!$E$3=[1]Lists!BF353,'[1]Multi-Field'!$F$3="Drained"),BI353,IF(AND('[1]Multi-Field'!$E$3=BF353,'[1]Multi-Field'!$F$3="undrained"),BH353,""))</f>
        <v/>
      </c>
      <c r="BL353" s="409" t="str">
        <f>IF(AND('[1]Multi-Field'!$E$4=BF353,'[1]Multi-Field'!$F$4="Drained"),BI353,IF(AND('[1]Multi-Field'!$E$4=BF353,'[1]Multi-Field'!$F$4="undrained"),BH353,""))</f>
        <v/>
      </c>
      <c r="BM353" s="409" t="str">
        <f>IF(AND('[1]Multi-Field'!$E$5=BF353,'[1]Multi-Field'!$F$5="Drained"),BI353,IF(AND('[1]Multi-Field'!$E$5=BF353,'[1]Multi-Field'!$F$5="undrained"),BH353,""))</f>
        <v/>
      </c>
      <c r="BN353" s="409" t="str">
        <f>IF(AND('[1]Multi-Field'!$E$6=BF353,'[1]Multi-Field'!$F$6="Drained"),BI353,IF(AND('[1]Multi-Field'!$E$6=BF353,'[1]Multi-Field'!$F$6="undrained"),BH353,""))</f>
        <v/>
      </c>
      <c r="BO353" s="409" t="str">
        <f>IF(AND('[1]Multi-Field'!$E$7=BF353,'[1]Multi-Field'!$F$7="Drained"),BI353,IF(AND('[1]Multi-Field'!$E$7=BF353,'[1]Multi-Field'!$F$7="undrained"),BH353,""))</f>
        <v/>
      </c>
      <c r="BP353" s="409" t="str">
        <f>IF(AND('[1]Multi-Field'!$E$8=BF353,'[1]Multi-Field'!$F$8="Drained"),BI353,IF(AND('[1]Multi-Field'!$E$8=BF353,'[1]Multi-Field'!$F$8="undrained"),BH353,""))</f>
        <v/>
      </c>
      <c r="BQ353" s="409" t="str">
        <f>IF(AND('[1]Multi-Field'!$E$9=BF353,'[1]Multi-Field'!$F$9="Drained"),BI353,IF(AND('[1]Multi-Field'!$E$9=BF353,'[1]Multi-Field'!$F$9="undrained"),BH353,""))</f>
        <v/>
      </c>
      <c r="BR353" s="409" t="str">
        <f>IF(AND('[1]Multi-Field'!$E$10=BF353,'[1]Multi-Field'!$F$10="Drained"),BI353,IF(AND('[1]Multi-Field'!$E$10=BF353,'[1]Multi-Field'!$F$10="undrained"),BH353,""))</f>
        <v/>
      </c>
      <c r="BS353" s="409" t="str">
        <f>IF(AND('[1]Multi-Field'!$E$11=BF353,'[1]Multi-Field'!$F$11="Drained"),BI353,IF(AND('[1]Multi-Field'!$E$11=BF353,'[1]Multi-Field'!$F$11="undrained"),BH353,""))</f>
        <v/>
      </c>
      <c r="BT353" s="409" t="str">
        <f>IF(AND('[1]Multi-Field'!$E$12=BF353,'[1]Multi-Field'!$F$12="Drained"),BI353,IF(AND('[1]Multi-Field'!$E$12=BF353,'[1]Multi-Field'!$F$12="undrained"),BH353,""))</f>
        <v/>
      </c>
      <c r="BU353" s="409" t="str">
        <f>IF(AND('[1]Multi-Field'!$E$13=BF353,'[1]Multi-Field'!$F$13="Drained"),BI353,IF(AND('[1]Multi-Field'!$E$3=BF353,'[1]Multi-Field'!$F$13="undrained"),BH353,""))</f>
        <v/>
      </c>
      <c r="BV353" s="409" t="str">
        <f>IF(AND('[1]Multi-Field'!$E$14=BF353,'[1]Multi-Field'!$F$14="Drained"),BI353,IF(AND('[1]Multi-Field'!$E$14=BF353,'[1]Multi-Field'!$F$14="undrained"),BH353,""))</f>
        <v/>
      </c>
      <c r="BW353" s="409" t="str">
        <f>IF(AND('[1]Multi-Field'!$E$15=BF353,'[1]Multi-Field'!$F$15="Drained"),BI353,IF(AND('[1]Multi-Field'!$E$15=BF353,'[1]Multi-Field'!$F$15="undrained"),BH353,""))</f>
        <v/>
      </c>
      <c r="BX353" s="409" t="str">
        <f>IF(AND('[1]Multi-Field'!$E$16=[1]Lists!BF353,'[1]Multi-Field'!$F$16="Drained"),BI353,IF(AND('[1]Multi-Field'!$E$16=[1]Lists!BF353,'[1]Multi-Field'!$F$16="undrained"),BH353,""))</f>
        <v/>
      </c>
      <c r="BY353" s="409" t="str">
        <f>IF(AND('[1]Multi-Field'!$E$17=[1]Lists!BF353,'[1]Multi-Field'!$F$17="Drained"),BI353,IF(AND('[1]Multi-Field'!$E$17=[1]Lists!BF353,'[1]Multi-Field'!$F$17="undrained"),BH353,""))</f>
        <v/>
      </c>
      <c r="BZ353" s="409" t="str">
        <f>IF(AND('[1]Multi-Field'!$E$18=[1]Lists!BF353,'[1]Multi-Field'!$F$18="Drained"),BI353,IF(AND('[1]Multi-Field'!$E$18=[1]Lists!BF353,'[1]Multi-Field'!$F$18="undrained"),BH353,""))</f>
        <v/>
      </c>
      <c r="CA353" s="409" t="str">
        <f>IF(AND('[1]Multi-Field'!$E$19=[1]Lists!BF353,'[1]Multi-Field'!$F$19="Drained"),BI353,IF(AND('[1]Multi-Field'!$E$19=[1]Lists!BF353,'[1]Multi-Field'!$F$19="undrained"),BH353,""))</f>
        <v/>
      </c>
      <c r="CB353" s="409" t="str">
        <f>IF(AND('[1]Multi-Field'!$E$20=[1]Lists!BF353,'[1]Multi-Field'!$F$20="Drained"),BI353,IF(AND('[1]Multi-Field'!$E$20=[1]Lists!BF353,'[1]Multi-Field'!$F$20="undrained"),BH353,""))</f>
        <v/>
      </c>
      <c r="CC353" s="409" t="str">
        <f>IF(AND('[1]Multi-Field'!$E$21=[1]Lists!BF353,'[1]Multi-Field'!$F$21="Drained"),BI353,IF(AND('[1]Multi-Field'!$E$21=[1]Lists!BF353,'[1]Multi-Field'!$F$21="undrained"),BH353,""))</f>
        <v/>
      </c>
      <c r="CD353" s="409" t="str">
        <f>IF(AND('[1]Multi-Field'!$E$22=[1]Lists!BF353,'[1]Multi-Field'!$F$22="Drained"),BI353,IF(AND('[1]Multi-Field'!$E$22=[1]Lists!BF353,'[1]Multi-Field'!$F$22="undrained"),BH353,""))</f>
        <v/>
      </c>
      <c r="CE353" s="409" t="str">
        <f>IF(AND('[1]Multi-Field'!$E$23=[1]Lists!BF353,'[1]Multi-Field'!$F$23="Drained"),BI353,IF(AND('[1]Multi-Field'!$E$23=[1]Lists!BF353,'[1]Multi-Field'!$F$23="undrained"),BH353,""))</f>
        <v/>
      </c>
      <c r="CF353" s="409" t="str">
        <f>IF(AND('[1]Multi-Field'!$E$24=[1]Lists!BF353,'[1]Multi-Field'!$F$24="Drained"),BI353,IF(AND('[1]Multi-Field'!$E$24=[1]Lists!BF353,'[1]Multi-Field'!$F$24="undrained"),BH353,""))</f>
        <v/>
      </c>
      <c r="CG353" s="409" t="str">
        <f>IF(AND('[1]Multi-Field'!$E$25=[1]Lists!BF353,'[1]Multi-Field'!$F$25="Drained"),BI353,IF(AND('[1]Multi-Field'!$E$25=[1]Lists!BF353,'[1]Multi-Field'!$F$25="undrained"),BH353,""))</f>
        <v/>
      </c>
      <c r="CH353" s="409" t="str">
        <f>IF(AND('[1]Multi-Field'!$E$26=[1]Lists!BF353,'[1]Multi-Field'!$F$26="Drained"),BI353,IF(AND('[1]Multi-Field'!$E$26=[1]Lists!BF353,'[1]Multi-Field'!$F$26="undrained"),BH353,""))</f>
        <v/>
      </c>
      <c r="CI353" s="409" t="str">
        <f>IF(AND('[1]Multi-Field'!$E$27=[1]Lists!BF353,'[1]Multi-Field'!$F$27="Drained"),BI353,IF(AND('[1]Multi-Field'!$E$27=[1]Lists!BF353,'[1]Multi-Field'!$F$27="undrained"),BH353,""))</f>
        <v/>
      </c>
      <c r="CJ353" s="409" t="str">
        <f>IF(AND('[1]Multi-Field'!$E$28=[1]Lists!BF353,'[1]Multi-Field'!$F$28="Drained"),BI353,IF(AND('[1]Multi-Field'!$E$28=[1]Lists!BF353,'[1]Multi-Field'!$F$28="undrained"),BH353,""))</f>
        <v/>
      </c>
      <c r="CK353" s="409" t="str">
        <f>IF(AND('[1]Multi-Field'!$E$29=[1]Lists!BF353,'[1]Multi-Field'!$F$29="Drained"),BI353,IF(AND('[1]Multi-Field'!$E$29=[1]Lists!BF353,'[1]Multi-Field'!$F$29="undrained"),BH353,""))</f>
        <v/>
      </c>
      <c r="CL353" s="409" t="str">
        <f>IF(AND('[1]Multi-Field'!$E$30=[1]Lists!BF353,'[1]Multi-Field'!$F$30="Drained"),BI353,IF(AND('[1]Multi-Field'!$E$30=[1]Lists!BF353,'[1]Multi-Field'!$F$30="undrained"),BH353,""))</f>
        <v/>
      </c>
      <c r="CM353" s="409" t="str">
        <f>IF(AND('[1]Multi-Field'!$E$31=[1]Lists!BF353,'[1]Multi-Field'!$F$31="Drained"),BI353,IF(AND('[1]Multi-Field'!$E$31=[1]Lists!BF353,'[1]Multi-Field'!$F$31="undrained"),BH353,""))</f>
        <v/>
      </c>
      <c r="CN353" s="409" t="str">
        <f>IF(AND('[1]Multi-Field'!$E$32=[1]Lists!BF353,'[1]Multi-Field'!$F$32="Drained"),BI353,IF(AND('[1]Multi-Field'!$E$32=[1]Lists!BF353,'[1]Multi-Field'!$F$32="undrained"),BH353,""))</f>
        <v/>
      </c>
      <c r="CO353" s="409" t="str">
        <f>IF(AND('[1]Multi-Field'!$E$33=[1]Lists!BF353,'[1]Multi-Field'!$F$33="Drained"),BI353,IF(AND('[1]Multi-Field'!$E$33=[1]Lists!BF353,'[1]Multi-Field'!$F$33="undrained"),BH353,""))</f>
        <v/>
      </c>
      <c r="CP353" s="409" t="str">
        <f>IF(AND('[1]Multi-Field'!$E$34=[1]Lists!BF353,'[1]Multi-Field'!$F$34="Drained"),BI353,IF(AND('[1]Multi-Field'!$E$34=[1]Lists!BF353,'[1]Multi-Field'!$F$34="undrained"),BH353,""))</f>
        <v/>
      </c>
      <c r="CQ353" s="409" t="str">
        <f>IF(AND('[1]Multi-Field'!$E$35=[1]Lists!BF353,'[1]Multi-Field'!$F$35="Drained"),BI353,IF(AND('[1]Multi-Field'!$E$35=[1]Lists!BF353,'[1]Multi-Field'!$F$35="undrained"),BH353,""))</f>
        <v/>
      </c>
      <c r="CR353" s="409" t="str">
        <f>IF(AND('[1]Multi-Field'!$E$36=[1]Lists!BF353,'[1]Multi-Field'!$F$36="Drained"),BI353,IF(AND('[1]Multi-Field'!$E$36=[1]Lists!BF353,'[1]Multi-Field'!$F$36="undrained"),BH353,""))</f>
        <v/>
      </c>
      <c r="CS353" s="409" t="str">
        <f>IF(AND('[1]Multi-Field'!$E$37=[1]Lists!BF353,'[1]Multi-Field'!$F$37="Drained"),BI353,IF(AND('[1]Multi-Field'!$E$37=[1]Lists!BF353,'[1]Multi-Field'!$F$37="undrained"),BH353,""))</f>
        <v/>
      </c>
      <c r="CT353" s="409" t="str">
        <f>IF(AND('[1]Multi-Field'!$E$38=[1]Lists!BF353,'[1]Multi-Field'!$F$38="Drained"),BI353,IF(AND('[1]Multi-Field'!$E$38=[1]Lists!BF353,'[1]Multi-Field'!$F$38="undrained"),BH353,""))</f>
        <v/>
      </c>
      <c r="CU353" s="409" t="str">
        <f>IF(AND('[1]Multi-Field'!$E$39=[1]Lists!BF353,'[1]Multi-Field'!$F$39="Drained"),BI353,IF(AND('[1]Multi-Field'!$E$39=[1]Lists!BF353,'[1]Multi-Field'!$F$39="undrained"),BH353,""))</f>
        <v/>
      </c>
      <c r="CV353" s="409" t="str">
        <f>IF(AND('[1]Multi-Field'!$E$40=[1]Lists!BF353,'[1]Multi-Field'!$F$40="Drained"),BI353,IF(AND('[1]Multi-Field'!$E$40=[1]Lists!BF353,'[1]Multi-Field'!$F$40="undrained"),BH353,""))</f>
        <v/>
      </c>
      <c r="CW353" s="409" t="str">
        <f>IF(AND('[1]Multi-Field'!$E$41=[1]Lists!BF353,'[1]Multi-Field'!$F$40="Drained"),BI353,IF(AND('[1]Multi-Field'!$E$40=[1]Lists!BF353,'[1]Multi-Field'!$F$40="undrained"),BH353,""))</f>
        <v/>
      </c>
      <c r="CX353" s="409" t="str">
        <f>IF(AND('[1]Multi-Field'!$E$42=[1]Lists!BF353,'[1]Multi-Field'!$F$42="Drained"),BI353,IF(AND('[1]Multi-Field'!$E$42=[1]Lists!BF353,'[1]Multi-Field'!$F$42="undrained"),BH353,""))</f>
        <v/>
      </c>
      <c r="CY353" s="409" t="str">
        <f>IF(AND('[1]Multi-Field'!$E$43=[1]Lists!BF353,'[1]Multi-Field'!$F$43="Drained"),BI353,IF(AND('[1]Multi-Field'!$E$43=[1]Lists!BF353,'[1]Multi-Field'!$F$43="undrained"),BH353,""))</f>
        <v/>
      </c>
      <c r="CZ353" s="409" t="str">
        <f>IF(AND('[1]Multi-Field'!$E$44=[1]Lists!BF353,'[1]Multi-Field'!$F$44="Drained"),BI353,IF(AND('[1]Multi-Field'!$E$44=[1]Lists!BF353,'[1]Multi-Field'!$F$44="undrained"),BH353,""))</f>
        <v/>
      </c>
      <c r="DA353" s="409" t="str">
        <f>IF(AND('[1]Multi-Field'!$E$45=[1]Lists!BF353,'[1]Multi-Field'!$F$45="Drained"),BI353,IF(AND('[1]Multi-Field'!$E$45=[1]Lists!BF353,'[1]Multi-Field'!$F$45="undrained"),BH353,""))</f>
        <v/>
      </c>
      <c r="DB353" s="409" t="str">
        <f>IF(AND('[1]Multi-Field'!$E$46=[1]Lists!BF353,'[1]Multi-Field'!$F$46="Drained"),BI353,IF(AND('[1]Multi-Field'!$E$46=[1]Lists!BF353,'[1]Multi-Field'!$F$46="undrained"),BH353,""))</f>
        <v/>
      </c>
      <c r="DC353" s="409" t="str">
        <f>IF(AND('[1]Multi-Field'!$E$47=[1]Lists!BF353,'[1]Multi-Field'!$F$47="Drained"),BI353,IF(AND('[1]Multi-Field'!$E$47=[1]Lists!BF353,'[1]Multi-Field'!$F$47="undrained"),BH353,""))</f>
        <v/>
      </c>
      <c r="DD353" s="409" t="str">
        <f>IF(AND('[1]Multi-Field'!$E$48=[1]Lists!BF353,'[1]Multi-Field'!$F$48="Drained"),BI353,IF(AND('[1]Multi-Field'!$E$48=[1]Lists!BF353,'[1]Multi-Field'!$F$48="undrained"),BH353,""))</f>
        <v/>
      </c>
      <c r="DE353" s="409" t="str">
        <f>IF(AND('[1]Multi-Field'!$E$49=[1]Lists!BF353,'[1]Multi-Field'!$F$49="Drained"),BI353,IF(AND('[1]Multi-Field'!$E$49=[1]Lists!BF353,'[1]Multi-Field'!$F$9="undrained"),BH353,""))</f>
        <v/>
      </c>
      <c r="DF353" s="409" t="str">
        <f>IF(AND('[1]Multi-Field'!$E$50=[1]Lists!BF353,'[1]Multi-Field'!$F$50="Drained"),BI353,IF(AND('[1]Multi-Field'!$E$50=[1]Lists!BF353,'[1]Multi-Field'!$F$50="undrained"),BH353,""))</f>
        <v/>
      </c>
      <c r="DG353" s="409" t="str">
        <f>IF(AND('[1]Multi-Field'!$E$51=[1]Lists!BF353,'[1]Multi-Field'!$F$51="Drained"),BI353,IF(AND('[1]Multi-Field'!$E$51=[1]Lists!BF353,'[1]Multi-Field'!$F$51="undrained"),BH353,""))</f>
        <v/>
      </c>
      <c r="DH353" s="409" t="str">
        <f>IF(AND('[1]Multi-Field'!$E$52=[1]Lists!BF353,'[1]Multi-Field'!$F$52="Drained"),BI353,IF(AND('[1]Multi-Field'!$E$52=[1]Lists!BF353,'[1]Multi-Field'!$F$52="undrained"),BH353,""))</f>
        <v/>
      </c>
      <c r="DI353" s="409" t="str">
        <f>IF(AND('[1]Multi-Field'!$E$53=[1]Lists!BF353,'[1]Multi-Field'!$F$53="Drained"),BI353,IF(AND('[1]Multi-Field'!$E$53=[1]Lists!BF353,'[1]Multi-Field'!$F$53="undrained"),BH353,""))</f>
        <v/>
      </c>
      <c r="DJ353" s="409" t="str">
        <f>IF(AND('[1]Multi-Field'!$E$54=[1]Lists!BF353,'[1]Multi-Field'!$F$54="Drained"),BI353,IF(AND('[1]Multi-Field'!$E$54=[1]Lists!BF353,'[1]Multi-Field'!$F$54="undrained"),BH353,""))</f>
        <v/>
      </c>
      <c r="DK353" s="409" t="str">
        <f>IF(AND('[1]Multi-Field'!$E$55=[1]Lists!BF353,'[1]Multi-Field'!$F$55="Drained"),BI353,IF(AND('[1]Multi-Field'!$E$55=[1]Lists!BF353,'[1]Multi-Field'!$F$55="undrained"),BH353,""))</f>
        <v/>
      </c>
      <c r="DL353" s="409" t="str">
        <f>IF(AND('[1]Multi-Field'!$E$56=[1]Lists!BF353,'[1]Multi-Field'!$F$56="Drained"),BI353,IF(AND('[1]Multi-Field'!$E$56=[1]Lists!BF353,'[1]Multi-Field'!$F$56="undrained"),BH353,""))</f>
        <v/>
      </c>
      <c r="DM353" s="409" t="str">
        <f>IF(AND('[1]Multi-Field'!$E$57=[1]Lists!BF353,'[1]Multi-Field'!$F$57="Drained"),BI353,IF(AND('[1]Multi-Field'!$E$57=[1]Lists!BF353,'[1]Multi-Field'!$F$57="undrained"),BH353,""))</f>
        <v/>
      </c>
      <c r="DN353" s="409" t="str">
        <f>IF(AND('[1]Multi-Field'!$E$58=[1]Lists!BF353,'[1]Multi-Field'!$F$58="Drained"),BI353,IF(AND('[1]Multi-Field'!$E$58=[1]Lists!BF353,'[1]Multi-Field'!$F$58="undrained"),BH353,""))</f>
        <v/>
      </c>
      <c r="DO353" s="409" t="str">
        <f>IF(AND('[1]Multi-Field'!$E$59=[1]Lists!BF353,'[1]Multi-Field'!$F$59="Drained"),BI353,IF(AND('[1]Multi-Field'!$E$59=[1]Lists!BF353,'[1]Multi-Field'!$F$59="undrained"),BH353,""))</f>
        <v/>
      </c>
      <c r="DP353" s="409" t="str">
        <f>IF(AND('[1]Multi-Field'!$E$60=[1]Lists!BF353,'[1]Multi-Field'!$F$60="Drained"),BI353,IF(AND('[1]Multi-Field'!$E$60=[1]Lists!BF353,'[1]Multi-Field'!$F$60="undrained"),BH353,""))</f>
        <v/>
      </c>
      <c r="DQ353" s="409" t="str">
        <f>IF(AND('[1]Multi-Field'!$E$61=[1]Lists!BF353,'[1]Multi-Field'!$F$61="Drained"),BI353,IF(AND('[1]Multi-Field'!$E$61=[1]Lists!BF353,'[1]Multi-Field'!$F$61="undrained"),BH353,""))</f>
        <v/>
      </c>
      <c r="DR353" s="409" t="str">
        <f>IF(AND('[1]Multi-Field'!$E$62=[1]Lists!BF353,'[1]Multi-Field'!$F$62="Drained"),BI353,IF(AND('[1]Multi-Field'!$E$62=[1]Lists!BF353,'[1]Multi-Field'!$F$62="undrained"),BH353,""))</f>
        <v/>
      </c>
      <c r="DS353" s="409" t="str">
        <f>IF(AND('[1]Multi-Field'!$E$63=[1]Lists!BF353,'[1]Multi-Field'!$F$63="Drained"),BI353,IF(AND('[1]Multi-Field'!$E$63=[1]Lists!BF353,'[1]Multi-Field'!$F$63="undrained"),BH353,""))</f>
        <v/>
      </c>
      <c r="DT353" s="409" t="str">
        <f>IF(AND('[1]Multi-Field'!$E$64=[1]Lists!BF353,'[1]Multi-Field'!$F$64="Drained"),BI353,IF(AND('[1]Multi-Field'!$E$64=[1]Lists!BF353,'[1]Multi-Field'!$F$64="undrained"),BH353,""))</f>
        <v/>
      </c>
      <c r="DU353" s="409" t="str">
        <f>IF(AND('[1]Multi-Field'!$E$65=[1]Lists!BF353,'[1]Multi-Field'!$F$65="Drained"),BI353,IF(AND('[1]Multi-Field'!$E$65=[1]Lists!BF353,'[1]Multi-Field'!$F$65="undrained"),BH353,""))</f>
        <v/>
      </c>
      <c r="DV353" s="409" t="str">
        <f>IF(AND('[1]Multi-Field'!$E$66=[1]Lists!BF353,'[1]Multi-Field'!$F$66="Drained"),BI353,IF(AND('[1]Multi-Field'!$E$66=[1]Lists!BF353,'[1]Multi-Field'!$F$66="undrained"),BH353,""))</f>
        <v/>
      </c>
      <c r="DW353" s="409" t="str">
        <f>IF(AND('[1]Multi-Field'!$E$67=[1]Lists!BF353,'[1]Multi-Field'!$F$67="Drained"),BI353,IF(AND('[1]Multi-Field'!$E$67=[1]Lists!BF353,'[1]Multi-Field'!$F$67="undrained"),BH353,""))</f>
        <v/>
      </c>
      <c r="DX353" s="409" t="str">
        <f>IF(AND('[1]Multi-Field'!$E$68=[1]Lists!BF353,'[1]Multi-Field'!$F$68="Drained"),BI353,IF(AND('[1]Multi-Field'!$E$68=[1]Lists!BF353,'[1]Multi-Field'!$F$68="undrained"),BH353,""))</f>
        <v/>
      </c>
      <c r="DY353" s="409" t="str">
        <f>IF(AND('[1]Multi-Field'!$E$69=[1]Lists!BF353,'[1]Multi-Field'!$F$69="Drained"),BI353,IF(AND('[1]Multi-Field'!$E$69=[1]Lists!BF353,'[1]Multi-Field'!$F$69="undrained"),BH353,""))</f>
        <v/>
      </c>
      <c r="DZ353" s="409" t="str">
        <f>IF(AND('[1]Multi-Field'!$E$70=[1]Lists!BF353,'[1]Multi-Field'!$F$70="Drained"),BI353,IF(AND('[1]Multi-Field'!$E$70=[1]Lists!BF353,'[1]Multi-Field'!$F$70="undrained"),BH353,""))</f>
        <v/>
      </c>
      <c r="EA353" s="409" t="str">
        <f>IF(AND('[1]Multi-Field'!$E$71=[1]Lists!BF353,'[1]Multi-Field'!$F$71="Drained"),BI353,IF(AND('[1]Multi-Field'!$E$71=[1]Lists!BF353,'[1]Multi-Field'!$F$71="undrained"),BH353,""))</f>
        <v/>
      </c>
      <c r="EB353" s="409" t="str">
        <f>IF(AND('[1]Multi-Field'!$E$72=[1]Lists!BF353,'[1]Multi-Field'!$F$72="Drained"),BI353,IF(AND('[1]Multi-Field'!$E$72=[1]Lists!BF353,'[1]Multi-Field'!$F$72="undrained"),BH353,""))</f>
        <v/>
      </c>
      <c r="EC353" s="409" t="str">
        <f>IF(AND('[1]Multi-Field'!$E$73=[1]Lists!BF353,'[1]Multi-Field'!$F$73="Drained"),BI353,IF(AND('[1]Multi-Field'!$E$73=[1]Lists!BF353,'[1]Multi-Field'!$F$73="undrained"),BH353,""))</f>
        <v/>
      </c>
      <c r="ED353" s="409" t="str">
        <f>IF(AND('[1]Multi-Field'!$E$74=[1]Lists!BF353,'[1]Multi-Field'!$F$74="Drained"),BI353,IF(AND('[1]Multi-Field'!$E$74=[1]Lists!BF353,'[1]Multi-Field'!$F$74="undrained"),BH353,""))</f>
        <v/>
      </c>
      <c r="EE353" s="409" t="str">
        <f>IF(AND('[1]Multi-Field'!$E$75=[1]Lists!BF353,'[1]Multi-Field'!$F$75="Drained"),BI353,IF(AND('[1]Multi-Field'!$E$75=[1]Lists!BF353,'[1]Multi-Field'!$F$75="undrained"),BH353,""))</f>
        <v/>
      </c>
      <c r="EF353" s="409" t="str">
        <f>IF(AND('[1]Multi-Field'!$E$76=[1]Lists!BF353,'[1]Multi-Field'!$F$76="Drained"),BI353,IF(AND('[1]Multi-Field'!$E$76=[1]Lists!BF353,'[1]Multi-Field'!$F$6="undrained"),BH353,""))</f>
        <v/>
      </c>
      <c r="EG353" s="409" t="str">
        <f>IF(AND('[1]Multi-Field'!$E$77=[1]Lists!BF353,'[1]Multi-Field'!$F$77="Drained"),BI353,IF(AND('[1]Multi-Field'!$E$77=[1]Lists!BF353,'[1]Multi-Field'!$F$77="undrained"),BH353,""))</f>
        <v/>
      </c>
      <c r="EH353" s="409" t="str">
        <f>IF(AND('[1]Multi-Field'!$E$78=[1]Lists!BF353,'[1]Multi-Field'!$F$78="Drained"),BI353,IF(AND('[1]Multi-Field'!$E$78=[1]Lists!BF353,'[1]Multi-Field'!$F$78="undrained"),BH353,""))</f>
        <v/>
      </c>
      <c r="EI353" s="409" t="str">
        <f>IF(AND('[1]Multi-Field'!$E$79=[1]Lists!BF353,'[1]Multi-Field'!$F$79="Drained"),BI353,IF(AND('[1]Multi-Field'!$E$79=[1]Lists!BF353,'[1]Multi-Field'!$F$79="undrained"),BH353,""))</f>
        <v/>
      </c>
      <c r="EJ353" s="409" t="str">
        <f>IF(AND('[1]Multi-Field'!$E$80=[1]Lists!BF353,'[1]Multi-Field'!$F$80="Drained"),BI353,IF(AND('[1]Multi-Field'!$E$80=[1]Lists!BF353,'[1]Multi-Field'!$F$80="undrained"),BH353,""))</f>
        <v/>
      </c>
      <c r="EK353" s="409" t="str">
        <f>IF(AND('[1]Multi-Field'!$E$81=[1]Lists!BF353,'[1]Multi-Field'!$F$81="Drained"),BI353,IF(AND('[1]Multi-Field'!$E$81=[1]Lists!BF353,'[1]Multi-Field'!$F$81="undrained"),BH353,""))</f>
        <v/>
      </c>
      <c r="EL353" s="409" t="str">
        <f>IF(AND('[1]Multi-Field'!$E$82=[1]Lists!BF353,'[1]Multi-Field'!$F$82="Drained"),BI353,IF(AND('[1]Multi-Field'!$E$82=[1]Lists!BF353,'[1]Multi-Field'!$F$82="undrained"),BH353,""))</f>
        <v/>
      </c>
      <c r="EM353" s="409" t="str">
        <f>IF(AND('[1]Multi-Field'!$E$83=[1]Lists!BF353,'[1]Multi-Field'!$F$83="Drained"),BI353,IF(AND('[1]Multi-Field'!$E$83=[1]Lists!BF353,'[1]Multi-Field'!$F$83="undrained"),BH353,""))</f>
        <v/>
      </c>
      <c r="EN353" s="409" t="str">
        <f>IF(AND('[1]Multi-Field'!$E$84=[1]Lists!BF353,'[1]Multi-Field'!$F$84="Drained"),BI353,IF(AND('[1]Multi-Field'!$E$84=[1]Lists!BF353,'[1]Multi-Field'!$F$84="undrained"),BH353,""))</f>
        <v/>
      </c>
      <c r="EO353" s="409" t="str">
        <f>IF(AND('[1]Multi-Field'!$E$85=[1]Lists!BF353,'[1]Multi-Field'!$F$85="Drained"),BI353,IF(AND('[1]Multi-Field'!$E$85=[1]Lists!BF353,'[1]Multi-Field'!$F$85="undrained"),BH353,""))</f>
        <v/>
      </c>
      <c r="EP353" s="409" t="str">
        <f>IF(AND('[1]Multi-Field'!$E$86=[1]Lists!BF353,'[1]Multi-Field'!$F$86="Drained"),BI353,IF(AND('[1]Multi-Field'!$E$86=[1]Lists!BF353,'[1]Multi-Field'!$F$86="undrained"),BH353,""))</f>
        <v/>
      </c>
      <c r="EQ353" s="409" t="str">
        <f>IF(AND('[1]Multi-Field'!$E$87=[1]Lists!BF353,'[1]Multi-Field'!$F$87="Drained"),BI353,IF(AND('[1]Multi-Field'!$E$87=[1]Lists!BF353,'[1]Multi-Field'!$F$87="undrained"),BH353,""))</f>
        <v/>
      </c>
      <c r="ER353" s="409" t="str">
        <f>IF(AND('[1]Multi-Field'!$E$88=[1]Lists!BF353,'[1]Multi-Field'!$F$88="Drained"),BI353,IF(AND('[1]Multi-Field'!$E$88=[1]Lists!BF353,'[1]Multi-Field'!$F$88="undrained"),BH353,""))</f>
        <v/>
      </c>
      <c r="ES353" s="409" t="str">
        <f>IF(AND('[1]Multi-Field'!$E$89=[1]Lists!BF353,'[1]Multi-Field'!$F$89="Drained"),BI353,IF(AND('[1]Multi-Field'!$E$89=[1]Lists!BF353,'[1]Multi-Field'!$F$89="undrained"),BH353,""))</f>
        <v/>
      </c>
      <c r="ET353" s="409" t="str">
        <f>IF(AND('[1]Multi-Field'!$E$90=[1]Lists!BF353,'[1]Multi-Field'!$F$90="Drained"),BI353,IF(AND('[1]Multi-Field'!$E$90=[1]Lists!BF353,'[1]Multi-Field'!$F$90="undrained"),BH353,""))</f>
        <v/>
      </c>
      <c r="EU353" s="409" t="str">
        <f>IF(AND('[1]Multi-Field'!$E$91=[1]Lists!BF353,'[1]Multi-Field'!$F$91="Drained"),BI353,IF(AND('[1]Multi-Field'!$E$91=[1]Lists!BF353,'[1]Multi-Field'!$F$91="undrained"),BH353,""))</f>
        <v/>
      </c>
      <c r="EV353" s="409" t="str">
        <f>IF(AND('[1]Multi-Field'!$E$92=[1]Lists!BF353,'[1]Multi-Field'!$F$92="Drained"),BI353,IF(AND('[1]Multi-Field'!$E$92=[1]Lists!BF353,'[1]Multi-Field'!$F$92="undrained"),BH353,""))</f>
        <v/>
      </c>
      <c r="EW353" s="409" t="str">
        <f>IF(AND('[1]Multi-Field'!$E$93=[1]Lists!BF353,'[1]Multi-Field'!$F$93="Drained"),BI353,IF(AND('[1]Multi-Field'!$E$93=[1]Lists!BF353,'[1]Multi-Field'!$F$93="undrained"),BH353,""))</f>
        <v/>
      </c>
      <c r="EX353" s="409" t="str">
        <f>IF(AND('[1]Multi-Field'!$E$94=[1]Lists!BF353,'[1]Multi-Field'!$F$94="Drained"),BI353,IF(AND('[1]Multi-Field'!$E$94=[1]Lists!BF353,'[1]Multi-Field'!$F$94="undrained"),BH353,""))</f>
        <v/>
      </c>
      <c r="EY353" s="409" t="str">
        <f>IF(AND('[1]Multi-Field'!$E$95=[1]Lists!BF353,'[1]Multi-Field'!$F$95="Drained"),BI353,IF(AND('[1]Multi-Field'!$E$95=[1]Lists!BF353,'[1]Multi-Field'!$F$95="undrained"),BH353,""))</f>
        <v/>
      </c>
      <c r="EZ353" s="409" t="str">
        <f>IF(AND('[1]Multi-Field'!$E$96=[1]Lists!BF353,'[1]Multi-Field'!$F$96="Drained"),BI353,IF(AND('[1]Multi-Field'!$E$96=[1]Lists!BF353,'[1]Multi-Field'!$F$96="undrained"),BH353,""))</f>
        <v/>
      </c>
      <c r="FA353" s="409" t="str">
        <f>IF(AND('[1]Multi-Field'!$E$97=[1]Lists!BF353,'[1]Multi-Field'!$F$97="Drained"),BI353,IF(AND('[1]Multi-Field'!$E$97=[1]Lists!BF353,'[1]Multi-Field'!$F$97="undrained"),BH353,""))</f>
        <v/>
      </c>
      <c r="FB353" s="409" t="str">
        <f>IF(AND('[1]Multi-Field'!$E$98=[1]Lists!BF353,'[1]Multi-Field'!$F$98="Drained"),BI353,IF(AND('[1]Multi-Field'!$E$98=[1]Lists!BF353,'[1]Multi-Field'!$F$98="undrained"),BH353,""))</f>
        <v/>
      </c>
      <c r="FC353" s="409" t="str">
        <f>IF(AND('[1]Multi-Field'!$E$99=[1]Lists!BF353,'[1]Multi-Field'!$F$99="Drained"),BI353,IF(AND('[1]Multi-Field'!$E$99=[1]Lists!BF353,'[1]Multi-Field'!$F$99="undrained"),BH353,""))</f>
        <v/>
      </c>
      <c r="FD353" s="409" t="str">
        <f>IF(AND('[1]Multi-Field'!$E$100=[1]Lists!BF353,'[1]Multi-Field'!$F$100="Drained"),BI353,IF(AND('[1]Multi-Field'!$E$100=[1]Lists!BF353,'[1]Multi-Field'!$F$100="undrained"),BH353,""))</f>
        <v/>
      </c>
      <c r="FE353" s="409" t="str">
        <f>IF(AND('[1]Multi-Field'!$E$101=[1]Lists!BF353,'[1]Multi-Field'!$F$101="Drained"),BI353,IF(AND('[1]Multi-Field'!$E$101=[1]Lists!BF353,'[1]Multi-Field'!$F$101="undrained"),BH353,""))</f>
        <v/>
      </c>
      <c r="FF353" s="409" t="str">
        <f>IF(AND('[1]Multi-Field'!$E$102=[1]Lists!BF353,'[1]Multi-Field'!$F$102="Drained"),BI353,IF(AND('[1]Multi-Field'!$E$102=[1]Lists!BF353,'[1]Multi-Field'!$F$102="undrained"),BH353,""))</f>
        <v/>
      </c>
      <c r="FG353" s="409" t="str">
        <f>IF(AND('[1]Multi-Field'!$E$103=[1]Lists!BF353,'[1]Multi-Field'!$F$103="Drained"),BI353,IF(AND('[1]Multi-Field'!$E$103=[1]Lists!BF353,'[1]Multi-Field'!$F$103="undrained"),BH353,""))</f>
        <v/>
      </c>
      <c r="FH353" s="409" t="str">
        <f>IF(AND('[1]Multi-Field'!$E$104=[1]Lists!BF353,'[1]Multi-Field'!$F$104="Drained"),BI353,IF(AND('[1]Multi-Field'!$E$104=[1]Lists!BF353,'[1]Multi-Field'!$F$104="undrained"),BH353,""))</f>
        <v/>
      </c>
      <c r="FI353" s="409" t="str">
        <f>IF(AND('[1]Multi-Field'!$E$105=[1]Lists!BF353,'[1]Multi-Field'!$F$105="Drained"),BI353,IF(AND('[1]Multi-Field'!$E$105=[1]Lists!BF353,'[1]Multi-Field'!$F$105="undrained"),BH353,""))</f>
        <v/>
      </c>
      <c r="FJ353" s="409" t="str">
        <f>IF(AND('[1]Multi-Field'!$E$106=[1]Lists!BF353,'[1]Multi-Field'!$F$106="Drained"),BI353,IF(AND('[1]Multi-Field'!$E$106=[1]Lists!BF353,'[1]Multi-Field'!$F$106="undrained"),BH353,""))</f>
        <v/>
      </c>
      <c r="FK353" s="409" t="str">
        <f>IF(AND('[1]Multi-Field'!$E$107=[1]Lists!BF353,'[1]Multi-Field'!$F$107="Drained"),BI353,IF(AND('[1]Multi-Field'!$E$107=[1]Lists!BF353,'[1]Multi-Field'!$F$107="undrained"),BH353,""))</f>
        <v/>
      </c>
      <c r="FL353" s="409" t="str">
        <f>IF(AND('[1]Multi-Field'!$E$108=[1]Lists!BF353,'[1]Multi-Field'!$F$108="Drained"),BI353,IF(AND('[1]Multi-Field'!$E$108=[1]Lists!BF353,'[1]Multi-Field'!$F$108="undrained"),BH353,""))</f>
        <v/>
      </c>
      <c r="FM353" s="409" t="str">
        <f>IF(AND('[1]Multi-Field'!$E$109=[1]Lists!BF353,'[1]Multi-Field'!$F$109="Drained"),BI353,IF(AND('[1]Multi-Field'!$E$109=[1]Lists!BF353,'[1]Multi-Field'!$F$109="undrained"),BH353,""))</f>
        <v/>
      </c>
      <c r="FN353" s="409" t="str">
        <f>IF(AND('[1]Multi-Field'!$E$110=[1]Lists!BF353,'[1]Multi-Field'!$F$110="Drained"),BI353,IF(AND('[1]Multi-Field'!$E$110=[1]Lists!BF353,'[1]Multi-Field'!$F$110="undrained"),BH353,""))</f>
        <v/>
      </c>
      <c r="FO353" s="409" t="str">
        <f>IF(AND('[1]Multi-Field'!$E$111=[1]Lists!BF353,'[1]Multi-Field'!$F$111="Drained"),BI353,IF(AND('[1]Multi-Field'!$E$111=[1]Lists!BF353,'[1]Multi-Field'!$F$111="undrained"),BH353,""))</f>
        <v/>
      </c>
      <c r="FP353" s="409" t="str">
        <f>IF(AND('[1]Multi-Field'!$E$112=[1]Lists!BF353,'[1]Multi-Field'!$F$112="Drained"),BI353,IF(AND('[1]Multi-Field'!$E$112=[1]Lists!BF353,'[1]Multi-Field'!$F$112="undrained"),BH353,""))</f>
        <v/>
      </c>
      <c r="FQ353" s="409" t="str">
        <f>IF(AND('[1]Multi-Field'!$E$113=[1]Lists!BF353,'[1]Multi-Field'!$F$113="Drained"),BI353,IF(AND('[1]Multi-Field'!$E$113=[1]Lists!BF353,'[1]Multi-Field'!$F$113="undrained"),BH353,""))</f>
        <v/>
      </c>
      <c r="FR353" s="409" t="str">
        <f>IF(AND('[1]Multi-Field'!$E$114=[1]Lists!BF353,'[1]Multi-Field'!$F$114="Drained"),BI353,IF(AND('[1]Multi-Field'!$E$114=[1]Lists!BF353,'[1]Multi-Field'!$F$114="undrained"),BH353,""))</f>
        <v/>
      </c>
      <c r="FS353" s="409" t="str">
        <f>IF(AND('[1]Multi-Field'!$E$115=[1]Lists!BF353,'[1]Multi-Field'!$F$115="Drained"),BI353,IF(AND('[1]Multi-Field'!$E$115=[1]Lists!BF353,'[1]Multi-Field'!$F$115="undrained"),BH353,""))</f>
        <v/>
      </c>
      <c r="FT353" s="409" t="str">
        <f>IF(AND('[1]Multi-Field'!$E$116=[1]Lists!BF353,'[1]Multi-Field'!$F$116="Drained"),BI353,IF(AND('[1]Multi-Field'!$E$116=[1]Lists!BF353,'[1]Multi-Field'!$F$116="undrained"),BH353,""))</f>
        <v/>
      </c>
      <c r="FU353" s="409" t="str">
        <f>IF(AND('[1]Multi-Field'!$E$117=[1]Lists!BF353,'[1]Multi-Field'!$F$117="Drained"),BI353,IF(AND('[1]Multi-Field'!$E$117=[1]Lists!BF353,'[1]Multi-Field'!$F$117="undrained"),BH353,""))</f>
        <v/>
      </c>
      <c r="FV353" s="409" t="str">
        <f>IF(AND('[1]Multi-Field'!$E$118=[1]Lists!BF353,'[1]Multi-Field'!$F$118="Drained"),BI353,IF(AND('[1]Multi-Field'!$E$118=[1]Lists!BF353,'[1]Multi-Field'!$F$118="undrained"),BH353,""))</f>
        <v/>
      </c>
      <c r="FW353" s="409" t="str">
        <f>IF(AND('[1]Multi-Field'!$E$119=[1]Lists!BF353,'[1]Multi-Field'!$F$119="Drained"),BI353,IF(AND('[1]Multi-Field'!$E$119=[1]Lists!BF353,'[1]Multi-Field'!$F$119="undrained"),BH353,""))</f>
        <v/>
      </c>
      <c r="FX353" s="409" t="str">
        <f>IF(AND('[1]Multi-Field'!$E$120=[1]Lists!BF353,'[1]Multi-Field'!$F$120="Drained"),BI353,IF(AND('[1]Multi-Field'!$E$120=[1]Lists!BF353,'[1]Multi-Field'!$F$120="undrained"),BH353,""))</f>
        <v/>
      </c>
      <c r="GC353" s="4">
        <v>1</v>
      </c>
    </row>
    <row r="354" spans="1:185" ht="13.5" customHeight="1">
      <c r="A354" s="7" t="s">
        <v>440</v>
      </c>
      <c r="B354" s="7"/>
      <c r="C354" s="7"/>
      <c r="D354" s="8">
        <v>70</v>
      </c>
      <c r="E354" s="8">
        <f t="shared" si="53"/>
        <v>70</v>
      </c>
      <c r="F354" s="8">
        <f t="shared" si="54"/>
        <v>70</v>
      </c>
      <c r="G354" s="8">
        <v>70</v>
      </c>
      <c r="H354" s="8">
        <v>65</v>
      </c>
      <c r="I354" s="8">
        <f t="shared" si="57"/>
        <v>65</v>
      </c>
      <c r="J354" s="8">
        <f t="shared" si="58"/>
        <v>65</v>
      </c>
      <c r="K354" s="8">
        <v>65</v>
      </c>
      <c r="L354" s="8">
        <v>135</v>
      </c>
      <c r="M354" s="8">
        <f t="shared" si="55"/>
        <v>135</v>
      </c>
      <c r="N354" s="8">
        <f t="shared" si="56"/>
        <v>135</v>
      </c>
      <c r="O354" s="8">
        <v>135</v>
      </c>
      <c r="P354" s="391">
        <v>329</v>
      </c>
      <c r="Q354" s="394"/>
      <c r="R354" s="395" t="b">
        <f>IF(OR('Multi-Field'!AA331=Lists!$AC$42,'Multi-Field'!AA331=Lists!$AC$43),IF('Multi-Field'!Z331="x",(IF('Multi-Field'!AC331=Lists!$Q$11,Lists!$R$11,IF('Multi-Field'!AC331=Lists!$Q$12,Lists!$R$12,IF('Multi-Field'!AC331=Lists!$Q$13,Lists!$R$13,IF('Multi-Field'!AC331=Lists!$Q$14,Lists!$R$14))))),IF('Multi-Field'!X331="x",(IF('Multi-Field'!AC331=Lists!$Q$11,Lists!$S$11,IF('Multi-Field'!AC331=Lists!$Q$12,Lists!$S$12,IF('Multi-Field'!AC331=Lists!$Q$13,Lists!$S$13,IF('Multi-Field'!AC331=Lists!$Q$14,Lists!$S$14))))),IF('Multi-Field'!V331="x",(IF('Multi-Field'!AC331=Lists!$Q$11,Lists!$T$11,IF('Multi-Field'!AC331=Lists!$Q$12,Lists!$T$12,IF('Multi-Field'!AC331=Lists!$Q$13,Lists!$T$13,IF('Multi-Field'!AC331=Lists!$Q$14,Lists!$T$14))))),0))))</f>
        <v>0</v>
      </c>
      <c r="S354" s="395" t="str">
        <f t="shared" si="59"/>
        <v/>
      </c>
      <c r="T354" s="395"/>
      <c r="U354" s="396"/>
      <c r="BF354" s="411" t="s">
        <v>1518</v>
      </c>
      <c r="BG354" s="412">
        <v>4</v>
      </c>
      <c r="BH354" s="412">
        <v>5</v>
      </c>
      <c r="BI354" s="412">
        <v>5</v>
      </c>
      <c r="BJ354" s="409" t="e">
        <f>IF(AND('[1]Single Field'!#REF!=[1]Lists!BF354,'[1]Single Field'!#REF!="Drained"),"x",IF(AND('[1]Single Field'!#REF!=[1]Lists!BF354,'[1]Single Field'!#REF!="Undrained"),O,""))</f>
        <v>#REF!</v>
      </c>
      <c r="BK354" s="409" t="str">
        <f>IF(AND('[1]Multi-Field'!$E$3=[1]Lists!BF354,'[1]Multi-Field'!$F$3="Drained"),BI354,IF(AND('[1]Multi-Field'!$E$3=BF354,'[1]Multi-Field'!$F$3="undrained"),BH354,""))</f>
        <v/>
      </c>
      <c r="BL354" s="409" t="str">
        <f>IF(AND('[1]Multi-Field'!$E$4=BF354,'[1]Multi-Field'!$F$4="Drained"),BI354,IF(AND('[1]Multi-Field'!$E$4=BF354,'[1]Multi-Field'!$F$4="undrained"),BH354,""))</f>
        <v/>
      </c>
      <c r="BM354" s="409" t="str">
        <f>IF(AND('[1]Multi-Field'!$E$5=BF354,'[1]Multi-Field'!$F$5="Drained"),BI354,IF(AND('[1]Multi-Field'!$E$5=BF354,'[1]Multi-Field'!$F$5="undrained"),BH354,""))</f>
        <v/>
      </c>
      <c r="BN354" s="409" t="str">
        <f>IF(AND('[1]Multi-Field'!$E$6=BF354,'[1]Multi-Field'!$F$6="Drained"),BI354,IF(AND('[1]Multi-Field'!$E$6=BF354,'[1]Multi-Field'!$F$6="undrained"),BH354,""))</f>
        <v/>
      </c>
      <c r="BO354" s="409" t="str">
        <f>IF(AND('[1]Multi-Field'!$E$7=BF354,'[1]Multi-Field'!$F$7="Drained"),BI354,IF(AND('[1]Multi-Field'!$E$7=BF354,'[1]Multi-Field'!$F$7="undrained"),BH354,""))</f>
        <v/>
      </c>
      <c r="BP354" s="409" t="str">
        <f>IF(AND('[1]Multi-Field'!$E$8=BF354,'[1]Multi-Field'!$F$8="Drained"),BI354,IF(AND('[1]Multi-Field'!$E$8=BF354,'[1]Multi-Field'!$F$8="undrained"),BH354,""))</f>
        <v/>
      </c>
      <c r="BQ354" s="409" t="str">
        <f>IF(AND('[1]Multi-Field'!$E$9=BF354,'[1]Multi-Field'!$F$9="Drained"),BI354,IF(AND('[1]Multi-Field'!$E$9=BF354,'[1]Multi-Field'!$F$9="undrained"),BH354,""))</f>
        <v/>
      </c>
      <c r="BR354" s="409" t="str">
        <f>IF(AND('[1]Multi-Field'!$E$10=BF354,'[1]Multi-Field'!$F$10="Drained"),BI354,IF(AND('[1]Multi-Field'!$E$10=BF354,'[1]Multi-Field'!$F$10="undrained"),BH354,""))</f>
        <v/>
      </c>
      <c r="BS354" s="409" t="str">
        <f>IF(AND('[1]Multi-Field'!$E$11=BF354,'[1]Multi-Field'!$F$11="Drained"),BI354,IF(AND('[1]Multi-Field'!$E$11=BF354,'[1]Multi-Field'!$F$11="undrained"),BH354,""))</f>
        <v/>
      </c>
      <c r="BT354" s="409" t="str">
        <f>IF(AND('[1]Multi-Field'!$E$12=BF354,'[1]Multi-Field'!$F$12="Drained"),BI354,IF(AND('[1]Multi-Field'!$E$12=BF354,'[1]Multi-Field'!$F$12="undrained"),BH354,""))</f>
        <v/>
      </c>
      <c r="BU354" s="409" t="str">
        <f>IF(AND('[1]Multi-Field'!$E$13=BF354,'[1]Multi-Field'!$F$13="Drained"),BI354,IF(AND('[1]Multi-Field'!$E$3=BF354,'[1]Multi-Field'!$F$13="undrained"),BH354,""))</f>
        <v/>
      </c>
      <c r="BV354" s="409" t="str">
        <f>IF(AND('[1]Multi-Field'!$E$14=BF354,'[1]Multi-Field'!$F$14="Drained"),BI354,IF(AND('[1]Multi-Field'!$E$14=BF354,'[1]Multi-Field'!$F$14="undrained"),BH354,""))</f>
        <v/>
      </c>
      <c r="BW354" s="409" t="str">
        <f>IF(AND('[1]Multi-Field'!$E$15=BF354,'[1]Multi-Field'!$F$15="Drained"),BI354,IF(AND('[1]Multi-Field'!$E$15=BF354,'[1]Multi-Field'!$F$15="undrained"),BH354,""))</f>
        <v/>
      </c>
      <c r="BX354" s="409" t="str">
        <f>IF(AND('[1]Multi-Field'!$E$16=[1]Lists!BF354,'[1]Multi-Field'!$F$16="Drained"),BI354,IF(AND('[1]Multi-Field'!$E$16=[1]Lists!BF354,'[1]Multi-Field'!$F$16="undrained"),BH354,""))</f>
        <v/>
      </c>
      <c r="BY354" s="409" t="str">
        <f>IF(AND('[1]Multi-Field'!$E$17=[1]Lists!BF354,'[1]Multi-Field'!$F$17="Drained"),BI354,IF(AND('[1]Multi-Field'!$E$17=[1]Lists!BF354,'[1]Multi-Field'!$F$17="undrained"),BH354,""))</f>
        <v/>
      </c>
      <c r="BZ354" s="409" t="str">
        <f>IF(AND('[1]Multi-Field'!$E$18=[1]Lists!BF354,'[1]Multi-Field'!$F$18="Drained"),BI354,IF(AND('[1]Multi-Field'!$E$18=[1]Lists!BF354,'[1]Multi-Field'!$F$18="undrained"),BH354,""))</f>
        <v/>
      </c>
      <c r="CA354" s="409" t="str">
        <f>IF(AND('[1]Multi-Field'!$E$19=[1]Lists!BF354,'[1]Multi-Field'!$F$19="Drained"),BI354,IF(AND('[1]Multi-Field'!$E$19=[1]Lists!BF354,'[1]Multi-Field'!$F$19="undrained"),BH354,""))</f>
        <v/>
      </c>
      <c r="CB354" s="409" t="str">
        <f>IF(AND('[1]Multi-Field'!$E$20=[1]Lists!BF354,'[1]Multi-Field'!$F$20="Drained"),BI354,IF(AND('[1]Multi-Field'!$E$20=[1]Lists!BF354,'[1]Multi-Field'!$F$20="undrained"),BH354,""))</f>
        <v/>
      </c>
      <c r="CC354" s="409" t="str">
        <f>IF(AND('[1]Multi-Field'!$E$21=[1]Lists!BF354,'[1]Multi-Field'!$F$21="Drained"),BI354,IF(AND('[1]Multi-Field'!$E$21=[1]Lists!BF354,'[1]Multi-Field'!$F$21="undrained"),BH354,""))</f>
        <v/>
      </c>
      <c r="CD354" s="409" t="str">
        <f>IF(AND('[1]Multi-Field'!$E$22=[1]Lists!BF354,'[1]Multi-Field'!$F$22="Drained"),BI354,IF(AND('[1]Multi-Field'!$E$22=[1]Lists!BF354,'[1]Multi-Field'!$F$22="undrained"),BH354,""))</f>
        <v/>
      </c>
      <c r="CE354" s="409" t="str">
        <f>IF(AND('[1]Multi-Field'!$E$23=[1]Lists!BF354,'[1]Multi-Field'!$F$23="Drained"),BI354,IF(AND('[1]Multi-Field'!$E$23=[1]Lists!BF354,'[1]Multi-Field'!$F$23="undrained"),BH354,""))</f>
        <v/>
      </c>
      <c r="CF354" s="409" t="str">
        <f>IF(AND('[1]Multi-Field'!$E$24=[1]Lists!BF354,'[1]Multi-Field'!$F$24="Drained"),BI354,IF(AND('[1]Multi-Field'!$E$24=[1]Lists!BF354,'[1]Multi-Field'!$F$24="undrained"),BH354,""))</f>
        <v/>
      </c>
      <c r="CG354" s="409" t="str">
        <f>IF(AND('[1]Multi-Field'!$E$25=[1]Lists!BF354,'[1]Multi-Field'!$F$25="Drained"),BI354,IF(AND('[1]Multi-Field'!$E$25=[1]Lists!BF354,'[1]Multi-Field'!$F$25="undrained"),BH354,""))</f>
        <v/>
      </c>
      <c r="CH354" s="409" t="str">
        <f>IF(AND('[1]Multi-Field'!$E$26=[1]Lists!BF354,'[1]Multi-Field'!$F$26="Drained"),BI354,IF(AND('[1]Multi-Field'!$E$26=[1]Lists!BF354,'[1]Multi-Field'!$F$26="undrained"),BH354,""))</f>
        <v/>
      </c>
      <c r="CI354" s="409" t="str">
        <f>IF(AND('[1]Multi-Field'!$E$27=[1]Lists!BF354,'[1]Multi-Field'!$F$27="Drained"),BI354,IF(AND('[1]Multi-Field'!$E$27=[1]Lists!BF354,'[1]Multi-Field'!$F$27="undrained"),BH354,""))</f>
        <v/>
      </c>
      <c r="CJ354" s="409" t="str">
        <f>IF(AND('[1]Multi-Field'!$E$28=[1]Lists!BF354,'[1]Multi-Field'!$F$28="Drained"),BI354,IF(AND('[1]Multi-Field'!$E$28=[1]Lists!BF354,'[1]Multi-Field'!$F$28="undrained"),BH354,""))</f>
        <v/>
      </c>
      <c r="CK354" s="409" t="str">
        <f>IF(AND('[1]Multi-Field'!$E$29=[1]Lists!BF354,'[1]Multi-Field'!$F$29="Drained"),BI354,IF(AND('[1]Multi-Field'!$E$29=[1]Lists!BF354,'[1]Multi-Field'!$F$29="undrained"),BH354,""))</f>
        <v/>
      </c>
      <c r="CL354" s="409" t="str">
        <f>IF(AND('[1]Multi-Field'!$E$30=[1]Lists!BF354,'[1]Multi-Field'!$F$30="Drained"),BI354,IF(AND('[1]Multi-Field'!$E$30=[1]Lists!BF354,'[1]Multi-Field'!$F$30="undrained"),BH354,""))</f>
        <v/>
      </c>
      <c r="CM354" s="409" t="str">
        <f>IF(AND('[1]Multi-Field'!$E$31=[1]Lists!BF354,'[1]Multi-Field'!$F$31="Drained"),BI354,IF(AND('[1]Multi-Field'!$E$31=[1]Lists!BF354,'[1]Multi-Field'!$F$31="undrained"),BH354,""))</f>
        <v/>
      </c>
      <c r="CN354" s="409" t="str">
        <f>IF(AND('[1]Multi-Field'!$E$32=[1]Lists!BF354,'[1]Multi-Field'!$F$32="Drained"),BI354,IF(AND('[1]Multi-Field'!$E$32=[1]Lists!BF354,'[1]Multi-Field'!$F$32="undrained"),BH354,""))</f>
        <v/>
      </c>
      <c r="CO354" s="409" t="str">
        <f>IF(AND('[1]Multi-Field'!$E$33=[1]Lists!BF354,'[1]Multi-Field'!$F$33="Drained"),BI354,IF(AND('[1]Multi-Field'!$E$33=[1]Lists!BF354,'[1]Multi-Field'!$F$33="undrained"),BH354,""))</f>
        <v/>
      </c>
      <c r="CP354" s="409" t="str">
        <f>IF(AND('[1]Multi-Field'!$E$34=[1]Lists!BF354,'[1]Multi-Field'!$F$34="Drained"),BI354,IF(AND('[1]Multi-Field'!$E$34=[1]Lists!BF354,'[1]Multi-Field'!$F$34="undrained"),BH354,""))</f>
        <v/>
      </c>
      <c r="CQ354" s="409" t="str">
        <f>IF(AND('[1]Multi-Field'!$E$35=[1]Lists!BF354,'[1]Multi-Field'!$F$35="Drained"),BI354,IF(AND('[1]Multi-Field'!$E$35=[1]Lists!BF354,'[1]Multi-Field'!$F$35="undrained"),BH354,""))</f>
        <v/>
      </c>
      <c r="CR354" s="409" t="str">
        <f>IF(AND('[1]Multi-Field'!$E$36=[1]Lists!BF354,'[1]Multi-Field'!$F$36="Drained"),BI354,IF(AND('[1]Multi-Field'!$E$36=[1]Lists!BF354,'[1]Multi-Field'!$F$36="undrained"),BH354,""))</f>
        <v/>
      </c>
      <c r="CS354" s="409" t="str">
        <f>IF(AND('[1]Multi-Field'!$E$37=[1]Lists!BF354,'[1]Multi-Field'!$F$37="Drained"),BI354,IF(AND('[1]Multi-Field'!$E$37=[1]Lists!BF354,'[1]Multi-Field'!$F$37="undrained"),BH354,""))</f>
        <v/>
      </c>
      <c r="CT354" s="409" t="str">
        <f>IF(AND('[1]Multi-Field'!$E$38=[1]Lists!BF354,'[1]Multi-Field'!$F$38="Drained"),BI354,IF(AND('[1]Multi-Field'!$E$38=[1]Lists!BF354,'[1]Multi-Field'!$F$38="undrained"),BH354,""))</f>
        <v/>
      </c>
      <c r="CU354" s="409" t="str">
        <f>IF(AND('[1]Multi-Field'!$E$39=[1]Lists!BF354,'[1]Multi-Field'!$F$39="Drained"),BI354,IF(AND('[1]Multi-Field'!$E$39=[1]Lists!BF354,'[1]Multi-Field'!$F$39="undrained"),BH354,""))</f>
        <v/>
      </c>
      <c r="CV354" s="409" t="str">
        <f>IF(AND('[1]Multi-Field'!$E$40=[1]Lists!BF354,'[1]Multi-Field'!$F$40="Drained"),BI354,IF(AND('[1]Multi-Field'!$E$40=[1]Lists!BF354,'[1]Multi-Field'!$F$40="undrained"),BH354,""))</f>
        <v/>
      </c>
      <c r="CW354" s="409" t="str">
        <f>IF(AND('[1]Multi-Field'!$E$41=[1]Lists!BF354,'[1]Multi-Field'!$F$40="Drained"),BI354,IF(AND('[1]Multi-Field'!$E$40=[1]Lists!BF354,'[1]Multi-Field'!$F$40="undrained"),BH354,""))</f>
        <v/>
      </c>
      <c r="CX354" s="409" t="str">
        <f>IF(AND('[1]Multi-Field'!$E$42=[1]Lists!BF354,'[1]Multi-Field'!$F$42="Drained"),BI354,IF(AND('[1]Multi-Field'!$E$42=[1]Lists!BF354,'[1]Multi-Field'!$F$42="undrained"),BH354,""))</f>
        <v/>
      </c>
      <c r="CY354" s="409" t="str">
        <f>IF(AND('[1]Multi-Field'!$E$43=[1]Lists!BF354,'[1]Multi-Field'!$F$43="Drained"),BI354,IF(AND('[1]Multi-Field'!$E$43=[1]Lists!BF354,'[1]Multi-Field'!$F$43="undrained"),BH354,""))</f>
        <v/>
      </c>
      <c r="CZ354" s="409" t="str">
        <f>IF(AND('[1]Multi-Field'!$E$44=[1]Lists!BF354,'[1]Multi-Field'!$F$44="Drained"),BI354,IF(AND('[1]Multi-Field'!$E$44=[1]Lists!BF354,'[1]Multi-Field'!$F$44="undrained"),BH354,""))</f>
        <v/>
      </c>
      <c r="DA354" s="409" t="str">
        <f>IF(AND('[1]Multi-Field'!$E$45=[1]Lists!BF354,'[1]Multi-Field'!$F$45="Drained"),BI354,IF(AND('[1]Multi-Field'!$E$45=[1]Lists!BF354,'[1]Multi-Field'!$F$45="undrained"),BH354,""))</f>
        <v/>
      </c>
      <c r="DB354" s="409" t="str">
        <f>IF(AND('[1]Multi-Field'!$E$46=[1]Lists!BF354,'[1]Multi-Field'!$F$46="Drained"),BI354,IF(AND('[1]Multi-Field'!$E$46=[1]Lists!BF354,'[1]Multi-Field'!$F$46="undrained"),BH354,""))</f>
        <v/>
      </c>
      <c r="DC354" s="409" t="str">
        <f>IF(AND('[1]Multi-Field'!$E$47=[1]Lists!BF354,'[1]Multi-Field'!$F$47="Drained"),BI354,IF(AND('[1]Multi-Field'!$E$47=[1]Lists!BF354,'[1]Multi-Field'!$F$47="undrained"),BH354,""))</f>
        <v/>
      </c>
      <c r="DD354" s="409" t="str">
        <f>IF(AND('[1]Multi-Field'!$E$48=[1]Lists!BF354,'[1]Multi-Field'!$F$48="Drained"),BI354,IF(AND('[1]Multi-Field'!$E$48=[1]Lists!BF354,'[1]Multi-Field'!$F$48="undrained"),BH354,""))</f>
        <v/>
      </c>
      <c r="DE354" s="409" t="str">
        <f>IF(AND('[1]Multi-Field'!$E$49=[1]Lists!BF354,'[1]Multi-Field'!$F$49="Drained"),BI354,IF(AND('[1]Multi-Field'!$E$49=[1]Lists!BF354,'[1]Multi-Field'!$F$9="undrained"),BH354,""))</f>
        <v/>
      </c>
      <c r="DF354" s="409" t="str">
        <f>IF(AND('[1]Multi-Field'!$E$50=[1]Lists!BF354,'[1]Multi-Field'!$F$50="Drained"),BI354,IF(AND('[1]Multi-Field'!$E$50=[1]Lists!BF354,'[1]Multi-Field'!$F$50="undrained"),BH354,""))</f>
        <v/>
      </c>
      <c r="DG354" s="409" t="str">
        <f>IF(AND('[1]Multi-Field'!$E$51=[1]Lists!BF354,'[1]Multi-Field'!$F$51="Drained"),BI354,IF(AND('[1]Multi-Field'!$E$51=[1]Lists!BF354,'[1]Multi-Field'!$F$51="undrained"),BH354,""))</f>
        <v/>
      </c>
      <c r="DH354" s="409" t="str">
        <f>IF(AND('[1]Multi-Field'!$E$52=[1]Lists!BF354,'[1]Multi-Field'!$F$52="Drained"),BI354,IF(AND('[1]Multi-Field'!$E$52=[1]Lists!BF354,'[1]Multi-Field'!$F$52="undrained"),BH354,""))</f>
        <v/>
      </c>
      <c r="DI354" s="409" t="str">
        <f>IF(AND('[1]Multi-Field'!$E$53=[1]Lists!BF354,'[1]Multi-Field'!$F$53="Drained"),BI354,IF(AND('[1]Multi-Field'!$E$53=[1]Lists!BF354,'[1]Multi-Field'!$F$53="undrained"),BH354,""))</f>
        <v/>
      </c>
      <c r="DJ354" s="409" t="str">
        <f>IF(AND('[1]Multi-Field'!$E$54=[1]Lists!BF354,'[1]Multi-Field'!$F$54="Drained"),BI354,IF(AND('[1]Multi-Field'!$E$54=[1]Lists!BF354,'[1]Multi-Field'!$F$54="undrained"),BH354,""))</f>
        <v/>
      </c>
      <c r="DK354" s="409" t="str">
        <f>IF(AND('[1]Multi-Field'!$E$55=[1]Lists!BF354,'[1]Multi-Field'!$F$55="Drained"),BI354,IF(AND('[1]Multi-Field'!$E$55=[1]Lists!BF354,'[1]Multi-Field'!$F$55="undrained"),BH354,""))</f>
        <v/>
      </c>
      <c r="DL354" s="409" t="str">
        <f>IF(AND('[1]Multi-Field'!$E$56=[1]Lists!BF354,'[1]Multi-Field'!$F$56="Drained"),BI354,IF(AND('[1]Multi-Field'!$E$56=[1]Lists!BF354,'[1]Multi-Field'!$F$56="undrained"),BH354,""))</f>
        <v/>
      </c>
      <c r="DM354" s="409" t="str">
        <f>IF(AND('[1]Multi-Field'!$E$57=[1]Lists!BF354,'[1]Multi-Field'!$F$57="Drained"),BI354,IF(AND('[1]Multi-Field'!$E$57=[1]Lists!BF354,'[1]Multi-Field'!$F$57="undrained"),BH354,""))</f>
        <v/>
      </c>
      <c r="DN354" s="409" t="str">
        <f>IF(AND('[1]Multi-Field'!$E$58=[1]Lists!BF354,'[1]Multi-Field'!$F$58="Drained"),BI354,IF(AND('[1]Multi-Field'!$E$58=[1]Lists!BF354,'[1]Multi-Field'!$F$58="undrained"),BH354,""))</f>
        <v/>
      </c>
      <c r="DO354" s="409" t="str">
        <f>IF(AND('[1]Multi-Field'!$E$59=[1]Lists!BF354,'[1]Multi-Field'!$F$59="Drained"),BI354,IF(AND('[1]Multi-Field'!$E$59=[1]Lists!BF354,'[1]Multi-Field'!$F$59="undrained"),BH354,""))</f>
        <v/>
      </c>
      <c r="DP354" s="409" t="str">
        <f>IF(AND('[1]Multi-Field'!$E$60=[1]Lists!BF354,'[1]Multi-Field'!$F$60="Drained"),BI354,IF(AND('[1]Multi-Field'!$E$60=[1]Lists!BF354,'[1]Multi-Field'!$F$60="undrained"),BH354,""))</f>
        <v/>
      </c>
      <c r="DQ354" s="409" t="str">
        <f>IF(AND('[1]Multi-Field'!$E$61=[1]Lists!BF354,'[1]Multi-Field'!$F$61="Drained"),BI354,IF(AND('[1]Multi-Field'!$E$61=[1]Lists!BF354,'[1]Multi-Field'!$F$61="undrained"),BH354,""))</f>
        <v/>
      </c>
      <c r="DR354" s="409" t="str">
        <f>IF(AND('[1]Multi-Field'!$E$62=[1]Lists!BF354,'[1]Multi-Field'!$F$62="Drained"),BI354,IF(AND('[1]Multi-Field'!$E$62=[1]Lists!BF354,'[1]Multi-Field'!$F$62="undrained"),BH354,""))</f>
        <v/>
      </c>
      <c r="DS354" s="409" t="str">
        <f>IF(AND('[1]Multi-Field'!$E$63=[1]Lists!BF354,'[1]Multi-Field'!$F$63="Drained"),BI354,IF(AND('[1]Multi-Field'!$E$63=[1]Lists!BF354,'[1]Multi-Field'!$F$63="undrained"),BH354,""))</f>
        <v/>
      </c>
      <c r="DT354" s="409" t="str">
        <f>IF(AND('[1]Multi-Field'!$E$64=[1]Lists!BF354,'[1]Multi-Field'!$F$64="Drained"),BI354,IF(AND('[1]Multi-Field'!$E$64=[1]Lists!BF354,'[1]Multi-Field'!$F$64="undrained"),BH354,""))</f>
        <v/>
      </c>
      <c r="DU354" s="409" t="str">
        <f>IF(AND('[1]Multi-Field'!$E$65=[1]Lists!BF354,'[1]Multi-Field'!$F$65="Drained"),BI354,IF(AND('[1]Multi-Field'!$E$65=[1]Lists!BF354,'[1]Multi-Field'!$F$65="undrained"),BH354,""))</f>
        <v/>
      </c>
      <c r="DV354" s="409" t="str">
        <f>IF(AND('[1]Multi-Field'!$E$66=[1]Lists!BF354,'[1]Multi-Field'!$F$66="Drained"),BI354,IF(AND('[1]Multi-Field'!$E$66=[1]Lists!BF354,'[1]Multi-Field'!$F$66="undrained"),BH354,""))</f>
        <v/>
      </c>
      <c r="DW354" s="409" t="str">
        <f>IF(AND('[1]Multi-Field'!$E$67=[1]Lists!BF354,'[1]Multi-Field'!$F$67="Drained"),BI354,IF(AND('[1]Multi-Field'!$E$67=[1]Lists!BF354,'[1]Multi-Field'!$F$67="undrained"),BH354,""))</f>
        <v/>
      </c>
      <c r="DX354" s="409" t="str">
        <f>IF(AND('[1]Multi-Field'!$E$68=[1]Lists!BF354,'[1]Multi-Field'!$F$68="Drained"),BI354,IF(AND('[1]Multi-Field'!$E$68=[1]Lists!BF354,'[1]Multi-Field'!$F$68="undrained"),BH354,""))</f>
        <v/>
      </c>
      <c r="DY354" s="409" t="str">
        <f>IF(AND('[1]Multi-Field'!$E$69=[1]Lists!BF354,'[1]Multi-Field'!$F$69="Drained"),BI354,IF(AND('[1]Multi-Field'!$E$69=[1]Lists!BF354,'[1]Multi-Field'!$F$69="undrained"),BH354,""))</f>
        <v/>
      </c>
      <c r="DZ354" s="409" t="str">
        <f>IF(AND('[1]Multi-Field'!$E$70=[1]Lists!BF354,'[1]Multi-Field'!$F$70="Drained"),BI354,IF(AND('[1]Multi-Field'!$E$70=[1]Lists!BF354,'[1]Multi-Field'!$F$70="undrained"),BH354,""))</f>
        <v/>
      </c>
      <c r="EA354" s="409" t="str">
        <f>IF(AND('[1]Multi-Field'!$E$71=[1]Lists!BF354,'[1]Multi-Field'!$F$71="Drained"),BI354,IF(AND('[1]Multi-Field'!$E$71=[1]Lists!BF354,'[1]Multi-Field'!$F$71="undrained"),BH354,""))</f>
        <v/>
      </c>
      <c r="EB354" s="409" t="str">
        <f>IF(AND('[1]Multi-Field'!$E$72=[1]Lists!BF354,'[1]Multi-Field'!$F$72="Drained"),BI354,IF(AND('[1]Multi-Field'!$E$72=[1]Lists!BF354,'[1]Multi-Field'!$F$72="undrained"),BH354,""))</f>
        <v/>
      </c>
      <c r="EC354" s="409" t="str">
        <f>IF(AND('[1]Multi-Field'!$E$73=[1]Lists!BF354,'[1]Multi-Field'!$F$73="Drained"),BI354,IF(AND('[1]Multi-Field'!$E$73=[1]Lists!BF354,'[1]Multi-Field'!$F$73="undrained"),BH354,""))</f>
        <v/>
      </c>
      <c r="ED354" s="409" t="str">
        <f>IF(AND('[1]Multi-Field'!$E$74=[1]Lists!BF354,'[1]Multi-Field'!$F$74="Drained"),BI354,IF(AND('[1]Multi-Field'!$E$74=[1]Lists!BF354,'[1]Multi-Field'!$F$74="undrained"),BH354,""))</f>
        <v/>
      </c>
      <c r="EE354" s="409" t="str">
        <f>IF(AND('[1]Multi-Field'!$E$75=[1]Lists!BF354,'[1]Multi-Field'!$F$75="Drained"),BI354,IF(AND('[1]Multi-Field'!$E$75=[1]Lists!BF354,'[1]Multi-Field'!$F$75="undrained"),BH354,""))</f>
        <v/>
      </c>
      <c r="EF354" s="409" t="str">
        <f>IF(AND('[1]Multi-Field'!$E$76=[1]Lists!BF354,'[1]Multi-Field'!$F$76="Drained"),BI354,IF(AND('[1]Multi-Field'!$E$76=[1]Lists!BF354,'[1]Multi-Field'!$F$6="undrained"),BH354,""))</f>
        <v/>
      </c>
      <c r="EG354" s="409" t="str">
        <f>IF(AND('[1]Multi-Field'!$E$77=[1]Lists!BF354,'[1]Multi-Field'!$F$77="Drained"),BI354,IF(AND('[1]Multi-Field'!$E$77=[1]Lists!BF354,'[1]Multi-Field'!$F$77="undrained"),BH354,""))</f>
        <v/>
      </c>
      <c r="EH354" s="409" t="str">
        <f>IF(AND('[1]Multi-Field'!$E$78=[1]Lists!BF354,'[1]Multi-Field'!$F$78="Drained"),BI354,IF(AND('[1]Multi-Field'!$E$78=[1]Lists!BF354,'[1]Multi-Field'!$F$78="undrained"),BH354,""))</f>
        <v/>
      </c>
      <c r="EI354" s="409" t="str">
        <f>IF(AND('[1]Multi-Field'!$E$79=[1]Lists!BF354,'[1]Multi-Field'!$F$79="Drained"),BI354,IF(AND('[1]Multi-Field'!$E$79=[1]Lists!BF354,'[1]Multi-Field'!$F$79="undrained"),BH354,""))</f>
        <v/>
      </c>
      <c r="EJ354" s="409" t="str">
        <f>IF(AND('[1]Multi-Field'!$E$80=[1]Lists!BF354,'[1]Multi-Field'!$F$80="Drained"),BI354,IF(AND('[1]Multi-Field'!$E$80=[1]Lists!BF354,'[1]Multi-Field'!$F$80="undrained"),BH354,""))</f>
        <v/>
      </c>
      <c r="EK354" s="409" t="str">
        <f>IF(AND('[1]Multi-Field'!$E$81=[1]Lists!BF354,'[1]Multi-Field'!$F$81="Drained"),BI354,IF(AND('[1]Multi-Field'!$E$81=[1]Lists!BF354,'[1]Multi-Field'!$F$81="undrained"),BH354,""))</f>
        <v/>
      </c>
      <c r="EL354" s="409" t="str">
        <f>IF(AND('[1]Multi-Field'!$E$82=[1]Lists!BF354,'[1]Multi-Field'!$F$82="Drained"),BI354,IF(AND('[1]Multi-Field'!$E$82=[1]Lists!BF354,'[1]Multi-Field'!$F$82="undrained"),BH354,""))</f>
        <v/>
      </c>
      <c r="EM354" s="409" t="str">
        <f>IF(AND('[1]Multi-Field'!$E$83=[1]Lists!BF354,'[1]Multi-Field'!$F$83="Drained"),BI354,IF(AND('[1]Multi-Field'!$E$83=[1]Lists!BF354,'[1]Multi-Field'!$F$83="undrained"),BH354,""))</f>
        <v/>
      </c>
      <c r="EN354" s="409" t="str">
        <f>IF(AND('[1]Multi-Field'!$E$84=[1]Lists!BF354,'[1]Multi-Field'!$F$84="Drained"),BI354,IF(AND('[1]Multi-Field'!$E$84=[1]Lists!BF354,'[1]Multi-Field'!$F$84="undrained"),BH354,""))</f>
        <v/>
      </c>
      <c r="EO354" s="409" t="str">
        <f>IF(AND('[1]Multi-Field'!$E$85=[1]Lists!BF354,'[1]Multi-Field'!$F$85="Drained"),BI354,IF(AND('[1]Multi-Field'!$E$85=[1]Lists!BF354,'[1]Multi-Field'!$F$85="undrained"),BH354,""))</f>
        <v/>
      </c>
      <c r="EP354" s="409" t="str">
        <f>IF(AND('[1]Multi-Field'!$E$86=[1]Lists!BF354,'[1]Multi-Field'!$F$86="Drained"),BI354,IF(AND('[1]Multi-Field'!$E$86=[1]Lists!BF354,'[1]Multi-Field'!$F$86="undrained"),BH354,""))</f>
        <v/>
      </c>
      <c r="EQ354" s="409" t="str">
        <f>IF(AND('[1]Multi-Field'!$E$87=[1]Lists!BF354,'[1]Multi-Field'!$F$87="Drained"),BI354,IF(AND('[1]Multi-Field'!$E$87=[1]Lists!BF354,'[1]Multi-Field'!$F$87="undrained"),BH354,""))</f>
        <v/>
      </c>
      <c r="ER354" s="409" t="str">
        <f>IF(AND('[1]Multi-Field'!$E$88=[1]Lists!BF354,'[1]Multi-Field'!$F$88="Drained"),BI354,IF(AND('[1]Multi-Field'!$E$88=[1]Lists!BF354,'[1]Multi-Field'!$F$88="undrained"),BH354,""))</f>
        <v/>
      </c>
      <c r="ES354" s="409" t="str">
        <f>IF(AND('[1]Multi-Field'!$E$89=[1]Lists!BF354,'[1]Multi-Field'!$F$89="Drained"),BI354,IF(AND('[1]Multi-Field'!$E$89=[1]Lists!BF354,'[1]Multi-Field'!$F$89="undrained"),BH354,""))</f>
        <v/>
      </c>
      <c r="ET354" s="409" t="str">
        <f>IF(AND('[1]Multi-Field'!$E$90=[1]Lists!BF354,'[1]Multi-Field'!$F$90="Drained"),BI354,IF(AND('[1]Multi-Field'!$E$90=[1]Lists!BF354,'[1]Multi-Field'!$F$90="undrained"),BH354,""))</f>
        <v/>
      </c>
      <c r="EU354" s="409" t="str">
        <f>IF(AND('[1]Multi-Field'!$E$91=[1]Lists!BF354,'[1]Multi-Field'!$F$91="Drained"),BI354,IF(AND('[1]Multi-Field'!$E$91=[1]Lists!BF354,'[1]Multi-Field'!$F$91="undrained"),BH354,""))</f>
        <v/>
      </c>
      <c r="EV354" s="409" t="str">
        <f>IF(AND('[1]Multi-Field'!$E$92=[1]Lists!BF354,'[1]Multi-Field'!$F$92="Drained"),BI354,IF(AND('[1]Multi-Field'!$E$92=[1]Lists!BF354,'[1]Multi-Field'!$F$92="undrained"),BH354,""))</f>
        <v/>
      </c>
      <c r="EW354" s="409" t="str">
        <f>IF(AND('[1]Multi-Field'!$E$93=[1]Lists!BF354,'[1]Multi-Field'!$F$93="Drained"),BI354,IF(AND('[1]Multi-Field'!$E$93=[1]Lists!BF354,'[1]Multi-Field'!$F$93="undrained"),BH354,""))</f>
        <v/>
      </c>
      <c r="EX354" s="409" t="str">
        <f>IF(AND('[1]Multi-Field'!$E$94=[1]Lists!BF354,'[1]Multi-Field'!$F$94="Drained"),BI354,IF(AND('[1]Multi-Field'!$E$94=[1]Lists!BF354,'[1]Multi-Field'!$F$94="undrained"),BH354,""))</f>
        <v/>
      </c>
      <c r="EY354" s="409" t="str">
        <f>IF(AND('[1]Multi-Field'!$E$95=[1]Lists!BF354,'[1]Multi-Field'!$F$95="Drained"),BI354,IF(AND('[1]Multi-Field'!$E$95=[1]Lists!BF354,'[1]Multi-Field'!$F$95="undrained"),BH354,""))</f>
        <v/>
      </c>
      <c r="EZ354" s="409" t="str">
        <f>IF(AND('[1]Multi-Field'!$E$96=[1]Lists!BF354,'[1]Multi-Field'!$F$96="Drained"),BI354,IF(AND('[1]Multi-Field'!$E$96=[1]Lists!BF354,'[1]Multi-Field'!$F$96="undrained"),BH354,""))</f>
        <v/>
      </c>
      <c r="FA354" s="409" t="str">
        <f>IF(AND('[1]Multi-Field'!$E$97=[1]Lists!BF354,'[1]Multi-Field'!$F$97="Drained"),BI354,IF(AND('[1]Multi-Field'!$E$97=[1]Lists!BF354,'[1]Multi-Field'!$F$97="undrained"),BH354,""))</f>
        <v/>
      </c>
      <c r="FB354" s="409" t="str">
        <f>IF(AND('[1]Multi-Field'!$E$98=[1]Lists!BF354,'[1]Multi-Field'!$F$98="Drained"),BI354,IF(AND('[1]Multi-Field'!$E$98=[1]Lists!BF354,'[1]Multi-Field'!$F$98="undrained"),BH354,""))</f>
        <v/>
      </c>
      <c r="FC354" s="409" t="str">
        <f>IF(AND('[1]Multi-Field'!$E$99=[1]Lists!BF354,'[1]Multi-Field'!$F$99="Drained"),BI354,IF(AND('[1]Multi-Field'!$E$99=[1]Lists!BF354,'[1]Multi-Field'!$F$99="undrained"),BH354,""))</f>
        <v/>
      </c>
      <c r="FD354" s="409" t="str">
        <f>IF(AND('[1]Multi-Field'!$E$100=[1]Lists!BF354,'[1]Multi-Field'!$F$100="Drained"),BI354,IF(AND('[1]Multi-Field'!$E$100=[1]Lists!BF354,'[1]Multi-Field'!$F$100="undrained"),BH354,""))</f>
        <v/>
      </c>
      <c r="FE354" s="409" t="str">
        <f>IF(AND('[1]Multi-Field'!$E$101=[1]Lists!BF354,'[1]Multi-Field'!$F$101="Drained"),BI354,IF(AND('[1]Multi-Field'!$E$101=[1]Lists!BF354,'[1]Multi-Field'!$F$101="undrained"),BH354,""))</f>
        <v/>
      </c>
      <c r="FF354" s="409" t="str">
        <f>IF(AND('[1]Multi-Field'!$E$102=[1]Lists!BF354,'[1]Multi-Field'!$F$102="Drained"),BI354,IF(AND('[1]Multi-Field'!$E$102=[1]Lists!BF354,'[1]Multi-Field'!$F$102="undrained"),BH354,""))</f>
        <v/>
      </c>
      <c r="FG354" s="409" t="str">
        <f>IF(AND('[1]Multi-Field'!$E$103=[1]Lists!BF354,'[1]Multi-Field'!$F$103="Drained"),BI354,IF(AND('[1]Multi-Field'!$E$103=[1]Lists!BF354,'[1]Multi-Field'!$F$103="undrained"),BH354,""))</f>
        <v/>
      </c>
      <c r="FH354" s="409" t="str">
        <f>IF(AND('[1]Multi-Field'!$E$104=[1]Lists!BF354,'[1]Multi-Field'!$F$104="Drained"),BI354,IF(AND('[1]Multi-Field'!$E$104=[1]Lists!BF354,'[1]Multi-Field'!$F$104="undrained"),BH354,""))</f>
        <v/>
      </c>
      <c r="FI354" s="409" t="str">
        <f>IF(AND('[1]Multi-Field'!$E$105=[1]Lists!BF354,'[1]Multi-Field'!$F$105="Drained"),BI354,IF(AND('[1]Multi-Field'!$E$105=[1]Lists!BF354,'[1]Multi-Field'!$F$105="undrained"),BH354,""))</f>
        <v/>
      </c>
      <c r="FJ354" s="409" t="str">
        <f>IF(AND('[1]Multi-Field'!$E$106=[1]Lists!BF354,'[1]Multi-Field'!$F$106="Drained"),BI354,IF(AND('[1]Multi-Field'!$E$106=[1]Lists!BF354,'[1]Multi-Field'!$F$106="undrained"),BH354,""))</f>
        <v/>
      </c>
      <c r="FK354" s="409" t="str">
        <f>IF(AND('[1]Multi-Field'!$E$107=[1]Lists!BF354,'[1]Multi-Field'!$F$107="Drained"),BI354,IF(AND('[1]Multi-Field'!$E$107=[1]Lists!BF354,'[1]Multi-Field'!$F$107="undrained"),BH354,""))</f>
        <v/>
      </c>
      <c r="FL354" s="409" t="str">
        <f>IF(AND('[1]Multi-Field'!$E$108=[1]Lists!BF354,'[1]Multi-Field'!$F$108="Drained"),BI354,IF(AND('[1]Multi-Field'!$E$108=[1]Lists!BF354,'[1]Multi-Field'!$F$108="undrained"),BH354,""))</f>
        <v/>
      </c>
      <c r="FM354" s="409" t="str">
        <f>IF(AND('[1]Multi-Field'!$E$109=[1]Lists!BF354,'[1]Multi-Field'!$F$109="Drained"),BI354,IF(AND('[1]Multi-Field'!$E$109=[1]Lists!BF354,'[1]Multi-Field'!$F$109="undrained"),BH354,""))</f>
        <v/>
      </c>
      <c r="FN354" s="409" t="str">
        <f>IF(AND('[1]Multi-Field'!$E$110=[1]Lists!BF354,'[1]Multi-Field'!$F$110="Drained"),BI354,IF(AND('[1]Multi-Field'!$E$110=[1]Lists!BF354,'[1]Multi-Field'!$F$110="undrained"),BH354,""))</f>
        <v/>
      </c>
      <c r="FO354" s="409" t="str">
        <f>IF(AND('[1]Multi-Field'!$E$111=[1]Lists!BF354,'[1]Multi-Field'!$F$111="Drained"),BI354,IF(AND('[1]Multi-Field'!$E$111=[1]Lists!BF354,'[1]Multi-Field'!$F$111="undrained"),BH354,""))</f>
        <v/>
      </c>
      <c r="FP354" s="409" t="str">
        <f>IF(AND('[1]Multi-Field'!$E$112=[1]Lists!BF354,'[1]Multi-Field'!$F$112="Drained"),BI354,IF(AND('[1]Multi-Field'!$E$112=[1]Lists!BF354,'[1]Multi-Field'!$F$112="undrained"),BH354,""))</f>
        <v/>
      </c>
      <c r="FQ354" s="409" t="str">
        <f>IF(AND('[1]Multi-Field'!$E$113=[1]Lists!BF354,'[1]Multi-Field'!$F$113="Drained"),BI354,IF(AND('[1]Multi-Field'!$E$113=[1]Lists!BF354,'[1]Multi-Field'!$F$113="undrained"),BH354,""))</f>
        <v/>
      </c>
      <c r="FR354" s="409" t="str">
        <f>IF(AND('[1]Multi-Field'!$E$114=[1]Lists!BF354,'[1]Multi-Field'!$F$114="Drained"),BI354,IF(AND('[1]Multi-Field'!$E$114=[1]Lists!BF354,'[1]Multi-Field'!$F$114="undrained"),BH354,""))</f>
        <v/>
      </c>
      <c r="FS354" s="409" t="str">
        <f>IF(AND('[1]Multi-Field'!$E$115=[1]Lists!BF354,'[1]Multi-Field'!$F$115="Drained"),BI354,IF(AND('[1]Multi-Field'!$E$115=[1]Lists!BF354,'[1]Multi-Field'!$F$115="undrained"),BH354,""))</f>
        <v/>
      </c>
      <c r="FT354" s="409" t="str">
        <f>IF(AND('[1]Multi-Field'!$E$116=[1]Lists!BF354,'[1]Multi-Field'!$F$116="Drained"),BI354,IF(AND('[1]Multi-Field'!$E$116=[1]Lists!BF354,'[1]Multi-Field'!$F$116="undrained"),BH354,""))</f>
        <v/>
      </c>
      <c r="FU354" s="409" t="str">
        <f>IF(AND('[1]Multi-Field'!$E$117=[1]Lists!BF354,'[1]Multi-Field'!$F$117="Drained"),BI354,IF(AND('[1]Multi-Field'!$E$117=[1]Lists!BF354,'[1]Multi-Field'!$F$117="undrained"),BH354,""))</f>
        <v/>
      </c>
      <c r="FV354" s="409" t="str">
        <f>IF(AND('[1]Multi-Field'!$E$118=[1]Lists!BF354,'[1]Multi-Field'!$F$118="Drained"),BI354,IF(AND('[1]Multi-Field'!$E$118=[1]Lists!BF354,'[1]Multi-Field'!$F$118="undrained"),BH354,""))</f>
        <v/>
      </c>
      <c r="FW354" s="409" t="str">
        <f>IF(AND('[1]Multi-Field'!$E$119=[1]Lists!BF354,'[1]Multi-Field'!$F$119="Drained"),BI354,IF(AND('[1]Multi-Field'!$E$119=[1]Lists!BF354,'[1]Multi-Field'!$F$119="undrained"),BH354,""))</f>
        <v/>
      </c>
      <c r="FX354" s="409" t="str">
        <f>IF(AND('[1]Multi-Field'!$E$120=[1]Lists!BF354,'[1]Multi-Field'!$F$120="Drained"),BI354,IF(AND('[1]Multi-Field'!$E$120=[1]Lists!BF354,'[1]Multi-Field'!$F$120="undrained"),BH354,""))</f>
        <v/>
      </c>
      <c r="GC354" s="4">
        <v>1</v>
      </c>
    </row>
    <row r="355" spans="1:185" ht="13.5" customHeight="1">
      <c r="A355" s="7" t="s">
        <v>441</v>
      </c>
      <c r="B355" s="7"/>
      <c r="C355" s="7"/>
      <c r="D355" s="8">
        <v>70</v>
      </c>
      <c r="E355" s="8">
        <f t="shared" si="53"/>
        <v>70</v>
      </c>
      <c r="F355" s="8">
        <f t="shared" si="54"/>
        <v>70</v>
      </c>
      <c r="G355" s="8">
        <v>70</v>
      </c>
      <c r="H355" s="8">
        <v>60</v>
      </c>
      <c r="I355" s="8">
        <f t="shared" si="57"/>
        <v>60</v>
      </c>
      <c r="J355" s="8">
        <f t="shared" si="58"/>
        <v>60</v>
      </c>
      <c r="K355" s="8">
        <v>60</v>
      </c>
      <c r="L355" s="8">
        <v>95</v>
      </c>
      <c r="M355" s="8">
        <f t="shared" si="55"/>
        <v>97</v>
      </c>
      <c r="N355" s="8">
        <f t="shared" si="56"/>
        <v>98</v>
      </c>
      <c r="O355" s="8">
        <v>100</v>
      </c>
      <c r="P355" s="391">
        <v>330</v>
      </c>
      <c r="Q355" s="394"/>
      <c r="R355" s="395" t="b">
        <f>IF(OR('Multi-Field'!AA332=Lists!$AC$42,'Multi-Field'!AA332=Lists!$AC$43),IF('Multi-Field'!Z332="x",(IF('Multi-Field'!AC332=Lists!$Q$11,Lists!$R$11,IF('Multi-Field'!AC332=Lists!$Q$12,Lists!$R$12,IF('Multi-Field'!AC332=Lists!$Q$13,Lists!$R$13,IF('Multi-Field'!AC332=Lists!$Q$14,Lists!$R$14))))),IF('Multi-Field'!X332="x",(IF('Multi-Field'!AC332=Lists!$Q$11,Lists!$S$11,IF('Multi-Field'!AC332=Lists!$Q$12,Lists!$S$12,IF('Multi-Field'!AC332=Lists!$Q$13,Lists!$S$13,IF('Multi-Field'!AC332=Lists!$Q$14,Lists!$S$14))))),IF('Multi-Field'!V332="x",(IF('Multi-Field'!AC332=Lists!$Q$11,Lists!$T$11,IF('Multi-Field'!AC332=Lists!$Q$12,Lists!$T$12,IF('Multi-Field'!AC332=Lists!$Q$13,Lists!$T$13,IF('Multi-Field'!AC332=Lists!$Q$14,Lists!$T$14))))),0))))</f>
        <v>0</v>
      </c>
      <c r="S355" s="395" t="str">
        <f t="shared" si="59"/>
        <v/>
      </c>
      <c r="T355" s="395"/>
      <c r="U355" s="396"/>
      <c r="BF355" s="411" t="s">
        <v>1519</v>
      </c>
      <c r="BG355" s="412">
        <v>5</v>
      </c>
      <c r="BH355" s="412">
        <v>3</v>
      </c>
      <c r="BI355" s="412">
        <v>3.5</v>
      </c>
      <c r="BJ355" s="409" t="e">
        <f>IF(AND('[1]Single Field'!#REF!=[1]Lists!BF355,'[1]Single Field'!#REF!="Drained"),"x",IF(AND('[1]Single Field'!#REF!=[1]Lists!BF355,'[1]Single Field'!#REF!="Undrained"),O,""))</f>
        <v>#REF!</v>
      </c>
      <c r="BK355" s="409" t="str">
        <f>IF(AND('[1]Multi-Field'!$E$3=[1]Lists!BF355,'[1]Multi-Field'!$F$3="Drained"),BI355,IF(AND('[1]Multi-Field'!$E$3=BF355,'[1]Multi-Field'!$F$3="undrained"),BH355,""))</f>
        <v/>
      </c>
      <c r="BL355" s="409" t="str">
        <f>IF(AND('[1]Multi-Field'!$E$4=BF355,'[1]Multi-Field'!$F$4="Drained"),BI355,IF(AND('[1]Multi-Field'!$E$4=BF355,'[1]Multi-Field'!$F$4="undrained"),BH355,""))</f>
        <v/>
      </c>
      <c r="BM355" s="409" t="str">
        <f>IF(AND('[1]Multi-Field'!$E$5=BF355,'[1]Multi-Field'!$F$5="Drained"),BI355,IF(AND('[1]Multi-Field'!$E$5=BF355,'[1]Multi-Field'!$F$5="undrained"),BH355,""))</f>
        <v/>
      </c>
      <c r="BN355" s="409" t="str">
        <f>IF(AND('[1]Multi-Field'!$E$6=BF355,'[1]Multi-Field'!$F$6="Drained"),BI355,IF(AND('[1]Multi-Field'!$E$6=BF355,'[1]Multi-Field'!$F$6="undrained"),BH355,""))</f>
        <v/>
      </c>
      <c r="BO355" s="409" t="str">
        <f>IF(AND('[1]Multi-Field'!$E$7=BF355,'[1]Multi-Field'!$F$7="Drained"),BI355,IF(AND('[1]Multi-Field'!$E$7=BF355,'[1]Multi-Field'!$F$7="undrained"),BH355,""))</f>
        <v/>
      </c>
      <c r="BP355" s="409" t="str">
        <f>IF(AND('[1]Multi-Field'!$E$8=BF355,'[1]Multi-Field'!$F$8="Drained"),BI355,IF(AND('[1]Multi-Field'!$E$8=BF355,'[1]Multi-Field'!$F$8="undrained"),BH355,""))</f>
        <v/>
      </c>
      <c r="BQ355" s="409" t="str">
        <f>IF(AND('[1]Multi-Field'!$E$9=BF355,'[1]Multi-Field'!$F$9="Drained"),BI355,IF(AND('[1]Multi-Field'!$E$9=BF355,'[1]Multi-Field'!$F$9="undrained"),BH355,""))</f>
        <v/>
      </c>
      <c r="BR355" s="409" t="str">
        <f>IF(AND('[1]Multi-Field'!$E$10=BF355,'[1]Multi-Field'!$F$10="Drained"),BI355,IF(AND('[1]Multi-Field'!$E$10=BF355,'[1]Multi-Field'!$F$10="undrained"),BH355,""))</f>
        <v/>
      </c>
      <c r="BS355" s="409" t="str">
        <f>IF(AND('[1]Multi-Field'!$E$11=BF355,'[1]Multi-Field'!$F$11="Drained"),BI355,IF(AND('[1]Multi-Field'!$E$11=BF355,'[1]Multi-Field'!$F$11="undrained"),BH355,""))</f>
        <v/>
      </c>
      <c r="BT355" s="409" t="str">
        <f>IF(AND('[1]Multi-Field'!$E$12=BF355,'[1]Multi-Field'!$F$12="Drained"),BI355,IF(AND('[1]Multi-Field'!$E$12=BF355,'[1]Multi-Field'!$F$12="undrained"),BH355,""))</f>
        <v/>
      </c>
      <c r="BU355" s="409" t="str">
        <f>IF(AND('[1]Multi-Field'!$E$13=BF355,'[1]Multi-Field'!$F$13="Drained"),BI355,IF(AND('[1]Multi-Field'!$E$3=BF355,'[1]Multi-Field'!$F$13="undrained"),BH355,""))</f>
        <v/>
      </c>
      <c r="BV355" s="409" t="str">
        <f>IF(AND('[1]Multi-Field'!$E$14=BF355,'[1]Multi-Field'!$F$14="Drained"),BI355,IF(AND('[1]Multi-Field'!$E$14=BF355,'[1]Multi-Field'!$F$14="undrained"),BH355,""))</f>
        <v/>
      </c>
      <c r="BW355" s="409" t="str">
        <f>IF(AND('[1]Multi-Field'!$E$15=BF355,'[1]Multi-Field'!$F$15="Drained"),BI355,IF(AND('[1]Multi-Field'!$E$15=BF355,'[1]Multi-Field'!$F$15="undrained"),BH355,""))</f>
        <v/>
      </c>
      <c r="BX355" s="409" t="str">
        <f>IF(AND('[1]Multi-Field'!$E$16=[1]Lists!BF355,'[1]Multi-Field'!$F$16="Drained"),BI355,IF(AND('[1]Multi-Field'!$E$16=[1]Lists!BF355,'[1]Multi-Field'!$F$16="undrained"),BH355,""))</f>
        <v/>
      </c>
      <c r="BY355" s="409" t="str">
        <f>IF(AND('[1]Multi-Field'!$E$17=[1]Lists!BF355,'[1]Multi-Field'!$F$17="Drained"),BI355,IF(AND('[1]Multi-Field'!$E$17=[1]Lists!BF355,'[1]Multi-Field'!$F$17="undrained"),BH355,""))</f>
        <v/>
      </c>
      <c r="BZ355" s="409" t="str">
        <f>IF(AND('[1]Multi-Field'!$E$18=[1]Lists!BF355,'[1]Multi-Field'!$F$18="Drained"),BI355,IF(AND('[1]Multi-Field'!$E$18=[1]Lists!BF355,'[1]Multi-Field'!$F$18="undrained"),BH355,""))</f>
        <v/>
      </c>
      <c r="CA355" s="409" t="str">
        <f>IF(AND('[1]Multi-Field'!$E$19=[1]Lists!BF355,'[1]Multi-Field'!$F$19="Drained"),BI355,IF(AND('[1]Multi-Field'!$E$19=[1]Lists!BF355,'[1]Multi-Field'!$F$19="undrained"),BH355,""))</f>
        <v/>
      </c>
      <c r="CB355" s="409" t="str">
        <f>IF(AND('[1]Multi-Field'!$E$20=[1]Lists!BF355,'[1]Multi-Field'!$F$20="Drained"),BI355,IF(AND('[1]Multi-Field'!$E$20=[1]Lists!BF355,'[1]Multi-Field'!$F$20="undrained"),BH355,""))</f>
        <v/>
      </c>
      <c r="CC355" s="409" t="str">
        <f>IF(AND('[1]Multi-Field'!$E$21=[1]Lists!BF355,'[1]Multi-Field'!$F$21="Drained"),BI355,IF(AND('[1]Multi-Field'!$E$21=[1]Lists!BF355,'[1]Multi-Field'!$F$21="undrained"),BH355,""))</f>
        <v/>
      </c>
      <c r="CD355" s="409" t="str">
        <f>IF(AND('[1]Multi-Field'!$E$22=[1]Lists!BF355,'[1]Multi-Field'!$F$22="Drained"),BI355,IF(AND('[1]Multi-Field'!$E$22=[1]Lists!BF355,'[1]Multi-Field'!$F$22="undrained"),BH355,""))</f>
        <v/>
      </c>
      <c r="CE355" s="409" t="str">
        <f>IF(AND('[1]Multi-Field'!$E$23=[1]Lists!BF355,'[1]Multi-Field'!$F$23="Drained"),BI355,IF(AND('[1]Multi-Field'!$E$23=[1]Lists!BF355,'[1]Multi-Field'!$F$23="undrained"),BH355,""))</f>
        <v/>
      </c>
      <c r="CF355" s="409" t="str">
        <f>IF(AND('[1]Multi-Field'!$E$24=[1]Lists!BF355,'[1]Multi-Field'!$F$24="Drained"),BI355,IF(AND('[1]Multi-Field'!$E$24=[1]Lists!BF355,'[1]Multi-Field'!$F$24="undrained"),BH355,""))</f>
        <v/>
      </c>
      <c r="CG355" s="409" t="str">
        <f>IF(AND('[1]Multi-Field'!$E$25=[1]Lists!BF355,'[1]Multi-Field'!$F$25="Drained"),BI355,IF(AND('[1]Multi-Field'!$E$25=[1]Lists!BF355,'[1]Multi-Field'!$F$25="undrained"),BH355,""))</f>
        <v/>
      </c>
      <c r="CH355" s="409" t="str">
        <f>IF(AND('[1]Multi-Field'!$E$26=[1]Lists!BF355,'[1]Multi-Field'!$F$26="Drained"),BI355,IF(AND('[1]Multi-Field'!$E$26=[1]Lists!BF355,'[1]Multi-Field'!$F$26="undrained"),BH355,""))</f>
        <v/>
      </c>
      <c r="CI355" s="409" t="str">
        <f>IF(AND('[1]Multi-Field'!$E$27=[1]Lists!BF355,'[1]Multi-Field'!$F$27="Drained"),BI355,IF(AND('[1]Multi-Field'!$E$27=[1]Lists!BF355,'[1]Multi-Field'!$F$27="undrained"),BH355,""))</f>
        <v/>
      </c>
      <c r="CJ355" s="409" t="str">
        <f>IF(AND('[1]Multi-Field'!$E$28=[1]Lists!BF355,'[1]Multi-Field'!$F$28="Drained"),BI355,IF(AND('[1]Multi-Field'!$E$28=[1]Lists!BF355,'[1]Multi-Field'!$F$28="undrained"),BH355,""))</f>
        <v/>
      </c>
      <c r="CK355" s="409" t="str">
        <f>IF(AND('[1]Multi-Field'!$E$29=[1]Lists!BF355,'[1]Multi-Field'!$F$29="Drained"),BI355,IF(AND('[1]Multi-Field'!$E$29=[1]Lists!BF355,'[1]Multi-Field'!$F$29="undrained"),BH355,""))</f>
        <v/>
      </c>
      <c r="CL355" s="409" t="str">
        <f>IF(AND('[1]Multi-Field'!$E$30=[1]Lists!BF355,'[1]Multi-Field'!$F$30="Drained"),BI355,IF(AND('[1]Multi-Field'!$E$30=[1]Lists!BF355,'[1]Multi-Field'!$F$30="undrained"),BH355,""))</f>
        <v/>
      </c>
      <c r="CM355" s="409" t="str">
        <f>IF(AND('[1]Multi-Field'!$E$31=[1]Lists!BF355,'[1]Multi-Field'!$F$31="Drained"),BI355,IF(AND('[1]Multi-Field'!$E$31=[1]Lists!BF355,'[1]Multi-Field'!$F$31="undrained"),BH355,""))</f>
        <v/>
      </c>
      <c r="CN355" s="409" t="str">
        <f>IF(AND('[1]Multi-Field'!$E$32=[1]Lists!BF355,'[1]Multi-Field'!$F$32="Drained"),BI355,IF(AND('[1]Multi-Field'!$E$32=[1]Lists!BF355,'[1]Multi-Field'!$F$32="undrained"),BH355,""))</f>
        <v/>
      </c>
      <c r="CO355" s="409" t="str">
        <f>IF(AND('[1]Multi-Field'!$E$33=[1]Lists!BF355,'[1]Multi-Field'!$F$33="Drained"),BI355,IF(AND('[1]Multi-Field'!$E$33=[1]Lists!BF355,'[1]Multi-Field'!$F$33="undrained"),BH355,""))</f>
        <v/>
      </c>
      <c r="CP355" s="409" t="str">
        <f>IF(AND('[1]Multi-Field'!$E$34=[1]Lists!BF355,'[1]Multi-Field'!$F$34="Drained"),BI355,IF(AND('[1]Multi-Field'!$E$34=[1]Lists!BF355,'[1]Multi-Field'!$F$34="undrained"),BH355,""))</f>
        <v/>
      </c>
      <c r="CQ355" s="409" t="str">
        <f>IF(AND('[1]Multi-Field'!$E$35=[1]Lists!BF355,'[1]Multi-Field'!$F$35="Drained"),BI355,IF(AND('[1]Multi-Field'!$E$35=[1]Lists!BF355,'[1]Multi-Field'!$F$35="undrained"),BH355,""))</f>
        <v/>
      </c>
      <c r="CR355" s="409" t="str">
        <f>IF(AND('[1]Multi-Field'!$E$36=[1]Lists!BF355,'[1]Multi-Field'!$F$36="Drained"),BI355,IF(AND('[1]Multi-Field'!$E$36=[1]Lists!BF355,'[1]Multi-Field'!$F$36="undrained"),BH355,""))</f>
        <v/>
      </c>
      <c r="CS355" s="409" t="str">
        <f>IF(AND('[1]Multi-Field'!$E$37=[1]Lists!BF355,'[1]Multi-Field'!$F$37="Drained"),BI355,IF(AND('[1]Multi-Field'!$E$37=[1]Lists!BF355,'[1]Multi-Field'!$F$37="undrained"),BH355,""))</f>
        <v/>
      </c>
      <c r="CT355" s="409" t="str">
        <f>IF(AND('[1]Multi-Field'!$E$38=[1]Lists!BF355,'[1]Multi-Field'!$F$38="Drained"),BI355,IF(AND('[1]Multi-Field'!$E$38=[1]Lists!BF355,'[1]Multi-Field'!$F$38="undrained"),BH355,""))</f>
        <v/>
      </c>
      <c r="CU355" s="409" t="str">
        <f>IF(AND('[1]Multi-Field'!$E$39=[1]Lists!BF355,'[1]Multi-Field'!$F$39="Drained"),BI355,IF(AND('[1]Multi-Field'!$E$39=[1]Lists!BF355,'[1]Multi-Field'!$F$39="undrained"),BH355,""))</f>
        <v/>
      </c>
      <c r="CV355" s="409" t="str">
        <f>IF(AND('[1]Multi-Field'!$E$40=[1]Lists!BF355,'[1]Multi-Field'!$F$40="Drained"),BI355,IF(AND('[1]Multi-Field'!$E$40=[1]Lists!BF355,'[1]Multi-Field'!$F$40="undrained"),BH355,""))</f>
        <v/>
      </c>
      <c r="CW355" s="409" t="str">
        <f>IF(AND('[1]Multi-Field'!$E$41=[1]Lists!BF355,'[1]Multi-Field'!$F$40="Drained"),BI355,IF(AND('[1]Multi-Field'!$E$40=[1]Lists!BF355,'[1]Multi-Field'!$F$40="undrained"),BH355,""))</f>
        <v/>
      </c>
      <c r="CX355" s="409" t="str">
        <f>IF(AND('[1]Multi-Field'!$E$42=[1]Lists!BF355,'[1]Multi-Field'!$F$42="Drained"),BI355,IF(AND('[1]Multi-Field'!$E$42=[1]Lists!BF355,'[1]Multi-Field'!$F$42="undrained"),BH355,""))</f>
        <v/>
      </c>
      <c r="CY355" s="409" t="str">
        <f>IF(AND('[1]Multi-Field'!$E$43=[1]Lists!BF355,'[1]Multi-Field'!$F$43="Drained"),BI355,IF(AND('[1]Multi-Field'!$E$43=[1]Lists!BF355,'[1]Multi-Field'!$F$43="undrained"),BH355,""))</f>
        <v/>
      </c>
      <c r="CZ355" s="409" t="str">
        <f>IF(AND('[1]Multi-Field'!$E$44=[1]Lists!BF355,'[1]Multi-Field'!$F$44="Drained"),BI355,IF(AND('[1]Multi-Field'!$E$44=[1]Lists!BF355,'[1]Multi-Field'!$F$44="undrained"),BH355,""))</f>
        <v/>
      </c>
      <c r="DA355" s="409" t="str">
        <f>IF(AND('[1]Multi-Field'!$E$45=[1]Lists!BF355,'[1]Multi-Field'!$F$45="Drained"),BI355,IF(AND('[1]Multi-Field'!$E$45=[1]Lists!BF355,'[1]Multi-Field'!$F$45="undrained"),BH355,""))</f>
        <v/>
      </c>
      <c r="DB355" s="409" t="str">
        <f>IF(AND('[1]Multi-Field'!$E$46=[1]Lists!BF355,'[1]Multi-Field'!$F$46="Drained"),BI355,IF(AND('[1]Multi-Field'!$E$46=[1]Lists!BF355,'[1]Multi-Field'!$F$46="undrained"),BH355,""))</f>
        <v/>
      </c>
      <c r="DC355" s="409" t="str">
        <f>IF(AND('[1]Multi-Field'!$E$47=[1]Lists!BF355,'[1]Multi-Field'!$F$47="Drained"),BI355,IF(AND('[1]Multi-Field'!$E$47=[1]Lists!BF355,'[1]Multi-Field'!$F$47="undrained"),BH355,""))</f>
        <v/>
      </c>
      <c r="DD355" s="409" t="str">
        <f>IF(AND('[1]Multi-Field'!$E$48=[1]Lists!BF355,'[1]Multi-Field'!$F$48="Drained"),BI355,IF(AND('[1]Multi-Field'!$E$48=[1]Lists!BF355,'[1]Multi-Field'!$F$48="undrained"),BH355,""))</f>
        <v/>
      </c>
      <c r="DE355" s="409" t="str">
        <f>IF(AND('[1]Multi-Field'!$E$49=[1]Lists!BF355,'[1]Multi-Field'!$F$49="Drained"),BI355,IF(AND('[1]Multi-Field'!$E$49=[1]Lists!BF355,'[1]Multi-Field'!$F$9="undrained"),BH355,""))</f>
        <v/>
      </c>
      <c r="DF355" s="409" t="str">
        <f>IF(AND('[1]Multi-Field'!$E$50=[1]Lists!BF355,'[1]Multi-Field'!$F$50="Drained"),BI355,IF(AND('[1]Multi-Field'!$E$50=[1]Lists!BF355,'[1]Multi-Field'!$F$50="undrained"),BH355,""))</f>
        <v/>
      </c>
      <c r="DG355" s="409" t="str">
        <f>IF(AND('[1]Multi-Field'!$E$51=[1]Lists!BF355,'[1]Multi-Field'!$F$51="Drained"),BI355,IF(AND('[1]Multi-Field'!$E$51=[1]Lists!BF355,'[1]Multi-Field'!$F$51="undrained"),BH355,""))</f>
        <v/>
      </c>
      <c r="DH355" s="409" t="str">
        <f>IF(AND('[1]Multi-Field'!$E$52=[1]Lists!BF355,'[1]Multi-Field'!$F$52="Drained"),BI355,IF(AND('[1]Multi-Field'!$E$52=[1]Lists!BF355,'[1]Multi-Field'!$F$52="undrained"),BH355,""))</f>
        <v/>
      </c>
      <c r="DI355" s="409" t="str">
        <f>IF(AND('[1]Multi-Field'!$E$53=[1]Lists!BF355,'[1]Multi-Field'!$F$53="Drained"),BI355,IF(AND('[1]Multi-Field'!$E$53=[1]Lists!BF355,'[1]Multi-Field'!$F$53="undrained"),BH355,""))</f>
        <v/>
      </c>
      <c r="DJ355" s="409" t="str">
        <f>IF(AND('[1]Multi-Field'!$E$54=[1]Lists!BF355,'[1]Multi-Field'!$F$54="Drained"),BI355,IF(AND('[1]Multi-Field'!$E$54=[1]Lists!BF355,'[1]Multi-Field'!$F$54="undrained"),BH355,""))</f>
        <v/>
      </c>
      <c r="DK355" s="409" t="str">
        <f>IF(AND('[1]Multi-Field'!$E$55=[1]Lists!BF355,'[1]Multi-Field'!$F$55="Drained"),BI355,IF(AND('[1]Multi-Field'!$E$55=[1]Lists!BF355,'[1]Multi-Field'!$F$55="undrained"),BH355,""))</f>
        <v/>
      </c>
      <c r="DL355" s="409" t="str">
        <f>IF(AND('[1]Multi-Field'!$E$56=[1]Lists!BF355,'[1]Multi-Field'!$F$56="Drained"),BI355,IF(AND('[1]Multi-Field'!$E$56=[1]Lists!BF355,'[1]Multi-Field'!$F$56="undrained"),BH355,""))</f>
        <v/>
      </c>
      <c r="DM355" s="409" t="str">
        <f>IF(AND('[1]Multi-Field'!$E$57=[1]Lists!BF355,'[1]Multi-Field'!$F$57="Drained"),BI355,IF(AND('[1]Multi-Field'!$E$57=[1]Lists!BF355,'[1]Multi-Field'!$F$57="undrained"),BH355,""))</f>
        <v/>
      </c>
      <c r="DN355" s="409" t="str">
        <f>IF(AND('[1]Multi-Field'!$E$58=[1]Lists!BF355,'[1]Multi-Field'!$F$58="Drained"),BI355,IF(AND('[1]Multi-Field'!$E$58=[1]Lists!BF355,'[1]Multi-Field'!$F$58="undrained"),BH355,""))</f>
        <v/>
      </c>
      <c r="DO355" s="409" t="str">
        <f>IF(AND('[1]Multi-Field'!$E$59=[1]Lists!BF355,'[1]Multi-Field'!$F$59="Drained"),BI355,IF(AND('[1]Multi-Field'!$E$59=[1]Lists!BF355,'[1]Multi-Field'!$F$59="undrained"),BH355,""))</f>
        <v/>
      </c>
      <c r="DP355" s="409" t="str">
        <f>IF(AND('[1]Multi-Field'!$E$60=[1]Lists!BF355,'[1]Multi-Field'!$F$60="Drained"),BI355,IF(AND('[1]Multi-Field'!$E$60=[1]Lists!BF355,'[1]Multi-Field'!$F$60="undrained"),BH355,""))</f>
        <v/>
      </c>
      <c r="DQ355" s="409" t="str">
        <f>IF(AND('[1]Multi-Field'!$E$61=[1]Lists!BF355,'[1]Multi-Field'!$F$61="Drained"),BI355,IF(AND('[1]Multi-Field'!$E$61=[1]Lists!BF355,'[1]Multi-Field'!$F$61="undrained"),BH355,""))</f>
        <v/>
      </c>
      <c r="DR355" s="409" t="str">
        <f>IF(AND('[1]Multi-Field'!$E$62=[1]Lists!BF355,'[1]Multi-Field'!$F$62="Drained"),BI355,IF(AND('[1]Multi-Field'!$E$62=[1]Lists!BF355,'[1]Multi-Field'!$F$62="undrained"),BH355,""))</f>
        <v/>
      </c>
      <c r="DS355" s="409" t="str">
        <f>IF(AND('[1]Multi-Field'!$E$63=[1]Lists!BF355,'[1]Multi-Field'!$F$63="Drained"),BI355,IF(AND('[1]Multi-Field'!$E$63=[1]Lists!BF355,'[1]Multi-Field'!$F$63="undrained"),BH355,""))</f>
        <v/>
      </c>
      <c r="DT355" s="409" t="str">
        <f>IF(AND('[1]Multi-Field'!$E$64=[1]Lists!BF355,'[1]Multi-Field'!$F$64="Drained"),BI355,IF(AND('[1]Multi-Field'!$E$64=[1]Lists!BF355,'[1]Multi-Field'!$F$64="undrained"),BH355,""))</f>
        <v/>
      </c>
      <c r="DU355" s="409" t="str">
        <f>IF(AND('[1]Multi-Field'!$E$65=[1]Lists!BF355,'[1]Multi-Field'!$F$65="Drained"),BI355,IF(AND('[1]Multi-Field'!$E$65=[1]Lists!BF355,'[1]Multi-Field'!$F$65="undrained"),BH355,""))</f>
        <v/>
      </c>
      <c r="DV355" s="409" t="str">
        <f>IF(AND('[1]Multi-Field'!$E$66=[1]Lists!BF355,'[1]Multi-Field'!$F$66="Drained"),BI355,IF(AND('[1]Multi-Field'!$E$66=[1]Lists!BF355,'[1]Multi-Field'!$F$66="undrained"),BH355,""))</f>
        <v/>
      </c>
      <c r="DW355" s="409" t="str">
        <f>IF(AND('[1]Multi-Field'!$E$67=[1]Lists!BF355,'[1]Multi-Field'!$F$67="Drained"),BI355,IF(AND('[1]Multi-Field'!$E$67=[1]Lists!BF355,'[1]Multi-Field'!$F$67="undrained"),BH355,""))</f>
        <v/>
      </c>
      <c r="DX355" s="409" t="str">
        <f>IF(AND('[1]Multi-Field'!$E$68=[1]Lists!BF355,'[1]Multi-Field'!$F$68="Drained"),BI355,IF(AND('[1]Multi-Field'!$E$68=[1]Lists!BF355,'[1]Multi-Field'!$F$68="undrained"),BH355,""))</f>
        <v/>
      </c>
      <c r="DY355" s="409" t="str">
        <f>IF(AND('[1]Multi-Field'!$E$69=[1]Lists!BF355,'[1]Multi-Field'!$F$69="Drained"),BI355,IF(AND('[1]Multi-Field'!$E$69=[1]Lists!BF355,'[1]Multi-Field'!$F$69="undrained"),BH355,""))</f>
        <v/>
      </c>
      <c r="DZ355" s="409" t="str">
        <f>IF(AND('[1]Multi-Field'!$E$70=[1]Lists!BF355,'[1]Multi-Field'!$F$70="Drained"),BI355,IF(AND('[1]Multi-Field'!$E$70=[1]Lists!BF355,'[1]Multi-Field'!$F$70="undrained"),BH355,""))</f>
        <v/>
      </c>
      <c r="EA355" s="409" t="str">
        <f>IF(AND('[1]Multi-Field'!$E$71=[1]Lists!BF355,'[1]Multi-Field'!$F$71="Drained"),BI355,IF(AND('[1]Multi-Field'!$E$71=[1]Lists!BF355,'[1]Multi-Field'!$F$71="undrained"),BH355,""))</f>
        <v/>
      </c>
      <c r="EB355" s="409" t="str">
        <f>IF(AND('[1]Multi-Field'!$E$72=[1]Lists!BF355,'[1]Multi-Field'!$F$72="Drained"),BI355,IF(AND('[1]Multi-Field'!$E$72=[1]Lists!BF355,'[1]Multi-Field'!$F$72="undrained"),BH355,""))</f>
        <v/>
      </c>
      <c r="EC355" s="409" t="str">
        <f>IF(AND('[1]Multi-Field'!$E$73=[1]Lists!BF355,'[1]Multi-Field'!$F$73="Drained"),BI355,IF(AND('[1]Multi-Field'!$E$73=[1]Lists!BF355,'[1]Multi-Field'!$F$73="undrained"),BH355,""))</f>
        <v/>
      </c>
      <c r="ED355" s="409" t="str">
        <f>IF(AND('[1]Multi-Field'!$E$74=[1]Lists!BF355,'[1]Multi-Field'!$F$74="Drained"),BI355,IF(AND('[1]Multi-Field'!$E$74=[1]Lists!BF355,'[1]Multi-Field'!$F$74="undrained"),BH355,""))</f>
        <v/>
      </c>
      <c r="EE355" s="409" t="str">
        <f>IF(AND('[1]Multi-Field'!$E$75=[1]Lists!BF355,'[1]Multi-Field'!$F$75="Drained"),BI355,IF(AND('[1]Multi-Field'!$E$75=[1]Lists!BF355,'[1]Multi-Field'!$F$75="undrained"),BH355,""))</f>
        <v/>
      </c>
      <c r="EF355" s="409" t="str">
        <f>IF(AND('[1]Multi-Field'!$E$76=[1]Lists!BF355,'[1]Multi-Field'!$F$76="Drained"),BI355,IF(AND('[1]Multi-Field'!$E$76=[1]Lists!BF355,'[1]Multi-Field'!$F$6="undrained"),BH355,""))</f>
        <v/>
      </c>
      <c r="EG355" s="409" t="str">
        <f>IF(AND('[1]Multi-Field'!$E$77=[1]Lists!BF355,'[1]Multi-Field'!$F$77="Drained"),BI355,IF(AND('[1]Multi-Field'!$E$77=[1]Lists!BF355,'[1]Multi-Field'!$F$77="undrained"),BH355,""))</f>
        <v/>
      </c>
      <c r="EH355" s="409" t="str">
        <f>IF(AND('[1]Multi-Field'!$E$78=[1]Lists!BF355,'[1]Multi-Field'!$F$78="Drained"),BI355,IF(AND('[1]Multi-Field'!$E$78=[1]Lists!BF355,'[1]Multi-Field'!$F$78="undrained"),BH355,""))</f>
        <v/>
      </c>
      <c r="EI355" s="409" t="str">
        <f>IF(AND('[1]Multi-Field'!$E$79=[1]Lists!BF355,'[1]Multi-Field'!$F$79="Drained"),BI355,IF(AND('[1]Multi-Field'!$E$79=[1]Lists!BF355,'[1]Multi-Field'!$F$79="undrained"),BH355,""))</f>
        <v/>
      </c>
      <c r="EJ355" s="409" t="str">
        <f>IF(AND('[1]Multi-Field'!$E$80=[1]Lists!BF355,'[1]Multi-Field'!$F$80="Drained"),BI355,IF(AND('[1]Multi-Field'!$E$80=[1]Lists!BF355,'[1]Multi-Field'!$F$80="undrained"),BH355,""))</f>
        <v/>
      </c>
      <c r="EK355" s="409" t="str">
        <f>IF(AND('[1]Multi-Field'!$E$81=[1]Lists!BF355,'[1]Multi-Field'!$F$81="Drained"),BI355,IF(AND('[1]Multi-Field'!$E$81=[1]Lists!BF355,'[1]Multi-Field'!$F$81="undrained"),BH355,""))</f>
        <v/>
      </c>
      <c r="EL355" s="409" t="str">
        <f>IF(AND('[1]Multi-Field'!$E$82=[1]Lists!BF355,'[1]Multi-Field'!$F$82="Drained"),BI355,IF(AND('[1]Multi-Field'!$E$82=[1]Lists!BF355,'[1]Multi-Field'!$F$82="undrained"),BH355,""))</f>
        <v/>
      </c>
      <c r="EM355" s="409" t="str">
        <f>IF(AND('[1]Multi-Field'!$E$83=[1]Lists!BF355,'[1]Multi-Field'!$F$83="Drained"),BI355,IF(AND('[1]Multi-Field'!$E$83=[1]Lists!BF355,'[1]Multi-Field'!$F$83="undrained"),BH355,""))</f>
        <v/>
      </c>
      <c r="EN355" s="409" t="str">
        <f>IF(AND('[1]Multi-Field'!$E$84=[1]Lists!BF355,'[1]Multi-Field'!$F$84="Drained"),BI355,IF(AND('[1]Multi-Field'!$E$84=[1]Lists!BF355,'[1]Multi-Field'!$F$84="undrained"),BH355,""))</f>
        <v/>
      </c>
      <c r="EO355" s="409" t="str">
        <f>IF(AND('[1]Multi-Field'!$E$85=[1]Lists!BF355,'[1]Multi-Field'!$F$85="Drained"),BI355,IF(AND('[1]Multi-Field'!$E$85=[1]Lists!BF355,'[1]Multi-Field'!$F$85="undrained"),BH355,""))</f>
        <v/>
      </c>
      <c r="EP355" s="409" t="str">
        <f>IF(AND('[1]Multi-Field'!$E$86=[1]Lists!BF355,'[1]Multi-Field'!$F$86="Drained"),BI355,IF(AND('[1]Multi-Field'!$E$86=[1]Lists!BF355,'[1]Multi-Field'!$F$86="undrained"),BH355,""))</f>
        <v/>
      </c>
      <c r="EQ355" s="409" t="str">
        <f>IF(AND('[1]Multi-Field'!$E$87=[1]Lists!BF355,'[1]Multi-Field'!$F$87="Drained"),BI355,IF(AND('[1]Multi-Field'!$E$87=[1]Lists!BF355,'[1]Multi-Field'!$F$87="undrained"),BH355,""))</f>
        <v/>
      </c>
      <c r="ER355" s="409" t="str">
        <f>IF(AND('[1]Multi-Field'!$E$88=[1]Lists!BF355,'[1]Multi-Field'!$F$88="Drained"),BI355,IF(AND('[1]Multi-Field'!$E$88=[1]Lists!BF355,'[1]Multi-Field'!$F$88="undrained"),BH355,""))</f>
        <v/>
      </c>
      <c r="ES355" s="409" t="str">
        <f>IF(AND('[1]Multi-Field'!$E$89=[1]Lists!BF355,'[1]Multi-Field'!$F$89="Drained"),BI355,IF(AND('[1]Multi-Field'!$E$89=[1]Lists!BF355,'[1]Multi-Field'!$F$89="undrained"),BH355,""))</f>
        <v/>
      </c>
      <c r="ET355" s="409" t="str">
        <f>IF(AND('[1]Multi-Field'!$E$90=[1]Lists!BF355,'[1]Multi-Field'!$F$90="Drained"),BI355,IF(AND('[1]Multi-Field'!$E$90=[1]Lists!BF355,'[1]Multi-Field'!$F$90="undrained"),BH355,""))</f>
        <v/>
      </c>
      <c r="EU355" s="409" t="str">
        <f>IF(AND('[1]Multi-Field'!$E$91=[1]Lists!BF355,'[1]Multi-Field'!$F$91="Drained"),BI355,IF(AND('[1]Multi-Field'!$E$91=[1]Lists!BF355,'[1]Multi-Field'!$F$91="undrained"),BH355,""))</f>
        <v/>
      </c>
      <c r="EV355" s="409" t="str">
        <f>IF(AND('[1]Multi-Field'!$E$92=[1]Lists!BF355,'[1]Multi-Field'!$F$92="Drained"),BI355,IF(AND('[1]Multi-Field'!$E$92=[1]Lists!BF355,'[1]Multi-Field'!$F$92="undrained"),BH355,""))</f>
        <v/>
      </c>
      <c r="EW355" s="409" t="str">
        <f>IF(AND('[1]Multi-Field'!$E$93=[1]Lists!BF355,'[1]Multi-Field'!$F$93="Drained"),BI355,IF(AND('[1]Multi-Field'!$E$93=[1]Lists!BF355,'[1]Multi-Field'!$F$93="undrained"),BH355,""))</f>
        <v/>
      </c>
      <c r="EX355" s="409" t="str">
        <f>IF(AND('[1]Multi-Field'!$E$94=[1]Lists!BF355,'[1]Multi-Field'!$F$94="Drained"),BI355,IF(AND('[1]Multi-Field'!$E$94=[1]Lists!BF355,'[1]Multi-Field'!$F$94="undrained"),BH355,""))</f>
        <v/>
      </c>
      <c r="EY355" s="409" t="str">
        <f>IF(AND('[1]Multi-Field'!$E$95=[1]Lists!BF355,'[1]Multi-Field'!$F$95="Drained"),BI355,IF(AND('[1]Multi-Field'!$E$95=[1]Lists!BF355,'[1]Multi-Field'!$F$95="undrained"),BH355,""))</f>
        <v/>
      </c>
      <c r="EZ355" s="409" t="str">
        <f>IF(AND('[1]Multi-Field'!$E$96=[1]Lists!BF355,'[1]Multi-Field'!$F$96="Drained"),BI355,IF(AND('[1]Multi-Field'!$E$96=[1]Lists!BF355,'[1]Multi-Field'!$F$96="undrained"),BH355,""))</f>
        <v/>
      </c>
      <c r="FA355" s="409" t="str">
        <f>IF(AND('[1]Multi-Field'!$E$97=[1]Lists!BF355,'[1]Multi-Field'!$F$97="Drained"),BI355,IF(AND('[1]Multi-Field'!$E$97=[1]Lists!BF355,'[1]Multi-Field'!$F$97="undrained"),BH355,""))</f>
        <v/>
      </c>
      <c r="FB355" s="409" t="str">
        <f>IF(AND('[1]Multi-Field'!$E$98=[1]Lists!BF355,'[1]Multi-Field'!$F$98="Drained"),BI355,IF(AND('[1]Multi-Field'!$E$98=[1]Lists!BF355,'[1]Multi-Field'!$F$98="undrained"),BH355,""))</f>
        <v/>
      </c>
      <c r="FC355" s="409" t="str">
        <f>IF(AND('[1]Multi-Field'!$E$99=[1]Lists!BF355,'[1]Multi-Field'!$F$99="Drained"),BI355,IF(AND('[1]Multi-Field'!$E$99=[1]Lists!BF355,'[1]Multi-Field'!$F$99="undrained"),BH355,""))</f>
        <v/>
      </c>
      <c r="FD355" s="409" t="str">
        <f>IF(AND('[1]Multi-Field'!$E$100=[1]Lists!BF355,'[1]Multi-Field'!$F$100="Drained"),BI355,IF(AND('[1]Multi-Field'!$E$100=[1]Lists!BF355,'[1]Multi-Field'!$F$100="undrained"),BH355,""))</f>
        <v/>
      </c>
      <c r="FE355" s="409" t="str">
        <f>IF(AND('[1]Multi-Field'!$E$101=[1]Lists!BF355,'[1]Multi-Field'!$F$101="Drained"),BI355,IF(AND('[1]Multi-Field'!$E$101=[1]Lists!BF355,'[1]Multi-Field'!$F$101="undrained"),BH355,""))</f>
        <v/>
      </c>
      <c r="FF355" s="409" t="str">
        <f>IF(AND('[1]Multi-Field'!$E$102=[1]Lists!BF355,'[1]Multi-Field'!$F$102="Drained"),BI355,IF(AND('[1]Multi-Field'!$E$102=[1]Lists!BF355,'[1]Multi-Field'!$F$102="undrained"),BH355,""))</f>
        <v/>
      </c>
      <c r="FG355" s="409" t="str">
        <f>IF(AND('[1]Multi-Field'!$E$103=[1]Lists!BF355,'[1]Multi-Field'!$F$103="Drained"),BI355,IF(AND('[1]Multi-Field'!$E$103=[1]Lists!BF355,'[1]Multi-Field'!$F$103="undrained"),BH355,""))</f>
        <v/>
      </c>
      <c r="FH355" s="409" t="str">
        <f>IF(AND('[1]Multi-Field'!$E$104=[1]Lists!BF355,'[1]Multi-Field'!$F$104="Drained"),BI355,IF(AND('[1]Multi-Field'!$E$104=[1]Lists!BF355,'[1]Multi-Field'!$F$104="undrained"),BH355,""))</f>
        <v/>
      </c>
      <c r="FI355" s="409" t="str">
        <f>IF(AND('[1]Multi-Field'!$E$105=[1]Lists!BF355,'[1]Multi-Field'!$F$105="Drained"),BI355,IF(AND('[1]Multi-Field'!$E$105=[1]Lists!BF355,'[1]Multi-Field'!$F$105="undrained"),BH355,""))</f>
        <v/>
      </c>
      <c r="FJ355" s="409" t="str">
        <f>IF(AND('[1]Multi-Field'!$E$106=[1]Lists!BF355,'[1]Multi-Field'!$F$106="Drained"),BI355,IF(AND('[1]Multi-Field'!$E$106=[1]Lists!BF355,'[1]Multi-Field'!$F$106="undrained"),BH355,""))</f>
        <v/>
      </c>
      <c r="FK355" s="409" t="str">
        <f>IF(AND('[1]Multi-Field'!$E$107=[1]Lists!BF355,'[1]Multi-Field'!$F$107="Drained"),BI355,IF(AND('[1]Multi-Field'!$E$107=[1]Lists!BF355,'[1]Multi-Field'!$F$107="undrained"),BH355,""))</f>
        <v/>
      </c>
      <c r="FL355" s="409" t="str">
        <f>IF(AND('[1]Multi-Field'!$E$108=[1]Lists!BF355,'[1]Multi-Field'!$F$108="Drained"),BI355,IF(AND('[1]Multi-Field'!$E$108=[1]Lists!BF355,'[1]Multi-Field'!$F$108="undrained"),BH355,""))</f>
        <v/>
      </c>
      <c r="FM355" s="409" t="str">
        <f>IF(AND('[1]Multi-Field'!$E$109=[1]Lists!BF355,'[1]Multi-Field'!$F$109="Drained"),BI355,IF(AND('[1]Multi-Field'!$E$109=[1]Lists!BF355,'[1]Multi-Field'!$F$109="undrained"),BH355,""))</f>
        <v/>
      </c>
      <c r="FN355" s="409" t="str">
        <f>IF(AND('[1]Multi-Field'!$E$110=[1]Lists!BF355,'[1]Multi-Field'!$F$110="Drained"),BI355,IF(AND('[1]Multi-Field'!$E$110=[1]Lists!BF355,'[1]Multi-Field'!$F$110="undrained"),BH355,""))</f>
        <v/>
      </c>
      <c r="FO355" s="409" t="str">
        <f>IF(AND('[1]Multi-Field'!$E$111=[1]Lists!BF355,'[1]Multi-Field'!$F$111="Drained"),BI355,IF(AND('[1]Multi-Field'!$E$111=[1]Lists!BF355,'[1]Multi-Field'!$F$111="undrained"),BH355,""))</f>
        <v/>
      </c>
      <c r="FP355" s="409" t="str">
        <f>IF(AND('[1]Multi-Field'!$E$112=[1]Lists!BF355,'[1]Multi-Field'!$F$112="Drained"),BI355,IF(AND('[1]Multi-Field'!$E$112=[1]Lists!BF355,'[1]Multi-Field'!$F$112="undrained"),BH355,""))</f>
        <v/>
      </c>
      <c r="FQ355" s="409" t="str">
        <f>IF(AND('[1]Multi-Field'!$E$113=[1]Lists!BF355,'[1]Multi-Field'!$F$113="Drained"),BI355,IF(AND('[1]Multi-Field'!$E$113=[1]Lists!BF355,'[1]Multi-Field'!$F$113="undrained"),BH355,""))</f>
        <v/>
      </c>
      <c r="FR355" s="409" t="str">
        <f>IF(AND('[1]Multi-Field'!$E$114=[1]Lists!BF355,'[1]Multi-Field'!$F$114="Drained"),BI355,IF(AND('[1]Multi-Field'!$E$114=[1]Lists!BF355,'[1]Multi-Field'!$F$114="undrained"),BH355,""))</f>
        <v/>
      </c>
      <c r="FS355" s="409" t="str">
        <f>IF(AND('[1]Multi-Field'!$E$115=[1]Lists!BF355,'[1]Multi-Field'!$F$115="Drained"),BI355,IF(AND('[1]Multi-Field'!$E$115=[1]Lists!BF355,'[1]Multi-Field'!$F$115="undrained"),BH355,""))</f>
        <v/>
      </c>
      <c r="FT355" s="409" t="str">
        <f>IF(AND('[1]Multi-Field'!$E$116=[1]Lists!BF355,'[1]Multi-Field'!$F$116="Drained"),BI355,IF(AND('[1]Multi-Field'!$E$116=[1]Lists!BF355,'[1]Multi-Field'!$F$116="undrained"),BH355,""))</f>
        <v/>
      </c>
      <c r="FU355" s="409" t="str">
        <f>IF(AND('[1]Multi-Field'!$E$117=[1]Lists!BF355,'[1]Multi-Field'!$F$117="Drained"),BI355,IF(AND('[1]Multi-Field'!$E$117=[1]Lists!BF355,'[1]Multi-Field'!$F$117="undrained"),BH355,""))</f>
        <v/>
      </c>
      <c r="FV355" s="409" t="str">
        <f>IF(AND('[1]Multi-Field'!$E$118=[1]Lists!BF355,'[1]Multi-Field'!$F$118="Drained"),BI355,IF(AND('[1]Multi-Field'!$E$118=[1]Lists!BF355,'[1]Multi-Field'!$F$118="undrained"),BH355,""))</f>
        <v/>
      </c>
      <c r="FW355" s="409" t="str">
        <f>IF(AND('[1]Multi-Field'!$E$119=[1]Lists!BF355,'[1]Multi-Field'!$F$119="Drained"),BI355,IF(AND('[1]Multi-Field'!$E$119=[1]Lists!BF355,'[1]Multi-Field'!$F$119="undrained"),BH355,""))</f>
        <v/>
      </c>
      <c r="FX355" s="409" t="str">
        <f>IF(AND('[1]Multi-Field'!$E$120=[1]Lists!BF355,'[1]Multi-Field'!$F$120="Drained"),BI355,IF(AND('[1]Multi-Field'!$E$120=[1]Lists!BF355,'[1]Multi-Field'!$F$120="undrained"),BH355,""))</f>
        <v/>
      </c>
      <c r="GC355" s="4">
        <v>1</v>
      </c>
    </row>
    <row r="356" spans="1:185" ht="13.5" customHeight="1">
      <c r="A356" s="7" t="s">
        <v>442</v>
      </c>
      <c r="B356" s="7"/>
      <c r="C356" s="7"/>
      <c r="D356" s="8">
        <v>55</v>
      </c>
      <c r="E356" s="8">
        <f t="shared" si="53"/>
        <v>58</v>
      </c>
      <c r="F356" s="8">
        <f t="shared" si="54"/>
        <v>62</v>
      </c>
      <c r="G356" s="8">
        <v>65</v>
      </c>
      <c r="H356" s="8">
        <v>60</v>
      </c>
      <c r="I356" s="8">
        <f t="shared" si="57"/>
        <v>62</v>
      </c>
      <c r="J356" s="8">
        <f t="shared" si="58"/>
        <v>63</v>
      </c>
      <c r="K356" s="8">
        <v>65</v>
      </c>
      <c r="L356" s="8">
        <v>90</v>
      </c>
      <c r="M356" s="8">
        <f t="shared" si="55"/>
        <v>98</v>
      </c>
      <c r="N356" s="8">
        <f t="shared" si="56"/>
        <v>107</v>
      </c>
      <c r="O356" s="8">
        <v>115</v>
      </c>
      <c r="P356" s="391">
        <v>331</v>
      </c>
      <c r="Q356" s="394"/>
      <c r="R356" s="395" t="b">
        <f>IF(OR('Multi-Field'!AA333=Lists!$AC$42,'Multi-Field'!AA333=Lists!$AC$43),IF('Multi-Field'!Z333="x",(IF('Multi-Field'!AC333=Lists!$Q$11,Lists!$R$11,IF('Multi-Field'!AC333=Lists!$Q$12,Lists!$R$12,IF('Multi-Field'!AC333=Lists!$Q$13,Lists!$R$13,IF('Multi-Field'!AC333=Lists!$Q$14,Lists!$R$14))))),IF('Multi-Field'!X333="x",(IF('Multi-Field'!AC333=Lists!$Q$11,Lists!$S$11,IF('Multi-Field'!AC333=Lists!$Q$12,Lists!$S$12,IF('Multi-Field'!AC333=Lists!$Q$13,Lists!$S$13,IF('Multi-Field'!AC333=Lists!$Q$14,Lists!$S$14))))),IF('Multi-Field'!V333="x",(IF('Multi-Field'!AC333=Lists!$Q$11,Lists!$T$11,IF('Multi-Field'!AC333=Lists!$Q$12,Lists!$T$12,IF('Multi-Field'!AC333=Lists!$Q$13,Lists!$T$13,IF('Multi-Field'!AC333=Lists!$Q$14,Lists!$T$14))))),0))))</f>
        <v>0</v>
      </c>
      <c r="S356" s="395" t="str">
        <f t="shared" si="59"/>
        <v/>
      </c>
      <c r="T356" s="395"/>
      <c r="U356" s="396"/>
      <c r="BF356" s="411" t="s">
        <v>1520</v>
      </c>
      <c r="BG356" s="412">
        <v>4</v>
      </c>
      <c r="BH356" s="412">
        <v>3</v>
      </c>
      <c r="BI356" s="412">
        <v>4</v>
      </c>
      <c r="BJ356" s="409" t="e">
        <f>IF(AND('[1]Single Field'!#REF!=[1]Lists!BF356,'[1]Single Field'!#REF!="Drained"),"x",IF(AND('[1]Single Field'!#REF!=[1]Lists!BF356,'[1]Single Field'!#REF!="Undrained"),O,""))</f>
        <v>#REF!</v>
      </c>
      <c r="BK356" s="409" t="str">
        <f>IF(AND('[1]Multi-Field'!$E$3=[1]Lists!BF356,'[1]Multi-Field'!$F$3="Drained"),BI356,IF(AND('[1]Multi-Field'!$E$3=BF356,'[1]Multi-Field'!$F$3="undrained"),BH356,""))</f>
        <v/>
      </c>
      <c r="BL356" s="409" t="str">
        <f>IF(AND('[1]Multi-Field'!$E$4=BF356,'[1]Multi-Field'!$F$4="Drained"),BI356,IF(AND('[1]Multi-Field'!$E$4=BF356,'[1]Multi-Field'!$F$4="undrained"),BH356,""))</f>
        <v/>
      </c>
      <c r="BM356" s="409" t="str">
        <f>IF(AND('[1]Multi-Field'!$E$5=BF356,'[1]Multi-Field'!$F$5="Drained"),BI356,IF(AND('[1]Multi-Field'!$E$5=BF356,'[1]Multi-Field'!$F$5="undrained"),BH356,""))</f>
        <v/>
      </c>
      <c r="BN356" s="409" t="str">
        <f>IF(AND('[1]Multi-Field'!$E$6=BF356,'[1]Multi-Field'!$F$6="Drained"),BI356,IF(AND('[1]Multi-Field'!$E$6=BF356,'[1]Multi-Field'!$F$6="undrained"),BH356,""))</f>
        <v/>
      </c>
      <c r="BO356" s="409" t="str">
        <f>IF(AND('[1]Multi-Field'!$E$7=BF356,'[1]Multi-Field'!$F$7="Drained"),BI356,IF(AND('[1]Multi-Field'!$E$7=BF356,'[1]Multi-Field'!$F$7="undrained"),BH356,""))</f>
        <v/>
      </c>
      <c r="BP356" s="409" t="str">
        <f>IF(AND('[1]Multi-Field'!$E$8=BF356,'[1]Multi-Field'!$F$8="Drained"),BI356,IF(AND('[1]Multi-Field'!$E$8=BF356,'[1]Multi-Field'!$F$8="undrained"),BH356,""))</f>
        <v/>
      </c>
      <c r="BQ356" s="409" t="str">
        <f>IF(AND('[1]Multi-Field'!$E$9=BF356,'[1]Multi-Field'!$F$9="Drained"),BI356,IF(AND('[1]Multi-Field'!$E$9=BF356,'[1]Multi-Field'!$F$9="undrained"),BH356,""))</f>
        <v/>
      </c>
      <c r="BR356" s="409" t="str">
        <f>IF(AND('[1]Multi-Field'!$E$10=BF356,'[1]Multi-Field'!$F$10="Drained"),BI356,IF(AND('[1]Multi-Field'!$E$10=BF356,'[1]Multi-Field'!$F$10="undrained"),BH356,""))</f>
        <v/>
      </c>
      <c r="BS356" s="409" t="str">
        <f>IF(AND('[1]Multi-Field'!$E$11=BF356,'[1]Multi-Field'!$F$11="Drained"),BI356,IF(AND('[1]Multi-Field'!$E$11=BF356,'[1]Multi-Field'!$F$11="undrained"),BH356,""))</f>
        <v/>
      </c>
      <c r="BT356" s="409" t="str">
        <f>IF(AND('[1]Multi-Field'!$E$12=BF356,'[1]Multi-Field'!$F$12="Drained"),BI356,IF(AND('[1]Multi-Field'!$E$12=BF356,'[1]Multi-Field'!$F$12="undrained"),BH356,""))</f>
        <v/>
      </c>
      <c r="BU356" s="409" t="str">
        <f>IF(AND('[1]Multi-Field'!$E$13=BF356,'[1]Multi-Field'!$F$13="Drained"),BI356,IF(AND('[1]Multi-Field'!$E$3=BF356,'[1]Multi-Field'!$F$13="undrained"),BH356,""))</f>
        <v/>
      </c>
      <c r="BV356" s="409" t="str">
        <f>IF(AND('[1]Multi-Field'!$E$14=BF356,'[1]Multi-Field'!$F$14="Drained"),BI356,IF(AND('[1]Multi-Field'!$E$14=BF356,'[1]Multi-Field'!$F$14="undrained"),BH356,""))</f>
        <v/>
      </c>
      <c r="BW356" s="409" t="str">
        <f>IF(AND('[1]Multi-Field'!$E$15=BF356,'[1]Multi-Field'!$F$15="Drained"),BI356,IF(AND('[1]Multi-Field'!$E$15=BF356,'[1]Multi-Field'!$F$15="undrained"),BH356,""))</f>
        <v/>
      </c>
      <c r="BX356" s="409" t="str">
        <f>IF(AND('[1]Multi-Field'!$E$16=[1]Lists!BF356,'[1]Multi-Field'!$F$16="Drained"),BI356,IF(AND('[1]Multi-Field'!$E$16=[1]Lists!BF356,'[1]Multi-Field'!$F$16="undrained"),BH356,""))</f>
        <v/>
      </c>
      <c r="BY356" s="409" t="str">
        <f>IF(AND('[1]Multi-Field'!$E$17=[1]Lists!BF356,'[1]Multi-Field'!$F$17="Drained"),BI356,IF(AND('[1]Multi-Field'!$E$17=[1]Lists!BF356,'[1]Multi-Field'!$F$17="undrained"),BH356,""))</f>
        <v/>
      </c>
      <c r="BZ356" s="409" t="str">
        <f>IF(AND('[1]Multi-Field'!$E$18=[1]Lists!BF356,'[1]Multi-Field'!$F$18="Drained"),BI356,IF(AND('[1]Multi-Field'!$E$18=[1]Lists!BF356,'[1]Multi-Field'!$F$18="undrained"),BH356,""))</f>
        <v/>
      </c>
      <c r="CA356" s="409" t="str">
        <f>IF(AND('[1]Multi-Field'!$E$19=[1]Lists!BF356,'[1]Multi-Field'!$F$19="Drained"),BI356,IF(AND('[1]Multi-Field'!$E$19=[1]Lists!BF356,'[1]Multi-Field'!$F$19="undrained"),BH356,""))</f>
        <v/>
      </c>
      <c r="CB356" s="409" t="str">
        <f>IF(AND('[1]Multi-Field'!$E$20=[1]Lists!BF356,'[1]Multi-Field'!$F$20="Drained"),BI356,IF(AND('[1]Multi-Field'!$E$20=[1]Lists!BF356,'[1]Multi-Field'!$F$20="undrained"),BH356,""))</f>
        <v/>
      </c>
      <c r="CC356" s="409" t="str">
        <f>IF(AND('[1]Multi-Field'!$E$21=[1]Lists!BF356,'[1]Multi-Field'!$F$21="Drained"),BI356,IF(AND('[1]Multi-Field'!$E$21=[1]Lists!BF356,'[1]Multi-Field'!$F$21="undrained"),BH356,""))</f>
        <v/>
      </c>
      <c r="CD356" s="409" t="str">
        <f>IF(AND('[1]Multi-Field'!$E$22=[1]Lists!BF356,'[1]Multi-Field'!$F$22="Drained"),BI356,IF(AND('[1]Multi-Field'!$E$22=[1]Lists!BF356,'[1]Multi-Field'!$F$22="undrained"),BH356,""))</f>
        <v/>
      </c>
      <c r="CE356" s="409" t="str">
        <f>IF(AND('[1]Multi-Field'!$E$23=[1]Lists!BF356,'[1]Multi-Field'!$F$23="Drained"),BI356,IF(AND('[1]Multi-Field'!$E$23=[1]Lists!BF356,'[1]Multi-Field'!$F$23="undrained"),BH356,""))</f>
        <v/>
      </c>
      <c r="CF356" s="409" t="str">
        <f>IF(AND('[1]Multi-Field'!$E$24=[1]Lists!BF356,'[1]Multi-Field'!$F$24="Drained"),BI356,IF(AND('[1]Multi-Field'!$E$24=[1]Lists!BF356,'[1]Multi-Field'!$F$24="undrained"),BH356,""))</f>
        <v/>
      </c>
      <c r="CG356" s="409" t="str">
        <f>IF(AND('[1]Multi-Field'!$E$25=[1]Lists!BF356,'[1]Multi-Field'!$F$25="Drained"),BI356,IF(AND('[1]Multi-Field'!$E$25=[1]Lists!BF356,'[1]Multi-Field'!$F$25="undrained"),BH356,""))</f>
        <v/>
      </c>
      <c r="CH356" s="409" t="str">
        <f>IF(AND('[1]Multi-Field'!$E$26=[1]Lists!BF356,'[1]Multi-Field'!$F$26="Drained"),BI356,IF(AND('[1]Multi-Field'!$E$26=[1]Lists!BF356,'[1]Multi-Field'!$F$26="undrained"),BH356,""))</f>
        <v/>
      </c>
      <c r="CI356" s="409" t="str">
        <f>IF(AND('[1]Multi-Field'!$E$27=[1]Lists!BF356,'[1]Multi-Field'!$F$27="Drained"),BI356,IF(AND('[1]Multi-Field'!$E$27=[1]Lists!BF356,'[1]Multi-Field'!$F$27="undrained"),BH356,""))</f>
        <v/>
      </c>
      <c r="CJ356" s="409" t="str">
        <f>IF(AND('[1]Multi-Field'!$E$28=[1]Lists!BF356,'[1]Multi-Field'!$F$28="Drained"),BI356,IF(AND('[1]Multi-Field'!$E$28=[1]Lists!BF356,'[1]Multi-Field'!$F$28="undrained"),BH356,""))</f>
        <v/>
      </c>
      <c r="CK356" s="409" t="str">
        <f>IF(AND('[1]Multi-Field'!$E$29=[1]Lists!BF356,'[1]Multi-Field'!$F$29="Drained"),BI356,IF(AND('[1]Multi-Field'!$E$29=[1]Lists!BF356,'[1]Multi-Field'!$F$29="undrained"),BH356,""))</f>
        <v/>
      </c>
      <c r="CL356" s="409" t="str">
        <f>IF(AND('[1]Multi-Field'!$E$30=[1]Lists!BF356,'[1]Multi-Field'!$F$30="Drained"),BI356,IF(AND('[1]Multi-Field'!$E$30=[1]Lists!BF356,'[1]Multi-Field'!$F$30="undrained"),BH356,""))</f>
        <v/>
      </c>
      <c r="CM356" s="409" t="str">
        <f>IF(AND('[1]Multi-Field'!$E$31=[1]Lists!BF356,'[1]Multi-Field'!$F$31="Drained"),BI356,IF(AND('[1]Multi-Field'!$E$31=[1]Lists!BF356,'[1]Multi-Field'!$F$31="undrained"),BH356,""))</f>
        <v/>
      </c>
      <c r="CN356" s="409" t="str">
        <f>IF(AND('[1]Multi-Field'!$E$32=[1]Lists!BF356,'[1]Multi-Field'!$F$32="Drained"),BI356,IF(AND('[1]Multi-Field'!$E$32=[1]Lists!BF356,'[1]Multi-Field'!$F$32="undrained"),BH356,""))</f>
        <v/>
      </c>
      <c r="CO356" s="409" t="str">
        <f>IF(AND('[1]Multi-Field'!$E$33=[1]Lists!BF356,'[1]Multi-Field'!$F$33="Drained"),BI356,IF(AND('[1]Multi-Field'!$E$33=[1]Lists!BF356,'[1]Multi-Field'!$F$33="undrained"),BH356,""))</f>
        <v/>
      </c>
      <c r="CP356" s="409" t="str">
        <f>IF(AND('[1]Multi-Field'!$E$34=[1]Lists!BF356,'[1]Multi-Field'!$F$34="Drained"),BI356,IF(AND('[1]Multi-Field'!$E$34=[1]Lists!BF356,'[1]Multi-Field'!$F$34="undrained"),BH356,""))</f>
        <v/>
      </c>
      <c r="CQ356" s="409" t="str">
        <f>IF(AND('[1]Multi-Field'!$E$35=[1]Lists!BF356,'[1]Multi-Field'!$F$35="Drained"),BI356,IF(AND('[1]Multi-Field'!$E$35=[1]Lists!BF356,'[1]Multi-Field'!$F$35="undrained"),BH356,""))</f>
        <v/>
      </c>
      <c r="CR356" s="409" t="str">
        <f>IF(AND('[1]Multi-Field'!$E$36=[1]Lists!BF356,'[1]Multi-Field'!$F$36="Drained"),BI356,IF(AND('[1]Multi-Field'!$E$36=[1]Lists!BF356,'[1]Multi-Field'!$F$36="undrained"),BH356,""))</f>
        <v/>
      </c>
      <c r="CS356" s="409" t="str">
        <f>IF(AND('[1]Multi-Field'!$E$37=[1]Lists!BF356,'[1]Multi-Field'!$F$37="Drained"),BI356,IF(AND('[1]Multi-Field'!$E$37=[1]Lists!BF356,'[1]Multi-Field'!$F$37="undrained"),BH356,""))</f>
        <v/>
      </c>
      <c r="CT356" s="409" t="str">
        <f>IF(AND('[1]Multi-Field'!$E$38=[1]Lists!BF356,'[1]Multi-Field'!$F$38="Drained"),BI356,IF(AND('[1]Multi-Field'!$E$38=[1]Lists!BF356,'[1]Multi-Field'!$F$38="undrained"),BH356,""))</f>
        <v/>
      </c>
      <c r="CU356" s="409" t="str">
        <f>IF(AND('[1]Multi-Field'!$E$39=[1]Lists!BF356,'[1]Multi-Field'!$F$39="Drained"),BI356,IF(AND('[1]Multi-Field'!$E$39=[1]Lists!BF356,'[1]Multi-Field'!$F$39="undrained"),BH356,""))</f>
        <v/>
      </c>
      <c r="CV356" s="409" t="str">
        <f>IF(AND('[1]Multi-Field'!$E$40=[1]Lists!BF356,'[1]Multi-Field'!$F$40="Drained"),BI356,IF(AND('[1]Multi-Field'!$E$40=[1]Lists!BF356,'[1]Multi-Field'!$F$40="undrained"),BH356,""))</f>
        <v/>
      </c>
      <c r="CW356" s="409" t="str">
        <f>IF(AND('[1]Multi-Field'!$E$41=[1]Lists!BF356,'[1]Multi-Field'!$F$40="Drained"),BI356,IF(AND('[1]Multi-Field'!$E$40=[1]Lists!BF356,'[1]Multi-Field'!$F$40="undrained"),BH356,""))</f>
        <v/>
      </c>
      <c r="CX356" s="409" t="str">
        <f>IF(AND('[1]Multi-Field'!$E$42=[1]Lists!BF356,'[1]Multi-Field'!$F$42="Drained"),BI356,IF(AND('[1]Multi-Field'!$E$42=[1]Lists!BF356,'[1]Multi-Field'!$F$42="undrained"),BH356,""))</f>
        <v/>
      </c>
      <c r="CY356" s="409" t="str">
        <f>IF(AND('[1]Multi-Field'!$E$43=[1]Lists!BF356,'[1]Multi-Field'!$F$43="Drained"),BI356,IF(AND('[1]Multi-Field'!$E$43=[1]Lists!BF356,'[1]Multi-Field'!$F$43="undrained"),BH356,""))</f>
        <v/>
      </c>
      <c r="CZ356" s="409" t="str">
        <f>IF(AND('[1]Multi-Field'!$E$44=[1]Lists!BF356,'[1]Multi-Field'!$F$44="Drained"),BI356,IF(AND('[1]Multi-Field'!$E$44=[1]Lists!BF356,'[1]Multi-Field'!$F$44="undrained"),BH356,""))</f>
        <v/>
      </c>
      <c r="DA356" s="409" t="str">
        <f>IF(AND('[1]Multi-Field'!$E$45=[1]Lists!BF356,'[1]Multi-Field'!$F$45="Drained"),BI356,IF(AND('[1]Multi-Field'!$E$45=[1]Lists!BF356,'[1]Multi-Field'!$F$45="undrained"),BH356,""))</f>
        <v/>
      </c>
      <c r="DB356" s="409" t="str">
        <f>IF(AND('[1]Multi-Field'!$E$46=[1]Lists!BF356,'[1]Multi-Field'!$F$46="Drained"),BI356,IF(AND('[1]Multi-Field'!$E$46=[1]Lists!BF356,'[1]Multi-Field'!$F$46="undrained"),BH356,""))</f>
        <v/>
      </c>
      <c r="DC356" s="409" t="str">
        <f>IF(AND('[1]Multi-Field'!$E$47=[1]Lists!BF356,'[1]Multi-Field'!$F$47="Drained"),BI356,IF(AND('[1]Multi-Field'!$E$47=[1]Lists!BF356,'[1]Multi-Field'!$F$47="undrained"),BH356,""))</f>
        <v/>
      </c>
      <c r="DD356" s="409" t="str">
        <f>IF(AND('[1]Multi-Field'!$E$48=[1]Lists!BF356,'[1]Multi-Field'!$F$48="Drained"),BI356,IF(AND('[1]Multi-Field'!$E$48=[1]Lists!BF356,'[1]Multi-Field'!$F$48="undrained"),BH356,""))</f>
        <v/>
      </c>
      <c r="DE356" s="409" t="str">
        <f>IF(AND('[1]Multi-Field'!$E$49=[1]Lists!BF356,'[1]Multi-Field'!$F$49="Drained"),BI356,IF(AND('[1]Multi-Field'!$E$49=[1]Lists!BF356,'[1]Multi-Field'!$F$9="undrained"),BH356,""))</f>
        <v/>
      </c>
      <c r="DF356" s="409" t="str">
        <f>IF(AND('[1]Multi-Field'!$E$50=[1]Lists!BF356,'[1]Multi-Field'!$F$50="Drained"),BI356,IF(AND('[1]Multi-Field'!$E$50=[1]Lists!BF356,'[1]Multi-Field'!$F$50="undrained"),BH356,""))</f>
        <v/>
      </c>
      <c r="DG356" s="409" t="str">
        <f>IF(AND('[1]Multi-Field'!$E$51=[1]Lists!BF356,'[1]Multi-Field'!$F$51="Drained"),BI356,IF(AND('[1]Multi-Field'!$E$51=[1]Lists!BF356,'[1]Multi-Field'!$F$51="undrained"),BH356,""))</f>
        <v/>
      </c>
      <c r="DH356" s="409" t="str">
        <f>IF(AND('[1]Multi-Field'!$E$52=[1]Lists!BF356,'[1]Multi-Field'!$F$52="Drained"),BI356,IF(AND('[1]Multi-Field'!$E$52=[1]Lists!BF356,'[1]Multi-Field'!$F$52="undrained"),BH356,""))</f>
        <v/>
      </c>
      <c r="DI356" s="409" t="str">
        <f>IF(AND('[1]Multi-Field'!$E$53=[1]Lists!BF356,'[1]Multi-Field'!$F$53="Drained"),BI356,IF(AND('[1]Multi-Field'!$E$53=[1]Lists!BF356,'[1]Multi-Field'!$F$53="undrained"),BH356,""))</f>
        <v/>
      </c>
      <c r="DJ356" s="409" t="str">
        <f>IF(AND('[1]Multi-Field'!$E$54=[1]Lists!BF356,'[1]Multi-Field'!$F$54="Drained"),BI356,IF(AND('[1]Multi-Field'!$E$54=[1]Lists!BF356,'[1]Multi-Field'!$F$54="undrained"),BH356,""))</f>
        <v/>
      </c>
      <c r="DK356" s="409" t="str">
        <f>IF(AND('[1]Multi-Field'!$E$55=[1]Lists!BF356,'[1]Multi-Field'!$F$55="Drained"),BI356,IF(AND('[1]Multi-Field'!$E$55=[1]Lists!BF356,'[1]Multi-Field'!$F$55="undrained"),BH356,""))</f>
        <v/>
      </c>
      <c r="DL356" s="409" t="str">
        <f>IF(AND('[1]Multi-Field'!$E$56=[1]Lists!BF356,'[1]Multi-Field'!$F$56="Drained"),BI356,IF(AND('[1]Multi-Field'!$E$56=[1]Lists!BF356,'[1]Multi-Field'!$F$56="undrained"),BH356,""))</f>
        <v/>
      </c>
      <c r="DM356" s="409" t="str">
        <f>IF(AND('[1]Multi-Field'!$E$57=[1]Lists!BF356,'[1]Multi-Field'!$F$57="Drained"),BI356,IF(AND('[1]Multi-Field'!$E$57=[1]Lists!BF356,'[1]Multi-Field'!$F$57="undrained"),BH356,""))</f>
        <v/>
      </c>
      <c r="DN356" s="409" t="str">
        <f>IF(AND('[1]Multi-Field'!$E$58=[1]Lists!BF356,'[1]Multi-Field'!$F$58="Drained"),BI356,IF(AND('[1]Multi-Field'!$E$58=[1]Lists!BF356,'[1]Multi-Field'!$F$58="undrained"),BH356,""))</f>
        <v/>
      </c>
      <c r="DO356" s="409" t="str">
        <f>IF(AND('[1]Multi-Field'!$E$59=[1]Lists!BF356,'[1]Multi-Field'!$F$59="Drained"),BI356,IF(AND('[1]Multi-Field'!$E$59=[1]Lists!BF356,'[1]Multi-Field'!$F$59="undrained"),BH356,""))</f>
        <v/>
      </c>
      <c r="DP356" s="409" t="str">
        <f>IF(AND('[1]Multi-Field'!$E$60=[1]Lists!BF356,'[1]Multi-Field'!$F$60="Drained"),BI356,IF(AND('[1]Multi-Field'!$E$60=[1]Lists!BF356,'[1]Multi-Field'!$F$60="undrained"),BH356,""))</f>
        <v/>
      </c>
      <c r="DQ356" s="409" t="str">
        <f>IF(AND('[1]Multi-Field'!$E$61=[1]Lists!BF356,'[1]Multi-Field'!$F$61="Drained"),BI356,IF(AND('[1]Multi-Field'!$E$61=[1]Lists!BF356,'[1]Multi-Field'!$F$61="undrained"),BH356,""))</f>
        <v/>
      </c>
      <c r="DR356" s="409" t="str">
        <f>IF(AND('[1]Multi-Field'!$E$62=[1]Lists!BF356,'[1]Multi-Field'!$F$62="Drained"),BI356,IF(AND('[1]Multi-Field'!$E$62=[1]Lists!BF356,'[1]Multi-Field'!$F$62="undrained"),BH356,""))</f>
        <v/>
      </c>
      <c r="DS356" s="409" t="str">
        <f>IF(AND('[1]Multi-Field'!$E$63=[1]Lists!BF356,'[1]Multi-Field'!$F$63="Drained"),BI356,IF(AND('[1]Multi-Field'!$E$63=[1]Lists!BF356,'[1]Multi-Field'!$F$63="undrained"),BH356,""))</f>
        <v/>
      </c>
      <c r="DT356" s="409" t="str">
        <f>IF(AND('[1]Multi-Field'!$E$64=[1]Lists!BF356,'[1]Multi-Field'!$F$64="Drained"),BI356,IF(AND('[1]Multi-Field'!$E$64=[1]Lists!BF356,'[1]Multi-Field'!$F$64="undrained"),BH356,""))</f>
        <v/>
      </c>
      <c r="DU356" s="409" t="str">
        <f>IF(AND('[1]Multi-Field'!$E$65=[1]Lists!BF356,'[1]Multi-Field'!$F$65="Drained"),BI356,IF(AND('[1]Multi-Field'!$E$65=[1]Lists!BF356,'[1]Multi-Field'!$F$65="undrained"),BH356,""))</f>
        <v/>
      </c>
      <c r="DV356" s="409" t="str">
        <f>IF(AND('[1]Multi-Field'!$E$66=[1]Lists!BF356,'[1]Multi-Field'!$F$66="Drained"),BI356,IF(AND('[1]Multi-Field'!$E$66=[1]Lists!BF356,'[1]Multi-Field'!$F$66="undrained"),BH356,""))</f>
        <v/>
      </c>
      <c r="DW356" s="409" t="str">
        <f>IF(AND('[1]Multi-Field'!$E$67=[1]Lists!BF356,'[1]Multi-Field'!$F$67="Drained"),BI356,IF(AND('[1]Multi-Field'!$E$67=[1]Lists!BF356,'[1]Multi-Field'!$F$67="undrained"),BH356,""))</f>
        <v/>
      </c>
      <c r="DX356" s="409" t="str">
        <f>IF(AND('[1]Multi-Field'!$E$68=[1]Lists!BF356,'[1]Multi-Field'!$F$68="Drained"),BI356,IF(AND('[1]Multi-Field'!$E$68=[1]Lists!BF356,'[1]Multi-Field'!$F$68="undrained"),BH356,""))</f>
        <v/>
      </c>
      <c r="DY356" s="409" t="str">
        <f>IF(AND('[1]Multi-Field'!$E$69=[1]Lists!BF356,'[1]Multi-Field'!$F$69="Drained"),BI356,IF(AND('[1]Multi-Field'!$E$69=[1]Lists!BF356,'[1]Multi-Field'!$F$69="undrained"),BH356,""))</f>
        <v/>
      </c>
      <c r="DZ356" s="409" t="str">
        <f>IF(AND('[1]Multi-Field'!$E$70=[1]Lists!BF356,'[1]Multi-Field'!$F$70="Drained"),BI356,IF(AND('[1]Multi-Field'!$E$70=[1]Lists!BF356,'[1]Multi-Field'!$F$70="undrained"),BH356,""))</f>
        <v/>
      </c>
      <c r="EA356" s="409" t="str">
        <f>IF(AND('[1]Multi-Field'!$E$71=[1]Lists!BF356,'[1]Multi-Field'!$F$71="Drained"),BI356,IF(AND('[1]Multi-Field'!$E$71=[1]Lists!BF356,'[1]Multi-Field'!$F$71="undrained"),BH356,""))</f>
        <v/>
      </c>
      <c r="EB356" s="409" t="str">
        <f>IF(AND('[1]Multi-Field'!$E$72=[1]Lists!BF356,'[1]Multi-Field'!$F$72="Drained"),BI356,IF(AND('[1]Multi-Field'!$E$72=[1]Lists!BF356,'[1]Multi-Field'!$F$72="undrained"),BH356,""))</f>
        <v/>
      </c>
      <c r="EC356" s="409" t="str">
        <f>IF(AND('[1]Multi-Field'!$E$73=[1]Lists!BF356,'[1]Multi-Field'!$F$73="Drained"),BI356,IF(AND('[1]Multi-Field'!$E$73=[1]Lists!BF356,'[1]Multi-Field'!$F$73="undrained"),BH356,""))</f>
        <v/>
      </c>
      <c r="ED356" s="409" t="str">
        <f>IF(AND('[1]Multi-Field'!$E$74=[1]Lists!BF356,'[1]Multi-Field'!$F$74="Drained"),BI356,IF(AND('[1]Multi-Field'!$E$74=[1]Lists!BF356,'[1]Multi-Field'!$F$74="undrained"),BH356,""))</f>
        <v/>
      </c>
      <c r="EE356" s="409" t="str">
        <f>IF(AND('[1]Multi-Field'!$E$75=[1]Lists!BF356,'[1]Multi-Field'!$F$75="Drained"),BI356,IF(AND('[1]Multi-Field'!$E$75=[1]Lists!BF356,'[1]Multi-Field'!$F$75="undrained"),BH356,""))</f>
        <v/>
      </c>
      <c r="EF356" s="409" t="str">
        <f>IF(AND('[1]Multi-Field'!$E$76=[1]Lists!BF356,'[1]Multi-Field'!$F$76="Drained"),BI356,IF(AND('[1]Multi-Field'!$E$76=[1]Lists!BF356,'[1]Multi-Field'!$F$6="undrained"),BH356,""))</f>
        <v/>
      </c>
      <c r="EG356" s="409" t="str">
        <f>IF(AND('[1]Multi-Field'!$E$77=[1]Lists!BF356,'[1]Multi-Field'!$F$77="Drained"),BI356,IF(AND('[1]Multi-Field'!$E$77=[1]Lists!BF356,'[1]Multi-Field'!$F$77="undrained"),BH356,""))</f>
        <v/>
      </c>
      <c r="EH356" s="409" t="str">
        <f>IF(AND('[1]Multi-Field'!$E$78=[1]Lists!BF356,'[1]Multi-Field'!$F$78="Drained"),BI356,IF(AND('[1]Multi-Field'!$E$78=[1]Lists!BF356,'[1]Multi-Field'!$F$78="undrained"),BH356,""))</f>
        <v/>
      </c>
      <c r="EI356" s="409" t="str">
        <f>IF(AND('[1]Multi-Field'!$E$79=[1]Lists!BF356,'[1]Multi-Field'!$F$79="Drained"),BI356,IF(AND('[1]Multi-Field'!$E$79=[1]Lists!BF356,'[1]Multi-Field'!$F$79="undrained"),BH356,""))</f>
        <v/>
      </c>
      <c r="EJ356" s="409" t="str">
        <f>IF(AND('[1]Multi-Field'!$E$80=[1]Lists!BF356,'[1]Multi-Field'!$F$80="Drained"),BI356,IF(AND('[1]Multi-Field'!$E$80=[1]Lists!BF356,'[1]Multi-Field'!$F$80="undrained"),BH356,""))</f>
        <v/>
      </c>
      <c r="EK356" s="409" t="str">
        <f>IF(AND('[1]Multi-Field'!$E$81=[1]Lists!BF356,'[1]Multi-Field'!$F$81="Drained"),BI356,IF(AND('[1]Multi-Field'!$E$81=[1]Lists!BF356,'[1]Multi-Field'!$F$81="undrained"),BH356,""))</f>
        <v/>
      </c>
      <c r="EL356" s="409" t="str">
        <f>IF(AND('[1]Multi-Field'!$E$82=[1]Lists!BF356,'[1]Multi-Field'!$F$82="Drained"),BI356,IF(AND('[1]Multi-Field'!$E$82=[1]Lists!BF356,'[1]Multi-Field'!$F$82="undrained"),BH356,""))</f>
        <v/>
      </c>
      <c r="EM356" s="409" t="str">
        <f>IF(AND('[1]Multi-Field'!$E$83=[1]Lists!BF356,'[1]Multi-Field'!$F$83="Drained"),BI356,IF(AND('[1]Multi-Field'!$E$83=[1]Lists!BF356,'[1]Multi-Field'!$F$83="undrained"),BH356,""))</f>
        <v/>
      </c>
      <c r="EN356" s="409" t="str">
        <f>IF(AND('[1]Multi-Field'!$E$84=[1]Lists!BF356,'[1]Multi-Field'!$F$84="Drained"),BI356,IF(AND('[1]Multi-Field'!$E$84=[1]Lists!BF356,'[1]Multi-Field'!$F$84="undrained"),BH356,""))</f>
        <v/>
      </c>
      <c r="EO356" s="409" t="str">
        <f>IF(AND('[1]Multi-Field'!$E$85=[1]Lists!BF356,'[1]Multi-Field'!$F$85="Drained"),BI356,IF(AND('[1]Multi-Field'!$E$85=[1]Lists!BF356,'[1]Multi-Field'!$F$85="undrained"),BH356,""))</f>
        <v/>
      </c>
      <c r="EP356" s="409" t="str">
        <f>IF(AND('[1]Multi-Field'!$E$86=[1]Lists!BF356,'[1]Multi-Field'!$F$86="Drained"),BI356,IF(AND('[1]Multi-Field'!$E$86=[1]Lists!BF356,'[1]Multi-Field'!$F$86="undrained"),BH356,""))</f>
        <v/>
      </c>
      <c r="EQ356" s="409" t="str">
        <f>IF(AND('[1]Multi-Field'!$E$87=[1]Lists!BF356,'[1]Multi-Field'!$F$87="Drained"),BI356,IF(AND('[1]Multi-Field'!$E$87=[1]Lists!BF356,'[1]Multi-Field'!$F$87="undrained"),BH356,""))</f>
        <v/>
      </c>
      <c r="ER356" s="409" t="str">
        <f>IF(AND('[1]Multi-Field'!$E$88=[1]Lists!BF356,'[1]Multi-Field'!$F$88="Drained"),BI356,IF(AND('[1]Multi-Field'!$E$88=[1]Lists!BF356,'[1]Multi-Field'!$F$88="undrained"),BH356,""))</f>
        <v/>
      </c>
      <c r="ES356" s="409" t="str">
        <f>IF(AND('[1]Multi-Field'!$E$89=[1]Lists!BF356,'[1]Multi-Field'!$F$89="Drained"),BI356,IF(AND('[1]Multi-Field'!$E$89=[1]Lists!BF356,'[1]Multi-Field'!$F$89="undrained"),BH356,""))</f>
        <v/>
      </c>
      <c r="ET356" s="409" t="str">
        <f>IF(AND('[1]Multi-Field'!$E$90=[1]Lists!BF356,'[1]Multi-Field'!$F$90="Drained"),BI356,IF(AND('[1]Multi-Field'!$E$90=[1]Lists!BF356,'[1]Multi-Field'!$F$90="undrained"),BH356,""))</f>
        <v/>
      </c>
      <c r="EU356" s="409" t="str">
        <f>IF(AND('[1]Multi-Field'!$E$91=[1]Lists!BF356,'[1]Multi-Field'!$F$91="Drained"),BI356,IF(AND('[1]Multi-Field'!$E$91=[1]Lists!BF356,'[1]Multi-Field'!$F$91="undrained"),BH356,""))</f>
        <v/>
      </c>
      <c r="EV356" s="409" t="str">
        <f>IF(AND('[1]Multi-Field'!$E$92=[1]Lists!BF356,'[1]Multi-Field'!$F$92="Drained"),BI356,IF(AND('[1]Multi-Field'!$E$92=[1]Lists!BF356,'[1]Multi-Field'!$F$92="undrained"),BH356,""))</f>
        <v/>
      </c>
      <c r="EW356" s="409" t="str">
        <f>IF(AND('[1]Multi-Field'!$E$93=[1]Lists!BF356,'[1]Multi-Field'!$F$93="Drained"),BI356,IF(AND('[1]Multi-Field'!$E$93=[1]Lists!BF356,'[1]Multi-Field'!$F$93="undrained"),BH356,""))</f>
        <v/>
      </c>
      <c r="EX356" s="409" t="str">
        <f>IF(AND('[1]Multi-Field'!$E$94=[1]Lists!BF356,'[1]Multi-Field'!$F$94="Drained"),BI356,IF(AND('[1]Multi-Field'!$E$94=[1]Lists!BF356,'[1]Multi-Field'!$F$94="undrained"),BH356,""))</f>
        <v/>
      </c>
      <c r="EY356" s="409" t="str">
        <f>IF(AND('[1]Multi-Field'!$E$95=[1]Lists!BF356,'[1]Multi-Field'!$F$95="Drained"),BI356,IF(AND('[1]Multi-Field'!$E$95=[1]Lists!BF356,'[1]Multi-Field'!$F$95="undrained"),BH356,""))</f>
        <v/>
      </c>
      <c r="EZ356" s="409" t="str">
        <f>IF(AND('[1]Multi-Field'!$E$96=[1]Lists!BF356,'[1]Multi-Field'!$F$96="Drained"),BI356,IF(AND('[1]Multi-Field'!$E$96=[1]Lists!BF356,'[1]Multi-Field'!$F$96="undrained"),BH356,""))</f>
        <v/>
      </c>
      <c r="FA356" s="409" t="str">
        <f>IF(AND('[1]Multi-Field'!$E$97=[1]Lists!BF356,'[1]Multi-Field'!$F$97="Drained"),BI356,IF(AND('[1]Multi-Field'!$E$97=[1]Lists!BF356,'[1]Multi-Field'!$F$97="undrained"),BH356,""))</f>
        <v/>
      </c>
      <c r="FB356" s="409" t="str">
        <f>IF(AND('[1]Multi-Field'!$E$98=[1]Lists!BF356,'[1]Multi-Field'!$F$98="Drained"),BI356,IF(AND('[1]Multi-Field'!$E$98=[1]Lists!BF356,'[1]Multi-Field'!$F$98="undrained"),BH356,""))</f>
        <v/>
      </c>
      <c r="FC356" s="409" t="str">
        <f>IF(AND('[1]Multi-Field'!$E$99=[1]Lists!BF356,'[1]Multi-Field'!$F$99="Drained"),BI356,IF(AND('[1]Multi-Field'!$E$99=[1]Lists!BF356,'[1]Multi-Field'!$F$99="undrained"),BH356,""))</f>
        <v/>
      </c>
      <c r="FD356" s="409" t="str">
        <f>IF(AND('[1]Multi-Field'!$E$100=[1]Lists!BF356,'[1]Multi-Field'!$F$100="Drained"),BI356,IF(AND('[1]Multi-Field'!$E$100=[1]Lists!BF356,'[1]Multi-Field'!$F$100="undrained"),BH356,""))</f>
        <v/>
      </c>
      <c r="FE356" s="409" t="str">
        <f>IF(AND('[1]Multi-Field'!$E$101=[1]Lists!BF356,'[1]Multi-Field'!$F$101="Drained"),BI356,IF(AND('[1]Multi-Field'!$E$101=[1]Lists!BF356,'[1]Multi-Field'!$F$101="undrained"),BH356,""))</f>
        <v/>
      </c>
      <c r="FF356" s="409" t="str">
        <f>IF(AND('[1]Multi-Field'!$E$102=[1]Lists!BF356,'[1]Multi-Field'!$F$102="Drained"),BI356,IF(AND('[1]Multi-Field'!$E$102=[1]Lists!BF356,'[1]Multi-Field'!$F$102="undrained"),BH356,""))</f>
        <v/>
      </c>
      <c r="FG356" s="409" t="str">
        <f>IF(AND('[1]Multi-Field'!$E$103=[1]Lists!BF356,'[1]Multi-Field'!$F$103="Drained"),BI356,IF(AND('[1]Multi-Field'!$E$103=[1]Lists!BF356,'[1]Multi-Field'!$F$103="undrained"),BH356,""))</f>
        <v/>
      </c>
      <c r="FH356" s="409" t="str">
        <f>IF(AND('[1]Multi-Field'!$E$104=[1]Lists!BF356,'[1]Multi-Field'!$F$104="Drained"),BI356,IF(AND('[1]Multi-Field'!$E$104=[1]Lists!BF356,'[1]Multi-Field'!$F$104="undrained"),BH356,""))</f>
        <v/>
      </c>
      <c r="FI356" s="409" t="str">
        <f>IF(AND('[1]Multi-Field'!$E$105=[1]Lists!BF356,'[1]Multi-Field'!$F$105="Drained"),BI356,IF(AND('[1]Multi-Field'!$E$105=[1]Lists!BF356,'[1]Multi-Field'!$F$105="undrained"),BH356,""))</f>
        <v/>
      </c>
      <c r="FJ356" s="409" t="str">
        <f>IF(AND('[1]Multi-Field'!$E$106=[1]Lists!BF356,'[1]Multi-Field'!$F$106="Drained"),BI356,IF(AND('[1]Multi-Field'!$E$106=[1]Lists!BF356,'[1]Multi-Field'!$F$106="undrained"),BH356,""))</f>
        <v/>
      </c>
      <c r="FK356" s="409" t="str">
        <f>IF(AND('[1]Multi-Field'!$E$107=[1]Lists!BF356,'[1]Multi-Field'!$F$107="Drained"),BI356,IF(AND('[1]Multi-Field'!$E$107=[1]Lists!BF356,'[1]Multi-Field'!$F$107="undrained"),BH356,""))</f>
        <v/>
      </c>
      <c r="FL356" s="409" t="str">
        <f>IF(AND('[1]Multi-Field'!$E$108=[1]Lists!BF356,'[1]Multi-Field'!$F$108="Drained"),BI356,IF(AND('[1]Multi-Field'!$E$108=[1]Lists!BF356,'[1]Multi-Field'!$F$108="undrained"),BH356,""))</f>
        <v/>
      </c>
      <c r="FM356" s="409" t="str">
        <f>IF(AND('[1]Multi-Field'!$E$109=[1]Lists!BF356,'[1]Multi-Field'!$F$109="Drained"),BI356,IF(AND('[1]Multi-Field'!$E$109=[1]Lists!BF356,'[1]Multi-Field'!$F$109="undrained"),BH356,""))</f>
        <v/>
      </c>
      <c r="FN356" s="409" t="str">
        <f>IF(AND('[1]Multi-Field'!$E$110=[1]Lists!BF356,'[1]Multi-Field'!$F$110="Drained"),BI356,IF(AND('[1]Multi-Field'!$E$110=[1]Lists!BF356,'[1]Multi-Field'!$F$110="undrained"),BH356,""))</f>
        <v/>
      </c>
      <c r="FO356" s="409" t="str">
        <f>IF(AND('[1]Multi-Field'!$E$111=[1]Lists!BF356,'[1]Multi-Field'!$F$111="Drained"),BI356,IF(AND('[1]Multi-Field'!$E$111=[1]Lists!BF356,'[1]Multi-Field'!$F$111="undrained"),BH356,""))</f>
        <v/>
      </c>
      <c r="FP356" s="409" t="str">
        <f>IF(AND('[1]Multi-Field'!$E$112=[1]Lists!BF356,'[1]Multi-Field'!$F$112="Drained"),BI356,IF(AND('[1]Multi-Field'!$E$112=[1]Lists!BF356,'[1]Multi-Field'!$F$112="undrained"),BH356,""))</f>
        <v/>
      </c>
      <c r="FQ356" s="409" t="str">
        <f>IF(AND('[1]Multi-Field'!$E$113=[1]Lists!BF356,'[1]Multi-Field'!$F$113="Drained"),BI356,IF(AND('[1]Multi-Field'!$E$113=[1]Lists!BF356,'[1]Multi-Field'!$F$113="undrained"),BH356,""))</f>
        <v/>
      </c>
      <c r="FR356" s="409" t="str">
        <f>IF(AND('[1]Multi-Field'!$E$114=[1]Lists!BF356,'[1]Multi-Field'!$F$114="Drained"),BI356,IF(AND('[1]Multi-Field'!$E$114=[1]Lists!BF356,'[1]Multi-Field'!$F$114="undrained"),BH356,""))</f>
        <v/>
      </c>
      <c r="FS356" s="409" t="str">
        <f>IF(AND('[1]Multi-Field'!$E$115=[1]Lists!BF356,'[1]Multi-Field'!$F$115="Drained"),BI356,IF(AND('[1]Multi-Field'!$E$115=[1]Lists!BF356,'[1]Multi-Field'!$F$115="undrained"),BH356,""))</f>
        <v/>
      </c>
      <c r="FT356" s="409" t="str">
        <f>IF(AND('[1]Multi-Field'!$E$116=[1]Lists!BF356,'[1]Multi-Field'!$F$116="Drained"),BI356,IF(AND('[1]Multi-Field'!$E$116=[1]Lists!BF356,'[1]Multi-Field'!$F$116="undrained"),BH356,""))</f>
        <v/>
      </c>
      <c r="FU356" s="409" t="str">
        <f>IF(AND('[1]Multi-Field'!$E$117=[1]Lists!BF356,'[1]Multi-Field'!$F$117="Drained"),BI356,IF(AND('[1]Multi-Field'!$E$117=[1]Lists!BF356,'[1]Multi-Field'!$F$117="undrained"),BH356,""))</f>
        <v/>
      </c>
      <c r="FV356" s="409" t="str">
        <f>IF(AND('[1]Multi-Field'!$E$118=[1]Lists!BF356,'[1]Multi-Field'!$F$118="Drained"),BI356,IF(AND('[1]Multi-Field'!$E$118=[1]Lists!BF356,'[1]Multi-Field'!$F$118="undrained"),BH356,""))</f>
        <v/>
      </c>
      <c r="FW356" s="409" t="str">
        <f>IF(AND('[1]Multi-Field'!$E$119=[1]Lists!BF356,'[1]Multi-Field'!$F$119="Drained"),BI356,IF(AND('[1]Multi-Field'!$E$119=[1]Lists!BF356,'[1]Multi-Field'!$F$119="undrained"),BH356,""))</f>
        <v/>
      </c>
      <c r="FX356" s="409" t="str">
        <f>IF(AND('[1]Multi-Field'!$E$120=[1]Lists!BF356,'[1]Multi-Field'!$F$120="Drained"),BI356,IF(AND('[1]Multi-Field'!$E$120=[1]Lists!BF356,'[1]Multi-Field'!$F$120="undrained"),BH356,""))</f>
        <v/>
      </c>
      <c r="GC356" s="4">
        <v>1</v>
      </c>
    </row>
    <row r="357" spans="1:185" ht="13.5" customHeight="1">
      <c r="A357" s="7" t="s">
        <v>443</v>
      </c>
      <c r="B357" s="7"/>
      <c r="C357" s="7"/>
      <c r="D357" s="8">
        <v>60</v>
      </c>
      <c r="E357" s="8">
        <f t="shared" si="53"/>
        <v>62</v>
      </c>
      <c r="F357" s="8">
        <f t="shared" si="54"/>
        <v>63</v>
      </c>
      <c r="G357" s="8">
        <v>65</v>
      </c>
      <c r="H357" s="8">
        <v>65</v>
      </c>
      <c r="I357" s="8">
        <f t="shared" si="57"/>
        <v>68</v>
      </c>
      <c r="J357" s="8">
        <f t="shared" si="58"/>
        <v>72</v>
      </c>
      <c r="K357" s="8">
        <v>75</v>
      </c>
      <c r="L357" s="8">
        <v>95</v>
      </c>
      <c r="M357" s="8">
        <f t="shared" si="55"/>
        <v>98</v>
      </c>
      <c r="N357" s="8">
        <f t="shared" si="56"/>
        <v>102</v>
      </c>
      <c r="O357" s="8">
        <v>105</v>
      </c>
      <c r="P357" s="391">
        <v>332</v>
      </c>
      <c r="Q357" s="394"/>
      <c r="R357" s="395" t="b">
        <f>IF(OR('Multi-Field'!AA334=Lists!$AC$42,'Multi-Field'!AA334=Lists!$AC$43),IF('Multi-Field'!Z334="x",(IF('Multi-Field'!AC334=Lists!$Q$11,Lists!$R$11,IF('Multi-Field'!AC334=Lists!$Q$12,Lists!$R$12,IF('Multi-Field'!AC334=Lists!$Q$13,Lists!$R$13,IF('Multi-Field'!AC334=Lists!$Q$14,Lists!$R$14))))),IF('Multi-Field'!X334="x",(IF('Multi-Field'!AC334=Lists!$Q$11,Lists!$S$11,IF('Multi-Field'!AC334=Lists!$Q$12,Lists!$S$12,IF('Multi-Field'!AC334=Lists!$Q$13,Lists!$S$13,IF('Multi-Field'!AC334=Lists!$Q$14,Lists!$S$14))))),IF('Multi-Field'!V334="x",(IF('Multi-Field'!AC334=Lists!$Q$11,Lists!$T$11,IF('Multi-Field'!AC334=Lists!$Q$12,Lists!$T$12,IF('Multi-Field'!AC334=Lists!$Q$13,Lists!$T$13,IF('Multi-Field'!AC334=Lists!$Q$14,Lists!$T$14))))),0))))</f>
        <v>0</v>
      </c>
      <c r="S357" s="395" t="str">
        <f t="shared" si="59"/>
        <v/>
      </c>
      <c r="T357" s="395"/>
      <c r="U357" s="396"/>
      <c r="BF357" s="411" t="s">
        <v>1521</v>
      </c>
      <c r="BG357" s="412">
        <v>3</v>
      </c>
      <c r="BH357" s="412">
        <v>3.5</v>
      </c>
      <c r="BI357" s="412">
        <v>4.5</v>
      </c>
      <c r="BJ357" s="409" t="e">
        <f>IF(AND('[1]Single Field'!#REF!=[1]Lists!BF357,'[1]Single Field'!#REF!="Drained"),"x",IF(AND('[1]Single Field'!#REF!=[1]Lists!BF357,'[1]Single Field'!#REF!="Undrained"),O,""))</f>
        <v>#REF!</v>
      </c>
      <c r="BK357" s="409" t="str">
        <f>IF(AND('[1]Multi-Field'!$E$3=[1]Lists!BF357,'[1]Multi-Field'!$F$3="Drained"),BI357,IF(AND('[1]Multi-Field'!$E$3=BF357,'[1]Multi-Field'!$F$3="undrained"),BH357,""))</f>
        <v/>
      </c>
      <c r="BL357" s="409" t="str">
        <f>IF(AND('[1]Multi-Field'!$E$4=BF357,'[1]Multi-Field'!$F$4="Drained"),BI357,IF(AND('[1]Multi-Field'!$E$4=BF357,'[1]Multi-Field'!$F$4="undrained"),BH357,""))</f>
        <v/>
      </c>
      <c r="BM357" s="409" t="str">
        <f>IF(AND('[1]Multi-Field'!$E$5=BF357,'[1]Multi-Field'!$F$5="Drained"),BI357,IF(AND('[1]Multi-Field'!$E$5=BF357,'[1]Multi-Field'!$F$5="undrained"),BH357,""))</f>
        <v/>
      </c>
      <c r="BN357" s="409" t="str">
        <f>IF(AND('[1]Multi-Field'!$E$6=BF357,'[1]Multi-Field'!$F$6="Drained"),BI357,IF(AND('[1]Multi-Field'!$E$6=BF357,'[1]Multi-Field'!$F$6="undrained"),BH357,""))</f>
        <v/>
      </c>
      <c r="BO357" s="409" t="str">
        <f>IF(AND('[1]Multi-Field'!$E$7=BF357,'[1]Multi-Field'!$F$7="Drained"),BI357,IF(AND('[1]Multi-Field'!$E$7=BF357,'[1]Multi-Field'!$F$7="undrained"),BH357,""))</f>
        <v/>
      </c>
      <c r="BP357" s="409" t="str">
        <f>IF(AND('[1]Multi-Field'!$E$8=BF357,'[1]Multi-Field'!$F$8="Drained"),BI357,IF(AND('[1]Multi-Field'!$E$8=BF357,'[1]Multi-Field'!$F$8="undrained"),BH357,""))</f>
        <v/>
      </c>
      <c r="BQ357" s="409" t="str">
        <f>IF(AND('[1]Multi-Field'!$E$9=BF357,'[1]Multi-Field'!$F$9="Drained"),BI357,IF(AND('[1]Multi-Field'!$E$9=BF357,'[1]Multi-Field'!$F$9="undrained"),BH357,""))</f>
        <v/>
      </c>
      <c r="BR357" s="409" t="str">
        <f>IF(AND('[1]Multi-Field'!$E$10=BF357,'[1]Multi-Field'!$F$10="Drained"),BI357,IF(AND('[1]Multi-Field'!$E$10=BF357,'[1]Multi-Field'!$F$10="undrained"),BH357,""))</f>
        <v/>
      </c>
      <c r="BS357" s="409" t="str">
        <f>IF(AND('[1]Multi-Field'!$E$11=BF357,'[1]Multi-Field'!$F$11="Drained"),BI357,IF(AND('[1]Multi-Field'!$E$11=BF357,'[1]Multi-Field'!$F$11="undrained"),BH357,""))</f>
        <v/>
      </c>
      <c r="BT357" s="409" t="str">
        <f>IF(AND('[1]Multi-Field'!$E$12=BF357,'[1]Multi-Field'!$F$12="Drained"),BI357,IF(AND('[1]Multi-Field'!$E$12=BF357,'[1]Multi-Field'!$F$12="undrained"),BH357,""))</f>
        <v/>
      </c>
      <c r="BU357" s="409" t="str">
        <f>IF(AND('[1]Multi-Field'!$E$13=BF357,'[1]Multi-Field'!$F$13="Drained"),BI357,IF(AND('[1]Multi-Field'!$E$3=BF357,'[1]Multi-Field'!$F$13="undrained"),BH357,""))</f>
        <v/>
      </c>
      <c r="BV357" s="409" t="str">
        <f>IF(AND('[1]Multi-Field'!$E$14=BF357,'[1]Multi-Field'!$F$14="Drained"),BI357,IF(AND('[1]Multi-Field'!$E$14=BF357,'[1]Multi-Field'!$F$14="undrained"),BH357,""))</f>
        <v/>
      </c>
      <c r="BW357" s="409" t="str">
        <f>IF(AND('[1]Multi-Field'!$E$15=BF357,'[1]Multi-Field'!$F$15="Drained"),BI357,IF(AND('[1]Multi-Field'!$E$15=BF357,'[1]Multi-Field'!$F$15="undrained"),BH357,""))</f>
        <v/>
      </c>
      <c r="BX357" s="409" t="str">
        <f>IF(AND('[1]Multi-Field'!$E$16=[1]Lists!BF357,'[1]Multi-Field'!$F$16="Drained"),BI357,IF(AND('[1]Multi-Field'!$E$16=[1]Lists!BF357,'[1]Multi-Field'!$F$16="undrained"),BH357,""))</f>
        <v/>
      </c>
      <c r="BY357" s="409" t="str">
        <f>IF(AND('[1]Multi-Field'!$E$17=[1]Lists!BF357,'[1]Multi-Field'!$F$17="Drained"),BI357,IF(AND('[1]Multi-Field'!$E$17=[1]Lists!BF357,'[1]Multi-Field'!$F$17="undrained"),BH357,""))</f>
        <v/>
      </c>
      <c r="BZ357" s="409" t="str">
        <f>IF(AND('[1]Multi-Field'!$E$18=[1]Lists!BF357,'[1]Multi-Field'!$F$18="Drained"),BI357,IF(AND('[1]Multi-Field'!$E$18=[1]Lists!BF357,'[1]Multi-Field'!$F$18="undrained"),BH357,""))</f>
        <v/>
      </c>
      <c r="CA357" s="409" t="str">
        <f>IF(AND('[1]Multi-Field'!$E$19=[1]Lists!BF357,'[1]Multi-Field'!$F$19="Drained"),BI357,IF(AND('[1]Multi-Field'!$E$19=[1]Lists!BF357,'[1]Multi-Field'!$F$19="undrained"),BH357,""))</f>
        <v/>
      </c>
      <c r="CB357" s="409" t="str">
        <f>IF(AND('[1]Multi-Field'!$E$20=[1]Lists!BF357,'[1]Multi-Field'!$F$20="Drained"),BI357,IF(AND('[1]Multi-Field'!$E$20=[1]Lists!BF357,'[1]Multi-Field'!$F$20="undrained"),BH357,""))</f>
        <v/>
      </c>
      <c r="CC357" s="409" t="str">
        <f>IF(AND('[1]Multi-Field'!$E$21=[1]Lists!BF357,'[1]Multi-Field'!$F$21="Drained"),BI357,IF(AND('[1]Multi-Field'!$E$21=[1]Lists!BF357,'[1]Multi-Field'!$F$21="undrained"),BH357,""))</f>
        <v/>
      </c>
      <c r="CD357" s="409" t="str">
        <f>IF(AND('[1]Multi-Field'!$E$22=[1]Lists!BF357,'[1]Multi-Field'!$F$22="Drained"),BI357,IF(AND('[1]Multi-Field'!$E$22=[1]Lists!BF357,'[1]Multi-Field'!$F$22="undrained"),BH357,""))</f>
        <v/>
      </c>
      <c r="CE357" s="409" t="str">
        <f>IF(AND('[1]Multi-Field'!$E$23=[1]Lists!BF357,'[1]Multi-Field'!$F$23="Drained"),BI357,IF(AND('[1]Multi-Field'!$E$23=[1]Lists!BF357,'[1]Multi-Field'!$F$23="undrained"),BH357,""))</f>
        <v/>
      </c>
      <c r="CF357" s="409" t="str">
        <f>IF(AND('[1]Multi-Field'!$E$24=[1]Lists!BF357,'[1]Multi-Field'!$F$24="Drained"),BI357,IF(AND('[1]Multi-Field'!$E$24=[1]Lists!BF357,'[1]Multi-Field'!$F$24="undrained"),BH357,""))</f>
        <v/>
      </c>
      <c r="CG357" s="409" t="str">
        <f>IF(AND('[1]Multi-Field'!$E$25=[1]Lists!BF357,'[1]Multi-Field'!$F$25="Drained"),BI357,IF(AND('[1]Multi-Field'!$E$25=[1]Lists!BF357,'[1]Multi-Field'!$F$25="undrained"),BH357,""))</f>
        <v/>
      </c>
      <c r="CH357" s="409" t="str">
        <f>IF(AND('[1]Multi-Field'!$E$26=[1]Lists!BF357,'[1]Multi-Field'!$F$26="Drained"),BI357,IF(AND('[1]Multi-Field'!$E$26=[1]Lists!BF357,'[1]Multi-Field'!$F$26="undrained"),BH357,""))</f>
        <v/>
      </c>
      <c r="CI357" s="409" t="str">
        <f>IF(AND('[1]Multi-Field'!$E$27=[1]Lists!BF357,'[1]Multi-Field'!$F$27="Drained"),BI357,IF(AND('[1]Multi-Field'!$E$27=[1]Lists!BF357,'[1]Multi-Field'!$F$27="undrained"),BH357,""))</f>
        <v/>
      </c>
      <c r="CJ357" s="409" t="str">
        <f>IF(AND('[1]Multi-Field'!$E$28=[1]Lists!BF357,'[1]Multi-Field'!$F$28="Drained"),BI357,IF(AND('[1]Multi-Field'!$E$28=[1]Lists!BF357,'[1]Multi-Field'!$F$28="undrained"),BH357,""))</f>
        <v/>
      </c>
      <c r="CK357" s="409" t="str">
        <f>IF(AND('[1]Multi-Field'!$E$29=[1]Lists!BF357,'[1]Multi-Field'!$F$29="Drained"),BI357,IF(AND('[1]Multi-Field'!$E$29=[1]Lists!BF357,'[1]Multi-Field'!$F$29="undrained"),BH357,""))</f>
        <v/>
      </c>
      <c r="CL357" s="409" t="str">
        <f>IF(AND('[1]Multi-Field'!$E$30=[1]Lists!BF357,'[1]Multi-Field'!$F$30="Drained"),BI357,IF(AND('[1]Multi-Field'!$E$30=[1]Lists!BF357,'[1]Multi-Field'!$F$30="undrained"),BH357,""))</f>
        <v/>
      </c>
      <c r="CM357" s="409" t="str">
        <f>IF(AND('[1]Multi-Field'!$E$31=[1]Lists!BF357,'[1]Multi-Field'!$F$31="Drained"),BI357,IF(AND('[1]Multi-Field'!$E$31=[1]Lists!BF357,'[1]Multi-Field'!$F$31="undrained"),BH357,""))</f>
        <v/>
      </c>
      <c r="CN357" s="409" t="str">
        <f>IF(AND('[1]Multi-Field'!$E$32=[1]Lists!BF357,'[1]Multi-Field'!$F$32="Drained"),BI357,IF(AND('[1]Multi-Field'!$E$32=[1]Lists!BF357,'[1]Multi-Field'!$F$32="undrained"),BH357,""))</f>
        <v/>
      </c>
      <c r="CO357" s="409" t="str">
        <f>IF(AND('[1]Multi-Field'!$E$33=[1]Lists!BF357,'[1]Multi-Field'!$F$33="Drained"),BI357,IF(AND('[1]Multi-Field'!$E$33=[1]Lists!BF357,'[1]Multi-Field'!$F$33="undrained"),BH357,""))</f>
        <v/>
      </c>
      <c r="CP357" s="409" t="str">
        <f>IF(AND('[1]Multi-Field'!$E$34=[1]Lists!BF357,'[1]Multi-Field'!$F$34="Drained"),BI357,IF(AND('[1]Multi-Field'!$E$34=[1]Lists!BF357,'[1]Multi-Field'!$F$34="undrained"),BH357,""))</f>
        <v/>
      </c>
      <c r="CQ357" s="409" t="str">
        <f>IF(AND('[1]Multi-Field'!$E$35=[1]Lists!BF357,'[1]Multi-Field'!$F$35="Drained"),BI357,IF(AND('[1]Multi-Field'!$E$35=[1]Lists!BF357,'[1]Multi-Field'!$F$35="undrained"),BH357,""))</f>
        <v/>
      </c>
      <c r="CR357" s="409" t="str">
        <f>IF(AND('[1]Multi-Field'!$E$36=[1]Lists!BF357,'[1]Multi-Field'!$F$36="Drained"),BI357,IF(AND('[1]Multi-Field'!$E$36=[1]Lists!BF357,'[1]Multi-Field'!$F$36="undrained"),BH357,""))</f>
        <v/>
      </c>
      <c r="CS357" s="409" t="str">
        <f>IF(AND('[1]Multi-Field'!$E$37=[1]Lists!BF357,'[1]Multi-Field'!$F$37="Drained"),BI357,IF(AND('[1]Multi-Field'!$E$37=[1]Lists!BF357,'[1]Multi-Field'!$F$37="undrained"),BH357,""))</f>
        <v/>
      </c>
      <c r="CT357" s="409" t="str">
        <f>IF(AND('[1]Multi-Field'!$E$38=[1]Lists!BF357,'[1]Multi-Field'!$F$38="Drained"),BI357,IF(AND('[1]Multi-Field'!$E$38=[1]Lists!BF357,'[1]Multi-Field'!$F$38="undrained"),BH357,""))</f>
        <v/>
      </c>
      <c r="CU357" s="409" t="str">
        <f>IF(AND('[1]Multi-Field'!$E$39=[1]Lists!BF357,'[1]Multi-Field'!$F$39="Drained"),BI357,IF(AND('[1]Multi-Field'!$E$39=[1]Lists!BF357,'[1]Multi-Field'!$F$39="undrained"),BH357,""))</f>
        <v/>
      </c>
      <c r="CV357" s="409" t="str">
        <f>IF(AND('[1]Multi-Field'!$E$40=[1]Lists!BF357,'[1]Multi-Field'!$F$40="Drained"),BI357,IF(AND('[1]Multi-Field'!$E$40=[1]Lists!BF357,'[1]Multi-Field'!$F$40="undrained"),BH357,""))</f>
        <v/>
      </c>
      <c r="CW357" s="409" t="str">
        <f>IF(AND('[1]Multi-Field'!$E$41=[1]Lists!BF357,'[1]Multi-Field'!$F$40="Drained"),BI357,IF(AND('[1]Multi-Field'!$E$40=[1]Lists!BF357,'[1]Multi-Field'!$F$40="undrained"),BH357,""))</f>
        <v/>
      </c>
      <c r="CX357" s="409" t="str">
        <f>IF(AND('[1]Multi-Field'!$E$42=[1]Lists!BF357,'[1]Multi-Field'!$F$42="Drained"),BI357,IF(AND('[1]Multi-Field'!$E$42=[1]Lists!BF357,'[1]Multi-Field'!$F$42="undrained"),BH357,""))</f>
        <v/>
      </c>
      <c r="CY357" s="409" t="str">
        <f>IF(AND('[1]Multi-Field'!$E$43=[1]Lists!BF357,'[1]Multi-Field'!$F$43="Drained"),BI357,IF(AND('[1]Multi-Field'!$E$43=[1]Lists!BF357,'[1]Multi-Field'!$F$43="undrained"),BH357,""))</f>
        <v/>
      </c>
      <c r="CZ357" s="409" t="str">
        <f>IF(AND('[1]Multi-Field'!$E$44=[1]Lists!BF357,'[1]Multi-Field'!$F$44="Drained"),BI357,IF(AND('[1]Multi-Field'!$E$44=[1]Lists!BF357,'[1]Multi-Field'!$F$44="undrained"),BH357,""))</f>
        <v/>
      </c>
      <c r="DA357" s="409" t="str">
        <f>IF(AND('[1]Multi-Field'!$E$45=[1]Lists!BF357,'[1]Multi-Field'!$F$45="Drained"),BI357,IF(AND('[1]Multi-Field'!$E$45=[1]Lists!BF357,'[1]Multi-Field'!$F$45="undrained"),BH357,""))</f>
        <v/>
      </c>
      <c r="DB357" s="409" t="str">
        <f>IF(AND('[1]Multi-Field'!$E$46=[1]Lists!BF357,'[1]Multi-Field'!$F$46="Drained"),BI357,IF(AND('[1]Multi-Field'!$E$46=[1]Lists!BF357,'[1]Multi-Field'!$F$46="undrained"),BH357,""))</f>
        <v/>
      </c>
      <c r="DC357" s="409" t="str">
        <f>IF(AND('[1]Multi-Field'!$E$47=[1]Lists!BF357,'[1]Multi-Field'!$F$47="Drained"),BI357,IF(AND('[1]Multi-Field'!$E$47=[1]Lists!BF357,'[1]Multi-Field'!$F$47="undrained"),BH357,""))</f>
        <v/>
      </c>
      <c r="DD357" s="409" t="str">
        <f>IF(AND('[1]Multi-Field'!$E$48=[1]Lists!BF357,'[1]Multi-Field'!$F$48="Drained"),BI357,IF(AND('[1]Multi-Field'!$E$48=[1]Lists!BF357,'[1]Multi-Field'!$F$48="undrained"),BH357,""))</f>
        <v/>
      </c>
      <c r="DE357" s="409" t="str">
        <f>IF(AND('[1]Multi-Field'!$E$49=[1]Lists!BF357,'[1]Multi-Field'!$F$49="Drained"),BI357,IF(AND('[1]Multi-Field'!$E$49=[1]Lists!BF357,'[1]Multi-Field'!$F$9="undrained"),BH357,""))</f>
        <v/>
      </c>
      <c r="DF357" s="409" t="str">
        <f>IF(AND('[1]Multi-Field'!$E$50=[1]Lists!BF357,'[1]Multi-Field'!$F$50="Drained"),BI357,IF(AND('[1]Multi-Field'!$E$50=[1]Lists!BF357,'[1]Multi-Field'!$F$50="undrained"),BH357,""))</f>
        <v/>
      </c>
      <c r="DG357" s="409" t="str">
        <f>IF(AND('[1]Multi-Field'!$E$51=[1]Lists!BF357,'[1]Multi-Field'!$F$51="Drained"),BI357,IF(AND('[1]Multi-Field'!$E$51=[1]Lists!BF357,'[1]Multi-Field'!$F$51="undrained"),BH357,""))</f>
        <v/>
      </c>
      <c r="DH357" s="409" t="str">
        <f>IF(AND('[1]Multi-Field'!$E$52=[1]Lists!BF357,'[1]Multi-Field'!$F$52="Drained"),BI357,IF(AND('[1]Multi-Field'!$E$52=[1]Lists!BF357,'[1]Multi-Field'!$F$52="undrained"),BH357,""))</f>
        <v/>
      </c>
      <c r="DI357" s="409" t="str">
        <f>IF(AND('[1]Multi-Field'!$E$53=[1]Lists!BF357,'[1]Multi-Field'!$F$53="Drained"),BI357,IF(AND('[1]Multi-Field'!$E$53=[1]Lists!BF357,'[1]Multi-Field'!$F$53="undrained"),BH357,""))</f>
        <v/>
      </c>
      <c r="DJ357" s="409" t="str">
        <f>IF(AND('[1]Multi-Field'!$E$54=[1]Lists!BF357,'[1]Multi-Field'!$F$54="Drained"),BI357,IF(AND('[1]Multi-Field'!$E$54=[1]Lists!BF357,'[1]Multi-Field'!$F$54="undrained"),BH357,""))</f>
        <v/>
      </c>
      <c r="DK357" s="409" t="str">
        <f>IF(AND('[1]Multi-Field'!$E$55=[1]Lists!BF357,'[1]Multi-Field'!$F$55="Drained"),BI357,IF(AND('[1]Multi-Field'!$E$55=[1]Lists!BF357,'[1]Multi-Field'!$F$55="undrained"),BH357,""))</f>
        <v/>
      </c>
      <c r="DL357" s="409" t="str">
        <f>IF(AND('[1]Multi-Field'!$E$56=[1]Lists!BF357,'[1]Multi-Field'!$F$56="Drained"),BI357,IF(AND('[1]Multi-Field'!$E$56=[1]Lists!BF357,'[1]Multi-Field'!$F$56="undrained"),BH357,""))</f>
        <v/>
      </c>
      <c r="DM357" s="409" t="str">
        <f>IF(AND('[1]Multi-Field'!$E$57=[1]Lists!BF357,'[1]Multi-Field'!$F$57="Drained"),BI357,IF(AND('[1]Multi-Field'!$E$57=[1]Lists!BF357,'[1]Multi-Field'!$F$57="undrained"),BH357,""))</f>
        <v/>
      </c>
      <c r="DN357" s="409" t="str">
        <f>IF(AND('[1]Multi-Field'!$E$58=[1]Lists!BF357,'[1]Multi-Field'!$F$58="Drained"),BI357,IF(AND('[1]Multi-Field'!$E$58=[1]Lists!BF357,'[1]Multi-Field'!$F$58="undrained"),BH357,""))</f>
        <v/>
      </c>
      <c r="DO357" s="409" t="str">
        <f>IF(AND('[1]Multi-Field'!$E$59=[1]Lists!BF357,'[1]Multi-Field'!$F$59="Drained"),BI357,IF(AND('[1]Multi-Field'!$E$59=[1]Lists!BF357,'[1]Multi-Field'!$F$59="undrained"),BH357,""))</f>
        <v/>
      </c>
      <c r="DP357" s="409" t="str">
        <f>IF(AND('[1]Multi-Field'!$E$60=[1]Lists!BF357,'[1]Multi-Field'!$F$60="Drained"),BI357,IF(AND('[1]Multi-Field'!$E$60=[1]Lists!BF357,'[1]Multi-Field'!$F$60="undrained"),BH357,""))</f>
        <v/>
      </c>
      <c r="DQ357" s="409" t="str">
        <f>IF(AND('[1]Multi-Field'!$E$61=[1]Lists!BF357,'[1]Multi-Field'!$F$61="Drained"),BI357,IF(AND('[1]Multi-Field'!$E$61=[1]Lists!BF357,'[1]Multi-Field'!$F$61="undrained"),BH357,""))</f>
        <v/>
      </c>
      <c r="DR357" s="409" t="str">
        <f>IF(AND('[1]Multi-Field'!$E$62=[1]Lists!BF357,'[1]Multi-Field'!$F$62="Drained"),BI357,IF(AND('[1]Multi-Field'!$E$62=[1]Lists!BF357,'[1]Multi-Field'!$F$62="undrained"),BH357,""))</f>
        <v/>
      </c>
      <c r="DS357" s="409" t="str">
        <f>IF(AND('[1]Multi-Field'!$E$63=[1]Lists!BF357,'[1]Multi-Field'!$F$63="Drained"),BI357,IF(AND('[1]Multi-Field'!$E$63=[1]Lists!BF357,'[1]Multi-Field'!$F$63="undrained"),BH357,""))</f>
        <v/>
      </c>
      <c r="DT357" s="409" t="str">
        <f>IF(AND('[1]Multi-Field'!$E$64=[1]Lists!BF357,'[1]Multi-Field'!$F$64="Drained"),BI357,IF(AND('[1]Multi-Field'!$E$64=[1]Lists!BF357,'[1]Multi-Field'!$F$64="undrained"),BH357,""))</f>
        <v/>
      </c>
      <c r="DU357" s="409" t="str">
        <f>IF(AND('[1]Multi-Field'!$E$65=[1]Lists!BF357,'[1]Multi-Field'!$F$65="Drained"),BI357,IF(AND('[1]Multi-Field'!$E$65=[1]Lists!BF357,'[1]Multi-Field'!$F$65="undrained"),BH357,""))</f>
        <v/>
      </c>
      <c r="DV357" s="409" t="str">
        <f>IF(AND('[1]Multi-Field'!$E$66=[1]Lists!BF357,'[1]Multi-Field'!$F$66="Drained"),BI357,IF(AND('[1]Multi-Field'!$E$66=[1]Lists!BF357,'[1]Multi-Field'!$F$66="undrained"),BH357,""))</f>
        <v/>
      </c>
      <c r="DW357" s="409" t="str">
        <f>IF(AND('[1]Multi-Field'!$E$67=[1]Lists!BF357,'[1]Multi-Field'!$F$67="Drained"),BI357,IF(AND('[1]Multi-Field'!$E$67=[1]Lists!BF357,'[1]Multi-Field'!$F$67="undrained"),BH357,""))</f>
        <v/>
      </c>
      <c r="DX357" s="409" t="str">
        <f>IF(AND('[1]Multi-Field'!$E$68=[1]Lists!BF357,'[1]Multi-Field'!$F$68="Drained"),BI357,IF(AND('[1]Multi-Field'!$E$68=[1]Lists!BF357,'[1]Multi-Field'!$F$68="undrained"),BH357,""))</f>
        <v/>
      </c>
      <c r="DY357" s="409" t="str">
        <f>IF(AND('[1]Multi-Field'!$E$69=[1]Lists!BF357,'[1]Multi-Field'!$F$69="Drained"),BI357,IF(AND('[1]Multi-Field'!$E$69=[1]Lists!BF357,'[1]Multi-Field'!$F$69="undrained"),BH357,""))</f>
        <v/>
      </c>
      <c r="DZ357" s="409" t="str">
        <f>IF(AND('[1]Multi-Field'!$E$70=[1]Lists!BF357,'[1]Multi-Field'!$F$70="Drained"),BI357,IF(AND('[1]Multi-Field'!$E$70=[1]Lists!BF357,'[1]Multi-Field'!$F$70="undrained"),BH357,""))</f>
        <v/>
      </c>
      <c r="EA357" s="409" t="str">
        <f>IF(AND('[1]Multi-Field'!$E$71=[1]Lists!BF357,'[1]Multi-Field'!$F$71="Drained"),BI357,IF(AND('[1]Multi-Field'!$E$71=[1]Lists!BF357,'[1]Multi-Field'!$F$71="undrained"),BH357,""))</f>
        <v/>
      </c>
      <c r="EB357" s="409" t="str">
        <f>IF(AND('[1]Multi-Field'!$E$72=[1]Lists!BF357,'[1]Multi-Field'!$F$72="Drained"),BI357,IF(AND('[1]Multi-Field'!$E$72=[1]Lists!BF357,'[1]Multi-Field'!$F$72="undrained"),BH357,""))</f>
        <v/>
      </c>
      <c r="EC357" s="409" t="str">
        <f>IF(AND('[1]Multi-Field'!$E$73=[1]Lists!BF357,'[1]Multi-Field'!$F$73="Drained"),BI357,IF(AND('[1]Multi-Field'!$E$73=[1]Lists!BF357,'[1]Multi-Field'!$F$73="undrained"),BH357,""))</f>
        <v/>
      </c>
      <c r="ED357" s="409" t="str">
        <f>IF(AND('[1]Multi-Field'!$E$74=[1]Lists!BF357,'[1]Multi-Field'!$F$74="Drained"),BI357,IF(AND('[1]Multi-Field'!$E$74=[1]Lists!BF357,'[1]Multi-Field'!$F$74="undrained"),BH357,""))</f>
        <v/>
      </c>
      <c r="EE357" s="409" t="str">
        <f>IF(AND('[1]Multi-Field'!$E$75=[1]Lists!BF357,'[1]Multi-Field'!$F$75="Drained"),BI357,IF(AND('[1]Multi-Field'!$E$75=[1]Lists!BF357,'[1]Multi-Field'!$F$75="undrained"),BH357,""))</f>
        <v/>
      </c>
      <c r="EF357" s="409" t="str">
        <f>IF(AND('[1]Multi-Field'!$E$76=[1]Lists!BF357,'[1]Multi-Field'!$F$76="Drained"),BI357,IF(AND('[1]Multi-Field'!$E$76=[1]Lists!BF357,'[1]Multi-Field'!$F$6="undrained"),BH357,""))</f>
        <v/>
      </c>
      <c r="EG357" s="409" t="str">
        <f>IF(AND('[1]Multi-Field'!$E$77=[1]Lists!BF357,'[1]Multi-Field'!$F$77="Drained"),BI357,IF(AND('[1]Multi-Field'!$E$77=[1]Lists!BF357,'[1]Multi-Field'!$F$77="undrained"),BH357,""))</f>
        <v/>
      </c>
      <c r="EH357" s="409" t="str">
        <f>IF(AND('[1]Multi-Field'!$E$78=[1]Lists!BF357,'[1]Multi-Field'!$F$78="Drained"),BI357,IF(AND('[1]Multi-Field'!$E$78=[1]Lists!BF357,'[1]Multi-Field'!$F$78="undrained"),BH357,""))</f>
        <v/>
      </c>
      <c r="EI357" s="409" t="str">
        <f>IF(AND('[1]Multi-Field'!$E$79=[1]Lists!BF357,'[1]Multi-Field'!$F$79="Drained"),BI357,IF(AND('[1]Multi-Field'!$E$79=[1]Lists!BF357,'[1]Multi-Field'!$F$79="undrained"),BH357,""))</f>
        <v/>
      </c>
      <c r="EJ357" s="409" t="str">
        <f>IF(AND('[1]Multi-Field'!$E$80=[1]Lists!BF357,'[1]Multi-Field'!$F$80="Drained"),BI357,IF(AND('[1]Multi-Field'!$E$80=[1]Lists!BF357,'[1]Multi-Field'!$F$80="undrained"),BH357,""))</f>
        <v/>
      </c>
      <c r="EK357" s="409" t="str">
        <f>IF(AND('[1]Multi-Field'!$E$81=[1]Lists!BF357,'[1]Multi-Field'!$F$81="Drained"),BI357,IF(AND('[1]Multi-Field'!$E$81=[1]Lists!BF357,'[1]Multi-Field'!$F$81="undrained"),BH357,""))</f>
        <v/>
      </c>
      <c r="EL357" s="409" t="str">
        <f>IF(AND('[1]Multi-Field'!$E$82=[1]Lists!BF357,'[1]Multi-Field'!$F$82="Drained"),BI357,IF(AND('[1]Multi-Field'!$E$82=[1]Lists!BF357,'[1]Multi-Field'!$F$82="undrained"),BH357,""))</f>
        <v/>
      </c>
      <c r="EM357" s="409" t="str">
        <f>IF(AND('[1]Multi-Field'!$E$83=[1]Lists!BF357,'[1]Multi-Field'!$F$83="Drained"),BI357,IF(AND('[1]Multi-Field'!$E$83=[1]Lists!BF357,'[1]Multi-Field'!$F$83="undrained"),BH357,""))</f>
        <v/>
      </c>
      <c r="EN357" s="409" t="str">
        <f>IF(AND('[1]Multi-Field'!$E$84=[1]Lists!BF357,'[1]Multi-Field'!$F$84="Drained"),BI357,IF(AND('[1]Multi-Field'!$E$84=[1]Lists!BF357,'[1]Multi-Field'!$F$84="undrained"),BH357,""))</f>
        <v/>
      </c>
      <c r="EO357" s="409" t="str">
        <f>IF(AND('[1]Multi-Field'!$E$85=[1]Lists!BF357,'[1]Multi-Field'!$F$85="Drained"),BI357,IF(AND('[1]Multi-Field'!$E$85=[1]Lists!BF357,'[1]Multi-Field'!$F$85="undrained"),BH357,""))</f>
        <v/>
      </c>
      <c r="EP357" s="409" t="str">
        <f>IF(AND('[1]Multi-Field'!$E$86=[1]Lists!BF357,'[1]Multi-Field'!$F$86="Drained"),BI357,IF(AND('[1]Multi-Field'!$E$86=[1]Lists!BF357,'[1]Multi-Field'!$F$86="undrained"),BH357,""))</f>
        <v/>
      </c>
      <c r="EQ357" s="409" t="str">
        <f>IF(AND('[1]Multi-Field'!$E$87=[1]Lists!BF357,'[1]Multi-Field'!$F$87="Drained"),BI357,IF(AND('[1]Multi-Field'!$E$87=[1]Lists!BF357,'[1]Multi-Field'!$F$87="undrained"),BH357,""))</f>
        <v/>
      </c>
      <c r="ER357" s="409" t="str">
        <f>IF(AND('[1]Multi-Field'!$E$88=[1]Lists!BF357,'[1]Multi-Field'!$F$88="Drained"),BI357,IF(AND('[1]Multi-Field'!$E$88=[1]Lists!BF357,'[1]Multi-Field'!$F$88="undrained"),BH357,""))</f>
        <v/>
      </c>
      <c r="ES357" s="409" t="str">
        <f>IF(AND('[1]Multi-Field'!$E$89=[1]Lists!BF357,'[1]Multi-Field'!$F$89="Drained"),BI357,IF(AND('[1]Multi-Field'!$E$89=[1]Lists!BF357,'[1]Multi-Field'!$F$89="undrained"),BH357,""))</f>
        <v/>
      </c>
      <c r="ET357" s="409" t="str">
        <f>IF(AND('[1]Multi-Field'!$E$90=[1]Lists!BF357,'[1]Multi-Field'!$F$90="Drained"),BI357,IF(AND('[1]Multi-Field'!$E$90=[1]Lists!BF357,'[1]Multi-Field'!$F$90="undrained"),BH357,""))</f>
        <v/>
      </c>
      <c r="EU357" s="409" t="str">
        <f>IF(AND('[1]Multi-Field'!$E$91=[1]Lists!BF357,'[1]Multi-Field'!$F$91="Drained"),BI357,IF(AND('[1]Multi-Field'!$E$91=[1]Lists!BF357,'[1]Multi-Field'!$F$91="undrained"),BH357,""))</f>
        <v/>
      </c>
      <c r="EV357" s="409" t="str">
        <f>IF(AND('[1]Multi-Field'!$E$92=[1]Lists!BF357,'[1]Multi-Field'!$F$92="Drained"),BI357,IF(AND('[1]Multi-Field'!$E$92=[1]Lists!BF357,'[1]Multi-Field'!$F$92="undrained"),BH357,""))</f>
        <v/>
      </c>
      <c r="EW357" s="409" t="str">
        <f>IF(AND('[1]Multi-Field'!$E$93=[1]Lists!BF357,'[1]Multi-Field'!$F$93="Drained"),BI357,IF(AND('[1]Multi-Field'!$E$93=[1]Lists!BF357,'[1]Multi-Field'!$F$93="undrained"),BH357,""))</f>
        <v/>
      </c>
      <c r="EX357" s="409" t="str">
        <f>IF(AND('[1]Multi-Field'!$E$94=[1]Lists!BF357,'[1]Multi-Field'!$F$94="Drained"),BI357,IF(AND('[1]Multi-Field'!$E$94=[1]Lists!BF357,'[1]Multi-Field'!$F$94="undrained"),BH357,""))</f>
        <v/>
      </c>
      <c r="EY357" s="409" t="str">
        <f>IF(AND('[1]Multi-Field'!$E$95=[1]Lists!BF357,'[1]Multi-Field'!$F$95="Drained"),BI357,IF(AND('[1]Multi-Field'!$E$95=[1]Lists!BF357,'[1]Multi-Field'!$F$95="undrained"),BH357,""))</f>
        <v/>
      </c>
      <c r="EZ357" s="409" t="str">
        <f>IF(AND('[1]Multi-Field'!$E$96=[1]Lists!BF357,'[1]Multi-Field'!$F$96="Drained"),BI357,IF(AND('[1]Multi-Field'!$E$96=[1]Lists!BF357,'[1]Multi-Field'!$F$96="undrained"),BH357,""))</f>
        <v/>
      </c>
      <c r="FA357" s="409" t="str">
        <f>IF(AND('[1]Multi-Field'!$E$97=[1]Lists!BF357,'[1]Multi-Field'!$F$97="Drained"),BI357,IF(AND('[1]Multi-Field'!$E$97=[1]Lists!BF357,'[1]Multi-Field'!$F$97="undrained"),BH357,""))</f>
        <v/>
      </c>
      <c r="FB357" s="409" t="str">
        <f>IF(AND('[1]Multi-Field'!$E$98=[1]Lists!BF357,'[1]Multi-Field'!$F$98="Drained"),BI357,IF(AND('[1]Multi-Field'!$E$98=[1]Lists!BF357,'[1]Multi-Field'!$F$98="undrained"),BH357,""))</f>
        <v/>
      </c>
      <c r="FC357" s="409" t="str">
        <f>IF(AND('[1]Multi-Field'!$E$99=[1]Lists!BF357,'[1]Multi-Field'!$F$99="Drained"),BI357,IF(AND('[1]Multi-Field'!$E$99=[1]Lists!BF357,'[1]Multi-Field'!$F$99="undrained"),BH357,""))</f>
        <v/>
      </c>
      <c r="FD357" s="409" t="str">
        <f>IF(AND('[1]Multi-Field'!$E$100=[1]Lists!BF357,'[1]Multi-Field'!$F$100="Drained"),BI357,IF(AND('[1]Multi-Field'!$E$100=[1]Lists!BF357,'[1]Multi-Field'!$F$100="undrained"),BH357,""))</f>
        <v/>
      </c>
      <c r="FE357" s="409" t="str">
        <f>IF(AND('[1]Multi-Field'!$E$101=[1]Lists!BF357,'[1]Multi-Field'!$F$101="Drained"),BI357,IF(AND('[1]Multi-Field'!$E$101=[1]Lists!BF357,'[1]Multi-Field'!$F$101="undrained"),BH357,""))</f>
        <v/>
      </c>
      <c r="FF357" s="409" t="str">
        <f>IF(AND('[1]Multi-Field'!$E$102=[1]Lists!BF357,'[1]Multi-Field'!$F$102="Drained"),BI357,IF(AND('[1]Multi-Field'!$E$102=[1]Lists!BF357,'[1]Multi-Field'!$F$102="undrained"),BH357,""))</f>
        <v/>
      </c>
      <c r="FG357" s="409" t="str">
        <f>IF(AND('[1]Multi-Field'!$E$103=[1]Lists!BF357,'[1]Multi-Field'!$F$103="Drained"),BI357,IF(AND('[1]Multi-Field'!$E$103=[1]Lists!BF357,'[1]Multi-Field'!$F$103="undrained"),BH357,""))</f>
        <v/>
      </c>
      <c r="FH357" s="409" t="str">
        <f>IF(AND('[1]Multi-Field'!$E$104=[1]Lists!BF357,'[1]Multi-Field'!$F$104="Drained"),BI357,IF(AND('[1]Multi-Field'!$E$104=[1]Lists!BF357,'[1]Multi-Field'!$F$104="undrained"),BH357,""))</f>
        <v/>
      </c>
      <c r="FI357" s="409" t="str">
        <f>IF(AND('[1]Multi-Field'!$E$105=[1]Lists!BF357,'[1]Multi-Field'!$F$105="Drained"),BI357,IF(AND('[1]Multi-Field'!$E$105=[1]Lists!BF357,'[1]Multi-Field'!$F$105="undrained"),BH357,""))</f>
        <v/>
      </c>
      <c r="FJ357" s="409" t="str">
        <f>IF(AND('[1]Multi-Field'!$E$106=[1]Lists!BF357,'[1]Multi-Field'!$F$106="Drained"),BI357,IF(AND('[1]Multi-Field'!$E$106=[1]Lists!BF357,'[1]Multi-Field'!$F$106="undrained"),BH357,""))</f>
        <v/>
      </c>
      <c r="FK357" s="409" t="str">
        <f>IF(AND('[1]Multi-Field'!$E$107=[1]Lists!BF357,'[1]Multi-Field'!$F$107="Drained"),BI357,IF(AND('[1]Multi-Field'!$E$107=[1]Lists!BF357,'[1]Multi-Field'!$F$107="undrained"),BH357,""))</f>
        <v/>
      </c>
      <c r="FL357" s="409" t="str">
        <f>IF(AND('[1]Multi-Field'!$E$108=[1]Lists!BF357,'[1]Multi-Field'!$F$108="Drained"),BI357,IF(AND('[1]Multi-Field'!$E$108=[1]Lists!BF357,'[1]Multi-Field'!$F$108="undrained"),BH357,""))</f>
        <v/>
      </c>
      <c r="FM357" s="409" t="str">
        <f>IF(AND('[1]Multi-Field'!$E$109=[1]Lists!BF357,'[1]Multi-Field'!$F$109="Drained"),BI357,IF(AND('[1]Multi-Field'!$E$109=[1]Lists!BF357,'[1]Multi-Field'!$F$109="undrained"),BH357,""))</f>
        <v/>
      </c>
      <c r="FN357" s="409" t="str">
        <f>IF(AND('[1]Multi-Field'!$E$110=[1]Lists!BF357,'[1]Multi-Field'!$F$110="Drained"),BI357,IF(AND('[1]Multi-Field'!$E$110=[1]Lists!BF357,'[1]Multi-Field'!$F$110="undrained"),BH357,""))</f>
        <v/>
      </c>
      <c r="FO357" s="409" t="str">
        <f>IF(AND('[1]Multi-Field'!$E$111=[1]Lists!BF357,'[1]Multi-Field'!$F$111="Drained"),BI357,IF(AND('[1]Multi-Field'!$E$111=[1]Lists!BF357,'[1]Multi-Field'!$F$111="undrained"),BH357,""))</f>
        <v/>
      </c>
      <c r="FP357" s="409" t="str">
        <f>IF(AND('[1]Multi-Field'!$E$112=[1]Lists!BF357,'[1]Multi-Field'!$F$112="Drained"),BI357,IF(AND('[1]Multi-Field'!$E$112=[1]Lists!BF357,'[1]Multi-Field'!$F$112="undrained"),BH357,""))</f>
        <v/>
      </c>
      <c r="FQ357" s="409" t="str">
        <f>IF(AND('[1]Multi-Field'!$E$113=[1]Lists!BF357,'[1]Multi-Field'!$F$113="Drained"),BI357,IF(AND('[1]Multi-Field'!$E$113=[1]Lists!BF357,'[1]Multi-Field'!$F$113="undrained"),BH357,""))</f>
        <v/>
      </c>
      <c r="FR357" s="409" t="str">
        <f>IF(AND('[1]Multi-Field'!$E$114=[1]Lists!BF357,'[1]Multi-Field'!$F$114="Drained"),BI357,IF(AND('[1]Multi-Field'!$E$114=[1]Lists!BF357,'[1]Multi-Field'!$F$114="undrained"),BH357,""))</f>
        <v/>
      </c>
      <c r="FS357" s="409" t="str">
        <f>IF(AND('[1]Multi-Field'!$E$115=[1]Lists!BF357,'[1]Multi-Field'!$F$115="Drained"),BI357,IF(AND('[1]Multi-Field'!$E$115=[1]Lists!BF357,'[1]Multi-Field'!$F$115="undrained"),BH357,""))</f>
        <v/>
      </c>
      <c r="FT357" s="409" t="str">
        <f>IF(AND('[1]Multi-Field'!$E$116=[1]Lists!BF357,'[1]Multi-Field'!$F$116="Drained"),BI357,IF(AND('[1]Multi-Field'!$E$116=[1]Lists!BF357,'[1]Multi-Field'!$F$116="undrained"),BH357,""))</f>
        <v/>
      </c>
      <c r="FU357" s="409" t="str">
        <f>IF(AND('[1]Multi-Field'!$E$117=[1]Lists!BF357,'[1]Multi-Field'!$F$117="Drained"),BI357,IF(AND('[1]Multi-Field'!$E$117=[1]Lists!BF357,'[1]Multi-Field'!$F$117="undrained"),BH357,""))</f>
        <v/>
      </c>
      <c r="FV357" s="409" t="str">
        <f>IF(AND('[1]Multi-Field'!$E$118=[1]Lists!BF357,'[1]Multi-Field'!$F$118="Drained"),BI357,IF(AND('[1]Multi-Field'!$E$118=[1]Lists!BF357,'[1]Multi-Field'!$F$118="undrained"),BH357,""))</f>
        <v/>
      </c>
      <c r="FW357" s="409" t="str">
        <f>IF(AND('[1]Multi-Field'!$E$119=[1]Lists!BF357,'[1]Multi-Field'!$F$119="Drained"),BI357,IF(AND('[1]Multi-Field'!$E$119=[1]Lists!BF357,'[1]Multi-Field'!$F$119="undrained"),BH357,""))</f>
        <v/>
      </c>
      <c r="FX357" s="409" t="str">
        <f>IF(AND('[1]Multi-Field'!$E$120=[1]Lists!BF357,'[1]Multi-Field'!$F$120="Drained"),BI357,IF(AND('[1]Multi-Field'!$E$120=[1]Lists!BF357,'[1]Multi-Field'!$F$120="undrained"),BH357,""))</f>
        <v/>
      </c>
      <c r="GC357" s="4">
        <v>1</v>
      </c>
    </row>
    <row r="358" spans="1:185" ht="13.5" customHeight="1">
      <c r="A358" s="7" t="s">
        <v>444</v>
      </c>
      <c r="B358" s="7"/>
      <c r="C358" s="7"/>
      <c r="D358" s="8">
        <v>60</v>
      </c>
      <c r="E358" s="8">
        <f t="shared" si="53"/>
        <v>62</v>
      </c>
      <c r="F358" s="8">
        <f t="shared" si="54"/>
        <v>63</v>
      </c>
      <c r="G358" s="8">
        <v>65</v>
      </c>
      <c r="H358" s="8">
        <v>60</v>
      </c>
      <c r="I358" s="8">
        <f t="shared" si="57"/>
        <v>63</v>
      </c>
      <c r="J358" s="8">
        <f t="shared" si="58"/>
        <v>67</v>
      </c>
      <c r="K358" s="8">
        <v>70</v>
      </c>
      <c r="L358" s="8">
        <v>100</v>
      </c>
      <c r="M358" s="8">
        <f t="shared" si="55"/>
        <v>108</v>
      </c>
      <c r="N358" s="8">
        <f t="shared" si="56"/>
        <v>117</v>
      </c>
      <c r="O358" s="8">
        <v>125</v>
      </c>
      <c r="P358" s="391">
        <v>333</v>
      </c>
      <c r="Q358" s="394"/>
      <c r="R358" s="395" t="b">
        <f>IF(OR('Multi-Field'!AA335=Lists!$AC$42,'Multi-Field'!AA335=Lists!$AC$43),IF('Multi-Field'!Z335="x",(IF('Multi-Field'!AC335=Lists!$Q$11,Lists!$R$11,IF('Multi-Field'!AC335=Lists!$Q$12,Lists!$R$12,IF('Multi-Field'!AC335=Lists!$Q$13,Lists!$R$13,IF('Multi-Field'!AC335=Lists!$Q$14,Lists!$R$14))))),IF('Multi-Field'!X335="x",(IF('Multi-Field'!AC335=Lists!$Q$11,Lists!$S$11,IF('Multi-Field'!AC335=Lists!$Q$12,Lists!$S$12,IF('Multi-Field'!AC335=Lists!$Q$13,Lists!$S$13,IF('Multi-Field'!AC335=Lists!$Q$14,Lists!$S$14))))),IF('Multi-Field'!V335="x",(IF('Multi-Field'!AC335=Lists!$Q$11,Lists!$T$11,IF('Multi-Field'!AC335=Lists!$Q$12,Lists!$T$12,IF('Multi-Field'!AC335=Lists!$Q$13,Lists!$T$13,IF('Multi-Field'!AC335=Lists!$Q$14,Lists!$T$14))))),0))))</f>
        <v>0</v>
      </c>
      <c r="S358" s="395" t="str">
        <f t="shared" si="59"/>
        <v/>
      </c>
      <c r="T358" s="395"/>
      <c r="U358" s="396"/>
      <c r="BF358" s="411" t="s">
        <v>1522</v>
      </c>
      <c r="BG358" s="412">
        <v>4</v>
      </c>
      <c r="BH358" s="412">
        <v>3.5</v>
      </c>
      <c r="BI358" s="412">
        <v>4.5</v>
      </c>
      <c r="BJ358" s="409" t="e">
        <f>IF(AND('[1]Single Field'!#REF!=[1]Lists!BF358,'[1]Single Field'!#REF!="Drained"),"x",IF(AND('[1]Single Field'!#REF!=[1]Lists!BF358,'[1]Single Field'!#REF!="Undrained"),O,""))</f>
        <v>#REF!</v>
      </c>
      <c r="BK358" s="409" t="str">
        <f>IF(AND('[1]Multi-Field'!$E$3=[1]Lists!BF358,'[1]Multi-Field'!$F$3="Drained"),BI358,IF(AND('[1]Multi-Field'!$E$3=BF358,'[1]Multi-Field'!$F$3="undrained"),BH358,""))</f>
        <v/>
      </c>
      <c r="BL358" s="409" t="str">
        <f>IF(AND('[1]Multi-Field'!$E$4=BF358,'[1]Multi-Field'!$F$4="Drained"),BI358,IF(AND('[1]Multi-Field'!$E$4=BF358,'[1]Multi-Field'!$F$4="undrained"),BH358,""))</f>
        <v/>
      </c>
      <c r="BM358" s="409" t="str">
        <f>IF(AND('[1]Multi-Field'!$E$5=BF358,'[1]Multi-Field'!$F$5="Drained"),BI358,IF(AND('[1]Multi-Field'!$E$5=BF358,'[1]Multi-Field'!$F$5="undrained"),BH358,""))</f>
        <v/>
      </c>
      <c r="BN358" s="409" t="str">
        <f>IF(AND('[1]Multi-Field'!$E$6=BF358,'[1]Multi-Field'!$F$6="Drained"),BI358,IF(AND('[1]Multi-Field'!$E$6=BF358,'[1]Multi-Field'!$F$6="undrained"),BH358,""))</f>
        <v/>
      </c>
      <c r="BO358" s="409" t="str">
        <f>IF(AND('[1]Multi-Field'!$E$7=BF358,'[1]Multi-Field'!$F$7="Drained"),BI358,IF(AND('[1]Multi-Field'!$E$7=BF358,'[1]Multi-Field'!$F$7="undrained"),BH358,""))</f>
        <v/>
      </c>
      <c r="BP358" s="409" t="str">
        <f>IF(AND('[1]Multi-Field'!$E$8=BF358,'[1]Multi-Field'!$F$8="Drained"),BI358,IF(AND('[1]Multi-Field'!$E$8=BF358,'[1]Multi-Field'!$F$8="undrained"),BH358,""))</f>
        <v/>
      </c>
      <c r="BQ358" s="409" t="str">
        <f>IF(AND('[1]Multi-Field'!$E$9=BF358,'[1]Multi-Field'!$F$9="Drained"),BI358,IF(AND('[1]Multi-Field'!$E$9=BF358,'[1]Multi-Field'!$F$9="undrained"),BH358,""))</f>
        <v/>
      </c>
      <c r="BR358" s="409" t="str">
        <f>IF(AND('[1]Multi-Field'!$E$10=BF358,'[1]Multi-Field'!$F$10="Drained"),BI358,IF(AND('[1]Multi-Field'!$E$10=BF358,'[1]Multi-Field'!$F$10="undrained"),BH358,""))</f>
        <v/>
      </c>
      <c r="BS358" s="409" t="str">
        <f>IF(AND('[1]Multi-Field'!$E$11=BF358,'[1]Multi-Field'!$F$11="Drained"),BI358,IF(AND('[1]Multi-Field'!$E$11=BF358,'[1]Multi-Field'!$F$11="undrained"),BH358,""))</f>
        <v/>
      </c>
      <c r="BT358" s="409" t="str">
        <f>IF(AND('[1]Multi-Field'!$E$12=BF358,'[1]Multi-Field'!$F$12="Drained"),BI358,IF(AND('[1]Multi-Field'!$E$12=BF358,'[1]Multi-Field'!$F$12="undrained"),BH358,""))</f>
        <v/>
      </c>
      <c r="BU358" s="409" t="str">
        <f>IF(AND('[1]Multi-Field'!$E$13=BF358,'[1]Multi-Field'!$F$13="Drained"),BI358,IF(AND('[1]Multi-Field'!$E$3=BF358,'[1]Multi-Field'!$F$13="undrained"),BH358,""))</f>
        <v/>
      </c>
      <c r="BV358" s="409" t="str">
        <f>IF(AND('[1]Multi-Field'!$E$14=BF358,'[1]Multi-Field'!$F$14="Drained"),BI358,IF(AND('[1]Multi-Field'!$E$14=BF358,'[1]Multi-Field'!$F$14="undrained"),BH358,""))</f>
        <v/>
      </c>
      <c r="BW358" s="409" t="str">
        <f>IF(AND('[1]Multi-Field'!$E$15=BF358,'[1]Multi-Field'!$F$15="Drained"),BI358,IF(AND('[1]Multi-Field'!$E$15=BF358,'[1]Multi-Field'!$F$15="undrained"),BH358,""))</f>
        <v/>
      </c>
      <c r="BX358" s="409" t="str">
        <f>IF(AND('[1]Multi-Field'!$E$16=[1]Lists!BF358,'[1]Multi-Field'!$F$16="Drained"),BI358,IF(AND('[1]Multi-Field'!$E$16=[1]Lists!BF358,'[1]Multi-Field'!$F$16="undrained"),BH358,""))</f>
        <v/>
      </c>
      <c r="BY358" s="409" t="str">
        <f>IF(AND('[1]Multi-Field'!$E$17=[1]Lists!BF358,'[1]Multi-Field'!$F$17="Drained"),BI358,IF(AND('[1]Multi-Field'!$E$17=[1]Lists!BF358,'[1]Multi-Field'!$F$17="undrained"),BH358,""))</f>
        <v/>
      </c>
      <c r="BZ358" s="409" t="str">
        <f>IF(AND('[1]Multi-Field'!$E$18=[1]Lists!BF358,'[1]Multi-Field'!$F$18="Drained"),BI358,IF(AND('[1]Multi-Field'!$E$18=[1]Lists!BF358,'[1]Multi-Field'!$F$18="undrained"),BH358,""))</f>
        <v/>
      </c>
      <c r="CA358" s="409" t="str">
        <f>IF(AND('[1]Multi-Field'!$E$19=[1]Lists!BF358,'[1]Multi-Field'!$F$19="Drained"),BI358,IF(AND('[1]Multi-Field'!$E$19=[1]Lists!BF358,'[1]Multi-Field'!$F$19="undrained"),BH358,""))</f>
        <v/>
      </c>
      <c r="CB358" s="409" t="str">
        <f>IF(AND('[1]Multi-Field'!$E$20=[1]Lists!BF358,'[1]Multi-Field'!$F$20="Drained"),BI358,IF(AND('[1]Multi-Field'!$E$20=[1]Lists!BF358,'[1]Multi-Field'!$F$20="undrained"),BH358,""))</f>
        <v/>
      </c>
      <c r="CC358" s="409" t="str">
        <f>IF(AND('[1]Multi-Field'!$E$21=[1]Lists!BF358,'[1]Multi-Field'!$F$21="Drained"),BI358,IF(AND('[1]Multi-Field'!$E$21=[1]Lists!BF358,'[1]Multi-Field'!$F$21="undrained"),BH358,""))</f>
        <v/>
      </c>
      <c r="CD358" s="409" t="str">
        <f>IF(AND('[1]Multi-Field'!$E$22=[1]Lists!BF358,'[1]Multi-Field'!$F$22="Drained"),BI358,IF(AND('[1]Multi-Field'!$E$22=[1]Lists!BF358,'[1]Multi-Field'!$F$22="undrained"),BH358,""))</f>
        <v/>
      </c>
      <c r="CE358" s="409" t="str">
        <f>IF(AND('[1]Multi-Field'!$E$23=[1]Lists!BF358,'[1]Multi-Field'!$F$23="Drained"),BI358,IF(AND('[1]Multi-Field'!$E$23=[1]Lists!BF358,'[1]Multi-Field'!$F$23="undrained"),BH358,""))</f>
        <v/>
      </c>
      <c r="CF358" s="409" t="str">
        <f>IF(AND('[1]Multi-Field'!$E$24=[1]Lists!BF358,'[1]Multi-Field'!$F$24="Drained"),BI358,IF(AND('[1]Multi-Field'!$E$24=[1]Lists!BF358,'[1]Multi-Field'!$F$24="undrained"),BH358,""))</f>
        <v/>
      </c>
      <c r="CG358" s="409" t="str">
        <f>IF(AND('[1]Multi-Field'!$E$25=[1]Lists!BF358,'[1]Multi-Field'!$F$25="Drained"),BI358,IF(AND('[1]Multi-Field'!$E$25=[1]Lists!BF358,'[1]Multi-Field'!$F$25="undrained"),BH358,""))</f>
        <v/>
      </c>
      <c r="CH358" s="409" t="str">
        <f>IF(AND('[1]Multi-Field'!$E$26=[1]Lists!BF358,'[1]Multi-Field'!$F$26="Drained"),BI358,IF(AND('[1]Multi-Field'!$E$26=[1]Lists!BF358,'[1]Multi-Field'!$F$26="undrained"),BH358,""))</f>
        <v/>
      </c>
      <c r="CI358" s="409" t="str">
        <f>IF(AND('[1]Multi-Field'!$E$27=[1]Lists!BF358,'[1]Multi-Field'!$F$27="Drained"),BI358,IF(AND('[1]Multi-Field'!$E$27=[1]Lists!BF358,'[1]Multi-Field'!$F$27="undrained"),BH358,""))</f>
        <v/>
      </c>
      <c r="CJ358" s="409" t="str">
        <f>IF(AND('[1]Multi-Field'!$E$28=[1]Lists!BF358,'[1]Multi-Field'!$F$28="Drained"),BI358,IF(AND('[1]Multi-Field'!$E$28=[1]Lists!BF358,'[1]Multi-Field'!$F$28="undrained"),BH358,""))</f>
        <v/>
      </c>
      <c r="CK358" s="409" t="str">
        <f>IF(AND('[1]Multi-Field'!$E$29=[1]Lists!BF358,'[1]Multi-Field'!$F$29="Drained"),BI358,IF(AND('[1]Multi-Field'!$E$29=[1]Lists!BF358,'[1]Multi-Field'!$F$29="undrained"),BH358,""))</f>
        <v/>
      </c>
      <c r="CL358" s="409" t="str">
        <f>IF(AND('[1]Multi-Field'!$E$30=[1]Lists!BF358,'[1]Multi-Field'!$F$30="Drained"),BI358,IF(AND('[1]Multi-Field'!$E$30=[1]Lists!BF358,'[1]Multi-Field'!$F$30="undrained"),BH358,""))</f>
        <v/>
      </c>
      <c r="CM358" s="409" t="str">
        <f>IF(AND('[1]Multi-Field'!$E$31=[1]Lists!BF358,'[1]Multi-Field'!$F$31="Drained"),BI358,IF(AND('[1]Multi-Field'!$E$31=[1]Lists!BF358,'[1]Multi-Field'!$F$31="undrained"),BH358,""))</f>
        <v/>
      </c>
      <c r="CN358" s="409" t="str">
        <f>IF(AND('[1]Multi-Field'!$E$32=[1]Lists!BF358,'[1]Multi-Field'!$F$32="Drained"),BI358,IF(AND('[1]Multi-Field'!$E$32=[1]Lists!BF358,'[1]Multi-Field'!$F$32="undrained"),BH358,""))</f>
        <v/>
      </c>
      <c r="CO358" s="409" t="str">
        <f>IF(AND('[1]Multi-Field'!$E$33=[1]Lists!BF358,'[1]Multi-Field'!$F$33="Drained"),BI358,IF(AND('[1]Multi-Field'!$E$33=[1]Lists!BF358,'[1]Multi-Field'!$F$33="undrained"),BH358,""))</f>
        <v/>
      </c>
      <c r="CP358" s="409" t="str">
        <f>IF(AND('[1]Multi-Field'!$E$34=[1]Lists!BF358,'[1]Multi-Field'!$F$34="Drained"),BI358,IF(AND('[1]Multi-Field'!$E$34=[1]Lists!BF358,'[1]Multi-Field'!$F$34="undrained"),BH358,""))</f>
        <v/>
      </c>
      <c r="CQ358" s="409" t="str">
        <f>IF(AND('[1]Multi-Field'!$E$35=[1]Lists!BF358,'[1]Multi-Field'!$F$35="Drained"),BI358,IF(AND('[1]Multi-Field'!$E$35=[1]Lists!BF358,'[1]Multi-Field'!$F$35="undrained"),BH358,""))</f>
        <v/>
      </c>
      <c r="CR358" s="409" t="str">
        <f>IF(AND('[1]Multi-Field'!$E$36=[1]Lists!BF358,'[1]Multi-Field'!$F$36="Drained"),BI358,IF(AND('[1]Multi-Field'!$E$36=[1]Lists!BF358,'[1]Multi-Field'!$F$36="undrained"),BH358,""))</f>
        <v/>
      </c>
      <c r="CS358" s="409" t="str">
        <f>IF(AND('[1]Multi-Field'!$E$37=[1]Lists!BF358,'[1]Multi-Field'!$F$37="Drained"),BI358,IF(AND('[1]Multi-Field'!$E$37=[1]Lists!BF358,'[1]Multi-Field'!$F$37="undrained"),BH358,""))</f>
        <v/>
      </c>
      <c r="CT358" s="409" t="str">
        <f>IF(AND('[1]Multi-Field'!$E$38=[1]Lists!BF358,'[1]Multi-Field'!$F$38="Drained"),BI358,IF(AND('[1]Multi-Field'!$E$38=[1]Lists!BF358,'[1]Multi-Field'!$F$38="undrained"),BH358,""))</f>
        <v/>
      </c>
      <c r="CU358" s="409" t="str">
        <f>IF(AND('[1]Multi-Field'!$E$39=[1]Lists!BF358,'[1]Multi-Field'!$F$39="Drained"),BI358,IF(AND('[1]Multi-Field'!$E$39=[1]Lists!BF358,'[1]Multi-Field'!$F$39="undrained"),BH358,""))</f>
        <v/>
      </c>
      <c r="CV358" s="409" t="str">
        <f>IF(AND('[1]Multi-Field'!$E$40=[1]Lists!BF358,'[1]Multi-Field'!$F$40="Drained"),BI358,IF(AND('[1]Multi-Field'!$E$40=[1]Lists!BF358,'[1]Multi-Field'!$F$40="undrained"),BH358,""))</f>
        <v/>
      </c>
      <c r="CW358" s="409" t="str">
        <f>IF(AND('[1]Multi-Field'!$E$41=[1]Lists!BF358,'[1]Multi-Field'!$F$40="Drained"),BI358,IF(AND('[1]Multi-Field'!$E$40=[1]Lists!BF358,'[1]Multi-Field'!$F$40="undrained"),BH358,""))</f>
        <v/>
      </c>
      <c r="CX358" s="409" t="str">
        <f>IF(AND('[1]Multi-Field'!$E$42=[1]Lists!BF358,'[1]Multi-Field'!$F$42="Drained"),BI358,IF(AND('[1]Multi-Field'!$E$42=[1]Lists!BF358,'[1]Multi-Field'!$F$42="undrained"),BH358,""))</f>
        <v/>
      </c>
      <c r="CY358" s="409" t="str">
        <f>IF(AND('[1]Multi-Field'!$E$43=[1]Lists!BF358,'[1]Multi-Field'!$F$43="Drained"),BI358,IF(AND('[1]Multi-Field'!$E$43=[1]Lists!BF358,'[1]Multi-Field'!$F$43="undrained"),BH358,""))</f>
        <v/>
      </c>
      <c r="CZ358" s="409" t="str">
        <f>IF(AND('[1]Multi-Field'!$E$44=[1]Lists!BF358,'[1]Multi-Field'!$F$44="Drained"),BI358,IF(AND('[1]Multi-Field'!$E$44=[1]Lists!BF358,'[1]Multi-Field'!$F$44="undrained"),BH358,""))</f>
        <v/>
      </c>
      <c r="DA358" s="409" t="str">
        <f>IF(AND('[1]Multi-Field'!$E$45=[1]Lists!BF358,'[1]Multi-Field'!$F$45="Drained"),BI358,IF(AND('[1]Multi-Field'!$E$45=[1]Lists!BF358,'[1]Multi-Field'!$F$45="undrained"),BH358,""))</f>
        <v/>
      </c>
      <c r="DB358" s="409" t="str">
        <f>IF(AND('[1]Multi-Field'!$E$46=[1]Lists!BF358,'[1]Multi-Field'!$F$46="Drained"),BI358,IF(AND('[1]Multi-Field'!$E$46=[1]Lists!BF358,'[1]Multi-Field'!$F$46="undrained"),BH358,""))</f>
        <v/>
      </c>
      <c r="DC358" s="409" t="str">
        <f>IF(AND('[1]Multi-Field'!$E$47=[1]Lists!BF358,'[1]Multi-Field'!$F$47="Drained"),BI358,IF(AND('[1]Multi-Field'!$E$47=[1]Lists!BF358,'[1]Multi-Field'!$F$47="undrained"),BH358,""))</f>
        <v/>
      </c>
      <c r="DD358" s="409" t="str">
        <f>IF(AND('[1]Multi-Field'!$E$48=[1]Lists!BF358,'[1]Multi-Field'!$F$48="Drained"),BI358,IF(AND('[1]Multi-Field'!$E$48=[1]Lists!BF358,'[1]Multi-Field'!$F$48="undrained"),BH358,""))</f>
        <v/>
      </c>
      <c r="DE358" s="409" t="str">
        <f>IF(AND('[1]Multi-Field'!$E$49=[1]Lists!BF358,'[1]Multi-Field'!$F$49="Drained"),BI358,IF(AND('[1]Multi-Field'!$E$49=[1]Lists!BF358,'[1]Multi-Field'!$F$9="undrained"),BH358,""))</f>
        <v/>
      </c>
      <c r="DF358" s="409" t="str">
        <f>IF(AND('[1]Multi-Field'!$E$50=[1]Lists!BF358,'[1]Multi-Field'!$F$50="Drained"),BI358,IF(AND('[1]Multi-Field'!$E$50=[1]Lists!BF358,'[1]Multi-Field'!$F$50="undrained"),BH358,""))</f>
        <v/>
      </c>
      <c r="DG358" s="409" t="str">
        <f>IF(AND('[1]Multi-Field'!$E$51=[1]Lists!BF358,'[1]Multi-Field'!$F$51="Drained"),BI358,IF(AND('[1]Multi-Field'!$E$51=[1]Lists!BF358,'[1]Multi-Field'!$F$51="undrained"),BH358,""))</f>
        <v/>
      </c>
      <c r="DH358" s="409" t="str">
        <f>IF(AND('[1]Multi-Field'!$E$52=[1]Lists!BF358,'[1]Multi-Field'!$F$52="Drained"),BI358,IF(AND('[1]Multi-Field'!$E$52=[1]Lists!BF358,'[1]Multi-Field'!$F$52="undrained"),BH358,""))</f>
        <v/>
      </c>
      <c r="DI358" s="409" t="str">
        <f>IF(AND('[1]Multi-Field'!$E$53=[1]Lists!BF358,'[1]Multi-Field'!$F$53="Drained"),BI358,IF(AND('[1]Multi-Field'!$E$53=[1]Lists!BF358,'[1]Multi-Field'!$F$53="undrained"),BH358,""))</f>
        <v/>
      </c>
      <c r="DJ358" s="409" t="str">
        <f>IF(AND('[1]Multi-Field'!$E$54=[1]Lists!BF358,'[1]Multi-Field'!$F$54="Drained"),BI358,IF(AND('[1]Multi-Field'!$E$54=[1]Lists!BF358,'[1]Multi-Field'!$F$54="undrained"),BH358,""))</f>
        <v/>
      </c>
      <c r="DK358" s="409" t="str">
        <f>IF(AND('[1]Multi-Field'!$E$55=[1]Lists!BF358,'[1]Multi-Field'!$F$55="Drained"),BI358,IF(AND('[1]Multi-Field'!$E$55=[1]Lists!BF358,'[1]Multi-Field'!$F$55="undrained"),BH358,""))</f>
        <v/>
      </c>
      <c r="DL358" s="409" t="str">
        <f>IF(AND('[1]Multi-Field'!$E$56=[1]Lists!BF358,'[1]Multi-Field'!$F$56="Drained"),BI358,IF(AND('[1]Multi-Field'!$E$56=[1]Lists!BF358,'[1]Multi-Field'!$F$56="undrained"),BH358,""))</f>
        <v/>
      </c>
      <c r="DM358" s="409" t="str">
        <f>IF(AND('[1]Multi-Field'!$E$57=[1]Lists!BF358,'[1]Multi-Field'!$F$57="Drained"),BI358,IF(AND('[1]Multi-Field'!$E$57=[1]Lists!BF358,'[1]Multi-Field'!$F$57="undrained"),BH358,""))</f>
        <v/>
      </c>
      <c r="DN358" s="409" t="str">
        <f>IF(AND('[1]Multi-Field'!$E$58=[1]Lists!BF358,'[1]Multi-Field'!$F$58="Drained"),BI358,IF(AND('[1]Multi-Field'!$E$58=[1]Lists!BF358,'[1]Multi-Field'!$F$58="undrained"),BH358,""))</f>
        <v/>
      </c>
      <c r="DO358" s="409" t="str">
        <f>IF(AND('[1]Multi-Field'!$E$59=[1]Lists!BF358,'[1]Multi-Field'!$F$59="Drained"),BI358,IF(AND('[1]Multi-Field'!$E$59=[1]Lists!BF358,'[1]Multi-Field'!$F$59="undrained"),BH358,""))</f>
        <v/>
      </c>
      <c r="DP358" s="409" t="str">
        <f>IF(AND('[1]Multi-Field'!$E$60=[1]Lists!BF358,'[1]Multi-Field'!$F$60="Drained"),BI358,IF(AND('[1]Multi-Field'!$E$60=[1]Lists!BF358,'[1]Multi-Field'!$F$60="undrained"),BH358,""))</f>
        <v/>
      </c>
      <c r="DQ358" s="409" t="str">
        <f>IF(AND('[1]Multi-Field'!$E$61=[1]Lists!BF358,'[1]Multi-Field'!$F$61="Drained"),BI358,IF(AND('[1]Multi-Field'!$E$61=[1]Lists!BF358,'[1]Multi-Field'!$F$61="undrained"),BH358,""))</f>
        <v/>
      </c>
      <c r="DR358" s="409" t="str">
        <f>IF(AND('[1]Multi-Field'!$E$62=[1]Lists!BF358,'[1]Multi-Field'!$F$62="Drained"),BI358,IF(AND('[1]Multi-Field'!$E$62=[1]Lists!BF358,'[1]Multi-Field'!$F$62="undrained"),BH358,""))</f>
        <v/>
      </c>
      <c r="DS358" s="409" t="str">
        <f>IF(AND('[1]Multi-Field'!$E$63=[1]Lists!BF358,'[1]Multi-Field'!$F$63="Drained"),BI358,IF(AND('[1]Multi-Field'!$E$63=[1]Lists!BF358,'[1]Multi-Field'!$F$63="undrained"),BH358,""))</f>
        <v/>
      </c>
      <c r="DT358" s="409" t="str">
        <f>IF(AND('[1]Multi-Field'!$E$64=[1]Lists!BF358,'[1]Multi-Field'!$F$64="Drained"),BI358,IF(AND('[1]Multi-Field'!$E$64=[1]Lists!BF358,'[1]Multi-Field'!$F$64="undrained"),BH358,""))</f>
        <v/>
      </c>
      <c r="DU358" s="409" t="str">
        <f>IF(AND('[1]Multi-Field'!$E$65=[1]Lists!BF358,'[1]Multi-Field'!$F$65="Drained"),BI358,IF(AND('[1]Multi-Field'!$E$65=[1]Lists!BF358,'[1]Multi-Field'!$F$65="undrained"),BH358,""))</f>
        <v/>
      </c>
      <c r="DV358" s="409" t="str">
        <f>IF(AND('[1]Multi-Field'!$E$66=[1]Lists!BF358,'[1]Multi-Field'!$F$66="Drained"),BI358,IF(AND('[1]Multi-Field'!$E$66=[1]Lists!BF358,'[1]Multi-Field'!$F$66="undrained"),BH358,""))</f>
        <v/>
      </c>
      <c r="DW358" s="409" t="str">
        <f>IF(AND('[1]Multi-Field'!$E$67=[1]Lists!BF358,'[1]Multi-Field'!$F$67="Drained"),BI358,IF(AND('[1]Multi-Field'!$E$67=[1]Lists!BF358,'[1]Multi-Field'!$F$67="undrained"),BH358,""))</f>
        <v/>
      </c>
      <c r="DX358" s="409" t="str">
        <f>IF(AND('[1]Multi-Field'!$E$68=[1]Lists!BF358,'[1]Multi-Field'!$F$68="Drained"),BI358,IF(AND('[1]Multi-Field'!$E$68=[1]Lists!BF358,'[1]Multi-Field'!$F$68="undrained"),BH358,""))</f>
        <v/>
      </c>
      <c r="DY358" s="409" t="str">
        <f>IF(AND('[1]Multi-Field'!$E$69=[1]Lists!BF358,'[1]Multi-Field'!$F$69="Drained"),BI358,IF(AND('[1]Multi-Field'!$E$69=[1]Lists!BF358,'[1]Multi-Field'!$F$69="undrained"),BH358,""))</f>
        <v/>
      </c>
      <c r="DZ358" s="409" t="str">
        <f>IF(AND('[1]Multi-Field'!$E$70=[1]Lists!BF358,'[1]Multi-Field'!$F$70="Drained"),BI358,IF(AND('[1]Multi-Field'!$E$70=[1]Lists!BF358,'[1]Multi-Field'!$F$70="undrained"),BH358,""))</f>
        <v/>
      </c>
      <c r="EA358" s="409" t="str">
        <f>IF(AND('[1]Multi-Field'!$E$71=[1]Lists!BF358,'[1]Multi-Field'!$F$71="Drained"),BI358,IF(AND('[1]Multi-Field'!$E$71=[1]Lists!BF358,'[1]Multi-Field'!$F$71="undrained"),BH358,""))</f>
        <v/>
      </c>
      <c r="EB358" s="409" t="str">
        <f>IF(AND('[1]Multi-Field'!$E$72=[1]Lists!BF358,'[1]Multi-Field'!$F$72="Drained"),BI358,IF(AND('[1]Multi-Field'!$E$72=[1]Lists!BF358,'[1]Multi-Field'!$F$72="undrained"),BH358,""))</f>
        <v/>
      </c>
      <c r="EC358" s="409" t="str">
        <f>IF(AND('[1]Multi-Field'!$E$73=[1]Lists!BF358,'[1]Multi-Field'!$F$73="Drained"),BI358,IF(AND('[1]Multi-Field'!$E$73=[1]Lists!BF358,'[1]Multi-Field'!$F$73="undrained"),BH358,""))</f>
        <v/>
      </c>
      <c r="ED358" s="409" t="str">
        <f>IF(AND('[1]Multi-Field'!$E$74=[1]Lists!BF358,'[1]Multi-Field'!$F$74="Drained"),BI358,IF(AND('[1]Multi-Field'!$E$74=[1]Lists!BF358,'[1]Multi-Field'!$F$74="undrained"),BH358,""))</f>
        <v/>
      </c>
      <c r="EE358" s="409" t="str">
        <f>IF(AND('[1]Multi-Field'!$E$75=[1]Lists!BF358,'[1]Multi-Field'!$F$75="Drained"),BI358,IF(AND('[1]Multi-Field'!$E$75=[1]Lists!BF358,'[1]Multi-Field'!$F$75="undrained"),BH358,""))</f>
        <v/>
      </c>
      <c r="EF358" s="409" t="str">
        <f>IF(AND('[1]Multi-Field'!$E$76=[1]Lists!BF358,'[1]Multi-Field'!$F$76="Drained"),BI358,IF(AND('[1]Multi-Field'!$E$76=[1]Lists!BF358,'[1]Multi-Field'!$F$6="undrained"),BH358,""))</f>
        <v/>
      </c>
      <c r="EG358" s="409" t="str">
        <f>IF(AND('[1]Multi-Field'!$E$77=[1]Lists!BF358,'[1]Multi-Field'!$F$77="Drained"),BI358,IF(AND('[1]Multi-Field'!$E$77=[1]Lists!BF358,'[1]Multi-Field'!$F$77="undrained"),BH358,""))</f>
        <v/>
      </c>
      <c r="EH358" s="409" t="str">
        <f>IF(AND('[1]Multi-Field'!$E$78=[1]Lists!BF358,'[1]Multi-Field'!$F$78="Drained"),BI358,IF(AND('[1]Multi-Field'!$E$78=[1]Lists!BF358,'[1]Multi-Field'!$F$78="undrained"),BH358,""))</f>
        <v/>
      </c>
      <c r="EI358" s="409" t="str">
        <f>IF(AND('[1]Multi-Field'!$E$79=[1]Lists!BF358,'[1]Multi-Field'!$F$79="Drained"),BI358,IF(AND('[1]Multi-Field'!$E$79=[1]Lists!BF358,'[1]Multi-Field'!$F$79="undrained"),BH358,""))</f>
        <v/>
      </c>
      <c r="EJ358" s="409" t="str">
        <f>IF(AND('[1]Multi-Field'!$E$80=[1]Lists!BF358,'[1]Multi-Field'!$F$80="Drained"),BI358,IF(AND('[1]Multi-Field'!$E$80=[1]Lists!BF358,'[1]Multi-Field'!$F$80="undrained"),BH358,""))</f>
        <v/>
      </c>
      <c r="EK358" s="409" t="str">
        <f>IF(AND('[1]Multi-Field'!$E$81=[1]Lists!BF358,'[1]Multi-Field'!$F$81="Drained"),BI358,IF(AND('[1]Multi-Field'!$E$81=[1]Lists!BF358,'[1]Multi-Field'!$F$81="undrained"),BH358,""))</f>
        <v/>
      </c>
      <c r="EL358" s="409" t="str">
        <f>IF(AND('[1]Multi-Field'!$E$82=[1]Lists!BF358,'[1]Multi-Field'!$F$82="Drained"),BI358,IF(AND('[1]Multi-Field'!$E$82=[1]Lists!BF358,'[1]Multi-Field'!$F$82="undrained"),BH358,""))</f>
        <v/>
      </c>
      <c r="EM358" s="409" t="str">
        <f>IF(AND('[1]Multi-Field'!$E$83=[1]Lists!BF358,'[1]Multi-Field'!$F$83="Drained"),BI358,IF(AND('[1]Multi-Field'!$E$83=[1]Lists!BF358,'[1]Multi-Field'!$F$83="undrained"),BH358,""))</f>
        <v/>
      </c>
      <c r="EN358" s="409" t="str">
        <f>IF(AND('[1]Multi-Field'!$E$84=[1]Lists!BF358,'[1]Multi-Field'!$F$84="Drained"),BI358,IF(AND('[1]Multi-Field'!$E$84=[1]Lists!BF358,'[1]Multi-Field'!$F$84="undrained"),BH358,""))</f>
        <v/>
      </c>
      <c r="EO358" s="409" t="str">
        <f>IF(AND('[1]Multi-Field'!$E$85=[1]Lists!BF358,'[1]Multi-Field'!$F$85="Drained"),BI358,IF(AND('[1]Multi-Field'!$E$85=[1]Lists!BF358,'[1]Multi-Field'!$F$85="undrained"),BH358,""))</f>
        <v/>
      </c>
      <c r="EP358" s="409" t="str">
        <f>IF(AND('[1]Multi-Field'!$E$86=[1]Lists!BF358,'[1]Multi-Field'!$F$86="Drained"),BI358,IF(AND('[1]Multi-Field'!$E$86=[1]Lists!BF358,'[1]Multi-Field'!$F$86="undrained"),BH358,""))</f>
        <v/>
      </c>
      <c r="EQ358" s="409" t="str">
        <f>IF(AND('[1]Multi-Field'!$E$87=[1]Lists!BF358,'[1]Multi-Field'!$F$87="Drained"),BI358,IF(AND('[1]Multi-Field'!$E$87=[1]Lists!BF358,'[1]Multi-Field'!$F$87="undrained"),BH358,""))</f>
        <v/>
      </c>
      <c r="ER358" s="409" t="str">
        <f>IF(AND('[1]Multi-Field'!$E$88=[1]Lists!BF358,'[1]Multi-Field'!$F$88="Drained"),BI358,IF(AND('[1]Multi-Field'!$E$88=[1]Lists!BF358,'[1]Multi-Field'!$F$88="undrained"),BH358,""))</f>
        <v/>
      </c>
      <c r="ES358" s="409" t="str">
        <f>IF(AND('[1]Multi-Field'!$E$89=[1]Lists!BF358,'[1]Multi-Field'!$F$89="Drained"),BI358,IF(AND('[1]Multi-Field'!$E$89=[1]Lists!BF358,'[1]Multi-Field'!$F$89="undrained"),BH358,""))</f>
        <v/>
      </c>
      <c r="ET358" s="409" t="str">
        <f>IF(AND('[1]Multi-Field'!$E$90=[1]Lists!BF358,'[1]Multi-Field'!$F$90="Drained"),BI358,IF(AND('[1]Multi-Field'!$E$90=[1]Lists!BF358,'[1]Multi-Field'!$F$90="undrained"),BH358,""))</f>
        <v/>
      </c>
      <c r="EU358" s="409" t="str">
        <f>IF(AND('[1]Multi-Field'!$E$91=[1]Lists!BF358,'[1]Multi-Field'!$F$91="Drained"),BI358,IF(AND('[1]Multi-Field'!$E$91=[1]Lists!BF358,'[1]Multi-Field'!$F$91="undrained"),BH358,""))</f>
        <v/>
      </c>
      <c r="EV358" s="409" t="str">
        <f>IF(AND('[1]Multi-Field'!$E$92=[1]Lists!BF358,'[1]Multi-Field'!$F$92="Drained"),BI358,IF(AND('[1]Multi-Field'!$E$92=[1]Lists!BF358,'[1]Multi-Field'!$F$92="undrained"),BH358,""))</f>
        <v/>
      </c>
      <c r="EW358" s="409" t="str">
        <f>IF(AND('[1]Multi-Field'!$E$93=[1]Lists!BF358,'[1]Multi-Field'!$F$93="Drained"),BI358,IF(AND('[1]Multi-Field'!$E$93=[1]Lists!BF358,'[1]Multi-Field'!$F$93="undrained"),BH358,""))</f>
        <v/>
      </c>
      <c r="EX358" s="409" t="str">
        <f>IF(AND('[1]Multi-Field'!$E$94=[1]Lists!BF358,'[1]Multi-Field'!$F$94="Drained"),BI358,IF(AND('[1]Multi-Field'!$E$94=[1]Lists!BF358,'[1]Multi-Field'!$F$94="undrained"),BH358,""))</f>
        <v/>
      </c>
      <c r="EY358" s="409" t="str">
        <f>IF(AND('[1]Multi-Field'!$E$95=[1]Lists!BF358,'[1]Multi-Field'!$F$95="Drained"),BI358,IF(AND('[1]Multi-Field'!$E$95=[1]Lists!BF358,'[1]Multi-Field'!$F$95="undrained"),BH358,""))</f>
        <v/>
      </c>
      <c r="EZ358" s="409" t="str">
        <f>IF(AND('[1]Multi-Field'!$E$96=[1]Lists!BF358,'[1]Multi-Field'!$F$96="Drained"),BI358,IF(AND('[1]Multi-Field'!$E$96=[1]Lists!BF358,'[1]Multi-Field'!$F$96="undrained"),BH358,""))</f>
        <v/>
      </c>
      <c r="FA358" s="409" t="str">
        <f>IF(AND('[1]Multi-Field'!$E$97=[1]Lists!BF358,'[1]Multi-Field'!$F$97="Drained"),BI358,IF(AND('[1]Multi-Field'!$E$97=[1]Lists!BF358,'[1]Multi-Field'!$F$97="undrained"),BH358,""))</f>
        <v/>
      </c>
      <c r="FB358" s="409" t="str">
        <f>IF(AND('[1]Multi-Field'!$E$98=[1]Lists!BF358,'[1]Multi-Field'!$F$98="Drained"),BI358,IF(AND('[1]Multi-Field'!$E$98=[1]Lists!BF358,'[1]Multi-Field'!$F$98="undrained"),BH358,""))</f>
        <v/>
      </c>
      <c r="FC358" s="409" t="str">
        <f>IF(AND('[1]Multi-Field'!$E$99=[1]Lists!BF358,'[1]Multi-Field'!$F$99="Drained"),BI358,IF(AND('[1]Multi-Field'!$E$99=[1]Lists!BF358,'[1]Multi-Field'!$F$99="undrained"),BH358,""))</f>
        <v/>
      </c>
      <c r="FD358" s="409" t="str">
        <f>IF(AND('[1]Multi-Field'!$E$100=[1]Lists!BF358,'[1]Multi-Field'!$F$100="Drained"),BI358,IF(AND('[1]Multi-Field'!$E$100=[1]Lists!BF358,'[1]Multi-Field'!$F$100="undrained"),BH358,""))</f>
        <v/>
      </c>
      <c r="FE358" s="409" t="str">
        <f>IF(AND('[1]Multi-Field'!$E$101=[1]Lists!BF358,'[1]Multi-Field'!$F$101="Drained"),BI358,IF(AND('[1]Multi-Field'!$E$101=[1]Lists!BF358,'[1]Multi-Field'!$F$101="undrained"),BH358,""))</f>
        <v/>
      </c>
      <c r="FF358" s="409" t="str">
        <f>IF(AND('[1]Multi-Field'!$E$102=[1]Lists!BF358,'[1]Multi-Field'!$F$102="Drained"),BI358,IF(AND('[1]Multi-Field'!$E$102=[1]Lists!BF358,'[1]Multi-Field'!$F$102="undrained"),BH358,""))</f>
        <v/>
      </c>
      <c r="FG358" s="409" t="str">
        <f>IF(AND('[1]Multi-Field'!$E$103=[1]Lists!BF358,'[1]Multi-Field'!$F$103="Drained"),BI358,IF(AND('[1]Multi-Field'!$E$103=[1]Lists!BF358,'[1]Multi-Field'!$F$103="undrained"),BH358,""))</f>
        <v/>
      </c>
      <c r="FH358" s="409" t="str">
        <f>IF(AND('[1]Multi-Field'!$E$104=[1]Lists!BF358,'[1]Multi-Field'!$F$104="Drained"),BI358,IF(AND('[1]Multi-Field'!$E$104=[1]Lists!BF358,'[1]Multi-Field'!$F$104="undrained"),BH358,""))</f>
        <v/>
      </c>
      <c r="FI358" s="409" t="str">
        <f>IF(AND('[1]Multi-Field'!$E$105=[1]Lists!BF358,'[1]Multi-Field'!$F$105="Drained"),BI358,IF(AND('[1]Multi-Field'!$E$105=[1]Lists!BF358,'[1]Multi-Field'!$F$105="undrained"),BH358,""))</f>
        <v/>
      </c>
      <c r="FJ358" s="409" t="str">
        <f>IF(AND('[1]Multi-Field'!$E$106=[1]Lists!BF358,'[1]Multi-Field'!$F$106="Drained"),BI358,IF(AND('[1]Multi-Field'!$E$106=[1]Lists!BF358,'[1]Multi-Field'!$F$106="undrained"),BH358,""))</f>
        <v/>
      </c>
      <c r="FK358" s="409" t="str">
        <f>IF(AND('[1]Multi-Field'!$E$107=[1]Lists!BF358,'[1]Multi-Field'!$F$107="Drained"),BI358,IF(AND('[1]Multi-Field'!$E$107=[1]Lists!BF358,'[1]Multi-Field'!$F$107="undrained"),BH358,""))</f>
        <v/>
      </c>
      <c r="FL358" s="409" t="str">
        <f>IF(AND('[1]Multi-Field'!$E$108=[1]Lists!BF358,'[1]Multi-Field'!$F$108="Drained"),BI358,IF(AND('[1]Multi-Field'!$E$108=[1]Lists!BF358,'[1]Multi-Field'!$F$108="undrained"),BH358,""))</f>
        <v/>
      </c>
      <c r="FM358" s="409" t="str">
        <f>IF(AND('[1]Multi-Field'!$E$109=[1]Lists!BF358,'[1]Multi-Field'!$F$109="Drained"),BI358,IF(AND('[1]Multi-Field'!$E$109=[1]Lists!BF358,'[1]Multi-Field'!$F$109="undrained"),BH358,""))</f>
        <v/>
      </c>
      <c r="FN358" s="409" t="str">
        <f>IF(AND('[1]Multi-Field'!$E$110=[1]Lists!BF358,'[1]Multi-Field'!$F$110="Drained"),BI358,IF(AND('[1]Multi-Field'!$E$110=[1]Lists!BF358,'[1]Multi-Field'!$F$110="undrained"),BH358,""))</f>
        <v/>
      </c>
      <c r="FO358" s="409" t="str">
        <f>IF(AND('[1]Multi-Field'!$E$111=[1]Lists!BF358,'[1]Multi-Field'!$F$111="Drained"),BI358,IF(AND('[1]Multi-Field'!$E$111=[1]Lists!BF358,'[1]Multi-Field'!$F$111="undrained"),BH358,""))</f>
        <v/>
      </c>
      <c r="FP358" s="409" t="str">
        <f>IF(AND('[1]Multi-Field'!$E$112=[1]Lists!BF358,'[1]Multi-Field'!$F$112="Drained"),BI358,IF(AND('[1]Multi-Field'!$E$112=[1]Lists!BF358,'[1]Multi-Field'!$F$112="undrained"),BH358,""))</f>
        <v/>
      </c>
      <c r="FQ358" s="409" t="str">
        <f>IF(AND('[1]Multi-Field'!$E$113=[1]Lists!BF358,'[1]Multi-Field'!$F$113="Drained"),BI358,IF(AND('[1]Multi-Field'!$E$113=[1]Lists!BF358,'[1]Multi-Field'!$F$113="undrained"),BH358,""))</f>
        <v/>
      </c>
      <c r="FR358" s="409" t="str">
        <f>IF(AND('[1]Multi-Field'!$E$114=[1]Lists!BF358,'[1]Multi-Field'!$F$114="Drained"),BI358,IF(AND('[1]Multi-Field'!$E$114=[1]Lists!BF358,'[1]Multi-Field'!$F$114="undrained"),BH358,""))</f>
        <v/>
      </c>
      <c r="FS358" s="409" t="str">
        <f>IF(AND('[1]Multi-Field'!$E$115=[1]Lists!BF358,'[1]Multi-Field'!$F$115="Drained"),BI358,IF(AND('[1]Multi-Field'!$E$115=[1]Lists!BF358,'[1]Multi-Field'!$F$115="undrained"),BH358,""))</f>
        <v/>
      </c>
      <c r="FT358" s="409" t="str">
        <f>IF(AND('[1]Multi-Field'!$E$116=[1]Lists!BF358,'[1]Multi-Field'!$F$116="Drained"),BI358,IF(AND('[1]Multi-Field'!$E$116=[1]Lists!BF358,'[1]Multi-Field'!$F$116="undrained"),BH358,""))</f>
        <v/>
      </c>
      <c r="FU358" s="409" t="str">
        <f>IF(AND('[1]Multi-Field'!$E$117=[1]Lists!BF358,'[1]Multi-Field'!$F$117="Drained"),BI358,IF(AND('[1]Multi-Field'!$E$117=[1]Lists!BF358,'[1]Multi-Field'!$F$117="undrained"),BH358,""))</f>
        <v/>
      </c>
      <c r="FV358" s="409" t="str">
        <f>IF(AND('[1]Multi-Field'!$E$118=[1]Lists!BF358,'[1]Multi-Field'!$F$118="Drained"),BI358,IF(AND('[1]Multi-Field'!$E$118=[1]Lists!BF358,'[1]Multi-Field'!$F$118="undrained"),BH358,""))</f>
        <v/>
      </c>
      <c r="FW358" s="409" t="str">
        <f>IF(AND('[1]Multi-Field'!$E$119=[1]Lists!BF358,'[1]Multi-Field'!$F$119="Drained"),BI358,IF(AND('[1]Multi-Field'!$E$119=[1]Lists!BF358,'[1]Multi-Field'!$F$119="undrained"),BH358,""))</f>
        <v/>
      </c>
      <c r="FX358" s="409" t="str">
        <f>IF(AND('[1]Multi-Field'!$E$120=[1]Lists!BF358,'[1]Multi-Field'!$F$120="Drained"),BI358,IF(AND('[1]Multi-Field'!$E$120=[1]Lists!BF358,'[1]Multi-Field'!$F$120="undrained"),BH358,""))</f>
        <v/>
      </c>
      <c r="GC358" s="4">
        <v>1</v>
      </c>
    </row>
    <row r="359" spans="1:185" ht="13.5" customHeight="1">
      <c r="A359" s="7" t="s">
        <v>445</v>
      </c>
      <c r="B359" s="7"/>
      <c r="C359" s="7"/>
      <c r="D359" s="8">
        <v>55</v>
      </c>
      <c r="E359" s="8">
        <f t="shared" si="53"/>
        <v>58</v>
      </c>
      <c r="F359" s="8">
        <f t="shared" si="54"/>
        <v>62</v>
      </c>
      <c r="G359" s="8">
        <v>65</v>
      </c>
      <c r="H359" s="8">
        <v>90</v>
      </c>
      <c r="I359" s="8">
        <f t="shared" si="57"/>
        <v>103</v>
      </c>
      <c r="J359" s="8">
        <f t="shared" si="58"/>
        <v>117</v>
      </c>
      <c r="K359" s="8">
        <v>130</v>
      </c>
      <c r="L359" s="8">
        <v>60</v>
      </c>
      <c r="M359" s="8">
        <f t="shared" si="55"/>
        <v>90</v>
      </c>
      <c r="N359" s="8">
        <f t="shared" si="56"/>
        <v>120</v>
      </c>
      <c r="O359" s="8">
        <v>150</v>
      </c>
      <c r="P359" s="391">
        <v>334</v>
      </c>
      <c r="Q359" s="394"/>
      <c r="R359" s="395" t="b">
        <f>IF(OR('Multi-Field'!AA336=Lists!$AC$42,'Multi-Field'!AA336=Lists!$AC$43),IF('Multi-Field'!Z336="x",(IF('Multi-Field'!AC336=Lists!$Q$11,Lists!$R$11,IF('Multi-Field'!AC336=Lists!$Q$12,Lists!$R$12,IF('Multi-Field'!AC336=Lists!$Q$13,Lists!$R$13,IF('Multi-Field'!AC336=Lists!$Q$14,Lists!$R$14))))),IF('Multi-Field'!X336="x",(IF('Multi-Field'!AC336=Lists!$Q$11,Lists!$S$11,IF('Multi-Field'!AC336=Lists!$Q$12,Lists!$S$12,IF('Multi-Field'!AC336=Lists!$Q$13,Lists!$S$13,IF('Multi-Field'!AC336=Lists!$Q$14,Lists!$S$14))))),IF('Multi-Field'!V336="x",(IF('Multi-Field'!AC336=Lists!$Q$11,Lists!$T$11,IF('Multi-Field'!AC336=Lists!$Q$12,Lists!$T$12,IF('Multi-Field'!AC336=Lists!$Q$13,Lists!$T$13,IF('Multi-Field'!AC336=Lists!$Q$14,Lists!$T$14))))),0))))</f>
        <v>0</v>
      </c>
      <c r="S359" s="395" t="str">
        <f t="shared" si="59"/>
        <v/>
      </c>
      <c r="T359" s="395"/>
      <c r="U359" s="396"/>
      <c r="BF359" s="411" t="s">
        <v>1523</v>
      </c>
      <c r="BG359" s="412">
        <v>6</v>
      </c>
      <c r="BH359" s="412">
        <v>2</v>
      </c>
      <c r="BI359" s="412">
        <v>3.5</v>
      </c>
      <c r="BJ359" s="409" t="e">
        <f>IF(AND('[1]Single Field'!#REF!=[1]Lists!BF359,'[1]Single Field'!#REF!="Drained"),"x",IF(AND('[1]Single Field'!#REF!=[1]Lists!BF359,'[1]Single Field'!#REF!="Undrained"),O,""))</f>
        <v>#REF!</v>
      </c>
      <c r="BK359" s="409" t="str">
        <f>IF(AND('[1]Multi-Field'!$E$3=[1]Lists!BF359,'[1]Multi-Field'!$F$3="Drained"),BI359,IF(AND('[1]Multi-Field'!$E$3=BF359,'[1]Multi-Field'!$F$3="undrained"),BH359,""))</f>
        <v/>
      </c>
      <c r="BL359" s="409" t="str">
        <f>IF(AND('[1]Multi-Field'!$E$4=BF359,'[1]Multi-Field'!$F$4="Drained"),BI359,IF(AND('[1]Multi-Field'!$E$4=BF359,'[1]Multi-Field'!$F$4="undrained"),BH359,""))</f>
        <v/>
      </c>
      <c r="BM359" s="409" t="str">
        <f>IF(AND('[1]Multi-Field'!$E$5=BF359,'[1]Multi-Field'!$F$5="Drained"),BI359,IF(AND('[1]Multi-Field'!$E$5=BF359,'[1]Multi-Field'!$F$5="undrained"),BH359,""))</f>
        <v/>
      </c>
      <c r="BN359" s="409" t="str">
        <f>IF(AND('[1]Multi-Field'!$E$6=BF359,'[1]Multi-Field'!$F$6="Drained"),BI359,IF(AND('[1]Multi-Field'!$E$6=BF359,'[1]Multi-Field'!$F$6="undrained"),BH359,""))</f>
        <v/>
      </c>
      <c r="BO359" s="409" t="str">
        <f>IF(AND('[1]Multi-Field'!$E$7=BF359,'[1]Multi-Field'!$F$7="Drained"),BI359,IF(AND('[1]Multi-Field'!$E$7=BF359,'[1]Multi-Field'!$F$7="undrained"),BH359,""))</f>
        <v/>
      </c>
      <c r="BP359" s="409" t="str">
        <f>IF(AND('[1]Multi-Field'!$E$8=BF359,'[1]Multi-Field'!$F$8="Drained"),BI359,IF(AND('[1]Multi-Field'!$E$8=BF359,'[1]Multi-Field'!$F$8="undrained"),BH359,""))</f>
        <v/>
      </c>
      <c r="BQ359" s="409" t="str">
        <f>IF(AND('[1]Multi-Field'!$E$9=BF359,'[1]Multi-Field'!$F$9="Drained"),BI359,IF(AND('[1]Multi-Field'!$E$9=BF359,'[1]Multi-Field'!$F$9="undrained"),BH359,""))</f>
        <v/>
      </c>
      <c r="BR359" s="409" t="str">
        <f>IF(AND('[1]Multi-Field'!$E$10=BF359,'[1]Multi-Field'!$F$10="Drained"),BI359,IF(AND('[1]Multi-Field'!$E$10=BF359,'[1]Multi-Field'!$F$10="undrained"),BH359,""))</f>
        <v/>
      </c>
      <c r="BS359" s="409" t="str">
        <f>IF(AND('[1]Multi-Field'!$E$11=BF359,'[1]Multi-Field'!$F$11="Drained"),BI359,IF(AND('[1]Multi-Field'!$E$11=BF359,'[1]Multi-Field'!$F$11="undrained"),BH359,""))</f>
        <v/>
      </c>
      <c r="BT359" s="409" t="str">
        <f>IF(AND('[1]Multi-Field'!$E$12=BF359,'[1]Multi-Field'!$F$12="Drained"),BI359,IF(AND('[1]Multi-Field'!$E$12=BF359,'[1]Multi-Field'!$F$12="undrained"),BH359,""))</f>
        <v/>
      </c>
      <c r="BU359" s="409" t="str">
        <f>IF(AND('[1]Multi-Field'!$E$13=BF359,'[1]Multi-Field'!$F$13="Drained"),BI359,IF(AND('[1]Multi-Field'!$E$3=BF359,'[1]Multi-Field'!$F$13="undrained"),BH359,""))</f>
        <v/>
      </c>
      <c r="BV359" s="409" t="str">
        <f>IF(AND('[1]Multi-Field'!$E$14=BF359,'[1]Multi-Field'!$F$14="Drained"),BI359,IF(AND('[1]Multi-Field'!$E$14=BF359,'[1]Multi-Field'!$F$14="undrained"),BH359,""))</f>
        <v/>
      </c>
      <c r="BW359" s="409" t="str">
        <f>IF(AND('[1]Multi-Field'!$E$15=BF359,'[1]Multi-Field'!$F$15="Drained"),BI359,IF(AND('[1]Multi-Field'!$E$15=BF359,'[1]Multi-Field'!$F$15="undrained"),BH359,""))</f>
        <v/>
      </c>
      <c r="BX359" s="409" t="str">
        <f>IF(AND('[1]Multi-Field'!$E$16=[1]Lists!BF359,'[1]Multi-Field'!$F$16="Drained"),BI359,IF(AND('[1]Multi-Field'!$E$16=[1]Lists!BF359,'[1]Multi-Field'!$F$16="undrained"),BH359,""))</f>
        <v/>
      </c>
      <c r="BY359" s="409" t="str">
        <f>IF(AND('[1]Multi-Field'!$E$17=[1]Lists!BF359,'[1]Multi-Field'!$F$17="Drained"),BI359,IF(AND('[1]Multi-Field'!$E$17=[1]Lists!BF359,'[1]Multi-Field'!$F$17="undrained"),BH359,""))</f>
        <v/>
      </c>
      <c r="BZ359" s="409" t="str">
        <f>IF(AND('[1]Multi-Field'!$E$18=[1]Lists!BF359,'[1]Multi-Field'!$F$18="Drained"),BI359,IF(AND('[1]Multi-Field'!$E$18=[1]Lists!BF359,'[1]Multi-Field'!$F$18="undrained"),BH359,""))</f>
        <v/>
      </c>
      <c r="CA359" s="409" t="str">
        <f>IF(AND('[1]Multi-Field'!$E$19=[1]Lists!BF359,'[1]Multi-Field'!$F$19="Drained"),BI359,IF(AND('[1]Multi-Field'!$E$19=[1]Lists!BF359,'[1]Multi-Field'!$F$19="undrained"),BH359,""))</f>
        <v/>
      </c>
      <c r="CB359" s="409" t="str">
        <f>IF(AND('[1]Multi-Field'!$E$20=[1]Lists!BF359,'[1]Multi-Field'!$F$20="Drained"),BI359,IF(AND('[1]Multi-Field'!$E$20=[1]Lists!BF359,'[1]Multi-Field'!$F$20="undrained"),BH359,""))</f>
        <v/>
      </c>
      <c r="CC359" s="409" t="str">
        <f>IF(AND('[1]Multi-Field'!$E$21=[1]Lists!BF359,'[1]Multi-Field'!$F$21="Drained"),BI359,IF(AND('[1]Multi-Field'!$E$21=[1]Lists!BF359,'[1]Multi-Field'!$F$21="undrained"),BH359,""))</f>
        <v/>
      </c>
      <c r="CD359" s="409" t="str">
        <f>IF(AND('[1]Multi-Field'!$E$22=[1]Lists!BF359,'[1]Multi-Field'!$F$22="Drained"),BI359,IF(AND('[1]Multi-Field'!$E$22=[1]Lists!BF359,'[1]Multi-Field'!$F$22="undrained"),BH359,""))</f>
        <v/>
      </c>
      <c r="CE359" s="409" t="str">
        <f>IF(AND('[1]Multi-Field'!$E$23=[1]Lists!BF359,'[1]Multi-Field'!$F$23="Drained"),BI359,IF(AND('[1]Multi-Field'!$E$23=[1]Lists!BF359,'[1]Multi-Field'!$F$23="undrained"),BH359,""))</f>
        <v/>
      </c>
      <c r="CF359" s="409" t="str">
        <f>IF(AND('[1]Multi-Field'!$E$24=[1]Lists!BF359,'[1]Multi-Field'!$F$24="Drained"),BI359,IF(AND('[1]Multi-Field'!$E$24=[1]Lists!BF359,'[1]Multi-Field'!$F$24="undrained"),BH359,""))</f>
        <v/>
      </c>
      <c r="CG359" s="409" t="str">
        <f>IF(AND('[1]Multi-Field'!$E$25=[1]Lists!BF359,'[1]Multi-Field'!$F$25="Drained"),BI359,IF(AND('[1]Multi-Field'!$E$25=[1]Lists!BF359,'[1]Multi-Field'!$F$25="undrained"),BH359,""))</f>
        <v/>
      </c>
      <c r="CH359" s="409" t="str">
        <f>IF(AND('[1]Multi-Field'!$E$26=[1]Lists!BF359,'[1]Multi-Field'!$F$26="Drained"),BI359,IF(AND('[1]Multi-Field'!$E$26=[1]Lists!BF359,'[1]Multi-Field'!$F$26="undrained"),BH359,""))</f>
        <v/>
      </c>
      <c r="CI359" s="409" t="str">
        <f>IF(AND('[1]Multi-Field'!$E$27=[1]Lists!BF359,'[1]Multi-Field'!$F$27="Drained"),BI359,IF(AND('[1]Multi-Field'!$E$27=[1]Lists!BF359,'[1]Multi-Field'!$F$27="undrained"),BH359,""))</f>
        <v/>
      </c>
      <c r="CJ359" s="409" t="str">
        <f>IF(AND('[1]Multi-Field'!$E$28=[1]Lists!BF359,'[1]Multi-Field'!$F$28="Drained"),BI359,IF(AND('[1]Multi-Field'!$E$28=[1]Lists!BF359,'[1]Multi-Field'!$F$28="undrained"),BH359,""))</f>
        <v/>
      </c>
      <c r="CK359" s="409" t="str">
        <f>IF(AND('[1]Multi-Field'!$E$29=[1]Lists!BF359,'[1]Multi-Field'!$F$29="Drained"),BI359,IF(AND('[1]Multi-Field'!$E$29=[1]Lists!BF359,'[1]Multi-Field'!$F$29="undrained"),BH359,""))</f>
        <v/>
      </c>
      <c r="CL359" s="409" t="str">
        <f>IF(AND('[1]Multi-Field'!$E$30=[1]Lists!BF359,'[1]Multi-Field'!$F$30="Drained"),BI359,IF(AND('[1]Multi-Field'!$E$30=[1]Lists!BF359,'[1]Multi-Field'!$F$30="undrained"),BH359,""))</f>
        <v/>
      </c>
      <c r="CM359" s="409" t="str">
        <f>IF(AND('[1]Multi-Field'!$E$31=[1]Lists!BF359,'[1]Multi-Field'!$F$31="Drained"),BI359,IF(AND('[1]Multi-Field'!$E$31=[1]Lists!BF359,'[1]Multi-Field'!$F$31="undrained"),BH359,""))</f>
        <v/>
      </c>
      <c r="CN359" s="409" t="str">
        <f>IF(AND('[1]Multi-Field'!$E$32=[1]Lists!BF359,'[1]Multi-Field'!$F$32="Drained"),BI359,IF(AND('[1]Multi-Field'!$E$32=[1]Lists!BF359,'[1]Multi-Field'!$F$32="undrained"),BH359,""))</f>
        <v/>
      </c>
      <c r="CO359" s="409" t="str">
        <f>IF(AND('[1]Multi-Field'!$E$33=[1]Lists!BF359,'[1]Multi-Field'!$F$33="Drained"),BI359,IF(AND('[1]Multi-Field'!$E$33=[1]Lists!BF359,'[1]Multi-Field'!$F$33="undrained"),BH359,""))</f>
        <v/>
      </c>
      <c r="CP359" s="409" t="str">
        <f>IF(AND('[1]Multi-Field'!$E$34=[1]Lists!BF359,'[1]Multi-Field'!$F$34="Drained"),BI359,IF(AND('[1]Multi-Field'!$E$34=[1]Lists!BF359,'[1]Multi-Field'!$F$34="undrained"),BH359,""))</f>
        <v/>
      </c>
      <c r="CQ359" s="409" t="str">
        <f>IF(AND('[1]Multi-Field'!$E$35=[1]Lists!BF359,'[1]Multi-Field'!$F$35="Drained"),BI359,IF(AND('[1]Multi-Field'!$E$35=[1]Lists!BF359,'[1]Multi-Field'!$F$35="undrained"),BH359,""))</f>
        <v/>
      </c>
      <c r="CR359" s="409" t="str">
        <f>IF(AND('[1]Multi-Field'!$E$36=[1]Lists!BF359,'[1]Multi-Field'!$F$36="Drained"),BI359,IF(AND('[1]Multi-Field'!$E$36=[1]Lists!BF359,'[1]Multi-Field'!$F$36="undrained"),BH359,""))</f>
        <v/>
      </c>
      <c r="CS359" s="409" t="str">
        <f>IF(AND('[1]Multi-Field'!$E$37=[1]Lists!BF359,'[1]Multi-Field'!$F$37="Drained"),BI359,IF(AND('[1]Multi-Field'!$E$37=[1]Lists!BF359,'[1]Multi-Field'!$F$37="undrained"),BH359,""))</f>
        <v/>
      </c>
      <c r="CT359" s="409" t="str">
        <f>IF(AND('[1]Multi-Field'!$E$38=[1]Lists!BF359,'[1]Multi-Field'!$F$38="Drained"),BI359,IF(AND('[1]Multi-Field'!$E$38=[1]Lists!BF359,'[1]Multi-Field'!$F$38="undrained"),BH359,""))</f>
        <v/>
      </c>
      <c r="CU359" s="409" t="str">
        <f>IF(AND('[1]Multi-Field'!$E$39=[1]Lists!BF359,'[1]Multi-Field'!$F$39="Drained"),BI359,IF(AND('[1]Multi-Field'!$E$39=[1]Lists!BF359,'[1]Multi-Field'!$F$39="undrained"),BH359,""))</f>
        <v/>
      </c>
      <c r="CV359" s="409" t="str">
        <f>IF(AND('[1]Multi-Field'!$E$40=[1]Lists!BF359,'[1]Multi-Field'!$F$40="Drained"),BI359,IF(AND('[1]Multi-Field'!$E$40=[1]Lists!BF359,'[1]Multi-Field'!$F$40="undrained"),BH359,""))</f>
        <v/>
      </c>
      <c r="CW359" s="409" t="str">
        <f>IF(AND('[1]Multi-Field'!$E$41=[1]Lists!BF359,'[1]Multi-Field'!$F$40="Drained"),BI359,IF(AND('[1]Multi-Field'!$E$40=[1]Lists!BF359,'[1]Multi-Field'!$F$40="undrained"),BH359,""))</f>
        <v/>
      </c>
      <c r="CX359" s="409" t="str">
        <f>IF(AND('[1]Multi-Field'!$E$42=[1]Lists!BF359,'[1]Multi-Field'!$F$42="Drained"),BI359,IF(AND('[1]Multi-Field'!$E$42=[1]Lists!BF359,'[1]Multi-Field'!$F$42="undrained"),BH359,""))</f>
        <v/>
      </c>
      <c r="CY359" s="409" t="str">
        <f>IF(AND('[1]Multi-Field'!$E$43=[1]Lists!BF359,'[1]Multi-Field'!$F$43="Drained"),BI359,IF(AND('[1]Multi-Field'!$E$43=[1]Lists!BF359,'[1]Multi-Field'!$F$43="undrained"),BH359,""))</f>
        <v/>
      </c>
      <c r="CZ359" s="409" t="str">
        <f>IF(AND('[1]Multi-Field'!$E$44=[1]Lists!BF359,'[1]Multi-Field'!$F$44="Drained"),BI359,IF(AND('[1]Multi-Field'!$E$44=[1]Lists!BF359,'[1]Multi-Field'!$F$44="undrained"),BH359,""))</f>
        <v/>
      </c>
      <c r="DA359" s="409" t="str">
        <f>IF(AND('[1]Multi-Field'!$E$45=[1]Lists!BF359,'[1]Multi-Field'!$F$45="Drained"),BI359,IF(AND('[1]Multi-Field'!$E$45=[1]Lists!BF359,'[1]Multi-Field'!$F$45="undrained"),BH359,""))</f>
        <v/>
      </c>
      <c r="DB359" s="409" t="str">
        <f>IF(AND('[1]Multi-Field'!$E$46=[1]Lists!BF359,'[1]Multi-Field'!$F$46="Drained"),BI359,IF(AND('[1]Multi-Field'!$E$46=[1]Lists!BF359,'[1]Multi-Field'!$F$46="undrained"),BH359,""))</f>
        <v/>
      </c>
      <c r="DC359" s="409" t="str">
        <f>IF(AND('[1]Multi-Field'!$E$47=[1]Lists!BF359,'[1]Multi-Field'!$F$47="Drained"),BI359,IF(AND('[1]Multi-Field'!$E$47=[1]Lists!BF359,'[1]Multi-Field'!$F$47="undrained"),BH359,""))</f>
        <v/>
      </c>
      <c r="DD359" s="409" t="str">
        <f>IF(AND('[1]Multi-Field'!$E$48=[1]Lists!BF359,'[1]Multi-Field'!$F$48="Drained"),BI359,IF(AND('[1]Multi-Field'!$E$48=[1]Lists!BF359,'[1]Multi-Field'!$F$48="undrained"),BH359,""))</f>
        <v/>
      </c>
      <c r="DE359" s="409" t="str">
        <f>IF(AND('[1]Multi-Field'!$E$49=[1]Lists!BF359,'[1]Multi-Field'!$F$49="Drained"),BI359,IF(AND('[1]Multi-Field'!$E$49=[1]Lists!BF359,'[1]Multi-Field'!$F$9="undrained"),BH359,""))</f>
        <v/>
      </c>
      <c r="DF359" s="409" t="str">
        <f>IF(AND('[1]Multi-Field'!$E$50=[1]Lists!BF359,'[1]Multi-Field'!$F$50="Drained"),BI359,IF(AND('[1]Multi-Field'!$E$50=[1]Lists!BF359,'[1]Multi-Field'!$F$50="undrained"),BH359,""))</f>
        <v/>
      </c>
      <c r="DG359" s="409" t="str">
        <f>IF(AND('[1]Multi-Field'!$E$51=[1]Lists!BF359,'[1]Multi-Field'!$F$51="Drained"),BI359,IF(AND('[1]Multi-Field'!$E$51=[1]Lists!BF359,'[1]Multi-Field'!$F$51="undrained"),BH359,""))</f>
        <v/>
      </c>
      <c r="DH359" s="409" t="str">
        <f>IF(AND('[1]Multi-Field'!$E$52=[1]Lists!BF359,'[1]Multi-Field'!$F$52="Drained"),BI359,IF(AND('[1]Multi-Field'!$E$52=[1]Lists!BF359,'[1]Multi-Field'!$F$52="undrained"),BH359,""))</f>
        <v/>
      </c>
      <c r="DI359" s="409" t="str">
        <f>IF(AND('[1]Multi-Field'!$E$53=[1]Lists!BF359,'[1]Multi-Field'!$F$53="Drained"),BI359,IF(AND('[1]Multi-Field'!$E$53=[1]Lists!BF359,'[1]Multi-Field'!$F$53="undrained"),BH359,""))</f>
        <v/>
      </c>
      <c r="DJ359" s="409" t="str">
        <f>IF(AND('[1]Multi-Field'!$E$54=[1]Lists!BF359,'[1]Multi-Field'!$F$54="Drained"),BI359,IF(AND('[1]Multi-Field'!$E$54=[1]Lists!BF359,'[1]Multi-Field'!$F$54="undrained"),BH359,""))</f>
        <v/>
      </c>
      <c r="DK359" s="409" t="str">
        <f>IF(AND('[1]Multi-Field'!$E$55=[1]Lists!BF359,'[1]Multi-Field'!$F$55="Drained"),BI359,IF(AND('[1]Multi-Field'!$E$55=[1]Lists!BF359,'[1]Multi-Field'!$F$55="undrained"),BH359,""))</f>
        <v/>
      </c>
      <c r="DL359" s="409" t="str">
        <f>IF(AND('[1]Multi-Field'!$E$56=[1]Lists!BF359,'[1]Multi-Field'!$F$56="Drained"),BI359,IF(AND('[1]Multi-Field'!$E$56=[1]Lists!BF359,'[1]Multi-Field'!$F$56="undrained"),BH359,""))</f>
        <v/>
      </c>
      <c r="DM359" s="409" t="str">
        <f>IF(AND('[1]Multi-Field'!$E$57=[1]Lists!BF359,'[1]Multi-Field'!$F$57="Drained"),BI359,IF(AND('[1]Multi-Field'!$E$57=[1]Lists!BF359,'[1]Multi-Field'!$F$57="undrained"),BH359,""))</f>
        <v/>
      </c>
      <c r="DN359" s="409" t="str">
        <f>IF(AND('[1]Multi-Field'!$E$58=[1]Lists!BF359,'[1]Multi-Field'!$F$58="Drained"),BI359,IF(AND('[1]Multi-Field'!$E$58=[1]Lists!BF359,'[1]Multi-Field'!$F$58="undrained"),BH359,""))</f>
        <v/>
      </c>
      <c r="DO359" s="409" t="str">
        <f>IF(AND('[1]Multi-Field'!$E$59=[1]Lists!BF359,'[1]Multi-Field'!$F$59="Drained"),BI359,IF(AND('[1]Multi-Field'!$E$59=[1]Lists!BF359,'[1]Multi-Field'!$F$59="undrained"),BH359,""))</f>
        <v/>
      </c>
      <c r="DP359" s="409" t="str">
        <f>IF(AND('[1]Multi-Field'!$E$60=[1]Lists!BF359,'[1]Multi-Field'!$F$60="Drained"),BI359,IF(AND('[1]Multi-Field'!$E$60=[1]Lists!BF359,'[1]Multi-Field'!$F$60="undrained"),BH359,""))</f>
        <v/>
      </c>
      <c r="DQ359" s="409" t="str">
        <f>IF(AND('[1]Multi-Field'!$E$61=[1]Lists!BF359,'[1]Multi-Field'!$F$61="Drained"),BI359,IF(AND('[1]Multi-Field'!$E$61=[1]Lists!BF359,'[1]Multi-Field'!$F$61="undrained"),BH359,""))</f>
        <v/>
      </c>
      <c r="DR359" s="409" t="str">
        <f>IF(AND('[1]Multi-Field'!$E$62=[1]Lists!BF359,'[1]Multi-Field'!$F$62="Drained"),BI359,IF(AND('[1]Multi-Field'!$E$62=[1]Lists!BF359,'[1]Multi-Field'!$F$62="undrained"),BH359,""))</f>
        <v/>
      </c>
      <c r="DS359" s="409" t="str">
        <f>IF(AND('[1]Multi-Field'!$E$63=[1]Lists!BF359,'[1]Multi-Field'!$F$63="Drained"),BI359,IF(AND('[1]Multi-Field'!$E$63=[1]Lists!BF359,'[1]Multi-Field'!$F$63="undrained"),BH359,""))</f>
        <v/>
      </c>
      <c r="DT359" s="409" t="str">
        <f>IF(AND('[1]Multi-Field'!$E$64=[1]Lists!BF359,'[1]Multi-Field'!$F$64="Drained"),BI359,IF(AND('[1]Multi-Field'!$E$64=[1]Lists!BF359,'[1]Multi-Field'!$F$64="undrained"),BH359,""))</f>
        <v/>
      </c>
      <c r="DU359" s="409" t="str">
        <f>IF(AND('[1]Multi-Field'!$E$65=[1]Lists!BF359,'[1]Multi-Field'!$F$65="Drained"),BI359,IF(AND('[1]Multi-Field'!$E$65=[1]Lists!BF359,'[1]Multi-Field'!$F$65="undrained"),BH359,""))</f>
        <v/>
      </c>
      <c r="DV359" s="409" t="str">
        <f>IF(AND('[1]Multi-Field'!$E$66=[1]Lists!BF359,'[1]Multi-Field'!$F$66="Drained"),BI359,IF(AND('[1]Multi-Field'!$E$66=[1]Lists!BF359,'[1]Multi-Field'!$F$66="undrained"),BH359,""))</f>
        <v/>
      </c>
      <c r="DW359" s="409" t="str">
        <f>IF(AND('[1]Multi-Field'!$E$67=[1]Lists!BF359,'[1]Multi-Field'!$F$67="Drained"),BI359,IF(AND('[1]Multi-Field'!$E$67=[1]Lists!BF359,'[1]Multi-Field'!$F$67="undrained"),BH359,""))</f>
        <v/>
      </c>
      <c r="DX359" s="409" t="str">
        <f>IF(AND('[1]Multi-Field'!$E$68=[1]Lists!BF359,'[1]Multi-Field'!$F$68="Drained"),BI359,IF(AND('[1]Multi-Field'!$E$68=[1]Lists!BF359,'[1]Multi-Field'!$F$68="undrained"),BH359,""))</f>
        <v/>
      </c>
      <c r="DY359" s="409" t="str">
        <f>IF(AND('[1]Multi-Field'!$E$69=[1]Lists!BF359,'[1]Multi-Field'!$F$69="Drained"),BI359,IF(AND('[1]Multi-Field'!$E$69=[1]Lists!BF359,'[1]Multi-Field'!$F$69="undrained"),BH359,""))</f>
        <v/>
      </c>
      <c r="DZ359" s="409" t="str">
        <f>IF(AND('[1]Multi-Field'!$E$70=[1]Lists!BF359,'[1]Multi-Field'!$F$70="Drained"),BI359,IF(AND('[1]Multi-Field'!$E$70=[1]Lists!BF359,'[1]Multi-Field'!$F$70="undrained"),BH359,""))</f>
        <v/>
      </c>
      <c r="EA359" s="409" t="str">
        <f>IF(AND('[1]Multi-Field'!$E$71=[1]Lists!BF359,'[1]Multi-Field'!$F$71="Drained"),BI359,IF(AND('[1]Multi-Field'!$E$71=[1]Lists!BF359,'[1]Multi-Field'!$F$71="undrained"),BH359,""))</f>
        <v/>
      </c>
      <c r="EB359" s="409" t="str">
        <f>IF(AND('[1]Multi-Field'!$E$72=[1]Lists!BF359,'[1]Multi-Field'!$F$72="Drained"),BI359,IF(AND('[1]Multi-Field'!$E$72=[1]Lists!BF359,'[1]Multi-Field'!$F$72="undrained"),BH359,""))</f>
        <v/>
      </c>
      <c r="EC359" s="409" t="str">
        <f>IF(AND('[1]Multi-Field'!$E$73=[1]Lists!BF359,'[1]Multi-Field'!$F$73="Drained"),BI359,IF(AND('[1]Multi-Field'!$E$73=[1]Lists!BF359,'[1]Multi-Field'!$F$73="undrained"),BH359,""))</f>
        <v/>
      </c>
      <c r="ED359" s="409" t="str">
        <f>IF(AND('[1]Multi-Field'!$E$74=[1]Lists!BF359,'[1]Multi-Field'!$F$74="Drained"),BI359,IF(AND('[1]Multi-Field'!$E$74=[1]Lists!BF359,'[1]Multi-Field'!$F$74="undrained"),BH359,""))</f>
        <v/>
      </c>
      <c r="EE359" s="409" t="str">
        <f>IF(AND('[1]Multi-Field'!$E$75=[1]Lists!BF359,'[1]Multi-Field'!$F$75="Drained"),BI359,IF(AND('[1]Multi-Field'!$E$75=[1]Lists!BF359,'[1]Multi-Field'!$F$75="undrained"),BH359,""))</f>
        <v/>
      </c>
      <c r="EF359" s="409" t="str">
        <f>IF(AND('[1]Multi-Field'!$E$76=[1]Lists!BF359,'[1]Multi-Field'!$F$76="Drained"),BI359,IF(AND('[1]Multi-Field'!$E$76=[1]Lists!BF359,'[1]Multi-Field'!$F$6="undrained"),BH359,""))</f>
        <v/>
      </c>
      <c r="EG359" s="409" t="str">
        <f>IF(AND('[1]Multi-Field'!$E$77=[1]Lists!BF359,'[1]Multi-Field'!$F$77="Drained"),BI359,IF(AND('[1]Multi-Field'!$E$77=[1]Lists!BF359,'[1]Multi-Field'!$F$77="undrained"),BH359,""))</f>
        <v/>
      </c>
      <c r="EH359" s="409" t="str">
        <f>IF(AND('[1]Multi-Field'!$E$78=[1]Lists!BF359,'[1]Multi-Field'!$F$78="Drained"),BI359,IF(AND('[1]Multi-Field'!$E$78=[1]Lists!BF359,'[1]Multi-Field'!$F$78="undrained"),BH359,""))</f>
        <v/>
      </c>
      <c r="EI359" s="409" t="str">
        <f>IF(AND('[1]Multi-Field'!$E$79=[1]Lists!BF359,'[1]Multi-Field'!$F$79="Drained"),BI359,IF(AND('[1]Multi-Field'!$E$79=[1]Lists!BF359,'[1]Multi-Field'!$F$79="undrained"),BH359,""))</f>
        <v/>
      </c>
      <c r="EJ359" s="409" t="str">
        <f>IF(AND('[1]Multi-Field'!$E$80=[1]Lists!BF359,'[1]Multi-Field'!$F$80="Drained"),BI359,IF(AND('[1]Multi-Field'!$E$80=[1]Lists!BF359,'[1]Multi-Field'!$F$80="undrained"),BH359,""))</f>
        <v/>
      </c>
      <c r="EK359" s="409" t="str">
        <f>IF(AND('[1]Multi-Field'!$E$81=[1]Lists!BF359,'[1]Multi-Field'!$F$81="Drained"),BI359,IF(AND('[1]Multi-Field'!$E$81=[1]Lists!BF359,'[1]Multi-Field'!$F$81="undrained"),BH359,""))</f>
        <v/>
      </c>
      <c r="EL359" s="409" t="str">
        <f>IF(AND('[1]Multi-Field'!$E$82=[1]Lists!BF359,'[1]Multi-Field'!$F$82="Drained"),BI359,IF(AND('[1]Multi-Field'!$E$82=[1]Lists!BF359,'[1]Multi-Field'!$F$82="undrained"),BH359,""))</f>
        <v/>
      </c>
      <c r="EM359" s="409" t="str">
        <f>IF(AND('[1]Multi-Field'!$E$83=[1]Lists!BF359,'[1]Multi-Field'!$F$83="Drained"),BI359,IF(AND('[1]Multi-Field'!$E$83=[1]Lists!BF359,'[1]Multi-Field'!$F$83="undrained"),BH359,""))</f>
        <v/>
      </c>
      <c r="EN359" s="409" t="str">
        <f>IF(AND('[1]Multi-Field'!$E$84=[1]Lists!BF359,'[1]Multi-Field'!$F$84="Drained"),BI359,IF(AND('[1]Multi-Field'!$E$84=[1]Lists!BF359,'[1]Multi-Field'!$F$84="undrained"),BH359,""))</f>
        <v/>
      </c>
      <c r="EO359" s="409" t="str">
        <f>IF(AND('[1]Multi-Field'!$E$85=[1]Lists!BF359,'[1]Multi-Field'!$F$85="Drained"),BI359,IF(AND('[1]Multi-Field'!$E$85=[1]Lists!BF359,'[1]Multi-Field'!$F$85="undrained"),BH359,""))</f>
        <v/>
      </c>
      <c r="EP359" s="409" t="str">
        <f>IF(AND('[1]Multi-Field'!$E$86=[1]Lists!BF359,'[1]Multi-Field'!$F$86="Drained"),BI359,IF(AND('[1]Multi-Field'!$E$86=[1]Lists!BF359,'[1]Multi-Field'!$F$86="undrained"),BH359,""))</f>
        <v/>
      </c>
      <c r="EQ359" s="409" t="str">
        <f>IF(AND('[1]Multi-Field'!$E$87=[1]Lists!BF359,'[1]Multi-Field'!$F$87="Drained"),BI359,IF(AND('[1]Multi-Field'!$E$87=[1]Lists!BF359,'[1]Multi-Field'!$F$87="undrained"),BH359,""))</f>
        <v/>
      </c>
      <c r="ER359" s="409" t="str">
        <f>IF(AND('[1]Multi-Field'!$E$88=[1]Lists!BF359,'[1]Multi-Field'!$F$88="Drained"),BI359,IF(AND('[1]Multi-Field'!$E$88=[1]Lists!BF359,'[1]Multi-Field'!$F$88="undrained"),BH359,""))</f>
        <v/>
      </c>
      <c r="ES359" s="409" t="str">
        <f>IF(AND('[1]Multi-Field'!$E$89=[1]Lists!BF359,'[1]Multi-Field'!$F$89="Drained"),BI359,IF(AND('[1]Multi-Field'!$E$89=[1]Lists!BF359,'[1]Multi-Field'!$F$89="undrained"),BH359,""))</f>
        <v/>
      </c>
      <c r="ET359" s="409" t="str">
        <f>IF(AND('[1]Multi-Field'!$E$90=[1]Lists!BF359,'[1]Multi-Field'!$F$90="Drained"),BI359,IF(AND('[1]Multi-Field'!$E$90=[1]Lists!BF359,'[1]Multi-Field'!$F$90="undrained"),BH359,""))</f>
        <v/>
      </c>
      <c r="EU359" s="409" t="str">
        <f>IF(AND('[1]Multi-Field'!$E$91=[1]Lists!BF359,'[1]Multi-Field'!$F$91="Drained"),BI359,IF(AND('[1]Multi-Field'!$E$91=[1]Lists!BF359,'[1]Multi-Field'!$F$91="undrained"),BH359,""))</f>
        <v/>
      </c>
      <c r="EV359" s="409" t="str">
        <f>IF(AND('[1]Multi-Field'!$E$92=[1]Lists!BF359,'[1]Multi-Field'!$F$92="Drained"),BI359,IF(AND('[1]Multi-Field'!$E$92=[1]Lists!BF359,'[1]Multi-Field'!$F$92="undrained"),BH359,""))</f>
        <v/>
      </c>
      <c r="EW359" s="409" t="str">
        <f>IF(AND('[1]Multi-Field'!$E$93=[1]Lists!BF359,'[1]Multi-Field'!$F$93="Drained"),BI359,IF(AND('[1]Multi-Field'!$E$93=[1]Lists!BF359,'[1]Multi-Field'!$F$93="undrained"),BH359,""))</f>
        <v/>
      </c>
      <c r="EX359" s="409" t="str">
        <f>IF(AND('[1]Multi-Field'!$E$94=[1]Lists!BF359,'[1]Multi-Field'!$F$94="Drained"),BI359,IF(AND('[1]Multi-Field'!$E$94=[1]Lists!BF359,'[1]Multi-Field'!$F$94="undrained"),BH359,""))</f>
        <v/>
      </c>
      <c r="EY359" s="409" t="str">
        <f>IF(AND('[1]Multi-Field'!$E$95=[1]Lists!BF359,'[1]Multi-Field'!$F$95="Drained"),BI359,IF(AND('[1]Multi-Field'!$E$95=[1]Lists!BF359,'[1]Multi-Field'!$F$95="undrained"),BH359,""))</f>
        <v/>
      </c>
      <c r="EZ359" s="409" t="str">
        <f>IF(AND('[1]Multi-Field'!$E$96=[1]Lists!BF359,'[1]Multi-Field'!$F$96="Drained"),BI359,IF(AND('[1]Multi-Field'!$E$96=[1]Lists!BF359,'[1]Multi-Field'!$F$96="undrained"),BH359,""))</f>
        <v/>
      </c>
      <c r="FA359" s="409" t="str">
        <f>IF(AND('[1]Multi-Field'!$E$97=[1]Lists!BF359,'[1]Multi-Field'!$F$97="Drained"),BI359,IF(AND('[1]Multi-Field'!$E$97=[1]Lists!BF359,'[1]Multi-Field'!$F$97="undrained"),BH359,""))</f>
        <v/>
      </c>
      <c r="FB359" s="409" t="str">
        <f>IF(AND('[1]Multi-Field'!$E$98=[1]Lists!BF359,'[1]Multi-Field'!$F$98="Drained"),BI359,IF(AND('[1]Multi-Field'!$E$98=[1]Lists!BF359,'[1]Multi-Field'!$F$98="undrained"),BH359,""))</f>
        <v/>
      </c>
      <c r="FC359" s="409" t="str">
        <f>IF(AND('[1]Multi-Field'!$E$99=[1]Lists!BF359,'[1]Multi-Field'!$F$99="Drained"),BI359,IF(AND('[1]Multi-Field'!$E$99=[1]Lists!BF359,'[1]Multi-Field'!$F$99="undrained"),BH359,""))</f>
        <v/>
      </c>
      <c r="FD359" s="409" t="str">
        <f>IF(AND('[1]Multi-Field'!$E$100=[1]Lists!BF359,'[1]Multi-Field'!$F$100="Drained"),BI359,IF(AND('[1]Multi-Field'!$E$100=[1]Lists!BF359,'[1]Multi-Field'!$F$100="undrained"),BH359,""))</f>
        <v/>
      </c>
      <c r="FE359" s="409" t="str">
        <f>IF(AND('[1]Multi-Field'!$E$101=[1]Lists!BF359,'[1]Multi-Field'!$F$101="Drained"),BI359,IF(AND('[1]Multi-Field'!$E$101=[1]Lists!BF359,'[1]Multi-Field'!$F$101="undrained"),BH359,""))</f>
        <v/>
      </c>
      <c r="FF359" s="409" t="str">
        <f>IF(AND('[1]Multi-Field'!$E$102=[1]Lists!BF359,'[1]Multi-Field'!$F$102="Drained"),BI359,IF(AND('[1]Multi-Field'!$E$102=[1]Lists!BF359,'[1]Multi-Field'!$F$102="undrained"),BH359,""))</f>
        <v/>
      </c>
      <c r="FG359" s="409" t="str">
        <f>IF(AND('[1]Multi-Field'!$E$103=[1]Lists!BF359,'[1]Multi-Field'!$F$103="Drained"),BI359,IF(AND('[1]Multi-Field'!$E$103=[1]Lists!BF359,'[1]Multi-Field'!$F$103="undrained"),BH359,""))</f>
        <v/>
      </c>
      <c r="FH359" s="409" t="str">
        <f>IF(AND('[1]Multi-Field'!$E$104=[1]Lists!BF359,'[1]Multi-Field'!$F$104="Drained"),BI359,IF(AND('[1]Multi-Field'!$E$104=[1]Lists!BF359,'[1]Multi-Field'!$F$104="undrained"),BH359,""))</f>
        <v/>
      </c>
      <c r="FI359" s="409" t="str">
        <f>IF(AND('[1]Multi-Field'!$E$105=[1]Lists!BF359,'[1]Multi-Field'!$F$105="Drained"),BI359,IF(AND('[1]Multi-Field'!$E$105=[1]Lists!BF359,'[1]Multi-Field'!$F$105="undrained"),BH359,""))</f>
        <v/>
      </c>
      <c r="FJ359" s="409" t="str">
        <f>IF(AND('[1]Multi-Field'!$E$106=[1]Lists!BF359,'[1]Multi-Field'!$F$106="Drained"),BI359,IF(AND('[1]Multi-Field'!$E$106=[1]Lists!BF359,'[1]Multi-Field'!$F$106="undrained"),BH359,""))</f>
        <v/>
      </c>
      <c r="FK359" s="409" t="str">
        <f>IF(AND('[1]Multi-Field'!$E$107=[1]Lists!BF359,'[1]Multi-Field'!$F$107="Drained"),BI359,IF(AND('[1]Multi-Field'!$E$107=[1]Lists!BF359,'[1]Multi-Field'!$F$107="undrained"),BH359,""))</f>
        <v/>
      </c>
      <c r="FL359" s="409" t="str">
        <f>IF(AND('[1]Multi-Field'!$E$108=[1]Lists!BF359,'[1]Multi-Field'!$F$108="Drained"),BI359,IF(AND('[1]Multi-Field'!$E$108=[1]Lists!BF359,'[1]Multi-Field'!$F$108="undrained"),BH359,""))</f>
        <v/>
      </c>
      <c r="FM359" s="409" t="str">
        <f>IF(AND('[1]Multi-Field'!$E$109=[1]Lists!BF359,'[1]Multi-Field'!$F$109="Drained"),BI359,IF(AND('[1]Multi-Field'!$E$109=[1]Lists!BF359,'[1]Multi-Field'!$F$109="undrained"),BH359,""))</f>
        <v/>
      </c>
      <c r="FN359" s="409" t="str">
        <f>IF(AND('[1]Multi-Field'!$E$110=[1]Lists!BF359,'[1]Multi-Field'!$F$110="Drained"),BI359,IF(AND('[1]Multi-Field'!$E$110=[1]Lists!BF359,'[1]Multi-Field'!$F$110="undrained"),BH359,""))</f>
        <v/>
      </c>
      <c r="FO359" s="409" t="str">
        <f>IF(AND('[1]Multi-Field'!$E$111=[1]Lists!BF359,'[1]Multi-Field'!$F$111="Drained"),BI359,IF(AND('[1]Multi-Field'!$E$111=[1]Lists!BF359,'[1]Multi-Field'!$F$111="undrained"),BH359,""))</f>
        <v/>
      </c>
      <c r="FP359" s="409" t="str">
        <f>IF(AND('[1]Multi-Field'!$E$112=[1]Lists!BF359,'[1]Multi-Field'!$F$112="Drained"),BI359,IF(AND('[1]Multi-Field'!$E$112=[1]Lists!BF359,'[1]Multi-Field'!$F$112="undrained"),BH359,""))</f>
        <v/>
      </c>
      <c r="FQ359" s="409" t="str">
        <f>IF(AND('[1]Multi-Field'!$E$113=[1]Lists!BF359,'[1]Multi-Field'!$F$113="Drained"),BI359,IF(AND('[1]Multi-Field'!$E$113=[1]Lists!BF359,'[1]Multi-Field'!$F$113="undrained"),BH359,""))</f>
        <v/>
      </c>
      <c r="FR359" s="409" t="str">
        <f>IF(AND('[1]Multi-Field'!$E$114=[1]Lists!BF359,'[1]Multi-Field'!$F$114="Drained"),BI359,IF(AND('[1]Multi-Field'!$E$114=[1]Lists!BF359,'[1]Multi-Field'!$F$114="undrained"),BH359,""))</f>
        <v/>
      </c>
      <c r="FS359" s="409" t="str">
        <f>IF(AND('[1]Multi-Field'!$E$115=[1]Lists!BF359,'[1]Multi-Field'!$F$115="Drained"),BI359,IF(AND('[1]Multi-Field'!$E$115=[1]Lists!BF359,'[1]Multi-Field'!$F$115="undrained"),BH359,""))</f>
        <v/>
      </c>
      <c r="FT359" s="409" t="str">
        <f>IF(AND('[1]Multi-Field'!$E$116=[1]Lists!BF359,'[1]Multi-Field'!$F$116="Drained"),BI359,IF(AND('[1]Multi-Field'!$E$116=[1]Lists!BF359,'[1]Multi-Field'!$F$116="undrained"),BH359,""))</f>
        <v/>
      </c>
      <c r="FU359" s="409" t="str">
        <f>IF(AND('[1]Multi-Field'!$E$117=[1]Lists!BF359,'[1]Multi-Field'!$F$117="Drained"),BI359,IF(AND('[1]Multi-Field'!$E$117=[1]Lists!BF359,'[1]Multi-Field'!$F$117="undrained"),BH359,""))</f>
        <v/>
      </c>
      <c r="FV359" s="409" t="str">
        <f>IF(AND('[1]Multi-Field'!$E$118=[1]Lists!BF359,'[1]Multi-Field'!$F$118="Drained"),BI359,IF(AND('[1]Multi-Field'!$E$118=[1]Lists!BF359,'[1]Multi-Field'!$F$118="undrained"),BH359,""))</f>
        <v/>
      </c>
      <c r="FW359" s="409" t="str">
        <f>IF(AND('[1]Multi-Field'!$E$119=[1]Lists!BF359,'[1]Multi-Field'!$F$119="Drained"),BI359,IF(AND('[1]Multi-Field'!$E$119=[1]Lists!BF359,'[1]Multi-Field'!$F$119="undrained"),BH359,""))</f>
        <v/>
      </c>
      <c r="FX359" s="409" t="str">
        <f>IF(AND('[1]Multi-Field'!$E$120=[1]Lists!BF359,'[1]Multi-Field'!$F$120="Drained"),BI359,IF(AND('[1]Multi-Field'!$E$120=[1]Lists!BF359,'[1]Multi-Field'!$F$120="undrained"),BH359,""))</f>
        <v/>
      </c>
      <c r="GC359" s="4">
        <v>1</v>
      </c>
    </row>
    <row r="360" spans="1:185" ht="13.5" customHeight="1">
      <c r="A360" s="7" t="s">
        <v>446</v>
      </c>
      <c r="B360" s="7"/>
      <c r="C360" s="7"/>
      <c r="D360" s="8">
        <v>55</v>
      </c>
      <c r="E360" s="8">
        <f t="shared" si="53"/>
        <v>58</v>
      </c>
      <c r="F360" s="8">
        <f t="shared" si="54"/>
        <v>62</v>
      </c>
      <c r="G360" s="8">
        <v>65</v>
      </c>
      <c r="H360" s="8">
        <v>90</v>
      </c>
      <c r="I360" s="8">
        <f t="shared" si="57"/>
        <v>103</v>
      </c>
      <c r="J360" s="8">
        <f t="shared" si="58"/>
        <v>117</v>
      </c>
      <c r="K360" s="8">
        <v>130</v>
      </c>
      <c r="L360" s="8">
        <v>60</v>
      </c>
      <c r="M360" s="8">
        <f t="shared" si="55"/>
        <v>90</v>
      </c>
      <c r="N360" s="8">
        <f t="shared" si="56"/>
        <v>120</v>
      </c>
      <c r="O360" s="8">
        <v>150</v>
      </c>
      <c r="P360" s="391">
        <v>335</v>
      </c>
      <c r="Q360" s="394"/>
      <c r="R360" s="395" t="b">
        <f>IF(OR('Multi-Field'!AA337=Lists!$AC$42,'Multi-Field'!AA337=Lists!$AC$43),IF('Multi-Field'!Z337="x",(IF('Multi-Field'!AC337=Lists!$Q$11,Lists!$R$11,IF('Multi-Field'!AC337=Lists!$Q$12,Lists!$R$12,IF('Multi-Field'!AC337=Lists!$Q$13,Lists!$R$13,IF('Multi-Field'!AC337=Lists!$Q$14,Lists!$R$14))))),IF('Multi-Field'!X337="x",(IF('Multi-Field'!AC337=Lists!$Q$11,Lists!$S$11,IF('Multi-Field'!AC337=Lists!$Q$12,Lists!$S$12,IF('Multi-Field'!AC337=Lists!$Q$13,Lists!$S$13,IF('Multi-Field'!AC337=Lists!$Q$14,Lists!$S$14))))),IF('Multi-Field'!V337="x",(IF('Multi-Field'!AC337=Lists!$Q$11,Lists!$T$11,IF('Multi-Field'!AC337=Lists!$Q$12,Lists!$T$12,IF('Multi-Field'!AC337=Lists!$Q$13,Lists!$T$13,IF('Multi-Field'!AC337=Lists!$Q$14,Lists!$T$14))))),0))))</f>
        <v>0</v>
      </c>
      <c r="S360" s="395" t="str">
        <f t="shared" si="59"/>
        <v/>
      </c>
      <c r="T360" s="395"/>
      <c r="U360" s="396"/>
      <c r="BF360" s="411" t="s">
        <v>1524</v>
      </c>
      <c r="BG360" s="412">
        <v>6</v>
      </c>
      <c r="BH360" s="412">
        <v>2</v>
      </c>
      <c r="BI360" s="412">
        <v>3.5</v>
      </c>
      <c r="BJ360" s="409" t="e">
        <f>IF(AND('[1]Single Field'!#REF!=[1]Lists!BF360,'[1]Single Field'!#REF!="Drained"),"x",IF(AND('[1]Single Field'!#REF!=[1]Lists!BF360,'[1]Single Field'!#REF!="Undrained"),O,""))</f>
        <v>#REF!</v>
      </c>
      <c r="BK360" s="409" t="str">
        <f>IF(AND('[1]Multi-Field'!$E$3=[1]Lists!BF360,'[1]Multi-Field'!$F$3="Drained"),BI360,IF(AND('[1]Multi-Field'!$E$3=BF360,'[1]Multi-Field'!$F$3="undrained"),BH360,""))</f>
        <v/>
      </c>
      <c r="BL360" s="409" t="str">
        <f>IF(AND('[1]Multi-Field'!$E$4=BF360,'[1]Multi-Field'!$F$4="Drained"),BI360,IF(AND('[1]Multi-Field'!$E$4=BF360,'[1]Multi-Field'!$F$4="undrained"),BH360,""))</f>
        <v/>
      </c>
      <c r="BM360" s="409" t="str">
        <f>IF(AND('[1]Multi-Field'!$E$5=BF360,'[1]Multi-Field'!$F$5="Drained"),BI360,IF(AND('[1]Multi-Field'!$E$5=BF360,'[1]Multi-Field'!$F$5="undrained"),BH360,""))</f>
        <v/>
      </c>
      <c r="BN360" s="409" t="str">
        <f>IF(AND('[1]Multi-Field'!$E$6=BF360,'[1]Multi-Field'!$F$6="Drained"),BI360,IF(AND('[1]Multi-Field'!$E$6=BF360,'[1]Multi-Field'!$F$6="undrained"),BH360,""))</f>
        <v/>
      </c>
      <c r="BO360" s="409" t="str">
        <f>IF(AND('[1]Multi-Field'!$E$7=BF360,'[1]Multi-Field'!$F$7="Drained"),BI360,IF(AND('[1]Multi-Field'!$E$7=BF360,'[1]Multi-Field'!$F$7="undrained"),BH360,""))</f>
        <v/>
      </c>
      <c r="BP360" s="409" t="str">
        <f>IF(AND('[1]Multi-Field'!$E$8=BF360,'[1]Multi-Field'!$F$8="Drained"),BI360,IF(AND('[1]Multi-Field'!$E$8=BF360,'[1]Multi-Field'!$F$8="undrained"),BH360,""))</f>
        <v/>
      </c>
      <c r="BQ360" s="409" t="str">
        <f>IF(AND('[1]Multi-Field'!$E$9=BF360,'[1]Multi-Field'!$F$9="Drained"),BI360,IF(AND('[1]Multi-Field'!$E$9=BF360,'[1]Multi-Field'!$F$9="undrained"),BH360,""))</f>
        <v/>
      </c>
      <c r="BR360" s="409" t="str">
        <f>IF(AND('[1]Multi-Field'!$E$10=BF360,'[1]Multi-Field'!$F$10="Drained"),BI360,IF(AND('[1]Multi-Field'!$E$10=BF360,'[1]Multi-Field'!$F$10="undrained"),BH360,""))</f>
        <v/>
      </c>
      <c r="BS360" s="409" t="str">
        <f>IF(AND('[1]Multi-Field'!$E$11=BF360,'[1]Multi-Field'!$F$11="Drained"),BI360,IF(AND('[1]Multi-Field'!$E$11=BF360,'[1]Multi-Field'!$F$11="undrained"),BH360,""))</f>
        <v/>
      </c>
      <c r="BT360" s="409" t="str">
        <f>IF(AND('[1]Multi-Field'!$E$12=BF360,'[1]Multi-Field'!$F$12="Drained"),BI360,IF(AND('[1]Multi-Field'!$E$12=BF360,'[1]Multi-Field'!$F$12="undrained"),BH360,""))</f>
        <v/>
      </c>
      <c r="BU360" s="409" t="str">
        <f>IF(AND('[1]Multi-Field'!$E$13=BF360,'[1]Multi-Field'!$F$13="Drained"),BI360,IF(AND('[1]Multi-Field'!$E$3=BF360,'[1]Multi-Field'!$F$13="undrained"),BH360,""))</f>
        <v/>
      </c>
      <c r="BV360" s="409" t="str">
        <f>IF(AND('[1]Multi-Field'!$E$14=BF360,'[1]Multi-Field'!$F$14="Drained"),BI360,IF(AND('[1]Multi-Field'!$E$14=BF360,'[1]Multi-Field'!$F$14="undrained"),BH360,""))</f>
        <v/>
      </c>
      <c r="BW360" s="409" t="str">
        <f>IF(AND('[1]Multi-Field'!$E$15=BF360,'[1]Multi-Field'!$F$15="Drained"),BI360,IF(AND('[1]Multi-Field'!$E$15=BF360,'[1]Multi-Field'!$F$15="undrained"),BH360,""))</f>
        <v/>
      </c>
      <c r="BX360" s="409" t="str">
        <f>IF(AND('[1]Multi-Field'!$E$16=[1]Lists!BF360,'[1]Multi-Field'!$F$16="Drained"),BI360,IF(AND('[1]Multi-Field'!$E$16=[1]Lists!BF360,'[1]Multi-Field'!$F$16="undrained"),BH360,""))</f>
        <v/>
      </c>
      <c r="BY360" s="409" t="str">
        <f>IF(AND('[1]Multi-Field'!$E$17=[1]Lists!BF360,'[1]Multi-Field'!$F$17="Drained"),BI360,IF(AND('[1]Multi-Field'!$E$17=[1]Lists!BF360,'[1]Multi-Field'!$F$17="undrained"),BH360,""))</f>
        <v/>
      </c>
      <c r="BZ360" s="409" t="str">
        <f>IF(AND('[1]Multi-Field'!$E$18=[1]Lists!BF360,'[1]Multi-Field'!$F$18="Drained"),BI360,IF(AND('[1]Multi-Field'!$E$18=[1]Lists!BF360,'[1]Multi-Field'!$F$18="undrained"),BH360,""))</f>
        <v/>
      </c>
      <c r="CA360" s="409" t="str">
        <f>IF(AND('[1]Multi-Field'!$E$19=[1]Lists!BF360,'[1]Multi-Field'!$F$19="Drained"),BI360,IF(AND('[1]Multi-Field'!$E$19=[1]Lists!BF360,'[1]Multi-Field'!$F$19="undrained"),BH360,""))</f>
        <v/>
      </c>
      <c r="CB360" s="409" t="str">
        <f>IF(AND('[1]Multi-Field'!$E$20=[1]Lists!BF360,'[1]Multi-Field'!$F$20="Drained"),BI360,IF(AND('[1]Multi-Field'!$E$20=[1]Lists!BF360,'[1]Multi-Field'!$F$20="undrained"),BH360,""))</f>
        <v/>
      </c>
      <c r="CC360" s="409" t="str">
        <f>IF(AND('[1]Multi-Field'!$E$21=[1]Lists!BF360,'[1]Multi-Field'!$F$21="Drained"),BI360,IF(AND('[1]Multi-Field'!$E$21=[1]Lists!BF360,'[1]Multi-Field'!$F$21="undrained"),BH360,""))</f>
        <v/>
      </c>
      <c r="CD360" s="409" t="str">
        <f>IF(AND('[1]Multi-Field'!$E$22=[1]Lists!BF360,'[1]Multi-Field'!$F$22="Drained"),BI360,IF(AND('[1]Multi-Field'!$E$22=[1]Lists!BF360,'[1]Multi-Field'!$F$22="undrained"),BH360,""))</f>
        <v/>
      </c>
      <c r="CE360" s="409" t="str">
        <f>IF(AND('[1]Multi-Field'!$E$23=[1]Lists!BF360,'[1]Multi-Field'!$F$23="Drained"),BI360,IF(AND('[1]Multi-Field'!$E$23=[1]Lists!BF360,'[1]Multi-Field'!$F$23="undrained"),BH360,""))</f>
        <v/>
      </c>
      <c r="CF360" s="409" t="str">
        <f>IF(AND('[1]Multi-Field'!$E$24=[1]Lists!BF360,'[1]Multi-Field'!$F$24="Drained"),BI360,IF(AND('[1]Multi-Field'!$E$24=[1]Lists!BF360,'[1]Multi-Field'!$F$24="undrained"),BH360,""))</f>
        <v/>
      </c>
      <c r="CG360" s="409" t="str">
        <f>IF(AND('[1]Multi-Field'!$E$25=[1]Lists!BF360,'[1]Multi-Field'!$F$25="Drained"),BI360,IF(AND('[1]Multi-Field'!$E$25=[1]Lists!BF360,'[1]Multi-Field'!$F$25="undrained"),BH360,""))</f>
        <v/>
      </c>
      <c r="CH360" s="409" t="str">
        <f>IF(AND('[1]Multi-Field'!$E$26=[1]Lists!BF360,'[1]Multi-Field'!$F$26="Drained"),BI360,IF(AND('[1]Multi-Field'!$E$26=[1]Lists!BF360,'[1]Multi-Field'!$F$26="undrained"),BH360,""))</f>
        <v/>
      </c>
      <c r="CI360" s="409" t="str">
        <f>IF(AND('[1]Multi-Field'!$E$27=[1]Lists!BF360,'[1]Multi-Field'!$F$27="Drained"),BI360,IF(AND('[1]Multi-Field'!$E$27=[1]Lists!BF360,'[1]Multi-Field'!$F$27="undrained"),BH360,""))</f>
        <v/>
      </c>
      <c r="CJ360" s="409" t="str">
        <f>IF(AND('[1]Multi-Field'!$E$28=[1]Lists!BF360,'[1]Multi-Field'!$F$28="Drained"),BI360,IF(AND('[1]Multi-Field'!$E$28=[1]Lists!BF360,'[1]Multi-Field'!$F$28="undrained"),BH360,""))</f>
        <v/>
      </c>
      <c r="CK360" s="409" t="str">
        <f>IF(AND('[1]Multi-Field'!$E$29=[1]Lists!BF360,'[1]Multi-Field'!$F$29="Drained"),BI360,IF(AND('[1]Multi-Field'!$E$29=[1]Lists!BF360,'[1]Multi-Field'!$F$29="undrained"),BH360,""))</f>
        <v/>
      </c>
      <c r="CL360" s="409" t="str">
        <f>IF(AND('[1]Multi-Field'!$E$30=[1]Lists!BF360,'[1]Multi-Field'!$F$30="Drained"),BI360,IF(AND('[1]Multi-Field'!$E$30=[1]Lists!BF360,'[1]Multi-Field'!$F$30="undrained"),BH360,""))</f>
        <v/>
      </c>
      <c r="CM360" s="409" t="str">
        <f>IF(AND('[1]Multi-Field'!$E$31=[1]Lists!BF360,'[1]Multi-Field'!$F$31="Drained"),BI360,IF(AND('[1]Multi-Field'!$E$31=[1]Lists!BF360,'[1]Multi-Field'!$F$31="undrained"),BH360,""))</f>
        <v/>
      </c>
      <c r="CN360" s="409" t="str">
        <f>IF(AND('[1]Multi-Field'!$E$32=[1]Lists!BF360,'[1]Multi-Field'!$F$32="Drained"),BI360,IF(AND('[1]Multi-Field'!$E$32=[1]Lists!BF360,'[1]Multi-Field'!$F$32="undrained"),BH360,""))</f>
        <v/>
      </c>
      <c r="CO360" s="409" t="str">
        <f>IF(AND('[1]Multi-Field'!$E$33=[1]Lists!BF360,'[1]Multi-Field'!$F$33="Drained"),BI360,IF(AND('[1]Multi-Field'!$E$33=[1]Lists!BF360,'[1]Multi-Field'!$F$33="undrained"),BH360,""))</f>
        <v/>
      </c>
      <c r="CP360" s="409" t="str">
        <f>IF(AND('[1]Multi-Field'!$E$34=[1]Lists!BF360,'[1]Multi-Field'!$F$34="Drained"),BI360,IF(AND('[1]Multi-Field'!$E$34=[1]Lists!BF360,'[1]Multi-Field'!$F$34="undrained"),BH360,""))</f>
        <v/>
      </c>
      <c r="CQ360" s="409" t="str">
        <f>IF(AND('[1]Multi-Field'!$E$35=[1]Lists!BF360,'[1]Multi-Field'!$F$35="Drained"),BI360,IF(AND('[1]Multi-Field'!$E$35=[1]Lists!BF360,'[1]Multi-Field'!$F$35="undrained"),BH360,""))</f>
        <v/>
      </c>
      <c r="CR360" s="409" t="str">
        <f>IF(AND('[1]Multi-Field'!$E$36=[1]Lists!BF360,'[1]Multi-Field'!$F$36="Drained"),BI360,IF(AND('[1]Multi-Field'!$E$36=[1]Lists!BF360,'[1]Multi-Field'!$F$36="undrained"),BH360,""))</f>
        <v/>
      </c>
      <c r="CS360" s="409" t="str">
        <f>IF(AND('[1]Multi-Field'!$E$37=[1]Lists!BF360,'[1]Multi-Field'!$F$37="Drained"),BI360,IF(AND('[1]Multi-Field'!$E$37=[1]Lists!BF360,'[1]Multi-Field'!$F$37="undrained"),BH360,""))</f>
        <v/>
      </c>
      <c r="CT360" s="409" t="str">
        <f>IF(AND('[1]Multi-Field'!$E$38=[1]Lists!BF360,'[1]Multi-Field'!$F$38="Drained"),BI360,IF(AND('[1]Multi-Field'!$E$38=[1]Lists!BF360,'[1]Multi-Field'!$F$38="undrained"),BH360,""))</f>
        <v/>
      </c>
      <c r="CU360" s="409" t="str">
        <f>IF(AND('[1]Multi-Field'!$E$39=[1]Lists!BF360,'[1]Multi-Field'!$F$39="Drained"),BI360,IF(AND('[1]Multi-Field'!$E$39=[1]Lists!BF360,'[1]Multi-Field'!$F$39="undrained"),BH360,""))</f>
        <v/>
      </c>
      <c r="CV360" s="409" t="str">
        <f>IF(AND('[1]Multi-Field'!$E$40=[1]Lists!BF360,'[1]Multi-Field'!$F$40="Drained"),BI360,IF(AND('[1]Multi-Field'!$E$40=[1]Lists!BF360,'[1]Multi-Field'!$F$40="undrained"),BH360,""))</f>
        <v/>
      </c>
      <c r="CW360" s="409" t="str">
        <f>IF(AND('[1]Multi-Field'!$E$41=[1]Lists!BF360,'[1]Multi-Field'!$F$40="Drained"),BI360,IF(AND('[1]Multi-Field'!$E$40=[1]Lists!BF360,'[1]Multi-Field'!$F$40="undrained"),BH360,""))</f>
        <v/>
      </c>
      <c r="CX360" s="409" t="str">
        <f>IF(AND('[1]Multi-Field'!$E$42=[1]Lists!BF360,'[1]Multi-Field'!$F$42="Drained"),BI360,IF(AND('[1]Multi-Field'!$E$42=[1]Lists!BF360,'[1]Multi-Field'!$F$42="undrained"),BH360,""))</f>
        <v/>
      </c>
      <c r="CY360" s="409" t="str">
        <f>IF(AND('[1]Multi-Field'!$E$43=[1]Lists!BF360,'[1]Multi-Field'!$F$43="Drained"),BI360,IF(AND('[1]Multi-Field'!$E$43=[1]Lists!BF360,'[1]Multi-Field'!$F$43="undrained"),BH360,""))</f>
        <v/>
      </c>
      <c r="CZ360" s="409" t="str">
        <f>IF(AND('[1]Multi-Field'!$E$44=[1]Lists!BF360,'[1]Multi-Field'!$F$44="Drained"),BI360,IF(AND('[1]Multi-Field'!$E$44=[1]Lists!BF360,'[1]Multi-Field'!$F$44="undrained"),BH360,""))</f>
        <v/>
      </c>
      <c r="DA360" s="409" t="str">
        <f>IF(AND('[1]Multi-Field'!$E$45=[1]Lists!BF360,'[1]Multi-Field'!$F$45="Drained"),BI360,IF(AND('[1]Multi-Field'!$E$45=[1]Lists!BF360,'[1]Multi-Field'!$F$45="undrained"),BH360,""))</f>
        <v/>
      </c>
      <c r="DB360" s="409" t="str">
        <f>IF(AND('[1]Multi-Field'!$E$46=[1]Lists!BF360,'[1]Multi-Field'!$F$46="Drained"),BI360,IF(AND('[1]Multi-Field'!$E$46=[1]Lists!BF360,'[1]Multi-Field'!$F$46="undrained"),BH360,""))</f>
        <v/>
      </c>
      <c r="DC360" s="409" t="str">
        <f>IF(AND('[1]Multi-Field'!$E$47=[1]Lists!BF360,'[1]Multi-Field'!$F$47="Drained"),BI360,IF(AND('[1]Multi-Field'!$E$47=[1]Lists!BF360,'[1]Multi-Field'!$F$47="undrained"),BH360,""))</f>
        <v/>
      </c>
      <c r="DD360" s="409" t="str">
        <f>IF(AND('[1]Multi-Field'!$E$48=[1]Lists!BF360,'[1]Multi-Field'!$F$48="Drained"),BI360,IF(AND('[1]Multi-Field'!$E$48=[1]Lists!BF360,'[1]Multi-Field'!$F$48="undrained"),BH360,""))</f>
        <v/>
      </c>
      <c r="DE360" s="409" t="str">
        <f>IF(AND('[1]Multi-Field'!$E$49=[1]Lists!BF360,'[1]Multi-Field'!$F$49="Drained"),BI360,IF(AND('[1]Multi-Field'!$E$49=[1]Lists!BF360,'[1]Multi-Field'!$F$9="undrained"),BH360,""))</f>
        <v/>
      </c>
      <c r="DF360" s="409" t="str">
        <f>IF(AND('[1]Multi-Field'!$E$50=[1]Lists!BF360,'[1]Multi-Field'!$F$50="Drained"),BI360,IF(AND('[1]Multi-Field'!$E$50=[1]Lists!BF360,'[1]Multi-Field'!$F$50="undrained"),BH360,""))</f>
        <v/>
      </c>
      <c r="DG360" s="409" t="str">
        <f>IF(AND('[1]Multi-Field'!$E$51=[1]Lists!BF360,'[1]Multi-Field'!$F$51="Drained"),BI360,IF(AND('[1]Multi-Field'!$E$51=[1]Lists!BF360,'[1]Multi-Field'!$F$51="undrained"),BH360,""))</f>
        <v/>
      </c>
      <c r="DH360" s="409" t="str">
        <f>IF(AND('[1]Multi-Field'!$E$52=[1]Lists!BF360,'[1]Multi-Field'!$F$52="Drained"),BI360,IF(AND('[1]Multi-Field'!$E$52=[1]Lists!BF360,'[1]Multi-Field'!$F$52="undrained"),BH360,""))</f>
        <v/>
      </c>
      <c r="DI360" s="409" t="str">
        <f>IF(AND('[1]Multi-Field'!$E$53=[1]Lists!BF360,'[1]Multi-Field'!$F$53="Drained"),BI360,IF(AND('[1]Multi-Field'!$E$53=[1]Lists!BF360,'[1]Multi-Field'!$F$53="undrained"),BH360,""))</f>
        <v/>
      </c>
      <c r="DJ360" s="409" t="str">
        <f>IF(AND('[1]Multi-Field'!$E$54=[1]Lists!BF360,'[1]Multi-Field'!$F$54="Drained"),BI360,IF(AND('[1]Multi-Field'!$E$54=[1]Lists!BF360,'[1]Multi-Field'!$F$54="undrained"),BH360,""))</f>
        <v/>
      </c>
      <c r="DK360" s="409" t="str">
        <f>IF(AND('[1]Multi-Field'!$E$55=[1]Lists!BF360,'[1]Multi-Field'!$F$55="Drained"),BI360,IF(AND('[1]Multi-Field'!$E$55=[1]Lists!BF360,'[1]Multi-Field'!$F$55="undrained"),BH360,""))</f>
        <v/>
      </c>
      <c r="DL360" s="409" t="str">
        <f>IF(AND('[1]Multi-Field'!$E$56=[1]Lists!BF360,'[1]Multi-Field'!$F$56="Drained"),BI360,IF(AND('[1]Multi-Field'!$E$56=[1]Lists!BF360,'[1]Multi-Field'!$F$56="undrained"),BH360,""))</f>
        <v/>
      </c>
      <c r="DM360" s="409" t="str">
        <f>IF(AND('[1]Multi-Field'!$E$57=[1]Lists!BF360,'[1]Multi-Field'!$F$57="Drained"),BI360,IF(AND('[1]Multi-Field'!$E$57=[1]Lists!BF360,'[1]Multi-Field'!$F$57="undrained"),BH360,""))</f>
        <v/>
      </c>
      <c r="DN360" s="409" t="str">
        <f>IF(AND('[1]Multi-Field'!$E$58=[1]Lists!BF360,'[1]Multi-Field'!$F$58="Drained"),BI360,IF(AND('[1]Multi-Field'!$E$58=[1]Lists!BF360,'[1]Multi-Field'!$F$58="undrained"),BH360,""))</f>
        <v/>
      </c>
      <c r="DO360" s="409" t="str">
        <f>IF(AND('[1]Multi-Field'!$E$59=[1]Lists!BF360,'[1]Multi-Field'!$F$59="Drained"),BI360,IF(AND('[1]Multi-Field'!$E$59=[1]Lists!BF360,'[1]Multi-Field'!$F$59="undrained"),BH360,""))</f>
        <v/>
      </c>
      <c r="DP360" s="409" t="str">
        <f>IF(AND('[1]Multi-Field'!$E$60=[1]Lists!BF360,'[1]Multi-Field'!$F$60="Drained"),BI360,IF(AND('[1]Multi-Field'!$E$60=[1]Lists!BF360,'[1]Multi-Field'!$F$60="undrained"),BH360,""))</f>
        <v/>
      </c>
      <c r="DQ360" s="409" t="str">
        <f>IF(AND('[1]Multi-Field'!$E$61=[1]Lists!BF360,'[1]Multi-Field'!$F$61="Drained"),BI360,IF(AND('[1]Multi-Field'!$E$61=[1]Lists!BF360,'[1]Multi-Field'!$F$61="undrained"),BH360,""))</f>
        <v/>
      </c>
      <c r="DR360" s="409" t="str">
        <f>IF(AND('[1]Multi-Field'!$E$62=[1]Lists!BF360,'[1]Multi-Field'!$F$62="Drained"),BI360,IF(AND('[1]Multi-Field'!$E$62=[1]Lists!BF360,'[1]Multi-Field'!$F$62="undrained"),BH360,""))</f>
        <v/>
      </c>
      <c r="DS360" s="409" t="str">
        <f>IF(AND('[1]Multi-Field'!$E$63=[1]Lists!BF360,'[1]Multi-Field'!$F$63="Drained"),BI360,IF(AND('[1]Multi-Field'!$E$63=[1]Lists!BF360,'[1]Multi-Field'!$F$63="undrained"),BH360,""))</f>
        <v/>
      </c>
      <c r="DT360" s="409" t="str">
        <f>IF(AND('[1]Multi-Field'!$E$64=[1]Lists!BF360,'[1]Multi-Field'!$F$64="Drained"),BI360,IF(AND('[1]Multi-Field'!$E$64=[1]Lists!BF360,'[1]Multi-Field'!$F$64="undrained"),BH360,""))</f>
        <v/>
      </c>
      <c r="DU360" s="409" t="str">
        <f>IF(AND('[1]Multi-Field'!$E$65=[1]Lists!BF360,'[1]Multi-Field'!$F$65="Drained"),BI360,IF(AND('[1]Multi-Field'!$E$65=[1]Lists!BF360,'[1]Multi-Field'!$F$65="undrained"),BH360,""))</f>
        <v/>
      </c>
      <c r="DV360" s="409" t="str">
        <f>IF(AND('[1]Multi-Field'!$E$66=[1]Lists!BF360,'[1]Multi-Field'!$F$66="Drained"),BI360,IF(AND('[1]Multi-Field'!$E$66=[1]Lists!BF360,'[1]Multi-Field'!$F$66="undrained"),BH360,""))</f>
        <v/>
      </c>
      <c r="DW360" s="409" t="str">
        <f>IF(AND('[1]Multi-Field'!$E$67=[1]Lists!BF360,'[1]Multi-Field'!$F$67="Drained"),BI360,IF(AND('[1]Multi-Field'!$E$67=[1]Lists!BF360,'[1]Multi-Field'!$F$67="undrained"),BH360,""))</f>
        <v/>
      </c>
      <c r="DX360" s="409" t="str">
        <f>IF(AND('[1]Multi-Field'!$E$68=[1]Lists!BF360,'[1]Multi-Field'!$F$68="Drained"),BI360,IF(AND('[1]Multi-Field'!$E$68=[1]Lists!BF360,'[1]Multi-Field'!$F$68="undrained"),BH360,""))</f>
        <v/>
      </c>
      <c r="DY360" s="409" t="str">
        <f>IF(AND('[1]Multi-Field'!$E$69=[1]Lists!BF360,'[1]Multi-Field'!$F$69="Drained"),BI360,IF(AND('[1]Multi-Field'!$E$69=[1]Lists!BF360,'[1]Multi-Field'!$F$69="undrained"),BH360,""))</f>
        <v/>
      </c>
      <c r="DZ360" s="409" t="str">
        <f>IF(AND('[1]Multi-Field'!$E$70=[1]Lists!BF360,'[1]Multi-Field'!$F$70="Drained"),BI360,IF(AND('[1]Multi-Field'!$E$70=[1]Lists!BF360,'[1]Multi-Field'!$F$70="undrained"),BH360,""))</f>
        <v/>
      </c>
      <c r="EA360" s="409" t="str">
        <f>IF(AND('[1]Multi-Field'!$E$71=[1]Lists!BF360,'[1]Multi-Field'!$F$71="Drained"),BI360,IF(AND('[1]Multi-Field'!$E$71=[1]Lists!BF360,'[1]Multi-Field'!$F$71="undrained"),BH360,""))</f>
        <v/>
      </c>
      <c r="EB360" s="409" t="str">
        <f>IF(AND('[1]Multi-Field'!$E$72=[1]Lists!BF360,'[1]Multi-Field'!$F$72="Drained"),BI360,IF(AND('[1]Multi-Field'!$E$72=[1]Lists!BF360,'[1]Multi-Field'!$F$72="undrained"),BH360,""))</f>
        <v/>
      </c>
      <c r="EC360" s="409" t="str">
        <f>IF(AND('[1]Multi-Field'!$E$73=[1]Lists!BF360,'[1]Multi-Field'!$F$73="Drained"),BI360,IF(AND('[1]Multi-Field'!$E$73=[1]Lists!BF360,'[1]Multi-Field'!$F$73="undrained"),BH360,""))</f>
        <v/>
      </c>
      <c r="ED360" s="409" t="str">
        <f>IF(AND('[1]Multi-Field'!$E$74=[1]Lists!BF360,'[1]Multi-Field'!$F$74="Drained"),BI360,IF(AND('[1]Multi-Field'!$E$74=[1]Lists!BF360,'[1]Multi-Field'!$F$74="undrained"),BH360,""))</f>
        <v/>
      </c>
      <c r="EE360" s="409" t="str">
        <f>IF(AND('[1]Multi-Field'!$E$75=[1]Lists!BF360,'[1]Multi-Field'!$F$75="Drained"),BI360,IF(AND('[1]Multi-Field'!$E$75=[1]Lists!BF360,'[1]Multi-Field'!$F$75="undrained"),BH360,""))</f>
        <v/>
      </c>
      <c r="EF360" s="409" t="str">
        <f>IF(AND('[1]Multi-Field'!$E$76=[1]Lists!BF360,'[1]Multi-Field'!$F$76="Drained"),BI360,IF(AND('[1]Multi-Field'!$E$76=[1]Lists!BF360,'[1]Multi-Field'!$F$6="undrained"),BH360,""))</f>
        <v/>
      </c>
      <c r="EG360" s="409" t="str">
        <f>IF(AND('[1]Multi-Field'!$E$77=[1]Lists!BF360,'[1]Multi-Field'!$F$77="Drained"),BI360,IF(AND('[1]Multi-Field'!$E$77=[1]Lists!BF360,'[1]Multi-Field'!$F$77="undrained"),BH360,""))</f>
        <v/>
      </c>
      <c r="EH360" s="409" t="str">
        <f>IF(AND('[1]Multi-Field'!$E$78=[1]Lists!BF360,'[1]Multi-Field'!$F$78="Drained"),BI360,IF(AND('[1]Multi-Field'!$E$78=[1]Lists!BF360,'[1]Multi-Field'!$F$78="undrained"),BH360,""))</f>
        <v/>
      </c>
      <c r="EI360" s="409" t="str">
        <f>IF(AND('[1]Multi-Field'!$E$79=[1]Lists!BF360,'[1]Multi-Field'!$F$79="Drained"),BI360,IF(AND('[1]Multi-Field'!$E$79=[1]Lists!BF360,'[1]Multi-Field'!$F$79="undrained"),BH360,""))</f>
        <v/>
      </c>
      <c r="EJ360" s="409" t="str">
        <f>IF(AND('[1]Multi-Field'!$E$80=[1]Lists!BF360,'[1]Multi-Field'!$F$80="Drained"),BI360,IF(AND('[1]Multi-Field'!$E$80=[1]Lists!BF360,'[1]Multi-Field'!$F$80="undrained"),BH360,""))</f>
        <v/>
      </c>
      <c r="EK360" s="409" t="str">
        <f>IF(AND('[1]Multi-Field'!$E$81=[1]Lists!BF360,'[1]Multi-Field'!$F$81="Drained"),BI360,IF(AND('[1]Multi-Field'!$E$81=[1]Lists!BF360,'[1]Multi-Field'!$F$81="undrained"),BH360,""))</f>
        <v/>
      </c>
      <c r="EL360" s="409" t="str">
        <f>IF(AND('[1]Multi-Field'!$E$82=[1]Lists!BF360,'[1]Multi-Field'!$F$82="Drained"),BI360,IF(AND('[1]Multi-Field'!$E$82=[1]Lists!BF360,'[1]Multi-Field'!$F$82="undrained"),BH360,""))</f>
        <v/>
      </c>
      <c r="EM360" s="409" t="str">
        <f>IF(AND('[1]Multi-Field'!$E$83=[1]Lists!BF360,'[1]Multi-Field'!$F$83="Drained"),BI360,IF(AND('[1]Multi-Field'!$E$83=[1]Lists!BF360,'[1]Multi-Field'!$F$83="undrained"),BH360,""))</f>
        <v/>
      </c>
      <c r="EN360" s="409" t="str">
        <f>IF(AND('[1]Multi-Field'!$E$84=[1]Lists!BF360,'[1]Multi-Field'!$F$84="Drained"),BI360,IF(AND('[1]Multi-Field'!$E$84=[1]Lists!BF360,'[1]Multi-Field'!$F$84="undrained"),BH360,""))</f>
        <v/>
      </c>
      <c r="EO360" s="409" t="str">
        <f>IF(AND('[1]Multi-Field'!$E$85=[1]Lists!BF360,'[1]Multi-Field'!$F$85="Drained"),BI360,IF(AND('[1]Multi-Field'!$E$85=[1]Lists!BF360,'[1]Multi-Field'!$F$85="undrained"),BH360,""))</f>
        <v/>
      </c>
      <c r="EP360" s="409" t="str">
        <f>IF(AND('[1]Multi-Field'!$E$86=[1]Lists!BF360,'[1]Multi-Field'!$F$86="Drained"),BI360,IF(AND('[1]Multi-Field'!$E$86=[1]Lists!BF360,'[1]Multi-Field'!$F$86="undrained"),BH360,""))</f>
        <v/>
      </c>
      <c r="EQ360" s="409" t="str">
        <f>IF(AND('[1]Multi-Field'!$E$87=[1]Lists!BF360,'[1]Multi-Field'!$F$87="Drained"),BI360,IF(AND('[1]Multi-Field'!$E$87=[1]Lists!BF360,'[1]Multi-Field'!$F$87="undrained"),BH360,""))</f>
        <v/>
      </c>
      <c r="ER360" s="409" t="str">
        <f>IF(AND('[1]Multi-Field'!$E$88=[1]Lists!BF360,'[1]Multi-Field'!$F$88="Drained"),BI360,IF(AND('[1]Multi-Field'!$E$88=[1]Lists!BF360,'[1]Multi-Field'!$F$88="undrained"),BH360,""))</f>
        <v/>
      </c>
      <c r="ES360" s="409" t="str">
        <f>IF(AND('[1]Multi-Field'!$E$89=[1]Lists!BF360,'[1]Multi-Field'!$F$89="Drained"),BI360,IF(AND('[1]Multi-Field'!$E$89=[1]Lists!BF360,'[1]Multi-Field'!$F$89="undrained"),BH360,""))</f>
        <v/>
      </c>
      <c r="ET360" s="409" t="str">
        <f>IF(AND('[1]Multi-Field'!$E$90=[1]Lists!BF360,'[1]Multi-Field'!$F$90="Drained"),BI360,IF(AND('[1]Multi-Field'!$E$90=[1]Lists!BF360,'[1]Multi-Field'!$F$90="undrained"),BH360,""))</f>
        <v/>
      </c>
      <c r="EU360" s="409" t="str">
        <f>IF(AND('[1]Multi-Field'!$E$91=[1]Lists!BF360,'[1]Multi-Field'!$F$91="Drained"),BI360,IF(AND('[1]Multi-Field'!$E$91=[1]Lists!BF360,'[1]Multi-Field'!$F$91="undrained"),BH360,""))</f>
        <v/>
      </c>
      <c r="EV360" s="409" t="str">
        <f>IF(AND('[1]Multi-Field'!$E$92=[1]Lists!BF360,'[1]Multi-Field'!$F$92="Drained"),BI360,IF(AND('[1]Multi-Field'!$E$92=[1]Lists!BF360,'[1]Multi-Field'!$F$92="undrained"),BH360,""))</f>
        <v/>
      </c>
      <c r="EW360" s="409" t="str">
        <f>IF(AND('[1]Multi-Field'!$E$93=[1]Lists!BF360,'[1]Multi-Field'!$F$93="Drained"),BI360,IF(AND('[1]Multi-Field'!$E$93=[1]Lists!BF360,'[1]Multi-Field'!$F$93="undrained"),BH360,""))</f>
        <v/>
      </c>
      <c r="EX360" s="409" t="str">
        <f>IF(AND('[1]Multi-Field'!$E$94=[1]Lists!BF360,'[1]Multi-Field'!$F$94="Drained"),BI360,IF(AND('[1]Multi-Field'!$E$94=[1]Lists!BF360,'[1]Multi-Field'!$F$94="undrained"),BH360,""))</f>
        <v/>
      </c>
      <c r="EY360" s="409" t="str">
        <f>IF(AND('[1]Multi-Field'!$E$95=[1]Lists!BF360,'[1]Multi-Field'!$F$95="Drained"),BI360,IF(AND('[1]Multi-Field'!$E$95=[1]Lists!BF360,'[1]Multi-Field'!$F$95="undrained"),BH360,""))</f>
        <v/>
      </c>
      <c r="EZ360" s="409" t="str">
        <f>IF(AND('[1]Multi-Field'!$E$96=[1]Lists!BF360,'[1]Multi-Field'!$F$96="Drained"),BI360,IF(AND('[1]Multi-Field'!$E$96=[1]Lists!BF360,'[1]Multi-Field'!$F$96="undrained"),BH360,""))</f>
        <v/>
      </c>
      <c r="FA360" s="409" t="str">
        <f>IF(AND('[1]Multi-Field'!$E$97=[1]Lists!BF360,'[1]Multi-Field'!$F$97="Drained"),BI360,IF(AND('[1]Multi-Field'!$E$97=[1]Lists!BF360,'[1]Multi-Field'!$F$97="undrained"),BH360,""))</f>
        <v/>
      </c>
      <c r="FB360" s="409" t="str">
        <f>IF(AND('[1]Multi-Field'!$E$98=[1]Lists!BF360,'[1]Multi-Field'!$F$98="Drained"),BI360,IF(AND('[1]Multi-Field'!$E$98=[1]Lists!BF360,'[1]Multi-Field'!$F$98="undrained"),BH360,""))</f>
        <v/>
      </c>
      <c r="FC360" s="409" t="str">
        <f>IF(AND('[1]Multi-Field'!$E$99=[1]Lists!BF360,'[1]Multi-Field'!$F$99="Drained"),BI360,IF(AND('[1]Multi-Field'!$E$99=[1]Lists!BF360,'[1]Multi-Field'!$F$99="undrained"),BH360,""))</f>
        <v/>
      </c>
      <c r="FD360" s="409" t="str">
        <f>IF(AND('[1]Multi-Field'!$E$100=[1]Lists!BF360,'[1]Multi-Field'!$F$100="Drained"),BI360,IF(AND('[1]Multi-Field'!$E$100=[1]Lists!BF360,'[1]Multi-Field'!$F$100="undrained"),BH360,""))</f>
        <v/>
      </c>
      <c r="FE360" s="409" t="str">
        <f>IF(AND('[1]Multi-Field'!$E$101=[1]Lists!BF360,'[1]Multi-Field'!$F$101="Drained"),BI360,IF(AND('[1]Multi-Field'!$E$101=[1]Lists!BF360,'[1]Multi-Field'!$F$101="undrained"),BH360,""))</f>
        <v/>
      </c>
      <c r="FF360" s="409" t="str">
        <f>IF(AND('[1]Multi-Field'!$E$102=[1]Lists!BF360,'[1]Multi-Field'!$F$102="Drained"),BI360,IF(AND('[1]Multi-Field'!$E$102=[1]Lists!BF360,'[1]Multi-Field'!$F$102="undrained"),BH360,""))</f>
        <v/>
      </c>
      <c r="FG360" s="409" t="str">
        <f>IF(AND('[1]Multi-Field'!$E$103=[1]Lists!BF360,'[1]Multi-Field'!$F$103="Drained"),BI360,IF(AND('[1]Multi-Field'!$E$103=[1]Lists!BF360,'[1]Multi-Field'!$F$103="undrained"),BH360,""))</f>
        <v/>
      </c>
      <c r="FH360" s="409" t="str">
        <f>IF(AND('[1]Multi-Field'!$E$104=[1]Lists!BF360,'[1]Multi-Field'!$F$104="Drained"),BI360,IF(AND('[1]Multi-Field'!$E$104=[1]Lists!BF360,'[1]Multi-Field'!$F$104="undrained"),BH360,""))</f>
        <v/>
      </c>
      <c r="FI360" s="409" t="str">
        <f>IF(AND('[1]Multi-Field'!$E$105=[1]Lists!BF360,'[1]Multi-Field'!$F$105="Drained"),BI360,IF(AND('[1]Multi-Field'!$E$105=[1]Lists!BF360,'[1]Multi-Field'!$F$105="undrained"),BH360,""))</f>
        <v/>
      </c>
      <c r="FJ360" s="409" t="str">
        <f>IF(AND('[1]Multi-Field'!$E$106=[1]Lists!BF360,'[1]Multi-Field'!$F$106="Drained"),BI360,IF(AND('[1]Multi-Field'!$E$106=[1]Lists!BF360,'[1]Multi-Field'!$F$106="undrained"),BH360,""))</f>
        <v/>
      </c>
      <c r="FK360" s="409" t="str">
        <f>IF(AND('[1]Multi-Field'!$E$107=[1]Lists!BF360,'[1]Multi-Field'!$F$107="Drained"),BI360,IF(AND('[1]Multi-Field'!$E$107=[1]Lists!BF360,'[1]Multi-Field'!$F$107="undrained"),BH360,""))</f>
        <v/>
      </c>
      <c r="FL360" s="409" t="str">
        <f>IF(AND('[1]Multi-Field'!$E$108=[1]Lists!BF360,'[1]Multi-Field'!$F$108="Drained"),BI360,IF(AND('[1]Multi-Field'!$E$108=[1]Lists!BF360,'[1]Multi-Field'!$F$108="undrained"),BH360,""))</f>
        <v/>
      </c>
      <c r="FM360" s="409" t="str">
        <f>IF(AND('[1]Multi-Field'!$E$109=[1]Lists!BF360,'[1]Multi-Field'!$F$109="Drained"),BI360,IF(AND('[1]Multi-Field'!$E$109=[1]Lists!BF360,'[1]Multi-Field'!$F$109="undrained"),BH360,""))</f>
        <v/>
      </c>
      <c r="FN360" s="409" t="str">
        <f>IF(AND('[1]Multi-Field'!$E$110=[1]Lists!BF360,'[1]Multi-Field'!$F$110="Drained"),BI360,IF(AND('[1]Multi-Field'!$E$110=[1]Lists!BF360,'[1]Multi-Field'!$F$110="undrained"),BH360,""))</f>
        <v/>
      </c>
      <c r="FO360" s="409" t="str">
        <f>IF(AND('[1]Multi-Field'!$E$111=[1]Lists!BF360,'[1]Multi-Field'!$F$111="Drained"),BI360,IF(AND('[1]Multi-Field'!$E$111=[1]Lists!BF360,'[1]Multi-Field'!$F$111="undrained"),BH360,""))</f>
        <v/>
      </c>
      <c r="FP360" s="409" t="str">
        <f>IF(AND('[1]Multi-Field'!$E$112=[1]Lists!BF360,'[1]Multi-Field'!$F$112="Drained"),BI360,IF(AND('[1]Multi-Field'!$E$112=[1]Lists!BF360,'[1]Multi-Field'!$F$112="undrained"),BH360,""))</f>
        <v/>
      </c>
      <c r="FQ360" s="409" t="str">
        <f>IF(AND('[1]Multi-Field'!$E$113=[1]Lists!BF360,'[1]Multi-Field'!$F$113="Drained"),BI360,IF(AND('[1]Multi-Field'!$E$113=[1]Lists!BF360,'[1]Multi-Field'!$F$113="undrained"),BH360,""))</f>
        <v/>
      </c>
      <c r="FR360" s="409" t="str">
        <f>IF(AND('[1]Multi-Field'!$E$114=[1]Lists!BF360,'[1]Multi-Field'!$F$114="Drained"),BI360,IF(AND('[1]Multi-Field'!$E$114=[1]Lists!BF360,'[1]Multi-Field'!$F$114="undrained"),BH360,""))</f>
        <v/>
      </c>
      <c r="FS360" s="409" t="str">
        <f>IF(AND('[1]Multi-Field'!$E$115=[1]Lists!BF360,'[1]Multi-Field'!$F$115="Drained"),BI360,IF(AND('[1]Multi-Field'!$E$115=[1]Lists!BF360,'[1]Multi-Field'!$F$115="undrained"),BH360,""))</f>
        <v/>
      </c>
      <c r="FT360" s="409" t="str">
        <f>IF(AND('[1]Multi-Field'!$E$116=[1]Lists!BF360,'[1]Multi-Field'!$F$116="Drained"),BI360,IF(AND('[1]Multi-Field'!$E$116=[1]Lists!BF360,'[1]Multi-Field'!$F$116="undrained"),BH360,""))</f>
        <v/>
      </c>
      <c r="FU360" s="409" t="str">
        <f>IF(AND('[1]Multi-Field'!$E$117=[1]Lists!BF360,'[1]Multi-Field'!$F$117="Drained"),BI360,IF(AND('[1]Multi-Field'!$E$117=[1]Lists!BF360,'[1]Multi-Field'!$F$117="undrained"),BH360,""))</f>
        <v/>
      </c>
      <c r="FV360" s="409" t="str">
        <f>IF(AND('[1]Multi-Field'!$E$118=[1]Lists!BF360,'[1]Multi-Field'!$F$118="Drained"),BI360,IF(AND('[1]Multi-Field'!$E$118=[1]Lists!BF360,'[1]Multi-Field'!$F$118="undrained"),BH360,""))</f>
        <v/>
      </c>
      <c r="FW360" s="409" t="str">
        <f>IF(AND('[1]Multi-Field'!$E$119=[1]Lists!BF360,'[1]Multi-Field'!$F$119="Drained"),BI360,IF(AND('[1]Multi-Field'!$E$119=[1]Lists!BF360,'[1]Multi-Field'!$F$119="undrained"),BH360,""))</f>
        <v/>
      </c>
      <c r="FX360" s="409" t="str">
        <f>IF(AND('[1]Multi-Field'!$E$120=[1]Lists!BF360,'[1]Multi-Field'!$F$120="Drained"),BI360,IF(AND('[1]Multi-Field'!$E$120=[1]Lists!BF360,'[1]Multi-Field'!$F$120="undrained"),BH360,""))</f>
        <v/>
      </c>
      <c r="GC360" s="4">
        <v>1</v>
      </c>
    </row>
    <row r="361" spans="1:185" ht="13.5" customHeight="1">
      <c r="A361" s="7" t="s">
        <v>447</v>
      </c>
      <c r="B361" s="7"/>
      <c r="C361" s="7"/>
      <c r="D361" s="8">
        <v>75</v>
      </c>
      <c r="E361" s="8">
        <f t="shared" si="53"/>
        <v>75</v>
      </c>
      <c r="F361" s="8">
        <f t="shared" si="54"/>
        <v>75</v>
      </c>
      <c r="G361" s="8">
        <v>75</v>
      </c>
      <c r="H361" s="8">
        <v>60</v>
      </c>
      <c r="I361" s="8">
        <f t="shared" si="57"/>
        <v>60</v>
      </c>
      <c r="J361" s="8">
        <f t="shared" si="58"/>
        <v>60</v>
      </c>
      <c r="K361" s="8">
        <v>60</v>
      </c>
      <c r="L361" s="8">
        <v>65</v>
      </c>
      <c r="M361" s="8">
        <f t="shared" si="55"/>
        <v>65</v>
      </c>
      <c r="N361" s="8">
        <f t="shared" si="56"/>
        <v>65</v>
      </c>
      <c r="O361" s="8">
        <v>65</v>
      </c>
      <c r="P361" s="391">
        <v>336</v>
      </c>
      <c r="Q361" s="394"/>
      <c r="R361" s="395" t="b">
        <f>IF(OR('Multi-Field'!AA338=Lists!$AC$42,'Multi-Field'!AA338=Lists!$AC$43),IF('Multi-Field'!Z338="x",(IF('Multi-Field'!AC338=Lists!$Q$11,Lists!$R$11,IF('Multi-Field'!AC338=Lists!$Q$12,Lists!$R$12,IF('Multi-Field'!AC338=Lists!$Q$13,Lists!$R$13,IF('Multi-Field'!AC338=Lists!$Q$14,Lists!$R$14))))),IF('Multi-Field'!X338="x",(IF('Multi-Field'!AC338=Lists!$Q$11,Lists!$S$11,IF('Multi-Field'!AC338=Lists!$Q$12,Lists!$S$12,IF('Multi-Field'!AC338=Lists!$Q$13,Lists!$S$13,IF('Multi-Field'!AC338=Lists!$Q$14,Lists!$S$14))))),IF('Multi-Field'!V338="x",(IF('Multi-Field'!AC338=Lists!$Q$11,Lists!$T$11,IF('Multi-Field'!AC338=Lists!$Q$12,Lists!$T$12,IF('Multi-Field'!AC338=Lists!$Q$13,Lists!$T$13,IF('Multi-Field'!AC338=Lists!$Q$14,Lists!$T$14))))),0))))</f>
        <v>0</v>
      </c>
      <c r="S361" s="395" t="str">
        <f t="shared" si="59"/>
        <v/>
      </c>
      <c r="T361" s="395"/>
      <c r="U361" s="396"/>
      <c r="BF361" s="411" t="s">
        <v>1525</v>
      </c>
      <c r="BG361" s="412">
        <v>4</v>
      </c>
      <c r="BH361" s="412">
        <v>3.5</v>
      </c>
      <c r="BI361" s="412">
        <v>3.5</v>
      </c>
      <c r="BJ361" s="409" t="e">
        <f>IF(AND('[1]Single Field'!#REF!=[1]Lists!BF361,'[1]Single Field'!#REF!="Drained"),"x",IF(AND('[1]Single Field'!#REF!=[1]Lists!BF361,'[1]Single Field'!#REF!="Undrained"),O,""))</f>
        <v>#REF!</v>
      </c>
      <c r="BK361" s="409" t="str">
        <f>IF(AND('[1]Multi-Field'!$E$3=[1]Lists!BF361,'[1]Multi-Field'!$F$3="Drained"),BI361,IF(AND('[1]Multi-Field'!$E$3=BF361,'[1]Multi-Field'!$F$3="undrained"),BH361,""))</f>
        <v/>
      </c>
      <c r="BL361" s="409" t="str">
        <f>IF(AND('[1]Multi-Field'!$E$4=BF361,'[1]Multi-Field'!$F$4="Drained"),BI361,IF(AND('[1]Multi-Field'!$E$4=BF361,'[1]Multi-Field'!$F$4="undrained"),BH361,""))</f>
        <v/>
      </c>
      <c r="BM361" s="409" t="str">
        <f>IF(AND('[1]Multi-Field'!$E$5=BF361,'[1]Multi-Field'!$F$5="Drained"),BI361,IF(AND('[1]Multi-Field'!$E$5=BF361,'[1]Multi-Field'!$F$5="undrained"),BH361,""))</f>
        <v/>
      </c>
      <c r="BN361" s="409" t="str">
        <f>IF(AND('[1]Multi-Field'!$E$6=BF361,'[1]Multi-Field'!$F$6="Drained"),BI361,IF(AND('[1]Multi-Field'!$E$6=BF361,'[1]Multi-Field'!$F$6="undrained"),BH361,""))</f>
        <v/>
      </c>
      <c r="BO361" s="409" t="str">
        <f>IF(AND('[1]Multi-Field'!$E$7=BF361,'[1]Multi-Field'!$F$7="Drained"),BI361,IF(AND('[1]Multi-Field'!$E$7=BF361,'[1]Multi-Field'!$F$7="undrained"),BH361,""))</f>
        <v/>
      </c>
      <c r="BP361" s="409" t="str">
        <f>IF(AND('[1]Multi-Field'!$E$8=BF361,'[1]Multi-Field'!$F$8="Drained"),BI361,IF(AND('[1]Multi-Field'!$E$8=BF361,'[1]Multi-Field'!$F$8="undrained"),BH361,""))</f>
        <v/>
      </c>
      <c r="BQ361" s="409" t="str">
        <f>IF(AND('[1]Multi-Field'!$E$9=BF361,'[1]Multi-Field'!$F$9="Drained"),BI361,IF(AND('[1]Multi-Field'!$E$9=BF361,'[1]Multi-Field'!$F$9="undrained"),BH361,""))</f>
        <v/>
      </c>
      <c r="BR361" s="409" t="str">
        <f>IF(AND('[1]Multi-Field'!$E$10=BF361,'[1]Multi-Field'!$F$10="Drained"),BI361,IF(AND('[1]Multi-Field'!$E$10=BF361,'[1]Multi-Field'!$F$10="undrained"),BH361,""))</f>
        <v/>
      </c>
      <c r="BS361" s="409" t="str">
        <f>IF(AND('[1]Multi-Field'!$E$11=BF361,'[1]Multi-Field'!$F$11="Drained"),BI361,IF(AND('[1]Multi-Field'!$E$11=BF361,'[1]Multi-Field'!$F$11="undrained"),BH361,""))</f>
        <v/>
      </c>
      <c r="BT361" s="409" t="str">
        <f>IF(AND('[1]Multi-Field'!$E$12=BF361,'[1]Multi-Field'!$F$12="Drained"),BI361,IF(AND('[1]Multi-Field'!$E$12=BF361,'[1]Multi-Field'!$F$12="undrained"),BH361,""))</f>
        <v/>
      </c>
      <c r="BU361" s="409" t="str">
        <f>IF(AND('[1]Multi-Field'!$E$13=BF361,'[1]Multi-Field'!$F$13="Drained"),BI361,IF(AND('[1]Multi-Field'!$E$3=BF361,'[1]Multi-Field'!$F$13="undrained"),BH361,""))</f>
        <v/>
      </c>
      <c r="BV361" s="409" t="str">
        <f>IF(AND('[1]Multi-Field'!$E$14=BF361,'[1]Multi-Field'!$F$14="Drained"),BI361,IF(AND('[1]Multi-Field'!$E$14=BF361,'[1]Multi-Field'!$F$14="undrained"),BH361,""))</f>
        <v/>
      </c>
      <c r="BW361" s="409" t="str">
        <f>IF(AND('[1]Multi-Field'!$E$15=BF361,'[1]Multi-Field'!$F$15="Drained"),BI361,IF(AND('[1]Multi-Field'!$E$15=BF361,'[1]Multi-Field'!$F$15="undrained"),BH361,""))</f>
        <v/>
      </c>
      <c r="BX361" s="409" t="str">
        <f>IF(AND('[1]Multi-Field'!$E$16=[1]Lists!BF361,'[1]Multi-Field'!$F$16="Drained"),BI361,IF(AND('[1]Multi-Field'!$E$16=[1]Lists!BF361,'[1]Multi-Field'!$F$16="undrained"),BH361,""))</f>
        <v/>
      </c>
      <c r="BY361" s="409" t="str">
        <f>IF(AND('[1]Multi-Field'!$E$17=[1]Lists!BF361,'[1]Multi-Field'!$F$17="Drained"),BI361,IF(AND('[1]Multi-Field'!$E$17=[1]Lists!BF361,'[1]Multi-Field'!$F$17="undrained"),BH361,""))</f>
        <v/>
      </c>
      <c r="BZ361" s="409" t="str">
        <f>IF(AND('[1]Multi-Field'!$E$18=[1]Lists!BF361,'[1]Multi-Field'!$F$18="Drained"),BI361,IF(AND('[1]Multi-Field'!$E$18=[1]Lists!BF361,'[1]Multi-Field'!$F$18="undrained"),BH361,""))</f>
        <v/>
      </c>
      <c r="CA361" s="409" t="str">
        <f>IF(AND('[1]Multi-Field'!$E$19=[1]Lists!BF361,'[1]Multi-Field'!$F$19="Drained"),BI361,IF(AND('[1]Multi-Field'!$E$19=[1]Lists!BF361,'[1]Multi-Field'!$F$19="undrained"),BH361,""))</f>
        <v/>
      </c>
      <c r="CB361" s="409" t="str">
        <f>IF(AND('[1]Multi-Field'!$E$20=[1]Lists!BF361,'[1]Multi-Field'!$F$20="Drained"),BI361,IF(AND('[1]Multi-Field'!$E$20=[1]Lists!BF361,'[1]Multi-Field'!$F$20="undrained"),BH361,""))</f>
        <v/>
      </c>
      <c r="CC361" s="409" t="str">
        <f>IF(AND('[1]Multi-Field'!$E$21=[1]Lists!BF361,'[1]Multi-Field'!$F$21="Drained"),BI361,IF(AND('[1]Multi-Field'!$E$21=[1]Lists!BF361,'[1]Multi-Field'!$F$21="undrained"),BH361,""))</f>
        <v/>
      </c>
      <c r="CD361" s="409" t="str">
        <f>IF(AND('[1]Multi-Field'!$E$22=[1]Lists!BF361,'[1]Multi-Field'!$F$22="Drained"),BI361,IF(AND('[1]Multi-Field'!$E$22=[1]Lists!BF361,'[1]Multi-Field'!$F$22="undrained"),BH361,""))</f>
        <v/>
      </c>
      <c r="CE361" s="409" t="str">
        <f>IF(AND('[1]Multi-Field'!$E$23=[1]Lists!BF361,'[1]Multi-Field'!$F$23="Drained"),BI361,IF(AND('[1]Multi-Field'!$E$23=[1]Lists!BF361,'[1]Multi-Field'!$F$23="undrained"),BH361,""))</f>
        <v/>
      </c>
      <c r="CF361" s="409" t="str">
        <f>IF(AND('[1]Multi-Field'!$E$24=[1]Lists!BF361,'[1]Multi-Field'!$F$24="Drained"),BI361,IF(AND('[1]Multi-Field'!$E$24=[1]Lists!BF361,'[1]Multi-Field'!$F$24="undrained"),BH361,""))</f>
        <v/>
      </c>
      <c r="CG361" s="409" t="str">
        <f>IF(AND('[1]Multi-Field'!$E$25=[1]Lists!BF361,'[1]Multi-Field'!$F$25="Drained"),BI361,IF(AND('[1]Multi-Field'!$E$25=[1]Lists!BF361,'[1]Multi-Field'!$F$25="undrained"),BH361,""))</f>
        <v/>
      </c>
      <c r="CH361" s="409" t="str">
        <f>IF(AND('[1]Multi-Field'!$E$26=[1]Lists!BF361,'[1]Multi-Field'!$F$26="Drained"),BI361,IF(AND('[1]Multi-Field'!$E$26=[1]Lists!BF361,'[1]Multi-Field'!$F$26="undrained"),BH361,""))</f>
        <v/>
      </c>
      <c r="CI361" s="409" t="str">
        <f>IF(AND('[1]Multi-Field'!$E$27=[1]Lists!BF361,'[1]Multi-Field'!$F$27="Drained"),BI361,IF(AND('[1]Multi-Field'!$E$27=[1]Lists!BF361,'[1]Multi-Field'!$F$27="undrained"),BH361,""))</f>
        <v/>
      </c>
      <c r="CJ361" s="409" t="str">
        <f>IF(AND('[1]Multi-Field'!$E$28=[1]Lists!BF361,'[1]Multi-Field'!$F$28="Drained"),BI361,IF(AND('[1]Multi-Field'!$E$28=[1]Lists!BF361,'[1]Multi-Field'!$F$28="undrained"),BH361,""))</f>
        <v/>
      </c>
      <c r="CK361" s="409" t="str">
        <f>IF(AND('[1]Multi-Field'!$E$29=[1]Lists!BF361,'[1]Multi-Field'!$F$29="Drained"),BI361,IF(AND('[1]Multi-Field'!$E$29=[1]Lists!BF361,'[1]Multi-Field'!$F$29="undrained"),BH361,""))</f>
        <v/>
      </c>
      <c r="CL361" s="409" t="str">
        <f>IF(AND('[1]Multi-Field'!$E$30=[1]Lists!BF361,'[1]Multi-Field'!$F$30="Drained"),BI361,IF(AND('[1]Multi-Field'!$E$30=[1]Lists!BF361,'[1]Multi-Field'!$F$30="undrained"),BH361,""))</f>
        <v/>
      </c>
      <c r="CM361" s="409" t="str">
        <f>IF(AND('[1]Multi-Field'!$E$31=[1]Lists!BF361,'[1]Multi-Field'!$F$31="Drained"),BI361,IF(AND('[1]Multi-Field'!$E$31=[1]Lists!BF361,'[1]Multi-Field'!$F$31="undrained"),BH361,""))</f>
        <v/>
      </c>
      <c r="CN361" s="409" t="str">
        <f>IF(AND('[1]Multi-Field'!$E$32=[1]Lists!BF361,'[1]Multi-Field'!$F$32="Drained"),BI361,IF(AND('[1]Multi-Field'!$E$32=[1]Lists!BF361,'[1]Multi-Field'!$F$32="undrained"),BH361,""))</f>
        <v/>
      </c>
      <c r="CO361" s="409" t="str">
        <f>IF(AND('[1]Multi-Field'!$E$33=[1]Lists!BF361,'[1]Multi-Field'!$F$33="Drained"),BI361,IF(AND('[1]Multi-Field'!$E$33=[1]Lists!BF361,'[1]Multi-Field'!$F$33="undrained"),BH361,""))</f>
        <v/>
      </c>
      <c r="CP361" s="409" t="str">
        <f>IF(AND('[1]Multi-Field'!$E$34=[1]Lists!BF361,'[1]Multi-Field'!$F$34="Drained"),BI361,IF(AND('[1]Multi-Field'!$E$34=[1]Lists!BF361,'[1]Multi-Field'!$F$34="undrained"),BH361,""))</f>
        <v/>
      </c>
      <c r="CQ361" s="409" t="str">
        <f>IF(AND('[1]Multi-Field'!$E$35=[1]Lists!BF361,'[1]Multi-Field'!$F$35="Drained"),BI361,IF(AND('[1]Multi-Field'!$E$35=[1]Lists!BF361,'[1]Multi-Field'!$F$35="undrained"),BH361,""))</f>
        <v/>
      </c>
      <c r="CR361" s="409" t="str">
        <f>IF(AND('[1]Multi-Field'!$E$36=[1]Lists!BF361,'[1]Multi-Field'!$F$36="Drained"),BI361,IF(AND('[1]Multi-Field'!$E$36=[1]Lists!BF361,'[1]Multi-Field'!$F$36="undrained"),BH361,""))</f>
        <v/>
      </c>
      <c r="CS361" s="409" t="str">
        <f>IF(AND('[1]Multi-Field'!$E$37=[1]Lists!BF361,'[1]Multi-Field'!$F$37="Drained"),BI361,IF(AND('[1]Multi-Field'!$E$37=[1]Lists!BF361,'[1]Multi-Field'!$F$37="undrained"),BH361,""))</f>
        <v/>
      </c>
      <c r="CT361" s="409" t="str">
        <f>IF(AND('[1]Multi-Field'!$E$38=[1]Lists!BF361,'[1]Multi-Field'!$F$38="Drained"),BI361,IF(AND('[1]Multi-Field'!$E$38=[1]Lists!BF361,'[1]Multi-Field'!$F$38="undrained"),BH361,""))</f>
        <v/>
      </c>
      <c r="CU361" s="409" t="str">
        <f>IF(AND('[1]Multi-Field'!$E$39=[1]Lists!BF361,'[1]Multi-Field'!$F$39="Drained"),BI361,IF(AND('[1]Multi-Field'!$E$39=[1]Lists!BF361,'[1]Multi-Field'!$F$39="undrained"),BH361,""))</f>
        <v/>
      </c>
      <c r="CV361" s="409" t="str">
        <f>IF(AND('[1]Multi-Field'!$E$40=[1]Lists!BF361,'[1]Multi-Field'!$F$40="Drained"),BI361,IF(AND('[1]Multi-Field'!$E$40=[1]Lists!BF361,'[1]Multi-Field'!$F$40="undrained"),BH361,""))</f>
        <v/>
      </c>
      <c r="CW361" s="409" t="str">
        <f>IF(AND('[1]Multi-Field'!$E$41=[1]Lists!BF361,'[1]Multi-Field'!$F$40="Drained"),BI361,IF(AND('[1]Multi-Field'!$E$40=[1]Lists!BF361,'[1]Multi-Field'!$F$40="undrained"),BH361,""))</f>
        <v/>
      </c>
      <c r="CX361" s="409" t="str">
        <f>IF(AND('[1]Multi-Field'!$E$42=[1]Lists!BF361,'[1]Multi-Field'!$F$42="Drained"),BI361,IF(AND('[1]Multi-Field'!$E$42=[1]Lists!BF361,'[1]Multi-Field'!$F$42="undrained"),BH361,""))</f>
        <v/>
      </c>
      <c r="CY361" s="409" t="str">
        <f>IF(AND('[1]Multi-Field'!$E$43=[1]Lists!BF361,'[1]Multi-Field'!$F$43="Drained"),BI361,IF(AND('[1]Multi-Field'!$E$43=[1]Lists!BF361,'[1]Multi-Field'!$F$43="undrained"),BH361,""))</f>
        <v/>
      </c>
      <c r="CZ361" s="409" t="str">
        <f>IF(AND('[1]Multi-Field'!$E$44=[1]Lists!BF361,'[1]Multi-Field'!$F$44="Drained"),BI361,IF(AND('[1]Multi-Field'!$E$44=[1]Lists!BF361,'[1]Multi-Field'!$F$44="undrained"),BH361,""))</f>
        <v/>
      </c>
      <c r="DA361" s="409" t="str">
        <f>IF(AND('[1]Multi-Field'!$E$45=[1]Lists!BF361,'[1]Multi-Field'!$F$45="Drained"),BI361,IF(AND('[1]Multi-Field'!$E$45=[1]Lists!BF361,'[1]Multi-Field'!$F$45="undrained"),BH361,""))</f>
        <v/>
      </c>
      <c r="DB361" s="409" t="str">
        <f>IF(AND('[1]Multi-Field'!$E$46=[1]Lists!BF361,'[1]Multi-Field'!$F$46="Drained"),BI361,IF(AND('[1]Multi-Field'!$E$46=[1]Lists!BF361,'[1]Multi-Field'!$F$46="undrained"),BH361,""))</f>
        <v/>
      </c>
      <c r="DC361" s="409" t="str">
        <f>IF(AND('[1]Multi-Field'!$E$47=[1]Lists!BF361,'[1]Multi-Field'!$F$47="Drained"),BI361,IF(AND('[1]Multi-Field'!$E$47=[1]Lists!BF361,'[1]Multi-Field'!$F$47="undrained"),BH361,""))</f>
        <v/>
      </c>
      <c r="DD361" s="409" t="str">
        <f>IF(AND('[1]Multi-Field'!$E$48=[1]Lists!BF361,'[1]Multi-Field'!$F$48="Drained"),BI361,IF(AND('[1]Multi-Field'!$E$48=[1]Lists!BF361,'[1]Multi-Field'!$F$48="undrained"),BH361,""))</f>
        <v/>
      </c>
      <c r="DE361" s="409" t="str">
        <f>IF(AND('[1]Multi-Field'!$E$49=[1]Lists!BF361,'[1]Multi-Field'!$F$49="Drained"),BI361,IF(AND('[1]Multi-Field'!$E$49=[1]Lists!BF361,'[1]Multi-Field'!$F$9="undrained"),BH361,""))</f>
        <v/>
      </c>
      <c r="DF361" s="409" t="str">
        <f>IF(AND('[1]Multi-Field'!$E$50=[1]Lists!BF361,'[1]Multi-Field'!$F$50="Drained"),BI361,IF(AND('[1]Multi-Field'!$E$50=[1]Lists!BF361,'[1]Multi-Field'!$F$50="undrained"),BH361,""))</f>
        <v/>
      </c>
      <c r="DG361" s="409" t="str">
        <f>IF(AND('[1]Multi-Field'!$E$51=[1]Lists!BF361,'[1]Multi-Field'!$F$51="Drained"),BI361,IF(AND('[1]Multi-Field'!$E$51=[1]Lists!BF361,'[1]Multi-Field'!$F$51="undrained"),BH361,""))</f>
        <v/>
      </c>
      <c r="DH361" s="409" t="str">
        <f>IF(AND('[1]Multi-Field'!$E$52=[1]Lists!BF361,'[1]Multi-Field'!$F$52="Drained"),BI361,IF(AND('[1]Multi-Field'!$E$52=[1]Lists!BF361,'[1]Multi-Field'!$F$52="undrained"),BH361,""))</f>
        <v/>
      </c>
      <c r="DI361" s="409" t="str">
        <f>IF(AND('[1]Multi-Field'!$E$53=[1]Lists!BF361,'[1]Multi-Field'!$F$53="Drained"),BI361,IF(AND('[1]Multi-Field'!$E$53=[1]Lists!BF361,'[1]Multi-Field'!$F$53="undrained"),BH361,""))</f>
        <v/>
      </c>
      <c r="DJ361" s="409" t="str">
        <f>IF(AND('[1]Multi-Field'!$E$54=[1]Lists!BF361,'[1]Multi-Field'!$F$54="Drained"),BI361,IF(AND('[1]Multi-Field'!$E$54=[1]Lists!BF361,'[1]Multi-Field'!$F$54="undrained"),BH361,""))</f>
        <v/>
      </c>
      <c r="DK361" s="409" t="str">
        <f>IF(AND('[1]Multi-Field'!$E$55=[1]Lists!BF361,'[1]Multi-Field'!$F$55="Drained"),BI361,IF(AND('[1]Multi-Field'!$E$55=[1]Lists!BF361,'[1]Multi-Field'!$F$55="undrained"),BH361,""))</f>
        <v/>
      </c>
      <c r="DL361" s="409" t="str">
        <f>IF(AND('[1]Multi-Field'!$E$56=[1]Lists!BF361,'[1]Multi-Field'!$F$56="Drained"),BI361,IF(AND('[1]Multi-Field'!$E$56=[1]Lists!BF361,'[1]Multi-Field'!$F$56="undrained"),BH361,""))</f>
        <v/>
      </c>
      <c r="DM361" s="409" t="str">
        <f>IF(AND('[1]Multi-Field'!$E$57=[1]Lists!BF361,'[1]Multi-Field'!$F$57="Drained"),BI361,IF(AND('[1]Multi-Field'!$E$57=[1]Lists!BF361,'[1]Multi-Field'!$F$57="undrained"),BH361,""))</f>
        <v/>
      </c>
      <c r="DN361" s="409" t="str">
        <f>IF(AND('[1]Multi-Field'!$E$58=[1]Lists!BF361,'[1]Multi-Field'!$F$58="Drained"),BI361,IF(AND('[1]Multi-Field'!$E$58=[1]Lists!BF361,'[1]Multi-Field'!$F$58="undrained"),BH361,""))</f>
        <v/>
      </c>
      <c r="DO361" s="409" t="str">
        <f>IF(AND('[1]Multi-Field'!$E$59=[1]Lists!BF361,'[1]Multi-Field'!$F$59="Drained"),BI361,IF(AND('[1]Multi-Field'!$E$59=[1]Lists!BF361,'[1]Multi-Field'!$F$59="undrained"),BH361,""))</f>
        <v/>
      </c>
      <c r="DP361" s="409" t="str">
        <f>IF(AND('[1]Multi-Field'!$E$60=[1]Lists!BF361,'[1]Multi-Field'!$F$60="Drained"),BI361,IF(AND('[1]Multi-Field'!$E$60=[1]Lists!BF361,'[1]Multi-Field'!$F$60="undrained"),BH361,""))</f>
        <v/>
      </c>
      <c r="DQ361" s="409" t="str">
        <f>IF(AND('[1]Multi-Field'!$E$61=[1]Lists!BF361,'[1]Multi-Field'!$F$61="Drained"),BI361,IF(AND('[1]Multi-Field'!$E$61=[1]Lists!BF361,'[1]Multi-Field'!$F$61="undrained"),BH361,""))</f>
        <v/>
      </c>
      <c r="DR361" s="409" t="str">
        <f>IF(AND('[1]Multi-Field'!$E$62=[1]Lists!BF361,'[1]Multi-Field'!$F$62="Drained"),BI361,IF(AND('[1]Multi-Field'!$E$62=[1]Lists!BF361,'[1]Multi-Field'!$F$62="undrained"),BH361,""))</f>
        <v/>
      </c>
      <c r="DS361" s="409" t="str">
        <f>IF(AND('[1]Multi-Field'!$E$63=[1]Lists!BF361,'[1]Multi-Field'!$F$63="Drained"),BI361,IF(AND('[1]Multi-Field'!$E$63=[1]Lists!BF361,'[1]Multi-Field'!$F$63="undrained"),BH361,""))</f>
        <v/>
      </c>
      <c r="DT361" s="409" t="str">
        <f>IF(AND('[1]Multi-Field'!$E$64=[1]Lists!BF361,'[1]Multi-Field'!$F$64="Drained"),BI361,IF(AND('[1]Multi-Field'!$E$64=[1]Lists!BF361,'[1]Multi-Field'!$F$64="undrained"),BH361,""))</f>
        <v/>
      </c>
      <c r="DU361" s="409" t="str">
        <f>IF(AND('[1]Multi-Field'!$E$65=[1]Lists!BF361,'[1]Multi-Field'!$F$65="Drained"),BI361,IF(AND('[1]Multi-Field'!$E$65=[1]Lists!BF361,'[1]Multi-Field'!$F$65="undrained"),BH361,""))</f>
        <v/>
      </c>
      <c r="DV361" s="409" t="str">
        <f>IF(AND('[1]Multi-Field'!$E$66=[1]Lists!BF361,'[1]Multi-Field'!$F$66="Drained"),BI361,IF(AND('[1]Multi-Field'!$E$66=[1]Lists!BF361,'[1]Multi-Field'!$F$66="undrained"),BH361,""))</f>
        <v/>
      </c>
      <c r="DW361" s="409" t="str">
        <f>IF(AND('[1]Multi-Field'!$E$67=[1]Lists!BF361,'[1]Multi-Field'!$F$67="Drained"),BI361,IF(AND('[1]Multi-Field'!$E$67=[1]Lists!BF361,'[1]Multi-Field'!$F$67="undrained"),BH361,""))</f>
        <v/>
      </c>
      <c r="DX361" s="409" t="str">
        <f>IF(AND('[1]Multi-Field'!$E$68=[1]Lists!BF361,'[1]Multi-Field'!$F$68="Drained"),BI361,IF(AND('[1]Multi-Field'!$E$68=[1]Lists!BF361,'[1]Multi-Field'!$F$68="undrained"),BH361,""))</f>
        <v/>
      </c>
      <c r="DY361" s="409" t="str">
        <f>IF(AND('[1]Multi-Field'!$E$69=[1]Lists!BF361,'[1]Multi-Field'!$F$69="Drained"),BI361,IF(AND('[1]Multi-Field'!$E$69=[1]Lists!BF361,'[1]Multi-Field'!$F$69="undrained"),BH361,""))</f>
        <v/>
      </c>
      <c r="DZ361" s="409" t="str">
        <f>IF(AND('[1]Multi-Field'!$E$70=[1]Lists!BF361,'[1]Multi-Field'!$F$70="Drained"),BI361,IF(AND('[1]Multi-Field'!$E$70=[1]Lists!BF361,'[1]Multi-Field'!$F$70="undrained"),BH361,""))</f>
        <v/>
      </c>
      <c r="EA361" s="409" t="str">
        <f>IF(AND('[1]Multi-Field'!$E$71=[1]Lists!BF361,'[1]Multi-Field'!$F$71="Drained"),BI361,IF(AND('[1]Multi-Field'!$E$71=[1]Lists!BF361,'[1]Multi-Field'!$F$71="undrained"),BH361,""))</f>
        <v/>
      </c>
      <c r="EB361" s="409" t="str">
        <f>IF(AND('[1]Multi-Field'!$E$72=[1]Lists!BF361,'[1]Multi-Field'!$F$72="Drained"),BI361,IF(AND('[1]Multi-Field'!$E$72=[1]Lists!BF361,'[1]Multi-Field'!$F$72="undrained"),BH361,""))</f>
        <v/>
      </c>
      <c r="EC361" s="409" t="str">
        <f>IF(AND('[1]Multi-Field'!$E$73=[1]Lists!BF361,'[1]Multi-Field'!$F$73="Drained"),BI361,IF(AND('[1]Multi-Field'!$E$73=[1]Lists!BF361,'[1]Multi-Field'!$F$73="undrained"),BH361,""))</f>
        <v/>
      </c>
      <c r="ED361" s="409" t="str">
        <f>IF(AND('[1]Multi-Field'!$E$74=[1]Lists!BF361,'[1]Multi-Field'!$F$74="Drained"),BI361,IF(AND('[1]Multi-Field'!$E$74=[1]Lists!BF361,'[1]Multi-Field'!$F$74="undrained"),BH361,""))</f>
        <v/>
      </c>
      <c r="EE361" s="409" t="str">
        <f>IF(AND('[1]Multi-Field'!$E$75=[1]Lists!BF361,'[1]Multi-Field'!$F$75="Drained"),BI361,IF(AND('[1]Multi-Field'!$E$75=[1]Lists!BF361,'[1]Multi-Field'!$F$75="undrained"),BH361,""))</f>
        <v/>
      </c>
      <c r="EF361" s="409" t="str">
        <f>IF(AND('[1]Multi-Field'!$E$76=[1]Lists!BF361,'[1]Multi-Field'!$F$76="Drained"),BI361,IF(AND('[1]Multi-Field'!$E$76=[1]Lists!BF361,'[1]Multi-Field'!$F$6="undrained"),BH361,""))</f>
        <v/>
      </c>
      <c r="EG361" s="409" t="str">
        <f>IF(AND('[1]Multi-Field'!$E$77=[1]Lists!BF361,'[1]Multi-Field'!$F$77="Drained"),BI361,IF(AND('[1]Multi-Field'!$E$77=[1]Lists!BF361,'[1]Multi-Field'!$F$77="undrained"),BH361,""))</f>
        <v/>
      </c>
      <c r="EH361" s="409" t="str">
        <f>IF(AND('[1]Multi-Field'!$E$78=[1]Lists!BF361,'[1]Multi-Field'!$F$78="Drained"),BI361,IF(AND('[1]Multi-Field'!$E$78=[1]Lists!BF361,'[1]Multi-Field'!$F$78="undrained"),BH361,""))</f>
        <v/>
      </c>
      <c r="EI361" s="409" t="str">
        <f>IF(AND('[1]Multi-Field'!$E$79=[1]Lists!BF361,'[1]Multi-Field'!$F$79="Drained"),BI361,IF(AND('[1]Multi-Field'!$E$79=[1]Lists!BF361,'[1]Multi-Field'!$F$79="undrained"),BH361,""))</f>
        <v/>
      </c>
      <c r="EJ361" s="409" t="str">
        <f>IF(AND('[1]Multi-Field'!$E$80=[1]Lists!BF361,'[1]Multi-Field'!$F$80="Drained"),BI361,IF(AND('[1]Multi-Field'!$E$80=[1]Lists!BF361,'[1]Multi-Field'!$F$80="undrained"),BH361,""))</f>
        <v/>
      </c>
      <c r="EK361" s="409" t="str">
        <f>IF(AND('[1]Multi-Field'!$E$81=[1]Lists!BF361,'[1]Multi-Field'!$F$81="Drained"),BI361,IF(AND('[1]Multi-Field'!$E$81=[1]Lists!BF361,'[1]Multi-Field'!$F$81="undrained"),BH361,""))</f>
        <v/>
      </c>
      <c r="EL361" s="409" t="str">
        <f>IF(AND('[1]Multi-Field'!$E$82=[1]Lists!BF361,'[1]Multi-Field'!$F$82="Drained"),BI361,IF(AND('[1]Multi-Field'!$E$82=[1]Lists!BF361,'[1]Multi-Field'!$F$82="undrained"),BH361,""))</f>
        <v/>
      </c>
      <c r="EM361" s="409" t="str">
        <f>IF(AND('[1]Multi-Field'!$E$83=[1]Lists!BF361,'[1]Multi-Field'!$F$83="Drained"),BI361,IF(AND('[1]Multi-Field'!$E$83=[1]Lists!BF361,'[1]Multi-Field'!$F$83="undrained"),BH361,""))</f>
        <v/>
      </c>
      <c r="EN361" s="409" t="str">
        <f>IF(AND('[1]Multi-Field'!$E$84=[1]Lists!BF361,'[1]Multi-Field'!$F$84="Drained"),BI361,IF(AND('[1]Multi-Field'!$E$84=[1]Lists!BF361,'[1]Multi-Field'!$F$84="undrained"),BH361,""))</f>
        <v/>
      </c>
      <c r="EO361" s="409" t="str">
        <f>IF(AND('[1]Multi-Field'!$E$85=[1]Lists!BF361,'[1]Multi-Field'!$F$85="Drained"),BI361,IF(AND('[1]Multi-Field'!$E$85=[1]Lists!BF361,'[1]Multi-Field'!$F$85="undrained"),BH361,""))</f>
        <v/>
      </c>
      <c r="EP361" s="409" t="str">
        <f>IF(AND('[1]Multi-Field'!$E$86=[1]Lists!BF361,'[1]Multi-Field'!$F$86="Drained"),BI361,IF(AND('[1]Multi-Field'!$E$86=[1]Lists!BF361,'[1]Multi-Field'!$F$86="undrained"),BH361,""))</f>
        <v/>
      </c>
      <c r="EQ361" s="409" t="str">
        <f>IF(AND('[1]Multi-Field'!$E$87=[1]Lists!BF361,'[1]Multi-Field'!$F$87="Drained"),BI361,IF(AND('[1]Multi-Field'!$E$87=[1]Lists!BF361,'[1]Multi-Field'!$F$87="undrained"),BH361,""))</f>
        <v/>
      </c>
      <c r="ER361" s="409" t="str">
        <f>IF(AND('[1]Multi-Field'!$E$88=[1]Lists!BF361,'[1]Multi-Field'!$F$88="Drained"),BI361,IF(AND('[1]Multi-Field'!$E$88=[1]Lists!BF361,'[1]Multi-Field'!$F$88="undrained"),BH361,""))</f>
        <v/>
      </c>
      <c r="ES361" s="409" t="str">
        <f>IF(AND('[1]Multi-Field'!$E$89=[1]Lists!BF361,'[1]Multi-Field'!$F$89="Drained"),BI361,IF(AND('[1]Multi-Field'!$E$89=[1]Lists!BF361,'[1]Multi-Field'!$F$89="undrained"),BH361,""))</f>
        <v/>
      </c>
      <c r="ET361" s="409" t="str">
        <f>IF(AND('[1]Multi-Field'!$E$90=[1]Lists!BF361,'[1]Multi-Field'!$F$90="Drained"),BI361,IF(AND('[1]Multi-Field'!$E$90=[1]Lists!BF361,'[1]Multi-Field'!$F$90="undrained"),BH361,""))</f>
        <v/>
      </c>
      <c r="EU361" s="409" t="str">
        <f>IF(AND('[1]Multi-Field'!$E$91=[1]Lists!BF361,'[1]Multi-Field'!$F$91="Drained"),BI361,IF(AND('[1]Multi-Field'!$E$91=[1]Lists!BF361,'[1]Multi-Field'!$F$91="undrained"),BH361,""))</f>
        <v/>
      </c>
      <c r="EV361" s="409" t="str">
        <f>IF(AND('[1]Multi-Field'!$E$92=[1]Lists!BF361,'[1]Multi-Field'!$F$92="Drained"),BI361,IF(AND('[1]Multi-Field'!$E$92=[1]Lists!BF361,'[1]Multi-Field'!$F$92="undrained"),BH361,""))</f>
        <v/>
      </c>
      <c r="EW361" s="409" t="str">
        <f>IF(AND('[1]Multi-Field'!$E$93=[1]Lists!BF361,'[1]Multi-Field'!$F$93="Drained"),BI361,IF(AND('[1]Multi-Field'!$E$93=[1]Lists!BF361,'[1]Multi-Field'!$F$93="undrained"),BH361,""))</f>
        <v/>
      </c>
      <c r="EX361" s="409" t="str">
        <f>IF(AND('[1]Multi-Field'!$E$94=[1]Lists!BF361,'[1]Multi-Field'!$F$94="Drained"),BI361,IF(AND('[1]Multi-Field'!$E$94=[1]Lists!BF361,'[1]Multi-Field'!$F$94="undrained"),BH361,""))</f>
        <v/>
      </c>
      <c r="EY361" s="409" t="str">
        <f>IF(AND('[1]Multi-Field'!$E$95=[1]Lists!BF361,'[1]Multi-Field'!$F$95="Drained"),BI361,IF(AND('[1]Multi-Field'!$E$95=[1]Lists!BF361,'[1]Multi-Field'!$F$95="undrained"),BH361,""))</f>
        <v/>
      </c>
      <c r="EZ361" s="409" t="str">
        <f>IF(AND('[1]Multi-Field'!$E$96=[1]Lists!BF361,'[1]Multi-Field'!$F$96="Drained"),BI361,IF(AND('[1]Multi-Field'!$E$96=[1]Lists!BF361,'[1]Multi-Field'!$F$96="undrained"),BH361,""))</f>
        <v/>
      </c>
      <c r="FA361" s="409" t="str">
        <f>IF(AND('[1]Multi-Field'!$E$97=[1]Lists!BF361,'[1]Multi-Field'!$F$97="Drained"),BI361,IF(AND('[1]Multi-Field'!$E$97=[1]Lists!BF361,'[1]Multi-Field'!$F$97="undrained"),BH361,""))</f>
        <v/>
      </c>
      <c r="FB361" s="409" t="str">
        <f>IF(AND('[1]Multi-Field'!$E$98=[1]Lists!BF361,'[1]Multi-Field'!$F$98="Drained"),BI361,IF(AND('[1]Multi-Field'!$E$98=[1]Lists!BF361,'[1]Multi-Field'!$F$98="undrained"),BH361,""))</f>
        <v/>
      </c>
      <c r="FC361" s="409" t="str">
        <f>IF(AND('[1]Multi-Field'!$E$99=[1]Lists!BF361,'[1]Multi-Field'!$F$99="Drained"),BI361,IF(AND('[1]Multi-Field'!$E$99=[1]Lists!BF361,'[1]Multi-Field'!$F$99="undrained"),BH361,""))</f>
        <v/>
      </c>
      <c r="FD361" s="409" t="str">
        <f>IF(AND('[1]Multi-Field'!$E$100=[1]Lists!BF361,'[1]Multi-Field'!$F$100="Drained"),BI361,IF(AND('[1]Multi-Field'!$E$100=[1]Lists!BF361,'[1]Multi-Field'!$F$100="undrained"),BH361,""))</f>
        <v/>
      </c>
      <c r="FE361" s="409" t="str">
        <f>IF(AND('[1]Multi-Field'!$E$101=[1]Lists!BF361,'[1]Multi-Field'!$F$101="Drained"),BI361,IF(AND('[1]Multi-Field'!$E$101=[1]Lists!BF361,'[1]Multi-Field'!$F$101="undrained"),BH361,""))</f>
        <v/>
      </c>
      <c r="FF361" s="409" t="str">
        <f>IF(AND('[1]Multi-Field'!$E$102=[1]Lists!BF361,'[1]Multi-Field'!$F$102="Drained"),BI361,IF(AND('[1]Multi-Field'!$E$102=[1]Lists!BF361,'[1]Multi-Field'!$F$102="undrained"),BH361,""))</f>
        <v/>
      </c>
      <c r="FG361" s="409" t="str">
        <f>IF(AND('[1]Multi-Field'!$E$103=[1]Lists!BF361,'[1]Multi-Field'!$F$103="Drained"),BI361,IF(AND('[1]Multi-Field'!$E$103=[1]Lists!BF361,'[1]Multi-Field'!$F$103="undrained"),BH361,""))</f>
        <v/>
      </c>
      <c r="FH361" s="409" t="str">
        <f>IF(AND('[1]Multi-Field'!$E$104=[1]Lists!BF361,'[1]Multi-Field'!$F$104="Drained"),BI361,IF(AND('[1]Multi-Field'!$E$104=[1]Lists!BF361,'[1]Multi-Field'!$F$104="undrained"),BH361,""))</f>
        <v/>
      </c>
      <c r="FI361" s="409" t="str">
        <f>IF(AND('[1]Multi-Field'!$E$105=[1]Lists!BF361,'[1]Multi-Field'!$F$105="Drained"),BI361,IF(AND('[1]Multi-Field'!$E$105=[1]Lists!BF361,'[1]Multi-Field'!$F$105="undrained"),BH361,""))</f>
        <v/>
      </c>
      <c r="FJ361" s="409" t="str">
        <f>IF(AND('[1]Multi-Field'!$E$106=[1]Lists!BF361,'[1]Multi-Field'!$F$106="Drained"),BI361,IF(AND('[1]Multi-Field'!$E$106=[1]Lists!BF361,'[1]Multi-Field'!$F$106="undrained"),BH361,""))</f>
        <v/>
      </c>
      <c r="FK361" s="409" t="str">
        <f>IF(AND('[1]Multi-Field'!$E$107=[1]Lists!BF361,'[1]Multi-Field'!$F$107="Drained"),BI361,IF(AND('[1]Multi-Field'!$E$107=[1]Lists!BF361,'[1]Multi-Field'!$F$107="undrained"),BH361,""))</f>
        <v/>
      </c>
      <c r="FL361" s="409" t="str">
        <f>IF(AND('[1]Multi-Field'!$E$108=[1]Lists!BF361,'[1]Multi-Field'!$F$108="Drained"),BI361,IF(AND('[1]Multi-Field'!$E$108=[1]Lists!BF361,'[1]Multi-Field'!$F$108="undrained"),BH361,""))</f>
        <v/>
      </c>
      <c r="FM361" s="409" t="str">
        <f>IF(AND('[1]Multi-Field'!$E$109=[1]Lists!BF361,'[1]Multi-Field'!$F$109="Drained"),BI361,IF(AND('[1]Multi-Field'!$E$109=[1]Lists!BF361,'[1]Multi-Field'!$F$109="undrained"),BH361,""))</f>
        <v/>
      </c>
      <c r="FN361" s="409" t="str">
        <f>IF(AND('[1]Multi-Field'!$E$110=[1]Lists!BF361,'[1]Multi-Field'!$F$110="Drained"),BI361,IF(AND('[1]Multi-Field'!$E$110=[1]Lists!BF361,'[1]Multi-Field'!$F$110="undrained"),BH361,""))</f>
        <v/>
      </c>
      <c r="FO361" s="409" t="str">
        <f>IF(AND('[1]Multi-Field'!$E$111=[1]Lists!BF361,'[1]Multi-Field'!$F$111="Drained"),BI361,IF(AND('[1]Multi-Field'!$E$111=[1]Lists!BF361,'[1]Multi-Field'!$F$111="undrained"),BH361,""))</f>
        <v/>
      </c>
      <c r="FP361" s="409" t="str">
        <f>IF(AND('[1]Multi-Field'!$E$112=[1]Lists!BF361,'[1]Multi-Field'!$F$112="Drained"),BI361,IF(AND('[1]Multi-Field'!$E$112=[1]Lists!BF361,'[1]Multi-Field'!$F$112="undrained"),BH361,""))</f>
        <v/>
      </c>
      <c r="FQ361" s="409" t="str">
        <f>IF(AND('[1]Multi-Field'!$E$113=[1]Lists!BF361,'[1]Multi-Field'!$F$113="Drained"),BI361,IF(AND('[1]Multi-Field'!$E$113=[1]Lists!BF361,'[1]Multi-Field'!$F$113="undrained"),BH361,""))</f>
        <v/>
      </c>
      <c r="FR361" s="409" t="str">
        <f>IF(AND('[1]Multi-Field'!$E$114=[1]Lists!BF361,'[1]Multi-Field'!$F$114="Drained"),BI361,IF(AND('[1]Multi-Field'!$E$114=[1]Lists!BF361,'[1]Multi-Field'!$F$114="undrained"),BH361,""))</f>
        <v/>
      </c>
      <c r="FS361" s="409" t="str">
        <f>IF(AND('[1]Multi-Field'!$E$115=[1]Lists!BF361,'[1]Multi-Field'!$F$115="Drained"),BI361,IF(AND('[1]Multi-Field'!$E$115=[1]Lists!BF361,'[1]Multi-Field'!$F$115="undrained"),BH361,""))</f>
        <v/>
      </c>
      <c r="FT361" s="409" t="str">
        <f>IF(AND('[1]Multi-Field'!$E$116=[1]Lists!BF361,'[1]Multi-Field'!$F$116="Drained"),BI361,IF(AND('[1]Multi-Field'!$E$116=[1]Lists!BF361,'[1]Multi-Field'!$F$116="undrained"),BH361,""))</f>
        <v/>
      </c>
      <c r="FU361" s="409" t="str">
        <f>IF(AND('[1]Multi-Field'!$E$117=[1]Lists!BF361,'[1]Multi-Field'!$F$117="Drained"),BI361,IF(AND('[1]Multi-Field'!$E$117=[1]Lists!BF361,'[1]Multi-Field'!$F$117="undrained"),BH361,""))</f>
        <v/>
      </c>
      <c r="FV361" s="409" t="str">
        <f>IF(AND('[1]Multi-Field'!$E$118=[1]Lists!BF361,'[1]Multi-Field'!$F$118="Drained"),BI361,IF(AND('[1]Multi-Field'!$E$118=[1]Lists!BF361,'[1]Multi-Field'!$F$118="undrained"),BH361,""))</f>
        <v/>
      </c>
      <c r="FW361" s="409" t="str">
        <f>IF(AND('[1]Multi-Field'!$E$119=[1]Lists!BF361,'[1]Multi-Field'!$F$119="Drained"),BI361,IF(AND('[1]Multi-Field'!$E$119=[1]Lists!BF361,'[1]Multi-Field'!$F$119="undrained"),BH361,""))</f>
        <v/>
      </c>
      <c r="FX361" s="409" t="str">
        <f>IF(AND('[1]Multi-Field'!$E$120=[1]Lists!BF361,'[1]Multi-Field'!$F$120="Drained"),BI361,IF(AND('[1]Multi-Field'!$E$120=[1]Lists!BF361,'[1]Multi-Field'!$F$120="undrained"),BH361,""))</f>
        <v/>
      </c>
      <c r="GC361" s="4">
        <v>1</v>
      </c>
    </row>
    <row r="362" spans="1:185" ht="13.5" customHeight="1">
      <c r="A362" s="7" t="s">
        <v>448</v>
      </c>
      <c r="B362" s="7"/>
      <c r="C362" s="7"/>
      <c r="D362" s="8">
        <v>75</v>
      </c>
      <c r="E362" s="8">
        <f t="shared" si="53"/>
        <v>75</v>
      </c>
      <c r="F362" s="8">
        <f t="shared" si="54"/>
        <v>75</v>
      </c>
      <c r="G362" s="8">
        <v>75</v>
      </c>
      <c r="H362" s="8">
        <v>70</v>
      </c>
      <c r="I362" s="8">
        <f t="shared" si="57"/>
        <v>70</v>
      </c>
      <c r="J362" s="8">
        <f t="shared" si="58"/>
        <v>70</v>
      </c>
      <c r="K362" s="8">
        <v>70</v>
      </c>
      <c r="L362" s="8">
        <v>105</v>
      </c>
      <c r="M362" s="8">
        <f t="shared" si="55"/>
        <v>105</v>
      </c>
      <c r="N362" s="8">
        <f t="shared" si="56"/>
        <v>105</v>
      </c>
      <c r="O362" s="8">
        <v>105</v>
      </c>
      <c r="P362" s="391">
        <v>337</v>
      </c>
      <c r="Q362" s="394"/>
      <c r="R362" s="395" t="b">
        <f>IF(OR('Multi-Field'!AA339=Lists!$AC$42,'Multi-Field'!AA339=Lists!$AC$43),IF('Multi-Field'!Z339="x",(IF('Multi-Field'!AC339=Lists!$Q$11,Lists!$R$11,IF('Multi-Field'!AC339=Lists!$Q$12,Lists!$R$12,IF('Multi-Field'!AC339=Lists!$Q$13,Lists!$R$13,IF('Multi-Field'!AC339=Lists!$Q$14,Lists!$R$14))))),IF('Multi-Field'!X339="x",(IF('Multi-Field'!AC339=Lists!$Q$11,Lists!$S$11,IF('Multi-Field'!AC339=Lists!$Q$12,Lists!$S$12,IF('Multi-Field'!AC339=Lists!$Q$13,Lists!$S$13,IF('Multi-Field'!AC339=Lists!$Q$14,Lists!$S$14))))),IF('Multi-Field'!V339="x",(IF('Multi-Field'!AC339=Lists!$Q$11,Lists!$T$11,IF('Multi-Field'!AC339=Lists!$Q$12,Lists!$T$12,IF('Multi-Field'!AC339=Lists!$Q$13,Lists!$T$13,IF('Multi-Field'!AC339=Lists!$Q$14,Lists!$T$14))))),0))))</f>
        <v>0</v>
      </c>
      <c r="S362" s="395" t="str">
        <f t="shared" si="59"/>
        <v/>
      </c>
      <c r="T362" s="395"/>
      <c r="U362" s="396"/>
      <c r="BF362" s="411" t="s">
        <v>1526</v>
      </c>
      <c r="BG362" s="412">
        <v>3</v>
      </c>
      <c r="BH362" s="412">
        <v>4.5</v>
      </c>
      <c r="BI362" s="412">
        <v>4.5</v>
      </c>
      <c r="BJ362" s="409" t="e">
        <f>IF(AND('[1]Single Field'!#REF!=[1]Lists!BF362,'[1]Single Field'!#REF!="Drained"),"x",IF(AND('[1]Single Field'!#REF!=[1]Lists!BF362,'[1]Single Field'!#REF!="Undrained"),O,""))</f>
        <v>#REF!</v>
      </c>
      <c r="BK362" s="409" t="str">
        <f>IF(AND('[1]Multi-Field'!$E$3=[1]Lists!BF362,'[1]Multi-Field'!$F$3="Drained"),BI362,IF(AND('[1]Multi-Field'!$E$3=BF362,'[1]Multi-Field'!$F$3="undrained"),BH362,""))</f>
        <v/>
      </c>
      <c r="BL362" s="409" t="str">
        <f>IF(AND('[1]Multi-Field'!$E$4=BF362,'[1]Multi-Field'!$F$4="Drained"),BI362,IF(AND('[1]Multi-Field'!$E$4=BF362,'[1]Multi-Field'!$F$4="undrained"),BH362,""))</f>
        <v/>
      </c>
      <c r="BM362" s="409" t="str">
        <f>IF(AND('[1]Multi-Field'!$E$5=BF362,'[1]Multi-Field'!$F$5="Drained"),BI362,IF(AND('[1]Multi-Field'!$E$5=BF362,'[1]Multi-Field'!$F$5="undrained"),BH362,""))</f>
        <v/>
      </c>
      <c r="BN362" s="409" t="str">
        <f>IF(AND('[1]Multi-Field'!$E$6=BF362,'[1]Multi-Field'!$F$6="Drained"),BI362,IF(AND('[1]Multi-Field'!$E$6=BF362,'[1]Multi-Field'!$F$6="undrained"),BH362,""))</f>
        <v/>
      </c>
      <c r="BO362" s="409" t="str">
        <f>IF(AND('[1]Multi-Field'!$E$7=BF362,'[1]Multi-Field'!$F$7="Drained"),BI362,IF(AND('[1]Multi-Field'!$E$7=BF362,'[1]Multi-Field'!$F$7="undrained"),BH362,""))</f>
        <v/>
      </c>
      <c r="BP362" s="409" t="str">
        <f>IF(AND('[1]Multi-Field'!$E$8=BF362,'[1]Multi-Field'!$F$8="Drained"),BI362,IF(AND('[1]Multi-Field'!$E$8=BF362,'[1]Multi-Field'!$F$8="undrained"),BH362,""))</f>
        <v/>
      </c>
      <c r="BQ362" s="409" t="str">
        <f>IF(AND('[1]Multi-Field'!$E$9=BF362,'[1]Multi-Field'!$F$9="Drained"),BI362,IF(AND('[1]Multi-Field'!$E$9=BF362,'[1]Multi-Field'!$F$9="undrained"),BH362,""))</f>
        <v/>
      </c>
      <c r="BR362" s="409" t="str">
        <f>IF(AND('[1]Multi-Field'!$E$10=BF362,'[1]Multi-Field'!$F$10="Drained"),BI362,IF(AND('[1]Multi-Field'!$E$10=BF362,'[1]Multi-Field'!$F$10="undrained"),BH362,""))</f>
        <v/>
      </c>
      <c r="BS362" s="409" t="str">
        <f>IF(AND('[1]Multi-Field'!$E$11=BF362,'[1]Multi-Field'!$F$11="Drained"),BI362,IF(AND('[1]Multi-Field'!$E$11=BF362,'[1]Multi-Field'!$F$11="undrained"),BH362,""))</f>
        <v/>
      </c>
      <c r="BT362" s="409" t="str">
        <f>IF(AND('[1]Multi-Field'!$E$12=BF362,'[1]Multi-Field'!$F$12="Drained"),BI362,IF(AND('[1]Multi-Field'!$E$12=BF362,'[1]Multi-Field'!$F$12="undrained"),BH362,""))</f>
        <v/>
      </c>
      <c r="BU362" s="409" t="str">
        <f>IF(AND('[1]Multi-Field'!$E$13=BF362,'[1]Multi-Field'!$F$13="Drained"),BI362,IF(AND('[1]Multi-Field'!$E$3=BF362,'[1]Multi-Field'!$F$13="undrained"),BH362,""))</f>
        <v/>
      </c>
      <c r="BV362" s="409" t="str">
        <f>IF(AND('[1]Multi-Field'!$E$14=BF362,'[1]Multi-Field'!$F$14="Drained"),BI362,IF(AND('[1]Multi-Field'!$E$14=BF362,'[1]Multi-Field'!$F$14="undrained"),BH362,""))</f>
        <v/>
      </c>
      <c r="BW362" s="409" t="str">
        <f>IF(AND('[1]Multi-Field'!$E$15=BF362,'[1]Multi-Field'!$F$15="Drained"),BI362,IF(AND('[1]Multi-Field'!$E$15=BF362,'[1]Multi-Field'!$F$15="undrained"),BH362,""))</f>
        <v/>
      </c>
      <c r="BX362" s="409" t="str">
        <f>IF(AND('[1]Multi-Field'!$E$16=[1]Lists!BF362,'[1]Multi-Field'!$F$16="Drained"),BI362,IF(AND('[1]Multi-Field'!$E$16=[1]Lists!BF362,'[1]Multi-Field'!$F$16="undrained"),BH362,""))</f>
        <v/>
      </c>
      <c r="BY362" s="409" t="str">
        <f>IF(AND('[1]Multi-Field'!$E$17=[1]Lists!BF362,'[1]Multi-Field'!$F$17="Drained"),BI362,IF(AND('[1]Multi-Field'!$E$17=[1]Lists!BF362,'[1]Multi-Field'!$F$17="undrained"),BH362,""))</f>
        <v/>
      </c>
      <c r="BZ362" s="409" t="str">
        <f>IF(AND('[1]Multi-Field'!$E$18=[1]Lists!BF362,'[1]Multi-Field'!$F$18="Drained"),BI362,IF(AND('[1]Multi-Field'!$E$18=[1]Lists!BF362,'[1]Multi-Field'!$F$18="undrained"),BH362,""))</f>
        <v/>
      </c>
      <c r="CA362" s="409" t="str">
        <f>IF(AND('[1]Multi-Field'!$E$19=[1]Lists!BF362,'[1]Multi-Field'!$F$19="Drained"),BI362,IF(AND('[1]Multi-Field'!$E$19=[1]Lists!BF362,'[1]Multi-Field'!$F$19="undrained"),BH362,""))</f>
        <v/>
      </c>
      <c r="CB362" s="409" t="str">
        <f>IF(AND('[1]Multi-Field'!$E$20=[1]Lists!BF362,'[1]Multi-Field'!$F$20="Drained"),BI362,IF(AND('[1]Multi-Field'!$E$20=[1]Lists!BF362,'[1]Multi-Field'!$F$20="undrained"),BH362,""))</f>
        <v/>
      </c>
      <c r="CC362" s="409" t="str">
        <f>IF(AND('[1]Multi-Field'!$E$21=[1]Lists!BF362,'[1]Multi-Field'!$F$21="Drained"),BI362,IF(AND('[1]Multi-Field'!$E$21=[1]Lists!BF362,'[1]Multi-Field'!$F$21="undrained"),BH362,""))</f>
        <v/>
      </c>
      <c r="CD362" s="409" t="str">
        <f>IF(AND('[1]Multi-Field'!$E$22=[1]Lists!BF362,'[1]Multi-Field'!$F$22="Drained"),BI362,IF(AND('[1]Multi-Field'!$E$22=[1]Lists!BF362,'[1]Multi-Field'!$F$22="undrained"),BH362,""))</f>
        <v/>
      </c>
      <c r="CE362" s="409" t="str">
        <f>IF(AND('[1]Multi-Field'!$E$23=[1]Lists!BF362,'[1]Multi-Field'!$F$23="Drained"),BI362,IF(AND('[1]Multi-Field'!$E$23=[1]Lists!BF362,'[1]Multi-Field'!$F$23="undrained"),BH362,""))</f>
        <v/>
      </c>
      <c r="CF362" s="409" t="str">
        <f>IF(AND('[1]Multi-Field'!$E$24=[1]Lists!BF362,'[1]Multi-Field'!$F$24="Drained"),BI362,IF(AND('[1]Multi-Field'!$E$24=[1]Lists!BF362,'[1]Multi-Field'!$F$24="undrained"),BH362,""))</f>
        <v/>
      </c>
      <c r="CG362" s="409" t="str">
        <f>IF(AND('[1]Multi-Field'!$E$25=[1]Lists!BF362,'[1]Multi-Field'!$F$25="Drained"),BI362,IF(AND('[1]Multi-Field'!$E$25=[1]Lists!BF362,'[1]Multi-Field'!$F$25="undrained"),BH362,""))</f>
        <v/>
      </c>
      <c r="CH362" s="409" t="str">
        <f>IF(AND('[1]Multi-Field'!$E$26=[1]Lists!BF362,'[1]Multi-Field'!$F$26="Drained"),BI362,IF(AND('[1]Multi-Field'!$E$26=[1]Lists!BF362,'[1]Multi-Field'!$F$26="undrained"),BH362,""))</f>
        <v/>
      </c>
      <c r="CI362" s="409" t="str">
        <f>IF(AND('[1]Multi-Field'!$E$27=[1]Lists!BF362,'[1]Multi-Field'!$F$27="Drained"),BI362,IF(AND('[1]Multi-Field'!$E$27=[1]Lists!BF362,'[1]Multi-Field'!$F$27="undrained"),BH362,""))</f>
        <v/>
      </c>
      <c r="CJ362" s="409" t="str">
        <f>IF(AND('[1]Multi-Field'!$E$28=[1]Lists!BF362,'[1]Multi-Field'!$F$28="Drained"),BI362,IF(AND('[1]Multi-Field'!$E$28=[1]Lists!BF362,'[1]Multi-Field'!$F$28="undrained"),BH362,""))</f>
        <v/>
      </c>
      <c r="CK362" s="409" t="str">
        <f>IF(AND('[1]Multi-Field'!$E$29=[1]Lists!BF362,'[1]Multi-Field'!$F$29="Drained"),BI362,IF(AND('[1]Multi-Field'!$E$29=[1]Lists!BF362,'[1]Multi-Field'!$F$29="undrained"),BH362,""))</f>
        <v/>
      </c>
      <c r="CL362" s="409" t="str">
        <f>IF(AND('[1]Multi-Field'!$E$30=[1]Lists!BF362,'[1]Multi-Field'!$F$30="Drained"),BI362,IF(AND('[1]Multi-Field'!$E$30=[1]Lists!BF362,'[1]Multi-Field'!$F$30="undrained"),BH362,""))</f>
        <v/>
      </c>
      <c r="CM362" s="409" t="str">
        <f>IF(AND('[1]Multi-Field'!$E$31=[1]Lists!BF362,'[1]Multi-Field'!$F$31="Drained"),BI362,IF(AND('[1]Multi-Field'!$E$31=[1]Lists!BF362,'[1]Multi-Field'!$F$31="undrained"),BH362,""))</f>
        <v/>
      </c>
      <c r="CN362" s="409" t="str">
        <f>IF(AND('[1]Multi-Field'!$E$32=[1]Lists!BF362,'[1]Multi-Field'!$F$32="Drained"),BI362,IF(AND('[1]Multi-Field'!$E$32=[1]Lists!BF362,'[1]Multi-Field'!$F$32="undrained"),BH362,""))</f>
        <v/>
      </c>
      <c r="CO362" s="409" t="str">
        <f>IF(AND('[1]Multi-Field'!$E$33=[1]Lists!BF362,'[1]Multi-Field'!$F$33="Drained"),BI362,IF(AND('[1]Multi-Field'!$E$33=[1]Lists!BF362,'[1]Multi-Field'!$F$33="undrained"),BH362,""))</f>
        <v/>
      </c>
      <c r="CP362" s="409" t="str">
        <f>IF(AND('[1]Multi-Field'!$E$34=[1]Lists!BF362,'[1]Multi-Field'!$F$34="Drained"),BI362,IF(AND('[1]Multi-Field'!$E$34=[1]Lists!BF362,'[1]Multi-Field'!$F$34="undrained"),BH362,""))</f>
        <v/>
      </c>
      <c r="CQ362" s="409" t="str">
        <f>IF(AND('[1]Multi-Field'!$E$35=[1]Lists!BF362,'[1]Multi-Field'!$F$35="Drained"),BI362,IF(AND('[1]Multi-Field'!$E$35=[1]Lists!BF362,'[1]Multi-Field'!$F$35="undrained"),BH362,""))</f>
        <v/>
      </c>
      <c r="CR362" s="409" t="str">
        <f>IF(AND('[1]Multi-Field'!$E$36=[1]Lists!BF362,'[1]Multi-Field'!$F$36="Drained"),BI362,IF(AND('[1]Multi-Field'!$E$36=[1]Lists!BF362,'[1]Multi-Field'!$F$36="undrained"),BH362,""))</f>
        <v/>
      </c>
      <c r="CS362" s="409" t="str">
        <f>IF(AND('[1]Multi-Field'!$E$37=[1]Lists!BF362,'[1]Multi-Field'!$F$37="Drained"),BI362,IF(AND('[1]Multi-Field'!$E$37=[1]Lists!BF362,'[1]Multi-Field'!$F$37="undrained"),BH362,""))</f>
        <v/>
      </c>
      <c r="CT362" s="409" t="str">
        <f>IF(AND('[1]Multi-Field'!$E$38=[1]Lists!BF362,'[1]Multi-Field'!$F$38="Drained"),BI362,IF(AND('[1]Multi-Field'!$E$38=[1]Lists!BF362,'[1]Multi-Field'!$F$38="undrained"),BH362,""))</f>
        <v/>
      </c>
      <c r="CU362" s="409" t="str">
        <f>IF(AND('[1]Multi-Field'!$E$39=[1]Lists!BF362,'[1]Multi-Field'!$F$39="Drained"),BI362,IF(AND('[1]Multi-Field'!$E$39=[1]Lists!BF362,'[1]Multi-Field'!$F$39="undrained"),BH362,""))</f>
        <v/>
      </c>
      <c r="CV362" s="409" t="str">
        <f>IF(AND('[1]Multi-Field'!$E$40=[1]Lists!BF362,'[1]Multi-Field'!$F$40="Drained"),BI362,IF(AND('[1]Multi-Field'!$E$40=[1]Lists!BF362,'[1]Multi-Field'!$F$40="undrained"),BH362,""))</f>
        <v/>
      </c>
      <c r="CW362" s="409" t="str">
        <f>IF(AND('[1]Multi-Field'!$E$41=[1]Lists!BF362,'[1]Multi-Field'!$F$40="Drained"),BI362,IF(AND('[1]Multi-Field'!$E$40=[1]Lists!BF362,'[1]Multi-Field'!$F$40="undrained"),BH362,""))</f>
        <v/>
      </c>
      <c r="CX362" s="409" t="str">
        <f>IF(AND('[1]Multi-Field'!$E$42=[1]Lists!BF362,'[1]Multi-Field'!$F$42="Drained"),BI362,IF(AND('[1]Multi-Field'!$E$42=[1]Lists!BF362,'[1]Multi-Field'!$F$42="undrained"),BH362,""))</f>
        <v/>
      </c>
      <c r="CY362" s="409" t="str">
        <f>IF(AND('[1]Multi-Field'!$E$43=[1]Lists!BF362,'[1]Multi-Field'!$F$43="Drained"),BI362,IF(AND('[1]Multi-Field'!$E$43=[1]Lists!BF362,'[1]Multi-Field'!$F$43="undrained"),BH362,""))</f>
        <v/>
      </c>
      <c r="CZ362" s="409" t="str">
        <f>IF(AND('[1]Multi-Field'!$E$44=[1]Lists!BF362,'[1]Multi-Field'!$F$44="Drained"),BI362,IF(AND('[1]Multi-Field'!$E$44=[1]Lists!BF362,'[1]Multi-Field'!$F$44="undrained"),BH362,""))</f>
        <v/>
      </c>
      <c r="DA362" s="409" t="str">
        <f>IF(AND('[1]Multi-Field'!$E$45=[1]Lists!BF362,'[1]Multi-Field'!$F$45="Drained"),BI362,IF(AND('[1]Multi-Field'!$E$45=[1]Lists!BF362,'[1]Multi-Field'!$F$45="undrained"),BH362,""))</f>
        <v/>
      </c>
      <c r="DB362" s="409" t="str">
        <f>IF(AND('[1]Multi-Field'!$E$46=[1]Lists!BF362,'[1]Multi-Field'!$F$46="Drained"),BI362,IF(AND('[1]Multi-Field'!$E$46=[1]Lists!BF362,'[1]Multi-Field'!$F$46="undrained"),BH362,""))</f>
        <v/>
      </c>
      <c r="DC362" s="409" t="str">
        <f>IF(AND('[1]Multi-Field'!$E$47=[1]Lists!BF362,'[1]Multi-Field'!$F$47="Drained"),BI362,IF(AND('[1]Multi-Field'!$E$47=[1]Lists!BF362,'[1]Multi-Field'!$F$47="undrained"),BH362,""))</f>
        <v/>
      </c>
      <c r="DD362" s="409" t="str">
        <f>IF(AND('[1]Multi-Field'!$E$48=[1]Lists!BF362,'[1]Multi-Field'!$F$48="Drained"),BI362,IF(AND('[1]Multi-Field'!$E$48=[1]Lists!BF362,'[1]Multi-Field'!$F$48="undrained"),BH362,""))</f>
        <v/>
      </c>
      <c r="DE362" s="409" t="str">
        <f>IF(AND('[1]Multi-Field'!$E$49=[1]Lists!BF362,'[1]Multi-Field'!$F$49="Drained"),BI362,IF(AND('[1]Multi-Field'!$E$49=[1]Lists!BF362,'[1]Multi-Field'!$F$9="undrained"),BH362,""))</f>
        <v/>
      </c>
      <c r="DF362" s="409" t="str">
        <f>IF(AND('[1]Multi-Field'!$E$50=[1]Lists!BF362,'[1]Multi-Field'!$F$50="Drained"),BI362,IF(AND('[1]Multi-Field'!$E$50=[1]Lists!BF362,'[1]Multi-Field'!$F$50="undrained"),BH362,""))</f>
        <v/>
      </c>
      <c r="DG362" s="409" t="str">
        <f>IF(AND('[1]Multi-Field'!$E$51=[1]Lists!BF362,'[1]Multi-Field'!$F$51="Drained"),BI362,IF(AND('[1]Multi-Field'!$E$51=[1]Lists!BF362,'[1]Multi-Field'!$F$51="undrained"),BH362,""))</f>
        <v/>
      </c>
      <c r="DH362" s="409" t="str">
        <f>IF(AND('[1]Multi-Field'!$E$52=[1]Lists!BF362,'[1]Multi-Field'!$F$52="Drained"),BI362,IF(AND('[1]Multi-Field'!$E$52=[1]Lists!BF362,'[1]Multi-Field'!$F$52="undrained"),BH362,""))</f>
        <v/>
      </c>
      <c r="DI362" s="409" t="str">
        <f>IF(AND('[1]Multi-Field'!$E$53=[1]Lists!BF362,'[1]Multi-Field'!$F$53="Drained"),BI362,IF(AND('[1]Multi-Field'!$E$53=[1]Lists!BF362,'[1]Multi-Field'!$F$53="undrained"),BH362,""))</f>
        <v/>
      </c>
      <c r="DJ362" s="409" t="str">
        <f>IF(AND('[1]Multi-Field'!$E$54=[1]Lists!BF362,'[1]Multi-Field'!$F$54="Drained"),BI362,IF(AND('[1]Multi-Field'!$E$54=[1]Lists!BF362,'[1]Multi-Field'!$F$54="undrained"),BH362,""))</f>
        <v/>
      </c>
      <c r="DK362" s="409" t="str">
        <f>IF(AND('[1]Multi-Field'!$E$55=[1]Lists!BF362,'[1]Multi-Field'!$F$55="Drained"),BI362,IF(AND('[1]Multi-Field'!$E$55=[1]Lists!BF362,'[1]Multi-Field'!$F$55="undrained"),BH362,""))</f>
        <v/>
      </c>
      <c r="DL362" s="409" t="str">
        <f>IF(AND('[1]Multi-Field'!$E$56=[1]Lists!BF362,'[1]Multi-Field'!$F$56="Drained"),BI362,IF(AND('[1]Multi-Field'!$E$56=[1]Lists!BF362,'[1]Multi-Field'!$F$56="undrained"),BH362,""))</f>
        <v/>
      </c>
      <c r="DM362" s="409" t="str">
        <f>IF(AND('[1]Multi-Field'!$E$57=[1]Lists!BF362,'[1]Multi-Field'!$F$57="Drained"),BI362,IF(AND('[1]Multi-Field'!$E$57=[1]Lists!BF362,'[1]Multi-Field'!$F$57="undrained"),BH362,""))</f>
        <v/>
      </c>
      <c r="DN362" s="409" t="str">
        <f>IF(AND('[1]Multi-Field'!$E$58=[1]Lists!BF362,'[1]Multi-Field'!$F$58="Drained"),BI362,IF(AND('[1]Multi-Field'!$E$58=[1]Lists!BF362,'[1]Multi-Field'!$F$58="undrained"),BH362,""))</f>
        <v/>
      </c>
      <c r="DO362" s="409" t="str">
        <f>IF(AND('[1]Multi-Field'!$E$59=[1]Lists!BF362,'[1]Multi-Field'!$F$59="Drained"),BI362,IF(AND('[1]Multi-Field'!$E$59=[1]Lists!BF362,'[1]Multi-Field'!$F$59="undrained"),BH362,""))</f>
        <v/>
      </c>
      <c r="DP362" s="409" t="str">
        <f>IF(AND('[1]Multi-Field'!$E$60=[1]Lists!BF362,'[1]Multi-Field'!$F$60="Drained"),BI362,IF(AND('[1]Multi-Field'!$E$60=[1]Lists!BF362,'[1]Multi-Field'!$F$60="undrained"),BH362,""))</f>
        <v/>
      </c>
      <c r="DQ362" s="409" t="str">
        <f>IF(AND('[1]Multi-Field'!$E$61=[1]Lists!BF362,'[1]Multi-Field'!$F$61="Drained"),BI362,IF(AND('[1]Multi-Field'!$E$61=[1]Lists!BF362,'[1]Multi-Field'!$F$61="undrained"),BH362,""))</f>
        <v/>
      </c>
      <c r="DR362" s="409" t="str">
        <f>IF(AND('[1]Multi-Field'!$E$62=[1]Lists!BF362,'[1]Multi-Field'!$F$62="Drained"),BI362,IF(AND('[1]Multi-Field'!$E$62=[1]Lists!BF362,'[1]Multi-Field'!$F$62="undrained"),BH362,""))</f>
        <v/>
      </c>
      <c r="DS362" s="409" t="str">
        <f>IF(AND('[1]Multi-Field'!$E$63=[1]Lists!BF362,'[1]Multi-Field'!$F$63="Drained"),BI362,IF(AND('[1]Multi-Field'!$E$63=[1]Lists!BF362,'[1]Multi-Field'!$F$63="undrained"),BH362,""))</f>
        <v/>
      </c>
      <c r="DT362" s="409" t="str">
        <f>IF(AND('[1]Multi-Field'!$E$64=[1]Lists!BF362,'[1]Multi-Field'!$F$64="Drained"),BI362,IF(AND('[1]Multi-Field'!$E$64=[1]Lists!BF362,'[1]Multi-Field'!$F$64="undrained"),BH362,""))</f>
        <v/>
      </c>
      <c r="DU362" s="409" t="str">
        <f>IF(AND('[1]Multi-Field'!$E$65=[1]Lists!BF362,'[1]Multi-Field'!$F$65="Drained"),BI362,IF(AND('[1]Multi-Field'!$E$65=[1]Lists!BF362,'[1]Multi-Field'!$F$65="undrained"),BH362,""))</f>
        <v/>
      </c>
      <c r="DV362" s="409" t="str">
        <f>IF(AND('[1]Multi-Field'!$E$66=[1]Lists!BF362,'[1]Multi-Field'!$F$66="Drained"),BI362,IF(AND('[1]Multi-Field'!$E$66=[1]Lists!BF362,'[1]Multi-Field'!$F$66="undrained"),BH362,""))</f>
        <v/>
      </c>
      <c r="DW362" s="409" t="str">
        <f>IF(AND('[1]Multi-Field'!$E$67=[1]Lists!BF362,'[1]Multi-Field'!$F$67="Drained"),BI362,IF(AND('[1]Multi-Field'!$E$67=[1]Lists!BF362,'[1]Multi-Field'!$F$67="undrained"),BH362,""))</f>
        <v/>
      </c>
      <c r="DX362" s="409" t="str">
        <f>IF(AND('[1]Multi-Field'!$E$68=[1]Lists!BF362,'[1]Multi-Field'!$F$68="Drained"),BI362,IF(AND('[1]Multi-Field'!$E$68=[1]Lists!BF362,'[1]Multi-Field'!$F$68="undrained"),BH362,""))</f>
        <v/>
      </c>
      <c r="DY362" s="409" t="str">
        <f>IF(AND('[1]Multi-Field'!$E$69=[1]Lists!BF362,'[1]Multi-Field'!$F$69="Drained"),BI362,IF(AND('[1]Multi-Field'!$E$69=[1]Lists!BF362,'[1]Multi-Field'!$F$69="undrained"),BH362,""))</f>
        <v/>
      </c>
      <c r="DZ362" s="409" t="str">
        <f>IF(AND('[1]Multi-Field'!$E$70=[1]Lists!BF362,'[1]Multi-Field'!$F$70="Drained"),BI362,IF(AND('[1]Multi-Field'!$E$70=[1]Lists!BF362,'[1]Multi-Field'!$F$70="undrained"),BH362,""))</f>
        <v/>
      </c>
      <c r="EA362" s="409" t="str">
        <f>IF(AND('[1]Multi-Field'!$E$71=[1]Lists!BF362,'[1]Multi-Field'!$F$71="Drained"),BI362,IF(AND('[1]Multi-Field'!$E$71=[1]Lists!BF362,'[1]Multi-Field'!$F$71="undrained"),BH362,""))</f>
        <v/>
      </c>
      <c r="EB362" s="409" t="str">
        <f>IF(AND('[1]Multi-Field'!$E$72=[1]Lists!BF362,'[1]Multi-Field'!$F$72="Drained"),BI362,IF(AND('[1]Multi-Field'!$E$72=[1]Lists!BF362,'[1]Multi-Field'!$F$72="undrained"),BH362,""))</f>
        <v/>
      </c>
      <c r="EC362" s="409" t="str">
        <f>IF(AND('[1]Multi-Field'!$E$73=[1]Lists!BF362,'[1]Multi-Field'!$F$73="Drained"),BI362,IF(AND('[1]Multi-Field'!$E$73=[1]Lists!BF362,'[1]Multi-Field'!$F$73="undrained"),BH362,""))</f>
        <v/>
      </c>
      <c r="ED362" s="409" t="str">
        <f>IF(AND('[1]Multi-Field'!$E$74=[1]Lists!BF362,'[1]Multi-Field'!$F$74="Drained"),BI362,IF(AND('[1]Multi-Field'!$E$74=[1]Lists!BF362,'[1]Multi-Field'!$F$74="undrained"),BH362,""))</f>
        <v/>
      </c>
      <c r="EE362" s="409" t="str">
        <f>IF(AND('[1]Multi-Field'!$E$75=[1]Lists!BF362,'[1]Multi-Field'!$F$75="Drained"),BI362,IF(AND('[1]Multi-Field'!$E$75=[1]Lists!BF362,'[1]Multi-Field'!$F$75="undrained"),BH362,""))</f>
        <v/>
      </c>
      <c r="EF362" s="409" t="str">
        <f>IF(AND('[1]Multi-Field'!$E$76=[1]Lists!BF362,'[1]Multi-Field'!$F$76="Drained"),BI362,IF(AND('[1]Multi-Field'!$E$76=[1]Lists!BF362,'[1]Multi-Field'!$F$6="undrained"),BH362,""))</f>
        <v/>
      </c>
      <c r="EG362" s="409" t="str">
        <f>IF(AND('[1]Multi-Field'!$E$77=[1]Lists!BF362,'[1]Multi-Field'!$F$77="Drained"),BI362,IF(AND('[1]Multi-Field'!$E$77=[1]Lists!BF362,'[1]Multi-Field'!$F$77="undrained"),BH362,""))</f>
        <v/>
      </c>
      <c r="EH362" s="409" t="str">
        <f>IF(AND('[1]Multi-Field'!$E$78=[1]Lists!BF362,'[1]Multi-Field'!$F$78="Drained"),BI362,IF(AND('[1]Multi-Field'!$E$78=[1]Lists!BF362,'[1]Multi-Field'!$F$78="undrained"),BH362,""))</f>
        <v/>
      </c>
      <c r="EI362" s="409" t="str">
        <f>IF(AND('[1]Multi-Field'!$E$79=[1]Lists!BF362,'[1]Multi-Field'!$F$79="Drained"),BI362,IF(AND('[1]Multi-Field'!$E$79=[1]Lists!BF362,'[1]Multi-Field'!$F$79="undrained"),BH362,""))</f>
        <v/>
      </c>
      <c r="EJ362" s="409" t="str">
        <f>IF(AND('[1]Multi-Field'!$E$80=[1]Lists!BF362,'[1]Multi-Field'!$F$80="Drained"),BI362,IF(AND('[1]Multi-Field'!$E$80=[1]Lists!BF362,'[1]Multi-Field'!$F$80="undrained"),BH362,""))</f>
        <v/>
      </c>
      <c r="EK362" s="409" t="str">
        <f>IF(AND('[1]Multi-Field'!$E$81=[1]Lists!BF362,'[1]Multi-Field'!$F$81="Drained"),BI362,IF(AND('[1]Multi-Field'!$E$81=[1]Lists!BF362,'[1]Multi-Field'!$F$81="undrained"),BH362,""))</f>
        <v/>
      </c>
      <c r="EL362" s="409" t="str">
        <f>IF(AND('[1]Multi-Field'!$E$82=[1]Lists!BF362,'[1]Multi-Field'!$F$82="Drained"),BI362,IF(AND('[1]Multi-Field'!$E$82=[1]Lists!BF362,'[1]Multi-Field'!$F$82="undrained"),BH362,""))</f>
        <v/>
      </c>
      <c r="EM362" s="409" t="str">
        <f>IF(AND('[1]Multi-Field'!$E$83=[1]Lists!BF362,'[1]Multi-Field'!$F$83="Drained"),BI362,IF(AND('[1]Multi-Field'!$E$83=[1]Lists!BF362,'[1]Multi-Field'!$F$83="undrained"),BH362,""))</f>
        <v/>
      </c>
      <c r="EN362" s="409" t="str">
        <f>IF(AND('[1]Multi-Field'!$E$84=[1]Lists!BF362,'[1]Multi-Field'!$F$84="Drained"),BI362,IF(AND('[1]Multi-Field'!$E$84=[1]Lists!BF362,'[1]Multi-Field'!$F$84="undrained"),BH362,""))</f>
        <v/>
      </c>
      <c r="EO362" s="409" t="str">
        <f>IF(AND('[1]Multi-Field'!$E$85=[1]Lists!BF362,'[1]Multi-Field'!$F$85="Drained"),BI362,IF(AND('[1]Multi-Field'!$E$85=[1]Lists!BF362,'[1]Multi-Field'!$F$85="undrained"),BH362,""))</f>
        <v/>
      </c>
      <c r="EP362" s="409" t="str">
        <f>IF(AND('[1]Multi-Field'!$E$86=[1]Lists!BF362,'[1]Multi-Field'!$F$86="Drained"),BI362,IF(AND('[1]Multi-Field'!$E$86=[1]Lists!BF362,'[1]Multi-Field'!$F$86="undrained"),BH362,""))</f>
        <v/>
      </c>
      <c r="EQ362" s="409" t="str">
        <f>IF(AND('[1]Multi-Field'!$E$87=[1]Lists!BF362,'[1]Multi-Field'!$F$87="Drained"),BI362,IF(AND('[1]Multi-Field'!$E$87=[1]Lists!BF362,'[1]Multi-Field'!$F$87="undrained"),BH362,""))</f>
        <v/>
      </c>
      <c r="ER362" s="409" t="str">
        <f>IF(AND('[1]Multi-Field'!$E$88=[1]Lists!BF362,'[1]Multi-Field'!$F$88="Drained"),BI362,IF(AND('[1]Multi-Field'!$E$88=[1]Lists!BF362,'[1]Multi-Field'!$F$88="undrained"),BH362,""))</f>
        <v/>
      </c>
      <c r="ES362" s="409" t="str">
        <f>IF(AND('[1]Multi-Field'!$E$89=[1]Lists!BF362,'[1]Multi-Field'!$F$89="Drained"),BI362,IF(AND('[1]Multi-Field'!$E$89=[1]Lists!BF362,'[1]Multi-Field'!$F$89="undrained"),BH362,""))</f>
        <v/>
      </c>
      <c r="ET362" s="409" t="str">
        <f>IF(AND('[1]Multi-Field'!$E$90=[1]Lists!BF362,'[1]Multi-Field'!$F$90="Drained"),BI362,IF(AND('[1]Multi-Field'!$E$90=[1]Lists!BF362,'[1]Multi-Field'!$F$90="undrained"),BH362,""))</f>
        <v/>
      </c>
      <c r="EU362" s="409" t="str">
        <f>IF(AND('[1]Multi-Field'!$E$91=[1]Lists!BF362,'[1]Multi-Field'!$F$91="Drained"),BI362,IF(AND('[1]Multi-Field'!$E$91=[1]Lists!BF362,'[1]Multi-Field'!$F$91="undrained"),BH362,""))</f>
        <v/>
      </c>
      <c r="EV362" s="409" t="str">
        <f>IF(AND('[1]Multi-Field'!$E$92=[1]Lists!BF362,'[1]Multi-Field'!$F$92="Drained"),BI362,IF(AND('[1]Multi-Field'!$E$92=[1]Lists!BF362,'[1]Multi-Field'!$F$92="undrained"),BH362,""))</f>
        <v/>
      </c>
      <c r="EW362" s="409" t="str">
        <f>IF(AND('[1]Multi-Field'!$E$93=[1]Lists!BF362,'[1]Multi-Field'!$F$93="Drained"),BI362,IF(AND('[1]Multi-Field'!$E$93=[1]Lists!BF362,'[1]Multi-Field'!$F$93="undrained"),BH362,""))</f>
        <v/>
      </c>
      <c r="EX362" s="409" t="str">
        <f>IF(AND('[1]Multi-Field'!$E$94=[1]Lists!BF362,'[1]Multi-Field'!$F$94="Drained"),BI362,IF(AND('[1]Multi-Field'!$E$94=[1]Lists!BF362,'[1]Multi-Field'!$F$94="undrained"),BH362,""))</f>
        <v/>
      </c>
      <c r="EY362" s="409" t="str">
        <f>IF(AND('[1]Multi-Field'!$E$95=[1]Lists!BF362,'[1]Multi-Field'!$F$95="Drained"),BI362,IF(AND('[1]Multi-Field'!$E$95=[1]Lists!BF362,'[1]Multi-Field'!$F$95="undrained"),BH362,""))</f>
        <v/>
      </c>
      <c r="EZ362" s="409" t="str">
        <f>IF(AND('[1]Multi-Field'!$E$96=[1]Lists!BF362,'[1]Multi-Field'!$F$96="Drained"),BI362,IF(AND('[1]Multi-Field'!$E$96=[1]Lists!BF362,'[1]Multi-Field'!$F$96="undrained"),BH362,""))</f>
        <v/>
      </c>
      <c r="FA362" s="409" t="str">
        <f>IF(AND('[1]Multi-Field'!$E$97=[1]Lists!BF362,'[1]Multi-Field'!$F$97="Drained"),BI362,IF(AND('[1]Multi-Field'!$E$97=[1]Lists!BF362,'[1]Multi-Field'!$F$97="undrained"),BH362,""))</f>
        <v/>
      </c>
      <c r="FB362" s="409" t="str">
        <f>IF(AND('[1]Multi-Field'!$E$98=[1]Lists!BF362,'[1]Multi-Field'!$F$98="Drained"),BI362,IF(AND('[1]Multi-Field'!$E$98=[1]Lists!BF362,'[1]Multi-Field'!$F$98="undrained"),BH362,""))</f>
        <v/>
      </c>
      <c r="FC362" s="409" t="str">
        <f>IF(AND('[1]Multi-Field'!$E$99=[1]Lists!BF362,'[1]Multi-Field'!$F$99="Drained"),BI362,IF(AND('[1]Multi-Field'!$E$99=[1]Lists!BF362,'[1]Multi-Field'!$F$99="undrained"),BH362,""))</f>
        <v/>
      </c>
      <c r="FD362" s="409" t="str">
        <f>IF(AND('[1]Multi-Field'!$E$100=[1]Lists!BF362,'[1]Multi-Field'!$F$100="Drained"),BI362,IF(AND('[1]Multi-Field'!$E$100=[1]Lists!BF362,'[1]Multi-Field'!$F$100="undrained"),BH362,""))</f>
        <v/>
      </c>
      <c r="FE362" s="409" t="str">
        <f>IF(AND('[1]Multi-Field'!$E$101=[1]Lists!BF362,'[1]Multi-Field'!$F$101="Drained"),BI362,IF(AND('[1]Multi-Field'!$E$101=[1]Lists!BF362,'[1]Multi-Field'!$F$101="undrained"),BH362,""))</f>
        <v/>
      </c>
      <c r="FF362" s="409" t="str">
        <f>IF(AND('[1]Multi-Field'!$E$102=[1]Lists!BF362,'[1]Multi-Field'!$F$102="Drained"),BI362,IF(AND('[1]Multi-Field'!$E$102=[1]Lists!BF362,'[1]Multi-Field'!$F$102="undrained"),BH362,""))</f>
        <v/>
      </c>
      <c r="FG362" s="409" t="str">
        <f>IF(AND('[1]Multi-Field'!$E$103=[1]Lists!BF362,'[1]Multi-Field'!$F$103="Drained"),BI362,IF(AND('[1]Multi-Field'!$E$103=[1]Lists!BF362,'[1]Multi-Field'!$F$103="undrained"),BH362,""))</f>
        <v/>
      </c>
      <c r="FH362" s="409" t="str">
        <f>IF(AND('[1]Multi-Field'!$E$104=[1]Lists!BF362,'[1]Multi-Field'!$F$104="Drained"),BI362,IF(AND('[1]Multi-Field'!$E$104=[1]Lists!BF362,'[1]Multi-Field'!$F$104="undrained"),BH362,""))</f>
        <v/>
      </c>
      <c r="FI362" s="409" t="str">
        <f>IF(AND('[1]Multi-Field'!$E$105=[1]Lists!BF362,'[1]Multi-Field'!$F$105="Drained"),BI362,IF(AND('[1]Multi-Field'!$E$105=[1]Lists!BF362,'[1]Multi-Field'!$F$105="undrained"),BH362,""))</f>
        <v/>
      </c>
      <c r="FJ362" s="409" t="str">
        <f>IF(AND('[1]Multi-Field'!$E$106=[1]Lists!BF362,'[1]Multi-Field'!$F$106="Drained"),BI362,IF(AND('[1]Multi-Field'!$E$106=[1]Lists!BF362,'[1]Multi-Field'!$F$106="undrained"),BH362,""))</f>
        <v/>
      </c>
      <c r="FK362" s="409" t="str">
        <f>IF(AND('[1]Multi-Field'!$E$107=[1]Lists!BF362,'[1]Multi-Field'!$F$107="Drained"),BI362,IF(AND('[1]Multi-Field'!$E$107=[1]Lists!BF362,'[1]Multi-Field'!$F$107="undrained"),BH362,""))</f>
        <v/>
      </c>
      <c r="FL362" s="409" t="str">
        <f>IF(AND('[1]Multi-Field'!$E$108=[1]Lists!BF362,'[1]Multi-Field'!$F$108="Drained"),BI362,IF(AND('[1]Multi-Field'!$E$108=[1]Lists!BF362,'[1]Multi-Field'!$F$108="undrained"),BH362,""))</f>
        <v/>
      </c>
      <c r="FM362" s="409" t="str">
        <f>IF(AND('[1]Multi-Field'!$E$109=[1]Lists!BF362,'[1]Multi-Field'!$F$109="Drained"),BI362,IF(AND('[1]Multi-Field'!$E$109=[1]Lists!BF362,'[1]Multi-Field'!$F$109="undrained"),BH362,""))</f>
        <v/>
      </c>
      <c r="FN362" s="409" t="str">
        <f>IF(AND('[1]Multi-Field'!$E$110=[1]Lists!BF362,'[1]Multi-Field'!$F$110="Drained"),BI362,IF(AND('[1]Multi-Field'!$E$110=[1]Lists!BF362,'[1]Multi-Field'!$F$110="undrained"),BH362,""))</f>
        <v/>
      </c>
      <c r="FO362" s="409" t="str">
        <f>IF(AND('[1]Multi-Field'!$E$111=[1]Lists!BF362,'[1]Multi-Field'!$F$111="Drained"),BI362,IF(AND('[1]Multi-Field'!$E$111=[1]Lists!BF362,'[1]Multi-Field'!$F$111="undrained"),BH362,""))</f>
        <v/>
      </c>
      <c r="FP362" s="409" t="str">
        <f>IF(AND('[1]Multi-Field'!$E$112=[1]Lists!BF362,'[1]Multi-Field'!$F$112="Drained"),BI362,IF(AND('[1]Multi-Field'!$E$112=[1]Lists!BF362,'[1]Multi-Field'!$F$112="undrained"),BH362,""))</f>
        <v/>
      </c>
      <c r="FQ362" s="409" t="str">
        <f>IF(AND('[1]Multi-Field'!$E$113=[1]Lists!BF362,'[1]Multi-Field'!$F$113="Drained"),BI362,IF(AND('[1]Multi-Field'!$E$113=[1]Lists!BF362,'[1]Multi-Field'!$F$113="undrained"),BH362,""))</f>
        <v/>
      </c>
      <c r="FR362" s="409" t="str">
        <f>IF(AND('[1]Multi-Field'!$E$114=[1]Lists!BF362,'[1]Multi-Field'!$F$114="Drained"),BI362,IF(AND('[1]Multi-Field'!$E$114=[1]Lists!BF362,'[1]Multi-Field'!$F$114="undrained"),BH362,""))</f>
        <v/>
      </c>
      <c r="FS362" s="409" t="str">
        <f>IF(AND('[1]Multi-Field'!$E$115=[1]Lists!BF362,'[1]Multi-Field'!$F$115="Drained"),BI362,IF(AND('[1]Multi-Field'!$E$115=[1]Lists!BF362,'[1]Multi-Field'!$F$115="undrained"),BH362,""))</f>
        <v/>
      </c>
      <c r="FT362" s="409" t="str">
        <f>IF(AND('[1]Multi-Field'!$E$116=[1]Lists!BF362,'[1]Multi-Field'!$F$116="Drained"),BI362,IF(AND('[1]Multi-Field'!$E$116=[1]Lists!BF362,'[1]Multi-Field'!$F$116="undrained"),BH362,""))</f>
        <v/>
      </c>
      <c r="FU362" s="409" t="str">
        <f>IF(AND('[1]Multi-Field'!$E$117=[1]Lists!BF362,'[1]Multi-Field'!$F$117="Drained"),BI362,IF(AND('[1]Multi-Field'!$E$117=[1]Lists!BF362,'[1]Multi-Field'!$F$117="undrained"),BH362,""))</f>
        <v/>
      </c>
      <c r="FV362" s="409" t="str">
        <f>IF(AND('[1]Multi-Field'!$E$118=[1]Lists!BF362,'[1]Multi-Field'!$F$118="Drained"),BI362,IF(AND('[1]Multi-Field'!$E$118=[1]Lists!BF362,'[1]Multi-Field'!$F$118="undrained"),BH362,""))</f>
        <v/>
      </c>
      <c r="FW362" s="409" t="str">
        <f>IF(AND('[1]Multi-Field'!$E$119=[1]Lists!BF362,'[1]Multi-Field'!$F$119="Drained"),BI362,IF(AND('[1]Multi-Field'!$E$119=[1]Lists!BF362,'[1]Multi-Field'!$F$119="undrained"),BH362,""))</f>
        <v/>
      </c>
      <c r="FX362" s="409" t="str">
        <f>IF(AND('[1]Multi-Field'!$E$120=[1]Lists!BF362,'[1]Multi-Field'!$F$120="Drained"),BI362,IF(AND('[1]Multi-Field'!$E$120=[1]Lists!BF362,'[1]Multi-Field'!$F$120="undrained"),BH362,""))</f>
        <v/>
      </c>
      <c r="GC362" s="4">
        <v>1</v>
      </c>
    </row>
    <row r="363" spans="1:185" ht="13.5" customHeight="1">
      <c r="A363" s="7" t="s">
        <v>449</v>
      </c>
      <c r="B363" s="7"/>
      <c r="C363" s="7"/>
      <c r="D363" s="8">
        <v>75</v>
      </c>
      <c r="E363" s="8">
        <f t="shared" si="53"/>
        <v>75</v>
      </c>
      <c r="F363" s="8">
        <f t="shared" si="54"/>
        <v>75</v>
      </c>
      <c r="G363" s="8">
        <v>75</v>
      </c>
      <c r="H363" s="8">
        <v>70</v>
      </c>
      <c r="I363" s="8">
        <f t="shared" si="57"/>
        <v>70</v>
      </c>
      <c r="J363" s="8">
        <f t="shared" si="58"/>
        <v>70</v>
      </c>
      <c r="K363" s="8">
        <v>70</v>
      </c>
      <c r="L363" s="8">
        <v>105</v>
      </c>
      <c r="M363" s="8">
        <f t="shared" si="55"/>
        <v>105</v>
      </c>
      <c r="N363" s="8">
        <f t="shared" si="56"/>
        <v>105</v>
      </c>
      <c r="O363" s="8">
        <v>105</v>
      </c>
      <c r="P363" s="391">
        <v>338</v>
      </c>
      <c r="Q363" s="394"/>
      <c r="R363" s="395" t="b">
        <f>IF(OR('Multi-Field'!AA340=Lists!$AC$42,'Multi-Field'!AA340=Lists!$AC$43),IF('Multi-Field'!Z340="x",(IF('Multi-Field'!AC340=Lists!$Q$11,Lists!$R$11,IF('Multi-Field'!AC340=Lists!$Q$12,Lists!$R$12,IF('Multi-Field'!AC340=Lists!$Q$13,Lists!$R$13,IF('Multi-Field'!AC340=Lists!$Q$14,Lists!$R$14))))),IF('Multi-Field'!X340="x",(IF('Multi-Field'!AC340=Lists!$Q$11,Lists!$S$11,IF('Multi-Field'!AC340=Lists!$Q$12,Lists!$S$12,IF('Multi-Field'!AC340=Lists!$Q$13,Lists!$S$13,IF('Multi-Field'!AC340=Lists!$Q$14,Lists!$S$14))))),IF('Multi-Field'!V340="x",(IF('Multi-Field'!AC340=Lists!$Q$11,Lists!$T$11,IF('Multi-Field'!AC340=Lists!$Q$12,Lists!$T$12,IF('Multi-Field'!AC340=Lists!$Q$13,Lists!$T$13,IF('Multi-Field'!AC340=Lists!$Q$14,Lists!$T$14))))),0))))</f>
        <v>0</v>
      </c>
      <c r="S363" s="395" t="str">
        <f t="shared" si="59"/>
        <v/>
      </c>
      <c r="T363" s="395"/>
      <c r="U363" s="396"/>
      <c r="BF363" s="411" t="s">
        <v>1527</v>
      </c>
      <c r="BG363" s="412">
        <v>3</v>
      </c>
      <c r="BH363" s="412">
        <v>4.5</v>
      </c>
      <c r="BI363" s="412">
        <v>4.5</v>
      </c>
      <c r="BJ363" s="409" t="e">
        <f>IF(AND('[1]Single Field'!#REF!=[1]Lists!BF363,'[1]Single Field'!#REF!="Drained"),"x",IF(AND('[1]Single Field'!#REF!=[1]Lists!BF363,'[1]Single Field'!#REF!="Undrained"),O,""))</f>
        <v>#REF!</v>
      </c>
      <c r="BK363" s="409" t="str">
        <f>IF(AND('[1]Multi-Field'!$E$3=[1]Lists!BF363,'[1]Multi-Field'!$F$3="Drained"),BI363,IF(AND('[1]Multi-Field'!$E$3=BF363,'[1]Multi-Field'!$F$3="undrained"),BH363,""))</f>
        <v/>
      </c>
      <c r="BL363" s="409" t="str">
        <f>IF(AND('[1]Multi-Field'!$E$4=BF363,'[1]Multi-Field'!$F$4="Drained"),BI363,IF(AND('[1]Multi-Field'!$E$4=BF363,'[1]Multi-Field'!$F$4="undrained"),BH363,""))</f>
        <v/>
      </c>
      <c r="BM363" s="409" t="str">
        <f>IF(AND('[1]Multi-Field'!$E$5=BF363,'[1]Multi-Field'!$F$5="Drained"),BI363,IF(AND('[1]Multi-Field'!$E$5=BF363,'[1]Multi-Field'!$F$5="undrained"),BH363,""))</f>
        <v/>
      </c>
      <c r="BN363" s="409" t="str">
        <f>IF(AND('[1]Multi-Field'!$E$6=BF363,'[1]Multi-Field'!$F$6="Drained"),BI363,IF(AND('[1]Multi-Field'!$E$6=BF363,'[1]Multi-Field'!$F$6="undrained"),BH363,""))</f>
        <v/>
      </c>
      <c r="BO363" s="409" t="str">
        <f>IF(AND('[1]Multi-Field'!$E$7=BF363,'[1]Multi-Field'!$F$7="Drained"),BI363,IF(AND('[1]Multi-Field'!$E$7=BF363,'[1]Multi-Field'!$F$7="undrained"),BH363,""))</f>
        <v/>
      </c>
      <c r="BP363" s="409" t="str">
        <f>IF(AND('[1]Multi-Field'!$E$8=BF363,'[1]Multi-Field'!$F$8="Drained"),BI363,IF(AND('[1]Multi-Field'!$E$8=BF363,'[1]Multi-Field'!$F$8="undrained"),BH363,""))</f>
        <v/>
      </c>
      <c r="BQ363" s="409" t="str">
        <f>IF(AND('[1]Multi-Field'!$E$9=BF363,'[1]Multi-Field'!$F$9="Drained"),BI363,IF(AND('[1]Multi-Field'!$E$9=BF363,'[1]Multi-Field'!$F$9="undrained"),BH363,""))</f>
        <v/>
      </c>
      <c r="BR363" s="409" t="str">
        <f>IF(AND('[1]Multi-Field'!$E$10=BF363,'[1]Multi-Field'!$F$10="Drained"),BI363,IF(AND('[1]Multi-Field'!$E$10=BF363,'[1]Multi-Field'!$F$10="undrained"),BH363,""))</f>
        <v/>
      </c>
      <c r="BS363" s="409" t="str">
        <f>IF(AND('[1]Multi-Field'!$E$11=BF363,'[1]Multi-Field'!$F$11="Drained"),BI363,IF(AND('[1]Multi-Field'!$E$11=BF363,'[1]Multi-Field'!$F$11="undrained"),BH363,""))</f>
        <v/>
      </c>
      <c r="BT363" s="409" t="str">
        <f>IF(AND('[1]Multi-Field'!$E$12=BF363,'[1]Multi-Field'!$F$12="Drained"),BI363,IF(AND('[1]Multi-Field'!$E$12=BF363,'[1]Multi-Field'!$F$12="undrained"),BH363,""))</f>
        <v/>
      </c>
      <c r="BU363" s="409" t="str">
        <f>IF(AND('[1]Multi-Field'!$E$13=BF363,'[1]Multi-Field'!$F$13="Drained"),BI363,IF(AND('[1]Multi-Field'!$E$3=BF363,'[1]Multi-Field'!$F$13="undrained"),BH363,""))</f>
        <v/>
      </c>
      <c r="BV363" s="409" t="str">
        <f>IF(AND('[1]Multi-Field'!$E$14=BF363,'[1]Multi-Field'!$F$14="Drained"),BI363,IF(AND('[1]Multi-Field'!$E$14=BF363,'[1]Multi-Field'!$F$14="undrained"),BH363,""))</f>
        <v/>
      </c>
      <c r="BW363" s="409" t="str">
        <f>IF(AND('[1]Multi-Field'!$E$15=BF363,'[1]Multi-Field'!$F$15="Drained"),BI363,IF(AND('[1]Multi-Field'!$E$15=BF363,'[1]Multi-Field'!$F$15="undrained"),BH363,""))</f>
        <v/>
      </c>
      <c r="BX363" s="409" t="str">
        <f>IF(AND('[1]Multi-Field'!$E$16=[1]Lists!BF363,'[1]Multi-Field'!$F$16="Drained"),BI363,IF(AND('[1]Multi-Field'!$E$16=[1]Lists!BF363,'[1]Multi-Field'!$F$16="undrained"),BH363,""))</f>
        <v/>
      </c>
      <c r="BY363" s="409" t="str">
        <f>IF(AND('[1]Multi-Field'!$E$17=[1]Lists!BF363,'[1]Multi-Field'!$F$17="Drained"),BI363,IF(AND('[1]Multi-Field'!$E$17=[1]Lists!BF363,'[1]Multi-Field'!$F$17="undrained"),BH363,""))</f>
        <v/>
      </c>
      <c r="BZ363" s="409" t="str">
        <f>IF(AND('[1]Multi-Field'!$E$18=[1]Lists!BF363,'[1]Multi-Field'!$F$18="Drained"),BI363,IF(AND('[1]Multi-Field'!$E$18=[1]Lists!BF363,'[1]Multi-Field'!$F$18="undrained"),BH363,""))</f>
        <v/>
      </c>
      <c r="CA363" s="409" t="str">
        <f>IF(AND('[1]Multi-Field'!$E$19=[1]Lists!BF363,'[1]Multi-Field'!$F$19="Drained"),BI363,IF(AND('[1]Multi-Field'!$E$19=[1]Lists!BF363,'[1]Multi-Field'!$F$19="undrained"),BH363,""))</f>
        <v/>
      </c>
      <c r="CB363" s="409" t="str">
        <f>IF(AND('[1]Multi-Field'!$E$20=[1]Lists!BF363,'[1]Multi-Field'!$F$20="Drained"),BI363,IF(AND('[1]Multi-Field'!$E$20=[1]Lists!BF363,'[1]Multi-Field'!$F$20="undrained"),BH363,""))</f>
        <v/>
      </c>
      <c r="CC363" s="409" t="str">
        <f>IF(AND('[1]Multi-Field'!$E$21=[1]Lists!BF363,'[1]Multi-Field'!$F$21="Drained"),BI363,IF(AND('[1]Multi-Field'!$E$21=[1]Lists!BF363,'[1]Multi-Field'!$F$21="undrained"),BH363,""))</f>
        <v/>
      </c>
      <c r="CD363" s="409" t="str">
        <f>IF(AND('[1]Multi-Field'!$E$22=[1]Lists!BF363,'[1]Multi-Field'!$F$22="Drained"),BI363,IF(AND('[1]Multi-Field'!$E$22=[1]Lists!BF363,'[1]Multi-Field'!$F$22="undrained"),BH363,""))</f>
        <v/>
      </c>
      <c r="CE363" s="409" t="str">
        <f>IF(AND('[1]Multi-Field'!$E$23=[1]Lists!BF363,'[1]Multi-Field'!$F$23="Drained"),BI363,IF(AND('[1]Multi-Field'!$E$23=[1]Lists!BF363,'[1]Multi-Field'!$F$23="undrained"),BH363,""))</f>
        <v/>
      </c>
      <c r="CF363" s="409" t="str">
        <f>IF(AND('[1]Multi-Field'!$E$24=[1]Lists!BF363,'[1]Multi-Field'!$F$24="Drained"),BI363,IF(AND('[1]Multi-Field'!$E$24=[1]Lists!BF363,'[1]Multi-Field'!$F$24="undrained"),BH363,""))</f>
        <v/>
      </c>
      <c r="CG363" s="409" t="str">
        <f>IF(AND('[1]Multi-Field'!$E$25=[1]Lists!BF363,'[1]Multi-Field'!$F$25="Drained"),BI363,IF(AND('[1]Multi-Field'!$E$25=[1]Lists!BF363,'[1]Multi-Field'!$F$25="undrained"),BH363,""))</f>
        <v/>
      </c>
      <c r="CH363" s="409" t="str">
        <f>IF(AND('[1]Multi-Field'!$E$26=[1]Lists!BF363,'[1]Multi-Field'!$F$26="Drained"),BI363,IF(AND('[1]Multi-Field'!$E$26=[1]Lists!BF363,'[1]Multi-Field'!$F$26="undrained"),BH363,""))</f>
        <v/>
      </c>
      <c r="CI363" s="409" t="str">
        <f>IF(AND('[1]Multi-Field'!$E$27=[1]Lists!BF363,'[1]Multi-Field'!$F$27="Drained"),BI363,IF(AND('[1]Multi-Field'!$E$27=[1]Lists!BF363,'[1]Multi-Field'!$F$27="undrained"),BH363,""))</f>
        <v/>
      </c>
      <c r="CJ363" s="409" t="str">
        <f>IF(AND('[1]Multi-Field'!$E$28=[1]Lists!BF363,'[1]Multi-Field'!$F$28="Drained"),BI363,IF(AND('[1]Multi-Field'!$E$28=[1]Lists!BF363,'[1]Multi-Field'!$F$28="undrained"),BH363,""))</f>
        <v/>
      </c>
      <c r="CK363" s="409" t="str">
        <f>IF(AND('[1]Multi-Field'!$E$29=[1]Lists!BF363,'[1]Multi-Field'!$F$29="Drained"),BI363,IF(AND('[1]Multi-Field'!$E$29=[1]Lists!BF363,'[1]Multi-Field'!$F$29="undrained"),BH363,""))</f>
        <v/>
      </c>
      <c r="CL363" s="409" t="str">
        <f>IF(AND('[1]Multi-Field'!$E$30=[1]Lists!BF363,'[1]Multi-Field'!$F$30="Drained"),BI363,IF(AND('[1]Multi-Field'!$E$30=[1]Lists!BF363,'[1]Multi-Field'!$F$30="undrained"),BH363,""))</f>
        <v/>
      </c>
      <c r="CM363" s="409" t="str">
        <f>IF(AND('[1]Multi-Field'!$E$31=[1]Lists!BF363,'[1]Multi-Field'!$F$31="Drained"),BI363,IF(AND('[1]Multi-Field'!$E$31=[1]Lists!BF363,'[1]Multi-Field'!$F$31="undrained"),BH363,""))</f>
        <v/>
      </c>
      <c r="CN363" s="409" t="str">
        <f>IF(AND('[1]Multi-Field'!$E$32=[1]Lists!BF363,'[1]Multi-Field'!$F$32="Drained"),BI363,IF(AND('[1]Multi-Field'!$E$32=[1]Lists!BF363,'[1]Multi-Field'!$F$32="undrained"),BH363,""))</f>
        <v/>
      </c>
      <c r="CO363" s="409" t="str">
        <f>IF(AND('[1]Multi-Field'!$E$33=[1]Lists!BF363,'[1]Multi-Field'!$F$33="Drained"),BI363,IF(AND('[1]Multi-Field'!$E$33=[1]Lists!BF363,'[1]Multi-Field'!$F$33="undrained"),BH363,""))</f>
        <v/>
      </c>
      <c r="CP363" s="409" t="str">
        <f>IF(AND('[1]Multi-Field'!$E$34=[1]Lists!BF363,'[1]Multi-Field'!$F$34="Drained"),BI363,IF(AND('[1]Multi-Field'!$E$34=[1]Lists!BF363,'[1]Multi-Field'!$F$34="undrained"),BH363,""))</f>
        <v/>
      </c>
      <c r="CQ363" s="409" t="str">
        <f>IF(AND('[1]Multi-Field'!$E$35=[1]Lists!BF363,'[1]Multi-Field'!$F$35="Drained"),BI363,IF(AND('[1]Multi-Field'!$E$35=[1]Lists!BF363,'[1]Multi-Field'!$F$35="undrained"),BH363,""))</f>
        <v/>
      </c>
      <c r="CR363" s="409" t="str">
        <f>IF(AND('[1]Multi-Field'!$E$36=[1]Lists!BF363,'[1]Multi-Field'!$F$36="Drained"),BI363,IF(AND('[1]Multi-Field'!$E$36=[1]Lists!BF363,'[1]Multi-Field'!$F$36="undrained"),BH363,""))</f>
        <v/>
      </c>
      <c r="CS363" s="409" t="str">
        <f>IF(AND('[1]Multi-Field'!$E$37=[1]Lists!BF363,'[1]Multi-Field'!$F$37="Drained"),BI363,IF(AND('[1]Multi-Field'!$E$37=[1]Lists!BF363,'[1]Multi-Field'!$F$37="undrained"),BH363,""))</f>
        <v/>
      </c>
      <c r="CT363" s="409" t="str">
        <f>IF(AND('[1]Multi-Field'!$E$38=[1]Lists!BF363,'[1]Multi-Field'!$F$38="Drained"),BI363,IF(AND('[1]Multi-Field'!$E$38=[1]Lists!BF363,'[1]Multi-Field'!$F$38="undrained"),BH363,""))</f>
        <v/>
      </c>
      <c r="CU363" s="409" t="str">
        <f>IF(AND('[1]Multi-Field'!$E$39=[1]Lists!BF363,'[1]Multi-Field'!$F$39="Drained"),BI363,IF(AND('[1]Multi-Field'!$E$39=[1]Lists!BF363,'[1]Multi-Field'!$F$39="undrained"),BH363,""))</f>
        <v/>
      </c>
      <c r="CV363" s="409" t="str">
        <f>IF(AND('[1]Multi-Field'!$E$40=[1]Lists!BF363,'[1]Multi-Field'!$F$40="Drained"),BI363,IF(AND('[1]Multi-Field'!$E$40=[1]Lists!BF363,'[1]Multi-Field'!$F$40="undrained"),BH363,""))</f>
        <v/>
      </c>
      <c r="CW363" s="409" t="str">
        <f>IF(AND('[1]Multi-Field'!$E$41=[1]Lists!BF363,'[1]Multi-Field'!$F$40="Drained"),BI363,IF(AND('[1]Multi-Field'!$E$40=[1]Lists!BF363,'[1]Multi-Field'!$F$40="undrained"),BH363,""))</f>
        <v/>
      </c>
      <c r="CX363" s="409" t="str">
        <f>IF(AND('[1]Multi-Field'!$E$42=[1]Lists!BF363,'[1]Multi-Field'!$F$42="Drained"),BI363,IF(AND('[1]Multi-Field'!$E$42=[1]Lists!BF363,'[1]Multi-Field'!$F$42="undrained"),BH363,""))</f>
        <v/>
      </c>
      <c r="CY363" s="409" t="str">
        <f>IF(AND('[1]Multi-Field'!$E$43=[1]Lists!BF363,'[1]Multi-Field'!$F$43="Drained"),BI363,IF(AND('[1]Multi-Field'!$E$43=[1]Lists!BF363,'[1]Multi-Field'!$F$43="undrained"),BH363,""))</f>
        <v/>
      </c>
      <c r="CZ363" s="409" t="str">
        <f>IF(AND('[1]Multi-Field'!$E$44=[1]Lists!BF363,'[1]Multi-Field'!$F$44="Drained"),BI363,IF(AND('[1]Multi-Field'!$E$44=[1]Lists!BF363,'[1]Multi-Field'!$F$44="undrained"),BH363,""))</f>
        <v/>
      </c>
      <c r="DA363" s="409" t="str">
        <f>IF(AND('[1]Multi-Field'!$E$45=[1]Lists!BF363,'[1]Multi-Field'!$F$45="Drained"),BI363,IF(AND('[1]Multi-Field'!$E$45=[1]Lists!BF363,'[1]Multi-Field'!$F$45="undrained"),BH363,""))</f>
        <v/>
      </c>
      <c r="DB363" s="409" t="str">
        <f>IF(AND('[1]Multi-Field'!$E$46=[1]Lists!BF363,'[1]Multi-Field'!$F$46="Drained"),BI363,IF(AND('[1]Multi-Field'!$E$46=[1]Lists!BF363,'[1]Multi-Field'!$F$46="undrained"),BH363,""))</f>
        <v/>
      </c>
      <c r="DC363" s="409" t="str">
        <f>IF(AND('[1]Multi-Field'!$E$47=[1]Lists!BF363,'[1]Multi-Field'!$F$47="Drained"),BI363,IF(AND('[1]Multi-Field'!$E$47=[1]Lists!BF363,'[1]Multi-Field'!$F$47="undrained"),BH363,""))</f>
        <v/>
      </c>
      <c r="DD363" s="409" t="str">
        <f>IF(AND('[1]Multi-Field'!$E$48=[1]Lists!BF363,'[1]Multi-Field'!$F$48="Drained"),BI363,IF(AND('[1]Multi-Field'!$E$48=[1]Lists!BF363,'[1]Multi-Field'!$F$48="undrained"),BH363,""))</f>
        <v/>
      </c>
      <c r="DE363" s="409" t="str">
        <f>IF(AND('[1]Multi-Field'!$E$49=[1]Lists!BF363,'[1]Multi-Field'!$F$49="Drained"),BI363,IF(AND('[1]Multi-Field'!$E$49=[1]Lists!BF363,'[1]Multi-Field'!$F$9="undrained"),BH363,""))</f>
        <v/>
      </c>
      <c r="DF363" s="409" t="str">
        <f>IF(AND('[1]Multi-Field'!$E$50=[1]Lists!BF363,'[1]Multi-Field'!$F$50="Drained"),BI363,IF(AND('[1]Multi-Field'!$E$50=[1]Lists!BF363,'[1]Multi-Field'!$F$50="undrained"),BH363,""))</f>
        <v/>
      </c>
      <c r="DG363" s="409" t="str">
        <f>IF(AND('[1]Multi-Field'!$E$51=[1]Lists!BF363,'[1]Multi-Field'!$F$51="Drained"),BI363,IF(AND('[1]Multi-Field'!$E$51=[1]Lists!BF363,'[1]Multi-Field'!$F$51="undrained"),BH363,""))</f>
        <v/>
      </c>
      <c r="DH363" s="409" t="str">
        <f>IF(AND('[1]Multi-Field'!$E$52=[1]Lists!BF363,'[1]Multi-Field'!$F$52="Drained"),BI363,IF(AND('[1]Multi-Field'!$E$52=[1]Lists!BF363,'[1]Multi-Field'!$F$52="undrained"),BH363,""))</f>
        <v/>
      </c>
      <c r="DI363" s="409" t="str">
        <f>IF(AND('[1]Multi-Field'!$E$53=[1]Lists!BF363,'[1]Multi-Field'!$F$53="Drained"),BI363,IF(AND('[1]Multi-Field'!$E$53=[1]Lists!BF363,'[1]Multi-Field'!$F$53="undrained"),BH363,""))</f>
        <v/>
      </c>
      <c r="DJ363" s="409" t="str">
        <f>IF(AND('[1]Multi-Field'!$E$54=[1]Lists!BF363,'[1]Multi-Field'!$F$54="Drained"),BI363,IF(AND('[1]Multi-Field'!$E$54=[1]Lists!BF363,'[1]Multi-Field'!$F$54="undrained"),BH363,""))</f>
        <v/>
      </c>
      <c r="DK363" s="409" t="str">
        <f>IF(AND('[1]Multi-Field'!$E$55=[1]Lists!BF363,'[1]Multi-Field'!$F$55="Drained"),BI363,IF(AND('[1]Multi-Field'!$E$55=[1]Lists!BF363,'[1]Multi-Field'!$F$55="undrained"),BH363,""))</f>
        <v/>
      </c>
      <c r="DL363" s="409" t="str">
        <f>IF(AND('[1]Multi-Field'!$E$56=[1]Lists!BF363,'[1]Multi-Field'!$F$56="Drained"),BI363,IF(AND('[1]Multi-Field'!$E$56=[1]Lists!BF363,'[1]Multi-Field'!$F$56="undrained"),BH363,""))</f>
        <v/>
      </c>
      <c r="DM363" s="409" t="str">
        <f>IF(AND('[1]Multi-Field'!$E$57=[1]Lists!BF363,'[1]Multi-Field'!$F$57="Drained"),BI363,IF(AND('[1]Multi-Field'!$E$57=[1]Lists!BF363,'[1]Multi-Field'!$F$57="undrained"),BH363,""))</f>
        <v/>
      </c>
      <c r="DN363" s="409" t="str">
        <f>IF(AND('[1]Multi-Field'!$E$58=[1]Lists!BF363,'[1]Multi-Field'!$F$58="Drained"),BI363,IF(AND('[1]Multi-Field'!$E$58=[1]Lists!BF363,'[1]Multi-Field'!$F$58="undrained"),BH363,""))</f>
        <v/>
      </c>
      <c r="DO363" s="409" t="str">
        <f>IF(AND('[1]Multi-Field'!$E$59=[1]Lists!BF363,'[1]Multi-Field'!$F$59="Drained"),BI363,IF(AND('[1]Multi-Field'!$E$59=[1]Lists!BF363,'[1]Multi-Field'!$F$59="undrained"),BH363,""))</f>
        <v/>
      </c>
      <c r="DP363" s="409" t="str">
        <f>IF(AND('[1]Multi-Field'!$E$60=[1]Lists!BF363,'[1]Multi-Field'!$F$60="Drained"),BI363,IF(AND('[1]Multi-Field'!$E$60=[1]Lists!BF363,'[1]Multi-Field'!$F$60="undrained"),BH363,""))</f>
        <v/>
      </c>
      <c r="DQ363" s="409" t="str">
        <f>IF(AND('[1]Multi-Field'!$E$61=[1]Lists!BF363,'[1]Multi-Field'!$F$61="Drained"),BI363,IF(AND('[1]Multi-Field'!$E$61=[1]Lists!BF363,'[1]Multi-Field'!$F$61="undrained"),BH363,""))</f>
        <v/>
      </c>
      <c r="DR363" s="409" t="str">
        <f>IF(AND('[1]Multi-Field'!$E$62=[1]Lists!BF363,'[1]Multi-Field'!$F$62="Drained"),BI363,IF(AND('[1]Multi-Field'!$E$62=[1]Lists!BF363,'[1]Multi-Field'!$F$62="undrained"),BH363,""))</f>
        <v/>
      </c>
      <c r="DS363" s="409" t="str">
        <f>IF(AND('[1]Multi-Field'!$E$63=[1]Lists!BF363,'[1]Multi-Field'!$F$63="Drained"),BI363,IF(AND('[1]Multi-Field'!$E$63=[1]Lists!BF363,'[1]Multi-Field'!$F$63="undrained"),BH363,""))</f>
        <v/>
      </c>
      <c r="DT363" s="409" t="str">
        <f>IF(AND('[1]Multi-Field'!$E$64=[1]Lists!BF363,'[1]Multi-Field'!$F$64="Drained"),BI363,IF(AND('[1]Multi-Field'!$E$64=[1]Lists!BF363,'[1]Multi-Field'!$F$64="undrained"),BH363,""))</f>
        <v/>
      </c>
      <c r="DU363" s="409" t="str">
        <f>IF(AND('[1]Multi-Field'!$E$65=[1]Lists!BF363,'[1]Multi-Field'!$F$65="Drained"),BI363,IF(AND('[1]Multi-Field'!$E$65=[1]Lists!BF363,'[1]Multi-Field'!$F$65="undrained"),BH363,""))</f>
        <v/>
      </c>
      <c r="DV363" s="409" t="str">
        <f>IF(AND('[1]Multi-Field'!$E$66=[1]Lists!BF363,'[1]Multi-Field'!$F$66="Drained"),BI363,IF(AND('[1]Multi-Field'!$E$66=[1]Lists!BF363,'[1]Multi-Field'!$F$66="undrained"),BH363,""))</f>
        <v/>
      </c>
      <c r="DW363" s="409" t="str">
        <f>IF(AND('[1]Multi-Field'!$E$67=[1]Lists!BF363,'[1]Multi-Field'!$F$67="Drained"),BI363,IF(AND('[1]Multi-Field'!$E$67=[1]Lists!BF363,'[1]Multi-Field'!$F$67="undrained"),BH363,""))</f>
        <v/>
      </c>
      <c r="DX363" s="409" t="str">
        <f>IF(AND('[1]Multi-Field'!$E$68=[1]Lists!BF363,'[1]Multi-Field'!$F$68="Drained"),BI363,IF(AND('[1]Multi-Field'!$E$68=[1]Lists!BF363,'[1]Multi-Field'!$F$68="undrained"),BH363,""))</f>
        <v/>
      </c>
      <c r="DY363" s="409" t="str">
        <f>IF(AND('[1]Multi-Field'!$E$69=[1]Lists!BF363,'[1]Multi-Field'!$F$69="Drained"),BI363,IF(AND('[1]Multi-Field'!$E$69=[1]Lists!BF363,'[1]Multi-Field'!$F$69="undrained"),BH363,""))</f>
        <v/>
      </c>
      <c r="DZ363" s="409" t="str">
        <f>IF(AND('[1]Multi-Field'!$E$70=[1]Lists!BF363,'[1]Multi-Field'!$F$70="Drained"),BI363,IF(AND('[1]Multi-Field'!$E$70=[1]Lists!BF363,'[1]Multi-Field'!$F$70="undrained"),BH363,""))</f>
        <v/>
      </c>
      <c r="EA363" s="409" t="str">
        <f>IF(AND('[1]Multi-Field'!$E$71=[1]Lists!BF363,'[1]Multi-Field'!$F$71="Drained"),BI363,IF(AND('[1]Multi-Field'!$E$71=[1]Lists!BF363,'[1]Multi-Field'!$F$71="undrained"),BH363,""))</f>
        <v/>
      </c>
      <c r="EB363" s="409" t="str">
        <f>IF(AND('[1]Multi-Field'!$E$72=[1]Lists!BF363,'[1]Multi-Field'!$F$72="Drained"),BI363,IF(AND('[1]Multi-Field'!$E$72=[1]Lists!BF363,'[1]Multi-Field'!$F$72="undrained"),BH363,""))</f>
        <v/>
      </c>
      <c r="EC363" s="409" t="str">
        <f>IF(AND('[1]Multi-Field'!$E$73=[1]Lists!BF363,'[1]Multi-Field'!$F$73="Drained"),BI363,IF(AND('[1]Multi-Field'!$E$73=[1]Lists!BF363,'[1]Multi-Field'!$F$73="undrained"),BH363,""))</f>
        <v/>
      </c>
      <c r="ED363" s="409" t="str">
        <f>IF(AND('[1]Multi-Field'!$E$74=[1]Lists!BF363,'[1]Multi-Field'!$F$74="Drained"),BI363,IF(AND('[1]Multi-Field'!$E$74=[1]Lists!BF363,'[1]Multi-Field'!$F$74="undrained"),BH363,""))</f>
        <v/>
      </c>
      <c r="EE363" s="409" t="str">
        <f>IF(AND('[1]Multi-Field'!$E$75=[1]Lists!BF363,'[1]Multi-Field'!$F$75="Drained"),BI363,IF(AND('[1]Multi-Field'!$E$75=[1]Lists!BF363,'[1]Multi-Field'!$F$75="undrained"),BH363,""))</f>
        <v/>
      </c>
      <c r="EF363" s="409" t="str">
        <f>IF(AND('[1]Multi-Field'!$E$76=[1]Lists!BF363,'[1]Multi-Field'!$F$76="Drained"),BI363,IF(AND('[1]Multi-Field'!$E$76=[1]Lists!BF363,'[1]Multi-Field'!$F$6="undrained"),BH363,""))</f>
        <v/>
      </c>
      <c r="EG363" s="409" t="str">
        <f>IF(AND('[1]Multi-Field'!$E$77=[1]Lists!BF363,'[1]Multi-Field'!$F$77="Drained"),BI363,IF(AND('[1]Multi-Field'!$E$77=[1]Lists!BF363,'[1]Multi-Field'!$F$77="undrained"),BH363,""))</f>
        <v/>
      </c>
      <c r="EH363" s="409" t="str">
        <f>IF(AND('[1]Multi-Field'!$E$78=[1]Lists!BF363,'[1]Multi-Field'!$F$78="Drained"),BI363,IF(AND('[1]Multi-Field'!$E$78=[1]Lists!BF363,'[1]Multi-Field'!$F$78="undrained"),BH363,""))</f>
        <v/>
      </c>
      <c r="EI363" s="409" t="str">
        <f>IF(AND('[1]Multi-Field'!$E$79=[1]Lists!BF363,'[1]Multi-Field'!$F$79="Drained"),BI363,IF(AND('[1]Multi-Field'!$E$79=[1]Lists!BF363,'[1]Multi-Field'!$F$79="undrained"),BH363,""))</f>
        <v/>
      </c>
      <c r="EJ363" s="409" t="str">
        <f>IF(AND('[1]Multi-Field'!$E$80=[1]Lists!BF363,'[1]Multi-Field'!$F$80="Drained"),BI363,IF(AND('[1]Multi-Field'!$E$80=[1]Lists!BF363,'[1]Multi-Field'!$F$80="undrained"),BH363,""))</f>
        <v/>
      </c>
      <c r="EK363" s="409" t="str">
        <f>IF(AND('[1]Multi-Field'!$E$81=[1]Lists!BF363,'[1]Multi-Field'!$F$81="Drained"),BI363,IF(AND('[1]Multi-Field'!$E$81=[1]Lists!BF363,'[1]Multi-Field'!$F$81="undrained"),BH363,""))</f>
        <v/>
      </c>
      <c r="EL363" s="409" t="str">
        <f>IF(AND('[1]Multi-Field'!$E$82=[1]Lists!BF363,'[1]Multi-Field'!$F$82="Drained"),BI363,IF(AND('[1]Multi-Field'!$E$82=[1]Lists!BF363,'[1]Multi-Field'!$F$82="undrained"),BH363,""))</f>
        <v/>
      </c>
      <c r="EM363" s="409" t="str">
        <f>IF(AND('[1]Multi-Field'!$E$83=[1]Lists!BF363,'[1]Multi-Field'!$F$83="Drained"),BI363,IF(AND('[1]Multi-Field'!$E$83=[1]Lists!BF363,'[1]Multi-Field'!$F$83="undrained"),BH363,""))</f>
        <v/>
      </c>
      <c r="EN363" s="409" t="str">
        <f>IF(AND('[1]Multi-Field'!$E$84=[1]Lists!BF363,'[1]Multi-Field'!$F$84="Drained"),BI363,IF(AND('[1]Multi-Field'!$E$84=[1]Lists!BF363,'[1]Multi-Field'!$F$84="undrained"),BH363,""))</f>
        <v/>
      </c>
      <c r="EO363" s="409" t="str">
        <f>IF(AND('[1]Multi-Field'!$E$85=[1]Lists!BF363,'[1]Multi-Field'!$F$85="Drained"),BI363,IF(AND('[1]Multi-Field'!$E$85=[1]Lists!BF363,'[1]Multi-Field'!$F$85="undrained"),BH363,""))</f>
        <v/>
      </c>
      <c r="EP363" s="409" t="str">
        <f>IF(AND('[1]Multi-Field'!$E$86=[1]Lists!BF363,'[1]Multi-Field'!$F$86="Drained"),BI363,IF(AND('[1]Multi-Field'!$E$86=[1]Lists!BF363,'[1]Multi-Field'!$F$86="undrained"),BH363,""))</f>
        <v/>
      </c>
      <c r="EQ363" s="409" t="str">
        <f>IF(AND('[1]Multi-Field'!$E$87=[1]Lists!BF363,'[1]Multi-Field'!$F$87="Drained"),BI363,IF(AND('[1]Multi-Field'!$E$87=[1]Lists!BF363,'[1]Multi-Field'!$F$87="undrained"),BH363,""))</f>
        <v/>
      </c>
      <c r="ER363" s="409" t="str">
        <f>IF(AND('[1]Multi-Field'!$E$88=[1]Lists!BF363,'[1]Multi-Field'!$F$88="Drained"),BI363,IF(AND('[1]Multi-Field'!$E$88=[1]Lists!BF363,'[1]Multi-Field'!$F$88="undrained"),BH363,""))</f>
        <v/>
      </c>
      <c r="ES363" s="409" t="str">
        <f>IF(AND('[1]Multi-Field'!$E$89=[1]Lists!BF363,'[1]Multi-Field'!$F$89="Drained"),BI363,IF(AND('[1]Multi-Field'!$E$89=[1]Lists!BF363,'[1]Multi-Field'!$F$89="undrained"),BH363,""))</f>
        <v/>
      </c>
      <c r="ET363" s="409" t="str">
        <f>IF(AND('[1]Multi-Field'!$E$90=[1]Lists!BF363,'[1]Multi-Field'!$F$90="Drained"),BI363,IF(AND('[1]Multi-Field'!$E$90=[1]Lists!BF363,'[1]Multi-Field'!$F$90="undrained"),BH363,""))</f>
        <v/>
      </c>
      <c r="EU363" s="409" t="str">
        <f>IF(AND('[1]Multi-Field'!$E$91=[1]Lists!BF363,'[1]Multi-Field'!$F$91="Drained"),BI363,IF(AND('[1]Multi-Field'!$E$91=[1]Lists!BF363,'[1]Multi-Field'!$F$91="undrained"),BH363,""))</f>
        <v/>
      </c>
      <c r="EV363" s="409" t="str">
        <f>IF(AND('[1]Multi-Field'!$E$92=[1]Lists!BF363,'[1]Multi-Field'!$F$92="Drained"),BI363,IF(AND('[1]Multi-Field'!$E$92=[1]Lists!BF363,'[1]Multi-Field'!$F$92="undrained"),BH363,""))</f>
        <v/>
      </c>
      <c r="EW363" s="409" t="str">
        <f>IF(AND('[1]Multi-Field'!$E$93=[1]Lists!BF363,'[1]Multi-Field'!$F$93="Drained"),BI363,IF(AND('[1]Multi-Field'!$E$93=[1]Lists!BF363,'[1]Multi-Field'!$F$93="undrained"),BH363,""))</f>
        <v/>
      </c>
      <c r="EX363" s="409" t="str">
        <f>IF(AND('[1]Multi-Field'!$E$94=[1]Lists!BF363,'[1]Multi-Field'!$F$94="Drained"),BI363,IF(AND('[1]Multi-Field'!$E$94=[1]Lists!BF363,'[1]Multi-Field'!$F$94="undrained"),BH363,""))</f>
        <v/>
      </c>
      <c r="EY363" s="409" t="str">
        <f>IF(AND('[1]Multi-Field'!$E$95=[1]Lists!BF363,'[1]Multi-Field'!$F$95="Drained"),BI363,IF(AND('[1]Multi-Field'!$E$95=[1]Lists!BF363,'[1]Multi-Field'!$F$95="undrained"),BH363,""))</f>
        <v/>
      </c>
      <c r="EZ363" s="409" t="str">
        <f>IF(AND('[1]Multi-Field'!$E$96=[1]Lists!BF363,'[1]Multi-Field'!$F$96="Drained"),BI363,IF(AND('[1]Multi-Field'!$E$96=[1]Lists!BF363,'[1]Multi-Field'!$F$96="undrained"),BH363,""))</f>
        <v/>
      </c>
      <c r="FA363" s="409" t="str">
        <f>IF(AND('[1]Multi-Field'!$E$97=[1]Lists!BF363,'[1]Multi-Field'!$F$97="Drained"),BI363,IF(AND('[1]Multi-Field'!$E$97=[1]Lists!BF363,'[1]Multi-Field'!$F$97="undrained"),BH363,""))</f>
        <v/>
      </c>
      <c r="FB363" s="409" t="str">
        <f>IF(AND('[1]Multi-Field'!$E$98=[1]Lists!BF363,'[1]Multi-Field'!$F$98="Drained"),BI363,IF(AND('[1]Multi-Field'!$E$98=[1]Lists!BF363,'[1]Multi-Field'!$F$98="undrained"),BH363,""))</f>
        <v/>
      </c>
      <c r="FC363" s="409" t="str">
        <f>IF(AND('[1]Multi-Field'!$E$99=[1]Lists!BF363,'[1]Multi-Field'!$F$99="Drained"),BI363,IF(AND('[1]Multi-Field'!$E$99=[1]Lists!BF363,'[1]Multi-Field'!$F$99="undrained"),BH363,""))</f>
        <v/>
      </c>
      <c r="FD363" s="409" t="str">
        <f>IF(AND('[1]Multi-Field'!$E$100=[1]Lists!BF363,'[1]Multi-Field'!$F$100="Drained"),BI363,IF(AND('[1]Multi-Field'!$E$100=[1]Lists!BF363,'[1]Multi-Field'!$F$100="undrained"),BH363,""))</f>
        <v/>
      </c>
      <c r="FE363" s="409" t="str">
        <f>IF(AND('[1]Multi-Field'!$E$101=[1]Lists!BF363,'[1]Multi-Field'!$F$101="Drained"),BI363,IF(AND('[1]Multi-Field'!$E$101=[1]Lists!BF363,'[1]Multi-Field'!$F$101="undrained"),BH363,""))</f>
        <v/>
      </c>
      <c r="FF363" s="409" t="str">
        <f>IF(AND('[1]Multi-Field'!$E$102=[1]Lists!BF363,'[1]Multi-Field'!$F$102="Drained"),BI363,IF(AND('[1]Multi-Field'!$E$102=[1]Lists!BF363,'[1]Multi-Field'!$F$102="undrained"),BH363,""))</f>
        <v/>
      </c>
      <c r="FG363" s="409" t="str">
        <f>IF(AND('[1]Multi-Field'!$E$103=[1]Lists!BF363,'[1]Multi-Field'!$F$103="Drained"),BI363,IF(AND('[1]Multi-Field'!$E$103=[1]Lists!BF363,'[1]Multi-Field'!$F$103="undrained"),BH363,""))</f>
        <v/>
      </c>
      <c r="FH363" s="409" t="str">
        <f>IF(AND('[1]Multi-Field'!$E$104=[1]Lists!BF363,'[1]Multi-Field'!$F$104="Drained"),BI363,IF(AND('[1]Multi-Field'!$E$104=[1]Lists!BF363,'[1]Multi-Field'!$F$104="undrained"),BH363,""))</f>
        <v/>
      </c>
      <c r="FI363" s="409" t="str">
        <f>IF(AND('[1]Multi-Field'!$E$105=[1]Lists!BF363,'[1]Multi-Field'!$F$105="Drained"),BI363,IF(AND('[1]Multi-Field'!$E$105=[1]Lists!BF363,'[1]Multi-Field'!$F$105="undrained"),BH363,""))</f>
        <v/>
      </c>
      <c r="FJ363" s="409" t="str">
        <f>IF(AND('[1]Multi-Field'!$E$106=[1]Lists!BF363,'[1]Multi-Field'!$F$106="Drained"),BI363,IF(AND('[1]Multi-Field'!$E$106=[1]Lists!BF363,'[1]Multi-Field'!$F$106="undrained"),BH363,""))</f>
        <v/>
      </c>
      <c r="FK363" s="409" t="str">
        <f>IF(AND('[1]Multi-Field'!$E$107=[1]Lists!BF363,'[1]Multi-Field'!$F$107="Drained"),BI363,IF(AND('[1]Multi-Field'!$E$107=[1]Lists!BF363,'[1]Multi-Field'!$F$107="undrained"),BH363,""))</f>
        <v/>
      </c>
      <c r="FL363" s="409" t="str">
        <f>IF(AND('[1]Multi-Field'!$E$108=[1]Lists!BF363,'[1]Multi-Field'!$F$108="Drained"),BI363,IF(AND('[1]Multi-Field'!$E$108=[1]Lists!BF363,'[1]Multi-Field'!$F$108="undrained"),BH363,""))</f>
        <v/>
      </c>
      <c r="FM363" s="409" t="str">
        <f>IF(AND('[1]Multi-Field'!$E$109=[1]Lists!BF363,'[1]Multi-Field'!$F$109="Drained"),BI363,IF(AND('[1]Multi-Field'!$E$109=[1]Lists!BF363,'[1]Multi-Field'!$F$109="undrained"),BH363,""))</f>
        <v/>
      </c>
      <c r="FN363" s="409" t="str">
        <f>IF(AND('[1]Multi-Field'!$E$110=[1]Lists!BF363,'[1]Multi-Field'!$F$110="Drained"),BI363,IF(AND('[1]Multi-Field'!$E$110=[1]Lists!BF363,'[1]Multi-Field'!$F$110="undrained"),BH363,""))</f>
        <v/>
      </c>
      <c r="FO363" s="409" t="str">
        <f>IF(AND('[1]Multi-Field'!$E$111=[1]Lists!BF363,'[1]Multi-Field'!$F$111="Drained"),BI363,IF(AND('[1]Multi-Field'!$E$111=[1]Lists!BF363,'[1]Multi-Field'!$F$111="undrained"),BH363,""))</f>
        <v/>
      </c>
      <c r="FP363" s="409" t="str">
        <f>IF(AND('[1]Multi-Field'!$E$112=[1]Lists!BF363,'[1]Multi-Field'!$F$112="Drained"),BI363,IF(AND('[1]Multi-Field'!$E$112=[1]Lists!BF363,'[1]Multi-Field'!$F$112="undrained"),BH363,""))</f>
        <v/>
      </c>
      <c r="FQ363" s="409" t="str">
        <f>IF(AND('[1]Multi-Field'!$E$113=[1]Lists!BF363,'[1]Multi-Field'!$F$113="Drained"),BI363,IF(AND('[1]Multi-Field'!$E$113=[1]Lists!BF363,'[1]Multi-Field'!$F$113="undrained"),BH363,""))</f>
        <v/>
      </c>
      <c r="FR363" s="409" t="str">
        <f>IF(AND('[1]Multi-Field'!$E$114=[1]Lists!BF363,'[1]Multi-Field'!$F$114="Drained"),BI363,IF(AND('[1]Multi-Field'!$E$114=[1]Lists!BF363,'[1]Multi-Field'!$F$114="undrained"),BH363,""))</f>
        <v/>
      </c>
      <c r="FS363" s="409" t="str">
        <f>IF(AND('[1]Multi-Field'!$E$115=[1]Lists!BF363,'[1]Multi-Field'!$F$115="Drained"),BI363,IF(AND('[1]Multi-Field'!$E$115=[1]Lists!BF363,'[1]Multi-Field'!$F$115="undrained"),BH363,""))</f>
        <v/>
      </c>
      <c r="FT363" s="409" t="str">
        <f>IF(AND('[1]Multi-Field'!$E$116=[1]Lists!BF363,'[1]Multi-Field'!$F$116="Drained"),BI363,IF(AND('[1]Multi-Field'!$E$116=[1]Lists!BF363,'[1]Multi-Field'!$F$116="undrained"),BH363,""))</f>
        <v/>
      </c>
      <c r="FU363" s="409" t="str">
        <f>IF(AND('[1]Multi-Field'!$E$117=[1]Lists!BF363,'[1]Multi-Field'!$F$117="Drained"),BI363,IF(AND('[1]Multi-Field'!$E$117=[1]Lists!BF363,'[1]Multi-Field'!$F$117="undrained"),BH363,""))</f>
        <v/>
      </c>
      <c r="FV363" s="409" t="str">
        <f>IF(AND('[1]Multi-Field'!$E$118=[1]Lists!BF363,'[1]Multi-Field'!$F$118="Drained"),BI363,IF(AND('[1]Multi-Field'!$E$118=[1]Lists!BF363,'[1]Multi-Field'!$F$118="undrained"),BH363,""))</f>
        <v/>
      </c>
      <c r="FW363" s="409" t="str">
        <f>IF(AND('[1]Multi-Field'!$E$119=[1]Lists!BF363,'[1]Multi-Field'!$F$119="Drained"),BI363,IF(AND('[1]Multi-Field'!$E$119=[1]Lists!BF363,'[1]Multi-Field'!$F$119="undrained"),BH363,""))</f>
        <v/>
      </c>
      <c r="FX363" s="409" t="str">
        <f>IF(AND('[1]Multi-Field'!$E$120=[1]Lists!BF363,'[1]Multi-Field'!$F$120="Drained"),BI363,IF(AND('[1]Multi-Field'!$E$120=[1]Lists!BF363,'[1]Multi-Field'!$F$120="undrained"),BH363,""))</f>
        <v/>
      </c>
      <c r="GC363" s="4">
        <v>1</v>
      </c>
    </row>
    <row r="364" spans="1:185" ht="13.5" customHeight="1" thickBot="1">
      <c r="A364" s="7" t="s">
        <v>450</v>
      </c>
      <c r="B364" s="7"/>
      <c r="C364" s="7"/>
      <c r="D364" s="8">
        <v>60</v>
      </c>
      <c r="E364" s="8">
        <f t="shared" si="53"/>
        <v>62</v>
      </c>
      <c r="F364" s="8">
        <f t="shared" si="54"/>
        <v>63</v>
      </c>
      <c r="G364" s="8">
        <v>65</v>
      </c>
      <c r="H364" s="8">
        <v>65</v>
      </c>
      <c r="I364" s="8">
        <f t="shared" si="57"/>
        <v>68</v>
      </c>
      <c r="J364" s="8">
        <f t="shared" si="58"/>
        <v>72</v>
      </c>
      <c r="K364" s="8">
        <v>75</v>
      </c>
      <c r="L364" s="8">
        <v>105</v>
      </c>
      <c r="M364" s="8">
        <f t="shared" si="55"/>
        <v>110</v>
      </c>
      <c r="N364" s="8">
        <f t="shared" si="56"/>
        <v>115</v>
      </c>
      <c r="O364" s="8">
        <v>120</v>
      </c>
      <c r="P364" s="391">
        <v>339</v>
      </c>
      <c r="Q364" s="394"/>
      <c r="R364" s="395" t="b">
        <f>IF(OR('Multi-Field'!AA341=Lists!$AC$42,'Multi-Field'!AA341=Lists!$AC$43),IF('Multi-Field'!Z341="x",(IF('Multi-Field'!AC341=Lists!$Q$11,Lists!$R$11,IF('Multi-Field'!AC341=Lists!$Q$12,Lists!$R$12,IF('Multi-Field'!AC341=Lists!$Q$13,Lists!$R$13,IF('Multi-Field'!AC341=Lists!$Q$14,Lists!$R$14))))),IF('Multi-Field'!X341="x",(IF('Multi-Field'!AC341=Lists!$Q$11,Lists!$S$11,IF('Multi-Field'!AC341=Lists!$Q$12,Lists!$S$12,IF('Multi-Field'!AC341=Lists!$Q$13,Lists!$S$13,IF('Multi-Field'!AC341=Lists!$Q$14,Lists!$S$14))))),IF('Multi-Field'!V341="x",(IF('Multi-Field'!AC341=Lists!$Q$11,Lists!$T$11,IF('Multi-Field'!AC341=Lists!$Q$12,Lists!$T$12,IF('Multi-Field'!AC341=Lists!$Q$13,Lists!$T$13,IF('Multi-Field'!AC341=Lists!$Q$14,Lists!$T$14))))),0))))</f>
        <v>0</v>
      </c>
      <c r="S364" s="395" t="str">
        <f t="shared" si="59"/>
        <v/>
      </c>
      <c r="T364" s="395"/>
      <c r="U364" s="396"/>
      <c r="BF364" s="414" t="s">
        <v>1528</v>
      </c>
      <c r="BG364" s="415">
        <v>2</v>
      </c>
      <c r="BH364" s="415">
        <v>3.5</v>
      </c>
      <c r="BI364" s="415">
        <v>4.5</v>
      </c>
      <c r="BJ364" s="409" t="e">
        <f>IF(AND('[1]Single Field'!#REF!=[1]Lists!BF364,'[1]Single Field'!#REF!="Drained"),"x",IF(AND('[1]Single Field'!#REF!=[1]Lists!BF364,'[1]Single Field'!#REF!="Undrained"),O,""))</f>
        <v>#REF!</v>
      </c>
      <c r="BK364" s="409" t="str">
        <f>IF(AND('[1]Multi-Field'!$E$3=[1]Lists!BF364,'[1]Multi-Field'!$F$3="Drained"),BI364,IF(AND('[1]Multi-Field'!$E$3=BF364,'[1]Multi-Field'!$F$3="undrained"),BH364,""))</f>
        <v/>
      </c>
      <c r="BL364" s="409" t="str">
        <f>IF(AND('[1]Multi-Field'!$E$4=BF364,'[1]Multi-Field'!$F$4="Drained"),BI364,IF(AND('[1]Multi-Field'!$E$4=BF364,'[1]Multi-Field'!$F$4="undrained"),BH364,""))</f>
        <v/>
      </c>
      <c r="BM364" s="409" t="str">
        <f>IF(AND('[1]Multi-Field'!$E$5=BF364,'[1]Multi-Field'!$F$5="Drained"),BI364,IF(AND('[1]Multi-Field'!$E$5=BF364,'[1]Multi-Field'!$F$5="undrained"),BH364,""))</f>
        <v/>
      </c>
      <c r="BN364" s="409" t="str">
        <f>IF(AND('[1]Multi-Field'!$E$6=BF364,'[1]Multi-Field'!$F$6="Drained"),BI364,IF(AND('[1]Multi-Field'!$E$6=BF364,'[1]Multi-Field'!$F$6="undrained"),BH364,""))</f>
        <v/>
      </c>
      <c r="BO364" s="409" t="str">
        <f>IF(AND('[1]Multi-Field'!$E$7=BF364,'[1]Multi-Field'!$F$7="Drained"),BI364,IF(AND('[1]Multi-Field'!$E$7=BF364,'[1]Multi-Field'!$F$7="undrained"),BH364,""))</f>
        <v/>
      </c>
      <c r="BP364" s="409" t="str">
        <f>IF(AND('[1]Multi-Field'!$E$8=BF364,'[1]Multi-Field'!$F$8="Drained"),BI364,IF(AND('[1]Multi-Field'!$E$8=BF364,'[1]Multi-Field'!$F$8="undrained"),BH364,""))</f>
        <v/>
      </c>
      <c r="BQ364" s="409" t="str">
        <f>IF(AND('[1]Multi-Field'!$E$9=BF364,'[1]Multi-Field'!$F$9="Drained"),BI364,IF(AND('[1]Multi-Field'!$E$9=BF364,'[1]Multi-Field'!$F$9="undrained"),BH364,""))</f>
        <v/>
      </c>
      <c r="BR364" s="409" t="str">
        <f>IF(AND('[1]Multi-Field'!$E$10=BF364,'[1]Multi-Field'!$F$10="Drained"),BI364,IF(AND('[1]Multi-Field'!$E$10=BF364,'[1]Multi-Field'!$F$10="undrained"),BH364,""))</f>
        <v/>
      </c>
      <c r="BS364" s="409" t="str">
        <f>IF(AND('[1]Multi-Field'!$E$11=BF364,'[1]Multi-Field'!$F$11="Drained"),BI364,IF(AND('[1]Multi-Field'!$E$11=BF364,'[1]Multi-Field'!$F$11="undrained"),BH364,""))</f>
        <v/>
      </c>
      <c r="BT364" s="409" t="str">
        <f>IF(AND('[1]Multi-Field'!$E$12=BF364,'[1]Multi-Field'!$F$12="Drained"),BI364,IF(AND('[1]Multi-Field'!$E$12=BF364,'[1]Multi-Field'!$F$12="undrained"),BH364,""))</f>
        <v/>
      </c>
      <c r="BU364" s="409" t="str">
        <f>IF(AND('[1]Multi-Field'!$E$13=BF364,'[1]Multi-Field'!$F$13="Drained"),BI364,IF(AND('[1]Multi-Field'!$E$3=BF364,'[1]Multi-Field'!$F$13="undrained"),BH364,""))</f>
        <v/>
      </c>
      <c r="BV364" s="409" t="str">
        <f>IF(AND('[1]Multi-Field'!$E$14=BF364,'[1]Multi-Field'!$F$14="Drained"),BI364,IF(AND('[1]Multi-Field'!$E$14=BF364,'[1]Multi-Field'!$F$14="undrained"),BH364,""))</f>
        <v/>
      </c>
      <c r="BW364" s="409" t="str">
        <f>IF(AND('[1]Multi-Field'!$E$15=BF364,'[1]Multi-Field'!$F$15="Drained"),BI364,IF(AND('[1]Multi-Field'!$E$15=BF364,'[1]Multi-Field'!$F$15="undrained"),BH364,""))</f>
        <v/>
      </c>
      <c r="BX364" s="409" t="str">
        <f>IF(AND('[1]Multi-Field'!$E$16=[1]Lists!BF364,'[1]Multi-Field'!$F$16="Drained"),BI364,IF(AND('[1]Multi-Field'!$E$16=[1]Lists!BF364,'[1]Multi-Field'!$F$16="undrained"),BH364,""))</f>
        <v/>
      </c>
      <c r="BY364" s="409" t="str">
        <f>IF(AND('[1]Multi-Field'!$E$17=[1]Lists!BF364,'[1]Multi-Field'!$F$17="Drained"),BI364,IF(AND('[1]Multi-Field'!$E$17=[1]Lists!BF364,'[1]Multi-Field'!$F$17="undrained"),BH364,""))</f>
        <v/>
      </c>
      <c r="BZ364" s="409" t="str">
        <f>IF(AND('[1]Multi-Field'!$E$18=[1]Lists!BF364,'[1]Multi-Field'!$F$18="Drained"),BI364,IF(AND('[1]Multi-Field'!$E$18=[1]Lists!BF364,'[1]Multi-Field'!$F$18="undrained"),BH364,""))</f>
        <v/>
      </c>
      <c r="CA364" s="409" t="str">
        <f>IF(AND('[1]Multi-Field'!$E$19=[1]Lists!BF364,'[1]Multi-Field'!$F$19="Drained"),BI364,IF(AND('[1]Multi-Field'!$E$19=[1]Lists!BF364,'[1]Multi-Field'!$F$19="undrained"),BH364,""))</f>
        <v/>
      </c>
      <c r="CB364" s="409" t="str">
        <f>IF(AND('[1]Multi-Field'!$E$20=[1]Lists!BF364,'[1]Multi-Field'!$F$20="Drained"),BI364,IF(AND('[1]Multi-Field'!$E$20=[1]Lists!BF364,'[1]Multi-Field'!$F$20="undrained"),BH364,""))</f>
        <v/>
      </c>
      <c r="CC364" s="409" t="str">
        <f>IF(AND('[1]Multi-Field'!$E$21=[1]Lists!BF364,'[1]Multi-Field'!$F$21="Drained"),BI364,IF(AND('[1]Multi-Field'!$E$21=[1]Lists!BF364,'[1]Multi-Field'!$F$21="undrained"),BH364,""))</f>
        <v/>
      </c>
      <c r="CD364" s="409" t="str">
        <f>IF(AND('[1]Multi-Field'!$E$22=[1]Lists!BF364,'[1]Multi-Field'!$F$22="Drained"),BI364,IF(AND('[1]Multi-Field'!$E$22=[1]Lists!BF364,'[1]Multi-Field'!$F$22="undrained"),BH364,""))</f>
        <v/>
      </c>
      <c r="CE364" s="409" t="str">
        <f>IF(AND('[1]Multi-Field'!$E$23=[1]Lists!BF364,'[1]Multi-Field'!$F$23="Drained"),BI364,IF(AND('[1]Multi-Field'!$E$23=[1]Lists!BF364,'[1]Multi-Field'!$F$23="undrained"),BH364,""))</f>
        <v/>
      </c>
      <c r="CF364" s="409" t="str">
        <f>IF(AND('[1]Multi-Field'!$E$24=[1]Lists!BF364,'[1]Multi-Field'!$F$24="Drained"),BI364,IF(AND('[1]Multi-Field'!$E$24=[1]Lists!BF364,'[1]Multi-Field'!$F$24="undrained"),BH364,""))</f>
        <v/>
      </c>
      <c r="CG364" s="409" t="str">
        <f>IF(AND('[1]Multi-Field'!$E$25=[1]Lists!BF364,'[1]Multi-Field'!$F$25="Drained"),BI364,IF(AND('[1]Multi-Field'!$E$25=[1]Lists!BF364,'[1]Multi-Field'!$F$25="undrained"),BH364,""))</f>
        <v/>
      </c>
      <c r="CH364" s="409" t="str">
        <f>IF(AND('[1]Multi-Field'!$E$26=[1]Lists!BF364,'[1]Multi-Field'!$F$26="Drained"),BI364,IF(AND('[1]Multi-Field'!$E$26=[1]Lists!BF364,'[1]Multi-Field'!$F$26="undrained"),BH364,""))</f>
        <v/>
      </c>
      <c r="CI364" s="409" t="str">
        <f>IF(AND('[1]Multi-Field'!$E$27=[1]Lists!BF364,'[1]Multi-Field'!$F$27="Drained"),BI364,IF(AND('[1]Multi-Field'!$E$27=[1]Lists!BF364,'[1]Multi-Field'!$F$27="undrained"),BH364,""))</f>
        <v/>
      </c>
      <c r="CJ364" s="409" t="str">
        <f>IF(AND('[1]Multi-Field'!$E$28=[1]Lists!BF364,'[1]Multi-Field'!$F$28="Drained"),BI364,IF(AND('[1]Multi-Field'!$E$28=[1]Lists!BF364,'[1]Multi-Field'!$F$28="undrained"),BH364,""))</f>
        <v/>
      </c>
      <c r="CK364" s="409" t="str">
        <f>IF(AND('[1]Multi-Field'!$E$29=[1]Lists!BF364,'[1]Multi-Field'!$F$29="Drained"),BI364,IF(AND('[1]Multi-Field'!$E$29=[1]Lists!BF364,'[1]Multi-Field'!$F$29="undrained"),BH364,""))</f>
        <v/>
      </c>
      <c r="CL364" s="409" t="str">
        <f>IF(AND('[1]Multi-Field'!$E$30=[1]Lists!BF364,'[1]Multi-Field'!$F$30="Drained"),BI364,IF(AND('[1]Multi-Field'!$E$30=[1]Lists!BF364,'[1]Multi-Field'!$F$30="undrained"),BH364,""))</f>
        <v/>
      </c>
      <c r="CM364" s="409" t="str">
        <f>IF(AND('[1]Multi-Field'!$E$31=[1]Lists!BF364,'[1]Multi-Field'!$F$31="Drained"),BI364,IF(AND('[1]Multi-Field'!$E$31=[1]Lists!BF364,'[1]Multi-Field'!$F$31="undrained"),BH364,""))</f>
        <v/>
      </c>
      <c r="CN364" s="409" t="str">
        <f>IF(AND('[1]Multi-Field'!$E$32=[1]Lists!BF364,'[1]Multi-Field'!$F$32="Drained"),BI364,IF(AND('[1]Multi-Field'!$E$32=[1]Lists!BF364,'[1]Multi-Field'!$F$32="undrained"),BH364,""))</f>
        <v/>
      </c>
      <c r="CO364" s="409" t="str">
        <f>IF(AND('[1]Multi-Field'!$E$33=[1]Lists!BF364,'[1]Multi-Field'!$F$33="Drained"),BI364,IF(AND('[1]Multi-Field'!$E$33=[1]Lists!BF364,'[1]Multi-Field'!$F$33="undrained"),BH364,""))</f>
        <v/>
      </c>
      <c r="CP364" s="409" t="str">
        <f>IF(AND('[1]Multi-Field'!$E$34=[1]Lists!BF364,'[1]Multi-Field'!$F$34="Drained"),BI364,IF(AND('[1]Multi-Field'!$E$34=[1]Lists!BF364,'[1]Multi-Field'!$F$34="undrained"),BH364,""))</f>
        <v/>
      </c>
      <c r="CQ364" s="409" t="str">
        <f>IF(AND('[1]Multi-Field'!$E$35=[1]Lists!BF364,'[1]Multi-Field'!$F$35="Drained"),BI364,IF(AND('[1]Multi-Field'!$E$35=[1]Lists!BF364,'[1]Multi-Field'!$F$35="undrained"),BH364,""))</f>
        <v/>
      </c>
      <c r="CR364" s="409" t="str">
        <f>IF(AND('[1]Multi-Field'!$E$36=[1]Lists!BF364,'[1]Multi-Field'!$F$36="Drained"),BI364,IF(AND('[1]Multi-Field'!$E$36=[1]Lists!BF364,'[1]Multi-Field'!$F$36="undrained"),BH364,""))</f>
        <v/>
      </c>
      <c r="CS364" s="409" t="str">
        <f>IF(AND('[1]Multi-Field'!$E$37=[1]Lists!BF364,'[1]Multi-Field'!$F$37="Drained"),BI364,IF(AND('[1]Multi-Field'!$E$37=[1]Lists!BF364,'[1]Multi-Field'!$F$37="undrained"),BH364,""))</f>
        <v/>
      </c>
      <c r="CT364" s="409" t="str">
        <f>IF(AND('[1]Multi-Field'!$E$38=[1]Lists!BF364,'[1]Multi-Field'!$F$38="Drained"),BI364,IF(AND('[1]Multi-Field'!$E$38=[1]Lists!BF364,'[1]Multi-Field'!$F$38="undrained"),BH364,""))</f>
        <v/>
      </c>
      <c r="CU364" s="409" t="str">
        <f>IF(AND('[1]Multi-Field'!$E$39=[1]Lists!BF364,'[1]Multi-Field'!$F$39="Drained"),BI364,IF(AND('[1]Multi-Field'!$E$39=[1]Lists!BF364,'[1]Multi-Field'!$F$39="undrained"),BH364,""))</f>
        <v/>
      </c>
      <c r="CV364" s="409" t="str">
        <f>IF(AND('[1]Multi-Field'!$E$40=[1]Lists!BF364,'[1]Multi-Field'!$F$40="Drained"),BI364,IF(AND('[1]Multi-Field'!$E$40=[1]Lists!BF364,'[1]Multi-Field'!$F$40="undrained"),BH364,""))</f>
        <v/>
      </c>
      <c r="CW364" s="409" t="str">
        <f>IF(AND('[1]Multi-Field'!$E$41=[1]Lists!BF364,'[1]Multi-Field'!$F$40="Drained"),BI364,IF(AND('[1]Multi-Field'!$E$40=[1]Lists!BF364,'[1]Multi-Field'!$F$40="undrained"),BH364,""))</f>
        <v/>
      </c>
      <c r="CX364" s="409" t="str">
        <f>IF(AND('[1]Multi-Field'!$E$42=[1]Lists!BF364,'[1]Multi-Field'!$F$42="Drained"),BI364,IF(AND('[1]Multi-Field'!$E$42=[1]Lists!BF364,'[1]Multi-Field'!$F$42="undrained"),BH364,""))</f>
        <v/>
      </c>
      <c r="CY364" s="409" t="str">
        <f>IF(AND('[1]Multi-Field'!$E$43=[1]Lists!BF364,'[1]Multi-Field'!$F$43="Drained"),BI364,IF(AND('[1]Multi-Field'!$E$43=[1]Lists!BF364,'[1]Multi-Field'!$F$43="undrained"),BH364,""))</f>
        <v/>
      </c>
      <c r="CZ364" s="409" t="str">
        <f>IF(AND('[1]Multi-Field'!$E$44=[1]Lists!BF364,'[1]Multi-Field'!$F$44="Drained"),BI364,IF(AND('[1]Multi-Field'!$E$44=[1]Lists!BF364,'[1]Multi-Field'!$F$44="undrained"),BH364,""))</f>
        <v/>
      </c>
      <c r="DA364" s="409" t="str">
        <f>IF(AND('[1]Multi-Field'!$E$45=[1]Lists!BF364,'[1]Multi-Field'!$F$45="Drained"),BI364,IF(AND('[1]Multi-Field'!$E$45=[1]Lists!BF364,'[1]Multi-Field'!$F$45="undrained"),BH364,""))</f>
        <v/>
      </c>
      <c r="DB364" s="409" t="str">
        <f>IF(AND('[1]Multi-Field'!$E$46=[1]Lists!BF364,'[1]Multi-Field'!$F$46="Drained"),BI364,IF(AND('[1]Multi-Field'!$E$46=[1]Lists!BF364,'[1]Multi-Field'!$F$46="undrained"),BH364,""))</f>
        <v/>
      </c>
      <c r="DC364" s="409" t="str">
        <f>IF(AND('[1]Multi-Field'!$E$47=[1]Lists!BF364,'[1]Multi-Field'!$F$47="Drained"),BI364,IF(AND('[1]Multi-Field'!$E$47=[1]Lists!BF364,'[1]Multi-Field'!$F$47="undrained"),BH364,""))</f>
        <v/>
      </c>
      <c r="DD364" s="409" t="str">
        <f>IF(AND('[1]Multi-Field'!$E$48=[1]Lists!BF364,'[1]Multi-Field'!$F$48="Drained"),BI364,IF(AND('[1]Multi-Field'!$E$48=[1]Lists!BF364,'[1]Multi-Field'!$F$48="undrained"),BH364,""))</f>
        <v/>
      </c>
      <c r="DE364" s="409" t="str">
        <f>IF(AND('[1]Multi-Field'!$E$49=[1]Lists!BF364,'[1]Multi-Field'!$F$49="Drained"),BI364,IF(AND('[1]Multi-Field'!$E$49=[1]Lists!BF364,'[1]Multi-Field'!$F$9="undrained"),BH364,""))</f>
        <v/>
      </c>
      <c r="DF364" s="409" t="str">
        <f>IF(AND('[1]Multi-Field'!$E$50=[1]Lists!BF364,'[1]Multi-Field'!$F$50="Drained"),BI364,IF(AND('[1]Multi-Field'!$E$50=[1]Lists!BF364,'[1]Multi-Field'!$F$50="undrained"),BH364,""))</f>
        <v/>
      </c>
      <c r="DG364" s="409" t="str">
        <f>IF(AND('[1]Multi-Field'!$E$51=[1]Lists!BF364,'[1]Multi-Field'!$F$51="Drained"),BI364,IF(AND('[1]Multi-Field'!$E$51=[1]Lists!BF364,'[1]Multi-Field'!$F$51="undrained"),BH364,""))</f>
        <v/>
      </c>
      <c r="DH364" s="409" t="str">
        <f>IF(AND('[1]Multi-Field'!$E$52=[1]Lists!BF364,'[1]Multi-Field'!$F$52="Drained"),BI364,IF(AND('[1]Multi-Field'!$E$52=[1]Lists!BF364,'[1]Multi-Field'!$F$52="undrained"),BH364,""))</f>
        <v/>
      </c>
      <c r="DI364" s="409" t="str">
        <f>IF(AND('[1]Multi-Field'!$E$53=[1]Lists!BF364,'[1]Multi-Field'!$F$53="Drained"),BI364,IF(AND('[1]Multi-Field'!$E$53=[1]Lists!BF364,'[1]Multi-Field'!$F$53="undrained"),BH364,""))</f>
        <v/>
      </c>
      <c r="DJ364" s="409" t="str">
        <f>IF(AND('[1]Multi-Field'!$E$54=[1]Lists!BF364,'[1]Multi-Field'!$F$54="Drained"),BI364,IF(AND('[1]Multi-Field'!$E$54=[1]Lists!BF364,'[1]Multi-Field'!$F$54="undrained"),BH364,""))</f>
        <v/>
      </c>
      <c r="DK364" s="409" t="str">
        <f>IF(AND('[1]Multi-Field'!$E$55=[1]Lists!BF364,'[1]Multi-Field'!$F$55="Drained"),BI364,IF(AND('[1]Multi-Field'!$E$55=[1]Lists!BF364,'[1]Multi-Field'!$F$55="undrained"),BH364,""))</f>
        <v/>
      </c>
      <c r="DL364" s="409" t="str">
        <f>IF(AND('[1]Multi-Field'!$E$56=[1]Lists!BF364,'[1]Multi-Field'!$F$56="Drained"),BI364,IF(AND('[1]Multi-Field'!$E$56=[1]Lists!BF364,'[1]Multi-Field'!$F$56="undrained"),BH364,""))</f>
        <v/>
      </c>
      <c r="DM364" s="409" t="str">
        <f>IF(AND('[1]Multi-Field'!$E$57=[1]Lists!BF364,'[1]Multi-Field'!$F$57="Drained"),BI364,IF(AND('[1]Multi-Field'!$E$57=[1]Lists!BF364,'[1]Multi-Field'!$F$57="undrained"),BH364,""))</f>
        <v/>
      </c>
      <c r="DN364" s="409" t="str">
        <f>IF(AND('[1]Multi-Field'!$E$58=[1]Lists!BF364,'[1]Multi-Field'!$F$58="Drained"),BI364,IF(AND('[1]Multi-Field'!$E$58=[1]Lists!BF364,'[1]Multi-Field'!$F$58="undrained"),BH364,""))</f>
        <v/>
      </c>
      <c r="DO364" s="409" t="str">
        <f>IF(AND('[1]Multi-Field'!$E$59=[1]Lists!BF364,'[1]Multi-Field'!$F$59="Drained"),BI364,IF(AND('[1]Multi-Field'!$E$59=[1]Lists!BF364,'[1]Multi-Field'!$F$59="undrained"),BH364,""))</f>
        <v/>
      </c>
      <c r="DP364" s="409" t="str">
        <f>IF(AND('[1]Multi-Field'!$E$60=[1]Lists!BF364,'[1]Multi-Field'!$F$60="Drained"),BI364,IF(AND('[1]Multi-Field'!$E$60=[1]Lists!BF364,'[1]Multi-Field'!$F$60="undrained"),BH364,""))</f>
        <v/>
      </c>
      <c r="DQ364" s="409" t="str">
        <f>IF(AND('[1]Multi-Field'!$E$61=[1]Lists!BF364,'[1]Multi-Field'!$F$61="Drained"),BI364,IF(AND('[1]Multi-Field'!$E$61=[1]Lists!BF364,'[1]Multi-Field'!$F$61="undrained"),BH364,""))</f>
        <v/>
      </c>
      <c r="DR364" s="409" t="str">
        <f>IF(AND('[1]Multi-Field'!$E$62=[1]Lists!BF364,'[1]Multi-Field'!$F$62="Drained"),BI364,IF(AND('[1]Multi-Field'!$E$62=[1]Lists!BF364,'[1]Multi-Field'!$F$62="undrained"),BH364,""))</f>
        <v/>
      </c>
      <c r="DS364" s="409" t="str">
        <f>IF(AND('[1]Multi-Field'!$E$63=[1]Lists!BF364,'[1]Multi-Field'!$F$63="Drained"),BI364,IF(AND('[1]Multi-Field'!$E$63=[1]Lists!BF364,'[1]Multi-Field'!$F$63="undrained"),BH364,""))</f>
        <v/>
      </c>
      <c r="DT364" s="409" t="str">
        <f>IF(AND('[1]Multi-Field'!$E$64=[1]Lists!BF364,'[1]Multi-Field'!$F$64="Drained"),BI364,IF(AND('[1]Multi-Field'!$E$64=[1]Lists!BF364,'[1]Multi-Field'!$F$64="undrained"),BH364,""))</f>
        <v/>
      </c>
      <c r="DU364" s="409" t="str">
        <f>IF(AND('[1]Multi-Field'!$E$65=[1]Lists!BF364,'[1]Multi-Field'!$F$65="Drained"),BI364,IF(AND('[1]Multi-Field'!$E$65=[1]Lists!BF364,'[1]Multi-Field'!$F$65="undrained"),BH364,""))</f>
        <v/>
      </c>
      <c r="DV364" s="409" t="str">
        <f>IF(AND('[1]Multi-Field'!$E$66=[1]Lists!BF364,'[1]Multi-Field'!$F$66="Drained"),BI364,IF(AND('[1]Multi-Field'!$E$66=[1]Lists!BF364,'[1]Multi-Field'!$F$66="undrained"),BH364,""))</f>
        <v/>
      </c>
      <c r="DW364" s="409" t="str">
        <f>IF(AND('[1]Multi-Field'!$E$67=[1]Lists!BF364,'[1]Multi-Field'!$F$67="Drained"),BI364,IF(AND('[1]Multi-Field'!$E$67=[1]Lists!BF364,'[1]Multi-Field'!$F$67="undrained"),BH364,""))</f>
        <v/>
      </c>
      <c r="DX364" s="409" t="str">
        <f>IF(AND('[1]Multi-Field'!$E$68=[1]Lists!BF364,'[1]Multi-Field'!$F$68="Drained"),BI364,IF(AND('[1]Multi-Field'!$E$68=[1]Lists!BF364,'[1]Multi-Field'!$F$68="undrained"),BH364,""))</f>
        <v/>
      </c>
      <c r="DY364" s="409" t="str">
        <f>IF(AND('[1]Multi-Field'!$E$69=[1]Lists!BF364,'[1]Multi-Field'!$F$69="Drained"),BI364,IF(AND('[1]Multi-Field'!$E$69=[1]Lists!BF364,'[1]Multi-Field'!$F$69="undrained"),BH364,""))</f>
        <v/>
      </c>
      <c r="DZ364" s="409" t="str">
        <f>IF(AND('[1]Multi-Field'!$E$70=[1]Lists!BF364,'[1]Multi-Field'!$F$70="Drained"),BI364,IF(AND('[1]Multi-Field'!$E$70=[1]Lists!BF364,'[1]Multi-Field'!$F$70="undrained"),BH364,""))</f>
        <v/>
      </c>
      <c r="EA364" s="409" t="str">
        <f>IF(AND('[1]Multi-Field'!$E$71=[1]Lists!BF364,'[1]Multi-Field'!$F$71="Drained"),BI364,IF(AND('[1]Multi-Field'!$E$71=[1]Lists!BF364,'[1]Multi-Field'!$F$71="undrained"),BH364,""))</f>
        <v/>
      </c>
      <c r="EB364" s="409" t="str">
        <f>IF(AND('[1]Multi-Field'!$E$72=[1]Lists!BF364,'[1]Multi-Field'!$F$72="Drained"),BI364,IF(AND('[1]Multi-Field'!$E$72=[1]Lists!BF364,'[1]Multi-Field'!$F$72="undrained"),BH364,""))</f>
        <v/>
      </c>
      <c r="EC364" s="409" t="str">
        <f>IF(AND('[1]Multi-Field'!$E$73=[1]Lists!BF364,'[1]Multi-Field'!$F$73="Drained"),BI364,IF(AND('[1]Multi-Field'!$E$73=[1]Lists!BF364,'[1]Multi-Field'!$F$73="undrained"),BH364,""))</f>
        <v/>
      </c>
      <c r="ED364" s="409" t="str">
        <f>IF(AND('[1]Multi-Field'!$E$74=[1]Lists!BF364,'[1]Multi-Field'!$F$74="Drained"),BI364,IF(AND('[1]Multi-Field'!$E$74=[1]Lists!BF364,'[1]Multi-Field'!$F$74="undrained"),BH364,""))</f>
        <v/>
      </c>
      <c r="EE364" s="409" t="str">
        <f>IF(AND('[1]Multi-Field'!$E$75=[1]Lists!BF364,'[1]Multi-Field'!$F$75="Drained"),BI364,IF(AND('[1]Multi-Field'!$E$75=[1]Lists!BF364,'[1]Multi-Field'!$F$75="undrained"),BH364,""))</f>
        <v/>
      </c>
      <c r="EF364" s="409" t="str">
        <f>IF(AND('[1]Multi-Field'!$E$76=[1]Lists!BF364,'[1]Multi-Field'!$F$76="Drained"),BI364,IF(AND('[1]Multi-Field'!$E$76=[1]Lists!BF364,'[1]Multi-Field'!$F$6="undrained"),BH364,""))</f>
        <v/>
      </c>
      <c r="EG364" s="409" t="str">
        <f>IF(AND('[1]Multi-Field'!$E$77=[1]Lists!BF364,'[1]Multi-Field'!$F$77="Drained"),BI364,IF(AND('[1]Multi-Field'!$E$77=[1]Lists!BF364,'[1]Multi-Field'!$F$77="undrained"),BH364,""))</f>
        <v/>
      </c>
      <c r="EH364" s="409" t="str">
        <f>IF(AND('[1]Multi-Field'!$E$78=[1]Lists!BF364,'[1]Multi-Field'!$F$78="Drained"),BI364,IF(AND('[1]Multi-Field'!$E$78=[1]Lists!BF364,'[1]Multi-Field'!$F$78="undrained"),BH364,""))</f>
        <v/>
      </c>
      <c r="EI364" s="409" t="str">
        <f>IF(AND('[1]Multi-Field'!$E$79=[1]Lists!BF364,'[1]Multi-Field'!$F$79="Drained"),BI364,IF(AND('[1]Multi-Field'!$E$79=[1]Lists!BF364,'[1]Multi-Field'!$F$79="undrained"),BH364,""))</f>
        <v/>
      </c>
      <c r="EJ364" s="409" t="str">
        <f>IF(AND('[1]Multi-Field'!$E$80=[1]Lists!BF364,'[1]Multi-Field'!$F$80="Drained"),BI364,IF(AND('[1]Multi-Field'!$E$80=[1]Lists!BF364,'[1]Multi-Field'!$F$80="undrained"),BH364,""))</f>
        <v/>
      </c>
      <c r="EK364" s="409" t="str">
        <f>IF(AND('[1]Multi-Field'!$E$81=[1]Lists!BF364,'[1]Multi-Field'!$F$81="Drained"),BI364,IF(AND('[1]Multi-Field'!$E$81=[1]Lists!BF364,'[1]Multi-Field'!$F$81="undrained"),BH364,""))</f>
        <v/>
      </c>
      <c r="EL364" s="409" t="str">
        <f>IF(AND('[1]Multi-Field'!$E$82=[1]Lists!BF364,'[1]Multi-Field'!$F$82="Drained"),BI364,IF(AND('[1]Multi-Field'!$E$82=[1]Lists!BF364,'[1]Multi-Field'!$F$82="undrained"),BH364,""))</f>
        <v/>
      </c>
      <c r="EM364" s="409" t="str">
        <f>IF(AND('[1]Multi-Field'!$E$83=[1]Lists!BF364,'[1]Multi-Field'!$F$83="Drained"),BI364,IF(AND('[1]Multi-Field'!$E$83=[1]Lists!BF364,'[1]Multi-Field'!$F$83="undrained"),BH364,""))</f>
        <v/>
      </c>
      <c r="EN364" s="409" t="str">
        <f>IF(AND('[1]Multi-Field'!$E$84=[1]Lists!BF364,'[1]Multi-Field'!$F$84="Drained"),BI364,IF(AND('[1]Multi-Field'!$E$84=[1]Lists!BF364,'[1]Multi-Field'!$F$84="undrained"),BH364,""))</f>
        <v/>
      </c>
      <c r="EO364" s="409" t="str">
        <f>IF(AND('[1]Multi-Field'!$E$85=[1]Lists!BF364,'[1]Multi-Field'!$F$85="Drained"),BI364,IF(AND('[1]Multi-Field'!$E$85=[1]Lists!BF364,'[1]Multi-Field'!$F$85="undrained"),BH364,""))</f>
        <v/>
      </c>
      <c r="EP364" s="409" t="str">
        <f>IF(AND('[1]Multi-Field'!$E$86=[1]Lists!BF364,'[1]Multi-Field'!$F$86="Drained"),BI364,IF(AND('[1]Multi-Field'!$E$86=[1]Lists!BF364,'[1]Multi-Field'!$F$86="undrained"),BH364,""))</f>
        <v/>
      </c>
      <c r="EQ364" s="409" t="str">
        <f>IF(AND('[1]Multi-Field'!$E$87=[1]Lists!BF364,'[1]Multi-Field'!$F$87="Drained"),BI364,IF(AND('[1]Multi-Field'!$E$87=[1]Lists!BF364,'[1]Multi-Field'!$F$87="undrained"),BH364,""))</f>
        <v/>
      </c>
      <c r="ER364" s="409" t="str">
        <f>IF(AND('[1]Multi-Field'!$E$88=[1]Lists!BF364,'[1]Multi-Field'!$F$88="Drained"),BI364,IF(AND('[1]Multi-Field'!$E$88=[1]Lists!BF364,'[1]Multi-Field'!$F$88="undrained"),BH364,""))</f>
        <v/>
      </c>
      <c r="ES364" s="409" t="str">
        <f>IF(AND('[1]Multi-Field'!$E$89=[1]Lists!BF364,'[1]Multi-Field'!$F$89="Drained"),BI364,IF(AND('[1]Multi-Field'!$E$89=[1]Lists!BF364,'[1]Multi-Field'!$F$89="undrained"),BH364,""))</f>
        <v/>
      </c>
      <c r="ET364" s="409" t="str">
        <f>IF(AND('[1]Multi-Field'!$E$90=[1]Lists!BF364,'[1]Multi-Field'!$F$90="Drained"),BI364,IF(AND('[1]Multi-Field'!$E$90=[1]Lists!BF364,'[1]Multi-Field'!$F$90="undrained"),BH364,""))</f>
        <v/>
      </c>
      <c r="EU364" s="409" t="str">
        <f>IF(AND('[1]Multi-Field'!$E$91=[1]Lists!BF364,'[1]Multi-Field'!$F$91="Drained"),BI364,IF(AND('[1]Multi-Field'!$E$91=[1]Lists!BF364,'[1]Multi-Field'!$F$91="undrained"),BH364,""))</f>
        <v/>
      </c>
      <c r="EV364" s="409" t="str">
        <f>IF(AND('[1]Multi-Field'!$E$92=[1]Lists!BF364,'[1]Multi-Field'!$F$92="Drained"),BI364,IF(AND('[1]Multi-Field'!$E$92=[1]Lists!BF364,'[1]Multi-Field'!$F$92="undrained"),BH364,""))</f>
        <v/>
      </c>
      <c r="EW364" s="409" t="str">
        <f>IF(AND('[1]Multi-Field'!$E$93=[1]Lists!BF364,'[1]Multi-Field'!$F$93="Drained"),BI364,IF(AND('[1]Multi-Field'!$E$93=[1]Lists!BF364,'[1]Multi-Field'!$F$93="undrained"),BH364,""))</f>
        <v/>
      </c>
      <c r="EX364" s="409" t="str">
        <f>IF(AND('[1]Multi-Field'!$E$94=[1]Lists!BF364,'[1]Multi-Field'!$F$94="Drained"),BI364,IF(AND('[1]Multi-Field'!$E$94=[1]Lists!BF364,'[1]Multi-Field'!$F$94="undrained"),BH364,""))</f>
        <v/>
      </c>
      <c r="EY364" s="409" t="str">
        <f>IF(AND('[1]Multi-Field'!$E$95=[1]Lists!BF364,'[1]Multi-Field'!$F$95="Drained"),BI364,IF(AND('[1]Multi-Field'!$E$95=[1]Lists!BF364,'[1]Multi-Field'!$F$95="undrained"),BH364,""))</f>
        <v/>
      </c>
      <c r="EZ364" s="409" t="str">
        <f>IF(AND('[1]Multi-Field'!$E$96=[1]Lists!BF364,'[1]Multi-Field'!$F$96="Drained"),BI364,IF(AND('[1]Multi-Field'!$E$96=[1]Lists!BF364,'[1]Multi-Field'!$F$96="undrained"),BH364,""))</f>
        <v/>
      </c>
      <c r="FA364" s="409" t="str">
        <f>IF(AND('[1]Multi-Field'!$E$97=[1]Lists!BF364,'[1]Multi-Field'!$F$97="Drained"),BI364,IF(AND('[1]Multi-Field'!$E$97=[1]Lists!BF364,'[1]Multi-Field'!$F$97="undrained"),BH364,""))</f>
        <v/>
      </c>
      <c r="FB364" s="409" t="str">
        <f>IF(AND('[1]Multi-Field'!$E$98=[1]Lists!BF364,'[1]Multi-Field'!$F$98="Drained"),BI364,IF(AND('[1]Multi-Field'!$E$98=[1]Lists!BF364,'[1]Multi-Field'!$F$98="undrained"),BH364,""))</f>
        <v/>
      </c>
      <c r="FC364" s="409" t="str">
        <f>IF(AND('[1]Multi-Field'!$E$99=[1]Lists!BF364,'[1]Multi-Field'!$F$99="Drained"),BI364,IF(AND('[1]Multi-Field'!$E$99=[1]Lists!BF364,'[1]Multi-Field'!$F$99="undrained"),BH364,""))</f>
        <v/>
      </c>
      <c r="FD364" s="409" t="str">
        <f>IF(AND('[1]Multi-Field'!$E$100=[1]Lists!BF364,'[1]Multi-Field'!$F$100="Drained"),BI364,IF(AND('[1]Multi-Field'!$E$100=[1]Lists!BF364,'[1]Multi-Field'!$F$100="undrained"),BH364,""))</f>
        <v/>
      </c>
      <c r="FE364" s="409" t="str">
        <f>IF(AND('[1]Multi-Field'!$E$101=[1]Lists!BF364,'[1]Multi-Field'!$F$101="Drained"),BI364,IF(AND('[1]Multi-Field'!$E$101=[1]Lists!BF364,'[1]Multi-Field'!$F$101="undrained"),BH364,""))</f>
        <v/>
      </c>
      <c r="FF364" s="409" t="str">
        <f>IF(AND('[1]Multi-Field'!$E$102=[1]Lists!BF364,'[1]Multi-Field'!$F$102="Drained"),BI364,IF(AND('[1]Multi-Field'!$E$102=[1]Lists!BF364,'[1]Multi-Field'!$F$102="undrained"),BH364,""))</f>
        <v/>
      </c>
      <c r="FG364" s="409" t="str">
        <f>IF(AND('[1]Multi-Field'!$E$103=[1]Lists!BF364,'[1]Multi-Field'!$F$103="Drained"),BI364,IF(AND('[1]Multi-Field'!$E$103=[1]Lists!BF364,'[1]Multi-Field'!$F$103="undrained"),BH364,""))</f>
        <v/>
      </c>
      <c r="FH364" s="409" t="str">
        <f>IF(AND('[1]Multi-Field'!$E$104=[1]Lists!BF364,'[1]Multi-Field'!$F$104="Drained"),BI364,IF(AND('[1]Multi-Field'!$E$104=[1]Lists!BF364,'[1]Multi-Field'!$F$104="undrained"),BH364,""))</f>
        <v/>
      </c>
      <c r="FI364" s="409" t="str">
        <f>IF(AND('[1]Multi-Field'!$E$105=[1]Lists!BF364,'[1]Multi-Field'!$F$105="Drained"),BI364,IF(AND('[1]Multi-Field'!$E$105=[1]Lists!BF364,'[1]Multi-Field'!$F$105="undrained"),BH364,""))</f>
        <v/>
      </c>
      <c r="FJ364" s="409" t="str">
        <f>IF(AND('[1]Multi-Field'!$E$106=[1]Lists!BF364,'[1]Multi-Field'!$F$106="Drained"),BI364,IF(AND('[1]Multi-Field'!$E$106=[1]Lists!BF364,'[1]Multi-Field'!$F$106="undrained"),BH364,""))</f>
        <v/>
      </c>
      <c r="FK364" s="409" t="str">
        <f>IF(AND('[1]Multi-Field'!$E$107=[1]Lists!BF364,'[1]Multi-Field'!$F$107="Drained"),BI364,IF(AND('[1]Multi-Field'!$E$107=[1]Lists!BF364,'[1]Multi-Field'!$F$107="undrained"),BH364,""))</f>
        <v/>
      </c>
      <c r="FL364" s="409" t="str">
        <f>IF(AND('[1]Multi-Field'!$E$108=[1]Lists!BF364,'[1]Multi-Field'!$F$108="Drained"),BI364,IF(AND('[1]Multi-Field'!$E$108=[1]Lists!BF364,'[1]Multi-Field'!$F$108="undrained"),BH364,""))</f>
        <v/>
      </c>
      <c r="FM364" s="409" t="str">
        <f>IF(AND('[1]Multi-Field'!$E$109=[1]Lists!BF364,'[1]Multi-Field'!$F$109="Drained"),BI364,IF(AND('[1]Multi-Field'!$E$109=[1]Lists!BF364,'[1]Multi-Field'!$F$109="undrained"),BH364,""))</f>
        <v/>
      </c>
      <c r="FN364" s="409" t="str">
        <f>IF(AND('[1]Multi-Field'!$E$110=[1]Lists!BF364,'[1]Multi-Field'!$F$110="Drained"),BI364,IF(AND('[1]Multi-Field'!$E$110=[1]Lists!BF364,'[1]Multi-Field'!$F$110="undrained"),BH364,""))</f>
        <v/>
      </c>
      <c r="FO364" s="409" t="str">
        <f>IF(AND('[1]Multi-Field'!$E$111=[1]Lists!BF364,'[1]Multi-Field'!$F$111="Drained"),BI364,IF(AND('[1]Multi-Field'!$E$111=[1]Lists!BF364,'[1]Multi-Field'!$F$111="undrained"),BH364,""))</f>
        <v/>
      </c>
      <c r="FP364" s="409" t="str">
        <f>IF(AND('[1]Multi-Field'!$E$112=[1]Lists!BF364,'[1]Multi-Field'!$F$112="Drained"),BI364,IF(AND('[1]Multi-Field'!$E$112=[1]Lists!BF364,'[1]Multi-Field'!$F$112="undrained"),BH364,""))</f>
        <v/>
      </c>
      <c r="FQ364" s="409" t="str">
        <f>IF(AND('[1]Multi-Field'!$E$113=[1]Lists!BF364,'[1]Multi-Field'!$F$113="Drained"),BI364,IF(AND('[1]Multi-Field'!$E$113=[1]Lists!BF364,'[1]Multi-Field'!$F$113="undrained"),BH364,""))</f>
        <v/>
      </c>
      <c r="FR364" s="409" t="str">
        <f>IF(AND('[1]Multi-Field'!$E$114=[1]Lists!BF364,'[1]Multi-Field'!$F$114="Drained"),BI364,IF(AND('[1]Multi-Field'!$E$114=[1]Lists!BF364,'[1]Multi-Field'!$F$114="undrained"),BH364,""))</f>
        <v/>
      </c>
      <c r="FS364" s="409" t="str">
        <f>IF(AND('[1]Multi-Field'!$E$115=[1]Lists!BF364,'[1]Multi-Field'!$F$115="Drained"),BI364,IF(AND('[1]Multi-Field'!$E$115=[1]Lists!BF364,'[1]Multi-Field'!$F$115="undrained"),BH364,""))</f>
        <v/>
      </c>
      <c r="FT364" s="409" t="str">
        <f>IF(AND('[1]Multi-Field'!$E$116=[1]Lists!BF364,'[1]Multi-Field'!$F$116="Drained"),BI364,IF(AND('[1]Multi-Field'!$E$116=[1]Lists!BF364,'[1]Multi-Field'!$F$116="undrained"),BH364,""))</f>
        <v/>
      </c>
      <c r="FU364" s="409" t="str">
        <f>IF(AND('[1]Multi-Field'!$E$117=[1]Lists!BF364,'[1]Multi-Field'!$F$117="Drained"),BI364,IF(AND('[1]Multi-Field'!$E$117=[1]Lists!BF364,'[1]Multi-Field'!$F$117="undrained"),BH364,""))</f>
        <v/>
      </c>
      <c r="FV364" s="409" t="str">
        <f>IF(AND('[1]Multi-Field'!$E$118=[1]Lists!BF364,'[1]Multi-Field'!$F$118="Drained"),BI364,IF(AND('[1]Multi-Field'!$E$118=[1]Lists!BF364,'[1]Multi-Field'!$F$118="undrained"),BH364,""))</f>
        <v/>
      </c>
      <c r="FW364" s="409" t="str">
        <f>IF(AND('[1]Multi-Field'!$E$119=[1]Lists!BF364,'[1]Multi-Field'!$F$119="Drained"),BI364,IF(AND('[1]Multi-Field'!$E$119=[1]Lists!BF364,'[1]Multi-Field'!$F$119="undrained"),BH364,""))</f>
        <v/>
      </c>
      <c r="FX364" s="409" t="str">
        <f>IF(AND('[1]Multi-Field'!$E$120=[1]Lists!BF364,'[1]Multi-Field'!$F$120="Drained"),BI364,IF(AND('[1]Multi-Field'!$E$120=[1]Lists!BF364,'[1]Multi-Field'!$F$120="undrained"),BH364,""))</f>
        <v/>
      </c>
      <c r="GC364" s="4">
        <v>1</v>
      </c>
    </row>
    <row r="365" spans="1:185" ht="13.5" customHeight="1">
      <c r="A365" s="7" t="s">
        <v>451</v>
      </c>
      <c r="B365" s="7"/>
      <c r="C365" s="7"/>
      <c r="D365" s="8">
        <v>55</v>
      </c>
      <c r="E365" s="8">
        <f t="shared" si="53"/>
        <v>58</v>
      </c>
      <c r="F365" s="8">
        <f t="shared" si="54"/>
        <v>62</v>
      </c>
      <c r="G365" s="8">
        <v>65</v>
      </c>
      <c r="H365" s="8">
        <v>60</v>
      </c>
      <c r="I365" s="8">
        <f t="shared" si="57"/>
        <v>62</v>
      </c>
      <c r="J365" s="8">
        <f t="shared" si="58"/>
        <v>63</v>
      </c>
      <c r="K365" s="8">
        <v>65</v>
      </c>
      <c r="L365" s="8">
        <v>60</v>
      </c>
      <c r="M365" s="8">
        <f t="shared" si="55"/>
        <v>72</v>
      </c>
      <c r="N365" s="8">
        <f t="shared" si="56"/>
        <v>83</v>
      </c>
      <c r="O365" s="8">
        <v>95</v>
      </c>
      <c r="P365" s="391">
        <v>340</v>
      </c>
      <c r="Q365" s="394"/>
      <c r="R365" s="395" t="b">
        <f>IF(OR('Multi-Field'!AA342=Lists!$AC$42,'Multi-Field'!AA342=Lists!$AC$43),IF('Multi-Field'!Z342="x",(IF('Multi-Field'!AC342=Lists!$Q$11,Lists!$R$11,IF('Multi-Field'!AC342=Lists!$Q$12,Lists!$R$12,IF('Multi-Field'!AC342=Lists!$Q$13,Lists!$R$13,IF('Multi-Field'!AC342=Lists!$Q$14,Lists!$R$14))))),IF('Multi-Field'!X342="x",(IF('Multi-Field'!AC342=Lists!$Q$11,Lists!$S$11,IF('Multi-Field'!AC342=Lists!$Q$12,Lists!$S$12,IF('Multi-Field'!AC342=Lists!$Q$13,Lists!$S$13,IF('Multi-Field'!AC342=Lists!$Q$14,Lists!$S$14))))),IF('Multi-Field'!V342="x",(IF('Multi-Field'!AC342=Lists!$Q$11,Lists!$T$11,IF('Multi-Field'!AC342=Lists!$Q$12,Lists!$T$12,IF('Multi-Field'!AC342=Lists!$Q$13,Lists!$T$13,IF('Multi-Field'!AC342=Lists!$Q$14,Lists!$T$14))))),0))))</f>
        <v>0</v>
      </c>
      <c r="S365" s="395" t="str">
        <f t="shared" si="59"/>
        <v/>
      </c>
      <c r="T365" s="395"/>
      <c r="U365" s="396"/>
      <c r="BF365" s="407" t="s">
        <v>1529</v>
      </c>
      <c r="BG365" s="408">
        <v>4</v>
      </c>
      <c r="BH365" s="408">
        <v>2</v>
      </c>
      <c r="BI365" s="408">
        <v>3.5</v>
      </c>
      <c r="BJ365" s="409" t="e">
        <f>IF(AND('[1]Single Field'!#REF!=[1]Lists!BF365,'[1]Single Field'!#REF!="Drained"),"x",IF(AND('[1]Single Field'!#REF!=[1]Lists!BF365,'[1]Single Field'!#REF!="Undrained"),O,""))</f>
        <v>#REF!</v>
      </c>
      <c r="BK365" s="409" t="str">
        <f>IF(AND('[1]Multi-Field'!$E$3=[1]Lists!BF365,'[1]Multi-Field'!$F$3="Drained"),BI365,IF(AND('[1]Multi-Field'!$E$3=BF365,'[1]Multi-Field'!$F$3="undrained"),BH365,""))</f>
        <v/>
      </c>
      <c r="BL365" s="409" t="str">
        <f>IF(AND('[1]Multi-Field'!$E$4=BF365,'[1]Multi-Field'!$F$4="Drained"),BI365,IF(AND('[1]Multi-Field'!$E$4=BF365,'[1]Multi-Field'!$F$4="undrained"),BH365,""))</f>
        <v/>
      </c>
      <c r="BM365" s="409" t="str">
        <f>IF(AND('[1]Multi-Field'!$E$5=BF365,'[1]Multi-Field'!$F$5="Drained"),BI365,IF(AND('[1]Multi-Field'!$E$5=BF365,'[1]Multi-Field'!$F$5="undrained"),BH365,""))</f>
        <v/>
      </c>
      <c r="BN365" s="409" t="str">
        <f>IF(AND('[1]Multi-Field'!$E$6=BF365,'[1]Multi-Field'!$F$6="Drained"),BI365,IF(AND('[1]Multi-Field'!$E$6=BF365,'[1]Multi-Field'!$F$6="undrained"),BH365,""))</f>
        <v/>
      </c>
      <c r="BO365" s="409" t="str">
        <f>IF(AND('[1]Multi-Field'!$E$7=BF365,'[1]Multi-Field'!$F$7="Drained"),BI365,IF(AND('[1]Multi-Field'!$E$7=BF365,'[1]Multi-Field'!$F$7="undrained"),BH365,""))</f>
        <v/>
      </c>
      <c r="BP365" s="409" t="str">
        <f>IF(AND('[1]Multi-Field'!$E$8=BF365,'[1]Multi-Field'!$F$8="Drained"),BI365,IF(AND('[1]Multi-Field'!$E$8=BF365,'[1]Multi-Field'!$F$8="undrained"),BH365,""))</f>
        <v/>
      </c>
      <c r="BQ365" s="409" t="str">
        <f>IF(AND('[1]Multi-Field'!$E$9=BF365,'[1]Multi-Field'!$F$9="Drained"),BI365,IF(AND('[1]Multi-Field'!$E$9=BF365,'[1]Multi-Field'!$F$9="undrained"),BH365,""))</f>
        <v/>
      </c>
      <c r="BR365" s="409" t="str">
        <f>IF(AND('[1]Multi-Field'!$E$10=BF365,'[1]Multi-Field'!$F$10="Drained"),BI365,IF(AND('[1]Multi-Field'!$E$10=BF365,'[1]Multi-Field'!$F$10="undrained"),BH365,""))</f>
        <v/>
      </c>
      <c r="BS365" s="409" t="str">
        <f>IF(AND('[1]Multi-Field'!$E$11=BF365,'[1]Multi-Field'!$F$11="Drained"),BI365,IF(AND('[1]Multi-Field'!$E$11=BF365,'[1]Multi-Field'!$F$11="undrained"),BH365,""))</f>
        <v/>
      </c>
      <c r="BT365" s="409" t="str">
        <f>IF(AND('[1]Multi-Field'!$E$12=BF365,'[1]Multi-Field'!$F$12="Drained"),BI365,IF(AND('[1]Multi-Field'!$E$12=BF365,'[1]Multi-Field'!$F$12="undrained"),BH365,""))</f>
        <v/>
      </c>
      <c r="BU365" s="409" t="str">
        <f>IF(AND('[1]Multi-Field'!$E$13=BF365,'[1]Multi-Field'!$F$13="Drained"),BI365,IF(AND('[1]Multi-Field'!$E$3=BF365,'[1]Multi-Field'!$F$13="undrained"),BH365,""))</f>
        <v/>
      </c>
      <c r="BV365" s="409" t="str">
        <f>IF(AND('[1]Multi-Field'!$E$14=BF365,'[1]Multi-Field'!$F$14="Drained"),BI365,IF(AND('[1]Multi-Field'!$E$14=BF365,'[1]Multi-Field'!$F$14="undrained"),BH365,""))</f>
        <v/>
      </c>
      <c r="BW365" s="409" t="str">
        <f>IF(AND('[1]Multi-Field'!$E$15=BF365,'[1]Multi-Field'!$F$15="Drained"),BI365,IF(AND('[1]Multi-Field'!$E$15=BF365,'[1]Multi-Field'!$F$15="undrained"),BH365,""))</f>
        <v/>
      </c>
      <c r="BX365" s="409" t="str">
        <f>IF(AND('[1]Multi-Field'!$E$16=[1]Lists!BF365,'[1]Multi-Field'!$F$16="Drained"),BI365,IF(AND('[1]Multi-Field'!$E$16=[1]Lists!BF365,'[1]Multi-Field'!$F$16="undrained"),BH365,""))</f>
        <v/>
      </c>
      <c r="BY365" s="409" t="str">
        <f>IF(AND('[1]Multi-Field'!$E$17=[1]Lists!BF365,'[1]Multi-Field'!$F$17="Drained"),BI365,IF(AND('[1]Multi-Field'!$E$17=[1]Lists!BF365,'[1]Multi-Field'!$F$17="undrained"),BH365,""))</f>
        <v/>
      </c>
      <c r="BZ365" s="409" t="str">
        <f>IF(AND('[1]Multi-Field'!$E$18=[1]Lists!BF365,'[1]Multi-Field'!$F$18="Drained"),BI365,IF(AND('[1]Multi-Field'!$E$18=[1]Lists!BF365,'[1]Multi-Field'!$F$18="undrained"),BH365,""))</f>
        <v/>
      </c>
      <c r="CA365" s="409" t="str">
        <f>IF(AND('[1]Multi-Field'!$E$19=[1]Lists!BF365,'[1]Multi-Field'!$F$19="Drained"),BI365,IF(AND('[1]Multi-Field'!$E$19=[1]Lists!BF365,'[1]Multi-Field'!$F$19="undrained"),BH365,""))</f>
        <v/>
      </c>
      <c r="CB365" s="409" t="str">
        <f>IF(AND('[1]Multi-Field'!$E$20=[1]Lists!BF365,'[1]Multi-Field'!$F$20="Drained"),BI365,IF(AND('[1]Multi-Field'!$E$20=[1]Lists!BF365,'[1]Multi-Field'!$F$20="undrained"),BH365,""))</f>
        <v/>
      </c>
      <c r="CC365" s="409" t="str">
        <f>IF(AND('[1]Multi-Field'!$E$21=[1]Lists!BF365,'[1]Multi-Field'!$F$21="Drained"),BI365,IF(AND('[1]Multi-Field'!$E$21=[1]Lists!BF365,'[1]Multi-Field'!$F$21="undrained"),BH365,""))</f>
        <v/>
      </c>
      <c r="CD365" s="409" t="str">
        <f>IF(AND('[1]Multi-Field'!$E$22=[1]Lists!BF365,'[1]Multi-Field'!$F$22="Drained"),BI365,IF(AND('[1]Multi-Field'!$E$22=[1]Lists!BF365,'[1]Multi-Field'!$F$22="undrained"),BH365,""))</f>
        <v/>
      </c>
      <c r="CE365" s="409" t="str">
        <f>IF(AND('[1]Multi-Field'!$E$23=[1]Lists!BF365,'[1]Multi-Field'!$F$23="Drained"),BI365,IF(AND('[1]Multi-Field'!$E$23=[1]Lists!BF365,'[1]Multi-Field'!$F$23="undrained"),BH365,""))</f>
        <v/>
      </c>
      <c r="CF365" s="409" t="str">
        <f>IF(AND('[1]Multi-Field'!$E$24=[1]Lists!BF365,'[1]Multi-Field'!$F$24="Drained"),BI365,IF(AND('[1]Multi-Field'!$E$24=[1]Lists!BF365,'[1]Multi-Field'!$F$24="undrained"),BH365,""))</f>
        <v/>
      </c>
      <c r="CG365" s="409" t="str">
        <f>IF(AND('[1]Multi-Field'!$E$25=[1]Lists!BF365,'[1]Multi-Field'!$F$25="Drained"),BI365,IF(AND('[1]Multi-Field'!$E$25=[1]Lists!BF365,'[1]Multi-Field'!$F$25="undrained"),BH365,""))</f>
        <v/>
      </c>
      <c r="CH365" s="409" t="str">
        <f>IF(AND('[1]Multi-Field'!$E$26=[1]Lists!BF365,'[1]Multi-Field'!$F$26="Drained"),BI365,IF(AND('[1]Multi-Field'!$E$26=[1]Lists!BF365,'[1]Multi-Field'!$F$26="undrained"),BH365,""))</f>
        <v/>
      </c>
      <c r="CI365" s="409" t="str">
        <f>IF(AND('[1]Multi-Field'!$E$27=[1]Lists!BF365,'[1]Multi-Field'!$F$27="Drained"),BI365,IF(AND('[1]Multi-Field'!$E$27=[1]Lists!BF365,'[1]Multi-Field'!$F$27="undrained"),BH365,""))</f>
        <v/>
      </c>
      <c r="CJ365" s="409" t="str">
        <f>IF(AND('[1]Multi-Field'!$E$28=[1]Lists!BF365,'[1]Multi-Field'!$F$28="Drained"),BI365,IF(AND('[1]Multi-Field'!$E$28=[1]Lists!BF365,'[1]Multi-Field'!$F$28="undrained"),BH365,""))</f>
        <v/>
      </c>
      <c r="CK365" s="409" t="str">
        <f>IF(AND('[1]Multi-Field'!$E$29=[1]Lists!BF365,'[1]Multi-Field'!$F$29="Drained"),BI365,IF(AND('[1]Multi-Field'!$E$29=[1]Lists!BF365,'[1]Multi-Field'!$F$29="undrained"),BH365,""))</f>
        <v/>
      </c>
      <c r="CL365" s="409" t="str">
        <f>IF(AND('[1]Multi-Field'!$E$30=[1]Lists!BF365,'[1]Multi-Field'!$F$30="Drained"),BI365,IF(AND('[1]Multi-Field'!$E$30=[1]Lists!BF365,'[1]Multi-Field'!$F$30="undrained"),BH365,""))</f>
        <v/>
      </c>
      <c r="CM365" s="409" t="str">
        <f>IF(AND('[1]Multi-Field'!$E$31=[1]Lists!BF365,'[1]Multi-Field'!$F$31="Drained"),BI365,IF(AND('[1]Multi-Field'!$E$31=[1]Lists!BF365,'[1]Multi-Field'!$F$31="undrained"),BH365,""))</f>
        <v/>
      </c>
      <c r="CN365" s="409" t="str">
        <f>IF(AND('[1]Multi-Field'!$E$32=[1]Lists!BF365,'[1]Multi-Field'!$F$32="Drained"),BI365,IF(AND('[1]Multi-Field'!$E$32=[1]Lists!BF365,'[1]Multi-Field'!$F$32="undrained"),BH365,""))</f>
        <v/>
      </c>
      <c r="CO365" s="409" t="str">
        <f>IF(AND('[1]Multi-Field'!$E$33=[1]Lists!BF365,'[1]Multi-Field'!$F$33="Drained"),BI365,IF(AND('[1]Multi-Field'!$E$33=[1]Lists!BF365,'[1]Multi-Field'!$F$33="undrained"),BH365,""))</f>
        <v/>
      </c>
      <c r="CP365" s="409" t="str">
        <f>IF(AND('[1]Multi-Field'!$E$34=[1]Lists!BF365,'[1]Multi-Field'!$F$34="Drained"),BI365,IF(AND('[1]Multi-Field'!$E$34=[1]Lists!BF365,'[1]Multi-Field'!$F$34="undrained"),BH365,""))</f>
        <v/>
      </c>
      <c r="CQ365" s="409" t="str">
        <f>IF(AND('[1]Multi-Field'!$E$35=[1]Lists!BF365,'[1]Multi-Field'!$F$35="Drained"),BI365,IF(AND('[1]Multi-Field'!$E$35=[1]Lists!BF365,'[1]Multi-Field'!$F$35="undrained"),BH365,""))</f>
        <v/>
      </c>
      <c r="CR365" s="409" t="str">
        <f>IF(AND('[1]Multi-Field'!$E$36=[1]Lists!BF365,'[1]Multi-Field'!$F$36="Drained"),BI365,IF(AND('[1]Multi-Field'!$E$36=[1]Lists!BF365,'[1]Multi-Field'!$F$36="undrained"),BH365,""))</f>
        <v/>
      </c>
      <c r="CS365" s="409" t="str">
        <f>IF(AND('[1]Multi-Field'!$E$37=[1]Lists!BF365,'[1]Multi-Field'!$F$37="Drained"),BI365,IF(AND('[1]Multi-Field'!$E$37=[1]Lists!BF365,'[1]Multi-Field'!$F$37="undrained"),BH365,""))</f>
        <v/>
      </c>
      <c r="CT365" s="409" t="str">
        <f>IF(AND('[1]Multi-Field'!$E$38=[1]Lists!BF365,'[1]Multi-Field'!$F$38="Drained"),BI365,IF(AND('[1]Multi-Field'!$E$38=[1]Lists!BF365,'[1]Multi-Field'!$F$38="undrained"),BH365,""))</f>
        <v/>
      </c>
      <c r="CU365" s="409" t="str">
        <f>IF(AND('[1]Multi-Field'!$E$39=[1]Lists!BF365,'[1]Multi-Field'!$F$39="Drained"),BI365,IF(AND('[1]Multi-Field'!$E$39=[1]Lists!BF365,'[1]Multi-Field'!$F$39="undrained"),BH365,""))</f>
        <v/>
      </c>
      <c r="CV365" s="409" t="str">
        <f>IF(AND('[1]Multi-Field'!$E$40=[1]Lists!BF365,'[1]Multi-Field'!$F$40="Drained"),BI365,IF(AND('[1]Multi-Field'!$E$40=[1]Lists!BF365,'[1]Multi-Field'!$F$40="undrained"),BH365,""))</f>
        <v/>
      </c>
      <c r="CW365" s="409" t="str">
        <f>IF(AND('[1]Multi-Field'!$E$41=[1]Lists!BF365,'[1]Multi-Field'!$F$40="Drained"),BI365,IF(AND('[1]Multi-Field'!$E$40=[1]Lists!BF365,'[1]Multi-Field'!$F$40="undrained"),BH365,""))</f>
        <v/>
      </c>
      <c r="CX365" s="409" t="str">
        <f>IF(AND('[1]Multi-Field'!$E$42=[1]Lists!BF365,'[1]Multi-Field'!$F$42="Drained"),BI365,IF(AND('[1]Multi-Field'!$E$42=[1]Lists!BF365,'[1]Multi-Field'!$F$42="undrained"),BH365,""))</f>
        <v/>
      </c>
      <c r="CY365" s="409" t="str">
        <f>IF(AND('[1]Multi-Field'!$E$43=[1]Lists!BF365,'[1]Multi-Field'!$F$43="Drained"),BI365,IF(AND('[1]Multi-Field'!$E$43=[1]Lists!BF365,'[1]Multi-Field'!$F$43="undrained"),BH365,""))</f>
        <v/>
      </c>
      <c r="CZ365" s="409" t="str">
        <f>IF(AND('[1]Multi-Field'!$E$44=[1]Lists!BF365,'[1]Multi-Field'!$F$44="Drained"),BI365,IF(AND('[1]Multi-Field'!$E$44=[1]Lists!BF365,'[1]Multi-Field'!$F$44="undrained"),BH365,""))</f>
        <v/>
      </c>
      <c r="DA365" s="409" t="str">
        <f>IF(AND('[1]Multi-Field'!$E$45=[1]Lists!BF365,'[1]Multi-Field'!$F$45="Drained"),BI365,IF(AND('[1]Multi-Field'!$E$45=[1]Lists!BF365,'[1]Multi-Field'!$F$45="undrained"),BH365,""))</f>
        <v/>
      </c>
      <c r="DB365" s="409" t="str">
        <f>IF(AND('[1]Multi-Field'!$E$46=[1]Lists!BF365,'[1]Multi-Field'!$F$46="Drained"),BI365,IF(AND('[1]Multi-Field'!$E$46=[1]Lists!BF365,'[1]Multi-Field'!$F$46="undrained"),BH365,""))</f>
        <v/>
      </c>
      <c r="DC365" s="409" t="str">
        <f>IF(AND('[1]Multi-Field'!$E$47=[1]Lists!BF365,'[1]Multi-Field'!$F$47="Drained"),BI365,IF(AND('[1]Multi-Field'!$E$47=[1]Lists!BF365,'[1]Multi-Field'!$F$47="undrained"),BH365,""))</f>
        <v/>
      </c>
      <c r="DD365" s="409" t="str">
        <f>IF(AND('[1]Multi-Field'!$E$48=[1]Lists!BF365,'[1]Multi-Field'!$F$48="Drained"),BI365,IF(AND('[1]Multi-Field'!$E$48=[1]Lists!BF365,'[1]Multi-Field'!$F$48="undrained"),BH365,""))</f>
        <v/>
      </c>
      <c r="DE365" s="409" t="str">
        <f>IF(AND('[1]Multi-Field'!$E$49=[1]Lists!BF365,'[1]Multi-Field'!$F$49="Drained"),BI365,IF(AND('[1]Multi-Field'!$E$49=[1]Lists!BF365,'[1]Multi-Field'!$F$9="undrained"),BH365,""))</f>
        <v/>
      </c>
      <c r="DF365" s="409" t="str">
        <f>IF(AND('[1]Multi-Field'!$E$50=[1]Lists!BF365,'[1]Multi-Field'!$F$50="Drained"),BI365,IF(AND('[1]Multi-Field'!$E$50=[1]Lists!BF365,'[1]Multi-Field'!$F$50="undrained"),BH365,""))</f>
        <v/>
      </c>
      <c r="DG365" s="409" t="str">
        <f>IF(AND('[1]Multi-Field'!$E$51=[1]Lists!BF365,'[1]Multi-Field'!$F$51="Drained"),BI365,IF(AND('[1]Multi-Field'!$E$51=[1]Lists!BF365,'[1]Multi-Field'!$F$51="undrained"),BH365,""))</f>
        <v/>
      </c>
      <c r="DH365" s="409" t="str">
        <f>IF(AND('[1]Multi-Field'!$E$52=[1]Lists!BF365,'[1]Multi-Field'!$F$52="Drained"),BI365,IF(AND('[1]Multi-Field'!$E$52=[1]Lists!BF365,'[1]Multi-Field'!$F$52="undrained"),BH365,""))</f>
        <v/>
      </c>
      <c r="DI365" s="409" t="str">
        <f>IF(AND('[1]Multi-Field'!$E$53=[1]Lists!BF365,'[1]Multi-Field'!$F$53="Drained"),BI365,IF(AND('[1]Multi-Field'!$E$53=[1]Lists!BF365,'[1]Multi-Field'!$F$53="undrained"),BH365,""))</f>
        <v/>
      </c>
      <c r="DJ365" s="409" t="str">
        <f>IF(AND('[1]Multi-Field'!$E$54=[1]Lists!BF365,'[1]Multi-Field'!$F$54="Drained"),BI365,IF(AND('[1]Multi-Field'!$E$54=[1]Lists!BF365,'[1]Multi-Field'!$F$54="undrained"),BH365,""))</f>
        <v/>
      </c>
      <c r="DK365" s="409" t="str">
        <f>IF(AND('[1]Multi-Field'!$E$55=[1]Lists!BF365,'[1]Multi-Field'!$F$55="Drained"),BI365,IF(AND('[1]Multi-Field'!$E$55=[1]Lists!BF365,'[1]Multi-Field'!$F$55="undrained"),BH365,""))</f>
        <v/>
      </c>
      <c r="DL365" s="409" t="str">
        <f>IF(AND('[1]Multi-Field'!$E$56=[1]Lists!BF365,'[1]Multi-Field'!$F$56="Drained"),BI365,IF(AND('[1]Multi-Field'!$E$56=[1]Lists!BF365,'[1]Multi-Field'!$F$56="undrained"),BH365,""))</f>
        <v/>
      </c>
      <c r="DM365" s="409" t="str">
        <f>IF(AND('[1]Multi-Field'!$E$57=[1]Lists!BF365,'[1]Multi-Field'!$F$57="Drained"),BI365,IF(AND('[1]Multi-Field'!$E$57=[1]Lists!BF365,'[1]Multi-Field'!$F$57="undrained"),BH365,""))</f>
        <v/>
      </c>
      <c r="DN365" s="409" t="str">
        <f>IF(AND('[1]Multi-Field'!$E$58=[1]Lists!BF365,'[1]Multi-Field'!$F$58="Drained"),BI365,IF(AND('[1]Multi-Field'!$E$58=[1]Lists!BF365,'[1]Multi-Field'!$F$58="undrained"),BH365,""))</f>
        <v/>
      </c>
      <c r="DO365" s="409" t="str">
        <f>IF(AND('[1]Multi-Field'!$E$59=[1]Lists!BF365,'[1]Multi-Field'!$F$59="Drained"),BI365,IF(AND('[1]Multi-Field'!$E$59=[1]Lists!BF365,'[1]Multi-Field'!$F$59="undrained"),BH365,""))</f>
        <v/>
      </c>
      <c r="DP365" s="409" t="str">
        <f>IF(AND('[1]Multi-Field'!$E$60=[1]Lists!BF365,'[1]Multi-Field'!$F$60="Drained"),BI365,IF(AND('[1]Multi-Field'!$E$60=[1]Lists!BF365,'[1]Multi-Field'!$F$60="undrained"),BH365,""))</f>
        <v/>
      </c>
      <c r="DQ365" s="409" t="str">
        <f>IF(AND('[1]Multi-Field'!$E$61=[1]Lists!BF365,'[1]Multi-Field'!$F$61="Drained"),BI365,IF(AND('[1]Multi-Field'!$E$61=[1]Lists!BF365,'[1]Multi-Field'!$F$61="undrained"),BH365,""))</f>
        <v/>
      </c>
      <c r="DR365" s="409" t="str">
        <f>IF(AND('[1]Multi-Field'!$E$62=[1]Lists!BF365,'[1]Multi-Field'!$F$62="Drained"),BI365,IF(AND('[1]Multi-Field'!$E$62=[1]Lists!BF365,'[1]Multi-Field'!$F$62="undrained"),BH365,""))</f>
        <v/>
      </c>
      <c r="DS365" s="409" t="str">
        <f>IF(AND('[1]Multi-Field'!$E$63=[1]Lists!BF365,'[1]Multi-Field'!$F$63="Drained"),BI365,IF(AND('[1]Multi-Field'!$E$63=[1]Lists!BF365,'[1]Multi-Field'!$F$63="undrained"),BH365,""))</f>
        <v/>
      </c>
      <c r="DT365" s="409" t="str">
        <f>IF(AND('[1]Multi-Field'!$E$64=[1]Lists!BF365,'[1]Multi-Field'!$F$64="Drained"),BI365,IF(AND('[1]Multi-Field'!$E$64=[1]Lists!BF365,'[1]Multi-Field'!$F$64="undrained"),BH365,""))</f>
        <v/>
      </c>
      <c r="DU365" s="409" t="str">
        <f>IF(AND('[1]Multi-Field'!$E$65=[1]Lists!BF365,'[1]Multi-Field'!$F$65="Drained"),BI365,IF(AND('[1]Multi-Field'!$E$65=[1]Lists!BF365,'[1]Multi-Field'!$F$65="undrained"),BH365,""))</f>
        <v/>
      </c>
      <c r="DV365" s="409" t="str">
        <f>IF(AND('[1]Multi-Field'!$E$66=[1]Lists!BF365,'[1]Multi-Field'!$F$66="Drained"),BI365,IF(AND('[1]Multi-Field'!$E$66=[1]Lists!BF365,'[1]Multi-Field'!$F$66="undrained"),BH365,""))</f>
        <v/>
      </c>
      <c r="DW365" s="409" t="str">
        <f>IF(AND('[1]Multi-Field'!$E$67=[1]Lists!BF365,'[1]Multi-Field'!$F$67="Drained"),BI365,IF(AND('[1]Multi-Field'!$E$67=[1]Lists!BF365,'[1]Multi-Field'!$F$67="undrained"),BH365,""))</f>
        <v/>
      </c>
      <c r="DX365" s="409" t="str">
        <f>IF(AND('[1]Multi-Field'!$E$68=[1]Lists!BF365,'[1]Multi-Field'!$F$68="Drained"),BI365,IF(AND('[1]Multi-Field'!$E$68=[1]Lists!BF365,'[1]Multi-Field'!$F$68="undrained"),BH365,""))</f>
        <v/>
      </c>
      <c r="DY365" s="409" t="str">
        <f>IF(AND('[1]Multi-Field'!$E$69=[1]Lists!BF365,'[1]Multi-Field'!$F$69="Drained"),BI365,IF(AND('[1]Multi-Field'!$E$69=[1]Lists!BF365,'[1]Multi-Field'!$F$69="undrained"),BH365,""))</f>
        <v/>
      </c>
      <c r="DZ365" s="409" t="str">
        <f>IF(AND('[1]Multi-Field'!$E$70=[1]Lists!BF365,'[1]Multi-Field'!$F$70="Drained"),BI365,IF(AND('[1]Multi-Field'!$E$70=[1]Lists!BF365,'[1]Multi-Field'!$F$70="undrained"),BH365,""))</f>
        <v/>
      </c>
      <c r="EA365" s="409" t="str">
        <f>IF(AND('[1]Multi-Field'!$E$71=[1]Lists!BF365,'[1]Multi-Field'!$F$71="Drained"),BI365,IF(AND('[1]Multi-Field'!$E$71=[1]Lists!BF365,'[1]Multi-Field'!$F$71="undrained"),BH365,""))</f>
        <v/>
      </c>
      <c r="EB365" s="409" t="str">
        <f>IF(AND('[1]Multi-Field'!$E$72=[1]Lists!BF365,'[1]Multi-Field'!$F$72="Drained"),BI365,IF(AND('[1]Multi-Field'!$E$72=[1]Lists!BF365,'[1]Multi-Field'!$F$72="undrained"),BH365,""))</f>
        <v/>
      </c>
      <c r="EC365" s="409" t="str">
        <f>IF(AND('[1]Multi-Field'!$E$73=[1]Lists!BF365,'[1]Multi-Field'!$F$73="Drained"),BI365,IF(AND('[1]Multi-Field'!$E$73=[1]Lists!BF365,'[1]Multi-Field'!$F$73="undrained"),BH365,""))</f>
        <v/>
      </c>
      <c r="ED365" s="409" t="str">
        <f>IF(AND('[1]Multi-Field'!$E$74=[1]Lists!BF365,'[1]Multi-Field'!$F$74="Drained"),BI365,IF(AND('[1]Multi-Field'!$E$74=[1]Lists!BF365,'[1]Multi-Field'!$F$74="undrained"),BH365,""))</f>
        <v/>
      </c>
      <c r="EE365" s="409" t="str">
        <f>IF(AND('[1]Multi-Field'!$E$75=[1]Lists!BF365,'[1]Multi-Field'!$F$75="Drained"),BI365,IF(AND('[1]Multi-Field'!$E$75=[1]Lists!BF365,'[1]Multi-Field'!$F$75="undrained"),BH365,""))</f>
        <v/>
      </c>
      <c r="EF365" s="409" t="str">
        <f>IF(AND('[1]Multi-Field'!$E$76=[1]Lists!BF365,'[1]Multi-Field'!$F$76="Drained"),BI365,IF(AND('[1]Multi-Field'!$E$76=[1]Lists!BF365,'[1]Multi-Field'!$F$6="undrained"),BH365,""))</f>
        <v/>
      </c>
      <c r="EG365" s="409" t="str">
        <f>IF(AND('[1]Multi-Field'!$E$77=[1]Lists!BF365,'[1]Multi-Field'!$F$77="Drained"),BI365,IF(AND('[1]Multi-Field'!$E$77=[1]Lists!BF365,'[1]Multi-Field'!$F$77="undrained"),BH365,""))</f>
        <v/>
      </c>
      <c r="EH365" s="409" t="str">
        <f>IF(AND('[1]Multi-Field'!$E$78=[1]Lists!BF365,'[1]Multi-Field'!$F$78="Drained"),BI365,IF(AND('[1]Multi-Field'!$E$78=[1]Lists!BF365,'[1]Multi-Field'!$F$78="undrained"),BH365,""))</f>
        <v/>
      </c>
      <c r="EI365" s="409" t="str">
        <f>IF(AND('[1]Multi-Field'!$E$79=[1]Lists!BF365,'[1]Multi-Field'!$F$79="Drained"),BI365,IF(AND('[1]Multi-Field'!$E$79=[1]Lists!BF365,'[1]Multi-Field'!$F$79="undrained"),BH365,""))</f>
        <v/>
      </c>
      <c r="EJ365" s="409" t="str">
        <f>IF(AND('[1]Multi-Field'!$E$80=[1]Lists!BF365,'[1]Multi-Field'!$F$80="Drained"),BI365,IF(AND('[1]Multi-Field'!$E$80=[1]Lists!BF365,'[1]Multi-Field'!$F$80="undrained"),BH365,""))</f>
        <v/>
      </c>
      <c r="EK365" s="409" t="str">
        <f>IF(AND('[1]Multi-Field'!$E$81=[1]Lists!BF365,'[1]Multi-Field'!$F$81="Drained"),BI365,IF(AND('[1]Multi-Field'!$E$81=[1]Lists!BF365,'[1]Multi-Field'!$F$81="undrained"),BH365,""))</f>
        <v/>
      </c>
      <c r="EL365" s="409" t="str">
        <f>IF(AND('[1]Multi-Field'!$E$82=[1]Lists!BF365,'[1]Multi-Field'!$F$82="Drained"),BI365,IF(AND('[1]Multi-Field'!$E$82=[1]Lists!BF365,'[1]Multi-Field'!$F$82="undrained"),BH365,""))</f>
        <v/>
      </c>
      <c r="EM365" s="409" t="str">
        <f>IF(AND('[1]Multi-Field'!$E$83=[1]Lists!BF365,'[1]Multi-Field'!$F$83="Drained"),BI365,IF(AND('[1]Multi-Field'!$E$83=[1]Lists!BF365,'[1]Multi-Field'!$F$83="undrained"),BH365,""))</f>
        <v/>
      </c>
      <c r="EN365" s="409" t="str">
        <f>IF(AND('[1]Multi-Field'!$E$84=[1]Lists!BF365,'[1]Multi-Field'!$F$84="Drained"),BI365,IF(AND('[1]Multi-Field'!$E$84=[1]Lists!BF365,'[1]Multi-Field'!$F$84="undrained"),BH365,""))</f>
        <v/>
      </c>
      <c r="EO365" s="409" t="str">
        <f>IF(AND('[1]Multi-Field'!$E$85=[1]Lists!BF365,'[1]Multi-Field'!$F$85="Drained"),BI365,IF(AND('[1]Multi-Field'!$E$85=[1]Lists!BF365,'[1]Multi-Field'!$F$85="undrained"),BH365,""))</f>
        <v/>
      </c>
      <c r="EP365" s="409" t="str">
        <f>IF(AND('[1]Multi-Field'!$E$86=[1]Lists!BF365,'[1]Multi-Field'!$F$86="Drained"),BI365,IF(AND('[1]Multi-Field'!$E$86=[1]Lists!BF365,'[1]Multi-Field'!$F$86="undrained"),BH365,""))</f>
        <v/>
      </c>
      <c r="EQ365" s="409" t="str">
        <f>IF(AND('[1]Multi-Field'!$E$87=[1]Lists!BF365,'[1]Multi-Field'!$F$87="Drained"),BI365,IF(AND('[1]Multi-Field'!$E$87=[1]Lists!BF365,'[1]Multi-Field'!$F$87="undrained"),BH365,""))</f>
        <v/>
      </c>
      <c r="ER365" s="409" t="str">
        <f>IF(AND('[1]Multi-Field'!$E$88=[1]Lists!BF365,'[1]Multi-Field'!$F$88="Drained"),BI365,IF(AND('[1]Multi-Field'!$E$88=[1]Lists!BF365,'[1]Multi-Field'!$F$88="undrained"),BH365,""))</f>
        <v/>
      </c>
      <c r="ES365" s="409" t="str">
        <f>IF(AND('[1]Multi-Field'!$E$89=[1]Lists!BF365,'[1]Multi-Field'!$F$89="Drained"),BI365,IF(AND('[1]Multi-Field'!$E$89=[1]Lists!BF365,'[1]Multi-Field'!$F$89="undrained"),BH365,""))</f>
        <v/>
      </c>
      <c r="ET365" s="409" t="str">
        <f>IF(AND('[1]Multi-Field'!$E$90=[1]Lists!BF365,'[1]Multi-Field'!$F$90="Drained"),BI365,IF(AND('[1]Multi-Field'!$E$90=[1]Lists!BF365,'[1]Multi-Field'!$F$90="undrained"),BH365,""))</f>
        <v/>
      </c>
      <c r="EU365" s="409" t="str">
        <f>IF(AND('[1]Multi-Field'!$E$91=[1]Lists!BF365,'[1]Multi-Field'!$F$91="Drained"),BI365,IF(AND('[1]Multi-Field'!$E$91=[1]Lists!BF365,'[1]Multi-Field'!$F$91="undrained"),BH365,""))</f>
        <v/>
      </c>
      <c r="EV365" s="409" t="str">
        <f>IF(AND('[1]Multi-Field'!$E$92=[1]Lists!BF365,'[1]Multi-Field'!$F$92="Drained"),BI365,IF(AND('[1]Multi-Field'!$E$92=[1]Lists!BF365,'[1]Multi-Field'!$F$92="undrained"),BH365,""))</f>
        <v/>
      </c>
      <c r="EW365" s="409" t="str">
        <f>IF(AND('[1]Multi-Field'!$E$93=[1]Lists!BF365,'[1]Multi-Field'!$F$93="Drained"),BI365,IF(AND('[1]Multi-Field'!$E$93=[1]Lists!BF365,'[1]Multi-Field'!$F$93="undrained"),BH365,""))</f>
        <v/>
      </c>
      <c r="EX365" s="409" t="str">
        <f>IF(AND('[1]Multi-Field'!$E$94=[1]Lists!BF365,'[1]Multi-Field'!$F$94="Drained"),BI365,IF(AND('[1]Multi-Field'!$E$94=[1]Lists!BF365,'[1]Multi-Field'!$F$94="undrained"),BH365,""))</f>
        <v/>
      </c>
      <c r="EY365" s="409" t="str">
        <f>IF(AND('[1]Multi-Field'!$E$95=[1]Lists!BF365,'[1]Multi-Field'!$F$95="Drained"),BI365,IF(AND('[1]Multi-Field'!$E$95=[1]Lists!BF365,'[1]Multi-Field'!$F$95="undrained"),BH365,""))</f>
        <v/>
      </c>
      <c r="EZ365" s="409" t="str">
        <f>IF(AND('[1]Multi-Field'!$E$96=[1]Lists!BF365,'[1]Multi-Field'!$F$96="Drained"),BI365,IF(AND('[1]Multi-Field'!$E$96=[1]Lists!BF365,'[1]Multi-Field'!$F$96="undrained"),BH365,""))</f>
        <v/>
      </c>
      <c r="FA365" s="409" t="str">
        <f>IF(AND('[1]Multi-Field'!$E$97=[1]Lists!BF365,'[1]Multi-Field'!$F$97="Drained"),BI365,IF(AND('[1]Multi-Field'!$E$97=[1]Lists!BF365,'[1]Multi-Field'!$F$97="undrained"),BH365,""))</f>
        <v/>
      </c>
      <c r="FB365" s="409" t="str">
        <f>IF(AND('[1]Multi-Field'!$E$98=[1]Lists!BF365,'[1]Multi-Field'!$F$98="Drained"),BI365,IF(AND('[1]Multi-Field'!$E$98=[1]Lists!BF365,'[1]Multi-Field'!$F$98="undrained"),BH365,""))</f>
        <v/>
      </c>
      <c r="FC365" s="409" t="str">
        <f>IF(AND('[1]Multi-Field'!$E$99=[1]Lists!BF365,'[1]Multi-Field'!$F$99="Drained"),BI365,IF(AND('[1]Multi-Field'!$E$99=[1]Lists!BF365,'[1]Multi-Field'!$F$99="undrained"),BH365,""))</f>
        <v/>
      </c>
      <c r="FD365" s="409" t="str">
        <f>IF(AND('[1]Multi-Field'!$E$100=[1]Lists!BF365,'[1]Multi-Field'!$F$100="Drained"),BI365,IF(AND('[1]Multi-Field'!$E$100=[1]Lists!BF365,'[1]Multi-Field'!$F$100="undrained"),BH365,""))</f>
        <v/>
      </c>
      <c r="FE365" s="409" t="str">
        <f>IF(AND('[1]Multi-Field'!$E$101=[1]Lists!BF365,'[1]Multi-Field'!$F$101="Drained"),BI365,IF(AND('[1]Multi-Field'!$E$101=[1]Lists!BF365,'[1]Multi-Field'!$F$101="undrained"),BH365,""))</f>
        <v/>
      </c>
      <c r="FF365" s="409" t="str">
        <f>IF(AND('[1]Multi-Field'!$E$102=[1]Lists!BF365,'[1]Multi-Field'!$F$102="Drained"),BI365,IF(AND('[1]Multi-Field'!$E$102=[1]Lists!BF365,'[1]Multi-Field'!$F$102="undrained"),BH365,""))</f>
        <v/>
      </c>
      <c r="FG365" s="409" t="str">
        <f>IF(AND('[1]Multi-Field'!$E$103=[1]Lists!BF365,'[1]Multi-Field'!$F$103="Drained"),BI365,IF(AND('[1]Multi-Field'!$E$103=[1]Lists!BF365,'[1]Multi-Field'!$F$103="undrained"),BH365,""))</f>
        <v/>
      </c>
      <c r="FH365" s="409" t="str">
        <f>IF(AND('[1]Multi-Field'!$E$104=[1]Lists!BF365,'[1]Multi-Field'!$F$104="Drained"),BI365,IF(AND('[1]Multi-Field'!$E$104=[1]Lists!BF365,'[1]Multi-Field'!$F$104="undrained"),BH365,""))</f>
        <v/>
      </c>
      <c r="FI365" s="409" t="str">
        <f>IF(AND('[1]Multi-Field'!$E$105=[1]Lists!BF365,'[1]Multi-Field'!$F$105="Drained"),BI365,IF(AND('[1]Multi-Field'!$E$105=[1]Lists!BF365,'[1]Multi-Field'!$F$105="undrained"),BH365,""))</f>
        <v/>
      </c>
      <c r="FJ365" s="409" t="str">
        <f>IF(AND('[1]Multi-Field'!$E$106=[1]Lists!BF365,'[1]Multi-Field'!$F$106="Drained"),BI365,IF(AND('[1]Multi-Field'!$E$106=[1]Lists!BF365,'[1]Multi-Field'!$F$106="undrained"),BH365,""))</f>
        <v/>
      </c>
      <c r="FK365" s="409" t="str">
        <f>IF(AND('[1]Multi-Field'!$E$107=[1]Lists!BF365,'[1]Multi-Field'!$F$107="Drained"),BI365,IF(AND('[1]Multi-Field'!$E$107=[1]Lists!BF365,'[1]Multi-Field'!$F$107="undrained"),BH365,""))</f>
        <v/>
      </c>
      <c r="FL365" s="409" t="str">
        <f>IF(AND('[1]Multi-Field'!$E$108=[1]Lists!BF365,'[1]Multi-Field'!$F$108="Drained"),BI365,IF(AND('[1]Multi-Field'!$E$108=[1]Lists!BF365,'[1]Multi-Field'!$F$108="undrained"),BH365,""))</f>
        <v/>
      </c>
      <c r="FM365" s="409" t="str">
        <f>IF(AND('[1]Multi-Field'!$E$109=[1]Lists!BF365,'[1]Multi-Field'!$F$109="Drained"),BI365,IF(AND('[1]Multi-Field'!$E$109=[1]Lists!BF365,'[1]Multi-Field'!$F$109="undrained"),BH365,""))</f>
        <v/>
      </c>
      <c r="FN365" s="409" t="str">
        <f>IF(AND('[1]Multi-Field'!$E$110=[1]Lists!BF365,'[1]Multi-Field'!$F$110="Drained"),BI365,IF(AND('[1]Multi-Field'!$E$110=[1]Lists!BF365,'[1]Multi-Field'!$F$110="undrained"),BH365,""))</f>
        <v/>
      </c>
      <c r="FO365" s="409" t="str">
        <f>IF(AND('[1]Multi-Field'!$E$111=[1]Lists!BF365,'[1]Multi-Field'!$F$111="Drained"),BI365,IF(AND('[1]Multi-Field'!$E$111=[1]Lists!BF365,'[1]Multi-Field'!$F$111="undrained"),BH365,""))</f>
        <v/>
      </c>
      <c r="FP365" s="409" t="str">
        <f>IF(AND('[1]Multi-Field'!$E$112=[1]Lists!BF365,'[1]Multi-Field'!$F$112="Drained"),BI365,IF(AND('[1]Multi-Field'!$E$112=[1]Lists!BF365,'[1]Multi-Field'!$F$112="undrained"),BH365,""))</f>
        <v/>
      </c>
      <c r="FQ365" s="409" t="str">
        <f>IF(AND('[1]Multi-Field'!$E$113=[1]Lists!BF365,'[1]Multi-Field'!$F$113="Drained"),BI365,IF(AND('[1]Multi-Field'!$E$113=[1]Lists!BF365,'[1]Multi-Field'!$F$113="undrained"),BH365,""))</f>
        <v/>
      </c>
      <c r="FR365" s="409" t="str">
        <f>IF(AND('[1]Multi-Field'!$E$114=[1]Lists!BF365,'[1]Multi-Field'!$F$114="Drained"),BI365,IF(AND('[1]Multi-Field'!$E$114=[1]Lists!BF365,'[1]Multi-Field'!$F$114="undrained"),BH365,""))</f>
        <v/>
      </c>
      <c r="FS365" s="409" t="str">
        <f>IF(AND('[1]Multi-Field'!$E$115=[1]Lists!BF365,'[1]Multi-Field'!$F$115="Drained"),BI365,IF(AND('[1]Multi-Field'!$E$115=[1]Lists!BF365,'[1]Multi-Field'!$F$115="undrained"),BH365,""))</f>
        <v/>
      </c>
      <c r="FT365" s="409" t="str">
        <f>IF(AND('[1]Multi-Field'!$E$116=[1]Lists!BF365,'[1]Multi-Field'!$F$116="Drained"),BI365,IF(AND('[1]Multi-Field'!$E$116=[1]Lists!BF365,'[1]Multi-Field'!$F$116="undrained"),BH365,""))</f>
        <v/>
      </c>
      <c r="FU365" s="409" t="str">
        <f>IF(AND('[1]Multi-Field'!$E$117=[1]Lists!BF365,'[1]Multi-Field'!$F$117="Drained"),BI365,IF(AND('[1]Multi-Field'!$E$117=[1]Lists!BF365,'[1]Multi-Field'!$F$117="undrained"),BH365,""))</f>
        <v/>
      </c>
      <c r="FV365" s="409" t="str">
        <f>IF(AND('[1]Multi-Field'!$E$118=[1]Lists!BF365,'[1]Multi-Field'!$F$118="Drained"),BI365,IF(AND('[1]Multi-Field'!$E$118=[1]Lists!BF365,'[1]Multi-Field'!$F$118="undrained"),BH365,""))</f>
        <v/>
      </c>
      <c r="FW365" s="409" t="str">
        <f>IF(AND('[1]Multi-Field'!$E$119=[1]Lists!BF365,'[1]Multi-Field'!$F$119="Drained"),BI365,IF(AND('[1]Multi-Field'!$E$119=[1]Lists!BF365,'[1]Multi-Field'!$F$119="undrained"),BH365,""))</f>
        <v/>
      </c>
      <c r="FX365" s="409" t="str">
        <f>IF(AND('[1]Multi-Field'!$E$120=[1]Lists!BF365,'[1]Multi-Field'!$F$120="Drained"),BI365,IF(AND('[1]Multi-Field'!$E$120=[1]Lists!BF365,'[1]Multi-Field'!$F$120="undrained"),BH365,""))</f>
        <v/>
      </c>
      <c r="GC365" s="4">
        <v>1</v>
      </c>
    </row>
    <row r="366" spans="1:185" ht="13.5" customHeight="1">
      <c r="A366" s="7" t="s">
        <v>452</v>
      </c>
      <c r="B366" s="7"/>
      <c r="C366" s="7"/>
      <c r="D366" s="8">
        <v>55</v>
      </c>
      <c r="E366" s="8">
        <f t="shared" si="53"/>
        <v>58</v>
      </c>
      <c r="F366" s="8">
        <f t="shared" si="54"/>
        <v>62</v>
      </c>
      <c r="G366" s="8">
        <v>65</v>
      </c>
      <c r="H366" s="8">
        <v>90</v>
      </c>
      <c r="I366" s="8">
        <f t="shared" si="57"/>
        <v>103</v>
      </c>
      <c r="J366" s="8">
        <f t="shared" si="58"/>
        <v>117</v>
      </c>
      <c r="K366" s="8">
        <v>130</v>
      </c>
      <c r="L366" s="8">
        <v>60</v>
      </c>
      <c r="M366" s="8">
        <f t="shared" si="55"/>
        <v>90</v>
      </c>
      <c r="N366" s="8">
        <f t="shared" si="56"/>
        <v>120</v>
      </c>
      <c r="O366" s="8">
        <v>150</v>
      </c>
      <c r="P366" s="391">
        <v>341</v>
      </c>
      <c r="Q366" s="394"/>
      <c r="R366" s="395" t="b">
        <f>IF(OR('Multi-Field'!AA343=Lists!$AC$42,'Multi-Field'!AA343=Lists!$AC$43),IF('Multi-Field'!Z343="x",(IF('Multi-Field'!AC343=Lists!$Q$11,Lists!$R$11,IF('Multi-Field'!AC343=Lists!$Q$12,Lists!$R$12,IF('Multi-Field'!AC343=Lists!$Q$13,Lists!$R$13,IF('Multi-Field'!AC343=Lists!$Q$14,Lists!$R$14))))),IF('Multi-Field'!X343="x",(IF('Multi-Field'!AC343=Lists!$Q$11,Lists!$S$11,IF('Multi-Field'!AC343=Lists!$Q$12,Lists!$S$12,IF('Multi-Field'!AC343=Lists!$Q$13,Lists!$S$13,IF('Multi-Field'!AC343=Lists!$Q$14,Lists!$S$14))))),IF('Multi-Field'!V343="x",(IF('Multi-Field'!AC343=Lists!$Q$11,Lists!$T$11,IF('Multi-Field'!AC343=Lists!$Q$12,Lists!$T$12,IF('Multi-Field'!AC343=Lists!$Q$13,Lists!$T$13,IF('Multi-Field'!AC343=Lists!$Q$14,Lists!$T$14))))),0))))</f>
        <v>0</v>
      </c>
      <c r="S366" s="395" t="str">
        <f t="shared" si="59"/>
        <v/>
      </c>
      <c r="T366" s="395"/>
      <c r="U366" s="396"/>
      <c r="BF366" s="411" t="s">
        <v>1530</v>
      </c>
      <c r="BG366" s="412">
        <v>6</v>
      </c>
      <c r="BH366" s="412">
        <v>2</v>
      </c>
      <c r="BI366" s="412">
        <v>3.5</v>
      </c>
      <c r="BJ366" s="409" t="e">
        <f>IF(AND('[1]Single Field'!#REF!=[1]Lists!BF366,'[1]Single Field'!#REF!="Drained"),"x",IF(AND('[1]Single Field'!#REF!=[1]Lists!BF366,'[1]Single Field'!#REF!="Undrained"),O,""))</f>
        <v>#REF!</v>
      </c>
      <c r="BK366" s="409" t="str">
        <f>IF(AND('[1]Multi-Field'!$E$3=[1]Lists!BF366,'[1]Multi-Field'!$F$3="Drained"),BI366,IF(AND('[1]Multi-Field'!$E$3=BF366,'[1]Multi-Field'!$F$3="undrained"),BH366,""))</f>
        <v/>
      </c>
      <c r="BL366" s="409" t="str">
        <f>IF(AND('[1]Multi-Field'!$E$4=BF366,'[1]Multi-Field'!$F$4="Drained"),BI366,IF(AND('[1]Multi-Field'!$E$4=BF366,'[1]Multi-Field'!$F$4="undrained"),BH366,""))</f>
        <v/>
      </c>
      <c r="BM366" s="409" t="str">
        <f>IF(AND('[1]Multi-Field'!$E$5=BF366,'[1]Multi-Field'!$F$5="Drained"),BI366,IF(AND('[1]Multi-Field'!$E$5=BF366,'[1]Multi-Field'!$F$5="undrained"),BH366,""))</f>
        <v/>
      </c>
      <c r="BN366" s="409" t="str">
        <f>IF(AND('[1]Multi-Field'!$E$6=BF366,'[1]Multi-Field'!$F$6="Drained"),BI366,IF(AND('[1]Multi-Field'!$E$6=BF366,'[1]Multi-Field'!$F$6="undrained"),BH366,""))</f>
        <v/>
      </c>
      <c r="BO366" s="409" t="str">
        <f>IF(AND('[1]Multi-Field'!$E$7=BF366,'[1]Multi-Field'!$F$7="Drained"),BI366,IF(AND('[1]Multi-Field'!$E$7=BF366,'[1]Multi-Field'!$F$7="undrained"),BH366,""))</f>
        <v/>
      </c>
      <c r="BP366" s="409" t="str">
        <f>IF(AND('[1]Multi-Field'!$E$8=BF366,'[1]Multi-Field'!$F$8="Drained"),BI366,IF(AND('[1]Multi-Field'!$E$8=BF366,'[1]Multi-Field'!$F$8="undrained"),BH366,""))</f>
        <v/>
      </c>
      <c r="BQ366" s="409" t="str">
        <f>IF(AND('[1]Multi-Field'!$E$9=BF366,'[1]Multi-Field'!$F$9="Drained"),BI366,IF(AND('[1]Multi-Field'!$E$9=BF366,'[1]Multi-Field'!$F$9="undrained"),BH366,""))</f>
        <v/>
      </c>
      <c r="BR366" s="409" t="str">
        <f>IF(AND('[1]Multi-Field'!$E$10=BF366,'[1]Multi-Field'!$F$10="Drained"),BI366,IF(AND('[1]Multi-Field'!$E$10=BF366,'[1]Multi-Field'!$F$10="undrained"),BH366,""))</f>
        <v/>
      </c>
      <c r="BS366" s="409" t="str">
        <f>IF(AND('[1]Multi-Field'!$E$11=BF366,'[1]Multi-Field'!$F$11="Drained"),BI366,IF(AND('[1]Multi-Field'!$E$11=BF366,'[1]Multi-Field'!$F$11="undrained"),BH366,""))</f>
        <v/>
      </c>
      <c r="BT366" s="409" t="str">
        <f>IF(AND('[1]Multi-Field'!$E$12=BF366,'[1]Multi-Field'!$F$12="Drained"),BI366,IF(AND('[1]Multi-Field'!$E$12=BF366,'[1]Multi-Field'!$F$12="undrained"),BH366,""))</f>
        <v/>
      </c>
      <c r="BU366" s="409" t="str">
        <f>IF(AND('[1]Multi-Field'!$E$13=BF366,'[1]Multi-Field'!$F$13="Drained"),BI366,IF(AND('[1]Multi-Field'!$E$3=BF366,'[1]Multi-Field'!$F$13="undrained"),BH366,""))</f>
        <v/>
      </c>
      <c r="BV366" s="409" t="str">
        <f>IF(AND('[1]Multi-Field'!$E$14=BF366,'[1]Multi-Field'!$F$14="Drained"),BI366,IF(AND('[1]Multi-Field'!$E$14=BF366,'[1]Multi-Field'!$F$14="undrained"),BH366,""))</f>
        <v/>
      </c>
      <c r="BW366" s="409" t="str">
        <f>IF(AND('[1]Multi-Field'!$E$15=BF366,'[1]Multi-Field'!$F$15="Drained"),BI366,IF(AND('[1]Multi-Field'!$E$15=BF366,'[1]Multi-Field'!$F$15="undrained"),BH366,""))</f>
        <v/>
      </c>
      <c r="BX366" s="409" t="str">
        <f>IF(AND('[1]Multi-Field'!$E$16=[1]Lists!BF366,'[1]Multi-Field'!$F$16="Drained"),BI366,IF(AND('[1]Multi-Field'!$E$16=[1]Lists!BF366,'[1]Multi-Field'!$F$16="undrained"),BH366,""))</f>
        <v/>
      </c>
      <c r="BY366" s="409" t="str">
        <f>IF(AND('[1]Multi-Field'!$E$17=[1]Lists!BF366,'[1]Multi-Field'!$F$17="Drained"),BI366,IF(AND('[1]Multi-Field'!$E$17=[1]Lists!BF366,'[1]Multi-Field'!$F$17="undrained"),BH366,""))</f>
        <v/>
      </c>
      <c r="BZ366" s="409" t="str">
        <f>IF(AND('[1]Multi-Field'!$E$18=[1]Lists!BF366,'[1]Multi-Field'!$F$18="Drained"),BI366,IF(AND('[1]Multi-Field'!$E$18=[1]Lists!BF366,'[1]Multi-Field'!$F$18="undrained"),BH366,""))</f>
        <v/>
      </c>
      <c r="CA366" s="409" t="str">
        <f>IF(AND('[1]Multi-Field'!$E$19=[1]Lists!BF366,'[1]Multi-Field'!$F$19="Drained"),BI366,IF(AND('[1]Multi-Field'!$E$19=[1]Lists!BF366,'[1]Multi-Field'!$F$19="undrained"),BH366,""))</f>
        <v/>
      </c>
      <c r="CB366" s="409" t="str">
        <f>IF(AND('[1]Multi-Field'!$E$20=[1]Lists!BF366,'[1]Multi-Field'!$F$20="Drained"),BI366,IF(AND('[1]Multi-Field'!$E$20=[1]Lists!BF366,'[1]Multi-Field'!$F$20="undrained"),BH366,""))</f>
        <v/>
      </c>
      <c r="CC366" s="409" t="str">
        <f>IF(AND('[1]Multi-Field'!$E$21=[1]Lists!BF366,'[1]Multi-Field'!$F$21="Drained"),BI366,IF(AND('[1]Multi-Field'!$E$21=[1]Lists!BF366,'[1]Multi-Field'!$F$21="undrained"),BH366,""))</f>
        <v/>
      </c>
      <c r="CD366" s="409" t="str">
        <f>IF(AND('[1]Multi-Field'!$E$22=[1]Lists!BF366,'[1]Multi-Field'!$F$22="Drained"),BI366,IF(AND('[1]Multi-Field'!$E$22=[1]Lists!BF366,'[1]Multi-Field'!$F$22="undrained"),BH366,""))</f>
        <v/>
      </c>
      <c r="CE366" s="409" t="str">
        <f>IF(AND('[1]Multi-Field'!$E$23=[1]Lists!BF366,'[1]Multi-Field'!$F$23="Drained"),BI366,IF(AND('[1]Multi-Field'!$E$23=[1]Lists!BF366,'[1]Multi-Field'!$F$23="undrained"),BH366,""))</f>
        <v/>
      </c>
      <c r="CF366" s="409" t="str">
        <f>IF(AND('[1]Multi-Field'!$E$24=[1]Lists!BF366,'[1]Multi-Field'!$F$24="Drained"),BI366,IF(AND('[1]Multi-Field'!$E$24=[1]Lists!BF366,'[1]Multi-Field'!$F$24="undrained"),BH366,""))</f>
        <v/>
      </c>
      <c r="CG366" s="409" t="str">
        <f>IF(AND('[1]Multi-Field'!$E$25=[1]Lists!BF366,'[1]Multi-Field'!$F$25="Drained"),BI366,IF(AND('[1]Multi-Field'!$E$25=[1]Lists!BF366,'[1]Multi-Field'!$F$25="undrained"),BH366,""))</f>
        <v/>
      </c>
      <c r="CH366" s="409" t="str">
        <f>IF(AND('[1]Multi-Field'!$E$26=[1]Lists!BF366,'[1]Multi-Field'!$F$26="Drained"),BI366,IF(AND('[1]Multi-Field'!$E$26=[1]Lists!BF366,'[1]Multi-Field'!$F$26="undrained"),BH366,""))</f>
        <v/>
      </c>
      <c r="CI366" s="409" t="str">
        <f>IF(AND('[1]Multi-Field'!$E$27=[1]Lists!BF366,'[1]Multi-Field'!$F$27="Drained"),BI366,IF(AND('[1]Multi-Field'!$E$27=[1]Lists!BF366,'[1]Multi-Field'!$F$27="undrained"),BH366,""))</f>
        <v/>
      </c>
      <c r="CJ366" s="409" t="str">
        <f>IF(AND('[1]Multi-Field'!$E$28=[1]Lists!BF366,'[1]Multi-Field'!$F$28="Drained"),BI366,IF(AND('[1]Multi-Field'!$E$28=[1]Lists!BF366,'[1]Multi-Field'!$F$28="undrained"),BH366,""))</f>
        <v/>
      </c>
      <c r="CK366" s="409" t="str">
        <f>IF(AND('[1]Multi-Field'!$E$29=[1]Lists!BF366,'[1]Multi-Field'!$F$29="Drained"),BI366,IF(AND('[1]Multi-Field'!$E$29=[1]Lists!BF366,'[1]Multi-Field'!$F$29="undrained"),BH366,""))</f>
        <v/>
      </c>
      <c r="CL366" s="409" t="str">
        <f>IF(AND('[1]Multi-Field'!$E$30=[1]Lists!BF366,'[1]Multi-Field'!$F$30="Drained"),BI366,IF(AND('[1]Multi-Field'!$E$30=[1]Lists!BF366,'[1]Multi-Field'!$F$30="undrained"),BH366,""))</f>
        <v/>
      </c>
      <c r="CM366" s="409" t="str">
        <f>IF(AND('[1]Multi-Field'!$E$31=[1]Lists!BF366,'[1]Multi-Field'!$F$31="Drained"),BI366,IF(AND('[1]Multi-Field'!$E$31=[1]Lists!BF366,'[1]Multi-Field'!$F$31="undrained"),BH366,""))</f>
        <v/>
      </c>
      <c r="CN366" s="409" t="str">
        <f>IF(AND('[1]Multi-Field'!$E$32=[1]Lists!BF366,'[1]Multi-Field'!$F$32="Drained"),BI366,IF(AND('[1]Multi-Field'!$E$32=[1]Lists!BF366,'[1]Multi-Field'!$F$32="undrained"),BH366,""))</f>
        <v/>
      </c>
      <c r="CO366" s="409" t="str">
        <f>IF(AND('[1]Multi-Field'!$E$33=[1]Lists!BF366,'[1]Multi-Field'!$F$33="Drained"),BI366,IF(AND('[1]Multi-Field'!$E$33=[1]Lists!BF366,'[1]Multi-Field'!$F$33="undrained"),BH366,""))</f>
        <v/>
      </c>
      <c r="CP366" s="409" t="str">
        <f>IF(AND('[1]Multi-Field'!$E$34=[1]Lists!BF366,'[1]Multi-Field'!$F$34="Drained"),BI366,IF(AND('[1]Multi-Field'!$E$34=[1]Lists!BF366,'[1]Multi-Field'!$F$34="undrained"),BH366,""))</f>
        <v/>
      </c>
      <c r="CQ366" s="409" t="str">
        <f>IF(AND('[1]Multi-Field'!$E$35=[1]Lists!BF366,'[1]Multi-Field'!$F$35="Drained"),BI366,IF(AND('[1]Multi-Field'!$E$35=[1]Lists!BF366,'[1]Multi-Field'!$F$35="undrained"),BH366,""))</f>
        <v/>
      </c>
      <c r="CR366" s="409" t="str">
        <f>IF(AND('[1]Multi-Field'!$E$36=[1]Lists!BF366,'[1]Multi-Field'!$F$36="Drained"),BI366,IF(AND('[1]Multi-Field'!$E$36=[1]Lists!BF366,'[1]Multi-Field'!$F$36="undrained"),BH366,""))</f>
        <v/>
      </c>
      <c r="CS366" s="409" t="str">
        <f>IF(AND('[1]Multi-Field'!$E$37=[1]Lists!BF366,'[1]Multi-Field'!$F$37="Drained"),BI366,IF(AND('[1]Multi-Field'!$E$37=[1]Lists!BF366,'[1]Multi-Field'!$F$37="undrained"),BH366,""))</f>
        <v/>
      </c>
      <c r="CT366" s="409" t="str">
        <f>IF(AND('[1]Multi-Field'!$E$38=[1]Lists!BF366,'[1]Multi-Field'!$F$38="Drained"),BI366,IF(AND('[1]Multi-Field'!$E$38=[1]Lists!BF366,'[1]Multi-Field'!$F$38="undrained"),BH366,""))</f>
        <v/>
      </c>
      <c r="CU366" s="409" t="str">
        <f>IF(AND('[1]Multi-Field'!$E$39=[1]Lists!BF366,'[1]Multi-Field'!$F$39="Drained"),BI366,IF(AND('[1]Multi-Field'!$E$39=[1]Lists!BF366,'[1]Multi-Field'!$F$39="undrained"),BH366,""))</f>
        <v/>
      </c>
      <c r="CV366" s="409" t="str">
        <f>IF(AND('[1]Multi-Field'!$E$40=[1]Lists!BF366,'[1]Multi-Field'!$F$40="Drained"),BI366,IF(AND('[1]Multi-Field'!$E$40=[1]Lists!BF366,'[1]Multi-Field'!$F$40="undrained"),BH366,""))</f>
        <v/>
      </c>
      <c r="CW366" s="409" t="str">
        <f>IF(AND('[1]Multi-Field'!$E$41=[1]Lists!BF366,'[1]Multi-Field'!$F$40="Drained"),BI366,IF(AND('[1]Multi-Field'!$E$40=[1]Lists!BF366,'[1]Multi-Field'!$F$40="undrained"),BH366,""))</f>
        <v/>
      </c>
      <c r="CX366" s="409" t="str">
        <f>IF(AND('[1]Multi-Field'!$E$42=[1]Lists!BF366,'[1]Multi-Field'!$F$42="Drained"),BI366,IF(AND('[1]Multi-Field'!$E$42=[1]Lists!BF366,'[1]Multi-Field'!$F$42="undrained"),BH366,""))</f>
        <v/>
      </c>
      <c r="CY366" s="409" t="str">
        <f>IF(AND('[1]Multi-Field'!$E$43=[1]Lists!BF366,'[1]Multi-Field'!$F$43="Drained"),BI366,IF(AND('[1]Multi-Field'!$E$43=[1]Lists!BF366,'[1]Multi-Field'!$F$43="undrained"),BH366,""))</f>
        <v/>
      </c>
      <c r="CZ366" s="409" t="str">
        <f>IF(AND('[1]Multi-Field'!$E$44=[1]Lists!BF366,'[1]Multi-Field'!$F$44="Drained"),BI366,IF(AND('[1]Multi-Field'!$E$44=[1]Lists!BF366,'[1]Multi-Field'!$F$44="undrained"),BH366,""))</f>
        <v/>
      </c>
      <c r="DA366" s="409" t="str">
        <f>IF(AND('[1]Multi-Field'!$E$45=[1]Lists!BF366,'[1]Multi-Field'!$F$45="Drained"),BI366,IF(AND('[1]Multi-Field'!$E$45=[1]Lists!BF366,'[1]Multi-Field'!$F$45="undrained"),BH366,""))</f>
        <v/>
      </c>
      <c r="DB366" s="409" t="str">
        <f>IF(AND('[1]Multi-Field'!$E$46=[1]Lists!BF366,'[1]Multi-Field'!$F$46="Drained"),BI366,IF(AND('[1]Multi-Field'!$E$46=[1]Lists!BF366,'[1]Multi-Field'!$F$46="undrained"),BH366,""))</f>
        <v/>
      </c>
      <c r="DC366" s="409" t="str">
        <f>IF(AND('[1]Multi-Field'!$E$47=[1]Lists!BF366,'[1]Multi-Field'!$F$47="Drained"),BI366,IF(AND('[1]Multi-Field'!$E$47=[1]Lists!BF366,'[1]Multi-Field'!$F$47="undrained"),BH366,""))</f>
        <v/>
      </c>
      <c r="DD366" s="409" t="str">
        <f>IF(AND('[1]Multi-Field'!$E$48=[1]Lists!BF366,'[1]Multi-Field'!$F$48="Drained"),BI366,IF(AND('[1]Multi-Field'!$E$48=[1]Lists!BF366,'[1]Multi-Field'!$F$48="undrained"),BH366,""))</f>
        <v/>
      </c>
      <c r="DE366" s="409" t="str">
        <f>IF(AND('[1]Multi-Field'!$E$49=[1]Lists!BF366,'[1]Multi-Field'!$F$49="Drained"),BI366,IF(AND('[1]Multi-Field'!$E$49=[1]Lists!BF366,'[1]Multi-Field'!$F$9="undrained"),BH366,""))</f>
        <v/>
      </c>
      <c r="DF366" s="409" t="str">
        <f>IF(AND('[1]Multi-Field'!$E$50=[1]Lists!BF366,'[1]Multi-Field'!$F$50="Drained"),BI366,IF(AND('[1]Multi-Field'!$E$50=[1]Lists!BF366,'[1]Multi-Field'!$F$50="undrained"),BH366,""))</f>
        <v/>
      </c>
      <c r="DG366" s="409" t="str">
        <f>IF(AND('[1]Multi-Field'!$E$51=[1]Lists!BF366,'[1]Multi-Field'!$F$51="Drained"),BI366,IF(AND('[1]Multi-Field'!$E$51=[1]Lists!BF366,'[1]Multi-Field'!$F$51="undrained"),BH366,""))</f>
        <v/>
      </c>
      <c r="DH366" s="409" t="str">
        <f>IF(AND('[1]Multi-Field'!$E$52=[1]Lists!BF366,'[1]Multi-Field'!$F$52="Drained"),BI366,IF(AND('[1]Multi-Field'!$E$52=[1]Lists!BF366,'[1]Multi-Field'!$F$52="undrained"),BH366,""))</f>
        <v/>
      </c>
      <c r="DI366" s="409" t="str">
        <f>IF(AND('[1]Multi-Field'!$E$53=[1]Lists!BF366,'[1]Multi-Field'!$F$53="Drained"),BI366,IF(AND('[1]Multi-Field'!$E$53=[1]Lists!BF366,'[1]Multi-Field'!$F$53="undrained"),BH366,""))</f>
        <v/>
      </c>
      <c r="DJ366" s="409" t="str">
        <f>IF(AND('[1]Multi-Field'!$E$54=[1]Lists!BF366,'[1]Multi-Field'!$F$54="Drained"),BI366,IF(AND('[1]Multi-Field'!$E$54=[1]Lists!BF366,'[1]Multi-Field'!$F$54="undrained"),BH366,""))</f>
        <v/>
      </c>
      <c r="DK366" s="409" t="str">
        <f>IF(AND('[1]Multi-Field'!$E$55=[1]Lists!BF366,'[1]Multi-Field'!$F$55="Drained"),BI366,IF(AND('[1]Multi-Field'!$E$55=[1]Lists!BF366,'[1]Multi-Field'!$F$55="undrained"),BH366,""))</f>
        <v/>
      </c>
      <c r="DL366" s="409" t="str">
        <f>IF(AND('[1]Multi-Field'!$E$56=[1]Lists!BF366,'[1]Multi-Field'!$F$56="Drained"),BI366,IF(AND('[1]Multi-Field'!$E$56=[1]Lists!BF366,'[1]Multi-Field'!$F$56="undrained"),BH366,""))</f>
        <v/>
      </c>
      <c r="DM366" s="409" t="str">
        <f>IF(AND('[1]Multi-Field'!$E$57=[1]Lists!BF366,'[1]Multi-Field'!$F$57="Drained"),BI366,IF(AND('[1]Multi-Field'!$E$57=[1]Lists!BF366,'[1]Multi-Field'!$F$57="undrained"),BH366,""))</f>
        <v/>
      </c>
      <c r="DN366" s="409" t="str">
        <f>IF(AND('[1]Multi-Field'!$E$58=[1]Lists!BF366,'[1]Multi-Field'!$F$58="Drained"),BI366,IF(AND('[1]Multi-Field'!$E$58=[1]Lists!BF366,'[1]Multi-Field'!$F$58="undrained"),BH366,""))</f>
        <v/>
      </c>
      <c r="DO366" s="409" t="str">
        <f>IF(AND('[1]Multi-Field'!$E$59=[1]Lists!BF366,'[1]Multi-Field'!$F$59="Drained"),BI366,IF(AND('[1]Multi-Field'!$E$59=[1]Lists!BF366,'[1]Multi-Field'!$F$59="undrained"),BH366,""))</f>
        <v/>
      </c>
      <c r="DP366" s="409" t="str">
        <f>IF(AND('[1]Multi-Field'!$E$60=[1]Lists!BF366,'[1]Multi-Field'!$F$60="Drained"),BI366,IF(AND('[1]Multi-Field'!$E$60=[1]Lists!BF366,'[1]Multi-Field'!$F$60="undrained"),BH366,""))</f>
        <v/>
      </c>
      <c r="DQ366" s="409" t="str">
        <f>IF(AND('[1]Multi-Field'!$E$61=[1]Lists!BF366,'[1]Multi-Field'!$F$61="Drained"),BI366,IF(AND('[1]Multi-Field'!$E$61=[1]Lists!BF366,'[1]Multi-Field'!$F$61="undrained"),BH366,""))</f>
        <v/>
      </c>
      <c r="DR366" s="409" t="str">
        <f>IF(AND('[1]Multi-Field'!$E$62=[1]Lists!BF366,'[1]Multi-Field'!$F$62="Drained"),BI366,IF(AND('[1]Multi-Field'!$E$62=[1]Lists!BF366,'[1]Multi-Field'!$F$62="undrained"),BH366,""))</f>
        <v/>
      </c>
      <c r="DS366" s="409" t="str">
        <f>IF(AND('[1]Multi-Field'!$E$63=[1]Lists!BF366,'[1]Multi-Field'!$F$63="Drained"),BI366,IF(AND('[1]Multi-Field'!$E$63=[1]Lists!BF366,'[1]Multi-Field'!$F$63="undrained"),BH366,""))</f>
        <v/>
      </c>
      <c r="DT366" s="409" t="str">
        <f>IF(AND('[1]Multi-Field'!$E$64=[1]Lists!BF366,'[1]Multi-Field'!$F$64="Drained"),BI366,IF(AND('[1]Multi-Field'!$E$64=[1]Lists!BF366,'[1]Multi-Field'!$F$64="undrained"),BH366,""))</f>
        <v/>
      </c>
      <c r="DU366" s="409" t="str">
        <f>IF(AND('[1]Multi-Field'!$E$65=[1]Lists!BF366,'[1]Multi-Field'!$F$65="Drained"),BI366,IF(AND('[1]Multi-Field'!$E$65=[1]Lists!BF366,'[1]Multi-Field'!$F$65="undrained"),BH366,""))</f>
        <v/>
      </c>
      <c r="DV366" s="409" t="str">
        <f>IF(AND('[1]Multi-Field'!$E$66=[1]Lists!BF366,'[1]Multi-Field'!$F$66="Drained"),BI366,IF(AND('[1]Multi-Field'!$E$66=[1]Lists!BF366,'[1]Multi-Field'!$F$66="undrained"),BH366,""))</f>
        <v/>
      </c>
      <c r="DW366" s="409" t="str">
        <f>IF(AND('[1]Multi-Field'!$E$67=[1]Lists!BF366,'[1]Multi-Field'!$F$67="Drained"),BI366,IF(AND('[1]Multi-Field'!$E$67=[1]Lists!BF366,'[1]Multi-Field'!$F$67="undrained"),BH366,""))</f>
        <v/>
      </c>
      <c r="DX366" s="409" t="str">
        <f>IF(AND('[1]Multi-Field'!$E$68=[1]Lists!BF366,'[1]Multi-Field'!$F$68="Drained"),BI366,IF(AND('[1]Multi-Field'!$E$68=[1]Lists!BF366,'[1]Multi-Field'!$F$68="undrained"),BH366,""))</f>
        <v/>
      </c>
      <c r="DY366" s="409" t="str">
        <f>IF(AND('[1]Multi-Field'!$E$69=[1]Lists!BF366,'[1]Multi-Field'!$F$69="Drained"),BI366,IF(AND('[1]Multi-Field'!$E$69=[1]Lists!BF366,'[1]Multi-Field'!$F$69="undrained"),BH366,""))</f>
        <v/>
      </c>
      <c r="DZ366" s="409" t="str">
        <f>IF(AND('[1]Multi-Field'!$E$70=[1]Lists!BF366,'[1]Multi-Field'!$F$70="Drained"),BI366,IF(AND('[1]Multi-Field'!$E$70=[1]Lists!BF366,'[1]Multi-Field'!$F$70="undrained"),BH366,""))</f>
        <v/>
      </c>
      <c r="EA366" s="409" t="str">
        <f>IF(AND('[1]Multi-Field'!$E$71=[1]Lists!BF366,'[1]Multi-Field'!$F$71="Drained"),BI366,IF(AND('[1]Multi-Field'!$E$71=[1]Lists!BF366,'[1]Multi-Field'!$F$71="undrained"),BH366,""))</f>
        <v/>
      </c>
      <c r="EB366" s="409" t="str">
        <f>IF(AND('[1]Multi-Field'!$E$72=[1]Lists!BF366,'[1]Multi-Field'!$F$72="Drained"),BI366,IF(AND('[1]Multi-Field'!$E$72=[1]Lists!BF366,'[1]Multi-Field'!$F$72="undrained"),BH366,""))</f>
        <v/>
      </c>
      <c r="EC366" s="409" t="str">
        <f>IF(AND('[1]Multi-Field'!$E$73=[1]Lists!BF366,'[1]Multi-Field'!$F$73="Drained"),BI366,IF(AND('[1]Multi-Field'!$E$73=[1]Lists!BF366,'[1]Multi-Field'!$F$73="undrained"),BH366,""))</f>
        <v/>
      </c>
      <c r="ED366" s="409" t="str">
        <f>IF(AND('[1]Multi-Field'!$E$74=[1]Lists!BF366,'[1]Multi-Field'!$F$74="Drained"),BI366,IF(AND('[1]Multi-Field'!$E$74=[1]Lists!BF366,'[1]Multi-Field'!$F$74="undrained"),BH366,""))</f>
        <v/>
      </c>
      <c r="EE366" s="409" t="str">
        <f>IF(AND('[1]Multi-Field'!$E$75=[1]Lists!BF366,'[1]Multi-Field'!$F$75="Drained"),BI366,IF(AND('[1]Multi-Field'!$E$75=[1]Lists!BF366,'[1]Multi-Field'!$F$75="undrained"),BH366,""))</f>
        <v/>
      </c>
      <c r="EF366" s="409" t="str">
        <f>IF(AND('[1]Multi-Field'!$E$76=[1]Lists!BF366,'[1]Multi-Field'!$F$76="Drained"),BI366,IF(AND('[1]Multi-Field'!$E$76=[1]Lists!BF366,'[1]Multi-Field'!$F$6="undrained"),BH366,""))</f>
        <v/>
      </c>
      <c r="EG366" s="409" t="str">
        <f>IF(AND('[1]Multi-Field'!$E$77=[1]Lists!BF366,'[1]Multi-Field'!$F$77="Drained"),BI366,IF(AND('[1]Multi-Field'!$E$77=[1]Lists!BF366,'[1]Multi-Field'!$F$77="undrained"),BH366,""))</f>
        <v/>
      </c>
      <c r="EH366" s="409" t="str">
        <f>IF(AND('[1]Multi-Field'!$E$78=[1]Lists!BF366,'[1]Multi-Field'!$F$78="Drained"),BI366,IF(AND('[1]Multi-Field'!$E$78=[1]Lists!BF366,'[1]Multi-Field'!$F$78="undrained"),BH366,""))</f>
        <v/>
      </c>
      <c r="EI366" s="409" t="str">
        <f>IF(AND('[1]Multi-Field'!$E$79=[1]Lists!BF366,'[1]Multi-Field'!$F$79="Drained"),BI366,IF(AND('[1]Multi-Field'!$E$79=[1]Lists!BF366,'[1]Multi-Field'!$F$79="undrained"),BH366,""))</f>
        <v/>
      </c>
      <c r="EJ366" s="409" t="str">
        <f>IF(AND('[1]Multi-Field'!$E$80=[1]Lists!BF366,'[1]Multi-Field'!$F$80="Drained"),BI366,IF(AND('[1]Multi-Field'!$E$80=[1]Lists!BF366,'[1]Multi-Field'!$F$80="undrained"),BH366,""))</f>
        <v/>
      </c>
      <c r="EK366" s="409" t="str">
        <f>IF(AND('[1]Multi-Field'!$E$81=[1]Lists!BF366,'[1]Multi-Field'!$F$81="Drained"),BI366,IF(AND('[1]Multi-Field'!$E$81=[1]Lists!BF366,'[1]Multi-Field'!$F$81="undrained"),BH366,""))</f>
        <v/>
      </c>
      <c r="EL366" s="409" t="str">
        <f>IF(AND('[1]Multi-Field'!$E$82=[1]Lists!BF366,'[1]Multi-Field'!$F$82="Drained"),BI366,IF(AND('[1]Multi-Field'!$E$82=[1]Lists!BF366,'[1]Multi-Field'!$F$82="undrained"),BH366,""))</f>
        <v/>
      </c>
      <c r="EM366" s="409" t="str">
        <f>IF(AND('[1]Multi-Field'!$E$83=[1]Lists!BF366,'[1]Multi-Field'!$F$83="Drained"),BI366,IF(AND('[1]Multi-Field'!$E$83=[1]Lists!BF366,'[1]Multi-Field'!$F$83="undrained"),BH366,""))</f>
        <v/>
      </c>
      <c r="EN366" s="409" t="str">
        <f>IF(AND('[1]Multi-Field'!$E$84=[1]Lists!BF366,'[1]Multi-Field'!$F$84="Drained"),BI366,IF(AND('[1]Multi-Field'!$E$84=[1]Lists!BF366,'[1]Multi-Field'!$F$84="undrained"),BH366,""))</f>
        <v/>
      </c>
      <c r="EO366" s="409" t="str">
        <f>IF(AND('[1]Multi-Field'!$E$85=[1]Lists!BF366,'[1]Multi-Field'!$F$85="Drained"),BI366,IF(AND('[1]Multi-Field'!$E$85=[1]Lists!BF366,'[1]Multi-Field'!$F$85="undrained"),BH366,""))</f>
        <v/>
      </c>
      <c r="EP366" s="409" t="str">
        <f>IF(AND('[1]Multi-Field'!$E$86=[1]Lists!BF366,'[1]Multi-Field'!$F$86="Drained"),BI366,IF(AND('[1]Multi-Field'!$E$86=[1]Lists!BF366,'[1]Multi-Field'!$F$86="undrained"),BH366,""))</f>
        <v/>
      </c>
      <c r="EQ366" s="409" t="str">
        <f>IF(AND('[1]Multi-Field'!$E$87=[1]Lists!BF366,'[1]Multi-Field'!$F$87="Drained"),BI366,IF(AND('[1]Multi-Field'!$E$87=[1]Lists!BF366,'[1]Multi-Field'!$F$87="undrained"),BH366,""))</f>
        <v/>
      </c>
      <c r="ER366" s="409" t="str">
        <f>IF(AND('[1]Multi-Field'!$E$88=[1]Lists!BF366,'[1]Multi-Field'!$F$88="Drained"),BI366,IF(AND('[1]Multi-Field'!$E$88=[1]Lists!BF366,'[1]Multi-Field'!$F$88="undrained"),BH366,""))</f>
        <v/>
      </c>
      <c r="ES366" s="409" t="str">
        <f>IF(AND('[1]Multi-Field'!$E$89=[1]Lists!BF366,'[1]Multi-Field'!$F$89="Drained"),BI366,IF(AND('[1]Multi-Field'!$E$89=[1]Lists!BF366,'[1]Multi-Field'!$F$89="undrained"),BH366,""))</f>
        <v/>
      </c>
      <c r="ET366" s="409" t="str">
        <f>IF(AND('[1]Multi-Field'!$E$90=[1]Lists!BF366,'[1]Multi-Field'!$F$90="Drained"),BI366,IF(AND('[1]Multi-Field'!$E$90=[1]Lists!BF366,'[1]Multi-Field'!$F$90="undrained"),BH366,""))</f>
        <v/>
      </c>
      <c r="EU366" s="409" t="str">
        <f>IF(AND('[1]Multi-Field'!$E$91=[1]Lists!BF366,'[1]Multi-Field'!$F$91="Drained"),BI366,IF(AND('[1]Multi-Field'!$E$91=[1]Lists!BF366,'[1]Multi-Field'!$F$91="undrained"),BH366,""))</f>
        <v/>
      </c>
      <c r="EV366" s="409" t="str">
        <f>IF(AND('[1]Multi-Field'!$E$92=[1]Lists!BF366,'[1]Multi-Field'!$F$92="Drained"),BI366,IF(AND('[1]Multi-Field'!$E$92=[1]Lists!BF366,'[1]Multi-Field'!$F$92="undrained"),BH366,""))</f>
        <v/>
      </c>
      <c r="EW366" s="409" t="str">
        <f>IF(AND('[1]Multi-Field'!$E$93=[1]Lists!BF366,'[1]Multi-Field'!$F$93="Drained"),BI366,IF(AND('[1]Multi-Field'!$E$93=[1]Lists!BF366,'[1]Multi-Field'!$F$93="undrained"),BH366,""))</f>
        <v/>
      </c>
      <c r="EX366" s="409" t="str">
        <f>IF(AND('[1]Multi-Field'!$E$94=[1]Lists!BF366,'[1]Multi-Field'!$F$94="Drained"),BI366,IF(AND('[1]Multi-Field'!$E$94=[1]Lists!BF366,'[1]Multi-Field'!$F$94="undrained"),BH366,""))</f>
        <v/>
      </c>
      <c r="EY366" s="409" t="str">
        <f>IF(AND('[1]Multi-Field'!$E$95=[1]Lists!BF366,'[1]Multi-Field'!$F$95="Drained"),BI366,IF(AND('[1]Multi-Field'!$E$95=[1]Lists!BF366,'[1]Multi-Field'!$F$95="undrained"),BH366,""))</f>
        <v/>
      </c>
      <c r="EZ366" s="409" t="str">
        <f>IF(AND('[1]Multi-Field'!$E$96=[1]Lists!BF366,'[1]Multi-Field'!$F$96="Drained"),BI366,IF(AND('[1]Multi-Field'!$E$96=[1]Lists!BF366,'[1]Multi-Field'!$F$96="undrained"),BH366,""))</f>
        <v/>
      </c>
      <c r="FA366" s="409" t="str">
        <f>IF(AND('[1]Multi-Field'!$E$97=[1]Lists!BF366,'[1]Multi-Field'!$F$97="Drained"),BI366,IF(AND('[1]Multi-Field'!$E$97=[1]Lists!BF366,'[1]Multi-Field'!$F$97="undrained"),BH366,""))</f>
        <v/>
      </c>
      <c r="FB366" s="409" t="str">
        <f>IF(AND('[1]Multi-Field'!$E$98=[1]Lists!BF366,'[1]Multi-Field'!$F$98="Drained"),BI366,IF(AND('[1]Multi-Field'!$E$98=[1]Lists!BF366,'[1]Multi-Field'!$F$98="undrained"),BH366,""))</f>
        <v/>
      </c>
      <c r="FC366" s="409" t="str">
        <f>IF(AND('[1]Multi-Field'!$E$99=[1]Lists!BF366,'[1]Multi-Field'!$F$99="Drained"),BI366,IF(AND('[1]Multi-Field'!$E$99=[1]Lists!BF366,'[1]Multi-Field'!$F$99="undrained"),BH366,""))</f>
        <v/>
      </c>
      <c r="FD366" s="409" t="str">
        <f>IF(AND('[1]Multi-Field'!$E$100=[1]Lists!BF366,'[1]Multi-Field'!$F$100="Drained"),BI366,IF(AND('[1]Multi-Field'!$E$100=[1]Lists!BF366,'[1]Multi-Field'!$F$100="undrained"),BH366,""))</f>
        <v/>
      </c>
      <c r="FE366" s="409" t="str">
        <f>IF(AND('[1]Multi-Field'!$E$101=[1]Lists!BF366,'[1]Multi-Field'!$F$101="Drained"),BI366,IF(AND('[1]Multi-Field'!$E$101=[1]Lists!BF366,'[1]Multi-Field'!$F$101="undrained"),BH366,""))</f>
        <v/>
      </c>
      <c r="FF366" s="409" t="str">
        <f>IF(AND('[1]Multi-Field'!$E$102=[1]Lists!BF366,'[1]Multi-Field'!$F$102="Drained"),BI366,IF(AND('[1]Multi-Field'!$E$102=[1]Lists!BF366,'[1]Multi-Field'!$F$102="undrained"),BH366,""))</f>
        <v/>
      </c>
      <c r="FG366" s="409" t="str">
        <f>IF(AND('[1]Multi-Field'!$E$103=[1]Lists!BF366,'[1]Multi-Field'!$F$103="Drained"),BI366,IF(AND('[1]Multi-Field'!$E$103=[1]Lists!BF366,'[1]Multi-Field'!$F$103="undrained"),BH366,""))</f>
        <v/>
      </c>
      <c r="FH366" s="409" t="str">
        <f>IF(AND('[1]Multi-Field'!$E$104=[1]Lists!BF366,'[1]Multi-Field'!$F$104="Drained"),BI366,IF(AND('[1]Multi-Field'!$E$104=[1]Lists!BF366,'[1]Multi-Field'!$F$104="undrained"),BH366,""))</f>
        <v/>
      </c>
      <c r="FI366" s="409" t="str">
        <f>IF(AND('[1]Multi-Field'!$E$105=[1]Lists!BF366,'[1]Multi-Field'!$F$105="Drained"),BI366,IF(AND('[1]Multi-Field'!$E$105=[1]Lists!BF366,'[1]Multi-Field'!$F$105="undrained"),BH366,""))</f>
        <v/>
      </c>
      <c r="FJ366" s="409" t="str">
        <f>IF(AND('[1]Multi-Field'!$E$106=[1]Lists!BF366,'[1]Multi-Field'!$F$106="Drained"),BI366,IF(AND('[1]Multi-Field'!$E$106=[1]Lists!BF366,'[1]Multi-Field'!$F$106="undrained"),BH366,""))</f>
        <v/>
      </c>
      <c r="FK366" s="409" t="str">
        <f>IF(AND('[1]Multi-Field'!$E$107=[1]Lists!BF366,'[1]Multi-Field'!$F$107="Drained"),BI366,IF(AND('[1]Multi-Field'!$E$107=[1]Lists!BF366,'[1]Multi-Field'!$F$107="undrained"),BH366,""))</f>
        <v/>
      </c>
      <c r="FL366" s="409" t="str">
        <f>IF(AND('[1]Multi-Field'!$E$108=[1]Lists!BF366,'[1]Multi-Field'!$F$108="Drained"),BI366,IF(AND('[1]Multi-Field'!$E$108=[1]Lists!BF366,'[1]Multi-Field'!$F$108="undrained"),BH366,""))</f>
        <v/>
      </c>
      <c r="FM366" s="409" t="str">
        <f>IF(AND('[1]Multi-Field'!$E$109=[1]Lists!BF366,'[1]Multi-Field'!$F$109="Drained"),BI366,IF(AND('[1]Multi-Field'!$E$109=[1]Lists!BF366,'[1]Multi-Field'!$F$109="undrained"),BH366,""))</f>
        <v/>
      </c>
      <c r="FN366" s="409" t="str">
        <f>IF(AND('[1]Multi-Field'!$E$110=[1]Lists!BF366,'[1]Multi-Field'!$F$110="Drained"),BI366,IF(AND('[1]Multi-Field'!$E$110=[1]Lists!BF366,'[1]Multi-Field'!$F$110="undrained"),BH366,""))</f>
        <v/>
      </c>
      <c r="FO366" s="409" t="str">
        <f>IF(AND('[1]Multi-Field'!$E$111=[1]Lists!BF366,'[1]Multi-Field'!$F$111="Drained"),BI366,IF(AND('[1]Multi-Field'!$E$111=[1]Lists!BF366,'[1]Multi-Field'!$F$111="undrained"),BH366,""))</f>
        <v/>
      </c>
      <c r="FP366" s="409" t="str">
        <f>IF(AND('[1]Multi-Field'!$E$112=[1]Lists!BF366,'[1]Multi-Field'!$F$112="Drained"),BI366,IF(AND('[1]Multi-Field'!$E$112=[1]Lists!BF366,'[1]Multi-Field'!$F$112="undrained"),BH366,""))</f>
        <v/>
      </c>
      <c r="FQ366" s="409" t="str">
        <f>IF(AND('[1]Multi-Field'!$E$113=[1]Lists!BF366,'[1]Multi-Field'!$F$113="Drained"),BI366,IF(AND('[1]Multi-Field'!$E$113=[1]Lists!BF366,'[1]Multi-Field'!$F$113="undrained"),BH366,""))</f>
        <v/>
      </c>
      <c r="FR366" s="409" t="str">
        <f>IF(AND('[1]Multi-Field'!$E$114=[1]Lists!BF366,'[1]Multi-Field'!$F$114="Drained"),BI366,IF(AND('[1]Multi-Field'!$E$114=[1]Lists!BF366,'[1]Multi-Field'!$F$114="undrained"),BH366,""))</f>
        <v/>
      </c>
      <c r="FS366" s="409" t="str">
        <f>IF(AND('[1]Multi-Field'!$E$115=[1]Lists!BF366,'[1]Multi-Field'!$F$115="Drained"),BI366,IF(AND('[1]Multi-Field'!$E$115=[1]Lists!BF366,'[1]Multi-Field'!$F$115="undrained"),BH366,""))</f>
        <v/>
      </c>
      <c r="FT366" s="409" t="str">
        <f>IF(AND('[1]Multi-Field'!$E$116=[1]Lists!BF366,'[1]Multi-Field'!$F$116="Drained"),BI366,IF(AND('[1]Multi-Field'!$E$116=[1]Lists!BF366,'[1]Multi-Field'!$F$116="undrained"),BH366,""))</f>
        <v/>
      </c>
      <c r="FU366" s="409" t="str">
        <f>IF(AND('[1]Multi-Field'!$E$117=[1]Lists!BF366,'[1]Multi-Field'!$F$117="Drained"),BI366,IF(AND('[1]Multi-Field'!$E$117=[1]Lists!BF366,'[1]Multi-Field'!$F$117="undrained"),BH366,""))</f>
        <v/>
      </c>
      <c r="FV366" s="409" t="str">
        <f>IF(AND('[1]Multi-Field'!$E$118=[1]Lists!BF366,'[1]Multi-Field'!$F$118="Drained"),BI366,IF(AND('[1]Multi-Field'!$E$118=[1]Lists!BF366,'[1]Multi-Field'!$F$118="undrained"),BH366,""))</f>
        <v/>
      </c>
      <c r="FW366" s="409" t="str">
        <f>IF(AND('[1]Multi-Field'!$E$119=[1]Lists!BF366,'[1]Multi-Field'!$F$119="Drained"),BI366,IF(AND('[1]Multi-Field'!$E$119=[1]Lists!BF366,'[1]Multi-Field'!$F$119="undrained"),BH366,""))</f>
        <v/>
      </c>
      <c r="FX366" s="409" t="str">
        <f>IF(AND('[1]Multi-Field'!$E$120=[1]Lists!BF366,'[1]Multi-Field'!$F$120="Drained"),BI366,IF(AND('[1]Multi-Field'!$E$120=[1]Lists!BF366,'[1]Multi-Field'!$F$120="undrained"),BH366,""))</f>
        <v/>
      </c>
      <c r="GC366" s="4">
        <v>1</v>
      </c>
    </row>
    <row r="367" spans="1:185" ht="13.5" customHeight="1">
      <c r="A367" s="7" t="s">
        <v>453</v>
      </c>
      <c r="B367" s="7"/>
      <c r="C367" s="7"/>
      <c r="D367" s="8">
        <v>60</v>
      </c>
      <c r="E367" s="8">
        <f t="shared" si="53"/>
        <v>62</v>
      </c>
      <c r="F367" s="8">
        <f t="shared" si="54"/>
        <v>63</v>
      </c>
      <c r="G367" s="8">
        <v>65</v>
      </c>
      <c r="H367" s="8">
        <v>65</v>
      </c>
      <c r="I367" s="8">
        <f t="shared" si="57"/>
        <v>68</v>
      </c>
      <c r="J367" s="8">
        <f t="shared" si="58"/>
        <v>72</v>
      </c>
      <c r="K367" s="8">
        <v>75</v>
      </c>
      <c r="L367" s="8">
        <v>90</v>
      </c>
      <c r="M367" s="8">
        <f t="shared" si="55"/>
        <v>98</v>
      </c>
      <c r="N367" s="8">
        <f t="shared" si="56"/>
        <v>107</v>
      </c>
      <c r="O367" s="8">
        <v>115</v>
      </c>
      <c r="P367" s="391">
        <v>342</v>
      </c>
      <c r="Q367" s="394"/>
      <c r="R367" s="395" t="b">
        <f>IF(OR('Multi-Field'!AA344=Lists!$AC$42,'Multi-Field'!AA344=Lists!$AC$43),IF('Multi-Field'!Z344="x",(IF('Multi-Field'!AC344=Lists!$Q$11,Lists!$R$11,IF('Multi-Field'!AC344=Lists!$Q$12,Lists!$R$12,IF('Multi-Field'!AC344=Lists!$Q$13,Lists!$R$13,IF('Multi-Field'!AC344=Lists!$Q$14,Lists!$R$14))))),IF('Multi-Field'!X344="x",(IF('Multi-Field'!AC344=Lists!$Q$11,Lists!$S$11,IF('Multi-Field'!AC344=Lists!$Q$12,Lists!$S$12,IF('Multi-Field'!AC344=Lists!$Q$13,Lists!$S$13,IF('Multi-Field'!AC344=Lists!$Q$14,Lists!$S$14))))),IF('Multi-Field'!V344="x",(IF('Multi-Field'!AC344=Lists!$Q$11,Lists!$T$11,IF('Multi-Field'!AC344=Lists!$Q$12,Lists!$T$12,IF('Multi-Field'!AC344=Lists!$Q$13,Lists!$T$13,IF('Multi-Field'!AC344=Lists!$Q$14,Lists!$T$14))))),0))))</f>
        <v>0</v>
      </c>
      <c r="S367" s="395" t="str">
        <f t="shared" si="59"/>
        <v/>
      </c>
      <c r="T367" s="395"/>
      <c r="U367" s="396"/>
      <c r="BF367" s="411" t="s">
        <v>1531</v>
      </c>
      <c r="BG367" s="412">
        <v>3</v>
      </c>
      <c r="BH367" s="412">
        <v>3.5</v>
      </c>
      <c r="BI367" s="412">
        <v>4.5</v>
      </c>
      <c r="BJ367" s="409" t="e">
        <f>IF(AND('[1]Single Field'!#REF!=[1]Lists!BF367,'[1]Single Field'!#REF!="Drained"),"x",IF(AND('[1]Single Field'!#REF!=[1]Lists!BF367,'[1]Single Field'!#REF!="Undrained"),O,""))</f>
        <v>#REF!</v>
      </c>
      <c r="BK367" s="409" t="str">
        <f>IF(AND('[1]Multi-Field'!$E$3=[1]Lists!BF367,'[1]Multi-Field'!$F$3="Drained"),BI367,IF(AND('[1]Multi-Field'!$E$3=BF367,'[1]Multi-Field'!$F$3="undrained"),BH367,""))</f>
        <v/>
      </c>
      <c r="BL367" s="409" t="str">
        <f>IF(AND('[1]Multi-Field'!$E$4=BF367,'[1]Multi-Field'!$F$4="Drained"),BI367,IF(AND('[1]Multi-Field'!$E$4=BF367,'[1]Multi-Field'!$F$4="undrained"),BH367,""))</f>
        <v/>
      </c>
      <c r="BM367" s="409" t="str">
        <f>IF(AND('[1]Multi-Field'!$E$5=BF367,'[1]Multi-Field'!$F$5="Drained"),BI367,IF(AND('[1]Multi-Field'!$E$5=BF367,'[1]Multi-Field'!$F$5="undrained"),BH367,""))</f>
        <v/>
      </c>
      <c r="BN367" s="409" t="str">
        <f>IF(AND('[1]Multi-Field'!$E$6=BF367,'[1]Multi-Field'!$F$6="Drained"),BI367,IF(AND('[1]Multi-Field'!$E$6=BF367,'[1]Multi-Field'!$F$6="undrained"),BH367,""))</f>
        <v/>
      </c>
      <c r="BO367" s="409" t="str">
        <f>IF(AND('[1]Multi-Field'!$E$7=BF367,'[1]Multi-Field'!$F$7="Drained"),BI367,IF(AND('[1]Multi-Field'!$E$7=BF367,'[1]Multi-Field'!$F$7="undrained"),BH367,""))</f>
        <v/>
      </c>
      <c r="BP367" s="409" t="str">
        <f>IF(AND('[1]Multi-Field'!$E$8=BF367,'[1]Multi-Field'!$F$8="Drained"),BI367,IF(AND('[1]Multi-Field'!$E$8=BF367,'[1]Multi-Field'!$F$8="undrained"),BH367,""))</f>
        <v/>
      </c>
      <c r="BQ367" s="409" t="str">
        <f>IF(AND('[1]Multi-Field'!$E$9=BF367,'[1]Multi-Field'!$F$9="Drained"),BI367,IF(AND('[1]Multi-Field'!$E$9=BF367,'[1]Multi-Field'!$F$9="undrained"),BH367,""))</f>
        <v/>
      </c>
      <c r="BR367" s="409" t="str">
        <f>IF(AND('[1]Multi-Field'!$E$10=BF367,'[1]Multi-Field'!$F$10="Drained"),BI367,IF(AND('[1]Multi-Field'!$E$10=BF367,'[1]Multi-Field'!$F$10="undrained"),BH367,""))</f>
        <v/>
      </c>
      <c r="BS367" s="409" t="str">
        <f>IF(AND('[1]Multi-Field'!$E$11=BF367,'[1]Multi-Field'!$F$11="Drained"),BI367,IF(AND('[1]Multi-Field'!$E$11=BF367,'[1]Multi-Field'!$F$11="undrained"),BH367,""))</f>
        <v/>
      </c>
      <c r="BT367" s="409" t="str">
        <f>IF(AND('[1]Multi-Field'!$E$12=BF367,'[1]Multi-Field'!$F$12="Drained"),BI367,IF(AND('[1]Multi-Field'!$E$12=BF367,'[1]Multi-Field'!$F$12="undrained"),BH367,""))</f>
        <v/>
      </c>
      <c r="BU367" s="409" t="str">
        <f>IF(AND('[1]Multi-Field'!$E$13=BF367,'[1]Multi-Field'!$F$13="Drained"),BI367,IF(AND('[1]Multi-Field'!$E$3=BF367,'[1]Multi-Field'!$F$13="undrained"),BH367,""))</f>
        <v/>
      </c>
      <c r="BV367" s="409" t="str">
        <f>IF(AND('[1]Multi-Field'!$E$14=BF367,'[1]Multi-Field'!$F$14="Drained"),BI367,IF(AND('[1]Multi-Field'!$E$14=BF367,'[1]Multi-Field'!$F$14="undrained"),BH367,""))</f>
        <v/>
      </c>
      <c r="BW367" s="409" t="str">
        <f>IF(AND('[1]Multi-Field'!$E$15=BF367,'[1]Multi-Field'!$F$15="Drained"),BI367,IF(AND('[1]Multi-Field'!$E$15=BF367,'[1]Multi-Field'!$F$15="undrained"),BH367,""))</f>
        <v/>
      </c>
      <c r="BX367" s="409" t="str">
        <f>IF(AND('[1]Multi-Field'!$E$16=[1]Lists!BF367,'[1]Multi-Field'!$F$16="Drained"),BI367,IF(AND('[1]Multi-Field'!$E$16=[1]Lists!BF367,'[1]Multi-Field'!$F$16="undrained"),BH367,""))</f>
        <v/>
      </c>
      <c r="BY367" s="409" t="str">
        <f>IF(AND('[1]Multi-Field'!$E$17=[1]Lists!BF367,'[1]Multi-Field'!$F$17="Drained"),BI367,IF(AND('[1]Multi-Field'!$E$17=[1]Lists!BF367,'[1]Multi-Field'!$F$17="undrained"),BH367,""))</f>
        <v/>
      </c>
      <c r="BZ367" s="409" t="str">
        <f>IF(AND('[1]Multi-Field'!$E$18=[1]Lists!BF367,'[1]Multi-Field'!$F$18="Drained"),BI367,IF(AND('[1]Multi-Field'!$E$18=[1]Lists!BF367,'[1]Multi-Field'!$F$18="undrained"),BH367,""))</f>
        <v/>
      </c>
      <c r="CA367" s="409" t="str">
        <f>IF(AND('[1]Multi-Field'!$E$19=[1]Lists!BF367,'[1]Multi-Field'!$F$19="Drained"),BI367,IF(AND('[1]Multi-Field'!$E$19=[1]Lists!BF367,'[1]Multi-Field'!$F$19="undrained"),BH367,""))</f>
        <v/>
      </c>
      <c r="CB367" s="409" t="str">
        <f>IF(AND('[1]Multi-Field'!$E$20=[1]Lists!BF367,'[1]Multi-Field'!$F$20="Drained"),BI367,IF(AND('[1]Multi-Field'!$E$20=[1]Lists!BF367,'[1]Multi-Field'!$F$20="undrained"),BH367,""))</f>
        <v/>
      </c>
      <c r="CC367" s="409" t="str">
        <f>IF(AND('[1]Multi-Field'!$E$21=[1]Lists!BF367,'[1]Multi-Field'!$F$21="Drained"),BI367,IF(AND('[1]Multi-Field'!$E$21=[1]Lists!BF367,'[1]Multi-Field'!$F$21="undrained"),BH367,""))</f>
        <v/>
      </c>
      <c r="CD367" s="409" t="str">
        <f>IF(AND('[1]Multi-Field'!$E$22=[1]Lists!BF367,'[1]Multi-Field'!$F$22="Drained"),BI367,IF(AND('[1]Multi-Field'!$E$22=[1]Lists!BF367,'[1]Multi-Field'!$F$22="undrained"),BH367,""))</f>
        <v/>
      </c>
      <c r="CE367" s="409" t="str">
        <f>IF(AND('[1]Multi-Field'!$E$23=[1]Lists!BF367,'[1]Multi-Field'!$F$23="Drained"),BI367,IF(AND('[1]Multi-Field'!$E$23=[1]Lists!BF367,'[1]Multi-Field'!$F$23="undrained"),BH367,""))</f>
        <v/>
      </c>
      <c r="CF367" s="409" t="str">
        <f>IF(AND('[1]Multi-Field'!$E$24=[1]Lists!BF367,'[1]Multi-Field'!$F$24="Drained"),BI367,IF(AND('[1]Multi-Field'!$E$24=[1]Lists!BF367,'[1]Multi-Field'!$F$24="undrained"),BH367,""))</f>
        <v/>
      </c>
      <c r="CG367" s="409" t="str">
        <f>IF(AND('[1]Multi-Field'!$E$25=[1]Lists!BF367,'[1]Multi-Field'!$F$25="Drained"),BI367,IF(AND('[1]Multi-Field'!$E$25=[1]Lists!BF367,'[1]Multi-Field'!$F$25="undrained"),BH367,""))</f>
        <v/>
      </c>
      <c r="CH367" s="409" t="str">
        <f>IF(AND('[1]Multi-Field'!$E$26=[1]Lists!BF367,'[1]Multi-Field'!$F$26="Drained"),BI367,IF(AND('[1]Multi-Field'!$E$26=[1]Lists!BF367,'[1]Multi-Field'!$F$26="undrained"),BH367,""))</f>
        <v/>
      </c>
      <c r="CI367" s="409" t="str">
        <f>IF(AND('[1]Multi-Field'!$E$27=[1]Lists!BF367,'[1]Multi-Field'!$F$27="Drained"),BI367,IF(AND('[1]Multi-Field'!$E$27=[1]Lists!BF367,'[1]Multi-Field'!$F$27="undrained"),BH367,""))</f>
        <v/>
      </c>
      <c r="CJ367" s="409" t="str">
        <f>IF(AND('[1]Multi-Field'!$E$28=[1]Lists!BF367,'[1]Multi-Field'!$F$28="Drained"),BI367,IF(AND('[1]Multi-Field'!$E$28=[1]Lists!BF367,'[1]Multi-Field'!$F$28="undrained"),BH367,""))</f>
        <v/>
      </c>
      <c r="CK367" s="409" t="str">
        <f>IF(AND('[1]Multi-Field'!$E$29=[1]Lists!BF367,'[1]Multi-Field'!$F$29="Drained"),BI367,IF(AND('[1]Multi-Field'!$E$29=[1]Lists!BF367,'[1]Multi-Field'!$F$29="undrained"),BH367,""))</f>
        <v/>
      </c>
      <c r="CL367" s="409" t="str">
        <f>IF(AND('[1]Multi-Field'!$E$30=[1]Lists!BF367,'[1]Multi-Field'!$F$30="Drained"),BI367,IF(AND('[1]Multi-Field'!$E$30=[1]Lists!BF367,'[1]Multi-Field'!$F$30="undrained"),BH367,""))</f>
        <v/>
      </c>
      <c r="CM367" s="409" t="str">
        <f>IF(AND('[1]Multi-Field'!$E$31=[1]Lists!BF367,'[1]Multi-Field'!$F$31="Drained"),BI367,IF(AND('[1]Multi-Field'!$E$31=[1]Lists!BF367,'[1]Multi-Field'!$F$31="undrained"),BH367,""))</f>
        <v/>
      </c>
      <c r="CN367" s="409" t="str">
        <f>IF(AND('[1]Multi-Field'!$E$32=[1]Lists!BF367,'[1]Multi-Field'!$F$32="Drained"),BI367,IF(AND('[1]Multi-Field'!$E$32=[1]Lists!BF367,'[1]Multi-Field'!$F$32="undrained"),BH367,""))</f>
        <v/>
      </c>
      <c r="CO367" s="409" t="str">
        <f>IF(AND('[1]Multi-Field'!$E$33=[1]Lists!BF367,'[1]Multi-Field'!$F$33="Drained"),BI367,IF(AND('[1]Multi-Field'!$E$33=[1]Lists!BF367,'[1]Multi-Field'!$F$33="undrained"),BH367,""))</f>
        <v/>
      </c>
      <c r="CP367" s="409" t="str">
        <f>IF(AND('[1]Multi-Field'!$E$34=[1]Lists!BF367,'[1]Multi-Field'!$F$34="Drained"),BI367,IF(AND('[1]Multi-Field'!$E$34=[1]Lists!BF367,'[1]Multi-Field'!$F$34="undrained"),BH367,""))</f>
        <v/>
      </c>
      <c r="CQ367" s="409" t="str">
        <f>IF(AND('[1]Multi-Field'!$E$35=[1]Lists!BF367,'[1]Multi-Field'!$F$35="Drained"),BI367,IF(AND('[1]Multi-Field'!$E$35=[1]Lists!BF367,'[1]Multi-Field'!$F$35="undrained"),BH367,""))</f>
        <v/>
      </c>
      <c r="CR367" s="409" t="str">
        <f>IF(AND('[1]Multi-Field'!$E$36=[1]Lists!BF367,'[1]Multi-Field'!$F$36="Drained"),BI367,IF(AND('[1]Multi-Field'!$E$36=[1]Lists!BF367,'[1]Multi-Field'!$F$36="undrained"),BH367,""))</f>
        <v/>
      </c>
      <c r="CS367" s="409" t="str">
        <f>IF(AND('[1]Multi-Field'!$E$37=[1]Lists!BF367,'[1]Multi-Field'!$F$37="Drained"),BI367,IF(AND('[1]Multi-Field'!$E$37=[1]Lists!BF367,'[1]Multi-Field'!$F$37="undrained"),BH367,""))</f>
        <v/>
      </c>
      <c r="CT367" s="409" t="str">
        <f>IF(AND('[1]Multi-Field'!$E$38=[1]Lists!BF367,'[1]Multi-Field'!$F$38="Drained"),BI367,IF(AND('[1]Multi-Field'!$E$38=[1]Lists!BF367,'[1]Multi-Field'!$F$38="undrained"),BH367,""))</f>
        <v/>
      </c>
      <c r="CU367" s="409" t="str">
        <f>IF(AND('[1]Multi-Field'!$E$39=[1]Lists!BF367,'[1]Multi-Field'!$F$39="Drained"),BI367,IF(AND('[1]Multi-Field'!$E$39=[1]Lists!BF367,'[1]Multi-Field'!$F$39="undrained"),BH367,""))</f>
        <v/>
      </c>
      <c r="CV367" s="409" t="str">
        <f>IF(AND('[1]Multi-Field'!$E$40=[1]Lists!BF367,'[1]Multi-Field'!$F$40="Drained"),BI367,IF(AND('[1]Multi-Field'!$E$40=[1]Lists!BF367,'[1]Multi-Field'!$F$40="undrained"),BH367,""))</f>
        <v/>
      </c>
      <c r="CW367" s="409" t="str">
        <f>IF(AND('[1]Multi-Field'!$E$41=[1]Lists!BF367,'[1]Multi-Field'!$F$40="Drained"),BI367,IF(AND('[1]Multi-Field'!$E$40=[1]Lists!BF367,'[1]Multi-Field'!$F$40="undrained"),BH367,""))</f>
        <v/>
      </c>
      <c r="CX367" s="409" t="str">
        <f>IF(AND('[1]Multi-Field'!$E$42=[1]Lists!BF367,'[1]Multi-Field'!$F$42="Drained"),BI367,IF(AND('[1]Multi-Field'!$E$42=[1]Lists!BF367,'[1]Multi-Field'!$F$42="undrained"),BH367,""))</f>
        <v/>
      </c>
      <c r="CY367" s="409" t="str">
        <f>IF(AND('[1]Multi-Field'!$E$43=[1]Lists!BF367,'[1]Multi-Field'!$F$43="Drained"),BI367,IF(AND('[1]Multi-Field'!$E$43=[1]Lists!BF367,'[1]Multi-Field'!$F$43="undrained"),BH367,""))</f>
        <v/>
      </c>
      <c r="CZ367" s="409" t="str">
        <f>IF(AND('[1]Multi-Field'!$E$44=[1]Lists!BF367,'[1]Multi-Field'!$F$44="Drained"),BI367,IF(AND('[1]Multi-Field'!$E$44=[1]Lists!BF367,'[1]Multi-Field'!$F$44="undrained"),BH367,""))</f>
        <v/>
      </c>
      <c r="DA367" s="409" t="str">
        <f>IF(AND('[1]Multi-Field'!$E$45=[1]Lists!BF367,'[1]Multi-Field'!$F$45="Drained"),BI367,IF(AND('[1]Multi-Field'!$E$45=[1]Lists!BF367,'[1]Multi-Field'!$F$45="undrained"),BH367,""))</f>
        <v/>
      </c>
      <c r="DB367" s="409" t="str">
        <f>IF(AND('[1]Multi-Field'!$E$46=[1]Lists!BF367,'[1]Multi-Field'!$F$46="Drained"),BI367,IF(AND('[1]Multi-Field'!$E$46=[1]Lists!BF367,'[1]Multi-Field'!$F$46="undrained"),BH367,""))</f>
        <v/>
      </c>
      <c r="DC367" s="409" t="str">
        <f>IF(AND('[1]Multi-Field'!$E$47=[1]Lists!BF367,'[1]Multi-Field'!$F$47="Drained"),BI367,IF(AND('[1]Multi-Field'!$E$47=[1]Lists!BF367,'[1]Multi-Field'!$F$47="undrained"),BH367,""))</f>
        <v/>
      </c>
      <c r="DD367" s="409" t="str">
        <f>IF(AND('[1]Multi-Field'!$E$48=[1]Lists!BF367,'[1]Multi-Field'!$F$48="Drained"),BI367,IF(AND('[1]Multi-Field'!$E$48=[1]Lists!BF367,'[1]Multi-Field'!$F$48="undrained"),BH367,""))</f>
        <v/>
      </c>
      <c r="DE367" s="409" t="str">
        <f>IF(AND('[1]Multi-Field'!$E$49=[1]Lists!BF367,'[1]Multi-Field'!$F$49="Drained"),BI367,IF(AND('[1]Multi-Field'!$E$49=[1]Lists!BF367,'[1]Multi-Field'!$F$9="undrained"),BH367,""))</f>
        <v/>
      </c>
      <c r="DF367" s="409" t="str">
        <f>IF(AND('[1]Multi-Field'!$E$50=[1]Lists!BF367,'[1]Multi-Field'!$F$50="Drained"),BI367,IF(AND('[1]Multi-Field'!$E$50=[1]Lists!BF367,'[1]Multi-Field'!$F$50="undrained"),BH367,""))</f>
        <v/>
      </c>
      <c r="DG367" s="409" t="str">
        <f>IF(AND('[1]Multi-Field'!$E$51=[1]Lists!BF367,'[1]Multi-Field'!$F$51="Drained"),BI367,IF(AND('[1]Multi-Field'!$E$51=[1]Lists!BF367,'[1]Multi-Field'!$F$51="undrained"),BH367,""))</f>
        <v/>
      </c>
      <c r="DH367" s="409" t="str">
        <f>IF(AND('[1]Multi-Field'!$E$52=[1]Lists!BF367,'[1]Multi-Field'!$F$52="Drained"),BI367,IF(AND('[1]Multi-Field'!$E$52=[1]Lists!BF367,'[1]Multi-Field'!$F$52="undrained"),BH367,""))</f>
        <v/>
      </c>
      <c r="DI367" s="409" t="str">
        <f>IF(AND('[1]Multi-Field'!$E$53=[1]Lists!BF367,'[1]Multi-Field'!$F$53="Drained"),BI367,IF(AND('[1]Multi-Field'!$E$53=[1]Lists!BF367,'[1]Multi-Field'!$F$53="undrained"),BH367,""))</f>
        <v/>
      </c>
      <c r="DJ367" s="409" t="str">
        <f>IF(AND('[1]Multi-Field'!$E$54=[1]Lists!BF367,'[1]Multi-Field'!$F$54="Drained"),BI367,IF(AND('[1]Multi-Field'!$E$54=[1]Lists!BF367,'[1]Multi-Field'!$F$54="undrained"),BH367,""))</f>
        <v/>
      </c>
      <c r="DK367" s="409" t="str">
        <f>IF(AND('[1]Multi-Field'!$E$55=[1]Lists!BF367,'[1]Multi-Field'!$F$55="Drained"),BI367,IF(AND('[1]Multi-Field'!$E$55=[1]Lists!BF367,'[1]Multi-Field'!$F$55="undrained"),BH367,""))</f>
        <v/>
      </c>
      <c r="DL367" s="409" t="str">
        <f>IF(AND('[1]Multi-Field'!$E$56=[1]Lists!BF367,'[1]Multi-Field'!$F$56="Drained"),BI367,IF(AND('[1]Multi-Field'!$E$56=[1]Lists!BF367,'[1]Multi-Field'!$F$56="undrained"),BH367,""))</f>
        <v/>
      </c>
      <c r="DM367" s="409" t="str">
        <f>IF(AND('[1]Multi-Field'!$E$57=[1]Lists!BF367,'[1]Multi-Field'!$F$57="Drained"),BI367,IF(AND('[1]Multi-Field'!$E$57=[1]Lists!BF367,'[1]Multi-Field'!$F$57="undrained"),BH367,""))</f>
        <v/>
      </c>
      <c r="DN367" s="409" t="str">
        <f>IF(AND('[1]Multi-Field'!$E$58=[1]Lists!BF367,'[1]Multi-Field'!$F$58="Drained"),BI367,IF(AND('[1]Multi-Field'!$E$58=[1]Lists!BF367,'[1]Multi-Field'!$F$58="undrained"),BH367,""))</f>
        <v/>
      </c>
      <c r="DO367" s="409" t="str">
        <f>IF(AND('[1]Multi-Field'!$E$59=[1]Lists!BF367,'[1]Multi-Field'!$F$59="Drained"),BI367,IF(AND('[1]Multi-Field'!$E$59=[1]Lists!BF367,'[1]Multi-Field'!$F$59="undrained"),BH367,""))</f>
        <v/>
      </c>
      <c r="DP367" s="409" t="str">
        <f>IF(AND('[1]Multi-Field'!$E$60=[1]Lists!BF367,'[1]Multi-Field'!$F$60="Drained"),BI367,IF(AND('[1]Multi-Field'!$E$60=[1]Lists!BF367,'[1]Multi-Field'!$F$60="undrained"),BH367,""))</f>
        <v/>
      </c>
      <c r="DQ367" s="409" t="str">
        <f>IF(AND('[1]Multi-Field'!$E$61=[1]Lists!BF367,'[1]Multi-Field'!$F$61="Drained"),BI367,IF(AND('[1]Multi-Field'!$E$61=[1]Lists!BF367,'[1]Multi-Field'!$F$61="undrained"),BH367,""))</f>
        <v/>
      </c>
      <c r="DR367" s="409" t="str">
        <f>IF(AND('[1]Multi-Field'!$E$62=[1]Lists!BF367,'[1]Multi-Field'!$F$62="Drained"),BI367,IF(AND('[1]Multi-Field'!$E$62=[1]Lists!BF367,'[1]Multi-Field'!$F$62="undrained"),BH367,""))</f>
        <v/>
      </c>
      <c r="DS367" s="409" t="str">
        <f>IF(AND('[1]Multi-Field'!$E$63=[1]Lists!BF367,'[1]Multi-Field'!$F$63="Drained"),BI367,IF(AND('[1]Multi-Field'!$E$63=[1]Lists!BF367,'[1]Multi-Field'!$F$63="undrained"),BH367,""))</f>
        <v/>
      </c>
      <c r="DT367" s="409" t="str">
        <f>IF(AND('[1]Multi-Field'!$E$64=[1]Lists!BF367,'[1]Multi-Field'!$F$64="Drained"),BI367,IF(AND('[1]Multi-Field'!$E$64=[1]Lists!BF367,'[1]Multi-Field'!$F$64="undrained"),BH367,""))</f>
        <v/>
      </c>
      <c r="DU367" s="409" t="str">
        <f>IF(AND('[1]Multi-Field'!$E$65=[1]Lists!BF367,'[1]Multi-Field'!$F$65="Drained"),BI367,IF(AND('[1]Multi-Field'!$E$65=[1]Lists!BF367,'[1]Multi-Field'!$F$65="undrained"),BH367,""))</f>
        <v/>
      </c>
      <c r="DV367" s="409" t="str">
        <f>IF(AND('[1]Multi-Field'!$E$66=[1]Lists!BF367,'[1]Multi-Field'!$F$66="Drained"),BI367,IF(AND('[1]Multi-Field'!$E$66=[1]Lists!BF367,'[1]Multi-Field'!$F$66="undrained"),BH367,""))</f>
        <v/>
      </c>
      <c r="DW367" s="409" t="str">
        <f>IF(AND('[1]Multi-Field'!$E$67=[1]Lists!BF367,'[1]Multi-Field'!$F$67="Drained"),BI367,IF(AND('[1]Multi-Field'!$E$67=[1]Lists!BF367,'[1]Multi-Field'!$F$67="undrained"),BH367,""))</f>
        <v/>
      </c>
      <c r="DX367" s="409" t="str">
        <f>IF(AND('[1]Multi-Field'!$E$68=[1]Lists!BF367,'[1]Multi-Field'!$F$68="Drained"),BI367,IF(AND('[1]Multi-Field'!$E$68=[1]Lists!BF367,'[1]Multi-Field'!$F$68="undrained"),BH367,""))</f>
        <v/>
      </c>
      <c r="DY367" s="409" t="str">
        <f>IF(AND('[1]Multi-Field'!$E$69=[1]Lists!BF367,'[1]Multi-Field'!$F$69="Drained"),BI367,IF(AND('[1]Multi-Field'!$E$69=[1]Lists!BF367,'[1]Multi-Field'!$F$69="undrained"),BH367,""))</f>
        <v/>
      </c>
      <c r="DZ367" s="409" t="str">
        <f>IF(AND('[1]Multi-Field'!$E$70=[1]Lists!BF367,'[1]Multi-Field'!$F$70="Drained"),BI367,IF(AND('[1]Multi-Field'!$E$70=[1]Lists!BF367,'[1]Multi-Field'!$F$70="undrained"),BH367,""))</f>
        <v/>
      </c>
      <c r="EA367" s="409" t="str">
        <f>IF(AND('[1]Multi-Field'!$E$71=[1]Lists!BF367,'[1]Multi-Field'!$F$71="Drained"),BI367,IF(AND('[1]Multi-Field'!$E$71=[1]Lists!BF367,'[1]Multi-Field'!$F$71="undrained"),BH367,""))</f>
        <v/>
      </c>
      <c r="EB367" s="409" t="str">
        <f>IF(AND('[1]Multi-Field'!$E$72=[1]Lists!BF367,'[1]Multi-Field'!$F$72="Drained"),BI367,IF(AND('[1]Multi-Field'!$E$72=[1]Lists!BF367,'[1]Multi-Field'!$F$72="undrained"),BH367,""))</f>
        <v/>
      </c>
      <c r="EC367" s="409" t="str">
        <f>IF(AND('[1]Multi-Field'!$E$73=[1]Lists!BF367,'[1]Multi-Field'!$F$73="Drained"),BI367,IF(AND('[1]Multi-Field'!$E$73=[1]Lists!BF367,'[1]Multi-Field'!$F$73="undrained"),BH367,""))</f>
        <v/>
      </c>
      <c r="ED367" s="409" t="str">
        <f>IF(AND('[1]Multi-Field'!$E$74=[1]Lists!BF367,'[1]Multi-Field'!$F$74="Drained"),BI367,IF(AND('[1]Multi-Field'!$E$74=[1]Lists!BF367,'[1]Multi-Field'!$F$74="undrained"),BH367,""))</f>
        <v/>
      </c>
      <c r="EE367" s="409" t="str">
        <f>IF(AND('[1]Multi-Field'!$E$75=[1]Lists!BF367,'[1]Multi-Field'!$F$75="Drained"),BI367,IF(AND('[1]Multi-Field'!$E$75=[1]Lists!BF367,'[1]Multi-Field'!$F$75="undrained"),BH367,""))</f>
        <v/>
      </c>
      <c r="EF367" s="409" t="str">
        <f>IF(AND('[1]Multi-Field'!$E$76=[1]Lists!BF367,'[1]Multi-Field'!$F$76="Drained"),BI367,IF(AND('[1]Multi-Field'!$E$76=[1]Lists!BF367,'[1]Multi-Field'!$F$6="undrained"),BH367,""))</f>
        <v/>
      </c>
      <c r="EG367" s="409" t="str">
        <f>IF(AND('[1]Multi-Field'!$E$77=[1]Lists!BF367,'[1]Multi-Field'!$F$77="Drained"),BI367,IF(AND('[1]Multi-Field'!$E$77=[1]Lists!BF367,'[1]Multi-Field'!$F$77="undrained"),BH367,""))</f>
        <v/>
      </c>
      <c r="EH367" s="409" t="str">
        <f>IF(AND('[1]Multi-Field'!$E$78=[1]Lists!BF367,'[1]Multi-Field'!$F$78="Drained"),BI367,IF(AND('[1]Multi-Field'!$E$78=[1]Lists!BF367,'[1]Multi-Field'!$F$78="undrained"),BH367,""))</f>
        <v/>
      </c>
      <c r="EI367" s="409" t="str">
        <f>IF(AND('[1]Multi-Field'!$E$79=[1]Lists!BF367,'[1]Multi-Field'!$F$79="Drained"),BI367,IF(AND('[1]Multi-Field'!$E$79=[1]Lists!BF367,'[1]Multi-Field'!$F$79="undrained"),BH367,""))</f>
        <v/>
      </c>
      <c r="EJ367" s="409" t="str">
        <f>IF(AND('[1]Multi-Field'!$E$80=[1]Lists!BF367,'[1]Multi-Field'!$F$80="Drained"),BI367,IF(AND('[1]Multi-Field'!$E$80=[1]Lists!BF367,'[1]Multi-Field'!$F$80="undrained"),BH367,""))</f>
        <v/>
      </c>
      <c r="EK367" s="409" t="str">
        <f>IF(AND('[1]Multi-Field'!$E$81=[1]Lists!BF367,'[1]Multi-Field'!$F$81="Drained"),BI367,IF(AND('[1]Multi-Field'!$E$81=[1]Lists!BF367,'[1]Multi-Field'!$F$81="undrained"),BH367,""))</f>
        <v/>
      </c>
      <c r="EL367" s="409" t="str">
        <f>IF(AND('[1]Multi-Field'!$E$82=[1]Lists!BF367,'[1]Multi-Field'!$F$82="Drained"),BI367,IF(AND('[1]Multi-Field'!$E$82=[1]Lists!BF367,'[1]Multi-Field'!$F$82="undrained"),BH367,""))</f>
        <v/>
      </c>
      <c r="EM367" s="409" t="str">
        <f>IF(AND('[1]Multi-Field'!$E$83=[1]Lists!BF367,'[1]Multi-Field'!$F$83="Drained"),BI367,IF(AND('[1]Multi-Field'!$E$83=[1]Lists!BF367,'[1]Multi-Field'!$F$83="undrained"),BH367,""))</f>
        <v/>
      </c>
      <c r="EN367" s="409" t="str">
        <f>IF(AND('[1]Multi-Field'!$E$84=[1]Lists!BF367,'[1]Multi-Field'!$F$84="Drained"),BI367,IF(AND('[1]Multi-Field'!$E$84=[1]Lists!BF367,'[1]Multi-Field'!$F$84="undrained"),BH367,""))</f>
        <v/>
      </c>
      <c r="EO367" s="409" t="str">
        <f>IF(AND('[1]Multi-Field'!$E$85=[1]Lists!BF367,'[1]Multi-Field'!$F$85="Drained"),BI367,IF(AND('[1]Multi-Field'!$E$85=[1]Lists!BF367,'[1]Multi-Field'!$F$85="undrained"),BH367,""))</f>
        <v/>
      </c>
      <c r="EP367" s="409" t="str">
        <f>IF(AND('[1]Multi-Field'!$E$86=[1]Lists!BF367,'[1]Multi-Field'!$F$86="Drained"),BI367,IF(AND('[1]Multi-Field'!$E$86=[1]Lists!BF367,'[1]Multi-Field'!$F$86="undrained"),BH367,""))</f>
        <v/>
      </c>
      <c r="EQ367" s="409" t="str">
        <f>IF(AND('[1]Multi-Field'!$E$87=[1]Lists!BF367,'[1]Multi-Field'!$F$87="Drained"),BI367,IF(AND('[1]Multi-Field'!$E$87=[1]Lists!BF367,'[1]Multi-Field'!$F$87="undrained"),BH367,""))</f>
        <v/>
      </c>
      <c r="ER367" s="409" t="str">
        <f>IF(AND('[1]Multi-Field'!$E$88=[1]Lists!BF367,'[1]Multi-Field'!$F$88="Drained"),BI367,IF(AND('[1]Multi-Field'!$E$88=[1]Lists!BF367,'[1]Multi-Field'!$F$88="undrained"),BH367,""))</f>
        <v/>
      </c>
      <c r="ES367" s="409" t="str">
        <f>IF(AND('[1]Multi-Field'!$E$89=[1]Lists!BF367,'[1]Multi-Field'!$F$89="Drained"),BI367,IF(AND('[1]Multi-Field'!$E$89=[1]Lists!BF367,'[1]Multi-Field'!$F$89="undrained"),BH367,""))</f>
        <v/>
      </c>
      <c r="ET367" s="409" t="str">
        <f>IF(AND('[1]Multi-Field'!$E$90=[1]Lists!BF367,'[1]Multi-Field'!$F$90="Drained"),BI367,IF(AND('[1]Multi-Field'!$E$90=[1]Lists!BF367,'[1]Multi-Field'!$F$90="undrained"),BH367,""))</f>
        <v/>
      </c>
      <c r="EU367" s="409" t="str">
        <f>IF(AND('[1]Multi-Field'!$E$91=[1]Lists!BF367,'[1]Multi-Field'!$F$91="Drained"),BI367,IF(AND('[1]Multi-Field'!$E$91=[1]Lists!BF367,'[1]Multi-Field'!$F$91="undrained"),BH367,""))</f>
        <v/>
      </c>
      <c r="EV367" s="409" t="str">
        <f>IF(AND('[1]Multi-Field'!$E$92=[1]Lists!BF367,'[1]Multi-Field'!$F$92="Drained"),BI367,IF(AND('[1]Multi-Field'!$E$92=[1]Lists!BF367,'[1]Multi-Field'!$F$92="undrained"),BH367,""))</f>
        <v/>
      </c>
      <c r="EW367" s="409" t="str">
        <f>IF(AND('[1]Multi-Field'!$E$93=[1]Lists!BF367,'[1]Multi-Field'!$F$93="Drained"),BI367,IF(AND('[1]Multi-Field'!$E$93=[1]Lists!BF367,'[1]Multi-Field'!$F$93="undrained"),BH367,""))</f>
        <v/>
      </c>
      <c r="EX367" s="409" t="str">
        <f>IF(AND('[1]Multi-Field'!$E$94=[1]Lists!BF367,'[1]Multi-Field'!$F$94="Drained"),BI367,IF(AND('[1]Multi-Field'!$E$94=[1]Lists!BF367,'[1]Multi-Field'!$F$94="undrained"),BH367,""))</f>
        <v/>
      </c>
      <c r="EY367" s="409" t="str">
        <f>IF(AND('[1]Multi-Field'!$E$95=[1]Lists!BF367,'[1]Multi-Field'!$F$95="Drained"),BI367,IF(AND('[1]Multi-Field'!$E$95=[1]Lists!BF367,'[1]Multi-Field'!$F$95="undrained"),BH367,""))</f>
        <v/>
      </c>
      <c r="EZ367" s="409" t="str">
        <f>IF(AND('[1]Multi-Field'!$E$96=[1]Lists!BF367,'[1]Multi-Field'!$F$96="Drained"),BI367,IF(AND('[1]Multi-Field'!$E$96=[1]Lists!BF367,'[1]Multi-Field'!$F$96="undrained"),BH367,""))</f>
        <v/>
      </c>
      <c r="FA367" s="409" t="str">
        <f>IF(AND('[1]Multi-Field'!$E$97=[1]Lists!BF367,'[1]Multi-Field'!$F$97="Drained"),BI367,IF(AND('[1]Multi-Field'!$E$97=[1]Lists!BF367,'[1]Multi-Field'!$F$97="undrained"),BH367,""))</f>
        <v/>
      </c>
      <c r="FB367" s="409" t="str">
        <f>IF(AND('[1]Multi-Field'!$E$98=[1]Lists!BF367,'[1]Multi-Field'!$F$98="Drained"),BI367,IF(AND('[1]Multi-Field'!$E$98=[1]Lists!BF367,'[1]Multi-Field'!$F$98="undrained"),BH367,""))</f>
        <v/>
      </c>
      <c r="FC367" s="409" t="str">
        <f>IF(AND('[1]Multi-Field'!$E$99=[1]Lists!BF367,'[1]Multi-Field'!$F$99="Drained"),BI367,IF(AND('[1]Multi-Field'!$E$99=[1]Lists!BF367,'[1]Multi-Field'!$F$99="undrained"),BH367,""))</f>
        <v/>
      </c>
      <c r="FD367" s="409" t="str">
        <f>IF(AND('[1]Multi-Field'!$E$100=[1]Lists!BF367,'[1]Multi-Field'!$F$100="Drained"),BI367,IF(AND('[1]Multi-Field'!$E$100=[1]Lists!BF367,'[1]Multi-Field'!$F$100="undrained"),BH367,""))</f>
        <v/>
      </c>
      <c r="FE367" s="409" t="str">
        <f>IF(AND('[1]Multi-Field'!$E$101=[1]Lists!BF367,'[1]Multi-Field'!$F$101="Drained"),BI367,IF(AND('[1]Multi-Field'!$E$101=[1]Lists!BF367,'[1]Multi-Field'!$F$101="undrained"),BH367,""))</f>
        <v/>
      </c>
      <c r="FF367" s="409" t="str">
        <f>IF(AND('[1]Multi-Field'!$E$102=[1]Lists!BF367,'[1]Multi-Field'!$F$102="Drained"),BI367,IF(AND('[1]Multi-Field'!$E$102=[1]Lists!BF367,'[1]Multi-Field'!$F$102="undrained"),BH367,""))</f>
        <v/>
      </c>
      <c r="FG367" s="409" t="str">
        <f>IF(AND('[1]Multi-Field'!$E$103=[1]Lists!BF367,'[1]Multi-Field'!$F$103="Drained"),BI367,IF(AND('[1]Multi-Field'!$E$103=[1]Lists!BF367,'[1]Multi-Field'!$F$103="undrained"),BH367,""))</f>
        <v/>
      </c>
      <c r="FH367" s="409" t="str">
        <f>IF(AND('[1]Multi-Field'!$E$104=[1]Lists!BF367,'[1]Multi-Field'!$F$104="Drained"),BI367,IF(AND('[1]Multi-Field'!$E$104=[1]Lists!BF367,'[1]Multi-Field'!$F$104="undrained"),BH367,""))</f>
        <v/>
      </c>
      <c r="FI367" s="409" t="str">
        <f>IF(AND('[1]Multi-Field'!$E$105=[1]Lists!BF367,'[1]Multi-Field'!$F$105="Drained"),BI367,IF(AND('[1]Multi-Field'!$E$105=[1]Lists!BF367,'[1]Multi-Field'!$F$105="undrained"),BH367,""))</f>
        <v/>
      </c>
      <c r="FJ367" s="409" t="str">
        <f>IF(AND('[1]Multi-Field'!$E$106=[1]Lists!BF367,'[1]Multi-Field'!$F$106="Drained"),BI367,IF(AND('[1]Multi-Field'!$E$106=[1]Lists!BF367,'[1]Multi-Field'!$F$106="undrained"),BH367,""))</f>
        <v/>
      </c>
      <c r="FK367" s="409" t="str">
        <f>IF(AND('[1]Multi-Field'!$E$107=[1]Lists!BF367,'[1]Multi-Field'!$F$107="Drained"),BI367,IF(AND('[1]Multi-Field'!$E$107=[1]Lists!BF367,'[1]Multi-Field'!$F$107="undrained"),BH367,""))</f>
        <v/>
      </c>
      <c r="FL367" s="409" t="str">
        <f>IF(AND('[1]Multi-Field'!$E$108=[1]Lists!BF367,'[1]Multi-Field'!$F$108="Drained"),BI367,IF(AND('[1]Multi-Field'!$E$108=[1]Lists!BF367,'[1]Multi-Field'!$F$108="undrained"),BH367,""))</f>
        <v/>
      </c>
      <c r="FM367" s="409" t="str">
        <f>IF(AND('[1]Multi-Field'!$E$109=[1]Lists!BF367,'[1]Multi-Field'!$F$109="Drained"),BI367,IF(AND('[1]Multi-Field'!$E$109=[1]Lists!BF367,'[1]Multi-Field'!$F$109="undrained"),BH367,""))</f>
        <v/>
      </c>
      <c r="FN367" s="409" t="str">
        <f>IF(AND('[1]Multi-Field'!$E$110=[1]Lists!BF367,'[1]Multi-Field'!$F$110="Drained"),BI367,IF(AND('[1]Multi-Field'!$E$110=[1]Lists!BF367,'[1]Multi-Field'!$F$110="undrained"),BH367,""))</f>
        <v/>
      </c>
      <c r="FO367" s="409" t="str">
        <f>IF(AND('[1]Multi-Field'!$E$111=[1]Lists!BF367,'[1]Multi-Field'!$F$111="Drained"),BI367,IF(AND('[1]Multi-Field'!$E$111=[1]Lists!BF367,'[1]Multi-Field'!$F$111="undrained"),BH367,""))</f>
        <v/>
      </c>
      <c r="FP367" s="409" t="str">
        <f>IF(AND('[1]Multi-Field'!$E$112=[1]Lists!BF367,'[1]Multi-Field'!$F$112="Drained"),BI367,IF(AND('[1]Multi-Field'!$E$112=[1]Lists!BF367,'[1]Multi-Field'!$F$112="undrained"),BH367,""))</f>
        <v/>
      </c>
      <c r="FQ367" s="409" t="str">
        <f>IF(AND('[1]Multi-Field'!$E$113=[1]Lists!BF367,'[1]Multi-Field'!$F$113="Drained"),BI367,IF(AND('[1]Multi-Field'!$E$113=[1]Lists!BF367,'[1]Multi-Field'!$F$113="undrained"),BH367,""))</f>
        <v/>
      </c>
      <c r="FR367" s="409" t="str">
        <f>IF(AND('[1]Multi-Field'!$E$114=[1]Lists!BF367,'[1]Multi-Field'!$F$114="Drained"),BI367,IF(AND('[1]Multi-Field'!$E$114=[1]Lists!BF367,'[1]Multi-Field'!$F$114="undrained"),BH367,""))</f>
        <v/>
      </c>
      <c r="FS367" s="409" t="str">
        <f>IF(AND('[1]Multi-Field'!$E$115=[1]Lists!BF367,'[1]Multi-Field'!$F$115="Drained"),BI367,IF(AND('[1]Multi-Field'!$E$115=[1]Lists!BF367,'[1]Multi-Field'!$F$115="undrained"),BH367,""))</f>
        <v/>
      </c>
      <c r="FT367" s="409" t="str">
        <f>IF(AND('[1]Multi-Field'!$E$116=[1]Lists!BF367,'[1]Multi-Field'!$F$116="Drained"),BI367,IF(AND('[1]Multi-Field'!$E$116=[1]Lists!BF367,'[1]Multi-Field'!$F$116="undrained"),BH367,""))</f>
        <v/>
      </c>
      <c r="FU367" s="409" t="str">
        <f>IF(AND('[1]Multi-Field'!$E$117=[1]Lists!BF367,'[1]Multi-Field'!$F$117="Drained"),BI367,IF(AND('[1]Multi-Field'!$E$117=[1]Lists!BF367,'[1]Multi-Field'!$F$117="undrained"),BH367,""))</f>
        <v/>
      </c>
      <c r="FV367" s="409" t="str">
        <f>IF(AND('[1]Multi-Field'!$E$118=[1]Lists!BF367,'[1]Multi-Field'!$F$118="Drained"),BI367,IF(AND('[1]Multi-Field'!$E$118=[1]Lists!BF367,'[1]Multi-Field'!$F$118="undrained"),BH367,""))</f>
        <v/>
      </c>
      <c r="FW367" s="409" t="str">
        <f>IF(AND('[1]Multi-Field'!$E$119=[1]Lists!BF367,'[1]Multi-Field'!$F$119="Drained"),BI367,IF(AND('[1]Multi-Field'!$E$119=[1]Lists!BF367,'[1]Multi-Field'!$F$119="undrained"),BH367,""))</f>
        <v/>
      </c>
      <c r="FX367" s="409" t="str">
        <f>IF(AND('[1]Multi-Field'!$E$120=[1]Lists!BF367,'[1]Multi-Field'!$F$120="Drained"),BI367,IF(AND('[1]Multi-Field'!$E$120=[1]Lists!BF367,'[1]Multi-Field'!$F$120="undrained"),BH367,""))</f>
        <v/>
      </c>
      <c r="GC367" s="4">
        <v>1</v>
      </c>
    </row>
    <row r="368" spans="1:185" ht="13.5" customHeight="1">
      <c r="A368" s="7" t="s">
        <v>454</v>
      </c>
      <c r="B368" s="7"/>
      <c r="C368" s="7"/>
      <c r="D368" s="8">
        <v>55</v>
      </c>
      <c r="E368" s="8">
        <f t="shared" si="53"/>
        <v>58</v>
      </c>
      <c r="F368" s="8">
        <f t="shared" si="54"/>
        <v>62</v>
      </c>
      <c r="G368" s="8">
        <v>65</v>
      </c>
      <c r="H368" s="8">
        <v>90</v>
      </c>
      <c r="I368" s="8">
        <f t="shared" si="57"/>
        <v>103</v>
      </c>
      <c r="J368" s="8">
        <f t="shared" si="58"/>
        <v>117</v>
      </c>
      <c r="K368" s="8">
        <v>130</v>
      </c>
      <c r="L368" s="8">
        <v>60</v>
      </c>
      <c r="M368" s="8">
        <f t="shared" si="55"/>
        <v>90</v>
      </c>
      <c r="N368" s="8">
        <f t="shared" si="56"/>
        <v>120</v>
      </c>
      <c r="O368" s="8">
        <v>150</v>
      </c>
      <c r="P368" s="391">
        <v>343</v>
      </c>
      <c r="Q368" s="394"/>
      <c r="R368" s="395" t="b">
        <f>IF(OR('Multi-Field'!AA345=Lists!$AC$42,'Multi-Field'!AA345=Lists!$AC$43),IF('Multi-Field'!Z345="x",(IF('Multi-Field'!AC345=Lists!$Q$11,Lists!$R$11,IF('Multi-Field'!AC345=Lists!$Q$12,Lists!$R$12,IF('Multi-Field'!AC345=Lists!$Q$13,Lists!$R$13,IF('Multi-Field'!AC345=Lists!$Q$14,Lists!$R$14))))),IF('Multi-Field'!X345="x",(IF('Multi-Field'!AC345=Lists!$Q$11,Lists!$S$11,IF('Multi-Field'!AC345=Lists!$Q$12,Lists!$S$12,IF('Multi-Field'!AC345=Lists!$Q$13,Lists!$S$13,IF('Multi-Field'!AC345=Lists!$Q$14,Lists!$S$14))))),IF('Multi-Field'!V345="x",(IF('Multi-Field'!AC345=Lists!$Q$11,Lists!$T$11,IF('Multi-Field'!AC345=Lists!$Q$12,Lists!$T$12,IF('Multi-Field'!AC345=Lists!$Q$13,Lists!$T$13,IF('Multi-Field'!AC345=Lists!$Q$14,Lists!$T$14))))),0))))</f>
        <v>0</v>
      </c>
      <c r="S368" s="395" t="str">
        <f t="shared" si="59"/>
        <v/>
      </c>
      <c r="T368" s="395"/>
      <c r="U368" s="396"/>
      <c r="BF368" s="411" t="s">
        <v>1532</v>
      </c>
      <c r="BG368" s="412">
        <v>6</v>
      </c>
      <c r="BH368" s="412">
        <v>2</v>
      </c>
      <c r="BI368" s="412">
        <v>3.5</v>
      </c>
      <c r="BJ368" s="409" t="e">
        <f>IF(AND('[1]Single Field'!#REF!=[1]Lists!BF368,'[1]Single Field'!#REF!="Drained"),"x",IF(AND('[1]Single Field'!#REF!=[1]Lists!BF368,'[1]Single Field'!#REF!="Undrained"),O,""))</f>
        <v>#REF!</v>
      </c>
      <c r="BK368" s="409" t="str">
        <f>IF(AND('[1]Multi-Field'!$E$3=[1]Lists!BF368,'[1]Multi-Field'!$F$3="Drained"),BI368,IF(AND('[1]Multi-Field'!$E$3=BF368,'[1]Multi-Field'!$F$3="undrained"),BH368,""))</f>
        <v/>
      </c>
      <c r="BL368" s="409" t="str">
        <f>IF(AND('[1]Multi-Field'!$E$4=BF368,'[1]Multi-Field'!$F$4="Drained"),BI368,IF(AND('[1]Multi-Field'!$E$4=BF368,'[1]Multi-Field'!$F$4="undrained"),BH368,""))</f>
        <v/>
      </c>
      <c r="BM368" s="409" t="str">
        <f>IF(AND('[1]Multi-Field'!$E$5=BF368,'[1]Multi-Field'!$F$5="Drained"),BI368,IF(AND('[1]Multi-Field'!$E$5=BF368,'[1]Multi-Field'!$F$5="undrained"),BH368,""))</f>
        <v/>
      </c>
      <c r="BN368" s="409" t="str">
        <f>IF(AND('[1]Multi-Field'!$E$6=BF368,'[1]Multi-Field'!$F$6="Drained"),BI368,IF(AND('[1]Multi-Field'!$E$6=BF368,'[1]Multi-Field'!$F$6="undrained"),BH368,""))</f>
        <v/>
      </c>
      <c r="BO368" s="409" t="str">
        <f>IF(AND('[1]Multi-Field'!$E$7=BF368,'[1]Multi-Field'!$F$7="Drained"),BI368,IF(AND('[1]Multi-Field'!$E$7=BF368,'[1]Multi-Field'!$F$7="undrained"),BH368,""))</f>
        <v/>
      </c>
      <c r="BP368" s="409" t="str">
        <f>IF(AND('[1]Multi-Field'!$E$8=BF368,'[1]Multi-Field'!$F$8="Drained"),BI368,IF(AND('[1]Multi-Field'!$E$8=BF368,'[1]Multi-Field'!$F$8="undrained"),BH368,""))</f>
        <v/>
      </c>
      <c r="BQ368" s="409" t="str">
        <f>IF(AND('[1]Multi-Field'!$E$9=BF368,'[1]Multi-Field'!$F$9="Drained"),BI368,IF(AND('[1]Multi-Field'!$E$9=BF368,'[1]Multi-Field'!$F$9="undrained"),BH368,""))</f>
        <v/>
      </c>
      <c r="BR368" s="409" t="str">
        <f>IF(AND('[1]Multi-Field'!$E$10=BF368,'[1]Multi-Field'!$F$10="Drained"),BI368,IF(AND('[1]Multi-Field'!$E$10=BF368,'[1]Multi-Field'!$F$10="undrained"),BH368,""))</f>
        <v/>
      </c>
      <c r="BS368" s="409" t="str">
        <f>IF(AND('[1]Multi-Field'!$E$11=BF368,'[1]Multi-Field'!$F$11="Drained"),BI368,IF(AND('[1]Multi-Field'!$E$11=BF368,'[1]Multi-Field'!$F$11="undrained"),BH368,""))</f>
        <v/>
      </c>
      <c r="BT368" s="409" t="str">
        <f>IF(AND('[1]Multi-Field'!$E$12=BF368,'[1]Multi-Field'!$F$12="Drained"),BI368,IF(AND('[1]Multi-Field'!$E$12=BF368,'[1]Multi-Field'!$F$12="undrained"),BH368,""))</f>
        <v/>
      </c>
      <c r="BU368" s="409" t="str">
        <f>IF(AND('[1]Multi-Field'!$E$13=BF368,'[1]Multi-Field'!$F$13="Drained"),BI368,IF(AND('[1]Multi-Field'!$E$3=BF368,'[1]Multi-Field'!$F$13="undrained"),BH368,""))</f>
        <v/>
      </c>
      <c r="BV368" s="409" t="str">
        <f>IF(AND('[1]Multi-Field'!$E$14=BF368,'[1]Multi-Field'!$F$14="Drained"),BI368,IF(AND('[1]Multi-Field'!$E$14=BF368,'[1]Multi-Field'!$F$14="undrained"),BH368,""))</f>
        <v/>
      </c>
      <c r="BW368" s="409" t="str">
        <f>IF(AND('[1]Multi-Field'!$E$15=BF368,'[1]Multi-Field'!$F$15="Drained"),BI368,IF(AND('[1]Multi-Field'!$E$15=BF368,'[1]Multi-Field'!$F$15="undrained"),BH368,""))</f>
        <v/>
      </c>
      <c r="BX368" s="409" t="str">
        <f>IF(AND('[1]Multi-Field'!$E$16=[1]Lists!BF368,'[1]Multi-Field'!$F$16="Drained"),BI368,IF(AND('[1]Multi-Field'!$E$16=[1]Lists!BF368,'[1]Multi-Field'!$F$16="undrained"),BH368,""))</f>
        <v/>
      </c>
      <c r="BY368" s="409" t="str">
        <f>IF(AND('[1]Multi-Field'!$E$17=[1]Lists!BF368,'[1]Multi-Field'!$F$17="Drained"),BI368,IF(AND('[1]Multi-Field'!$E$17=[1]Lists!BF368,'[1]Multi-Field'!$F$17="undrained"),BH368,""))</f>
        <v/>
      </c>
      <c r="BZ368" s="409" t="str">
        <f>IF(AND('[1]Multi-Field'!$E$18=[1]Lists!BF368,'[1]Multi-Field'!$F$18="Drained"),BI368,IF(AND('[1]Multi-Field'!$E$18=[1]Lists!BF368,'[1]Multi-Field'!$F$18="undrained"),BH368,""))</f>
        <v/>
      </c>
      <c r="CA368" s="409" t="str">
        <f>IF(AND('[1]Multi-Field'!$E$19=[1]Lists!BF368,'[1]Multi-Field'!$F$19="Drained"),BI368,IF(AND('[1]Multi-Field'!$E$19=[1]Lists!BF368,'[1]Multi-Field'!$F$19="undrained"),BH368,""))</f>
        <v/>
      </c>
      <c r="CB368" s="409" t="str">
        <f>IF(AND('[1]Multi-Field'!$E$20=[1]Lists!BF368,'[1]Multi-Field'!$F$20="Drained"),BI368,IF(AND('[1]Multi-Field'!$E$20=[1]Lists!BF368,'[1]Multi-Field'!$F$20="undrained"),BH368,""))</f>
        <v/>
      </c>
      <c r="CC368" s="409" t="str">
        <f>IF(AND('[1]Multi-Field'!$E$21=[1]Lists!BF368,'[1]Multi-Field'!$F$21="Drained"),BI368,IF(AND('[1]Multi-Field'!$E$21=[1]Lists!BF368,'[1]Multi-Field'!$F$21="undrained"),BH368,""))</f>
        <v/>
      </c>
      <c r="CD368" s="409" t="str">
        <f>IF(AND('[1]Multi-Field'!$E$22=[1]Lists!BF368,'[1]Multi-Field'!$F$22="Drained"),BI368,IF(AND('[1]Multi-Field'!$E$22=[1]Lists!BF368,'[1]Multi-Field'!$F$22="undrained"),BH368,""))</f>
        <v/>
      </c>
      <c r="CE368" s="409" t="str">
        <f>IF(AND('[1]Multi-Field'!$E$23=[1]Lists!BF368,'[1]Multi-Field'!$F$23="Drained"),BI368,IF(AND('[1]Multi-Field'!$E$23=[1]Lists!BF368,'[1]Multi-Field'!$F$23="undrained"),BH368,""))</f>
        <v/>
      </c>
      <c r="CF368" s="409" t="str">
        <f>IF(AND('[1]Multi-Field'!$E$24=[1]Lists!BF368,'[1]Multi-Field'!$F$24="Drained"),BI368,IF(AND('[1]Multi-Field'!$E$24=[1]Lists!BF368,'[1]Multi-Field'!$F$24="undrained"),BH368,""))</f>
        <v/>
      </c>
      <c r="CG368" s="409" t="str">
        <f>IF(AND('[1]Multi-Field'!$E$25=[1]Lists!BF368,'[1]Multi-Field'!$F$25="Drained"),BI368,IF(AND('[1]Multi-Field'!$E$25=[1]Lists!BF368,'[1]Multi-Field'!$F$25="undrained"),BH368,""))</f>
        <v/>
      </c>
      <c r="CH368" s="409" t="str">
        <f>IF(AND('[1]Multi-Field'!$E$26=[1]Lists!BF368,'[1]Multi-Field'!$F$26="Drained"),BI368,IF(AND('[1]Multi-Field'!$E$26=[1]Lists!BF368,'[1]Multi-Field'!$F$26="undrained"),BH368,""))</f>
        <v/>
      </c>
      <c r="CI368" s="409" t="str">
        <f>IF(AND('[1]Multi-Field'!$E$27=[1]Lists!BF368,'[1]Multi-Field'!$F$27="Drained"),BI368,IF(AND('[1]Multi-Field'!$E$27=[1]Lists!BF368,'[1]Multi-Field'!$F$27="undrained"),BH368,""))</f>
        <v/>
      </c>
      <c r="CJ368" s="409" t="str">
        <f>IF(AND('[1]Multi-Field'!$E$28=[1]Lists!BF368,'[1]Multi-Field'!$F$28="Drained"),BI368,IF(AND('[1]Multi-Field'!$E$28=[1]Lists!BF368,'[1]Multi-Field'!$F$28="undrained"),BH368,""))</f>
        <v/>
      </c>
      <c r="CK368" s="409" t="str">
        <f>IF(AND('[1]Multi-Field'!$E$29=[1]Lists!BF368,'[1]Multi-Field'!$F$29="Drained"),BI368,IF(AND('[1]Multi-Field'!$E$29=[1]Lists!BF368,'[1]Multi-Field'!$F$29="undrained"),BH368,""))</f>
        <v/>
      </c>
      <c r="CL368" s="409" t="str">
        <f>IF(AND('[1]Multi-Field'!$E$30=[1]Lists!BF368,'[1]Multi-Field'!$F$30="Drained"),BI368,IF(AND('[1]Multi-Field'!$E$30=[1]Lists!BF368,'[1]Multi-Field'!$F$30="undrained"),BH368,""))</f>
        <v/>
      </c>
      <c r="CM368" s="409" t="str">
        <f>IF(AND('[1]Multi-Field'!$E$31=[1]Lists!BF368,'[1]Multi-Field'!$F$31="Drained"),BI368,IF(AND('[1]Multi-Field'!$E$31=[1]Lists!BF368,'[1]Multi-Field'!$F$31="undrained"),BH368,""))</f>
        <v/>
      </c>
      <c r="CN368" s="409" t="str">
        <f>IF(AND('[1]Multi-Field'!$E$32=[1]Lists!BF368,'[1]Multi-Field'!$F$32="Drained"),BI368,IF(AND('[1]Multi-Field'!$E$32=[1]Lists!BF368,'[1]Multi-Field'!$F$32="undrained"),BH368,""))</f>
        <v/>
      </c>
      <c r="CO368" s="409" t="str">
        <f>IF(AND('[1]Multi-Field'!$E$33=[1]Lists!BF368,'[1]Multi-Field'!$F$33="Drained"),BI368,IF(AND('[1]Multi-Field'!$E$33=[1]Lists!BF368,'[1]Multi-Field'!$F$33="undrained"),BH368,""))</f>
        <v/>
      </c>
      <c r="CP368" s="409" t="str">
        <f>IF(AND('[1]Multi-Field'!$E$34=[1]Lists!BF368,'[1]Multi-Field'!$F$34="Drained"),BI368,IF(AND('[1]Multi-Field'!$E$34=[1]Lists!BF368,'[1]Multi-Field'!$F$34="undrained"),BH368,""))</f>
        <v/>
      </c>
      <c r="CQ368" s="409" t="str">
        <f>IF(AND('[1]Multi-Field'!$E$35=[1]Lists!BF368,'[1]Multi-Field'!$F$35="Drained"),BI368,IF(AND('[1]Multi-Field'!$E$35=[1]Lists!BF368,'[1]Multi-Field'!$F$35="undrained"),BH368,""))</f>
        <v/>
      </c>
      <c r="CR368" s="409" t="str">
        <f>IF(AND('[1]Multi-Field'!$E$36=[1]Lists!BF368,'[1]Multi-Field'!$F$36="Drained"),BI368,IF(AND('[1]Multi-Field'!$E$36=[1]Lists!BF368,'[1]Multi-Field'!$F$36="undrained"),BH368,""))</f>
        <v/>
      </c>
      <c r="CS368" s="409" t="str">
        <f>IF(AND('[1]Multi-Field'!$E$37=[1]Lists!BF368,'[1]Multi-Field'!$F$37="Drained"),BI368,IF(AND('[1]Multi-Field'!$E$37=[1]Lists!BF368,'[1]Multi-Field'!$F$37="undrained"),BH368,""))</f>
        <v/>
      </c>
      <c r="CT368" s="409" t="str">
        <f>IF(AND('[1]Multi-Field'!$E$38=[1]Lists!BF368,'[1]Multi-Field'!$F$38="Drained"),BI368,IF(AND('[1]Multi-Field'!$E$38=[1]Lists!BF368,'[1]Multi-Field'!$F$38="undrained"),BH368,""))</f>
        <v/>
      </c>
      <c r="CU368" s="409" t="str">
        <f>IF(AND('[1]Multi-Field'!$E$39=[1]Lists!BF368,'[1]Multi-Field'!$F$39="Drained"),BI368,IF(AND('[1]Multi-Field'!$E$39=[1]Lists!BF368,'[1]Multi-Field'!$F$39="undrained"),BH368,""))</f>
        <v/>
      </c>
      <c r="CV368" s="409" t="str">
        <f>IF(AND('[1]Multi-Field'!$E$40=[1]Lists!BF368,'[1]Multi-Field'!$F$40="Drained"),BI368,IF(AND('[1]Multi-Field'!$E$40=[1]Lists!BF368,'[1]Multi-Field'!$F$40="undrained"),BH368,""))</f>
        <v/>
      </c>
      <c r="CW368" s="409" t="str">
        <f>IF(AND('[1]Multi-Field'!$E$41=[1]Lists!BF368,'[1]Multi-Field'!$F$40="Drained"),BI368,IF(AND('[1]Multi-Field'!$E$40=[1]Lists!BF368,'[1]Multi-Field'!$F$40="undrained"),BH368,""))</f>
        <v/>
      </c>
      <c r="CX368" s="409" t="str">
        <f>IF(AND('[1]Multi-Field'!$E$42=[1]Lists!BF368,'[1]Multi-Field'!$F$42="Drained"),BI368,IF(AND('[1]Multi-Field'!$E$42=[1]Lists!BF368,'[1]Multi-Field'!$F$42="undrained"),BH368,""))</f>
        <v/>
      </c>
      <c r="CY368" s="409" t="str">
        <f>IF(AND('[1]Multi-Field'!$E$43=[1]Lists!BF368,'[1]Multi-Field'!$F$43="Drained"),BI368,IF(AND('[1]Multi-Field'!$E$43=[1]Lists!BF368,'[1]Multi-Field'!$F$43="undrained"),BH368,""))</f>
        <v/>
      </c>
      <c r="CZ368" s="409" t="str">
        <f>IF(AND('[1]Multi-Field'!$E$44=[1]Lists!BF368,'[1]Multi-Field'!$F$44="Drained"),BI368,IF(AND('[1]Multi-Field'!$E$44=[1]Lists!BF368,'[1]Multi-Field'!$F$44="undrained"),BH368,""))</f>
        <v/>
      </c>
      <c r="DA368" s="409" t="str">
        <f>IF(AND('[1]Multi-Field'!$E$45=[1]Lists!BF368,'[1]Multi-Field'!$F$45="Drained"),BI368,IF(AND('[1]Multi-Field'!$E$45=[1]Lists!BF368,'[1]Multi-Field'!$F$45="undrained"),BH368,""))</f>
        <v/>
      </c>
      <c r="DB368" s="409" t="str">
        <f>IF(AND('[1]Multi-Field'!$E$46=[1]Lists!BF368,'[1]Multi-Field'!$F$46="Drained"),BI368,IF(AND('[1]Multi-Field'!$E$46=[1]Lists!BF368,'[1]Multi-Field'!$F$46="undrained"),BH368,""))</f>
        <v/>
      </c>
      <c r="DC368" s="409" t="str">
        <f>IF(AND('[1]Multi-Field'!$E$47=[1]Lists!BF368,'[1]Multi-Field'!$F$47="Drained"),BI368,IF(AND('[1]Multi-Field'!$E$47=[1]Lists!BF368,'[1]Multi-Field'!$F$47="undrained"),BH368,""))</f>
        <v/>
      </c>
      <c r="DD368" s="409" t="str">
        <f>IF(AND('[1]Multi-Field'!$E$48=[1]Lists!BF368,'[1]Multi-Field'!$F$48="Drained"),BI368,IF(AND('[1]Multi-Field'!$E$48=[1]Lists!BF368,'[1]Multi-Field'!$F$48="undrained"),BH368,""))</f>
        <v/>
      </c>
      <c r="DE368" s="409" t="str">
        <f>IF(AND('[1]Multi-Field'!$E$49=[1]Lists!BF368,'[1]Multi-Field'!$F$49="Drained"),BI368,IF(AND('[1]Multi-Field'!$E$49=[1]Lists!BF368,'[1]Multi-Field'!$F$9="undrained"),BH368,""))</f>
        <v/>
      </c>
      <c r="DF368" s="409" t="str">
        <f>IF(AND('[1]Multi-Field'!$E$50=[1]Lists!BF368,'[1]Multi-Field'!$F$50="Drained"),BI368,IF(AND('[1]Multi-Field'!$E$50=[1]Lists!BF368,'[1]Multi-Field'!$F$50="undrained"),BH368,""))</f>
        <v/>
      </c>
      <c r="DG368" s="409" t="str">
        <f>IF(AND('[1]Multi-Field'!$E$51=[1]Lists!BF368,'[1]Multi-Field'!$F$51="Drained"),BI368,IF(AND('[1]Multi-Field'!$E$51=[1]Lists!BF368,'[1]Multi-Field'!$F$51="undrained"),BH368,""))</f>
        <v/>
      </c>
      <c r="DH368" s="409" t="str">
        <f>IF(AND('[1]Multi-Field'!$E$52=[1]Lists!BF368,'[1]Multi-Field'!$F$52="Drained"),BI368,IF(AND('[1]Multi-Field'!$E$52=[1]Lists!BF368,'[1]Multi-Field'!$F$52="undrained"),BH368,""))</f>
        <v/>
      </c>
      <c r="DI368" s="409" t="str">
        <f>IF(AND('[1]Multi-Field'!$E$53=[1]Lists!BF368,'[1]Multi-Field'!$F$53="Drained"),BI368,IF(AND('[1]Multi-Field'!$E$53=[1]Lists!BF368,'[1]Multi-Field'!$F$53="undrained"),BH368,""))</f>
        <v/>
      </c>
      <c r="DJ368" s="409" t="str">
        <f>IF(AND('[1]Multi-Field'!$E$54=[1]Lists!BF368,'[1]Multi-Field'!$F$54="Drained"),BI368,IF(AND('[1]Multi-Field'!$E$54=[1]Lists!BF368,'[1]Multi-Field'!$F$54="undrained"),BH368,""))</f>
        <v/>
      </c>
      <c r="DK368" s="409" t="str">
        <f>IF(AND('[1]Multi-Field'!$E$55=[1]Lists!BF368,'[1]Multi-Field'!$F$55="Drained"),BI368,IF(AND('[1]Multi-Field'!$E$55=[1]Lists!BF368,'[1]Multi-Field'!$F$55="undrained"),BH368,""))</f>
        <v/>
      </c>
      <c r="DL368" s="409" t="str">
        <f>IF(AND('[1]Multi-Field'!$E$56=[1]Lists!BF368,'[1]Multi-Field'!$F$56="Drained"),BI368,IF(AND('[1]Multi-Field'!$E$56=[1]Lists!BF368,'[1]Multi-Field'!$F$56="undrained"),BH368,""))</f>
        <v/>
      </c>
      <c r="DM368" s="409" t="str">
        <f>IF(AND('[1]Multi-Field'!$E$57=[1]Lists!BF368,'[1]Multi-Field'!$F$57="Drained"),BI368,IF(AND('[1]Multi-Field'!$E$57=[1]Lists!BF368,'[1]Multi-Field'!$F$57="undrained"),BH368,""))</f>
        <v/>
      </c>
      <c r="DN368" s="409" t="str">
        <f>IF(AND('[1]Multi-Field'!$E$58=[1]Lists!BF368,'[1]Multi-Field'!$F$58="Drained"),BI368,IF(AND('[1]Multi-Field'!$E$58=[1]Lists!BF368,'[1]Multi-Field'!$F$58="undrained"),BH368,""))</f>
        <v/>
      </c>
      <c r="DO368" s="409" t="str">
        <f>IF(AND('[1]Multi-Field'!$E$59=[1]Lists!BF368,'[1]Multi-Field'!$F$59="Drained"),BI368,IF(AND('[1]Multi-Field'!$E$59=[1]Lists!BF368,'[1]Multi-Field'!$F$59="undrained"),BH368,""))</f>
        <v/>
      </c>
      <c r="DP368" s="409" t="str">
        <f>IF(AND('[1]Multi-Field'!$E$60=[1]Lists!BF368,'[1]Multi-Field'!$F$60="Drained"),BI368,IF(AND('[1]Multi-Field'!$E$60=[1]Lists!BF368,'[1]Multi-Field'!$F$60="undrained"),BH368,""))</f>
        <v/>
      </c>
      <c r="DQ368" s="409" t="str">
        <f>IF(AND('[1]Multi-Field'!$E$61=[1]Lists!BF368,'[1]Multi-Field'!$F$61="Drained"),BI368,IF(AND('[1]Multi-Field'!$E$61=[1]Lists!BF368,'[1]Multi-Field'!$F$61="undrained"),BH368,""))</f>
        <v/>
      </c>
      <c r="DR368" s="409" t="str">
        <f>IF(AND('[1]Multi-Field'!$E$62=[1]Lists!BF368,'[1]Multi-Field'!$F$62="Drained"),BI368,IF(AND('[1]Multi-Field'!$E$62=[1]Lists!BF368,'[1]Multi-Field'!$F$62="undrained"),BH368,""))</f>
        <v/>
      </c>
      <c r="DS368" s="409" t="str">
        <f>IF(AND('[1]Multi-Field'!$E$63=[1]Lists!BF368,'[1]Multi-Field'!$F$63="Drained"),BI368,IF(AND('[1]Multi-Field'!$E$63=[1]Lists!BF368,'[1]Multi-Field'!$F$63="undrained"),BH368,""))</f>
        <v/>
      </c>
      <c r="DT368" s="409" t="str">
        <f>IF(AND('[1]Multi-Field'!$E$64=[1]Lists!BF368,'[1]Multi-Field'!$F$64="Drained"),BI368,IF(AND('[1]Multi-Field'!$E$64=[1]Lists!BF368,'[1]Multi-Field'!$F$64="undrained"),BH368,""))</f>
        <v/>
      </c>
      <c r="DU368" s="409" t="str">
        <f>IF(AND('[1]Multi-Field'!$E$65=[1]Lists!BF368,'[1]Multi-Field'!$F$65="Drained"),BI368,IF(AND('[1]Multi-Field'!$E$65=[1]Lists!BF368,'[1]Multi-Field'!$F$65="undrained"),BH368,""))</f>
        <v/>
      </c>
      <c r="DV368" s="409" t="str">
        <f>IF(AND('[1]Multi-Field'!$E$66=[1]Lists!BF368,'[1]Multi-Field'!$F$66="Drained"),BI368,IF(AND('[1]Multi-Field'!$E$66=[1]Lists!BF368,'[1]Multi-Field'!$F$66="undrained"),BH368,""))</f>
        <v/>
      </c>
      <c r="DW368" s="409" t="str">
        <f>IF(AND('[1]Multi-Field'!$E$67=[1]Lists!BF368,'[1]Multi-Field'!$F$67="Drained"),BI368,IF(AND('[1]Multi-Field'!$E$67=[1]Lists!BF368,'[1]Multi-Field'!$F$67="undrained"),BH368,""))</f>
        <v/>
      </c>
      <c r="DX368" s="409" t="str">
        <f>IF(AND('[1]Multi-Field'!$E$68=[1]Lists!BF368,'[1]Multi-Field'!$F$68="Drained"),BI368,IF(AND('[1]Multi-Field'!$E$68=[1]Lists!BF368,'[1]Multi-Field'!$F$68="undrained"),BH368,""))</f>
        <v/>
      </c>
      <c r="DY368" s="409" t="str">
        <f>IF(AND('[1]Multi-Field'!$E$69=[1]Lists!BF368,'[1]Multi-Field'!$F$69="Drained"),BI368,IF(AND('[1]Multi-Field'!$E$69=[1]Lists!BF368,'[1]Multi-Field'!$F$69="undrained"),BH368,""))</f>
        <v/>
      </c>
      <c r="DZ368" s="409" t="str">
        <f>IF(AND('[1]Multi-Field'!$E$70=[1]Lists!BF368,'[1]Multi-Field'!$F$70="Drained"),BI368,IF(AND('[1]Multi-Field'!$E$70=[1]Lists!BF368,'[1]Multi-Field'!$F$70="undrained"),BH368,""))</f>
        <v/>
      </c>
      <c r="EA368" s="409" t="str">
        <f>IF(AND('[1]Multi-Field'!$E$71=[1]Lists!BF368,'[1]Multi-Field'!$F$71="Drained"),BI368,IF(AND('[1]Multi-Field'!$E$71=[1]Lists!BF368,'[1]Multi-Field'!$F$71="undrained"),BH368,""))</f>
        <v/>
      </c>
      <c r="EB368" s="409" t="str">
        <f>IF(AND('[1]Multi-Field'!$E$72=[1]Lists!BF368,'[1]Multi-Field'!$F$72="Drained"),BI368,IF(AND('[1]Multi-Field'!$E$72=[1]Lists!BF368,'[1]Multi-Field'!$F$72="undrained"),BH368,""))</f>
        <v/>
      </c>
      <c r="EC368" s="409" t="str">
        <f>IF(AND('[1]Multi-Field'!$E$73=[1]Lists!BF368,'[1]Multi-Field'!$F$73="Drained"),BI368,IF(AND('[1]Multi-Field'!$E$73=[1]Lists!BF368,'[1]Multi-Field'!$F$73="undrained"),BH368,""))</f>
        <v/>
      </c>
      <c r="ED368" s="409" t="str">
        <f>IF(AND('[1]Multi-Field'!$E$74=[1]Lists!BF368,'[1]Multi-Field'!$F$74="Drained"),BI368,IF(AND('[1]Multi-Field'!$E$74=[1]Lists!BF368,'[1]Multi-Field'!$F$74="undrained"),BH368,""))</f>
        <v/>
      </c>
      <c r="EE368" s="409" t="str">
        <f>IF(AND('[1]Multi-Field'!$E$75=[1]Lists!BF368,'[1]Multi-Field'!$F$75="Drained"),BI368,IF(AND('[1]Multi-Field'!$E$75=[1]Lists!BF368,'[1]Multi-Field'!$F$75="undrained"),BH368,""))</f>
        <v/>
      </c>
      <c r="EF368" s="409" t="str">
        <f>IF(AND('[1]Multi-Field'!$E$76=[1]Lists!BF368,'[1]Multi-Field'!$F$76="Drained"),BI368,IF(AND('[1]Multi-Field'!$E$76=[1]Lists!BF368,'[1]Multi-Field'!$F$6="undrained"),BH368,""))</f>
        <v/>
      </c>
      <c r="EG368" s="409" t="str">
        <f>IF(AND('[1]Multi-Field'!$E$77=[1]Lists!BF368,'[1]Multi-Field'!$F$77="Drained"),BI368,IF(AND('[1]Multi-Field'!$E$77=[1]Lists!BF368,'[1]Multi-Field'!$F$77="undrained"),BH368,""))</f>
        <v/>
      </c>
      <c r="EH368" s="409" t="str">
        <f>IF(AND('[1]Multi-Field'!$E$78=[1]Lists!BF368,'[1]Multi-Field'!$F$78="Drained"),BI368,IF(AND('[1]Multi-Field'!$E$78=[1]Lists!BF368,'[1]Multi-Field'!$F$78="undrained"),BH368,""))</f>
        <v/>
      </c>
      <c r="EI368" s="409" t="str">
        <f>IF(AND('[1]Multi-Field'!$E$79=[1]Lists!BF368,'[1]Multi-Field'!$F$79="Drained"),BI368,IF(AND('[1]Multi-Field'!$E$79=[1]Lists!BF368,'[1]Multi-Field'!$F$79="undrained"),BH368,""))</f>
        <v/>
      </c>
      <c r="EJ368" s="409" t="str">
        <f>IF(AND('[1]Multi-Field'!$E$80=[1]Lists!BF368,'[1]Multi-Field'!$F$80="Drained"),BI368,IF(AND('[1]Multi-Field'!$E$80=[1]Lists!BF368,'[1]Multi-Field'!$F$80="undrained"),BH368,""))</f>
        <v/>
      </c>
      <c r="EK368" s="409" t="str">
        <f>IF(AND('[1]Multi-Field'!$E$81=[1]Lists!BF368,'[1]Multi-Field'!$F$81="Drained"),BI368,IF(AND('[1]Multi-Field'!$E$81=[1]Lists!BF368,'[1]Multi-Field'!$F$81="undrained"),BH368,""))</f>
        <v/>
      </c>
      <c r="EL368" s="409" t="str">
        <f>IF(AND('[1]Multi-Field'!$E$82=[1]Lists!BF368,'[1]Multi-Field'!$F$82="Drained"),BI368,IF(AND('[1]Multi-Field'!$E$82=[1]Lists!BF368,'[1]Multi-Field'!$F$82="undrained"),BH368,""))</f>
        <v/>
      </c>
      <c r="EM368" s="409" t="str">
        <f>IF(AND('[1]Multi-Field'!$E$83=[1]Lists!BF368,'[1]Multi-Field'!$F$83="Drained"),BI368,IF(AND('[1]Multi-Field'!$E$83=[1]Lists!BF368,'[1]Multi-Field'!$F$83="undrained"),BH368,""))</f>
        <v/>
      </c>
      <c r="EN368" s="409" t="str">
        <f>IF(AND('[1]Multi-Field'!$E$84=[1]Lists!BF368,'[1]Multi-Field'!$F$84="Drained"),BI368,IF(AND('[1]Multi-Field'!$E$84=[1]Lists!BF368,'[1]Multi-Field'!$F$84="undrained"),BH368,""))</f>
        <v/>
      </c>
      <c r="EO368" s="409" t="str">
        <f>IF(AND('[1]Multi-Field'!$E$85=[1]Lists!BF368,'[1]Multi-Field'!$F$85="Drained"),BI368,IF(AND('[1]Multi-Field'!$E$85=[1]Lists!BF368,'[1]Multi-Field'!$F$85="undrained"),BH368,""))</f>
        <v/>
      </c>
      <c r="EP368" s="409" t="str">
        <f>IF(AND('[1]Multi-Field'!$E$86=[1]Lists!BF368,'[1]Multi-Field'!$F$86="Drained"),BI368,IF(AND('[1]Multi-Field'!$E$86=[1]Lists!BF368,'[1]Multi-Field'!$F$86="undrained"),BH368,""))</f>
        <v/>
      </c>
      <c r="EQ368" s="409" t="str">
        <f>IF(AND('[1]Multi-Field'!$E$87=[1]Lists!BF368,'[1]Multi-Field'!$F$87="Drained"),BI368,IF(AND('[1]Multi-Field'!$E$87=[1]Lists!BF368,'[1]Multi-Field'!$F$87="undrained"),BH368,""))</f>
        <v/>
      </c>
      <c r="ER368" s="409" t="str">
        <f>IF(AND('[1]Multi-Field'!$E$88=[1]Lists!BF368,'[1]Multi-Field'!$F$88="Drained"),BI368,IF(AND('[1]Multi-Field'!$E$88=[1]Lists!BF368,'[1]Multi-Field'!$F$88="undrained"),BH368,""))</f>
        <v/>
      </c>
      <c r="ES368" s="409" t="str">
        <f>IF(AND('[1]Multi-Field'!$E$89=[1]Lists!BF368,'[1]Multi-Field'!$F$89="Drained"),BI368,IF(AND('[1]Multi-Field'!$E$89=[1]Lists!BF368,'[1]Multi-Field'!$F$89="undrained"),BH368,""))</f>
        <v/>
      </c>
      <c r="ET368" s="409" t="str">
        <f>IF(AND('[1]Multi-Field'!$E$90=[1]Lists!BF368,'[1]Multi-Field'!$F$90="Drained"),BI368,IF(AND('[1]Multi-Field'!$E$90=[1]Lists!BF368,'[1]Multi-Field'!$F$90="undrained"),BH368,""))</f>
        <v/>
      </c>
      <c r="EU368" s="409" t="str">
        <f>IF(AND('[1]Multi-Field'!$E$91=[1]Lists!BF368,'[1]Multi-Field'!$F$91="Drained"),BI368,IF(AND('[1]Multi-Field'!$E$91=[1]Lists!BF368,'[1]Multi-Field'!$F$91="undrained"),BH368,""))</f>
        <v/>
      </c>
      <c r="EV368" s="409" t="str">
        <f>IF(AND('[1]Multi-Field'!$E$92=[1]Lists!BF368,'[1]Multi-Field'!$F$92="Drained"),BI368,IF(AND('[1]Multi-Field'!$E$92=[1]Lists!BF368,'[1]Multi-Field'!$F$92="undrained"),BH368,""))</f>
        <v/>
      </c>
      <c r="EW368" s="409" t="str">
        <f>IF(AND('[1]Multi-Field'!$E$93=[1]Lists!BF368,'[1]Multi-Field'!$F$93="Drained"),BI368,IF(AND('[1]Multi-Field'!$E$93=[1]Lists!BF368,'[1]Multi-Field'!$F$93="undrained"),BH368,""))</f>
        <v/>
      </c>
      <c r="EX368" s="409" t="str">
        <f>IF(AND('[1]Multi-Field'!$E$94=[1]Lists!BF368,'[1]Multi-Field'!$F$94="Drained"),BI368,IF(AND('[1]Multi-Field'!$E$94=[1]Lists!BF368,'[1]Multi-Field'!$F$94="undrained"),BH368,""))</f>
        <v/>
      </c>
      <c r="EY368" s="409" t="str">
        <f>IF(AND('[1]Multi-Field'!$E$95=[1]Lists!BF368,'[1]Multi-Field'!$F$95="Drained"),BI368,IF(AND('[1]Multi-Field'!$E$95=[1]Lists!BF368,'[1]Multi-Field'!$F$95="undrained"),BH368,""))</f>
        <v/>
      </c>
      <c r="EZ368" s="409" t="str">
        <f>IF(AND('[1]Multi-Field'!$E$96=[1]Lists!BF368,'[1]Multi-Field'!$F$96="Drained"),BI368,IF(AND('[1]Multi-Field'!$E$96=[1]Lists!BF368,'[1]Multi-Field'!$F$96="undrained"),BH368,""))</f>
        <v/>
      </c>
      <c r="FA368" s="409" t="str">
        <f>IF(AND('[1]Multi-Field'!$E$97=[1]Lists!BF368,'[1]Multi-Field'!$F$97="Drained"),BI368,IF(AND('[1]Multi-Field'!$E$97=[1]Lists!BF368,'[1]Multi-Field'!$F$97="undrained"),BH368,""))</f>
        <v/>
      </c>
      <c r="FB368" s="409" t="str">
        <f>IF(AND('[1]Multi-Field'!$E$98=[1]Lists!BF368,'[1]Multi-Field'!$F$98="Drained"),BI368,IF(AND('[1]Multi-Field'!$E$98=[1]Lists!BF368,'[1]Multi-Field'!$F$98="undrained"),BH368,""))</f>
        <v/>
      </c>
      <c r="FC368" s="409" t="str">
        <f>IF(AND('[1]Multi-Field'!$E$99=[1]Lists!BF368,'[1]Multi-Field'!$F$99="Drained"),BI368,IF(AND('[1]Multi-Field'!$E$99=[1]Lists!BF368,'[1]Multi-Field'!$F$99="undrained"),BH368,""))</f>
        <v/>
      </c>
      <c r="FD368" s="409" t="str">
        <f>IF(AND('[1]Multi-Field'!$E$100=[1]Lists!BF368,'[1]Multi-Field'!$F$100="Drained"),BI368,IF(AND('[1]Multi-Field'!$E$100=[1]Lists!BF368,'[1]Multi-Field'!$F$100="undrained"),BH368,""))</f>
        <v/>
      </c>
      <c r="FE368" s="409" t="str">
        <f>IF(AND('[1]Multi-Field'!$E$101=[1]Lists!BF368,'[1]Multi-Field'!$F$101="Drained"),BI368,IF(AND('[1]Multi-Field'!$E$101=[1]Lists!BF368,'[1]Multi-Field'!$F$101="undrained"),BH368,""))</f>
        <v/>
      </c>
      <c r="FF368" s="409" t="str">
        <f>IF(AND('[1]Multi-Field'!$E$102=[1]Lists!BF368,'[1]Multi-Field'!$F$102="Drained"),BI368,IF(AND('[1]Multi-Field'!$E$102=[1]Lists!BF368,'[1]Multi-Field'!$F$102="undrained"),BH368,""))</f>
        <v/>
      </c>
      <c r="FG368" s="409" t="str">
        <f>IF(AND('[1]Multi-Field'!$E$103=[1]Lists!BF368,'[1]Multi-Field'!$F$103="Drained"),BI368,IF(AND('[1]Multi-Field'!$E$103=[1]Lists!BF368,'[1]Multi-Field'!$F$103="undrained"),BH368,""))</f>
        <v/>
      </c>
      <c r="FH368" s="409" t="str">
        <f>IF(AND('[1]Multi-Field'!$E$104=[1]Lists!BF368,'[1]Multi-Field'!$F$104="Drained"),BI368,IF(AND('[1]Multi-Field'!$E$104=[1]Lists!BF368,'[1]Multi-Field'!$F$104="undrained"),BH368,""))</f>
        <v/>
      </c>
      <c r="FI368" s="409" t="str">
        <f>IF(AND('[1]Multi-Field'!$E$105=[1]Lists!BF368,'[1]Multi-Field'!$F$105="Drained"),BI368,IF(AND('[1]Multi-Field'!$E$105=[1]Lists!BF368,'[1]Multi-Field'!$F$105="undrained"),BH368,""))</f>
        <v/>
      </c>
      <c r="FJ368" s="409" t="str">
        <f>IF(AND('[1]Multi-Field'!$E$106=[1]Lists!BF368,'[1]Multi-Field'!$F$106="Drained"),BI368,IF(AND('[1]Multi-Field'!$E$106=[1]Lists!BF368,'[1]Multi-Field'!$F$106="undrained"),BH368,""))</f>
        <v/>
      </c>
      <c r="FK368" s="409" t="str">
        <f>IF(AND('[1]Multi-Field'!$E$107=[1]Lists!BF368,'[1]Multi-Field'!$F$107="Drained"),BI368,IF(AND('[1]Multi-Field'!$E$107=[1]Lists!BF368,'[1]Multi-Field'!$F$107="undrained"),BH368,""))</f>
        <v/>
      </c>
      <c r="FL368" s="409" t="str">
        <f>IF(AND('[1]Multi-Field'!$E$108=[1]Lists!BF368,'[1]Multi-Field'!$F$108="Drained"),BI368,IF(AND('[1]Multi-Field'!$E$108=[1]Lists!BF368,'[1]Multi-Field'!$F$108="undrained"),BH368,""))</f>
        <v/>
      </c>
      <c r="FM368" s="409" t="str">
        <f>IF(AND('[1]Multi-Field'!$E$109=[1]Lists!BF368,'[1]Multi-Field'!$F$109="Drained"),BI368,IF(AND('[1]Multi-Field'!$E$109=[1]Lists!BF368,'[1]Multi-Field'!$F$109="undrained"),BH368,""))</f>
        <v/>
      </c>
      <c r="FN368" s="409" t="str">
        <f>IF(AND('[1]Multi-Field'!$E$110=[1]Lists!BF368,'[1]Multi-Field'!$F$110="Drained"),BI368,IF(AND('[1]Multi-Field'!$E$110=[1]Lists!BF368,'[1]Multi-Field'!$F$110="undrained"),BH368,""))</f>
        <v/>
      </c>
      <c r="FO368" s="409" t="str">
        <f>IF(AND('[1]Multi-Field'!$E$111=[1]Lists!BF368,'[1]Multi-Field'!$F$111="Drained"),BI368,IF(AND('[1]Multi-Field'!$E$111=[1]Lists!BF368,'[1]Multi-Field'!$F$111="undrained"),BH368,""))</f>
        <v/>
      </c>
      <c r="FP368" s="409" t="str">
        <f>IF(AND('[1]Multi-Field'!$E$112=[1]Lists!BF368,'[1]Multi-Field'!$F$112="Drained"),BI368,IF(AND('[1]Multi-Field'!$E$112=[1]Lists!BF368,'[1]Multi-Field'!$F$112="undrained"),BH368,""))</f>
        <v/>
      </c>
      <c r="FQ368" s="409" t="str">
        <f>IF(AND('[1]Multi-Field'!$E$113=[1]Lists!BF368,'[1]Multi-Field'!$F$113="Drained"),BI368,IF(AND('[1]Multi-Field'!$E$113=[1]Lists!BF368,'[1]Multi-Field'!$F$113="undrained"),BH368,""))</f>
        <v/>
      </c>
      <c r="FR368" s="409" t="str">
        <f>IF(AND('[1]Multi-Field'!$E$114=[1]Lists!BF368,'[1]Multi-Field'!$F$114="Drained"),BI368,IF(AND('[1]Multi-Field'!$E$114=[1]Lists!BF368,'[1]Multi-Field'!$F$114="undrained"),BH368,""))</f>
        <v/>
      </c>
      <c r="FS368" s="409" t="str">
        <f>IF(AND('[1]Multi-Field'!$E$115=[1]Lists!BF368,'[1]Multi-Field'!$F$115="Drained"),BI368,IF(AND('[1]Multi-Field'!$E$115=[1]Lists!BF368,'[1]Multi-Field'!$F$115="undrained"),BH368,""))</f>
        <v/>
      </c>
      <c r="FT368" s="409" t="str">
        <f>IF(AND('[1]Multi-Field'!$E$116=[1]Lists!BF368,'[1]Multi-Field'!$F$116="Drained"),BI368,IF(AND('[1]Multi-Field'!$E$116=[1]Lists!BF368,'[1]Multi-Field'!$F$116="undrained"),BH368,""))</f>
        <v/>
      </c>
      <c r="FU368" s="409" t="str">
        <f>IF(AND('[1]Multi-Field'!$E$117=[1]Lists!BF368,'[1]Multi-Field'!$F$117="Drained"),BI368,IF(AND('[1]Multi-Field'!$E$117=[1]Lists!BF368,'[1]Multi-Field'!$F$117="undrained"),BH368,""))</f>
        <v/>
      </c>
      <c r="FV368" s="409" t="str">
        <f>IF(AND('[1]Multi-Field'!$E$118=[1]Lists!BF368,'[1]Multi-Field'!$F$118="Drained"),BI368,IF(AND('[1]Multi-Field'!$E$118=[1]Lists!BF368,'[1]Multi-Field'!$F$118="undrained"),BH368,""))</f>
        <v/>
      </c>
      <c r="FW368" s="409" t="str">
        <f>IF(AND('[1]Multi-Field'!$E$119=[1]Lists!BF368,'[1]Multi-Field'!$F$119="Drained"),BI368,IF(AND('[1]Multi-Field'!$E$119=[1]Lists!BF368,'[1]Multi-Field'!$F$119="undrained"),BH368,""))</f>
        <v/>
      </c>
      <c r="FX368" s="409" t="str">
        <f>IF(AND('[1]Multi-Field'!$E$120=[1]Lists!BF368,'[1]Multi-Field'!$F$120="Drained"),BI368,IF(AND('[1]Multi-Field'!$E$120=[1]Lists!BF368,'[1]Multi-Field'!$F$120="undrained"),BH368,""))</f>
        <v/>
      </c>
      <c r="GC368" s="4">
        <v>1</v>
      </c>
    </row>
    <row r="369" spans="1:185" ht="13.5" customHeight="1">
      <c r="A369" s="7" t="s">
        <v>455</v>
      </c>
      <c r="B369" s="7"/>
      <c r="C369" s="7"/>
      <c r="D369" s="8">
        <v>60</v>
      </c>
      <c r="E369" s="8">
        <f t="shared" si="53"/>
        <v>62</v>
      </c>
      <c r="F369" s="8">
        <f t="shared" si="54"/>
        <v>63</v>
      </c>
      <c r="G369" s="8">
        <v>65</v>
      </c>
      <c r="H369" s="8">
        <v>65</v>
      </c>
      <c r="I369" s="8">
        <f t="shared" si="57"/>
        <v>68</v>
      </c>
      <c r="J369" s="8">
        <f t="shared" si="58"/>
        <v>72</v>
      </c>
      <c r="K369" s="8">
        <v>75</v>
      </c>
      <c r="L369" s="8">
        <v>80</v>
      </c>
      <c r="M369" s="8">
        <f t="shared" si="55"/>
        <v>83</v>
      </c>
      <c r="N369" s="8">
        <f t="shared" si="56"/>
        <v>87</v>
      </c>
      <c r="O369" s="8">
        <v>90</v>
      </c>
      <c r="P369" s="391">
        <v>344</v>
      </c>
      <c r="Q369" s="394"/>
      <c r="R369" s="395" t="b">
        <f>IF(OR('Multi-Field'!AA346=Lists!$AC$42,'Multi-Field'!AA346=Lists!$AC$43),IF('Multi-Field'!Z346="x",(IF('Multi-Field'!AC346=Lists!$Q$11,Lists!$R$11,IF('Multi-Field'!AC346=Lists!$Q$12,Lists!$R$12,IF('Multi-Field'!AC346=Lists!$Q$13,Lists!$R$13,IF('Multi-Field'!AC346=Lists!$Q$14,Lists!$R$14))))),IF('Multi-Field'!X346="x",(IF('Multi-Field'!AC346=Lists!$Q$11,Lists!$S$11,IF('Multi-Field'!AC346=Lists!$Q$12,Lists!$S$12,IF('Multi-Field'!AC346=Lists!$Q$13,Lists!$S$13,IF('Multi-Field'!AC346=Lists!$Q$14,Lists!$S$14))))),IF('Multi-Field'!V346="x",(IF('Multi-Field'!AC346=Lists!$Q$11,Lists!$T$11,IF('Multi-Field'!AC346=Lists!$Q$12,Lists!$T$12,IF('Multi-Field'!AC346=Lists!$Q$13,Lists!$T$13,IF('Multi-Field'!AC346=Lists!$Q$14,Lists!$T$14))))),0))))</f>
        <v>0</v>
      </c>
      <c r="S369" s="395" t="str">
        <f t="shared" si="59"/>
        <v/>
      </c>
      <c r="T369" s="395"/>
      <c r="U369" s="396"/>
      <c r="BF369" s="411" t="s">
        <v>1533</v>
      </c>
      <c r="BG369" s="412">
        <v>3</v>
      </c>
      <c r="BH369" s="412">
        <v>2.5</v>
      </c>
      <c r="BI369" s="412">
        <v>3.5</v>
      </c>
      <c r="BJ369" s="409" t="e">
        <f>IF(AND('[1]Single Field'!#REF!=[1]Lists!BF369,'[1]Single Field'!#REF!="Drained"),"x",IF(AND('[1]Single Field'!#REF!=[1]Lists!BF369,'[1]Single Field'!#REF!="Undrained"),O,""))</f>
        <v>#REF!</v>
      </c>
      <c r="BK369" s="409" t="str">
        <f>IF(AND('[1]Multi-Field'!$E$3=[1]Lists!BF369,'[1]Multi-Field'!$F$3="Drained"),BI369,IF(AND('[1]Multi-Field'!$E$3=BF369,'[1]Multi-Field'!$F$3="undrained"),BH369,""))</f>
        <v/>
      </c>
      <c r="BL369" s="409" t="str">
        <f>IF(AND('[1]Multi-Field'!$E$4=BF369,'[1]Multi-Field'!$F$4="Drained"),BI369,IF(AND('[1]Multi-Field'!$E$4=BF369,'[1]Multi-Field'!$F$4="undrained"),BH369,""))</f>
        <v/>
      </c>
      <c r="BM369" s="409" t="str">
        <f>IF(AND('[1]Multi-Field'!$E$5=BF369,'[1]Multi-Field'!$F$5="Drained"),BI369,IF(AND('[1]Multi-Field'!$E$5=BF369,'[1]Multi-Field'!$F$5="undrained"),BH369,""))</f>
        <v/>
      </c>
      <c r="BN369" s="409" t="str">
        <f>IF(AND('[1]Multi-Field'!$E$6=BF369,'[1]Multi-Field'!$F$6="Drained"),BI369,IF(AND('[1]Multi-Field'!$E$6=BF369,'[1]Multi-Field'!$F$6="undrained"),BH369,""))</f>
        <v/>
      </c>
      <c r="BO369" s="409" t="str">
        <f>IF(AND('[1]Multi-Field'!$E$7=BF369,'[1]Multi-Field'!$F$7="Drained"),BI369,IF(AND('[1]Multi-Field'!$E$7=BF369,'[1]Multi-Field'!$F$7="undrained"),BH369,""))</f>
        <v/>
      </c>
      <c r="BP369" s="409" t="str">
        <f>IF(AND('[1]Multi-Field'!$E$8=BF369,'[1]Multi-Field'!$F$8="Drained"),BI369,IF(AND('[1]Multi-Field'!$E$8=BF369,'[1]Multi-Field'!$F$8="undrained"),BH369,""))</f>
        <v/>
      </c>
      <c r="BQ369" s="409" t="str">
        <f>IF(AND('[1]Multi-Field'!$E$9=BF369,'[1]Multi-Field'!$F$9="Drained"),BI369,IF(AND('[1]Multi-Field'!$E$9=BF369,'[1]Multi-Field'!$F$9="undrained"),BH369,""))</f>
        <v/>
      </c>
      <c r="BR369" s="409" t="str">
        <f>IF(AND('[1]Multi-Field'!$E$10=BF369,'[1]Multi-Field'!$F$10="Drained"),BI369,IF(AND('[1]Multi-Field'!$E$10=BF369,'[1]Multi-Field'!$F$10="undrained"),BH369,""))</f>
        <v/>
      </c>
      <c r="BS369" s="409" t="str">
        <f>IF(AND('[1]Multi-Field'!$E$11=BF369,'[1]Multi-Field'!$F$11="Drained"),BI369,IF(AND('[1]Multi-Field'!$E$11=BF369,'[1]Multi-Field'!$F$11="undrained"),BH369,""))</f>
        <v/>
      </c>
      <c r="BT369" s="409" t="str">
        <f>IF(AND('[1]Multi-Field'!$E$12=BF369,'[1]Multi-Field'!$F$12="Drained"),BI369,IF(AND('[1]Multi-Field'!$E$12=BF369,'[1]Multi-Field'!$F$12="undrained"),BH369,""))</f>
        <v/>
      </c>
      <c r="BU369" s="409" t="str">
        <f>IF(AND('[1]Multi-Field'!$E$13=BF369,'[1]Multi-Field'!$F$13="Drained"),BI369,IF(AND('[1]Multi-Field'!$E$3=BF369,'[1]Multi-Field'!$F$13="undrained"),BH369,""))</f>
        <v/>
      </c>
      <c r="BV369" s="409" t="str">
        <f>IF(AND('[1]Multi-Field'!$E$14=BF369,'[1]Multi-Field'!$F$14="Drained"),BI369,IF(AND('[1]Multi-Field'!$E$14=BF369,'[1]Multi-Field'!$F$14="undrained"),BH369,""))</f>
        <v/>
      </c>
      <c r="BW369" s="409" t="str">
        <f>IF(AND('[1]Multi-Field'!$E$15=BF369,'[1]Multi-Field'!$F$15="Drained"),BI369,IF(AND('[1]Multi-Field'!$E$15=BF369,'[1]Multi-Field'!$F$15="undrained"),BH369,""))</f>
        <v/>
      </c>
      <c r="BX369" s="409" t="str">
        <f>IF(AND('[1]Multi-Field'!$E$16=[1]Lists!BF369,'[1]Multi-Field'!$F$16="Drained"),BI369,IF(AND('[1]Multi-Field'!$E$16=[1]Lists!BF369,'[1]Multi-Field'!$F$16="undrained"),BH369,""))</f>
        <v/>
      </c>
      <c r="BY369" s="409" t="str">
        <f>IF(AND('[1]Multi-Field'!$E$17=[1]Lists!BF369,'[1]Multi-Field'!$F$17="Drained"),BI369,IF(AND('[1]Multi-Field'!$E$17=[1]Lists!BF369,'[1]Multi-Field'!$F$17="undrained"),BH369,""))</f>
        <v/>
      </c>
      <c r="BZ369" s="409" t="str">
        <f>IF(AND('[1]Multi-Field'!$E$18=[1]Lists!BF369,'[1]Multi-Field'!$F$18="Drained"),BI369,IF(AND('[1]Multi-Field'!$E$18=[1]Lists!BF369,'[1]Multi-Field'!$F$18="undrained"),BH369,""))</f>
        <v/>
      </c>
      <c r="CA369" s="409" t="str">
        <f>IF(AND('[1]Multi-Field'!$E$19=[1]Lists!BF369,'[1]Multi-Field'!$F$19="Drained"),BI369,IF(AND('[1]Multi-Field'!$E$19=[1]Lists!BF369,'[1]Multi-Field'!$F$19="undrained"),BH369,""))</f>
        <v/>
      </c>
      <c r="CB369" s="409" t="str">
        <f>IF(AND('[1]Multi-Field'!$E$20=[1]Lists!BF369,'[1]Multi-Field'!$F$20="Drained"),BI369,IF(AND('[1]Multi-Field'!$E$20=[1]Lists!BF369,'[1]Multi-Field'!$F$20="undrained"),BH369,""))</f>
        <v/>
      </c>
      <c r="CC369" s="409" t="str">
        <f>IF(AND('[1]Multi-Field'!$E$21=[1]Lists!BF369,'[1]Multi-Field'!$F$21="Drained"),BI369,IF(AND('[1]Multi-Field'!$E$21=[1]Lists!BF369,'[1]Multi-Field'!$F$21="undrained"),BH369,""))</f>
        <v/>
      </c>
      <c r="CD369" s="409" t="str">
        <f>IF(AND('[1]Multi-Field'!$E$22=[1]Lists!BF369,'[1]Multi-Field'!$F$22="Drained"),BI369,IF(AND('[1]Multi-Field'!$E$22=[1]Lists!BF369,'[1]Multi-Field'!$F$22="undrained"),BH369,""))</f>
        <v/>
      </c>
      <c r="CE369" s="409" t="str">
        <f>IF(AND('[1]Multi-Field'!$E$23=[1]Lists!BF369,'[1]Multi-Field'!$F$23="Drained"),BI369,IF(AND('[1]Multi-Field'!$E$23=[1]Lists!BF369,'[1]Multi-Field'!$F$23="undrained"),BH369,""))</f>
        <v/>
      </c>
      <c r="CF369" s="409" t="str">
        <f>IF(AND('[1]Multi-Field'!$E$24=[1]Lists!BF369,'[1]Multi-Field'!$F$24="Drained"),BI369,IF(AND('[1]Multi-Field'!$E$24=[1]Lists!BF369,'[1]Multi-Field'!$F$24="undrained"),BH369,""))</f>
        <v/>
      </c>
      <c r="CG369" s="409" t="str">
        <f>IF(AND('[1]Multi-Field'!$E$25=[1]Lists!BF369,'[1]Multi-Field'!$F$25="Drained"),BI369,IF(AND('[1]Multi-Field'!$E$25=[1]Lists!BF369,'[1]Multi-Field'!$F$25="undrained"),BH369,""))</f>
        <v/>
      </c>
      <c r="CH369" s="409" t="str">
        <f>IF(AND('[1]Multi-Field'!$E$26=[1]Lists!BF369,'[1]Multi-Field'!$F$26="Drained"),BI369,IF(AND('[1]Multi-Field'!$E$26=[1]Lists!BF369,'[1]Multi-Field'!$F$26="undrained"),BH369,""))</f>
        <v/>
      </c>
      <c r="CI369" s="409" t="str">
        <f>IF(AND('[1]Multi-Field'!$E$27=[1]Lists!BF369,'[1]Multi-Field'!$F$27="Drained"),BI369,IF(AND('[1]Multi-Field'!$E$27=[1]Lists!BF369,'[1]Multi-Field'!$F$27="undrained"),BH369,""))</f>
        <v/>
      </c>
      <c r="CJ369" s="409" t="str">
        <f>IF(AND('[1]Multi-Field'!$E$28=[1]Lists!BF369,'[1]Multi-Field'!$F$28="Drained"),BI369,IF(AND('[1]Multi-Field'!$E$28=[1]Lists!BF369,'[1]Multi-Field'!$F$28="undrained"),BH369,""))</f>
        <v/>
      </c>
      <c r="CK369" s="409" t="str">
        <f>IF(AND('[1]Multi-Field'!$E$29=[1]Lists!BF369,'[1]Multi-Field'!$F$29="Drained"),BI369,IF(AND('[1]Multi-Field'!$E$29=[1]Lists!BF369,'[1]Multi-Field'!$F$29="undrained"),BH369,""))</f>
        <v/>
      </c>
      <c r="CL369" s="409" t="str">
        <f>IF(AND('[1]Multi-Field'!$E$30=[1]Lists!BF369,'[1]Multi-Field'!$F$30="Drained"),BI369,IF(AND('[1]Multi-Field'!$E$30=[1]Lists!BF369,'[1]Multi-Field'!$F$30="undrained"),BH369,""))</f>
        <v/>
      </c>
      <c r="CM369" s="409" t="str">
        <f>IF(AND('[1]Multi-Field'!$E$31=[1]Lists!BF369,'[1]Multi-Field'!$F$31="Drained"),BI369,IF(AND('[1]Multi-Field'!$E$31=[1]Lists!BF369,'[1]Multi-Field'!$F$31="undrained"),BH369,""))</f>
        <v/>
      </c>
      <c r="CN369" s="409" t="str">
        <f>IF(AND('[1]Multi-Field'!$E$32=[1]Lists!BF369,'[1]Multi-Field'!$F$32="Drained"),BI369,IF(AND('[1]Multi-Field'!$E$32=[1]Lists!BF369,'[1]Multi-Field'!$F$32="undrained"),BH369,""))</f>
        <v/>
      </c>
      <c r="CO369" s="409" t="str">
        <f>IF(AND('[1]Multi-Field'!$E$33=[1]Lists!BF369,'[1]Multi-Field'!$F$33="Drained"),BI369,IF(AND('[1]Multi-Field'!$E$33=[1]Lists!BF369,'[1]Multi-Field'!$F$33="undrained"),BH369,""))</f>
        <v/>
      </c>
      <c r="CP369" s="409" t="str">
        <f>IF(AND('[1]Multi-Field'!$E$34=[1]Lists!BF369,'[1]Multi-Field'!$F$34="Drained"),BI369,IF(AND('[1]Multi-Field'!$E$34=[1]Lists!BF369,'[1]Multi-Field'!$F$34="undrained"),BH369,""))</f>
        <v/>
      </c>
      <c r="CQ369" s="409" t="str">
        <f>IF(AND('[1]Multi-Field'!$E$35=[1]Lists!BF369,'[1]Multi-Field'!$F$35="Drained"),BI369,IF(AND('[1]Multi-Field'!$E$35=[1]Lists!BF369,'[1]Multi-Field'!$F$35="undrained"),BH369,""))</f>
        <v/>
      </c>
      <c r="CR369" s="409" t="str">
        <f>IF(AND('[1]Multi-Field'!$E$36=[1]Lists!BF369,'[1]Multi-Field'!$F$36="Drained"),BI369,IF(AND('[1]Multi-Field'!$E$36=[1]Lists!BF369,'[1]Multi-Field'!$F$36="undrained"),BH369,""))</f>
        <v/>
      </c>
      <c r="CS369" s="409" t="str">
        <f>IF(AND('[1]Multi-Field'!$E$37=[1]Lists!BF369,'[1]Multi-Field'!$F$37="Drained"),BI369,IF(AND('[1]Multi-Field'!$E$37=[1]Lists!BF369,'[1]Multi-Field'!$F$37="undrained"),BH369,""))</f>
        <v/>
      </c>
      <c r="CT369" s="409" t="str">
        <f>IF(AND('[1]Multi-Field'!$E$38=[1]Lists!BF369,'[1]Multi-Field'!$F$38="Drained"),BI369,IF(AND('[1]Multi-Field'!$E$38=[1]Lists!BF369,'[1]Multi-Field'!$F$38="undrained"),BH369,""))</f>
        <v/>
      </c>
      <c r="CU369" s="409" t="str">
        <f>IF(AND('[1]Multi-Field'!$E$39=[1]Lists!BF369,'[1]Multi-Field'!$F$39="Drained"),BI369,IF(AND('[1]Multi-Field'!$E$39=[1]Lists!BF369,'[1]Multi-Field'!$F$39="undrained"),BH369,""))</f>
        <v/>
      </c>
      <c r="CV369" s="409" t="str">
        <f>IF(AND('[1]Multi-Field'!$E$40=[1]Lists!BF369,'[1]Multi-Field'!$F$40="Drained"),BI369,IF(AND('[1]Multi-Field'!$E$40=[1]Lists!BF369,'[1]Multi-Field'!$F$40="undrained"),BH369,""))</f>
        <v/>
      </c>
      <c r="CW369" s="409" t="str">
        <f>IF(AND('[1]Multi-Field'!$E$41=[1]Lists!BF369,'[1]Multi-Field'!$F$40="Drained"),BI369,IF(AND('[1]Multi-Field'!$E$40=[1]Lists!BF369,'[1]Multi-Field'!$F$40="undrained"),BH369,""))</f>
        <v/>
      </c>
      <c r="CX369" s="409" t="str">
        <f>IF(AND('[1]Multi-Field'!$E$42=[1]Lists!BF369,'[1]Multi-Field'!$F$42="Drained"),BI369,IF(AND('[1]Multi-Field'!$E$42=[1]Lists!BF369,'[1]Multi-Field'!$F$42="undrained"),BH369,""))</f>
        <v/>
      </c>
      <c r="CY369" s="409" t="str">
        <f>IF(AND('[1]Multi-Field'!$E$43=[1]Lists!BF369,'[1]Multi-Field'!$F$43="Drained"),BI369,IF(AND('[1]Multi-Field'!$E$43=[1]Lists!BF369,'[1]Multi-Field'!$F$43="undrained"),BH369,""))</f>
        <v/>
      </c>
      <c r="CZ369" s="409" t="str">
        <f>IF(AND('[1]Multi-Field'!$E$44=[1]Lists!BF369,'[1]Multi-Field'!$F$44="Drained"),BI369,IF(AND('[1]Multi-Field'!$E$44=[1]Lists!BF369,'[1]Multi-Field'!$F$44="undrained"),BH369,""))</f>
        <v/>
      </c>
      <c r="DA369" s="409" t="str">
        <f>IF(AND('[1]Multi-Field'!$E$45=[1]Lists!BF369,'[1]Multi-Field'!$F$45="Drained"),BI369,IF(AND('[1]Multi-Field'!$E$45=[1]Lists!BF369,'[1]Multi-Field'!$F$45="undrained"),BH369,""))</f>
        <v/>
      </c>
      <c r="DB369" s="409" t="str">
        <f>IF(AND('[1]Multi-Field'!$E$46=[1]Lists!BF369,'[1]Multi-Field'!$F$46="Drained"),BI369,IF(AND('[1]Multi-Field'!$E$46=[1]Lists!BF369,'[1]Multi-Field'!$F$46="undrained"),BH369,""))</f>
        <v/>
      </c>
      <c r="DC369" s="409" t="str">
        <f>IF(AND('[1]Multi-Field'!$E$47=[1]Lists!BF369,'[1]Multi-Field'!$F$47="Drained"),BI369,IF(AND('[1]Multi-Field'!$E$47=[1]Lists!BF369,'[1]Multi-Field'!$F$47="undrained"),BH369,""))</f>
        <v/>
      </c>
      <c r="DD369" s="409" t="str">
        <f>IF(AND('[1]Multi-Field'!$E$48=[1]Lists!BF369,'[1]Multi-Field'!$F$48="Drained"),BI369,IF(AND('[1]Multi-Field'!$E$48=[1]Lists!BF369,'[1]Multi-Field'!$F$48="undrained"),BH369,""))</f>
        <v/>
      </c>
      <c r="DE369" s="409" t="str">
        <f>IF(AND('[1]Multi-Field'!$E$49=[1]Lists!BF369,'[1]Multi-Field'!$F$49="Drained"),BI369,IF(AND('[1]Multi-Field'!$E$49=[1]Lists!BF369,'[1]Multi-Field'!$F$9="undrained"),BH369,""))</f>
        <v/>
      </c>
      <c r="DF369" s="409" t="str">
        <f>IF(AND('[1]Multi-Field'!$E$50=[1]Lists!BF369,'[1]Multi-Field'!$F$50="Drained"),BI369,IF(AND('[1]Multi-Field'!$E$50=[1]Lists!BF369,'[1]Multi-Field'!$F$50="undrained"),BH369,""))</f>
        <v/>
      </c>
      <c r="DG369" s="409" t="str">
        <f>IF(AND('[1]Multi-Field'!$E$51=[1]Lists!BF369,'[1]Multi-Field'!$F$51="Drained"),BI369,IF(AND('[1]Multi-Field'!$E$51=[1]Lists!BF369,'[1]Multi-Field'!$F$51="undrained"),BH369,""))</f>
        <v/>
      </c>
      <c r="DH369" s="409" t="str">
        <f>IF(AND('[1]Multi-Field'!$E$52=[1]Lists!BF369,'[1]Multi-Field'!$F$52="Drained"),BI369,IF(AND('[1]Multi-Field'!$E$52=[1]Lists!BF369,'[1]Multi-Field'!$F$52="undrained"),BH369,""))</f>
        <v/>
      </c>
      <c r="DI369" s="409" t="str">
        <f>IF(AND('[1]Multi-Field'!$E$53=[1]Lists!BF369,'[1]Multi-Field'!$F$53="Drained"),BI369,IF(AND('[1]Multi-Field'!$E$53=[1]Lists!BF369,'[1]Multi-Field'!$F$53="undrained"),BH369,""))</f>
        <v/>
      </c>
      <c r="DJ369" s="409" t="str">
        <f>IF(AND('[1]Multi-Field'!$E$54=[1]Lists!BF369,'[1]Multi-Field'!$F$54="Drained"),BI369,IF(AND('[1]Multi-Field'!$E$54=[1]Lists!BF369,'[1]Multi-Field'!$F$54="undrained"),BH369,""))</f>
        <v/>
      </c>
      <c r="DK369" s="409" t="str">
        <f>IF(AND('[1]Multi-Field'!$E$55=[1]Lists!BF369,'[1]Multi-Field'!$F$55="Drained"),BI369,IF(AND('[1]Multi-Field'!$E$55=[1]Lists!BF369,'[1]Multi-Field'!$F$55="undrained"),BH369,""))</f>
        <v/>
      </c>
      <c r="DL369" s="409" t="str">
        <f>IF(AND('[1]Multi-Field'!$E$56=[1]Lists!BF369,'[1]Multi-Field'!$F$56="Drained"),BI369,IF(AND('[1]Multi-Field'!$E$56=[1]Lists!BF369,'[1]Multi-Field'!$F$56="undrained"),BH369,""))</f>
        <v/>
      </c>
      <c r="DM369" s="409" t="str">
        <f>IF(AND('[1]Multi-Field'!$E$57=[1]Lists!BF369,'[1]Multi-Field'!$F$57="Drained"),BI369,IF(AND('[1]Multi-Field'!$E$57=[1]Lists!BF369,'[1]Multi-Field'!$F$57="undrained"),BH369,""))</f>
        <v/>
      </c>
      <c r="DN369" s="409" t="str">
        <f>IF(AND('[1]Multi-Field'!$E$58=[1]Lists!BF369,'[1]Multi-Field'!$F$58="Drained"),BI369,IF(AND('[1]Multi-Field'!$E$58=[1]Lists!BF369,'[1]Multi-Field'!$F$58="undrained"),BH369,""))</f>
        <v/>
      </c>
      <c r="DO369" s="409" t="str">
        <f>IF(AND('[1]Multi-Field'!$E$59=[1]Lists!BF369,'[1]Multi-Field'!$F$59="Drained"),BI369,IF(AND('[1]Multi-Field'!$E$59=[1]Lists!BF369,'[1]Multi-Field'!$F$59="undrained"),BH369,""))</f>
        <v/>
      </c>
      <c r="DP369" s="409" t="str">
        <f>IF(AND('[1]Multi-Field'!$E$60=[1]Lists!BF369,'[1]Multi-Field'!$F$60="Drained"),BI369,IF(AND('[1]Multi-Field'!$E$60=[1]Lists!BF369,'[1]Multi-Field'!$F$60="undrained"),BH369,""))</f>
        <v/>
      </c>
      <c r="DQ369" s="409" t="str">
        <f>IF(AND('[1]Multi-Field'!$E$61=[1]Lists!BF369,'[1]Multi-Field'!$F$61="Drained"),BI369,IF(AND('[1]Multi-Field'!$E$61=[1]Lists!BF369,'[1]Multi-Field'!$F$61="undrained"),BH369,""))</f>
        <v/>
      </c>
      <c r="DR369" s="409" t="str">
        <f>IF(AND('[1]Multi-Field'!$E$62=[1]Lists!BF369,'[1]Multi-Field'!$F$62="Drained"),BI369,IF(AND('[1]Multi-Field'!$E$62=[1]Lists!BF369,'[1]Multi-Field'!$F$62="undrained"),BH369,""))</f>
        <v/>
      </c>
      <c r="DS369" s="409" t="str">
        <f>IF(AND('[1]Multi-Field'!$E$63=[1]Lists!BF369,'[1]Multi-Field'!$F$63="Drained"),BI369,IF(AND('[1]Multi-Field'!$E$63=[1]Lists!BF369,'[1]Multi-Field'!$F$63="undrained"),BH369,""))</f>
        <v/>
      </c>
      <c r="DT369" s="409" t="str">
        <f>IF(AND('[1]Multi-Field'!$E$64=[1]Lists!BF369,'[1]Multi-Field'!$F$64="Drained"),BI369,IF(AND('[1]Multi-Field'!$E$64=[1]Lists!BF369,'[1]Multi-Field'!$F$64="undrained"),BH369,""))</f>
        <v/>
      </c>
      <c r="DU369" s="409" t="str">
        <f>IF(AND('[1]Multi-Field'!$E$65=[1]Lists!BF369,'[1]Multi-Field'!$F$65="Drained"),BI369,IF(AND('[1]Multi-Field'!$E$65=[1]Lists!BF369,'[1]Multi-Field'!$F$65="undrained"),BH369,""))</f>
        <v/>
      </c>
      <c r="DV369" s="409" t="str">
        <f>IF(AND('[1]Multi-Field'!$E$66=[1]Lists!BF369,'[1]Multi-Field'!$F$66="Drained"),BI369,IF(AND('[1]Multi-Field'!$E$66=[1]Lists!BF369,'[1]Multi-Field'!$F$66="undrained"),BH369,""))</f>
        <v/>
      </c>
      <c r="DW369" s="409" t="str">
        <f>IF(AND('[1]Multi-Field'!$E$67=[1]Lists!BF369,'[1]Multi-Field'!$F$67="Drained"),BI369,IF(AND('[1]Multi-Field'!$E$67=[1]Lists!BF369,'[1]Multi-Field'!$F$67="undrained"),BH369,""))</f>
        <v/>
      </c>
      <c r="DX369" s="409" t="str">
        <f>IF(AND('[1]Multi-Field'!$E$68=[1]Lists!BF369,'[1]Multi-Field'!$F$68="Drained"),BI369,IF(AND('[1]Multi-Field'!$E$68=[1]Lists!BF369,'[1]Multi-Field'!$F$68="undrained"),BH369,""))</f>
        <v/>
      </c>
      <c r="DY369" s="409" t="str">
        <f>IF(AND('[1]Multi-Field'!$E$69=[1]Lists!BF369,'[1]Multi-Field'!$F$69="Drained"),BI369,IF(AND('[1]Multi-Field'!$E$69=[1]Lists!BF369,'[1]Multi-Field'!$F$69="undrained"),BH369,""))</f>
        <v/>
      </c>
      <c r="DZ369" s="409" t="str">
        <f>IF(AND('[1]Multi-Field'!$E$70=[1]Lists!BF369,'[1]Multi-Field'!$F$70="Drained"),BI369,IF(AND('[1]Multi-Field'!$E$70=[1]Lists!BF369,'[1]Multi-Field'!$F$70="undrained"),BH369,""))</f>
        <v/>
      </c>
      <c r="EA369" s="409" t="str">
        <f>IF(AND('[1]Multi-Field'!$E$71=[1]Lists!BF369,'[1]Multi-Field'!$F$71="Drained"),BI369,IF(AND('[1]Multi-Field'!$E$71=[1]Lists!BF369,'[1]Multi-Field'!$F$71="undrained"),BH369,""))</f>
        <v/>
      </c>
      <c r="EB369" s="409" t="str">
        <f>IF(AND('[1]Multi-Field'!$E$72=[1]Lists!BF369,'[1]Multi-Field'!$F$72="Drained"),BI369,IF(AND('[1]Multi-Field'!$E$72=[1]Lists!BF369,'[1]Multi-Field'!$F$72="undrained"),BH369,""))</f>
        <v/>
      </c>
      <c r="EC369" s="409" t="str">
        <f>IF(AND('[1]Multi-Field'!$E$73=[1]Lists!BF369,'[1]Multi-Field'!$F$73="Drained"),BI369,IF(AND('[1]Multi-Field'!$E$73=[1]Lists!BF369,'[1]Multi-Field'!$F$73="undrained"),BH369,""))</f>
        <v/>
      </c>
      <c r="ED369" s="409" t="str">
        <f>IF(AND('[1]Multi-Field'!$E$74=[1]Lists!BF369,'[1]Multi-Field'!$F$74="Drained"),BI369,IF(AND('[1]Multi-Field'!$E$74=[1]Lists!BF369,'[1]Multi-Field'!$F$74="undrained"),BH369,""))</f>
        <v/>
      </c>
      <c r="EE369" s="409" t="str">
        <f>IF(AND('[1]Multi-Field'!$E$75=[1]Lists!BF369,'[1]Multi-Field'!$F$75="Drained"),BI369,IF(AND('[1]Multi-Field'!$E$75=[1]Lists!BF369,'[1]Multi-Field'!$F$75="undrained"),BH369,""))</f>
        <v/>
      </c>
      <c r="EF369" s="409" t="str">
        <f>IF(AND('[1]Multi-Field'!$E$76=[1]Lists!BF369,'[1]Multi-Field'!$F$76="Drained"),BI369,IF(AND('[1]Multi-Field'!$E$76=[1]Lists!BF369,'[1]Multi-Field'!$F$6="undrained"),BH369,""))</f>
        <v/>
      </c>
      <c r="EG369" s="409" t="str">
        <f>IF(AND('[1]Multi-Field'!$E$77=[1]Lists!BF369,'[1]Multi-Field'!$F$77="Drained"),BI369,IF(AND('[1]Multi-Field'!$E$77=[1]Lists!BF369,'[1]Multi-Field'!$F$77="undrained"),BH369,""))</f>
        <v/>
      </c>
      <c r="EH369" s="409" t="str">
        <f>IF(AND('[1]Multi-Field'!$E$78=[1]Lists!BF369,'[1]Multi-Field'!$F$78="Drained"),BI369,IF(AND('[1]Multi-Field'!$E$78=[1]Lists!BF369,'[1]Multi-Field'!$F$78="undrained"),BH369,""))</f>
        <v/>
      </c>
      <c r="EI369" s="409" t="str">
        <f>IF(AND('[1]Multi-Field'!$E$79=[1]Lists!BF369,'[1]Multi-Field'!$F$79="Drained"),BI369,IF(AND('[1]Multi-Field'!$E$79=[1]Lists!BF369,'[1]Multi-Field'!$F$79="undrained"),BH369,""))</f>
        <v/>
      </c>
      <c r="EJ369" s="409" t="str">
        <f>IF(AND('[1]Multi-Field'!$E$80=[1]Lists!BF369,'[1]Multi-Field'!$F$80="Drained"),BI369,IF(AND('[1]Multi-Field'!$E$80=[1]Lists!BF369,'[1]Multi-Field'!$F$80="undrained"),BH369,""))</f>
        <v/>
      </c>
      <c r="EK369" s="409" t="str">
        <f>IF(AND('[1]Multi-Field'!$E$81=[1]Lists!BF369,'[1]Multi-Field'!$F$81="Drained"),BI369,IF(AND('[1]Multi-Field'!$E$81=[1]Lists!BF369,'[1]Multi-Field'!$F$81="undrained"),BH369,""))</f>
        <v/>
      </c>
      <c r="EL369" s="409" t="str">
        <f>IF(AND('[1]Multi-Field'!$E$82=[1]Lists!BF369,'[1]Multi-Field'!$F$82="Drained"),BI369,IF(AND('[1]Multi-Field'!$E$82=[1]Lists!BF369,'[1]Multi-Field'!$F$82="undrained"),BH369,""))</f>
        <v/>
      </c>
      <c r="EM369" s="409" t="str">
        <f>IF(AND('[1]Multi-Field'!$E$83=[1]Lists!BF369,'[1]Multi-Field'!$F$83="Drained"),BI369,IF(AND('[1]Multi-Field'!$E$83=[1]Lists!BF369,'[1]Multi-Field'!$F$83="undrained"),BH369,""))</f>
        <v/>
      </c>
      <c r="EN369" s="409" t="str">
        <f>IF(AND('[1]Multi-Field'!$E$84=[1]Lists!BF369,'[1]Multi-Field'!$F$84="Drained"),BI369,IF(AND('[1]Multi-Field'!$E$84=[1]Lists!BF369,'[1]Multi-Field'!$F$84="undrained"),BH369,""))</f>
        <v/>
      </c>
      <c r="EO369" s="409" t="str">
        <f>IF(AND('[1]Multi-Field'!$E$85=[1]Lists!BF369,'[1]Multi-Field'!$F$85="Drained"),BI369,IF(AND('[1]Multi-Field'!$E$85=[1]Lists!BF369,'[1]Multi-Field'!$F$85="undrained"),BH369,""))</f>
        <v/>
      </c>
      <c r="EP369" s="409" t="str">
        <f>IF(AND('[1]Multi-Field'!$E$86=[1]Lists!BF369,'[1]Multi-Field'!$F$86="Drained"),BI369,IF(AND('[1]Multi-Field'!$E$86=[1]Lists!BF369,'[1]Multi-Field'!$F$86="undrained"),BH369,""))</f>
        <v/>
      </c>
      <c r="EQ369" s="409" t="str">
        <f>IF(AND('[1]Multi-Field'!$E$87=[1]Lists!BF369,'[1]Multi-Field'!$F$87="Drained"),BI369,IF(AND('[1]Multi-Field'!$E$87=[1]Lists!BF369,'[1]Multi-Field'!$F$87="undrained"),BH369,""))</f>
        <v/>
      </c>
      <c r="ER369" s="409" t="str">
        <f>IF(AND('[1]Multi-Field'!$E$88=[1]Lists!BF369,'[1]Multi-Field'!$F$88="Drained"),BI369,IF(AND('[1]Multi-Field'!$E$88=[1]Lists!BF369,'[1]Multi-Field'!$F$88="undrained"),BH369,""))</f>
        <v/>
      </c>
      <c r="ES369" s="409" t="str">
        <f>IF(AND('[1]Multi-Field'!$E$89=[1]Lists!BF369,'[1]Multi-Field'!$F$89="Drained"),BI369,IF(AND('[1]Multi-Field'!$E$89=[1]Lists!BF369,'[1]Multi-Field'!$F$89="undrained"),BH369,""))</f>
        <v/>
      </c>
      <c r="ET369" s="409" t="str">
        <f>IF(AND('[1]Multi-Field'!$E$90=[1]Lists!BF369,'[1]Multi-Field'!$F$90="Drained"),BI369,IF(AND('[1]Multi-Field'!$E$90=[1]Lists!BF369,'[1]Multi-Field'!$F$90="undrained"),BH369,""))</f>
        <v/>
      </c>
      <c r="EU369" s="409" t="str">
        <f>IF(AND('[1]Multi-Field'!$E$91=[1]Lists!BF369,'[1]Multi-Field'!$F$91="Drained"),BI369,IF(AND('[1]Multi-Field'!$E$91=[1]Lists!BF369,'[1]Multi-Field'!$F$91="undrained"),BH369,""))</f>
        <v/>
      </c>
      <c r="EV369" s="409" t="str">
        <f>IF(AND('[1]Multi-Field'!$E$92=[1]Lists!BF369,'[1]Multi-Field'!$F$92="Drained"),BI369,IF(AND('[1]Multi-Field'!$E$92=[1]Lists!BF369,'[1]Multi-Field'!$F$92="undrained"),BH369,""))</f>
        <v/>
      </c>
      <c r="EW369" s="409" t="str">
        <f>IF(AND('[1]Multi-Field'!$E$93=[1]Lists!BF369,'[1]Multi-Field'!$F$93="Drained"),BI369,IF(AND('[1]Multi-Field'!$E$93=[1]Lists!BF369,'[1]Multi-Field'!$F$93="undrained"),BH369,""))</f>
        <v/>
      </c>
      <c r="EX369" s="409" t="str">
        <f>IF(AND('[1]Multi-Field'!$E$94=[1]Lists!BF369,'[1]Multi-Field'!$F$94="Drained"),BI369,IF(AND('[1]Multi-Field'!$E$94=[1]Lists!BF369,'[1]Multi-Field'!$F$94="undrained"),BH369,""))</f>
        <v/>
      </c>
      <c r="EY369" s="409" t="str">
        <f>IF(AND('[1]Multi-Field'!$E$95=[1]Lists!BF369,'[1]Multi-Field'!$F$95="Drained"),BI369,IF(AND('[1]Multi-Field'!$E$95=[1]Lists!BF369,'[1]Multi-Field'!$F$95="undrained"),BH369,""))</f>
        <v/>
      </c>
      <c r="EZ369" s="409" t="str">
        <f>IF(AND('[1]Multi-Field'!$E$96=[1]Lists!BF369,'[1]Multi-Field'!$F$96="Drained"),BI369,IF(AND('[1]Multi-Field'!$E$96=[1]Lists!BF369,'[1]Multi-Field'!$F$96="undrained"),BH369,""))</f>
        <v/>
      </c>
      <c r="FA369" s="409" t="str">
        <f>IF(AND('[1]Multi-Field'!$E$97=[1]Lists!BF369,'[1]Multi-Field'!$F$97="Drained"),BI369,IF(AND('[1]Multi-Field'!$E$97=[1]Lists!BF369,'[1]Multi-Field'!$F$97="undrained"),BH369,""))</f>
        <v/>
      </c>
      <c r="FB369" s="409" t="str">
        <f>IF(AND('[1]Multi-Field'!$E$98=[1]Lists!BF369,'[1]Multi-Field'!$F$98="Drained"),BI369,IF(AND('[1]Multi-Field'!$E$98=[1]Lists!BF369,'[1]Multi-Field'!$F$98="undrained"),BH369,""))</f>
        <v/>
      </c>
      <c r="FC369" s="409" t="str">
        <f>IF(AND('[1]Multi-Field'!$E$99=[1]Lists!BF369,'[1]Multi-Field'!$F$99="Drained"),BI369,IF(AND('[1]Multi-Field'!$E$99=[1]Lists!BF369,'[1]Multi-Field'!$F$99="undrained"),BH369,""))</f>
        <v/>
      </c>
      <c r="FD369" s="409" t="str">
        <f>IF(AND('[1]Multi-Field'!$E$100=[1]Lists!BF369,'[1]Multi-Field'!$F$100="Drained"),BI369,IF(AND('[1]Multi-Field'!$E$100=[1]Lists!BF369,'[1]Multi-Field'!$F$100="undrained"),BH369,""))</f>
        <v/>
      </c>
      <c r="FE369" s="409" t="str">
        <f>IF(AND('[1]Multi-Field'!$E$101=[1]Lists!BF369,'[1]Multi-Field'!$F$101="Drained"),BI369,IF(AND('[1]Multi-Field'!$E$101=[1]Lists!BF369,'[1]Multi-Field'!$F$101="undrained"),BH369,""))</f>
        <v/>
      </c>
      <c r="FF369" s="409" t="str">
        <f>IF(AND('[1]Multi-Field'!$E$102=[1]Lists!BF369,'[1]Multi-Field'!$F$102="Drained"),BI369,IF(AND('[1]Multi-Field'!$E$102=[1]Lists!BF369,'[1]Multi-Field'!$F$102="undrained"),BH369,""))</f>
        <v/>
      </c>
      <c r="FG369" s="409" t="str">
        <f>IF(AND('[1]Multi-Field'!$E$103=[1]Lists!BF369,'[1]Multi-Field'!$F$103="Drained"),BI369,IF(AND('[1]Multi-Field'!$E$103=[1]Lists!BF369,'[1]Multi-Field'!$F$103="undrained"),BH369,""))</f>
        <v/>
      </c>
      <c r="FH369" s="409" t="str">
        <f>IF(AND('[1]Multi-Field'!$E$104=[1]Lists!BF369,'[1]Multi-Field'!$F$104="Drained"),BI369,IF(AND('[1]Multi-Field'!$E$104=[1]Lists!BF369,'[1]Multi-Field'!$F$104="undrained"),BH369,""))</f>
        <v/>
      </c>
      <c r="FI369" s="409" t="str">
        <f>IF(AND('[1]Multi-Field'!$E$105=[1]Lists!BF369,'[1]Multi-Field'!$F$105="Drained"),BI369,IF(AND('[1]Multi-Field'!$E$105=[1]Lists!BF369,'[1]Multi-Field'!$F$105="undrained"),BH369,""))</f>
        <v/>
      </c>
      <c r="FJ369" s="409" t="str">
        <f>IF(AND('[1]Multi-Field'!$E$106=[1]Lists!BF369,'[1]Multi-Field'!$F$106="Drained"),BI369,IF(AND('[1]Multi-Field'!$E$106=[1]Lists!BF369,'[1]Multi-Field'!$F$106="undrained"),BH369,""))</f>
        <v/>
      </c>
      <c r="FK369" s="409" t="str">
        <f>IF(AND('[1]Multi-Field'!$E$107=[1]Lists!BF369,'[1]Multi-Field'!$F$107="Drained"),BI369,IF(AND('[1]Multi-Field'!$E$107=[1]Lists!BF369,'[1]Multi-Field'!$F$107="undrained"),BH369,""))</f>
        <v/>
      </c>
      <c r="FL369" s="409" t="str">
        <f>IF(AND('[1]Multi-Field'!$E$108=[1]Lists!BF369,'[1]Multi-Field'!$F$108="Drained"),BI369,IF(AND('[1]Multi-Field'!$E$108=[1]Lists!BF369,'[1]Multi-Field'!$F$108="undrained"),BH369,""))</f>
        <v/>
      </c>
      <c r="FM369" s="409" t="str">
        <f>IF(AND('[1]Multi-Field'!$E$109=[1]Lists!BF369,'[1]Multi-Field'!$F$109="Drained"),BI369,IF(AND('[1]Multi-Field'!$E$109=[1]Lists!BF369,'[1]Multi-Field'!$F$109="undrained"),BH369,""))</f>
        <v/>
      </c>
      <c r="FN369" s="409" t="str">
        <f>IF(AND('[1]Multi-Field'!$E$110=[1]Lists!BF369,'[1]Multi-Field'!$F$110="Drained"),BI369,IF(AND('[1]Multi-Field'!$E$110=[1]Lists!BF369,'[1]Multi-Field'!$F$110="undrained"),BH369,""))</f>
        <v/>
      </c>
      <c r="FO369" s="409" t="str">
        <f>IF(AND('[1]Multi-Field'!$E$111=[1]Lists!BF369,'[1]Multi-Field'!$F$111="Drained"),BI369,IF(AND('[1]Multi-Field'!$E$111=[1]Lists!BF369,'[1]Multi-Field'!$F$111="undrained"),BH369,""))</f>
        <v/>
      </c>
      <c r="FP369" s="409" t="str">
        <f>IF(AND('[1]Multi-Field'!$E$112=[1]Lists!BF369,'[1]Multi-Field'!$F$112="Drained"),BI369,IF(AND('[1]Multi-Field'!$E$112=[1]Lists!BF369,'[1]Multi-Field'!$F$112="undrained"),BH369,""))</f>
        <v/>
      </c>
      <c r="FQ369" s="409" t="str">
        <f>IF(AND('[1]Multi-Field'!$E$113=[1]Lists!BF369,'[1]Multi-Field'!$F$113="Drained"),BI369,IF(AND('[1]Multi-Field'!$E$113=[1]Lists!BF369,'[1]Multi-Field'!$F$113="undrained"),BH369,""))</f>
        <v/>
      </c>
      <c r="FR369" s="409" t="str">
        <f>IF(AND('[1]Multi-Field'!$E$114=[1]Lists!BF369,'[1]Multi-Field'!$F$114="Drained"),BI369,IF(AND('[1]Multi-Field'!$E$114=[1]Lists!BF369,'[1]Multi-Field'!$F$114="undrained"),BH369,""))</f>
        <v/>
      </c>
      <c r="FS369" s="409" t="str">
        <f>IF(AND('[1]Multi-Field'!$E$115=[1]Lists!BF369,'[1]Multi-Field'!$F$115="Drained"),BI369,IF(AND('[1]Multi-Field'!$E$115=[1]Lists!BF369,'[1]Multi-Field'!$F$115="undrained"),BH369,""))</f>
        <v/>
      </c>
      <c r="FT369" s="409" t="str">
        <f>IF(AND('[1]Multi-Field'!$E$116=[1]Lists!BF369,'[1]Multi-Field'!$F$116="Drained"),BI369,IF(AND('[1]Multi-Field'!$E$116=[1]Lists!BF369,'[1]Multi-Field'!$F$116="undrained"),BH369,""))</f>
        <v/>
      </c>
      <c r="FU369" s="409" t="str">
        <f>IF(AND('[1]Multi-Field'!$E$117=[1]Lists!BF369,'[1]Multi-Field'!$F$117="Drained"),BI369,IF(AND('[1]Multi-Field'!$E$117=[1]Lists!BF369,'[1]Multi-Field'!$F$117="undrained"),BH369,""))</f>
        <v/>
      </c>
      <c r="FV369" s="409" t="str">
        <f>IF(AND('[1]Multi-Field'!$E$118=[1]Lists!BF369,'[1]Multi-Field'!$F$118="Drained"),BI369,IF(AND('[1]Multi-Field'!$E$118=[1]Lists!BF369,'[1]Multi-Field'!$F$118="undrained"),BH369,""))</f>
        <v/>
      </c>
      <c r="FW369" s="409" t="str">
        <f>IF(AND('[1]Multi-Field'!$E$119=[1]Lists!BF369,'[1]Multi-Field'!$F$119="Drained"),BI369,IF(AND('[1]Multi-Field'!$E$119=[1]Lists!BF369,'[1]Multi-Field'!$F$119="undrained"),BH369,""))</f>
        <v/>
      </c>
      <c r="FX369" s="409" t="str">
        <f>IF(AND('[1]Multi-Field'!$E$120=[1]Lists!BF369,'[1]Multi-Field'!$F$120="Drained"),BI369,IF(AND('[1]Multi-Field'!$E$120=[1]Lists!BF369,'[1]Multi-Field'!$F$120="undrained"),BH369,""))</f>
        <v/>
      </c>
      <c r="GC369" s="4">
        <v>1</v>
      </c>
    </row>
    <row r="370" spans="1:185" ht="13.5" customHeight="1">
      <c r="A370" s="7" t="s">
        <v>456</v>
      </c>
      <c r="B370" s="7"/>
      <c r="C370" s="7"/>
      <c r="D370" s="8">
        <v>70</v>
      </c>
      <c r="E370" s="8">
        <f t="shared" si="53"/>
        <v>70</v>
      </c>
      <c r="F370" s="8">
        <f t="shared" si="54"/>
        <v>70</v>
      </c>
      <c r="G370" s="8">
        <v>70</v>
      </c>
      <c r="H370" s="8">
        <v>50</v>
      </c>
      <c r="I370" s="8">
        <f t="shared" si="57"/>
        <v>50</v>
      </c>
      <c r="J370" s="8">
        <f t="shared" si="58"/>
        <v>50</v>
      </c>
      <c r="K370" s="8">
        <v>50</v>
      </c>
      <c r="L370" s="8">
        <v>85</v>
      </c>
      <c r="M370" s="8">
        <f t="shared" si="55"/>
        <v>85</v>
      </c>
      <c r="N370" s="8">
        <f t="shared" si="56"/>
        <v>85</v>
      </c>
      <c r="O370" s="8">
        <v>85</v>
      </c>
      <c r="P370" s="391">
        <v>345</v>
      </c>
      <c r="Q370" s="394"/>
      <c r="R370" s="395" t="b">
        <f>IF(OR('Multi-Field'!AA347=Lists!$AC$42,'Multi-Field'!AA347=Lists!$AC$43),IF('Multi-Field'!Z347="x",(IF('Multi-Field'!AC347=Lists!$Q$11,Lists!$R$11,IF('Multi-Field'!AC347=Lists!$Q$12,Lists!$R$12,IF('Multi-Field'!AC347=Lists!$Q$13,Lists!$R$13,IF('Multi-Field'!AC347=Lists!$Q$14,Lists!$R$14))))),IF('Multi-Field'!X347="x",(IF('Multi-Field'!AC347=Lists!$Q$11,Lists!$S$11,IF('Multi-Field'!AC347=Lists!$Q$12,Lists!$S$12,IF('Multi-Field'!AC347=Lists!$Q$13,Lists!$S$13,IF('Multi-Field'!AC347=Lists!$Q$14,Lists!$S$14))))),IF('Multi-Field'!V347="x",(IF('Multi-Field'!AC347=Lists!$Q$11,Lists!$T$11,IF('Multi-Field'!AC347=Lists!$Q$12,Lists!$T$12,IF('Multi-Field'!AC347=Lists!$Q$13,Lists!$T$13,IF('Multi-Field'!AC347=Lists!$Q$14,Lists!$T$14))))),0))))</f>
        <v>0</v>
      </c>
      <c r="S370" s="395" t="str">
        <f t="shared" si="59"/>
        <v/>
      </c>
      <c r="T370" s="395"/>
      <c r="U370" s="396"/>
      <c r="BF370" s="411" t="s">
        <v>1534</v>
      </c>
      <c r="BG370" s="412">
        <v>4</v>
      </c>
      <c r="BH370" s="412">
        <v>4</v>
      </c>
      <c r="BI370" s="412">
        <v>4</v>
      </c>
      <c r="BJ370" s="409" t="e">
        <f>IF(AND('[1]Single Field'!#REF!=[1]Lists!BF370,'[1]Single Field'!#REF!="Drained"),"x",IF(AND('[1]Single Field'!#REF!=[1]Lists!BF370,'[1]Single Field'!#REF!="Undrained"),O,""))</f>
        <v>#REF!</v>
      </c>
      <c r="BK370" s="409" t="str">
        <f>IF(AND('[1]Multi-Field'!$E$3=[1]Lists!BF370,'[1]Multi-Field'!$F$3="Drained"),BI370,IF(AND('[1]Multi-Field'!$E$3=BF370,'[1]Multi-Field'!$F$3="undrained"),BH370,""))</f>
        <v/>
      </c>
      <c r="BL370" s="409" t="str">
        <f>IF(AND('[1]Multi-Field'!$E$4=BF370,'[1]Multi-Field'!$F$4="Drained"),BI370,IF(AND('[1]Multi-Field'!$E$4=BF370,'[1]Multi-Field'!$F$4="undrained"),BH370,""))</f>
        <v/>
      </c>
      <c r="BM370" s="409" t="str">
        <f>IF(AND('[1]Multi-Field'!$E$5=BF370,'[1]Multi-Field'!$F$5="Drained"),BI370,IF(AND('[1]Multi-Field'!$E$5=BF370,'[1]Multi-Field'!$F$5="undrained"),BH370,""))</f>
        <v/>
      </c>
      <c r="BN370" s="409" t="str">
        <f>IF(AND('[1]Multi-Field'!$E$6=BF370,'[1]Multi-Field'!$F$6="Drained"),BI370,IF(AND('[1]Multi-Field'!$E$6=BF370,'[1]Multi-Field'!$F$6="undrained"),BH370,""))</f>
        <v/>
      </c>
      <c r="BO370" s="409" t="str">
        <f>IF(AND('[1]Multi-Field'!$E$7=BF370,'[1]Multi-Field'!$F$7="Drained"),BI370,IF(AND('[1]Multi-Field'!$E$7=BF370,'[1]Multi-Field'!$F$7="undrained"),BH370,""))</f>
        <v/>
      </c>
      <c r="BP370" s="409" t="str">
        <f>IF(AND('[1]Multi-Field'!$E$8=BF370,'[1]Multi-Field'!$F$8="Drained"),BI370,IF(AND('[1]Multi-Field'!$E$8=BF370,'[1]Multi-Field'!$F$8="undrained"),BH370,""))</f>
        <v/>
      </c>
      <c r="BQ370" s="409" t="str">
        <f>IF(AND('[1]Multi-Field'!$E$9=BF370,'[1]Multi-Field'!$F$9="Drained"),BI370,IF(AND('[1]Multi-Field'!$E$9=BF370,'[1]Multi-Field'!$F$9="undrained"),BH370,""))</f>
        <v/>
      </c>
      <c r="BR370" s="409" t="str">
        <f>IF(AND('[1]Multi-Field'!$E$10=BF370,'[1]Multi-Field'!$F$10="Drained"),BI370,IF(AND('[1]Multi-Field'!$E$10=BF370,'[1]Multi-Field'!$F$10="undrained"),BH370,""))</f>
        <v/>
      </c>
      <c r="BS370" s="409" t="str">
        <f>IF(AND('[1]Multi-Field'!$E$11=BF370,'[1]Multi-Field'!$F$11="Drained"),BI370,IF(AND('[1]Multi-Field'!$E$11=BF370,'[1]Multi-Field'!$F$11="undrained"),BH370,""))</f>
        <v/>
      </c>
      <c r="BT370" s="409" t="str">
        <f>IF(AND('[1]Multi-Field'!$E$12=BF370,'[1]Multi-Field'!$F$12="Drained"),BI370,IF(AND('[1]Multi-Field'!$E$12=BF370,'[1]Multi-Field'!$F$12="undrained"),BH370,""))</f>
        <v/>
      </c>
      <c r="BU370" s="409" t="str">
        <f>IF(AND('[1]Multi-Field'!$E$13=BF370,'[1]Multi-Field'!$F$13="Drained"),BI370,IF(AND('[1]Multi-Field'!$E$3=BF370,'[1]Multi-Field'!$F$13="undrained"),BH370,""))</f>
        <v/>
      </c>
      <c r="BV370" s="409" t="str">
        <f>IF(AND('[1]Multi-Field'!$E$14=BF370,'[1]Multi-Field'!$F$14="Drained"),BI370,IF(AND('[1]Multi-Field'!$E$14=BF370,'[1]Multi-Field'!$F$14="undrained"),BH370,""))</f>
        <v/>
      </c>
      <c r="BW370" s="409" t="str">
        <f>IF(AND('[1]Multi-Field'!$E$15=BF370,'[1]Multi-Field'!$F$15="Drained"),BI370,IF(AND('[1]Multi-Field'!$E$15=BF370,'[1]Multi-Field'!$F$15="undrained"),BH370,""))</f>
        <v/>
      </c>
      <c r="BX370" s="409" t="str">
        <f>IF(AND('[1]Multi-Field'!$E$16=[1]Lists!BF370,'[1]Multi-Field'!$F$16="Drained"),BI370,IF(AND('[1]Multi-Field'!$E$16=[1]Lists!BF370,'[1]Multi-Field'!$F$16="undrained"),BH370,""))</f>
        <v/>
      </c>
      <c r="BY370" s="409" t="str">
        <f>IF(AND('[1]Multi-Field'!$E$17=[1]Lists!BF370,'[1]Multi-Field'!$F$17="Drained"),BI370,IF(AND('[1]Multi-Field'!$E$17=[1]Lists!BF370,'[1]Multi-Field'!$F$17="undrained"),BH370,""))</f>
        <v/>
      </c>
      <c r="BZ370" s="409" t="str">
        <f>IF(AND('[1]Multi-Field'!$E$18=[1]Lists!BF370,'[1]Multi-Field'!$F$18="Drained"),BI370,IF(AND('[1]Multi-Field'!$E$18=[1]Lists!BF370,'[1]Multi-Field'!$F$18="undrained"),BH370,""))</f>
        <v/>
      </c>
      <c r="CA370" s="409" t="str">
        <f>IF(AND('[1]Multi-Field'!$E$19=[1]Lists!BF370,'[1]Multi-Field'!$F$19="Drained"),BI370,IF(AND('[1]Multi-Field'!$E$19=[1]Lists!BF370,'[1]Multi-Field'!$F$19="undrained"),BH370,""))</f>
        <v/>
      </c>
      <c r="CB370" s="409" t="str">
        <f>IF(AND('[1]Multi-Field'!$E$20=[1]Lists!BF370,'[1]Multi-Field'!$F$20="Drained"),BI370,IF(AND('[1]Multi-Field'!$E$20=[1]Lists!BF370,'[1]Multi-Field'!$F$20="undrained"),BH370,""))</f>
        <v/>
      </c>
      <c r="CC370" s="409" t="str">
        <f>IF(AND('[1]Multi-Field'!$E$21=[1]Lists!BF370,'[1]Multi-Field'!$F$21="Drained"),BI370,IF(AND('[1]Multi-Field'!$E$21=[1]Lists!BF370,'[1]Multi-Field'!$F$21="undrained"),BH370,""))</f>
        <v/>
      </c>
      <c r="CD370" s="409" t="str">
        <f>IF(AND('[1]Multi-Field'!$E$22=[1]Lists!BF370,'[1]Multi-Field'!$F$22="Drained"),BI370,IF(AND('[1]Multi-Field'!$E$22=[1]Lists!BF370,'[1]Multi-Field'!$F$22="undrained"),BH370,""))</f>
        <v/>
      </c>
      <c r="CE370" s="409" t="str">
        <f>IF(AND('[1]Multi-Field'!$E$23=[1]Lists!BF370,'[1]Multi-Field'!$F$23="Drained"),BI370,IF(AND('[1]Multi-Field'!$E$23=[1]Lists!BF370,'[1]Multi-Field'!$F$23="undrained"),BH370,""))</f>
        <v/>
      </c>
      <c r="CF370" s="409" t="str">
        <f>IF(AND('[1]Multi-Field'!$E$24=[1]Lists!BF370,'[1]Multi-Field'!$F$24="Drained"),BI370,IF(AND('[1]Multi-Field'!$E$24=[1]Lists!BF370,'[1]Multi-Field'!$F$24="undrained"),BH370,""))</f>
        <v/>
      </c>
      <c r="CG370" s="409" t="str">
        <f>IF(AND('[1]Multi-Field'!$E$25=[1]Lists!BF370,'[1]Multi-Field'!$F$25="Drained"),BI370,IF(AND('[1]Multi-Field'!$E$25=[1]Lists!BF370,'[1]Multi-Field'!$F$25="undrained"),BH370,""))</f>
        <v/>
      </c>
      <c r="CH370" s="409" t="str">
        <f>IF(AND('[1]Multi-Field'!$E$26=[1]Lists!BF370,'[1]Multi-Field'!$F$26="Drained"),BI370,IF(AND('[1]Multi-Field'!$E$26=[1]Lists!BF370,'[1]Multi-Field'!$F$26="undrained"),BH370,""))</f>
        <v/>
      </c>
      <c r="CI370" s="409" t="str">
        <f>IF(AND('[1]Multi-Field'!$E$27=[1]Lists!BF370,'[1]Multi-Field'!$F$27="Drained"),BI370,IF(AND('[1]Multi-Field'!$E$27=[1]Lists!BF370,'[1]Multi-Field'!$F$27="undrained"),BH370,""))</f>
        <v/>
      </c>
      <c r="CJ370" s="409" t="str">
        <f>IF(AND('[1]Multi-Field'!$E$28=[1]Lists!BF370,'[1]Multi-Field'!$F$28="Drained"),BI370,IF(AND('[1]Multi-Field'!$E$28=[1]Lists!BF370,'[1]Multi-Field'!$F$28="undrained"),BH370,""))</f>
        <v/>
      </c>
      <c r="CK370" s="409" t="str">
        <f>IF(AND('[1]Multi-Field'!$E$29=[1]Lists!BF370,'[1]Multi-Field'!$F$29="Drained"),BI370,IF(AND('[1]Multi-Field'!$E$29=[1]Lists!BF370,'[1]Multi-Field'!$F$29="undrained"),BH370,""))</f>
        <v/>
      </c>
      <c r="CL370" s="409" t="str">
        <f>IF(AND('[1]Multi-Field'!$E$30=[1]Lists!BF370,'[1]Multi-Field'!$F$30="Drained"),BI370,IF(AND('[1]Multi-Field'!$E$30=[1]Lists!BF370,'[1]Multi-Field'!$F$30="undrained"),BH370,""))</f>
        <v/>
      </c>
      <c r="CM370" s="409" t="str">
        <f>IF(AND('[1]Multi-Field'!$E$31=[1]Lists!BF370,'[1]Multi-Field'!$F$31="Drained"),BI370,IF(AND('[1]Multi-Field'!$E$31=[1]Lists!BF370,'[1]Multi-Field'!$F$31="undrained"),BH370,""))</f>
        <v/>
      </c>
      <c r="CN370" s="409" t="str">
        <f>IF(AND('[1]Multi-Field'!$E$32=[1]Lists!BF370,'[1]Multi-Field'!$F$32="Drained"),BI370,IF(AND('[1]Multi-Field'!$E$32=[1]Lists!BF370,'[1]Multi-Field'!$F$32="undrained"),BH370,""))</f>
        <v/>
      </c>
      <c r="CO370" s="409" t="str">
        <f>IF(AND('[1]Multi-Field'!$E$33=[1]Lists!BF370,'[1]Multi-Field'!$F$33="Drained"),BI370,IF(AND('[1]Multi-Field'!$E$33=[1]Lists!BF370,'[1]Multi-Field'!$F$33="undrained"),BH370,""))</f>
        <v/>
      </c>
      <c r="CP370" s="409" t="str">
        <f>IF(AND('[1]Multi-Field'!$E$34=[1]Lists!BF370,'[1]Multi-Field'!$F$34="Drained"),BI370,IF(AND('[1]Multi-Field'!$E$34=[1]Lists!BF370,'[1]Multi-Field'!$F$34="undrained"),BH370,""))</f>
        <v/>
      </c>
      <c r="CQ370" s="409" t="str">
        <f>IF(AND('[1]Multi-Field'!$E$35=[1]Lists!BF370,'[1]Multi-Field'!$F$35="Drained"),BI370,IF(AND('[1]Multi-Field'!$E$35=[1]Lists!BF370,'[1]Multi-Field'!$F$35="undrained"),BH370,""))</f>
        <v/>
      </c>
      <c r="CR370" s="409" t="str">
        <f>IF(AND('[1]Multi-Field'!$E$36=[1]Lists!BF370,'[1]Multi-Field'!$F$36="Drained"),BI370,IF(AND('[1]Multi-Field'!$E$36=[1]Lists!BF370,'[1]Multi-Field'!$F$36="undrained"),BH370,""))</f>
        <v/>
      </c>
      <c r="CS370" s="409" t="str">
        <f>IF(AND('[1]Multi-Field'!$E$37=[1]Lists!BF370,'[1]Multi-Field'!$F$37="Drained"),BI370,IF(AND('[1]Multi-Field'!$E$37=[1]Lists!BF370,'[1]Multi-Field'!$F$37="undrained"),BH370,""))</f>
        <v/>
      </c>
      <c r="CT370" s="409" t="str">
        <f>IF(AND('[1]Multi-Field'!$E$38=[1]Lists!BF370,'[1]Multi-Field'!$F$38="Drained"),BI370,IF(AND('[1]Multi-Field'!$E$38=[1]Lists!BF370,'[1]Multi-Field'!$F$38="undrained"),BH370,""))</f>
        <v/>
      </c>
      <c r="CU370" s="409" t="str">
        <f>IF(AND('[1]Multi-Field'!$E$39=[1]Lists!BF370,'[1]Multi-Field'!$F$39="Drained"),BI370,IF(AND('[1]Multi-Field'!$E$39=[1]Lists!BF370,'[1]Multi-Field'!$F$39="undrained"),BH370,""))</f>
        <v/>
      </c>
      <c r="CV370" s="409" t="str">
        <f>IF(AND('[1]Multi-Field'!$E$40=[1]Lists!BF370,'[1]Multi-Field'!$F$40="Drained"),BI370,IF(AND('[1]Multi-Field'!$E$40=[1]Lists!BF370,'[1]Multi-Field'!$F$40="undrained"),BH370,""))</f>
        <v/>
      </c>
      <c r="CW370" s="409" t="str">
        <f>IF(AND('[1]Multi-Field'!$E$41=[1]Lists!BF370,'[1]Multi-Field'!$F$40="Drained"),BI370,IF(AND('[1]Multi-Field'!$E$40=[1]Lists!BF370,'[1]Multi-Field'!$F$40="undrained"),BH370,""))</f>
        <v/>
      </c>
      <c r="CX370" s="409" t="str">
        <f>IF(AND('[1]Multi-Field'!$E$42=[1]Lists!BF370,'[1]Multi-Field'!$F$42="Drained"),BI370,IF(AND('[1]Multi-Field'!$E$42=[1]Lists!BF370,'[1]Multi-Field'!$F$42="undrained"),BH370,""))</f>
        <v/>
      </c>
      <c r="CY370" s="409" t="str">
        <f>IF(AND('[1]Multi-Field'!$E$43=[1]Lists!BF370,'[1]Multi-Field'!$F$43="Drained"),BI370,IF(AND('[1]Multi-Field'!$E$43=[1]Lists!BF370,'[1]Multi-Field'!$F$43="undrained"),BH370,""))</f>
        <v/>
      </c>
      <c r="CZ370" s="409" t="str">
        <f>IF(AND('[1]Multi-Field'!$E$44=[1]Lists!BF370,'[1]Multi-Field'!$F$44="Drained"),BI370,IF(AND('[1]Multi-Field'!$E$44=[1]Lists!BF370,'[1]Multi-Field'!$F$44="undrained"),BH370,""))</f>
        <v/>
      </c>
      <c r="DA370" s="409" t="str">
        <f>IF(AND('[1]Multi-Field'!$E$45=[1]Lists!BF370,'[1]Multi-Field'!$F$45="Drained"),BI370,IF(AND('[1]Multi-Field'!$E$45=[1]Lists!BF370,'[1]Multi-Field'!$F$45="undrained"),BH370,""))</f>
        <v/>
      </c>
      <c r="DB370" s="409" t="str">
        <f>IF(AND('[1]Multi-Field'!$E$46=[1]Lists!BF370,'[1]Multi-Field'!$F$46="Drained"),BI370,IF(AND('[1]Multi-Field'!$E$46=[1]Lists!BF370,'[1]Multi-Field'!$F$46="undrained"),BH370,""))</f>
        <v/>
      </c>
      <c r="DC370" s="409" t="str">
        <f>IF(AND('[1]Multi-Field'!$E$47=[1]Lists!BF370,'[1]Multi-Field'!$F$47="Drained"),BI370,IF(AND('[1]Multi-Field'!$E$47=[1]Lists!BF370,'[1]Multi-Field'!$F$47="undrained"),BH370,""))</f>
        <v/>
      </c>
      <c r="DD370" s="409" t="str">
        <f>IF(AND('[1]Multi-Field'!$E$48=[1]Lists!BF370,'[1]Multi-Field'!$F$48="Drained"),BI370,IF(AND('[1]Multi-Field'!$E$48=[1]Lists!BF370,'[1]Multi-Field'!$F$48="undrained"),BH370,""))</f>
        <v/>
      </c>
      <c r="DE370" s="409" t="str">
        <f>IF(AND('[1]Multi-Field'!$E$49=[1]Lists!BF370,'[1]Multi-Field'!$F$49="Drained"),BI370,IF(AND('[1]Multi-Field'!$E$49=[1]Lists!BF370,'[1]Multi-Field'!$F$9="undrained"),BH370,""))</f>
        <v/>
      </c>
      <c r="DF370" s="409" t="str">
        <f>IF(AND('[1]Multi-Field'!$E$50=[1]Lists!BF370,'[1]Multi-Field'!$F$50="Drained"),BI370,IF(AND('[1]Multi-Field'!$E$50=[1]Lists!BF370,'[1]Multi-Field'!$F$50="undrained"),BH370,""))</f>
        <v/>
      </c>
      <c r="DG370" s="409" t="str">
        <f>IF(AND('[1]Multi-Field'!$E$51=[1]Lists!BF370,'[1]Multi-Field'!$F$51="Drained"),BI370,IF(AND('[1]Multi-Field'!$E$51=[1]Lists!BF370,'[1]Multi-Field'!$F$51="undrained"),BH370,""))</f>
        <v/>
      </c>
      <c r="DH370" s="409" t="str">
        <f>IF(AND('[1]Multi-Field'!$E$52=[1]Lists!BF370,'[1]Multi-Field'!$F$52="Drained"),BI370,IF(AND('[1]Multi-Field'!$E$52=[1]Lists!BF370,'[1]Multi-Field'!$F$52="undrained"),BH370,""))</f>
        <v/>
      </c>
      <c r="DI370" s="409" t="str">
        <f>IF(AND('[1]Multi-Field'!$E$53=[1]Lists!BF370,'[1]Multi-Field'!$F$53="Drained"),BI370,IF(AND('[1]Multi-Field'!$E$53=[1]Lists!BF370,'[1]Multi-Field'!$F$53="undrained"),BH370,""))</f>
        <v/>
      </c>
      <c r="DJ370" s="409" t="str">
        <f>IF(AND('[1]Multi-Field'!$E$54=[1]Lists!BF370,'[1]Multi-Field'!$F$54="Drained"),BI370,IF(AND('[1]Multi-Field'!$E$54=[1]Lists!BF370,'[1]Multi-Field'!$F$54="undrained"),BH370,""))</f>
        <v/>
      </c>
      <c r="DK370" s="409" t="str">
        <f>IF(AND('[1]Multi-Field'!$E$55=[1]Lists!BF370,'[1]Multi-Field'!$F$55="Drained"),BI370,IF(AND('[1]Multi-Field'!$E$55=[1]Lists!BF370,'[1]Multi-Field'!$F$55="undrained"),BH370,""))</f>
        <v/>
      </c>
      <c r="DL370" s="409" t="str">
        <f>IF(AND('[1]Multi-Field'!$E$56=[1]Lists!BF370,'[1]Multi-Field'!$F$56="Drained"),BI370,IF(AND('[1]Multi-Field'!$E$56=[1]Lists!BF370,'[1]Multi-Field'!$F$56="undrained"),BH370,""))</f>
        <v/>
      </c>
      <c r="DM370" s="409" t="str">
        <f>IF(AND('[1]Multi-Field'!$E$57=[1]Lists!BF370,'[1]Multi-Field'!$F$57="Drained"),BI370,IF(AND('[1]Multi-Field'!$E$57=[1]Lists!BF370,'[1]Multi-Field'!$F$57="undrained"),BH370,""))</f>
        <v/>
      </c>
      <c r="DN370" s="409" t="str">
        <f>IF(AND('[1]Multi-Field'!$E$58=[1]Lists!BF370,'[1]Multi-Field'!$F$58="Drained"),BI370,IF(AND('[1]Multi-Field'!$E$58=[1]Lists!BF370,'[1]Multi-Field'!$F$58="undrained"),BH370,""))</f>
        <v/>
      </c>
      <c r="DO370" s="409" t="str">
        <f>IF(AND('[1]Multi-Field'!$E$59=[1]Lists!BF370,'[1]Multi-Field'!$F$59="Drained"),BI370,IF(AND('[1]Multi-Field'!$E$59=[1]Lists!BF370,'[1]Multi-Field'!$F$59="undrained"),BH370,""))</f>
        <v/>
      </c>
      <c r="DP370" s="409" t="str">
        <f>IF(AND('[1]Multi-Field'!$E$60=[1]Lists!BF370,'[1]Multi-Field'!$F$60="Drained"),BI370,IF(AND('[1]Multi-Field'!$E$60=[1]Lists!BF370,'[1]Multi-Field'!$F$60="undrained"),BH370,""))</f>
        <v/>
      </c>
      <c r="DQ370" s="409" t="str">
        <f>IF(AND('[1]Multi-Field'!$E$61=[1]Lists!BF370,'[1]Multi-Field'!$F$61="Drained"),BI370,IF(AND('[1]Multi-Field'!$E$61=[1]Lists!BF370,'[1]Multi-Field'!$F$61="undrained"),BH370,""))</f>
        <v/>
      </c>
      <c r="DR370" s="409" t="str">
        <f>IF(AND('[1]Multi-Field'!$E$62=[1]Lists!BF370,'[1]Multi-Field'!$F$62="Drained"),BI370,IF(AND('[1]Multi-Field'!$E$62=[1]Lists!BF370,'[1]Multi-Field'!$F$62="undrained"),BH370,""))</f>
        <v/>
      </c>
      <c r="DS370" s="409" t="str">
        <f>IF(AND('[1]Multi-Field'!$E$63=[1]Lists!BF370,'[1]Multi-Field'!$F$63="Drained"),BI370,IF(AND('[1]Multi-Field'!$E$63=[1]Lists!BF370,'[1]Multi-Field'!$F$63="undrained"),BH370,""))</f>
        <v/>
      </c>
      <c r="DT370" s="409" t="str">
        <f>IF(AND('[1]Multi-Field'!$E$64=[1]Lists!BF370,'[1]Multi-Field'!$F$64="Drained"),BI370,IF(AND('[1]Multi-Field'!$E$64=[1]Lists!BF370,'[1]Multi-Field'!$F$64="undrained"),BH370,""))</f>
        <v/>
      </c>
      <c r="DU370" s="409" t="str">
        <f>IF(AND('[1]Multi-Field'!$E$65=[1]Lists!BF370,'[1]Multi-Field'!$F$65="Drained"),BI370,IF(AND('[1]Multi-Field'!$E$65=[1]Lists!BF370,'[1]Multi-Field'!$F$65="undrained"),BH370,""))</f>
        <v/>
      </c>
      <c r="DV370" s="409" t="str">
        <f>IF(AND('[1]Multi-Field'!$E$66=[1]Lists!BF370,'[1]Multi-Field'!$F$66="Drained"),BI370,IF(AND('[1]Multi-Field'!$E$66=[1]Lists!BF370,'[1]Multi-Field'!$F$66="undrained"),BH370,""))</f>
        <v/>
      </c>
      <c r="DW370" s="409" t="str">
        <f>IF(AND('[1]Multi-Field'!$E$67=[1]Lists!BF370,'[1]Multi-Field'!$F$67="Drained"),BI370,IF(AND('[1]Multi-Field'!$E$67=[1]Lists!BF370,'[1]Multi-Field'!$F$67="undrained"),BH370,""))</f>
        <v/>
      </c>
      <c r="DX370" s="409" t="str">
        <f>IF(AND('[1]Multi-Field'!$E$68=[1]Lists!BF370,'[1]Multi-Field'!$F$68="Drained"),BI370,IF(AND('[1]Multi-Field'!$E$68=[1]Lists!BF370,'[1]Multi-Field'!$F$68="undrained"),BH370,""))</f>
        <v/>
      </c>
      <c r="DY370" s="409" t="str">
        <f>IF(AND('[1]Multi-Field'!$E$69=[1]Lists!BF370,'[1]Multi-Field'!$F$69="Drained"),BI370,IF(AND('[1]Multi-Field'!$E$69=[1]Lists!BF370,'[1]Multi-Field'!$F$69="undrained"),BH370,""))</f>
        <v/>
      </c>
      <c r="DZ370" s="409" t="str">
        <f>IF(AND('[1]Multi-Field'!$E$70=[1]Lists!BF370,'[1]Multi-Field'!$F$70="Drained"),BI370,IF(AND('[1]Multi-Field'!$E$70=[1]Lists!BF370,'[1]Multi-Field'!$F$70="undrained"),BH370,""))</f>
        <v/>
      </c>
      <c r="EA370" s="409" t="str">
        <f>IF(AND('[1]Multi-Field'!$E$71=[1]Lists!BF370,'[1]Multi-Field'!$F$71="Drained"),BI370,IF(AND('[1]Multi-Field'!$E$71=[1]Lists!BF370,'[1]Multi-Field'!$F$71="undrained"),BH370,""))</f>
        <v/>
      </c>
      <c r="EB370" s="409" t="str">
        <f>IF(AND('[1]Multi-Field'!$E$72=[1]Lists!BF370,'[1]Multi-Field'!$F$72="Drained"),BI370,IF(AND('[1]Multi-Field'!$E$72=[1]Lists!BF370,'[1]Multi-Field'!$F$72="undrained"),BH370,""))</f>
        <v/>
      </c>
      <c r="EC370" s="409" t="str">
        <f>IF(AND('[1]Multi-Field'!$E$73=[1]Lists!BF370,'[1]Multi-Field'!$F$73="Drained"),BI370,IF(AND('[1]Multi-Field'!$E$73=[1]Lists!BF370,'[1]Multi-Field'!$F$73="undrained"),BH370,""))</f>
        <v/>
      </c>
      <c r="ED370" s="409" t="str">
        <f>IF(AND('[1]Multi-Field'!$E$74=[1]Lists!BF370,'[1]Multi-Field'!$F$74="Drained"),BI370,IF(AND('[1]Multi-Field'!$E$74=[1]Lists!BF370,'[1]Multi-Field'!$F$74="undrained"),BH370,""))</f>
        <v/>
      </c>
      <c r="EE370" s="409" t="str">
        <f>IF(AND('[1]Multi-Field'!$E$75=[1]Lists!BF370,'[1]Multi-Field'!$F$75="Drained"),BI370,IF(AND('[1]Multi-Field'!$E$75=[1]Lists!BF370,'[1]Multi-Field'!$F$75="undrained"),BH370,""))</f>
        <v/>
      </c>
      <c r="EF370" s="409" t="str">
        <f>IF(AND('[1]Multi-Field'!$E$76=[1]Lists!BF370,'[1]Multi-Field'!$F$76="Drained"),BI370,IF(AND('[1]Multi-Field'!$E$76=[1]Lists!BF370,'[1]Multi-Field'!$F$6="undrained"),BH370,""))</f>
        <v/>
      </c>
      <c r="EG370" s="409" t="str">
        <f>IF(AND('[1]Multi-Field'!$E$77=[1]Lists!BF370,'[1]Multi-Field'!$F$77="Drained"),BI370,IF(AND('[1]Multi-Field'!$E$77=[1]Lists!BF370,'[1]Multi-Field'!$F$77="undrained"),BH370,""))</f>
        <v/>
      </c>
      <c r="EH370" s="409" t="str">
        <f>IF(AND('[1]Multi-Field'!$E$78=[1]Lists!BF370,'[1]Multi-Field'!$F$78="Drained"),BI370,IF(AND('[1]Multi-Field'!$E$78=[1]Lists!BF370,'[1]Multi-Field'!$F$78="undrained"),BH370,""))</f>
        <v/>
      </c>
      <c r="EI370" s="409" t="str">
        <f>IF(AND('[1]Multi-Field'!$E$79=[1]Lists!BF370,'[1]Multi-Field'!$F$79="Drained"),BI370,IF(AND('[1]Multi-Field'!$E$79=[1]Lists!BF370,'[1]Multi-Field'!$F$79="undrained"),BH370,""))</f>
        <v/>
      </c>
      <c r="EJ370" s="409" t="str">
        <f>IF(AND('[1]Multi-Field'!$E$80=[1]Lists!BF370,'[1]Multi-Field'!$F$80="Drained"),BI370,IF(AND('[1]Multi-Field'!$E$80=[1]Lists!BF370,'[1]Multi-Field'!$F$80="undrained"),BH370,""))</f>
        <v/>
      </c>
      <c r="EK370" s="409" t="str">
        <f>IF(AND('[1]Multi-Field'!$E$81=[1]Lists!BF370,'[1]Multi-Field'!$F$81="Drained"),BI370,IF(AND('[1]Multi-Field'!$E$81=[1]Lists!BF370,'[1]Multi-Field'!$F$81="undrained"),BH370,""))</f>
        <v/>
      </c>
      <c r="EL370" s="409" t="str">
        <f>IF(AND('[1]Multi-Field'!$E$82=[1]Lists!BF370,'[1]Multi-Field'!$F$82="Drained"),BI370,IF(AND('[1]Multi-Field'!$E$82=[1]Lists!BF370,'[1]Multi-Field'!$F$82="undrained"),BH370,""))</f>
        <v/>
      </c>
      <c r="EM370" s="409" t="str">
        <f>IF(AND('[1]Multi-Field'!$E$83=[1]Lists!BF370,'[1]Multi-Field'!$F$83="Drained"),BI370,IF(AND('[1]Multi-Field'!$E$83=[1]Lists!BF370,'[1]Multi-Field'!$F$83="undrained"),BH370,""))</f>
        <v/>
      </c>
      <c r="EN370" s="409" t="str">
        <f>IF(AND('[1]Multi-Field'!$E$84=[1]Lists!BF370,'[1]Multi-Field'!$F$84="Drained"),BI370,IF(AND('[1]Multi-Field'!$E$84=[1]Lists!BF370,'[1]Multi-Field'!$F$84="undrained"),BH370,""))</f>
        <v/>
      </c>
      <c r="EO370" s="409" t="str">
        <f>IF(AND('[1]Multi-Field'!$E$85=[1]Lists!BF370,'[1]Multi-Field'!$F$85="Drained"),BI370,IF(AND('[1]Multi-Field'!$E$85=[1]Lists!BF370,'[1]Multi-Field'!$F$85="undrained"),BH370,""))</f>
        <v/>
      </c>
      <c r="EP370" s="409" t="str">
        <f>IF(AND('[1]Multi-Field'!$E$86=[1]Lists!BF370,'[1]Multi-Field'!$F$86="Drained"),BI370,IF(AND('[1]Multi-Field'!$E$86=[1]Lists!BF370,'[1]Multi-Field'!$F$86="undrained"),BH370,""))</f>
        <v/>
      </c>
      <c r="EQ370" s="409" t="str">
        <f>IF(AND('[1]Multi-Field'!$E$87=[1]Lists!BF370,'[1]Multi-Field'!$F$87="Drained"),BI370,IF(AND('[1]Multi-Field'!$E$87=[1]Lists!BF370,'[1]Multi-Field'!$F$87="undrained"),BH370,""))</f>
        <v/>
      </c>
      <c r="ER370" s="409" t="str">
        <f>IF(AND('[1]Multi-Field'!$E$88=[1]Lists!BF370,'[1]Multi-Field'!$F$88="Drained"),BI370,IF(AND('[1]Multi-Field'!$E$88=[1]Lists!BF370,'[1]Multi-Field'!$F$88="undrained"),BH370,""))</f>
        <v/>
      </c>
      <c r="ES370" s="409" t="str">
        <f>IF(AND('[1]Multi-Field'!$E$89=[1]Lists!BF370,'[1]Multi-Field'!$F$89="Drained"),BI370,IF(AND('[1]Multi-Field'!$E$89=[1]Lists!BF370,'[1]Multi-Field'!$F$89="undrained"),BH370,""))</f>
        <v/>
      </c>
      <c r="ET370" s="409" t="str">
        <f>IF(AND('[1]Multi-Field'!$E$90=[1]Lists!BF370,'[1]Multi-Field'!$F$90="Drained"),BI370,IF(AND('[1]Multi-Field'!$E$90=[1]Lists!BF370,'[1]Multi-Field'!$F$90="undrained"),BH370,""))</f>
        <v/>
      </c>
      <c r="EU370" s="409" t="str">
        <f>IF(AND('[1]Multi-Field'!$E$91=[1]Lists!BF370,'[1]Multi-Field'!$F$91="Drained"),BI370,IF(AND('[1]Multi-Field'!$E$91=[1]Lists!BF370,'[1]Multi-Field'!$F$91="undrained"),BH370,""))</f>
        <v/>
      </c>
      <c r="EV370" s="409" t="str">
        <f>IF(AND('[1]Multi-Field'!$E$92=[1]Lists!BF370,'[1]Multi-Field'!$F$92="Drained"),BI370,IF(AND('[1]Multi-Field'!$E$92=[1]Lists!BF370,'[1]Multi-Field'!$F$92="undrained"),BH370,""))</f>
        <v/>
      </c>
      <c r="EW370" s="409" t="str">
        <f>IF(AND('[1]Multi-Field'!$E$93=[1]Lists!BF370,'[1]Multi-Field'!$F$93="Drained"),BI370,IF(AND('[1]Multi-Field'!$E$93=[1]Lists!BF370,'[1]Multi-Field'!$F$93="undrained"),BH370,""))</f>
        <v/>
      </c>
      <c r="EX370" s="409" t="str">
        <f>IF(AND('[1]Multi-Field'!$E$94=[1]Lists!BF370,'[1]Multi-Field'!$F$94="Drained"),BI370,IF(AND('[1]Multi-Field'!$E$94=[1]Lists!BF370,'[1]Multi-Field'!$F$94="undrained"),BH370,""))</f>
        <v/>
      </c>
      <c r="EY370" s="409" t="str">
        <f>IF(AND('[1]Multi-Field'!$E$95=[1]Lists!BF370,'[1]Multi-Field'!$F$95="Drained"),BI370,IF(AND('[1]Multi-Field'!$E$95=[1]Lists!BF370,'[1]Multi-Field'!$F$95="undrained"),BH370,""))</f>
        <v/>
      </c>
      <c r="EZ370" s="409" t="str">
        <f>IF(AND('[1]Multi-Field'!$E$96=[1]Lists!BF370,'[1]Multi-Field'!$F$96="Drained"),BI370,IF(AND('[1]Multi-Field'!$E$96=[1]Lists!BF370,'[1]Multi-Field'!$F$96="undrained"),BH370,""))</f>
        <v/>
      </c>
      <c r="FA370" s="409" t="str">
        <f>IF(AND('[1]Multi-Field'!$E$97=[1]Lists!BF370,'[1]Multi-Field'!$F$97="Drained"),BI370,IF(AND('[1]Multi-Field'!$E$97=[1]Lists!BF370,'[1]Multi-Field'!$F$97="undrained"),BH370,""))</f>
        <v/>
      </c>
      <c r="FB370" s="409" t="str">
        <f>IF(AND('[1]Multi-Field'!$E$98=[1]Lists!BF370,'[1]Multi-Field'!$F$98="Drained"),BI370,IF(AND('[1]Multi-Field'!$E$98=[1]Lists!BF370,'[1]Multi-Field'!$F$98="undrained"),BH370,""))</f>
        <v/>
      </c>
      <c r="FC370" s="409" t="str">
        <f>IF(AND('[1]Multi-Field'!$E$99=[1]Lists!BF370,'[1]Multi-Field'!$F$99="Drained"),BI370,IF(AND('[1]Multi-Field'!$E$99=[1]Lists!BF370,'[1]Multi-Field'!$F$99="undrained"),BH370,""))</f>
        <v/>
      </c>
      <c r="FD370" s="409" t="str">
        <f>IF(AND('[1]Multi-Field'!$E$100=[1]Lists!BF370,'[1]Multi-Field'!$F$100="Drained"),BI370,IF(AND('[1]Multi-Field'!$E$100=[1]Lists!BF370,'[1]Multi-Field'!$F$100="undrained"),BH370,""))</f>
        <v/>
      </c>
      <c r="FE370" s="409" t="str">
        <f>IF(AND('[1]Multi-Field'!$E$101=[1]Lists!BF370,'[1]Multi-Field'!$F$101="Drained"),BI370,IF(AND('[1]Multi-Field'!$E$101=[1]Lists!BF370,'[1]Multi-Field'!$F$101="undrained"),BH370,""))</f>
        <v/>
      </c>
      <c r="FF370" s="409" t="str">
        <f>IF(AND('[1]Multi-Field'!$E$102=[1]Lists!BF370,'[1]Multi-Field'!$F$102="Drained"),BI370,IF(AND('[1]Multi-Field'!$E$102=[1]Lists!BF370,'[1]Multi-Field'!$F$102="undrained"),BH370,""))</f>
        <v/>
      </c>
      <c r="FG370" s="409" t="str">
        <f>IF(AND('[1]Multi-Field'!$E$103=[1]Lists!BF370,'[1]Multi-Field'!$F$103="Drained"),BI370,IF(AND('[1]Multi-Field'!$E$103=[1]Lists!BF370,'[1]Multi-Field'!$F$103="undrained"),BH370,""))</f>
        <v/>
      </c>
      <c r="FH370" s="409" t="str">
        <f>IF(AND('[1]Multi-Field'!$E$104=[1]Lists!BF370,'[1]Multi-Field'!$F$104="Drained"),BI370,IF(AND('[1]Multi-Field'!$E$104=[1]Lists!BF370,'[1]Multi-Field'!$F$104="undrained"),BH370,""))</f>
        <v/>
      </c>
      <c r="FI370" s="409" t="str">
        <f>IF(AND('[1]Multi-Field'!$E$105=[1]Lists!BF370,'[1]Multi-Field'!$F$105="Drained"),BI370,IF(AND('[1]Multi-Field'!$E$105=[1]Lists!BF370,'[1]Multi-Field'!$F$105="undrained"),BH370,""))</f>
        <v/>
      </c>
      <c r="FJ370" s="409" t="str">
        <f>IF(AND('[1]Multi-Field'!$E$106=[1]Lists!BF370,'[1]Multi-Field'!$F$106="Drained"),BI370,IF(AND('[1]Multi-Field'!$E$106=[1]Lists!BF370,'[1]Multi-Field'!$F$106="undrained"),BH370,""))</f>
        <v/>
      </c>
      <c r="FK370" s="409" t="str">
        <f>IF(AND('[1]Multi-Field'!$E$107=[1]Lists!BF370,'[1]Multi-Field'!$F$107="Drained"),BI370,IF(AND('[1]Multi-Field'!$E$107=[1]Lists!BF370,'[1]Multi-Field'!$F$107="undrained"),BH370,""))</f>
        <v/>
      </c>
      <c r="FL370" s="409" t="str">
        <f>IF(AND('[1]Multi-Field'!$E$108=[1]Lists!BF370,'[1]Multi-Field'!$F$108="Drained"),BI370,IF(AND('[1]Multi-Field'!$E$108=[1]Lists!BF370,'[1]Multi-Field'!$F$108="undrained"),BH370,""))</f>
        <v/>
      </c>
      <c r="FM370" s="409" t="str">
        <f>IF(AND('[1]Multi-Field'!$E$109=[1]Lists!BF370,'[1]Multi-Field'!$F$109="Drained"),BI370,IF(AND('[1]Multi-Field'!$E$109=[1]Lists!BF370,'[1]Multi-Field'!$F$109="undrained"),BH370,""))</f>
        <v/>
      </c>
      <c r="FN370" s="409" t="str">
        <f>IF(AND('[1]Multi-Field'!$E$110=[1]Lists!BF370,'[1]Multi-Field'!$F$110="Drained"),BI370,IF(AND('[1]Multi-Field'!$E$110=[1]Lists!BF370,'[1]Multi-Field'!$F$110="undrained"),BH370,""))</f>
        <v/>
      </c>
      <c r="FO370" s="409" t="str">
        <f>IF(AND('[1]Multi-Field'!$E$111=[1]Lists!BF370,'[1]Multi-Field'!$F$111="Drained"),BI370,IF(AND('[1]Multi-Field'!$E$111=[1]Lists!BF370,'[1]Multi-Field'!$F$111="undrained"),BH370,""))</f>
        <v/>
      </c>
      <c r="FP370" s="409" t="str">
        <f>IF(AND('[1]Multi-Field'!$E$112=[1]Lists!BF370,'[1]Multi-Field'!$F$112="Drained"),BI370,IF(AND('[1]Multi-Field'!$E$112=[1]Lists!BF370,'[1]Multi-Field'!$F$112="undrained"),BH370,""))</f>
        <v/>
      </c>
      <c r="FQ370" s="409" t="str">
        <f>IF(AND('[1]Multi-Field'!$E$113=[1]Lists!BF370,'[1]Multi-Field'!$F$113="Drained"),BI370,IF(AND('[1]Multi-Field'!$E$113=[1]Lists!BF370,'[1]Multi-Field'!$F$113="undrained"),BH370,""))</f>
        <v/>
      </c>
      <c r="FR370" s="409" t="str">
        <f>IF(AND('[1]Multi-Field'!$E$114=[1]Lists!BF370,'[1]Multi-Field'!$F$114="Drained"),BI370,IF(AND('[1]Multi-Field'!$E$114=[1]Lists!BF370,'[1]Multi-Field'!$F$114="undrained"),BH370,""))</f>
        <v/>
      </c>
      <c r="FS370" s="409" t="str">
        <f>IF(AND('[1]Multi-Field'!$E$115=[1]Lists!BF370,'[1]Multi-Field'!$F$115="Drained"),BI370,IF(AND('[1]Multi-Field'!$E$115=[1]Lists!BF370,'[1]Multi-Field'!$F$115="undrained"),BH370,""))</f>
        <v/>
      </c>
      <c r="FT370" s="409" t="str">
        <f>IF(AND('[1]Multi-Field'!$E$116=[1]Lists!BF370,'[1]Multi-Field'!$F$116="Drained"),BI370,IF(AND('[1]Multi-Field'!$E$116=[1]Lists!BF370,'[1]Multi-Field'!$F$116="undrained"),BH370,""))</f>
        <v/>
      </c>
      <c r="FU370" s="409" t="str">
        <f>IF(AND('[1]Multi-Field'!$E$117=[1]Lists!BF370,'[1]Multi-Field'!$F$117="Drained"),BI370,IF(AND('[1]Multi-Field'!$E$117=[1]Lists!BF370,'[1]Multi-Field'!$F$117="undrained"),BH370,""))</f>
        <v/>
      </c>
      <c r="FV370" s="409" t="str">
        <f>IF(AND('[1]Multi-Field'!$E$118=[1]Lists!BF370,'[1]Multi-Field'!$F$118="Drained"),BI370,IF(AND('[1]Multi-Field'!$E$118=[1]Lists!BF370,'[1]Multi-Field'!$F$118="undrained"),BH370,""))</f>
        <v/>
      </c>
      <c r="FW370" s="409" t="str">
        <f>IF(AND('[1]Multi-Field'!$E$119=[1]Lists!BF370,'[1]Multi-Field'!$F$119="Drained"),BI370,IF(AND('[1]Multi-Field'!$E$119=[1]Lists!BF370,'[1]Multi-Field'!$F$119="undrained"),BH370,""))</f>
        <v/>
      </c>
      <c r="FX370" s="409" t="str">
        <f>IF(AND('[1]Multi-Field'!$E$120=[1]Lists!BF370,'[1]Multi-Field'!$F$120="Drained"),BI370,IF(AND('[1]Multi-Field'!$E$120=[1]Lists!BF370,'[1]Multi-Field'!$F$120="undrained"),BH370,""))</f>
        <v/>
      </c>
      <c r="GC370" s="4">
        <v>1</v>
      </c>
    </row>
    <row r="371" spans="1:185" ht="13.5" customHeight="1">
      <c r="A371" s="7" t="s">
        <v>457</v>
      </c>
      <c r="B371" s="7"/>
      <c r="C371" s="7"/>
      <c r="D371" s="8">
        <v>55</v>
      </c>
      <c r="E371" s="8">
        <f t="shared" si="53"/>
        <v>58</v>
      </c>
      <c r="F371" s="8">
        <f t="shared" si="54"/>
        <v>62</v>
      </c>
      <c r="G371" s="8">
        <v>65</v>
      </c>
      <c r="H371" s="8">
        <v>60</v>
      </c>
      <c r="I371" s="8">
        <f t="shared" si="57"/>
        <v>62</v>
      </c>
      <c r="J371" s="8">
        <f t="shared" si="58"/>
        <v>63</v>
      </c>
      <c r="K371" s="8">
        <v>65</v>
      </c>
      <c r="L371" s="8">
        <v>90</v>
      </c>
      <c r="M371" s="8">
        <f t="shared" si="55"/>
        <v>93</v>
      </c>
      <c r="N371" s="8">
        <f t="shared" si="56"/>
        <v>97</v>
      </c>
      <c r="O371" s="8">
        <v>100</v>
      </c>
      <c r="P371" s="391">
        <v>346</v>
      </c>
      <c r="Q371" s="394"/>
      <c r="R371" s="395" t="b">
        <f>IF(OR('Multi-Field'!AA348=Lists!$AC$42,'Multi-Field'!AA348=Lists!$AC$43),IF('Multi-Field'!Z348="x",(IF('Multi-Field'!AC348=Lists!$Q$11,Lists!$R$11,IF('Multi-Field'!AC348=Lists!$Q$12,Lists!$R$12,IF('Multi-Field'!AC348=Lists!$Q$13,Lists!$R$13,IF('Multi-Field'!AC348=Lists!$Q$14,Lists!$R$14))))),IF('Multi-Field'!X348="x",(IF('Multi-Field'!AC348=Lists!$Q$11,Lists!$S$11,IF('Multi-Field'!AC348=Lists!$Q$12,Lists!$S$12,IF('Multi-Field'!AC348=Lists!$Q$13,Lists!$S$13,IF('Multi-Field'!AC348=Lists!$Q$14,Lists!$S$14))))),IF('Multi-Field'!V348="x",(IF('Multi-Field'!AC348=Lists!$Q$11,Lists!$T$11,IF('Multi-Field'!AC348=Lists!$Q$12,Lists!$T$12,IF('Multi-Field'!AC348=Lists!$Q$13,Lists!$T$13,IF('Multi-Field'!AC348=Lists!$Q$14,Lists!$T$14))))),0))))</f>
        <v>0</v>
      </c>
      <c r="S371" s="395" t="str">
        <f t="shared" si="59"/>
        <v/>
      </c>
      <c r="T371" s="395"/>
      <c r="U371" s="396"/>
      <c r="BF371" s="411" t="s">
        <v>1535</v>
      </c>
      <c r="BG371" s="412">
        <v>5</v>
      </c>
      <c r="BH371" s="412">
        <v>3</v>
      </c>
      <c r="BI371" s="412">
        <v>4.5</v>
      </c>
      <c r="BJ371" s="409" t="e">
        <f>IF(AND('[1]Single Field'!#REF!=[1]Lists!BF371,'[1]Single Field'!#REF!="Drained"),"x",IF(AND('[1]Single Field'!#REF!=[1]Lists!BF371,'[1]Single Field'!#REF!="Undrained"),O,""))</f>
        <v>#REF!</v>
      </c>
      <c r="BK371" s="409" t="str">
        <f>IF(AND('[1]Multi-Field'!$E$3=[1]Lists!BF371,'[1]Multi-Field'!$F$3="Drained"),BI371,IF(AND('[1]Multi-Field'!$E$3=BF371,'[1]Multi-Field'!$F$3="undrained"),BH371,""))</f>
        <v/>
      </c>
      <c r="BL371" s="409" t="str">
        <f>IF(AND('[1]Multi-Field'!$E$4=BF371,'[1]Multi-Field'!$F$4="Drained"),BI371,IF(AND('[1]Multi-Field'!$E$4=BF371,'[1]Multi-Field'!$F$4="undrained"),BH371,""))</f>
        <v/>
      </c>
      <c r="BM371" s="409" t="str">
        <f>IF(AND('[1]Multi-Field'!$E$5=BF371,'[1]Multi-Field'!$F$5="Drained"),BI371,IF(AND('[1]Multi-Field'!$E$5=BF371,'[1]Multi-Field'!$F$5="undrained"),BH371,""))</f>
        <v/>
      </c>
      <c r="BN371" s="409" t="str">
        <f>IF(AND('[1]Multi-Field'!$E$6=BF371,'[1]Multi-Field'!$F$6="Drained"),BI371,IF(AND('[1]Multi-Field'!$E$6=BF371,'[1]Multi-Field'!$F$6="undrained"),BH371,""))</f>
        <v/>
      </c>
      <c r="BO371" s="409" t="str">
        <f>IF(AND('[1]Multi-Field'!$E$7=BF371,'[1]Multi-Field'!$F$7="Drained"),BI371,IF(AND('[1]Multi-Field'!$E$7=BF371,'[1]Multi-Field'!$F$7="undrained"),BH371,""))</f>
        <v/>
      </c>
      <c r="BP371" s="409" t="str">
        <f>IF(AND('[1]Multi-Field'!$E$8=BF371,'[1]Multi-Field'!$F$8="Drained"),BI371,IF(AND('[1]Multi-Field'!$E$8=BF371,'[1]Multi-Field'!$F$8="undrained"),BH371,""))</f>
        <v/>
      </c>
      <c r="BQ371" s="409" t="str">
        <f>IF(AND('[1]Multi-Field'!$E$9=BF371,'[1]Multi-Field'!$F$9="Drained"),BI371,IF(AND('[1]Multi-Field'!$E$9=BF371,'[1]Multi-Field'!$F$9="undrained"),BH371,""))</f>
        <v/>
      </c>
      <c r="BR371" s="409" t="str">
        <f>IF(AND('[1]Multi-Field'!$E$10=BF371,'[1]Multi-Field'!$F$10="Drained"),BI371,IF(AND('[1]Multi-Field'!$E$10=BF371,'[1]Multi-Field'!$F$10="undrained"),BH371,""))</f>
        <v/>
      </c>
      <c r="BS371" s="409" t="str">
        <f>IF(AND('[1]Multi-Field'!$E$11=BF371,'[1]Multi-Field'!$F$11="Drained"),BI371,IF(AND('[1]Multi-Field'!$E$11=BF371,'[1]Multi-Field'!$F$11="undrained"),BH371,""))</f>
        <v/>
      </c>
      <c r="BT371" s="409" t="str">
        <f>IF(AND('[1]Multi-Field'!$E$12=BF371,'[1]Multi-Field'!$F$12="Drained"),BI371,IF(AND('[1]Multi-Field'!$E$12=BF371,'[1]Multi-Field'!$F$12="undrained"),BH371,""))</f>
        <v/>
      </c>
      <c r="BU371" s="409" t="str">
        <f>IF(AND('[1]Multi-Field'!$E$13=BF371,'[1]Multi-Field'!$F$13="Drained"),BI371,IF(AND('[1]Multi-Field'!$E$3=BF371,'[1]Multi-Field'!$F$13="undrained"),BH371,""))</f>
        <v/>
      </c>
      <c r="BV371" s="409" t="str">
        <f>IF(AND('[1]Multi-Field'!$E$14=BF371,'[1]Multi-Field'!$F$14="Drained"),BI371,IF(AND('[1]Multi-Field'!$E$14=BF371,'[1]Multi-Field'!$F$14="undrained"),BH371,""))</f>
        <v/>
      </c>
      <c r="BW371" s="409" t="str">
        <f>IF(AND('[1]Multi-Field'!$E$15=BF371,'[1]Multi-Field'!$F$15="Drained"),BI371,IF(AND('[1]Multi-Field'!$E$15=BF371,'[1]Multi-Field'!$F$15="undrained"),BH371,""))</f>
        <v/>
      </c>
      <c r="BX371" s="409" t="str">
        <f>IF(AND('[1]Multi-Field'!$E$16=[1]Lists!BF371,'[1]Multi-Field'!$F$16="Drained"),BI371,IF(AND('[1]Multi-Field'!$E$16=[1]Lists!BF371,'[1]Multi-Field'!$F$16="undrained"),BH371,""))</f>
        <v/>
      </c>
      <c r="BY371" s="409" t="str">
        <f>IF(AND('[1]Multi-Field'!$E$17=[1]Lists!BF371,'[1]Multi-Field'!$F$17="Drained"),BI371,IF(AND('[1]Multi-Field'!$E$17=[1]Lists!BF371,'[1]Multi-Field'!$F$17="undrained"),BH371,""))</f>
        <v/>
      </c>
      <c r="BZ371" s="409" t="str">
        <f>IF(AND('[1]Multi-Field'!$E$18=[1]Lists!BF371,'[1]Multi-Field'!$F$18="Drained"),BI371,IF(AND('[1]Multi-Field'!$E$18=[1]Lists!BF371,'[1]Multi-Field'!$F$18="undrained"),BH371,""))</f>
        <v/>
      </c>
      <c r="CA371" s="409" t="str">
        <f>IF(AND('[1]Multi-Field'!$E$19=[1]Lists!BF371,'[1]Multi-Field'!$F$19="Drained"),BI371,IF(AND('[1]Multi-Field'!$E$19=[1]Lists!BF371,'[1]Multi-Field'!$F$19="undrained"),BH371,""))</f>
        <v/>
      </c>
      <c r="CB371" s="409" t="str">
        <f>IF(AND('[1]Multi-Field'!$E$20=[1]Lists!BF371,'[1]Multi-Field'!$F$20="Drained"),BI371,IF(AND('[1]Multi-Field'!$E$20=[1]Lists!BF371,'[1]Multi-Field'!$F$20="undrained"),BH371,""))</f>
        <v/>
      </c>
      <c r="CC371" s="409" t="str">
        <f>IF(AND('[1]Multi-Field'!$E$21=[1]Lists!BF371,'[1]Multi-Field'!$F$21="Drained"),BI371,IF(AND('[1]Multi-Field'!$E$21=[1]Lists!BF371,'[1]Multi-Field'!$F$21="undrained"),BH371,""))</f>
        <v/>
      </c>
      <c r="CD371" s="409" t="str">
        <f>IF(AND('[1]Multi-Field'!$E$22=[1]Lists!BF371,'[1]Multi-Field'!$F$22="Drained"),BI371,IF(AND('[1]Multi-Field'!$E$22=[1]Lists!BF371,'[1]Multi-Field'!$F$22="undrained"),BH371,""))</f>
        <v/>
      </c>
      <c r="CE371" s="409" t="str">
        <f>IF(AND('[1]Multi-Field'!$E$23=[1]Lists!BF371,'[1]Multi-Field'!$F$23="Drained"),BI371,IF(AND('[1]Multi-Field'!$E$23=[1]Lists!BF371,'[1]Multi-Field'!$F$23="undrained"),BH371,""))</f>
        <v/>
      </c>
      <c r="CF371" s="409" t="str">
        <f>IF(AND('[1]Multi-Field'!$E$24=[1]Lists!BF371,'[1]Multi-Field'!$F$24="Drained"),BI371,IF(AND('[1]Multi-Field'!$E$24=[1]Lists!BF371,'[1]Multi-Field'!$F$24="undrained"),BH371,""))</f>
        <v/>
      </c>
      <c r="CG371" s="409" t="str">
        <f>IF(AND('[1]Multi-Field'!$E$25=[1]Lists!BF371,'[1]Multi-Field'!$F$25="Drained"),BI371,IF(AND('[1]Multi-Field'!$E$25=[1]Lists!BF371,'[1]Multi-Field'!$F$25="undrained"),BH371,""))</f>
        <v/>
      </c>
      <c r="CH371" s="409" t="str">
        <f>IF(AND('[1]Multi-Field'!$E$26=[1]Lists!BF371,'[1]Multi-Field'!$F$26="Drained"),BI371,IF(AND('[1]Multi-Field'!$E$26=[1]Lists!BF371,'[1]Multi-Field'!$F$26="undrained"),BH371,""))</f>
        <v/>
      </c>
      <c r="CI371" s="409" t="str">
        <f>IF(AND('[1]Multi-Field'!$E$27=[1]Lists!BF371,'[1]Multi-Field'!$F$27="Drained"),BI371,IF(AND('[1]Multi-Field'!$E$27=[1]Lists!BF371,'[1]Multi-Field'!$F$27="undrained"),BH371,""))</f>
        <v/>
      </c>
      <c r="CJ371" s="409" t="str">
        <f>IF(AND('[1]Multi-Field'!$E$28=[1]Lists!BF371,'[1]Multi-Field'!$F$28="Drained"),BI371,IF(AND('[1]Multi-Field'!$E$28=[1]Lists!BF371,'[1]Multi-Field'!$F$28="undrained"),BH371,""))</f>
        <v/>
      </c>
      <c r="CK371" s="409" t="str">
        <f>IF(AND('[1]Multi-Field'!$E$29=[1]Lists!BF371,'[1]Multi-Field'!$F$29="Drained"),BI371,IF(AND('[1]Multi-Field'!$E$29=[1]Lists!BF371,'[1]Multi-Field'!$F$29="undrained"),BH371,""))</f>
        <v/>
      </c>
      <c r="CL371" s="409" t="str">
        <f>IF(AND('[1]Multi-Field'!$E$30=[1]Lists!BF371,'[1]Multi-Field'!$F$30="Drained"),BI371,IF(AND('[1]Multi-Field'!$E$30=[1]Lists!BF371,'[1]Multi-Field'!$F$30="undrained"),BH371,""))</f>
        <v/>
      </c>
      <c r="CM371" s="409" t="str">
        <f>IF(AND('[1]Multi-Field'!$E$31=[1]Lists!BF371,'[1]Multi-Field'!$F$31="Drained"),BI371,IF(AND('[1]Multi-Field'!$E$31=[1]Lists!BF371,'[1]Multi-Field'!$F$31="undrained"),BH371,""))</f>
        <v/>
      </c>
      <c r="CN371" s="409" t="str">
        <f>IF(AND('[1]Multi-Field'!$E$32=[1]Lists!BF371,'[1]Multi-Field'!$F$32="Drained"),BI371,IF(AND('[1]Multi-Field'!$E$32=[1]Lists!BF371,'[1]Multi-Field'!$F$32="undrained"),BH371,""))</f>
        <v/>
      </c>
      <c r="CO371" s="409" t="str">
        <f>IF(AND('[1]Multi-Field'!$E$33=[1]Lists!BF371,'[1]Multi-Field'!$F$33="Drained"),BI371,IF(AND('[1]Multi-Field'!$E$33=[1]Lists!BF371,'[1]Multi-Field'!$F$33="undrained"),BH371,""))</f>
        <v/>
      </c>
      <c r="CP371" s="409" t="str">
        <f>IF(AND('[1]Multi-Field'!$E$34=[1]Lists!BF371,'[1]Multi-Field'!$F$34="Drained"),BI371,IF(AND('[1]Multi-Field'!$E$34=[1]Lists!BF371,'[1]Multi-Field'!$F$34="undrained"),BH371,""))</f>
        <v/>
      </c>
      <c r="CQ371" s="409" t="str">
        <f>IF(AND('[1]Multi-Field'!$E$35=[1]Lists!BF371,'[1]Multi-Field'!$F$35="Drained"),BI371,IF(AND('[1]Multi-Field'!$E$35=[1]Lists!BF371,'[1]Multi-Field'!$F$35="undrained"),BH371,""))</f>
        <v/>
      </c>
      <c r="CR371" s="409" t="str">
        <f>IF(AND('[1]Multi-Field'!$E$36=[1]Lists!BF371,'[1]Multi-Field'!$F$36="Drained"),BI371,IF(AND('[1]Multi-Field'!$E$36=[1]Lists!BF371,'[1]Multi-Field'!$F$36="undrained"),BH371,""))</f>
        <v/>
      </c>
      <c r="CS371" s="409" t="str">
        <f>IF(AND('[1]Multi-Field'!$E$37=[1]Lists!BF371,'[1]Multi-Field'!$F$37="Drained"),BI371,IF(AND('[1]Multi-Field'!$E$37=[1]Lists!BF371,'[1]Multi-Field'!$F$37="undrained"),BH371,""))</f>
        <v/>
      </c>
      <c r="CT371" s="409" t="str">
        <f>IF(AND('[1]Multi-Field'!$E$38=[1]Lists!BF371,'[1]Multi-Field'!$F$38="Drained"),BI371,IF(AND('[1]Multi-Field'!$E$38=[1]Lists!BF371,'[1]Multi-Field'!$F$38="undrained"),BH371,""))</f>
        <v/>
      </c>
      <c r="CU371" s="409" t="str">
        <f>IF(AND('[1]Multi-Field'!$E$39=[1]Lists!BF371,'[1]Multi-Field'!$F$39="Drained"),BI371,IF(AND('[1]Multi-Field'!$E$39=[1]Lists!BF371,'[1]Multi-Field'!$F$39="undrained"),BH371,""))</f>
        <v/>
      </c>
      <c r="CV371" s="409" t="str">
        <f>IF(AND('[1]Multi-Field'!$E$40=[1]Lists!BF371,'[1]Multi-Field'!$F$40="Drained"),BI371,IF(AND('[1]Multi-Field'!$E$40=[1]Lists!BF371,'[1]Multi-Field'!$F$40="undrained"),BH371,""))</f>
        <v/>
      </c>
      <c r="CW371" s="409" t="str">
        <f>IF(AND('[1]Multi-Field'!$E$41=[1]Lists!BF371,'[1]Multi-Field'!$F$40="Drained"),BI371,IF(AND('[1]Multi-Field'!$E$40=[1]Lists!BF371,'[1]Multi-Field'!$F$40="undrained"),BH371,""))</f>
        <v/>
      </c>
      <c r="CX371" s="409" t="str">
        <f>IF(AND('[1]Multi-Field'!$E$42=[1]Lists!BF371,'[1]Multi-Field'!$F$42="Drained"),BI371,IF(AND('[1]Multi-Field'!$E$42=[1]Lists!BF371,'[1]Multi-Field'!$F$42="undrained"),BH371,""))</f>
        <v/>
      </c>
      <c r="CY371" s="409" t="str">
        <f>IF(AND('[1]Multi-Field'!$E$43=[1]Lists!BF371,'[1]Multi-Field'!$F$43="Drained"),BI371,IF(AND('[1]Multi-Field'!$E$43=[1]Lists!BF371,'[1]Multi-Field'!$F$43="undrained"),BH371,""))</f>
        <v/>
      </c>
      <c r="CZ371" s="409" t="str">
        <f>IF(AND('[1]Multi-Field'!$E$44=[1]Lists!BF371,'[1]Multi-Field'!$F$44="Drained"),BI371,IF(AND('[1]Multi-Field'!$E$44=[1]Lists!BF371,'[1]Multi-Field'!$F$44="undrained"),BH371,""))</f>
        <v/>
      </c>
      <c r="DA371" s="409" t="str">
        <f>IF(AND('[1]Multi-Field'!$E$45=[1]Lists!BF371,'[1]Multi-Field'!$F$45="Drained"),BI371,IF(AND('[1]Multi-Field'!$E$45=[1]Lists!BF371,'[1]Multi-Field'!$F$45="undrained"),BH371,""))</f>
        <v/>
      </c>
      <c r="DB371" s="409" t="str">
        <f>IF(AND('[1]Multi-Field'!$E$46=[1]Lists!BF371,'[1]Multi-Field'!$F$46="Drained"),BI371,IF(AND('[1]Multi-Field'!$E$46=[1]Lists!BF371,'[1]Multi-Field'!$F$46="undrained"),BH371,""))</f>
        <v/>
      </c>
      <c r="DC371" s="409" t="str">
        <f>IF(AND('[1]Multi-Field'!$E$47=[1]Lists!BF371,'[1]Multi-Field'!$F$47="Drained"),BI371,IF(AND('[1]Multi-Field'!$E$47=[1]Lists!BF371,'[1]Multi-Field'!$F$47="undrained"),BH371,""))</f>
        <v/>
      </c>
      <c r="DD371" s="409" t="str">
        <f>IF(AND('[1]Multi-Field'!$E$48=[1]Lists!BF371,'[1]Multi-Field'!$F$48="Drained"),BI371,IF(AND('[1]Multi-Field'!$E$48=[1]Lists!BF371,'[1]Multi-Field'!$F$48="undrained"),BH371,""))</f>
        <v/>
      </c>
      <c r="DE371" s="409" t="str">
        <f>IF(AND('[1]Multi-Field'!$E$49=[1]Lists!BF371,'[1]Multi-Field'!$F$49="Drained"),BI371,IF(AND('[1]Multi-Field'!$E$49=[1]Lists!BF371,'[1]Multi-Field'!$F$9="undrained"),BH371,""))</f>
        <v/>
      </c>
      <c r="DF371" s="409" t="str">
        <f>IF(AND('[1]Multi-Field'!$E$50=[1]Lists!BF371,'[1]Multi-Field'!$F$50="Drained"),BI371,IF(AND('[1]Multi-Field'!$E$50=[1]Lists!BF371,'[1]Multi-Field'!$F$50="undrained"),BH371,""))</f>
        <v/>
      </c>
      <c r="DG371" s="409" t="str">
        <f>IF(AND('[1]Multi-Field'!$E$51=[1]Lists!BF371,'[1]Multi-Field'!$F$51="Drained"),BI371,IF(AND('[1]Multi-Field'!$E$51=[1]Lists!BF371,'[1]Multi-Field'!$F$51="undrained"),BH371,""))</f>
        <v/>
      </c>
      <c r="DH371" s="409" t="str">
        <f>IF(AND('[1]Multi-Field'!$E$52=[1]Lists!BF371,'[1]Multi-Field'!$F$52="Drained"),BI371,IF(AND('[1]Multi-Field'!$E$52=[1]Lists!BF371,'[1]Multi-Field'!$F$52="undrained"),BH371,""))</f>
        <v/>
      </c>
      <c r="DI371" s="409" t="str">
        <f>IF(AND('[1]Multi-Field'!$E$53=[1]Lists!BF371,'[1]Multi-Field'!$F$53="Drained"),BI371,IF(AND('[1]Multi-Field'!$E$53=[1]Lists!BF371,'[1]Multi-Field'!$F$53="undrained"),BH371,""))</f>
        <v/>
      </c>
      <c r="DJ371" s="409" t="str">
        <f>IF(AND('[1]Multi-Field'!$E$54=[1]Lists!BF371,'[1]Multi-Field'!$F$54="Drained"),BI371,IF(AND('[1]Multi-Field'!$E$54=[1]Lists!BF371,'[1]Multi-Field'!$F$54="undrained"),BH371,""))</f>
        <v/>
      </c>
      <c r="DK371" s="409" t="str">
        <f>IF(AND('[1]Multi-Field'!$E$55=[1]Lists!BF371,'[1]Multi-Field'!$F$55="Drained"),BI371,IF(AND('[1]Multi-Field'!$E$55=[1]Lists!BF371,'[1]Multi-Field'!$F$55="undrained"),BH371,""))</f>
        <v/>
      </c>
      <c r="DL371" s="409" t="str">
        <f>IF(AND('[1]Multi-Field'!$E$56=[1]Lists!BF371,'[1]Multi-Field'!$F$56="Drained"),BI371,IF(AND('[1]Multi-Field'!$E$56=[1]Lists!BF371,'[1]Multi-Field'!$F$56="undrained"),BH371,""))</f>
        <v/>
      </c>
      <c r="DM371" s="409" t="str">
        <f>IF(AND('[1]Multi-Field'!$E$57=[1]Lists!BF371,'[1]Multi-Field'!$F$57="Drained"),BI371,IF(AND('[1]Multi-Field'!$E$57=[1]Lists!BF371,'[1]Multi-Field'!$F$57="undrained"),BH371,""))</f>
        <v/>
      </c>
      <c r="DN371" s="409" t="str">
        <f>IF(AND('[1]Multi-Field'!$E$58=[1]Lists!BF371,'[1]Multi-Field'!$F$58="Drained"),BI371,IF(AND('[1]Multi-Field'!$E$58=[1]Lists!BF371,'[1]Multi-Field'!$F$58="undrained"),BH371,""))</f>
        <v/>
      </c>
      <c r="DO371" s="409" t="str">
        <f>IF(AND('[1]Multi-Field'!$E$59=[1]Lists!BF371,'[1]Multi-Field'!$F$59="Drained"),BI371,IF(AND('[1]Multi-Field'!$E$59=[1]Lists!BF371,'[1]Multi-Field'!$F$59="undrained"),BH371,""))</f>
        <v/>
      </c>
      <c r="DP371" s="409" t="str">
        <f>IF(AND('[1]Multi-Field'!$E$60=[1]Lists!BF371,'[1]Multi-Field'!$F$60="Drained"),BI371,IF(AND('[1]Multi-Field'!$E$60=[1]Lists!BF371,'[1]Multi-Field'!$F$60="undrained"),BH371,""))</f>
        <v/>
      </c>
      <c r="DQ371" s="409" t="str">
        <f>IF(AND('[1]Multi-Field'!$E$61=[1]Lists!BF371,'[1]Multi-Field'!$F$61="Drained"),BI371,IF(AND('[1]Multi-Field'!$E$61=[1]Lists!BF371,'[1]Multi-Field'!$F$61="undrained"),BH371,""))</f>
        <v/>
      </c>
      <c r="DR371" s="409" t="str">
        <f>IF(AND('[1]Multi-Field'!$E$62=[1]Lists!BF371,'[1]Multi-Field'!$F$62="Drained"),BI371,IF(AND('[1]Multi-Field'!$E$62=[1]Lists!BF371,'[1]Multi-Field'!$F$62="undrained"),BH371,""))</f>
        <v/>
      </c>
      <c r="DS371" s="409" t="str">
        <f>IF(AND('[1]Multi-Field'!$E$63=[1]Lists!BF371,'[1]Multi-Field'!$F$63="Drained"),BI371,IF(AND('[1]Multi-Field'!$E$63=[1]Lists!BF371,'[1]Multi-Field'!$F$63="undrained"),BH371,""))</f>
        <v/>
      </c>
      <c r="DT371" s="409" t="str">
        <f>IF(AND('[1]Multi-Field'!$E$64=[1]Lists!BF371,'[1]Multi-Field'!$F$64="Drained"),BI371,IF(AND('[1]Multi-Field'!$E$64=[1]Lists!BF371,'[1]Multi-Field'!$F$64="undrained"),BH371,""))</f>
        <v/>
      </c>
      <c r="DU371" s="409" t="str">
        <f>IF(AND('[1]Multi-Field'!$E$65=[1]Lists!BF371,'[1]Multi-Field'!$F$65="Drained"),BI371,IF(AND('[1]Multi-Field'!$E$65=[1]Lists!BF371,'[1]Multi-Field'!$F$65="undrained"),BH371,""))</f>
        <v/>
      </c>
      <c r="DV371" s="409" t="str">
        <f>IF(AND('[1]Multi-Field'!$E$66=[1]Lists!BF371,'[1]Multi-Field'!$F$66="Drained"),BI371,IF(AND('[1]Multi-Field'!$E$66=[1]Lists!BF371,'[1]Multi-Field'!$F$66="undrained"),BH371,""))</f>
        <v/>
      </c>
      <c r="DW371" s="409" t="str">
        <f>IF(AND('[1]Multi-Field'!$E$67=[1]Lists!BF371,'[1]Multi-Field'!$F$67="Drained"),BI371,IF(AND('[1]Multi-Field'!$E$67=[1]Lists!BF371,'[1]Multi-Field'!$F$67="undrained"),BH371,""))</f>
        <v/>
      </c>
      <c r="DX371" s="409" t="str">
        <f>IF(AND('[1]Multi-Field'!$E$68=[1]Lists!BF371,'[1]Multi-Field'!$F$68="Drained"),BI371,IF(AND('[1]Multi-Field'!$E$68=[1]Lists!BF371,'[1]Multi-Field'!$F$68="undrained"),BH371,""))</f>
        <v/>
      </c>
      <c r="DY371" s="409" t="str">
        <f>IF(AND('[1]Multi-Field'!$E$69=[1]Lists!BF371,'[1]Multi-Field'!$F$69="Drained"),BI371,IF(AND('[1]Multi-Field'!$E$69=[1]Lists!BF371,'[1]Multi-Field'!$F$69="undrained"),BH371,""))</f>
        <v/>
      </c>
      <c r="DZ371" s="409" t="str">
        <f>IF(AND('[1]Multi-Field'!$E$70=[1]Lists!BF371,'[1]Multi-Field'!$F$70="Drained"),BI371,IF(AND('[1]Multi-Field'!$E$70=[1]Lists!BF371,'[1]Multi-Field'!$F$70="undrained"),BH371,""))</f>
        <v/>
      </c>
      <c r="EA371" s="409" t="str">
        <f>IF(AND('[1]Multi-Field'!$E$71=[1]Lists!BF371,'[1]Multi-Field'!$F$71="Drained"),BI371,IF(AND('[1]Multi-Field'!$E$71=[1]Lists!BF371,'[1]Multi-Field'!$F$71="undrained"),BH371,""))</f>
        <v/>
      </c>
      <c r="EB371" s="409" t="str">
        <f>IF(AND('[1]Multi-Field'!$E$72=[1]Lists!BF371,'[1]Multi-Field'!$F$72="Drained"),BI371,IF(AND('[1]Multi-Field'!$E$72=[1]Lists!BF371,'[1]Multi-Field'!$F$72="undrained"),BH371,""))</f>
        <v/>
      </c>
      <c r="EC371" s="409" t="str">
        <f>IF(AND('[1]Multi-Field'!$E$73=[1]Lists!BF371,'[1]Multi-Field'!$F$73="Drained"),BI371,IF(AND('[1]Multi-Field'!$E$73=[1]Lists!BF371,'[1]Multi-Field'!$F$73="undrained"),BH371,""))</f>
        <v/>
      </c>
      <c r="ED371" s="409" t="str">
        <f>IF(AND('[1]Multi-Field'!$E$74=[1]Lists!BF371,'[1]Multi-Field'!$F$74="Drained"),BI371,IF(AND('[1]Multi-Field'!$E$74=[1]Lists!BF371,'[1]Multi-Field'!$F$74="undrained"),BH371,""))</f>
        <v/>
      </c>
      <c r="EE371" s="409" t="str">
        <f>IF(AND('[1]Multi-Field'!$E$75=[1]Lists!BF371,'[1]Multi-Field'!$F$75="Drained"),BI371,IF(AND('[1]Multi-Field'!$E$75=[1]Lists!BF371,'[1]Multi-Field'!$F$75="undrained"),BH371,""))</f>
        <v/>
      </c>
      <c r="EF371" s="409" t="str">
        <f>IF(AND('[1]Multi-Field'!$E$76=[1]Lists!BF371,'[1]Multi-Field'!$F$76="Drained"),BI371,IF(AND('[1]Multi-Field'!$E$76=[1]Lists!BF371,'[1]Multi-Field'!$F$6="undrained"),BH371,""))</f>
        <v/>
      </c>
      <c r="EG371" s="409" t="str">
        <f>IF(AND('[1]Multi-Field'!$E$77=[1]Lists!BF371,'[1]Multi-Field'!$F$77="Drained"),BI371,IF(AND('[1]Multi-Field'!$E$77=[1]Lists!BF371,'[1]Multi-Field'!$F$77="undrained"),BH371,""))</f>
        <v/>
      </c>
      <c r="EH371" s="409" t="str">
        <f>IF(AND('[1]Multi-Field'!$E$78=[1]Lists!BF371,'[1]Multi-Field'!$F$78="Drained"),BI371,IF(AND('[1]Multi-Field'!$E$78=[1]Lists!BF371,'[1]Multi-Field'!$F$78="undrained"),BH371,""))</f>
        <v/>
      </c>
      <c r="EI371" s="409" t="str">
        <f>IF(AND('[1]Multi-Field'!$E$79=[1]Lists!BF371,'[1]Multi-Field'!$F$79="Drained"),BI371,IF(AND('[1]Multi-Field'!$E$79=[1]Lists!BF371,'[1]Multi-Field'!$F$79="undrained"),BH371,""))</f>
        <v/>
      </c>
      <c r="EJ371" s="409" t="str">
        <f>IF(AND('[1]Multi-Field'!$E$80=[1]Lists!BF371,'[1]Multi-Field'!$F$80="Drained"),BI371,IF(AND('[1]Multi-Field'!$E$80=[1]Lists!BF371,'[1]Multi-Field'!$F$80="undrained"),BH371,""))</f>
        <v/>
      </c>
      <c r="EK371" s="409" t="str">
        <f>IF(AND('[1]Multi-Field'!$E$81=[1]Lists!BF371,'[1]Multi-Field'!$F$81="Drained"),BI371,IF(AND('[1]Multi-Field'!$E$81=[1]Lists!BF371,'[1]Multi-Field'!$F$81="undrained"),BH371,""))</f>
        <v/>
      </c>
      <c r="EL371" s="409" t="str">
        <f>IF(AND('[1]Multi-Field'!$E$82=[1]Lists!BF371,'[1]Multi-Field'!$F$82="Drained"),BI371,IF(AND('[1]Multi-Field'!$E$82=[1]Lists!BF371,'[1]Multi-Field'!$F$82="undrained"),BH371,""))</f>
        <v/>
      </c>
      <c r="EM371" s="409" t="str">
        <f>IF(AND('[1]Multi-Field'!$E$83=[1]Lists!BF371,'[1]Multi-Field'!$F$83="Drained"),BI371,IF(AND('[1]Multi-Field'!$E$83=[1]Lists!BF371,'[1]Multi-Field'!$F$83="undrained"),BH371,""))</f>
        <v/>
      </c>
      <c r="EN371" s="409" t="str">
        <f>IF(AND('[1]Multi-Field'!$E$84=[1]Lists!BF371,'[1]Multi-Field'!$F$84="Drained"),BI371,IF(AND('[1]Multi-Field'!$E$84=[1]Lists!BF371,'[1]Multi-Field'!$F$84="undrained"),BH371,""))</f>
        <v/>
      </c>
      <c r="EO371" s="409" t="str">
        <f>IF(AND('[1]Multi-Field'!$E$85=[1]Lists!BF371,'[1]Multi-Field'!$F$85="Drained"),BI371,IF(AND('[1]Multi-Field'!$E$85=[1]Lists!BF371,'[1]Multi-Field'!$F$85="undrained"),BH371,""))</f>
        <v/>
      </c>
      <c r="EP371" s="409" t="str">
        <f>IF(AND('[1]Multi-Field'!$E$86=[1]Lists!BF371,'[1]Multi-Field'!$F$86="Drained"),BI371,IF(AND('[1]Multi-Field'!$E$86=[1]Lists!BF371,'[1]Multi-Field'!$F$86="undrained"),BH371,""))</f>
        <v/>
      </c>
      <c r="EQ371" s="409" t="str">
        <f>IF(AND('[1]Multi-Field'!$E$87=[1]Lists!BF371,'[1]Multi-Field'!$F$87="Drained"),BI371,IF(AND('[1]Multi-Field'!$E$87=[1]Lists!BF371,'[1]Multi-Field'!$F$87="undrained"),BH371,""))</f>
        <v/>
      </c>
      <c r="ER371" s="409" t="str">
        <f>IF(AND('[1]Multi-Field'!$E$88=[1]Lists!BF371,'[1]Multi-Field'!$F$88="Drained"),BI371,IF(AND('[1]Multi-Field'!$E$88=[1]Lists!BF371,'[1]Multi-Field'!$F$88="undrained"),BH371,""))</f>
        <v/>
      </c>
      <c r="ES371" s="409" t="str">
        <f>IF(AND('[1]Multi-Field'!$E$89=[1]Lists!BF371,'[1]Multi-Field'!$F$89="Drained"),BI371,IF(AND('[1]Multi-Field'!$E$89=[1]Lists!BF371,'[1]Multi-Field'!$F$89="undrained"),BH371,""))</f>
        <v/>
      </c>
      <c r="ET371" s="409" t="str">
        <f>IF(AND('[1]Multi-Field'!$E$90=[1]Lists!BF371,'[1]Multi-Field'!$F$90="Drained"),BI371,IF(AND('[1]Multi-Field'!$E$90=[1]Lists!BF371,'[1]Multi-Field'!$F$90="undrained"),BH371,""))</f>
        <v/>
      </c>
      <c r="EU371" s="409" t="str">
        <f>IF(AND('[1]Multi-Field'!$E$91=[1]Lists!BF371,'[1]Multi-Field'!$F$91="Drained"),BI371,IF(AND('[1]Multi-Field'!$E$91=[1]Lists!BF371,'[1]Multi-Field'!$F$91="undrained"),BH371,""))</f>
        <v/>
      </c>
      <c r="EV371" s="409" t="str">
        <f>IF(AND('[1]Multi-Field'!$E$92=[1]Lists!BF371,'[1]Multi-Field'!$F$92="Drained"),BI371,IF(AND('[1]Multi-Field'!$E$92=[1]Lists!BF371,'[1]Multi-Field'!$F$92="undrained"),BH371,""))</f>
        <v/>
      </c>
      <c r="EW371" s="409" t="str">
        <f>IF(AND('[1]Multi-Field'!$E$93=[1]Lists!BF371,'[1]Multi-Field'!$F$93="Drained"),BI371,IF(AND('[1]Multi-Field'!$E$93=[1]Lists!BF371,'[1]Multi-Field'!$F$93="undrained"),BH371,""))</f>
        <v/>
      </c>
      <c r="EX371" s="409" t="str">
        <f>IF(AND('[1]Multi-Field'!$E$94=[1]Lists!BF371,'[1]Multi-Field'!$F$94="Drained"),BI371,IF(AND('[1]Multi-Field'!$E$94=[1]Lists!BF371,'[1]Multi-Field'!$F$94="undrained"),BH371,""))</f>
        <v/>
      </c>
      <c r="EY371" s="409" t="str">
        <f>IF(AND('[1]Multi-Field'!$E$95=[1]Lists!BF371,'[1]Multi-Field'!$F$95="Drained"),BI371,IF(AND('[1]Multi-Field'!$E$95=[1]Lists!BF371,'[1]Multi-Field'!$F$95="undrained"),BH371,""))</f>
        <v/>
      </c>
      <c r="EZ371" s="409" t="str">
        <f>IF(AND('[1]Multi-Field'!$E$96=[1]Lists!BF371,'[1]Multi-Field'!$F$96="Drained"),BI371,IF(AND('[1]Multi-Field'!$E$96=[1]Lists!BF371,'[1]Multi-Field'!$F$96="undrained"),BH371,""))</f>
        <v/>
      </c>
      <c r="FA371" s="409" t="str">
        <f>IF(AND('[1]Multi-Field'!$E$97=[1]Lists!BF371,'[1]Multi-Field'!$F$97="Drained"),BI371,IF(AND('[1]Multi-Field'!$E$97=[1]Lists!BF371,'[1]Multi-Field'!$F$97="undrained"),BH371,""))</f>
        <v/>
      </c>
      <c r="FB371" s="409" t="str">
        <f>IF(AND('[1]Multi-Field'!$E$98=[1]Lists!BF371,'[1]Multi-Field'!$F$98="Drained"),BI371,IF(AND('[1]Multi-Field'!$E$98=[1]Lists!BF371,'[1]Multi-Field'!$F$98="undrained"),BH371,""))</f>
        <v/>
      </c>
      <c r="FC371" s="409" t="str">
        <f>IF(AND('[1]Multi-Field'!$E$99=[1]Lists!BF371,'[1]Multi-Field'!$F$99="Drained"),BI371,IF(AND('[1]Multi-Field'!$E$99=[1]Lists!BF371,'[1]Multi-Field'!$F$99="undrained"),BH371,""))</f>
        <v/>
      </c>
      <c r="FD371" s="409" t="str">
        <f>IF(AND('[1]Multi-Field'!$E$100=[1]Lists!BF371,'[1]Multi-Field'!$F$100="Drained"),BI371,IF(AND('[1]Multi-Field'!$E$100=[1]Lists!BF371,'[1]Multi-Field'!$F$100="undrained"),BH371,""))</f>
        <v/>
      </c>
      <c r="FE371" s="409" t="str">
        <f>IF(AND('[1]Multi-Field'!$E$101=[1]Lists!BF371,'[1]Multi-Field'!$F$101="Drained"),BI371,IF(AND('[1]Multi-Field'!$E$101=[1]Lists!BF371,'[1]Multi-Field'!$F$101="undrained"),BH371,""))</f>
        <v/>
      </c>
      <c r="FF371" s="409" t="str">
        <f>IF(AND('[1]Multi-Field'!$E$102=[1]Lists!BF371,'[1]Multi-Field'!$F$102="Drained"),BI371,IF(AND('[1]Multi-Field'!$E$102=[1]Lists!BF371,'[1]Multi-Field'!$F$102="undrained"),BH371,""))</f>
        <v/>
      </c>
      <c r="FG371" s="409" t="str">
        <f>IF(AND('[1]Multi-Field'!$E$103=[1]Lists!BF371,'[1]Multi-Field'!$F$103="Drained"),BI371,IF(AND('[1]Multi-Field'!$E$103=[1]Lists!BF371,'[1]Multi-Field'!$F$103="undrained"),BH371,""))</f>
        <v/>
      </c>
      <c r="FH371" s="409" t="str">
        <f>IF(AND('[1]Multi-Field'!$E$104=[1]Lists!BF371,'[1]Multi-Field'!$F$104="Drained"),BI371,IF(AND('[1]Multi-Field'!$E$104=[1]Lists!BF371,'[1]Multi-Field'!$F$104="undrained"),BH371,""))</f>
        <v/>
      </c>
      <c r="FI371" s="409" t="str">
        <f>IF(AND('[1]Multi-Field'!$E$105=[1]Lists!BF371,'[1]Multi-Field'!$F$105="Drained"),BI371,IF(AND('[1]Multi-Field'!$E$105=[1]Lists!BF371,'[1]Multi-Field'!$F$105="undrained"),BH371,""))</f>
        <v/>
      </c>
      <c r="FJ371" s="409" t="str">
        <f>IF(AND('[1]Multi-Field'!$E$106=[1]Lists!BF371,'[1]Multi-Field'!$F$106="Drained"),BI371,IF(AND('[1]Multi-Field'!$E$106=[1]Lists!BF371,'[1]Multi-Field'!$F$106="undrained"),BH371,""))</f>
        <v/>
      </c>
      <c r="FK371" s="409" t="str">
        <f>IF(AND('[1]Multi-Field'!$E$107=[1]Lists!BF371,'[1]Multi-Field'!$F$107="Drained"),BI371,IF(AND('[1]Multi-Field'!$E$107=[1]Lists!BF371,'[1]Multi-Field'!$F$107="undrained"),BH371,""))</f>
        <v/>
      </c>
      <c r="FL371" s="409" t="str">
        <f>IF(AND('[1]Multi-Field'!$E$108=[1]Lists!BF371,'[1]Multi-Field'!$F$108="Drained"),BI371,IF(AND('[1]Multi-Field'!$E$108=[1]Lists!BF371,'[1]Multi-Field'!$F$108="undrained"),BH371,""))</f>
        <v/>
      </c>
      <c r="FM371" s="409" t="str">
        <f>IF(AND('[1]Multi-Field'!$E$109=[1]Lists!BF371,'[1]Multi-Field'!$F$109="Drained"),BI371,IF(AND('[1]Multi-Field'!$E$109=[1]Lists!BF371,'[1]Multi-Field'!$F$109="undrained"),BH371,""))</f>
        <v/>
      </c>
      <c r="FN371" s="409" t="str">
        <f>IF(AND('[1]Multi-Field'!$E$110=[1]Lists!BF371,'[1]Multi-Field'!$F$110="Drained"),BI371,IF(AND('[1]Multi-Field'!$E$110=[1]Lists!BF371,'[1]Multi-Field'!$F$110="undrained"),BH371,""))</f>
        <v/>
      </c>
      <c r="FO371" s="409" t="str">
        <f>IF(AND('[1]Multi-Field'!$E$111=[1]Lists!BF371,'[1]Multi-Field'!$F$111="Drained"),BI371,IF(AND('[1]Multi-Field'!$E$111=[1]Lists!BF371,'[1]Multi-Field'!$F$111="undrained"),BH371,""))</f>
        <v/>
      </c>
      <c r="FP371" s="409" t="str">
        <f>IF(AND('[1]Multi-Field'!$E$112=[1]Lists!BF371,'[1]Multi-Field'!$F$112="Drained"),BI371,IF(AND('[1]Multi-Field'!$E$112=[1]Lists!BF371,'[1]Multi-Field'!$F$112="undrained"),BH371,""))</f>
        <v/>
      </c>
      <c r="FQ371" s="409" t="str">
        <f>IF(AND('[1]Multi-Field'!$E$113=[1]Lists!BF371,'[1]Multi-Field'!$F$113="Drained"),BI371,IF(AND('[1]Multi-Field'!$E$113=[1]Lists!BF371,'[1]Multi-Field'!$F$113="undrained"),BH371,""))</f>
        <v/>
      </c>
      <c r="FR371" s="409" t="str">
        <f>IF(AND('[1]Multi-Field'!$E$114=[1]Lists!BF371,'[1]Multi-Field'!$F$114="Drained"),BI371,IF(AND('[1]Multi-Field'!$E$114=[1]Lists!BF371,'[1]Multi-Field'!$F$114="undrained"),BH371,""))</f>
        <v/>
      </c>
      <c r="FS371" s="409" t="str">
        <f>IF(AND('[1]Multi-Field'!$E$115=[1]Lists!BF371,'[1]Multi-Field'!$F$115="Drained"),BI371,IF(AND('[1]Multi-Field'!$E$115=[1]Lists!BF371,'[1]Multi-Field'!$F$115="undrained"),BH371,""))</f>
        <v/>
      </c>
      <c r="FT371" s="409" t="str">
        <f>IF(AND('[1]Multi-Field'!$E$116=[1]Lists!BF371,'[1]Multi-Field'!$F$116="Drained"),BI371,IF(AND('[1]Multi-Field'!$E$116=[1]Lists!BF371,'[1]Multi-Field'!$F$116="undrained"),BH371,""))</f>
        <v/>
      </c>
      <c r="FU371" s="409" t="str">
        <f>IF(AND('[1]Multi-Field'!$E$117=[1]Lists!BF371,'[1]Multi-Field'!$F$117="Drained"),BI371,IF(AND('[1]Multi-Field'!$E$117=[1]Lists!BF371,'[1]Multi-Field'!$F$117="undrained"),BH371,""))</f>
        <v/>
      </c>
      <c r="FV371" s="409" t="str">
        <f>IF(AND('[1]Multi-Field'!$E$118=[1]Lists!BF371,'[1]Multi-Field'!$F$118="Drained"),BI371,IF(AND('[1]Multi-Field'!$E$118=[1]Lists!BF371,'[1]Multi-Field'!$F$118="undrained"),BH371,""))</f>
        <v/>
      </c>
      <c r="FW371" s="409" t="str">
        <f>IF(AND('[1]Multi-Field'!$E$119=[1]Lists!BF371,'[1]Multi-Field'!$F$119="Drained"),BI371,IF(AND('[1]Multi-Field'!$E$119=[1]Lists!BF371,'[1]Multi-Field'!$F$119="undrained"),BH371,""))</f>
        <v/>
      </c>
      <c r="FX371" s="409" t="str">
        <f>IF(AND('[1]Multi-Field'!$E$120=[1]Lists!BF371,'[1]Multi-Field'!$F$120="Drained"),BI371,IF(AND('[1]Multi-Field'!$E$120=[1]Lists!BF371,'[1]Multi-Field'!$F$120="undrained"),BH371,""))</f>
        <v/>
      </c>
      <c r="GC371" s="4">
        <v>1</v>
      </c>
    </row>
    <row r="372" spans="1:185" ht="13.5" customHeight="1">
      <c r="A372" s="7" t="s">
        <v>458</v>
      </c>
      <c r="B372" s="7"/>
      <c r="C372" s="7"/>
      <c r="D372" s="8">
        <v>75</v>
      </c>
      <c r="E372" s="8">
        <f t="shared" si="53"/>
        <v>75</v>
      </c>
      <c r="F372" s="8">
        <f t="shared" si="54"/>
        <v>75</v>
      </c>
      <c r="G372" s="8">
        <v>75</v>
      </c>
      <c r="H372" s="8">
        <v>70</v>
      </c>
      <c r="I372" s="8">
        <f t="shared" si="57"/>
        <v>70</v>
      </c>
      <c r="J372" s="8">
        <f t="shared" si="58"/>
        <v>70</v>
      </c>
      <c r="K372" s="8">
        <v>70</v>
      </c>
      <c r="L372" s="8">
        <v>130</v>
      </c>
      <c r="M372" s="8">
        <f t="shared" si="55"/>
        <v>130</v>
      </c>
      <c r="N372" s="8">
        <f t="shared" si="56"/>
        <v>130</v>
      </c>
      <c r="O372" s="8">
        <v>130</v>
      </c>
      <c r="P372" s="391">
        <v>347</v>
      </c>
      <c r="Q372" s="394"/>
      <c r="R372" s="395" t="b">
        <f>IF(OR('Multi-Field'!AA349=Lists!$AC$42,'Multi-Field'!AA349=Lists!$AC$43),IF('Multi-Field'!Z349="x",(IF('Multi-Field'!AC349=Lists!$Q$11,Lists!$R$11,IF('Multi-Field'!AC349=Lists!$Q$12,Lists!$R$12,IF('Multi-Field'!AC349=Lists!$Q$13,Lists!$R$13,IF('Multi-Field'!AC349=Lists!$Q$14,Lists!$R$14))))),IF('Multi-Field'!X349="x",(IF('Multi-Field'!AC349=Lists!$Q$11,Lists!$S$11,IF('Multi-Field'!AC349=Lists!$Q$12,Lists!$S$12,IF('Multi-Field'!AC349=Lists!$Q$13,Lists!$S$13,IF('Multi-Field'!AC349=Lists!$Q$14,Lists!$S$14))))),IF('Multi-Field'!V349="x",(IF('Multi-Field'!AC349=Lists!$Q$11,Lists!$T$11,IF('Multi-Field'!AC349=Lists!$Q$12,Lists!$T$12,IF('Multi-Field'!AC349=Lists!$Q$13,Lists!$T$13,IF('Multi-Field'!AC349=Lists!$Q$14,Lists!$T$14))))),0))))</f>
        <v>0</v>
      </c>
      <c r="S372" s="395" t="str">
        <f t="shared" si="59"/>
        <v/>
      </c>
      <c r="T372" s="395"/>
      <c r="U372" s="396"/>
      <c r="BF372" s="411" t="s">
        <v>1536</v>
      </c>
      <c r="BG372" s="412">
        <v>4</v>
      </c>
      <c r="BH372" s="412">
        <v>5</v>
      </c>
      <c r="BI372" s="412">
        <v>5</v>
      </c>
      <c r="BJ372" s="409" t="e">
        <f>IF(AND('[1]Single Field'!#REF!=[1]Lists!BF372,'[1]Single Field'!#REF!="Drained"),"x",IF(AND('[1]Single Field'!#REF!=[1]Lists!BF372,'[1]Single Field'!#REF!="Undrained"),O,""))</f>
        <v>#REF!</v>
      </c>
      <c r="BK372" s="409" t="str">
        <f>IF(AND('[1]Multi-Field'!$E$3=[1]Lists!BF372,'[1]Multi-Field'!$F$3="Drained"),BI372,IF(AND('[1]Multi-Field'!$E$3=BF372,'[1]Multi-Field'!$F$3="undrained"),BH372,""))</f>
        <v/>
      </c>
      <c r="BL372" s="409" t="str">
        <f>IF(AND('[1]Multi-Field'!$E$4=BF372,'[1]Multi-Field'!$F$4="Drained"),BI372,IF(AND('[1]Multi-Field'!$E$4=BF372,'[1]Multi-Field'!$F$4="undrained"),BH372,""))</f>
        <v/>
      </c>
      <c r="BM372" s="409" t="str">
        <f>IF(AND('[1]Multi-Field'!$E$5=BF372,'[1]Multi-Field'!$F$5="Drained"),BI372,IF(AND('[1]Multi-Field'!$E$5=BF372,'[1]Multi-Field'!$F$5="undrained"),BH372,""))</f>
        <v/>
      </c>
      <c r="BN372" s="409" t="str">
        <f>IF(AND('[1]Multi-Field'!$E$6=BF372,'[1]Multi-Field'!$F$6="Drained"),BI372,IF(AND('[1]Multi-Field'!$E$6=BF372,'[1]Multi-Field'!$F$6="undrained"),BH372,""))</f>
        <v/>
      </c>
      <c r="BO372" s="409" t="str">
        <f>IF(AND('[1]Multi-Field'!$E$7=BF372,'[1]Multi-Field'!$F$7="Drained"),BI372,IF(AND('[1]Multi-Field'!$E$7=BF372,'[1]Multi-Field'!$F$7="undrained"),BH372,""))</f>
        <v/>
      </c>
      <c r="BP372" s="409" t="str">
        <f>IF(AND('[1]Multi-Field'!$E$8=BF372,'[1]Multi-Field'!$F$8="Drained"),BI372,IF(AND('[1]Multi-Field'!$E$8=BF372,'[1]Multi-Field'!$F$8="undrained"),BH372,""))</f>
        <v/>
      </c>
      <c r="BQ372" s="409" t="str">
        <f>IF(AND('[1]Multi-Field'!$E$9=BF372,'[1]Multi-Field'!$F$9="Drained"),BI372,IF(AND('[1]Multi-Field'!$E$9=BF372,'[1]Multi-Field'!$F$9="undrained"),BH372,""))</f>
        <v/>
      </c>
      <c r="BR372" s="409" t="str">
        <f>IF(AND('[1]Multi-Field'!$E$10=BF372,'[1]Multi-Field'!$F$10="Drained"),BI372,IF(AND('[1]Multi-Field'!$E$10=BF372,'[1]Multi-Field'!$F$10="undrained"),BH372,""))</f>
        <v/>
      </c>
      <c r="BS372" s="409" t="str">
        <f>IF(AND('[1]Multi-Field'!$E$11=BF372,'[1]Multi-Field'!$F$11="Drained"),BI372,IF(AND('[1]Multi-Field'!$E$11=BF372,'[1]Multi-Field'!$F$11="undrained"),BH372,""))</f>
        <v/>
      </c>
      <c r="BT372" s="409" t="str">
        <f>IF(AND('[1]Multi-Field'!$E$12=BF372,'[1]Multi-Field'!$F$12="Drained"),BI372,IF(AND('[1]Multi-Field'!$E$12=BF372,'[1]Multi-Field'!$F$12="undrained"),BH372,""))</f>
        <v/>
      </c>
      <c r="BU372" s="409" t="str">
        <f>IF(AND('[1]Multi-Field'!$E$13=BF372,'[1]Multi-Field'!$F$13="Drained"),BI372,IF(AND('[1]Multi-Field'!$E$3=BF372,'[1]Multi-Field'!$F$13="undrained"),BH372,""))</f>
        <v/>
      </c>
      <c r="BV372" s="409" t="str">
        <f>IF(AND('[1]Multi-Field'!$E$14=BF372,'[1]Multi-Field'!$F$14="Drained"),BI372,IF(AND('[1]Multi-Field'!$E$14=BF372,'[1]Multi-Field'!$F$14="undrained"),BH372,""))</f>
        <v/>
      </c>
      <c r="BW372" s="409" t="str">
        <f>IF(AND('[1]Multi-Field'!$E$15=BF372,'[1]Multi-Field'!$F$15="Drained"),BI372,IF(AND('[1]Multi-Field'!$E$15=BF372,'[1]Multi-Field'!$F$15="undrained"),BH372,""))</f>
        <v/>
      </c>
      <c r="BX372" s="409" t="str">
        <f>IF(AND('[1]Multi-Field'!$E$16=[1]Lists!BF372,'[1]Multi-Field'!$F$16="Drained"),BI372,IF(AND('[1]Multi-Field'!$E$16=[1]Lists!BF372,'[1]Multi-Field'!$F$16="undrained"),BH372,""))</f>
        <v/>
      </c>
      <c r="BY372" s="409" t="str">
        <f>IF(AND('[1]Multi-Field'!$E$17=[1]Lists!BF372,'[1]Multi-Field'!$F$17="Drained"),BI372,IF(AND('[1]Multi-Field'!$E$17=[1]Lists!BF372,'[1]Multi-Field'!$F$17="undrained"),BH372,""))</f>
        <v/>
      </c>
      <c r="BZ372" s="409" t="str">
        <f>IF(AND('[1]Multi-Field'!$E$18=[1]Lists!BF372,'[1]Multi-Field'!$F$18="Drained"),BI372,IF(AND('[1]Multi-Field'!$E$18=[1]Lists!BF372,'[1]Multi-Field'!$F$18="undrained"),BH372,""))</f>
        <v/>
      </c>
      <c r="CA372" s="409" t="str">
        <f>IF(AND('[1]Multi-Field'!$E$19=[1]Lists!BF372,'[1]Multi-Field'!$F$19="Drained"),BI372,IF(AND('[1]Multi-Field'!$E$19=[1]Lists!BF372,'[1]Multi-Field'!$F$19="undrained"),BH372,""))</f>
        <v/>
      </c>
      <c r="CB372" s="409" t="str">
        <f>IF(AND('[1]Multi-Field'!$E$20=[1]Lists!BF372,'[1]Multi-Field'!$F$20="Drained"),BI372,IF(AND('[1]Multi-Field'!$E$20=[1]Lists!BF372,'[1]Multi-Field'!$F$20="undrained"),BH372,""))</f>
        <v/>
      </c>
      <c r="CC372" s="409" t="str">
        <f>IF(AND('[1]Multi-Field'!$E$21=[1]Lists!BF372,'[1]Multi-Field'!$F$21="Drained"),BI372,IF(AND('[1]Multi-Field'!$E$21=[1]Lists!BF372,'[1]Multi-Field'!$F$21="undrained"),BH372,""))</f>
        <v/>
      </c>
      <c r="CD372" s="409" t="str">
        <f>IF(AND('[1]Multi-Field'!$E$22=[1]Lists!BF372,'[1]Multi-Field'!$F$22="Drained"),BI372,IF(AND('[1]Multi-Field'!$E$22=[1]Lists!BF372,'[1]Multi-Field'!$F$22="undrained"),BH372,""))</f>
        <v/>
      </c>
      <c r="CE372" s="409" t="str">
        <f>IF(AND('[1]Multi-Field'!$E$23=[1]Lists!BF372,'[1]Multi-Field'!$F$23="Drained"),BI372,IF(AND('[1]Multi-Field'!$E$23=[1]Lists!BF372,'[1]Multi-Field'!$F$23="undrained"),BH372,""))</f>
        <v/>
      </c>
      <c r="CF372" s="409" t="str">
        <f>IF(AND('[1]Multi-Field'!$E$24=[1]Lists!BF372,'[1]Multi-Field'!$F$24="Drained"),BI372,IF(AND('[1]Multi-Field'!$E$24=[1]Lists!BF372,'[1]Multi-Field'!$F$24="undrained"),BH372,""))</f>
        <v/>
      </c>
      <c r="CG372" s="409" t="str">
        <f>IF(AND('[1]Multi-Field'!$E$25=[1]Lists!BF372,'[1]Multi-Field'!$F$25="Drained"),BI372,IF(AND('[1]Multi-Field'!$E$25=[1]Lists!BF372,'[1]Multi-Field'!$F$25="undrained"),BH372,""))</f>
        <v/>
      </c>
      <c r="CH372" s="409" t="str">
        <f>IF(AND('[1]Multi-Field'!$E$26=[1]Lists!BF372,'[1]Multi-Field'!$F$26="Drained"),BI372,IF(AND('[1]Multi-Field'!$E$26=[1]Lists!BF372,'[1]Multi-Field'!$F$26="undrained"),BH372,""))</f>
        <v/>
      </c>
      <c r="CI372" s="409" t="str">
        <f>IF(AND('[1]Multi-Field'!$E$27=[1]Lists!BF372,'[1]Multi-Field'!$F$27="Drained"),BI372,IF(AND('[1]Multi-Field'!$E$27=[1]Lists!BF372,'[1]Multi-Field'!$F$27="undrained"),BH372,""))</f>
        <v/>
      </c>
      <c r="CJ372" s="409" t="str">
        <f>IF(AND('[1]Multi-Field'!$E$28=[1]Lists!BF372,'[1]Multi-Field'!$F$28="Drained"),BI372,IF(AND('[1]Multi-Field'!$E$28=[1]Lists!BF372,'[1]Multi-Field'!$F$28="undrained"),BH372,""))</f>
        <v/>
      </c>
      <c r="CK372" s="409" t="str">
        <f>IF(AND('[1]Multi-Field'!$E$29=[1]Lists!BF372,'[1]Multi-Field'!$F$29="Drained"),BI372,IF(AND('[1]Multi-Field'!$E$29=[1]Lists!BF372,'[1]Multi-Field'!$F$29="undrained"),BH372,""))</f>
        <v/>
      </c>
      <c r="CL372" s="409" t="str">
        <f>IF(AND('[1]Multi-Field'!$E$30=[1]Lists!BF372,'[1]Multi-Field'!$F$30="Drained"),BI372,IF(AND('[1]Multi-Field'!$E$30=[1]Lists!BF372,'[1]Multi-Field'!$F$30="undrained"),BH372,""))</f>
        <v/>
      </c>
      <c r="CM372" s="409" t="str">
        <f>IF(AND('[1]Multi-Field'!$E$31=[1]Lists!BF372,'[1]Multi-Field'!$F$31="Drained"),BI372,IF(AND('[1]Multi-Field'!$E$31=[1]Lists!BF372,'[1]Multi-Field'!$F$31="undrained"),BH372,""))</f>
        <v/>
      </c>
      <c r="CN372" s="409" t="str">
        <f>IF(AND('[1]Multi-Field'!$E$32=[1]Lists!BF372,'[1]Multi-Field'!$F$32="Drained"),BI372,IF(AND('[1]Multi-Field'!$E$32=[1]Lists!BF372,'[1]Multi-Field'!$F$32="undrained"),BH372,""))</f>
        <v/>
      </c>
      <c r="CO372" s="409" t="str">
        <f>IF(AND('[1]Multi-Field'!$E$33=[1]Lists!BF372,'[1]Multi-Field'!$F$33="Drained"),BI372,IF(AND('[1]Multi-Field'!$E$33=[1]Lists!BF372,'[1]Multi-Field'!$F$33="undrained"),BH372,""))</f>
        <v/>
      </c>
      <c r="CP372" s="409" t="str">
        <f>IF(AND('[1]Multi-Field'!$E$34=[1]Lists!BF372,'[1]Multi-Field'!$F$34="Drained"),BI372,IF(AND('[1]Multi-Field'!$E$34=[1]Lists!BF372,'[1]Multi-Field'!$F$34="undrained"),BH372,""))</f>
        <v/>
      </c>
      <c r="CQ372" s="409" t="str">
        <f>IF(AND('[1]Multi-Field'!$E$35=[1]Lists!BF372,'[1]Multi-Field'!$F$35="Drained"),BI372,IF(AND('[1]Multi-Field'!$E$35=[1]Lists!BF372,'[1]Multi-Field'!$F$35="undrained"),BH372,""))</f>
        <v/>
      </c>
      <c r="CR372" s="409" t="str">
        <f>IF(AND('[1]Multi-Field'!$E$36=[1]Lists!BF372,'[1]Multi-Field'!$F$36="Drained"),BI372,IF(AND('[1]Multi-Field'!$E$36=[1]Lists!BF372,'[1]Multi-Field'!$F$36="undrained"),BH372,""))</f>
        <v/>
      </c>
      <c r="CS372" s="409" t="str">
        <f>IF(AND('[1]Multi-Field'!$E$37=[1]Lists!BF372,'[1]Multi-Field'!$F$37="Drained"),BI372,IF(AND('[1]Multi-Field'!$E$37=[1]Lists!BF372,'[1]Multi-Field'!$F$37="undrained"),BH372,""))</f>
        <v/>
      </c>
      <c r="CT372" s="409" t="str">
        <f>IF(AND('[1]Multi-Field'!$E$38=[1]Lists!BF372,'[1]Multi-Field'!$F$38="Drained"),BI372,IF(AND('[1]Multi-Field'!$E$38=[1]Lists!BF372,'[1]Multi-Field'!$F$38="undrained"),BH372,""))</f>
        <v/>
      </c>
      <c r="CU372" s="409" t="str">
        <f>IF(AND('[1]Multi-Field'!$E$39=[1]Lists!BF372,'[1]Multi-Field'!$F$39="Drained"),BI372,IF(AND('[1]Multi-Field'!$E$39=[1]Lists!BF372,'[1]Multi-Field'!$F$39="undrained"),BH372,""))</f>
        <v/>
      </c>
      <c r="CV372" s="409" t="str">
        <f>IF(AND('[1]Multi-Field'!$E$40=[1]Lists!BF372,'[1]Multi-Field'!$F$40="Drained"),BI372,IF(AND('[1]Multi-Field'!$E$40=[1]Lists!BF372,'[1]Multi-Field'!$F$40="undrained"),BH372,""))</f>
        <v/>
      </c>
      <c r="CW372" s="409" t="str">
        <f>IF(AND('[1]Multi-Field'!$E$41=[1]Lists!BF372,'[1]Multi-Field'!$F$40="Drained"),BI372,IF(AND('[1]Multi-Field'!$E$40=[1]Lists!BF372,'[1]Multi-Field'!$F$40="undrained"),BH372,""))</f>
        <v/>
      </c>
      <c r="CX372" s="409" t="str">
        <f>IF(AND('[1]Multi-Field'!$E$42=[1]Lists!BF372,'[1]Multi-Field'!$F$42="Drained"),BI372,IF(AND('[1]Multi-Field'!$E$42=[1]Lists!BF372,'[1]Multi-Field'!$F$42="undrained"),BH372,""))</f>
        <v/>
      </c>
      <c r="CY372" s="409" t="str">
        <f>IF(AND('[1]Multi-Field'!$E$43=[1]Lists!BF372,'[1]Multi-Field'!$F$43="Drained"),BI372,IF(AND('[1]Multi-Field'!$E$43=[1]Lists!BF372,'[1]Multi-Field'!$F$43="undrained"),BH372,""))</f>
        <v/>
      </c>
      <c r="CZ372" s="409" t="str">
        <f>IF(AND('[1]Multi-Field'!$E$44=[1]Lists!BF372,'[1]Multi-Field'!$F$44="Drained"),BI372,IF(AND('[1]Multi-Field'!$E$44=[1]Lists!BF372,'[1]Multi-Field'!$F$44="undrained"),BH372,""))</f>
        <v/>
      </c>
      <c r="DA372" s="409" t="str">
        <f>IF(AND('[1]Multi-Field'!$E$45=[1]Lists!BF372,'[1]Multi-Field'!$F$45="Drained"),BI372,IF(AND('[1]Multi-Field'!$E$45=[1]Lists!BF372,'[1]Multi-Field'!$F$45="undrained"),BH372,""))</f>
        <v/>
      </c>
      <c r="DB372" s="409" t="str">
        <f>IF(AND('[1]Multi-Field'!$E$46=[1]Lists!BF372,'[1]Multi-Field'!$F$46="Drained"),BI372,IF(AND('[1]Multi-Field'!$E$46=[1]Lists!BF372,'[1]Multi-Field'!$F$46="undrained"),BH372,""))</f>
        <v/>
      </c>
      <c r="DC372" s="409" t="str">
        <f>IF(AND('[1]Multi-Field'!$E$47=[1]Lists!BF372,'[1]Multi-Field'!$F$47="Drained"),BI372,IF(AND('[1]Multi-Field'!$E$47=[1]Lists!BF372,'[1]Multi-Field'!$F$47="undrained"),BH372,""))</f>
        <v/>
      </c>
      <c r="DD372" s="409" t="str">
        <f>IF(AND('[1]Multi-Field'!$E$48=[1]Lists!BF372,'[1]Multi-Field'!$F$48="Drained"),BI372,IF(AND('[1]Multi-Field'!$E$48=[1]Lists!BF372,'[1]Multi-Field'!$F$48="undrained"),BH372,""))</f>
        <v/>
      </c>
      <c r="DE372" s="409" t="str">
        <f>IF(AND('[1]Multi-Field'!$E$49=[1]Lists!BF372,'[1]Multi-Field'!$F$49="Drained"),BI372,IF(AND('[1]Multi-Field'!$E$49=[1]Lists!BF372,'[1]Multi-Field'!$F$9="undrained"),BH372,""))</f>
        <v/>
      </c>
      <c r="DF372" s="409" t="str">
        <f>IF(AND('[1]Multi-Field'!$E$50=[1]Lists!BF372,'[1]Multi-Field'!$F$50="Drained"),BI372,IF(AND('[1]Multi-Field'!$E$50=[1]Lists!BF372,'[1]Multi-Field'!$F$50="undrained"),BH372,""))</f>
        <v/>
      </c>
      <c r="DG372" s="409" t="str">
        <f>IF(AND('[1]Multi-Field'!$E$51=[1]Lists!BF372,'[1]Multi-Field'!$F$51="Drained"),BI372,IF(AND('[1]Multi-Field'!$E$51=[1]Lists!BF372,'[1]Multi-Field'!$F$51="undrained"),BH372,""))</f>
        <v/>
      </c>
      <c r="DH372" s="409" t="str">
        <f>IF(AND('[1]Multi-Field'!$E$52=[1]Lists!BF372,'[1]Multi-Field'!$F$52="Drained"),BI372,IF(AND('[1]Multi-Field'!$E$52=[1]Lists!BF372,'[1]Multi-Field'!$F$52="undrained"),BH372,""))</f>
        <v/>
      </c>
      <c r="DI372" s="409" t="str">
        <f>IF(AND('[1]Multi-Field'!$E$53=[1]Lists!BF372,'[1]Multi-Field'!$F$53="Drained"),BI372,IF(AND('[1]Multi-Field'!$E$53=[1]Lists!BF372,'[1]Multi-Field'!$F$53="undrained"),BH372,""))</f>
        <v/>
      </c>
      <c r="DJ372" s="409" t="str">
        <f>IF(AND('[1]Multi-Field'!$E$54=[1]Lists!BF372,'[1]Multi-Field'!$F$54="Drained"),BI372,IF(AND('[1]Multi-Field'!$E$54=[1]Lists!BF372,'[1]Multi-Field'!$F$54="undrained"),BH372,""))</f>
        <v/>
      </c>
      <c r="DK372" s="409" t="str">
        <f>IF(AND('[1]Multi-Field'!$E$55=[1]Lists!BF372,'[1]Multi-Field'!$F$55="Drained"),BI372,IF(AND('[1]Multi-Field'!$E$55=[1]Lists!BF372,'[1]Multi-Field'!$F$55="undrained"),BH372,""))</f>
        <v/>
      </c>
      <c r="DL372" s="409" t="str">
        <f>IF(AND('[1]Multi-Field'!$E$56=[1]Lists!BF372,'[1]Multi-Field'!$F$56="Drained"),BI372,IF(AND('[1]Multi-Field'!$E$56=[1]Lists!BF372,'[1]Multi-Field'!$F$56="undrained"),BH372,""))</f>
        <v/>
      </c>
      <c r="DM372" s="409" t="str">
        <f>IF(AND('[1]Multi-Field'!$E$57=[1]Lists!BF372,'[1]Multi-Field'!$F$57="Drained"),BI372,IF(AND('[1]Multi-Field'!$E$57=[1]Lists!BF372,'[1]Multi-Field'!$F$57="undrained"),BH372,""))</f>
        <v/>
      </c>
      <c r="DN372" s="409" t="str">
        <f>IF(AND('[1]Multi-Field'!$E$58=[1]Lists!BF372,'[1]Multi-Field'!$F$58="Drained"),BI372,IF(AND('[1]Multi-Field'!$E$58=[1]Lists!BF372,'[1]Multi-Field'!$F$58="undrained"),BH372,""))</f>
        <v/>
      </c>
      <c r="DO372" s="409" t="str">
        <f>IF(AND('[1]Multi-Field'!$E$59=[1]Lists!BF372,'[1]Multi-Field'!$F$59="Drained"),BI372,IF(AND('[1]Multi-Field'!$E$59=[1]Lists!BF372,'[1]Multi-Field'!$F$59="undrained"),BH372,""))</f>
        <v/>
      </c>
      <c r="DP372" s="409" t="str">
        <f>IF(AND('[1]Multi-Field'!$E$60=[1]Lists!BF372,'[1]Multi-Field'!$F$60="Drained"),BI372,IF(AND('[1]Multi-Field'!$E$60=[1]Lists!BF372,'[1]Multi-Field'!$F$60="undrained"),BH372,""))</f>
        <v/>
      </c>
      <c r="DQ372" s="409" t="str">
        <f>IF(AND('[1]Multi-Field'!$E$61=[1]Lists!BF372,'[1]Multi-Field'!$F$61="Drained"),BI372,IF(AND('[1]Multi-Field'!$E$61=[1]Lists!BF372,'[1]Multi-Field'!$F$61="undrained"),BH372,""))</f>
        <v/>
      </c>
      <c r="DR372" s="409" t="str">
        <f>IF(AND('[1]Multi-Field'!$E$62=[1]Lists!BF372,'[1]Multi-Field'!$F$62="Drained"),BI372,IF(AND('[1]Multi-Field'!$E$62=[1]Lists!BF372,'[1]Multi-Field'!$F$62="undrained"),BH372,""))</f>
        <v/>
      </c>
      <c r="DS372" s="409" t="str">
        <f>IF(AND('[1]Multi-Field'!$E$63=[1]Lists!BF372,'[1]Multi-Field'!$F$63="Drained"),BI372,IF(AND('[1]Multi-Field'!$E$63=[1]Lists!BF372,'[1]Multi-Field'!$F$63="undrained"),BH372,""))</f>
        <v/>
      </c>
      <c r="DT372" s="409" t="str">
        <f>IF(AND('[1]Multi-Field'!$E$64=[1]Lists!BF372,'[1]Multi-Field'!$F$64="Drained"),BI372,IF(AND('[1]Multi-Field'!$E$64=[1]Lists!BF372,'[1]Multi-Field'!$F$64="undrained"),BH372,""))</f>
        <v/>
      </c>
      <c r="DU372" s="409" t="str">
        <f>IF(AND('[1]Multi-Field'!$E$65=[1]Lists!BF372,'[1]Multi-Field'!$F$65="Drained"),BI372,IF(AND('[1]Multi-Field'!$E$65=[1]Lists!BF372,'[1]Multi-Field'!$F$65="undrained"),BH372,""))</f>
        <v/>
      </c>
      <c r="DV372" s="409" t="str">
        <f>IF(AND('[1]Multi-Field'!$E$66=[1]Lists!BF372,'[1]Multi-Field'!$F$66="Drained"),BI372,IF(AND('[1]Multi-Field'!$E$66=[1]Lists!BF372,'[1]Multi-Field'!$F$66="undrained"),BH372,""))</f>
        <v/>
      </c>
      <c r="DW372" s="409" t="str">
        <f>IF(AND('[1]Multi-Field'!$E$67=[1]Lists!BF372,'[1]Multi-Field'!$F$67="Drained"),BI372,IF(AND('[1]Multi-Field'!$E$67=[1]Lists!BF372,'[1]Multi-Field'!$F$67="undrained"),BH372,""))</f>
        <v/>
      </c>
      <c r="DX372" s="409" t="str">
        <f>IF(AND('[1]Multi-Field'!$E$68=[1]Lists!BF372,'[1]Multi-Field'!$F$68="Drained"),BI372,IF(AND('[1]Multi-Field'!$E$68=[1]Lists!BF372,'[1]Multi-Field'!$F$68="undrained"),BH372,""))</f>
        <v/>
      </c>
      <c r="DY372" s="409" t="str">
        <f>IF(AND('[1]Multi-Field'!$E$69=[1]Lists!BF372,'[1]Multi-Field'!$F$69="Drained"),BI372,IF(AND('[1]Multi-Field'!$E$69=[1]Lists!BF372,'[1]Multi-Field'!$F$69="undrained"),BH372,""))</f>
        <v/>
      </c>
      <c r="DZ372" s="409" t="str">
        <f>IF(AND('[1]Multi-Field'!$E$70=[1]Lists!BF372,'[1]Multi-Field'!$F$70="Drained"),BI372,IF(AND('[1]Multi-Field'!$E$70=[1]Lists!BF372,'[1]Multi-Field'!$F$70="undrained"),BH372,""))</f>
        <v/>
      </c>
      <c r="EA372" s="409" t="str">
        <f>IF(AND('[1]Multi-Field'!$E$71=[1]Lists!BF372,'[1]Multi-Field'!$F$71="Drained"),BI372,IF(AND('[1]Multi-Field'!$E$71=[1]Lists!BF372,'[1]Multi-Field'!$F$71="undrained"),BH372,""))</f>
        <v/>
      </c>
      <c r="EB372" s="409" t="str">
        <f>IF(AND('[1]Multi-Field'!$E$72=[1]Lists!BF372,'[1]Multi-Field'!$F$72="Drained"),BI372,IF(AND('[1]Multi-Field'!$E$72=[1]Lists!BF372,'[1]Multi-Field'!$F$72="undrained"),BH372,""))</f>
        <v/>
      </c>
      <c r="EC372" s="409" t="str">
        <f>IF(AND('[1]Multi-Field'!$E$73=[1]Lists!BF372,'[1]Multi-Field'!$F$73="Drained"),BI372,IF(AND('[1]Multi-Field'!$E$73=[1]Lists!BF372,'[1]Multi-Field'!$F$73="undrained"),BH372,""))</f>
        <v/>
      </c>
      <c r="ED372" s="409" t="str">
        <f>IF(AND('[1]Multi-Field'!$E$74=[1]Lists!BF372,'[1]Multi-Field'!$F$74="Drained"),BI372,IF(AND('[1]Multi-Field'!$E$74=[1]Lists!BF372,'[1]Multi-Field'!$F$74="undrained"),BH372,""))</f>
        <v/>
      </c>
      <c r="EE372" s="409" t="str">
        <f>IF(AND('[1]Multi-Field'!$E$75=[1]Lists!BF372,'[1]Multi-Field'!$F$75="Drained"),BI372,IF(AND('[1]Multi-Field'!$E$75=[1]Lists!BF372,'[1]Multi-Field'!$F$75="undrained"),BH372,""))</f>
        <v/>
      </c>
      <c r="EF372" s="409" t="str">
        <f>IF(AND('[1]Multi-Field'!$E$76=[1]Lists!BF372,'[1]Multi-Field'!$F$76="Drained"),BI372,IF(AND('[1]Multi-Field'!$E$76=[1]Lists!BF372,'[1]Multi-Field'!$F$6="undrained"),BH372,""))</f>
        <v/>
      </c>
      <c r="EG372" s="409" t="str">
        <f>IF(AND('[1]Multi-Field'!$E$77=[1]Lists!BF372,'[1]Multi-Field'!$F$77="Drained"),BI372,IF(AND('[1]Multi-Field'!$E$77=[1]Lists!BF372,'[1]Multi-Field'!$F$77="undrained"),BH372,""))</f>
        <v/>
      </c>
      <c r="EH372" s="409" t="str">
        <f>IF(AND('[1]Multi-Field'!$E$78=[1]Lists!BF372,'[1]Multi-Field'!$F$78="Drained"),BI372,IF(AND('[1]Multi-Field'!$E$78=[1]Lists!BF372,'[1]Multi-Field'!$F$78="undrained"),BH372,""))</f>
        <v/>
      </c>
      <c r="EI372" s="409" t="str">
        <f>IF(AND('[1]Multi-Field'!$E$79=[1]Lists!BF372,'[1]Multi-Field'!$F$79="Drained"),BI372,IF(AND('[1]Multi-Field'!$E$79=[1]Lists!BF372,'[1]Multi-Field'!$F$79="undrained"),BH372,""))</f>
        <v/>
      </c>
      <c r="EJ372" s="409" t="str">
        <f>IF(AND('[1]Multi-Field'!$E$80=[1]Lists!BF372,'[1]Multi-Field'!$F$80="Drained"),BI372,IF(AND('[1]Multi-Field'!$E$80=[1]Lists!BF372,'[1]Multi-Field'!$F$80="undrained"),BH372,""))</f>
        <v/>
      </c>
      <c r="EK372" s="409" t="str">
        <f>IF(AND('[1]Multi-Field'!$E$81=[1]Lists!BF372,'[1]Multi-Field'!$F$81="Drained"),BI372,IF(AND('[1]Multi-Field'!$E$81=[1]Lists!BF372,'[1]Multi-Field'!$F$81="undrained"),BH372,""))</f>
        <v/>
      </c>
      <c r="EL372" s="409" t="str">
        <f>IF(AND('[1]Multi-Field'!$E$82=[1]Lists!BF372,'[1]Multi-Field'!$F$82="Drained"),BI372,IF(AND('[1]Multi-Field'!$E$82=[1]Lists!BF372,'[1]Multi-Field'!$F$82="undrained"),BH372,""))</f>
        <v/>
      </c>
      <c r="EM372" s="409" t="str">
        <f>IF(AND('[1]Multi-Field'!$E$83=[1]Lists!BF372,'[1]Multi-Field'!$F$83="Drained"),BI372,IF(AND('[1]Multi-Field'!$E$83=[1]Lists!BF372,'[1]Multi-Field'!$F$83="undrained"),BH372,""))</f>
        <v/>
      </c>
      <c r="EN372" s="409" t="str">
        <f>IF(AND('[1]Multi-Field'!$E$84=[1]Lists!BF372,'[1]Multi-Field'!$F$84="Drained"),BI372,IF(AND('[1]Multi-Field'!$E$84=[1]Lists!BF372,'[1]Multi-Field'!$F$84="undrained"),BH372,""))</f>
        <v/>
      </c>
      <c r="EO372" s="409" t="str">
        <f>IF(AND('[1]Multi-Field'!$E$85=[1]Lists!BF372,'[1]Multi-Field'!$F$85="Drained"),BI372,IF(AND('[1]Multi-Field'!$E$85=[1]Lists!BF372,'[1]Multi-Field'!$F$85="undrained"),BH372,""))</f>
        <v/>
      </c>
      <c r="EP372" s="409" t="str">
        <f>IF(AND('[1]Multi-Field'!$E$86=[1]Lists!BF372,'[1]Multi-Field'!$F$86="Drained"),BI372,IF(AND('[1]Multi-Field'!$E$86=[1]Lists!BF372,'[1]Multi-Field'!$F$86="undrained"),BH372,""))</f>
        <v/>
      </c>
      <c r="EQ372" s="409" t="str">
        <f>IF(AND('[1]Multi-Field'!$E$87=[1]Lists!BF372,'[1]Multi-Field'!$F$87="Drained"),BI372,IF(AND('[1]Multi-Field'!$E$87=[1]Lists!BF372,'[1]Multi-Field'!$F$87="undrained"),BH372,""))</f>
        <v/>
      </c>
      <c r="ER372" s="409" t="str">
        <f>IF(AND('[1]Multi-Field'!$E$88=[1]Lists!BF372,'[1]Multi-Field'!$F$88="Drained"),BI372,IF(AND('[1]Multi-Field'!$E$88=[1]Lists!BF372,'[1]Multi-Field'!$F$88="undrained"),BH372,""))</f>
        <v/>
      </c>
      <c r="ES372" s="409" t="str">
        <f>IF(AND('[1]Multi-Field'!$E$89=[1]Lists!BF372,'[1]Multi-Field'!$F$89="Drained"),BI372,IF(AND('[1]Multi-Field'!$E$89=[1]Lists!BF372,'[1]Multi-Field'!$F$89="undrained"),BH372,""))</f>
        <v/>
      </c>
      <c r="ET372" s="409" t="str">
        <f>IF(AND('[1]Multi-Field'!$E$90=[1]Lists!BF372,'[1]Multi-Field'!$F$90="Drained"),BI372,IF(AND('[1]Multi-Field'!$E$90=[1]Lists!BF372,'[1]Multi-Field'!$F$90="undrained"),BH372,""))</f>
        <v/>
      </c>
      <c r="EU372" s="409" t="str">
        <f>IF(AND('[1]Multi-Field'!$E$91=[1]Lists!BF372,'[1]Multi-Field'!$F$91="Drained"),BI372,IF(AND('[1]Multi-Field'!$E$91=[1]Lists!BF372,'[1]Multi-Field'!$F$91="undrained"),BH372,""))</f>
        <v/>
      </c>
      <c r="EV372" s="409" t="str">
        <f>IF(AND('[1]Multi-Field'!$E$92=[1]Lists!BF372,'[1]Multi-Field'!$F$92="Drained"),BI372,IF(AND('[1]Multi-Field'!$E$92=[1]Lists!BF372,'[1]Multi-Field'!$F$92="undrained"),BH372,""))</f>
        <v/>
      </c>
      <c r="EW372" s="409" t="str">
        <f>IF(AND('[1]Multi-Field'!$E$93=[1]Lists!BF372,'[1]Multi-Field'!$F$93="Drained"),BI372,IF(AND('[1]Multi-Field'!$E$93=[1]Lists!BF372,'[1]Multi-Field'!$F$93="undrained"),BH372,""))</f>
        <v/>
      </c>
      <c r="EX372" s="409" t="str">
        <f>IF(AND('[1]Multi-Field'!$E$94=[1]Lists!BF372,'[1]Multi-Field'!$F$94="Drained"),BI372,IF(AND('[1]Multi-Field'!$E$94=[1]Lists!BF372,'[1]Multi-Field'!$F$94="undrained"),BH372,""))</f>
        <v/>
      </c>
      <c r="EY372" s="409" t="str">
        <f>IF(AND('[1]Multi-Field'!$E$95=[1]Lists!BF372,'[1]Multi-Field'!$F$95="Drained"),BI372,IF(AND('[1]Multi-Field'!$E$95=[1]Lists!BF372,'[1]Multi-Field'!$F$95="undrained"),BH372,""))</f>
        <v/>
      </c>
      <c r="EZ372" s="409" t="str">
        <f>IF(AND('[1]Multi-Field'!$E$96=[1]Lists!BF372,'[1]Multi-Field'!$F$96="Drained"),BI372,IF(AND('[1]Multi-Field'!$E$96=[1]Lists!BF372,'[1]Multi-Field'!$F$96="undrained"),BH372,""))</f>
        <v/>
      </c>
      <c r="FA372" s="409" t="str">
        <f>IF(AND('[1]Multi-Field'!$E$97=[1]Lists!BF372,'[1]Multi-Field'!$F$97="Drained"),BI372,IF(AND('[1]Multi-Field'!$E$97=[1]Lists!BF372,'[1]Multi-Field'!$F$97="undrained"),BH372,""))</f>
        <v/>
      </c>
      <c r="FB372" s="409" t="str">
        <f>IF(AND('[1]Multi-Field'!$E$98=[1]Lists!BF372,'[1]Multi-Field'!$F$98="Drained"),BI372,IF(AND('[1]Multi-Field'!$E$98=[1]Lists!BF372,'[1]Multi-Field'!$F$98="undrained"),BH372,""))</f>
        <v/>
      </c>
      <c r="FC372" s="409" t="str">
        <f>IF(AND('[1]Multi-Field'!$E$99=[1]Lists!BF372,'[1]Multi-Field'!$F$99="Drained"),BI372,IF(AND('[1]Multi-Field'!$E$99=[1]Lists!BF372,'[1]Multi-Field'!$F$99="undrained"),BH372,""))</f>
        <v/>
      </c>
      <c r="FD372" s="409" t="str">
        <f>IF(AND('[1]Multi-Field'!$E$100=[1]Lists!BF372,'[1]Multi-Field'!$F$100="Drained"),BI372,IF(AND('[1]Multi-Field'!$E$100=[1]Lists!BF372,'[1]Multi-Field'!$F$100="undrained"),BH372,""))</f>
        <v/>
      </c>
      <c r="FE372" s="409" t="str">
        <f>IF(AND('[1]Multi-Field'!$E$101=[1]Lists!BF372,'[1]Multi-Field'!$F$101="Drained"),BI372,IF(AND('[1]Multi-Field'!$E$101=[1]Lists!BF372,'[1]Multi-Field'!$F$101="undrained"),BH372,""))</f>
        <v/>
      </c>
      <c r="FF372" s="409" t="str">
        <f>IF(AND('[1]Multi-Field'!$E$102=[1]Lists!BF372,'[1]Multi-Field'!$F$102="Drained"),BI372,IF(AND('[1]Multi-Field'!$E$102=[1]Lists!BF372,'[1]Multi-Field'!$F$102="undrained"),BH372,""))</f>
        <v/>
      </c>
      <c r="FG372" s="409" t="str">
        <f>IF(AND('[1]Multi-Field'!$E$103=[1]Lists!BF372,'[1]Multi-Field'!$F$103="Drained"),BI372,IF(AND('[1]Multi-Field'!$E$103=[1]Lists!BF372,'[1]Multi-Field'!$F$103="undrained"),BH372,""))</f>
        <v/>
      </c>
      <c r="FH372" s="409" t="str">
        <f>IF(AND('[1]Multi-Field'!$E$104=[1]Lists!BF372,'[1]Multi-Field'!$F$104="Drained"),BI372,IF(AND('[1]Multi-Field'!$E$104=[1]Lists!BF372,'[1]Multi-Field'!$F$104="undrained"),BH372,""))</f>
        <v/>
      </c>
      <c r="FI372" s="409" t="str">
        <f>IF(AND('[1]Multi-Field'!$E$105=[1]Lists!BF372,'[1]Multi-Field'!$F$105="Drained"),BI372,IF(AND('[1]Multi-Field'!$E$105=[1]Lists!BF372,'[1]Multi-Field'!$F$105="undrained"),BH372,""))</f>
        <v/>
      </c>
      <c r="FJ372" s="409" t="str">
        <f>IF(AND('[1]Multi-Field'!$E$106=[1]Lists!BF372,'[1]Multi-Field'!$F$106="Drained"),BI372,IF(AND('[1]Multi-Field'!$E$106=[1]Lists!BF372,'[1]Multi-Field'!$F$106="undrained"),BH372,""))</f>
        <v/>
      </c>
      <c r="FK372" s="409" t="str">
        <f>IF(AND('[1]Multi-Field'!$E$107=[1]Lists!BF372,'[1]Multi-Field'!$F$107="Drained"),BI372,IF(AND('[1]Multi-Field'!$E$107=[1]Lists!BF372,'[1]Multi-Field'!$F$107="undrained"),BH372,""))</f>
        <v/>
      </c>
      <c r="FL372" s="409" t="str">
        <f>IF(AND('[1]Multi-Field'!$E$108=[1]Lists!BF372,'[1]Multi-Field'!$F$108="Drained"),BI372,IF(AND('[1]Multi-Field'!$E$108=[1]Lists!BF372,'[1]Multi-Field'!$F$108="undrained"),BH372,""))</f>
        <v/>
      </c>
      <c r="FM372" s="409" t="str">
        <f>IF(AND('[1]Multi-Field'!$E$109=[1]Lists!BF372,'[1]Multi-Field'!$F$109="Drained"),BI372,IF(AND('[1]Multi-Field'!$E$109=[1]Lists!BF372,'[1]Multi-Field'!$F$109="undrained"),BH372,""))</f>
        <v/>
      </c>
      <c r="FN372" s="409" t="str">
        <f>IF(AND('[1]Multi-Field'!$E$110=[1]Lists!BF372,'[1]Multi-Field'!$F$110="Drained"),BI372,IF(AND('[1]Multi-Field'!$E$110=[1]Lists!BF372,'[1]Multi-Field'!$F$110="undrained"),BH372,""))</f>
        <v/>
      </c>
      <c r="FO372" s="409" t="str">
        <f>IF(AND('[1]Multi-Field'!$E$111=[1]Lists!BF372,'[1]Multi-Field'!$F$111="Drained"),BI372,IF(AND('[1]Multi-Field'!$E$111=[1]Lists!BF372,'[1]Multi-Field'!$F$111="undrained"),BH372,""))</f>
        <v/>
      </c>
      <c r="FP372" s="409" t="str">
        <f>IF(AND('[1]Multi-Field'!$E$112=[1]Lists!BF372,'[1]Multi-Field'!$F$112="Drained"),BI372,IF(AND('[1]Multi-Field'!$E$112=[1]Lists!BF372,'[1]Multi-Field'!$F$112="undrained"),BH372,""))</f>
        <v/>
      </c>
      <c r="FQ372" s="409" t="str">
        <f>IF(AND('[1]Multi-Field'!$E$113=[1]Lists!BF372,'[1]Multi-Field'!$F$113="Drained"),BI372,IF(AND('[1]Multi-Field'!$E$113=[1]Lists!BF372,'[1]Multi-Field'!$F$113="undrained"),BH372,""))</f>
        <v/>
      </c>
      <c r="FR372" s="409" t="str">
        <f>IF(AND('[1]Multi-Field'!$E$114=[1]Lists!BF372,'[1]Multi-Field'!$F$114="Drained"),BI372,IF(AND('[1]Multi-Field'!$E$114=[1]Lists!BF372,'[1]Multi-Field'!$F$114="undrained"),BH372,""))</f>
        <v/>
      </c>
      <c r="FS372" s="409" t="str">
        <f>IF(AND('[1]Multi-Field'!$E$115=[1]Lists!BF372,'[1]Multi-Field'!$F$115="Drained"),BI372,IF(AND('[1]Multi-Field'!$E$115=[1]Lists!BF372,'[1]Multi-Field'!$F$115="undrained"),BH372,""))</f>
        <v/>
      </c>
      <c r="FT372" s="409" t="str">
        <f>IF(AND('[1]Multi-Field'!$E$116=[1]Lists!BF372,'[1]Multi-Field'!$F$116="Drained"),BI372,IF(AND('[1]Multi-Field'!$E$116=[1]Lists!BF372,'[1]Multi-Field'!$F$116="undrained"),BH372,""))</f>
        <v/>
      </c>
      <c r="FU372" s="409" t="str">
        <f>IF(AND('[1]Multi-Field'!$E$117=[1]Lists!BF372,'[1]Multi-Field'!$F$117="Drained"),BI372,IF(AND('[1]Multi-Field'!$E$117=[1]Lists!BF372,'[1]Multi-Field'!$F$117="undrained"),BH372,""))</f>
        <v/>
      </c>
      <c r="FV372" s="409" t="str">
        <f>IF(AND('[1]Multi-Field'!$E$118=[1]Lists!BF372,'[1]Multi-Field'!$F$118="Drained"),BI372,IF(AND('[1]Multi-Field'!$E$118=[1]Lists!BF372,'[1]Multi-Field'!$F$118="undrained"),BH372,""))</f>
        <v/>
      </c>
      <c r="FW372" s="409" t="str">
        <f>IF(AND('[1]Multi-Field'!$E$119=[1]Lists!BF372,'[1]Multi-Field'!$F$119="Drained"),BI372,IF(AND('[1]Multi-Field'!$E$119=[1]Lists!BF372,'[1]Multi-Field'!$F$119="undrained"),BH372,""))</f>
        <v/>
      </c>
      <c r="FX372" s="409" t="str">
        <f>IF(AND('[1]Multi-Field'!$E$120=[1]Lists!BF372,'[1]Multi-Field'!$F$120="Drained"),BI372,IF(AND('[1]Multi-Field'!$E$120=[1]Lists!BF372,'[1]Multi-Field'!$F$120="undrained"),BH372,""))</f>
        <v/>
      </c>
      <c r="GC372" s="4">
        <v>1</v>
      </c>
    </row>
    <row r="373" spans="1:185" ht="13.5" customHeight="1">
      <c r="A373" s="7" t="s">
        <v>459</v>
      </c>
      <c r="B373" s="7"/>
      <c r="C373" s="7"/>
      <c r="D373" s="8">
        <v>75</v>
      </c>
      <c r="E373" s="8">
        <f t="shared" si="53"/>
        <v>75</v>
      </c>
      <c r="F373" s="8">
        <f t="shared" si="54"/>
        <v>75</v>
      </c>
      <c r="G373" s="8">
        <v>75</v>
      </c>
      <c r="H373" s="8">
        <v>70</v>
      </c>
      <c r="I373" s="8">
        <f t="shared" si="57"/>
        <v>70</v>
      </c>
      <c r="J373" s="8">
        <f t="shared" si="58"/>
        <v>70</v>
      </c>
      <c r="K373" s="8">
        <v>70</v>
      </c>
      <c r="L373" s="8">
        <v>140</v>
      </c>
      <c r="M373" s="8">
        <f t="shared" si="55"/>
        <v>140</v>
      </c>
      <c r="N373" s="8">
        <f t="shared" si="56"/>
        <v>140</v>
      </c>
      <c r="O373" s="8">
        <v>140</v>
      </c>
      <c r="P373" s="391">
        <v>348</v>
      </c>
      <c r="Q373" s="394"/>
      <c r="R373" s="395" t="b">
        <f>IF(OR('Multi-Field'!AA350=Lists!$AC$42,'Multi-Field'!AA350=Lists!$AC$43),IF('Multi-Field'!Z350="x",(IF('Multi-Field'!AC350=Lists!$Q$11,Lists!$R$11,IF('Multi-Field'!AC350=Lists!$Q$12,Lists!$R$12,IF('Multi-Field'!AC350=Lists!$Q$13,Lists!$R$13,IF('Multi-Field'!AC350=Lists!$Q$14,Lists!$R$14))))),IF('Multi-Field'!X350="x",(IF('Multi-Field'!AC350=Lists!$Q$11,Lists!$S$11,IF('Multi-Field'!AC350=Lists!$Q$12,Lists!$S$12,IF('Multi-Field'!AC350=Lists!$Q$13,Lists!$S$13,IF('Multi-Field'!AC350=Lists!$Q$14,Lists!$S$14))))),IF('Multi-Field'!V350="x",(IF('Multi-Field'!AC350=Lists!$Q$11,Lists!$T$11,IF('Multi-Field'!AC350=Lists!$Q$12,Lists!$T$12,IF('Multi-Field'!AC350=Lists!$Q$13,Lists!$T$13,IF('Multi-Field'!AC350=Lists!$Q$14,Lists!$T$14))))),0))))</f>
        <v>0</v>
      </c>
      <c r="S373" s="395" t="str">
        <f t="shared" si="59"/>
        <v/>
      </c>
      <c r="T373" s="395"/>
      <c r="U373" s="396"/>
      <c r="BF373" s="411" t="s">
        <v>1537</v>
      </c>
      <c r="BG373" s="412">
        <v>4</v>
      </c>
      <c r="BH373" s="412">
        <v>5.5</v>
      </c>
      <c r="BI373" s="412">
        <v>5.5</v>
      </c>
      <c r="BJ373" s="409" t="e">
        <f>IF(AND('[1]Single Field'!#REF!=[1]Lists!BF373,'[1]Single Field'!#REF!="Drained"),"x",IF(AND('[1]Single Field'!#REF!=[1]Lists!BF373,'[1]Single Field'!#REF!="Undrained"),O,""))</f>
        <v>#REF!</v>
      </c>
      <c r="BK373" s="409" t="str">
        <f>IF(AND('[1]Multi-Field'!$E$3=[1]Lists!BF373,'[1]Multi-Field'!$F$3="Drained"),BI373,IF(AND('[1]Multi-Field'!$E$3=BF373,'[1]Multi-Field'!$F$3="undrained"),BH373,""))</f>
        <v/>
      </c>
      <c r="BL373" s="409" t="str">
        <f>IF(AND('[1]Multi-Field'!$E$4=BF373,'[1]Multi-Field'!$F$4="Drained"),BI373,IF(AND('[1]Multi-Field'!$E$4=BF373,'[1]Multi-Field'!$F$4="undrained"),BH373,""))</f>
        <v/>
      </c>
      <c r="BM373" s="409" t="str">
        <f>IF(AND('[1]Multi-Field'!$E$5=BF373,'[1]Multi-Field'!$F$5="Drained"),BI373,IF(AND('[1]Multi-Field'!$E$5=BF373,'[1]Multi-Field'!$F$5="undrained"),BH373,""))</f>
        <v/>
      </c>
      <c r="BN373" s="409" t="str">
        <f>IF(AND('[1]Multi-Field'!$E$6=BF373,'[1]Multi-Field'!$F$6="Drained"),BI373,IF(AND('[1]Multi-Field'!$E$6=BF373,'[1]Multi-Field'!$F$6="undrained"),BH373,""))</f>
        <v/>
      </c>
      <c r="BO373" s="409" t="str">
        <f>IF(AND('[1]Multi-Field'!$E$7=BF373,'[1]Multi-Field'!$F$7="Drained"),BI373,IF(AND('[1]Multi-Field'!$E$7=BF373,'[1]Multi-Field'!$F$7="undrained"),BH373,""))</f>
        <v/>
      </c>
      <c r="BP373" s="409" t="str">
        <f>IF(AND('[1]Multi-Field'!$E$8=BF373,'[1]Multi-Field'!$F$8="Drained"),BI373,IF(AND('[1]Multi-Field'!$E$8=BF373,'[1]Multi-Field'!$F$8="undrained"),BH373,""))</f>
        <v/>
      </c>
      <c r="BQ373" s="409" t="str">
        <f>IF(AND('[1]Multi-Field'!$E$9=BF373,'[1]Multi-Field'!$F$9="Drained"),BI373,IF(AND('[1]Multi-Field'!$E$9=BF373,'[1]Multi-Field'!$F$9="undrained"),BH373,""))</f>
        <v/>
      </c>
      <c r="BR373" s="409" t="str">
        <f>IF(AND('[1]Multi-Field'!$E$10=BF373,'[1]Multi-Field'!$F$10="Drained"),BI373,IF(AND('[1]Multi-Field'!$E$10=BF373,'[1]Multi-Field'!$F$10="undrained"),BH373,""))</f>
        <v/>
      </c>
      <c r="BS373" s="409" t="str">
        <f>IF(AND('[1]Multi-Field'!$E$11=BF373,'[1]Multi-Field'!$F$11="Drained"),BI373,IF(AND('[1]Multi-Field'!$E$11=BF373,'[1]Multi-Field'!$F$11="undrained"),BH373,""))</f>
        <v/>
      </c>
      <c r="BT373" s="409" t="str">
        <f>IF(AND('[1]Multi-Field'!$E$12=BF373,'[1]Multi-Field'!$F$12="Drained"),BI373,IF(AND('[1]Multi-Field'!$E$12=BF373,'[1]Multi-Field'!$F$12="undrained"),BH373,""))</f>
        <v/>
      </c>
      <c r="BU373" s="409" t="str">
        <f>IF(AND('[1]Multi-Field'!$E$13=BF373,'[1]Multi-Field'!$F$13="Drained"),BI373,IF(AND('[1]Multi-Field'!$E$3=BF373,'[1]Multi-Field'!$F$13="undrained"),BH373,""))</f>
        <v/>
      </c>
      <c r="BV373" s="409" t="str">
        <f>IF(AND('[1]Multi-Field'!$E$14=BF373,'[1]Multi-Field'!$F$14="Drained"),BI373,IF(AND('[1]Multi-Field'!$E$14=BF373,'[1]Multi-Field'!$F$14="undrained"),BH373,""))</f>
        <v/>
      </c>
      <c r="BW373" s="409" t="str">
        <f>IF(AND('[1]Multi-Field'!$E$15=BF373,'[1]Multi-Field'!$F$15="Drained"),BI373,IF(AND('[1]Multi-Field'!$E$15=BF373,'[1]Multi-Field'!$F$15="undrained"),BH373,""))</f>
        <v/>
      </c>
      <c r="BX373" s="409" t="str">
        <f>IF(AND('[1]Multi-Field'!$E$16=[1]Lists!BF373,'[1]Multi-Field'!$F$16="Drained"),BI373,IF(AND('[1]Multi-Field'!$E$16=[1]Lists!BF373,'[1]Multi-Field'!$F$16="undrained"),BH373,""))</f>
        <v/>
      </c>
      <c r="BY373" s="409" t="str">
        <f>IF(AND('[1]Multi-Field'!$E$17=[1]Lists!BF373,'[1]Multi-Field'!$F$17="Drained"),BI373,IF(AND('[1]Multi-Field'!$E$17=[1]Lists!BF373,'[1]Multi-Field'!$F$17="undrained"),BH373,""))</f>
        <v/>
      </c>
      <c r="BZ373" s="409" t="str">
        <f>IF(AND('[1]Multi-Field'!$E$18=[1]Lists!BF373,'[1]Multi-Field'!$F$18="Drained"),BI373,IF(AND('[1]Multi-Field'!$E$18=[1]Lists!BF373,'[1]Multi-Field'!$F$18="undrained"),BH373,""))</f>
        <v/>
      </c>
      <c r="CA373" s="409" t="str">
        <f>IF(AND('[1]Multi-Field'!$E$19=[1]Lists!BF373,'[1]Multi-Field'!$F$19="Drained"),BI373,IF(AND('[1]Multi-Field'!$E$19=[1]Lists!BF373,'[1]Multi-Field'!$F$19="undrained"),BH373,""))</f>
        <v/>
      </c>
      <c r="CB373" s="409" t="str">
        <f>IF(AND('[1]Multi-Field'!$E$20=[1]Lists!BF373,'[1]Multi-Field'!$F$20="Drained"),BI373,IF(AND('[1]Multi-Field'!$E$20=[1]Lists!BF373,'[1]Multi-Field'!$F$20="undrained"),BH373,""))</f>
        <v/>
      </c>
      <c r="CC373" s="409" t="str">
        <f>IF(AND('[1]Multi-Field'!$E$21=[1]Lists!BF373,'[1]Multi-Field'!$F$21="Drained"),BI373,IF(AND('[1]Multi-Field'!$E$21=[1]Lists!BF373,'[1]Multi-Field'!$F$21="undrained"),BH373,""))</f>
        <v/>
      </c>
      <c r="CD373" s="409" t="str">
        <f>IF(AND('[1]Multi-Field'!$E$22=[1]Lists!BF373,'[1]Multi-Field'!$F$22="Drained"),BI373,IF(AND('[1]Multi-Field'!$E$22=[1]Lists!BF373,'[1]Multi-Field'!$F$22="undrained"),BH373,""))</f>
        <v/>
      </c>
      <c r="CE373" s="409" t="str">
        <f>IF(AND('[1]Multi-Field'!$E$23=[1]Lists!BF373,'[1]Multi-Field'!$F$23="Drained"),BI373,IF(AND('[1]Multi-Field'!$E$23=[1]Lists!BF373,'[1]Multi-Field'!$F$23="undrained"),BH373,""))</f>
        <v/>
      </c>
      <c r="CF373" s="409" t="str">
        <f>IF(AND('[1]Multi-Field'!$E$24=[1]Lists!BF373,'[1]Multi-Field'!$F$24="Drained"),BI373,IF(AND('[1]Multi-Field'!$E$24=[1]Lists!BF373,'[1]Multi-Field'!$F$24="undrained"),BH373,""))</f>
        <v/>
      </c>
      <c r="CG373" s="409" t="str">
        <f>IF(AND('[1]Multi-Field'!$E$25=[1]Lists!BF373,'[1]Multi-Field'!$F$25="Drained"),BI373,IF(AND('[1]Multi-Field'!$E$25=[1]Lists!BF373,'[1]Multi-Field'!$F$25="undrained"),BH373,""))</f>
        <v/>
      </c>
      <c r="CH373" s="409" t="str">
        <f>IF(AND('[1]Multi-Field'!$E$26=[1]Lists!BF373,'[1]Multi-Field'!$F$26="Drained"),BI373,IF(AND('[1]Multi-Field'!$E$26=[1]Lists!BF373,'[1]Multi-Field'!$F$26="undrained"),BH373,""))</f>
        <v/>
      </c>
      <c r="CI373" s="409" t="str">
        <f>IF(AND('[1]Multi-Field'!$E$27=[1]Lists!BF373,'[1]Multi-Field'!$F$27="Drained"),BI373,IF(AND('[1]Multi-Field'!$E$27=[1]Lists!BF373,'[1]Multi-Field'!$F$27="undrained"),BH373,""))</f>
        <v/>
      </c>
      <c r="CJ373" s="409" t="str">
        <f>IF(AND('[1]Multi-Field'!$E$28=[1]Lists!BF373,'[1]Multi-Field'!$F$28="Drained"),BI373,IF(AND('[1]Multi-Field'!$E$28=[1]Lists!BF373,'[1]Multi-Field'!$F$28="undrained"),BH373,""))</f>
        <v/>
      </c>
      <c r="CK373" s="409" t="str">
        <f>IF(AND('[1]Multi-Field'!$E$29=[1]Lists!BF373,'[1]Multi-Field'!$F$29="Drained"),BI373,IF(AND('[1]Multi-Field'!$E$29=[1]Lists!BF373,'[1]Multi-Field'!$F$29="undrained"),BH373,""))</f>
        <v/>
      </c>
      <c r="CL373" s="409" t="str">
        <f>IF(AND('[1]Multi-Field'!$E$30=[1]Lists!BF373,'[1]Multi-Field'!$F$30="Drained"),BI373,IF(AND('[1]Multi-Field'!$E$30=[1]Lists!BF373,'[1]Multi-Field'!$F$30="undrained"),BH373,""))</f>
        <v/>
      </c>
      <c r="CM373" s="409" t="str">
        <f>IF(AND('[1]Multi-Field'!$E$31=[1]Lists!BF373,'[1]Multi-Field'!$F$31="Drained"),BI373,IF(AND('[1]Multi-Field'!$E$31=[1]Lists!BF373,'[1]Multi-Field'!$F$31="undrained"),BH373,""))</f>
        <v/>
      </c>
      <c r="CN373" s="409" t="str">
        <f>IF(AND('[1]Multi-Field'!$E$32=[1]Lists!BF373,'[1]Multi-Field'!$F$32="Drained"),BI373,IF(AND('[1]Multi-Field'!$E$32=[1]Lists!BF373,'[1]Multi-Field'!$F$32="undrained"),BH373,""))</f>
        <v/>
      </c>
      <c r="CO373" s="409" t="str">
        <f>IF(AND('[1]Multi-Field'!$E$33=[1]Lists!BF373,'[1]Multi-Field'!$F$33="Drained"),BI373,IF(AND('[1]Multi-Field'!$E$33=[1]Lists!BF373,'[1]Multi-Field'!$F$33="undrained"),BH373,""))</f>
        <v/>
      </c>
      <c r="CP373" s="409" t="str">
        <f>IF(AND('[1]Multi-Field'!$E$34=[1]Lists!BF373,'[1]Multi-Field'!$F$34="Drained"),BI373,IF(AND('[1]Multi-Field'!$E$34=[1]Lists!BF373,'[1]Multi-Field'!$F$34="undrained"),BH373,""))</f>
        <v/>
      </c>
      <c r="CQ373" s="409" t="str">
        <f>IF(AND('[1]Multi-Field'!$E$35=[1]Lists!BF373,'[1]Multi-Field'!$F$35="Drained"),BI373,IF(AND('[1]Multi-Field'!$E$35=[1]Lists!BF373,'[1]Multi-Field'!$F$35="undrained"),BH373,""))</f>
        <v/>
      </c>
      <c r="CR373" s="409" t="str">
        <f>IF(AND('[1]Multi-Field'!$E$36=[1]Lists!BF373,'[1]Multi-Field'!$F$36="Drained"),BI373,IF(AND('[1]Multi-Field'!$E$36=[1]Lists!BF373,'[1]Multi-Field'!$F$36="undrained"),BH373,""))</f>
        <v/>
      </c>
      <c r="CS373" s="409" t="str">
        <f>IF(AND('[1]Multi-Field'!$E$37=[1]Lists!BF373,'[1]Multi-Field'!$F$37="Drained"),BI373,IF(AND('[1]Multi-Field'!$E$37=[1]Lists!BF373,'[1]Multi-Field'!$F$37="undrained"),BH373,""))</f>
        <v/>
      </c>
      <c r="CT373" s="409" t="str">
        <f>IF(AND('[1]Multi-Field'!$E$38=[1]Lists!BF373,'[1]Multi-Field'!$F$38="Drained"),BI373,IF(AND('[1]Multi-Field'!$E$38=[1]Lists!BF373,'[1]Multi-Field'!$F$38="undrained"),BH373,""))</f>
        <v/>
      </c>
      <c r="CU373" s="409" t="str">
        <f>IF(AND('[1]Multi-Field'!$E$39=[1]Lists!BF373,'[1]Multi-Field'!$F$39="Drained"),BI373,IF(AND('[1]Multi-Field'!$E$39=[1]Lists!BF373,'[1]Multi-Field'!$F$39="undrained"),BH373,""))</f>
        <v/>
      </c>
      <c r="CV373" s="409" t="str">
        <f>IF(AND('[1]Multi-Field'!$E$40=[1]Lists!BF373,'[1]Multi-Field'!$F$40="Drained"),BI373,IF(AND('[1]Multi-Field'!$E$40=[1]Lists!BF373,'[1]Multi-Field'!$F$40="undrained"),BH373,""))</f>
        <v/>
      </c>
      <c r="CW373" s="409" t="str">
        <f>IF(AND('[1]Multi-Field'!$E$41=[1]Lists!BF373,'[1]Multi-Field'!$F$40="Drained"),BI373,IF(AND('[1]Multi-Field'!$E$40=[1]Lists!BF373,'[1]Multi-Field'!$F$40="undrained"),BH373,""))</f>
        <v/>
      </c>
      <c r="CX373" s="409" t="str">
        <f>IF(AND('[1]Multi-Field'!$E$42=[1]Lists!BF373,'[1]Multi-Field'!$F$42="Drained"),BI373,IF(AND('[1]Multi-Field'!$E$42=[1]Lists!BF373,'[1]Multi-Field'!$F$42="undrained"),BH373,""))</f>
        <v/>
      </c>
      <c r="CY373" s="409" t="str">
        <f>IF(AND('[1]Multi-Field'!$E$43=[1]Lists!BF373,'[1]Multi-Field'!$F$43="Drained"),BI373,IF(AND('[1]Multi-Field'!$E$43=[1]Lists!BF373,'[1]Multi-Field'!$F$43="undrained"),BH373,""))</f>
        <v/>
      </c>
      <c r="CZ373" s="409" t="str">
        <f>IF(AND('[1]Multi-Field'!$E$44=[1]Lists!BF373,'[1]Multi-Field'!$F$44="Drained"),BI373,IF(AND('[1]Multi-Field'!$E$44=[1]Lists!BF373,'[1]Multi-Field'!$F$44="undrained"),BH373,""))</f>
        <v/>
      </c>
      <c r="DA373" s="409" t="str">
        <f>IF(AND('[1]Multi-Field'!$E$45=[1]Lists!BF373,'[1]Multi-Field'!$F$45="Drained"),BI373,IF(AND('[1]Multi-Field'!$E$45=[1]Lists!BF373,'[1]Multi-Field'!$F$45="undrained"),BH373,""))</f>
        <v/>
      </c>
      <c r="DB373" s="409" t="str">
        <f>IF(AND('[1]Multi-Field'!$E$46=[1]Lists!BF373,'[1]Multi-Field'!$F$46="Drained"),BI373,IF(AND('[1]Multi-Field'!$E$46=[1]Lists!BF373,'[1]Multi-Field'!$F$46="undrained"),BH373,""))</f>
        <v/>
      </c>
      <c r="DC373" s="409" t="str">
        <f>IF(AND('[1]Multi-Field'!$E$47=[1]Lists!BF373,'[1]Multi-Field'!$F$47="Drained"),BI373,IF(AND('[1]Multi-Field'!$E$47=[1]Lists!BF373,'[1]Multi-Field'!$F$47="undrained"),BH373,""))</f>
        <v/>
      </c>
      <c r="DD373" s="409" t="str">
        <f>IF(AND('[1]Multi-Field'!$E$48=[1]Lists!BF373,'[1]Multi-Field'!$F$48="Drained"),BI373,IF(AND('[1]Multi-Field'!$E$48=[1]Lists!BF373,'[1]Multi-Field'!$F$48="undrained"),BH373,""))</f>
        <v/>
      </c>
      <c r="DE373" s="409" t="str">
        <f>IF(AND('[1]Multi-Field'!$E$49=[1]Lists!BF373,'[1]Multi-Field'!$F$49="Drained"),BI373,IF(AND('[1]Multi-Field'!$E$49=[1]Lists!BF373,'[1]Multi-Field'!$F$9="undrained"),BH373,""))</f>
        <v/>
      </c>
      <c r="DF373" s="409" t="str">
        <f>IF(AND('[1]Multi-Field'!$E$50=[1]Lists!BF373,'[1]Multi-Field'!$F$50="Drained"),BI373,IF(AND('[1]Multi-Field'!$E$50=[1]Lists!BF373,'[1]Multi-Field'!$F$50="undrained"),BH373,""))</f>
        <v/>
      </c>
      <c r="DG373" s="409" t="str">
        <f>IF(AND('[1]Multi-Field'!$E$51=[1]Lists!BF373,'[1]Multi-Field'!$F$51="Drained"),BI373,IF(AND('[1]Multi-Field'!$E$51=[1]Lists!BF373,'[1]Multi-Field'!$F$51="undrained"),BH373,""))</f>
        <v/>
      </c>
      <c r="DH373" s="409" t="str">
        <f>IF(AND('[1]Multi-Field'!$E$52=[1]Lists!BF373,'[1]Multi-Field'!$F$52="Drained"),BI373,IF(AND('[1]Multi-Field'!$E$52=[1]Lists!BF373,'[1]Multi-Field'!$F$52="undrained"),BH373,""))</f>
        <v/>
      </c>
      <c r="DI373" s="409" t="str">
        <f>IF(AND('[1]Multi-Field'!$E$53=[1]Lists!BF373,'[1]Multi-Field'!$F$53="Drained"),BI373,IF(AND('[1]Multi-Field'!$E$53=[1]Lists!BF373,'[1]Multi-Field'!$F$53="undrained"),BH373,""))</f>
        <v/>
      </c>
      <c r="DJ373" s="409" t="str">
        <f>IF(AND('[1]Multi-Field'!$E$54=[1]Lists!BF373,'[1]Multi-Field'!$F$54="Drained"),BI373,IF(AND('[1]Multi-Field'!$E$54=[1]Lists!BF373,'[1]Multi-Field'!$F$54="undrained"),BH373,""))</f>
        <v/>
      </c>
      <c r="DK373" s="409" t="str">
        <f>IF(AND('[1]Multi-Field'!$E$55=[1]Lists!BF373,'[1]Multi-Field'!$F$55="Drained"),BI373,IF(AND('[1]Multi-Field'!$E$55=[1]Lists!BF373,'[1]Multi-Field'!$F$55="undrained"),BH373,""))</f>
        <v/>
      </c>
      <c r="DL373" s="409" t="str">
        <f>IF(AND('[1]Multi-Field'!$E$56=[1]Lists!BF373,'[1]Multi-Field'!$F$56="Drained"),BI373,IF(AND('[1]Multi-Field'!$E$56=[1]Lists!BF373,'[1]Multi-Field'!$F$56="undrained"),BH373,""))</f>
        <v/>
      </c>
      <c r="DM373" s="409" t="str">
        <f>IF(AND('[1]Multi-Field'!$E$57=[1]Lists!BF373,'[1]Multi-Field'!$F$57="Drained"),BI373,IF(AND('[1]Multi-Field'!$E$57=[1]Lists!BF373,'[1]Multi-Field'!$F$57="undrained"),BH373,""))</f>
        <v/>
      </c>
      <c r="DN373" s="409" t="str">
        <f>IF(AND('[1]Multi-Field'!$E$58=[1]Lists!BF373,'[1]Multi-Field'!$F$58="Drained"),BI373,IF(AND('[1]Multi-Field'!$E$58=[1]Lists!BF373,'[1]Multi-Field'!$F$58="undrained"),BH373,""))</f>
        <v/>
      </c>
      <c r="DO373" s="409" t="str">
        <f>IF(AND('[1]Multi-Field'!$E$59=[1]Lists!BF373,'[1]Multi-Field'!$F$59="Drained"),BI373,IF(AND('[1]Multi-Field'!$E$59=[1]Lists!BF373,'[1]Multi-Field'!$F$59="undrained"),BH373,""))</f>
        <v/>
      </c>
      <c r="DP373" s="409" t="str">
        <f>IF(AND('[1]Multi-Field'!$E$60=[1]Lists!BF373,'[1]Multi-Field'!$F$60="Drained"),BI373,IF(AND('[1]Multi-Field'!$E$60=[1]Lists!BF373,'[1]Multi-Field'!$F$60="undrained"),BH373,""))</f>
        <v/>
      </c>
      <c r="DQ373" s="409" t="str">
        <f>IF(AND('[1]Multi-Field'!$E$61=[1]Lists!BF373,'[1]Multi-Field'!$F$61="Drained"),BI373,IF(AND('[1]Multi-Field'!$E$61=[1]Lists!BF373,'[1]Multi-Field'!$F$61="undrained"),BH373,""))</f>
        <v/>
      </c>
      <c r="DR373" s="409" t="str">
        <f>IF(AND('[1]Multi-Field'!$E$62=[1]Lists!BF373,'[1]Multi-Field'!$F$62="Drained"),BI373,IF(AND('[1]Multi-Field'!$E$62=[1]Lists!BF373,'[1]Multi-Field'!$F$62="undrained"),BH373,""))</f>
        <v/>
      </c>
      <c r="DS373" s="409" t="str">
        <f>IF(AND('[1]Multi-Field'!$E$63=[1]Lists!BF373,'[1]Multi-Field'!$F$63="Drained"),BI373,IF(AND('[1]Multi-Field'!$E$63=[1]Lists!BF373,'[1]Multi-Field'!$F$63="undrained"),BH373,""))</f>
        <v/>
      </c>
      <c r="DT373" s="409" t="str">
        <f>IF(AND('[1]Multi-Field'!$E$64=[1]Lists!BF373,'[1]Multi-Field'!$F$64="Drained"),BI373,IF(AND('[1]Multi-Field'!$E$64=[1]Lists!BF373,'[1]Multi-Field'!$F$64="undrained"),BH373,""))</f>
        <v/>
      </c>
      <c r="DU373" s="409" t="str">
        <f>IF(AND('[1]Multi-Field'!$E$65=[1]Lists!BF373,'[1]Multi-Field'!$F$65="Drained"),BI373,IF(AND('[1]Multi-Field'!$E$65=[1]Lists!BF373,'[1]Multi-Field'!$F$65="undrained"),BH373,""))</f>
        <v/>
      </c>
      <c r="DV373" s="409" t="str">
        <f>IF(AND('[1]Multi-Field'!$E$66=[1]Lists!BF373,'[1]Multi-Field'!$F$66="Drained"),BI373,IF(AND('[1]Multi-Field'!$E$66=[1]Lists!BF373,'[1]Multi-Field'!$F$66="undrained"),BH373,""))</f>
        <v/>
      </c>
      <c r="DW373" s="409" t="str">
        <f>IF(AND('[1]Multi-Field'!$E$67=[1]Lists!BF373,'[1]Multi-Field'!$F$67="Drained"),BI373,IF(AND('[1]Multi-Field'!$E$67=[1]Lists!BF373,'[1]Multi-Field'!$F$67="undrained"),BH373,""))</f>
        <v/>
      </c>
      <c r="DX373" s="409" t="str">
        <f>IF(AND('[1]Multi-Field'!$E$68=[1]Lists!BF373,'[1]Multi-Field'!$F$68="Drained"),BI373,IF(AND('[1]Multi-Field'!$E$68=[1]Lists!BF373,'[1]Multi-Field'!$F$68="undrained"),BH373,""))</f>
        <v/>
      </c>
      <c r="DY373" s="409" t="str">
        <f>IF(AND('[1]Multi-Field'!$E$69=[1]Lists!BF373,'[1]Multi-Field'!$F$69="Drained"),BI373,IF(AND('[1]Multi-Field'!$E$69=[1]Lists!BF373,'[1]Multi-Field'!$F$69="undrained"),BH373,""))</f>
        <v/>
      </c>
      <c r="DZ373" s="409" t="str">
        <f>IF(AND('[1]Multi-Field'!$E$70=[1]Lists!BF373,'[1]Multi-Field'!$F$70="Drained"),BI373,IF(AND('[1]Multi-Field'!$E$70=[1]Lists!BF373,'[1]Multi-Field'!$F$70="undrained"),BH373,""))</f>
        <v/>
      </c>
      <c r="EA373" s="409" t="str">
        <f>IF(AND('[1]Multi-Field'!$E$71=[1]Lists!BF373,'[1]Multi-Field'!$F$71="Drained"),BI373,IF(AND('[1]Multi-Field'!$E$71=[1]Lists!BF373,'[1]Multi-Field'!$F$71="undrained"),BH373,""))</f>
        <v/>
      </c>
      <c r="EB373" s="409" t="str">
        <f>IF(AND('[1]Multi-Field'!$E$72=[1]Lists!BF373,'[1]Multi-Field'!$F$72="Drained"),BI373,IF(AND('[1]Multi-Field'!$E$72=[1]Lists!BF373,'[1]Multi-Field'!$F$72="undrained"),BH373,""))</f>
        <v/>
      </c>
      <c r="EC373" s="409" t="str">
        <f>IF(AND('[1]Multi-Field'!$E$73=[1]Lists!BF373,'[1]Multi-Field'!$F$73="Drained"),BI373,IF(AND('[1]Multi-Field'!$E$73=[1]Lists!BF373,'[1]Multi-Field'!$F$73="undrained"),BH373,""))</f>
        <v/>
      </c>
      <c r="ED373" s="409" t="str">
        <f>IF(AND('[1]Multi-Field'!$E$74=[1]Lists!BF373,'[1]Multi-Field'!$F$74="Drained"),BI373,IF(AND('[1]Multi-Field'!$E$74=[1]Lists!BF373,'[1]Multi-Field'!$F$74="undrained"),BH373,""))</f>
        <v/>
      </c>
      <c r="EE373" s="409" t="str">
        <f>IF(AND('[1]Multi-Field'!$E$75=[1]Lists!BF373,'[1]Multi-Field'!$F$75="Drained"),BI373,IF(AND('[1]Multi-Field'!$E$75=[1]Lists!BF373,'[1]Multi-Field'!$F$75="undrained"),BH373,""))</f>
        <v/>
      </c>
      <c r="EF373" s="409" t="str">
        <f>IF(AND('[1]Multi-Field'!$E$76=[1]Lists!BF373,'[1]Multi-Field'!$F$76="Drained"),BI373,IF(AND('[1]Multi-Field'!$E$76=[1]Lists!BF373,'[1]Multi-Field'!$F$6="undrained"),BH373,""))</f>
        <v/>
      </c>
      <c r="EG373" s="409" t="str">
        <f>IF(AND('[1]Multi-Field'!$E$77=[1]Lists!BF373,'[1]Multi-Field'!$F$77="Drained"),BI373,IF(AND('[1]Multi-Field'!$E$77=[1]Lists!BF373,'[1]Multi-Field'!$F$77="undrained"),BH373,""))</f>
        <v/>
      </c>
      <c r="EH373" s="409" t="str">
        <f>IF(AND('[1]Multi-Field'!$E$78=[1]Lists!BF373,'[1]Multi-Field'!$F$78="Drained"),BI373,IF(AND('[1]Multi-Field'!$E$78=[1]Lists!BF373,'[1]Multi-Field'!$F$78="undrained"),BH373,""))</f>
        <v/>
      </c>
      <c r="EI373" s="409" t="str">
        <f>IF(AND('[1]Multi-Field'!$E$79=[1]Lists!BF373,'[1]Multi-Field'!$F$79="Drained"),BI373,IF(AND('[1]Multi-Field'!$E$79=[1]Lists!BF373,'[1]Multi-Field'!$F$79="undrained"),BH373,""))</f>
        <v/>
      </c>
      <c r="EJ373" s="409" t="str">
        <f>IF(AND('[1]Multi-Field'!$E$80=[1]Lists!BF373,'[1]Multi-Field'!$F$80="Drained"),BI373,IF(AND('[1]Multi-Field'!$E$80=[1]Lists!BF373,'[1]Multi-Field'!$F$80="undrained"),BH373,""))</f>
        <v/>
      </c>
      <c r="EK373" s="409" t="str">
        <f>IF(AND('[1]Multi-Field'!$E$81=[1]Lists!BF373,'[1]Multi-Field'!$F$81="Drained"),BI373,IF(AND('[1]Multi-Field'!$E$81=[1]Lists!BF373,'[1]Multi-Field'!$F$81="undrained"),BH373,""))</f>
        <v/>
      </c>
      <c r="EL373" s="409" t="str">
        <f>IF(AND('[1]Multi-Field'!$E$82=[1]Lists!BF373,'[1]Multi-Field'!$F$82="Drained"),BI373,IF(AND('[1]Multi-Field'!$E$82=[1]Lists!BF373,'[1]Multi-Field'!$F$82="undrained"),BH373,""))</f>
        <v/>
      </c>
      <c r="EM373" s="409" t="str">
        <f>IF(AND('[1]Multi-Field'!$E$83=[1]Lists!BF373,'[1]Multi-Field'!$F$83="Drained"),BI373,IF(AND('[1]Multi-Field'!$E$83=[1]Lists!BF373,'[1]Multi-Field'!$F$83="undrained"),BH373,""))</f>
        <v/>
      </c>
      <c r="EN373" s="409" t="str">
        <f>IF(AND('[1]Multi-Field'!$E$84=[1]Lists!BF373,'[1]Multi-Field'!$F$84="Drained"),BI373,IF(AND('[1]Multi-Field'!$E$84=[1]Lists!BF373,'[1]Multi-Field'!$F$84="undrained"),BH373,""))</f>
        <v/>
      </c>
      <c r="EO373" s="409" t="str">
        <f>IF(AND('[1]Multi-Field'!$E$85=[1]Lists!BF373,'[1]Multi-Field'!$F$85="Drained"),BI373,IF(AND('[1]Multi-Field'!$E$85=[1]Lists!BF373,'[1]Multi-Field'!$F$85="undrained"),BH373,""))</f>
        <v/>
      </c>
      <c r="EP373" s="409" t="str">
        <f>IF(AND('[1]Multi-Field'!$E$86=[1]Lists!BF373,'[1]Multi-Field'!$F$86="Drained"),BI373,IF(AND('[1]Multi-Field'!$E$86=[1]Lists!BF373,'[1]Multi-Field'!$F$86="undrained"),BH373,""))</f>
        <v/>
      </c>
      <c r="EQ373" s="409" t="str">
        <f>IF(AND('[1]Multi-Field'!$E$87=[1]Lists!BF373,'[1]Multi-Field'!$F$87="Drained"),BI373,IF(AND('[1]Multi-Field'!$E$87=[1]Lists!BF373,'[1]Multi-Field'!$F$87="undrained"),BH373,""))</f>
        <v/>
      </c>
      <c r="ER373" s="409" t="str">
        <f>IF(AND('[1]Multi-Field'!$E$88=[1]Lists!BF373,'[1]Multi-Field'!$F$88="Drained"),BI373,IF(AND('[1]Multi-Field'!$E$88=[1]Lists!BF373,'[1]Multi-Field'!$F$88="undrained"),BH373,""))</f>
        <v/>
      </c>
      <c r="ES373" s="409" t="str">
        <f>IF(AND('[1]Multi-Field'!$E$89=[1]Lists!BF373,'[1]Multi-Field'!$F$89="Drained"),BI373,IF(AND('[1]Multi-Field'!$E$89=[1]Lists!BF373,'[1]Multi-Field'!$F$89="undrained"),BH373,""))</f>
        <v/>
      </c>
      <c r="ET373" s="409" t="str">
        <f>IF(AND('[1]Multi-Field'!$E$90=[1]Lists!BF373,'[1]Multi-Field'!$F$90="Drained"),BI373,IF(AND('[1]Multi-Field'!$E$90=[1]Lists!BF373,'[1]Multi-Field'!$F$90="undrained"),BH373,""))</f>
        <v/>
      </c>
      <c r="EU373" s="409" t="str">
        <f>IF(AND('[1]Multi-Field'!$E$91=[1]Lists!BF373,'[1]Multi-Field'!$F$91="Drained"),BI373,IF(AND('[1]Multi-Field'!$E$91=[1]Lists!BF373,'[1]Multi-Field'!$F$91="undrained"),BH373,""))</f>
        <v/>
      </c>
      <c r="EV373" s="409" t="str">
        <f>IF(AND('[1]Multi-Field'!$E$92=[1]Lists!BF373,'[1]Multi-Field'!$F$92="Drained"),BI373,IF(AND('[1]Multi-Field'!$E$92=[1]Lists!BF373,'[1]Multi-Field'!$F$92="undrained"),BH373,""))</f>
        <v/>
      </c>
      <c r="EW373" s="409" t="str">
        <f>IF(AND('[1]Multi-Field'!$E$93=[1]Lists!BF373,'[1]Multi-Field'!$F$93="Drained"),BI373,IF(AND('[1]Multi-Field'!$E$93=[1]Lists!BF373,'[1]Multi-Field'!$F$93="undrained"),BH373,""))</f>
        <v/>
      </c>
      <c r="EX373" s="409" t="str">
        <f>IF(AND('[1]Multi-Field'!$E$94=[1]Lists!BF373,'[1]Multi-Field'!$F$94="Drained"),BI373,IF(AND('[1]Multi-Field'!$E$94=[1]Lists!BF373,'[1]Multi-Field'!$F$94="undrained"),BH373,""))</f>
        <v/>
      </c>
      <c r="EY373" s="409" t="str">
        <f>IF(AND('[1]Multi-Field'!$E$95=[1]Lists!BF373,'[1]Multi-Field'!$F$95="Drained"),BI373,IF(AND('[1]Multi-Field'!$E$95=[1]Lists!BF373,'[1]Multi-Field'!$F$95="undrained"),BH373,""))</f>
        <v/>
      </c>
      <c r="EZ373" s="409" t="str">
        <f>IF(AND('[1]Multi-Field'!$E$96=[1]Lists!BF373,'[1]Multi-Field'!$F$96="Drained"),BI373,IF(AND('[1]Multi-Field'!$E$96=[1]Lists!BF373,'[1]Multi-Field'!$F$96="undrained"),BH373,""))</f>
        <v/>
      </c>
      <c r="FA373" s="409" t="str">
        <f>IF(AND('[1]Multi-Field'!$E$97=[1]Lists!BF373,'[1]Multi-Field'!$F$97="Drained"),BI373,IF(AND('[1]Multi-Field'!$E$97=[1]Lists!BF373,'[1]Multi-Field'!$F$97="undrained"),BH373,""))</f>
        <v/>
      </c>
      <c r="FB373" s="409" t="str">
        <f>IF(AND('[1]Multi-Field'!$E$98=[1]Lists!BF373,'[1]Multi-Field'!$F$98="Drained"),BI373,IF(AND('[1]Multi-Field'!$E$98=[1]Lists!BF373,'[1]Multi-Field'!$F$98="undrained"),BH373,""))</f>
        <v/>
      </c>
      <c r="FC373" s="409" t="str">
        <f>IF(AND('[1]Multi-Field'!$E$99=[1]Lists!BF373,'[1]Multi-Field'!$F$99="Drained"),BI373,IF(AND('[1]Multi-Field'!$E$99=[1]Lists!BF373,'[1]Multi-Field'!$F$99="undrained"),BH373,""))</f>
        <v/>
      </c>
      <c r="FD373" s="409" t="str">
        <f>IF(AND('[1]Multi-Field'!$E$100=[1]Lists!BF373,'[1]Multi-Field'!$F$100="Drained"),BI373,IF(AND('[1]Multi-Field'!$E$100=[1]Lists!BF373,'[1]Multi-Field'!$F$100="undrained"),BH373,""))</f>
        <v/>
      </c>
      <c r="FE373" s="409" t="str">
        <f>IF(AND('[1]Multi-Field'!$E$101=[1]Lists!BF373,'[1]Multi-Field'!$F$101="Drained"),BI373,IF(AND('[1]Multi-Field'!$E$101=[1]Lists!BF373,'[1]Multi-Field'!$F$101="undrained"),BH373,""))</f>
        <v/>
      </c>
      <c r="FF373" s="409" t="str">
        <f>IF(AND('[1]Multi-Field'!$E$102=[1]Lists!BF373,'[1]Multi-Field'!$F$102="Drained"),BI373,IF(AND('[1]Multi-Field'!$E$102=[1]Lists!BF373,'[1]Multi-Field'!$F$102="undrained"),BH373,""))</f>
        <v/>
      </c>
      <c r="FG373" s="409" t="str">
        <f>IF(AND('[1]Multi-Field'!$E$103=[1]Lists!BF373,'[1]Multi-Field'!$F$103="Drained"),BI373,IF(AND('[1]Multi-Field'!$E$103=[1]Lists!BF373,'[1]Multi-Field'!$F$103="undrained"),BH373,""))</f>
        <v/>
      </c>
      <c r="FH373" s="409" t="str">
        <f>IF(AND('[1]Multi-Field'!$E$104=[1]Lists!BF373,'[1]Multi-Field'!$F$104="Drained"),BI373,IF(AND('[1]Multi-Field'!$E$104=[1]Lists!BF373,'[1]Multi-Field'!$F$104="undrained"),BH373,""))</f>
        <v/>
      </c>
      <c r="FI373" s="409" t="str">
        <f>IF(AND('[1]Multi-Field'!$E$105=[1]Lists!BF373,'[1]Multi-Field'!$F$105="Drained"),BI373,IF(AND('[1]Multi-Field'!$E$105=[1]Lists!BF373,'[1]Multi-Field'!$F$105="undrained"),BH373,""))</f>
        <v/>
      </c>
      <c r="FJ373" s="409" t="str">
        <f>IF(AND('[1]Multi-Field'!$E$106=[1]Lists!BF373,'[1]Multi-Field'!$F$106="Drained"),BI373,IF(AND('[1]Multi-Field'!$E$106=[1]Lists!BF373,'[1]Multi-Field'!$F$106="undrained"),BH373,""))</f>
        <v/>
      </c>
      <c r="FK373" s="409" t="str">
        <f>IF(AND('[1]Multi-Field'!$E$107=[1]Lists!BF373,'[1]Multi-Field'!$F$107="Drained"),BI373,IF(AND('[1]Multi-Field'!$E$107=[1]Lists!BF373,'[1]Multi-Field'!$F$107="undrained"),BH373,""))</f>
        <v/>
      </c>
      <c r="FL373" s="409" t="str">
        <f>IF(AND('[1]Multi-Field'!$E$108=[1]Lists!BF373,'[1]Multi-Field'!$F$108="Drained"),BI373,IF(AND('[1]Multi-Field'!$E$108=[1]Lists!BF373,'[1]Multi-Field'!$F$108="undrained"),BH373,""))</f>
        <v/>
      </c>
      <c r="FM373" s="409" t="str">
        <f>IF(AND('[1]Multi-Field'!$E$109=[1]Lists!BF373,'[1]Multi-Field'!$F$109="Drained"),BI373,IF(AND('[1]Multi-Field'!$E$109=[1]Lists!BF373,'[1]Multi-Field'!$F$109="undrained"),BH373,""))</f>
        <v/>
      </c>
      <c r="FN373" s="409" t="str">
        <f>IF(AND('[1]Multi-Field'!$E$110=[1]Lists!BF373,'[1]Multi-Field'!$F$110="Drained"),BI373,IF(AND('[1]Multi-Field'!$E$110=[1]Lists!BF373,'[1]Multi-Field'!$F$110="undrained"),BH373,""))</f>
        <v/>
      </c>
      <c r="FO373" s="409" t="str">
        <f>IF(AND('[1]Multi-Field'!$E$111=[1]Lists!BF373,'[1]Multi-Field'!$F$111="Drained"),BI373,IF(AND('[1]Multi-Field'!$E$111=[1]Lists!BF373,'[1]Multi-Field'!$F$111="undrained"),BH373,""))</f>
        <v/>
      </c>
      <c r="FP373" s="409" t="str">
        <f>IF(AND('[1]Multi-Field'!$E$112=[1]Lists!BF373,'[1]Multi-Field'!$F$112="Drained"),BI373,IF(AND('[1]Multi-Field'!$E$112=[1]Lists!BF373,'[1]Multi-Field'!$F$112="undrained"),BH373,""))</f>
        <v/>
      </c>
      <c r="FQ373" s="409" t="str">
        <f>IF(AND('[1]Multi-Field'!$E$113=[1]Lists!BF373,'[1]Multi-Field'!$F$113="Drained"),BI373,IF(AND('[1]Multi-Field'!$E$113=[1]Lists!BF373,'[1]Multi-Field'!$F$113="undrained"),BH373,""))</f>
        <v/>
      </c>
      <c r="FR373" s="409" t="str">
        <f>IF(AND('[1]Multi-Field'!$E$114=[1]Lists!BF373,'[1]Multi-Field'!$F$114="Drained"),BI373,IF(AND('[1]Multi-Field'!$E$114=[1]Lists!BF373,'[1]Multi-Field'!$F$114="undrained"),BH373,""))</f>
        <v/>
      </c>
      <c r="FS373" s="409" t="str">
        <f>IF(AND('[1]Multi-Field'!$E$115=[1]Lists!BF373,'[1]Multi-Field'!$F$115="Drained"),BI373,IF(AND('[1]Multi-Field'!$E$115=[1]Lists!BF373,'[1]Multi-Field'!$F$115="undrained"),BH373,""))</f>
        <v/>
      </c>
      <c r="FT373" s="409" t="str">
        <f>IF(AND('[1]Multi-Field'!$E$116=[1]Lists!BF373,'[1]Multi-Field'!$F$116="Drained"),BI373,IF(AND('[1]Multi-Field'!$E$116=[1]Lists!BF373,'[1]Multi-Field'!$F$116="undrained"),BH373,""))</f>
        <v/>
      </c>
      <c r="FU373" s="409" t="str">
        <f>IF(AND('[1]Multi-Field'!$E$117=[1]Lists!BF373,'[1]Multi-Field'!$F$117="Drained"),BI373,IF(AND('[1]Multi-Field'!$E$117=[1]Lists!BF373,'[1]Multi-Field'!$F$117="undrained"),BH373,""))</f>
        <v/>
      </c>
      <c r="FV373" s="409" t="str">
        <f>IF(AND('[1]Multi-Field'!$E$118=[1]Lists!BF373,'[1]Multi-Field'!$F$118="Drained"),BI373,IF(AND('[1]Multi-Field'!$E$118=[1]Lists!BF373,'[1]Multi-Field'!$F$118="undrained"),BH373,""))</f>
        <v/>
      </c>
      <c r="FW373" s="409" t="str">
        <f>IF(AND('[1]Multi-Field'!$E$119=[1]Lists!BF373,'[1]Multi-Field'!$F$119="Drained"),BI373,IF(AND('[1]Multi-Field'!$E$119=[1]Lists!BF373,'[1]Multi-Field'!$F$119="undrained"),BH373,""))</f>
        <v/>
      </c>
      <c r="FX373" s="409" t="str">
        <f>IF(AND('[1]Multi-Field'!$E$120=[1]Lists!BF373,'[1]Multi-Field'!$F$120="Drained"),BI373,IF(AND('[1]Multi-Field'!$E$120=[1]Lists!BF373,'[1]Multi-Field'!$F$120="undrained"),BH373,""))</f>
        <v/>
      </c>
      <c r="GC373" s="4">
        <v>1</v>
      </c>
    </row>
    <row r="374" spans="1:185" ht="13.5" customHeight="1">
      <c r="A374" s="7" t="s">
        <v>460</v>
      </c>
      <c r="B374" s="7"/>
      <c r="C374" s="7"/>
      <c r="D374" s="8">
        <v>55</v>
      </c>
      <c r="E374" s="8">
        <f t="shared" si="53"/>
        <v>57</v>
      </c>
      <c r="F374" s="8">
        <f t="shared" si="54"/>
        <v>58</v>
      </c>
      <c r="G374" s="8">
        <v>60</v>
      </c>
      <c r="H374" s="8">
        <v>60</v>
      </c>
      <c r="I374" s="8">
        <f t="shared" si="57"/>
        <v>63</v>
      </c>
      <c r="J374" s="8">
        <f t="shared" si="58"/>
        <v>67</v>
      </c>
      <c r="K374" s="8">
        <v>70</v>
      </c>
      <c r="L374" s="8">
        <v>75</v>
      </c>
      <c r="M374" s="8">
        <f t="shared" si="55"/>
        <v>80</v>
      </c>
      <c r="N374" s="8">
        <f t="shared" si="56"/>
        <v>85</v>
      </c>
      <c r="O374" s="8">
        <v>90</v>
      </c>
      <c r="P374" s="391">
        <v>349</v>
      </c>
      <c r="Q374" s="394"/>
      <c r="R374" s="395" t="b">
        <f>IF(OR('Multi-Field'!AA351=Lists!$AC$42,'Multi-Field'!AA351=Lists!$AC$43),IF('Multi-Field'!Z351="x",(IF('Multi-Field'!AC351=Lists!$Q$11,Lists!$R$11,IF('Multi-Field'!AC351=Lists!$Q$12,Lists!$R$12,IF('Multi-Field'!AC351=Lists!$Q$13,Lists!$R$13,IF('Multi-Field'!AC351=Lists!$Q$14,Lists!$R$14))))),IF('Multi-Field'!X351="x",(IF('Multi-Field'!AC351=Lists!$Q$11,Lists!$S$11,IF('Multi-Field'!AC351=Lists!$Q$12,Lists!$S$12,IF('Multi-Field'!AC351=Lists!$Q$13,Lists!$S$13,IF('Multi-Field'!AC351=Lists!$Q$14,Lists!$S$14))))),IF('Multi-Field'!V351="x",(IF('Multi-Field'!AC351=Lists!$Q$11,Lists!$T$11,IF('Multi-Field'!AC351=Lists!$Q$12,Lists!$T$12,IF('Multi-Field'!AC351=Lists!$Q$13,Lists!$T$13,IF('Multi-Field'!AC351=Lists!$Q$14,Lists!$T$14))))),0))))</f>
        <v>0</v>
      </c>
      <c r="S374" s="395" t="str">
        <f t="shared" si="59"/>
        <v/>
      </c>
      <c r="T374" s="395"/>
      <c r="U374" s="396"/>
      <c r="BF374" s="411" t="s">
        <v>1538</v>
      </c>
      <c r="BG374" s="412">
        <v>4</v>
      </c>
      <c r="BH374" s="412">
        <v>2</v>
      </c>
      <c r="BI374" s="412">
        <v>3.5</v>
      </c>
      <c r="BJ374" s="409" t="e">
        <f>IF(AND('[1]Single Field'!#REF!=[1]Lists!BF374,'[1]Single Field'!#REF!="Drained"),"x",IF(AND('[1]Single Field'!#REF!=[1]Lists!BF374,'[1]Single Field'!#REF!="Undrained"),O,""))</f>
        <v>#REF!</v>
      </c>
      <c r="BK374" s="409" t="str">
        <f>IF(AND('[1]Multi-Field'!$E$3=[1]Lists!BF374,'[1]Multi-Field'!$F$3="Drained"),BI374,IF(AND('[1]Multi-Field'!$E$3=BF374,'[1]Multi-Field'!$F$3="undrained"),BH374,""))</f>
        <v/>
      </c>
      <c r="BL374" s="409" t="str">
        <f>IF(AND('[1]Multi-Field'!$E$4=BF374,'[1]Multi-Field'!$F$4="Drained"),BI374,IF(AND('[1]Multi-Field'!$E$4=BF374,'[1]Multi-Field'!$F$4="undrained"),BH374,""))</f>
        <v/>
      </c>
      <c r="BM374" s="409" t="str">
        <f>IF(AND('[1]Multi-Field'!$E$5=BF374,'[1]Multi-Field'!$F$5="Drained"),BI374,IF(AND('[1]Multi-Field'!$E$5=BF374,'[1]Multi-Field'!$F$5="undrained"),BH374,""))</f>
        <v/>
      </c>
      <c r="BN374" s="409" t="str">
        <f>IF(AND('[1]Multi-Field'!$E$6=BF374,'[1]Multi-Field'!$F$6="Drained"),BI374,IF(AND('[1]Multi-Field'!$E$6=BF374,'[1]Multi-Field'!$F$6="undrained"),BH374,""))</f>
        <v/>
      </c>
      <c r="BO374" s="409" t="str">
        <f>IF(AND('[1]Multi-Field'!$E$7=BF374,'[1]Multi-Field'!$F$7="Drained"),BI374,IF(AND('[1]Multi-Field'!$E$7=BF374,'[1]Multi-Field'!$F$7="undrained"),BH374,""))</f>
        <v/>
      </c>
      <c r="BP374" s="409" t="str">
        <f>IF(AND('[1]Multi-Field'!$E$8=BF374,'[1]Multi-Field'!$F$8="Drained"),BI374,IF(AND('[1]Multi-Field'!$E$8=BF374,'[1]Multi-Field'!$F$8="undrained"),BH374,""))</f>
        <v/>
      </c>
      <c r="BQ374" s="409" t="str">
        <f>IF(AND('[1]Multi-Field'!$E$9=BF374,'[1]Multi-Field'!$F$9="Drained"),BI374,IF(AND('[1]Multi-Field'!$E$9=BF374,'[1]Multi-Field'!$F$9="undrained"),BH374,""))</f>
        <v/>
      </c>
      <c r="BR374" s="409" t="str">
        <f>IF(AND('[1]Multi-Field'!$E$10=BF374,'[1]Multi-Field'!$F$10="Drained"),BI374,IF(AND('[1]Multi-Field'!$E$10=BF374,'[1]Multi-Field'!$F$10="undrained"),BH374,""))</f>
        <v/>
      </c>
      <c r="BS374" s="409" t="str">
        <f>IF(AND('[1]Multi-Field'!$E$11=BF374,'[1]Multi-Field'!$F$11="Drained"),BI374,IF(AND('[1]Multi-Field'!$E$11=BF374,'[1]Multi-Field'!$F$11="undrained"),BH374,""))</f>
        <v/>
      </c>
      <c r="BT374" s="409" t="str">
        <f>IF(AND('[1]Multi-Field'!$E$12=BF374,'[1]Multi-Field'!$F$12="Drained"),BI374,IF(AND('[1]Multi-Field'!$E$12=BF374,'[1]Multi-Field'!$F$12="undrained"),BH374,""))</f>
        <v/>
      </c>
      <c r="BU374" s="409" t="str">
        <f>IF(AND('[1]Multi-Field'!$E$13=BF374,'[1]Multi-Field'!$F$13="Drained"),BI374,IF(AND('[1]Multi-Field'!$E$3=BF374,'[1]Multi-Field'!$F$13="undrained"),BH374,""))</f>
        <v/>
      </c>
      <c r="BV374" s="409" t="str">
        <f>IF(AND('[1]Multi-Field'!$E$14=BF374,'[1]Multi-Field'!$F$14="Drained"),BI374,IF(AND('[1]Multi-Field'!$E$14=BF374,'[1]Multi-Field'!$F$14="undrained"),BH374,""))</f>
        <v/>
      </c>
      <c r="BW374" s="409" t="str">
        <f>IF(AND('[1]Multi-Field'!$E$15=BF374,'[1]Multi-Field'!$F$15="Drained"),BI374,IF(AND('[1]Multi-Field'!$E$15=BF374,'[1]Multi-Field'!$F$15="undrained"),BH374,""))</f>
        <v/>
      </c>
      <c r="BX374" s="409" t="str">
        <f>IF(AND('[1]Multi-Field'!$E$16=[1]Lists!BF374,'[1]Multi-Field'!$F$16="Drained"),BI374,IF(AND('[1]Multi-Field'!$E$16=[1]Lists!BF374,'[1]Multi-Field'!$F$16="undrained"),BH374,""))</f>
        <v/>
      </c>
      <c r="BY374" s="409" t="str">
        <f>IF(AND('[1]Multi-Field'!$E$17=[1]Lists!BF374,'[1]Multi-Field'!$F$17="Drained"),BI374,IF(AND('[1]Multi-Field'!$E$17=[1]Lists!BF374,'[1]Multi-Field'!$F$17="undrained"),BH374,""))</f>
        <v/>
      </c>
      <c r="BZ374" s="409" t="str">
        <f>IF(AND('[1]Multi-Field'!$E$18=[1]Lists!BF374,'[1]Multi-Field'!$F$18="Drained"),BI374,IF(AND('[1]Multi-Field'!$E$18=[1]Lists!BF374,'[1]Multi-Field'!$F$18="undrained"),BH374,""))</f>
        <v/>
      </c>
      <c r="CA374" s="409" t="str">
        <f>IF(AND('[1]Multi-Field'!$E$19=[1]Lists!BF374,'[1]Multi-Field'!$F$19="Drained"),BI374,IF(AND('[1]Multi-Field'!$E$19=[1]Lists!BF374,'[1]Multi-Field'!$F$19="undrained"),BH374,""))</f>
        <v/>
      </c>
      <c r="CB374" s="409" t="str">
        <f>IF(AND('[1]Multi-Field'!$E$20=[1]Lists!BF374,'[1]Multi-Field'!$F$20="Drained"),BI374,IF(AND('[1]Multi-Field'!$E$20=[1]Lists!BF374,'[1]Multi-Field'!$F$20="undrained"),BH374,""))</f>
        <v/>
      </c>
      <c r="CC374" s="409" t="str">
        <f>IF(AND('[1]Multi-Field'!$E$21=[1]Lists!BF374,'[1]Multi-Field'!$F$21="Drained"),BI374,IF(AND('[1]Multi-Field'!$E$21=[1]Lists!BF374,'[1]Multi-Field'!$F$21="undrained"),BH374,""))</f>
        <v/>
      </c>
      <c r="CD374" s="409" t="str">
        <f>IF(AND('[1]Multi-Field'!$E$22=[1]Lists!BF374,'[1]Multi-Field'!$F$22="Drained"),BI374,IF(AND('[1]Multi-Field'!$E$22=[1]Lists!BF374,'[1]Multi-Field'!$F$22="undrained"),BH374,""))</f>
        <v/>
      </c>
      <c r="CE374" s="409" t="str">
        <f>IF(AND('[1]Multi-Field'!$E$23=[1]Lists!BF374,'[1]Multi-Field'!$F$23="Drained"),BI374,IF(AND('[1]Multi-Field'!$E$23=[1]Lists!BF374,'[1]Multi-Field'!$F$23="undrained"),BH374,""))</f>
        <v/>
      </c>
      <c r="CF374" s="409" t="str">
        <f>IF(AND('[1]Multi-Field'!$E$24=[1]Lists!BF374,'[1]Multi-Field'!$F$24="Drained"),BI374,IF(AND('[1]Multi-Field'!$E$24=[1]Lists!BF374,'[1]Multi-Field'!$F$24="undrained"),BH374,""))</f>
        <v/>
      </c>
      <c r="CG374" s="409" t="str">
        <f>IF(AND('[1]Multi-Field'!$E$25=[1]Lists!BF374,'[1]Multi-Field'!$F$25="Drained"),BI374,IF(AND('[1]Multi-Field'!$E$25=[1]Lists!BF374,'[1]Multi-Field'!$F$25="undrained"),BH374,""))</f>
        <v/>
      </c>
      <c r="CH374" s="409" t="str">
        <f>IF(AND('[1]Multi-Field'!$E$26=[1]Lists!BF374,'[1]Multi-Field'!$F$26="Drained"),BI374,IF(AND('[1]Multi-Field'!$E$26=[1]Lists!BF374,'[1]Multi-Field'!$F$26="undrained"),BH374,""))</f>
        <v/>
      </c>
      <c r="CI374" s="409" t="str">
        <f>IF(AND('[1]Multi-Field'!$E$27=[1]Lists!BF374,'[1]Multi-Field'!$F$27="Drained"),BI374,IF(AND('[1]Multi-Field'!$E$27=[1]Lists!BF374,'[1]Multi-Field'!$F$27="undrained"),BH374,""))</f>
        <v/>
      </c>
      <c r="CJ374" s="409" t="str">
        <f>IF(AND('[1]Multi-Field'!$E$28=[1]Lists!BF374,'[1]Multi-Field'!$F$28="Drained"),BI374,IF(AND('[1]Multi-Field'!$E$28=[1]Lists!BF374,'[1]Multi-Field'!$F$28="undrained"),BH374,""))</f>
        <v/>
      </c>
      <c r="CK374" s="409" t="str">
        <f>IF(AND('[1]Multi-Field'!$E$29=[1]Lists!BF374,'[1]Multi-Field'!$F$29="Drained"),BI374,IF(AND('[1]Multi-Field'!$E$29=[1]Lists!BF374,'[1]Multi-Field'!$F$29="undrained"),BH374,""))</f>
        <v/>
      </c>
      <c r="CL374" s="409" t="str">
        <f>IF(AND('[1]Multi-Field'!$E$30=[1]Lists!BF374,'[1]Multi-Field'!$F$30="Drained"),BI374,IF(AND('[1]Multi-Field'!$E$30=[1]Lists!BF374,'[1]Multi-Field'!$F$30="undrained"),BH374,""))</f>
        <v/>
      </c>
      <c r="CM374" s="409" t="str">
        <f>IF(AND('[1]Multi-Field'!$E$31=[1]Lists!BF374,'[1]Multi-Field'!$F$31="Drained"),BI374,IF(AND('[1]Multi-Field'!$E$31=[1]Lists!BF374,'[1]Multi-Field'!$F$31="undrained"),BH374,""))</f>
        <v/>
      </c>
      <c r="CN374" s="409" t="str">
        <f>IF(AND('[1]Multi-Field'!$E$32=[1]Lists!BF374,'[1]Multi-Field'!$F$32="Drained"),BI374,IF(AND('[1]Multi-Field'!$E$32=[1]Lists!BF374,'[1]Multi-Field'!$F$32="undrained"),BH374,""))</f>
        <v/>
      </c>
      <c r="CO374" s="409" t="str">
        <f>IF(AND('[1]Multi-Field'!$E$33=[1]Lists!BF374,'[1]Multi-Field'!$F$33="Drained"),BI374,IF(AND('[1]Multi-Field'!$E$33=[1]Lists!BF374,'[1]Multi-Field'!$F$33="undrained"),BH374,""))</f>
        <v/>
      </c>
      <c r="CP374" s="409" t="str">
        <f>IF(AND('[1]Multi-Field'!$E$34=[1]Lists!BF374,'[1]Multi-Field'!$F$34="Drained"),BI374,IF(AND('[1]Multi-Field'!$E$34=[1]Lists!BF374,'[1]Multi-Field'!$F$34="undrained"),BH374,""))</f>
        <v/>
      </c>
      <c r="CQ374" s="409" t="str">
        <f>IF(AND('[1]Multi-Field'!$E$35=[1]Lists!BF374,'[1]Multi-Field'!$F$35="Drained"),BI374,IF(AND('[1]Multi-Field'!$E$35=[1]Lists!BF374,'[1]Multi-Field'!$F$35="undrained"),BH374,""))</f>
        <v/>
      </c>
      <c r="CR374" s="409" t="str">
        <f>IF(AND('[1]Multi-Field'!$E$36=[1]Lists!BF374,'[1]Multi-Field'!$F$36="Drained"),BI374,IF(AND('[1]Multi-Field'!$E$36=[1]Lists!BF374,'[1]Multi-Field'!$F$36="undrained"),BH374,""))</f>
        <v/>
      </c>
      <c r="CS374" s="409" t="str">
        <f>IF(AND('[1]Multi-Field'!$E$37=[1]Lists!BF374,'[1]Multi-Field'!$F$37="Drained"),BI374,IF(AND('[1]Multi-Field'!$E$37=[1]Lists!BF374,'[1]Multi-Field'!$F$37="undrained"),BH374,""))</f>
        <v/>
      </c>
      <c r="CT374" s="409" t="str">
        <f>IF(AND('[1]Multi-Field'!$E$38=[1]Lists!BF374,'[1]Multi-Field'!$F$38="Drained"),BI374,IF(AND('[1]Multi-Field'!$E$38=[1]Lists!BF374,'[1]Multi-Field'!$F$38="undrained"),BH374,""))</f>
        <v/>
      </c>
      <c r="CU374" s="409" t="str">
        <f>IF(AND('[1]Multi-Field'!$E$39=[1]Lists!BF374,'[1]Multi-Field'!$F$39="Drained"),BI374,IF(AND('[1]Multi-Field'!$E$39=[1]Lists!BF374,'[1]Multi-Field'!$F$39="undrained"),BH374,""))</f>
        <v/>
      </c>
      <c r="CV374" s="409" t="str">
        <f>IF(AND('[1]Multi-Field'!$E$40=[1]Lists!BF374,'[1]Multi-Field'!$F$40="Drained"),BI374,IF(AND('[1]Multi-Field'!$E$40=[1]Lists!BF374,'[1]Multi-Field'!$F$40="undrained"),BH374,""))</f>
        <v/>
      </c>
      <c r="CW374" s="409" t="str">
        <f>IF(AND('[1]Multi-Field'!$E$41=[1]Lists!BF374,'[1]Multi-Field'!$F$40="Drained"),BI374,IF(AND('[1]Multi-Field'!$E$40=[1]Lists!BF374,'[1]Multi-Field'!$F$40="undrained"),BH374,""))</f>
        <v/>
      </c>
      <c r="CX374" s="409" t="str">
        <f>IF(AND('[1]Multi-Field'!$E$42=[1]Lists!BF374,'[1]Multi-Field'!$F$42="Drained"),BI374,IF(AND('[1]Multi-Field'!$E$42=[1]Lists!BF374,'[1]Multi-Field'!$F$42="undrained"),BH374,""))</f>
        <v/>
      </c>
      <c r="CY374" s="409" t="str">
        <f>IF(AND('[1]Multi-Field'!$E$43=[1]Lists!BF374,'[1]Multi-Field'!$F$43="Drained"),BI374,IF(AND('[1]Multi-Field'!$E$43=[1]Lists!BF374,'[1]Multi-Field'!$F$43="undrained"),BH374,""))</f>
        <v/>
      </c>
      <c r="CZ374" s="409" t="str">
        <f>IF(AND('[1]Multi-Field'!$E$44=[1]Lists!BF374,'[1]Multi-Field'!$F$44="Drained"),BI374,IF(AND('[1]Multi-Field'!$E$44=[1]Lists!BF374,'[1]Multi-Field'!$F$44="undrained"),BH374,""))</f>
        <v/>
      </c>
      <c r="DA374" s="409" t="str">
        <f>IF(AND('[1]Multi-Field'!$E$45=[1]Lists!BF374,'[1]Multi-Field'!$F$45="Drained"),BI374,IF(AND('[1]Multi-Field'!$E$45=[1]Lists!BF374,'[1]Multi-Field'!$F$45="undrained"),BH374,""))</f>
        <v/>
      </c>
      <c r="DB374" s="409" t="str">
        <f>IF(AND('[1]Multi-Field'!$E$46=[1]Lists!BF374,'[1]Multi-Field'!$F$46="Drained"),BI374,IF(AND('[1]Multi-Field'!$E$46=[1]Lists!BF374,'[1]Multi-Field'!$F$46="undrained"),BH374,""))</f>
        <v/>
      </c>
      <c r="DC374" s="409" t="str">
        <f>IF(AND('[1]Multi-Field'!$E$47=[1]Lists!BF374,'[1]Multi-Field'!$F$47="Drained"),BI374,IF(AND('[1]Multi-Field'!$E$47=[1]Lists!BF374,'[1]Multi-Field'!$F$47="undrained"),BH374,""))</f>
        <v/>
      </c>
      <c r="DD374" s="409" t="str">
        <f>IF(AND('[1]Multi-Field'!$E$48=[1]Lists!BF374,'[1]Multi-Field'!$F$48="Drained"),BI374,IF(AND('[1]Multi-Field'!$E$48=[1]Lists!BF374,'[1]Multi-Field'!$F$48="undrained"),BH374,""))</f>
        <v/>
      </c>
      <c r="DE374" s="409" t="str">
        <f>IF(AND('[1]Multi-Field'!$E$49=[1]Lists!BF374,'[1]Multi-Field'!$F$49="Drained"),BI374,IF(AND('[1]Multi-Field'!$E$49=[1]Lists!BF374,'[1]Multi-Field'!$F$9="undrained"),BH374,""))</f>
        <v/>
      </c>
      <c r="DF374" s="409" t="str">
        <f>IF(AND('[1]Multi-Field'!$E$50=[1]Lists!BF374,'[1]Multi-Field'!$F$50="Drained"),BI374,IF(AND('[1]Multi-Field'!$E$50=[1]Lists!BF374,'[1]Multi-Field'!$F$50="undrained"),BH374,""))</f>
        <v/>
      </c>
      <c r="DG374" s="409" t="str">
        <f>IF(AND('[1]Multi-Field'!$E$51=[1]Lists!BF374,'[1]Multi-Field'!$F$51="Drained"),BI374,IF(AND('[1]Multi-Field'!$E$51=[1]Lists!BF374,'[1]Multi-Field'!$F$51="undrained"),BH374,""))</f>
        <v/>
      </c>
      <c r="DH374" s="409" t="str">
        <f>IF(AND('[1]Multi-Field'!$E$52=[1]Lists!BF374,'[1]Multi-Field'!$F$52="Drained"),BI374,IF(AND('[1]Multi-Field'!$E$52=[1]Lists!BF374,'[1]Multi-Field'!$F$52="undrained"),BH374,""))</f>
        <v/>
      </c>
      <c r="DI374" s="409" t="str">
        <f>IF(AND('[1]Multi-Field'!$E$53=[1]Lists!BF374,'[1]Multi-Field'!$F$53="Drained"),BI374,IF(AND('[1]Multi-Field'!$E$53=[1]Lists!BF374,'[1]Multi-Field'!$F$53="undrained"),BH374,""))</f>
        <v/>
      </c>
      <c r="DJ374" s="409" t="str">
        <f>IF(AND('[1]Multi-Field'!$E$54=[1]Lists!BF374,'[1]Multi-Field'!$F$54="Drained"),BI374,IF(AND('[1]Multi-Field'!$E$54=[1]Lists!BF374,'[1]Multi-Field'!$F$54="undrained"),BH374,""))</f>
        <v/>
      </c>
      <c r="DK374" s="409" t="str">
        <f>IF(AND('[1]Multi-Field'!$E$55=[1]Lists!BF374,'[1]Multi-Field'!$F$55="Drained"),BI374,IF(AND('[1]Multi-Field'!$E$55=[1]Lists!BF374,'[1]Multi-Field'!$F$55="undrained"),BH374,""))</f>
        <v/>
      </c>
      <c r="DL374" s="409" t="str">
        <f>IF(AND('[1]Multi-Field'!$E$56=[1]Lists!BF374,'[1]Multi-Field'!$F$56="Drained"),BI374,IF(AND('[1]Multi-Field'!$E$56=[1]Lists!BF374,'[1]Multi-Field'!$F$56="undrained"),BH374,""))</f>
        <v/>
      </c>
      <c r="DM374" s="409" t="str">
        <f>IF(AND('[1]Multi-Field'!$E$57=[1]Lists!BF374,'[1]Multi-Field'!$F$57="Drained"),BI374,IF(AND('[1]Multi-Field'!$E$57=[1]Lists!BF374,'[1]Multi-Field'!$F$57="undrained"),BH374,""))</f>
        <v/>
      </c>
      <c r="DN374" s="409" t="str">
        <f>IF(AND('[1]Multi-Field'!$E$58=[1]Lists!BF374,'[1]Multi-Field'!$F$58="Drained"),BI374,IF(AND('[1]Multi-Field'!$E$58=[1]Lists!BF374,'[1]Multi-Field'!$F$58="undrained"),BH374,""))</f>
        <v/>
      </c>
      <c r="DO374" s="409" t="str">
        <f>IF(AND('[1]Multi-Field'!$E$59=[1]Lists!BF374,'[1]Multi-Field'!$F$59="Drained"),BI374,IF(AND('[1]Multi-Field'!$E$59=[1]Lists!BF374,'[1]Multi-Field'!$F$59="undrained"),BH374,""))</f>
        <v/>
      </c>
      <c r="DP374" s="409" t="str">
        <f>IF(AND('[1]Multi-Field'!$E$60=[1]Lists!BF374,'[1]Multi-Field'!$F$60="Drained"),BI374,IF(AND('[1]Multi-Field'!$E$60=[1]Lists!BF374,'[1]Multi-Field'!$F$60="undrained"),BH374,""))</f>
        <v/>
      </c>
      <c r="DQ374" s="409" t="str">
        <f>IF(AND('[1]Multi-Field'!$E$61=[1]Lists!BF374,'[1]Multi-Field'!$F$61="Drained"),BI374,IF(AND('[1]Multi-Field'!$E$61=[1]Lists!BF374,'[1]Multi-Field'!$F$61="undrained"),BH374,""))</f>
        <v/>
      </c>
      <c r="DR374" s="409" t="str">
        <f>IF(AND('[1]Multi-Field'!$E$62=[1]Lists!BF374,'[1]Multi-Field'!$F$62="Drained"),BI374,IF(AND('[1]Multi-Field'!$E$62=[1]Lists!BF374,'[1]Multi-Field'!$F$62="undrained"),BH374,""))</f>
        <v/>
      </c>
      <c r="DS374" s="409" t="str">
        <f>IF(AND('[1]Multi-Field'!$E$63=[1]Lists!BF374,'[1]Multi-Field'!$F$63="Drained"),BI374,IF(AND('[1]Multi-Field'!$E$63=[1]Lists!BF374,'[1]Multi-Field'!$F$63="undrained"),BH374,""))</f>
        <v/>
      </c>
      <c r="DT374" s="409" t="str">
        <f>IF(AND('[1]Multi-Field'!$E$64=[1]Lists!BF374,'[1]Multi-Field'!$F$64="Drained"),BI374,IF(AND('[1]Multi-Field'!$E$64=[1]Lists!BF374,'[1]Multi-Field'!$F$64="undrained"),BH374,""))</f>
        <v/>
      </c>
      <c r="DU374" s="409" t="str">
        <f>IF(AND('[1]Multi-Field'!$E$65=[1]Lists!BF374,'[1]Multi-Field'!$F$65="Drained"),BI374,IF(AND('[1]Multi-Field'!$E$65=[1]Lists!BF374,'[1]Multi-Field'!$F$65="undrained"),BH374,""))</f>
        <v/>
      </c>
      <c r="DV374" s="409" t="str">
        <f>IF(AND('[1]Multi-Field'!$E$66=[1]Lists!BF374,'[1]Multi-Field'!$F$66="Drained"),BI374,IF(AND('[1]Multi-Field'!$E$66=[1]Lists!BF374,'[1]Multi-Field'!$F$66="undrained"),BH374,""))</f>
        <v/>
      </c>
      <c r="DW374" s="409" t="str">
        <f>IF(AND('[1]Multi-Field'!$E$67=[1]Lists!BF374,'[1]Multi-Field'!$F$67="Drained"),BI374,IF(AND('[1]Multi-Field'!$E$67=[1]Lists!BF374,'[1]Multi-Field'!$F$67="undrained"),BH374,""))</f>
        <v/>
      </c>
      <c r="DX374" s="409" t="str">
        <f>IF(AND('[1]Multi-Field'!$E$68=[1]Lists!BF374,'[1]Multi-Field'!$F$68="Drained"),BI374,IF(AND('[1]Multi-Field'!$E$68=[1]Lists!BF374,'[1]Multi-Field'!$F$68="undrained"),BH374,""))</f>
        <v/>
      </c>
      <c r="DY374" s="409" t="str">
        <f>IF(AND('[1]Multi-Field'!$E$69=[1]Lists!BF374,'[1]Multi-Field'!$F$69="Drained"),BI374,IF(AND('[1]Multi-Field'!$E$69=[1]Lists!BF374,'[1]Multi-Field'!$F$69="undrained"),BH374,""))</f>
        <v/>
      </c>
      <c r="DZ374" s="409" t="str">
        <f>IF(AND('[1]Multi-Field'!$E$70=[1]Lists!BF374,'[1]Multi-Field'!$F$70="Drained"),BI374,IF(AND('[1]Multi-Field'!$E$70=[1]Lists!BF374,'[1]Multi-Field'!$F$70="undrained"),BH374,""))</f>
        <v/>
      </c>
      <c r="EA374" s="409" t="str">
        <f>IF(AND('[1]Multi-Field'!$E$71=[1]Lists!BF374,'[1]Multi-Field'!$F$71="Drained"),BI374,IF(AND('[1]Multi-Field'!$E$71=[1]Lists!BF374,'[1]Multi-Field'!$F$71="undrained"),BH374,""))</f>
        <v/>
      </c>
      <c r="EB374" s="409" t="str">
        <f>IF(AND('[1]Multi-Field'!$E$72=[1]Lists!BF374,'[1]Multi-Field'!$F$72="Drained"),BI374,IF(AND('[1]Multi-Field'!$E$72=[1]Lists!BF374,'[1]Multi-Field'!$F$72="undrained"),BH374,""))</f>
        <v/>
      </c>
      <c r="EC374" s="409" t="str">
        <f>IF(AND('[1]Multi-Field'!$E$73=[1]Lists!BF374,'[1]Multi-Field'!$F$73="Drained"),BI374,IF(AND('[1]Multi-Field'!$E$73=[1]Lists!BF374,'[1]Multi-Field'!$F$73="undrained"),BH374,""))</f>
        <v/>
      </c>
      <c r="ED374" s="409" t="str">
        <f>IF(AND('[1]Multi-Field'!$E$74=[1]Lists!BF374,'[1]Multi-Field'!$F$74="Drained"),BI374,IF(AND('[1]Multi-Field'!$E$74=[1]Lists!BF374,'[1]Multi-Field'!$F$74="undrained"),BH374,""))</f>
        <v/>
      </c>
      <c r="EE374" s="409" t="str">
        <f>IF(AND('[1]Multi-Field'!$E$75=[1]Lists!BF374,'[1]Multi-Field'!$F$75="Drained"),BI374,IF(AND('[1]Multi-Field'!$E$75=[1]Lists!BF374,'[1]Multi-Field'!$F$75="undrained"),BH374,""))</f>
        <v/>
      </c>
      <c r="EF374" s="409" t="str">
        <f>IF(AND('[1]Multi-Field'!$E$76=[1]Lists!BF374,'[1]Multi-Field'!$F$76="Drained"),BI374,IF(AND('[1]Multi-Field'!$E$76=[1]Lists!BF374,'[1]Multi-Field'!$F$6="undrained"),BH374,""))</f>
        <v/>
      </c>
      <c r="EG374" s="409" t="str">
        <f>IF(AND('[1]Multi-Field'!$E$77=[1]Lists!BF374,'[1]Multi-Field'!$F$77="Drained"),BI374,IF(AND('[1]Multi-Field'!$E$77=[1]Lists!BF374,'[1]Multi-Field'!$F$77="undrained"),BH374,""))</f>
        <v/>
      </c>
      <c r="EH374" s="409" t="str">
        <f>IF(AND('[1]Multi-Field'!$E$78=[1]Lists!BF374,'[1]Multi-Field'!$F$78="Drained"),BI374,IF(AND('[1]Multi-Field'!$E$78=[1]Lists!BF374,'[1]Multi-Field'!$F$78="undrained"),BH374,""))</f>
        <v/>
      </c>
      <c r="EI374" s="409" t="str">
        <f>IF(AND('[1]Multi-Field'!$E$79=[1]Lists!BF374,'[1]Multi-Field'!$F$79="Drained"),BI374,IF(AND('[1]Multi-Field'!$E$79=[1]Lists!BF374,'[1]Multi-Field'!$F$79="undrained"),BH374,""))</f>
        <v/>
      </c>
      <c r="EJ374" s="409" t="str">
        <f>IF(AND('[1]Multi-Field'!$E$80=[1]Lists!BF374,'[1]Multi-Field'!$F$80="Drained"),BI374,IF(AND('[1]Multi-Field'!$E$80=[1]Lists!BF374,'[1]Multi-Field'!$F$80="undrained"),BH374,""))</f>
        <v/>
      </c>
      <c r="EK374" s="409" t="str">
        <f>IF(AND('[1]Multi-Field'!$E$81=[1]Lists!BF374,'[1]Multi-Field'!$F$81="Drained"),BI374,IF(AND('[1]Multi-Field'!$E$81=[1]Lists!BF374,'[1]Multi-Field'!$F$81="undrained"),BH374,""))</f>
        <v/>
      </c>
      <c r="EL374" s="409" t="str">
        <f>IF(AND('[1]Multi-Field'!$E$82=[1]Lists!BF374,'[1]Multi-Field'!$F$82="Drained"),BI374,IF(AND('[1]Multi-Field'!$E$82=[1]Lists!BF374,'[1]Multi-Field'!$F$82="undrained"),BH374,""))</f>
        <v/>
      </c>
      <c r="EM374" s="409" t="str">
        <f>IF(AND('[1]Multi-Field'!$E$83=[1]Lists!BF374,'[1]Multi-Field'!$F$83="Drained"),BI374,IF(AND('[1]Multi-Field'!$E$83=[1]Lists!BF374,'[1]Multi-Field'!$F$83="undrained"),BH374,""))</f>
        <v/>
      </c>
      <c r="EN374" s="409" t="str">
        <f>IF(AND('[1]Multi-Field'!$E$84=[1]Lists!BF374,'[1]Multi-Field'!$F$84="Drained"),BI374,IF(AND('[1]Multi-Field'!$E$84=[1]Lists!BF374,'[1]Multi-Field'!$F$84="undrained"),BH374,""))</f>
        <v/>
      </c>
      <c r="EO374" s="409" t="str">
        <f>IF(AND('[1]Multi-Field'!$E$85=[1]Lists!BF374,'[1]Multi-Field'!$F$85="Drained"),BI374,IF(AND('[1]Multi-Field'!$E$85=[1]Lists!BF374,'[1]Multi-Field'!$F$85="undrained"),BH374,""))</f>
        <v/>
      </c>
      <c r="EP374" s="409" t="str">
        <f>IF(AND('[1]Multi-Field'!$E$86=[1]Lists!BF374,'[1]Multi-Field'!$F$86="Drained"),BI374,IF(AND('[1]Multi-Field'!$E$86=[1]Lists!BF374,'[1]Multi-Field'!$F$86="undrained"),BH374,""))</f>
        <v/>
      </c>
      <c r="EQ374" s="409" t="str">
        <f>IF(AND('[1]Multi-Field'!$E$87=[1]Lists!BF374,'[1]Multi-Field'!$F$87="Drained"),BI374,IF(AND('[1]Multi-Field'!$E$87=[1]Lists!BF374,'[1]Multi-Field'!$F$87="undrained"),BH374,""))</f>
        <v/>
      </c>
      <c r="ER374" s="409" t="str">
        <f>IF(AND('[1]Multi-Field'!$E$88=[1]Lists!BF374,'[1]Multi-Field'!$F$88="Drained"),BI374,IF(AND('[1]Multi-Field'!$E$88=[1]Lists!BF374,'[1]Multi-Field'!$F$88="undrained"),BH374,""))</f>
        <v/>
      </c>
      <c r="ES374" s="409" t="str">
        <f>IF(AND('[1]Multi-Field'!$E$89=[1]Lists!BF374,'[1]Multi-Field'!$F$89="Drained"),BI374,IF(AND('[1]Multi-Field'!$E$89=[1]Lists!BF374,'[1]Multi-Field'!$F$89="undrained"),BH374,""))</f>
        <v/>
      </c>
      <c r="ET374" s="409" t="str">
        <f>IF(AND('[1]Multi-Field'!$E$90=[1]Lists!BF374,'[1]Multi-Field'!$F$90="Drained"),BI374,IF(AND('[1]Multi-Field'!$E$90=[1]Lists!BF374,'[1]Multi-Field'!$F$90="undrained"),BH374,""))</f>
        <v/>
      </c>
      <c r="EU374" s="409" t="str">
        <f>IF(AND('[1]Multi-Field'!$E$91=[1]Lists!BF374,'[1]Multi-Field'!$F$91="Drained"),BI374,IF(AND('[1]Multi-Field'!$E$91=[1]Lists!BF374,'[1]Multi-Field'!$F$91="undrained"),BH374,""))</f>
        <v/>
      </c>
      <c r="EV374" s="409" t="str">
        <f>IF(AND('[1]Multi-Field'!$E$92=[1]Lists!BF374,'[1]Multi-Field'!$F$92="Drained"),BI374,IF(AND('[1]Multi-Field'!$E$92=[1]Lists!BF374,'[1]Multi-Field'!$F$92="undrained"),BH374,""))</f>
        <v/>
      </c>
      <c r="EW374" s="409" t="str">
        <f>IF(AND('[1]Multi-Field'!$E$93=[1]Lists!BF374,'[1]Multi-Field'!$F$93="Drained"),BI374,IF(AND('[1]Multi-Field'!$E$93=[1]Lists!BF374,'[1]Multi-Field'!$F$93="undrained"),BH374,""))</f>
        <v/>
      </c>
      <c r="EX374" s="409" t="str">
        <f>IF(AND('[1]Multi-Field'!$E$94=[1]Lists!BF374,'[1]Multi-Field'!$F$94="Drained"),BI374,IF(AND('[1]Multi-Field'!$E$94=[1]Lists!BF374,'[1]Multi-Field'!$F$94="undrained"),BH374,""))</f>
        <v/>
      </c>
      <c r="EY374" s="409" t="str">
        <f>IF(AND('[1]Multi-Field'!$E$95=[1]Lists!BF374,'[1]Multi-Field'!$F$95="Drained"),BI374,IF(AND('[1]Multi-Field'!$E$95=[1]Lists!BF374,'[1]Multi-Field'!$F$95="undrained"),BH374,""))</f>
        <v/>
      </c>
      <c r="EZ374" s="409" t="str">
        <f>IF(AND('[1]Multi-Field'!$E$96=[1]Lists!BF374,'[1]Multi-Field'!$F$96="Drained"),BI374,IF(AND('[1]Multi-Field'!$E$96=[1]Lists!BF374,'[1]Multi-Field'!$F$96="undrained"),BH374,""))</f>
        <v/>
      </c>
      <c r="FA374" s="409" t="str">
        <f>IF(AND('[1]Multi-Field'!$E$97=[1]Lists!BF374,'[1]Multi-Field'!$F$97="Drained"),BI374,IF(AND('[1]Multi-Field'!$E$97=[1]Lists!BF374,'[1]Multi-Field'!$F$97="undrained"),BH374,""))</f>
        <v/>
      </c>
      <c r="FB374" s="409" t="str">
        <f>IF(AND('[1]Multi-Field'!$E$98=[1]Lists!BF374,'[1]Multi-Field'!$F$98="Drained"),BI374,IF(AND('[1]Multi-Field'!$E$98=[1]Lists!BF374,'[1]Multi-Field'!$F$98="undrained"),BH374,""))</f>
        <v/>
      </c>
      <c r="FC374" s="409" t="str">
        <f>IF(AND('[1]Multi-Field'!$E$99=[1]Lists!BF374,'[1]Multi-Field'!$F$99="Drained"),BI374,IF(AND('[1]Multi-Field'!$E$99=[1]Lists!BF374,'[1]Multi-Field'!$F$99="undrained"),BH374,""))</f>
        <v/>
      </c>
      <c r="FD374" s="409" t="str">
        <f>IF(AND('[1]Multi-Field'!$E$100=[1]Lists!BF374,'[1]Multi-Field'!$F$100="Drained"),BI374,IF(AND('[1]Multi-Field'!$E$100=[1]Lists!BF374,'[1]Multi-Field'!$F$100="undrained"),BH374,""))</f>
        <v/>
      </c>
      <c r="FE374" s="409" t="str">
        <f>IF(AND('[1]Multi-Field'!$E$101=[1]Lists!BF374,'[1]Multi-Field'!$F$101="Drained"),BI374,IF(AND('[1]Multi-Field'!$E$101=[1]Lists!BF374,'[1]Multi-Field'!$F$101="undrained"),BH374,""))</f>
        <v/>
      </c>
      <c r="FF374" s="409" t="str">
        <f>IF(AND('[1]Multi-Field'!$E$102=[1]Lists!BF374,'[1]Multi-Field'!$F$102="Drained"),BI374,IF(AND('[1]Multi-Field'!$E$102=[1]Lists!BF374,'[1]Multi-Field'!$F$102="undrained"),BH374,""))</f>
        <v/>
      </c>
      <c r="FG374" s="409" t="str">
        <f>IF(AND('[1]Multi-Field'!$E$103=[1]Lists!BF374,'[1]Multi-Field'!$F$103="Drained"),BI374,IF(AND('[1]Multi-Field'!$E$103=[1]Lists!BF374,'[1]Multi-Field'!$F$103="undrained"),BH374,""))</f>
        <v/>
      </c>
      <c r="FH374" s="409" t="str">
        <f>IF(AND('[1]Multi-Field'!$E$104=[1]Lists!BF374,'[1]Multi-Field'!$F$104="Drained"),BI374,IF(AND('[1]Multi-Field'!$E$104=[1]Lists!BF374,'[1]Multi-Field'!$F$104="undrained"),BH374,""))</f>
        <v/>
      </c>
      <c r="FI374" s="409" t="str">
        <f>IF(AND('[1]Multi-Field'!$E$105=[1]Lists!BF374,'[1]Multi-Field'!$F$105="Drained"),BI374,IF(AND('[1]Multi-Field'!$E$105=[1]Lists!BF374,'[1]Multi-Field'!$F$105="undrained"),BH374,""))</f>
        <v/>
      </c>
      <c r="FJ374" s="409" t="str">
        <f>IF(AND('[1]Multi-Field'!$E$106=[1]Lists!BF374,'[1]Multi-Field'!$F$106="Drained"),BI374,IF(AND('[1]Multi-Field'!$E$106=[1]Lists!BF374,'[1]Multi-Field'!$F$106="undrained"),BH374,""))</f>
        <v/>
      </c>
      <c r="FK374" s="409" t="str">
        <f>IF(AND('[1]Multi-Field'!$E$107=[1]Lists!BF374,'[1]Multi-Field'!$F$107="Drained"),BI374,IF(AND('[1]Multi-Field'!$E$107=[1]Lists!BF374,'[1]Multi-Field'!$F$107="undrained"),BH374,""))</f>
        <v/>
      </c>
      <c r="FL374" s="409" t="str">
        <f>IF(AND('[1]Multi-Field'!$E$108=[1]Lists!BF374,'[1]Multi-Field'!$F$108="Drained"),BI374,IF(AND('[1]Multi-Field'!$E$108=[1]Lists!BF374,'[1]Multi-Field'!$F$108="undrained"),BH374,""))</f>
        <v/>
      </c>
      <c r="FM374" s="409" t="str">
        <f>IF(AND('[1]Multi-Field'!$E$109=[1]Lists!BF374,'[1]Multi-Field'!$F$109="Drained"),BI374,IF(AND('[1]Multi-Field'!$E$109=[1]Lists!BF374,'[1]Multi-Field'!$F$109="undrained"),BH374,""))</f>
        <v/>
      </c>
      <c r="FN374" s="409" t="str">
        <f>IF(AND('[1]Multi-Field'!$E$110=[1]Lists!BF374,'[1]Multi-Field'!$F$110="Drained"),BI374,IF(AND('[1]Multi-Field'!$E$110=[1]Lists!BF374,'[1]Multi-Field'!$F$110="undrained"),BH374,""))</f>
        <v/>
      </c>
      <c r="FO374" s="409" t="str">
        <f>IF(AND('[1]Multi-Field'!$E$111=[1]Lists!BF374,'[1]Multi-Field'!$F$111="Drained"),BI374,IF(AND('[1]Multi-Field'!$E$111=[1]Lists!BF374,'[1]Multi-Field'!$F$111="undrained"),BH374,""))</f>
        <v/>
      </c>
      <c r="FP374" s="409" t="str">
        <f>IF(AND('[1]Multi-Field'!$E$112=[1]Lists!BF374,'[1]Multi-Field'!$F$112="Drained"),BI374,IF(AND('[1]Multi-Field'!$E$112=[1]Lists!BF374,'[1]Multi-Field'!$F$112="undrained"),BH374,""))</f>
        <v/>
      </c>
      <c r="FQ374" s="409" t="str">
        <f>IF(AND('[1]Multi-Field'!$E$113=[1]Lists!BF374,'[1]Multi-Field'!$F$113="Drained"),BI374,IF(AND('[1]Multi-Field'!$E$113=[1]Lists!BF374,'[1]Multi-Field'!$F$113="undrained"),BH374,""))</f>
        <v/>
      </c>
      <c r="FR374" s="409" t="str">
        <f>IF(AND('[1]Multi-Field'!$E$114=[1]Lists!BF374,'[1]Multi-Field'!$F$114="Drained"),BI374,IF(AND('[1]Multi-Field'!$E$114=[1]Lists!BF374,'[1]Multi-Field'!$F$114="undrained"),BH374,""))</f>
        <v/>
      </c>
      <c r="FS374" s="409" t="str">
        <f>IF(AND('[1]Multi-Field'!$E$115=[1]Lists!BF374,'[1]Multi-Field'!$F$115="Drained"),BI374,IF(AND('[1]Multi-Field'!$E$115=[1]Lists!BF374,'[1]Multi-Field'!$F$115="undrained"),BH374,""))</f>
        <v/>
      </c>
      <c r="FT374" s="409" t="str">
        <f>IF(AND('[1]Multi-Field'!$E$116=[1]Lists!BF374,'[1]Multi-Field'!$F$116="Drained"),BI374,IF(AND('[1]Multi-Field'!$E$116=[1]Lists!BF374,'[1]Multi-Field'!$F$116="undrained"),BH374,""))</f>
        <v/>
      </c>
      <c r="FU374" s="409" t="str">
        <f>IF(AND('[1]Multi-Field'!$E$117=[1]Lists!BF374,'[1]Multi-Field'!$F$117="Drained"),BI374,IF(AND('[1]Multi-Field'!$E$117=[1]Lists!BF374,'[1]Multi-Field'!$F$117="undrained"),BH374,""))</f>
        <v/>
      </c>
      <c r="FV374" s="409" t="str">
        <f>IF(AND('[1]Multi-Field'!$E$118=[1]Lists!BF374,'[1]Multi-Field'!$F$118="Drained"),BI374,IF(AND('[1]Multi-Field'!$E$118=[1]Lists!BF374,'[1]Multi-Field'!$F$118="undrained"),BH374,""))</f>
        <v/>
      </c>
      <c r="FW374" s="409" t="str">
        <f>IF(AND('[1]Multi-Field'!$E$119=[1]Lists!BF374,'[1]Multi-Field'!$F$119="Drained"),BI374,IF(AND('[1]Multi-Field'!$E$119=[1]Lists!BF374,'[1]Multi-Field'!$F$119="undrained"),BH374,""))</f>
        <v/>
      </c>
      <c r="FX374" s="409" t="str">
        <f>IF(AND('[1]Multi-Field'!$E$120=[1]Lists!BF374,'[1]Multi-Field'!$F$120="Drained"),BI374,IF(AND('[1]Multi-Field'!$E$120=[1]Lists!BF374,'[1]Multi-Field'!$F$120="undrained"),BH374,""))</f>
        <v/>
      </c>
      <c r="GC374" s="4">
        <v>1</v>
      </c>
    </row>
    <row r="375" spans="1:185" ht="13.5" customHeight="1">
      <c r="A375" s="7" t="s">
        <v>461</v>
      </c>
      <c r="B375" s="7"/>
      <c r="C375" s="7"/>
      <c r="D375" s="8">
        <v>75</v>
      </c>
      <c r="E375" s="8">
        <f t="shared" si="53"/>
        <v>75</v>
      </c>
      <c r="F375" s="8">
        <f t="shared" si="54"/>
        <v>75</v>
      </c>
      <c r="G375" s="8">
        <v>75</v>
      </c>
      <c r="H375" s="8">
        <v>50</v>
      </c>
      <c r="I375" s="8">
        <f t="shared" si="57"/>
        <v>50</v>
      </c>
      <c r="J375" s="8">
        <f t="shared" si="58"/>
        <v>50</v>
      </c>
      <c r="K375" s="8">
        <v>50</v>
      </c>
      <c r="L375" s="8">
        <v>125</v>
      </c>
      <c r="M375" s="8">
        <f t="shared" si="55"/>
        <v>125</v>
      </c>
      <c r="N375" s="8">
        <f t="shared" si="56"/>
        <v>125</v>
      </c>
      <c r="O375" s="8">
        <v>125</v>
      </c>
      <c r="P375" s="391">
        <v>350</v>
      </c>
      <c r="Q375" s="394"/>
      <c r="R375" s="395" t="b">
        <f>IF(OR('Multi-Field'!AA352=Lists!$AC$42,'Multi-Field'!AA352=Lists!$AC$43),IF('Multi-Field'!Z352="x",(IF('Multi-Field'!AC352=Lists!$Q$11,Lists!$R$11,IF('Multi-Field'!AC352=Lists!$Q$12,Lists!$R$12,IF('Multi-Field'!AC352=Lists!$Q$13,Lists!$R$13,IF('Multi-Field'!AC352=Lists!$Q$14,Lists!$R$14))))),IF('Multi-Field'!X352="x",(IF('Multi-Field'!AC352=Lists!$Q$11,Lists!$S$11,IF('Multi-Field'!AC352=Lists!$Q$12,Lists!$S$12,IF('Multi-Field'!AC352=Lists!$Q$13,Lists!$S$13,IF('Multi-Field'!AC352=Lists!$Q$14,Lists!$S$14))))),IF('Multi-Field'!V352="x",(IF('Multi-Field'!AC352=Lists!$Q$11,Lists!$T$11,IF('Multi-Field'!AC352=Lists!$Q$12,Lists!$T$12,IF('Multi-Field'!AC352=Lists!$Q$13,Lists!$T$13,IF('Multi-Field'!AC352=Lists!$Q$14,Lists!$T$14))))),0))))</f>
        <v>0</v>
      </c>
      <c r="S375" s="395" t="str">
        <f t="shared" si="59"/>
        <v/>
      </c>
      <c r="T375" s="395"/>
      <c r="U375" s="396"/>
      <c r="BF375" s="411" t="s">
        <v>1539</v>
      </c>
      <c r="BG375" s="412">
        <v>4</v>
      </c>
      <c r="BH375" s="412">
        <v>5.5</v>
      </c>
      <c r="BI375" s="412">
        <v>5.5</v>
      </c>
      <c r="BJ375" s="409" t="e">
        <f>IF(AND('[1]Single Field'!#REF!=[1]Lists!BF375,'[1]Single Field'!#REF!="Drained"),"x",IF(AND('[1]Single Field'!#REF!=[1]Lists!BF375,'[1]Single Field'!#REF!="Undrained"),O,""))</f>
        <v>#REF!</v>
      </c>
      <c r="BK375" s="409" t="str">
        <f>IF(AND('[1]Multi-Field'!$E$3=[1]Lists!BF375,'[1]Multi-Field'!$F$3="Drained"),BI375,IF(AND('[1]Multi-Field'!$E$3=BF375,'[1]Multi-Field'!$F$3="undrained"),BH375,""))</f>
        <v/>
      </c>
      <c r="BL375" s="409" t="str">
        <f>IF(AND('[1]Multi-Field'!$E$4=BF375,'[1]Multi-Field'!$F$4="Drained"),BI375,IF(AND('[1]Multi-Field'!$E$4=BF375,'[1]Multi-Field'!$F$4="undrained"),BH375,""))</f>
        <v/>
      </c>
      <c r="BM375" s="409" t="str">
        <f>IF(AND('[1]Multi-Field'!$E$5=BF375,'[1]Multi-Field'!$F$5="Drained"),BI375,IF(AND('[1]Multi-Field'!$E$5=BF375,'[1]Multi-Field'!$F$5="undrained"),BH375,""))</f>
        <v/>
      </c>
      <c r="BN375" s="409" t="str">
        <f>IF(AND('[1]Multi-Field'!$E$6=BF375,'[1]Multi-Field'!$F$6="Drained"),BI375,IF(AND('[1]Multi-Field'!$E$6=BF375,'[1]Multi-Field'!$F$6="undrained"),BH375,""))</f>
        <v/>
      </c>
      <c r="BO375" s="409" t="str">
        <f>IF(AND('[1]Multi-Field'!$E$7=BF375,'[1]Multi-Field'!$F$7="Drained"),BI375,IF(AND('[1]Multi-Field'!$E$7=BF375,'[1]Multi-Field'!$F$7="undrained"),BH375,""))</f>
        <v/>
      </c>
      <c r="BP375" s="409" t="str">
        <f>IF(AND('[1]Multi-Field'!$E$8=BF375,'[1]Multi-Field'!$F$8="Drained"),BI375,IF(AND('[1]Multi-Field'!$E$8=BF375,'[1]Multi-Field'!$F$8="undrained"),BH375,""))</f>
        <v/>
      </c>
      <c r="BQ375" s="409" t="str">
        <f>IF(AND('[1]Multi-Field'!$E$9=BF375,'[1]Multi-Field'!$F$9="Drained"),BI375,IF(AND('[1]Multi-Field'!$E$9=BF375,'[1]Multi-Field'!$F$9="undrained"),BH375,""))</f>
        <v/>
      </c>
      <c r="BR375" s="409" t="str">
        <f>IF(AND('[1]Multi-Field'!$E$10=BF375,'[1]Multi-Field'!$F$10="Drained"),BI375,IF(AND('[1]Multi-Field'!$E$10=BF375,'[1]Multi-Field'!$F$10="undrained"),BH375,""))</f>
        <v/>
      </c>
      <c r="BS375" s="409" t="str">
        <f>IF(AND('[1]Multi-Field'!$E$11=BF375,'[1]Multi-Field'!$F$11="Drained"),BI375,IF(AND('[1]Multi-Field'!$E$11=BF375,'[1]Multi-Field'!$F$11="undrained"),BH375,""))</f>
        <v/>
      </c>
      <c r="BT375" s="409" t="str">
        <f>IF(AND('[1]Multi-Field'!$E$12=BF375,'[1]Multi-Field'!$F$12="Drained"),BI375,IF(AND('[1]Multi-Field'!$E$12=BF375,'[1]Multi-Field'!$F$12="undrained"),BH375,""))</f>
        <v/>
      </c>
      <c r="BU375" s="409" t="str">
        <f>IF(AND('[1]Multi-Field'!$E$13=BF375,'[1]Multi-Field'!$F$13="Drained"),BI375,IF(AND('[1]Multi-Field'!$E$3=BF375,'[1]Multi-Field'!$F$13="undrained"),BH375,""))</f>
        <v/>
      </c>
      <c r="BV375" s="409" t="str">
        <f>IF(AND('[1]Multi-Field'!$E$14=BF375,'[1]Multi-Field'!$F$14="Drained"),BI375,IF(AND('[1]Multi-Field'!$E$14=BF375,'[1]Multi-Field'!$F$14="undrained"),BH375,""))</f>
        <v/>
      </c>
      <c r="BW375" s="409" t="str">
        <f>IF(AND('[1]Multi-Field'!$E$15=BF375,'[1]Multi-Field'!$F$15="Drained"),BI375,IF(AND('[1]Multi-Field'!$E$15=BF375,'[1]Multi-Field'!$F$15="undrained"),BH375,""))</f>
        <v/>
      </c>
      <c r="BX375" s="409" t="str">
        <f>IF(AND('[1]Multi-Field'!$E$16=[1]Lists!BF375,'[1]Multi-Field'!$F$16="Drained"),BI375,IF(AND('[1]Multi-Field'!$E$16=[1]Lists!BF375,'[1]Multi-Field'!$F$16="undrained"),BH375,""))</f>
        <v/>
      </c>
      <c r="BY375" s="409" t="str">
        <f>IF(AND('[1]Multi-Field'!$E$17=[1]Lists!BF375,'[1]Multi-Field'!$F$17="Drained"),BI375,IF(AND('[1]Multi-Field'!$E$17=[1]Lists!BF375,'[1]Multi-Field'!$F$17="undrained"),BH375,""))</f>
        <v/>
      </c>
      <c r="BZ375" s="409" t="str">
        <f>IF(AND('[1]Multi-Field'!$E$18=[1]Lists!BF375,'[1]Multi-Field'!$F$18="Drained"),BI375,IF(AND('[1]Multi-Field'!$E$18=[1]Lists!BF375,'[1]Multi-Field'!$F$18="undrained"),BH375,""))</f>
        <v/>
      </c>
      <c r="CA375" s="409" t="str">
        <f>IF(AND('[1]Multi-Field'!$E$19=[1]Lists!BF375,'[1]Multi-Field'!$F$19="Drained"),BI375,IF(AND('[1]Multi-Field'!$E$19=[1]Lists!BF375,'[1]Multi-Field'!$F$19="undrained"),BH375,""))</f>
        <v/>
      </c>
      <c r="CB375" s="409" t="str">
        <f>IF(AND('[1]Multi-Field'!$E$20=[1]Lists!BF375,'[1]Multi-Field'!$F$20="Drained"),BI375,IF(AND('[1]Multi-Field'!$E$20=[1]Lists!BF375,'[1]Multi-Field'!$F$20="undrained"),BH375,""))</f>
        <v/>
      </c>
      <c r="CC375" s="409" t="str">
        <f>IF(AND('[1]Multi-Field'!$E$21=[1]Lists!BF375,'[1]Multi-Field'!$F$21="Drained"),BI375,IF(AND('[1]Multi-Field'!$E$21=[1]Lists!BF375,'[1]Multi-Field'!$F$21="undrained"),BH375,""))</f>
        <v/>
      </c>
      <c r="CD375" s="409" t="str">
        <f>IF(AND('[1]Multi-Field'!$E$22=[1]Lists!BF375,'[1]Multi-Field'!$F$22="Drained"),BI375,IF(AND('[1]Multi-Field'!$E$22=[1]Lists!BF375,'[1]Multi-Field'!$F$22="undrained"),BH375,""))</f>
        <v/>
      </c>
      <c r="CE375" s="409" t="str">
        <f>IF(AND('[1]Multi-Field'!$E$23=[1]Lists!BF375,'[1]Multi-Field'!$F$23="Drained"),BI375,IF(AND('[1]Multi-Field'!$E$23=[1]Lists!BF375,'[1]Multi-Field'!$F$23="undrained"),BH375,""))</f>
        <v/>
      </c>
      <c r="CF375" s="409" t="str">
        <f>IF(AND('[1]Multi-Field'!$E$24=[1]Lists!BF375,'[1]Multi-Field'!$F$24="Drained"),BI375,IF(AND('[1]Multi-Field'!$E$24=[1]Lists!BF375,'[1]Multi-Field'!$F$24="undrained"),BH375,""))</f>
        <v/>
      </c>
      <c r="CG375" s="409" t="str">
        <f>IF(AND('[1]Multi-Field'!$E$25=[1]Lists!BF375,'[1]Multi-Field'!$F$25="Drained"),BI375,IF(AND('[1]Multi-Field'!$E$25=[1]Lists!BF375,'[1]Multi-Field'!$F$25="undrained"),BH375,""))</f>
        <v/>
      </c>
      <c r="CH375" s="409" t="str">
        <f>IF(AND('[1]Multi-Field'!$E$26=[1]Lists!BF375,'[1]Multi-Field'!$F$26="Drained"),BI375,IF(AND('[1]Multi-Field'!$E$26=[1]Lists!BF375,'[1]Multi-Field'!$F$26="undrained"),BH375,""))</f>
        <v/>
      </c>
      <c r="CI375" s="409" t="str">
        <f>IF(AND('[1]Multi-Field'!$E$27=[1]Lists!BF375,'[1]Multi-Field'!$F$27="Drained"),BI375,IF(AND('[1]Multi-Field'!$E$27=[1]Lists!BF375,'[1]Multi-Field'!$F$27="undrained"),BH375,""))</f>
        <v/>
      </c>
      <c r="CJ375" s="409" t="str">
        <f>IF(AND('[1]Multi-Field'!$E$28=[1]Lists!BF375,'[1]Multi-Field'!$F$28="Drained"),BI375,IF(AND('[1]Multi-Field'!$E$28=[1]Lists!BF375,'[1]Multi-Field'!$F$28="undrained"),BH375,""))</f>
        <v/>
      </c>
      <c r="CK375" s="409" t="str">
        <f>IF(AND('[1]Multi-Field'!$E$29=[1]Lists!BF375,'[1]Multi-Field'!$F$29="Drained"),BI375,IF(AND('[1]Multi-Field'!$E$29=[1]Lists!BF375,'[1]Multi-Field'!$F$29="undrained"),BH375,""))</f>
        <v/>
      </c>
      <c r="CL375" s="409" t="str">
        <f>IF(AND('[1]Multi-Field'!$E$30=[1]Lists!BF375,'[1]Multi-Field'!$F$30="Drained"),BI375,IF(AND('[1]Multi-Field'!$E$30=[1]Lists!BF375,'[1]Multi-Field'!$F$30="undrained"),BH375,""))</f>
        <v/>
      </c>
      <c r="CM375" s="409" t="str">
        <f>IF(AND('[1]Multi-Field'!$E$31=[1]Lists!BF375,'[1]Multi-Field'!$F$31="Drained"),BI375,IF(AND('[1]Multi-Field'!$E$31=[1]Lists!BF375,'[1]Multi-Field'!$F$31="undrained"),BH375,""))</f>
        <v/>
      </c>
      <c r="CN375" s="409" t="str">
        <f>IF(AND('[1]Multi-Field'!$E$32=[1]Lists!BF375,'[1]Multi-Field'!$F$32="Drained"),BI375,IF(AND('[1]Multi-Field'!$E$32=[1]Lists!BF375,'[1]Multi-Field'!$F$32="undrained"),BH375,""))</f>
        <v/>
      </c>
      <c r="CO375" s="409" t="str">
        <f>IF(AND('[1]Multi-Field'!$E$33=[1]Lists!BF375,'[1]Multi-Field'!$F$33="Drained"),BI375,IF(AND('[1]Multi-Field'!$E$33=[1]Lists!BF375,'[1]Multi-Field'!$F$33="undrained"),BH375,""))</f>
        <v/>
      </c>
      <c r="CP375" s="409" t="str">
        <f>IF(AND('[1]Multi-Field'!$E$34=[1]Lists!BF375,'[1]Multi-Field'!$F$34="Drained"),BI375,IF(AND('[1]Multi-Field'!$E$34=[1]Lists!BF375,'[1]Multi-Field'!$F$34="undrained"),BH375,""))</f>
        <v/>
      </c>
      <c r="CQ375" s="409" t="str">
        <f>IF(AND('[1]Multi-Field'!$E$35=[1]Lists!BF375,'[1]Multi-Field'!$F$35="Drained"),BI375,IF(AND('[1]Multi-Field'!$E$35=[1]Lists!BF375,'[1]Multi-Field'!$F$35="undrained"),BH375,""))</f>
        <v/>
      </c>
      <c r="CR375" s="409" t="str">
        <f>IF(AND('[1]Multi-Field'!$E$36=[1]Lists!BF375,'[1]Multi-Field'!$F$36="Drained"),BI375,IF(AND('[1]Multi-Field'!$E$36=[1]Lists!BF375,'[1]Multi-Field'!$F$36="undrained"),BH375,""))</f>
        <v/>
      </c>
      <c r="CS375" s="409" t="str">
        <f>IF(AND('[1]Multi-Field'!$E$37=[1]Lists!BF375,'[1]Multi-Field'!$F$37="Drained"),BI375,IF(AND('[1]Multi-Field'!$E$37=[1]Lists!BF375,'[1]Multi-Field'!$F$37="undrained"),BH375,""))</f>
        <v/>
      </c>
      <c r="CT375" s="409" t="str">
        <f>IF(AND('[1]Multi-Field'!$E$38=[1]Lists!BF375,'[1]Multi-Field'!$F$38="Drained"),BI375,IF(AND('[1]Multi-Field'!$E$38=[1]Lists!BF375,'[1]Multi-Field'!$F$38="undrained"),BH375,""))</f>
        <v/>
      </c>
      <c r="CU375" s="409" t="str">
        <f>IF(AND('[1]Multi-Field'!$E$39=[1]Lists!BF375,'[1]Multi-Field'!$F$39="Drained"),BI375,IF(AND('[1]Multi-Field'!$E$39=[1]Lists!BF375,'[1]Multi-Field'!$F$39="undrained"),BH375,""))</f>
        <v/>
      </c>
      <c r="CV375" s="409" t="str">
        <f>IF(AND('[1]Multi-Field'!$E$40=[1]Lists!BF375,'[1]Multi-Field'!$F$40="Drained"),BI375,IF(AND('[1]Multi-Field'!$E$40=[1]Lists!BF375,'[1]Multi-Field'!$F$40="undrained"),BH375,""))</f>
        <v/>
      </c>
      <c r="CW375" s="409" t="str">
        <f>IF(AND('[1]Multi-Field'!$E$41=[1]Lists!BF375,'[1]Multi-Field'!$F$40="Drained"),BI375,IF(AND('[1]Multi-Field'!$E$40=[1]Lists!BF375,'[1]Multi-Field'!$F$40="undrained"),BH375,""))</f>
        <v/>
      </c>
      <c r="CX375" s="409" t="str">
        <f>IF(AND('[1]Multi-Field'!$E$42=[1]Lists!BF375,'[1]Multi-Field'!$F$42="Drained"),BI375,IF(AND('[1]Multi-Field'!$E$42=[1]Lists!BF375,'[1]Multi-Field'!$F$42="undrained"),BH375,""))</f>
        <v/>
      </c>
      <c r="CY375" s="409" t="str">
        <f>IF(AND('[1]Multi-Field'!$E$43=[1]Lists!BF375,'[1]Multi-Field'!$F$43="Drained"),BI375,IF(AND('[1]Multi-Field'!$E$43=[1]Lists!BF375,'[1]Multi-Field'!$F$43="undrained"),BH375,""))</f>
        <v/>
      </c>
      <c r="CZ375" s="409" t="str">
        <f>IF(AND('[1]Multi-Field'!$E$44=[1]Lists!BF375,'[1]Multi-Field'!$F$44="Drained"),BI375,IF(AND('[1]Multi-Field'!$E$44=[1]Lists!BF375,'[1]Multi-Field'!$F$44="undrained"),BH375,""))</f>
        <v/>
      </c>
      <c r="DA375" s="409" t="str">
        <f>IF(AND('[1]Multi-Field'!$E$45=[1]Lists!BF375,'[1]Multi-Field'!$F$45="Drained"),BI375,IF(AND('[1]Multi-Field'!$E$45=[1]Lists!BF375,'[1]Multi-Field'!$F$45="undrained"),BH375,""))</f>
        <v/>
      </c>
      <c r="DB375" s="409" t="str">
        <f>IF(AND('[1]Multi-Field'!$E$46=[1]Lists!BF375,'[1]Multi-Field'!$F$46="Drained"),BI375,IF(AND('[1]Multi-Field'!$E$46=[1]Lists!BF375,'[1]Multi-Field'!$F$46="undrained"),BH375,""))</f>
        <v/>
      </c>
      <c r="DC375" s="409" t="str">
        <f>IF(AND('[1]Multi-Field'!$E$47=[1]Lists!BF375,'[1]Multi-Field'!$F$47="Drained"),BI375,IF(AND('[1]Multi-Field'!$E$47=[1]Lists!BF375,'[1]Multi-Field'!$F$47="undrained"),BH375,""))</f>
        <v/>
      </c>
      <c r="DD375" s="409" t="str">
        <f>IF(AND('[1]Multi-Field'!$E$48=[1]Lists!BF375,'[1]Multi-Field'!$F$48="Drained"),BI375,IF(AND('[1]Multi-Field'!$E$48=[1]Lists!BF375,'[1]Multi-Field'!$F$48="undrained"),BH375,""))</f>
        <v/>
      </c>
      <c r="DE375" s="409" t="str">
        <f>IF(AND('[1]Multi-Field'!$E$49=[1]Lists!BF375,'[1]Multi-Field'!$F$49="Drained"),BI375,IF(AND('[1]Multi-Field'!$E$49=[1]Lists!BF375,'[1]Multi-Field'!$F$9="undrained"),BH375,""))</f>
        <v/>
      </c>
      <c r="DF375" s="409" t="str">
        <f>IF(AND('[1]Multi-Field'!$E$50=[1]Lists!BF375,'[1]Multi-Field'!$F$50="Drained"),BI375,IF(AND('[1]Multi-Field'!$E$50=[1]Lists!BF375,'[1]Multi-Field'!$F$50="undrained"),BH375,""))</f>
        <v/>
      </c>
      <c r="DG375" s="409" t="str">
        <f>IF(AND('[1]Multi-Field'!$E$51=[1]Lists!BF375,'[1]Multi-Field'!$F$51="Drained"),BI375,IF(AND('[1]Multi-Field'!$E$51=[1]Lists!BF375,'[1]Multi-Field'!$F$51="undrained"),BH375,""))</f>
        <v/>
      </c>
      <c r="DH375" s="409" t="str">
        <f>IF(AND('[1]Multi-Field'!$E$52=[1]Lists!BF375,'[1]Multi-Field'!$F$52="Drained"),BI375,IF(AND('[1]Multi-Field'!$E$52=[1]Lists!BF375,'[1]Multi-Field'!$F$52="undrained"),BH375,""))</f>
        <v/>
      </c>
      <c r="DI375" s="409" t="str">
        <f>IF(AND('[1]Multi-Field'!$E$53=[1]Lists!BF375,'[1]Multi-Field'!$F$53="Drained"),BI375,IF(AND('[1]Multi-Field'!$E$53=[1]Lists!BF375,'[1]Multi-Field'!$F$53="undrained"),BH375,""))</f>
        <v/>
      </c>
      <c r="DJ375" s="409" t="str">
        <f>IF(AND('[1]Multi-Field'!$E$54=[1]Lists!BF375,'[1]Multi-Field'!$F$54="Drained"),BI375,IF(AND('[1]Multi-Field'!$E$54=[1]Lists!BF375,'[1]Multi-Field'!$F$54="undrained"),BH375,""))</f>
        <v/>
      </c>
      <c r="DK375" s="409" t="str">
        <f>IF(AND('[1]Multi-Field'!$E$55=[1]Lists!BF375,'[1]Multi-Field'!$F$55="Drained"),BI375,IF(AND('[1]Multi-Field'!$E$55=[1]Lists!BF375,'[1]Multi-Field'!$F$55="undrained"),BH375,""))</f>
        <v/>
      </c>
      <c r="DL375" s="409" t="str">
        <f>IF(AND('[1]Multi-Field'!$E$56=[1]Lists!BF375,'[1]Multi-Field'!$F$56="Drained"),BI375,IF(AND('[1]Multi-Field'!$E$56=[1]Lists!BF375,'[1]Multi-Field'!$F$56="undrained"),BH375,""))</f>
        <v/>
      </c>
      <c r="DM375" s="409" t="str">
        <f>IF(AND('[1]Multi-Field'!$E$57=[1]Lists!BF375,'[1]Multi-Field'!$F$57="Drained"),BI375,IF(AND('[1]Multi-Field'!$E$57=[1]Lists!BF375,'[1]Multi-Field'!$F$57="undrained"),BH375,""))</f>
        <v/>
      </c>
      <c r="DN375" s="409" t="str">
        <f>IF(AND('[1]Multi-Field'!$E$58=[1]Lists!BF375,'[1]Multi-Field'!$F$58="Drained"),BI375,IF(AND('[1]Multi-Field'!$E$58=[1]Lists!BF375,'[1]Multi-Field'!$F$58="undrained"),BH375,""))</f>
        <v/>
      </c>
      <c r="DO375" s="409" t="str">
        <f>IF(AND('[1]Multi-Field'!$E$59=[1]Lists!BF375,'[1]Multi-Field'!$F$59="Drained"),BI375,IF(AND('[1]Multi-Field'!$E$59=[1]Lists!BF375,'[1]Multi-Field'!$F$59="undrained"),BH375,""))</f>
        <v/>
      </c>
      <c r="DP375" s="409" t="str">
        <f>IF(AND('[1]Multi-Field'!$E$60=[1]Lists!BF375,'[1]Multi-Field'!$F$60="Drained"),BI375,IF(AND('[1]Multi-Field'!$E$60=[1]Lists!BF375,'[1]Multi-Field'!$F$60="undrained"),BH375,""))</f>
        <v/>
      </c>
      <c r="DQ375" s="409" t="str">
        <f>IF(AND('[1]Multi-Field'!$E$61=[1]Lists!BF375,'[1]Multi-Field'!$F$61="Drained"),BI375,IF(AND('[1]Multi-Field'!$E$61=[1]Lists!BF375,'[1]Multi-Field'!$F$61="undrained"),BH375,""))</f>
        <v/>
      </c>
      <c r="DR375" s="409" t="str">
        <f>IF(AND('[1]Multi-Field'!$E$62=[1]Lists!BF375,'[1]Multi-Field'!$F$62="Drained"),BI375,IF(AND('[1]Multi-Field'!$E$62=[1]Lists!BF375,'[1]Multi-Field'!$F$62="undrained"),BH375,""))</f>
        <v/>
      </c>
      <c r="DS375" s="409" t="str">
        <f>IF(AND('[1]Multi-Field'!$E$63=[1]Lists!BF375,'[1]Multi-Field'!$F$63="Drained"),BI375,IF(AND('[1]Multi-Field'!$E$63=[1]Lists!BF375,'[1]Multi-Field'!$F$63="undrained"),BH375,""))</f>
        <v/>
      </c>
      <c r="DT375" s="409" t="str">
        <f>IF(AND('[1]Multi-Field'!$E$64=[1]Lists!BF375,'[1]Multi-Field'!$F$64="Drained"),BI375,IF(AND('[1]Multi-Field'!$E$64=[1]Lists!BF375,'[1]Multi-Field'!$F$64="undrained"),BH375,""))</f>
        <v/>
      </c>
      <c r="DU375" s="409" t="str">
        <f>IF(AND('[1]Multi-Field'!$E$65=[1]Lists!BF375,'[1]Multi-Field'!$F$65="Drained"),BI375,IF(AND('[1]Multi-Field'!$E$65=[1]Lists!BF375,'[1]Multi-Field'!$F$65="undrained"),BH375,""))</f>
        <v/>
      </c>
      <c r="DV375" s="409" t="str">
        <f>IF(AND('[1]Multi-Field'!$E$66=[1]Lists!BF375,'[1]Multi-Field'!$F$66="Drained"),BI375,IF(AND('[1]Multi-Field'!$E$66=[1]Lists!BF375,'[1]Multi-Field'!$F$66="undrained"),BH375,""))</f>
        <v/>
      </c>
      <c r="DW375" s="409" t="str">
        <f>IF(AND('[1]Multi-Field'!$E$67=[1]Lists!BF375,'[1]Multi-Field'!$F$67="Drained"),BI375,IF(AND('[1]Multi-Field'!$E$67=[1]Lists!BF375,'[1]Multi-Field'!$F$67="undrained"),BH375,""))</f>
        <v/>
      </c>
      <c r="DX375" s="409" t="str">
        <f>IF(AND('[1]Multi-Field'!$E$68=[1]Lists!BF375,'[1]Multi-Field'!$F$68="Drained"),BI375,IF(AND('[1]Multi-Field'!$E$68=[1]Lists!BF375,'[1]Multi-Field'!$F$68="undrained"),BH375,""))</f>
        <v/>
      </c>
      <c r="DY375" s="409" t="str">
        <f>IF(AND('[1]Multi-Field'!$E$69=[1]Lists!BF375,'[1]Multi-Field'!$F$69="Drained"),BI375,IF(AND('[1]Multi-Field'!$E$69=[1]Lists!BF375,'[1]Multi-Field'!$F$69="undrained"),BH375,""))</f>
        <v/>
      </c>
      <c r="DZ375" s="409" t="str">
        <f>IF(AND('[1]Multi-Field'!$E$70=[1]Lists!BF375,'[1]Multi-Field'!$F$70="Drained"),BI375,IF(AND('[1]Multi-Field'!$E$70=[1]Lists!BF375,'[1]Multi-Field'!$F$70="undrained"),BH375,""))</f>
        <v/>
      </c>
      <c r="EA375" s="409" t="str">
        <f>IF(AND('[1]Multi-Field'!$E$71=[1]Lists!BF375,'[1]Multi-Field'!$F$71="Drained"),BI375,IF(AND('[1]Multi-Field'!$E$71=[1]Lists!BF375,'[1]Multi-Field'!$F$71="undrained"),BH375,""))</f>
        <v/>
      </c>
      <c r="EB375" s="409" t="str">
        <f>IF(AND('[1]Multi-Field'!$E$72=[1]Lists!BF375,'[1]Multi-Field'!$F$72="Drained"),BI375,IF(AND('[1]Multi-Field'!$E$72=[1]Lists!BF375,'[1]Multi-Field'!$F$72="undrained"),BH375,""))</f>
        <v/>
      </c>
      <c r="EC375" s="409" t="str">
        <f>IF(AND('[1]Multi-Field'!$E$73=[1]Lists!BF375,'[1]Multi-Field'!$F$73="Drained"),BI375,IF(AND('[1]Multi-Field'!$E$73=[1]Lists!BF375,'[1]Multi-Field'!$F$73="undrained"),BH375,""))</f>
        <v/>
      </c>
      <c r="ED375" s="409" t="str">
        <f>IF(AND('[1]Multi-Field'!$E$74=[1]Lists!BF375,'[1]Multi-Field'!$F$74="Drained"),BI375,IF(AND('[1]Multi-Field'!$E$74=[1]Lists!BF375,'[1]Multi-Field'!$F$74="undrained"),BH375,""))</f>
        <v/>
      </c>
      <c r="EE375" s="409" t="str">
        <f>IF(AND('[1]Multi-Field'!$E$75=[1]Lists!BF375,'[1]Multi-Field'!$F$75="Drained"),BI375,IF(AND('[1]Multi-Field'!$E$75=[1]Lists!BF375,'[1]Multi-Field'!$F$75="undrained"),BH375,""))</f>
        <v/>
      </c>
      <c r="EF375" s="409" t="str">
        <f>IF(AND('[1]Multi-Field'!$E$76=[1]Lists!BF375,'[1]Multi-Field'!$F$76="Drained"),BI375,IF(AND('[1]Multi-Field'!$E$76=[1]Lists!BF375,'[1]Multi-Field'!$F$6="undrained"),BH375,""))</f>
        <v/>
      </c>
      <c r="EG375" s="409" t="str">
        <f>IF(AND('[1]Multi-Field'!$E$77=[1]Lists!BF375,'[1]Multi-Field'!$F$77="Drained"),BI375,IF(AND('[1]Multi-Field'!$E$77=[1]Lists!BF375,'[1]Multi-Field'!$F$77="undrained"),BH375,""))</f>
        <v/>
      </c>
      <c r="EH375" s="409" t="str">
        <f>IF(AND('[1]Multi-Field'!$E$78=[1]Lists!BF375,'[1]Multi-Field'!$F$78="Drained"),BI375,IF(AND('[1]Multi-Field'!$E$78=[1]Lists!BF375,'[1]Multi-Field'!$F$78="undrained"),BH375,""))</f>
        <v/>
      </c>
      <c r="EI375" s="409" t="str">
        <f>IF(AND('[1]Multi-Field'!$E$79=[1]Lists!BF375,'[1]Multi-Field'!$F$79="Drained"),BI375,IF(AND('[1]Multi-Field'!$E$79=[1]Lists!BF375,'[1]Multi-Field'!$F$79="undrained"),BH375,""))</f>
        <v/>
      </c>
      <c r="EJ375" s="409" t="str">
        <f>IF(AND('[1]Multi-Field'!$E$80=[1]Lists!BF375,'[1]Multi-Field'!$F$80="Drained"),BI375,IF(AND('[1]Multi-Field'!$E$80=[1]Lists!BF375,'[1]Multi-Field'!$F$80="undrained"),BH375,""))</f>
        <v/>
      </c>
      <c r="EK375" s="409" t="str">
        <f>IF(AND('[1]Multi-Field'!$E$81=[1]Lists!BF375,'[1]Multi-Field'!$F$81="Drained"),BI375,IF(AND('[1]Multi-Field'!$E$81=[1]Lists!BF375,'[1]Multi-Field'!$F$81="undrained"),BH375,""))</f>
        <v/>
      </c>
      <c r="EL375" s="409" t="str">
        <f>IF(AND('[1]Multi-Field'!$E$82=[1]Lists!BF375,'[1]Multi-Field'!$F$82="Drained"),BI375,IF(AND('[1]Multi-Field'!$E$82=[1]Lists!BF375,'[1]Multi-Field'!$F$82="undrained"),BH375,""))</f>
        <v/>
      </c>
      <c r="EM375" s="409" t="str">
        <f>IF(AND('[1]Multi-Field'!$E$83=[1]Lists!BF375,'[1]Multi-Field'!$F$83="Drained"),BI375,IF(AND('[1]Multi-Field'!$E$83=[1]Lists!BF375,'[1]Multi-Field'!$F$83="undrained"),BH375,""))</f>
        <v/>
      </c>
      <c r="EN375" s="409" t="str">
        <f>IF(AND('[1]Multi-Field'!$E$84=[1]Lists!BF375,'[1]Multi-Field'!$F$84="Drained"),BI375,IF(AND('[1]Multi-Field'!$E$84=[1]Lists!BF375,'[1]Multi-Field'!$F$84="undrained"),BH375,""))</f>
        <v/>
      </c>
      <c r="EO375" s="409" t="str">
        <f>IF(AND('[1]Multi-Field'!$E$85=[1]Lists!BF375,'[1]Multi-Field'!$F$85="Drained"),BI375,IF(AND('[1]Multi-Field'!$E$85=[1]Lists!BF375,'[1]Multi-Field'!$F$85="undrained"),BH375,""))</f>
        <v/>
      </c>
      <c r="EP375" s="409" t="str">
        <f>IF(AND('[1]Multi-Field'!$E$86=[1]Lists!BF375,'[1]Multi-Field'!$F$86="Drained"),BI375,IF(AND('[1]Multi-Field'!$E$86=[1]Lists!BF375,'[1]Multi-Field'!$F$86="undrained"),BH375,""))</f>
        <v/>
      </c>
      <c r="EQ375" s="409" t="str">
        <f>IF(AND('[1]Multi-Field'!$E$87=[1]Lists!BF375,'[1]Multi-Field'!$F$87="Drained"),BI375,IF(AND('[1]Multi-Field'!$E$87=[1]Lists!BF375,'[1]Multi-Field'!$F$87="undrained"),BH375,""))</f>
        <v/>
      </c>
      <c r="ER375" s="409" t="str">
        <f>IF(AND('[1]Multi-Field'!$E$88=[1]Lists!BF375,'[1]Multi-Field'!$F$88="Drained"),BI375,IF(AND('[1]Multi-Field'!$E$88=[1]Lists!BF375,'[1]Multi-Field'!$F$88="undrained"),BH375,""))</f>
        <v/>
      </c>
      <c r="ES375" s="409" t="str">
        <f>IF(AND('[1]Multi-Field'!$E$89=[1]Lists!BF375,'[1]Multi-Field'!$F$89="Drained"),BI375,IF(AND('[1]Multi-Field'!$E$89=[1]Lists!BF375,'[1]Multi-Field'!$F$89="undrained"),BH375,""))</f>
        <v/>
      </c>
      <c r="ET375" s="409" t="str">
        <f>IF(AND('[1]Multi-Field'!$E$90=[1]Lists!BF375,'[1]Multi-Field'!$F$90="Drained"),BI375,IF(AND('[1]Multi-Field'!$E$90=[1]Lists!BF375,'[1]Multi-Field'!$F$90="undrained"),BH375,""))</f>
        <v/>
      </c>
      <c r="EU375" s="409" t="str">
        <f>IF(AND('[1]Multi-Field'!$E$91=[1]Lists!BF375,'[1]Multi-Field'!$F$91="Drained"),BI375,IF(AND('[1]Multi-Field'!$E$91=[1]Lists!BF375,'[1]Multi-Field'!$F$91="undrained"),BH375,""))</f>
        <v/>
      </c>
      <c r="EV375" s="409" t="str">
        <f>IF(AND('[1]Multi-Field'!$E$92=[1]Lists!BF375,'[1]Multi-Field'!$F$92="Drained"),BI375,IF(AND('[1]Multi-Field'!$E$92=[1]Lists!BF375,'[1]Multi-Field'!$F$92="undrained"),BH375,""))</f>
        <v/>
      </c>
      <c r="EW375" s="409" t="str">
        <f>IF(AND('[1]Multi-Field'!$E$93=[1]Lists!BF375,'[1]Multi-Field'!$F$93="Drained"),BI375,IF(AND('[1]Multi-Field'!$E$93=[1]Lists!BF375,'[1]Multi-Field'!$F$93="undrained"),BH375,""))</f>
        <v/>
      </c>
      <c r="EX375" s="409" t="str">
        <f>IF(AND('[1]Multi-Field'!$E$94=[1]Lists!BF375,'[1]Multi-Field'!$F$94="Drained"),BI375,IF(AND('[1]Multi-Field'!$E$94=[1]Lists!BF375,'[1]Multi-Field'!$F$94="undrained"),BH375,""))</f>
        <v/>
      </c>
      <c r="EY375" s="409" t="str">
        <f>IF(AND('[1]Multi-Field'!$E$95=[1]Lists!BF375,'[1]Multi-Field'!$F$95="Drained"),BI375,IF(AND('[1]Multi-Field'!$E$95=[1]Lists!BF375,'[1]Multi-Field'!$F$95="undrained"),BH375,""))</f>
        <v/>
      </c>
      <c r="EZ375" s="409" t="str">
        <f>IF(AND('[1]Multi-Field'!$E$96=[1]Lists!BF375,'[1]Multi-Field'!$F$96="Drained"),BI375,IF(AND('[1]Multi-Field'!$E$96=[1]Lists!BF375,'[1]Multi-Field'!$F$96="undrained"),BH375,""))</f>
        <v/>
      </c>
      <c r="FA375" s="409" t="str">
        <f>IF(AND('[1]Multi-Field'!$E$97=[1]Lists!BF375,'[1]Multi-Field'!$F$97="Drained"),BI375,IF(AND('[1]Multi-Field'!$E$97=[1]Lists!BF375,'[1]Multi-Field'!$F$97="undrained"),BH375,""))</f>
        <v/>
      </c>
      <c r="FB375" s="409" t="str">
        <f>IF(AND('[1]Multi-Field'!$E$98=[1]Lists!BF375,'[1]Multi-Field'!$F$98="Drained"),BI375,IF(AND('[1]Multi-Field'!$E$98=[1]Lists!BF375,'[1]Multi-Field'!$F$98="undrained"),BH375,""))</f>
        <v/>
      </c>
      <c r="FC375" s="409" t="str">
        <f>IF(AND('[1]Multi-Field'!$E$99=[1]Lists!BF375,'[1]Multi-Field'!$F$99="Drained"),BI375,IF(AND('[1]Multi-Field'!$E$99=[1]Lists!BF375,'[1]Multi-Field'!$F$99="undrained"),BH375,""))</f>
        <v/>
      </c>
      <c r="FD375" s="409" t="str">
        <f>IF(AND('[1]Multi-Field'!$E$100=[1]Lists!BF375,'[1]Multi-Field'!$F$100="Drained"),BI375,IF(AND('[1]Multi-Field'!$E$100=[1]Lists!BF375,'[1]Multi-Field'!$F$100="undrained"),BH375,""))</f>
        <v/>
      </c>
      <c r="FE375" s="409" t="str">
        <f>IF(AND('[1]Multi-Field'!$E$101=[1]Lists!BF375,'[1]Multi-Field'!$F$101="Drained"),BI375,IF(AND('[1]Multi-Field'!$E$101=[1]Lists!BF375,'[1]Multi-Field'!$F$101="undrained"),BH375,""))</f>
        <v/>
      </c>
      <c r="FF375" s="409" t="str">
        <f>IF(AND('[1]Multi-Field'!$E$102=[1]Lists!BF375,'[1]Multi-Field'!$F$102="Drained"),BI375,IF(AND('[1]Multi-Field'!$E$102=[1]Lists!BF375,'[1]Multi-Field'!$F$102="undrained"),BH375,""))</f>
        <v/>
      </c>
      <c r="FG375" s="409" t="str">
        <f>IF(AND('[1]Multi-Field'!$E$103=[1]Lists!BF375,'[1]Multi-Field'!$F$103="Drained"),BI375,IF(AND('[1]Multi-Field'!$E$103=[1]Lists!BF375,'[1]Multi-Field'!$F$103="undrained"),BH375,""))</f>
        <v/>
      </c>
      <c r="FH375" s="409" t="str">
        <f>IF(AND('[1]Multi-Field'!$E$104=[1]Lists!BF375,'[1]Multi-Field'!$F$104="Drained"),BI375,IF(AND('[1]Multi-Field'!$E$104=[1]Lists!BF375,'[1]Multi-Field'!$F$104="undrained"),BH375,""))</f>
        <v/>
      </c>
      <c r="FI375" s="409" t="str">
        <f>IF(AND('[1]Multi-Field'!$E$105=[1]Lists!BF375,'[1]Multi-Field'!$F$105="Drained"),BI375,IF(AND('[1]Multi-Field'!$E$105=[1]Lists!BF375,'[1]Multi-Field'!$F$105="undrained"),BH375,""))</f>
        <v/>
      </c>
      <c r="FJ375" s="409" t="str">
        <f>IF(AND('[1]Multi-Field'!$E$106=[1]Lists!BF375,'[1]Multi-Field'!$F$106="Drained"),BI375,IF(AND('[1]Multi-Field'!$E$106=[1]Lists!BF375,'[1]Multi-Field'!$F$106="undrained"),BH375,""))</f>
        <v/>
      </c>
      <c r="FK375" s="409" t="str">
        <f>IF(AND('[1]Multi-Field'!$E$107=[1]Lists!BF375,'[1]Multi-Field'!$F$107="Drained"),BI375,IF(AND('[1]Multi-Field'!$E$107=[1]Lists!BF375,'[1]Multi-Field'!$F$107="undrained"),BH375,""))</f>
        <v/>
      </c>
      <c r="FL375" s="409" t="str">
        <f>IF(AND('[1]Multi-Field'!$E$108=[1]Lists!BF375,'[1]Multi-Field'!$F$108="Drained"),BI375,IF(AND('[1]Multi-Field'!$E$108=[1]Lists!BF375,'[1]Multi-Field'!$F$108="undrained"),BH375,""))</f>
        <v/>
      </c>
      <c r="FM375" s="409" t="str">
        <f>IF(AND('[1]Multi-Field'!$E$109=[1]Lists!BF375,'[1]Multi-Field'!$F$109="Drained"),BI375,IF(AND('[1]Multi-Field'!$E$109=[1]Lists!BF375,'[1]Multi-Field'!$F$109="undrained"),BH375,""))</f>
        <v/>
      </c>
      <c r="FN375" s="409" t="str">
        <f>IF(AND('[1]Multi-Field'!$E$110=[1]Lists!BF375,'[1]Multi-Field'!$F$110="Drained"),BI375,IF(AND('[1]Multi-Field'!$E$110=[1]Lists!BF375,'[1]Multi-Field'!$F$110="undrained"),BH375,""))</f>
        <v/>
      </c>
      <c r="FO375" s="409" t="str">
        <f>IF(AND('[1]Multi-Field'!$E$111=[1]Lists!BF375,'[1]Multi-Field'!$F$111="Drained"),BI375,IF(AND('[1]Multi-Field'!$E$111=[1]Lists!BF375,'[1]Multi-Field'!$F$111="undrained"),BH375,""))</f>
        <v/>
      </c>
      <c r="FP375" s="409" t="str">
        <f>IF(AND('[1]Multi-Field'!$E$112=[1]Lists!BF375,'[1]Multi-Field'!$F$112="Drained"),BI375,IF(AND('[1]Multi-Field'!$E$112=[1]Lists!BF375,'[1]Multi-Field'!$F$112="undrained"),BH375,""))</f>
        <v/>
      </c>
      <c r="FQ375" s="409" t="str">
        <f>IF(AND('[1]Multi-Field'!$E$113=[1]Lists!BF375,'[1]Multi-Field'!$F$113="Drained"),BI375,IF(AND('[1]Multi-Field'!$E$113=[1]Lists!BF375,'[1]Multi-Field'!$F$113="undrained"),BH375,""))</f>
        <v/>
      </c>
      <c r="FR375" s="409" t="str">
        <f>IF(AND('[1]Multi-Field'!$E$114=[1]Lists!BF375,'[1]Multi-Field'!$F$114="Drained"),BI375,IF(AND('[1]Multi-Field'!$E$114=[1]Lists!BF375,'[1]Multi-Field'!$F$114="undrained"),BH375,""))</f>
        <v/>
      </c>
      <c r="FS375" s="409" t="str">
        <f>IF(AND('[1]Multi-Field'!$E$115=[1]Lists!BF375,'[1]Multi-Field'!$F$115="Drained"),BI375,IF(AND('[1]Multi-Field'!$E$115=[1]Lists!BF375,'[1]Multi-Field'!$F$115="undrained"),BH375,""))</f>
        <v/>
      </c>
      <c r="FT375" s="409" t="str">
        <f>IF(AND('[1]Multi-Field'!$E$116=[1]Lists!BF375,'[1]Multi-Field'!$F$116="Drained"),BI375,IF(AND('[1]Multi-Field'!$E$116=[1]Lists!BF375,'[1]Multi-Field'!$F$116="undrained"),BH375,""))</f>
        <v/>
      </c>
      <c r="FU375" s="409" t="str">
        <f>IF(AND('[1]Multi-Field'!$E$117=[1]Lists!BF375,'[1]Multi-Field'!$F$117="Drained"),BI375,IF(AND('[1]Multi-Field'!$E$117=[1]Lists!BF375,'[1]Multi-Field'!$F$117="undrained"),BH375,""))</f>
        <v/>
      </c>
      <c r="FV375" s="409" t="str">
        <f>IF(AND('[1]Multi-Field'!$E$118=[1]Lists!BF375,'[1]Multi-Field'!$F$118="Drained"),BI375,IF(AND('[1]Multi-Field'!$E$118=[1]Lists!BF375,'[1]Multi-Field'!$F$118="undrained"),BH375,""))</f>
        <v/>
      </c>
      <c r="FW375" s="409" t="str">
        <f>IF(AND('[1]Multi-Field'!$E$119=[1]Lists!BF375,'[1]Multi-Field'!$F$119="Drained"),BI375,IF(AND('[1]Multi-Field'!$E$119=[1]Lists!BF375,'[1]Multi-Field'!$F$119="undrained"),BH375,""))</f>
        <v/>
      </c>
      <c r="FX375" s="409" t="str">
        <f>IF(AND('[1]Multi-Field'!$E$120=[1]Lists!BF375,'[1]Multi-Field'!$F$120="Drained"),BI375,IF(AND('[1]Multi-Field'!$E$120=[1]Lists!BF375,'[1]Multi-Field'!$F$120="undrained"),BH375,""))</f>
        <v/>
      </c>
      <c r="GC375" s="4">
        <v>1</v>
      </c>
    </row>
    <row r="376" spans="1:185" ht="13.5" customHeight="1">
      <c r="A376" s="7" t="s">
        <v>462</v>
      </c>
      <c r="B376" s="7"/>
      <c r="C376" s="7"/>
      <c r="D376" s="8">
        <v>55</v>
      </c>
      <c r="E376" s="8">
        <f t="shared" si="53"/>
        <v>58</v>
      </c>
      <c r="F376" s="8">
        <f t="shared" si="54"/>
        <v>62</v>
      </c>
      <c r="G376" s="8">
        <v>65</v>
      </c>
      <c r="H376" s="8">
        <v>60</v>
      </c>
      <c r="I376" s="8">
        <f t="shared" si="57"/>
        <v>63</v>
      </c>
      <c r="J376" s="8">
        <f t="shared" si="58"/>
        <v>67</v>
      </c>
      <c r="K376" s="8">
        <v>70</v>
      </c>
      <c r="L376" s="8">
        <v>95</v>
      </c>
      <c r="M376" s="8">
        <f t="shared" si="55"/>
        <v>102</v>
      </c>
      <c r="N376" s="8">
        <f t="shared" si="56"/>
        <v>108</v>
      </c>
      <c r="O376" s="8">
        <v>115</v>
      </c>
      <c r="P376" s="391">
        <v>351</v>
      </c>
      <c r="Q376" s="394"/>
      <c r="R376" s="395" t="b">
        <f>IF(OR('Multi-Field'!AA353=Lists!$AC$42,'Multi-Field'!AA353=Lists!$AC$43),IF('Multi-Field'!Z353="x",(IF('Multi-Field'!AC353=Lists!$Q$11,Lists!$R$11,IF('Multi-Field'!AC353=Lists!$Q$12,Lists!$R$12,IF('Multi-Field'!AC353=Lists!$Q$13,Lists!$R$13,IF('Multi-Field'!AC353=Lists!$Q$14,Lists!$R$14))))),IF('Multi-Field'!X353="x",(IF('Multi-Field'!AC353=Lists!$Q$11,Lists!$S$11,IF('Multi-Field'!AC353=Lists!$Q$12,Lists!$S$12,IF('Multi-Field'!AC353=Lists!$Q$13,Lists!$S$13,IF('Multi-Field'!AC353=Lists!$Q$14,Lists!$S$14))))),IF('Multi-Field'!V353="x",(IF('Multi-Field'!AC353=Lists!$Q$11,Lists!$T$11,IF('Multi-Field'!AC353=Lists!$Q$12,Lists!$T$12,IF('Multi-Field'!AC353=Lists!$Q$13,Lists!$T$13,IF('Multi-Field'!AC353=Lists!$Q$14,Lists!$T$14))))),0))))</f>
        <v>0</v>
      </c>
      <c r="S376" s="395" t="str">
        <f t="shared" si="59"/>
        <v/>
      </c>
      <c r="T376" s="395"/>
      <c r="U376" s="396"/>
      <c r="BF376" s="411" t="s">
        <v>1540</v>
      </c>
      <c r="BG376" s="412">
        <v>4</v>
      </c>
      <c r="BH376" s="412">
        <v>3.5</v>
      </c>
      <c r="BI376" s="412">
        <v>4.5</v>
      </c>
      <c r="BJ376" s="409" t="e">
        <f>IF(AND('[1]Single Field'!#REF!=[1]Lists!BF376,'[1]Single Field'!#REF!="Drained"),"x",IF(AND('[1]Single Field'!#REF!=[1]Lists!BF376,'[1]Single Field'!#REF!="Undrained"),O,""))</f>
        <v>#REF!</v>
      </c>
      <c r="BK376" s="409" t="str">
        <f>IF(AND('[1]Multi-Field'!$E$3=[1]Lists!BF376,'[1]Multi-Field'!$F$3="Drained"),BI376,IF(AND('[1]Multi-Field'!$E$3=BF376,'[1]Multi-Field'!$F$3="undrained"),BH376,""))</f>
        <v/>
      </c>
      <c r="BL376" s="409" t="str">
        <f>IF(AND('[1]Multi-Field'!$E$4=BF376,'[1]Multi-Field'!$F$4="Drained"),BI376,IF(AND('[1]Multi-Field'!$E$4=BF376,'[1]Multi-Field'!$F$4="undrained"),BH376,""))</f>
        <v/>
      </c>
      <c r="BM376" s="409" t="str">
        <f>IF(AND('[1]Multi-Field'!$E$5=BF376,'[1]Multi-Field'!$F$5="Drained"),BI376,IF(AND('[1]Multi-Field'!$E$5=BF376,'[1]Multi-Field'!$F$5="undrained"),BH376,""))</f>
        <v/>
      </c>
      <c r="BN376" s="409" t="str">
        <f>IF(AND('[1]Multi-Field'!$E$6=BF376,'[1]Multi-Field'!$F$6="Drained"),BI376,IF(AND('[1]Multi-Field'!$E$6=BF376,'[1]Multi-Field'!$F$6="undrained"),BH376,""))</f>
        <v/>
      </c>
      <c r="BO376" s="409" t="str">
        <f>IF(AND('[1]Multi-Field'!$E$7=BF376,'[1]Multi-Field'!$F$7="Drained"),BI376,IF(AND('[1]Multi-Field'!$E$7=BF376,'[1]Multi-Field'!$F$7="undrained"),BH376,""))</f>
        <v/>
      </c>
      <c r="BP376" s="409" t="str">
        <f>IF(AND('[1]Multi-Field'!$E$8=BF376,'[1]Multi-Field'!$F$8="Drained"),BI376,IF(AND('[1]Multi-Field'!$E$8=BF376,'[1]Multi-Field'!$F$8="undrained"),BH376,""))</f>
        <v/>
      </c>
      <c r="BQ376" s="409" t="str">
        <f>IF(AND('[1]Multi-Field'!$E$9=BF376,'[1]Multi-Field'!$F$9="Drained"),BI376,IF(AND('[1]Multi-Field'!$E$9=BF376,'[1]Multi-Field'!$F$9="undrained"),BH376,""))</f>
        <v/>
      </c>
      <c r="BR376" s="409" t="str">
        <f>IF(AND('[1]Multi-Field'!$E$10=BF376,'[1]Multi-Field'!$F$10="Drained"),BI376,IF(AND('[1]Multi-Field'!$E$10=BF376,'[1]Multi-Field'!$F$10="undrained"),BH376,""))</f>
        <v/>
      </c>
      <c r="BS376" s="409" t="str">
        <f>IF(AND('[1]Multi-Field'!$E$11=BF376,'[1]Multi-Field'!$F$11="Drained"),BI376,IF(AND('[1]Multi-Field'!$E$11=BF376,'[1]Multi-Field'!$F$11="undrained"),BH376,""))</f>
        <v/>
      </c>
      <c r="BT376" s="409" t="str">
        <f>IF(AND('[1]Multi-Field'!$E$12=BF376,'[1]Multi-Field'!$F$12="Drained"),BI376,IF(AND('[1]Multi-Field'!$E$12=BF376,'[1]Multi-Field'!$F$12="undrained"),BH376,""))</f>
        <v/>
      </c>
      <c r="BU376" s="409" t="str">
        <f>IF(AND('[1]Multi-Field'!$E$13=BF376,'[1]Multi-Field'!$F$13="Drained"),BI376,IF(AND('[1]Multi-Field'!$E$3=BF376,'[1]Multi-Field'!$F$13="undrained"),BH376,""))</f>
        <v/>
      </c>
      <c r="BV376" s="409" t="str">
        <f>IF(AND('[1]Multi-Field'!$E$14=BF376,'[1]Multi-Field'!$F$14="Drained"),BI376,IF(AND('[1]Multi-Field'!$E$14=BF376,'[1]Multi-Field'!$F$14="undrained"),BH376,""))</f>
        <v/>
      </c>
      <c r="BW376" s="409" t="str">
        <f>IF(AND('[1]Multi-Field'!$E$15=BF376,'[1]Multi-Field'!$F$15="Drained"),BI376,IF(AND('[1]Multi-Field'!$E$15=BF376,'[1]Multi-Field'!$F$15="undrained"),BH376,""))</f>
        <v/>
      </c>
      <c r="BX376" s="409" t="str">
        <f>IF(AND('[1]Multi-Field'!$E$16=[1]Lists!BF376,'[1]Multi-Field'!$F$16="Drained"),BI376,IF(AND('[1]Multi-Field'!$E$16=[1]Lists!BF376,'[1]Multi-Field'!$F$16="undrained"),BH376,""))</f>
        <v/>
      </c>
      <c r="BY376" s="409" t="str">
        <f>IF(AND('[1]Multi-Field'!$E$17=[1]Lists!BF376,'[1]Multi-Field'!$F$17="Drained"),BI376,IF(AND('[1]Multi-Field'!$E$17=[1]Lists!BF376,'[1]Multi-Field'!$F$17="undrained"),BH376,""))</f>
        <v/>
      </c>
      <c r="BZ376" s="409" t="str">
        <f>IF(AND('[1]Multi-Field'!$E$18=[1]Lists!BF376,'[1]Multi-Field'!$F$18="Drained"),BI376,IF(AND('[1]Multi-Field'!$E$18=[1]Lists!BF376,'[1]Multi-Field'!$F$18="undrained"),BH376,""))</f>
        <v/>
      </c>
      <c r="CA376" s="409" t="str">
        <f>IF(AND('[1]Multi-Field'!$E$19=[1]Lists!BF376,'[1]Multi-Field'!$F$19="Drained"),BI376,IF(AND('[1]Multi-Field'!$E$19=[1]Lists!BF376,'[1]Multi-Field'!$F$19="undrained"),BH376,""))</f>
        <v/>
      </c>
      <c r="CB376" s="409" t="str">
        <f>IF(AND('[1]Multi-Field'!$E$20=[1]Lists!BF376,'[1]Multi-Field'!$F$20="Drained"),BI376,IF(AND('[1]Multi-Field'!$E$20=[1]Lists!BF376,'[1]Multi-Field'!$F$20="undrained"),BH376,""))</f>
        <v/>
      </c>
      <c r="CC376" s="409" t="str">
        <f>IF(AND('[1]Multi-Field'!$E$21=[1]Lists!BF376,'[1]Multi-Field'!$F$21="Drained"),BI376,IF(AND('[1]Multi-Field'!$E$21=[1]Lists!BF376,'[1]Multi-Field'!$F$21="undrained"),BH376,""))</f>
        <v/>
      </c>
      <c r="CD376" s="409" t="str">
        <f>IF(AND('[1]Multi-Field'!$E$22=[1]Lists!BF376,'[1]Multi-Field'!$F$22="Drained"),BI376,IF(AND('[1]Multi-Field'!$E$22=[1]Lists!BF376,'[1]Multi-Field'!$F$22="undrained"),BH376,""))</f>
        <v/>
      </c>
      <c r="CE376" s="409" t="str">
        <f>IF(AND('[1]Multi-Field'!$E$23=[1]Lists!BF376,'[1]Multi-Field'!$F$23="Drained"),BI376,IF(AND('[1]Multi-Field'!$E$23=[1]Lists!BF376,'[1]Multi-Field'!$F$23="undrained"),BH376,""))</f>
        <v/>
      </c>
      <c r="CF376" s="409" t="str">
        <f>IF(AND('[1]Multi-Field'!$E$24=[1]Lists!BF376,'[1]Multi-Field'!$F$24="Drained"),BI376,IF(AND('[1]Multi-Field'!$E$24=[1]Lists!BF376,'[1]Multi-Field'!$F$24="undrained"),BH376,""))</f>
        <v/>
      </c>
      <c r="CG376" s="409" t="str">
        <f>IF(AND('[1]Multi-Field'!$E$25=[1]Lists!BF376,'[1]Multi-Field'!$F$25="Drained"),BI376,IF(AND('[1]Multi-Field'!$E$25=[1]Lists!BF376,'[1]Multi-Field'!$F$25="undrained"),BH376,""))</f>
        <v/>
      </c>
      <c r="CH376" s="409" t="str">
        <f>IF(AND('[1]Multi-Field'!$E$26=[1]Lists!BF376,'[1]Multi-Field'!$F$26="Drained"),BI376,IF(AND('[1]Multi-Field'!$E$26=[1]Lists!BF376,'[1]Multi-Field'!$F$26="undrained"),BH376,""))</f>
        <v/>
      </c>
      <c r="CI376" s="409" t="str">
        <f>IF(AND('[1]Multi-Field'!$E$27=[1]Lists!BF376,'[1]Multi-Field'!$F$27="Drained"),BI376,IF(AND('[1]Multi-Field'!$E$27=[1]Lists!BF376,'[1]Multi-Field'!$F$27="undrained"),BH376,""))</f>
        <v/>
      </c>
      <c r="CJ376" s="409" t="str">
        <f>IF(AND('[1]Multi-Field'!$E$28=[1]Lists!BF376,'[1]Multi-Field'!$F$28="Drained"),BI376,IF(AND('[1]Multi-Field'!$E$28=[1]Lists!BF376,'[1]Multi-Field'!$F$28="undrained"),BH376,""))</f>
        <v/>
      </c>
      <c r="CK376" s="409" t="str">
        <f>IF(AND('[1]Multi-Field'!$E$29=[1]Lists!BF376,'[1]Multi-Field'!$F$29="Drained"),BI376,IF(AND('[1]Multi-Field'!$E$29=[1]Lists!BF376,'[1]Multi-Field'!$F$29="undrained"),BH376,""))</f>
        <v/>
      </c>
      <c r="CL376" s="409" t="str">
        <f>IF(AND('[1]Multi-Field'!$E$30=[1]Lists!BF376,'[1]Multi-Field'!$F$30="Drained"),BI376,IF(AND('[1]Multi-Field'!$E$30=[1]Lists!BF376,'[1]Multi-Field'!$F$30="undrained"),BH376,""))</f>
        <v/>
      </c>
      <c r="CM376" s="409" t="str">
        <f>IF(AND('[1]Multi-Field'!$E$31=[1]Lists!BF376,'[1]Multi-Field'!$F$31="Drained"),BI376,IF(AND('[1]Multi-Field'!$E$31=[1]Lists!BF376,'[1]Multi-Field'!$F$31="undrained"),BH376,""))</f>
        <v/>
      </c>
      <c r="CN376" s="409" t="str">
        <f>IF(AND('[1]Multi-Field'!$E$32=[1]Lists!BF376,'[1]Multi-Field'!$F$32="Drained"),BI376,IF(AND('[1]Multi-Field'!$E$32=[1]Lists!BF376,'[1]Multi-Field'!$F$32="undrained"),BH376,""))</f>
        <v/>
      </c>
      <c r="CO376" s="409" t="str">
        <f>IF(AND('[1]Multi-Field'!$E$33=[1]Lists!BF376,'[1]Multi-Field'!$F$33="Drained"),BI376,IF(AND('[1]Multi-Field'!$E$33=[1]Lists!BF376,'[1]Multi-Field'!$F$33="undrained"),BH376,""))</f>
        <v/>
      </c>
      <c r="CP376" s="409" t="str">
        <f>IF(AND('[1]Multi-Field'!$E$34=[1]Lists!BF376,'[1]Multi-Field'!$F$34="Drained"),BI376,IF(AND('[1]Multi-Field'!$E$34=[1]Lists!BF376,'[1]Multi-Field'!$F$34="undrained"),BH376,""))</f>
        <v/>
      </c>
      <c r="CQ376" s="409" t="str">
        <f>IF(AND('[1]Multi-Field'!$E$35=[1]Lists!BF376,'[1]Multi-Field'!$F$35="Drained"),BI376,IF(AND('[1]Multi-Field'!$E$35=[1]Lists!BF376,'[1]Multi-Field'!$F$35="undrained"),BH376,""))</f>
        <v/>
      </c>
      <c r="CR376" s="409" t="str">
        <f>IF(AND('[1]Multi-Field'!$E$36=[1]Lists!BF376,'[1]Multi-Field'!$F$36="Drained"),BI376,IF(AND('[1]Multi-Field'!$E$36=[1]Lists!BF376,'[1]Multi-Field'!$F$36="undrained"),BH376,""))</f>
        <v/>
      </c>
      <c r="CS376" s="409" t="str">
        <f>IF(AND('[1]Multi-Field'!$E$37=[1]Lists!BF376,'[1]Multi-Field'!$F$37="Drained"),BI376,IF(AND('[1]Multi-Field'!$E$37=[1]Lists!BF376,'[1]Multi-Field'!$F$37="undrained"),BH376,""))</f>
        <v/>
      </c>
      <c r="CT376" s="409" t="str">
        <f>IF(AND('[1]Multi-Field'!$E$38=[1]Lists!BF376,'[1]Multi-Field'!$F$38="Drained"),BI376,IF(AND('[1]Multi-Field'!$E$38=[1]Lists!BF376,'[1]Multi-Field'!$F$38="undrained"),BH376,""))</f>
        <v/>
      </c>
      <c r="CU376" s="409" t="str">
        <f>IF(AND('[1]Multi-Field'!$E$39=[1]Lists!BF376,'[1]Multi-Field'!$F$39="Drained"),BI376,IF(AND('[1]Multi-Field'!$E$39=[1]Lists!BF376,'[1]Multi-Field'!$F$39="undrained"),BH376,""))</f>
        <v/>
      </c>
      <c r="CV376" s="409" t="str">
        <f>IF(AND('[1]Multi-Field'!$E$40=[1]Lists!BF376,'[1]Multi-Field'!$F$40="Drained"),BI376,IF(AND('[1]Multi-Field'!$E$40=[1]Lists!BF376,'[1]Multi-Field'!$F$40="undrained"),BH376,""))</f>
        <v/>
      </c>
      <c r="CW376" s="409" t="str">
        <f>IF(AND('[1]Multi-Field'!$E$41=[1]Lists!BF376,'[1]Multi-Field'!$F$40="Drained"),BI376,IF(AND('[1]Multi-Field'!$E$40=[1]Lists!BF376,'[1]Multi-Field'!$F$40="undrained"),BH376,""))</f>
        <v/>
      </c>
      <c r="CX376" s="409" t="str">
        <f>IF(AND('[1]Multi-Field'!$E$42=[1]Lists!BF376,'[1]Multi-Field'!$F$42="Drained"),BI376,IF(AND('[1]Multi-Field'!$E$42=[1]Lists!BF376,'[1]Multi-Field'!$F$42="undrained"),BH376,""))</f>
        <v/>
      </c>
      <c r="CY376" s="409" t="str">
        <f>IF(AND('[1]Multi-Field'!$E$43=[1]Lists!BF376,'[1]Multi-Field'!$F$43="Drained"),BI376,IF(AND('[1]Multi-Field'!$E$43=[1]Lists!BF376,'[1]Multi-Field'!$F$43="undrained"),BH376,""))</f>
        <v/>
      </c>
      <c r="CZ376" s="409" t="str">
        <f>IF(AND('[1]Multi-Field'!$E$44=[1]Lists!BF376,'[1]Multi-Field'!$F$44="Drained"),BI376,IF(AND('[1]Multi-Field'!$E$44=[1]Lists!BF376,'[1]Multi-Field'!$F$44="undrained"),BH376,""))</f>
        <v/>
      </c>
      <c r="DA376" s="409" t="str">
        <f>IF(AND('[1]Multi-Field'!$E$45=[1]Lists!BF376,'[1]Multi-Field'!$F$45="Drained"),BI376,IF(AND('[1]Multi-Field'!$E$45=[1]Lists!BF376,'[1]Multi-Field'!$F$45="undrained"),BH376,""))</f>
        <v/>
      </c>
      <c r="DB376" s="409" t="str">
        <f>IF(AND('[1]Multi-Field'!$E$46=[1]Lists!BF376,'[1]Multi-Field'!$F$46="Drained"),BI376,IF(AND('[1]Multi-Field'!$E$46=[1]Lists!BF376,'[1]Multi-Field'!$F$46="undrained"),BH376,""))</f>
        <v/>
      </c>
      <c r="DC376" s="409" t="str">
        <f>IF(AND('[1]Multi-Field'!$E$47=[1]Lists!BF376,'[1]Multi-Field'!$F$47="Drained"),BI376,IF(AND('[1]Multi-Field'!$E$47=[1]Lists!BF376,'[1]Multi-Field'!$F$47="undrained"),BH376,""))</f>
        <v/>
      </c>
      <c r="DD376" s="409" t="str">
        <f>IF(AND('[1]Multi-Field'!$E$48=[1]Lists!BF376,'[1]Multi-Field'!$F$48="Drained"),BI376,IF(AND('[1]Multi-Field'!$E$48=[1]Lists!BF376,'[1]Multi-Field'!$F$48="undrained"),BH376,""))</f>
        <v/>
      </c>
      <c r="DE376" s="409" t="str">
        <f>IF(AND('[1]Multi-Field'!$E$49=[1]Lists!BF376,'[1]Multi-Field'!$F$49="Drained"),BI376,IF(AND('[1]Multi-Field'!$E$49=[1]Lists!BF376,'[1]Multi-Field'!$F$9="undrained"),BH376,""))</f>
        <v/>
      </c>
      <c r="DF376" s="409" t="str">
        <f>IF(AND('[1]Multi-Field'!$E$50=[1]Lists!BF376,'[1]Multi-Field'!$F$50="Drained"),BI376,IF(AND('[1]Multi-Field'!$E$50=[1]Lists!BF376,'[1]Multi-Field'!$F$50="undrained"),BH376,""))</f>
        <v/>
      </c>
      <c r="DG376" s="409" t="str">
        <f>IF(AND('[1]Multi-Field'!$E$51=[1]Lists!BF376,'[1]Multi-Field'!$F$51="Drained"),BI376,IF(AND('[1]Multi-Field'!$E$51=[1]Lists!BF376,'[1]Multi-Field'!$F$51="undrained"),BH376,""))</f>
        <v/>
      </c>
      <c r="DH376" s="409" t="str">
        <f>IF(AND('[1]Multi-Field'!$E$52=[1]Lists!BF376,'[1]Multi-Field'!$F$52="Drained"),BI376,IF(AND('[1]Multi-Field'!$E$52=[1]Lists!BF376,'[1]Multi-Field'!$F$52="undrained"),BH376,""))</f>
        <v/>
      </c>
      <c r="DI376" s="409" t="str">
        <f>IF(AND('[1]Multi-Field'!$E$53=[1]Lists!BF376,'[1]Multi-Field'!$F$53="Drained"),BI376,IF(AND('[1]Multi-Field'!$E$53=[1]Lists!BF376,'[1]Multi-Field'!$F$53="undrained"),BH376,""))</f>
        <v/>
      </c>
      <c r="DJ376" s="409" t="str">
        <f>IF(AND('[1]Multi-Field'!$E$54=[1]Lists!BF376,'[1]Multi-Field'!$F$54="Drained"),BI376,IF(AND('[1]Multi-Field'!$E$54=[1]Lists!BF376,'[1]Multi-Field'!$F$54="undrained"),BH376,""))</f>
        <v/>
      </c>
      <c r="DK376" s="409" t="str">
        <f>IF(AND('[1]Multi-Field'!$E$55=[1]Lists!BF376,'[1]Multi-Field'!$F$55="Drained"),BI376,IF(AND('[1]Multi-Field'!$E$55=[1]Lists!BF376,'[1]Multi-Field'!$F$55="undrained"),BH376,""))</f>
        <v/>
      </c>
      <c r="DL376" s="409" t="str">
        <f>IF(AND('[1]Multi-Field'!$E$56=[1]Lists!BF376,'[1]Multi-Field'!$F$56="Drained"),BI376,IF(AND('[1]Multi-Field'!$E$56=[1]Lists!BF376,'[1]Multi-Field'!$F$56="undrained"),BH376,""))</f>
        <v/>
      </c>
      <c r="DM376" s="409" t="str">
        <f>IF(AND('[1]Multi-Field'!$E$57=[1]Lists!BF376,'[1]Multi-Field'!$F$57="Drained"),BI376,IF(AND('[1]Multi-Field'!$E$57=[1]Lists!BF376,'[1]Multi-Field'!$F$57="undrained"),BH376,""))</f>
        <v/>
      </c>
      <c r="DN376" s="409" t="str">
        <f>IF(AND('[1]Multi-Field'!$E$58=[1]Lists!BF376,'[1]Multi-Field'!$F$58="Drained"),BI376,IF(AND('[1]Multi-Field'!$E$58=[1]Lists!BF376,'[1]Multi-Field'!$F$58="undrained"),BH376,""))</f>
        <v/>
      </c>
      <c r="DO376" s="409" t="str">
        <f>IF(AND('[1]Multi-Field'!$E$59=[1]Lists!BF376,'[1]Multi-Field'!$F$59="Drained"),BI376,IF(AND('[1]Multi-Field'!$E$59=[1]Lists!BF376,'[1]Multi-Field'!$F$59="undrained"),BH376,""))</f>
        <v/>
      </c>
      <c r="DP376" s="409" t="str">
        <f>IF(AND('[1]Multi-Field'!$E$60=[1]Lists!BF376,'[1]Multi-Field'!$F$60="Drained"),BI376,IF(AND('[1]Multi-Field'!$E$60=[1]Lists!BF376,'[1]Multi-Field'!$F$60="undrained"),BH376,""))</f>
        <v/>
      </c>
      <c r="DQ376" s="409" t="str">
        <f>IF(AND('[1]Multi-Field'!$E$61=[1]Lists!BF376,'[1]Multi-Field'!$F$61="Drained"),BI376,IF(AND('[1]Multi-Field'!$E$61=[1]Lists!BF376,'[1]Multi-Field'!$F$61="undrained"),BH376,""))</f>
        <v/>
      </c>
      <c r="DR376" s="409" t="str">
        <f>IF(AND('[1]Multi-Field'!$E$62=[1]Lists!BF376,'[1]Multi-Field'!$F$62="Drained"),BI376,IF(AND('[1]Multi-Field'!$E$62=[1]Lists!BF376,'[1]Multi-Field'!$F$62="undrained"),BH376,""))</f>
        <v/>
      </c>
      <c r="DS376" s="409" t="str">
        <f>IF(AND('[1]Multi-Field'!$E$63=[1]Lists!BF376,'[1]Multi-Field'!$F$63="Drained"),BI376,IF(AND('[1]Multi-Field'!$E$63=[1]Lists!BF376,'[1]Multi-Field'!$F$63="undrained"),BH376,""))</f>
        <v/>
      </c>
      <c r="DT376" s="409" t="str">
        <f>IF(AND('[1]Multi-Field'!$E$64=[1]Lists!BF376,'[1]Multi-Field'!$F$64="Drained"),BI376,IF(AND('[1]Multi-Field'!$E$64=[1]Lists!BF376,'[1]Multi-Field'!$F$64="undrained"),BH376,""))</f>
        <v/>
      </c>
      <c r="DU376" s="409" t="str">
        <f>IF(AND('[1]Multi-Field'!$E$65=[1]Lists!BF376,'[1]Multi-Field'!$F$65="Drained"),BI376,IF(AND('[1]Multi-Field'!$E$65=[1]Lists!BF376,'[1]Multi-Field'!$F$65="undrained"),BH376,""))</f>
        <v/>
      </c>
      <c r="DV376" s="409" t="str">
        <f>IF(AND('[1]Multi-Field'!$E$66=[1]Lists!BF376,'[1]Multi-Field'!$F$66="Drained"),BI376,IF(AND('[1]Multi-Field'!$E$66=[1]Lists!BF376,'[1]Multi-Field'!$F$66="undrained"),BH376,""))</f>
        <v/>
      </c>
      <c r="DW376" s="409" t="str">
        <f>IF(AND('[1]Multi-Field'!$E$67=[1]Lists!BF376,'[1]Multi-Field'!$F$67="Drained"),BI376,IF(AND('[1]Multi-Field'!$E$67=[1]Lists!BF376,'[1]Multi-Field'!$F$67="undrained"),BH376,""))</f>
        <v/>
      </c>
      <c r="DX376" s="409" t="str">
        <f>IF(AND('[1]Multi-Field'!$E$68=[1]Lists!BF376,'[1]Multi-Field'!$F$68="Drained"),BI376,IF(AND('[1]Multi-Field'!$E$68=[1]Lists!BF376,'[1]Multi-Field'!$F$68="undrained"),BH376,""))</f>
        <v/>
      </c>
      <c r="DY376" s="409" t="str">
        <f>IF(AND('[1]Multi-Field'!$E$69=[1]Lists!BF376,'[1]Multi-Field'!$F$69="Drained"),BI376,IF(AND('[1]Multi-Field'!$E$69=[1]Lists!BF376,'[1]Multi-Field'!$F$69="undrained"),BH376,""))</f>
        <v/>
      </c>
      <c r="DZ376" s="409" t="str">
        <f>IF(AND('[1]Multi-Field'!$E$70=[1]Lists!BF376,'[1]Multi-Field'!$F$70="Drained"),BI376,IF(AND('[1]Multi-Field'!$E$70=[1]Lists!BF376,'[1]Multi-Field'!$F$70="undrained"),BH376,""))</f>
        <v/>
      </c>
      <c r="EA376" s="409" t="str">
        <f>IF(AND('[1]Multi-Field'!$E$71=[1]Lists!BF376,'[1]Multi-Field'!$F$71="Drained"),BI376,IF(AND('[1]Multi-Field'!$E$71=[1]Lists!BF376,'[1]Multi-Field'!$F$71="undrained"),BH376,""))</f>
        <v/>
      </c>
      <c r="EB376" s="409" t="str">
        <f>IF(AND('[1]Multi-Field'!$E$72=[1]Lists!BF376,'[1]Multi-Field'!$F$72="Drained"),BI376,IF(AND('[1]Multi-Field'!$E$72=[1]Lists!BF376,'[1]Multi-Field'!$F$72="undrained"),BH376,""))</f>
        <v/>
      </c>
      <c r="EC376" s="409" t="str">
        <f>IF(AND('[1]Multi-Field'!$E$73=[1]Lists!BF376,'[1]Multi-Field'!$F$73="Drained"),BI376,IF(AND('[1]Multi-Field'!$E$73=[1]Lists!BF376,'[1]Multi-Field'!$F$73="undrained"),BH376,""))</f>
        <v/>
      </c>
      <c r="ED376" s="409" t="str">
        <f>IF(AND('[1]Multi-Field'!$E$74=[1]Lists!BF376,'[1]Multi-Field'!$F$74="Drained"),BI376,IF(AND('[1]Multi-Field'!$E$74=[1]Lists!BF376,'[1]Multi-Field'!$F$74="undrained"),BH376,""))</f>
        <v/>
      </c>
      <c r="EE376" s="409" t="str">
        <f>IF(AND('[1]Multi-Field'!$E$75=[1]Lists!BF376,'[1]Multi-Field'!$F$75="Drained"),BI376,IF(AND('[1]Multi-Field'!$E$75=[1]Lists!BF376,'[1]Multi-Field'!$F$75="undrained"),BH376,""))</f>
        <v/>
      </c>
      <c r="EF376" s="409" t="str">
        <f>IF(AND('[1]Multi-Field'!$E$76=[1]Lists!BF376,'[1]Multi-Field'!$F$76="Drained"),BI376,IF(AND('[1]Multi-Field'!$E$76=[1]Lists!BF376,'[1]Multi-Field'!$F$6="undrained"),BH376,""))</f>
        <v/>
      </c>
      <c r="EG376" s="409" t="str">
        <f>IF(AND('[1]Multi-Field'!$E$77=[1]Lists!BF376,'[1]Multi-Field'!$F$77="Drained"),BI376,IF(AND('[1]Multi-Field'!$E$77=[1]Lists!BF376,'[1]Multi-Field'!$F$77="undrained"),BH376,""))</f>
        <v/>
      </c>
      <c r="EH376" s="409" t="str">
        <f>IF(AND('[1]Multi-Field'!$E$78=[1]Lists!BF376,'[1]Multi-Field'!$F$78="Drained"),BI376,IF(AND('[1]Multi-Field'!$E$78=[1]Lists!BF376,'[1]Multi-Field'!$F$78="undrained"),BH376,""))</f>
        <v/>
      </c>
      <c r="EI376" s="409" t="str">
        <f>IF(AND('[1]Multi-Field'!$E$79=[1]Lists!BF376,'[1]Multi-Field'!$F$79="Drained"),BI376,IF(AND('[1]Multi-Field'!$E$79=[1]Lists!BF376,'[1]Multi-Field'!$F$79="undrained"),BH376,""))</f>
        <v/>
      </c>
      <c r="EJ376" s="409" t="str">
        <f>IF(AND('[1]Multi-Field'!$E$80=[1]Lists!BF376,'[1]Multi-Field'!$F$80="Drained"),BI376,IF(AND('[1]Multi-Field'!$E$80=[1]Lists!BF376,'[1]Multi-Field'!$F$80="undrained"),BH376,""))</f>
        <v/>
      </c>
      <c r="EK376" s="409" t="str">
        <f>IF(AND('[1]Multi-Field'!$E$81=[1]Lists!BF376,'[1]Multi-Field'!$F$81="Drained"),BI376,IF(AND('[1]Multi-Field'!$E$81=[1]Lists!BF376,'[1]Multi-Field'!$F$81="undrained"),BH376,""))</f>
        <v/>
      </c>
      <c r="EL376" s="409" t="str">
        <f>IF(AND('[1]Multi-Field'!$E$82=[1]Lists!BF376,'[1]Multi-Field'!$F$82="Drained"),BI376,IF(AND('[1]Multi-Field'!$E$82=[1]Lists!BF376,'[1]Multi-Field'!$F$82="undrained"),BH376,""))</f>
        <v/>
      </c>
      <c r="EM376" s="409" t="str">
        <f>IF(AND('[1]Multi-Field'!$E$83=[1]Lists!BF376,'[1]Multi-Field'!$F$83="Drained"),BI376,IF(AND('[1]Multi-Field'!$E$83=[1]Lists!BF376,'[1]Multi-Field'!$F$83="undrained"),BH376,""))</f>
        <v/>
      </c>
      <c r="EN376" s="409" t="str">
        <f>IF(AND('[1]Multi-Field'!$E$84=[1]Lists!BF376,'[1]Multi-Field'!$F$84="Drained"),BI376,IF(AND('[1]Multi-Field'!$E$84=[1]Lists!BF376,'[1]Multi-Field'!$F$84="undrained"),BH376,""))</f>
        <v/>
      </c>
      <c r="EO376" s="409" t="str">
        <f>IF(AND('[1]Multi-Field'!$E$85=[1]Lists!BF376,'[1]Multi-Field'!$F$85="Drained"),BI376,IF(AND('[1]Multi-Field'!$E$85=[1]Lists!BF376,'[1]Multi-Field'!$F$85="undrained"),BH376,""))</f>
        <v/>
      </c>
      <c r="EP376" s="409" t="str">
        <f>IF(AND('[1]Multi-Field'!$E$86=[1]Lists!BF376,'[1]Multi-Field'!$F$86="Drained"),BI376,IF(AND('[1]Multi-Field'!$E$86=[1]Lists!BF376,'[1]Multi-Field'!$F$86="undrained"),BH376,""))</f>
        <v/>
      </c>
      <c r="EQ376" s="409" t="str">
        <f>IF(AND('[1]Multi-Field'!$E$87=[1]Lists!BF376,'[1]Multi-Field'!$F$87="Drained"),BI376,IF(AND('[1]Multi-Field'!$E$87=[1]Lists!BF376,'[1]Multi-Field'!$F$87="undrained"),BH376,""))</f>
        <v/>
      </c>
      <c r="ER376" s="409" t="str">
        <f>IF(AND('[1]Multi-Field'!$E$88=[1]Lists!BF376,'[1]Multi-Field'!$F$88="Drained"),BI376,IF(AND('[1]Multi-Field'!$E$88=[1]Lists!BF376,'[1]Multi-Field'!$F$88="undrained"),BH376,""))</f>
        <v/>
      </c>
      <c r="ES376" s="409" t="str">
        <f>IF(AND('[1]Multi-Field'!$E$89=[1]Lists!BF376,'[1]Multi-Field'!$F$89="Drained"),BI376,IF(AND('[1]Multi-Field'!$E$89=[1]Lists!BF376,'[1]Multi-Field'!$F$89="undrained"),BH376,""))</f>
        <v/>
      </c>
      <c r="ET376" s="409" t="str">
        <f>IF(AND('[1]Multi-Field'!$E$90=[1]Lists!BF376,'[1]Multi-Field'!$F$90="Drained"),BI376,IF(AND('[1]Multi-Field'!$E$90=[1]Lists!BF376,'[1]Multi-Field'!$F$90="undrained"),BH376,""))</f>
        <v/>
      </c>
      <c r="EU376" s="409" t="str">
        <f>IF(AND('[1]Multi-Field'!$E$91=[1]Lists!BF376,'[1]Multi-Field'!$F$91="Drained"),BI376,IF(AND('[1]Multi-Field'!$E$91=[1]Lists!BF376,'[1]Multi-Field'!$F$91="undrained"),BH376,""))</f>
        <v/>
      </c>
      <c r="EV376" s="409" t="str">
        <f>IF(AND('[1]Multi-Field'!$E$92=[1]Lists!BF376,'[1]Multi-Field'!$F$92="Drained"),BI376,IF(AND('[1]Multi-Field'!$E$92=[1]Lists!BF376,'[1]Multi-Field'!$F$92="undrained"),BH376,""))</f>
        <v/>
      </c>
      <c r="EW376" s="409" t="str">
        <f>IF(AND('[1]Multi-Field'!$E$93=[1]Lists!BF376,'[1]Multi-Field'!$F$93="Drained"),BI376,IF(AND('[1]Multi-Field'!$E$93=[1]Lists!BF376,'[1]Multi-Field'!$F$93="undrained"),BH376,""))</f>
        <v/>
      </c>
      <c r="EX376" s="409" t="str">
        <f>IF(AND('[1]Multi-Field'!$E$94=[1]Lists!BF376,'[1]Multi-Field'!$F$94="Drained"),BI376,IF(AND('[1]Multi-Field'!$E$94=[1]Lists!BF376,'[1]Multi-Field'!$F$94="undrained"),BH376,""))</f>
        <v/>
      </c>
      <c r="EY376" s="409" t="str">
        <f>IF(AND('[1]Multi-Field'!$E$95=[1]Lists!BF376,'[1]Multi-Field'!$F$95="Drained"),BI376,IF(AND('[1]Multi-Field'!$E$95=[1]Lists!BF376,'[1]Multi-Field'!$F$95="undrained"),BH376,""))</f>
        <v/>
      </c>
      <c r="EZ376" s="409" t="str">
        <f>IF(AND('[1]Multi-Field'!$E$96=[1]Lists!BF376,'[1]Multi-Field'!$F$96="Drained"),BI376,IF(AND('[1]Multi-Field'!$E$96=[1]Lists!BF376,'[1]Multi-Field'!$F$96="undrained"),BH376,""))</f>
        <v/>
      </c>
      <c r="FA376" s="409" t="str">
        <f>IF(AND('[1]Multi-Field'!$E$97=[1]Lists!BF376,'[1]Multi-Field'!$F$97="Drained"),BI376,IF(AND('[1]Multi-Field'!$E$97=[1]Lists!BF376,'[1]Multi-Field'!$F$97="undrained"),BH376,""))</f>
        <v/>
      </c>
      <c r="FB376" s="409" t="str">
        <f>IF(AND('[1]Multi-Field'!$E$98=[1]Lists!BF376,'[1]Multi-Field'!$F$98="Drained"),BI376,IF(AND('[1]Multi-Field'!$E$98=[1]Lists!BF376,'[1]Multi-Field'!$F$98="undrained"),BH376,""))</f>
        <v/>
      </c>
      <c r="FC376" s="409" t="str">
        <f>IF(AND('[1]Multi-Field'!$E$99=[1]Lists!BF376,'[1]Multi-Field'!$F$99="Drained"),BI376,IF(AND('[1]Multi-Field'!$E$99=[1]Lists!BF376,'[1]Multi-Field'!$F$99="undrained"),BH376,""))</f>
        <v/>
      </c>
      <c r="FD376" s="409" t="str">
        <f>IF(AND('[1]Multi-Field'!$E$100=[1]Lists!BF376,'[1]Multi-Field'!$F$100="Drained"),BI376,IF(AND('[1]Multi-Field'!$E$100=[1]Lists!BF376,'[1]Multi-Field'!$F$100="undrained"),BH376,""))</f>
        <v/>
      </c>
      <c r="FE376" s="409" t="str">
        <f>IF(AND('[1]Multi-Field'!$E$101=[1]Lists!BF376,'[1]Multi-Field'!$F$101="Drained"),BI376,IF(AND('[1]Multi-Field'!$E$101=[1]Lists!BF376,'[1]Multi-Field'!$F$101="undrained"),BH376,""))</f>
        <v/>
      </c>
      <c r="FF376" s="409" t="str">
        <f>IF(AND('[1]Multi-Field'!$E$102=[1]Lists!BF376,'[1]Multi-Field'!$F$102="Drained"),BI376,IF(AND('[1]Multi-Field'!$E$102=[1]Lists!BF376,'[1]Multi-Field'!$F$102="undrained"),BH376,""))</f>
        <v/>
      </c>
      <c r="FG376" s="409" t="str">
        <f>IF(AND('[1]Multi-Field'!$E$103=[1]Lists!BF376,'[1]Multi-Field'!$F$103="Drained"),BI376,IF(AND('[1]Multi-Field'!$E$103=[1]Lists!BF376,'[1]Multi-Field'!$F$103="undrained"),BH376,""))</f>
        <v/>
      </c>
      <c r="FH376" s="409" t="str">
        <f>IF(AND('[1]Multi-Field'!$E$104=[1]Lists!BF376,'[1]Multi-Field'!$F$104="Drained"),BI376,IF(AND('[1]Multi-Field'!$E$104=[1]Lists!BF376,'[1]Multi-Field'!$F$104="undrained"),BH376,""))</f>
        <v/>
      </c>
      <c r="FI376" s="409" t="str">
        <f>IF(AND('[1]Multi-Field'!$E$105=[1]Lists!BF376,'[1]Multi-Field'!$F$105="Drained"),BI376,IF(AND('[1]Multi-Field'!$E$105=[1]Lists!BF376,'[1]Multi-Field'!$F$105="undrained"),BH376,""))</f>
        <v/>
      </c>
      <c r="FJ376" s="409" t="str">
        <f>IF(AND('[1]Multi-Field'!$E$106=[1]Lists!BF376,'[1]Multi-Field'!$F$106="Drained"),BI376,IF(AND('[1]Multi-Field'!$E$106=[1]Lists!BF376,'[1]Multi-Field'!$F$106="undrained"),BH376,""))</f>
        <v/>
      </c>
      <c r="FK376" s="409" t="str">
        <f>IF(AND('[1]Multi-Field'!$E$107=[1]Lists!BF376,'[1]Multi-Field'!$F$107="Drained"),BI376,IF(AND('[1]Multi-Field'!$E$107=[1]Lists!BF376,'[1]Multi-Field'!$F$107="undrained"),BH376,""))</f>
        <v/>
      </c>
      <c r="FL376" s="409" t="str">
        <f>IF(AND('[1]Multi-Field'!$E$108=[1]Lists!BF376,'[1]Multi-Field'!$F$108="Drained"),BI376,IF(AND('[1]Multi-Field'!$E$108=[1]Lists!BF376,'[1]Multi-Field'!$F$108="undrained"),BH376,""))</f>
        <v/>
      </c>
      <c r="FM376" s="409" t="str">
        <f>IF(AND('[1]Multi-Field'!$E$109=[1]Lists!BF376,'[1]Multi-Field'!$F$109="Drained"),BI376,IF(AND('[1]Multi-Field'!$E$109=[1]Lists!BF376,'[1]Multi-Field'!$F$109="undrained"),BH376,""))</f>
        <v/>
      </c>
      <c r="FN376" s="409" t="str">
        <f>IF(AND('[1]Multi-Field'!$E$110=[1]Lists!BF376,'[1]Multi-Field'!$F$110="Drained"),BI376,IF(AND('[1]Multi-Field'!$E$110=[1]Lists!BF376,'[1]Multi-Field'!$F$110="undrained"),BH376,""))</f>
        <v/>
      </c>
      <c r="FO376" s="409" t="str">
        <f>IF(AND('[1]Multi-Field'!$E$111=[1]Lists!BF376,'[1]Multi-Field'!$F$111="Drained"),BI376,IF(AND('[1]Multi-Field'!$E$111=[1]Lists!BF376,'[1]Multi-Field'!$F$111="undrained"),BH376,""))</f>
        <v/>
      </c>
      <c r="FP376" s="409" t="str">
        <f>IF(AND('[1]Multi-Field'!$E$112=[1]Lists!BF376,'[1]Multi-Field'!$F$112="Drained"),BI376,IF(AND('[1]Multi-Field'!$E$112=[1]Lists!BF376,'[1]Multi-Field'!$F$112="undrained"),BH376,""))</f>
        <v/>
      </c>
      <c r="FQ376" s="409" t="str">
        <f>IF(AND('[1]Multi-Field'!$E$113=[1]Lists!BF376,'[1]Multi-Field'!$F$113="Drained"),BI376,IF(AND('[1]Multi-Field'!$E$113=[1]Lists!BF376,'[1]Multi-Field'!$F$113="undrained"),BH376,""))</f>
        <v/>
      </c>
      <c r="FR376" s="409" t="str">
        <f>IF(AND('[1]Multi-Field'!$E$114=[1]Lists!BF376,'[1]Multi-Field'!$F$114="Drained"),BI376,IF(AND('[1]Multi-Field'!$E$114=[1]Lists!BF376,'[1]Multi-Field'!$F$114="undrained"),BH376,""))</f>
        <v/>
      </c>
      <c r="FS376" s="409" t="str">
        <f>IF(AND('[1]Multi-Field'!$E$115=[1]Lists!BF376,'[1]Multi-Field'!$F$115="Drained"),BI376,IF(AND('[1]Multi-Field'!$E$115=[1]Lists!BF376,'[1]Multi-Field'!$F$115="undrained"),BH376,""))</f>
        <v/>
      </c>
      <c r="FT376" s="409" t="str">
        <f>IF(AND('[1]Multi-Field'!$E$116=[1]Lists!BF376,'[1]Multi-Field'!$F$116="Drained"),BI376,IF(AND('[1]Multi-Field'!$E$116=[1]Lists!BF376,'[1]Multi-Field'!$F$116="undrained"),BH376,""))</f>
        <v/>
      </c>
      <c r="FU376" s="409" t="str">
        <f>IF(AND('[1]Multi-Field'!$E$117=[1]Lists!BF376,'[1]Multi-Field'!$F$117="Drained"),BI376,IF(AND('[1]Multi-Field'!$E$117=[1]Lists!BF376,'[1]Multi-Field'!$F$117="undrained"),BH376,""))</f>
        <v/>
      </c>
      <c r="FV376" s="409" t="str">
        <f>IF(AND('[1]Multi-Field'!$E$118=[1]Lists!BF376,'[1]Multi-Field'!$F$118="Drained"),BI376,IF(AND('[1]Multi-Field'!$E$118=[1]Lists!BF376,'[1]Multi-Field'!$F$118="undrained"),BH376,""))</f>
        <v/>
      </c>
      <c r="FW376" s="409" t="str">
        <f>IF(AND('[1]Multi-Field'!$E$119=[1]Lists!BF376,'[1]Multi-Field'!$F$119="Drained"),BI376,IF(AND('[1]Multi-Field'!$E$119=[1]Lists!BF376,'[1]Multi-Field'!$F$119="undrained"),BH376,""))</f>
        <v/>
      </c>
      <c r="FX376" s="409" t="str">
        <f>IF(AND('[1]Multi-Field'!$E$120=[1]Lists!BF376,'[1]Multi-Field'!$F$120="Drained"),BI376,IF(AND('[1]Multi-Field'!$E$120=[1]Lists!BF376,'[1]Multi-Field'!$F$120="undrained"),BH376,""))</f>
        <v/>
      </c>
      <c r="GC376" s="4">
        <v>1</v>
      </c>
    </row>
    <row r="377" spans="1:185" ht="13.5" customHeight="1">
      <c r="A377" s="7" t="s">
        <v>463</v>
      </c>
      <c r="B377" s="7"/>
      <c r="C377" s="7"/>
      <c r="D377" s="8">
        <v>50</v>
      </c>
      <c r="E377" s="8">
        <f t="shared" si="53"/>
        <v>53</v>
      </c>
      <c r="F377" s="8">
        <f t="shared" si="54"/>
        <v>57</v>
      </c>
      <c r="G377" s="8">
        <v>60</v>
      </c>
      <c r="H377" s="8">
        <v>50</v>
      </c>
      <c r="I377" s="8">
        <f t="shared" si="57"/>
        <v>53</v>
      </c>
      <c r="J377" s="8">
        <f t="shared" si="58"/>
        <v>57</v>
      </c>
      <c r="K377" s="8">
        <v>60</v>
      </c>
      <c r="L377" s="8">
        <v>80</v>
      </c>
      <c r="M377" s="8">
        <f t="shared" si="55"/>
        <v>83</v>
      </c>
      <c r="N377" s="8">
        <f t="shared" si="56"/>
        <v>87</v>
      </c>
      <c r="O377" s="8">
        <v>90</v>
      </c>
      <c r="P377" s="391">
        <v>352</v>
      </c>
      <c r="Q377" s="394"/>
      <c r="R377" s="395" t="b">
        <f>IF(OR('Multi-Field'!AA354=Lists!$AC$42,'Multi-Field'!AA354=Lists!$AC$43),IF('Multi-Field'!Z354="x",(IF('Multi-Field'!AC354=Lists!$Q$11,Lists!$R$11,IF('Multi-Field'!AC354=Lists!$Q$12,Lists!$R$12,IF('Multi-Field'!AC354=Lists!$Q$13,Lists!$R$13,IF('Multi-Field'!AC354=Lists!$Q$14,Lists!$R$14))))),IF('Multi-Field'!X354="x",(IF('Multi-Field'!AC354=Lists!$Q$11,Lists!$S$11,IF('Multi-Field'!AC354=Lists!$Q$12,Lists!$S$12,IF('Multi-Field'!AC354=Lists!$Q$13,Lists!$S$13,IF('Multi-Field'!AC354=Lists!$Q$14,Lists!$S$14))))),IF('Multi-Field'!V354="x",(IF('Multi-Field'!AC354=Lists!$Q$11,Lists!$T$11,IF('Multi-Field'!AC354=Lists!$Q$12,Lists!$T$12,IF('Multi-Field'!AC354=Lists!$Q$13,Lists!$T$13,IF('Multi-Field'!AC354=Lists!$Q$14,Lists!$T$14))))),0))))</f>
        <v>0</v>
      </c>
      <c r="S377" s="395" t="str">
        <f t="shared" si="59"/>
        <v/>
      </c>
      <c r="T377" s="395"/>
      <c r="U377" s="396"/>
      <c r="BF377" s="411" t="s">
        <v>1541</v>
      </c>
      <c r="BG377" s="412">
        <v>5</v>
      </c>
      <c r="BH377" s="412">
        <v>2</v>
      </c>
      <c r="BI377" s="412">
        <v>3.5</v>
      </c>
      <c r="BJ377" s="409" t="e">
        <f>IF(AND('[1]Single Field'!#REF!=[1]Lists!BF377,'[1]Single Field'!#REF!="Drained"),"x",IF(AND('[1]Single Field'!#REF!=[1]Lists!BF377,'[1]Single Field'!#REF!="Undrained"),O,""))</f>
        <v>#REF!</v>
      </c>
      <c r="BK377" s="409" t="str">
        <f>IF(AND('[1]Multi-Field'!$E$3=[1]Lists!BF377,'[1]Multi-Field'!$F$3="Drained"),BI377,IF(AND('[1]Multi-Field'!$E$3=BF377,'[1]Multi-Field'!$F$3="undrained"),BH377,""))</f>
        <v/>
      </c>
      <c r="BL377" s="409" t="str">
        <f>IF(AND('[1]Multi-Field'!$E$4=BF377,'[1]Multi-Field'!$F$4="Drained"),BI377,IF(AND('[1]Multi-Field'!$E$4=BF377,'[1]Multi-Field'!$F$4="undrained"),BH377,""))</f>
        <v/>
      </c>
      <c r="BM377" s="409" t="str">
        <f>IF(AND('[1]Multi-Field'!$E$5=BF377,'[1]Multi-Field'!$F$5="Drained"),BI377,IF(AND('[1]Multi-Field'!$E$5=BF377,'[1]Multi-Field'!$F$5="undrained"),BH377,""))</f>
        <v/>
      </c>
      <c r="BN377" s="409" t="str">
        <f>IF(AND('[1]Multi-Field'!$E$6=BF377,'[1]Multi-Field'!$F$6="Drained"),BI377,IF(AND('[1]Multi-Field'!$E$6=BF377,'[1]Multi-Field'!$F$6="undrained"),BH377,""))</f>
        <v/>
      </c>
      <c r="BO377" s="409" t="str">
        <f>IF(AND('[1]Multi-Field'!$E$7=BF377,'[1]Multi-Field'!$F$7="Drained"),BI377,IF(AND('[1]Multi-Field'!$E$7=BF377,'[1]Multi-Field'!$F$7="undrained"),BH377,""))</f>
        <v/>
      </c>
      <c r="BP377" s="409" t="str">
        <f>IF(AND('[1]Multi-Field'!$E$8=BF377,'[1]Multi-Field'!$F$8="Drained"),BI377,IF(AND('[1]Multi-Field'!$E$8=BF377,'[1]Multi-Field'!$F$8="undrained"),BH377,""))</f>
        <v/>
      </c>
      <c r="BQ377" s="409" t="str">
        <f>IF(AND('[1]Multi-Field'!$E$9=BF377,'[1]Multi-Field'!$F$9="Drained"),BI377,IF(AND('[1]Multi-Field'!$E$9=BF377,'[1]Multi-Field'!$F$9="undrained"),BH377,""))</f>
        <v/>
      </c>
      <c r="BR377" s="409" t="str">
        <f>IF(AND('[1]Multi-Field'!$E$10=BF377,'[1]Multi-Field'!$F$10="Drained"),BI377,IF(AND('[1]Multi-Field'!$E$10=BF377,'[1]Multi-Field'!$F$10="undrained"),BH377,""))</f>
        <v/>
      </c>
      <c r="BS377" s="409" t="str">
        <f>IF(AND('[1]Multi-Field'!$E$11=BF377,'[1]Multi-Field'!$F$11="Drained"),BI377,IF(AND('[1]Multi-Field'!$E$11=BF377,'[1]Multi-Field'!$F$11="undrained"),BH377,""))</f>
        <v/>
      </c>
      <c r="BT377" s="409" t="str">
        <f>IF(AND('[1]Multi-Field'!$E$12=BF377,'[1]Multi-Field'!$F$12="Drained"),BI377,IF(AND('[1]Multi-Field'!$E$12=BF377,'[1]Multi-Field'!$F$12="undrained"),BH377,""))</f>
        <v/>
      </c>
      <c r="BU377" s="409" t="str">
        <f>IF(AND('[1]Multi-Field'!$E$13=BF377,'[1]Multi-Field'!$F$13="Drained"),BI377,IF(AND('[1]Multi-Field'!$E$3=BF377,'[1]Multi-Field'!$F$13="undrained"),BH377,""))</f>
        <v/>
      </c>
      <c r="BV377" s="409" t="str">
        <f>IF(AND('[1]Multi-Field'!$E$14=BF377,'[1]Multi-Field'!$F$14="Drained"),BI377,IF(AND('[1]Multi-Field'!$E$14=BF377,'[1]Multi-Field'!$F$14="undrained"),BH377,""))</f>
        <v/>
      </c>
      <c r="BW377" s="409" t="str">
        <f>IF(AND('[1]Multi-Field'!$E$15=BF377,'[1]Multi-Field'!$F$15="Drained"),BI377,IF(AND('[1]Multi-Field'!$E$15=BF377,'[1]Multi-Field'!$F$15="undrained"),BH377,""))</f>
        <v/>
      </c>
      <c r="BX377" s="409" t="str">
        <f>IF(AND('[1]Multi-Field'!$E$16=[1]Lists!BF377,'[1]Multi-Field'!$F$16="Drained"),BI377,IF(AND('[1]Multi-Field'!$E$16=[1]Lists!BF377,'[1]Multi-Field'!$F$16="undrained"),BH377,""))</f>
        <v/>
      </c>
      <c r="BY377" s="409" t="str">
        <f>IF(AND('[1]Multi-Field'!$E$17=[1]Lists!BF377,'[1]Multi-Field'!$F$17="Drained"),BI377,IF(AND('[1]Multi-Field'!$E$17=[1]Lists!BF377,'[1]Multi-Field'!$F$17="undrained"),BH377,""))</f>
        <v/>
      </c>
      <c r="BZ377" s="409" t="str">
        <f>IF(AND('[1]Multi-Field'!$E$18=[1]Lists!BF377,'[1]Multi-Field'!$F$18="Drained"),BI377,IF(AND('[1]Multi-Field'!$E$18=[1]Lists!BF377,'[1]Multi-Field'!$F$18="undrained"),BH377,""))</f>
        <v/>
      </c>
      <c r="CA377" s="409" t="str">
        <f>IF(AND('[1]Multi-Field'!$E$19=[1]Lists!BF377,'[1]Multi-Field'!$F$19="Drained"),BI377,IF(AND('[1]Multi-Field'!$E$19=[1]Lists!BF377,'[1]Multi-Field'!$F$19="undrained"),BH377,""))</f>
        <v/>
      </c>
      <c r="CB377" s="409" t="str">
        <f>IF(AND('[1]Multi-Field'!$E$20=[1]Lists!BF377,'[1]Multi-Field'!$F$20="Drained"),BI377,IF(AND('[1]Multi-Field'!$E$20=[1]Lists!BF377,'[1]Multi-Field'!$F$20="undrained"),BH377,""))</f>
        <v/>
      </c>
      <c r="CC377" s="409" t="str">
        <f>IF(AND('[1]Multi-Field'!$E$21=[1]Lists!BF377,'[1]Multi-Field'!$F$21="Drained"),BI377,IF(AND('[1]Multi-Field'!$E$21=[1]Lists!BF377,'[1]Multi-Field'!$F$21="undrained"),BH377,""))</f>
        <v/>
      </c>
      <c r="CD377" s="409" t="str">
        <f>IF(AND('[1]Multi-Field'!$E$22=[1]Lists!BF377,'[1]Multi-Field'!$F$22="Drained"),BI377,IF(AND('[1]Multi-Field'!$E$22=[1]Lists!BF377,'[1]Multi-Field'!$F$22="undrained"),BH377,""))</f>
        <v/>
      </c>
      <c r="CE377" s="409" t="str">
        <f>IF(AND('[1]Multi-Field'!$E$23=[1]Lists!BF377,'[1]Multi-Field'!$F$23="Drained"),BI377,IF(AND('[1]Multi-Field'!$E$23=[1]Lists!BF377,'[1]Multi-Field'!$F$23="undrained"),BH377,""))</f>
        <v/>
      </c>
      <c r="CF377" s="409" t="str">
        <f>IF(AND('[1]Multi-Field'!$E$24=[1]Lists!BF377,'[1]Multi-Field'!$F$24="Drained"),BI377,IF(AND('[1]Multi-Field'!$E$24=[1]Lists!BF377,'[1]Multi-Field'!$F$24="undrained"),BH377,""))</f>
        <v/>
      </c>
      <c r="CG377" s="409" t="str">
        <f>IF(AND('[1]Multi-Field'!$E$25=[1]Lists!BF377,'[1]Multi-Field'!$F$25="Drained"),BI377,IF(AND('[1]Multi-Field'!$E$25=[1]Lists!BF377,'[1]Multi-Field'!$F$25="undrained"),BH377,""))</f>
        <v/>
      </c>
      <c r="CH377" s="409" t="str">
        <f>IF(AND('[1]Multi-Field'!$E$26=[1]Lists!BF377,'[1]Multi-Field'!$F$26="Drained"),BI377,IF(AND('[1]Multi-Field'!$E$26=[1]Lists!BF377,'[1]Multi-Field'!$F$26="undrained"),BH377,""))</f>
        <v/>
      </c>
      <c r="CI377" s="409" t="str">
        <f>IF(AND('[1]Multi-Field'!$E$27=[1]Lists!BF377,'[1]Multi-Field'!$F$27="Drained"),BI377,IF(AND('[1]Multi-Field'!$E$27=[1]Lists!BF377,'[1]Multi-Field'!$F$27="undrained"),BH377,""))</f>
        <v/>
      </c>
      <c r="CJ377" s="409" t="str">
        <f>IF(AND('[1]Multi-Field'!$E$28=[1]Lists!BF377,'[1]Multi-Field'!$F$28="Drained"),BI377,IF(AND('[1]Multi-Field'!$E$28=[1]Lists!BF377,'[1]Multi-Field'!$F$28="undrained"),BH377,""))</f>
        <v/>
      </c>
      <c r="CK377" s="409" t="str">
        <f>IF(AND('[1]Multi-Field'!$E$29=[1]Lists!BF377,'[1]Multi-Field'!$F$29="Drained"),BI377,IF(AND('[1]Multi-Field'!$E$29=[1]Lists!BF377,'[1]Multi-Field'!$F$29="undrained"),BH377,""))</f>
        <v/>
      </c>
      <c r="CL377" s="409" t="str">
        <f>IF(AND('[1]Multi-Field'!$E$30=[1]Lists!BF377,'[1]Multi-Field'!$F$30="Drained"),BI377,IF(AND('[1]Multi-Field'!$E$30=[1]Lists!BF377,'[1]Multi-Field'!$F$30="undrained"),BH377,""))</f>
        <v/>
      </c>
      <c r="CM377" s="409" t="str">
        <f>IF(AND('[1]Multi-Field'!$E$31=[1]Lists!BF377,'[1]Multi-Field'!$F$31="Drained"),BI377,IF(AND('[1]Multi-Field'!$E$31=[1]Lists!BF377,'[1]Multi-Field'!$F$31="undrained"),BH377,""))</f>
        <v/>
      </c>
      <c r="CN377" s="409" t="str">
        <f>IF(AND('[1]Multi-Field'!$E$32=[1]Lists!BF377,'[1]Multi-Field'!$F$32="Drained"),BI377,IF(AND('[1]Multi-Field'!$E$32=[1]Lists!BF377,'[1]Multi-Field'!$F$32="undrained"),BH377,""))</f>
        <v/>
      </c>
      <c r="CO377" s="409" t="str">
        <f>IF(AND('[1]Multi-Field'!$E$33=[1]Lists!BF377,'[1]Multi-Field'!$F$33="Drained"),BI377,IF(AND('[1]Multi-Field'!$E$33=[1]Lists!BF377,'[1]Multi-Field'!$F$33="undrained"),BH377,""))</f>
        <v/>
      </c>
      <c r="CP377" s="409" t="str">
        <f>IF(AND('[1]Multi-Field'!$E$34=[1]Lists!BF377,'[1]Multi-Field'!$F$34="Drained"),BI377,IF(AND('[1]Multi-Field'!$E$34=[1]Lists!BF377,'[1]Multi-Field'!$F$34="undrained"),BH377,""))</f>
        <v/>
      </c>
      <c r="CQ377" s="409" t="str">
        <f>IF(AND('[1]Multi-Field'!$E$35=[1]Lists!BF377,'[1]Multi-Field'!$F$35="Drained"),BI377,IF(AND('[1]Multi-Field'!$E$35=[1]Lists!BF377,'[1]Multi-Field'!$F$35="undrained"),BH377,""))</f>
        <v/>
      </c>
      <c r="CR377" s="409" t="str">
        <f>IF(AND('[1]Multi-Field'!$E$36=[1]Lists!BF377,'[1]Multi-Field'!$F$36="Drained"),BI377,IF(AND('[1]Multi-Field'!$E$36=[1]Lists!BF377,'[1]Multi-Field'!$F$36="undrained"),BH377,""))</f>
        <v/>
      </c>
      <c r="CS377" s="409" t="str">
        <f>IF(AND('[1]Multi-Field'!$E$37=[1]Lists!BF377,'[1]Multi-Field'!$F$37="Drained"),BI377,IF(AND('[1]Multi-Field'!$E$37=[1]Lists!BF377,'[1]Multi-Field'!$F$37="undrained"),BH377,""))</f>
        <v/>
      </c>
      <c r="CT377" s="409" t="str">
        <f>IF(AND('[1]Multi-Field'!$E$38=[1]Lists!BF377,'[1]Multi-Field'!$F$38="Drained"),BI377,IF(AND('[1]Multi-Field'!$E$38=[1]Lists!BF377,'[1]Multi-Field'!$F$38="undrained"),BH377,""))</f>
        <v/>
      </c>
      <c r="CU377" s="409" t="str">
        <f>IF(AND('[1]Multi-Field'!$E$39=[1]Lists!BF377,'[1]Multi-Field'!$F$39="Drained"),BI377,IF(AND('[1]Multi-Field'!$E$39=[1]Lists!BF377,'[1]Multi-Field'!$F$39="undrained"),BH377,""))</f>
        <v/>
      </c>
      <c r="CV377" s="409" t="str">
        <f>IF(AND('[1]Multi-Field'!$E$40=[1]Lists!BF377,'[1]Multi-Field'!$F$40="Drained"),BI377,IF(AND('[1]Multi-Field'!$E$40=[1]Lists!BF377,'[1]Multi-Field'!$F$40="undrained"),BH377,""))</f>
        <v/>
      </c>
      <c r="CW377" s="409" t="str">
        <f>IF(AND('[1]Multi-Field'!$E$41=[1]Lists!BF377,'[1]Multi-Field'!$F$40="Drained"),BI377,IF(AND('[1]Multi-Field'!$E$40=[1]Lists!BF377,'[1]Multi-Field'!$F$40="undrained"),BH377,""))</f>
        <v/>
      </c>
      <c r="CX377" s="409" t="str">
        <f>IF(AND('[1]Multi-Field'!$E$42=[1]Lists!BF377,'[1]Multi-Field'!$F$42="Drained"),BI377,IF(AND('[1]Multi-Field'!$E$42=[1]Lists!BF377,'[1]Multi-Field'!$F$42="undrained"),BH377,""))</f>
        <v/>
      </c>
      <c r="CY377" s="409" t="str">
        <f>IF(AND('[1]Multi-Field'!$E$43=[1]Lists!BF377,'[1]Multi-Field'!$F$43="Drained"),BI377,IF(AND('[1]Multi-Field'!$E$43=[1]Lists!BF377,'[1]Multi-Field'!$F$43="undrained"),BH377,""))</f>
        <v/>
      </c>
      <c r="CZ377" s="409" t="str">
        <f>IF(AND('[1]Multi-Field'!$E$44=[1]Lists!BF377,'[1]Multi-Field'!$F$44="Drained"),BI377,IF(AND('[1]Multi-Field'!$E$44=[1]Lists!BF377,'[1]Multi-Field'!$F$44="undrained"),BH377,""))</f>
        <v/>
      </c>
      <c r="DA377" s="409" t="str">
        <f>IF(AND('[1]Multi-Field'!$E$45=[1]Lists!BF377,'[1]Multi-Field'!$F$45="Drained"),BI377,IF(AND('[1]Multi-Field'!$E$45=[1]Lists!BF377,'[1]Multi-Field'!$F$45="undrained"),BH377,""))</f>
        <v/>
      </c>
      <c r="DB377" s="409" t="str">
        <f>IF(AND('[1]Multi-Field'!$E$46=[1]Lists!BF377,'[1]Multi-Field'!$F$46="Drained"),BI377,IF(AND('[1]Multi-Field'!$E$46=[1]Lists!BF377,'[1]Multi-Field'!$F$46="undrained"),BH377,""))</f>
        <v/>
      </c>
      <c r="DC377" s="409" t="str">
        <f>IF(AND('[1]Multi-Field'!$E$47=[1]Lists!BF377,'[1]Multi-Field'!$F$47="Drained"),BI377,IF(AND('[1]Multi-Field'!$E$47=[1]Lists!BF377,'[1]Multi-Field'!$F$47="undrained"),BH377,""))</f>
        <v/>
      </c>
      <c r="DD377" s="409" t="str">
        <f>IF(AND('[1]Multi-Field'!$E$48=[1]Lists!BF377,'[1]Multi-Field'!$F$48="Drained"),BI377,IF(AND('[1]Multi-Field'!$E$48=[1]Lists!BF377,'[1]Multi-Field'!$F$48="undrained"),BH377,""))</f>
        <v/>
      </c>
      <c r="DE377" s="409" t="str">
        <f>IF(AND('[1]Multi-Field'!$E$49=[1]Lists!BF377,'[1]Multi-Field'!$F$49="Drained"),BI377,IF(AND('[1]Multi-Field'!$E$49=[1]Lists!BF377,'[1]Multi-Field'!$F$9="undrained"),BH377,""))</f>
        <v/>
      </c>
      <c r="DF377" s="409" t="str">
        <f>IF(AND('[1]Multi-Field'!$E$50=[1]Lists!BF377,'[1]Multi-Field'!$F$50="Drained"),BI377,IF(AND('[1]Multi-Field'!$E$50=[1]Lists!BF377,'[1]Multi-Field'!$F$50="undrained"),BH377,""))</f>
        <v/>
      </c>
      <c r="DG377" s="409" t="str">
        <f>IF(AND('[1]Multi-Field'!$E$51=[1]Lists!BF377,'[1]Multi-Field'!$F$51="Drained"),BI377,IF(AND('[1]Multi-Field'!$E$51=[1]Lists!BF377,'[1]Multi-Field'!$F$51="undrained"),BH377,""))</f>
        <v/>
      </c>
      <c r="DH377" s="409" t="str">
        <f>IF(AND('[1]Multi-Field'!$E$52=[1]Lists!BF377,'[1]Multi-Field'!$F$52="Drained"),BI377,IF(AND('[1]Multi-Field'!$E$52=[1]Lists!BF377,'[1]Multi-Field'!$F$52="undrained"),BH377,""))</f>
        <v/>
      </c>
      <c r="DI377" s="409" t="str">
        <f>IF(AND('[1]Multi-Field'!$E$53=[1]Lists!BF377,'[1]Multi-Field'!$F$53="Drained"),BI377,IF(AND('[1]Multi-Field'!$E$53=[1]Lists!BF377,'[1]Multi-Field'!$F$53="undrained"),BH377,""))</f>
        <v/>
      </c>
      <c r="DJ377" s="409" t="str">
        <f>IF(AND('[1]Multi-Field'!$E$54=[1]Lists!BF377,'[1]Multi-Field'!$F$54="Drained"),BI377,IF(AND('[1]Multi-Field'!$E$54=[1]Lists!BF377,'[1]Multi-Field'!$F$54="undrained"),BH377,""))</f>
        <v/>
      </c>
      <c r="DK377" s="409" t="str">
        <f>IF(AND('[1]Multi-Field'!$E$55=[1]Lists!BF377,'[1]Multi-Field'!$F$55="Drained"),BI377,IF(AND('[1]Multi-Field'!$E$55=[1]Lists!BF377,'[1]Multi-Field'!$F$55="undrained"),BH377,""))</f>
        <v/>
      </c>
      <c r="DL377" s="409" t="str">
        <f>IF(AND('[1]Multi-Field'!$E$56=[1]Lists!BF377,'[1]Multi-Field'!$F$56="Drained"),BI377,IF(AND('[1]Multi-Field'!$E$56=[1]Lists!BF377,'[1]Multi-Field'!$F$56="undrained"),BH377,""))</f>
        <v/>
      </c>
      <c r="DM377" s="409" t="str">
        <f>IF(AND('[1]Multi-Field'!$E$57=[1]Lists!BF377,'[1]Multi-Field'!$F$57="Drained"),BI377,IF(AND('[1]Multi-Field'!$E$57=[1]Lists!BF377,'[1]Multi-Field'!$F$57="undrained"),BH377,""))</f>
        <v/>
      </c>
      <c r="DN377" s="409" t="str">
        <f>IF(AND('[1]Multi-Field'!$E$58=[1]Lists!BF377,'[1]Multi-Field'!$F$58="Drained"),BI377,IF(AND('[1]Multi-Field'!$E$58=[1]Lists!BF377,'[1]Multi-Field'!$F$58="undrained"),BH377,""))</f>
        <v/>
      </c>
      <c r="DO377" s="409" t="str">
        <f>IF(AND('[1]Multi-Field'!$E$59=[1]Lists!BF377,'[1]Multi-Field'!$F$59="Drained"),BI377,IF(AND('[1]Multi-Field'!$E$59=[1]Lists!BF377,'[1]Multi-Field'!$F$59="undrained"),BH377,""))</f>
        <v/>
      </c>
      <c r="DP377" s="409" t="str">
        <f>IF(AND('[1]Multi-Field'!$E$60=[1]Lists!BF377,'[1]Multi-Field'!$F$60="Drained"),BI377,IF(AND('[1]Multi-Field'!$E$60=[1]Lists!BF377,'[1]Multi-Field'!$F$60="undrained"),BH377,""))</f>
        <v/>
      </c>
      <c r="DQ377" s="409" t="str">
        <f>IF(AND('[1]Multi-Field'!$E$61=[1]Lists!BF377,'[1]Multi-Field'!$F$61="Drained"),BI377,IF(AND('[1]Multi-Field'!$E$61=[1]Lists!BF377,'[1]Multi-Field'!$F$61="undrained"),BH377,""))</f>
        <v/>
      </c>
      <c r="DR377" s="409" t="str">
        <f>IF(AND('[1]Multi-Field'!$E$62=[1]Lists!BF377,'[1]Multi-Field'!$F$62="Drained"),BI377,IF(AND('[1]Multi-Field'!$E$62=[1]Lists!BF377,'[1]Multi-Field'!$F$62="undrained"),BH377,""))</f>
        <v/>
      </c>
      <c r="DS377" s="409" t="str">
        <f>IF(AND('[1]Multi-Field'!$E$63=[1]Lists!BF377,'[1]Multi-Field'!$F$63="Drained"),BI377,IF(AND('[1]Multi-Field'!$E$63=[1]Lists!BF377,'[1]Multi-Field'!$F$63="undrained"),BH377,""))</f>
        <v/>
      </c>
      <c r="DT377" s="409" t="str">
        <f>IF(AND('[1]Multi-Field'!$E$64=[1]Lists!BF377,'[1]Multi-Field'!$F$64="Drained"),BI377,IF(AND('[1]Multi-Field'!$E$64=[1]Lists!BF377,'[1]Multi-Field'!$F$64="undrained"),BH377,""))</f>
        <v/>
      </c>
      <c r="DU377" s="409" t="str">
        <f>IF(AND('[1]Multi-Field'!$E$65=[1]Lists!BF377,'[1]Multi-Field'!$F$65="Drained"),BI377,IF(AND('[1]Multi-Field'!$E$65=[1]Lists!BF377,'[1]Multi-Field'!$F$65="undrained"),BH377,""))</f>
        <v/>
      </c>
      <c r="DV377" s="409" t="str">
        <f>IF(AND('[1]Multi-Field'!$E$66=[1]Lists!BF377,'[1]Multi-Field'!$F$66="Drained"),BI377,IF(AND('[1]Multi-Field'!$E$66=[1]Lists!BF377,'[1]Multi-Field'!$F$66="undrained"),BH377,""))</f>
        <v/>
      </c>
      <c r="DW377" s="409" t="str">
        <f>IF(AND('[1]Multi-Field'!$E$67=[1]Lists!BF377,'[1]Multi-Field'!$F$67="Drained"),BI377,IF(AND('[1]Multi-Field'!$E$67=[1]Lists!BF377,'[1]Multi-Field'!$F$67="undrained"),BH377,""))</f>
        <v/>
      </c>
      <c r="DX377" s="409" t="str">
        <f>IF(AND('[1]Multi-Field'!$E$68=[1]Lists!BF377,'[1]Multi-Field'!$F$68="Drained"),BI377,IF(AND('[1]Multi-Field'!$E$68=[1]Lists!BF377,'[1]Multi-Field'!$F$68="undrained"),BH377,""))</f>
        <v/>
      </c>
      <c r="DY377" s="409" t="str">
        <f>IF(AND('[1]Multi-Field'!$E$69=[1]Lists!BF377,'[1]Multi-Field'!$F$69="Drained"),BI377,IF(AND('[1]Multi-Field'!$E$69=[1]Lists!BF377,'[1]Multi-Field'!$F$69="undrained"),BH377,""))</f>
        <v/>
      </c>
      <c r="DZ377" s="409" t="str">
        <f>IF(AND('[1]Multi-Field'!$E$70=[1]Lists!BF377,'[1]Multi-Field'!$F$70="Drained"),BI377,IF(AND('[1]Multi-Field'!$E$70=[1]Lists!BF377,'[1]Multi-Field'!$F$70="undrained"),BH377,""))</f>
        <v/>
      </c>
      <c r="EA377" s="409" t="str">
        <f>IF(AND('[1]Multi-Field'!$E$71=[1]Lists!BF377,'[1]Multi-Field'!$F$71="Drained"),BI377,IF(AND('[1]Multi-Field'!$E$71=[1]Lists!BF377,'[1]Multi-Field'!$F$71="undrained"),BH377,""))</f>
        <v/>
      </c>
      <c r="EB377" s="409" t="str">
        <f>IF(AND('[1]Multi-Field'!$E$72=[1]Lists!BF377,'[1]Multi-Field'!$F$72="Drained"),BI377,IF(AND('[1]Multi-Field'!$E$72=[1]Lists!BF377,'[1]Multi-Field'!$F$72="undrained"),BH377,""))</f>
        <v/>
      </c>
      <c r="EC377" s="409" t="str">
        <f>IF(AND('[1]Multi-Field'!$E$73=[1]Lists!BF377,'[1]Multi-Field'!$F$73="Drained"),BI377,IF(AND('[1]Multi-Field'!$E$73=[1]Lists!BF377,'[1]Multi-Field'!$F$73="undrained"),BH377,""))</f>
        <v/>
      </c>
      <c r="ED377" s="409" t="str">
        <f>IF(AND('[1]Multi-Field'!$E$74=[1]Lists!BF377,'[1]Multi-Field'!$F$74="Drained"),BI377,IF(AND('[1]Multi-Field'!$E$74=[1]Lists!BF377,'[1]Multi-Field'!$F$74="undrained"),BH377,""))</f>
        <v/>
      </c>
      <c r="EE377" s="409" t="str">
        <f>IF(AND('[1]Multi-Field'!$E$75=[1]Lists!BF377,'[1]Multi-Field'!$F$75="Drained"),BI377,IF(AND('[1]Multi-Field'!$E$75=[1]Lists!BF377,'[1]Multi-Field'!$F$75="undrained"),BH377,""))</f>
        <v/>
      </c>
      <c r="EF377" s="409" t="str">
        <f>IF(AND('[1]Multi-Field'!$E$76=[1]Lists!BF377,'[1]Multi-Field'!$F$76="Drained"),BI377,IF(AND('[1]Multi-Field'!$E$76=[1]Lists!BF377,'[1]Multi-Field'!$F$6="undrained"),BH377,""))</f>
        <v/>
      </c>
      <c r="EG377" s="409" t="str">
        <f>IF(AND('[1]Multi-Field'!$E$77=[1]Lists!BF377,'[1]Multi-Field'!$F$77="Drained"),BI377,IF(AND('[1]Multi-Field'!$E$77=[1]Lists!BF377,'[1]Multi-Field'!$F$77="undrained"),BH377,""))</f>
        <v/>
      </c>
      <c r="EH377" s="409" t="str">
        <f>IF(AND('[1]Multi-Field'!$E$78=[1]Lists!BF377,'[1]Multi-Field'!$F$78="Drained"),BI377,IF(AND('[1]Multi-Field'!$E$78=[1]Lists!BF377,'[1]Multi-Field'!$F$78="undrained"),BH377,""))</f>
        <v/>
      </c>
      <c r="EI377" s="409" t="str">
        <f>IF(AND('[1]Multi-Field'!$E$79=[1]Lists!BF377,'[1]Multi-Field'!$F$79="Drained"),BI377,IF(AND('[1]Multi-Field'!$E$79=[1]Lists!BF377,'[1]Multi-Field'!$F$79="undrained"),BH377,""))</f>
        <v/>
      </c>
      <c r="EJ377" s="409" t="str">
        <f>IF(AND('[1]Multi-Field'!$E$80=[1]Lists!BF377,'[1]Multi-Field'!$F$80="Drained"),BI377,IF(AND('[1]Multi-Field'!$E$80=[1]Lists!BF377,'[1]Multi-Field'!$F$80="undrained"),BH377,""))</f>
        <v/>
      </c>
      <c r="EK377" s="409" t="str">
        <f>IF(AND('[1]Multi-Field'!$E$81=[1]Lists!BF377,'[1]Multi-Field'!$F$81="Drained"),BI377,IF(AND('[1]Multi-Field'!$E$81=[1]Lists!BF377,'[1]Multi-Field'!$F$81="undrained"),BH377,""))</f>
        <v/>
      </c>
      <c r="EL377" s="409" t="str">
        <f>IF(AND('[1]Multi-Field'!$E$82=[1]Lists!BF377,'[1]Multi-Field'!$F$82="Drained"),BI377,IF(AND('[1]Multi-Field'!$E$82=[1]Lists!BF377,'[1]Multi-Field'!$F$82="undrained"),BH377,""))</f>
        <v/>
      </c>
      <c r="EM377" s="409" t="str">
        <f>IF(AND('[1]Multi-Field'!$E$83=[1]Lists!BF377,'[1]Multi-Field'!$F$83="Drained"),BI377,IF(AND('[1]Multi-Field'!$E$83=[1]Lists!BF377,'[1]Multi-Field'!$F$83="undrained"),BH377,""))</f>
        <v/>
      </c>
      <c r="EN377" s="409" t="str">
        <f>IF(AND('[1]Multi-Field'!$E$84=[1]Lists!BF377,'[1]Multi-Field'!$F$84="Drained"),BI377,IF(AND('[1]Multi-Field'!$E$84=[1]Lists!BF377,'[1]Multi-Field'!$F$84="undrained"),BH377,""))</f>
        <v/>
      </c>
      <c r="EO377" s="409" t="str">
        <f>IF(AND('[1]Multi-Field'!$E$85=[1]Lists!BF377,'[1]Multi-Field'!$F$85="Drained"),BI377,IF(AND('[1]Multi-Field'!$E$85=[1]Lists!BF377,'[1]Multi-Field'!$F$85="undrained"),BH377,""))</f>
        <v/>
      </c>
      <c r="EP377" s="409" t="str">
        <f>IF(AND('[1]Multi-Field'!$E$86=[1]Lists!BF377,'[1]Multi-Field'!$F$86="Drained"),BI377,IF(AND('[1]Multi-Field'!$E$86=[1]Lists!BF377,'[1]Multi-Field'!$F$86="undrained"),BH377,""))</f>
        <v/>
      </c>
      <c r="EQ377" s="409" t="str">
        <f>IF(AND('[1]Multi-Field'!$E$87=[1]Lists!BF377,'[1]Multi-Field'!$F$87="Drained"),BI377,IF(AND('[1]Multi-Field'!$E$87=[1]Lists!BF377,'[1]Multi-Field'!$F$87="undrained"),BH377,""))</f>
        <v/>
      </c>
      <c r="ER377" s="409" t="str">
        <f>IF(AND('[1]Multi-Field'!$E$88=[1]Lists!BF377,'[1]Multi-Field'!$F$88="Drained"),BI377,IF(AND('[1]Multi-Field'!$E$88=[1]Lists!BF377,'[1]Multi-Field'!$F$88="undrained"),BH377,""))</f>
        <v/>
      </c>
      <c r="ES377" s="409" t="str">
        <f>IF(AND('[1]Multi-Field'!$E$89=[1]Lists!BF377,'[1]Multi-Field'!$F$89="Drained"),BI377,IF(AND('[1]Multi-Field'!$E$89=[1]Lists!BF377,'[1]Multi-Field'!$F$89="undrained"),BH377,""))</f>
        <v/>
      </c>
      <c r="ET377" s="409" t="str">
        <f>IF(AND('[1]Multi-Field'!$E$90=[1]Lists!BF377,'[1]Multi-Field'!$F$90="Drained"),BI377,IF(AND('[1]Multi-Field'!$E$90=[1]Lists!BF377,'[1]Multi-Field'!$F$90="undrained"),BH377,""))</f>
        <v/>
      </c>
      <c r="EU377" s="409" t="str">
        <f>IF(AND('[1]Multi-Field'!$E$91=[1]Lists!BF377,'[1]Multi-Field'!$F$91="Drained"),BI377,IF(AND('[1]Multi-Field'!$E$91=[1]Lists!BF377,'[1]Multi-Field'!$F$91="undrained"),BH377,""))</f>
        <v/>
      </c>
      <c r="EV377" s="409" t="str">
        <f>IF(AND('[1]Multi-Field'!$E$92=[1]Lists!BF377,'[1]Multi-Field'!$F$92="Drained"),BI377,IF(AND('[1]Multi-Field'!$E$92=[1]Lists!BF377,'[1]Multi-Field'!$F$92="undrained"),BH377,""))</f>
        <v/>
      </c>
      <c r="EW377" s="409" t="str">
        <f>IF(AND('[1]Multi-Field'!$E$93=[1]Lists!BF377,'[1]Multi-Field'!$F$93="Drained"),BI377,IF(AND('[1]Multi-Field'!$E$93=[1]Lists!BF377,'[1]Multi-Field'!$F$93="undrained"),BH377,""))</f>
        <v/>
      </c>
      <c r="EX377" s="409" t="str">
        <f>IF(AND('[1]Multi-Field'!$E$94=[1]Lists!BF377,'[1]Multi-Field'!$F$94="Drained"),BI377,IF(AND('[1]Multi-Field'!$E$94=[1]Lists!BF377,'[1]Multi-Field'!$F$94="undrained"),BH377,""))</f>
        <v/>
      </c>
      <c r="EY377" s="409" t="str">
        <f>IF(AND('[1]Multi-Field'!$E$95=[1]Lists!BF377,'[1]Multi-Field'!$F$95="Drained"),BI377,IF(AND('[1]Multi-Field'!$E$95=[1]Lists!BF377,'[1]Multi-Field'!$F$95="undrained"),BH377,""))</f>
        <v/>
      </c>
      <c r="EZ377" s="409" t="str">
        <f>IF(AND('[1]Multi-Field'!$E$96=[1]Lists!BF377,'[1]Multi-Field'!$F$96="Drained"),BI377,IF(AND('[1]Multi-Field'!$E$96=[1]Lists!BF377,'[1]Multi-Field'!$F$96="undrained"),BH377,""))</f>
        <v/>
      </c>
      <c r="FA377" s="409" t="str">
        <f>IF(AND('[1]Multi-Field'!$E$97=[1]Lists!BF377,'[1]Multi-Field'!$F$97="Drained"),BI377,IF(AND('[1]Multi-Field'!$E$97=[1]Lists!BF377,'[1]Multi-Field'!$F$97="undrained"),BH377,""))</f>
        <v/>
      </c>
      <c r="FB377" s="409" t="str">
        <f>IF(AND('[1]Multi-Field'!$E$98=[1]Lists!BF377,'[1]Multi-Field'!$F$98="Drained"),BI377,IF(AND('[1]Multi-Field'!$E$98=[1]Lists!BF377,'[1]Multi-Field'!$F$98="undrained"),BH377,""))</f>
        <v/>
      </c>
      <c r="FC377" s="409" t="str">
        <f>IF(AND('[1]Multi-Field'!$E$99=[1]Lists!BF377,'[1]Multi-Field'!$F$99="Drained"),BI377,IF(AND('[1]Multi-Field'!$E$99=[1]Lists!BF377,'[1]Multi-Field'!$F$99="undrained"),BH377,""))</f>
        <v/>
      </c>
      <c r="FD377" s="409" t="str">
        <f>IF(AND('[1]Multi-Field'!$E$100=[1]Lists!BF377,'[1]Multi-Field'!$F$100="Drained"),BI377,IF(AND('[1]Multi-Field'!$E$100=[1]Lists!BF377,'[1]Multi-Field'!$F$100="undrained"),BH377,""))</f>
        <v/>
      </c>
      <c r="FE377" s="409" t="str">
        <f>IF(AND('[1]Multi-Field'!$E$101=[1]Lists!BF377,'[1]Multi-Field'!$F$101="Drained"),BI377,IF(AND('[1]Multi-Field'!$E$101=[1]Lists!BF377,'[1]Multi-Field'!$F$101="undrained"),BH377,""))</f>
        <v/>
      </c>
      <c r="FF377" s="409" t="str">
        <f>IF(AND('[1]Multi-Field'!$E$102=[1]Lists!BF377,'[1]Multi-Field'!$F$102="Drained"),BI377,IF(AND('[1]Multi-Field'!$E$102=[1]Lists!BF377,'[1]Multi-Field'!$F$102="undrained"),BH377,""))</f>
        <v/>
      </c>
      <c r="FG377" s="409" t="str">
        <f>IF(AND('[1]Multi-Field'!$E$103=[1]Lists!BF377,'[1]Multi-Field'!$F$103="Drained"),BI377,IF(AND('[1]Multi-Field'!$E$103=[1]Lists!BF377,'[1]Multi-Field'!$F$103="undrained"),BH377,""))</f>
        <v/>
      </c>
      <c r="FH377" s="409" t="str">
        <f>IF(AND('[1]Multi-Field'!$E$104=[1]Lists!BF377,'[1]Multi-Field'!$F$104="Drained"),BI377,IF(AND('[1]Multi-Field'!$E$104=[1]Lists!BF377,'[1]Multi-Field'!$F$104="undrained"),BH377,""))</f>
        <v/>
      </c>
      <c r="FI377" s="409" t="str">
        <f>IF(AND('[1]Multi-Field'!$E$105=[1]Lists!BF377,'[1]Multi-Field'!$F$105="Drained"),BI377,IF(AND('[1]Multi-Field'!$E$105=[1]Lists!BF377,'[1]Multi-Field'!$F$105="undrained"),BH377,""))</f>
        <v/>
      </c>
      <c r="FJ377" s="409" t="str">
        <f>IF(AND('[1]Multi-Field'!$E$106=[1]Lists!BF377,'[1]Multi-Field'!$F$106="Drained"),BI377,IF(AND('[1]Multi-Field'!$E$106=[1]Lists!BF377,'[1]Multi-Field'!$F$106="undrained"),BH377,""))</f>
        <v/>
      </c>
      <c r="FK377" s="409" t="str">
        <f>IF(AND('[1]Multi-Field'!$E$107=[1]Lists!BF377,'[1]Multi-Field'!$F$107="Drained"),BI377,IF(AND('[1]Multi-Field'!$E$107=[1]Lists!BF377,'[1]Multi-Field'!$F$107="undrained"),BH377,""))</f>
        <v/>
      </c>
      <c r="FL377" s="409" t="str">
        <f>IF(AND('[1]Multi-Field'!$E$108=[1]Lists!BF377,'[1]Multi-Field'!$F$108="Drained"),BI377,IF(AND('[1]Multi-Field'!$E$108=[1]Lists!BF377,'[1]Multi-Field'!$F$108="undrained"),BH377,""))</f>
        <v/>
      </c>
      <c r="FM377" s="409" t="str">
        <f>IF(AND('[1]Multi-Field'!$E$109=[1]Lists!BF377,'[1]Multi-Field'!$F$109="Drained"),BI377,IF(AND('[1]Multi-Field'!$E$109=[1]Lists!BF377,'[1]Multi-Field'!$F$109="undrained"),BH377,""))</f>
        <v/>
      </c>
      <c r="FN377" s="409" t="str">
        <f>IF(AND('[1]Multi-Field'!$E$110=[1]Lists!BF377,'[1]Multi-Field'!$F$110="Drained"),BI377,IF(AND('[1]Multi-Field'!$E$110=[1]Lists!BF377,'[1]Multi-Field'!$F$110="undrained"),BH377,""))</f>
        <v/>
      </c>
      <c r="FO377" s="409" t="str">
        <f>IF(AND('[1]Multi-Field'!$E$111=[1]Lists!BF377,'[1]Multi-Field'!$F$111="Drained"),BI377,IF(AND('[1]Multi-Field'!$E$111=[1]Lists!BF377,'[1]Multi-Field'!$F$111="undrained"),BH377,""))</f>
        <v/>
      </c>
      <c r="FP377" s="409" t="str">
        <f>IF(AND('[1]Multi-Field'!$E$112=[1]Lists!BF377,'[1]Multi-Field'!$F$112="Drained"),BI377,IF(AND('[1]Multi-Field'!$E$112=[1]Lists!BF377,'[1]Multi-Field'!$F$112="undrained"),BH377,""))</f>
        <v/>
      </c>
      <c r="FQ377" s="409" t="str">
        <f>IF(AND('[1]Multi-Field'!$E$113=[1]Lists!BF377,'[1]Multi-Field'!$F$113="Drained"),BI377,IF(AND('[1]Multi-Field'!$E$113=[1]Lists!BF377,'[1]Multi-Field'!$F$113="undrained"),BH377,""))</f>
        <v/>
      </c>
      <c r="FR377" s="409" t="str">
        <f>IF(AND('[1]Multi-Field'!$E$114=[1]Lists!BF377,'[1]Multi-Field'!$F$114="Drained"),BI377,IF(AND('[1]Multi-Field'!$E$114=[1]Lists!BF377,'[1]Multi-Field'!$F$114="undrained"),BH377,""))</f>
        <v/>
      </c>
      <c r="FS377" s="409" t="str">
        <f>IF(AND('[1]Multi-Field'!$E$115=[1]Lists!BF377,'[1]Multi-Field'!$F$115="Drained"),BI377,IF(AND('[1]Multi-Field'!$E$115=[1]Lists!BF377,'[1]Multi-Field'!$F$115="undrained"),BH377,""))</f>
        <v/>
      </c>
      <c r="FT377" s="409" t="str">
        <f>IF(AND('[1]Multi-Field'!$E$116=[1]Lists!BF377,'[1]Multi-Field'!$F$116="Drained"),BI377,IF(AND('[1]Multi-Field'!$E$116=[1]Lists!BF377,'[1]Multi-Field'!$F$116="undrained"),BH377,""))</f>
        <v/>
      </c>
      <c r="FU377" s="409" t="str">
        <f>IF(AND('[1]Multi-Field'!$E$117=[1]Lists!BF377,'[1]Multi-Field'!$F$117="Drained"),BI377,IF(AND('[1]Multi-Field'!$E$117=[1]Lists!BF377,'[1]Multi-Field'!$F$117="undrained"),BH377,""))</f>
        <v/>
      </c>
      <c r="FV377" s="409" t="str">
        <f>IF(AND('[1]Multi-Field'!$E$118=[1]Lists!BF377,'[1]Multi-Field'!$F$118="Drained"),BI377,IF(AND('[1]Multi-Field'!$E$118=[1]Lists!BF377,'[1]Multi-Field'!$F$118="undrained"),BH377,""))</f>
        <v/>
      </c>
      <c r="FW377" s="409" t="str">
        <f>IF(AND('[1]Multi-Field'!$E$119=[1]Lists!BF377,'[1]Multi-Field'!$F$119="Drained"),BI377,IF(AND('[1]Multi-Field'!$E$119=[1]Lists!BF377,'[1]Multi-Field'!$F$119="undrained"),BH377,""))</f>
        <v/>
      </c>
      <c r="FX377" s="409" t="str">
        <f>IF(AND('[1]Multi-Field'!$E$120=[1]Lists!BF377,'[1]Multi-Field'!$F$120="Drained"),BI377,IF(AND('[1]Multi-Field'!$E$120=[1]Lists!BF377,'[1]Multi-Field'!$F$120="undrained"),BH377,""))</f>
        <v/>
      </c>
      <c r="GC377" s="4">
        <v>1</v>
      </c>
    </row>
    <row r="378" spans="1:185" ht="13.5" customHeight="1">
      <c r="A378" s="7" t="s">
        <v>464</v>
      </c>
      <c r="B378" s="7"/>
      <c r="C378" s="7"/>
      <c r="D378" s="8">
        <v>60</v>
      </c>
      <c r="E378" s="8">
        <f t="shared" si="53"/>
        <v>62</v>
      </c>
      <c r="F378" s="8">
        <f t="shared" si="54"/>
        <v>63</v>
      </c>
      <c r="G378" s="8">
        <v>65</v>
      </c>
      <c r="H378" s="8">
        <v>65</v>
      </c>
      <c r="I378" s="8">
        <f t="shared" si="57"/>
        <v>68</v>
      </c>
      <c r="J378" s="8">
        <f t="shared" si="58"/>
        <v>72</v>
      </c>
      <c r="K378" s="8">
        <v>75</v>
      </c>
      <c r="L378" s="8">
        <v>110</v>
      </c>
      <c r="M378" s="8">
        <f t="shared" si="55"/>
        <v>115</v>
      </c>
      <c r="N378" s="8">
        <f t="shared" si="56"/>
        <v>120</v>
      </c>
      <c r="O378" s="8">
        <v>125</v>
      </c>
      <c r="P378" s="391">
        <v>353</v>
      </c>
      <c r="Q378" s="394"/>
      <c r="R378" s="395" t="b">
        <f>IF(OR('Multi-Field'!AA355=Lists!$AC$42,'Multi-Field'!AA355=Lists!$AC$43),IF('Multi-Field'!Z355="x",(IF('Multi-Field'!AC355=Lists!$Q$11,Lists!$R$11,IF('Multi-Field'!AC355=Lists!$Q$12,Lists!$R$12,IF('Multi-Field'!AC355=Lists!$Q$13,Lists!$R$13,IF('Multi-Field'!AC355=Lists!$Q$14,Lists!$R$14))))),IF('Multi-Field'!X355="x",(IF('Multi-Field'!AC355=Lists!$Q$11,Lists!$S$11,IF('Multi-Field'!AC355=Lists!$Q$12,Lists!$S$12,IF('Multi-Field'!AC355=Lists!$Q$13,Lists!$S$13,IF('Multi-Field'!AC355=Lists!$Q$14,Lists!$S$14))))),IF('Multi-Field'!V355="x",(IF('Multi-Field'!AC355=Lists!$Q$11,Lists!$T$11,IF('Multi-Field'!AC355=Lists!$Q$12,Lists!$T$12,IF('Multi-Field'!AC355=Lists!$Q$13,Lists!$T$13,IF('Multi-Field'!AC355=Lists!$Q$14,Lists!$T$14))))),0))))</f>
        <v>0</v>
      </c>
      <c r="S378" s="395" t="str">
        <f t="shared" si="59"/>
        <v/>
      </c>
      <c r="T378" s="395"/>
      <c r="U378" s="396"/>
      <c r="BF378" s="411" t="s">
        <v>1542</v>
      </c>
      <c r="BG378" s="412">
        <v>3</v>
      </c>
      <c r="BH378" s="412">
        <v>4</v>
      </c>
      <c r="BI378" s="412">
        <v>5</v>
      </c>
      <c r="BJ378" s="409" t="e">
        <f>IF(AND('[1]Single Field'!#REF!=[1]Lists!BF378,'[1]Single Field'!#REF!="Drained"),"x",IF(AND('[1]Single Field'!#REF!=[1]Lists!BF378,'[1]Single Field'!#REF!="Undrained"),O,""))</f>
        <v>#REF!</v>
      </c>
      <c r="BK378" s="409" t="str">
        <f>IF(AND('[1]Multi-Field'!$E$3=[1]Lists!BF378,'[1]Multi-Field'!$F$3="Drained"),BI378,IF(AND('[1]Multi-Field'!$E$3=BF378,'[1]Multi-Field'!$F$3="undrained"),BH378,""))</f>
        <v/>
      </c>
      <c r="BL378" s="409" t="str">
        <f>IF(AND('[1]Multi-Field'!$E$4=BF378,'[1]Multi-Field'!$F$4="Drained"),BI378,IF(AND('[1]Multi-Field'!$E$4=BF378,'[1]Multi-Field'!$F$4="undrained"),BH378,""))</f>
        <v/>
      </c>
      <c r="BM378" s="409" t="str">
        <f>IF(AND('[1]Multi-Field'!$E$5=BF378,'[1]Multi-Field'!$F$5="Drained"),BI378,IF(AND('[1]Multi-Field'!$E$5=BF378,'[1]Multi-Field'!$F$5="undrained"),BH378,""))</f>
        <v/>
      </c>
      <c r="BN378" s="409" t="str">
        <f>IF(AND('[1]Multi-Field'!$E$6=BF378,'[1]Multi-Field'!$F$6="Drained"),BI378,IF(AND('[1]Multi-Field'!$E$6=BF378,'[1]Multi-Field'!$F$6="undrained"),BH378,""))</f>
        <v/>
      </c>
      <c r="BO378" s="409" t="str">
        <f>IF(AND('[1]Multi-Field'!$E$7=BF378,'[1]Multi-Field'!$F$7="Drained"),BI378,IF(AND('[1]Multi-Field'!$E$7=BF378,'[1]Multi-Field'!$F$7="undrained"),BH378,""))</f>
        <v/>
      </c>
      <c r="BP378" s="409" t="str">
        <f>IF(AND('[1]Multi-Field'!$E$8=BF378,'[1]Multi-Field'!$F$8="Drained"),BI378,IF(AND('[1]Multi-Field'!$E$8=BF378,'[1]Multi-Field'!$F$8="undrained"),BH378,""))</f>
        <v/>
      </c>
      <c r="BQ378" s="409" t="str">
        <f>IF(AND('[1]Multi-Field'!$E$9=BF378,'[1]Multi-Field'!$F$9="Drained"),BI378,IF(AND('[1]Multi-Field'!$E$9=BF378,'[1]Multi-Field'!$F$9="undrained"),BH378,""))</f>
        <v/>
      </c>
      <c r="BR378" s="409" t="str">
        <f>IF(AND('[1]Multi-Field'!$E$10=BF378,'[1]Multi-Field'!$F$10="Drained"),BI378,IF(AND('[1]Multi-Field'!$E$10=BF378,'[1]Multi-Field'!$F$10="undrained"),BH378,""))</f>
        <v/>
      </c>
      <c r="BS378" s="409" t="str">
        <f>IF(AND('[1]Multi-Field'!$E$11=BF378,'[1]Multi-Field'!$F$11="Drained"),BI378,IF(AND('[1]Multi-Field'!$E$11=BF378,'[1]Multi-Field'!$F$11="undrained"),BH378,""))</f>
        <v/>
      </c>
      <c r="BT378" s="409" t="str">
        <f>IF(AND('[1]Multi-Field'!$E$12=BF378,'[1]Multi-Field'!$F$12="Drained"),BI378,IF(AND('[1]Multi-Field'!$E$12=BF378,'[1]Multi-Field'!$F$12="undrained"),BH378,""))</f>
        <v/>
      </c>
      <c r="BU378" s="409" t="str">
        <f>IF(AND('[1]Multi-Field'!$E$13=BF378,'[1]Multi-Field'!$F$13="Drained"),BI378,IF(AND('[1]Multi-Field'!$E$3=BF378,'[1]Multi-Field'!$F$13="undrained"),BH378,""))</f>
        <v/>
      </c>
      <c r="BV378" s="409" t="str">
        <f>IF(AND('[1]Multi-Field'!$E$14=BF378,'[1]Multi-Field'!$F$14="Drained"),BI378,IF(AND('[1]Multi-Field'!$E$14=BF378,'[1]Multi-Field'!$F$14="undrained"),BH378,""))</f>
        <v/>
      </c>
      <c r="BW378" s="409" t="str">
        <f>IF(AND('[1]Multi-Field'!$E$15=BF378,'[1]Multi-Field'!$F$15="Drained"),BI378,IF(AND('[1]Multi-Field'!$E$15=BF378,'[1]Multi-Field'!$F$15="undrained"),BH378,""))</f>
        <v/>
      </c>
      <c r="BX378" s="409" t="str">
        <f>IF(AND('[1]Multi-Field'!$E$16=[1]Lists!BF378,'[1]Multi-Field'!$F$16="Drained"),BI378,IF(AND('[1]Multi-Field'!$E$16=[1]Lists!BF378,'[1]Multi-Field'!$F$16="undrained"),BH378,""))</f>
        <v/>
      </c>
      <c r="BY378" s="409" t="str">
        <f>IF(AND('[1]Multi-Field'!$E$17=[1]Lists!BF378,'[1]Multi-Field'!$F$17="Drained"),BI378,IF(AND('[1]Multi-Field'!$E$17=[1]Lists!BF378,'[1]Multi-Field'!$F$17="undrained"),BH378,""))</f>
        <v/>
      </c>
      <c r="BZ378" s="409" t="str">
        <f>IF(AND('[1]Multi-Field'!$E$18=[1]Lists!BF378,'[1]Multi-Field'!$F$18="Drained"),BI378,IF(AND('[1]Multi-Field'!$E$18=[1]Lists!BF378,'[1]Multi-Field'!$F$18="undrained"),BH378,""))</f>
        <v/>
      </c>
      <c r="CA378" s="409" t="str">
        <f>IF(AND('[1]Multi-Field'!$E$19=[1]Lists!BF378,'[1]Multi-Field'!$F$19="Drained"),BI378,IF(AND('[1]Multi-Field'!$E$19=[1]Lists!BF378,'[1]Multi-Field'!$F$19="undrained"),BH378,""))</f>
        <v/>
      </c>
      <c r="CB378" s="409" t="str">
        <f>IF(AND('[1]Multi-Field'!$E$20=[1]Lists!BF378,'[1]Multi-Field'!$F$20="Drained"),BI378,IF(AND('[1]Multi-Field'!$E$20=[1]Lists!BF378,'[1]Multi-Field'!$F$20="undrained"),BH378,""))</f>
        <v/>
      </c>
      <c r="CC378" s="409" t="str">
        <f>IF(AND('[1]Multi-Field'!$E$21=[1]Lists!BF378,'[1]Multi-Field'!$F$21="Drained"),BI378,IF(AND('[1]Multi-Field'!$E$21=[1]Lists!BF378,'[1]Multi-Field'!$F$21="undrained"),BH378,""))</f>
        <v/>
      </c>
      <c r="CD378" s="409" t="str">
        <f>IF(AND('[1]Multi-Field'!$E$22=[1]Lists!BF378,'[1]Multi-Field'!$F$22="Drained"),BI378,IF(AND('[1]Multi-Field'!$E$22=[1]Lists!BF378,'[1]Multi-Field'!$F$22="undrained"),BH378,""))</f>
        <v/>
      </c>
      <c r="CE378" s="409" t="str">
        <f>IF(AND('[1]Multi-Field'!$E$23=[1]Lists!BF378,'[1]Multi-Field'!$F$23="Drained"),BI378,IF(AND('[1]Multi-Field'!$E$23=[1]Lists!BF378,'[1]Multi-Field'!$F$23="undrained"),BH378,""))</f>
        <v/>
      </c>
      <c r="CF378" s="409" t="str">
        <f>IF(AND('[1]Multi-Field'!$E$24=[1]Lists!BF378,'[1]Multi-Field'!$F$24="Drained"),BI378,IF(AND('[1]Multi-Field'!$E$24=[1]Lists!BF378,'[1]Multi-Field'!$F$24="undrained"),BH378,""))</f>
        <v/>
      </c>
      <c r="CG378" s="409" t="str">
        <f>IF(AND('[1]Multi-Field'!$E$25=[1]Lists!BF378,'[1]Multi-Field'!$F$25="Drained"),BI378,IF(AND('[1]Multi-Field'!$E$25=[1]Lists!BF378,'[1]Multi-Field'!$F$25="undrained"),BH378,""))</f>
        <v/>
      </c>
      <c r="CH378" s="409" t="str">
        <f>IF(AND('[1]Multi-Field'!$E$26=[1]Lists!BF378,'[1]Multi-Field'!$F$26="Drained"),BI378,IF(AND('[1]Multi-Field'!$E$26=[1]Lists!BF378,'[1]Multi-Field'!$F$26="undrained"),BH378,""))</f>
        <v/>
      </c>
      <c r="CI378" s="409" t="str">
        <f>IF(AND('[1]Multi-Field'!$E$27=[1]Lists!BF378,'[1]Multi-Field'!$F$27="Drained"),BI378,IF(AND('[1]Multi-Field'!$E$27=[1]Lists!BF378,'[1]Multi-Field'!$F$27="undrained"),BH378,""))</f>
        <v/>
      </c>
      <c r="CJ378" s="409" t="str">
        <f>IF(AND('[1]Multi-Field'!$E$28=[1]Lists!BF378,'[1]Multi-Field'!$F$28="Drained"),BI378,IF(AND('[1]Multi-Field'!$E$28=[1]Lists!BF378,'[1]Multi-Field'!$F$28="undrained"),BH378,""))</f>
        <v/>
      </c>
      <c r="CK378" s="409" t="str">
        <f>IF(AND('[1]Multi-Field'!$E$29=[1]Lists!BF378,'[1]Multi-Field'!$F$29="Drained"),BI378,IF(AND('[1]Multi-Field'!$E$29=[1]Lists!BF378,'[1]Multi-Field'!$F$29="undrained"),BH378,""))</f>
        <v/>
      </c>
      <c r="CL378" s="409" t="str">
        <f>IF(AND('[1]Multi-Field'!$E$30=[1]Lists!BF378,'[1]Multi-Field'!$F$30="Drained"),BI378,IF(AND('[1]Multi-Field'!$E$30=[1]Lists!BF378,'[1]Multi-Field'!$F$30="undrained"),BH378,""))</f>
        <v/>
      </c>
      <c r="CM378" s="409" t="str">
        <f>IF(AND('[1]Multi-Field'!$E$31=[1]Lists!BF378,'[1]Multi-Field'!$F$31="Drained"),BI378,IF(AND('[1]Multi-Field'!$E$31=[1]Lists!BF378,'[1]Multi-Field'!$F$31="undrained"),BH378,""))</f>
        <v/>
      </c>
      <c r="CN378" s="409" t="str">
        <f>IF(AND('[1]Multi-Field'!$E$32=[1]Lists!BF378,'[1]Multi-Field'!$F$32="Drained"),BI378,IF(AND('[1]Multi-Field'!$E$32=[1]Lists!BF378,'[1]Multi-Field'!$F$32="undrained"),BH378,""))</f>
        <v/>
      </c>
      <c r="CO378" s="409" t="str">
        <f>IF(AND('[1]Multi-Field'!$E$33=[1]Lists!BF378,'[1]Multi-Field'!$F$33="Drained"),BI378,IF(AND('[1]Multi-Field'!$E$33=[1]Lists!BF378,'[1]Multi-Field'!$F$33="undrained"),BH378,""))</f>
        <v/>
      </c>
      <c r="CP378" s="409" t="str">
        <f>IF(AND('[1]Multi-Field'!$E$34=[1]Lists!BF378,'[1]Multi-Field'!$F$34="Drained"),BI378,IF(AND('[1]Multi-Field'!$E$34=[1]Lists!BF378,'[1]Multi-Field'!$F$34="undrained"),BH378,""))</f>
        <v/>
      </c>
      <c r="CQ378" s="409" t="str">
        <f>IF(AND('[1]Multi-Field'!$E$35=[1]Lists!BF378,'[1]Multi-Field'!$F$35="Drained"),BI378,IF(AND('[1]Multi-Field'!$E$35=[1]Lists!BF378,'[1]Multi-Field'!$F$35="undrained"),BH378,""))</f>
        <v/>
      </c>
      <c r="CR378" s="409" t="str">
        <f>IF(AND('[1]Multi-Field'!$E$36=[1]Lists!BF378,'[1]Multi-Field'!$F$36="Drained"),BI378,IF(AND('[1]Multi-Field'!$E$36=[1]Lists!BF378,'[1]Multi-Field'!$F$36="undrained"),BH378,""))</f>
        <v/>
      </c>
      <c r="CS378" s="409" t="str">
        <f>IF(AND('[1]Multi-Field'!$E$37=[1]Lists!BF378,'[1]Multi-Field'!$F$37="Drained"),BI378,IF(AND('[1]Multi-Field'!$E$37=[1]Lists!BF378,'[1]Multi-Field'!$F$37="undrained"),BH378,""))</f>
        <v/>
      </c>
      <c r="CT378" s="409" t="str">
        <f>IF(AND('[1]Multi-Field'!$E$38=[1]Lists!BF378,'[1]Multi-Field'!$F$38="Drained"),BI378,IF(AND('[1]Multi-Field'!$E$38=[1]Lists!BF378,'[1]Multi-Field'!$F$38="undrained"),BH378,""))</f>
        <v/>
      </c>
      <c r="CU378" s="409" t="str">
        <f>IF(AND('[1]Multi-Field'!$E$39=[1]Lists!BF378,'[1]Multi-Field'!$F$39="Drained"),BI378,IF(AND('[1]Multi-Field'!$E$39=[1]Lists!BF378,'[1]Multi-Field'!$F$39="undrained"),BH378,""))</f>
        <v/>
      </c>
      <c r="CV378" s="409" t="str">
        <f>IF(AND('[1]Multi-Field'!$E$40=[1]Lists!BF378,'[1]Multi-Field'!$F$40="Drained"),BI378,IF(AND('[1]Multi-Field'!$E$40=[1]Lists!BF378,'[1]Multi-Field'!$F$40="undrained"),BH378,""))</f>
        <v/>
      </c>
      <c r="CW378" s="409" t="str">
        <f>IF(AND('[1]Multi-Field'!$E$41=[1]Lists!BF378,'[1]Multi-Field'!$F$40="Drained"),BI378,IF(AND('[1]Multi-Field'!$E$40=[1]Lists!BF378,'[1]Multi-Field'!$F$40="undrained"),BH378,""))</f>
        <v/>
      </c>
      <c r="CX378" s="409" t="str">
        <f>IF(AND('[1]Multi-Field'!$E$42=[1]Lists!BF378,'[1]Multi-Field'!$F$42="Drained"),BI378,IF(AND('[1]Multi-Field'!$E$42=[1]Lists!BF378,'[1]Multi-Field'!$F$42="undrained"),BH378,""))</f>
        <v/>
      </c>
      <c r="CY378" s="409" t="str">
        <f>IF(AND('[1]Multi-Field'!$E$43=[1]Lists!BF378,'[1]Multi-Field'!$F$43="Drained"),BI378,IF(AND('[1]Multi-Field'!$E$43=[1]Lists!BF378,'[1]Multi-Field'!$F$43="undrained"),BH378,""))</f>
        <v/>
      </c>
      <c r="CZ378" s="409" t="str">
        <f>IF(AND('[1]Multi-Field'!$E$44=[1]Lists!BF378,'[1]Multi-Field'!$F$44="Drained"),BI378,IF(AND('[1]Multi-Field'!$E$44=[1]Lists!BF378,'[1]Multi-Field'!$F$44="undrained"),BH378,""))</f>
        <v/>
      </c>
      <c r="DA378" s="409" t="str">
        <f>IF(AND('[1]Multi-Field'!$E$45=[1]Lists!BF378,'[1]Multi-Field'!$F$45="Drained"),BI378,IF(AND('[1]Multi-Field'!$E$45=[1]Lists!BF378,'[1]Multi-Field'!$F$45="undrained"),BH378,""))</f>
        <v/>
      </c>
      <c r="DB378" s="409" t="str">
        <f>IF(AND('[1]Multi-Field'!$E$46=[1]Lists!BF378,'[1]Multi-Field'!$F$46="Drained"),BI378,IF(AND('[1]Multi-Field'!$E$46=[1]Lists!BF378,'[1]Multi-Field'!$F$46="undrained"),BH378,""))</f>
        <v/>
      </c>
      <c r="DC378" s="409" t="str">
        <f>IF(AND('[1]Multi-Field'!$E$47=[1]Lists!BF378,'[1]Multi-Field'!$F$47="Drained"),BI378,IF(AND('[1]Multi-Field'!$E$47=[1]Lists!BF378,'[1]Multi-Field'!$F$47="undrained"),BH378,""))</f>
        <v/>
      </c>
      <c r="DD378" s="409" t="str">
        <f>IF(AND('[1]Multi-Field'!$E$48=[1]Lists!BF378,'[1]Multi-Field'!$F$48="Drained"),BI378,IF(AND('[1]Multi-Field'!$E$48=[1]Lists!BF378,'[1]Multi-Field'!$F$48="undrained"),BH378,""))</f>
        <v/>
      </c>
      <c r="DE378" s="409" t="str">
        <f>IF(AND('[1]Multi-Field'!$E$49=[1]Lists!BF378,'[1]Multi-Field'!$F$49="Drained"),BI378,IF(AND('[1]Multi-Field'!$E$49=[1]Lists!BF378,'[1]Multi-Field'!$F$9="undrained"),BH378,""))</f>
        <v/>
      </c>
      <c r="DF378" s="409" t="str">
        <f>IF(AND('[1]Multi-Field'!$E$50=[1]Lists!BF378,'[1]Multi-Field'!$F$50="Drained"),BI378,IF(AND('[1]Multi-Field'!$E$50=[1]Lists!BF378,'[1]Multi-Field'!$F$50="undrained"),BH378,""))</f>
        <v/>
      </c>
      <c r="DG378" s="409" t="str">
        <f>IF(AND('[1]Multi-Field'!$E$51=[1]Lists!BF378,'[1]Multi-Field'!$F$51="Drained"),BI378,IF(AND('[1]Multi-Field'!$E$51=[1]Lists!BF378,'[1]Multi-Field'!$F$51="undrained"),BH378,""))</f>
        <v/>
      </c>
      <c r="DH378" s="409" t="str">
        <f>IF(AND('[1]Multi-Field'!$E$52=[1]Lists!BF378,'[1]Multi-Field'!$F$52="Drained"),BI378,IF(AND('[1]Multi-Field'!$E$52=[1]Lists!BF378,'[1]Multi-Field'!$F$52="undrained"),BH378,""))</f>
        <v/>
      </c>
      <c r="DI378" s="409" t="str">
        <f>IF(AND('[1]Multi-Field'!$E$53=[1]Lists!BF378,'[1]Multi-Field'!$F$53="Drained"),BI378,IF(AND('[1]Multi-Field'!$E$53=[1]Lists!BF378,'[1]Multi-Field'!$F$53="undrained"),BH378,""))</f>
        <v/>
      </c>
      <c r="DJ378" s="409" t="str">
        <f>IF(AND('[1]Multi-Field'!$E$54=[1]Lists!BF378,'[1]Multi-Field'!$F$54="Drained"),BI378,IF(AND('[1]Multi-Field'!$E$54=[1]Lists!BF378,'[1]Multi-Field'!$F$54="undrained"),BH378,""))</f>
        <v/>
      </c>
      <c r="DK378" s="409" t="str">
        <f>IF(AND('[1]Multi-Field'!$E$55=[1]Lists!BF378,'[1]Multi-Field'!$F$55="Drained"),BI378,IF(AND('[1]Multi-Field'!$E$55=[1]Lists!BF378,'[1]Multi-Field'!$F$55="undrained"),BH378,""))</f>
        <v/>
      </c>
      <c r="DL378" s="409" t="str">
        <f>IF(AND('[1]Multi-Field'!$E$56=[1]Lists!BF378,'[1]Multi-Field'!$F$56="Drained"),BI378,IF(AND('[1]Multi-Field'!$E$56=[1]Lists!BF378,'[1]Multi-Field'!$F$56="undrained"),BH378,""))</f>
        <v/>
      </c>
      <c r="DM378" s="409" t="str">
        <f>IF(AND('[1]Multi-Field'!$E$57=[1]Lists!BF378,'[1]Multi-Field'!$F$57="Drained"),BI378,IF(AND('[1]Multi-Field'!$E$57=[1]Lists!BF378,'[1]Multi-Field'!$F$57="undrained"),BH378,""))</f>
        <v/>
      </c>
      <c r="DN378" s="409" t="str">
        <f>IF(AND('[1]Multi-Field'!$E$58=[1]Lists!BF378,'[1]Multi-Field'!$F$58="Drained"),BI378,IF(AND('[1]Multi-Field'!$E$58=[1]Lists!BF378,'[1]Multi-Field'!$F$58="undrained"),BH378,""))</f>
        <v/>
      </c>
      <c r="DO378" s="409" t="str">
        <f>IF(AND('[1]Multi-Field'!$E$59=[1]Lists!BF378,'[1]Multi-Field'!$F$59="Drained"),BI378,IF(AND('[1]Multi-Field'!$E$59=[1]Lists!BF378,'[1]Multi-Field'!$F$59="undrained"),BH378,""))</f>
        <v/>
      </c>
      <c r="DP378" s="409" t="str">
        <f>IF(AND('[1]Multi-Field'!$E$60=[1]Lists!BF378,'[1]Multi-Field'!$F$60="Drained"),BI378,IF(AND('[1]Multi-Field'!$E$60=[1]Lists!BF378,'[1]Multi-Field'!$F$60="undrained"),BH378,""))</f>
        <v/>
      </c>
      <c r="DQ378" s="409" t="str">
        <f>IF(AND('[1]Multi-Field'!$E$61=[1]Lists!BF378,'[1]Multi-Field'!$F$61="Drained"),BI378,IF(AND('[1]Multi-Field'!$E$61=[1]Lists!BF378,'[1]Multi-Field'!$F$61="undrained"),BH378,""))</f>
        <v/>
      </c>
      <c r="DR378" s="409" t="str">
        <f>IF(AND('[1]Multi-Field'!$E$62=[1]Lists!BF378,'[1]Multi-Field'!$F$62="Drained"),BI378,IF(AND('[1]Multi-Field'!$E$62=[1]Lists!BF378,'[1]Multi-Field'!$F$62="undrained"),BH378,""))</f>
        <v/>
      </c>
      <c r="DS378" s="409" t="str">
        <f>IF(AND('[1]Multi-Field'!$E$63=[1]Lists!BF378,'[1]Multi-Field'!$F$63="Drained"),BI378,IF(AND('[1]Multi-Field'!$E$63=[1]Lists!BF378,'[1]Multi-Field'!$F$63="undrained"),BH378,""))</f>
        <v/>
      </c>
      <c r="DT378" s="409" t="str">
        <f>IF(AND('[1]Multi-Field'!$E$64=[1]Lists!BF378,'[1]Multi-Field'!$F$64="Drained"),BI378,IF(AND('[1]Multi-Field'!$E$64=[1]Lists!BF378,'[1]Multi-Field'!$F$64="undrained"),BH378,""))</f>
        <v/>
      </c>
      <c r="DU378" s="409" t="str">
        <f>IF(AND('[1]Multi-Field'!$E$65=[1]Lists!BF378,'[1]Multi-Field'!$F$65="Drained"),BI378,IF(AND('[1]Multi-Field'!$E$65=[1]Lists!BF378,'[1]Multi-Field'!$F$65="undrained"),BH378,""))</f>
        <v/>
      </c>
      <c r="DV378" s="409" t="str">
        <f>IF(AND('[1]Multi-Field'!$E$66=[1]Lists!BF378,'[1]Multi-Field'!$F$66="Drained"),BI378,IF(AND('[1]Multi-Field'!$E$66=[1]Lists!BF378,'[1]Multi-Field'!$F$66="undrained"),BH378,""))</f>
        <v/>
      </c>
      <c r="DW378" s="409" t="str">
        <f>IF(AND('[1]Multi-Field'!$E$67=[1]Lists!BF378,'[1]Multi-Field'!$F$67="Drained"),BI378,IF(AND('[1]Multi-Field'!$E$67=[1]Lists!BF378,'[1]Multi-Field'!$F$67="undrained"),BH378,""))</f>
        <v/>
      </c>
      <c r="DX378" s="409" t="str">
        <f>IF(AND('[1]Multi-Field'!$E$68=[1]Lists!BF378,'[1]Multi-Field'!$F$68="Drained"),BI378,IF(AND('[1]Multi-Field'!$E$68=[1]Lists!BF378,'[1]Multi-Field'!$F$68="undrained"),BH378,""))</f>
        <v/>
      </c>
      <c r="DY378" s="409" t="str">
        <f>IF(AND('[1]Multi-Field'!$E$69=[1]Lists!BF378,'[1]Multi-Field'!$F$69="Drained"),BI378,IF(AND('[1]Multi-Field'!$E$69=[1]Lists!BF378,'[1]Multi-Field'!$F$69="undrained"),BH378,""))</f>
        <v/>
      </c>
      <c r="DZ378" s="409" t="str">
        <f>IF(AND('[1]Multi-Field'!$E$70=[1]Lists!BF378,'[1]Multi-Field'!$F$70="Drained"),BI378,IF(AND('[1]Multi-Field'!$E$70=[1]Lists!BF378,'[1]Multi-Field'!$F$70="undrained"),BH378,""))</f>
        <v/>
      </c>
      <c r="EA378" s="409" t="str">
        <f>IF(AND('[1]Multi-Field'!$E$71=[1]Lists!BF378,'[1]Multi-Field'!$F$71="Drained"),BI378,IF(AND('[1]Multi-Field'!$E$71=[1]Lists!BF378,'[1]Multi-Field'!$F$71="undrained"),BH378,""))</f>
        <v/>
      </c>
      <c r="EB378" s="409" t="str">
        <f>IF(AND('[1]Multi-Field'!$E$72=[1]Lists!BF378,'[1]Multi-Field'!$F$72="Drained"),BI378,IF(AND('[1]Multi-Field'!$E$72=[1]Lists!BF378,'[1]Multi-Field'!$F$72="undrained"),BH378,""))</f>
        <v/>
      </c>
      <c r="EC378" s="409" t="str">
        <f>IF(AND('[1]Multi-Field'!$E$73=[1]Lists!BF378,'[1]Multi-Field'!$F$73="Drained"),BI378,IF(AND('[1]Multi-Field'!$E$73=[1]Lists!BF378,'[1]Multi-Field'!$F$73="undrained"),BH378,""))</f>
        <v/>
      </c>
      <c r="ED378" s="409" t="str">
        <f>IF(AND('[1]Multi-Field'!$E$74=[1]Lists!BF378,'[1]Multi-Field'!$F$74="Drained"),BI378,IF(AND('[1]Multi-Field'!$E$74=[1]Lists!BF378,'[1]Multi-Field'!$F$74="undrained"),BH378,""))</f>
        <v/>
      </c>
      <c r="EE378" s="409" t="str">
        <f>IF(AND('[1]Multi-Field'!$E$75=[1]Lists!BF378,'[1]Multi-Field'!$F$75="Drained"),BI378,IF(AND('[1]Multi-Field'!$E$75=[1]Lists!BF378,'[1]Multi-Field'!$F$75="undrained"),BH378,""))</f>
        <v/>
      </c>
      <c r="EF378" s="409" t="str">
        <f>IF(AND('[1]Multi-Field'!$E$76=[1]Lists!BF378,'[1]Multi-Field'!$F$76="Drained"),BI378,IF(AND('[1]Multi-Field'!$E$76=[1]Lists!BF378,'[1]Multi-Field'!$F$6="undrained"),BH378,""))</f>
        <v/>
      </c>
      <c r="EG378" s="409" t="str">
        <f>IF(AND('[1]Multi-Field'!$E$77=[1]Lists!BF378,'[1]Multi-Field'!$F$77="Drained"),BI378,IF(AND('[1]Multi-Field'!$E$77=[1]Lists!BF378,'[1]Multi-Field'!$F$77="undrained"),BH378,""))</f>
        <v/>
      </c>
      <c r="EH378" s="409" t="str">
        <f>IF(AND('[1]Multi-Field'!$E$78=[1]Lists!BF378,'[1]Multi-Field'!$F$78="Drained"),BI378,IF(AND('[1]Multi-Field'!$E$78=[1]Lists!BF378,'[1]Multi-Field'!$F$78="undrained"),BH378,""))</f>
        <v/>
      </c>
      <c r="EI378" s="409" t="str">
        <f>IF(AND('[1]Multi-Field'!$E$79=[1]Lists!BF378,'[1]Multi-Field'!$F$79="Drained"),BI378,IF(AND('[1]Multi-Field'!$E$79=[1]Lists!BF378,'[1]Multi-Field'!$F$79="undrained"),BH378,""))</f>
        <v/>
      </c>
      <c r="EJ378" s="409" t="str">
        <f>IF(AND('[1]Multi-Field'!$E$80=[1]Lists!BF378,'[1]Multi-Field'!$F$80="Drained"),BI378,IF(AND('[1]Multi-Field'!$E$80=[1]Lists!BF378,'[1]Multi-Field'!$F$80="undrained"),BH378,""))</f>
        <v/>
      </c>
      <c r="EK378" s="409" t="str">
        <f>IF(AND('[1]Multi-Field'!$E$81=[1]Lists!BF378,'[1]Multi-Field'!$F$81="Drained"),BI378,IF(AND('[1]Multi-Field'!$E$81=[1]Lists!BF378,'[1]Multi-Field'!$F$81="undrained"),BH378,""))</f>
        <v/>
      </c>
      <c r="EL378" s="409" t="str">
        <f>IF(AND('[1]Multi-Field'!$E$82=[1]Lists!BF378,'[1]Multi-Field'!$F$82="Drained"),BI378,IF(AND('[1]Multi-Field'!$E$82=[1]Lists!BF378,'[1]Multi-Field'!$F$82="undrained"),BH378,""))</f>
        <v/>
      </c>
      <c r="EM378" s="409" t="str">
        <f>IF(AND('[1]Multi-Field'!$E$83=[1]Lists!BF378,'[1]Multi-Field'!$F$83="Drained"),BI378,IF(AND('[1]Multi-Field'!$E$83=[1]Lists!BF378,'[1]Multi-Field'!$F$83="undrained"),BH378,""))</f>
        <v/>
      </c>
      <c r="EN378" s="409" t="str">
        <f>IF(AND('[1]Multi-Field'!$E$84=[1]Lists!BF378,'[1]Multi-Field'!$F$84="Drained"),BI378,IF(AND('[1]Multi-Field'!$E$84=[1]Lists!BF378,'[1]Multi-Field'!$F$84="undrained"),BH378,""))</f>
        <v/>
      </c>
      <c r="EO378" s="409" t="str">
        <f>IF(AND('[1]Multi-Field'!$E$85=[1]Lists!BF378,'[1]Multi-Field'!$F$85="Drained"),BI378,IF(AND('[1]Multi-Field'!$E$85=[1]Lists!BF378,'[1]Multi-Field'!$F$85="undrained"),BH378,""))</f>
        <v/>
      </c>
      <c r="EP378" s="409" t="str">
        <f>IF(AND('[1]Multi-Field'!$E$86=[1]Lists!BF378,'[1]Multi-Field'!$F$86="Drained"),BI378,IF(AND('[1]Multi-Field'!$E$86=[1]Lists!BF378,'[1]Multi-Field'!$F$86="undrained"),BH378,""))</f>
        <v/>
      </c>
      <c r="EQ378" s="409" t="str">
        <f>IF(AND('[1]Multi-Field'!$E$87=[1]Lists!BF378,'[1]Multi-Field'!$F$87="Drained"),BI378,IF(AND('[1]Multi-Field'!$E$87=[1]Lists!BF378,'[1]Multi-Field'!$F$87="undrained"),BH378,""))</f>
        <v/>
      </c>
      <c r="ER378" s="409" t="str">
        <f>IF(AND('[1]Multi-Field'!$E$88=[1]Lists!BF378,'[1]Multi-Field'!$F$88="Drained"),BI378,IF(AND('[1]Multi-Field'!$E$88=[1]Lists!BF378,'[1]Multi-Field'!$F$88="undrained"),BH378,""))</f>
        <v/>
      </c>
      <c r="ES378" s="409" t="str">
        <f>IF(AND('[1]Multi-Field'!$E$89=[1]Lists!BF378,'[1]Multi-Field'!$F$89="Drained"),BI378,IF(AND('[1]Multi-Field'!$E$89=[1]Lists!BF378,'[1]Multi-Field'!$F$89="undrained"),BH378,""))</f>
        <v/>
      </c>
      <c r="ET378" s="409" t="str">
        <f>IF(AND('[1]Multi-Field'!$E$90=[1]Lists!BF378,'[1]Multi-Field'!$F$90="Drained"),BI378,IF(AND('[1]Multi-Field'!$E$90=[1]Lists!BF378,'[1]Multi-Field'!$F$90="undrained"),BH378,""))</f>
        <v/>
      </c>
      <c r="EU378" s="409" t="str">
        <f>IF(AND('[1]Multi-Field'!$E$91=[1]Lists!BF378,'[1]Multi-Field'!$F$91="Drained"),BI378,IF(AND('[1]Multi-Field'!$E$91=[1]Lists!BF378,'[1]Multi-Field'!$F$91="undrained"),BH378,""))</f>
        <v/>
      </c>
      <c r="EV378" s="409" t="str">
        <f>IF(AND('[1]Multi-Field'!$E$92=[1]Lists!BF378,'[1]Multi-Field'!$F$92="Drained"),BI378,IF(AND('[1]Multi-Field'!$E$92=[1]Lists!BF378,'[1]Multi-Field'!$F$92="undrained"),BH378,""))</f>
        <v/>
      </c>
      <c r="EW378" s="409" t="str">
        <f>IF(AND('[1]Multi-Field'!$E$93=[1]Lists!BF378,'[1]Multi-Field'!$F$93="Drained"),BI378,IF(AND('[1]Multi-Field'!$E$93=[1]Lists!BF378,'[1]Multi-Field'!$F$93="undrained"),BH378,""))</f>
        <v/>
      </c>
      <c r="EX378" s="409" t="str">
        <f>IF(AND('[1]Multi-Field'!$E$94=[1]Lists!BF378,'[1]Multi-Field'!$F$94="Drained"),BI378,IF(AND('[1]Multi-Field'!$E$94=[1]Lists!BF378,'[1]Multi-Field'!$F$94="undrained"),BH378,""))</f>
        <v/>
      </c>
      <c r="EY378" s="409" t="str">
        <f>IF(AND('[1]Multi-Field'!$E$95=[1]Lists!BF378,'[1]Multi-Field'!$F$95="Drained"),BI378,IF(AND('[1]Multi-Field'!$E$95=[1]Lists!BF378,'[1]Multi-Field'!$F$95="undrained"),BH378,""))</f>
        <v/>
      </c>
      <c r="EZ378" s="409" t="str">
        <f>IF(AND('[1]Multi-Field'!$E$96=[1]Lists!BF378,'[1]Multi-Field'!$F$96="Drained"),BI378,IF(AND('[1]Multi-Field'!$E$96=[1]Lists!BF378,'[1]Multi-Field'!$F$96="undrained"),BH378,""))</f>
        <v/>
      </c>
      <c r="FA378" s="409" t="str">
        <f>IF(AND('[1]Multi-Field'!$E$97=[1]Lists!BF378,'[1]Multi-Field'!$F$97="Drained"),BI378,IF(AND('[1]Multi-Field'!$E$97=[1]Lists!BF378,'[1]Multi-Field'!$F$97="undrained"),BH378,""))</f>
        <v/>
      </c>
      <c r="FB378" s="409" t="str">
        <f>IF(AND('[1]Multi-Field'!$E$98=[1]Lists!BF378,'[1]Multi-Field'!$F$98="Drained"),BI378,IF(AND('[1]Multi-Field'!$E$98=[1]Lists!BF378,'[1]Multi-Field'!$F$98="undrained"),BH378,""))</f>
        <v/>
      </c>
      <c r="FC378" s="409" t="str">
        <f>IF(AND('[1]Multi-Field'!$E$99=[1]Lists!BF378,'[1]Multi-Field'!$F$99="Drained"),BI378,IF(AND('[1]Multi-Field'!$E$99=[1]Lists!BF378,'[1]Multi-Field'!$F$99="undrained"),BH378,""))</f>
        <v/>
      </c>
      <c r="FD378" s="409" t="str">
        <f>IF(AND('[1]Multi-Field'!$E$100=[1]Lists!BF378,'[1]Multi-Field'!$F$100="Drained"),BI378,IF(AND('[1]Multi-Field'!$E$100=[1]Lists!BF378,'[1]Multi-Field'!$F$100="undrained"),BH378,""))</f>
        <v/>
      </c>
      <c r="FE378" s="409" t="str">
        <f>IF(AND('[1]Multi-Field'!$E$101=[1]Lists!BF378,'[1]Multi-Field'!$F$101="Drained"),BI378,IF(AND('[1]Multi-Field'!$E$101=[1]Lists!BF378,'[1]Multi-Field'!$F$101="undrained"),BH378,""))</f>
        <v/>
      </c>
      <c r="FF378" s="409" t="str">
        <f>IF(AND('[1]Multi-Field'!$E$102=[1]Lists!BF378,'[1]Multi-Field'!$F$102="Drained"),BI378,IF(AND('[1]Multi-Field'!$E$102=[1]Lists!BF378,'[1]Multi-Field'!$F$102="undrained"),BH378,""))</f>
        <v/>
      </c>
      <c r="FG378" s="409" t="str">
        <f>IF(AND('[1]Multi-Field'!$E$103=[1]Lists!BF378,'[1]Multi-Field'!$F$103="Drained"),BI378,IF(AND('[1]Multi-Field'!$E$103=[1]Lists!BF378,'[1]Multi-Field'!$F$103="undrained"),BH378,""))</f>
        <v/>
      </c>
      <c r="FH378" s="409" t="str">
        <f>IF(AND('[1]Multi-Field'!$E$104=[1]Lists!BF378,'[1]Multi-Field'!$F$104="Drained"),BI378,IF(AND('[1]Multi-Field'!$E$104=[1]Lists!BF378,'[1]Multi-Field'!$F$104="undrained"),BH378,""))</f>
        <v/>
      </c>
      <c r="FI378" s="409" t="str">
        <f>IF(AND('[1]Multi-Field'!$E$105=[1]Lists!BF378,'[1]Multi-Field'!$F$105="Drained"),BI378,IF(AND('[1]Multi-Field'!$E$105=[1]Lists!BF378,'[1]Multi-Field'!$F$105="undrained"),BH378,""))</f>
        <v/>
      </c>
      <c r="FJ378" s="409" t="str">
        <f>IF(AND('[1]Multi-Field'!$E$106=[1]Lists!BF378,'[1]Multi-Field'!$F$106="Drained"),BI378,IF(AND('[1]Multi-Field'!$E$106=[1]Lists!BF378,'[1]Multi-Field'!$F$106="undrained"),BH378,""))</f>
        <v/>
      </c>
      <c r="FK378" s="409" t="str">
        <f>IF(AND('[1]Multi-Field'!$E$107=[1]Lists!BF378,'[1]Multi-Field'!$F$107="Drained"),BI378,IF(AND('[1]Multi-Field'!$E$107=[1]Lists!BF378,'[1]Multi-Field'!$F$107="undrained"),BH378,""))</f>
        <v/>
      </c>
      <c r="FL378" s="409" t="str">
        <f>IF(AND('[1]Multi-Field'!$E$108=[1]Lists!BF378,'[1]Multi-Field'!$F$108="Drained"),BI378,IF(AND('[1]Multi-Field'!$E$108=[1]Lists!BF378,'[1]Multi-Field'!$F$108="undrained"),BH378,""))</f>
        <v/>
      </c>
      <c r="FM378" s="409" t="str">
        <f>IF(AND('[1]Multi-Field'!$E$109=[1]Lists!BF378,'[1]Multi-Field'!$F$109="Drained"),BI378,IF(AND('[1]Multi-Field'!$E$109=[1]Lists!BF378,'[1]Multi-Field'!$F$109="undrained"),BH378,""))</f>
        <v/>
      </c>
      <c r="FN378" s="409" t="str">
        <f>IF(AND('[1]Multi-Field'!$E$110=[1]Lists!BF378,'[1]Multi-Field'!$F$110="Drained"),BI378,IF(AND('[1]Multi-Field'!$E$110=[1]Lists!BF378,'[1]Multi-Field'!$F$110="undrained"),BH378,""))</f>
        <v/>
      </c>
      <c r="FO378" s="409" t="str">
        <f>IF(AND('[1]Multi-Field'!$E$111=[1]Lists!BF378,'[1]Multi-Field'!$F$111="Drained"),BI378,IF(AND('[1]Multi-Field'!$E$111=[1]Lists!BF378,'[1]Multi-Field'!$F$111="undrained"),BH378,""))</f>
        <v/>
      </c>
      <c r="FP378" s="409" t="str">
        <f>IF(AND('[1]Multi-Field'!$E$112=[1]Lists!BF378,'[1]Multi-Field'!$F$112="Drained"),BI378,IF(AND('[1]Multi-Field'!$E$112=[1]Lists!BF378,'[1]Multi-Field'!$F$112="undrained"),BH378,""))</f>
        <v/>
      </c>
      <c r="FQ378" s="409" t="str">
        <f>IF(AND('[1]Multi-Field'!$E$113=[1]Lists!BF378,'[1]Multi-Field'!$F$113="Drained"),BI378,IF(AND('[1]Multi-Field'!$E$113=[1]Lists!BF378,'[1]Multi-Field'!$F$113="undrained"),BH378,""))</f>
        <v/>
      </c>
      <c r="FR378" s="409" t="str">
        <f>IF(AND('[1]Multi-Field'!$E$114=[1]Lists!BF378,'[1]Multi-Field'!$F$114="Drained"),BI378,IF(AND('[1]Multi-Field'!$E$114=[1]Lists!BF378,'[1]Multi-Field'!$F$114="undrained"),BH378,""))</f>
        <v/>
      </c>
      <c r="FS378" s="409" t="str">
        <f>IF(AND('[1]Multi-Field'!$E$115=[1]Lists!BF378,'[1]Multi-Field'!$F$115="Drained"),BI378,IF(AND('[1]Multi-Field'!$E$115=[1]Lists!BF378,'[1]Multi-Field'!$F$115="undrained"),BH378,""))</f>
        <v/>
      </c>
      <c r="FT378" s="409" t="str">
        <f>IF(AND('[1]Multi-Field'!$E$116=[1]Lists!BF378,'[1]Multi-Field'!$F$116="Drained"),BI378,IF(AND('[1]Multi-Field'!$E$116=[1]Lists!BF378,'[1]Multi-Field'!$F$116="undrained"),BH378,""))</f>
        <v/>
      </c>
      <c r="FU378" s="409" t="str">
        <f>IF(AND('[1]Multi-Field'!$E$117=[1]Lists!BF378,'[1]Multi-Field'!$F$117="Drained"),BI378,IF(AND('[1]Multi-Field'!$E$117=[1]Lists!BF378,'[1]Multi-Field'!$F$117="undrained"),BH378,""))</f>
        <v/>
      </c>
      <c r="FV378" s="409" t="str">
        <f>IF(AND('[1]Multi-Field'!$E$118=[1]Lists!BF378,'[1]Multi-Field'!$F$118="Drained"),BI378,IF(AND('[1]Multi-Field'!$E$118=[1]Lists!BF378,'[1]Multi-Field'!$F$118="undrained"),BH378,""))</f>
        <v/>
      </c>
      <c r="FW378" s="409" t="str">
        <f>IF(AND('[1]Multi-Field'!$E$119=[1]Lists!BF378,'[1]Multi-Field'!$F$119="Drained"),BI378,IF(AND('[1]Multi-Field'!$E$119=[1]Lists!BF378,'[1]Multi-Field'!$F$119="undrained"),BH378,""))</f>
        <v/>
      </c>
      <c r="FX378" s="409" t="str">
        <f>IF(AND('[1]Multi-Field'!$E$120=[1]Lists!BF378,'[1]Multi-Field'!$F$120="Drained"),BI378,IF(AND('[1]Multi-Field'!$E$120=[1]Lists!BF378,'[1]Multi-Field'!$F$120="undrained"),BH378,""))</f>
        <v/>
      </c>
      <c r="GC378" s="4">
        <v>1</v>
      </c>
    </row>
    <row r="379" spans="1:185" ht="13.5" customHeight="1">
      <c r="A379" s="7" t="s">
        <v>465</v>
      </c>
      <c r="B379" s="7"/>
      <c r="C379" s="7"/>
      <c r="D379" s="8">
        <v>70</v>
      </c>
      <c r="E379" s="8">
        <f t="shared" si="53"/>
        <v>70</v>
      </c>
      <c r="F379" s="8">
        <f t="shared" si="54"/>
        <v>70</v>
      </c>
      <c r="G379" s="8">
        <v>70</v>
      </c>
      <c r="H379" s="8">
        <v>70</v>
      </c>
      <c r="I379" s="8">
        <f t="shared" si="57"/>
        <v>70</v>
      </c>
      <c r="J379" s="8">
        <f t="shared" si="58"/>
        <v>70</v>
      </c>
      <c r="K379" s="8">
        <v>70</v>
      </c>
      <c r="L379" s="8">
        <v>105</v>
      </c>
      <c r="M379" s="8">
        <f t="shared" si="55"/>
        <v>107</v>
      </c>
      <c r="N379" s="8">
        <f t="shared" si="56"/>
        <v>108</v>
      </c>
      <c r="O379" s="8">
        <v>110</v>
      </c>
      <c r="P379" s="391">
        <v>354</v>
      </c>
      <c r="Q379" s="394"/>
      <c r="R379" s="395" t="b">
        <f>IF(OR('Multi-Field'!AA356=Lists!$AC$42,'Multi-Field'!AA356=Lists!$AC$43),IF('Multi-Field'!Z356="x",(IF('Multi-Field'!AC356=Lists!$Q$11,Lists!$R$11,IF('Multi-Field'!AC356=Lists!$Q$12,Lists!$R$12,IF('Multi-Field'!AC356=Lists!$Q$13,Lists!$R$13,IF('Multi-Field'!AC356=Lists!$Q$14,Lists!$R$14))))),IF('Multi-Field'!X356="x",(IF('Multi-Field'!AC356=Lists!$Q$11,Lists!$S$11,IF('Multi-Field'!AC356=Lists!$Q$12,Lists!$S$12,IF('Multi-Field'!AC356=Lists!$Q$13,Lists!$S$13,IF('Multi-Field'!AC356=Lists!$Q$14,Lists!$S$14))))),IF('Multi-Field'!V356="x",(IF('Multi-Field'!AC356=Lists!$Q$11,Lists!$T$11,IF('Multi-Field'!AC356=Lists!$Q$12,Lists!$T$12,IF('Multi-Field'!AC356=Lists!$Q$13,Lists!$T$13,IF('Multi-Field'!AC356=Lists!$Q$14,Lists!$T$14))))),0))))</f>
        <v>0</v>
      </c>
      <c r="S379" s="395" t="str">
        <f t="shared" si="59"/>
        <v/>
      </c>
      <c r="T379" s="395"/>
      <c r="U379" s="396"/>
      <c r="BF379" s="411" t="s">
        <v>1543</v>
      </c>
      <c r="BG379" s="412">
        <v>4</v>
      </c>
      <c r="BH379" s="412">
        <v>4</v>
      </c>
      <c r="BI379" s="412">
        <v>4.5</v>
      </c>
      <c r="BJ379" s="409" t="e">
        <f>IF(AND('[1]Single Field'!#REF!=[1]Lists!BF379,'[1]Single Field'!#REF!="Drained"),"x",IF(AND('[1]Single Field'!#REF!=[1]Lists!BF379,'[1]Single Field'!#REF!="Undrained"),O,""))</f>
        <v>#REF!</v>
      </c>
      <c r="BK379" s="409" t="str">
        <f>IF(AND('[1]Multi-Field'!$E$3=[1]Lists!BF379,'[1]Multi-Field'!$F$3="Drained"),BI379,IF(AND('[1]Multi-Field'!$E$3=BF379,'[1]Multi-Field'!$F$3="undrained"),BH379,""))</f>
        <v/>
      </c>
      <c r="BL379" s="409" t="str">
        <f>IF(AND('[1]Multi-Field'!$E$4=BF379,'[1]Multi-Field'!$F$4="Drained"),BI379,IF(AND('[1]Multi-Field'!$E$4=BF379,'[1]Multi-Field'!$F$4="undrained"),BH379,""))</f>
        <v/>
      </c>
      <c r="BM379" s="409" t="str">
        <f>IF(AND('[1]Multi-Field'!$E$5=BF379,'[1]Multi-Field'!$F$5="Drained"),BI379,IF(AND('[1]Multi-Field'!$E$5=BF379,'[1]Multi-Field'!$F$5="undrained"),BH379,""))</f>
        <v/>
      </c>
      <c r="BN379" s="409" t="str">
        <f>IF(AND('[1]Multi-Field'!$E$6=BF379,'[1]Multi-Field'!$F$6="Drained"),BI379,IF(AND('[1]Multi-Field'!$E$6=BF379,'[1]Multi-Field'!$F$6="undrained"),BH379,""))</f>
        <v/>
      </c>
      <c r="BO379" s="409" t="str">
        <f>IF(AND('[1]Multi-Field'!$E$7=BF379,'[1]Multi-Field'!$F$7="Drained"),BI379,IF(AND('[1]Multi-Field'!$E$7=BF379,'[1]Multi-Field'!$F$7="undrained"),BH379,""))</f>
        <v/>
      </c>
      <c r="BP379" s="409" t="str">
        <f>IF(AND('[1]Multi-Field'!$E$8=BF379,'[1]Multi-Field'!$F$8="Drained"),BI379,IF(AND('[1]Multi-Field'!$E$8=BF379,'[1]Multi-Field'!$F$8="undrained"),BH379,""))</f>
        <v/>
      </c>
      <c r="BQ379" s="409" t="str">
        <f>IF(AND('[1]Multi-Field'!$E$9=BF379,'[1]Multi-Field'!$F$9="Drained"),BI379,IF(AND('[1]Multi-Field'!$E$9=BF379,'[1]Multi-Field'!$F$9="undrained"),BH379,""))</f>
        <v/>
      </c>
      <c r="BR379" s="409" t="str">
        <f>IF(AND('[1]Multi-Field'!$E$10=BF379,'[1]Multi-Field'!$F$10="Drained"),BI379,IF(AND('[1]Multi-Field'!$E$10=BF379,'[1]Multi-Field'!$F$10="undrained"),BH379,""))</f>
        <v/>
      </c>
      <c r="BS379" s="409" t="str">
        <f>IF(AND('[1]Multi-Field'!$E$11=BF379,'[1]Multi-Field'!$F$11="Drained"),BI379,IF(AND('[1]Multi-Field'!$E$11=BF379,'[1]Multi-Field'!$F$11="undrained"),BH379,""))</f>
        <v/>
      </c>
      <c r="BT379" s="409" t="str">
        <f>IF(AND('[1]Multi-Field'!$E$12=BF379,'[1]Multi-Field'!$F$12="Drained"),BI379,IF(AND('[1]Multi-Field'!$E$12=BF379,'[1]Multi-Field'!$F$12="undrained"),BH379,""))</f>
        <v/>
      </c>
      <c r="BU379" s="409" t="str">
        <f>IF(AND('[1]Multi-Field'!$E$13=BF379,'[1]Multi-Field'!$F$13="Drained"),BI379,IF(AND('[1]Multi-Field'!$E$3=BF379,'[1]Multi-Field'!$F$13="undrained"),BH379,""))</f>
        <v/>
      </c>
      <c r="BV379" s="409" t="str">
        <f>IF(AND('[1]Multi-Field'!$E$14=BF379,'[1]Multi-Field'!$F$14="Drained"),BI379,IF(AND('[1]Multi-Field'!$E$14=BF379,'[1]Multi-Field'!$F$14="undrained"),BH379,""))</f>
        <v/>
      </c>
      <c r="BW379" s="409" t="str">
        <f>IF(AND('[1]Multi-Field'!$E$15=BF379,'[1]Multi-Field'!$F$15="Drained"),BI379,IF(AND('[1]Multi-Field'!$E$15=BF379,'[1]Multi-Field'!$F$15="undrained"),BH379,""))</f>
        <v/>
      </c>
      <c r="BX379" s="409" t="str">
        <f>IF(AND('[1]Multi-Field'!$E$16=[1]Lists!BF379,'[1]Multi-Field'!$F$16="Drained"),BI379,IF(AND('[1]Multi-Field'!$E$16=[1]Lists!BF379,'[1]Multi-Field'!$F$16="undrained"),BH379,""))</f>
        <v/>
      </c>
      <c r="BY379" s="409" t="str">
        <f>IF(AND('[1]Multi-Field'!$E$17=[1]Lists!BF379,'[1]Multi-Field'!$F$17="Drained"),BI379,IF(AND('[1]Multi-Field'!$E$17=[1]Lists!BF379,'[1]Multi-Field'!$F$17="undrained"),BH379,""))</f>
        <v/>
      </c>
      <c r="BZ379" s="409" t="str">
        <f>IF(AND('[1]Multi-Field'!$E$18=[1]Lists!BF379,'[1]Multi-Field'!$F$18="Drained"),BI379,IF(AND('[1]Multi-Field'!$E$18=[1]Lists!BF379,'[1]Multi-Field'!$F$18="undrained"),BH379,""))</f>
        <v/>
      </c>
      <c r="CA379" s="409" t="str">
        <f>IF(AND('[1]Multi-Field'!$E$19=[1]Lists!BF379,'[1]Multi-Field'!$F$19="Drained"),BI379,IF(AND('[1]Multi-Field'!$E$19=[1]Lists!BF379,'[1]Multi-Field'!$F$19="undrained"),BH379,""))</f>
        <v/>
      </c>
      <c r="CB379" s="409" t="str">
        <f>IF(AND('[1]Multi-Field'!$E$20=[1]Lists!BF379,'[1]Multi-Field'!$F$20="Drained"),BI379,IF(AND('[1]Multi-Field'!$E$20=[1]Lists!BF379,'[1]Multi-Field'!$F$20="undrained"),BH379,""))</f>
        <v/>
      </c>
      <c r="CC379" s="409" t="str">
        <f>IF(AND('[1]Multi-Field'!$E$21=[1]Lists!BF379,'[1]Multi-Field'!$F$21="Drained"),BI379,IF(AND('[1]Multi-Field'!$E$21=[1]Lists!BF379,'[1]Multi-Field'!$F$21="undrained"),BH379,""))</f>
        <v/>
      </c>
      <c r="CD379" s="409" t="str">
        <f>IF(AND('[1]Multi-Field'!$E$22=[1]Lists!BF379,'[1]Multi-Field'!$F$22="Drained"),BI379,IF(AND('[1]Multi-Field'!$E$22=[1]Lists!BF379,'[1]Multi-Field'!$F$22="undrained"),BH379,""))</f>
        <v/>
      </c>
      <c r="CE379" s="409" t="str">
        <f>IF(AND('[1]Multi-Field'!$E$23=[1]Lists!BF379,'[1]Multi-Field'!$F$23="Drained"),BI379,IF(AND('[1]Multi-Field'!$E$23=[1]Lists!BF379,'[1]Multi-Field'!$F$23="undrained"),BH379,""))</f>
        <v/>
      </c>
      <c r="CF379" s="409" t="str">
        <f>IF(AND('[1]Multi-Field'!$E$24=[1]Lists!BF379,'[1]Multi-Field'!$F$24="Drained"),BI379,IF(AND('[1]Multi-Field'!$E$24=[1]Lists!BF379,'[1]Multi-Field'!$F$24="undrained"),BH379,""))</f>
        <v/>
      </c>
      <c r="CG379" s="409" t="str">
        <f>IF(AND('[1]Multi-Field'!$E$25=[1]Lists!BF379,'[1]Multi-Field'!$F$25="Drained"),BI379,IF(AND('[1]Multi-Field'!$E$25=[1]Lists!BF379,'[1]Multi-Field'!$F$25="undrained"),BH379,""))</f>
        <v/>
      </c>
      <c r="CH379" s="409" t="str">
        <f>IF(AND('[1]Multi-Field'!$E$26=[1]Lists!BF379,'[1]Multi-Field'!$F$26="Drained"),BI379,IF(AND('[1]Multi-Field'!$E$26=[1]Lists!BF379,'[1]Multi-Field'!$F$26="undrained"),BH379,""))</f>
        <v/>
      </c>
      <c r="CI379" s="409" t="str">
        <f>IF(AND('[1]Multi-Field'!$E$27=[1]Lists!BF379,'[1]Multi-Field'!$F$27="Drained"),BI379,IF(AND('[1]Multi-Field'!$E$27=[1]Lists!BF379,'[1]Multi-Field'!$F$27="undrained"),BH379,""))</f>
        <v/>
      </c>
      <c r="CJ379" s="409" t="str">
        <f>IF(AND('[1]Multi-Field'!$E$28=[1]Lists!BF379,'[1]Multi-Field'!$F$28="Drained"),BI379,IF(AND('[1]Multi-Field'!$E$28=[1]Lists!BF379,'[1]Multi-Field'!$F$28="undrained"),BH379,""))</f>
        <v/>
      </c>
      <c r="CK379" s="409" t="str">
        <f>IF(AND('[1]Multi-Field'!$E$29=[1]Lists!BF379,'[1]Multi-Field'!$F$29="Drained"),BI379,IF(AND('[1]Multi-Field'!$E$29=[1]Lists!BF379,'[1]Multi-Field'!$F$29="undrained"),BH379,""))</f>
        <v/>
      </c>
      <c r="CL379" s="409" t="str">
        <f>IF(AND('[1]Multi-Field'!$E$30=[1]Lists!BF379,'[1]Multi-Field'!$F$30="Drained"),BI379,IF(AND('[1]Multi-Field'!$E$30=[1]Lists!BF379,'[1]Multi-Field'!$F$30="undrained"),BH379,""))</f>
        <v/>
      </c>
      <c r="CM379" s="409" t="str">
        <f>IF(AND('[1]Multi-Field'!$E$31=[1]Lists!BF379,'[1]Multi-Field'!$F$31="Drained"),BI379,IF(AND('[1]Multi-Field'!$E$31=[1]Lists!BF379,'[1]Multi-Field'!$F$31="undrained"),BH379,""))</f>
        <v/>
      </c>
      <c r="CN379" s="409" t="str">
        <f>IF(AND('[1]Multi-Field'!$E$32=[1]Lists!BF379,'[1]Multi-Field'!$F$32="Drained"),BI379,IF(AND('[1]Multi-Field'!$E$32=[1]Lists!BF379,'[1]Multi-Field'!$F$32="undrained"),BH379,""))</f>
        <v/>
      </c>
      <c r="CO379" s="409" t="str">
        <f>IF(AND('[1]Multi-Field'!$E$33=[1]Lists!BF379,'[1]Multi-Field'!$F$33="Drained"),BI379,IF(AND('[1]Multi-Field'!$E$33=[1]Lists!BF379,'[1]Multi-Field'!$F$33="undrained"),BH379,""))</f>
        <v/>
      </c>
      <c r="CP379" s="409" t="str">
        <f>IF(AND('[1]Multi-Field'!$E$34=[1]Lists!BF379,'[1]Multi-Field'!$F$34="Drained"),BI379,IF(AND('[1]Multi-Field'!$E$34=[1]Lists!BF379,'[1]Multi-Field'!$F$34="undrained"),BH379,""))</f>
        <v/>
      </c>
      <c r="CQ379" s="409" t="str">
        <f>IF(AND('[1]Multi-Field'!$E$35=[1]Lists!BF379,'[1]Multi-Field'!$F$35="Drained"),BI379,IF(AND('[1]Multi-Field'!$E$35=[1]Lists!BF379,'[1]Multi-Field'!$F$35="undrained"),BH379,""))</f>
        <v/>
      </c>
      <c r="CR379" s="409" t="str">
        <f>IF(AND('[1]Multi-Field'!$E$36=[1]Lists!BF379,'[1]Multi-Field'!$F$36="Drained"),BI379,IF(AND('[1]Multi-Field'!$E$36=[1]Lists!BF379,'[1]Multi-Field'!$F$36="undrained"),BH379,""))</f>
        <v/>
      </c>
      <c r="CS379" s="409" t="str">
        <f>IF(AND('[1]Multi-Field'!$E$37=[1]Lists!BF379,'[1]Multi-Field'!$F$37="Drained"),BI379,IF(AND('[1]Multi-Field'!$E$37=[1]Lists!BF379,'[1]Multi-Field'!$F$37="undrained"),BH379,""))</f>
        <v/>
      </c>
      <c r="CT379" s="409" t="str">
        <f>IF(AND('[1]Multi-Field'!$E$38=[1]Lists!BF379,'[1]Multi-Field'!$F$38="Drained"),BI379,IF(AND('[1]Multi-Field'!$E$38=[1]Lists!BF379,'[1]Multi-Field'!$F$38="undrained"),BH379,""))</f>
        <v/>
      </c>
      <c r="CU379" s="409" t="str">
        <f>IF(AND('[1]Multi-Field'!$E$39=[1]Lists!BF379,'[1]Multi-Field'!$F$39="Drained"),BI379,IF(AND('[1]Multi-Field'!$E$39=[1]Lists!BF379,'[1]Multi-Field'!$F$39="undrained"),BH379,""))</f>
        <v/>
      </c>
      <c r="CV379" s="409" t="str">
        <f>IF(AND('[1]Multi-Field'!$E$40=[1]Lists!BF379,'[1]Multi-Field'!$F$40="Drained"),BI379,IF(AND('[1]Multi-Field'!$E$40=[1]Lists!BF379,'[1]Multi-Field'!$F$40="undrained"),BH379,""))</f>
        <v/>
      </c>
      <c r="CW379" s="409" t="str">
        <f>IF(AND('[1]Multi-Field'!$E$41=[1]Lists!BF379,'[1]Multi-Field'!$F$40="Drained"),BI379,IF(AND('[1]Multi-Field'!$E$40=[1]Lists!BF379,'[1]Multi-Field'!$F$40="undrained"),BH379,""))</f>
        <v/>
      </c>
      <c r="CX379" s="409" t="str">
        <f>IF(AND('[1]Multi-Field'!$E$42=[1]Lists!BF379,'[1]Multi-Field'!$F$42="Drained"),BI379,IF(AND('[1]Multi-Field'!$E$42=[1]Lists!BF379,'[1]Multi-Field'!$F$42="undrained"),BH379,""))</f>
        <v/>
      </c>
      <c r="CY379" s="409" t="str">
        <f>IF(AND('[1]Multi-Field'!$E$43=[1]Lists!BF379,'[1]Multi-Field'!$F$43="Drained"),BI379,IF(AND('[1]Multi-Field'!$E$43=[1]Lists!BF379,'[1]Multi-Field'!$F$43="undrained"),BH379,""))</f>
        <v/>
      </c>
      <c r="CZ379" s="409" t="str">
        <f>IF(AND('[1]Multi-Field'!$E$44=[1]Lists!BF379,'[1]Multi-Field'!$F$44="Drained"),BI379,IF(AND('[1]Multi-Field'!$E$44=[1]Lists!BF379,'[1]Multi-Field'!$F$44="undrained"),BH379,""))</f>
        <v/>
      </c>
      <c r="DA379" s="409" t="str">
        <f>IF(AND('[1]Multi-Field'!$E$45=[1]Lists!BF379,'[1]Multi-Field'!$F$45="Drained"),BI379,IF(AND('[1]Multi-Field'!$E$45=[1]Lists!BF379,'[1]Multi-Field'!$F$45="undrained"),BH379,""))</f>
        <v/>
      </c>
      <c r="DB379" s="409" t="str">
        <f>IF(AND('[1]Multi-Field'!$E$46=[1]Lists!BF379,'[1]Multi-Field'!$F$46="Drained"),BI379,IF(AND('[1]Multi-Field'!$E$46=[1]Lists!BF379,'[1]Multi-Field'!$F$46="undrained"),BH379,""))</f>
        <v/>
      </c>
      <c r="DC379" s="409" t="str">
        <f>IF(AND('[1]Multi-Field'!$E$47=[1]Lists!BF379,'[1]Multi-Field'!$F$47="Drained"),BI379,IF(AND('[1]Multi-Field'!$E$47=[1]Lists!BF379,'[1]Multi-Field'!$F$47="undrained"),BH379,""))</f>
        <v/>
      </c>
      <c r="DD379" s="409" t="str">
        <f>IF(AND('[1]Multi-Field'!$E$48=[1]Lists!BF379,'[1]Multi-Field'!$F$48="Drained"),BI379,IF(AND('[1]Multi-Field'!$E$48=[1]Lists!BF379,'[1]Multi-Field'!$F$48="undrained"),BH379,""))</f>
        <v/>
      </c>
      <c r="DE379" s="409" t="str">
        <f>IF(AND('[1]Multi-Field'!$E$49=[1]Lists!BF379,'[1]Multi-Field'!$F$49="Drained"),BI379,IF(AND('[1]Multi-Field'!$E$49=[1]Lists!BF379,'[1]Multi-Field'!$F$9="undrained"),BH379,""))</f>
        <v/>
      </c>
      <c r="DF379" s="409" t="str">
        <f>IF(AND('[1]Multi-Field'!$E$50=[1]Lists!BF379,'[1]Multi-Field'!$F$50="Drained"),BI379,IF(AND('[1]Multi-Field'!$E$50=[1]Lists!BF379,'[1]Multi-Field'!$F$50="undrained"),BH379,""))</f>
        <v/>
      </c>
      <c r="DG379" s="409" t="str">
        <f>IF(AND('[1]Multi-Field'!$E$51=[1]Lists!BF379,'[1]Multi-Field'!$F$51="Drained"),BI379,IF(AND('[1]Multi-Field'!$E$51=[1]Lists!BF379,'[1]Multi-Field'!$F$51="undrained"),BH379,""))</f>
        <v/>
      </c>
      <c r="DH379" s="409" t="str">
        <f>IF(AND('[1]Multi-Field'!$E$52=[1]Lists!BF379,'[1]Multi-Field'!$F$52="Drained"),BI379,IF(AND('[1]Multi-Field'!$E$52=[1]Lists!BF379,'[1]Multi-Field'!$F$52="undrained"),BH379,""))</f>
        <v/>
      </c>
      <c r="DI379" s="409" t="str">
        <f>IF(AND('[1]Multi-Field'!$E$53=[1]Lists!BF379,'[1]Multi-Field'!$F$53="Drained"),BI379,IF(AND('[1]Multi-Field'!$E$53=[1]Lists!BF379,'[1]Multi-Field'!$F$53="undrained"),BH379,""))</f>
        <v/>
      </c>
      <c r="DJ379" s="409" t="str">
        <f>IF(AND('[1]Multi-Field'!$E$54=[1]Lists!BF379,'[1]Multi-Field'!$F$54="Drained"),BI379,IF(AND('[1]Multi-Field'!$E$54=[1]Lists!BF379,'[1]Multi-Field'!$F$54="undrained"),BH379,""))</f>
        <v/>
      </c>
      <c r="DK379" s="409" t="str">
        <f>IF(AND('[1]Multi-Field'!$E$55=[1]Lists!BF379,'[1]Multi-Field'!$F$55="Drained"),BI379,IF(AND('[1]Multi-Field'!$E$55=[1]Lists!BF379,'[1]Multi-Field'!$F$55="undrained"),BH379,""))</f>
        <v/>
      </c>
      <c r="DL379" s="409" t="str">
        <f>IF(AND('[1]Multi-Field'!$E$56=[1]Lists!BF379,'[1]Multi-Field'!$F$56="Drained"),BI379,IF(AND('[1]Multi-Field'!$E$56=[1]Lists!BF379,'[1]Multi-Field'!$F$56="undrained"),BH379,""))</f>
        <v/>
      </c>
      <c r="DM379" s="409" t="str">
        <f>IF(AND('[1]Multi-Field'!$E$57=[1]Lists!BF379,'[1]Multi-Field'!$F$57="Drained"),BI379,IF(AND('[1]Multi-Field'!$E$57=[1]Lists!BF379,'[1]Multi-Field'!$F$57="undrained"),BH379,""))</f>
        <v/>
      </c>
      <c r="DN379" s="409" t="str">
        <f>IF(AND('[1]Multi-Field'!$E$58=[1]Lists!BF379,'[1]Multi-Field'!$F$58="Drained"),BI379,IF(AND('[1]Multi-Field'!$E$58=[1]Lists!BF379,'[1]Multi-Field'!$F$58="undrained"),BH379,""))</f>
        <v/>
      </c>
      <c r="DO379" s="409" t="str">
        <f>IF(AND('[1]Multi-Field'!$E$59=[1]Lists!BF379,'[1]Multi-Field'!$F$59="Drained"),BI379,IF(AND('[1]Multi-Field'!$E$59=[1]Lists!BF379,'[1]Multi-Field'!$F$59="undrained"),BH379,""))</f>
        <v/>
      </c>
      <c r="DP379" s="409" t="str">
        <f>IF(AND('[1]Multi-Field'!$E$60=[1]Lists!BF379,'[1]Multi-Field'!$F$60="Drained"),BI379,IF(AND('[1]Multi-Field'!$E$60=[1]Lists!BF379,'[1]Multi-Field'!$F$60="undrained"),BH379,""))</f>
        <v/>
      </c>
      <c r="DQ379" s="409" t="str">
        <f>IF(AND('[1]Multi-Field'!$E$61=[1]Lists!BF379,'[1]Multi-Field'!$F$61="Drained"),BI379,IF(AND('[1]Multi-Field'!$E$61=[1]Lists!BF379,'[1]Multi-Field'!$F$61="undrained"),BH379,""))</f>
        <v/>
      </c>
      <c r="DR379" s="409" t="str">
        <f>IF(AND('[1]Multi-Field'!$E$62=[1]Lists!BF379,'[1]Multi-Field'!$F$62="Drained"),BI379,IF(AND('[1]Multi-Field'!$E$62=[1]Lists!BF379,'[1]Multi-Field'!$F$62="undrained"),BH379,""))</f>
        <v/>
      </c>
      <c r="DS379" s="409" t="str">
        <f>IF(AND('[1]Multi-Field'!$E$63=[1]Lists!BF379,'[1]Multi-Field'!$F$63="Drained"),BI379,IF(AND('[1]Multi-Field'!$E$63=[1]Lists!BF379,'[1]Multi-Field'!$F$63="undrained"),BH379,""))</f>
        <v/>
      </c>
      <c r="DT379" s="409" t="str">
        <f>IF(AND('[1]Multi-Field'!$E$64=[1]Lists!BF379,'[1]Multi-Field'!$F$64="Drained"),BI379,IF(AND('[1]Multi-Field'!$E$64=[1]Lists!BF379,'[1]Multi-Field'!$F$64="undrained"),BH379,""))</f>
        <v/>
      </c>
      <c r="DU379" s="409" t="str">
        <f>IF(AND('[1]Multi-Field'!$E$65=[1]Lists!BF379,'[1]Multi-Field'!$F$65="Drained"),BI379,IF(AND('[1]Multi-Field'!$E$65=[1]Lists!BF379,'[1]Multi-Field'!$F$65="undrained"),BH379,""))</f>
        <v/>
      </c>
      <c r="DV379" s="409" t="str">
        <f>IF(AND('[1]Multi-Field'!$E$66=[1]Lists!BF379,'[1]Multi-Field'!$F$66="Drained"),BI379,IF(AND('[1]Multi-Field'!$E$66=[1]Lists!BF379,'[1]Multi-Field'!$F$66="undrained"),BH379,""))</f>
        <v/>
      </c>
      <c r="DW379" s="409" t="str">
        <f>IF(AND('[1]Multi-Field'!$E$67=[1]Lists!BF379,'[1]Multi-Field'!$F$67="Drained"),BI379,IF(AND('[1]Multi-Field'!$E$67=[1]Lists!BF379,'[1]Multi-Field'!$F$67="undrained"),BH379,""))</f>
        <v/>
      </c>
      <c r="DX379" s="409" t="str">
        <f>IF(AND('[1]Multi-Field'!$E$68=[1]Lists!BF379,'[1]Multi-Field'!$F$68="Drained"),BI379,IF(AND('[1]Multi-Field'!$E$68=[1]Lists!BF379,'[1]Multi-Field'!$F$68="undrained"),BH379,""))</f>
        <v/>
      </c>
      <c r="DY379" s="409" t="str">
        <f>IF(AND('[1]Multi-Field'!$E$69=[1]Lists!BF379,'[1]Multi-Field'!$F$69="Drained"),BI379,IF(AND('[1]Multi-Field'!$E$69=[1]Lists!BF379,'[1]Multi-Field'!$F$69="undrained"),BH379,""))</f>
        <v/>
      </c>
      <c r="DZ379" s="409" t="str">
        <f>IF(AND('[1]Multi-Field'!$E$70=[1]Lists!BF379,'[1]Multi-Field'!$F$70="Drained"),BI379,IF(AND('[1]Multi-Field'!$E$70=[1]Lists!BF379,'[1]Multi-Field'!$F$70="undrained"),BH379,""))</f>
        <v/>
      </c>
      <c r="EA379" s="409" t="str">
        <f>IF(AND('[1]Multi-Field'!$E$71=[1]Lists!BF379,'[1]Multi-Field'!$F$71="Drained"),BI379,IF(AND('[1]Multi-Field'!$E$71=[1]Lists!BF379,'[1]Multi-Field'!$F$71="undrained"),BH379,""))</f>
        <v/>
      </c>
      <c r="EB379" s="409" t="str">
        <f>IF(AND('[1]Multi-Field'!$E$72=[1]Lists!BF379,'[1]Multi-Field'!$F$72="Drained"),BI379,IF(AND('[1]Multi-Field'!$E$72=[1]Lists!BF379,'[1]Multi-Field'!$F$72="undrained"),BH379,""))</f>
        <v/>
      </c>
      <c r="EC379" s="409" t="str">
        <f>IF(AND('[1]Multi-Field'!$E$73=[1]Lists!BF379,'[1]Multi-Field'!$F$73="Drained"),BI379,IF(AND('[1]Multi-Field'!$E$73=[1]Lists!BF379,'[1]Multi-Field'!$F$73="undrained"),BH379,""))</f>
        <v/>
      </c>
      <c r="ED379" s="409" t="str">
        <f>IF(AND('[1]Multi-Field'!$E$74=[1]Lists!BF379,'[1]Multi-Field'!$F$74="Drained"),BI379,IF(AND('[1]Multi-Field'!$E$74=[1]Lists!BF379,'[1]Multi-Field'!$F$74="undrained"),BH379,""))</f>
        <v/>
      </c>
      <c r="EE379" s="409" t="str">
        <f>IF(AND('[1]Multi-Field'!$E$75=[1]Lists!BF379,'[1]Multi-Field'!$F$75="Drained"),BI379,IF(AND('[1]Multi-Field'!$E$75=[1]Lists!BF379,'[1]Multi-Field'!$F$75="undrained"),BH379,""))</f>
        <v/>
      </c>
      <c r="EF379" s="409" t="str">
        <f>IF(AND('[1]Multi-Field'!$E$76=[1]Lists!BF379,'[1]Multi-Field'!$F$76="Drained"),BI379,IF(AND('[1]Multi-Field'!$E$76=[1]Lists!BF379,'[1]Multi-Field'!$F$6="undrained"),BH379,""))</f>
        <v/>
      </c>
      <c r="EG379" s="409" t="str">
        <f>IF(AND('[1]Multi-Field'!$E$77=[1]Lists!BF379,'[1]Multi-Field'!$F$77="Drained"),BI379,IF(AND('[1]Multi-Field'!$E$77=[1]Lists!BF379,'[1]Multi-Field'!$F$77="undrained"),BH379,""))</f>
        <v/>
      </c>
      <c r="EH379" s="409" t="str">
        <f>IF(AND('[1]Multi-Field'!$E$78=[1]Lists!BF379,'[1]Multi-Field'!$F$78="Drained"),BI379,IF(AND('[1]Multi-Field'!$E$78=[1]Lists!BF379,'[1]Multi-Field'!$F$78="undrained"),BH379,""))</f>
        <v/>
      </c>
      <c r="EI379" s="409" t="str">
        <f>IF(AND('[1]Multi-Field'!$E$79=[1]Lists!BF379,'[1]Multi-Field'!$F$79="Drained"),BI379,IF(AND('[1]Multi-Field'!$E$79=[1]Lists!BF379,'[1]Multi-Field'!$F$79="undrained"),BH379,""))</f>
        <v/>
      </c>
      <c r="EJ379" s="409" t="str">
        <f>IF(AND('[1]Multi-Field'!$E$80=[1]Lists!BF379,'[1]Multi-Field'!$F$80="Drained"),BI379,IF(AND('[1]Multi-Field'!$E$80=[1]Lists!BF379,'[1]Multi-Field'!$F$80="undrained"),BH379,""))</f>
        <v/>
      </c>
      <c r="EK379" s="409" t="str">
        <f>IF(AND('[1]Multi-Field'!$E$81=[1]Lists!BF379,'[1]Multi-Field'!$F$81="Drained"),BI379,IF(AND('[1]Multi-Field'!$E$81=[1]Lists!BF379,'[1]Multi-Field'!$F$81="undrained"),BH379,""))</f>
        <v/>
      </c>
      <c r="EL379" s="409" t="str">
        <f>IF(AND('[1]Multi-Field'!$E$82=[1]Lists!BF379,'[1]Multi-Field'!$F$82="Drained"),BI379,IF(AND('[1]Multi-Field'!$E$82=[1]Lists!BF379,'[1]Multi-Field'!$F$82="undrained"),BH379,""))</f>
        <v/>
      </c>
      <c r="EM379" s="409" t="str">
        <f>IF(AND('[1]Multi-Field'!$E$83=[1]Lists!BF379,'[1]Multi-Field'!$F$83="Drained"),BI379,IF(AND('[1]Multi-Field'!$E$83=[1]Lists!BF379,'[1]Multi-Field'!$F$83="undrained"),BH379,""))</f>
        <v/>
      </c>
      <c r="EN379" s="409" t="str">
        <f>IF(AND('[1]Multi-Field'!$E$84=[1]Lists!BF379,'[1]Multi-Field'!$F$84="Drained"),BI379,IF(AND('[1]Multi-Field'!$E$84=[1]Lists!BF379,'[1]Multi-Field'!$F$84="undrained"),BH379,""))</f>
        <v/>
      </c>
      <c r="EO379" s="409" t="str">
        <f>IF(AND('[1]Multi-Field'!$E$85=[1]Lists!BF379,'[1]Multi-Field'!$F$85="Drained"),BI379,IF(AND('[1]Multi-Field'!$E$85=[1]Lists!BF379,'[1]Multi-Field'!$F$85="undrained"),BH379,""))</f>
        <v/>
      </c>
      <c r="EP379" s="409" t="str">
        <f>IF(AND('[1]Multi-Field'!$E$86=[1]Lists!BF379,'[1]Multi-Field'!$F$86="Drained"),BI379,IF(AND('[1]Multi-Field'!$E$86=[1]Lists!BF379,'[1]Multi-Field'!$F$86="undrained"),BH379,""))</f>
        <v/>
      </c>
      <c r="EQ379" s="409" t="str">
        <f>IF(AND('[1]Multi-Field'!$E$87=[1]Lists!BF379,'[1]Multi-Field'!$F$87="Drained"),BI379,IF(AND('[1]Multi-Field'!$E$87=[1]Lists!BF379,'[1]Multi-Field'!$F$87="undrained"),BH379,""))</f>
        <v/>
      </c>
      <c r="ER379" s="409" t="str">
        <f>IF(AND('[1]Multi-Field'!$E$88=[1]Lists!BF379,'[1]Multi-Field'!$F$88="Drained"),BI379,IF(AND('[1]Multi-Field'!$E$88=[1]Lists!BF379,'[1]Multi-Field'!$F$88="undrained"),BH379,""))</f>
        <v/>
      </c>
      <c r="ES379" s="409" t="str">
        <f>IF(AND('[1]Multi-Field'!$E$89=[1]Lists!BF379,'[1]Multi-Field'!$F$89="Drained"),BI379,IF(AND('[1]Multi-Field'!$E$89=[1]Lists!BF379,'[1]Multi-Field'!$F$89="undrained"),BH379,""))</f>
        <v/>
      </c>
      <c r="ET379" s="409" t="str">
        <f>IF(AND('[1]Multi-Field'!$E$90=[1]Lists!BF379,'[1]Multi-Field'!$F$90="Drained"),BI379,IF(AND('[1]Multi-Field'!$E$90=[1]Lists!BF379,'[1]Multi-Field'!$F$90="undrained"),BH379,""))</f>
        <v/>
      </c>
      <c r="EU379" s="409" t="str">
        <f>IF(AND('[1]Multi-Field'!$E$91=[1]Lists!BF379,'[1]Multi-Field'!$F$91="Drained"),BI379,IF(AND('[1]Multi-Field'!$E$91=[1]Lists!BF379,'[1]Multi-Field'!$F$91="undrained"),BH379,""))</f>
        <v/>
      </c>
      <c r="EV379" s="409" t="str">
        <f>IF(AND('[1]Multi-Field'!$E$92=[1]Lists!BF379,'[1]Multi-Field'!$F$92="Drained"),BI379,IF(AND('[1]Multi-Field'!$E$92=[1]Lists!BF379,'[1]Multi-Field'!$F$92="undrained"),BH379,""))</f>
        <v/>
      </c>
      <c r="EW379" s="409" t="str">
        <f>IF(AND('[1]Multi-Field'!$E$93=[1]Lists!BF379,'[1]Multi-Field'!$F$93="Drained"),BI379,IF(AND('[1]Multi-Field'!$E$93=[1]Lists!BF379,'[1]Multi-Field'!$F$93="undrained"),BH379,""))</f>
        <v/>
      </c>
      <c r="EX379" s="409" t="str">
        <f>IF(AND('[1]Multi-Field'!$E$94=[1]Lists!BF379,'[1]Multi-Field'!$F$94="Drained"),BI379,IF(AND('[1]Multi-Field'!$E$94=[1]Lists!BF379,'[1]Multi-Field'!$F$94="undrained"),BH379,""))</f>
        <v/>
      </c>
      <c r="EY379" s="409" t="str">
        <f>IF(AND('[1]Multi-Field'!$E$95=[1]Lists!BF379,'[1]Multi-Field'!$F$95="Drained"),BI379,IF(AND('[1]Multi-Field'!$E$95=[1]Lists!BF379,'[1]Multi-Field'!$F$95="undrained"),BH379,""))</f>
        <v/>
      </c>
      <c r="EZ379" s="409" t="str">
        <f>IF(AND('[1]Multi-Field'!$E$96=[1]Lists!BF379,'[1]Multi-Field'!$F$96="Drained"),BI379,IF(AND('[1]Multi-Field'!$E$96=[1]Lists!BF379,'[1]Multi-Field'!$F$96="undrained"),BH379,""))</f>
        <v/>
      </c>
      <c r="FA379" s="409" t="str">
        <f>IF(AND('[1]Multi-Field'!$E$97=[1]Lists!BF379,'[1]Multi-Field'!$F$97="Drained"),BI379,IF(AND('[1]Multi-Field'!$E$97=[1]Lists!BF379,'[1]Multi-Field'!$F$97="undrained"),BH379,""))</f>
        <v/>
      </c>
      <c r="FB379" s="409" t="str">
        <f>IF(AND('[1]Multi-Field'!$E$98=[1]Lists!BF379,'[1]Multi-Field'!$F$98="Drained"),BI379,IF(AND('[1]Multi-Field'!$E$98=[1]Lists!BF379,'[1]Multi-Field'!$F$98="undrained"),BH379,""))</f>
        <v/>
      </c>
      <c r="FC379" s="409" t="str">
        <f>IF(AND('[1]Multi-Field'!$E$99=[1]Lists!BF379,'[1]Multi-Field'!$F$99="Drained"),BI379,IF(AND('[1]Multi-Field'!$E$99=[1]Lists!BF379,'[1]Multi-Field'!$F$99="undrained"),BH379,""))</f>
        <v/>
      </c>
      <c r="FD379" s="409" t="str">
        <f>IF(AND('[1]Multi-Field'!$E$100=[1]Lists!BF379,'[1]Multi-Field'!$F$100="Drained"),BI379,IF(AND('[1]Multi-Field'!$E$100=[1]Lists!BF379,'[1]Multi-Field'!$F$100="undrained"),BH379,""))</f>
        <v/>
      </c>
      <c r="FE379" s="409" t="str">
        <f>IF(AND('[1]Multi-Field'!$E$101=[1]Lists!BF379,'[1]Multi-Field'!$F$101="Drained"),BI379,IF(AND('[1]Multi-Field'!$E$101=[1]Lists!BF379,'[1]Multi-Field'!$F$101="undrained"),BH379,""))</f>
        <v/>
      </c>
      <c r="FF379" s="409" t="str">
        <f>IF(AND('[1]Multi-Field'!$E$102=[1]Lists!BF379,'[1]Multi-Field'!$F$102="Drained"),BI379,IF(AND('[1]Multi-Field'!$E$102=[1]Lists!BF379,'[1]Multi-Field'!$F$102="undrained"),BH379,""))</f>
        <v/>
      </c>
      <c r="FG379" s="409" t="str">
        <f>IF(AND('[1]Multi-Field'!$E$103=[1]Lists!BF379,'[1]Multi-Field'!$F$103="Drained"),BI379,IF(AND('[1]Multi-Field'!$E$103=[1]Lists!BF379,'[1]Multi-Field'!$F$103="undrained"),BH379,""))</f>
        <v/>
      </c>
      <c r="FH379" s="409" t="str">
        <f>IF(AND('[1]Multi-Field'!$E$104=[1]Lists!BF379,'[1]Multi-Field'!$F$104="Drained"),BI379,IF(AND('[1]Multi-Field'!$E$104=[1]Lists!BF379,'[1]Multi-Field'!$F$104="undrained"),BH379,""))</f>
        <v/>
      </c>
      <c r="FI379" s="409" t="str">
        <f>IF(AND('[1]Multi-Field'!$E$105=[1]Lists!BF379,'[1]Multi-Field'!$F$105="Drained"),BI379,IF(AND('[1]Multi-Field'!$E$105=[1]Lists!BF379,'[1]Multi-Field'!$F$105="undrained"),BH379,""))</f>
        <v/>
      </c>
      <c r="FJ379" s="409" t="str">
        <f>IF(AND('[1]Multi-Field'!$E$106=[1]Lists!BF379,'[1]Multi-Field'!$F$106="Drained"),BI379,IF(AND('[1]Multi-Field'!$E$106=[1]Lists!BF379,'[1]Multi-Field'!$F$106="undrained"),BH379,""))</f>
        <v/>
      </c>
      <c r="FK379" s="409" t="str">
        <f>IF(AND('[1]Multi-Field'!$E$107=[1]Lists!BF379,'[1]Multi-Field'!$F$107="Drained"),BI379,IF(AND('[1]Multi-Field'!$E$107=[1]Lists!BF379,'[1]Multi-Field'!$F$107="undrained"),BH379,""))</f>
        <v/>
      </c>
      <c r="FL379" s="409" t="str">
        <f>IF(AND('[1]Multi-Field'!$E$108=[1]Lists!BF379,'[1]Multi-Field'!$F$108="Drained"),BI379,IF(AND('[1]Multi-Field'!$E$108=[1]Lists!BF379,'[1]Multi-Field'!$F$108="undrained"),BH379,""))</f>
        <v/>
      </c>
      <c r="FM379" s="409" t="str">
        <f>IF(AND('[1]Multi-Field'!$E$109=[1]Lists!BF379,'[1]Multi-Field'!$F$109="Drained"),BI379,IF(AND('[1]Multi-Field'!$E$109=[1]Lists!BF379,'[1]Multi-Field'!$F$109="undrained"),BH379,""))</f>
        <v/>
      </c>
      <c r="FN379" s="409" t="str">
        <f>IF(AND('[1]Multi-Field'!$E$110=[1]Lists!BF379,'[1]Multi-Field'!$F$110="Drained"),BI379,IF(AND('[1]Multi-Field'!$E$110=[1]Lists!BF379,'[1]Multi-Field'!$F$110="undrained"),BH379,""))</f>
        <v/>
      </c>
      <c r="FO379" s="409" t="str">
        <f>IF(AND('[1]Multi-Field'!$E$111=[1]Lists!BF379,'[1]Multi-Field'!$F$111="Drained"),BI379,IF(AND('[1]Multi-Field'!$E$111=[1]Lists!BF379,'[1]Multi-Field'!$F$111="undrained"),BH379,""))</f>
        <v/>
      </c>
      <c r="FP379" s="409" t="str">
        <f>IF(AND('[1]Multi-Field'!$E$112=[1]Lists!BF379,'[1]Multi-Field'!$F$112="Drained"),BI379,IF(AND('[1]Multi-Field'!$E$112=[1]Lists!BF379,'[1]Multi-Field'!$F$112="undrained"),BH379,""))</f>
        <v/>
      </c>
      <c r="FQ379" s="409" t="str">
        <f>IF(AND('[1]Multi-Field'!$E$113=[1]Lists!BF379,'[1]Multi-Field'!$F$113="Drained"),BI379,IF(AND('[1]Multi-Field'!$E$113=[1]Lists!BF379,'[1]Multi-Field'!$F$113="undrained"),BH379,""))</f>
        <v/>
      </c>
      <c r="FR379" s="409" t="str">
        <f>IF(AND('[1]Multi-Field'!$E$114=[1]Lists!BF379,'[1]Multi-Field'!$F$114="Drained"),BI379,IF(AND('[1]Multi-Field'!$E$114=[1]Lists!BF379,'[1]Multi-Field'!$F$114="undrained"),BH379,""))</f>
        <v/>
      </c>
      <c r="FS379" s="409" t="str">
        <f>IF(AND('[1]Multi-Field'!$E$115=[1]Lists!BF379,'[1]Multi-Field'!$F$115="Drained"),BI379,IF(AND('[1]Multi-Field'!$E$115=[1]Lists!BF379,'[1]Multi-Field'!$F$115="undrained"),BH379,""))</f>
        <v/>
      </c>
      <c r="FT379" s="409" t="str">
        <f>IF(AND('[1]Multi-Field'!$E$116=[1]Lists!BF379,'[1]Multi-Field'!$F$116="Drained"),BI379,IF(AND('[1]Multi-Field'!$E$116=[1]Lists!BF379,'[1]Multi-Field'!$F$116="undrained"),BH379,""))</f>
        <v/>
      </c>
      <c r="FU379" s="409" t="str">
        <f>IF(AND('[1]Multi-Field'!$E$117=[1]Lists!BF379,'[1]Multi-Field'!$F$117="Drained"),BI379,IF(AND('[1]Multi-Field'!$E$117=[1]Lists!BF379,'[1]Multi-Field'!$F$117="undrained"),BH379,""))</f>
        <v/>
      </c>
      <c r="FV379" s="409" t="str">
        <f>IF(AND('[1]Multi-Field'!$E$118=[1]Lists!BF379,'[1]Multi-Field'!$F$118="Drained"),BI379,IF(AND('[1]Multi-Field'!$E$118=[1]Lists!BF379,'[1]Multi-Field'!$F$118="undrained"),BH379,""))</f>
        <v/>
      </c>
      <c r="FW379" s="409" t="str">
        <f>IF(AND('[1]Multi-Field'!$E$119=[1]Lists!BF379,'[1]Multi-Field'!$F$119="Drained"),BI379,IF(AND('[1]Multi-Field'!$E$119=[1]Lists!BF379,'[1]Multi-Field'!$F$119="undrained"),BH379,""))</f>
        <v/>
      </c>
      <c r="FX379" s="409" t="str">
        <f>IF(AND('[1]Multi-Field'!$E$120=[1]Lists!BF379,'[1]Multi-Field'!$F$120="Drained"),BI379,IF(AND('[1]Multi-Field'!$E$120=[1]Lists!BF379,'[1]Multi-Field'!$F$120="undrained"),BH379,""))</f>
        <v/>
      </c>
      <c r="GC379" s="4">
        <v>1</v>
      </c>
    </row>
    <row r="380" spans="1:185" ht="13.5" customHeight="1">
      <c r="A380" s="7" t="s">
        <v>466</v>
      </c>
      <c r="B380" s="7"/>
      <c r="C380" s="7"/>
      <c r="D380" s="8">
        <v>70</v>
      </c>
      <c r="E380" s="8">
        <f t="shared" si="53"/>
        <v>70</v>
      </c>
      <c r="F380" s="8">
        <f t="shared" si="54"/>
        <v>70</v>
      </c>
      <c r="G380" s="8">
        <v>70</v>
      </c>
      <c r="H380" s="8">
        <v>70</v>
      </c>
      <c r="I380" s="8">
        <f t="shared" si="57"/>
        <v>70</v>
      </c>
      <c r="J380" s="8">
        <f t="shared" si="58"/>
        <v>70</v>
      </c>
      <c r="K380" s="8">
        <v>70</v>
      </c>
      <c r="L380" s="8">
        <v>130</v>
      </c>
      <c r="M380" s="8">
        <f t="shared" si="55"/>
        <v>132</v>
      </c>
      <c r="N380" s="8">
        <f t="shared" si="56"/>
        <v>133</v>
      </c>
      <c r="O380" s="8">
        <v>135</v>
      </c>
      <c r="P380" s="391">
        <v>355</v>
      </c>
      <c r="Q380" s="394"/>
      <c r="R380" s="395" t="b">
        <f>IF(OR('Multi-Field'!AA357=Lists!$AC$42,'Multi-Field'!AA357=Lists!$AC$43),IF('Multi-Field'!Z357="x",(IF('Multi-Field'!AC357=Lists!$Q$11,Lists!$R$11,IF('Multi-Field'!AC357=Lists!$Q$12,Lists!$R$12,IF('Multi-Field'!AC357=Lists!$Q$13,Lists!$R$13,IF('Multi-Field'!AC357=Lists!$Q$14,Lists!$R$14))))),IF('Multi-Field'!X357="x",(IF('Multi-Field'!AC357=Lists!$Q$11,Lists!$S$11,IF('Multi-Field'!AC357=Lists!$Q$12,Lists!$S$12,IF('Multi-Field'!AC357=Lists!$Q$13,Lists!$S$13,IF('Multi-Field'!AC357=Lists!$Q$14,Lists!$S$14))))),IF('Multi-Field'!V357="x",(IF('Multi-Field'!AC357=Lists!$Q$11,Lists!$T$11,IF('Multi-Field'!AC357=Lists!$Q$12,Lists!$T$12,IF('Multi-Field'!AC357=Lists!$Q$13,Lists!$T$13,IF('Multi-Field'!AC357=Lists!$Q$14,Lists!$T$14))))),0))))</f>
        <v>0</v>
      </c>
      <c r="S380" s="395" t="str">
        <f t="shared" si="59"/>
        <v/>
      </c>
      <c r="T380" s="395"/>
      <c r="U380" s="396"/>
      <c r="BF380" s="411" t="s">
        <v>1544</v>
      </c>
      <c r="BG380" s="412">
        <v>4</v>
      </c>
      <c r="BH380" s="412">
        <v>5.5</v>
      </c>
      <c r="BI380" s="412">
        <v>6</v>
      </c>
      <c r="BJ380" s="409" t="e">
        <f>IF(AND('[1]Single Field'!#REF!=[1]Lists!BF380,'[1]Single Field'!#REF!="Drained"),"x",IF(AND('[1]Single Field'!#REF!=[1]Lists!BF380,'[1]Single Field'!#REF!="Undrained"),O,""))</f>
        <v>#REF!</v>
      </c>
      <c r="BK380" s="409" t="str">
        <f>IF(AND('[1]Multi-Field'!$E$3=[1]Lists!BF380,'[1]Multi-Field'!$F$3="Drained"),BI380,IF(AND('[1]Multi-Field'!$E$3=BF380,'[1]Multi-Field'!$F$3="undrained"),BH380,""))</f>
        <v/>
      </c>
      <c r="BL380" s="409" t="str">
        <f>IF(AND('[1]Multi-Field'!$E$4=BF380,'[1]Multi-Field'!$F$4="Drained"),BI380,IF(AND('[1]Multi-Field'!$E$4=BF380,'[1]Multi-Field'!$F$4="undrained"),BH380,""))</f>
        <v/>
      </c>
      <c r="BM380" s="409" t="str">
        <f>IF(AND('[1]Multi-Field'!$E$5=BF380,'[1]Multi-Field'!$F$5="Drained"),BI380,IF(AND('[1]Multi-Field'!$E$5=BF380,'[1]Multi-Field'!$F$5="undrained"),BH380,""))</f>
        <v/>
      </c>
      <c r="BN380" s="409" t="str">
        <f>IF(AND('[1]Multi-Field'!$E$6=BF380,'[1]Multi-Field'!$F$6="Drained"),BI380,IF(AND('[1]Multi-Field'!$E$6=BF380,'[1]Multi-Field'!$F$6="undrained"),BH380,""))</f>
        <v/>
      </c>
      <c r="BO380" s="409" t="str">
        <f>IF(AND('[1]Multi-Field'!$E$7=BF380,'[1]Multi-Field'!$F$7="Drained"),BI380,IF(AND('[1]Multi-Field'!$E$7=BF380,'[1]Multi-Field'!$F$7="undrained"),BH380,""))</f>
        <v/>
      </c>
      <c r="BP380" s="409" t="str">
        <f>IF(AND('[1]Multi-Field'!$E$8=BF380,'[1]Multi-Field'!$F$8="Drained"),BI380,IF(AND('[1]Multi-Field'!$E$8=BF380,'[1]Multi-Field'!$F$8="undrained"),BH380,""))</f>
        <v/>
      </c>
      <c r="BQ380" s="409" t="str">
        <f>IF(AND('[1]Multi-Field'!$E$9=BF380,'[1]Multi-Field'!$F$9="Drained"),BI380,IF(AND('[1]Multi-Field'!$E$9=BF380,'[1]Multi-Field'!$F$9="undrained"),BH380,""))</f>
        <v/>
      </c>
      <c r="BR380" s="409" t="str">
        <f>IF(AND('[1]Multi-Field'!$E$10=BF380,'[1]Multi-Field'!$F$10="Drained"),BI380,IF(AND('[1]Multi-Field'!$E$10=BF380,'[1]Multi-Field'!$F$10="undrained"),BH380,""))</f>
        <v/>
      </c>
      <c r="BS380" s="409" t="str">
        <f>IF(AND('[1]Multi-Field'!$E$11=BF380,'[1]Multi-Field'!$F$11="Drained"),BI380,IF(AND('[1]Multi-Field'!$E$11=BF380,'[1]Multi-Field'!$F$11="undrained"),BH380,""))</f>
        <v/>
      </c>
      <c r="BT380" s="409" t="str">
        <f>IF(AND('[1]Multi-Field'!$E$12=BF380,'[1]Multi-Field'!$F$12="Drained"),BI380,IF(AND('[1]Multi-Field'!$E$12=BF380,'[1]Multi-Field'!$F$12="undrained"),BH380,""))</f>
        <v/>
      </c>
      <c r="BU380" s="409" t="str">
        <f>IF(AND('[1]Multi-Field'!$E$13=BF380,'[1]Multi-Field'!$F$13="Drained"),BI380,IF(AND('[1]Multi-Field'!$E$3=BF380,'[1]Multi-Field'!$F$13="undrained"),BH380,""))</f>
        <v/>
      </c>
      <c r="BV380" s="409" t="str">
        <f>IF(AND('[1]Multi-Field'!$E$14=BF380,'[1]Multi-Field'!$F$14="Drained"),BI380,IF(AND('[1]Multi-Field'!$E$14=BF380,'[1]Multi-Field'!$F$14="undrained"),BH380,""))</f>
        <v/>
      </c>
      <c r="BW380" s="409" t="str">
        <f>IF(AND('[1]Multi-Field'!$E$15=BF380,'[1]Multi-Field'!$F$15="Drained"),BI380,IF(AND('[1]Multi-Field'!$E$15=BF380,'[1]Multi-Field'!$F$15="undrained"),BH380,""))</f>
        <v/>
      </c>
      <c r="BX380" s="409" t="str">
        <f>IF(AND('[1]Multi-Field'!$E$16=[1]Lists!BF380,'[1]Multi-Field'!$F$16="Drained"),BI380,IF(AND('[1]Multi-Field'!$E$16=[1]Lists!BF380,'[1]Multi-Field'!$F$16="undrained"),BH380,""))</f>
        <v/>
      </c>
      <c r="BY380" s="409" t="str">
        <f>IF(AND('[1]Multi-Field'!$E$17=[1]Lists!BF380,'[1]Multi-Field'!$F$17="Drained"),BI380,IF(AND('[1]Multi-Field'!$E$17=[1]Lists!BF380,'[1]Multi-Field'!$F$17="undrained"),BH380,""))</f>
        <v/>
      </c>
      <c r="BZ380" s="409" t="str">
        <f>IF(AND('[1]Multi-Field'!$E$18=[1]Lists!BF380,'[1]Multi-Field'!$F$18="Drained"),BI380,IF(AND('[1]Multi-Field'!$E$18=[1]Lists!BF380,'[1]Multi-Field'!$F$18="undrained"),BH380,""))</f>
        <v/>
      </c>
      <c r="CA380" s="409" t="str">
        <f>IF(AND('[1]Multi-Field'!$E$19=[1]Lists!BF380,'[1]Multi-Field'!$F$19="Drained"),BI380,IF(AND('[1]Multi-Field'!$E$19=[1]Lists!BF380,'[1]Multi-Field'!$F$19="undrained"),BH380,""))</f>
        <v/>
      </c>
      <c r="CB380" s="409" t="str">
        <f>IF(AND('[1]Multi-Field'!$E$20=[1]Lists!BF380,'[1]Multi-Field'!$F$20="Drained"),BI380,IF(AND('[1]Multi-Field'!$E$20=[1]Lists!BF380,'[1]Multi-Field'!$F$20="undrained"),BH380,""))</f>
        <v/>
      </c>
      <c r="CC380" s="409" t="str">
        <f>IF(AND('[1]Multi-Field'!$E$21=[1]Lists!BF380,'[1]Multi-Field'!$F$21="Drained"),BI380,IF(AND('[1]Multi-Field'!$E$21=[1]Lists!BF380,'[1]Multi-Field'!$F$21="undrained"),BH380,""))</f>
        <v/>
      </c>
      <c r="CD380" s="409" t="str">
        <f>IF(AND('[1]Multi-Field'!$E$22=[1]Lists!BF380,'[1]Multi-Field'!$F$22="Drained"),BI380,IF(AND('[1]Multi-Field'!$E$22=[1]Lists!BF380,'[1]Multi-Field'!$F$22="undrained"),BH380,""))</f>
        <v/>
      </c>
      <c r="CE380" s="409" t="str">
        <f>IF(AND('[1]Multi-Field'!$E$23=[1]Lists!BF380,'[1]Multi-Field'!$F$23="Drained"),BI380,IF(AND('[1]Multi-Field'!$E$23=[1]Lists!BF380,'[1]Multi-Field'!$F$23="undrained"),BH380,""))</f>
        <v/>
      </c>
      <c r="CF380" s="409" t="str">
        <f>IF(AND('[1]Multi-Field'!$E$24=[1]Lists!BF380,'[1]Multi-Field'!$F$24="Drained"),BI380,IF(AND('[1]Multi-Field'!$E$24=[1]Lists!BF380,'[1]Multi-Field'!$F$24="undrained"),BH380,""))</f>
        <v/>
      </c>
      <c r="CG380" s="409" t="str">
        <f>IF(AND('[1]Multi-Field'!$E$25=[1]Lists!BF380,'[1]Multi-Field'!$F$25="Drained"),BI380,IF(AND('[1]Multi-Field'!$E$25=[1]Lists!BF380,'[1]Multi-Field'!$F$25="undrained"),BH380,""))</f>
        <v/>
      </c>
      <c r="CH380" s="409" t="str">
        <f>IF(AND('[1]Multi-Field'!$E$26=[1]Lists!BF380,'[1]Multi-Field'!$F$26="Drained"),BI380,IF(AND('[1]Multi-Field'!$E$26=[1]Lists!BF380,'[1]Multi-Field'!$F$26="undrained"),BH380,""))</f>
        <v/>
      </c>
      <c r="CI380" s="409" t="str">
        <f>IF(AND('[1]Multi-Field'!$E$27=[1]Lists!BF380,'[1]Multi-Field'!$F$27="Drained"),BI380,IF(AND('[1]Multi-Field'!$E$27=[1]Lists!BF380,'[1]Multi-Field'!$F$27="undrained"),BH380,""))</f>
        <v/>
      </c>
      <c r="CJ380" s="409" t="str">
        <f>IF(AND('[1]Multi-Field'!$E$28=[1]Lists!BF380,'[1]Multi-Field'!$F$28="Drained"),BI380,IF(AND('[1]Multi-Field'!$E$28=[1]Lists!BF380,'[1]Multi-Field'!$F$28="undrained"),BH380,""))</f>
        <v/>
      </c>
      <c r="CK380" s="409" t="str">
        <f>IF(AND('[1]Multi-Field'!$E$29=[1]Lists!BF380,'[1]Multi-Field'!$F$29="Drained"),BI380,IF(AND('[1]Multi-Field'!$E$29=[1]Lists!BF380,'[1]Multi-Field'!$F$29="undrained"),BH380,""))</f>
        <v/>
      </c>
      <c r="CL380" s="409" t="str">
        <f>IF(AND('[1]Multi-Field'!$E$30=[1]Lists!BF380,'[1]Multi-Field'!$F$30="Drained"),BI380,IF(AND('[1]Multi-Field'!$E$30=[1]Lists!BF380,'[1]Multi-Field'!$F$30="undrained"),BH380,""))</f>
        <v/>
      </c>
      <c r="CM380" s="409" t="str">
        <f>IF(AND('[1]Multi-Field'!$E$31=[1]Lists!BF380,'[1]Multi-Field'!$F$31="Drained"),BI380,IF(AND('[1]Multi-Field'!$E$31=[1]Lists!BF380,'[1]Multi-Field'!$F$31="undrained"),BH380,""))</f>
        <v/>
      </c>
      <c r="CN380" s="409" t="str">
        <f>IF(AND('[1]Multi-Field'!$E$32=[1]Lists!BF380,'[1]Multi-Field'!$F$32="Drained"),BI380,IF(AND('[1]Multi-Field'!$E$32=[1]Lists!BF380,'[1]Multi-Field'!$F$32="undrained"),BH380,""))</f>
        <v/>
      </c>
      <c r="CO380" s="409" t="str">
        <f>IF(AND('[1]Multi-Field'!$E$33=[1]Lists!BF380,'[1]Multi-Field'!$F$33="Drained"),BI380,IF(AND('[1]Multi-Field'!$E$33=[1]Lists!BF380,'[1]Multi-Field'!$F$33="undrained"),BH380,""))</f>
        <v/>
      </c>
      <c r="CP380" s="409" t="str">
        <f>IF(AND('[1]Multi-Field'!$E$34=[1]Lists!BF380,'[1]Multi-Field'!$F$34="Drained"),BI380,IF(AND('[1]Multi-Field'!$E$34=[1]Lists!BF380,'[1]Multi-Field'!$F$34="undrained"),BH380,""))</f>
        <v/>
      </c>
      <c r="CQ380" s="409" t="str">
        <f>IF(AND('[1]Multi-Field'!$E$35=[1]Lists!BF380,'[1]Multi-Field'!$F$35="Drained"),BI380,IF(AND('[1]Multi-Field'!$E$35=[1]Lists!BF380,'[1]Multi-Field'!$F$35="undrained"),BH380,""))</f>
        <v/>
      </c>
      <c r="CR380" s="409" t="str">
        <f>IF(AND('[1]Multi-Field'!$E$36=[1]Lists!BF380,'[1]Multi-Field'!$F$36="Drained"),BI380,IF(AND('[1]Multi-Field'!$E$36=[1]Lists!BF380,'[1]Multi-Field'!$F$36="undrained"),BH380,""))</f>
        <v/>
      </c>
      <c r="CS380" s="409" t="str">
        <f>IF(AND('[1]Multi-Field'!$E$37=[1]Lists!BF380,'[1]Multi-Field'!$F$37="Drained"),BI380,IF(AND('[1]Multi-Field'!$E$37=[1]Lists!BF380,'[1]Multi-Field'!$F$37="undrained"),BH380,""))</f>
        <v/>
      </c>
      <c r="CT380" s="409" t="str">
        <f>IF(AND('[1]Multi-Field'!$E$38=[1]Lists!BF380,'[1]Multi-Field'!$F$38="Drained"),BI380,IF(AND('[1]Multi-Field'!$E$38=[1]Lists!BF380,'[1]Multi-Field'!$F$38="undrained"),BH380,""))</f>
        <v/>
      </c>
      <c r="CU380" s="409" t="str">
        <f>IF(AND('[1]Multi-Field'!$E$39=[1]Lists!BF380,'[1]Multi-Field'!$F$39="Drained"),BI380,IF(AND('[1]Multi-Field'!$E$39=[1]Lists!BF380,'[1]Multi-Field'!$F$39="undrained"),BH380,""))</f>
        <v/>
      </c>
      <c r="CV380" s="409" t="str">
        <f>IF(AND('[1]Multi-Field'!$E$40=[1]Lists!BF380,'[1]Multi-Field'!$F$40="Drained"),BI380,IF(AND('[1]Multi-Field'!$E$40=[1]Lists!BF380,'[1]Multi-Field'!$F$40="undrained"),BH380,""))</f>
        <v/>
      </c>
      <c r="CW380" s="409" t="str">
        <f>IF(AND('[1]Multi-Field'!$E$41=[1]Lists!BF380,'[1]Multi-Field'!$F$40="Drained"),BI380,IF(AND('[1]Multi-Field'!$E$40=[1]Lists!BF380,'[1]Multi-Field'!$F$40="undrained"),BH380,""))</f>
        <v/>
      </c>
      <c r="CX380" s="409" t="str">
        <f>IF(AND('[1]Multi-Field'!$E$42=[1]Lists!BF380,'[1]Multi-Field'!$F$42="Drained"),BI380,IF(AND('[1]Multi-Field'!$E$42=[1]Lists!BF380,'[1]Multi-Field'!$F$42="undrained"),BH380,""))</f>
        <v/>
      </c>
      <c r="CY380" s="409" t="str">
        <f>IF(AND('[1]Multi-Field'!$E$43=[1]Lists!BF380,'[1]Multi-Field'!$F$43="Drained"),BI380,IF(AND('[1]Multi-Field'!$E$43=[1]Lists!BF380,'[1]Multi-Field'!$F$43="undrained"),BH380,""))</f>
        <v/>
      </c>
      <c r="CZ380" s="409" t="str">
        <f>IF(AND('[1]Multi-Field'!$E$44=[1]Lists!BF380,'[1]Multi-Field'!$F$44="Drained"),BI380,IF(AND('[1]Multi-Field'!$E$44=[1]Lists!BF380,'[1]Multi-Field'!$F$44="undrained"),BH380,""))</f>
        <v/>
      </c>
      <c r="DA380" s="409" t="str">
        <f>IF(AND('[1]Multi-Field'!$E$45=[1]Lists!BF380,'[1]Multi-Field'!$F$45="Drained"),BI380,IF(AND('[1]Multi-Field'!$E$45=[1]Lists!BF380,'[1]Multi-Field'!$F$45="undrained"),BH380,""))</f>
        <v/>
      </c>
      <c r="DB380" s="409" t="str">
        <f>IF(AND('[1]Multi-Field'!$E$46=[1]Lists!BF380,'[1]Multi-Field'!$F$46="Drained"),BI380,IF(AND('[1]Multi-Field'!$E$46=[1]Lists!BF380,'[1]Multi-Field'!$F$46="undrained"),BH380,""))</f>
        <v/>
      </c>
      <c r="DC380" s="409" t="str">
        <f>IF(AND('[1]Multi-Field'!$E$47=[1]Lists!BF380,'[1]Multi-Field'!$F$47="Drained"),BI380,IF(AND('[1]Multi-Field'!$E$47=[1]Lists!BF380,'[1]Multi-Field'!$F$47="undrained"),BH380,""))</f>
        <v/>
      </c>
      <c r="DD380" s="409" t="str">
        <f>IF(AND('[1]Multi-Field'!$E$48=[1]Lists!BF380,'[1]Multi-Field'!$F$48="Drained"),BI380,IF(AND('[1]Multi-Field'!$E$48=[1]Lists!BF380,'[1]Multi-Field'!$F$48="undrained"),BH380,""))</f>
        <v/>
      </c>
      <c r="DE380" s="409" t="str">
        <f>IF(AND('[1]Multi-Field'!$E$49=[1]Lists!BF380,'[1]Multi-Field'!$F$49="Drained"),BI380,IF(AND('[1]Multi-Field'!$E$49=[1]Lists!BF380,'[1]Multi-Field'!$F$9="undrained"),BH380,""))</f>
        <v/>
      </c>
      <c r="DF380" s="409" t="str">
        <f>IF(AND('[1]Multi-Field'!$E$50=[1]Lists!BF380,'[1]Multi-Field'!$F$50="Drained"),BI380,IF(AND('[1]Multi-Field'!$E$50=[1]Lists!BF380,'[1]Multi-Field'!$F$50="undrained"),BH380,""))</f>
        <v/>
      </c>
      <c r="DG380" s="409" t="str">
        <f>IF(AND('[1]Multi-Field'!$E$51=[1]Lists!BF380,'[1]Multi-Field'!$F$51="Drained"),BI380,IF(AND('[1]Multi-Field'!$E$51=[1]Lists!BF380,'[1]Multi-Field'!$F$51="undrained"),BH380,""))</f>
        <v/>
      </c>
      <c r="DH380" s="409" t="str">
        <f>IF(AND('[1]Multi-Field'!$E$52=[1]Lists!BF380,'[1]Multi-Field'!$F$52="Drained"),BI380,IF(AND('[1]Multi-Field'!$E$52=[1]Lists!BF380,'[1]Multi-Field'!$F$52="undrained"),BH380,""))</f>
        <v/>
      </c>
      <c r="DI380" s="409" t="str">
        <f>IF(AND('[1]Multi-Field'!$E$53=[1]Lists!BF380,'[1]Multi-Field'!$F$53="Drained"),BI380,IF(AND('[1]Multi-Field'!$E$53=[1]Lists!BF380,'[1]Multi-Field'!$F$53="undrained"),BH380,""))</f>
        <v/>
      </c>
      <c r="DJ380" s="409" t="str">
        <f>IF(AND('[1]Multi-Field'!$E$54=[1]Lists!BF380,'[1]Multi-Field'!$F$54="Drained"),BI380,IF(AND('[1]Multi-Field'!$E$54=[1]Lists!BF380,'[1]Multi-Field'!$F$54="undrained"),BH380,""))</f>
        <v/>
      </c>
      <c r="DK380" s="409" t="str">
        <f>IF(AND('[1]Multi-Field'!$E$55=[1]Lists!BF380,'[1]Multi-Field'!$F$55="Drained"),BI380,IF(AND('[1]Multi-Field'!$E$55=[1]Lists!BF380,'[1]Multi-Field'!$F$55="undrained"),BH380,""))</f>
        <v/>
      </c>
      <c r="DL380" s="409" t="str">
        <f>IF(AND('[1]Multi-Field'!$E$56=[1]Lists!BF380,'[1]Multi-Field'!$F$56="Drained"),BI380,IF(AND('[1]Multi-Field'!$E$56=[1]Lists!BF380,'[1]Multi-Field'!$F$56="undrained"),BH380,""))</f>
        <v/>
      </c>
      <c r="DM380" s="409" t="str">
        <f>IF(AND('[1]Multi-Field'!$E$57=[1]Lists!BF380,'[1]Multi-Field'!$F$57="Drained"),BI380,IF(AND('[1]Multi-Field'!$E$57=[1]Lists!BF380,'[1]Multi-Field'!$F$57="undrained"),BH380,""))</f>
        <v/>
      </c>
      <c r="DN380" s="409" t="str">
        <f>IF(AND('[1]Multi-Field'!$E$58=[1]Lists!BF380,'[1]Multi-Field'!$F$58="Drained"),BI380,IF(AND('[1]Multi-Field'!$E$58=[1]Lists!BF380,'[1]Multi-Field'!$F$58="undrained"),BH380,""))</f>
        <v/>
      </c>
      <c r="DO380" s="409" t="str">
        <f>IF(AND('[1]Multi-Field'!$E$59=[1]Lists!BF380,'[1]Multi-Field'!$F$59="Drained"),BI380,IF(AND('[1]Multi-Field'!$E$59=[1]Lists!BF380,'[1]Multi-Field'!$F$59="undrained"),BH380,""))</f>
        <v/>
      </c>
      <c r="DP380" s="409" t="str">
        <f>IF(AND('[1]Multi-Field'!$E$60=[1]Lists!BF380,'[1]Multi-Field'!$F$60="Drained"),BI380,IF(AND('[1]Multi-Field'!$E$60=[1]Lists!BF380,'[1]Multi-Field'!$F$60="undrained"),BH380,""))</f>
        <v/>
      </c>
      <c r="DQ380" s="409" t="str">
        <f>IF(AND('[1]Multi-Field'!$E$61=[1]Lists!BF380,'[1]Multi-Field'!$F$61="Drained"),BI380,IF(AND('[1]Multi-Field'!$E$61=[1]Lists!BF380,'[1]Multi-Field'!$F$61="undrained"),BH380,""))</f>
        <v/>
      </c>
      <c r="DR380" s="409" t="str">
        <f>IF(AND('[1]Multi-Field'!$E$62=[1]Lists!BF380,'[1]Multi-Field'!$F$62="Drained"),BI380,IF(AND('[1]Multi-Field'!$E$62=[1]Lists!BF380,'[1]Multi-Field'!$F$62="undrained"),BH380,""))</f>
        <v/>
      </c>
      <c r="DS380" s="409" t="str">
        <f>IF(AND('[1]Multi-Field'!$E$63=[1]Lists!BF380,'[1]Multi-Field'!$F$63="Drained"),BI380,IF(AND('[1]Multi-Field'!$E$63=[1]Lists!BF380,'[1]Multi-Field'!$F$63="undrained"),BH380,""))</f>
        <v/>
      </c>
      <c r="DT380" s="409" t="str">
        <f>IF(AND('[1]Multi-Field'!$E$64=[1]Lists!BF380,'[1]Multi-Field'!$F$64="Drained"),BI380,IF(AND('[1]Multi-Field'!$E$64=[1]Lists!BF380,'[1]Multi-Field'!$F$64="undrained"),BH380,""))</f>
        <v/>
      </c>
      <c r="DU380" s="409" t="str">
        <f>IF(AND('[1]Multi-Field'!$E$65=[1]Lists!BF380,'[1]Multi-Field'!$F$65="Drained"),BI380,IF(AND('[1]Multi-Field'!$E$65=[1]Lists!BF380,'[1]Multi-Field'!$F$65="undrained"),BH380,""))</f>
        <v/>
      </c>
      <c r="DV380" s="409" t="str">
        <f>IF(AND('[1]Multi-Field'!$E$66=[1]Lists!BF380,'[1]Multi-Field'!$F$66="Drained"),BI380,IF(AND('[1]Multi-Field'!$E$66=[1]Lists!BF380,'[1]Multi-Field'!$F$66="undrained"),BH380,""))</f>
        <v/>
      </c>
      <c r="DW380" s="409" t="str">
        <f>IF(AND('[1]Multi-Field'!$E$67=[1]Lists!BF380,'[1]Multi-Field'!$F$67="Drained"),BI380,IF(AND('[1]Multi-Field'!$E$67=[1]Lists!BF380,'[1]Multi-Field'!$F$67="undrained"),BH380,""))</f>
        <v/>
      </c>
      <c r="DX380" s="409" t="str">
        <f>IF(AND('[1]Multi-Field'!$E$68=[1]Lists!BF380,'[1]Multi-Field'!$F$68="Drained"),BI380,IF(AND('[1]Multi-Field'!$E$68=[1]Lists!BF380,'[1]Multi-Field'!$F$68="undrained"),BH380,""))</f>
        <v/>
      </c>
      <c r="DY380" s="409" t="str">
        <f>IF(AND('[1]Multi-Field'!$E$69=[1]Lists!BF380,'[1]Multi-Field'!$F$69="Drained"),BI380,IF(AND('[1]Multi-Field'!$E$69=[1]Lists!BF380,'[1]Multi-Field'!$F$69="undrained"),BH380,""))</f>
        <v/>
      </c>
      <c r="DZ380" s="409" t="str">
        <f>IF(AND('[1]Multi-Field'!$E$70=[1]Lists!BF380,'[1]Multi-Field'!$F$70="Drained"),BI380,IF(AND('[1]Multi-Field'!$E$70=[1]Lists!BF380,'[1]Multi-Field'!$F$70="undrained"),BH380,""))</f>
        <v/>
      </c>
      <c r="EA380" s="409" t="str">
        <f>IF(AND('[1]Multi-Field'!$E$71=[1]Lists!BF380,'[1]Multi-Field'!$F$71="Drained"),BI380,IF(AND('[1]Multi-Field'!$E$71=[1]Lists!BF380,'[1]Multi-Field'!$F$71="undrained"),BH380,""))</f>
        <v/>
      </c>
      <c r="EB380" s="409" t="str">
        <f>IF(AND('[1]Multi-Field'!$E$72=[1]Lists!BF380,'[1]Multi-Field'!$F$72="Drained"),BI380,IF(AND('[1]Multi-Field'!$E$72=[1]Lists!BF380,'[1]Multi-Field'!$F$72="undrained"),BH380,""))</f>
        <v/>
      </c>
      <c r="EC380" s="409" t="str">
        <f>IF(AND('[1]Multi-Field'!$E$73=[1]Lists!BF380,'[1]Multi-Field'!$F$73="Drained"),BI380,IF(AND('[1]Multi-Field'!$E$73=[1]Lists!BF380,'[1]Multi-Field'!$F$73="undrained"),BH380,""))</f>
        <v/>
      </c>
      <c r="ED380" s="409" t="str">
        <f>IF(AND('[1]Multi-Field'!$E$74=[1]Lists!BF380,'[1]Multi-Field'!$F$74="Drained"),BI380,IF(AND('[1]Multi-Field'!$E$74=[1]Lists!BF380,'[1]Multi-Field'!$F$74="undrained"),BH380,""))</f>
        <v/>
      </c>
      <c r="EE380" s="409" t="str">
        <f>IF(AND('[1]Multi-Field'!$E$75=[1]Lists!BF380,'[1]Multi-Field'!$F$75="Drained"),BI380,IF(AND('[1]Multi-Field'!$E$75=[1]Lists!BF380,'[1]Multi-Field'!$F$75="undrained"),BH380,""))</f>
        <v/>
      </c>
      <c r="EF380" s="409" t="str">
        <f>IF(AND('[1]Multi-Field'!$E$76=[1]Lists!BF380,'[1]Multi-Field'!$F$76="Drained"),BI380,IF(AND('[1]Multi-Field'!$E$76=[1]Lists!BF380,'[1]Multi-Field'!$F$6="undrained"),BH380,""))</f>
        <v/>
      </c>
      <c r="EG380" s="409" t="str">
        <f>IF(AND('[1]Multi-Field'!$E$77=[1]Lists!BF380,'[1]Multi-Field'!$F$77="Drained"),BI380,IF(AND('[1]Multi-Field'!$E$77=[1]Lists!BF380,'[1]Multi-Field'!$F$77="undrained"),BH380,""))</f>
        <v/>
      </c>
      <c r="EH380" s="409" t="str">
        <f>IF(AND('[1]Multi-Field'!$E$78=[1]Lists!BF380,'[1]Multi-Field'!$F$78="Drained"),BI380,IF(AND('[1]Multi-Field'!$E$78=[1]Lists!BF380,'[1]Multi-Field'!$F$78="undrained"),BH380,""))</f>
        <v/>
      </c>
      <c r="EI380" s="409" t="str">
        <f>IF(AND('[1]Multi-Field'!$E$79=[1]Lists!BF380,'[1]Multi-Field'!$F$79="Drained"),BI380,IF(AND('[1]Multi-Field'!$E$79=[1]Lists!BF380,'[1]Multi-Field'!$F$79="undrained"),BH380,""))</f>
        <v/>
      </c>
      <c r="EJ380" s="409" t="str">
        <f>IF(AND('[1]Multi-Field'!$E$80=[1]Lists!BF380,'[1]Multi-Field'!$F$80="Drained"),BI380,IF(AND('[1]Multi-Field'!$E$80=[1]Lists!BF380,'[1]Multi-Field'!$F$80="undrained"),BH380,""))</f>
        <v/>
      </c>
      <c r="EK380" s="409" t="str">
        <f>IF(AND('[1]Multi-Field'!$E$81=[1]Lists!BF380,'[1]Multi-Field'!$F$81="Drained"),BI380,IF(AND('[1]Multi-Field'!$E$81=[1]Lists!BF380,'[1]Multi-Field'!$F$81="undrained"),BH380,""))</f>
        <v/>
      </c>
      <c r="EL380" s="409" t="str">
        <f>IF(AND('[1]Multi-Field'!$E$82=[1]Lists!BF380,'[1]Multi-Field'!$F$82="Drained"),BI380,IF(AND('[1]Multi-Field'!$E$82=[1]Lists!BF380,'[1]Multi-Field'!$F$82="undrained"),BH380,""))</f>
        <v/>
      </c>
      <c r="EM380" s="409" t="str">
        <f>IF(AND('[1]Multi-Field'!$E$83=[1]Lists!BF380,'[1]Multi-Field'!$F$83="Drained"),BI380,IF(AND('[1]Multi-Field'!$E$83=[1]Lists!BF380,'[1]Multi-Field'!$F$83="undrained"),BH380,""))</f>
        <v/>
      </c>
      <c r="EN380" s="409" t="str">
        <f>IF(AND('[1]Multi-Field'!$E$84=[1]Lists!BF380,'[1]Multi-Field'!$F$84="Drained"),BI380,IF(AND('[1]Multi-Field'!$E$84=[1]Lists!BF380,'[1]Multi-Field'!$F$84="undrained"),BH380,""))</f>
        <v/>
      </c>
      <c r="EO380" s="409" t="str">
        <f>IF(AND('[1]Multi-Field'!$E$85=[1]Lists!BF380,'[1]Multi-Field'!$F$85="Drained"),BI380,IF(AND('[1]Multi-Field'!$E$85=[1]Lists!BF380,'[1]Multi-Field'!$F$85="undrained"),BH380,""))</f>
        <v/>
      </c>
      <c r="EP380" s="409" t="str">
        <f>IF(AND('[1]Multi-Field'!$E$86=[1]Lists!BF380,'[1]Multi-Field'!$F$86="Drained"),BI380,IF(AND('[1]Multi-Field'!$E$86=[1]Lists!BF380,'[1]Multi-Field'!$F$86="undrained"),BH380,""))</f>
        <v/>
      </c>
      <c r="EQ380" s="409" t="str">
        <f>IF(AND('[1]Multi-Field'!$E$87=[1]Lists!BF380,'[1]Multi-Field'!$F$87="Drained"),BI380,IF(AND('[1]Multi-Field'!$E$87=[1]Lists!BF380,'[1]Multi-Field'!$F$87="undrained"),BH380,""))</f>
        <v/>
      </c>
      <c r="ER380" s="409" t="str">
        <f>IF(AND('[1]Multi-Field'!$E$88=[1]Lists!BF380,'[1]Multi-Field'!$F$88="Drained"),BI380,IF(AND('[1]Multi-Field'!$E$88=[1]Lists!BF380,'[1]Multi-Field'!$F$88="undrained"),BH380,""))</f>
        <v/>
      </c>
      <c r="ES380" s="409" t="str">
        <f>IF(AND('[1]Multi-Field'!$E$89=[1]Lists!BF380,'[1]Multi-Field'!$F$89="Drained"),BI380,IF(AND('[1]Multi-Field'!$E$89=[1]Lists!BF380,'[1]Multi-Field'!$F$89="undrained"),BH380,""))</f>
        <v/>
      </c>
      <c r="ET380" s="409" t="str">
        <f>IF(AND('[1]Multi-Field'!$E$90=[1]Lists!BF380,'[1]Multi-Field'!$F$90="Drained"),BI380,IF(AND('[1]Multi-Field'!$E$90=[1]Lists!BF380,'[1]Multi-Field'!$F$90="undrained"),BH380,""))</f>
        <v/>
      </c>
      <c r="EU380" s="409" t="str">
        <f>IF(AND('[1]Multi-Field'!$E$91=[1]Lists!BF380,'[1]Multi-Field'!$F$91="Drained"),BI380,IF(AND('[1]Multi-Field'!$E$91=[1]Lists!BF380,'[1]Multi-Field'!$F$91="undrained"),BH380,""))</f>
        <v/>
      </c>
      <c r="EV380" s="409" t="str">
        <f>IF(AND('[1]Multi-Field'!$E$92=[1]Lists!BF380,'[1]Multi-Field'!$F$92="Drained"),BI380,IF(AND('[1]Multi-Field'!$E$92=[1]Lists!BF380,'[1]Multi-Field'!$F$92="undrained"),BH380,""))</f>
        <v/>
      </c>
      <c r="EW380" s="409" t="str">
        <f>IF(AND('[1]Multi-Field'!$E$93=[1]Lists!BF380,'[1]Multi-Field'!$F$93="Drained"),BI380,IF(AND('[1]Multi-Field'!$E$93=[1]Lists!BF380,'[1]Multi-Field'!$F$93="undrained"),BH380,""))</f>
        <v/>
      </c>
      <c r="EX380" s="409" t="str">
        <f>IF(AND('[1]Multi-Field'!$E$94=[1]Lists!BF380,'[1]Multi-Field'!$F$94="Drained"),BI380,IF(AND('[1]Multi-Field'!$E$94=[1]Lists!BF380,'[1]Multi-Field'!$F$94="undrained"),BH380,""))</f>
        <v/>
      </c>
      <c r="EY380" s="409" t="str">
        <f>IF(AND('[1]Multi-Field'!$E$95=[1]Lists!BF380,'[1]Multi-Field'!$F$95="Drained"),BI380,IF(AND('[1]Multi-Field'!$E$95=[1]Lists!BF380,'[1]Multi-Field'!$F$95="undrained"),BH380,""))</f>
        <v/>
      </c>
      <c r="EZ380" s="409" t="str">
        <f>IF(AND('[1]Multi-Field'!$E$96=[1]Lists!BF380,'[1]Multi-Field'!$F$96="Drained"),BI380,IF(AND('[1]Multi-Field'!$E$96=[1]Lists!BF380,'[1]Multi-Field'!$F$96="undrained"),BH380,""))</f>
        <v/>
      </c>
      <c r="FA380" s="409" t="str">
        <f>IF(AND('[1]Multi-Field'!$E$97=[1]Lists!BF380,'[1]Multi-Field'!$F$97="Drained"),BI380,IF(AND('[1]Multi-Field'!$E$97=[1]Lists!BF380,'[1]Multi-Field'!$F$97="undrained"),BH380,""))</f>
        <v/>
      </c>
      <c r="FB380" s="409" t="str">
        <f>IF(AND('[1]Multi-Field'!$E$98=[1]Lists!BF380,'[1]Multi-Field'!$F$98="Drained"),BI380,IF(AND('[1]Multi-Field'!$E$98=[1]Lists!BF380,'[1]Multi-Field'!$F$98="undrained"),BH380,""))</f>
        <v/>
      </c>
      <c r="FC380" s="409" t="str">
        <f>IF(AND('[1]Multi-Field'!$E$99=[1]Lists!BF380,'[1]Multi-Field'!$F$99="Drained"),BI380,IF(AND('[1]Multi-Field'!$E$99=[1]Lists!BF380,'[1]Multi-Field'!$F$99="undrained"),BH380,""))</f>
        <v/>
      </c>
      <c r="FD380" s="409" t="str">
        <f>IF(AND('[1]Multi-Field'!$E$100=[1]Lists!BF380,'[1]Multi-Field'!$F$100="Drained"),BI380,IF(AND('[1]Multi-Field'!$E$100=[1]Lists!BF380,'[1]Multi-Field'!$F$100="undrained"),BH380,""))</f>
        <v/>
      </c>
      <c r="FE380" s="409" t="str">
        <f>IF(AND('[1]Multi-Field'!$E$101=[1]Lists!BF380,'[1]Multi-Field'!$F$101="Drained"),BI380,IF(AND('[1]Multi-Field'!$E$101=[1]Lists!BF380,'[1]Multi-Field'!$F$101="undrained"),BH380,""))</f>
        <v/>
      </c>
      <c r="FF380" s="409" t="str">
        <f>IF(AND('[1]Multi-Field'!$E$102=[1]Lists!BF380,'[1]Multi-Field'!$F$102="Drained"),BI380,IF(AND('[1]Multi-Field'!$E$102=[1]Lists!BF380,'[1]Multi-Field'!$F$102="undrained"),BH380,""))</f>
        <v/>
      </c>
      <c r="FG380" s="409" t="str">
        <f>IF(AND('[1]Multi-Field'!$E$103=[1]Lists!BF380,'[1]Multi-Field'!$F$103="Drained"),BI380,IF(AND('[1]Multi-Field'!$E$103=[1]Lists!BF380,'[1]Multi-Field'!$F$103="undrained"),BH380,""))</f>
        <v/>
      </c>
      <c r="FH380" s="409" t="str">
        <f>IF(AND('[1]Multi-Field'!$E$104=[1]Lists!BF380,'[1]Multi-Field'!$F$104="Drained"),BI380,IF(AND('[1]Multi-Field'!$E$104=[1]Lists!BF380,'[1]Multi-Field'!$F$104="undrained"),BH380,""))</f>
        <v/>
      </c>
      <c r="FI380" s="409" t="str">
        <f>IF(AND('[1]Multi-Field'!$E$105=[1]Lists!BF380,'[1]Multi-Field'!$F$105="Drained"),BI380,IF(AND('[1]Multi-Field'!$E$105=[1]Lists!BF380,'[1]Multi-Field'!$F$105="undrained"),BH380,""))</f>
        <v/>
      </c>
      <c r="FJ380" s="409" t="str">
        <f>IF(AND('[1]Multi-Field'!$E$106=[1]Lists!BF380,'[1]Multi-Field'!$F$106="Drained"),BI380,IF(AND('[1]Multi-Field'!$E$106=[1]Lists!BF380,'[1]Multi-Field'!$F$106="undrained"),BH380,""))</f>
        <v/>
      </c>
      <c r="FK380" s="409" t="str">
        <f>IF(AND('[1]Multi-Field'!$E$107=[1]Lists!BF380,'[1]Multi-Field'!$F$107="Drained"),BI380,IF(AND('[1]Multi-Field'!$E$107=[1]Lists!BF380,'[1]Multi-Field'!$F$107="undrained"),BH380,""))</f>
        <v/>
      </c>
      <c r="FL380" s="409" t="str">
        <f>IF(AND('[1]Multi-Field'!$E$108=[1]Lists!BF380,'[1]Multi-Field'!$F$108="Drained"),BI380,IF(AND('[1]Multi-Field'!$E$108=[1]Lists!BF380,'[1]Multi-Field'!$F$108="undrained"),BH380,""))</f>
        <v/>
      </c>
      <c r="FM380" s="409" t="str">
        <f>IF(AND('[1]Multi-Field'!$E$109=[1]Lists!BF380,'[1]Multi-Field'!$F$109="Drained"),BI380,IF(AND('[1]Multi-Field'!$E$109=[1]Lists!BF380,'[1]Multi-Field'!$F$109="undrained"),BH380,""))</f>
        <v/>
      </c>
      <c r="FN380" s="409" t="str">
        <f>IF(AND('[1]Multi-Field'!$E$110=[1]Lists!BF380,'[1]Multi-Field'!$F$110="Drained"),BI380,IF(AND('[1]Multi-Field'!$E$110=[1]Lists!BF380,'[1]Multi-Field'!$F$110="undrained"),BH380,""))</f>
        <v/>
      </c>
      <c r="FO380" s="409" t="str">
        <f>IF(AND('[1]Multi-Field'!$E$111=[1]Lists!BF380,'[1]Multi-Field'!$F$111="Drained"),BI380,IF(AND('[1]Multi-Field'!$E$111=[1]Lists!BF380,'[1]Multi-Field'!$F$111="undrained"),BH380,""))</f>
        <v/>
      </c>
      <c r="FP380" s="409" t="str">
        <f>IF(AND('[1]Multi-Field'!$E$112=[1]Lists!BF380,'[1]Multi-Field'!$F$112="Drained"),BI380,IF(AND('[1]Multi-Field'!$E$112=[1]Lists!BF380,'[1]Multi-Field'!$F$112="undrained"),BH380,""))</f>
        <v/>
      </c>
      <c r="FQ380" s="409" t="str">
        <f>IF(AND('[1]Multi-Field'!$E$113=[1]Lists!BF380,'[1]Multi-Field'!$F$113="Drained"),BI380,IF(AND('[1]Multi-Field'!$E$113=[1]Lists!BF380,'[1]Multi-Field'!$F$113="undrained"),BH380,""))</f>
        <v/>
      </c>
      <c r="FR380" s="409" t="str">
        <f>IF(AND('[1]Multi-Field'!$E$114=[1]Lists!BF380,'[1]Multi-Field'!$F$114="Drained"),BI380,IF(AND('[1]Multi-Field'!$E$114=[1]Lists!BF380,'[1]Multi-Field'!$F$114="undrained"),BH380,""))</f>
        <v/>
      </c>
      <c r="FS380" s="409" t="str">
        <f>IF(AND('[1]Multi-Field'!$E$115=[1]Lists!BF380,'[1]Multi-Field'!$F$115="Drained"),BI380,IF(AND('[1]Multi-Field'!$E$115=[1]Lists!BF380,'[1]Multi-Field'!$F$115="undrained"),BH380,""))</f>
        <v/>
      </c>
      <c r="FT380" s="409" t="str">
        <f>IF(AND('[1]Multi-Field'!$E$116=[1]Lists!BF380,'[1]Multi-Field'!$F$116="Drained"),BI380,IF(AND('[1]Multi-Field'!$E$116=[1]Lists!BF380,'[1]Multi-Field'!$F$116="undrained"),BH380,""))</f>
        <v/>
      </c>
      <c r="FU380" s="409" t="str">
        <f>IF(AND('[1]Multi-Field'!$E$117=[1]Lists!BF380,'[1]Multi-Field'!$F$117="Drained"),BI380,IF(AND('[1]Multi-Field'!$E$117=[1]Lists!BF380,'[1]Multi-Field'!$F$117="undrained"),BH380,""))</f>
        <v/>
      </c>
      <c r="FV380" s="409" t="str">
        <f>IF(AND('[1]Multi-Field'!$E$118=[1]Lists!BF380,'[1]Multi-Field'!$F$118="Drained"),BI380,IF(AND('[1]Multi-Field'!$E$118=[1]Lists!BF380,'[1]Multi-Field'!$F$118="undrained"),BH380,""))</f>
        <v/>
      </c>
      <c r="FW380" s="409" t="str">
        <f>IF(AND('[1]Multi-Field'!$E$119=[1]Lists!BF380,'[1]Multi-Field'!$F$119="Drained"),BI380,IF(AND('[1]Multi-Field'!$E$119=[1]Lists!BF380,'[1]Multi-Field'!$F$119="undrained"),BH380,""))</f>
        <v/>
      </c>
      <c r="FX380" s="409" t="str">
        <f>IF(AND('[1]Multi-Field'!$E$120=[1]Lists!BF380,'[1]Multi-Field'!$F$120="Drained"),BI380,IF(AND('[1]Multi-Field'!$E$120=[1]Lists!BF380,'[1]Multi-Field'!$F$120="undrained"),BH380,""))</f>
        <v/>
      </c>
      <c r="GC380" s="4">
        <v>1</v>
      </c>
    </row>
    <row r="381" spans="1:185" ht="13.5" customHeight="1">
      <c r="A381" s="7" t="s">
        <v>467</v>
      </c>
      <c r="B381" s="7"/>
      <c r="C381" s="7"/>
      <c r="D381" s="8">
        <v>55</v>
      </c>
      <c r="E381" s="8">
        <f t="shared" si="53"/>
        <v>57</v>
      </c>
      <c r="F381" s="8">
        <f t="shared" si="54"/>
        <v>58</v>
      </c>
      <c r="G381" s="8">
        <v>60</v>
      </c>
      <c r="H381" s="8">
        <v>70</v>
      </c>
      <c r="I381" s="8">
        <f t="shared" si="57"/>
        <v>73</v>
      </c>
      <c r="J381" s="8">
        <f t="shared" si="58"/>
        <v>77</v>
      </c>
      <c r="K381" s="8">
        <v>80</v>
      </c>
      <c r="L381" s="8">
        <v>60</v>
      </c>
      <c r="M381" s="8">
        <f t="shared" si="55"/>
        <v>67</v>
      </c>
      <c r="N381" s="8">
        <f t="shared" si="56"/>
        <v>73</v>
      </c>
      <c r="O381" s="8">
        <v>80</v>
      </c>
      <c r="P381" s="391">
        <v>356</v>
      </c>
      <c r="Q381" s="394"/>
      <c r="R381" s="395" t="b">
        <f>IF(OR('Multi-Field'!AA358=Lists!$AC$42,'Multi-Field'!AA358=Lists!$AC$43),IF('Multi-Field'!Z358="x",(IF('Multi-Field'!AC358=Lists!$Q$11,Lists!$R$11,IF('Multi-Field'!AC358=Lists!$Q$12,Lists!$R$12,IF('Multi-Field'!AC358=Lists!$Q$13,Lists!$R$13,IF('Multi-Field'!AC358=Lists!$Q$14,Lists!$R$14))))),IF('Multi-Field'!X358="x",(IF('Multi-Field'!AC358=Lists!$Q$11,Lists!$S$11,IF('Multi-Field'!AC358=Lists!$Q$12,Lists!$S$12,IF('Multi-Field'!AC358=Lists!$Q$13,Lists!$S$13,IF('Multi-Field'!AC358=Lists!$Q$14,Lists!$S$14))))),IF('Multi-Field'!V358="x",(IF('Multi-Field'!AC358=Lists!$Q$11,Lists!$T$11,IF('Multi-Field'!AC358=Lists!$Q$12,Lists!$T$12,IF('Multi-Field'!AC358=Lists!$Q$13,Lists!$T$13,IF('Multi-Field'!AC358=Lists!$Q$14,Lists!$T$14))))),0))))</f>
        <v>0</v>
      </c>
      <c r="S381" s="395" t="str">
        <f t="shared" si="59"/>
        <v/>
      </c>
      <c r="T381" s="395"/>
      <c r="U381" s="396"/>
      <c r="BF381" s="411" t="s">
        <v>1545</v>
      </c>
      <c r="BG381" s="412">
        <v>3</v>
      </c>
      <c r="BH381" s="412">
        <v>2.5</v>
      </c>
      <c r="BI381" s="412">
        <v>3.5</v>
      </c>
      <c r="BJ381" s="409" t="e">
        <f>IF(AND('[1]Single Field'!#REF!=[1]Lists!BF381,'[1]Single Field'!#REF!="Drained"),"x",IF(AND('[1]Single Field'!#REF!=[1]Lists!BF381,'[1]Single Field'!#REF!="Undrained"),O,""))</f>
        <v>#REF!</v>
      </c>
      <c r="BK381" s="409" t="str">
        <f>IF(AND('[1]Multi-Field'!$E$3=[1]Lists!BF381,'[1]Multi-Field'!$F$3="Drained"),BI381,IF(AND('[1]Multi-Field'!$E$3=BF381,'[1]Multi-Field'!$F$3="undrained"),BH381,""))</f>
        <v/>
      </c>
      <c r="BL381" s="409" t="str">
        <f>IF(AND('[1]Multi-Field'!$E$4=BF381,'[1]Multi-Field'!$F$4="Drained"),BI381,IF(AND('[1]Multi-Field'!$E$4=BF381,'[1]Multi-Field'!$F$4="undrained"),BH381,""))</f>
        <v/>
      </c>
      <c r="BM381" s="409" t="str">
        <f>IF(AND('[1]Multi-Field'!$E$5=BF381,'[1]Multi-Field'!$F$5="Drained"),BI381,IF(AND('[1]Multi-Field'!$E$5=BF381,'[1]Multi-Field'!$F$5="undrained"),BH381,""))</f>
        <v/>
      </c>
      <c r="BN381" s="409" t="str">
        <f>IF(AND('[1]Multi-Field'!$E$6=BF381,'[1]Multi-Field'!$F$6="Drained"),BI381,IF(AND('[1]Multi-Field'!$E$6=BF381,'[1]Multi-Field'!$F$6="undrained"),BH381,""))</f>
        <v/>
      </c>
      <c r="BO381" s="409" t="str">
        <f>IF(AND('[1]Multi-Field'!$E$7=BF381,'[1]Multi-Field'!$F$7="Drained"),BI381,IF(AND('[1]Multi-Field'!$E$7=BF381,'[1]Multi-Field'!$F$7="undrained"),BH381,""))</f>
        <v/>
      </c>
      <c r="BP381" s="409" t="str">
        <f>IF(AND('[1]Multi-Field'!$E$8=BF381,'[1]Multi-Field'!$F$8="Drained"),BI381,IF(AND('[1]Multi-Field'!$E$8=BF381,'[1]Multi-Field'!$F$8="undrained"),BH381,""))</f>
        <v/>
      </c>
      <c r="BQ381" s="409" t="str">
        <f>IF(AND('[1]Multi-Field'!$E$9=BF381,'[1]Multi-Field'!$F$9="Drained"),BI381,IF(AND('[1]Multi-Field'!$E$9=BF381,'[1]Multi-Field'!$F$9="undrained"),BH381,""))</f>
        <v/>
      </c>
      <c r="BR381" s="409" t="str">
        <f>IF(AND('[1]Multi-Field'!$E$10=BF381,'[1]Multi-Field'!$F$10="Drained"),BI381,IF(AND('[1]Multi-Field'!$E$10=BF381,'[1]Multi-Field'!$F$10="undrained"),BH381,""))</f>
        <v/>
      </c>
      <c r="BS381" s="409" t="str">
        <f>IF(AND('[1]Multi-Field'!$E$11=BF381,'[1]Multi-Field'!$F$11="Drained"),BI381,IF(AND('[1]Multi-Field'!$E$11=BF381,'[1]Multi-Field'!$F$11="undrained"),BH381,""))</f>
        <v/>
      </c>
      <c r="BT381" s="409" t="str">
        <f>IF(AND('[1]Multi-Field'!$E$12=BF381,'[1]Multi-Field'!$F$12="Drained"),BI381,IF(AND('[1]Multi-Field'!$E$12=BF381,'[1]Multi-Field'!$F$12="undrained"),BH381,""))</f>
        <v/>
      </c>
      <c r="BU381" s="409" t="str">
        <f>IF(AND('[1]Multi-Field'!$E$13=BF381,'[1]Multi-Field'!$F$13="Drained"),BI381,IF(AND('[1]Multi-Field'!$E$3=BF381,'[1]Multi-Field'!$F$13="undrained"),BH381,""))</f>
        <v/>
      </c>
      <c r="BV381" s="409" t="str">
        <f>IF(AND('[1]Multi-Field'!$E$14=BF381,'[1]Multi-Field'!$F$14="Drained"),BI381,IF(AND('[1]Multi-Field'!$E$14=BF381,'[1]Multi-Field'!$F$14="undrained"),BH381,""))</f>
        <v/>
      </c>
      <c r="BW381" s="409" t="str">
        <f>IF(AND('[1]Multi-Field'!$E$15=BF381,'[1]Multi-Field'!$F$15="Drained"),BI381,IF(AND('[1]Multi-Field'!$E$15=BF381,'[1]Multi-Field'!$F$15="undrained"),BH381,""))</f>
        <v/>
      </c>
      <c r="BX381" s="409" t="str">
        <f>IF(AND('[1]Multi-Field'!$E$16=[1]Lists!BF381,'[1]Multi-Field'!$F$16="Drained"),BI381,IF(AND('[1]Multi-Field'!$E$16=[1]Lists!BF381,'[1]Multi-Field'!$F$16="undrained"),BH381,""))</f>
        <v/>
      </c>
      <c r="BY381" s="409" t="str">
        <f>IF(AND('[1]Multi-Field'!$E$17=[1]Lists!BF381,'[1]Multi-Field'!$F$17="Drained"),BI381,IF(AND('[1]Multi-Field'!$E$17=[1]Lists!BF381,'[1]Multi-Field'!$F$17="undrained"),BH381,""))</f>
        <v/>
      </c>
      <c r="BZ381" s="409" t="str">
        <f>IF(AND('[1]Multi-Field'!$E$18=[1]Lists!BF381,'[1]Multi-Field'!$F$18="Drained"),BI381,IF(AND('[1]Multi-Field'!$E$18=[1]Lists!BF381,'[1]Multi-Field'!$F$18="undrained"),BH381,""))</f>
        <v/>
      </c>
      <c r="CA381" s="409" t="str">
        <f>IF(AND('[1]Multi-Field'!$E$19=[1]Lists!BF381,'[1]Multi-Field'!$F$19="Drained"),BI381,IF(AND('[1]Multi-Field'!$E$19=[1]Lists!BF381,'[1]Multi-Field'!$F$19="undrained"),BH381,""))</f>
        <v/>
      </c>
      <c r="CB381" s="409" t="str">
        <f>IF(AND('[1]Multi-Field'!$E$20=[1]Lists!BF381,'[1]Multi-Field'!$F$20="Drained"),BI381,IF(AND('[1]Multi-Field'!$E$20=[1]Lists!BF381,'[1]Multi-Field'!$F$20="undrained"),BH381,""))</f>
        <v/>
      </c>
      <c r="CC381" s="409" t="str">
        <f>IF(AND('[1]Multi-Field'!$E$21=[1]Lists!BF381,'[1]Multi-Field'!$F$21="Drained"),BI381,IF(AND('[1]Multi-Field'!$E$21=[1]Lists!BF381,'[1]Multi-Field'!$F$21="undrained"),BH381,""))</f>
        <v/>
      </c>
      <c r="CD381" s="409" t="str">
        <f>IF(AND('[1]Multi-Field'!$E$22=[1]Lists!BF381,'[1]Multi-Field'!$F$22="Drained"),BI381,IF(AND('[1]Multi-Field'!$E$22=[1]Lists!BF381,'[1]Multi-Field'!$F$22="undrained"),BH381,""))</f>
        <v/>
      </c>
      <c r="CE381" s="409" t="str">
        <f>IF(AND('[1]Multi-Field'!$E$23=[1]Lists!BF381,'[1]Multi-Field'!$F$23="Drained"),BI381,IF(AND('[1]Multi-Field'!$E$23=[1]Lists!BF381,'[1]Multi-Field'!$F$23="undrained"),BH381,""))</f>
        <v/>
      </c>
      <c r="CF381" s="409" t="str">
        <f>IF(AND('[1]Multi-Field'!$E$24=[1]Lists!BF381,'[1]Multi-Field'!$F$24="Drained"),BI381,IF(AND('[1]Multi-Field'!$E$24=[1]Lists!BF381,'[1]Multi-Field'!$F$24="undrained"),BH381,""))</f>
        <v/>
      </c>
      <c r="CG381" s="409" t="str">
        <f>IF(AND('[1]Multi-Field'!$E$25=[1]Lists!BF381,'[1]Multi-Field'!$F$25="Drained"),BI381,IF(AND('[1]Multi-Field'!$E$25=[1]Lists!BF381,'[1]Multi-Field'!$F$25="undrained"),BH381,""))</f>
        <v/>
      </c>
      <c r="CH381" s="409" t="str">
        <f>IF(AND('[1]Multi-Field'!$E$26=[1]Lists!BF381,'[1]Multi-Field'!$F$26="Drained"),BI381,IF(AND('[1]Multi-Field'!$E$26=[1]Lists!BF381,'[1]Multi-Field'!$F$26="undrained"),BH381,""))</f>
        <v/>
      </c>
      <c r="CI381" s="409" t="str">
        <f>IF(AND('[1]Multi-Field'!$E$27=[1]Lists!BF381,'[1]Multi-Field'!$F$27="Drained"),BI381,IF(AND('[1]Multi-Field'!$E$27=[1]Lists!BF381,'[1]Multi-Field'!$F$27="undrained"),BH381,""))</f>
        <v/>
      </c>
      <c r="CJ381" s="409" t="str">
        <f>IF(AND('[1]Multi-Field'!$E$28=[1]Lists!BF381,'[1]Multi-Field'!$F$28="Drained"),BI381,IF(AND('[1]Multi-Field'!$E$28=[1]Lists!BF381,'[1]Multi-Field'!$F$28="undrained"),BH381,""))</f>
        <v/>
      </c>
      <c r="CK381" s="409" t="str">
        <f>IF(AND('[1]Multi-Field'!$E$29=[1]Lists!BF381,'[1]Multi-Field'!$F$29="Drained"),BI381,IF(AND('[1]Multi-Field'!$E$29=[1]Lists!BF381,'[1]Multi-Field'!$F$29="undrained"),BH381,""))</f>
        <v/>
      </c>
      <c r="CL381" s="409" t="str">
        <f>IF(AND('[1]Multi-Field'!$E$30=[1]Lists!BF381,'[1]Multi-Field'!$F$30="Drained"),BI381,IF(AND('[1]Multi-Field'!$E$30=[1]Lists!BF381,'[1]Multi-Field'!$F$30="undrained"),BH381,""))</f>
        <v/>
      </c>
      <c r="CM381" s="409" t="str">
        <f>IF(AND('[1]Multi-Field'!$E$31=[1]Lists!BF381,'[1]Multi-Field'!$F$31="Drained"),BI381,IF(AND('[1]Multi-Field'!$E$31=[1]Lists!BF381,'[1]Multi-Field'!$F$31="undrained"),BH381,""))</f>
        <v/>
      </c>
      <c r="CN381" s="409" t="str">
        <f>IF(AND('[1]Multi-Field'!$E$32=[1]Lists!BF381,'[1]Multi-Field'!$F$32="Drained"),BI381,IF(AND('[1]Multi-Field'!$E$32=[1]Lists!BF381,'[1]Multi-Field'!$F$32="undrained"),BH381,""))</f>
        <v/>
      </c>
      <c r="CO381" s="409" t="str">
        <f>IF(AND('[1]Multi-Field'!$E$33=[1]Lists!BF381,'[1]Multi-Field'!$F$33="Drained"),BI381,IF(AND('[1]Multi-Field'!$E$33=[1]Lists!BF381,'[1]Multi-Field'!$F$33="undrained"),BH381,""))</f>
        <v/>
      </c>
      <c r="CP381" s="409" t="str">
        <f>IF(AND('[1]Multi-Field'!$E$34=[1]Lists!BF381,'[1]Multi-Field'!$F$34="Drained"),BI381,IF(AND('[1]Multi-Field'!$E$34=[1]Lists!BF381,'[1]Multi-Field'!$F$34="undrained"),BH381,""))</f>
        <v/>
      </c>
      <c r="CQ381" s="409" t="str">
        <f>IF(AND('[1]Multi-Field'!$E$35=[1]Lists!BF381,'[1]Multi-Field'!$F$35="Drained"),BI381,IF(AND('[1]Multi-Field'!$E$35=[1]Lists!BF381,'[1]Multi-Field'!$F$35="undrained"),BH381,""))</f>
        <v/>
      </c>
      <c r="CR381" s="409" t="str">
        <f>IF(AND('[1]Multi-Field'!$E$36=[1]Lists!BF381,'[1]Multi-Field'!$F$36="Drained"),BI381,IF(AND('[1]Multi-Field'!$E$36=[1]Lists!BF381,'[1]Multi-Field'!$F$36="undrained"),BH381,""))</f>
        <v/>
      </c>
      <c r="CS381" s="409" t="str">
        <f>IF(AND('[1]Multi-Field'!$E$37=[1]Lists!BF381,'[1]Multi-Field'!$F$37="Drained"),BI381,IF(AND('[1]Multi-Field'!$E$37=[1]Lists!BF381,'[1]Multi-Field'!$F$37="undrained"),BH381,""))</f>
        <v/>
      </c>
      <c r="CT381" s="409" t="str">
        <f>IF(AND('[1]Multi-Field'!$E$38=[1]Lists!BF381,'[1]Multi-Field'!$F$38="Drained"),BI381,IF(AND('[1]Multi-Field'!$E$38=[1]Lists!BF381,'[1]Multi-Field'!$F$38="undrained"),BH381,""))</f>
        <v/>
      </c>
      <c r="CU381" s="409" t="str">
        <f>IF(AND('[1]Multi-Field'!$E$39=[1]Lists!BF381,'[1]Multi-Field'!$F$39="Drained"),BI381,IF(AND('[1]Multi-Field'!$E$39=[1]Lists!BF381,'[1]Multi-Field'!$F$39="undrained"),BH381,""))</f>
        <v/>
      </c>
      <c r="CV381" s="409" t="str">
        <f>IF(AND('[1]Multi-Field'!$E$40=[1]Lists!BF381,'[1]Multi-Field'!$F$40="Drained"),BI381,IF(AND('[1]Multi-Field'!$E$40=[1]Lists!BF381,'[1]Multi-Field'!$F$40="undrained"),BH381,""))</f>
        <v/>
      </c>
      <c r="CW381" s="409" t="str">
        <f>IF(AND('[1]Multi-Field'!$E$41=[1]Lists!BF381,'[1]Multi-Field'!$F$40="Drained"),BI381,IF(AND('[1]Multi-Field'!$E$40=[1]Lists!BF381,'[1]Multi-Field'!$F$40="undrained"),BH381,""))</f>
        <v/>
      </c>
      <c r="CX381" s="409" t="str">
        <f>IF(AND('[1]Multi-Field'!$E$42=[1]Lists!BF381,'[1]Multi-Field'!$F$42="Drained"),BI381,IF(AND('[1]Multi-Field'!$E$42=[1]Lists!BF381,'[1]Multi-Field'!$F$42="undrained"),BH381,""))</f>
        <v/>
      </c>
      <c r="CY381" s="409" t="str">
        <f>IF(AND('[1]Multi-Field'!$E$43=[1]Lists!BF381,'[1]Multi-Field'!$F$43="Drained"),BI381,IF(AND('[1]Multi-Field'!$E$43=[1]Lists!BF381,'[1]Multi-Field'!$F$43="undrained"),BH381,""))</f>
        <v/>
      </c>
      <c r="CZ381" s="409" t="str">
        <f>IF(AND('[1]Multi-Field'!$E$44=[1]Lists!BF381,'[1]Multi-Field'!$F$44="Drained"),BI381,IF(AND('[1]Multi-Field'!$E$44=[1]Lists!BF381,'[1]Multi-Field'!$F$44="undrained"),BH381,""))</f>
        <v/>
      </c>
      <c r="DA381" s="409" t="str">
        <f>IF(AND('[1]Multi-Field'!$E$45=[1]Lists!BF381,'[1]Multi-Field'!$F$45="Drained"),BI381,IF(AND('[1]Multi-Field'!$E$45=[1]Lists!BF381,'[1]Multi-Field'!$F$45="undrained"),BH381,""))</f>
        <v/>
      </c>
      <c r="DB381" s="409" t="str">
        <f>IF(AND('[1]Multi-Field'!$E$46=[1]Lists!BF381,'[1]Multi-Field'!$F$46="Drained"),BI381,IF(AND('[1]Multi-Field'!$E$46=[1]Lists!BF381,'[1]Multi-Field'!$F$46="undrained"),BH381,""))</f>
        <v/>
      </c>
      <c r="DC381" s="409" t="str">
        <f>IF(AND('[1]Multi-Field'!$E$47=[1]Lists!BF381,'[1]Multi-Field'!$F$47="Drained"),BI381,IF(AND('[1]Multi-Field'!$E$47=[1]Lists!BF381,'[1]Multi-Field'!$F$47="undrained"),BH381,""))</f>
        <v/>
      </c>
      <c r="DD381" s="409" t="str">
        <f>IF(AND('[1]Multi-Field'!$E$48=[1]Lists!BF381,'[1]Multi-Field'!$F$48="Drained"),BI381,IF(AND('[1]Multi-Field'!$E$48=[1]Lists!BF381,'[1]Multi-Field'!$F$48="undrained"),BH381,""))</f>
        <v/>
      </c>
      <c r="DE381" s="409" t="str">
        <f>IF(AND('[1]Multi-Field'!$E$49=[1]Lists!BF381,'[1]Multi-Field'!$F$49="Drained"),BI381,IF(AND('[1]Multi-Field'!$E$49=[1]Lists!BF381,'[1]Multi-Field'!$F$9="undrained"),BH381,""))</f>
        <v/>
      </c>
      <c r="DF381" s="409" t="str">
        <f>IF(AND('[1]Multi-Field'!$E$50=[1]Lists!BF381,'[1]Multi-Field'!$F$50="Drained"),BI381,IF(AND('[1]Multi-Field'!$E$50=[1]Lists!BF381,'[1]Multi-Field'!$F$50="undrained"),BH381,""))</f>
        <v/>
      </c>
      <c r="DG381" s="409" t="str">
        <f>IF(AND('[1]Multi-Field'!$E$51=[1]Lists!BF381,'[1]Multi-Field'!$F$51="Drained"),BI381,IF(AND('[1]Multi-Field'!$E$51=[1]Lists!BF381,'[1]Multi-Field'!$F$51="undrained"),BH381,""))</f>
        <v/>
      </c>
      <c r="DH381" s="409" t="str">
        <f>IF(AND('[1]Multi-Field'!$E$52=[1]Lists!BF381,'[1]Multi-Field'!$F$52="Drained"),BI381,IF(AND('[1]Multi-Field'!$E$52=[1]Lists!BF381,'[1]Multi-Field'!$F$52="undrained"),BH381,""))</f>
        <v/>
      </c>
      <c r="DI381" s="409" t="str">
        <f>IF(AND('[1]Multi-Field'!$E$53=[1]Lists!BF381,'[1]Multi-Field'!$F$53="Drained"),BI381,IF(AND('[1]Multi-Field'!$E$53=[1]Lists!BF381,'[1]Multi-Field'!$F$53="undrained"),BH381,""))</f>
        <v/>
      </c>
      <c r="DJ381" s="409" t="str">
        <f>IF(AND('[1]Multi-Field'!$E$54=[1]Lists!BF381,'[1]Multi-Field'!$F$54="Drained"),BI381,IF(AND('[1]Multi-Field'!$E$54=[1]Lists!BF381,'[1]Multi-Field'!$F$54="undrained"),BH381,""))</f>
        <v/>
      </c>
      <c r="DK381" s="409" t="str">
        <f>IF(AND('[1]Multi-Field'!$E$55=[1]Lists!BF381,'[1]Multi-Field'!$F$55="Drained"),BI381,IF(AND('[1]Multi-Field'!$E$55=[1]Lists!BF381,'[1]Multi-Field'!$F$55="undrained"),BH381,""))</f>
        <v/>
      </c>
      <c r="DL381" s="409" t="str">
        <f>IF(AND('[1]Multi-Field'!$E$56=[1]Lists!BF381,'[1]Multi-Field'!$F$56="Drained"),BI381,IF(AND('[1]Multi-Field'!$E$56=[1]Lists!BF381,'[1]Multi-Field'!$F$56="undrained"),BH381,""))</f>
        <v/>
      </c>
      <c r="DM381" s="409" t="str">
        <f>IF(AND('[1]Multi-Field'!$E$57=[1]Lists!BF381,'[1]Multi-Field'!$F$57="Drained"),BI381,IF(AND('[1]Multi-Field'!$E$57=[1]Lists!BF381,'[1]Multi-Field'!$F$57="undrained"),BH381,""))</f>
        <v/>
      </c>
      <c r="DN381" s="409" t="str">
        <f>IF(AND('[1]Multi-Field'!$E$58=[1]Lists!BF381,'[1]Multi-Field'!$F$58="Drained"),BI381,IF(AND('[1]Multi-Field'!$E$58=[1]Lists!BF381,'[1]Multi-Field'!$F$58="undrained"),BH381,""))</f>
        <v/>
      </c>
      <c r="DO381" s="409" t="str">
        <f>IF(AND('[1]Multi-Field'!$E$59=[1]Lists!BF381,'[1]Multi-Field'!$F$59="Drained"),BI381,IF(AND('[1]Multi-Field'!$E$59=[1]Lists!BF381,'[1]Multi-Field'!$F$59="undrained"),BH381,""))</f>
        <v/>
      </c>
      <c r="DP381" s="409" t="str">
        <f>IF(AND('[1]Multi-Field'!$E$60=[1]Lists!BF381,'[1]Multi-Field'!$F$60="Drained"),BI381,IF(AND('[1]Multi-Field'!$E$60=[1]Lists!BF381,'[1]Multi-Field'!$F$60="undrained"),BH381,""))</f>
        <v/>
      </c>
      <c r="DQ381" s="409" t="str">
        <f>IF(AND('[1]Multi-Field'!$E$61=[1]Lists!BF381,'[1]Multi-Field'!$F$61="Drained"),BI381,IF(AND('[1]Multi-Field'!$E$61=[1]Lists!BF381,'[1]Multi-Field'!$F$61="undrained"),BH381,""))</f>
        <v/>
      </c>
      <c r="DR381" s="409" t="str">
        <f>IF(AND('[1]Multi-Field'!$E$62=[1]Lists!BF381,'[1]Multi-Field'!$F$62="Drained"),BI381,IF(AND('[1]Multi-Field'!$E$62=[1]Lists!BF381,'[1]Multi-Field'!$F$62="undrained"),BH381,""))</f>
        <v/>
      </c>
      <c r="DS381" s="409" t="str">
        <f>IF(AND('[1]Multi-Field'!$E$63=[1]Lists!BF381,'[1]Multi-Field'!$F$63="Drained"),BI381,IF(AND('[1]Multi-Field'!$E$63=[1]Lists!BF381,'[1]Multi-Field'!$F$63="undrained"),BH381,""))</f>
        <v/>
      </c>
      <c r="DT381" s="409" t="str">
        <f>IF(AND('[1]Multi-Field'!$E$64=[1]Lists!BF381,'[1]Multi-Field'!$F$64="Drained"),BI381,IF(AND('[1]Multi-Field'!$E$64=[1]Lists!BF381,'[1]Multi-Field'!$F$64="undrained"),BH381,""))</f>
        <v/>
      </c>
      <c r="DU381" s="409" t="str">
        <f>IF(AND('[1]Multi-Field'!$E$65=[1]Lists!BF381,'[1]Multi-Field'!$F$65="Drained"),BI381,IF(AND('[1]Multi-Field'!$E$65=[1]Lists!BF381,'[1]Multi-Field'!$F$65="undrained"),BH381,""))</f>
        <v/>
      </c>
      <c r="DV381" s="409" t="str">
        <f>IF(AND('[1]Multi-Field'!$E$66=[1]Lists!BF381,'[1]Multi-Field'!$F$66="Drained"),BI381,IF(AND('[1]Multi-Field'!$E$66=[1]Lists!BF381,'[1]Multi-Field'!$F$66="undrained"),BH381,""))</f>
        <v/>
      </c>
      <c r="DW381" s="409" t="str">
        <f>IF(AND('[1]Multi-Field'!$E$67=[1]Lists!BF381,'[1]Multi-Field'!$F$67="Drained"),BI381,IF(AND('[1]Multi-Field'!$E$67=[1]Lists!BF381,'[1]Multi-Field'!$F$67="undrained"),BH381,""))</f>
        <v/>
      </c>
      <c r="DX381" s="409" t="str">
        <f>IF(AND('[1]Multi-Field'!$E$68=[1]Lists!BF381,'[1]Multi-Field'!$F$68="Drained"),BI381,IF(AND('[1]Multi-Field'!$E$68=[1]Lists!BF381,'[1]Multi-Field'!$F$68="undrained"),BH381,""))</f>
        <v/>
      </c>
      <c r="DY381" s="409" t="str">
        <f>IF(AND('[1]Multi-Field'!$E$69=[1]Lists!BF381,'[1]Multi-Field'!$F$69="Drained"),BI381,IF(AND('[1]Multi-Field'!$E$69=[1]Lists!BF381,'[1]Multi-Field'!$F$69="undrained"),BH381,""))</f>
        <v/>
      </c>
      <c r="DZ381" s="409" t="str">
        <f>IF(AND('[1]Multi-Field'!$E$70=[1]Lists!BF381,'[1]Multi-Field'!$F$70="Drained"),BI381,IF(AND('[1]Multi-Field'!$E$70=[1]Lists!BF381,'[1]Multi-Field'!$F$70="undrained"),BH381,""))</f>
        <v/>
      </c>
      <c r="EA381" s="409" t="str">
        <f>IF(AND('[1]Multi-Field'!$E$71=[1]Lists!BF381,'[1]Multi-Field'!$F$71="Drained"),BI381,IF(AND('[1]Multi-Field'!$E$71=[1]Lists!BF381,'[1]Multi-Field'!$F$71="undrained"),BH381,""))</f>
        <v/>
      </c>
      <c r="EB381" s="409" t="str">
        <f>IF(AND('[1]Multi-Field'!$E$72=[1]Lists!BF381,'[1]Multi-Field'!$F$72="Drained"),BI381,IF(AND('[1]Multi-Field'!$E$72=[1]Lists!BF381,'[1]Multi-Field'!$F$72="undrained"),BH381,""))</f>
        <v/>
      </c>
      <c r="EC381" s="409" t="str">
        <f>IF(AND('[1]Multi-Field'!$E$73=[1]Lists!BF381,'[1]Multi-Field'!$F$73="Drained"),BI381,IF(AND('[1]Multi-Field'!$E$73=[1]Lists!BF381,'[1]Multi-Field'!$F$73="undrained"),BH381,""))</f>
        <v/>
      </c>
      <c r="ED381" s="409" t="str">
        <f>IF(AND('[1]Multi-Field'!$E$74=[1]Lists!BF381,'[1]Multi-Field'!$F$74="Drained"),BI381,IF(AND('[1]Multi-Field'!$E$74=[1]Lists!BF381,'[1]Multi-Field'!$F$74="undrained"),BH381,""))</f>
        <v/>
      </c>
      <c r="EE381" s="409" t="str">
        <f>IF(AND('[1]Multi-Field'!$E$75=[1]Lists!BF381,'[1]Multi-Field'!$F$75="Drained"),BI381,IF(AND('[1]Multi-Field'!$E$75=[1]Lists!BF381,'[1]Multi-Field'!$F$75="undrained"),BH381,""))</f>
        <v/>
      </c>
      <c r="EF381" s="409" t="str">
        <f>IF(AND('[1]Multi-Field'!$E$76=[1]Lists!BF381,'[1]Multi-Field'!$F$76="Drained"),BI381,IF(AND('[1]Multi-Field'!$E$76=[1]Lists!BF381,'[1]Multi-Field'!$F$6="undrained"),BH381,""))</f>
        <v/>
      </c>
      <c r="EG381" s="409" t="str">
        <f>IF(AND('[1]Multi-Field'!$E$77=[1]Lists!BF381,'[1]Multi-Field'!$F$77="Drained"),BI381,IF(AND('[1]Multi-Field'!$E$77=[1]Lists!BF381,'[1]Multi-Field'!$F$77="undrained"),BH381,""))</f>
        <v/>
      </c>
      <c r="EH381" s="409" t="str">
        <f>IF(AND('[1]Multi-Field'!$E$78=[1]Lists!BF381,'[1]Multi-Field'!$F$78="Drained"),BI381,IF(AND('[1]Multi-Field'!$E$78=[1]Lists!BF381,'[1]Multi-Field'!$F$78="undrained"),BH381,""))</f>
        <v/>
      </c>
      <c r="EI381" s="409" t="str">
        <f>IF(AND('[1]Multi-Field'!$E$79=[1]Lists!BF381,'[1]Multi-Field'!$F$79="Drained"),BI381,IF(AND('[1]Multi-Field'!$E$79=[1]Lists!BF381,'[1]Multi-Field'!$F$79="undrained"),BH381,""))</f>
        <v/>
      </c>
      <c r="EJ381" s="409" t="str">
        <f>IF(AND('[1]Multi-Field'!$E$80=[1]Lists!BF381,'[1]Multi-Field'!$F$80="Drained"),BI381,IF(AND('[1]Multi-Field'!$E$80=[1]Lists!BF381,'[1]Multi-Field'!$F$80="undrained"),BH381,""))</f>
        <v/>
      </c>
      <c r="EK381" s="409" t="str">
        <f>IF(AND('[1]Multi-Field'!$E$81=[1]Lists!BF381,'[1]Multi-Field'!$F$81="Drained"),BI381,IF(AND('[1]Multi-Field'!$E$81=[1]Lists!BF381,'[1]Multi-Field'!$F$81="undrained"),BH381,""))</f>
        <v/>
      </c>
      <c r="EL381" s="409" t="str">
        <f>IF(AND('[1]Multi-Field'!$E$82=[1]Lists!BF381,'[1]Multi-Field'!$F$82="Drained"),BI381,IF(AND('[1]Multi-Field'!$E$82=[1]Lists!BF381,'[1]Multi-Field'!$F$82="undrained"),BH381,""))</f>
        <v/>
      </c>
      <c r="EM381" s="409" t="str">
        <f>IF(AND('[1]Multi-Field'!$E$83=[1]Lists!BF381,'[1]Multi-Field'!$F$83="Drained"),BI381,IF(AND('[1]Multi-Field'!$E$83=[1]Lists!BF381,'[1]Multi-Field'!$F$83="undrained"),BH381,""))</f>
        <v/>
      </c>
      <c r="EN381" s="409" t="str">
        <f>IF(AND('[1]Multi-Field'!$E$84=[1]Lists!BF381,'[1]Multi-Field'!$F$84="Drained"),BI381,IF(AND('[1]Multi-Field'!$E$84=[1]Lists!BF381,'[1]Multi-Field'!$F$84="undrained"),BH381,""))</f>
        <v/>
      </c>
      <c r="EO381" s="409" t="str">
        <f>IF(AND('[1]Multi-Field'!$E$85=[1]Lists!BF381,'[1]Multi-Field'!$F$85="Drained"),BI381,IF(AND('[1]Multi-Field'!$E$85=[1]Lists!BF381,'[1]Multi-Field'!$F$85="undrained"),BH381,""))</f>
        <v/>
      </c>
      <c r="EP381" s="409" t="str">
        <f>IF(AND('[1]Multi-Field'!$E$86=[1]Lists!BF381,'[1]Multi-Field'!$F$86="Drained"),BI381,IF(AND('[1]Multi-Field'!$E$86=[1]Lists!BF381,'[1]Multi-Field'!$F$86="undrained"),BH381,""))</f>
        <v/>
      </c>
      <c r="EQ381" s="409" t="str">
        <f>IF(AND('[1]Multi-Field'!$E$87=[1]Lists!BF381,'[1]Multi-Field'!$F$87="Drained"),BI381,IF(AND('[1]Multi-Field'!$E$87=[1]Lists!BF381,'[1]Multi-Field'!$F$87="undrained"),BH381,""))</f>
        <v/>
      </c>
      <c r="ER381" s="409" t="str">
        <f>IF(AND('[1]Multi-Field'!$E$88=[1]Lists!BF381,'[1]Multi-Field'!$F$88="Drained"),BI381,IF(AND('[1]Multi-Field'!$E$88=[1]Lists!BF381,'[1]Multi-Field'!$F$88="undrained"),BH381,""))</f>
        <v/>
      </c>
      <c r="ES381" s="409" t="str">
        <f>IF(AND('[1]Multi-Field'!$E$89=[1]Lists!BF381,'[1]Multi-Field'!$F$89="Drained"),BI381,IF(AND('[1]Multi-Field'!$E$89=[1]Lists!BF381,'[1]Multi-Field'!$F$89="undrained"),BH381,""))</f>
        <v/>
      </c>
      <c r="ET381" s="409" t="str">
        <f>IF(AND('[1]Multi-Field'!$E$90=[1]Lists!BF381,'[1]Multi-Field'!$F$90="Drained"),BI381,IF(AND('[1]Multi-Field'!$E$90=[1]Lists!BF381,'[1]Multi-Field'!$F$90="undrained"),BH381,""))</f>
        <v/>
      </c>
      <c r="EU381" s="409" t="str">
        <f>IF(AND('[1]Multi-Field'!$E$91=[1]Lists!BF381,'[1]Multi-Field'!$F$91="Drained"),BI381,IF(AND('[1]Multi-Field'!$E$91=[1]Lists!BF381,'[1]Multi-Field'!$F$91="undrained"),BH381,""))</f>
        <v/>
      </c>
      <c r="EV381" s="409" t="str">
        <f>IF(AND('[1]Multi-Field'!$E$92=[1]Lists!BF381,'[1]Multi-Field'!$F$92="Drained"),BI381,IF(AND('[1]Multi-Field'!$E$92=[1]Lists!BF381,'[1]Multi-Field'!$F$92="undrained"),BH381,""))</f>
        <v/>
      </c>
      <c r="EW381" s="409" t="str">
        <f>IF(AND('[1]Multi-Field'!$E$93=[1]Lists!BF381,'[1]Multi-Field'!$F$93="Drained"),BI381,IF(AND('[1]Multi-Field'!$E$93=[1]Lists!BF381,'[1]Multi-Field'!$F$93="undrained"),BH381,""))</f>
        <v/>
      </c>
      <c r="EX381" s="409" t="str">
        <f>IF(AND('[1]Multi-Field'!$E$94=[1]Lists!BF381,'[1]Multi-Field'!$F$94="Drained"),BI381,IF(AND('[1]Multi-Field'!$E$94=[1]Lists!BF381,'[1]Multi-Field'!$F$94="undrained"),BH381,""))</f>
        <v/>
      </c>
      <c r="EY381" s="409" t="str">
        <f>IF(AND('[1]Multi-Field'!$E$95=[1]Lists!BF381,'[1]Multi-Field'!$F$95="Drained"),BI381,IF(AND('[1]Multi-Field'!$E$95=[1]Lists!BF381,'[1]Multi-Field'!$F$95="undrained"),BH381,""))</f>
        <v/>
      </c>
      <c r="EZ381" s="409" t="str">
        <f>IF(AND('[1]Multi-Field'!$E$96=[1]Lists!BF381,'[1]Multi-Field'!$F$96="Drained"),BI381,IF(AND('[1]Multi-Field'!$E$96=[1]Lists!BF381,'[1]Multi-Field'!$F$96="undrained"),BH381,""))</f>
        <v/>
      </c>
      <c r="FA381" s="409" t="str">
        <f>IF(AND('[1]Multi-Field'!$E$97=[1]Lists!BF381,'[1]Multi-Field'!$F$97="Drained"),BI381,IF(AND('[1]Multi-Field'!$E$97=[1]Lists!BF381,'[1]Multi-Field'!$F$97="undrained"),BH381,""))</f>
        <v/>
      </c>
      <c r="FB381" s="409" t="str">
        <f>IF(AND('[1]Multi-Field'!$E$98=[1]Lists!BF381,'[1]Multi-Field'!$F$98="Drained"),BI381,IF(AND('[1]Multi-Field'!$E$98=[1]Lists!BF381,'[1]Multi-Field'!$F$98="undrained"),BH381,""))</f>
        <v/>
      </c>
      <c r="FC381" s="409" t="str">
        <f>IF(AND('[1]Multi-Field'!$E$99=[1]Lists!BF381,'[1]Multi-Field'!$F$99="Drained"),BI381,IF(AND('[1]Multi-Field'!$E$99=[1]Lists!BF381,'[1]Multi-Field'!$F$99="undrained"),BH381,""))</f>
        <v/>
      </c>
      <c r="FD381" s="409" t="str">
        <f>IF(AND('[1]Multi-Field'!$E$100=[1]Lists!BF381,'[1]Multi-Field'!$F$100="Drained"),BI381,IF(AND('[1]Multi-Field'!$E$100=[1]Lists!BF381,'[1]Multi-Field'!$F$100="undrained"),BH381,""))</f>
        <v/>
      </c>
      <c r="FE381" s="409" t="str">
        <f>IF(AND('[1]Multi-Field'!$E$101=[1]Lists!BF381,'[1]Multi-Field'!$F$101="Drained"),BI381,IF(AND('[1]Multi-Field'!$E$101=[1]Lists!BF381,'[1]Multi-Field'!$F$101="undrained"),BH381,""))</f>
        <v/>
      </c>
      <c r="FF381" s="409" t="str">
        <f>IF(AND('[1]Multi-Field'!$E$102=[1]Lists!BF381,'[1]Multi-Field'!$F$102="Drained"),BI381,IF(AND('[1]Multi-Field'!$E$102=[1]Lists!BF381,'[1]Multi-Field'!$F$102="undrained"),BH381,""))</f>
        <v/>
      </c>
      <c r="FG381" s="409" t="str">
        <f>IF(AND('[1]Multi-Field'!$E$103=[1]Lists!BF381,'[1]Multi-Field'!$F$103="Drained"),BI381,IF(AND('[1]Multi-Field'!$E$103=[1]Lists!BF381,'[1]Multi-Field'!$F$103="undrained"),BH381,""))</f>
        <v/>
      </c>
      <c r="FH381" s="409" t="str">
        <f>IF(AND('[1]Multi-Field'!$E$104=[1]Lists!BF381,'[1]Multi-Field'!$F$104="Drained"),BI381,IF(AND('[1]Multi-Field'!$E$104=[1]Lists!BF381,'[1]Multi-Field'!$F$104="undrained"),BH381,""))</f>
        <v/>
      </c>
      <c r="FI381" s="409" t="str">
        <f>IF(AND('[1]Multi-Field'!$E$105=[1]Lists!BF381,'[1]Multi-Field'!$F$105="Drained"),BI381,IF(AND('[1]Multi-Field'!$E$105=[1]Lists!BF381,'[1]Multi-Field'!$F$105="undrained"),BH381,""))</f>
        <v/>
      </c>
      <c r="FJ381" s="409" t="str">
        <f>IF(AND('[1]Multi-Field'!$E$106=[1]Lists!BF381,'[1]Multi-Field'!$F$106="Drained"),BI381,IF(AND('[1]Multi-Field'!$E$106=[1]Lists!BF381,'[1]Multi-Field'!$F$106="undrained"),BH381,""))</f>
        <v/>
      </c>
      <c r="FK381" s="409" t="str">
        <f>IF(AND('[1]Multi-Field'!$E$107=[1]Lists!BF381,'[1]Multi-Field'!$F$107="Drained"),BI381,IF(AND('[1]Multi-Field'!$E$107=[1]Lists!BF381,'[1]Multi-Field'!$F$107="undrained"),BH381,""))</f>
        <v/>
      </c>
      <c r="FL381" s="409" t="str">
        <f>IF(AND('[1]Multi-Field'!$E$108=[1]Lists!BF381,'[1]Multi-Field'!$F$108="Drained"),BI381,IF(AND('[1]Multi-Field'!$E$108=[1]Lists!BF381,'[1]Multi-Field'!$F$108="undrained"),BH381,""))</f>
        <v/>
      </c>
      <c r="FM381" s="409" t="str">
        <f>IF(AND('[1]Multi-Field'!$E$109=[1]Lists!BF381,'[1]Multi-Field'!$F$109="Drained"),BI381,IF(AND('[1]Multi-Field'!$E$109=[1]Lists!BF381,'[1]Multi-Field'!$F$109="undrained"),BH381,""))</f>
        <v/>
      </c>
      <c r="FN381" s="409" t="str">
        <f>IF(AND('[1]Multi-Field'!$E$110=[1]Lists!BF381,'[1]Multi-Field'!$F$110="Drained"),BI381,IF(AND('[1]Multi-Field'!$E$110=[1]Lists!BF381,'[1]Multi-Field'!$F$110="undrained"),BH381,""))</f>
        <v/>
      </c>
      <c r="FO381" s="409" t="str">
        <f>IF(AND('[1]Multi-Field'!$E$111=[1]Lists!BF381,'[1]Multi-Field'!$F$111="Drained"),BI381,IF(AND('[1]Multi-Field'!$E$111=[1]Lists!BF381,'[1]Multi-Field'!$F$111="undrained"),BH381,""))</f>
        <v/>
      </c>
      <c r="FP381" s="409" t="str">
        <f>IF(AND('[1]Multi-Field'!$E$112=[1]Lists!BF381,'[1]Multi-Field'!$F$112="Drained"),BI381,IF(AND('[1]Multi-Field'!$E$112=[1]Lists!BF381,'[1]Multi-Field'!$F$112="undrained"),BH381,""))</f>
        <v/>
      </c>
      <c r="FQ381" s="409" t="str">
        <f>IF(AND('[1]Multi-Field'!$E$113=[1]Lists!BF381,'[1]Multi-Field'!$F$113="Drained"),BI381,IF(AND('[1]Multi-Field'!$E$113=[1]Lists!BF381,'[1]Multi-Field'!$F$113="undrained"),BH381,""))</f>
        <v/>
      </c>
      <c r="FR381" s="409" t="str">
        <f>IF(AND('[1]Multi-Field'!$E$114=[1]Lists!BF381,'[1]Multi-Field'!$F$114="Drained"),BI381,IF(AND('[1]Multi-Field'!$E$114=[1]Lists!BF381,'[1]Multi-Field'!$F$114="undrained"),BH381,""))</f>
        <v/>
      </c>
      <c r="FS381" s="409" t="str">
        <f>IF(AND('[1]Multi-Field'!$E$115=[1]Lists!BF381,'[1]Multi-Field'!$F$115="Drained"),BI381,IF(AND('[1]Multi-Field'!$E$115=[1]Lists!BF381,'[1]Multi-Field'!$F$115="undrained"),BH381,""))</f>
        <v/>
      </c>
      <c r="FT381" s="409" t="str">
        <f>IF(AND('[1]Multi-Field'!$E$116=[1]Lists!BF381,'[1]Multi-Field'!$F$116="Drained"),BI381,IF(AND('[1]Multi-Field'!$E$116=[1]Lists!BF381,'[1]Multi-Field'!$F$116="undrained"),BH381,""))</f>
        <v/>
      </c>
      <c r="FU381" s="409" t="str">
        <f>IF(AND('[1]Multi-Field'!$E$117=[1]Lists!BF381,'[1]Multi-Field'!$F$117="Drained"),BI381,IF(AND('[1]Multi-Field'!$E$117=[1]Lists!BF381,'[1]Multi-Field'!$F$117="undrained"),BH381,""))</f>
        <v/>
      </c>
      <c r="FV381" s="409" t="str">
        <f>IF(AND('[1]Multi-Field'!$E$118=[1]Lists!BF381,'[1]Multi-Field'!$F$118="Drained"),BI381,IF(AND('[1]Multi-Field'!$E$118=[1]Lists!BF381,'[1]Multi-Field'!$F$118="undrained"),BH381,""))</f>
        <v/>
      </c>
      <c r="FW381" s="409" t="str">
        <f>IF(AND('[1]Multi-Field'!$E$119=[1]Lists!BF381,'[1]Multi-Field'!$F$119="Drained"),BI381,IF(AND('[1]Multi-Field'!$E$119=[1]Lists!BF381,'[1]Multi-Field'!$F$119="undrained"),BH381,""))</f>
        <v/>
      </c>
      <c r="FX381" s="409" t="str">
        <f>IF(AND('[1]Multi-Field'!$E$120=[1]Lists!BF381,'[1]Multi-Field'!$F$120="Drained"),BI381,IF(AND('[1]Multi-Field'!$E$120=[1]Lists!BF381,'[1]Multi-Field'!$F$120="undrained"),BH381,""))</f>
        <v/>
      </c>
      <c r="GC381" s="4">
        <v>1</v>
      </c>
    </row>
    <row r="382" spans="1:185" ht="13.5" customHeight="1">
      <c r="A382" s="7" t="s">
        <v>468</v>
      </c>
      <c r="B382" s="7"/>
      <c r="C382" s="7"/>
      <c r="D382" s="8">
        <v>60</v>
      </c>
      <c r="E382" s="8">
        <f t="shared" si="53"/>
        <v>62</v>
      </c>
      <c r="F382" s="8">
        <f t="shared" si="54"/>
        <v>63</v>
      </c>
      <c r="G382" s="8">
        <v>65</v>
      </c>
      <c r="H382" s="8">
        <v>60</v>
      </c>
      <c r="I382" s="8">
        <f t="shared" si="57"/>
        <v>63</v>
      </c>
      <c r="J382" s="8">
        <f t="shared" si="58"/>
        <v>67</v>
      </c>
      <c r="K382" s="8">
        <v>70</v>
      </c>
      <c r="L382" s="8">
        <v>100</v>
      </c>
      <c r="M382" s="8">
        <f t="shared" si="55"/>
        <v>107</v>
      </c>
      <c r="N382" s="8">
        <f t="shared" si="56"/>
        <v>113</v>
      </c>
      <c r="O382" s="8">
        <v>120</v>
      </c>
      <c r="P382" s="391">
        <v>357</v>
      </c>
      <c r="Q382" s="394"/>
      <c r="R382" s="395" t="b">
        <f>IF(OR('Multi-Field'!AA359=Lists!$AC$42,'Multi-Field'!AA359=Lists!$AC$43),IF('Multi-Field'!Z359="x",(IF('Multi-Field'!AC359=Lists!$Q$11,Lists!$R$11,IF('Multi-Field'!AC359=Lists!$Q$12,Lists!$R$12,IF('Multi-Field'!AC359=Lists!$Q$13,Lists!$R$13,IF('Multi-Field'!AC359=Lists!$Q$14,Lists!$R$14))))),IF('Multi-Field'!X359="x",(IF('Multi-Field'!AC359=Lists!$Q$11,Lists!$S$11,IF('Multi-Field'!AC359=Lists!$Q$12,Lists!$S$12,IF('Multi-Field'!AC359=Lists!$Q$13,Lists!$S$13,IF('Multi-Field'!AC359=Lists!$Q$14,Lists!$S$14))))),IF('Multi-Field'!V359="x",(IF('Multi-Field'!AC359=Lists!$Q$11,Lists!$T$11,IF('Multi-Field'!AC359=Lists!$Q$12,Lists!$T$12,IF('Multi-Field'!AC359=Lists!$Q$13,Lists!$T$13,IF('Multi-Field'!AC359=Lists!$Q$14,Lists!$T$14))))),0))))</f>
        <v>0</v>
      </c>
      <c r="S382" s="395" t="str">
        <f t="shared" si="59"/>
        <v/>
      </c>
      <c r="T382" s="395"/>
      <c r="U382" s="396"/>
      <c r="BF382" s="411" t="s">
        <v>1546</v>
      </c>
      <c r="BG382" s="412">
        <v>5</v>
      </c>
      <c r="BH382" s="412">
        <v>3.5</v>
      </c>
      <c r="BI382" s="412">
        <v>4.5</v>
      </c>
      <c r="BJ382" s="409" t="e">
        <f>IF(AND('[1]Single Field'!#REF!=[1]Lists!BF382,'[1]Single Field'!#REF!="Drained"),"x",IF(AND('[1]Single Field'!#REF!=[1]Lists!BF382,'[1]Single Field'!#REF!="Undrained"),O,""))</f>
        <v>#REF!</v>
      </c>
      <c r="BK382" s="409" t="str">
        <f>IF(AND('[1]Multi-Field'!$E$3=[1]Lists!BF382,'[1]Multi-Field'!$F$3="Drained"),BI382,IF(AND('[1]Multi-Field'!$E$3=BF382,'[1]Multi-Field'!$F$3="undrained"),BH382,""))</f>
        <v/>
      </c>
      <c r="BL382" s="409" t="str">
        <f>IF(AND('[1]Multi-Field'!$E$4=BF382,'[1]Multi-Field'!$F$4="Drained"),BI382,IF(AND('[1]Multi-Field'!$E$4=BF382,'[1]Multi-Field'!$F$4="undrained"),BH382,""))</f>
        <v/>
      </c>
      <c r="BM382" s="409" t="str">
        <f>IF(AND('[1]Multi-Field'!$E$5=BF382,'[1]Multi-Field'!$F$5="Drained"),BI382,IF(AND('[1]Multi-Field'!$E$5=BF382,'[1]Multi-Field'!$F$5="undrained"),BH382,""))</f>
        <v/>
      </c>
      <c r="BN382" s="409" t="str">
        <f>IF(AND('[1]Multi-Field'!$E$6=BF382,'[1]Multi-Field'!$F$6="Drained"),BI382,IF(AND('[1]Multi-Field'!$E$6=BF382,'[1]Multi-Field'!$F$6="undrained"),BH382,""))</f>
        <v/>
      </c>
      <c r="BO382" s="409" t="str">
        <f>IF(AND('[1]Multi-Field'!$E$7=BF382,'[1]Multi-Field'!$F$7="Drained"),BI382,IF(AND('[1]Multi-Field'!$E$7=BF382,'[1]Multi-Field'!$F$7="undrained"),BH382,""))</f>
        <v/>
      </c>
      <c r="BP382" s="409" t="str">
        <f>IF(AND('[1]Multi-Field'!$E$8=BF382,'[1]Multi-Field'!$F$8="Drained"),BI382,IF(AND('[1]Multi-Field'!$E$8=BF382,'[1]Multi-Field'!$F$8="undrained"),BH382,""))</f>
        <v/>
      </c>
      <c r="BQ382" s="409" t="str">
        <f>IF(AND('[1]Multi-Field'!$E$9=BF382,'[1]Multi-Field'!$F$9="Drained"),BI382,IF(AND('[1]Multi-Field'!$E$9=BF382,'[1]Multi-Field'!$F$9="undrained"),BH382,""))</f>
        <v/>
      </c>
      <c r="BR382" s="409" t="str">
        <f>IF(AND('[1]Multi-Field'!$E$10=BF382,'[1]Multi-Field'!$F$10="Drained"),BI382,IF(AND('[1]Multi-Field'!$E$10=BF382,'[1]Multi-Field'!$F$10="undrained"),BH382,""))</f>
        <v/>
      </c>
      <c r="BS382" s="409" t="str">
        <f>IF(AND('[1]Multi-Field'!$E$11=BF382,'[1]Multi-Field'!$F$11="Drained"),BI382,IF(AND('[1]Multi-Field'!$E$11=BF382,'[1]Multi-Field'!$F$11="undrained"),BH382,""))</f>
        <v/>
      </c>
      <c r="BT382" s="409" t="str">
        <f>IF(AND('[1]Multi-Field'!$E$12=BF382,'[1]Multi-Field'!$F$12="Drained"),BI382,IF(AND('[1]Multi-Field'!$E$12=BF382,'[1]Multi-Field'!$F$12="undrained"),BH382,""))</f>
        <v/>
      </c>
      <c r="BU382" s="409" t="str">
        <f>IF(AND('[1]Multi-Field'!$E$13=BF382,'[1]Multi-Field'!$F$13="Drained"),BI382,IF(AND('[1]Multi-Field'!$E$3=BF382,'[1]Multi-Field'!$F$13="undrained"),BH382,""))</f>
        <v/>
      </c>
      <c r="BV382" s="409" t="str">
        <f>IF(AND('[1]Multi-Field'!$E$14=BF382,'[1]Multi-Field'!$F$14="Drained"),BI382,IF(AND('[1]Multi-Field'!$E$14=BF382,'[1]Multi-Field'!$F$14="undrained"),BH382,""))</f>
        <v/>
      </c>
      <c r="BW382" s="409" t="str">
        <f>IF(AND('[1]Multi-Field'!$E$15=BF382,'[1]Multi-Field'!$F$15="Drained"),BI382,IF(AND('[1]Multi-Field'!$E$15=BF382,'[1]Multi-Field'!$F$15="undrained"),BH382,""))</f>
        <v/>
      </c>
      <c r="BX382" s="409" t="str">
        <f>IF(AND('[1]Multi-Field'!$E$16=[1]Lists!BF382,'[1]Multi-Field'!$F$16="Drained"),BI382,IF(AND('[1]Multi-Field'!$E$16=[1]Lists!BF382,'[1]Multi-Field'!$F$16="undrained"),BH382,""))</f>
        <v/>
      </c>
      <c r="BY382" s="409" t="str">
        <f>IF(AND('[1]Multi-Field'!$E$17=[1]Lists!BF382,'[1]Multi-Field'!$F$17="Drained"),BI382,IF(AND('[1]Multi-Field'!$E$17=[1]Lists!BF382,'[1]Multi-Field'!$F$17="undrained"),BH382,""))</f>
        <v/>
      </c>
      <c r="BZ382" s="409" t="str">
        <f>IF(AND('[1]Multi-Field'!$E$18=[1]Lists!BF382,'[1]Multi-Field'!$F$18="Drained"),BI382,IF(AND('[1]Multi-Field'!$E$18=[1]Lists!BF382,'[1]Multi-Field'!$F$18="undrained"),BH382,""))</f>
        <v/>
      </c>
      <c r="CA382" s="409" t="str">
        <f>IF(AND('[1]Multi-Field'!$E$19=[1]Lists!BF382,'[1]Multi-Field'!$F$19="Drained"),BI382,IF(AND('[1]Multi-Field'!$E$19=[1]Lists!BF382,'[1]Multi-Field'!$F$19="undrained"),BH382,""))</f>
        <v/>
      </c>
      <c r="CB382" s="409" t="str">
        <f>IF(AND('[1]Multi-Field'!$E$20=[1]Lists!BF382,'[1]Multi-Field'!$F$20="Drained"),BI382,IF(AND('[1]Multi-Field'!$E$20=[1]Lists!BF382,'[1]Multi-Field'!$F$20="undrained"),BH382,""))</f>
        <v/>
      </c>
      <c r="CC382" s="409" t="str">
        <f>IF(AND('[1]Multi-Field'!$E$21=[1]Lists!BF382,'[1]Multi-Field'!$F$21="Drained"),BI382,IF(AND('[1]Multi-Field'!$E$21=[1]Lists!BF382,'[1]Multi-Field'!$F$21="undrained"),BH382,""))</f>
        <v/>
      </c>
      <c r="CD382" s="409" t="str">
        <f>IF(AND('[1]Multi-Field'!$E$22=[1]Lists!BF382,'[1]Multi-Field'!$F$22="Drained"),BI382,IF(AND('[1]Multi-Field'!$E$22=[1]Lists!BF382,'[1]Multi-Field'!$F$22="undrained"),BH382,""))</f>
        <v/>
      </c>
      <c r="CE382" s="409" t="str">
        <f>IF(AND('[1]Multi-Field'!$E$23=[1]Lists!BF382,'[1]Multi-Field'!$F$23="Drained"),BI382,IF(AND('[1]Multi-Field'!$E$23=[1]Lists!BF382,'[1]Multi-Field'!$F$23="undrained"),BH382,""))</f>
        <v/>
      </c>
      <c r="CF382" s="409" t="str">
        <f>IF(AND('[1]Multi-Field'!$E$24=[1]Lists!BF382,'[1]Multi-Field'!$F$24="Drained"),BI382,IF(AND('[1]Multi-Field'!$E$24=[1]Lists!BF382,'[1]Multi-Field'!$F$24="undrained"),BH382,""))</f>
        <v/>
      </c>
      <c r="CG382" s="409" t="str">
        <f>IF(AND('[1]Multi-Field'!$E$25=[1]Lists!BF382,'[1]Multi-Field'!$F$25="Drained"),BI382,IF(AND('[1]Multi-Field'!$E$25=[1]Lists!BF382,'[1]Multi-Field'!$F$25="undrained"),BH382,""))</f>
        <v/>
      </c>
      <c r="CH382" s="409" t="str">
        <f>IF(AND('[1]Multi-Field'!$E$26=[1]Lists!BF382,'[1]Multi-Field'!$F$26="Drained"),BI382,IF(AND('[1]Multi-Field'!$E$26=[1]Lists!BF382,'[1]Multi-Field'!$F$26="undrained"),BH382,""))</f>
        <v/>
      </c>
      <c r="CI382" s="409" t="str">
        <f>IF(AND('[1]Multi-Field'!$E$27=[1]Lists!BF382,'[1]Multi-Field'!$F$27="Drained"),BI382,IF(AND('[1]Multi-Field'!$E$27=[1]Lists!BF382,'[1]Multi-Field'!$F$27="undrained"),BH382,""))</f>
        <v/>
      </c>
      <c r="CJ382" s="409" t="str">
        <f>IF(AND('[1]Multi-Field'!$E$28=[1]Lists!BF382,'[1]Multi-Field'!$F$28="Drained"),BI382,IF(AND('[1]Multi-Field'!$E$28=[1]Lists!BF382,'[1]Multi-Field'!$F$28="undrained"),BH382,""))</f>
        <v/>
      </c>
      <c r="CK382" s="409" t="str">
        <f>IF(AND('[1]Multi-Field'!$E$29=[1]Lists!BF382,'[1]Multi-Field'!$F$29="Drained"),BI382,IF(AND('[1]Multi-Field'!$E$29=[1]Lists!BF382,'[1]Multi-Field'!$F$29="undrained"),BH382,""))</f>
        <v/>
      </c>
      <c r="CL382" s="409" t="str">
        <f>IF(AND('[1]Multi-Field'!$E$30=[1]Lists!BF382,'[1]Multi-Field'!$F$30="Drained"),BI382,IF(AND('[1]Multi-Field'!$E$30=[1]Lists!BF382,'[1]Multi-Field'!$F$30="undrained"),BH382,""))</f>
        <v/>
      </c>
      <c r="CM382" s="409" t="str">
        <f>IF(AND('[1]Multi-Field'!$E$31=[1]Lists!BF382,'[1]Multi-Field'!$F$31="Drained"),BI382,IF(AND('[1]Multi-Field'!$E$31=[1]Lists!BF382,'[1]Multi-Field'!$F$31="undrained"),BH382,""))</f>
        <v/>
      </c>
      <c r="CN382" s="409" t="str">
        <f>IF(AND('[1]Multi-Field'!$E$32=[1]Lists!BF382,'[1]Multi-Field'!$F$32="Drained"),BI382,IF(AND('[1]Multi-Field'!$E$32=[1]Lists!BF382,'[1]Multi-Field'!$F$32="undrained"),BH382,""))</f>
        <v/>
      </c>
      <c r="CO382" s="409" t="str">
        <f>IF(AND('[1]Multi-Field'!$E$33=[1]Lists!BF382,'[1]Multi-Field'!$F$33="Drained"),BI382,IF(AND('[1]Multi-Field'!$E$33=[1]Lists!BF382,'[1]Multi-Field'!$F$33="undrained"),BH382,""))</f>
        <v/>
      </c>
      <c r="CP382" s="409" t="str">
        <f>IF(AND('[1]Multi-Field'!$E$34=[1]Lists!BF382,'[1]Multi-Field'!$F$34="Drained"),BI382,IF(AND('[1]Multi-Field'!$E$34=[1]Lists!BF382,'[1]Multi-Field'!$F$34="undrained"),BH382,""))</f>
        <v/>
      </c>
      <c r="CQ382" s="409" t="str">
        <f>IF(AND('[1]Multi-Field'!$E$35=[1]Lists!BF382,'[1]Multi-Field'!$F$35="Drained"),BI382,IF(AND('[1]Multi-Field'!$E$35=[1]Lists!BF382,'[1]Multi-Field'!$F$35="undrained"),BH382,""))</f>
        <v/>
      </c>
      <c r="CR382" s="409" t="str">
        <f>IF(AND('[1]Multi-Field'!$E$36=[1]Lists!BF382,'[1]Multi-Field'!$F$36="Drained"),BI382,IF(AND('[1]Multi-Field'!$E$36=[1]Lists!BF382,'[1]Multi-Field'!$F$36="undrained"),BH382,""))</f>
        <v/>
      </c>
      <c r="CS382" s="409" t="str">
        <f>IF(AND('[1]Multi-Field'!$E$37=[1]Lists!BF382,'[1]Multi-Field'!$F$37="Drained"),BI382,IF(AND('[1]Multi-Field'!$E$37=[1]Lists!BF382,'[1]Multi-Field'!$F$37="undrained"),BH382,""))</f>
        <v/>
      </c>
      <c r="CT382" s="409" t="str">
        <f>IF(AND('[1]Multi-Field'!$E$38=[1]Lists!BF382,'[1]Multi-Field'!$F$38="Drained"),BI382,IF(AND('[1]Multi-Field'!$E$38=[1]Lists!BF382,'[1]Multi-Field'!$F$38="undrained"),BH382,""))</f>
        <v/>
      </c>
      <c r="CU382" s="409" t="str">
        <f>IF(AND('[1]Multi-Field'!$E$39=[1]Lists!BF382,'[1]Multi-Field'!$F$39="Drained"),BI382,IF(AND('[1]Multi-Field'!$E$39=[1]Lists!BF382,'[1]Multi-Field'!$F$39="undrained"),BH382,""))</f>
        <v/>
      </c>
      <c r="CV382" s="409" t="str">
        <f>IF(AND('[1]Multi-Field'!$E$40=[1]Lists!BF382,'[1]Multi-Field'!$F$40="Drained"),BI382,IF(AND('[1]Multi-Field'!$E$40=[1]Lists!BF382,'[1]Multi-Field'!$F$40="undrained"),BH382,""))</f>
        <v/>
      </c>
      <c r="CW382" s="409" t="str">
        <f>IF(AND('[1]Multi-Field'!$E$41=[1]Lists!BF382,'[1]Multi-Field'!$F$40="Drained"),BI382,IF(AND('[1]Multi-Field'!$E$40=[1]Lists!BF382,'[1]Multi-Field'!$F$40="undrained"),BH382,""))</f>
        <v/>
      </c>
      <c r="CX382" s="409" t="str">
        <f>IF(AND('[1]Multi-Field'!$E$42=[1]Lists!BF382,'[1]Multi-Field'!$F$42="Drained"),BI382,IF(AND('[1]Multi-Field'!$E$42=[1]Lists!BF382,'[1]Multi-Field'!$F$42="undrained"),BH382,""))</f>
        <v/>
      </c>
      <c r="CY382" s="409" t="str">
        <f>IF(AND('[1]Multi-Field'!$E$43=[1]Lists!BF382,'[1]Multi-Field'!$F$43="Drained"),BI382,IF(AND('[1]Multi-Field'!$E$43=[1]Lists!BF382,'[1]Multi-Field'!$F$43="undrained"),BH382,""))</f>
        <v/>
      </c>
      <c r="CZ382" s="409" t="str">
        <f>IF(AND('[1]Multi-Field'!$E$44=[1]Lists!BF382,'[1]Multi-Field'!$F$44="Drained"),BI382,IF(AND('[1]Multi-Field'!$E$44=[1]Lists!BF382,'[1]Multi-Field'!$F$44="undrained"),BH382,""))</f>
        <v/>
      </c>
      <c r="DA382" s="409" t="str">
        <f>IF(AND('[1]Multi-Field'!$E$45=[1]Lists!BF382,'[1]Multi-Field'!$F$45="Drained"),BI382,IF(AND('[1]Multi-Field'!$E$45=[1]Lists!BF382,'[1]Multi-Field'!$F$45="undrained"),BH382,""))</f>
        <v/>
      </c>
      <c r="DB382" s="409" t="str">
        <f>IF(AND('[1]Multi-Field'!$E$46=[1]Lists!BF382,'[1]Multi-Field'!$F$46="Drained"),BI382,IF(AND('[1]Multi-Field'!$E$46=[1]Lists!BF382,'[1]Multi-Field'!$F$46="undrained"),BH382,""))</f>
        <v/>
      </c>
      <c r="DC382" s="409" t="str">
        <f>IF(AND('[1]Multi-Field'!$E$47=[1]Lists!BF382,'[1]Multi-Field'!$F$47="Drained"),BI382,IF(AND('[1]Multi-Field'!$E$47=[1]Lists!BF382,'[1]Multi-Field'!$F$47="undrained"),BH382,""))</f>
        <v/>
      </c>
      <c r="DD382" s="409" t="str">
        <f>IF(AND('[1]Multi-Field'!$E$48=[1]Lists!BF382,'[1]Multi-Field'!$F$48="Drained"),BI382,IF(AND('[1]Multi-Field'!$E$48=[1]Lists!BF382,'[1]Multi-Field'!$F$48="undrained"),BH382,""))</f>
        <v/>
      </c>
      <c r="DE382" s="409" t="str">
        <f>IF(AND('[1]Multi-Field'!$E$49=[1]Lists!BF382,'[1]Multi-Field'!$F$49="Drained"),BI382,IF(AND('[1]Multi-Field'!$E$49=[1]Lists!BF382,'[1]Multi-Field'!$F$9="undrained"),BH382,""))</f>
        <v/>
      </c>
      <c r="DF382" s="409" t="str">
        <f>IF(AND('[1]Multi-Field'!$E$50=[1]Lists!BF382,'[1]Multi-Field'!$F$50="Drained"),BI382,IF(AND('[1]Multi-Field'!$E$50=[1]Lists!BF382,'[1]Multi-Field'!$F$50="undrained"),BH382,""))</f>
        <v/>
      </c>
      <c r="DG382" s="409" t="str">
        <f>IF(AND('[1]Multi-Field'!$E$51=[1]Lists!BF382,'[1]Multi-Field'!$F$51="Drained"),BI382,IF(AND('[1]Multi-Field'!$E$51=[1]Lists!BF382,'[1]Multi-Field'!$F$51="undrained"),BH382,""))</f>
        <v/>
      </c>
      <c r="DH382" s="409" t="str">
        <f>IF(AND('[1]Multi-Field'!$E$52=[1]Lists!BF382,'[1]Multi-Field'!$F$52="Drained"),BI382,IF(AND('[1]Multi-Field'!$E$52=[1]Lists!BF382,'[1]Multi-Field'!$F$52="undrained"),BH382,""))</f>
        <v/>
      </c>
      <c r="DI382" s="409" t="str">
        <f>IF(AND('[1]Multi-Field'!$E$53=[1]Lists!BF382,'[1]Multi-Field'!$F$53="Drained"),BI382,IF(AND('[1]Multi-Field'!$E$53=[1]Lists!BF382,'[1]Multi-Field'!$F$53="undrained"),BH382,""))</f>
        <v/>
      </c>
      <c r="DJ382" s="409" t="str">
        <f>IF(AND('[1]Multi-Field'!$E$54=[1]Lists!BF382,'[1]Multi-Field'!$F$54="Drained"),BI382,IF(AND('[1]Multi-Field'!$E$54=[1]Lists!BF382,'[1]Multi-Field'!$F$54="undrained"),BH382,""))</f>
        <v/>
      </c>
      <c r="DK382" s="409" t="str">
        <f>IF(AND('[1]Multi-Field'!$E$55=[1]Lists!BF382,'[1]Multi-Field'!$F$55="Drained"),BI382,IF(AND('[1]Multi-Field'!$E$55=[1]Lists!BF382,'[1]Multi-Field'!$F$55="undrained"),BH382,""))</f>
        <v/>
      </c>
      <c r="DL382" s="409" t="str">
        <f>IF(AND('[1]Multi-Field'!$E$56=[1]Lists!BF382,'[1]Multi-Field'!$F$56="Drained"),BI382,IF(AND('[1]Multi-Field'!$E$56=[1]Lists!BF382,'[1]Multi-Field'!$F$56="undrained"),BH382,""))</f>
        <v/>
      </c>
      <c r="DM382" s="409" t="str">
        <f>IF(AND('[1]Multi-Field'!$E$57=[1]Lists!BF382,'[1]Multi-Field'!$F$57="Drained"),BI382,IF(AND('[1]Multi-Field'!$E$57=[1]Lists!BF382,'[1]Multi-Field'!$F$57="undrained"),BH382,""))</f>
        <v/>
      </c>
      <c r="DN382" s="409" t="str">
        <f>IF(AND('[1]Multi-Field'!$E$58=[1]Lists!BF382,'[1]Multi-Field'!$F$58="Drained"),BI382,IF(AND('[1]Multi-Field'!$E$58=[1]Lists!BF382,'[1]Multi-Field'!$F$58="undrained"),BH382,""))</f>
        <v/>
      </c>
      <c r="DO382" s="409" t="str">
        <f>IF(AND('[1]Multi-Field'!$E$59=[1]Lists!BF382,'[1]Multi-Field'!$F$59="Drained"),BI382,IF(AND('[1]Multi-Field'!$E$59=[1]Lists!BF382,'[1]Multi-Field'!$F$59="undrained"),BH382,""))</f>
        <v/>
      </c>
      <c r="DP382" s="409" t="str">
        <f>IF(AND('[1]Multi-Field'!$E$60=[1]Lists!BF382,'[1]Multi-Field'!$F$60="Drained"),BI382,IF(AND('[1]Multi-Field'!$E$60=[1]Lists!BF382,'[1]Multi-Field'!$F$60="undrained"),BH382,""))</f>
        <v/>
      </c>
      <c r="DQ382" s="409" t="str">
        <f>IF(AND('[1]Multi-Field'!$E$61=[1]Lists!BF382,'[1]Multi-Field'!$F$61="Drained"),BI382,IF(AND('[1]Multi-Field'!$E$61=[1]Lists!BF382,'[1]Multi-Field'!$F$61="undrained"),BH382,""))</f>
        <v/>
      </c>
      <c r="DR382" s="409" t="str">
        <f>IF(AND('[1]Multi-Field'!$E$62=[1]Lists!BF382,'[1]Multi-Field'!$F$62="Drained"),BI382,IF(AND('[1]Multi-Field'!$E$62=[1]Lists!BF382,'[1]Multi-Field'!$F$62="undrained"),BH382,""))</f>
        <v/>
      </c>
      <c r="DS382" s="409" t="str">
        <f>IF(AND('[1]Multi-Field'!$E$63=[1]Lists!BF382,'[1]Multi-Field'!$F$63="Drained"),BI382,IF(AND('[1]Multi-Field'!$E$63=[1]Lists!BF382,'[1]Multi-Field'!$F$63="undrained"),BH382,""))</f>
        <v/>
      </c>
      <c r="DT382" s="409" t="str">
        <f>IF(AND('[1]Multi-Field'!$E$64=[1]Lists!BF382,'[1]Multi-Field'!$F$64="Drained"),BI382,IF(AND('[1]Multi-Field'!$E$64=[1]Lists!BF382,'[1]Multi-Field'!$F$64="undrained"),BH382,""))</f>
        <v/>
      </c>
      <c r="DU382" s="409" t="str">
        <f>IF(AND('[1]Multi-Field'!$E$65=[1]Lists!BF382,'[1]Multi-Field'!$F$65="Drained"),BI382,IF(AND('[1]Multi-Field'!$E$65=[1]Lists!BF382,'[1]Multi-Field'!$F$65="undrained"),BH382,""))</f>
        <v/>
      </c>
      <c r="DV382" s="409" t="str">
        <f>IF(AND('[1]Multi-Field'!$E$66=[1]Lists!BF382,'[1]Multi-Field'!$F$66="Drained"),BI382,IF(AND('[1]Multi-Field'!$E$66=[1]Lists!BF382,'[1]Multi-Field'!$F$66="undrained"),BH382,""))</f>
        <v/>
      </c>
      <c r="DW382" s="409" t="str">
        <f>IF(AND('[1]Multi-Field'!$E$67=[1]Lists!BF382,'[1]Multi-Field'!$F$67="Drained"),BI382,IF(AND('[1]Multi-Field'!$E$67=[1]Lists!BF382,'[1]Multi-Field'!$F$67="undrained"),BH382,""))</f>
        <v/>
      </c>
      <c r="DX382" s="409" t="str">
        <f>IF(AND('[1]Multi-Field'!$E$68=[1]Lists!BF382,'[1]Multi-Field'!$F$68="Drained"),BI382,IF(AND('[1]Multi-Field'!$E$68=[1]Lists!BF382,'[1]Multi-Field'!$F$68="undrained"),BH382,""))</f>
        <v/>
      </c>
      <c r="DY382" s="409" t="str">
        <f>IF(AND('[1]Multi-Field'!$E$69=[1]Lists!BF382,'[1]Multi-Field'!$F$69="Drained"),BI382,IF(AND('[1]Multi-Field'!$E$69=[1]Lists!BF382,'[1]Multi-Field'!$F$69="undrained"),BH382,""))</f>
        <v/>
      </c>
      <c r="DZ382" s="409" t="str">
        <f>IF(AND('[1]Multi-Field'!$E$70=[1]Lists!BF382,'[1]Multi-Field'!$F$70="Drained"),BI382,IF(AND('[1]Multi-Field'!$E$70=[1]Lists!BF382,'[1]Multi-Field'!$F$70="undrained"),BH382,""))</f>
        <v/>
      </c>
      <c r="EA382" s="409" t="str">
        <f>IF(AND('[1]Multi-Field'!$E$71=[1]Lists!BF382,'[1]Multi-Field'!$F$71="Drained"),BI382,IF(AND('[1]Multi-Field'!$E$71=[1]Lists!BF382,'[1]Multi-Field'!$F$71="undrained"),BH382,""))</f>
        <v/>
      </c>
      <c r="EB382" s="409" t="str">
        <f>IF(AND('[1]Multi-Field'!$E$72=[1]Lists!BF382,'[1]Multi-Field'!$F$72="Drained"),BI382,IF(AND('[1]Multi-Field'!$E$72=[1]Lists!BF382,'[1]Multi-Field'!$F$72="undrained"),BH382,""))</f>
        <v/>
      </c>
      <c r="EC382" s="409" t="str">
        <f>IF(AND('[1]Multi-Field'!$E$73=[1]Lists!BF382,'[1]Multi-Field'!$F$73="Drained"),BI382,IF(AND('[1]Multi-Field'!$E$73=[1]Lists!BF382,'[1]Multi-Field'!$F$73="undrained"),BH382,""))</f>
        <v/>
      </c>
      <c r="ED382" s="409" t="str">
        <f>IF(AND('[1]Multi-Field'!$E$74=[1]Lists!BF382,'[1]Multi-Field'!$F$74="Drained"),BI382,IF(AND('[1]Multi-Field'!$E$74=[1]Lists!BF382,'[1]Multi-Field'!$F$74="undrained"),BH382,""))</f>
        <v/>
      </c>
      <c r="EE382" s="409" t="str">
        <f>IF(AND('[1]Multi-Field'!$E$75=[1]Lists!BF382,'[1]Multi-Field'!$F$75="Drained"),BI382,IF(AND('[1]Multi-Field'!$E$75=[1]Lists!BF382,'[1]Multi-Field'!$F$75="undrained"),BH382,""))</f>
        <v/>
      </c>
      <c r="EF382" s="409" t="str">
        <f>IF(AND('[1]Multi-Field'!$E$76=[1]Lists!BF382,'[1]Multi-Field'!$F$76="Drained"),BI382,IF(AND('[1]Multi-Field'!$E$76=[1]Lists!BF382,'[1]Multi-Field'!$F$6="undrained"),BH382,""))</f>
        <v/>
      </c>
      <c r="EG382" s="409" t="str">
        <f>IF(AND('[1]Multi-Field'!$E$77=[1]Lists!BF382,'[1]Multi-Field'!$F$77="Drained"),BI382,IF(AND('[1]Multi-Field'!$E$77=[1]Lists!BF382,'[1]Multi-Field'!$F$77="undrained"),BH382,""))</f>
        <v/>
      </c>
      <c r="EH382" s="409" t="str">
        <f>IF(AND('[1]Multi-Field'!$E$78=[1]Lists!BF382,'[1]Multi-Field'!$F$78="Drained"),BI382,IF(AND('[1]Multi-Field'!$E$78=[1]Lists!BF382,'[1]Multi-Field'!$F$78="undrained"),BH382,""))</f>
        <v/>
      </c>
      <c r="EI382" s="409" t="str">
        <f>IF(AND('[1]Multi-Field'!$E$79=[1]Lists!BF382,'[1]Multi-Field'!$F$79="Drained"),BI382,IF(AND('[1]Multi-Field'!$E$79=[1]Lists!BF382,'[1]Multi-Field'!$F$79="undrained"),BH382,""))</f>
        <v/>
      </c>
      <c r="EJ382" s="409" t="str">
        <f>IF(AND('[1]Multi-Field'!$E$80=[1]Lists!BF382,'[1]Multi-Field'!$F$80="Drained"),BI382,IF(AND('[1]Multi-Field'!$E$80=[1]Lists!BF382,'[1]Multi-Field'!$F$80="undrained"),BH382,""))</f>
        <v/>
      </c>
      <c r="EK382" s="409" t="str">
        <f>IF(AND('[1]Multi-Field'!$E$81=[1]Lists!BF382,'[1]Multi-Field'!$F$81="Drained"),BI382,IF(AND('[1]Multi-Field'!$E$81=[1]Lists!BF382,'[1]Multi-Field'!$F$81="undrained"),BH382,""))</f>
        <v/>
      </c>
      <c r="EL382" s="409" t="str">
        <f>IF(AND('[1]Multi-Field'!$E$82=[1]Lists!BF382,'[1]Multi-Field'!$F$82="Drained"),BI382,IF(AND('[1]Multi-Field'!$E$82=[1]Lists!BF382,'[1]Multi-Field'!$F$82="undrained"),BH382,""))</f>
        <v/>
      </c>
      <c r="EM382" s="409" t="str">
        <f>IF(AND('[1]Multi-Field'!$E$83=[1]Lists!BF382,'[1]Multi-Field'!$F$83="Drained"),BI382,IF(AND('[1]Multi-Field'!$E$83=[1]Lists!BF382,'[1]Multi-Field'!$F$83="undrained"),BH382,""))</f>
        <v/>
      </c>
      <c r="EN382" s="409" t="str">
        <f>IF(AND('[1]Multi-Field'!$E$84=[1]Lists!BF382,'[1]Multi-Field'!$F$84="Drained"),BI382,IF(AND('[1]Multi-Field'!$E$84=[1]Lists!BF382,'[1]Multi-Field'!$F$84="undrained"),BH382,""))</f>
        <v/>
      </c>
      <c r="EO382" s="409" t="str">
        <f>IF(AND('[1]Multi-Field'!$E$85=[1]Lists!BF382,'[1]Multi-Field'!$F$85="Drained"),BI382,IF(AND('[1]Multi-Field'!$E$85=[1]Lists!BF382,'[1]Multi-Field'!$F$85="undrained"),BH382,""))</f>
        <v/>
      </c>
      <c r="EP382" s="409" t="str">
        <f>IF(AND('[1]Multi-Field'!$E$86=[1]Lists!BF382,'[1]Multi-Field'!$F$86="Drained"),BI382,IF(AND('[1]Multi-Field'!$E$86=[1]Lists!BF382,'[1]Multi-Field'!$F$86="undrained"),BH382,""))</f>
        <v/>
      </c>
      <c r="EQ382" s="409" t="str">
        <f>IF(AND('[1]Multi-Field'!$E$87=[1]Lists!BF382,'[1]Multi-Field'!$F$87="Drained"),BI382,IF(AND('[1]Multi-Field'!$E$87=[1]Lists!BF382,'[1]Multi-Field'!$F$87="undrained"),BH382,""))</f>
        <v/>
      </c>
      <c r="ER382" s="409" t="str">
        <f>IF(AND('[1]Multi-Field'!$E$88=[1]Lists!BF382,'[1]Multi-Field'!$F$88="Drained"),BI382,IF(AND('[1]Multi-Field'!$E$88=[1]Lists!BF382,'[1]Multi-Field'!$F$88="undrained"),BH382,""))</f>
        <v/>
      </c>
      <c r="ES382" s="409" t="str">
        <f>IF(AND('[1]Multi-Field'!$E$89=[1]Lists!BF382,'[1]Multi-Field'!$F$89="Drained"),BI382,IF(AND('[1]Multi-Field'!$E$89=[1]Lists!BF382,'[1]Multi-Field'!$F$89="undrained"),BH382,""))</f>
        <v/>
      </c>
      <c r="ET382" s="409" t="str">
        <f>IF(AND('[1]Multi-Field'!$E$90=[1]Lists!BF382,'[1]Multi-Field'!$F$90="Drained"),BI382,IF(AND('[1]Multi-Field'!$E$90=[1]Lists!BF382,'[1]Multi-Field'!$F$90="undrained"),BH382,""))</f>
        <v/>
      </c>
      <c r="EU382" s="409" t="str">
        <f>IF(AND('[1]Multi-Field'!$E$91=[1]Lists!BF382,'[1]Multi-Field'!$F$91="Drained"),BI382,IF(AND('[1]Multi-Field'!$E$91=[1]Lists!BF382,'[1]Multi-Field'!$F$91="undrained"),BH382,""))</f>
        <v/>
      </c>
      <c r="EV382" s="409" t="str">
        <f>IF(AND('[1]Multi-Field'!$E$92=[1]Lists!BF382,'[1]Multi-Field'!$F$92="Drained"),BI382,IF(AND('[1]Multi-Field'!$E$92=[1]Lists!BF382,'[1]Multi-Field'!$F$92="undrained"),BH382,""))</f>
        <v/>
      </c>
      <c r="EW382" s="409" t="str">
        <f>IF(AND('[1]Multi-Field'!$E$93=[1]Lists!BF382,'[1]Multi-Field'!$F$93="Drained"),BI382,IF(AND('[1]Multi-Field'!$E$93=[1]Lists!BF382,'[1]Multi-Field'!$F$93="undrained"),BH382,""))</f>
        <v/>
      </c>
      <c r="EX382" s="409" t="str">
        <f>IF(AND('[1]Multi-Field'!$E$94=[1]Lists!BF382,'[1]Multi-Field'!$F$94="Drained"),BI382,IF(AND('[1]Multi-Field'!$E$94=[1]Lists!BF382,'[1]Multi-Field'!$F$94="undrained"),BH382,""))</f>
        <v/>
      </c>
      <c r="EY382" s="409" t="str">
        <f>IF(AND('[1]Multi-Field'!$E$95=[1]Lists!BF382,'[1]Multi-Field'!$F$95="Drained"),BI382,IF(AND('[1]Multi-Field'!$E$95=[1]Lists!BF382,'[1]Multi-Field'!$F$95="undrained"),BH382,""))</f>
        <v/>
      </c>
      <c r="EZ382" s="409" t="str">
        <f>IF(AND('[1]Multi-Field'!$E$96=[1]Lists!BF382,'[1]Multi-Field'!$F$96="Drained"),BI382,IF(AND('[1]Multi-Field'!$E$96=[1]Lists!BF382,'[1]Multi-Field'!$F$96="undrained"),BH382,""))</f>
        <v/>
      </c>
      <c r="FA382" s="409" t="str">
        <f>IF(AND('[1]Multi-Field'!$E$97=[1]Lists!BF382,'[1]Multi-Field'!$F$97="Drained"),BI382,IF(AND('[1]Multi-Field'!$E$97=[1]Lists!BF382,'[1]Multi-Field'!$F$97="undrained"),BH382,""))</f>
        <v/>
      </c>
      <c r="FB382" s="409" t="str">
        <f>IF(AND('[1]Multi-Field'!$E$98=[1]Lists!BF382,'[1]Multi-Field'!$F$98="Drained"),BI382,IF(AND('[1]Multi-Field'!$E$98=[1]Lists!BF382,'[1]Multi-Field'!$F$98="undrained"),BH382,""))</f>
        <v/>
      </c>
      <c r="FC382" s="409" t="str">
        <f>IF(AND('[1]Multi-Field'!$E$99=[1]Lists!BF382,'[1]Multi-Field'!$F$99="Drained"),BI382,IF(AND('[1]Multi-Field'!$E$99=[1]Lists!BF382,'[1]Multi-Field'!$F$99="undrained"),BH382,""))</f>
        <v/>
      </c>
      <c r="FD382" s="409" t="str">
        <f>IF(AND('[1]Multi-Field'!$E$100=[1]Lists!BF382,'[1]Multi-Field'!$F$100="Drained"),BI382,IF(AND('[1]Multi-Field'!$E$100=[1]Lists!BF382,'[1]Multi-Field'!$F$100="undrained"),BH382,""))</f>
        <v/>
      </c>
      <c r="FE382" s="409" t="str">
        <f>IF(AND('[1]Multi-Field'!$E$101=[1]Lists!BF382,'[1]Multi-Field'!$F$101="Drained"),BI382,IF(AND('[1]Multi-Field'!$E$101=[1]Lists!BF382,'[1]Multi-Field'!$F$101="undrained"),BH382,""))</f>
        <v/>
      </c>
      <c r="FF382" s="409" t="str">
        <f>IF(AND('[1]Multi-Field'!$E$102=[1]Lists!BF382,'[1]Multi-Field'!$F$102="Drained"),BI382,IF(AND('[1]Multi-Field'!$E$102=[1]Lists!BF382,'[1]Multi-Field'!$F$102="undrained"),BH382,""))</f>
        <v/>
      </c>
      <c r="FG382" s="409" t="str">
        <f>IF(AND('[1]Multi-Field'!$E$103=[1]Lists!BF382,'[1]Multi-Field'!$F$103="Drained"),BI382,IF(AND('[1]Multi-Field'!$E$103=[1]Lists!BF382,'[1]Multi-Field'!$F$103="undrained"),BH382,""))</f>
        <v/>
      </c>
      <c r="FH382" s="409" t="str">
        <f>IF(AND('[1]Multi-Field'!$E$104=[1]Lists!BF382,'[1]Multi-Field'!$F$104="Drained"),BI382,IF(AND('[1]Multi-Field'!$E$104=[1]Lists!BF382,'[1]Multi-Field'!$F$104="undrained"),BH382,""))</f>
        <v/>
      </c>
      <c r="FI382" s="409" t="str">
        <f>IF(AND('[1]Multi-Field'!$E$105=[1]Lists!BF382,'[1]Multi-Field'!$F$105="Drained"),BI382,IF(AND('[1]Multi-Field'!$E$105=[1]Lists!BF382,'[1]Multi-Field'!$F$105="undrained"),BH382,""))</f>
        <v/>
      </c>
      <c r="FJ382" s="409" t="str">
        <f>IF(AND('[1]Multi-Field'!$E$106=[1]Lists!BF382,'[1]Multi-Field'!$F$106="Drained"),BI382,IF(AND('[1]Multi-Field'!$E$106=[1]Lists!BF382,'[1]Multi-Field'!$F$106="undrained"),BH382,""))</f>
        <v/>
      </c>
      <c r="FK382" s="409" t="str">
        <f>IF(AND('[1]Multi-Field'!$E$107=[1]Lists!BF382,'[1]Multi-Field'!$F$107="Drained"),BI382,IF(AND('[1]Multi-Field'!$E$107=[1]Lists!BF382,'[1]Multi-Field'!$F$107="undrained"),BH382,""))</f>
        <v/>
      </c>
      <c r="FL382" s="409" t="str">
        <f>IF(AND('[1]Multi-Field'!$E$108=[1]Lists!BF382,'[1]Multi-Field'!$F$108="Drained"),BI382,IF(AND('[1]Multi-Field'!$E$108=[1]Lists!BF382,'[1]Multi-Field'!$F$108="undrained"),BH382,""))</f>
        <v/>
      </c>
      <c r="FM382" s="409" t="str">
        <f>IF(AND('[1]Multi-Field'!$E$109=[1]Lists!BF382,'[1]Multi-Field'!$F$109="Drained"),BI382,IF(AND('[1]Multi-Field'!$E$109=[1]Lists!BF382,'[1]Multi-Field'!$F$109="undrained"),BH382,""))</f>
        <v/>
      </c>
      <c r="FN382" s="409" t="str">
        <f>IF(AND('[1]Multi-Field'!$E$110=[1]Lists!BF382,'[1]Multi-Field'!$F$110="Drained"),BI382,IF(AND('[1]Multi-Field'!$E$110=[1]Lists!BF382,'[1]Multi-Field'!$F$110="undrained"),BH382,""))</f>
        <v/>
      </c>
      <c r="FO382" s="409" t="str">
        <f>IF(AND('[1]Multi-Field'!$E$111=[1]Lists!BF382,'[1]Multi-Field'!$F$111="Drained"),BI382,IF(AND('[1]Multi-Field'!$E$111=[1]Lists!BF382,'[1]Multi-Field'!$F$111="undrained"),BH382,""))</f>
        <v/>
      </c>
      <c r="FP382" s="409" t="str">
        <f>IF(AND('[1]Multi-Field'!$E$112=[1]Lists!BF382,'[1]Multi-Field'!$F$112="Drained"),BI382,IF(AND('[1]Multi-Field'!$E$112=[1]Lists!BF382,'[1]Multi-Field'!$F$112="undrained"),BH382,""))</f>
        <v/>
      </c>
      <c r="FQ382" s="409" t="str">
        <f>IF(AND('[1]Multi-Field'!$E$113=[1]Lists!BF382,'[1]Multi-Field'!$F$113="Drained"),BI382,IF(AND('[1]Multi-Field'!$E$113=[1]Lists!BF382,'[1]Multi-Field'!$F$113="undrained"),BH382,""))</f>
        <v/>
      </c>
      <c r="FR382" s="409" t="str">
        <f>IF(AND('[1]Multi-Field'!$E$114=[1]Lists!BF382,'[1]Multi-Field'!$F$114="Drained"),BI382,IF(AND('[1]Multi-Field'!$E$114=[1]Lists!BF382,'[1]Multi-Field'!$F$114="undrained"),BH382,""))</f>
        <v/>
      </c>
      <c r="FS382" s="409" t="str">
        <f>IF(AND('[1]Multi-Field'!$E$115=[1]Lists!BF382,'[1]Multi-Field'!$F$115="Drained"),BI382,IF(AND('[1]Multi-Field'!$E$115=[1]Lists!BF382,'[1]Multi-Field'!$F$115="undrained"),BH382,""))</f>
        <v/>
      </c>
      <c r="FT382" s="409" t="str">
        <f>IF(AND('[1]Multi-Field'!$E$116=[1]Lists!BF382,'[1]Multi-Field'!$F$116="Drained"),BI382,IF(AND('[1]Multi-Field'!$E$116=[1]Lists!BF382,'[1]Multi-Field'!$F$116="undrained"),BH382,""))</f>
        <v/>
      </c>
      <c r="FU382" s="409" t="str">
        <f>IF(AND('[1]Multi-Field'!$E$117=[1]Lists!BF382,'[1]Multi-Field'!$F$117="Drained"),BI382,IF(AND('[1]Multi-Field'!$E$117=[1]Lists!BF382,'[1]Multi-Field'!$F$117="undrained"),BH382,""))</f>
        <v/>
      </c>
      <c r="FV382" s="409" t="str">
        <f>IF(AND('[1]Multi-Field'!$E$118=[1]Lists!BF382,'[1]Multi-Field'!$F$118="Drained"),BI382,IF(AND('[1]Multi-Field'!$E$118=[1]Lists!BF382,'[1]Multi-Field'!$F$118="undrained"),BH382,""))</f>
        <v/>
      </c>
      <c r="FW382" s="409" t="str">
        <f>IF(AND('[1]Multi-Field'!$E$119=[1]Lists!BF382,'[1]Multi-Field'!$F$119="Drained"),BI382,IF(AND('[1]Multi-Field'!$E$119=[1]Lists!BF382,'[1]Multi-Field'!$F$119="undrained"),BH382,""))</f>
        <v/>
      </c>
      <c r="FX382" s="409" t="str">
        <f>IF(AND('[1]Multi-Field'!$E$120=[1]Lists!BF382,'[1]Multi-Field'!$F$120="Drained"),BI382,IF(AND('[1]Multi-Field'!$E$120=[1]Lists!BF382,'[1]Multi-Field'!$F$120="undrained"),BH382,""))</f>
        <v/>
      </c>
      <c r="GC382" s="4">
        <v>1</v>
      </c>
    </row>
    <row r="383" spans="1:185" ht="13.5" customHeight="1">
      <c r="A383" s="7" t="s">
        <v>469</v>
      </c>
      <c r="B383" s="7"/>
      <c r="C383" s="7"/>
      <c r="D383" s="8">
        <v>55</v>
      </c>
      <c r="E383" s="8">
        <f t="shared" si="53"/>
        <v>57</v>
      </c>
      <c r="F383" s="8">
        <f t="shared" si="54"/>
        <v>58</v>
      </c>
      <c r="G383" s="8">
        <v>60</v>
      </c>
      <c r="H383" s="8">
        <v>60</v>
      </c>
      <c r="I383" s="8">
        <f t="shared" si="57"/>
        <v>63</v>
      </c>
      <c r="J383" s="8">
        <f t="shared" si="58"/>
        <v>67</v>
      </c>
      <c r="K383" s="8">
        <v>70</v>
      </c>
      <c r="L383" s="8">
        <v>70</v>
      </c>
      <c r="M383" s="8">
        <f t="shared" si="55"/>
        <v>77</v>
      </c>
      <c r="N383" s="8">
        <f t="shared" si="56"/>
        <v>83</v>
      </c>
      <c r="O383" s="8">
        <v>90</v>
      </c>
      <c r="P383" s="391">
        <v>358</v>
      </c>
      <c r="Q383" s="394"/>
      <c r="R383" s="395" t="b">
        <f>IF(OR('Multi-Field'!AA360=Lists!$AC$42,'Multi-Field'!AA360=Lists!$AC$43),IF('Multi-Field'!Z360="x",(IF('Multi-Field'!AC360=Lists!$Q$11,Lists!$R$11,IF('Multi-Field'!AC360=Lists!$Q$12,Lists!$R$12,IF('Multi-Field'!AC360=Lists!$Q$13,Lists!$R$13,IF('Multi-Field'!AC360=Lists!$Q$14,Lists!$R$14))))),IF('Multi-Field'!X360="x",(IF('Multi-Field'!AC360=Lists!$Q$11,Lists!$S$11,IF('Multi-Field'!AC360=Lists!$Q$12,Lists!$S$12,IF('Multi-Field'!AC360=Lists!$Q$13,Lists!$S$13,IF('Multi-Field'!AC360=Lists!$Q$14,Lists!$S$14))))),IF('Multi-Field'!V360="x",(IF('Multi-Field'!AC360=Lists!$Q$11,Lists!$T$11,IF('Multi-Field'!AC360=Lists!$Q$12,Lists!$T$12,IF('Multi-Field'!AC360=Lists!$Q$13,Lists!$T$13,IF('Multi-Field'!AC360=Lists!$Q$14,Lists!$T$14))))),0))))</f>
        <v>0</v>
      </c>
      <c r="S383" s="395" t="str">
        <f t="shared" si="59"/>
        <v/>
      </c>
      <c r="T383" s="395"/>
      <c r="U383" s="396"/>
      <c r="BF383" s="411" t="s">
        <v>1547</v>
      </c>
      <c r="BG383" s="412">
        <v>3</v>
      </c>
      <c r="BH383" s="412">
        <v>2.5</v>
      </c>
      <c r="BI383" s="412">
        <v>3.5</v>
      </c>
      <c r="BJ383" s="409" t="e">
        <f>IF(AND('[1]Single Field'!#REF!=[1]Lists!BF383,'[1]Single Field'!#REF!="Drained"),"x",IF(AND('[1]Single Field'!#REF!=[1]Lists!BF383,'[1]Single Field'!#REF!="Undrained"),O,""))</f>
        <v>#REF!</v>
      </c>
      <c r="BK383" s="409" t="str">
        <f>IF(AND('[1]Multi-Field'!$E$3=[1]Lists!BF383,'[1]Multi-Field'!$F$3="Drained"),BI383,IF(AND('[1]Multi-Field'!$E$3=BF383,'[1]Multi-Field'!$F$3="undrained"),BH383,""))</f>
        <v/>
      </c>
      <c r="BL383" s="409" t="str">
        <f>IF(AND('[1]Multi-Field'!$E$4=BF383,'[1]Multi-Field'!$F$4="Drained"),BI383,IF(AND('[1]Multi-Field'!$E$4=BF383,'[1]Multi-Field'!$F$4="undrained"),BH383,""))</f>
        <v/>
      </c>
      <c r="BM383" s="409" t="str">
        <f>IF(AND('[1]Multi-Field'!$E$5=BF383,'[1]Multi-Field'!$F$5="Drained"),BI383,IF(AND('[1]Multi-Field'!$E$5=BF383,'[1]Multi-Field'!$F$5="undrained"),BH383,""))</f>
        <v/>
      </c>
      <c r="BN383" s="409" t="str">
        <f>IF(AND('[1]Multi-Field'!$E$6=BF383,'[1]Multi-Field'!$F$6="Drained"),BI383,IF(AND('[1]Multi-Field'!$E$6=BF383,'[1]Multi-Field'!$F$6="undrained"),BH383,""))</f>
        <v/>
      </c>
      <c r="BO383" s="409" t="str">
        <f>IF(AND('[1]Multi-Field'!$E$7=BF383,'[1]Multi-Field'!$F$7="Drained"),BI383,IF(AND('[1]Multi-Field'!$E$7=BF383,'[1]Multi-Field'!$F$7="undrained"),BH383,""))</f>
        <v/>
      </c>
      <c r="BP383" s="409" t="str">
        <f>IF(AND('[1]Multi-Field'!$E$8=BF383,'[1]Multi-Field'!$F$8="Drained"),BI383,IF(AND('[1]Multi-Field'!$E$8=BF383,'[1]Multi-Field'!$F$8="undrained"),BH383,""))</f>
        <v/>
      </c>
      <c r="BQ383" s="409" t="str">
        <f>IF(AND('[1]Multi-Field'!$E$9=BF383,'[1]Multi-Field'!$F$9="Drained"),BI383,IF(AND('[1]Multi-Field'!$E$9=BF383,'[1]Multi-Field'!$F$9="undrained"),BH383,""))</f>
        <v/>
      </c>
      <c r="BR383" s="409" t="str">
        <f>IF(AND('[1]Multi-Field'!$E$10=BF383,'[1]Multi-Field'!$F$10="Drained"),BI383,IF(AND('[1]Multi-Field'!$E$10=BF383,'[1]Multi-Field'!$F$10="undrained"),BH383,""))</f>
        <v/>
      </c>
      <c r="BS383" s="409" t="str">
        <f>IF(AND('[1]Multi-Field'!$E$11=BF383,'[1]Multi-Field'!$F$11="Drained"),BI383,IF(AND('[1]Multi-Field'!$E$11=BF383,'[1]Multi-Field'!$F$11="undrained"),BH383,""))</f>
        <v/>
      </c>
      <c r="BT383" s="409" t="str">
        <f>IF(AND('[1]Multi-Field'!$E$12=BF383,'[1]Multi-Field'!$F$12="Drained"),BI383,IF(AND('[1]Multi-Field'!$E$12=BF383,'[1]Multi-Field'!$F$12="undrained"),BH383,""))</f>
        <v/>
      </c>
      <c r="BU383" s="409" t="str">
        <f>IF(AND('[1]Multi-Field'!$E$13=BF383,'[1]Multi-Field'!$F$13="Drained"),BI383,IF(AND('[1]Multi-Field'!$E$3=BF383,'[1]Multi-Field'!$F$13="undrained"),BH383,""))</f>
        <v/>
      </c>
      <c r="BV383" s="409" t="str">
        <f>IF(AND('[1]Multi-Field'!$E$14=BF383,'[1]Multi-Field'!$F$14="Drained"),BI383,IF(AND('[1]Multi-Field'!$E$14=BF383,'[1]Multi-Field'!$F$14="undrained"),BH383,""))</f>
        <v/>
      </c>
      <c r="BW383" s="409" t="str">
        <f>IF(AND('[1]Multi-Field'!$E$15=BF383,'[1]Multi-Field'!$F$15="Drained"),BI383,IF(AND('[1]Multi-Field'!$E$15=BF383,'[1]Multi-Field'!$F$15="undrained"),BH383,""))</f>
        <v/>
      </c>
      <c r="BX383" s="409" t="str">
        <f>IF(AND('[1]Multi-Field'!$E$16=[1]Lists!BF383,'[1]Multi-Field'!$F$16="Drained"),BI383,IF(AND('[1]Multi-Field'!$E$16=[1]Lists!BF383,'[1]Multi-Field'!$F$16="undrained"),BH383,""))</f>
        <v/>
      </c>
      <c r="BY383" s="409" t="str">
        <f>IF(AND('[1]Multi-Field'!$E$17=[1]Lists!BF383,'[1]Multi-Field'!$F$17="Drained"),BI383,IF(AND('[1]Multi-Field'!$E$17=[1]Lists!BF383,'[1]Multi-Field'!$F$17="undrained"),BH383,""))</f>
        <v/>
      </c>
      <c r="BZ383" s="409" t="str">
        <f>IF(AND('[1]Multi-Field'!$E$18=[1]Lists!BF383,'[1]Multi-Field'!$F$18="Drained"),BI383,IF(AND('[1]Multi-Field'!$E$18=[1]Lists!BF383,'[1]Multi-Field'!$F$18="undrained"),BH383,""))</f>
        <v/>
      </c>
      <c r="CA383" s="409" t="str">
        <f>IF(AND('[1]Multi-Field'!$E$19=[1]Lists!BF383,'[1]Multi-Field'!$F$19="Drained"),BI383,IF(AND('[1]Multi-Field'!$E$19=[1]Lists!BF383,'[1]Multi-Field'!$F$19="undrained"),BH383,""))</f>
        <v/>
      </c>
      <c r="CB383" s="409" t="str">
        <f>IF(AND('[1]Multi-Field'!$E$20=[1]Lists!BF383,'[1]Multi-Field'!$F$20="Drained"),BI383,IF(AND('[1]Multi-Field'!$E$20=[1]Lists!BF383,'[1]Multi-Field'!$F$20="undrained"),BH383,""))</f>
        <v/>
      </c>
      <c r="CC383" s="409" t="str">
        <f>IF(AND('[1]Multi-Field'!$E$21=[1]Lists!BF383,'[1]Multi-Field'!$F$21="Drained"),BI383,IF(AND('[1]Multi-Field'!$E$21=[1]Lists!BF383,'[1]Multi-Field'!$F$21="undrained"),BH383,""))</f>
        <v/>
      </c>
      <c r="CD383" s="409" t="str">
        <f>IF(AND('[1]Multi-Field'!$E$22=[1]Lists!BF383,'[1]Multi-Field'!$F$22="Drained"),BI383,IF(AND('[1]Multi-Field'!$E$22=[1]Lists!BF383,'[1]Multi-Field'!$F$22="undrained"),BH383,""))</f>
        <v/>
      </c>
      <c r="CE383" s="409" t="str">
        <f>IF(AND('[1]Multi-Field'!$E$23=[1]Lists!BF383,'[1]Multi-Field'!$F$23="Drained"),BI383,IF(AND('[1]Multi-Field'!$E$23=[1]Lists!BF383,'[1]Multi-Field'!$F$23="undrained"),BH383,""))</f>
        <v/>
      </c>
      <c r="CF383" s="409" t="str">
        <f>IF(AND('[1]Multi-Field'!$E$24=[1]Lists!BF383,'[1]Multi-Field'!$F$24="Drained"),BI383,IF(AND('[1]Multi-Field'!$E$24=[1]Lists!BF383,'[1]Multi-Field'!$F$24="undrained"),BH383,""))</f>
        <v/>
      </c>
      <c r="CG383" s="409" t="str">
        <f>IF(AND('[1]Multi-Field'!$E$25=[1]Lists!BF383,'[1]Multi-Field'!$F$25="Drained"),BI383,IF(AND('[1]Multi-Field'!$E$25=[1]Lists!BF383,'[1]Multi-Field'!$F$25="undrained"),BH383,""))</f>
        <v/>
      </c>
      <c r="CH383" s="409" t="str">
        <f>IF(AND('[1]Multi-Field'!$E$26=[1]Lists!BF383,'[1]Multi-Field'!$F$26="Drained"),BI383,IF(AND('[1]Multi-Field'!$E$26=[1]Lists!BF383,'[1]Multi-Field'!$F$26="undrained"),BH383,""))</f>
        <v/>
      </c>
      <c r="CI383" s="409" t="str">
        <f>IF(AND('[1]Multi-Field'!$E$27=[1]Lists!BF383,'[1]Multi-Field'!$F$27="Drained"),BI383,IF(AND('[1]Multi-Field'!$E$27=[1]Lists!BF383,'[1]Multi-Field'!$F$27="undrained"),BH383,""))</f>
        <v/>
      </c>
      <c r="CJ383" s="409" t="str">
        <f>IF(AND('[1]Multi-Field'!$E$28=[1]Lists!BF383,'[1]Multi-Field'!$F$28="Drained"),BI383,IF(AND('[1]Multi-Field'!$E$28=[1]Lists!BF383,'[1]Multi-Field'!$F$28="undrained"),BH383,""))</f>
        <v/>
      </c>
      <c r="CK383" s="409" t="str">
        <f>IF(AND('[1]Multi-Field'!$E$29=[1]Lists!BF383,'[1]Multi-Field'!$F$29="Drained"),BI383,IF(AND('[1]Multi-Field'!$E$29=[1]Lists!BF383,'[1]Multi-Field'!$F$29="undrained"),BH383,""))</f>
        <v/>
      </c>
      <c r="CL383" s="409" t="str">
        <f>IF(AND('[1]Multi-Field'!$E$30=[1]Lists!BF383,'[1]Multi-Field'!$F$30="Drained"),BI383,IF(AND('[1]Multi-Field'!$E$30=[1]Lists!BF383,'[1]Multi-Field'!$F$30="undrained"),BH383,""))</f>
        <v/>
      </c>
      <c r="CM383" s="409" t="str">
        <f>IF(AND('[1]Multi-Field'!$E$31=[1]Lists!BF383,'[1]Multi-Field'!$F$31="Drained"),BI383,IF(AND('[1]Multi-Field'!$E$31=[1]Lists!BF383,'[1]Multi-Field'!$F$31="undrained"),BH383,""))</f>
        <v/>
      </c>
      <c r="CN383" s="409" t="str">
        <f>IF(AND('[1]Multi-Field'!$E$32=[1]Lists!BF383,'[1]Multi-Field'!$F$32="Drained"),BI383,IF(AND('[1]Multi-Field'!$E$32=[1]Lists!BF383,'[1]Multi-Field'!$F$32="undrained"),BH383,""))</f>
        <v/>
      </c>
      <c r="CO383" s="409" t="str">
        <f>IF(AND('[1]Multi-Field'!$E$33=[1]Lists!BF383,'[1]Multi-Field'!$F$33="Drained"),BI383,IF(AND('[1]Multi-Field'!$E$33=[1]Lists!BF383,'[1]Multi-Field'!$F$33="undrained"),BH383,""))</f>
        <v/>
      </c>
      <c r="CP383" s="409" t="str">
        <f>IF(AND('[1]Multi-Field'!$E$34=[1]Lists!BF383,'[1]Multi-Field'!$F$34="Drained"),BI383,IF(AND('[1]Multi-Field'!$E$34=[1]Lists!BF383,'[1]Multi-Field'!$F$34="undrained"),BH383,""))</f>
        <v/>
      </c>
      <c r="CQ383" s="409" t="str">
        <f>IF(AND('[1]Multi-Field'!$E$35=[1]Lists!BF383,'[1]Multi-Field'!$F$35="Drained"),BI383,IF(AND('[1]Multi-Field'!$E$35=[1]Lists!BF383,'[1]Multi-Field'!$F$35="undrained"),BH383,""))</f>
        <v/>
      </c>
      <c r="CR383" s="409" t="str">
        <f>IF(AND('[1]Multi-Field'!$E$36=[1]Lists!BF383,'[1]Multi-Field'!$F$36="Drained"),BI383,IF(AND('[1]Multi-Field'!$E$36=[1]Lists!BF383,'[1]Multi-Field'!$F$36="undrained"),BH383,""))</f>
        <v/>
      </c>
      <c r="CS383" s="409" t="str">
        <f>IF(AND('[1]Multi-Field'!$E$37=[1]Lists!BF383,'[1]Multi-Field'!$F$37="Drained"),BI383,IF(AND('[1]Multi-Field'!$E$37=[1]Lists!BF383,'[1]Multi-Field'!$F$37="undrained"),BH383,""))</f>
        <v/>
      </c>
      <c r="CT383" s="409" t="str">
        <f>IF(AND('[1]Multi-Field'!$E$38=[1]Lists!BF383,'[1]Multi-Field'!$F$38="Drained"),BI383,IF(AND('[1]Multi-Field'!$E$38=[1]Lists!BF383,'[1]Multi-Field'!$F$38="undrained"),BH383,""))</f>
        <v/>
      </c>
      <c r="CU383" s="409" t="str">
        <f>IF(AND('[1]Multi-Field'!$E$39=[1]Lists!BF383,'[1]Multi-Field'!$F$39="Drained"),BI383,IF(AND('[1]Multi-Field'!$E$39=[1]Lists!BF383,'[1]Multi-Field'!$F$39="undrained"),BH383,""))</f>
        <v/>
      </c>
      <c r="CV383" s="409" t="str">
        <f>IF(AND('[1]Multi-Field'!$E$40=[1]Lists!BF383,'[1]Multi-Field'!$F$40="Drained"),BI383,IF(AND('[1]Multi-Field'!$E$40=[1]Lists!BF383,'[1]Multi-Field'!$F$40="undrained"),BH383,""))</f>
        <v/>
      </c>
      <c r="CW383" s="409" t="str">
        <f>IF(AND('[1]Multi-Field'!$E$41=[1]Lists!BF383,'[1]Multi-Field'!$F$40="Drained"),BI383,IF(AND('[1]Multi-Field'!$E$40=[1]Lists!BF383,'[1]Multi-Field'!$F$40="undrained"),BH383,""))</f>
        <v/>
      </c>
      <c r="CX383" s="409" t="str">
        <f>IF(AND('[1]Multi-Field'!$E$42=[1]Lists!BF383,'[1]Multi-Field'!$F$42="Drained"),BI383,IF(AND('[1]Multi-Field'!$E$42=[1]Lists!BF383,'[1]Multi-Field'!$F$42="undrained"),BH383,""))</f>
        <v/>
      </c>
      <c r="CY383" s="409" t="str">
        <f>IF(AND('[1]Multi-Field'!$E$43=[1]Lists!BF383,'[1]Multi-Field'!$F$43="Drained"),BI383,IF(AND('[1]Multi-Field'!$E$43=[1]Lists!BF383,'[1]Multi-Field'!$F$43="undrained"),BH383,""))</f>
        <v/>
      </c>
      <c r="CZ383" s="409" t="str">
        <f>IF(AND('[1]Multi-Field'!$E$44=[1]Lists!BF383,'[1]Multi-Field'!$F$44="Drained"),BI383,IF(AND('[1]Multi-Field'!$E$44=[1]Lists!BF383,'[1]Multi-Field'!$F$44="undrained"),BH383,""))</f>
        <v/>
      </c>
      <c r="DA383" s="409" t="str">
        <f>IF(AND('[1]Multi-Field'!$E$45=[1]Lists!BF383,'[1]Multi-Field'!$F$45="Drained"),BI383,IF(AND('[1]Multi-Field'!$E$45=[1]Lists!BF383,'[1]Multi-Field'!$F$45="undrained"),BH383,""))</f>
        <v/>
      </c>
      <c r="DB383" s="409" t="str">
        <f>IF(AND('[1]Multi-Field'!$E$46=[1]Lists!BF383,'[1]Multi-Field'!$F$46="Drained"),BI383,IF(AND('[1]Multi-Field'!$E$46=[1]Lists!BF383,'[1]Multi-Field'!$F$46="undrained"),BH383,""))</f>
        <v/>
      </c>
      <c r="DC383" s="409" t="str">
        <f>IF(AND('[1]Multi-Field'!$E$47=[1]Lists!BF383,'[1]Multi-Field'!$F$47="Drained"),BI383,IF(AND('[1]Multi-Field'!$E$47=[1]Lists!BF383,'[1]Multi-Field'!$F$47="undrained"),BH383,""))</f>
        <v/>
      </c>
      <c r="DD383" s="409" t="str">
        <f>IF(AND('[1]Multi-Field'!$E$48=[1]Lists!BF383,'[1]Multi-Field'!$F$48="Drained"),BI383,IF(AND('[1]Multi-Field'!$E$48=[1]Lists!BF383,'[1]Multi-Field'!$F$48="undrained"),BH383,""))</f>
        <v/>
      </c>
      <c r="DE383" s="409" t="str">
        <f>IF(AND('[1]Multi-Field'!$E$49=[1]Lists!BF383,'[1]Multi-Field'!$F$49="Drained"),BI383,IF(AND('[1]Multi-Field'!$E$49=[1]Lists!BF383,'[1]Multi-Field'!$F$9="undrained"),BH383,""))</f>
        <v/>
      </c>
      <c r="DF383" s="409" t="str">
        <f>IF(AND('[1]Multi-Field'!$E$50=[1]Lists!BF383,'[1]Multi-Field'!$F$50="Drained"),BI383,IF(AND('[1]Multi-Field'!$E$50=[1]Lists!BF383,'[1]Multi-Field'!$F$50="undrained"),BH383,""))</f>
        <v/>
      </c>
      <c r="DG383" s="409" t="str">
        <f>IF(AND('[1]Multi-Field'!$E$51=[1]Lists!BF383,'[1]Multi-Field'!$F$51="Drained"),BI383,IF(AND('[1]Multi-Field'!$E$51=[1]Lists!BF383,'[1]Multi-Field'!$F$51="undrained"),BH383,""))</f>
        <v/>
      </c>
      <c r="DH383" s="409" t="str">
        <f>IF(AND('[1]Multi-Field'!$E$52=[1]Lists!BF383,'[1]Multi-Field'!$F$52="Drained"),BI383,IF(AND('[1]Multi-Field'!$E$52=[1]Lists!BF383,'[1]Multi-Field'!$F$52="undrained"),BH383,""))</f>
        <v/>
      </c>
      <c r="DI383" s="409" t="str">
        <f>IF(AND('[1]Multi-Field'!$E$53=[1]Lists!BF383,'[1]Multi-Field'!$F$53="Drained"),BI383,IF(AND('[1]Multi-Field'!$E$53=[1]Lists!BF383,'[1]Multi-Field'!$F$53="undrained"),BH383,""))</f>
        <v/>
      </c>
      <c r="DJ383" s="409" t="str">
        <f>IF(AND('[1]Multi-Field'!$E$54=[1]Lists!BF383,'[1]Multi-Field'!$F$54="Drained"),BI383,IF(AND('[1]Multi-Field'!$E$54=[1]Lists!BF383,'[1]Multi-Field'!$F$54="undrained"),BH383,""))</f>
        <v/>
      </c>
      <c r="DK383" s="409" t="str">
        <f>IF(AND('[1]Multi-Field'!$E$55=[1]Lists!BF383,'[1]Multi-Field'!$F$55="Drained"),BI383,IF(AND('[1]Multi-Field'!$E$55=[1]Lists!BF383,'[1]Multi-Field'!$F$55="undrained"),BH383,""))</f>
        <v/>
      </c>
      <c r="DL383" s="409" t="str">
        <f>IF(AND('[1]Multi-Field'!$E$56=[1]Lists!BF383,'[1]Multi-Field'!$F$56="Drained"),BI383,IF(AND('[1]Multi-Field'!$E$56=[1]Lists!BF383,'[1]Multi-Field'!$F$56="undrained"),BH383,""))</f>
        <v/>
      </c>
      <c r="DM383" s="409" t="str">
        <f>IF(AND('[1]Multi-Field'!$E$57=[1]Lists!BF383,'[1]Multi-Field'!$F$57="Drained"),BI383,IF(AND('[1]Multi-Field'!$E$57=[1]Lists!BF383,'[1]Multi-Field'!$F$57="undrained"),BH383,""))</f>
        <v/>
      </c>
      <c r="DN383" s="409" t="str">
        <f>IF(AND('[1]Multi-Field'!$E$58=[1]Lists!BF383,'[1]Multi-Field'!$F$58="Drained"),BI383,IF(AND('[1]Multi-Field'!$E$58=[1]Lists!BF383,'[1]Multi-Field'!$F$58="undrained"),BH383,""))</f>
        <v/>
      </c>
      <c r="DO383" s="409" t="str">
        <f>IF(AND('[1]Multi-Field'!$E$59=[1]Lists!BF383,'[1]Multi-Field'!$F$59="Drained"),BI383,IF(AND('[1]Multi-Field'!$E$59=[1]Lists!BF383,'[1]Multi-Field'!$F$59="undrained"),BH383,""))</f>
        <v/>
      </c>
      <c r="DP383" s="409" t="str">
        <f>IF(AND('[1]Multi-Field'!$E$60=[1]Lists!BF383,'[1]Multi-Field'!$F$60="Drained"),BI383,IF(AND('[1]Multi-Field'!$E$60=[1]Lists!BF383,'[1]Multi-Field'!$F$60="undrained"),BH383,""))</f>
        <v/>
      </c>
      <c r="DQ383" s="409" t="str">
        <f>IF(AND('[1]Multi-Field'!$E$61=[1]Lists!BF383,'[1]Multi-Field'!$F$61="Drained"),BI383,IF(AND('[1]Multi-Field'!$E$61=[1]Lists!BF383,'[1]Multi-Field'!$F$61="undrained"),BH383,""))</f>
        <v/>
      </c>
      <c r="DR383" s="409" t="str">
        <f>IF(AND('[1]Multi-Field'!$E$62=[1]Lists!BF383,'[1]Multi-Field'!$F$62="Drained"),BI383,IF(AND('[1]Multi-Field'!$E$62=[1]Lists!BF383,'[1]Multi-Field'!$F$62="undrained"),BH383,""))</f>
        <v/>
      </c>
      <c r="DS383" s="409" t="str">
        <f>IF(AND('[1]Multi-Field'!$E$63=[1]Lists!BF383,'[1]Multi-Field'!$F$63="Drained"),BI383,IF(AND('[1]Multi-Field'!$E$63=[1]Lists!BF383,'[1]Multi-Field'!$F$63="undrained"),BH383,""))</f>
        <v/>
      </c>
      <c r="DT383" s="409" t="str">
        <f>IF(AND('[1]Multi-Field'!$E$64=[1]Lists!BF383,'[1]Multi-Field'!$F$64="Drained"),BI383,IF(AND('[1]Multi-Field'!$E$64=[1]Lists!BF383,'[1]Multi-Field'!$F$64="undrained"),BH383,""))</f>
        <v/>
      </c>
      <c r="DU383" s="409" t="str">
        <f>IF(AND('[1]Multi-Field'!$E$65=[1]Lists!BF383,'[1]Multi-Field'!$F$65="Drained"),BI383,IF(AND('[1]Multi-Field'!$E$65=[1]Lists!BF383,'[1]Multi-Field'!$F$65="undrained"),BH383,""))</f>
        <v/>
      </c>
      <c r="DV383" s="409" t="str">
        <f>IF(AND('[1]Multi-Field'!$E$66=[1]Lists!BF383,'[1]Multi-Field'!$F$66="Drained"),BI383,IF(AND('[1]Multi-Field'!$E$66=[1]Lists!BF383,'[1]Multi-Field'!$F$66="undrained"),BH383,""))</f>
        <v/>
      </c>
      <c r="DW383" s="409" t="str">
        <f>IF(AND('[1]Multi-Field'!$E$67=[1]Lists!BF383,'[1]Multi-Field'!$F$67="Drained"),BI383,IF(AND('[1]Multi-Field'!$E$67=[1]Lists!BF383,'[1]Multi-Field'!$F$67="undrained"),BH383,""))</f>
        <v/>
      </c>
      <c r="DX383" s="409" t="str">
        <f>IF(AND('[1]Multi-Field'!$E$68=[1]Lists!BF383,'[1]Multi-Field'!$F$68="Drained"),BI383,IF(AND('[1]Multi-Field'!$E$68=[1]Lists!BF383,'[1]Multi-Field'!$F$68="undrained"),BH383,""))</f>
        <v/>
      </c>
      <c r="DY383" s="409" t="str">
        <f>IF(AND('[1]Multi-Field'!$E$69=[1]Lists!BF383,'[1]Multi-Field'!$F$69="Drained"),BI383,IF(AND('[1]Multi-Field'!$E$69=[1]Lists!BF383,'[1]Multi-Field'!$F$69="undrained"),BH383,""))</f>
        <v/>
      </c>
      <c r="DZ383" s="409" t="str">
        <f>IF(AND('[1]Multi-Field'!$E$70=[1]Lists!BF383,'[1]Multi-Field'!$F$70="Drained"),BI383,IF(AND('[1]Multi-Field'!$E$70=[1]Lists!BF383,'[1]Multi-Field'!$F$70="undrained"),BH383,""))</f>
        <v/>
      </c>
      <c r="EA383" s="409" t="str">
        <f>IF(AND('[1]Multi-Field'!$E$71=[1]Lists!BF383,'[1]Multi-Field'!$F$71="Drained"),BI383,IF(AND('[1]Multi-Field'!$E$71=[1]Lists!BF383,'[1]Multi-Field'!$F$71="undrained"),BH383,""))</f>
        <v/>
      </c>
      <c r="EB383" s="409" t="str">
        <f>IF(AND('[1]Multi-Field'!$E$72=[1]Lists!BF383,'[1]Multi-Field'!$F$72="Drained"),BI383,IF(AND('[1]Multi-Field'!$E$72=[1]Lists!BF383,'[1]Multi-Field'!$F$72="undrained"),BH383,""))</f>
        <v/>
      </c>
      <c r="EC383" s="409" t="str">
        <f>IF(AND('[1]Multi-Field'!$E$73=[1]Lists!BF383,'[1]Multi-Field'!$F$73="Drained"),BI383,IF(AND('[1]Multi-Field'!$E$73=[1]Lists!BF383,'[1]Multi-Field'!$F$73="undrained"),BH383,""))</f>
        <v/>
      </c>
      <c r="ED383" s="409" t="str">
        <f>IF(AND('[1]Multi-Field'!$E$74=[1]Lists!BF383,'[1]Multi-Field'!$F$74="Drained"),BI383,IF(AND('[1]Multi-Field'!$E$74=[1]Lists!BF383,'[1]Multi-Field'!$F$74="undrained"),BH383,""))</f>
        <v/>
      </c>
      <c r="EE383" s="409" t="str">
        <f>IF(AND('[1]Multi-Field'!$E$75=[1]Lists!BF383,'[1]Multi-Field'!$F$75="Drained"),BI383,IF(AND('[1]Multi-Field'!$E$75=[1]Lists!BF383,'[1]Multi-Field'!$F$75="undrained"),BH383,""))</f>
        <v/>
      </c>
      <c r="EF383" s="409" t="str">
        <f>IF(AND('[1]Multi-Field'!$E$76=[1]Lists!BF383,'[1]Multi-Field'!$F$76="Drained"),BI383,IF(AND('[1]Multi-Field'!$E$76=[1]Lists!BF383,'[1]Multi-Field'!$F$6="undrained"),BH383,""))</f>
        <v/>
      </c>
      <c r="EG383" s="409" t="str">
        <f>IF(AND('[1]Multi-Field'!$E$77=[1]Lists!BF383,'[1]Multi-Field'!$F$77="Drained"),BI383,IF(AND('[1]Multi-Field'!$E$77=[1]Lists!BF383,'[1]Multi-Field'!$F$77="undrained"),BH383,""))</f>
        <v/>
      </c>
      <c r="EH383" s="409" t="str">
        <f>IF(AND('[1]Multi-Field'!$E$78=[1]Lists!BF383,'[1]Multi-Field'!$F$78="Drained"),BI383,IF(AND('[1]Multi-Field'!$E$78=[1]Lists!BF383,'[1]Multi-Field'!$F$78="undrained"),BH383,""))</f>
        <v/>
      </c>
      <c r="EI383" s="409" t="str">
        <f>IF(AND('[1]Multi-Field'!$E$79=[1]Lists!BF383,'[1]Multi-Field'!$F$79="Drained"),BI383,IF(AND('[1]Multi-Field'!$E$79=[1]Lists!BF383,'[1]Multi-Field'!$F$79="undrained"),BH383,""))</f>
        <v/>
      </c>
      <c r="EJ383" s="409" t="str">
        <f>IF(AND('[1]Multi-Field'!$E$80=[1]Lists!BF383,'[1]Multi-Field'!$F$80="Drained"),BI383,IF(AND('[1]Multi-Field'!$E$80=[1]Lists!BF383,'[1]Multi-Field'!$F$80="undrained"),BH383,""))</f>
        <v/>
      </c>
      <c r="EK383" s="409" t="str">
        <f>IF(AND('[1]Multi-Field'!$E$81=[1]Lists!BF383,'[1]Multi-Field'!$F$81="Drained"),BI383,IF(AND('[1]Multi-Field'!$E$81=[1]Lists!BF383,'[1]Multi-Field'!$F$81="undrained"),BH383,""))</f>
        <v/>
      </c>
      <c r="EL383" s="409" t="str">
        <f>IF(AND('[1]Multi-Field'!$E$82=[1]Lists!BF383,'[1]Multi-Field'!$F$82="Drained"),BI383,IF(AND('[1]Multi-Field'!$E$82=[1]Lists!BF383,'[1]Multi-Field'!$F$82="undrained"),BH383,""))</f>
        <v/>
      </c>
      <c r="EM383" s="409" t="str">
        <f>IF(AND('[1]Multi-Field'!$E$83=[1]Lists!BF383,'[1]Multi-Field'!$F$83="Drained"),BI383,IF(AND('[1]Multi-Field'!$E$83=[1]Lists!BF383,'[1]Multi-Field'!$F$83="undrained"),BH383,""))</f>
        <v/>
      </c>
      <c r="EN383" s="409" t="str">
        <f>IF(AND('[1]Multi-Field'!$E$84=[1]Lists!BF383,'[1]Multi-Field'!$F$84="Drained"),BI383,IF(AND('[1]Multi-Field'!$E$84=[1]Lists!BF383,'[1]Multi-Field'!$F$84="undrained"),BH383,""))</f>
        <v/>
      </c>
      <c r="EO383" s="409" t="str">
        <f>IF(AND('[1]Multi-Field'!$E$85=[1]Lists!BF383,'[1]Multi-Field'!$F$85="Drained"),BI383,IF(AND('[1]Multi-Field'!$E$85=[1]Lists!BF383,'[1]Multi-Field'!$F$85="undrained"),BH383,""))</f>
        <v/>
      </c>
      <c r="EP383" s="409" t="str">
        <f>IF(AND('[1]Multi-Field'!$E$86=[1]Lists!BF383,'[1]Multi-Field'!$F$86="Drained"),BI383,IF(AND('[1]Multi-Field'!$E$86=[1]Lists!BF383,'[1]Multi-Field'!$F$86="undrained"),BH383,""))</f>
        <v/>
      </c>
      <c r="EQ383" s="409" t="str">
        <f>IF(AND('[1]Multi-Field'!$E$87=[1]Lists!BF383,'[1]Multi-Field'!$F$87="Drained"),BI383,IF(AND('[1]Multi-Field'!$E$87=[1]Lists!BF383,'[1]Multi-Field'!$F$87="undrained"),BH383,""))</f>
        <v/>
      </c>
      <c r="ER383" s="409" t="str">
        <f>IF(AND('[1]Multi-Field'!$E$88=[1]Lists!BF383,'[1]Multi-Field'!$F$88="Drained"),BI383,IF(AND('[1]Multi-Field'!$E$88=[1]Lists!BF383,'[1]Multi-Field'!$F$88="undrained"),BH383,""))</f>
        <v/>
      </c>
      <c r="ES383" s="409" t="str">
        <f>IF(AND('[1]Multi-Field'!$E$89=[1]Lists!BF383,'[1]Multi-Field'!$F$89="Drained"),BI383,IF(AND('[1]Multi-Field'!$E$89=[1]Lists!BF383,'[1]Multi-Field'!$F$89="undrained"),BH383,""))</f>
        <v/>
      </c>
      <c r="ET383" s="409" t="str">
        <f>IF(AND('[1]Multi-Field'!$E$90=[1]Lists!BF383,'[1]Multi-Field'!$F$90="Drained"),BI383,IF(AND('[1]Multi-Field'!$E$90=[1]Lists!BF383,'[1]Multi-Field'!$F$90="undrained"),BH383,""))</f>
        <v/>
      </c>
      <c r="EU383" s="409" t="str">
        <f>IF(AND('[1]Multi-Field'!$E$91=[1]Lists!BF383,'[1]Multi-Field'!$F$91="Drained"),BI383,IF(AND('[1]Multi-Field'!$E$91=[1]Lists!BF383,'[1]Multi-Field'!$F$91="undrained"),BH383,""))</f>
        <v/>
      </c>
      <c r="EV383" s="409" t="str">
        <f>IF(AND('[1]Multi-Field'!$E$92=[1]Lists!BF383,'[1]Multi-Field'!$F$92="Drained"),BI383,IF(AND('[1]Multi-Field'!$E$92=[1]Lists!BF383,'[1]Multi-Field'!$F$92="undrained"),BH383,""))</f>
        <v/>
      </c>
      <c r="EW383" s="409" t="str">
        <f>IF(AND('[1]Multi-Field'!$E$93=[1]Lists!BF383,'[1]Multi-Field'!$F$93="Drained"),BI383,IF(AND('[1]Multi-Field'!$E$93=[1]Lists!BF383,'[1]Multi-Field'!$F$93="undrained"),BH383,""))</f>
        <v/>
      </c>
      <c r="EX383" s="409" t="str">
        <f>IF(AND('[1]Multi-Field'!$E$94=[1]Lists!BF383,'[1]Multi-Field'!$F$94="Drained"),BI383,IF(AND('[1]Multi-Field'!$E$94=[1]Lists!BF383,'[1]Multi-Field'!$F$94="undrained"),BH383,""))</f>
        <v/>
      </c>
      <c r="EY383" s="409" t="str">
        <f>IF(AND('[1]Multi-Field'!$E$95=[1]Lists!BF383,'[1]Multi-Field'!$F$95="Drained"),BI383,IF(AND('[1]Multi-Field'!$E$95=[1]Lists!BF383,'[1]Multi-Field'!$F$95="undrained"),BH383,""))</f>
        <v/>
      </c>
      <c r="EZ383" s="409" t="str">
        <f>IF(AND('[1]Multi-Field'!$E$96=[1]Lists!BF383,'[1]Multi-Field'!$F$96="Drained"),BI383,IF(AND('[1]Multi-Field'!$E$96=[1]Lists!BF383,'[1]Multi-Field'!$F$96="undrained"),BH383,""))</f>
        <v/>
      </c>
      <c r="FA383" s="409" t="str">
        <f>IF(AND('[1]Multi-Field'!$E$97=[1]Lists!BF383,'[1]Multi-Field'!$F$97="Drained"),BI383,IF(AND('[1]Multi-Field'!$E$97=[1]Lists!BF383,'[1]Multi-Field'!$F$97="undrained"),BH383,""))</f>
        <v/>
      </c>
      <c r="FB383" s="409" t="str">
        <f>IF(AND('[1]Multi-Field'!$E$98=[1]Lists!BF383,'[1]Multi-Field'!$F$98="Drained"),BI383,IF(AND('[1]Multi-Field'!$E$98=[1]Lists!BF383,'[1]Multi-Field'!$F$98="undrained"),BH383,""))</f>
        <v/>
      </c>
      <c r="FC383" s="409" t="str">
        <f>IF(AND('[1]Multi-Field'!$E$99=[1]Lists!BF383,'[1]Multi-Field'!$F$99="Drained"),BI383,IF(AND('[1]Multi-Field'!$E$99=[1]Lists!BF383,'[1]Multi-Field'!$F$99="undrained"),BH383,""))</f>
        <v/>
      </c>
      <c r="FD383" s="409" t="str">
        <f>IF(AND('[1]Multi-Field'!$E$100=[1]Lists!BF383,'[1]Multi-Field'!$F$100="Drained"),BI383,IF(AND('[1]Multi-Field'!$E$100=[1]Lists!BF383,'[1]Multi-Field'!$F$100="undrained"),BH383,""))</f>
        <v/>
      </c>
      <c r="FE383" s="409" t="str">
        <f>IF(AND('[1]Multi-Field'!$E$101=[1]Lists!BF383,'[1]Multi-Field'!$F$101="Drained"),BI383,IF(AND('[1]Multi-Field'!$E$101=[1]Lists!BF383,'[1]Multi-Field'!$F$101="undrained"),BH383,""))</f>
        <v/>
      </c>
      <c r="FF383" s="409" t="str">
        <f>IF(AND('[1]Multi-Field'!$E$102=[1]Lists!BF383,'[1]Multi-Field'!$F$102="Drained"),BI383,IF(AND('[1]Multi-Field'!$E$102=[1]Lists!BF383,'[1]Multi-Field'!$F$102="undrained"),BH383,""))</f>
        <v/>
      </c>
      <c r="FG383" s="409" t="str">
        <f>IF(AND('[1]Multi-Field'!$E$103=[1]Lists!BF383,'[1]Multi-Field'!$F$103="Drained"),BI383,IF(AND('[1]Multi-Field'!$E$103=[1]Lists!BF383,'[1]Multi-Field'!$F$103="undrained"),BH383,""))</f>
        <v/>
      </c>
      <c r="FH383" s="409" t="str">
        <f>IF(AND('[1]Multi-Field'!$E$104=[1]Lists!BF383,'[1]Multi-Field'!$F$104="Drained"),BI383,IF(AND('[1]Multi-Field'!$E$104=[1]Lists!BF383,'[1]Multi-Field'!$F$104="undrained"),BH383,""))</f>
        <v/>
      </c>
      <c r="FI383" s="409" t="str">
        <f>IF(AND('[1]Multi-Field'!$E$105=[1]Lists!BF383,'[1]Multi-Field'!$F$105="Drained"),BI383,IF(AND('[1]Multi-Field'!$E$105=[1]Lists!BF383,'[1]Multi-Field'!$F$105="undrained"),BH383,""))</f>
        <v/>
      </c>
      <c r="FJ383" s="409" t="str">
        <f>IF(AND('[1]Multi-Field'!$E$106=[1]Lists!BF383,'[1]Multi-Field'!$F$106="Drained"),BI383,IF(AND('[1]Multi-Field'!$E$106=[1]Lists!BF383,'[1]Multi-Field'!$F$106="undrained"),BH383,""))</f>
        <v/>
      </c>
      <c r="FK383" s="409" t="str">
        <f>IF(AND('[1]Multi-Field'!$E$107=[1]Lists!BF383,'[1]Multi-Field'!$F$107="Drained"),BI383,IF(AND('[1]Multi-Field'!$E$107=[1]Lists!BF383,'[1]Multi-Field'!$F$107="undrained"),BH383,""))</f>
        <v/>
      </c>
      <c r="FL383" s="409" t="str">
        <f>IF(AND('[1]Multi-Field'!$E$108=[1]Lists!BF383,'[1]Multi-Field'!$F$108="Drained"),BI383,IF(AND('[1]Multi-Field'!$E$108=[1]Lists!BF383,'[1]Multi-Field'!$F$108="undrained"),BH383,""))</f>
        <v/>
      </c>
      <c r="FM383" s="409" t="str">
        <f>IF(AND('[1]Multi-Field'!$E$109=[1]Lists!BF383,'[1]Multi-Field'!$F$109="Drained"),BI383,IF(AND('[1]Multi-Field'!$E$109=[1]Lists!BF383,'[1]Multi-Field'!$F$109="undrained"),BH383,""))</f>
        <v/>
      </c>
      <c r="FN383" s="409" t="str">
        <f>IF(AND('[1]Multi-Field'!$E$110=[1]Lists!BF383,'[1]Multi-Field'!$F$110="Drained"),BI383,IF(AND('[1]Multi-Field'!$E$110=[1]Lists!BF383,'[1]Multi-Field'!$F$110="undrained"),BH383,""))</f>
        <v/>
      </c>
      <c r="FO383" s="409" t="str">
        <f>IF(AND('[1]Multi-Field'!$E$111=[1]Lists!BF383,'[1]Multi-Field'!$F$111="Drained"),BI383,IF(AND('[1]Multi-Field'!$E$111=[1]Lists!BF383,'[1]Multi-Field'!$F$111="undrained"),BH383,""))</f>
        <v/>
      </c>
      <c r="FP383" s="409" t="str">
        <f>IF(AND('[1]Multi-Field'!$E$112=[1]Lists!BF383,'[1]Multi-Field'!$F$112="Drained"),BI383,IF(AND('[1]Multi-Field'!$E$112=[1]Lists!BF383,'[1]Multi-Field'!$F$112="undrained"),BH383,""))</f>
        <v/>
      </c>
      <c r="FQ383" s="409" t="str">
        <f>IF(AND('[1]Multi-Field'!$E$113=[1]Lists!BF383,'[1]Multi-Field'!$F$113="Drained"),BI383,IF(AND('[1]Multi-Field'!$E$113=[1]Lists!BF383,'[1]Multi-Field'!$F$113="undrained"),BH383,""))</f>
        <v/>
      </c>
      <c r="FR383" s="409" t="str">
        <f>IF(AND('[1]Multi-Field'!$E$114=[1]Lists!BF383,'[1]Multi-Field'!$F$114="Drained"),BI383,IF(AND('[1]Multi-Field'!$E$114=[1]Lists!BF383,'[1]Multi-Field'!$F$114="undrained"),BH383,""))</f>
        <v/>
      </c>
      <c r="FS383" s="409" t="str">
        <f>IF(AND('[1]Multi-Field'!$E$115=[1]Lists!BF383,'[1]Multi-Field'!$F$115="Drained"),BI383,IF(AND('[1]Multi-Field'!$E$115=[1]Lists!BF383,'[1]Multi-Field'!$F$115="undrained"),BH383,""))</f>
        <v/>
      </c>
      <c r="FT383" s="409" t="str">
        <f>IF(AND('[1]Multi-Field'!$E$116=[1]Lists!BF383,'[1]Multi-Field'!$F$116="Drained"),BI383,IF(AND('[1]Multi-Field'!$E$116=[1]Lists!BF383,'[1]Multi-Field'!$F$116="undrained"),BH383,""))</f>
        <v/>
      </c>
      <c r="FU383" s="409" t="str">
        <f>IF(AND('[1]Multi-Field'!$E$117=[1]Lists!BF383,'[1]Multi-Field'!$F$117="Drained"),BI383,IF(AND('[1]Multi-Field'!$E$117=[1]Lists!BF383,'[1]Multi-Field'!$F$117="undrained"),BH383,""))</f>
        <v/>
      </c>
      <c r="FV383" s="409" t="str">
        <f>IF(AND('[1]Multi-Field'!$E$118=[1]Lists!BF383,'[1]Multi-Field'!$F$118="Drained"),BI383,IF(AND('[1]Multi-Field'!$E$118=[1]Lists!BF383,'[1]Multi-Field'!$F$118="undrained"),BH383,""))</f>
        <v/>
      </c>
      <c r="FW383" s="409" t="str">
        <f>IF(AND('[1]Multi-Field'!$E$119=[1]Lists!BF383,'[1]Multi-Field'!$F$119="Drained"),BI383,IF(AND('[1]Multi-Field'!$E$119=[1]Lists!BF383,'[1]Multi-Field'!$F$119="undrained"),BH383,""))</f>
        <v/>
      </c>
      <c r="FX383" s="409" t="str">
        <f>IF(AND('[1]Multi-Field'!$E$120=[1]Lists!BF383,'[1]Multi-Field'!$F$120="Drained"),BI383,IF(AND('[1]Multi-Field'!$E$120=[1]Lists!BF383,'[1]Multi-Field'!$F$120="undrained"),BH383,""))</f>
        <v/>
      </c>
      <c r="GC383" s="4">
        <v>1</v>
      </c>
    </row>
    <row r="384" spans="1:185" ht="13.5" customHeight="1">
      <c r="A384" s="7" t="s">
        <v>470</v>
      </c>
      <c r="B384" s="7"/>
      <c r="C384" s="7"/>
      <c r="D384" s="8">
        <v>70</v>
      </c>
      <c r="E384" s="8">
        <f t="shared" si="53"/>
        <v>70</v>
      </c>
      <c r="F384" s="8">
        <f t="shared" si="54"/>
        <v>70</v>
      </c>
      <c r="G384" s="8">
        <v>70</v>
      </c>
      <c r="H384" s="8">
        <v>75</v>
      </c>
      <c r="I384" s="8">
        <f t="shared" si="57"/>
        <v>75</v>
      </c>
      <c r="J384" s="8">
        <f t="shared" si="58"/>
        <v>75</v>
      </c>
      <c r="K384" s="8">
        <v>75</v>
      </c>
      <c r="L384" s="8">
        <v>125</v>
      </c>
      <c r="M384" s="8">
        <f t="shared" si="55"/>
        <v>127</v>
      </c>
      <c r="N384" s="8">
        <f t="shared" si="56"/>
        <v>128</v>
      </c>
      <c r="O384" s="8">
        <v>130</v>
      </c>
      <c r="P384" s="391">
        <v>359</v>
      </c>
      <c r="Q384" s="394"/>
      <c r="R384" s="395" t="b">
        <f>IF(OR('Multi-Field'!AA361=Lists!$AC$42,'Multi-Field'!AA361=Lists!$AC$43),IF('Multi-Field'!Z361="x",(IF('Multi-Field'!AC361=Lists!$Q$11,Lists!$R$11,IF('Multi-Field'!AC361=Lists!$Q$12,Lists!$R$12,IF('Multi-Field'!AC361=Lists!$Q$13,Lists!$R$13,IF('Multi-Field'!AC361=Lists!$Q$14,Lists!$R$14))))),IF('Multi-Field'!X361="x",(IF('Multi-Field'!AC361=Lists!$Q$11,Lists!$S$11,IF('Multi-Field'!AC361=Lists!$Q$12,Lists!$S$12,IF('Multi-Field'!AC361=Lists!$Q$13,Lists!$S$13,IF('Multi-Field'!AC361=Lists!$Q$14,Lists!$S$14))))),IF('Multi-Field'!V361="x",(IF('Multi-Field'!AC361=Lists!$Q$11,Lists!$T$11,IF('Multi-Field'!AC361=Lists!$Q$12,Lists!$T$12,IF('Multi-Field'!AC361=Lists!$Q$13,Lists!$T$13,IF('Multi-Field'!AC361=Lists!$Q$14,Lists!$T$14))))),0))))</f>
        <v>0</v>
      </c>
      <c r="S384" s="395" t="str">
        <f t="shared" si="59"/>
        <v/>
      </c>
      <c r="T384" s="395"/>
      <c r="U384" s="396"/>
      <c r="BF384" s="411" t="s">
        <v>1548</v>
      </c>
      <c r="BG384" s="412">
        <v>2</v>
      </c>
      <c r="BH384" s="412">
        <v>5</v>
      </c>
      <c r="BI384" s="412">
        <v>5.5</v>
      </c>
      <c r="BJ384" s="409" t="e">
        <f>IF(AND('[1]Single Field'!#REF!=[1]Lists!BF384,'[1]Single Field'!#REF!="Drained"),"x",IF(AND('[1]Single Field'!#REF!=[1]Lists!BF384,'[1]Single Field'!#REF!="Undrained"),O,""))</f>
        <v>#REF!</v>
      </c>
      <c r="BK384" s="409" t="str">
        <f>IF(AND('[1]Multi-Field'!$E$3=[1]Lists!BF384,'[1]Multi-Field'!$F$3="Drained"),BI384,IF(AND('[1]Multi-Field'!$E$3=BF384,'[1]Multi-Field'!$F$3="undrained"),BH384,""))</f>
        <v/>
      </c>
      <c r="BL384" s="409" t="str">
        <f>IF(AND('[1]Multi-Field'!$E$4=BF384,'[1]Multi-Field'!$F$4="Drained"),BI384,IF(AND('[1]Multi-Field'!$E$4=BF384,'[1]Multi-Field'!$F$4="undrained"),BH384,""))</f>
        <v/>
      </c>
      <c r="BM384" s="409" t="str">
        <f>IF(AND('[1]Multi-Field'!$E$5=BF384,'[1]Multi-Field'!$F$5="Drained"),BI384,IF(AND('[1]Multi-Field'!$E$5=BF384,'[1]Multi-Field'!$F$5="undrained"),BH384,""))</f>
        <v/>
      </c>
      <c r="BN384" s="409" t="str">
        <f>IF(AND('[1]Multi-Field'!$E$6=BF384,'[1]Multi-Field'!$F$6="Drained"),BI384,IF(AND('[1]Multi-Field'!$E$6=BF384,'[1]Multi-Field'!$F$6="undrained"),BH384,""))</f>
        <v/>
      </c>
      <c r="BO384" s="409" t="str">
        <f>IF(AND('[1]Multi-Field'!$E$7=BF384,'[1]Multi-Field'!$F$7="Drained"),BI384,IF(AND('[1]Multi-Field'!$E$7=BF384,'[1]Multi-Field'!$F$7="undrained"),BH384,""))</f>
        <v/>
      </c>
      <c r="BP384" s="409" t="str">
        <f>IF(AND('[1]Multi-Field'!$E$8=BF384,'[1]Multi-Field'!$F$8="Drained"),BI384,IF(AND('[1]Multi-Field'!$E$8=BF384,'[1]Multi-Field'!$F$8="undrained"),BH384,""))</f>
        <v/>
      </c>
      <c r="BQ384" s="409" t="str">
        <f>IF(AND('[1]Multi-Field'!$E$9=BF384,'[1]Multi-Field'!$F$9="Drained"),BI384,IF(AND('[1]Multi-Field'!$E$9=BF384,'[1]Multi-Field'!$F$9="undrained"),BH384,""))</f>
        <v/>
      </c>
      <c r="BR384" s="409" t="str">
        <f>IF(AND('[1]Multi-Field'!$E$10=BF384,'[1]Multi-Field'!$F$10="Drained"),BI384,IF(AND('[1]Multi-Field'!$E$10=BF384,'[1]Multi-Field'!$F$10="undrained"),BH384,""))</f>
        <v/>
      </c>
      <c r="BS384" s="409" t="str">
        <f>IF(AND('[1]Multi-Field'!$E$11=BF384,'[1]Multi-Field'!$F$11="Drained"),BI384,IF(AND('[1]Multi-Field'!$E$11=BF384,'[1]Multi-Field'!$F$11="undrained"),BH384,""))</f>
        <v/>
      </c>
      <c r="BT384" s="409" t="str">
        <f>IF(AND('[1]Multi-Field'!$E$12=BF384,'[1]Multi-Field'!$F$12="Drained"),BI384,IF(AND('[1]Multi-Field'!$E$12=BF384,'[1]Multi-Field'!$F$12="undrained"),BH384,""))</f>
        <v/>
      </c>
      <c r="BU384" s="409" t="str">
        <f>IF(AND('[1]Multi-Field'!$E$13=BF384,'[1]Multi-Field'!$F$13="Drained"),BI384,IF(AND('[1]Multi-Field'!$E$3=BF384,'[1]Multi-Field'!$F$13="undrained"),BH384,""))</f>
        <v/>
      </c>
      <c r="BV384" s="409" t="str">
        <f>IF(AND('[1]Multi-Field'!$E$14=BF384,'[1]Multi-Field'!$F$14="Drained"),BI384,IF(AND('[1]Multi-Field'!$E$14=BF384,'[1]Multi-Field'!$F$14="undrained"),BH384,""))</f>
        <v/>
      </c>
      <c r="BW384" s="409" t="str">
        <f>IF(AND('[1]Multi-Field'!$E$15=BF384,'[1]Multi-Field'!$F$15="Drained"),BI384,IF(AND('[1]Multi-Field'!$E$15=BF384,'[1]Multi-Field'!$F$15="undrained"),BH384,""))</f>
        <v/>
      </c>
      <c r="BX384" s="409" t="str">
        <f>IF(AND('[1]Multi-Field'!$E$16=[1]Lists!BF384,'[1]Multi-Field'!$F$16="Drained"),BI384,IF(AND('[1]Multi-Field'!$E$16=[1]Lists!BF384,'[1]Multi-Field'!$F$16="undrained"),BH384,""))</f>
        <v/>
      </c>
      <c r="BY384" s="409" t="str">
        <f>IF(AND('[1]Multi-Field'!$E$17=[1]Lists!BF384,'[1]Multi-Field'!$F$17="Drained"),BI384,IF(AND('[1]Multi-Field'!$E$17=[1]Lists!BF384,'[1]Multi-Field'!$F$17="undrained"),BH384,""))</f>
        <v/>
      </c>
      <c r="BZ384" s="409" t="str">
        <f>IF(AND('[1]Multi-Field'!$E$18=[1]Lists!BF384,'[1]Multi-Field'!$F$18="Drained"),BI384,IF(AND('[1]Multi-Field'!$E$18=[1]Lists!BF384,'[1]Multi-Field'!$F$18="undrained"),BH384,""))</f>
        <v/>
      </c>
      <c r="CA384" s="409" t="str">
        <f>IF(AND('[1]Multi-Field'!$E$19=[1]Lists!BF384,'[1]Multi-Field'!$F$19="Drained"),BI384,IF(AND('[1]Multi-Field'!$E$19=[1]Lists!BF384,'[1]Multi-Field'!$F$19="undrained"),BH384,""))</f>
        <v/>
      </c>
      <c r="CB384" s="409" t="str">
        <f>IF(AND('[1]Multi-Field'!$E$20=[1]Lists!BF384,'[1]Multi-Field'!$F$20="Drained"),BI384,IF(AND('[1]Multi-Field'!$E$20=[1]Lists!BF384,'[1]Multi-Field'!$F$20="undrained"),BH384,""))</f>
        <v/>
      </c>
      <c r="CC384" s="409" t="str">
        <f>IF(AND('[1]Multi-Field'!$E$21=[1]Lists!BF384,'[1]Multi-Field'!$F$21="Drained"),BI384,IF(AND('[1]Multi-Field'!$E$21=[1]Lists!BF384,'[1]Multi-Field'!$F$21="undrained"),BH384,""))</f>
        <v/>
      </c>
      <c r="CD384" s="409" t="str">
        <f>IF(AND('[1]Multi-Field'!$E$22=[1]Lists!BF384,'[1]Multi-Field'!$F$22="Drained"),BI384,IF(AND('[1]Multi-Field'!$E$22=[1]Lists!BF384,'[1]Multi-Field'!$F$22="undrained"),BH384,""))</f>
        <v/>
      </c>
      <c r="CE384" s="409" t="str">
        <f>IF(AND('[1]Multi-Field'!$E$23=[1]Lists!BF384,'[1]Multi-Field'!$F$23="Drained"),BI384,IF(AND('[1]Multi-Field'!$E$23=[1]Lists!BF384,'[1]Multi-Field'!$F$23="undrained"),BH384,""))</f>
        <v/>
      </c>
      <c r="CF384" s="409" t="str">
        <f>IF(AND('[1]Multi-Field'!$E$24=[1]Lists!BF384,'[1]Multi-Field'!$F$24="Drained"),BI384,IF(AND('[1]Multi-Field'!$E$24=[1]Lists!BF384,'[1]Multi-Field'!$F$24="undrained"),BH384,""))</f>
        <v/>
      </c>
      <c r="CG384" s="409" t="str">
        <f>IF(AND('[1]Multi-Field'!$E$25=[1]Lists!BF384,'[1]Multi-Field'!$F$25="Drained"),BI384,IF(AND('[1]Multi-Field'!$E$25=[1]Lists!BF384,'[1]Multi-Field'!$F$25="undrained"),BH384,""))</f>
        <v/>
      </c>
      <c r="CH384" s="409" t="str">
        <f>IF(AND('[1]Multi-Field'!$E$26=[1]Lists!BF384,'[1]Multi-Field'!$F$26="Drained"),BI384,IF(AND('[1]Multi-Field'!$E$26=[1]Lists!BF384,'[1]Multi-Field'!$F$26="undrained"),BH384,""))</f>
        <v/>
      </c>
      <c r="CI384" s="409" t="str">
        <f>IF(AND('[1]Multi-Field'!$E$27=[1]Lists!BF384,'[1]Multi-Field'!$F$27="Drained"),BI384,IF(AND('[1]Multi-Field'!$E$27=[1]Lists!BF384,'[1]Multi-Field'!$F$27="undrained"),BH384,""))</f>
        <v/>
      </c>
      <c r="CJ384" s="409" t="str">
        <f>IF(AND('[1]Multi-Field'!$E$28=[1]Lists!BF384,'[1]Multi-Field'!$F$28="Drained"),BI384,IF(AND('[1]Multi-Field'!$E$28=[1]Lists!BF384,'[1]Multi-Field'!$F$28="undrained"),BH384,""))</f>
        <v/>
      </c>
      <c r="CK384" s="409" t="str">
        <f>IF(AND('[1]Multi-Field'!$E$29=[1]Lists!BF384,'[1]Multi-Field'!$F$29="Drained"),BI384,IF(AND('[1]Multi-Field'!$E$29=[1]Lists!BF384,'[1]Multi-Field'!$F$29="undrained"),BH384,""))</f>
        <v/>
      </c>
      <c r="CL384" s="409" t="str">
        <f>IF(AND('[1]Multi-Field'!$E$30=[1]Lists!BF384,'[1]Multi-Field'!$F$30="Drained"),BI384,IF(AND('[1]Multi-Field'!$E$30=[1]Lists!BF384,'[1]Multi-Field'!$F$30="undrained"),BH384,""))</f>
        <v/>
      </c>
      <c r="CM384" s="409" t="str">
        <f>IF(AND('[1]Multi-Field'!$E$31=[1]Lists!BF384,'[1]Multi-Field'!$F$31="Drained"),BI384,IF(AND('[1]Multi-Field'!$E$31=[1]Lists!BF384,'[1]Multi-Field'!$F$31="undrained"),BH384,""))</f>
        <v/>
      </c>
      <c r="CN384" s="409" t="str">
        <f>IF(AND('[1]Multi-Field'!$E$32=[1]Lists!BF384,'[1]Multi-Field'!$F$32="Drained"),BI384,IF(AND('[1]Multi-Field'!$E$32=[1]Lists!BF384,'[1]Multi-Field'!$F$32="undrained"),BH384,""))</f>
        <v/>
      </c>
      <c r="CO384" s="409" t="str">
        <f>IF(AND('[1]Multi-Field'!$E$33=[1]Lists!BF384,'[1]Multi-Field'!$F$33="Drained"),BI384,IF(AND('[1]Multi-Field'!$E$33=[1]Lists!BF384,'[1]Multi-Field'!$F$33="undrained"),BH384,""))</f>
        <v/>
      </c>
      <c r="CP384" s="409" t="str">
        <f>IF(AND('[1]Multi-Field'!$E$34=[1]Lists!BF384,'[1]Multi-Field'!$F$34="Drained"),BI384,IF(AND('[1]Multi-Field'!$E$34=[1]Lists!BF384,'[1]Multi-Field'!$F$34="undrained"),BH384,""))</f>
        <v/>
      </c>
      <c r="CQ384" s="409" t="str">
        <f>IF(AND('[1]Multi-Field'!$E$35=[1]Lists!BF384,'[1]Multi-Field'!$F$35="Drained"),BI384,IF(AND('[1]Multi-Field'!$E$35=[1]Lists!BF384,'[1]Multi-Field'!$F$35="undrained"),BH384,""))</f>
        <v/>
      </c>
      <c r="CR384" s="409" t="str">
        <f>IF(AND('[1]Multi-Field'!$E$36=[1]Lists!BF384,'[1]Multi-Field'!$F$36="Drained"),BI384,IF(AND('[1]Multi-Field'!$E$36=[1]Lists!BF384,'[1]Multi-Field'!$F$36="undrained"),BH384,""))</f>
        <v/>
      </c>
      <c r="CS384" s="409" t="str">
        <f>IF(AND('[1]Multi-Field'!$E$37=[1]Lists!BF384,'[1]Multi-Field'!$F$37="Drained"),BI384,IF(AND('[1]Multi-Field'!$E$37=[1]Lists!BF384,'[1]Multi-Field'!$F$37="undrained"),BH384,""))</f>
        <v/>
      </c>
      <c r="CT384" s="409" t="str">
        <f>IF(AND('[1]Multi-Field'!$E$38=[1]Lists!BF384,'[1]Multi-Field'!$F$38="Drained"),BI384,IF(AND('[1]Multi-Field'!$E$38=[1]Lists!BF384,'[1]Multi-Field'!$F$38="undrained"),BH384,""))</f>
        <v/>
      </c>
      <c r="CU384" s="409" t="str">
        <f>IF(AND('[1]Multi-Field'!$E$39=[1]Lists!BF384,'[1]Multi-Field'!$F$39="Drained"),BI384,IF(AND('[1]Multi-Field'!$E$39=[1]Lists!BF384,'[1]Multi-Field'!$F$39="undrained"),BH384,""))</f>
        <v/>
      </c>
      <c r="CV384" s="409" t="str">
        <f>IF(AND('[1]Multi-Field'!$E$40=[1]Lists!BF384,'[1]Multi-Field'!$F$40="Drained"),BI384,IF(AND('[1]Multi-Field'!$E$40=[1]Lists!BF384,'[1]Multi-Field'!$F$40="undrained"),BH384,""))</f>
        <v/>
      </c>
      <c r="CW384" s="409" t="str">
        <f>IF(AND('[1]Multi-Field'!$E$41=[1]Lists!BF384,'[1]Multi-Field'!$F$40="Drained"),BI384,IF(AND('[1]Multi-Field'!$E$40=[1]Lists!BF384,'[1]Multi-Field'!$F$40="undrained"),BH384,""))</f>
        <v/>
      </c>
      <c r="CX384" s="409" t="str">
        <f>IF(AND('[1]Multi-Field'!$E$42=[1]Lists!BF384,'[1]Multi-Field'!$F$42="Drained"),BI384,IF(AND('[1]Multi-Field'!$E$42=[1]Lists!BF384,'[1]Multi-Field'!$F$42="undrained"),BH384,""))</f>
        <v/>
      </c>
      <c r="CY384" s="409" t="str">
        <f>IF(AND('[1]Multi-Field'!$E$43=[1]Lists!BF384,'[1]Multi-Field'!$F$43="Drained"),BI384,IF(AND('[1]Multi-Field'!$E$43=[1]Lists!BF384,'[1]Multi-Field'!$F$43="undrained"),BH384,""))</f>
        <v/>
      </c>
      <c r="CZ384" s="409" t="str">
        <f>IF(AND('[1]Multi-Field'!$E$44=[1]Lists!BF384,'[1]Multi-Field'!$F$44="Drained"),BI384,IF(AND('[1]Multi-Field'!$E$44=[1]Lists!BF384,'[1]Multi-Field'!$F$44="undrained"),BH384,""))</f>
        <v/>
      </c>
      <c r="DA384" s="409" t="str">
        <f>IF(AND('[1]Multi-Field'!$E$45=[1]Lists!BF384,'[1]Multi-Field'!$F$45="Drained"),BI384,IF(AND('[1]Multi-Field'!$E$45=[1]Lists!BF384,'[1]Multi-Field'!$F$45="undrained"),BH384,""))</f>
        <v/>
      </c>
      <c r="DB384" s="409" t="str">
        <f>IF(AND('[1]Multi-Field'!$E$46=[1]Lists!BF384,'[1]Multi-Field'!$F$46="Drained"),BI384,IF(AND('[1]Multi-Field'!$E$46=[1]Lists!BF384,'[1]Multi-Field'!$F$46="undrained"),BH384,""))</f>
        <v/>
      </c>
      <c r="DC384" s="409" t="str">
        <f>IF(AND('[1]Multi-Field'!$E$47=[1]Lists!BF384,'[1]Multi-Field'!$F$47="Drained"),BI384,IF(AND('[1]Multi-Field'!$E$47=[1]Lists!BF384,'[1]Multi-Field'!$F$47="undrained"),BH384,""))</f>
        <v/>
      </c>
      <c r="DD384" s="409" t="str">
        <f>IF(AND('[1]Multi-Field'!$E$48=[1]Lists!BF384,'[1]Multi-Field'!$F$48="Drained"),BI384,IF(AND('[1]Multi-Field'!$E$48=[1]Lists!BF384,'[1]Multi-Field'!$F$48="undrained"),BH384,""))</f>
        <v/>
      </c>
      <c r="DE384" s="409" t="str">
        <f>IF(AND('[1]Multi-Field'!$E$49=[1]Lists!BF384,'[1]Multi-Field'!$F$49="Drained"),BI384,IF(AND('[1]Multi-Field'!$E$49=[1]Lists!BF384,'[1]Multi-Field'!$F$9="undrained"),BH384,""))</f>
        <v/>
      </c>
      <c r="DF384" s="409" t="str">
        <f>IF(AND('[1]Multi-Field'!$E$50=[1]Lists!BF384,'[1]Multi-Field'!$F$50="Drained"),BI384,IF(AND('[1]Multi-Field'!$E$50=[1]Lists!BF384,'[1]Multi-Field'!$F$50="undrained"),BH384,""))</f>
        <v/>
      </c>
      <c r="DG384" s="409" t="str">
        <f>IF(AND('[1]Multi-Field'!$E$51=[1]Lists!BF384,'[1]Multi-Field'!$F$51="Drained"),BI384,IF(AND('[1]Multi-Field'!$E$51=[1]Lists!BF384,'[1]Multi-Field'!$F$51="undrained"),BH384,""))</f>
        <v/>
      </c>
      <c r="DH384" s="409" t="str">
        <f>IF(AND('[1]Multi-Field'!$E$52=[1]Lists!BF384,'[1]Multi-Field'!$F$52="Drained"),BI384,IF(AND('[1]Multi-Field'!$E$52=[1]Lists!BF384,'[1]Multi-Field'!$F$52="undrained"),BH384,""))</f>
        <v/>
      </c>
      <c r="DI384" s="409" t="str">
        <f>IF(AND('[1]Multi-Field'!$E$53=[1]Lists!BF384,'[1]Multi-Field'!$F$53="Drained"),BI384,IF(AND('[1]Multi-Field'!$E$53=[1]Lists!BF384,'[1]Multi-Field'!$F$53="undrained"),BH384,""))</f>
        <v/>
      </c>
      <c r="DJ384" s="409" t="str">
        <f>IF(AND('[1]Multi-Field'!$E$54=[1]Lists!BF384,'[1]Multi-Field'!$F$54="Drained"),BI384,IF(AND('[1]Multi-Field'!$E$54=[1]Lists!BF384,'[1]Multi-Field'!$F$54="undrained"),BH384,""))</f>
        <v/>
      </c>
      <c r="DK384" s="409" t="str">
        <f>IF(AND('[1]Multi-Field'!$E$55=[1]Lists!BF384,'[1]Multi-Field'!$F$55="Drained"),BI384,IF(AND('[1]Multi-Field'!$E$55=[1]Lists!BF384,'[1]Multi-Field'!$F$55="undrained"),BH384,""))</f>
        <v/>
      </c>
      <c r="DL384" s="409" t="str">
        <f>IF(AND('[1]Multi-Field'!$E$56=[1]Lists!BF384,'[1]Multi-Field'!$F$56="Drained"),BI384,IF(AND('[1]Multi-Field'!$E$56=[1]Lists!BF384,'[1]Multi-Field'!$F$56="undrained"),BH384,""))</f>
        <v/>
      </c>
      <c r="DM384" s="409" t="str">
        <f>IF(AND('[1]Multi-Field'!$E$57=[1]Lists!BF384,'[1]Multi-Field'!$F$57="Drained"),BI384,IF(AND('[1]Multi-Field'!$E$57=[1]Lists!BF384,'[1]Multi-Field'!$F$57="undrained"),BH384,""))</f>
        <v/>
      </c>
      <c r="DN384" s="409" t="str">
        <f>IF(AND('[1]Multi-Field'!$E$58=[1]Lists!BF384,'[1]Multi-Field'!$F$58="Drained"),BI384,IF(AND('[1]Multi-Field'!$E$58=[1]Lists!BF384,'[1]Multi-Field'!$F$58="undrained"),BH384,""))</f>
        <v/>
      </c>
      <c r="DO384" s="409" t="str">
        <f>IF(AND('[1]Multi-Field'!$E$59=[1]Lists!BF384,'[1]Multi-Field'!$F$59="Drained"),BI384,IF(AND('[1]Multi-Field'!$E$59=[1]Lists!BF384,'[1]Multi-Field'!$F$59="undrained"),BH384,""))</f>
        <v/>
      </c>
      <c r="DP384" s="409" t="str">
        <f>IF(AND('[1]Multi-Field'!$E$60=[1]Lists!BF384,'[1]Multi-Field'!$F$60="Drained"),BI384,IF(AND('[1]Multi-Field'!$E$60=[1]Lists!BF384,'[1]Multi-Field'!$F$60="undrained"),BH384,""))</f>
        <v/>
      </c>
      <c r="DQ384" s="409" t="str">
        <f>IF(AND('[1]Multi-Field'!$E$61=[1]Lists!BF384,'[1]Multi-Field'!$F$61="Drained"),BI384,IF(AND('[1]Multi-Field'!$E$61=[1]Lists!BF384,'[1]Multi-Field'!$F$61="undrained"),BH384,""))</f>
        <v/>
      </c>
      <c r="DR384" s="409" t="str">
        <f>IF(AND('[1]Multi-Field'!$E$62=[1]Lists!BF384,'[1]Multi-Field'!$F$62="Drained"),BI384,IF(AND('[1]Multi-Field'!$E$62=[1]Lists!BF384,'[1]Multi-Field'!$F$62="undrained"),BH384,""))</f>
        <v/>
      </c>
      <c r="DS384" s="409" t="str">
        <f>IF(AND('[1]Multi-Field'!$E$63=[1]Lists!BF384,'[1]Multi-Field'!$F$63="Drained"),BI384,IF(AND('[1]Multi-Field'!$E$63=[1]Lists!BF384,'[1]Multi-Field'!$F$63="undrained"),BH384,""))</f>
        <v/>
      </c>
      <c r="DT384" s="409" t="str">
        <f>IF(AND('[1]Multi-Field'!$E$64=[1]Lists!BF384,'[1]Multi-Field'!$F$64="Drained"),BI384,IF(AND('[1]Multi-Field'!$E$64=[1]Lists!BF384,'[1]Multi-Field'!$F$64="undrained"),BH384,""))</f>
        <v/>
      </c>
      <c r="DU384" s="409" t="str">
        <f>IF(AND('[1]Multi-Field'!$E$65=[1]Lists!BF384,'[1]Multi-Field'!$F$65="Drained"),BI384,IF(AND('[1]Multi-Field'!$E$65=[1]Lists!BF384,'[1]Multi-Field'!$F$65="undrained"),BH384,""))</f>
        <v/>
      </c>
      <c r="DV384" s="409" t="str">
        <f>IF(AND('[1]Multi-Field'!$E$66=[1]Lists!BF384,'[1]Multi-Field'!$F$66="Drained"),BI384,IF(AND('[1]Multi-Field'!$E$66=[1]Lists!BF384,'[1]Multi-Field'!$F$66="undrained"),BH384,""))</f>
        <v/>
      </c>
      <c r="DW384" s="409" t="str">
        <f>IF(AND('[1]Multi-Field'!$E$67=[1]Lists!BF384,'[1]Multi-Field'!$F$67="Drained"),BI384,IF(AND('[1]Multi-Field'!$E$67=[1]Lists!BF384,'[1]Multi-Field'!$F$67="undrained"),BH384,""))</f>
        <v/>
      </c>
      <c r="DX384" s="409" t="str">
        <f>IF(AND('[1]Multi-Field'!$E$68=[1]Lists!BF384,'[1]Multi-Field'!$F$68="Drained"),BI384,IF(AND('[1]Multi-Field'!$E$68=[1]Lists!BF384,'[1]Multi-Field'!$F$68="undrained"),BH384,""))</f>
        <v/>
      </c>
      <c r="DY384" s="409" t="str">
        <f>IF(AND('[1]Multi-Field'!$E$69=[1]Lists!BF384,'[1]Multi-Field'!$F$69="Drained"),BI384,IF(AND('[1]Multi-Field'!$E$69=[1]Lists!BF384,'[1]Multi-Field'!$F$69="undrained"),BH384,""))</f>
        <v/>
      </c>
      <c r="DZ384" s="409" t="str">
        <f>IF(AND('[1]Multi-Field'!$E$70=[1]Lists!BF384,'[1]Multi-Field'!$F$70="Drained"),BI384,IF(AND('[1]Multi-Field'!$E$70=[1]Lists!BF384,'[1]Multi-Field'!$F$70="undrained"),BH384,""))</f>
        <v/>
      </c>
      <c r="EA384" s="409" t="str">
        <f>IF(AND('[1]Multi-Field'!$E$71=[1]Lists!BF384,'[1]Multi-Field'!$F$71="Drained"),BI384,IF(AND('[1]Multi-Field'!$E$71=[1]Lists!BF384,'[1]Multi-Field'!$F$71="undrained"),BH384,""))</f>
        <v/>
      </c>
      <c r="EB384" s="409" t="str">
        <f>IF(AND('[1]Multi-Field'!$E$72=[1]Lists!BF384,'[1]Multi-Field'!$F$72="Drained"),BI384,IF(AND('[1]Multi-Field'!$E$72=[1]Lists!BF384,'[1]Multi-Field'!$F$72="undrained"),BH384,""))</f>
        <v/>
      </c>
      <c r="EC384" s="409" t="str">
        <f>IF(AND('[1]Multi-Field'!$E$73=[1]Lists!BF384,'[1]Multi-Field'!$F$73="Drained"),BI384,IF(AND('[1]Multi-Field'!$E$73=[1]Lists!BF384,'[1]Multi-Field'!$F$73="undrained"),BH384,""))</f>
        <v/>
      </c>
      <c r="ED384" s="409" t="str">
        <f>IF(AND('[1]Multi-Field'!$E$74=[1]Lists!BF384,'[1]Multi-Field'!$F$74="Drained"),BI384,IF(AND('[1]Multi-Field'!$E$74=[1]Lists!BF384,'[1]Multi-Field'!$F$74="undrained"),BH384,""))</f>
        <v/>
      </c>
      <c r="EE384" s="409" t="str">
        <f>IF(AND('[1]Multi-Field'!$E$75=[1]Lists!BF384,'[1]Multi-Field'!$F$75="Drained"),BI384,IF(AND('[1]Multi-Field'!$E$75=[1]Lists!BF384,'[1]Multi-Field'!$F$75="undrained"),BH384,""))</f>
        <v/>
      </c>
      <c r="EF384" s="409" t="str">
        <f>IF(AND('[1]Multi-Field'!$E$76=[1]Lists!BF384,'[1]Multi-Field'!$F$76="Drained"),BI384,IF(AND('[1]Multi-Field'!$E$76=[1]Lists!BF384,'[1]Multi-Field'!$F$6="undrained"),BH384,""))</f>
        <v/>
      </c>
      <c r="EG384" s="409" t="str">
        <f>IF(AND('[1]Multi-Field'!$E$77=[1]Lists!BF384,'[1]Multi-Field'!$F$77="Drained"),BI384,IF(AND('[1]Multi-Field'!$E$77=[1]Lists!BF384,'[1]Multi-Field'!$F$77="undrained"),BH384,""))</f>
        <v/>
      </c>
      <c r="EH384" s="409" t="str">
        <f>IF(AND('[1]Multi-Field'!$E$78=[1]Lists!BF384,'[1]Multi-Field'!$F$78="Drained"),BI384,IF(AND('[1]Multi-Field'!$E$78=[1]Lists!BF384,'[1]Multi-Field'!$F$78="undrained"),BH384,""))</f>
        <v/>
      </c>
      <c r="EI384" s="409" t="str">
        <f>IF(AND('[1]Multi-Field'!$E$79=[1]Lists!BF384,'[1]Multi-Field'!$F$79="Drained"),BI384,IF(AND('[1]Multi-Field'!$E$79=[1]Lists!BF384,'[1]Multi-Field'!$F$79="undrained"),BH384,""))</f>
        <v/>
      </c>
      <c r="EJ384" s="409" t="str">
        <f>IF(AND('[1]Multi-Field'!$E$80=[1]Lists!BF384,'[1]Multi-Field'!$F$80="Drained"),BI384,IF(AND('[1]Multi-Field'!$E$80=[1]Lists!BF384,'[1]Multi-Field'!$F$80="undrained"),BH384,""))</f>
        <v/>
      </c>
      <c r="EK384" s="409" t="str">
        <f>IF(AND('[1]Multi-Field'!$E$81=[1]Lists!BF384,'[1]Multi-Field'!$F$81="Drained"),BI384,IF(AND('[1]Multi-Field'!$E$81=[1]Lists!BF384,'[1]Multi-Field'!$F$81="undrained"),BH384,""))</f>
        <v/>
      </c>
      <c r="EL384" s="409" t="str">
        <f>IF(AND('[1]Multi-Field'!$E$82=[1]Lists!BF384,'[1]Multi-Field'!$F$82="Drained"),BI384,IF(AND('[1]Multi-Field'!$E$82=[1]Lists!BF384,'[1]Multi-Field'!$F$82="undrained"),BH384,""))</f>
        <v/>
      </c>
      <c r="EM384" s="409" t="str">
        <f>IF(AND('[1]Multi-Field'!$E$83=[1]Lists!BF384,'[1]Multi-Field'!$F$83="Drained"),BI384,IF(AND('[1]Multi-Field'!$E$83=[1]Lists!BF384,'[1]Multi-Field'!$F$83="undrained"),BH384,""))</f>
        <v/>
      </c>
      <c r="EN384" s="409" t="str">
        <f>IF(AND('[1]Multi-Field'!$E$84=[1]Lists!BF384,'[1]Multi-Field'!$F$84="Drained"),BI384,IF(AND('[1]Multi-Field'!$E$84=[1]Lists!BF384,'[1]Multi-Field'!$F$84="undrained"),BH384,""))</f>
        <v/>
      </c>
      <c r="EO384" s="409" t="str">
        <f>IF(AND('[1]Multi-Field'!$E$85=[1]Lists!BF384,'[1]Multi-Field'!$F$85="Drained"),BI384,IF(AND('[1]Multi-Field'!$E$85=[1]Lists!BF384,'[1]Multi-Field'!$F$85="undrained"),BH384,""))</f>
        <v/>
      </c>
      <c r="EP384" s="409" t="str">
        <f>IF(AND('[1]Multi-Field'!$E$86=[1]Lists!BF384,'[1]Multi-Field'!$F$86="Drained"),BI384,IF(AND('[1]Multi-Field'!$E$86=[1]Lists!BF384,'[1]Multi-Field'!$F$86="undrained"),BH384,""))</f>
        <v/>
      </c>
      <c r="EQ384" s="409" t="str">
        <f>IF(AND('[1]Multi-Field'!$E$87=[1]Lists!BF384,'[1]Multi-Field'!$F$87="Drained"),BI384,IF(AND('[1]Multi-Field'!$E$87=[1]Lists!BF384,'[1]Multi-Field'!$F$87="undrained"),BH384,""))</f>
        <v/>
      </c>
      <c r="ER384" s="409" t="str">
        <f>IF(AND('[1]Multi-Field'!$E$88=[1]Lists!BF384,'[1]Multi-Field'!$F$88="Drained"),BI384,IF(AND('[1]Multi-Field'!$E$88=[1]Lists!BF384,'[1]Multi-Field'!$F$88="undrained"),BH384,""))</f>
        <v/>
      </c>
      <c r="ES384" s="409" t="str">
        <f>IF(AND('[1]Multi-Field'!$E$89=[1]Lists!BF384,'[1]Multi-Field'!$F$89="Drained"),BI384,IF(AND('[1]Multi-Field'!$E$89=[1]Lists!BF384,'[1]Multi-Field'!$F$89="undrained"),BH384,""))</f>
        <v/>
      </c>
      <c r="ET384" s="409" t="str">
        <f>IF(AND('[1]Multi-Field'!$E$90=[1]Lists!BF384,'[1]Multi-Field'!$F$90="Drained"),BI384,IF(AND('[1]Multi-Field'!$E$90=[1]Lists!BF384,'[1]Multi-Field'!$F$90="undrained"),BH384,""))</f>
        <v/>
      </c>
      <c r="EU384" s="409" t="str">
        <f>IF(AND('[1]Multi-Field'!$E$91=[1]Lists!BF384,'[1]Multi-Field'!$F$91="Drained"),BI384,IF(AND('[1]Multi-Field'!$E$91=[1]Lists!BF384,'[1]Multi-Field'!$F$91="undrained"),BH384,""))</f>
        <v/>
      </c>
      <c r="EV384" s="409" t="str">
        <f>IF(AND('[1]Multi-Field'!$E$92=[1]Lists!BF384,'[1]Multi-Field'!$F$92="Drained"),BI384,IF(AND('[1]Multi-Field'!$E$92=[1]Lists!BF384,'[1]Multi-Field'!$F$92="undrained"),BH384,""))</f>
        <v/>
      </c>
      <c r="EW384" s="409" t="str">
        <f>IF(AND('[1]Multi-Field'!$E$93=[1]Lists!BF384,'[1]Multi-Field'!$F$93="Drained"),BI384,IF(AND('[1]Multi-Field'!$E$93=[1]Lists!BF384,'[1]Multi-Field'!$F$93="undrained"),BH384,""))</f>
        <v/>
      </c>
      <c r="EX384" s="409" t="str">
        <f>IF(AND('[1]Multi-Field'!$E$94=[1]Lists!BF384,'[1]Multi-Field'!$F$94="Drained"),BI384,IF(AND('[1]Multi-Field'!$E$94=[1]Lists!BF384,'[1]Multi-Field'!$F$94="undrained"),BH384,""))</f>
        <v/>
      </c>
      <c r="EY384" s="409" t="str">
        <f>IF(AND('[1]Multi-Field'!$E$95=[1]Lists!BF384,'[1]Multi-Field'!$F$95="Drained"),BI384,IF(AND('[1]Multi-Field'!$E$95=[1]Lists!BF384,'[1]Multi-Field'!$F$95="undrained"),BH384,""))</f>
        <v/>
      </c>
      <c r="EZ384" s="409" t="str">
        <f>IF(AND('[1]Multi-Field'!$E$96=[1]Lists!BF384,'[1]Multi-Field'!$F$96="Drained"),BI384,IF(AND('[1]Multi-Field'!$E$96=[1]Lists!BF384,'[1]Multi-Field'!$F$96="undrained"),BH384,""))</f>
        <v/>
      </c>
      <c r="FA384" s="409" t="str">
        <f>IF(AND('[1]Multi-Field'!$E$97=[1]Lists!BF384,'[1]Multi-Field'!$F$97="Drained"),BI384,IF(AND('[1]Multi-Field'!$E$97=[1]Lists!BF384,'[1]Multi-Field'!$F$97="undrained"),BH384,""))</f>
        <v/>
      </c>
      <c r="FB384" s="409" t="str">
        <f>IF(AND('[1]Multi-Field'!$E$98=[1]Lists!BF384,'[1]Multi-Field'!$F$98="Drained"),BI384,IF(AND('[1]Multi-Field'!$E$98=[1]Lists!BF384,'[1]Multi-Field'!$F$98="undrained"),BH384,""))</f>
        <v/>
      </c>
      <c r="FC384" s="409" t="str">
        <f>IF(AND('[1]Multi-Field'!$E$99=[1]Lists!BF384,'[1]Multi-Field'!$F$99="Drained"),BI384,IF(AND('[1]Multi-Field'!$E$99=[1]Lists!BF384,'[1]Multi-Field'!$F$99="undrained"),BH384,""))</f>
        <v/>
      </c>
      <c r="FD384" s="409" t="str">
        <f>IF(AND('[1]Multi-Field'!$E$100=[1]Lists!BF384,'[1]Multi-Field'!$F$100="Drained"),BI384,IF(AND('[1]Multi-Field'!$E$100=[1]Lists!BF384,'[1]Multi-Field'!$F$100="undrained"),BH384,""))</f>
        <v/>
      </c>
      <c r="FE384" s="409" t="str">
        <f>IF(AND('[1]Multi-Field'!$E$101=[1]Lists!BF384,'[1]Multi-Field'!$F$101="Drained"),BI384,IF(AND('[1]Multi-Field'!$E$101=[1]Lists!BF384,'[1]Multi-Field'!$F$101="undrained"),BH384,""))</f>
        <v/>
      </c>
      <c r="FF384" s="409" t="str">
        <f>IF(AND('[1]Multi-Field'!$E$102=[1]Lists!BF384,'[1]Multi-Field'!$F$102="Drained"),BI384,IF(AND('[1]Multi-Field'!$E$102=[1]Lists!BF384,'[1]Multi-Field'!$F$102="undrained"),BH384,""))</f>
        <v/>
      </c>
      <c r="FG384" s="409" t="str">
        <f>IF(AND('[1]Multi-Field'!$E$103=[1]Lists!BF384,'[1]Multi-Field'!$F$103="Drained"),BI384,IF(AND('[1]Multi-Field'!$E$103=[1]Lists!BF384,'[1]Multi-Field'!$F$103="undrained"),BH384,""))</f>
        <v/>
      </c>
      <c r="FH384" s="409" t="str">
        <f>IF(AND('[1]Multi-Field'!$E$104=[1]Lists!BF384,'[1]Multi-Field'!$F$104="Drained"),BI384,IF(AND('[1]Multi-Field'!$E$104=[1]Lists!BF384,'[1]Multi-Field'!$F$104="undrained"),BH384,""))</f>
        <v/>
      </c>
      <c r="FI384" s="409" t="str">
        <f>IF(AND('[1]Multi-Field'!$E$105=[1]Lists!BF384,'[1]Multi-Field'!$F$105="Drained"),BI384,IF(AND('[1]Multi-Field'!$E$105=[1]Lists!BF384,'[1]Multi-Field'!$F$105="undrained"),BH384,""))</f>
        <v/>
      </c>
      <c r="FJ384" s="409" t="str">
        <f>IF(AND('[1]Multi-Field'!$E$106=[1]Lists!BF384,'[1]Multi-Field'!$F$106="Drained"),BI384,IF(AND('[1]Multi-Field'!$E$106=[1]Lists!BF384,'[1]Multi-Field'!$F$106="undrained"),BH384,""))</f>
        <v/>
      </c>
      <c r="FK384" s="409" t="str">
        <f>IF(AND('[1]Multi-Field'!$E$107=[1]Lists!BF384,'[1]Multi-Field'!$F$107="Drained"),BI384,IF(AND('[1]Multi-Field'!$E$107=[1]Lists!BF384,'[1]Multi-Field'!$F$107="undrained"),BH384,""))</f>
        <v/>
      </c>
      <c r="FL384" s="409" t="str">
        <f>IF(AND('[1]Multi-Field'!$E$108=[1]Lists!BF384,'[1]Multi-Field'!$F$108="Drained"),BI384,IF(AND('[1]Multi-Field'!$E$108=[1]Lists!BF384,'[1]Multi-Field'!$F$108="undrained"),BH384,""))</f>
        <v/>
      </c>
      <c r="FM384" s="409" t="str">
        <f>IF(AND('[1]Multi-Field'!$E$109=[1]Lists!BF384,'[1]Multi-Field'!$F$109="Drained"),BI384,IF(AND('[1]Multi-Field'!$E$109=[1]Lists!BF384,'[1]Multi-Field'!$F$109="undrained"),BH384,""))</f>
        <v/>
      </c>
      <c r="FN384" s="409" t="str">
        <f>IF(AND('[1]Multi-Field'!$E$110=[1]Lists!BF384,'[1]Multi-Field'!$F$110="Drained"),BI384,IF(AND('[1]Multi-Field'!$E$110=[1]Lists!BF384,'[1]Multi-Field'!$F$110="undrained"),BH384,""))</f>
        <v/>
      </c>
      <c r="FO384" s="409" t="str">
        <f>IF(AND('[1]Multi-Field'!$E$111=[1]Lists!BF384,'[1]Multi-Field'!$F$111="Drained"),BI384,IF(AND('[1]Multi-Field'!$E$111=[1]Lists!BF384,'[1]Multi-Field'!$F$111="undrained"),BH384,""))</f>
        <v/>
      </c>
      <c r="FP384" s="409" t="str">
        <f>IF(AND('[1]Multi-Field'!$E$112=[1]Lists!BF384,'[1]Multi-Field'!$F$112="Drained"),BI384,IF(AND('[1]Multi-Field'!$E$112=[1]Lists!BF384,'[1]Multi-Field'!$F$112="undrained"),BH384,""))</f>
        <v/>
      </c>
      <c r="FQ384" s="409" t="str">
        <f>IF(AND('[1]Multi-Field'!$E$113=[1]Lists!BF384,'[1]Multi-Field'!$F$113="Drained"),BI384,IF(AND('[1]Multi-Field'!$E$113=[1]Lists!BF384,'[1]Multi-Field'!$F$113="undrained"),BH384,""))</f>
        <v/>
      </c>
      <c r="FR384" s="409" t="str">
        <f>IF(AND('[1]Multi-Field'!$E$114=[1]Lists!BF384,'[1]Multi-Field'!$F$114="Drained"),BI384,IF(AND('[1]Multi-Field'!$E$114=[1]Lists!BF384,'[1]Multi-Field'!$F$114="undrained"),BH384,""))</f>
        <v/>
      </c>
      <c r="FS384" s="409" t="str">
        <f>IF(AND('[1]Multi-Field'!$E$115=[1]Lists!BF384,'[1]Multi-Field'!$F$115="Drained"),BI384,IF(AND('[1]Multi-Field'!$E$115=[1]Lists!BF384,'[1]Multi-Field'!$F$115="undrained"),BH384,""))</f>
        <v/>
      </c>
      <c r="FT384" s="409" t="str">
        <f>IF(AND('[1]Multi-Field'!$E$116=[1]Lists!BF384,'[1]Multi-Field'!$F$116="Drained"),BI384,IF(AND('[1]Multi-Field'!$E$116=[1]Lists!BF384,'[1]Multi-Field'!$F$116="undrained"),BH384,""))</f>
        <v/>
      </c>
      <c r="FU384" s="409" t="str">
        <f>IF(AND('[1]Multi-Field'!$E$117=[1]Lists!BF384,'[1]Multi-Field'!$F$117="Drained"),BI384,IF(AND('[1]Multi-Field'!$E$117=[1]Lists!BF384,'[1]Multi-Field'!$F$117="undrained"),BH384,""))</f>
        <v/>
      </c>
      <c r="FV384" s="409" t="str">
        <f>IF(AND('[1]Multi-Field'!$E$118=[1]Lists!BF384,'[1]Multi-Field'!$F$118="Drained"),BI384,IF(AND('[1]Multi-Field'!$E$118=[1]Lists!BF384,'[1]Multi-Field'!$F$118="undrained"),BH384,""))</f>
        <v/>
      </c>
      <c r="FW384" s="409" t="str">
        <f>IF(AND('[1]Multi-Field'!$E$119=[1]Lists!BF384,'[1]Multi-Field'!$F$119="Drained"),BI384,IF(AND('[1]Multi-Field'!$E$119=[1]Lists!BF384,'[1]Multi-Field'!$F$119="undrained"),BH384,""))</f>
        <v/>
      </c>
      <c r="FX384" s="409" t="str">
        <f>IF(AND('[1]Multi-Field'!$E$120=[1]Lists!BF384,'[1]Multi-Field'!$F$120="Drained"),BI384,IF(AND('[1]Multi-Field'!$E$120=[1]Lists!BF384,'[1]Multi-Field'!$F$120="undrained"),BH384,""))</f>
        <v/>
      </c>
      <c r="GC384" s="4">
        <v>1</v>
      </c>
    </row>
    <row r="385" spans="1:185" ht="13.5" customHeight="1">
      <c r="A385" s="7" t="s">
        <v>471</v>
      </c>
      <c r="B385" s="7"/>
      <c r="C385" s="7"/>
      <c r="D385" s="8">
        <v>70</v>
      </c>
      <c r="E385" s="8">
        <f t="shared" si="53"/>
        <v>70</v>
      </c>
      <c r="F385" s="8">
        <f t="shared" si="54"/>
        <v>70</v>
      </c>
      <c r="G385" s="8">
        <v>70</v>
      </c>
      <c r="H385" s="8">
        <v>50</v>
      </c>
      <c r="I385" s="8">
        <f t="shared" si="57"/>
        <v>50</v>
      </c>
      <c r="J385" s="8">
        <f t="shared" si="58"/>
        <v>50</v>
      </c>
      <c r="K385" s="8">
        <v>50</v>
      </c>
      <c r="L385" s="8">
        <v>90</v>
      </c>
      <c r="M385" s="8">
        <f t="shared" si="55"/>
        <v>93</v>
      </c>
      <c r="N385" s="8">
        <f t="shared" si="56"/>
        <v>97</v>
      </c>
      <c r="O385" s="8">
        <v>100</v>
      </c>
      <c r="P385" s="391">
        <v>360</v>
      </c>
      <c r="Q385" s="394"/>
      <c r="R385" s="395" t="b">
        <f>IF(OR('Multi-Field'!AA362=Lists!$AC$42,'Multi-Field'!AA362=Lists!$AC$43),IF('Multi-Field'!Z362="x",(IF('Multi-Field'!AC362=Lists!$Q$11,Lists!$R$11,IF('Multi-Field'!AC362=Lists!$Q$12,Lists!$R$12,IF('Multi-Field'!AC362=Lists!$Q$13,Lists!$R$13,IF('Multi-Field'!AC362=Lists!$Q$14,Lists!$R$14))))),IF('Multi-Field'!X362="x",(IF('Multi-Field'!AC362=Lists!$Q$11,Lists!$S$11,IF('Multi-Field'!AC362=Lists!$Q$12,Lists!$S$12,IF('Multi-Field'!AC362=Lists!$Q$13,Lists!$S$13,IF('Multi-Field'!AC362=Lists!$Q$14,Lists!$S$14))))),IF('Multi-Field'!V362="x",(IF('Multi-Field'!AC362=Lists!$Q$11,Lists!$T$11,IF('Multi-Field'!AC362=Lists!$Q$12,Lists!$T$12,IF('Multi-Field'!AC362=Lists!$Q$13,Lists!$T$13,IF('Multi-Field'!AC362=Lists!$Q$14,Lists!$T$14))))),0))))</f>
        <v>0</v>
      </c>
      <c r="S385" s="395" t="str">
        <f t="shared" si="59"/>
        <v/>
      </c>
      <c r="T385" s="395"/>
      <c r="U385" s="396"/>
      <c r="BF385" s="411" t="s">
        <v>1549</v>
      </c>
      <c r="BG385" s="412">
        <v>5</v>
      </c>
      <c r="BH385" s="412">
        <v>4.5</v>
      </c>
      <c r="BI385" s="412">
        <v>4.5</v>
      </c>
      <c r="BJ385" s="409" t="e">
        <f>IF(AND('[1]Single Field'!#REF!=[1]Lists!BF385,'[1]Single Field'!#REF!="Drained"),"x",IF(AND('[1]Single Field'!#REF!=[1]Lists!BF385,'[1]Single Field'!#REF!="Undrained"),O,""))</f>
        <v>#REF!</v>
      </c>
      <c r="BK385" s="409" t="str">
        <f>IF(AND('[1]Multi-Field'!$E$3=[1]Lists!BF385,'[1]Multi-Field'!$F$3="Drained"),BI385,IF(AND('[1]Multi-Field'!$E$3=BF385,'[1]Multi-Field'!$F$3="undrained"),BH385,""))</f>
        <v/>
      </c>
      <c r="BL385" s="409" t="str">
        <f>IF(AND('[1]Multi-Field'!$E$4=BF385,'[1]Multi-Field'!$F$4="Drained"),BI385,IF(AND('[1]Multi-Field'!$E$4=BF385,'[1]Multi-Field'!$F$4="undrained"),BH385,""))</f>
        <v/>
      </c>
      <c r="BM385" s="409" t="str">
        <f>IF(AND('[1]Multi-Field'!$E$5=BF385,'[1]Multi-Field'!$F$5="Drained"),BI385,IF(AND('[1]Multi-Field'!$E$5=BF385,'[1]Multi-Field'!$F$5="undrained"),BH385,""))</f>
        <v/>
      </c>
      <c r="BN385" s="409" t="str">
        <f>IF(AND('[1]Multi-Field'!$E$6=BF385,'[1]Multi-Field'!$F$6="Drained"),BI385,IF(AND('[1]Multi-Field'!$E$6=BF385,'[1]Multi-Field'!$F$6="undrained"),BH385,""))</f>
        <v/>
      </c>
      <c r="BO385" s="409" t="str">
        <f>IF(AND('[1]Multi-Field'!$E$7=BF385,'[1]Multi-Field'!$F$7="Drained"),BI385,IF(AND('[1]Multi-Field'!$E$7=BF385,'[1]Multi-Field'!$F$7="undrained"),BH385,""))</f>
        <v/>
      </c>
      <c r="BP385" s="409" t="str">
        <f>IF(AND('[1]Multi-Field'!$E$8=BF385,'[1]Multi-Field'!$F$8="Drained"),BI385,IF(AND('[1]Multi-Field'!$E$8=BF385,'[1]Multi-Field'!$F$8="undrained"),BH385,""))</f>
        <v/>
      </c>
      <c r="BQ385" s="409" t="str">
        <f>IF(AND('[1]Multi-Field'!$E$9=BF385,'[1]Multi-Field'!$F$9="Drained"),BI385,IF(AND('[1]Multi-Field'!$E$9=BF385,'[1]Multi-Field'!$F$9="undrained"),BH385,""))</f>
        <v/>
      </c>
      <c r="BR385" s="409" t="str">
        <f>IF(AND('[1]Multi-Field'!$E$10=BF385,'[1]Multi-Field'!$F$10="Drained"),BI385,IF(AND('[1]Multi-Field'!$E$10=BF385,'[1]Multi-Field'!$F$10="undrained"),BH385,""))</f>
        <v/>
      </c>
      <c r="BS385" s="409" t="str">
        <f>IF(AND('[1]Multi-Field'!$E$11=BF385,'[1]Multi-Field'!$F$11="Drained"),BI385,IF(AND('[1]Multi-Field'!$E$11=BF385,'[1]Multi-Field'!$F$11="undrained"),BH385,""))</f>
        <v/>
      </c>
      <c r="BT385" s="409" t="str">
        <f>IF(AND('[1]Multi-Field'!$E$12=BF385,'[1]Multi-Field'!$F$12="Drained"),BI385,IF(AND('[1]Multi-Field'!$E$12=BF385,'[1]Multi-Field'!$F$12="undrained"),BH385,""))</f>
        <v/>
      </c>
      <c r="BU385" s="409" t="str">
        <f>IF(AND('[1]Multi-Field'!$E$13=BF385,'[1]Multi-Field'!$F$13="Drained"),BI385,IF(AND('[1]Multi-Field'!$E$3=BF385,'[1]Multi-Field'!$F$13="undrained"),BH385,""))</f>
        <v/>
      </c>
      <c r="BV385" s="409" t="str">
        <f>IF(AND('[1]Multi-Field'!$E$14=BF385,'[1]Multi-Field'!$F$14="Drained"),BI385,IF(AND('[1]Multi-Field'!$E$14=BF385,'[1]Multi-Field'!$F$14="undrained"),BH385,""))</f>
        <v/>
      </c>
      <c r="BW385" s="409" t="str">
        <f>IF(AND('[1]Multi-Field'!$E$15=BF385,'[1]Multi-Field'!$F$15="Drained"),BI385,IF(AND('[1]Multi-Field'!$E$15=BF385,'[1]Multi-Field'!$F$15="undrained"),BH385,""))</f>
        <v/>
      </c>
      <c r="BX385" s="409" t="str">
        <f>IF(AND('[1]Multi-Field'!$E$16=[1]Lists!BF385,'[1]Multi-Field'!$F$16="Drained"),BI385,IF(AND('[1]Multi-Field'!$E$16=[1]Lists!BF385,'[1]Multi-Field'!$F$16="undrained"),BH385,""))</f>
        <v/>
      </c>
      <c r="BY385" s="409" t="str">
        <f>IF(AND('[1]Multi-Field'!$E$17=[1]Lists!BF385,'[1]Multi-Field'!$F$17="Drained"),BI385,IF(AND('[1]Multi-Field'!$E$17=[1]Lists!BF385,'[1]Multi-Field'!$F$17="undrained"),BH385,""))</f>
        <v/>
      </c>
      <c r="BZ385" s="409" t="str">
        <f>IF(AND('[1]Multi-Field'!$E$18=[1]Lists!BF385,'[1]Multi-Field'!$F$18="Drained"),BI385,IF(AND('[1]Multi-Field'!$E$18=[1]Lists!BF385,'[1]Multi-Field'!$F$18="undrained"),BH385,""))</f>
        <v/>
      </c>
      <c r="CA385" s="409" t="str">
        <f>IF(AND('[1]Multi-Field'!$E$19=[1]Lists!BF385,'[1]Multi-Field'!$F$19="Drained"),BI385,IF(AND('[1]Multi-Field'!$E$19=[1]Lists!BF385,'[1]Multi-Field'!$F$19="undrained"),BH385,""))</f>
        <v/>
      </c>
      <c r="CB385" s="409" t="str">
        <f>IF(AND('[1]Multi-Field'!$E$20=[1]Lists!BF385,'[1]Multi-Field'!$F$20="Drained"),BI385,IF(AND('[1]Multi-Field'!$E$20=[1]Lists!BF385,'[1]Multi-Field'!$F$20="undrained"),BH385,""))</f>
        <v/>
      </c>
      <c r="CC385" s="409" t="str">
        <f>IF(AND('[1]Multi-Field'!$E$21=[1]Lists!BF385,'[1]Multi-Field'!$F$21="Drained"),BI385,IF(AND('[1]Multi-Field'!$E$21=[1]Lists!BF385,'[1]Multi-Field'!$F$21="undrained"),BH385,""))</f>
        <v/>
      </c>
      <c r="CD385" s="409" t="str">
        <f>IF(AND('[1]Multi-Field'!$E$22=[1]Lists!BF385,'[1]Multi-Field'!$F$22="Drained"),BI385,IF(AND('[1]Multi-Field'!$E$22=[1]Lists!BF385,'[1]Multi-Field'!$F$22="undrained"),BH385,""))</f>
        <v/>
      </c>
      <c r="CE385" s="409" t="str">
        <f>IF(AND('[1]Multi-Field'!$E$23=[1]Lists!BF385,'[1]Multi-Field'!$F$23="Drained"),BI385,IF(AND('[1]Multi-Field'!$E$23=[1]Lists!BF385,'[1]Multi-Field'!$F$23="undrained"),BH385,""))</f>
        <v/>
      </c>
      <c r="CF385" s="409" t="str">
        <f>IF(AND('[1]Multi-Field'!$E$24=[1]Lists!BF385,'[1]Multi-Field'!$F$24="Drained"),BI385,IF(AND('[1]Multi-Field'!$E$24=[1]Lists!BF385,'[1]Multi-Field'!$F$24="undrained"),BH385,""))</f>
        <v/>
      </c>
      <c r="CG385" s="409" t="str">
        <f>IF(AND('[1]Multi-Field'!$E$25=[1]Lists!BF385,'[1]Multi-Field'!$F$25="Drained"),BI385,IF(AND('[1]Multi-Field'!$E$25=[1]Lists!BF385,'[1]Multi-Field'!$F$25="undrained"),BH385,""))</f>
        <v/>
      </c>
      <c r="CH385" s="409" t="str">
        <f>IF(AND('[1]Multi-Field'!$E$26=[1]Lists!BF385,'[1]Multi-Field'!$F$26="Drained"),BI385,IF(AND('[1]Multi-Field'!$E$26=[1]Lists!BF385,'[1]Multi-Field'!$F$26="undrained"),BH385,""))</f>
        <v/>
      </c>
      <c r="CI385" s="409" t="str">
        <f>IF(AND('[1]Multi-Field'!$E$27=[1]Lists!BF385,'[1]Multi-Field'!$F$27="Drained"),BI385,IF(AND('[1]Multi-Field'!$E$27=[1]Lists!BF385,'[1]Multi-Field'!$F$27="undrained"),BH385,""))</f>
        <v/>
      </c>
      <c r="CJ385" s="409" t="str">
        <f>IF(AND('[1]Multi-Field'!$E$28=[1]Lists!BF385,'[1]Multi-Field'!$F$28="Drained"),BI385,IF(AND('[1]Multi-Field'!$E$28=[1]Lists!BF385,'[1]Multi-Field'!$F$28="undrained"),BH385,""))</f>
        <v/>
      </c>
      <c r="CK385" s="409" t="str">
        <f>IF(AND('[1]Multi-Field'!$E$29=[1]Lists!BF385,'[1]Multi-Field'!$F$29="Drained"),BI385,IF(AND('[1]Multi-Field'!$E$29=[1]Lists!BF385,'[1]Multi-Field'!$F$29="undrained"),BH385,""))</f>
        <v/>
      </c>
      <c r="CL385" s="409" t="str">
        <f>IF(AND('[1]Multi-Field'!$E$30=[1]Lists!BF385,'[1]Multi-Field'!$F$30="Drained"),BI385,IF(AND('[1]Multi-Field'!$E$30=[1]Lists!BF385,'[1]Multi-Field'!$F$30="undrained"),BH385,""))</f>
        <v/>
      </c>
      <c r="CM385" s="409" t="str">
        <f>IF(AND('[1]Multi-Field'!$E$31=[1]Lists!BF385,'[1]Multi-Field'!$F$31="Drained"),BI385,IF(AND('[1]Multi-Field'!$E$31=[1]Lists!BF385,'[1]Multi-Field'!$F$31="undrained"),BH385,""))</f>
        <v/>
      </c>
      <c r="CN385" s="409" t="str">
        <f>IF(AND('[1]Multi-Field'!$E$32=[1]Lists!BF385,'[1]Multi-Field'!$F$32="Drained"),BI385,IF(AND('[1]Multi-Field'!$E$32=[1]Lists!BF385,'[1]Multi-Field'!$F$32="undrained"),BH385,""))</f>
        <v/>
      </c>
      <c r="CO385" s="409" t="str">
        <f>IF(AND('[1]Multi-Field'!$E$33=[1]Lists!BF385,'[1]Multi-Field'!$F$33="Drained"),BI385,IF(AND('[1]Multi-Field'!$E$33=[1]Lists!BF385,'[1]Multi-Field'!$F$33="undrained"),BH385,""))</f>
        <v/>
      </c>
      <c r="CP385" s="409" t="str">
        <f>IF(AND('[1]Multi-Field'!$E$34=[1]Lists!BF385,'[1]Multi-Field'!$F$34="Drained"),BI385,IF(AND('[1]Multi-Field'!$E$34=[1]Lists!BF385,'[1]Multi-Field'!$F$34="undrained"),BH385,""))</f>
        <v/>
      </c>
      <c r="CQ385" s="409" t="str">
        <f>IF(AND('[1]Multi-Field'!$E$35=[1]Lists!BF385,'[1]Multi-Field'!$F$35="Drained"),BI385,IF(AND('[1]Multi-Field'!$E$35=[1]Lists!BF385,'[1]Multi-Field'!$F$35="undrained"),BH385,""))</f>
        <v/>
      </c>
      <c r="CR385" s="409" t="str">
        <f>IF(AND('[1]Multi-Field'!$E$36=[1]Lists!BF385,'[1]Multi-Field'!$F$36="Drained"),BI385,IF(AND('[1]Multi-Field'!$E$36=[1]Lists!BF385,'[1]Multi-Field'!$F$36="undrained"),BH385,""))</f>
        <v/>
      </c>
      <c r="CS385" s="409" t="str">
        <f>IF(AND('[1]Multi-Field'!$E$37=[1]Lists!BF385,'[1]Multi-Field'!$F$37="Drained"),BI385,IF(AND('[1]Multi-Field'!$E$37=[1]Lists!BF385,'[1]Multi-Field'!$F$37="undrained"),BH385,""))</f>
        <v/>
      </c>
      <c r="CT385" s="409" t="str">
        <f>IF(AND('[1]Multi-Field'!$E$38=[1]Lists!BF385,'[1]Multi-Field'!$F$38="Drained"),BI385,IF(AND('[1]Multi-Field'!$E$38=[1]Lists!BF385,'[1]Multi-Field'!$F$38="undrained"),BH385,""))</f>
        <v/>
      </c>
      <c r="CU385" s="409" t="str">
        <f>IF(AND('[1]Multi-Field'!$E$39=[1]Lists!BF385,'[1]Multi-Field'!$F$39="Drained"),BI385,IF(AND('[1]Multi-Field'!$E$39=[1]Lists!BF385,'[1]Multi-Field'!$F$39="undrained"),BH385,""))</f>
        <v/>
      </c>
      <c r="CV385" s="409" t="str">
        <f>IF(AND('[1]Multi-Field'!$E$40=[1]Lists!BF385,'[1]Multi-Field'!$F$40="Drained"),BI385,IF(AND('[1]Multi-Field'!$E$40=[1]Lists!BF385,'[1]Multi-Field'!$F$40="undrained"),BH385,""))</f>
        <v/>
      </c>
      <c r="CW385" s="409" t="str">
        <f>IF(AND('[1]Multi-Field'!$E$41=[1]Lists!BF385,'[1]Multi-Field'!$F$40="Drained"),BI385,IF(AND('[1]Multi-Field'!$E$40=[1]Lists!BF385,'[1]Multi-Field'!$F$40="undrained"),BH385,""))</f>
        <v/>
      </c>
      <c r="CX385" s="409" t="str">
        <f>IF(AND('[1]Multi-Field'!$E$42=[1]Lists!BF385,'[1]Multi-Field'!$F$42="Drained"),BI385,IF(AND('[1]Multi-Field'!$E$42=[1]Lists!BF385,'[1]Multi-Field'!$F$42="undrained"),BH385,""))</f>
        <v/>
      </c>
      <c r="CY385" s="409" t="str">
        <f>IF(AND('[1]Multi-Field'!$E$43=[1]Lists!BF385,'[1]Multi-Field'!$F$43="Drained"),BI385,IF(AND('[1]Multi-Field'!$E$43=[1]Lists!BF385,'[1]Multi-Field'!$F$43="undrained"),BH385,""))</f>
        <v/>
      </c>
      <c r="CZ385" s="409" t="str">
        <f>IF(AND('[1]Multi-Field'!$E$44=[1]Lists!BF385,'[1]Multi-Field'!$F$44="Drained"),BI385,IF(AND('[1]Multi-Field'!$E$44=[1]Lists!BF385,'[1]Multi-Field'!$F$44="undrained"),BH385,""))</f>
        <v/>
      </c>
      <c r="DA385" s="409" t="str">
        <f>IF(AND('[1]Multi-Field'!$E$45=[1]Lists!BF385,'[1]Multi-Field'!$F$45="Drained"),BI385,IF(AND('[1]Multi-Field'!$E$45=[1]Lists!BF385,'[1]Multi-Field'!$F$45="undrained"),BH385,""))</f>
        <v/>
      </c>
      <c r="DB385" s="409" t="str">
        <f>IF(AND('[1]Multi-Field'!$E$46=[1]Lists!BF385,'[1]Multi-Field'!$F$46="Drained"),BI385,IF(AND('[1]Multi-Field'!$E$46=[1]Lists!BF385,'[1]Multi-Field'!$F$46="undrained"),BH385,""))</f>
        <v/>
      </c>
      <c r="DC385" s="409" t="str">
        <f>IF(AND('[1]Multi-Field'!$E$47=[1]Lists!BF385,'[1]Multi-Field'!$F$47="Drained"),BI385,IF(AND('[1]Multi-Field'!$E$47=[1]Lists!BF385,'[1]Multi-Field'!$F$47="undrained"),BH385,""))</f>
        <v/>
      </c>
      <c r="DD385" s="409" t="str">
        <f>IF(AND('[1]Multi-Field'!$E$48=[1]Lists!BF385,'[1]Multi-Field'!$F$48="Drained"),BI385,IF(AND('[1]Multi-Field'!$E$48=[1]Lists!BF385,'[1]Multi-Field'!$F$48="undrained"),BH385,""))</f>
        <v/>
      </c>
      <c r="DE385" s="409" t="str">
        <f>IF(AND('[1]Multi-Field'!$E$49=[1]Lists!BF385,'[1]Multi-Field'!$F$49="Drained"),BI385,IF(AND('[1]Multi-Field'!$E$49=[1]Lists!BF385,'[1]Multi-Field'!$F$9="undrained"),BH385,""))</f>
        <v/>
      </c>
      <c r="DF385" s="409" t="str">
        <f>IF(AND('[1]Multi-Field'!$E$50=[1]Lists!BF385,'[1]Multi-Field'!$F$50="Drained"),BI385,IF(AND('[1]Multi-Field'!$E$50=[1]Lists!BF385,'[1]Multi-Field'!$F$50="undrained"),BH385,""))</f>
        <v/>
      </c>
      <c r="DG385" s="409" t="str">
        <f>IF(AND('[1]Multi-Field'!$E$51=[1]Lists!BF385,'[1]Multi-Field'!$F$51="Drained"),BI385,IF(AND('[1]Multi-Field'!$E$51=[1]Lists!BF385,'[1]Multi-Field'!$F$51="undrained"),BH385,""))</f>
        <v/>
      </c>
      <c r="DH385" s="409" t="str">
        <f>IF(AND('[1]Multi-Field'!$E$52=[1]Lists!BF385,'[1]Multi-Field'!$F$52="Drained"),BI385,IF(AND('[1]Multi-Field'!$E$52=[1]Lists!BF385,'[1]Multi-Field'!$F$52="undrained"),BH385,""))</f>
        <v/>
      </c>
      <c r="DI385" s="409" t="str">
        <f>IF(AND('[1]Multi-Field'!$E$53=[1]Lists!BF385,'[1]Multi-Field'!$F$53="Drained"),BI385,IF(AND('[1]Multi-Field'!$E$53=[1]Lists!BF385,'[1]Multi-Field'!$F$53="undrained"),BH385,""))</f>
        <v/>
      </c>
      <c r="DJ385" s="409" t="str">
        <f>IF(AND('[1]Multi-Field'!$E$54=[1]Lists!BF385,'[1]Multi-Field'!$F$54="Drained"),BI385,IF(AND('[1]Multi-Field'!$E$54=[1]Lists!BF385,'[1]Multi-Field'!$F$54="undrained"),BH385,""))</f>
        <v/>
      </c>
      <c r="DK385" s="409" t="str">
        <f>IF(AND('[1]Multi-Field'!$E$55=[1]Lists!BF385,'[1]Multi-Field'!$F$55="Drained"),BI385,IF(AND('[1]Multi-Field'!$E$55=[1]Lists!BF385,'[1]Multi-Field'!$F$55="undrained"),BH385,""))</f>
        <v/>
      </c>
      <c r="DL385" s="409" t="str">
        <f>IF(AND('[1]Multi-Field'!$E$56=[1]Lists!BF385,'[1]Multi-Field'!$F$56="Drained"),BI385,IF(AND('[1]Multi-Field'!$E$56=[1]Lists!BF385,'[1]Multi-Field'!$F$56="undrained"),BH385,""))</f>
        <v/>
      </c>
      <c r="DM385" s="409" t="str">
        <f>IF(AND('[1]Multi-Field'!$E$57=[1]Lists!BF385,'[1]Multi-Field'!$F$57="Drained"),BI385,IF(AND('[1]Multi-Field'!$E$57=[1]Lists!BF385,'[1]Multi-Field'!$F$57="undrained"),BH385,""))</f>
        <v/>
      </c>
      <c r="DN385" s="409" t="str">
        <f>IF(AND('[1]Multi-Field'!$E$58=[1]Lists!BF385,'[1]Multi-Field'!$F$58="Drained"),BI385,IF(AND('[1]Multi-Field'!$E$58=[1]Lists!BF385,'[1]Multi-Field'!$F$58="undrained"),BH385,""))</f>
        <v/>
      </c>
      <c r="DO385" s="409" t="str">
        <f>IF(AND('[1]Multi-Field'!$E$59=[1]Lists!BF385,'[1]Multi-Field'!$F$59="Drained"),BI385,IF(AND('[1]Multi-Field'!$E$59=[1]Lists!BF385,'[1]Multi-Field'!$F$59="undrained"),BH385,""))</f>
        <v/>
      </c>
      <c r="DP385" s="409" t="str">
        <f>IF(AND('[1]Multi-Field'!$E$60=[1]Lists!BF385,'[1]Multi-Field'!$F$60="Drained"),BI385,IF(AND('[1]Multi-Field'!$E$60=[1]Lists!BF385,'[1]Multi-Field'!$F$60="undrained"),BH385,""))</f>
        <v/>
      </c>
      <c r="DQ385" s="409" t="str">
        <f>IF(AND('[1]Multi-Field'!$E$61=[1]Lists!BF385,'[1]Multi-Field'!$F$61="Drained"),BI385,IF(AND('[1]Multi-Field'!$E$61=[1]Lists!BF385,'[1]Multi-Field'!$F$61="undrained"),BH385,""))</f>
        <v/>
      </c>
      <c r="DR385" s="409" t="str">
        <f>IF(AND('[1]Multi-Field'!$E$62=[1]Lists!BF385,'[1]Multi-Field'!$F$62="Drained"),BI385,IF(AND('[1]Multi-Field'!$E$62=[1]Lists!BF385,'[1]Multi-Field'!$F$62="undrained"),BH385,""))</f>
        <v/>
      </c>
      <c r="DS385" s="409" t="str">
        <f>IF(AND('[1]Multi-Field'!$E$63=[1]Lists!BF385,'[1]Multi-Field'!$F$63="Drained"),BI385,IF(AND('[1]Multi-Field'!$E$63=[1]Lists!BF385,'[1]Multi-Field'!$F$63="undrained"),BH385,""))</f>
        <v/>
      </c>
      <c r="DT385" s="409" t="str">
        <f>IF(AND('[1]Multi-Field'!$E$64=[1]Lists!BF385,'[1]Multi-Field'!$F$64="Drained"),BI385,IF(AND('[1]Multi-Field'!$E$64=[1]Lists!BF385,'[1]Multi-Field'!$F$64="undrained"),BH385,""))</f>
        <v/>
      </c>
      <c r="DU385" s="409" t="str">
        <f>IF(AND('[1]Multi-Field'!$E$65=[1]Lists!BF385,'[1]Multi-Field'!$F$65="Drained"),BI385,IF(AND('[1]Multi-Field'!$E$65=[1]Lists!BF385,'[1]Multi-Field'!$F$65="undrained"),BH385,""))</f>
        <v/>
      </c>
      <c r="DV385" s="409" t="str">
        <f>IF(AND('[1]Multi-Field'!$E$66=[1]Lists!BF385,'[1]Multi-Field'!$F$66="Drained"),BI385,IF(AND('[1]Multi-Field'!$E$66=[1]Lists!BF385,'[1]Multi-Field'!$F$66="undrained"),BH385,""))</f>
        <v/>
      </c>
      <c r="DW385" s="409" t="str">
        <f>IF(AND('[1]Multi-Field'!$E$67=[1]Lists!BF385,'[1]Multi-Field'!$F$67="Drained"),BI385,IF(AND('[1]Multi-Field'!$E$67=[1]Lists!BF385,'[1]Multi-Field'!$F$67="undrained"),BH385,""))</f>
        <v/>
      </c>
      <c r="DX385" s="409" t="str">
        <f>IF(AND('[1]Multi-Field'!$E$68=[1]Lists!BF385,'[1]Multi-Field'!$F$68="Drained"),BI385,IF(AND('[1]Multi-Field'!$E$68=[1]Lists!BF385,'[1]Multi-Field'!$F$68="undrained"),BH385,""))</f>
        <v/>
      </c>
      <c r="DY385" s="409" t="str">
        <f>IF(AND('[1]Multi-Field'!$E$69=[1]Lists!BF385,'[1]Multi-Field'!$F$69="Drained"),BI385,IF(AND('[1]Multi-Field'!$E$69=[1]Lists!BF385,'[1]Multi-Field'!$F$69="undrained"),BH385,""))</f>
        <v/>
      </c>
      <c r="DZ385" s="409" t="str">
        <f>IF(AND('[1]Multi-Field'!$E$70=[1]Lists!BF385,'[1]Multi-Field'!$F$70="Drained"),BI385,IF(AND('[1]Multi-Field'!$E$70=[1]Lists!BF385,'[1]Multi-Field'!$F$70="undrained"),BH385,""))</f>
        <v/>
      </c>
      <c r="EA385" s="409" t="str">
        <f>IF(AND('[1]Multi-Field'!$E$71=[1]Lists!BF385,'[1]Multi-Field'!$F$71="Drained"),BI385,IF(AND('[1]Multi-Field'!$E$71=[1]Lists!BF385,'[1]Multi-Field'!$F$71="undrained"),BH385,""))</f>
        <v/>
      </c>
      <c r="EB385" s="409" t="str">
        <f>IF(AND('[1]Multi-Field'!$E$72=[1]Lists!BF385,'[1]Multi-Field'!$F$72="Drained"),BI385,IF(AND('[1]Multi-Field'!$E$72=[1]Lists!BF385,'[1]Multi-Field'!$F$72="undrained"),BH385,""))</f>
        <v/>
      </c>
      <c r="EC385" s="409" t="str">
        <f>IF(AND('[1]Multi-Field'!$E$73=[1]Lists!BF385,'[1]Multi-Field'!$F$73="Drained"),BI385,IF(AND('[1]Multi-Field'!$E$73=[1]Lists!BF385,'[1]Multi-Field'!$F$73="undrained"),BH385,""))</f>
        <v/>
      </c>
      <c r="ED385" s="409" t="str">
        <f>IF(AND('[1]Multi-Field'!$E$74=[1]Lists!BF385,'[1]Multi-Field'!$F$74="Drained"),BI385,IF(AND('[1]Multi-Field'!$E$74=[1]Lists!BF385,'[1]Multi-Field'!$F$74="undrained"),BH385,""))</f>
        <v/>
      </c>
      <c r="EE385" s="409" t="str">
        <f>IF(AND('[1]Multi-Field'!$E$75=[1]Lists!BF385,'[1]Multi-Field'!$F$75="Drained"),BI385,IF(AND('[1]Multi-Field'!$E$75=[1]Lists!BF385,'[1]Multi-Field'!$F$75="undrained"),BH385,""))</f>
        <v/>
      </c>
      <c r="EF385" s="409" t="str">
        <f>IF(AND('[1]Multi-Field'!$E$76=[1]Lists!BF385,'[1]Multi-Field'!$F$76="Drained"),BI385,IF(AND('[1]Multi-Field'!$E$76=[1]Lists!BF385,'[1]Multi-Field'!$F$6="undrained"),BH385,""))</f>
        <v/>
      </c>
      <c r="EG385" s="409" t="str">
        <f>IF(AND('[1]Multi-Field'!$E$77=[1]Lists!BF385,'[1]Multi-Field'!$F$77="Drained"),BI385,IF(AND('[1]Multi-Field'!$E$77=[1]Lists!BF385,'[1]Multi-Field'!$F$77="undrained"),BH385,""))</f>
        <v/>
      </c>
      <c r="EH385" s="409" t="str">
        <f>IF(AND('[1]Multi-Field'!$E$78=[1]Lists!BF385,'[1]Multi-Field'!$F$78="Drained"),BI385,IF(AND('[1]Multi-Field'!$E$78=[1]Lists!BF385,'[1]Multi-Field'!$F$78="undrained"),BH385,""))</f>
        <v/>
      </c>
      <c r="EI385" s="409" t="str">
        <f>IF(AND('[1]Multi-Field'!$E$79=[1]Lists!BF385,'[1]Multi-Field'!$F$79="Drained"),BI385,IF(AND('[1]Multi-Field'!$E$79=[1]Lists!BF385,'[1]Multi-Field'!$F$79="undrained"),BH385,""))</f>
        <v/>
      </c>
      <c r="EJ385" s="409" t="str">
        <f>IF(AND('[1]Multi-Field'!$E$80=[1]Lists!BF385,'[1]Multi-Field'!$F$80="Drained"),BI385,IF(AND('[1]Multi-Field'!$E$80=[1]Lists!BF385,'[1]Multi-Field'!$F$80="undrained"),BH385,""))</f>
        <v/>
      </c>
      <c r="EK385" s="409" t="str">
        <f>IF(AND('[1]Multi-Field'!$E$81=[1]Lists!BF385,'[1]Multi-Field'!$F$81="Drained"),BI385,IF(AND('[1]Multi-Field'!$E$81=[1]Lists!BF385,'[1]Multi-Field'!$F$81="undrained"),BH385,""))</f>
        <v/>
      </c>
      <c r="EL385" s="409" t="str">
        <f>IF(AND('[1]Multi-Field'!$E$82=[1]Lists!BF385,'[1]Multi-Field'!$F$82="Drained"),BI385,IF(AND('[1]Multi-Field'!$E$82=[1]Lists!BF385,'[1]Multi-Field'!$F$82="undrained"),BH385,""))</f>
        <v/>
      </c>
      <c r="EM385" s="409" t="str">
        <f>IF(AND('[1]Multi-Field'!$E$83=[1]Lists!BF385,'[1]Multi-Field'!$F$83="Drained"),BI385,IF(AND('[1]Multi-Field'!$E$83=[1]Lists!BF385,'[1]Multi-Field'!$F$83="undrained"),BH385,""))</f>
        <v/>
      </c>
      <c r="EN385" s="409" t="str">
        <f>IF(AND('[1]Multi-Field'!$E$84=[1]Lists!BF385,'[1]Multi-Field'!$F$84="Drained"),BI385,IF(AND('[1]Multi-Field'!$E$84=[1]Lists!BF385,'[1]Multi-Field'!$F$84="undrained"),BH385,""))</f>
        <v/>
      </c>
      <c r="EO385" s="409" t="str">
        <f>IF(AND('[1]Multi-Field'!$E$85=[1]Lists!BF385,'[1]Multi-Field'!$F$85="Drained"),BI385,IF(AND('[1]Multi-Field'!$E$85=[1]Lists!BF385,'[1]Multi-Field'!$F$85="undrained"),BH385,""))</f>
        <v/>
      </c>
      <c r="EP385" s="409" t="str">
        <f>IF(AND('[1]Multi-Field'!$E$86=[1]Lists!BF385,'[1]Multi-Field'!$F$86="Drained"),BI385,IF(AND('[1]Multi-Field'!$E$86=[1]Lists!BF385,'[1]Multi-Field'!$F$86="undrained"),BH385,""))</f>
        <v/>
      </c>
      <c r="EQ385" s="409" t="str">
        <f>IF(AND('[1]Multi-Field'!$E$87=[1]Lists!BF385,'[1]Multi-Field'!$F$87="Drained"),BI385,IF(AND('[1]Multi-Field'!$E$87=[1]Lists!BF385,'[1]Multi-Field'!$F$87="undrained"),BH385,""))</f>
        <v/>
      </c>
      <c r="ER385" s="409" t="str">
        <f>IF(AND('[1]Multi-Field'!$E$88=[1]Lists!BF385,'[1]Multi-Field'!$F$88="Drained"),BI385,IF(AND('[1]Multi-Field'!$E$88=[1]Lists!BF385,'[1]Multi-Field'!$F$88="undrained"),BH385,""))</f>
        <v/>
      </c>
      <c r="ES385" s="409" t="str">
        <f>IF(AND('[1]Multi-Field'!$E$89=[1]Lists!BF385,'[1]Multi-Field'!$F$89="Drained"),BI385,IF(AND('[1]Multi-Field'!$E$89=[1]Lists!BF385,'[1]Multi-Field'!$F$89="undrained"),BH385,""))</f>
        <v/>
      </c>
      <c r="ET385" s="409" t="str">
        <f>IF(AND('[1]Multi-Field'!$E$90=[1]Lists!BF385,'[1]Multi-Field'!$F$90="Drained"),BI385,IF(AND('[1]Multi-Field'!$E$90=[1]Lists!BF385,'[1]Multi-Field'!$F$90="undrained"),BH385,""))</f>
        <v/>
      </c>
      <c r="EU385" s="409" t="str">
        <f>IF(AND('[1]Multi-Field'!$E$91=[1]Lists!BF385,'[1]Multi-Field'!$F$91="Drained"),BI385,IF(AND('[1]Multi-Field'!$E$91=[1]Lists!BF385,'[1]Multi-Field'!$F$91="undrained"),BH385,""))</f>
        <v/>
      </c>
      <c r="EV385" s="409" t="str">
        <f>IF(AND('[1]Multi-Field'!$E$92=[1]Lists!BF385,'[1]Multi-Field'!$F$92="Drained"),BI385,IF(AND('[1]Multi-Field'!$E$92=[1]Lists!BF385,'[1]Multi-Field'!$F$92="undrained"),BH385,""))</f>
        <v/>
      </c>
      <c r="EW385" s="409" t="str">
        <f>IF(AND('[1]Multi-Field'!$E$93=[1]Lists!BF385,'[1]Multi-Field'!$F$93="Drained"),BI385,IF(AND('[1]Multi-Field'!$E$93=[1]Lists!BF385,'[1]Multi-Field'!$F$93="undrained"),BH385,""))</f>
        <v/>
      </c>
      <c r="EX385" s="409" t="str">
        <f>IF(AND('[1]Multi-Field'!$E$94=[1]Lists!BF385,'[1]Multi-Field'!$F$94="Drained"),BI385,IF(AND('[1]Multi-Field'!$E$94=[1]Lists!BF385,'[1]Multi-Field'!$F$94="undrained"),BH385,""))</f>
        <v/>
      </c>
      <c r="EY385" s="409" t="str">
        <f>IF(AND('[1]Multi-Field'!$E$95=[1]Lists!BF385,'[1]Multi-Field'!$F$95="Drained"),BI385,IF(AND('[1]Multi-Field'!$E$95=[1]Lists!BF385,'[1]Multi-Field'!$F$95="undrained"),BH385,""))</f>
        <v/>
      </c>
      <c r="EZ385" s="409" t="str">
        <f>IF(AND('[1]Multi-Field'!$E$96=[1]Lists!BF385,'[1]Multi-Field'!$F$96="Drained"),BI385,IF(AND('[1]Multi-Field'!$E$96=[1]Lists!BF385,'[1]Multi-Field'!$F$96="undrained"),BH385,""))</f>
        <v/>
      </c>
      <c r="FA385" s="409" t="str">
        <f>IF(AND('[1]Multi-Field'!$E$97=[1]Lists!BF385,'[1]Multi-Field'!$F$97="Drained"),BI385,IF(AND('[1]Multi-Field'!$E$97=[1]Lists!BF385,'[1]Multi-Field'!$F$97="undrained"),BH385,""))</f>
        <v/>
      </c>
      <c r="FB385" s="409" t="str">
        <f>IF(AND('[1]Multi-Field'!$E$98=[1]Lists!BF385,'[1]Multi-Field'!$F$98="Drained"),BI385,IF(AND('[1]Multi-Field'!$E$98=[1]Lists!BF385,'[1]Multi-Field'!$F$98="undrained"),BH385,""))</f>
        <v/>
      </c>
      <c r="FC385" s="409" t="str">
        <f>IF(AND('[1]Multi-Field'!$E$99=[1]Lists!BF385,'[1]Multi-Field'!$F$99="Drained"),BI385,IF(AND('[1]Multi-Field'!$E$99=[1]Lists!BF385,'[1]Multi-Field'!$F$99="undrained"),BH385,""))</f>
        <v/>
      </c>
      <c r="FD385" s="409" t="str">
        <f>IF(AND('[1]Multi-Field'!$E$100=[1]Lists!BF385,'[1]Multi-Field'!$F$100="Drained"),BI385,IF(AND('[1]Multi-Field'!$E$100=[1]Lists!BF385,'[1]Multi-Field'!$F$100="undrained"),BH385,""))</f>
        <v/>
      </c>
      <c r="FE385" s="409" t="str">
        <f>IF(AND('[1]Multi-Field'!$E$101=[1]Lists!BF385,'[1]Multi-Field'!$F$101="Drained"),BI385,IF(AND('[1]Multi-Field'!$E$101=[1]Lists!BF385,'[1]Multi-Field'!$F$101="undrained"),BH385,""))</f>
        <v/>
      </c>
      <c r="FF385" s="409" t="str">
        <f>IF(AND('[1]Multi-Field'!$E$102=[1]Lists!BF385,'[1]Multi-Field'!$F$102="Drained"),BI385,IF(AND('[1]Multi-Field'!$E$102=[1]Lists!BF385,'[1]Multi-Field'!$F$102="undrained"),BH385,""))</f>
        <v/>
      </c>
      <c r="FG385" s="409" t="str">
        <f>IF(AND('[1]Multi-Field'!$E$103=[1]Lists!BF385,'[1]Multi-Field'!$F$103="Drained"),BI385,IF(AND('[1]Multi-Field'!$E$103=[1]Lists!BF385,'[1]Multi-Field'!$F$103="undrained"),BH385,""))</f>
        <v/>
      </c>
      <c r="FH385" s="409" t="str">
        <f>IF(AND('[1]Multi-Field'!$E$104=[1]Lists!BF385,'[1]Multi-Field'!$F$104="Drained"),BI385,IF(AND('[1]Multi-Field'!$E$104=[1]Lists!BF385,'[1]Multi-Field'!$F$104="undrained"),BH385,""))</f>
        <v/>
      </c>
      <c r="FI385" s="409" t="str">
        <f>IF(AND('[1]Multi-Field'!$E$105=[1]Lists!BF385,'[1]Multi-Field'!$F$105="Drained"),BI385,IF(AND('[1]Multi-Field'!$E$105=[1]Lists!BF385,'[1]Multi-Field'!$F$105="undrained"),BH385,""))</f>
        <v/>
      </c>
      <c r="FJ385" s="409" t="str">
        <f>IF(AND('[1]Multi-Field'!$E$106=[1]Lists!BF385,'[1]Multi-Field'!$F$106="Drained"),BI385,IF(AND('[1]Multi-Field'!$E$106=[1]Lists!BF385,'[1]Multi-Field'!$F$106="undrained"),BH385,""))</f>
        <v/>
      </c>
      <c r="FK385" s="409" t="str">
        <f>IF(AND('[1]Multi-Field'!$E$107=[1]Lists!BF385,'[1]Multi-Field'!$F$107="Drained"),BI385,IF(AND('[1]Multi-Field'!$E$107=[1]Lists!BF385,'[1]Multi-Field'!$F$107="undrained"),BH385,""))</f>
        <v/>
      </c>
      <c r="FL385" s="409" t="str">
        <f>IF(AND('[1]Multi-Field'!$E$108=[1]Lists!BF385,'[1]Multi-Field'!$F$108="Drained"),BI385,IF(AND('[1]Multi-Field'!$E$108=[1]Lists!BF385,'[1]Multi-Field'!$F$108="undrained"),BH385,""))</f>
        <v/>
      </c>
      <c r="FM385" s="409" t="str">
        <f>IF(AND('[1]Multi-Field'!$E$109=[1]Lists!BF385,'[1]Multi-Field'!$F$109="Drained"),BI385,IF(AND('[1]Multi-Field'!$E$109=[1]Lists!BF385,'[1]Multi-Field'!$F$109="undrained"),BH385,""))</f>
        <v/>
      </c>
      <c r="FN385" s="409" t="str">
        <f>IF(AND('[1]Multi-Field'!$E$110=[1]Lists!BF385,'[1]Multi-Field'!$F$110="Drained"),BI385,IF(AND('[1]Multi-Field'!$E$110=[1]Lists!BF385,'[1]Multi-Field'!$F$110="undrained"),BH385,""))</f>
        <v/>
      </c>
      <c r="FO385" s="409" t="str">
        <f>IF(AND('[1]Multi-Field'!$E$111=[1]Lists!BF385,'[1]Multi-Field'!$F$111="Drained"),BI385,IF(AND('[1]Multi-Field'!$E$111=[1]Lists!BF385,'[1]Multi-Field'!$F$111="undrained"),BH385,""))</f>
        <v/>
      </c>
      <c r="FP385" s="409" t="str">
        <f>IF(AND('[1]Multi-Field'!$E$112=[1]Lists!BF385,'[1]Multi-Field'!$F$112="Drained"),BI385,IF(AND('[1]Multi-Field'!$E$112=[1]Lists!BF385,'[1]Multi-Field'!$F$112="undrained"),BH385,""))</f>
        <v/>
      </c>
      <c r="FQ385" s="409" t="str">
        <f>IF(AND('[1]Multi-Field'!$E$113=[1]Lists!BF385,'[1]Multi-Field'!$F$113="Drained"),BI385,IF(AND('[1]Multi-Field'!$E$113=[1]Lists!BF385,'[1]Multi-Field'!$F$113="undrained"),BH385,""))</f>
        <v/>
      </c>
      <c r="FR385" s="409" t="str">
        <f>IF(AND('[1]Multi-Field'!$E$114=[1]Lists!BF385,'[1]Multi-Field'!$F$114="Drained"),BI385,IF(AND('[1]Multi-Field'!$E$114=[1]Lists!BF385,'[1]Multi-Field'!$F$114="undrained"),BH385,""))</f>
        <v/>
      </c>
      <c r="FS385" s="409" t="str">
        <f>IF(AND('[1]Multi-Field'!$E$115=[1]Lists!BF385,'[1]Multi-Field'!$F$115="Drained"),BI385,IF(AND('[1]Multi-Field'!$E$115=[1]Lists!BF385,'[1]Multi-Field'!$F$115="undrained"),BH385,""))</f>
        <v/>
      </c>
      <c r="FT385" s="409" t="str">
        <f>IF(AND('[1]Multi-Field'!$E$116=[1]Lists!BF385,'[1]Multi-Field'!$F$116="Drained"),BI385,IF(AND('[1]Multi-Field'!$E$116=[1]Lists!BF385,'[1]Multi-Field'!$F$116="undrained"),BH385,""))</f>
        <v/>
      </c>
      <c r="FU385" s="409" t="str">
        <f>IF(AND('[1]Multi-Field'!$E$117=[1]Lists!BF385,'[1]Multi-Field'!$F$117="Drained"),BI385,IF(AND('[1]Multi-Field'!$E$117=[1]Lists!BF385,'[1]Multi-Field'!$F$117="undrained"),BH385,""))</f>
        <v/>
      </c>
      <c r="FV385" s="409" t="str">
        <f>IF(AND('[1]Multi-Field'!$E$118=[1]Lists!BF385,'[1]Multi-Field'!$F$118="Drained"),BI385,IF(AND('[1]Multi-Field'!$E$118=[1]Lists!BF385,'[1]Multi-Field'!$F$118="undrained"),BH385,""))</f>
        <v/>
      </c>
      <c r="FW385" s="409" t="str">
        <f>IF(AND('[1]Multi-Field'!$E$119=[1]Lists!BF385,'[1]Multi-Field'!$F$119="Drained"),BI385,IF(AND('[1]Multi-Field'!$E$119=[1]Lists!BF385,'[1]Multi-Field'!$F$119="undrained"),BH385,""))</f>
        <v/>
      </c>
      <c r="FX385" s="409" t="str">
        <f>IF(AND('[1]Multi-Field'!$E$120=[1]Lists!BF385,'[1]Multi-Field'!$F$120="Drained"),BI385,IF(AND('[1]Multi-Field'!$E$120=[1]Lists!BF385,'[1]Multi-Field'!$F$120="undrained"),BH385,""))</f>
        <v/>
      </c>
      <c r="GC385" s="4">
        <v>1</v>
      </c>
    </row>
    <row r="386" spans="1:185" ht="13.5" customHeight="1">
      <c r="A386" s="7" t="s">
        <v>472</v>
      </c>
      <c r="B386" s="7"/>
      <c r="C386" s="7"/>
      <c r="D386" s="8">
        <v>75</v>
      </c>
      <c r="E386" s="8">
        <f t="shared" si="53"/>
        <v>75</v>
      </c>
      <c r="F386" s="8">
        <f t="shared" si="54"/>
        <v>75</v>
      </c>
      <c r="G386" s="8">
        <v>75</v>
      </c>
      <c r="H386" s="8">
        <v>75</v>
      </c>
      <c r="I386" s="8">
        <f t="shared" si="57"/>
        <v>75</v>
      </c>
      <c r="J386" s="8">
        <f t="shared" si="58"/>
        <v>75</v>
      </c>
      <c r="K386" s="8">
        <v>75</v>
      </c>
      <c r="L386" s="8">
        <v>140</v>
      </c>
      <c r="M386" s="8">
        <f t="shared" si="55"/>
        <v>140</v>
      </c>
      <c r="N386" s="8">
        <f t="shared" si="56"/>
        <v>140</v>
      </c>
      <c r="O386" s="8">
        <v>140</v>
      </c>
      <c r="P386" s="391">
        <v>361</v>
      </c>
      <c r="Q386" s="394"/>
      <c r="R386" s="395" t="b">
        <f>IF(OR('Multi-Field'!AA363=Lists!$AC$42,'Multi-Field'!AA363=Lists!$AC$43),IF('Multi-Field'!Z363="x",(IF('Multi-Field'!AC363=Lists!$Q$11,Lists!$R$11,IF('Multi-Field'!AC363=Lists!$Q$12,Lists!$R$12,IF('Multi-Field'!AC363=Lists!$Q$13,Lists!$R$13,IF('Multi-Field'!AC363=Lists!$Q$14,Lists!$R$14))))),IF('Multi-Field'!X363="x",(IF('Multi-Field'!AC363=Lists!$Q$11,Lists!$S$11,IF('Multi-Field'!AC363=Lists!$Q$12,Lists!$S$12,IF('Multi-Field'!AC363=Lists!$Q$13,Lists!$S$13,IF('Multi-Field'!AC363=Lists!$Q$14,Lists!$S$14))))),IF('Multi-Field'!V363="x",(IF('Multi-Field'!AC363=Lists!$Q$11,Lists!$T$11,IF('Multi-Field'!AC363=Lists!$Q$12,Lists!$T$12,IF('Multi-Field'!AC363=Lists!$Q$13,Lists!$T$13,IF('Multi-Field'!AC363=Lists!$Q$14,Lists!$T$14))))),0))))</f>
        <v>0</v>
      </c>
      <c r="S386" s="395" t="str">
        <f t="shared" si="59"/>
        <v/>
      </c>
      <c r="T386" s="395"/>
      <c r="U386" s="396"/>
      <c r="BF386" s="411" t="s">
        <v>1550</v>
      </c>
      <c r="BG386" s="412">
        <v>4</v>
      </c>
      <c r="BH386" s="412">
        <v>5.5</v>
      </c>
      <c r="BI386" s="412">
        <v>5.5</v>
      </c>
      <c r="BJ386" s="409" t="e">
        <f>IF(AND('[1]Single Field'!#REF!=[1]Lists!BF386,'[1]Single Field'!#REF!="Drained"),"x",IF(AND('[1]Single Field'!#REF!=[1]Lists!BF386,'[1]Single Field'!#REF!="Undrained"),O,""))</f>
        <v>#REF!</v>
      </c>
      <c r="BK386" s="409" t="str">
        <f>IF(AND('[1]Multi-Field'!$E$3=[1]Lists!BF386,'[1]Multi-Field'!$F$3="Drained"),BI386,IF(AND('[1]Multi-Field'!$E$3=BF386,'[1]Multi-Field'!$F$3="undrained"),BH386,""))</f>
        <v/>
      </c>
      <c r="BL386" s="409" t="str">
        <f>IF(AND('[1]Multi-Field'!$E$4=BF386,'[1]Multi-Field'!$F$4="Drained"),BI386,IF(AND('[1]Multi-Field'!$E$4=BF386,'[1]Multi-Field'!$F$4="undrained"),BH386,""))</f>
        <v/>
      </c>
      <c r="BM386" s="409" t="str">
        <f>IF(AND('[1]Multi-Field'!$E$5=BF386,'[1]Multi-Field'!$F$5="Drained"),BI386,IF(AND('[1]Multi-Field'!$E$5=BF386,'[1]Multi-Field'!$F$5="undrained"),BH386,""))</f>
        <v/>
      </c>
      <c r="BN386" s="409" t="str">
        <f>IF(AND('[1]Multi-Field'!$E$6=BF386,'[1]Multi-Field'!$F$6="Drained"),BI386,IF(AND('[1]Multi-Field'!$E$6=BF386,'[1]Multi-Field'!$F$6="undrained"),BH386,""))</f>
        <v/>
      </c>
      <c r="BO386" s="409" t="str">
        <f>IF(AND('[1]Multi-Field'!$E$7=BF386,'[1]Multi-Field'!$F$7="Drained"),BI386,IF(AND('[1]Multi-Field'!$E$7=BF386,'[1]Multi-Field'!$F$7="undrained"),BH386,""))</f>
        <v/>
      </c>
      <c r="BP386" s="409" t="str">
        <f>IF(AND('[1]Multi-Field'!$E$8=BF386,'[1]Multi-Field'!$F$8="Drained"),BI386,IF(AND('[1]Multi-Field'!$E$8=BF386,'[1]Multi-Field'!$F$8="undrained"),BH386,""))</f>
        <v/>
      </c>
      <c r="BQ386" s="409" t="str">
        <f>IF(AND('[1]Multi-Field'!$E$9=BF386,'[1]Multi-Field'!$F$9="Drained"),BI386,IF(AND('[1]Multi-Field'!$E$9=BF386,'[1]Multi-Field'!$F$9="undrained"),BH386,""))</f>
        <v/>
      </c>
      <c r="BR386" s="409" t="str">
        <f>IF(AND('[1]Multi-Field'!$E$10=BF386,'[1]Multi-Field'!$F$10="Drained"),BI386,IF(AND('[1]Multi-Field'!$E$10=BF386,'[1]Multi-Field'!$F$10="undrained"),BH386,""))</f>
        <v/>
      </c>
      <c r="BS386" s="409" t="str">
        <f>IF(AND('[1]Multi-Field'!$E$11=BF386,'[1]Multi-Field'!$F$11="Drained"),BI386,IF(AND('[1]Multi-Field'!$E$11=BF386,'[1]Multi-Field'!$F$11="undrained"),BH386,""))</f>
        <v/>
      </c>
      <c r="BT386" s="409" t="str">
        <f>IF(AND('[1]Multi-Field'!$E$12=BF386,'[1]Multi-Field'!$F$12="Drained"),BI386,IF(AND('[1]Multi-Field'!$E$12=BF386,'[1]Multi-Field'!$F$12="undrained"),BH386,""))</f>
        <v/>
      </c>
      <c r="BU386" s="409" t="str">
        <f>IF(AND('[1]Multi-Field'!$E$13=BF386,'[1]Multi-Field'!$F$13="Drained"),BI386,IF(AND('[1]Multi-Field'!$E$3=BF386,'[1]Multi-Field'!$F$13="undrained"),BH386,""))</f>
        <v/>
      </c>
      <c r="BV386" s="409" t="str">
        <f>IF(AND('[1]Multi-Field'!$E$14=BF386,'[1]Multi-Field'!$F$14="Drained"),BI386,IF(AND('[1]Multi-Field'!$E$14=BF386,'[1]Multi-Field'!$F$14="undrained"),BH386,""))</f>
        <v/>
      </c>
      <c r="BW386" s="409" t="str">
        <f>IF(AND('[1]Multi-Field'!$E$15=BF386,'[1]Multi-Field'!$F$15="Drained"),BI386,IF(AND('[1]Multi-Field'!$E$15=BF386,'[1]Multi-Field'!$F$15="undrained"),BH386,""))</f>
        <v/>
      </c>
      <c r="BX386" s="409" t="str">
        <f>IF(AND('[1]Multi-Field'!$E$16=[1]Lists!BF386,'[1]Multi-Field'!$F$16="Drained"),BI386,IF(AND('[1]Multi-Field'!$E$16=[1]Lists!BF386,'[1]Multi-Field'!$F$16="undrained"),BH386,""))</f>
        <v/>
      </c>
      <c r="BY386" s="409" t="str">
        <f>IF(AND('[1]Multi-Field'!$E$17=[1]Lists!BF386,'[1]Multi-Field'!$F$17="Drained"),BI386,IF(AND('[1]Multi-Field'!$E$17=[1]Lists!BF386,'[1]Multi-Field'!$F$17="undrained"),BH386,""))</f>
        <v/>
      </c>
      <c r="BZ386" s="409" t="str">
        <f>IF(AND('[1]Multi-Field'!$E$18=[1]Lists!BF386,'[1]Multi-Field'!$F$18="Drained"),BI386,IF(AND('[1]Multi-Field'!$E$18=[1]Lists!BF386,'[1]Multi-Field'!$F$18="undrained"),BH386,""))</f>
        <v/>
      </c>
      <c r="CA386" s="409" t="str">
        <f>IF(AND('[1]Multi-Field'!$E$19=[1]Lists!BF386,'[1]Multi-Field'!$F$19="Drained"),BI386,IF(AND('[1]Multi-Field'!$E$19=[1]Lists!BF386,'[1]Multi-Field'!$F$19="undrained"),BH386,""))</f>
        <v/>
      </c>
      <c r="CB386" s="409" t="str">
        <f>IF(AND('[1]Multi-Field'!$E$20=[1]Lists!BF386,'[1]Multi-Field'!$F$20="Drained"),BI386,IF(AND('[1]Multi-Field'!$E$20=[1]Lists!BF386,'[1]Multi-Field'!$F$20="undrained"),BH386,""))</f>
        <v/>
      </c>
      <c r="CC386" s="409" t="str">
        <f>IF(AND('[1]Multi-Field'!$E$21=[1]Lists!BF386,'[1]Multi-Field'!$F$21="Drained"),BI386,IF(AND('[1]Multi-Field'!$E$21=[1]Lists!BF386,'[1]Multi-Field'!$F$21="undrained"),BH386,""))</f>
        <v/>
      </c>
      <c r="CD386" s="409" t="str">
        <f>IF(AND('[1]Multi-Field'!$E$22=[1]Lists!BF386,'[1]Multi-Field'!$F$22="Drained"),BI386,IF(AND('[1]Multi-Field'!$E$22=[1]Lists!BF386,'[1]Multi-Field'!$F$22="undrained"),BH386,""))</f>
        <v/>
      </c>
      <c r="CE386" s="409" t="str">
        <f>IF(AND('[1]Multi-Field'!$E$23=[1]Lists!BF386,'[1]Multi-Field'!$F$23="Drained"),BI386,IF(AND('[1]Multi-Field'!$E$23=[1]Lists!BF386,'[1]Multi-Field'!$F$23="undrained"),BH386,""))</f>
        <v/>
      </c>
      <c r="CF386" s="409" t="str">
        <f>IF(AND('[1]Multi-Field'!$E$24=[1]Lists!BF386,'[1]Multi-Field'!$F$24="Drained"),BI386,IF(AND('[1]Multi-Field'!$E$24=[1]Lists!BF386,'[1]Multi-Field'!$F$24="undrained"),BH386,""))</f>
        <v/>
      </c>
      <c r="CG386" s="409" t="str">
        <f>IF(AND('[1]Multi-Field'!$E$25=[1]Lists!BF386,'[1]Multi-Field'!$F$25="Drained"),BI386,IF(AND('[1]Multi-Field'!$E$25=[1]Lists!BF386,'[1]Multi-Field'!$F$25="undrained"),BH386,""))</f>
        <v/>
      </c>
      <c r="CH386" s="409" t="str">
        <f>IF(AND('[1]Multi-Field'!$E$26=[1]Lists!BF386,'[1]Multi-Field'!$F$26="Drained"),BI386,IF(AND('[1]Multi-Field'!$E$26=[1]Lists!BF386,'[1]Multi-Field'!$F$26="undrained"),BH386,""))</f>
        <v/>
      </c>
      <c r="CI386" s="409" t="str">
        <f>IF(AND('[1]Multi-Field'!$E$27=[1]Lists!BF386,'[1]Multi-Field'!$F$27="Drained"),BI386,IF(AND('[1]Multi-Field'!$E$27=[1]Lists!BF386,'[1]Multi-Field'!$F$27="undrained"),BH386,""))</f>
        <v/>
      </c>
      <c r="CJ386" s="409" t="str">
        <f>IF(AND('[1]Multi-Field'!$E$28=[1]Lists!BF386,'[1]Multi-Field'!$F$28="Drained"),BI386,IF(AND('[1]Multi-Field'!$E$28=[1]Lists!BF386,'[1]Multi-Field'!$F$28="undrained"),BH386,""))</f>
        <v/>
      </c>
      <c r="CK386" s="409" t="str">
        <f>IF(AND('[1]Multi-Field'!$E$29=[1]Lists!BF386,'[1]Multi-Field'!$F$29="Drained"),BI386,IF(AND('[1]Multi-Field'!$E$29=[1]Lists!BF386,'[1]Multi-Field'!$F$29="undrained"),BH386,""))</f>
        <v/>
      </c>
      <c r="CL386" s="409" t="str">
        <f>IF(AND('[1]Multi-Field'!$E$30=[1]Lists!BF386,'[1]Multi-Field'!$F$30="Drained"),BI386,IF(AND('[1]Multi-Field'!$E$30=[1]Lists!BF386,'[1]Multi-Field'!$F$30="undrained"),BH386,""))</f>
        <v/>
      </c>
      <c r="CM386" s="409" t="str">
        <f>IF(AND('[1]Multi-Field'!$E$31=[1]Lists!BF386,'[1]Multi-Field'!$F$31="Drained"),BI386,IF(AND('[1]Multi-Field'!$E$31=[1]Lists!BF386,'[1]Multi-Field'!$F$31="undrained"),BH386,""))</f>
        <v/>
      </c>
      <c r="CN386" s="409" t="str">
        <f>IF(AND('[1]Multi-Field'!$E$32=[1]Lists!BF386,'[1]Multi-Field'!$F$32="Drained"),BI386,IF(AND('[1]Multi-Field'!$E$32=[1]Lists!BF386,'[1]Multi-Field'!$F$32="undrained"),BH386,""))</f>
        <v/>
      </c>
      <c r="CO386" s="409" t="str">
        <f>IF(AND('[1]Multi-Field'!$E$33=[1]Lists!BF386,'[1]Multi-Field'!$F$33="Drained"),BI386,IF(AND('[1]Multi-Field'!$E$33=[1]Lists!BF386,'[1]Multi-Field'!$F$33="undrained"),BH386,""))</f>
        <v/>
      </c>
      <c r="CP386" s="409" t="str">
        <f>IF(AND('[1]Multi-Field'!$E$34=[1]Lists!BF386,'[1]Multi-Field'!$F$34="Drained"),BI386,IF(AND('[1]Multi-Field'!$E$34=[1]Lists!BF386,'[1]Multi-Field'!$F$34="undrained"),BH386,""))</f>
        <v/>
      </c>
      <c r="CQ386" s="409" t="str">
        <f>IF(AND('[1]Multi-Field'!$E$35=[1]Lists!BF386,'[1]Multi-Field'!$F$35="Drained"),BI386,IF(AND('[1]Multi-Field'!$E$35=[1]Lists!BF386,'[1]Multi-Field'!$F$35="undrained"),BH386,""))</f>
        <v/>
      </c>
      <c r="CR386" s="409" t="str">
        <f>IF(AND('[1]Multi-Field'!$E$36=[1]Lists!BF386,'[1]Multi-Field'!$F$36="Drained"),BI386,IF(AND('[1]Multi-Field'!$E$36=[1]Lists!BF386,'[1]Multi-Field'!$F$36="undrained"),BH386,""))</f>
        <v/>
      </c>
      <c r="CS386" s="409" t="str">
        <f>IF(AND('[1]Multi-Field'!$E$37=[1]Lists!BF386,'[1]Multi-Field'!$F$37="Drained"),BI386,IF(AND('[1]Multi-Field'!$E$37=[1]Lists!BF386,'[1]Multi-Field'!$F$37="undrained"),BH386,""))</f>
        <v/>
      </c>
      <c r="CT386" s="409" t="str">
        <f>IF(AND('[1]Multi-Field'!$E$38=[1]Lists!BF386,'[1]Multi-Field'!$F$38="Drained"),BI386,IF(AND('[1]Multi-Field'!$E$38=[1]Lists!BF386,'[1]Multi-Field'!$F$38="undrained"),BH386,""))</f>
        <v/>
      </c>
      <c r="CU386" s="409" t="str">
        <f>IF(AND('[1]Multi-Field'!$E$39=[1]Lists!BF386,'[1]Multi-Field'!$F$39="Drained"),BI386,IF(AND('[1]Multi-Field'!$E$39=[1]Lists!BF386,'[1]Multi-Field'!$F$39="undrained"),BH386,""))</f>
        <v/>
      </c>
      <c r="CV386" s="409" t="str">
        <f>IF(AND('[1]Multi-Field'!$E$40=[1]Lists!BF386,'[1]Multi-Field'!$F$40="Drained"),BI386,IF(AND('[1]Multi-Field'!$E$40=[1]Lists!BF386,'[1]Multi-Field'!$F$40="undrained"),BH386,""))</f>
        <v/>
      </c>
      <c r="CW386" s="409" t="str">
        <f>IF(AND('[1]Multi-Field'!$E$41=[1]Lists!BF386,'[1]Multi-Field'!$F$40="Drained"),BI386,IF(AND('[1]Multi-Field'!$E$40=[1]Lists!BF386,'[1]Multi-Field'!$F$40="undrained"),BH386,""))</f>
        <v/>
      </c>
      <c r="CX386" s="409" t="str">
        <f>IF(AND('[1]Multi-Field'!$E$42=[1]Lists!BF386,'[1]Multi-Field'!$F$42="Drained"),BI386,IF(AND('[1]Multi-Field'!$E$42=[1]Lists!BF386,'[1]Multi-Field'!$F$42="undrained"),BH386,""))</f>
        <v/>
      </c>
      <c r="CY386" s="409" t="str">
        <f>IF(AND('[1]Multi-Field'!$E$43=[1]Lists!BF386,'[1]Multi-Field'!$F$43="Drained"),BI386,IF(AND('[1]Multi-Field'!$E$43=[1]Lists!BF386,'[1]Multi-Field'!$F$43="undrained"),BH386,""))</f>
        <v/>
      </c>
      <c r="CZ386" s="409" t="str">
        <f>IF(AND('[1]Multi-Field'!$E$44=[1]Lists!BF386,'[1]Multi-Field'!$F$44="Drained"),BI386,IF(AND('[1]Multi-Field'!$E$44=[1]Lists!BF386,'[1]Multi-Field'!$F$44="undrained"),BH386,""))</f>
        <v/>
      </c>
      <c r="DA386" s="409" t="str">
        <f>IF(AND('[1]Multi-Field'!$E$45=[1]Lists!BF386,'[1]Multi-Field'!$F$45="Drained"),BI386,IF(AND('[1]Multi-Field'!$E$45=[1]Lists!BF386,'[1]Multi-Field'!$F$45="undrained"),BH386,""))</f>
        <v/>
      </c>
      <c r="DB386" s="409" t="str">
        <f>IF(AND('[1]Multi-Field'!$E$46=[1]Lists!BF386,'[1]Multi-Field'!$F$46="Drained"),BI386,IF(AND('[1]Multi-Field'!$E$46=[1]Lists!BF386,'[1]Multi-Field'!$F$46="undrained"),BH386,""))</f>
        <v/>
      </c>
      <c r="DC386" s="409" t="str">
        <f>IF(AND('[1]Multi-Field'!$E$47=[1]Lists!BF386,'[1]Multi-Field'!$F$47="Drained"),BI386,IF(AND('[1]Multi-Field'!$E$47=[1]Lists!BF386,'[1]Multi-Field'!$F$47="undrained"),BH386,""))</f>
        <v/>
      </c>
      <c r="DD386" s="409" t="str">
        <f>IF(AND('[1]Multi-Field'!$E$48=[1]Lists!BF386,'[1]Multi-Field'!$F$48="Drained"),BI386,IF(AND('[1]Multi-Field'!$E$48=[1]Lists!BF386,'[1]Multi-Field'!$F$48="undrained"),BH386,""))</f>
        <v/>
      </c>
      <c r="DE386" s="409" t="str">
        <f>IF(AND('[1]Multi-Field'!$E$49=[1]Lists!BF386,'[1]Multi-Field'!$F$49="Drained"),BI386,IF(AND('[1]Multi-Field'!$E$49=[1]Lists!BF386,'[1]Multi-Field'!$F$9="undrained"),BH386,""))</f>
        <v/>
      </c>
      <c r="DF386" s="409" t="str">
        <f>IF(AND('[1]Multi-Field'!$E$50=[1]Lists!BF386,'[1]Multi-Field'!$F$50="Drained"),BI386,IF(AND('[1]Multi-Field'!$E$50=[1]Lists!BF386,'[1]Multi-Field'!$F$50="undrained"),BH386,""))</f>
        <v/>
      </c>
      <c r="DG386" s="409" t="str">
        <f>IF(AND('[1]Multi-Field'!$E$51=[1]Lists!BF386,'[1]Multi-Field'!$F$51="Drained"),BI386,IF(AND('[1]Multi-Field'!$E$51=[1]Lists!BF386,'[1]Multi-Field'!$F$51="undrained"),BH386,""))</f>
        <v/>
      </c>
      <c r="DH386" s="409" t="str">
        <f>IF(AND('[1]Multi-Field'!$E$52=[1]Lists!BF386,'[1]Multi-Field'!$F$52="Drained"),BI386,IF(AND('[1]Multi-Field'!$E$52=[1]Lists!BF386,'[1]Multi-Field'!$F$52="undrained"),BH386,""))</f>
        <v/>
      </c>
      <c r="DI386" s="409" t="str">
        <f>IF(AND('[1]Multi-Field'!$E$53=[1]Lists!BF386,'[1]Multi-Field'!$F$53="Drained"),BI386,IF(AND('[1]Multi-Field'!$E$53=[1]Lists!BF386,'[1]Multi-Field'!$F$53="undrained"),BH386,""))</f>
        <v/>
      </c>
      <c r="DJ386" s="409" t="str">
        <f>IF(AND('[1]Multi-Field'!$E$54=[1]Lists!BF386,'[1]Multi-Field'!$F$54="Drained"),BI386,IF(AND('[1]Multi-Field'!$E$54=[1]Lists!BF386,'[1]Multi-Field'!$F$54="undrained"),BH386,""))</f>
        <v/>
      </c>
      <c r="DK386" s="409" t="str">
        <f>IF(AND('[1]Multi-Field'!$E$55=[1]Lists!BF386,'[1]Multi-Field'!$F$55="Drained"),BI386,IF(AND('[1]Multi-Field'!$E$55=[1]Lists!BF386,'[1]Multi-Field'!$F$55="undrained"),BH386,""))</f>
        <v/>
      </c>
      <c r="DL386" s="409" t="str">
        <f>IF(AND('[1]Multi-Field'!$E$56=[1]Lists!BF386,'[1]Multi-Field'!$F$56="Drained"),BI386,IF(AND('[1]Multi-Field'!$E$56=[1]Lists!BF386,'[1]Multi-Field'!$F$56="undrained"),BH386,""))</f>
        <v/>
      </c>
      <c r="DM386" s="409" t="str">
        <f>IF(AND('[1]Multi-Field'!$E$57=[1]Lists!BF386,'[1]Multi-Field'!$F$57="Drained"),BI386,IF(AND('[1]Multi-Field'!$E$57=[1]Lists!BF386,'[1]Multi-Field'!$F$57="undrained"),BH386,""))</f>
        <v/>
      </c>
      <c r="DN386" s="409" t="str">
        <f>IF(AND('[1]Multi-Field'!$E$58=[1]Lists!BF386,'[1]Multi-Field'!$F$58="Drained"),BI386,IF(AND('[1]Multi-Field'!$E$58=[1]Lists!BF386,'[1]Multi-Field'!$F$58="undrained"),BH386,""))</f>
        <v/>
      </c>
      <c r="DO386" s="409" t="str">
        <f>IF(AND('[1]Multi-Field'!$E$59=[1]Lists!BF386,'[1]Multi-Field'!$F$59="Drained"),BI386,IF(AND('[1]Multi-Field'!$E$59=[1]Lists!BF386,'[1]Multi-Field'!$F$59="undrained"),BH386,""))</f>
        <v/>
      </c>
      <c r="DP386" s="409" t="str">
        <f>IF(AND('[1]Multi-Field'!$E$60=[1]Lists!BF386,'[1]Multi-Field'!$F$60="Drained"),BI386,IF(AND('[1]Multi-Field'!$E$60=[1]Lists!BF386,'[1]Multi-Field'!$F$60="undrained"),BH386,""))</f>
        <v/>
      </c>
      <c r="DQ386" s="409" t="str">
        <f>IF(AND('[1]Multi-Field'!$E$61=[1]Lists!BF386,'[1]Multi-Field'!$F$61="Drained"),BI386,IF(AND('[1]Multi-Field'!$E$61=[1]Lists!BF386,'[1]Multi-Field'!$F$61="undrained"),BH386,""))</f>
        <v/>
      </c>
      <c r="DR386" s="409" t="str">
        <f>IF(AND('[1]Multi-Field'!$E$62=[1]Lists!BF386,'[1]Multi-Field'!$F$62="Drained"),BI386,IF(AND('[1]Multi-Field'!$E$62=[1]Lists!BF386,'[1]Multi-Field'!$F$62="undrained"),BH386,""))</f>
        <v/>
      </c>
      <c r="DS386" s="409" t="str">
        <f>IF(AND('[1]Multi-Field'!$E$63=[1]Lists!BF386,'[1]Multi-Field'!$F$63="Drained"),BI386,IF(AND('[1]Multi-Field'!$E$63=[1]Lists!BF386,'[1]Multi-Field'!$F$63="undrained"),BH386,""))</f>
        <v/>
      </c>
      <c r="DT386" s="409" t="str">
        <f>IF(AND('[1]Multi-Field'!$E$64=[1]Lists!BF386,'[1]Multi-Field'!$F$64="Drained"),BI386,IF(AND('[1]Multi-Field'!$E$64=[1]Lists!BF386,'[1]Multi-Field'!$F$64="undrained"),BH386,""))</f>
        <v/>
      </c>
      <c r="DU386" s="409" t="str">
        <f>IF(AND('[1]Multi-Field'!$E$65=[1]Lists!BF386,'[1]Multi-Field'!$F$65="Drained"),BI386,IF(AND('[1]Multi-Field'!$E$65=[1]Lists!BF386,'[1]Multi-Field'!$F$65="undrained"),BH386,""))</f>
        <v/>
      </c>
      <c r="DV386" s="409" t="str">
        <f>IF(AND('[1]Multi-Field'!$E$66=[1]Lists!BF386,'[1]Multi-Field'!$F$66="Drained"),BI386,IF(AND('[1]Multi-Field'!$E$66=[1]Lists!BF386,'[1]Multi-Field'!$F$66="undrained"),BH386,""))</f>
        <v/>
      </c>
      <c r="DW386" s="409" t="str">
        <f>IF(AND('[1]Multi-Field'!$E$67=[1]Lists!BF386,'[1]Multi-Field'!$F$67="Drained"),BI386,IF(AND('[1]Multi-Field'!$E$67=[1]Lists!BF386,'[1]Multi-Field'!$F$67="undrained"),BH386,""))</f>
        <v/>
      </c>
      <c r="DX386" s="409" t="str">
        <f>IF(AND('[1]Multi-Field'!$E$68=[1]Lists!BF386,'[1]Multi-Field'!$F$68="Drained"),BI386,IF(AND('[1]Multi-Field'!$E$68=[1]Lists!BF386,'[1]Multi-Field'!$F$68="undrained"),BH386,""))</f>
        <v/>
      </c>
      <c r="DY386" s="409" t="str">
        <f>IF(AND('[1]Multi-Field'!$E$69=[1]Lists!BF386,'[1]Multi-Field'!$F$69="Drained"),BI386,IF(AND('[1]Multi-Field'!$E$69=[1]Lists!BF386,'[1]Multi-Field'!$F$69="undrained"),BH386,""))</f>
        <v/>
      </c>
      <c r="DZ386" s="409" t="str">
        <f>IF(AND('[1]Multi-Field'!$E$70=[1]Lists!BF386,'[1]Multi-Field'!$F$70="Drained"),BI386,IF(AND('[1]Multi-Field'!$E$70=[1]Lists!BF386,'[1]Multi-Field'!$F$70="undrained"),BH386,""))</f>
        <v/>
      </c>
      <c r="EA386" s="409" t="str">
        <f>IF(AND('[1]Multi-Field'!$E$71=[1]Lists!BF386,'[1]Multi-Field'!$F$71="Drained"),BI386,IF(AND('[1]Multi-Field'!$E$71=[1]Lists!BF386,'[1]Multi-Field'!$F$71="undrained"),BH386,""))</f>
        <v/>
      </c>
      <c r="EB386" s="409" t="str">
        <f>IF(AND('[1]Multi-Field'!$E$72=[1]Lists!BF386,'[1]Multi-Field'!$F$72="Drained"),BI386,IF(AND('[1]Multi-Field'!$E$72=[1]Lists!BF386,'[1]Multi-Field'!$F$72="undrained"),BH386,""))</f>
        <v/>
      </c>
      <c r="EC386" s="409" t="str">
        <f>IF(AND('[1]Multi-Field'!$E$73=[1]Lists!BF386,'[1]Multi-Field'!$F$73="Drained"),BI386,IF(AND('[1]Multi-Field'!$E$73=[1]Lists!BF386,'[1]Multi-Field'!$F$73="undrained"),BH386,""))</f>
        <v/>
      </c>
      <c r="ED386" s="409" t="str">
        <f>IF(AND('[1]Multi-Field'!$E$74=[1]Lists!BF386,'[1]Multi-Field'!$F$74="Drained"),BI386,IF(AND('[1]Multi-Field'!$E$74=[1]Lists!BF386,'[1]Multi-Field'!$F$74="undrained"),BH386,""))</f>
        <v/>
      </c>
      <c r="EE386" s="409" t="str">
        <f>IF(AND('[1]Multi-Field'!$E$75=[1]Lists!BF386,'[1]Multi-Field'!$F$75="Drained"),BI386,IF(AND('[1]Multi-Field'!$E$75=[1]Lists!BF386,'[1]Multi-Field'!$F$75="undrained"),BH386,""))</f>
        <v/>
      </c>
      <c r="EF386" s="409" t="str">
        <f>IF(AND('[1]Multi-Field'!$E$76=[1]Lists!BF386,'[1]Multi-Field'!$F$76="Drained"),BI386,IF(AND('[1]Multi-Field'!$E$76=[1]Lists!BF386,'[1]Multi-Field'!$F$6="undrained"),BH386,""))</f>
        <v/>
      </c>
      <c r="EG386" s="409" t="str">
        <f>IF(AND('[1]Multi-Field'!$E$77=[1]Lists!BF386,'[1]Multi-Field'!$F$77="Drained"),BI386,IF(AND('[1]Multi-Field'!$E$77=[1]Lists!BF386,'[1]Multi-Field'!$F$77="undrained"),BH386,""))</f>
        <v/>
      </c>
      <c r="EH386" s="409" t="str">
        <f>IF(AND('[1]Multi-Field'!$E$78=[1]Lists!BF386,'[1]Multi-Field'!$F$78="Drained"),BI386,IF(AND('[1]Multi-Field'!$E$78=[1]Lists!BF386,'[1]Multi-Field'!$F$78="undrained"),BH386,""))</f>
        <v/>
      </c>
      <c r="EI386" s="409" t="str">
        <f>IF(AND('[1]Multi-Field'!$E$79=[1]Lists!BF386,'[1]Multi-Field'!$F$79="Drained"),BI386,IF(AND('[1]Multi-Field'!$E$79=[1]Lists!BF386,'[1]Multi-Field'!$F$79="undrained"),BH386,""))</f>
        <v/>
      </c>
      <c r="EJ386" s="409" t="str">
        <f>IF(AND('[1]Multi-Field'!$E$80=[1]Lists!BF386,'[1]Multi-Field'!$F$80="Drained"),BI386,IF(AND('[1]Multi-Field'!$E$80=[1]Lists!BF386,'[1]Multi-Field'!$F$80="undrained"),BH386,""))</f>
        <v/>
      </c>
      <c r="EK386" s="409" t="str">
        <f>IF(AND('[1]Multi-Field'!$E$81=[1]Lists!BF386,'[1]Multi-Field'!$F$81="Drained"),BI386,IF(AND('[1]Multi-Field'!$E$81=[1]Lists!BF386,'[1]Multi-Field'!$F$81="undrained"),BH386,""))</f>
        <v/>
      </c>
      <c r="EL386" s="409" t="str">
        <f>IF(AND('[1]Multi-Field'!$E$82=[1]Lists!BF386,'[1]Multi-Field'!$F$82="Drained"),BI386,IF(AND('[1]Multi-Field'!$E$82=[1]Lists!BF386,'[1]Multi-Field'!$F$82="undrained"),BH386,""))</f>
        <v/>
      </c>
      <c r="EM386" s="409" t="str">
        <f>IF(AND('[1]Multi-Field'!$E$83=[1]Lists!BF386,'[1]Multi-Field'!$F$83="Drained"),BI386,IF(AND('[1]Multi-Field'!$E$83=[1]Lists!BF386,'[1]Multi-Field'!$F$83="undrained"),BH386,""))</f>
        <v/>
      </c>
      <c r="EN386" s="409" t="str">
        <f>IF(AND('[1]Multi-Field'!$E$84=[1]Lists!BF386,'[1]Multi-Field'!$F$84="Drained"),BI386,IF(AND('[1]Multi-Field'!$E$84=[1]Lists!BF386,'[1]Multi-Field'!$F$84="undrained"),BH386,""))</f>
        <v/>
      </c>
      <c r="EO386" s="409" t="str">
        <f>IF(AND('[1]Multi-Field'!$E$85=[1]Lists!BF386,'[1]Multi-Field'!$F$85="Drained"),BI386,IF(AND('[1]Multi-Field'!$E$85=[1]Lists!BF386,'[1]Multi-Field'!$F$85="undrained"),BH386,""))</f>
        <v/>
      </c>
      <c r="EP386" s="409" t="str">
        <f>IF(AND('[1]Multi-Field'!$E$86=[1]Lists!BF386,'[1]Multi-Field'!$F$86="Drained"),BI386,IF(AND('[1]Multi-Field'!$E$86=[1]Lists!BF386,'[1]Multi-Field'!$F$86="undrained"),BH386,""))</f>
        <v/>
      </c>
      <c r="EQ386" s="409" t="str">
        <f>IF(AND('[1]Multi-Field'!$E$87=[1]Lists!BF386,'[1]Multi-Field'!$F$87="Drained"),BI386,IF(AND('[1]Multi-Field'!$E$87=[1]Lists!BF386,'[1]Multi-Field'!$F$87="undrained"),BH386,""))</f>
        <v/>
      </c>
      <c r="ER386" s="409" t="str">
        <f>IF(AND('[1]Multi-Field'!$E$88=[1]Lists!BF386,'[1]Multi-Field'!$F$88="Drained"),BI386,IF(AND('[1]Multi-Field'!$E$88=[1]Lists!BF386,'[1]Multi-Field'!$F$88="undrained"),BH386,""))</f>
        <v/>
      </c>
      <c r="ES386" s="409" t="str">
        <f>IF(AND('[1]Multi-Field'!$E$89=[1]Lists!BF386,'[1]Multi-Field'!$F$89="Drained"),BI386,IF(AND('[1]Multi-Field'!$E$89=[1]Lists!BF386,'[1]Multi-Field'!$F$89="undrained"),BH386,""))</f>
        <v/>
      </c>
      <c r="ET386" s="409" t="str">
        <f>IF(AND('[1]Multi-Field'!$E$90=[1]Lists!BF386,'[1]Multi-Field'!$F$90="Drained"),BI386,IF(AND('[1]Multi-Field'!$E$90=[1]Lists!BF386,'[1]Multi-Field'!$F$90="undrained"),BH386,""))</f>
        <v/>
      </c>
      <c r="EU386" s="409" t="str">
        <f>IF(AND('[1]Multi-Field'!$E$91=[1]Lists!BF386,'[1]Multi-Field'!$F$91="Drained"),BI386,IF(AND('[1]Multi-Field'!$E$91=[1]Lists!BF386,'[1]Multi-Field'!$F$91="undrained"),BH386,""))</f>
        <v/>
      </c>
      <c r="EV386" s="409" t="str">
        <f>IF(AND('[1]Multi-Field'!$E$92=[1]Lists!BF386,'[1]Multi-Field'!$F$92="Drained"),BI386,IF(AND('[1]Multi-Field'!$E$92=[1]Lists!BF386,'[1]Multi-Field'!$F$92="undrained"),BH386,""))</f>
        <v/>
      </c>
      <c r="EW386" s="409" t="str">
        <f>IF(AND('[1]Multi-Field'!$E$93=[1]Lists!BF386,'[1]Multi-Field'!$F$93="Drained"),BI386,IF(AND('[1]Multi-Field'!$E$93=[1]Lists!BF386,'[1]Multi-Field'!$F$93="undrained"),BH386,""))</f>
        <v/>
      </c>
      <c r="EX386" s="409" t="str">
        <f>IF(AND('[1]Multi-Field'!$E$94=[1]Lists!BF386,'[1]Multi-Field'!$F$94="Drained"),BI386,IF(AND('[1]Multi-Field'!$E$94=[1]Lists!BF386,'[1]Multi-Field'!$F$94="undrained"),BH386,""))</f>
        <v/>
      </c>
      <c r="EY386" s="409" t="str">
        <f>IF(AND('[1]Multi-Field'!$E$95=[1]Lists!BF386,'[1]Multi-Field'!$F$95="Drained"),BI386,IF(AND('[1]Multi-Field'!$E$95=[1]Lists!BF386,'[1]Multi-Field'!$F$95="undrained"),BH386,""))</f>
        <v/>
      </c>
      <c r="EZ386" s="409" t="str">
        <f>IF(AND('[1]Multi-Field'!$E$96=[1]Lists!BF386,'[1]Multi-Field'!$F$96="Drained"),BI386,IF(AND('[1]Multi-Field'!$E$96=[1]Lists!BF386,'[1]Multi-Field'!$F$96="undrained"),BH386,""))</f>
        <v/>
      </c>
      <c r="FA386" s="409" t="str">
        <f>IF(AND('[1]Multi-Field'!$E$97=[1]Lists!BF386,'[1]Multi-Field'!$F$97="Drained"),BI386,IF(AND('[1]Multi-Field'!$E$97=[1]Lists!BF386,'[1]Multi-Field'!$F$97="undrained"),BH386,""))</f>
        <v/>
      </c>
      <c r="FB386" s="409" t="str">
        <f>IF(AND('[1]Multi-Field'!$E$98=[1]Lists!BF386,'[1]Multi-Field'!$F$98="Drained"),BI386,IF(AND('[1]Multi-Field'!$E$98=[1]Lists!BF386,'[1]Multi-Field'!$F$98="undrained"),BH386,""))</f>
        <v/>
      </c>
      <c r="FC386" s="409" t="str">
        <f>IF(AND('[1]Multi-Field'!$E$99=[1]Lists!BF386,'[1]Multi-Field'!$F$99="Drained"),BI386,IF(AND('[1]Multi-Field'!$E$99=[1]Lists!BF386,'[1]Multi-Field'!$F$99="undrained"),BH386,""))</f>
        <v/>
      </c>
      <c r="FD386" s="409" t="str">
        <f>IF(AND('[1]Multi-Field'!$E$100=[1]Lists!BF386,'[1]Multi-Field'!$F$100="Drained"),BI386,IF(AND('[1]Multi-Field'!$E$100=[1]Lists!BF386,'[1]Multi-Field'!$F$100="undrained"),BH386,""))</f>
        <v/>
      </c>
      <c r="FE386" s="409" t="str">
        <f>IF(AND('[1]Multi-Field'!$E$101=[1]Lists!BF386,'[1]Multi-Field'!$F$101="Drained"),BI386,IF(AND('[1]Multi-Field'!$E$101=[1]Lists!BF386,'[1]Multi-Field'!$F$101="undrained"),BH386,""))</f>
        <v/>
      </c>
      <c r="FF386" s="409" t="str">
        <f>IF(AND('[1]Multi-Field'!$E$102=[1]Lists!BF386,'[1]Multi-Field'!$F$102="Drained"),BI386,IF(AND('[1]Multi-Field'!$E$102=[1]Lists!BF386,'[1]Multi-Field'!$F$102="undrained"),BH386,""))</f>
        <v/>
      </c>
      <c r="FG386" s="409" t="str">
        <f>IF(AND('[1]Multi-Field'!$E$103=[1]Lists!BF386,'[1]Multi-Field'!$F$103="Drained"),BI386,IF(AND('[1]Multi-Field'!$E$103=[1]Lists!BF386,'[1]Multi-Field'!$F$103="undrained"),BH386,""))</f>
        <v/>
      </c>
      <c r="FH386" s="409" t="str">
        <f>IF(AND('[1]Multi-Field'!$E$104=[1]Lists!BF386,'[1]Multi-Field'!$F$104="Drained"),BI386,IF(AND('[1]Multi-Field'!$E$104=[1]Lists!BF386,'[1]Multi-Field'!$F$104="undrained"),BH386,""))</f>
        <v/>
      </c>
      <c r="FI386" s="409" t="str">
        <f>IF(AND('[1]Multi-Field'!$E$105=[1]Lists!BF386,'[1]Multi-Field'!$F$105="Drained"),BI386,IF(AND('[1]Multi-Field'!$E$105=[1]Lists!BF386,'[1]Multi-Field'!$F$105="undrained"),BH386,""))</f>
        <v/>
      </c>
      <c r="FJ386" s="409" t="str">
        <f>IF(AND('[1]Multi-Field'!$E$106=[1]Lists!BF386,'[1]Multi-Field'!$F$106="Drained"),BI386,IF(AND('[1]Multi-Field'!$E$106=[1]Lists!BF386,'[1]Multi-Field'!$F$106="undrained"),BH386,""))</f>
        <v/>
      </c>
      <c r="FK386" s="409" t="str">
        <f>IF(AND('[1]Multi-Field'!$E$107=[1]Lists!BF386,'[1]Multi-Field'!$F$107="Drained"),BI386,IF(AND('[1]Multi-Field'!$E$107=[1]Lists!BF386,'[1]Multi-Field'!$F$107="undrained"),BH386,""))</f>
        <v/>
      </c>
      <c r="FL386" s="409" t="str">
        <f>IF(AND('[1]Multi-Field'!$E$108=[1]Lists!BF386,'[1]Multi-Field'!$F$108="Drained"),BI386,IF(AND('[1]Multi-Field'!$E$108=[1]Lists!BF386,'[1]Multi-Field'!$F$108="undrained"),BH386,""))</f>
        <v/>
      </c>
      <c r="FM386" s="409" t="str">
        <f>IF(AND('[1]Multi-Field'!$E$109=[1]Lists!BF386,'[1]Multi-Field'!$F$109="Drained"),BI386,IF(AND('[1]Multi-Field'!$E$109=[1]Lists!BF386,'[1]Multi-Field'!$F$109="undrained"),BH386,""))</f>
        <v/>
      </c>
      <c r="FN386" s="409" t="str">
        <f>IF(AND('[1]Multi-Field'!$E$110=[1]Lists!BF386,'[1]Multi-Field'!$F$110="Drained"),BI386,IF(AND('[1]Multi-Field'!$E$110=[1]Lists!BF386,'[1]Multi-Field'!$F$110="undrained"),BH386,""))</f>
        <v/>
      </c>
      <c r="FO386" s="409" t="str">
        <f>IF(AND('[1]Multi-Field'!$E$111=[1]Lists!BF386,'[1]Multi-Field'!$F$111="Drained"),BI386,IF(AND('[1]Multi-Field'!$E$111=[1]Lists!BF386,'[1]Multi-Field'!$F$111="undrained"),BH386,""))</f>
        <v/>
      </c>
      <c r="FP386" s="409" t="str">
        <f>IF(AND('[1]Multi-Field'!$E$112=[1]Lists!BF386,'[1]Multi-Field'!$F$112="Drained"),BI386,IF(AND('[1]Multi-Field'!$E$112=[1]Lists!BF386,'[1]Multi-Field'!$F$112="undrained"),BH386,""))</f>
        <v/>
      </c>
      <c r="FQ386" s="409" t="str">
        <f>IF(AND('[1]Multi-Field'!$E$113=[1]Lists!BF386,'[1]Multi-Field'!$F$113="Drained"),BI386,IF(AND('[1]Multi-Field'!$E$113=[1]Lists!BF386,'[1]Multi-Field'!$F$113="undrained"),BH386,""))</f>
        <v/>
      </c>
      <c r="FR386" s="409" t="str">
        <f>IF(AND('[1]Multi-Field'!$E$114=[1]Lists!BF386,'[1]Multi-Field'!$F$114="Drained"),BI386,IF(AND('[1]Multi-Field'!$E$114=[1]Lists!BF386,'[1]Multi-Field'!$F$114="undrained"),BH386,""))</f>
        <v/>
      </c>
      <c r="FS386" s="409" t="str">
        <f>IF(AND('[1]Multi-Field'!$E$115=[1]Lists!BF386,'[1]Multi-Field'!$F$115="Drained"),BI386,IF(AND('[1]Multi-Field'!$E$115=[1]Lists!BF386,'[1]Multi-Field'!$F$115="undrained"),BH386,""))</f>
        <v/>
      </c>
      <c r="FT386" s="409" t="str">
        <f>IF(AND('[1]Multi-Field'!$E$116=[1]Lists!BF386,'[1]Multi-Field'!$F$116="Drained"),BI386,IF(AND('[1]Multi-Field'!$E$116=[1]Lists!BF386,'[1]Multi-Field'!$F$116="undrained"),BH386,""))</f>
        <v/>
      </c>
      <c r="FU386" s="409" t="str">
        <f>IF(AND('[1]Multi-Field'!$E$117=[1]Lists!BF386,'[1]Multi-Field'!$F$117="Drained"),BI386,IF(AND('[1]Multi-Field'!$E$117=[1]Lists!BF386,'[1]Multi-Field'!$F$117="undrained"),BH386,""))</f>
        <v/>
      </c>
      <c r="FV386" s="409" t="str">
        <f>IF(AND('[1]Multi-Field'!$E$118=[1]Lists!BF386,'[1]Multi-Field'!$F$118="Drained"),BI386,IF(AND('[1]Multi-Field'!$E$118=[1]Lists!BF386,'[1]Multi-Field'!$F$118="undrained"),BH386,""))</f>
        <v/>
      </c>
      <c r="FW386" s="409" t="str">
        <f>IF(AND('[1]Multi-Field'!$E$119=[1]Lists!BF386,'[1]Multi-Field'!$F$119="Drained"),BI386,IF(AND('[1]Multi-Field'!$E$119=[1]Lists!BF386,'[1]Multi-Field'!$F$119="undrained"),BH386,""))</f>
        <v/>
      </c>
      <c r="FX386" s="409" t="str">
        <f>IF(AND('[1]Multi-Field'!$E$120=[1]Lists!BF386,'[1]Multi-Field'!$F$120="Drained"),BI386,IF(AND('[1]Multi-Field'!$E$120=[1]Lists!BF386,'[1]Multi-Field'!$F$120="undrained"),BH386,""))</f>
        <v/>
      </c>
      <c r="GC386" s="4">
        <v>1</v>
      </c>
    </row>
    <row r="387" spans="1:185" ht="13.5" customHeight="1">
      <c r="A387" s="7" t="s">
        <v>473</v>
      </c>
      <c r="B387" s="7"/>
      <c r="C387" s="7"/>
      <c r="D387" s="8">
        <v>60</v>
      </c>
      <c r="E387" s="8">
        <f t="shared" ref="E387:E450" si="60">ROUND((D387+(G387-D387)*1/3),0)</f>
        <v>62</v>
      </c>
      <c r="F387" s="8">
        <f t="shared" ref="F387:F450" si="61">ROUND((D387+(G387-D387)*2/3),0)</f>
        <v>63</v>
      </c>
      <c r="G387" s="8">
        <v>65</v>
      </c>
      <c r="H387" s="8">
        <v>75</v>
      </c>
      <c r="I387" s="8">
        <f t="shared" si="57"/>
        <v>75</v>
      </c>
      <c r="J387" s="8">
        <f t="shared" si="58"/>
        <v>75</v>
      </c>
      <c r="K387" s="8">
        <v>75</v>
      </c>
      <c r="L387" s="8">
        <v>105</v>
      </c>
      <c r="M387" s="8">
        <f t="shared" ref="M387:M450" si="62">ROUND((L387+(O387-L387)*1/3),0)</f>
        <v>108</v>
      </c>
      <c r="N387" s="8">
        <f t="shared" ref="N387:N450" si="63">ROUND((L387+(O387-L387)*2/3),0)</f>
        <v>112</v>
      </c>
      <c r="O387" s="8">
        <v>115</v>
      </c>
      <c r="P387" s="391">
        <v>362</v>
      </c>
      <c r="Q387" s="394"/>
      <c r="R387" s="395" t="b">
        <f>IF(OR('Multi-Field'!AA364=Lists!$AC$42,'Multi-Field'!AA364=Lists!$AC$43),IF('Multi-Field'!Z364="x",(IF('Multi-Field'!AC364=Lists!$Q$11,Lists!$R$11,IF('Multi-Field'!AC364=Lists!$Q$12,Lists!$R$12,IF('Multi-Field'!AC364=Lists!$Q$13,Lists!$R$13,IF('Multi-Field'!AC364=Lists!$Q$14,Lists!$R$14))))),IF('Multi-Field'!X364="x",(IF('Multi-Field'!AC364=Lists!$Q$11,Lists!$S$11,IF('Multi-Field'!AC364=Lists!$Q$12,Lists!$S$12,IF('Multi-Field'!AC364=Lists!$Q$13,Lists!$S$13,IF('Multi-Field'!AC364=Lists!$Q$14,Lists!$S$14))))),IF('Multi-Field'!V364="x",(IF('Multi-Field'!AC364=Lists!$Q$11,Lists!$T$11,IF('Multi-Field'!AC364=Lists!$Q$12,Lists!$T$12,IF('Multi-Field'!AC364=Lists!$Q$13,Lists!$T$13,IF('Multi-Field'!AC364=Lists!$Q$14,Lists!$T$14))))),0))))</f>
        <v>0</v>
      </c>
      <c r="S387" s="395" t="str">
        <f t="shared" si="59"/>
        <v/>
      </c>
      <c r="T387" s="395"/>
      <c r="U387" s="396"/>
      <c r="BF387" s="411" t="s">
        <v>1551</v>
      </c>
      <c r="BG387" s="412">
        <v>2</v>
      </c>
      <c r="BH387" s="412">
        <v>4</v>
      </c>
      <c r="BI387" s="412">
        <v>4.5</v>
      </c>
      <c r="BJ387" s="409" t="e">
        <f>IF(AND('[1]Single Field'!#REF!=[1]Lists!BF387,'[1]Single Field'!#REF!="Drained"),"x",IF(AND('[1]Single Field'!#REF!=[1]Lists!BF387,'[1]Single Field'!#REF!="Undrained"),O,""))</f>
        <v>#REF!</v>
      </c>
      <c r="BK387" s="409" t="str">
        <f>IF(AND('[1]Multi-Field'!$E$3=[1]Lists!BF387,'[1]Multi-Field'!$F$3="Drained"),BI387,IF(AND('[1]Multi-Field'!$E$3=BF387,'[1]Multi-Field'!$F$3="undrained"),BH387,""))</f>
        <v/>
      </c>
      <c r="BL387" s="409" t="str">
        <f>IF(AND('[1]Multi-Field'!$E$4=BF387,'[1]Multi-Field'!$F$4="Drained"),BI387,IF(AND('[1]Multi-Field'!$E$4=BF387,'[1]Multi-Field'!$F$4="undrained"),BH387,""))</f>
        <v/>
      </c>
      <c r="BM387" s="409" t="str">
        <f>IF(AND('[1]Multi-Field'!$E$5=BF387,'[1]Multi-Field'!$F$5="Drained"),BI387,IF(AND('[1]Multi-Field'!$E$5=BF387,'[1]Multi-Field'!$F$5="undrained"),BH387,""))</f>
        <v/>
      </c>
      <c r="BN387" s="409" t="str">
        <f>IF(AND('[1]Multi-Field'!$E$6=BF387,'[1]Multi-Field'!$F$6="Drained"),BI387,IF(AND('[1]Multi-Field'!$E$6=BF387,'[1]Multi-Field'!$F$6="undrained"),BH387,""))</f>
        <v/>
      </c>
      <c r="BO387" s="409" t="str">
        <f>IF(AND('[1]Multi-Field'!$E$7=BF387,'[1]Multi-Field'!$F$7="Drained"),BI387,IF(AND('[1]Multi-Field'!$E$7=BF387,'[1]Multi-Field'!$F$7="undrained"),BH387,""))</f>
        <v/>
      </c>
      <c r="BP387" s="409" t="str">
        <f>IF(AND('[1]Multi-Field'!$E$8=BF387,'[1]Multi-Field'!$F$8="Drained"),BI387,IF(AND('[1]Multi-Field'!$E$8=BF387,'[1]Multi-Field'!$F$8="undrained"),BH387,""))</f>
        <v/>
      </c>
      <c r="BQ387" s="409" t="str">
        <f>IF(AND('[1]Multi-Field'!$E$9=BF387,'[1]Multi-Field'!$F$9="Drained"),BI387,IF(AND('[1]Multi-Field'!$E$9=BF387,'[1]Multi-Field'!$F$9="undrained"),BH387,""))</f>
        <v/>
      </c>
      <c r="BR387" s="409" t="str">
        <f>IF(AND('[1]Multi-Field'!$E$10=BF387,'[1]Multi-Field'!$F$10="Drained"),BI387,IF(AND('[1]Multi-Field'!$E$10=BF387,'[1]Multi-Field'!$F$10="undrained"),BH387,""))</f>
        <v/>
      </c>
      <c r="BS387" s="409" t="str">
        <f>IF(AND('[1]Multi-Field'!$E$11=BF387,'[1]Multi-Field'!$F$11="Drained"),BI387,IF(AND('[1]Multi-Field'!$E$11=BF387,'[1]Multi-Field'!$F$11="undrained"),BH387,""))</f>
        <v/>
      </c>
      <c r="BT387" s="409" t="str">
        <f>IF(AND('[1]Multi-Field'!$E$12=BF387,'[1]Multi-Field'!$F$12="Drained"),BI387,IF(AND('[1]Multi-Field'!$E$12=BF387,'[1]Multi-Field'!$F$12="undrained"),BH387,""))</f>
        <v/>
      </c>
      <c r="BU387" s="409" t="str">
        <f>IF(AND('[1]Multi-Field'!$E$13=BF387,'[1]Multi-Field'!$F$13="Drained"),BI387,IF(AND('[1]Multi-Field'!$E$3=BF387,'[1]Multi-Field'!$F$13="undrained"),BH387,""))</f>
        <v/>
      </c>
      <c r="BV387" s="409" t="str">
        <f>IF(AND('[1]Multi-Field'!$E$14=BF387,'[1]Multi-Field'!$F$14="Drained"),BI387,IF(AND('[1]Multi-Field'!$E$14=BF387,'[1]Multi-Field'!$F$14="undrained"),BH387,""))</f>
        <v/>
      </c>
      <c r="BW387" s="409" t="str">
        <f>IF(AND('[1]Multi-Field'!$E$15=BF387,'[1]Multi-Field'!$F$15="Drained"),BI387,IF(AND('[1]Multi-Field'!$E$15=BF387,'[1]Multi-Field'!$F$15="undrained"),BH387,""))</f>
        <v/>
      </c>
      <c r="BX387" s="409" t="str">
        <f>IF(AND('[1]Multi-Field'!$E$16=[1]Lists!BF387,'[1]Multi-Field'!$F$16="Drained"),BI387,IF(AND('[1]Multi-Field'!$E$16=[1]Lists!BF387,'[1]Multi-Field'!$F$16="undrained"),BH387,""))</f>
        <v/>
      </c>
      <c r="BY387" s="409" t="str">
        <f>IF(AND('[1]Multi-Field'!$E$17=[1]Lists!BF387,'[1]Multi-Field'!$F$17="Drained"),BI387,IF(AND('[1]Multi-Field'!$E$17=[1]Lists!BF387,'[1]Multi-Field'!$F$17="undrained"),BH387,""))</f>
        <v/>
      </c>
      <c r="BZ387" s="409" t="str">
        <f>IF(AND('[1]Multi-Field'!$E$18=[1]Lists!BF387,'[1]Multi-Field'!$F$18="Drained"),BI387,IF(AND('[1]Multi-Field'!$E$18=[1]Lists!BF387,'[1]Multi-Field'!$F$18="undrained"),BH387,""))</f>
        <v/>
      </c>
      <c r="CA387" s="409" t="str">
        <f>IF(AND('[1]Multi-Field'!$E$19=[1]Lists!BF387,'[1]Multi-Field'!$F$19="Drained"),BI387,IF(AND('[1]Multi-Field'!$E$19=[1]Lists!BF387,'[1]Multi-Field'!$F$19="undrained"),BH387,""))</f>
        <v/>
      </c>
      <c r="CB387" s="409" t="str">
        <f>IF(AND('[1]Multi-Field'!$E$20=[1]Lists!BF387,'[1]Multi-Field'!$F$20="Drained"),BI387,IF(AND('[1]Multi-Field'!$E$20=[1]Lists!BF387,'[1]Multi-Field'!$F$20="undrained"),BH387,""))</f>
        <v/>
      </c>
      <c r="CC387" s="409" t="str">
        <f>IF(AND('[1]Multi-Field'!$E$21=[1]Lists!BF387,'[1]Multi-Field'!$F$21="Drained"),BI387,IF(AND('[1]Multi-Field'!$E$21=[1]Lists!BF387,'[1]Multi-Field'!$F$21="undrained"),BH387,""))</f>
        <v/>
      </c>
      <c r="CD387" s="409" t="str">
        <f>IF(AND('[1]Multi-Field'!$E$22=[1]Lists!BF387,'[1]Multi-Field'!$F$22="Drained"),BI387,IF(AND('[1]Multi-Field'!$E$22=[1]Lists!BF387,'[1]Multi-Field'!$F$22="undrained"),BH387,""))</f>
        <v/>
      </c>
      <c r="CE387" s="409" t="str">
        <f>IF(AND('[1]Multi-Field'!$E$23=[1]Lists!BF387,'[1]Multi-Field'!$F$23="Drained"),BI387,IF(AND('[1]Multi-Field'!$E$23=[1]Lists!BF387,'[1]Multi-Field'!$F$23="undrained"),BH387,""))</f>
        <v/>
      </c>
      <c r="CF387" s="409" t="str">
        <f>IF(AND('[1]Multi-Field'!$E$24=[1]Lists!BF387,'[1]Multi-Field'!$F$24="Drained"),BI387,IF(AND('[1]Multi-Field'!$E$24=[1]Lists!BF387,'[1]Multi-Field'!$F$24="undrained"),BH387,""))</f>
        <v/>
      </c>
      <c r="CG387" s="409" t="str">
        <f>IF(AND('[1]Multi-Field'!$E$25=[1]Lists!BF387,'[1]Multi-Field'!$F$25="Drained"),BI387,IF(AND('[1]Multi-Field'!$E$25=[1]Lists!BF387,'[1]Multi-Field'!$F$25="undrained"),BH387,""))</f>
        <v/>
      </c>
      <c r="CH387" s="409" t="str">
        <f>IF(AND('[1]Multi-Field'!$E$26=[1]Lists!BF387,'[1]Multi-Field'!$F$26="Drained"),BI387,IF(AND('[1]Multi-Field'!$E$26=[1]Lists!BF387,'[1]Multi-Field'!$F$26="undrained"),BH387,""))</f>
        <v/>
      </c>
      <c r="CI387" s="409" t="str">
        <f>IF(AND('[1]Multi-Field'!$E$27=[1]Lists!BF387,'[1]Multi-Field'!$F$27="Drained"),BI387,IF(AND('[1]Multi-Field'!$E$27=[1]Lists!BF387,'[1]Multi-Field'!$F$27="undrained"),BH387,""))</f>
        <v/>
      </c>
      <c r="CJ387" s="409" t="str">
        <f>IF(AND('[1]Multi-Field'!$E$28=[1]Lists!BF387,'[1]Multi-Field'!$F$28="Drained"),BI387,IF(AND('[1]Multi-Field'!$E$28=[1]Lists!BF387,'[1]Multi-Field'!$F$28="undrained"),BH387,""))</f>
        <v/>
      </c>
      <c r="CK387" s="409" t="str">
        <f>IF(AND('[1]Multi-Field'!$E$29=[1]Lists!BF387,'[1]Multi-Field'!$F$29="Drained"),BI387,IF(AND('[1]Multi-Field'!$E$29=[1]Lists!BF387,'[1]Multi-Field'!$F$29="undrained"),BH387,""))</f>
        <v/>
      </c>
      <c r="CL387" s="409" t="str">
        <f>IF(AND('[1]Multi-Field'!$E$30=[1]Lists!BF387,'[1]Multi-Field'!$F$30="Drained"),BI387,IF(AND('[1]Multi-Field'!$E$30=[1]Lists!BF387,'[1]Multi-Field'!$F$30="undrained"),BH387,""))</f>
        <v/>
      </c>
      <c r="CM387" s="409" t="str">
        <f>IF(AND('[1]Multi-Field'!$E$31=[1]Lists!BF387,'[1]Multi-Field'!$F$31="Drained"),BI387,IF(AND('[1]Multi-Field'!$E$31=[1]Lists!BF387,'[1]Multi-Field'!$F$31="undrained"),BH387,""))</f>
        <v/>
      </c>
      <c r="CN387" s="409" t="str">
        <f>IF(AND('[1]Multi-Field'!$E$32=[1]Lists!BF387,'[1]Multi-Field'!$F$32="Drained"),BI387,IF(AND('[1]Multi-Field'!$E$32=[1]Lists!BF387,'[1]Multi-Field'!$F$32="undrained"),BH387,""))</f>
        <v/>
      </c>
      <c r="CO387" s="409" t="str">
        <f>IF(AND('[1]Multi-Field'!$E$33=[1]Lists!BF387,'[1]Multi-Field'!$F$33="Drained"),BI387,IF(AND('[1]Multi-Field'!$E$33=[1]Lists!BF387,'[1]Multi-Field'!$F$33="undrained"),BH387,""))</f>
        <v/>
      </c>
      <c r="CP387" s="409" t="str">
        <f>IF(AND('[1]Multi-Field'!$E$34=[1]Lists!BF387,'[1]Multi-Field'!$F$34="Drained"),BI387,IF(AND('[1]Multi-Field'!$E$34=[1]Lists!BF387,'[1]Multi-Field'!$F$34="undrained"),BH387,""))</f>
        <v/>
      </c>
      <c r="CQ387" s="409" t="str">
        <f>IF(AND('[1]Multi-Field'!$E$35=[1]Lists!BF387,'[1]Multi-Field'!$F$35="Drained"),BI387,IF(AND('[1]Multi-Field'!$E$35=[1]Lists!BF387,'[1]Multi-Field'!$F$35="undrained"),BH387,""))</f>
        <v/>
      </c>
      <c r="CR387" s="409" t="str">
        <f>IF(AND('[1]Multi-Field'!$E$36=[1]Lists!BF387,'[1]Multi-Field'!$F$36="Drained"),BI387,IF(AND('[1]Multi-Field'!$E$36=[1]Lists!BF387,'[1]Multi-Field'!$F$36="undrained"),BH387,""))</f>
        <v/>
      </c>
      <c r="CS387" s="409" t="str">
        <f>IF(AND('[1]Multi-Field'!$E$37=[1]Lists!BF387,'[1]Multi-Field'!$F$37="Drained"),BI387,IF(AND('[1]Multi-Field'!$E$37=[1]Lists!BF387,'[1]Multi-Field'!$F$37="undrained"),BH387,""))</f>
        <v/>
      </c>
      <c r="CT387" s="409" t="str">
        <f>IF(AND('[1]Multi-Field'!$E$38=[1]Lists!BF387,'[1]Multi-Field'!$F$38="Drained"),BI387,IF(AND('[1]Multi-Field'!$E$38=[1]Lists!BF387,'[1]Multi-Field'!$F$38="undrained"),BH387,""))</f>
        <v/>
      </c>
      <c r="CU387" s="409" t="str">
        <f>IF(AND('[1]Multi-Field'!$E$39=[1]Lists!BF387,'[1]Multi-Field'!$F$39="Drained"),BI387,IF(AND('[1]Multi-Field'!$E$39=[1]Lists!BF387,'[1]Multi-Field'!$F$39="undrained"),BH387,""))</f>
        <v/>
      </c>
      <c r="CV387" s="409" t="str">
        <f>IF(AND('[1]Multi-Field'!$E$40=[1]Lists!BF387,'[1]Multi-Field'!$F$40="Drained"),BI387,IF(AND('[1]Multi-Field'!$E$40=[1]Lists!BF387,'[1]Multi-Field'!$F$40="undrained"),BH387,""))</f>
        <v/>
      </c>
      <c r="CW387" s="409" t="str">
        <f>IF(AND('[1]Multi-Field'!$E$41=[1]Lists!BF387,'[1]Multi-Field'!$F$40="Drained"),BI387,IF(AND('[1]Multi-Field'!$E$40=[1]Lists!BF387,'[1]Multi-Field'!$F$40="undrained"),BH387,""))</f>
        <v/>
      </c>
      <c r="CX387" s="409" t="str">
        <f>IF(AND('[1]Multi-Field'!$E$42=[1]Lists!BF387,'[1]Multi-Field'!$F$42="Drained"),BI387,IF(AND('[1]Multi-Field'!$E$42=[1]Lists!BF387,'[1]Multi-Field'!$F$42="undrained"),BH387,""))</f>
        <v/>
      </c>
      <c r="CY387" s="409" t="str">
        <f>IF(AND('[1]Multi-Field'!$E$43=[1]Lists!BF387,'[1]Multi-Field'!$F$43="Drained"),BI387,IF(AND('[1]Multi-Field'!$E$43=[1]Lists!BF387,'[1]Multi-Field'!$F$43="undrained"),BH387,""))</f>
        <v/>
      </c>
      <c r="CZ387" s="409" t="str">
        <f>IF(AND('[1]Multi-Field'!$E$44=[1]Lists!BF387,'[1]Multi-Field'!$F$44="Drained"),BI387,IF(AND('[1]Multi-Field'!$E$44=[1]Lists!BF387,'[1]Multi-Field'!$F$44="undrained"),BH387,""))</f>
        <v/>
      </c>
      <c r="DA387" s="409" t="str">
        <f>IF(AND('[1]Multi-Field'!$E$45=[1]Lists!BF387,'[1]Multi-Field'!$F$45="Drained"),BI387,IF(AND('[1]Multi-Field'!$E$45=[1]Lists!BF387,'[1]Multi-Field'!$F$45="undrained"),BH387,""))</f>
        <v/>
      </c>
      <c r="DB387" s="409" t="str">
        <f>IF(AND('[1]Multi-Field'!$E$46=[1]Lists!BF387,'[1]Multi-Field'!$F$46="Drained"),BI387,IF(AND('[1]Multi-Field'!$E$46=[1]Lists!BF387,'[1]Multi-Field'!$F$46="undrained"),BH387,""))</f>
        <v/>
      </c>
      <c r="DC387" s="409" t="str">
        <f>IF(AND('[1]Multi-Field'!$E$47=[1]Lists!BF387,'[1]Multi-Field'!$F$47="Drained"),BI387,IF(AND('[1]Multi-Field'!$E$47=[1]Lists!BF387,'[1]Multi-Field'!$F$47="undrained"),BH387,""))</f>
        <v/>
      </c>
      <c r="DD387" s="409" t="str">
        <f>IF(AND('[1]Multi-Field'!$E$48=[1]Lists!BF387,'[1]Multi-Field'!$F$48="Drained"),BI387,IF(AND('[1]Multi-Field'!$E$48=[1]Lists!BF387,'[1]Multi-Field'!$F$48="undrained"),BH387,""))</f>
        <v/>
      </c>
      <c r="DE387" s="409" t="str">
        <f>IF(AND('[1]Multi-Field'!$E$49=[1]Lists!BF387,'[1]Multi-Field'!$F$49="Drained"),BI387,IF(AND('[1]Multi-Field'!$E$49=[1]Lists!BF387,'[1]Multi-Field'!$F$9="undrained"),BH387,""))</f>
        <v/>
      </c>
      <c r="DF387" s="409" t="str">
        <f>IF(AND('[1]Multi-Field'!$E$50=[1]Lists!BF387,'[1]Multi-Field'!$F$50="Drained"),BI387,IF(AND('[1]Multi-Field'!$E$50=[1]Lists!BF387,'[1]Multi-Field'!$F$50="undrained"),BH387,""))</f>
        <v/>
      </c>
      <c r="DG387" s="409" t="str">
        <f>IF(AND('[1]Multi-Field'!$E$51=[1]Lists!BF387,'[1]Multi-Field'!$F$51="Drained"),BI387,IF(AND('[1]Multi-Field'!$E$51=[1]Lists!BF387,'[1]Multi-Field'!$F$51="undrained"),BH387,""))</f>
        <v/>
      </c>
      <c r="DH387" s="409" t="str">
        <f>IF(AND('[1]Multi-Field'!$E$52=[1]Lists!BF387,'[1]Multi-Field'!$F$52="Drained"),BI387,IF(AND('[1]Multi-Field'!$E$52=[1]Lists!BF387,'[1]Multi-Field'!$F$52="undrained"),BH387,""))</f>
        <v/>
      </c>
      <c r="DI387" s="409" t="str">
        <f>IF(AND('[1]Multi-Field'!$E$53=[1]Lists!BF387,'[1]Multi-Field'!$F$53="Drained"),BI387,IF(AND('[1]Multi-Field'!$E$53=[1]Lists!BF387,'[1]Multi-Field'!$F$53="undrained"),BH387,""))</f>
        <v/>
      </c>
      <c r="DJ387" s="409" t="str">
        <f>IF(AND('[1]Multi-Field'!$E$54=[1]Lists!BF387,'[1]Multi-Field'!$F$54="Drained"),BI387,IF(AND('[1]Multi-Field'!$E$54=[1]Lists!BF387,'[1]Multi-Field'!$F$54="undrained"),BH387,""))</f>
        <v/>
      </c>
      <c r="DK387" s="409" t="str">
        <f>IF(AND('[1]Multi-Field'!$E$55=[1]Lists!BF387,'[1]Multi-Field'!$F$55="Drained"),BI387,IF(AND('[1]Multi-Field'!$E$55=[1]Lists!BF387,'[1]Multi-Field'!$F$55="undrained"),BH387,""))</f>
        <v/>
      </c>
      <c r="DL387" s="409" t="str">
        <f>IF(AND('[1]Multi-Field'!$E$56=[1]Lists!BF387,'[1]Multi-Field'!$F$56="Drained"),BI387,IF(AND('[1]Multi-Field'!$E$56=[1]Lists!BF387,'[1]Multi-Field'!$F$56="undrained"),BH387,""))</f>
        <v/>
      </c>
      <c r="DM387" s="409" t="str">
        <f>IF(AND('[1]Multi-Field'!$E$57=[1]Lists!BF387,'[1]Multi-Field'!$F$57="Drained"),BI387,IF(AND('[1]Multi-Field'!$E$57=[1]Lists!BF387,'[1]Multi-Field'!$F$57="undrained"),BH387,""))</f>
        <v/>
      </c>
      <c r="DN387" s="409" t="str">
        <f>IF(AND('[1]Multi-Field'!$E$58=[1]Lists!BF387,'[1]Multi-Field'!$F$58="Drained"),BI387,IF(AND('[1]Multi-Field'!$E$58=[1]Lists!BF387,'[1]Multi-Field'!$F$58="undrained"),BH387,""))</f>
        <v/>
      </c>
      <c r="DO387" s="409" t="str">
        <f>IF(AND('[1]Multi-Field'!$E$59=[1]Lists!BF387,'[1]Multi-Field'!$F$59="Drained"),BI387,IF(AND('[1]Multi-Field'!$E$59=[1]Lists!BF387,'[1]Multi-Field'!$F$59="undrained"),BH387,""))</f>
        <v/>
      </c>
      <c r="DP387" s="409" t="str">
        <f>IF(AND('[1]Multi-Field'!$E$60=[1]Lists!BF387,'[1]Multi-Field'!$F$60="Drained"),BI387,IF(AND('[1]Multi-Field'!$E$60=[1]Lists!BF387,'[1]Multi-Field'!$F$60="undrained"),BH387,""))</f>
        <v/>
      </c>
      <c r="DQ387" s="409" t="str">
        <f>IF(AND('[1]Multi-Field'!$E$61=[1]Lists!BF387,'[1]Multi-Field'!$F$61="Drained"),BI387,IF(AND('[1]Multi-Field'!$E$61=[1]Lists!BF387,'[1]Multi-Field'!$F$61="undrained"),BH387,""))</f>
        <v/>
      </c>
      <c r="DR387" s="409" t="str">
        <f>IF(AND('[1]Multi-Field'!$E$62=[1]Lists!BF387,'[1]Multi-Field'!$F$62="Drained"),BI387,IF(AND('[1]Multi-Field'!$E$62=[1]Lists!BF387,'[1]Multi-Field'!$F$62="undrained"),BH387,""))</f>
        <v/>
      </c>
      <c r="DS387" s="409" t="str">
        <f>IF(AND('[1]Multi-Field'!$E$63=[1]Lists!BF387,'[1]Multi-Field'!$F$63="Drained"),BI387,IF(AND('[1]Multi-Field'!$E$63=[1]Lists!BF387,'[1]Multi-Field'!$F$63="undrained"),BH387,""))</f>
        <v/>
      </c>
      <c r="DT387" s="409" t="str">
        <f>IF(AND('[1]Multi-Field'!$E$64=[1]Lists!BF387,'[1]Multi-Field'!$F$64="Drained"),BI387,IF(AND('[1]Multi-Field'!$E$64=[1]Lists!BF387,'[1]Multi-Field'!$F$64="undrained"),BH387,""))</f>
        <v/>
      </c>
      <c r="DU387" s="409" t="str">
        <f>IF(AND('[1]Multi-Field'!$E$65=[1]Lists!BF387,'[1]Multi-Field'!$F$65="Drained"),BI387,IF(AND('[1]Multi-Field'!$E$65=[1]Lists!BF387,'[1]Multi-Field'!$F$65="undrained"),BH387,""))</f>
        <v/>
      </c>
      <c r="DV387" s="409" t="str">
        <f>IF(AND('[1]Multi-Field'!$E$66=[1]Lists!BF387,'[1]Multi-Field'!$F$66="Drained"),BI387,IF(AND('[1]Multi-Field'!$E$66=[1]Lists!BF387,'[1]Multi-Field'!$F$66="undrained"),BH387,""))</f>
        <v/>
      </c>
      <c r="DW387" s="409" t="str">
        <f>IF(AND('[1]Multi-Field'!$E$67=[1]Lists!BF387,'[1]Multi-Field'!$F$67="Drained"),BI387,IF(AND('[1]Multi-Field'!$E$67=[1]Lists!BF387,'[1]Multi-Field'!$F$67="undrained"),BH387,""))</f>
        <v/>
      </c>
      <c r="DX387" s="409" t="str">
        <f>IF(AND('[1]Multi-Field'!$E$68=[1]Lists!BF387,'[1]Multi-Field'!$F$68="Drained"),BI387,IF(AND('[1]Multi-Field'!$E$68=[1]Lists!BF387,'[1]Multi-Field'!$F$68="undrained"),BH387,""))</f>
        <v/>
      </c>
      <c r="DY387" s="409" t="str">
        <f>IF(AND('[1]Multi-Field'!$E$69=[1]Lists!BF387,'[1]Multi-Field'!$F$69="Drained"),BI387,IF(AND('[1]Multi-Field'!$E$69=[1]Lists!BF387,'[1]Multi-Field'!$F$69="undrained"),BH387,""))</f>
        <v/>
      </c>
      <c r="DZ387" s="409" t="str">
        <f>IF(AND('[1]Multi-Field'!$E$70=[1]Lists!BF387,'[1]Multi-Field'!$F$70="Drained"),BI387,IF(AND('[1]Multi-Field'!$E$70=[1]Lists!BF387,'[1]Multi-Field'!$F$70="undrained"),BH387,""))</f>
        <v/>
      </c>
      <c r="EA387" s="409" t="str">
        <f>IF(AND('[1]Multi-Field'!$E$71=[1]Lists!BF387,'[1]Multi-Field'!$F$71="Drained"),BI387,IF(AND('[1]Multi-Field'!$E$71=[1]Lists!BF387,'[1]Multi-Field'!$F$71="undrained"),BH387,""))</f>
        <v/>
      </c>
      <c r="EB387" s="409" t="str">
        <f>IF(AND('[1]Multi-Field'!$E$72=[1]Lists!BF387,'[1]Multi-Field'!$F$72="Drained"),BI387,IF(AND('[1]Multi-Field'!$E$72=[1]Lists!BF387,'[1]Multi-Field'!$F$72="undrained"),BH387,""))</f>
        <v/>
      </c>
      <c r="EC387" s="409" t="str">
        <f>IF(AND('[1]Multi-Field'!$E$73=[1]Lists!BF387,'[1]Multi-Field'!$F$73="Drained"),BI387,IF(AND('[1]Multi-Field'!$E$73=[1]Lists!BF387,'[1]Multi-Field'!$F$73="undrained"),BH387,""))</f>
        <v/>
      </c>
      <c r="ED387" s="409" t="str">
        <f>IF(AND('[1]Multi-Field'!$E$74=[1]Lists!BF387,'[1]Multi-Field'!$F$74="Drained"),BI387,IF(AND('[1]Multi-Field'!$E$74=[1]Lists!BF387,'[1]Multi-Field'!$F$74="undrained"),BH387,""))</f>
        <v/>
      </c>
      <c r="EE387" s="409" t="str">
        <f>IF(AND('[1]Multi-Field'!$E$75=[1]Lists!BF387,'[1]Multi-Field'!$F$75="Drained"),BI387,IF(AND('[1]Multi-Field'!$E$75=[1]Lists!BF387,'[1]Multi-Field'!$F$75="undrained"),BH387,""))</f>
        <v/>
      </c>
      <c r="EF387" s="409" t="str">
        <f>IF(AND('[1]Multi-Field'!$E$76=[1]Lists!BF387,'[1]Multi-Field'!$F$76="Drained"),BI387,IF(AND('[1]Multi-Field'!$E$76=[1]Lists!BF387,'[1]Multi-Field'!$F$6="undrained"),BH387,""))</f>
        <v/>
      </c>
      <c r="EG387" s="409" t="str">
        <f>IF(AND('[1]Multi-Field'!$E$77=[1]Lists!BF387,'[1]Multi-Field'!$F$77="Drained"),BI387,IF(AND('[1]Multi-Field'!$E$77=[1]Lists!BF387,'[1]Multi-Field'!$F$77="undrained"),BH387,""))</f>
        <v/>
      </c>
      <c r="EH387" s="409" t="str">
        <f>IF(AND('[1]Multi-Field'!$E$78=[1]Lists!BF387,'[1]Multi-Field'!$F$78="Drained"),BI387,IF(AND('[1]Multi-Field'!$E$78=[1]Lists!BF387,'[1]Multi-Field'!$F$78="undrained"),BH387,""))</f>
        <v/>
      </c>
      <c r="EI387" s="409" t="str">
        <f>IF(AND('[1]Multi-Field'!$E$79=[1]Lists!BF387,'[1]Multi-Field'!$F$79="Drained"),BI387,IF(AND('[1]Multi-Field'!$E$79=[1]Lists!BF387,'[1]Multi-Field'!$F$79="undrained"),BH387,""))</f>
        <v/>
      </c>
      <c r="EJ387" s="409" t="str">
        <f>IF(AND('[1]Multi-Field'!$E$80=[1]Lists!BF387,'[1]Multi-Field'!$F$80="Drained"),BI387,IF(AND('[1]Multi-Field'!$E$80=[1]Lists!BF387,'[1]Multi-Field'!$F$80="undrained"),BH387,""))</f>
        <v/>
      </c>
      <c r="EK387" s="409" t="str">
        <f>IF(AND('[1]Multi-Field'!$E$81=[1]Lists!BF387,'[1]Multi-Field'!$F$81="Drained"),BI387,IF(AND('[1]Multi-Field'!$E$81=[1]Lists!BF387,'[1]Multi-Field'!$F$81="undrained"),BH387,""))</f>
        <v/>
      </c>
      <c r="EL387" s="409" t="str">
        <f>IF(AND('[1]Multi-Field'!$E$82=[1]Lists!BF387,'[1]Multi-Field'!$F$82="Drained"),BI387,IF(AND('[1]Multi-Field'!$E$82=[1]Lists!BF387,'[1]Multi-Field'!$F$82="undrained"),BH387,""))</f>
        <v/>
      </c>
      <c r="EM387" s="409" t="str">
        <f>IF(AND('[1]Multi-Field'!$E$83=[1]Lists!BF387,'[1]Multi-Field'!$F$83="Drained"),BI387,IF(AND('[1]Multi-Field'!$E$83=[1]Lists!BF387,'[1]Multi-Field'!$F$83="undrained"),BH387,""))</f>
        <v/>
      </c>
      <c r="EN387" s="409" t="str">
        <f>IF(AND('[1]Multi-Field'!$E$84=[1]Lists!BF387,'[1]Multi-Field'!$F$84="Drained"),BI387,IF(AND('[1]Multi-Field'!$E$84=[1]Lists!BF387,'[1]Multi-Field'!$F$84="undrained"),BH387,""))</f>
        <v/>
      </c>
      <c r="EO387" s="409" t="str">
        <f>IF(AND('[1]Multi-Field'!$E$85=[1]Lists!BF387,'[1]Multi-Field'!$F$85="Drained"),BI387,IF(AND('[1]Multi-Field'!$E$85=[1]Lists!BF387,'[1]Multi-Field'!$F$85="undrained"),BH387,""))</f>
        <v/>
      </c>
      <c r="EP387" s="409" t="str">
        <f>IF(AND('[1]Multi-Field'!$E$86=[1]Lists!BF387,'[1]Multi-Field'!$F$86="Drained"),BI387,IF(AND('[1]Multi-Field'!$E$86=[1]Lists!BF387,'[1]Multi-Field'!$F$86="undrained"),BH387,""))</f>
        <v/>
      </c>
      <c r="EQ387" s="409" t="str">
        <f>IF(AND('[1]Multi-Field'!$E$87=[1]Lists!BF387,'[1]Multi-Field'!$F$87="Drained"),BI387,IF(AND('[1]Multi-Field'!$E$87=[1]Lists!BF387,'[1]Multi-Field'!$F$87="undrained"),BH387,""))</f>
        <v/>
      </c>
      <c r="ER387" s="409" t="str">
        <f>IF(AND('[1]Multi-Field'!$E$88=[1]Lists!BF387,'[1]Multi-Field'!$F$88="Drained"),BI387,IF(AND('[1]Multi-Field'!$E$88=[1]Lists!BF387,'[1]Multi-Field'!$F$88="undrained"),BH387,""))</f>
        <v/>
      </c>
      <c r="ES387" s="409" t="str">
        <f>IF(AND('[1]Multi-Field'!$E$89=[1]Lists!BF387,'[1]Multi-Field'!$F$89="Drained"),BI387,IF(AND('[1]Multi-Field'!$E$89=[1]Lists!BF387,'[1]Multi-Field'!$F$89="undrained"),BH387,""))</f>
        <v/>
      </c>
      <c r="ET387" s="409" t="str">
        <f>IF(AND('[1]Multi-Field'!$E$90=[1]Lists!BF387,'[1]Multi-Field'!$F$90="Drained"),BI387,IF(AND('[1]Multi-Field'!$E$90=[1]Lists!BF387,'[1]Multi-Field'!$F$90="undrained"),BH387,""))</f>
        <v/>
      </c>
      <c r="EU387" s="409" t="str">
        <f>IF(AND('[1]Multi-Field'!$E$91=[1]Lists!BF387,'[1]Multi-Field'!$F$91="Drained"),BI387,IF(AND('[1]Multi-Field'!$E$91=[1]Lists!BF387,'[1]Multi-Field'!$F$91="undrained"),BH387,""))</f>
        <v/>
      </c>
      <c r="EV387" s="409" t="str">
        <f>IF(AND('[1]Multi-Field'!$E$92=[1]Lists!BF387,'[1]Multi-Field'!$F$92="Drained"),BI387,IF(AND('[1]Multi-Field'!$E$92=[1]Lists!BF387,'[1]Multi-Field'!$F$92="undrained"),BH387,""))</f>
        <v/>
      </c>
      <c r="EW387" s="409" t="str">
        <f>IF(AND('[1]Multi-Field'!$E$93=[1]Lists!BF387,'[1]Multi-Field'!$F$93="Drained"),BI387,IF(AND('[1]Multi-Field'!$E$93=[1]Lists!BF387,'[1]Multi-Field'!$F$93="undrained"),BH387,""))</f>
        <v/>
      </c>
      <c r="EX387" s="409" t="str">
        <f>IF(AND('[1]Multi-Field'!$E$94=[1]Lists!BF387,'[1]Multi-Field'!$F$94="Drained"),BI387,IF(AND('[1]Multi-Field'!$E$94=[1]Lists!BF387,'[1]Multi-Field'!$F$94="undrained"),BH387,""))</f>
        <v/>
      </c>
      <c r="EY387" s="409" t="str">
        <f>IF(AND('[1]Multi-Field'!$E$95=[1]Lists!BF387,'[1]Multi-Field'!$F$95="Drained"),BI387,IF(AND('[1]Multi-Field'!$E$95=[1]Lists!BF387,'[1]Multi-Field'!$F$95="undrained"),BH387,""))</f>
        <v/>
      </c>
      <c r="EZ387" s="409" t="str">
        <f>IF(AND('[1]Multi-Field'!$E$96=[1]Lists!BF387,'[1]Multi-Field'!$F$96="Drained"),BI387,IF(AND('[1]Multi-Field'!$E$96=[1]Lists!BF387,'[1]Multi-Field'!$F$96="undrained"),BH387,""))</f>
        <v/>
      </c>
      <c r="FA387" s="409" t="str">
        <f>IF(AND('[1]Multi-Field'!$E$97=[1]Lists!BF387,'[1]Multi-Field'!$F$97="Drained"),BI387,IF(AND('[1]Multi-Field'!$E$97=[1]Lists!BF387,'[1]Multi-Field'!$F$97="undrained"),BH387,""))</f>
        <v/>
      </c>
      <c r="FB387" s="409" t="str">
        <f>IF(AND('[1]Multi-Field'!$E$98=[1]Lists!BF387,'[1]Multi-Field'!$F$98="Drained"),BI387,IF(AND('[1]Multi-Field'!$E$98=[1]Lists!BF387,'[1]Multi-Field'!$F$98="undrained"),BH387,""))</f>
        <v/>
      </c>
      <c r="FC387" s="409" t="str">
        <f>IF(AND('[1]Multi-Field'!$E$99=[1]Lists!BF387,'[1]Multi-Field'!$F$99="Drained"),BI387,IF(AND('[1]Multi-Field'!$E$99=[1]Lists!BF387,'[1]Multi-Field'!$F$99="undrained"),BH387,""))</f>
        <v/>
      </c>
      <c r="FD387" s="409" t="str">
        <f>IF(AND('[1]Multi-Field'!$E$100=[1]Lists!BF387,'[1]Multi-Field'!$F$100="Drained"),BI387,IF(AND('[1]Multi-Field'!$E$100=[1]Lists!BF387,'[1]Multi-Field'!$F$100="undrained"),BH387,""))</f>
        <v/>
      </c>
      <c r="FE387" s="409" t="str">
        <f>IF(AND('[1]Multi-Field'!$E$101=[1]Lists!BF387,'[1]Multi-Field'!$F$101="Drained"),BI387,IF(AND('[1]Multi-Field'!$E$101=[1]Lists!BF387,'[1]Multi-Field'!$F$101="undrained"),BH387,""))</f>
        <v/>
      </c>
      <c r="FF387" s="409" t="str">
        <f>IF(AND('[1]Multi-Field'!$E$102=[1]Lists!BF387,'[1]Multi-Field'!$F$102="Drained"),BI387,IF(AND('[1]Multi-Field'!$E$102=[1]Lists!BF387,'[1]Multi-Field'!$F$102="undrained"),BH387,""))</f>
        <v/>
      </c>
      <c r="FG387" s="409" t="str">
        <f>IF(AND('[1]Multi-Field'!$E$103=[1]Lists!BF387,'[1]Multi-Field'!$F$103="Drained"),BI387,IF(AND('[1]Multi-Field'!$E$103=[1]Lists!BF387,'[1]Multi-Field'!$F$103="undrained"),BH387,""))</f>
        <v/>
      </c>
      <c r="FH387" s="409" t="str">
        <f>IF(AND('[1]Multi-Field'!$E$104=[1]Lists!BF387,'[1]Multi-Field'!$F$104="Drained"),BI387,IF(AND('[1]Multi-Field'!$E$104=[1]Lists!BF387,'[1]Multi-Field'!$F$104="undrained"),BH387,""))</f>
        <v/>
      </c>
      <c r="FI387" s="409" t="str">
        <f>IF(AND('[1]Multi-Field'!$E$105=[1]Lists!BF387,'[1]Multi-Field'!$F$105="Drained"),BI387,IF(AND('[1]Multi-Field'!$E$105=[1]Lists!BF387,'[1]Multi-Field'!$F$105="undrained"),BH387,""))</f>
        <v/>
      </c>
      <c r="FJ387" s="409" t="str">
        <f>IF(AND('[1]Multi-Field'!$E$106=[1]Lists!BF387,'[1]Multi-Field'!$F$106="Drained"),BI387,IF(AND('[1]Multi-Field'!$E$106=[1]Lists!BF387,'[1]Multi-Field'!$F$106="undrained"),BH387,""))</f>
        <v/>
      </c>
      <c r="FK387" s="409" t="str">
        <f>IF(AND('[1]Multi-Field'!$E$107=[1]Lists!BF387,'[1]Multi-Field'!$F$107="Drained"),BI387,IF(AND('[1]Multi-Field'!$E$107=[1]Lists!BF387,'[1]Multi-Field'!$F$107="undrained"),BH387,""))</f>
        <v/>
      </c>
      <c r="FL387" s="409" t="str">
        <f>IF(AND('[1]Multi-Field'!$E$108=[1]Lists!BF387,'[1]Multi-Field'!$F$108="Drained"),BI387,IF(AND('[1]Multi-Field'!$E$108=[1]Lists!BF387,'[1]Multi-Field'!$F$108="undrained"),BH387,""))</f>
        <v/>
      </c>
      <c r="FM387" s="409" t="str">
        <f>IF(AND('[1]Multi-Field'!$E$109=[1]Lists!BF387,'[1]Multi-Field'!$F$109="Drained"),BI387,IF(AND('[1]Multi-Field'!$E$109=[1]Lists!BF387,'[1]Multi-Field'!$F$109="undrained"),BH387,""))</f>
        <v/>
      </c>
      <c r="FN387" s="409" t="str">
        <f>IF(AND('[1]Multi-Field'!$E$110=[1]Lists!BF387,'[1]Multi-Field'!$F$110="Drained"),BI387,IF(AND('[1]Multi-Field'!$E$110=[1]Lists!BF387,'[1]Multi-Field'!$F$110="undrained"),BH387,""))</f>
        <v/>
      </c>
      <c r="FO387" s="409" t="str">
        <f>IF(AND('[1]Multi-Field'!$E$111=[1]Lists!BF387,'[1]Multi-Field'!$F$111="Drained"),BI387,IF(AND('[1]Multi-Field'!$E$111=[1]Lists!BF387,'[1]Multi-Field'!$F$111="undrained"),BH387,""))</f>
        <v/>
      </c>
      <c r="FP387" s="409" t="str">
        <f>IF(AND('[1]Multi-Field'!$E$112=[1]Lists!BF387,'[1]Multi-Field'!$F$112="Drained"),BI387,IF(AND('[1]Multi-Field'!$E$112=[1]Lists!BF387,'[1]Multi-Field'!$F$112="undrained"),BH387,""))</f>
        <v/>
      </c>
      <c r="FQ387" s="409" t="str">
        <f>IF(AND('[1]Multi-Field'!$E$113=[1]Lists!BF387,'[1]Multi-Field'!$F$113="Drained"),BI387,IF(AND('[1]Multi-Field'!$E$113=[1]Lists!BF387,'[1]Multi-Field'!$F$113="undrained"),BH387,""))</f>
        <v/>
      </c>
      <c r="FR387" s="409" t="str">
        <f>IF(AND('[1]Multi-Field'!$E$114=[1]Lists!BF387,'[1]Multi-Field'!$F$114="Drained"),BI387,IF(AND('[1]Multi-Field'!$E$114=[1]Lists!BF387,'[1]Multi-Field'!$F$114="undrained"),BH387,""))</f>
        <v/>
      </c>
      <c r="FS387" s="409" t="str">
        <f>IF(AND('[1]Multi-Field'!$E$115=[1]Lists!BF387,'[1]Multi-Field'!$F$115="Drained"),BI387,IF(AND('[1]Multi-Field'!$E$115=[1]Lists!BF387,'[1]Multi-Field'!$F$115="undrained"),BH387,""))</f>
        <v/>
      </c>
      <c r="FT387" s="409" t="str">
        <f>IF(AND('[1]Multi-Field'!$E$116=[1]Lists!BF387,'[1]Multi-Field'!$F$116="Drained"),BI387,IF(AND('[1]Multi-Field'!$E$116=[1]Lists!BF387,'[1]Multi-Field'!$F$116="undrained"),BH387,""))</f>
        <v/>
      </c>
      <c r="FU387" s="409" t="str">
        <f>IF(AND('[1]Multi-Field'!$E$117=[1]Lists!BF387,'[1]Multi-Field'!$F$117="Drained"),BI387,IF(AND('[1]Multi-Field'!$E$117=[1]Lists!BF387,'[1]Multi-Field'!$F$117="undrained"),BH387,""))</f>
        <v/>
      </c>
      <c r="FV387" s="409" t="str">
        <f>IF(AND('[1]Multi-Field'!$E$118=[1]Lists!BF387,'[1]Multi-Field'!$F$118="Drained"),BI387,IF(AND('[1]Multi-Field'!$E$118=[1]Lists!BF387,'[1]Multi-Field'!$F$118="undrained"),BH387,""))</f>
        <v/>
      </c>
      <c r="FW387" s="409" t="str">
        <f>IF(AND('[1]Multi-Field'!$E$119=[1]Lists!BF387,'[1]Multi-Field'!$F$119="Drained"),BI387,IF(AND('[1]Multi-Field'!$E$119=[1]Lists!BF387,'[1]Multi-Field'!$F$119="undrained"),BH387,""))</f>
        <v/>
      </c>
      <c r="FX387" s="409" t="str">
        <f>IF(AND('[1]Multi-Field'!$E$120=[1]Lists!BF387,'[1]Multi-Field'!$F$120="Drained"),BI387,IF(AND('[1]Multi-Field'!$E$120=[1]Lists!BF387,'[1]Multi-Field'!$F$120="undrained"),BH387,""))</f>
        <v/>
      </c>
      <c r="GC387" s="4">
        <v>1</v>
      </c>
    </row>
    <row r="388" spans="1:185" ht="13.5" customHeight="1">
      <c r="A388" s="7" t="s">
        <v>474</v>
      </c>
      <c r="B388" s="7"/>
      <c r="C388" s="7"/>
      <c r="D388" s="8">
        <v>55</v>
      </c>
      <c r="E388" s="8">
        <f t="shared" si="60"/>
        <v>58</v>
      </c>
      <c r="F388" s="8">
        <f t="shared" si="61"/>
        <v>62</v>
      </c>
      <c r="G388" s="8">
        <v>65</v>
      </c>
      <c r="H388" s="8">
        <v>60</v>
      </c>
      <c r="I388" s="8">
        <f t="shared" si="57"/>
        <v>63</v>
      </c>
      <c r="J388" s="8">
        <f t="shared" si="58"/>
        <v>67</v>
      </c>
      <c r="K388" s="8">
        <v>70</v>
      </c>
      <c r="L388" s="8">
        <v>95</v>
      </c>
      <c r="M388" s="8">
        <f t="shared" si="62"/>
        <v>102</v>
      </c>
      <c r="N388" s="8">
        <f t="shared" si="63"/>
        <v>108</v>
      </c>
      <c r="O388" s="8">
        <v>115</v>
      </c>
      <c r="P388" s="391">
        <v>363</v>
      </c>
      <c r="Q388" s="394"/>
      <c r="R388" s="395" t="b">
        <f>IF(OR('Multi-Field'!AA365=Lists!$AC$42,'Multi-Field'!AA365=Lists!$AC$43),IF('Multi-Field'!Z365="x",(IF('Multi-Field'!AC365=Lists!$Q$11,Lists!$R$11,IF('Multi-Field'!AC365=Lists!$Q$12,Lists!$R$12,IF('Multi-Field'!AC365=Lists!$Q$13,Lists!$R$13,IF('Multi-Field'!AC365=Lists!$Q$14,Lists!$R$14))))),IF('Multi-Field'!X365="x",(IF('Multi-Field'!AC365=Lists!$Q$11,Lists!$S$11,IF('Multi-Field'!AC365=Lists!$Q$12,Lists!$S$12,IF('Multi-Field'!AC365=Lists!$Q$13,Lists!$S$13,IF('Multi-Field'!AC365=Lists!$Q$14,Lists!$S$14))))),IF('Multi-Field'!V365="x",(IF('Multi-Field'!AC365=Lists!$Q$11,Lists!$T$11,IF('Multi-Field'!AC365=Lists!$Q$12,Lists!$T$12,IF('Multi-Field'!AC365=Lists!$Q$13,Lists!$T$13,IF('Multi-Field'!AC365=Lists!$Q$14,Lists!$T$14))))),0))))</f>
        <v>0</v>
      </c>
      <c r="S388" s="395" t="str">
        <f t="shared" si="59"/>
        <v/>
      </c>
      <c r="T388" s="395"/>
      <c r="U388" s="396"/>
      <c r="BF388" s="411" t="s">
        <v>1552</v>
      </c>
      <c r="BG388" s="412">
        <v>4</v>
      </c>
      <c r="BH388" s="412">
        <v>3.5</v>
      </c>
      <c r="BI388" s="412">
        <v>4.5</v>
      </c>
      <c r="BJ388" s="409" t="e">
        <f>IF(AND('[1]Single Field'!#REF!=[1]Lists!BF388,'[1]Single Field'!#REF!="Drained"),"x",IF(AND('[1]Single Field'!#REF!=[1]Lists!BF388,'[1]Single Field'!#REF!="Undrained"),O,""))</f>
        <v>#REF!</v>
      </c>
      <c r="BK388" s="409" t="str">
        <f>IF(AND('[1]Multi-Field'!$E$3=[1]Lists!BF388,'[1]Multi-Field'!$F$3="Drained"),BI388,IF(AND('[1]Multi-Field'!$E$3=BF388,'[1]Multi-Field'!$F$3="undrained"),BH388,""))</f>
        <v/>
      </c>
      <c r="BL388" s="409" t="str">
        <f>IF(AND('[1]Multi-Field'!$E$4=BF388,'[1]Multi-Field'!$F$4="Drained"),BI388,IF(AND('[1]Multi-Field'!$E$4=BF388,'[1]Multi-Field'!$F$4="undrained"),BH388,""))</f>
        <v/>
      </c>
      <c r="BM388" s="409" t="str">
        <f>IF(AND('[1]Multi-Field'!$E$5=BF388,'[1]Multi-Field'!$F$5="Drained"),BI388,IF(AND('[1]Multi-Field'!$E$5=BF388,'[1]Multi-Field'!$F$5="undrained"),BH388,""))</f>
        <v/>
      </c>
      <c r="BN388" s="409" t="str">
        <f>IF(AND('[1]Multi-Field'!$E$6=BF388,'[1]Multi-Field'!$F$6="Drained"),BI388,IF(AND('[1]Multi-Field'!$E$6=BF388,'[1]Multi-Field'!$F$6="undrained"),BH388,""))</f>
        <v/>
      </c>
      <c r="BO388" s="409" t="str">
        <f>IF(AND('[1]Multi-Field'!$E$7=BF388,'[1]Multi-Field'!$F$7="Drained"),BI388,IF(AND('[1]Multi-Field'!$E$7=BF388,'[1]Multi-Field'!$F$7="undrained"),BH388,""))</f>
        <v/>
      </c>
      <c r="BP388" s="409" t="str">
        <f>IF(AND('[1]Multi-Field'!$E$8=BF388,'[1]Multi-Field'!$F$8="Drained"),BI388,IF(AND('[1]Multi-Field'!$E$8=BF388,'[1]Multi-Field'!$F$8="undrained"),BH388,""))</f>
        <v/>
      </c>
      <c r="BQ388" s="409" t="str">
        <f>IF(AND('[1]Multi-Field'!$E$9=BF388,'[1]Multi-Field'!$F$9="Drained"),BI388,IF(AND('[1]Multi-Field'!$E$9=BF388,'[1]Multi-Field'!$F$9="undrained"),BH388,""))</f>
        <v/>
      </c>
      <c r="BR388" s="409" t="str">
        <f>IF(AND('[1]Multi-Field'!$E$10=BF388,'[1]Multi-Field'!$F$10="Drained"),BI388,IF(AND('[1]Multi-Field'!$E$10=BF388,'[1]Multi-Field'!$F$10="undrained"),BH388,""))</f>
        <v/>
      </c>
      <c r="BS388" s="409" t="str">
        <f>IF(AND('[1]Multi-Field'!$E$11=BF388,'[1]Multi-Field'!$F$11="Drained"),BI388,IF(AND('[1]Multi-Field'!$E$11=BF388,'[1]Multi-Field'!$F$11="undrained"),BH388,""))</f>
        <v/>
      </c>
      <c r="BT388" s="409" t="str">
        <f>IF(AND('[1]Multi-Field'!$E$12=BF388,'[1]Multi-Field'!$F$12="Drained"),BI388,IF(AND('[1]Multi-Field'!$E$12=BF388,'[1]Multi-Field'!$F$12="undrained"),BH388,""))</f>
        <v/>
      </c>
      <c r="BU388" s="409" t="str">
        <f>IF(AND('[1]Multi-Field'!$E$13=BF388,'[1]Multi-Field'!$F$13="Drained"),BI388,IF(AND('[1]Multi-Field'!$E$3=BF388,'[1]Multi-Field'!$F$13="undrained"),BH388,""))</f>
        <v/>
      </c>
      <c r="BV388" s="409" t="str">
        <f>IF(AND('[1]Multi-Field'!$E$14=BF388,'[1]Multi-Field'!$F$14="Drained"),BI388,IF(AND('[1]Multi-Field'!$E$14=BF388,'[1]Multi-Field'!$F$14="undrained"),BH388,""))</f>
        <v/>
      </c>
      <c r="BW388" s="409" t="str">
        <f>IF(AND('[1]Multi-Field'!$E$15=BF388,'[1]Multi-Field'!$F$15="Drained"),BI388,IF(AND('[1]Multi-Field'!$E$15=BF388,'[1]Multi-Field'!$F$15="undrained"),BH388,""))</f>
        <v/>
      </c>
      <c r="BX388" s="409" t="str">
        <f>IF(AND('[1]Multi-Field'!$E$16=[1]Lists!BF388,'[1]Multi-Field'!$F$16="Drained"),BI388,IF(AND('[1]Multi-Field'!$E$16=[1]Lists!BF388,'[1]Multi-Field'!$F$16="undrained"),BH388,""))</f>
        <v/>
      </c>
      <c r="BY388" s="409" t="str">
        <f>IF(AND('[1]Multi-Field'!$E$17=[1]Lists!BF388,'[1]Multi-Field'!$F$17="Drained"),BI388,IF(AND('[1]Multi-Field'!$E$17=[1]Lists!BF388,'[1]Multi-Field'!$F$17="undrained"),BH388,""))</f>
        <v/>
      </c>
      <c r="BZ388" s="409" t="str">
        <f>IF(AND('[1]Multi-Field'!$E$18=[1]Lists!BF388,'[1]Multi-Field'!$F$18="Drained"),BI388,IF(AND('[1]Multi-Field'!$E$18=[1]Lists!BF388,'[1]Multi-Field'!$F$18="undrained"),BH388,""))</f>
        <v/>
      </c>
      <c r="CA388" s="409" t="str">
        <f>IF(AND('[1]Multi-Field'!$E$19=[1]Lists!BF388,'[1]Multi-Field'!$F$19="Drained"),BI388,IF(AND('[1]Multi-Field'!$E$19=[1]Lists!BF388,'[1]Multi-Field'!$F$19="undrained"),BH388,""))</f>
        <v/>
      </c>
      <c r="CB388" s="409" t="str">
        <f>IF(AND('[1]Multi-Field'!$E$20=[1]Lists!BF388,'[1]Multi-Field'!$F$20="Drained"),BI388,IF(AND('[1]Multi-Field'!$E$20=[1]Lists!BF388,'[1]Multi-Field'!$F$20="undrained"),BH388,""))</f>
        <v/>
      </c>
      <c r="CC388" s="409" t="str">
        <f>IF(AND('[1]Multi-Field'!$E$21=[1]Lists!BF388,'[1]Multi-Field'!$F$21="Drained"),BI388,IF(AND('[1]Multi-Field'!$E$21=[1]Lists!BF388,'[1]Multi-Field'!$F$21="undrained"),BH388,""))</f>
        <v/>
      </c>
      <c r="CD388" s="409" t="str">
        <f>IF(AND('[1]Multi-Field'!$E$22=[1]Lists!BF388,'[1]Multi-Field'!$F$22="Drained"),BI388,IF(AND('[1]Multi-Field'!$E$22=[1]Lists!BF388,'[1]Multi-Field'!$F$22="undrained"),BH388,""))</f>
        <v/>
      </c>
      <c r="CE388" s="409" t="str">
        <f>IF(AND('[1]Multi-Field'!$E$23=[1]Lists!BF388,'[1]Multi-Field'!$F$23="Drained"),BI388,IF(AND('[1]Multi-Field'!$E$23=[1]Lists!BF388,'[1]Multi-Field'!$F$23="undrained"),BH388,""))</f>
        <v/>
      </c>
      <c r="CF388" s="409" t="str">
        <f>IF(AND('[1]Multi-Field'!$E$24=[1]Lists!BF388,'[1]Multi-Field'!$F$24="Drained"),BI388,IF(AND('[1]Multi-Field'!$E$24=[1]Lists!BF388,'[1]Multi-Field'!$F$24="undrained"),BH388,""))</f>
        <v/>
      </c>
      <c r="CG388" s="409" t="str">
        <f>IF(AND('[1]Multi-Field'!$E$25=[1]Lists!BF388,'[1]Multi-Field'!$F$25="Drained"),BI388,IF(AND('[1]Multi-Field'!$E$25=[1]Lists!BF388,'[1]Multi-Field'!$F$25="undrained"),BH388,""))</f>
        <v/>
      </c>
      <c r="CH388" s="409" t="str">
        <f>IF(AND('[1]Multi-Field'!$E$26=[1]Lists!BF388,'[1]Multi-Field'!$F$26="Drained"),BI388,IF(AND('[1]Multi-Field'!$E$26=[1]Lists!BF388,'[1]Multi-Field'!$F$26="undrained"),BH388,""))</f>
        <v/>
      </c>
      <c r="CI388" s="409" t="str">
        <f>IF(AND('[1]Multi-Field'!$E$27=[1]Lists!BF388,'[1]Multi-Field'!$F$27="Drained"),BI388,IF(AND('[1]Multi-Field'!$E$27=[1]Lists!BF388,'[1]Multi-Field'!$F$27="undrained"),BH388,""))</f>
        <v/>
      </c>
      <c r="CJ388" s="409" t="str">
        <f>IF(AND('[1]Multi-Field'!$E$28=[1]Lists!BF388,'[1]Multi-Field'!$F$28="Drained"),BI388,IF(AND('[1]Multi-Field'!$E$28=[1]Lists!BF388,'[1]Multi-Field'!$F$28="undrained"),BH388,""))</f>
        <v/>
      </c>
      <c r="CK388" s="409" t="str">
        <f>IF(AND('[1]Multi-Field'!$E$29=[1]Lists!BF388,'[1]Multi-Field'!$F$29="Drained"),BI388,IF(AND('[1]Multi-Field'!$E$29=[1]Lists!BF388,'[1]Multi-Field'!$F$29="undrained"),BH388,""))</f>
        <v/>
      </c>
      <c r="CL388" s="409" t="str">
        <f>IF(AND('[1]Multi-Field'!$E$30=[1]Lists!BF388,'[1]Multi-Field'!$F$30="Drained"),BI388,IF(AND('[1]Multi-Field'!$E$30=[1]Lists!BF388,'[1]Multi-Field'!$F$30="undrained"),BH388,""))</f>
        <v/>
      </c>
      <c r="CM388" s="409" t="str">
        <f>IF(AND('[1]Multi-Field'!$E$31=[1]Lists!BF388,'[1]Multi-Field'!$F$31="Drained"),BI388,IF(AND('[1]Multi-Field'!$E$31=[1]Lists!BF388,'[1]Multi-Field'!$F$31="undrained"),BH388,""))</f>
        <v/>
      </c>
      <c r="CN388" s="409" t="str">
        <f>IF(AND('[1]Multi-Field'!$E$32=[1]Lists!BF388,'[1]Multi-Field'!$F$32="Drained"),BI388,IF(AND('[1]Multi-Field'!$E$32=[1]Lists!BF388,'[1]Multi-Field'!$F$32="undrained"),BH388,""))</f>
        <v/>
      </c>
      <c r="CO388" s="409" t="str">
        <f>IF(AND('[1]Multi-Field'!$E$33=[1]Lists!BF388,'[1]Multi-Field'!$F$33="Drained"),BI388,IF(AND('[1]Multi-Field'!$E$33=[1]Lists!BF388,'[1]Multi-Field'!$F$33="undrained"),BH388,""))</f>
        <v/>
      </c>
      <c r="CP388" s="409" t="str">
        <f>IF(AND('[1]Multi-Field'!$E$34=[1]Lists!BF388,'[1]Multi-Field'!$F$34="Drained"),BI388,IF(AND('[1]Multi-Field'!$E$34=[1]Lists!BF388,'[1]Multi-Field'!$F$34="undrained"),BH388,""))</f>
        <v/>
      </c>
      <c r="CQ388" s="409" t="str">
        <f>IF(AND('[1]Multi-Field'!$E$35=[1]Lists!BF388,'[1]Multi-Field'!$F$35="Drained"),BI388,IF(AND('[1]Multi-Field'!$E$35=[1]Lists!BF388,'[1]Multi-Field'!$F$35="undrained"),BH388,""))</f>
        <v/>
      </c>
      <c r="CR388" s="409" t="str">
        <f>IF(AND('[1]Multi-Field'!$E$36=[1]Lists!BF388,'[1]Multi-Field'!$F$36="Drained"),BI388,IF(AND('[1]Multi-Field'!$E$36=[1]Lists!BF388,'[1]Multi-Field'!$F$36="undrained"),BH388,""))</f>
        <v/>
      </c>
      <c r="CS388" s="409" t="str">
        <f>IF(AND('[1]Multi-Field'!$E$37=[1]Lists!BF388,'[1]Multi-Field'!$F$37="Drained"),BI388,IF(AND('[1]Multi-Field'!$E$37=[1]Lists!BF388,'[1]Multi-Field'!$F$37="undrained"),BH388,""))</f>
        <v/>
      </c>
      <c r="CT388" s="409" t="str">
        <f>IF(AND('[1]Multi-Field'!$E$38=[1]Lists!BF388,'[1]Multi-Field'!$F$38="Drained"),BI388,IF(AND('[1]Multi-Field'!$E$38=[1]Lists!BF388,'[1]Multi-Field'!$F$38="undrained"),BH388,""))</f>
        <v/>
      </c>
      <c r="CU388" s="409" t="str">
        <f>IF(AND('[1]Multi-Field'!$E$39=[1]Lists!BF388,'[1]Multi-Field'!$F$39="Drained"),BI388,IF(AND('[1]Multi-Field'!$E$39=[1]Lists!BF388,'[1]Multi-Field'!$F$39="undrained"),BH388,""))</f>
        <v/>
      </c>
      <c r="CV388" s="409" t="str">
        <f>IF(AND('[1]Multi-Field'!$E$40=[1]Lists!BF388,'[1]Multi-Field'!$F$40="Drained"),BI388,IF(AND('[1]Multi-Field'!$E$40=[1]Lists!BF388,'[1]Multi-Field'!$F$40="undrained"),BH388,""))</f>
        <v/>
      </c>
      <c r="CW388" s="409" t="str">
        <f>IF(AND('[1]Multi-Field'!$E$41=[1]Lists!BF388,'[1]Multi-Field'!$F$40="Drained"),BI388,IF(AND('[1]Multi-Field'!$E$40=[1]Lists!BF388,'[1]Multi-Field'!$F$40="undrained"),BH388,""))</f>
        <v/>
      </c>
      <c r="CX388" s="409" t="str">
        <f>IF(AND('[1]Multi-Field'!$E$42=[1]Lists!BF388,'[1]Multi-Field'!$F$42="Drained"),BI388,IF(AND('[1]Multi-Field'!$E$42=[1]Lists!BF388,'[1]Multi-Field'!$F$42="undrained"),BH388,""))</f>
        <v/>
      </c>
      <c r="CY388" s="409" t="str">
        <f>IF(AND('[1]Multi-Field'!$E$43=[1]Lists!BF388,'[1]Multi-Field'!$F$43="Drained"),BI388,IF(AND('[1]Multi-Field'!$E$43=[1]Lists!BF388,'[1]Multi-Field'!$F$43="undrained"),BH388,""))</f>
        <v/>
      </c>
      <c r="CZ388" s="409" t="str">
        <f>IF(AND('[1]Multi-Field'!$E$44=[1]Lists!BF388,'[1]Multi-Field'!$F$44="Drained"),BI388,IF(AND('[1]Multi-Field'!$E$44=[1]Lists!BF388,'[1]Multi-Field'!$F$44="undrained"),BH388,""))</f>
        <v/>
      </c>
      <c r="DA388" s="409" t="str">
        <f>IF(AND('[1]Multi-Field'!$E$45=[1]Lists!BF388,'[1]Multi-Field'!$F$45="Drained"),BI388,IF(AND('[1]Multi-Field'!$E$45=[1]Lists!BF388,'[1]Multi-Field'!$F$45="undrained"),BH388,""))</f>
        <v/>
      </c>
      <c r="DB388" s="409" t="str">
        <f>IF(AND('[1]Multi-Field'!$E$46=[1]Lists!BF388,'[1]Multi-Field'!$F$46="Drained"),BI388,IF(AND('[1]Multi-Field'!$E$46=[1]Lists!BF388,'[1]Multi-Field'!$F$46="undrained"),BH388,""))</f>
        <v/>
      </c>
      <c r="DC388" s="409" t="str">
        <f>IF(AND('[1]Multi-Field'!$E$47=[1]Lists!BF388,'[1]Multi-Field'!$F$47="Drained"),BI388,IF(AND('[1]Multi-Field'!$E$47=[1]Lists!BF388,'[1]Multi-Field'!$F$47="undrained"),BH388,""))</f>
        <v/>
      </c>
      <c r="DD388" s="409" t="str">
        <f>IF(AND('[1]Multi-Field'!$E$48=[1]Lists!BF388,'[1]Multi-Field'!$F$48="Drained"),BI388,IF(AND('[1]Multi-Field'!$E$48=[1]Lists!BF388,'[1]Multi-Field'!$F$48="undrained"),BH388,""))</f>
        <v/>
      </c>
      <c r="DE388" s="409" t="str">
        <f>IF(AND('[1]Multi-Field'!$E$49=[1]Lists!BF388,'[1]Multi-Field'!$F$49="Drained"),BI388,IF(AND('[1]Multi-Field'!$E$49=[1]Lists!BF388,'[1]Multi-Field'!$F$9="undrained"),BH388,""))</f>
        <v/>
      </c>
      <c r="DF388" s="409" t="str">
        <f>IF(AND('[1]Multi-Field'!$E$50=[1]Lists!BF388,'[1]Multi-Field'!$F$50="Drained"),BI388,IF(AND('[1]Multi-Field'!$E$50=[1]Lists!BF388,'[1]Multi-Field'!$F$50="undrained"),BH388,""))</f>
        <v/>
      </c>
      <c r="DG388" s="409" t="str">
        <f>IF(AND('[1]Multi-Field'!$E$51=[1]Lists!BF388,'[1]Multi-Field'!$F$51="Drained"),BI388,IF(AND('[1]Multi-Field'!$E$51=[1]Lists!BF388,'[1]Multi-Field'!$F$51="undrained"),BH388,""))</f>
        <v/>
      </c>
      <c r="DH388" s="409" t="str">
        <f>IF(AND('[1]Multi-Field'!$E$52=[1]Lists!BF388,'[1]Multi-Field'!$F$52="Drained"),BI388,IF(AND('[1]Multi-Field'!$E$52=[1]Lists!BF388,'[1]Multi-Field'!$F$52="undrained"),BH388,""))</f>
        <v/>
      </c>
      <c r="DI388" s="409" t="str">
        <f>IF(AND('[1]Multi-Field'!$E$53=[1]Lists!BF388,'[1]Multi-Field'!$F$53="Drained"),BI388,IF(AND('[1]Multi-Field'!$E$53=[1]Lists!BF388,'[1]Multi-Field'!$F$53="undrained"),BH388,""))</f>
        <v/>
      </c>
      <c r="DJ388" s="409" t="str">
        <f>IF(AND('[1]Multi-Field'!$E$54=[1]Lists!BF388,'[1]Multi-Field'!$F$54="Drained"),BI388,IF(AND('[1]Multi-Field'!$E$54=[1]Lists!BF388,'[1]Multi-Field'!$F$54="undrained"),BH388,""))</f>
        <v/>
      </c>
      <c r="DK388" s="409" t="str">
        <f>IF(AND('[1]Multi-Field'!$E$55=[1]Lists!BF388,'[1]Multi-Field'!$F$55="Drained"),BI388,IF(AND('[1]Multi-Field'!$E$55=[1]Lists!BF388,'[1]Multi-Field'!$F$55="undrained"),BH388,""))</f>
        <v/>
      </c>
      <c r="DL388" s="409" t="str">
        <f>IF(AND('[1]Multi-Field'!$E$56=[1]Lists!BF388,'[1]Multi-Field'!$F$56="Drained"),BI388,IF(AND('[1]Multi-Field'!$E$56=[1]Lists!BF388,'[1]Multi-Field'!$F$56="undrained"),BH388,""))</f>
        <v/>
      </c>
      <c r="DM388" s="409" t="str">
        <f>IF(AND('[1]Multi-Field'!$E$57=[1]Lists!BF388,'[1]Multi-Field'!$F$57="Drained"),BI388,IF(AND('[1]Multi-Field'!$E$57=[1]Lists!BF388,'[1]Multi-Field'!$F$57="undrained"),BH388,""))</f>
        <v/>
      </c>
      <c r="DN388" s="409" t="str">
        <f>IF(AND('[1]Multi-Field'!$E$58=[1]Lists!BF388,'[1]Multi-Field'!$F$58="Drained"),BI388,IF(AND('[1]Multi-Field'!$E$58=[1]Lists!BF388,'[1]Multi-Field'!$F$58="undrained"),BH388,""))</f>
        <v/>
      </c>
      <c r="DO388" s="409" t="str">
        <f>IF(AND('[1]Multi-Field'!$E$59=[1]Lists!BF388,'[1]Multi-Field'!$F$59="Drained"),BI388,IF(AND('[1]Multi-Field'!$E$59=[1]Lists!BF388,'[1]Multi-Field'!$F$59="undrained"),BH388,""))</f>
        <v/>
      </c>
      <c r="DP388" s="409" t="str">
        <f>IF(AND('[1]Multi-Field'!$E$60=[1]Lists!BF388,'[1]Multi-Field'!$F$60="Drained"),BI388,IF(AND('[1]Multi-Field'!$E$60=[1]Lists!BF388,'[1]Multi-Field'!$F$60="undrained"),BH388,""))</f>
        <v/>
      </c>
      <c r="DQ388" s="409" t="str">
        <f>IF(AND('[1]Multi-Field'!$E$61=[1]Lists!BF388,'[1]Multi-Field'!$F$61="Drained"),BI388,IF(AND('[1]Multi-Field'!$E$61=[1]Lists!BF388,'[1]Multi-Field'!$F$61="undrained"),BH388,""))</f>
        <v/>
      </c>
      <c r="DR388" s="409" t="str">
        <f>IF(AND('[1]Multi-Field'!$E$62=[1]Lists!BF388,'[1]Multi-Field'!$F$62="Drained"),BI388,IF(AND('[1]Multi-Field'!$E$62=[1]Lists!BF388,'[1]Multi-Field'!$F$62="undrained"),BH388,""))</f>
        <v/>
      </c>
      <c r="DS388" s="409" t="str">
        <f>IF(AND('[1]Multi-Field'!$E$63=[1]Lists!BF388,'[1]Multi-Field'!$F$63="Drained"),BI388,IF(AND('[1]Multi-Field'!$E$63=[1]Lists!BF388,'[1]Multi-Field'!$F$63="undrained"),BH388,""))</f>
        <v/>
      </c>
      <c r="DT388" s="409" t="str">
        <f>IF(AND('[1]Multi-Field'!$E$64=[1]Lists!BF388,'[1]Multi-Field'!$F$64="Drained"),BI388,IF(AND('[1]Multi-Field'!$E$64=[1]Lists!BF388,'[1]Multi-Field'!$F$64="undrained"),BH388,""))</f>
        <v/>
      </c>
      <c r="DU388" s="409" t="str">
        <f>IF(AND('[1]Multi-Field'!$E$65=[1]Lists!BF388,'[1]Multi-Field'!$F$65="Drained"),BI388,IF(AND('[1]Multi-Field'!$E$65=[1]Lists!BF388,'[1]Multi-Field'!$F$65="undrained"),BH388,""))</f>
        <v/>
      </c>
      <c r="DV388" s="409" t="str">
        <f>IF(AND('[1]Multi-Field'!$E$66=[1]Lists!BF388,'[1]Multi-Field'!$F$66="Drained"),BI388,IF(AND('[1]Multi-Field'!$E$66=[1]Lists!BF388,'[1]Multi-Field'!$F$66="undrained"),BH388,""))</f>
        <v/>
      </c>
      <c r="DW388" s="409" t="str">
        <f>IF(AND('[1]Multi-Field'!$E$67=[1]Lists!BF388,'[1]Multi-Field'!$F$67="Drained"),BI388,IF(AND('[1]Multi-Field'!$E$67=[1]Lists!BF388,'[1]Multi-Field'!$F$67="undrained"),BH388,""))</f>
        <v/>
      </c>
      <c r="DX388" s="409" t="str">
        <f>IF(AND('[1]Multi-Field'!$E$68=[1]Lists!BF388,'[1]Multi-Field'!$F$68="Drained"),BI388,IF(AND('[1]Multi-Field'!$E$68=[1]Lists!BF388,'[1]Multi-Field'!$F$68="undrained"),BH388,""))</f>
        <v/>
      </c>
      <c r="DY388" s="409" t="str">
        <f>IF(AND('[1]Multi-Field'!$E$69=[1]Lists!BF388,'[1]Multi-Field'!$F$69="Drained"),BI388,IF(AND('[1]Multi-Field'!$E$69=[1]Lists!BF388,'[1]Multi-Field'!$F$69="undrained"),BH388,""))</f>
        <v/>
      </c>
      <c r="DZ388" s="409" t="str">
        <f>IF(AND('[1]Multi-Field'!$E$70=[1]Lists!BF388,'[1]Multi-Field'!$F$70="Drained"),BI388,IF(AND('[1]Multi-Field'!$E$70=[1]Lists!BF388,'[1]Multi-Field'!$F$70="undrained"),BH388,""))</f>
        <v/>
      </c>
      <c r="EA388" s="409" t="str">
        <f>IF(AND('[1]Multi-Field'!$E$71=[1]Lists!BF388,'[1]Multi-Field'!$F$71="Drained"),BI388,IF(AND('[1]Multi-Field'!$E$71=[1]Lists!BF388,'[1]Multi-Field'!$F$71="undrained"),BH388,""))</f>
        <v/>
      </c>
      <c r="EB388" s="409" t="str">
        <f>IF(AND('[1]Multi-Field'!$E$72=[1]Lists!BF388,'[1]Multi-Field'!$F$72="Drained"),BI388,IF(AND('[1]Multi-Field'!$E$72=[1]Lists!BF388,'[1]Multi-Field'!$F$72="undrained"),BH388,""))</f>
        <v/>
      </c>
      <c r="EC388" s="409" t="str">
        <f>IF(AND('[1]Multi-Field'!$E$73=[1]Lists!BF388,'[1]Multi-Field'!$F$73="Drained"),BI388,IF(AND('[1]Multi-Field'!$E$73=[1]Lists!BF388,'[1]Multi-Field'!$F$73="undrained"),BH388,""))</f>
        <v/>
      </c>
      <c r="ED388" s="409" t="str">
        <f>IF(AND('[1]Multi-Field'!$E$74=[1]Lists!BF388,'[1]Multi-Field'!$F$74="Drained"),BI388,IF(AND('[1]Multi-Field'!$E$74=[1]Lists!BF388,'[1]Multi-Field'!$F$74="undrained"),BH388,""))</f>
        <v/>
      </c>
      <c r="EE388" s="409" t="str">
        <f>IF(AND('[1]Multi-Field'!$E$75=[1]Lists!BF388,'[1]Multi-Field'!$F$75="Drained"),BI388,IF(AND('[1]Multi-Field'!$E$75=[1]Lists!BF388,'[1]Multi-Field'!$F$75="undrained"),BH388,""))</f>
        <v/>
      </c>
      <c r="EF388" s="409" t="str">
        <f>IF(AND('[1]Multi-Field'!$E$76=[1]Lists!BF388,'[1]Multi-Field'!$F$76="Drained"),BI388,IF(AND('[1]Multi-Field'!$E$76=[1]Lists!BF388,'[1]Multi-Field'!$F$6="undrained"),BH388,""))</f>
        <v/>
      </c>
      <c r="EG388" s="409" t="str">
        <f>IF(AND('[1]Multi-Field'!$E$77=[1]Lists!BF388,'[1]Multi-Field'!$F$77="Drained"),BI388,IF(AND('[1]Multi-Field'!$E$77=[1]Lists!BF388,'[1]Multi-Field'!$F$77="undrained"),BH388,""))</f>
        <v/>
      </c>
      <c r="EH388" s="409" t="str">
        <f>IF(AND('[1]Multi-Field'!$E$78=[1]Lists!BF388,'[1]Multi-Field'!$F$78="Drained"),BI388,IF(AND('[1]Multi-Field'!$E$78=[1]Lists!BF388,'[1]Multi-Field'!$F$78="undrained"),BH388,""))</f>
        <v/>
      </c>
      <c r="EI388" s="409" t="str">
        <f>IF(AND('[1]Multi-Field'!$E$79=[1]Lists!BF388,'[1]Multi-Field'!$F$79="Drained"),BI388,IF(AND('[1]Multi-Field'!$E$79=[1]Lists!BF388,'[1]Multi-Field'!$F$79="undrained"),BH388,""))</f>
        <v/>
      </c>
      <c r="EJ388" s="409" t="str">
        <f>IF(AND('[1]Multi-Field'!$E$80=[1]Lists!BF388,'[1]Multi-Field'!$F$80="Drained"),BI388,IF(AND('[1]Multi-Field'!$E$80=[1]Lists!BF388,'[1]Multi-Field'!$F$80="undrained"),BH388,""))</f>
        <v/>
      </c>
      <c r="EK388" s="409" t="str">
        <f>IF(AND('[1]Multi-Field'!$E$81=[1]Lists!BF388,'[1]Multi-Field'!$F$81="Drained"),BI388,IF(AND('[1]Multi-Field'!$E$81=[1]Lists!BF388,'[1]Multi-Field'!$F$81="undrained"),BH388,""))</f>
        <v/>
      </c>
      <c r="EL388" s="409" t="str">
        <f>IF(AND('[1]Multi-Field'!$E$82=[1]Lists!BF388,'[1]Multi-Field'!$F$82="Drained"),BI388,IF(AND('[1]Multi-Field'!$E$82=[1]Lists!BF388,'[1]Multi-Field'!$F$82="undrained"),BH388,""))</f>
        <v/>
      </c>
      <c r="EM388" s="409" t="str">
        <f>IF(AND('[1]Multi-Field'!$E$83=[1]Lists!BF388,'[1]Multi-Field'!$F$83="Drained"),BI388,IF(AND('[1]Multi-Field'!$E$83=[1]Lists!BF388,'[1]Multi-Field'!$F$83="undrained"),BH388,""))</f>
        <v/>
      </c>
      <c r="EN388" s="409" t="str">
        <f>IF(AND('[1]Multi-Field'!$E$84=[1]Lists!BF388,'[1]Multi-Field'!$F$84="Drained"),BI388,IF(AND('[1]Multi-Field'!$E$84=[1]Lists!BF388,'[1]Multi-Field'!$F$84="undrained"),BH388,""))</f>
        <v/>
      </c>
      <c r="EO388" s="409" t="str">
        <f>IF(AND('[1]Multi-Field'!$E$85=[1]Lists!BF388,'[1]Multi-Field'!$F$85="Drained"),BI388,IF(AND('[1]Multi-Field'!$E$85=[1]Lists!BF388,'[1]Multi-Field'!$F$85="undrained"),BH388,""))</f>
        <v/>
      </c>
      <c r="EP388" s="409" t="str">
        <f>IF(AND('[1]Multi-Field'!$E$86=[1]Lists!BF388,'[1]Multi-Field'!$F$86="Drained"),BI388,IF(AND('[1]Multi-Field'!$E$86=[1]Lists!BF388,'[1]Multi-Field'!$F$86="undrained"),BH388,""))</f>
        <v/>
      </c>
      <c r="EQ388" s="409" t="str">
        <f>IF(AND('[1]Multi-Field'!$E$87=[1]Lists!BF388,'[1]Multi-Field'!$F$87="Drained"),BI388,IF(AND('[1]Multi-Field'!$E$87=[1]Lists!BF388,'[1]Multi-Field'!$F$87="undrained"),BH388,""))</f>
        <v/>
      </c>
      <c r="ER388" s="409" t="str">
        <f>IF(AND('[1]Multi-Field'!$E$88=[1]Lists!BF388,'[1]Multi-Field'!$F$88="Drained"),BI388,IF(AND('[1]Multi-Field'!$E$88=[1]Lists!BF388,'[1]Multi-Field'!$F$88="undrained"),BH388,""))</f>
        <v/>
      </c>
      <c r="ES388" s="409" t="str">
        <f>IF(AND('[1]Multi-Field'!$E$89=[1]Lists!BF388,'[1]Multi-Field'!$F$89="Drained"),BI388,IF(AND('[1]Multi-Field'!$E$89=[1]Lists!BF388,'[1]Multi-Field'!$F$89="undrained"),BH388,""))</f>
        <v/>
      </c>
      <c r="ET388" s="409" t="str">
        <f>IF(AND('[1]Multi-Field'!$E$90=[1]Lists!BF388,'[1]Multi-Field'!$F$90="Drained"),BI388,IF(AND('[1]Multi-Field'!$E$90=[1]Lists!BF388,'[1]Multi-Field'!$F$90="undrained"),BH388,""))</f>
        <v/>
      </c>
      <c r="EU388" s="409" t="str">
        <f>IF(AND('[1]Multi-Field'!$E$91=[1]Lists!BF388,'[1]Multi-Field'!$F$91="Drained"),BI388,IF(AND('[1]Multi-Field'!$E$91=[1]Lists!BF388,'[1]Multi-Field'!$F$91="undrained"),BH388,""))</f>
        <v/>
      </c>
      <c r="EV388" s="409" t="str">
        <f>IF(AND('[1]Multi-Field'!$E$92=[1]Lists!BF388,'[1]Multi-Field'!$F$92="Drained"),BI388,IF(AND('[1]Multi-Field'!$E$92=[1]Lists!BF388,'[1]Multi-Field'!$F$92="undrained"),BH388,""))</f>
        <v/>
      </c>
      <c r="EW388" s="409" t="str">
        <f>IF(AND('[1]Multi-Field'!$E$93=[1]Lists!BF388,'[1]Multi-Field'!$F$93="Drained"),BI388,IF(AND('[1]Multi-Field'!$E$93=[1]Lists!BF388,'[1]Multi-Field'!$F$93="undrained"),BH388,""))</f>
        <v/>
      </c>
      <c r="EX388" s="409" t="str">
        <f>IF(AND('[1]Multi-Field'!$E$94=[1]Lists!BF388,'[1]Multi-Field'!$F$94="Drained"),BI388,IF(AND('[1]Multi-Field'!$E$94=[1]Lists!BF388,'[1]Multi-Field'!$F$94="undrained"),BH388,""))</f>
        <v/>
      </c>
      <c r="EY388" s="409" t="str">
        <f>IF(AND('[1]Multi-Field'!$E$95=[1]Lists!BF388,'[1]Multi-Field'!$F$95="Drained"),BI388,IF(AND('[1]Multi-Field'!$E$95=[1]Lists!BF388,'[1]Multi-Field'!$F$95="undrained"),BH388,""))</f>
        <v/>
      </c>
      <c r="EZ388" s="409" t="str">
        <f>IF(AND('[1]Multi-Field'!$E$96=[1]Lists!BF388,'[1]Multi-Field'!$F$96="Drained"),BI388,IF(AND('[1]Multi-Field'!$E$96=[1]Lists!BF388,'[1]Multi-Field'!$F$96="undrained"),BH388,""))</f>
        <v/>
      </c>
      <c r="FA388" s="409" t="str">
        <f>IF(AND('[1]Multi-Field'!$E$97=[1]Lists!BF388,'[1]Multi-Field'!$F$97="Drained"),BI388,IF(AND('[1]Multi-Field'!$E$97=[1]Lists!BF388,'[1]Multi-Field'!$F$97="undrained"),BH388,""))</f>
        <v/>
      </c>
      <c r="FB388" s="409" t="str">
        <f>IF(AND('[1]Multi-Field'!$E$98=[1]Lists!BF388,'[1]Multi-Field'!$F$98="Drained"),BI388,IF(AND('[1]Multi-Field'!$E$98=[1]Lists!BF388,'[1]Multi-Field'!$F$98="undrained"),BH388,""))</f>
        <v/>
      </c>
      <c r="FC388" s="409" t="str">
        <f>IF(AND('[1]Multi-Field'!$E$99=[1]Lists!BF388,'[1]Multi-Field'!$F$99="Drained"),BI388,IF(AND('[1]Multi-Field'!$E$99=[1]Lists!BF388,'[1]Multi-Field'!$F$99="undrained"),BH388,""))</f>
        <v/>
      </c>
      <c r="FD388" s="409" t="str">
        <f>IF(AND('[1]Multi-Field'!$E$100=[1]Lists!BF388,'[1]Multi-Field'!$F$100="Drained"),BI388,IF(AND('[1]Multi-Field'!$E$100=[1]Lists!BF388,'[1]Multi-Field'!$F$100="undrained"),BH388,""))</f>
        <v/>
      </c>
      <c r="FE388" s="409" t="str">
        <f>IF(AND('[1]Multi-Field'!$E$101=[1]Lists!BF388,'[1]Multi-Field'!$F$101="Drained"),BI388,IF(AND('[1]Multi-Field'!$E$101=[1]Lists!BF388,'[1]Multi-Field'!$F$101="undrained"),BH388,""))</f>
        <v/>
      </c>
      <c r="FF388" s="409" t="str">
        <f>IF(AND('[1]Multi-Field'!$E$102=[1]Lists!BF388,'[1]Multi-Field'!$F$102="Drained"),BI388,IF(AND('[1]Multi-Field'!$E$102=[1]Lists!BF388,'[1]Multi-Field'!$F$102="undrained"),BH388,""))</f>
        <v/>
      </c>
      <c r="FG388" s="409" t="str">
        <f>IF(AND('[1]Multi-Field'!$E$103=[1]Lists!BF388,'[1]Multi-Field'!$F$103="Drained"),BI388,IF(AND('[1]Multi-Field'!$E$103=[1]Lists!BF388,'[1]Multi-Field'!$F$103="undrained"),BH388,""))</f>
        <v/>
      </c>
      <c r="FH388" s="409" t="str">
        <f>IF(AND('[1]Multi-Field'!$E$104=[1]Lists!BF388,'[1]Multi-Field'!$F$104="Drained"),BI388,IF(AND('[1]Multi-Field'!$E$104=[1]Lists!BF388,'[1]Multi-Field'!$F$104="undrained"),BH388,""))</f>
        <v/>
      </c>
      <c r="FI388" s="409" t="str">
        <f>IF(AND('[1]Multi-Field'!$E$105=[1]Lists!BF388,'[1]Multi-Field'!$F$105="Drained"),BI388,IF(AND('[1]Multi-Field'!$E$105=[1]Lists!BF388,'[1]Multi-Field'!$F$105="undrained"),BH388,""))</f>
        <v/>
      </c>
      <c r="FJ388" s="409" t="str">
        <f>IF(AND('[1]Multi-Field'!$E$106=[1]Lists!BF388,'[1]Multi-Field'!$F$106="Drained"),BI388,IF(AND('[1]Multi-Field'!$E$106=[1]Lists!BF388,'[1]Multi-Field'!$F$106="undrained"),BH388,""))</f>
        <v/>
      </c>
      <c r="FK388" s="409" t="str">
        <f>IF(AND('[1]Multi-Field'!$E$107=[1]Lists!BF388,'[1]Multi-Field'!$F$107="Drained"),BI388,IF(AND('[1]Multi-Field'!$E$107=[1]Lists!BF388,'[1]Multi-Field'!$F$107="undrained"),BH388,""))</f>
        <v/>
      </c>
      <c r="FL388" s="409" t="str">
        <f>IF(AND('[1]Multi-Field'!$E$108=[1]Lists!BF388,'[1]Multi-Field'!$F$108="Drained"),BI388,IF(AND('[1]Multi-Field'!$E$108=[1]Lists!BF388,'[1]Multi-Field'!$F$108="undrained"),BH388,""))</f>
        <v/>
      </c>
      <c r="FM388" s="409" t="str">
        <f>IF(AND('[1]Multi-Field'!$E$109=[1]Lists!BF388,'[1]Multi-Field'!$F$109="Drained"),BI388,IF(AND('[1]Multi-Field'!$E$109=[1]Lists!BF388,'[1]Multi-Field'!$F$109="undrained"),BH388,""))</f>
        <v/>
      </c>
      <c r="FN388" s="409" t="str">
        <f>IF(AND('[1]Multi-Field'!$E$110=[1]Lists!BF388,'[1]Multi-Field'!$F$110="Drained"),BI388,IF(AND('[1]Multi-Field'!$E$110=[1]Lists!BF388,'[1]Multi-Field'!$F$110="undrained"),BH388,""))</f>
        <v/>
      </c>
      <c r="FO388" s="409" t="str">
        <f>IF(AND('[1]Multi-Field'!$E$111=[1]Lists!BF388,'[1]Multi-Field'!$F$111="Drained"),BI388,IF(AND('[1]Multi-Field'!$E$111=[1]Lists!BF388,'[1]Multi-Field'!$F$111="undrained"),BH388,""))</f>
        <v/>
      </c>
      <c r="FP388" s="409" t="str">
        <f>IF(AND('[1]Multi-Field'!$E$112=[1]Lists!BF388,'[1]Multi-Field'!$F$112="Drained"),BI388,IF(AND('[1]Multi-Field'!$E$112=[1]Lists!BF388,'[1]Multi-Field'!$F$112="undrained"),BH388,""))</f>
        <v/>
      </c>
      <c r="FQ388" s="409" t="str">
        <f>IF(AND('[1]Multi-Field'!$E$113=[1]Lists!BF388,'[1]Multi-Field'!$F$113="Drained"),BI388,IF(AND('[1]Multi-Field'!$E$113=[1]Lists!BF388,'[1]Multi-Field'!$F$113="undrained"),BH388,""))</f>
        <v/>
      </c>
      <c r="FR388" s="409" t="str">
        <f>IF(AND('[1]Multi-Field'!$E$114=[1]Lists!BF388,'[1]Multi-Field'!$F$114="Drained"),BI388,IF(AND('[1]Multi-Field'!$E$114=[1]Lists!BF388,'[1]Multi-Field'!$F$114="undrained"),BH388,""))</f>
        <v/>
      </c>
      <c r="FS388" s="409" t="str">
        <f>IF(AND('[1]Multi-Field'!$E$115=[1]Lists!BF388,'[1]Multi-Field'!$F$115="Drained"),BI388,IF(AND('[1]Multi-Field'!$E$115=[1]Lists!BF388,'[1]Multi-Field'!$F$115="undrained"),BH388,""))</f>
        <v/>
      </c>
      <c r="FT388" s="409" t="str">
        <f>IF(AND('[1]Multi-Field'!$E$116=[1]Lists!BF388,'[1]Multi-Field'!$F$116="Drained"),BI388,IF(AND('[1]Multi-Field'!$E$116=[1]Lists!BF388,'[1]Multi-Field'!$F$116="undrained"),BH388,""))</f>
        <v/>
      </c>
      <c r="FU388" s="409" t="str">
        <f>IF(AND('[1]Multi-Field'!$E$117=[1]Lists!BF388,'[1]Multi-Field'!$F$117="Drained"),BI388,IF(AND('[1]Multi-Field'!$E$117=[1]Lists!BF388,'[1]Multi-Field'!$F$117="undrained"),BH388,""))</f>
        <v/>
      </c>
      <c r="FV388" s="409" t="str">
        <f>IF(AND('[1]Multi-Field'!$E$118=[1]Lists!BF388,'[1]Multi-Field'!$F$118="Drained"),BI388,IF(AND('[1]Multi-Field'!$E$118=[1]Lists!BF388,'[1]Multi-Field'!$F$118="undrained"),BH388,""))</f>
        <v/>
      </c>
      <c r="FW388" s="409" t="str">
        <f>IF(AND('[1]Multi-Field'!$E$119=[1]Lists!BF388,'[1]Multi-Field'!$F$119="Drained"),BI388,IF(AND('[1]Multi-Field'!$E$119=[1]Lists!BF388,'[1]Multi-Field'!$F$119="undrained"),BH388,""))</f>
        <v/>
      </c>
      <c r="FX388" s="409" t="str">
        <f>IF(AND('[1]Multi-Field'!$E$120=[1]Lists!BF388,'[1]Multi-Field'!$F$120="Drained"),BI388,IF(AND('[1]Multi-Field'!$E$120=[1]Lists!BF388,'[1]Multi-Field'!$F$120="undrained"),BH388,""))</f>
        <v/>
      </c>
      <c r="GC388" s="4">
        <v>1</v>
      </c>
    </row>
    <row r="389" spans="1:185" ht="13.5" customHeight="1">
      <c r="A389" s="7" t="s">
        <v>475</v>
      </c>
      <c r="B389" s="7"/>
      <c r="C389" s="7"/>
      <c r="D389" s="8">
        <v>70</v>
      </c>
      <c r="E389" s="8">
        <f t="shared" si="60"/>
        <v>70</v>
      </c>
      <c r="F389" s="8">
        <f t="shared" si="61"/>
        <v>70</v>
      </c>
      <c r="G389" s="8">
        <v>70</v>
      </c>
      <c r="H389" s="8">
        <v>75</v>
      </c>
      <c r="I389" s="8">
        <f t="shared" si="57"/>
        <v>77</v>
      </c>
      <c r="J389" s="8">
        <f t="shared" si="58"/>
        <v>78</v>
      </c>
      <c r="K389" s="8">
        <v>80</v>
      </c>
      <c r="L389" s="8">
        <v>125</v>
      </c>
      <c r="M389" s="8">
        <f t="shared" si="62"/>
        <v>127</v>
      </c>
      <c r="N389" s="8">
        <f t="shared" si="63"/>
        <v>128</v>
      </c>
      <c r="O389" s="8">
        <v>130</v>
      </c>
      <c r="P389" s="391">
        <v>364</v>
      </c>
      <c r="Q389" s="394"/>
      <c r="R389" s="395" t="b">
        <f>IF(OR('Multi-Field'!AA366=Lists!$AC$42,'Multi-Field'!AA366=Lists!$AC$43),IF('Multi-Field'!Z366="x",(IF('Multi-Field'!AC366=Lists!$Q$11,Lists!$R$11,IF('Multi-Field'!AC366=Lists!$Q$12,Lists!$R$12,IF('Multi-Field'!AC366=Lists!$Q$13,Lists!$R$13,IF('Multi-Field'!AC366=Lists!$Q$14,Lists!$R$14))))),IF('Multi-Field'!X366="x",(IF('Multi-Field'!AC366=Lists!$Q$11,Lists!$S$11,IF('Multi-Field'!AC366=Lists!$Q$12,Lists!$S$12,IF('Multi-Field'!AC366=Lists!$Q$13,Lists!$S$13,IF('Multi-Field'!AC366=Lists!$Q$14,Lists!$S$14))))),IF('Multi-Field'!V366="x",(IF('Multi-Field'!AC366=Lists!$Q$11,Lists!$T$11,IF('Multi-Field'!AC366=Lists!$Q$12,Lists!$T$12,IF('Multi-Field'!AC366=Lists!$Q$13,Lists!$T$13,IF('Multi-Field'!AC366=Lists!$Q$14,Lists!$T$14))))),0))))</f>
        <v>0</v>
      </c>
      <c r="S389" s="395" t="str">
        <f t="shared" si="59"/>
        <v/>
      </c>
      <c r="T389" s="395"/>
      <c r="U389" s="396"/>
      <c r="BF389" s="411" t="s">
        <v>1553</v>
      </c>
      <c r="BG389" s="412">
        <v>2</v>
      </c>
      <c r="BH389" s="412">
        <v>5.5</v>
      </c>
      <c r="BI389" s="412">
        <v>6</v>
      </c>
      <c r="BJ389" s="409" t="e">
        <f>IF(AND('[1]Single Field'!#REF!=[1]Lists!BF389,'[1]Single Field'!#REF!="Drained"),"x",IF(AND('[1]Single Field'!#REF!=[1]Lists!BF389,'[1]Single Field'!#REF!="Undrained"),O,""))</f>
        <v>#REF!</v>
      </c>
      <c r="BK389" s="409" t="str">
        <f>IF(AND('[1]Multi-Field'!$E$3=[1]Lists!BF389,'[1]Multi-Field'!$F$3="Drained"),BI389,IF(AND('[1]Multi-Field'!$E$3=BF389,'[1]Multi-Field'!$F$3="undrained"),BH389,""))</f>
        <v/>
      </c>
      <c r="BL389" s="409" t="str">
        <f>IF(AND('[1]Multi-Field'!$E$4=BF389,'[1]Multi-Field'!$F$4="Drained"),BI389,IF(AND('[1]Multi-Field'!$E$4=BF389,'[1]Multi-Field'!$F$4="undrained"),BH389,""))</f>
        <v/>
      </c>
      <c r="BM389" s="409" t="str">
        <f>IF(AND('[1]Multi-Field'!$E$5=BF389,'[1]Multi-Field'!$F$5="Drained"),BI389,IF(AND('[1]Multi-Field'!$E$5=BF389,'[1]Multi-Field'!$F$5="undrained"),BH389,""))</f>
        <v/>
      </c>
      <c r="BN389" s="409" t="str">
        <f>IF(AND('[1]Multi-Field'!$E$6=BF389,'[1]Multi-Field'!$F$6="Drained"),BI389,IF(AND('[1]Multi-Field'!$E$6=BF389,'[1]Multi-Field'!$F$6="undrained"),BH389,""))</f>
        <v/>
      </c>
      <c r="BO389" s="409" t="str">
        <f>IF(AND('[1]Multi-Field'!$E$7=BF389,'[1]Multi-Field'!$F$7="Drained"),BI389,IF(AND('[1]Multi-Field'!$E$7=BF389,'[1]Multi-Field'!$F$7="undrained"),BH389,""))</f>
        <v/>
      </c>
      <c r="BP389" s="409" t="str">
        <f>IF(AND('[1]Multi-Field'!$E$8=BF389,'[1]Multi-Field'!$F$8="Drained"),BI389,IF(AND('[1]Multi-Field'!$E$8=BF389,'[1]Multi-Field'!$F$8="undrained"),BH389,""))</f>
        <v/>
      </c>
      <c r="BQ389" s="409" t="str">
        <f>IF(AND('[1]Multi-Field'!$E$9=BF389,'[1]Multi-Field'!$F$9="Drained"),BI389,IF(AND('[1]Multi-Field'!$E$9=BF389,'[1]Multi-Field'!$F$9="undrained"),BH389,""))</f>
        <v/>
      </c>
      <c r="BR389" s="409" t="str">
        <f>IF(AND('[1]Multi-Field'!$E$10=BF389,'[1]Multi-Field'!$F$10="Drained"),BI389,IF(AND('[1]Multi-Field'!$E$10=BF389,'[1]Multi-Field'!$F$10="undrained"),BH389,""))</f>
        <v/>
      </c>
      <c r="BS389" s="409" t="str">
        <f>IF(AND('[1]Multi-Field'!$E$11=BF389,'[1]Multi-Field'!$F$11="Drained"),BI389,IF(AND('[1]Multi-Field'!$E$11=BF389,'[1]Multi-Field'!$F$11="undrained"),BH389,""))</f>
        <v/>
      </c>
      <c r="BT389" s="409" t="str">
        <f>IF(AND('[1]Multi-Field'!$E$12=BF389,'[1]Multi-Field'!$F$12="Drained"),BI389,IF(AND('[1]Multi-Field'!$E$12=BF389,'[1]Multi-Field'!$F$12="undrained"),BH389,""))</f>
        <v/>
      </c>
      <c r="BU389" s="409" t="str">
        <f>IF(AND('[1]Multi-Field'!$E$13=BF389,'[1]Multi-Field'!$F$13="Drained"),BI389,IF(AND('[1]Multi-Field'!$E$3=BF389,'[1]Multi-Field'!$F$13="undrained"),BH389,""))</f>
        <v/>
      </c>
      <c r="BV389" s="409" t="str">
        <f>IF(AND('[1]Multi-Field'!$E$14=BF389,'[1]Multi-Field'!$F$14="Drained"),BI389,IF(AND('[1]Multi-Field'!$E$14=BF389,'[1]Multi-Field'!$F$14="undrained"),BH389,""))</f>
        <v/>
      </c>
      <c r="BW389" s="409" t="str">
        <f>IF(AND('[1]Multi-Field'!$E$15=BF389,'[1]Multi-Field'!$F$15="Drained"),BI389,IF(AND('[1]Multi-Field'!$E$15=BF389,'[1]Multi-Field'!$F$15="undrained"),BH389,""))</f>
        <v/>
      </c>
      <c r="BX389" s="409" t="str">
        <f>IF(AND('[1]Multi-Field'!$E$16=[1]Lists!BF389,'[1]Multi-Field'!$F$16="Drained"),BI389,IF(AND('[1]Multi-Field'!$E$16=[1]Lists!BF389,'[1]Multi-Field'!$F$16="undrained"),BH389,""))</f>
        <v/>
      </c>
      <c r="BY389" s="409" t="str">
        <f>IF(AND('[1]Multi-Field'!$E$17=[1]Lists!BF389,'[1]Multi-Field'!$F$17="Drained"),BI389,IF(AND('[1]Multi-Field'!$E$17=[1]Lists!BF389,'[1]Multi-Field'!$F$17="undrained"),BH389,""))</f>
        <v/>
      </c>
      <c r="BZ389" s="409" t="str">
        <f>IF(AND('[1]Multi-Field'!$E$18=[1]Lists!BF389,'[1]Multi-Field'!$F$18="Drained"),BI389,IF(AND('[1]Multi-Field'!$E$18=[1]Lists!BF389,'[1]Multi-Field'!$F$18="undrained"),BH389,""))</f>
        <v/>
      </c>
      <c r="CA389" s="409" t="str">
        <f>IF(AND('[1]Multi-Field'!$E$19=[1]Lists!BF389,'[1]Multi-Field'!$F$19="Drained"),BI389,IF(AND('[1]Multi-Field'!$E$19=[1]Lists!BF389,'[1]Multi-Field'!$F$19="undrained"),BH389,""))</f>
        <v/>
      </c>
      <c r="CB389" s="409" t="str">
        <f>IF(AND('[1]Multi-Field'!$E$20=[1]Lists!BF389,'[1]Multi-Field'!$F$20="Drained"),BI389,IF(AND('[1]Multi-Field'!$E$20=[1]Lists!BF389,'[1]Multi-Field'!$F$20="undrained"),BH389,""))</f>
        <v/>
      </c>
      <c r="CC389" s="409" t="str">
        <f>IF(AND('[1]Multi-Field'!$E$21=[1]Lists!BF389,'[1]Multi-Field'!$F$21="Drained"),BI389,IF(AND('[1]Multi-Field'!$E$21=[1]Lists!BF389,'[1]Multi-Field'!$F$21="undrained"),BH389,""))</f>
        <v/>
      </c>
      <c r="CD389" s="409" t="str">
        <f>IF(AND('[1]Multi-Field'!$E$22=[1]Lists!BF389,'[1]Multi-Field'!$F$22="Drained"),BI389,IF(AND('[1]Multi-Field'!$E$22=[1]Lists!BF389,'[1]Multi-Field'!$F$22="undrained"),BH389,""))</f>
        <v/>
      </c>
      <c r="CE389" s="409" t="str">
        <f>IF(AND('[1]Multi-Field'!$E$23=[1]Lists!BF389,'[1]Multi-Field'!$F$23="Drained"),BI389,IF(AND('[1]Multi-Field'!$E$23=[1]Lists!BF389,'[1]Multi-Field'!$F$23="undrained"),BH389,""))</f>
        <v/>
      </c>
      <c r="CF389" s="409" t="str">
        <f>IF(AND('[1]Multi-Field'!$E$24=[1]Lists!BF389,'[1]Multi-Field'!$F$24="Drained"),BI389,IF(AND('[1]Multi-Field'!$E$24=[1]Lists!BF389,'[1]Multi-Field'!$F$24="undrained"),BH389,""))</f>
        <v/>
      </c>
      <c r="CG389" s="409" t="str">
        <f>IF(AND('[1]Multi-Field'!$E$25=[1]Lists!BF389,'[1]Multi-Field'!$F$25="Drained"),BI389,IF(AND('[1]Multi-Field'!$E$25=[1]Lists!BF389,'[1]Multi-Field'!$F$25="undrained"),BH389,""))</f>
        <v/>
      </c>
      <c r="CH389" s="409" t="str">
        <f>IF(AND('[1]Multi-Field'!$E$26=[1]Lists!BF389,'[1]Multi-Field'!$F$26="Drained"),BI389,IF(AND('[1]Multi-Field'!$E$26=[1]Lists!BF389,'[1]Multi-Field'!$F$26="undrained"),BH389,""))</f>
        <v/>
      </c>
      <c r="CI389" s="409" t="str">
        <f>IF(AND('[1]Multi-Field'!$E$27=[1]Lists!BF389,'[1]Multi-Field'!$F$27="Drained"),BI389,IF(AND('[1]Multi-Field'!$E$27=[1]Lists!BF389,'[1]Multi-Field'!$F$27="undrained"),BH389,""))</f>
        <v/>
      </c>
      <c r="CJ389" s="409" t="str">
        <f>IF(AND('[1]Multi-Field'!$E$28=[1]Lists!BF389,'[1]Multi-Field'!$F$28="Drained"),BI389,IF(AND('[1]Multi-Field'!$E$28=[1]Lists!BF389,'[1]Multi-Field'!$F$28="undrained"),BH389,""))</f>
        <v/>
      </c>
      <c r="CK389" s="409" t="str">
        <f>IF(AND('[1]Multi-Field'!$E$29=[1]Lists!BF389,'[1]Multi-Field'!$F$29="Drained"),BI389,IF(AND('[1]Multi-Field'!$E$29=[1]Lists!BF389,'[1]Multi-Field'!$F$29="undrained"),BH389,""))</f>
        <v/>
      </c>
      <c r="CL389" s="409" t="str">
        <f>IF(AND('[1]Multi-Field'!$E$30=[1]Lists!BF389,'[1]Multi-Field'!$F$30="Drained"),BI389,IF(AND('[1]Multi-Field'!$E$30=[1]Lists!BF389,'[1]Multi-Field'!$F$30="undrained"),BH389,""))</f>
        <v/>
      </c>
      <c r="CM389" s="409" t="str">
        <f>IF(AND('[1]Multi-Field'!$E$31=[1]Lists!BF389,'[1]Multi-Field'!$F$31="Drained"),BI389,IF(AND('[1]Multi-Field'!$E$31=[1]Lists!BF389,'[1]Multi-Field'!$F$31="undrained"),BH389,""))</f>
        <v/>
      </c>
      <c r="CN389" s="409" t="str">
        <f>IF(AND('[1]Multi-Field'!$E$32=[1]Lists!BF389,'[1]Multi-Field'!$F$32="Drained"),BI389,IF(AND('[1]Multi-Field'!$E$32=[1]Lists!BF389,'[1]Multi-Field'!$F$32="undrained"),BH389,""))</f>
        <v/>
      </c>
      <c r="CO389" s="409" t="str">
        <f>IF(AND('[1]Multi-Field'!$E$33=[1]Lists!BF389,'[1]Multi-Field'!$F$33="Drained"),BI389,IF(AND('[1]Multi-Field'!$E$33=[1]Lists!BF389,'[1]Multi-Field'!$F$33="undrained"),BH389,""))</f>
        <v/>
      </c>
      <c r="CP389" s="409" t="str">
        <f>IF(AND('[1]Multi-Field'!$E$34=[1]Lists!BF389,'[1]Multi-Field'!$F$34="Drained"),BI389,IF(AND('[1]Multi-Field'!$E$34=[1]Lists!BF389,'[1]Multi-Field'!$F$34="undrained"),BH389,""))</f>
        <v/>
      </c>
      <c r="CQ389" s="409" t="str">
        <f>IF(AND('[1]Multi-Field'!$E$35=[1]Lists!BF389,'[1]Multi-Field'!$F$35="Drained"),BI389,IF(AND('[1]Multi-Field'!$E$35=[1]Lists!BF389,'[1]Multi-Field'!$F$35="undrained"),BH389,""))</f>
        <v/>
      </c>
      <c r="CR389" s="409" t="str">
        <f>IF(AND('[1]Multi-Field'!$E$36=[1]Lists!BF389,'[1]Multi-Field'!$F$36="Drained"),BI389,IF(AND('[1]Multi-Field'!$E$36=[1]Lists!BF389,'[1]Multi-Field'!$F$36="undrained"),BH389,""))</f>
        <v/>
      </c>
      <c r="CS389" s="409" t="str">
        <f>IF(AND('[1]Multi-Field'!$E$37=[1]Lists!BF389,'[1]Multi-Field'!$F$37="Drained"),BI389,IF(AND('[1]Multi-Field'!$E$37=[1]Lists!BF389,'[1]Multi-Field'!$F$37="undrained"),BH389,""))</f>
        <v/>
      </c>
      <c r="CT389" s="409" t="str">
        <f>IF(AND('[1]Multi-Field'!$E$38=[1]Lists!BF389,'[1]Multi-Field'!$F$38="Drained"),BI389,IF(AND('[1]Multi-Field'!$E$38=[1]Lists!BF389,'[1]Multi-Field'!$F$38="undrained"),BH389,""))</f>
        <v/>
      </c>
      <c r="CU389" s="409" t="str">
        <f>IF(AND('[1]Multi-Field'!$E$39=[1]Lists!BF389,'[1]Multi-Field'!$F$39="Drained"),BI389,IF(AND('[1]Multi-Field'!$E$39=[1]Lists!BF389,'[1]Multi-Field'!$F$39="undrained"),BH389,""))</f>
        <v/>
      </c>
      <c r="CV389" s="409" t="str">
        <f>IF(AND('[1]Multi-Field'!$E$40=[1]Lists!BF389,'[1]Multi-Field'!$F$40="Drained"),BI389,IF(AND('[1]Multi-Field'!$E$40=[1]Lists!BF389,'[1]Multi-Field'!$F$40="undrained"),BH389,""))</f>
        <v/>
      </c>
      <c r="CW389" s="409" t="str">
        <f>IF(AND('[1]Multi-Field'!$E$41=[1]Lists!BF389,'[1]Multi-Field'!$F$40="Drained"),BI389,IF(AND('[1]Multi-Field'!$E$40=[1]Lists!BF389,'[1]Multi-Field'!$F$40="undrained"),BH389,""))</f>
        <v/>
      </c>
      <c r="CX389" s="409" t="str">
        <f>IF(AND('[1]Multi-Field'!$E$42=[1]Lists!BF389,'[1]Multi-Field'!$F$42="Drained"),BI389,IF(AND('[1]Multi-Field'!$E$42=[1]Lists!BF389,'[1]Multi-Field'!$F$42="undrained"),BH389,""))</f>
        <v/>
      </c>
      <c r="CY389" s="409" t="str">
        <f>IF(AND('[1]Multi-Field'!$E$43=[1]Lists!BF389,'[1]Multi-Field'!$F$43="Drained"),BI389,IF(AND('[1]Multi-Field'!$E$43=[1]Lists!BF389,'[1]Multi-Field'!$F$43="undrained"),BH389,""))</f>
        <v/>
      </c>
      <c r="CZ389" s="409" t="str">
        <f>IF(AND('[1]Multi-Field'!$E$44=[1]Lists!BF389,'[1]Multi-Field'!$F$44="Drained"),BI389,IF(AND('[1]Multi-Field'!$E$44=[1]Lists!BF389,'[1]Multi-Field'!$F$44="undrained"),BH389,""))</f>
        <v/>
      </c>
      <c r="DA389" s="409" t="str">
        <f>IF(AND('[1]Multi-Field'!$E$45=[1]Lists!BF389,'[1]Multi-Field'!$F$45="Drained"),BI389,IF(AND('[1]Multi-Field'!$E$45=[1]Lists!BF389,'[1]Multi-Field'!$F$45="undrained"),BH389,""))</f>
        <v/>
      </c>
      <c r="DB389" s="409" t="str">
        <f>IF(AND('[1]Multi-Field'!$E$46=[1]Lists!BF389,'[1]Multi-Field'!$F$46="Drained"),BI389,IF(AND('[1]Multi-Field'!$E$46=[1]Lists!BF389,'[1]Multi-Field'!$F$46="undrained"),BH389,""))</f>
        <v/>
      </c>
      <c r="DC389" s="409" t="str">
        <f>IF(AND('[1]Multi-Field'!$E$47=[1]Lists!BF389,'[1]Multi-Field'!$F$47="Drained"),BI389,IF(AND('[1]Multi-Field'!$E$47=[1]Lists!BF389,'[1]Multi-Field'!$F$47="undrained"),BH389,""))</f>
        <v/>
      </c>
      <c r="DD389" s="409" t="str">
        <f>IF(AND('[1]Multi-Field'!$E$48=[1]Lists!BF389,'[1]Multi-Field'!$F$48="Drained"),BI389,IF(AND('[1]Multi-Field'!$E$48=[1]Lists!BF389,'[1]Multi-Field'!$F$48="undrained"),BH389,""))</f>
        <v/>
      </c>
      <c r="DE389" s="409" t="str">
        <f>IF(AND('[1]Multi-Field'!$E$49=[1]Lists!BF389,'[1]Multi-Field'!$F$49="Drained"),BI389,IF(AND('[1]Multi-Field'!$E$49=[1]Lists!BF389,'[1]Multi-Field'!$F$9="undrained"),BH389,""))</f>
        <v/>
      </c>
      <c r="DF389" s="409" t="str">
        <f>IF(AND('[1]Multi-Field'!$E$50=[1]Lists!BF389,'[1]Multi-Field'!$F$50="Drained"),BI389,IF(AND('[1]Multi-Field'!$E$50=[1]Lists!BF389,'[1]Multi-Field'!$F$50="undrained"),BH389,""))</f>
        <v/>
      </c>
      <c r="DG389" s="409" t="str">
        <f>IF(AND('[1]Multi-Field'!$E$51=[1]Lists!BF389,'[1]Multi-Field'!$F$51="Drained"),BI389,IF(AND('[1]Multi-Field'!$E$51=[1]Lists!BF389,'[1]Multi-Field'!$F$51="undrained"),BH389,""))</f>
        <v/>
      </c>
      <c r="DH389" s="409" t="str">
        <f>IF(AND('[1]Multi-Field'!$E$52=[1]Lists!BF389,'[1]Multi-Field'!$F$52="Drained"),BI389,IF(AND('[1]Multi-Field'!$E$52=[1]Lists!BF389,'[1]Multi-Field'!$F$52="undrained"),BH389,""))</f>
        <v/>
      </c>
      <c r="DI389" s="409" t="str">
        <f>IF(AND('[1]Multi-Field'!$E$53=[1]Lists!BF389,'[1]Multi-Field'!$F$53="Drained"),BI389,IF(AND('[1]Multi-Field'!$E$53=[1]Lists!BF389,'[1]Multi-Field'!$F$53="undrained"),BH389,""))</f>
        <v/>
      </c>
      <c r="DJ389" s="409" t="str">
        <f>IF(AND('[1]Multi-Field'!$E$54=[1]Lists!BF389,'[1]Multi-Field'!$F$54="Drained"),BI389,IF(AND('[1]Multi-Field'!$E$54=[1]Lists!BF389,'[1]Multi-Field'!$F$54="undrained"),BH389,""))</f>
        <v/>
      </c>
      <c r="DK389" s="409" t="str">
        <f>IF(AND('[1]Multi-Field'!$E$55=[1]Lists!BF389,'[1]Multi-Field'!$F$55="Drained"),BI389,IF(AND('[1]Multi-Field'!$E$55=[1]Lists!BF389,'[1]Multi-Field'!$F$55="undrained"),BH389,""))</f>
        <v/>
      </c>
      <c r="DL389" s="409" t="str">
        <f>IF(AND('[1]Multi-Field'!$E$56=[1]Lists!BF389,'[1]Multi-Field'!$F$56="Drained"),BI389,IF(AND('[1]Multi-Field'!$E$56=[1]Lists!BF389,'[1]Multi-Field'!$F$56="undrained"),BH389,""))</f>
        <v/>
      </c>
      <c r="DM389" s="409" t="str">
        <f>IF(AND('[1]Multi-Field'!$E$57=[1]Lists!BF389,'[1]Multi-Field'!$F$57="Drained"),BI389,IF(AND('[1]Multi-Field'!$E$57=[1]Lists!BF389,'[1]Multi-Field'!$F$57="undrained"),BH389,""))</f>
        <v/>
      </c>
      <c r="DN389" s="409" t="str">
        <f>IF(AND('[1]Multi-Field'!$E$58=[1]Lists!BF389,'[1]Multi-Field'!$F$58="Drained"),BI389,IF(AND('[1]Multi-Field'!$E$58=[1]Lists!BF389,'[1]Multi-Field'!$F$58="undrained"),BH389,""))</f>
        <v/>
      </c>
      <c r="DO389" s="409" t="str">
        <f>IF(AND('[1]Multi-Field'!$E$59=[1]Lists!BF389,'[1]Multi-Field'!$F$59="Drained"),BI389,IF(AND('[1]Multi-Field'!$E$59=[1]Lists!BF389,'[1]Multi-Field'!$F$59="undrained"),BH389,""))</f>
        <v/>
      </c>
      <c r="DP389" s="409" t="str">
        <f>IF(AND('[1]Multi-Field'!$E$60=[1]Lists!BF389,'[1]Multi-Field'!$F$60="Drained"),BI389,IF(AND('[1]Multi-Field'!$E$60=[1]Lists!BF389,'[1]Multi-Field'!$F$60="undrained"),BH389,""))</f>
        <v/>
      </c>
      <c r="DQ389" s="409" t="str">
        <f>IF(AND('[1]Multi-Field'!$E$61=[1]Lists!BF389,'[1]Multi-Field'!$F$61="Drained"),BI389,IF(AND('[1]Multi-Field'!$E$61=[1]Lists!BF389,'[1]Multi-Field'!$F$61="undrained"),BH389,""))</f>
        <v/>
      </c>
      <c r="DR389" s="409" t="str">
        <f>IF(AND('[1]Multi-Field'!$E$62=[1]Lists!BF389,'[1]Multi-Field'!$F$62="Drained"),BI389,IF(AND('[1]Multi-Field'!$E$62=[1]Lists!BF389,'[1]Multi-Field'!$F$62="undrained"),BH389,""))</f>
        <v/>
      </c>
      <c r="DS389" s="409" t="str">
        <f>IF(AND('[1]Multi-Field'!$E$63=[1]Lists!BF389,'[1]Multi-Field'!$F$63="Drained"),BI389,IF(AND('[1]Multi-Field'!$E$63=[1]Lists!BF389,'[1]Multi-Field'!$F$63="undrained"),BH389,""))</f>
        <v/>
      </c>
      <c r="DT389" s="409" t="str">
        <f>IF(AND('[1]Multi-Field'!$E$64=[1]Lists!BF389,'[1]Multi-Field'!$F$64="Drained"),BI389,IF(AND('[1]Multi-Field'!$E$64=[1]Lists!BF389,'[1]Multi-Field'!$F$64="undrained"),BH389,""))</f>
        <v/>
      </c>
      <c r="DU389" s="409" t="str">
        <f>IF(AND('[1]Multi-Field'!$E$65=[1]Lists!BF389,'[1]Multi-Field'!$F$65="Drained"),BI389,IF(AND('[1]Multi-Field'!$E$65=[1]Lists!BF389,'[1]Multi-Field'!$F$65="undrained"),BH389,""))</f>
        <v/>
      </c>
      <c r="DV389" s="409" t="str">
        <f>IF(AND('[1]Multi-Field'!$E$66=[1]Lists!BF389,'[1]Multi-Field'!$F$66="Drained"),BI389,IF(AND('[1]Multi-Field'!$E$66=[1]Lists!BF389,'[1]Multi-Field'!$F$66="undrained"),BH389,""))</f>
        <v/>
      </c>
      <c r="DW389" s="409" t="str">
        <f>IF(AND('[1]Multi-Field'!$E$67=[1]Lists!BF389,'[1]Multi-Field'!$F$67="Drained"),BI389,IF(AND('[1]Multi-Field'!$E$67=[1]Lists!BF389,'[1]Multi-Field'!$F$67="undrained"),BH389,""))</f>
        <v/>
      </c>
      <c r="DX389" s="409" t="str">
        <f>IF(AND('[1]Multi-Field'!$E$68=[1]Lists!BF389,'[1]Multi-Field'!$F$68="Drained"),BI389,IF(AND('[1]Multi-Field'!$E$68=[1]Lists!BF389,'[1]Multi-Field'!$F$68="undrained"),BH389,""))</f>
        <v/>
      </c>
      <c r="DY389" s="409" t="str">
        <f>IF(AND('[1]Multi-Field'!$E$69=[1]Lists!BF389,'[1]Multi-Field'!$F$69="Drained"),BI389,IF(AND('[1]Multi-Field'!$E$69=[1]Lists!BF389,'[1]Multi-Field'!$F$69="undrained"),BH389,""))</f>
        <v/>
      </c>
      <c r="DZ389" s="409" t="str">
        <f>IF(AND('[1]Multi-Field'!$E$70=[1]Lists!BF389,'[1]Multi-Field'!$F$70="Drained"),BI389,IF(AND('[1]Multi-Field'!$E$70=[1]Lists!BF389,'[1]Multi-Field'!$F$70="undrained"),BH389,""))</f>
        <v/>
      </c>
      <c r="EA389" s="409" t="str">
        <f>IF(AND('[1]Multi-Field'!$E$71=[1]Lists!BF389,'[1]Multi-Field'!$F$71="Drained"),BI389,IF(AND('[1]Multi-Field'!$E$71=[1]Lists!BF389,'[1]Multi-Field'!$F$71="undrained"),BH389,""))</f>
        <v/>
      </c>
      <c r="EB389" s="409" t="str">
        <f>IF(AND('[1]Multi-Field'!$E$72=[1]Lists!BF389,'[1]Multi-Field'!$F$72="Drained"),BI389,IF(AND('[1]Multi-Field'!$E$72=[1]Lists!BF389,'[1]Multi-Field'!$F$72="undrained"),BH389,""))</f>
        <v/>
      </c>
      <c r="EC389" s="409" t="str">
        <f>IF(AND('[1]Multi-Field'!$E$73=[1]Lists!BF389,'[1]Multi-Field'!$F$73="Drained"),BI389,IF(AND('[1]Multi-Field'!$E$73=[1]Lists!BF389,'[1]Multi-Field'!$F$73="undrained"),BH389,""))</f>
        <v/>
      </c>
      <c r="ED389" s="409" t="str">
        <f>IF(AND('[1]Multi-Field'!$E$74=[1]Lists!BF389,'[1]Multi-Field'!$F$74="Drained"),BI389,IF(AND('[1]Multi-Field'!$E$74=[1]Lists!BF389,'[1]Multi-Field'!$F$74="undrained"),BH389,""))</f>
        <v/>
      </c>
      <c r="EE389" s="409" t="str">
        <f>IF(AND('[1]Multi-Field'!$E$75=[1]Lists!BF389,'[1]Multi-Field'!$F$75="Drained"),BI389,IF(AND('[1]Multi-Field'!$E$75=[1]Lists!BF389,'[1]Multi-Field'!$F$75="undrained"),BH389,""))</f>
        <v/>
      </c>
      <c r="EF389" s="409" t="str">
        <f>IF(AND('[1]Multi-Field'!$E$76=[1]Lists!BF389,'[1]Multi-Field'!$F$76="Drained"),BI389,IF(AND('[1]Multi-Field'!$E$76=[1]Lists!BF389,'[1]Multi-Field'!$F$6="undrained"),BH389,""))</f>
        <v/>
      </c>
      <c r="EG389" s="409" t="str">
        <f>IF(AND('[1]Multi-Field'!$E$77=[1]Lists!BF389,'[1]Multi-Field'!$F$77="Drained"),BI389,IF(AND('[1]Multi-Field'!$E$77=[1]Lists!BF389,'[1]Multi-Field'!$F$77="undrained"),BH389,""))</f>
        <v/>
      </c>
      <c r="EH389" s="409" t="str">
        <f>IF(AND('[1]Multi-Field'!$E$78=[1]Lists!BF389,'[1]Multi-Field'!$F$78="Drained"),BI389,IF(AND('[1]Multi-Field'!$E$78=[1]Lists!BF389,'[1]Multi-Field'!$F$78="undrained"),BH389,""))</f>
        <v/>
      </c>
      <c r="EI389" s="409" t="str">
        <f>IF(AND('[1]Multi-Field'!$E$79=[1]Lists!BF389,'[1]Multi-Field'!$F$79="Drained"),BI389,IF(AND('[1]Multi-Field'!$E$79=[1]Lists!BF389,'[1]Multi-Field'!$F$79="undrained"),BH389,""))</f>
        <v/>
      </c>
      <c r="EJ389" s="409" t="str">
        <f>IF(AND('[1]Multi-Field'!$E$80=[1]Lists!BF389,'[1]Multi-Field'!$F$80="Drained"),BI389,IF(AND('[1]Multi-Field'!$E$80=[1]Lists!BF389,'[1]Multi-Field'!$F$80="undrained"),BH389,""))</f>
        <v/>
      </c>
      <c r="EK389" s="409" t="str">
        <f>IF(AND('[1]Multi-Field'!$E$81=[1]Lists!BF389,'[1]Multi-Field'!$F$81="Drained"),BI389,IF(AND('[1]Multi-Field'!$E$81=[1]Lists!BF389,'[1]Multi-Field'!$F$81="undrained"),BH389,""))</f>
        <v/>
      </c>
      <c r="EL389" s="409" t="str">
        <f>IF(AND('[1]Multi-Field'!$E$82=[1]Lists!BF389,'[1]Multi-Field'!$F$82="Drained"),BI389,IF(AND('[1]Multi-Field'!$E$82=[1]Lists!BF389,'[1]Multi-Field'!$F$82="undrained"),BH389,""))</f>
        <v/>
      </c>
      <c r="EM389" s="409" t="str">
        <f>IF(AND('[1]Multi-Field'!$E$83=[1]Lists!BF389,'[1]Multi-Field'!$F$83="Drained"),BI389,IF(AND('[1]Multi-Field'!$E$83=[1]Lists!BF389,'[1]Multi-Field'!$F$83="undrained"),BH389,""))</f>
        <v/>
      </c>
      <c r="EN389" s="409" t="str">
        <f>IF(AND('[1]Multi-Field'!$E$84=[1]Lists!BF389,'[1]Multi-Field'!$F$84="Drained"),BI389,IF(AND('[1]Multi-Field'!$E$84=[1]Lists!BF389,'[1]Multi-Field'!$F$84="undrained"),BH389,""))</f>
        <v/>
      </c>
      <c r="EO389" s="409" t="str">
        <f>IF(AND('[1]Multi-Field'!$E$85=[1]Lists!BF389,'[1]Multi-Field'!$F$85="Drained"),BI389,IF(AND('[1]Multi-Field'!$E$85=[1]Lists!BF389,'[1]Multi-Field'!$F$85="undrained"),BH389,""))</f>
        <v/>
      </c>
      <c r="EP389" s="409" t="str">
        <f>IF(AND('[1]Multi-Field'!$E$86=[1]Lists!BF389,'[1]Multi-Field'!$F$86="Drained"),BI389,IF(AND('[1]Multi-Field'!$E$86=[1]Lists!BF389,'[1]Multi-Field'!$F$86="undrained"),BH389,""))</f>
        <v/>
      </c>
      <c r="EQ389" s="409" t="str">
        <f>IF(AND('[1]Multi-Field'!$E$87=[1]Lists!BF389,'[1]Multi-Field'!$F$87="Drained"),BI389,IF(AND('[1]Multi-Field'!$E$87=[1]Lists!BF389,'[1]Multi-Field'!$F$87="undrained"),BH389,""))</f>
        <v/>
      </c>
      <c r="ER389" s="409" t="str">
        <f>IF(AND('[1]Multi-Field'!$E$88=[1]Lists!BF389,'[1]Multi-Field'!$F$88="Drained"),BI389,IF(AND('[1]Multi-Field'!$E$88=[1]Lists!BF389,'[1]Multi-Field'!$F$88="undrained"),BH389,""))</f>
        <v/>
      </c>
      <c r="ES389" s="409" t="str">
        <f>IF(AND('[1]Multi-Field'!$E$89=[1]Lists!BF389,'[1]Multi-Field'!$F$89="Drained"),BI389,IF(AND('[1]Multi-Field'!$E$89=[1]Lists!BF389,'[1]Multi-Field'!$F$89="undrained"),BH389,""))</f>
        <v/>
      </c>
      <c r="ET389" s="409" t="str">
        <f>IF(AND('[1]Multi-Field'!$E$90=[1]Lists!BF389,'[1]Multi-Field'!$F$90="Drained"),BI389,IF(AND('[1]Multi-Field'!$E$90=[1]Lists!BF389,'[1]Multi-Field'!$F$90="undrained"),BH389,""))</f>
        <v/>
      </c>
      <c r="EU389" s="409" t="str">
        <f>IF(AND('[1]Multi-Field'!$E$91=[1]Lists!BF389,'[1]Multi-Field'!$F$91="Drained"),BI389,IF(AND('[1]Multi-Field'!$E$91=[1]Lists!BF389,'[1]Multi-Field'!$F$91="undrained"),BH389,""))</f>
        <v/>
      </c>
      <c r="EV389" s="409" t="str">
        <f>IF(AND('[1]Multi-Field'!$E$92=[1]Lists!BF389,'[1]Multi-Field'!$F$92="Drained"),BI389,IF(AND('[1]Multi-Field'!$E$92=[1]Lists!BF389,'[1]Multi-Field'!$F$92="undrained"),BH389,""))</f>
        <v/>
      </c>
      <c r="EW389" s="409" t="str">
        <f>IF(AND('[1]Multi-Field'!$E$93=[1]Lists!BF389,'[1]Multi-Field'!$F$93="Drained"),BI389,IF(AND('[1]Multi-Field'!$E$93=[1]Lists!BF389,'[1]Multi-Field'!$F$93="undrained"),BH389,""))</f>
        <v/>
      </c>
      <c r="EX389" s="409" t="str">
        <f>IF(AND('[1]Multi-Field'!$E$94=[1]Lists!BF389,'[1]Multi-Field'!$F$94="Drained"),BI389,IF(AND('[1]Multi-Field'!$E$94=[1]Lists!BF389,'[1]Multi-Field'!$F$94="undrained"),BH389,""))</f>
        <v/>
      </c>
      <c r="EY389" s="409" t="str">
        <f>IF(AND('[1]Multi-Field'!$E$95=[1]Lists!BF389,'[1]Multi-Field'!$F$95="Drained"),BI389,IF(AND('[1]Multi-Field'!$E$95=[1]Lists!BF389,'[1]Multi-Field'!$F$95="undrained"),BH389,""))</f>
        <v/>
      </c>
      <c r="EZ389" s="409" t="str">
        <f>IF(AND('[1]Multi-Field'!$E$96=[1]Lists!BF389,'[1]Multi-Field'!$F$96="Drained"),BI389,IF(AND('[1]Multi-Field'!$E$96=[1]Lists!BF389,'[1]Multi-Field'!$F$96="undrained"),BH389,""))</f>
        <v/>
      </c>
      <c r="FA389" s="409" t="str">
        <f>IF(AND('[1]Multi-Field'!$E$97=[1]Lists!BF389,'[1]Multi-Field'!$F$97="Drained"),BI389,IF(AND('[1]Multi-Field'!$E$97=[1]Lists!BF389,'[1]Multi-Field'!$F$97="undrained"),BH389,""))</f>
        <v/>
      </c>
      <c r="FB389" s="409" t="str">
        <f>IF(AND('[1]Multi-Field'!$E$98=[1]Lists!BF389,'[1]Multi-Field'!$F$98="Drained"),BI389,IF(AND('[1]Multi-Field'!$E$98=[1]Lists!BF389,'[1]Multi-Field'!$F$98="undrained"),BH389,""))</f>
        <v/>
      </c>
      <c r="FC389" s="409" t="str">
        <f>IF(AND('[1]Multi-Field'!$E$99=[1]Lists!BF389,'[1]Multi-Field'!$F$99="Drained"),BI389,IF(AND('[1]Multi-Field'!$E$99=[1]Lists!BF389,'[1]Multi-Field'!$F$99="undrained"),BH389,""))</f>
        <v/>
      </c>
      <c r="FD389" s="409" t="str">
        <f>IF(AND('[1]Multi-Field'!$E$100=[1]Lists!BF389,'[1]Multi-Field'!$F$100="Drained"),BI389,IF(AND('[1]Multi-Field'!$E$100=[1]Lists!BF389,'[1]Multi-Field'!$F$100="undrained"),BH389,""))</f>
        <v/>
      </c>
      <c r="FE389" s="409" t="str">
        <f>IF(AND('[1]Multi-Field'!$E$101=[1]Lists!BF389,'[1]Multi-Field'!$F$101="Drained"),BI389,IF(AND('[1]Multi-Field'!$E$101=[1]Lists!BF389,'[1]Multi-Field'!$F$101="undrained"),BH389,""))</f>
        <v/>
      </c>
      <c r="FF389" s="409" t="str">
        <f>IF(AND('[1]Multi-Field'!$E$102=[1]Lists!BF389,'[1]Multi-Field'!$F$102="Drained"),BI389,IF(AND('[1]Multi-Field'!$E$102=[1]Lists!BF389,'[1]Multi-Field'!$F$102="undrained"),BH389,""))</f>
        <v/>
      </c>
      <c r="FG389" s="409" t="str">
        <f>IF(AND('[1]Multi-Field'!$E$103=[1]Lists!BF389,'[1]Multi-Field'!$F$103="Drained"),BI389,IF(AND('[1]Multi-Field'!$E$103=[1]Lists!BF389,'[1]Multi-Field'!$F$103="undrained"),BH389,""))</f>
        <v/>
      </c>
      <c r="FH389" s="409" t="str">
        <f>IF(AND('[1]Multi-Field'!$E$104=[1]Lists!BF389,'[1]Multi-Field'!$F$104="Drained"),BI389,IF(AND('[1]Multi-Field'!$E$104=[1]Lists!BF389,'[1]Multi-Field'!$F$104="undrained"),BH389,""))</f>
        <v/>
      </c>
      <c r="FI389" s="409" t="str">
        <f>IF(AND('[1]Multi-Field'!$E$105=[1]Lists!BF389,'[1]Multi-Field'!$F$105="Drained"),BI389,IF(AND('[1]Multi-Field'!$E$105=[1]Lists!BF389,'[1]Multi-Field'!$F$105="undrained"),BH389,""))</f>
        <v/>
      </c>
      <c r="FJ389" s="409" t="str">
        <f>IF(AND('[1]Multi-Field'!$E$106=[1]Lists!BF389,'[1]Multi-Field'!$F$106="Drained"),BI389,IF(AND('[1]Multi-Field'!$E$106=[1]Lists!BF389,'[1]Multi-Field'!$F$106="undrained"),BH389,""))</f>
        <v/>
      </c>
      <c r="FK389" s="409" t="str">
        <f>IF(AND('[1]Multi-Field'!$E$107=[1]Lists!BF389,'[1]Multi-Field'!$F$107="Drained"),BI389,IF(AND('[1]Multi-Field'!$E$107=[1]Lists!BF389,'[1]Multi-Field'!$F$107="undrained"),BH389,""))</f>
        <v/>
      </c>
      <c r="FL389" s="409" t="str">
        <f>IF(AND('[1]Multi-Field'!$E$108=[1]Lists!BF389,'[1]Multi-Field'!$F$108="Drained"),BI389,IF(AND('[1]Multi-Field'!$E$108=[1]Lists!BF389,'[1]Multi-Field'!$F$108="undrained"),BH389,""))</f>
        <v/>
      </c>
      <c r="FM389" s="409" t="str">
        <f>IF(AND('[1]Multi-Field'!$E$109=[1]Lists!BF389,'[1]Multi-Field'!$F$109="Drained"),BI389,IF(AND('[1]Multi-Field'!$E$109=[1]Lists!BF389,'[1]Multi-Field'!$F$109="undrained"),BH389,""))</f>
        <v/>
      </c>
      <c r="FN389" s="409" t="str">
        <f>IF(AND('[1]Multi-Field'!$E$110=[1]Lists!BF389,'[1]Multi-Field'!$F$110="Drained"),BI389,IF(AND('[1]Multi-Field'!$E$110=[1]Lists!BF389,'[1]Multi-Field'!$F$110="undrained"),BH389,""))</f>
        <v/>
      </c>
      <c r="FO389" s="409" t="str">
        <f>IF(AND('[1]Multi-Field'!$E$111=[1]Lists!BF389,'[1]Multi-Field'!$F$111="Drained"),BI389,IF(AND('[1]Multi-Field'!$E$111=[1]Lists!BF389,'[1]Multi-Field'!$F$111="undrained"),BH389,""))</f>
        <v/>
      </c>
      <c r="FP389" s="409" t="str">
        <f>IF(AND('[1]Multi-Field'!$E$112=[1]Lists!BF389,'[1]Multi-Field'!$F$112="Drained"),BI389,IF(AND('[1]Multi-Field'!$E$112=[1]Lists!BF389,'[1]Multi-Field'!$F$112="undrained"),BH389,""))</f>
        <v/>
      </c>
      <c r="FQ389" s="409" t="str">
        <f>IF(AND('[1]Multi-Field'!$E$113=[1]Lists!BF389,'[1]Multi-Field'!$F$113="Drained"),BI389,IF(AND('[1]Multi-Field'!$E$113=[1]Lists!BF389,'[1]Multi-Field'!$F$113="undrained"),BH389,""))</f>
        <v/>
      </c>
      <c r="FR389" s="409" t="str">
        <f>IF(AND('[1]Multi-Field'!$E$114=[1]Lists!BF389,'[1]Multi-Field'!$F$114="Drained"),BI389,IF(AND('[1]Multi-Field'!$E$114=[1]Lists!BF389,'[1]Multi-Field'!$F$114="undrained"),BH389,""))</f>
        <v/>
      </c>
      <c r="FS389" s="409" t="str">
        <f>IF(AND('[1]Multi-Field'!$E$115=[1]Lists!BF389,'[1]Multi-Field'!$F$115="Drained"),BI389,IF(AND('[1]Multi-Field'!$E$115=[1]Lists!BF389,'[1]Multi-Field'!$F$115="undrained"),BH389,""))</f>
        <v/>
      </c>
      <c r="FT389" s="409" t="str">
        <f>IF(AND('[1]Multi-Field'!$E$116=[1]Lists!BF389,'[1]Multi-Field'!$F$116="Drained"),BI389,IF(AND('[1]Multi-Field'!$E$116=[1]Lists!BF389,'[1]Multi-Field'!$F$116="undrained"),BH389,""))</f>
        <v/>
      </c>
      <c r="FU389" s="409" t="str">
        <f>IF(AND('[1]Multi-Field'!$E$117=[1]Lists!BF389,'[1]Multi-Field'!$F$117="Drained"),BI389,IF(AND('[1]Multi-Field'!$E$117=[1]Lists!BF389,'[1]Multi-Field'!$F$117="undrained"),BH389,""))</f>
        <v/>
      </c>
      <c r="FV389" s="409" t="str">
        <f>IF(AND('[1]Multi-Field'!$E$118=[1]Lists!BF389,'[1]Multi-Field'!$F$118="Drained"),BI389,IF(AND('[1]Multi-Field'!$E$118=[1]Lists!BF389,'[1]Multi-Field'!$F$118="undrained"),BH389,""))</f>
        <v/>
      </c>
      <c r="FW389" s="409" t="str">
        <f>IF(AND('[1]Multi-Field'!$E$119=[1]Lists!BF389,'[1]Multi-Field'!$F$119="Drained"),BI389,IF(AND('[1]Multi-Field'!$E$119=[1]Lists!BF389,'[1]Multi-Field'!$F$119="undrained"),BH389,""))</f>
        <v/>
      </c>
      <c r="FX389" s="409" t="str">
        <f>IF(AND('[1]Multi-Field'!$E$120=[1]Lists!BF389,'[1]Multi-Field'!$F$120="Drained"),BI389,IF(AND('[1]Multi-Field'!$E$120=[1]Lists!BF389,'[1]Multi-Field'!$F$120="undrained"),BH389,""))</f>
        <v/>
      </c>
      <c r="GC389" s="4">
        <v>1</v>
      </c>
    </row>
    <row r="390" spans="1:185" ht="13.5" customHeight="1">
      <c r="A390" s="7" t="s">
        <v>476</v>
      </c>
      <c r="B390" s="7"/>
      <c r="C390" s="7"/>
      <c r="D390" s="8">
        <v>75</v>
      </c>
      <c r="E390" s="8">
        <f t="shared" si="60"/>
        <v>75</v>
      </c>
      <c r="F390" s="8">
        <f t="shared" si="61"/>
        <v>75</v>
      </c>
      <c r="G390" s="8">
        <v>75</v>
      </c>
      <c r="H390" s="8">
        <v>75</v>
      </c>
      <c r="I390" s="8">
        <f t="shared" ref="I390:I453" si="64">ROUND((H390+(K390-H390)*1/3),0)</f>
        <v>75</v>
      </c>
      <c r="J390" s="8">
        <f t="shared" ref="J390:J453" si="65">ROUND((H390+(K390-H390)*2/3),0)</f>
        <v>75</v>
      </c>
      <c r="K390" s="8">
        <v>75</v>
      </c>
      <c r="L390" s="8">
        <v>135</v>
      </c>
      <c r="M390" s="8">
        <f t="shared" si="62"/>
        <v>135</v>
      </c>
      <c r="N390" s="8">
        <f t="shared" si="63"/>
        <v>135</v>
      </c>
      <c r="O390" s="8">
        <v>135</v>
      </c>
      <c r="P390" s="391">
        <v>365</v>
      </c>
      <c r="Q390" s="394"/>
      <c r="R390" s="395" t="b">
        <f>IF(OR('Multi-Field'!AA367=Lists!$AC$42,'Multi-Field'!AA367=Lists!$AC$43),IF('Multi-Field'!Z367="x",(IF('Multi-Field'!AC367=Lists!$Q$11,Lists!$R$11,IF('Multi-Field'!AC367=Lists!$Q$12,Lists!$R$12,IF('Multi-Field'!AC367=Lists!$Q$13,Lists!$R$13,IF('Multi-Field'!AC367=Lists!$Q$14,Lists!$R$14))))),IF('Multi-Field'!X367="x",(IF('Multi-Field'!AC367=Lists!$Q$11,Lists!$S$11,IF('Multi-Field'!AC367=Lists!$Q$12,Lists!$S$12,IF('Multi-Field'!AC367=Lists!$Q$13,Lists!$S$13,IF('Multi-Field'!AC367=Lists!$Q$14,Lists!$S$14))))),IF('Multi-Field'!V367="x",(IF('Multi-Field'!AC367=Lists!$Q$11,Lists!$T$11,IF('Multi-Field'!AC367=Lists!$Q$12,Lists!$T$12,IF('Multi-Field'!AC367=Lists!$Q$13,Lists!$T$13,IF('Multi-Field'!AC367=Lists!$Q$14,Lists!$T$14))))),0))))</f>
        <v>0</v>
      </c>
      <c r="S390" s="395" t="str">
        <f t="shared" si="59"/>
        <v/>
      </c>
      <c r="T390" s="395"/>
      <c r="U390" s="396"/>
      <c r="BF390" s="411" t="s">
        <v>1554</v>
      </c>
      <c r="BG390" s="412">
        <v>4</v>
      </c>
      <c r="BH390" s="412">
        <v>6</v>
      </c>
      <c r="BI390" s="412">
        <v>6</v>
      </c>
      <c r="BJ390" s="409" t="e">
        <f>IF(AND('[1]Single Field'!#REF!=[1]Lists!BF390,'[1]Single Field'!#REF!="Drained"),"x",IF(AND('[1]Single Field'!#REF!=[1]Lists!BF390,'[1]Single Field'!#REF!="Undrained"),O,""))</f>
        <v>#REF!</v>
      </c>
      <c r="BK390" s="409" t="str">
        <f>IF(AND('[1]Multi-Field'!$E$3=[1]Lists!BF390,'[1]Multi-Field'!$F$3="Drained"),BI390,IF(AND('[1]Multi-Field'!$E$3=BF390,'[1]Multi-Field'!$F$3="undrained"),BH390,""))</f>
        <v/>
      </c>
      <c r="BL390" s="409" t="str">
        <f>IF(AND('[1]Multi-Field'!$E$4=BF390,'[1]Multi-Field'!$F$4="Drained"),BI390,IF(AND('[1]Multi-Field'!$E$4=BF390,'[1]Multi-Field'!$F$4="undrained"),BH390,""))</f>
        <v/>
      </c>
      <c r="BM390" s="409" t="str">
        <f>IF(AND('[1]Multi-Field'!$E$5=BF390,'[1]Multi-Field'!$F$5="Drained"),BI390,IF(AND('[1]Multi-Field'!$E$5=BF390,'[1]Multi-Field'!$F$5="undrained"),BH390,""))</f>
        <v/>
      </c>
      <c r="BN390" s="409" t="str">
        <f>IF(AND('[1]Multi-Field'!$E$6=BF390,'[1]Multi-Field'!$F$6="Drained"),BI390,IF(AND('[1]Multi-Field'!$E$6=BF390,'[1]Multi-Field'!$F$6="undrained"),BH390,""))</f>
        <v/>
      </c>
      <c r="BO390" s="409" t="str">
        <f>IF(AND('[1]Multi-Field'!$E$7=BF390,'[1]Multi-Field'!$F$7="Drained"),BI390,IF(AND('[1]Multi-Field'!$E$7=BF390,'[1]Multi-Field'!$F$7="undrained"),BH390,""))</f>
        <v/>
      </c>
      <c r="BP390" s="409" t="str">
        <f>IF(AND('[1]Multi-Field'!$E$8=BF390,'[1]Multi-Field'!$F$8="Drained"),BI390,IF(AND('[1]Multi-Field'!$E$8=BF390,'[1]Multi-Field'!$F$8="undrained"),BH390,""))</f>
        <v/>
      </c>
      <c r="BQ390" s="409" t="str">
        <f>IF(AND('[1]Multi-Field'!$E$9=BF390,'[1]Multi-Field'!$F$9="Drained"),BI390,IF(AND('[1]Multi-Field'!$E$9=BF390,'[1]Multi-Field'!$F$9="undrained"),BH390,""))</f>
        <v/>
      </c>
      <c r="BR390" s="409" t="str">
        <f>IF(AND('[1]Multi-Field'!$E$10=BF390,'[1]Multi-Field'!$F$10="Drained"),BI390,IF(AND('[1]Multi-Field'!$E$10=BF390,'[1]Multi-Field'!$F$10="undrained"),BH390,""))</f>
        <v/>
      </c>
      <c r="BS390" s="409" t="str">
        <f>IF(AND('[1]Multi-Field'!$E$11=BF390,'[1]Multi-Field'!$F$11="Drained"),BI390,IF(AND('[1]Multi-Field'!$E$11=BF390,'[1]Multi-Field'!$F$11="undrained"),BH390,""))</f>
        <v/>
      </c>
      <c r="BT390" s="409" t="str">
        <f>IF(AND('[1]Multi-Field'!$E$12=BF390,'[1]Multi-Field'!$F$12="Drained"),BI390,IF(AND('[1]Multi-Field'!$E$12=BF390,'[1]Multi-Field'!$F$12="undrained"),BH390,""))</f>
        <v/>
      </c>
      <c r="BU390" s="409" t="str">
        <f>IF(AND('[1]Multi-Field'!$E$13=BF390,'[1]Multi-Field'!$F$13="Drained"),BI390,IF(AND('[1]Multi-Field'!$E$3=BF390,'[1]Multi-Field'!$F$13="undrained"),BH390,""))</f>
        <v/>
      </c>
      <c r="BV390" s="409" t="str">
        <f>IF(AND('[1]Multi-Field'!$E$14=BF390,'[1]Multi-Field'!$F$14="Drained"),BI390,IF(AND('[1]Multi-Field'!$E$14=BF390,'[1]Multi-Field'!$F$14="undrained"),BH390,""))</f>
        <v/>
      </c>
      <c r="BW390" s="409" t="str">
        <f>IF(AND('[1]Multi-Field'!$E$15=BF390,'[1]Multi-Field'!$F$15="Drained"),BI390,IF(AND('[1]Multi-Field'!$E$15=BF390,'[1]Multi-Field'!$F$15="undrained"),BH390,""))</f>
        <v/>
      </c>
      <c r="BX390" s="409" t="str">
        <f>IF(AND('[1]Multi-Field'!$E$16=[1]Lists!BF390,'[1]Multi-Field'!$F$16="Drained"),BI390,IF(AND('[1]Multi-Field'!$E$16=[1]Lists!BF390,'[1]Multi-Field'!$F$16="undrained"),BH390,""))</f>
        <v/>
      </c>
      <c r="BY390" s="409" t="str">
        <f>IF(AND('[1]Multi-Field'!$E$17=[1]Lists!BF390,'[1]Multi-Field'!$F$17="Drained"),BI390,IF(AND('[1]Multi-Field'!$E$17=[1]Lists!BF390,'[1]Multi-Field'!$F$17="undrained"),BH390,""))</f>
        <v/>
      </c>
      <c r="BZ390" s="409" t="str">
        <f>IF(AND('[1]Multi-Field'!$E$18=[1]Lists!BF390,'[1]Multi-Field'!$F$18="Drained"),BI390,IF(AND('[1]Multi-Field'!$E$18=[1]Lists!BF390,'[1]Multi-Field'!$F$18="undrained"),BH390,""))</f>
        <v/>
      </c>
      <c r="CA390" s="409" t="str">
        <f>IF(AND('[1]Multi-Field'!$E$19=[1]Lists!BF390,'[1]Multi-Field'!$F$19="Drained"),BI390,IF(AND('[1]Multi-Field'!$E$19=[1]Lists!BF390,'[1]Multi-Field'!$F$19="undrained"),BH390,""))</f>
        <v/>
      </c>
      <c r="CB390" s="409" t="str">
        <f>IF(AND('[1]Multi-Field'!$E$20=[1]Lists!BF390,'[1]Multi-Field'!$F$20="Drained"),BI390,IF(AND('[1]Multi-Field'!$E$20=[1]Lists!BF390,'[1]Multi-Field'!$F$20="undrained"),BH390,""))</f>
        <v/>
      </c>
      <c r="CC390" s="409" t="str">
        <f>IF(AND('[1]Multi-Field'!$E$21=[1]Lists!BF390,'[1]Multi-Field'!$F$21="Drained"),BI390,IF(AND('[1]Multi-Field'!$E$21=[1]Lists!BF390,'[1]Multi-Field'!$F$21="undrained"),BH390,""))</f>
        <v/>
      </c>
      <c r="CD390" s="409" t="str">
        <f>IF(AND('[1]Multi-Field'!$E$22=[1]Lists!BF390,'[1]Multi-Field'!$F$22="Drained"),BI390,IF(AND('[1]Multi-Field'!$E$22=[1]Lists!BF390,'[1]Multi-Field'!$F$22="undrained"),BH390,""))</f>
        <v/>
      </c>
      <c r="CE390" s="409" t="str">
        <f>IF(AND('[1]Multi-Field'!$E$23=[1]Lists!BF390,'[1]Multi-Field'!$F$23="Drained"),BI390,IF(AND('[1]Multi-Field'!$E$23=[1]Lists!BF390,'[1]Multi-Field'!$F$23="undrained"),BH390,""))</f>
        <v/>
      </c>
      <c r="CF390" s="409" t="str">
        <f>IF(AND('[1]Multi-Field'!$E$24=[1]Lists!BF390,'[1]Multi-Field'!$F$24="Drained"),BI390,IF(AND('[1]Multi-Field'!$E$24=[1]Lists!BF390,'[1]Multi-Field'!$F$24="undrained"),BH390,""))</f>
        <v/>
      </c>
      <c r="CG390" s="409" t="str">
        <f>IF(AND('[1]Multi-Field'!$E$25=[1]Lists!BF390,'[1]Multi-Field'!$F$25="Drained"),BI390,IF(AND('[1]Multi-Field'!$E$25=[1]Lists!BF390,'[1]Multi-Field'!$F$25="undrained"),BH390,""))</f>
        <v/>
      </c>
      <c r="CH390" s="409" t="str">
        <f>IF(AND('[1]Multi-Field'!$E$26=[1]Lists!BF390,'[1]Multi-Field'!$F$26="Drained"),BI390,IF(AND('[1]Multi-Field'!$E$26=[1]Lists!BF390,'[1]Multi-Field'!$F$26="undrained"),BH390,""))</f>
        <v/>
      </c>
      <c r="CI390" s="409" t="str">
        <f>IF(AND('[1]Multi-Field'!$E$27=[1]Lists!BF390,'[1]Multi-Field'!$F$27="Drained"),BI390,IF(AND('[1]Multi-Field'!$E$27=[1]Lists!BF390,'[1]Multi-Field'!$F$27="undrained"),BH390,""))</f>
        <v/>
      </c>
      <c r="CJ390" s="409" t="str">
        <f>IF(AND('[1]Multi-Field'!$E$28=[1]Lists!BF390,'[1]Multi-Field'!$F$28="Drained"),BI390,IF(AND('[1]Multi-Field'!$E$28=[1]Lists!BF390,'[1]Multi-Field'!$F$28="undrained"),BH390,""))</f>
        <v/>
      </c>
      <c r="CK390" s="409" t="str">
        <f>IF(AND('[1]Multi-Field'!$E$29=[1]Lists!BF390,'[1]Multi-Field'!$F$29="Drained"),BI390,IF(AND('[1]Multi-Field'!$E$29=[1]Lists!BF390,'[1]Multi-Field'!$F$29="undrained"),BH390,""))</f>
        <v/>
      </c>
      <c r="CL390" s="409" t="str">
        <f>IF(AND('[1]Multi-Field'!$E$30=[1]Lists!BF390,'[1]Multi-Field'!$F$30="Drained"),BI390,IF(AND('[1]Multi-Field'!$E$30=[1]Lists!BF390,'[1]Multi-Field'!$F$30="undrained"),BH390,""))</f>
        <v/>
      </c>
      <c r="CM390" s="409" t="str">
        <f>IF(AND('[1]Multi-Field'!$E$31=[1]Lists!BF390,'[1]Multi-Field'!$F$31="Drained"),BI390,IF(AND('[1]Multi-Field'!$E$31=[1]Lists!BF390,'[1]Multi-Field'!$F$31="undrained"),BH390,""))</f>
        <v/>
      </c>
      <c r="CN390" s="409" t="str">
        <f>IF(AND('[1]Multi-Field'!$E$32=[1]Lists!BF390,'[1]Multi-Field'!$F$32="Drained"),BI390,IF(AND('[1]Multi-Field'!$E$32=[1]Lists!BF390,'[1]Multi-Field'!$F$32="undrained"),BH390,""))</f>
        <v/>
      </c>
      <c r="CO390" s="409" t="str">
        <f>IF(AND('[1]Multi-Field'!$E$33=[1]Lists!BF390,'[1]Multi-Field'!$F$33="Drained"),BI390,IF(AND('[1]Multi-Field'!$E$33=[1]Lists!BF390,'[1]Multi-Field'!$F$33="undrained"),BH390,""))</f>
        <v/>
      </c>
      <c r="CP390" s="409" t="str">
        <f>IF(AND('[1]Multi-Field'!$E$34=[1]Lists!BF390,'[1]Multi-Field'!$F$34="Drained"),BI390,IF(AND('[1]Multi-Field'!$E$34=[1]Lists!BF390,'[1]Multi-Field'!$F$34="undrained"),BH390,""))</f>
        <v/>
      </c>
      <c r="CQ390" s="409" t="str">
        <f>IF(AND('[1]Multi-Field'!$E$35=[1]Lists!BF390,'[1]Multi-Field'!$F$35="Drained"),BI390,IF(AND('[1]Multi-Field'!$E$35=[1]Lists!BF390,'[1]Multi-Field'!$F$35="undrained"),BH390,""))</f>
        <v/>
      </c>
      <c r="CR390" s="409" t="str">
        <f>IF(AND('[1]Multi-Field'!$E$36=[1]Lists!BF390,'[1]Multi-Field'!$F$36="Drained"),BI390,IF(AND('[1]Multi-Field'!$E$36=[1]Lists!BF390,'[1]Multi-Field'!$F$36="undrained"),BH390,""))</f>
        <v/>
      </c>
      <c r="CS390" s="409" t="str">
        <f>IF(AND('[1]Multi-Field'!$E$37=[1]Lists!BF390,'[1]Multi-Field'!$F$37="Drained"),BI390,IF(AND('[1]Multi-Field'!$E$37=[1]Lists!BF390,'[1]Multi-Field'!$F$37="undrained"),BH390,""))</f>
        <v/>
      </c>
      <c r="CT390" s="409" t="str">
        <f>IF(AND('[1]Multi-Field'!$E$38=[1]Lists!BF390,'[1]Multi-Field'!$F$38="Drained"),BI390,IF(AND('[1]Multi-Field'!$E$38=[1]Lists!BF390,'[1]Multi-Field'!$F$38="undrained"),BH390,""))</f>
        <v/>
      </c>
      <c r="CU390" s="409" t="str">
        <f>IF(AND('[1]Multi-Field'!$E$39=[1]Lists!BF390,'[1]Multi-Field'!$F$39="Drained"),BI390,IF(AND('[1]Multi-Field'!$E$39=[1]Lists!BF390,'[1]Multi-Field'!$F$39="undrained"),BH390,""))</f>
        <v/>
      </c>
      <c r="CV390" s="409" t="str">
        <f>IF(AND('[1]Multi-Field'!$E$40=[1]Lists!BF390,'[1]Multi-Field'!$F$40="Drained"),BI390,IF(AND('[1]Multi-Field'!$E$40=[1]Lists!BF390,'[1]Multi-Field'!$F$40="undrained"),BH390,""))</f>
        <v/>
      </c>
      <c r="CW390" s="409" t="str">
        <f>IF(AND('[1]Multi-Field'!$E$41=[1]Lists!BF390,'[1]Multi-Field'!$F$40="Drained"),BI390,IF(AND('[1]Multi-Field'!$E$40=[1]Lists!BF390,'[1]Multi-Field'!$F$40="undrained"),BH390,""))</f>
        <v/>
      </c>
      <c r="CX390" s="409" t="str">
        <f>IF(AND('[1]Multi-Field'!$E$42=[1]Lists!BF390,'[1]Multi-Field'!$F$42="Drained"),BI390,IF(AND('[1]Multi-Field'!$E$42=[1]Lists!BF390,'[1]Multi-Field'!$F$42="undrained"),BH390,""))</f>
        <v/>
      </c>
      <c r="CY390" s="409" t="str">
        <f>IF(AND('[1]Multi-Field'!$E$43=[1]Lists!BF390,'[1]Multi-Field'!$F$43="Drained"),BI390,IF(AND('[1]Multi-Field'!$E$43=[1]Lists!BF390,'[1]Multi-Field'!$F$43="undrained"),BH390,""))</f>
        <v/>
      </c>
      <c r="CZ390" s="409" t="str">
        <f>IF(AND('[1]Multi-Field'!$E$44=[1]Lists!BF390,'[1]Multi-Field'!$F$44="Drained"),BI390,IF(AND('[1]Multi-Field'!$E$44=[1]Lists!BF390,'[1]Multi-Field'!$F$44="undrained"),BH390,""))</f>
        <v/>
      </c>
      <c r="DA390" s="409" t="str">
        <f>IF(AND('[1]Multi-Field'!$E$45=[1]Lists!BF390,'[1]Multi-Field'!$F$45="Drained"),BI390,IF(AND('[1]Multi-Field'!$E$45=[1]Lists!BF390,'[1]Multi-Field'!$F$45="undrained"),BH390,""))</f>
        <v/>
      </c>
      <c r="DB390" s="409" t="str">
        <f>IF(AND('[1]Multi-Field'!$E$46=[1]Lists!BF390,'[1]Multi-Field'!$F$46="Drained"),BI390,IF(AND('[1]Multi-Field'!$E$46=[1]Lists!BF390,'[1]Multi-Field'!$F$46="undrained"),BH390,""))</f>
        <v/>
      </c>
      <c r="DC390" s="409" t="str">
        <f>IF(AND('[1]Multi-Field'!$E$47=[1]Lists!BF390,'[1]Multi-Field'!$F$47="Drained"),BI390,IF(AND('[1]Multi-Field'!$E$47=[1]Lists!BF390,'[1]Multi-Field'!$F$47="undrained"),BH390,""))</f>
        <v/>
      </c>
      <c r="DD390" s="409" t="str">
        <f>IF(AND('[1]Multi-Field'!$E$48=[1]Lists!BF390,'[1]Multi-Field'!$F$48="Drained"),BI390,IF(AND('[1]Multi-Field'!$E$48=[1]Lists!BF390,'[1]Multi-Field'!$F$48="undrained"),BH390,""))</f>
        <v/>
      </c>
      <c r="DE390" s="409" t="str">
        <f>IF(AND('[1]Multi-Field'!$E$49=[1]Lists!BF390,'[1]Multi-Field'!$F$49="Drained"),BI390,IF(AND('[1]Multi-Field'!$E$49=[1]Lists!BF390,'[1]Multi-Field'!$F$9="undrained"),BH390,""))</f>
        <v/>
      </c>
      <c r="DF390" s="409" t="str">
        <f>IF(AND('[1]Multi-Field'!$E$50=[1]Lists!BF390,'[1]Multi-Field'!$F$50="Drained"),BI390,IF(AND('[1]Multi-Field'!$E$50=[1]Lists!BF390,'[1]Multi-Field'!$F$50="undrained"),BH390,""))</f>
        <v/>
      </c>
      <c r="DG390" s="409" t="str">
        <f>IF(AND('[1]Multi-Field'!$E$51=[1]Lists!BF390,'[1]Multi-Field'!$F$51="Drained"),BI390,IF(AND('[1]Multi-Field'!$E$51=[1]Lists!BF390,'[1]Multi-Field'!$F$51="undrained"),BH390,""))</f>
        <v/>
      </c>
      <c r="DH390" s="409" t="str">
        <f>IF(AND('[1]Multi-Field'!$E$52=[1]Lists!BF390,'[1]Multi-Field'!$F$52="Drained"),BI390,IF(AND('[1]Multi-Field'!$E$52=[1]Lists!BF390,'[1]Multi-Field'!$F$52="undrained"),BH390,""))</f>
        <v/>
      </c>
      <c r="DI390" s="409" t="str">
        <f>IF(AND('[1]Multi-Field'!$E$53=[1]Lists!BF390,'[1]Multi-Field'!$F$53="Drained"),BI390,IF(AND('[1]Multi-Field'!$E$53=[1]Lists!BF390,'[1]Multi-Field'!$F$53="undrained"),BH390,""))</f>
        <v/>
      </c>
      <c r="DJ390" s="409" t="str">
        <f>IF(AND('[1]Multi-Field'!$E$54=[1]Lists!BF390,'[1]Multi-Field'!$F$54="Drained"),BI390,IF(AND('[1]Multi-Field'!$E$54=[1]Lists!BF390,'[1]Multi-Field'!$F$54="undrained"),BH390,""))</f>
        <v/>
      </c>
      <c r="DK390" s="409" t="str">
        <f>IF(AND('[1]Multi-Field'!$E$55=[1]Lists!BF390,'[1]Multi-Field'!$F$55="Drained"),BI390,IF(AND('[1]Multi-Field'!$E$55=[1]Lists!BF390,'[1]Multi-Field'!$F$55="undrained"),BH390,""))</f>
        <v/>
      </c>
      <c r="DL390" s="409" t="str">
        <f>IF(AND('[1]Multi-Field'!$E$56=[1]Lists!BF390,'[1]Multi-Field'!$F$56="Drained"),BI390,IF(AND('[1]Multi-Field'!$E$56=[1]Lists!BF390,'[1]Multi-Field'!$F$56="undrained"),BH390,""))</f>
        <v/>
      </c>
      <c r="DM390" s="409" t="str">
        <f>IF(AND('[1]Multi-Field'!$E$57=[1]Lists!BF390,'[1]Multi-Field'!$F$57="Drained"),BI390,IF(AND('[1]Multi-Field'!$E$57=[1]Lists!BF390,'[1]Multi-Field'!$F$57="undrained"),BH390,""))</f>
        <v/>
      </c>
      <c r="DN390" s="409" t="str">
        <f>IF(AND('[1]Multi-Field'!$E$58=[1]Lists!BF390,'[1]Multi-Field'!$F$58="Drained"),BI390,IF(AND('[1]Multi-Field'!$E$58=[1]Lists!BF390,'[1]Multi-Field'!$F$58="undrained"),BH390,""))</f>
        <v/>
      </c>
      <c r="DO390" s="409" t="str">
        <f>IF(AND('[1]Multi-Field'!$E$59=[1]Lists!BF390,'[1]Multi-Field'!$F$59="Drained"),BI390,IF(AND('[1]Multi-Field'!$E$59=[1]Lists!BF390,'[1]Multi-Field'!$F$59="undrained"),BH390,""))</f>
        <v/>
      </c>
      <c r="DP390" s="409" t="str">
        <f>IF(AND('[1]Multi-Field'!$E$60=[1]Lists!BF390,'[1]Multi-Field'!$F$60="Drained"),BI390,IF(AND('[1]Multi-Field'!$E$60=[1]Lists!BF390,'[1]Multi-Field'!$F$60="undrained"),BH390,""))</f>
        <v/>
      </c>
      <c r="DQ390" s="409" t="str">
        <f>IF(AND('[1]Multi-Field'!$E$61=[1]Lists!BF390,'[1]Multi-Field'!$F$61="Drained"),BI390,IF(AND('[1]Multi-Field'!$E$61=[1]Lists!BF390,'[1]Multi-Field'!$F$61="undrained"),BH390,""))</f>
        <v/>
      </c>
      <c r="DR390" s="409" t="str">
        <f>IF(AND('[1]Multi-Field'!$E$62=[1]Lists!BF390,'[1]Multi-Field'!$F$62="Drained"),BI390,IF(AND('[1]Multi-Field'!$E$62=[1]Lists!BF390,'[1]Multi-Field'!$F$62="undrained"),BH390,""))</f>
        <v/>
      </c>
      <c r="DS390" s="409" t="str">
        <f>IF(AND('[1]Multi-Field'!$E$63=[1]Lists!BF390,'[1]Multi-Field'!$F$63="Drained"),BI390,IF(AND('[1]Multi-Field'!$E$63=[1]Lists!BF390,'[1]Multi-Field'!$F$63="undrained"),BH390,""))</f>
        <v/>
      </c>
      <c r="DT390" s="409" t="str">
        <f>IF(AND('[1]Multi-Field'!$E$64=[1]Lists!BF390,'[1]Multi-Field'!$F$64="Drained"),BI390,IF(AND('[1]Multi-Field'!$E$64=[1]Lists!BF390,'[1]Multi-Field'!$F$64="undrained"),BH390,""))</f>
        <v/>
      </c>
      <c r="DU390" s="409" t="str">
        <f>IF(AND('[1]Multi-Field'!$E$65=[1]Lists!BF390,'[1]Multi-Field'!$F$65="Drained"),BI390,IF(AND('[1]Multi-Field'!$E$65=[1]Lists!BF390,'[1]Multi-Field'!$F$65="undrained"),BH390,""))</f>
        <v/>
      </c>
      <c r="DV390" s="409" t="str">
        <f>IF(AND('[1]Multi-Field'!$E$66=[1]Lists!BF390,'[1]Multi-Field'!$F$66="Drained"),BI390,IF(AND('[1]Multi-Field'!$E$66=[1]Lists!BF390,'[1]Multi-Field'!$F$66="undrained"),BH390,""))</f>
        <v/>
      </c>
      <c r="DW390" s="409" t="str">
        <f>IF(AND('[1]Multi-Field'!$E$67=[1]Lists!BF390,'[1]Multi-Field'!$F$67="Drained"),BI390,IF(AND('[1]Multi-Field'!$E$67=[1]Lists!BF390,'[1]Multi-Field'!$F$67="undrained"),BH390,""))</f>
        <v/>
      </c>
      <c r="DX390" s="409" t="str">
        <f>IF(AND('[1]Multi-Field'!$E$68=[1]Lists!BF390,'[1]Multi-Field'!$F$68="Drained"),BI390,IF(AND('[1]Multi-Field'!$E$68=[1]Lists!BF390,'[1]Multi-Field'!$F$68="undrained"),BH390,""))</f>
        <v/>
      </c>
      <c r="DY390" s="409" t="str">
        <f>IF(AND('[1]Multi-Field'!$E$69=[1]Lists!BF390,'[1]Multi-Field'!$F$69="Drained"),BI390,IF(AND('[1]Multi-Field'!$E$69=[1]Lists!BF390,'[1]Multi-Field'!$F$69="undrained"),BH390,""))</f>
        <v/>
      </c>
      <c r="DZ390" s="409" t="str">
        <f>IF(AND('[1]Multi-Field'!$E$70=[1]Lists!BF390,'[1]Multi-Field'!$F$70="Drained"),BI390,IF(AND('[1]Multi-Field'!$E$70=[1]Lists!BF390,'[1]Multi-Field'!$F$70="undrained"),BH390,""))</f>
        <v/>
      </c>
      <c r="EA390" s="409" t="str">
        <f>IF(AND('[1]Multi-Field'!$E$71=[1]Lists!BF390,'[1]Multi-Field'!$F$71="Drained"),BI390,IF(AND('[1]Multi-Field'!$E$71=[1]Lists!BF390,'[1]Multi-Field'!$F$71="undrained"),BH390,""))</f>
        <v/>
      </c>
      <c r="EB390" s="409" t="str">
        <f>IF(AND('[1]Multi-Field'!$E$72=[1]Lists!BF390,'[1]Multi-Field'!$F$72="Drained"),BI390,IF(AND('[1]Multi-Field'!$E$72=[1]Lists!BF390,'[1]Multi-Field'!$F$72="undrained"),BH390,""))</f>
        <v/>
      </c>
      <c r="EC390" s="409" t="str">
        <f>IF(AND('[1]Multi-Field'!$E$73=[1]Lists!BF390,'[1]Multi-Field'!$F$73="Drained"),BI390,IF(AND('[1]Multi-Field'!$E$73=[1]Lists!BF390,'[1]Multi-Field'!$F$73="undrained"),BH390,""))</f>
        <v/>
      </c>
      <c r="ED390" s="409" t="str">
        <f>IF(AND('[1]Multi-Field'!$E$74=[1]Lists!BF390,'[1]Multi-Field'!$F$74="Drained"),BI390,IF(AND('[1]Multi-Field'!$E$74=[1]Lists!BF390,'[1]Multi-Field'!$F$74="undrained"),BH390,""))</f>
        <v/>
      </c>
      <c r="EE390" s="409" t="str">
        <f>IF(AND('[1]Multi-Field'!$E$75=[1]Lists!BF390,'[1]Multi-Field'!$F$75="Drained"),BI390,IF(AND('[1]Multi-Field'!$E$75=[1]Lists!BF390,'[1]Multi-Field'!$F$75="undrained"),BH390,""))</f>
        <v/>
      </c>
      <c r="EF390" s="409" t="str">
        <f>IF(AND('[1]Multi-Field'!$E$76=[1]Lists!BF390,'[1]Multi-Field'!$F$76="Drained"),BI390,IF(AND('[1]Multi-Field'!$E$76=[1]Lists!BF390,'[1]Multi-Field'!$F$6="undrained"),BH390,""))</f>
        <v/>
      </c>
      <c r="EG390" s="409" t="str">
        <f>IF(AND('[1]Multi-Field'!$E$77=[1]Lists!BF390,'[1]Multi-Field'!$F$77="Drained"),BI390,IF(AND('[1]Multi-Field'!$E$77=[1]Lists!BF390,'[1]Multi-Field'!$F$77="undrained"),BH390,""))</f>
        <v/>
      </c>
      <c r="EH390" s="409" t="str">
        <f>IF(AND('[1]Multi-Field'!$E$78=[1]Lists!BF390,'[1]Multi-Field'!$F$78="Drained"),BI390,IF(AND('[1]Multi-Field'!$E$78=[1]Lists!BF390,'[1]Multi-Field'!$F$78="undrained"),BH390,""))</f>
        <v/>
      </c>
      <c r="EI390" s="409" t="str">
        <f>IF(AND('[1]Multi-Field'!$E$79=[1]Lists!BF390,'[1]Multi-Field'!$F$79="Drained"),BI390,IF(AND('[1]Multi-Field'!$E$79=[1]Lists!BF390,'[1]Multi-Field'!$F$79="undrained"),BH390,""))</f>
        <v/>
      </c>
      <c r="EJ390" s="409" t="str">
        <f>IF(AND('[1]Multi-Field'!$E$80=[1]Lists!BF390,'[1]Multi-Field'!$F$80="Drained"),BI390,IF(AND('[1]Multi-Field'!$E$80=[1]Lists!BF390,'[1]Multi-Field'!$F$80="undrained"),BH390,""))</f>
        <v/>
      </c>
      <c r="EK390" s="409" t="str">
        <f>IF(AND('[1]Multi-Field'!$E$81=[1]Lists!BF390,'[1]Multi-Field'!$F$81="Drained"),BI390,IF(AND('[1]Multi-Field'!$E$81=[1]Lists!BF390,'[1]Multi-Field'!$F$81="undrained"),BH390,""))</f>
        <v/>
      </c>
      <c r="EL390" s="409" t="str">
        <f>IF(AND('[1]Multi-Field'!$E$82=[1]Lists!BF390,'[1]Multi-Field'!$F$82="Drained"),BI390,IF(AND('[1]Multi-Field'!$E$82=[1]Lists!BF390,'[1]Multi-Field'!$F$82="undrained"),BH390,""))</f>
        <v/>
      </c>
      <c r="EM390" s="409" t="str">
        <f>IF(AND('[1]Multi-Field'!$E$83=[1]Lists!BF390,'[1]Multi-Field'!$F$83="Drained"),BI390,IF(AND('[1]Multi-Field'!$E$83=[1]Lists!BF390,'[1]Multi-Field'!$F$83="undrained"),BH390,""))</f>
        <v/>
      </c>
      <c r="EN390" s="409" t="str">
        <f>IF(AND('[1]Multi-Field'!$E$84=[1]Lists!BF390,'[1]Multi-Field'!$F$84="Drained"),BI390,IF(AND('[1]Multi-Field'!$E$84=[1]Lists!BF390,'[1]Multi-Field'!$F$84="undrained"),BH390,""))</f>
        <v/>
      </c>
      <c r="EO390" s="409" t="str">
        <f>IF(AND('[1]Multi-Field'!$E$85=[1]Lists!BF390,'[1]Multi-Field'!$F$85="Drained"),BI390,IF(AND('[1]Multi-Field'!$E$85=[1]Lists!BF390,'[1]Multi-Field'!$F$85="undrained"),BH390,""))</f>
        <v/>
      </c>
      <c r="EP390" s="409" t="str">
        <f>IF(AND('[1]Multi-Field'!$E$86=[1]Lists!BF390,'[1]Multi-Field'!$F$86="Drained"),BI390,IF(AND('[1]Multi-Field'!$E$86=[1]Lists!BF390,'[1]Multi-Field'!$F$86="undrained"),BH390,""))</f>
        <v/>
      </c>
      <c r="EQ390" s="409" t="str">
        <f>IF(AND('[1]Multi-Field'!$E$87=[1]Lists!BF390,'[1]Multi-Field'!$F$87="Drained"),BI390,IF(AND('[1]Multi-Field'!$E$87=[1]Lists!BF390,'[1]Multi-Field'!$F$87="undrained"),BH390,""))</f>
        <v/>
      </c>
      <c r="ER390" s="409" t="str">
        <f>IF(AND('[1]Multi-Field'!$E$88=[1]Lists!BF390,'[1]Multi-Field'!$F$88="Drained"),BI390,IF(AND('[1]Multi-Field'!$E$88=[1]Lists!BF390,'[1]Multi-Field'!$F$88="undrained"),BH390,""))</f>
        <v/>
      </c>
      <c r="ES390" s="409" t="str">
        <f>IF(AND('[1]Multi-Field'!$E$89=[1]Lists!BF390,'[1]Multi-Field'!$F$89="Drained"),BI390,IF(AND('[1]Multi-Field'!$E$89=[1]Lists!BF390,'[1]Multi-Field'!$F$89="undrained"),BH390,""))</f>
        <v/>
      </c>
      <c r="ET390" s="409" t="str">
        <f>IF(AND('[1]Multi-Field'!$E$90=[1]Lists!BF390,'[1]Multi-Field'!$F$90="Drained"),BI390,IF(AND('[1]Multi-Field'!$E$90=[1]Lists!BF390,'[1]Multi-Field'!$F$90="undrained"),BH390,""))</f>
        <v/>
      </c>
      <c r="EU390" s="409" t="str">
        <f>IF(AND('[1]Multi-Field'!$E$91=[1]Lists!BF390,'[1]Multi-Field'!$F$91="Drained"),BI390,IF(AND('[1]Multi-Field'!$E$91=[1]Lists!BF390,'[1]Multi-Field'!$F$91="undrained"),BH390,""))</f>
        <v/>
      </c>
      <c r="EV390" s="409" t="str">
        <f>IF(AND('[1]Multi-Field'!$E$92=[1]Lists!BF390,'[1]Multi-Field'!$F$92="Drained"),BI390,IF(AND('[1]Multi-Field'!$E$92=[1]Lists!BF390,'[1]Multi-Field'!$F$92="undrained"),BH390,""))</f>
        <v/>
      </c>
      <c r="EW390" s="409" t="str">
        <f>IF(AND('[1]Multi-Field'!$E$93=[1]Lists!BF390,'[1]Multi-Field'!$F$93="Drained"),BI390,IF(AND('[1]Multi-Field'!$E$93=[1]Lists!BF390,'[1]Multi-Field'!$F$93="undrained"),BH390,""))</f>
        <v/>
      </c>
      <c r="EX390" s="409" t="str">
        <f>IF(AND('[1]Multi-Field'!$E$94=[1]Lists!BF390,'[1]Multi-Field'!$F$94="Drained"),BI390,IF(AND('[1]Multi-Field'!$E$94=[1]Lists!BF390,'[1]Multi-Field'!$F$94="undrained"),BH390,""))</f>
        <v/>
      </c>
      <c r="EY390" s="409" t="str">
        <f>IF(AND('[1]Multi-Field'!$E$95=[1]Lists!BF390,'[1]Multi-Field'!$F$95="Drained"),BI390,IF(AND('[1]Multi-Field'!$E$95=[1]Lists!BF390,'[1]Multi-Field'!$F$95="undrained"),BH390,""))</f>
        <v/>
      </c>
      <c r="EZ390" s="409" t="str">
        <f>IF(AND('[1]Multi-Field'!$E$96=[1]Lists!BF390,'[1]Multi-Field'!$F$96="Drained"),BI390,IF(AND('[1]Multi-Field'!$E$96=[1]Lists!BF390,'[1]Multi-Field'!$F$96="undrained"),BH390,""))</f>
        <v/>
      </c>
      <c r="FA390" s="409" t="str">
        <f>IF(AND('[1]Multi-Field'!$E$97=[1]Lists!BF390,'[1]Multi-Field'!$F$97="Drained"),BI390,IF(AND('[1]Multi-Field'!$E$97=[1]Lists!BF390,'[1]Multi-Field'!$F$97="undrained"),BH390,""))</f>
        <v/>
      </c>
      <c r="FB390" s="409" t="str">
        <f>IF(AND('[1]Multi-Field'!$E$98=[1]Lists!BF390,'[1]Multi-Field'!$F$98="Drained"),BI390,IF(AND('[1]Multi-Field'!$E$98=[1]Lists!BF390,'[1]Multi-Field'!$F$98="undrained"),BH390,""))</f>
        <v/>
      </c>
      <c r="FC390" s="409" t="str">
        <f>IF(AND('[1]Multi-Field'!$E$99=[1]Lists!BF390,'[1]Multi-Field'!$F$99="Drained"),BI390,IF(AND('[1]Multi-Field'!$E$99=[1]Lists!BF390,'[1]Multi-Field'!$F$99="undrained"),BH390,""))</f>
        <v/>
      </c>
      <c r="FD390" s="409" t="str">
        <f>IF(AND('[1]Multi-Field'!$E$100=[1]Lists!BF390,'[1]Multi-Field'!$F$100="Drained"),BI390,IF(AND('[1]Multi-Field'!$E$100=[1]Lists!BF390,'[1]Multi-Field'!$F$100="undrained"),BH390,""))</f>
        <v/>
      </c>
      <c r="FE390" s="409" t="str">
        <f>IF(AND('[1]Multi-Field'!$E$101=[1]Lists!BF390,'[1]Multi-Field'!$F$101="Drained"),BI390,IF(AND('[1]Multi-Field'!$E$101=[1]Lists!BF390,'[1]Multi-Field'!$F$101="undrained"),BH390,""))</f>
        <v/>
      </c>
      <c r="FF390" s="409" t="str">
        <f>IF(AND('[1]Multi-Field'!$E$102=[1]Lists!BF390,'[1]Multi-Field'!$F$102="Drained"),BI390,IF(AND('[1]Multi-Field'!$E$102=[1]Lists!BF390,'[1]Multi-Field'!$F$102="undrained"),BH390,""))</f>
        <v/>
      </c>
      <c r="FG390" s="409" t="str">
        <f>IF(AND('[1]Multi-Field'!$E$103=[1]Lists!BF390,'[1]Multi-Field'!$F$103="Drained"),BI390,IF(AND('[1]Multi-Field'!$E$103=[1]Lists!BF390,'[1]Multi-Field'!$F$103="undrained"),BH390,""))</f>
        <v/>
      </c>
      <c r="FH390" s="409" t="str">
        <f>IF(AND('[1]Multi-Field'!$E$104=[1]Lists!BF390,'[1]Multi-Field'!$F$104="Drained"),BI390,IF(AND('[1]Multi-Field'!$E$104=[1]Lists!BF390,'[1]Multi-Field'!$F$104="undrained"),BH390,""))</f>
        <v/>
      </c>
      <c r="FI390" s="409" t="str">
        <f>IF(AND('[1]Multi-Field'!$E$105=[1]Lists!BF390,'[1]Multi-Field'!$F$105="Drained"),BI390,IF(AND('[1]Multi-Field'!$E$105=[1]Lists!BF390,'[1]Multi-Field'!$F$105="undrained"),BH390,""))</f>
        <v/>
      </c>
      <c r="FJ390" s="409" t="str">
        <f>IF(AND('[1]Multi-Field'!$E$106=[1]Lists!BF390,'[1]Multi-Field'!$F$106="Drained"),BI390,IF(AND('[1]Multi-Field'!$E$106=[1]Lists!BF390,'[1]Multi-Field'!$F$106="undrained"),BH390,""))</f>
        <v/>
      </c>
      <c r="FK390" s="409" t="str">
        <f>IF(AND('[1]Multi-Field'!$E$107=[1]Lists!BF390,'[1]Multi-Field'!$F$107="Drained"),BI390,IF(AND('[1]Multi-Field'!$E$107=[1]Lists!BF390,'[1]Multi-Field'!$F$107="undrained"),BH390,""))</f>
        <v/>
      </c>
      <c r="FL390" s="409" t="str">
        <f>IF(AND('[1]Multi-Field'!$E$108=[1]Lists!BF390,'[1]Multi-Field'!$F$108="Drained"),BI390,IF(AND('[1]Multi-Field'!$E$108=[1]Lists!BF390,'[1]Multi-Field'!$F$108="undrained"),BH390,""))</f>
        <v/>
      </c>
      <c r="FM390" s="409" t="str">
        <f>IF(AND('[1]Multi-Field'!$E$109=[1]Lists!BF390,'[1]Multi-Field'!$F$109="Drained"),BI390,IF(AND('[1]Multi-Field'!$E$109=[1]Lists!BF390,'[1]Multi-Field'!$F$109="undrained"),BH390,""))</f>
        <v/>
      </c>
      <c r="FN390" s="409" t="str">
        <f>IF(AND('[1]Multi-Field'!$E$110=[1]Lists!BF390,'[1]Multi-Field'!$F$110="Drained"),BI390,IF(AND('[1]Multi-Field'!$E$110=[1]Lists!BF390,'[1]Multi-Field'!$F$110="undrained"),BH390,""))</f>
        <v/>
      </c>
      <c r="FO390" s="409" t="str">
        <f>IF(AND('[1]Multi-Field'!$E$111=[1]Lists!BF390,'[1]Multi-Field'!$F$111="Drained"),BI390,IF(AND('[1]Multi-Field'!$E$111=[1]Lists!BF390,'[1]Multi-Field'!$F$111="undrained"),BH390,""))</f>
        <v/>
      </c>
      <c r="FP390" s="409" t="str">
        <f>IF(AND('[1]Multi-Field'!$E$112=[1]Lists!BF390,'[1]Multi-Field'!$F$112="Drained"),BI390,IF(AND('[1]Multi-Field'!$E$112=[1]Lists!BF390,'[1]Multi-Field'!$F$112="undrained"),BH390,""))</f>
        <v/>
      </c>
      <c r="FQ390" s="409" t="str">
        <f>IF(AND('[1]Multi-Field'!$E$113=[1]Lists!BF390,'[1]Multi-Field'!$F$113="Drained"),BI390,IF(AND('[1]Multi-Field'!$E$113=[1]Lists!BF390,'[1]Multi-Field'!$F$113="undrained"),BH390,""))</f>
        <v/>
      </c>
      <c r="FR390" s="409" t="str">
        <f>IF(AND('[1]Multi-Field'!$E$114=[1]Lists!BF390,'[1]Multi-Field'!$F$114="Drained"),BI390,IF(AND('[1]Multi-Field'!$E$114=[1]Lists!BF390,'[1]Multi-Field'!$F$114="undrained"),BH390,""))</f>
        <v/>
      </c>
      <c r="FS390" s="409" t="str">
        <f>IF(AND('[1]Multi-Field'!$E$115=[1]Lists!BF390,'[1]Multi-Field'!$F$115="Drained"),BI390,IF(AND('[1]Multi-Field'!$E$115=[1]Lists!BF390,'[1]Multi-Field'!$F$115="undrained"),BH390,""))</f>
        <v/>
      </c>
      <c r="FT390" s="409" t="str">
        <f>IF(AND('[1]Multi-Field'!$E$116=[1]Lists!BF390,'[1]Multi-Field'!$F$116="Drained"),BI390,IF(AND('[1]Multi-Field'!$E$116=[1]Lists!BF390,'[1]Multi-Field'!$F$116="undrained"),BH390,""))</f>
        <v/>
      </c>
      <c r="FU390" s="409" t="str">
        <f>IF(AND('[1]Multi-Field'!$E$117=[1]Lists!BF390,'[1]Multi-Field'!$F$117="Drained"),BI390,IF(AND('[1]Multi-Field'!$E$117=[1]Lists!BF390,'[1]Multi-Field'!$F$117="undrained"),BH390,""))</f>
        <v/>
      </c>
      <c r="FV390" s="409" t="str">
        <f>IF(AND('[1]Multi-Field'!$E$118=[1]Lists!BF390,'[1]Multi-Field'!$F$118="Drained"),BI390,IF(AND('[1]Multi-Field'!$E$118=[1]Lists!BF390,'[1]Multi-Field'!$F$118="undrained"),BH390,""))</f>
        <v/>
      </c>
      <c r="FW390" s="409" t="str">
        <f>IF(AND('[1]Multi-Field'!$E$119=[1]Lists!BF390,'[1]Multi-Field'!$F$119="Drained"),BI390,IF(AND('[1]Multi-Field'!$E$119=[1]Lists!BF390,'[1]Multi-Field'!$F$119="undrained"),BH390,""))</f>
        <v/>
      </c>
      <c r="FX390" s="409" t="str">
        <f>IF(AND('[1]Multi-Field'!$E$120=[1]Lists!BF390,'[1]Multi-Field'!$F$120="Drained"),BI390,IF(AND('[1]Multi-Field'!$E$120=[1]Lists!BF390,'[1]Multi-Field'!$F$120="undrained"),BH390,""))</f>
        <v/>
      </c>
      <c r="GC390" s="4">
        <v>1</v>
      </c>
    </row>
    <row r="391" spans="1:185" ht="13.5" customHeight="1">
      <c r="A391" s="7" t="s">
        <v>477</v>
      </c>
      <c r="B391" s="7"/>
      <c r="C391" s="7"/>
      <c r="D391" s="8">
        <v>60</v>
      </c>
      <c r="E391" s="8">
        <f t="shared" si="60"/>
        <v>62</v>
      </c>
      <c r="F391" s="8">
        <f t="shared" si="61"/>
        <v>63</v>
      </c>
      <c r="G391" s="8">
        <v>65</v>
      </c>
      <c r="H391" s="8">
        <v>65</v>
      </c>
      <c r="I391" s="8">
        <f t="shared" si="64"/>
        <v>68</v>
      </c>
      <c r="J391" s="8">
        <f t="shared" si="65"/>
        <v>72</v>
      </c>
      <c r="K391" s="8">
        <v>75</v>
      </c>
      <c r="L391" s="8">
        <v>105</v>
      </c>
      <c r="M391" s="8">
        <f t="shared" si="62"/>
        <v>112</v>
      </c>
      <c r="N391" s="8">
        <f t="shared" si="63"/>
        <v>118</v>
      </c>
      <c r="O391" s="8">
        <v>125</v>
      </c>
      <c r="P391" s="391">
        <v>366</v>
      </c>
      <c r="Q391" s="394"/>
      <c r="R391" s="395" t="b">
        <f>IF(OR('Multi-Field'!AA368=Lists!$AC$42,'Multi-Field'!AA368=Lists!$AC$43),IF('Multi-Field'!Z368="x",(IF('Multi-Field'!AC368=Lists!$Q$11,Lists!$R$11,IF('Multi-Field'!AC368=Lists!$Q$12,Lists!$R$12,IF('Multi-Field'!AC368=Lists!$Q$13,Lists!$R$13,IF('Multi-Field'!AC368=Lists!$Q$14,Lists!$R$14))))),IF('Multi-Field'!X368="x",(IF('Multi-Field'!AC368=Lists!$Q$11,Lists!$S$11,IF('Multi-Field'!AC368=Lists!$Q$12,Lists!$S$12,IF('Multi-Field'!AC368=Lists!$Q$13,Lists!$S$13,IF('Multi-Field'!AC368=Lists!$Q$14,Lists!$S$14))))),IF('Multi-Field'!V368="x",(IF('Multi-Field'!AC368=Lists!$Q$11,Lists!$T$11,IF('Multi-Field'!AC368=Lists!$Q$12,Lists!$T$12,IF('Multi-Field'!AC368=Lists!$Q$13,Lists!$T$13,IF('Multi-Field'!AC368=Lists!$Q$14,Lists!$T$14))))),0))))</f>
        <v>0</v>
      </c>
      <c r="S391" s="395" t="str">
        <f t="shared" si="59"/>
        <v/>
      </c>
      <c r="T391" s="395"/>
      <c r="U391" s="396"/>
      <c r="BF391" s="411" t="s">
        <v>1555</v>
      </c>
      <c r="BG391" s="412">
        <v>4</v>
      </c>
      <c r="BH391" s="412">
        <v>3.5</v>
      </c>
      <c r="BI391" s="412">
        <v>4.5</v>
      </c>
      <c r="BJ391" s="409" t="e">
        <f>IF(AND('[1]Single Field'!#REF!=[1]Lists!BF391,'[1]Single Field'!#REF!="Drained"),"x",IF(AND('[1]Single Field'!#REF!=[1]Lists!BF391,'[1]Single Field'!#REF!="Undrained"),O,""))</f>
        <v>#REF!</v>
      </c>
      <c r="BK391" s="409" t="str">
        <f>IF(AND('[1]Multi-Field'!$E$3=[1]Lists!BF391,'[1]Multi-Field'!$F$3="Drained"),BI391,IF(AND('[1]Multi-Field'!$E$3=BF391,'[1]Multi-Field'!$F$3="undrained"),BH391,""))</f>
        <v/>
      </c>
      <c r="BL391" s="409" t="str">
        <f>IF(AND('[1]Multi-Field'!$E$4=BF391,'[1]Multi-Field'!$F$4="Drained"),BI391,IF(AND('[1]Multi-Field'!$E$4=BF391,'[1]Multi-Field'!$F$4="undrained"),BH391,""))</f>
        <v/>
      </c>
      <c r="BM391" s="409" t="str">
        <f>IF(AND('[1]Multi-Field'!$E$5=BF391,'[1]Multi-Field'!$F$5="Drained"),BI391,IF(AND('[1]Multi-Field'!$E$5=BF391,'[1]Multi-Field'!$F$5="undrained"),BH391,""))</f>
        <v/>
      </c>
      <c r="BN391" s="409" t="str">
        <f>IF(AND('[1]Multi-Field'!$E$6=BF391,'[1]Multi-Field'!$F$6="Drained"),BI391,IF(AND('[1]Multi-Field'!$E$6=BF391,'[1]Multi-Field'!$F$6="undrained"),BH391,""))</f>
        <v/>
      </c>
      <c r="BO391" s="409" t="str">
        <f>IF(AND('[1]Multi-Field'!$E$7=BF391,'[1]Multi-Field'!$F$7="Drained"),BI391,IF(AND('[1]Multi-Field'!$E$7=BF391,'[1]Multi-Field'!$F$7="undrained"),BH391,""))</f>
        <v/>
      </c>
      <c r="BP391" s="409" t="str">
        <f>IF(AND('[1]Multi-Field'!$E$8=BF391,'[1]Multi-Field'!$F$8="Drained"),BI391,IF(AND('[1]Multi-Field'!$E$8=BF391,'[1]Multi-Field'!$F$8="undrained"),BH391,""))</f>
        <v/>
      </c>
      <c r="BQ391" s="409" t="str">
        <f>IF(AND('[1]Multi-Field'!$E$9=BF391,'[1]Multi-Field'!$F$9="Drained"),BI391,IF(AND('[1]Multi-Field'!$E$9=BF391,'[1]Multi-Field'!$F$9="undrained"),BH391,""))</f>
        <v/>
      </c>
      <c r="BR391" s="409" t="str">
        <f>IF(AND('[1]Multi-Field'!$E$10=BF391,'[1]Multi-Field'!$F$10="Drained"),BI391,IF(AND('[1]Multi-Field'!$E$10=BF391,'[1]Multi-Field'!$F$10="undrained"),BH391,""))</f>
        <v/>
      </c>
      <c r="BS391" s="409" t="str">
        <f>IF(AND('[1]Multi-Field'!$E$11=BF391,'[1]Multi-Field'!$F$11="Drained"),BI391,IF(AND('[1]Multi-Field'!$E$11=BF391,'[1]Multi-Field'!$F$11="undrained"),BH391,""))</f>
        <v/>
      </c>
      <c r="BT391" s="409" t="str">
        <f>IF(AND('[1]Multi-Field'!$E$12=BF391,'[1]Multi-Field'!$F$12="Drained"),BI391,IF(AND('[1]Multi-Field'!$E$12=BF391,'[1]Multi-Field'!$F$12="undrained"),BH391,""))</f>
        <v/>
      </c>
      <c r="BU391" s="409" t="str">
        <f>IF(AND('[1]Multi-Field'!$E$13=BF391,'[1]Multi-Field'!$F$13="Drained"),BI391,IF(AND('[1]Multi-Field'!$E$3=BF391,'[1]Multi-Field'!$F$13="undrained"),BH391,""))</f>
        <v/>
      </c>
      <c r="BV391" s="409" t="str">
        <f>IF(AND('[1]Multi-Field'!$E$14=BF391,'[1]Multi-Field'!$F$14="Drained"),BI391,IF(AND('[1]Multi-Field'!$E$14=BF391,'[1]Multi-Field'!$F$14="undrained"),BH391,""))</f>
        <v/>
      </c>
      <c r="BW391" s="409" t="str">
        <f>IF(AND('[1]Multi-Field'!$E$15=BF391,'[1]Multi-Field'!$F$15="Drained"),BI391,IF(AND('[1]Multi-Field'!$E$15=BF391,'[1]Multi-Field'!$F$15="undrained"),BH391,""))</f>
        <v/>
      </c>
      <c r="BX391" s="409" t="str">
        <f>IF(AND('[1]Multi-Field'!$E$16=[1]Lists!BF391,'[1]Multi-Field'!$F$16="Drained"),BI391,IF(AND('[1]Multi-Field'!$E$16=[1]Lists!BF391,'[1]Multi-Field'!$F$16="undrained"),BH391,""))</f>
        <v/>
      </c>
      <c r="BY391" s="409" t="str">
        <f>IF(AND('[1]Multi-Field'!$E$17=[1]Lists!BF391,'[1]Multi-Field'!$F$17="Drained"),BI391,IF(AND('[1]Multi-Field'!$E$17=[1]Lists!BF391,'[1]Multi-Field'!$F$17="undrained"),BH391,""))</f>
        <v/>
      </c>
      <c r="BZ391" s="409" t="str">
        <f>IF(AND('[1]Multi-Field'!$E$18=[1]Lists!BF391,'[1]Multi-Field'!$F$18="Drained"),BI391,IF(AND('[1]Multi-Field'!$E$18=[1]Lists!BF391,'[1]Multi-Field'!$F$18="undrained"),BH391,""))</f>
        <v/>
      </c>
      <c r="CA391" s="409" t="str">
        <f>IF(AND('[1]Multi-Field'!$E$19=[1]Lists!BF391,'[1]Multi-Field'!$F$19="Drained"),BI391,IF(AND('[1]Multi-Field'!$E$19=[1]Lists!BF391,'[1]Multi-Field'!$F$19="undrained"),BH391,""))</f>
        <v/>
      </c>
      <c r="CB391" s="409" t="str">
        <f>IF(AND('[1]Multi-Field'!$E$20=[1]Lists!BF391,'[1]Multi-Field'!$F$20="Drained"),BI391,IF(AND('[1]Multi-Field'!$E$20=[1]Lists!BF391,'[1]Multi-Field'!$F$20="undrained"),BH391,""))</f>
        <v/>
      </c>
      <c r="CC391" s="409" t="str">
        <f>IF(AND('[1]Multi-Field'!$E$21=[1]Lists!BF391,'[1]Multi-Field'!$F$21="Drained"),BI391,IF(AND('[1]Multi-Field'!$E$21=[1]Lists!BF391,'[1]Multi-Field'!$F$21="undrained"),BH391,""))</f>
        <v/>
      </c>
      <c r="CD391" s="409" t="str">
        <f>IF(AND('[1]Multi-Field'!$E$22=[1]Lists!BF391,'[1]Multi-Field'!$F$22="Drained"),BI391,IF(AND('[1]Multi-Field'!$E$22=[1]Lists!BF391,'[1]Multi-Field'!$F$22="undrained"),BH391,""))</f>
        <v/>
      </c>
      <c r="CE391" s="409" t="str">
        <f>IF(AND('[1]Multi-Field'!$E$23=[1]Lists!BF391,'[1]Multi-Field'!$F$23="Drained"),BI391,IF(AND('[1]Multi-Field'!$E$23=[1]Lists!BF391,'[1]Multi-Field'!$F$23="undrained"),BH391,""))</f>
        <v/>
      </c>
      <c r="CF391" s="409" t="str">
        <f>IF(AND('[1]Multi-Field'!$E$24=[1]Lists!BF391,'[1]Multi-Field'!$F$24="Drained"),BI391,IF(AND('[1]Multi-Field'!$E$24=[1]Lists!BF391,'[1]Multi-Field'!$F$24="undrained"),BH391,""))</f>
        <v/>
      </c>
      <c r="CG391" s="409" t="str">
        <f>IF(AND('[1]Multi-Field'!$E$25=[1]Lists!BF391,'[1]Multi-Field'!$F$25="Drained"),BI391,IF(AND('[1]Multi-Field'!$E$25=[1]Lists!BF391,'[1]Multi-Field'!$F$25="undrained"),BH391,""))</f>
        <v/>
      </c>
      <c r="CH391" s="409" t="str">
        <f>IF(AND('[1]Multi-Field'!$E$26=[1]Lists!BF391,'[1]Multi-Field'!$F$26="Drained"),BI391,IF(AND('[1]Multi-Field'!$E$26=[1]Lists!BF391,'[1]Multi-Field'!$F$26="undrained"),BH391,""))</f>
        <v/>
      </c>
      <c r="CI391" s="409" t="str">
        <f>IF(AND('[1]Multi-Field'!$E$27=[1]Lists!BF391,'[1]Multi-Field'!$F$27="Drained"),BI391,IF(AND('[1]Multi-Field'!$E$27=[1]Lists!BF391,'[1]Multi-Field'!$F$27="undrained"),BH391,""))</f>
        <v/>
      </c>
      <c r="CJ391" s="409" t="str">
        <f>IF(AND('[1]Multi-Field'!$E$28=[1]Lists!BF391,'[1]Multi-Field'!$F$28="Drained"),BI391,IF(AND('[1]Multi-Field'!$E$28=[1]Lists!BF391,'[1]Multi-Field'!$F$28="undrained"),BH391,""))</f>
        <v/>
      </c>
      <c r="CK391" s="409" t="str">
        <f>IF(AND('[1]Multi-Field'!$E$29=[1]Lists!BF391,'[1]Multi-Field'!$F$29="Drained"),BI391,IF(AND('[1]Multi-Field'!$E$29=[1]Lists!BF391,'[1]Multi-Field'!$F$29="undrained"),BH391,""))</f>
        <v/>
      </c>
      <c r="CL391" s="409" t="str">
        <f>IF(AND('[1]Multi-Field'!$E$30=[1]Lists!BF391,'[1]Multi-Field'!$F$30="Drained"),BI391,IF(AND('[1]Multi-Field'!$E$30=[1]Lists!BF391,'[1]Multi-Field'!$F$30="undrained"),BH391,""))</f>
        <v/>
      </c>
      <c r="CM391" s="409" t="str">
        <f>IF(AND('[1]Multi-Field'!$E$31=[1]Lists!BF391,'[1]Multi-Field'!$F$31="Drained"),BI391,IF(AND('[1]Multi-Field'!$E$31=[1]Lists!BF391,'[1]Multi-Field'!$F$31="undrained"),BH391,""))</f>
        <v/>
      </c>
      <c r="CN391" s="409" t="str">
        <f>IF(AND('[1]Multi-Field'!$E$32=[1]Lists!BF391,'[1]Multi-Field'!$F$32="Drained"),BI391,IF(AND('[1]Multi-Field'!$E$32=[1]Lists!BF391,'[1]Multi-Field'!$F$32="undrained"),BH391,""))</f>
        <v/>
      </c>
      <c r="CO391" s="409" t="str">
        <f>IF(AND('[1]Multi-Field'!$E$33=[1]Lists!BF391,'[1]Multi-Field'!$F$33="Drained"),BI391,IF(AND('[1]Multi-Field'!$E$33=[1]Lists!BF391,'[1]Multi-Field'!$F$33="undrained"),BH391,""))</f>
        <v/>
      </c>
      <c r="CP391" s="409" t="str">
        <f>IF(AND('[1]Multi-Field'!$E$34=[1]Lists!BF391,'[1]Multi-Field'!$F$34="Drained"),BI391,IF(AND('[1]Multi-Field'!$E$34=[1]Lists!BF391,'[1]Multi-Field'!$F$34="undrained"),BH391,""))</f>
        <v/>
      </c>
      <c r="CQ391" s="409" t="str">
        <f>IF(AND('[1]Multi-Field'!$E$35=[1]Lists!BF391,'[1]Multi-Field'!$F$35="Drained"),BI391,IF(AND('[1]Multi-Field'!$E$35=[1]Lists!BF391,'[1]Multi-Field'!$F$35="undrained"),BH391,""))</f>
        <v/>
      </c>
      <c r="CR391" s="409" t="str">
        <f>IF(AND('[1]Multi-Field'!$E$36=[1]Lists!BF391,'[1]Multi-Field'!$F$36="Drained"),BI391,IF(AND('[1]Multi-Field'!$E$36=[1]Lists!BF391,'[1]Multi-Field'!$F$36="undrained"),BH391,""))</f>
        <v/>
      </c>
      <c r="CS391" s="409" t="str">
        <f>IF(AND('[1]Multi-Field'!$E$37=[1]Lists!BF391,'[1]Multi-Field'!$F$37="Drained"),BI391,IF(AND('[1]Multi-Field'!$E$37=[1]Lists!BF391,'[1]Multi-Field'!$F$37="undrained"),BH391,""))</f>
        <v/>
      </c>
      <c r="CT391" s="409" t="str">
        <f>IF(AND('[1]Multi-Field'!$E$38=[1]Lists!BF391,'[1]Multi-Field'!$F$38="Drained"),BI391,IF(AND('[1]Multi-Field'!$E$38=[1]Lists!BF391,'[1]Multi-Field'!$F$38="undrained"),BH391,""))</f>
        <v/>
      </c>
      <c r="CU391" s="409" t="str">
        <f>IF(AND('[1]Multi-Field'!$E$39=[1]Lists!BF391,'[1]Multi-Field'!$F$39="Drained"),BI391,IF(AND('[1]Multi-Field'!$E$39=[1]Lists!BF391,'[1]Multi-Field'!$F$39="undrained"),BH391,""))</f>
        <v/>
      </c>
      <c r="CV391" s="409" t="str">
        <f>IF(AND('[1]Multi-Field'!$E$40=[1]Lists!BF391,'[1]Multi-Field'!$F$40="Drained"),BI391,IF(AND('[1]Multi-Field'!$E$40=[1]Lists!BF391,'[1]Multi-Field'!$F$40="undrained"),BH391,""))</f>
        <v/>
      </c>
      <c r="CW391" s="409" t="str">
        <f>IF(AND('[1]Multi-Field'!$E$41=[1]Lists!BF391,'[1]Multi-Field'!$F$40="Drained"),BI391,IF(AND('[1]Multi-Field'!$E$40=[1]Lists!BF391,'[1]Multi-Field'!$F$40="undrained"),BH391,""))</f>
        <v/>
      </c>
      <c r="CX391" s="409" t="str">
        <f>IF(AND('[1]Multi-Field'!$E$42=[1]Lists!BF391,'[1]Multi-Field'!$F$42="Drained"),BI391,IF(AND('[1]Multi-Field'!$E$42=[1]Lists!BF391,'[1]Multi-Field'!$F$42="undrained"),BH391,""))</f>
        <v/>
      </c>
      <c r="CY391" s="409" t="str">
        <f>IF(AND('[1]Multi-Field'!$E$43=[1]Lists!BF391,'[1]Multi-Field'!$F$43="Drained"),BI391,IF(AND('[1]Multi-Field'!$E$43=[1]Lists!BF391,'[1]Multi-Field'!$F$43="undrained"),BH391,""))</f>
        <v/>
      </c>
      <c r="CZ391" s="409" t="str">
        <f>IF(AND('[1]Multi-Field'!$E$44=[1]Lists!BF391,'[1]Multi-Field'!$F$44="Drained"),BI391,IF(AND('[1]Multi-Field'!$E$44=[1]Lists!BF391,'[1]Multi-Field'!$F$44="undrained"),BH391,""))</f>
        <v/>
      </c>
      <c r="DA391" s="409" t="str">
        <f>IF(AND('[1]Multi-Field'!$E$45=[1]Lists!BF391,'[1]Multi-Field'!$F$45="Drained"),BI391,IF(AND('[1]Multi-Field'!$E$45=[1]Lists!BF391,'[1]Multi-Field'!$F$45="undrained"),BH391,""))</f>
        <v/>
      </c>
      <c r="DB391" s="409" t="str">
        <f>IF(AND('[1]Multi-Field'!$E$46=[1]Lists!BF391,'[1]Multi-Field'!$F$46="Drained"),BI391,IF(AND('[1]Multi-Field'!$E$46=[1]Lists!BF391,'[1]Multi-Field'!$F$46="undrained"),BH391,""))</f>
        <v/>
      </c>
      <c r="DC391" s="409" t="str">
        <f>IF(AND('[1]Multi-Field'!$E$47=[1]Lists!BF391,'[1]Multi-Field'!$F$47="Drained"),BI391,IF(AND('[1]Multi-Field'!$E$47=[1]Lists!BF391,'[1]Multi-Field'!$F$47="undrained"),BH391,""))</f>
        <v/>
      </c>
      <c r="DD391" s="409" t="str">
        <f>IF(AND('[1]Multi-Field'!$E$48=[1]Lists!BF391,'[1]Multi-Field'!$F$48="Drained"),BI391,IF(AND('[1]Multi-Field'!$E$48=[1]Lists!BF391,'[1]Multi-Field'!$F$48="undrained"),BH391,""))</f>
        <v/>
      </c>
      <c r="DE391" s="409" t="str">
        <f>IF(AND('[1]Multi-Field'!$E$49=[1]Lists!BF391,'[1]Multi-Field'!$F$49="Drained"),BI391,IF(AND('[1]Multi-Field'!$E$49=[1]Lists!BF391,'[1]Multi-Field'!$F$9="undrained"),BH391,""))</f>
        <v/>
      </c>
      <c r="DF391" s="409" t="str">
        <f>IF(AND('[1]Multi-Field'!$E$50=[1]Lists!BF391,'[1]Multi-Field'!$F$50="Drained"),BI391,IF(AND('[1]Multi-Field'!$E$50=[1]Lists!BF391,'[1]Multi-Field'!$F$50="undrained"),BH391,""))</f>
        <v/>
      </c>
      <c r="DG391" s="409" t="str">
        <f>IF(AND('[1]Multi-Field'!$E$51=[1]Lists!BF391,'[1]Multi-Field'!$F$51="Drained"),BI391,IF(AND('[1]Multi-Field'!$E$51=[1]Lists!BF391,'[1]Multi-Field'!$F$51="undrained"),BH391,""))</f>
        <v/>
      </c>
      <c r="DH391" s="409" t="str">
        <f>IF(AND('[1]Multi-Field'!$E$52=[1]Lists!BF391,'[1]Multi-Field'!$F$52="Drained"),BI391,IF(AND('[1]Multi-Field'!$E$52=[1]Lists!BF391,'[1]Multi-Field'!$F$52="undrained"),BH391,""))</f>
        <v/>
      </c>
      <c r="DI391" s="409" t="str">
        <f>IF(AND('[1]Multi-Field'!$E$53=[1]Lists!BF391,'[1]Multi-Field'!$F$53="Drained"),BI391,IF(AND('[1]Multi-Field'!$E$53=[1]Lists!BF391,'[1]Multi-Field'!$F$53="undrained"),BH391,""))</f>
        <v/>
      </c>
      <c r="DJ391" s="409" t="str">
        <f>IF(AND('[1]Multi-Field'!$E$54=[1]Lists!BF391,'[1]Multi-Field'!$F$54="Drained"),BI391,IF(AND('[1]Multi-Field'!$E$54=[1]Lists!BF391,'[1]Multi-Field'!$F$54="undrained"),BH391,""))</f>
        <v/>
      </c>
      <c r="DK391" s="409" t="str">
        <f>IF(AND('[1]Multi-Field'!$E$55=[1]Lists!BF391,'[1]Multi-Field'!$F$55="Drained"),BI391,IF(AND('[1]Multi-Field'!$E$55=[1]Lists!BF391,'[1]Multi-Field'!$F$55="undrained"),BH391,""))</f>
        <v/>
      </c>
      <c r="DL391" s="409" t="str">
        <f>IF(AND('[1]Multi-Field'!$E$56=[1]Lists!BF391,'[1]Multi-Field'!$F$56="Drained"),BI391,IF(AND('[1]Multi-Field'!$E$56=[1]Lists!BF391,'[1]Multi-Field'!$F$56="undrained"),BH391,""))</f>
        <v/>
      </c>
      <c r="DM391" s="409" t="str">
        <f>IF(AND('[1]Multi-Field'!$E$57=[1]Lists!BF391,'[1]Multi-Field'!$F$57="Drained"),BI391,IF(AND('[1]Multi-Field'!$E$57=[1]Lists!BF391,'[1]Multi-Field'!$F$57="undrained"),BH391,""))</f>
        <v/>
      </c>
      <c r="DN391" s="409" t="str">
        <f>IF(AND('[1]Multi-Field'!$E$58=[1]Lists!BF391,'[1]Multi-Field'!$F$58="Drained"),BI391,IF(AND('[1]Multi-Field'!$E$58=[1]Lists!BF391,'[1]Multi-Field'!$F$58="undrained"),BH391,""))</f>
        <v/>
      </c>
      <c r="DO391" s="409" t="str">
        <f>IF(AND('[1]Multi-Field'!$E$59=[1]Lists!BF391,'[1]Multi-Field'!$F$59="Drained"),BI391,IF(AND('[1]Multi-Field'!$E$59=[1]Lists!BF391,'[1]Multi-Field'!$F$59="undrained"),BH391,""))</f>
        <v/>
      </c>
      <c r="DP391" s="409" t="str">
        <f>IF(AND('[1]Multi-Field'!$E$60=[1]Lists!BF391,'[1]Multi-Field'!$F$60="Drained"),BI391,IF(AND('[1]Multi-Field'!$E$60=[1]Lists!BF391,'[1]Multi-Field'!$F$60="undrained"),BH391,""))</f>
        <v/>
      </c>
      <c r="DQ391" s="409" t="str">
        <f>IF(AND('[1]Multi-Field'!$E$61=[1]Lists!BF391,'[1]Multi-Field'!$F$61="Drained"),BI391,IF(AND('[1]Multi-Field'!$E$61=[1]Lists!BF391,'[1]Multi-Field'!$F$61="undrained"),BH391,""))</f>
        <v/>
      </c>
      <c r="DR391" s="409" t="str">
        <f>IF(AND('[1]Multi-Field'!$E$62=[1]Lists!BF391,'[1]Multi-Field'!$F$62="Drained"),BI391,IF(AND('[1]Multi-Field'!$E$62=[1]Lists!BF391,'[1]Multi-Field'!$F$62="undrained"),BH391,""))</f>
        <v/>
      </c>
      <c r="DS391" s="409" t="str">
        <f>IF(AND('[1]Multi-Field'!$E$63=[1]Lists!BF391,'[1]Multi-Field'!$F$63="Drained"),BI391,IF(AND('[1]Multi-Field'!$E$63=[1]Lists!BF391,'[1]Multi-Field'!$F$63="undrained"),BH391,""))</f>
        <v/>
      </c>
      <c r="DT391" s="409" t="str">
        <f>IF(AND('[1]Multi-Field'!$E$64=[1]Lists!BF391,'[1]Multi-Field'!$F$64="Drained"),BI391,IF(AND('[1]Multi-Field'!$E$64=[1]Lists!BF391,'[1]Multi-Field'!$F$64="undrained"),BH391,""))</f>
        <v/>
      </c>
      <c r="DU391" s="409" t="str">
        <f>IF(AND('[1]Multi-Field'!$E$65=[1]Lists!BF391,'[1]Multi-Field'!$F$65="Drained"),BI391,IF(AND('[1]Multi-Field'!$E$65=[1]Lists!BF391,'[1]Multi-Field'!$F$65="undrained"),BH391,""))</f>
        <v/>
      </c>
      <c r="DV391" s="409" t="str">
        <f>IF(AND('[1]Multi-Field'!$E$66=[1]Lists!BF391,'[1]Multi-Field'!$F$66="Drained"),BI391,IF(AND('[1]Multi-Field'!$E$66=[1]Lists!BF391,'[1]Multi-Field'!$F$66="undrained"),BH391,""))</f>
        <v/>
      </c>
      <c r="DW391" s="409" t="str">
        <f>IF(AND('[1]Multi-Field'!$E$67=[1]Lists!BF391,'[1]Multi-Field'!$F$67="Drained"),BI391,IF(AND('[1]Multi-Field'!$E$67=[1]Lists!BF391,'[1]Multi-Field'!$F$67="undrained"),BH391,""))</f>
        <v/>
      </c>
      <c r="DX391" s="409" t="str">
        <f>IF(AND('[1]Multi-Field'!$E$68=[1]Lists!BF391,'[1]Multi-Field'!$F$68="Drained"),BI391,IF(AND('[1]Multi-Field'!$E$68=[1]Lists!BF391,'[1]Multi-Field'!$F$68="undrained"),BH391,""))</f>
        <v/>
      </c>
      <c r="DY391" s="409" t="str">
        <f>IF(AND('[1]Multi-Field'!$E$69=[1]Lists!BF391,'[1]Multi-Field'!$F$69="Drained"),BI391,IF(AND('[1]Multi-Field'!$E$69=[1]Lists!BF391,'[1]Multi-Field'!$F$69="undrained"),BH391,""))</f>
        <v/>
      </c>
      <c r="DZ391" s="409" t="str">
        <f>IF(AND('[1]Multi-Field'!$E$70=[1]Lists!BF391,'[1]Multi-Field'!$F$70="Drained"),BI391,IF(AND('[1]Multi-Field'!$E$70=[1]Lists!BF391,'[1]Multi-Field'!$F$70="undrained"),BH391,""))</f>
        <v/>
      </c>
      <c r="EA391" s="409" t="str">
        <f>IF(AND('[1]Multi-Field'!$E$71=[1]Lists!BF391,'[1]Multi-Field'!$F$71="Drained"),BI391,IF(AND('[1]Multi-Field'!$E$71=[1]Lists!BF391,'[1]Multi-Field'!$F$71="undrained"),BH391,""))</f>
        <v/>
      </c>
      <c r="EB391" s="409" t="str">
        <f>IF(AND('[1]Multi-Field'!$E$72=[1]Lists!BF391,'[1]Multi-Field'!$F$72="Drained"),BI391,IF(AND('[1]Multi-Field'!$E$72=[1]Lists!BF391,'[1]Multi-Field'!$F$72="undrained"),BH391,""))</f>
        <v/>
      </c>
      <c r="EC391" s="409" t="str">
        <f>IF(AND('[1]Multi-Field'!$E$73=[1]Lists!BF391,'[1]Multi-Field'!$F$73="Drained"),BI391,IF(AND('[1]Multi-Field'!$E$73=[1]Lists!BF391,'[1]Multi-Field'!$F$73="undrained"),BH391,""))</f>
        <v/>
      </c>
      <c r="ED391" s="409" t="str">
        <f>IF(AND('[1]Multi-Field'!$E$74=[1]Lists!BF391,'[1]Multi-Field'!$F$74="Drained"),BI391,IF(AND('[1]Multi-Field'!$E$74=[1]Lists!BF391,'[1]Multi-Field'!$F$74="undrained"),BH391,""))</f>
        <v/>
      </c>
      <c r="EE391" s="409" t="str">
        <f>IF(AND('[1]Multi-Field'!$E$75=[1]Lists!BF391,'[1]Multi-Field'!$F$75="Drained"),BI391,IF(AND('[1]Multi-Field'!$E$75=[1]Lists!BF391,'[1]Multi-Field'!$F$75="undrained"),BH391,""))</f>
        <v/>
      </c>
      <c r="EF391" s="409" t="str">
        <f>IF(AND('[1]Multi-Field'!$E$76=[1]Lists!BF391,'[1]Multi-Field'!$F$76="Drained"),BI391,IF(AND('[1]Multi-Field'!$E$76=[1]Lists!BF391,'[1]Multi-Field'!$F$6="undrained"),BH391,""))</f>
        <v/>
      </c>
      <c r="EG391" s="409" t="str">
        <f>IF(AND('[1]Multi-Field'!$E$77=[1]Lists!BF391,'[1]Multi-Field'!$F$77="Drained"),BI391,IF(AND('[1]Multi-Field'!$E$77=[1]Lists!BF391,'[1]Multi-Field'!$F$77="undrained"),BH391,""))</f>
        <v/>
      </c>
      <c r="EH391" s="409" t="str">
        <f>IF(AND('[1]Multi-Field'!$E$78=[1]Lists!BF391,'[1]Multi-Field'!$F$78="Drained"),BI391,IF(AND('[1]Multi-Field'!$E$78=[1]Lists!BF391,'[1]Multi-Field'!$F$78="undrained"),BH391,""))</f>
        <v/>
      </c>
      <c r="EI391" s="409" t="str">
        <f>IF(AND('[1]Multi-Field'!$E$79=[1]Lists!BF391,'[1]Multi-Field'!$F$79="Drained"),BI391,IF(AND('[1]Multi-Field'!$E$79=[1]Lists!BF391,'[1]Multi-Field'!$F$79="undrained"),BH391,""))</f>
        <v/>
      </c>
      <c r="EJ391" s="409" t="str">
        <f>IF(AND('[1]Multi-Field'!$E$80=[1]Lists!BF391,'[1]Multi-Field'!$F$80="Drained"),BI391,IF(AND('[1]Multi-Field'!$E$80=[1]Lists!BF391,'[1]Multi-Field'!$F$80="undrained"),BH391,""))</f>
        <v/>
      </c>
      <c r="EK391" s="409" t="str">
        <f>IF(AND('[1]Multi-Field'!$E$81=[1]Lists!BF391,'[1]Multi-Field'!$F$81="Drained"),BI391,IF(AND('[1]Multi-Field'!$E$81=[1]Lists!BF391,'[1]Multi-Field'!$F$81="undrained"),BH391,""))</f>
        <v/>
      </c>
      <c r="EL391" s="409" t="str">
        <f>IF(AND('[1]Multi-Field'!$E$82=[1]Lists!BF391,'[1]Multi-Field'!$F$82="Drained"),BI391,IF(AND('[1]Multi-Field'!$E$82=[1]Lists!BF391,'[1]Multi-Field'!$F$82="undrained"),BH391,""))</f>
        <v/>
      </c>
      <c r="EM391" s="409" t="str">
        <f>IF(AND('[1]Multi-Field'!$E$83=[1]Lists!BF391,'[1]Multi-Field'!$F$83="Drained"),BI391,IF(AND('[1]Multi-Field'!$E$83=[1]Lists!BF391,'[1]Multi-Field'!$F$83="undrained"),BH391,""))</f>
        <v/>
      </c>
      <c r="EN391" s="409" t="str">
        <f>IF(AND('[1]Multi-Field'!$E$84=[1]Lists!BF391,'[1]Multi-Field'!$F$84="Drained"),BI391,IF(AND('[1]Multi-Field'!$E$84=[1]Lists!BF391,'[1]Multi-Field'!$F$84="undrained"),BH391,""))</f>
        <v/>
      </c>
      <c r="EO391" s="409" t="str">
        <f>IF(AND('[1]Multi-Field'!$E$85=[1]Lists!BF391,'[1]Multi-Field'!$F$85="Drained"),BI391,IF(AND('[1]Multi-Field'!$E$85=[1]Lists!BF391,'[1]Multi-Field'!$F$85="undrained"),BH391,""))</f>
        <v/>
      </c>
      <c r="EP391" s="409" t="str">
        <f>IF(AND('[1]Multi-Field'!$E$86=[1]Lists!BF391,'[1]Multi-Field'!$F$86="Drained"),BI391,IF(AND('[1]Multi-Field'!$E$86=[1]Lists!BF391,'[1]Multi-Field'!$F$86="undrained"),BH391,""))</f>
        <v/>
      </c>
      <c r="EQ391" s="409" t="str">
        <f>IF(AND('[1]Multi-Field'!$E$87=[1]Lists!BF391,'[1]Multi-Field'!$F$87="Drained"),BI391,IF(AND('[1]Multi-Field'!$E$87=[1]Lists!BF391,'[1]Multi-Field'!$F$87="undrained"),BH391,""))</f>
        <v/>
      </c>
      <c r="ER391" s="409" t="str">
        <f>IF(AND('[1]Multi-Field'!$E$88=[1]Lists!BF391,'[1]Multi-Field'!$F$88="Drained"),BI391,IF(AND('[1]Multi-Field'!$E$88=[1]Lists!BF391,'[1]Multi-Field'!$F$88="undrained"),BH391,""))</f>
        <v/>
      </c>
      <c r="ES391" s="409" t="str">
        <f>IF(AND('[1]Multi-Field'!$E$89=[1]Lists!BF391,'[1]Multi-Field'!$F$89="Drained"),BI391,IF(AND('[1]Multi-Field'!$E$89=[1]Lists!BF391,'[1]Multi-Field'!$F$89="undrained"),BH391,""))</f>
        <v/>
      </c>
      <c r="ET391" s="409" t="str">
        <f>IF(AND('[1]Multi-Field'!$E$90=[1]Lists!BF391,'[1]Multi-Field'!$F$90="Drained"),BI391,IF(AND('[1]Multi-Field'!$E$90=[1]Lists!BF391,'[1]Multi-Field'!$F$90="undrained"),BH391,""))</f>
        <v/>
      </c>
      <c r="EU391" s="409" t="str">
        <f>IF(AND('[1]Multi-Field'!$E$91=[1]Lists!BF391,'[1]Multi-Field'!$F$91="Drained"),BI391,IF(AND('[1]Multi-Field'!$E$91=[1]Lists!BF391,'[1]Multi-Field'!$F$91="undrained"),BH391,""))</f>
        <v/>
      </c>
      <c r="EV391" s="409" t="str">
        <f>IF(AND('[1]Multi-Field'!$E$92=[1]Lists!BF391,'[1]Multi-Field'!$F$92="Drained"),BI391,IF(AND('[1]Multi-Field'!$E$92=[1]Lists!BF391,'[1]Multi-Field'!$F$92="undrained"),BH391,""))</f>
        <v/>
      </c>
      <c r="EW391" s="409" t="str">
        <f>IF(AND('[1]Multi-Field'!$E$93=[1]Lists!BF391,'[1]Multi-Field'!$F$93="Drained"),BI391,IF(AND('[1]Multi-Field'!$E$93=[1]Lists!BF391,'[1]Multi-Field'!$F$93="undrained"),BH391,""))</f>
        <v/>
      </c>
      <c r="EX391" s="409" t="str">
        <f>IF(AND('[1]Multi-Field'!$E$94=[1]Lists!BF391,'[1]Multi-Field'!$F$94="Drained"),BI391,IF(AND('[1]Multi-Field'!$E$94=[1]Lists!BF391,'[1]Multi-Field'!$F$94="undrained"),BH391,""))</f>
        <v/>
      </c>
      <c r="EY391" s="409" t="str">
        <f>IF(AND('[1]Multi-Field'!$E$95=[1]Lists!BF391,'[1]Multi-Field'!$F$95="Drained"),BI391,IF(AND('[1]Multi-Field'!$E$95=[1]Lists!BF391,'[1]Multi-Field'!$F$95="undrained"),BH391,""))</f>
        <v/>
      </c>
      <c r="EZ391" s="409" t="str">
        <f>IF(AND('[1]Multi-Field'!$E$96=[1]Lists!BF391,'[1]Multi-Field'!$F$96="Drained"),BI391,IF(AND('[1]Multi-Field'!$E$96=[1]Lists!BF391,'[1]Multi-Field'!$F$96="undrained"),BH391,""))</f>
        <v/>
      </c>
      <c r="FA391" s="409" t="str">
        <f>IF(AND('[1]Multi-Field'!$E$97=[1]Lists!BF391,'[1]Multi-Field'!$F$97="Drained"),BI391,IF(AND('[1]Multi-Field'!$E$97=[1]Lists!BF391,'[1]Multi-Field'!$F$97="undrained"),BH391,""))</f>
        <v/>
      </c>
      <c r="FB391" s="409" t="str">
        <f>IF(AND('[1]Multi-Field'!$E$98=[1]Lists!BF391,'[1]Multi-Field'!$F$98="Drained"),BI391,IF(AND('[1]Multi-Field'!$E$98=[1]Lists!BF391,'[1]Multi-Field'!$F$98="undrained"),BH391,""))</f>
        <v/>
      </c>
      <c r="FC391" s="409" t="str">
        <f>IF(AND('[1]Multi-Field'!$E$99=[1]Lists!BF391,'[1]Multi-Field'!$F$99="Drained"),BI391,IF(AND('[1]Multi-Field'!$E$99=[1]Lists!BF391,'[1]Multi-Field'!$F$99="undrained"),BH391,""))</f>
        <v/>
      </c>
      <c r="FD391" s="409" t="str">
        <f>IF(AND('[1]Multi-Field'!$E$100=[1]Lists!BF391,'[1]Multi-Field'!$F$100="Drained"),BI391,IF(AND('[1]Multi-Field'!$E$100=[1]Lists!BF391,'[1]Multi-Field'!$F$100="undrained"),BH391,""))</f>
        <v/>
      </c>
      <c r="FE391" s="409" t="str">
        <f>IF(AND('[1]Multi-Field'!$E$101=[1]Lists!BF391,'[1]Multi-Field'!$F$101="Drained"),BI391,IF(AND('[1]Multi-Field'!$E$101=[1]Lists!BF391,'[1]Multi-Field'!$F$101="undrained"),BH391,""))</f>
        <v/>
      </c>
      <c r="FF391" s="409" t="str">
        <f>IF(AND('[1]Multi-Field'!$E$102=[1]Lists!BF391,'[1]Multi-Field'!$F$102="Drained"),BI391,IF(AND('[1]Multi-Field'!$E$102=[1]Lists!BF391,'[1]Multi-Field'!$F$102="undrained"),BH391,""))</f>
        <v/>
      </c>
      <c r="FG391" s="409" t="str">
        <f>IF(AND('[1]Multi-Field'!$E$103=[1]Lists!BF391,'[1]Multi-Field'!$F$103="Drained"),BI391,IF(AND('[1]Multi-Field'!$E$103=[1]Lists!BF391,'[1]Multi-Field'!$F$103="undrained"),BH391,""))</f>
        <v/>
      </c>
      <c r="FH391" s="409" t="str">
        <f>IF(AND('[1]Multi-Field'!$E$104=[1]Lists!BF391,'[1]Multi-Field'!$F$104="Drained"),BI391,IF(AND('[1]Multi-Field'!$E$104=[1]Lists!BF391,'[1]Multi-Field'!$F$104="undrained"),BH391,""))</f>
        <v/>
      </c>
      <c r="FI391" s="409" t="str">
        <f>IF(AND('[1]Multi-Field'!$E$105=[1]Lists!BF391,'[1]Multi-Field'!$F$105="Drained"),BI391,IF(AND('[1]Multi-Field'!$E$105=[1]Lists!BF391,'[1]Multi-Field'!$F$105="undrained"),BH391,""))</f>
        <v/>
      </c>
      <c r="FJ391" s="409" t="str">
        <f>IF(AND('[1]Multi-Field'!$E$106=[1]Lists!BF391,'[1]Multi-Field'!$F$106="Drained"),BI391,IF(AND('[1]Multi-Field'!$E$106=[1]Lists!BF391,'[1]Multi-Field'!$F$106="undrained"),BH391,""))</f>
        <v/>
      </c>
      <c r="FK391" s="409" t="str">
        <f>IF(AND('[1]Multi-Field'!$E$107=[1]Lists!BF391,'[1]Multi-Field'!$F$107="Drained"),BI391,IF(AND('[1]Multi-Field'!$E$107=[1]Lists!BF391,'[1]Multi-Field'!$F$107="undrained"),BH391,""))</f>
        <v/>
      </c>
      <c r="FL391" s="409" t="str">
        <f>IF(AND('[1]Multi-Field'!$E$108=[1]Lists!BF391,'[1]Multi-Field'!$F$108="Drained"),BI391,IF(AND('[1]Multi-Field'!$E$108=[1]Lists!BF391,'[1]Multi-Field'!$F$108="undrained"),BH391,""))</f>
        <v/>
      </c>
      <c r="FM391" s="409" t="str">
        <f>IF(AND('[1]Multi-Field'!$E$109=[1]Lists!BF391,'[1]Multi-Field'!$F$109="Drained"),BI391,IF(AND('[1]Multi-Field'!$E$109=[1]Lists!BF391,'[1]Multi-Field'!$F$109="undrained"),BH391,""))</f>
        <v/>
      </c>
      <c r="FN391" s="409" t="str">
        <f>IF(AND('[1]Multi-Field'!$E$110=[1]Lists!BF391,'[1]Multi-Field'!$F$110="Drained"),BI391,IF(AND('[1]Multi-Field'!$E$110=[1]Lists!BF391,'[1]Multi-Field'!$F$110="undrained"),BH391,""))</f>
        <v/>
      </c>
      <c r="FO391" s="409" t="str">
        <f>IF(AND('[1]Multi-Field'!$E$111=[1]Lists!BF391,'[1]Multi-Field'!$F$111="Drained"),BI391,IF(AND('[1]Multi-Field'!$E$111=[1]Lists!BF391,'[1]Multi-Field'!$F$111="undrained"),BH391,""))</f>
        <v/>
      </c>
      <c r="FP391" s="409" t="str">
        <f>IF(AND('[1]Multi-Field'!$E$112=[1]Lists!BF391,'[1]Multi-Field'!$F$112="Drained"),BI391,IF(AND('[1]Multi-Field'!$E$112=[1]Lists!BF391,'[1]Multi-Field'!$F$112="undrained"),BH391,""))</f>
        <v/>
      </c>
      <c r="FQ391" s="409" t="str">
        <f>IF(AND('[1]Multi-Field'!$E$113=[1]Lists!BF391,'[1]Multi-Field'!$F$113="Drained"),BI391,IF(AND('[1]Multi-Field'!$E$113=[1]Lists!BF391,'[1]Multi-Field'!$F$113="undrained"),BH391,""))</f>
        <v/>
      </c>
      <c r="FR391" s="409" t="str">
        <f>IF(AND('[1]Multi-Field'!$E$114=[1]Lists!BF391,'[1]Multi-Field'!$F$114="Drained"),BI391,IF(AND('[1]Multi-Field'!$E$114=[1]Lists!BF391,'[1]Multi-Field'!$F$114="undrained"),BH391,""))</f>
        <v/>
      </c>
      <c r="FS391" s="409" t="str">
        <f>IF(AND('[1]Multi-Field'!$E$115=[1]Lists!BF391,'[1]Multi-Field'!$F$115="Drained"),BI391,IF(AND('[1]Multi-Field'!$E$115=[1]Lists!BF391,'[1]Multi-Field'!$F$115="undrained"),BH391,""))</f>
        <v/>
      </c>
      <c r="FT391" s="409" t="str">
        <f>IF(AND('[1]Multi-Field'!$E$116=[1]Lists!BF391,'[1]Multi-Field'!$F$116="Drained"),BI391,IF(AND('[1]Multi-Field'!$E$116=[1]Lists!BF391,'[1]Multi-Field'!$F$116="undrained"),BH391,""))</f>
        <v/>
      </c>
      <c r="FU391" s="409" t="str">
        <f>IF(AND('[1]Multi-Field'!$E$117=[1]Lists!BF391,'[1]Multi-Field'!$F$117="Drained"),BI391,IF(AND('[1]Multi-Field'!$E$117=[1]Lists!BF391,'[1]Multi-Field'!$F$117="undrained"),BH391,""))</f>
        <v/>
      </c>
      <c r="FV391" s="409" t="str">
        <f>IF(AND('[1]Multi-Field'!$E$118=[1]Lists!BF391,'[1]Multi-Field'!$F$118="Drained"),BI391,IF(AND('[1]Multi-Field'!$E$118=[1]Lists!BF391,'[1]Multi-Field'!$F$118="undrained"),BH391,""))</f>
        <v/>
      </c>
      <c r="FW391" s="409" t="str">
        <f>IF(AND('[1]Multi-Field'!$E$119=[1]Lists!BF391,'[1]Multi-Field'!$F$119="Drained"),BI391,IF(AND('[1]Multi-Field'!$E$119=[1]Lists!BF391,'[1]Multi-Field'!$F$119="undrained"),BH391,""))</f>
        <v/>
      </c>
      <c r="FX391" s="409" t="str">
        <f>IF(AND('[1]Multi-Field'!$E$120=[1]Lists!BF391,'[1]Multi-Field'!$F$120="Drained"),BI391,IF(AND('[1]Multi-Field'!$E$120=[1]Lists!BF391,'[1]Multi-Field'!$F$120="undrained"),BH391,""))</f>
        <v/>
      </c>
      <c r="GC391" s="4">
        <v>1</v>
      </c>
    </row>
    <row r="392" spans="1:185" ht="13.5" customHeight="1">
      <c r="A392" s="7" t="s">
        <v>478</v>
      </c>
      <c r="B392" s="7"/>
      <c r="C392" s="7"/>
      <c r="D392" s="8">
        <v>70</v>
      </c>
      <c r="E392" s="8">
        <f t="shared" si="60"/>
        <v>70</v>
      </c>
      <c r="F392" s="8">
        <f t="shared" si="61"/>
        <v>70</v>
      </c>
      <c r="G392" s="8">
        <v>70</v>
      </c>
      <c r="H392" s="8">
        <v>70</v>
      </c>
      <c r="I392" s="8">
        <f t="shared" si="64"/>
        <v>72</v>
      </c>
      <c r="J392" s="8">
        <f t="shared" si="65"/>
        <v>73</v>
      </c>
      <c r="K392" s="8">
        <v>75</v>
      </c>
      <c r="L392" s="8">
        <v>105</v>
      </c>
      <c r="M392" s="8">
        <f t="shared" si="62"/>
        <v>108</v>
      </c>
      <c r="N392" s="8">
        <f t="shared" si="63"/>
        <v>112</v>
      </c>
      <c r="O392" s="8">
        <v>115</v>
      </c>
      <c r="P392" s="391">
        <v>367</v>
      </c>
      <c r="Q392" s="394"/>
      <c r="R392" s="395" t="b">
        <f>IF(OR('Multi-Field'!AA369=Lists!$AC$42,'Multi-Field'!AA369=Lists!$AC$43),IF('Multi-Field'!Z369="x",(IF('Multi-Field'!AC369=Lists!$Q$11,Lists!$R$11,IF('Multi-Field'!AC369=Lists!$Q$12,Lists!$R$12,IF('Multi-Field'!AC369=Lists!$Q$13,Lists!$R$13,IF('Multi-Field'!AC369=Lists!$Q$14,Lists!$R$14))))),IF('Multi-Field'!X369="x",(IF('Multi-Field'!AC369=Lists!$Q$11,Lists!$S$11,IF('Multi-Field'!AC369=Lists!$Q$12,Lists!$S$12,IF('Multi-Field'!AC369=Lists!$Q$13,Lists!$S$13,IF('Multi-Field'!AC369=Lists!$Q$14,Lists!$S$14))))),IF('Multi-Field'!V369="x",(IF('Multi-Field'!AC369=Lists!$Q$11,Lists!$T$11,IF('Multi-Field'!AC369=Lists!$Q$12,Lists!$T$12,IF('Multi-Field'!AC369=Lists!$Q$13,Lists!$T$13,IF('Multi-Field'!AC369=Lists!$Q$14,Lists!$T$14))))),0))))</f>
        <v>0</v>
      </c>
      <c r="S392" s="395" t="str">
        <f t="shared" si="59"/>
        <v/>
      </c>
      <c r="T392" s="395"/>
      <c r="U392" s="396"/>
      <c r="BF392" s="411" t="s">
        <v>1556</v>
      </c>
      <c r="BG392" s="412">
        <v>3</v>
      </c>
      <c r="BH392" s="412">
        <v>4</v>
      </c>
      <c r="BI392" s="412">
        <v>4.5</v>
      </c>
      <c r="BJ392" s="409" t="e">
        <f>IF(AND('[1]Single Field'!#REF!=[1]Lists!BF392,'[1]Single Field'!#REF!="Drained"),"x",IF(AND('[1]Single Field'!#REF!=[1]Lists!BF392,'[1]Single Field'!#REF!="Undrained"),O,""))</f>
        <v>#REF!</v>
      </c>
      <c r="BK392" s="409" t="str">
        <f>IF(AND('[1]Multi-Field'!$E$3=[1]Lists!BF392,'[1]Multi-Field'!$F$3="Drained"),BI392,IF(AND('[1]Multi-Field'!$E$3=BF392,'[1]Multi-Field'!$F$3="undrained"),BH392,""))</f>
        <v/>
      </c>
      <c r="BL392" s="409" t="str">
        <f>IF(AND('[1]Multi-Field'!$E$4=BF392,'[1]Multi-Field'!$F$4="Drained"),BI392,IF(AND('[1]Multi-Field'!$E$4=BF392,'[1]Multi-Field'!$F$4="undrained"),BH392,""))</f>
        <v/>
      </c>
      <c r="BM392" s="409" t="str">
        <f>IF(AND('[1]Multi-Field'!$E$5=BF392,'[1]Multi-Field'!$F$5="Drained"),BI392,IF(AND('[1]Multi-Field'!$E$5=BF392,'[1]Multi-Field'!$F$5="undrained"),BH392,""))</f>
        <v/>
      </c>
      <c r="BN392" s="409" t="str">
        <f>IF(AND('[1]Multi-Field'!$E$6=BF392,'[1]Multi-Field'!$F$6="Drained"),BI392,IF(AND('[1]Multi-Field'!$E$6=BF392,'[1]Multi-Field'!$F$6="undrained"),BH392,""))</f>
        <v/>
      </c>
      <c r="BO392" s="409" t="str">
        <f>IF(AND('[1]Multi-Field'!$E$7=BF392,'[1]Multi-Field'!$F$7="Drained"),BI392,IF(AND('[1]Multi-Field'!$E$7=BF392,'[1]Multi-Field'!$F$7="undrained"),BH392,""))</f>
        <v/>
      </c>
      <c r="BP392" s="409" t="str">
        <f>IF(AND('[1]Multi-Field'!$E$8=BF392,'[1]Multi-Field'!$F$8="Drained"),BI392,IF(AND('[1]Multi-Field'!$E$8=BF392,'[1]Multi-Field'!$F$8="undrained"),BH392,""))</f>
        <v/>
      </c>
      <c r="BQ392" s="409" t="str">
        <f>IF(AND('[1]Multi-Field'!$E$9=BF392,'[1]Multi-Field'!$F$9="Drained"),BI392,IF(AND('[1]Multi-Field'!$E$9=BF392,'[1]Multi-Field'!$F$9="undrained"),BH392,""))</f>
        <v/>
      </c>
      <c r="BR392" s="409" t="str">
        <f>IF(AND('[1]Multi-Field'!$E$10=BF392,'[1]Multi-Field'!$F$10="Drained"),BI392,IF(AND('[1]Multi-Field'!$E$10=BF392,'[1]Multi-Field'!$F$10="undrained"),BH392,""))</f>
        <v/>
      </c>
      <c r="BS392" s="409" t="str">
        <f>IF(AND('[1]Multi-Field'!$E$11=BF392,'[1]Multi-Field'!$F$11="Drained"),BI392,IF(AND('[1]Multi-Field'!$E$11=BF392,'[1]Multi-Field'!$F$11="undrained"),BH392,""))</f>
        <v/>
      </c>
      <c r="BT392" s="409" t="str">
        <f>IF(AND('[1]Multi-Field'!$E$12=BF392,'[1]Multi-Field'!$F$12="Drained"),BI392,IF(AND('[1]Multi-Field'!$E$12=BF392,'[1]Multi-Field'!$F$12="undrained"),BH392,""))</f>
        <v/>
      </c>
      <c r="BU392" s="409" t="str">
        <f>IF(AND('[1]Multi-Field'!$E$13=BF392,'[1]Multi-Field'!$F$13="Drained"),BI392,IF(AND('[1]Multi-Field'!$E$3=BF392,'[1]Multi-Field'!$F$13="undrained"),BH392,""))</f>
        <v/>
      </c>
      <c r="BV392" s="409" t="str">
        <f>IF(AND('[1]Multi-Field'!$E$14=BF392,'[1]Multi-Field'!$F$14="Drained"),BI392,IF(AND('[1]Multi-Field'!$E$14=BF392,'[1]Multi-Field'!$F$14="undrained"),BH392,""))</f>
        <v/>
      </c>
      <c r="BW392" s="409" t="str">
        <f>IF(AND('[1]Multi-Field'!$E$15=BF392,'[1]Multi-Field'!$F$15="Drained"),BI392,IF(AND('[1]Multi-Field'!$E$15=BF392,'[1]Multi-Field'!$F$15="undrained"),BH392,""))</f>
        <v/>
      </c>
      <c r="BX392" s="409" t="str">
        <f>IF(AND('[1]Multi-Field'!$E$16=[1]Lists!BF392,'[1]Multi-Field'!$F$16="Drained"),BI392,IF(AND('[1]Multi-Field'!$E$16=[1]Lists!BF392,'[1]Multi-Field'!$F$16="undrained"),BH392,""))</f>
        <v/>
      </c>
      <c r="BY392" s="409" t="str">
        <f>IF(AND('[1]Multi-Field'!$E$17=[1]Lists!BF392,'[1]Multi-Field'!$F$17="Drained"),BI392,IF(AND('[1]Multi-Field'!$E$17=[1]Lists!BF392,'[1]Multi-Field'!$F$17="undrained"),BH392,""))</f>
        <v/>
      </c>
      <c r="BZ392" s="409" t="str">
        <f>IF(AND('[1]Multi-Field'!$E$18=[1]Lists!BF392,'[1]Multi-Field'!$F$18="Drained"),BI392,IF(AND('[1]Multi-Field'!$E$18=[1]Lists!BF392,'[1]Multi-Field'!$F$18="undrained"),BH392,""))</f>
        <v/>
      </c>
      <c r="CA392" s="409" t="str">
        <f>IF(AND('[1]Multi-Field'!$E$19=[1]Lists!BF392,'[1]Multi-Field'!$F$19="Drained"),BI392,IF(AND('[1]Multi-Field'!$E$19=[1]Lists!BF392,'[1]Multi-Field'!$F$19="undrained"),BH392,""))</f>
        <v/>
      </c>
      <c r="CB392" s="409" t="str">
        <f>IF(AND('[1]Multi-Field'!$E$20=[1]Lists!BF392,'[1]Multi-Field'!$F$20="Drained"),BI392,IF(AND('[1]Multi-Field'!$E$20=[1]Lists!BF392,'[1]Multi-Field'!$F$20="undrained"),BH392,""))</f>
        <v/>
      </c>
      <c r="CC392" s="409" t="str">
        <f>IF(AND('[1]Multi-Field'!$E$21=[1]Lists!BF392,'[1]Multi-Field'!$F$21="Drained"),BI392,IF(AND('[1]Multi-Field'!$E$21=[1]Lists!BF392,'[1]Multi-Field'!$F$21="undrained"),BH392,""))</f>
        <v/>
      </c>
      <c r="CD392" s="409" t="str">
        <f>IF(AND('[1]Multi-Field'!$E$22=[1]Lists!BF392,'[1]Multi-Field'!$F$22="Drained"),BI392,IF(AND('[1]Multi-Field'!$E$22=[1]Lists!BF392,'[1]Multi-Field'!$F$22="undrained"),BH392,""))</f>
        <v/>
      </c>
      <c r="CE392" s="409" t="str">
        <f>IF(AND('[1]Multi-Field'!$E$23=[1]Lists!BF392,'[1]Multi-Field'!$F$23="Drained"),BI392,IF(AND('[1]Multi-Field'!$E$23=[1]Lists!BF392,'[1]Multi-Field'!$F$23="undrained"),BH392,""))</f>
        <v/>
      </c>
      <c r="CF392" s="409" t="str">
        <f>IF(AND('[1]Multi-Field'!$E$24=[1]Lists!BF392,'[1]Multi-Field'!$F$24="Drained"),BI392,IF(AND('[1]Multi-Field'!$E$24=[1]Lists!BF392,'[1]Multi-Field'!$F$24="undrained"),BH392,""))</f>
        <v/>
      </c>
      <c r="CG392" s="409" t="str">
        <f>IF(AND('[1]Multi-Field'!$E$25=[1]Lists!BF392,'[1]Multi-Field'!$F$25="Drained"),BI392,IF(AND('[1]Multi-Field'!$E$25=[1]Lists!BF392,'[1]Multi-Field'!$F$25="undrained"),BH392,""))</f>
        <v/>
      </c>
      <c r="CH392" s="409" t="str">
        <f>IF(AND('[1]Multi-Field'!$E$26=[1]Lists!BF392,'[1]Multi-Field'!$F$26="Drained"),BI392,IF(AND('[1]Multi-Field'!$E$26=[1]Lists!BF392,'[1]Multi-Field'!$F$26="undrained"),BH392,""))</f>
        <v/>
      </c>
      <c r="CI392" s="409" t="str">
        <f>IF(AND('[1]Multi-Field'!$E$27=[1]Lists!BF392,'[1]Multi-Field'!$F$27="Drained"),BI392,IF(AND('[1]Multi-Field'!$E$27=[1]Lists!BF392,'[1]Multi-Field'!$F$27="undrained"),BH392,""))</f>
        <v/>
      </c>
      <c r="CJ392" s="409" t="str">
        <f>IF(AND('[1]Multi-Field'!$E$28=[1]Lists!BF392,'[1]Multi-Field'!$F$28="Drained"),BI392,IF(AND('[1]Multi-Field'!$E$28=[1]Lists!BF392,'[1]Multi-Field'!$F$28="undrained"),BH392,""))</f>
        <v/>
      </c>
      <c r="CK392" s="409" t="str">
        <f>IF(AND('[1]Multi-Field'!$E$29=[1]Lists!BF392,'[1]Multi-Field'!$F$29="Drained"),BI392,IF(AND('[1]Multi-Field'!$E$29=[1]Lists!BF392,'[1]Multi-Field'!$F$29="undrained"),BH392,""))</f>
        <v/>
      </c>
      <c r="CL392" s="409" t="str">
        <f>IF(AND('[1]Multi-Field'!$E$30=[1]Lists!BF392,'[1]Multi-Field'!$F$30="Drained"),BI392,IF(AND('[1]Multi-Field'!$E$30=[1]Lists!BF392,'[1]Multi-Field'!$F$30="undrained"),BH392,""))</f>
        <v/>
      </c>
      <c r="CM392" s="409" t="str">
        <f>IF(AND('[1]Multi-Field'!$E$31=[1]Lists!BF392,'[1]Multi-Field'!$F$31="Drained"),BI392,IF(AND('[1]Multi-Field'!$E$31=[1]Lists!BF392,'[1]Multi-Field'!$F$31="undrained"),BH392,""))</f>
        <v/>
      </c>
      <c r="CN392" s="409" t="str">
        <f>IF(AND('[1]Multi-Field'!$E$32=[1]Lists!BF392,'[1]Multi-Field'!$F$32="Drained"),BI392,IF(AND('[1]Multi-Field'!$E$32=[1]Lists!BF392,'[1]Multi-Field'!$F$32="undrained"),BH392,""))</f>
        <v/>
      </c>
      <c r="CO392" s="409" t="str">
        <f>IF(AND('[1]Multi-Field'!$E$33=[1]Lists!BF392,'[1]Multi-Field'!$F$33="Drained"),BI392,IF(AND('[1]Multi-Field'!$E$33=[1]Lists!BF392,'[1]Multi-Field'!$F$33="undrained"),BH392,""))</f>
        <v/>
      </c>
      <c r="CP392" s="409" t="str">
        <f>IF(AND('[1]Multi-Field'!$E$34=[1]Lists!BF392,'[1]Multi-Field'!$F$34="Drained"),BI392,IF(AND('[1]Multi-Field'!$E$34=[1]Lists!BF392,'[1]Multi-Field'!$F$34="undrained"),BH392,""))</f>
        <v/>
      </c>
      <c r="CQ392" s="409" t="str">
        <f>IF(AND('[1]Multi-Field'!$E$35=[1]Lists!BF392,'[1]Multi-Field'!$F$35="Drained"),BI392,IF(AND('[1]Multi-Field'!$E$35=[1]Lists!BF392,'[1]Multi-Field'!$F$35="undrained"),BH392,""))</f>
        <v/>
      </c>
      <c r="CR392" s="409" t="str">
        <f>IF(AND('[1]Multi-Field'!$E$36=[1]Lists!BF392,'[1]Multi-Field'!$F$36="Drained"),BI392,IF(AND('[1]Multi-Field'!$E$36=[1]Lists!BF392,'[1]Multi-Field'!$F$36="undrained"),BH392,""))</f>
        <v/>
      </c>
      <c r="CS392" s="409" t="str">
        <f>IF(AND('[1]Multi-Field'!$E$37=[1]Lists!BF392,'[1]Multi-Field'!$F$37="Drained"),BI392,IF(AND('[1]Multi-Field'!$E$37=[1]Lists!BF392,'[1]Multi-Field'!$F$37="undrained"),BH392,""))</f>
        <v/>
      </c>
      <c r="CT392" s="409" t="str">
        <f>IF(AND('[1]Multi-Field'!$E$38=[1]Lists!BF392,'[1]Multi-Field'!$F$38="Drained"),BI392,IF(AND('[1]Multi-Field'!$E$38=[1]Lists!BF392,'[1]Multi-Field'!$F$38="undrained"),BH392,""))</f>
        <v/>
      </c>
      <c r="CU392" s="409" t="str">
        <f>IF(AND('[1]Multi-Field'!$E$39=[1]Lists!BF392,'[1]Multi-Field'!$F$39="Drained"),BI392,IF(AND('[1]Multi-Field'!$E$39=[1]Lists!BF392,'[1]Multi-Field'!$F$39="undrained"),BH392,""))</f>
        <v/>
      </c>
      <c r="CV392" s="409" t="str">
        <f>IF(AND('[1]Multi-Field'!$E$40=[1]Lists!BF392,'[1]Multi-Field'!$F$40="Drained"),BI392,IF(AND('[1]Multi-Field'!$E$40=[1]Lists!BF392,'[1]Multi-Field'!$F$40="undrained"),BH392,""))</f>
        <v/>
      </c>
      <c r="CW392" s="409" t="str">
        <f>IF(AND('[1]Multi-Field'!$E$41=[1]Lists!BF392,'[1]Multi-Field'!$F$40="Drained"),BI392,IF(AND('[1]Multi-Field'!$E$40=[1]Lists!BF392,'[1]Multi-Field'!$F$40="undrained"),BH392,""))</f>
        <v/>
      </c>
      <c r="CX392" s="409" t="str">
        <f>IF(AND('[1]Multi-Field'!$E$42=[1]Lists!BF392,'[1]Multi-Field'!$F$42="Drained"),BI392,IF(AND('[1]Multi-Field'!$E$42=[1]Lists!BF392,'[1]Multi-Field'!$F$42="undrained"),BH392,""))</f>
        <v/>
      </c>
      <c r="CY392" s="409" t="str">
        <f>IF(AND('[1]Multi-Field'!$E$43=[1]Lists!BF392,'[1]Multi-Field'!$F$43="Drained"),BI392,IF(AND('[1]Multi-Field'!$E$43=[1]Lists!BF392,'[1]Multi-Field'!$F$43="undrained"),BH392,""))</f>
        <v/>
      </c>
      <c r="CZ392" s="409" t="str">
        <f>IF(AND('[1]Multi-Field'!$E$44=[1]Lists!BF392,'[1]Multi-Field'!$F$44="Drained"),BI392,IF(AND('[1]Multi-Field'!$E$44=[1]Lists!BF392,'[1]Multi-Field'!$F$44="undrained"),BH392,""))</f>
        <v/>
      </c>
      <c r="DA392" s="409" t="str">
        <f>IF(AND('[1]Multi-Field'!$E$45=[1]Lists!BF392,'[1]Multi-Field'!$F$45="Drained"),BI392,IF(AND('[1]Multi-Field'!$E$45=[1]Lists!BF392,'[1]Multi-Field'!$F$45="undrained"),BH392,""))</f>
        <v/>
      </c>
      <c r="DB392" s="409" t="str">
        <f>IF(AND('[1]Multi-Field'!$E$46=[1]Lists!BF392,'[1]Multi-Field'!$F$46="Drained"),BI392,IF(AND('[1]Multi-Field'!$E$46=[1]Lists!BF392,'[1]Multi-Field'!$F$46="undrained"),BH392,""))</f>
        <v/>
      </c>
      <c r="DC392" s="409" t="str">
        <f>IF(AND('[1]Multi-Field'!$E$47=[1]Lists!BF392,'[1]Multi-Field'!$F$47="Drained"),BI392,IF(AND('[1]Multi-Field'!$E$47=[1]Lists!BF392,'[1]Multi-Field'!$F$47="undrained"),BH392,""))</f>
        <v/>
      </c>
      <c r="DD392" s="409" t="str">
        <f>IF(AND('[1]Multi-Field'!$E$48=[1]Lists!BF392,'[1]Multi-Field'!$F$48="Drained"),BI392,IF(AND('[1]Multi-Field'!$E$48=[1]Lists!BF392,'[1]Multi-Field'!$F$48="undrained"),BH392,""))</f>
        <v/>
      </c>
      <c r="DE392" s="409" t="str">
        <f>IF(AND('[1]Multi-Field'!$E$49=[1]Lists!BF392,'[1]Multi-Field'!$F$49="Drained"),BI392,IF(AND('[1]Multi-Field'!$E$49=[1]Lists!BF392,'[1]Multi-Field'!$F$9="undrained"),BH392,""))</f>
        <v/>
      </c>
      <c r="DF392" s="409" t="str">
        <f>IF(AND('[1]Multi-Field'!$E$50=[1]Lists!BF392,'[1]Multi-Field'!$F$50="Drained"),BI392,IF(AND('[1]Multi-Field'!$E$50=[1]Lists!BF392,'[1]Multi-Field'!$F$50="undrained"),BH392,""))</f>
        <v/>
      </c>
      <c r="DG392" s="409" t="str">
        <f>IF(AND('[1]Multi-Field'!$E$51=[1]Lists!BF392,'[1]Multi-Field'!$F$51="Drained"),BI392,IF(AND('[1]Multi-Field'!$E$51=[1]Lists!BF392,'[1]Multi-Field'!$F$51="undrained"),BH392,""))</f>
        <v/>
      </c>
      <c r="DH392" s="409" t="str">
        <f>IF(AND('[1]Multi-Field'!$E$52=[1]Lists!BF392,'[1]Multi-Field'!$F$52="Drained"),BI392,IF(AND('[1]Multi-Field'!$E$52=[1]Lists!BF392,'[1]Multi-Field'!$F$52="undrained"),BH392,""))</f>
        <v/>
      </c>
      <c r="DI392" s="409" t="str">
        <f>IF(AND('[1]Multi-Field'!$E$53=[1]Lists!BF392,'[1]Multi-Field'!$F$53="Drained"),BI392,IF(AND('[1]Multi-Field'!$E$53=[1]Lists!BF392,'[1]Multi-Field'!$F$53="undrained"),BH392,""))</f>
        <v/>
      </c>
      <c r="DJ392" s="409" t="str">
        <f>IF(AND('[1]Multi-Field'!$E$54=[1]Lists!BF392,'[1]Multi-Field'!$F$54="Drained"),BI392,IF(AND('[1]Multi-Field'!$E$54=[1]Lists!BF392,'[1]Multi-Field'!$F$54="undrained"),BH392,""))</f>
        <v/>
      </c>
      <c r="DK392" s="409" t="str">
        <f>IF(AND('[1]Multi-Field'!$E$55=[1]Lists!BF392,'[1]Multi-Field'!$F$55="Drained"),BI392,IF(AND('[1]Multi-Field'!$E$55=[1]Lists!BF392,'[1]Multi-Field'!$F$55="undrained"),BH392,""))</f>
        <v/>
      </c>
      <c r="DL392" s="409" t="str">
        <f>IF(AND('[1]Multi-Field'!$E$56=[1]Lists!BF392,'[1]Multi-Field'!$F$56="Drained"),BI392,IF(AND('[1]Multi-Field'!$E$56=[1]Lists!BF392,'[1]Multi-Field'!$F$56="undrained"),BH392,""))</f>
        <v/>
      </c>
      <c r="DM392" s="409" t="str">
        <f>IF(AND('[1]Multi-Field'!$E$57=[1]Lists!BF392,'[1]Multi-Field'!$F$57="Drained"),BI392,IF(AND('[1]Multi-Field'!$E$57=[1]Lists!BF392,'[1]Multi-Field'!$F$57="undrained"),BH392,""))</f>
        <v/>
      </c>
      <c r="DN392" s="409" t="str">
        <f>IF(AND('[1]Multi-Field'!$E$58=[1]Lists!BF392,'[1]Multi-Field'!$F$58="Drained"),BI392,IF(AND('[1]Multi-Field'!$E$58=[1]Lists!BF392,'[1]Multi-Field'!$F$58="undrained"),BH392,""))</f>
        <v/>
      </c>
      <c r="DO392" s="409" t="str">
        <f>IF(AND('[1]Multi-Field'!$E$59=[1]Lists!BF392,'[1]Multi-Field'!$F$59="Drained"),BI392,IF(AND('[1]Multi-Field'!$E$59=[1]Lists!BF392,'[1]Multi-Field'!$F$59="undrained"),BH392,""))</f>
        <v/>
      </c>
      <c r="DP392" s="409" t="str">
        <f>IF(AND('[1]Multi-Field'!$E$60=[1]Lists!BF392,'[1]Multi-Field'!$F$60="Drained"),BI392,IF(AND('[1]Multi-Field'!$E$60=[1]Lists!BF392,'[1]Multi-Field'!$F$60="undrained"),BH392,""))</f>
        <v/>
      </c>
      <c r="DQ392" s="409" t="str">
        <f>IF(AND('[1]Multi-Field'!$E$61=[1]Lists!BF392,'[1]Multi-Field'!$F$61="Drained"),BI392,IF(AND('[1]Multi-Field'!$E$61=[1]Lists!BF392,'[1]Multi-Field'!$F$61="undrained"),BH392,""))</f>
        <v/>
      </c>
      <c r="DR392" s="409" t="str">
        <f>IF(AND('[1]Multi-Field'!$E$62=[1]Lists!BF392,'[1]Multi-Field'!$F$62="Drained"),BI392,IF(AND('[1]Multi-Field'!$E$62=[1]Lists!BF392,'[1]Multi-Field'!$F$62="undrained"),BH392,""))</f>
        <v/>
      </c>
      <c r="DS392" s="409" t="str">
        <f>IF(AND('[1]Multi-Field'!$E$63=[1]Lists!BF392,'[1]Multi-Field'!$F$63="Drained"),BI392,IF(AND('[1]Multi-Field'!$E$63=[1]Lists!BF392,'[1]Multi-Field'!$F$63="undrained"),BH392,""))</f>
        <v/>
      </c>
      <c r="DT392" s="409" t="str">
        <f>IF(AND('[1]Multi-Field'!$E$64=[1]Lists!BF392,'[1]Multi-Field'!$F$64="Drained"),BI392,IF(AND('[1]Multi-Field'!$E$64=[1]Lists!BF392,'[1]Multi-Field'!$F$64="undrained"),BH392,""))</f>
        <v/>
      </c>
      <c r="DU392" s="409" t="str">
        <f>IF(AND('[1]Multi-Field'!$E$65=[1]Lists!BF392,'[1]Multi-Field'!$F$65="Drained"),BI392,IF(AND('[1]Multi-Field'!$E$65=[1]Lists!BF392,'[1]Multi-Field'!$F$65="undrained"),BH392,""))</f>
        <v/>
      </c>
      <c r="DV392" s="409" t="str">
        <f>IF(AND('[1]Multi-Field'!$E$66=[1]Lists!BF392,'[1]Multi-Field'!$F$66="Drained"),BI392,IF(AND('[1]Multi-Field'!$E$66=[1]Lists!BF392,'[1]Multi-Field'!$F$66="undrained"),BH392,""))</f>
        <v/>
      </c>
      <c r="DW392" s="409" t="str">
        <f>IF(AND('[1]Multi-Field'!$E$67=[1]Lists!BF392,'[1]Multi-Field'!$F$67="Drained"),BI392,IF(AND('[1]Multi-Field'!$E$67=[1]Lists!BF392,'[1]Multi-Field'!$F$67="undrained"),BH392,""))</f>
        <v/>
      </c>
      <c r="DX392" s="409" t="str">
        <f>IF(AND('[1]Multi-Field'!$E$68=[1]Lists!BF392,'[1]Multi-Field'!$F$68="Drained"),BI392,IF(AND('[1]Multi-Field'!$E$68=[1]Lists!BF392,'[1]Multi-Field'!$F$68="undrained"),BH392,""))</f>
        <v/>
      </c>
      <c r="DY392" s="409" t="str">
        <f>IF(AND('[1]Multi-Field'!$E$69=[1]Lists!BF392,'[1]Multi-Field'!$F$69="Drained"),BI392,IF(AND('[1]Multi-Field'!$E$69=[1]Lists!BF392,'[1]Multi-Field'!$F$69="undrained"),BH392,""))</f>
        <v/>
      </c>
      <c r="DZ392" s="409" t="str">
        <f>IF(AND('[1]Multi-Field'!$E$70=[1]Lists!BF392,'[1]Multi-Field'!$F$70="Drained"),BI392,IF(AND('[1]Multi-Field'!$E$70=[1]Lists!BF392,'[1]Multi-Field'!$F$70="undrained"),BH392,""))</f>
        <v/>
      </c>
      <c r="EA392" s="409" t="str">
        <f>IF(AND('[1]Multi-Field'!$E$71=[1]Lists!BF392,'[1]Multi-Field'!$F$71="Drained"),BI392,IF(AND('[1]Multi-Field'!$E$71=[1]Lists!BF392,'[1]Multi-Field'!$F$71="undrained"),BH392,""))</f>
        <v/>
      </c>
      <c r="EB392" s="409" t="str">
        <f>IF(AND('[1]Multi-Field'!$E$72=[1]Lists!BF392,'[1]Multi-Field'!$F$72="Drained"),BI392,IF(AND('[1]Multi-Field'!$E$72=[1]Lists!BF392,'[1]Multi-Field'!$F$72="undrained"),BH392,""))</f>
        <v/>
      </c>
      <c r="EC392" s="409" t="str">
        <f>IF(AND('[1]Multi-Field'!$E$73=[1]Lists!BF392,'[1]Multi-Field'!$F$73="Drained"),BI392,IF(AND('[1]Multi-Field'!$E$73=[1]Lists!BF392,'[1]Multi-Field'!$F$73="undrained"),BH392,""))</f>
        <v/>
      </c>
      <c r="ED392" s="409" t="str">
        <f>IF(AND('[1]Multi-Field'!$E$74=[1]Lists!BF392,'[1]Multi-Field'!$F$74="Drained"),BI392,IF(AND('[1]Multi-Field'!$E$74=[1]Lists!BF392,'[1]Multi-Field'!$F$74="undrained"),BH392,""))</f>
        <v/>
      </c>
      <c r="EE392" s="409" t="str">
        <f>IF(AND('[1]Multi-Field'!$E$75=[1]Lists!BF392,'[1]Multi-Field'!$F$75="Drained"),BI392,IF(AND('[1]Multi-Field'!$E$75=[1]Lists!BF392,'[1]Multi-Field'!$F$75="undrained"),BH392,""))</f>
        <v/>
      </c>
      <c r="EF392" s="409" t="str">
        <f>IF(AND('[1]Multi-Field'!$E$76=[1]Lists!BF392,'[1]Multi-Field'!$F$76="Drained"),BI392,IF(AND('[1]Multi-Field'!$E$76=[1]Lists!BF392,'[1]Multi-Field'!$F$6="undrained"),BH392,""))</f>
        <v/>
      </c>
      <c r="EG392" s="409" t="str">
        <f>IF(AND('[1]Multi-Field'!$E$77=[1]Lists!BF392,'[1]Multi-Field'!$F$77="Drained"),BI392,IF(AND('[1]Multi-Field'!$E$77=[1]Lists!BF392,'[1]Multi-Field'!$F$77="undrained"),BH392,""))</f>
        <v/>
      </c>
      <c r="EH392" s="409" t="str">
        <f>IF(AND('[1]Multi-Field'!$E$78=[1]Lists!BF392,'[1]Multi-Field'!$F$78="Drained"),BI392,IF(AND('[1]Multi-Field'!$E$78=[1]Lists!BF392,'[1]Multi-Field'!$F$78="undrained"),BH392,""))</f>
        <v/>
      </c>
      <c r="EI392" s="409" t="str">
        <f>IF(AND('[1]Multi-Field'!$E$79=[1]Lists!BF392,'[1]Multi-Field'!$F$79="Drained"),BI392,IF(AND('[1]Multi-Field'!$E$79=[1]Lists!BF392,'[1]Multi-Field'!$F$79="undrained"),BH392,""))</f>
        <v/>
      </c>
      <c r="EJ392" s="409" t="str">
        <f>IF(AND('[1]Multi-Field'!$E$80=[1]Lists!BF392,'[1]Multi-Field'!$F$80="Drained"),BI392,IF(AND('[1]Multi-Field'!$E$80=[1]Lists!BF392,'[1]Multi-Field'!$F$80="undrained"),BH392,""))</f>
        <v/>
      </c>
      <c r="EK392" s="409" t="str">
        <f>IF(AND('[1]Multi-Field'!$E$81=[1]Lists!BF392,'[1]Multi-Field'!$F$81="Drained"),BI392,IF(AND('[1]Multi-Field'!$E$81=[1]Lists!BF392,'[1]Multi-Field'!$F$81="undrained"),BH392,""))</f>
        <v/>
      </c>
      <c r="EL392" s="409" t="str">
        <f>IF(AND('[1]Multi-Field'!$E$82=[1]Lists!BF392,'[1]Multi-Field'!$F$82="Drained"),BI392,IF(AND('[1]Multi-Field'!$E$82=[1]Lists!BF392,'[1]Multi-Field'!$F$82="undrained"),BH392,""))</f>
        <v/>
      </c>
      <c r="EM392" s="409" t="str">
        <f>IF(AND('[1]Multi-Field'!$E$83=[1]Lists!BF392,'[1]Multi-Field'!$F$83="Drained"),BI392,IF(AND('[1]Multi-Field'!$E$83=[1]Lists!BF392,'[1]Multi-Field'!$F$83="undrained"),BH392,""))</f>
        <v/>
      </c>
      <c r="EN392" s="409" t="str">
        <f>IF(AND('[1]Multi-Field'!$E$84=[1]Lists!BF392,'[1]Multi-Field'!$F$84="Drained"),BI392,IF(AND('[1]Multi-Field'!$E$84=[1]Lists!BF392,'[1]Multi-Field'!$F$84="undrained"),BH392,""))</f>
        <v/>
      </c>
      <c r="EO392" s="409" t="str">
        <f>IF(AND('[1]Multi-Field'!$E$85=[1]Lists!BF392,'[1]Multi-Field'!$F$85="Drained"),BI392,IF(AND('[1]Multi-Field'!$E$85=[1]Lists!BF392,'[1]Multi-Field'!$F$85="undrained"),BH392,""))</f>
        <v/>
      </c>
      <c r="EP392" s="409" t="str">
        <f>IF(AND('[1]Multi-Field'!$E$86=[1]Lists!BF392,'[1]Multi-Field'!$F$86="Drained"),BI392,IF(AND('[1]Multi-Field'!$E$86=[1]Lists!BF392,'[1]Multi-Field'!$F$86="undrained"),BH392,""))</f>
        <v/>
      </c>
      <c r="EQ392" s="409" t="str">
        <f>IF(AND('[1]Multi-Field'!$E$87=[1]Lists!BF392,'[1]Multi-Field'!$F$87="Drained"),BI392,IF(AND('[1]Multi-Field'!$E$87=[1]Lists!BF392,'[1]Multi-Field'!$F$87="undrained"),BH392,""))</f>
        <v/>
      </c>
      <c r="ER392" s="409" t="str">
        <f>IF(AND('[1]Multi-Field'!$E$88=[1]Lists!BF392,'[1]Multi-Field'!$F$88="Drained"),BI392,IF(AND('[1]Multi-Field'!$E$88=[1]Lists!BF392,'[1]Multi-Field'!$F$88="undrained"),BH392,""))</f>
        <v/>
      </c>
      <c r="ES392" s="409" t="str">
        <f>IF(AND('[1]Multi-Field'!$E$89=[1]Lists!BF392,'[1]Multi-Field'!$F$89="Drained"),BI392,IF(AND('[1]Multi-Field'!$E$89=[1]Lists!BF392,'[1]Multi-Field'!$F$89="undrained"),BH392,""))</f>
        <v/>
      </c>
      <c r="ET392" s="409" t="str">
        <f>IF(AND('[1]Multi-Field'!$E$90=[1]Lists!BF392,'[1]Multi-Field'!$F$90="Drained"),BI392,IF(AND('[1]Multi-Field'!$E$90=[1]Lists!BF392,'[1]Multi-Field'!$F$90="undrained"),BH392,""))</f>
        <v/>
      </c>
      <c r="EU392" s="409" t="str">
        <f>IF(AND('[1]Multi-Field'!$E$91=[1]Lists!BF392,'[1]Multi-Field'!$F$91="Drained"),BI392,IF(AND('[1]Multi-Field'!$E$91=[1]Lists!BF392,'[1]Multi-Field'!$F$91="undrained"),BH392,""))</f>
        <v/>
      </c>
      <c r="EV392" s="409" t="str">
        <f>IF(AND('[1]Multi-Field'!$E$92=[1]Lists!BF392,'[1]Multi-Field'!$F$92="Drained"),BI392,IF(AND('[1]Multi-Field'!$E$92=[1]Lists!BF392,'[1]Multi-Field'!$F$92="undrained"),BH392,""))</f>
        <v/>
      </c>
      <c r="EW392" s="409" t="str">
        <f>IF(AND('[1]Multi-Field'!$E$93=[1]Lists!BF392,'[1]Multi-Field'!$F$93="Drained"),BI392,IF(AND('[1]Multi-Field'!$E$93=[1]Lists!BF392,'[1]Multi-Field'!$F$93="undrained"),BH392,""))</f>
        <v/>
      </c>
      <c r="EX392" s="409" t="str">
        <f>IF(AND('[1]Multi-Field'!$E$94=[1]Lists!BF392,'[1]Multi-Field'!$F$94="Drained"),BI392,IF(AND('[1]Multi-Field'!$E$94=[1]Lists!BF392,'[1]Multi-Field'!$F$94="undrained"),BH392,""))</f>
        <v/>
      </c>
      <c r="EY392" s="409" t="str">
        <f>IF(AND('[1]Multi-Field'!$E$95=[1]Lists!BF392,'[1]Multi-Field'!$F$95="Drained"),BI392,IF(AND('[1]Multi-Field'!$E$95=[1]Lists!BF392,'[1]Multi-Field'!$F$95="undrained"),BH392,""))</f>
        <v/>
      </c>
      <c r="EZ392" s="409" t="str">
        <f>IF(AND('[1]Multi-Field'!$E$96=[1]Lists!BF392,'[1]Multi-Field'!$F$96="Drained"),BI392,IF(AND('[1]Multi-Field'!$E$96=[1]Lists!BF392,'[1]Multi-Field'!$F$96="undrained"),BH392,""))</f>
        <v/>
      </c>
      <c r="FA392" s="409" t="str">
        <f>IF(AND('[1]Multi-Field'!$E$97=[1]Lists!BF392,'[1]Multi-Field'!$F$97="Drained"),BI392,IF(AND('[1]Multi-Field'!$E$97=[1]Lists!BF392,'[1]Multi-Field'!$F$97="undrained"),BH392,""))</f>
        <v/>
      </c>
      <c r="FB392" s="409" t="str">
        <f>IF(AND('[1]Multi-Field'!$E$98=[1]Lists!BF392,'[1]Multi-Field'!$F$98="Drained"),BI392,IF(AND('[1]Multi-Field'!$E$98=[1]Lists!BF392,'[1]Multi-Field'!$F$98="undrained"),BH392,""))</f>
        <v/>
      </c>
      <c r="FC392" s="409" t="str">
        <f>IF(AND('[1]Multi-Field'!$E$99=[1]Lists!BF392,'[1]Multi-Field'!$F$99="Drained"),BI392,IF(AND('[1]Multi-Field'!$E$99=[1]Lists!BF392,'[1]Multi-Field'!$F$99="undrained"),BH392,""))</f>
        <v/>
      </c>
      <c r="FD392" s="409" t="str">
        <f>IF(AND('[1]Multi-Field'!$E$100=[1]Lists!BF392,'[1]Multi-Field'!$F$100="Drained"),BI392,IF(AND('[1]Multi-Field'!$E$100=[1]Lists!BF392,'[1]Multi-Field'!$F$100="undrained"),BH392,""))</f>
        <v/>
      </c>
      <c r="FE392" s="409" t="str">
        <f>IF(AND('[1]Multi-Field'!$E$101=[1]Lists!BF392,'[1]Multi-Field'!$F$101="Drained"),BI392,IF(AND('[1]Multi-Field'!$E$101=[1]Lists!BF392,'[1]Multi-Field'!$F$101="undrained"),BH392,""))</f>
        <v/>
      </c>
      <c r="FF392" s="409" t="str">
        <f>IF(AND('[1]Multi-Field'!$E$102=[1]Lists!BF392,'[1]Multi-Field'!$F$102="Drained"),BI392,IF(AND('[1]Multi-Field'!$E$102=[1]Lists!BF392,'[1]Multi-Field'!$F$102="undrained"),BH392,""))</f>
        <v/>
      </c>
      <c r="FG392" s="409" t="str">
        <f>IF(AND('[1]Multi-Field'!$E$103=[1]Lists!BF392,'[1]Multi-Field'!$F$103="Drained"),BI392,IF(AND('[1]Multi-Field'!$E$103=[1]Lists!BF392,'[1]Multi-Field'!$F$103="undrained"),BH392,""))</f>
        <v/>
      </c>
      <c r="FH392" s="409" t="str">
        <f>IF(AND('[1]Multi-Field'!$E$104=[1]Lists!BF392,'[1]Multi-Field'!$F$104="Drained"),BI392,IF(AND('[1]Multi-Field'!$E$104=[1]Lists!BF392,'[1]Multi-Field'!$F$104="undrained"),BH392,""))</f>
        <v/>
      </c>
      <c r="FI392" s="409" t="str">
        <f>IF(AND('[1]Multi-Field'!$E$105=[1]Lists!BF392,'[1]Multi-Field'!$F$105="Drained"),BI392,IF(AND('[1]Multi-Field'!$E$105=[1]Lists!BF392,'[1]Multi-Field'!$F$105="undrained"),BH392,""))</f>
        <v/>
      </c>
      <c r="FJ392" s="409" t="str">
        <f>IF(AND('[1]Multi-Field'!$E$106=[1]Lists!BF392,'[1]Multi-Field'!$F$106="Drained"),BI392,IF(AND('[1]Multi-Field'!$E$106=[1]Lists!BF392,'[1]Multi-Field'!$F$106="undrained"),BH392,""))</f>
        <v/>
      </c>
      <c r="FK392" s="409" t="str">
        <f>IF(AND('[1]Multi-Field'!$E$107=[1]Lists!BF392,'[1]Multi-Field'!$F$107="Drained"),BI392,IF(AND('[1]Multi-Field'!$E$107=[1]Lists!BF392,'[1]Multi-Field'!$F$107="undrained"),BH392,""))</f>
        <v/>
      </c>
      <c r="FL392" s="409" t="str">
        <f>IF(AND('[1]Multi-Field'!$E$108=[1]Lists!BF392,'[1]Multi-Field'!$F$108="Drained"),BI392,IF(AND('[1]Multi-Field'!$E$108=[1]Lists!BF392,'[1]Multi-Field'!$F$108="undrained"),BH392,""))</f>
        <v/>
      </c>
      <c r="FM392" s="409" t="str">
        <f>IF(AND('[1]Multi-Field'!$E$109=[1]Lists!BF392,'[1]Multi-Field'!$F$109="Drained"),BI392,IF(AND('[1]Multi-Field'!$E$109=[1]Lists!BF392,'[1]Multi-Field'!$F$109="undrained"),BH392,""))</f>
        <v/>
      </c>
      <c r="FN392" s="409" t="str">
        <f>IF(AND('[1]Multi-Field'!$E$110=[1]Lists!BF392,'[1]Multi-Field'!$F$110="Drained"),BI392,IF(AND('[1]Multi-Field'!$E$110=[1]Lists!BF392,'[1]Multi-Field'!$F$110="undrained"),BH392,""))</f>
        <v/>
      </c>
      <c r="FO392" s="409" t="str">
        <f>IF(AND('[1]Multi-Field'!$E$111=[1]Lists!BF392,'[1]Multi-Field'!$F$111="Drained"),BI392,IF(AND('[1]Multi-Field'!$E$111=[1]Lists!BF392,'[1]Multi-Field'!$F$111="undrained"),BH392,""))</f>
        <v/>
      </c>
      <c r="FP392" s="409" t="str">
        <f>IF(AND('[1]Multi-Field'!$E$112=[1]Lists!BF392,'[1]Multi-Field'!$F$112="Drained"),BI392,IF(AND('[1]Multi-Field'!$E$112=[1]Lists!BF392,'[1]Multi-Field'!$F$112="undrained"),BH392,""))</f>
        <v/>
      </c>
      <c r="FQ392" s="409" t="str">
        <f>IF(AND('[1]Multi-Field'!$E$113=[1]Lists!BF392,'[1]Multi-Field'!$F$113="Drained"),BI392,IF(AND('[1]Multi-Field'!$E$113=[1]Lists!BF392,'[1]Multi-Field'!$F$113="undrained"),BH392,""))</f>
        <v/>
      </c>
      <c r="FR392" s="409" t="str">
        <f>IF(AND('[1]Multi-Field'!$E$114=[1]Lists!BF392,'[1]Multi-Field'!$F$114="Drained"),BI392,IF(AND('[1]Multi-Field'!$E$114=[1]Lists!BF392,'[1]Multi-Field'!$F$114="undrained"),BH392,""))</f>
        <v/>
      </c>
      <c r="FS392" s="409" t="str">
        <f>IF(AND('[1]Multi-Field'!$E$115=[1]Lists!BF392,'[1]Multi-Field'!$F$115="Drained"),BI392,IF(AND('[1]Multi-Field'!$E$115=[1]Lists!BF392,'[1]Multi-Field'!$F$115="undrained"),BH392,""))</f>
        <v/>
      </c>
      <c r="FT392" s="409" t="str">
        <f>IF(AND('[1]Multi-Field'!$E$116=[1]Lists!BF392,'[1]Multi-Field'!$F$116="Drained"),BI392,IF(AND('[1]Multi-Field'!$E$116=[1]Lists!BF392,'[1]Multi-Field'!$F$116="undrained"),BH392,""))</f>
        <v/>
      </c>
      <c r="FU392" s="409" t="str">
        <f>IF(AND('[1]Multi-Field'!$E$117=[1]Lists!BF392,'[1]Multi-Field'!$F$117="Drained"),BI392,IF(AND('[1]Multi-Field'!$E$117=[1]Lists!BF392,'[1]Multi-Field'!$F$117="undrained"),BH392,""))</f>
        <v/>
      </c>
      <c r="FV392" s="409" t="str">
        <f>IF(AND('[1]Multi-Field'!$E$118=[1]Lists!BF392,'[1]Multi-Field'!$F$118="Drained"),BI392,IF(AND('[1]Multi-Field'!$E$118=[1]Lists!BF392,'[1]Multi-Field'!$F$118="undrained"),BH392,""))</f>
        <v/>
      </c>
      <c r="FW392" s="409" t="str">
        <f>IF(AND('[1]Multi-Field'!$E$119=[1]Lists!BF392,'[1]Multi-Field'!$F$119="Drained"),BI392,IF(AND('[1]Multi-Field'!$E$119=[1]Lists!BF392,'[1]Multi-Field'!$F$119="undrained"),BH392,""))</f>
        <v/>
      </c>
      <c r="FX392" s="409" t="str">
        <f>IF(AND('[1]Multi-Field'!$E$120=[1]Lists!BF392,'[1]Multi-Field'!$F$120="Drained"),BI392,IF(AND('[1]Multi-Field'!$E$120=[1]Lists!BF392,'[1]Multi-Field'!$F$120="undrained"),BH392,""))</f>
        <v/>
      </c>
      <c r="GC392" s="4">
        <v>1</v>
      </c>
    </row>
    <row r="393" spans="1:185" ht="13.5" customHeight="1">
      <c r="A393" s="7" t="s">
        <v>479</v>
      </c>
      <c r="B393" s="7"/>
      <c r="C393" s="7"/>
      <c r="D393" s="8">
        <v>75</v>
      </c>
      <c r="E393" s="8">
        <f t="shared" si="60"/>
        <v>75</v>
      </c>
      <c r="F393" s="8">
        <f t="shared" si="61"/>
        <v>75</v>
      </c>
      <c r="G393" s="8">
        <v>75</v>
      </c>
      <c r="H393" s="8">
        <v>75</v>
      </c>
      <c r="I393" s="8">
        <f t="shared" si="64"/>
        <v>75</v>
      </c>
      <c r="J393" s="8">
        <f t="shared" si="65"/>
        <v>75</v>
      </c>
      <c r="K393" s="8">
        <v>75</v>
      </c>
      <c r="L393" s="8">
        <v>140</v>
      </c>
      <c r="M393" s="8">
        <f t="shared" si="62"/>
        <v>140</v>
      </c>
      <c r="N393" s="8">
        <f t="shared" si="63"/>
        <v>140</v>
      </c>
      <c r="O393" s="8">
        <v>140</v>
      </c>
      <c r="P393" s="391">
        <v>368</v>
      </c>
      <c r="Q393" s="394"/>
      <c r="R393" s="395" t="b">
        <f>IF(OR('Multi-Field'!AA370=Lists!$AC$42,'Multi-Field'!AA370=Lists!$AC$43),IF('Multi-Field'!Z370="x",(IF('Multi-Field'!AC370=Lists!$Q$11,Lists!$R$11,IF('Multi-Field'!AC370=Lists!$Q$12,Lists!$R$12,IF('Multi-Field'!AC370=Lists!$Q$13,Lists!$R$13,IF('Multi-Field'!AC370=Lists!$Q$14,Lists!$R$14))))),IF('Multi-Field'!X370="x",(IF('Multi-Field'!AC370=Lists!$Q$11,Lists!$S$11,IF('Multi-Field'!AC370=Lists!$Q$12,Lists!$S$12,IF('Multi-Field'!AC370=Lists!$Q$13,Lists!$S$13,IF('Multi-Field'!AC370=Lists!$Q$14,Lists!$S$14))))),IF('Multi-Field'!V370="x",(IF('Multi-Field'!AC370=Lists!$Q$11,Lists!$T$11,IF('Multi-Field'!AC370=Lists!$Q$12,Lists!$T$12,IF('Multi-Field'!AC370=Lists!$Q$13,Lists!$T$13,IF('Multi-Field'!AC370=Lists!$Q$14,Lists!$T$14))))),0))))</f>
        <v>0</v>
      </c>
      <c r="S393" s="395" t="str">
        <f t="shared" si="59"/>
        <v/>
      </c>
      <c r="T393" s="395"/>
      <c r="U393" s="396"/>
      <c r="BF393" s="411" t="s">
        <v>1557</v>
      </c>
      <c r="BG393" s="412">
        <v>2</v>
      </c>
      <c r="BH393" s="412">
        <v>6</v>
      </c>
      <c r="BI393" s="412">
        <v>6</v>
      </c>
      <c r="BJ393" s="409" t="e">
        <f>IF(AND('[1]Single Field'!#REF!=[1]Lists!BF393,'[1]Single Field'!#REF!="Drained"),"x",IF(AND('[1]Single Field'!#REF!=[1]Lists!BF393,'[1]Single Field'!#REF!="Undrained"),O,""))</f>
        <v>#REF!</v>
      </c>
      <c r="BK393" s="409" t="str">
        <f>IF(AND('[1]Multi-Field'!$E$3=[1]Lists!BF393,'[1]Multi-Field'!$F$3="Drained"),BI393,IF(AND('[1]Multi-Field'!$E$3=BF393,'[1]Multi-Field'!$F$3="undrained"),BH393,""))</f>
        <v/>
      </c>
      <c r="BL393" s="409" t="str">
        <f>IF(AND('[1]Multi-Field'!$E$4=BF393,'[1]Multi-Field'!$F$4="Drained"),BI393,IF(AND('[1]Multi-Field'!$E$4=BF393,'[1]Multi-Field'!$F$4="undrained"),BH393,""))</f>
        <v/>
      </c>
      <c r="BM393" s="409" t="str">
        <f>IF(AND('[1]Multi-Field'!$E$5=BF393,'[1]Multi-Field'!$F$5="Drained"),BI393,IF(AND('[1]Multi-Field'!$E$5=BF393,'[1]Multi-Field'!$F$5="undrained"),BH393,""))</f>
        <v/>
      </c>
      <c r="BN393" s="409" t="str">
        <f>IF(AND('[1]Multi-Field'!$E$6=BF393,'[1]Multi-Field'!$F$6="Drained"),BI393,IF(AND('[1]Multi-Field'!$E$6=BF393,'[1]Multi-Field'!$F$6="undrained"),BH393,""))</f>
        <v/>
      </c>
      <c r="BO393" s="409" t="str">
        <f>IF(AND('[1]Multi-Field'!$E$7=BF393,'[1]Multi-Field'!$F$7="Drained"),BI393,IF(AND('[1]Multi-Field'!$E$7=BF393,'[1]Multi-Field'!$F$7="undrained"),BH393,""))</f>
        <v/>
      </c>
      <c r="BP393" s="409" t="str">
        <f>IF(AND('[1]Multi-Field'!$E$8=BF393,'[1]Multi-Field'!$F$8="Drained"),BI393,IF(AND('[1]Multi-Field'!$E$8=BF393,'[1]Multi-Field'!$F$8="undrained"),BH393,""))</f>
        <v/>
      </c>
      <c r="BQ393" s="409" t="str">
        <f>IF(AND('[1]Multi-Field'!$E$9=BF393,'[1]Multi-Field'!$F$9="Drained"),BI393,IF(AND('[1]Multi-Field'!$E$9=BF393,'[1]Multi-Field'!$F$9="undrained"),BH393,""))</f>
        <v/>
      </c>
      <c r="BR393" s="409" t="str">
        <f>IF(AND('[1]Multi-Field'!$E$10=BF393,'[1]Multi-Field'!$F$10="Drained"),BI393,IF(AND('[1]Multi-Field'!$E$10=BF393,'[1]Multi-Field'!$F$10="undrained"),BH393,""))</f>
        <v/>
      </c>
      <c r="BS393" s="409" t="str">
        <f>IF(AND('[1]Multi-Field'!$E$11=BF393,'[1]Multi-Field'!$F$11="Drained"),BI393,IF(AND('[1]Multi-Field'!$E$11=BF393,'[1]Multi-Field'!$F$11="undrained"),BH393,""))</f>
        <v/>
      </c>
      <c r="BT393" s="409" t="str">
        <f>IF(AND('[1]Multi-Field'!$E$12=BF393,'[1]Multi-Field'!$F$12="Drained"),BI393,IF(AND('[1]Multi-Field'!$E$12=BF393,'[1]Multi-Field'!$F$12="undrained"),BH393,""))</f>
        <v/>
      </c>
      <c r="BU393" s="409" t="str">
        <f>IF(AND('[1]Multi-Field'!$E$13=BF393,'[1]Multi-Field'!$F$13="Drained"),BI393,IF(AND('[1]Multi-Field'!$E$3=BF393,'[1]Multi-Field'!$F$13="undrained"),BH393,""))</f>
        <v/>
      </c>
      <c r="BV393" s="409" t="str">
        <f>IF(AND('[1]Multi-Field'!$E$14=BF393,'[1]Multi-Field'!$F$14="Drained"),BI393,IF(AND('[1]Multi-Field'!$E$14=BF393,'[1]Multi-Field'!$F$14="undrained"),BH393,""))</f>
        <v/>
      </c>
      <c r="BW393" s="409" t="str">
        <f>IF(AND('[1]Multi-Field'!$E$15=BF393,'[1]Multi-Field'!$F$15="Drained"),BI393,IF(AND('[1]Multi-Field'!$E$15=BF393,'[1]Multi-Field'!$F$15="undrained"),BH393,""))</f>
        <v/>
      </c>
      <c r="BX393" s="409" t="str">
        <f>IF(AND('[1]Multi-Field'!$E$16=[1]Lists!BF393,'[1]Multi-Field'!$F$16="Drained"),BI393,IF(AND('[1]Multi-Field'!$E$16=[1]Lists!BF393,'[1]Multi-Field'!$F$16="undrained"),BH393,""))</f>
        <v/>
      </c>
      <c r="BY393" s="409" t="str">
        <f>IF(AND('[1]Multi-Field'!$E$17=[1]Lists!BF393,'[1]Multi-Field'!$F$17="Drained"),BI393,IF(AND('[1]Multi-Field'!$E$17=[1]Lists!BF393,'[1]Multi-Field'!$F$17="undrained"),BH393,""))</f>
        <v/>
      </c>
      <c r="BZ393" s="409" t="str">
        <f>IF(AND('[1]Multi-Field'!$E$18=[1]Lists!BF393,'[1]Multi-Field'!$F$18="Drained"),BI393,IF(AND('[1]Multi-Field'!$E$18=[1]Lists!BF393,'[1]Multi-Field'!$F$18="undrained"),BH393,""))</f>
        <v/>
      </c>
      <c r="CA393" s="409" t="str">
        <f>IF(AND('[1]Multi-Field'!$E$19=[1]Lists!BF393,'[1]Multi-Field'!$F$19="Drained"),BI393,IF(AND('[1]Multi-Field'!$E$19=[1]Lists!BF393,'[1]Multi-Field'!$F$19="undrained"),BH393,""))</f>
        <v/>
      </c>
      <c r="CB393" s="409" t="str">
        <f>IF(AND('[1]Multi-Field'!$E$20=[1]Lists!BF393,'[1]Multi-Field'!$F$20="Drained"),BI393,IF(AND('[1]Multi-Field'!$E$20=[1]Lists!BF393,'[1]Multi-Field'!$F$20="undrained"),BH393,""))</f>
        <v/>
      </c>
      <c r="CC393" s="409" t="str">
        <f>IF(AND('[1]Multi-Field'!$E$21=[1]Lists!BF393,'[1]Multi-Field'!$F$21="Drained"),BI393,IF(AND('[1]Multi-Field'!$E$21=[1]Lists!BF393,'[1]Multi-Field'!$F$21="undrained"),BH393,""))</f>
        <v/>
      </c>
      <c r="CD393" s="409" t="str">
        <f>IF(AND('[1]Multi-Field'!$E$22=[1]Lists!BF393,'[1]Multi-Field'!$F$22="Drained"),BI393,IF(AND('[1]Multi-Field'!$E$22=[1]Lists!BF393,'[1]Multi-Field'!$F$22="undrained"),BH393,""))</f>
        <v/>
      </c>
      <c r="CE393" s="409" t="str">
        <f>IF(AND('[1]Multi-Field'!$E$23=[1]Lists!BF393,'[1]Multi-Field'!$F$23="Drained"),BI393,IF(AND('[1]Multi-Field'!$E$23=[1]Lists!BF393,'[1]Multi-Field'!$F$23="undrained"),BH393,""))</f>
        <v/>
      </c>
      <c r="CF393" s="409" t="str">
        <f>IF(AND('[1]Multi-Field'!$E$24=[1]Lists!BF393,'[1]Multi-Field'!$F$24="Drained"),BI393,IF(AND('[1]Multi-Field'!$E$24=[1]Lists!BF393,'[1]Multi-Field'!$F$24="undrained"),BH393,""))</f>
        <v/>
      </c>
      <c r="CG393" s="409" t="str">
        <f>IF(AND('[1]Multi-Field'!$E$25=[1]Lists!BF393,'[1]Multi-Field'!$F$25="Drained"),BI393,IF(AND('[1]Multi-Field'!$E$25=[1]Lists!BF393,'[1]Multi-Field'!$F$25="undrained"),BH393,""))</f>
        <v/>
      </c>
      <c r="CH393" s="409" t="str">
        <f>IF(AND('[1]Multi-Field'!$E$26=[1]Lists!BF393,'[1]Multi-Field'!$F$26="Drained"),BI393,IF(AND('[1]Multi-Field'!$E$26=[1]Lists!BF393,'[1]Multi-Field'!$F$26="undrained"),BH393,""))</f>
        <v/>
      </c>
      <c r="CI393" s="409" t="str">
        <f>IF(AND('[1]Multi-Field'!$E$27=[1]Lists!BF393,'[1]Multi-Field'!$F$27="Drained"),BI393,IF(AND('[1]Multi-Field'!$E$27=[1]Lists!BF393,'[1]Multi-Field'!$F$27="undrained"),BH393,""))</f>
        <v/>
      </c>
      <c r="CJ393" s="409" t="str">
        <f>IF(AND('[1]Multi-Field'!$E$28=[1]Lists!BF393,'[1]Multi-Field'!$F$28="Drained"),BI393,IF(AND('[1]Multi-Field'!$E$28=[1]Lists!BF393,'[1]Multi-Field'!$F$28="undrained"),BH393,""))</f>
        <v/>
      </c>
      <c r="CK393" s="409" t="str">
        <f>IF(AND('[1]Multi-Field'!$E$29=[1]Lists!BF393,'[1]Multi-Field'!$F$29="Drained"),BI393,IF(AND('[1]Multi-Field'!$E$29=[1]Lists!BF393,'[1]Multi-Field'!$F$29="undrained"),BH393,""))</f>
        <v/>
      </c>
      <c r="CL393" s="409" t="str">
        <f>IF(AND('[1]Multi-Field'!$E$30=[1]Lists!BF393,'[1]Multi-Field'!$F$30="Drained"),BI393,IF(AND('[1]Multi-Field'!$E$30=[1]Lists!BF393,'[1]Multi-Field'!$F$30="undrained"),BH393,""))</f>
        <v/>
      </c>
      <c r="CM393" s="409" t="str">
        <f>IF(AND('[1]Multi-Field'!$E$31=[1]Lists!BF393,'[1]Multi-Field'!$F$31="Drained"),BI393,IF(AND('[1]Multi-Field'!$E$31=[1]Lists!BF393,'[1]Multi-Field'!$F$31="undrained"),BH393,""))</f>
        <v/>
      </c>
      <c r="CN393" s="409" t="str">
        <f>IF(AND('[1]Multi-Field'!$E$32=[1]Lists!BF393,'[1]Multi-Field'!$F$32="Drained"),BI393,IF(AND('[1]Multi-Field'!$E$32=[1]Lists!BF393,'[1]Multi-Field'!$F$32="undrained"),BH393,""))</f>
        <v/>
      </c>
      <c r="CO393" s="409" t="str">
        <f>IF(AND('[1]Multi-Field'!$E$33=[1]Lists!BF393,'[1]Multi-Field'!$F$33="Drained"),BI393,IF(AND('[1]Multi-Field'!$E$33=[1]Lists!BF393,'[1]Multi-Field'!$F$33="undrained"),BH393,""))</f>
        <v/>
      </c>
      <c r="CP393" s="409" t="str">
        <f>IF(AND('[1]Multi-Field'!$E$34=[1]Lists!BF393,'[1]Multi-Field'!$F$34="Drained"),BI393,IF(AND('[1]Multi-Field'!$E$34=[1]Lists!BF393,'[1]Multi-Field'!$F$34="undrained"),BH393,""))</f>
        <v/>
      </c>
      <c r="CQ393" s="409" t="str">
        <f>IF(AND('[1]Multi-Field'!$E$35=[1]Lists!BF393,'[1]Multi-Field'!$F$35="Drained"),BI393,IF(AND('[1]Multi-Field'!$E$35=[1]Lists!BF393,'[1]Multi-Field'!$F$35="undrained"),BH393,""))</f>
        <v/>
      </c>
      <c r="CR393" s="409" t="str">
        <f>IF(AND('[1]Multi-Field'!$E$36=[1]Lists!BF393,'[1]Multi-Field'!$F$36="Drained"),BI393,IF(AND('[1]Multi-Field'!$E$36=[1]Lists!BF393,'[1]Multi-Field'!$F$36="undrained"),BH393,""))</f>
        <v/>
      </c>
      <c r="CS393" s="409" t="str">
        <f>IF(AND('[1]Multi-Field'!$E$37=[1]Lists!BF393,'[1]Multi-Field'!$F$37="Drained"),BI393,IF(AND('[1]Multi-Field'!$E$37=[1]Lists!BF393,'[1]Multi-Field'!$F$37="undrained"),BH393,""))</f>
        <v/>
      </c>
      <c r="CT393" s="409" t="str">
        <f>IF(AND('[1]Multi-Field'!$E$38=[1]Lists!BF393,'[1]Multi-Field'!$F$38="Drained"),BI393,IF(AND('[1]Multi-Field'!$E$38=[1]Lists!BF393,'[1]Multi-Field'!$F$38="undrained"),BH393,""))</f>
        <v/>
      </c>
      <c r="CU393" s="409" t="str">
        <f>IF(AND('[1]Multi-Field'!$E$39=[1]Lists!BF393,'[1]Multi-Field'!$F$39="Drained"),BI393,IF(AND('[1]Multi-Field'!$E$39=[1]Lists!BF393,'[1]Multi-Field'!$F$39="undrained"),BH393,""))</f>
        <v/>
      </c>
      <c r="CV393" s="409" t="str">
        <f>IF(AND('[1]Multi-Field'!$E$40=[1]Lists!BF393,'[1]Multi-Field'!$F$40="Drained"),BI393,IF(AND('[1]Multi-Field'!$E$40=[1]Lists!BF393,'[1]Multi-Field'!$F$40="undrained"),BH393,""))</f>
        <v/>
      </c>
      <c r="CW393" s="409" t="str">
        <f>IF(AND('[1]Multi-Field'!$E$41=[1]Lists!BF393,'[1]Multi-Field'!$F$40="Drained"),BI393,IF(AND('[1]Multi-Field'!$E$40=[1]Lists!BF393,'[1]Multi-Field'!$F$40="undrained"),BH393,""))</f>
        <v/>
      </c>
      <c r="CX393" s="409" t="str">
        <f>IF(AND('[1]Multi-Field'!$E$42=[1]Lists!BF393,'[1]Multi-Field'!$F$42="Drained"),BI393,IF(AND('[1]Multi-Field'!$E$42=[1]Lists!BF393,'[1]Multi-Field'!$F$42="undrained"),BH393,""))</f>
        <v/>
      </c>
      <c r="CY393" s="409" t="str">
        <f>IF(AND('[1]Multi-Field'!$E$43=[1]Lists!BF393,'[1]Multi-Field'!$F$43="Drained"),BI393,IF(AND('[1]Multi-Field'!$E$43=[1]Lists!BF393,'[1]Multi-Field'!$F$43="undrained"),BH393,""))</f>
        <v/>
      </c>
      <c r="CZ393" s="409" t="str">
        <f>IF(AND('[1]Multi-Field'!$E$44=[1]Lists!BF393,'[1]Multi-Field'!$F$44="Drained"),BI393,IF(AND('[1]Multi-Field'!$E$44=[1]Lists!BF393,'[1]Multi-Field'!$F$44="undrained"),BH393,""))</f>
        <v/>
      </c>
      <c r="DA393" s="409" t="str">
        <f>IF(AND('[1]Multi-Field'!$E$45=[1]Lists!BF393,'[1]Multi-Field'!$F$45="Drained"),BI393,IF(AND('[1]Multi-Field'!$E$45=[1]Lists!BF393,'[1]Multi-Field'!$F$45="undrained"),BH393,""))</f>
        <v/>
      </c>
      <c r="DB393" s="409" t="str">
        <f>IF(AND('[1]Multi-Field'!$E$46=[1]Lists!BF393,'[1]Multi-Field'!$F$46="Drained"),BI393,IF(AND('[1]Multi-Field'!$E$46=[1]Lists!BF393,'[1]Multi-Field'!$F$46="undrained"),BH393,""))</f>
        <v/>
      </c>
      <c r="DC393" s="409" t="str">
        <f>IF(AND('[1]Multi-Field'!$E$47=[1]Lists!BF393,'[1]Multi-Field'!$F$47="Drained"),BI393,IF(AND('[1]Multi-Field'!$E$47=[1]Lists!BF393,'[1]Multi-Field'!$F$47="undrained"),BH393,""))</f>
        <v/>
      </c>
      <c r="DD393" s="409" t="str">
        <f>IF(AND('[1]Multi-Field'!$E$48=[1]Lists!BF393,'[1]Multi-Field'!$F$48="Drained"),BI393,IF(AND('[1]Multi-Field'!$E$48=[1]Lists!BF393,'[1]Multi-Field'!$F$48="undrained"),BH393,""))</f>
        <v/>
      </c>
      <c r="DE393" s="409" t="str">
        <f>IF(AND('[1]Multi-Field'!$E$49=[1]Lists!BF393,'[1]Multi-Field'!$F$49="Drained"),BI393,IF(AND('[1]Multi-Field'!$E$49=[1]Lists!BF393,'[1]Multi-Field'!$F$9="undrained"),BH393,""))</f>
        <v/>
      </c>
      <c r="DF393" s="409" t="str">
        <f>IF(AND('[1]Multi-Field'!$E$50=[1]Lists!BF393,'[1]Multi-Field'!$F$50="Drained"),BI393,IF(AND('[1]Multi-Field'!$E$50=[1]Lists!BF393,'[1]Multi-Field'!$F$50="undrained"),BH393,""))</f>
        <v/>
      </c>
      <c r="DG393" s="409" t="str">
        <f>IF(AND('[1]Multi-Field'!$E$51=[1]Lists!BF393,'[1]Multi-Field'!$F$51="Drained"),BI393,IF(AND('[1]Multi-Field'!$E$51=[1]Lists!BF393,'[1]Multi-Field'!$F$51="undrained"),BH393,""))</f>
        <v/>
      </c>
      <c r="DH393" s="409" t="str">
        <f>IF(AND('[1]Multi-Field'!$E$52=[1]Lists!BF393,'[1]Multi-Field'!$F$52="Drained"),BI393,IF(AND('[1]Multi-Field'!$E$52=[1]Lists!BF393,'[1]Multi-Field'!$F$52="undrained"),BH393,""))</f>
        <v/>
      </c>
      <c r="DI393" s="409" t="str">
        <f>IF(AND('[1]Multi-Field'!$E$53=[1]Lists!BF393,'[1]Multi-Field'!$F$53="Drained"),BI393,IF(AND('[1]Multi-Field'!$E$53=[1]Lists!BF393,'[1]Multi-Field'!$F$53="undrained"),BH393,""))</f>
        <v/>
      </c>
      <c r="DJ393" s="409" t="str">
        <f>IF(AND('[1]Multi-Field'!$E$54=[1]Lists!BF393,'[1]Multi-Field'!$F$54="Drained"),BI393,IF(AND('[1]Multi-Field'!$E$54=[1]Lists!BF393,'[1]Multi-Field'!$F$54="undrained"),BH393,""))</f>
        <v/>
      </c>
      <c r="DK393" s="409" t="str">
        <f>IF(AND('[1]Multi-Field'!$E$55=[1]Lists!BF393,'[1]Multi-Field'!$F$55="Drained"),BI393,IF(AND('[1]Multi-Field'!$E$55=[1]Lists!BF393,'[1]Multi-Field'!$F$55="undrained"),BH393,""))</f>
        <v/>
      </c>
      <c r="DL393" s="409" t="str">
        <f>IF(AND('[1]Multi-Field'!$E$56=[1]Lists!BF393,'[1]Multi-Field'!$F$56="Drained"),BI393,IF(AND('[1]Multi-Field'!$E$56=[1]Lists!BF393,'[1]Multi-Field'!$F$56="undrained"),BH393,""))</f>
        <v/>
      </c>
      <c r="DM393" s="409" t="str">
        <f>IF(AND('[1]Multi-Field'!$E$57=[1]Lists!BF393,'[1]Multi-Field'!$F$57="Drained"),BI393,IF(AND('[1]Multi-Field'!$E$57=[1]Lists!BF393,'[1]Multi-Field'!$F$57="undrained"),BH393,""))</f>
        <v/>
      </c>
      <c r="DN393" s="409" t="str">
        <f>IF(AND('[1]Multi-Field'!$E$58=[1]Lists!BF393,'[1]Multi-Field'!$F$58="Drained"),BI393,IF(AND('[1]Multi-Field'!$E$58=[1]Lists!BF393,'[1]Multi-Field'!$F$58="undrained"),BH393,""))</f>
        <v/>
      </c>
      <c r="DO393" s="409" t="str">
        <f>IF(AND('[1]Multi-Field'!$E$59=[1]Lists!BF393,'[1]Multi-Field'!$F$59="Drained"),BI393,IF(AND('[1]Multi-Field'!$E$59=[1]Lists!BF393,'[1]Multi-Field'!$F$59="undrained"),BH393,""))</f>
        <v/>
      </c>
      <c r="DP393" s="409" t="str">
        <f>IF(AND('[1]Multi-Field'!$E$60=[1]Lists!BF393,'[1]Multi-Field'!$F$60="Drained"),BI393,IF(AND('[1]Multi-Field'!$E$60=[1]Lists!BF393,'[1]Multi-Field'!$F$60="undrained"),BH393,""))</f>
        <v/>
      </c>
      <c r="DQ393" s="409" t="str">
        <f>IF(AND('[1]Multi-Field'!$E$61=[1]Lists!BF393,'[1]Multi-Field'!$F$61="Drained"),BI393,IF(AND('[1]Multi-Field'!$E$61=[1]Lists!BF393,'[1]Multi-Field'!$F$61="undrained"),BH393,""))</f>
        <v/>
      </c>
      <c r="DR393" s="409" t="str">
        <f>IF(AND('[1]Multi-Field'!$E$62=[1]Lists!BF393,'[1]Multi-Field'!$F$62="Drained"),BI393,IF(AND('[1]Multi-Field'!$E$62=[1]Lists!BF393,'[1]Multi-Field'!$F$62="undrained"),BH393,""))</f>
        <v/>
      </c>
      <c r="DS393" s="409" t="str">
        <f>IF(AND('[1]Multi-Field'!$E$63=[1]Lists!BF393,'[1]Multi-Field'!$F$63="Drained"),BI393,IF(AND('[1]Multi-Field'!$E$63=[1]Lists!BF393,'[1]Multi-Field'!$F$63="undrained"),BH393,""))</f>
        <v/>
      </c>
      <c r="DT393" s="409" t="str">
        <f>IF(AND('[1]Multi-Field'!$E$64=[1]Lists!BF393,'[1]Multi-Field'!$F$64="Drained"),BI393,IF(AND('[1]Multi-Field'!$E$64=[1]Lists!BF393,'[1]Multi-Field'!$F$64="undrained"),BH393,""))</f>
        <v/>
      </c>
      <c r="DU393" s="409" t="str">
        <f>IF(AND('[1]Multi-Field'!$E$65=[1]Lists!BF393,'[1]Multi-Field'!$F$65="Drained"),BI393,IF(AND('[1]Multi-Field'!$E$65=[1]Lists!BF393,'[1]Multi-Field'!$F$65="undrained"),BH393,""))</f>
        <v/>
      </c>
      <c r="DV393" s="409" t="str">
        <f>IF(AND('[1]Multi-Field'!$E$66=[1]Lists!BF393,'[1]Multi-Field'!$F$66="Drained"),BI393,IF(AND('[1]Multi-Field'!$E$66=[1]Lists!BF393,'[1]Multi-Field'!$F$66="undrained"),BH393,""))</f>
        <v/>
      </c>
      <c r="DW393" s="409" t="str">
        <f>IF(AND('[1]Multi-Field'!$E$67=[1]Lists!BF393,'[1]Multi-Field'!$F$67="Drained"),BI393,IF(AND('[1]Multi-Field'!$E$67=[1]Lists!BF393,'[1]Multi-Field'!$F$67="undrained"),BH393,""))</f>
        <v/>
      </c>
      <c r="DX393" s="409" t="str">
        <f>IF(AND('[1]Multi-Field'!$E$68=[1]Lists!BF393,'[1]Multi-Field'!$F$68="Drained"),BI393,IF(AND('[1]Multi-Field'!$E$68=[1]Lists!BF393,'[1]Multi-Field'!$F$68="undrained"),BH393,""))</f>
        <v/>
      </c>
      <c r="DY393" s="409" t="str">
        <f>IF(AND('[1]Multi-Field'!$E$69=[1]Lists!BF393,'[1]Multi-Field'!$F$69="Drained"),BI393,IF(AND('[1]Multi-Field'!$E$69=[1]Lists!BF393,'[1]Multi-Field'!$F$69="undrained"),BH393,""))</f>
        <v/>
      </c>
      <c r="DZ393" s="409" t="str">
        <f>IF(AND('[1]Multi-Field'!$E$70=[1]Lists!BF393,'[1]Multi-Field'!$F$70="Drained"),BI393,IF(AND('[1]Multi-Field'!$E$70=[1]Lists!BF393,'[1]Multi-Field'!$F$70="undrained"),BH393,""))</f>
        <v/>
      </c>
      <c r="EA393" s="409" t="str">
        <f>IF(AND('[1]Multi-Field'!$E$71=[1]Lists!BF393,'[1]Multi-Field'!$F$71="Drained"),BI393,IF(AND('[1]Multi-Field'!$E$71=[1]Lists!BF393,'[1]Multi-Field'!$F$71="undrained"),BH393,""))</f>
        <v/>
      </c>
      <c r="EB393" s="409" t="str">
        <f>IF(AND('[1]Multi-Field'!$E$72=[1]Lists!BF393,'[1]Multi-Field'!$F$72="Drained"),BI393,IF(AND('[1]Multi-Field'!$E$72=[1]Lists!BF393,'[1]Multi-Field'!$F$72="undrained"),BH393,""))</f>
        <v/>
      </c>
      <c r="EC393" s="409" t="str">
        <f>IF(AND('[1]Multi-Field'!$E$73=[1]Lists!BF393,'[1]Multi-Field'!$F$73="Drained"),BI393,IF(AND('[1]Multi-Field'!$E$73=[1]Lists!BF393,'[1]Multi-Field'!$F$73="undrained"),BH393,""))</f>
        <v/>
      </c>
      <c r="ED393" s="409" t="str">
        <f>IF(AND('[1]Multi-Field'!$E$74=[1]Lists!BF393,'[1]Multi-Field'!$F$74="Drained"),BI393,IF(AND('[1]Multi-Field'!$E$74=[1]Lists!BF393,'[1]Multi-Field'!$F$74="undrained"),BH393,""))</f>
        <v/>
      </c>
      <c r="EE393" s="409" t="str">
        <f>IF(AND('[1]Multi-Field'!$E$75=[1]Lists!BF393,'[1]Multi-Field'!$F$75="Drained"),BI393,IF(AND('[1]Multi-Field'!$E$75=[1]Lists!BF393,'[1]Multi-Field'!$F$75="undrained"),BH393,""))</f>
        <v/>
      </c>
      <c r="EF393" s="409" t="str">
        <f>IF(AND('[1]Multi-Field'!$E$76=[1]Lists!BF393,'[1]Multi-Field'!$F$76="Drained"),BI393,IF(AND('[1]Multi-Field'!$E$76=[1]Lists!BF393,'[1]Multi-Field'!$F$6="undrained"),BH393,""))</f>
        <v/>
      </c>
      <c r="EG393" s="409" t="str">
        <f>IF(AND('[1]Multi-Field'!$E$77=[1]Lists!BF393,'[1]Multi-Field'!$F$77="Drained"),BI393,IF(AND('[1]Multi-Field'!$E$77=[1]Lists!BF393,'[1]Multi-Field'!$F$77="undrained"),BH393,""))</f>
        <v/>
      </c>
      <c r="EH393" s="409" t="str">
        <f>IF(AND('[1]Multi-Field'!$E$78=[1]Lists!BF393,'[1]Multi-Field'!$F$78="Drained"),BI393,IF(AND('[1]Multi-Field'!$E$78=[1]Lists!BF393,'[1]Multi-Field'!$F$78="undrained"),BH393,""))</f>
        <v/>
      </c>
      <c r="EI393" s="409" t="str">
        <f>IF(AND('[1]Multi-Field'!$E$79=[1]Lists!BF393,'[1]Multi-Field'!$F$79="Drained"),BI393,IF(AND('[1]Multi-Field'!$E$79=[1]Lists!BF393,'[1]Multi-Field'!$F$79="undrained"),BH393,""))</f>
        <v/>
      </c>
      <c r="EJ393" s="409" t="str">
        <f>IF(AND('[1]Multi-Field'!$E$80=[1]Lists!BF393,'[1]Multi-Field'!$F$80="Drained"),BI393,IF(AND('[1]Multi-Field'!$E$80=[1]Lists!BF393,'[1]Multi-Field'!$F$80="undrained"),BH393,""))</f>
        <v/>
      </c>
      <c r="EK393" s="409" t="str">
        <f>IF(AND('[1]Multi-Field'!$E$81=[1]Lists!BF393,'[1]Multi-Field'!$F$81="Drained"),BI393,IF(AND('[1]Multi-Field'!$E$81=[1]Lists!BF393,'[1]Multi-Field'!$F$81="undrained"),BH393,""))</f>
        <v/>
      </c>
      <c r="EL393" s="409" t="str">
        <f>IF(AND('[1]Multi-Field'!$E$82=[1]Lists!BF393,'[1]Multi-Field'!$F$82="Drained"),BI393,IF(AND('[1]Multi-Field'!$E$82=[1]Lists!BF393,'[1]Multi-Field'!$F$82="undrained"),BH393,""))</f>
        <v/>
      </c>
      <c r="EM393" s="409" t="str">
        <f>IF(AND('[1]Multi-Field'!$E$83=[1]Lists!BF393,'[1]Multi-Field'!$F$83="Drained"),BI393,IF(AND('[1]Multi-Field'!$E$83=[1]Lists!BF393,'[1]Multi-Field'!$F$83="undrained"),BH393,""))</f>
        <v/>
      </c>
      <c r="EN393" s="409" t="str">
        <f>IF(AND('[1]Multi-Field'!$E$84=[1]Lists!BF393,'[1]Multi-Field'!$F$84="Drained"),BI393,IF(AND('[1]Multi-Field'!$E$84=[1]Lists!BF393,'[1]Multi-Field'!$F$84="undrained"),BH393,""))</f>
        <v/>
      </c>
      <c r="EO393" s="409" t="str">
        <f>IF(AND('[1]Multi-Field'!$E$85=[1]Lists!BF393,'[1]Multi-Field'!$F$85="Drained"),BI393,IF(AND('[1]Multi-Field'!$E$85=[1]Lists!BF393,'[1]Multi-Field'!$F$85="undrained"),BH393,""))</f>
        <v/>
      </c>
      <c r="EP393" s="409" t="str">
        <f>IF(AND('[1]Multi-Field'!$E$86=[1]Lists!BF393,'[1]Multi-Field'!$F$86="Drained"),BI393,IF(AND('[1]Multi-Field'!$E$86=[1]Lists!BF393,'[1]Multi-Field'!$F$86="undrained"),BH393,""))</f>
        <v/>
      </c>
      <c r="EQ393" s="409" t="str">
        <f>IF(AND('[1]Multi-Field'!$E$87=[1]Lists!BF393,'[1]Multi-Field'!$F$87="Drained"),BI393,IF(AND('[1]Multi-Field'!$E$87=[1]Lists!BF393,'[1]Multi-Field'!$F$87="undrained"),BH393,""))</f>
        <v/>
      </c>
      <c r="ER393" s="409" t="str">
        <f>IF(AND('[1]Multi-Field'!$E$88=[1]Lists!BF393,'[1]Multi-Field'!$F$88="Drained"),BI393,IF(AND('[1]Multi-Field'!$E$88=[1]Lists!BF393,'[1]Multi-Field'!$F$88="undrained"),BH393,""))</f>
        <v/>
      </c>
      <c r="ES393" s="409" t="str">
        <f>IF(AND('[1]Multi-Field'!$E$89=[1]Lists!BF393,'[1]Multi-Field'!$F$89="Drained"),BI393,IF(AND('[1]Multi-Field'!$E$89=[1]Lists!BF393,'[1]Multi-Field'!$F$89="undrained"),BH393,""))</f>
        <v/>
      </c>
      <c r="ET393" s="409" t="str">
        <f>IF(AND('[1]Multi-Field'!$E$90=[1]Lists!BF393,'[1]Multi-Field'!$F$90="Drained"),BI393,IF(AND('[1]Multi-Field'!$E$90=[1]Lists!BF393,'[1]Multi-Field'!$F$90="undrained"),BH393,""))</f>
        <v/>
      </c>
      <c r="EU393" s="409" t="str">
        <f>IF(AND('[1]Multi-Field'!$E$91=[1]Lists!BF393,'[1]Multi-Field'!$F$91="Drained"),BI393,IF(AND('[1]Multi-Field'!$E$91=[1]Lists!BF393,'[1]Multi-Field'!$F$91="undrained"),BH393,""))</f>
        <v/>
      </c>
      <c r="EV393" s="409" t="str">
        <f>IF(AND('[1]Multi-Field'!$E$92=[1]Lists!BF393,'[1]Multi-Field'!$F$92="Drained"),BI393,IF(AND('[1]Multi-Field'!$E$92=[1]Lists!BF393,'[1]Multi-Field'!$F$92="undrained"),BH393,""))</f>
        <v/>
      </c>
      <c r="EW393" s="409" t="str">
        <f>IF(AND('[1]Multi-Field'!$E$93=[1]Lists!BF393,'[1]Multi-Field'!$F$93="Drained"),BI393,IF(AND('[1]Multi-Field'!$E$93=[1]Lists!BF393,'[1]Multi-Field'!$F$93="undrained"),BH393,""))</f>
        <v/>
      </c>
      <c r="EX393" s="409" t="str">
        <f>IF(AND('[1]Multi-Field'!$E$94=[1]Lists!BF393,'[1]Multi-Field'!$F$94="Drained"),BI393,IF(AND('[1]Multi-Field'!$E$94=[1]Lists!BF393,'[1]Multi-Field'!$F$94="undrained"),BH393,""))</f>
        <v/>
      </c>
      <c r="EY393" s="409" t="str">
        <f>IF(AND('[1]Multi-Field'!$E$95=[1]Lists!BF393,'[1]Multi-Field'!$F$95="Drained"),BI393,IF(AND('[1]Multi-Field'!$E$95=[1]Lists!BF393,'[1]Multi-Field'!$F$95="undrained"),BH393,""))</f>
        <v/>
      </c>
      <c r="EZ393" s="409" t="str">
        <f>IF(AND('[1]Multi-Field'!$E$96=[1]Lists!BF393,'[1]Multi-Field'!$F$96="Drained"),BI393,IF(AND('[1]Multi-Field'!$E$96=[1]Lists!BF393,'[1]Multi-Field'!$F$96="undrained"),BH393,""))</f>
        <v/>
      </c>
      <c r="FA393" s="409" t="str">
        <f>IF(AND('[1]Multi-Field'!$E$97=[1]Lists!BF393,'[1]Multi-Field'!$F$97="Drained"),BI393,IF(AND('[1]Multi-Field'!$E$97=[1]Lists!BF393,'[1]Multi-Field'!$F$97="undrained"),BH393,""))</f>
        <v/>
      </c>
      <c r="FB393" s="409" t="str">
        <f>IF(AND('[1]Multi-Field'!$E$98=[1]Lists!BF393,'[1]Multi-Field'!$F$98="Drained"),BI393,IF(AND('[1]Multi-Field'!$E$98=[1]Lists!BF393,'[1]Multi-Field'!$F$98="undrained"),BH393,""))</f>
        <v/>
      </c>
      <c r="FC393" s="409" t="str">
        <f>IF(AND('[1]Multi-Field'!$E$99=[1]Lists!BF393,'[1]Multi-Field'!$F$99="Drained"),BI393,IF(AND('[1]Multi-Field'!$E$99=[1]Lists!BF393,'[1]Multi-Field'!$F$99="undrained"),BH393,""))</f>
        <v/>
      </c>
      <c r="FD393" s="409" t="str">
        <f>IF(AND('[1]Multi-Field'!$E$100=[1]Lists!BF393,'[1]Multi-Field'!$F$100="Drained"),BI393,IF(AND('[1]Multi-Field'!$E$100=[1]Lists!BF393,'[1]Multi-Field'!$F$100="undrained"),BH393,""))</f>
        <v/>
      </c>
      <c r="FE393" s="409" t="str">
        <f>IF(AND('[1]Multi-Field'!$E$101=[1]Lists!BF393,'[1]Multi-Field'!$F$101="Drained"),BI393,IF(AND('[1]Multi-Field'!$E$101=[1]Lists!BF393,'[1]Multi-Field'!$F$101="undrained"),BH393,""))</f>
        <v/>
      </c>
      <c r="FF393" s="409" t="str">
        <f>IF(AND('[1]Multi-Field'!$E$102=[1]Lists!BF393,'[1]Multi-Field'!$F$102="Drained"),BI393,IF(AND('[1]Multi-Field'!$E$102=[1]Lists!BF393,'[1]Multi-Field'!$F$102="undrained"),BH393,""))</f>
        <v/>
      </c>
      <c r="FG393" s="409" t="str">
        <f>IF(AND('[1]Multi-Field'!$E$103=[1]Lists!BF393,'[1]Multi-Field'!$F$103="Drained"),BI393,IF(AND('[1]Multi-Field'!$E$103=[1]Lists!BF393,'[1]Multi-Field'!$F$103="undrained"),BH393,""))</f>
        <v/>
      </c>
      <c r="FH393" s="409" t="str">
        <f>IF(AND('[1]Multi-Field'!$E$104=[1]Lists!BF393,'[1]Multi-Field'!$F$104="Drained"),BI393,IF(AND('[1]Multi-Field'!$E$104=[1]Lists!BF393,'[1]Multi-Field'!$F$104="undrained"),BH393,""))</f>
        <v/>
      </c>
      <c r="FI393" s="409" t="str">
        <f>IF(AND('[1]Multi-Field'!$E$105=[1]Lists!BF393,'[1]Multi-Field'!$F$105="Drained"),BI393,IF(AND('[1]Multi-Field'!$E$105=[1]Lists!BF393,'[1]Multi-Field'!$F$105="undrained"),BH393,""))</f>
        <v/>
      </c>
      <c r="FJ393" s="409" t="str">
        <f>IF(AND('[1]Multi-Field'!$E$106=[1]Lists!BF393,'[1]Multi-Field'!$F$106="Drained"),BI393,IF(AND('[1]Multi-Field'!$E$106=[1]Lists!BF393,'[1]Multi-Field'!$F$106="undrained"),BH393,""))</f>
        <v/>
      </c>
      <c r="FK393" s="409" t="str">
        <f>IF(AND('[1]Multi-Field'!$E$107=[1]Lists!BF393,'[1]Multi-Field'!$F$107="Drained"),BI393,IF(AND('[1]Multi-Field'!$E$107=[1]Lists!BF393,'[1]Multi-Field'!$F$107="undrained"),BH393,""))</f>
        <v/>
      </c>
      <c r="FL393" s="409" t="str">
        <f>IF(AND('[1]Multi-Field'!$E$108=[1]Lists!BF393,'[1]Multi-Field'!$F$108="Drained"),BI393,IF(AND('[1]Multi-Field'!$E$108=[1]Lists!BF393,'[1]Multi-Field'!$F$108="undrained"),BH393,""))</f>
        <v/>
      </c>
      <c r="FM393" s="409" t="str">
        <f>IF(AND('[1]Multi-Field'!$E$109=[1]Lists!BF393,'[1]Multi-Field'!$F$109="Drained"),BI393,IF(AND('[1]Multi-Field'!$E$109=[1]Lists!BF393,'[1]Multi-Field'!$F$109="undrained"),BH393,""))</f>
        <v/>
      </c>
      <c r="FN393" s="409" t="str">
        <f>IF(AND('[1]Multi-Field'!$E$110=[1]Lists!BF393,'[1]Multi-Field'!$F$110="Drained"),BI393,IF(AND('[1]Multi-Field'!$E$110=[1]Lists!BF393,'[1]Multi-Field'!$F$110="undrained"),BH393,""))</f>
        <v/>
      </c>
      <c r="FO393" s="409" t="str">
        <f>IF(AND('[1]Multi-Field'!$E$111=[1]Lists!BF393,'[1]Multi-Field'!$F$111="Drained"),BI393,IF(AND('[1]Multi-Field'!$E$111=[1]Lists!BF393,'[1]Multi-Field'!$F$111="undrained"),BH393,""))</f>
        <v/>
      </c>
      <c r="FP393" s="409" t="str">
        <f>IF(AND('[1]Multi-Field'!$E$112=[1]Lists!BF393,'[1]Multi-Field'!$F$112="Drained"),BI393,IF(AND('[1]Multi-Field'!$E$112=[1]Lists!BF393,'[1]Multi-Field'!$F$112="undrained"),BH393,""))</f>
        <v/>
      </c>
      <c r="FQ393" s="409" t="str">
        <f>IF(AND('[1]Multi-Field'!$E$113=[1]Lists!BF393,'[1]Multi-Field'!$F$113="Drained"),BI393,IF(AND('[1]Multi-Field'!$E$113=[1]Lists!BF393,'[1]Multi-Field'!$F$113="undrained"),BH393,""))</f>
        <v/>
      </c>
      <c r="FR393" s="409" t="str">
        <f>IF(AND('[1]Multi-Field'!$E$114=[1]Lists!BF393,'[1]Multi-Field'!$F$114="Drained"),BI393,IF(AND('[1]Multi-Field'!$E$114=[1]Lists!BF393,'[1]Multi-Field'!$F$114="undrained"),BH393,""))</f>
        <v/>
      </c>
      <c r="FS393" s="409" t="str">
        <f>IF(AND('[1]Multi-Field'!$E$115=[1]Lists!BF393,'[1]Multi-Field'!$F$115="Drained"),BI393,IF(AND('[1]Multi-Field'!$E$115=[1]Lists!BF393,'[1]Multi-Field'!$F$115="undrained"),BH393,""))</f>
        <v/>
      </c>
      <c r="FT393" s="409" t="str">
        <f>IF(AND('[1]Multi-Field'!$E$116=[1]Lists!BF393,'[1]Multi-Field'!$F$116="Drained"),BI393,IF(AND('[1]Multi-Field'!$E$116=[1]Lists!BF393,'[1]Multi-Field'!$F$116="undrained"),BH393,""))</f>
        <v/>
      </c>
      <c r="FU393" s="409" t="str">
        <f>IF(AND('[1]Multi-Field'!$E$117=[1]Lists!BF393,'[1]Multi-Field'!$F$117="Drained"),BI393,IF(AND('[1]Multi-Field'!$E$117=[1]Lists!BF393,'[1]Multi-Field'!$F$117="undrained"),BH393,""))</f>
        <v/>
      </c>
      <c r="FV393" s="409" t="str">
        <f>IF(AND('[1]Multi-Field'!$E$118=[1]Lists!BF393,'[1]Multi-Field'!$F$118="Drained"),BI393,IF(AND('[1]Multi-Field'!$E$118=[1]Lists!BF393,'[1]Multi-Field'!$F$118="undrained"),BH393,""))</f>
        <v/>
      </c>
      <c r="FW393" s="409" t="str">
        <f>IF(AND('[1]Multi-Field'!$E$119=[1]Lists!BF393,'[1]Multi-Field'!$F$119="Drained"),BI393,IF(AND('[1]Multi-Field'!$E$119=[1]Lists!BF393,'[1]Multi-Field'!$F$119="undrained"),BH393,""))</f>
        <v/>
      </c>
      <c r="FX393" s="409" t="str">
        <f>IF(AND('[1]Multi-Field'!$E$120=[1]Lists!BF393,'[1]Multi-Field'!$F$120="Drained"),BI393,IF(AND('[1]Multi-Field'!$E$120=[1]Lists!BF393,'[1]Multi-Field'!$F$120="undrained"),BH393,""))</f>
        <v/>
      </c>
      <c r="GC393" s="4">
        <v>1</v>
      </c>
    </row>
    <row r="394" spans="1:185" ht="13.5" customHeight="1">
      <c r="A394" s="7" t="s">
        <v>480</v>
      </c>
      <c r="B394" s="7"/>
      <c r="C394" s="7"/>
      <c r="D394" s="8">
        <v>60</v>
      </c>
      <c r="E394" s="8">
        <f t="shared" si="60"/>
        <v>62</v>
      </c>
      <c r="F394" s="8">
        <f t="shared" si="61"/>
        <v>63</v>
      </c>
      <c r="G394" s="8">
        <v>65</v>
      </c>
      <c r="H394" s="8">
        <v>65</v>
      </c>
      <c r="I394" s="8">
        <f t="shared" si="64"/>
        <v>68</v>
      </c>
      <c r="J394" s="8">
        <f t="shared" si="65"/>
        <v>72</v>
      </c>
      <c r="K394" s="8">
        <v>75</v>
      </c>
      <c r="L394" s="8">
        <v>90</v>
      </c>
      <c r="M394" s="8">
        <f t="shared" si="62"/>
        <v>98</v>
      </c>
      <c r="N394" s="8">
        <f t="shared" si="63"/>
        <v>107</v>
      </c>
      <c r="O394" s="8">
        <v>115</v>
      </c>
      <c r="P394" s="391">
        <v>369</v>
      </c>
      <c r="Q394" s="394"/>
      <c r="R394" s="395" t="b">
        <f>IF(OR('Multi-Field'!AA371=Lists!$AC$42,'Multi-Field'!AA371=Lists!$AC$43),IF('Multi-Field'!Z371="x",(IF('Multi-Field'!AC371=Lists!$Q$11,Lists!$R$11,IF('Multi-Field'!AC371=Lists!$Q$12,Lists!$R$12,IF('Multi-Field'!AC371=Lists!$Q$13,Lists!$R$13,IF('Multi-Field'!AC371=Lists!$Q$14,Lists!$R$14))))),IF('Multi-Field'!X371="x",(IF('Multi-Field'!AC371=Lists!$Q$11,Lists!$S$11,IF('Multi-Field'!AC371=Lists!$Q$12,Lists!$S$12,IF('Multi-Field'!AC371=Lists!$Q$13,Lists!$S$13,IF('Multi-Field'!AC371=Lists!$Q$14,Lists!$S$14))))),IF('Multi-Field'!V371="x",(IF('Multi-Field'!AC371=Lists!$Q$11,Lists!$T$11,IF('Multi-Field'!AC371=Lists!$Q$12,Lists!$T$12,IF('Multi-Field'!AC371=Lists!$Q$13,Lists!$T$13,IF('Multi-Field'!AC371=Lists!$Q$14,Lists!$T$14))))),0))))</f>
        <v>0</v>
      </c>
      <c r="S394" s="395" t="str">
        <f t="shared" si="59"/>
        <v/>
      </c>
      <c r="T394" s="395"/>
      <c r="U394" s="396"/>
      <c r="BF394" s="411" t="s">
        <v>1558</v>
      </c>
      <c r="BG394" s="412">
        <v>3</v>
      </c>
      <c r="BH394" s="412">
        <v>3.5</v>
      </c>
      <c r="BI394" s="412">
        <v>4.5</v>
      </c>
      <c r="BJ394" s="409" t="e">
        <f>IF(AND('[1]Single Field'!#REF!=[1]Lists!BF394,'[1]Single Field'!#REF!="Drained"),"x",IF(AND('[1]Single Field'!#REF!=[1]Lists!BF394,'[1]Single Field'!#REF!="Undrained"),O,""))</f>
        <v>#REF!</v>
      </c>
      <c r="BK394" s="409" t="str">
        <f>IF(AND('[1]Multi-Field'!$E$3=[1]Lists!BF394,'[1]Multi-Field'!$F$3="Drained"),BI394,IF(AND('[1]Multi-Field'!$E$3=BF394,'[1]Multi-Field'!$F$3="undrained"),BH394,""))</f>
        <v/>
      </c>
      <c r="BL394" s="409" t="str">
        <f>IF(AND('[1]Multi-Field'!$E$4=BF394,'[1]Multi-Field'!$F$4="Drained"),BI394,IF(AND('[1]Multi-Field'!$E$4=BF394,'[1]Multi-Field'!$F$4="undrained"),BH394,""))</f>
        <v/>
      </c>
      <c r="BM394" s="409" t="str">
        <f>IF(AND('[1]Multi-Field'!$E$5=BF394,'[1]Multi-Field'!$F$5="Drained"),BI394,IF(AND('[1]Multi-Field'!$E$5=BF394,'[1]Multi-Field'!$F$5="undrained"),BH394,""))</f>
        <v/>
      </c>
      <c r="BN394" s="409" t="str">
        <f>IF(AND('[1]Multi-Field'!$E$6=BF394,'[1]Multi-Field'!$F$6="Drained"),BI394,IF(AND('[1]Multi-Field'!$E$6=BF394,'[1]Multi-Field'!$F$6="undrained"),BH394,""))</f>
        <v/>
      </c>
      <c r="BO394" s="409" t="str">
        <f>IF(AND('[1]Multi-Field'!$E$7=BF394,'[1]Multi-Field'!$F$7="Drained"),BI394,IF(AND('[1]Multi-Field'!$E$7=BF394,'[1]Multi-Field'!$F$7="undrained"),BH394,""))</f>
        <v/>
      </c>
      <c r="BP394" s="409" t="str">
        <f>IF(AND('[1]Multi-Field'!$E$8=BF394,'[1]Multi-Field'!$F$8="Drained"),BI394,IF(AND('[1]Multi-Field'!$E$8=BF394,'[1]Multi-Field'!$F$8="undrained"),BH394,""))</f>
        <v/>
      </c>
      <c r="BQ394" s="409" t="str">
        <f>IF(AND('[1]Multi-Field'!$E$9=BF394,'[1]Multi-Field'!$F$9="Drained"),BI394,IF(AND('[1]Multi-Field'!$E$9=BF394,'[1]Multi-Field'!$F$9="undrained"),BH394,""))</f>
        <v/>
      </c>
      <c r="BR394" s="409" t="str">
        <f>IF(AND('[1]Multi-Field'!$E$10=BF394,'[1]Multi-Field'!$F$10="Drained"),BI394,IF(AND('[1]Multi-Field'!$E$10=BF394,'[1]Multi-Field'!$F$10="undrained"),BH394,""))</f>
        <v/>
      </c>
      <c r="BS394" s="409" t="str">
        <f>IF(AND('[1]Multi-Field'!$E$11=BF394,'[1]Multi-Field'!$F$11="Drained"),BI394,IF(AND('[1]Multi-Field'!$E$11=BF394,'[1]Multi-Field'!$F$11="undrained"),BH394,""))</f>
        <v/>
      </c>
      <c r="BT394" s="409" t="str">
        <f>IF(AND('[1]Multi-Field'!$E$12=BF394,'[1]Multi-Field'!$F$12="Drained"),BI394,IF(AND('[1]Multi-Field'!$E$12=BF394,'[1]Multi-Field'!$F$12="undrained"),BH394,""))</f>
        <v/>
      </c>
      <c r="BU394" s="409" t="str">
        <f>IF(AND('[1]Multi-Field'!$E$13=BF394,'[1]Multi-Field'!$F$13="Drained"),BI394,IF(AND('[1]Multi-Field'!$E$3=BF394,'[1]Multi-Field'!$F$13="undrained"),BH394,""))</f>
        <v/>
      </c>
      <c r="BV394" s="409" t="str">
        <f>IF(AND('[1]Multi-Field'!$E$14=BF394,'[1]Multi-Field'!$F$14="Drained"),BI394,IF(AND('[1]Multi-Field'!$E$14=BF394,'[1]Multi-Field'!$F$14="undrained"),BH394,""))</f>
        <v/>
      </c>
      <c r="BW394" s="409" t="str">
        <f>IF(AND('[1]Multi-Field'!$E$15=BF394,'[1]Multi-Field'!$F$15="Drained"),BI394,IF(AND('[1]Multi-Field'!$E$15=BF394,'[1]Multi-Field'!$F$15="undrained"),BH394,""))</f>
        <v/>
      </c>
      <c r="BX394" s="409" t="str">
        <f>IF(AND('[1]Multi-Field'!$E$16=[1]Lists!BF394,'[1]Multi-Field'!$F$16="Drained"),BI394,IF(AND('[1]Multi-Field'!$E$16=[1]Lists!BF394,'[1]Multi-Field'!$F$16="undrained"),BH394,""))</f>
        <v/>
      </c>
      <c r="BY394" s="409" t="str">
        <f>IF(AND('[1]Multi-Field'!$E$17=[1]Lists!BF394,'[1]Multi-Field'!$F$17="Drained"),BI394,IF(AND('[1]Multi-Field'!$E$17=[1]Lists!BF394,'[1]Multi-Field'!$F$17="undrained"),BH394,""))</f>
        <v/>
      </c>
      <c r="BZ394" s="409" t="str">
        <f>IF(AND('[1]Multi-Field'!$E$18=[1]Lists!BF394,'[1]Multi-Field'!$F$18="Drained"),BI394,IF(AND('[1]Multi-Field'!$E$18=[1]Lists!BF394,'[1]Multi-Field'!$F$18="undrained"),BH394,""))</f>
        <v/>
      </c>
      <c r="CA394" s="409" t="str">
        <f>IF(AND('[1]Multi-Field'!$E$19=[1]Lists!BF394,'[1]Multi-Field'!$F$19="Drained"),BI394,IF(AND('[1]Multi-Field'!$E$19=[1]Lists!BF394,'[1]Multi-Field'!$F$19="undrained"),BH394,""))</f>
        <v/>
      </c>
      <c r="CB394" s="409" t="str">
        <f>IF(AND('[1]Multi-Field'!$E$20=[1]Lists!BF394,'[1]Multi-Field'!$F$20="Drained"),BI394,IF(AND('[1]Multi-Field'!$E$20=[1]Lists!BF394,'[1]Multi-Field'!$F$20="undrained"),BH394,""))</f>
        <v/>
      </c>
      <c r="CC394" s="409" t="str">
        <f>IF(AND('[1]Multi-Field'!$E$21=[1]Lists!BF394,'[1]Multi-Field'!$F$21="Drained"),BI394,IF(AND('[1]Multi-Field'!$E$21=[1]Lists!BF394,'[1]Multi-Field'!$F$21="undrained"),BH394,""))</f>
        <v/>
      </c>
      <c r="CD394" s="409" t="str">
        <f>IF(AND('[1]Multi-Field'!$E$22=[1]Lists!BF394,'[1]Multi-Field'!$F$22="Drained"),BI394,IF(AND('[1]Multi-Field'!$E$22=[1]Lists!BF394,'[1]Multi-Field'!$F$22="undrained"),BH394,""))</f>
        <v/>
      </c>
      <c r="CE394" s="409" t="str">
        <f>IF(AND('[1]Multi-Field'!$E$23=[1]Lists!BF394,'[1]Multi-Field'!$F$23="Drained"),BI394,IF(AND('[1]Multi-Field'!$E$23=[1]Lists!BF394,'[1]Multi-Field'!$F$23="undrained"),BH394,""))</f>
        <v/>
      </c>
      <c r="CF394" s="409" t="str">
        <f>IF(AND('[1]Multi-Field'!$E$24=[1]Lists!BF394,'[1]Multi-Field'!$F$24="Drained"),BI394,IF(AND('[1]Multi-Field'!$E$24=[1]Lists!BF394,'[1]Multi-Field'!$F$24="undrained"),BH394,""))</f>
        <v/>
      </c>
      <c r="CG394" s="409" t="str">
        <f>IF(AND('[1]Multi-Field'!$E$25=[1]Lists!BF394,'[1]Multi-Field'!$F$25="Drained"),BI394,IF(AND('[1]Multi-Field'!$E$25=[1]Lists!BF394,'[1]Multi-Field'!$F$25="undrained"),BH394,""))</f>
        <v/>
      </c>
      <c r="CH394" s="409" t="str">
        <f>IF(AND('[1]Multi-Field'!$E$26=[1]Lists!BF394,'[1]Multi-Field'!$F$26="Drained"),BI394,IF(AND('[1]Multi-Field'!$E$26=[1]Lists!BF394,'[1]Multi-Field'!$F$26="undrained"),BH394,""))</f>
        <v/>
      </c>
      <c r="CI394" s="409" t="str">
        <f>IF(AND('[1]Multi-Field'!$E$27=[1]Lists!BF394,'[1]Multi-Field'!$F$27="Drained"),BI394,IF(AND('[1]Multi-Field'!$E$27=[1]Lists!BF394,'[1]Multi-Field'!$F$27="undrained"),BH394,""))</f>
        <v/>
      </c>
      <c r="CJ394" s="409" t="str">
        <f>IF(AND('[1]Multi-Field'!$E$28=[1]Lists!BF394,'[1]Multi-Field'!$F$28="Drained"),BI394,IF(AND('[1]Multi-Field'!$E$28=[1]Lists!BF394,'[1]Multi-Field'!$F$28="undrained"),BH394,""))</f>
        <v/>
      </c>
      <c r="CK394" s="409" t="str">
        <f>IF(AND('[1]Multi-Field'!$E$29=[1]Lists!BF394,'[1]Multi-Field'!$F$29="Drained"),BI394,IF(AND('[1]Multi-Field'!$E$29=[1]Lists!BF394,'[1]Multi-Field'!$F$29="undrained"),BH394,""))</f>
        <v/>
      </c>
      <c r="CL394" s="409" t="str">
        <f>IF(AND('[1]Multi-Field'!$E$30=[1]Lists!BF394,'[1]Multi-Field'!$F$30="Drained"),BI394,IF(AND('[1]Multi-Field'!$E$30=[1]Lists!BF394,'[1]Multi-Field'!$F$30="undrained"),BH394,""))</f>
        <v/>
      </c>
      <c r="CM394" s="409" t="str">
        <f>IF(AND('[1]Multi-Field'!$E$31=[1]Lists!BF394,'[1]Multi-Field'!$F$31="Drained"),BI394,IF(AND('[1]Multi-Field'!$E$31=[1]Lists!BF394,'[1]Multi-Field'!$F$31="undrained"),BH394,""))</f>
        <v/>
      </c>
      <c r="CN394" s="409" t="str">
        <f>IF(AND('[1]Multi-Field'!$E$32=[1]Lists!BF394,'[1]Multi-Field'!$F$32="Drained"),BI394,IF(AND('[1]Multi-Field'!$E$32=[1]Lists!BF394,'[1]Multi-Field'!$F$32="undrained"),BH394,""))</f>
        <v/>
      </c>
      <c r="CO394" s="409" t="str">
        <f>IF(AND('[1]Multi-Field'!$E$33=[1]Lists!BF394,'[1]Multi-Field'!$F$33="Drained"),BI394,IF(AND('[1]Multi-Field'!$E$33=[1]Lists!BF394,'[1]Multi-Field'!$F$33="undrained"),BH394,""))</f>
        <v/>
      </c>
      <c r="CP394" s="409" t="str">
        <f>IF(AND('[1]Multi-Field'!$E$34=[1]Lists!BF394,'[1]Multi-Field'!$F$34="Drained"),BI394,IF(AND('[1]Multi-Field'!$E$34=[1]Lists!BF394,'[1]Multi-Field'!$F$34="undrained"),BH394,""))</f>
        <v/>
      </c>
      <c r="CQ394" s="409" t="str">
        <f>IF(AND('[1]Multi-Field'!$E$35=[1]Lists!BF394,'[1]Multi-Field'!$F$35="Drained"),BI394,IF(AND('[1]Multi-Field'!$E$35=[1]Lists!BF394,'[1]Multi-Field'!$F$35="undrained"),BH394,""))</f>
        <v/>
      </c>
      <c r="CR394" s="409" t="str">
        <f>IF(AND('[1]Multi-Field'!$E$36=[1]Lists!BF394,'[1]Multi-Field'!$F$36="Drained"),BI394,IF(AND('[1]Multi-Field'!$E$36=[1]Lists!BF394,'[1]Multi-Field'!$F$36="undrained"),BH394,""))</f>
        <v/>
      </c>
      <c r="CS394" s="409" t="str">
        <f>IF(AND('[1]Multi-Field'!$E$37=[1]Lists!BF394,'[1]Multi-Field'!$F$37="Drained"),BI394,IF(AND('[1]Multi-Field'!$E$37=[1]Lists!BF394,'[1]Multi-Field'!$F$37="undrained"),BH394,""))</f>
        <v/>
      </c>
      <c r="CT394" s="409" t="str">
        <f>IF(AND('[1]Multi-Field'!$E$38=[1]Lists!BF394,'[1]Multi-Field'!$F$38="Drained"),BI394,IF(AND('[1]Multi-Field'!$E$38=[1]Lists!BF394,'[1]Multi-Field'!$F$38="undrained"),BH394,""))</f>
        <v/>
      </c>
      <c r="CU394" s="409" t="str">
        <f>IF(AND('[1]Multi-Field'!$E$39=[1]Lists!BF394,'[1]Multi-Field'!$F$39="Drained"),BI394,IF(AND('[1]Multi-Field'!$E$39=[1]Lists!BF394,'[1]Multi-Field'!$F$39="undrained"),BH394,""))</f>
        <v/>
      </c>
      <c r="CV394" s="409" t="str">
        <f>IF(AND('[1]Multi-Field'!$E$40=[1]Lists!BF394,'[1]Multi-Field'!$F$40="Drained"),BI394,IF(AND('[1]Multi-Field'!$E$40=[1]Lists!BF394,'[1]Multi-Field'!$F$40="undrained"),BH394,""))</f>
        <v/>
      </c>
      <c r="CW394" s="409" t="str">
        <f>IF(AND('[1]Multi-Field'!$E$41=[1]Lists!BF394,'[1]Multi-Field'!$F$40="Drained"),BI394,IF(AND('[1]Multi-Field'!$E$40=[1]Lists!BF394,'[1]Multi-Field'!$F$40="undrained"),BH394,""))</f>
        <v/>
      </c>
      <c r="CX394" s="409" t="str">
        <f>IF(AND('[1]Multi-Field'!$E$42=[1]Lists!BF394,'[1]Multi-Field'!$F$42="Drained"),BI394,IF(AND('[1]Multi-Field'!$E$42=[1]Lists!BF394,'[1]Multi-Field'!$F$42="undrained"),BH394,""))</f>
        <v/>
      </c>
      <c r="CY394" s="409" t="str">
        <f>IF(AND('[1]Multi-Field'!$E$43=[1]Lists!BF394,'[1]Multi-Field'!$F$43="Drained"),BI394,IF(AND('[1]Multi-Field'!$E$43=[1]Lists!BF394,'[1]Multi-Field'!$F$43="undrained"),BH394,""))</f>
        <v/>
      </c>
      <c r="CZ394" s="409" t="str">
        <f>IF(AND('[1]Multi-Field'!$E$44=[1]Lists!BF394,'[1]Multi-Field'!$F$44="Drained"),BI394,IF(AND('[1]Multi-Field'!$E$44=[1]Lists!BF394,'[1]Multi-Field'!$F$44="undrained"),BH394,""))</f>
        <v/>
      </c>
      <c r="DA394" s="409" t="str">
        <f>IF(AND('[1]Multi-Field'!$E$45=[1]Lists!BF394,'[1]Multi-Field'!$F$45="Drained"),BI394,IF(AND('[1]Multi-Field'!$E$45=[1]Lists!BF394,'[1]Multi-Field'!$F$45="undrained"),BH394,""))</f>
        <v/>
      </c>
      <c r="DB394" s="409" t="str">
        <f>IF(AND('[1]Multi-Field'!$E$46=[1]Lists!BF394,'[1]Multi-Field'!$F$46="Drained"),BI394,IF(AND('[1]Multi-Field'!$E$46=[1]Lists!BF394,'[1]Multi-Field'!$F$46="undrained"),BH394,""))</f>
        <v/>
      </c>
      <c r="DC394" s="409" t="str">
        <f>IF(AND('[1]Multi-Field'!$E$47=[1]Lists!BF394,'[1]Multi-Field'!$F$47="Drained"),BI394,IF(AND('[1]Multi-Field'!$E$47=[1]Lists!BF394,'[1]Multi-Field'!$F$47="undrained"),BH394,""))</f>
        <v/>
      </c>
      <c r="DD394" s="409" t="str">
        <f>IF(AND('[1]Multi-Field'!$E$48=[1]Lists!BF394,'[1]Multi-Field'!$F$48="Drained"),BI394,IF(AND('[1]Multi-Field'!$E$48=[1]Lists!BF394,'[1]Multi-Field'!$F$48="undrained"),BH394,""))</f>
        <v/>
      </c>
      <c r="DE394" s="409" t="str">
        <f>IF(AND('[1]Multi-Field'!$E$49=[1]Lists!BF394,'[1]Multi-Field'!$F$49="Drained"),BI394,IF(AND('[1]Multi-Field'!$E$49=[1]Lists!BF394,'[1]Multi-Field'!$F$9="undrained"),BH394,""))</f>
        <v/>
      </c>
      <c r="DF394" s="409" t="str">
        <f>IF(AND('[1]Multi-Field'!$E$50=[1]Lists!BF394,'[1]Multi-Field'!$F$50="Drained"),BI394,IF(AND('[1]Multi-Field'!$E$50=[1]Lists!BF394,'[1]Multi-Field'!$F$50="undrained"),BH394,""))</f>
        <v/>
      </c>
      <c r="DG394" s="409" t="str">
        <f>IF(AND('[1]Multi-Field'!$E$51=[1]Lists!BF394,'[1]Multi-Field'!$F$51="Drained"),BI394,IF(AND('[1]Multi-Field'!$E$51=[1]Lists!BF394,'[1]Multi-Field'!$F$51="undrained"),BH394,""))</f>
        <v/>
      </c>
      <c r="DH394" s="409" t="str">
        <f>IF(AND('[1]Multi-Field'!$E$52=[1]Lists!BF394,'[1]Multi-Field'!$F$52="Drained"),BI394,IF(AND('[1]Multi-Field'!$E$52=[1]Lists!BF394,'[1]Multi-Field'!$F$52="undrained"),BH394,""))</f>
        <v/>
      </c>
      <c r="DI394" s="409" t="str">
        <f>IF(AND('[1]Multi-Field'!$E$53=[1]Lists!BF394,'[1]Multi-Field'!$F$53="Drained"),BI394,IF(AND('[1]Multi-Field'!$E$53=[1]Lists!BF394,'[1]Multi-Field'!$F$53="undrained"),BH394,""))</f>
        <v/>
      </c>
      <c r="DJ394" s="409" t="str">
        <f>IF(AND('[1]Multi-Field'!$E$54=[1]Lists!BF394,'[1]Multi-Field'!$F$54="Drained"),BI394,IF(AND('[1]Multi-Field'!$E$54=[1]Lists!BF394,'[1]Multi-Field'!$F$54="undrained"),BH394,""))</f>
        <v/>
      </c>
      <c r="DK394" s="409" t="str">
        <f>IF(AND('[1]Multi-Field'!$E$55=[1]Lists!BF394,'[1]Multi-Field'!$F$55="Drained"),BI394,IF(AND('[1]Multi-Field'!$E$55=[1]Lists!BF394,'[1]Multi-Field'!$F$55="undrained"),BH394,""))</f>
        <v/>
      </c>
      <c r="DL394" s="409" t="str">
        <f>IF(AND('[1]Multi-Field'!$E$56=[1]Lists!BF394,'[1]Multi-Field'!$F$56="Drained"),BI394,IF(AND('[1]Multi-Field'!$E$56=[1]Lists!BF394,'[1]Multi-Field'!$F$56="undrained"),BH394,""))</f>
        <v/>
      </c>
      <c r="DM394" s="409" t="str">
        <f>IF(AND('[1]Multi-Field'!$E$57=[1]Lists!BF394,'[1]Multi-Field'!$F$57="Drained"),BI394,IF(AND('[1]Multi-Field'!$E$57=[1]Lists!BF394,'[1]Multi-Field'!$F$57="undrained"),BH394,""))</f>
        <v/>
      </c>
      <c r="DN394" s="409" t="str">
        <f>IF(AND('[1]Multi-Field'!$E$58=[1]Lists!BF394,'[1]Multi-Field'!$F$58="Drained"),BI394,IF(AND('[1]Multi-Field'!$E$58=[1]Lists!BF394,'[1]Multi-Field'!$F$58="undrained"),BH394,""))</f>
        <v/>
      </c>
      <c r="DO394" s="409" t="str">
        <f>IF(AND('[1]Multi-Field'!$E$59=[1]Lists!BF394,'[1]Multi-Field'!$F$59="Drained"),BI394,IF(AND('[1]Multi-Field'!$E$59=[1]Lists!BF394,'[1]Multi-Field'!$F$59="undrained"),BH394,""))</f>
        <v/>
      </c>
      <c r="DP394" s="409" t="str">
        <f>IF(AND('[1]Multi-Field'!$E$60=[1]Lists!BF394,'[1]Multi-Field'!$F$60="Drained"),BI394,IF(AND('[1]Multi-Field'!$E$60=[1]Lists!BF394,'[1]Multi-Field'!$F$60="undrained"),BH394,""))</f>
        <v/>
      </c>
      <c r="DQ394" s="409" t="str">
        <f>IF(AND('[1]Multi-Field'!$E$61=[1]Lists!BF394,'[1]Multi-Field'!$F$61="Drained"),BI394,IF(AND('[1]Multi-Field'!$E$61=[1]Lists!BF394,'[1]Multi-Field'!$F$61="undrained"),BH394,""))</f>
        <v/>
      </c>
      <c r="DR394" s="409" t="str">
        <f>IF(AND('[1]Multi-Field'!$E$62=[1]Lists!BF394,'[1]Multi-Field'!$F$62="Drained"),BI394,IF(AND('[1]Multi-Field'!$E$62=[1]Lists!BF394,'[1]Multi-Field'!$F$62="undrained"),BH394,""))</f>
        <v/>
      </c>
      <c r="DS394" s="409" t="str">
        <f>IF(AND('[1]Multi-Field'!$E$63=[1]Lists!BF394,'[1]Multi-Field'!$F$63="Drained"),BI394,IF(AND('[1]Multi-Field'!$E$63=[1]Lists!BF394,'[1]Multi-Field'!$F$63="undrained"),BH394,""))</f>
        <v/>
      </c>
      <c r="DT394" s="409" t="str">
        <f>IF(AND('[1]Multi-Field'!$E$64=[1]Lists!BF394,'[1]Multi-Field'!$F$64="Drained"),BI394,IF(AND('[1]Multi-Field'!$E$64=[1]Lists!BF394,'[1]Multi-Field'!$F$64="undrained"),BH394,""))</f>
        <v/>
      </c>
      <c r="DU394" s="409" t="str">
        <f>IF(AND('[1]Multi-Field'!$E$65=[1]Lists!BF394,'[1]Multi-Field'!$F$65="Drained"),BI394,IF(AND('[1]Multi-Field'!$E$65=[1]Lists!BF394,'[1]Multi-Field'!$F$65="undrained"),BH394,""))</f>
        <v/>
      </c>
      <c r="DV394" s="409" t="str">
        <f>IF(AND('[1]Multi-Field'!$E$66=[1]Lists!BF394,'[1]Multi-Field'!$F$66="Drained"),BI394,IF(AND('[1]Multi-Field'!$E$66=[1]Lists!BF394,'[1]Multi-Field'!$F$66="undrained"),BH394,""))</f>
        <v/>
      </c>
      <c r="DW394" s="409" t="str">
        <f>IF(AND('[1]Multi-Field'!$E$67=[1]Lists!BF394,'[1]Multi-Field'!$F$67="Drained"),BI394,IF(AND('[1]Multi-Field'!$E$67=[1]Lists!BF394,'[1]Multi-Field'!$F$67="undrained"),BH394,""))</f>
        <v/>
      </c>
      <c r="DX394" s="409" t="str">
        <f>IF(AND('[1]Multi-Field'!$E$68=[1]Lists!BF394,'[1]Multi-Field'!$F$68="Drained"),BI394,IF(AND('[1]Multi-Field'!$E$68=[1]Lists!BF394,'[1]Multi-Field'!$F$68="undrained"),BH394,""))</f>
        <v/>
      </c>
      <c r="DY394" s="409" t="str">
        <f>IF(AND('[1]Multi-Field'!$E$69=[1]Lists!BF394,'[1]Multi-Field'!$F$69="Drained"),BI394,IF(AND('[1]Multi-Field'!$E$69=[1]Lists!BF394,'[1]Multi-Field'!$F$69="undrained"),BH394,""))</f>
        <v/>
      </c>
      <c r="DZ394" s="409" t="str">
        <f>IF(AND('[1]Multi-Field'!$E$70=[1]Lists!BF394,'[1]Multi-Field'!$F$70="Drained"),BI394,IF(AND('[1]Multi-Field'!$E$70=[1]Lists!BF394,'[1]Multi-Field'!$F$70="undrained"),BH394,""))</f>
        <v/>
      </c>
      <c r="EA394" s="409" t="str">
        <f>IF(AND('[1]Multi-Field'!$E$71=[1]Lists!BF394,'[1]Multi-Field'!$F$71="Drained"),BI394,IF(AND('[1]Multi-Field'!$E$71=[1]Lists!BF394,'[1]Multi-Field'!$F$71="undrained"),BH394,""))</f>
        <v/>
      </c>
      <c r="EB394" s="409" t="str">
        <f>IF(AND('[1]Multi-Field'!$E$72=[1]Lists!BF394,'[1]Multi-Field'!$F$72="Drained"),BI394,IF(AND('[1]Multi-Field'!$E$72=[1]Lists!BF394,'[1]Multi-Field'!$F$72="undrained"),BH394,""))</f>
        <v/>
      </c>
      <c r="EC394" s="409" t="str">
        <f>IF(AND('[1]Multi-Field'!$E$73=[1]Lists!BF394,'[1]Multi-Field'!$F$73="Drained"),BI394,IF(AND('[1]Multi-Field'!$E$73=[1]Lists!BF394,'[1]Multi-Field'!$F$73="undrained"),BH394,""))</f>
        <v/>
      </c>
      <c r="ED394" s="409" t="str">
        <f>IF(AND('[1]Multi-Field'!$E$74=[1]Lists!BF394,'[1]Multi-Field'!$F$74="Drained"),BI394,IF(AND('[1]Multi-Field'!$E$74=[1]Lists!BF394,'[1]Multi-Field'!$F$74="undrained"),BH394,""))</f>
        <v/>
      </c>
      <c r="EE394" s="409" t="str">
        <f>IF(AND('[1]Multi-Field'!$E$75=[1]Lists!BF394,'[1]Multi-Field'!$F$75="Drained"),BI394,IF(AND('[1]Multi-Field'!$E$75=[1]Lists!BF394,'[1]Multi-Field'!$F$75="undrained"),BH394,""))</f>
        <v/>
      </c>
      <c r="EF394" s="409" t="str">
        <f>IF(AND('[1]Multi-Field'!$E$76=[1]Lists!BF394,'[1]Multi-Field'!$F$76="Drained"),BI394,IF(AND('[1]Multi-Field'!$E$76=[1]Lists!BF394,'[1]Multi-Field'!$F$6="undrained"),BH394,""))</f>
        <v/>
      </c>
      <c r="EG394" s="409" t="str">
        <f>IF(AND('[1]Multi-Field'!$E$77=[1]Lists!BF394,'[1]Multi-Field'!$F$77="Drained"),BI394,IF(AND('[1]Multi-Field'!$E$77=[1]Lists!BF394,'[1]Multi-Field'!$F$77="undrained"),BH394,""))</f>
        <v/>
      </c>
      <c r="EH394" s="409" t="str">
        <f>IF(AND('[1]Multi-Field'!$E$78=[1]Lists!BF394,'[1]Multi-Field'!$F$78="Drained"),BI394,IF(AND('[1]Multi-Field'!$E$78=[1]Lists!BF394,'[1]Multi-Field'!$F$78="undrained"),BH394,""))</f>
        <v/>
      </c>
      <c r="EI394" s="409" t="str">
        <f>IF(AND('[1]Multi-Field'!$E$79=[1]Lists!BF394,'[1]Multi-Field'!$F$79="Drained"),BI394,IF(AND('[1]Multi-Field'!$E$79=[1]Lists!BF394,'[1]Multi-Field'!$F$79="undrained"),BH394,""))</f>
        <v/>
      </c>
      <c r="EJ394" s="409" t="str">
        <f>IF(AND('[1]Multi-Field'!$E$80=[1]Lists!BF394,'[1]Multi-Field'!$F$80="Drained"),BI394,IF(AND('[1]Multi-Field'!$E$80=[1]Lists!BF394,'[1]Multi-Field'!$F$80="undrained"),BH394,""))</f>
        <v/>
      </c>
      <c r="EK394" s="409" t="str">
        <f>IF(AND('[1]Multi-Field'!$E$81=[1]Lists!BF394,'[1]Multi-Field'!$F$81="Drained"),BI394,IF(AND('[1]Multi-Field'!$E$81=[1]Lists!BF394,'[1]Multi-Field'!$F$81="undrained"),BH394,""))</f>
        <v/>
      </c>
      <c r="EL394" s="409" t="str">
        <f>IF(AND('[1]Multi-Field'!$E$82=[1]Lists!BF394,'[1]Multi-Field'!$F$82="Drained"),BI394,IF(AND('[1]Multi-Field'!$E$82=[1]Lists!BF394,'[1]Multi-Field'!$F$82="undrained"),BH394,""))</f>
        <v/>
      </c>
      <c r="EM394" s="409" t="str">
        <f>IF(AND('[1]Multi-Field'!$E$83=[1]Lists!BF394,'[1]Multi-Field'!$F$83="Drained"),BI394,IF(AND('[1]Multi-Field'!$E$83=[1]Lists!BF394,'[1]Multi-Field'!$F$83="undrained"),BH394,""))</f>
        <v/>
      </c>
      <c r="EN394" s="409" t="str">
        <f>IF(AND('[1]Multi-Field'!$E$84=[1]Lists!BF394,'[1]Multi-Field'!$F$84="Drained"),BI394,IF(AND('[1]Multi-Field'!$E$84=[1]Lists!BF394,'[1]Multi-Field'!$F$84="undrained"),BH394,""))</f>
        <v/>
      </c>
      <c r="EO394" s="409" t="str">
        <f>IF(AND('[1]Multi-Field'!$E$85=[1]Lists!BF394,'[1]Multi-Field'!$F$85="Drained"),BI394,IF(AND('[1]Multi-Field'!$E$85=[1]Lists!BF394,'[1]Multi-Field'!$F$85="undrained"),BH394,""))</f>
        <v/>
      </c>
      <c r="EP394" s="409" t="str">
        <f>IF(AND('[1]Multi-Field'!$E$86=[1]Lists!BF394,'[1]Multi-Field'!$F$86="Drained"),BI394,IF(AND('[1]Multi-Field'!$E$86=[1]Lists!BF394,'[1]Multi-Field'!$F$86="undrained"),BH394,""))</f>
        <v/>
      </c>
      <c r="EQ394" s="409" t="str">
        <f>IF(AND('[1]Multi-Field'!$E$87=[1]Lists!BF394,'[1]Multi-Field'!$F$87="Drained"),BI394,IF(AND('[1]Multi-Field'!$E$87=[1]Lists!BF394,'[1]Multi-Field'!$F$87="undrained"),BH394,""))</f>
        <v/>
      </c>
      <c r="ER394" s="409" t="str">
        <f>IF(AND('[1]Multi-Field'!$E$88=[1]Lists!BF394,'[1]Multi-Field'!$F$88="Drained"),BI394,IF(AND('[1]Multi-Field'!$E$88=[1]Lists!BF394,'[1]Multi-Field'!$F$88="undrained"),BH394,""))</f>
        <v/>
      </c>
      <c r="ES394" s="409" t="str">
        <f>IF(AND('[1]Multi-Field'!$E$89=[1]Lists!BF394,'[1]Multi-Field'!$F$89="Drained"),BI394,IF(AND('[1]Multi-Field'!$E$89=[1]Lists!BF394,'[1]Multi-Field'!$F$89="undrained"),BH394,""))</f>
        <v/>
      </c>
      <c r="ET394" s="409" t="str">
        <f>IF(AND('[1]Multi-Field'!$E$90=[1]Lists!BF394,'[1]Multi-Field'!$F$90="Drained"),BI394,IF(AND('[1]Multi-Field'!$E$90=[1]Lists!BF394,'[1]Multi-Field'!$F$90="undrained"),BH394,""))</f>
        <v/>
      </c>
      <c r="EU394" s="409" t="str">
        <f>IF(AND('[1]Multi-Field'!$E$91=[1]Lists!BF394,'[1]Multi-Field'!$F$91="Drained"),BI394,IF(AND('[1]Multi-Field'!$E$91=[1]Lists!BF394,'[1]Multi-Field'!$F$91="undrained"),BH394,""))</f>
        <v/>
      </c>
      <c r="EV394" s="409" t="str">
        <f>IF(AND('[1]Multi-Field'!$E$92=[1]Lists!BF394,'[1]Multi-Field'!$F$92="Drained"),BI394,IF(AND('[1]Multi-Field'!$E$92=[1]Lists!BF394,'[1]Multi-Field'!$F$92="undrained"),BH394,""))</f>
        <v/>
      </c>
      <c r="EW394" s="409" t="str">
        <f>IF(AND('[1]Multi-Field'!$E$93=[1]Lists!BF394,'[1]Multi-Field'!$F$93="Drained"),BI394,IF(AND('[1]Multi-Field'!$E$93=[1]Lists!BF394,'[1]Multi-Field'!$F$93="undrained"),BH394,""))</f>
        <v/>
      </c>
      <c r="EX394" s="409" t="str">
        <f>IF(AND('[1]Multi-Field'!$E$94=[1]Lists!BF394,'[1]Multi-Field'!$F$94="Drained"),BI394,IF(AND('[1]Multi-Field'!$E$94=[1]Lists!BF394,'[1]Multi-Field'!$F$94="undrained"),BH394,""))</f>
        <v/>
      </c>
      <c r="EY394" s="409" t="str">
        <f>IF(AND('[1]Multi-Field'!$E$95=[1]Lists!BF394,'[1]Multi-Field'!$F$95="Drained"),BI394,IF(AND('[1]Multi-Field'!$E$95=[1]Lists!BF394,'[1]Multi-Field'!$F$95="undrained"),BH394,""))</f>
        <v/>
      </c>
      <c r="EZ394" s="409" t="str">
        <f>IF(AND('[1]Multi-Field'!$E$96=[1]Lists!BF394,'[1]Multi-Field'!$F$96="Drained"),BI394,IF(AND('[1]Multi-Field'!$E$96=[1]Lists!BF394,'[1]Multi-Field'!$F$96="undrained"),BH394,""))</f>
        <v/>
      </c>
      <c r="FA394" s="409" t="str">
        <f>IF(AND('[1]Multi-Field'!$E$97=[1]Lists!BF394,'[1]Multi-Field'!$F$97="Drained"),BI394,IF(AND('[1]Multi-Field'!$E$97=[1]Lists!BF394,'[1]Multi-Field'!$F$97="undrained"),BH394,""))</f>
        <v/>
      </c>
      <c r="FB394" s="409" t="str">
        <f>IF(AND('[1]Multi-Field'!$E$98=[1]Lists!BF394,'[1]Multi-Field'!$F$98="Drained"),BI394,IF(AND('[1]Multi-Field'!$E$98=[1]Lists!BF394,'[1]Multi-Field'!$F$98="undrained"),BH394,""))</f>
        <v/>
      </c>
      <c r="FC394" s="409" t="str">
        <f>IF(AND('[1]Multi-Field'!$E$99=[1]Lists!BF394,'[1]Multi-Field'!$F$99="Drained"),BI394,IF(AND('[1]Multi-Field'!$E$99=[1]Lists!BF394,'[1]Multi-Field'!$F$99="undrained"),BH394,""))</f>
        <v/>
      </c>
      <c r="FD394" s="409" t="str">
        <f>IF(AND('[1]Multi-Field'!$E$100=[1]Lists!BF394,'[1]Multi-Field'!$F$100="Drained"),BI394,IF(AND('[1]Multi-Field'!$E$100=[1]Lists!BF394,'[1]Multi-Field'!$F$100="undrained"),BH394,""))</f>
        <v/>
      </c>
      <c r="FE394" s="409" t="str">
        <f>IF(AND('[1]Multi-Field'!$E$101=[1]Lists!BF394,'[1]Multi-Field'!$F$101="Drained"),BI394,IF(AND('[1]Multi-Field'!$E$101=[1]Lists!BF394,'[1]Multi-Field'!$F$101="undrained"),BH394,""))</f>
        <v/>
      </c>
      <c r="FF394" s="409" t="str">
        <f>IF(AND('[1]Multi-Field'!$E$102=[1]Lists!BF394,'[1]Multi-Field'!$F$102="Drained"),BI394,IF(AND('[1]Multi-Field'!$E$102=[1]Lists!BF394,'[1]Multi-Field'!$F$102="undrained"),BH394,""))</f>
        <v/>
      </c>
      <c r="FG394" s="409" t="str">
        <f>IF(AND('[1]Multi-Field'!$E$103=[1]Lists!BF394,'[1]Multi-Field'!$F$103="Drained"),BI394,IF(AND('[1]Multi-Field'!$E$103=[1]Lists!BF394,'[1]Multi-Field'!$F$103="undrained"),BH394,""))</f>
        <v/>
      </c>
      <c r="FH394" s="409" t="str">
        <f>IF(AND('[1]Multi-Field'!$E$104=[1]Lists!BF394,'[1]Multi-Field'!$F$104="Drained"),BI394,IF(AND('[1]Multi-Field'!$E$104=[1]Lists!BF394,'[1]Multi-Field'!$F$104="undrained"),BH394,""))</f>
        <v/>
      </c>
      <c r="FI394" s="409" t="str">
        <f>IF(AND('[1]Multi-Field'!$E$105=[1]Lists!BF394,'[1]Multi-Field'!$F$105="Drained"),BI394,IF(AND('[1]Multi-Field'!$E$105=[1]Lists!BF394,'[1]Multi-Field'!$F$105="undrained"),BH394,""))</f>
        <v/>
      </c>
      <c r="FJ394" s="409" t="str">
        <f>IF(AND('[1]Multi-Field'!$E$106=[1]Lists!BF394,'[1]Multi-Field'!$F$106="Drained"),BI394,IF(AND('[1]Multi-Field'!$E$106=[1]Lists!BF394,'[1]Multi-Field'!$F$106="undrained"),BH394,""))</f>
        <v/>
      </c>
      <c r="FK394" s="409" t="str">
        <f>IF(AND('[1]Multi-Field'!$E$107=[1]Lists!BF394,'[1]Multi-Field'!$F$107="Drained"),BI394,IF(AND('[1]Multi-Field'!$E$107=[1]Lists!BF394,'[1]Multi-Field'!$F$107="undrained"),BH394,""))</f>
        <v/>
      </c>
      <c r="FL394" s="409" t="str">
        <f>IF(AND('[1]Multi-Field'!$E$108=[1]Lists!BF394,'[1]Multi-Field'!$F$108="Drained"),BI394,IF(AND('[1]Multi-Field'!$E$108=[1]Lists!BF394,'[1]Multi-Field'!$F$108="undrained"),BH394,""))</f>
        <v/>
      </c>
      <c r="FM394" s="409" t="str">
        <f>IF(AND('[1]Multi-Field'!$E$109=[1]Lists!BF394,'[1]Multi-Field'!$F$109="Drained"),BI394,IF(AND('[1]Multi-Field'!$E$109=[1]Lists!BF394,'[1]Multi-Field'!$F$109="undrained"),BH394,""))</f>
        <v/>
      </c>
      <c r="FN394" s="409" t="str">
        <f>IF(AND('[1]Multi-Field'!$E$110=[1]Lists!BF394,'[1]Multi-Field'!$F$110="Drained"),BI394,IF(AND('[1]Multi-Field'!$E$110=[1]Lists!BF394,'[1]Multi-Field'!$F$110="undrained"),BH394,""))</f>
        <v/>
      </c>
      <c r="FO394" s="409" t="str">
        <f>IF(AND('[1]Multi-Field'!$E$111=[1]Lists!BF394,'[1]Multi-Field'!$F$111="Drained"),BI394,IF(AND('[1]Multi-Field'!$E$111=[1]Lists!BF394,'[1]Multi-Field'!$F$111="undrained"),BH394,""))</f>
        <v/>
      </c>
      <c r="FP394" s="409" t="str">
        <f>IF(AND('[1]Multi-Field'!$E$112=[1]Lists!BF394,'[1]Multi-Field'!$F$112="Drained"),BI394,IF(AND('[1]Multi-Field'!$E$112=[1]Lists!BF394,'[1]Multi-Field'!$F$112="undrained"),BH394,""))</f>
        <v/>
      </c>
      <c r="FQ394" s="409" t="str">
        <f>IF(AND('[1]Multi-Field'!$E$113=[1]Lists!BF394,'[1]Multi-Field'!$F$113="Drained"),BI394,IF(AND('[1]Multi-Field'!$E$113=[1]Lists!BF394,'[1]Multi-Field'!$F$113="undrained"),BH394,""))</f>
        <v/>
      </c>
      <c r="FR394" s="409" t="str">
        <f>IF(AND('[1]Multi-Field'!$E$114=[1]Lists!BF394,'[1]Multi-Field'!$F$114="Drained"),BI394,IF(AND('[1]Multi-Field'!$E$114=[1]Lists!BF394,'[1]Multi-Field'!$F$114="undrained"),BH394,""))</f>
        <v/>
      </c>
      <c r="FS394" s="409" t="str">
        <f>IF(AND('[1]Multi-Field'!$E$115=[1]Lists!BF394,'[1]Multi-Field'!$F$115="Drained"),BI394,IF(AND('[1]Multi-Field'!$E$115=[1]Lists!BF394,'[1]Multi-Field'!$F$115="undrained"),BH394,""))</f>
        <v/>
      </c>
      <c r="FT394" s="409" t="str">
        <f>IF(AND('[1]Multi-Field'!$E$116=[1]Lists!BF394,'[1]Multi-Field'!$F$116="Drained"),BI394,IF(AND('[1]Multi-Field'!$E$116=[1]Lists!BF394,'[1]Multi-Field'!$F$116="undrained"),BH394,""))</f>
        <v/>
      </c>
      <c r="FU394" s="409" t="str">
        <f>IF(AND('[1]Multi-Field'!$E$117=[1]Lists!BF394,'[1]Multi-Field'!$F$117="Drained"),BI394,IF(AND('[1]Multi-Field'!$E$117=[1]Lists!BF394,'[1]Multi-Field'!$F$117="undrained"),BH394,""))</f>
        <v/>
      </c>
      <c r="FV394" s="409" t="str">
        <f>IF(AND('[1]Multi-Field'!$E$118=[1]Lists!BF394,'[1]Multi-Field'!$F$118="Drained"),BI394,IF(AND('[1]Multi-Field'!$E$118=[1]Lists!BF394,'[1]Multi-Field'!$F$118="undrained"),BH394,""))</f>
        <v/>
      </c>
      <c r="FW394" s="409" t="str">
        <f>IF(AND('[1]Multi-Field'!$E$119=[1]Lists!BF394,'[1]Multi-Field'!$F$119="Drained"),BI394,IF(AND('[1]Multi-Field'!$E$119=[1]Lists!BF394,'[1]Multi-Field'!$F$119="undrained"),BH394,""))</f>
        <v/>
      </c>
      <c r="FX394" s="409" t="str">
        <f>IF(AND('[1]Multi-Field'!$E$120=[1]Lists!BF394,'[1]Multi-Field'!$F$120="Drained"),BI394,IF(AND('[1]Multi-Field'!$E$120=[1]Lists!BF394,'[1]Multi-Field'!$F$120="undrained"),BH394,""))</f>
        <v/>
      </c>
      <c r="GC394" s="4">
        <v>1</v>
      </c>
    </row>
    <row r="395" spans="1:185" ht="13.5" customHeight="1">
      <c r="A395" s="7" t="s">
        <v>481</v>
      </c>
      <c r="B395" s="7"/>
      <c r="C395" s="7"/>
      <c r="D395" s="8">
        <v>60</v>
      </c>
      <c r="E395" s="8">
        <f t="shared" si="60"/>
        <v>62</v>
      </c>
      <c r="F395" s="8">
        <f t="shared" si="61"/>
        <v>63</v>
      </c>
      <c r="G395" s="8">
        <v>65</v>
      </c>
      <c r="H395" s="8">
        <v>60</v>
      </c>
      <c r="I395" s="8">
        <f t="shared" si="64"/>
        <v>63</v>
      </c>
      <c r="J395" s="8">
        <f t="shared" si="65"/>
        <v>67</v>
      </c>
      <c r="K395" s="8">
        <v>70</v>
      </c>
      <c r="L395" s="8">
        <v>95</v>
      </c>
      <c r="M395" s="8">
        <f t="shared" si="62"/>
        <v>98</v>
      </c>
      <c r="N395" s="8">
        <f t="shared" si="63"/>
        <v>102</v>
      </c>
      <c r="O395" s="8">
        <v>105</v>
      </c>
      <c r="P395" s="391">
        <v>370</v>
      </c>
      <c r="Q395" s="394"/>
      <c r="R395" s="395" t="b">
        <f>IF(OR('Multi-Field'!AA372=Lists!$AC$42,'Multi-Field'!AA372=Lists!$AC$43),IF('Multi-Field'!Z372="x",(IF('Multi-Field'!AC372=Lists!$Q$11,Lists!$R$11,IF('Multi-Field'!AC372=Lists!$Q$12,Lists!$R$12,IF('Multi-Field'!AC372=Lists!$Q$13,Lists!$R$13,IF('Multi-Field'!AC372=Lists!$Q$14,Lists!$R$14))))),IF('Multi-Field'!X372="x",(IF('Multi-Field'!AC372=Lists!$Q$11,Lists!$S$11,IF('Multi-Field'!AC372=Lists!$Q$12,Lists!$S$12,IF('Multi-Field'!AC372=Lists!$Q$13,Lists!$S$13,IF('Multi-Field'!AC372=Lists!$Q$14,Lists!$S$14))))),IF('Multi-Field'!V372="x",(IF('Multi-Field'!AC372=Lists!$Q$11,Lists!$T$11,IF('Multi-Field'!AC372=Lists!$Q$12,Lists!$T$12,IF('Multi-Field'!AC372=Lists!$Q$13,Lists!$T$13,IF('Multi-Field'!AC372=Lists!$Q$14,Lists!$T$14))))),0))))</f>
        <v>0</v>
      </c>
      <c r="S395" s="395" t="str">
        <f t="shared" si="59"/>
        <v/>
      </c>
      <c r="T395" s="395"/>
      <c r="U395" s="396"/>
      <c r="BF395" s="411" t="s">
        <v>1559</v>
      </c>
      <c r="BG395" s="412">
        <v>3</v>
      </c>
      <c r="BH395" s="412">
        <v>3.5</v>
      </c>
      <c r="BI395" s="412">
        <v>4.5</v>
      </c>
      <c r="BJ395" s="409" t="e">
        <f>IF(AND('[1]Single Field'!#REF!=[1]Lists!BF395,'[1]Single Field'!#REF!="Drained"),"x",IF(AND('[1]Single Field'!#REF!=[1]Lists!BF395,'[1]Single Field'!#REF!="Undrained"),O,""))</f>
        <v>#REF!</v>
      </c>
      <c r="BK395" s="409" t="str">
        <f>IF(AND('[1]Multi-Field'!$E$3=[1]Lists!BF395,'[1]Multi-Field'!$F$3="Drained"),BI395,IF(AND('[1]Multi-Field'!$E$3=BF395,'[1]Multi-Field'!$F$3="undrained"),BH395,""))</f>
        <v/>
      </c>
      <c r="BL395" s="409" t="str">
        <f>IF(AND('[1]Multi-Field'!$E$4=BF395,'[1]Multi-Field'!$F$4="Drained"),BI395,IF(AND('[1]Multi-Field'!$E$4=BF395,'[1]Multi-Field'!$F$4="undrained"),BH395,""))</f>
        <v/>
      </c>
      <c r="BM395" s="409" t="str">
        <f>IF(AND('[1]Multi-Field'!$E$5=BF395,'[1]Multi-Field'!$F$5="Drained"),BI395,IF(AND('[1]Multi-Field'!$E$5=BF395,'[1]Multi-Field'!$F$5="undrained"),BH395,""))</f>
        <v/>
      </c>
      <c r="BN395" s="409" t="str">
        <f>IF(AND('[1]Multi-Field'!$E$6=BF395,'[1]Multi-Field'!$F$6="Drained"),BI395,IF(AND('[1]Multi-Field'!$E$6=BF395,'[1]Multi-Field'!$F$6="undrained"),BH395,""))</f>
        <v/>
      </c>
      <c r="BO395" s="409" t="str">
        <f>IF(AND('[1]Multi-Field'!$E$7=BF395,'[1]Multi-Field'!$F$7="Drained"),BI395,IF(AND('[1]Multi-Field'!$E$7=BF395,'[1]Multi-Field'!$F$7="undrained"),BH395,""))</f>
        <v/>
      </c>
      <c r="BP395" s="409" t="str">
        <f>IF(AND('[1]Multi-Field'!$E$8=BF395,'[1]Multi-Field'!$F$8="Drained"),BI395,IF(AND('[1]Multi-Field'!$E$8=BF395,'[1]Multi-Field'!$F$8="undrained"),BH395,""))</f>
        <v/>
      </c>
      <c r="BQ395" s="409" t="str">
        <f>IF(AND('[1]Multi-Field'!$E$9=BF395,'[1]Multi-Field'!$F$9="Drained"),BI395,IF(AND('[1]Multi-Field'!$E$9=BF395,'[1]Multi-Field'!$F$9="undrained"),BH395,""))</f>
        <v/>
      </c>
      <c r="BR395" s="409" t="str">
        <f>IF(AND('[1]Multi-Field'!$E$10=BF395,'[1]Multi-Field'!$F$10="Drained"),BI395,IF(AND('[1]Multi-Field'!$E$10=BF395,'[1]Multi-Field'!$F$10="undrained"),BH395,""))</f>
        <v/>
      </c>
      <c r="BS395" s="409" t="str">
        <f>IF(AND('[1]Multi-Field'!$E$11=BF395,'[1]Multi-Field'!$F$11="Drained"),BI395,IF(AND('[1]Multi-Field'!$E$11=BF395,'[1]Multi-Field'!$F$11="undrained"),BH395,""))</f>
        <v/>
      </c>
      <c r="BT395" s="409" t="str">
        <f>IF(AND('[1]Multi-Field'!$E$12=BF395,'[1]Multi-Field'!$F$12="Drained"),BI395,IF(AND('[1]Multi-Field'!$E$12=BF395,'[1]Multi-Field'!$F$12="undrained"),BH395,""))</f>
        <v/>
      </c>
      <c r="BU395" s="409" t="str">
        <f>IF(AND('[1]Multi-Field'!$E$13=BF395,'[1]Multi-Field'!$F$13="Drained"),BI395,IF(AND('[1]Multi-Field'!$E$3=BF395,'[1]Multi-Field'!$F$13="undrained"),BH395,""))</f>
        <v/>
      </c>
      <c r="BV395" s="409" t="str">
        <f>IF(AND('[1]Multi-Field'!$E$14=BF395,'[1]Multi-Field'!$F$14="Drained"),BI395,IF(AND('[1]Multi-Field'!$E$14=BF395,'[1]Multi-Field'!$F$14="undrained"),BH395,""))</f>
        <v/>
      </c>
      <c r="BW395" s="409" t="str">
        <f>IF(AND('[1]Multi-Field'!$E$15=BF395,'[1]Multi-Field'!$F$15="Drained"),BI395,IF(AND('[1]Multi-Field'!$E$15=BF395,'[1]Multi-Field'!$F$15="undrained"),BH395,""))</f>
        <v/>
      </c>
      <c r="BX395" s="409" t="str">
        <f>IF(AND('[1]Multi-Field'!$E$16=[1]Lists!BF395,'[1]Multi-Field'!$F$16="Drained"),BI395,IF(AND('[1]Multi-Field'!$E$16=[1]Lists!BF395,'[1]Multi-Field'!$F$16="undrained"),BH395,""))</f>
        <v/>
      </c>
      <c r="BY395" s="409" t="str">
        <f>IF(AND('[1]Multi-Field'!$E$17=[1]Lists!BF395,'[1]Multi-Field'!$F$17="Drained"),BI395,IF(AND('[1]Multi-Field'!$E$17=[1]Lists!BF395,'[1]Multi-Field'!$F$17="undrained"),BH395,""))</f>
        <v/>
      </c>
      <c r="BZ395" s="409" t="str">
        <f>IF(AND('[1]Multi-Field'!$E$18=[1]Lists!BF395,'[1]Multi-Field'!$F$18="Drained"),BI395,IF(AND('[1]Multi-Field'!$E$18=[1]Lists!BF395,'[1]Multi-Field'!$F$18="undrained"),BH395,""))</f>
        <v/>
      </c>
      <c r="CA395" s="409" t="str">
        <f>IF(AND('[1]Multi-Field'!$E$19=[1]Lists!BF395,'[1]Multi-Field'!$F$19="Drained"),BI395,IF(AND('[1]Multi-Field'!$E$19=[1]Lists!BF395,'[1]Multi-Field'!$F$19="undrained"),BH395,""))</f>
        <v/>
      </c>
      <c r="CB395" s="409" t="str">
        <f>IF(AND('[1]Multi-Field'!$E$20=[1]Lists!BF395,'[1]Multi-Field'!$F$20="Drained"),BI395,IF(AND('[1]Multi-Field'!$E$20=[1]Lists!BF395,'[1]Multi-Field'!$F$20="undrained"),BH395,""))</f>
        <v/>
      </c>
      <c r="CC395" s="409" t="str">
        <f>IF(AND('[1]Multi-Field'!$E$21=[1]Lists!BF395,'[1]Multi-Field'!$F$21="Drained"),BI395,IF(AND('[1]Multi-Field'!$E$21=[1]Lists!BF395,'[1]Multi-Field'!$F$21="undrained"),BH395,""))</f>
        <v/>
      </c>
      <c r="CD395" s="409" t="str">
        <f>IF(AND('[1]Multi-Field'!$E$22=[1]Lists!BF395,'[1]Multi-Field'!$F$22="Drained"),BI395,IF(AND('[1]Multi-Field'!$E$22=[1]Lists!BF395,'[1]Multi-Field'!$F$22="undrained"),BH395,""))</f>
        <v/>
      </c>
      <c r="CE395" s="409" t="str">
        <f>IF(AND('[1]Multi-Field'!$E$23=[1]Lists!BF395,'[1]Multi-Field'!$F$23="Drained"),BI395,IF(AND('[1]Multi-Field'!$E$23=[1]Lists!BF395,'[1]Multi-Field'!$F$23="undrained"),BH395,""))</f>
        <v/>
      </c>
      <c r="CF395" s="409" t="str">
        <f>IF(AND('[1]Multi-Field'!$E$24=[1]Lists!BF395,'[1]Multi-Field'!$F$24="Drained"),BI395,IF(AND('[1]Multi-Field'!$E$24=[1]Lists!BF395,'[1]Multi-Field'!$F$24="undrained"),BH395,""))</f>
        <v/>
      </c>
      <c r="CG395" s="409" t="str">
        <f>IF(AND('[1]Multi-Field'!$E$25=[1]Lists!BF395,'[1]Multi-Field'!$F$25="Drained"),BI395,IF(AND('[1]Multi-Field'!$E$25=[1]Lists!BF395,'[1]Multi-Field'!$F$25="undrained"),BH395,""))</f>
        <v/>
      </c>
      <c r="CH395" s="409" t="str">
        <f>IF(AND('[1]Multi-Field'!$E$26=[1]Lists!BF395,'[1]Multi-Field'!$F$26="Drained"),BI395,IF(AND('[1]Multi-Field'!$E$26=[1]Lists!BF395,'[1]Multi-Field'!$F$26="undrained"),BH395,""))</f>
        <v/>
      </c>
      <c r="CI395" s="409" t="str">
        <f>IF(AND('[1]Multi-Field'!$E$27=[1]Lists!BF395,'[1]Multi-Field'!$F$27="Drained"),BI395,IF(AND('[1]Multi-Field'!$E$27=[1]Lists!BF395,'[1]Multi-Field'!$F$27="undrained"),BH395,""))</f>
        <v/>
      </c>
      <c r="CJ395" s="409" t="str">
        <f>IF(AND('[1]Multi-Field'!$E$28=[1]Lists!BF395,'[1]Multi-Field'!$F$28="Drained"),BI395,IF(AND('[1]Multi-Field'!$E$28=[1]Lists!BF395,'[1]Multi-Field'!$F$28="undrained"),BH395,""))</f>
        <v/>
      </c>
      <c r="CK395" s="409" t="str">
        <f>IF(AND('[1]Multi-Field'!$E$29=[1]Lists!BF395,'[1]Multi-Field'!$F$29="Drained"),BI395,IF(AND('[1]Multi-Field'!$E$29=[1]Lists!BF395,'[1]Multi-Field'!$F$29="undrained"),BH395,""))</f>
        <v/>
      </c>
      <c r="CL395" s="409" t="str">
        <f>IF(AND('[1]Multi-Field'!$E$30=[1]Lists!BF395,'[1]Multi-Field'!$F$30="Drained"),BI395,IF(AND('[1]Multi-Field'!$E$30=[1]Lists!BF395,'[1]Multi-Field'!$F$30="undrained"),BH395,""))</f>
        <v/>
      </c>
      <c r="CM395" s="409" t="str">
        <f>IF(AND('[1]Multi-Field'!$E$31=[1]Lists!BF395,'[1]Multi-Field'!$F$31="Drained"),BI395,IF(AND('[1]Multi-Field'!$E$31=[1]Lists!BF395,'[1]Multi-Field'!$F$31="undrained"),BH395,""))</f>
        <v/>
      </c>
      <c r="CN395" s="409" t="str">
        <f>IF(AND('[1]Multi-Field'!$E$32=[1]Lists!BF395,'[1]Multi-Field'!$F$32="Drained"),BI395,IF(AND('[1]Multi-Field'!$E$32=[1]Lists!BF395,'[1]Multi-Field'!$F$32="undrained"),BH395,""))</f>
        <v/>
      </c>
      <c r="CO395" s="409" t="str">
        <f>IF(AND('[1]Multi-Field'!$E$33=[1]Lists!BF395,'[1]Multi-Field'!$F$33="Drained"),BI395,IF(AND('[1]Multi-Field'!$E$33=[1]Lists!BF395,'[1]Multi-Field'!$F$33="undrained"),BH395,""))</f>
        <v/>
      </c>
      <c r="CP395" s="409" t="str">
        <f>IF(AND('[1]Multi-Field'!$E$34=[1]Lists!BF395,'[1]Multi-Field'!$F$34="Drained"),BI395,IF(AND('[1]Multi-Field'!$E$34=[1]Lists!BF395,'[1]Multi-Field'!$F$34="undrained"),BH395,""))</f>
        <v/>
      </c>
      <c r="CQ395" s="409" t="str">
        <f>IF(AND('[1]Multi-Field'!$E$35=[1]Lists!BF395,'[1]Multi-Field'!$F$35="Drained"),BI395,IF(AND('[1]Multi-Field'!$E$35=[1]Lists!BF395,'[1]Multi-Field'!$F$35="undrained"),BH395,""))</f>
        <v/>
      </c>
      <c r="CR395" s="409" t="str">
        <f>IF(AND('[1]Multi-Field'!$E$36=[1]Lists!BF395,'[1]Multi-Field'!$F$36="Drained"),BI395,IF(AND('[1]Multi-Field'!$E$36=[1]Lists!BF395,'[1]Multi-Field'!$F$36="undrained"),BH395,""))</f>
        <v/>
      </c>
      <c r="CS395" s="409" t="str">
        <f>IF(AND('[1]Multi-Field'!$E$37=[1]Lists!BF395,'[1]Multi-Field'!$F$37="Drained"),BI395,IF(AND('[1]Multi-Field'!$E$37=[1]Lists!BF395,'[1]Multi-Field'!$F$37="undrained"),BH395,""))</f>
        <v/>
      </c>
      <c r="CT395" s="409" t="str">
        <f>IF(AND('[1]Multi-Field'!$E$38=[1]Lists!BF395,'[1]Multi-Field'!$F$38="Drained"),BI395,IF(AND('[1]Multi-Field'!$E$38=[1]Lists!BF395,'[1]Multi-Field'!$F$38="undrained"),BH395,""))</f>
        <v/>
      </c>
      <c r="CU395" s="409" t="str">
        <f>IF(AND('[1]Multi-Field'!$E$39=[1]Lists!BF395,'[1]Multi-Field'!$F$39="Drained"),BI395,IF(AND('[1]Multi-Field'!$E$39=[1]Lists!BF395,'[1]Multi-Field'!$F$39="undrained"),BH395,""))</f>
        <v/>
      </c>
      <c r="CV395" s="409" t="str">
        <f>IF(AND('[1]Multi-Field'!$E$40=[1]Lists!BF395,'[1]Multi-Field'!$F$40="Drained"),BI395,IF(AND('[1]Multi-Field'!$E$40=[1]Lists!BF395,'[1]Multi-Field'!$F$40="undrained"),BH395,""))</f>
        <v/>
      </c>
      <c r="CW395" s="409" t="str">
        <f>IF(AND('[1]Multi-Field'!$E$41=[1]Lists!BF395,'[1]Multi-Field'!$F$40="Drained"),BI395,IF(AND('[1]Multi-Field'!$E$40=[1]Lists!BF395,'[1]Multi-Field'!$F$40="undrained"),BH395,""))</f>
        <v/>
      </c>
      <c r="CX395" s="409" t="str">
        <f>IF(AND('[1]Multi-Field'!$E$42=[1]Lists!BF395,'[1]Multi-Field'!$F$42="Drained"),BI395,IF(AND('[1]Multi-Field'!$E$42=[1]Lists!BF395,'[1]Multi-Field'!$F$42="undrained"),BH395,""))</f>
        <v/>
      </c>
      <c r="CY395" s="409" t="str">
        <f>IF(AND('[1]Multi-Field'!$E$43=[1]Lists!BF395,'[1]Multi-Field'!$F$43="Drained"),BI395,IF(AND('[1]Multi-Field'!$E$43=[1]Lists!BF395,'[1]Multi-Field'!$F$43="undrained"),BH395,""))</f>
        <v/>
      </c>
      <c r="CZ395" s="409" t="str">
        <f>IF(AND('[1]Multi-Field'!$E$44=[1]Lists!BF395,'[1]Multi-Field'!$F$44="Drained"),BI395,IF(AND('[1]Multi-Field'!$E$44=[1]Lists!BF395,'[1]Multi-Field'!$F$44="undrained"),BH395,""))</f>
        <v/>
      </c>
      <c r="DA395" s="409" t="str">
        <f>IF(AND('[1]Multi-Field'!$E$45=[1]Lists!BF395,'[1]Multi-Field'!$F$45="Drained"),BI395,IF(AND('[1]Multi-Field'!$E$45=[1]Lists!BF395,'[1]Multi-Field'!$F$45="undrained"),BH395,""))</f>
        <v/>
      </c>
      <c r="DB395" s="409" t="str">
        <f>IF(AND('[1]Multi-Field'!$E$46=[1]Lists!BF395,'[1]Multi-Field'!$F$46="Drained"),BI395,IF(AND('[1]Multi-Field'!$E$46=[1]Lists!BF395,'[1]Multi-Field'!$F$46="undrained"),BH395,""))</f>
        <v/>
      </c>
      <c r="DC395" s="409" t="str">
        <f>IF(AND('[1]Multi-Field'!$E$47=[1]Lists!BF395,'[1]Multi-Field'!$F$47="Drained"),BI395,IF(AND('[1]Multi-Field'!$E$47=[1]Lists!BF395,'[1]Multi-Field'!$F$47="undrained"),BH395,""))</f>
        <v/>
      </c>
      <c r="DD395" s="409" t="str">
        <f>IF(AND('[1]Multi-Field'!$E$48=[1]Lists!BF395,'[1]Multi-Field'!$F$48="Drained"),BI395,IF(AND('[1]Multi-Field'!$E$48=[1]Lists!BF395,'[1]Multi-Field'!$F$48="undrained"),BH395,""))</f>
        <v/>
      </c>
      <c r="DE395" s="409" t="str">
        <f>IF(AND('[1]Multi-Field'!$E$49=[1]Lists!BF395,'[1]Multi-Field'!$F$49="Drained"),BI395,IF(AND('[1]Multi-Field'!$E$49=[1]Lists!BF395,'[1]Multi-Field'!$F$9="undrained"),BH395,""))</f>
        <v/>
      </c>
      <c r="DF395" s="409" t="str">
        <f>IF(AND('[1]Multi-Field'!$E$50=[1]Lists!BF395,'[1]Multi-Field'!$F$50="Drained"),BI395,IF(AND('[1]Multi-Field'!$E$50=[1]Lists!BF395,'[1]Multi-Field'!$F$50="undrained"),BH395,""))</f>
        <v/>
      </c>
      <c r="DG395" s="409" t="str">
        <f>IF(AND('[1]Multi-Field'!$E$51=[1]Lists!BF395,'[1]Multi-Field'!$F$51="Drained"),BI395,IF(AND('[1]Multi-Field'!$E$51=[1]Lists!BF395,'[1]Multi-Field'!$F$51="undrained"),BH395,""))</f>
        <v/>
      </c>
      <c r="DH395" s="409" t="str">
        <f>IF(AND('[1]Multi-Field'!$E$52=[1]Lists!BF395,'[1]Multi-Field'!$F$52="Drained"),BI395,IF(AND('[1]Multi-Field'!$E$52=[1]Lists!BF395,'[1]Multi-Field'!$F$52="undrained"),BH395,""))</f>
        <v/>
      </c>
      <c r="DI395" s="409" t="str">
        <f>IF(AND('[1]Multi-Field'!$E$53=[1]Lists!BF395,'[1]Multi-Field'!$F$53="Drained"),BI395,IF(AND('[1]Multi-Field'!$E$53=[1]Lists!BF395,'[1]Multi-Field'!$F$53="undrained"),BH395,""))</f>
        <v/>
      </c>
      <c r="DJ395" s="409" t="str">
        <f>IF(AND('[1]Multi-Field'!$E$54=[1]Lists!BF395,'[1]Multi-Field'!$F$54="Drained"),BI395,IF(AND('[1]Multi-Field'!$E$54=[1]Lists!BF395,'[1]Multi-Field'!$F$54="undrained"),BH395,""))</f>
        <v/>
      </c>
      <c r="DK395" s="409" t="str">
        <f>IF(AND('[1]Multi-Field'!$E$55=[1]Lists!BF395,'[1]Multi-Field'!$F$55="Drained"),BI395,IF(AND('[1]Multi-Field'!$E$55=[1]Lists!BF395,'[1]Multi-Field'!$F$55="undrained"),BH395,""))</f>
        <v/>
      </c>
      <c r="DL395" s="409" t="str">
        <f>IF(AND('[1]Multi-Field'!$E$56=[1]Lists!BF395,'[1]Multi-Field'!$F$56="Drained"),BI395,IF(AND('[1]Multi-Field'!$E$56=[1]Lists!BF395,'[1]Multi-Field'!$F$56="undrained"),BH395,""))</f>
        <v/>
      </c>
      <c r="DM395" s="409" t="str">
        <f>IF(AND('[1]Multi-Field'!$E$57=[1]Lists!BF395,'[1]Multi-Field'!$F$57="Drained"),BI395,IF(AND('[1]Multi-Field'!$E$57=[1]Lists!BF395,'[1]Multi-Field'!$F$57="undrained"),BH395,""))</f>
        <v/>
      </c>
      <c r="DN395" s="409" t="str">
        <f>IF(AND('[1]Multi-Field'!$E$58=[1]Lists!BF395,'[1]Multi-Field'!$F$58="Drained"),BI395,IF(AND('[1]Multi-Field'!$E$58=[1]Lists!BF395,'[1]Multi-Field'!$F$58="undrained"),BH395,""))</f>
        <v/>
      </c>
      <c r="DO395" s="409" t="str">
        <f>IF(AND('[1]Multi-Field'!$E$59=[1]Lists!BF395,'[1]Multi-Field'!$F$59="Drained"),BI395,IF(AND('[1]Multi-Field'!$E$59=[1]Lists!BF395,'[1]Multi-Field'!$F$59="undrained"),BH395,""))</f>
        <v/>
      </c>
      <c r="DP395" s="409" t="str">
        <f>IF(AND('[1]Multi-Field'!$E$60=[1]Lists!BF395,'[1]Multi-Field'!$F$60="Drained"),BI395,IF(AND('[1]Multi-Field'!$E$60=[1]Lists!BF395,'[1]Multi-Field'!$F$60="undrained"),BH395,""))</f>
        <v/>
      </c>
      <c r="DQ395" s="409" t="str">
        <f>IF(AND('[1]Multi-Field'!$E$61=[1]Lists!BF395,'[1]Multi-Field'!$F$61="Drained"),BI395,IF(AND('[1]Multi-Field'!$E$61=[1]Lists!BF395,'[1]Multi-Field'!$F$61="undrained"),BH395,""))</f>
        <v/>
      </c>
      <c r="DR395" s="409" t="str">
        <f>IF(AND('[1]Multi-Field'!$E$62=[1]Lists!BF395,'[1]Multi-Field'!$F$62="Drained"),BI395,IF(AND('[1]Multi-Field'!$E$62=[1]Lists!BF395,'[1]Multi-Field'!$F$62="undrained"),BH395,""))</f>
        <v/>
      </c>
      <c r="DS395" s="409" t="str">
        <f>IF(AND('[1]Multi-Field'!$E$63=[1]Lists!BF395,'[1]Multi-Field'!$F$63="Drained"),BI395,IF(AND('[1]Multi-Field'!$E$63=[1]Lists!BF395,'[1]Multi-Field'!$F$63="undrained"),BH395,""))</f>
        <v/>
      </c>
      <c r="DT395" s="409" t="str">
        <f>IF(AND('[1]Multi-Field'!$E$64=[1]Lists!BF395,'[1]Multi-Field'!$F$64="Drained"),BI395,IF(AND('[1]Multi-Field'!$E$64=[1]Lists!BF395,'[1]Multi-Field'!$F$64="undrained"),BH395,""))</f>
        <v/>
      </c>
      <c r="DU395" s="409" t="str">
        <f>IF(AND('[1]Multi-Field'!$E$65=[1]Lists!BF395,'[1]Multi-Field'!$F$65="Drained"),BI395,IF(AND('[1]Multi-Field'!$E$65=[1]Lists!BF395,'[1]Multi-Field'!$F$65="undrained"),BH395,""))</f>
        <v/>
      </c>
      <c r="DV395" s="409" t="str">
        <f>IF(AND('[1]Multi-Field'!$E$66=[1]Lists!BF395,'[1]Multi-Field'!$F$66="Drained"),BI395,IF(AND('[1]Multi-Field'!$E$66=[1]Lists!BF395,'[1]Multi-Field'!$F$66="undrained"),BH395,""))</f>
        <v/>
      </c>
      <c r="DW395" s="409" t="str">
        <f>IF(AND('[1]Multi-Field'!$E$67=[1]Lists!BF395,'[1]Multi-Field'!$F$67="Drained"),BI395,IF(AND('[1]Multi-Field'!$E$67=[1]Lists!BF395,'[1]Multi-Field'!$F$67="undrained"),BH395,""))</f>
        <v/>
      </c>
      <c r="DX395" s="409" t="str">
        <f>IF(AND('[1]Multi-Field'!$E$68=[1]Lists!BF395,'[1]Multi-Field'!$F$68="Drained"),BI395,IF(AND('[1]Multi-Field'!$E$68=[1]Lists!BF395,'[1]Multi-Field'!$F$68="undrained"),BH395,""))</f>
        <v/>
      </c>
      <c r="DY395" s="409" t="str">
        <f>IF(AND('[1]Multi-Field'!$E$69=[1]Lists!BF395,'[1]Multi-Field'!$F$69="Drained"),BI395,IF(AND('[1]Multi-Field'!$E$69=[1]Lists!BF395,'[1]Multi-Field'!$F$69="undrained"),BH395,""))</f>
        <v/>
      </c>
      <c r="DZ395" s="409" t="str">
        <f>IF(AND('[1]Multi-Field'!$E$70=[1]Lists!BF395,'[1]Multi-Field'!$F$70="Drained"),BI395,IF(AND('[1]Multi-Field'!$E$70=[1]Lists!BF395,'[1]Multi-Field'!$F$70="undrained"),BH395,""))</f>
        <v/>
      </c>
      <c r="EA395" s="409" t="str">
        <f>IF(AND('[1]Multi-Field'!$E$71=[1]Lists!BF395,'[1]Multi-Field'!$F$71="Drained"),BI395,IF(AND('[1]Multi-Field'!$E$71=[1]Lists!BF395,'[1]Multi-Field'!$F$71="undrained"),BH395,""))</f>
        <v/>
      </c>
      <c r="EB395" s="409" t="str">
        <f>IF(AND('[1]Multi-Field'!$E$72=[1]Lists!BF395,'[1]Multi-Field'!$F$72="Drained"),BI395,IF(AND('[1]Multi-Field'!$E$72=[1]Lists!BF395,'[1]Multi-Field'!$F$72="undrained"),BH395,""))</f>
        <v/>
      </c>
      <c r="EC395" s="409" t="str">
        <f>IF(AND('[1]Multi-Field'!$E$73=[1]Lists!BF395,'[1]Multi-Field'!$F$73="Drained"),BI395,IF(AND('[1]Multi-Field'!$E$73=[1]Lists!BF395,'[1]Multi-Field'!$F$73="undrained"),BH395,""))</f>
        <v/>
      </c>
      <c r="ED395" s="409" t="str">
        <f>IF(AND('[1]Multi-Field'!$E$74=[1]Lists!BF395,'[1]Multi-Field'!$F$74="Drained"),BI395,IF(AND('[1]Multi-Field'!$E$74=[1]Lists!BF395,'[1]Multi-Field'!$F$74="undrained"),BH395,""))</f>
        <v/>
      </c>
      <c r="EE395" s="409" t="str">
        <f>IF(AND('[1]Multi-Field'!$E$75=[1]Lists!BF395,'[1]Multi-Field'!$F$75="Drained"),BI395,IF(AND('[1]Multi-Field'!$E$75=[1]Lists!BF395,'[1]Multi-Field'!$F$75="undrained"),BH395,""))</f>
        <v/>
      </c>
      <c r="EF395" s="409" t="str">
        <f>IF(AND('[1]Multi-Field'!$E$76=[1]Lists!BF395,'[1]Multi-Field'!$F$76="Drained"),BI395,IF(AND('[1]Multi-Field'!$E$76=[1]Lists!BF395,'[1]Multi-Field'!$F$6="undrained"),BH395,""))</f>
        <v/>
      </c>
      <c r="EG395" s="409" t="str">
        <f>IF(AND('[1]Multi-Field'!$E$77=[1]Lists!BF395,'[1]Multi-Field'!$F$77="Drained"),BI395,IF(AND('[1]Multi-Field'!$E$77=[1]Lists!BF395,'[1]Multi-Field'!$F$77="undrained"),BH395,""))</f>
        <v/>
      </c>
      <c r="EH395" s="409" t="str">
        <f>IF(AND('[1]Multi-Field'!$E$78=[1]Lists!BF395,'[1]Multi-Field'!$F$78="Drained"),BI395,IF(AND('[1]Multi-Field'!$E$78=[1]Lists!BF395,'[1]Multi-Field'!$F$78="undrained"),BH395,""))</f>
        <v/>
      </c>
      <c r="EI395" s="409" t="str">
        <f>IF(AND('[1]Multi-Field'!$E$79=[1]Lists!BF395,'[1]Multi-Field'!$F$79="Drained"),BI395,IF(AND('[1]Multi-Field'!$E$79=[1]Lists!BF395,'[1]Multi-Field'!$F$79="undrained"),BH395,""))</f>
        <v/>
      </c>
      <c r="EJ395" s="409" t="str">
        <f>IF(AND('[1]Multi-Field'!$E$80=[1]Lists!BF395,'[1]Multi-Field'!$F$80="Drained"),BI395,IF(AND('[1]Multi-Field'!$E$80=[1]Lists!BF395,'[1]Multi-Field'!$F$80="undrained"),BH395,""))</f>
        <v/>
      </c>
      <c r="EK395" s="409" t="str">
        <f>IF(AND('[1]Multi-Field'!$E$81=[1]Lists!BF395,'[1]Multi-Field'!$F$81="Drained"),BI395,IF(AND('[1]Multi-Field'!$E$81=[1]Lists!BF395,'[1]Multi-Field'!$F$81="undrained"),BH395,""))</f>
        <v/>
      </c>
      <c r="EL395" s="409" t="str">
        <f>IF(AND('[1]Multi-Field'!$E$82=[1]Lists!BF395,'[1]Multi-Field'!$F$82="Drained"),BI395,IF(AND('[1]Multi-Field'!$E$82=[1]Lists!BF395,'[1]Multi-Field'!$F$82="undrained"),BH395,""))</f>
        <v/>
      </c>
      <c r="EM395" s="409" t="str">
        <f>IF(AND('[1]Multi-Field'!$E$83=[1]Lists!BF395,'[1]Multi-Field'!$F$83="Drained"),BI395,IF(AND('[1]Multi-Field'!$E$83=[1]Lists!BF395,'[1]Multi-Field'!$F$83="undrained"),BH395,""))</f>
        <v/>
      </c>
      <c r="EN395" s="409" t="str">
        <f>IF(AND('[1]Multi-Field'!$E$84=[1]Lists!BF395,'[1]Multi-Field'!$F$84="Drained"),BI395,IF(AND('[1]Multi-Field'!$E$84=[1]Lists!BF395,'[1]Multi-Field'!$F$84="undrained"),BH395,""))</f>
        <v/>
      </c>
      <c r="EO395" s="409" t="str">
        <f>IF(AND('[1]Multi-Field'!$E$85=[1]Lists!BF395,'[1]Multi-Field'!$F$85="Drained"),BI395,IF(AND('[1]Multi-Field'!$E$85=[1]Lists!BF395,'[1]Multi-Field'!$F$85="undrained"),BH395,""))</f>
        <v/>
      </c>
      <c r="EP395" s="409" t="str">
        <f>IF(AND('[1]Multi-Field'!$E$86=[1]Lists!BF395,'[1]Multi-Field'!$F$86="Drained"),BI395,IF(AND('[1]Multi-Field'!$E$86=[1]Lists!BF395,'[1]Multi-Field'!$F$86="undrained"),BH395,""))</f>
        <v/>
      </c>
      <c r="EQ395" s="409" t="str">
        <f>IF(AND('[1]Multi-Field'!$E$87=[1]Lists!BF395,'[1]Multi-Field'!$F$87="Drained"),BI395,IF(AND('[1]Multi-Field'!$E$87=[1]Lists!BF395,'[1]Multi-Field'!$F$87="undrained"),BH395,""))</f>
        <v/>
      </c>
      <c r="ER395" s="409" t="str">
        <f>IF(AND('[1]Multi-Field'!$E$88=[1]Lists!BF395,'[1]Multi-Field'!$F$88="Drained"),BI395,IF(AND('[1]Multi-Field'!$E$88=[1]Lists!BF395,'[1]Multi-Field'!$F$88="undrained"),BH395,""))</f>
        <v/>
      </c>
      <c r="ES395" s="409" t="str">
        <f>IF(AND('[1]Multi-Field'!$E$89=[1]Lists!BF395,'[1]Multi-Field'!$F$89="Drained"),BI395,IF(AND('[1]Multi-Field'!$E$89=[1]Lists!BF395,'[1]Multi-Field'!$F$89="undrained"),BH395,""))</f>
        <v/>
      </c>
      <c r="ET395" s="409" t="str">
        <f>IF(AND('[1]Multi-Field'!$E$90=[1]Lists!BF395,'[1]Multi-Field'!$F$90="Drained"),BI395,IF(AND('[1]Multi-Field'!$E$90=[1]Lists!BF395,'[1]Multi-Field'!$F$90="undrained"),BH395,""))</f>
        <v/>
      </c>
      <c r="EU395" s="409" t="str">
        <f>IF(AND('[1]Multi-Field'!$E$91=[1]Lists!BF395,'[1]Multi-Field'!$F$91="Drained"),BI395,IF(AND('[1]Multi-Field'!$E$91=[1]Lists!BF395,'[1]Multi-Field'!$F$91="undrained"),BH395,""))</f>
        <v/>
      </c>
      <c r="EV395" s="409" t="str">
        <f>IF(AND('[1]Multi-Field'!$E$92=[1]Lists!BF395,'[1]Multi-Field'!$F$92="Drained"),BI395,IF(AND('[1]Multi-Field'!$E$92=[1]Lists!BF395,'[1]Multi-Field'!$F$92="undrained"),BH395,""))</f>
        <v/>
      </c>
      <c r="EW395" s="409" t="str">
        <f>IF(AND('[1]Multi-Field'!$E$93=[1]Lists!BF395,'[1]Multi-Field'!$F$93="Drained"),BI395,IF(AND('[1]Multi-Field'!$E$93=[1]Lists!BF395,'[1]Multi-Field'!$F$93="undrained"),BH395,""))</f>
        <v/>
      </c>
      <c r="EX395" s="409" t="str">
        <f>IF(AND('[1]Multi-Field'!$E$94=[1]Lists!BF395,'[1]Multi-Field'!$F$94="Drained"),BI395,IF(AND('[1]Multi-Field'!$E$94=[1]Lists!BF395,'[1]Multi-Field'!$F$94="undrained"),BH395,""))</f>
        <v/>
      </c>
      <c r="EY395" s="409" t="str">
        <f>IF(AND('[1]Multi-Field'!$E$95=[1]Lists!BF395,'[1]Multi-Field'!$F$95="Drained"),BI395,IF(AND('[1]Multi-Field'!$E$95=[1]Lists!BF395,'[1]Multi-Field'!$F$95="undrained"),BH395,""))</f>
        <v/>
      </c>
      <c r="EZ395" s="409" t="str">
        <f>IF(AND('[1]Multi-Field'!$E$96=[1]Lists!BF395,'[1]Multi-Field'!$F$96="Drained"),BI395,IF(AND('[1]Multi-Field'!$E$96=[1]Lists!BF395,'[1]Multi-Field'!$F$96="undrained"),BH395,""))</f>
        <v/>
      </c>
      <c r="FA395" s="409" t="str">
        <f>IF(AND('[1]Multi-Field'!$E$97=[1]Lists!BF395,'[1]Multi-Field'!$F$97="Drained"),BI395,IF(AND('[1]Multi-Field'!$E$97=[1]Lists!BF395,'[1]Multi-Field'!$F$97="undrained"),BH395,""))</f>
        <v/>
      </c>
      <c r="FB395" s="409" t="str">
        <f>IF(AND('[1]Multi-Field'!$E$98=[1]Lists!BF395,'[1]Multi-Field'!$F$98="Drained"),BI395,IF(AND('[1]Multi-Field'!$E$98=[1]Lists!BF395,'[1]Multi-Field'!$F$98="undrained"),BH395,""))</f>
        <v/>
      </c>
      <c r="FC395" s="409" t="str">
        <f>IF(AND('[1]Multi-Field'!$E$99=[1]Lists!BF395,'[1]Multi-Field'!$F$99="Drained"),BI395,IF(AND('[1]Multi-Field'!$E$99=[1]Lists!BF395,'[1]Multi-Field'!$F$99="undrained"),BH395,""))</f>
        <v/>
      </c>
      <c r="FD395" s="409" t="str">
        <f>IF(AND('[1]Multi-Field'!$E$100=[1]Lists!BF395,'[1]Multi-Field'!$F$100="Drained"),BI395,IF(AND('[1]Multi-Field'!$E$100=[1]Lists!BF395,'[1]Multi-Field'!$F$100="undrained"),BH395,""))</f>
        <v/>
      </c>
      <c r="FE395" s="409" t="str">
        <f>IF(AND('[1]Multi-Field'!$E$101=[1]Lists!BF395,'[1]Multi-Field'!$F$101="Drained"),BI395,IF(AND('[1]Multi-Field'!$E$101=[1]Lists!BF395,'[1]Multi-Field'!$F$101="undrained"),BH395,""))</f>
        <v/>
      </c>
      <c r="FF395" s="409" t="str">
        <f>IF(AND('[1]Multi-Field'!$E$102=[1]Lists!BF395,'[1]Multi-Field'!$F$102="Drained"),BI395,IF(AND('[1]Multi-Field'!$E$102=[1]Lists!BF395,'[1]Multi-Field'!$F$102="undrained"),BH395,""))</f>
        <v/>
      </c>
      <c r="FG395" s="409" t="str">
        <f>IF(AND('[1]Multi-Field'!$E$103=[1]Lists!BF395,'[1]Multi-Field'!$F$103="Drained"),BI395,IF(AND('[1]Multi-Field'!$E$103=[1]Lists!BF395,'[1]Multi-Field'!$F$103="undrained"),BH395,""))</f>
        <v/>
      </c>
      <c r="FH395" s="409" t="str">
        <f>IF(AND('[1]Multi-Field'!$E$104=[1]Lists!BF395,'[1]Multi-Field'!$F$104="Drained"),BI395,IF(AND('[1]Multi-Field'!$E$104=[1]Lists!BF395,'[1]Multi-Field'!$F$104="undrained"),BH395,""))</f>
        <v/>
      </c>
      <c r="FI395" s="409" t="str">
        <f>IF(AND('[1]Multi-Field'!$E$105=[1]Lists!BF395,'[1]Multi-Field'!$F$105="Drained"),BI395,IF(AND('[1]Multi-Field'!$E$105=[1]Lists!BF395,'[1]Multi-Field'!$F$105="undrained"),BH395,""))</f>
        <v/>
      </c>
      <c r="FJ395" s="409" t="str">
        <f>IF(AND('[1]Multi-Field'!$E$106=[1]Lists!BF395,'[1]Multi-Field'!$F$106="Drained"),BI395,IF(AND('[1]Multi-Field'!$E$106=[1]Lists!BF395,'[1]Multi-Field'!$F$106="undrained"),BH395,""))</f>
        <v/>
      </c>
      <c r="FK395" s="409" t="str">
        <f>IF(AND('[1]Multi-Field'!$E$107=[1]Lists!BF395,'[1]Multi-Field'!$F$107="Drained"),BI395,IF(AND('[1]Multi-Field'!$E$107=[1]Lists!BF395,'[1]Multi-Field'!$F$107="undrained"),BH395,""))</f>
        <v/>
      </c>
      <c r="FL395" s="409" t="str">
        <f>IF(AND('[1]Multi-Field'!$E$108=[1]Lists!BF395,'[1]Multi-Field'!$F$108="Drained"),BI395,IF(AND('[1]Multi-Field'!$E$108=[1]Lists!BF395,'[1]Multi-Field'!$F$108="undrained"),BH395,""))</f>
        <v/>
      </c>
      <c r="FM395" s="409" t="str">
        <f>IF(AND('[1]Multi-Field'!$E$109=[1]Lists!BF395,'[1]Multi-Field'!$F$109="Drained"),BI395,IF(AND('[1]Multi-Field'!$E$109=[1]Lists!BF395,'[1]Multi-Field'!$F$109="undrained"),BH395,""))</f>
        <v/>
      </c>
      <c r="FN395" s="409" t="str">
        <f>IF(AND('[1]Multi-Field'!$E$110=[1]Lists!BF395,'[1]Multi-Field'!$F$110="Drained"),BI395,IF(AND('[1]Multi-Field'!$E$110=[1]Lists!BF395,'[1]Multi-Field'!$F$110="undrained"),BH395,""))</f>
        <v/>
      </c>
      <c r="FO395" s="409" t="str">
        <f>IF(AND('[1]Multi-Field'!$E$111=[1]Lists!BF395,'[1]Multi-Field'!$F$111="Drained"),BI395,IF(AND('[1]Multi-Field'!$E$111=[1]Lists!BF395,'[1]Multi-Field'!$F$111="undrained"),BH395,""))</f>
        <v/>
      </c>
      <c r="FP395" s="409" t="str">
        <f>IF(AND('[1]Multi-Field'!$E$112=[1]Lists!BF395,'[1]Multi-Field'!$F$112="Drained"),BI395,IF(AND('[1]Multi-Field'!$E$112=[1]Lists!BF395,'[1]Multi-Field'!$F$112="undrained"),BH395,""))</f>
        <v/>
      </c>
      <c r="FQ395" s="409" t="str">
        <f>IF(AND('[1]Multi-Field'!$E$113=[1]Lists!BF395,'[1]Multi-Field'!$F$113="Drained"),BI395,IF(AND('[1]Multi-Field'!$E$113=[1]Lists!BF395,'[1]Multi-Field'!$F$113="undrained"),BH395,""))</f>
        <v/>
      </c>
      <c r="FR395" s="409" t="str">
        <f>IF(AND('[1]Multi-Field'!$E$114=[1]Lists!BF395,'[1]Multi-Field'!$F$114="Drained"),BI395,IF(AND('[1]Multi-Field'!$E$114=[1]Lists!BF395,'[1]Multi-Field'!$F$114="undrained"),BH395,""))</f>
        <v/>
      </c>
      <c r="FS395" s="409" t="str">
        <f>IF(AND('[1]Multi-Field'!$E$115=[1]Lists!BF395,'[1]Multi-Field'!$F$115="Drained"),BI395,IF(AND('[1]Multi-Field'!$E$115=[1]Lists!BF395,'[1]Multi-Field'!$F$115="undrained"),BH395,""))</f>
        <v/>
      </c>
      <c r="FT395" s="409" t="str">
        <f>IF(AND('[1]Multi-Field'!$E$116=[1]Lists!BF395,'[1]Multi-Field'!$F$116="Drained"),BI395,IF(AND('[1]Multi-Field'!$E$116=[1]Lists!BF395,'[1]Multi-Field'!$F$116="undrained"),BH395,""))</f>
        <v/>
      </c>
      <c r="FU395" s="409" t="str">
        <f>IF(AND('[1]Multi-Field'!$E$117=[1]Lists!BF395,'[1]Multi-Field'!$F$117="Drained"),BI395,IF(AND('[1]Multi-Field'!$E$117=[1]Lists!BF395,'[1]Multi-Field'!$F$117="undrained"),BH395,""))</f>
        <v/>
      </c>
      <c r="FV395" s="409" t="str">
        <f>IF(AND('[1]Multi-Field'!$E$118=[1]Lists!BF395,'[1]Multi-Field'!$F$118="Drained"),BI395,IF(AND('[1]Multi-Field'!$E$118=[1]Lists!BF395,'[1]Multi-Field'!$F$118="undrained"),BH395,""))</f>
        <v/>
      </c>
      <c r="FW395" s="409" t="str">
        <f>IF(AND('[1]Multi-Field'!$E$119=[1]Lists!BF395,'[1]Multi-Field'!$F$119="Drained"),BI395,IF(AND('[1]Multi-Field'!$E$119=[1]Lists!BF395,'[1]Multi-Field'!$F$119="undrained"),BH395,""))</f>
        <v/>
      </c>
      <c r="FX395" s="409" t="str">
        <f>IF(AND('[1]Multi-Field'!$E$120=[1]Lists!BF395,'[1]Multi-Field'!$F$120="Drained"),BI395,IF(AND('[1]Multi-Field'!$E$120=[1]Lists!BF395,'[1]Multi-Field'!$F$120="undrained"),BH395,""))</f>
        <v/>
      </c>
      <c r="GC395" s="4">
        <v>1</v>
      </c>
    </row>
    <row r="396" spans="1:185" ht="13.5" customHeight="1">
      <c r="A396" s="7" t="s">
        <v>482</v>
      </c>
      <c r="B396" s="7"/>
      <c r="C396" s="7"/>
      <c r="D396" s="8">
        <v>70</v>
      </c>
      <c r="E396" s="8">
        <f t="shared" si="60"/>
        <v>70</v>
      </c>
      <c r="F396" s="8">
        <f t="shared" si="61"/>
        <v>70</v>
      </c>
      <c r="G396" s="8">
        <v>70</v>
      </c>
      <c r="H396" s="8">
        <v>65</v>
      </c>
      <c r="I396" s="8">
        <f t="shared" si="64"/>
        <v>65</v>
      </c>
      <c r="J396" s="8">
        <f t="shared" si="65"/>
        <v>65</v>
      </c>
      <c r="K396" s="8">
        <v>65</v>
      </c>
      <c r="L396" s="8">
        <v>100</v>
      </c>
      <c r="M396" s="8">
        <f t="shared" si="62"/>
        <v>100</v>
      </c>
      <c r="N396" s="8">
        <f t="shared" si="63"/>
        <v>100</v>
      </c>
      <c r="O396" s="8">
        <v>100</v>
      </c>
      <c r="P396" s="391">
        <v>371</v>
      </c>
      <c r="Q396" s="394"/>
      <c r="R396" s="395" t="b">
        <f>IF(OR('Multi-Field'!AA373=Lists!$AC$42,'Multi-Field'!AA373=Lists!$AC$43),IF('Multi-Field'!Z373="x",(IF('Multi-Field'!AC373=Lists!$Q$11,Lists!$R$11,IF('Multi-Field'!AC373=Lists!$Q$12,Lists!$R$12,IF('Multi-Field'!AC373=Lists!$Q$13,Lists!$R$13,IF('Multi-Field'!AC373=Lists!$Q$14,Lists!$R$14))))),IF('Multi-Field'!X373="x",(IF('Multi-Field'!AC373=Lists!$Q$11,Lists!$S$11,IF('Multi-Field'!AC373=Lists!$Q$12,Lists!$S$12,IF('Multi-Field'!AC373=Lists!$Q$13,Lists!$S$13,IF('Multi-Field'!AC373=Lists!$Q$14,Lists!$S$14))))),IF('Multi-Field'!V373="x",(IF('Multi-Field'!AC373=Lists!$Q$11,Lists!$T$11,IF('Multi-Field'!AC373=Lists!$Q$12,Lists!$T$12,IF('Multi-Field'!AC373=Lists!$Q$13,Lists!$T$13,IF('Multi-Field'!AC373=Lists!$Q$14,Lists!$T$14))))),0))))</f>
        <v>0</v>
      </c>
      <c r="S396" s="395" t="str">
        <f t="shared" si="59"/>
        <v/>
      </c>
      <c r="T396" s="395"/>
      <c r="U396" s="396"/>
      <c r="BF396" s="411" t="s">
        <v>1560</v>
      </c>
      <c r="BG396" s="412">
        <v>3</v>
      </c>
      <c r="BH396" s="412">
        <v>4.5</v>
      </c>
      <c r="BI396" s="412">
        <v>4.5</v>
      </c>
      <c r="BJ396" s="409" t="e">
        <f>IF(AND('[1]Single Field'!#REF!=[1]Lists!BF396,'[1]Single Field'!#REF!="Drained"),"x",IF(AND('[1]Single Field'!#REF!=[1]Lists!BF396,'[1]Single Field'!#REF!="Undrained"),O,""))</f>
        <v>#REF!</v>
      </c>
      <c r="BK396" s="409" t="str">
        <f>IF(AND('[1]Multi-Field'!$E$3=[1]Lists!BF396,'[1]Multi-Field'!$F$3="Drained"),BI396,IF(AND('[1]Multi-Field'!$E$3=BF396,'[1]Multi-Field'!$F$3="undrained"),BH396,""))</f>
        <v/>
      </c>
      <c r="BL396" s="409" t="str">
        <f>IF(AND('[1]Multi-Field'!$E$4=BF396,'[1]Multi-Field'!$F$4="Drained"),BI396,IF(AND('[1]Multi-Field'!$E$4=BF396,'[1]Multi-Field'!$F$4="undrained"),BH396,""))</f>
        <v/>
      </c>
      <c r="BM396" s="409" t="str">
        <f>IF(AND('[1]Multi-Field'!$E$5=BF396,'[1]Multi-Field'!$F$5="Drained"),BI396,IF(AND('[1]Multi-Field'!$E$5=BF396,'[1]Multi-Field'!$F$5="undrained"),BH396,""))</f>
        <v/>
      </c>
      <c r="BN396" s="409" t="str">
        <f>IF(AND('[1]Multi-Field'!$E$6=BF396,'[1]Multi-Field'!$F$6="Drained"),BI396,IF(AND('[1]Multi-Field'!$E$6=BF396,'[1]Multi-Field'!$F$6="undrained"),BH396,""))</f>
        <v/>
      </c>
      <c r="BO396" s="409" t="str">
        <f>IF(AND('[1]Multi-Field'!$E$7=BF396,'[1]Multi-Field'!$F$7="Drained"),BI396,IF(AND('[1]Multi-Field'!$E$7=BF396,'[1]Multi-Field'!$F$7="undrained"),BH396,""))</f>
        <v/>
      </c>
      <c r="BP396" s="409" t="str">
        <f>IF(AND('[1]Multi-Field'!$E$8=BF396,'[1]Multi-Field'!$F$8="Drained"),BI396,IF(AND('[1]Multi-Field'!$E$8=BF396,'[1]Multi-Field'!$F$8="undrained"),BH396,""))</f>
        <v/>
      </c>
      <c r="BQ396" s="409" t="str">
        <f>IF(AND('[1]Multi-Field'!$E$9=BF396,'[1]Multi-Field'!$F$9="Drained"),BI396,IF(AND('[1]Multi-Field'!$E$9=BF396,'[1]Multi-Field'!$F$9="undrained"),BH396,""))</f>
        <v/>
      </c>
      <c r="BR396" s="409" t="str">
        <f>IF(AND('[1]Multi-Field'!$E$10=BF396,'[1]Multi-Field'!$F$10="Drained"),BI396,IF(AND('[1]Multi-Field'!$E$10=BF396,'[1]Multi-Field'!$F$10="undrained"),BH396,""))</f>
        <v/>
      </c>
      <c r="BS396" s="409" t="str">
        <f>IF(AND('[1]Multi-Field'!$E$11=BF396,'[1]Multi-Field'!$F$11="Drained"),BI396,IF(AND('[1]Multi-Field'!$E$11=BF396,'[1]Multi-Field'!$F$11="undrained"),BH396,""))</f>
        <v/>
      </c>
      <c r="BT396" s="409" t="str">
        <f>IF(AND('[1]Multi-Field'!$E$12=BF396,'[1]Multi-Field'!$F$12="Drained"),BI396,IF(AND('[1]Multi-Field'!$E$12=BF396,'[1]Multi-Field'!$F$12="undrained"),BH396,""))</f>
        <v/>
      </c>
      <c r="BU396" s="409" t="str">
        <f>IF(AND('[1]Multi-Field'!$E$13=BF396,'[1]Multi-Field'!$F$13="Drained"),BI396,IF(AND('[1]Multi-Field'!$E$3=BF396,'[1]Multi-Field'!$F$13="undrained"),BH396,""))</f>
        <v/>
      </c>
      <c r="BV396" s="409" t="str">
        <f>IF(AND('[1]Multi-Field'!$E$14=BF396,'[1]Multi-Field'!$F$14="Drained"),BI396,IF(AND('[1]Multi-Field'!$E$14=BF396,'[1]Multi-Field'!$F$14="undrained"),BH396,""))</f>
        <v/>
      </c>
      <c r="BW396" s="409" t="str">
        <f>IF(AND('[1]Multi-Field'!$E$15=BF396,'[1]Multi-Field'!$F$15="Drained"),BI396,IF(AND('[1]Multi-Field'!$E$15=BF396,'[1]Multi-Field'!$F$15="undrained"),BH396,""))</f>
        <v/>
      </c>
      <c r="BX396" s="409" t="str">
        <f>IF(AND('[1]Multi-Field'!$E$16=[1]Lists!BF396,'[1]Multi-Field'!$F$16="Drained"),BI396,IF(AND('[1]Multi-Field'!$E$16=[1]Lists!BF396,'[1]Multi-Field'!$F$16="undrained"),BH396,""))</f>
        <v/>
      </c>
      <c r="BY396" s="409" t="str">
        <f>IF(AND('[1]Multi-Field'!$E$17=[1]Lists!BF396,'[1]Multi-Field'!$F$17="Drained"),BI396,IF(AND('[1]Multi-Field'!$E$17=[1]Lists!BF396,'[1]Multi-Field'!$F$17="undrained"),BH396,""))</f>
        <v/>
      </c>
      <c r="BZ396" s="409" t="str">
        <f>IF(AND('[1]Multi-Field'!$E$18=[1]Lists!BF396,'[1]Multi-Field'!$F$18="Drained"),BI396,IF(AND('[1]Multi-Field'!$E$18=[1]Lists!BF396,'[1]Multi-Field'!$F$18="undrained"),BH396,""))</f>
        <v/>
      </c>
      <c r="CA396" s="409" t="str">
        <f>IF(AND('[1]Multi-Field'!$E$19=[1]Lists!BF396,'[1]Multi-Field'!$F$19="Drained"),BI396,IF(AND('[1]Multi-Field'!$E$19=[1]Lists!BF396,'[1]Multi-Field'!$F$19="undrained"),BH396,""))</f>
        <v/>
      </c>
      <c r="CB396" s="409" t="str">
        <f>IF(AND('[1]Multi-Field'!$E$20=[1]Lists!BF396,'[1]Multi-Field'!$F$20="Drained"),BI396,IF(AND('[1]Multi-Field'!$E$20=[1]Lists!BF396,'[1]Multi-Field'!$F$20="undrained"),BH396,""))</f>
        <v/>
      </c>
      <c r="CC396" s="409" t="str">
        <f>IF(AND('[1]Multi-Field'!$E$21=[1]Lists!BF396,'[1]Multi-Field'!$F$21="Drained"),BI396,IF(AND('[1]Multi-Field'!$E$21=[1]Lists!BF396,'[1]Multi-Field'!$F$21="undrained"),BH396,""))</f>
        <v/>
      </c>
      <c r="CD396" s="409" t="str">
        <f>IF(AND('[1]Multi-Field'!$E$22=[1]Lists!BF396,'[1]Multi-Field'!$F$22="Drained"),BI396,IF(AND('[1]Multi-Field'!$E$22=[1]Lists!BF396,'[1]Multi-Field'!$F$22="undrained"),BH396,""))</f>
        <v/>
      </c>
      <c r="CE396" s="409" t="str">
        <f>IF(AND('[1]Multi-Field'!$E$23=[1]Lists!BF396,'[1]Multi-Field'!$F$23="Drained"),BI396,IF(AND('[1]Multi-Field'!$E$23=[1]Lists!BF396,'[1]Multi-Field'!$F$23="undrained"),BH396,""))</f>
        <v/>
      </c>
      <c r="CF396" s="409" t="str">
        <f>IF(AND('[1]Multi-Field'!$E$24=[1]Lists!BF396,'[1]Multi-Field'!$F$24="Drained"),BI396,IF(AND('[1]Multi-Field'!$E$24=[1]Lists!BF396,'[1]Multi-Field'!$F$24="undrained"),BH396,""))</f>
        <v/>
      </c>
      <c r="CG396" s="409" t="str">
        <f>IF(AND('[1]Multi-Field'!$E$25=[1]Lists!BF396,'[1]Multi-Field'!$F$25="Drained"),BI396,IF(AND('[1]Multi-Field'!$E$25=[1]Lists!BF396,'[1]Multi-Field'!$F$25="undrained"),BH396,""))</f>
        <v/>
      </c>
      <c r="CH396" s="409" t="str">
        <f>IF(AND('[1]Multi-Field'!$E$26=[1]Lists!BF396,'[1]Multi-Field'!$F$26="Drained"),BI396,IF(AND('[1]Multi-Field'!$E$26=[1]Lists!BF396,'[1]Multi-Field'!$F$26="undrained"),BH396,""))</f>
        <v/>
      </c>
      <c r="CI396" s="409" t="str">
        <f>IF(AND('[1]Multi-Field'!$E$27=[1]Lists!BF396,'[1]Multi-Field'!$F$27="Drained"),BI396,IF(AND('[1]Multi-Field'!$E$27=[1]Lists!BF396,'[1]Multi-Field'!$F$27="undrained"),BH396,""))</f>
        <v/>
      </c>
      <c r="CJ396" s="409" t="str">
        <f>IF(AND('[1]Multi-Field'!$E$28=[1]Lists!BF396,'[1]Multi-Field'!$F$28="Drained"),BI396,IF(AND('[1]Multi-Field'!$E$28=[1]Lists!BF396,'[1]Multi-Field'!$F$28="undrained"),BH396,""))</f>
        <v/>
      </c>
      <c r="CK396" s="409" t="str">
        <f>IF(AND('[1]Multi-Field'!$E$29=[1]Lists!BF396,'[1]Multi-Field'!$F$29="Drained"),BI396,IF(AND('[1]Multi-Field'!$E$29=[1]Lists!BF396,'[1]Multi-Field'!$F$29="undrained"),BH396,""))</f>
        <v/>
      </c>
      <c r="CL396" s="409" t="str">
        <f>IF(AND('[1]Multi-Field'!$E$30=[1]Lists!BF396,'[1]Multi-Field'!$F$30="Drained"),BI396,IF(AND('[1]Multi-Field'!$E$30=[1]Lists!BF396,'[1]Multi-Field'!$F$30="undrained"),BH396,""))</f>
        <v/>
      </c>
      <c r="CM396" s="409" t="str">
        <f>IF(AND('[1]Multi-Field'!$E$31=[1]Lists!BF396,'[1]Multi-Field'!$F$31="Drained"),BI396,IF(AND('[1]Multi-Field'!$E$31=[1]Lists!BF396,'[1]Multi-Field'!$F$31="undrained"),BH396,""))</f>
        <v/>
      </c>
      <c r="CN396" s="409" t="str">
        <f>IF(AND('[1]Multi-Field'!$E$32=[1]Lists!BF396,'[1]Multi-Field'!$F$32="Drained"),BI396,IF(AND('[1]Multi-Field'!$E$32=[1]Lists!BF396,'[1]Multi-Field'!$F$32="undrained"),BH396,""))</f>
        <v/>
      </c>
      <c r="CO396" s="409" t="str">
        <f>IF(AND('[1]Multi-Field'!$E$33=[1]Lists!BF396,'[1]Multi-Field'!$F$33="Drained"),BI396,IF(AND('[1]Multi-Field'!$E$33=[1]Lists!BF396,'[1]Multi-Field'!$F$33="undrained"),BH396,""))</f>
        <v/>
      </c>
      <c r="CP396" s="409" t="str">
        <f>IF(AND('[1]Multi-Field'!$E$34=[1]Lists!BF396,'[1]Multi-Field'!$F$34="Drained"),BI396,IF(AND('[1]Multi-Field'!$E$34=[1]Lists!BF396,'[1]Multi-Field'!$F$34="undrained"),BH396,""))</f>
        <v/>
      </c>
      <c r="CQ396" s="409" t="str">
        <f>IF(AND('[1]Multi-Field'!$E$35=[1]Lists!BF396,'[1]Multi-Field'!$F$35="Drained"),BI396,IF(AND('[1]Multi-Field'!$E$35=[1]Lists!BF396,'[1]Multi-Field'!$F$35="undrained"),BH396,""))</f>
        <v/>
      </c>
      <c r="CR396" s="409" t="str">
        <f>IF(AND('[1]Multi-Field'!$E$36=[1]Lists!BF396,'[1]Multi-Field'!$F$36="Drained"),BI396,IF(AND('[1]Multi-Field'!$E$36=[1]Lists!BF396,'[1]Multi-Field'!$F$36="undrained"),BH396,""))</f>
        <v/>
      </c>
      <c r="CS396" s="409" t="str">
        <f>IF(AND('[1]Multi-Field'!$E$37=[1]Lists!BF396,'[1]Multi-Field'!$F$37="Drained"),BI396,IF(AND('[1]Multi-Field'!$E$37=[1]Lists!BF396,'[1]Multi-Field'!$F$37="undrained"),BH396,""))</f>
        <v/>
      </c>
      <c r="CT396" s="409" t="str">
        <f>IF(AND('[1]Multi-Field'!$E$38=[1]Lists!BF396,'[1]Multi-Field'!$F$38="Drained"),BI396,IF(AND('[1]Multi-Field'!$E$38=[1]Lists!BF396,'[1]Multi-Field'!$F$38="undrained"),BH396,""))</f>
        <v/>
      </c>
      <c r="CU396" s="409" t="str">
        <f>IF(AND('[1]Multi-Field'!$E$39=[1]Lists!BF396,'[1]Multi-Field'!$F$39="Drained"),BI396,IF(AND('[1]Multi-Field'!$E$39=[1]Lists!BF396,'[1]Multi-Field'!$F$39="undrained"),BH396,""))</f>
        <v/>
      </c>
      <c r="CV396" s="409" t="str">
        <f>IF(AND('[1]Multi-Field'!$E$40=[1]Lists!BF396,'[1]Multi-Field'!$F$40="Drained"),BI396,IF(AND('[1]Multi-Field'!$E$40=[1]Lists!BF396,'[1]Multi-Field'!$F$40="undrained"),BH396,""))</f>
        <v/>
      </c>
      <c r="CW396" s="409" t="str">
        <f>IF(AND('[1]Multi-Field'!$E$41=[1]Lists!BF396,'[1]Multi-Field'!$F$40="Drained"),BI396,IF(AND('[1]Multi-Field'!$E$40=[1]Lists!BF396,'[1]Multi-Field'!$F$40="undrained"),BH396,""))</f>
        <v/>
      </c>
      <c r="CX396" s="409" t="str">
        <f>IF(AND('[1]Multi-Field'!$E$42=[1]Lists!BF396,'[1]Multi-Field'!$F$42="Drained"),BI396,IF(AND('[1]Multi-Field'!$E$42=[1]Lists!BF396,'[1]Multi-Field'!$F$42="undrained"),BH396,""))</f>
        <v/>
      </c>
      <c r="CY396" s="409" t="str">
        <f>IF(AND('[1]Multi-Field'!$E$43=[1]Lists!BF396,'[1]Multi-Field'!$F$43="Drained"),BI396,IF(AND('[1]Multi-Field'!$E$43=[1]Lists!BF396,'[1]Multi-Field'!$F$43="undrained"),BH396,""))</f>
        <v/>
      </c>
      <c r="CZ396" s="409" t="str">
        <f>IF(AND('[1]Multi-Field'!$E$44=[1]Lists!BF396,'[1]Multi-Field'!$F$44="Drained"),BI396,IF(AND('[1]Multi-Field'!$E$44=[1]Lists!BF396,'[1]Multi-Field'!$F$44="undrained"),BH396,""))</f>
        <v/>
      </c>
      <c r="DA396" s="409" t="str">
        <f>IF(AND('[1]Multi-Field'!$E$45=[1]Lists!BF396,'[1]Multi-Field'!$F$45="Drained"),BI396,IF(AND('[1]Multi-Field'!$E$45=[1]Lists!BF396,'[1]Multi-Field'!$F$45="undrained"),BH396,""))</f>
        <v/>
      </c>
      <c r="DB396" s="409" t="str">
        <f>IF(AND('[1]Multi-Field'!$E$46=[1]Lists!BF396,'[1]Multi-Field'!$F$46="Drained"),BI396,IF(AND('[1]Multi-Field'!$E$46=[1]Lists!BF396,'[1]Multi-Field'!$F$46="undrained"),BH396,""))</f>
        <v/>
      </c>
      <c r="DC396" s="409" t="str">
        <f>IF(AND('[1]Multi-Field'!$E$47=[1]Lists!BF396,'[1]Multi-Field'!$F$47="Drained"),BI396,IF(AND('[1]Multi-Field'!$E$47=[1]Lists!BF396,'[1]Multi-Field'!$F$47="undrained"),BH396,""))</f>
        <v/>
      </c>
      <c r="DD396" s="409" t="str">
        <f>IF(AND('[1]Multi-Field'!$E$48=[1]Lists!BF396,'[1]Multi-Field'!$F$48="Drained"),BI396,IF(AND('[1]Multi-Field'!$E$48=[1]Lists!BF396,'[1]Multi-Field'!$F$48="undrained"),BH396,""))</f>
        <v/>
      </c>
      <c r="DE396" s="409" t="str">
        <f>IF(AND('[1]Multi-Field'!$E$49=[1]Lists!BF396,'[1]Multi-Field'!$F$49="Drained"),BI396,IF(AND('[1]Multi-Field'!$E$49=[1]Lists!BF396,'[1]Multi-Field'!$F$9="undrained"),BH396,""))</f>
        <v/>
      </c>
      <c r="DF396" s="409" t="str">
        <f>IF(AND('[1]Multi-Field'!$E$50=[1]Lists!BF396,'[1]Multi-Field'!$F$50="Drained"),BI396,IF(AND('[1]Multi-Field'!$E$50=[1]Lists!BF396,'[1]Multi-Field'!$F$50="undrained"),BH396,""))</f>
        <v/>
      </c>
      <c r="DG396" s="409" t="str">
        <f>IF(AND('[1]Multi-Field'!$E$51=[1]Lists!BF396,'[1]Multi-Field'!$F$51="Drained"),BI396,IF(AND('[1]Multi-Field'!$E$51=[1]Lists!BF396,'[1]Multi-Field'!$F$51="undrained"),BH396,""))</f>
        <v/>
      </c>
      <c r="DH396" s="409" t="str">
        <f>IF(AND('[1]Multi-Field'!$E$52=[1]Lists!BF396,'[1]Multi-Field'!$F$52="Drained"),BI396,IF(AND('[1]Multi-Field'!$E$52=[1]Lists!BF396,'[1]Multi-Field'!$F$52="undrained"),BH396,""))</f>
        <v/>
      </c>
      <c r="DI396" s="409" t="str">
        <f>IF(AND('[1]Multi-Field'!$E$53=[1]Lists!BF396,'[1]Multi-Field'!$F$53="Drained"),BI396,IF(AND('[1]Multi-Field'!$E$53=[1]Lists!BF396,'[1]Multi-Field'!$F$53="undrained"),BH396,""))</f>
        <v/>
      </c>
      <c r="DJ396" s="409" t="str">
        <f>IF(AND('[1]Multi-Field'!$E$54=[1]Lists!BF396,'[1]Multi-Field'!$F$54="Drained"),BI396,IF(AND('[1]Multi-Field'!$E$54=[1]Lists!BF396,'[1]Multi-Field'!$F$54="undrained"),BH396,""))</f>
        <v/>
      </c>
      <c r="DK396" s="409" t="str">
        <f>IF(AND('[1]Multi-Field'!$E$55=[1]Lists!BF396,'[1]Multi-Field'!$F$55="Drained"),BI396,IF(AND('[1]Multi-Field'!$E$55=[1]Lists!BF396,'[1]Multi-Field'!$F$55="undrained"),BH396,""))</f>
        <v/>
      </c>
      <c r="DL396" s="409" t="str">
        <f>IF(AND('[1]Multi-Field'!$E$56=[1]Lists!BF396,'[1]Multi-Field'!$F$56="Drained"),BI396,IF(AND('[1]Multi-Field'!$E$56=[1]Lists!BF396,'[1]Multi-Field'!$F$56="undrained"),BH396,""))</f>
        <v/>
      </c>
      <c r="DM396" s="409" t="str">
        <f>IF(AND('[1]Multi-Field'!$E$57=[1]Lists!BF396,'[1]Multi-Field'!$F$57="Drained"),BI396,IF(AND('[1]Multi-Field'!$E$57=[1]Lists!BF396,'[1]Multi-Field'!$F$57="undrained"),BH396,""))</f>
        <v/>
      </c>
      <c r="DN396" s="409" t="str">
        <f>IF(AND('[1]Multi-Field'!$E$58=[1]Lists!BF396,'[1]Multi-Field'!$F$58="Drained"),BI396,IF(AND('[1]Multi-Field'!$E$58=[1]Lists!BF396,'[1]Multi-Field'!$F$58="undrained"),BH396,""))</f>
        <v/>
      </c>
      <c r="DO396" s="409" t="str">
        <f>IF(AND('[1]Multi-Field'!$E$59=[1]Lists!BF396,'[1]Multi-Field'!$F$59="Drained"),BI396,IF(AND('[1]Multi-Field'!$E$59=[1]Lists!BF396,'[1]Multi-Field'!$F$59="undrained"),BH396,""))</f>
        <v/>
      </c>
      <c r="DP396" s="409" t="str">
        <f>IF(AND('[1]Multi-Field'!$E$60=[1]Lists!BF396,'[1]Multi-Field'!$F$60="Drained"),BI396,IF(AND('[1]Multi-Field'!$E$60=[1]Lists!BF396,'[1]Multi-Field'!$F$60="undrained"),BH396,""))</f>
        <v/>
      </c>
      <c r="DQ396" s="409" t="str">
        <f>IF(AND('[1]Multi-Field'!$E$61=[1]Lists!BF396,'[1]Multi-Field'!$F$61="Drained"),BI396,IF(AND('[1]Multi-Field'!$E$61=[1]Lists!BF396,'[1]Multi-Field'!$F$61="undrained"),BH396,""))</f>
        <v/>
      </c>
      <c r="DR396" s="409" t="str">
        <f>IF(AND('[1]Multi-Field'!$E$62=[1]Lists!BF396,'[1]Multi-Field'!$F$62="Drained"),BI396,IF(AND('[1]Multi-Field'!$E$62=[1]Lists!BF396,'[1]Multi-Field'!$F$62="undrained"),BH396,""))</f>
        <v/>
      </c>
      <c r="DS396" s="409" t="str">
        <f>IF(AND('[1]Multi-Field'!$E$63=[1]Lists!BF396,'[1]Multi-Field'!$F$63="Drained"),BI396,IF(AND('[1]Multi-Field'!$E$63=[1]Lists!BF396,'[1]Multi-Field'!$F$63="undrained"),BH396,""))</f>
        <v/>
      </c>
      <c r="DT396" s="409" t="str">
        <f>IF(AND('[1]Multi-Field'!$E$64=[1]Lists!BF396,'[1]Multi-Field'!$F$64="Drained"),BI396,IF(AND('[1]Multi-Field'!$E$64=[1]Lists!BF396,'[1]Multi-Field'!$F$64="undrained"),BH396,""))</f>
        <v/>
      </c>
      <c r="DU396" s="409" t="str">
        <f>IF(AND('[1]Multi-Field'!$E$65=[1]Lists!BF396,'[1]Multi-Field'!$F$65="Drained"),BI396,IF(AND('[1]Multi-Field'!$E$65=[1]Lists!BF396,'[1]Multi-Field'!$F$65="undrained"),BH396,""))</f>
        <v/>
      </c>
      <c r="DV396" s="409" t="str">
        <f>IF(AND('[1]Multi-Field'!$E$66=[1]Lists!BF396,'[1]Multi-Field'!$F$66="Drained"),BI396,IF(AND('[1]Multi-Field'!$E$66=[1]Lists!BF396,'[1]Multi-Field'!$F$66="undrained"),BH396,""))</f>
        <v/>
      </c>
      <c r="DW396" s="409" t="str">
        <f>IF(AND('[1]Multi-Field'!$E$67=[1]Lists!BF396,'[1]Multi-Field'!$F$67="Drained"),BI396,IF(AND('[1]Multi-Field'!$E$67=[1]Lists!BF396,'[1]Multi-Field'!$F$67="undrained"),BH396,""))</f>
        <v/>
      </c>
      <c r="DX396" s="409" t="str">
        <f>IF(AND('[1]Multi-Field'!$E$68=[1]Lists!BF396,'[1]Multi-Field'!$F$68="Drained"),BI396,IF(AND('[1]Multi-Field'!$E$68=[1]Lists!BF396,'[1]Multi-Field'!$F$68="undrained"),BH396,""))</f>
        <v/>
      </c>
      <c r="DY396" s="409" t="str">
        <f>IF(AND('[1]Multi-Field'!$E$69=[1]Lists!BF396,'[1]Multi-Field'!$F$69="Drained"),BI396,IF(AND('[1]Multi-Field'!$E$69=[1]Lists!BF396,'[1]Multi-Field'!$F$69="undrained"),BH396,""))</f>
        <v/>
      </c>
      <c r="DZ396" s="409" t="str">
        <f>IF(AND('[1]Multi-Field'!$E$70=[1]Lists!BF396,'[1]Multi-Field'!$F$70="Drained"),BI396,IF(AND('[1]Multi-Field'!$E$70=[1]Lists!BF396,'[1]Multi-Field'!$F$70="undrained"),BH396,""))</f>
        <v/>
      </c>
      <c r="EA396" s="409" t="str">
        <f>IF(AND('[1]Multi-Field'!$E$71=[1]Lists!BF396,'[1]Multi-Field'!$F$71="Drained"),BI396,IF(AND('[1]Multi-Field'!$E$71=[1]Lists!BF396,'[1]Multi-Field'!$F$71="undrained"),BH396,""))</f>
        <v/>
      </c>
      <c r="EB396" s="409" t="str">
        <f>IF(AND('[1]Multi-Field'!$E$72=[1]Lists!BF396,'[1]Multi-Field'!$F$72="Drained"),BI396,IF(AND('[1]Multi-Field'!$E$72=[1]Lists!BF396,'[1]Multi-Field'!$F$72="undrained"),BH396,""))</f>
        <v/>
      </c>
      <c r="EC396" s="409" t="str">
        <f>IF(AND('[1]Multi-Field'!$E$73=[1]Lists!BF396,'[1]Multi-Field'!$F$73="Drained"),BI396,IF(AND('[1]Multi-Field'!$E$73=[1]Lists!BF396,'[1]Multi-Field'!$F$73="undrained"),BH396,""))</f>
        <v/>
      </c>
      <c r="ED396" s="409" t="str">
        <f>IF(AND('[1]Multi-Field'!$E$74=[1]Lists!BF396,'[1]Multi-Field'!$F$74="Drained"),BI396,IF(AND('[1]Multi-Field'!$E$74=[1]Lists!BF396,'[1]Multi-Field'!$F$74="undrained"),BH396,""))</f>
        <v/>
      </c>
      <c r="EE396" s="409" t="str">
        <f>IF(AND('[1]Multi-Field'!$E$75=[1]Lists!BF396,'[1]Multi-Field'!$F$75="Drained"),BI396,IF(AND('[1]Multi-Field'!$E$75=[1]Lists!BF396,'[1]Multi-Field'!$F$75="undrained"),BH396,""))</f>
        <v/>
      </c>
      <c r="EF396" s="409" t="str">
        <f>IF(AND('[1]Multi-Field'!$E$76=[1]Lists!BF396,'[1]Multi-Field'!$F$76="Drained"),BI396,IF(AND('[1]Multi-Field'!$E$76=[1]Lists!BF396,'[1]Multi-Field'!$F$6="undrained"),BH396,""))</f>
        <v/>
      </c>
      <c r="EG396" s="409" t="str">
        <f>IF(AND('[1]Multi-Field'!$E$77=[1]Lists!BF396,'[1]Multi-Field'!$F$77="Drained"),BI396,IF(AND('[1]Multi-Field'!$E$77=[1]Lists!BF396,'[1]Multi-Field'!$F$77="undrained"),BH396,""))</f>
        <v/>
      </c>
      <c r="EH396" s="409" t="str">
        <f>IF(AND('[1]Multi-Field'!$E$78=[1]Lists!BF396,'[1]Multi-Field'!$F$78="Drained"),BI396,IF(AND('[1]Multi-Field'!$E$78=[1]Lists!BF396,'[1]Multi-Field'!$F$78="undrained"),BH396,""))</f>
        <v/>
      </c>
      <c r="EI396" s="409" t="str">
        <f>IF(AND('[1]Multi-Field'!$E$79=[1]Lists!BF396,'[1]Multi-Field'!$F$79="Drained"),BI396,IF(AND('[1]Multi-Field'!$E$79=[1]Lists!BF396,'[1]Multi-Field'!$F$79="undrained"),BH396,""))</f>
        <v/>
      </c>
      <c r="EJ396" s="409" t="str">
        <f>IF(AND('[1]Multi-Field'!$E$80=[1]Lists!BF396,'[1]Multi-Field'!$F$80="Drained"),BI396,IF(AND('[1]Multi-Field'!$E$80=[1]Lists!BF396,'[1]Multi-Field'!$F$80="undrained"),BH396,""))</f>
        <v/>
      </c>
      <c r="EK396" s="409" t="str">
        <f>IF(AND('[1]Multi-Field'!$E$81=[1]Lists!BF396,'[1]Multi-Field'!$F$81="Drained"),BI396,IF(AND('[1]Multi-Field'!$E$81=[1]Lists!BF396,'[1]Multi-Field'!$F$81="undrained"),BH396,""))</f>
        <v/>
      </c>
      <c r="EL396" s="409" t="str">
        <f>IF(AND('[1]Multi-Field'!$E$82=[1]Lists!BF396,'[1]Multi-Field'!$F$82="Drained"),BI396,IF(AND('[1]Multi-Field'!$E$82=[1]Lists!BF396,'[1]Multi-Field'!$F$82="undrained"),BH396,""))</f>
        <v/>
      </c>
      <c r="EM396" s="409" t="str">
        <f>IF(AND('[1]Multi-Field'!$E$83=[1]Lists!BF396,'[1]Multi-Field'!$F$83="Drained"),BI396,IF(AND('[1]Multi-Field'!$E$83=[1]Lists!BF396,'[1]Multi-Field'!$F$83="undrained"),BH396,""))</f>
        <v/>
      </c>
      <c r="EN396" s="409" t="str">
        <f>IF(AND('[1]Multi-Field'!$E$84=[1]Lists!BF396,'[1]Multi-Field'!$F$84="Drained"),BI396,IF(AND('[1]Multi-Field'!$E$84=[1]Lists!BF396,'[1]Multi-Field'!$F$84="undrained"),BH396,""))</f>
        <v/>
      </c>
      <c r="EO396" s="409" t="str">
        <f>IF(AND('[1]Multi-Field'!$E$85=[1]Lists!BF396,'[1]Multi-Field'!$F$85="Drained"),BI396,IF(AND('[1]Multi-Field'!$E$85=[1]Lists!BF396,'[1]Multi-Field'!$F$85="undrained"),BH396,""))</f>
        <v/>
      </c>
      <c r="EP396" s="409" t="str">
        <f>IF(AND('[1]Multi-Field'!$E$86=[1]Lists!BF396,'[1]Multi-Field'!$F$86="Drained"),BI396,IF(AND('[1]Multi-Field'!$E$86=[1]Lists!BF396,'[1]Multi-Field'!$F$86="undrained"),BH396,""))</f>
        <v/>
      </c>
      <c r="EQ396" s="409" t="str">
        <f>IF(AND('[1]Multi-Field'!$E$87=[1]Lists!BF396,'[1]Multi-Field'!$F$87="Drained"),BI396,IF(AND('[1]Multi-Field'!$E$87=[1]Lists!BF396,'[1]Multi-Field'!$F$87="undrained"),BH396,""))</f>
        <v/>
      </c>
      <c r="ER396" s="409" t="str">
        <f>IF(AND('[1]Multi-Field'!$E$88=[1]Lists!BF396,'[1]Multi-Field'!$F$88="Drained"),BI396,IF(AND('[1]Multi-Field'!$E$88=[1]Lists!BF396,'[1]Multi-Field'!$F$88="undrained"),BH396,""))</f>
        <v/>
      </c>
      <c r="ES396" s="409" t="str">
        <f>IF(AND('[1]Multi-Field'!$E$89=[1]Lists!BF396,'[1]Multi-Field'!$F$89="Drained"),BI396,IF(AND('[1]Multi-Field'!$E$89=[1]Lists!BF396,'[1]Multi-Field'!$F$89="undrained"),BH396,""))</f>
        <v/>
      </c>
      <c r="ET396" s="409" t="str">
        <f>IF(AND('[1]Multi-Field'!$E$90=[1]Lists!BF396,'[1]Multi-Field'!$F$90="Drained"),BI396,IF(AND('[1]Multi-Field'!$E$90=[1]Lists!BF396,'[1]Multi-Field'!$F$90="undrained"),BH396,""))</f>
        <v/>
      </c>
      <c r="EU396" s="409" t="str">
        <f>IF(AND('[1]Multi-Field'!$E$91=[1]Lists!BF396,'[1]Multi-Field'!$F$91="Drained"),BI396,IF(AND('[1]Multi-Field'!$E$91=[1]Lists!BF396,'[1]Multi-Field'!$F$91="undrained"),BH396,""))</f>
        <v/>
      </c>
      <c r="EV396" s="409" t="str">
        <f>IF(AND('[1]Multi-Field'!$E$92=[1]Lists!BF396,'[1]Multi-Field'!$F$92="Drained"),BI396,IF(AND('[1]Multi-Field'!$E$92=[1]Lists!BF396,'[1]Multi-Field'!$F$92="undrained"),BH396,""))</f>
        <v/>
      </c>
      <c r="EW396" s="409" t="str">
        <f>IF(AND('[1]Multi-Field'!$E$93=[1]Lists!BF396,'[1]Multi-Field'!$F$93="Drained"),BI396,IF(AND('[1]Multi-Field'!$E$93=[1]Lists!BF396,'[1]Multi-Field'!$F$93="undrained"),BH396,""))</f>
        <v/>
      </c>
      <c r="EX396" s="409" t="str">
        <f>IF(AND('[1]Multi-Field'!$E$94=[1]Lists!BF396,'[1]Multi-Field'!$F$94="Drained"),BI396,IF(AND('[1]Multi-Field'!$E$94=[1]Lists!BF396,'[1]Multi-Field'!$F$94="undrained"),BH396,""))</f>
        <v/>
      </c>
      <c r="EY396" s="409" t="str">
        <f>IF(AND('[1]Multi-Field'!$E$95=[1]Lists!BF396,'[1]Multi-Field'!$F$95="Drained"),BI396,IF(AND('[1]Multi-Field'!$E$95=[1]Lists!BF396,'[1]Multi-Field'!$F$95="undrained"),BH396,""))</f>
        <v/>
      </c>
      <c r="EZ396" s="409" t="str">
        <f>IF(AND('[1]Multi-Field'!$E$96=[1]Lists!BF396,'[1]Multi-Field'!$F$96="Drained"),BI396,IF(AND('[1]Multi-Field'!$E$96=[1]Lists!BF396,'[1]Multi-Field'!$F$96="undrained"),BH396,""))</f>
        <v/>
      </c>
      <c r="FA396" s="409" t="str">
        <f>IF(AND('[1]Multi-Field'!$E$97=[1]Lists!BF396,'[1]Multi-Field'!$F$97="Drained"),BI396,IF(AND('[1]Multi-Field'!$E$97=[1]Lists!BF396,'[1]Multi-Field'!$F$97="undrained"),BH396,""))</f>
        <v/>
      </c>
      <c r="FB396" s="409" t="str">
        <f>IF(AND('[1]Multi-Field'!$E$98=[1]Lists!BF396,'[1]Multi-Field'!$F$98="Drained"),BI396,IF(AND('[1]Multi-Field'!$E$98=[1]Lists!BF396,'[1]Multi-Field'!$F$98="undrained"),BH396,""))</f>
        <v/>
      </c>
      <c r="FC396" s="409" t="str">
        <f>IF(AND('[1]Multi-Field'!$E$99=[1]Lists!BF396,'[1]Multi-Field'!$F$99="Drained"),BI396,IF(AND('[1]Multi-Field'!$E$99=[1]Lists!BF396,'[1]Multi-Field'!$F$99="undrained"),BH396,""))</f>
        <v/>
      </c>
      <c r="FD396" s="409" t="str">
        <f>IF(AND('[1]Multi-Field'!$E$100=[1]Lists!BF396,'[1]Multi-Field'!$F$100="Drained"),BI396,IF(AND('[1]Multi-Field'!$E$100=[1]Lists!BF396,'[1]Multi-Field'!$F$100="undrained"),BH396,""))</f>
        <v/>
      </c>
      <c r="FE396" s="409" t="str">
        <f>IF(AND('[1]Multi-Field'!$E$101=[1]Lists!BF396,'[1]Multi-Field'!$F$101="Drained"),BI396,IF(AND('[1]Multi-Field'!$E$101=[1]Lists!BF396,'[1]Multi-Field'!$F$101="undrained"),BH396,""))</f>
        <v/>
      </c>
      <c r="FF396" s="409" t="str">
        <f>IF(AND('[1]Multi-Field'!$E$102=[1]Lists!BF396,'[1]Multi-Field'!$F$102="Drained"),BI396,IF(AND('[1]Multi-Field'!$E$102=[1]Lists!BF396,'[1]Multi-Field'!$F$102="undrained"),BH396,""))</f>
        <v/>
      </c>
      <c r="FG396" s="409" t="str">
        <f>IF(AND('[1]Multi-Field'!$E$103=[1]Lists!BF396,'[1]Multi-Field'!$F$103="Drained"),BI396,IF(AND('[1]Multi-Field'!$E$103=[1]Lists!BF396,'[1]Multi-Field'!$F$103="undrained"),BH396,""))</f>
        <v/>
      </c>
      <c r="FH396" s="409" t="str">
        <f>IF(AND('[1]Multi-Field'!$E$104=[1]Lists!BF396,'[1]Multi-Field'!$F$104="Drained"),BI396,IF(AND('[1]Multi-Field'!$E$104=[1]Lists!BF396,'[1]Multi-Field'!$F$104="undrained"),BH396,""))</f>
        <v/>
      </c>
      <c r="FI396" s="409" t="str">
        <f>IF(AND('[1]Multi-Field'!$E$105=[1]Lists!BF396,'[1]Multi-Field'!$F$105="Drained"),BI396,IF(AND('[1]Multi-Field'!$E$105=[1]Lists!BF396,'[1]Multi-Field'!$F$105="undrained"),BH396,""))</f>
        <v/>
      </c>
      <c r="FJ396" s="409" t="str">
        <f>IF(AND('[1]Multi-Field'!$E$106=[1]Lists!BF396,'[1]Multi-Field'!$F$106="Drained"),BI396,IF(AND('[1]Multi-Field'!$E$106=[1]Lists!BF396,'[1]Multi-Field'!$F$106="undrained"),BH396,""))</f>
        <v/>
      </c>
      <c r="FK396" s="409" t="str">
        <f>IF(AND('[1]Multi-Field'!$E$107=[1]Lists!BF396,'[1]Multi-Field'!$F$107="Drained"),BI396,IF(AND('[1]Multi-Field'!$E$107=[1]Lists!BF396,'[1]Multi-Field'!$F$107="undrained"),BH396,""))</f>
        <v/>
      </c>
      <c r="FL396" s="409" t="str">
        <f>IF(AND('[1]Multi-Field'!$E$108=[1]Lists!BF396,'[1]Multi-Field'!$F$108="Drained"),BI396,IF(AND('[1]Multi-Field'!$E$108=[1]Lists!BF396,'[1]Multi-Field'!$F$108="undrained"),BH396,""))</f>
        <v/>
      </c>
      <c r="FM396" s="409" t="str">
        <f>IF(AND('[1]Multi-Field'!$E$109=[1]Lists!BF396,'[1]Multi-Field'!$F$109="Drained"),BI396,IF(AND('[1]Multi-Field'!$E$109=[1]Lists!BF396,'[1]Multi-Field'!$F$109="undrained"),BH396,""))</f>
        <v/>
      </c>
      <c r="FN396" s="409" t="str">
        <f>IF(AND('[1]Multi-Field'!$E$110=[1]Lists!BF396,'[1]Multi-Field'!$F$110="Drained"),BI396,IF(AND('[1]Multi-Field'!$E$110=[1]Lists!BF396,'[1]Multi-Field'!$F$110="undrained"),BH396,""))</f>
        <v/>
      </c>
      <c r="FO396" s="409" t="str">
        <f>IF(AND('[1]Multi-Field'!$E$111=[1]Lists!BF396,'[1]Multi-Field'!$F$111="Drained"),BI396,IF(AND('[1]Multi-Field'!$E$111=[1]Lists!BF396,'[1]Multi-Field'!$F$111="undrained"),BH396,""))</f>
        <v/>
      </c>
      <c r="FP396" s="409" t="str">
        <f>IF(AND('[1]Multi-Field'!$E$112=[1]Lists!BF396,'[1]Multi-Field'!$F$112="Drained"),BI396,IF(AND('[1]Multi-Field'!$E$112=[1]Lists!BF396,'[1]Multi-Field'!$F$112="undrained"),BH396,""))</f>
        <v/>
      </c>
      <c r="FQ396" s="409" t="str">
        <f>IF(AND('[1]Multi-Field'!$E$113=[1]Lists!BF396,'[1]Multi-Field'!$F$113="Drained"),BI396,IF(AND('[1]Multi-Field'!$E$113=[1]Lists!BF396,'[1]Multi-Field'!$F$113="undrained"),BH396,""))</f>
        <v/>
      </c>
      <c r="FR396" s="409" t="str">
        <f>IF(AND('[1]Multi-Field'!$E$114=[1]Lists!BF396,'[1]Multi-Field'!$F$114="Drained"),BI396,IF(AND('[1]Multi-Field'!$E$114=[1]Lists!BF396,'[1]Multi-Field'!$F$114="undrained"),BH396,""))</f>
        <v/>
      </c>
      <c r="FS396" s="409" t="str">
        <f>IF(AND('[1]Multi-Field'!$E$115=[1]Lists!BF396,'[1]Multi-Field'!$F$115="Drained"),BI396,IF(AND('[1]Multi-Field'!$E$115=[1]Lists!BF396,'[1]Multi-Field'!$F$115="undrained"),BH396,""))</f>
        <v/>
      </c>
      <c r="FT396" s="409" t="str">
        <f>IF(AND('[1]Multi-Field'!$E$116=[1]Lists!BF396,'[1]Multi-Field'!$F$116="Drained"),BI396,IF(AND('[1]Multi-Field'!$E$116=[1]Lists!BF396,'[1]Multi-Field'!$F$116="undrained"),BH396,""))</f>
        <v/>
      </c>
      <c r="FU396" s="409" t="str">
        <f>IF(AND('[1]Multi-Field'!$E$117=[1]Lists!BF396,'[1]Multi-Field'!$F$117="Drained"),BI396,IF(AND('[1]Multi-Field'!$E$117=[1]Lists!BF396,'[1]Multi-Field'!$F$117="undrained"),BH396,""))</f>
        <v/>
      </c>
      <c r="FV396" s="409" t="str">
        <f>IF(AND('[1]Multi-Field'!$E$118=[1]Lists!BF396,'[1]Multi-Field'!$F$118="Drained"),BI396,IF(AND('[1]Multi-Field'!$E$118=[1]Lists!BF396,'[1]Multi-Field'!$F$118="undrained"),BH396,""))</f>
        <v/>
      </c>
      <c r="FW396" s="409" t="str">
        <f>IF(AND('[1]Multi-Field'!$E$119=[1]Lists!BF396,'[1]Multi-Field'!$F$119="Drained"),BI396,IF(AND('[1]Multi-Field'!$E$119=[1]Lists!BF396,'[1]Multi-Field'!$F$119="undrained"),BH396,""))</f>
        <v/>
      </c>
      <c r="FX396" s="409" t="str">
        <f>IF(AND('[1]Multi-Field'!$E$120=[1]Lists!BF396,'[1]Multi-Field'!$F$120="Drained"),BI396,IF(AND('[1]Multi-Field'!$E$120=[1]Lists!BF396,'[1]Multi-Field'!$F$120="undrained"),BH396,""))</f>
        <v/>
      </c>
      <c r="GC396" s="4">
        <v>1</v>
      </c>
    </row>
    <row r="397" spans="1:185" ht="13.5" customHeight="1">
      <c r="A397" s="7" t="s">
        <v>483</v>
      </c>
      <c r="B397" s="7"/>
      <c r="C397" s="7"/>
      <c r="D397" s="8">
        <v>70</v>
      </c>
      <c r="E397" s="8">
        <f t="shared" si="60"/>
        <v>70</v>
      </c>
      <c r="F397" s="8">
        <f t="shared" si="61"/>
        <v>70</v>
      </c>
      <c r="G397" s="8">
        <v>70</v>
      </c>
      <c r="H397" s="8">
        <v>75</v>
      </c>
      <c r="I397" s="8">
        <f t="shared" si="64"/>
        <v>75</v>
      </c>
      <c r="J397" s="8">
        <f t="shared" si="65"/>
        <v>75</v>
      </c>
      <c r="K397" s="8">
        <v>75</v>
      </c>
      <c r="L397" s="8">
        <v>130</v>
      </c>
      <c r="M397" s="8">
        <f t="shared" si="62"/>
        <v>130</v>
      </c>
      <c r="N397" s="8">
        <f t="shared" si="63"/>
        <v>130</v>
      </c>
      <c r="O397" s="8">
        <v>130</v>
      </c>
      <c r="P397" s="391">
        <v>372</v>
      </c>
      <c r="Q397" s="394"/>
      <c r="R397" s="395" t="b">
        <f>IF(OR('Multi-Field'!AA374=Lists!$AC$42,'Multi-Field'!AA374=Lists!$AC$43),IF('Multi-Field'!Z374="x",(IF('Multi-Field'!AC374=Lists!$Q$11,Lists!$R$11,IF('Multi-Field'!AC374=Lists!$Q$12,Lists!$R$12,IF('Multi-Field'!AC374=Lists!$Q$13,Lists!$R$13,IF('Multi-Field'!AC374=Lists!$Q$14,Lists!$R$14))))),IF('Multi-Field'!X374="x",(IF('Multi-Field'!AC374=Lists!$Q$11,Lists!$S$11,IF('Multi-Field'!AC374=Lists!$Q$12,Lists!$S$12,IF('Multi-Field'!AC374=Lists!$Q$13,Lists!$S$13,IF('Multi-Field'!AC374=Lists!$Q$14,Lists!$S$14))))),IF('Multi-Field'!V374="x",(IF('Multi-Field'!AC374=Lists!$Q$11,Lists!$T$11,IF('Multi-Field'!AC374=Lists!$Q$12,Lists!$T$12,IF('Multi-Field'!AC374=Lists!$Q$13,Lists!$T$13,IF('Multi-Field'!AC374=Lists!$Q$14,Lists!$T$14))))),0))))</f>
        <v>0</v>
      </c>
      <c r="S397" s="395" t="str">
        <f t="shared" si="59"/>
        <v/>
      </c>
      <c r="T397" s="395"/>
      <c r="U397" s="396"/>
      <c r="BF397" s="411" t="s">
        <v>1561</v>
      </c>
      <c r="BG397" s="412">
        <v>2</v>
      </c>
      <c r="BH397" s="412">
        <v>5.5</v>
      </c>
      <c r="BI397" s="412">
        <v>5.5</v>
      </c>
      <c r="BJ397" s="409" t="e">
        <f>IF(AND('[1]Single Field'!#REF!=[1]Lists!BF397,'[1]Single Field'!#REF!="Drained"),"x",IF(AND('[1]Single Field'!#REF!=[1]Lists!BF397,'[1]Single Field'!#REF!="Undrained"),O,""))</f>
        <v>#REF!</v>
      </c>
      <c r="BK397" s="409" t="str">
        <f>IF(AND('[1]Multi-Field'!$E$3=[1]Lists!BF397,'[1]Multi-Field'!$F$3="Drained"),BI397,IF(AND('[1]Multi-Field'!$E$3=BF397,'[1]Multi-Field'!$F$3="undrained"),BH397,""))</f>
        <v/>
      </c>
      <c r="BL397" s="409" t="str">
        <f>IF(AND('[1]Multi-Field'!$E$4=BF397,'[1]Multi-Field'!$F$4="Drained"),BI397,IF(AND('[1]Multi-Field'!$E$4=BF397,'[1]Multi-Field'!$F$4="undrained"),BH397,""))</f>
        <v/>
      </c>
      <c r="BM397" s="409" t="str">
        <f>IF(AND('[1]Multi-Field'!$E$5=BF397,'[1]Multi-Field'!$F$5="Drained"),BI397,IF(AND('[1]Multi-Field'!$E$5=BF397,'[1]Multi-Field'!$F$5="undrained"),BH397,""))</f>
        <v/>
      </c>
      <c r="BN397" s="409" t="str">
        <f>IF(AND('[1]Multi-Field'!$E$6=BF397,'[1]Multi-Field'!$F$6="Drained"),BI397,IF(AND('[1]Multi-Field'!$E$6=BF397,'[1]Multi-Field'!$F$6="undrained"),BH397,""))</f>
        <v/>
      </c>
      <c r="BO397" s="409" t="str">
        <f>IF(AND('[1]Multi-Field'!$E$7=BF397,'[1]Multi-Field'!$F$7="Drained"),BI397,IF(AND('[1]Multi-Field'!$E$7=BF397,'[1]Multi-Field'!$F$7="undrained"),BH397,""))</f>
        <v/>
      </c>
      <c r="BP397" s="409" t="str">
        <f>IF(AND('[1]Multi-Field'!$E$8=BF397,'[1]Multi-Field'!$F$8="Drained"),BI397,IF(AND('[1]Multi-Field'!$E$8=BF397,'[1]Multi-Field'!$F$8="undrained"),BH397,""))</f>
        <v/>
      </c>
      <c r="BQ397" s="409" t="str">
        <f>IF(AND('[1]Multi-Field'!$E$9=BF397,'[1]Multi-Field'!$F$9="Drained"),BI397,IF(AND('[1]Multi-Field'!$E$9=BF397,'[1]Multi-Field'!$F$9="undrained"),BH397,""))</f>
        <v/>
      </c>
      <c r="BR397" s="409" t="str">
        <f>IF(AND('[1]Multi-Field'!$E$10=BF397,'[1]Multi-Field'!$F$10="Drained"),BI397,IF(AND('[1]Multi-Field'!$E$10=BF397,'[1]Multi-Field'!$F$10="undrained"),BH397,""))</f>
        <v/>
      </c>
      <c r="BS397" s="409" t="str">
        <f>IF(AND('[1]Multi-Field'!$E$11=BF397,'[1]Multi-Field'!$F$11="Drained"),BI397,IF(AND('[1]Multi-Field'!$E$11=BF397,'[1]Multi-Field'!$F$11="undrained"),BH397,""))</f>
        <v/>
      </c>
      <c r="BT397" s="409" t="str">
        <f>IF(AND('[1]Multi-Field'!$E$12=BF397,'[1]Multi-Field'!$F$12="Drained"),BI397,IF(AND('[1]Multi-Field'!$E$12=BF397,'[1]Multi-Field'!$F$12="undrained"),BH397,""))</f>
        <v/>
      </c>
      <c r="BU397" s="409" t="str">
        <f>IF(AND('[1]Multi-Field'!$E$13=BF397,'[1]Multi-Field'!$F$13="Drained"),BI397,IF(AND('[1]Multi-Field'!$E$3=BF397,'[1]Multi-Field'!$F$13="undrained"),BH397,""))</f>
        <v/>
      </c>
      <c r="BV397" s="409" t="str">
        <f>IF(AND('[1]Multi-Field'!$E$14=BF397,'[1]Multi-Field'!$F$14="Drained"),BI397,IF(AND('[1]Multi-Field'!$E$14=BF397,'[1]Multi-Field'!$F$14="undrained"),BH397,""))</f>
        <v/>
      </c>
      <c r="BW397" s="409" t="str">
        <f>IF(AND('[1]Multi-Field'!$E$15=BF397,'[1]Multi-Field'!$F$15="Drained"),BI397,IF(AND('[1]Multi-Field'!$E$15=BF397,'[1]Multi-Field'!$F$15="undrained"),BH397,""))</f>
        <v/>
      </c>
      <c r="BX397" s="409" t="str">
        <f>IF(AND('[1]Multi-Field'!$E$16=[1]Lists!BF397,'[1]Multi-Field'!$F$16="Drained"),BI397,IF(AND('[1]Multi-Field'!$E$16=[1]Lists!BF397,'[1]Multi-Field'!$F$16="undrained"),BH397,""))</f>
        <v/>
      </c>
      <c r="BY397" s="409" t="str">
        <f>IF(AND('[1]Multi-Field'!$E$17=[1]Lists!BF397,'[1]Multi-Field'!$F$17="Drained"),BI397,IF(AND('[1]Multi-Field'!$E$17=[1]Lists!BF397,'[1]Multi-Field'!$F$17="undrained"),BH397,""))</f>
        <v/>
      </c>
      <c r="BZ397" s="409" t="str">
        <f>IF(AND('[1]Multi-Field'!$E$18=[1]Lists!BF397,'[1]Multi-Field'!$F$18="Drained"),BI397,IF(AND('[1]Multi-Field'!$E$18=[1]Lists!BF397,'[1]Multi-Field'!$F$18="undrained"),BH397,""))</f>
        <v/>
      </c>
      <c r="CA397" s="409" t="str">
        <f>IF(AND('[1]Multi-Field'!$E$19=[1]Lists!BF397,'[1]Multi-Field'!$F$19="Drained"),BI397,IF(AND('[1]Multi-Field'!$E$19=[1]Lists!BF397,'[1]Multi-Field'!$F$19="undrained"),BH397,""))</f>
        <v/>
      </c>
      <c r="CB397" s="409" t="str">
        <f>IF(AND('[1]Multi-Field'!$E$20=[1]Lists!BF397,'[1]Multi-Field'!$F$20="Drained"),BI397,IF(AND('[1]Multi-Field'!$E$20=[1]Lists!BF397,'[1]Multi-Field'!$F$20="undrained"),BH397,""))</f>
        <v/>
      </c>
      <c r="CC397" s="409" t="str">
        <f>IF(AND('[1]Multi-Field'!$E$21=[1]Lists!BF397,'[1]Multi-Field'!$F$21="Drained"),BI397,IF(AND('[1]Multi-Field'!$E$21=[1]Lists!BF397,'[1]Multi-Field'!$F$21="undrained"),BH397,""))</f>
        <v/>
      </c>
      <c r="CD397" s="409" t="str">
        <f>IF(AND('[1]Multi-Field'!$E$22=[1]Lists!BF397,'[1]Multi-Field'!$F$22="Drained"),BI397,IF(AND('[1]Multi-Field'!$E$22=[1]Lists!BF397,'[1]Multi-Field'!$F$22="undrained"),BH397,""))</f>
        <v/>
      </c>
      <c r="CE397" s="409" t="str">
        <f>IF(AND('[1]Multi-Field'!$E$23=[1]Lists!BF397,'[1]Multi-Field'!$F$23="Drained"),BI397,IF(AND('[1]Multi-Field'!$E$23=[1]Lists!BF397,'[1]Multi-Field'!$F$23="undrained"),BH397,""))</f>
        <v/>
      </c>
      <c r="CF397" s="409" t="str">
        <f>IF(AND('[1]Multi-Field'!$E$24=[1]Lists!BF397,'[1]Multi-Field'!$F$24="Drained"),BI397,IF(AND('[1]Multi-Field'!$E$24=[1]Lists!BF397,'[1]Multi-Field'!$F$24="undrained"),BH397,""))</f>
        <v/>
      </c>
      <c r="CG397" s="409" t="str">
        <f>IF(AND('[1]Multi-Field'!$E$25=[1]Lists!BF397,'[1]Multi-Field'!$F$25="Drained"),BI397,IF(AND('[1]Multi-Field'!$E$25=[1]Lists!BF397,'[1]Multi-Field'!$F$25="undrained"),BH397,""))</f>
        <v/>
      </c>
      <c r="CH397" s="409" t="str">
        <f>IF(AND('[1]Multi-Field'!$E$26=[1]Lists!BF397,'[1]Multi-Field'!$F$26="Drained"),BI397,IF(AND('[1]Multi-Field'!$E$26=[1]Lists!BF397,'[1]Multi-Field'!$F$26="undrained"),BH397,""))</f>
        <v/>
      </c>
      <c r="CI397" s="409" t="str">
        <f>IF(AND('[1]Multi-Field'!$E$27=[1]Lists!BF397,'[1]Multi-Field'!$F$27="Drained"),BI397,IF(AND('[1]Multi-Field'!$E$27=[1]Lists!BF397,'[1]Multi-Field'!$F$27="undrained"),BH397,""))</f>
        <v/>
      </c>
      <c r="CJ397" s="409" t="str">
        <f>IF(AND('[1]Multi-Field'!$E$28=[1]Lists!BF397,'[1]Multi-Field'!$F$28="Drained"),BI397,IF(AND('[1]Multi-Field'!$E$28=[1]Lists!BF397,'[1]Multi-Field'!$F$28="undrained"),BH397,""))</f>
        <v/>
      </c>
      <c r="CK397" s="409" t="str">
        <f>IF(AND('[1]Multi-Field'!$E$29=[1]Lists!BF397,'[1]Multi-Field'!$F$29="Drained"),BI397,IF(AND('[1]Multi-Field'!$E$29=[1]Lists!BF397,'[1]Multi-Field'!$F$29="undrained"),BH397,""))</f>
        <v/>
      </c>
      <c r="CL397" s="409" t="str">
        <f>IF(AND('[1]Multi-Field'!$E$30=[1]Lists!BF397,'[1]Multi-Field'!$F$30="Drained"),BI397,IF(AND('[1]Multi-Field'!$E$30=[1]Lists!BF397,'[1]Multi-Field'!$F$30="undrained"),BH397,""))</f>
        <v/>
      </c>
      <c r="CM397" s="409" t="str">
        <f>IF(AND('[1]Multi-Field'!$E$31=[1]Lists!BF397,'[1]Multi-Field'!$F$31="Drained"),BI397,IF(AND('[1]Multi-Field'!$E$31=[1]Lists!BF397,'[1]Multi-Field'!$F$31="undrained"),BH397,""))</f>
        <v/>
      </c>
      <c r="CN397" s="409" t="str">
        <f>IF(AND('[1]Multi-Field'!$E$32=[1]Lists!BF397,'[1]Multi-Field'!$F$32="Drained"),BI397,IF(AND('[1]Multi-Field'!$E$32=[1]Lists!BF397,'[1]Multi-Field'!$F$32="undrained"),BH397,""))</f>
        <v/>
      </c>
      <c r="CO397" s="409" t="str">
        <f>IF(AND('[1]Multi-Field'!$E$33=[1]Lists!BF397,'[1]Multi-Field'!$F$33="Drained"),BI397,IF(AND('[1]Multi-Field'!$E$33=[1]Lists!BF397,'[1]Multi-Field'!$F$33="undrained"),BH397,""))</f>
        <v/>
      </c>
      <c r="CP397" s="409" t="str">
        <f>IF(AND('[1]Multi-Field'!$E$34=[1]Lists!BF397,'[1]Multi-Field'!$F$34="Drained"),BI397,IF(AND('[1]Multi-Field'!$E$34=[1]Lists!BF397,'[1]Multi-Field'!$F$34="undrained"),BH397,""))</f>
        <v/>
      </c>
      <c r="CQ397" s="409" t="str">
        <f>IF(AND('[1]Multi-Field'!$E$35=[1]Lists!BF397,'[1]Multi-Field'!$F$35="Drained"),BI397,IF(AND('[1]Multi-Field'!$E$35=[1]Lists!BF397,'[1]Multi-Field'!$F$35="undrained"),BH397,""))</f>
        <v/>
      </c>
      <c r="CR397" s="409" t="str">
        <f>IF(AND('[1]Multi-Field'!$E$36=[1]Lists!BF397,'[1]Multi-Field'!$F$36="Drained"),BI397,IF(AND('[1]Multi-Field'!$E$36=[1]Lists!BF397,'[1]Multi-Field'!$F$36="undrained"),BH397,""))</f>
        <v/>
      </c>
      <c r="CS397" s="409" t="str">
        <f>IF(AND('[1]Multi-Field'!$E$37=[1]Lists!BF397,'[1]Multi-Field'!$F$37="Drained"),BI397,IF(AND('[1]Multi-Field'!$E$37=[1]Lists!BF397,'[1]Multi-Field'!$F$37="undrained"),BH397,""))</f>
        <v/>
      </c>
      <c r="CT397" s="409" t="str">
        <f>IF(AND('[1]Multi-Field'!$E$38=[1]Lists!BF397,'[1]Multi-Field'!$F$38="Drained"),BI397,IF(AND('[1]Multi-Field'!$E$38=[1]Lists!BF397,'[1]Multi-Field'!$F$38="undrained"),BH397,""))</f>
        <v/>
      </c>
      <c r="CU397" s="409" t="str">
        <f>IF(AND('[1]Multi-Field'!$E$39=[1]Lists!BF397,'[1]Multi-Field'!$F$39="Drained"),BI397,IF(AND('[1]Multi-Field'!$E$39=[1]Lists!BF397,'[1]Multi-Field'!$F$39="undrained"),BH397,""))</f>
        <v/>
      </c>
      <c r="CV397" s="409" t="str">
        <f>IF(AND('[1]Multi-Field'!$E$40=[1]Lists!BF397,'[1]Multi-Field'!$F$40="Drained"),BI397,IF(AND('[1]Multi-Field'!$E$40=[1]Lists!BF397,'[1]Multi-Field'!$F$40="undrained"),BH397,""))</f>
        <v/>
      </c>
      <c r="CW397" s="409" t="str">
        <f>IF(AND('[1]Multi-Field'!$E$41=[1]Lists!BF397,'[1]Multi-Field'!$F$40="Drained"),BI397,IF(AND('[1]Multi-Field'!$E$40=[1]Lists!BF397,'[1]Multi-Field'!$F$40="undrained"),BH397,""))</f>
        <v/>
      </c>
      <c r="CX397" s="409" t="str">
        <f>IF(AND('[1]Multi-Field'!$E$42=[1]Lists!BF397,'[1]Multi-Field'!$F$42="Drained"),BI397,IF(AND('[1]Multi-Field'!$E$42=[1]Lists!BF397,'[1]Multi-Field'!$F$42="undrained"),BH397,""))</f>
        <v/>
      </c>
      <c r="CY397" s="409" t="str">
        <f>IF(AND('[1]Multi-Field'!$E$43=[1]Lists!BF397,'[1]Multi-Field'!$F$43="Drained"),BI397,IF(AND('[1]Multi-Field'!$E$43=[1]Lists!BF397,'[1]Multi-Field'!$F$43="undrained"),BH397,""))</f>
        <v/>
      </c>
      <c r="CZ397" s="409" t="str">
        <f>IF(AND('[1]Multi-Field'!$E$44=[1]Lists!BF397,'[1]Multi-Field'!$F$44="Drained"),BI397,IF(AND('[1]Multi-Field'!$E$44=[1]Lists!BF397,'[1]Multi-Field'!$F$44="undrained"),BH397,""))</f>
        <v/>
      </c>
      <c r="DA397" s="409" t="str">
        <f>IF(AND('[1]Multi-Field'!$E$45=[1]Lists!BF397,'[1]Multi-Field'!$F$45="Drained"),BI397,IF(AND('[1]Multi-Field'!$E$45=[1]Lists!BF397,'[1]Multi-Field'!$F$45="undrained"),BH397,""))</f>
        <v/>
      </c>
      <c r="DB397" s="409" t="str">
        <f>IF(AND('[1]Multi-Field'!$E$46=[1]Lists!BF397,'[1]Multi-Field'!$F$46="Drained"),BI397,IF(AND('[1]Multi-Field'!$E$46=[1]Lists!BF397,'[1]Multi-Field'!$F$46="undrained"),BH397,""))</f>
        <v/>
      </c>
      <c r="DC397" s="409" t="str">
        <f>IF(AND('[1]Multi-Field'!$E$47=[1]Lists!BF397,'[1]Multi-Field'!$F$47="Drained"),BI397,IF(AND('[1]Multi-Field'!$E$47=[1]Lists!BF397,'[1]Multi-Field'!$F$47="undrained"),BH397,""))</f>
        <v/>
      </c>
      <c r="DD397" s="409" t="str">
        <f>IF(AND('[1]Multi-Field'!$E$48=[1]Lists!BF397,'[1]Multi-Field'!$F$48="Drained"),BI397,IF(AND('[1]Multi-Field'!$E$48=[1]Lists!BF397,'[1]Multi-Field'!$F$48="undrained"),BH397,""))</f>
        <v/>
      </c>
      <c r="DE397" s="409" t="str">
        <f>IF(AND('[1]Multi-Field'!$E$49=[1]Lists!BF397,'[1]Multi-Field'!$F$49="Drained"),BI397,IF(AND('[1]Multi-Field'!$E$49=[1]Lists!BF397,'[1]Multi-Field'!$F$9="undrained"),BH397,""))</f>
        <v/>
      </c>
      <c r="DF397" s="409" t="str">
        <f>IF(AND('[1]Multi-Field'!$E$50=[1]Lists!BF397,'[1]Multi-Field'!$F$50="Drained"),BI397,IF(AND('[1]Multi-Field'!$E$50=[1]Lists!BF397,'[1]Multi-Field'!$F$50="undrained"),BH397,""))</f>
        <v/>
      </c>
      <c r="DG397" s="409" t="str">
        <f>IF(AND('[1]Multi-Field'!$E$51=[1]Lists!BF397,'[1]Multi-Field'!$F$51="Drained"),BI397,IF(AND('[1]Multi-Field'!$E$51=[1]Lists!BF397,'[1]Multi-Field'!$F$51="undrained"),BH397,""))</f>
        <v/>
      </c>
      <c r="DH397" s="409" t="str">
        <f>IF(AND('[1]Multi-Field'!$E$52=[1]Lists!BF397,'[1]Multi-Field'!$F$52="Drained"),BI397,IF(AND('[1]Multi-Field'!$E$52=[1]Lists!BF397,'[1]Multi-Field'!$F$52="undrained"),BH397,""))</f>
        <v/>
      </c>
      <c r="DI397" s="409" t="str">
        <f>IF(AND('[1]Multi-Field'!$E$53=[1]Lists!BF397,'[1]Multi-Field'!$F$53="Drained"),BI397,IF(AND('[1]Multi-Field'!$E$53=[1]Lists!BF397,'[1]Multi-Field'!$F$53="undrained"),BH397,""))</f>
        <v/>
      </c>
      <c r="DJ397" s="409" t="str">
        <f>IF(AND('[1]Multi-Field'!$E$54=[1]Lists!BF397,'[1]Multi-Field'!$F$54="Drained"),BI397,IF(AND('[1]Multi-Field'!$E$54=[1]Lists!BF397,'[1]Multi-Field'!$F$54="undrained"),BH397,""))</f>
        <v/>
      </c>
      <c r="DK397" s="409" t="str">
        <f>IF(AND('[1]Multi-Field'!$E$55=[1]Lists!BF397,'[1]Multi-Field'!$F$55="Drained"),BI397,IF(AND('[1]Multi-Field'!$E$55=[1]Lists!BF397,'[1]Multi-Field'!$F$55="undrained"),BH397,""))</f>
        <v/>
      </c>
      <c r="DL397" s="409" t="str">
        <f>IF(AND('[1]Multi-Field'!$E$56=[1]Lists!BF397,'[1]Multi-Field'!$F$56="Drained"),BI397,IF(AND('[1]Multi-Field'!$E$56=[1]Lists!BF397,'[1]Multi-Field'!$F$56="undrained"),BH397,""))</f>
        <v/>
      </c>
      <c r="DM397" s="409" t="str">
        <f>IF(AND('[1]Multi-Field'!$E$57=[1]Lists!BF397,'[1]Multi-Field'!$F$57="Drained"),BI397,IF(AND('[1]Multi-Field'!$E$57=[1]Lists!BF397,'[1]Multi-Field'!$F$57="undrained"),BH397,""))</f>
        <v/>
      </c>
      <c r="DN397" s="409" t="str">
        <f>IF(AND('[1]Multi-Field'!$E$58=[1]Lists!BF397,'[1]Multi-Field'!$F$58="Drained"),BI397,IF(AND('[1]Multi-Field'!$E$58=[1]Lists!BF397,'[1]Multi-Field'!$F$58="undrained"),BH397,""))</f>
        <v/>
      </c>
      <c r="DO397" s="409" t="str">
        <f>IF(AND('[1]Multi-Field'!$E$59=[1]Lists!BF397,'[1]Multi-Field'!$F$59="Drained"),BI397,IF(AND('[1]Multi-Field'!$E$59=[1]Lists!BF397,'[1]Multi-Field'!$F$59="undrained"),BH397,""))</f>
        <v/>
      </c>
      <c r="DP397" s="409" t="str">
        <f>IF(AND('[1]Multi-Field'!$E$60=[1]Lists!BF397,'[1]Multi-Field'!$F$60="Drained"),BI397,IF(AND('[1]Multi-Field'!$E$60=[1]Lists!BF397,'[1]Multi-Field'!$F$60="undrained"),BH397,""))</f>
        <v/>
      </c>
      <c r="DQ397" s="409" t="str">
        <f>IF(AND('[1]Multi-Field'!$E$61=[1]Lists!BF397,'[1]Multi-Field'!$F$61="Drained"),BI397,IF(AND('[1]Multi-Field'!$E$61=[1]Lists!BF397,'[1]Multi-Field'!$F$61="undrained"),BH397,""))</f>
        <v/>
      </c>
      <c r="DR397" s="409" t="str">
        <f>IF(AND('[1]Multi-Field'!$E$62=[1]Lists!BF397,'[1]Multi-Field'!$F$62="Drained"),BI397,IF(AND('[1]Multi-Field'!$E$62=[1]Lists!BF397,'[1]Multi-Field'!$F$62="undrained"),BH397,""))</f>
        <v/>
      </c>
      <c r="DS397" s="409" t="str">
        <f>IF(AND('[1]Multi-Field'!$E$63=[1]Lists!BF397,'[1]Multi-Field'!$F$63="Drained"),BI397,IF(AND('[1]Multi-Field'!$E$63=[1]Lists!BF397,'[1]Multi-Field'!$F$63="undrained"),BH397,""))</f>
        <v/>
      </c>
      <c r="DT397" s="409" t="str">
        <f>IF(AND('[1]Multi-Field'!$E$64=[1]Lists!BF397,'[1]Multi-Field'!$F$64="Drained"),BI397,IF(AND('[1]Multi-Field'!$E$64=[1]Lists!BF397,'[1]Multi-Field'!$F$64="undrained"),BH397,""))</f>
        <v/>
      </c>
      <c r="DU397" s="409" t="str">
        <f>IF(AND('[1]Multi-Field'!$E$65=[1]Lists!BF397,'[1]Multi-Field'!$F$65="Drained"),BI397,IF(AND('[1]Multi-Field'!$E$65=[1]Lists!BF397,'[1]Multi-Field'!$F$65="undrained"),BH397,""))</f>
        <v/>
      </c>
      <c r="DV397" s="409" t="str">
        <f>IF(AND('[1]Multi-Field'!$E$66=[1]Lists!BF397,'[1]Multi-Field'!$F$66="Drained"),BI397,IF(AND('[1]Multi-Field'!$E$66=[1]Lists!BF397,'[1]Multi-Field'!$F$66="undrained"),BH397,""))</f>
        <v/>
      </c>
      <c r="DW397" s="409" t="str">
        <f>IF(AND('[1]Multi-Field'!$E$67=[1]Lists!BF397,'[1]Multi-Field'!$F$67="Drained"),BI397,IF(AND('[1]Multi-Field'!$E$67=[1]Lists!BF397,'[1]Multi-Field'!$F$67="undrained"),BH397,""))</f>
        <v/>
      </c>
      <c r="DX397" s="409" t="str">
        <f>IF(AND('[1]Multi-Field'!$E$68=[1]Lists!BF397,'[1]Multi-Field'!$F$68="Drained"),BI397,IF(AND('[1]Multi-Field'!$E$68=[1]Lists!BF397,'[1]Multi-Field'!$F$68="undrained"),BH397,""))</f>
        <v/>
      </c>
      <c r="DY397" s="409" t="str">
        <f>IF(AND('[1]Multi-Field'!$E$69=[1]Lists!BF397,'[1]Multi-Field'!$F$69="Drained"),BI397,IF(AND('[1]Multi-Field'!$E$69=[1]Lists!BF397,'[1]Multi-Field'!$F$69="undrained"),BH397,""))</f>
        <v/>
      </c>
      <c r="DZ397" s="409" t="str">
        <f>IF(AND('[1]Multi-Field'!$E$70=[1]Lists!BF397,'[1]Multi-Field'!$F$70="Drained"),BI397,IF(AND('[1]Multi-Field'!$E$70=[1]Lists!BF397,'[1]Multi-Field'!$F$70="undrained"),BH397,""))</f>
        <v/>
      </c>
      <c r="EA397" s="409" t="str">
        <f>IF(AND('[1]Multi-Field'!$E$71=[1]Lists!BF397,'[1]Multi-Field'!$F$71="Drained"),BI397,IF(AND('[1]Multi-Field'!$E$71=[1]Lists!BF397,'[1]Multi-Field'!$F$71="undrained"),BH397,""))</f>
        <v/>
      </c>
      <c r="EB397" s="409" t="str">
        <f>IF(AND('[1]Multi-Field'!$E$72=[1]Lists!BF397,'[1]Multi-Field'!$F$72="Drained"),BI397,IF(AND('[1]Multi-Field'!$E$72=[1]Lists!BF397,'[1]Multi-Field'!$F$72="undrained"),BH397,""))</f>
        <v/>
      </c>
      <c r="EC397" s="409" t="str">
        <f>IF(AND('[1]Multi-Field'!$E$73=[1]Lists!BF397,'[1]Multi-Field'!$F$73="Drained"),BI397,IF(AND('[1]Multi-Field'!$E$73=[1]Lists!BF397,'[1]Multi-Field'!$F$73="undrained"),BH397,""))</f>
        <v/>
      </c>
      <c r="ED397" s="409" t="str">
        <f>IF(AND('[1]Multi-Field'!$E$74=[1]Lists!BF397,'[1]Multi-Field'!$F$74="Drained"),BI397,IF(AND('[1]Multi-Field'!$E$74=[1]Lists!BF397,'[1]Multi-Field'!$F$74="undrained"),BH397,""))</f>
        <v/>
      </c>
      <c r="EE397" s="409" t="str">
        <f>IF(AND('[1]Multi-Field'!$E$75=[1]Lists!BF397,'[1]Multi-Field'!$F$75="Drained"),BI397,IF(AND('[1]Multi-Field'!$E$75=[1]Lists!BF397,'[1]Multi-Field'!$F$75="undrained"),BH397,""))</f>
        <v/>
      </c>
      <c r="EF397" s="409" t="str">
        <f>IF(AND('[1]Multi-Field'!$E$76=[1]Lists!BF397,'[1]Multi-Field'!$F$76="Drained"),BI397,IF(AND('[1]Multi-Field'!$E$76=[1]Lists!BF397,'[1]Multi-Field'!$F$6="undrained"),BH397,""))</f>
        <v/>
      </c>
      <c r="EG397" s="409" t="str">
        <f>IF(AND('[1]Multi-Field'!$E$77=[1]Lists!BF397,'[1]Multi-Field'!$F$77="Drained"),BI397,IF(AND('[1]Multi-Field'!$E$77=[1]Lists!BF397,'[1]Multi-Field'!$F$77="undrained"),BH397,""))</f>
        <v/>
      </c>
      <c r="EH397" s="409" t="str">
        <f>IF(AND('[1]Multi-Field'!$E$78=[1]Lists!BF397,'[1]Multi-Field'!$F$78="Drained"),BI397,IF(AND('[1]Multi-Field'!$E$78=[1]Lists!BF397,'[1]Multi-Field'!$F$78="undrained"),BH397,""))</f>
        <v/>
      </c>
      <c r="EI397" s="409" t="str">
        <f>IF(AND('[1]Multi-Field'!$E$79=[1]Lists!BF397,'[1]Multi-Field'!$F$79="Drained"),BI397,IF(AND('[1]Multi-Field'!$E$79=[1]Lists!BF397,'[1]Multi-Field'!$F$79="undrained"),BH397,""))</f>
        <v/>
      </c>
      <c r="EJ397" s="409" t="str">
        <f>IF(AND('[1]Multi-Field'!$E$80=[1]Lists!BF397,'[1]Multi-Field'!$F$80="Drained"),BI397,IF(AND('[1]Multi-Field'!$E$80=[1]Lists!BF397,'[1]Multi-Field'!$F$80="undrained"),BH397,""))</f>
        <v/>
      </c>
      <c r="EK397" s="409" t="str">
        <f>IF(AND('[1]Multi-Field'!$E$81=[1]Lists!BF397,'[1]Multi-Field'!$F$81="Drained"),BI397,IF(AND('[1]Multi-Field'!$E$81=[1]Lists!BF397,'[1]Multi-Field'!$F$81="undrained"),BH397,""))</f>
        <v/>
      </c>
      <c r="EL397" s="409" t="str">
        <f>IF(AND('[1]Multi-Field'!$E$82=[1]Lists!BF397,'[1]Multi-Field'!$F$82="Drained"),BI397,IF(AND('[1]Multi-Field'!$E$82=[1]Lists!BF397,'[1]Multi-Field'!$F$82="undrained"),BH397,""))</f>
        <v/>
      </c>
      <c r="EM397" s="409" t="str">
        <f>IF(AND('[1]Multi-Field'!$E$83=[1]Lists!BF397,'[1]Multi-Field'!$F$83="Drained"),BI397,IF(AND('[1]Multi-Field'!$E$83=[1]Lists!BF397,'[1]Multi-Field'!$F$83="undrained"),BH397,""))</f>
        <v/>
      </c>
      <c r="EN397" s="409" t="str">
        <f>IF(AND('[1]Multi-Field'!$E$84=[1]Lists!BF397,'[1]Multi-Field'!$F$84="Drained"),BI397,IF(AND('[1]Multi-Field'!$E$84=[1]Lists!BF397,'[1]Multi-Field'!$F$84="undrained"),BH397,""))</f>
        <v/>
      </c>
      <c r="EO397" s="409" t="str">
        <f>IF(AND('[1]Multi-Field'!$E$85=[1]Lists!BF397,'[1]Multi-Field'!$F$85="Drained"),BI397,IF(AND('[1]Multi-Field'!$E$85=[1]Lists!BF397,'[1]Multi-Field'!$F$85="undrained"),BH397,""))</f>
        <v/>
      </c>
      <c r="EP397" s="409" t="str">
        <f>IF(AND('[1]Multi-Field'!$E$86=[1]Lists!BF397,'[1]Multi-Field'!$F$86="Drained"),BI397,IF(AND('[1]Multi-Field'!$E$86=[1]Lists!BF397,'[1]Multi-Field'!$F$86="undrained"),BH397,""))</f>
        <v/>
      </c>
      <c r="EQ397" s="409" t="str">
        <f>IF(AND('[1]Multi-Field'!$E$87=[1]Lists!BF397,'[1]Multi-Field'!$F$87="Drained"),BI397,IF(AND('[1]Multi-Field'!$E$87=[1]Lists!BF397,'[1]Multi-Field'!$F$87="undrained"),BH397,""))</f>
        <v/>
      </c>
      <c r="ER397" s="409" t="str">
        <f>IF(AND('[1]Multi-Field'!$E$88=[1]Lists!BF397,'[1]Multi-Field'!$F$88="Drained"),BI397,IF(AND('[1]Multi-Field'!$E$88=[1]Lists!BF397,'[1]Multi-Field'!$F$88="undrained"),BH397,""))</f>
        <v/>
      </c>
      <c r="ES397" s="409" t="str">
        <f>IF(AND('[1]Multi-Field'!$E$89=[1]Lists!BF397,'[1]Multi-Field'!$F$89="Drained"),BI397,IF(AND('[1]Multi-Field'!$E$89=[1]Lists!BF397,'[1]Multi-Field'!$F$89="undrained"),BH397,""))</f>
        <v/>
      </c>
      <c r="ET397" s="409" t="str">
        <f>IF(AND('[1]Multi-Field'!$E$90=[1]Lists!BF397,'[1]Multi-Field'!$F$90="Drained"),BI397,IF(AND('[1]Multi-Field'!$E$90=[1]Lists!BF397,'[1]Multi-Field'!$F$90="undrained"),BH397,""))</f>
        <v/>
      </c>
      <c r="EU397" s="409" t="str">
        <f>IF(AND('[1]Multi-Field'!$E$91=[1]Lists!BF397,'[1]Multi-Field'!$F$91="Drained"),BI397,IF(AND('[1]Multi-Field'!$E$91=[1]Lists!BF397,'[1]Multi-Field'!$F$91="undrained"),BH397,""))</f>
        <v/>
      </c>
      <c r="EV397" s="409" t="str">
        <f>IF(AND('[1]Multi-Field'!$E$92=[1]Lists!BF397,'[1]Multi-Field'!$F$92="Drained"),BI397,IF(AND('[1]Multi-Field'!$E$92=[1]Lists!BF397,'[1]Multi-Field'!$F$92="undrained"),BH397,""))</f>
        <v/>
      </c>
      <c r="EW397" s="409" t="str">
        <f>IF(AND('[1]Multi-Field'!$E$93=[1]Lists!BF397,'[1]Multi-Field'!$F$93="Drained"),BI397,IF(AND('[1]Multi-Field'!$E$93=[1]Lists!BF397,'[1]Multi-Field'!$F$93="undrained"),BH397,""))</f>
        <v/>
      </c>
      <c r="EX397" s="409" t="str">
        <f>IF(AND('[1]Multi-Field'!$E$94=[1]Lists!BF397,'[1]Multi-Field'!$F$94="Drained"),BI397,IF(AND('[1]Multi-Field'!$E$94=[1]Lists!BF397,'[1]Multi-Field'!$F$94="undrained"),BH397,""))</f>
        <v/>
      </c>
      <c r="EY397" s="409" t="str">
        <f>IF(AND('[1]Multi-Field'!$E$95=[1]Lists!BF397,'[1]Multi-Field'!$F$95="Drained"),BI397,IF(AND('[1]Multi-Field'!$E$95=[1]Lists!BF397,'[1]Multi-Field'!$F$95="undrained"),BH397,""))</f>
        <v/>
      </c>
      <c r="EZ397" s="409" t="str">
        <f>IF(AND('[1]Multi-Field'!$E$96=[1]Lists!BF397,'[1]Multi-Field'!$F$96="Drained"),BI397,IF(AND('[1]Multi-Field'!$E$96=[1]Lists!BF397,'[1]Multi-Field'!$F$96="undrained"),BH397,""))</f>
        <v/>
      </c>
      <c r="FA397" s="409" t="str">
        <f>IF(AND('[1]Multi-Field'!$E$97=[1]Lists!BF397,'[1]Multi-Field'!$F$97="Drained"),BI397,IF(AND('[1]Multi-Field'!$E$97=[1]Lists!BF397,'[1]Multi-Field'!$F$97="undrained"),BH397,""))</f>
        <v/>
      </c>
      <c r="FB397" s="409" t="str">
        <f>IF(AND('[1]Multi-Field'!$E$98=[1]Lists!BF397,'[1]Multi-Field'!$F$98="Drained"),BI397,IF(AND('[1]Multi-Field'!$E$98=[1]Lists!BF397,'[1]Multi-Field'!$F$98="undrained"),BH397,""))</f>
        <v/>
      </c>
      <c r="FC397" s="409" t="str">
        <f>IF(AND('[1]Multi-Field'!$E$99=[1]Lists!BF397,'[1]Multi-Field'!$F$99="Drained"),BI397,IF(AND('[1]Multi-Field'!$E$99=[1]Lists!BF397,'[1]Multi-Field'!$F$99="undrained"),BH397,""))</f>
        <v/>
      </c>
      <c r="FD397" s="409" t="str">
        <f>IF(AND('[1]Multi-Field'!$E$100=[1]Lists!BF397,'[1]Multi-Field'!$F$100="Drained"),BI397,IF(AND('[1]Multi-Field'!$E$100=[1]Lists!BF397,'[1]Multi-Field'!$F$100="undrained"),BH397,""))</f>
        <v/>
      </c>
      <c r="FE397" s="409" t="str">
        <f>IF(AND('[1]Multi-Field'!$E$101=[1]Lists!BF397,'[1]Multi-Field'!$F$101="Drained"),BI397,IF(AND('[1]Multi-Field'!$E$101=[1]Lists!BF397,'[1]Multi-Field'!$F$101="undrained"),BH397,""))</f>
        <v/>
      </c>
      <c r="FF397" s="409" t="str">
        <f>IF(AND('[1]Multi-Field'!$E$102=[1]Lists!BF397,'[1]Multi-Field'!$F$102="Drained"),BI397,IF(AND('[1]Multi-Field'!$E$102=[1]Lists!BF397,'[1]Multi-Field'!$F$102="undrained"),BH397,""))</f>
        <v/>
      </c>
      <c r="FG397" s="409" t="str">
        <f>IF(AND('[1]Multi-Field'!$E$103=[1]Lists!BF397,'[1]Multi-Field'!$F$103="Drained"),BI397,IF(AND('[1]Multi-Field'!$E$103=[1]Lists!BF397,'[1]Multi-Field'!$F$103="undrained"),BH397,""))</f>
        <v/>
      </c>
      <c r="FH397" s="409" t="str">
        <f>IF(AND('[1]Multi-Field'!$E$104=[1]Lists!BF397,'[1]Multi-Field'!$F$104="Drained"),BI397,IF(AND('[1]Multi-Field'!$E$104=[1]Lists!BF397,'[1]Multi-Field'!$F$104="undrained"),BH397,""))</f>
        <v/>
      </c>
      <c r="FI397" s="409" t="str">
        <f>IF(AND('[1]Multi-Field'!$E$105=[1]Lists!BF397,'[1]Multi-Field'!$F$105="Drained"),BI397,IF(AND('[1]Multi-Field'!$E$105=[1]Lists!BF397,'[1]Multi-Field'!$F$105="undrained"),BH397,""))</f>
        <v/>
      </c>
      <c r="FJ397" s="409" t="str">
        <f>IF(AND('[1]Multi-Field'!$E$106=[1]Lists!BF397,'[1]Multi-Field'!$F$106="Drained"),BI397,IF(AND('[1]Multi-Field'!$E$106=[1]Lists!BF397,'[1]Multi-Field'!$F$106="undrained"),BH397,""))</f>
        <v/>
      </c>
      <c r="FK397" s="409" t="str">
        <f>IF(AND('[1]Multi-Field'!$E$107=[1]Lists!BF397,'[1]Multi-Field'!$F$107="Drained"),BI397,IF(AND('[1]Multi-Field'!$E$107=[1]Lists!BF397,'[1]Multi-Field'!$F$107="undrained"),BH397,""))</f>
        <v/>
      </c>
      <c r="FL397" s="409" t="str">
        <f>IF(AND('[1]Multi-Field'!$E$108=[1]Lists!BF397,'[1]Multi-Field'!$F$108="Drained"),BI397,IF(AND('[1]Multi-Field'!$E$108=[1]Lists!BF397,'[1]Multi-Field'!$F$108="undrained"),BH397,""))</f>
        <v/>
      </c>
      <c r="FM397" s="409" t="str">
        <f>IF(AND('[1]Multi-Field'!$E$109=[1]Lists!BF397,'[1]Multi-Field'!$F$109="Drained"),BI397,IF(AND('[1]Multi-Field'!$E$109=[1]Lists!BF397,'[1]Multi-Field'!$F$109="undrained"),BH397,""))</f>
        <v/>
      </c>
      <c r="FN397" s="409" t="str">
        <f>IF(AND('[1]Multi-Field'!$E$110=[1]Lists!BF397,'[1]Multi-Field'!$F$110="Drained"),BI397,IF(AND('[1]Multi-Field'!$E$110=[1]Lists!BF397,'[1]Multi-Field'!$F$110="undrained"),BH397,""))</f>
        <v/>
      </c>
      <c r="FO397" s="409" t="str">
        <f>IF(AND('[1]Multi-Field'!$E$111=[1]Lists!BF397,'[1]Multi-Field'!$F$111="Drained"),BI397,IF(AND('[1]Multi-Field'!$E$111=[1]Lists!BF397,'[1]Multi-Field'!$F$111="undrained"),BH397,""))</f>
        <v/>
      </c>
      <c r="FP397" s="409" t="str">
        <f>IF(AND('[1]Multi-Field'!$E$112=[1]Lists!BF397,'[1]Multi-Field'!$F$112="Drained"),BI397,IF(AND('[1]Multi-Field'!$E$112=[1]Lists!BF397,'[1]Multi-Field'!$F$112="undrained"),BH397,""))</f>
        <v/>
      </c>
      <c r="FQ397" s="409" t="str">
        <f>IF(AND('[1]Multi-Field'!$E$113=[1]Lists!BF397,'[1]Multi-Field'!$F$113="Drained"),BI397,IF(AND('[1]Multi-Field'!$E$113=[1]Lists!BF397,'[1]Multi-Field'!$F$113="undrained"),BH397,""))</f>
        <v/>
      </c>
      <c r="FR397" s="409" t="str">
        <f>IF(AND('[1]Multi-Field'!$E$114=[1]Lists!BF397,'[1]Multi-Field'!$F$114="Drained"),BI397,IF(AND('[1]Multi-Field'!$E$114=[1]Lists!BF397,'[1]Multi-Field'!$F$114="undrained"),BH397,""))</f>
        <v/>
      </c>
      <c r="FS397" s="409" t="str">
        <f>IF(AND('[1]Multi-Field'!$E$115=[1]Lists!BF397,'[1]Multi-Field'!$F$115="Drained"),BI397,IF(AND('[1]Multi-Field'!$E$115=[1]Lists!BF397,'[1]Multi-Field'!$F$115="undrained"),BH397,""))</f>
        <v/>
      </c>
      <c r="FT397" s="409" t="str">
        <f>IF(AND('[1]Multi-Field'!$E$116=[1]Lists!BF397,'[1]Multi-Field'!$F$116="Drained"),BI397,IF(AND('[1]Multi-Field'!$E$116=[1]Lists!BF397,'[1]Multi-Field'!$F$116="undrained"),BH397,""))</f>
        <v/>
      </c>
      <c r="FU397" s="409" t="str">
        <f>IF(AND('[1]Multi-Field'!$E$117=[1]Lists!BF397,'[1]Multi-Field'!$F$117="Drained"),BI397,IF(AND('[1]Multi-Field'!$E$117=[1]Lists!BF397,'[1]Multi-Field'!$F$117="undrained"),BH397,""))</f>
        <v/>
      </c>
      <c r="FV397" s="409" t="str">
        <f>IF(AND('[1]Multi-Field'!$E$118=[1]Lists!BF397,'[1]Multi-Field'!$F$118="Drained"),BI397,IF(AND('[1]Multi-Field'!$E$118=[1]Lists!BF397,'[1]Multi-Field'!$F$118="undrained"),BH397,""))</f>
        <v/>
      </c>
      <c r="FW397" s="409" t="str">
        <f>IF(AND('[1]Multi-Field'!$E$119=[1]Lists!BF397,'[1]Multi-Field'!$F$119="Drained"),BI397,IF(AND('[1]Multi-Field'!$E$119=[1]Lists!BF397,'[1]Multi-Field'!$F$119="undrained"),BH397,""))</f>
        <v/>
      </c>
      <c r="FX397" s="409" t="str">
        <f>IF(AND('[1]Multi-Field'!$E$120=[1]Lists!BF397,'[1]Multi-Field'!$F$120="Drained"),BI397,IF(AND('[1]Multi-Field'!$E$120=[1]Lists!BF397,'[1]Multi-Field'!$F$120="undrained"),BH397,""))</f>
        <v/>
      </c>
      <c r="GC397" s="4">
        <v>1</v>
      </c>
    </row>
    <row r="398" spans="1:185" ht="13.5" customHeight="1">
      <c r="A398" s="7" t="s">
        <v>484</v>
      </c>
      <c r="B398" s="7"/>
      <c r="C398" s="7"/>
      <c r="D398" s="8">
        <v>50</v>
      </c>
      <c r="E398" s="8">
        <f t="shared" si="60"/>
        <v>55</v>
      </c>
      <c r="F398" s="8">
        <f t="shared" si="61"/>
        <v>60</v>
      </c>
      <c r="G398" s="8">
        <v>65</v>
      </c>
      <c r="H398" s="8">
        <v>90</v>
      </c>
      <c r="I398" s="8">
        <f t="shared" si="64"/>
        <v>103</v>
      </c>
      <c r="J398" s="8">
        <f t="shared" si="65"/>
        <v>117</v>
      </c>
      <c r="K398" s="8">
        <v>130</v>
      </c>
      <c r="L398" s="8">
        <v>60</v>
      </c>
      <c r="M398" s="8">
        <f t="shared" si="62"/>
        <v>83</v>
      </c>
      <c r="N398" s="8">
        <f t="shared" si="63"/>
        <v>107</v>
      </c>
      <c r="O398" s="8">
        <v>130</v>
      </c>
      <c r="P398" s="391">
        <v>373</v>
      </c>
      <c r="Q398" s="394"/>
      <c r="R398" s="395" t="b">
        <f>IF(OR('Multi-Field'!AA375=Lists!$AC$42,'Multi-Field'!AA375=Lists!$AC$43),IF('Multi-Field'!Z375="x",(IF('Multi-Field'!AC375=Lists!$Q$11,Lists!$R$11,IF('Multi-Field'!AC375=Lists!$Q$12,Lists!$R$12,IF('Multi-Field'!AC375=Lists!$Q$13,Lists!$R$13,IF('Multi-Field'!AC375=Lists!$Q$14,Lists!$R$14))))),IF('Multi-Field'!X375="x",(IF('Multi-Field'!AC375=Lists!$Q$11,Lists!$S$11,IF('Multi-Field'!AC375=Lists!$Q$12,Lists!$S$12,IF('Multi-Field'!AC375=Lists!$Q$13,Lists!$S$13,IF('Multi-Field'!AC375=Lists!$Q$14,Lists!$S$14))))),IF('Multi-Field'!V375="x",(IF('Multi-Field'!AC375=Lists!$Q$11,Lists!$T$11,IF('Multi-Field'!AC375=Lists!$Q$12,Lists!$T$12,IF('Multi-Field'!AC375=Lists!$Q$13,Lists!$T$13,IF('Multi-Field'!AC375=Lists!$Q$14,Lists!$T$14))))),0))))</f>
        <v>0</v>
      </c>
      <c r="S398" s="395" t="str">
        <f t="shared" si="59"/>
        <v/>
      </c>
      <c r="T398" s="395"/>
      <c r="U398" s="396"/>
      <c r="BF398" s="411" t="s">
        <v>1562</v>
      </c>
      <c r="BG398" s="412">
        <v>6</v>
      </c>
      <c r="BH398" s="412">
        <v>2.5</v>
      </c>
      <c r="BI398" s="412">
        <v>3.5</v>
      </c>
      <c r="BJ398" s="409" t="e">
        <f>IF(AND('[1]Single Field'!#REF!=[1]Lists!BF398,'[1]Single Field'!#REF!="Drained"),"x",IF(AND('[1]Single Field'!#REF!=[1]Lists!BF398,'[1]Single Field'!#REF!="Undrained"),O,""))</f>
        <v>#REF!</v>
      </c>
      <c r="BK398" s="409" t="str">
        <f>IF(AND('[1]Multi-Field'!$E$3=[1]Lists!BF398,'[1]Multi-Field'!$F$3="Drained"),BI398,IF(AND('[1]Multi-Field'!$E$3=BF398,'[1]Multi-Field'!$F$3="undrained"),BH398,""))</f>
        <v/>
      </c>
      <c r="BL398" s="409" t="str">
        <f>IF(AND('[1]Multi-Field'!$E$4=BF398,'[1]Multi-Field'!$F$4="Drained"),BI398,IF(AND('[1]Multi-Field'!$E$4=BF398,'[1]Multi-Field'!$F$4="undrained"),BH398,""))</f>
        <v/>
      </c>
      <c r="BM398" s="409" t="str">
        <f>IF(AND('[1]Multi-Field'!$E$5=BF398,'[1]Multi-Field'!$F$5="Drained"),BI398,IF(AND('[1]Multi-Field'!$E$5=BF398,'[1]Multi-Field'!$F$5="undrained"),BH398,""))</f>
        <v/>
      </c>
      <c r="BN398" s="409" t="str">
        <f>IF(AND('[1]Multi-Field'!$E$6=BF398,'[1]Multi-Field'!$F$6="Drained"),BI398,IF(AND('[1]Multi-Field'!$E$6=BF398,'[1]Multi-Field'!$F$6="undrained"),BH398,""))</f>
        <v/>
      </c>
      <c r="BO398" s="409" t="str">
        <f>IF(AND('[1]Multi-Field'!$E$7=BF398,'[1]Multi-Field'!$F$7="Drained"),BI398,IF(AND('[1]Multi-Field'!$E$7=BF398,'[1]Multi-Field'!$F$7="undrained"),BH398,""))</f>
        <v/>
      </c>
      <c r="BP398" s="409" t="str">
        <f>IF(AND('[1]Multi-Field'!$E$8=BF398,'[1]Multi-Field'!$F$8="Drained"),BI398,IF(AND('[1]Multi-Field'!$E$8=BF398,'[1]Multi-Field'!$F$8="undrained"),BH398,""))</f>
        <v/>
      </c>
      <c r="BQ398" s="409" t="str">
        <f>IF(AND('[1]Multi-Field'!$E$9=BF398,'[1]Multi-Field'!$F$9="Drained"),BI398,IF(AND('[1]Multi-Field'!$E$9=BF398,'[1]Multi-Field'!$F$9="undrained"),BH398,""))</f>
        <v/>
      </c>
      <c r="BR398" s="409" t="str">
        <f>IF(AND('[1]Multi-Field'!$E$10=BF398,'[1]Multi-Field'!$F$10="Drained"),BI398,IF(AND('[1]Multi-Field'!$E$10=BF398,'[1]Multi-Field'!$F$10="undrained"),BH398,""))</f>
        <v/>
      </c>
      <c r="BS398" s="409" t="str">
        <f>IF(AND('[1]Multi-Field'!$E$11=BF398,'[1]Multi-Field'!$F$11="Drained"),BI398,IF(AND('[1]Multi-Field'!$E$11=BF398,'[1]Multi-Field'!$F$11="undrained"),BH398,""))</f>
        <v/>
      </c>
      <c r="BT398" s="409" t="str">
        <f>IF(AND('[1]Multi-Field'!$E$12=BF398,'[1]Multi-Field'!$F$12="Drained"),BI398,IF(AND('[1]Multi-Field'!$E$12=BF398,'[1]Multi-Field'!$F$12="undrained"),BH398,""))</f>
        <v/>
      </c>
      <c r="BU398" s="409" t="str">
        <f>IF(AND('[1]Multi-Field'!$E$13=BF398,'[1]Multi-Field'!$F$13="Drained"),BI398,IF(AND('[1]Multi-Field'!$E$3=BF398,'[1]Multi-Field'!$F$13="undrained"),BH398,""))</f>
        <v/>
      </c>
      <c r="BV398" s="409" t="str">
        <f>IF(AND('[1]Multi-Field'!$E$14=BF398,'[1]Multi-Field'!$F$14="Drained"),BI398,IF(AND('[1]Multi-Field'!$E$14=BF398,'[1]Multi-Field'!$F$14="undrained"),BH398,""))</f>
        <v/>
      </c>
      <c r="BW398" s="409" t="str">
        <f>IF(AND('[1]Multi-Field'!$E$15=BF398,'[1]Multi-Field'!$F$15="Drained"),BI398,IF(AND('[1]Multi-Field'!$E$15=BF398,'[1]Multi-Field'!$F$15="undrained"),BH398,""))</f>
        <v/>
      </c>
      <c r="BX398" s="409" t="str">
        <f>IF(AND('[1]Multi-Field'!$E$16=[1]Lists!BF398,'[1]Multi-Field'!$F$16="Drained"),BI398,IF(AND('[1]Multi-Field'!$E$16=[1]Lists!BF398,'[1]Multi-Field'!$F$16="undrained"),BH398,""))</f>
        <v/>
      </c>
      <c r="BY398" s="409" t="str">
        <f>IF(AND('[1]Multi-Field'!$E$17=[1]Lists!BF398,'[1]Multi-Field'!$F$17="Drained"),BI398,IF(AND('[1]Multi-Field'!$E$17=[1]Lists!BF398,'[1]Multi-Field'!$F$17="undrained"),BH398,""))</f>
        <v/>
      </c>
      <c r="BZ398" s="409" t="str">
        <f>IF(AND('[1]Multi-Field'!$E$18=[1]Lists!BF398,'[1]Multi-Field'!$F$18="Drained"),BI398,IF(AND('[1]Multi-Field'!$E$18=[1]Lists!BF398,'[1]Multi-Field'!$F$18="undrained"),BH398,""))</f>
        <v/>
      </c>
      <c r="CA398" s="409" t="str">
        <f>IF(AND('[1]Multi-Field'!$E$19=[1]Lists!BF398,'[1]Multi-Field'!$F$19="Drained"),BI398,IF(AND('[1]Multi-Field'!$E$19=[1]Lists!BF398,'[1]Multi-Field'!$F$19="undrained"),BH398,""))</f>
        <v/>
      </c>
      <c r="CB398" s="409" t="str">
        <f>IF(AND('[1]Multi-Field'!$E$20=[1]Lists!BF398,'[1]Multi-Field'!$F$20="Drained"),BI398,IF(AND('[1]Multi-Field'!$E$20=[1]Lists!BF398,'[1]Multi-Field'!$F$20="undrained"),BH398,""))</f>
        <v/>
      </c>
      <c r="CC398" s="409" t="str">
        <f>IF(AND('[1]Multi-Field'!$E$21=[1]Lists!BF398,'[1]Multi-Field'!$F$21="Drained"),BI398,IF(AND('[1]Multi-Field'!$E$21=[1]Lists!BF398,'[1]Multi-Field'!$F$21="undrained"),BH398,""))</f>
        <v/>
      </c>
      <c r="CD398" s="409" t="str">
        <f>IF(AND('[1]Multi-Field'!$E$22=[1]Lists!BF398,'[1]Multi-Field'!$F$22="Drained"),BI398,IF(AND('[1]Multi-Field'!$E$22=[1]Lists!BF398,'[1]Multi-Field'!$F$22="undrained"),BH398,""))</f>
        <v/>
      </c>
      <c r="CE398" s="409" t="str">
        <f>IF(AND('[1]Multi-Field'!$E$23=[1]Lists!BF398,'[1]Multi-Field'!$F$23="Drained"),BI398,IF(AND('[1]Multi-Field'!$E$23=[1]Lists!BF398,'[1]Multi-Field'!$F$23="undrained"),BH398,""))</f>
        <v/>
      </c>
      <c r="CF398" s="409" t="str">
        <f>IF(AND('[1]Multi-Field'!$E$24=[1]Lists!BF398,'[1]Multi-Field'!$F$24="Drained"),BI398,IF(AND('[1]Multi-Field'!$E$24=[1]Lists!BF398,'[1]Multi-Field'!$F$24="undrained"),BH398,""))</f>
        <v/>
      </c>
      <c r="CG398" s="409" t="str">
        <f>IF(AND('[1]Multi-Field'!$E$25=[1]Lists!BF398,'[1]Multi-Field'!$F$25="Drained"),BI398,IF(AND('[1]Multi-Field'!$E$25=[1]Lists!BF398,'[1]Multi-Field'!$F$25="undrained"),BH398,""))</f>
        <v/>
      </c>
      <c r="CH398" s="409" t="str">
        <f>IF(AND('[1]Multi-Field'!$E$26=[1]Lists!BF398,'[1]Multi-Field'!$F$26="Drained"),BI398,IF(AND('[1]Multi-Field'!$E$26=[1]Lists!BF398,'[1]Multi-Field'!$F$26="undrained"),BH398,""))</f>
        <v/>
      </c>
      <c r="CI398" s="409" t="str">
        <f>IF(AND('[1]Multi-Field'!$E$27=[1]Lists!BF398,'[1]Multi-Field'!$F$27="Drained"),BI398,IF(AND('[1]Multi-Field'!$E$27=[1]Lists!BF398,'[1]Multi-Field'!$F$27="undrained"),BH398,""))</f>
        <v/>
      </c>
      <c r="CJ398" s="409" t="str">
        <f>IF(AND('[1]Multi-Field'!$E$28=[1]Lists!BF398,'[1]Multi-Field'!$F$28="Drained"),BI398,IF(AND('[1]Multi-Field'!$E$28=[1]Lists!BF398,'[1]Multi-Field'!$F$28="undrained"),BH398,""))</f>
        <v/>
      </c>
      <c r="CK398" s="409" t="str">
        <f>IF(AND('[1]Multi-Field'!$E$29=[1]Lists!BF398,'[1]Multi-Field'!$F$29="Drained"),BI398,IF(AND('[1]Multi-Field'!$E$29=[1]Lists!BF398,'[1]Multi-Field'!$F$29="undrained"),BH398,""))</f>
        <v/>
      </c>
      <c r="CL398" s="409" t="str">
        <f>IF(AND('[1]Multi-Field'!$E$30=[1]Lists!BF398,'[1]Multi-Field'!$F$30="Drained"),BI398,IF(AND('[1]Multi-Field'!$E$30=[1]Lists!BF398,'[1]Multi-Field'!$F$30="undrained"),BH398,""))</f>
        <v/>
      </c>
      <c r="CM398" s="409" t="str">
        <f>IF(AND('[1]Multi-Field'!$E$31=[1]Lists!BF398,'[1]Multi-Field'!$F$31="Drained"),BI398,IF(AND('[1]Multi-Field'!$E$31=[1]Lists!BF398,'[1]Multi-Field'!$F$31="undrained"),BH398,""))</f>
        <v/>
      </c>
      <c r="CN398" s="409" t="str">
        <f>IF(AND('[1]Multi-Field'!$E$32=[1]Lists!BF398,'[1]Multi-Field'!$F$32="Drained"),BI398,IF(AND('[1]Multi-Field'!$E$32=[1]Lists!BF398,'[1]Multi-Field'!$F$32="undrained"),BH398,""))</f>
        <v/>
      </c>
      <c r="CO398" s="409" t="str">
        <f>IF(AND('[1]Multi-Field'!$E$33=[1]Lists!BF398,'[1]Multi-Field'!$F$33="Drained"),BI398,IF(AND('[1]Multi-Field'!$E$33=[1]Lists!BF398,'[1]Multi-Field'!$F$33="undrained"),BH398,""))</f>
        <v/>
      </c>
      <c r="CP398" s="409" t="str">
        <f>IF(AND('[1]Multi-Field'!$E$34=[1]Lists!BF398,'[1]Multi-Field'!$F$34="Drained"),BI398,IF(AND('[1]Multi-Field'!$E$34=[1]Lists!BF398,'[1]Multi-Field'!$F$34="undrained"),BH398,""))</f>
        <v/>
      </c>
      <c r="CQ398" s="409" t="str">
        <f>IF(AND('[1]Multi-Field'!$E$35=[1]Lists!BF398,'[1]Multi-Field'!$F$35="Drained"),BI398,IF(AND('[1]Multi-Field'!$E$35=[1]Lists!BF398,'[1]Multi-Field'!$F$35="undrained"),BH398,""))</f>
        <v/>
      </c>
      <c r="CR398" s="409" t="str">
        <f>IF(AND('[1]Multi-Field'!$E$36=[1]Lists!BF398,'[1]Multi-Field'!$F$36="Drained"),BI398,IF(AND('[1]Multi-Field'!$E$36=[1]Lists!BF398,'[1]Multi-Field'!$F$36="undrained"),BH398,""))</f>
        <v/>
      </c>
      <c r="CS398" s="409" t="str">
        <f>IF(AND('[1]Multi-Field'!$E$37=[1]Lists!BF398,'[1]Multi-Field'!$F$37="Drained"),BI398,IF(AND('[1]Multi-Field'!$E$37=[1]Lists!BF398,'[1]Multi-Field'!$F$37="undrained"),BH398,""))</f>
        <v/>
      </c>
      <c r="CT398" s="409" t="str">
        <f>IF(AND('[1]Multi-Field'!$E$38=[1]Lists!BF398,'[1]Multi-Field'!$F$38="Drained"),BI398,IF(AND('[1]Multi-Field'!$E$38=[1]Lists!BF398,'[1]Multi-Field'!$F$38="undrained"),BH398,""))</f>
        <v/>
      </c>
      <c r="CU398" s="409" t="str">
        <f>IF(AND('[1]Multi-Field'!$E$39=[1]Lists!BF398,'[1]Multi-Field'!$F$39="Drained"),BI398,IF(AND('[1]Multi-Field'!$E$39=[1]Lists!BF398,'[1]Multi-Field'!$F$39="undrained"),BH398,""))</f>
        <v/>
      </c>
      <c r="CV398" s="409" t="str">
        <f>IF(AND('[1]Multi-Field'!$E$40=[1]Lists!BF398,'[1]Multi-Field'!$F$40="Drained"),BI398,IF(AND('[1]Multi-Field'!$E$40=[1]Lists!BF398,'[1]Multi-Field'!$F$40="undrained"),BH398,""))</f>
        <v/>
      </c>
      <c r="CW398" s="409" t="str">
        <f>IF(AND('[1]Multi-Field'!$E$41=[1]Lists!BF398,'[1]Multi-Field'!$F$40="Drained"),BI398,IF(AND('[1]Multi-Field'!$E$40=[1]Lists!BF398,'[1]Multi-Field'!$F$40="undrained"),BH398,""))</f>
        <v/>
      </c>
      <c r="CX398" s="409" t="str">
        <f>IF(AND('[1]Multi-Field'!$E$42=[1]Lists!BF398,'[1]Multi-Field'!$F$42="Drained"),BI398,IF(AND('[1]Multi-Field'!$E$42=[1]Lists!BF398,'[1]Multi-Field'!$F$42="undrained"),BH398,""))</f>
        <v/>
      </c>
      <c r="CY398" s="409" t="str">
        <f>IF(AND('[1]Multi-Field'!$E$43=[1]Lists!BF398,'[1]Multi-Field'!$F$43="Drained"),BI398,IF(AND('[1]Multi-Field'!$E$43=[1]Lists!BF398,'[1]Multi-Field'!$F$43="undrained"),BH398,""))</f>
        <v/>
      </c>
      <c r="CZ398" s="409" t="str">
        <f>IF(AND('[1]Multi-Field'!$E$44=[1]Lists!BF398,'[1]Multi-Field'!$F$44="Drained"),BI398,IF(AND('[1]Multi-Field'!$E$44=[1]Lists!BF398,'[1]Multi-Field'!$F$44="undrained"),BH398,""))</f>
        <v/>
      </c>
      <c r="DA398" s="409" t="str">
        <f>IF(AND('[1]Multi-Field'!$E$45=[1]Lists!BF398,'[1]Multi-Field'!$F$45="Drained"),BI398,IF(AND('[1]Multi-Field'!$E$45=[1]Lists!BF398,'[1]Multi-Field'!$F$45="undrained"),BH398,""))</f>
        <v/>
      </c>
      <c r="DB398" s="409" t="str">
        <f>IF(AND('[1]Multi-Field'!$E$46=[1]Lists!BF398,'[1]Multi-Field'!$F$46="Drained"),BI398,IF(AND('[1]Multi-Field'!$E$46=[1]Lists!BF398,'[1]Multi-Field'!$F$46="undrained"),BH398,""))</f>
        <v/>
      </c>
      <c r="DC398" s="409" t="str">
        <f>IF(AND('[1]Multi-Field'!$E$47=[1]Lists!BF398,'[1]Multi-Field'!$F$47="Drained"),BI398,IF(AND('[1]Multi-Field'!$E$47=[1]Lists!BF398,'[1]Multi-Field'!$F$47="undrained"),BH398,""))</f>
        <v/>
      </c>
      <c r="DD398" s="409" t="str">
        <f>IF(AND('[1]Multi-Field'!$E$48=[1]Lists!BF398,'[1]Multi-Field'!$F$48="Drained"),BI398,IF(AND('[1]Multi-Field'!$E$48=[1]Lists!BF398,'[1]Multi-Field'!$F$48="undrained"),BH398,""))</f>
        <v/>
      </c>
      <c r="DE398" s="409" t="str">
        <f>IF(AND('[1]Multi-Field'!$E$49=[1]Lists!BF398,'[1]Multi-Field'!$F$49="Drained"),BI398,IF(AND('[1]Multi-Field'!$E$49=[1]Lists!BF398,'[1]Multi-Field'!$F$9="undrained"),BH398,""))</f>
        <v/>
      </c>
      <c r="DF398" s="409" t="str">
        <f>IF(AND('[1]Multi-Field'!$E$50=[1]Lists!BF398,'[1]Multi-Field'!$F$50="Drained"),BI398,IF(AND('[1]Multi-Field'!$E$50=[1]Lists!BF398,'[1]Multi-Field'!$F$50="undrained"),BH398,""))</f>
        <v/>
      </c>
      <c r="DG398" s="409" t="str">
        <f>IF(AND('[1]Multi-Field'!$E$51=[1]Lists!BF398,'[1]Multi-Field'!$F$51="Drained"),BI398,IF(AND('[1]Multi-Field'!$E$51=[1]Lists!BF398,'[1]Multi-Field'!$F$51="undrained"),BH398,""))</f>
        <v/>
      </c>
      <c r="DH398" s="409" t="str">
        <f>IF(AND('[1]Multi-Field'!$E$52=[1]Lists!BF398,'[1]Multi-Field'!$F$52="Drained"),BI398,IF(AND('[1]Multi-Field'!$E$52=[1]Lists!BF398,'[1]Multi-Field'!$F$52="undrained"),BH398,""))</f>
        <v/>
      </c>
      <c r="DI398" s="409" t="str">
        <f>IF(AND('[1]Multi-Field'!$E$53=[1]Lists!BF398,'[1]Multi-Field'!$F$53="Drained"),BI398,IF(AND('[1]Multi-Field'!$E$53=[1]Lists!BF398,'[1]Multi-Field'!$F$53="undrained"),BH398,""))</f>
        <v/>
      </c>
      <c r="DJ398" s="409" t="str">
        <f>IF(AND('[1]Multi-Field'!$E$54=[1]Lists!BF398,'[1]Multi-Field'!$F$54="Drained"),BI398,IF(AND('[1]Multi-Field'!$E$54=[1]Lists!BF398,'[1]Multi-Field'!$F$54="undrained"),BH398,""))</f>
        <v/>
      </c>
      <c r="DK398" s="409" t="str">
        <f>IF(AND('[1]Multi-Field'!$E$55=[1]Lists!BF398,'[1]Multi-Field'!$F$55="Drained"),BI398,IF(AND('[1]Multi-Field'!$E$55=[1]Lists!BF398,'[1]Multi-Field'!$F$55="undrained"),BH398,""))</f>
        <v/>
      </c>
      <c r="DL398" s="409" t="str">
        <f>IF(AND('[1]Multi-Field'!$E$56=[1]Lists!BF398,'[1]Multi-Field'!$F$56="Drained"),BI398,IF(AND('[1]Multi-Field'!$E$56=[1]Lists!BF398,'[1]Multi-Field'!$F$56="undrained"),BH398,""))</f>
        <v/>
      </c>
      <c r="DM398" s="409" t="str">
        <f>IF(AND('[1]Multi-Field'!$E$57=[1]Lists!BF398,'[1]Multi-Field'!$F$57="Drained"),BI398,IF(AND('[1]Multi-Field'!$E$57=[1]Lists!BF398,'[1]Multi-Field'!$F$57="undrained"),BH398,""))</f>
        <v/>
      </c>
      <c r="DN398" s="409" t="str">
        <f>IF(AND('[1]Multi-Field'!$E$58=[1]Lists!BF398,'[1]Multi-Field'!$F$58="Drained"),BI398,IF(AND('[1]Multi-Field'!$E$58=[1]Lists!BF398,'[1]Multi-Field'!$F$58="undrained"),BH398,""))</f>
        <v/>
      </c>
      <c r="DO398" s="409" t="str">
        <f>IF(AND('[1]Multi-Field'!$E$59=[1]Lists!BF398,'[1]Multi-Field'!$F$59="Drained"),BI398,IF(AND('[1]Multi-Field'!$E$59=[1]Lists!BF398,'[1]Multi-Field'!$F$59="undrained"),BH398,""))</f>
        <v/>
      </c>
      <c r="DP398" s="409" t="str">
        <f>IF(AND('[1]Multi-Field'!$E$60=[1]Lists!BF398,'[1]Multi-Field'!$F$60="Drained"),BI398,IF(AND('[1]Multi-Field'!$E$60=[1]Lists!BF398,'[1]Multi-Field'!$F$60="undrained"),BH398,""))</f>
        <v/>
      </c>
      <c r="DQ398" s="409" t="str">
        <f>IF(AND('[1]Multi-Field'!$E$61=[1]Lists!BF398,'[1]Multi-Field'!$F$61="Drained"),BI398,IF(AND('[1]Multi-Field'!$E$61=[1]Lists!BF398,'[1]Multi-Field'!$F$61="undrained"),BH398,""))</f>
        <v/>
      </c>
      <c r="DR398" s="409" t="str">
        <f>IF(AND('[1]Multi-Field'!$E$62=[1]Lists!BF398,'[1]Multi-Field'!$F$62="Drained"),BI398,IF(AND('[1]Multi-Field'!$E$62=[1]Lists!BF398,'[1]Multi-Field'!$F$62="undrained"),BH398,""))</f>
        <v/>
      </c>
      <c r="DS398" s="409" t="str">
        <f>IF(AND('[1]Multi-Field'!$E$63=[1]Lists!BF398,'[1]Multi-Field'!$F$63="Drained"),BI398,IF(AND('[1]Multi-Field'!$E$63=[1]Lists!BF398,'[1]Multi-Field'!$F$63="undrained"),BH398,""))</f>
        <v/>
      </c>
      <c r="DT398" s="409" t="str">
        <f>IF(AND('[1]Multi-Field'!$E$64=[1]Lists!BF398,'[1]Multi-Field'!$F$64="Drained"),BI398,IF(AND('[1]Multi-Field'!$E$64=[1]Lists!BF398,'[1]Multi-Field'!$F$64="undrained"),BH398,""))</f>
        <v/>
      </c>
      <c r="DU398" s="409" t="str">
        <f>IF(AND('[1]Multi-Field'!$E$65=[1]Lists!BF398,'[1]Multi-Field'!$F$65="Drained"),BI398,IF(AND('[1]Multi-Field'!$E$65=[1]Lists!BF398,'[1]Multi-Field'!$F$65="undrained"),BH398,""))</f>
        <v/>
      </c>
      <c r="DV398" s="409" t="str">
        <f>IF(AND('[1]Multi-Field'!$E$66=[1]Lists!BF398,'[1]Multi-Field'!$F$66="Drained"),BI398,IF(AND('[1]Multi-Field'!$E$66=[1]Lists!BF398,'[1]Multi-Field'!$F$66="undrained"),BH398,""))</f>
        <v/>
      </c>
      <c r="DW398" s="409" t="str">
        <f>IF(AND('[1]Multi-Field'!$E$67=[1]Lists!BF398,'[1]Multi-Field'!$F$67="Drained"),BI398,IF(AND('[1]Multi-Field'!$E$67=[1]Lists!BF398,'[1]Multi-Field'!$F$67="undrained"),BH398,""))</f>
        <v/>
      </c>
      <c r="DX398" s="409" t="str">
        <f>IF(AND('[1]Multi-Field'!$E$68=[1]Lists!BF398,'[1]Multi-Field'!$F$68="Drained"),BI398,IF(AND('[1]Multi-Field'!$E$68=[1]Lists!BF398,'[1]Multi-Field'!$F$68="undrained"),BH398,""))</f>
        <v/>
      </c>
      <c r="DY398" s="409" t="str">
        <f>IF(AND('[1]Multi-Field'!$E$69=[1]Lists!BF398,'[1]Multi-Field'!$F$69="Drained"),BI398,IF(AND('[1]Multi-Field'!$E$69=[1]Lists!BF398,'[1]Multi-Field'!$F$69="undrained"),BH398,""))</f>
        <v/>
      </c>
      <c r="DZ398" s="409" t="str">
        <f>IF(AND('[1]Multi-Field'!$E$70=[1]Lists!BF398,'[1]Multi-Field'!$F$70="Drained"),BI398,IF(AND('[1]Multi-Field'!$E$70=[1]Lists!BF398,'[1]Multi-Field'!$F$70="undrained"),BH398,""))</f>
        <v/>
      </c>
      <c r="EA398" s="409" t="str">
        <f>IF(AND('[1]Multi-Field'!$E$71=[1]Lists!BF398,'[1]Multi-Field'!$F$71="Drained"),BI398,IF(AND('[1]Multi-Field'!$E$71=[1]Lists!BF398,'[1]Multi-Field'!$F$71="undrained"),BH398,""))</f>
        <v/>
      </c>
      <c r="EB398" s="409" t="str">
        <f>IF(AND('[1]Multi-Field'!$E$72=[1]Lists!BF398,'[1]Multi-Field'!$F$72="Drained"),BI398,IF(AND('[1]Multi-Field'!$E$72=[1]Lists!BF398,'[1]Multi-Field'!$F$72="undrained"),BH398,""))</f>
        <v/>
      </c>
      <c r="EC398" s="409" t="str">
        <f>IF(AND('[1]Multi-Field'!$E$73=[1]Lists!BF398,'[1]Multi-Field'!$F$73="Drained"),BI398,IF(AND('[1]Multi-Field'!$E$73=[1]Lists!BF398,'[1]Multi-Field'!$F$73="undrained"),BH398,""))</f>
        <v/>
      </c>
      <c r="ED398" s="409" t="str">
        <f>IF(AND('[1]Multi-Field'!$E$74=[1]Lists!BF398,'[1]Multi-Field'!$F$74="Drained"),BI398,IF(AND('[1]Multi-Field'!$E$74=[1]Lists!BF398,'[1]Multi-Field'!$F$74="undrained"),BH398,""))</f>
        <v/>
      </c>
      <c r="EE398" s="409" t="str">
        <f>IF(AND('[1]Multi-Field'!$E$75=[1]Lists!BF398,'[1]Multi-Field'!$F$75="Drained"),BI398,IF(AND('[1]Multi-Field'!$E$75=[1]Lists!BF398,'[1]Multi-Field'!$F$75="undrained"),BH398,""))</f>
        <v/>
      </c>
      <c r="EF398" s="409" t="str">
        <f>IF(AND('[1]Multi-Field'!$E$76=[1]Lists!BF398,'[1]Multi-Field'!$F$76="Drained"),BI398,IF(AND('[1]Multi-Field'!$E$76=[1]Lists!BF398,'[1]Multi-Field'!$F$6="undrained"),BH398,""))</f>
        <v/>
      </c>
      <c r="EG398" s="409" t="str">
        <f>IF(AND('[1]Multi-Field'!$E$77=[1]Lists!BF398,'[1]Multi-Field'!$F$77="Drained"),BI398,IF(AND('[1]Multi-Field'!$E$77=[1]Lists!BF398,'[1]Multi-Field'!$F$77="undrained"),BH398,""))</f>
        <v/>
      </c>
      <c r="EH398" s="409" t="str">
        <f>IF(AND('[1]Multi-Field'!$E$78=[1]Lists!BF398,'[1]Multi-Field'!$F$78="Drained"),BI398,IF(AND('[1]Multi-Field'!$E$78=[1]Lists!BF398,'[1]Multi-Field'!$F$78="undrained"),BH398,""))</f>
        <v/>
      </c>
      <c r="EI398" s="409" t="str">
        <f>IF(AND('[1]Multi-Field'!$E$79=[1]Lists!BF398,'[1]Multi-Field'!$F$79="Drained"),BI398,IF(AND('[1]Multi-Field'!$E$79=[1]Lists!BF398,'[1]Multi-Field'!$F$79="undrained"),BH398,""))</f>
        <v/>
      </c>
      <c r="EJ398" s="409" t="str">
        <f>IF(AND('[1]Multi-Field'!$E$80=[1]Lists!BF398,'[1]Multi-Field'!$F$80="Drained"),BI398,IF(AND('[1]Multi-Field'!$E$80=[1]Lists!BF398,'[1]Multi-Field'!$F$80="undrained"),BH398,""))</f>
        <v/>
      </c>
      <c r="EK398" s="409" t="str">
        <f>IF(AND('[1]Multi-Field'!$E$81=[1]Lists!BF398,'[1]Multi-Field'!$F$81="Drained"),BI398,IF(AND('[1]Multi-Field'!$E$81=[1]Lists!BF398,'[1]Multi-Field'!$F$81="undrained"),BH398,""))</f>
        <v/>
      </c>
      <c r="EL398" s="409" t="str">
        <f>IF(AND('[1]Multi-Field'!$E$82=[1]Lists!BF398,'[1]Multi-Field'!$F$82="Drained"),BI398,IF(AND('[1]Multi-Field'!$E$82=[1]Lists!BF398,'[1]Multi-Field'!$F$82="undrained"),BH398,""))</f>
        <v/>
      </c>
      <c r="EM398" s="409" t="str">
        <f>IF(AND('[1]Multi-Field'!$E$83=[1]Lists!BF398,'[1]Multi-Field'!$F$83="Drained"),BI398,IF(AND('[1]Multi-Field'!$E$83=[1]Lists!BF398,'[1]Multi-Field'!$F$83="undrained"),BH398,""))</f>
        <v/>
      </c>
      <c r="EN398" s="409" t="str">
        <f>IF(AND('[1]Multi-Field'!$E$84=[1]Lists!BF398,'[1]Multi-Field'!$F$84="Drained"),BI398,IF(AND('[1]Multi-Field'!$E$84=[1]Lists!BF398,'[1]Multi-Field'!$F$84="undrained"),BH398,""))</f>
        <v/>
      </c>
      <c r="EO398" s="409" t="str">
        <f>IF(AND('[1]Multi-Field'!$E$85=[1]Lists!BF398,'[1]Multi-Field'!$F$85="Drained"),BI398,IF(AND('[1]Multi-Field'!$E$85=[1]Lists!BF398,'[1]Multi-Field'!$F$85="undrained"),BH398,""))</f>
        <v/>
      </c>
      <c r="EP398" s="409" t="str">
        <f>IF(AND('[1]Multi-Field'!$E$86=[1]Lists!BF398,'[1]Multi-Field'!$F$86="Drained"),BI398,IF(AND('[1]Multi-Field'!$E$86=[1]Lists!BF398,'[1]Multi-Field'!$F$86="undrained"),BH398,""))</f>
        <v/>
      </c>
      <c r="EQ398" s="409" t="str">
        <f>IF(AND('[1]Multi-Field'!$E$87=[1]Lists!BF398,'[1]Multi-Field'!$F$87="Drained"),BI398,IF(AND('[1]Multi-Field'!$E$87=[1]Lists!BF398,'[1]Multi-Field'!$F$87="undrained"),BH398,""))</f>
        <v/>
      </c>
      <c r="ER398" s="409" t="str">
        <f>IF(AND('[1]Multi-Field'!$E$88=[1]Lists!BF398,'[1]Multi-Field'!$F$88="Drained"),BI398,IF(AND('[1]Multi-Field'!$E$88=[1]Lists!BF398,'[1]Multi-Field'!$F$88="undrained"),BH398,""))</f>
        <v/>
      </c>
      <c r="ES398" s="409" t="str">
        <f>IF(AND('[1]Multi-Field'!$E$89=[1]Lists!BF398,'[1]Multi-Field'!$F$89="Drained"),BI398,IF(AND('[1]Multi-Field'!$E$89=[1]Lists!BF398,'[1]Multi-Field'!$F$89="undrained"),BH398,""))</f>
        <v/>
      </c>
      <c r="ET398" s="409" t="str">
        <f>IF(AND('[1]Multi-Field'!$E$90=[1]Lists!BF398,'[1]Multi-Field'!$F$90="Drained"),BI398,IF(AND('[1]Multi-Field'!$E$90=[1]Lists!BF398,'[1]Multi-Field'!$F$90="undrained"),BH398,""))</f>
        <v/>
      </c>
      <c r="EU398" s="409" t="str">
        <f>IF(AND('[1]Multi-Field'!$E$91=[1]Lists!BF398,'[1]Multi-Field'!$F$91="Drained"),BI398,IF(AND('[1]Multi-Field'!$E$91=[1]Lists!BF398,'[1]Multi-Field'!$F$91="undrained"),BH398,""))</f>
        <v/>
      </c>
      <c r="EV398" s="409" t="str">
        <f>IF(AND('[1]Multi-Field'!$E$92=[1]Lists!BF398,'[1]Multi-Field'!$F$92="Drained"),BI398,IF(AND('[1]Multi-Field'!$E$92=[1]Lists!BF398,'[1]Multi-Field'!$F$92="undrained"),BH398,""))</f>
        <v/>
      </c>
      <c r="EW398" s="409" t="str">
        <f>IF(AND('[1]Multi-Field'!$E$93=[1]Lists!BF398,'[1]Multi-Field'!$F$93="Drained"),BI398,IF(AND('[1]Multi-Field'!$E$93=[1]Lists!BF398,'[1]Multi-Field'!$F$93="undrained"),BH398,""))</f>
        <v/>
      </c>
      <c r="EX398" s="409" t="str">
        <f>IF(AND('[1]Multi-Field'!$E$94=[1]Lists!BF398,'[1]Multi-Field'!$F$94="Drained"),BI398,IF(AND('[1]Multi-Field'!$E$94=[1]Lists!BF398,'[1]Multi-Field'!$F$94="undrained"),BH398,""))</f>
        <v/>
      </c>
      <c r="EY398" s="409" t="str">
        <f>IF(AND('[1]Multi-Field'!$E$95=[1]Lists!BF398,'[1]Multi-Field'!$F$95="Drained"),BI398,IF(AND('[1]Multi-Field'!$E$95=[1]Lists!BF398,'[1]Multi-Field'!$F$95="undrained"),BH398,""))</f>
        <v/>
      </c>
      <c r="EZ398" s="409" t="str">
        <f>IF(AND('[1]Multi-Field'!$E$96=[1]Lists!BF398,'[1]Multi-Field'!$F$96="Drained"),BI398,IF(AND('[1]Multi-Field'!$E$96=[1]Lists!BF398,'[1]Multi-Field'!$F$96="undrained"),BH398,""))</f>
        <v/>
      </c>
      <c r="FA398" s="409" t="str">
        <f>IF(AND('[1]Multi-Field'!$E$97=[1]Lists!BF398,'[1]Multi-Field'!$F$97="Drained"),BI398,IF(AND('[1]Multi-Field'!$E$97=[1]Lists!BF398,'[1]Multi-Field'!$F$97="undrained"),BH398,""))</f>
        <v/>
      </c>
      <c r="FB398" s="409" t="str">
        <f>IF(AND('[1]Multi-Field'!$E$98=[1]Lists!BF398,'[1]Multi-Field'!$F$98="Drained"),BI398,IF(AND('[1]Multi-Field'!$E$98=[1]Lists!BF398,'[1]Multi-Field'!$F$98="undrained"),BH398,""))</f>
        <v/>
      </c>
      <c r="FC398" s="409" t="str">
        <f>IF(AND('[1]Multi-Field'!$E$99=[1]Lists!BF398,'[1]Multi-Field'!$F$99="Drained"),BI398,IF(AND('[1]Multi-Field'!$E$99=[1]Lists!BF398,'[1]Multi-Field'!$F$99="undrained"),BH398,""))</f>
        <v/>
      </c>
      <c r="FD398" s="409" t="str">
        <f>IF(AND('[1]Multi-Field'!$E$100=[1]Lists!BF398,'[1]Multi-Field'!$F$100="Drained"),BI398,IF(AND('[1]Multi-Field'!$E$100=[1]Lists!BF398,'[1]Multi-Field'!$F$100="undrained"),BH398,""))</f>
        <v/>
      </c>
      <c r="FE398" s="409" t="str">
        <f>IF(AND('[1]Multi-Field'!$E$101=[1]Lists!BF398,'[1]Multi-Field'!$F$101="Drained"),BI398,IF(AND('[1]Multi-Field'!$E$101=[1]Lists!BF398,'[1]Multi-Field'!$F$101="undrained"),BH398,""))</f>
        <v/>
      </c>
      <c r="FF398" s="409" t="str">
        <f>IF(AND('[1]Multi-Field'!$E$102=[1]Lists!BF398,'[1]Multi-Field'!$F$102="Drained"),BI398,IF(AND('[1]Multi-Field'!$E$102=[1]Lists!BF398,'[1]Multi-Field'!$F$102="undrained"),BH398,""))</f>
        <v/>
      </c>
      <c r="FG398" s="409" t="str">
        <f>IF(AND('[1]Multi-Field'!$E$103=[1]Lists!BF398,'[1]Multi-Field'!$F$103="Drained"),BI398,IF(AND('[1]Multi-Field'!$E$103=[1]Lists!BF398,'[1]Multi-Field'!$F$103="undrained"),BH398,""))</f>
        <v/>
      </c>
      <c r="FH398" s="409" t="str">
        <f>IF(AND('[1]Multi-Field'!$E$104=[1]Lists!BF398,'[1]Multi-Field'!$F$104="Drained"),BI398,IF(AND('[1]Multi-Field'!$E$104=[1]Lists!BF398,'[1]Multi-Field'!$F$104="undrained"),BH398,""))</f>
        <v/>
      </c>
      <c r="FI398" s="409" t="str">
        <f>IF(AND('[1]Multi-Field'!$E$105=[1]Lists!BF398,'[1]Multi-Field'!$F$105="Drained"),BI398,IF(AND('[1]Multi-Field'!$E$105=[1]Lists!BF398,'[1]Multi-Field'!$F$105="undrained"),BH398,""))</f>
        <v/>
      </c>
      <c r="FJ398" s="409" t="str">
        <f>IF(AND('[1]Multi-Field'!$E$106=[1]Lists!BF398,'[1]Multi-Field'!$F$106="Drained"),BI398,IF(AND('[1]Multi-Field'!$E$106=[1]Lists!BF398,'[1]Multi-Field'!$F$106="undrained"),BH398,""))</f>
        <v/>
      </c>
      <c r="FK398" s="409" t="str">
        <f>IF(AND('[1]Multi-Field'!$E$107=[1]Lists!BF398,'[1]Multi-Field'!$F$107="Drained"),BI398,IF(AND('[1]Multi-Field'!$E$107=[1]Lists!BF398,'[1]Multi-Field'!$F$107="undrained"),BH398,""))</f>
        <v/>
      </c>
      <c r="FL398" s="409" t="str">
        <f>IF(AND('[1]Multi-Field'!$E$108=[1]Lists!BF398,'[1]Multi-Field'!$F$108="Drained"),BI398,IF(AND('[1]Multi-Field'!$E$108=[1]Lists!BF398,'[1]Multi-Field'!$F$108="undrained"),BH398,""))</f>
        <v/>
      </c>
      <c r="FM398" s="409" t="str">
        <f>IF(AND('[1]Multi-Field'!$E$109=[1]Lists!BF398,'[1]Multi-Field'!$F$109="Drained"),BI398,IF(AND('[1]Multi-Field'!$E$109=[1]Lists!BF398,'[1]Multi-Field'!$F$109="undrained"),BH398,""))</f>
        <v/>
      </c>
      <c r="FN398" s="409" t="str">
        <f>IF(AND('[1]Multi-Field'!$E$110=[1]Lists!BF398,'[1]Multi-Field'!$F$110="Drained"),BI398,IF(AND('[1]Multi-Field'!$E$110=[1]Lists!BF398,'[1]Multi-Field'!$F$110="undrained"),BH398,""))</f>
        <v/>
      </c>
      <c r="FO398" s="409" t="str">
        <f>IF(AND('[1]Multi-Field'!$E$111=[1]Lists!BF398,'[1]Multi-Field'!$F$111="Drained"),BI398,IF(AND('[1]Multi-Field'!$E$111=[1]Lists!BF398,'[1]Multi-Field'!$F$111="undrained"),BH398,""))</f>
        <v/>
      </c>
      <c r="FP398" s="409" t="str">
        <f>IF(AND('[1]Multi-Field'!$E$112=[1]Lists!BF398,'[1]Multi-Field'!$F$112="Drained"),BI398,IF(AND('[1]Multi-Field'!$E$112=[1]Lists!BF398,'[1]Multi-Field'!$F$112="undrained"),BH398,""))</f>
        <v/>
      </c>
      <c r="FQ398" s="409" t="str">
        <f>IF(AND('[1]Multi-Field'!$E$113=[1]Lists!BF398,'[1]Multi-Field'!$F$113="Drained"),BI398,IF(AND('[1]Multi-Field'!$E$113=[1]Lists!BF398,'[1]Multi-Field'!$F$113="undrained"),BH398,""))</f>
        <v/>
      </c>
      <c r="FR398" s="409" t="str">
        <f>IF(AND('[1]Multi-Field'!$E$114=[1]Lists!BF398,'[1]Multi-Field'!$F$114="Drained"),BI398,IF(AND('[1]Multi-Field'!$E$114=[1]Lists!BF398,'[1]Multi-Field'!$F$114="undrained"),BH398,""))</f>
        <v/>
      </c>
      <c r="FS398" s="409" t="str">
        <f>IF(AND('[1]Multi-Field'!$E$115=[1]Lists!BF398,'[1]Multi-Field'!$F$115="Drained"),BI398,IF(AND('[1]Multi-Field'!$E$115=[1]Lists!BF398,'[1]Multi-Field'!$F$115="undrained"),BH398,""))</f>
        <v/>
      </c>
      <c r="FT398" s="409" t="str">
        <f>IF(AND('[1]Multi-Field'!$E$116=[1]Lists!BF398,'[1]Multi-Field'!$F$116="Drained"),BI398,IF(AND('[1]Multi-Field'!$E$116=[1]Lists!BF398,'[1]Multi-Field'!$F$116="undrained"),BH398,""))</f>
        <v/>
      </c>
      <c r="FU398" s="409" t="str">
        <f>IF(AND('[1]Multi-Field'!$E$117=[1]Lists!BF398,'[1]Multi-Field'!$F$117="Drained"),BI398,IF(AND('[1]Multi-Field'!$E$117=[1]Lists!BF398,'[1]Multi-Field'!$F$117="undrained"),BH398,""))</f>
        <v/>
      </c>
      <c r="FV398" s="409" t="str">
        <f>IF(AND('[1]Multi-Field'!$E$118=[1]Lists!BF398,'[1]Multi-Field'!$F$118="Drained"),BI398,IF(AND('[1]Multi-Field'!$E$118=[1]Lists!BF398,'[1]Multi-Field'!$F$118="undrained"),BH398,""))</f>
        <v/>
      </c>
      <c r="FW398" s="409" t="str">
        <f>IF(AND('[1]Multi-Field'!$E$119=[1]Lists!BF398,'[1]Multi-Field'!$F$119="Drained"),BI398,IF(AND('[1]Multi-Field'!$E$119=[1]Lists!BF398,'[1]Multi-Field'!$F$119="undrained"),BH398,""))</f>
        <v/>
      </c>
      <c r="FX398" s="409" t="str">
        <f>IF(AND('[1]Multi-Field'!$E$120=[1]Lists!BF398,'[1]Multi-Field'!$F$120="Drained"),BI398,IF(AND('[1]Multi-Field'!$E$120=[1]Lists!BF398,'[1]Multi-Field'!$F$120="undrained"),BH398,""))</f>
        <v/>
      </c>
      <c r="GC398" s="4">
        <v>1</v>
      </c>
    </row>
    <row r="399" spans="1:185" ht="13.5" customHeight="1">
      <c r="A399" s="7" t="s">
        <v>485</v>
      </c>
      <c r="B399" s="7"/>
      <c r="C399" s="7"/>
      <c r="D399" s="8">
        <v>60</v>
      </c>
      <c r="E399" s="8">
        <f t="shared" si="60"/>
        <v>62</v>
      </c>
      <c r="F399" s="8">
        <f t="shared" si="61"/>
        <v>63</v>
      </c>
      <c r="G399" s="8">
        <v>65</v>
      </c>
      <c r="H399" s="8">
        <v>65</v>
      </c>
      <c r="I399" s="8">
        <f t="shared" si="64"/>
        <v>68</v>
      </c>
      <c r="J399" s="8">
        <f t="shared" si="65"/>
        <v>72</v>
      </c>
      <c r="K399" s="8">
        <v>75</v>
      </c>
      <c r="L399" s="8">
        <v>100</v>
      </c>
      <c r="M399" s="8">
        <f t="shared" si="62"/>
        <v>103</v>
      </c>
      <c r="N399" s="8">
        <f t="shared" si="63"/>
        <v>107</v>
      </c>
      <c r="O399" s="8">
        <v>110</v>
      </c>
      <c r="P399" s="391">
        <v>374</v>
      </c>
      <c r="Q399" s="394"/>
      <c r="R399" s="395" t="b">
        <f>IF(OR('Multi-Field'!AA376=Lists!$AC$42,'Multi-Field'!AA376=Lists!$AC$43),IF('Multi-Field'!Z376="x",(IF('Multi-Field'!AC376=Lists!$Q$11,Lists!$R$11,IF('Multi-Field'!AC376=Lists!$Q$12,Lists!$R$12,IF('Multi-Field'!AC376=Lists!$Q$13,Lists!$R$13,IF('Multi-Field'!AC376=Lists!$Q$14,Lists!$R$14))))),IF('Multi-Field'!X376="x",(IF('Multi-Field'!AC376=Lists!$Q$11,Lists!$S$11,IF('Multi-Field'!AC376=Lists!$Q$12,Lists!$S$12,IF('Multi-Field'!AC376=Lists!$Q$13,Lists!$S$13,IF('Multi-Field'!AC376=Lists!$Q$14,Lists!$S$14))))),IF('Multi-Field'!V376="x",(IF('Multi-Field'!AC376=Lists!$Q$11,Lists!$T$11,IF('Multi-Field'!AC376=Lists!$Q$12,Lists!$T$12,IF('Multi-Field'!AC376=Lists!$Q$13,Lists!$T$13,IF('Multi-Field'!AC376=Lists!$Q$14,Lists!$T$14))))),0))))</f>
        <v>0</v>
      </c>
      <c r="S399" s="395" t="str">
        <f t="shared" si="59"/>
        <v/>
      </c>
      <c r="T399" s="395"/>
      <c r="U399" s="396"/>
      <c r="BF399" s="411" t="s">
        <v>1563</v>
      </c>
      <c r="BG399" s="412">
        <v>2</v>
      </c>
      <c r="BH399" s="412">
        <v>3.5</v>
      </c>
      <c r="BI399" s="412">
        <v>4.5</v>
      </c>
      <c r="BJ399" s="409" t="e">
        <f>IF(AND('[1]Single Field'!#REF!=[1]Lists!BF399,'[1]Single Field'!#REF!="Drained"),"x",IF(AND('[1]Single Field'!#REF!=[1]Lists!BF399,'[1]Single Field'!#REF!="Undrained"),O,""))</f>
        <v>#REF!</v>
      </c>
      <c r="BK399" s="409" t="str">
        <f>IF(AND('[1]Multi-Field'!$E$3=[1]Lists!BF399,'[1]Multi-Field'!$F$3="Drained"),BI399,IF(AND('[1]Multi-Field'!$E$3=BF399,'[1]Multi-Field'!$F$3="undrained"),BH399,""))</f>
        <v/>
      </c>
      <c r="BL399" s="409" t="str">
        <f>IF(AND('[1]Multi-Field'!$E$4=BF399,'[1]Multi-Field'!$F$4="Drained"),BI399,IF(AND('[1]Multi-Field'!$E$4=BF399,'[1]Multi-Field'!$F$4="undrained"),BH399,""))</f>
        <v/>
      </c>
      <c r="BM399" s="409" t="str">
        <f>IF(AND('[1]Multi-Field'!$E$5=BF399,'[1]Multi-Field'!$F$5="Drained"),BI399,IF(AND('[1]Multi-Field'!$E$5=BF399,'[1]Multi-Field'!$F$5="undrained"),BH399,""))</f>
        <v/>
      </c>
      <c r="BN399" s="409" t="str">
        <f>IF(AND('[1]Multi-Field'!$E$6=BF399,'[1]Multi-Field'!$F$6="Drained"),BI399,IF(AND('[1]Multi-Field'!$E$6=BF399,'[1]Multi-Field'!$F$6="undrained"),BH399,""))</f>
        <v/>
      </c>
      <c r="BO399" s="409" t="str">
        <f>IF(AND('[1]Multi-Field'!$E$7=BF399,'[1]Multi-Field'!$F$7="Drained"),BI399,IF(AND('[1]Multi-Field'!$E$7=BF399,'[1]Multi-Field'!$F$7="undrained"),BH399,""))</f>
        <v/>
      </c>
      <c r="BP399" s="409" t="str">
        <f>IF(AND('[1]Multi-Field'!$E$8=BF399,'[1]Multi-Field'!$F$8="Drained"),BI399,IF(AND('[1]Multi-Field'!$E$8=BF399,'[1]Multi-Field'!$F$8="undrained"),BH399,""))</f>
        <v/>
      </c>
      <c r="BQ399" s="409" t="str">
        <f>IF(AND('[1]Multi-Field'!$E$9=BF399,'[1]Multi-Field'!$F$9="Drained"),BI399,IF(AND('[1]Multi-Field'!$E$9=BF399,'[1]Multi-Field'!$F$9="undrained"),BH399,""))</f>
        <v/>
      </c>
      <c r="BR399" s="409" t="str">
        <f>IF(AND('[1]Multi-Field'!$E$10=BF399,'[1]Multi-Field'!$F$10="Drained"),BI399,IF(AND('[1]Multi-Field'!$E$10=BF399,'[1]Multi-Field'!$F$10="undrained"),BH399,""))</f>
        <v/>
      </c>
      <c r="BS399" s="409" t="str">
        <f>IF(AND('[1]Multi-Field'!$E$11=BF399,'[1]Multi-Field'!$F$11="Drained"),BI399,IF(AND('[1]Multi-Field'!$E$11=BF399,'[1]Multi-Field'!$F$11="undrained"),BH399,""))</f>
        <v/>
      </c>
      <c r="BT399" s="409" t="str">
        <f>IF(AND('[1]Multi-Field'!$E$12=BF399,'[1]Multi-Field'!$F$12="Drained"),BI399,IF(AND('[1]Multi-Field'!$E$12=BF399,'[1]Multi-Field'!$F$12="undrained"),BH399,""))</f>
        <v/>
      </c>
      <c r="BU399" s="409" t="str">
        <f>IF(AND('[1]Multi-Field'!$E$13=BF399,'[1]Multi-Field'!$F$13="Drained"),BI399,IF(AND('[1]Multi-Field'!$E$3=BF399,'[1]Multi-Field'!$F$13="undrained"),BH399,""))</f>
        <v/>
      </c>
      <c r="BV399" s="409" t="str">
        <f>IF(AND('[1]Multi-Field'!$E$14=BF399,'[1]Multi-Field'!$F$14="Drained"),BI399,IF(AND('[1]Multi-Field'!$E$14=BF399,'[1]Multi-Field'!$F$14="undrained"),BH399,""))</f>
        <v/>
      </c>
      <c r="BW399" s="409" t="str">
        <f>IF(AND('[1]Multi-Field'!$E$15=BF399,'[1]Multi-Field'!$F$15="Drained"),BI399,IF(AND('[1]Multi-Field'!$E$15=BF399,'[1]Multi-Field'!$F$15="undrained"),BH399,""))</f>
        <v/>
      </c>
      <c r="BX399" s="409" t="str">
        <f>IF(AND('[1]Multi-Field'!$E$16=[1]Lists!BF399,'[1]Multi-Field'!$F$16="Drained"),BI399,IF(AND('[1]Multi-Field'!$E$16=[1]Lists!BF399,'[1]Multi-Field'!$F$16="undrained"),BH399,""))</f>
        <v/>
      </c>
      <c r="BY399" s="409" t="str">
        <f>IF(AND('[1]Multi-Field'!$E$17=[1]Lists!BF399,'[1]Multi-Field'!$F$17="Drained"),BI399,IF(AND('[1]Multi-Field'!$E$17=[1]Lists!BF399,'[1]Multi-Field'!$F$17="undrained"),BH399,""))</f>
        <v/>
      </c>
      <c r="BZ399" s="409" t="str">
        <f>IF(AND('[1]Multi-Field'!$E$18=[1]Lists!BF399,'[1]Multi-Field'!$F$18="Drained"),BI399,IF(AND('[1]Multi-Field'!$E$18=[1]Lists!BF399,'[1]Multi-Field'!$F$18="undrained"),BH399,""))</f>
        <v/>
      </c>
      <c r="CA399" s="409" t="str">
        <f>IF(AND('[1]Multi-Field'!$E$19=[1]Lists!BF399,'[1]Multi-Field'!$F$19="Drained"),BI399,IF(AND('[1]Multi-Field'!$E$19=[1]Lists!BF399,'[1]Multi-Field'!$F$19="undrained"),BH399,""))</f>
        <v/>
      </c>
      <c r="CB399" s="409" t="str">
        <f>IF(AND('[1]Multi-Field'!$E$20=[1]Lists!BF399,'[1]Multi-Field'!$F$20="Drained"),BI399,IF(AND('[1]Multi-Field'!$E$20=[1]Lists!BF399,'[1]Multi-Field'!$F$20="undrained"),BH399,""))</f>
        <v/>
      </c>
      <c r="CC399" s="409" t="str">
        <f>IF(AND('[1]Multi-Field'!$E$21=[1]Lists!BF399,'[1]Multi-Field'!$F$21="Drained"),BI399,IF(AND('[1]Multi-Field'!$E$21=[1]Lists!BF399,'[1]Multi-Field'!$F$21="undrained"),BH399,""))</f>
        <v/>
      </c>
      <c r="CD399" s="409" t="str">
        <f>IF(AND('[1]Multi-Field'!$E$22=[1]Lists!BF399,'[1]Multi-Field'!$F$22="Drained"),BI399,IF(AND('[1]Multi-Field'!$E$22=[1]Lists!BF399,'[1]Multi-Field'!$F$22="undrained"),BH399,""))</f>
        <v/>
      </c>
      <c r="CE399" s="409" t="str">
        <f>IF(AND('[1]Multi-Field'!$E$23=[1]Lists!BF399,'[1]Multi-Field'!$F$23="Drained"),BI399,IF(AND('[1]Multi-Field'!$E$23=[1]Lists!BF399,'[1]Multi-Field'!$F$23="undrained"),BH399,""))</f>
        <v/>
      </c>
      <c r="CF399" s="409" t="str">
        <f>IF(AND('[1]Multi-Field'!$E$24=[1]Lists!BF399,'[1]Multi-Field'!$F$24="Drained"),BI399,IF(AND('[1]Multi-Field'!$E$24=[1]Lists!BF399,'[1]Multi-Field'!$F$24="undrained"),BH399,""))</f>
        <v/>
      </c>
      <c r="CG399" s="409" t="str">
        <f>IF(AND('[1]Multi-Field'!$E$25=[1]Lists!BF399,'[1]Multi-Field'!$F$25="Drained"),BI399,IF(AND('[1]Multi-Field'!$E$25=[1]Lists!BF399,'[1]Multi-Field'!$F$25="undrained"),BH399,""))</f>
        <v/>
      </c>
      <c r="CH399" s="409" t="str">
        <f>IF(AND('[1]Multi-Field'!$E$26=[1]Lists!BF399,'[1]Multi-Field'!$F$26="Drained"),BI399,IF(AND('[1]Multi-Field'!$E$26=[1]Lists!BF399,'[1]Multi-Field'!$F$26="undrained"),BH399,""))</f>
        <v/>
      </c>
      <c r="CI399" s="409" t="str">
        <f>IF(AND('[1]Multi-Field'!$E$27=[1]Lists!BF399,'[1]Multi-Field'!$F$27="Drained"),BI399,IF(AND('[1]Multi-Field'!$E$27=[1]Lists!BF399,'[1]Multi-Field'!$F$27="undrained"),BH399,""))</f>
        <v/>
      </c>
      <c r="CJ399" s="409" t="str">
        <f>IF(AND('[1]Multi-Field'!$E$28=[1]Lists!BF399,'[1]Multi-Field'!$F$28="Drained"),BI399,IF(AND('[1]Multi-Field'!$E$28=[1]Lists!BF399,'[1]Multi-Field'!$F$28="undrained"),BH399,""))</f>
        <v/>
      </c>
      <c r="CK399" s="409" t="str">
        <f>IF(AND('[1]Multi-Field'!$E$29=[1]Lists!BF399,'[1]Multi-Field'!$F$29="Drained"),BI399,IF(AND('[1]Multi-Field'!$E$29=[1]Lists!BF399,'[1]Multi-Field'!$F$29="undrained"),BH399,""))</f>
        <v/>
      </c>
      <c r="CL399" s="409" t="str">
        <f>IF(AND('[1]Multi-Field'!$E$30=[1]Lists!BF399,'[1]Multi-Field'!$F$30="Drained"),BI399,IF(AND('[1]Multi-Field'!$E$30=[1]Lists!BF399,'[1]Multi-Field'!$F$30="undrained"),BH399,""))</f>
        <v/>
      </c>
      <c r="CM399" s="409" t="str">
        <f>IF(AND('[1]Multi-Field'!$E$31=[1]Lists!BF399,'[1]Multi-Field'!$F$31="Drained"),BI399,IF(AND('[1]Multi-Field'!$E$31=[1]Lists!BF399,'[1]Multi-Field'!$F$31="undrained"),BH399,""))</f>
        <v/>
      </c>
      <c r="CN399" s="409" t="str">
        <f>IF(AND('[1]Multi-Field'!$E$32=[1]Lists!BF399,'[1]Multi-Field'!$F$32="Drained"),BI399,IF(AND('[1]Multi-Field'!$E$32=[1]Lists!BF399,'[1]Multi-Field'!$F$32="undrained"),BH399,""))</f>
        <v/>
      </c>
      <c r="CO399" s="409" t="str">
        <f>IF(AND('[1]Multi-Field'!$E$33=[1]Lists!BF399,'[1]Multi-Field'!$F$33="Drained"),BI399,IF(AND('[1]Multi-Field'!$E$33=[1]Lists!BF399,'[1]Multi-Field'!$F$33="undrained"),BH399,""))</f>
        <v/>
      </c>
      <c r="CP399" s="409" t="str">
        <f>IF(AND('[1]Multi-Field'!$E$34=[1]Lists!BF399,'[1]Multi-Field'!$F$34="Drained"),BI399,IF(AND('[1]Multi-Field'!$E$34=[1]Lists!BF399,'[1]Multi-Field'!$F$34="undrained"),BH399,""))</f>
        <v/>
      </c>
      <c r="CQ399" s="409" t="str">
        <f>IF(AND('[1]Multi-Field'!$E$35=[1]Lists!BF399,'[1]Multi-Field'!$F$35="Drained"),BI399,IF(AND('[1]Multi-Field'!$E$35=[1]Lists!BF399,'[1]Multi-Field'!$F$35="undrained"),BH399,""))</f>
        <v/>
      </c>
      <c r="CR399" s="409" t="str">
        <f>IF(AND('[1]Multi-Field'!$E$36=[1]Lists!BF399,'[1]Multi-Field'!$F$36="Drained"),BI399,IF(AND('[1]Multi-Field'!$E$36=[1]Lists!BF399,'[1]Multi-Field'!$F$36="undrained"),BH399,""))</f>
        <v/>
      </c>
      <c r="CS399" s="409" t="str">
        <f>IF(AND('[1]Multi-Field'!$E$37=[1]Lists!BF399,'[1]Multi-Field'!$F$37="Drained"),BI399,IF(AND('[1]Multi-Field'!$E$37=[1]Lists!BF399,'[1]Multi-Field'!$F$37="undrained"),BH399,""))</f>
        <v/>
      </c>
      <c r="CT399" s="409" t="str">
        <f>IF(AND('[1]Multi-Field'!$E$38=[1]Lists!BF399,'[1]Multi-Field'!$F$38="Drained"),BI399,IF(AND('[1]Multi-Field'!$E$38=[1]Lists!BF399,'[1]Multi-Field'!$F$38="undrained"),BH399,""))</f>
        <v/>
      </c>
      <c r="CU399" s="409" t="str">
        <f>IF(AND('[1]Multi-Field'!$E$39=[1]Lists!BF399,'[1]Multi-Field'!$F$39="Drained"),BI399,IF(AND('[1]Multi-Field'!$E$39=[1]Lists!BF399,'[1]Multi-Field'!$F$39="undrained"),BH399,""))</f>
        <v/>
      </c>
      <c r="CV399" s="409" t="str">
        <f>IF(AND('[1]Multi-Field'!$E$40=[1]Lists!BF399,'[1]Multi-Field'!$F$40="Drained"),BI399,IF(AND('[1]Multi-Field'!$E$40=[1]Lists!BF399,'[1]Multi-Field'!$F$40="undrained"),BH399,""))</f>
        <v/>
      </c>
      <c r="CW399" s="409" t="str">
        <f>IF(AND('[1]Multi-Field'!$E$41=[1]Lists!BF399,'[1]Multi-Field'!$F$40="Drained"),BI399,IF(AND('[1]Multi-Field'!$E$40=[1]Lists!BF399,'[1]Multi-Field'!$F$40="undrained"),BH399,""))</f>
        <v/>
      </c>
      <c r="CX399" s="409" t="str">
        <f>IF(AND('[1]Multi-Field'!$E$42=[1]Lists!BF399,'[1]Multi-Field'!$F$42="Drained"),BI399,IF(AND('[1]Multi-Field'!$E$42=[1]Lists!BF399,'[1]Multi-Field'!$F$42="undrained"),BH399,""))</f>
        <v/>
      </c>
      <c r="CY399" s="409" t="str">
        <f>IF(AND('[1]Multi-Field'!$E$43=[1]Lists!BF399,'[1]Multi-Field'!$F$43="Drained"),BI399,IF(AND('[1]Multi-Field'!$E$43=[1]Lists!BF399,'[1]Multi-Field'!$F$43="undrained"),BH399,""))</f>
        <v/>
      </c>
      <c r="CZ399" s="409" t="str">
        <f>IF(AND('[1]Multi-Field'!$E$44=[1]Lists!BF399,'[1]Multi-Field'!$F$44="Drained"),BI399,IF(AND('[1]Multi-Field'!$E$44=[1]Lists!BF399,'[1]Multi-Field'!$F$44="undrained"),BH399,""))</f>
        <v/>
      </c>
      <c r="DA399" s="409" t="str">
        <f>IF(AND('[1]Multi-Field'!$E$45=[1]Lists!BF399,'[1]Multi-Field'!$F$45="Drained"),BI399,IF(AND('[1]Multi-Field'!$E$45=[1]Lists!BF399,'[1]Multi-Field'!$F$45="undrained"),BH399,""))</f>
        <v/>
      </c>
      <c r="DB399" s="409" t="str">
        <f>IF(AND('[1]Multi-Field'!$E$46=[1]Lists!BF399,'[1]Multi-Field'!$F$46="Drained"),BI399,IF(AND('[1]Multi-Field'!$E$46=[1]Lists!BF399,'[1]Multi-Field'!$F$46="undrained"),BH399,""))</f>
        <v/>
      </c>
      <c r="DC399" s="409" t="str">
        <f>IF(AND('[1]Multi-Field'!$E$47=[1]Lists!BF399,'[1]Multi-Field'!$F$47="Drained"),BI399,IF(AND('[1]Multi-Field'!$E$47=[1]Lists!BF399,'[1]Multi-Field'!$F$47="undrained"),BH399,""))</f>
        <v/>
      </c>
      <c r="DD399" s="409" t="str">
        <f>IF(AND('[1]Multi-Field'!$E$48=[1]Lists!BF399,'[1]Multi-Field'!$F$48="Drained"),BI399,IF(AND('[1]Multi-Field'!$E$48=[1]Lists!BF399,'[1]Multi-Field'!$F$48="undrained"),BH399,""))</f>
        <v/>
      </c>
      <c r="DE399" s="409" t="str">
        <f>IF(AND('[1]Multi-Field'!$E$49=[1]Lists!BF399,'[1]Multi-Field'!$F$49="Drained"),BI399,IF(AND('[1]Multi-Field'!$E$49=[1]Lists!BF399,'[1]Multi-Field'!$F$9="undrained"),BH399,""))</f>
        <v/>
      </c>
      <c r="DF399" s="409" t="str">
        <f>IF(AND('[1]Multi-Field'!$E$50=[1]Lists!BF399,'[1]Multi-Field'!$F$50="Drained"),BI399,IF(AND('[1]Multi-Field'!$E$50=[1]Lists!BF399,'[1]Multi-Field'!$F$50="undrained"),BH399,""))</f>
        <v/>
      </c>
      <c r="DG399" s="409" t="str">
        <f>IF(AND('[1]Multi-Field'!$E$51=[1]Lists!BF399,'[1]Multi-Field'!$F$51="Drained"),BI399,IF(AND('[1]Multi-Field'!$E$51=[1]Lists!BF399,'[1]Multi-Field'!$F$51="undrained"),BH399,""))</f>
        <v/>
      </c>
      <c r="DH399" s="409" t="str">
        <f>IF(AND('[1]Multi-Field'!$E$52=[1]Lists!BF399,'[1]Multi-Field'!$F$52="Drained"),BI399,IF(AND('[1]Multi-Field'!$E$52=[1]Lists!BF399,'[1]Multi-Field'!$F$52="undrained"),BH399,""))</f>
        <v/>
      </c>
      <c r="DI399" s="409" t="str">
        <f>IF(AND('[1]Multi-Field'!$E$53=[1]Lists!BF399,'[1]Multi-Field'!$F$53="Drained"),BI399,IF(AND('[1]Multi-Field'!$E$53=[1]Lists!BF399,'[1]Multi-Field'!$F$53="undrained"),BH399,""))</f>
        <v/>
      </c>
      <c r="DJ399" s="409" t="str">
        <f>IF(AND('[1]Multi-Field'!$E$54=[1]Lists!BF399,'[1]Multi-Field'!$F$54="Drained"),BI399,IF(AND('[1]Multi-Field'!$E$54=[1]Lists!BF399,'[1]Multi-Field'!$F$54="undrained"),BH399,""))</f>
        <v/>
      </c>
      <c r="DK399" s="409" t="str">
        <f>IF(AND('[1]Multi-Field'!$E$55=[1]Lists!BF399,'[1]Multi-Field'!$F$55="Drained"),BI399,IF(AND('[1]Multi-Field'!$E$55=[1]Lists!BF399,'[1]Multi-Field'!$F$55="undrained"),BH399,""))</f>
        <v/>
      </c>
      <c r="DL399" s="409" t="str">
        <f>IF(AND('[1]Multi-Field'!$E$56=[1]Lists!BF399,'[1]Multi-Field'!$F$56="Drained"),BI399,IF(AND('[1]Multi-Field'!$E$56=[1]Lists!BF399,'[1]Multi-Field'!$F$56="undrained"),BH399,""))</f>
        <v/>
      </c>
      <c r="DM399" s="409" t="str">
        <f>IF(AND('[1]Multi-Field'!$E$57=[1]Lists!BF399,'[1]Multi-Field'!$F$57="Drained"),BI399,IF(AND('[1]Multi-Field'!$E$57=[1]Lists!BF399,'[1]Multi-Field'!$F$57="undrained"),BH399,""))</f>
        <v/>
      </c>
      <c r="DN399" s="409" t="str">
        <f>IF(AND('[1]Multi-Field'!$E$58=[1]Lists!BF399,'[1]Multi-Field'!$F$58="Drained"),BI399,IF(AND('[1]Multi-Field'!$E$58=[1]Lists!BF399,'[1]Multi-Field'!$F$58="undrained"),BH399,""))</f>
        <v/>
      </c>
      <c r="DO399" s="409" t="str">
        <f>IF(AND('[1]Multi-Field'!$E$59=[1]Lists!BF399,'[1]Multi-Field'!$F$59="Drained"),BI399,IF(AND('[1]Multi-Field'!$E$59=[1]Lists!BF399,'[1]Multi-Field'!$F$59="undrained"),BH399,""))</f>
        <v/>
      </c>
      <c r="DP399" s="409" t="str">
        <f>IF(AND('[1]Multi-Field'!$E$60=[1]Lists!BF399,'[1]Multi-Field'!$F$60="Drained"),BI399,IF(AND('[1]Multi-Field'!$E$60=[1]Lists!BF399,'[1]Multi-Field'!$F$60="undrained"),BH399,""))</f>
        <v/>
      </c>
      <c r="DQ399" s="409" t="str">
        <f>IF(AND('[1]Multi-Field'!$E$61=[1]Lists!BF399,'[1]Multi-Field'!$F$61="Drained"),BI399,IF(AND('[1]Multi-Field'!$E$61=[1]Lists!BF399,'[1]Multi-Field'!$F$61="undrained"),BH399,""))</f>
        <v/>
      </c>
      <c r="DR399" s="409" t="str">
        <f>IF(AND('[1]Multi-Field'!$E$62=[1]Lists!BF399,'[1]Multi-Field'!$F$62="Drained"),BI399,IF(AND('[1]Multi-Field'!$E$62=[1]Lists!BF399,'[1]Multi-Field'!$F$62="undrained"),BH399,""))</f>
        <v/>
      </c>
      <c r="DS399" s="409" t="str">
        <f>IF(AND('[1]Multi-Field'!$E$63=[1]Lists!BF399,'[1]Multi-Field'!$F$63="Drained"),BI399,IF(AND('[1]Multi-Field'!$E$63=[1]Lists!BF399,'[1]Multi-Field'!$F$63="undrained"),BH399,""))</f>
        <v/>
      </c>
      <c r="DT399" s="409" t="str">
        <f>IF(AND('[1]Multi-Field'!$E$64=[1]Lists!BF399,'[1]Multi-Field'!$F$64="Drained"),BI399,IF(AND('[1]Multi-Field'!$E$64=[1]Lists!BF399,'[1]Multi-Field'!$F$64="undrained"),BH399,""))</f>
        <v/>
      </c>
      <c r="DU399" s="409" t="str">
        <f>IF(AND('[1]Multi-Field'!$E$65=[1]Lists!BF399,'[1]Multi-Field'!$F$65="Drained"),BI399,IF(AND('[1]Multi-Field'!$E$65=[1]Lists!BF399,'[1]Multi-Field'!$F$65="undrained"),BH399,""))</f>
        <v/>
      </c>
      <c r="DV399" s="409" t="str">
        <f>IF(AND('[1]Multi-Field'!$E$66=[1]Lists!BF399,'[1]Multi-Field'!$F$66="Drained"),BI399,IF(AND('[1]Multi-Field'!$E$66=[1]Lists!BF399,'[1]Multi-Field'!$F$66="undrained"),BH399,""))</f>
        <v/>
      </c>
      <c r="DW399" s="409" t="str">
        <f>IF(AND('[1]Multi-Field'!$E$67=[1]Lists!BF399,'[1]Multi-Field'!$F$67="Drained"),BI399,IF(AND('[1]Multi-Field'!$E$67=[1]Lists!BF399,'[1]Multi-Field'!$F$67="undrained"),BH399,""))</f>
        <v/>
      </c>
      <c r="DX399" s="409" t="str">
        <f>IF(AND('[1]Multi-Field'!$E$68=[1]Lists!BF399,'[1]Multi-Field'!$F$68="Drained"),BI399,IF(AND('[1]Multi-Field'!$E$68=[1]Lists!BF399,'[1]Multi-Field'!$F$68="undrained"),BH399,""))</f>
        <v/>
      </c>
      <c r="DY399" s="409" t="str">
        <f>IF(AND('[1]Multi-Field'!$E$69=[1]Lists!BF399,'[1]Multi-Field'!$F$69="Drained"),BI399,IF(AND('[1]Multi-Field'!$E$69=[1]Lists!BF399,'[1]Multi-Field'!$F$69="undrained"),BH399,""))</f>
        <v/>
      </c>
      <c r="DZ399" s="409" t="str">
        <f>IF(AND('[1]Multi-Field'!$E$70=[1]Lists!BF399,'[1]Multi-Field'!$F$70="Drained"),BI399,IF(AND('[1]Multi-Field'!$E$70=[1]Lists!BF399,'[1]Multi-Field'!$F$70="undrained"),BH399,""))</f>
        <v/>
      </c>
      <c r="EA399" s="409" t="str">
        <f>IF(AND('[1]Multi-Field'!$E$71=[1]Lists!BF399,'[1]Multi-Field'!$F$71="Drained"),BI399,IF(AND('[1]Multi-Field'!$E$71=[1]Lists!BF399,'[1]Multi-Field'!$F$71="undrained"),BH399,""))</f>
        <v/>
      </c>
      <c r="EB399" s="409" t="str">
        <f>IF(AND('[1]Multi-Field'!$E$72=[1]Lists!BF399,'[1]Multi-Field'!$F$72="Drained"),BI399,IF(AND('[1]Multi-Field'!$E$72=[1]Lists!BF399,'[1]Multi-Field'!$F$72="undrained"),BH399,""))</f>
        <v/>
      </c>
      <c r="EC399" s="409" t="str">
        <f>IF(AND('[1]Multi-Field'!$E$73=[1]Lists!BF399,'[1]Multi-Field'!$F$73="Drained"),BI399,IF(AND('[1]Multi-Field'!$E$73=[1]Lists!BF399,'[1]Multi-Field'!$F$73="undrained"),BH399,""))</f>
        <v/>
      </c>
      <c r="ED399" s="409" t="str">
        <f>IF(AND('[1]Multi-Field'!$E$74=[1]Lists!BF399,'[1]Multi-Field'!$F$74="Drained"),BI399,IF(AND('[1]Multi-Field'!$E$74=[1]Lists!BF399,'[1]Multi-Field'!$F$74="undrained"),BH399,""))</f>
        <v/>
      </c>
      <c r="EE399" s="409" t="str">
        <f>IF(AND('[1]Multi-Field'!$E$75=[1]Lists!BF399,'[1]Multi-Field'!$F$75="Drained"),BI399,IF(AND('[1]Multi-Field'!$E$75=[1]Lists!BF399,'[1]Multi-Field'!$F$75="undrained"),BH399,""))</f>
        <v/>
      </c>
      <c r="EF399" s="409" t="str">
        <f>IF(AND('[1]Multi-Field'!$E$76=[1]Lists!BF399,'[1]Multi-Field'!$F$76="Drained"),BI399,IF(AND('[1]Multi-Field'!$E$76=[1]Lists!BF399,'[1]Multi-Field'!$F$6="undrained"),BH399,""))</f>
        <v/>
      </c>
      <c r="EG399" s="409" t="str">
        <f>IF(AND('[1]Multi-Field'!$E$77=[1]Lists!BF399,'[1]Multi-Field'!$F$77="Drained"),BI399,IF(AND('[1]Multi-Field'!$E$77=[1]Lists!BF399,'[1]Multi-Field'!$F$77="undrained"),BH399,""))</f>
        <v/>
      </c>
      <c r="EH399" s="409" t="str">
        <f>IF(AND('[1]Multi-Field'!$E$78=[1]Lists!BF399,'[1]Multi-Field'!$F$78="Drained"),BI399,IF(AND('[1]Multi-Field'!$E$78=[1]Lists!BF399,'[1]Multi-Field'!$F$78="undrained"),BH399,""))</f>
        <v/>
      </c>
      <c r="EI399" s="409" t="str">
        <f>IF(AND('[1]Multi-Field'!$E$79=[1]Lists!BF399,'[1]Multi-Field'!$F$79="Drained"),BI399,IF(AND('[1]Multi-Field'!$E$79=[1]Lists!BF399,'[1]Multi-Field'!$F$79="undrained"),BH399,""))</f>
        <v/>
      </c>
      <c r="EJ399" s="409" t="str">
        <f>IF(AND('[1]Multi-Field'!$E$80=[1]Lists!BF399,'[1]Multi-Field'!$F$80="Drained"),BI399,IF(AND('[1]Multi-Field'!$E$80=[1]Lists!BF399,'[1]Multi-Field'!$F$80="undrained"),BH399,""))</f>
        <v/>
      </c>
      <c r="EK399" s="409" t="str">
        <f>IF(AND('[1]Multi-Field'!$E$81=[1]Lists!BF399,'[1]Multi-Field'!$F$81="Drained"),BI399,IF(AND('[1]Multi-Field'!$E$81=[1]Lists!BF399,'[1]Multi-Field'!$F$81="undrained"),BH399,""))</f>
        <v/>
      </c>
      <c r="EL399" s="409" t="str">
        <f>IF(AND('[1]Multi-Field'!$E$82=[1]Lists!BF399,'[1]Multi-Field'!$F$82="Drained"),BI399,IF(AND('[1]Multi-Field'!$E$82=[1]Lists!BF399,'[1]Multi-Field'!$F$82="undrained"),BH399,""))</f>
        <v/>
      </c>
      <c r="EM399" s="409" t="str">
        <f>IF(AND('[1]Multi-Field'!$E$83=[1]Lists!BF399,'[1]Multi-Field'!$F$83="Drained"),BI399,IF(AND('[1]Multi-Field'!$E$83=[1]Lists!BF399,'[1]Multi-Field'!$F$83="undrained"),BH399,""))</f>
        <v/>
      </c>
      <c r="EN399" s="409" t="str">
        <f>IF(AND('[1]Multi-Field'!$E$84=[1]Lists!BF399,'[1]Multi-Field'!$F$84="Drained"),BI399,IF(AND('[1]Multi-Field'!$E$84=[1]Lists!BF399,'[1]Multi-Field'!$F$84="undrained"),BH399,""))</f>
        <v/>
      </c>
      <c r="EO399" s="409" t="str">
        <f>IF(AND('[1]Multi-Field'!$E$85=[1]Lists!BF399,'[1]Multi-Field'!$F$85="Drained"),BI399,IF(AND('[1]Multi-Field'!$E$85=[1]Lists!BF399,'[1]Multi-Field'!$F$85="undrained"),BH399,""))</f>
        <v/>
      </c>
      <c r="EP399" s="409" t="str">
        <f>IF(AND('[1]Multi-Field'!$E$86=[1]Lists!BF399,'[1]Multi-Field'!$F$86="Drained"),BI399,IF(AND('[1]Multi-Field'!$E$86=[1]Lists!BF399,'[1]Multi-Field'!$F$86="undrained"),BH399,""))</f>
        <v/>
      </c>
      <c r="EQ399" s="409" t="str">
        <f>IF(AND('[1]Multi-Field'!$E$87=[1]Lists!BF399,'[1]Multi-Field'!$F$87="Drained"),BI399,IF(AND('[1]Multi-Field'!$E$87=[1]Lists!BF399,'[1]Multi-Field'!$F$87="undrained"),BH399,""))</f>
        <v/>
      </c>
      <c r="ER399" s="409" t="str">
        <f>IF(AND('[1]Multi-Field'!$E$88=[1]Lists!BF399,'[1]Multi-Field'!$F$88="Drained"),BI399,IF(AND('[1]Multi-Field'!$E$88=[1]Lists!BF399,'[1]Multi-Field'!$F$88="undrained"),BH399,""))</f>
        <v/>
      </c>
      <c r="ES399" s="409" t="str">
        <f>IF(AND('[1]Multi-Field'!$E$89=[1]Lists!BF399,'[1]Multi-Field'!$F$89="Drained"),BI399,IF(AND('[1]Multi-Field'!$E$89=[1]Lists!BF399,'[1]Multi-Field'!$F$89="undrained"),BH399,""))</f>
        <v/>
      </c>
      <c r="ET399" s="409" t="str">
        <f>IF(AND('[1]Multi-Field'!$E$90=[1]Lists!BF399,'[1]Multi-Field'!$F$90="Drained"),BI399,IF(AND('[1]Multi-Field'!$E$90=[1]Lists!BF399,'[1]Multi-Field'!$F$90="undrained"),BH399,""))</f>
        <v/>
      </c>
      <c r="EU399" s="409" t="str">
        <f>IF(AND('[1]Multi-Field'!$E$91=[1]Lists!BF399,'[1]Multi-Field'!$F$91="Drained"),BI399,IF(AND('[1]Multi-Field'!$E$91=[1]Lists!BF399,'[1]Multi-Field'!$F$91="undrained"),BH399,""))</f>
        <v/>
      </c>
      <c r="EV399" s="409" t="str">
        <f>IF(AND('[1]Multi-Field'!$E$92=[1]Lists!BF399,'[1]Multi-Field'!$F$92="Drained"),BI399,IF(AND('[1]Multi-Field'!$E$92=[1]Lists!BF399,'[1]Multi-Field'!$F$92="undrained"),BH399,""))</f>
        <v/>
      </c>
      <c r="EW399" s="409" t="str">
        <f>IF(AND('[1]Multi-Field'!$E$93=[1]Lists!BF399,'[1]Multi-Field'!$F$93="Drained"),BI399,IF(AND('[1]Multi-Field'!$E$93=[1]Lists!BF399,'[1]Multi-Field'!$F$93="undrained"),BH399,""))</f>
        <v/>
      </c>
      <c r="EX399" s="409" t="str">
        <f>IF(AND('[1]Multi-Field'!$E$94=[1]Lists!BF399,'[1]Multi-Field'!$F$94="Drained"),BI399,IF(AND('[1]Multi-Field'!$E$94=[1]Lists!BF399,'[1]Multi-Field'!$F$94="undrained"),BH399,""))</f>
        <v/>
      </c>
      <c r="EY399" s="409" t="str">
        <f>IF(AND('[1]Multi-Field'!$E$95=[1]Lists!BF399,'[1]Multi-Field'!$F$95="Drained"),BI399,IF(AND('[1]Multi-Field'!$E$95=[1]Lists!BF399,'[1]Multi-Field'!$F$95="undrained"),BH399,""))</f>
        <v/>
      </c>
      <c r="EZ399" s="409" t="str">
        <f>IF(AND('[1]Multi-Field'!$E$96=[1]Lists!BF399,'[1]Multi-Field'!$F$96="Drained"),BI399,IF(AND('[1]Multi-Field'!$E$96=[1]Lists!BF399,'[1]Multi-Field'!$F$96="undrained"),BH399,""))</f>
        <v/>
      </c>
      <c r="FA399" s="409" t="str">
        <f>IF(AND('[1]Multi-Field'!$E$97=[1]Lists!BF399,'[1]Multi-Field'!$F$97="Drained"),BI399,IF(AND('[1]Multi-Field'!$E$97=[1]Lists!BF399,'[1]Multi-Field'!$F$97="undrained"),BH399,""))</f>
        <v/>
      </c>
      <c r="FB399" s="409" t="str">
        <f>IF(AND('[1]Multi-Field'!$E$98=[1]Lists!BF399,'[1]Multi-Field'!$F$98="Drained"),BI399,IF(AND('[1]Multi-Field'!$E$98=[1]Lists!BF399,'[1]Multi-Field'!$F$98="undrained"),BH399,""))</f>
        <v/>
      </c>
      <c r="FC399" s="409" t="str">
        <f>IF(AND('[1]Multi-Field'!$E$99=[1]Lists!BF399,'[1]Multi-Field'!$F$99="Drained"),BI399,IF(AND('[1]Multi-Field'!$E$99=[1]Lists!BF399,'[1]Multi-Field'!$F$99="undrained"),BH399,""))</f>
        <v/>
      </c>
      <c r="FD399" s="409" t="str">
        <f>IF(AND('[1]Multi-Field'!$E$100=[1]Lists!BF399,'[1]Multi-Field'!$F$100="Drained"),BI399,IF(AND('[1]Multi-Field'!$E$100=[1]Lists!BF399,'[1]Multi-Field'!$F$100="undrained"),BH399,""))</f>
        <v/>
      </c>
      <c r="FE399" s="409" t="str">
        <f>IF(AND('[1]Multi-Field'!$E$101=[1]Lists!BF399,'[1]Multi-Field'!$F$101="Drained"),BI399,IF(AND('[1]Multi-Field'!$E$101=[1]Lists!BF399,'[1]Multi-Field'!$F$101="undrained"),BH399,""))</f>
        <v/>
      </c>
      <c r="FF399" s="409" t="str">
        <f>IF(AND('[1]Multi-Field'!$E$102=[1]Lists!BF399,'[1]Multi-Field'!$F$102="Drained"),BI399,IF(AND('[1]Multi-Field'!$E$102=[1]Lists!BF399,'[1]Multi-Field'!$F$102="undrained"),BH399,""))</f>
        <v/>
      </c>
      <c r="FG399" s="409" t="str">
        <f>IF(AND('[1]Multi-Field'!$E$103=[1]Lists!BF399,'[1]Multi-Field'!$F$103="Drained"),BI399,IF(AND('[1]Multi-Field'!$E$103=[1]Lists!BF399,'[1]Multi-Field'!$F$103="undrained"),BH399,""))</f>
        <v/>
      </c>
      <c r="FH399" s="409" t="str">
        <f>IF(AND('[1]Multi-Field'!$E$104=[1]Lists!BF399,'[1]Multi-Field'!$F$104="Drained"),BI399,IF(AND('[1]Multi-Field'!$E$104=[1]Lists!BF399,'[1]Multi-Field'!$F$104="undrained"),BH399,""))</f>
        <v/>
      </c>
      <c r="FI399" s="409" t="str">
        <f>IF(AND('[1]Multi-Field'!$E$105=[1]Lists!BF399,'[1]Multi-Field'!$F$105="Drained"),BI399,IF(AND('[1]Multi-Field'!$E$105=[1]Lists!BF399,'[1]Multi-Field'!$F$105="undrained"),BH399,""))</f>
        <v/>
      </c>
      <c r="FJ399" s="409" t="str">
        <f>IF(AND('[1]Multi-Field'!$E$106=[1]Lists!BF399,'[1]Multi-Field'!$F$106="Drained"),BI399,IF(AND('[1]Multi-Field'!$E$106=[1]Lists!BF399,'[1]Multi-Field'!$F$106="undrained"),BH399,""))</f>
        <v/>
      </c>
      <c r="FK399" s="409" t="str">
        <f>IF(AND('[1]Multi-Field'!$E$107=[1]Lists!BF399,'[1]Multi-Field'!$F$107="Drained"),BI399,IF(AND('[1]Multi-Field'!$E$107=[1]Lists!BF399,'[1]Multi-Field'!$F$107="undrained"),BH399,""))</f>
        <v/>
      </c>
      <c r="FL399" s="409" t="str">
        <f>IF(AND('[1]Multi-Field'!$E$108=[1]Lists!BF399,'[1]Multi-Field'!$F$108="Drained"),BI399,IF(AND('[1]Multi-Field'!$E$108=[1]Lists!BF399,'[1]Multi-Field'!$F$108="undrained"),BH399,""))</f>
        <v/>
      </c>
      <c r="FM399" s="409" t="str">
        <f>IF(AND('[1]Multi-Field'!$E$109=[1]Lists!BF399,'[1]Multi-Field'!$F$109="Drained"),BI399,IF(AND('[1]Multi-Field'!$E$109=[1]Lists!BF399,'[1]Multi-Field'!$F$109="undrained"),BH399,""))</f>
        <v/>
      </c>
      <c r="FN399" s="409" t="str">
        <f>IF(AND('[1]Multi-Field'!$E$110=[1]Lists!BF399,'[1]Multi-Field'!$F$110="Drained"),BI399,IF(AND('[1]Multi-Field'!$E$110=[1]Lists!BF399,'[1]Multi-Field'!$F$110="undrained"),BH399,""))</f>
        <v/>
      </c>
      <c r="FO399" s="409" t="str">
        <f>IF(AND('[1]Multi-Field'!$E$111=[1]Lists!BF399,'[1]Multi-Field'!$F$111="Drained"),BI399,IF(AND('[1]Multi-Field'!$E$111=[1]Lists!BF399,'[1]Multi-Field'!$F$111="undrained"),BH399,""))</f>
        <v/>
      </c>
      <c r="FP399" s="409" t="str">
        <f>IF(AND('[1]Multi-Field'!$E$112=[1]Lists!BF399,'[1]Multi-Field'!$F$112="Drained"),BI399,IF(AND('[1]Multi-Field'!$E$112=[1]Lists!BF399,'[1]Multi-Field'!$F$112="undrained"),BH399,""))</f>
        <v/>
      </c>
      <c r="FQ399" s="409" t="str">
        <f>IF(AND('[1]Multi-Field'!$E$113=[1]Lists!BF399,'[1]Multi-Field'!$F$113="Drained"),BI399,IF(AND('[1]Multi-Field'!$E$113=[1]Lists!BF399,'[1]Multi-Field'!$F$113="undrained"),BH399,""))</f>
        <v/>
      </c>
      <c r="FR399" s="409" t="str">
        <f>IF(AND('[1]Multi-Field'!$E$114=[1]Lists!BF399,'[1]Multi-Field'!$F$114="Drained"),BI399,IF(AND('[1]Multi-Field'!$E$114=[1]Lists!BF399,'[1]Multi-Field'!$F$114="undrained"),BH399,""))</f>
        <v/>
      </c>
      <c r="FS399" s="409" t="str">
        <f>IF(AND('[1]Multi-Field'!$E$115=[1]Lists!BF399,'[1]Multi-Field'!$F$115="Drained"),BI399,IF(AND('[1]Multi-Field'!$E$115=[1]Lists!BF399,'[1]Multi-Field'!$F$115="undrained"),BH399,""))</f>
        <v/>
      </c>
      <c r="FT399" s="409" t="str">
        <f>IF(AND('[1]Multi-Field'!$E$116=[1]Lists!BF399,'[1]Multi-Field'!$F$116="Drained"),BI399,IF(AND('[1]Multi-Field'!$E$116=[1]Lists!BF399,'[1]Multi-Field'!$F$116="undrained"),BH399,""))</f>
        <v/>
      </c>
      <c r="FU399" s="409" t="str">
        <f>IF(AND('[1]Multi-Field'!$E$117=[1]Lists!BF399,'[1]Multi-Field'!$F$117="Drained"),BI399,IF(AND('[1]Multi-Field'!$E$117=[1]Lists!BF399,'[1]Multi-Field'!$F$117="undrained"),BH399,""))</f>
        <v/>
      </c>
      <c r="FV399" s="409" t="str">
        <f>IF(AND('[1]Multi-Field'!$E$118=[1]Lists!BF399,'[1]Multi-Field'!$F$118="Drained"),BI399,IF(AND('[1]Multi-Field'!$E$118=[1]Lists!BF399,'[1]Multi-Field'!$F$118="undrained"),BH399,""))</f>
        <v/>
      </c>
      <c r="FW399" s="409" t="str">
        <f>IF(AND('[1]Multi-Field'!$E$119=[1]Lists!BF399,'[1]Multi-Field'!$F$119="Drained"),BI399,IF(AND('[1]Multi-Field'!$E$119=[1]Lists!BF399,'[1]Multi-Field'!$F$119="undrained"),BH399,""))</f>
        <v/>
      </c>
      <c r="FX399" s="409" t="str">
        <f>IF(AND('[1]Multi-Field'!$E$120=[1]Lists!BF399,'[1]Multi-Field'!$F$120="Drained"),BI399,IF(AND('[1]Multi-Field'!$E$120=[1]Lists!BF399,'[1]Multi-Field'!$F$120="undrained"),BH399,""))</f>
        <v/>
      </c>
      <c r="GC399" s="4">
        <v>1</v>
      </c>
    </row>
    <row r="400" spans="1:185" ht="13.5" customHeight="1">
      <c r="A400" s="7" t="s">
        <v>486</v>
      </c>
      <c r="B400" s="7"/>
      <c r="C400" s="7"/>
      <c r="D400" s="8">
        <v>55</v>
      </c>
      <c r="E400" s="8">
        <f t="shared" si="60"/>
        <v>57</v>
      </c>
      <c r="F400" s="8">
        <f t="shared" si="61"/>
        <v>58</v>
      </c>
      <c r="G400" s="8">
        <v>60</v>
      </c>
      <c r="H400" s="8">
        <v>65</v>
      </c>
      <c r="I400" s="8">
        <f t="shared" si="64"/>
        <v>68</v>
      </c>
      <c r="J400" s="8">
        <f t="shared" si="65"/>
        <v>72</v>
      </c>
      <c r="K400" s="8">
        <v>75</v>
      </c>
      <c r="L400" s="8">
        <v>90</v>
      </c>
      <c r="M400" s="8">
        <f t="shared" si="62"/>
        <v>93</v>
      </c>
      <c r="N400" s="8">
        <f t="shared" si="63"/>
        <v>97</v>
      </c>
      <c r="O400" s="8">
        <v>100</v>
      </c>
      <c r="P400" s="391">
        <v>375</v>
      </c>
      <c r="Q400" s="394"/>
      <c r="R400" s="395" t="b">
        <f>IF(OR('Multi-Field'!AA377=Lists!$AC$42,'Multi-Field'!AA377=Lists!$AC$43),IF('Multi-Field'!Z377="x",(IF('Multi-Field'!AC377=Lists!$Q$11,Lists!$R$11,IF('Multi-Field'!AC377=Lists!$Q$12,Lists!$R$12,IF('Multi-Field'!AC377=Lists!$Q$13,Lists!$R$13,IF('Multi-Field'!AC377=Lists!$Q$14,Lists!$R$14))))),IF('Multi-Field'!X377="x",(IF('Multi-Field'!AC377=Lists!$Q$11,Lists!$S$11,IF('Multi-Field'!AC377=Lists!$Q$12,Lists!$S$12,IF('Multi-Field'!AC377=Lists!$Q$13,Lists!$S$13,IF('Multi-Field'!AC377=Lists!$Q$14,Lists!$S$14))))),IF('Multi-Field'!V377="x",(IF('Multi-Field'!AC377=Lists!$Q$11,Lists!$T$11,IF('Multi-Field'!AC377=Lists!$Q$12,Lists!$T$12,IF('Multi-Field'!AC377=Lists!$Q$13,Lists!$T$13,IF('Multi-Field'!AC377=Lists!$Q$14,Lists!$T$14))))),0))))</f>
        <v>0</v>
      </c>
      <c r="S400" s="395" t="str">
        <f t="shared" si="59"/>
        <v/>
      </c>
      <c r="T400" s="395"/>
      <c r="U400" s="396"/>
      <c r="BF400" s="411" t="s">
        <v>1564</v>
      </c>
      <c r="BG400" s="412">
        <v>2</v>
      </c>
      <c r="BH400" s="412">
        <v>3</v>
      </c>
      <c r="BI400" s="412">
        <v>4.5</v>
      </c>
      <c r="BJ400" s="409" t="e">
        <f>IF(AND('[1]Single Field'!#REF!=[1]Lists!BF400,'[1]Single Field'!#REF!="Drained"),"x",IF(AND('[1]Single Field'!#REF!=[1]Lists!BF400,'[1]Single Field'!#REF!="Undrained"),O,""))</f>
        <v>#REF!</v>
      </c>
      <c r="BK400" s="409" t="str">
        <f>IF(AND('[1]Multi-Field'!$E$3=[1]Lists!BF400,'[1]Multi-Field'!$F$3="Drained"),BI400,IF(AND('[1]Multi-Field'!$E$3=BF400,'[1]Multi-Field'!$F$3="undrained"),BH400,""))</f>
        <v/>
      </c>
      <c r="BL400" s="409" t="str">
        <f>IF(AND('[1]Multi-Field'!$E$4=BF400,'[1]Multi-Field'!$F$4="Drained"),BI400,IF(AND('[1]Multi-Field'!$E$4=BF400,'[1]Multi-Field'!$F$4="undrained"),BH400,""))</f>
        <v/>
      </c>
      <c r="BM400" s="409" t="str">
        <f>IF(AND('[1]Multi-Field'!$E$5=BF400,'[1]Multi-Field'!$F$5="Drained"),BI400,IF(AND('[1]Multi-Field'!$E$5=BF400,'[1]Multi-Field'!$F$5="undrained"),BH400,""))</f>
        <v/>
      </c>
      <c r="BN400" s="409" t="str">
        <f>IF(AND('[1]Multi-Field'!$E$6=BF400,'[1]Multi-Field'!$F$6="Drained"),BI400,IF(AND('[1]Multi-Field'!$E$6=BF400,'[1]Multi-Field'!$F$6="undrained"),BH400,""))</f>
        <v/>
      </c>
      <c r="BO400" s="409" t="str">
        <f>IF(AND('[1]Multi-Field'!$E$7=BF400,'[1]Multi-Field'!$F$7="Drained"),BI400,IF(AND('[1]Multi-Field'!$E$7=BF400,'[1]Multi-Field'!$F$7="undrained"),BH400,""))</f>
        <v/>
      </c>
      <c r="BP400" s="409" t="str">
        <f>IF(AND('[1]Multi-Field'!$E$8=BF400,'[1]Multi-Field'!$F$8="Drained"),BI400,IF(AND('[1]Multi-Field'!$E$8=BF400,'[1]Multi-Field'!$F$8="undrained"),BH400,""))</f>
        <v/>
      </c>
      <c r="BQ400" s="409" t="str">
        <f>IF(AND('[1]Multi-Field'!$E$9=BF400,'[1]Multi-Field'!$F$9="Drained"),BI400,IF(AND('[1]Multi-Field'!$E$9=BF400,'[1]Multi-Field'!$F$9="undrained"),BH400,""))</f>
        <v/>
      </c>
      <c r="BR400" s="409" t="str">
        <f>IF(AND('[1]Multi-Field'!$E$10=BF400,'[1]Multi-Field'!$F$10="Drained"),BI400,IF(AND('[1]Multi-Field'!$E$10=BF400,'[1]Multi-Field'!$F$10="undrained"),BH400,""))</f>
        <v/>
      </c>
      <c r="BS400" s="409" t="str">
        <f>IF(AND('[1]Multi-Field'!$E$11=BF400,'[1]Multi-Field'!$F$11="Drained"),BI400,IF(AND('[1]Multi-Field'!$E$11=BF400,'[1]Multi-Field'!$F$11="undrained"),BH400,""))</f>
        <v/>
      </c>
      <c r="BT400" s="409" t="str">
        <f>IF(AND('[1]Multi-Field'!$E$12=BF400,'[1]Multi-Field'!$F$12="Drained"),BI400,IF(AND('[1]Multi-Field'!$E$12=BF400,'[1]Multi-Field'!$F$12="undrained"),BH400,""))</f>
        <v/>
      </c>
      <c r="BU400" s="409" t="str">
        <f>IF(AND('[1]Multi-Field'!$E$13=BF400,'[1]Multi-Field'!$F$13="Drained"),BI400,IF(AND('[1]Multi-Field'!$E$3=BF400,'[1]Multi-Field'!$F$13="undrained"),BH400,""))</f>
        <v/>
      </c>
      <c r="BV400" s="409" t="str">
        <f>IF(AND('[1]Multi-Field'!$E$14=BF400,'[1]Multi-Field'!$F$14="Drained"),BI400,IF(AND('[1]Multi-Field'!$E$14=BF400,'[1]Multi-Field'!$F$14="undrained"),BH400,""))</f>
        <v/>
      </c>
      <c r="BW400" s="409" t="str">
        <f>IF(AND('[1]Multi-Field'!$E$15=BF400,'[1]Multi-Field'!$F$15="Drained"),BI400,IF(AND('[1]Multi-Field'!$E$15=BF400,'[1]Multi-Field'!$F$15="undrained"),BH400,""))</f>
        <v/>
      </c>
      <c r="BX400" s="409" t="str">
        <f>IF(AND('[1]Multi-Field'!$E$16=[1]Lists!BF400,'[1]Multi-Field'!$F$16="Drained"),BI400,IF(AND('[1]Multi-Field'!$E$16=[1]Lists!BF400,'[1]Multi-Field'!$F$16="undrained"),BH400,""))</f>
        <v/>
      </c>
      <c r="BY400" s="409" t="str">
        <f>IF(AND('[1]Multi-Field'!$E$17=[1]Lists!BF400,'[1]Multi-Field'!$F$17="Drained"),BI400,IF(AND('[1]Multi-Field'!$E$17=[1]Lists!BF400,'[1]Multi-Field'!$F$17="undrained"),BH400,""))</f>
        <v/>
      </c>
      <c r="BZ400" s="409" t="str">
        <f>IF(AND('[1]Multi-Field'!$E$18=[1]Lists!BF400,'[1]Multi-Field'!$F$18="Drained"),BI400,IF(AND('[1]Multi-Field'!$E$18=[1]Lists!BF400,'[1]Multi-Field'!$F$18="undrained"),BH400,""))</f>
        <v/>
      </c>
      <c r="CA400" s="409" t="str">
        <f>IF(AND('[1]Multi-Field'!$E$19=[1]Lists!BF400,'[1]Multi-Field'!$F$19="Drained"),BI400,IF(AND('[1]Multi-Field'!$E$19=[1]Lists!BF400,'[1]Multi-Field'!$F$19="undrained"),BH400,""))</f>
        <v/>
      </c>
      <c r="CB400" s="409" t="str">
        <f>IF(AND('[1]Multi-Field'!$E$20=[1]Lists!BF400,'[1]Multi-Field'!$F$20="Drained"),BI400,IF(AND('[1]Multi-Field'!$E$20=[1]Lists!BF400,'[1]Multi-Field'!$F$20="undrained"),BH400,""))</f>
        <v/>
      </c>
      <c r="CC400" s="409" t="str">
        <f>IF(AND('[1]Multi-Field'!$E$21=[1]Lists!BF400,'[1]Multi-Field'!$F$21="Drained"),BI400,IF(AND('[1]Multi-Field'!$E$21=[1]Lists!BF400,'[1]Multi-Field'!$F$21="undrained"),BH400,""))</f>
        <v/>
      </c>
      <c r="CD400" s="409" t="str">
        <f>IF(AND('[1]Multi-Field'!$E$22=[1]Lists!BF400,'[1]Multi-Field'!$F$22="Drained"),BI400,IF(AND('[1]Multi-Field'!$E$22=[1]Lists!BF400,'[1]Multi-Field'!$F$22="undrained"),BH400,""))</f>
        <v/>
      </c>
      <c r="CE400" s="409" t="str">
        <f>IF(AND('[1]Multi-Field'!$E$23=[1]Lists!BF400,'[1]Multi-Field'!$F$23="Drained"),BI400,IF(AND('[1]Multi-Field'!$E$23=[1]Lists!BF400,'[1]Multi-Field'!$F$23="undrained"),BH400,""))</f>
        <v/>
      </c>
      <c r="CF400" s="409" t="str">
        <f>IF(AND('[1]Multi-Field'!$E$24=[1]Lists!BF400,'[1]Multi-Field'!$F$24="Drained"),BI400,IF(AND('[1]Multi-Field'!$E$24=[1]Lists!BF400,'[1]Multi-Field'!$F$24="undrained"),BH400,""))</f>
        <v/>
      </c>
      <c r="CG400" s="409" t="str">
        <f>IF(AND('[1]Multi-Field'!$E$25=[1]Lists!BF400,'[1]Multi-Field'!$F$25="Drained"),BI400,IF(AND('[1]Multi-Field'!$E$25=[1]Lists!BF400,'[1]Multi-Field'!$F$25="undrained"),BH400,""))</f>
        <v/>
      </c>
      <c r="CH400" s="409" t="str">
        <f>IF(AND('[1]Multi-Field'!$E$26=[1]Lists!BF400,'[1]Multi-Field'!$F$26="Drained"),BI400,IF(AND('[1]Multi-Field'!$E$26=[1]Lists!BF400,'[1]Multi-Field'!$F$26="undrained"),BH400,""))</f>
        <v/>
      </c>
      <c r="CI400" s="409" t="str">
        <f>IF(AND('[1]Multi-Field'!$E$27=[1]Lists!BF400,'[1]Multi-Field'!$F$27="Drained"),BI400,IF(AND('[1]Multi-Field'!$E$27=[1]Lists!BF400,'[1]Multi-Field'!$F$27="undrained"),BH400,""))</f>
        <v/>
      </c>
      <c r="CJ400" s="409" t="str">
        <f>IF(AND('[1]Multi-Field'!$E$28=[1]Lists!BF400,'[1]Multi-Field'!$F$28="Drained"),BI400,IF(AND('[1]Multi-Field'!$E$28=[1]Lists!BF400,'[1]Multi-Field'!$F$28="undrained"),BH400,""))</f>
        <v/>
      </c>
      <c r="CK400" s="409" t="str">
        <f>IF(AND('[1]Multi-Field'!$E$29=[1]Lists!BF400,'[1]Multi-Field'!$F$29="Drained"),BI400,IF(AND('[1]Multi-Field'!$E$29=[1]Lists!BF400,'[1]Multi-Field'!$F$29="undrained"),BH400,""))</f>
        <v/>
      </c>
      <c r="CL400" s="409" t="str">
        <f>IF(AND('[1]Multi-Field'!$E$30=[1]Lists!BF400,'[1]Multi-Field'!$F$30="Drained"),BI400,IF(AND('[1]Multi-Field'!$E$30=[1]Lists!BF400,'[1]Multi-Field'!$F$30="undrained"),BH400,""))</f>
        <v/>
      </c>
      <c r="CM400" s="409" t="str">
        <f>IF(AND('[1]Multi-Field'!$E$31=[1]Lists!BF400,'[1]Multi-Field'!$F$31="Drained"),BI400,IF(AND('[1]Multi-Field'!$E$31=[1]Lists!BF400,'[1]Multi-Field'!$F$31="undrained"),BH400,""))</f>
        <v/>
      </c>
      <c r="CN400" s="409" t="str">
        <f>IF(AND('[1]Multi-Field'!$E$32=[1]Lists!BF400,'[1]Multi-Field'!$F$32="Drained"),BI400,IF(AND('[1]Multi-Field'!$E$32=[1]Lists!BF400,'[1]Multi-Field'!$F$32="undrained"),BH400,""))</f>
        <v/>
      </c>
      <c r="CO400" s="409" t="str">
        <f>IF(AND('[1]Multi-Field'!$E$33=[1]Lists!BF400,'[1]Multi-Field'!$F$33="Drained"),BI400,IF(AND('[1]Multi-Field'!$E$33=[1]Lists!BF400,'[1]Multi-Field'!$F$33="undrained"),BH400,""))</f>
        <v/>
      </c>
      <c r="CP400" s="409" t="str">
        <f>IF(AND('[1]Multi-Field'!$E$34=[1]Lists!BF400,'[1]Multi-Field'!$F$34="Drained"),BI400,IF(AND('[1]Multi-Field'!$E$34=[1]Lists!BF400,'[1]Multi-Field'!$F$34="undrained"),BH400,""))</f>
        <v/>
      </c>
      <c r="CQ400" s="409" t="str">
        <f>IF(AND('[1]Multi-Field'!$E$35=[1]Lists!BF400,'[1]Multi-Field'!$F$35="Drained"),BI400,IF(AND('[1]Multi-Field'!$E$35=[1]Lists!BF400,'[1]Multi-Field'!$F$35="undrained"),BH400,""))</f>
        <v/>
      </c>
      <c r="CR400" s="409" t="str">
        <f>IF(AND('[1]Multi-Field'!$E$36=[1]Lists!BF400,'[1]Multi-Field'!$F$36="Drained"),BI400,IF(AND('[1]Multi-Field'!$E$36=[1]Lists!BF400,'[1]Multi-Field'!$F$36="undrained"),BH400,""))</f>
        <v/>
      </c>
      <c r="CS400" s="409" t="str">
        <f>IF(AND('[1]Multi-Field'!$E$37=[1]Lists!BF400,'[1]Multi-Field'!$F$37="Drained"),BI400,IF(AND('[1]Multi-Field'!$E$37=[1]Lists!BF400,'[1]Multi-Field'!$F$37="undrained"),BH400,""))</f>
        <v/>
      </c>
      <c r="CT400" s="409" t="str">
        <f>IF(AND('[1]Multi-Field'!$E$38=[1]Lists!BF400,'[1]Multi-Field'!$F$38="Drained"),BI400,IF(AND('[1]Multi-Field'!$E$38=[1]Lists!BF400,'[1]Multi-Field'!$F$38="undrained"),BH400,""))</f>
        <v/>
      </c>
      <c r="CU400" s="409" t="str">
        <f>IF(AND('[1]Multi-Field'!$E$39=[1]Lists!BF400,'[1]Multi-Field'!$F$39="Drained"),BI400,IF(AND('[1]Multi-Field'!$E$39=[1]Lists!BF400,'[1]Multi-Field'!$F$39="undrained"),BH400,""))</f>
        <v/>
      </c>
      <c r="CV400" s="409" t="str">
        <f>IF(AND('[1]Multi-Field'!$E$40=[1]Lists!BF400,'[1]Multi-Field'!$F$40="Drained"),BI400,IF(AND('[1]Multi-Field'!$E$40=[1]Lists!BF400,'[1]Multi-Field'!$F$40="undrained"),BH400,""))</f>
        <v/>
      </c>
      <c r="CW400" s="409" t="str">
        <f>IF(AND('[1]Multi-Field'!$E$41=[1]Lists!BF400,'[1]Multi-Field'!$F$40="Drained"),BI400,IF(AND('[1]Multi-Field'!$E$40=[1]Lists!BF400,'[1]Multi-Field'!$F$40="undrained"),BH400,""))</f>
        <v/>
      </c>
      <c r="CX400" s="409" t="str">
        <f>IF(AND('[1]Multi-Field'!$E$42=[1]Lists!BF400,'[1]Multi-Field'!$F$42="Drained"),BI400,IF(AND('[1]Multi-Field'!$E$42=[1]Lists!BF400,'[1]Multi-Field'!$F$42="undrained"),BH400,""))</f>
        <v/>
      </c>
      <c r="CY400" s="409" t="str">
        <f>IF(AND('[1]Multi-Field'!$E$43=[1]Lists!BF400,'[1]Multi-Field'!$F$43="Drained"),BI400,IF(AND('[1]Multi-Field'!$E$43=[1]Lists!BF400,'[1]Multi-Field'!$F$43="undrained"),BH400,""))</f>
        <v/>
      </c>
      <c r="CZ400" s="409" t="str">
        <f>IF(AND('[1]Multi-Field'!$E$44=[1]Lists!BF400,'[1]Multi-Field'!$F$44="Drained"),BI400,IF(AND('[1]Multi-Field'!$E$44=[1]Lists!BF400,'[1]Multi-Field'!$F$44="undrained"),BH400,""))</f>
        <v/>
      </c>
      <c r="DA400" s="409" t="str">
        <f>IF(AND('[1]Multi-Field'!$E$45=[1]Lists!BF400,'[1]Multi-Field'!$F$45="Drained"),BI400,IF(AND('[1]Multi-Field'!$E$45=[1]Lists!BF400,'[1]Multi-Field'!$F$45="undrained"),BH400,""))</f>
        <v/>
      </c>
      <c r="DB400" s="409" t="str">
        <f>IF(AND('[1]Multi-Field'!$E$46=[1]Lists!BF400,'[1]Multi-Field'!$F$46="Drained"),BI400,IF(AND('[1]Multi-Field'!$E$46=[1]Lists!BF400,'[1]Multi-Field'!$F$46="undrained"),BH400,""))</f>
        <v/>
      </c>
      <c r="DC400" s="409" t="str">
        <f>IF(AND('[1]Multi-Field'!$E$47=[1]Lists!BF400,'[1]Multi-Field'!$F$47="Drained"),BI400,IF(AND('[1]Multi-Field'!$E$47=[1]Lists!BF400,'[1]Multi-Field'!$F$47="undrained"),BH400,""))</f>
        <v/>
      </c>
      <c r="DD400" s="409" t="str">
        <f>IF(AND('[1]Multi-Field'!$E$48=[1]Lists!BF400,'[1]Multi-Field'!$F$48="Drained"),BI400,IF(AND('[1]Multi-Field'!$E$48=[1]Lists!BF400,'[1]Multi-Field'!$F$48="undrained"),BH400,""))</f>
        <v/>
      </c>
      <c r="DE400" s="409" t="str">
        <f>IF(AND('[1]Multi-Field'!$E$49=[1]Lists!BF400,'[1]Multi-Field'!$F$49="Drained"),BI400,IF(AND('[1]Multi-Field'!$E$49=[1]Lists!BF400,'[1]Multi-Field'!$F$9="undrained"),BH400,""))</f>
        <v/>
      </c>
      <c r="DF400" s="409" t="str">
        <f>IF(AND('[1]Multi-Field'!$E$50=[1]Lists!BF400,'[1]Multi-Field'!$F$50="Drained"),BI400,IF(AND('[1]Multi-Field'!$E$50=[1]Lists!BF400,'[1]Multi-Field'!$F$50="undrained"),BH400,""))</f>
        <v/>
      </c>
      <c r="DG400" s="409" t="str">
        <f>IF(AND('[1]Multi-Field'!$E$51=[1]Lists!BF400,'[1]Multi-Field'!$F$51="Drained"),BI400,IF(AND('[1]Multi-Field'!$E$51=[1]Lists!BF400,'[1]Multi-Field'!$F$51="undrained"),BH400,""))</f>
        <v/>
      </c>
      <c r="DH400" s="409" t="str">
        <f>IF(AND('[1]Multi-Field'!$E$52=[1]Lists!BF400,'[1]Multi-Field'!$F$52="Drained"),BI400,IF(AND('[1]Multi-Field'!$E$52=[1]Lists!BF400,'[1]Multi-Field'!$F$52="undrained"),BH400,""))</f>
        <v/>
      </c>
      <c r="DI400" s="409" t="str">
        <f>IF(AND('[1]Multi-Field'!$E$53=[1]Lists!BF400,'[1]Multi-Field'!$F$53="Drained"),BI400,IF(AND('[1]Multi-Field'!$E$53=[1]Lists!BF400,'[1]Multi-Field'!$F$53="undrained"),BH400,""))</f>
        <v/>
      </c>
      <c r="DJ400" s="409" t="str">
        <f>IF(AND('[1]Multi-Field'!$E$54=[1]Lists!BF400,'[1]Multi-Field'!$F$54="Drained"),BI400,IF(AND('[1]Multi-Field'!$E$54=[1]Lists!BF400,'[1]Multi-Field'!$F$54="undrained"),BH400,""))</f>
        <v/>
      </c>
      <c r="DK400" s="409" t="str">
        <f>IF(AND('[1]Multi-Field'!$E$55=[1]Lists!BF400,'[1]Multi-Field'!$F$55="Drained"),BI400,IF(AND('[1]Multi-Field'!$E$55=[1]Lists!BF400,'[1]Multi-Field'!$F$55="undrained"),BH400,""))</f>
        <v/>
      </c>
      <c r="DL400" s="409" t="str">
        <f>IF(AND('[1]Multi-Field'!$E$56=[1]Lists!BF400,'[1]Multi-Field'!$F$56="Drained"),BI400,IF(AND('[1]Multi-Field'!$E$56=[1]Lists!BF400,'[1]Multi-Field'!$F$56="undrained"),BH400,""))</f>
        <v/>
      </c>
      <c r="DM400" s="409" t="str">
        <f>IF(AND('[1]Multi-Field'!$E$57=[1]Lists!BF400,'[1]Multi-Field'!$F$57="Drained"),BI400,IF(AND('[1]Multi-Field'!$E$57=[1]Lists!BF400,'[1]Multi-Field'!$F$57="undrained"),BH400,""))</f>
        <v/>
      </c>
      <c r="DN400" s="409" t="str">
        <f>IF(AND('[1]Multi-Field'!$E$58=[1]Lists!BF400,'[1]Multi-Field'!$F$58="Drained"),BI400,IF(AND('[1]Multi-Field'!$E$58=[1]Lists!BF400,'[1]Multi-Field'!$F$58="undrained"),BH400,""))</f>
        <v/>
      </c>
      <c r="DO400" s="409" t="str">
        <f>IF(AND('[1]Multi-Field'!$E$59=[1]Lists!BF400,'[1]Multi-Field'!$F$59="Drained"),BI400,IF(AND('[1]Multi-Field'!$E$59=[1]Lists!BF400,'[1]Multi-Field'!$F$59="undrained"),BH400,""))</f>
        <v/>
      </c>
      <c r="DP400" s="409" t="str">
        <f>IF(AND('[1]Multi-Field'!$E$60=[1]Lists!BF400,'[1]Multi-Field'!$F$60="Drained"),BI400,IF(AND('[1]Multi-Field'!$E$60=[1]Lists!BF400,'[1]Multi-Field'!$F$60="undrained"),BH400,""))</f>
        <v/>
      </c>
      <c r="DQ400" s="409" t="str">
        <f>IF(AND('[1]Multi-Field'!$E$61=[1]Lists!BF400,'[1]Multi-Field'!$F$61="Drained"),BI400,IF(AND('[1]Multi-Field'!$E$61=[1]Lists!BF400,'[1]Multi-Field'!$F$61="undrained"),BH400,""))</f>
        <v/>
      </c>
      <c r="DR400" s="409" t="str">
        <f>IF(AND('[1]Multi-Field'!$E$62=[1]Lists!BF400,'[1]Multi-Field'!$F$62="Drained"),BI400,IF(AND('[1]Multi-Field'!$E$62=[1]Lists!BF400,'[1]Multi-Field'!$F$62="undrained"),BH400,""))</f>
        <v/>
      </c>
      <c r="DS400" s="409" t="str">
        <f>IF(AND('[1]Multi-Field'!$E$63=[1]Lists!BF400,'[1]Multi-Field'!$F$63="Drained"),BI400,IF(AND('[1]Multi-Field'!$E$63=[1]Lists!BF400,'[1]Multi-Field'!$F$63="undrained"),BH400,""))</f>
        <v/>
      </c>
      <c r="DT400" s="409" t="str">
        <f>IF(AND('[1]Multi-Field'!$E$64=[1]Lists!BF400,'[1]Multi-Field'!$F$64="Drained"),BI400,IF(AND('[1]Multi-Field'!$E$64=[1]Lists!BF400,'[1]Multi-Field'!$F$64="undrained"),BH400,""))</f>
        <v/>
      </c>
      <c r="DU400" s="409" t="str">
        <f>IF(AND('[1]Multi-Field'!$E$65=[1]Lists!BF400,'[1]Multi-Field'!$F$65="Drained"),BI400,IF(AND('[1]Multi-Field'!$E$65=[1]Lists!BF400,'[1]Multi-Field'!$F$65="undrained"),BH400,""))</f>
        <v/>
      </c>
      <c r="DV400" s="409" t="str">
        <f>IF(AND('[1]Multi-Field'!$E$66=[1]Lists!BF400,'[1]Multi-Field'!$F$66="Drained"),BI400,IF(AND('[1]Multi-Field'!$E$66=[1]Lists!BF400,'[1]Multi-Field'!$F$66="undrained"),BH400,""))</f>
        <v/>
      </c>
      <c r="DW400" s="409" t="str">
        <f>IF(AND('[1]Multi-Field'!$E$67=[1]Lists!BF400,'[1]Multi-Field'!$F$67="Drained"),BI400,IF(AND('[1]Multi-Field'!$E$67=[1]Lists!BF400,'[1]Multi-Field'!$F$67="undrained"),BH400,""))</f>
        <v/>
      </c>
      <c r="DX400" s="409" t="str">
        <f>IF(AND('[1]Multi-Field'!$E$68=[1]Lists!BF400,'[1]Multi-Field'!$F$68="Drained"),BI400,IF(AND('[1]Multi-Field'!$E$68=[1]Lists!BF400,'[1]Multi-Field'!$F$68="undrained"),BH400,""))</f>
        <v/>
      </c>
      <c r="DY400" s="409" t="str">
        <f>IF(AND('[1]Multi-Field'!$E$69=[1]Lists!BF400,'[1]Multi-Field'!$F$69="Drained"),BI400,IF(AND('[1]Multi-Field'!$E$69=[1]Lists!BF400,'[1]Multi-Field'!$F$69="undrained"),BH400,""))</f>
        <v/>
      </c>
      <c r="DZ400" s="409" t="str">
        <f>IF(AND('[1]Multi-Field'!$E$70=[1]Lists!BF400,'[1]Multi-Field'!$F$70="Drained"),BI400,IF(AND('[1]Multi-Field'!$E$70=[1]Lists!BF400,'[1]Multi-Field'!$F$70="undrained"),BH400,""))</f>
        <v/>
      </c>
      <c r="EA400" s="409" t="str">
        <f>IF(AND('[1]Multi-Field'!$E$71=[1]Lists!BF400,'[1]Multi-Field'!$F$71="Drained"),BI400,IF(AND('[1]Multi-Field'!$E$71=[1]Lists!BF400,'[1]Multi-Field'!$F$71="undrained"),BH400,""))</f>
        <v/>
      </c>
      <c r="EB400" s="409" t="str">
        <f>IF(AND('[1]Multi-Field'!$E$72=[1]Lists!BF400,'[1]Multi-Field'!$F$72="Drained"),BI400,IF(AND('[1]Multi-Field'!$E$72=[1]Lists!BF400,'[1]Multi-Field'!$F$72="undrained"),BH400,""))</f>
        <v/>
      </c>
      <c r="EC400" s="409" t="str">
        <f>IF(AND('[1]Multi-Field'!$E$73=[1]Lists!BF400,'[1]Multi-Field'!$F$73="Drained"),BI400,IF(AND('[1]Multi-Field'!$E$73=[1]Lists!BF400,'[1]Multi-Field'!$F$73="undrained"),BH400,""))</f>
        <v/>
      </c>
      <c r="ED400" s="409" t="str">
        <f>IF(AND('[1]Multi-Field'!$E$74=[1]Lists!BF400,'[1]Multi-Field'!$F$74="Drained"),BI400,IF(AND('[1]Multi-Field'!$E$74=[1]Lists!BF400,'[1]Multi-Field'!$F$74="undrained"),BH400,""))</f>
        <v/>
      </c>
      <c r="EE400" s="409" t="str">
        <f>IF(AND('[1]Multi-Field'!$E$75=[1]Lists!BF400,'[1]Multi-Field'!$F$75="Drained"),BI400,IF(AND('[1]Multi-Field'!$E$75=[1]Lists!BF400,'[1]Multi-Field'!$F$75="undrained"),BH400,""))</f>
        <v/>
      </c>
      <c r="EF400" s="409" t="str">
        <f>IF(AND('[1]Multi-Field'!$E$76=[1]Lists!BF400,'[1]Multi-Field'!$F$76="Drained"),BI400,IF(AND('[1]Multi-Field'!$E$76=[1]Lists!BF400,'[1]Multi-Field'!$F$6="undrained"),BH400,""))</f>
        <v/>
      </c>
      <c r="EG400" s="409" t="str">
        <f>IF(AND('[1]Multi-Field'!$E$77=[1]Lists!BF400,'[1]Multi-Field'!$F$77="Drained"),BI400,IF(AND('[1]Multi-Field'!$E$77=[1]Lists!BF400,'[1]Multi-Field'!$F$77="undrained"),BH400,""))</f>
        <v/>
      </c>
      <c r="EH400" s="409" t="str">
        <f>IF(AND('[1]Multi-Field'!$E$78=[1]Lists!BF400,'[1]Multi-Field'!$F$78="Drained"),BI400,IF(AND('[1]Multi-Field'!$E$78=[1]Lists!BF400,'[1]Multi-Field'!$F$78="undrained"),BH400,""))</f>
        <v/>
      </c>
      <c r="EI400" s="409" t="str">
        <f>IF(AND('[1]Multi-Field'!$E$79=[1]Lists!BF400,'[1]Multi-Field'!$F$79="Drained"),BI400,IF(AND('[1]Multi-Field'!$E$79=[1]Lists!BF400,'[1]Multi-Field'!$F$79="undrained"),BH400,""))</f>
        <v/>
      </c>
      <c r="EJ400" s="409" t="str">
        <f>IF(AND('[1]Multi-Field'!$E$80=[1]Lists!BF400,'[1]Multi-Field'!$F$80="Drained"),BI400,IF(AND('[1]Multi-Field'!$E$80=[1]Lists!BF400,'[1]Multi-Field'!$F$80="undrained"),BH400,""))</f>
        <v/>
      </c>
      <c r="EK400" s="409" t="str">
        <f>IF(AND('[1]Multi-Field'!$E$81=[1]Lists!BF400,'[1]Multi-Field'!$F$81="Drained"),BI400,IF(AND('[1]Multi-Field'!$E$81=[1]Lists!BF400,'[1]Multi-Field'!$F$81="undrained"),BH400,""))</f>
        <v/>
      </c>
      <c r="EL400" s="409" t="str">
        <f>IF(AND('[1]Multi-Field'!$E$82=[1]Lists!BF400,'[1]Multi-Field'!$F$82="Drained"),BI400,IF(AND('[1]Multi-Field'!$E$82=[1]Lists!BF400,'[1]Multi-Field'!$F$82="undrained"),BH400,""))</f>
        <v/>
      </c>
      <c r="EM400" s="409" t="str">
        <f>IF(AND('[1]Multi-Field'!$E$83=[1]Lists!BF400,'[1]Multi-Field'!$F$83="Drained"),BI400,IF(AND('[1]Multi-Field'!$E$83=[1]Lists!BF400,'[1]Multi-Field'!$F$83="undrained"),BH400,""))</f>
        <v/>
      </c>
      <c r="EN400" s="409" t="str">
        <f>IF(AND('[1]Multi-Field'!$E$84=[1]Lists!BF400,'[1]Multi-Field'!$F$84="Drained"),BI400,IF(AND('[1]Multi-Field'!$E$84=[1]Lists!BF400,'[1]Multi-Field'!$F$84="undrained"),BH400,""))</f>
        <v/>
      </c>
      <c r="EO400" s="409" t="str">
        <f>IF(AND('[1]Multi-Field'!$E$85=[1]Lists!BF400,'[1]Multi-Field'!$F$85="Drained"),BI400,IF(AND('[1]Multi-Field'!$E$85=[1]Lists!BF400,'[1]Multi-Field'!$F$85="undrained"),BH400,""))</f>
        <v/>
      </c>
      <c r="EP400" s="409" t="str">
        <f>IF(AND('[1]Multi-Field'!$E$86=[1]Lists!BF400,'[1]Multi-Field'!$F$86="Drained"),BI400,IF(AND('[1]Multi-Field'!$E$86=[1]Lists!BF400,'[1]Multi-Field'!$F$86="undrained"),BH400,""))</f>
        <v/>
      </c>
      <c r="EQ400" s="409" t="str">
        <f>IF(AND('[1]Multi-Field'!$E$87=[1]Lists!BF400,'[1]Multi-Field'!$F$87="Drained"),BI400,IF(AND('[1]Multi-Field'!$E$87=[1]Lists!BF400,'[1]Multi-Field'!$F$87="undrained"),BH400,""))</f>
        <v/>
      </c>
      <c r="ER400" s="409" t="str">
        <f>IF(AND('[1]Multi-Field'!$E$88=[1]Lists!BF400,'[1]Multi-Field'!$F$88="Drained"),BI400,IF(AND('[1]Multi-Field'!$E$88=[1]Lists!BF400,'[1]Multi-Field'!$F$88="undrained"),BH400,""))</f>
        <v/>
      </c>
      <c r="ES400" s="409" t="str">
        <f>IF(AND('[1]Multi-Field'!$E$89=[1]Lists!BF400,'[1]Multi-Field'!$F$89="Drained"),BI400,IF(AND('[1]Multi-Field'!$E$89=[1]Lists!BF400,'[1]Multi-Field'!$F$89="undrained"),BH400,""))</f>
        <v/>
      </c>
      <c r="ET400" s="409" t="str">
        <f>IF(AND('[1]Multi-Field'!$E$90=[1]Lists!BF400,'[1]Multi-Field'!$F$90="Drained"),BI400,IF(AND('[1]Multi-Field'!$E$90=[1]Lists!BF400,'[1]Multi-Field'!$F$90="undrained"),BH400,""))</f>
        <v/>
      </c>
      <c r="EU400" s="409" t="str">
        <f>IF(AND('[1]Multi-Field'!$E$91=[1]Lists!BF400,'[1]Multi-Field'!$F$91="Drained"),BI400,IF(AND('[1]Multi-Field'!$E$91=[1]Lists!BF400,'[1]Multi-Field'!$F$91="undrained"),BH400,""))</f>
        <v/>
      </c>
      <c r="EV400" s="409" t="str">
        <f>IF(AND('[1]Multi-Field'!$E$92=[1]Lists!BF400,'[1]Multi-Field'!$F$92="Drained"),BI400,IF(AND('[1]Multi-Field'!$E$92=[1]Lists!BF400,'[1]Multi-Field'!$F$92="undrained"),BH400,""))</f>
        <v/>
      </c>
      <c r="EW400" s="409" t="str">
        <f>IF(AND('[1]Multi-Field'!$E$93=[1]Lists!BF400,'[1]Multi-Field'!$F$93="Drained"),BI400,IF(AND('[1]Multi-Field'!$E$93=[1]Lists!BF400,'[1]Multi-Field'!$F$93="undrained"),BH400,""))</f>
        <v/>
      </c>
      <c r="EX400" s="409" t="str">
        <f>IF(AND('[1]Multi-Field'!$E$94=[1]Lists!BF400,'[1]Multi-Field'!$F$94="Drained"),BI400,IF(AND('[1]Multi-Field'!$E$94=[1]Lists!BF400,'[1]Multi-Field'!$F$94="undrained"),BH400,""))</f>
        <v/>
      </c>
      <c r="EY400" s="409" t="str">
        <f>IF(AND('[1]Multi-Field'!$E$95=[1]Lists!BF400,'[1]Multi-Field'!$F$95="Drained"),BI400,IF(AND('[1]Multi-Field'!$E$95=[1]Lists!BF400,'[1]Multi-Field'!$F$95="undrained"),BH400,""))</f>
        <v/>
      </c>
      <c r="EZ400" s="409" t="str">
        <f>IF(AND('[1]Multi-Field'!$E$96=[1]Lists!BF400,'[1]Multi-Field'!$F$96="Drained"),BI400,IF(AND('[1]Multi-Field'!$E$96=[1]Lists!BF400,'[1]Multi-Field'!$F$96="undrained"),BH400,""))</f>
        <v/>
      </c>
      <c r="FA400" s="409" t="str">
        <f>IF(AND('[1]Multi-Field'!$E$97=[1]Lists!BF400,'[1]Multi-Field'!$F$97="Drained"),BI400,IF(AND('[1]Multi-Field'!$E$97=[1]Lists!BF400,'[1]Multi-Field'!$F$97="undrained"),BH400,""))</f>
        <v/>
      </c>
      <c r="FB400" s="409" t="str">
        <f>IF(AND('[1]Multi-Field'!$E$98=[1]Lists!BF400,'[1]Multi-Field'!$F$98="Drained"),BI400,IF(AND('[1]Multi-Field'!$E$98=[1]Lists!BF400,'[1]Multi-Field'!$F$98="undrained"),BH400,""))</f>
        <v/>
      </c>
      <c r="FC400" s="409" t="str">
        <f>IF(AND('[1]Multi-Field'!$E$99=[1]Lists!BF400,'[1]Multi-Field'!$F$99="Drained"),BI400,IF(AND('[1]Multi-Field'!$E$99=[1]Lists!BF400,'[1]Multi-Field'!$F$99="undrained"),BH400,""))</f>
        <v/>
      </c>
      <c r="FD400" s="409" t="str">
        <f>IF(AND('[1]Multi-Field'!$E$100=[1]Lists!BF400,'[1]Multi-Field'!$F$100="Drained"),BI400,IF(AND('[1]Multi-Field'!$E$100=[1]Lists!BF400,'[1]Multi-Field'!$F$100="undrained"),BH400,""))</f>
        <v/>
      </c>
      <c r="FE400" s="409" t="str">
        <f>IF(AND('[1]Multi-Field'!$E$101=[1]Lists!BF400,'[1]Multi-Field'!$F$101="Drained"),BI400,IF(AND('[1]Multi-Field'!$E$101=[1]Lists!BF400,'[1]Multi-Field'!$F$101="undrained"),BH400,""))</f>
        <v/>
      </c>
      <c r="FF400" s="409" t="str">
        <f>IF(AND('[1]Multi-Field'!$E$102=[1]Lists!BF400,'[1]Multi-Field'!$F$102="Drained"),BI400,IF(AND('[1]Multi-Field'!$E$102=[1]Lists!BF400,'[1]Multi-Field'!$F$102="undrained"),BH400,""))</f>
        <v/>
      </c>
      <c r="FG400" s="409" t="str">
        <f>IF(AND('[1]Multi-Field'!$E$103=[1]Lists!BF400,'[1]Multi-Field'!$F$103="Drained"),BI400,IF(AND('[1]Multi-Field'!$E$103=[1]Lists!BF400,'[1]Multi-Field'!$F$103="undrained"),BH400,""))</f>
        <v/>
      </c>
      <c r="FH400" s="409" t="str">
        <f>IF(AND('[1]Multi-Field'!$E$104=[1]Lists!BF400,'[1]Multi-Field'!$F$104="Drained"),BI400,IF(AND('[1]Multi-Field'!$E$104=[1]Lists!BF400,'[1]Multi-Field'!$F$104="undrained"),BH400,""))</f>
        <v/>
      </c>
      <c r="FI400" s="409" t="str">
        <f>IF(AND('[1]Multi-Field'!$E$105=[1]Lists!BF400,'[1]Multi-Field'!$F$105="Drained"),BI400,IF(AND('[1]Multi-Field'!$E$105=[1]Lists!BF400,'[1]Multi-Field'!$F$105="undrained"),BH400,""))</f>
        <v/>
      </c>
      <c r="FJ400" s="409" t="str">
        <f>IF(AND('[1]Multi-Field'!$E$106=[1]Lists!BF400,'[1]Multi-Field'!$F$106="Drained"),BI400,IF(AND('[1]Multi-Field'!$E$106=[1]Lists!BF400,'[1]Multi-Field'!$F$106="undrained"),BH400,""))</f>
        <v/>
      </c>
      <c r="FK400" s="409" t="str">
        <f>IF(AND('[1]Multi-Field'!$E$107=[1]Lists!BF400,'[1]Multi-Field'!$F$107="Drained"),BI400,IF(AND('[1]Multi-Field'!$E$107=[1]Lists!BF400,'[1]Multi-Field'!$F$107="undrained"),BH400,""))</f>
        <v/>
      </c>
      <c r="FL400" s="409" t="str">
        <f>IF(AND('[1]Multi-Field'!$E$108=[1]Lists!BF400,'[1]Multi-Field'!$F$108="Drained"),BI400,IF(AND('[1]Multi-Field'!$E$108=[1]Lists!BF400,'[1]Multi-Field'!$F$108="undrained"),BH400,""))</f>
        <v/>
      </c>
      <c r="FM400" s="409" t="str">
        <f>IF(AND('[1]Multi-Field'!$E$109=[1]Lists!BF400,'[1]Multi-Field'!$F$109="Drained"),BI400,IF(AND('[1]Multi-Field'!$E$109=[1]Lists!BF400,'[1]Multi-Field'!$F$109="undrained"),BH400,""))</f>
        <v/>
      </c>
      <c r="FN400" s="409" t="str">
        <f>IF(AND('[1]Multi-Field'!$E$110=[1]Lists!BF400,'[1]Multi-Field'!$F$110="Drained"),BI400,IF(AND('[1]Multi-Field'!$E$110=[1]Lists!BF400,'[1]Multi-Field'!$F$110="undrained"),BH400,""))</f>
        <v/>
      </c>
      <c r="FO400" s="409" t="str">
        <f>IF(AND('[1]Multi-Field'!$E$111=[1]Lists!BF400,'[1]Multi-Field'!$F$111="Drained"),BI400,IF(AND('[1]Multi-Field'!$E$111=[1]Lists!BF400,'[1]Multi-Field'!$F$111="undrained"),BH400,""))</f>
        <v/>
      </c>
      <c r="FP400" s="409" t="str">
        <f>IF(AND('[1]Multi-Field'!$E$112=[1]Lists!BF400,'[1]Multi-Field'!$F$112="Drained"),BI400,IF(AND('[1]Multi-Field'!$E$112=[1]Lists!BF400,'[1]Multi-Field'!$F$112="undrained"),BH400,""))</f>
        <v/>
      </c>
      <c r="FQ400" s="409" t="str">
        <f>IF(AND('[1]Multi-Field'!$E$113=[1]Lists!BF400,'[1]Multi-Field'!$F$113="Drained"),BI400,IF(AND('[1]Multi-Field'!$E$113=[1]Lists!BF400,'[1]Multi-Field'!$F$113="undrained"),BH400,""))</f>
        <v/>
      </c>
      <c r="FR400" s="409" t="str">
        <f>IF(AND('[1]Multi-Field'!$E$114=[1]Lists!BF400,'[1]Multi-Field'!$F$114="Drained"),BI400,IF(AND('[1]Multi-Field'!$E$114=[1]Lists!BF400,'[1]Multi-Field'!$F$114="undrained"),BH400,""))</f>
        <v/>
      </c>
      <c r="FS400" s="409" t="str">
        <f>IF(AND('[1]Multi-Field'!$E$115=[1]Lists!BF400,'[1]Multi-Field'!$F$115="Drained"),BI400,IF(AND('[1]Multi-Field'!$E$115=[1]Lists!BF400,'[1]Multi-Field'!$F$115="undrained"),BH400,""))</f>
        <v/>
      </c>
      <c r="FT400" s="409" t="str">
        <f>IF(AND('[1]Multi-Field'!$E$116=[1]Lists!BF400,'[1]Multi-Field'!$F$116="Drained"),BI400,IF(AND('[1]Multi-Field'!$E$116=[1]Lists!BF400,'[1]Multi-Field'!$F$116="undrained"),BH400,""))</f>
        <v/>
      </c>
      <c r="FU400" s="409" t="str">
        <f>IF(AND('[1]Multi-Field'!$E$117=[1]Lists!BF400,'[1]Multi-Field'!$F$117="Drained"),BI400,IF(AND('[1]Multi-Field'!$E$117=[1]Lists!BF400,'[1]Multi-Field'!$F$117="undrained"),BH400,""))</f>
        <v/>
      </c>
      <c r="FV400" s="409" t="str">
        <f>IF(AND('[1]Multi-Field'!$E$118=[1]Lists!BF400,'[1]Multi-Field'!$F$118="Drained"),BI400,IF(AND('[1]Multi-Field'!$E$118=[1]Lists!BF400,'[1]Multi-Field'!$F$118="undrained"),BH400,""))</f>
        <v/>
      </c>
      <c r="FW400" s="409" t="str">
        <f>IF(AND('[1]Multi-Field'!$E$119=[1]Lists!BF400,'[1]Multi-Field'!$F$119="Drained"),BI400,IF(AND('[1]Multi-Field'!$E$119=[1]Lists!BF400,'[1]Multi-Field'!$F$119="undrained"),BH400,""))</f>
        <v/>
      </c>
      <c r="FX400" s="409" t="str">
        <f>IF(AND('[1]Multi-Field'!$E$120=[1]Lists!BF400,'[1]Multi-Field'!$F$120="Drained"),BI400,IF(AND('[1]Multi-Field'!$E$120=[1]Lists!BF400,'[1]Multi-Field'!$F$120="undrained"),BH400,""))</f>
        <v/>
      </c>
      <c r="GC400" s="4">
        <v>1</v>
      </c>
    </row>
    <row r="401" spans="1:185" ht="13.5" customHeight="1">
      <c r="A401" s="7" t="s">
        <v>487</v>
      </c>
      <c r="B401" s="7"/>
      <c r="C401" s="7"/>
      <c r="D401" s="8">
        <v>55</v>
      </c>
      <c r="E401" s="8">
        <f t="shared" si="60"/>
        <v>58</v>
      </c>
      <c r="F401" s="8">
        <f t="shared" si="61"/>
        <v>62</v>
      </c>
      <c r="G401" s="8">
        <v>65</v>
      </c>
      <c r="H401" s="8">
        <v>90</v>
      </c>
      <c r="I401" s="8">
        <f t="shared" si="64"/>
        <v>103</v>
      </c>
      <c r="J401" s="8">
        <f t="shared" si="65"/>
        <v>117</v>
      </c>
      <c r="K401" s="8">
        <v>130</v>
      </c>
      <c r="L401" s="8">
        <v>60</v>
      </c>
      <c r="M401" s="8">
        <f t="shared" si="62"/>
        <v>90</v>
      </c>
      <c r="N401" s="8">
        <f t="shared" si="63"/>
        <v>120</v>
      </c>
      <c r="O401" s="8">
        <v>150</v>
      </c>
      <c r="P401" s="391">
        <v>376</v>
      </c>
      <c r="Q401" s="394"/>
      <c r="R401" s="395" t="b">
        <f>IF(OR('Multi-Field'!AA378=Lists!$AC$42,'Multi-Field'!AA378=Lists!$AC$43),IF('Multi-Field'!Z378="x",(IF('Multi-Field'!AC378=Lists!$Q$11,Lists!$R$11,IF('Multi-Field'!AC378=Lists!$Q$12,Lists!$R$12,IF('Multi-Field'!AC378=Lists!$Q$13,Lists!$R$13,IF('Multi-Field'!AC378=Lists!$Q$14,Lists!$R$14))))),IF('Multi-Field'!X378="x",(IF('Multi-Field'!AC378=Lists!$Q$11,Lists!$S$11,IF('Multi-Field'!AC378=Lists!$Q$12,Lists!$S$12,IF('Multi-Field'!AC378=Lists!$Q$13,Lists!$S$13,IF('Multi-Field'!AC378=Lists!$Q$14,Lists!$S$14))))),IF('Multi-Field'!V378="x",(IF('Multi-Field'!AC378=Lists!$Q$11,Lists!$T$11,IF('Multi-Field'!AC378=Lists!$Q$12,Lists!$T$12,IF('Multi-Field'!AC378=Lists!$Q$13,Lists!$T$13,IF('Multi-Field'!AC378=Lists!$Q$14,Lists!$T$14))))),0))))</f>
        <v>0</v>
      </c>
      <c r="S401" s="395" t="str">
        <f t="shared" si="59"/>
        <v/>
      </c>
      <c r="T401" s="395"/>
      <c r="U401" s="396"/>
      <c r="BF401" s="411" t="s">
        <v>1565</v>
      </c>
      <c r="BG401" s="412">
        <v>6</v>
      </c>
      <c r="BH401" s="412">
        <v>2</v>
      </c>
      <c r="BI401" s="412">
        <v>3.5</v>
      </c>
      <c r="BJ401" s="409" t="e">
        <f>IF(AND('[1]Single Field'!#REF!=[1]Lists!BF401,'[1]Single Field'!#REF!="Drained"),"x",IF(AND('[1]Single Field'!#REF!=[1]Lists!BF401,'[1]Single Field'!#REF!="Undrained"),O,""))</f>
        <v>#REF!</v>
      </c>
      <c r="BK401" s="409" t="str">
        <f>IF(AND('[1]Multi-Field'!$E$3=[1]Lists!BF401,'[1]Multi-Field'!$F$3="Drained"),BI401,IF(AND('[1]Multi-Field'!$E$3=BF401,'[1]Multi-Field'!$F$3="undrained"),BH401,""))</f>
        <v/>
      </c>
      <c r="BL401" s="409" t="str">
        <f>IF(AND('[1]Multi-Field'!$E$4=BF401,'[1]Multi-Field'!$F$4="Drained"),BI401,IF(AND('[1]Multi-Field'!$E$4=BF401,'[1]Multi-Field'!$F$4="undrained"),BH401,""))</f>
        <v/>
      </c>
      <c r="BM401" s="409" t="str">
        <f>IF(AND('[1]Multi-Field'!$E$5=BF401,'[1]Multi-Field'!$F$5="Drained"),BI401,IF(AND('[1]Multi-Field'!$E$5=BF401,'[1]Multi-Field'!$F$5="undrained"),BH401,""))</f>
        <v/>
      </c>
      <c r="BN401" s="409" t="str">
        <f>IF(AND('[1]Multi-Field'!$E$6=BF401,'[1]Multi-Field'!$F$6="Drained"),BI401,IF(AND('[1]Multi-Field'!$E$6=BF401,'[1]Multi-Field'!$F$6="undrained"),BH401,""))</f>
        <v/>
      </c>
      <c r="BO401" s="409" t="str">
        <f>IF(AND('[1]Multi-Field'!$E$7=BF401,'[1]Multi-Field'!$F$7="Drained"),BI401,IF(AND('[1]Multi-Field'!$E$7=BF401,'[1]Multi-Field'!$F$7="undrained"),BH401,""))</f>
        <v/>
      </c>
      <c r="BP401" s="409" t="str">
        <f>IF(AND('[1]Multi-Field'!$E$8=BF401,'[1]Multi-Field'!$F$8="Drained"),BI401,IF(AND('[1]Multi-Field'!$E$8=BF401,'[1]Multi-Field'!$F$8="undrained"),BH401,""))</f>
        <v/>
      </c>
      <c r="BQ401" s="409" t="str">
        <f>IF(AND('[1]Multi-Field'!$E$9=BF401,'[1]Multi-Field'!$F$9="Drained"),BI401,IF(AND('[1]Multi-Field'!$E$9=BF401,'[1]Multi-Field'!$F$9="undrained"),BH401,""))</f>
        <v/>
      </c>
      <c r="BR401" s="409" t="str">
        <f>IF(AND('[1]Multi-Field'!$E$10=BF401,'[1]Multi-Field'!$F$10="Drained"),BI401,IF(AND('[1]Multi-Field'!$E$10=BF401,'[1]Multi-Field'!$F$10="undrained"),BH401,""))</f>
        <v/>
      </c>
      <c r="BS401" s="409" t="str">
        <f>IF(AND('[1]Multi-Field'!$E$11=BF401,'[1]Multi-Field'!$F$11="Drained"),BI401,IF(AND('[1]Multi-Field'!$E$11=BF401,'[1]Multi-Field'!$F$11="undrained"),BH401,""))</f>
        <v/>
      </c>
      <c r="BT401" s="409" t="str">
        <f>IF(AND('[1]Multi-Field'!$E$12=BF401,'[1]Multi-Field'!$F$12="Drained"),BI401,IF(AND('[1]Multi-Field'!$E$12=BF401,'[1]Multi-Field'!$F$12="undrained"),BH401,""))</f>
        <v/>
      </c>
      <c r="BU401" s="409" t="str">
        <f>IF(AND('[1]Multi-Field'!$E$13=BF401,'[1]Multi-Field'!$F$13="Drained"),BI401,IF(AND('[1]Multi-Field'!$E$3=BF401,'[1]Multi-Field'!$F$13="undrained"),BH401,""))</f>
        <v/>
      </c>
      <c r="BV401" s="409" t="str">
        <f>IF(AND('[1]Multi-Field'!$E$14=BF401,'[1]Multi-Field'!$F$14="Drained"),BI401,IF(AND('[1]Multi-Field'!$E$14=BF401,'[1]Multi-Field'!$F$14="undrained"),BH401,""))</f>
        <v/>
      </c>
      <c r="BW401" s="409" t="str">
        <f>IF(AND('[1]Multi-Field'!$E$15=BF401,'[1]Multi-Field'!$F$15="Drained"),BI401,IF(AND('[1]Multi-Field'!$E$15=BF401,'[1]Multi-Field'!$F$15="undrained"),BH401,""))</f>
        <v/>
      </c>
      <c r="BX401" s="409" t="str">
        <f>IF(AND('[1]Multi-Field'!$E$16=[1]Lists!BF401,'[1]Multi-Field'!$F$16="Drained"),BI401,IF(AND('[1]Multi-Field'!$E$16=[1]Lists!BF401,'[1]Multi-Field'!$F$16="undrained"),BH401,""))</f>
        <v/>
      </c>
      <c r="BY401" s="409" t="str">
        <f>IF(AND('[1]Multi-Field'!$E$17=[1]Lists!BF401,'[1]Multi-Field'!$F$17="Drained"),BI401,IF(AND('[1]Multi-Field'!$E$17=[1]Lists!BF401,'[1]Multi-Field'!$F$17="undrained"),BH401,""))</f>
        <v/>
      </c>
      <c r="BZ401" s="409" t="str">
        <f>IF(AND('[1]Multi-Field'!$E$18=[1]Lists!BF401,'[1]Multi-Field'!$F$18="Drained"),BI401,IF(AND('[1]Multi-Field'!$E$18=[1]Lists!BF401,'[1]Multi-Field'!$F$18="undrained"),BH401,""))</f>
        <v/>
      </c>
      <c r="CA401" s="409" t="str">
        <f>IF(AND('[1]Multi-Field'!$E$19=[1]Lists!BF401,'[1]Multi-Field'!$F$19="Drained"),BI401,IF(AND('[1]Multi-Field'!$E$19=[1]Lists!BF401,'[1]Multi-Field'!$F$19="undrained"),BH401,""))</f>
        <v/>
      </c>
      <c r="CB401" s="409" t="str">
        <f>IF(AND('[1]Multi-Field'!$E$20=[1]Lists!BF401,'[1]Multi-Field'!$F$20="Drained"),BI401,IF(AND('[1]Multi-Field'!$E$20=[1]Lists!BF401,'[1]Multi-Field'!$F$20="undrained"),BH401,""))</f>
        <v/>
      </c>
      <c r="CC401" s="409" t="str">
        <f>IF(AND('[1]Multi-Field'!$E$21=[1]Lists!BF401,'[1]Multi-Field'!$F$21="Drained"),BI401,IF(AND('[1]Multi-Field'!$E$21=[1]Lists!BF401,'[1]Multi-Field'!$F$21="undrained"),BH401,""))</f>
        <v/>
      </c>
      <c r="CD401" s="409" t="str">
        <f>IF(AND('[1]Multi-Field'!$E$22=[1]Lists!BF401,'[1]Multi-Field'!$F$22="Drained"),BI401,IF(AND('[1]Multi-Field'!$E$22=[1]Lists!BF401,'[1]Multi-Field'!$F$22="undrained"),BH401,""))</f>
        <v/>
      </c>
      <c r="CE401" s="409" t="str">
        <f>IF(AND('[1]Multi-Field'!$E$23=[1]Lists!BF401,'[1]Multi-Field'!$F$23="Drained"),BI401,IF(AND('[1]Multi-Field'!$E$23=[1]Lists!BF401,'[1]Multi-Field'!$F$23="undrained"),BH401,""))</f>
        <v/>
      </c>
      <c r="CF401" s="409" t="str">
        <f>IF(AND('[1]Multi-Field'!$E$24=[1]Lists!BF401,'[1]Multi-Field'!$F$24="Drained"),BI401,IF(AND('[1]Multi-Field'!$E$24=[1]Lists!BF401,'[1]Multi-Field'!$F$24="undrained"),BH401,""))</f>
        <v/>
      </c>
      <c r="CG401" s="409" t="str">
        <f>IF(AND('[1]Multi-Field'!$E$25=[1]Lists!BF401,'[1]Multi-Field'!$F$25="Drained"),BI401,IF(AND('[1]Multi-Field'!$E$25=[1]Lists!BF401,'[1]Multi-Field'!$F$25="undrained"),BH401,""))</f>
        <v/>
      </c>
      <c r="CH401" s="409" t="str">
        <f>IF(AND('[1]Multi-Field'!$E$26=[1]Lists!BF401,'[1]Multi-Field'!$F$26="Drained"),BI401,IF(AND('[1]Multi-Field'!$E$26=[1]Lists!BF401,'[1]Multi-Field'!$F$26="undrained"),BH401,""))</f>
        <v/>
      </c>
      <c r="CI401" s="409" t="str">
        <f>IF(AND('[1]Multi-Field'!$E$27=[1]Lists!BF401,'[1]Multi-Field'!$F$27="Drained"),BI401,IF(AND('[1]Multi-Field'!$E$27=[1]Lists!BF401,'[1]Multi-Field'!$F$27="undrained"),BH401,""))</f>
        <v/>
      </c>
      <c r="CJ401" s="409" t="str">
        <f>IF(AND('[1]Multi-Field'!$E$28=[1]Lists!BF401,'[1]Multi-Field'!$F$28="Drained"),BI401,IF(AND('[1]Multi-Field'!$E$28=[1]Lists!BF401,'[1]Multi-Field'!$F$28="undrained"),BH401,""))</f>
        <v/>
      </c>
      <c r="CK401" s="409" t="str">
        <f>IF(AND('[1]Multi-Field'!$E$29=[1]Lists!BF401,'[1]Multi-Field'!$F$29="Drained"),BI401,IF(AND('[1]Multi-Field'!$E$29=[1]Lists!BF401,'[1]Multi-Field'!$F$29="undrained"),BH401,""))</f>
        <v/>
      </c>
      <c r="CL401" s="409" t="str">
        <f>IF(AND('[1]Multi-Field'!$E$30=[1]Lists!BF401,'[1]Multi-Field'!$F$30="Drained"),BI401,IF(AND('[1]Multi-Field'!$E$30=[1]Lists!BF401,'[1]Multi-Field'!$F$30="undrained"),BH401,""))</f>
        <v/>
      </c>
      <c r="CM401" s="409" t="str">
        <f>IF(AND('[1]Multi-Field'!$E$31=[1]Lists!BF401,'[1]Multi-Field'!$F$31="Drained"),BI401,IF(AND('[1]Multi-Field'!$E$31=[1]Lists!BF401,'[1]Multi-Field'!$F$31="undrained"),BH401,""))</f>
        <v/>
      </c>
      <c r="CN401" s="409" t="str">
        <f>IF(AND('[1]Multi-Field'!$E$32=[1]Lists!BF401,'[1]Multi-Field'!$F$32="Drained"),BI401,IF(AND('[1]Multi-Field'!$E$32=[1]Lists!BF401,'[1]Multi-Field'!$F$32="undrained"),BH401,""))</f>
        <v/>
      </c>
      <c r="CO401" s="409" t="str">
        <f>IF(AND('[1]Multi-Field'!$E$33=[1]Lists!BF401,'[1]Multi-Field'!$F$33="Drained"),BI401,IF(AND('[1]Multi-Field'!$E$33=[1]Lists!BF401,'[1]Multi-Field'!$F$33="undrained"),BH401,""))</f>
        <v/>
      </c>
      <c r="CP401" s="409" t="str">
        <f>IF(AND('[1]Multi-Field'!$E$34=[1]Lists!BF401,'[1]Multi-Field'!$F$34="Drained"),BI401,IF(AND('[1]Multi-Field'!$E$34=[1]Lists!BF401,'[1]Multi-Field'!$F$34="undrained"),BH401,""))</f>
        <v/>
      </c>
      <c r="CQ401" s="409" t="str">
        <f>IF(AND('[1]Multi-Field'!$E$35=[1]Lists!BF401,'[1]Multi-Field'!$F$35="Drained"),BI401,IF(AND('[1]Multi-Field'!$E$35=[1]Lists!BF401,'[1]Multi-Field'!$F$35="undrained"),BH401,""))</f>
        <v/>
      </c>
      <c r="CR401" s="409" t="str">
        <f>IF(AND('[1]Multi-Field'!$E$36=[1]Lists!BF401,'[1]Multi-Field'!$F$36="Drained"),BI401,IF(AND('[1]Multi-Field'!$E$36=[1]Lists!BF401,'[1]Multi-Field'!$F$36="undrained"),BH401,""))</f>
        <v/>
      </c>
      <c r="CS401" s="409" t="str">
        <f>IF(AND('[1]Multi-Field'!$E$37=[1]Lists!BF401,'[1]Multi-Field'!$F$37="Drained"),BI401,IF(AND('[1]Multi-Field'!$E$37=[1]Lists!BF401,'[1]Multi-Field'!$F$37="undrained"),BH401,""))</f>
        <v/>
      </c>
      <c r="CT401" s="409" t="str">
        <f>IF(AND('[1]Multi-Field'!$E$38=[1]Lists!BF401,'[1]Multi-Field'!$F$38="Drained"),BI401,IF(AND('[1]Multi-Field'!$E$38=[1]Lists!BF401,'[1]Multi-Field'!$F$38="undrained"),BH401,""))</f>
        <v/>
      </c>
      <c r="CU401" s="409" t="str">
        <f>IF(AND('[1]Multi-Field'!$E$39=[1]Lists!BF401,'[1]Multi-Field'!$F$39="Drained"),BI401,IF(AND('[1]Multi-Field'!$E$39=[1]Lists!BF401,'[1]Multi-Field'!$F$39="undrained"),BH401,""))</f>
        <v/>
      </c>
      <c r="CV401" s="409" t="str">
        <f>IF(AND('[1]Multi-Field'!$E$40=[1]Lists!BF401,'[1]Multi-Field'!$F$40="Drained"),BI401,IF(AND('[1]Multi-Field'!$E$40=[1]Lists!BF401,'[1]Multi-Field'!$F$40="undrained"),BH401,""))</f>
        <v/>
      </c>
      <c r="CW401" s="409" t="str">
        <f>IF(AND('[1]Multi-Field'!$E$41=[1]Lists!BF401,'[1]Multi-Field'!$F$40="Drained"),BI401,IF(AND('[1]Multi-Field'!$E$40=[1]Lists!BF401,'[1]Multi-Field'!$F$40="undrained"),BH401,""))</f>
        <v/>
      </c>
      <c r="CX401" s="409" t="str">
        <f>IF(AND('[1]Multi-Field'!$E$42=[1]Lists!BF401,'[1]Multi-Field'!$F$42="Drained"),BI401,IF(AND('[1]Multi-Field'!$E$42=[1]Lists!BF401,'[1]Multi-Field'!$F$42="undrained"),BH401,""))</f>
        <v/>
      </c>
      <c r="CY401" s="409" t="str">
        <f>IF(AND('[1]Multi-Field'!$E$43=[1]Lists!BF401,'[1]Multi-Field'!$F$43="Drained"),BI401,IF(AND('[1]Multi-Field'!$E$43=[1]Lists!BF401,'[1]Multi-Field'!$F$43="undrained"),BH401,""))</f>
        <v/>
      </c>
      <c r="CZ401" s="409" t="str">
        <f>IF(AND('[1]Multi-Field'!$E$44=[1]Lists!BF401,'[1]Multi-Field'!$F$44="Drained"),BI401,IF(AND('[1]Multi-Field'!$E$44=[1]Lists!BF401,'[1]Multi-Field'!$F$44="undrained"),BH401,""))</f>
        <v/>
      </c>
      <c r="DA401" s="409" t="str">
        <f>IF(AND('[1]Multi-Field'!$E$45=[1]Lists!BF401,'[1]Multi-Field'!$F$45="Drained"),BI401,IF(AND('[1]Multi-Field'!$E$45=[1]Lists!BF401,'[1]Multi-Field'!$F$45="undrained"),BH401,""))</f>
        <v/>
      </c>
      <c r="DB401" s="409" t="str">
        <f>IF(AND('[1]Multi-Field'!$E$46=[1]Lists!BF401,'[1]Multi-Field'!$F$46="Drained"),BI401,IF(AND('[1]Multi-Field'!$E$46=[1]Lists!BF401,'[1]Multi-Field'!$F$46="undrained"),BH401,""))</f>
        <v/>
      </c>
      <c r="DC401" s="409" t="str">
        <f>IF(AND('[1]Multi-Field'!$E$47=[1]Lists!BF401,'[1]Multi-Field'!$F$47="Drained"),BI401,IF(AND('[1]Multi-Field'!$E$47=[1]Lists!BF401,'[1]Multi-Field'!$F$47="undrained"),BH401,""))</f>
        <v/>
      </c>
      <c r="DD401" s="409" t="str">
        <f>IF(AND('[1]Multi-Field'!$E$48=[1]Lists!BF401,'[1]Multi-Field'!$F$48="Drained"),BI401,IF(AND('[1]Multi-Field'!$E$48=[1]Lists!BF401,'[1]Multi-Field'!$F$48="undrained"),BH401,""))</f>
        <v/>
      </c>
      <c r="DE401" s="409" t="str">
        <f>IF(AND('[1]Multi-Field'!$E$49=[1]Lists!BF401,'[1]Multi-Field'!$F$49="Drained"),BI401,IF(AND('[1]Multi-Field'!$E$49=[1]Lists!BF401,'[1]Multi-Field'!$F$9="undrained"),BH401,""))</f>
        <v/>
      </c>
      <c r="DF401" s="409" t="str">
        <f>IF(AND('[1]Multi-Field'!$E$50=[1]Lists!BF401,'[1]Multi-Field'!$F$50="Drained"),BI401,IF(AND('[1]Multi-Field'!$E$50=[1]Lists!BF401,'[1]Multi-Field'!$F$50="undrained"),BH401,""))</f>
        <v/>
      </c>
      <c r="DG401" s="409" t="str">
        <f>IF(AND('[1]Multi-Field'!$E$51=[1]Lists!BF401,'[1]Multi-Field'!$F$51="Drained"),BI401,IF(AND('[1]Multi-Field'!$E$51=[1]Lists!BF401,'[1]Multi-Field'!$F$51="undrained"),BH401,""))</f>
        <v/>
      </c>
      <c r="DH401" s="409" t="str">
        <f>IF(AND('[1]Multi-Field'!$E$52=[1]Lists!BF401,'[1]Multi-Field'!$F$52="Drained"),BI401,IF(AND('[1]Multi-Field'!$E$52=[1]Lists!BF401,'[1]Multi-Field'!$F$52="undrained"),BH401,""))</f>
        <v/>
      </c>
      <c r="DI401" s="409" t="str">
        <f>IF(AND('[1]Multi-Field'!$E$53=[1]Lists!BF401,'[1]Multi-Field'!$F$53="Drained"),BI401,IF(AND('[1]Multi-Field'!$E$53=[1]Lists!BF401,'[1]Multi-Field'!$F$53="undrained"),BH401,""))</f>
        <v/>
      </c>
      <c r="DJ401" s="409" t="str">
        <f>IF(AND('[1]Multi-Field'!$E$54=[1]Lists!BF401,'[1]Multi-Field'!$F$54="Drained"),BI401,IF(AND('[1]Multi-Field'!$E$54=[1]Lists!BF401,'[1]Multi-Field'!$F$54="undrained"),BH401,""))</f>
        <v/>
      </c>
      <c r="DK401" s="409" t="str">
        <f>IF(AND('[1]Multi-Field'!$E$55=[1]Lists!BF401,'[1]Multi-Field'!$F$55="Drained"),BI401,IF(AND('[1]Multi-Field'!$E$55=[1]Lists!BF401,'[1]Multi-Field'!$F$55="undrained"),BH401,""))</f>
        <v/>
      </c>
      <c r="DL401" s="409" t="str">
        <f>IF(AND('[1]Multi-Field'!$E$56=[1]Lists!BF401,'[1]Multi-Field'!$F$56="Drained"),BI401,IF(AND('[1]Multi-Field'!$E$56=[1]Lists!BF401,'[1]Multi-Field'!$F$56="undrained"),BH401,""))</f>
        <v/>
      </c>
      <c r="DM401" s="409" t="str">
        <f>IF(AND('[1]Multi-Field'!$E$57=[1]Lists!BF401,'[1]Multi-Field'!$F$57="Drained"),BI401,IF(AND('[1]Multi-Field'!$E$57=[1]Lists!BF401,'[1]Multi-Field'!$F$57="undrained"),BH401,""))</f>
        <v/>
      </c>
      <c r="DN401" s="409" t="str">
        <f>IF(AND('[1]Multi-Field'!$E$58=[1]Lists!BF401,'[1]Multi-Field'!$F$58="Drained"),BI401,IF(AND('[1]Multi-Field'!$E$58=[1]Lists!BF401,'[1]Multi-Field'!$F$58="undrained"),BH401,""))</f>
        <v/>
      </c>
      <c r="DO401" s="409" t="str">
        <f>IF(AND('[1]Multi-Field'!$E$59=[1]Lists!BF401,'[1]Multi-Field'!$F$59="Drained"),BI401,IF(AND('[1]Multi-Field'!$E$59=[1]Lists!BF401,'[1]Multi-Field'!$F$59="undrained"),BH401,""))</f>
        <v/>
      </c>
      <c r="DP401" s="409" t="str">
        <f>IF(AND('[1]Multi-Field'!$E$60=[1]Lists!BF401,'[1]Multi-Field'!$F$60="Drained"),BI401,IF(AND('[1]Multi-Field'!$E$60=[1]Lists!BF401,'[1]Multi-Field'!$F$60="undrained"),BH401,""))</f>
        <v/>
      </c>
      <c r="DQ401" s="409" t="str">
        <f>IF(AND('[1]Multi-Field'!$E$61=[1]Lists!BF401,'[1]Multi-Field'!$F$61="Drained"),BI401,IF(AND('[1]Multi-Field'!$E$61=[1]Lists!BF401,'[1]Multi-Field'!$F$61="undrained"),BH401,""))</f>
        <v/>
      </c>
      <c r="DR401" s="409" t="str">
        <f>IF(AND('[1]Multi-Field'!$E$62=[1]Lists!BF401,'[1]Multi-Field'!$F$62="Drained"),BI401,IF(AND('[1]Multi-Field'!$E$62=[1]Lists!BF401,'[1]Multi-Field'!$F$62="undrained"),BH401,""))</f>
        <v/>
      </c>
      <c r="DS401" s="409" t="str">
        <f>IF(AND('[1]Multi-Field'!$E$63=[1]Lists!BF401,'[1]Multi-Field'!$F$63="Drained"),BI401,IF(AND('[1]Multi-Field'!$E$63=[1]Lists!BF401,'[1]Multi-Field'!$F$63="undrained"),BH401,""))</f>
        <v/>
      </c>
      <c r="DT401" s="409" t="str">
        <f>IF(AND('[1]Multi-Field'!$E$64=[1]Lists!BF401,'[1]Multi-Field'!$F$64="Drained"),BI401,IF(AND('[1]Multi-Field'!$E$64=[1]Lists!BF401,'[1]Multi-Field'!$F$64="undrained"),BH401,""))</f>
        <v/>
      </c>
      <c r="DU401" s="409" t="str">
        <f>IF(AND('[1]Multi-Field'!$E$65=[1]Lists!BF401,'[1]Multi-Field'!$F$65="Drained"),BI401,IF(AND('[1]Multi-Field'!$E$65=[1]Lists!BF401,'[1]Multi-Field'!$F$65="undrained"),BH401,""))</f>
        <v/>
      </c>
      <c r="DV401" s="409" t="str">
        <f>IF(AND('[1]Multi-Field'!$E$66=[1]Lists!BF401,'[1]Multi-Field'!$F$66="Drained"),BI401,IF(AND('[1]Multi-Field'!$E$66=[1]Lists!BF401,'[1]Multi-Field'!$F$66="undrained"),BH401,""))</f>
        <v/>
      </c>
      <c r="DW401" s="409" t="str">
        <f>IF(AND('[1]Multi-Field'!$E$67=[1]Lists!BF401,'[1]Multi-Field'!$F$67="Drained"),BI401,IF(AND('[1]Multi-Field'!$E$67=[1]Lists!BF401,'[1]Multi-Field'!$F$67="undrained"),BH401,""))</f>
        <v/>
      </c>
      <c r="DX401" s="409" t="str">
        <f>IF(AND('[1]Multi-Field'!$E$68=[1]Lists!BF401,'[1]Multi-Field'!$F$68="Drained"),BI401,IF(AND('[1]Multi-Field'!$E$68=[1]Lists!BF401,'[1]Multi-Field'!$F$68="undrained"),BH401,""))</f>
        <v/>
      </c>
      <c r="DY401" s="409" t="str">
        <f>IF(AND('[1]Multi-Field'!$E$69=[1]Lists!BF401,'[1]Multi-Field'!$F$69="Drained"),BI401,IF(AND('[1]Multi-Field'!$E$69=[1]Lists!BF401,'[1]Multi-Field'!$F$69="undrained"),BH401,""))</f>
        <v/>
      </c>
      <c r="DZ401" s="409" t="str">
        <f>IF(AND('[1]Multi-Field'!$E$70=[1]Lists!BF401,'[1]Multi-Field'!$F$70="Drained"),BI401,IF(AND('[1]Multi-Field'!$E$70=[1]Lists!BF401,'[1]Multi-Field'!$F$70="undrained"),BH401,""))</f>
        <v/>
      </c>
      <c r="EA401" s="409" t="str">
        <f>IF(AND('[1]Multi-Field'!$E$71=[1]Lists!BF401,'[1]Multi-Field'!$F$71="Drained"),BI401,IF(AND('[1]Multi-Field'!$E$71=[1]Lists!BF401,'[1]Multi-Field'!$F$71="undrained"),BH401,""))</f>
        <v/>
      </c>
      <c r="EB401" s="409" t="str">
        <f>IF(AND('[1]Multi-Field'!$E$72=[1]Lists!BF401,'[1]Multi-Field'!$F$72="Drained"),BI401,IF(AND('[1]Multi-Field'!$E$72=[1]Lists!BF401,'[1]Multi-Field'!$F$72="undrained"),BH401,""))</f>
        <v/>
      </c>
      <c r="EC401" s="409" t="str">
        <f>IF(AND('[1]Multi-Field'!$E$73=[1]Lists!BF401,'[1]Multi-Field'!$F$73="Drained"),BI401,IF(AND('[1]Multi-Field'!$E$73=[1]Lists!BF401,'[1]Multi-Field'!$F$73="undrained"),BH401,""))</f>
        <v/>
      </c>
      <c r="ED401" s="409" t="str">
        <f>IF(AND('[1]Multi-Field'!$E$74=[1]Lists!BF401,'[1]Multi-Field'!$F$74="Drained"),BI401,IF(AND('[1]Multi-Field'!$E$74=[1]Lists!BF401,'[1]Multi-Field'!$F$74="undrained"),BH401,""))</f>
        <v/>
      </c>
      <c r="EE401" s="409" t="str">
        <f>IF(AND('[1]Multi-Field'!$E$75=[1]Lists!BF401,'[1]Multi-Field'!$F$75="Drained"),BI401,IF(AND('[1]Multi-Field'!$E$75=[1]Lists!BF401,'[1]Multi-Field'!$F$75="undrained"),BH401,""))</f>
        <v/>
      </c>
      <c r="EF401" s="409" t="str">
        <f>IF(AND('[1]Multi-Field'!$E$76=[1]Lists!BF401,'[1]Multi-Field'!$F$76="Drained"),BI401,IF(AND('[1]Multi-Field'!$E$76=[1]Lists!BF401,'[1]Multi-Field'!$F$6="undrained"),BH401,""))</f>
        <v/>
      </c>
      <c r="EG401" s="409" t="str">
        <f>IF(AND('[1]Multi-Field'!$E$77=[1]Lists!BF401,'[1]Multi-Field'!$F$77="Drained"),BI401,IF(AND('[1]Multi-Field'!$E$77=[1]Lists!BF401,'[1]Multi-Field'!$F$77="undrained"),BH401,""))</f>
        <v/>
      </c>
      <c r="EH401" s="409" t="str">
        <f>IF(AND('[1]Multi-Field'!$E$78=[1]Lists!BF401,'[1]Multi-Field'!$F$78="Drained"),BI401,IF(AND('[1]Multi-Field'!$E$78=[1]Lists!BF401,'[1]Multi-Field'!$F$78="undrained"),BH401,""))</f>
        <v/>
      </c>
      <c r="EI401" s="409" t="str">
        <f>IF(AND('[1]Multi-Field'!$E$79=[1]Lists!BF401,'[1]Multi-Field'!$F$79="Drained"),BI401,IF(AND('[1]Multi-Field'!$E$79=[1]Lists!BF401,'[1]Multi-Field'!$F$79="undrained"),BH401,""))</f>
        <v/>
      </c>
      <c r="EJ401" s="409" t="str">
        <f>IF(AND('[1]Multi-Field'!$E$80=[1]Lists!BF401,'[1]Multi-Field'!$F$80="Drained"),BI401,IF(AND('[1]Multi-Field'!$E$80=[1]Lists!BF401,'[1]Multi-Field'!$F$80="undrained"),BH401,""))</f>
        <v/>
      </c>
      <c r="EK401" s="409" t="str">
        <f>IF(AND('[1]Multi-Field'!$E$81=[1]Lists!BF401,'[1]Multi-Field'!$F$81="Drained"),BI401,IF(AND('[1]Multi-Field'!$E$81=[1]Lists!BF401,'[1]Multi-Field'!$F$81="undrained"),BH401,""))</f>
        <v/>
      </c>
      <c r="EL401" s="409" t="str">
        <f>IF(AND('[1]Multi-Field'!$E$82=[1]Lists!BF401,'[1]Multi-Field'!$F$82="Drained"),BI401,IF(AND('[1]Multi-Field'!$E$82=[1]Lists!BF401,'[1]Multi-Field'!$F$82="undrained"),BH401,""))</f>
        <v/>
      </c>
      <c r="EM401" s="409" t="str">
        <f>IF(AND('[1]Multi-Field'!$E$83=[1]Lists!BF401,'[1]Multi-Field'!$F$83="Drained"),BI401,IF(AND('[1]Multi-Field'!$E$83=[1]Lists!BF401,'[1]Multi-Field'!$F$83="undrained"),BH401,""))</f>
        <v/>
      </c>
      <c r="EN401" s="409" t="str">
        <f>IF(AND('[1]Multi-Field'!$E$84=[1]Lists!BF401,'[1]Multi-Field'!$F$84="Drained"),BI401,IF(AND('[1]Multi-Field'!$E$84=[1]Lists!BF401,'[1]Multi-Field'!$F$84="undrained"),BH401,""))</f>
        <v/>
      </c>
      <c r="EO401" s="409" t="str">
        <f>IF(AND('[1]Multi-Field'!$E$85=[1]Lists!BF401,'[1]Multi-Field'!$F$85="Drained"),BI401,IF(AND('[1]Multi-Field'!$E$85=[1]Lists!BF401,'[1]Multi-Field'!$F$85="undrained"),BH401,""))</f>
        <v/>
      </c>
      <c r="EP401" s="409" t="str">
        <f>IF(AND('[1]Multi-Field'!$E$86=[1]Lists!BF401,'[1]Multi-Field'!$F$86="Drained"),BI401,IF(AND('[1]Multi-Field'!$E$86=[1]Lists!BF401,'[1]Multi-Field'!$F$86="undrained"),BH401,""))</f>
        <v/>
      </c>
      <c r="EQ401" s="409" t="str">
        <f>IF(AND('[1]Multi-Field'!$E$87=[1]Lists!BF401,'[1]Multi-Field'!$F$87="Drained"),BI401,IF(AND('[1]Multi-Field'!$E$87=[1]Lists!BF401,'[1]Multi-Field'!$F$87="undrained"),BH401,""))</f>
        <v/>
      </c>
      <c r="ER401" s="409" t="str">
        <f>IF(AND('[1]Multi-Field'!$E$88=[1]Lists!BF401,'[1]Multi-Field'!$F$88="Drained"),BI401,IF(AND('[1]Multi-Field'!$E$88=[1]Lists!BF401,'[1]Multi-Field'!$F$88="undrained"),BH401,""))</f>
        <v/>
      </c>
      <c r="ES401" s="409" t="str">
        <f>IF(AND('[1]Multi-Field'!$E$89=[1]Lists!BF401,'[1]Multi-Field'!$F$89="Drained"),BI401,IF(AND('[1]Multi-Field'!$E$89=[1]Lists!BF401,'[1]Multi-Field'!$F$89="undrained"),BH401,""))</f>
        <v/>
      </c>
      <c r="ET401" s="409" t="str">
        <f>IF(AND('[1]Multi-Field'!$E$90=[1]Lists!BF401,'[1]Multi-Field'!$F$90="Drained"),BI401,IF(AND('[1]Multi-Field'!$E$90=[1]Lists!BF401,'[1]Multi-Field'!$F$90="undrained"),BH401,""))</f>
        <v/>
      </c>
      <c r="EU401" s="409" t="str">
        <f>IF(AND('[1]Multi-Field'!$E$91=[1]Lists!BF401,'[1]Multi-Field'!$F$91="Drained"),BI401,IF(AND('[1]Multi-Field'!$E$91=[1]Lists!BF401,'[1]Multi-Field'!$F$91="undrained"),BH401,""))</f>
        <v/>
      </c>
      <c r="EV401" s="409" t="str">
        <f>IF(AND('[1]Multi-Field'!$E$92=[1]Lists!BF401,'[1]Multi-Field'!$F$92="Drained"),BI401,IF(AND('[1]Multi-Field'!$E$92=[1]Lists!BF401,'[1]Multi-Field'!$F$92="undrained"),BH401,""))</f>
        <v/>
      </c>
      <c r="EW401" s="409" t="str">
        <f>IF(AND('[1]Multi-Field'!$E$93=[1]Lists!BF401,'[1]Multi-Field'!$F$93="Drained"),BI401,IF(AND('[1]Multi-Field'!$E$93=[1]Lists!BF401,'[1]Multi-Field'!$F$93="undrained"),BH401,""))</f>
        <v/>
      </c>
      <c r="EX401" s="409" t="str">
        <f>IF(AND('[1]Multi-Field'!$E$94=[1]Lists!BF401,'[1]Multi-Field'!$F$94="Drained"),BI401,IF(AND('[1]Multi-Field'!$E$94=[1]Lists!BF401,'[1]Multi-Field'!$F$94="undrained"),BH401,""))</f>
        <v/>
      </c>
      <c r="EY401" s="409" t="str">
        <f>IF(AND('[1]Multi-Field'!$E$95=[1]Lists!BF401,'[1]Multi-Field'!$F$95="Drained"),BI401,IF(AND('[1]Multi-Field'!$E$95=[1]Lists!BF401,'[1]Multi-Field'!$F$95="undrained"),BH401,""))</f>
        <v/>
      </c>
      <c r="EZ401" s="409" t="str">
        <f>IF(AND('[1]Multi-Field'!$E$96=[1]Lists!BF401,'[1]Multi-Field'!$F$96="Drained"),BI401,IF(AND('[1]Multi-Field'!$E$96=[1]Lists!BF401,'[1]Multi-Field'!$F$96="undrained"),BH401,""))</f>
        <v/>
      </c>
      <c r="FA401" s="409" t="str">
        <f>IF(AND('[1]Multi-Field'!$E$97=[1]Lists!BF401,'[1]Multi-Field'!$F$97="Drained"),BI401,IF(AND('[1]Multi-Field'!$E$97=[1]Lists!BF401,'[1]Multi-Field'!$F$97="undrained"),BH401,""))</f>
        <v/>
      </c>
      <c r="FB401" s="409" t="str">
        <f>IF(AND('[1]Multi-Field'!$E$98=[1]Lists!BF401,'[1]Multi-Field'!$F$98="Drained"),BI401,IF(AND('[1]Multi-Field'!$E$98=[1]Lists!BF401,'[1]Multi-Field'!$F$98="undrained"),BH401,""))</f>
        <v/>
      </c>
      <c r="FC401" s="409" t="str">
        <f>IF(AND('[1]Multi-Field'!$E$99=[1]Lists!BF401,'[1]Multi-Field'!$F$99="Drained"),BI401,IF(AND('[1]Multi-Field'!$E$99=[1]Lists!BF401,'[1]Multi-Field'!$F$99="undrained"),BH401,""))</f>
        <v/>
      </c>
      <c r="FD401" s="409" t="str">
        <f>IF(AND('[1]Multi-Field'!$E$100=[1]Lists!BF401,'[1]Multi-Field'!$F$100="Drained"),BI401,IF(AND('[1]Multi-Field'!$E$100=[1]Lists!BF401,'[1]Multi-Field'!$F$100="undrained"),BH401,""))</f>
        <v/>
      </c>
      <c r="FE401" s="409" t="str">
        <f>IF(AND('[1]Multi-Field'!$E$101=[1]Lists!BF401,'[1]Multi-Field'!$F$101="Drained"),BI401,IF(AND('[1]Multi-Field'!$E$101=[1]Lists!BF401,'[1]Multi-Field'!$F$101="undrained"),BH401,""))</f>
        <v/>
      </c>
      <c r="FF401" s="409" t="str">
        <f>IF(AND('[1]Multi-Field'!$E$102=[1]Lists!BF401,'[1]Multi-Field'!$F$102="Drained"),BI401,IF(AND('[1]Multi-Field'!$E$102=[1]Lists!BF401,'[1]Multi-Field'!$F$102="undrained"),BH401,""))</f>
        <v/>
      </c>
      <c r="FG401" s="409" t="str">
        <f>IF(AND('[1]Multi-Field'!$E$103=[1]Lists!BF401,'[1]Multi-Field'!$F$103="Drained"),BI401,IF(AND('[1]Multi-Field'!$E$103=[1]Lists!BF401,'[1]Multi-Field'!$F$103="undrained"),BH401,""))</f>
        <v/>
      </c>
      <c r="FH401" s="409" t="str">
        <f>IF(AND('[1]Multi-Field'!$E$104=[1]Lists!BF401,'[1]Multi-Field'!$F$104="Drained"),BI401,IF(AND('[1]Multi-Field'!$E$104=[1]Lists!BF401,'[1]Multi-Field'!$F$104="undrained"),BH401,""))</f>
        <v/>
      </c>
      <c r="FI401" s="409" t="str">
        <f>IF(AND('[1]Multi-Field'!$E$105=[1]Lists!BF401,'[1]Multi-Field'!$F$105="Drained"),BI401,IF(AND('[1]Multi-Field'!$E$105=[1]Lists!BF401,'[1]Multi-Field'!$F$105="undrained"),BH401,""))</f>
        <v/>
      </c>
      <c r="FJ401" s="409" t="str">
        <f>IF(AND('[1]Multi-Field'!$E$106=[1]Lists!BF401,'[1]Multi-Field'!$F$106="Drained"),BI401,IF(AND('[1]Multi-Field'!$E$106=[1]Lists!BF401,'[1]Multi-Field'!$F$106="undrained"),BH401,""))</f>
        <v/>
      </c>
      <c r="FK401" s="409" t="str">
        <f>IF(AND('[1]Multi-Field'!$E$107=[1]Lists!BF401,'[1]Multi-Field'!$F$107="Drained"),BI401,IF(AND('[1]Multi-Field'!$E$107=[1]Lists!BF401,'[1]Multi-Field'!$F$107="undrained"),BH401,""))</f>
        <v/>
      </c>
      <c r="FL401" s="409" t="str">
        <f>IF(AND('[1]Multi-Field'!$E$108=[1]Lists!BF401,'[1]Multi-Field'!$F$108="Drained"),BI401,IF(AND('[1]Multi-Field'!$E$108=[1]Lists!BF401,'[1]Multi-Field'!$F$108="undrained"),BH401,""))</f>
        <v/>
      </c>
      <c r="FM401" s="409" t="str">
        <f>IF(AND('[1]Multi-Field'!$E$109=[1]Lists!BF401,'[1]Multi-Field'!$F$109="Drained"),BI401,IF(AND('[1]Multi-Field'!$E$109=[1]Lists!BF401,'[1]Multi-Field'!$F$109="undrained"),BH401,""))</f>
        <v/>
      </c>
      <c r="FN401" s="409" t="str">
        <f>IF(AND('[1]Multi-Field'!$E$110=[1]Lists!BF401,'[1]Multi-Field'!$F$110="Drained"),BI401,IF(AND('[1]Multi-Field'!$E$110=[1]Lists!BF401,'[1]Multi-Field'!$F$110="undrained"),BH401,""))</f>
        <v/>
      </c>
      <c r="FO401" s="409" t="str">
        <f>IF(AND('[1]Multi-Field'!$E$111=[1]Lists!BF401,'[1]Multi-Field'!$F$111="Drained"),BI401,IF(AND('[1]Multi-Field'!$E$111=[1]Lists!BF401,'[1]Multi-Field'!$F$111="undrained"),BH401,""))</f>
        <v/>
      </c>
      <c r="FP401" s="409" t="str">
        <f>IF(AND('[1]Multi-Field'!$E$112=[1]Lists!BF401,'[1]Multi-Field'!$F$112="Drained"),BI401,IF(AND('[1]Multi-Field'!$E$112=[1]Lists!BF401,'[1]Multi-Field'!$F$112="undrained"),BH401,""))</f>
        <v/>
      </c>
      <c r="FQ401" s="409" t="str">
        <f>IF(AND('[1]Multi-Field'!$E$113=[1]Lists!BF401,'[1]Multi-Field'!$F$113="Drained"),BI401,IF(AND('[1]Multi-Field'!$E$113=[1]Lists!BF401,'[1]Multi-Field'!$F$113="undrained"),BH401,""))</f>
        <v/>
      </c>
      <c r="FR401" s="409" t="str">
        <f>IF(AND('[1]Multi-Field'!$E$114=[1]Lists!BF401,'[1]Multi-Field'!$F$114="Drained"),BI401,IF(AND('[1]Multi-Field'!$E$114=[1]Lists!BF401,'[1]Multi-Field'!$F$114="undrained"),BH401,""))</f>
        <v/>
      </c>
      <c r="FS401" s="409" t="str">
        <f>IF(AND('[1]Multi-Field'!$E$115=[1]Lists!BF401,'[1]Multi-Field'!$F$115="Drained"),BI401,IF(AND('[1]Multi-Field'!$E$115=[1]Lists!BF401,'[1]Multi-Field'!$F$115="undrained"),BH401,""))</f>
        <v/>
      </c>
      <c r="FT401" s="409" t="str">
        <f>IF(AND('[1]Multi-Field'!$E$116=[1]Lists!BF401,'[1]Multi-Field'!$F$116="Drained"),BI401,IF(AND('[1]Multi-Field'!$E$116=[1]Lists!BF401,'[1]Multi-Field'!$F$116="undrained"),BH401,""))</f>
        <v/>
      </c>
      <c r="FU401" s="409" t="str">
        <f>IF(AND('[1]Multi-Field'!$E$117=[1]Lists!BF401,'[1]Multi-Field'!$F$117="Drained"),BI401,IF(AND('[1]Multi-Field'!$E$117=[1]Lists!BF401,'[1]Multi-Field'!$F$117="undrained"),BH401,""))</f>
        <v/>
      </c>
      <c r="FV401" s="409" t="str">
        <f>IF(AND('[1]Multi-Field'!$E$118=[1]Lists!BF401,'[1]Multi-Field'!$F$118="Drained"),BI401,IF(AND('[1]Multi-Field'!$E$118=[1]Lists!BF401,'[1]Multi-Field'!$F$118="undrained"),BH401,""))</f>
        <v/>
      </c>
      <c r="FW401" s="409" t="str">
        <f>IF(AND('[1]Multi-Field'!$E$119=[1]Lists!BF401,'[1]Multi-Field'!$F$119="Drained"),BI401,IF(AND('[1]Multi-Field'!$E$119=[1]Lists!BF401,'[1]Multi-Field'!$F$119="undrained"),BH401,""))</f>
        <v/>
      </c>
      <c r="FX401" s="409" t="str">
        <f>IF(AND('[1]Multi-Field'!$E$120=[1]Lists!BF401,'[1]Multi-Field'!$F$120="Drained"),BI401,IF(AND('[1]Multi-Field'!$E$120=[1]Lists!BF401,'[1]Multi-Field'!$F$120="undrained"),BH401,""))</f>
        <v/>
      </c>
      <c r="GC401" s="4">
        <v>1</v>
      </c>
    </row>
    <row r="402" spans="1:185" ht="13.5" customHeight="1" thickBot="1">
      <c r="A402" s="7" t="s">
        <v>488</v>
      </c>
      <c r="B402" s="7"/>
      <c r="C402" s="7"/>
      <c r="D402" s="8">
        <v>70</v>
      </c>
      <c r="E402" s="8">
        <f t="shared" si="60"/>
        <v>70</v>
      </c>
      <c r="F402" s="8">
        <f t="shared" si="61"/>
        <v>70</v>
      </c>
      <c r="G402" s="8">
        <v>70</v>
      </c>
      <c r="H402" s="8">
        <v>70</v>
      </c>
      <c r="I402" s="8">
        <f t="shared" si="64"/>
        <v>72</v>
      </c>
      <c r="J402" s="8">
        <f t="shared" si="65"/>
        <v>73</v>
      </c>
      <c r="K402" s="8">
        <v>75</v>
      </c>
      <c r="L402" s="8">
        <v>140</v>
      </c>
      <c r="M402" s="8">
        <f t="shared" si="62"/>
        <v>143</v>
      </c>
      <c r="N402" s="8">
        <f t="shared" si="63"/>
        <v>147</v>
      </c>
      <c r="O402" s="8">
        <v>150</v>
      </c>
      <c r="P402" s="391">
        <v>377</v>
      </c>
      <c r="Q402" s="394"/>
      <c r="R402" s="395" t="b">
        <f>IF(OR('Multi-Field'!AA379=Lists!$AC$42,'Multi-Field'!AA379=Lists!$AC$43),IF('Multi-Field'!Z379="x",(IF('Multi-Field'!AC379=Lists!$Q$11,Lists!$R$11,IF('Multi-Field'!AC379=Lists!$Q$12,Lists!$R$12,IF('Multi-Field'!AC379=Lists!$Q$13,Lists!$R$13,IF('Multi-Field'!AC379=Lists!$Q$14,Lists!$R$14))))),IF('Multi-Field'!X379="x",(IF('Multi-Field'!AC379=Lists!$Q$11,Lists!$S$11,IF('Multi-Field'!AC379=Lists!$Q$12,Lists!$S$12,IF('Multi-Field'!AC379=Lists!$Q$13,Lists!$S$13,IF('Multi-Field'!AC379=Lists!$Q$14,Lists!$S$14))))),IF('Multi-Field'!V379="x",(IF('Multi-Field'!AC379=Lists!$Q$11,Lists!$T$11,IF('Multi-Field'!AC379=Lists!$Q$12,Lists!$T$12,IF('Multi-Field'!AC379=Lists!$Q$13,Lists!$T$13,IF('Multi-Field'!AC379=Lists!$Q$14,Lists!$T$14))))),0))))</f>
        <v>0</v>
      </c>
      <c r="S402" s="395" t="str">
        <f t="shared" si="59"/>
        <v/>
      </c>
      <c r="T402" s="395"/>
      <c r="U402" s="396"/>
      <c r="BF402" s="414" t="s">
        <v>1566</v>
      </c>
      <c r="BG402" s="415">
        <v>2</v>
      </c>
      <c r="BH402" s="415">
        <v>5</v>
      </c>
      <c r="BI402" s="415">
        <v>5.5</v>
      </c>
      <c r="BJ402" s="409" t="e">
        <f>IF(AND('[1]Single Field'!#REF!=[1]Lists!BF402,'[1]Single Field'!#REF!="Drained"),"x",IF(AND('[1]Single Field'!#REF!=[1]Lists!BF402,'[1]Single Field'!#REF!="Undrained"),O,""))</f>
        <v>#REF!</v>
      </c>
      <c r="BK402" s="409" t="str">
        <f>IF(AND('[1]Multi-Field'!$E$3=[1]Lists!BF402,'[1]Multi-Field'!$F$3="Drained"),BI402,IF(AND('[1]Multi-Field'!$E$3=BF402,'[1]Multi-Field'!$F$3="undrained"),BH402,""))</f>
        <v/>
      </c>
      <c r="BL402" s="409" t="str">
        <f>IF(AND('[1]Multi-Field'!$E$4=BF402,'[1]Multi-Field'!$F$4="Drained"),BI402,IF(AND('[1]Multi-Field'!$E$4=BF402,'[1]Multi-Field'!$F$4="undrained"),BH402,""))</f>
        <v/>
      </c>
      <c r="BM402" s="409" t="str">
        <f>IF(AND('[1]Multi-Field'!$E$5=BF402,'[1]Multi-Field'!$F$5="Drained"),BI402,IF(AND('[1]Multi-Field'!$E$5=BF402,'[1]Multi-Field'!$F$5="undrained"),BH402,""))</f>
        <v/>
      </c>
      <c r="BN402" s="409" t="str">
        <f>IF(AND('[1]Multi-Field'!$E$6=BF402,'[1]Multi-Field'!$F$6="Drained"),BI402,IF(AND('[1]Multi-Field'!$E$6=BF402,'[1]Multi-Field'!$F$6="undrained"),BH402,""))</f>
        <v/>
      </c>
      <c r="BO402" s="409" t="str">
        <f>IF(AND('[1]Multi-Field'!$E$7=BF402,'[1]Multi-Field'!$F$7="Drained"),BI402,IF(AND('[1]Multi-Field'!$E$7=BF402,'[1]Multi-Field'!$F$7="undrained"),BH402,""))</f>
        <v/>
      </c>
      <c r="BP402" s="409" t="str">
        <f>IF(AND('[1]Multi-Field'!$E$8=BF402,'[1]Multi-Field'!$F$8="Drained"),BI402,IF(AND('[1]Multi-Field'!$E$8=BF402,'[1]Multi-Field'!$F$8="undrained"),BH402,""))</f>
        <v/>
      </c>
      <c r="BQ402" s="409" t="str">
        <f>IF(AND('[1]Multi-Field'!$E$9=BF402,'[1]Multi-Field'!$F$9="Drained"),BI402,IF(AND('[1]Multi-Field'!$E$9=BF402,'[1]Multi-Field'!$F$9="undrained"),BH402,""))</f>
        <v/>
      </c>
      <c r="BR402" s="409" t="str">
        <f>IF(AND('[1]Multi-Field'!$E$10=BF402,'[1]Multi-Field'!$F$10="Drained"),BI402,IF(AND('[1]Multi-Field'!$E$10=BF402,'[1]Multi-Field'!$F$10="undrained"),BH402,""))</f>
        <v/>
      </c>
      <c r="BS402" s="409" t="str">
        <f>IF(AND('[1]Multi-Field'!$E$11=BF402,'[1]Multi-Field'!$F$11="Drained"),BI402,IF(AND('[1]Multi-Field'!$E$11=BF402,'[1]Multi-Field'!$F$11="undrained"),BH402,""))</f>
        <v/>
      </c>
      <c r="BT402" s="409" t="str">
        <f>IF(AND('[1]Multi-Field'!$E$12=BF402,'[1]Multi-Field'!$F$12="Drained"),BI402,IF(AND('[1]Multi-Field'!$E$12=BF402,'[1]Multi-Field'!$F$12="undrained"),BH402,""))</f>
        <v/>
      </c>
      <c r="BU402" s="409" t="str">
        <f>IF(AND('[1]Multi-Field'!$E$13=BF402,'[1]Multi-Field'!$F$13="Drained"),BI402,IF(AND('[1]Multi-Field'!$E$3=BF402,'[1]Multi-Field'!$F$13="undrained"),BH402,""))</f>
        <v/>
      </c>
      <c r="BV402" s="409" t="str">
        <f>IF(AND('[1]Multi-Field'!$E$14=BF402,'[1]Multi-Field'!$F$14="Drained"),BI402,IF(AND('[1]Multi-Field'!$E$14=BF402,'[1]Multi-Field'!$F$14="undrained"),BH402,""))</f>
        <v/>
      </c>
      <c r="BW402" s="409" t="str">
        <f>IF(AND('[1]Multi-Field'!$E$15=BF402,'[1]Multi-Field'!$F$15="Drained"),BI402,IF(AND('[1]Multi-Field'!$E$15=BF402,'[1]Multi-Field'!$F$15="undrained"),BH402,""))</f>
        <v/>
      </c>
      <c r="BX402" s="409" t="str">
        <f>IF(AND('[1]Multi-Field'!$E$16=[1]Lists!BF402,'[1]Multi-Field'!$F$16="Drained"),BI402,IF(AND('[1]Multi-Field'!$E$16=[1]Lists!BF402,'[1]Multi-Field'!$F$16="undrained"),BH402,""))</f>
        <v/>
      </c>
      <c r="BY402" s="409" t="str">
        <f>IF(AND('[1]Multi-Field'!$E$17=[1]Lists!BF402,'[1]Multi-Field'!$F$17="Drained"),BI402,IF(AND('[1]Multi-Field'!$E$17=[1]Lists!BF402,'[1]Multi-Field'!$F$17="undrained"),BH402,""))</f>
        <v/>
      </c>
      <c r="BZ402" s="409" t="str">
        <f>IF(AND('[1]Multi-Field'!$E$18=[1]Lists!BF402,'[1]Multi-Field'!$F$18="Drained"),BI402,IF(AND('[1]Multi-Field'!$E$18=[1]Lists!BF402,'[1]Multi-Field'!$F$18="undrained"),BH402,""))</f>
        <v/>
      </c>
      <c r="CA402" s="409" t="str">
        <f>IF(AND('[1]Multi-Field'!$E$19=[1]Lists!BF402,'[1]Multi-Field'!$F$19="Drained"),BI402,IF(AND('[1]Multi-Field'!$E$19=[1]Lists!BF402,'[1]Multi-Field'!$F$19="undrained"),BH402,""))</f>
        <v/>
      </c>
      <c r="CB402" s="409" t="str">
        <f>IF(AND('[1]Multi-Field'!$E$20=[1]Lists!BF402,'[1]Multi-Field'!$F$20="Drained"),BI402,IF(AND('[1]Multi-Field'!$E$20=[1]Lists!BF402,'[1]Multi-Field'!$F$20="undrained"),BH402,""))</f>
        <v/>
      </c>
      <c r="CC402" s="409" t="str">
        <f>IF(AND('[1]Multi-Field'!$E$21=[1]Lists!BF402,'[1]Multi-Field'!$F$21="Drained"),BI402,IF(AND('[1]Multi-Field'!$E$21=[1]Lists!BF402,'[1]Multi-Field'!$F$21="undrained"),BH402,""))</f>
        <v/>
      </c>
      <c r="CD402" s="409" t="str">
        <f>IF(AND('[1]Multi-Field'!$E$22=[1]Lists!BF402,'[1]Multi-Field'!$F$22="Drained"),BI402,IF(AND('[1]Multi-Field'!$E$22=[1]Lists!BF402,'[1]Multi-Field'!$F$22="undrained"),BH402,""))</f>
        <v/>
      </c>
      <c r="CE402" s="409" t="str">
        <f>IF(AND('[1]Multi-Field'!$E$23=[1]Lists!BF402,'[1]Multi-Field'!$F$23="Drained"),BI402,IF(AND('[1]Multi-Field'!$E$23=[1]Lists!BF402,'[1]Multi-Field'!$F$23="undrained"),BH402,""))</f>
        <v/>
      </c>
      <c r="CF402" s="409" t="str">
        <f>IF(AND('[1]Multi-Field'!$E$24=[1]Lists!BF402,'[1]Multi-Field'!$F$24="Drained"),BI402,IF(AND('[1]Multi-Field'!$E$24=[1]Lists!BF402,'[1]Multi-Field'!$F$24="undrained"),BH402,""))</f>
        <v/>
      </c>
      <c r="CG402" s="409" t="str">
        <f>IF(AND('[1]Multi-Field'!$E$25=[1]Lists!BF402,'[1]Multi-Field'!$F$25="Drained"),BI402,IF(AND('[1]Multi-Field'!$E$25=[1]Lists!BF402,'[1]Multi-Field'!$F$25="undrained"),BH402,""))</f>
        <v/>
      </c>
      <c r="CH402" s="409" t="str">
        <f>IF(AND('[1]Multi-Field'!$E$26=[1]Lists!BF402,'[1]Multi-Field'!$F$26="Drained"),BI402,IF(AND('[1]Multi-Field'!$E$26=[1]Lists!BF402,'[1]Multi-Field'!$F$26="undrained"),BH402,""))</f>
        <v/>
      </c>
      <c r="CI402" s="409" t="str">
        <f>IF(AND('[1]Multi-Field'!$E$27=[1]Lists!BF402,'[1]Multi-Field'!$F$27="Drained"),BI402,IF(AND('[1]Multi-Field'!$E$27=[1]Lists!BF402,'[1]Multi-Field'!$F$27="undrained"),BH402,""))</f>
        <v/>
      </c>
      <c r="CJ402" s="409" t="str">
        <f>IF(AND('[1]Multi-Field'!$E$28=[1]Lists!BF402,'[1]Multi-Field'!$F$28="Drained"),BI402,IF(AND('[1]Multi-Field'!$E$28=[1]Lists!BF402,'[1]Multi-Field'!$F$28="undrained"),BH402,""))</f>
        <v/>
      </c>
      <c r="CK402" s="409" t="str">
        <f>IF(AND('[1]Multi-Field'!$E$29=[1]Lists!BF402,'[1]Multi-Field'!$F$29="Drained"),BI402,IF(AND('[1]Multi-Field'!$E$29=[1]Lists!BF402,'[1]Multi-Field'!$F$29="undrained"),BH402,""))</f>
        <v/>
      </c>
      <c r="CL402" s="409" t="str">
        <f>IF(AND('[1]Multi-Field'!$E$30=[1]Lists!BF402,'[1]Multi-Field'!$F$30="Drained"),BI402,IF(AND('[1]Multi-Field'!$E$30=[1]Lists!BF402,'[1]Multi-Field'!$F$30="undrained"),BH402,""))</f>
        <v/>
      </c>
      <c r="CM402" s="409" t="str">
        <f>IF(AND('[1]Multi-Field'!$E$31=[1]Lists!BF402,'[1]Multi-Field'!$F$31="Drained"),BI402,IF(AND('[1]Multi-Field'!$E$31=[1]Lists!BF402,'[1]Multi-Field'!$F$31="undrained"),BH402,""))</f>
        <v/>
      </c>
      <c r="CN402" s="409" t="str">
        <f>IF(AND('[1]Multi-Field'!$E$32=[1]Lists!BF402,'[1]Multi-Field'!$F$32="Drained"),BI402,IF(AND('[1]Multi-Field'!$E$32=[1]Lists!BF402,'[1]Multi-Field'!$F$32="undrained"),BH402,""))</f>
        <v/>
      </c>
      <c r="CO402" s="409" t="str">
        <f>IF(AND('[1]Multi-Field'!$E$33=[1]Lists!BF402,'[1]Multi-Field'!$F$33="Drained"),BI402,IF(AND('[1]Multi-Field'!$E$33=[1]Lists!BF402,'[1]Multi-Field'!$F$33="undrained"),BH402,""))</f>
        <v/>
      </c>
      <c r="CP402" s="409" t="str">
        <f>IF(AND('[1]Multi-Field'!$E$34=[1]Lists!BF402,'[1]Multi-Field'!$F$34="Drained"),BI402,IF(AND('[1]Multi-Field'!$E$34=[1]Lists!BF402,'[1]Multi-Field'!$F$34="undrained"),BH402,""))</f>
        <v/>
      </c>
      <c r="CQ402" s="409" t="str">
        <f>IF(AND('[1]Multi-Field'!$E$35=[1]Lists!BF402,'[1]Multi-Field'!$F$35="Drained"),BI402,IF(AND('[1]Multi-Field'!$E$35=[1]Lists!BF402,'[1]Multi-Field'!$F$35="undrained"),BH402,""))</f>
        <v/>
      </c>
      <c r="CR402" s="409" t="str">
        <f>IF(AND('[1]Multi-Field'!$E$36=[1]Lists!BF402,'[1]Multi-Field'!$F$36="Drained"),BI402,IF(AND('[1]Multi-Field'!$E$36=[1]Lists!BF402,'[1]Multi-Field'!$F$36="undrained"),BH402,""))</f>
        <v/>
      </c>
      <c r="CS402" s="409" t="str">
        <f>IF(AND('[1]Multi-Field'!$E$37=[1]Lists!BF402,'[1]Multi-Field'!$F$37="Drained"),BI402,IF(AND('[1]Multi-Field'!$E$37=[1]Lists!BF402,'[1]Multi-Field'!$F$37="undrained"),BH402,""))</f>
        <v/>
      </c>
      <c r="CT402" s="409" t="str">
        <f>IF(AND('[1]Multi-Field'!$E$38=[1]Lists!BF402,'[1]Multi-Field'!$F$38="Drained"),BI402,IF(AND('[1]Multi-Field'!$E$38=[1]Lists!BF402,'[1]Multi-Field'!$F$38="undrained"),BH402,""))</f>
        <v/>
      </c>
      <c r="CU402" s="409" t="str">
        <f>IF(AND('[1]Multi-Field'!$E$39=[1]Lists!BF402,'[1]Multi-Field'!$F$39="Drained"),BI402,IF(AND('[1]Multi-Field'!$E$39=[1]Lists!BF402,'[1]Multi-Field'!$F$39="undrained"),BH402,""))</f>
        <v/>
      </c>
      <c r="CV402" s="409" t="str">
        <f>IF(AND('[1]Multi-Field'!$E$40=[1]Lists!BF402,'[1]Multi-Field'!$F$40="Drained"),BI402,IF(AND('[1]Multi-Field'!$E$40=[1]Lists!BF402,'[1]Multi-Field'!$F$40="undrained"),BH402,""))</f>
        <v/>
      </c>
      <c r="CW402" s="409" t="str">
        <f>IF(AND('[1]Multi-Field'!$E$41=[1]Lists!BF402,'[1]Multi-Field'!$F$40="Drained"),BI402,IF(AND('[1]Multi-Field'!$E$40=[1]Lists!BF402,'[1]Multi-Field'!$F$40="undrained"),BH402,""))</f>
        <v/>
      </c>
      <c r="CX402" s="409" t="str">
        <f>IF(AND('[1]Multi-Field'!$E$42=[1]Lists!BF402,'[1]Multi-Field'!$F$42="Drained"),BI402,IF(AND('[1]Multi-Field'!$E$42=[1]Lists!BF402,'[1]Multi-Field'!$F$42="undrained"),BH402,""))</f>
        <v/>
      </c>
      <c r="CY402" s="409" t="str">
        <f>IF(AND('[1]Multi-Field'!$E$43=[1]Lists!BF402,'[1]Multi-Field'!$F$43="Drained"),BI402,IF(AND('[1]Multi-Field'!$E$43=[1]Lists!BF402,'[1]Multi-Field'!$F$43="undrained"),BH402,""))</f>
        <v/>
      </c>
      <c r="CZ402" s="409" t="str">
        <f>IF(AND('[1]Multi-Field'!$E$44=[1]Lists!BF402,'[1]Multi-Field'!$F$44="Drained"),BI402,IF(AND('[1]Multi-Field'!$E$44=[1]Lists!BF402,'[1]Multi-Field'!$F$44="undrained"),BH402,""))</f>
        <v/>
      </c>
      <c r="DA402" s="409" t="str">
        <f>IF(AND('[1]Multi-Field'!$E$45=[1]Lists!BF402,'[1]Multi-Field'!$F$45="Drained"),BI402,IF(AND('[1]Multi-Field'!$E$45=[1]Lists!BF402,'[1]Multi-Field'!$F$45="undrained"),BH402,""))</f>
        <v/>
      </c>
      <c r="DB402" s="409" t="str">
        <f>IF(AND('[1]Multi-Field'!$E$46=[1]Lists!BF402,'[1]Multi-Field'!$F$46="Drained"),BI402,IF(AND('[1]Multi-Field'!$E$46=[1]Lists!BF402,'[1]Multi-Field'!$F$46="undrained"),BH402,""))</f>
        <v/>
      </c>
      <c r="DC402" s="409" t="str">
        <f>IF(AND('[1]Multi-Field'!$E$47=[1]Lists!BF402,'[1]Multi-Field'!$F$47="Drained"),BI402,IF(AND('[1]Multi-Field'!$E$47=[1]Lists!BF402,'[1]Multi-Field'!$F$47="undrained"),BH402,""))</f>
        <v/>
      </c>
      <c r="DD402" s="409" t="str">
        <f>IF(AND('[1]Multi-Field'!$E$48=[1]Lists!BF402,'[1]Multi-Field'!$F$48="Drained"),BI402,IF(AND('[1]Multi-Field'!$E$48=[1]Lists!BF402,'[1]Multi-Field'!$F$48="undrained"),BH402,""))</f>
        <v/>
      </c>
      <c r="DE402" s="409" t="str">
        <f>IF(AND('[1]Multi-Field'!$E$49=[1]Lists!BF402,'[1]Multi-Field'!$F$49="Drained"),BI402,IF(AND('[1]Multi-Field'!$E$49=[1]Lists!BF402,'[1]Multi-Field'!$F$9="undrained"),BH402,""))</f>
        <v/>
      </c>
      <c r="DF402" s="409" t="str">
        <f>IF(AND('[1]Multi-Field'!$E$50=[1]Lists!BF402,'[1]Multi-Field'!$F$50="Drained"),BI402,IF(AND('[1]Multi-Field'!$E$50=[1]Lists!BF402,'[1]Multi-Field'!$F$50="undrained"),BH402,""))</f>
        <v/>
      </c>
      <c r="DG402" s="409" t="str">
        <f>IF(AND('[1]Multi-Field'!$E$51=[1]Lists!BF402,'[1]Multi-Field'!$F$51="Drained"),BI402,IF(AND('[1]Multi-Field'!$E$51=[1]Lists!BF402,'[1]Multi-Field'!$F$51="undrained"),BH402,""))</f>
        <v/>
      </c>
      <c r="DH402" s="409" t="str">
        <f>IF(AND('[1]Multi-Field'!$E$52=[1]Lists!BF402,'[1]Multi-Field'!$F$52="Drained"),BI402,IF(AND('[1]Multi-Field'!$E$52=[1]Lists!BF402,'[1]Multi-Field'!$F$52="undrained"),BH402,""))</f>
        <v/>
      </c>
      <c r="DI402" s="409" t="str">
        <f>IF(AND('[1]Multi-Field'!$E$53=[1]Lists!BF402,'[1]Multi-Field'!$F$53="Drained"),BI402,IF(AND('[1]Multi-Field'!$E$53=[1]Lists!BF402,'[1]Multi-Field'!$F$53="undrained"),BH402,""))</f>
        <v/>
      </c>
      <c r="DJ402" s="409" t="str">
        <f>IF(AND('[1]Multi-Field'!$E$54=[1]Lists!BF402,'[1]Multi-Field'!$F$54="Drained"),BI402,IF(AND('[1]Multi-Field'!$E$54=[1]Lists!BF402,'[1]Multi-Field'!$F$54="undrained"),BH402,""))</f>
        <v/>
      </c>
      <c r="DK402" s="409" t="str">
        <f>IF(AND('[1]Multi-Field'!$E$55=[1]Lists!BF402,'[1]Multi-Field'!$F$55="Drained"),BI402,IF(AND('[1]Multi-Field'!$E$55=[1]Lists!BF402,'[1]Multi-Field'!$F$55="undrained"),BH402,""))</f>
        <v/>
      </c>
      <c r="DL402" s="409" t="str">
        <f>IF(AND('[1]Multi-Field'!$E$56=[1]Lists!BF402,'[1]Multi-Field'!$F$56="Drained"),BI402,IF(AND('[1]Multi-Field'!$E$56=[1]Lists!BF402,'[1]Multi-Field'!$F$56="undrained"),BH402,""))</f>
        <v/>
      </c>
      <c r="DM402" s="409" t="str">
        <f>IF(AND('[1]Multi-Field'!$E$57=[1]Lists!BF402,'[1]Multi-Field'!$F$57="Drained"),BI402,IF(AND('[1]Multi-Field'!$E$57=[1]Lists!BF402,'[1]Multi-Field'!$F$57="undrained"),BH402,""))</f>
        <v/>
      </c>
      <c r="DN402" s="409" t="str">
        <f>IF(AND('[1]Multi-Field'!$E$58=[1]Lists!BF402,'[1]Multi-Field'!$F$58="Drained"),BI402,IF(AND('[1]Multi-Field'!$E$58=[1]Lists!BF402,'[1]Multi-Field'!$F$58="undrained"),BH402,""))</f>
        <v/>
      </c>
      <c r="DO402" s="409" t="str">
        <f>IF(AND('[1]Multi-Field'!$E$59=[1]Lists!BF402,'[1]Multi-Field'!$F$59="Drained"),BI402,IF(AND('[1]Multi-Field'!$E$59=[1]Lists!BF402,'[1]Multi-Field'!$F$59="undrained"),BH402,""))</f>
        <v/>
      </c>
      <c r="DP402" s="409" t="str">
        <f>IF(AND('[1]Multi-Field'!$E$60=[1]Lists!BF402,'[1]Multi-Field'!$F$60="Drained"),BI402,IF(AND('[1]Multi-Field'!$E$60=[1]Lists!BF402,'[1]Multi-Field'!$F$60="undrained"),BH402,""))</f>
        <v/>
      </c>
      <c r="DQ402" s="409" t="str">
        <f>IF(AND('[1]Multi-Field'!$E$61=[1]Lists!BF402,'[1]Multi-Field'!$F$61="Drained"),BI402,IF(AND('[1]Multi-Field'!$E$61=[1]Lists!BF402,'[1]Multi-Field'!$F$61="undrained"),BH402,""))</f>
        <v/>
      </c>
      <c r="DR402" s="409" t="str">
        <f>IF(AND('[1]Multi-Field'!$E$62=[1]Lists!BF402,'[1]Multi-Field'!$F$62="Drained"),BI402,IF(AND('[1]Multi-Field'!$E$62=[1]Lists!BF402,'[1]Multi-Field'!$F$62="undrained"),BH402,""))</f>
        <v/>
      </c>
      <c r="DS402" s="409" t="str">
        <f>IF(AND('[1]Multi-Field'!$E$63=[1]Lists!BF402,'[1]Multi-Field'!$F$63="Drained"),BI402,IF(AND('[1]Multi-Field'!$E$63=[1]Lists!BF402,'[1]Multi-Field'!$F$63="undrained"),BH402,""))</f>
        <v/>
      </c>
      <c r="DT402" s="409" t="str">
        <f>IF(AND('[1]Multi-Field'!$E$64=[1]Lists!BF402,'[1]Multi-Field'!$F$64="Drained"),BI402,IF(AND('[1]Multi-Field'!$E$64=[1]Lists!BF402,'[1]Multi-Field'!$F$64="undrained"),BH402,""))</f>
        <v/>
      </c>
      <c r="DU402" s="409" t="str">
        <f>IF(AND('[1]Multi-Field'!$E$65=[1]Lists!BF402,'[1]Multi-Field'!$F$65="Drained"),BI402,IF(AND('[1]Multi-Field'!$E$65=[1]Lists!BF402,'[1]Multi-Field'!$F$65="undrained"),BH402,""))</f>
        <v/>
      </c>
      <c r="DV402" s="409" t="str">
        <f>IF(AND('[1]Multi-Field'!$E$66=[1]Lists!BF402,'[1]Multi-Field'!$F$66="Drained"),BI402,IF(AND('[1]Multi-Field'!$E$66=[1]Lists!BF402,'[1]Multi-Field'!$F$66="undrained"),BH402,""))</f>
        <v/>
      </c>
      <c r="DW402" s="409" t="str">
        <f>IF(AND('[1]Multi-Field'!$E$67=[1]Lists!BF402,'[1]Multi-Field'!$F$67="Drained"),BI402,IF(AND('[1]Multi-Field'!$E$67=[1]Lists!BF402,'[1]Multi-Field'!$F$67="undrained"),BH402,""))</f>
        <v/>
      </c>
      <c r="DX402" s="409" t="str">
        <f>IF(AND('[1]Multi-Field'!$E$68=[1]Lists!BF402,'[1]Multi-Field'!$F$68="Drained"),BI402,IF(AND('[1]Multi-Field'!$E$68=[1]Lists!BF402,'[1]Multi-Field'!$F$68="undrained"),BH402,""))</f>
        <v/>
      </c>
      <c r="DY402" s="409" t="str">
        <f>IF(AND('[1]Multi-Field'!$E$69=[1]Lists!BF402,'[1]Multi-Field'!$F$69="Drained"),BI402,IF(AND('[1]Multi-Field'!$E$69=[1]Lists!BF402,'[1]Multi-Field'!$F$69="undrained"),BH402,""))</f>
        <v/>
      </c>
      <c r="DZ402" s="409" t="str">
        <f>IF(AND('[1]Multi-Field'!$E$70=[1]Lists!BF402,'[1]Multi-Field'!$F$70="Drained"),BI402,IF(AND('[1]Multi-Field'!$E$70=[1]Lists!BF402,'[1]Multi-Field'!$F$70="undrained"),BH402,""))</f>
        <v/>
      </c>
      <c r="EA402" s="409" t="str">
        <f>IF(AND('[1]Multi-Field'!$E$71=[1]Lists!BF402,'[1]Multi-Field'!$F$71="Drained"),BI402,IF(AND('[1]Multi-Field'!$E$71=[1]Lists!BF402,'[1]Multi-Field'!$F$71="undrained"),BH402,""))</f>
        <v/>
      </c>
      <c r="EB402" s="409" t="str">
        <f>IF(AND('[1]Multi-Field'!$E$72=[1]Lists!BF402,'[1]Multi-Field'!$F$72="Drained"),BI402,IF(AND('[1]Multi-Field'!$E$72=[1]Lists!BF402,'[1]Multi-Field'!$F$72="undrained"),BH402,""))</f>
        <v/>
      </c>
      <c r="EC402" s="409" t="str">
        <f>IF(AND('[1]Multi-Field'!$E$73=[1]Lists!BF402,'[1]Multi-Field'!$F$73="Drained"),BI402,IF(AND('[1]Multi-Field'!$E$73=[1]Lists!BF402,'[1]Multi-Field'!$F$73="undrained"),BH402,""))</f>
        <v/>
      </c>
      <c r="ED402" s="409" t="str">
        <f>IF(AND('[1]Multi-Field'!$E$74=[1]Lists!BF402,'[1]Multi-Field'!$F$74="Drained"),BI402,IF(AND('[1]Multi-Field'!$E$74=[1]Lists!BF402,'[1]Multi-Field'!$F$74="undrained"),BH402,""))</f>
        <v/>
      </c>
      <c r="EE402" s="409" t="str">
        <f>IF(AND('[1]Multi-Field'!$E$75=[1]Lists!BF402,'[1]Multi-Field'!$F$75="Drained"),BI402,IF(AND('[1]Multi-Field'!$E$75=[1]Lists!BF402,'[1]Multi-Field'!$F$75="undrained"),BH402,""))</f>
        <v/>
      </c>
      <c r="EF402" s="409" t="str">
        <f>IF(AND('[1]Multi-Field'!$E$76=[1]Lists!BF402,'[1]Multi-Field'!$F$76="Drained"),BI402,IF(AND('[1]Multi-Field'!$E$76=[1]Lists!BF402,'[1]Multi-Field'!$F$6="undrained"),BH402,""))</f>
        <v/>
      </c>
      <c r="EG402" s="409" t="str">
        <f>IF(AND('[1]Multi-Field'!$E$77=[1]Lists!BF402,'[1]Multi-Field'!$F$77="Drained"),BI402,IF(AND('[1]Multi-Field'!$E$77=[1]Lists!BF402,'[1]Multi-Field'!$F$77="undrained"),BH402,""))</f>
        <v/>
      </c>
      <c r="EH402" s="409" t="str">
        <f>IF(AND('[1]Multi-Field'!$E$78=[1]Lists!BF402,'[1]Multi-Field'!$F$78="Drained"),BI402,IF(AND('[1]Multi-Field'!$E$78=[1]Lists!BF402,'[1]Multi-Field'!$F$78="undrained"),BH402,""))</f>
        <v/>
      </c>
      <c r="EI402" s="409" t="str">
        <f>IF(AND('[1]Multi-Field'!$E$79=[1]Lists!BF402,'[1]Multi-Field'!$F$79="Drained"),BI402,IF(AND('[1]Multi-Field'!$E$79=[1]Lists!BF402,'[1]Multi-Field'!$F$79="undrained"),BH402,""))</f>
        <v/>
      </c>
      <c r="EJ402" s="409" t="str">
        <f>IF(AND('[1]Multi-Field'!$E$80=[1]Lists!BF402,'[1]Multi-Field'!$F$80="Drained"),BI402,IF(AND('[1]Multi-Field'!$E$80=[1]Lists!BF402,'[1]Multi-Field'!$F$80="undrained"),BH402,""))</f>
        <v/>
      </c>
      <c r="EK402" s="409" t="str">
        <f>IF(AND('[1]Multi-Field'!$E$81=[1]Lists!BF402,'[1]Multi-Field'!$F$81="Drained"),BI402,IF(AND('[1]Multi-Field'!$E$81=[1]Lists!BF402,'[1]Multi-Field'!$F$81="undrained"),BH402,""))</f>
        <v/>
      </c>
      <c r="EL402" s="409" t="str">
        <f>IF(AND('[1]Multi-Field'!$E$82=[1]Lists!BF402,'[1]Multi-Field'!$F$82="Drained"),BI402,IF(AND('[1]Multi-Field'!$E$82=[1]Lists!BF402,'[1]Multi-Field'!$F$82="undrained"),BH402,""))</f>
        <v/>
      </c>
      <c r="EM402" s="409" t="str">
        <f>IF(AND('[1]Multi-Field'!$E$83=[1]Lists!BF402,'[1]Multi-Field'!$F$83="Drained"),BI402,IF(AND('[1]Multi-Field'!$E$83=[1]Lists!BF402,'[1]Multi-Field'!$F$83="undrained"),BH402,""))</f>
        <v/>
      </c>
      <c r="EN402" s="409" t="str">
        <f>IF(AND('[1]Multi-Field'!$E$84=[1]Lists!BF402,'[1]Multi-Field'!$F$84="Drained"),BI402,IF(AND('[1]Multi-Field'!$E$84=[1]Lists!BF402,'[1]Multi-Field'!$F$84="undrained"),BH402,""))</f>
        <v/>
      </c>
      <c r="EO402" s="409" t="str">
        <f>IF(AND('[1]Multi-Field'!$E$85=[1]Lists!BF402,'[1]Multi-Field'!$F$85="Drained"),BI402,IF(AND('[1]Multi-Field'!$E$85=[1]Lists!BF402,'[1]Multi-Field'!$F$85="undrained"),BH402,""))</f>
        <v/>
      </c>
      <c r="EP402" s="409" t="str">
        <f>IF(AND('[1]Multi-Field'!$E$86=[1]Lists!BF402,'[1]Multi-Field'!$F$86="Drained"),BI402,IF(AND('[1]Multi-Field'!$E$86=[1]Lists!BF402,'[1]Multi-Field'!$F$86="undrained"),BH402,""))</f>
        <v/>
      </c>
      <c r="EQ402" s="409" t="str">
        <f>IF(AND('[1]Multi-Field'!$E$87=[1]Lists!BF402,'[1]Multi-Field'!$F$87="Drained"),BI402,IF(AND('[1]Multi-Field'!$E$87=[1]Lists!BF402,'[1]Multi-Field'!$F$87="undrained"),BH402,""))</f>
        <v/>
      </c>
      <c r="ER402" s="409" t="str">
        <f>IF(AND('[1]Multi-Field'!$E$88=[1]Lists!BF402,'[1]Multi-Field'!$F$88="Drained"),BI402,IF(AND('[1]Multi-Field'!$E$88=[1]Lists!BF402,'[1]Multi-Field'!$F$88="undrained"),BH402,""))</f>
        <v/>
      </c>
      <c r="ES402" s="409" t="str">
        <f>IF(AND('[1]Multi-Field'!$E$89=[1]Lists!BF402,'[1]Multi-Field'!$F$89="Drained"),BI402,IF(AND('[1]Multi-Field'!$E$89=[1]Lists!BF402,'[1]Multi-Field'!$F$89="undrained"),BH402,""))</f>
        <v/>
      </c>
      <c r="ET402" s="409" t="str">
        <f>IF(AND('[1]Multi-Field'!$E$90=[1]Lists!BF402,'[1]Multi-Field'!$F$90="Drained"),BI402,IF(AND('[1]Multi-Field'!$E$90=[1]Lists!BF402,'[1]Multi-Field'!$F$90="undrained"),BH402,""))</f>
        <v/>
      </c>
      <c r="EU402" s="409" t="str">
        <f>IF(AND('[1]Multi-Field'!$E$91=[1]Lists!BF402,'[1]Multi-Field'!$F$91="Drained"),BI402,IF(AND('[1]Multi-Field'!$E$91=[1]Lists!BF402,'[1]Multi-Field'!$F$91="undrained"),BH402,""))</f>
        <v/>
      </c>
      <c r="EV402" s="409" t="str">
        <f>IF(AND('[1]Multi-Field'!$E$92=[1]Lists!BF402,'[1]Multi-Field'!$F$92="Drained"),BI402,IF(AND('[1]Multi-Field'!$E$92=[1]Lists!BF402,'[1]Multi-Field'!$F$92="undrained"),BH402,""))</f>
        <v/>
      </c>
      <c r="EW402" s="409" t="str">
        <f>IF(AND('[1]Multi-Field'!$E$93=[1]Lists!BF402,'[1]Multi-Field'!$F$93="Drained"),BI402,IF(AND('[1]Multi-Field'!$E$93=[1]Lists!BF402,'[1]Multi-Field'!$F$93="undrained"),BH402,""))</f>
        <v/>
      </c>
      <c r="EX402" s="409" t="str">
        <f>IF(AND('[1]Multi-Field'!$E$94=[1]Lists!BF402,'[1]Multi-Field'!$F$94="Drained"),BI402,IF(AND('[1]Multi-Field'!$E$94=[1]Lists!BF402,'[1]Multi-Field'!$F$94="undrained"),BH402,""))</f>
        <v/>
      </c>
      <c r="EY402" s="409" t="str">
        <f>IF(AND('[1]Multi-Field'!$E$95=[1]Lists!BF402,'[1]Multi-Field'!$F$95="Drained"),BI402,IF(AND('[1]Multi-Field'!$E$95=[1]Lists!BF402,'[1]Multi-Field'!$F$95="undrained"),BH402,""))</f>
        <v/>
      </c>
      <c r="EZ402" s="409" t="str">
        <f>IF(AND('[1]Multi-Field'!$E$96=[1]Lists!BF402,'[1]Multi-Field'!$F$96="Drained"),BI402,IF(AND('[1]Multi-Field'!$E$96=[1]Lists!BF402,'[1]Multi-Field'!$F$96="undrained"),BH402,""))</f>
        <v/>
      </c>
      <c r="FA402" s="409" t="str">
        <f>IF(AND('[1]Multi-Field'!$E$97=[1]Lists!BF402,'[1]Multi-Field'!$F$97="Drained"),BI402,IF(AND('[1]Multi-Field'!$E$97=[1]Lists!BF402,'[1]Multi-Field'!$F$97="undrained"),BH402,""))</f>
        <v/>
      </c>
      <c r="FB402" s="409" t="str">
        <f>IF(AND('[1]Multi-Field'!$E$98=[1]Lists!BF402,'[1]Multi-Field'!$F$98="Drained"),BI402,IF(AND('[1]Multi-Field'!$E$98=[1]Lists!BF402,'[1]Multi-Field'!$F$98="undrained"),BH402,""))</f>
        <v/>
      </c>
      <c r="FC402" s="409" t="str">
        <f>IF(AND('[1]Multi-Field'!$E$99=[1]Lists!BF402,'[1]Multi-Field'!$F$99="Drained"),BI402,IF(AND('[1]Multi-Field'!$E$99=[1]Lists!BF402,'[1]Multi-Field'!$F$99="undrained"),BH402,""))</f>
        <v/>
      </c>
      <c r="FD402" s="409" t="str">
        <f>IF(AND('[1]Multi-Field'!$E$100=[1]Lists!BF402,'[1]Multi-Field'!$F$100="Drained"),BI402,IF(AND('[1]Multi-Field'!$E$100=[1]Lists!BF402,'[1]Multi-Field'!$F$100="undrained"),BH402,""))</f>
        <v/>
      </c>
      <c r="FE402" s="409" t="str">
        <f>IF(AND('[1]Multi-Field'!$E$101=[1]Lists!BF402,'[1]Multi-Field'!$F$101="Drained"),BI402,IF(AND('[1]Multi-Field'!$E$101=[1]Lists!BF402,'[1]Multi-Field'!$F$101="undrained"),BH402,""))</f>
        <v/>
      </c>
      <c r="FF402" s="409" t="str">
        <f>IF(AND('[1]Multi-Field'!$E$102=[1]Lists!BF402,'[1]Multi-Field'!$F$102="Drained"),BI402,IF(AND('[1]Multi-Field'!$E$102=[1]Lists!BF402,'[1]Multi-Field'!$F$102="undrained"),BH402,""))</f>
        <v/>
      </c>
      <c r="FG402" s="409" t="str">
        <f>IF(AND('[1]Multi-Field'!$E$103=[1]Lists!BF402,'[1]Multi-Field'!$F$103="Drained"),BI402,IF(AND('[1]Multi-Field'!$E$103=[1]Lists!BF402,'[1]Multi-Field'!$F$103="undrained"),BH402,""))</f>
        <v/>
      </c>
      <c r="FH402" s="409" t="str">
        <f>IF(AND('[1]Multi-Field'!$E$104=[1]Lists!BF402,'[1]Multi-Field'!$F$104="Drained"),BI402,IF(AND('[1]Multi-Field'!$E$104=[1]Lists!BF402,'[1]Multi-Field'!$F$104="undrained"),BH402,""))</f>
        <v/>
      </c>
      <c r="FI402" s="409" t="str">
        <f>IF(AND('[1]Multi-Field'!$E$105=[1]Lists!BF402,'[1]Multi-Field'!$F$105="Drained"),BI402,IF(AND('[1]Multi-Field'!$E$105=[1]Lists!BF402,'[1]Multi-Field'!$F$105="undrained"),BH402,""))</f>
        <v/>
      </c>
      <c r="FJ402" s="409" t="str">
        <f>IF(AND('[1]Multi-Field'!$E$106=[1]Lists!BF402,'[1]Multi-Field'!$F$106="Drained"),BI402,IF(AND('[1]Multi-Field'!$E$106=[1]Lists!BF402,'[1]Multi-Field'!$F$106="undrained"),BH402,""))</f>
        <v/>
      </c>
      <c r="FK402" s="409" t="str">
        <f>IF(AND('[1]Multi-Field'!$E$107=[1]Lists!BF402,'[1]Multi-Field'!$F$107="Drained"),BI402,IF(AND('[1]Multi-Field'!$E$107=[1]Lists!BF402,'[1]Multi-Field'!$F$107="undrained"),BH402,""))</f>
        <v/>
      </c>
      <c r="FL402" s="409" t="str">
        <f>IF(AND('[1]Multi-Field'!$E$108=[1]Lists!BF402,'[1]Multi-Field'!$F$108="Drained"),BI402,IF(AND('[1]Multi-Field'!$E$108=[1]Lists!BF402,'[1]Multi-Field'!$F$108="undrained"),BH402,""))</f>
        <v/>
      </c>
      <c r="FM402" s="409" t="str">
        <f>IF(AND('[1]Multi-Field'!$E$109=[1]Lists!BF402,'[1]Multi-Field'!$F$109="Drained"),BI402,IF(AND('[1]Multi-Field'!$E$109=[1]Lists!BF402,'[1]Multi-Field'!$F$109="undrained"),BH402,""))</f>
        <v/>
      </c>
      <c r="FN402" s="409" t="str">
        <f>IF(AND('[1]Multi-Field'!$E$110=[1]Lists!BF402,'[1]Multi-Field'!$F$110="Drained"),BI402,IF(AND('[1]Multi-Field'!$E$110=[1]Lists!BF402,'[1]Multi-Field'!$F$110="undrained"),BH402,""))</f>
        <v/>
      </c>
      <c r="FO402" s="409" t="str">
        <f>IF(AND('[1]Multi-Field'!$E$111=[1]Lists!BF402,'[1]Multi-Field'!$F$111="Drained"),BI402,IF(AND('[1]Multi-Field'!$E$111=[1]Lists!BF402,'[1]Multi-Field'!$F$111="undrained"),BH402,""))</f>
        <v/>
      </c>
      <c r="FP402" s="409" t="str">
        <f>IF(AND('[1]Multi-Field'!$E$112=[1]Lists!BF402,'[1]Multi-Field'!$F$112="Drained"),BI402,IF(AND('[1]Multi-Field'!$E$112=[1]Lists!BF402,'[1]Multi-Field'!$F$112="undrained"),BH402,""))</f>
        <v/>
      </c>
      <c r="FQ402" s="409" t="str">
        <f>IF(AND('[1]Multi-Field'!$E$113=[1]Lists!BF402,'[1]Multi-Field'!$F$113="Drained"),BI402,IF(AND('[1]Multi-Field'!$E$113=[1]Lists!BF402,'[1]Multi-Field'!$F$113="undrained"),BH402,""))</f>
        <v/>
      </c>
      <c r="FR402" s="409" t="str">
        <f>IF(AND('[1]Multi-Field'!$E$114=[1]Lists!BF402,'[1]Multi-Field'!$F$114="Drained"),BI402,IF(AND('[1]Multi-Field'!$E$114=[1]Lists!BF402,'[1]Multi-Field'!$F$114="undrained"),BH402,""))</f>
        <v/>
      </c>
      <c r="FS402" s="409" t="str">
        <f>IF(AND('[1]Multi-Field'!$E$115=[1]Lists!BF402,'[1]Multi-Field'!$F$115="Drained"),BI402,IF(AND('[1]Multi-Field'!$E$115=[1]Lists!BF402,'[1]Multi-Field'!$F$115="undrained"),BH402,""))</f>
        <v/>
      </c>
      <c r="FT402" s="409" t="str">
        <f>IF(AND('[1]Multi-Field'!$E$116=[1]Lists!BF402,'[1]Multi-Field'!$F$116="Drained"),BI402,IF(AND('[1]Multi-Field'!$E$116=[1]Lists!BF402,'[1]Multi-Field'!$F$116="undrained"),BH402,""))</f>
        <v/>
      </c>
      <c r="FU402" s="409" t="str">
        <f>IF(AND('[1]Multi-Field'!$E$117=[1]Lists!BF402,'[1]Multi-Field'!$F$117="Drained"),BI402,IF(AND('[1]Multi-Field'!$E$117=[1]Lists!BF402,'[1]Multi-Field'!$F$117="undrained"),BH402,""))</f>
        <v/>
      </c>
      <c r="FV402" s="409" t="str">
        <f>IF(AND('[1]Multi-Field'!$E$118=[1]Lists!BF402,'[1]Multi-Field'!$F$118="Drained"),BI402,IF(AND('[1]Multi-Field'!$E$118=[1]Lists!BF402,'[1]Multi-Field'!$F$118="undrained"),BH402,""))</f>
        <v/>
      </c>
      <c r="FW402" s="409" t="str">
        <f>IF(AND('[1]Multi-Field'!$E$119=[1]Lists!BF402,'[1]Multi-Field'!$F$119="Drained"),BI402,IF(AND('[1]Multi-Field'!$E$119=[1]Lists!BF402,'[1]Multi-Field'!$F$119="undrained"),BH402,""))</f>
        <v/>
      </c>
      <c r="FX402" s="409" t="str">
        <f>IF(AND('[1]Multi-Field'!$E$120=[1]Lists!BF402,'[1]Multi-Field'!$F$120="Drained"),BI402,IF(AND('[1]Multi-Field'!$E$120=[1]Lists!BF402,'[1]Multi-Field'!$F$120="undrained"),BH402,""))</f>
        <v/>
      </c>
      <c r="GC402" s="4">
        <v>1</v>
      </c>
    </row>
    <row r="403" spans="1:185" ht="13.5" customHeight="1">
      <c r="A403" s="7" t="s">
        <v>489</v>
      </c>
      <c r="B403" s="7"/>
      <c r="C403" s="7"/>
      <c r="D403" s="8">
        <v>70</v>
      </c>
      <c r="E403" s="8">
        <f t="shared" si="60"/>
        <v>70</v>
      </c>
      <c r="F403" s="8">
        <f t="shared" si="61"/>
        <v>70</v>
      </c>
      <c r="G403" s="8">
        <v>70</v>
      </c>
      <c r="H403" s="8">
        <v>50</v>
      </c>
      <c r="I403" s="8">
        <f t="shared" si="64"/>
        <v>50</v>
      </c>
      <c r="J403" s="8">
        <f t="shared" si="65"/>
        <v>50</v>
      </c>
      <c r="K403" s="8">
        <v>50</v>
      </c>
      <c r="L403" s="8">
        <v>95</v>
      </c>
      <c r="M403" s="8">
        <f t="shared" si="62"/>
        <v>95</v>
      </c>
      <c r="N403" s="8">
        <f t="shared" si="63"/>
        <v>95</v>
      </c>
      <c r="O403" s="8">
        <v>95</v>
      </c>
      <c r="P403" s="391">
        <v>378</v>
      </c>
      <c r="Q403" s="394"/>
      <c r="R403" s="395" t="b">
        <f>IF(OR('Multi-Field'!AA380=Lists!$AC$42,'Multi-Field'!AA380=Lists!$AC$43),IF('Multi-Field'!Z380="x",(IF('Multi-Field'!AC380=Lists!$Q$11,Lists!$R$11,IF('Multi-Field'!AC380=Lists!$Q$12,Lists!$R$12,IF('Multi-Field'!AC380=Lists!$Q$13,Lists!$R$13,IF('Multi-Field'!AC380=Lists!$Q$14,Lists!$R$14))))),IF('Multi-Field'!X380="x",(IF('Multi-Field'!AC380=Lists!$Q$11,Lists!$S$11,IF('Multi-Field'!AC380=Lists!$Q$12,Lists!$S$12,IF('Multi-Field'!AC380=Lists!$Q$13,Lists!$S$13,IF('Multi-Field'!AC380=Lists!$Q$14,Lists!$S$14))))),IF('Multi-Field'!V380="x",(IF('Multi-Field'!AC380=Lists!$Q$11,Lists!$T$11,IF('Multi-Field'!AC380=Lists!$Q$12,Lists!$T$12,IF('Multi-Field'!AC380=Lists!$Q$13,Lists!$T$13,IF('Multi-Field'!AC380=Lists!$Q$14,Lists!$T$14))))),0))))</f>
        <v>0</v>
      </c>
      <c r="S403" s="395" t="str">
        <f t="shared" si="59"/>
        <v/>
      </c>
      <c r="T403" s="395"/>
      <c r="U403" s="396"/>
      <c r="BF403" s="407" t="s">
        <v>1567</v>
      </c>
      <c r="BG403" s="408">
        <v>4</v>
      </c>
      <c r="BH403" s="408">
        <v>4.5</v>
      </c>
      <c r="BI403" s="408">
        <v>4.5</v>
      </c>
      <c r="BJ403" s="409" t="e">
        <f>IF(AND('[1]Single Field'!#REF!=[1]Lists!BF403,'[1]Single Field'!#REF!="Drained"),"x",IF(AND('[1]Single Field'!#REF!=[1]Lists!BF403,'[1]Single Field'!#REF!="Undrained"),O,""))</f>
        <v>#REF!</v>
      </c>
      <c r="BK403" s="409" t="str">
        <f>IF(AND('[1]Multi-Field'!$E$3=[1]Lists!BF403,'[1]Multi-Field'!$F$3="Drained"),BI403,IF(AND('[1]Multi-Field'!$E$3=BF403,'[1]Multi-Field'!$F$3="undrained"),BH403,""))</f>
        <v/>
      </c>
      <c r="BL403" s="409" t="str">
        <f>IF(AND('[1]Multi-Field'!$E$4=BF403,'[1]Multi-Field'!$F$4="Drained"),BI403,IF(AND('[1]Multi-Field'!$E$4=BF403,'[1]Multi-Field'!$F$4="undrained"),BH403,""))</f>
        <v/>
      </c>
      <c r="BM403" s="409" t="str">
        <f>IF(AND('[1]Multi-Field'!$E$5=BF403,'[1]Multi-Field'!$F$5="Drained"),BI403,IF(AND('[1]Multi-Field'!$E$5=BF403,'[1]Multi-Field'!$F$5="undrained"),BH403,""))</f>
        <v/>
      </c>
      <c r="BN403" s="409" t="str">
        <f>IF(AND('[1]Multi-Field'!$E$6=BF403,'[1]Multi-Field'!$F$6="Drained"),BI403,IF(AND('[1]Multi-Field'!$E$6=BF403,'[1]Multi-Field'!$F$6="undrained"),BH403,""))</f>
        <v/>
      </c>
      <c r="BO403" s="409" t="str">
        <f>IF(AND('[1]Multi-Field'!$E$7=BF403,'[1]Multi-Field'!$F$7="Drained"),BI403,IF(AND('[1]Multi-Field'!$E$7=BF403,'[1]Multi-Field'!$F$7="undrained"),BH403,""))</f>
        <v/>
      </c>
      <c r="BP403" s="409" t="str">
        <f>IF(AND('[1]Multi-Field'!$E$8=BF403,'[1]Multi-Field'!$F$8="Drained"),BI403,IF(AND('[1]Multi-Field'!$E$8=BF403,'[1]Multi-Field'!$F$8="undrained"),BH403,""))</f>
        <v/>
      </c>
      <c r="BQ403" s="409" t="str">
        <f>IF(AND('[1]Multi-Field'!$E$9=BF403,'[1]Multi-Field'!$F$9="Drained"),BI403,IF(AND('[1]Multi-Field'!$E$9=BF403,'[1]Multi-Field'!$F$9="undrained"),BH403,""))</f>
        <v/>
      </c>
      <c r="BR403" s="409" t="str">
        <f>IF(AND('[1]Multi-Field'!$E$10=BF403,'[1]Multi-Field'!$F$10="Drained"),BI403,IF(AND('[1]Multi-Field'!$E$10=BF403,'[1]Multi-Field'!$F$10="undrained"),BH403,""))</f>
        <v/>
      </c>
      <c r="BS403" s="409" t="str">
        <f>IF(AND('[1]Multi-Field'!$E$11=BF403,'[1]Multi-Field'!$F$11="Drained"),BI403,IF(AND('[1]Multi-Field'!$E$11=BF403,'[1]Multi-Field'!$F$11="undrained"),BH403,""))</f>
        <v/>
      </c>
      <c r="BT403" s="409" t="str">
        <f>IF(AND('[1]Multi-Field'!$E$12=BF403,'[1]Multi-Field'!$F$12="Drained"),BI403,IF(AND('[1]Multi-Field'!$E$12=BF403,'[1]Multi-Field'!$F$12="undrained"),BH403,""))</f>
        <v/>
      </c>
      <c r="BU403" s="409" t="str">
        <f>IF(AND('[1]Multi-Field'!$E$13=BF403,'[1]Multi-Field'!$F$13="Drained"),BI403,IF(AND('[1]Multi-Field'!$E$3=BF403,'[1]Multi-Field'!$F$13="undrained"),BH403,""))</f>
        <v/>
      </c>
      <c r="BV403" s="409" t="str">
        <f>IF(AND('[1]Multi-Field'!$E$14=BF403,'[1]Multi-Field'!$F$14="Drained"),BI403,IF(AND('[1]Multi-Field'!$E$14=BF403,'[1]Multi-Field'!$F$14="undrained"),BH403,""))</f>
        <v/>
      </c>
      <c r="BW403" s="409" t="str">
        <f>IF(AND('[1]Multi-Field'!$E$15=BF403,'[1]Multi-Field'!$F$15="Drained"),BI403,IF(AND('[1]Multi-Field'!$E$15=BF403,'[1]Multi-Field'!$F$15="undrained"),BH403,""))</f>
        <v/>
      </c>
      <c r="BX403" s="409" t="str">
        <f>IF(AND('[1]Multi-Field'!$E$16=[1]Lists!BF403,'[1]Multi-Field'!$F$16="Drained"),BI403,IF(AND('[1]Multi-Field'!$E$16=[1]Lists!BF403,'[1]Multi-Field'!$F$16="undrained"),BH403,""))</f>
        <v/>
      </c>
      <c r="BY403" s="409" t="str">
        <f>IF(AND('[1]Multi-Field'!$E$17=[1]Lists!BF403,'[1]Multi-Field'!$F$17="Drained"),BI403,IF(AND('[1]Multi-Field'!$E$17=[1]Lists!BF403,'[1]Multi-Field'!$F$17="undrained"),BH403,""))</f>
        <v/>
      </c>
      <c r="BZ403" s="409" t="str">
        <f>IF(AND('[1]Multi-Field'!$E$18=[1]Lists!BF403,'[1]Multi-Field'!$F$18="Drained"),BI403,IF(AND('[1]Multi-Field'!$E$18=[1]Lists!BF403,'[1]Multi-Field'!$F$18="undrained"),BH403,""))</f>
        <v/>
      </c>
      <c r="CA403" s="409" t="str">
        <f>IF(AND('[1]Multi-Field'!$E$19=[1]Lists!BF403,'[1]Multi-Field'!$F$19="Drained"),BI403,IF(AND('[1]Multi-Field'!$E$19=[1]Lists!BF403,'[1]Multi-Field'!$F$19="undrained"),BH403,""))</f>
        <v/>
      </c>
      <c r="CB403" s="409" t="str">
        <f>IF(AND('[1]Multi-Field'!$E$20=[1]Lists!BF403,'[1]Multi-Field'!$F$20="Drained"),BI403,IF(AND('[1]Multi-Field'!$E$20=[1]Lists!BF403,'[1]Multi-Field'!$F$20="undrained"),BH403,""))</f>
        <v/>
      </c>
      <c r="CC403" s="409" t="str">
        <f>IF(AND('[1]Multi-Field'!$E$21=[1]Lists!BF403,'[1]Multi-Field'!$F$21="Drained"),BI403,IF(AND('[1]Multi-Field'!$E$21=[1]Lists!BF403,'[1]Multi-Field'!$F$21="undrained"),BH403,""))</f>
        <v/>
      </c>
      <c r="CD403" s="409" t="str">
        <f>IF(AND('[1]Multi-Field'!$E$22=[1]Lists!BF403,'[1]Multi-Field'!$F$22="Drained"),BI403,IF(AND('[1]Multi-Field'!$E$22=[1]Lists!BF403,'[1]Multi-Field'!$F$22="undrained"),BH403,""))</f>
        <v/>
      </c>
      <c r="CE403" s="409" t="str">
        <f>IF(AND('[1]Multi-Field'!$E$23=[1]Lists!BF403,'[1]Multi-Field'!$F$23="Drained"),BI403,IF(AND('[1]Multi-Field'!$E$23=[1]Lists!BF403,'[1]Multi-Field'!$F$23="undrained"),BH403,""))</f>
        <v/>
      </c>
      <c r="CF403" s="409" t="str">
        <f>IF(AND('[1]Multi-Field'!$E$24=[1]Lists!BF403,'[1]Multi-Field'!$F$24="Drained"),BI403,IF(AND('[1]Multi-Field'!$E$24=[1]Lists!BF403,'[1]Multi-Field'!$F$24="undrained"),BH403,""))</f>
        <v/>
      </c>
      <c r="CG403" s="409" t="str">
        <f>IF(AND('[1]Multi-Field'!$E$25=[1]Lists!BF403,'[1]Multi-Field'!$F$25="Drained"),BI403,IF(AND('[1]Multi-Field'!$E$25=[1]Lists!BF403,'[1]Multi-Field'!$F$25="undrained"),BH403,""))</f>
        <v/>
      </c>
      <c r="CH403" s="409" t="str">
        <f>IF(AND('[1]Multi-Field'!$E$26=[1]Lists!BF403,'[1]Multi-Field'!$F$26="Drained"),BI403,IF(AND('[1]Multi-Field'!$E$26=[1]Lists!BF403,'[1]Multi-Field'!$F$26="undrained"),BH403,""))</f>
        <v/>
      </c>
      <c r="CI403" s="409" t="str">
        <f>IF(AND('[1]Multi-Field'!$E$27=[1]Lists!BF403,'[1]Multi-Field'!$F$27="Drained"),BI403,IF(AND('[1]Multi-Field'!$E$27=[1]Lists!BF403,'[1]Multi-Field'!$F$27="undrained"),BH403,""))</f>
        <v/>
      </c>
      <c r="CJ403" s="409" t="str">
        <f>IF(AND('[1]Multi-Field'!$E$28=[1]Lists!BF403,'[1]Multi-Field'!$F$28="Drained"),BI403,IF(AND('[1]Multi-Field'!$E$28=[1]Lists!BF403,'[1]Multi-Field'!$F$28="undrained"),BH403,""))</f>
        <v/>
      </c>
      <c r="CK403" s="409" t="str">
        <f>IF(AND('[1]Multi-Field'!$E$29=[1]Lists!BF403,'[1]Multi-Field'!$F$29="Drained"),BI403,IF(AND('[1]Multi-Field'!$E$29=[1]Lists!BF403,'[1]Multi-Field'!$F$29="undrained"),BH403,""))</f>
        <v/>
      </c>
      <c r="CL403" s="409" t="str">
        <f>IF(AND('[1]Multi-Field'!$E$30=[1]Lists!BF403,'[1]Multi-Field'!$F$30="Drained"),BI403,IF(AND('[1]Multi-Field'!$E$30=[1]Lists!BF403,'[1]Multi-Field'!$F$30="undrained"),BH403,""))</f>
        <v/>
      </c>
      <c r="CM403" s="409" t="str">
        <f>IF(AND('[1]Multi-Field'!$E$31=[1]Lists!BF403,'[1]Multi-Field'!$F$31="Drained"),BI403,IF(AND('[1]Multi-Field'!$E$31=[1]Lists!BF403,'[1]Multi-Field'!$F$31="undrained"),BH403,""))</f>
        <v/>
      </c>
      <c r="CN403" s="409" t="str">
        <f>IF(AND('[1]Multi-Field'!$E$32=[1]Lists!BF403,'[1]Multi-Field'!$F$32="Drained"),BI403,IF(AND('[1]Multi-Field'!$E$32=[1]Lists!BF403,'[1]Multi-Field'!$F$32="undrained"),BH403,""))</f>
        <v/>
      </c>
      <c r="CO403" s="409" t="str">
        <f>IF(AND('[1]Multi-Field'!$E$33=[1]Lists!BF403,'[1]Multi-Field'!$F$33="Drained"),BI403,IF(AND('[1]Multi-Field'!$E$33=[1]Lists!BF403,'[1]Multi-Field'!$F$33="undrained"),BH403,""))</f>
        <v/>
      </c>
      <c r="CP403" s="409" t="str">
        <f>IF(AND('[1]Multi-Field'!$E$34=[1]Lists!BF403,'[1]Multi-Field'!$F$34="Drained"),BI403,IF(AND('[1]Multi-Field'!$E$34=[1]Lists!BF403,'[1]Multi-Field'!$F$34="undrained"),BH403,""))</f>
        <v/>
      </c>
      <c r="CQ403" s="409" t="str">
        <f>IF(AND('[1]Multi-Field'!$E$35=[1]Lists!BF403,'[1]Multi-Field'!$F$35="Drained"),BI403,IF(AND('[1]Multi-Field'!$E$35=[1]Lists!BF403,'[1]Multi-Field'!$F$35="undrained"),BH403,""))</f>
        <v/>
      </c>
      <c r="CR403" s="409" t="str">
        <f>IF(AND('[1]Multi-Field'!$E$36=[1]Lists!BF403,'[1]Multi-Field'!$F$36="Drained"),BI403,IF(AND('[1]Multi-Field'!$E$36=[1]Lists!BF403,'[1]Multi-Field'!$F$36="undrained"),BH403,""))</f>
        <v/>
      </c>
      <c r="CS403" s="409" t="str">
        <f>IF(AND('[1]Multi-Field'!$E$37=[1]Lists!BF403,'[1]Multi-Field'!$F$37="Drained"),BI403,IF(AND('[1]Multi-Field'!$E$37=[1]Lists!BF403,'[1]Multi-Field'!$F$37="undrained"),BH403,""))</f>
        <v/>
      </c>
      <c r="CT403" s="409" t="str">
        <f>IF(AND('[1]Multi-Field'!$E$38=[1]Lists!BF403,'[1]Multi-Field'!$F$38="Drained"),BI403,IF(AND('[1]Multi-Field'!$E$38=[1]Lists!BF403,'[1]Multi-Field'!$F$38="undrained"),BH403,""))</f>
        <v/>
      </c>
      <c r="CU403" s="409" t="str">
        <f>IF(AND('[1]Multi-Field'!$E$39=[1]Lists!BF403,'[1]Multi-Field'!$F$39="Drained"),BI403,IF(AND('[1]Multi-Field'!$E$39=[1]Lists!BF403,'[1]Multi-Field'!$F$39="undrained"),BH403,""))</f>
        <v/>
      </c>
      <c r="CV403" s="409" t="str">
        <f>IF(AND('[1]Multi-Field'!$E$40=[1]Lists!BF403,'[1]Multi-Field'!$F$40="Drained"),BI403,IF(AND('[1]Multi-Field'!$E$40=[1]Lists!BF403,'[1]Multi-Field'!$F$40="undrained"),BH403,""))</f>
        <v/>
      </c>
      <c r="CW403" s="409" t="str">
        <f>IF(AND('[1]Multi-Field'!$E$41=[1]Lists!BF403,'[1]Multi-Field'!$F$40="Drained"),BI403,IF(AND('[1]Multi-Field'!$E$40=[1]Lists!BF403,'[1]Multi-Field'!$F$40="undrained"),BH403,""))</f>
        <v/>
      </c>
      <c r="CX403" s="409" t="str">
        <f>IF(AND('[1]Multi-Field'!$E$42=[1]Lists!BF403,'[1]Multi-Field'!$F$42="Drained"),BI403,IF(AND('[1]Multi-Field'!$E$42=[1]Lists!BF403,'[1]Multi-Field'!$F$42="undrained"),BH403,""))</f>
        <v/>
      </c>
      <c r="CY403" s="409" t="str">
        <f>IF(AND('[1]Multi-Field'!$E$43=[1]Lists!BF403,'[1]Multi-Field'!$F$43="Drained"),BI403,IF(AND('[1]Multi-Field'!$E$43=[1]Lists!BF403,'[1]Multi-Field'!$F$43="undrained"),BH403,""))</f>
        <v/>
      </c>
      <c r="CZ403" s="409" t="str">
        <f>IF(AND('[1]Multi-Field'!$E$44=[1]Lists!BF403,'[1]Multi-Field'!$F$44="Drained"),BI403,IF(AND('[1]Multi-Field'!$E$44=[1]Lists!BF403,'[1]Multi-Field'!$F$44="undrained"),BH403,""))</f>
        <v/>
      </c>
      <c r="DA403" s="409" t="str">
        <f>IF(AND('[1]Multi-Field'!$E$45=[1]Lists!BF403,'[1]Multi-Field'!$F$45="Drained"),BI403,IF(AND('[1]Multi-Field'!$E$45=[1]Lists!BF403,'[1]Multi-Field'!$F$45="undrained"),BH403,""))</f>
        <v/>
      </c>
      <c r="DB403" s="409" t="str">
        <f>IF(AND('[1]Multi-Field'!$E$46=[1]Lists!BF403,'[1]Multi-Field'!$F$46="Drained"),BI403,IF(AND('[1]Multi-Field'!$E$46=[1]Lists!BF403,'[1]Multi-Field'!$F$46="undrained"),BH403,""))</f>
        <v/>
      </c>
      <c r="DC403" s="409" t="str">
        <f>IF(AND('[1]Multi-Field'!$E$47=[1]Lists!BF403,'[1]Multi-Field'!$F$47="Drained"),BI403,IF(AND('[1]Multi-Field'!$E$47=[1]Lists!BF403,'[1]Multi-Field'!$F$47="undrained"),BH403,""))</f>
        <v/>
      </c>
      <c r="DD403" s="409" t="str">
        <f>IF(AND('[1]Multi-Field'!$E$48=[1]Lists!BF403,'[1]Multi-Field'!$F$48="Drained"),BI403,IF(AND('[1]Multi-Field'!$E$48=[1]Lists!BF403,'[1]Multi-Field'!$F$48="undrained"),BH403,""))</f>
        <v/>
      </c>
      <c r="DE403" s="409" t="str">
        <f>IF(AND('[1]Multi-Field'!$E$49=[1]Lists!BF403,'[1]Multi-Field'!$F$49="Drained"),BI403,IF(AND('[1]Multi-Field'!$E$49=[1]Lists!BF403,'[1]Multi-Field'!$F$9="undrained"),BH403,""))</f>
        <v/>
      </c>
      <c r="DF403" s="409" t="str">
        <f>IF(AND('[1]Multi-Field'!$E$50=[1]Lists!BF403,'[1]Multi-Field'!$F$50="Drained"),BI403,IF(AND('[1]Multi-Field'!$E$50=[1]Lists!BF403,'[1]Multi-Field'!$F$50="undrained"),BH403,""))</f>
        <v/>
      </c>
      <c r="DG403" s="409" t="str">
        <f>IF(AND('[1]Multi-Field'!$E$51=[1]Lists!BF403,'[1]Multi-Field'!$F$51="Drained"),BI403,IF(AND('[1]Multi-Field'!$E$51=[1]Lists!BF403,'[1]Multi-Field'!$F$51="undrained"),BH403,""))</f>
        <v/>
      </c>
      <c r="DH403" s="409" t="str">
        <f>IF(AND('[1]Multi-Field'!$E$52=[1]Lists!BF403,'[1]Multi-Field'!$F$52="Drained"),BI403,IF(AND('[1]Multi-Field'!$E$52=[1]Lists!BF403,'[1]Multi-Field'!$F$52="undrained"),BH403,""))</f>
        <v/>
      </c>
      <c r="DI403" s="409" t="str">
        <f>IF(AND('[1]Multi-Field'!$E$53=[1]Lists!BF403,'[1]Multi-Field'!$F$53="Drained"),BI403,IF(AND('[1]Multi-Field'!$E$53=[1]Lists!BF403,'[1]Multi-Field'!$F$53="undrained"),BH403,""))</f>
        <v/>
      </c>
      <c r="DJ403" s="409" t="str">
        <f>IF(AND('[1]Multi-Field'!$E$54=[1]Lists!BF403,'[1]Multi-Field'!$F$54="Drained"),BI403,IF(AND('[1]Multi-Field'!$E$54=[1]Lists!BF403,'[1]Multi-Field'!$F$54="undrained"),BH403,""))</f>
        <v/>
      </c>
      <c r="DK403" s="409" t="str">
        <f>IF(AND('[1]Multi-Field'!$E$55=[1]Lists!BF403,'[1]Multi-Field'!$F$55="Drained"),BI403,IF(AND('[1]Multi-Field'!$E$55=[1]Lists!BF403,'[1]Multi-Field'!$F$55="undrained"),BH403,""))</f>
        <v/>
      </c>
      <c r="DL403" s="409" t="str">
        <f>IF(AND('[1]Multi-Field'!$E$56=[1]Lists!BF403,'[1]Multi-Field'!$F$56="Drained"),BI403,IF(AND('[1]Multi-Field'!$E$56=[1]Lists!BF403,'[1]Multi-Field'!$F$56="undrained"),BH403,""))</f>
        <v/>
      </c>
      <c r="DM403" s="409" t="str">
        <f>IF(AND('[1]Multi-Field'!$E$57=[1]Lists!BF403,'[1]Multi-Field'!$F$57="Drained"),BI403,IF(AND('[1]Multi-Field'!$E$57=[1]Lists!BF403,'[1]Multi-Field'!$F$57="undrained"),BH403,""))</f>
        <v/>
      </c>
      <c r="DN403" s="409" t="str">
        <f>IF(AND('[1]Multi-Field'!$E$58=[1]Lists!BF403,'[1]Multi-Field'!$F$58="Drained"),BI403,IF(AND('[1]Multi-Field'!$E$58=[1]Lists!BF403,'[1]Multi-Field'!$F$58="undrained"),BH403,""))</f>
        <v/>
      </c>
      <c r="DO403" s="409" t="str">
        <f>IF(AND('[1]Multi-Field'!$E$59=[1]Lists!BF403,'[1]Multi-Field'!$F$59="Drained"),BI403,IF(AND('[1]Multi-Field'!$E$59=[1]Lists!BF403,'[1]Multi-Field'!$F$59="undrained"),BH403,""))</f>
        <v/>
      </c>
      <c r="DP403" s="409" t="str">
        <f>IF(AND('[1]Multi-Field'!$E$60=[1]Lists!BF403,'[1]Multi-Field'!$F$60="Drained"),BI403,IF(AND('[1]Multi-Field'!$E$60=[1]Lists!BF403,'[1]Multi-Field'!$F$60="undrained"),BH403,""))</f>
        <v/>
      </c>
      <c r="DQ403" s="409" t="str">
        <f>IF(AND('[1]Multi-Field'!$E$61=[1]Lists!BF403,'[1]Multi-Field'!$F$61="Drained"),BI403,IF(AND('[1]Multi-Field'!$E$61=[1]Lists!BF403,'[1]Multi-Field'!$F$61="undrained"),BH403,""))</f>
        <v/>
      </c>
      <c r="DR403" s="409" t="str">
        <f>IF(AND('[1]Multi-Field'!$E$62=[1]Lists!BF403,'[1]Multi-Field'!$F$62="Drained"),BI403,IF(AND('[1]Multi-Field'!$E$62=[1]Lists!BF403,'[1]Multi-Field'!$F$62="undrained"),BH403,""))</f>
        <v/>
      </c>
      <c r="DS403" s="409" t="str">
        <f>IF(AND('[1]Multi-Field'!$E$63=[1]Lists!BF403,'[1]Multi-Field'!$F$63="Drained"),BI403,IF(AND('[1]Multi-Field'!$E$63=[1]Lists!BF403,'[1]Multi-Field'!$F$63="undrained"),BH403,""))</f>
        <v/>
      </c>
      <c r="DT403" s="409" t="str">
        <f>IF(AND('[1]Multi-Field'!$E$64=[1]Lists!BF403,'[1]Multi-Field'!$F$64="Drained"),BI403,IF(AND('[1]Multi-Field'!$E$64=[1]Lists!BF403,'[1]Multi-Field'!$F$64="undrained"),BH403,""))</f>
        <v/>
      </c>
      <c r="DU403" s="409" t="str">
        <f>IF(AND('[1]Multi-Field'!$E$65=[1]Lists!BF403,'[1]Multi-Field'!$F$65="Drained"),BI403,IF(AND('[1]Multi-Field'!$E$65=[1]Lists!BF403,'[1]Multi-Field'!$F$65="undrained"),BH403,""))</f>
        <v/>
      </c>
      <c r="DV403" s="409" t="str">
        <f>IF(AND('[1]Multi-Field'!$E$66=[1]Lists!BF403,'[1]Multi-Field'!$F$66="Drained"),BI403,IF(AND('[1]Multi-Field'!$E$66=[1]Lists!BF403,'[1]Multi-Field'!$F$66="undrained"),BH403,""))</f>
        <v/>
      </c>
      <c r="DW403" s="409" t="str">
        <f>IF(AND('[1]Multi-Field'!$E$67=[1]Lists!BF403,'[1]Multi-Field'!$F$67="Drained"),BI403,IF(AND('[1]Multi-Field'!$E$67=[1]Lists!BF403,'[1]Multi-Field'!$F$67="undrained"),BH403,""))</f>
        <v/>
      </c>
      <c r="DX403" s="409" t="str">
        <f>IF(AND('[1]Multi-Field'!$E$68=[1]Lists!BF403,'[1]Multi-Field'!$F$68="Drained"),BI403,IF(AND('[1]Multi-Field'!$E$68=[1]Lists!BF403,'[1]Multi-Field'!$F$68="undrained"),BH403,""))</f>
        <v/>
      </c>
      <c r="DY403" s="409" t="str">
        <f>IF(AND('[1]Multi-Field'!$E$69=[1]Lists!BF403,'[1]Multi-Field'!$F$69="Drained"),BI403,IF(AND('[1]Multi-Field'!$E$69=[1]Lists!BF403,'[1]Multi-Field'!$F$69="undrained"),BH403,""))</f>
        <v/>
      </c>
      <c r="DZ403" s="409" t="str">
        <f>IF(AND('[1]Multi-Field'!$E$70=[1]Lists!BF403,'[1]Multi-Field'!$F$70="Drained"),BI403,IF(AND('[1]Multi-Field'!$E$70=[1]Lists!BF403,'[1]Multi-Field'!$F$70="undrained"),BH403,""))</f>
        <v/>
      </c>
      <c r="EA403" s="409" t="str">
        <f>IF(AND('[1]Multi-Field'!$E$71=[1]Lists!BF403,'[1]Multi-Field'!$F$71="Drained"),BI403,IF(AND('[1]Multi-Field'!$E$71=[1]Lists!BF403,'[1]Multi-Field'!$F$71="undrained"),BH403,""))</f>
        <v/>
      </c>
      <c r="EB403" s="409" t="str">
        <f>IF(AND('[1]Multi-Field'!$E$72=[1]Lists!BF403,'[1]Multi-Field'!$F$72="Drained"),BI403,IF(AND('[1]Multi-Field'!$E$72=[1]Lists!BF403,'[1]Multi-Field'!$F$72="undrained"),BH403,""))</f>
        <v/>
      </c>
      <c r="EC403" s="409" t="str">
        <f>IF(AND('[1]Multi-Field'!$E$73=[1]Lists!BF403,'[1]Multi-Field'!$F$73="Drained"),BI403,IF(AND('[1]Multi-Field'!$E$73=[1]Lists!BF403,'[1]Multi-Field'!$F$73="undrained"),BH403,""))</f>
        <v/>
      </c>
      <c r="ED403" s="409" t="str">
        <f>IF(AND('[1]Multi-Field'!$E$74=[1]Lists!BF403,'[1]Multi-Field'!$F$74="Drained"),BI403,IF(AND('[1]Multi-Field'!$E$74=[1]Lists!BF403,'[1]Multi-Field'!$F$74="undrained"),BH403,""))</f>
        <v/>
      </c>
      <c r="EE403" s="409" t="str">
        <f>IF(AND('[1]Multi-Field'!$E$75=[1]Lists!BF403,'[1]Multi-Field'!$F$75="Drained"),BI403,IF(AND('[1]Multi-Field'!$E$75=[1]Lists!BF403,'[1]Multi-Field'!$F$75="undrained"),BH403,""))</f>
        <v/>
      </c>
      <c r="EF403" s="409" t="str">
        <f>IF(AND('[1]Multi-Field'!$E$76=[1]Lists!BF403,'[1]Multi-Field'!$F$76="Drained"),BI403,IF(AND('[1]Multi-Field'!$E$76=[1]Lists!BF403,'[1]Multi-Field'!$F$6="undrained"),BH403,""))</f>
        <v/>
      </c>
      <c r="EG403" s="409" t="str">
        <f>IF(AND('[1]Multi-Field'!$E$77=[1]Lists!BF403,'[1]Multi-Field'!$F$77="Drained"),BI403,IF(AND('[1]Multi-Field'!$E$77=[1]Lists!BF403,'[1]Multi-Field'!$F$77="undrained"),BH403,""))</f>
        <v/>
      </c>
      <c r="EH403" s="409" t="str">
        <f>IF(AND('[1]Multi-Field'!$E$78=[1]Lists!BF403,'[1]Multi-Field'!$F$78="Drained"),BI403,IF(AND('[1]Multi-Field'!$E$78=[1]Lists!BF403,'[1]Multi-Field'!$F$78="undrained"),BH403,""))</f>
        <v/>
      </c>
      <c r="EI403" s="409" t="str">
        <f>IF(AND('[1]Multi-Field'!$E$79=[1]Lists!BF403,'[1]Multi-Field'!$F$79="Drained"),BI403,IF(AND('[1]Multi-Field'!$E$79=[1]Lists!BF403,'[1]Multi-Field'!$F$79="undrained"),BH403,""))</f>
        <v/>
      </c>
      <c r="EJ403" s="409" t="str">
        <f>IF(AND('[1]Multi-Field'!$E$80=[1]Lists!BF403,'[1]Multi-Field'!$F$80="Drained"),BI403,IF(AND('[1]Multi-Field'!$E$80=[1]Lists!BF403,'[1]Multi-Field'!$F$80="undrained"),BH403,""))</f>
        <v/>
      </c>
      <c r="EK403" s="409" t="str">
        <f>IF(AND('[1]Multi-Field'!$E$81=[1]Lists!BF403,'[1]Multi-Field'!$F$81="Drained"),BI403,IF(AND('[1]Multi-Field'!$E$81=[1]Lists!BF403,'[1]Multi-Field'!$F$81="undrained"),BH403,""))</f>
        <v/>
      </c>
      <c r="EL403" s="409" t="str">
        <f>IF(AND('[1]Multi-Field'!$E$82=[1]Lists!BF403,'[1]Multi-Field'!$F$82="Drained"),BI403,IF(AND('[1]Multi-Field'!$E$82=[1]Lists!BF403,'[1]Multi-Field'!$F$82="undrained"),BH403,""))</f>
        <v/>
      </c>
      <c r="EM403" s="409" t="str">
        <f>IF(AND('[1]Multi-Field'!$E$83=[1]Lists!BF403,'[1]Multi-Field'!$F$83="Drained"),BI403,IF(AND('[1]Multi-Field'!$E$83=[1]Lists!BF403,'[1]Multi-Field'!$F$83="undrained"),BH403,""))</f>
        <v/>
      </c>
      <c r="EN403" s="409" t="str">
        <f>IF(AND('[1]Multi-Field'!$E$84=[1]Lists!BF403,'[1]Multi-Field'!$F$84="Drained"),BI403,IF(AND('[1]Multi-Field'!$E$84=[1]Lists!BF403,'[1]Multi-Field'!$F$84="undrained"),BH403,""))</f>
        <v/>
      </c>
      <c r="EO403" s="409" t="str">
        <f>IF(AND('[1]Multi-Field'!$E$85=[1]Lists!BF403,'[1]Multi-Field'!$F$85="Drained"),BI403,IF(AND('[1]Multi-Field'!$E$85=[1]Lists!BF403,'[1]Multi-Field'!$F$85="undrained"),BH403,""))</f>
        <v/>
      </c>
      <c r="EP403" s="409" t="str">
        <f>IF(AND('[1]Multi-Field'!$E$86=[1]Lists!BF403,'[1]Multi-Field'!$F$86="Drained"),BI403,IF(AND('[1]Multi-Field'!$E$86=[1]Lists!BF403,'[1]Multi-Field'!$F$86="undrained"),BH403,""))</f>
        <v/>
      </c>
      <c r="EQ403" s="409" t="str">
        <f>IF(AND('[1]Multi-Field'!$E$87=[1]Lists!BF403,'[1]Multi-Field'!$F$87="Drained"),BI403,IF(AND('[1]Multi-Field'!$E$87=[1]Lists!BF403,'[1]Multi-Field'!$F$87="undrained"),BH403,""))</f>
        <v/>
      </c>
      <c r="ER403" s="409" t="str">
        <f>IF(AND('[1]Multi-Field'!$E$88=[1]Lists!BF403,'[1]Multi-Field'!$F$88="Drained"),BI403,IF(AND('[1]Multi-Field'!$E$88=[1]Lists!BF403,'[1]Multi-Field'!$F$88="undrained"),BH403,""))</f>
        <v/>
      </c>
      <c r="ES403" s="409" t="str">
        <f>IF(AND('[1]Multi-Field'!$E$89=[1]Lists!BF403,'[1]Multi-Field'!$F$89="Drained"),BI403,IF(AND('[1]Multi-Field'!$E$89=[1]Lists!BF403,'[1]Multi-Field'!$F$89="undrained"),BH403,""))</f>
        <v/>
      </c>
      <c r="ET403" s="409" t="str">
        <f>IF(AND('[1]Multi-Field'!$E$90=[1]Lists!BF403,'[1]Multi-Field'!$F$90="Drained"),BI403,IF(AND('[1]Multi-Field'!$E$90=[1]Lists!BF403,'[1]Multi-Field'!$F$90="undrained"),BH403,""))</f>
        <v/>
      </c>
      <c r="EU403" s="409" t="str">
        <f>IF(AND('[1]Multi-Field'!$E$91=[1]Lists!BF403,'[1]Multi-Field'!$F$91="Drained"),BI403,IF(AND('[1]Multi-Field'!$E$91=[1]Lists!BF403,'[1]Multi-Field'!$F$91="undrained"),BH403,""))</f>
        <v/>
      </c>
      <c r="EV403" s="409" t="str">
        <f>IF(AND('[1]Multi-Field'!$E$92=[1]Lists!BF403,'[1]Multi-Field'!$F$92="Drained"),BI403,IF(AND('[1]Multi-Field'!$E$92=[1]Lists!BF403,'[1]Multi-Field'!$F$92="undrained"),BH403,""))</f>
        <v/>
      </c>
      <c r="EW403" s="409" t="str">
        <f>IF(AND('[1]Multi-Field'!$E$93=[1]Lists!BF403,'[1]Multi-Field'!$F$93="Drained"),BI403,IF(AND('[1]Multi-Field'!$E$93=[1]Lists!BF403,'[1]Multi-Field'!$F$93="undrained"),BH403,""))</f>
        <v/>
      </c>
      <c r="EX403" s="409" t="str">
        <f>IF(AND('[1]Multi-Field'!$E$94=[1]Lists!BF403,'[1]Multi-Field'!$F$94="Drained"),BI403,IF(AND('[1]Multi-Field'!$E$94=[1]Lists!BF403,'[1]Multi-Field'!$F$94="undrained"),BH403,""))</f>
        <v/>
      </c>
      <c r="EY403" s="409" t="str">
        <f>IF(AND('[1]Multi-Field'!$E$95=[1]Lists!BF403,'[1]Multi-Field'!$F$95="Drained"),BI403,IF(AND('[1]Multi-Field'!$E$95=[1]Lists!BF403,'[1]Multi-Field'!$F$95="undrained"),BH403,""))</f>
        <v/>
      </c>
      <c r="EZ403" s="409" t="str">
        <f>IF(AND('[1]Multi-Field'!$E$96=[1]Lists!BF403,'[1]Multi-Field'!$F$96="Drained"),BI403,IF(AND('[1]Multi-Field'!$E$96=[1]Lists!BF403,'[1]Multi-Field'!$F$96="undrained"),BH403,""))</f>
        <v/>
      </c>
      <c r="FA403" s="409" t="str">
        <f>IF(AND('[1]Multi-Field'!$E$97=[1]Lists!BF403,'[1]Multi-Field'!$F$97="Drained"),BI403,IF(AND('[1]Multi-Field'!$E$97=[1]Lists!BF403,'[1]Multi-Field'!$F$97="undrained"),BH403,""))</f>
        <v/>
      </c>
      <c r="FB403" s="409" t="str">
        <f>IF(AND('[1]Multi-Field'!$E$98=[1]Lists!BF403,'[1]Multi-Field'!$F$98="Drained"),BI403,IF(AND('[1]Multi-Field'!$E$98=[1]Lists!BF403,'[1]Multi-Field'!$F$98="undrained"),BH403,""))</f>
        <v/>
      </c>
      <c r="FC403" s="409" t="str">
        <f>IF(AND('[1]Multi-Field'!$E$99=[1]Lists!BF403,'[1]Multi-Field'!$F$99="Drained"),BI403,IF(AND('[1]Multi-Field'!$E$99=[1]Lists!BF403,'[1]Multi-Field'!$F$99="undrained"),BH403,""))</f>
        <v/>
      </c>
      <c r="FD403" s="409" t="str">
        <f>IF(AND('[1]Multi-Field'!$E$100=[1]Lists!BF403,'[1]Multi-Field'!$F$100="Drained"),BI403,IF(AND('[1]Multi-Field'!$E$100=[1]Lists!BF403,'[1]Multi-Field'!$F$100="undrained"),BH403,""))</f>
        <v/>
      </c>
      <c r="FE403" s="409" t="str">
        <f>IF(AND('[1]Multi-Field'!$E$101=[1]Lists!BF403,'[1]Multi-Field'!$F$101="Drained"),BI403,IF(AND('[1]Multi-Field'!$E$101=[1]Lists!BF403,'[1]Multi-Field'!$F$101="undrained"),BH403,""))</f>
        <v/>
      </c>
      <c r="FF403" s="409" t="str">
        <f>IF(AND('[1]Multi-Field'!$E$102=[1]Lists!BF403,'[1]Multi-Field'!$F$102="Drained"),BI403,IF(AND('[1]Multi-Field'!$E$102=[1]Lists!BF403,'[1]Multi-Field'!$F$102="undrained"),BH403,""))</f>
        <v/>
      </c>
      <c r="FG403" s="409" t="str">
        <f>IF(AND('[1]Multi-Field'!$E$103=[1]Lists!BF403,'[1]Multi-Field'!$F$103="Drained"),BI403,IF(AND('[1]Multi-Field'!$E$103=[1]Lists!BF403,'[1]Multi-Field'!$F$103="undrained"),BH403,""))</f>
        <v/>
      </c>
      <c r="FH403" s="409" t="str">
        <f>IF(AND('[1]Multi-Field'!$E$104=[1]Lists!BF403,'[1]Multi-Field'!$F$104="Drained"),BI403,IF(AND('[1]Multi-Field'!$E$104=[1]Lists!BF403,'[1]Multi-Field'!$F$104="undrained"),BH403,""))</f>
        <v/>
      </c>
      <c r="FI403" s="409" t="str">
        <f>IF(AND('[1]Multi-Field'!$E$105=[1]Lists!BF403,'[1]Multi-Field'!$F$105="Drained"),BI403,IF(AND('[1]Multi-Field'!$E$105=[1]Lists!BF403,'[1]Multi-Field'!$F$105="undrained"),BH403,""))</f>
        <v/>
      </c>
      <c r="FJ403" s="409" t="str">
        <f>IF(AND('[1]Multi-Field'!$E$106=[1]Lists!BF403,'[1]Multi-Field'!$F$106="Drained"),BI403,IF(AND('[1]Multi-Field'!$E$106=[1]Lists!BF403,'[1]Multi-Field'!$F$106="undrained"),BH403,""))</f>
        <v/>
      </c>
      <c r="FK403" s="409" t="str">
        <f>IF(AND('[1]Multi-Field'!$E$107=[1]Lists!BF403,'[1]Multi-Field'!$F$107="Drained"),BI403,IF(AND('[1]Multi-Field'!$E$107=[1]Lists!BF403,'[1]Multi-Field'!$F$107="undrained"),BH403,""))</f>
        <v/>
      </c>
      <c r="FL403" s="409" t="str">
        <f>IF(AND('[1]Multi-Field'!$E$108=[1]Lists!BF403,'[1]Multi-Field'!$F$108="Drained"),BI403,IF(AND('[1]Multi-Field'!$E$108=[1]Lists!BF403,'[1]Multi-Field'!$F$108="undrained"),BH403,""))</f>
        <v/>
      </c>
      <c r="FM403" s="409" t="str">
        <f>IF(AND('[1]Multi-Field'!$E$109=[1]Lists!BF403,'[1]Multi-Field'!$F$109="Drained"),BI403,IF(AND('[1]Multi-Field'!$E$109=[1]Lists!BF403,'[1]Multi-Field'!$F$109="undrained"),BH403,""))</f>
        <v/>
      </c>
      <c r="FN403" s="409" t="str">
        <f>IF(AND('[1]Multi-Field'!$E$110=[1]Lists!BF403,'[1]Multi-Field'!$F$110="Drained"),BI403,IF(AND('[1]Multi-Field'!$E$110=[1]Lists!BF403,'[1]Multi-Field'!$F$110="undrained"),BH403,""))</f>
        <v/>
      </c>
      <c r="FO403" s="409" t="str">
        <f>IF(AND('[1]Multi-Field'!$E$111=[1]Lists!BF403,'[1]Multi-Field'!$F$111="Drained"),BI403,IF(AND('[1]Multi-Field'!$E$111=[1]Lists!BF403,'[1]Multi-Field'!$F$111="undrained"),BH403,""))</f>
        <v/>
      </c>
      <c r="FP403" s="409" t="str">
        <f>IF(AND('[1]Multi-Field'!$E$112=[1]Lists!BF403,'[1]Multi-Field'!$F$112="Drained"),BI403,IF(AND('[1]Multi-Field'!$E$112=[1]Lists!BF403,'[1]Multi-Field'!$F$112="undrained"),BH403,""))</f>
        <v/>
      </c>
      <c r="FQ403" s="409" t="str">
        <f>IF(AND('[1]Multi-Field'!$E$113=[1]Lists!BF403,'[1]Multi-Field'!$F$113="Drained"),BI403,IF(AND('[1]Multi-Field'!$E$113=[1]Lists!BF403,'[1]Multi-Field'!$F$113="undrained"),BH403,""))</f>
        <v/>
      </c>
      <c r="FR403" s="409" t="str">
        <f>IF(AND('[1]Multi-Field'!$E$114=[1]Lists!BF403,'[1]Multi-Field'!$F$114="Drained"),BI403,IF(AND('[1]Multi-Field'!$E$114=[1]Lists!BF403,'[1]Multi-Field'!$F$114="undrained"),BH403,""))</f>
        <v/>
      </c>
      <c r="FS403" s="409" t="str">
        <f>IF(AND('[1]Multi-Field'!$E$115=[1]Lists!BF403,'[1]Multi-Field'!$F$115="Drained"),BI403,IF(AND('[1]Multi-Field'!$E$115=[1]Lists!BF403,'[1]Multi-Field'!$F$115="undrained"),BH403,""))</f>
        <v/>
      </c>
      <c r="FT403" s="409" t="str">
        <f>IF(AND('[1]Multi-Field'!$E$116=[1]Lists!BF403,'[1]Multi-Field'!$F$116="Drained"),BI403,IF(AND('[1]Multi-Field'!$E$116=[1]Lists!BF403,'[1]Multi-Field'!$F$116="undrained"),BH403,""))</f>
        <v/>
      </c>
      <c r="FU403" s="409" t="str">
        <f>IF(AND('[1]Multi-Field'!$E$117=[1]Lists!BF403,'[1]Multi-Field'!$F$117="Drained"),BI403,IF(AND('[1]Multi-Field'!$E$117=[1]Lists!BF403,'[1]Multi-Field'!$F$117="undrained"),BH403,""))</f>
        <v/>
      </c>
      <c r="FV403" s="409" t="str">
        <f>IF(AND('[1]Multi-Field'!$E$118=[1]Lists!BF403,'[1]Multi-Field'!$F$118="Drained"),BI403,IF(AND('[1]Multi-Field'!$E$118=[1]Lists!BF403,'[1]Multi-Field'!$F$118="undrained"),BH403,""))</f>
        <v/>
      </c>
      <c r="FW403" s="409" t="str">
        <f>IF(AND('[1]Multi-Field'!$E$119=[1]Lists!BF403,'[1]Multi-Field'!$F$119="Drained"),BI403,IF(AND('[1]Multi-Field'!$E$119=[1]Lists!BF403,'[1]Multi-Field'!$F$119="undrained"),BH403,""))</f>
        <v/>
      </c>
      <c r="FX403" s="409" t="str">
        <f>IF(AND('[1]Multi-Field'!$E$120=[1]Lists!BF403,'[1]Multi-Field'!$F$120="Drained"),BI403,IF(AND('[1]Multi-Field'!$E$120=[1]Lists!BF403,'[1]Multi-Field'!$F$120="undrained"),BH403,""))</f>
        <v/>
      </c>
      <c r="GC403" s="4">
        <v>1</v>
      </c>
    </row>
    <row r="404" spans="1:185" ht="13.5" customHeight="1">
      <c r="A404" s="7" t="s">
        <v>490</v>
      </c>
      <c r="B404" s="7"/>
      <c r="C404" s="7"/>
      <c r="D404" s="8">
        <v>70</v>
      </c>
      <c r="E404" s="8">
        <f t="shared" si="60"/>
        <v>70</v>
      </c>
      <c r="F404" s="8">
        <f t="shared" si="61"/>
        <v>70</v>
      </c>
      <c r="G404" s="8">
        <v>70</v>
      </c>
      <c r="H404" s="8">
        <v>50</v>
      </c>
      <c r="I404" s="8">
        <f t="shared" si="64"/>
        <v>50</v>
      </c>
      <c r="J404" s="8">
        <f t="shared" si="65"/>
        <v>50</v>
      </c>
      <c r="K404" s="8">
        <v>50</v>
      </c>
      <c r="L404" s="8">
        <v>115</v>
      </c>
      <c r="M404" s="8">
        <f t="shared" si="62"/>
        <v>115</v>
      </c>
      <c r="N404" s="8">
        <f t="shared" si="63"/>
        <v>115</v>
      </c>
      <c r="O404" s="8">
        <v>115</v>
      </c>
      <c r="P404" s="391">
        <v>379</v>
      </c>
      <c r="Q404" s="394"/>
      <c r="R404" s="395" t="b">
        <f>IF(OR('Multi-Field'!AA381=Lists!$AC$42,'Multi-Field'!AA381=Lists!$AC$43),IF('Multi-Field'!Z381="x",(IF('Multi-Field'!AC381=Lists!$Q$11,Lists!$R$11,IF('Multi-Field'!AC381=Lists!$Q$12,Lists!$R$12,IF('Multi-Field'!AC381=Lists!$Q$13,Lists!$R$13,IF('Multi-Field'!AC381=Lists!$Q$14,Lists!$R$14))))),IF('Multi-Field'!X381="x",(IF('Multi-Field'!AC381=Lists!$Q$11,Lists!$S$11,IF('Multi-Field'!AC381=Lists!$Q$12,Lists!$S$12,IF('Multi-Field'!AC381=Lists!$Q$13,Lists!$S$13,IF('Multi-Field'!AC381=Lists!$Q$14,Lists!$S$14))))),IF('Multi-Field'!V381="x",(IF('Multi-Field'!AC381=Lists!$Q$11,Lists!$T$11,IF('Multi-Field'!AC381=Lists!$Q$12,Lists!$T$12,IF('Multi-Field'!AC381=Lists!$Q$13,Lists!$T$13,IF('Multi-Field'!AC381=Lists!$Q$14,Lists!$T$14))))),0))))</f>
        <v>0</v>
      </c>
      <c r="S404" s="395" t="str">
        <f t="shared" si="59"/>
        <v/>
      </c>
      <c r="T404" s="395"/>
      <c r="U404" s="396"/>
      <c r="BF404" s="411" t="s">
        <v>1568</v>
      </c>
      <c r="BG404" s="412">
        <v>5</v>
      </c>
      <c r="BH404" s="412">
        <v>5</v>
      </c>
      <c r="BI404" s="412">
        <v>5</v>
      </c>
      <c r="BJ404" s="409" t="e">
        <f>IF(AND('[1]Single Field'!#REF!=[1]Lists!BF404,'[1]Single Field'!#REF!="Drained"),"x",IF(AND('[1]Single Field'!#REF!=[1]Lists!BF404,'[1]Single Field'!#REF!="Undrained"),O,""))</f>
        <v>#REF!</v>
      </c>
      <c r="BK404" s="409" t="str">
        <f>IF(AND('[1]Multi-Field'!$E$3=[1]Lists!BF404,'[1]Multi-Field'!$F$3="Drained"),BI404,IF(AND('[1]Multi-Field'!$E$3=BF404,'[1]Multi-Field'!$F$3="undrained"),BH404,""))</f>
        <v/>
      </c>
      <c r="BL404" s="409" t="str">
        <f>IF(AND('[1]Multi-Field'!$E$4=BF404,'[1]Multi-Field'!$F$4="Drained"),BI404,IF(AND('[1]Multi-Field'!$E$4=BF404,'[1]Multi-Field'!$F$4="undrained"),BH404,""))</f>
        <v/>
      </c>
      <c r="BM404" s="409" t="str">
        <f>IF(AND('[1]Multi-Field'!$E$5=BF404,'[1]Multi-Field'!$F$5="Drained"),BI404,IF(AND('[1]Multi-Field'!$E$5=BF404,'[1]Multi-Field'!$F$5="undrained"),BH404,""))</f>
        <v/>
      </c>
      <c r="BN404" s="409" t="str">
        <f>IF(AND('[1]Multi-Field'!$E$6=BF404,'[1]Multi-Field'!$F$6="Drained"),BI404,IF(AND('[1]Multi-Field'!$E$6=BF404,'[1]Multi-Field'!$F$6="undrained"),BH404,""))</f>
        <v/>
      </c>
      <c r="BO404" s="409" t="str">
        <f>IF(AND('[1]Multi-Field'!$E$7=BF404,'[1]Multi-Field'!$F$7="Drained"),BI404,IF(AND('[1]Multi-Field'!$E$7=BF404,'[1]Multi-Field'!$F$7="undrained"),BH404,""))</f>
        <v/>
      </c>
      <c r="BP404" s="409" t="str">
        <f>IF(AND('[1]Multi-Field'!$E$8=BF404,'[1]Multi-Field'!$F$8="Drained"),BI404,IF(AND('[1]Multi-Field'!$E$8=BF404,'[1]Multi-Field'!$F$8="undrained"),BH404,""))</f>
        <v/>
      </c>
      <c r="BQ404" s="409" t="str">
        <f>IF(AND('[1]Multi-Field'!$E$9=BF404,'[1]Multi-Field'!$F$9="Drained"),BI404,IF(AND('[1]Multi-Field'!$E$9=BF404,'[1]Multi-Field'!$F$9="undrained"),BH404,""))</f>
        <v/>
      </c>
      <c r="BR404" s="409" t="str">
        <f>IF(AND('[1]Multi-Field'!$E$10=BF404,'[1]Multi-Field'!$F$10="Drained"),BI404,IF(AND('[1]Multi-Field'!$E$10=BF404,'[1]Multi-Field'!$F$10="undrained"),BH404,""))</f>
        <v/>
      </c>
      <c r="BS404" s="409" t="str">
        <f>IF(AND('[1]Multi-Field'!$E$11=BF404,'[1]Multi-Field'!$F$11="Drained"),BI404,IF(AND('[1]Multi-Field'!$E$11=BF404,'[1]Multi-Field'!$F$11="undrained"),BH404,""))</f>
        <v/>
      </c>
      <c r="BT404" s="409" t="str">
        <f>IF(AND('[1]Multi-Field'!$E$12=BF404,'[1]Multi-Field'!$F$12="Drained"),BI404,IF(AND('[1]Multi-Field'!$E$12=BF404,'[1]Multi-Field'!$F$12="undrained"),BH404,""))</f>
        <v/>
      </c>
      <c r="BU404" s="409" t="str">
        <f>IF(AND('[1]Multi-Field'!$E$13=BF404,'[1]Multi-Field'!$F$13="Drained"),BI404,IF(AND('[1]Multi-Field'!$E$3=BF404,'[1]Multi-Field'!$F$13="undrained"),BH404,""))</f>
        <v/>
      </c>
      <c r="BV404" s="409" t="str">
        <f>IF(AND('[1]Multi-Field'!$E$14=BF404,'[1]Multi-Field'!$F$14="Drained"),BI404,IF(AND('[1]Multi-Field'!$E$14=BF404,'[1]Multi-Field'!$F$14="undrained"),BH404,""))</f>
        <v/>
      </c>
      <c r="BW404" s="409" t="str">
        <f>IF(AND('[1]Multi-Field'!$E$15=BF404,'[1]Multi-Field'!$F$15="Drained"),BI404,IF(AND('[1]Multi-Field'!$E$15=BF404,'[1]Multi-Field'!$F$15="undrained"),BH404,""))</f>
        <v/>
      </c>
      <c r="BX404" s="409" t="str">
        <f>IF(AND('[1]Multi-Field'!$E$16=[1]Lists!BF404,'[1]Multi-Field'!$F$16="Drained"),BI404,IF(AND('[1]Multi-Field'!$E$16=[1]Lists!BF404,'[1]Multi-Field'!$F$16="undrained"),BH404,""))</f>
        <v/>
      </c>
      <c r="BY404" s="409" t="str">
        <f>IF(AND('[1]Multi-Field'!$E$17=[1]Lists!BF404,'[1]Multi-Field'!$F$17="Drained"),BI404,IF(AND('[1]Multi-Field'!$E$17=[1]Lists!BF404,'[1]Multi-Field'!$F$17="undrained"),BH404,""))</f>
        <v/>
      </c>
      <c r="BZ404" s="409" t="str">
        <f>IF(AND('[1]Multi-Field'!$E$18=[1]Lists!BF404,'[1]Multi-Field'!$F$18="Drained"),BI404,IF(AND('[1]Multi-Field'!$E$18=[1]Lists!BF404,'[1]Multi-Field'!$F$18="undrained"),BH404,""))</f>
        <v/>
      </c>
      <c r="CA404" s="409" t="str">
        <f>IF(AND('[1]Multi-Field'!$E$19=[1]Lists!BF404,'[1]Multi-Field'!$F$19="Drained"),BI404,IF(AND('[1]Multi-Field'!$E$19=[1]Lists!BF404,'[1]Multi-Field'!$F$19="undrained"),BH404,""))</f>
        <v/>
      </c>
      <c r="CB404" s="409" t="str">
        <f>IF(AND('[1]Multi-Field'!$E$20=[1]Lists!BF404,'[1]Multi-Field'!$F$20="Drained"),BI404,IF(AND('[1]Multi-Field'!$E$20=[1]Lists!BF404,'[1]Multi-Field'!$F$20="undrained"),BH404,""))</f>
        <v/>
      </c>
      <c r="CC404" s="409" t="str">
        <f>IF(AND('[1]Multi-Field'!$E$21=[1]Lists!BF404,'[1]Multi-Field'!$F$21="Drained"),BI404,IF(AND('[1]Multi-Field'!$E$21=[1]Lists!BF404,'[1]Multi-Field'!$F$21="undrained"),BH404,""))</f>
        <v/>
      </c>
      <c r="CD404" s="409" t="str">
        <f>IF(AND('[1]Multi-Field'!$E$22=[1]Lists!BF404,'[1]Multi-Field'!$F$22="Drained"),BI404,IF(AND('[1]Multi-Field'!$E$22=[1]Lists!BF404,'[1]Multi-Field'!$F$22="undrained"),BH404,""))</f>
        <v/>
      </c>
      <c r="CE404" s="409" t="str">
        <f>IF(AND('[1]Multi-Field'!$E$23=[1]Lists!BF404,'[1]Multi-Field'!$F$23="Drained"),BI404,IF(AND('[1]Multi-Field'!$E$23=[1]Lists!BF404,'[1]Multi-Field'!$F$23="undrained"),BH404,""))</f>
        <v/>
      </c>
      <c r="CF404" s="409" t="str">
        <f>IF(AND('[1]Multi-Field'!$E$24=[1]Lists!BF404,'[1]Multi-Field'!$F$24="Drained"),BI404,IF(AND('[1]Multi-Field'!$E$24=[1]Lists!BF404,'[1]Multi-Field'!$F$24="undrained"),BH404,""))</f>
        <v/>
      </c>
      <c r="CG404" s="409" t="str">
        <f>IF(AND('[1]Multi-Field'!$E$25=[1]Lists!BF404,'[1]Multi-Field'!$F$25="Drained"),BI404,IF(AND('[1]Multi-Field'!$E$25=[1]Lists!BF404,'[1]Multi-Field'!$F$25="undrained"),BH404,""))</f>
        <v/>
      </c>
      <c r="CH404" s="409" t="str">
        <f>IF(AND('[1]Multi-Field'!$E$26=[1]Lists!BF404,'[1]Multi-Field'!$F$26="Drained"),BI404,IF(AND('[1]Multi-Field'!$E$26=[1]Lists!BF404,'[1]Multi-Field'!$F$26="undrained"),BH404,""))</f>
        <v/>
      </c>
      <c r="CI404" s="409" t="str">
        <f>IF(AND('[1]Multi-Field'!$E$27=[1]Lists!BF404,'[1]Multi-Field'!$F$27="Drained"),BI404,IF(AND('[1]Multi-Field'!$E$27=[1]Lists!BF404,'[1]Multi-Field'!$F$27="undrained"),BH404,""))</f>
        <v/>
      </c>
      <c r="CJ404" s="409" t="str">
        <f>IF(AND('[1]Multi-Field'!$E$28=[1]Lists!BF404,'[1]Multi-Field'!$F$28="Drained"),BI404,IF(AND('[1]Multi-Field'!$E$28=[1]Lists!BF404,'[1]Multi-Field'!$F$28="undrained"),BH404,""))</f>
        <v/>
      </c>
      <c r="CK404" s="409" t="str">
        <f>IF(AND('[1]Multi-Field'!$E$29=[1]Lists!BF404,'[1]Multi-Field'!$F$29="Drained"),BI404,IF(AND('[1]Multi-Field'!$E$29=[1]Lists!BF404,'[1]Multi-Field'!$F$29="undrained"),BH404,""))</f>
        <v/>
      </c>
      <c r="CL404" s="409" t="str">
        <f>IF(AND('[1]Multi-Field'!$E$30=[1]Lists!BF404,'[1]Multi-Field'!$F$30="Drained"),BI404,IF(AND('[1]Multi-Field'!$E$30=[1]Lists!BF404,'[1]Multi-Field'!$F$30="undrained"),BH404,""))</f>
        <v/>
      </c>
      <c r="CM404" s="409" t="str">
        <f>IF(AND('[1]Multi-Field'!$E$31=[1]Lists!BF404,'[1]Multi-Field'!$F$31="Drained"),BI404,IF(AND('[1]Multi-Field'!$E$31=[1]Lists!BF404,'[1]Multi-Field'!$F$31="undrained"),BH404,""))</f>
        <v/>
      </c>
      <c r="CN404" s="409" t="str">
        <f>IF(AND('[1]Multi-Field'!$E$32=[1]Lists!BF404,'[1]Multi-Field'!$F$32="Drained"),BI404,IF(AND('[1]Multi-Field'!$E$32=[1]Lists!BF404,'[1]Multi-Field'!$F$32="undrained"),BH404,""))</f>
        <v/>
      </c>
      <c r="CO404" s="409" t="str">
        <f>IF(AND('[1]Multi-Field'!$E$33=[1]Lists!BF404,'[1]Multi-Field'!$F$33="Drained"),BI404,IF(AND('[1]Multi-Field'!$E$33=[1]Lists!BF404,'[1]Multi-Field'!$F$33="undrained"),BH404,""))</f>
        <v/>
      </c>
      <c r="CP404" s="409" t="str">
        <f>IF(AND('[1]Multi-Field'!$E$34=[1]Lists!BF404,'[1]Multi-Field'!$F$34="Drained"),BI404,IF(AND('[1]Multi-Field'!$E$34=[1]Lists!BF404,'[1]Multi-Field'!$F$34="undrained"),BH404,""))</f>
        <v/>
      </c>
      <c r="CQ404" s="409" t="str">
        <f>IF(AND('[1]Multi-Field'!$E$35=[1]Lists!BF404,'[1]Multi-Field'!$F$35="Drained"),BI404,IF(AND('[1]Multi-Field'!$E$35=[1]Lists!BF404,'[1]Multi-Field'!$F$35="undrained"),BH404,""))</f>
        <v/>
      </c>
      <c r="CR404" s="409" t="str">
        <f>IF(AND('[1]Multi-Field'!$E$36=[1]Lists!BF404,'[1]Multi-Field'!$F$36="Drained"),BI404,IF(AND('[1]Multi-Field'!$E$36=[1]Lists!BF404,'[1]Multi-Field'!$F$36="undrained"),BH404,""))</f>
        <v/>
      </c>
      <c r="CS404" s="409" t="str">
        <f>IF(AND('[1]Multi-Field'!$E$37=[1]Lists!BF404,'[1]Multi-Field'!$F$37="Drained"),BI404,IF(AND('[1]Multi-Field'!$E$37=[1]Lists!BF404,'[1]Multi-Field'!$F$37="undrained"),BH404,""))</f>
        <v/>
      </c>
      <c r="CT404" s="409" t="str">
        <f>IF(AND('[1]Multi-Field'!$E$38=[1]Lists!BF404,'[1]Multi-Field'!$F$38="Drained"),BI404,IF(AND('[1]Multi-Field'!$E$38=[1]Lists!BF404,'[1]Multi-Field'!$F$38="undrained"),BH404,""))</f>
        <v/>
      </c>
      <c r="CU404" s="409" t="str">
        <f>IF(AND('[1]Multi-Field'!$E$39=[1]Lists!BF404,'[1]Multi-Field'!$F$39="Drained"),BI404,IF(AND('[1]Multi-Field'!$E$39=[1]Lists!BF404,'[1]Multi-Field'!$F$39="undrained"),BH404,""))</f>
        <v/>
      </c>
      <c r="CV404" s="409" t="str">
        <f>IF(AND('[1]Multi-Field'!$E$40=[1]Lists!BF404,'[1]Multi-Field'!$F$40="Drained"),BI404,IF(AND('[1]Multi-Field'!$E$40=[1]Lists!BF404,'[1]Multi-Field'!$F$40="undrained"),BH404,""))</f>
        <v/>
      </c>
      <c r="CW404" s="409" t="str">
        <f>IF(AND('[1]Multi-Field'!$E$41=[1]Lists!BF404,'[1]Multi-Field'!$F$40="Drained"),BI404,IF(AND('[1]Multi-Field'!$E$40=[1]Lists!BF404,'[1]Multi-Field'!$F$40="undrained"),BH404,""))</f>
        <v/>
      </c>
      <c r="CX404" s="409" t="str">
        <f>IF(AND('[1]Multi-Field'!$E$42=[1]Lists!BF404,'[1]Multi-Field'!$F$42="Drained"),BI404,IF(AND('[1]Multi-Field'!$E$42=[1]Lists!BF404,'[1]Multi-Field'!$F$42="undrained"),BH404,""))</f>
        <v/>
      </c>
      <c r="CY404" s="409" t="str">
        <f>IF(AND('[1]Multi-Field'!$E$43=[1]Lists!BF404,'[1]Multi-Field'!$F$43="Drained"),BI404,IF(AND('[1]Multi-Field'!$E$43=[1]Lists!BF404,'[1]Multi-Field'!$F$43="undrained"),BH404,""))</f>
        <v/>
      </c>
      <c r="CZ404" s="409" t="str">
        <f>IF(AND('[1]Multi-Field'!$E$44=[1]Lists!BF404,'[1]Multi-Field'!$F$44="Drained"),BI404,IF(AND('[1]Multi-Field'!$E$44=[1]Lists!BF404,'[1]Multi-Field'!$F$44="undrained"),BH404,""))</f>
        <v/>
      </c>
      <c r="DA404" s="409" t="str">
        <f>IF(AND('[1]Multi-Field'!$E$45=[1]Lists!BF404,'[1]Multi-Field'!$F$45="Drained"),BI404,IF(AND('[1]Multi-Field'!$E$45=[1]Lists!BF404,'[1]Multi-Field'!$F$45="undrained"),BH404,""))</f>
        <v/>
      </c>
      <c r="DB404" s="409" t="str">
        <f>IF(AND('[1]Multi-Field'!$E$46=[1]Lists!BF404,'[1]Multi-Field'!$F$46="Drained"),BI404,IF(AND('[1]Multi-Field'!$E$46=[1]Lists!BF404,'[1]Multi-Field'!$F$46="undrained"),BH404,""))</f>
        <v/>
      </c>
      <c r="DC404" s="409" t="str">
        <f>IF(AND('[1]Multi-Field'!$E$47=[1]Lists!BF404,'[1]Multi-Field'!$F$47="Drained"),BI404,IF(AND('[1]Multi-Field'!$E$47=[1]Lists!BF404,'[1]Multi-Field'!$F$47="undrained"),BH404,""))</f>
        <v/>
      </c>
      <c r="DD404" s="409" t="str">
        <f>IF(AND('[1]Multi-Field'!$E$48=[1]Lists!BF404,'[1]Multi-Field'!$F$48="Drained"),BI404,IF(AND('[1]Multi-Field'!$E$48=[1]Lists!BF404,'[1]Multi-Field'!$F$48="undrained"),BH404,""))</f>
        <v/>
      </c>
      <c r="DE404" s="409" t="str">
        <f>IF(AND('[1]Multi-Field'!$E$49=[1]Lists!BF404,'[1]Multi-Field'!$F$49="Drained"),BI404,IF(AND('[1]Multi-Field'!$E$49=[1]Lists!BF404,'[1]Multi-Field'!$F$9="undrained"),BH404,""))</f>
        <v/>
      </c>
      <c r="DF404" s="409" t="str">
        <f>IF(AND('[1]Multi-Field'!$E$50=[1]Lists!BF404,'[1]Multi-Field'!$F$50="Drained"),BI404,IF(AND('[1]Multi-Field'!$E$50=[1]Lists!BF404,'[1]Multi-Field'!$F$50="undrained"),BH404,""))</f>
        <v/>
      </c>
      <c r="DG404" s="409" t="str">
        <f>IF(AND('[1]Multi-Field'!$E$51=[1]Lists!BF404,'[1]Multi-Field'!$F$51="Drained"),BI404,IF(AND('[1]Multi-Field'!$E$51=[1]Lists!BF404,'[1]Multi-Field'!$F$51="undrained"),BH404,""))</f>
        <v/>
      </c>
      <c r="DH404" s="409" t="str">
        <f>IF(AND('[1]Multi-Field'!$E$52=[1]Lists!BF404,'[1]Multi-Field'!$F$52="Drained"),BI404,IF(AND('[1]Multi-Field'!$E$52=[1]Lists!BF404,'[1]Multi-Field'!$F$52="undrained"),BH404,""))</f>
        <v/>
      </c>
      <c r="DI404" s="409" t="str">
        <f>IF(AND('[1]Multi-Field'!$E$53=[1]Lists!BF404,'[1]Multi-Field'!$F$53="Drained"),BI404,IF(AND('[1]Multi-Field'!$E$53=[1]Lists!BF404,'[1]Multi-Field'!$F$53="undrained"),BH404,""))</f>
        <v/>
      </c>
      <c r="DJ404" s="409" t="str">
        <f>IF(AND('[1]Multi-Field'!$E$54=[1]Lists!BF404,'[1]Multi-Field'!$F$54="Drained"),BI404,IF(AND('[1]Multi-Field'!$E$54=[1]Lists!BF404,'[1]Multi-Field'!$F$54="undrained"),BH404,""))</f>
        <v/>
      </c>
      <c r="DK404" s="409" t="str">
        <f>IF(AND('[1]Multi-Field'!$E$55=[1]Lists!BF404,'[1]Multi-Field'!$F$55="Drained"),BI404,IF(AND('[1]Multi-Field'!$E$55=[1]Lists!BF404,'[1]Multi-Field'!$F$55="undrained"),BH404,""))</f>
        <v/>
      </c>
      <c r="DL404" s="409" t="str">
        <f>IF(AND('[1]Multi-Field'!$E$56=[1]Lists!BF404,'[1]Multi-Field'!$F$56="Drained"),BI404,IF(AND('[1]Multi-Field'!$E$56=[1]Lists!BF404,'[1]Multi-Field'!$F$56="undrained"),BH404,""))</f>
        <v/>
      </c>
      <c r="DM404" s="409" t="str">
        <f>IF(AND('[1]Multi-Field'!$E$57=[1]Lists!BF404,'[1]Multi-Field'!$F$57="Drained"),BI404,IF(AND('[1]Multi-Field'!$E$57=[1]Lists!BF404,'[1]Multi-Field'!$F$57="undrained"),BH404,""))</f>
        <v/>
      </c>
      <c r="DN404" s="409" t="str">
        <f>IF(AND('[1]Multi-Field'!$E$58=[1]Lists!BF404,'[1]Multi-Field'!$F$58="Drained"),BI404,IF(AND('[1]Multi-Field'!$E$58=[1]Lists!BF404,'[1]Multi-Field'!$F$58="undrained"),BH404,""))</f>
        <v/>
      </c>
      <c r="DO404" s="409" t="str">
        <f>IF(AND('[1]Multi-Field'!$E$59=[1]Lists!BF404,'[1]Multi-Field'!$F$59="Drained"),BI404,IF(AND('[1]Multi-Field'!$E$59=[1]Lists!BF404,'[1]Multi-Field'!$F$59="undrained"),BH404,""))</f>
        <v/>
      </c>
      <c r="DP404" s="409" t="str">
        <f>IF(AND('[1]Multi-Field'!$E$60=[1]Lists!BF404,'[1]Multi-Field'!$F$60="Drained"),BI404,IF(AND('[1]Multi-Field'!$E$60=[1]Lists!BF404,'[1]Multi-Field'!$F$60="undrained"),BH404,""))</f>
        <v/>
      </c>
      <c r="DQ404" s="409" t="str">
        <f>IF(AND('[1]Multi-Field'!$E$61=[1]Lists!BF404,'[1]Multi-Field'!$F$61="Drained"),BI404,IF(AND('[1]Multi-Field'!$E$61=[1]Lists!BF404,'[1]Multi-Field'!$F$61="undrained"),BH404,""))</f>
        <v/>
      </c>
      <c r="DR404" s="409" t="str">
        <f>IF(AND('[1]Multi-Field'!$E$62=[1]Lists!BF404,'[1]Multi-Field'!$F$62="Drained"),BI404,IF(AND('[1]Multi-Field'!$E$62=[1]Lists!BF404,'[1]Multi-Field'!$F$62="undrained"),BH404,""))</f>
        <v/>
      </c>
      <c r="DS404" s="409" t="str">
        <f>IF(AND('[1]Multi-Field'!$E$63=[1]Lists!BF404,'[1]Multi-Field'!$F$63="Drained"),BI404,IF(AND('[1]Multi-Field'!$E$63=[1]Lists!BF404,'[1]Multi-Field'!$F$63="undrained"),BH404,""))</f>
        <v/>
      </c>
      <c r="DT404" s="409" t="str">
        <f>IF(AND('[1]Multi-Field'!$E$64=[1]Lists!BF404,'[1]Multi-Field'!$F$64="Drained"),BI404,IF(AND('[1]Multi-Field'!$E$64=[1]Lists!BF404,'[1]Multi-Field'!$F$64="undrained"),BH404,""))</f>
        <v/>
      </c>
      <c r="DU404" s="409" t="str">
        <f>IF(AND('[1]Multi-Field'!$E$65=[1]Lists!BF404,'[1]Multi-Field'!$F$65="Drained"),BI404,IF(AND('[1]Multi-Field'!$E$65=[1]Lists!BF404,'[1]Multi-Field'!$F$65="undrained"),BH404,""))</f>
        <v/>
      </c>
      <c r="DV404" s="409" t="str">
        <f>IF(AND('[1]Multi-Field'!$E$66=[1]Lists!BF404,'[1]Multi-Field'!$F$66="Drained"),BI404,IF(AND('[1]Multi-Field'!$E$66=[1]Lists!BF404,'[1]Multi-Field'!$F$66="undrained"),BH404,""))</f>
        <v/>
      </c>
      <c r="DW404" s="409" t="str">
        <f>IF(AND('[1]Multi-Field'!$E$67=[1]Lists!BF404,'[1]Multi-Field'!$F$67="Drained"),BI404,IF(AND('[1]Multi-Field'!$E$67=[1]Lists!BF404,'[1]Multi-Field'!$F$67="undrained"),BH404,""))</f>
        <v/>
      </c>
      <c r="DX404" s="409" t="str">
        <f>IF(AND('[1]Multi-Field'!$E$68=[1]Lists!BF404,'[1]Multi-Field'!$F$68="Drained"),BI404,IF(AND('[1]Multi-Field'!$E$68=[1]Lists!BF404,'[1]Multi-Field'!$F$68="undrained"),BH404,""))</f>
        <v/>
      </c>
      <c r="DY404" s="409" t="str">
        <f>IF(AND('[1]Multi-Field'!$E$69=[1]Lists!BF404,'[1]Multi-Field'!$F$69="Drained"),BI404,IF(AND('[1]Multi-Field'!$E$69=[1]Lists!BF404,'[1]Multi-Field'!$F$69="undrained"),BH404,""))</f>
        <v/>
      </c>
      <c r="DZ404" s="409" t="str">
        <f>IF(AND('[1]Multi-Field'!$E$70=[1]Lists!BF404,'[1]Multi-Field'!$F$70="Drained"),BI404,IF(AND('[1]Multi-Field'!$E$70=[1]Lists!BF404,'[1]Multi-Field'!$F$70="undrained"),BH404,""))</f>
        <v/>
      </c>
      <c r="EA404" s="409" t="str">
        <f>IF(AND('[1]Multi-Field'!$E$71=[1]Lists!BF404,'[1]Multi-Field'!$F$71="Drained"),BI404,IF(AND('[1]Multi-Field'!$E$71=[1]Lists!BF404,'[1]Multi-Field'!$F$71="undrained"),BH404,""))</f>
        <v/>
      </c>
      <c r="EB404" s="409" t="str">
        <f>IF(AND('[1]Multi-Field'!$E$72=[1]Lists!BF404,'[1]Multi-Field'!$F$72="Drained"),BI404,IF(AND('[1]Multi-Field'!$E$72=[1]Lists!BF404,'[1]Multi-Field'!$F$72="undrained"),BH404,""))</f>
        <v/>
      </c>
      <c r="EC404" s="409" t="str">
        <f>IF(AND('[1]Multi-Field'!$E$73=[1]Lists!BF404,'[1]Multi-Field'!$F$73="Drained"),BI404,IF(AND('[1]Multi-Field'!$E$73=[1]Lists!BF404,'[1]Multi-Field'!$F$73="undrained"),BH404,""))</f>
        <v/>
      </c>
      <c r="ED404" s="409" t="str">
        <f>IF(AND('[1]Multi-Field'!$E$74=[1]Lists!BF404,'[1]Multi-Field'!$F$74="Drained"),BI404,IF(AND('[1]Multi-Field'!$E$74=[1]Lists!BF404,'[1]Multi-Field'!$F$74="undrained"),BH404,""))</f>
        <v/>
      </c>
      <c r="EE404" s="409" t="str">
        <f>IF(AND('[1]Multi-Field'!$E$75=[1]Lists!BF404,'[1]Multi-Field'!$F$75="Drained"),BI404,IF(AND('[1]Multi-Field'!$E$75=[1]Lists!BF404,'[1]Multi-Field'!$F$75="undrained"),BH404,""))</f>
        <v/>
      </c>
      <c r="EF404" s="409" t="str">
        <f>IF(AND('[1]Multi-Field'!$E$76=[1]Lists!BF404,'[1]Multi-Field'!$F$76="Drained"),BI404,IF(AND('[1]Multi-Field'!$E$76=[1]Lists!BF404,'[1]Multi-Field'!$F$6="undrained"),BH404,""))</f>
        <v/>
      </c>
      <c r="EG404" s="409" t="str">
        <f>IF(AND('[1]Multi-Field'!$E$77=[1]Lists!BF404,'[1]Multi-Field'!$F$77="Drained"),BI404,IF(AND('[1]Multi-Field'!$E$77=[1]Lists!BF404,'[1]Multi-Field'!$F$77="undrained"),BH404,""))</f>
        <v/>
      </c>
      <c r="EH404" s="409" t="str">
        <f>IF(AND('[1]Multi-Field'!$E$78=[1]Lists!BF404,'[1]Multi-Field'!$F$78="Drained"),BI404,IF(AND('[1]Multi-Field'!$E$78=[1]Lists!BF404,'[1]Multi-Field'!$F$78="undrained"),BH404,""))</f>
        <v/>
      </c>
      <c r="EI404" s="409" t="str">
        <f>IF(AND('[1]Multi-Field'!$E$79=[1]Lists!BF404,'[1]Multi-Field'!$F$79="Drained"),BI404,IF(AND('[1]Multi-Field'!$E$79=[1]Lists!BF404,'[1]Multi-Field'!$F$79="undrained"),BH404,""))</f>
        <v/>
      </c>
      <c r="EJ404" s="409" t="str">
        <f>IF(AND('[1]Multi-Field'!$E$80=[1]Lists!BF404,'[1]Multi-Field'!$F$80="Drained"),BI404,IF(AND('[1]Multi-Field'!$E$80=[1]Lists!BF404,'[1]Multi-Field'!$F$80="undrained"),BH404,""))</f>
        <v/>
      </c>
      <c r="EK404" s="409" t="str">
        <f>IF(AND('[1]Multi-Field'!$E$81=[1]Lists!BF404,'[1]Multi-Field'!$F$81="Drained"),BI404,IF(AND('[1]Multi-Field'!$E$81=[1]Lists!BF404,'[1]Multi-Field'!$F$81="undrained"),BH404,""))</f>
        <v/>
      </c>
      <c r="EL404" s="409" t="str">
        <f>IF(AND('[1]Multi-Field'!$E$82=[1]Lists!BF404,'[1]Multi-Field'!$F$82="Drained"),BI404,IF(AND('[1]Multi-Field'!$E$82=[1]Lists!BF404,'[1]Multi-Field'!$F$82="undrained"),BH404,""))</f>
        <v/>
      </c>
      <c r="EM404" s="409" t="str">
        <f>IF(AND('[1]Multi-Field'!$E$83=[1]Lists!BF404,'[1]Multi-Field'!$F$83="Drained"),BI404,IF(AND('[1]Multi-Field'!$E$83=[1]Lists!BF404,'[1]Multi-Field'!$F$83="undrained"),BH404,""))</f>
        <v/>
      </c>
      <c r="EN404" s="409" t="str">
        <f>IF(AND('[1]Multi-Field'!$E$84=[1]Lists!BF404,'[1]Multi-Field'!$F$84="Drained"),BI404,IF(AND('[1]Multi-Field'!$E$84=[1]Lists!BF404,'[1]Multi-Field'!$F$84="undrained"),BH404,""))</f>
        <v/>
      </c>
      <c r="EO404" s="409" t="str">
        <f>IF(AND('[1]Multi-Field'!$E$85=[1]Lists!BF404,'[1]Multi-Field'!$F$85="Drained"),BI404,IF(AND('[1]Multi-Field'!$E$85=[1]Lists!BF404,'[1]Multi-Field'!$F$85="undrained"),BH404,""))</f>
        <v/>
      </c>
      <c r="EP404" s="409" t="str">
        <f>IF(AND('[1]Multi-Field'!$E$86=[1]Lists!BF404,'[1]Multi-Field'!$F$86="Drained"),BI404,IF(AND('[1]Multi-Field'!$E$86=[1]Lists!BF404,'[1]Multi-Field'!$F$86="undrained"),BH404,""))</f>
        <v/>
      </c>
      <c r="EQ404" s="409" t="str">
        <f>IF(AND('[1]Multi-Field'!$E$87=[1]Lists!BF404,'[1]Multi-Field'!$F$87="Drained"),BI404,IF(AND('[1]Multi-Field'!$E$87=[1]Lists!BF404,'[1]Multi-Field'!$F$87="undrained"),BH404,""))</f>
        <v/>
      </c>
      <c r="ER404" s="409" t="str">
        <f>IF(AND('[1]Multi-Field'!$E$88=[1]Lists!BF404,'[1]Multi-Field'!$F$88="Drained"),BI404,IF(AND('[1]Multi-Field'!$E$88=[1]Lists!BF404,'[1]Multi-Field'!$F$88="undrained"),BH404,""))</f>
        <v/>
      </c>
      <c r="ES404" s="409" t="str">
        <f>IF(AND('[1]Multi-Field'!$E$89=[1]Lists!BF404,'[1]Multi-Field'!$F$89="Drained"),BI404,IF(AND('[1]Multi-Field'!$E$89=[1]Lists!BF404,'[1]Multi-Field'!$F$89="undrained"),BH404,""))</f>
        <v/>
      </c>
      <c r="ET404" s="409" t="str">
        <f>IF(AND('[1]Multi-Field'!$E$90=[1]Lists!BF404,'[1]Multi-Field'!$F$90="Drained"),BI404,IF(AND('[1]Multi-Field'!$E$90=[1]Lists!BF404,'[1]Multi-Field'!$F$90="undrained"),BH404,""))</f>
        <v/>
      </c>
      <c r="EU404" s="409" t="str">
        <f>IF(AND('[1]Multi-Field'!$E$91=[1]Lists!BF404,'[1]Multi-Field'!$F$91="Drained"),BI404,IF(AND('[1]Multi-Field'!$E$91=[1]Lists!BF404,'[1]Multi-Field'!$F$91="undrained"),BH404,""))</f>
        <v/>
      </c>
      <c r="EV404" s="409" t="str">
        <f>IF(AND('[1]Multi-Field'!$E$92=[1]Lists!BF404,'[1]Multi-Field'!$F$92="Drained"),BI404,IF(AND('[1]Multi-Field'!$E$92=[1]Lists!BF404,'[1]Multi-Field'!$F$92="undrained"),BH404,""))</f>
        <v/>
      </c>
      <c r="EW404" s="409" t="str">
        <f>IF(AND('[1]Multi-Field'!$E$93=[1]Lists!BF404,'[1]Multi-Field'!$F$93="Drained"),BI404,IF(AND('[1]Multi-Field'!$E$93=[1]Lists!BF404,'[1]Multi-Field'!$F$93="undrained"),BH404,""))</f>
        <v/>
      </c>
      <c r="EX404" s="409" t="str">
        <f>IF(AND('[1]Multi-Field'!$E$94=[1]Lists!BF404,'[1]Multi-Field'!$F$94="Drained"),BI404,IF(AND('[1]Multi-Field'!$E$94=[1]Lists!BF404,'[1]Multi-Field'!$F$94="undrained"),BH404,""))</f>
        <v/>
      </c>
      <c r="EY404" s="409" t="str">
        <f>IF(AND('[1]Multi-Field'!$E$95=[1]Lists!BF404,'[1]Multi-Field'!$F$95="Drained"),BI404,IF(AND('[1]Multi-Field'!$E$95=[1]Lists!BF404,'[1]Multi-Field'!$F$95="undrained"),BH404,""))</f>
        <v/>
      </c>
      <c r="EZ404" s="409" t="str">
        <f>IF(AND('[1]Multi-Field'!$E$96=[1]Lists!BF404,'[1]Multi-Field'!$F$96="Drained"),BI404,IF(AND('[1]Multi-Field'!$E$96=[1]Lists!BF404,'[1]Multi-Field'!$F$96="undrained"),BH404,""))</f>
        <v/>
      </c>
      <c r="FA404" s="409" t="str">
        <f>IF(AND('[1]Multi-Field'!$E$97=[1]Lists!BF404,'[1]Multi-Field'!$F$97="Drained"),BI404,IF(AND('[1]Multi-Field'!$E$97=[1]Lists!BF404,'[1]Multi-Field'!$F$97="undrained"),BH404,""))</f>
        <v/>
      </c>
      <c r="FB404" s="409" t="str">
        <f>IF(AND('[1]Multi-Field'!$E$98=[1]Lists!BF404,'[1]Multi-Field'!$F$98="Drained"),BI404,IF(AND('[1]Multi-Field'!$E$98=[1]Lists!BF404,'[1]Multi-Field'!$F$98="undrained"),BH404,""))</f>
        <v/>
      </c>
      <c r="FC404" s="409" t="str">
        <f>IF(AND('[1]Multi-Field'!$E$99=[1]Lists!BF404,'[1]Multi-Field'!$F$99="Drained"),BI404,IF(AND('[1]Multi-Field'!$E$99=[1]Lists!BF404,'[1]Multi-Field'!$F$99="undrained"),BH404,""))</f>
        <v/>
      </c>
      <c r="FD404" s="409" t="str">
        <f>IF(AND('[1]Multi-Field'!$E$100=[1]Lists!BF404,'[1]Multi-Field'!$F$100="Drained"),BI404,IF(AND('[1]Multi-Field'!$E$100=[1]Lists!BF404,'[1]Multi-Field'!$F$100="undrained"),BH404,""))</f>
        <v/>
      </c>
      <c r="FE404" s="409" t="str">
        <f>IF(AND('[1]Multi-Field'!$E$101=[1]Lists!BF404,'[1]Multi-Field'!$F$101="Drained"),BI404,IF(AND('[1]Multi-Field'!$E$101=[1]Lists!BF404,'[1]Multi-Field'!$F$101="undrained"),BH404,""))</f>
        <v/>
      </c>
      <c r="FF404" s="409" t="str">
        <f>IF(AND('[1]Multi-Field'!$E$102=[1]Lists!BF404,'[1]Multi-Field'!$F$102="Drained"),BI404,IF(AND('[1]Multi-Field'!$E$102=[1]Lists!BF404,'[1]Multi-Field'!$F$102="undrained"),BH404,""))</f>
        <v/>
      </c>
      <c r="FG404" s="409" t="str">
        <f>IF(AND('[1]Multi-Field'!$E$103=[1]Lists!BF404,'[1]Multi-Field'!$F$103="Drained"),BI404,IF(AND('[1]Multi-Field'!$E$103=[1]Lists!BF404,'[1]Multi-Field'!$F$103="undrained"),BH404,""))</f>
        <v/>
      </c>
      <c r="FH404" s="409" t="str">
        <f>IF(AND('[1]Multi-Field'!$E$104=[1]Lists!BF404,'[1]Multi-Field'!$F$104="Drained"),BI404,IF(AND('[1]Multi-Field'!$E$104=[1]Lists!BF404,'[1]Multi-Field'!$F$104="undrained"),BH404,""))</f>
        <v/>
      </c>
      <c r="FI404" s="409" t="str">
        <f>IF(AND('[1]Multi-Field'!$E$105=[1]Lists!BF404,'[1]Multi-Field'!$F$105="Drained"),BI404,IF(AND('[1]Multi-Field'!$E$105=[1]Lists!BF404,'[1]Multi-Field'!$F$105="undrained"),BH404,""))</f>
        <v/>
      </c>
      <c r="FJ404" s="409" t="str">
        <f>IF(AND('[1]Multi-Field'!$E$106=[1]Lists!BF404,'[1]Multi-Field'!$F$106="Drained"),BI404,IF(AND('[1]Multi-Field'!$E$106=[1]Lists!BF404,'[1]Multi-Field'!$F$106="undrained"),BH404,""))</f>
        <v/>
      </c>
      <c r="FK404" s="409" t="str">
        <f>IF(AND('[1]Multi-Field'!$E$107=[1]Lists!BF404,'[1]Multi-Field'!$F$107="Drained"),BI404,IF(AND('[1]Multi-Field'!$E$107=[1]Lists!BF404,'[1]Multi-Field'!$F$107="undrained"),BH404,""))</f>
        <v/>
      </c>
      <c r="FL404" s="409" t="str">
        <f>IF(AND('[1]Multi-Field'!$E$108=[1]Lists!BF404,'[1]Multi-Field'!$F$108="Drained"),BI404,IF(AND('[1]Multi-Field'!$E$108=[1]Lists!BF404,'[1]Multi-Field'!$F$108="undrained"),BH404,""))</f>
        <v/>
      </c>
      <c r="FM404" s="409" t="str">
        <f>IF(AND('[1]Multi-Field'!$E$109=[1]Lists!BF404,'[1]Multi-Field'!$F$109="Drained"),BI404,IF(AND('[1]Multi-Field'!$E$109=[1]Lists!BF404,'[1]Multi-Field'!$F$109="undrained"),BH404,""))</f>
        <v/>
      </c>
      <c r="FN404" s="409" t="str">
        <f>IF(AND('[1]Multi-Field'!$E$110=[1]Lists!BF404,'[1]Multi-Field'!$F$110="Drained"),BI404,IF(AND('[1]Multi-Field'!$E$110=[1]Lists!BF404,'[1]Multi-Field'!$F$110="undrained"),BH404,""))</f>
        <v/>
      </c>
      <c r="FO404" s="409" t="str">
        <f>IF(AND('[1]Multi-Field'!$E$111=[1]Lists!BF404,'[1]Multi-Field'!$F$111="Drained"),BI404,IF(AND('[1]Multi-Field'!$E$111=[1]Lists!BF404,'[1]Multi-Field'!$F$111="undrained"),BH404,""))</f>
        <v/>
      </c>
      <c r="FP404" s="409" t="str">
        <f>IF(AND('[1]Multi-Field'!$E$112=[1]Lists!BF404,'[1]Multi-Field'!$F$112="Drained"),BI404,IF(AND('[1]Multi-Field'!$E$112=[1]Lists!BF404,'[1]Multi-Field'!$F$112="undrained"),BH404,""))</f>
        <v/>
      </c>
      <c r="FQ404" s="409" t="str">
        <f>IF(AND('[1]Multi-Field'!$E$113=[1]Lists!BF404,'[1]Multi-Field'!$F$113="Drained"),BI404,IF(AND('[1]Multi-Field'!$E$113=[1]Lists!BF404,'[1]Multi-Field'!$F$113="undrained"),BH404,""))</f>
        <v/>
      </c>
      <c r="FR404" s="409" t="str">
        <f>IF(AND('[1]Multi-Field'!$E$114=[1]Lists!BF404,'[1]Multi-Field'!$F$114="Drained"),BI404,IF(AND('[1]Multi-Field'!$E$114=[1]Lists!BF404,'[1]Multi-Field'!$F$114="undrained"),BH404,""))</f>
        <v/>
      </c>
      <c r="FS404" s="409" t="str">
        <f>IF(AND('[1]Multi-Field'!$E$115=[1]Lists!BF404,'[1]Multi-Field'!$F$115="Drained"),BI404,IF(AND('[1]Multi-Field'!$E$115=[1]Lists!BF404,'[1]Multi-Field'!$F$115="undrained"),BH404,""))</f>
        <v/>
      </c>
      <c r="FT404" s="409" t="str">
        <f>IF(AND('[1]Multi-Field'!$E$116=[1]Lists!BF404,'[1]Multi-Field'!$F$116="Drained"),BI404,IF(AND('[1]Multi-Field'!$E$116=[1]Lists!BF404,'[1]Multi-Field'!$F$116="undrained"),BH404,""))</f>
        <v/>
      </c>
      <c r="FU404" s="409" t="str">
        <f>IF(AND('[1]Multi-Field'!$E$117=[1]Lists!BF404,'[1]Multi-Field'!$F$117="Drained"),BI404,IF(AND('[1]Multi-Field'!$E$117=[1]Lists!BF404,'[1]Multi-Field'!$F$117="undrained"),BH404,""))</f>
        <v/>
      </c>
      <c r="FV404" s="409" t="str">
        <f>IF(AND('[1]Multi-Field'!$E$118=[1]Lists!BF404,'[1]Multi-Field'!$F$118="Drained"),BI404,IF(AND('[1]Multi-Field'!$E$118=[1]Lists!BF404,'[1]Multi-Field'!$F$118="undrained"),BH404,""))</f>
        <v/>
      </c>
      <c r="FW404" s="409" t="str">
        <f>IF(AND('[1]Multi-Field'!$E$119=[1]Lists!BF404,'[1]Multi-Field'!$F$119="Drained"),BI404,IF(AND('[1]Multi-Field'!$E$119=[1]Lists!BF404,'[1]Multi-Field'!$F$119="undrained"),BH404,""))</f>
        <v/>
      </c>
      <c r="FX404" s="409" t="str">
        <f>IF(AND('[1]Multi-Field'!$E$120=[1]Lists!BF404,'[1]Multi-Field'!$F$120="Drained"),BI404,IF(AND('[1]Multi-Field'!$E$120=[1]Lists!BF404,'[1]Multi-Field'!$F$120="undrained"),BH404,""))</f>
        <v/>
      </c>
      <c r="GC404" s="4">
        <v>1</v>
      </c>
    </row>
    <row r="405" spans="1:185" ht="13.5" customHeight="1">
      <c r="A405" s="7" t="s">
        <v>491</v>
      </c>
      <c r="B405" s="7"/>
      <c r="C405" s="7"/>
      <c r="D405" s="8">
        <v>65</v>
      </c>
      <c r="E405" s="8">
        <f t="shared" si="60"/>
        <v>67</v>
      </c>
      <c r="F405" s="8">
        <f t="shared" si="61"/>
        <v>68</v>
      </c>
      <c r="G405" s="8">
        <v>70</v>
      </c>
      <c r="H405" s="8">
        <v>70</v>
      </c>
      <c r="I405" s="8">
        <f t="shared" si="64"/>
        <v>72</v>
      </c>
      <c r="J405" s="8">
        <f t="shared" si="65"/>
        <v>73</v>
      </c>
      <c r="K405" s="8">
        <v>75</v>
      </c>
      <c r="L405" s="8">
        <v>105</v>
      </c>
      <c r="M405" s="8">
        <f t="shared" si="62"/>
        <v>112</v>
      </c>
      <c r="N405" s="8">
        <f t="shared" si="63"/>
        <v>118</v>
      </c>
      <c r="O405" s="8">
        <v>125</v>
      </c>
      <c r="P405" s="391">
        <v>380</v>
      </c>
      <c r="Q405" s="394"/>
      <c r="R405" s="395" t="b">
        <f>IF(OR('Multi-Field'!AA382=Lists!$AC$42,'Multi-Field'!AA382=Lists!$AC$43),IF('Multi-Field'!Z382="x",(IF('Multi-Field'!AC382=Lists!$Q$11,Lists!$R$11,IF('Multi-Field'!AC382=Lists!$Q$12,Lists!$R$12,IF('Multi-Field'!AC382=Lists!$Q$13,Lists!$R$13,IF('Multi-Field'!AC382=Lists!$Q$14,Lists!$R$14))))),IF('Multi-Field'!X382="x",(IF('Multi-Field'!AC382=Lists!$Q$11,Lists!$S$11,IF('Multi-Field'!AC382=Lists!$Q$12,Lists!$S$12,IF('Multi-Field'!AC382=Lists!$Q$13,Lists!$S$13,IF('Multi-Field'!AC382=Lists!$Q$14,Lists!$S$14))))),IF('Multi-Field'!V382="x",(IF('Multi-Field'!AC382=Lists!$Q$11,Lists!$T$11,IF('Multi-Field'!AC382=Lists!$Q$12,Lists!$T$12,IF('Multi-Field'!AC382=Lists!$Q$13,Lists!$T$13,IF('Multi-Field'!AC382=Lists!$Q$14,Lists!$T$14))))),0))))</f>
        <v>0</v>
      </c>
      <c r="S405" s="395" t="str">
        <f t="shared" si="59"/>
        <v/>
      </c>
      <c r="T405" s="395"/>
      <c r="U405" s="396"/>
      <c r="BF405" s="411" t="s">
        <v>1569</v>
      </c>
      <c r="BG405" s="412">
        <v>2</v>
      </c>
      <c r="BH405" s="412">
        <v>4</v>
      </c>
      <c r="BI405" s="412">
        <v>4.5</v>
      </c>
      <c r="BJ405" s="409" t="e">
        <f>IF(AND('[1]Single Field'!#REF!=[1]Lists!BF405,'[1]Single Field'!#REF!="Drained"),"x",IF(AND('[1]Single Field'!#REF!=[1]Lists!BF405,'[1]Single Field'!#REF!="Undrained"),O,""))</f>
        <v>#REF!</v>
      </c>
      <c r="BK405" s="409" t="str">
        <f>IF(AND('[1]Multi-Field'!$E$3=[1]Lists!BF405,'[1]Multi-Field'!$F$3="Drained"),BI405,IF(AND('[1]Multi-Field'!$E$3=BF405,'[1]Multi-Field'!$F$3="undrained"),BH405,""))</f>
        <v/>
      </c>
      <c r="BL405" s="409" t="str">
        <f>IF(AND('[1]Multi-Field'!$E$4=BF405,'[1]Multi-Field'!$F$4="Drained"),BI405,IF(AND('[1]Multi-Field'!$E$4=BF405,'[1]Multi-Field'!$F$4="undrained"),BH405,""))</f>
        <v/>
      </c>
      <c r="BM405" s="409" t="str">
        <f>IF(AND('[1]Multi-Field'!$E$5=BF405,'[1]Multi-Field'!$F$5="Drained"),BI405,IF(AND('[1]Multi-Field'!$E$5=BF405,'[1]Multi-Field'!$F$5="undrained"),BH405,""))</f>
        <v/>
      </c>
      <c r="BN405" s="409" t="str">
        <f>IF(AND('[1]Multi-Field'!$E$6=BF405,'[1]Multi-Field'!$F$6="Drained"),BI405,IF(AND('[1]Multi-Field'!$E$6=BF405,'[1]Multi-Field'!$F$6="undrained"),BH405,""))</f>
        <v/>
      </c>
      <c r="BO405" s="409" t="str">
        <f>IF(AND('[1]Multi-Field'!$E$7=BF405,'[1]Multi-Field'!$F$7="Drained"),BI405,IF(AND('[1]Multi-Field'!$E$7=BF405,'[1]Multi-Field'!$F$7="undrained"),BH405,""))</f>
        <v/>
      </c>
      <c r="BP405" s="409" t="str">
        <f>IF(AND('[1]Multi-Field'!$E$8=BF405,'[1]Multi-Field'!$F$8="Drained"),BI405,IF(AND('[1]Multi-Field'!$E$8=BF405,'[1]Multi-Field'!$F$8="undrained"),BH405,""))</f>
        <v/>
      </c>
      <c r="BQ405" s="409" t="str">
        <f>IF(AND('[1]Multi-Field'!$E$9=BF405,'[1]Multi-Field'!$F$9="Drained"),BI405,IF(AND('[1]Multi-Field'!$E$9=BF405,'[1]Multi-Field'!$F$9="undrained"),BH405,""))</f>
        <v/>
      </c>
      <c r="BR405" s="409" t="str">
        <f>IF(AND('[1]Multi-Field'!$E$10=BF405,'[1]Multi-Field'!$F$10="Drained"),BI405,IF(AND('[1]Multi-Field'!$E$10=BF405,'[1]Multi-Field'!$F$10="undrained"),BH405,""))</f>
        <v/>
      </c>
      <c r="BS405" s="409" t="str">
        <f>IF(AND('[1]Multi-Field'!$E$11=BF405,'[1]Multi-Field'!$F$11="Drained"),BI405,IF(AND('[1]Multi-Field'!$E$11=BF405,'[1]Multi-Field'!$F$11="undrained"),BH405,""))</f>
        <v/>
      </c>
      <c r="BT405" s="409" t="str">
        <f>IF(AND('[1]Multi-Field'!$E$12=BF405,'[1]Multi-Field'!$F$12="Drained"),BI405,IF(AND('[1]Multi-Field'!$E$12=BF405,'[1]Multi-Field'!$F$12="undrained"),BH405,""))</f>
        <v/>
      </c>
      <c r="BU405" s="409" t="str">
        <f>IF(AND('[1]Multi-Field'!$E$13=BF405,'[1]Multi-Field'!$F$13="Drained"),BI405,IF(AND('[1]Multi-Field'!$E$3=BF405,'[1]Multi-Field'!$F$13="undrained"),BH405,""))</f>
        <v/>
      </c>
      <c r="BV405" s="409" t="str">
        <f>IF(AND('[1]Multi-Field'!$E$14=BF405,'[1]Multi-Field'!$F$14="Drained"),BI405,IF(AND('[1]Multi-Field'!$E$14=BF405,'[1]Multi-Field'!$F$14="undrained"),BH405,""))</f>
        <v/>
      </c>
      <c r="BW405" s="409" t="str">
        <f>IF(AND('[1]Multi-Field'!$E$15=BF405,'[1]Multi-Field'!$F$15="Drained"),BI405,IF(AND('[1]Multi-Field'!$E$15=BF405,'[1]Multi-Field'!$F$15="undrained"),BH405,""))</f>
        <v/>
      </c>
      <c r="BX405" s="409" t="str">
        <f>IF(AND('[1]Multi-Field'!$E$16=[1]Lists!BF405,'[1]Multi-Field'!$F$16="Drained"),BI405,IF(AND('[1]Multi-Field'!$E$16=[1]Lists!BF405,'[1]Multi-Field'!$F$16="undrained"),BH405,""))</f>
        <v/>
      </c>
      <c r="BY405" s="409" t="str">
        <f>IF(AND('[1]Multi-Field'!$E$17=[1]Lists!BF405,'[1]Multi-Field'!$F$17="Drained"),BI405,IF(AND('[1]Multi-Field'!$E$17=[1]Lists!BF405,'[1]Multi-Field'!$F$17="undrained"),BH405,""))</f>
        <v/>
      </c>
      <c r="BZ405" s="409" t="str">
        <f>IF(AND('[1]Multi-Field'!$E$18=[1]Lists!BF405,'[1]Multi-Field'!$F$18="Drained"),BI405,IF(AND('[1]Multi-Field'!$E$18=[1]Lists!BF405,'[1]Multi-Field'!$F$18="undrained"),BH405,""))</f>
        <v/>
      </c>
      <c r="CA405" s="409" t="str">
        <f>IF(AND('[1]Multi-Field'!$E$19=[1]Lists!BF405,'[1]Multi-Field'!$F$19="Drained"),BI405,IF(AND('[1]Multi-Field'!$E$19=[1]Lists!BF405,'[1]Multi-Field'!$F$19="undrained"),BH405,""))</f>
        <v/>
      </c>
      <c r="CB405" s="409" t="str">
        <f>IF(AND('[1]Multi-Field'!$E$20=[1]Lists!BF405,'[1]Multi-Field'!$F$20="Drained"),BI405,IF(AND('[1]Multi-Field'!$E$20=[1]Lists!BF405,'[1]Multi-Field'!$F$20="undrained"),BH405,""))</f>
        <v/>
      </c>
      <c r="CC405" s="409" t="str">
        <f>IF(AND('[1]Multi-Field'!$E$21=[1]Lists!BF405,'[1]Multi-Field'!$F$21="Drained"),BI405,IF(AND('[1]Multi-Field'!$E$21=[1]Lists!BF405,'[1]Multi-Field'!$F$21="undrained"),BH405,""))</f>
        <v/>
      </c>
      <c r="CD405" s="409" t="str">
        <f>IF(AND('[1]Multi-Field'!$E$22=[1]Lists!BF405,'[1]Multi-Field'!$F$22="Drained"),BI405,IF(AND('[1]Multi-Field'!$E$22=[1]Lists!BF405,'[1]Multi-Field'!$F$22="undrained"),BH405,""))</f>
        <v/>
      </c>
      <c r="CE405" s="409" t="str">
        <f>IF(AND('[1]Multi-Field'!$E$23=[1]Lists!BF405,'[1]Multi-Field'!$F$23="Drained"),BI405,IF(AND('[1]Multi-Field'!$E$23=[1]Lists!BF405,'[1]Multi-Field'!$F$23="undrained"),BH405,""))</f>
        <v/>
      </c>
      <c r="CF405" s="409" t="str">
        <f>IF(AND('[1]Multi-Field'!$E$24=[1]Lists!BF405,'[1]Multi-Field'!$F$24="Drained"),BI405,IF(AND('[1]Multi-Field'!$E$24=[1]Lists!BF405,'[1]Multi-Field'!$F$24="undrained"),BH405,""))</f>
        <v/>
      </c>
      <c r="CG405" s="409" t="str">
        <f>IF(AND('[1]Multi-Field'!$E$25=[1]Lists!BF405,'[1]Multi-Field'!$F$25="Drained"),BI405,IF(AND('[1]Multi-Field'!$E$25=[1]Lists!BF405,'[1]Multi-Field'!$F$25="undrained"),BH405,""))</f>
        <v/>
      </c>
      <c r="CH405" s="409" t="str">
        <f>IF(AND('[1]Multi-Field'!$E$26=[1]Lists!BF405,'[1]Multi-Field'!$F$26="Drained"),BI405,IF(AND('[1]Multi-Field'!$E$26=[1]Lists!BF405,'[1]Multi-Field'!$F$26="undrained"),BH405,""))</f>
        <v/>
      </c>
      <c r="CI405" s="409" t="str">
        <f>IF(AND('[1]Multi-Field'!$E$27=[1]Lists!BF405,'[1]Multi-Field'!$F$27="Drained"),BI405,IF(AND('[1]Multi-Field'!$E$27=[1]Lists!BF405,'[1]Multi-Field'!$F$27="undrained"),BH405,""))</f>
        <v/>
      </c>
      <c r="CJ405" s="409" t="str">
        <f>IF(AND('[1]Multi-Field'!$E$28=[1]Lists!BF405,'[1]Multi-Field'!$F$28="Drained"),BI405,IF(AND('[1]Multi-Field'!$E$28=[1]Lists!BF405,'[1]Multi-Field'!$F$28="undrained"),BH405,""))</f>
        <v/>
      </c>
      <c r="CK405" s="409" t="str">
        <f>IF(AND('[1]Multi-Field'!$E$29=[1]Lists!BF405,'[1]Multi-Field'!$F$29="Drained"),BI405,IF(AND('[1]Multi-Field'!$E$29=[1]Lists!BF405,'[1]Multi-Field'!$F$29="undrained"),BH405,""))</f>
        <v/>
      </c>
      <c r="CL405" s="409" t="str">
        <f>IF(AND('[1]Multi-Field'!$E$30=[1]Lists!BF405,'[1]Multi-Field'!$F$30="Drained"),BI405,IF(AND('[1]Multi-Field'!$E$30=[1]Lists!BF405,'[1]Multi-Field'!$F$30="undrained"),BH405,""))</f>
        <v/>
      </c>
      <c r="CM405" s="409" t="str">
        <f>IF(AND('[1]Multi-Field'!$E$31=[1]Lists!BF405,'[1]Multi-Field'!$F$31="Drained"),BI405,IF(AND('[1]Multi-Field'!$E$31=[1]Lists!BF405,'[1]Multi-Field'!$F$31="undrained"),BH405,""))</f>
        <v/>
      </c>
      <c r="CN405" s="409" t="str">
        <f>IF(AND('[1]Multi-Field'!$E$32=[1]Lists!BF405,'[1]Multi-Field'!$F$32="Drained"),BI405,IF(AND('[1]Multi-Field'!$E$32=[1]Lists!BF405,'[1]Multi-Field'!$F$32="undrained"),BH405,""))</f>
        <v/>
      </c>
      <c r="CO405" s="409" t="str">
        <f>IF(AND('[1]Multi-Field'!$E$33=[1]Lists!BF405,'[1]Multi-Field'!$F$33="Drained"),BI405,IF(AND('[1]Multi-Field'!$E$33=[1]Lists!BF405,'[1]Multi-Field'!$F$33="undrained"),BH405,""))</f>
        <v/>
      </c>
      <c r="CP405" s="409" t="str">
        <f>IF(AND('[1]Multi-Field'!$E$34=[1]Lists!BF405,'[1]Multi-Field'!$F$34="Drained"),BI405,IF(AND('[1]Multi-Field'!$E$34=[1]Lists!BF405,'[1]Multi-Field'!$F$34="undrained"),BH405,""))</f>
        <v/>
      </c>
      <c r="CQ405" s="409" t="str">
        <f>IF(AND('[1]Multi-Field'!$E$35=[1]Lists!BF405,'[1]Multi-Field'!$F$35="Drained"),BI405,IF(AND('[1]Multi-Field'!$E$35=[1]Lists!BF405,'[1]Multi-Field'!$F$35="undrained"),BH405,""))</f>
        <v/>
      </c>
      <c r="CR405" s="409" t="str">
        <f>IF(AND('[1]Multi-Field'!$E$36=[1]Lists!BF405,'[1]Multi-Field'!$F$36="Drained"),BI405,IF(AND('[1]Multi-Field'!$E$36=[1]Lists!BF405,'[1]Multi-Field'!$F$36="undrained"),BH405,""))</f>
        <v/>
      </c>
      <c r="CS405" s="409" t="str">
        <f>IF(AND('[1]Multi-Field'!$E$37=[1]Lists!BF405,'[1]Multi-Field'!$F$37="Drained"),BI405,IF(AND('[1]Multi-Field'!$E$37=[1]Lists!BF405,'[1]Multi-Field'!$F$37="undrained"),BH405,""))</f>
        <v/>
      </c>
      <c r="CT405" s="409" t="str">
        <f>IF(AND('[1]Multi-Field'!$E$38=[1]Lists!BF405,'[1]Multi-Field'!$F$38="Drained"),BI405,IF(AND('[1]Multi-Field'!$E$38=[1]Lists!BF405,'[1]Multi-Field'!$F$38="undrained"),BH405,""))</f>
        <v/>
      </c>
      <c r="CU405" s="409" t="str">
        <f>IF(AND('[1]Multi-Field'!$E$39=[1]Lists!BF405,'[1]Multi-Field'!$F$39="Drained"),BI405,IF(AND('[1]Multi-Field'!$E$39=[1]Lists!BF405,'[1]Multi-Field'!$F$39="undrained"),BH405,""))</f>
        <v/>
      </c>
      <c r="CV405" s="409" t="str">
        <f>IF(AND('[1]Multi-Field'!$E$40=[1]Lists!BF405,'[1]Multi-Field'!$F$40="Drained"),BI405,IF(AND('[1]Multi-Field'!$E$40=[1]Lists!BF405,'[1]Multi-Field'!$F$40="undrained"),BH405,""))</f>
        <v/>
      </c>
      <c r="CW405" s="409" t="str">
        <f>IF(AND('[1]Multi-Field'!$E$41=[1]Lists!BF405,'[1]Multi-Field'!$F$40="Drained"),BI405,IF(AND('[1]Multi-Field'!$E$40=[1]Lists!BF405,'[1]Multi-Field'!$F$40="undrained"),BH405,""))</f>
        <v/>
      </c>
      <c r="CX405" s="409" t="str">
        <f>IF(AND('[1]Multi-Field'!$E$42=[1]Lists!BF405,'[1]Multi-Field'!$F$42="Drained"),BI405,IF(AND('[1]Multi-Field'!$E$42=[1]Lists!BF405,'[1]Multi-Field'!$F$42="undrained"),BH405,""))</f>
        <v/>
      </c>
      <c r="CY405" s="409" t="str">
        <f>IF(AND('[1]Multi-Field'!$E$43=[1]Lists!BF405,'[1]Multi-Field'!$F$43="Drained"),BI405,IF(AND('[1]Multi-Field'!$E$43=[1]Lists!BF405,'[1]Multi-Field'!$F$43="undrained"),BH405,""))</f>
        <v/>
      </c>
      <c r="CZ405" s="409" t="str">
        <f>IF(AND('[1]Multi-Field'!$E$44=[1]Lists!BF405,'[1]Multi-Field'!$F$44="Drained"),BI405,IF(AND('[1]Multi-Field'!$E$44=[1]Lists!BF405,'[1]Multi-Field'!$F$44="undrained"),BH405,""))</f>
        <v/>
      </c>
      <c r="DA405" s="409" t="str">
        <f>IF(AND('[1]Multi-Field'!$E$45=[1]Lists!BF405,'[1]Multi-Field'!$F$45="Drained"),BI405,IF(AND('[1]Multi-Field'!$E$45=[1]Lists!BF405,'[1]Multi-Field'!$F$45="undrained"),BH405,""))</f>
        <v/>
      </c>
      <c r="DB405" s="409" t="str">
        <f>IF(AND('[1]Multi-Field'!$E$46=[1]Lists!BF405,'[1]Multi-Field'!$F$46="Drained"),BI405,IF(AND('[1]Multi-Field'!$E$46=[1]Lists!BF405,'[1]Multi-Field'!$F$46="undrained"),BH405,""))</f>
        <v/>
      </c>
      <c r="DC405" s="409" t="str">
        <f>IF(AND('[1]Multi-Field'!$E$47=[1]Lists!BF405,'[1]Multi-Field'!$F$47="Drained"),BI405,IF(AND('[1]Multi-Field'!$E$47=[1]Lists!BF405,'[1]Multi-Field'!$F$47="undrained"),BH405,""))</f>
        <v/>
      </c>
      <c r="DD405" s="409" t="str">
        <f>IF(AND('[1]Multi-Field'!$E$48=[1]Lists!BF405,'[1]Multi-Field'!$F$48="Drained"),BI405,IF(AND('[1]Multi-Field'!$E$48=[1]Lists!BF405,'[1]Multi-Field'!$F$48="undrained"),BH405,""))</f>
        <v/>
      </c>
      <c r="DE405" s="409" t="str">
        <f>IF(AND('[1]Multi-Field'!$E$49=[1]Lists!BF405,'[1]Multi-Field'!$F$49="Drained"),BI405,IF(AND('[1]Multi-Field'!$E$49=[1]Lists!BF405,'[1]Multi-Field'!$F$9="undrained"),BH405,""))</f>
        <v/>
      </c>
      <c r="DF405" s="409" t="str">
        <f>IF(AND('[1]Multi-Field'!$E$50=[1]Lists!BF405,'[1]Multi-Field'!$F$50="Drained"),BI405,IF(AND('[1]Multi-Field'!$E$50=[1]Lists!BF405,'[1]Multi-Field'!$F$50="undrained"),BH405,""))</f>
        <v/>
      </c>
      <c r="DG405" s="409" t="str">
        <f>IF(AND('[1]Multi-Field'!$E$51=[1]Lists!BF405,'[1]Multi-Field'!$F$51="Drained"),BI405,IF(AND('[1]Multi-Field'!$E$51=[1]Lists!BF405,'[1]Multi-Field'!$F$51="undrained"),BH405,""))</f>
        <v/>
      </c>
      <c r="DH405" s="409" t="str">
        <f>IF(AND('[1]Multi-Field'!$E$52=[1]Lists!BF405,'[1]Multi-Field'!$F$52="Drained"),BI405,IF(AND('[1]Multi-Field'!$E$52=[1]Lists!BF405,'[1]Multi-Field'!$F$52="undrained"),BH405,""))</f>
        <v/>
      </c>
      <c r="DI405" s="409" t="str">
        <f>IF(AND('[1]Multi-Field'!$E$53=[1]Lists!BF405,'[1]Multi-Field'!$F$53="Drained"),BI405,IF(AND('[1]Multi-Field'!$E$53=[1]Lists!BF405,'[1]Multi-Field'!$F$53="undrained"),BH405,""))</f>
        <v/>
      </c>
      <c r="DJ405" s="409" t="str">
        <f>IF(AND('[1]Multi-Field'!$E$54=[1]Lists!BF405,'[1]Multi-Field'!$F$54="Drained"),BI405,IF(AND('[1]Multi-Field'!$E$54=[1]Lists!BF405,'[1]Multi-Field'!$F$54="undrained"),BH405,""))</f>
        <v/>
      </c>
      <c r="DK405" s="409" t="str">
        <f>IF(AND('[1]Multi-Field'!$E$55=[1]Lists!BF405,'[1]Multi-Field'!$F$55="Drained"),BI405,IF(AND('[1]Multi-Field'!$E$55=[1]Lists!BF405,'[1]Multi-Field'!$F$55="undrained"),BH405,""))</f>
        <v/>
      </c>
      <c r="DL405" s="409" t="str">
        <f>IF(AND('[1]Multi-Field'!$E$56=[1]Lists!BF405,'[1]Multi-Field'!$F$56="Drained"),BI405,IF(AND('[1]Multi-Field'!$E$56=[1]Lists!BF405,'[1]Multi-Field'!$F$56="undrained"),BH405,""))</f>
        <v/>
      </c>
      <c r="DM405" s="409" t="str">
        <f>IF(AND('[1]Multi-Field'!$E$57=[1]Lists!BF405,'[1]Multi-Field'!$F$57="Drained"),BI405,IF(AND('[1]Multi-Field'!$E$57=[1]Lists!BF405,'[1]Multi-Field'!$F$57="undrained"),BH405,""))</f>
        <v/>
      </c>
      <c r="DN405" s="409" t="str">
        <f>IF(AND('[1]Multi-Field'!$E$58=[1]Lists!BF405,'[1]Multi-Field'!$F$58="Drained"),BI405,IF(AND('[1]Multi-Field'!$E$58=[1]Lists!BF405,'[1]Multi-Field'!$F$58="undrained"),BH405,""))</f>
        <v/>
      </c>
      <c r="DO405" s="409" t="str">
        <f>IF(AND('[1]Multi-Field'!$E$59=[1]Lists!BF405,'[1]Multi-Field'!$F$59="Drained"),BI405,IF(AND('[1]Multi-Field'!$E$59=[1]Lists!BF405,'[1]Multi-Field'!$F$59="undrained"),BH405,""))</f>
        <v/>
      </c>
      <c r="DP405" s="409" t="str">
        <f>IF(AND('[1]Multi-Field'!$E$60=[1]Lists!BF405,'[1]Multi-Field'!$F$60="Drained"),BI405,IF(AND('[1]Multi-Field'!$E$60=[1]Lists!BF405,'[1]Multi-Field'!$F$60="undrained"),BH405,""))</f>
        <v/>
      </c>
      <c r="DQ405" s="409" t="str">
        <f>IF(AND('[1]Multi-Field'!$E$61=[1]Lists!BF405,'[1]Multi-Field'!$F$61="Drained"),BI405,IF(AND('[1]Multi-Field'!$E$61=[1]Lists!BF405,'[1]Multi-Field'!$F$61="undrained"),BH405,""))</f>
        <v/>
      </c>
      <c r="DR405" s="409" t="str">
        <f>IF(AND('[1]Multi-Field'!$E$62=[1]Lists!BF405,'[1]Multi-Field'!$F$62="Drained"),BI405,IF(AND('[1]Multi-Field'!$E$62=[1]Lists!BF405,'[1]Multi-Field'!$F$62="undrained"),BH405,""))</f>
        <v/>
      </c>
      <c r="DS405" s="409" t="str">
        <f>IF(AND('[1]Multi-Field'!$E$63=[1]Lists!BF405,'[1]Multi-Field'!$F$63="Drained"),BI405,IF(AND('[1]Multi-Field'!$E$63=[1]Lists!BF405,'[1]Multi-Field'!$F$63="undrained"),BH405,""))</f>
        <v/>
      </c>
      <c r="DT405" s="409" t="str">
        <f>IF(AND('[1]Multi-Field'!$E$64=[1]Lists!BF405,'[1]Multi-Field'!$F$64="Drained"),BI405,IF(AND('[1]Multi-Field'!$E$64=[1]Lists!BF405,'[1]Multi-Field'!$F$64="undrained"),BH405,""))</f>
        <v/>
      </c>
      <c r="DU405" s="409" t="str">
        <f>IF(AND('[1]Multi-Field'!$E$65=[1]Lists!BF405,'[1]Multi-Field'!$F$65="Drained"),BI405,IF(AND('[1]Multi-Field'!$E$65=[1]Lists!BF405,'[1]Multi-Field'!$F$65="undrained"),BH405,""))</f>
        <v/>
      </c>
      <c r="DV405" s="409" t="str">
        <f>IF(AND('[1]Multi-Field'!$E$66=[1]Lists!BF405,'[1]Multi-Field'!$F$66="Drained"),BI405,IF(AND('[1]Multi-Field'!$E$66=[1]Lists!BF405,'[1]Multi-Field'!$F$66="undrained"),BH405,""))</f>
        <v/>
      </c>
      <c r="DW405" s="409" t="str">
        <f>IF(AND('[1]Multi-Field'!$E$67=[1]Lists!BF405,'[1]Multi-Field'!$F$67="Drained"),BI405,IF(AND('[1]Multi-Field'!$E$67=[1]Lists!BF405,'[1]Multi-Field'!$F$67="undrained"),BH405,""))</f>
        <v/>
      </c>
      <c r="DX405" s="409" t="str">
        <f>IF(AND('[1]Multi-Field'!$E$68=[1]Lists!BF405,'[1]Multi-Field'!$F$68="Drained"),BI405,IF(AND('[1]Multi-Field'!$E$68=[1]Lists!BF405,'[1]Multi-Field'!$F$68="undrained"),BH405,""))</f>
        <v/>
      </c>
      <c r="DY405" s="409" t="str">
        <f>IF(AND('[1]Multi-Field'!$E$69=[1]Lists!BF405,'[1]Multi-Field'!$F$69="Drained"),BI405,IF(AND('[1]Multi-Field'!$E$69=[1]Lists!BF405,'[1]Multi-Field'!$F$69="undrained"),BH405,""))</f>
        <v/>
      </c>
      <c r="DZ405" s="409" t="str">
        <f>IF(AND('[1]Multi-Field'!$E$70=[1]Lists!BF405,'[1]Multi-Field'!$F$70="Drained"),BI405,IF(AND('[1]Multi-Field'!$E$70=[1]Lists!BF405,'[1]Multi-Field'!$F$70="undrained"),BH405,""))</f>
        <v/>
      </c>
      <c r="EA405" s="409" t="str">
        <f>IF(AND('[1]Multi-Field'!$E$71=[1]Lists!BF405,'[1]Multi-Field'!$F$71="Drained"),BI405,IF(AND('[1]Multi-Field'!$E$71=[1]Lists!BF405,'[1]Multi-Field'!$F$71="undrained"),BH405,""))</f>
        <v/>
      </c>
      <c r="EB405" s="409" t="str">
        <f>IF(AND('[1]Multi-Field'!$E$72=[1]Lists!BF405,'[1]Multi-Field'!$F$72="Drained"),BI405,IF(AND('[1]Multi-Field'!$E$72=[1]Lists!BF405,'[1]Multi-Field'!$F$72="undrained"),BH405,""))</f>
        <v/>
      </c>
      <c r="EC405" s="409" t="str">
        <f>IF(AND('[1]Multi-Field'!$E$73=[1]Lists!BF405,'[1]Multi-Field'!$F$73="Drained"),BI405,IF(AND('[1]Multi-Field'!$E$73=[1]Lists!BF405,'[1]Multi-Field'!$F$73="undrained"),BH405,""))</f>
        <v/>
      </c>
      <c r="ED405" s="409" t="str">
        <f>IF(AND('[1]Multi-Field'!$E$74=[1]Lists!BF405,'[1]Multi-Field'!$F$74="Drained"),BI405,IF(AND('[1]Multi-Field'!$E$74=[1]Lists!BF405,'[1]Multi-Field'!$F$74="undrained"),BH405,""))</f>
        <v/>
      </c>
      <c r="EE405" s="409" t="str">
        <f>IF(AND('[1]Multi-Field'!$E$75=[1]Lists!BF405,'[1]Multi-Field'!$F$75="Drained"),BI405,IF(AND('[1]Multi-Field'!$E$75=[1]Lists!BF405,'[1]Multi-Field'!$F$75="undrained"),BH405,""))</f>
        <v/>
      </c>
      <c r="EF405" s="409" t="str">
        <f>IF(AND('[1]Multi-Field'!$E$76=[1]Lists!BF405,'[1]Multi-Field'!$F$76="Drained"),BI405,IF(AND('[1]Multi-Field'!$E$76=[1]Lists!BF405,'[1]Multi-Field'!$F$6="undrained"),BH405,""))</f>
        <v/>
      </c>
      <c r="EG405" s="409" t="str">
        <f>IF(AND('[1]Multi-Field'!$E$77=[1]Lists!BF405,'[1]Multi-Field'!$F$77="Drained"),BI405,IF(AND('[1]Multi-Field'!$E$77=[1]Lists!BF405,'[1]Multi-Field'!$F$77="undrained"),BH405,""))</f>
        <v/>
      </c>
      <c r="EH405" s="409" t="str">
        <f>IF(AND('[1]Multi-Field'!$E$78=[1]Lists!BF405,'[1]Multi-Field'!$F$78="Drained"),BI405,IF(AND('[1]Multi-Field'!$E$78=[1]Lists!BF405,'[1]Multi-Field'!$F$78="undrained"),BH405,""))</f>
        <v/>
      </c>
      <c r="EI405" s="409" t="str">
        <f>IF(AND('[1]Multi-Field'!$E$79=[1]Lists!BF405,'[1]Multi-Field'!$F$79="Drained"),BI405,IF(AND('[1]Multi-Field'!$E$79=[1]Lists!BF405,'[1]Multi-Field'!$F$79="undrained"),BH405,""))</f>
        <v/>
      </c>
      <c r="EJ405" s="409" t="str">
        <f>IF(AND('[1]Multi-Field'!$E$80=[1]Lists!BF405,'[1]Multi-Field'!$F$80="Drained"),BI405,IF(AND('[1]Multi-Field'!$E$80=[1]Lists!BF405,'[1]Multi-Field'!$F$80="undrained"),BH405,""))</f>
        <v/>
      </c>
      <c r="EK405" s="409" t="str">
        <f>IF(AND('[1]Multi-Field'!$E$81=[1]Lists!BF405,'[1]Multi-Field'!$F$81="Drained"),BI405,IF(AND('[1]Multi-Field'!$E$81=[1]Lists!BF405,'[1]Multi-Field'!$F$81="undrained"),BH405,""))</f>
        <v/>
      </c>
      <c r="EL405" s="409" t="str">
        <f>IF(AND('[1]Multi-Field'!$E$82=[1]Lists!BF405,'[1]Multi-Field'!$F$82="Drained"),BI405,IF(AND('[1]Multi-Field'!$E$82=[1]Lists!BF405,'[1]Multi-Field'!$F$82="undrained"),BH405,""))</f>
        <v/>
      </c>
      <c r="EM405" s="409" t="str">
        <f>IF(AND('[1]Multi-Field'!$E$83=[1]Lists!BF405,'[1]Multi-Field'!$F$83="Drained"),BI405,IF(AND('[1]Multi-Field'!$E$83=[1]Lists!BF405,'[1]Multi-Field'!$F$83="undrained"),BH405,""))</f>
        <v/>
      </c>
      <c r="EN405" s="409" t="str">
        <f>IF(AND('[1]Multi-Field'!$E$84=[1]Lists!BF405,'[1]Multi-Field'!$F$84="Drained"),BI405,IF(AND('[1]Multi-Field'!$E$84=[1]Lists!BF405,'[1]Multi-Field'!$F$84="undrained"),BH405,""))</f>
        <v/>
      </c>
      <c r="EO405" s="409" t="str">
        <f>IF(AND('[1]Multi-Field'!$E$85=[1]Lists!BF405,'[1]Multi-Field'!$F$85="Drained"),BI405,IF(AND('[1]Multi-Field'!$E$85=[1]Lists!BF405,'[1]Multi-Field'!$F$85="undrained"),BH405,""))</f>
        <v/>
      </c>
      <c r="EP405" s="409" t="str">
        <f>IF(AND('[1]Multi-Field'!$E$86=[1]Lists!BF405,'[1]Multi-Field'!$F$86="Drained"),BI405,IF(AND('[1]Multi-Field'!$E$86=[1]Lists!BF405,'[1]Multi-Field'!$F$86="undrained"),BH405,""))</f>
        <v/>
      </c>
      <c r="EQ405" s="409" t="str">
        <f>IF(AND('[1]Multi-Field'!$E$87=[1]Lists!BF405,'[1]Multi-Field'!$F$87="Drained"),BI405,IF(AND('[1]Multi-Field'!$E$87=[1]Lists!BF405,'[1]Multi-Field'!$F$87="undrained"),BH405,""))</f>
        <v/>
      </c>
      <c r="ER405" s="409" t="str">
        <f>IF(AND('[1]Multi-Field'!$E$88=[1]Lists!BF405,'[1]Multi-Field'!$F$88="Drained"),BI405,IF(AND('[1]Multi-Field'!$E$88=[1]Lists!BF405,'[1]Multi-Field'!$F$88="undrained"),BH405,""))</f>
        <v/>
      </c>
      <c r="ES405" s="409" t="str">
        <f>IF(AND('[1]Multi-Field'!$E$89=[1]Lists!BF405,'[1]Multi-Field'!$F$89="Drained"),BI405,IF(AND('[1]Multi-Field'!$E$89=[1]Lists!BF405,'[1]Multi-Field'!$F$89="undrained"),BH405,""))</f>
        <v/>
      </c>
      <c r="ET405" s="409" t="str">
        <f>IF(AND('[1]Multi-Field'!$E$90=[1]Lists!BF405,'[1]Multi-Field'!$F$90="Drained"),BI405,IF(AND('[1]Multi-Field'!$E$90=[1]Lists!BF405,'[1]Multi-Field'!$F$90="undrained"),BH405,""))</f>
        <v/>
      </c>
      <c r="EU405" s="409" t="str">
        <f>IF(AND('[1]Multi-Field'!$E$91=[1]Lists!BF405,'[1]Multi-Field'!$F$91="Drained"),BI405,IF(AND('[1]Multi-Field'!$E$91=[1]Lists!BF405,'[1]Multi-Field'!$F$91="undrained"),BH405,""))</f>
        <v/>
      </c>
      <c r="EV405" s="409" t="str">
        <f>IF(AND('[1]Multi-Field'!$E$92=[1]Lists!BF405,'[1]Multi-Field'!$F$92="Drained"),BI405,IF(AND('[1]Multi-Field'!$E$92=[1]Lists!BF405,'[1]Multi-Field'!$F$92="undrained"),BH405,""))</f>
        <v/>
      </c>
      <c r="EW405" s="409" t="str">
        <f>IF(AND('[1]Multi-Field'!$E$93=[1]Lists!BF405,'[1]Multi-Field'!$F$93="Drained"),BI405,IF(AND('[1]Multi-Field'!$E$93=[1]Lists!BF405,'[1]Multi-Field'!$F$93="undrained"),BH405,""))</f>
        <v/>
      </c>
      <c r="EX405" s="409" t="str">
        <f>IF(AND('[1]Multi-Field'!$E$94=[1]Lists!BF405,'[1]Multi-Field'!$F$94="Drained"),BI405,IF(AND('[1]Multi-Field'!$E$94=[1]Lists!BF405,'[1]Multi-Field'!$F$94="undrained"),BH405,""))</f>
        <v/>
      </c>
      <c r="EY405" s="409" t="str">
        <f>IF(AND('[1]Multi-Field'!$E$95=[1]Lists!BF405,'[1]Multi-Field'!$F$95="Drained"),BI405,IF(AND('[1]Multi-Field'!$E$95=[1]Lists!BF405,'[1]Multi-Field'!$F$95="undrained"),BH405,""))</f>
        <v/>
      </c>
      <c r="EZ405" s="409" t="str">
        <f>IF(AND('[1]Multi-Field'!$E$96=[1]Lists!BF405,'[1]Multi-Field'!$F$96="Drained"),BI405,IF(AND('[1]Multi-Field'!$E$96=[1]Lists!BF405,'[1]Multi-Field'!$F$96="undrained"),BH405,""))</f>
        <v/>
      </c>
      <c r="FA405" s="409" t="str">
        <f>IF(AND('[1]Multi-Field'!$E$97=[1]Lists!BF405,'[1]Multi-Field'!$F$97="Drained"),BI405,IF(AND('[1]Multi-Field'!$E$97=[1]Lists!BF405,'[1]Multi-Field'!$F$97="undrained"),BH405,""))</f>
        <v/>
      </c>
      <c r="FB405" s="409" t="str">
        <f>IF(AND('[1]Multi-Field'!$E$98=[1]Lists!BF405,'[1]Multi-Field'!$F$98="Drained"),BI405,IF(AND('[1]Multi-Field'!$E$98=[1]Lists!BF405,'[1]Multi-Field'!$F$98="undrained"),BH405,""))</f>
        <v/>
      </c>
      <c r="FC405" s="409" t="str">
        <f>IF(AND('[1]Multi-Field'!$E$99=[1]Lists!BF405,'[1]Multi-Field'!$F$99="Drained"),BI405,IF(AND('[1]Multi-Field'!$E$99=[1]Lists!BF405,'[1]Multi-Field'!$F$99="undrained"),BH405,""))</f>
        <v/>
      </c>
      <c r="FD405" s="409" t="str">
        <f>IF(AND('[1]Multi-Field'!$E$100=[1]Lists!BF405,'[1]Multi-Field'!$F$100="Drained"),BI405,IF(AND('[1]Multi-Field'!$E$100=[1]Lists!BF405,'[1]Multi-Field'!$F$100="undrained"),BH405,""))</f>
        <v/>
      </c>
      <c r="FE405" s="409" t="str">
        <f>IF(AND('[1]Multi-Field'!$E$101=[1]Lists!BF405,'[1]Multi-Field'!$F$101="Drained"),BI405,IF(AND('[1]Multi-Field'!$E$101=[1]Lists!BF405,'[1]Multi-Field'!$F$101="undrained"),BH405,""))</f>
        <v/>
      </c>
      <c r="FF405" s="409" t="str">
        <f>IF(AND('[1]Multi-Field'!$E$102=[1]Lists!BF405,'[1]Multi-Field'!$F$102="Drained"),BI405,IF(AND('[1]Multi-Field'!$E$102=[1]Lists!BF405,'[1]Multi-Field'!$F$102="undrained"),BH405,""))</f>
        <v/>
      </c>
      <c r="FG405" s="409" t="str">
        <f>IF(AND('[1]Multi-Field'!$E$103=[1]Lists!BF405,'[1]Multi-Field'!$F$103="Drained"),BI405,IF(AND('[1]Multi-Field'!$E$103=[1]Lists!BF405,'[1]Multi-Field'!$F$103="undrained"),BH405,""))</f>
        <v/>
      </c>
      <c r="FH405" s="409" t="str">
        <f>IF(AND('[1]Multi-Field'!$E$104=[1]Lists!BF405,'[1]Multi-Field'!$F$104="Drained"),BI405,IF(AND('[1]Multi-Field'!$E$104=[1]Lists!BF405,'[1]Multi-Field'!$F$104="undrained"),BH405,""))</f>
        <v/>
      </c>
      <c r="FI405" s="409" t="str">
        <f>IF(AND('[1]Multi-Field'!$E$105=[1]Lists!BF405,'[1]Multi-Field'!$F$105="Drained"),BI405,IF(AND('[1]Multi-Field'!$E$105=[1]Lists!BF405,'[1]Multi-Field'!$F$105="undrained"),BH405,""))</f>
        <v/>
      </c>
      <c r="FJ405" s="409" t="str">
        <f>IF(AND('[1]Multi-Field'!$E$106=[1]Lists!BF405,'[1]Multi-Field'!$F$106="Drained"),BI405,IF(AND('[1]Multi-Field'!$E$106=[1]Lists!BF405,'[1]Multi-Field'!$F$106="undrained"),BH405,""))</f>
        <v/>
      </c>
      <c r="FK405" s="409" t="str">
        <f>IF(AND('[1]Multi-Field'!$E$107=[1]Lists!BF405,'[1]Multi-Field'!$F$107="Drained"),BI405,IF(AND('[1]Multi-Field'!$E$107=[1]Lists!BF405,'[1]Multi-Field'!$F$107="undrained"),BH405,""))</f>
        <v/>
      </c>
      <c r="FL405" s="409" t="str">
        <f>IF(AND('[1]Multi-Field'!$E$108=[1]Lists!BF405,'[1]Multi-Field'!$F$108="Drained"),BI405,IF(AND('[1]Multi-Field'!$E$108=[1]Lists!BF405,'[1]Multi-Field'!$F$108="undrained"),BH405,""))</f>
        <v/>
      </c>
      <c r="FM405" s="409" t="str">
        <f>IF(AND('[1]Multi-Field'!$E$109=[1]Lists!BF405,'[1]Multi-Field'!$F$109="Drained"),BI405,IF(AND('[1]Multi-Field'!$E$109=[1]Lists!BF405,'[1]Multi-Field'!$F$109="undrained"),BH405,""))</f>
        <v/>
      </c>
      <c r="FN405" s="409" t="str">
        <f>IF(AND('[1]Multi-Field'!$E$110=[1]Lists!BF405,'[1]Multi-Field'!$F$110="Drained"),BI405,IF(AND('[1]Multi-Field'!$E$110=[1]Lists!BF405,'[1]Multi-Field'!$F$110="undrained"),BH405,""))</f>
        <v/>
      </c>
      <c r="FO405" s="409" t="str">
        <f>IF(AND('[1]Multi-Field'!$E$111=[1]Lists!BF405,'[1]Multi-Field'!$F$111="Drained"),BI405,IF(AND('[1]Multi-Field'!$E$111=[1]Lists!BF405,'[1]Multi-Field'!$F$111="undrained"),BH405,""))</f>
        <v/>
      </c>
      <c r="FP405" s="409" t="str">
        <f>IF(AND('[1]Multi-Field'!$E$112=[1]Lists!BF405,'[1]Multi-Field'!$F$112="Drained"),BI405,IF(AND('[1]Multi-Field'!$E$112=[1]Lists!BF405,'[1]Multi-Field'!$F$112="undrained"),BH405,""))</f>
        <v/>
      </c>
      <c r="FQ405" s="409" t="str">
        <f>IF(AND('[1]Multi-Field'!$E$113=[1]Lists!BF405,'[1]Multi-Field'!$F$113="Drained"),BI405,IF(AND('[1]Multi-Field'!$E$113=[1]Lists!BF405,'[1]Multi-Field'!$F$113="undrained"),BH405,""))</f>
        <v/>
      </c>
      <c r="FR405" s="409" t="str">
        <f>IF(AND('[1]Multi-Field'!$E$114=[1]Lists!BF405,'[1]Multi-Field'!$F$114="Drained"),BI405,IF(AND('[1]Multi-Field'!$E$114=[1]Lists!BF405,'[1]Multi-Field'!$F$114="undrained"),BH405,""))</f>
        <v/>
      </c>
      <c r="FS405" s="409" t="str">
        <f>IF(AND('[1]Multi-Field'!$E$115=[1]Lists!BF405,'[1]Multi-Field'!$F$115="Drained"),BI405,IF(AND('[1]Multi-Field'!$E$115=[1]Lists!BF405,'[1]Multi-Field'!$F$115="undrained"),BH405,""))</f>
        <v/>
      </c>
      <c r="FT405" s="409" t="str">
        <f>IF(AND('[1]Multi-Field'!$E$116=[1]Lists!BF405,'[1]Multi-Field'!$F$116="Drained"),BI405,IF(AND('[1]Multi-Field'!$E$116=[1]Lists!BF405,'[1]Multi-Field'!$F$116="undrained"),BH405,""))</f>
        <v/>
      </c>
      <c r="FU405" s="409" t="str">
        <f>IF(AND('[1]Multi-Field'!$E$117=[1]Lists!BF405,'[1]Multi-Field'!$F$117="Drained"),BI405,IF(AND('[1]Multi-Field'!$E$117=[1]Lists!BF405,'[1]Multi-Field'!$F$117="undrained"),BH405,""))</f>
        <v/>
      </c>
      <c r="FV405" s="409" t="str">
        <f>IF(AND('[1]Multi-Field'!$E$118=[1]Lists!BF405,'[1]Multi-Field'!$F$118="Drained"),BI405,IF(AND('[1]Multi-Field'!$E$118=[1]Lists!BF405,'[1]Multi-Field'!$F$118="undrained"),BH405,""))</f>
        <v/>
      </c>
      <c r="FW405" s="409" t="str">
        <f>IF(AND('[1]Multi-Field'!$E$119=[1]Lists!BF405,'[1]Multi-Field'!$F$119="Drained"),BI405,IF(AND('[1]Multi-Field'!$E$119=[1]Lists!BF405,'[1]Multi-Field'!$F$119="undrained"),BH405,""))</f>
        <v/>
      </c>
      <c r="FX405" s="409" t="str">
        <f>IF(AND('[1]Multi-Field'!$E$120=[1]Lists!BF405,'[1]Multi-Field'!$F$120="Drained"),BI405,IF(AND('[1]Multi-Field'!$E$120=[1]Lists!BF405,'[1]Multi-Field'!$F$120="undrained"),BH405,""))</f>
        <v/>
      </c>
      <c r="GC405" s="4">
        <v>1</v>
      </c>
    </row>
    <row r="406" spans="1:185" ht="13.5" customHeight="1">
      <c r="A406" s="7" t="s">
        <v>492</v>
      </c>
      <c r="B406" s="7"/>
      <c r="C406" s="7"/>
      <c r="D406" s="8">
        <v>65</v>
      </c>
      <c r="E406" s="8">
        <f t="shared" si="60"/>
        <v>67</v>
      </c>
      <c r="F406" s="8">
        <f t="shared" si="61"/>
        <v>68</v>
      </c>
      <c r="G406" s="8">
        <v>70</v>
      </c>
      <c r="H406" s="8">
        <v>65</v>
      </c>
      <c r="I406" s="8">
        <f t="shared" si="64"/>
        <v>67</v>
      </c>
      <c r="J406" s="8">
        <f t="shared" si="65"/>
        <v>68</v>
      </c>
      <c r="K406" s="8">
        <v>70</v>
      </c>
      <c r="L406" s="8">
        <v>100</v>
      </c>
      <c r="M406" s="8">
        <f t="shared" si="62"/>
        <v>100</v>
      </c>
      <c r="N406" s="8">
        <f t="shared" si="63"/>
        <v>100</v>
      </c>
      <c r="O406" s="8">
        <v>100</v>
      </c>
      <c r="P406" s="391">
        <v>381</v>
      </c>
      <c r="Q406" s="394"/>
      <c r="R406" s="395" t="b">
        <f>IF(OR('Multi-Field'!AA383=Lists!$AC$42,'Multi-Field'!AA383=Lists!$AC$43),IF('Multi-Field'!Z383="x",(IF('Multi-Field'!AC383=Lists!$Q$11,Lists!$R$11,IF('Multi-Field'!AC383=Lists!$Q$12,Lists!$R$12,IF('Multi-Field'!AC383=Lists!$Q$13,Lists!$R$13,IF('Multi-Field'!AC383=Lists!$Q$14,Lists!$R$14))))),IF('Multi-Field'!X383="x",(IF('Multi-Field'!AC383=Lists!$Q$11,Lists!$S$11,IF('Multi-Field'!AC383=Lists!$Q$12,Lists!$S$12,IF('Multi-Field'!AC383=Lists!$Q$13,Lists!$S$13,IF('Multi-Field'!AC383=Lists!$Q$14,Lists!$S$14))))),IF('Multi-Field'!V383="x",(IF('Multi-Field'!AC383=Lists!$Q$11,Lists!$T$11,IF('Multi-Field'!AC383=Lists!$Q$12,Lists!$T$12,IF('Multi-Field'!AC383=Lists!$Q$13,Lists!$T$13,IF('Multi-Field'!AC383=Lists!$Q$14,Lists!$T$14))))),0))))</f>
        <v>0</v>
      </c>
      <c r="S406" s="395" t="str">
        <f t="shared" si="59"/>
        <v/>
      </c>
      <c r="T406" s="395"/>
      <c r="U406" s="396"/>
      <c r="BF406" s="411" t="s">
        <v>1570</v>
      </c>
      <c r="BG406" s="412">
        <v>2</v>
      </c>
      <c r="BH406" s="412">
        <v>4.5</v>
      </c>
      <c r="BI406" s="412">
        <v>4.5</v>
      </c>
      <c r="BJ406" s="409" t="e">
        <f>IF(AND('[1]Single Field'!#REF!=[1]Lists!BF406,'[1]Single Field'!#REF!="Drained"),"x",IF(AND('[1]Single Field'!#REF!=[1]Lists!BF406,'[1]Single Field'!#REF!="Undrained"),O,""))</f>
        <v>#REF!</v>
      </c>
      <c r="BK406" s="409" t="str">
        <f>IF(AND('[1]Multi-Field'!$E$3=[1]Lists!BF406,'[1]Multi-Field'!$F$3="Drained"),BI406,IF(AND('[1]Multi-Field'!$E$3=BF406,'[1]Multi-Field'!$F$3="undrained"),BH406,""))</f>
        <v/>
      </c>
      <c r="BL406" s="409" t="str">
        <f>IF(AND('[1]Multi-Field'!$E$4=BF406,'[1]Multi-Field'!$F$4="Drained"),BI406,IF(AND('[1]Multi-Field'!$E$4=BF406,'[1]Multi-Field'!$F$4="undrained"),BH406,""))</f>
        <v/>
      </c>
      <c r="BM406" s="409" t="str">
        <f>IF(AND('[1]Multi-Field'!$E$5=BF406,'[1]Multi-Field'!$F$5="Drained"),BI406,IF(AND('[1]Multi-Field'!$E$5=BF406,'[1]Multi-Field'!$F$5="undrained"),BH406,""))</f>
        <v/>
      </c>
      <c r="BN406" s="409" t="str">
        <f>IF(AND('[1]Multi-Field'!$E$6=BF406,'[1]Multi-Field'!$F$6="Drained"),BI406,IF(AND('[1]Multi-Field'!$E$6=BF406,'[1]Multi-Field'!$F$6="undrained"),BH406,""))</f>
        <v/>
      </c>
      <c r="BO406" s="409" t="str">
        <f>IF(AND('[1]Multi-Field'!$E$7=BF406,'[1]Multi-Field'!$F$7="Drained"),BI406,IF(AND('[1]Multi-Field'!$E$7=BF406,'[1]Multi-Field'!$F$7="undrained"),BH406,""))</f>
        <v/>
      </c>
      <c r="BP406" s="409" t="str">
        <f>IF(AND('[1]Multi-Field'!$E$8=BF406,'[1]Multi-Field'!$F$8="Drained"),BI406,IF(AND('[1]Multi-Field'!$E$8=BF406,'[1]Multi-Field'!$F$8="undrained"),BH406,""))</f>
        <v/>
      </c>
      <c r="BQ406" s="409" t="str">
        <f>IF(AND('[1]Multi-Field'!$E$9=BF406,'[1]Multi-Field'!$F$9="Drained"),BI406,IF(AND('[1]Multi-Field'!$E$9=BF406,'[1]Multi-Field'!$F$9="undrained"),BH406,""))</f>
        <v/>
      </c>
      <c r="BR406" s="409" t="str">
        <f>IF(AND('[1]Multi-Field'!$E$10=BF406,'[1]Multi-Field'!$F$10="Drained"),BI406,IF(AND('[1]Multi-Field'!$E$10=BF406,'[1]Multi-Field'!$F$10="undrained"),BH406,""))</f>
        <v/>
      </c>
      <c r="BS406" s="409" t="str">
        <f>IF(AND('[1]Multi-Field'!$E$11=BF406,'[1]Multi-Field'!$F$11="Drained"),BI406,IF(AND('[1]Multi-Field'!$E$11=BF406,'[1]Multi-Field'!$F$11="undrained"),BH406,""))</f>
        <v/>
      </c>
      <c r="BT406" s="409" t="str">
        <f>IF(AND('[1]Multi-Field'!$E$12=BF406,'[1]Multi-Field'!$F$12="Drained"),BI406,IF(AND('[1]Multi-Field'!$E$12=BF406,'[1]Multi-Field'!$F$12="undrained"),BH406,""))</f>
        <v/>
      </c>
      <c r="BU406" s="409" t="str">
        <f>IF(AND('[1]Multi-Field'!$E$13=BF406,'[1]Multi-Field'!$F$13="Drained"),BI406,IF(AND('[1]Multi-Field'!$E$3=BF406,'[1]Multi-Field'!$F$13="undrained"),BH406,""))</f>
        <v/>
      </c>
      <c r="BV406" s="409" t="str">
        <f>IF(AND('[1]Multi-Field'!$E$14=BF406,'[1]Multi-Field'!$F$14="Drained"),BI406,IF(AND('[1]Multi-Field'!$E$14=BF406,'[1]Multi-Field'!$F$14="undrained"),BH406,""))</f>
        <v/>
      </c>
      <c r="BW406" s="409" t="str">
        <f>IF(AND('[1]Multi-Field'!$E$15=BF406,'[1]Multi-Field'!$F$15="Drained"),BI406,IF(AND('[1]Multi-Field'!$E$15=BF406,'[1]Multi-Field'!$F$15="undrained"),BH406,""))</f>
        <v/>
      </c>
      <c r="BX406" s="409" t="str">
        <f>IF(AND('[1]Multi-Field'!$E$16=[1]Lists!BF406,'[1]Multi-Field'!$F$16="Drained"),BI406,IF(AND('[1]Multi-Field'!$E$16=[1]Lists!BF406,'[1]Multi-Field'!$F$16="undrained"),BH406,""))</f>
        <v/>
      </c>
      <c r="BY406" s="409" t="str">
        <f>IF(AND('[1]Multi-Field'!$E$17=[1]Lists!BF406,'[1]Multi-Field'!$F$17="Drained"),BI406,IF(AND('[1]Multi-Field'!$E$17=[1]Lists!BF406,'[1]Multi-Field'!$F$17="undrained"),BH406,""))</f>
        <v/>
      </c>
      <c r="BZ406" s="409" t="str">
        <f>IF(AND('[1]Multi-Field'!$E$18=[1]Lists!BF406,'[1]Multi-Field'!$F$18="Drained"),BI406,IF(AND('[1]Multi-Field'!$E$18=[1]Lists!BF406,'[1]Multi-Field'!$F$18="undrained"),BH406,""))</f>
        <v/>
      </c>
      <c r="CA406" s="409" t="str">
        <f>IF(AND('[1]Multi-Field'!$E$19=[1]Lists!BF406,'[1]Multi-Field'!$F$19="Drained"),BI406,IF(AND('[1]Multi-Field'!$E$19=[1]Lists!BF406,'[1]Multi-Field'!$F$19="undrained"),BH406,""))</f>
        <v/>
      </c>
      <c r="CB406" s="409" t="str">
        <f>IF(AND('[1]Multi-Field'!$E$20=[1]Lists!BF406,'[1]Multi-Field'!$F$20="Drained"),BI406,IF(AND('[1]Multi-Field'!$E$20=[1]Lists!BF406,'[1]Multi-Field'!$F$20="undrained"),BH406,""))</f>
        <v/>
      </c>
      <c r="CC406" s="409" t="str">
        <f>IF(AND('[1]Multi-Field'!$E$21=[1]Lists!BF406,'[1]Multi-Field'!$F$21="Drained"),BI406,IF(AND('[1]Multi-Field'!$E$21=[1]Lists!BF406,'[1]Multi-Field'!$F$21="undrained"),BH406,""))</f>
        <v/>
      </c>
      <c r="CD406" s="409" t="str">
        <f>IF(AND('[1]Multi-Field'!$E$22=[1]Lists!BF406,'[1]Multi-Field'!$F$22="Drained"),BI406,IF(AND('[1]Multi-Field'!$E$22=[1]Lists!BF406,'[1]Multi-Field'!$F$22="undrained"),BH406,""))</f>
        <v/>
      </c>
      <c r="CE406" s="409" t="str">
        <f>IF(AND('[1]Multi-Field'!$E$23=[1]Lists!BF406,'[1]Multi-Field'!$F$23="Drained"),BI406,IF(AND('[1]Multi-Field'!$E$23=[1]Lists!BF406,'[1]Multi-Field'!$F$23="undrained"),BH406,""))</f>
        <v/>
      </c>
      <c r="CF406" s="409" t="str">
        <f>IF(AND('[1]Multi-Field'!$E$24=[1]Lists!BF406,'[1]Multi-Field'!$F$24="Drained"),BI406,IF(AND('[1]Multi-Field'!$E$24=[1]Lists!BF406,'[1]Multi-Field'!$F$24="undrained"),BH406,""))</f>
        <v/>
      </c>
      <c r="CG406" s="409" t="str">
        <f>IF(AND('[1]Multi-Field'!$E$25=[1]Lists!BF406,'[1]Multi-Field'!$F$25="Drained"),BI406,IF(AND('[1]Multi-Field'!$E$25=[1]Lists!BF406,'[1]Multi-Field'!$F$25="undrained"),BH406,""))</f>
        <v/>
      </c>
      <c r="CH406" s="409" t="str">
        <f>IF(AND('[1]Multi-Field'!$E$26=[1]Lists!BF406,'[1]Multi-Field'!$F$26="Drained"),BI406,IF(AND('[1]Multi-Field'!$E$26=[1]Lists!BF406,'[1]Multi-Field'!$F$26="undrained"),BH406,""))</f>
        <v/>
      </c>
      <c r="CI406" s="409" t="str">
        <f>IF(AND('[1]Multi-Field'!$E$27=[1]Lists!BF406,'[1]Multi-Field'!$F$27="Drained"),BI406,IF(AND('[1]Multi-Field'!$E$27=[1]Lists!BF406,'[1]Multi-Field'!$F$27="undrained"),BH406,""))</f>
        <v/>
      </c>
      <c r="CJ406" s="409" t="str">
        <f>IF(AND('[1]Multi-Field'!$E$28=[1]Lists!BF406,'[1]Multi-Field'!$F$28="Drained"),BI406,IF(AND('[1]Multi-Field'!$E$28=[1]Lists!BF406,'[1]Multi-Field'!$F$28="undrained"),BH406,""))</f>
        <v/>
      </c>
      <c r="CK406" s="409" t="str">
        <f>IF(AND('[1]Multi-Field'!$E$29=[1]Lists!BF406,'[1]Multi-Field'!$F$29="Drained"),BI406,IF(AND('[1]Multi-Field'!$E$29=[1]Lists!BF406,'[1]Multi-Field'!$F$29="undrained"),BH406,""))</f>
        <v/>
      </c>
      <c r="CL406" s="409" t="str">
        <f>IF(AND('[1]Multi-Field'!$E$30=[1]Lists!BF406,'[1]Multi-Field'!$F$30="Drained"),BI406,IF(AND('[1]Multi-Field'!$E$30=[1]Lists!BF406,'[1]Multi-Field'!$F$30="undrained"),BH406,""))</f>
        <v/>
      </c>
      <c r="CM406" s="409" t="str">
        <f>IF(AND('[1]Multi-Field'!$E$31=[1]Lists!BF406,'[1]Multi-Field'!$F$31="Drained"),BI406,IF(AND('[1]Multi-Field'!$E$31=[1]Lists!BF406,'[1]Multi-Field'!$F$31="undrained"),BH406,""))</f>
        <v/>
      </c>
      <c r="CN406" s="409" t="str">
        <f>IF(AND('[1]Multi-Field'!$E$32=[1]Lists!BF406,'[1]Multi-Field'!$F$32="Drained"),BI406,IF(AND('[1]Multi-Field'!$E$32=[1]Lists!BF406,'[1]Multi-Field'!$F$32="undrained"),BH406,""))</f>
        <v/>
      </c>
      <c r="CO406" s="409" t="str">
        <f>IF(AND('[1]Multi-Field'!$E$33=[1]Lists!BF406,'[1]Multi-Field'!$F$33="Drained"),BI406,IF(AND('[1]Multi-Field'!$E$33=[1]Lists!BF406,'[1]Multi-Field'!$F$33="undrained"),BH406,""))</f>
        <v/>
      </c>
      <c r="CP406" s="409" t="str">
        <f>IF(AND('[1]Multi-Field'!$E$34=[1]Lists!BF406,'[1]Multi-Field'!$F$34="Drained"),BI406,IF(AND('[1]Multi-Field'!$E$34=[1]Lists!BF406,'[1]Multi-Field'!$F$34="undrained"),BH406,""))</f>
        <v/>
      </c>
      <c r="CQ406" s="409" t="str">
        <f>IF(AND('[1]Multi-Field'!$E$35=[1]Lists!BF406,'[1]Multi-Field'!$F$35="Drained"),BI406,IF(AND('[1]Multi-Field'!$E$35=[1]Lists!BF406,'[1]Multi-Field'!$F$35="undrained"),BH406,""))</f>
        <v/>
      </c>
      <c r="CR406" s="409" t="str">
        <f>IF(AND('[1]Multi-Field'!$E$36=[1]Lists!BF406,'[1]Multi-Field'!$F$36="Drained"),BI406,IF(AND('[1]Multi-Field'!$E$36=[1]Lists!BF406,'[1]Multi-Field'!$F$36="undrained"),BH406,""))</f>
        <v/>
      </c>
      <c r="CS406" s="409" t="str">
        <f>IF(AND('[1]Multi-Field'!$E$37=[1]Lists!BF406,'[1]Multi-Field'!$F$37="Drained"),BI406,IF(AND('[1]Multi-Field'!$E$37=[1]Lists!BF406,'[1]Multi-Field'!$F$37="undrained"),BH406,""))</f>
        <v/>
      </c>
      <c r="CT406" s="409" t="str">
        <f>IF(AND('[1]Multi-Field'!$E$38=[1]Lists!BF406,'[1]Multi-Field'!$F$38="Drained"),BI406,IF(AND('[1]Multi-Field'!$E$38=[1]Lists!BF406,'[1]Multi-Field'!$F$38="undrained"),BH406,""))</f>
        <v/>
      </c>
      <c r="CU406" s="409" t="str">
        <f>IF(AND('[1]Multi-Field'!$E$39=[1]Lists!BF406,'[1]Multi-Field'!$F$39="Drained"),BI406,IF(AND('[1]Multi-Field'!$E$39=[1]Lists!BF406,'[1]Multi-Field'!$F$39="undrained"),BH406,""))</f>
        <v/>
      </c>
      <c r="CV406" s="409" t="str">
        <f>IF(AND('[1]Multi-Field'!$E$40=[1]Lists!BF406,'[1]Multi-Field'!$F$40="Drained"),BI406,IF(AND('[1]Multi-Field'!$E$40=[1]Lists!BF406,'[1]Multi-Field'!$F$40="undrained"),BH406,""))</f>
        <v/>
      </c>
      <c r="CW406" s="409" t="str">
        <f>IF(AND('[1]Multi-Field'!$E$41=[1]Lists!BF406,'[1]Multi-Field'!$F$40="Drained"),BI406,IF(AND('[1]Multi-Field'!$E$40=[1]Lists!BF406,'[1]Multi-Field'!$F$40="undrained"),BH406,""))</f>
        <v/>
      </c>
      <c r="CX406" s="409" t="str">
        <f>IF(AND('[1]Multi-Field'!$E$42=[1]Lists!BF406,'[1]Multi-Field'!$F$42="Drained"),BI406,IF(AND('[1]Multi-Field'!$E$42=[1]Lists!BF406,'[1]Multi-Field'!$F$42="undrained"),BH406,""))</f>
        <v/>
      </c>
      <c r="CY406" s="409" t="str">
        <f>IF(AND('[1]Multi-Field'!$E$43=[1]Lists!BF406,'[1]Multi-Field'!$F$43="Drained"),BI406,IF(AND('[1]Multi-Field'!$E$43=[1]Lists!BF406,'[1]Multi-Field'!$F$43="undrained"),BH406,""))</f>
        <v/>
      </c>
      <c r="CZ406" s="409" t="str">
        <f>IF(AND('[1]Multi-Field'!$E$44=[1]Lists!BF406,'[1]Multi-Field'!$F$44="Drained"),BI406,IF(AND('[1]Multi-Field'!$E$44=[1]Lists!BF406,'[1]Multi-Field'!$F$44="undrained"),BH406,""))</f>
        <v/>
      </c>
      <c r="DA406" s="409" t="str">
        <f>IF(AND('[1]Multi-Field'!$E$45=[1]Lists!BF406,'[1]Multi-Field'!$F$45="Drained"),BI406,IF(AND('[1]Multi-Field'!$E$45=[1]Lists!BF406,'[1]Multi-Field'!$F$45="undrained"),BH406,""))</f>
        <v/>
      </c>
      <c r="DB406" s="409" t="str">
        <f>IF(AND('[1]Multi-Field'!$E$46=[1]Lists!BF406,'[1]Multi-Field'!$F$46="Drained"),BI406,IF(AND('[1]Multi-Field'!$E$46=[1]Lists!BF406,'[1]Multi-Field'!$F$46="undrained"),BH406,""))</f>
        <v/>
      </c>
      <c r="DC406" s="409" t="str">
        <f>IF(AND('[1]Multi-Field'!$E$47=[1]Lists!BF406,'[1]Multi-Field'!$F$47="Drained"),BI406,IF(AND('[1]Multi-Field'!$E$47=[1]Lists!BF406,'[1]Multi-Field'!$F$47="undrained"),BH406,""))</f>
        <v/>
      </c>
      <c r="DD406" s="409" t="str">
        <f>IF(AND('[1]Multi-Field'!$E$48=[1]Lists!BF406,'[1]Multi-Field'!$F$48="Drained"),BI406,IF(AND('[1]Multi-Field'!$E$48=[1]Lists!BF406,'[1]Multi-Field'!$F$48="undrained"),BH406,""))</f>
        <v/>
      </c>
      <c r="DE406" s="409" t="str">
        <f>IF(AND('[1]Multi-Field'!$E$49=[1]Lists!BF406,'[1]Multi-Field'!$F$49="Drained"),BI406,IF(AND('[1]Multi-Field'!$E$49=[1]Lists!BF406,'[1]Multi-Field'!$F$9="undrained"),BH406,""))</f>
        <v/>
      </c>
      <c r="DF406" s="409" t="str">
        <f>IF(AND('[1]Multi-Field'!$E$50=[1]Lists!BF406,'[1]Multi-Field'!$F$50="Drained"),BI406,IF(AND('[1]Multi-Field'!$E$50=[1]Lists!BF406,'[1]Multi-Field'!$F$50="undrained"),BH406,""))</f>
        <v/>
      </c>
      <c r="DG406" s="409" t="str">
        <f>IF(AND('[1]Multi-Field'!$E$51=[1]Lists!BF406,'[1]Multi-Field'!$F$51="Drained"),BI406,IF(AND('[1]Multi-Field'!$E$51=[1]Lists!BF406,'[1]Multi-Field'!$F$51="undrained"),BH406,""))</f>
        <v/>
      </c>
      <c r="DH406" s="409" t="str">
        <f>IF(AND('[1]Multi-Field'!$E$52=[1]Lists!BF406,'[1]Multi-Field'!$F$52="Drained"),BI406,IF(AND('[1]Multi-Field'!$E$52=[1]Lists!BF406,'[1]Multi-Field'!$F$52="undrained"),BH406,""))</f>
        <v/>
      </c>
      <c r="DI406" s="409" t="str">
        <f>IF(AND('[1]Multi-Field'!$E$53=[1]Lists!BF406,'[1]Multi-Field'!$F$53="Drained"),BI406,IF(AND('[1]Multi-Field'!$E$53=[1]Lists!BF406,'[1]Multi-Field'!$F$53="undrained"),BH406,""))</f>
        <v/>
      </c>
      <c r="DJ406" s="409" t="str">
        <f>IF(AND('[1]Multi-Field'!$E$54=[1]Lists!BF406,'[1]Multi-Field'!$F$54="Drained"),BI406,IF(AND('[1]Multi-Field'!$E$54=[1]Lists!BF406,'[1]Multi-Field'!$F$54="undrained"),BH406,""))</f>
        <v/>
      </c>
      <c r="DK406" s="409" t="str">
        <f>IF(AND('[1]Multi-Field'!$E$55=[1]Lists!BF406,'[1]Multi-Field'!$F$55="Drained"),BI406,IF(AND('[1]Multi-Field'!$E$55=[1]Lists!BF406,'[1]Multi-Field'!$F$55="undrained"),BH406,""))</f>
        <v/>
      </c>
      <c r="DL406" s="409" t="str">
        <f>IF(AND('[1]Multi-Field'!$E$56=[1]Lists!BF406,'[1]Multi-Field'!$F$56="Drained"),BI406,IF(AND('[1]Multi-Field'!$E$56=[1]Lists!BF406,'[1]Multi-Field'!$F$56="undrained"),BH406,""))</f>
        <v/>
      </c>
      <c r="DM406" s="409" t="str">
        <f>IF(AND('[1]Multi-Field'!$E$57=[1]Lists!BF406,'[1]Multi-Field'!$F$57="Drained"),BI406,IF(AND('[1]Multi-Field'!$E$57=[1]Lists!BF406,'[1]Multi-Field'!$F$57="undrained"),BH406,""))</f>
        <v/>
      </c>
      <c r="DN406" s="409" t="str">
        <f>IF(AND('[1]Multi-Field'!$E$58=[1]Lists!BF406,'[1]Multi-Field'!$F$58="Drained"),BI406,IF(AND('[1]Multi-Field'!$E$58=[1]Lists!BF406,'[1]Multi-Field'!$F$58="undrained"),BH406,""))</f>
        <v/>
      </c>
      <c r="DO406" s="409" t="str">
        <f>IF(AND('[1]Multi-Field'!$E$59=[1]Lists!BF406,'[1]Multi-Field'!$F$59="Drained"),BI406,IF(AND('[1]Multi-Field'!$E$59=[1]Lists!BF406,'[1]Multi-Field'!$F$59="undrained"),BH406,""))</f>
        <v/>
      </c>
      <c r="DP406" s="409" t="str">
        <f>IF(AND('[1]Multi-Field'!$E$60=[1]Lists!BF406,'[1]Multi-Field'!$F$60="Drained"),BI406,IF(AND('[1]Multi-Field'!$E$60=[1]Lists!BF406,'[1]Multi-Field'!$F$60="undrained"),BH406,""))</f>
        <v/>
      </c>
      <c r="DQ406" s="409" t="str">
        <f>IF(AND('[1]Multi-Field'!$E$61=[1]Lists!BF406,'[1]Multi-Field'!$F$61="Drained"),BI406,IF(AND('[1]Multi-Field'!$E$61=[1]Lists!BF406,'[1]Multi-Field'!$F$61="undrained"),BH406,""))</f>
        <v/>
      </c>
      <c r="DR406" s="409" t="str">
        <f>IF(AND('[1]Multi-Field'!$E$62=[1]Lists!BF406,'[1]Multi-Field'!$F$62="Drained"),BI406,IF(AND('[1]Multi-Field'!$E$62=[1]Lists!BF406,'[1]Multi-Field'!$F$62="undrained"),BH406,""))</f>
        <v/>
      </c>
      <c r="DS406" s="409" t="str">
        <f>IF(AND('[1]Multi-Field'!$E$63=[1]Lists!BF406,'[1]Multi-Field'!$F$63="Drained"),BI406,IF(AND('[1]Multi-Field'!$E$63=[1]Lists!BF406,'[1]Multi-Field'!$F$63="undrained"),BH406,""))</f>
        <v/>
      </c>
      <c r="DT406" s="409" t="str">
        <f>IF(AND('[1]Multi-Field'!$E$64=[1]Lists!BF406,'[1]Multi-Field'!$F$64="Drained"),BI406,IF(AND('[1]Multi-Field'!$E$64=[1]Lists!BF406,'[1]Multi-Field'!$F$64="undrained"),BH406,""))</f>
        <v/>
      </c>
      <c r="DU406" s="409" t="str">
        <f>IF(AND('[1]Multi-Field'!$E$65=[1]Lists!BF406,'[1]Multi-Field'!$F$65="Drained"),BI406,IF(AND('[1]Multi-Field'!$E$65=[1]Lists!BF406,'[1]Multi-Field'!$F$65="undrained"),BH406,""))</f>
        <v/>
      </c>
      <c r="DV406" s="409" t="str">
        <f>IF(AND('[1]Multi-Field'!$E$66=[1]Lists!BF406,'[1]Multi-Field'!$F$66="Drained"),BI406,IF(AND('[1]Multi-Field'!$E$66=[1]Lists!BF406,'[1]Multi-Field'!$F$66="undrained"),BH406,""))</f>
        <v/>
      </c>
      <c r="DW406" s="409" t="str">
        <f>IF(AND('[1]Multi-Field'!$E$67=[1]Lists!BF406,'[1]Multi-Field'!$F$67="Drained"),BI406,IF(AND('[1]Multi-Field'!$E$67=[1]Lists!BF406,'[1]Multi-Field'!$F$67="undrained"),BH406,""))</f>
        <v/>
      </c>
      <c r="DX406" s="409" t="str">
        <f>IF(AND('[1]Multi-Field'!$E$68=[1]Lists!BF406,'[1]Multi-Field'!$F$68="Drained"),BI406,IF(AND('[1]Multi-Field'!$E$68=[1]Lists!BF406,'[1]Multi-Field'!$F$68="undrained"),BH406,""))</f>
        <v/>
      </c>
      <c r="DY406" s="409" t="str">
        <f>IF(AND('[1]Multi-Field'!$E$69=[1]Lists!BF406,'[1]Multi-Field'!$F$69="Drained"),BI406,IF(AND('[1]Multi-Field'!$E$69=[1]Lists!BF406,'[1]Multi-Field'!$F$69="undrained"),BH406,""))</f>
        <v/>
      </c>
      <c r="DZ406" s="409" t="str">
        <f>IF(AND('[1]Multi-Field'!$E$70=[1]Lists!BF406,'[1]Multi-Field'!$F$70="Drained"),BI406,IF(AND('[1]Multi-Field'!$E$70=[1]Lists!BF406,'[1]Multi-Field'!$F$70="undrained"),BH406,""))</f>
        <v/>
      </c>
      <c r="EA406" s="409" t="str">
        <f>IF(AND('[1]Multi-Field'!$E$71=[1]Lists!BF406,'[1]Multi-Field'!$F$71="Drained"),BI406,IF(AND('[1]Multi-Field'!$E$71=[1]Lists!BF406,'[1]Multi-Field'!$F$71="undrained"),BH406,""))</f>
        <v/>
      </c>
      <c r="EB406" s="409" t="str">
        <f>IF(AND('[1]Multi-Field'!$E$72=[1]Lists!BF406,'[1]Multi-Field'!$F$72="Drained"),BI406,IF(AND('[1]Multi-Field'!$E$72=[1]Lists!BF406,'[1]Multi-Field'!$F$72="undrained"),BH406,""))</f>
        <v/>
      </c>
      <c r="EC406" s="409" t="str">
        <f>IF(AND('[1]Multi-Field'!$E$73=[1]Lists!BF406,'[1]Multi-Field'!$F$73="Drained"),BI406,IF(AND('[1]Multi-Field'!$E$73=[1]Lists!BF406,'[1]Multi-Field'!$F$73="undrained"),BH406,""))</f>
        <v/>
      </c>
      <c r="ED406" s="409" t="str">
        <f>IF(AND('[1]Multi-Field'!$E$74=[1]Lists!BF406,'[1]Multi-Field'!$F$74="Drained"),BI406,IF(AND('[1]Multi-Field'!$E$74=[1]Lists!BF406,'[1]Multi-Field'!$F$74="undrained"),BH406,""))</f>
        <v/>
      </c>
      <c r="EE406" s="409" t="str">
        <f>IF(AND('[1]Multi-Field'!$E$75=[1]Lists!BF406,'[1]Multi-Field'!$F$75="Drained"),BI406,IF(AND('[1]Multi-Field'!$E$75=[1]Lists!BF406,'[1]Multi-Field'!$F$75="undrained"),BH406,""))</f>
        <v/>
      </c>
      <c r="EF406" s="409" t="str">
        <f>IF(AND('[1]Multi-Field'!$E$76=[1]Lists!BF406,'[1]Multi-Field'!$F$76="Drained"),BI406,IF(AND('[1]Multi-Field'!$E$76=[1]Lists!BF406,'[1]Multi-Field'!$F$6="undrained"),BH406,""))</f>
        <v/>
      </c>
      <c r="EG406" s="409" t="str">
        <f>IF(AND('[1]Multi-Field'!$E$77=[1]Lists!BF406,'[1]Multi-Field'!$F$77="Drained"),BI406,IF(AND('[1]Multi-Field'!$E$77=[1]Lists!BF406,'[1]Multi-Field'!$F$77="undrained"),BH406,""))</f>
        <v/>
      </c>
      <c r="EH406" s="409" t="str">
        <f>IF(AND('[1]Multi-Field'!$E$78=[1]Lists!BF406,'[1]Multi-Field'!$F$78="Drained"),BI406,IF(AND('[1]Multi-Field'!$E$78=[1]Lists!BF406,'[1]Multi-Field'!$F$78="undrained"),BH406,""))</f>
        <v/>
      </c>
      <c r="EI406" s="409" t="str">
        <f>IF(AND('[1]Multi-Field'!$E$79=[1]Lists!BF406,'[1]Multi-Field'!$F$79="Drained"),BI406,IF(AND('[1]Multi-Field'!$E$79=[1]Lists!BF406,'[1]Multi-Field'!$F$79="undrained"),BH406,""))</f>
        <v/>
      </c>
      <c r="EJ406" s="409" t="str">
        <f>IF(AND('[1]Multi-Field'!$E$80=[1]Lists!BF406,'[1]Multi-Field'!$F$80="Drained"),BI406,IF(AND('[1]Multi-Field'!$E$80=[1]Lists!BF406,'[1]Multi-Field'!$F$80="undrained"),BH406,""))</f>
        <v/>
      </c>
      <c r="EK406" s="409" t="str">
        <f>IF(AND('[1]Multi-Field'!$E$81=[1]Lists!BF406,'[1]Multi-Field'!$F$81="Drained"),BI406,IF(AND('[1]Multi-Field'!$E$81=[1]Lists!BF406,'[1]Multi-Field'!$F$81="undrained"),BH406,""))</f>
        <v/>
      </c>
      <c r="EL406" s="409" t="str">
        <f>IF(AND('[1]Multi-Field'!$E$82=[1]Lists!BF406,'[1]Multi-Field'!$F$82="Drained"),BI406,IF(AND('[1]Multi-Field'!$E$82=[1]Lists!BF406,'[1]Multi-Field'!$F$82="undrained"),BH406,""))</f>
        <v/>
      </c>
      <c r="EM406" s="409" t="str">
        <f>IF(AND('[1]Multi-Field'!$E$83=[1]Lists!BF406,'[1]Multi-Field'!$F$83="Drained"),BI406,IF(AND('[1]Multi-Field'!$E$83=[1]Lists!BF406,'[1]Multi-Field'!$F$83="undrained"),BH406,""))</f>
        <v/>
      </c>
      <c r="EN406" s="409" t="str">
        <f>IF(AND('[1]Multi-Field'!$E$84=[1]Lists!BF406,'[1]Multi-Field'!$F$84="Drained"),BI406,IF(AND('[1]Multi-Field'!$E$84=[1]Lists!BF406,'[1]Multi-Field'!$F$84="undrained"),BH406,""))</f>
        <v/>
      </c>
      <c r="EO406" s="409" t="str">
        <f>IF(AND('[1]Multi-Field'!$E$85=[1]Lists!BF406,'[1]Multi-Field'!$F$85="Drained"),BI406,IF(AND('[1]Multi-Field'!$E$85=[1]Lists!BF406,'[1]Multi-Field'!$F$85="undrained"),BH406,""))</f>
        <v/>
      </c>
      <c r="EP406" s="409" t="str">
        <f>IF(AND('[1]Multi-Field'!$E$86=[1]Lists!BF406,'[1]Multi-Field'!$F$86="Drained"),BI406,IF(AND('[1]Multi-Field'!$E$86=[1]Lists!BF406,'[1]Multi-Field'!$F$86="undrained"),BH406,""))</f>
        <v/>
      </c>
      <c r="EQ406" s="409" t="str">
        <f>IF(AND('[1]Multi-Field'!$E$87=[1]Lists!BF406,'[1]Multi-Field'!$F$87="Drained"),BI406,IF(AND('[1]Multi-Field'!$E$87=[1]Lists!BF406,'[1]Multi-Field'!$F$87="undrained"),BH406,""))</f>
        <v/>
      </c>
      <c r="ER406" s="409" t="str">
        <f>IF(AND('[1]Multi-Field'!$E$88=[1]Lists!BF406,'[1]Multi-Field'!$F$88="Drained"),BI406,IF(AND('[1]Multi-Field'!$E$88=[1]Lists!BF406,'[1]Multi-Field'!$F$88="undrained"),BH406,""))</f>
        <v/>
      </c>
      <c r="ES406" s="409" t="str">
        <f>IF(AND('[1]Multi-Field'!$E$89=[1]Lists!BF406,'[1]Multi-Field'!$F$89="Drained"),BI406,IF(AND('[1]Multi-Field'!$E$89=[1]Lists!BF406,'[1]Multi-Field'!$F$89="undrained"),BH406,""))</f>
        <v/>
      </c>
      <c r="ET406" s="409" t="str">
        <f>IF(AND('[1]Multi-Field'!$E$90=[1]Lists!BF406,'[1]Multi-Field'!$F$90="Drained"),BI406,IF(AND('[1]Multi-Field'!$E$90=[1]Lists!BF406,'[1]Multi-Field'!$F$90="undrained"),BH406,""))</f>
        <v/>
      </c>
      <c r="EU406" s="409" t="str">
        <f>IF(AND('[1]Multi-Field'!$E$91=[1]Lists!BF406,'[1]Multi-Field'!$F$91="Drained"),BI406,IF(AND('[1]Multi-Field'!$E$91=[1]Lists!BF406,'[1]Multi-Field'!$F$91="undrained"),BH406,""))</f>
        <v/>
      </c>
      <c r="EV406" s="409" t="str">
        <f>IF(AND('[1]Multi-Field'!$E$92=[1]Lists!BF406,'[1]Multi-Field'!$F$92="Drained"),BI406,IF(AND('[1]Multi-Field'!$E$92=[1]Lists!BF406,'[1]Multi-Field'!$F$92="undrained"),BH406,""))</f>
        <v/>
      </c>
      <c r="EW406" s="409" t="str">
        <f>IF(AND('[1]Multi-Field'!$E$93=[1]Lists!BF406,'[1]Multi-Field'!$F$93="Drained"),BI406,IF(AND('[1]Multi-Field'!$E$93=[1]Lists!BF406,'[1]Multi-Field'!$F$93="undrained"),BH406,""))</f>
        <v/>
      </c>
      <c r="EX406" s="409" t="str">
        <f>IF(AND('[1]Multi-Field'!$E$94=[1]Lists!BF406,'[1]Multi-Field'!$F$94="Drained"),BI406,IF(AND('[1]Multi-Field'!$E$94=[1]Lists!BF406,'[1]Multi-Field'!$F$94="undrained"),BH406,""))</f>
        <v/>
      </c>
      <c r="EY406" s="409" t="str">
        <f>IF(AND('[1]Multi-Field'!$E$95=[1]Lists!BF406,'[1]Multi-Field'!$F$95="Drained"),BI406,IF(AND('[1]Multi-Field'!$E$95=[1]Lists!BF406,'[1]Multi-Field'!$F$95="undrained"),BH406,""))</f>
        <v/>
      </c>
      <c r="EZ406" s="409" t="str">
        <f>IF(AND('[1]Multi-Field'!$E$96=[1]Lists!BF406,'[1]Multi-Field'!$F$96="Drained"),BI406,IF(AND('[1]Multi-Field'!$E$96=[1]Lists!BF406,'[1]Multi-Field'!$F$96="undrained"),BH406,""))</f>
        <v/>
      </c>
      <c r="FA406" s="409" t="str">
        <f>IF(AND('[1]Multi-Field'!$E$97=[1]Lists!BF406,'[1]Multi-Field'!$F$97="Drained"),BI406,IF(AND('[1]Multi-Field'!$E$97=[1]Lists!BF406,'[1]Multi-Field'!$F$97="undrained"),BH406,""))</f>
        <v/>
      </c>
      <c r="FB406" s="409" t="str">
        <f>IF(AND('[1]Multi-Field'!$E$98=[1]Lists!BF406,'[1]Multi-Field'!$F$98="Drained"),BI406,IF(AND('[1]Multi-Field'!$E$98=[1]Lists!BF406,'[1]Multi-Field'!$F$98="undrained"),BH406,""))</f>
        <v/>
      </c>
      <c r="FC406" s="409" t="str">
        <f>IF(AND('[1]Multi-Field'!$E$99=[1]Lists!BF406,'[1]Multi-Field'!$F$99="Drained"),BI406,IF(AND('[1]Multi-Field'!$E$99=[1]Lists!BF406,'[1]Multi-Field'!$F$99="undrained"),BH406,""))</f>
        <v/>
      </c>
      <c r="FD406" s="409" t="str">
        <f>IF(AND('[1]Multi-Field'!$E$100=[1]Lists!BF406,'[1]Multi-Field'!$F$100="Drained"),BI406,IF(AND('[1]Multi-Field'!$E$100=[1]Lists!BF406,'[1]Multi-Field'!$F$100="undrained"),BH406,""))</f>
        <v/>
      </c>
      <c r="FE406" s="409" t="str">
        <f>IF(AND('[1]Multi-Field'!$E$101=[1]Lists!BF406,'[1]Multi-Field'!$F$101="Drained"),BI406,IF(AND('[1]Multi-Field'!$E$101=[1]Lists!BF406,'[1]Multi-Field'!$F$101="undrained"),BH406,""))</f>
        <v/>
      </c>
      <c r="FF406" s="409" t="str">
        <f>IF(AND('[1]Multi-Field'!$E$102=[1]Lists!BF406,'[1]Multi-Field'!$F$102="Drained"),BI406,IF(AND('[1]Multi-Field'!$E$102=[1]Lists!BF406,'[1]Multi-Field'!$F$102="undrained"),BH406,""))</f>
        <v/>
      </c>
      <c r="FG406" s="409" t="str">
        <f>IF(AND('[1]Multi-Field'!$E$103=[1]Lists!BF406,'[1]Multi-Field'!$F$103="Drained"),BI406,IF(AND('[1]Multi-Field'!$E$103=[1]Lists!BF406,'[1]Multi-Field'!$F$103="undrained"),BH406,""))</f>
        <v/>
      </c>
      <c r="FH406" s="409" t="str">
        <f>IF(AND('[1]Multi-Field'!$E$104=[1]Lists!BF406,'[1]Multi-Field'!$F$104="Drained"),BI406,IF(AND('[1]Multi-Field'!$E$104=[1]Lists!BF406,'[1]Multi-Field'!$F$104="undrained"),BH406,""))</f>
        <v/>
      </c>
      <c r="FI406" s="409" t="str">
        <f>IF(AND('[1]Multi-Field'!$E$105=[1]Lists!BF406,'[1]Multi-Field'!$F$105="Drained"),BI406,IF(AND('[1]Multi-Field'!$E$105=[1]Lists!BF406,'[1]Multi-Field'!$F$105="undrained"),BH406,""))</f>
        <v/>
      </c>
      <c r="FJ406" s="409" t="str">
        <f>IF(AND('[1]Multi-Field'!$E$106=[1]Lists!BF406,'[1]Multi-Field'!$F$106="Drained"),BI406,IF(AND('[1]Multi-Field'!$E$106=[1]Lists!BF406,'[1]Multi-Field'!$F$106="undrained"),BH406,""))</f>
        <v/>
      </c>
      <c r="FK406" s="409" t="str">
        <f>IF(AND('[1]Multi-Field'!$E$107=[1]Lists!BF406,'[1]Multi-Field'!$F$107="Drained"),BI406,IF(AND('[1]Multi-Field'!$E$107=[1]Lists!BF406,'[1]Multi-Field'!$F$107="undrained"),BH406,""))</f>
        <v/>
      </c>
      <c r="FL406" s="409" t="str">
        <f>IF(AND('[1]Multi-Field'!$E$108=[1]Lists!BF406,'[1]Multi-Field'!$F$108="Drained"),BI406,IF(AND('[1]Multi-Field'!$E$108=[1]Lists!BF406,'[1]Multi-Field'!$F$108="undrained"),BH406,""))</f>
        <v/>
      </c>
      <c r="FM406" s="409" t="str">
        <f>IF(AND('[1]Multi-Field'!$E$109=[1]Lists!BF406,'[1]Multi-Field'!$F$109="Drained"),BI406,IF(AND('[1]Multi-Field'!$E$109=[1]Lists!BF406,'[1]Multi-Field'!$F$109="undrained"),BH406,""))</f>
        <v/>
      </c>
      <c r="FN406" s="409" t="str">
        <f>IF(AND('[1]Multi-Field'!$E$110=[1]Lists!BF406,'[1]Multi-Field'!$F$110="Drained"),BI406,IF(AND('[1]Multi-Field'!$E$110=[1]Lists!BF406,'[1]Multi-Field'!$F$110="undrained"),BH406,""))</f>
        <v/>
      </c>
      <c r="FO406" s="409" t="str">
        <f>IF(AND('[1]Multi-Field'!$E$111=[1]Lists!BF406,'[1]Multi-Field'!$F$111="Drained"),BI406,IF(AND('[1]Multi-Field'!$E$111=[1]Lists!BF406,'[1]Multi-Field'!$F$111="undrained"),BH406,""))</f>
        <v/>
      </c>
      <c r="FP406" s="409" t="str">
        <f>IF(AND('[1]Multi-Field'!$E$112=[1]Lists!BF406,'[1]Multi-Field'!$F$112="Drained"),BI406,IF(AND('[1]Multi-Field'!$E$112=[1]Lists!BF406,'[1]Multi-Field'!$F$112="undrained"),BH406,""))</f>
        <v/>
      </c>
      <c r="FQ406" s="409" t="str">
        <f>IF(AND('[1]Multi-Field'!$E$113=[1]Lists!BF406,'[1]Multi-Field'!$F$113="Drained"),BI406,IF(AND('[1]Multi-Field'!$E$113=[1]Lists!BF406,'[1]Multi-Field'!$F$113="undrained"),BH406,""))</f>
        <v/>
      </c>
      <c r="FR406" s="409" t="str">
        <f>IF(AND('[1]Multi-Field'!$E$114=[1]Lists!BF406,'[1]Multi-Field'!$F$114="Drained"),BI406,IF(AND('[1]Multi-Field'!$E$114=[1]Lists!BF406,'[1]Multi-Field'!$F$114="undrained"),BH406,""))</f>
        <v/>
      </c>
      <c r="FS406" s="409" t="str">
        <f>IF(AND('[1]Multi-Field'!$E$115=[1]Lists!BF406,'[1]Multi-Field'!$F$115="Drained"),BI406,IF(AND('[1]Multi-Field'!$E$115=[1]Lists!BF406,'[1]Multi-Field'!$F$115="undrained"),BH406,""))</f>
        <v/>
      </c>
      <c r="FT406" s="409" t="str">
        <f>IF(AND('[1]Multi-Field'!$E$116=[1]Lists!BF406,'[1]Multi-Field'!$F$116="Drained"),BI406,IF(AND('[1]Multi-Field'!$E$116=[1]Lists!BF406,'[1]Multi-Field'!$F$116="undrained"),BH406,""))</f>
        <v/>
      </c>
      <c r="FU406" s="409" t="str">
        <f>IF(AND('[1]Multi-Field'!$E$117=[1]Lists!BF406,'[1]Multi-Field'!$F$117="Drained"),BI406,IF(AND('[1]Multi-Field'!$E$117=[1]Lists!BF406,'[1]Multi-Field'!$F$117="undrained"),BH406,""))</f>
        <v/>
      </c>
      <c r="FV406" s="409" t="str">
        <f>IF(AND('[1]Multi-Field'!$E$118=[1]Lists!BF406,'[1]Multi-Field'!$F$118="Drained"),BI406,IF(AND('[1]Multi-Field'!$E$118=[1]Lists!BF406,'[1]Multi-Field'!$F$118="undrained"),BH406,""))</f>
        <v/>
      </c>
      <c r="FW406" s="409" t="str">
        <f>IF(AND('[1]Multi-Field'!$E$119=[1]Lists!BF406,'[1]Multi-Field'!$F$119="Drained"),BI406,IF(AND('[1]Multi-Field'!$E$119=[1]Lists!BF406,'[1]Multi-Field'!$F$119="undrained"),BH406,""))</f>
        <v/>
      </c>
      <c r="FX406" s="409" t="str">
        <f>IF(AND('[1]Multi-Field'!$E$120=[1]Lists!BF406,'[1]Multi-Field'!$F$120="Drained"),BI406,IF(AND('[1]Multi-Field'!$E$120=[1]Lists!BF406,'[1]Multi-Field'!$F$120="undrained"),BH406,""))</f>
        <v/>
      </c>
      <c r="GC406" s="4">
        <v>1</v>
      </c>
    </row>
    <row r="407" spans="1:185" ht="13.5" customHeight="1">
      <c r="A407" s="7" t="s">
        <v>493</v>
      </c>
      <c r="B407" s="7"/>
      <c r="C407" s="7"/>
      <c r="D407" s="8">
        <v>50</v>
      </c>
      <c r="E407" s="8">
        <f t="shared" si="60"/>
        <v>55</v>
      </c>
      <c r="F407" s="8">
        <f t="shared" si="61"/>
        <v>60</v>
      </c>
      <c r="G407" s="8">
        <v>65</v>
      </c>
      <c r="H407" s="8">
        <v>90</v>
      </c>
      <c r="I407" s="8">
        <f t="shared" si="64"/>
        <v>107</v>
      </c>
      <c r="J407" s="8">
        <f t="shared" si="65"/>
        <v>123</v>
      </c>
      <c r="K407" s="8">
        <v>140</v>
      </c>
      <c r="L407" s="8">
        <v>60</v>
      </c>
      <c r="M407" s="8">
        <f t="shared" si="62"/>
        <v>90</v>
      </c>
      <c r="N407" s="8">
        <f t="shared" si="63"/>
        <v>120</v>
      </c>
      <c r="O407" s="8">
        <v>150</v>
      </c>
      <c r="P407" s="391">
        <v>382</v>
      </c>
      <c r="Q407" s="394"/>
      <c r="R407" s="395" t="b">
        <f>IF(OR('Multi-Field'!AA384=Lists!$AC$42,'Multi-Field'!AA384=Lists!$AC$43),IF('Multi-Field'!Z384="x",(IF('Multi-Field'!AC384=Lists!$Q$11,Lists!$R$11,IF('Multi-Field'!AC384=Lists!$Q$12,Lists!$R$12,IF('Multi-Field'!AC384=Lists!$Q$13,Lists!$R$13,IF('Multi-Field'!AC384=Lists!$Q$14,Lists!$R$14))))),IF('Multi-Field'!X384="x",(IF('Multi-Field'!AC384=Lists!$Q$11,Lists!$S$11,IF('Multi-Field'!AC384=Lists!$Q$12,Lists!$S$12,IF('Multi-Field'!AC384=Lists!$Q$13,Lists!$S$13,IF('Multi-Field'!AC384=Lists!$Q$14,Lists!$S$14))))),IF('Multi-Field'!V384="x",(IF('Multi-Field'!AC384=Lists!$Q$11,Lists!$T$11,IF('Multi-Field'!AC384=Lists!$Q$12,Lists!$T$12,IF('Multi-Field'!AC384=Lists!$Q$13,Lists!$T$13,IF('Multi-Field'!AC384=Lists!$Q$14,Lists!$T$14))))),0))))</f>
        <v>0</v>
      </c>
      <c r="S407" s="395" t="str">
        <f t="shared" si="59"/>
        <v/>
      </c>
      <c r="T407" s="395"/>
      <c r="U407" s="396"/>
      <c r="BF407" s="411" t="s">
        <v>1571</v>
      </c>
      <c r="BG407" s="412">
        <v>6</v>
      </c>
      <c r="BH407" s="412">
        <v>2.5</v>
      </c>
      <c r="BI407" s="412">
        <v>3.5</v>
      </c>
      <c r="BJ407" s="409" t="e">
        <f>IF(AND('[1]Single Field'!#REF!=[1]Lists!BF407,'[1]Single Field'!#REF!="Drained"),"x",IF(AND('[1]Single Field'!#REF!=[1]Lists!BF407,'[1]Single Field'!#REF!="Undrained"),O,""))</f>
        <v>#REF!</v>
      </c>
      <c r="BK407" s="409" t="str">
        <f>IF(AND('[1]Multi-Field'!$E$3=[1]Lists!BF407,'[1]Multi-Field'!$F$3="Drained"),BI407,IF(AND('[1]Multi-Field'!$E$3=BF407,'[1]Multi-Field'!$F$3="undrained"),BH407,""))</f>
        <v/>
      </c>
      <c r="BL407" s="409" t="str">
        <f>IF(AND('[1]Multi-Field'!$E$4=BF407,'[1]Multi-Field'!$F$4="Drained"),BI407,IF(AND('[1]Multi-Field'!$E$4=BF407,'[1]Multi-Field'!$F$4="undrained"),BH407,""))</f>
        <v/>
      </c>
      <c r="BM407" s="409" t="str">
        <f>IF(AND('[1]Multi-Field'!$E$5=BF407,'[1]Multi-Field'!$F$5="Drained"),BI407,IF(AND('[1]Multi-Field'!$E$5=BF407,'[1]Multi-Field'!$F$5="undrained"),BH407,""))</f>
        <v/>
      </c>
      <c r="BN407" s="409" t="str">
        <f>IF(AND('[1]Multi-Field'!$E$6=BF407,'[1]Multi-Field'!$F$6="Drained"),BI407,IF(AND('[1]Multi-Field'!$E$6=BF407,'[1]Multi-Field'!$F$6="undrained"),BH407,""))</f>
        <v/>
      </c>
      <c r="BO407" s="409" t="str">
        <f>IF(AND('[1]Multi-Field'!$E$7=BF407,'[1]Multi-Field'!$F$7="Drained"),BI407,IF(AND('[1]Multi-Field'!$E$7=BF407,'[1]Multi-Field'!$F$7="undrained"),BH407,""))</f>
        <v/>
      </c>
      <c r="BP407" s="409" t="str">
        <f>IF(AND('[1]Multi-Field'!$E$8=BF407,'[1]Multi-Field'!$F$8="Drained"),BI407,IF(AND('[1]Multi-Field'!$E$8=BF407,'[1]Multi-Field'!$F$8="undrained"),BH407,""))</f>
        <v/>
      </c>
      <c r="BQ407" s="409" t="str">
        <f>IF(AND('[1]Multi-Field'!$E$9=BF407,'[1]Multi-Field'!$F$9="Drained"),BI407,IF(AND('[1]Multi-Field'!$E$9=BF407,'[1]Multi-Field'!$F$9="undrained"),BH407,""))</f>
        <v/>
      </c>
      <c r="BR407" s="409" t="str">
        <f>IF(AND('[1]Multi-Field'!$E$10=BF407,'[1]Multi-Field'!$F$10="Drained"),BI407,IF(AND('[1]Multi-Field'!$E$10=BF407,'[1]Multi-Field'!$F$10="undrained"),BH407,""))</f>
        <v/>
      </c>
      <c r="BS407" s="409" t="str">
        <f>IF(AND('[1]Multi-Field'!$E$11=BF407,'[1]Multi-Field'!$F$11="Drained"),BI407,IF(AND('[1]Multi-Field'!$E$11=BF407,'[1]Multi-Field'!$F$11="undrained"),BH407,""))</f>
        <v/>
      </c>
      <c r="BT407" s="409" t="str">
        <f>IF(AND('[1]Multi-Field'!$E$12=BF407,'[1]Multi-Field'!$F$12="Drained"),BI407,IF(AND('[1]Multi-Field'!$E$12=BF407,'[1]Multi-Field'!$F$12="undrained"),BH407,""))</f>
        <v/>
      </c>
      <c r="BU407" s="409" t="str">
        <f>IF(AND('[1]Multi-Field'!$E$13=BF407,'[1]Multi-Field'!$F$13="Drained"),BI407,IF(AND('[1]Multi-Field'!$E$3=BF407,'[1]Multi-Field'!$F$13="undrained"),BH407,""))</f>
        <v/>
      </c>
      <c r="BV407" s="409" t="str">
        <f>IF(AND('[1]Multi-Field'!$E$14=BF407,'[1]Multi-Field'!$F$14="Drained"),BI407,IF(AND('[1]Multi-Field'!$E$14=BF407,'[1]Multi-Field'!$F$14="undrained"),BH407,""))</f>
        <v/>
      </c>
      <c r="BW407" s="409" t="str">
        <f>IF(AND('[1]Multi-Field'!$E$15=BF407,'[1]Multi-Field'!$F$15="Drained"),BI407,IF(AND('[1]Multi-Field'!$E$15=BF407,'[1]Multi-Field'!$F$15="undrained"),BH407,""))</f>
        <v/>
      </c>
      <c r="BX407" s="409" t="str">
        <f>IF(AND('[1]Multi-Field'!$E$16=[1]Lists!BF407,'[1]Multi-Field'!$F$16="Drained"),BI407,IF(AND('[1]Multi-Field'!$E$16=[1]Lists!BF407,'[1]Multi-Field'!$F$16="undrained"),BH407,""))</f>
        <v/>
      </c>
      <c r="BY407" s="409" t="str">
        <f>IF(AND('[1]Multi-Field'!$E$17=[1]Lists!BF407,'[1]Multi-Field'!$F$17="Drained"),BI407,IF(AND('[1]Multi-Field'!$E$17=[1]Lists!BF407,'[1]Multi-Field'!$F$17="undrained"),BH407,""))</f>
        <v/>
      </c>
      <c r="BZ407" s="409" t="str">
        <f>IF(AND('[1]Multi-Field'!$E$18=[1]Lists!BF407,'[1]Multi-Field'!$F$18="Drained"),BI407,IF(AND('[1]Multi-Field'!$E$18=[1]Lists!BF407,'[1]Multi-Field'!$F$18="undrained"),BH407,""))</f>
        <v/>
      </c>
      <c r="CA407" s="409" t="str">
        <f>IF(AND('[1]Multi-Field'!$E$19=[1]Lists!BF407,'[1]Multi-Field'!$F$19="Drained"),BI407,IF(AND('[1]Multi-Field'!$E$19=[1]Lists!BF407,'[1]Multi-Field'!$F$19="undrained"),BH407,""))</f>
        <v/>
      </c>
      <c r="CB407" s="409" t="str">
        <f>IF(AND('[1]Multi-Field'!$E$20=[1]Lists!BF407,'[1]Multi-Field'!$F$20="Drained"),BI407,IF(AND('[1]Multi-Field'!$E$20=[1]Lists!BF407,'[1]Multi-Field'!$F$20="undrained"),BH407,""))</f>
        <v/>
      </c>
      <c r="CC407" s="409" t="str">
        <f>IF(AND('[1]Multi-Field'!$E$21=[1]Lists!BF407,'[1]Multi-Field'!$F$21="Drained"),BI407,IF(AND('[1]Multi-Field'!$E$21=[1]Lists!BF407,'[1]Multi-Field'!$F$21="undrained"),BH407,""))</f>
        <v/>
      </c>
      <c r="CD407" s="409" t="str">
        <f>IF(AND('[1]Multi-Field'!$E$22=[1]Lists!BF407,'[1]Multi-Field'!$F$22="Drained"),BI407,IF(AND('[1]Multi-Field'!$E$22=[1]Lists!BF407,'[1]Multi-Field'!$F$22="undrained"),BH407,""))</f>
        <v/>
      </c>
      <c r="CE407" s="409" t="str">
        <f>IF(AND('[1]Multi-Field'!$E$23=[1]Lists!BF407,'[1]Multi-Field'!$F$23="Drained"),BI407,IF(AND('[1]Multi-Field'!$E$23=[1]Lists!BF407,'[1]Multi-Field'!$F$23="undrained"),BH407,""))</f>
        <v/>
      </c>
      <c r="CF407" s="409" t="str">
        <f>IF(AND('[1]Multi-Field'!$E$24=[1]Lists!BF407,'[1]Multi-Field'!$F$24="Drained"),BI407,IF(AND('[1]Multi-Field'!$E$24=[1]Lists!BF407,'[1]Multi-Field'!$F$24="undrained"),BH407,""))</f>
        <v/>
      </c>
      <c r="CG407" s="409" t="str">
        <f>IF(AND('[1]Multi-Field'!$E$25=[1]Lists!BF407,'[1]Multi-Field'!$F$25="Drained"),BI407,IF(AND('[1]Multi-Field'!$E$25=[1]Lists!BF407,'[1]Multi-Field'!$F$25="undrained"),BH407,""))</f>
        <v/>
      </c>
      <c r="CH407" s="409" t="str">
        <f>IF(AND('[1]Multi-Field'!$E$26=[1]Lists!BF407,'[1]Multi-Field'!$F$26="Drained"),BI407,IF(AND('[1]Multi-Field'!$E$26=[1]Lists!BF407,'[1]Multi-Field'!$F$26="undrained"),BH407,""))</f>
        <v/>
      </c>
      <c r="CI407" s="409" t="str">
        <f>IF(AND('[1]Multi-Field'!$E$27=[1]Lists!BF407,'[1]Multi-Field'!$F$27="Drained"),BI407,IF(AND('[1]Multi-Field'!$E$27=[1]Lists!BF407,'[1]Multi-Field'!$F$27="undrained"),BH407,""))</f>
        <v/>
      </c>
      <c r="CJ407" s="409" t="str">
        <f>IF(AND('[1]Multi-Field'!$E$28=[1]Lists!BF407,'[1]Multi-Field'!$F$28="Drained"),BI407,IF(AND('[1]Multi-Field'!$E$28=[1]Lists!BF407,'[1]Multi-Field'!$F$28="undrained"),BH407,""))</f>
        <v/>
      </c>
      <c r="CK407" s="409" t="str">
        <f>IF(AND('[1]Multi-Field'!$E$29=[1]Lists!BF407,'[1]Multi-Field'!$F$29="Drained"),BI407,IF(AND('[1]Multi-Field'!$E$29=[1]Lists!BF407,'[1]Multi-Field'!$F$29="undrained"),BH407,""))</f>
        <v/>
      </c>
      <c r="CL407" s="409" t="str">
        <f>IF(AND('[1]Multi-Field'!$E$30=[1]Lists!BF407,'[1]Multi-Field'!$F$30="Drained"),BI407,IF(AND('[1]Multi-Field'!$E$30=[1]Lists!BF407,'[1]Multi-Field'!$F$30="undrained"),BH407,""))</f>
        <v/>
      </c>
      <c r="CM407" s="409" t="str">
        <f>IF(AND('[1]Multi-Field'!$E$31=[1]Lists!BF407,'[1]Multi-Field'!$F$31="Drained"),BI407,IF(AND('[1]Multi-Field'!$E$31=[1]Lists!BF407,'[1]Multi-Field'!$F$31="undrained"),BH407,""))</f>
        <v/>
      </c>
      <c r="CN407" s="409" t="str">
        <f>IF(AND('[1]Multi-Field'!$E$32=[1]Lists!BF407,'[1]Multi-Field'!$F$32="Drained"),BI407,IF(AND('[1]Multi-Field'!$E$32=[1]Lists!BF407,'[1]Multi-Field'!$F$32="undrained"),BH407,""))</f>
        <v/>
      </c>
      <c r="CO407" s="409" t="str">
        <f>IF(AND('[1]Multi-Field'!$E$33=[1]Lists!BF407,'[1]Multi-Field'!$F$33="Drained"),BI407,IF(AND('[1]Multi-Field'!$E$33=[1]Lists!BF407,'[1]Multi-Field'!$F$33="undrained"),BH407,""))</f>
        <v/>
      </c>
      <c r="CP407" s="409" t="str">
        <f>IF(AND('[1]Multi-Field'!$E$34=[1]Lists!BF407,'[1]Multi-Field'!$F$34="Drained"),BI407,IF(AND('[1]Multi-Field'!$E$34=[1]Lists!BF407,'[1]Multi-Field'!$F$34="undrained"),BH407,""))</f>
        <v/>
      </c>
      <c r="CQ407" s="409" t="str">
        <f>IF(AND('[1]Multi-Field'!$E$35=[1]Lists!BF407,'[1]Multi-Field'!$F$35="Drained"),BI407,IF(AND('[1]Multi-Field'!$E$35=[1]Lists!BF407,'[1]Multi-Field'!$F$35="undrained"),BH407,""))</f>
        <v/>
      </c>
      <c r="CR407" s="409" t="str">
        <f>IF(AND('[1]Multi-Field'!$E$36=[1]Lists!BF407,'[1]Multi-Field'!$F$36="Drained"),BI407,IF(AND('[1]Multi-Field'!$E$36=[1]Lists!BF407,'[1]Multi-Field'!$F$36="undrained"),BH407,""))</f>
        <v/>
      </c>
      <c r="CS407" s="409" t="str">
        <f>IF(AND('[1]Multi-Field'!$E$37=[1]Lists!BF407,'[1]Multi-Field'!$F$37="Drained"),BI407,IF(AND('[1]Multi-Field'!$E$37=[1]Lists!BF407,'[1]Multi-Field'!$F$37="undrained"),BH407,""))</f>
        <v/>
      </c>
      <c r="CT407" s="409" t="str">
        <f>IF(AND('[1]Multi-Field'!$E$38=[1]Lists!BF407,'[1]Multi-Field'!$F$38="Drained"),BI407,IF(AND('[1]Multi-Field'!$E$38=[1]Lists!BF407,'[1]Multi-Field'!$F$38="undrained"),BH407,""))</f>
        <v/>
      </c>
      <c r="CU407" s="409" t="str">
        <f>IF(AND('[1]Multi-Field'!$E$39=[1]Lists!BF407,'[1]Multi-Field'!$F$39="Drained"),BI407,IF(AND('[1]Multi-Field'!$E$39=[1]Lists!BF407,'[1]Multi-Field'!$F$39="undrained"),BH407,""))</f>
        <v/>
      </c>
      <c r="CV407" s="409" t="str">
        <f>IF(AND('[1]Multi-Field'!$E$40=[1]Lists!BF407,'[1]Multi-Field'!$F$40="Drained"),BI407,IF(AND('[1]Multi-Field'!$E$40=[1]Lists!BF407,'[1]Multi-Field'!$F$40="undrained"),BH407,""))</f>
        <v/>
      </c>
      <c r="CW407" s="409" t="str">
        <f>IF(AND('[1]Multi-Field'!$E$41=[1]Lists!BF407,'[1]Multi-Field'!$F$40="Drained"),BI407,IF(AND('[1]Multi-Field'!$E$40=[1]Lists!BF407,'[1]Multi-Field'!$F$40="undrained"),BH407,""))</f>
        <v/>
      </c>
      <c r="CX407" s="409" t="str">
        <f>IF(AND('[1]Multi-Field'!$E$42=[1]Lists!BF407,'[1]Multi-Field'!$F$42="Drained"),BI407,IF(AND('[1]Multi-Field'!$E$42=[1]Lists!BF407,'[1]Multi-Field'!$F$42="undrained"),BH407,""))</f>
        <v/>
      </c>
      <c r="CY407" s="409" t="str">
        <f>IF(AND('[1]Multi-Field'!$E$43=[1]Lists!BF407,'[1]Multi-Field'!$F$43="Drained"),BI407,IF(AND('[1]Multi-Field'!$E$43=[1]Lists!BF407,'[1]Multi-Field'!$F$43="undrained"),BH407,""))</f>
        <v/>
      </c>
      <c r="CZ407" s="409" t="str">
        <f>IF(AND('[1]Multi-Field'!$E$44=[1]Lists!BF407,'[1]Multi-Field'!$F$44="Drained"),BI407,IF(AND('[1]Multi-Field'!$E$44=[1]Lists!BF407,'[1]Multi-Field'!$F$44="undrained"),BH407,""))</f>
        <v/>
      </c>
      <c r="DA407" s="409" t="str">
        <f>IF(AND('[1]Multi-Field'!$E$45=[1]Lists!BF407,'[1]Multi-Field'!$F$45="Drained"),BI407,IF(AND('[1]Multi-Field'!$E$45=[1]Lists!BF407,'[1]Multi-Field'!$F$45="undrained"),BH407,""))</f>
        <v/>
      </c>
      <c r="DB407" s="409" t="str">
        <f>IF(AND('[1]Multi-Field'!$E$46=[1]Lists!BF407,'[1]Multi-Field'!$F$46="Drained"),BI407,IF(AND('[1]Multi-Field'!$E$46=[1]Lists!BF407,'[1]Multi-Field'!$F$46="undrained"),BH407,""))</f>
        <v/>
      </c>
      <c r="DC407" s="409" t="str">
        <f>IF(AND('[1]Multi-Field'!$E$47=[1]Lists!BF407,'[1]Multi-Field'!$F$47="Drained"),BI407,IF(AND('[1]Multi-Field'!$E$47=[1]Lists!BF407,'[1]Multi-Field'!$F$47="undrained"),BH407,""))</f>
        <v/>
      </c>
      <c r="DD407" s="409" t="str">
        <f>IF(AND('[1]Multi-Field'!$E$48=[1]Lists!BF407,'[1]Multi-Field'!$F$48="Drained"),BI407,IF(AND('[1]Multi-Field'!$E$48=[1]Lists!BF407,'[1]Multi-Field'!$F$48="undrained"),BH407,""))</f>
        <v/>
      </c>
      <c r="DE407" s="409" t="str">
        <f>IF(AND('[1]Multi-Field'!$E$49=[1]Lists!BF407,'[1]Multi-Field'!$F$49="Drained"),BI407,IF(AND('[1]Multi-Field'!$E$49=[1]Lists!BF407,'[1]Multi-Field'!$F$9="undrained"),BH407,""))</f>
        <v/>
      </c>
      <c r="DF407" s="409" t="str">
        <f>IF(AND('[1]Multi-Field'!$E$50=[1]Lists!BF407,'[1]Multi-Field'!$F$50="Drained"),BI407,IF(AND('[1]Multi-Field'!$E$50=[1]Lists!BF407,'[1]Multi-Field'!$F$50="undrained"),BH407,""))</f>
        <v/>
      </c>
      <c r="DG407" s="409" t="str">
        <f>IF(AND('[1]Multi-Field'!$E$51=[1]Lists!BF407,'[1]Multi-Field'!$F$51="Drained"),BI407,IF(AND('[1]Multi-Field'!$E$51=[1]Lists!BF407,'[1]Multi-Field'!$F$51="undrained"),BH407,""))</f>
        <v/>
      </c>
      <c r="DH407" s="409" t="str">
        <f>IF(AND('[1]Multi-Field'!$E$52=[1]Lists!BF407,'[1]Multi-Field'!$F$52="Drained"),BI407,IF(AND('[1]Multi-Field'!$E$52=[1]Lists!BF407,'[1]Multi-Field'!$F$52="undrained"),BH407,""))</f>
        <v/>
      </c>
      <c r="DI407" s="409" t="str">
        <f>IF(AND('[1]Multi-Field'!$E$53=[1]Lists!BF407,'[1]Multi-Field'!$F$53="Drained"),BI407,IF(AND('[1]Multi-Field'!$E$53=[1]Lists!BF407,'[1]Multi-Field'!$F$53="undrained"),BH407,""))</f>
        <v/>
      </c>
      <c r="DJ407" s="409" t="str">
        <f>IF(AND('[1]Multi-Field'!$E$54=[1]Lists!BF407,'[1]Multi-Field'!$F$54="Drained"),BI407,IF(AND('[1]Multi-Field'!$E$54=[1]Lists!BF407,'[1]Multi-Field'!$F$54="undrained"),BH407,""))</f>
        <v/>
      </c>
      <c r="DK407" s="409" t="str">
        <f>IF(AND('[1]Multi-Field'!$E$55=[1]Lists!BF407,'[1]Multi-Field'!$F$55="Drained"),BI407,IF(AND('[1]Multi-Field'!$E$55=[1]Lists!BF407,'[1]Multi-Field'!$F$55="undrained"),BH407,""))</f>
        <v/>
      </c>
      <c r="DL407" s="409" t="str">
        <f>IF(AND('[1]Multi-Field'!$E$56=[1]Lists!BF407,'[1]Multi-Field'!$F$56="Drained"),BI407,IF(AND('[1]Multi-Field'!$E$56=[1]Lists!BF407,'[1]Multi-Field'!$F$56="undrained"),BH407,""))</f>
        <v/>
      </c>
      <c r="DM407" s="409" t="str">
        <f>IF(AND('[1]Multi-Field'!$E$57=[1]Lists!BF407,'[1]Multi-Field'!$F$57="Drained"),BI407,IF(AND('[1]Multi-Field'!$E$57=[1]Lists!BF407,'[1]Multi-Field'!$F$57="undrained"),BH407,""))</f>
        <v/>
      </c>
      <c r="DN407" s="409" t="str">
        <f>IF(AND('[1]Multi-Field'!$E$58=[1]Lists!BF407,'[1]Multi-Field'!$F$58="Drained"),BI407,IF(AND('[1]Multi-Field'!$E$58=[1]Lists!BF407,'[1]Multi-Field'!$F$58="undrained"),BH407,""))</f>
        <v/>
      </c>
      <c r="DO407" s="409" t="str">
        <f>IF(AND('[1]Multi-Field'!$E$59=[1]Lists!BF407,'[1]Multi-Field'!$F$59="Drained"),BI407,IF(AND('[1]Multi-Field'!$E$59=[1]Lists!BF407,'[1]Multi-Field'!$F$59="undrained"),BH407,""))</f>
        <v/>
      </c>
      <c r="DP407" s="409" t="str">
        <f>IF(AND('[1]Multi-Field'!$E$60=[1]Lists!BF407,'[1]Multi-Field'!$F$60="Drained"),BI407,IF(AND('[1]Multi-Field'!$E$60=[1]Lists!BF407,'[1]Multi-Field'!$F$60="undrained"),BH407,""))</f>
        <v/>
      </c>
      <c r="DQ407" s="409" t="str">
        <f>IF(AND('[1]Multi-Field'!$E$61=[1]Lists!BF407,'[1]Multi-Field'!$F$61="Drained"),BI407,IF(AND('[1]Multi-Field'!$E$61=[1]Lists!BF407,'[1]Multi-Field'!$F$61="undrained"),BH407,""))</f>
        <v/>
      </c>
      <c r="DR407" s="409" t="str">
        <f>IF(AND('[1]Multi-Field'!$E$62=[1]Lists!BF407,'[1]Multi-Field'!$F$62="Drained"),BI407,IF(AND('[1]Multi-Field'!$E$62=[1]Lists!BF407,'[1]Multi-Field'!$F$62="undrained"),BH407,""))</f>
        <v/>
      </c>
      <c r="DS407" s="409" t="str">
        <f>IF(AND('[1]Multi-Field'!$E$63=[1]Lists!BF407,'[1]Multi-Field'!$F$63="Drained"),BI407,IF(AND('[1]Multi-Field'!$E$63=[1]Lists!BF407,'[1]Multi-Field'!$F$63="undrained"),BH407,""))</f>
        <v/>
      </c>
      <c r="DT407" s="409" t="str">
        <f>IF(AND('[1]Multi-Field'!$E$64=[1]Lists!BF407,'[1]Multi-Field'!$F$64="Drained"),BI407,IF(AND('[1]Multi-Field'!$E$64=[1]Lists!BF407,'[1]Multi-Field'!$F$64="undrained"),BH407,""))</f>
        <v/>
      </c>
      <c r="DU407" s="409" t="str">
        <f>IF(AND('[1]Multi-Field'!$E$65=[1]Lists!BF407,'[1]Multi-Field'!$F$65="Drained"),BI407,IF(AND('[1]Multi-Field'!$E$65=[1]Lists!BF407,'[1]Multi-Field'!$F$65="undrained"),BH407,""))</f>
        <v/>
      </c>
      <c r="DV407" s="409" t="str">
        <f>IF(AND('[1]Multi-Field'!$E$66=[1]Lists!BF407,'[1]Multi-Field'!$F$66="Drained"),BI407,IF(AND('[1]Multi-Field'!$E$66=[1]Lists!BF407,'[1]Multi-Field'!$F$66="undrained"),BH407,""))</f>
        <v/>
      </c>
      <c r="DW407" s="409" t="str">
        <f>IF(AND('[1]Multi-Field'!$E$67=[1]Lists!BF407,'[1]Multi-Field'!$F$67="Drained"),BI407,IF(AND('[1]Multi-Field'!$E$67=[1]Lists!BF407,'[1]Multi-Field'!$F$67="undrained"),BH407,""))</f>
        <v/>
      </c>
      <c r="DX407" s="409" t="str">
        <f>IF(AND('[1]Multi-Field'!$E$68=[1]Lists!BF407,'[1]Multi-Field'!$F$68="Drained"),BI407,IF(AND('[1]Multi-Field'!$E$68=[1]Lists!BF407,'[1]Multi-Field'!$F$68="undrained"),BH407,""))</f>
        <v/>
      </c>
      <c r="DY407" s="409" t="str">
        <f>IF(AND('[1]Multi-Field'!$E$69=[1]Lists!BF407,'[1]Multi-Field'!$F$69="Drained"),BI407,IF(AND('[1]Multi-Field'!$E$69=[1]Lists!BF407,'[1]Multi-Field'!$F$69="undrained"),BH407,""))</f>
        <v/>
      </c>
      <c r="DZ407" s="409" t="str">
        <f>IF(AND('[1]Multi-Field'!$E$70=[1]Lists!BF407,'[1]Multi-Field'!$F$70="Drained"),BI407,IF(AND('[1]Multi-Field'!$E$70=[1]Lists!BF407,'[1]Multi-Field'!$F$70="undrained"),BH407,""))</f>
        <v/>
      </c>
      <c r="EA407" s="409" t="str">
        <f>IF(AND('[1]Multi-Field'!$E$71=[1]Lists!BF407,'[1]Multi-Field'!$F$71="Drained"),BI407,IF(AND('[1]Multi-Field'!$E$71=[1]Lists!BF407,'[1]Multi-Field'!$F$71="undrained"),BH407,""))</f>
        <v/>
      </c>
      <c r="EB407" s="409" t="str">
        <f>IF(AND('[1]Multi-Field'!$E$72=[1]Lists!BF407,'[1]Multi-Field'!$F$72="Drained"),BI407,IF(AND('[1]Multi-Field'!$E$72=[1]Lists!BF407,'[1]Multi-Field'!$F$72="undrained"),BH407,""))</f>
        <v/>
      </c>
      <c r="EC407" s="409" t="str">
        <f>IF(AND('[1]Multi-Field'!$E$73=[1]Lists!BF407,'[1]Multi-Field'!$F$73="Drained"),BI407,IF(AND('[1]Multi-Field'!$E$73=[1]Lists!BF407,'[1]Multi-Field'!$F$73="undrained"),BH407,""))</f>
        <v/>
      </c>
      <c r="ED407" s="409" t="str">
        <f>IF(AND('[1]Multi-Field'!$E$74=[1]Lists!BF407,'[1]Multi-Field'!$F$74="Drained"),BI407,IF(AND('[1]Multi-Field'!$E$74=[1]Lists!BF407,'[1]Multi-Field'!$F$74="undrained"),BH407,""))</f>
        <v/>
      </c>
      <c r="EE407" s="409" t="str">
        <f>IF(AND('[1]Multi-Field'!$E$75=[1]Lists!BF407,'[1]Multi-Field'!$F$75="Drained"),BI407,IF(AND('[1]Multi-Field'!$E$75=[1]Lists!BF407,'[1]Multi-Field'!$F$75="undrained"),BH407,""))</f>
        <v/>
      </c>
      <c r="EF407" s="409" t="str">
        <f>IF(AND('[1]Multi-Field'!$E$76=[1]Lists!BF407,'[1]Multi-Field'!$F$76="Drained"),BI407,IF(AND('[1]Multi-Field'!$E$76=[1]Lists!BF407,'[1]Multi-Field'!$F$6="undrained"),BH407,""))</f>
        <v/>
      </c>
      <c r="EG407" s="409" t="str">
        <f>IF(AND('[1]Multi-Field'!$E$77=[1]Lists!BF407,'[1]Multi-Field'!$F$77="Drained"),BI407,IF(AND('[1]Multi-Field'!$E$77=[1]Lists!BF407,'[1]Multi-Field'!$F$77="undrained"),BH407,""))</f>
        <v/>
      </c>
      <c r="EH407" s="409" t="str">
        <f>IF(AND('[1]Multi-Field'!$E$78=[1]Lists!BF407,'[1]Multi-Field'!$F$78="Drained"),BI407,IF(AND('[1]Multi-Field'!$E$78=[1]Lists!BF407,'[1]Multi-Field'!$F$78="undrained"),BH407,""))</f>
        <v/>
      </c>
      <c r="EI407" s="409" t="str">
        <f>IF(AND('[1]Multi-Field'!$E$79=[1]Lists!BF407,'[1]Multi-Field'!$F$79="Drained"),BI407,IF(AND('[1]Multi-Field'!$E$79=[1]Lists!BF407,'[1]Multi-Field'!$F$79="undrained"),BH407,""))</f>
        <v/>
      </c>
      <c r="EJ407" s="409" t="str">
        <f>IF(AND('[1]Multi-Field'!$E$80=[1]Lists!BF407,'[1]Multi-Field'!$F$80="Drained"),BI407,IF(AND('[1]Multi-Field'!$E$80=[1]Lists!BF407,'[1]Multi-Field'!$F$80="undrained"),BH407,""))</f>
        <v/>
      </c>
      <c r="EK407" s="409" t="str">
        <f>IF(AND('[1]Multi-Field'!$E$81=[1]Lists!BF407,'[1]Multi-Field'!$F$81="Drained"),BI407,IF(AND('[1]Multi-Field'!$E$81=[1]Lists!BF407,'[1]Multi-Field'!$F$81="undrained"),BH407,""))</f>
        <v/>
      </c>
      <c r="EL407" s="409" t="str">
        <f>IF(AND('[1]Multi-Field'!$E$82=[1]Lists!BF407,'[1]Multi-Field'!$F$82="Drained"),BI407,IF(AND('[1]Multi-Field'!$E$82=[1]Lists!BF407,'[1]Multi-Field'!$F$82="undrained"),BH407,""))</f>
        <v/>
      </c>
      <c r="EM407" s="409" t="str">
        <f>IF(AND('[1]Multi-Field'!$E$83=[1]Lists!BF407,'[1]Multi-Field'!$F$83="Drained"),BI407,IF(AND('[1]Multi-Field'!$E$83=[1]Lists!BF407,'[1]Multi-Field'!$F$83="undrained"),BH407,""))</f>
        <v/>
      </c>
      <c r="EN407" s="409" t="str">
        <f>IF(AND('[1]Multi-Field'!$E$84=[1]Lists!BF407,'[1]Multi-Field'!$F$84="Drained"),BI407,IF(AND('[1]Multi-Field'!$E$84=[1]Lists!BF407,'[1]Multi-Field'!$F$84="undrained"),BH407,""))</f>
        <v/>
      </c>
      <c r="EO407" s="409" t="str">
        <f>IF(AND('[1]Multi-Field'!$E$85=[1]Lists!BF407,'[1]Multi-Field'!$F$85="Drained"),BI407,IF(AND('[1]Multi-Field'!$E$85=[1]Lists!BF407,'[1]Multi-Field'!$F$85="undrained"),BH407,""))</f>
        <v/>
      </c>
      <c r="EP407" s="409" t="str">
        <f>IF(AND('[1]Multi-Field'!$E$86=[1]Lists!BF407,'[1]Multi-Field'!$F$86="Drained"),BI407,IF(AND('[1]Multi-Field'!$E$86=[1]Lists!BF407,'[1]Multi-Field'!$F$86="undrained"),BH407,""))</f>
        <v/>
      </c>
      <c r="EQ407" s="409" t="str">
        <f>IF(AND('[1]Multi-Field'!$E$87=[1]Lists!BF407,'[1]Multi-Field'!$F$87="Drained"),BI407,IF(AND('[1]Multi-Field'!$E$87=[1]Lists!BF407,'[1]Multi-Field'!$F$87="undrained"),BH407,""))</f>
        <v/>
      </c>
      <c r="ER407" s="409" t="str">
        <f>IF(AND('[1]Multi-Field'!$E$88=[1]Lists!BF407,'[1]Multi-Field'!$F$88="Drained"),BI407,IF(AND('[1]Multi-Field'!$E$88=[1]Lists!BF407,'[1]Multi-Field'!$F$88="undrained"),BH407,""))</f>
        <v/>
      </c>
      <c r="ES407" s="409" t="str">
        <f>IF(AND('[1]Multi-Field'!$E$89=[1]Lists!BF407,'[1]Multi-Field'!$F$89="Drained"),BI407,IF(AND('[1]Multi-Field'!$E$89=[1]Lists!BF407,'[1]Multi-Field'!$F$89="undrained"),BH407,""))</f>
        <v/>
      </c>
      <c r="ET407" s="409" t="str">
        <f>IF(AND('[1]Multi-Field'!$E$90=[1]Lists!BF407,'[1]Multi-Field'!$F$90="Drained"),BI407,IF(AND('[1]Multi-Field'!$E$90=[1]Lists!BF407,'[1]Multi-Field'!$F$90="undrained"),BH407,""))</f>
        <v/>
      </c>
      <c r="EU407" s="409" t="str">
        <f>IF(AND('[1]Multi-Field'!$E$91=[1]Lists!BF407,'[1]Multi-Field'!$F$91="Drained"),BI407,IF(AND('[1]Multi-Field'!$E$91=[1]Lists!BF407,'[1]Multi-Field'!$F$91="undrained"),BH407,""))</f>
        <v/>
      </c>
      <c r="EV407" s="409" t="str">
        <f>IF(AND('[1]Multi-Field'!$E$92=[1]Lists!BF407,'[1]Multi-Field'!$F$92="Drained"),BI407,IF(AND('[1]Multi-Field'!$E$92=[1]Lists!BF407,'[1]Multi-Field'!$F$92="undrained"),BH407,""))</f>
        <v/>
      </c>
      <c r="EW407" s="409" t="str">
        <f>IF(AND('[1]Multi-Field'!$E$93=[1]Lists!BF407,'[1]Multi-Field'!$F$93="Drained"),BI407,IF(AND('[1]Multi-Field'!$E$93=[1]Lists!BF407,'[1]Multi-Field'!$F$93="undrained"),BH407,""))</f>
        <v/>
      </c>
      <c r="EX407" s="409" t="str">
        <f>IF(AND('[1]Multi-Field'!$E$94=[1]Lists!BF407,'[1]Multi-Field'!$F$94="Drained"),BI407,IF(AND('[1]Multi-Field'!$E$94=[1]Lists!BF407,'[1]Multi-Field'!$F$94="undrained"),BH407,""))</f>
        <v/>
      </c>
      <c r="EY407" s="409" t="str">
        <f>IF(AND('[1]Multi-Field'!$E$95=[1]Lists!BF407,'[1]Multi-Field'!$F$95="Drained"),BI407,IF(AND('[1]Multi-Field'!$E$95=[1]Lists!BF407,'[1]Multi-Field'!$F$95="undrained"),BH407,""))</f>
        <v/>
      </c>
      <c r="EZ407" s="409" t="str">
        <f>IF(AND('[1]Multi-Field'!$E$96=[1]Lists!BF407,'[1]Multi-Field'!$F$96="Drained"),BI407,IF(AND('[1]Multi-Field'!$E$96=[1]Lists!BF407,'[1]Multi-Field'!$F$96="undrained"),BH407,""))</f>
        <v/>
      </c>
      <c r="FA407" s="409" t="str">
        <f>IF(AND('[1]Multi-Field'!$E$97=[1]Lists!BF407,'[1]Multi-Field'!$F$97="Drained"),BI407,IF(AND('[1]Multi-Field'!$E$97=[1]Lists!BF407,'[1]Multi-Field'!$F$97="undrained"),BH407,""))</f>
        <v/>
      </c>
      <c r="FB407" s="409" t="str">
        <f>IF(AND('[1]Multi-Field'!$E$98=[1]Lists!BF407,'[1]Multi-Field'!$F$98="Drained"),BI407,IF(AND('[1]Multi-Field'!$E$98=[1]Lists!BF407,'[1]Multi-Field'!$F$98="undrained"),BH407,""))</f>
        <v/>
      </c>
      <c r="FC407" s="409" t="str">
        <f>IF(AND('[1]Multi-Field'!$E$99=[1]Lists!BF407,'[1]Multi-Field'!$F$99="Drained"),BI407,IF(AND('[1]Multi-Field'!$E$99=[1]Lists!BF407,'[1]Multi-Field'!$F$99="undrained"),BH407,""))</f>
        <v/>
      </c>
      <c r="FD407" s="409" t="str">
        <f>IF(AND('[1]Multi-Field'!$E$100=[1]Lists!BF407,'[1]Multi-Field'!$F$100="Drained"),BI407,IF(AND('[1]Multi-Field'!$E$100=[1]Lists!BF407,'[1]Multi-Field'!$F$100="undrained"),BH407,""))</f>
        <v/>
      </c>
      <c r="FE407" s="409" t="str">
        <f>IF(AND('[1]Multi-Field'!$E$101=[1]Lists!BF407,'[1]Multi-Field'!$F$101="Drained"),BI407,IF(AND('[1]Multi-Field'!$E$101=[1]Lists!BF407,'[1]Multi-Field'!$F$101="undrained"),BH407,""))</f>
        <v/>
      </c>
      <c r="FF407" s="409" t="str">
        <f>IF(AND('[1]Multi-Field'!$E$102=[1]Lists!BF407,'[1]Multi-Field'!$F$102="Drained"),BI407,IF(AND('[1]Multi-Field'!$E$102=[1]Lists!BF407,'[1]Multi-Field'!$F$102="undrained"),BH407,""))</f>
        <v/>
      </c>
      <c r="FG407" s="409" t="str">
        <f>IF(AND('[1]Multi-Field'!$E$103=[1]Lists!BF407,'[1]Multi-Field'!$F$103="Drained"),BI407,IF(AND('[1]Multi-Field'!$E$103=[1]Lists!BF407,'[1]Multi-Field'!$F$103="undrained"),BH407,""))</f>
        <v/>
      </c>
      <c r="FH407" s="409" t="str">
        <f>IF(AND('[1]Multi-Field'!$E$104=[1]Lists!BF407,'[1]Multi-Field'!$F$104="Drained"),BI407,IF(AND('[1]Multi-Field'!$E$104=[1]Lists!BF407,'[1]Multi-Field'!$F$104="undrained"),BH407,""))</f>
        <v/>
      </c>
      <c r="FI407" s="409" t="str">
        <f>IF(AND('[1]Multi-Field'!$E$105=[1]Lists!BF407,'[1]Multi-Field'!$F$105="Drained"),BI407,IF(AND('[1]Multi-Field'!$E$105=[1]Lists!BF407,'[1]Multi-Field'!$F$105="undrained"),BH407,""))</f>
        <v/>
      </c>
      <c r="FJ407" s="409" t="str">
        <f>IF(AND('[1]Multi-Field'!$E$106=[1]Lists!BF407,'[1]Multi-Field'!$F$106="Drained"),BI407,IF(AND('[1]Multi-Field'!$E$106=[1]Lists!BF407,'[1]Multi-Field'!$F$106="undrained"),BH407,""))</f>
        <v/>
      </c>
      <c r="FK407" s="409" t="str">
        <f>IF(AND('[1]Multi-Field'!$E$107=[1]Lists!BF407,'[1]Multi-Field'!$F$107="Drained"),BI407,IF(AND('[1]Multi-Field'!$E$107=[1]Lists!BF407,'[1]Multi-Field'!$F$107="undrained"),BH407,""))</f>
        <v/>
      </c>
      <c r="FL407" s="409" t="str">
        <f>IF(AND('[1]Multi-Field'!$E$108=[1]Lists!BF407,'[1]Multi-Field'!$F$108="Drained"),BI407,IF(AND('[1]Multi-Field'!$E$108=[1]Lists!BF407,'[1]Multi-Field'!$F$108="undrained"),BH407,""))</f>
        <v/>
      </c>
      <c r="FM407" s="409" t="str">
        <f>IF(AND('[1]Multi-Field'!$E$109=[1]Lists!BF407,'[1]Multi-Field'!$F$109="Drained"),BI407,IF(AND('[1]Multi-Field'!$E$109=[1]Lists!BF407,'[1]Multi-Field'!$F$109="undrained"),BH407,""))</f>
        <v/>
      </c>
      <c r="FN407" s="409" t="str">
        <f>IF(AND('[1]Multi-Field'!$E$110=[1]Lists!BF407,'[1]Multi-Field'!$F$110="Drained"),BI407,IF(AND('[1]Multi-Field'!$E$110=[1]Lists!BF407,'[1]Multi-Field'!$F$110="undrained"),BH407,""))</f>
        <v/>
      </c>
      <c r="FO407" s="409" t="str">
        <f>IF(AND('[1]Multi-Field'!$E$111=[1]Lists!BF407,'[1]Multi-Field'!$F$111="Drained"),BI407,IF(AND('[1]Multi-Field'!$E$111=[1]Lists!BF407,'[1]Multi-Field'!$F$111="undrained"),BH407,""))</f>
        <v/>
      </c>
      <c r="FP407" s="409" t="str">
        <f>IF(AND('[1]Multi-Field'!$E$112=[1]Lists!BF407,'[1]Multi-Field'!$F$112="Drained"),BI407,IF(AND('[1]Multi-Field'!$E$112=[1]Lists!BF407,'[1]Multi-Field'!$F$112="undrained"),BH407,""))</f>
        <v/>
      </c>
      <c r="FQ407" s="409" t="str">
        <f>IF(AND('[1]Multi-Field'!$E$113=[1]Lists!BF407,'[1]Multi-Field'!$F$113="Drained"),BI407,IF(AND('[1]Multi-Field'!$E$113=[1]Lists!BF407,'[1]Multi-Field'!$F$113="undrained"),BH407,""))</f>
        <v/>
      </c>
      <c r="FR407" s="409" t="str">
        <f>IF(AND('[1]Multi-Field'!$E$114=[1]Lists!BF407,'[1]Multi-Field'!$F$114="Drained"),BI407,IF(AND('[1]Multi-Field'!$E$114=[1]Lists!BF407,'[1]Multi-Field'!$F$114="undrained"),BH407,""))</f>
        <v/>
      </c>
      <c r="FS407" s="409" t="str">
        <f>IF(AND('[1]Multi-Field'!$E$115=[1]Lists!BF407,'[1]Multi-Field'!$F$115="Drained"),BI407,IF(AND('[1]Multi-Field'!$E$115=[1]Lists!BF407,'[1]Multi-Field'!$F$115="undrained"),BH407,""))</f>
        <v/>
      </c>
      <c r="FT407" s="409" t="str">
        <f>IF(AND('[1]Multi-Field'!$E$116=[1]Lists!BF407,'[1]Multi-Field'!$F$116="Drained"),BI407,IF(AND('[1]Multi-Field'!$E$116=[1]Lists!BF407,'[1]Multi-Field'!$F$116="undrained"),BH407,""))</f>
        <v/>
      </c>
      <c r="FU407" s="409" t="str">
        <f>IF(AND('[1]Multi-Field'!$E$117=[1]Lists!BF407,'[1]Multi-Field'!$F$117="Drained"),BI407,IF(AND('[1]Multi-Field'!$E$117=[1]Lists!BF407,'[1]Multi-Field'!$F$117="undrained"),BH407,""))</f>
        <v/>
      </c>
      <c r="FV407" s="409" t="str">
        <f>IF(AND('[1]Multi-Field'!$E$118=[1]Lists!BF407,'[1]Multi-Field'!$F$118="Drained"),BI407,IF(AND('[1]Multi-Field'!$E$118=[1]Lists!BF407,'[1]Multi-Field'!$F$118="undrained"),BH407,""))</f>
        <v/>
      </c>
      <c r="FW407" s="409" t="str">
        <f>IF(AND('[1]Multi-Field'!$E$119=[1]Lists!BF407,'[1]Multi-Field'!$F$119="Drained"),BI407,IF(AND('[1]Multi-Field'!$E$119=[1]Lists!BF407,'[1]Multi-Field'!$F$119="undrained"),BH407,""))</f>
        <v/>
      </c>
      <c r="FX407" s="409" t="str">
        <f>IF(AND('[1]Multi-Field'!$E$120=[1]Lists!BF407,'[1]Multi-Field'!$F$120="Drained"),BI407,IF(AND('[1]Multi-Field'!$E$120=[1]Lists!BF407,'[1]Multi-Field'!$F$120="undrained"),BH407,""))</f>
        <v/>
      </c>
      <c r="GC407" s="4">
        <v>1</v>
      </c>
    </row>
    <row r="408" spans="1:185" ht="13.5" customHeight="1">
      <c r="A408" s="7" t="s">
        <v>494</v>
      </c>
      <c r="B408" s="7"/>
      <c r="C408" s="7"/>
      <c r="D408" s="8">
        <v>75</v>
      </c>
      <c r="E408" s="8">
        <f t="shared" si="60"/>
        <v>75</v>
      </c>
      <c r="F408" s="8">
        <f t="shared" si="61"/>
        <v>75</v>
      </c>
      <c r="G408" s="8">
        <v>75</v>
      </c>
      <c r="H408" s="8">
        <v>70</v>
      </c>
      <c r="I408" s="8">
        <f t="shared" si="64"/>
        <v>70</v>
      </c>
      <c r="J408" s="8">
        <f t="shared" si="65"/>
        <v>70</v>
      </c>
      <c r="K408" s="8">
        <v>70</v>
      </c>
      <c r="L408" s="8">
        <v>140</v>
      </c>
      <c r="M408" s="8">
        <f t="shared" si="62"/>
        <v>140</v>
      </c>
      <c r="N408" s="8">
        <f t="shared" si="63"/>
        <v>140</v>
      </c>
      <c r="O408" s="8">
        <v>140</v>
      </c>
      <c r="P408" s="391">
        <v>383</v>
      </c>
      <c r="Q408" s="394"/>
      <c r="R408" s="395" t="b">
        <f>IF(OR('Multi-Field'!AA385=Lists!$AC$42,'Multi-Field'!AA385=Lists!$AC$43),IF('Multi-Field'!Z385="x",(IF('Multi-Field'!AC385=Lists!$Q$11,Lists!$R$11,IF('Multi-Field'!AC385=Lists!$Q$12,Lists!$R$12,IF('Multi-Field'!AC385=Lists!$Q$13,Lists!$R$13,IF('Multi-Field'!AC385=Lists!$Q$14,Lists!$R$14))))),IF('Multi-Field'!X385="x",(IF('Multi-Field'!AC385=Lists!$Q$11,Lists!$S$11,IF('Multi-Field'!AC385=Lists!$Q$12,Lists!$S$12,IF('Multi-Field'!AC385=Lists!$Q$13,Lists!$S$13,IF('Multi-Field'!AC385=Lists!$Q$14,Lists!$S$14))))),IF('Multi-Field'!V385="x",(IF('Multi-Field'!AC385=Lists!$Q$11,Lists!$T$11,IF('Multi-Field'!AC385=Lists!$Q$12,Lists!$T$12,IF('Multi-Field'!AC385=Lists!$Q$13,Lists!$T$13,IF('Multi-Field'!AC385=Lists!$Q$14,Lists!$T$14))))),0))))</f>
        <v>0</v>
      </c>
      <c r="S408" s="395" t="str">
        <f t="shared" si="59"/>
        <v/>
      </c>
      <c r="T408" s="395"/>
      <c r="U408" s="396"/>
      <c r="BF408" s="411" t="s">
        <v>1572</v>
      </c>
      <c r="BG408" s="412">
        <v>3</v>
      </c>
      <c r="BH408" s="412">
        <v>5.5</v>
      </c>
      <c r="BI408" s="412">
        <v>5.5</v>
      </c>
      <c r="BJ408" s="409" t="e">
        <f>IF(AND('[1]Single Field'!#REF!=[1]Lists!BF408,'[1]Single Field'!#REF!="Drained"),"x",IF(AND('[1]Single Field'!#REF!=[1]Lists!BF408,'[1]Single Field'!#REF!="Undrained"),O,""))</f>
        <v>#REF!</v>
      </c>
      <c r="BK408" s="409" t="str">
        <f>IF(AND('[1]Multi-Field'!$E$3=[1]Lists!BF408,'[1]Multi-Field'!$F$3="Drained"),BI408,IF(AND('[1]Multi-Field'!$E$3=BF408,'[1]Multi-Field'!$F$3="undrained"),BH408,""))</f>
        <v/>
      </c>
      <c r="BL408" s="409" t="str">
        <f>IF(AND('[1]Multi-Field'!$E$4=BF408,'[1]Multi-Field'!$F$4="Drained"),BI408,IF(AND('[1]Multi-Field'!$E$4=BF408,'[1]Multi-Field'!$F$4="undrained"),BH408,""))</f>
        <v/>
      </c>
      <c r="BM408" s="409" t="str">
        <f>IF(AND('[1]Multi-Field'!$E$5=BF408,'[1]Multi-Field'!$F$5="Drained"),BI408,IF(AND('[1]Multi-Field'!$E$5=BF408,'[1]Multi-Field'!$F$5="undrained"),BH408,""))</f>
        <v/>
      </c>
      <c r="BN408" s="409" t="str">
        <f>IF(AND('[1]Multi-Field'!$E$6=BF408,'[1]Multi-Field'!$F$6="Drained"),BI408,IF(AND('[1]Multi-Field'!$E$6=BF408,'[1]Multi-Field'!$F$6="undrained"),BH408,""))</f>
        <v/>
      </c>
      <c r="BO408" s="409" t="str">
        <f>IF(AND('[1]Multi-Field'!$E$7=BF408,'[1]Multi-Field'!$F$7="Drained"),BI408,IF(AND('[1]Multi-Field'!$E$7=BF408,'[1]Multi-Field'!$F$7="undrained"),BH408,""))</f>
        <v/>
      </c>
      <c r="BP408" s="409" t="str">
        <f>IF(AND('[1]Multi-Field'!$E$8=BF408,'[1]Multi-Field'!$F$8="Drained"),BI408,IF(AND('[1]Multi-Field'!$E$8=BF408,'[1]Multi-Field'!$F$8="undrained"),BH408,""))</f>
        <v/>
      </c>
      <c r="BQ408" s="409" t="str">
        <f>IF(AND('[1]Multi-Field'!$E$9=BF408,'[1]Multi-Field'!$F$9="Drained"),BI408,IF(AND('[1]Multi-Field'!$E$9=BF408,'[1]Multi-Field'!$F$9="undrained"),BH408,""))</f>
        <v/>
      </c>
      <c r="BR408" s="409" t="str">
        <f>IF(AND('[1]Multi-Field'!$E$10=BF408,'[1]Multi-Field'!$F$10="Drained"),BI408,IF(AND('[1]Multi-Field'!$E$10=BF408,'[1]Multi-Field'!$F$10="undrained"),BH408,""))</f>
        <v/>
      </c>
      <c r="BS408" s="409" t="str">
        <f>IF(AND('[1]Multi-Field'!$E$11=BF408,'[1]Multi-Field'!$F$11="Drained"),BI408,IF(AND('[1]Multi-Field'!$E$11=BF408,'[1]Multi-Field'!$F$11="undrained"),BH408,""))</f>
        <v/>
      </c>
      <c r="BT408" s="409" t="str">
        <f>IF(AND('[1]Multi-Field'!$E$12=BF408,'[1]Multi-Field'!$F$12="Drained"),BI408,IF(AND('[1]Multi-Field'!$E$12=BF408,'[1]Multi-Field'!$F$12="undrained"),BH408,""))</f>
        <v/>
      </c>
      <c r="BU408" s="409" t="str">
        <f>IF(AND('[1]Multi-Field'!$E$13=BF408,'[1]Multi-Field'!$F$13="Drained"),BI408,IF(AND('[1]Multi-Field'!$E$3=BF408,'[1]Multi-Field'!$F$13="undrained"),BH408,""))</f>
        <v/>
      </c>
      <c r="BV408" s="409" t="str">
        <f>IF(AND('[1]Multi-Field'!$E$14=BF408,'[1]Multi-Field'!$F$14="Drained"),BI408,IF(AND('[1]Multi-Field'!$E$14=BF408,'[1]Multi-Field'!$F$14="undrained"),BH408,""))</f>
        <v/>
      </c>
      <c r="BW408" s="409" t="str">
        <f>IF(AND('[1]Multi-Field'!$E$15=BF408,'[1]Multi-Field'!$F$15="Drained"),BI408,IF(AND('[1]Multi-Field'!$E$15=BF408,'[1]Multi-Field'!$F$15="undrained"),BH408,""))</f>
        <v/>
      </c>
      <c r="BX408" s="409" t="str">
        <f>IF(AND('[1]Multi-Field'!$E$16=[1]Lists!BF408,'[1]Multi-Field'!$F$16="Drained"),BI408,IF(AND('[1]Multi-Field'!$E$16=[1]Lists!BF408,'[1]Multi-Field'!$F$16="undrained"),BH408,""))</f>
        <v/>
      </c>
      <c r="BY408" s="409" t="str">
        <f>IF(AND('[1]Multi-Field'!$E$17=[1]Lists!BF408,'[1]Multi-Field'!$F$17="Drained"),BI408,IF(AND('[1]Multi-Field'!$E$17=[1]Lists!BF408,'[1]Multi-Field'!$F$17="undrained"),BH408,""))</f>
        <v/>
      </c>
      <c r="BZ408" s="409" t="str">
        <f>IF(AND('[1]Multi-Field'!$E$18=[1]Lists!BF408,'[1]Multi-Field'!$F$18="Drained"),BI408,IF(AND('[1]Multi-Field'!$E$18=[1]Lists!BF408,'[1]Multi-Field'!$F$18="undrained"),BH408,""))</f>
        <v/>
      </c>
      <c r="CA408" s="409" t="str">
        <f>IF(AND('[1]Multi-Field'!$E$19=[1]Lists!BF408,'[1]Multi-Field'!$F$19="Drained"),BI408,IF(AND('[1]Multi-Field'!$E$19=[1]Lists!BF408,'[1]Multi-Field'!$F$19="undrained"),BH408,""))</f>
        <v/>
      </c>
      <c r="CB408" s="409" t="str">
        <f>IF(AND('[1]Multi-Field'!$E$20=[1]Lists!BF408,'[1]Multi-Field'!$F$20="Drained"),BI408,IF(AND('[1]Multi-Field'!$E$20=[1]Lists!BF408,'[1]Multi-Field'!$F$20="undrained"),BH408,""))</f>
        <v/>
      </c>
      <c r="CC408" s="409" t="str">
        <f>IF(AND('[1]Multi-Field'!$E$21=[1]Lists!BF408,'[1]Multi-Field'!$F$21="Drained"),BI408,IF(AND('[1]Multi-Field'!$E$21=[1]Lists!BF408,'[1]Multi-Field'!$F$21="undrained"),BH408,""))</f>
        <v/>
      </c>
      <c r="CD408" s="409" t="str">
        <f>IF(AND('[1]Multi-Field'!$E$22=[1]Lists!BF408,'[1]Multi-Field'!$F$22="Drained"),BI408,IF(AND('[1]Multi-Field'!$E$22=[1]Lists!BF408,'[1]Multi-Field'!$F$22="undrained"),BH408,""))</f>
        <v/>
      </c>
      <c r="CE408" s="409" t="str">
        <f>IF(AND('[1]Multi-Field'!$E$23=[1]Lists!BF408,'[1]Multi-Field'!$F$23="Drained"),BI408,IF(AND('[1]Multi-Field'!$E$23=[1]Lists!BF408,'[1]Multi-Field'!$F$23="undrained"),BH408,""))</f>
        <v/>
      </c>
      <c r="CF408" s="409" t="str">
        <f>IF(AND('[1]Multi-Field'!$E$24=[1]Lists!BF408,'[1]Multi-Field'!$F$24="Drained"),BI408,IF(AND('[1]Multi-Field'!$E$24=[1]Lists!BF408,'[1]Multi-Field'!$F$24="undrained"),BH408,""))</f>
        <v/>
      </c>
      <c r="CG408" s="409" t="str">
        <f>IF(AND('[1]Multi-Field'!$E$25=[1]Lists!BF408,'[1]Multi-Field'!$F$25="Drained"),BI408,IF(AND('[1]Multi-Field'!$E$25=[1]Lists!BF408,'[1]Multi-Field'!$F$25="undrained"),BH408,""))</f>
        <v/>
      </c>
      <c r="CH408" s="409" t="str">
        <f>IF(AND('[1]Multi-Field'!$E$26=[1]Lists!BF408,'[1]Multi-Field'!$F$26="Drained"),BI408,IF(AND('[1]Multi-Field'!$E$26=[1]Lists!BF408,'[1]Multi-Field'!$F$26="undrained"),BH408,""))</f>
        <v/>
      </c>
      <c r="CI408" s="409" t="str">
        <f>IF(AND('[1]Multi-Field'!$E$27=[1]Lists!BF408,'[1]Multi-Field'!$F$27="Drained"),BI408,IF(AND('[1]Multi-Field'!$E$27=[1]Lists!BF408,'[1]Multi-Field'!$F$27="undrained"),BH408,""))</f>
        <v/>
      </c>
      <c r="CJ408" s="409" t="str">
        <f>IF(AND('[1]Multi-Field'!$E$28=[1]Lists!BF408,'[1]Multi-Field'!$F$28="Drained"),BI408,IF(AND('[1]Multi-Field'!$E$28=[1]Lists!BF408,'[1]Multi-Field'!$F$28="undrained"),BH408,""))</f>
        <v/>
      </c>
      <c r="CK408" s="409" t="str">
        <f>IF(AND('[1]Multi-Field'!$E$29=[1]Lists!BF408,'[1]Multi-Field'!$F$29="Drained"),BI408,IF(AND('[1]Multi-Field'!$E$29=[1]Lists!BF408,'[1]Multi-Field'!$F$29="undrained"),BH408,""))</f>
        <v/>
      </c>
      <c r="CL408" s="409" t="str">
        <f>IF(AND('[1]Multi-Field'!$E$30=[1]Lists!BF408,'[1]Multi-Field'!$F$30="Drained"),BI408,IF(AND('[1]Multi-Field'!$E$30=[1]Lists!BF408,'[1]Multi-Field'!$F$30="undrained"),BH408,""))</f>
        <v/>
      </c>
      <c r="CM408" s="409" t="str">
        <f>IF(AND('[1]Multi-Field'!$E$31=[1]Lists!BF408,'[1]Multi-Field'!$F$31="Drained"),BI408,IF(AND('[1]Multi-Field'!$E$31=[1]Lists!BF408,'[1]Multi-Field'!$F$31="undrained"),BH408,""))</f>
        <v/>
      </c>
      <c r="CN408" s="409" t="str">
        <f>IF(AND('[1]Multi-Field'!$E$32=[1]Lists!BF408,'[1]Multi-Field'!$F$32="Drained"),BI408,IF(AND('[1]Multi-Field'!$E$32=[1]Lists!BF408,'[1]Multi-Field'!$F$32="undrained"),BH408,""))</f>
        <v/>
      </c>
      <c r="CO408" s="409" t="str">
        <f>IF(AND('[1]Multi-Field'!$E$33=[1]Lists!BF408,'[1]Multi-Field'!$F$33="Drained"),BI408,IF(AND('[1]Multi-Field'!$E$33=[1]Lists!BF408,'[1]Multi-Field'!$F$33="undrained"),BH408,""))</f>
        <v/>
      </c>
      <c r="CP408" s="409" t="str">
        <f>IF(AND('[1]Multi-Field'!$E$34=[1]Lists!BF408,'[1]Multi-Field'!$F$34="Drained"),BI408,IF(AND('[1]Multi-Field'!$E$34=[1]Lists!BF408,'[1]Multi-Field'!$F$34="undrained"),BH408,""))</f>
        <v/>
      </c>
      <c r="CQ408" s="409" t="str">
        <f>IF(AND('[1]Multi-Field'!$E$35=[1]Lists!BF408,'[1]Multi-Field'!$F$35="Drained"),BI408,IF(AND('[1]Multi-Field'!$E$35=[1]Lists!BF408,'[1]Multi-Field'!$F$35="undrained"),BH408,""))</f>
        <v/>
      </c>
      <c r="CR408" s="409" t="str">
        <f>IF(AND('[1]Multi-Field'!$E$36=[1]Lists!BF408,'[1]Multi-Field'!$F$36="Drained"),BI408,IF(AND('[1]Multi-Field'!$E$36=[1]Lists!BF408,'[1]Multi-Field'!$F$36="undrained"),BH408,""))</f>
        <v/>
      </c>
      <c r="CS408" s="409" t="str">
        <f>IF(AND('[1]Multi-Field'!$E$37=[1]Lists!BF408,'[1]Multi-Field'!$F$37="Drained"),BI408,IF(AND('[1]Multi-Field'!$E$37=[1]Lists!BF408,'[1]Multi-Field'!$F$37="undrained"),BH408,""))</f>
        <v/>
      </c>
      <c r="CT408" s="409" t="str">
        <f>IF(AND('[1]Multi-Field'!$E$38=[1]Lists!BF408,'[1]Multi-Field'!$F$38="Drained"),BI408,IF(AND('[1]Multi-Field'!$E$38=[1]Lists!BF408,'[1]Multi-Field'!$F$38="undrained"),BH408,""))</f>
        <v/>
      </c>
      <c r="CU408" s="409" t="str">
        <f>IF(AND('[1]Multi-Field'!$E$39=[1]Lists!BF408,'[1]Multi-Field'!$F$39="Drained"),BI408,IF(AND('[1]Multi-Field'!$E$39=[1]Lists!BF408,'[1]Multi-Field'!$F$39="undrained"),BH408,""))</f>
        <v/>
      </c>
      <c r="CV408" s="409" t="str">
        <f>IF(AND('[1]Multi-Field'!$E$40=[1]Lists!BF408,'[1]Multi-Field'!$F$40="Drained"),BI408,IF(AND('[1]Multi-Field'!$E$40=[1]Lists!BF408,'[1]Multi-Field'!$F$40="undrained"),BH408,""))</f>
        <v/>
      </c>
      <c r="CW408" s="409" t="str">
        <f>IF(AND('[1]Multi-Field'!$E$41=[1]Lists!BF408,'[1]Multi-Field'!$F$40="Drained"),BI408,IF(AND('[1]Multi-Field'!$E$40=[1]Lists!BF408,'[1]Multi-Field'!$F$40="undrained"),BH408,""))</f>
        <v/>
      </c>
      <c r="CX408" s="409" t="str">
        <f>IF(AND('[1]Multi-Field'!$E$42=[1]Lists!BF408,'[1]Multi-Field'!$F$42="Drained"),BI408,IF(AND('[1]Multi-Field'!$E$42=[1]Lists!BF408,'[1]Multi-Field'!$F$42="undrained"),BH408,""))</f>
        <v/>
      </c>
      <c r="CY408" s="409" t="str">
        <f>IF(AND('[1]Multi-Field'!$E$43=[1]Lists!BF408,'[1]Multi-Field'!$F$43="Drained"),BI408,IF(AND('[1]Multi-Field'!$E$43=[1]Lists!BF408,'[1]Multi-Field'!$F$43="undrained"),BH408,""))</f>
        <v/>
      </c>
      <c r="CZ408" s="409" t="str">
        <f>IF(AND('[1]Multi-Field'!$E$44=[1]Lists!BF408,'[1]Multi-Field'!$F$44="Drained"),BI408,IF(AND('[1]Multi-Field'!$E$44=[1]Lists!BF408,'[1]Multi-Field'!$F$44="undrained"),BH408,""))</f>
        <v/>
      </c>
      <c r="DA408" s="409" t="str">
        <f>IF(AND('[1]Multi-Field'!$E$45=[1]Lists!BF408,'[1]Multi-Field'!$F$45="Drained"),BI408,IF(AND('[1]Multi-Field'!$E$45=[1]Lists!BF408,'[1]Multi-Field'!$F$45="undrained"),BH408,""))</f>
        <v/>
      </c>
      <c r="DB408" s="409" t="str">
        <f>IF(AND('[1]Multi-Field'!$E$46=[1]Lists!BF408,'[1]Multi-Field'!$F$46="Drained"),BI408,IF(AND('[1]Multi-Field'!$E$46=[1]Lists!BF408,'[1]Multi-Field'!$F$46="undrained"),BH408,""))</f>
        <v/>
      </c>
      <c r="DC408" s="409" t="str">
        <f>IF(AND('[1]Multi-Field'!$E$47=[1]Lists!BF408,'[1]Multi-Field'!$F$47="Drained"),BI408,IF(AND('[1]Multi-Field'!$E$47=[1]Lists!BF408,'[1]Multi-Field'!$F$47="undrained"),BH408,""))</f>
        <v/>
      </c>
      <c r="DD408" s="409" t="str">
        <f>IF(AND('[1]Multi-Field'!$E$48=[1]Lists!BF408,'[1]Multi-Field'!$F$48="Drained"),BI408,IF(AND('[1]Multi-Field'!$E$48=[1]Lists!BF408,'[1]Multi-Field'!$F$48="undrained"),BH408,""))</f>
        <v/>
      </c>
      <c r="DE408" s="409" t="str">
        <f>IF(AND('[1]Multi-Field'!$E$49=[1]Lists!BF408,'[1]Multi-Field'!$F$49="Drained"),BI408,IF(AND('[1]Multi-Field'!$E$49=[1]Lists!BF408,'[1]Multi-Field'!$F$9="undrained"),BH408,""))</f>
        <v/>
      </c>
      <c r="DF408" s="409" t="str">
        <f>IF(AND('[1]Multi-Field'!$E$50=[1]Lists!BF408,'[1]Multi-Field'!$F$50="Drained"),BI408,IF(AND('[1]Multi-Field'!$E$50=[1]Lists!BF408,'[1]Multi-Field'!$F$50="undrained"),BH408,""))</f>
        <v/>
      </c>
      <c r="DG408" s="409" t="str">
        <f>IF(AND('[1]Multi-Field'!$E$51=[1]Lists!BF408,'[1]Multi-Field'!$F$51="Drained"),BI408,IF(AND('[1]Multi-Field'!$E$51=[1]Lists!BF408,'[1]Multi-Field'!$F$51="undrained"),BH408,""))</f>
        <v/>
      </c>
      <c r="DH408" s="409" t="str">
        <f>IF(AND('[1]Multi-Field'!$E$52=[1]Lists!BF408,'[1]Multi-Field'!$F$52="Drained"),BI408,IF(AND('[1]Multi-Field'!$E$52=[1]Lists!BF408,'[1]Multi-Field'!$F$52="undrained"),BH408,""))</f>
        <v/>
      </c>
      <c r="DI408" s="409" t="str">
        <f>IF(AND('[1]Multi-Field'!$E$53=[1]Lists!BF408,'[1]Multi-Field'!$F$53="Drained"),BI408,IF(AND('[1]Multi-Field'!$E$53=[1]Lists!BF408,'[1]Multi-Field'!$F$53="undrained"),BH408,""))</f>
        <v/>
      </c>
      <c r="DJ408" s="409" t="str">
        <f>IF(AND('[1]Multi-Field'!$E$54=[1]Lists!BF408,'[1]Multi-Field'!$F$54="Drained"),BI408,IF(AND('[1]Multi-Field'!$E$54=[1]Lists!BF408,'[1]Multi-Field'!$F$54="undrained"),BH408,""))</f>
        <v/>
      </c>
      <c r="DK408" s="409" t="str">
        <f>IF(AND('[1]Multi-Field'!$E$55=[1]Lists!BF408,'[1]Multi-Field'!$F$55="Drained"),BI408,IF(AND('[1]Multi-Field'!$E$55=[1]Lists!BF408,'[1]Multi-Field'!$F$55="undrained"),BH408,""))</f>
        <v/>
      </c>
      <c r="DL408" s="409" t="str">
        <f>IF(AND('[1]Multi-Field'!$E$56=[1]Lists!BF408,'[1]Multi-Field'!$F$56="Drained"),BI408,IF(AND('[1]Multi-Field'!$E$56=[1]Lists!BF408,'[1]Multi-Field'!$F$56="undrained"),BH408,""))</f>
        <v/>
      </c>
      <c r="DM408" s="409" t="str">
        <f>IF(AND('[1]Multi-Field'!$E$57=[1]Lists!BF408,'[1]Multi-Field'!$F$57="Drained"),BI408,IF(AND('[1]Multi-Field'!$E$57=[1]Lists!BF408,'[1]Multi-Field'!$F$57="undrained"),BH408,""))</f>
        <v/>
      </c>
      <c r="DN408" s="409" t="str">
        <f>IF(AND('[1]Multi-Field'!$E$58=[1]Lists!BF408,'[1]Multi-Field'!$F$58="Drained"),BI408,IF(AND('[1]Multi-Field'!$E$58=[1]Lists!BF408,'[1]Multi-Field'!$F$58="undrained"),BH408,""))</f>
        <v/>
      </c>
      <c r="DO408" s="409" t="str">
        <f>IF(AND('[1]Multi-Field'!$E$59=[1]Lists!BF408,'[1]Multi-Field'!$F$59="Drained"),BI408,IF(AND('[1]Multi-Field'!$E$59=[1]Lists!BF408,'[1]Multi-Field'!$F$59="undrained"),BH408,""))</f>
        <v/>
      </c>
      <c r="DP408" s="409" t="str">
        <f>IF(AND('[1]Multi-Field'!$E$60=[1]Lists!BF408,'[1]Multi-Field'!$F$60="Drained"),BI408,IF(AND('[1]Multi-Field'!$E$60=[1]Lists!BF408,'[1]Multi-Field'!$F$60="undrained"),BH408,""))</f>
        <v/>
      </c>
      <c r="DQ408" s="409" t="str">
        <f>IF(AND('[1]Multi-Field'!$E$61=[1]Lists!BF408,'[1]Multi-Field'!$F$61="Drained"),BI408,IF(AND('[1]Multi-Field'!$E$61=[1]Lists!BF408,'[1]Multi-Field'!$F$61="undrained"),BH408,""))</f>
        <v/>
      </c>
      <c r="DR408" s="409" t="str">
        <f>IF(AND('[1]Multi-Field'!$E$62=[1]Lists!BF408,'[1]Multi-Field'!$F$62="Drained"),BI408,IF(AND('[1]Multi-Field'!$E$62=[1]Lists!BF408,'[1]Multi-Field'!$F$62="undrained"),BH408,""))</f>
        <v/>
      </c>
      <c r="DS408" s="409" t="str">
        <f>IF(AND('[1]Multi-Field'!$E$63=[1]Lists!BF408,'[1]Multi-Field'!$F$63="Drained"),BI408,IF(AND('[1]Multi-Field'!$E$63=[1]Lists!BF408,'[1]Multi-Field'!$F$63="undrained"),BH408,""))</f>
        <v/>
      </c>
      <c r="DT408" s="409" t="str">
        <f>IF(AND('[1]Multi-Field'!$E$64=[1]Lists!BF408,'[1]Multi-Field'!$F$64="Drained"),BI408,IF(AND('[1]Multi-Field'!$E$64=[1]Lists!BF408,'[1]Multi-Field'!$F$64="undrained"),BH408,""))</f>
        <v/>
      </c>
      <c r="DU408" s="409" t="str">
        <f>IF(AND('[1]Multi-Field'!$E$65=[1]Lists!BF408,'[1]Multi-Field'!$F$65="Drained"),BI408,IF(AND('[1]Multi-Field'!$E$65=[1]Lists!BF408,'[1]Multi-Field'!$F$65="undrained"),BH408,""))</f>
        <v/>
      </c>
      <c r="DV408" s="409" t="str">
        <f>IF(AND('[1]Multi-Field'!$E$66=[1]Lists!BF408,'[1]Multi-Field'!$F$66="Drained"),BI408,IF(AND('[1]Multi-Field'!$E$66=[1]Lists!BF408,'[1]Multi-Field'!$F$66="undrained"),BH408,""))</f>
        <v/>
      </c>
      <c r="DW408" s="409" t="str">
        <f>IF(AND('[1]Multi-Field'!$E$67=[1]Lists!BF408,'[1]Multi-Field'!$F$67="Drained"),BI408,IF(AND('[1]Multi-Field'!$E$67=[1]Lists!BF408,'[1]Multi-Field'!$F$67="undrained"),BH408,""))</f>
        <v/>
      </c>
      <c r="DX408" s="409" t="str">
        <f>IF(AND('[1]Multi-Field'!$E$68=[1]Lists!BF408,'[1]Multi-Field'!$F$68="Drained"),BI408,IF(AND('[1]Multi-Field'!$E$68=[1]Lists!BF408,'[1]Multi-Field'!$F$68="undrained"),BH408,""))</f>
        <v/>
      </c>
      <c r="DY408" s="409" t="str">
        <f>IF(AND('[1]Multi-Field'!$E$69=[1]Lists!BF408,'[1]Multi-Field'!$F$69="Drained"),BI408,IF(AND('[1]Multi-Field'!$E$69=[1]Lists!BF408,'[1]Multi-Field'!$F$69="undrained"),BH408,""))</f>
        <v/>
      </c>
      <c r="DZ408" s="409" t="str">
        <f>IF(AND('[1]Multi-Field'!$E$70=[1]Lists!BF408,'[1]Multi-Field'!$F$70="Drained"),BI408,IF(AND('[1]Multi-Field'!$E$70=[1]Lists!BF408,'[1]Multi-Field'!$F$70="undrained"),BH408,""))</f>
        <v/>
      </c>
      <c r="EA408" s="409" t="str">
        <f>IF(AND('[1]Multi-Field'!$E$71=[1]Lists!BF408,'[1]Multi-Field'!$F$71="Drained"),BI408,IF(AND('[1]Multi-Field'!$E$71=[1]Lists!BF408,'[1]Multi-Field'!$F$71="undrained"),BH408,""))</f>
        <v/>
      </c>
      <c r="EB408" s="409" t="str">
        <f>IF(AND('[1]Multi-Field'!$E$72=[1]Lists!BF408,'[1]Multi-Field'!$F$72="Drained"),BI408,IF(AND('[1]Multi-Field'!$E$72=[1]Lists!BF408,'[1]Multi-Field'!$F$72="undrained"),BH408,""))</f>
        <v/>
      </c>
      <c r="EC408" s="409" t="str">
        <f>IF(AND('[1]Multi-Field'!$E$73=[1]Lists!BF408,'[1]Multi-Field'!$F$73="Drained"),BI408,IF(AND('[1]Multi-Field'!$E$73=[1]Lists!BF408,'[1]Multi-Field'!$F$73="undrained"),BH408,""))</f>
        <v/>
      </c>
      <c r="ED408" s="409" t="str">
        <f>IF(AND('[1]Multi-Field'!$E$74=[1]Lists!BF408,'[1]Multi-Field'!$F$74="Drained"),BI408,IF(AND('[1]Multi-Field'!$E$74=[1]Lists!BF408,'[1]Multi-Field'!$F$74="undrained"),BH408,""))</f>
        <v/>
      </c>
      <c r="EE408" s="409" t="str">
        <f>IF(AND('[1]Multi-Field'!$E$75=[1]Lists!BF408,'[1]Multi-Field'!$F$75="Drained"),BI408,IF(AND('[1]Multi-Field'!$E$75=[1]Lists!BF408,'[1]Multi-Field'!$F$75="undrained"),BH408,""))</f>
        <v/>
      </c>
      <c r="EF408" s="409" t="str">
        <f>IF(AND('[1]Multi-Field'!$E$76=[1]Lists!BF408,'[1]Multi-Field'!$F$76="Drained"),BI408,IF(AND('[1]Multi-Field'!$E$76=[1]Lists!BF408,'[1]Multi-Field'!$F$6="undrained"),BH408,""))</f>
        <v/>
      </c>
      <c r="EG408" s="409" t="str">
        <f>IF(AND('[1]Multi-Field'!$E$77=[1]Lists!BF408,'[1]Multi-Field'!$F$77="Drained"),BI408,IF(AND('[1]Multi-Field'!$E$77=[1]Lists!BF408,'[1]Multi-Field'!$F$77="undrained"),BH408,""))</f>
        <v/>
      </c>
      <c r="EH408" s="409" t="str">
        <f>IF(AND('[1]Multi-Field'!$E$78=[1]Lists!BF408,'[1]Multi-Field'!$F$78="Drained"),BI408,IF(AND('[1]Multi-Field'!$E$78=[1]Lists!BF408,'[1]Multi-Field'!$F$78="undrained"),BH408,""))</f>
        <v/>
      </c>
      <c r="EI408" s="409" t="str">
        <f>IF(AND('[1]Multi-Field'!$E$79=[1]Lists!BF408,'[1]Multi-Field'!$F$79="Drained"),BI408,IF(AND('[1]Multi-Field'!$E$79=[1]Lists!BF408,'[1]Multi-Field'!$F$79="undrained"),BH408,""))</f>
        <v/>
      </c>
      <c r="EJ408" s="409" t="str">
        <f>IF(AND('[1]Multi-Field'!$E$80=[1]Lists!BF408,'[1]Multi-Field'!$F$80="Drained"),BI408,IF(AND('[1]Multi-Field'!$E$80=[1]Lists!BF408,'[1]Multi-Field'!$F$80="undrained"),BH408,""))</f>
        <v/>
      </c>
      <c r="EK408" s="409" t="str">
        <f>IF(AND('[1]Multi-Field'!$E$81=[1]Lists!BF408,'[1]Multi-Field'!$F$81="Drained"),BI408,IF(AND('[1]Multi-Field'!$E$81=[1]Lists!BF408,'[1]Multi-Field'!$F$81="undrained"),BH408,""))</f>
        <v/>
      </c>
      <c r="EL408" s="409" t="str">
        <f>IF(AND('[1]Multi-Field'!$E$82=[1]Lists!BF408,'[1]Multi-Field'!$F$82="Drained"),BI408,IF(AND('[1]Multi-Field'!$E$82=[1]Lists!BF408,'[1]Multi-Field'!$F$82="undrained"),BH408,""))</f>
        <v/>
      </c>
      <c r="EM408" s="409" t="str">
        <f>IF(AND('[1]Multi-Field'!$E$83=[1]Lists!BF408,'[1]Multi-Field'!$F$83="Drained"),BI408,IF(AND('[1]Multi-Field'!$E$83=[1]Lists!BF408,'[1]Multi-Field'!$F$83="undrained"),BH408,""))</f>
        <v/>
      </c>
      <c r="EN408" s="409" t="str">
        <f>IF(AND('[1]Multi-Field'!$E$84=[1]Lists!BF408,'[1]Multi-Field'!$F$84="Drained"),BI408,IF(AND('[1]Multi-Field'!$E$84=[1]Lists!BF408,'[1]Multi-Field'!$F$84="undrained"),BH408,""))</f>
        <v/>
      </c>
      <c r="EO408" s="409" t="str">
        <f>IF(AND('[1]Multi-Field'!$E$85=[1]Lists!BF408,'[1]Multi-Field'!$F$85="Drained"),BI408,IF(AND('[1]Multi-Field'!$E$85=[1]Lists!BF408,'[1]Multi-Field'!$F$85="undrained"),BH408,""))</f>
        <v/>
      </c>
      <c r="EP408" s="409" t="str">
        <f>IF(AND('[1]Multi-Field'!$E$86=[1]Lists!BF408,'[1]Multi-Field'!$F$86="Drained"),BI408,IF(AND('[1]Multi-Field'!$E$86=[1]Lists!BF408,'[1]Multi-Field'!$F$86="undrained"),BH408,""))</f>
        <v/>
      </c>
      <c r="EQ408" s="409" t="str">
        <f>IF(AND('[1]Multi-Field'!$E$87=[1]Lists!BF408,'[1]Multi-Field'!$F$87="Drained"),BI408,IF(AND('[1]Multi-Field'!$E$87=[1]Lists!BF408,'[1]Multi-Field'!$F$87="undrained"),BH408,""))</f>
        <v/>
      </c>
      <c r="ER408" s="409" t="str">
        <f>IF(AND('[1]Multi-Field'!$E$88=[1]Lists!BF408,'[1]Multi-Field'!$F$88="Drained"),BI408,IF(AND('[1]Multi-Field'!$E$88=[1]Lists!BF408,'[1]Multi-Field'!$F$88="undrained"),BH408,""))</f>
        <v/>
      </c>
      <c r="ES408" s="409" t="str">
        <f>IF(AND('[1]Multi-Field'!$E$89=[1]Lists!BF408,'[1]Multi-Field'!$F$89="Drained"),BI408,IF(AND('[1]Multi-Field'!$E$89=[1]Lists!BF408,'[1]Multi-Field'!$F$89="undrained"),BH408,""))</f>
        <v/>
      </c>
      <c r="ET408" s="409" t="str">
        <f>IF(AND('[1]Multi-Field'!$E$90=[1]Lists!BF408,'[1]Multi-Field'!$F$90="Drained"),BI408,IF(AND('[1]Multi-Field'!$E$90=[1]Lists!BF408,'[1]Multi-Field'!$F$90="undrained"),BH408,""))</f>
        <v/>
      </c>
      <c r="EU408" s="409" t="str">
        <f>IF(AND('[1]Multi-Field'!$E$91=[1]Lists!BF408,'[1]Multi-Field'!$F$91="Drained"),BI408,IF(AND('[1]Multi-Field'!$E$91=[1]Lists!BF408,'[1]Multi-Field'!$F$91="undrained"),BH408,""))</f>
        <v/>
      </c>
      <c r="EV408" s="409" t="str">
        <f>IF(AND('[1]Multi-Field'!$E$92=[1]Lists!BF408,'[1]Multi-Field'!$F$92="Drained"),BI408,IF(AND('[1]Multi-Field'!$E$92=[1]Lists!BF408,'[1]Multi-Field'!$F$92="undrained"),BH408,""))</f>
        <v/>
      </c>
      <c r="EW408" s="409" t="str">
        <f>IF(AND('[1]Multi-Field'!$E$93=[1]Lists!BF408,'[1]Multi-Field'!$F$93="Drained"),BI408,IF(AND('[1]Multi-Field'!$E$93=[1]Lists!BF408,'[1]Multi-Field'!$F$93="undrained"),BH408,""))</f>
        <v/>
      </c>
      <c r="EX408" s="409" t="str">
        <f>IF(AND('[1]Multi-Field'!$E$94=[1]Lists!BF408,'[1]Multi-Field'!$F$94="Drained"),BI408,IF(AND('[1]Multi-Field'!$E$94=[1]Lists!BF408,'[1]Multi-Field'!$F$94="undrained"),BH408,""))</f>
        <v/>
      </c>
      <c r="EY408" s="409" t="str">
        <f>IF(AND('[1]Multi-Field'!$E$95=[1]Lists!BF408,'[1]Multi-Field'!$F$95="Drained"),BI408,IF(AND('[1]Multi-Field'!$E$95=[1]Lists!BF408,'[1]Multi-Field'!$F$95="undrained"),BH408,""))</f>
        <v/>
      </c>
      <c r="EZ408" s="409" t="str">
        <f>IF(AND('[1]Multi-Field'!$E$96=[1]Lists!BF408,'[1]Multi-Field'!$F$96="Drained"),BI408,IF(AND('[1]Multi-Field'!$E$96=[1]Lists!BF408,'[1]Multi-Field'!$F$96="undrained"),BH408,""))</f>
        <v/>
      </c>
      <c r="FA408" s="409" t="str">
        <f>IF(AND('[1]Multi-Field'!$E$97=[1]Lists!BF408,'[1]Multi-Field'!$F$97="Drained"),BI408,IF(AND('[1]Multi-Field'!$E$97=[1]Lists!BF408,'[1]Multi-Field'!$F$97="undrained"),BH408,""))</f>
        <v/>
      </c>
      <c r="FB408" s="409" t="str">
        <f>IF(AND('[1]Multi-Field'!$E$98=[1]Lists!BF408,'[1]Multi-Field'!$F$98="Drained"),BI408,IF(AND('[1]Multi-Field'!$E$98=[1]Lists!BF408,'[1]Multi-Field'!$F$98="undrained"),BH408,""))</f>
        <v/>
      </c>
      <c r="FC408" s="409" t="str">
        <f>IF(AND('[1]Multi-Field'!$E$99=[1]Lists!BF408,'[1]Multi-Field'!$F$99="Drained"),BI408,IF(AND('[1]Multi-Field'!$E$99=[1]Lists!BF408,'[1]Multi-Field'!$F$99="undrained"),BH408,""))</f>
        <v/>
      </c>
      <c r="FD408" s="409" t="str">
        <f>IF(AND('[1]Multi-Field'!$E$100=[1]Lists!BF408,'[1]Multi-Field'!$F$100="Drained"),BI408,IF(AND('[1]Multi-Field'!$E$100=[1]Lists!BF408,'[1]Multi-Field'!$F$100="undrained"),BH408,""))</f>
        <v/>
      </c>
      <c r="FE408" s="409" t="str">
        <f>IF(AND('[1]Multi-Field'!$E$101=[1]Lists!BF408,'[1]Multi-Field'!$F$101="Drained"),BI408,IF(AND('[1]Multi-Field'!$E$101=[1]Lists!BF408,'[1]Multi-Field'!$F$101="undrained"),BH408,""))</f>
        <v/>
      </c>
      <c r="FF408" s="409" t="str">
        <f>IF(AND('[1]Multi-Field'!$E$102=[1]Lists!BF408,'[1]Multi-Field'!$F$102="Drained"),BI408,IF(AND('[1]Multi-Field'!$E$102=[1]Lists!BF408,'[1]Multi-Field'!$F$102="undrained"),BH408,""))</f>
        <v/>
      </c>
      <c r="FG408" s="409" t="str">
        <f>IF(AND('[1]Multi-Field'!$E$103=[1]Lists!BF408,'[1]Multi-Field'!$F$103="Drained"),BI408,IF(AND('[1]Multi-Field'!$E$103=[1]Lists!BF408,'[1]Multi-Field'!$F$103="undrained"),BH408,""))</f>
        <v/>
      </c>
      <c r="FH408" s="409" t="str">
        <f>IF(AND('[1]Multi-Field'!$E$104=[1]Lists!BF408,'[1]Multi-Field'!$F$104="Drained"),BI408,IF(AND('[1]Multi-Field'!$E$104=[1]Lists!BF408,'[1]Multi-Field'!$F$104="undrained"),BH408,""))</f>
        <v/>
      </c>
      <c r="FI408" s="409" t="str">
        <f>IF(AND('[1]Multi-Field'!$E$105=[1]Lists!BF408,'[1]Multi-Field'!$F$105="Drained"),BI408,IF(AND('[1]Multi-Field'!$E$105=[1]Lists!BF408,'[1]Multi-Field'!$F$105="undrained"),BH408,""))</f>
        <v/>
      </c>
      <c r="FJ408" s="409" t="str">
        <f>IF(AND('[1]Multi-Field'!$E$106=[1]Lists!BF408,'[1]Multi-Field'!$F$106="Drained"),BI408,IF(AND('[1]Multi-Field'!$E$106=[1]Lists!BF408,'[1]Multi-Field'!$F$106="undrained"),BH408,""))</f>
        <v/>
      </c>
      <c r="FK408" s="409" t="str">
        <f>IF(AND('[1]Multi-Field'!$E$107=[1]Lists!BF408,'[1]Multi-Field'!$F$107="Drained"),BI408,IF(AND('[1]Multi-Field'!$E$107=[1]Lists!BF408,'[1]Multi-Field'!$F$107="undrained"),BH408,""))</f>
        <v/>
      </c>
      <c r="FL408" s="409" t="str">
        <f>IF(AND('[1]Multi-Field'!$E$108=[1]Lists!BF408,'[1]Multi-Field'!$F$108="Drained"),BI408,IF(AND('[1]Multi-Field'!$E$108=[1]Lists!BF408,'[1]Multi-Field'!$F$108="undrained"),BH408,""))</f>
        <v/>
      </c>
      <c r="FM408" s="409" t="str">
        <f>IF(AND('[1]Multi-Field'!$E$109=[1]Lists!BF408,'[1]Multi-Field'!$F$109="Drained"),BI408,IF(AND('[1]Multi-Field'!$E$109=[1]Lists!BF408,'[1]Multi-Field'!$F$109="undrained"),BH408,""))</f>
        <v/>
      </c>
      <c r="FN408" s="409" t="str">
        <f>IF(AND('[1]Multi-Field'!$E$110=[1]Lists!BF408,'[1]Multi-Field'!$F$110="Drained"),BI408,IF(AND('[1]Multi-Field'!$E$110=[1]Lists!BF408,'[1]Multi-Field'!$F$110="undrained"),BH408,""))</f>
        <v/>
      </c>
      <c r="FO408" s="409" t="str">
        <f>IF(AND('[1]Multi-Field'!$E$111=[1]Lists!BF408,'[1]Multi-Field'!$F$111="Drained"),BI408,IF(AND('[1]Multi-Field'!$E$111=[1]Lists!BF408,'[1]Multi-Field'!$F$111="undrained"),BH408,""))</f>
        <v/>
      </c>
      <c r="FP408" s="409" t="str">
        <f>IF(AND('[1]Multi-Field'!$E$112=[1]Lists!BF408,'[1]Multi-Field'!$F$112="Drained"),BI408,IF(AND('[1]Multi-Field'!$E$112=[1]Lists!BF408,'[1]Multi-Field'!$F$112="undrained"),BH408,""))</f>
        <v/>
      </c>
      <c r="FQ408" s="409" t="str">
        <f>IF(AND('[1]Multi-Field'!$E$113=[1]Lists!BF408,'[1]Multi-Field'!$F$113="Drained"),BI408,IF(AND('[1]Multi-Field'!$E$113=[1]Lists!BF408,'[1]Multi-Field'!$F$113="undrained"),BH408,""))</f>
        <v/>
      </c>
      <c r="FR408" s="409" t="str">
        <f>IF(AND('[1]Multi-Field'!$E$114=[1]Lists!BF408,'[1]Multi-Field'!$F$114="Drained"),BI408,IF(AND('[1]Multi-Field'!$E$114=[1]Lists!BF408,'[1]Multi-Field'!$F$114="undrained"),BH408,""))</f>
        <v/>
      </c>
      <c r="FS408" s="409" t="str">
        <f>IF(AND('[1]Multi-Field'!$E$115=[1]Lists!BF408,'[1]Multi-Field'!$F$115="Drained"),BI408,IF(AND('[1]Multi-Field'!$E$115=[1]Lists!BF408,'[1]Multi-Field'!$F$115="undrained"),BH408,""))</f>
        <v/>
      </c>
      <c r="FT408" s="409" t="str">
        <f>IF(AND('[1]Multi-Field'!$E$116=[1]Lists!BF408,'[1]Multi-Field'!$F$116="Drained"),BI408,IF(AND('[1]Multi-Field'!$E$116=[1]Lists!BF408,'[1]Multi-Field'!$F$116="undrained"),BH408,""))</f>
        <v/>
      </c>
      <c r="FU408" s="409" t="str">
        <f>IF(AND('[1]Multi-Field'!$E$117=[1]Lists!BF408,'[1]Multi-Field'!$F$117="Drained"),BI408,IF(AND('[1]Multi-Field'!$E$117=[1]Lists!BF408,'[1]Multi-Field'!$F$117="undrained"),BH408,""))</f>
        <v/>
      </c>
      <c r="FV408" s="409" t="str">
        <f>IF(AND('[1]Multi-Field'!$E$118=[1]Lists!BF408,'[1]Multi-Field'!$F$118="Drained"),BI408,IF(AND('[1]Multi-Field'!$E$118=[1]Lists!BF408,'[1]Multi-Field'!$F$118="undrained"),BH408,""))</f>
        <v/>
      </c>
      <c r="FW408" s="409" t="str">
        <f>IF(AND('[1]Multi-Field'!$E$119=[1]Lists!BF408,'[1]Multi-Field'!$F$119="Drained"),BI408,IF(AND('[1]Multi-Field'!$E$119=[1]Lists!BF408,'[1]Multi-Field'!$F$119="undrained"),BH408,""))</f>
        <v/>
      </c>
      <c r="FX408" s="409" t="str">
        <f>IF(AND('[1]Multi-Field'!$E$120=[1]Lists!BF408,'[1]Multi-Field'!$F$120="Drained"),BI408,IF(AND('[1]Multi-Field'!$E$120=[1]Lists!BF408,'[1]Multi-Field'!$F$120="undrained"),BH408,""))</f>
        <v/>
      </c>
      <c r="GC408" s="4">
        <v>1</v>
      </c>
    </row>
    <row r="409" spans="1:185" ht="13.5" customHeight="1">
      <c r="A409" s="7" t="s">
        <v>495</v>
      </c>
      <c r="B409" s="7"/>
      <c r="C409" s="7"/>
      <c r="D409" s="8">
        <v>55</v>
      </c>
      <c r="E409" s="8">
        <f t="shared" si="60"/>
        <v>58</v>
      </c>
      <c r="F409" s="8">
        <f t="shared" si="61"/>
        <v>62</v>
      </c>
      <c r="G409" s="8">
        <v>65</v>
      </c>
      <c r="H409" s="8">
        <v>65</v>
      </c>
      <c r="I409" s="8">
        <f t="shared" si="64"/>
        <v>68</v>
      </c>
      <c r="J409" s="8">
        <f t="shared" si="65"/>
        <v>72</v>
      </c>
      <c r="K409" s="8">
        <v>75</v>
      </c>
      <c r="L409" s="8">
        <v>90</v>
      </c>
      <c r="M409" s="8">
        <f t="shared" si="62"/>
        <v>95</v>
      </c>
      <c r="N409" s="8">
        <f t="shared" si="63"/>
        <v>100</v>
      </c>
      <c r="O409" s="8">
        <v>105</v>
      </c>
      <c r="P409" s="391">
        <v>384</v>
      </c>
      <c r="Q409" s="394"/>
      <c r="R409" s="395" t="b">
        <f>IF(OR('Multi-Field'!AA386=Lists!$AC$42,'Multi-Field'!AA386=Lists!$AC$43),IF('Multi-Field'!Z386="x",(IF('Multi-Field'!AC386=Lists!$Q$11,Lists!$R$11,IF('Multi-Field'!AC386=Lists!$Q$12,Lists!$R$12,IF('Multi-Field'!AC386=Lists!$Q$13,Lists!$R$13,IF('Multi-Field'!AC386=Lists!$Q$14,Lists!$R$14))))),IF('Multi-Field'!X386="x",(IF('Multi-Field'!AC386=Lists!$Q$11,Lists!$S$11,IF('Multi-Field'!AC386=Lists!$Q$12,Lists!$S$12,IF('Multi-Field'!AC386=Lists!$Q$13,Lists!$S$13,IF('Multi-Field'!AC386=Lists!$Q$14,Lists!$S$14))))),IF('Multi-Field'!V386="x",(IF('Multi-Field'!AC386=Lists!$Q$11,Lists!$T$11,IF('Multi-Field'!AC386=Lists!$Q$12,Lists!$T$12,IF('Multi-Field'!AC386=Lists!$Q$13,Lists!$T$13,IF('Multi-Field'!AC386=Lists!$Q$14,Lists!$T$14))))),0))))</f>
        <v>0</v>
      </c>
      <c r="S409" s="395" t="str">
        <f t="shared" si="59"/>
        <v/>
      </c>
      <c r="T409" s="395"/>
      <c r="U409" s="396"/>
      <c r="BF409" s="411" t="s">
        <v>1573</v>
      </c>
      <c r="BG409" s="412">
        <v>1</v>
      </c>
      <c r="BH409" s="412">
        <v>3.5</v>
      </c>
      <c r="BI409" s="412">
        <v>4.5</v>
      </c>
      <c r="BJ409" s="409" t="e">
        <f>IF(AND('[1]Single Field'!#REF!=[1]Lists!BF409,'[1]Single Field'!#REF!="Drained"),"x",IF(AND('[1]Single Field'!#REF!=[1]Lists!BF409,'[1]Single Field'!#REF!="Undrained"),O,""))</f>
        <v>#REF!</v>
      </c>
      <c r="BK409" s="409" t="str">
        <f>IF(AND('[1]Multi-Field'!$E$3=[1]Lists!BF409,'[1]Multi-Field'!$F$3="Drained"),BI409,IF(AND('[1]Multi-Field'!$E$3=BF409,'[1]Multi-Field'!$F$3="undrained"),BH409,""))</f>
        <v/>
      </c>
      <c r="BL409" s="409" t="str">
        <f>IF(AND('[1]Multi-Field'!$E$4=BF409,'[1]Multi-Field'!$F$4="Drained"),BI409,IF(AND('[1]Multi-Field'!$E$4=BF409,'[1]Multi-Field'!$F$4="undrained"),BH409,""))</f>
        <v/>
      </c>
      <c r="BM409" s="409" t="str">
        <f>IF(AND('[1]Multi-Field'!$E$5=BF409,'[1]Multi-Field'!$F$5="Drained"),BI409,IF(AND('[1]Multi-Field'!$E$5=BF409,'[1]Multi-Field'!$F$5="undrained"),BH409,""))</f>
        <v/>
      </c>
      <c r="BN409" s="409" t="str">
        <f>IF(AND('[1]Multi-Field'!$E$6=BF409,'[1]Multi-Field'!$F$6="Drained"),BI409,IF(AND('[1]Multi-Field'!$E$6=BF409,'[1]Multi-Field'!$F$6="undrained"),BH409,""))</f>
        <v/>
      </c>
      <c r="BO409" s="409" t="str">
        <f>IF(AND('[1]Multi-Field'!$E$7=BF409,'[1]Multi-Field'!$F$7="Drained"),BI409,IF(AND('[1]Multi-Field'!$E$7=BF409,'[1]Multi-Field'!$F$7="undrained"),BH409,""))</f>
        <v/>
      </c>
      <c r="BP409" s="409" t="str">
        <f>IF(AND('[1]Multi-Field'!$E$8=BF409,'[1]Multi-Field'!$F$8="Drained"),BI409,IF(AND('[1]Multi-Field'!$E$8=BF409,'[1]Multi-Field'!$F$8="undrained"),BH409,""))</f>
        <v/>
      </c>
      <c r="BQ409" s="409" t="str">
        <f>IF(AND('[1]Multi-Field'!$E$9=BF409,'[1]Multi-Field'!$F$9="Drained"),BI409,IF(AND('[1]Multi-Field'!$E$9=BF409,'[1]Multi-Field'!$F$9="undrained"),BH409,""))</f>
        <v/>
      </c>
      <c r="BR409" s="409" t="str">
        <f>IF(AND('[1]Multi-Field'!$E$10=BF409,'[1]Multi-Field'!$F$10="Drained"),BI409,IF(AND('[1]Multi-Field'!$E$10=BF409,'[1]Multi-Field'!$F$10="undrained"),BH409,""))</f>
        <v/>
      </c>
      <c r="BS409" s="409" t="str">
        <f>IF(AND('[1]Multi-Field'!$E$11=BF409,'[1]Multi-Field'!$F$11="Drained"),BI409,IF(AND('[1]Multi-Field'!$E$11=BF409,'[1]Multi-Field'!$F$11="undrained"),BH409,""))</f>
        <v/>
      </c>
      <c r="BT409" s="409" t="str">
        <f>IF(AND('[1]Multi-Field'!$E$12=BF409,'[1]Multi-Field'!$F$12="Drained"),BI409,IF(AND('[1]Multi-Field'!$E$12=BF409,'[1]Multi-Field'!$F$12="undrained"),BH409,""))</f>
        <v/>
      </c>
      <c r="BU409" s="409" t="str">
        <f>IF(AND('[1]Multi-Field'!$E$13=BF409,'[1]Multi-Field'!$F$13="Drained"),BI409,IF(AND('[1]Multi-Field'!$E$3=BF409,'[1]Multi-Field'!$F$13="undrained"),BH409,""))</f>
        <v/>
      </c>
      <c r="BV409" s="409" t="str">
        <f>IF(AND('[1]Multi-Field'!$E$14=BF409,'[1]Multi-Field'!$F$14="Drained"),BI409,IF(AND('[1]Multi-Field'!$E$14=BF409,'[1]Multi-Field'!$F$14="undrained"),BH409,""))</f>
        <v/>
      </c>
      <c r="BW409" s="409" t="str">
        <f>IF(AND('[1]Multi-Field'!$E$15=BF409,'[1]Multi-Field'!$F$15="Drained"),BI409,IF(AND('[1]Multi-Field'!$E$15=BF409,'[1]Multi-Field'!$F$15="undrained"),BH409,""))</f>
        <v/>
      </c>
      <c r="BX409" s="409" t="str">
        <f>IF(AND('[1]Multi-Field'!$E$16=[1]Lists!BF409,'[1]Multi-Field'!$F$16="Drained"),BI409,IF(AND('[1]Multi-Field'!$E$16=[1]Lists!BF409,'[1]Multi-Field'!$F$16="undrained"),BH409,""))</f>
        <v/>
      </c>
      <c r="BY409" s="409" t="str">
        <f>IF(AND('[1]Multi-Field'!$E$17=[1]Lists!BF409,'[1]Multi-Field'!$F$17="Drained"),BI409,IF(AND('[1]Multi-Field'!$E$17=[1]Lists!BF409,'[1]Multi-Field'!$F$17="undrained"),BH409,""))</f>
        <v/>
      </c>
      <c r="BZ409" s="409" t="str">
        <f>IF(AND('[1]Multi-Field'!$E$18=[1]Lists!BF409,'[1]Multi-Field'!$F$18="Drained"),BI409,IF(AND('[1]Multi-Field'!$E$18=[1]Lists!BF409,'[1]Multi-Field'!$F$18="undrained"),BH409,""))</f>
        <v/>
      </c>
      <c r="CA409" s="409" t="str">
        <f>IF(AND('[1]Multi-Field'!$E$19=[1]Lists!BF409,'[1]Multi-Field'!$F$19="Drained"),BI409,IF(AND('[1]Multi-Field'!$E$19=[1]Lists!BF409,'[1]Multi-Field'!$F$19="undrained"),BH409,""))</f>
        <v/>
      </c>
      <c r="CB409" s="409" t="str">
        <f>IF(AND('[1]Multi-Field'!$E$20=[1]Lists!BF409,'[1]Multi-Field'!$F$20="Drained"),BI409,IF(AND('[1]Multi-Field'!$E$20=[1]Lists!BF409,'[1]Multi-Field'!$F$20="undrained"),BH409,""))</f>
        <v/>
      </c>
      <c r="CC409" s="409" t="str">
        <f>IF(AND('[1]Multi-Field'!$E$21=[1]Lists!BF409,'[1]Multi-Field'!$F$21="Drained"),BI409,IF(AND('[1]Multi-Field'!$E$21=[1]Lists!BF409,'[1]Multi-Field'!$F$21="undrained"),BH409,""))</f>
        <v/>
      </c>
      <c r="CD409" s="409" t="str">
        <f>IF(AND('[1]Multi-Field'!$E$22=[1]Lists!BF409,'[1]Multi-Field'!$F$22="Drained"),BI409,IF(AND('[1]Multi-Field'!$E$22=[1]Lists!BF409,'[1]Multi-Field'!$F$22="undrained"),BH409,""))</f>
        <v/>
      </c>
      <c r="CE409" s="409" t="str">
        <f>IF(AND('[1]Multi-Field'!$E$23=[1]Lists!BF409,'[1]Multi-Field'!$F$23="Drained"),BI409,IF(AND('[1]Multi-Field'!$E$23=[1]Lists!BF409,'[1]Multi-Field'!$F$23="undrained"),BH409,""))</f>
        <v/>
      </c>
      <c r="CF409" s="409" t="str">
        <f>IF(AND('[1]Multi-Field'!$E$24=[1]Lists!BF409,'[1]Multi-Field'!$F$24="Drained"),BI409,IF(AND('[1]Multi-Field'!$E$24=[1]Lists!BF409,'[1]Multi-Field'!$F$24="undrained"),BH409,""))</f>
        <v/>
      </c>
      <c r="CG409" s="409" t="str">
        <f>IF(AND('[1]Multi-Field'!$E$25=[1]Lists!BF409,'[1]Multi-Field'!$F$25="Drained"),BI409,IF(AND('[1]Multi-Field'!$E$25=[1]Lists!BF409,'[1]Multi-Field'!$F$25="undrained"),BH409,""))</f>
        <v/>
      </c>
      <c r="CH409" s="409" t="str">
        <f>IF(AND('[1]Multi-Field'!$E$26=[1]Lists!BF409,'[1]Multi-Field'!$F$26="Drained"),BI409,IF(AND('[1]Multi-Field'!$E$26=[1]Lists!BF409,'[1]Multi-Field'!$F$26="undrained"),BH409,""))</f>
        <v/>
      </c>
      <c r="CI409" s="409" t="str">
        <f>IF(AND('[1]Multi-Field'!$E$27=[1]Lists!BF409,'[1]Multi-Field'!$F$27="Drained"),BI409,IF(AND('[1]Multi-Field'!$E$27=[1]Lists!BF409,'[1]Multi-Field'!$F$27="undrained"),BH409,""))</f>
        <v/>
      </c>
      <c r="CJ409" s="409" t="str">
        <f>IF(AND('[1]Multi-Field'!$E$28=[1]Lists!BF409,'[1]Multi-Field'!$F$28="Drained"),BI409,IF(AND('[1]Multi-Field'!$E$28=[1]Lists!BF409,'[1]Multi-Field'!$F$28="undrained"),BH409,""))</f>
        <v/>
      </c>
      <c r="CK409" s="409" t="str">
        <f>IF(AND('[1]Multi-Field'!$E$29=[1]Lists!BF409,'[1]Multi-Field'!$F$29="Drained"),BI409,IF(AND('[1]Multi-Field'!$E$29=[1]Lists!BF409,'[1]Multi-Field'!$F$29="undrained"),BH409,""))</f>
        <v/>
      </c>
      <c r="CL409" s="409" t="str">
        <f>IF(AND('[1]Multi-Field'!$E$30=[1]Lists!BF409,'[1]Multi-Field'!$F$30="Drained"),BI409,IF(AND('[1]Multi-Field'!$E$30=[1]Lists!BF409,'[1]Multi-Field'!$F$30="undrained"),BH409,""))</f>
        <v/>
      </c>
      <c r="CM409" s="409" t="str">
        <f>IF(AND('[1]Multi-Field'!$E$31=[1]Lists!BF409,'[1]Multi-Field'!$F$31="Drained"),BI409,IF(AND('[1]Multi-Field'!$E$31=[1]Lists!BF409,'[1]Multi-Field'!$F$31="undrained"),BH409,""))</f>
        <v/>
      </c>
      <c r="CN409" s="409" t="str">
        <f>IF(AND('[1]Multi-Field'!$E$32=[1]Lists!BF409,'[1]Multi-Field'!$F$32="Drained"),BI409,IF(AND('[1]Multi-Field'!$E$32=[1]Lists!BF409,'[1]Multi-Field'!$F$32="undrained"),BH409,""))</f>
        <v/>
      </c>
      <c r="CO409" s="409" t="str">
        <f>IF(AND('[1]Multi-Field'!$E$33=[1]Lists!BF409,'[1]Multi-Field'!$F$33="Drained"),BI409,IF(AND('[1]Multi-Field'!$E$33=[1]Lists!BF409,'[1]Multi-Field'!$F$33="undrained"),BH409,""))</f>
        <v/>
      </c>
      <c r="CP409" s="409" t="str">
        <f>IF(AND('[1]Multi-Field'!$E$34=[1]Lists!BF409,'[1]Multi-Field'!$F$34="Drained"),BI409,IF(AND('[1]Multi-Field'!$E$34=[1]Lists!BF409,'[1]Multi-Field'!$F$34="undrained"),BH409,""))</f>
        <v/>
      </c>
      <c r="CQ409" s="409" t="str">
        <f>IF(AND('[1]Multi-Field'!$E$35=[1]Lists!BF409,'[1]Multi-Field'!$F$35="Drained"),BI409,IF(AND('[1]Multi-Field'!$E$35=[1]Lists!BF409,'[1]Multi-Field'!$F$35="undrained"),BH409,""))</f>
        <v/>
      </c>
      <c r="CR409" s="409" t="str">
        <f>IF(AND('[1]Multi-Field'!$E$36=[1]Lists!BF409,'[1]Multi-Field'!$F$36="Drained"),BI409,IF(AND('[1]Multi-Field'!$E$36=[1]Lists!BF409,'[1]Multi-Field'!$F$36="undrained"),BH409,""))</f>
        <v/>
      </c>
      <c r="CS409" s="409" t="str">
        <f>IF(AND('[1]Multi-Field'!$E$37=[1]Lists!BF409,'[1]Multi-Field'!$F$37="Drained"),BI409,IF(AND('[1]Multi-Field'!$E$37=[1]Lists!BF409,'[1]Multi-Field'!$F$37="undrained"),BH409,""))</f>
        <v/>
      </c>
      <c r="CT409" s="409" t="str">
        <f>IF(AND('[1]Multi-Field'!$E$38=[1]Lists!BF409,'[1]Multi-Field'!$F$38="Drained"),BI409,IF(AND('[1]Multi-Field'!$E$38=[1]Lists!BF409,'[1]Multi-Field'!$F$38="undrained"),BH409,""))</f>
        <v/>
      </c>
      <c r="CU409" s="409" t="str">
        <f>IF(AND('[1]Multi-Field'!$E$39=[1]Lists!BF409,'[1]Multi-Field'!$F$39="Drained"),BI409,IF(AND('[1]Multi-Field'!$E$39=[1]Lists!BF409,'[1]Multi-Field'!$F$39="undrained"),BH409,""))</f>
        <v/>
      </c>
      <c r="CV409" s="409" t="str">
        <f>IF(AND('[1]Multi-Field'!$E$40=[1]Lists!BF409,'[1]Multi-Field'!$F$40="Drained"),BI409,IF(AND('[1]Multi-Field'!$E$40=[1]Lists!BF409,'[1]Multi-Field'!$F$40="undrained"),BH409,""))</f>
        <v/>
      </c>
      <c r="CW409" s="409" t="str">
        <f>IF(AND('[1]Multi-Field'!$E$41=[1]Lists!BF409,'[1]Multi-Field'!$F$40="Drained"),BI409,IF(AND('[1]Multi-Field'!$E$40=[1]Lists!BF409,'[1]Multi-Field'!$F$40="undrained"),BH409,""))</f>
        <v/>
      </c>
      <c r="CX409" s="409" t="str">
        <f>IF(AND('[1]Multi-Field'!$E$42=[1]Lists!BF409,'[1]Multi-Field'!$F$42="Drained"),BI409,IF(AND('[1]Multi-Field'!$E$42=[1]Lists!BF409,'[1]Multi-Field'!$F$42="undrained"),BH409,""))</f>
        <v/>
      </c>
      <c r="CY409" s="409" t="str">
        <f>IF(AND('[1]Multi-Field'!$E$43=[1]Lists!BF409,'[1]Multi-Field'!$F$43="Drained"),BI409,IF(AND('[1]Multi-Field'!$E$43=[1]Lists!BF409,'[1]Multi-Field'!$F$43="undrained"),BH409,""))</f>
        <v/>
      </c>
      <c r="CZ409" s="409" t="str">
        <f>IF(AND('[1]Multi-Field'!$E$44=[1]Lists!BF409,'[1]Multi-Field'!$F$44="Drained"),BI409,IF(AND('[1]Multi-Field'!$E$44=[1]Lists!BF409,'[1]Multi-Field'!$F$44="undrained"),BH409,""))</f>
        <v/>
      </c>
      <c r="DA409" s="409" t="str">
        <f>IF(AND('[1]Multi-Field'!$E$45=[1]Lists!BF409,'[1]Multi-Field'!$F$45="Drained"),BI409,IF(AND('[1]Multi-Field'!$E$45=[1]Lists!BF409,'[1]Multi-Field'!$F$45="undrained"),BH409,""))</f>
        <v/>
      </c>
      <c r="DB409" s="409" t="str">
        <f>IF(AND('[1]Multi-Field'!$E$46=[1]Lists!BF409,'[1]Multi-Field'!$F$46="Drained"),BI409,IF(AND('[1]Multi-Field'!$E$46=[1]Lists!BF409,'[1]Multi-Field'!$F$46="undrained"),BH409,""))</f>
        <v/>
      </c>
      <c r="DC409" s="409" t="str">
        <f>IF(AND('[1]Multi-Field'!$E$47=[1]Lists!BF409,'[1]Multi-Field'!$F$47="Drained"),BI409,IF(AND('[1]Multi-Field'!$E$47=[1]Lists!BF409,'[1]Multi-Field'!$F$47="undrained"),BH409,""))</f>
        <v/>
      </c>
      <c r="DD409" s="409" t="str">
        <f>IF(AND('[1]Multi-Field'!$E$48=[1]Lists!BF409,'[1]Multi-Field'!$F$48="Drained"),BI409,IF(AND('[1]Multi-Field'!$E$48=[1]Lists!BF409,'[1]Multi-Field'!$F$48="undrained"),BH409,""))</f>
        <v/>
      </c>
      <c r="DE409" s="409" t="str">
        <f>IF(AND('[1]Multi-Field'!$E$49=[1]Lists!BF409,'[1]Multi-Field'!$F$49="Drained"),BI409,IF(AND('[1]Multi-Field'!$E$49=[1]Lists!BF409,'[1]Multi-Field'!$F$9="undrained"),BH409,""))</f>
        <v/>
      </c>
      <c r="DF409" s="409" t="str">
        <f>IF(AND('[1]Multi-Field'!$E$50=[1]Lists!BF409,'[1]Multi-Field'!$F$50="Drained"),BI409,IF(AND('[1]Multi-Field'!$E$50=[1]Lists!BF409,'[1]Multi-Field'!$F$50="undrained"),BH409,""))</f>
        <v/>
      </c>
      <c r="DG409" s="409" t="str">
        <f>IF(AND('[1]Multi-Field'!$E$51=[1]Lists!BF409,'[1]Multi-Field'!$F$51="Drained"),BI409,IF(AND('[1]Multi-Field'!$E$51=[1]Lists!BF409,'[1]Multi-Field'!$F$51="undrained"),BH409,""))</f>
        <v/>
      </c>
      <c r="DH409" s="409" t="str">
        <f>IF(AND('[1]Multi-Field'!$E$52=[1]Lists!BF409,'[1]Multi-Field'!$F$52="Drained"),BI409,IF(AND('[1]Multi-Field'!$E$52=[1]Lists!BF409,'[1]Multi-Field'!$F$52="undrained"),BH409,""))</f>
        <v/>
      </c>
      <c r="DI409" s="409" t="str">
        <f>IF(AND('[1]Multi-Field'!$E$53=[1]Lists!BF409,'[1]Multi-Field'!$F$53="Drained"),BI409,IF(AND('[1]Multi-Field'!$E$53=[1]Lists!BF409,'[1]Multi-Field'!$F$53="undrained"),BH409,""))</f>
        <v/>
      </c>
      <c r="DJ409" s="409" t="str">
        <f>IF(AND('[1]Multi-Field'!$E$54=[1]Lists!BF409,'[1]Multi-Field'!$F$54="Drained"),BI409,IF(AND('[1]Multi-Field'!$E$54=[1]Lists!BF409,'[1]Multi-Field'!$F$54="undrained"),BH409,""))</f>
        <v/>
      </c>
      <c r="DK409" s="409" t="str">
        <f>IF(AND('[1]Multi-Field'!$E$55=[1]Lists!BF409,'[1]Multi-Field'!$F$55="Drained"),BI409,IF(AND('[1]Multi-Field'!$E$55=[1]Lists!BF409,'[1]Multi-Field'!$F$55="undrained"),BH409,""))</f>
        <v/>
      </c>
      <c r="DL409" s="409" t="str">
        <f>IF(AND('[1]Multi-Field'!$E$56=[1]Lists!BF409,'[1]Multi-Field'!$F$56="Drained"),BI409,IF(AND('[1]Multi-Field'!$E$56=[1]Lists!BF409,'[1]Multi-Field'!$F$56="undrained"),BH409,""))</f>
        <v/>
      </c>
      <c r="DM409" s="409" t="str">
        <f>IF(AND('[1]Multi-Field'!$E$57=[1]Lists!BF409,'[1]Multi-Field'!$F$57="Drained"),BI409,IF(AND('[1]Multi-Field'!$E$57=[1]Lists!BF409,'[1]Multi-Field'!$F$57="undrained"),BH409,""))</f>
        <v/>
      </c>
      <c r="DN409" s="409" t="str">
        <f>IF(AND('[1]Multi-Field'!$E$58=[1]Lists!BF409,'[1]Multi-Field'!$F$58="Drained"),BI409,IF(AND('[1]Multi-Field'!$E$58=[1]Lists!BF409,'[1]Multi-Field'!$F$58="undrained"),BH409,""))</f>
        <v/>
      </c>
      <c r="DO409" s="409" t="str">
        <f>IF(AND('[1]Multi-Field'!$E$59=[1]Lists!BF409,'[1]Multi-Field'!$F$59="Drained"),BI409,IF(AND('[1]Multi-Field'!$E$59=[1]Lists!BF409,'[1]Multi-Field'!$F$59="undrained"),BH409,""))</f>
        <v/>
      </c>
      <c r="DP409" s="409" t="str">
        <f>IF(AND('[1]Multi-Field'!$E$60=[1]Lists!BF409,'[1]Multi-Field'!$F$60="Drained"),BI409,IF(AND('[1]Multi-Field'!$E$60=[1]Lists!BF409,'[1]Multi-Field'!$F$60="undrained"),BH409,""))</f>
        <v/>
      </c>
      <c r="DQ409" s="409" t="str">
        <f>IF(AND('[1]Multi-Field'!$E$61=[1]Lists!BF409,'[1]Multi-Field'!$F$61="Drained"),BI409,IF(AND('[1]Multi-Field'!$E$61=[1]Lists!BF409,'[1]Multi-Field'!$F$61="undrained"),BH409,""))</f>
        <v/>
      </c>
      <c r="DR409" s="409" t="str">
        <f>IF(AND('[1]Multi-Field'!$E$62=[1]Lists!BF409,'[1]Multi-Field'!$F$62="Drained"),BI409,IF(AND('[1]Multi-Field'!$E$62=[1]Lists!BF409,'[1]Multi-Field'!$F$62="undrained"),BH409,""))</f>
        <v/>
      </c>
      <c r="DS409" s="409" t="str">
        <f>IF(AND('[1]Multi-Field'!$E$63=[1]Lists!BF409,'[1]Multi-Field'!$F$63="Drained"),BI409,IF(AND('[1]Multi-Field'!$E$63=[1]Lists!BF409,'[1]Multi-Field'!$F$63="undrained"),BH409,""))</f>
        <v/>
      </c>
      <c r="DT409" s="409" t="str">
        <f>IF(AND('[1]Multi-Field'!$E$64=[1]Lists!BF409,'[1]Multi-Field'!$F$64="Drained"),BI409,IF(AND('[1]Multi-Field'!$E$64=[1]Lists!BF409,'[1]Multi-Field'!$F$64="undrained"),BH409,""))</f>
        <v/>
      </c>
      <c r="DU409" s="409" t="str">
        <f>IF(AND('[1]Multi-Field'!$E$65=[1]Lists!BF409,'[1]Multi-Field'!$F$65="Drained"),BI409,IF(AND('[1]Multi-Field'!$E$65=[1]Lists!BF409,'[1]Multi-Field'!$F$65="undrained"),BH409,""))</f>
        <v/>
      </c>
      <c r="DV409" s="409" t="str">
        <f>IF(AND('[1]Multi-Field'!$E$66=[1]Lists!BF409,'[1]Multi-Field'!$F$66="Drained"),BI409,IF(AND('[1]Multi-Field'!$E$66=[1]Lists!BF409,'[1]Multi-Field'!$F$66="undrained"),BH409,""))</f>
        <v/>
      </c>
      <c r="DW409" s="409" t="str">
        <f>IF(AND('[1]Multi-Field'!$E$67=[1]Lists!BF409,'[1]Multi-Field'!$F$67="Drained"),BI409,IF(AND('[1]Multi-Field'!$E$67=[1]Lists!BF409,'[1]Multi-Field'!$F$67="undrained"),BH409,""))</f>
        <v/>
      </c>
      <c r="DX409" s="409" t="str">
        <f>IF(AND('[1]Multi-Field'!$E$68=[1]Lists!BF409,'[1]Multi-Field'!$F$68="Drained"),BI409,IF(AND('[1]Multi-Field'!$E$68=[1]Lists!BF409,'[1]Multi-Field'!$F$68="undrained"),BH409,""))</f>
        <v/>
      </c>
      <c r="DY409" s="409" t="str">
        <f>IF(AND('[1]Multi-Field'!$E$69=[1]Lists!BF409,'[1]Multi-Field'!$F$69="Drained"),BI409,IF(AND('[1]Multi-Field'!$E$69=[1]Lists!BF409,'[1]Multi-Field'!$F$69="undrained"),BH409,""))</f>
        <v/>
      </c>
      <c r="DZ409" s="409" t="str">
        <f>IF(AND('[1]Multi-Field'!$E$70=[1]Lists!BF409,'[1]Multi-Field'!$F$70="Drained"),BI409,IF(AND('[1]Multi-Field'!$E$70=[1]Lists!BF409,'[1]Multi-Field'!$F$70="undrained"),BH409,""))</f>
        <v/>
      </c>
      <c r="EA409" s="409" t="str">
        <f>IF(AND('[1]Multi-Field'!$E$71=[1]Lists!BF409,'[1]Multi-Field'!$F$71="Drained"),BI409,IF(AND('[1]Multi-Field'!$E$71=[1]Lists!BF409,'[1]Multi-Field'!$F$71="undrained"),BH409,""))</f>
        <v/>
      </c>
      <c r="EB409" s="409" t="str">
        <f>IF(AND('[1]Multi-Field'!$E$72=[1]Lists!BF409,'[1]Multi-Field'!$F$72="Drained"),BI409,IF(AND('[1]Multi-Field'!$E$72=[1]Lists!BF409,'[1]Multi-Field'!$F$72="undrained"),BH409,""))</f>
        <v/>
      </c>
      <c r="EC409" s="409" t="str">
        <f>IF(AND('[1]Multi-Field'!$E$73=[1]Lists!BF409,'[1]Multi-Field'!$F$73="Drained"),BI409,IF(AND('[1]Multi-Field'!$E$73=[1]Lists!BF409,'[1]Multi-Field'!$F$73="undrained"),BH409,""))</f>
        <v/>
      </c>
      <c r="ED409" s="409" t="str">
        <f>IF(AND('[1]Multi-Field'!$E$74=[1]Lists!BF409,'[1]Multi-Field'!$F$74="Drained"),BI409,IF(AND('[1]Multi-Field'!$E$74=[1]Lists!BF409,'[1]Multi-Field'!$F$74="undrained"),BH409,""))</f>
        <v/>
      </c>
      <c r="EE409" s="409" t="str">
        <f>IF(AND('[1]Multi-Field'!$E$75=[1]Lists!BF409,'[1]Multi-Field'!$F$75="Drained"),BI409,IF(AND('[1]Multi-Field'!$E$75=[1]Lists!BF409,'[1]Multi-Field'!$F$75="undrained"),BH409,""))</f>
        <v/>
      </c>
      <c r="EF409" s="409" t="str">
        <f>IF(AND('[1]Multi-Field'!$E$76=[1]Lists!BF409,'[1]Multi-Field'!$F$76="Drained"),BI409,IF(AND('[1]Multi-Field'!$E$76=[1]Lists!BF409,'[1]Multi-Field'!$F$6="undrained"),BH409,""))</f>
        <v/>
      </c>
      <c r="EG409" s="409" t="str">
        <f>IF(AND('[1]Multi-Field'!$E$77=[1]Lists!BF409,'[1]Multi-Field'!$F$77="Drained"),BI409,IF(AND('[1]Multi-Field'!$E$77=[1]Lists!BF409,'[1]Multi-Field'!$F$77="undrained"),BH409,""))</f>
        <v/>
      </c>
      <c r="EH409" s="409" t="str">
        <f>IF(AND('[1]Multi-Field'!$E$78=[1]Lists!BF409,'[1]Multi-Field'!$F$78="Drained"),BI409,IF(AND('[1]Multi-Field'!$E$78=[1]Lists!BF409,'[1]Multi-Field'!$F$78="undrained"),BH409,""))</f>
        <v/>
      </c>
      <c r="EI409" s="409" t="str">
        <f>IF(AND('[1]Multi-Field'!$E$79=[1]Lists!BF409,'[1]Multi-Field'!$F$79="Drained"),BI409,IF(AND('[1]Multi-Field'!$E$79=[1]Lists!BF409,'[1]Multi-Field'!$F$79="undrained"),BH409,""))</f>
        <v/>
      </c>
      <c r="EJ409" s="409" t="str">
        <f>IF(AND('[1]Multi-Field'!$E$80=[1]Lists!BF409,'[1]Multi-Field'!$F$80="Drained"),BI409,IF(AND('[1]Multi-Field'!$E$80=[1]Lists!BF409,'[1]Multi-Field'!$F$80="undrained"),BH409,""))</f>
        <v/>
      </c>
      <c r="EK409" s="409" t="str">
        <f>IF(AND('[1]Multi-Field'!$E$81=[1]Lists!BF409,'[1]Multi-Field'!$F$81="Drained"),BI409,IF(AND('[1]Multi-Field'!$E$81=[1]Lists!BF409,'[1]Multi-Field'!$F$81="undrained"),BH409,""))</f>
        <v/>
      </c>
      <c r="EL409" s="409" t="str">
        <f>IF(AND('[1]Multi-Field'!$E$82=[1]Lists!BF409,'[1]Multi-Field'!$F$82="Drained"),BI409,IF(AND('[1]Multi-Field'!$E$82=[1]Lists!BF409,'[1]Multi-Field'!$F$82="undrained"),BH409,""))</f>
        <v/>
      </c>
      <c r="EM409" s="409" t="str">
        <f>IF(AND('[1]Multi-Field'!$E$83=[1]Lists!BF409,'[1]Multi-Field'!$F$83="Drained"),BI409,IF(AND('[1]Multi-Field'!$E$83=[1]Lists!BF409,'[1]Multi-Field'!$F$83="undrained"),BH409,""))</f>
        <v/>
      </c>
      <c r="EN409" s="409" t="str">
        <f>IF(AND('[1]Multi-Field'!$E$84=[1]Lists!BF409,'[1]Multi-Field'!$F$84="Drained"),BI409,IF(AND('[1]Multi-Field'!$E$84=[1]Lists!BF409,'[1]Multi-Field'!$F$84="undrained"),BH409,""))</f>
        <v/>
      </c>
      <c r="EO409" s="409" t="str">
        <f>IF(AND('[1]Multi-Field'!$E$85=[1]Lists!BF409,'[1]Multi-Field'!$F$85="Drained"),BI409,IF(AND('[1]Multi-Field'!$E$85=[1]Lists!BF409,'[1]Multi-Field'!$F$85="undrained"),BH409,""))</f>
        <v/>
      </c>
      <c r="EP409" s="409" t="str">
        <f>IF(AND('[1]Multi-Field'!$E$86=[1]Lists!BF409,'[1]Multi-Field'!$F$86="Drained"),BI409,IF(AND('[1]Multi-Field'!$E$86=[1]Lists!BF409,'[1]Multi-Field'!$F$86="undrained"),BH409,""))</f>
        <v/>
      </c>
      <c r="EQ409" s="409" t="str">
        <f>IF(AND('[1]Multi-Field'!$E$87=[1]Lists!BF409,'[1]Multi-Field'!$F$87="Drained"),BI409,IF(AND('[1]Multi-Field'!$E$87=[1]Lists!BF409,'[1]Multi-Field'!$F$87="undrained"),BH409,""))</f>
        <v/>
      </c>
      <c r="ER409" s="409" t="str">
        <f>IF(AND('[1]Multi-Field'!$E$88=[1]Lists!BF409,'[1]Multi-Field'!$F$88="Drained"),BI409,IF(AND('[1]Multi-Field'!$E$88=[1]Lists!BF409,'[1]Multi-Field'!$F$88="undrained"),BH409,""))</f>
        <v/>
      </c>
      <c r="ES409" s="409" t="str">
        <f>IF(AND('[1]Multi-Field'!$E$89=[1]Lists!BF409,'[1]Multi-Field'!$F$89="Drained"),BI409,IF(AND('[1]Multi-Field'!$E$89=[1]Lists!BF409,'[1]Multi-Field'!$F$89="undrained"),BH409,""))</f>
        <v/>
      </c>
      <c r="ET409" s="409" t="str">
        <f>IF(AND('[1]Multi-Field'!$E$90=[1]Lists!BF409,'[1]Multi-Field'!$F$90="Drained"),BI409,IF(AND('[1]Multi-Field'!$E$90=[1]Lists!BF409,'[1]Multi-Field'!$F$90="undrained"),BH409,""))</f>
        <v/>
      </c>
      <c r="EU409" s="409" t="str">
        <f>IF(AND('[1]Multi-Field'!$E$91=[1]Lists!BF409,'[1]Multi-Field'!$F$91="Drained"),BI409,IF(AND('[1]Multi-Field'!$E$91=[1]Lists!BF409,'[1]Multi-Field'!$F$91="undrained"),BH409,""))</f>
        <v/>
      </c>
      <c r="EV409" s="409" t="str">
        <f>IF(AND('[1]Multi-Field'!$E$92=[1]Lists!BF409,'[1]Multi-Field'!$F$92="Drained"),BI409,IF(AND('[1]Multi-Field'!$E$92=[1]Lists!BF409,'[1]Multi-Field'!$F$92="undrained"),BH409,""))</f>
        <v/>
      </c>
      <c r="EW409" s="409" t="str">
        <f>IF(AND('[1]Multi-Field'!$E$93=[1]Lists!BF409,'[1]Multi-Field'!$F$93="Drained"),BI409,IF(AND('[1]Multi-Field'!$E$93=[1]Lists!BF409,'[1]Multi-Field'!$F$93="undrained"),BH409,""))</f>
        <v/>
      </c>
      <c r="EX409" s="409" t="str">
        <f>IF(AND('[1]Multi-Field'!$E$94=[1]Lists!BF409,'[1]Multi-Field'!$F$94="Drained"),BI409,IF(AND('[1]Multi-Field'!$E$94=[1]Lists!BF409,'[1]Multi-Field'!$F$94="undrained"),BH409,""))</f>
        <v/>
      </c>
      <c r="EY409" s="409" t="str">
        <f>IF(AND('[1]Multi-Field'!$E$95=[1]Lists!BF409,'[1]Multi-Field'!$F$95="Drained"),BI409,IF(AND('[1]Multi-Field'!$E$95=[1]Lists!BF409,'[1]Multi-Field'!$F$95="undrained"),BH409,""))</f>
        <v/>
      </c>
      <c r="EZ409" s="409" t="str">
        <f>IF(AND('[1]Multi-Field'!$E$96=[1]Lists!BF409,'[1]Multi-Field'!$F$96="Drained"),BI409,IF(AND('[1]Multi-Field'!$E$96=[1]Lists!BF409,'[1]Multi-Field'!$F$96="undrained"),BH409,""))</f>
        <v/>
      </c>
      <c r="FA409" s="409" t="str">
        <f>IF(AND('[1]Multi-Field'!$E$97=[1]Lists!BF409,'[1]Multi-Field'!$F$97="Drained"),BI409,IF(AND('[1]Multi-Field'!$E$97=[1]Lists!BF409,'[1]Multi-Field'!$F$97="undrained"),BH409,""))</f>
        <v/>
      </c>
      <c r="FB409" s="409" t="str">
        <f>IF(AND('[1]Multi-Field'!$E$98=[1]Lists!BF409,'[1]Multi-Field'!$F$98="Drained"),BI409,IF(AND('[1]Multi-Field'!$E$98=[1]Lists!BF409,'[1]Multi-Field'!$F$98="undrained"),BH409,""))</f>
        <v/>
      </c>
      <c r="FC409" s="409" t="str">
        <f>IF(AND('[1]Multi-Field'!$E$99=[1]Lists!BF409,'[1]Multi-Field'!$F$99="Drained"),BI409,IF(AND('[1]Multi-Field'!$E$99=[1]Lists!BF409,'[1]Multi-Field'!$F$99="undrained"),BH409,""))</f>
        <v/>
      </c>
      <c r="FD409" s="409" t="str">
        <f>IF(AND('[1]Multi-Field'!$E$100=[1]Lists!BF409,'[1]Multi-Field'!$F$100="Drained"),BI409,IF(AND('[1]Multi-Field'!$E$100=[1]Lists!BF409,'[1]Multi-Field'!$F$100="undrained"),BH409,""))</f>
        <v/>
      </c>
      <c r="FE409" s="409" t="str">
        <f>IF(AND('[1]Multi-Field'!$E$101=[1]Lists!BF409,'[1]Multi-Field'!$F$101="Drained"),BI409,IF(AND('[1]Multi-Field'!$E$101=[1]Lists!BF409,'[1]Multi-Field'!$F$101="undrained"),BH409,""))</f>
        <v/>
      </c>
      <c r="FF409" s="409" t="str">
        <f>IF(AND('[1]Multi-Field'!$E$102=[1]Lists!BF409,'[1]Multi-Field'!$F$102="Drained"),BI409,IF(AND('[1]Multi-Field'!$E$102=[1]Lists!BF409,'[1]Multi-Field'!$F$102="undrained"),BH409,""))</f>
        <v/>
      </c>
      <c r="FG409" s="409" t="str">
        <f>IF(AND('[1]Multi-Field'!$E$103=[1]Lists!BF409,'[1]Multi-Field'!$F$103="Drained"),BI409,IF(AND('[1]Multi-Field'!$E$103=[1]Lists!BF409,'[1]Multi-Field'!$F$103="undrained"),BH409,""))</f>
        <v/>
      </c>
      <c r="FH409" s="409" t="str">
        <f>IF(AND('[1]Multi-Field'!$E$104=[1]Lists!BF409,'[1]Multi-Field'!$F$104="Drained"),BI409,IF(AND('[1]Multi-Field'!$E$104=[1]Lists!BF409,'[1]Multi-Field'!$F$104="undrained"),BH409,""))</f>
        <v/>
      </c>
      <c r="FI409" s="409" t="str">
        <f>IF(AND('[1]Multi-Field'!$E$105=[1]Lists!BF409,'[1]Multi-Field'!$F$105="Drained"),BI409,IF(AND('[1]Multi-Field'!$E$105=[1]Lists!BF409,'[1]Multi-Field'!$F$105="undrained"),BH409,""))</f>
        <v/>
      </c>
      <c r="FJ409" s="409" t="str">
        <f>IF(AND('[1]Multi-Field'!$E$106=[1]Lists!BF409,'[1]Multi-Field'!$F$106="Drained"),BI409,IF(AND('[1]Multi-Field'!$E$106=[1]Lists!BF409,'[1]Multi-Field'!$F$106="undrained"),BH409,""))</f>
        <v/>
      </c>
      <c r="FK409" s="409" t="str">
        <f>IF(AND('[1]Multi-Field'!$E$107=[1]Lists!BF409,'[1]Multi-Field'!$F$107="Drained"),BI409,IF(AND('[1]Multi-Field'!$E$107=[1]Lists!BF409,'[1]Multi-Field'!$F$107="undrained"),BH409,""))</f>
        <v/>
      </c>
      <c r="FL409" s="409" t="str">
        <f>IF(AND('[1]Multi-Field'!$E$108=[1]Lists!BF409,'[1]Multi-Field'!$F$108="Drained"),BI409,IF(AND('[1]Multi-Field'!$E$108=[1]Lists!BF409,'[1]Multi-Field'!$F$108="undrained"),BH409,""))</f>
        <v/>
      </c>
      <c r="FM409" s="409" t="str">
        <f>IF(AND('[1]Multi-Field'!$E$109=[1]Lists!BF409,'[1]Multi-Field'!$F$109="Drained"),BI409,IF(AND('[1]Multi-Field'!$E$109=[1]Lists!BF409,'[1]Multi-Field'!$F$109="undrained"),BH409,""))</f>
        <v/>
      </c>
      <c r="FN409" s="409" t="str">
        <f>IF(AND('[1]Multi-Field'!$E$110=[1]Lists!BF409,'[1]Multi-Field'!$F$110="Drained"),BI409,IF(AND('[1]Multi-Field'!$E$110=[1]Lists!BF409,'[1]Multi-Field'!$F$110="undrained"),BH409,""))</f>
        <v/>
      </c>
      <c r="FO409" s="409" t="str">
        <f>IF(AND('[1]Multi-Field'!$E$111=[1]Lists!BF409,'[1]Multi-Field'!$F$111="Drained"),BI409,IF(AND('[1]Multi-Field'!$E$111=[1]Lists!BF409,'[1]Multi-Field'!$F$111="undrained"),BH409,""))</f>
        <v/>
      </c>
      <c r="FP409" s="409" t="str">
        <f>IF(AND('[1]Multi-Field'!$E$112=[1]Lists!BF409,'[1]Multi-Field'!$F$112="Drained"),BI409,IF(AND('[1]Multi-Field'!$E$112=[1]Lists!BF409,'[1]Multi-Field'!$F$112="undrained"),BH409,""))</f>
        <v/>
      </c>
      <c r="FQ409" s="409" t="str">
        <f>IF(AND('[1]Multi-Field'!$E$113=[1]Lists!BF409,'[1]Multi-Field'!$F$113="Drained"),BI409,IF(AND('[1]Multi-Field'!$E$113=[1]Lists!BF409,'[1]Multi-Field'!$F$113="undrained"),BH409,""))</f>
        <v/>
      </c>
      <c r="FR409" s="409" t="str">
        <f>IF(AND('[1]Multi-Field'!$E$114=[1]Lists!BF409,'[1]Multi-Field'!$F$114="Drained"),BI409,IF(AND('[1]Multi-Field'!$E$114=[1]Lists!BF409,'[1]Multi-Field'!$F$114="undrained"),BH409,""))</f>
        <v/>
      </c>
      <c r="FS409" s="409" t="str">
        <f>IF(AND('[1]Multi-Field'!$E$115=[1]Lists!BF409,'[1]Multi-Field'!$F$115="Drained"),BI409,IF(AND('[1]Multi-Field'!$E$115=[1]Lists!BF409,'[1]Multi-Field'!$F$115="undrained"),BH409,""))</f>
        <v/>
      </c>
      <c r="FT409" s="409" t="str">
        <f>IF(AND('[1]Multi-Field'!$E$116=[1]Lists!BF409,'[1]Multi-Field'!$F$116="Drained"),BI409,IF(AND('[1]Multi-Field'!$E$116=[1]Lists!BF409,'[1]Multi-Field'!$F$116="undrained"),BH409,""))</f>
        <v/>
      </c>
      <c r="FU409" s="409" t="str">
        <f>IF(AND('[1]Multi-Field'!$E$117=[1]Lists!BF409,'[1]Multi-Field'!$F$117="Drained"),BI409,IF(AND('[1]Multi-Field'!$E$117=[1]Lists!BF409,'[1]Multi-Field'!$F$117="undrained"),BH409,""))</f>
        <v/>
      </c>
      <c r="FV409" s="409" t="str">
        <f>IF(AND('[1]Multi-Field'!$E$118=[1]Lists!BF409,'[1]Multi-Field'!$F$118="Drained"),BI409,IF(AND('[1]Multi-Field'!$E$118=[1]Lists!BF409,'[1]Multi-Field'!$F$118="undrained"),BH409,""))</f>
        <v/>
      </c>
      <c r="FW409" s="409" t="str">
        <f>IF(AND('[1]Multi-Field'!$E$119=[1]Lists!BF409,'[1]Multi-Field'!$F$119="Drained"),BI409,IF(AND('[1]Multi-Field'!$E$119=[1]Lists!BF409,'[1]Multi-Field'!$F$119="undrained"),BH409,""))</f>
        <v/>
      </c>
      <c r="FX409" s="409" t="str">
        <f>IF(AND('[1]Multi-Field'!$E$120=[1]Lists!BF409,'[1]Multi-Field'!$F$120="Drained"),BI409,IF(AND('[1]Multi-Field'!$E$120=[1]Lists!BF409,'[1]Multi-Field'!$F$120="undrained"),BH409,""))</f>
        <v/>
      </c>
      <c r="GC409" s="4">
        <v>1</v>
      </c>
    </row>
    <row r="410" spans="1:185" ht="13.5" customHeight="1">
      <c r="A410" s="7" t="s">
        <v>496</v>
      </c>
      <c r="B410" s="7"/>
      <c r="C410" s="7"/>
      <c r="D410" s="8">
        <v>55</v>
      </c>
      <c r="E410" s="8">
        <f t="shared" si="60"/>
        <v>57</v>
      </c>
      <c r="F410" s="8">
        <f t="shared" si="61"/>
        <v>58</v>
      </c>
      <c r="G410" s="8">
        <v>60</v>
      </c>
      <c r="H410" s="8">
        <v>60</v>
      </c>
      <c r="I410" s="8">
        <f t="shared" si="64"/>
        <v>65</v>
      </c>
      <c r="J410" s="8">
        <f t="shared" si="65"/>
        <v>70</v>
      </c>
      <c r="K410" s="8">
        <v>75</v>
      </c>
      <c r="L410" s="8">
        <v>70</v>
      </c>
      <c r="M410" s="8">
        <f t="shared" si="62"/>
        <v>78</v>
      </c>
      <c r="N410" s="8">
        <f t="shared" si="63"/>
        <v>87</v>
      </c>
      <c r="O410" s="8">
        <v>95</v>
      </c>
      <c r="P410" s="391">
        <v>385</v>
      </c>
      <c r="Q410" s="394"/>
      <c r="R410" s="395" t="b">
        <f>IF(OR('Multi-Field'!AA387=Lists!$AC$42,'Multi-Field'!AA387=Lists!$AC$43),IF('Multi-Field'!Z387="x",(IF('Multi-Field'!AC387=Lists!$Q$11,Lists!$R$11,IF('Multi-Field'!AC387=Lists!$Q$12,Lists!$R$12,IF('Multi-Field'!AC387=Lists!$Q$13,Lists!$R$13,IF('Multi-Field'!AC387=Lists!$Q$14,Lists!$R$14))))),IF('Multi-Field'!X387="x",(IF('Multi-Field'!AC387=Lists!$Q$11,Lists!$S$11,IF('Multi-Field'!AC387=Lists!$Q$12,Lists!$S$12,IF('Multi-Field'!AC387=Lists!$Q$13,Lists!$S$13,IF('Multi-Field'!AC387=Lists!$Q$14,Lists!$S$14))))),IF('Multi-Field'!V387="x",(IF('Multi-Field'!AC387=Lists!$Q$11,Lists!$T$11,IF('Multi-Field'!AC387=Lists!$Q$12,Lists!$T$12,IF('Multi-Field'!AC387=Lists!$Q$13,Lists!$T$13,IF('Multi-Field'!AC387=Lists!$Q$14,Lists!$T$14))))),0))))</f>
        <v>0</v>
      </c>
      <c r="S410" s="395" t="str">
        <f t="shared" si="59"/>
        <v/>
      </c>
      <c r="T410" s="395"/>
      <c r="U410" s="396"/>
      <c r="BF410" s="411" t="s">
        <v>1574</v>
      </c>
      <c r="BG410" s="412">
        <v>2</v>
      </c>
      <c r="BH410" s="412">
        <v>2.5</v>
      </c>
      <c r="BI410" s="412">
        <v>3.5</v>
      </c>
      <c r="BJ410" s="409" t="e">
        <f>IF(AND('[1]Single Field'!#REF!=[1]Lists!BF410,'[1]Single Field'!#REF!="Drained"),"x",IF(AND('[1]Single Field'!#REF!=[1]Lists!BF410,'[1]Single Field'!#REF!="Undrained"),O,""))</f>
        <v>#REF!</v>
      </c>
      <c r="BK410" s="409" t="str">
        <f>IF(AND('[1]Multi-Field'!$E$3=[1]Lists!BF410,'[1]Multi-Field'!$F$3="Drained"),BI410,IF(AND('[1]Multi-Field'!$E$3=BF410,'[1]Multi-Field'!$F$3="undrained"),BH410,""))</f>
        <v/>
      </c>
      <c r="BL410" s="409" t="str">
        <f>IF(AND('[1]Multi-Field'!$E$4=BF410,'[1]Multi-Field'!$F$4="Drained"),BI410,IF(AND('[1]Multi-Field'!$E$4=BF410,'[1]Multi-Field'!$F$4="undrained"),BH410,""))</f>
        <v/>
      </c>
      <c r="BM410" s="409" t="str">
        <f>IF(AND('[1]Multi-Field'!$E$5=BF410,'[1]Multi-Field'!$F$5="Drained"),BI410,IF(AND('[1]Multi-Field'!$E$5=BF410,'[1]Multi-Field'!$F$5="undrained"),BH410,""))</f>
        <v/>
      </c>
      <c r="BN410" s="409" t="str">
        <f>IF(AND('[1]Multi-Field'!$E$6=BF410,'[1]Multi-Field'!$F$6="Drained"),BI410,IF(AND('[1]Multi-Field'!$E$6=BF410,'[1]Multi-Field'!$F$6="undrained"),BH410,""))</f>
        <v/>
      </c>
      <c r="BO410" s="409" t="str">
        <f>IF(AND('[1]Multi-Field'!$E$7=BF410,'[1]Multi-Field'!$F$7="Drained"),BI410,IF(AND('[1]Multi-Field'!$E$7=BF410,'[1]Multi-Field'!$F$7="undrained"),BH410,""))</f>
        <v/>
      </c>
      <c r="BP410" s="409" t="str">
        <f>IF(AND('[1]Multi-Field'!$E$8=BF410,'[1]Multi-Field'!$F$8="Drained"),BI410,IF(AND('[1]Multi-Field'!$E$8=BF410,'[1]Multi-Field'!$F$8="undrained"),BH410,""))</f>
        <v/>
      </c>
      <c r="BQ410" s="409" t="str">
        <f>IF(AND('[1]Multi-Field'!$E$9=BF410,'[1]Multi-Field'!$F$9="Drained"),BI410,IF(AND('[1]Multi-Field'!$E$9=BF410,'[1]Multi-Field'!$F$9="undrained"),BH410,""))</f>
        <v/>
      </c>
      <c r="BR410" s="409" t="str">
        <f>IF(AND('[1]Multi-Field'!$E$10=BF410,'[1]Multi-Field'!$F$10="Drained"),BI410,IF(AND('[1]Multi-Field'!$E$10=BF410,'[1]Multi-Field'!$F$10="undrained"),BH410,""))</f>
        <v/>
      </c>
      <c r="BS410" s="409" t="str">
        <f>IF(AND('[1]Multi-Field'!$E$11=BF410,'[1]Multi-Field'!$F$11="Drained"),BI410,IF(AND('[1]Multi-Field'!$E$11=BF410,'[1]Multi-Field'!$F$11="undrained"),BH410,""))</f>
        <v/>
      </c>
      <c r="BT410" s="409" t="str">
        <f>IF(AND('[1]Multi-Field'!$E$12=BF410,'[1]Multi-Field'!$F$12="Drained"),BI410,IF(AND('[1]Multi-Field'!$E$12=BF410,'[1]Multi-Field'!$F$12="undrained"),BH410,""))</f>
        <v/>
      </c>
      <c r="BU410" s="409" t="str">
        <f>IF(AND('[1]Multi-Field'!$E$13=BF410,'[1]Multi-Field'!$F$13="Drained"),BI410,IF(AND('[1]Multi-Field'!$E$3=BF410,'[1]Multi-Field'!$F$13="undrained"),BH410,""))</f>
        <v/>
      </c>
      <c r="BV410" s="409" t="str">
        <f>IF(AND('[1]Multi-Field'!$E$14=BF410,'[1]Multi-Field'!$F$14="Drained"),BI410,IF(AND('[1]Multi-Field'!$E$14=BF410,'[1]Multi-Field'!$F$14="undrained"),BH410,""))</f>
        <v/>
      </c>
      <c r="BW410" s="409" t="str">
        <f>IF(AND('[1]Multi-Field'!$E$15=BF410,'[1]Multi-Field'!$F$15="Drained"),BI410,IF(AND('[1]Multi-Field'!$E$15=BF410,'[1]Multi-Field'!$F$15="undrained"),BH410,""))</f>
        <v/>
      </c>
      <c r="BX410" s="409" t="str">
        <f>IF(AND('[1]Multi-Field'!$E$16=[1]Lists!BF410,'[1]Multi-Field'!$F$16="Drained"),BI410,IF(AND('[1]Multi-Field'!$E$16=[1]Lists!BF410,'[1]Multi-Field'!$F$16="undrained"),BH410,""))</f>
        <v/>
      </c>
      <c r="BY410" s="409" t="str">
        <f>IF(AND('[1]Multi-Field'!$E$17=[1]Lists!BF410,'[1]Multi-Field'!$F$17="Drained"),BI410,IF(AND('[1]Multi-Field'!$E$17=[1]Lists!BF410,'[1]Multi-Field'!$F$17="undrained"),BH410,""))</f>
        <v/>
      </c>
      <c r="BZ410" s="409" t="str">
        <f>IF(AND('[1]Multi-Field'!$E$18=[1]Lists!BF410,'[1]Multi-Field'!$F$18="Drained"),BI410,IF(AND('[1]Multi-Field'!$E$18=[1]Lists!BF410,'[1]Multi-Field'!$F$18="undrained"),BH410,""))</f>
        <v/>
      </c>
      <c r="CA410" s="409" t="str">
        <f>IF(AND('[1]Multi-Field'!$E$19=[1]Lists!BF410,'[1]Multi-Field'!$F$19="Drained"),BI410,IF(AND('[1]Multi-Field'!$E$19=[1]Lists!BF410,'[1]Multi-Field'!$F$19="undrained"),BH410,""))</f>
        <v/>
      </c>
      <c r="CB410" s="409" t="str">
        <f>IF(AND('[1]Multi-Field'!$E$20=[1]Lists!BF410,'[1]Multi-Field'!$F$20="Drained"),BI410,IF(AND('[1]Multi-Field'!$E$20=[1]Lists!BF410,'[1]Multi-Field'!$F$20="undrained"),BH410,""))</f>
        <v/>
      </c>
      <c r="CC410" s="409" t="str">
        <f>IF(AND('[1]Multi-Field'!$E$21=[1]Lists!BF410,'[1]Multi-Field'!$F$21="Drained"),BI410,IF(AND('[1]Multi-Field'!$E$21=[1]Lists!BF410,'[1]Multi-Field'!$F$21="undrained"),BH410,""))</f>
        <v/>
      </c>
      <c r="CD410" s="409" t="str">
        <f>IF(AND('[1]Multi-Field'!$E$22=[1]Lists!BF410,'[1]Multi-Field'!$F$22="Drained"),BI410,IF(AND('[1]Multi-Field'!$E$22=[1]Lists!BF410,'[1]Multi-Field'!$F$22="undrained"),BH410,""))</f>
        <v/>
      </c>
      <c r="CE410" s="409" t="str">
        <f>IF(AND('[1]Multi-Field'!$E$23=[1]Lists!BF410,'[1]Multi-Field'!$F$23="Drained"),BI410,IF(AND('[1]Multi-Field'!$E$23=[1]Lists!BF410,'[1]Multi-Field'!$F$23="undrained"),BH410,""))</f>
        <v/>
      </c>
      <c r="CF410" s="409" t="str">
        <f>IF(AND('[1]Multi-Field'!$E$24=[1]Lists!BF410,'[1]Multi-Field'!$F$24="Drained"),BI410,IF(AND('[1]Multi-Field'!$E$24=[1]Lists!BF410,'[1]Multi-Field'!$F$24="undrained"),BH410,""))</f>
        <v/>
      </c>
      <c r="CG410" s="409" t="str">
        <f>IF(AND('[1]Multi-Field'!$E$25=[1]Lists!BF410,'[1]Multi-Field'!$F$25="Drained"),BI410,IF(AND('[1]Multi-Field'!$E$25=[1]Lists!BF410,'[1]Multi-Field'!$F$25="undrained"),BH410,""))</f>
        <v/>
      </c>
      <c r="CH410" s="409" t="str">
        <f>IF(AND('[1]Multi-Field'!$E$26=[1]Lists!BF410,'[1]Multi-Field'!$F$26="Drained"),BI410,IF(AND('[1]Multi-Field'!$E$26=[1]Lists!BF410,'[1]Multi-Field'!$F$26="undrained"),BH410,""))</f>
        <v/>
      </c>
      <c r="CI410" s="409" t="str">
        <f>IF(AND('[1]Multi-Field'!$E$27=[1]Lists!BF410,'[1]Multi-Field'!$F$27="Drained"),BI410,IF(AND('[1]Multi-Field'!$E$27=[1]Lists!BF410,'[1]Multi-Field'!$F$27="undrained"),BH410,""))</f>
        <v/>
      </c>
      <c r="CJ410" s="409" t="str">
        <f>IF(AND('[1]Multi-Field'!$E$28=[1]Lists!BF410,'[1]Multi-Field'!$F$28="Drained"),BI410,IF(AND('[1]Multi-Field'!$E$28=[1]Lists!BF410,'[1]Multi-Field'!$F$28="undrained"),BH410,""))</f>
        <v/>
      </c>
      <c r="CK410" s="409" t="str">
        <f>IF(AND('[1]Multi-Field'!$E$29=[1]Lists!BF410,'[1]Multi-Field'!$F$29="Drained"),BI410,IF(AND('[1]Multi-Field'!$E$29=[1]Lists!BF410,'[1]Multi-Field'!$F$29="undrained"),BH410,""))</f>
        <v/>
      </c>
      <c r="CL410" s="409" t="str">
        <f>IF(AND('[1]Multi-Field'!$E$30=[1]Lists!BF410,'[1]Multi-Field'!$F$30="Drained"),BI410,IF(AND('[1]Multi-Field'!$E$30=[1]Lists!BF410,'[1]Multi-Field'!$F$30="undrained"),BH410,""))</f>
        <v/>
      </c>
      <c r="CM410" s="409" t="str">
        <f>IF(AND('[1]Multi-Field'!$E$31=[1]Lists!BF410,'[1]Multi-Field'!$F$31="Drained"),BI410,IF(AND('[1]Multi-Field'!$E$31=[1]Lists!BF410,'[1]Multi-Field'!$F$31="undrained"),BH410,""))</f>
        <v/>
      </c>
      <c r="CN410" s="409" t="str">
        <f>IF(AND('[1]Multi-Field'!$E$32=[1]Lists!BF410,'[1]Multi-Field'!$F$32="Drained"),BI410,IF(AND('[1]Multi-Field'!$E$32=[1]Lists!BF410,'[1]Multi-Field'!$F$32="undrained"),BH410,""))</f>
        <v/>
      </c>
      <c r="CO410" s="409" t="str">
        <f>IF(AND('[1]Multi-Field'!$E$33=[1]Lists!BF410,'[1]Multi-Field'!$F$33="Drained"),BI410,IF(AND('[1]Multi-Field'!$E$33=[1]Lists!BF410,'[1]Multi-Field'!$F$33="undrained"),BH410,""))</f>
        <v/>
      </c>
      <c r="CP410" s="409" t="str">
        <f>IF(AND('[1]Multi-Field'!$E$34=[1]Lists!BF410,'[1]Multi-Field'!$F$34="Drained"),BI410,IF(AND('[1]Multi-Field'!$E$34=[1]Lists!BF410,'[1]Multi-Field'!$F$34="undrained"),BH410,""))</f>
        <v/>
      </c>
      <c r="CQ410" s="409" t="str">
        <f>IF(AND('[1]Multi-Field'!$E$35=[1]Lists!BF410,'[1]Multi-Field'!$F$35="Drained"),BI410,IF(AND('[1]Multi-Field'!$E$35=[1]Lists!BF410,'[1]Multi-Field'!$F$35="undrained"),BH410,""))</f>
        <v/>
      </c>
      <c r="CR410" s="409" t="str">
        <f>IF(AND('[1]Multi-Field'!$E$36=[1]Lists!BF410,'[1]Multi-Field'!$F$36="Drained"),BI410,IF(AND('[1]Multi-Field'!$E$36=[1]Lists!BF410,'[1]Multi-Field'!$F$36="undrained"),BH410,""))</f>
        <v/>
      </c>
      <c r="CS410" s="409" t="str">
        <f>IF(AND('[1]Multi-Field'!$E$37=[1]Lists!BF410,'[1]Multi-Field'!$F$37="Drained"),BI410,IF(AND('[1]Multi-Field'!$E$37=[1]Lists!BF410,'[1]Multi-Field'!$F$37="undrained"),BH410,""))</f>
        <v/>
      </c>
      <c r="CT410" s="409" t="str">
        <f>IF(AND('[1]Multi-Field'!$E$38=[1]Lists!BF410,'[1]Multi-Field'!$F$38="Drained"),BI410,IF(AND('[1]Multi-Field'!$E$38=[1]Lists!BF410,'[1]Multi-Field'!$F$38="undrained"),BH410,""))</f>
        <v/>
      </c>
      <c r="CU410" s="409" t="str">
        <f>IF(AND('[1]Multi-Field'!$E$39=[1]Lists!BF410,'[1]Multi-Field'!$F$39="Drained"),BI410,IF(AND('[1]Multi-Field'!$E$39=[1]Lists!BF410,'[1]Multi-Field'!$F$39="undrained"),BH410,""))</f>
        <v/>
      </c>
      <c r="CV410" s="409" t="str">
        <f>IF(AND('[1]Multi-Field'!$E$40=[1]Lists!BF410,'[1]Multi-Field'!$F$40="Drained"),BI410,IF(AND('[1]Multi-Field'!$E$40=[1]Lists!BF410,'[1]Multi-Field'!$F$40="undrained"),BH410,""))</f>
        <v/>
      </c>
      <c r="CW410" s="409" t="str">
        <f>IF(AND('[1]Multi-Field'!$E$41=[1]Lists!BF410,'[1]Multi-Field'!$F$40="Drained"),BI410,IF(AND('[1]Multi-Field'!$E$40=[1]Lists!BF410,'[1]Multi-Field'!$F$40="undrained"),BH410,""))</f>
        <v/>
      </c>
      <c r="CX410" s="409" t="str">
        <f>IF(AND('[1]Multi-Field'!$E$42=[1]Lists!BF410,'[1]Multi-Field'!$F$42="Drained"),BI410,IF(AND('[1]Multi-Field'!$E$42=[1]Lists!BF410,'[1]Multi-Field'!$F$42="undrained"),BH410,""))</f>
        <v/>
      </c>
      <c r="CY410" s="409" t="str">
        <f>IF(AND('[1]Multi-Field'!$E$43=[1]Lists!BF410,'[1]Multi-Field'!$F$43="Drained"),BI410,IF(AND('[1]Multi-Field'!$E$43=[1]Lists!BF410,'[1]Multi-Field'!$F$43="undrained"),BH410,""))</f>
        <v/>
      </c>
      <c r="CZ410" s="409" t="str">
        <f>IF(AND('[1]Multi-Field'!$E$44=[1]Lists!BF410,'[1]Multi-Field'!$F$44="Drained"),BI410,IF(AND('[1]Multi-Field'!$E$44=[1]Lists!BF410,'[1]Multi-Field'!$F$44="undrained"),BH410,""))</f>
        <v/>
      </c>
      <c r="DA410" s="409" t="str">
        <f>IF(AND('[1]Multi-Field'!$E$45=[1]Lists!BF410,'[1]Multi-Field'!$F$45="Drained"),BI410,IF(AND('[1]Multi-Field'!$E$45=[1]Lists!BF410,'[1]Multi-Field'!$F$45="undrained"),BH410,""))</f>
        <v/>
      </c>
      <c r="DB410" s="409" t="str">
        <f>IF(AND('[1]Multi-Field'!$E$46=[1]Lists!BF410,'[1]Multi-Field'!$F$46="Drained"),BI410,IF(AND('[1]Multi-Field'!$E$46=[1]Lists!BF410,'[1]Multi-Field'!$F$46="undrained"),BH410,""))</f>
        <v/>
      </c>
      <c r="DC410" s="409" t="str">
        <f>IF(AND('[1]Multi-Field'!$E$47=[1]Lists!BF410,'[1]Multi-Field'!$F$47="Drained"),BI410,IF(AND('[1]Multi-Field'!$E$47=[1]Lists!BF410,'[1]Multi-Field'!$F$47="undrained"),BH410,""))</f>
        <v/>
      </c>
      <c r="DD410" s="409" t="str">
        <f>IF(AND('[1]Multi-Field'!$E$48=[1]Lists!BF410,'[1]Multi-Field'!$F$48="Drained"),BI410,IF(AND('[1]Multi-Field'!$E$48=[1]Lists!BF410,'[1]Multi-Field'!$F$48="undrained"),BH410,""))</f>
        <v/>
      </c>
      <c r="DE410" s="409" t="str">
        <f>IF(AND('[1]Multi-Field'!$E$49=[1]Lists!BF410,'[1]Multi-Field'!$F$49="Drained"),BI410,IF(AND('[1]Multi-Field'!$E$49=[1]Lists!BF410,'[1]Multi-Field'!$F$9="undrained"),BH410,""))</f>
        <v/>
      </c>
      <c r="DF410" s="409" t="str">
        <f>IF(AND('[1]Multi-Field'!$E$50=[1]Lists!BF410,'[1]Multi-Field'!$F$50="Drained"),BI410,IF(AND('[1]Multi-Field'!$E$50=[1]Lists!BF410,'[1]Multi-Field'!$F$50="undrained"),BH410,""))</f>
        <v/>
      </c>
      <c r="DG410" s="409" t="str">
        <f>IF(AND('[1]Multi-Field'!$E$51=[1]Lists!BF410,'[1]Multi-Field'!$F$51="Drained"),BI410,IF(AND('[1]Multi-Field'!$E$51=[1]Lists!BF410,'[1]Multi-Field'!$F$51="undrained"),BH410,""))</f>
        <v/>
      </c>
      <c r="DH410" s="409" t="str">
        <f>IF(AND('[1]Multi-Field'!$E$52=[1]Lists!BF410,'[1]Multi-Field'!$F$52="Drained"),BI410,IF(AND('[1]Multi-Field'!$E$52=[1]Lists!BF410,'[1]Multi-Field'!$F$52="undrained"),BH410,""))</f>
        <v/>
      </c>
      <c r="DI410" s="409" t="str">
        <f>IF(AND('[1]Multi-Field'!$E$53=[1]Lists!BF410,'[1]Multi-Field'!$F$53="Drained"),BI410,IF(AND('[1]Multi-Field'!$E$53=[1]Lists!BF410,'[1]Multi-Field'!$F$53="undrained"),BH410,""))</f>
        <v/>
      </c>
      <c r="DJ410" s="409" t="str">
        <f>IF(AND('[1]Multi-Field'!$E$54=[1]Lists!BF410,'[1]Multi-Field'!$F$54="Drained"),BI410,IF(AND('[1]Multi-Field'!$E$54=[1]Lists!BF410,'[1]Multi-Field'!$F$54="undrained"),BH410,""))</f>
        <v/>
      </c>
      <c r="DK410" s="409" t="str">
        <f>IF(AND('[1]Multi-Field'!$E$55=[1]Lists!BF410,'[1]Multi-Field'!$F$55="Drained"),BI410,IF(AND('[1]Multi-Field'!$E$55=[1]Lists!BF410,'[1]Multi-Field'!$F$55="undrained"),BH410,""))</f>
        <v/>
      </c>
      <c r="DL410" s="409" t="str">
        <f>IF(AND('[1]Multi-Field'!$E$56=[1]Lists!BF410,'[1]Multi-Field'!$F$56="Drained"),BI410,IF(AND('[1]Multi-Field'!$E$56=[1]Lists!BF410,'[1]Multi-Field'!$F$56="undrained"),BH410,""))</f>
        <v/>
      </c>
      <c r="DM410" s="409" t="str">
        <f>IF(AND('[1]Multi-Field'!$E$57=[1]Lists!BF410,'[1]Multi-Field'!$F$57="Drained"),BI410,IF(AND('[1]Multi-Field'!$E$57=[1]Lists!BF410,'[1]Multi-Field'!$F$57="undrained"),BH410,""))</f>
        <v/>
      </c>
      <c r="DN410" s="409" t="str">
        <f>IF(AND('[1]Multi-Field'!$E$58=[1]Lists!BF410,'[1]Multi-Field'!$F$58="Drained"),BI410,IF(AND('[1]Multi-Field'!$E$58=[1]Lists!BF410,'[1]Multi-Field'!$F$58="undrained"),BH410,""))</f>
        <v/>
      </c>
      <c r="DO410" s="409" t="str">
        <f>IF(AND('[1]Multi-Field'!$E$59=[1]Lists!BF410,'[1]Multi-Field'!$F$59="Drained"),BI410,IF(AND('[1]Multi-Field'!$E$59=[1]Lists!BF410,'[1]Multi-Field'!$F$59="undrained"),BH410,""))</f>
        <v/>
      </c>
      <c r="DP410" s="409" t="str">
        <f>IF(AND('[1]Multi-Field'!$E$60=[1]Lists!BF410,'[1]Multi-Field'!$F$60="Drained"),BI410,IF(AND('[1]Multi-Field'!$E$60=[1]Lists!BF410,'[1]Multi-Field'!$F$60="undrained"),BH410,""))</f>
        <v/>
      </c>
      <c r="DQ410" s="409" t="str">
        <f>IF(AND('[1]Multi-Field'!$E$61=[1]Lists!BF410,'[1]Multi-Field'!$F$61="Drained"),BI410,IF(AND('[1]Multi-Field'!$E$61=[1]Lists!BF410,'[1]Multi-Field'!$F$61="undrained"),BH410,""))</f>
        <v/>
      </c>
      <c r="DR410" s="409" t="str">
        <f>IF(AND('[1]Multi-Field'!$E$62=[1]Lists!BF410,'[1]Multi-Field'!$F$62="Drained"),BI410,IF(AND('[1]Multi-Field'!$E$62=[1]Lists!BF410,'[1]Multi-Field'!$F$62="undrained"),BH410,""))</f>
        <v/>
      </c>
      <c r="DS410" s="409" t="str">
        <f>IF(AND('[1]Multi-Field'!$E$63=[1]Lists!BF410,'[1]Multi-Field'!$F$63="Drained"),BI410,IF(AND('[1]Multi-Field'!$E$63=[1]Lists!BF410,'[1]Multi-Field'!$F$63="undrained"),BH410,""))</f>
        <v/>
      </c>
      <c r="DT410" s="409" t="str">
        <f>IF(AND('[1]Multi-Field'!$E$64=[1]Lists!BF410,'[1]Multi-Field'!$F$64="Drained"),BI410,IF(AND('[1]Multi-Field'!$E$64=[1]Lists!BF410,'[1]Multi-Field'!$F$64="undrained"),BH410,""))</f>
        <v/>
      </c>
      <c r="DU410" s="409" t="str">
        <f>IF(AND('[1]Multi-Field'!$E$65=[1]Lists!BF410,'[1]Multi-Field'!$F$65="Drained"),BI410,IF(AND('[1]Multi-Field'!$E$65=[1]Lists!BF410,'[1]Multi-Field'!$F$65="undrained"),BH410,""))</f>
        <v/>
      </c>
      <c r="DV410" s="409" t="str">
        <f>IF(AND('[1]Multi-Field'!$E$66=[1]Lists!BF410,'[1]Multi-Field'!$F$66="Drained"),BI410,IF(AND('[1]Multi-Field'!$E$66=[1]Lists!BF410,'[1]Multi-Field'!$F$66="undrained"),BH410,""))</f>
        <v/>
      </c>
      <c r="DW410" s="409" t="str">
        <f>IF(AND('[1]Multi-Field'!$E$67=[1]Lists!BF410,'[1]Multi-Field'!$F$67="Drained"),BI410,IF(AND('[1]Multi-Field'!$E$67=[1]Lists!BF410,'[1]Multi-Field'!$F$67="undrained"),BH410,""))</f>
        <v/>
      </c>
      <c r="DX410" s="409" t="str">
        <f>IF(AND('[1]Multi-Field'!$E$68=[1]Lists!BF410,'[1]Multi-Field'!$F$68="Drained"),BI410,IF(AND('[1]Multi-Field'!$E$68=[1]Lists!BF410,'[1]Multi-Field'!$F$68="undrained"),BH410,""))</f>
        <v/>
      </c>
      <c r="DY410" s="409" t="str">
        <f>IF(AND('[1]Multi-Field'!$E$69=[1]Lists!BF410,'[1]Multi-Field'!$F$69="Drained"),BI410,IF(AND('[1]Multi-Field'!$E$69=[1]Lists!BF410,'[1]Multi-Field'!$F$69="undrained"),BH410,""))</f>
        <v/>
      </c>
      <c r="DZ410" s="409" t="str">
        <f>IF(AND('[1]Multi-Field'!$E$70=[1]Lists!BF410,'[1]Multi-Field'!$F$70="Drained"),BI410,IF(AND('[1]Multi-Field'!$E$70=[1]Lists!BF410,'[1]Multi-Field'!$F$70="undrained"),BH410,""))</f>
        <v/>
      </c>
      <c r="EA410" s="409" t="str">
        <f>IF(AND('[1]Multi-Field'!$E$71=[1]Lists!BF410,'[1]Multi-Field'!$F$71="Drained"),BI410,IF(AND('[1]Multi-Field'!$E$71=[1]Lists!BF410,'[1]Multi-Field'!$F$71="undrained"),BH410,""))</f>
        <v/>
      </c>
      <c r="EB410" s="409" t="str">
        <f>IF(AND('[1]Multi-Field'!$E$72=[1]Lists!BF410,'[1]Multi-Field'!$F$72="Drained"),BI410,IF(AND('[1]Multi-Field'!$E$72=[1]Lists!BF410,'[1]Multi-Field'!$F$72="undrained"),BH410,""))</f>
        <v/>
      </c>
      <c r="EC410" s="409" t="str">
        <f>IF(AND('[1]Multi-Field'!$E$73=[1]Lists!BF410,'[1]Multi-Field'!$F$73="Drained"),BI410,IF(AND('[1]Multi-Field'!$E$73=[1]Lists!BF410,'[1]Multi-Field'!$F$73="undrained"),BH410,""))</f>
        <v/>
      </c>
      <c r="ED410" s="409" t="str">
        <f>IF(AND('[1]Multi-Field'!$E$74=[1]Lists!BF410,'[1]Multi-Field'!$F$74="Drained"),BI410,IF(AND('[1]Multi-Field'!$E$74=[1]Lists!BF410,'[1]Multi-Field'!$F$74="undrained"),BH410,""))</f>
        <v/>
      </c>
      <c r="EE410" s="409" t="str">
        <f>IF(AND('[1]Multi-Field'!$E$75=[1]Lists!BF410,'[1]Multi-Field'!$F$75="Drained"),BI410,IF(AND('[1]Multi-Field'!$E$75=[1]Lists!BF410,'[1]Multi-Field'!$F$75="undrained"),BH410,""))</f>
        <v/>
      </c>
      <c r="EF410" s="409" t="str">
        <f>IF(AND('[1]Multi-Field'!$E$76=[1]Lists!BF410,'[1]Multi-Field'!$F$76="Drained"),BI410,IF(AND('[1]Multi-Field'!$E$76=[1]Lists!BF410,'[1]Multi-Field'!$F$6="undrained"),BH410,""))</f>
        <v/>
      </c>
      <c r="EG410" s="409" t="str">
        <f>IF(AND('[1]Multi-Field'!$E$77=[1]Lists!BF410,'[1]Multi-Field'!$F$77="Drained"),BI410,IF(AND('[1]Multi-Field'!$E$77=[1]Lists!BF410,'[1]Multi-Field'!$F$77="undrained"),BH410,""))</f>
        <v/>
      </c>
      <c r="EH410" s="409" t="str">
        <f>IF(AND('[1]Multi-Field'!$E$78=[1]Lists!BF410,'[1]Multi-Field'!$F$78="Drained"),BI410,IF(AND('[1]Multi-Field'!$E$78=[1]Lists!BF410,'[1]Multi-Field'!$F$78="undrained"),BH410,""))</f>
        <v/>
      </c>
      <c r="EI410" s="409" t="str">
        <f>IF(AND('[1]Multi-Field'!$E$79=[1]Lists!BF410,'[1]Multi-Field'!$F$79="Drained"),BI410,IF(AND('[1]Multi-Field'!$E$79=[1]Lists!BF410,'[1]Multi-Field'!$F$79="undrained"),BH410,""))</f>
        <v/>
      </c>
      <c r="EJ410" s="409" t="str">
        <f>IF(AND('[1]Multi-Field'!$E$80=[1]Lists!BF410,'[1]Multi-Field'!$F$80="Drained"),BI410,IF(AND('[1]Multi-Field'!$E$80=[1]Lists!BF410,'[1]Multi-Field'!$F$80="undrained"),BH410,""))</f>
        <v/>
      </c>
      <c r="EK410" s="409" t="str">
        <f>IF(AND('[1]Multi-Field'!$E$81=[1]Lists!BF410,'[1]Multi-Field'!$F$81="Drained"),BI410,IF(AND('[1]Multi-Field'!$E$81=[1]Lists!BF410,'[1]Multi-Field'!$F$81="undrained"),BH410,""))</f>
        <v/>
      </c>
      <c r="EL410" s="409" t="str">
        <f>IF(AND('[1]Multi-Field'!$E$82=[1]Lists!BF410,'[1]Multi-Field'!$F$82="Drained"),BI410,IF(AND('[1]Multi-Field'!$E$82=[1]Lists!BF410,'[1]Multi-Field'!$F$82="undrained"),BH410,""))</f>
        <v/>
      </c>
      <c r="EM410" s="409" t="str">
        <f>IF(AND('[1]Multi-Field'!$E$83=[1]Lists!BF410,'[1]Multi-Field'!$F$83="Drained"),BI410,IF(AND('[1]Multi-Field'!$E$83=[1]Lists!BF410,'[1]Multi-Field'!$F$83="undrained"),BH410,""))</f>
        <v/>
      </c>
      <c r="EN410" s="409" t="str">
        <f>IF(AND('[1]Multi-Field'!$E$84=[1]Lists!BF410,'[1]Multi-Field'!$F$84="Drained"),BI410,IF(AND('[1]Multi-Field'!$E$84=[1]Lists!BF410,'[1]Multi-Field'!$F$84="undrained"),BH410,""))</f>
        <v/>
      </c>
      <c r="EO410" s="409" t="str">
        <f>IF(AND('[1]Multi-Field'!$E$85=[1]Lists!BF410,'[1]Multi-Field'!$F$85="Drained"),BI410,IF(AND('[1]Multi-Field'!$E$85=[1]Lists!BF410,'[1]Multi-Field'!$F$85="undrained"),BH410,""))</f>
        <v/>
      </c>
      <c r="EP410" s="409" t="str">
        <f>IF(AND('[1]Multi-Field'!$E$86=[1]Lists!BF410,'[1]Multi-Field'!$F$86="Drained"),BI410,IF(AND('[1]Multi-Field'!$E$86=[1]Lists!BF410,'[1]Multi-Field'!$F$86="undrained"),BH410,""))</f>
        <v/>
      </c>
      <c r="EQ410" s="409" t="str">
        <f>IF(AND('[1]Multi-Field'!$E$87=[1]Lists!BF410,'[1]Multi-Field'!$F$87="Drained"),BI410,IF(AND('[1]Multi-Field'!$E$87=[1]Lists!BF410,'[1]Multi-Field'!$F$87="undrained"),BH410,""))</f>
        <v/>
      </c>
      <c r="ER410" s="409" t="str">
        <f>IF(AND('[1]Multi-Field'!$E$88=[1]Lists!BF410,'[1]Multi-Field'!$F$88="Drained"),BI410,IF(AND('[1]Multi-Field'!$E$88=[1]Lists!BF410,'[1]Multi-Field'!$F$88="undrained"),BH410,""))</f>
        <v/>
      </c>
      <c r="ES410" s="409" t="str">
        <f>IF(AND('[1]Multi-Field'!$E$89=[1]Lists!BF410,'[1]Multi-Field'!$F$89="Drained"),BI410,IF(AND('[1]Multi-Field'!$E$89=[1]Lists!BF410,'[1]Multi-Field'!$F$89="undrained"),BH410,""))</f>
        <v/>
      </c>
      <c r="ET410" s="409" t="str">
        <f>IF(AND('[1]Multi-Field'!$E$90=[1]Lists!BF410,'[1]Multi-Field'!$F$90="Drained"),BI410,IF(AND('[1]Multi-Field'!$E$90=[1]Lists!BF410,'[1]Multi-Field'!$F$90="undrained"),BH410,""))</f>
        <v/>
      </c>
      <c r="EU410" s="409" t="str">
        <f>IF(AND('[1]Multi-Field'!$E$91=[1]Lists!BF410,'[1]Multi-Field'!$F$91="Drained"),BI410,IF(AND('[1]Multi-Field'!$E$91=[1]Lists!BF410,'[1]Multi-Field'!$F$91="undrained"),BH410,""))</f>
        <v/>
      </c>
      <c r="EV410" s="409" t="str">
        <f>IF(AND('[1]Multi-Field'!$E$92=[1]Lists!BF410,'[1]Multi-Field'!$F$92="Drained"),BI410,IF(AND('[1]Multi-Field'!$E$92=[1]Lists!BF410,'[1]Multi-Field'!$F$92="undrained"),BH410,""))</f>
        <v/>
      </c>
      <c r="EW410" s="409" t="str">
        <f>IF(AND('[1]Multi-Field'!$E$93=[1]Lists!BF410,'[1]Multi-Field'!$F$93="Drained"),BI410,IF(AND('[1]Multi-Field'!$E$93=[1]Lists!BF410,'[1]Multi-Field'!$F$93="undrained"),BH410,""))</f>
        <v/>
      </c>
      <c r="EX410" s="409" t="str">
        <f>IF(AND('[1]Multi-Field'!$E$94=[1]Lists!BF410,'[1]Multi-Field'!$F$94="Drained"),BI410,IF(AND('[1]Multi-Field'!$E$94=[1]Lists!BF410,'[1]Multi-Field'!$F$94="undrained"),BH410,""))</f>
        <v/>
      </c>
      <c r="EY410" s="409" t="str">
        <f>IF(AND('[1]Multi-Field'!$E$95=[1]Lists!BF410,'[1]Multi-Field'!$F$95="Drained"),BI410,IF(AND('[1]Multi-Field'!$E$95=[1]Lists!BF410,'[1]Multi-Field'!$F$95="undrained"),BH410,""))</f>
        <v/>
      </c>
      <c r="EZ410" s="409" t="str">
        <f>IF(AND('[1]Multi-Field'!$E$96=[1]Lists!BF410,'[1]Multi-Field'!$F$96="Drained"),BI410,IF(AND('[1]Multi-Field'!$E$96=[1]Lists!BF410,'[1]Multi-Field'!$F$96="undrained"),BH410,""))</f>
        <v/>
      </c>
      <c r="FA410" s="409" t="str">
        <f>IF(AND('[1]Multi-Field'!$E$97=[1]Lists!BF410,'[1]Multi-Field'!$F$97="Drained"),BI410,IF(AND('[1]Multi-Field'!$E$97=[1]Lists!BF410,'[1]Multi-Field'!$F$97="undrained"),BH410,""))</f>
        <v/>
      </c>
      <c r="FB410" s="409" t="str">
        <f>IF(AND('[1]Multi-Field'!$E$98=[1]Lists!BF410,'[1]Multi-Field'!$F$98="Drained"),BI410,IF(AND('[1]Multi-Field'!$E$98=[1]Lists!BF410,'[1]Multi-Field'!$F$98="undrained"),BH410,""))</f>
        <v/>
      </c>
      <c r="FC410" s="409" t="str">
        <f>IF(AND('[1]Multi-Field'!$E$99=[1]Lists!BF410,'[1]Multi-Field'!$F$99="Drained"),BI410,IF(AND('[1]Multi-Field'!$E$99=[1]Lists!BF410,'[1]Multi-Field'!$F$99="undrained"),BH410,""))</f>
        <v/>
      </c>
      <c r="FD410" s="409" t="str">
        <f>IF(AND('[1]Multi-Field'!$E$100=[1]Lists!BF410,'[1]Multi-Field'!$F$100="Drained"),BI410,IF(AND('[1]Multi-Field'!$E$100=[1]Lists!BF410,'[1]Multi-Field'!$F$100="undrained"),BH410,""))</f>
        <v/>
      </c>
      <c r="FE410" s="409" t="str">
        <f>IF(AND('[1]Multi-Field'!$E$101=[1]Lists!BF410,'[1]Multi-Field'!$F$101="Drained"),BI410,IF(AND('[1]Multi-Field'!$E$101=[1]Lists!BF410,'[1]Multi-Field'!$F$101="undrained"),BH410,""))</f>
        <v/>
      </c>
      <c r="FF410" s="409" t="str">
        <f>IF(AND('[1]Multi-Field'!$E$102=[1]Lists!BF410,'[1]Multi-Field'!$F$102="Drained"),BI410,IF(AND('[1]Multi-Field'!$E$102=[1]Lists!BF410,'[1]Multi-Field'!$F$102="undrained"),BH410,""))</f>
        <v/>
      </c>
      <c r="FG410" s="409" t="str">
        <f>IF(AND('[1]Multi-Field'!$E$103=[1]Lists!BF410,'[1]Multi-Field'!$F$103="Drained"),BI410,IF(AND('[1]Multi-Field'!$E$103=[1]Lists!BF410,'[1]Multi-Field'!$F$103="undrained"),BH410,""))</f>
        <v/>
      </c>
      <c r="FH410" s="409" t="str">
        <f>IF(AND('[1]Multi-Field'!$E$104=[1]Lists!BF410,'[1]Multi-Field'!$F$104="Drained"),BI410,IF(AND('[1]Multi-Field'!$E$104=[1]Lists!BF410,'[1]Multi-Field'!$F$104="undrained"),BH410,""))</f>
        <v/>
      </c>
      <c r="FI410" s="409" t="str">
        <f>IF(AND('[1]Multi-Field'!$E$105=[1]Lists!BF410,'[1]Multi-Field'!$F$105="Drained"),BI410,IF(AND('[1]Multi-Field'!$E$105=[1]Lists!BF410,'[1]Multi-Field'!$F$105="undrained"),BH410,""))</f>
        <v/>
      </c>
      <c r="FJ410" s="409" t="str">
        <f>IF(AND('[1]Multi-Field'!$E$106=[1]Lists!BF410,'[1]Multi-Field'!$F$106="Drained"),BI410,IF(AND('[1]Multi-Field'!$E$106=[1]Lists!BF410,'[1]Multi-Field'!$F$106="undrained"),BH410,""))</f>
        <v/>
      </c>
      <c r="FK410" s="409" t="str">
        <f>IF(AND('[1]Multi-Field'!$E$107=[1]Lists!BF410,'[1]Multi-Field'!$F$107="Drained"),BI410,IF(AND('[1]Multi-Field'!$E$107=[1]Lists!BF410,'[1]Multi-Field'!$F$107="undrained"),BH410,""))</f>
        <v/>
      </c>
      <c r="FL410" s="409" t="str">
        <f>IF(AND('[1]Multi-Field'!$E$108=[1]Lists!BF410,'[1]Multi-Field'!$F$108="Drained"),BI410,IF(AND('[1]Multi-Field'!$E$108=[1]Lists!BF410,'[1]Multi-Field'!$F$108="undrained"),BH410,""))</f>
        <v/>
      </c>
      <c r="FM410" s="409" t="str">
        <f>IF(AND('[1]Multi-Field'!$E$109=[1]Lists!BF410,'[1]Multi-Field'!$F$109="Drained"),BI410,IF(AND('[1]Multi-Field'!$E$109=[1]Lists!BF410,'[1]Multi-Field'!$F$109="undrained"),BH410,""))</f>
        <v/>
      </c>
      <c r="FN410" s="409" t="str">
        <f>IF(AND('[1]Multi-Field'!$E$110=[1]Lists!BF410,'[1]Multi-Field'!$F$110="Drained"),BI410,IF(AND('[1]Multi-Field'!$E$110=[1]Lists!BF410,'[1]Multi-Field'!$F$110="undrained"),BH410,""))</f>
        <v/>
      </c>
      <c r="FO410" s="409" t="str">
        <f>IF(AND('[1]Multi-Field'!$E$111=[1]Lists!BF410,'[1]Multi-Field'!$F$111="Drained"),BI410,IF(AND('[1]Multi-Field'!$E$111=[1]Lists!BF410,'[1]Multi-Field'!$F$111="undrained"),BH410,""))</f>
        <v/>
      </c>
      <c r="FP410" s="409" t="str">
        <f>IF(AND('[1]Multi-Field'!$E$112=[1]Lists!BF410,'[1]Multi-Field'!$F$112="Drained"),BI410,IF(AND('[1]Multi-Field'!$E$112=[1]Lists!BF410,'[1]Multi-Field'!$F$112="undrained"),BH410,""))</f>
        <v/>
      </c>
      <c r="FQ410" s="409" t="str">
        <f>IF(AND('[1]Multi-Field'!$E$113=[1]Lists!BF410,'[1]Multi-Field'!$F$113="Drained"),BI410,IF(AND('[1]Multi-Field'!$E$113=[1]Lists!BF410,'[1]Multi-Field'!$F$113="undrained"),BH410,""))</f>
        <v/>
      </c>
      <c r="FR410" s="409" t="str">
        <f>IF(AND('[1]Multi-Field'!$E$114=[1]Lists!BF410,'[1]Multi-Field'!$F$114="Drained"),BI410,IF(AND('[1]Multi-Field'!$E$114=[1]Lists!BF410,'[1]Multi-Field'!$F$114="undrained"),BH410,""))</f>
        <v/>
      </c>
      <c r="FS410" s="409" t="str">
        <f>IF(AND('[1]Multi-Field'!$E$115=[1]Lists!BF410,'[1]Multi-Field'!$F$115="Drained"),BI410,IF(AND('[1]Multi-Field'!$E$115=[1]Lists!BF410,'[1]Multi-Field'!$F$115="undrained"),BH410,""))</f>
        <v/>
      </c>
      <c r="FT410" s="409" t="str">
        <f>IF(AND('[1]Multi-Field'!$E$116=[1]Lists!BF410,'[1]Multi-Field'!$F$116="Drained"),BI410,IF(AND('[1]Multi-Field'!$E$116=[1]Lists!BF410,'[1]Multi-Field'!$F$116="undrained"),BH410,""))</f>
        <v/>
      </c>
      <c r="FU410" s="409" t="str">
        <f>IF(AND('[1]Multi-Field'!$E$117=[1]Lists!BF410,'[1]Multi-Field'!$F$117="Drained"),BI410,IF(AND('[1]Multi-Field'!$E$117=[1]Lists!BF410,'[1]Multi-Field'!$F$117="undrained"),BH410,""))</f>
        <v/>
      </c>
      <c r="FV410" s="409" t="str">
        <f>IF(AND('[1]Multi-Field'!$E$118=[1]Lists!BF410,'[1]Multi-Field'!$F$118="Drained"),BI410,IF(AND('[1]Multi-Field'!$E$118=[1]Lists!BF410,'[1]Multi-Field'!$F$118="undrained"),BH410,""))</f>
        <v/>
      </c>
      <c r="FW410" s="409" t="str">
        <f>IF(AND('[1]Multi-Field'!$E$119=[1]Lists!BF410,'[1]Multi-Field'!$F$119="Drained"),BI410,IF(AND('[1]Multi-Field'!$E$119=[1]Lists!BF410,'[1]Multi-Field'!$F$119="undrained"),BH410,""))</f>
        <v/>
      </c>
      <c r="FX410" s="409" t="str">
        <f>IF(AND('[1]Multi-Field'!$E$120=[1]Lists!BF410,'[1]Multi-Field'!$F$120="Drained"),BI410,IF(AND('[1]Multi-Field'!$E$120=[1]Lists!BF410,'[1]Multi-Field'!$F$120="undrained"),BH410,""))</f>
        <v/>
      </c>
      <c r="GC410" s="4">
        <v>1</v>
      </c>
    </row>
    <row r="411" spans="1:185" ht="13.5" customHeight="1">
      <c r="A411" s="7" t="s">
        <v>497</v>
      </c>
      <c r="B411" s="7"/>
      <c r="C411" s="7"/>
      <c r="D411" s="8">
        <v>70</v>
      </c>
      <c r="E411" s="8">
        <f t="shared" si="60"/>
        <v>70</v>
      </c>
      <c r="F411" s="8">
        <f t="shared" si="61"/>
        <v>70</v>
      </c>
      <c r="G411" s="8">
        <v>70</v>
      </c>
      <c r="H411" s="8">
        <v>70</v>
      </c>
      <c r="I411" s="8">
        <f t="shared" si="64"/>
        <v>70</v>
      </c>
      <c r="J411" s="8">
        <f t="shared" si="65"/>
        <v>70</v>
      </c>
      <c r="K411" s="8">
        <v>70</v>
      </c>
      <c r="L411" s="8">
        <v>100</v>
      </c>
      <c r="M411" s="8">
        <f t="shared" si="62"/>
        <v>103</v>
      </c>
      <c r="N411" s="8">
        <f t="shared" si="63"/>
        <v>107</v>
      </c>
      <c r="O411" s="8">
        <v>110</v>
      </c>
      <c r="P411" s="391">
        <v>386</v>
      </c>
      <c r="Q411" s="394"/>
      <c r="R411" s="395" t="b">
        <f>IF(OR('Multi-Field'!AA388=Lists!$AC$42,'Multi-Field'!AA388=Lists!$AC$43),IF('Multi-Field'!Z388="x",(IF('Multi-Field'!AC388=Lists!$Q$11,Lists!$R$11,IF('Multi-Field'!AC388=Lists!$Q$12,Lists!$R$12,IF('Multi-Field'!AC388=Lists!$Q$13,Lists!$R$13,IF('Multi-Field'!AC388=Lists!$Q$14,Lists!$R$14))))),IF('Multi-Field'!X388="x",(IF('Multi-Field'!AC388=Lists!$Q$11,Lists!$S$11,IF('Multi-Field'!AC388=Lists!$Q$12,Lists!$S$12,IF('Multi-Field'!AC388=Lists!$Q$13,Lists!$S$13,IF('Multi-Field'!AC388=Lists!$Q$14,Lists!$S$14))))),IF('Multi-Field'!V388="x",(IF('Multi-Field'!AC388=Lists!$Q$11,Lists!$T$11,IF('Multi-Field'!AC388=Lists!$Q$12,Lists!$T$12,IF('Multi-Field'!AC388=Lists!$Q$13,Lists!$T$13,IF('Multi-Field'!AC388=Lists!$Q$14,Lists!$T$14))))),0))))</f>
        <v>0</v>
      </c>
      <c r="S411" s="395" t="str">
        <f t="shared" ref="S411:S474" si="66">IF(R411=FALSE,"",R411)</f>
        <v/>
      </c>
      <c r="T411" s="395"/>
      <c r="U411" s="396"/>
      <c r="BF411" s="411" t="s">
        <v>1575</v>
      </c>
      <c r="BG411" s="412">
        <v>4</v>
      </c>
      <c r="BH411" s="412">
        <v>4</v>
      </c>
      <c r="BI411" s="412">
        <v>5</v>
      </c>
      <c r="BJ411" s="409" t="e">
        <f>IF(AND('[1]Single Field'!#REF!=[1]Lists!BF411,'[1]Single Field'!#REF!="Drained"),"x",IF(AND('[1]Single Field'!#REF!=[1]Lists!BF411,'[1]Single Field'!#REF!="Undrained"),O,""))</f>
        <v>#REF!</v>
      </c>
      <c r="BK411" s="409" t="str">
        <f>IF(AND('[1]Multi-Field'!$E$3=[1]Lists!BF411,'[1]Multi-Field'!$F$3="Drained"),BI411,IF(AND('[1]Multi-Field'!$E$3=BF411,'[1]Multi-Field'!$F$3="undrained"),BH411,""))</f>
        <v/>
      </c>
      <c r="BL411" s="409" t="str">
        <f>IF(AND('[1]Multi-Field'!$E$4=BF411,'[1]Multi-Field'!$F$4="Drained"),BI411,IF(AND('[1]Multi-Field'!$E$4=BF411,'[1]Multi-Field'!$F$4="undrained"),BH411,""))</f>
        <v/>
      </c>
      <c r="BM411" s="409" t="str">
        <f>IF(AND('[1]Multi-Field'!$E$5=BF411,'[1]Multi-Field'!$F$5="Drained"),BI411,IF(AND('[1]Multi-Field'!$E$5=BF411,'[1]Multi-Field'!$F$5="undrained"),BH411,""))</f>
        <v/>
      </c>
      <c r="BN411" s="409" t="str">
        <f>IF(AND('[1]Multi-Field'!$E$6=BF411,'[1]Multi-Field'!$F$6="Drained"),BI411,IF(AND('[1]Multi-Field'!$E$6=BF411,'[1]Multi-Field'!$F$6="undrained"),BH411,""))</f>
        <v/>
      </c>
      <c r="BO411" s="409" t="str">
        <f>IF(AND('[1]Multi-Field'!$E$7=BF411,'[1]Multi-Field'!$F$7="Drained"),BI411,IF(AND('[1]Multi-Field'!$E$7=BF411,'[1]Multi-Field'!$F$7="undrained"),BH411,""))</f>
        <v/>
      </c>
      <c r="BP411" s="409" t="str">
        <f>IF(AND('[1]Multi-Field'!$E$8=BF411,'[1]Multi-Field'!$F$8="Drained"),BI411,IF(AND('[1]Multi-Field'!$E$8=BF411,'[1]Multi-Field'!$F$8="undrained"),BH411,""))</f>
        <v/>
      </c>
      <c r="BQ411" s="409" t="str">
        <f>IF(AND('[1]Multi-Field'!$E$9=BF411,'[1]Multi-Field'!$F$9="Drained"),BI411,IF(AND('[1]Multi-Field'!$E$9=BF411,'[1]Multi-Field'!$F$9="undrained"),BH411,""))</f>
        <v/>
      </c>
      <c r="BR411" s="409" t="str">
        <f>IF(AND('[1]Multi-Field'!$E$10=BF411,'[1]Multi-Field'!$F$10="Drained"),BI411,IF(AND('[1]Multi-Field'!$E$10=BF411,'[1]Multi-Field'!$F$10="undrained"),BH411,""))</f>
        <v/>
      </c>
      <c r="BS411" s="409" t="str">
        <f>IF(AND('[1]Multi-Field'!$E$11=BF411,'[1]Multi-Field'!$F$11="Drained"),BI411,IF(AND('[1]Multi-Field'!$E$11=BF411,'[1]Multi-Field'!$F$11="undrained"),BH411,""))</f>
        <v/>
      </c>
      <c r="BT411" s="409" t="str">
        <f>IF(AND('[1]Multi-Field'!$E$12=BF411,'[1]Multi-Field'!$F$12="Drained"),BI411,IF(AND('[1]Multi-Field'!$E$12=BF411,'[1]Multi-Field'!$F$12="undrained"),BH411,""))</f>
        <v/>
      </c>
      <c r="BU411" s="409" t="str">
        <f>IF(AND('[1]Multi-Field'!$E$13=BF411,'[1]Multi-Field'!$F$13="Drained"),BI411,IF(AND('[1]Multi-Field'!$E$3=BF411,'[1]Multi-Field'!$F$13="undrained"),BH411,""))</f>
        <v/>
      </c>
      <c r="BV411" s="409" t="str">
        <f>IF(AND('[1]Multi-Field'!$E$14=BF411,'[1]Multi-Field'!$F$14="Drained"),BI411,IF(AND('[1]Multi-Field'!$E$14=BF411,'[1]Multi-Field'!$F$14="undrained"),BH411,""))</f>
        <v/>
      </c>
      <c r="BW411" s="409" t="str">
        <f>IF(AND('[1]Multi-Field'!$E$15=BF411,'[1]Multi-Field'!$F$15="Drained"),BI411,IF(AND('[1]Multi-Field'!$E$15=BF411,'[1]Multi-Field'!$F$15="undrained"),BH411,""))</f>
        <v/>
      </c>
      <c r="BX411" s="409" t="str">
        <f>IF(AND('[1]Multi-Field'!$E$16=[1]Lists!BF411,'[1]Multi-Field'!$F$16="Drained"),BI411,IF(AND('[1]Multi-Field'!$E$16=[1]Lists!BF411,'[1]Multi-Field'!$F$16="undrained"),BH411,""))</f>
        <v/>
      </c>
      <c r="BY411" s="409" t="str">
        <f>IF(AND('[1]Multi-Field'!$E$17=[1]Lists!BF411,'[1]Multi-Field'!$F$17="Drained"),BI411,IF(AND('[1]Multi-Field'!$E$17=[1]Lists!BF411,'[1]Multi-Field'!$F$17="undrained"),BH411,""))</f>
        <v/>
      </c>
      <c r="BZ411" s="409" t="str">
        <f>IF(AND('[1]Multi-Field'!$E$18=[1]Lists!BF411,'[1]Multi-Field'!$F$18="Drained"),BI411,IF(AND('[1]Multi-Field'!$E$18=[1]Lists!BF411,'[1]Multi-Field'!$F$18="undrained"),BH411,""))</f>
        <v/>
      </c>
      <c r="CA411" s="409" t="str">
        <f>IF(AND('[1]Multi-Field'!$E$19=[1]Lists!BF411,'[1]Multi-Field'!$F$19="Drained"),BI411,IF(AND('[1]Multi-Field'!$E$19=[1]Lists!BF411,'[1]Multi-Field'!$F$19="undrained"),BH411,""))</f>
        <v/>
      </c>
      <c r="CB411" s="409" t="str">
        <f>IF(AND('[1]Multi-Field'!$E$20=[1]Lists!BF411,'[1]Multi-Field'!$F$20="Drained"),BI411,IF(AND('[1]Multi-Field'!$E$20=[1]Lists!BF411,'[1]Multi-Field'!$F$20="undrained"),BH411,""))</f>
        <v/>
      </c>
      <c r="CC411" s="409" t="str">
        <f>IF(AND('[1]Multi-Field'!$E$21=[1]Lists!BF411,'[1]Multi-Field'!$F$21="Drained"),BI411,IF(AND('[1]Multi-Field'!$E$21=[1]Lists!BF411,'[1]Multi-Field'!$F$21="undrained"),BH411,""))</f>
        <v/>
      </c>
      <c r="CD411" s="409" t="str">
        <f>IF(AND('[1]Multi-Field'!$E$22=[1]Lists!BF411,'[1]Multi-Field'!$F$22="Drained"),BI411,IF(AND('[1]Multi-Field'!$E$22=[1]Lists!BF411,'[1]Multi-Field'!$F$22="undrained"),BH411,""))</f>
        <v/>
      </c>
      <c r="CE411" s="409" t="str">
        <f>IF(AND('[1]Multi-Field'!$E$23=[1]Lists!BF411,'[1]Multi-Field'!$F$23="Drained"),BI411,IF(AND('[1]Multi-Field'!$E$23=[1]Lists!BF411,'[1]Multi-Field'!$F$23="undrained"),BH411,""))</f>
        <v/>
      </c>
      <c r="CF411" s="409" t="str">
        <f>IF(AND('[1]Multi-Field'!$E$24=[1]Lists!BF411,'[1]Multi-Field'!$F$24="Drained"),BI411,IF(AND('[1]Multi-Field'!$E$24=[1]Lists!BF411,'[1]Multi-Field'!$F$24="undrained"),BH411,""))</f>
        <v/>
      </c>
      <c r="CG411" s="409" t="str">
        <f>IF(AND('[1]Multi-Field'!$E$25=[1]Lists!BF411,'[1]Multi-Field'!$F$25="Drained"),BI411,IF(AND('[1]Multi-Field'!$E$25=[1]Lists!BF411,'[1]Multi-Field'!$F$25="undrained"),BH411,""))</f>
        <v/>
      </c>
      <c r="CH411" s="409" t="str">
        <f>IF(AND('[1]Multi-Field'!$E$26=[1]Lists!BF411,'[1]Multi-Field'!$F$26="Drained"),BI411,IF(AND('[1]Multi-Field'!$E$26=[1]Lists!BF411,'[1]Multi-Field'!$F$26="undrained"),BH411,""))</f>
        <v/>
      </c>
      <c r="CI411" s="409" t="str">
        <f>IF(AND('[1]Multi-Field'!$E$27=[1]Lists!BF411,'[1]Multi-Field'!$F$27="Drained"),BI411,IF(AND('[1]Multi-Field'!$E$27=[1]Lists!BF411,'[1]Multi-Field'!$F$27="undrained"),BH411,""))</f>
        <v/>
      </c>
      <c r="CJ411" s="409" t="str">
        <f>IF(AND('[1]Multi-Field'!$E$28=[1]Lists!BF411,'[1]Multi-Field'!$F$28="Drained"),BI411,IF(AND('[1]Multi-Field'!$E$28=[1]Lists!BF411,'[1]Multi-Field'!$F$28="undrained"),BH411,""))</f>
        <v/>
      </c>
      <c r="CK411" s="409" t="str">
        <f>IF(AND('[1]Multi-Field'!$E$29=[1]Lists!BF411,'[1]Multi-Field'!$F$29="Drained"),BI411,IF(AND('[1]Multi-Field'!$E$29=[1]Lists!BF411,'[1]Multi-Field'!$F$29="undrained"),BH411,""))</f>
        <v/>
      </c>
      <c r="CL411" s="409" t="str">
        <f>IF(AND('[1]Multi-Field'!$E$30=[1]Lists!BF411,'[1]Multi-Field'!$F$30="Drained"),BI411,IF(AND('[1]Multi-Field'!$E$30=[1]Lists!BF411,'[1]Multi-Field'!$F$30="undrained"),BH411,""))</f>
        <v/>
      </c>
      <c r="CM411" s="409" t="str">
        <f>IF(AND('[1]Multi-Field'!$E$31=[1]Lists!BF411,'[1]Multi-Field'!$F$31="Drained"),BI411,IF(AND('[1]Multi-Field'!$E$31=[1]Lists!BF411,'[1]Multi-Field'!$F$31="undrained"),BH411,""))</f>
        <v/>
      </c>
      <c r="CN411" s="409" t="str">
        <f>IF(AND('[1]Multi-Field'!$E$32=[1]Lists!BF411,'[1]Multi-Field'!$F$32="Drained"),BI411,IF(AND('[1]Multi-Field'!$E$32=[1]Lists!BF411,'[1]Multi-Field'!$F$32="undrained"),BH411,""))</f>
        <v/>
      </c>
      <c r="CO411" s="409" t="str">
        <f>IF(AND('[1]Multi-Field'!$E$33=[1]Lists!BF411,'[1]Multi-Field'!$F$33="Drained"),BI411,IF(AND('[1]Multi-Field'!$E$33=[1]Lists!BF411,'[1]Multi-Field'!$F$33="undrained"),BH411,""))</f>
        <v/>
      </c>
      <c r="CP411" s="409" t="str">
        <f>IF(AND('[1]Multi-Field'!$E$34=[1]Lists!BF411,'[1]Multi-Field'!$F$34="Drained"),BI411,IF(AND('[1]Multi-Field'!$E$34=[1]Lists!BF411,'[1]Multi-Field'!$F$34="undrained"),BH411,""))</f>
        <v/>
      </c>
      <c r="CQ411" s="409" t="str">
        <f>IF(AND('[1]Multi-Field'!$E$35=[1]Lists!BF411,'[1]Multi-Field'!$F$35="Drained"),BI411,IF(AND('[1]Multi-Field'!$E$35=[1]Lists!BF411,'[1]Multi-Field'!$F$35="undrained"),BH411,""))</f>
        <v/>
      </c>
      <c r="CR411" s="409" t="str">
        <f>IF(AND('[1]Multi-Field'!$E$36=[1]Lists!BF411,'[1]Multi-Field'!$F$36="Drained"),BI411,IF(AND('[1]Multi-Field'!$E$36=[1]Lists!BF411,'[1]Multi-Field'!$F$36="undrained"),BH411,""))</f>
        <v/>
      </c>
      <c r="CS411" s="409" t="str">
        <f>IF(AND('[1]Multi-Field'!$E$37=[1]Lists!BF411,'[1]Multi-Field'!$F$37="Drained"),BI411,IF(AND('[1]Multi-Field'!$E$37=[1]Lists!BF411,'[1]Multi-Field'!$F$37="undrained"),BH411,""))</f>
        <v/>
      </c>
      <c r="CT411" s="409" t="str">
        <f>IF(AND('[1]Multi-Field'!$E$38=[1]Lists!BF411,'[1]Multi-Field'!$F$38="Drained"),BI411,IF(AND('[1]Multi-Field'!$E$38=[1]Lists!BF411,'[1]Multi-Field'!$F$38="undrained"),BH411,""))</f>
        <v/>
      </c>
      <c r="CU411" s="409" t="str">
        <f>IF(AND('[1]Multi-Field'!$E$39=[1]Lists!BF411,'[1]Multi-Field'!$F$39="Drained"),BI411,IF(AND('[1]Multi-Field'!$E$39=[1]Lists!BF411,'[1]Multi-Field'!$F$39="undrained"),BH411,""))</f>
        <v/>
      </c>
      <c r="CV411" s="409" t="str">
        <f>IF(AND('[1]Multi-Field'!$E$40=[1]Lists!BF411,'[1]Multi-Field'!$F$40="Drained"),BI411,IF(AND('[1]Multi-Field'!$E$40=[1]Lists!BF411,'[1]Multi-Field'!$F$40="undrained"),BH411,""))</f>
        <v/>
      </c>
      <c r="CW411" s="409" t="str">
        <f>IF(AND('[1]Multi-Field'!$E$41=[1]Lists!BF411,'[1]Multi-Field'!$F$40="Drained"),BI411,IF(AND('[1]Multi-Field'!$E$40=[1]Lists!BF411,'[1]Multi-Field'!$F$40="undrained"),BH411,""))</f>
        <v/>
      </c>
      <c r="CX411" s="409" t="str">
        <f>IF(AND('[1]Multi-Field'!$E$42=[1]Lists!BF411,'[1]Multi-Field'!$F$42="Drained"),BI411,IF(AND('[1]Multi-Field'!$E$42=[1]Lists!BF411,'[1]Multi-Field'!$F$42="undrained"),BH411,""))</f>
        <v/>
      </c>
      <c r="CY411" s="409" t="str">
        <f>IF(AND('[1]Multi-Field'!$E$43=[1]Lists!BF411,'[1]Multi-Field'!$F$43="Drained"),BI411,IF(AND('[1]Multi-Field'!$E$43=[1]Lists!BF411,'[1]Multi-Field'!$F$43="undrained"),BH411,""))</f>
        <v/>
      </c>
      <c r="CZ411" s="409" t="str">
        <f>IF(AND('[1]Multi-Field'!$E$44=[1]Lists!BF411,'[1]Multi-Field'!$F$44="Drained"),BI411,IF(AND('[1]Multi-Field'!$E$44=[1]Lists!BF411,'[1]Multi-Field'!$F$44="undrained"),BH411,""))</f>
        <v/>
      </c>
      <c r="DA411" s="409" t="str">
        <f>IF(AND('[1]Multi-Field'!$E$45=[1]Lists!BF411,'[1]Multi-Field'!$F$45="Drained"),BI411,IF(AND('[1]Multi-Field'!$E$45=[1]Lists!BF411,'[1]Multi-Field'!$F$45="undrained"),BH411,""))</f>
        <v/>
      </c>
      <c r="DB411" s="409" t="str">
        <f>IF(AND('[1]Multi-Field'!$E$46=[1]Lists!BF411,'[1]Multi-Field'!$F$46="Drained"),BI411,IF(AND('[1]Multi-Field'!$E$46=[1]Lists!BF411,'[1]Multi-Field'!$F$46="undrained"),BH411,""))</f>
        <v/>
      </c>
      <c r="DC411" s="409" t="str">
        <f>IF(AND('[1]Multi-Field'!$E$47=[1]Lists!BF411,'[1]Multi-Field'!$F$47="Drained"),BI411,IF(AND('[1]Multi-Field'!$E$47=[1]Lists!BF411,'[1]Multi-Field'!$F$47="undrained"),BH411,""))</f>
        <v/>
      </c>
      <c r="DD411" s="409" t="str">
        <f>IF(AND('[1]Multi-Field'!$E$48=[1]Lists!BF411,'[1]Multi-Field'!$F$48="Drained"),BI411,IF(AND('[1]Multi-Field'!$E$48=[1]Lists!BF411,'[1]Multi-Field'!$F$48="undrained"),BH411,""))</f>
        <v/>
      </c>
      <c r="DE411" s="409" t="str">
        <f>IF(AND('[1]Multi-Field'!$E$49=[1]Lists!BF411,'[1]Multi-Field'!$F$49="Drained"),BI411,IF(AND('[1]Multi-Field'!$E$49=[1]Lists!BF411,'[1]Multi-Field'!$F$9="undrained"),BH411,""))</f>
        <v/>
      </c>
      <c r="DF411" s="409" t="str">
        <f>IF(AND('[1]Multi-Field'!$E$50=[1]Lists!BF411,'[1]Multi-Field'!$F$50="Drained"),BI411,IF(AND('[1]Multi-Field'!$E$50=[1]Lists!BF411,'[1]Multi-Field'!$F$50="undrained"),BH411,""))</f>
        <v/>
      </c>
      <c r="DG411" s="409" t="str">
        <f>IF(AND('[1]Multi-Field'!$E$51=[1]Lists!BF411,'[1]Multi-Field'!$F$51="Drained"),BI411,IF(AND('[1]Multi-Field'!$E$51=[1]Lists!BF411,'[1]Multi-Field'!$F$51="undrained"),BH411,""))</f>
        <v/>
      </c>
      <c r="DH411" s="409" t="str">
        <f>IF(AND('[1]Multi-Field'!$E$52=[1]Lists!BF411,'[1]Multi-Field'!$F$52="Drained"),BI411,IF(AND('[1]Multi-Field'!$E$52=[1]Lists!BF411,'[1]Multi-Field'!$F$52="undrained"),BH411,""))</f>
        <v/>
      </c>
      <c r="DI411" s="409" t="str">
        <f>IF(AND('[1]Multi-Field'!$E$53=[1]Lists!BF411,'[1]Multi-Field'!$F$53="Drained"),BI411,IF(AND('[1]Multi-Field'!$E$53=[1]Lists!BF411,'[1]Multi-Field'!$F$53="undrained"),BH411,""))</f>
        <v/>
      </c>
      <c r="DJ411" s="409" t="str">
        <f>IF(AND('[1]Multi-Field'!$E$54=[1]Lists!BF411,'[1]Multi-Field'!$F$54="Drained"),BI411,IF(AND('[1]Multi-Field'!$E$54=[1]Lists!BF411,'[1]Multi-Field'!$F$54="undrained"),BH411,""))</f>
        <v/>
      </c>
      <c r="DK411" s="409" t="str">
        <f>IF(AND('[1]Multi-Field'!$E$55=[1]Lists!BF411,'[1]Multi-Field'!$F$55="Drained"),BI411,IF(AND('[1]Multi-Field'!$E$55=[1]Lists!BF411,'[1]Multi-Field'!$F$55="undrained"),BH411,""))</f>
        <v/>
      </c>
      <c r="DL411" s="409" t="str">
        <f>IF(AND('[1]Multi-Field'!$E$56=[1]Lists!BF411,'[1]Multi-Field'!$F$56="Drained"),BI411,IF(AND('[1]Multi-Field'!$E$56=[1]Lists!BF411,'[1]Multi-Field'!$F$56="undrained"),BH411,""))</f>
        <v/>
      </c>
      <c r="DM411" s="409" t="str">
        <f>IF(AND('[1]Multi-Field'!$E$57=[1]Lists!BF411,'[1]Multi-Field'!$F$57="Drained"),BI411,IF(AND('[1]Multi-Field'!$E$57=[1]Lists!BF411,'[1]Multi-Field'!$F$57="undrained"),BH411,""))</f>
        <v/>
      </c>
      <c r="DN411" s="409" t="str">
        <f>IF(AND('[1]Multi-Field'!$E$58=[1]Lists!BF411,'[1]Multi-Field'!$F$58="Drained"),BI411,IF(AND('[1]Multi-Field'!$E$58=[1]Lists!BF411,'[1]Multi-Field'!$F$58="undrained"),BH411,""))</f>
        <v/>
      </c>
      <c r="DO411" s="409" t="str">
        <f>IF(AND('[1]Multi-Field'!$E$59=[1]Lists!BF411,'[1]Multi-Field'!$F$59="Drained"),BI411,IF(AND('[1]Multi-Field'!$E$59=[1]Lists!BF411,'[1]Multi-Field'!$F$59="undrained"),BH411,""))</f>
        <v/>
      </c>
      <c r="DP411" s="409" t="str">
        <f>IF(AND('[1]Multi-Field'!$E$60=[1]Lists!BF411,'[1]Multi-Field'!$F$60="Drained"),BI411,IF(AND('[1]Multi-Field'!$E$60=[1]Lists!BF411,'[1]Multi-Field'!$F$60="undrained"),BH411,""))</f>
        <v/>
      </c>
      <c r="DQ411" s="409" t="str">
        <f>IF(AND('[1]Multi-Field'!$E$61=[1]Lists!BF411,'[1]Multi-Field'!$F$61="Drained"),BI411,IF(AND('[1]Multi-Field'!$E$61=[1]Lists!BF411,'[1]Multi-Field'!$F$61="undrained"),BH411,""))</f>
        <v/>
      </c>
      <c r="DR411" s="409" t="str">
        <f>IF(AND('[1]Multi-Field'!$E$62=[1]Lists!BF411,'[1]Multi-Field'!$F$62="Drained"),BI411,IF(AND('[1]Multi-Field'!$E$62=[1]Lists!BF411,'[1]Multi-Field'!$F$62="undrained"),BH411,""))</f>
        <v/>
      </c>
      <c r="DS411" s="409" t="str">
        <f>IF(AND('[1]Multi-Field'!$E$63=[1]Lists!BF411,'[1]Multi-Field'!$F$63="Drained"),BI411,IF(AND('[1]Multi-Field'!$E$63=[1]Lists!BF411,'[1]Multi-Field'!$F$63="undrained"),BH411,""))</f>
        <v/>
      </c>
      <c r="DT411" s="409" t="str">
        <f>IF(AND('[1]Multi-Field'!$E$64=[1]Lists!BF411,'[1]Multi-Field'!$F$64="Drained"),BI411,IF(AND('[1]Multi-Field'!$E$64=[1]Lists!BF411,'[1]Multi-Field'!$F$64="undrained"),BH411,""))</f>
        <v/>
      </c>
      <c r="DU411" s="409" t="str">
        <f>IF(AND('[1]Multi-Field'!$E$65=[1]Lists!BF411,'[1]Multi-Field'!$F$65="Drained"),BI411,IF(AND('[1]Multi-Field'!$E$65=[1]Lists!BF411,'[1]Multi-Field'!$F$65="undrained"),BH411,""))</f>
        <v/>
      </c>
      <c r="DV411" s="409" t="str">
        <f>IF(AND('[1]Multi-Field'!$E$66=[1]Lists!BF411,'[1]Multi-Field'!$F$66="Drained"),BI411,IF(AND('[1]Multi-Field'!$E$66=[1]Lists!BF411,'[1]Multi-Field'!$F$66="undrained"),BH411,""))</f>
        <v/>
      </c>
      <c r="DW411" s="409" t="str">
        <f>IF(AND('[1]Multi-Field'!$E$67=[1]Lists!BF411,'[1]Multi-Field'!$F$67="Drained"),BI411,IF(AND('[1]Multi-Field'!$E$67=[1]Lists!BF411,'[1]Multi-Field'!$F$67="undrained"),BH411,""))</f>
        <v/>
      </c>
      <c r="DX411" s="409" t="str">
        <f>IF(AND('[1]Multi-Field'!$E$68=[1]Lists!BF411,'[1]Multi-Field'!$F$68="Drained"),BI411,IF(AND('[1]Multi-Field'!$E$68=[1]Lists!BF411,'[1]Multi-Field'!$F$68="undrained"),BH411,""))</f>
        <v/>
      </c>
      <c r="DY411" s="409" t="str">
        <f>IF(AND('[1]Multi-Field'!$E$69=[1]Lists!BF411,'[1]Multi-Field'!$F$69="Drained"),BI411,IF(AND('[1]Multi-Field'!$E$69=[1]Lists!BF411,'[1]Multi-Field'!$F$69="undrained"),BH411,""))</f>
        <v/>
      </c>
      <c r="DZ411" s="409" t="str">
        <f>IF(AND('[1]Multi-Field'!$E$70=[1]Lists!BF411,'[1]Multi-Field'!$F$70="Drained"),BI411,IF(AND('[1]Multi-Field'!$E$70=[1]Lists!BF411,'[1]Multi-Field'!$F$70="undrained"),BH411,""))</f>
        <v/>
      </c>
      <c r="EA411" s="409" t="str">
        <f>IF(AND('[1]Multi-Field'!$E$71=[1]Lists!BF411,'[1]Multi-Field'!$F$71="Drained"),BI411,IF(AND('[1]Multi-Field'!$E$71=[1]Lists!BF411,'[1]Multi-Field'!$F$71="undrained"),BH411,""))</f>
        <v/>
      </c>
      <c r="EB411" s="409" t="str">
        <f>IF(AND('[1]Multi-Field'!$E$72=[1]Lists!BF411,'[1]Multi-Field'!$F$72="Drained"),BI411,IF(AND('[1]Multi-Field'!$E$72=[1]Lists!BF411,'[1]Multi-Field'!$F$72="undrained"),BH411,""))</f>
        <v/>
      </c>
      <c r="EC411" s="409" t="str">
        <f>IF(AND('[1]Multi-Field'!$E$73=[1]Lists!BF411,'[1]Multi-Field'!$F$73="Drained"),BI411,IF(AND('[1]Multi-Field'!$E$73=[1]Lists!BF411,'[1]Multi-Field'!$F$73="undrained"),BH411,""))</f>
        <v/>
      </c>
      <c r="ED411" s="409" t="str">
        <f>IF(AND('[1]Multi-Field'!$E$74=[1]Lists!BF411,'[1]Multi-Field'!$F$74="Drained"),BI411,IF(AND('[1]Multi-Field'!$E$74=[1]Lists!BF411,'[1]Multi-Field'!$F$74="undrained"),BH411,""))</f>
        <v/>
      </c>
      <c r="EE411" s="409" t="str">
        <f>IF(AND('[1]Multi-Field'!$E$75=[1]Lists!BF411,'[1]Multi-Field'!$F$75="Drained"),BI411,IF(AND('[1]Multi-Field'!$E$75=[1]Lists!BF411,'[1]Multi-Field'!$F$75="undrained"),BH411,""))</f>
        <v/>
      </c>
      <c r="EF411" s="409" t="str">
        <f>IF(AND('[1]Multi-Field'!$E$76=[1]Lists!BF411,'[1]Multi-Field'!$F$76="Drained"),BI411,IF(AND('[1]Multi-Field'!$E$76=[1]Lists!BF411,'[1]Multi-Field'!$F$6="undrained"),BH411,""))</f>
        <v/>
      </c>
      <c r="EG411" s="409" t="str">
        <f>IF(AND('[1]Multi-Field'!$E$77=[1]Lists!BF411,'[1]Multi-Field'!$F$77="Drained"),BI411,IF(AND('[1]Multi-Field'!$E$77=[1]Lists!BF411,'[1]Multi-Field'!$F$77="undrained"),BH411,""))</f>
        <v/>
      </c>
      <c r="EH411" s="409" t="str">
        <f>IF(AND('[1]Multi-Field'!$E$78=[1]Lists!BF411,'[1]Multi-Field'!$F$78="Drained"),BI411,IF(AND('[1]Multi-Field'!$E$78=[1]Lists!BF411,'[1]Multi-Field'!$F$78="undrained"),BH411,""))</f>
        <v/>
      </c>
      <c r="EI411" s="409" t="str">
        <f>IF(AND('[1]Multi-Field'!$E$79=[1]Lists!BF411,'[1]Multi-Field'!$F$79="Drained"),BI411,IF(AND('[1]Multi-Field'!$E$79=[1]Lists!BF411,'[1]Multi-Field'!$F$79="undrained"),BH411,""))</f>
        <v/>
      </c>
      <c r="EJ411" s="409" t="str">
        <f>IF(AND('[1]Multi-Field'!$E$80=[1]Lists!BF411,'[1]Multi-Field'!$F$80="Drained"),BI411,IF(AND('[1]Multi-Field'!$E$80=[1]Lists!BF411,'[1]Multi-Field'!$F$80="undrained"),BH411,""))</f>
        <v/>
      </c>
      <c r="EK411" s="409" t="str">
        <f>IF(AND('[1]Multi-Field'!$E$81=[1]Lists!BF411,'[1]Multi-Field'!$F$81="Drained"),BI411,IF(AND('[1]Multi-Field'!$E$81=[1]Lists!BF411,'[1]Multi-Field'!$F$81="undrained"),BH411,""))</f>
        <v/>
      </c>
      <c r="EL411" s="409" t="str">
        <f>IF(AND('[1]Multi-Field'!$E$82=[1]Lists!BF411,'[1]Multi-Field'!$F$82="Drained"),BI411,IF(AND('[1]Multi-Field'!$E$82=[1]Lists!BF411,'[1]Multi-Field'!$F$82="undrained"),BH411,""))</f>
        <v/>
      </c>
      <c r="EM411" s="409" t="str">
        <f>IF(AND('[1]Multi-Field'!$E$83=[1]Lists!BF411,'[1]Multi-Field'!$F$83="Drained"),BI411,IF(AND('[1]Multi-Field'!$E$83=[1]Lists!BF411,'[1]Multi-Field'!$F$83="undrained"),BH411,""))</f>
        <v/>
      </c>
      <c r="EN411" s="409" t="str">
        <f>IF(AND('[1]Multi-Field'!$E$84=[1]Lists!BF411,'[1]Multi-Field'!$F$84="Drained"),BI411,IF(AND('[1]Multi-Field'!$E$84=[1]Lists!BF411,'[1]Multi-Field'!$F$84="undrained"),BH411,""))</f>
        <v/>
      </c>
      <c r="EO411" s="409" t="str">
        <f>IF(AND('[1]Multi-Field'!$E$85=[1]Lists!BF411,'[1]Multi-Field'!$F$85="Drained"),BI411,IF(AND('[1]Multi-Field'!$E$85=[1]Lists!BF411,'[1]Multi-Field'!$F$85="undrained"),BH411,""))</f>
        <v/>
      </c>
      <c r="EP411" s="409" t="str">
        <f>IF(AND('[1]Multi-Field'!$E$86=[1]Lists!BF411,'[1]Multi-Field'!$F$86="Drained"),BI411,IF(AND('[1]Multi-Field'!$E$86=[1]Lists!BF411,'[1]Multi-Field'!$F$86="undrained"),BH411,""))</f>
        <v/>
      </c>
      <c r="EQ411" s="409" t="str">
        <f>IF(AND('[1]Multi-Field'!$E$87=[1]Lists!BF411,'[1]Multi-Field'!$F$87="Drained"),BI411,IF(AND('[1]Multi-Field'!$E$87=[1]Lists!BF411,'[1]Multi-Field'!$F$87="undrained"),BH411,""))</f>
        <v/>
      </c>
      <c r="ER411" s="409" t="str">
        <f>IF(AND('[1]Multi-Field'!$E$88=[1]Lists!BF411,'[1]Multi-Field'!$F$88="Drained"),BI411,IF(AND('[1]Multi-Field'!$E$88=[1]Lists!BF411,'[1]Multi-Field'!$F$88="undrained"),BH411,""))</f>
        <v/>
      </c>
      <c r="ES411" s="409" t="str">
        <f>IF(AND('[1]Multi-Field'!$E$89=[1]Lists!BF411,'[1]Multi-Field'!$F$89="Drained"),BI411,IF(AND('[1]Multi-Field'!$E$89=[1]Lists!BF411,'[1]Multi-Field'!$F$89="undrained"),BH411,""))</f>
        <v/>
      </c>
      <c r="ET411" s="409" t="str">
        <f>IF(AND('[1]Multi-Field'!$E$90=[1]Lists!BF411,'[1]Multi-Field'!$F$90="Drained"),BI411,IF(AND('[1]Multi-Field'!$E$90=[1]Lists!BF411,'[1]Multi-Field'!$F$90="undrained"),BH411,""))</f>
        <v/>
      </c>
      <c r="EU411" s="409" t="str">
        <f>IF(AND('[1]Multi-Field'!$E$91=[1]Lists!BF411,'[1]Multi-Field'!$F$91="Drained"),BI411,IF(AND('[1]Multi-Field'!$E$91=[1]Lists!BF411,'[1]Multi-Field'!$F$91="undrained"),BH411,""))</f>
        <v/>
      </c>
      <c r="EV411" s="409" t="str">
        <f>IF(AND('[1]Multi-Field'!$E$92=[1]Lists!BF411,'[1]Multi-Field'!$F$92="Drained"),BI411,IF(AND('[1]Multi-Field'!$E$92=[1]Lists!BF411,'[1]Multi-Field'!$F$92="undrained"),BH411,""))</f>
        <v/>
      </c>
      <c r="EW411" s="409" t="str">
        <f>IF(AND('[1]Multi-Field'!$E$93=[1]Lists!BF411,'[1]Multi-Field'!$F$93="Drained"),BI411,IF(AND('[1]Multi-Field'!$E$93=[1]Lists!BF411,'[1]Multi-Field'!$F$93="undrained"),BH411,""))</f>
        <v/>
      </c>
      <c r="EX411" s="409" t="str">
        <f>IF(AND('[1]Multi-Field'!$E$94=[1]Lists!BF411,'[1]Multi-Field'!$F$94="Drained"),BI411,IF(AND('[1]Multi-Field'!$E$94=[1]Lists!BF411,'[1]Multi-Field'!$F$94="undrained"),BH411,""))</f>
        <v/>
      </c>
      <c r="EY411" s="409" t="str">
        <f>IF(AND('[1]Multi-Field'!$E$95=[1]Lists!BF411,'[1]Multi-Field'!$F$95="Drained"),BI411,IF(AND('[1]Multi-Field'!$E$95=[1]Lists!BF411,'[1]Multi-Field'!$F$95="undrained"),BH411,""))</f>
        <v/>
      </c>
      <c r="EZ411" s="409" t="str">
        <f>IF(AND('[1]Multi-Field'!$E$96=[1]Lists!BF411,'[1]Multi-Field'!$F$96="Drained"),BI411,IF(AND('[1]Multi-Field'!$E$96=[1]Lists!BF411,'[1]Multi-Field'!$F$96="undrained"),BH411,""))</f>
        <v/>
      </c>
      <c r="FA411" s="409" t="str">
        <f>IF(AND('[1]Multi-Field'!$E$97=[1]Lists!BF411,'[1]Multi-Field'!$F$97="Drained"),BI411,IF(AND('[1]Multi-Field'!$E$97=[1]Lists!BF411,'[1]Multi-Field'!$F$97="undrained"),BH411,""))</f>
        <v/>
      </c>
      <c r="FB411" s="409" t="str">
        <f>IF(AND('[1]Multi-Field'!$E$98=[1]Lists!BF411,'[1]Multi-Field'!$F$98="Drained"),BI411,IF(AND('[1]Multi-Field'!$E$98=[1]Lists!BF411,'[1]Multi-Field'!$F$98="undrained"),BH411,""))</f>
        <v/>
      </c>
      <c r="FC411" s="409" t="str">
        <f>IF(AND('[1]Multi-Field'!$E$99=[1]Lists!BF411,'[1]Multi-Field'!$F$99="Drained"),BI411,IF(AND('[1]Multi-Field'!$E$99=[1]Lists!BF411,'[1]Multi-Field'!$F$99="undrained"),BH411,""))</f>
        <v/>
      </c>
      <c r="FD411" s="409" t="str">
        <f>IF(AND('[1]Multi-Field'!$E$100=[1]Lists!BF411,'[1]Multi-Field'!$F$100="Drained"),BI411,IF(AND('[1]Multi-Field'!$E$100=[1]Lists!BF411,'[1]Multi-Field'!$F$100="undrained"),BH411,""))</f>
        <v/>
      </c>
      <c r="FE411" s="409" t="str">
        <f>IF(AND('[1]Multi-Field'!$E$101=[1]Lists!BF411,'[1]Multi-Field'!$F$101="Drained"),BI411,IF(AND('[1]Multi-Field'!$E$101=[1]Lists!BF411,'[1]Multi-Field'!$F$101="undrained"),BH411,""))</f>
        <v/>
      </c>
      <c r="FF411" s="409" t="str">
        <f>IF(AND('[1]Multi-Field'!$E$102=[1]Lists!BF411,'[1]Multi-Field'!$F$102="Drained"),BI411,IF(AND('[1]Multi-Field'!$E$102=[1]Lists!BF411,'[1]Multi-Field'!$F$102="undrained"),BH411,""))</f>
        <v/>
      </c>
      <c r="FG411" s="409" t="str">
        <f>IF(AND('[1]Multi-Field'!$E$103=[1]Lists!BF411,'[1]Multi-Field'!$F$103="Drained"),BI411,IF(AND('[1]Multi-Field'!$E$103=[1]Lists!BF411,'[1]Multi-Field'!$F$103="undrained"),BH411,""))</f>
        <v/>
      </c>
      <c r="FH411" s="409" t="str">
        <f>IF(AND('[1]Multi-Field'!$E$104=[1]Lists!BF411,'[1]Multi-Field'!$F$104="Drained"),BI411,IF(AND('[1]Multi-Field'!$E$104=[1]Lists!BF411,'[1]Multi-Field'!$F$104="undrained"),BH411,""))</f>
        <v/>
      </c>
      <c r="FI411" s="409" t="str">
        <f>IF(AND('[1]Multi-Field'!$E$105=[1]Lists!BF411,'[1]Multi-Field'!$F$105="Drained"),BI411,IF(AND('[1]Multi-Field'!$E$105=[1]Lists!BF411,'[1]Multi-Field'!$F$105="undrained"),BH411,""))</f>
        <v/>
      </c>
      <c r="FJ411" s="409" t="str">
        <f>IF(AND('[1]Multi-Field'!$E$106=[1]Lists!BF411,'[1]Multi-Field'!$F$106="Drained"),BI411,IF(AND('[1]Multi-Field'!$E$106=[1]Lists!BF411,'[1]Multi-Field'!$F$106="undrained"),BH411,""))</f>
        <v/>
      </c>
      <c r="FK411" s="409" t="str">
        <f>IF(AND('[1]Multi-Field'!$E$107=[1]Lists!BF411,'[1]Multi-Field'!$F$107="Drained"),BI411,IF(AND('[1]Multi-Field'!$E$107=[1]Lists!BF411,'[1]Multi-Field'!$F$107="undrained"),BH411,""))</f>
        <v/>
      </c>
      <c r="FL411" s="409" t="str">
        <f>IF(AND('[1]Multi-Field'!$E$108=[1]Lists!BF411,'[1]Multi-Field'!$F$108="Drained"),BI411,IF(AND('[1]Multi-Field'!$E$108=[1]Lists!BF411,'[1]Multi-Field'!$F$108="undrained"),BH411,""))</f>
        <v/>
      </c>
      <c r="FM411" s="409" t="str">
        <f>IF(AND('[1]Multi-Field'!$E$109=[1]Lists!BF411,'[1]Multi-Field'!$F$109="Drained"),BI411,IF(AND('[1]Multi-Field'!$E$109=[1]Lists!BF411,'[1]Multi-Field'!$F$109="undrained"),BH411,""))</f>
        <v/>
      </c>
      <c r="FN411" s="409" t="str">
        <f>IF(AND('[1]Multi-Field'!$E$110=[1]Lists!BF411,'[1]Multi-Field'!$F$110="Drained"),BI411,IF(AND('[1]Multi-Field'!$E$110=[1]Lists!BF411,'[1]Multi-Field'!$F$110="undrained"),BH411,""))</f>
        <v/>
      </c>
      <c r="FO411" s="409" t="str">
        <f>IF(AND('[1]Multi-Field'!$E$111=[1]Lists!BF411,'[1]Multi-Field'!$F$111="Drained"),BI411,IF(AND('[1]Multi-Field'!$E$111=[1]Lists!BF411,'[1]Multi-Field'!$F$111="undrained"),BH411,""))</f>
        <v/>
      </c>
      <c r="FP411" s="409" t="str">
        <f>IF(AND('[1]Multi-Field'!$E$112=[1]Lists!BF411,'[1]Multi-Field'!$F$112="Drained"),BI411,IF(AND('[1]Multi-Field'!$E$112=[1]Lists!BF411,'[1]Multi-Field'!$F$112="undrained"),BH411,""))</f>
        <v/>
      </c>
      <c r="FQ411" s="409" t="str">
        <f>IF(AND('[1]Multi-Field'!$E$113=[1]Lists!BF411,'[1]Multi-Field'!$F$113="Drained"),BI411,IF(AND('[1]Multi-Field'!$E$113=[1]Lists!BF411,'[1]Multi-Field'!$F$113="undrained"),BH411,""))</f>
        <v/>
      </c>
      <c r="FR411" s="409" t="str">
        <f>IF(AND('[1]Multi-Field'!$E$114=[1]Lists!BF411,'[1]Multi-Field'!$F$114="Drained"),BI411,IF(AND('[1]Multi-Field'!$E$114=[1]Lists!BF411,'[1]Multi-Field'!$F$114="undrained"),BH411,""))</f>
        <v/>
      </c>
      <c r="FS411" s="409" t="str">
        <f>IF(AND('[1]Multi-Field'!$E$115=[1]Lists!BF411,'[1]Multi-Field'!$F$115="Drained"),BI411,IF(AND('[1]Multi-Field'!$E$115=[1]Lists!BF411,'[1]Multi-Field'!$F$115="undrained"),BH411,""))</f>
        <v/>
      </c>
      <c r="FT411" s="409" t="str">
        <f>IF(AND('[1]Multi-Field'!$E$116=[1]Lists!BF411,'[1]Multi-Field'!$F$116="Drained"),BI411,IF(AND('[1]Multi-Field'!$E$116=[1]Lists!BF411,'[1]Multi-Field'!$F$116="undrained"),BH411,""))</f>
        <v/>
      </c>
      <c r="FU411" s="409" t="str">
        <f>IF(AND('[1]Multi-Field'!$E$117=[1]Lists!BF411,'[1]Multi-Field'!$F$117="Drained"),BI411,IF(AND('[1]Multi-Field'!$E$117=[1]Lists!BF411,'[1]Multi-Field'!$F$117="undrained"),BH411,""))</f>
        <v/>
      </c>
      <c r="FV411" s="409" t="str">
        <f>IF(AND('[1]Multi-Field'!$E$118=[1]Lists!BF411,'[1]Multi-Field'!$F$118="Drained"),BI411,IF(AND('[1]Multi-Field'!$E$118=[1]Lists!BF411,'[1]Multi-Field'!$F$118="undrained"),BH411,""))</f>
        <v/>
      </c>
      <c r="FW411" s="409" t="str">
        <f>IF(AND('[1]Multi-Field'!$E$119=[1]Lists!BF411,'[1]Multi-Field'!$F$119="Drained"),BI411,IF(AND('[1]Multi-Field'!$E$119=[1]Lists!BF411,'[1]Multi-Field'!$F$119="undrained"),BH411,""))</f>
        <v/>
      </c>
      <c r="FX411" s="409" t="str">
        <f>IF(AND('[1]Multi-Field'!$E$120=[1]Lists!BF411,'[1]Multi-Field'!$F$120="Drained"),BI411,IF(AND('[1]Multi-Field'!$E$120=[1]Lists!BF411,'[1]Multi-Field'!$F$120="undrained"),BH411,""))</f>
        <v/>
      </c>
      <c r="GC411" s="4">
        <v>1</v>
      </c>
    </row>
    <row r="412" spans="1:185" ht="13.5" customHeight="1">
      <c r="A412" s="7" t="s">
        <v>498</v>
      </c>
      <c r="B412" s="7"/>
      <c r="C412" s="7"/>
      <c r="D412" s="8">
        <v>50</v>
      </c>
      <c r="E412" s="8">
        <f t="shared" si="60"/>
        <v>53</v>
      </c>
      <c r="F412" s="8">
        <f t="shared" si="61"/>
        <v>57</v>
      </c>
      <c r="G412" s="8">
        <v>60</v>
      </c>
      <c r="H412" s="8">
        <v>60</v>
      </c>
      <c r="I412" s="8">
        <f t="shared" si="64"/>
        <v>65</v>
      </c>
      <c r="J412" s="8">
        <f t="shared" si="65"/>
        <v>70</v>
      </c>
      <c r="K412" s="8">
        <v>75</v>
      </c>
      <c r="L412" s="8">
        <v>80</v>
      </c>
      <c r="M412" s="8">
        <f t="shared" si="62"/>
        <v>88</v>
      </c>
      <c r="N412" s="8">
        <f t="shared" si="63"/>
        <v>97</v>
      </c>
      <c r="O412" s="8">
        <v>105</v>
      </c>
      <c r="P412" s="391">
        <v>387</v>
      </c>
      <c r="Q412" s="394"/>
      <c r="R412" s="395" t="b">
        <f>IF(OR('Multi-Field'!AA389=Lists!$AC$42,'Multi-Field'!AA389=Lists!$AC$43),IF('Multi-Field'!Z389="x",(IF('Multi-Field'!AC389=Lists!$Q$11,Lists!$R$11,IF('Multi-Field'!AC389=Lists!$Q$12,Lists!$R$12,IF('Multi-Field'!AC389=Lists!$Q$13,Lists!$R$13,IF('Multi-Field'!AC389=Lists!$Q$14,Lists!$R$14))))),IF('Multi-Field'!X389="x",(IF('Multi-Field'!AC389=Lists!$Q$11,Lists!$S$11,IF('Multi-Field'!AC389=Lists!$Q$12,Lists!$S$12,IF('Multi-Field'!AC389=Lists!$Q$13,Lists!$S$13,IF('Multi-Field'!AC389=Lists!$Q$14,Lists!$S$14))))),IF('Multi-Field'!V389="x",(IF('Multi-Field'!AC389=Lists!$Q$11,Lists!$T$11,IF('Multi-Field'!AC389=Lists!$Q$12,Lists!$T$12,IF('Multi-Field'!AC389=Lists!$Q$13,Lists!$T$13,IF('Multi-Field'!AC389=Lists!$Q$14,Lists!$T$14))))),0))))</f>
        <v>0</v>
      </c>
      <c r="S412" s="395" t="str">
        <f t="shared" si="66"/>
        <v/>
      </c>
      <c r="T412" s="395"/>
      <c r="U412" s="396"/>
      <c r="BF412" s="411" t="s">
        <v>1576</v>
      </c>
      <c r="BG412" s="412">
        <v>1</v>
      </c>
      <c r="BH412" s="412">
        <v>2.5</v>
      </c>
      <c r="BI412" s="412">
        <v>3.5</v>
      </c>
      <c r="BJ412" s="409" t="e">
        <f>IF(AND('[1]Single Field'!#REF!=[1]Lists!BF412,'[1]Single Field'!#REF!="Drained"),"x",IF(AND('[1]Single Field'!#REF!=[1]Lists!BF412,'[1]Single Field'!#REF!="Undrained"),O,""))</f>
        <v>#REF!</v>
      </c>
      <c r="BK412" s="409" t="str">
        <f>IF(AND('[1]Multi-Field'!$E$3=[1]Lists!BF412,'[1]Multi-Field'!$F$3="Drained"),BI412,IF(AND('[1]Multi-Field'!$E$3=BF412,'[1]Multi-Field'!$F$3="undrained"),BH412,""))</f>
        <v/>
      </c>
      <c r="BL412" s="409" t="str">
        <f>IF(AND('[1]Multi-Field'!$E$4=BF412,'[1]Multi-Field'!$F$4="Drained"),BI412,IF(AND('[1]Multi-Field'!$E$4=BF412,'[1]Multi-Field'!$F$4="undrained"),BH412,""))</f>
        <v/>
      </c>
      <c r="BM412" s="409" t="str">
        <f>IF(AND('[1]Multi-Field'!$E$5=BF412,'[1]Multi-Field'!$F$5="Drained"),BI412,IF(AND('[1]Multi-Field'!$E$5=BF412,'[1]Multi-Field'!$F$5="undrained"),BH412,""))</f>
        <v/>
      </c>
      <c r="BN412" s="409" t="str">
        <f>IF(AND('[1]Multi-Field'!$E$6=BF412,'[1]Multi-Field'!$F$6="Drained"),BI412,IF(AND('[1]Multi-Field'!$E$6=BF412,'[1]Multi-Field'!$F$6="undrained"),BH412,""))</f>
        <v/>
      </c>
      <c r="BO412" s="409" t="str">
        <f>IF(AND('[1]Multi-Field'!$E$7=BF412,'[1]Multi-Field'!$F$7="Drained"),BI412,IF(AND('[1]Multi-Field'!$E$7=BF412,'[1]Multi-Field'!$F$7="undrained"),BH412,""))</f>
        <v/>
      </c>
      <c r="BP412" s="409" t="str">
        <f>IF(AND('[1]Multi-Field'!$E$8=BF412,'[1]Multi-Field'!$F$8="Drained"),BI412,IF(AND('[1]Multi-Field'!$E$8=BF412,'[1]Multi-Field'!$F$8="undrained"),BH412,""))</f>
        <v/>
      </c>
      <c r="BQ412" s="409" t="str">
        <f>IF(AND('[1]Multi-Field'!$E$9=BF412,'[1]Multi-Field'!$F$9="Drained"),BI412,IF(AND('[1]Multi-Field'!$E$9=BF412,'[1]Multi-Field'!$F$9="undrained"),BH412,""))</f>
        <v/>
      </c>
      <c r="BR412" s="409" t="str">
        <f>IF(AND('[1]Multi-Field'!$E$10=BF412,'[1]Multi-Field'!$F$10="Drained"),BI412,IF(AND('[1]Multi-Field'!$E$10=BF412,'[1]Multi-Field'!$F$10="undrained"),BH412,""))</f>
        <v/>
      </c>
      <c r="BS412" s="409" t="str">
        <f>IF(AND('[1]Multi-Field'!$E$11=BF412,'[1]Multi-Field'!$F$11="Drained"),BI412,IF(AND('[1]Multi-Field'!$E$11=BF412,'[1]Multi-Field'!$F$11="undrained"),BH412,""))</f>
        <v/>
      </c>
      <c r="BT412" s="409" t="str">
        <f>IF(AND('[1]Multi-Field'!$E$12=BF412,'[1]Multi-Field'!$F$12="Drained"),BI412,IF(AND('[1]Multi-Field'!$E$12=BF412,'[1]Multi-Field'!$F$12="undrained"),BH412,""))</f>
        <v/>
      </c>
      <c r="BU412" s="409" t="str">
        <f>IF(AND('[1]Multi-Field'!$E$13=BF412,'[1]Multi-Field'!$F$13="Drained"),BI412,IF(AND('[1]Multi-Field'!$E$3=BF412,'[1]Multi-Field'!$F$13="undrained"),BH412,""))</f>
        <v/>
      </c>
      <c r="BV412" s="409" t="str">
        <f>IF(AND('[1]Multi-Field'!$E$14=BF412,'[1]Multi-Field'!$F$14="Drained"),BI412,IF(AND('[1]Multi-Field'!$E$14=BF412,'[1]Multi-Field'!$F$14="undrained"),BH412,""))</f>
        <v/>
      </c>
      <c r="BW412" s="409" t="str">
        <f>IF(AND('[1]Multi-Field'!$E$15=BF412,'[1]Multi-Field'!$F$15="Drained"),BI412,IF(AND('[1]Multi-Field'!$E$15=BF412,'[1]Multi-Field'!$F$15="undrained"),BH412,""))</f>
        <v/>
      </c>
      <c r="BX412" s="409" t="str">
        <f>IF(AND('[1]Multi-Field'!$E$16=[1]Lists!BF412,'[1]Multi-Field'!$F$16="Drained"),BI412,IF(AND('[1]Multi-Field'!$E$16=[1]Lists!BF412,'[1]Multi-Field'!$F$16="undrained"),BH412,""))</f>
        <v/>
      </c>
      <c r="BY412" s="409" t="str">
        <f>IF(AND('[1]Multi-Field'!$E$17=[1]Lists!BF412,'[1]Multi-Field'!$F$17="Drained"),BI412,IF(AND('[1]Multi-Field'!$E$17=[1]Lists!BF412,'[1]Multi-Field'!$F$17="undrained"),BH412,""))</f>
        <v/>
      </c>
      <c r="BZ412" s="409" t="str">
        <f>IF(AND('[1]Multi-Field'!$E$18=[1]Lists!BF412,'[1]Multi-Field'!$F$18="Drained"),BI412,IF(AND('[1]Multi-Field'!$E$18=[1]Lists!BF412,'[1]Multi-Field'!$F$18="undrained"),BH412,""))</f>
        <v/>
      </c>
      <c r="CA412" s="409" t="str">
        <f>IF(AND('[1]Multi-Field'!$E$19=[1]Lists!BF412,'[1]Multi-Field'!$F$19="Drained"),BI412,IF(AND('[1]Multi-Field'!$E$19=[1]Lists!BF412,'[1]Multi-Field'!$F$19="undrained"),BH412,""))</f>
        <v/>
      </c>
      <c r="CB412" s="409" t="str">
        <f>IF(AND('[1]Multi-Field'!$E$20=[1]Lists!BF412,'[1]Multi-Field'!$F$20="Drained"),BI412,IF(AND('[1]Multi-Field'!$E$20=[1]Lists!BF412,'[1]Multi-Field'!$F$20="undrained"),BH412,""))</f>
        <v/>
      </c>
      <c r="CC412" s="409" t="str">
        <f>IF(AND('[1]Multi-Field'!$E$21=[1]Lists!BF412,'[1]Multi-Field'!$F$21="Drained"),BI412,IF(AND('[1]Multi-Field'!$E$21=[1]Lists!BF412,'[1]Multi-Field'!$F$21="undrained"),BH412,""))</f>
        <v/>
      </c>
      <c r="CD412" s="409" t="str">
        <f>IF(AND('[1]Multi-Field'!$E$22=[1]Lists!BF412,'[1]Multi-Field'!$F$22="Drained"),BI412,IF(AND('[1]Multi-Field'!$E$22=[1]Lists!BF412,'[1]Multi-Field'!$F$22="undrained"),BH412,""))</f>
        <v/>
      </c>
      <c r="CE412" s="409" t="str">
        <f>IF(AND('[1]Multi-Field'!$E$23=[1]Lists!BF412,'[1]Multi-Field'!$F$23="Drained"),BI412,IF(AND('[1]Multi-Field'!$E$23=[1]Lists!BF412,'[1]Multi-Field'!$F$23="undrained"),BH412,""))</f>
        <v/>
      </c>
      <c r="CF412" s="409" t="str">
        <f>IF(AND('[1]Multi-Field'!$E$24=[1]Lists!BF412,'[1]Multi-Field'!$F$24="Drained"),BI412,IF(AND('[1]Multi-Field'!$E$24=[1]Lists!BF412,'[1]Multi-Field'!$F$24="undrained"),BH412,""))</f>
        <v/>
      </c>
      <c r="CG412" s="409" t="str">
        <f>IF(AND('[1]Multi-Field'!$E$25=[1]Lists!BF412,'[1]Multi-Field'!$F$25="Drained"),BI412,IF(AND('[1]Multi-Field'!$E$25=[1]Lists!BF412,'[1]Multi-Field'!$F$25="undrained"),BH412,""))</f>
        <v/>
      </c>
      <c r="CH412" s="409" t="str">
        <f>IF(AND('[1]Multi-Field'!$E$26=[1]Lists!BF412,'[1]Multi-Field'!$F$26="Drained"),BI412,IF(AND('[1]Multi-Field'!$E$26=[1]Lists!BF412,'[1]Multi-Field'!$F$26="undrained"),BH412,""))</f>
        <v/>
      </c>
      <c r="CI412" s="409" t="str">
        <f>IF(AND('[1]Multi-Field'!$E$27=[1]Lists!BF412,'[1]Multi-Field'!$F$27="Drained"),BI412,IF(AND('[1]Multi-Field'!$E$27=[1]Lists!BF412,'[1]Multi-Field'!$F$27="undrained"),BH412,""))</f>
        <v/>
      </c>
      <c r="CJ412" s="409" t="str">
        <f>IF(AND('[1]Multi-Field'!$E$28=[1]Lists!BF412,'[1]Multi-Field'!$F$28="Drained"),BI412,IF(AND('[1]Multi-Field'!$E$28=[1]Lists!BF412,'[1]Multi-Field'!$F$28="undrained"),BH412,""))</f>
        <v/>
      </c>
      <c r="CK412" s="409" t="str">
        <f>IF(AND('[1]Multi-Field'!$E$29=[1]Lists!BF412,'[1]Multi-Field'!$F$29="Drained"),BI412,IF(AND('[1]Multi-Field'!$E$29=[1]Lists!BF412,'[1]Multi-Field'!$F$29="undrained"),BH412,""))</f>
        <v/>
      </c>
      <c r="CL412" s="409" t="str">
        <f>IF(AND('[1]Multi-Field'!$E$30=[1]Lists!BF412,'[1]Multi-Field'!$F$30="Drained"),BI412,IF(AND('[1]Multi-Field'!$E$30=[1]Lists!BF412,'[1]Multi-Field'!$F$30="undrained"),BH412,""))</f>
        <v/>
      </c>
      <c r="CM412" s="409" t="str">
        <f>IF(AND('[1]Multi-Field'!$E$31=[1]Lists!BF412,'[1]Multi-Field'!$F$31="Drained"),BI412,IF(AND('[1]Multi-Field'!$E$31=[1]Lists!BF412,'[1]Multi-Field'!$F$31="undrained"),BH412,""))</f>
        <v/>
      </c>
      <c r="CN412" s="409" t="str">
        <f>IF(AND('[1]Multi-Field'!$E$32=[1]Lists!BF412,'[1]Multi-Field'!$F$32="Drained"),BI412,IF(AND('[1]Multi-Field'!$E$32=[1]Lists!BF412,'[1]Multi-Field'!$F$32="undrained"),BH412,""))</f>
        <v/>
      </c>
      <c r="CO412" s="409" t="str">
        <f>IF(AND('[1]Multi-Field'!$E$33=[1]Lists!BF412,'[1]Multi-Field'!$F$33="Drained"),BI412,IF(AND('[1]Multi-Field'!$E$33=[1]Lists!BF412,'[1]Multi-Field'!$F$33="undrained"),BH412,""))</f>
        <v/>
      </c>
      <c r="CP412" s="409" t="str">
        <f>IF(AND('[1]Multi-Field'!$E$34=[1]Lists!BF412,'[1]Multi-Field'!$F$34="Drained"),BI412,IF(AND('[1]Multi-Field'!$E$34=[1]Lists!BF412,'[1]Multi-Field'!$F$34="undrained"),BH412,""))</f>
        <v/>
      </c>
      <c r="CQ412" s="409" t="str">
        <f>IF(AND('[1]Multi-Field'!$E$35=[1]Lists!BF412,'[1]Multi-Field'!$F$35="Drained"),BI412,IF(AND('[1]Multi-Field'!$E$35=[1]Lists!BF412,'[1]Multi-Field'!$F$35="undrained"),BH412,""))</f>
        <v/>
      </c>
      <c r="CR412" s="409" t="str">
        <f>IF(AND('[1]Multi-Field'!$E$36=[1]Lists!BF412,'[1]Multi-Field'!$F$36="Drained"),BI412,IF(AND('[1]Multi-Field'!$E$36=[1]Lists!BF412,'[1]Multi-Field'!$F$36="undrained"),BH412,""))</f>
        <v/>
      </c>
      <c r="CS412" s="409" t="str">
        <f>IF(AND('[1]Multi-Field'!$E$37=[1]Lists!BF412,'[1]Multi-Field'!$F$37="Drained"),BI412,IF(AND('[1]Multi-Field'!$E$37=[1]Lists!BF412,'[1]Multi-Field'!$F$37="undrained"),BH412,""))</f>
        <v/>
      </c>
      <c r="CT412" s="409" t="str">
        <f>IF(AND('[1]Multi-Field'!$E$38=[1]Lists!BF412,'[1]Multi-Field'!$F$38="Drained"),BI412,IF(AND('[1]Multi-Field'!$E$38=[1]Lists!BF412,'[1]Multi-Field'!$F$38="undrained"),BH412,""))</f>
        <v/>
      </c>
      <c r="CU412" s="409" t="str">
        <f>IF(AND('[1]Multi-Field'!$E$39=[1]Lists!BF412,'[1]Multi-Field'!$F$39="Drained"),BI412,IF(AND('[1]Multi-Field'!$E$39=[1]Lists!BF412,'[1]Multi-Field'!$F$39="undrained"),BH412,""))</f>
        <v/>
      </c>
      <c r="CV412" s="409" t="str">
        <f>IF(AND('[1]Multi-Field'!$E$40=[1]Lists!BF412,'[1]Multi-Field'!$F$40="Drained"),BI412,IF(AND('[1]Multi-Field'!$E$40=[1]Lists!BF412,'[1]Multi-Field'!$F$40="undrained"),BH412,""))</f>
        <v/>
      </c>
      <c r="CW412" s="409" t="str">
        <f>IF(AND('[1]Multi-Field'!$E$41=[1]Lists!BF412,'[1]Multi-Field'!$F$40="Drained"),BI412,IF(AND('[1]Multi-Field'!$E$40=[1]Lists!BF412,'[1]Multi-Field'!$F$40="undrained"),BH412,""))</f>
        <v/>
      </c>
      <c r="CX412" s="409" t="str">
        <f>IF(AND('[1]Multi-Field'!$E$42=[1]Lists!BF412,'[1]Multi-Field'!$F$42="Drained"),BI412,IF(AND('[1]Multi-Field'!$E$42=[1]Lists!BF412,'[1]Multi-Field'!$F$42="undrained"),BH412,""))</f>
        <v/>
      </c>
      <c r="CY412" s="409" t="str">
        <f>IF(AND('[1]Multi-Field'!$E$43=[1]Lists!BF412,'[1]Multi-Field'!$F$43="Drained"),BI412,IF(AND('[1]Multi-Field'!$E$43=[1]Lists!BF412,'[1]Multi-Field'!$F$43="undrained"),BH412,""))</f>
        <v/>
      </c>
      <c r="CZ412" s="409" t="str">
        <f>IF(AND('[1]Multi-Field'!$E$44=[1]Lists!BF412,'[1]Multi-Field'!$F$44="Drained"),BI412,IF(AND('[1]Multi-Field'!$E$44=[1]Lists!BF412,'[1]Multi-Field'!$F$44="undrained"),BH412,""))</f>
        <v/>
      </c>
      <c r="DA412" s="409" t="str">
        <f>IF(AND('[1]Multi-Field'!$E$45=[1]Lists!BF412,'[1]Multi-Field'!$F$45="Drained"),BI412,IF(AND('[1]Multi-Field'!$E$45=[1]Lists!BF412,'[1]Multi-Field'!$F$45="undrained"),BH412,""))</f>
        <v/>
      </c>
      <c r="DB412" s="409" t="str">
        <f>IF(AND('[1]Multi-Field'!$E$46=[1]Lists!BF412,'[1]Multi-Field'!$F$46="Drained"),BI412,IF(AND('[1]Multi-Field'!$E$46=[1]Lists!BF412,'[1]Multi-Field'!$F$46="undrained"),BH412,""))</f>
        <v/>
      </c>
      <c r="DC412" s="409" t="str">
        <f>IF(AND('[1]Multi-Field'!$E$47=[1]Lists!BF412,'[1]Multi-Field'!$F$47="Drained"),BI412,IF(AND('[1]Multi-Field'!$E$47=[1]Lists!BF412,'[1]Multi-Field'!$F$47="undrained"),BH412,""))</f>
        <v/>
      </c>
      <c r="DD412" s="409" t="str">
        <f>IF(AND('[1]Multi-Field'!$E$48=[1]Lists!BF412,'[1]Multi-Field'!$F$48="Drained"),BI412,IF(AND('[1]Multi-Field'!$E$48=[1]Lists!BF412,'[1]Multi-Field'!$F$48="undrained"),BH412,""))</f>
        <v/>
      </c>
      <c r="DE412" s="409" t="str">
        <f>IF(AND('[1]Multi-Field'!$E$49=[1]Lists!BF412,'[1]Multi-Field'!$F$49="Drained"),BI412,IF(AND('[1]Multi-Field'!$E$49=[1]Lists!BF412,'[1]Multi-Field'!$F$9="undrained"),BH412,""))</f>
        <v/>
      </c>
      <c r="DF412" s="409" t="str">
        <f>IF(AND('[1]Multi-Field'!$E$50=[1]Lists!BF412,'[1]Multi-Field'!$F$50="Drained"),BI412,IF(AND('[1]Multi-Field'!$E$50=[1]Lists!BF412,'[1]Multi-Field'!$F$50="undrained"),BH412,""))</f>
        <v/>
      </c>
      <c r="DG412" s="409" t="str">
        <f>IF(AND('[1]Multi-Field'!$E$51=[1]Lists!BF412,'[1]Multi-Field'!$F$51="Drained"),BI412,IF(AND('[1]Multi-Field'!$E$51=[1]Lists!BF412,'[1]Multi-Field'!$F$51="undrained"),BH412,""))</f>
        <v/>
      </c>
      <c r="DH412" s="409" t="str">
        <f>IF(AND('[1]Multi-Field'!$E$52=[1]Lists!BF412,'[1]Multi-Field'!$F$52="Drained"),BI412,IF(AND('[1]Multi-Field'!$E$52=[1]Lists!BF412,'[1]Multi-Field'!$F$52="undrained"),BH412,""))</f>
        <v/>
      </c>
      <c r="DI412" s="409" t="str">
        <f>IF(AND('[1]Multi-Field'!$E$53=[1]Lists!BF412,'[1]Multi-Field'!$F$53="Drained"),BI412,IF(AND('[1]Multi-Field'!$E$53=[1]Lists!BF412,'[1]Multi-Field'!$F$53="undrained"),BH412,""))</f>
        <v/>
      </c>
      <c r="DJ412" s="409" t="str">
        <f>IF(AND('[1]Multi-Field'!$E$54=[1]Lists!BF412,'[1]Multi-Field'!$F$54="Drained"),BI412,IF(AND('[1]Multi-Field'!$E$54=[1]Lists!BF412,'[1]Multi-Field'!$F$54="undrained"),BH412,""))</f>
        <v/>
      </c>
      <c r="DK412" s="409" t="str">
        <f>IF(AND('[1]Multi-Field'!$E$55=[1]Lists!BF412,'[1]Multi-Field'!$F$55="Drained"),BI412,IF(AND('[1]Multi-Field'!$E$55=[1]Lists!BF412,'[1]Multi-Field'!$F$55="undrained"),BH412,""))</f>
        <v/>
      </c>
      <c r="DL412" s="409" t="str">
        <f>IF(AND('[1]Multi-Field'!$E$56=[1]Lists!BF412,'[1]Multi-Field'!$F$56="Drained"),BI412,IF(AND('[1]Multi-Field'!$E$56=[1]Lists!BF412,'[1]Multi-Field'!$F$56="undrained"),BH412,""))</f>
        <v/>
      </c>
      <c r="DM412" s="409" t="str">
        <f>IF(AND('[1]Multi-Field'!$E$57=[1]Lists!BF412,'[1]Multi-Field'!$F$57="Drained"),BI412,IF(AND('[1]Multi-Field'!$E$57=[1]Lists!BF412,'[1]Multi-Field'!$F$57="undrained"),BH412,""))</f>
        <v/>
      </c>
      <c r="DN412" s="409" t="str">
        <f>IF(AND('[1]Multi-Field'!$E$58=[1]Lists!BF412,'[1]Multi-Field'!$F$58="Drained"),BI412,IF(AND('[1]Multi-Field'!$E$58=[1]Lists!BF412,'[1]Multi-Field'!$F$58="undrained"),BH412,""))</f>
        <v/>
      </c>
      <c r="DO412" s="409" t="str">
        <f>IF(AND('[1]Multi-Field'!$E$59=[1]Lists!BF412,'[1]Multi-Field'!$F$59="Drained"),BI412,IF(AND('[1]Multi-Field'!$E$59=[1]Lists!BF412,'[1]Multi-Field'!$F$59="undrained"),BH412,""))</f>
        <v/>
      </c>
      <c r="DP412" s="409" t="str">
        <f>IF(AND('[1]Multi-Field'!$E$60=[1]Lists!BF412,'[1]Multi-Field'!$F$60="Drained"),BI412,IF(AND('[1]Multi-Field'!$E$60=[1]Lists!BF412,'[1]Multi-Field'!$F$60="undrained"),BH412,""))</f>
        <v/>
      </c>
      <c r="DQ412" s="409" t="str">
        <f>IF(AND('[1]Multi-Field'!$E$61=[1]Lists!BF412,'[1]Multi-Field'!$F$61="Drained"),BI412,IF(AND('[1]Multi-Field'!$E$61=[1]Lists!BF412,'[1]Multi-Field'!$F$61="undrained"),BH412,""))</f>
        <v/>
      </c>
      <c r="DR412" s="409" t="str">
        <f>IF(AND('[1]Multi-Field'!$E$62=[1]Lists!BF412,'[1]Multi-Field'!$F$62="Drained"),BI412,IF(AND('[1]Multi-Field'!$E$62=[1]Lists!BF412,'[1]Multi-Field'!$F$62="undrained"),BH412,""))</f>
        <v/>
      </c>
      <c r="DS412" s="409" t="str">
        <f>IF(AND('[1]Multi-Field'!$E$63=[1]Lists!BF412,'[1]Multi-Field'!$F$63="Drained"),BI412,IF(AND('[1]Multi-Field'!$E$63=[1]Lists!BF412,'[1]Multi-Field'!$F$63="undrained"),BH412,""))</f>
        <v/>
      </c>
      <c r="DT412" s="409" t="str">
        <f>IF(AND('[1]Multi-Field'!$E$64=[1]Lists!BF412,'[1]Multi-Field'!$F$64="Drained"),BI412,IF(AND('[1]Multi-Field'!$E$64=[1]Lists!BF412,'[1]Multi-Field'!$F$64="undrained"),BH412,""))</f>
        <v/>
      </c>
      <c r="DU412" s="409" t="str">
        <f>IF(AND('[1]Multi-Field'!$E$65=[1]Lists!BF412,'[1]Multi-Field'!$F$65="Drained"),BI412,IF(AND('[1]Multi-Field'!$E$65=[1]Lists!BF412,'[1]Multi-Field'!$F$65="undrained"),BH412,""))</f>
        <v/>
      </c>
      <c r="DV412" s="409" t="str">
        <f>IF(AND('[1]Multi-Field'!$E$66=[1]Lists!BF412,'[1]Multi-Field'!$F$66="Drained"),BI412,IF(AND('[1]Multi-Field'!$E$66=[1]Lists!BF412,'[1]Multi-Field'!$F$66="undrained"),BH412,""))</f>
        <v/>
      </c>
      <c r="DW412" s="409" t="str">
        <f>IF(AND('[1]Multi-Field'!$E$67=[1]Lists!BF412,'[1]Multi-Field'!$F$67="Drained"),BI412,IF(AND('[1]Multi-Field'!$E$67=[1]Lists!BF412,'[1]Multi-Field'!$F$67="undrained"),BH412,""))</f>
        <v/>
      </c>
      <c r="DX412" s="409" t="str">
        <f>IF(AND('[1]Multi-Field'!$E$68=[1]Lists!BF412,'[1]Multi-Field'!$F$68="Drained"),BI412,IF(AND('[1]Multi-Field'!$E$68=[1]Lists!BF412,'[1]Multi-Field'!$F$68="undrained"),BH412,""))</f>
        <v/>
      </c>
      <c r="DY412" s="409" t="str">
        <f>IF(AND('[1]Multi-Field'!$E$69=[1]Lists!BF412,'[1]Multi-Field'!$F$69="Drained"),BI412,IF(AND('[1]Multi-Field'!$E$69=[1]Lists!BF412,'[1]Multi-Field'!$F$69="undrained"),BH412,""))</f>
        <v/>
      </c>
      <c r="DZ412" s="409" t="str">
        <f>IF(AND('[1]Multi-Field'!$E$70=[1]Lists!BF412,'[1]Multi-Field'!$F$70="Drained"),BI412,IF(AND('[1]Multi-Field'!$E$70=[1]Lists!BF412,'[1]Multi-Field'!$F$70="undrained"),BH412,""))</f>
        <v/>
      </c>
      <c r="EA412" s="409" t="str">
        <f>IF(AND('[1]Multi-Field'!$E$71=[1]Lists!BF412,'[1]Multi-Field'!$F$71="Drained"),BI412,IF(AND('[1]Multi-Field'!$E$71=[1]Lists!BF412,'[1]Multi-Field'!$F$71="undrained"),BH412,""))</f>
        <v/>
      </c>
      <c r="EB412" s="409" t="str">
        <f>IF(AND('[1]Multi-Field'!$E$72=[1]Lists!BF412,'[1]Multi-Field'!$F$72="Drained"),BI412,IF(AND('[1]Multi-Field'!$E$72=[1]Lists!BF412,'[1]Multi-Field'!$F$72="undrained"),BH412,""))</f>
        <v/>
      </c>
      <c r="EC412" s="409" t="str">
        <f>IF(AND('[1]Multi-Field'!$E$73=[1]Lists!BF412,'[1]Multi-Field'!$F$73="Drained"),BI412,IF(AND('[1]Multi-Field'!$E$73=[1]Lists!BF412,'[1]Multi-Field'!$F$73="undrained"),BH412,""))</f>
        <v/>
      </c>
      <c r="ED412" s="409" t="str">
        <f>IF(AND('[1]Multi-Field'!$E$74=[1]Lists!BF412,'[1]Multi-Field'!$F$74="Drained"),BI412,IF(AND('[1]Multi-Field'!$E$74=[1]Lists!BF412,'[1]Multi-Field'!$F$74="undrained"),BH412,""))</f>
        <v/>
      </c>
      <c r="EE412" s="409" t="str">
        <f>IF(AND('[1]Multi-Field'!$E$75=[1]Lists!BF412,'[1]Multi-Field'!$F$75="Drained"),BI412,IF(AND('[1]Multi-Field'!$E$75=[1]Lists!BF412,'[1]Multi-Field'!$F$75="undrained"),BH412,""))</f>
        <v/>
      </c>
      <c r="EF412" s="409" t="str">
        <f>IF(AND('[1]Multi-Field'!$E$76=[1]Lists!BF412,'[1]Multi-Field'!$F$76="Drained"),BI412,IF(AND('[1]Multi-Field'!$E$76=[1]Lists!BF412,'[1]Multi-Field'!$F$6="undrained"),BH412,""))</f>
        <v/>
      </c>
      <c r="EG412" s="409" t="str">
        <f>IF(AND('[1]Multi-Field'!$E$77=[1]Lists!BF412,'[1]Multi-Field'!$F$77="Drained"),BI412,IF(AND('[1]Multi-Field'!$E$77=[1]Lists!BF412,'[1]Multi-Field'!$F$77="undrained"),BH412,""))</f>
        <v/>
      </c>
      <c r="EH412" s="409" t="str">
        <f>IF(AND('[1]Multi-Field'!$E$78=[1]Lists!BF412,'[1]Multi-Field'!$F$78="Drained"),BI412,IF(AND('[1]Multi-Field'!$E$78=[1]Lists!BF412,'[1]Multi-Field'!$F$78="undrained"),BH412,""))</f>
        <v/>
      </c>
      <c r="EI412" s="409" t="str">
        <f>IF(AND('[1]Multi-Field'!$E$79=[1]Lists!BF412,'[1]Multi-Field'!$F$79="Drained"),BI412,IF(AND('[1]Multi-Field'!$E$79=[1]Lists!BF412,'[1]Multi-Field'!$F$79="undrained"),BH412,""))</f>
        <v/>
      </c>
      <c r="EJ412" s="409" t="str">
        <f>IF(AND('[1]Multi-Field'!$E$80=[1]Lists!BF412,'[1]Multi-Field'!$F$80="Drained"),BI412,IF(AND('[1]Multi-Field'!$E$80=[1]Lists!BF412,'[1]Multi-Field'!$F$80="undrained"),BH412,""))</f>
        <v/>
      </c>
      <c r="EK412" s="409" t="str">
        <f>IF(AND('[1]Multi-Field'!$E$81=[1]Lists!BF412,'[1]Multi-Field'!$F$81="Drained"),BI412,IF(AND('[1]Multi-Field'!$E$81=[1]Lists!BF412,'[1]Multi-Field'!$F$81="undrained"),BH412,""))</f>
        <v/>
      </c>
      <c r="EL412" s="409" t="str">
        <f>IF(AND('[1]Multi-Field'!$E$82=[1]Lists!BF412,'[1]Multi-Field'!$F$82="Drained"),BI412,IF(AND('[1]Multi-Field'!$E$82=[1]Lists!BF412,'[1]Multi-Field'!$F$82="undrained"),BH412,""))</f>
        <v/>
      </c>
      <c r="EM412" s="409" t="str">
        <f>IF(AND('[1]Multi-Field'!$E$83=[1]Lists!BF412,'[1]Multi-Field'!$F$83="Drained"),BI412,IF(AND('[1]Multi-Field'!$E$83=[1]Lists!BF412,'[1]Multi-Field'!$F$83="undrained"),BH412,""))</f>
        <v/>
      </c>
      <c r="EN412" s="409" t="str">
        <f>IF(AND('[1]Multi-Field'!$E$84=[1]Lists!BF412,'[1]Multi-Field'!$F$84="Drained"),BI412,IF(AND('[1]Multi-Field'!$E$84=[1]Lists!BF412,'[1]Multi-Field'!$F$84="undrained"),BH412,""))</f>
        <v/>
      </c>
      <c r="EO412" s="409" t="str">
        <f>IF(AND('[1]Multi-Field'!$E$85=[1]Lists!BF412,'[1]Multi-Field'!$F$85="Drained"),BI412,IF(AND('[1]Multi-Field'!$E$85=[1]Lists!BF412,'[1]Multi-Field'!$F$85="undrained"),BH412,""))</f>
        <v/>
      </c>
      <c r="EP412" s="409" t="str">
        <f>IF(AND('[1]Multi-Field'!$E$86=[1]Lists!BF412,'[1]Multi-Field'!$F$86="Drained"),BI412,IF(AND('[1]Multi-Field'!$E$86=[1]Lists!BF412,'[1]Multi-Field'!$F$86="undrained"),BH412,""))</f>
        <v/>
      </c>
      <c r="EQ412" s="409" t="str">
        <f>IF(AND('[1]Multi-Field'!$E$87=[1]Lists!BF412,'[1]Multi-Field'!$F$87="Drained"),BI412,IF(AND('[1]Multi-Field'!$E$87=[1]Lists!BF412,'[1]Multi-Field'!$F$87="undrained"),BH412,""))</f>
        <v/>
      </c>
      <c r="ER412" s="409" t="str">
        <f>IF(AND('[1]Multi-Field'!$E$88=[1]Lists!BF412,'[1]Multi-Field'!$F$88="Drained"),BI412,IF(AND('[1]Multi-Field'!$E$88=[1]Lists!BF412,'[1]Multi-Field'!$F$88="undrained"),BH412,""))</f>
        <v/>
      </c>
      <c r="ES412" s="409" t="str">
        <f>IF(AND('[1]Multi-Field'!$E$89=[1]Lists!BF412,'[1]Multi-Field'!$F$89="Drained"),BI412,IF(AND('[1]Multi-Field'!$E$89=[1]Lists!BF412,'[1]Multi-Field'!$F$89="undrained"),BH412,""))</f>
        <v/>
      </c>
      <c r="ET412" s="409" t="str">
        <f>IF(AND('[1]Multi-Field'!$E$90=[1]Lists!BF412,'[1]Multi-Field'!$F$90="Drained"),BI412,IF(AND('[1]Multi-Field'!$E$90=[1]Lists!BF412,'[1]Multi-Field'!$F$90="undrained"),BH412,""))</f>
        <v/>
      </c>
      <c r="EU412" s="409" t="str">
        <f>IF(AND('[1]Multi-Field'!$E$91=[1]Lists!BF412,'[1]Multi-Field'!$F$91="Drained"),BI412,IF(AND('[1]Multi-Field'!$E$91=[1]Lists!BF412,'[1]Multi-Field'!$F$91="undrained"),BH412,""))</f>
        <v/>
      </c>
      <c r="EV412" s="409" t="str">
        <f>IF(AND('[1]Multi-Field'!$E$92=[1]Lists!BF412,'[1]Multi-Field'!$F$92="Drained"),BI412,IF(AND('[1]Multi-Field'!$E$92=[1]Lists!BF412,'[1]Multi-Field'!$F$92="undrained"),BH412,""))</f>
        <v/>
      </c>
      <c r="EW412" s="409" t="str">
        <f>IF(AND('[1]Multi-Field'!$E$93=[1]Lists!BF412,'[1]Multi-Field'!$F$93="Drained"),BI412,IF(AND('[1]Multi-Field'!$E$93=[1]Lists!BF412,'[1]Multi-Field'!$F$93="undrained"),BH412,""))</f>
        <v/>
      </c>
      <c r="EX412" s="409" t="str">
        <f>IF(AND('[1]Multi-Field'!$E$94=[1]Lists!BF412,'[1]Multi-Field'!$F$94="Drained"),BI412,IF(AND('[1]Multi-Field'!$E$94=[1]Lists!BF412,'[1]Multi-Field'!$F$94="undrained"),BH412,""))</f>
        <v/>
      </c>
      <c r="EY412" s="409" t="str">
        <f>IF(AND('[1]Multi-Field'!$E$95=[1]Lists!BF412,'[1]Multi-Field'!$F$95="Drained"),BI412,IF(AND('[1]Multi-Field'!$E$95=[1]Lists!BF412,'[1]Multi-Field'!$F$95="undrained"),BH412,""))</f>
        <v/>
      </c>
      <c r="EZ412" s="409" t="str">
        <f>IF(AND('[1]Multi-Field'!$E$96=[1]Lists!BF412,'[1]Multi-Field'!$F$96="Drained"),BI412,IF(AND('[1]Multi-Field'!$E$96=[1]Lists!BF412,'[1]Multi-Field'!$F$96="undrained"),BH412,""))</f>
        <v/>
      </c>
      <c r="FA412" s="409" t="str">
        <f>IF(AND('[1]Multi-Field'!$E$97=[1]Lists!BF412,'[1]Multi-Field'!$F$97="Drained"),BI412,IF(AND('[1]Multi-Field'!$E$97=[1]Lists!BF412,'[1]Multi-Field'!$F$97="undrained"),BH412,""))</f>
        <v/>
      </c>
      <c r="FB412" s="409" t="str">
        <f>IF(AND('[1]Multi-Field'!$E$98=[1]Lists!BF412,'[1]Multi-Field'!$F$98="Drained"),BI412,IF(AND('[1]Multi-Field'!$E$98=[1]Lists!BF412,'[1]Multi-Field'!$F$98="undrained"),BH412,""))</f>
        <v/>
      </c>
      <c r="FC412" s="409" t="str">
        <f>IF(AND('[1]Multi-Field'!$E$99=[1]Lists!BF412,'[1]Multi-Field'!$F$99="Drained"),BI412,IF(AND('[1]Multi-Field'!$E$99=[1]Lists!BF412,'[1]Multi-Field'!$F$99="undrained"),BH412,""))</f>
        <v/>
      </c>
      <c r="FD412" s="409" t="str">
        <f>IF(AND('[1]Multi-Field'!$E$100=[1]Lists!BF412,'[1]Multi-Field'!$F$100="Drained"),BI412,IF(AND('[1]Multi-Field'!$E$100=[1]Lists!BF412,'[1]Multi-Field'!$F$100="undrained"),BH412,""))</f>
        <v/>
      </c>
      <c r="FE412" s="409" t="str">
        <f>IF(AND('[1]Multi-Field'!$E$101=[1]Lists!BF412,'[1]Multi-Field'!$F$101="Drained"),BI412,IF(AND('[1]Multi-Field'!$E$101=[1]Lists!BF412,'[1]Multi-Field'!$F$101="undrained"),BH412,""))</f>
        <v/>
      </c>
      <c r="FF412" s="409" t="str">
        <f>IF(AND('[1]Multi-Field'!$E$102=[1]Lists!BF412,'[1]Multi-Field'!$F$102="Drained"),BI412,IF(AND('[1]Multi-Field'!$E$102=[1]Lists!BF412,'[1]Multi-Field'!$F$102="undrained"),BH412,""))</f>
        <v/>
      </c>
      <c r="FG412" s="409" t="str">
        <f>IF(AND('[1]Multi-Field'!$E$103=[1]Lists!BF412,'[1]Multi-Field'!$F$103="Drained"),BI412,IF(AND('[1]Multi-Field'!$E$103=[1]Lists!BF412,'[1]Multi-Field'!$F$103="undrained"),BH412,""))</f>
        <v/>
      </c>
      <c r="FH412" s="409" t="str">
        <f>IF(AND('[1]Multi-Field'!$E$104=[1]Lists!BF412,'[1]Multi-Field'!$F$104="Drained"),BI412,IF(AND('[1]Multi-Field'!$E$104=[1]Lists!BF412,'[1]Multi-Field'!$F$104="undrained"),BH412,""))</f>
        <v/>
      </c>
      <c r="FI412" s="409" t="str">
        <f>IF(AND('[1]Multi-Field'!$E$105=[1]Lists!BF412,'[1]Multi-Field'!$F$105="Drained"),BI412,IF(AND('[1]Multi-Field'!$E$105=[1]Lists!BF412,'[1]Multi-Field'!$F$105="undrained"),BH412,""))</f>
        <v/>
      </c>
      <c r="FJ412" s="409" t="str">
        <f>IF(AND('[1]Multi-Field'!$E$106=[1]Lists!BF412,'[1]Multi-Field'!$F$106="Drained"),BI412,IF(AND('[1]Multi-Field'!$E$106=[1]Lists!BF412,'[1]Multi-Field'!$F$106="undrained"),BH412,""))</f>
        <v/>
      </c>
      <c r="FK412" s="409" t="str">
        <f>IF(AND('[1]Multi-Field'!$E$107=[1]Lists!BF412,'[1]Multi-Field'!$F$107="Drained"),BI412,IF(AND('[1]Multi-Field'!$E$107=[1]Lists!BF412,'[1]Multi-Field'!$F$107="undrained"),BH412,""))</f>
        <v/>
      </c>
      <c r="FL412" s="409" t="str">
        <f>IF(AND('[1]Multi-Field'!$E$108=[1]Lists!BF412,'[1]Multi-Field'!$F$108="Drained"),BI412,IF(AND('[1]Multi-Field'!$E$108=[1]Lists!BF412,'[1]Multi-Field'!$F$108="undrained"),BH412,""))</f>
        <v/>
      </c>
      <c r="FM412" s="409" t="str">
        <f>IF(AND('[1]Multi-Field'!$E$109=[1]Lists!BF412,'[1]Multi-Field'!$F$109="Drained"),BI412,IF(AND('[1]Multi-Field'!$E$109=[1]Lists!BF412,'[1]Multi-Field'!$F$109="undrained"),BH412,""))</f>
        <v/>
      </c>
      <c r="FN412" s="409" t="str">
        <f>IF(AND('[1]Multi-Field'!$E$110=[1]Lists!BF412,'[1]Multi-Field'!$F$110="Drained"),BI412,IF(AND('[1]Multi-Field'!$E$110=[1]Lists!BF412,'[1]Multi-Field'!$F$110="undrained"),BH412,""))</f>
        <v/>
      </c>
      <c r="FO412" s="409" t="str">
        <f>IF(AND('[1]Multi-Field'!$E$111=[1]Lists!BF412,'[1]Multi-Field'!$F$111="Drained"),BI412,IF(AND('[1]Multi-Field'!$E$111=[1]Lists!BF412,'[1]Multi-Field'!$F$111="undrained"),BH412,""))</f>
        <v/>
      </c>
      <c r="FP412" s="409" t="str">
        <f>IF(AND('[1]Multi-Field'!$E$112=[1]Lists!BF412,'[1]Multi-Field'!$F$112="Drained"),BI412,IF(AND('[1]Multi-Field'!$E$112=[1]Lists!BF412,'[1]Multi-Field'!$F$112="undrained"),BH412,""))</f>
        <v/>
      </c>
      <c r="FQ412" s="409" t="str">
        <f>IF(AND('[1]Multi-Field'!$E$113=[1]Lists!BF412,'[1]Multi-Field'!$F$113="Drained"),BI412,IF(AND('[1]Multi-Field'!$E$113=[1]Lists!BF412,'[1]Multi-Field'!$F$113="undrained"),BH412,""))</f>
        <v/>
      </c>
      <c r="FR412" s="409" t="str">
        <f>IF(AND('[1]Multi-Field'!$E$114=[1]Lists!BF412,'[1]Multi-Field'!$F$114="Drained"),BI412,IF(AND('[1]Multi-Field'!$E$114=[1]Lists!BF412,'[1]Multi-Field'!$F$114="undrained"),BH412,""))</f>
        <v/>
      </c>
      <c r="FS412" s="409" t="str">
        <f>IF(AND('[1]Multi-Field'!$E$115=[1]Lists!BF412,'[1]Multi-Field'!$F$115="Drained"),BI412,IF(AND('[1]Multi-Field'!$E$115=[1]Lists!BF412,'[1]Multi-Field'!$F$115="undrained"),BH412,""))</f>
        <v/>
      </c>
      <c r="FT412" s="409" t="str">
        <f>IF(AND('[1]Multi-Field'!$E$116=[1]Lists!BF412,'[1]Multi-Field'!$F$116="Drained"),BI412,IF(AND('[1]Multi-Field'!$E$116=[1]Lists!BF412,'[1]Multi-Field'!$F$116="undrained"),BH412,""))</f>
        <v/>
      </c>
      <c r="FU412" s="409" t="str">
        <f>IF(AND('[1]Multi-Field'!$E$117=[1]Lists!BF412,'[1]Multi-Field'!$F$117="Drained"),BI412,IF(AND('[1]Multi-Field'!$E$117=[1]Lists!BF412,'[1]Multi-Field'!$F$117="undrained"),BH412,""))</f>
        <v/>
      </c>
      <c r="FV412" s="409" t="str">
        <f>IF(AND('[1]Multi-Field'!$E$118=[1]Lists!BF412,'[1]Multi-Field'!$F$118="Drained"),BI412,IF(AND('[1]Multi-Field'!$E$118=[1]Lists!BF412,'[1]Multi-Field'!$F$118="undrained"),BH412,""))</f>
        <v/>
      </c>
      <c r="FW412" s="409" t="str">
        <f>IF(AND('[1]Multi-Field'!$E$119=[1]Lists!BF412,'[1]Multi-Field'!$F$119="Drained"),BI412,IF(AND('[1]Multi-Field'!$E$119=[1]Lists!BF412,'[1]Multi-Field'!$F$119="undrained"),BH412,""))</f>
        <v/>
      </c>
      <c r="FX412" s="409" t="str">
        <f>IF(AND('[1]Multi-Field'!$E$120=[1]Lists!BF412,'[1]Multi-Field'!$F$120="Drained"),BI412,IF(AND('[1]Multi-Field'!$E$120=[1]Lists!BF412,'[1]Multi-Field'!$F$120="undrained"),BH412,""))</f>
        <v/>
      </c>
      <c r="GC412" s="4">
        <v>1</v>
      </c>
    </row>
    <row r="413" spans="1:185" ht="13.5" customHeight="1">
      <c r="A413" s="7" t="s">
        <v>499</v>
      </c>
      <c r="B413" s="7"/>
      <c r="C413" s="7"/>
      <c r="D413" s="8">
        <v>55</v>
      </c>
      <c r="E413" s="8">
        <f t="shared" si="60"/>
        <v>57</v>
      </c>
      <c r="F413" s="8">
        <f t="shared" si="61"/>
        <v>58</v>
      </c>
      <c r="G413" s="8">
        <v>60</v>
      </c>
      <c r="H413" s="8">
        <v>65</v>
      </c>
      <c r="I413" s="8">
        <f t="shared" si="64"/>
        <v>68</v>
      </c>
      <c r="J413" s="8">
        <f t="shared" si="65"/>
        <v>72</v>
      </c>
      <c r="K413" s="8">
        <v>75</v>
      </c>
      <c r="L413" s="8">
        <v>65</v>
      </c>
      <c r="M413" s="8">
        <f t="shared" si="62"/>
        <v>72</v>
      </c>
      <c r="N413" s="8">
        <f t="shared" si="63"/>
        <v>78</v>
      </c>
      <c r="O413" s="8">
        <v>85</v>
      </c>
      <c r="P413" s="391">
        <v>388</v>
      </c>
      <c r="Q413" s="394"/>
      <c r="R413" s="395" t="b">
        <f>IF(OR('Multi-Field'!AA390=Lists!$AC$42,'Multi-Field'!AA390=Lists!$AC$43),IF('Multi-Field'!Z390="x",(IF('Multi-Field'!AC390=Lists!$Q$11,Lists!$R$11,IF('Multi-Field'!AC390=Lists!$Q$12,Lists!$R$12,IF('Multi-Field'!AC390=Lists!$Q$13,Lists!$R$13,IF('Multi-Field'!AC390=Lists!$Q$14,Lists!$R$14))))),IF('Multi-Field'!X390="x",(IF('Multi-Field'!AC390=Lists!$Q$11,Lists!$S$11,IF('Multi-Field'!AC390=Lists!$Q$12,Lists!$S$12,IF('Multi-Field'!AC390=Lists!$Q$13,Lists!$S$13,IF('Multi-Field'!AC390=Lists!$Q$14,Lists!$S$14))))),IF('Multi-Field'!V390="x",(IF('Multi-Field'!AC390=Lists!$Q$11,Lists!$T$11,IF('Multi-Field'!AC390=Lists!$Q$12,Lists!$T$12,IF('Multi-Field'!AC390=Lists!$Q$13,Lists!$T$13,IF('Multi-Field'!AC390=Lists!$Q$14,Lists!$T$14))))),0))))</f>
        <v>0</v>
      </c>
      <c r="S413" s="395" t="str">
        <f t="shared" si="66"/>
        <v/>
      </c>
      <c r="T413" s="395"/>
      <c r="U413" s="396"/>
      <c r="BF413" s="411" t="s">
        <v>1577</v>
      </c>
      <c r="BG413" s="412">
        <v>3</v>
      </c>
      <c r="BH413" s="412">
        <v>2.5</v>
      </c>
      <c r="BI413" s="412">
        <v>3.5</v>
      </c>
      <c r="BJ413" s="409" t="e">
        <f>IF(AND('[1]Single Field'!#REF!=[1]Lists!BF413,'[1]Single Field'!#REF!="Drained"),"x",IF(AND('[1]Single Field'!#REF!=[1]Lists!BF413,'[1]Single Field'!#REF!="Undrained"),O,""))</f>
        <v>#REF!</v>
      </c>
      <c r="BK413" s="409" t="str">
        <f>IF(AND('[1]Multi-Field'!$E$3=[1]Lists!BF413,'[1]Multi-Field'!$F$3="Drained"),BI413,IF(AND('[1]Multi-Field'!$E$3=BF413,'[1]Multi-Field'!$F$3="undrained"),BH413,""))</f>
        <v/>
      </c>
      <c r="BL413" s="409" t="str">
        <f>IF(AND('[1]Multi-Field'!$E$4=BF413,'[1]Multi-Field'!$F$4="Drained"),BI413,IF(AND('[1]Multi-Field'!$E$4=BF413,'[1]Multi-Field'!$F$4="undrained"),BH413,""))</f>
        <v/>
      </c>
      <c r="BM413" s="409" t="str">
        <f>IF(AND('[1]Multi-Field'!$E$5=BF413,'[1]Multi-Field'!$F$5="Drained"),BI413,IF(AND('[1]Multi-Field'!$E$5=BF413,'[1]Multi-Field'!$F$5="undrained"),BH413,""))</f>
        <v/>
      </c>
      <c r="BN413" s="409" t="str">
        <f>IF(AND('[1]Multi-Field'!$E$6=BF413,'[1]Multi-Field'!$F$6="Drained"),BI413,IF(AND('[1]Multi-Field'!$E$6=BF413,'[1]Multi-Field'!$F$6="undrained"),BH413,""))</f>
        <v/>
      </c>
      <c r="BO413" s="409" t="str">
        <f>IF(AND('[1]Multi-Field'!$E$7=BF413,'[1]Multi-Field'!$F$7="Drained"),BI413,IF(AND('[1]Multi-Field'!$E$7=BF413,'[1]Multi-Field'!$F$7="undrained"),BH413,""))</f>
        <v/>
      </c>
      <c r="BP413" s="409" t="str">
        <f>IF(AND('[1]Multi-Field'!$E$8=BF413,'[1]Multi-Field'!$F$8="Drained"),BI413,IF(AND('[1]Multi-Field'!$E$8=BF413,'[1]Multi-Field'!$F$8="undrained"),BH413,""))</f>
        <v/>
      </c>
      <c r="BQ413" s="409" t="str">
        <f>IF(AND('[1]Multi-Field'!$E$9=BF413,'[1]Multi-Field'!$F$9="Drained"),BI413,IF(AND('[1]Multi-Field'!$E$9=BF413,'[1]Multi-Field'!$F$9="undrained"),BH413,""))</f>
        <v/>
      </c>
      <c r="BR413" s="409" t="str">
        <f>IF(AND('[1]Multi-Field'!$E$10=BF413,'[1]Multi-Field'!$F$10="Drained"),BI413,IF(AND('[1]Multi-Field'!$E$10=BF413,'[1]Multi-Field'!$F$10="undrained"),BH413,""))</f>
        <v/>
      </c>
      <c r="BS413" s="409" t="str">
        <f>IF(AND('[1]Multi-Field'!$E$11=BF413,'[1]Multi-Field'!$F$11="Drained"),BI413,IF(AND('[1]Multi-Field'!$E$11=BF413,'[1]Multi-Field'!$F$11="undrained"),BH413,""))</f>
        <v/>
      </c>
      <c r="BT413" s="409" t="str">
        <f>IF(AND('[1]Multi-Field'!$E$12=BF413,'[1]Multi-Field'!$F$12="Drained"),BI413,IF(AND('[1]Multi-Field'!$E$12=BF413,'[1]Multi-Field'!$F$12="undrained"),BH413,""))</f>
        <v/>
      </c>
      <c r="BU413" s="409" t="str">
        <f>IF(AND('[1]Multi-Field'!$E$13=BF413,'[1]Multi-Field'!$F$13="Drained"),BI413,IF(AND('[1]Multi-Field'!$E$3=BF413,'[1]Multi-Field'!$F$13="undrained"),BH413,""))</f>
        <v/>
      </c>
      <c r="BV413" s="409" t="str">
        <f>IF(AND('[1]Multi-Field'!$E$14=BF413,'[1]Multi-Field'!$F$14="Drained"),BI413,IF(AND('[1]Multi-Field'!$E$14=BF413,'[1]Multi-Field'!$F$14="undrained"),BH413,""))</f>
        <v/>
      </c>
      <c r="BW413" s="409" t="str">
        <f>IF(AND('[1]Multi-Field'!$E$15=BF413,'[1]Multi-Field'!$F$15="Drained"),BI413,IF(AND('[1]Multi-Field'!$E$15=BF413,'[1]Multi-Field'!$F$15="undrained"),BH413,""))</f>
        <v/>
      </c>
      <c r="BX413" s="409" t="str">
        <f>IF(AND('[1]Multi-Field'!$E$16=[1]Lists!BF413,'[1]Multi-Field'!$F$16="Drained"),BI413,IF(AND('[1]Multi-Field'!$E$16=[1]Lists!BF413,'[1]Multi-Field'!$F$16="undrained"),BH413,""))</f>
        <v/>
      </c>
      <c r="BY413" s="409" t="str">
        <f>IF(AND('[1]Multi-Field'!$E$17=[1]Lists!BF413,'[1]Multi-Field'!$F$17="Drained"),BI413,IF(AND('[1]Multi-Field'!$E$17=[1]Lists!BF413,'[1]Multi-Field'!$F$17="undrained"),BH413,""))</f>
        <v/>
      </c>
      <c r="BZ413" s="409" t="str">
        <f>IF(AND('[1]Multi-Field'!$E$18=[1]Lists!BF413,'[1]Multi-Field'!$F$18="Drained"),BI413,IF(AND('[1]Multi-Field'!$E$18=[1]Lists!BF413,'[1]Multi-Field'!$F$18="undrained"),BH413,""))</f>
        <v/>
      </c>
      <c r="CA413" s="409" t="str">
        <f>IF(AND('[1]Multi-Field'!$E$19=[1]Lists!BF413,'[1]Multi-Field'!$F$19="Drained"),BI413,IF(AND('[1]Multi-Field'!$E$19=[1]Lists!BF413,'[1]Multi-Field'!$F$19="undrained"),BH413,""))</f>
        <v/>
      </c>
      <c r="CB413" s="409" t="str">
        <f>IF(AND('[1]Multi-Field'!$E$20=[1]Lists!BF413,'[1]Multi-Field'!$F$20="Drained"),BI413,IF(AND('[1]Multi-Field'!$E$20=[1]Lists!BF413,'[1]Multi-Field'!$F$20="undrained"),BH413,""))</f>
        <v/>
      </c>
      <c r="CC413" s="409" t="str">
        <f>IF(AND('[1]Multi-Field'!$E$21=[1]Lists!BF413,'[1]Multi-Field'!$F$21="Drained"),BI413,IF(AND('[1]Multi-Field'!$E$21=[1]Lists!BF413,'[1]Multi-Field'!$F$21="undrained"),BH413,""))</f>
        <v/>
      </c>
      <c r="CD413" s="409" t="str">
        <f>IF(AND('[1]Multi-Field'!$E$22=[1]Lists!BF413,'[1]Multi-Field'!$F$22="Drained"),BI413,IF(AND('[1]Multi-Field'!$E$22=[1]Lists!BF413,'[1]Multi-Field'!$F$22="undrained"),BH413,""))</f>
        <v/>
      </c>
      <c r="CE413" s="409" t="str">
        <f>IF(AND('[1]Multi-Field'!$E$23=[1]Lists!BF413,'[1]Multi-Field'!$F$23="Drained"),BI413,IF(AND('[1]Multi-Field'!$E$23=[1]Lists!BF413,'[1]Multi-Field'!$F$23="undrained"),BH413,""))</f>
        <v/>
      </c>
      <c r="CF413" s="409" t="str">
        <f>IF(AND('[1]Multi-Field'!$E$24=[1]Lists!BF413,'[1]Multi-Field'!$F$24="Drained"),BI413,IF(AND('[1]Multi-Field'!$E$24=[1]Lists!BF413,'[1]Multi-Field'!$F$24="undrained"),BH413,""))</f>
        <v/>
      </c>
      <c r="CG413" s="409" t="str">
        <f>IF(AND('[1]Multi-Field'!$E$25=[1]Lists!BF413,'[1]Multi-Field'!$F$25="Drained"),BI413,IF(AND('[1]Multi-Field'!$E$25=[1]Lists!BF413,'[1]Multi-Field'!$F$25="undrained"),BH413,""))</f>
        <v/>
      </c>
      <c r="CH413" s="409" t="str">
        <f>IF(AND('[1]Multi-Field'!$E$26=[1]Lists!BF413,'[1]Multi-Field'!$F$26="Drained"),BI413,IF(AND('[1]Multi-Field'!$E$26=[1]Lists!BF413,'[1]Multi-Field'!$F$26="undrained"),BH413,""))</f>
        <v/>
      </c>
      <c r="CI413" s="409" t="str">
        <f>IF(AND('[1]Multi-Field'!$E$27=[1]Lists!BF413,'[1]Multi-Field'!$F$27="Drained"),BI413,IF(AND('[1]Multi-Field'!$E$27=[1]Lists!BF413,'[1]Multi-Field'!$F$27="undrained"),BH413,""))</f>
        <v/>
      </c>
      <c r="CJ413" s="409" t="str">
        <f>IF(AND('[1]Multi-Field'!$E$28=[1]Lists!BF413,'[1]Multi-Field'!$F$28="Drained"),BI413,IF(AND('[1]Multi-Field'!$E$28=[1]Lists!BF413,'[1]Multi-Field'!$F$28="undrained"),BH413,""))</f>
        <v/>
      </c>
      <c r="CK413" s="409" t="str">
        <f>IF(AND('[1]Multi-Field'!$E$29=[1]Lists!BF413,'[1]Multi-Field'!$F$29="Drained"),BI413,IF(AND('[1]Multi-Field'!$E$29=[1]Lists!BF413,'[1]Multi-Field'!$F$29="undrained"),BH413,""))</f>
        <v/>
      </c>
      <c r="CL413" s="409" t="str">
        <f>IF(AND('[1]Multi-Field'!$E$30=[1]Lists!BF413,'[1]Multi-Field'!$F$30="Drained"),BI413,IF(AND('[1]Multi-Field'!$E$30=[1]Lists!BF413,'[1]Multi-Field'!$F$30="undrained"),BH413,""))</f>
        <v/>
      </c>
      <c r="CM413" s="409" t="str">
        <f>IF(AND('[1]Multi-Field'!$E$31=[1]Lists!BF413,'[1]Multi-Field'!$F$31="Drained"),BI413,IF(AND('[1]Multi-Field'!$E$31=[1]Lists!BF413,'[1]Multi-Field'!$F$31="undrained"),BH413,""))</f>
        <v/>
      </c>
      <c r="CN413" s="409" t="str">
        <f>IF(AND('[1]Multi-Field'!$E$32=[1]Lists!BF413,'[1]Multi-Field'!$F$32="Drained"),BI413,IF(AND('[1]Multi-Field'!$E$32=[1]Lists!BF413,'[1]Multi-Field'!$F$32="undrained"),BH413,""))</f>
        <v/>
      </c>
      <c r="CO413" s="409" t="str">
        <f>IF(AND('[1]Multi-Field'!$E$33=[1]Lists!BF413,'[1]Multi-Field'!$F$33="Drained"),BI413,IF(AND('[1]Multi-Field'!$E$33=[1]Lists!BF413,'[1]Multi-Field'!$F$33="undrained"),BH413,""))</f>
        <v/>
      </c>
      <c r="CP413" s="409" t="str">
        <f>IF(AND('[1]Multi-Field'!$E$34=[1]Lists!BF413,'[1]Multi-Field'!$F$34="Drained"),BI413,IF(AND('[1]Multi-Field'!$E$34=[1]Lists!BF413,'[1]Multi-Field'!$F$34="undrained"),BH413,""))</f>
        <v/>
      </c>
      <c r="CQ413" s="409" t="str">
        <f>IF(AND('[1]Multi-Field'!$E$35=[1]Lists!BF413,'[1]Multi-Field'!$F$35="Drained"),BI413,IF(AND('[1]Multi-Field'!$E$35=[1]Lists!BF413,'[1]Multi-Field'!$F$35="undrained"),BH413,""))</f>
        <v/>
      </c>
      <c r="CR413" s="409" t="str">
        <f>IF(AND('[1]Multi-Field'!$E$36=[1]Lists!BF413,'[1]Multi-Field'!$F$36="Drained"),BI413,IF(AND('[1]Multi-Field'!$E$36=[1]Lists!BF413,'[1]Multi-Field'!$F$36="undrained"),BH413,""))</f>
        <v/>
      </c>
      <c r="CS413" s="409" t="str">
        <f>IF(AND('[1]Multi-Field'!$E$37=[1]Lists!BF413,'[1]Multi-Field'!$F$37="Drained"),BI413,IF(AND('[1]Multi-Field'!$E$37=[1]Lists!BF413,'[1]Multi-Field'!$F$37="undrained"),BH413,""))</f>
        <v/>
      </c>
      <c r="CT413" s="409" t="str">
        <f>IF(AND('[1]Multi-Field'!$E$38=[1]Lists!BF413,'[1]Multi-Field'!$F$38="Drained"),BI413,IF(AND('[1]Multi-Field'!$E$38=[1]Lists!BF413,'[1]Multi-Field'!$F$38="undrained"),BH413,""))</f>
        <v/>
      </c>
      <c r="CU413" s="409" t="str">
        <f>IF(AND('[1]Multi-Field'!$E$39=[1]Lists!BF413,'[1]Multi-Field'!$F$39="Drained"),BI413,IF(AND('[1]Multi-Field'!$E$39=[1]Lists!BF413,'[1]Multi-Field'!$F$39="undrained"),BH413,""))</f>
        <v/>
      </c>
      <c r="CV413" s="409" t="str">
        <f>IF(AND('[1]Multi-Field'!$E$40=[1]Lists!BF413,'[1]Multi-Field'!$F$40="Drained"),BI413,IF(AND('[1]Multi-Field'!$E$40=[1]Lists!BF413,'[1]Multi-Field'!$F$40="undrained"),BH413,""))</f>
        <v/>
      </c>
      <c r="CW413" s="409" t="str">
        <f>IF(AND('[1]Multi-Field'!$E$41=[1]Lists!BF413,'[1]Multi-Field'!$F$40="Drained"),BI413,IF(AND('[1]Multi-Field'!$E$40=[1]Lists!BF413,'[1]Multi-Field'!$F$40="undrained"),BH413,""))</f>
        <v/>
      </c>
      <c r="CX413" s="409" t="str">
        <f>IF(AND('[1]Multi-Field'!$E$42=[1]Lists!BF413,'[1]Multi-Field'!$F$42="Drained"),BI413,IF(AND('[1]Multi-Field'!$E$42=[1]Lists!BF413,'[1]Multi-Field'!$F$42="undrained"),BH413,""))</f>
        <v/>
      </c>
      <c r="CY413" s="409" t="str">
        <f>IF(AND('[1]Multi-Field'!$E$43=[1]Lists!BF413,'[1]Multi-Field'!$F$43="Drained"),BI413,IF(AND('[1]Multi-Field'!$E$43=[1]Lists!BF413,'[1]Multi-Field'!$F$43="undrained"),BH413,""))</f>
        <v/>
      </c>
      <c r="CZ413" s="409" t="str">
        <f>IF(AND('[1]Multi-Field'!$E$44=[1]Lists!BF413,'[1]Multi-Field'!$F$44="Drained"),BI413,IF(AND('[1]Multi-Field'!$E$44=[1]Lists!BF413,'[1]Multi-Field'!$F$44="undrained"),BH413,""))</f>
        <v/>
      </c>
      <c r="DA413" s="409" t="str">
        <f>IF(AND('[1]Multi-Field'!$E$45=[1]Lists!BF413,'[1]Multi-Field'!$F$45="Drained"),BI413,IF(AND('[1]Multi-Field'!$E$45=[1]Lists!BF413,'[1]Multi-Field'!$F$45="undrained"),BH413,""))</f>
        <v/>
      </c>
      <c r="DB413" s="409" t="str">
        <f>IF(AND('[1]Multi-Field'!$E$46=[1]Lists!BF413,'[1]Multi-Field'!$F$46="Drained"),BI413,IF(AND('[1]Multi-Field'!$E$46=[1]Lists!BF413,'[1]Multi-Field'!$F$46="undrained"),BH413,""))</f>
        <v/>
      </c>
      <c r="DC413" s="409" t="str">
        <f>IF(AND('[1]Multi-Field'!$E$47=[1]Lists!BF413,'[1]Multi-Field'!$F$47="Drained"),BI413,IF(AND('[1]Multi-Field'!$E$47=[1]Lists!BF413,'[1]Multi-Field'!$F$47="undrained"),BH413,""))</f>
        <v/>
      </c>
      <c r="DD413" s="409" t="str">
        <f>IF(AND('[1]Multi-Field'!$E$48=[1]Lists!BF413,'[1]Multi-Field'!$F$48="Drained"),BI413,IF(AND('[1]Multi-Field'!$E$48=[1]Lists!BF413,'[1]Multi-Field'!$F$48="undrained"),BH413,""))</f>
        <v/>
      </c>
      <c r="DE413" s="409" t="str">
        <f>IF(AND('[1]Multi-Field'!$E$49=[1]Lists!BF413,'[1]Multi-Field'!$F$49="Drained"),BI413,IF(AND('[1]Multi-Field'!$E$49=[1]Lists!BF413,'[1]Multi-Field'!$F$9="undrained"),BH413,""))</f>
        <v/>
      </c>
      <c r="DF413" s="409" t="str">
        <f>IF(AND('[1]Multi-Field'!$E$50=[1]Lists!BF413,'[1]Multi-Field'!$F$50="Drained"),BI413,IF(AND('[1]Multi-Field'!$E$50=[1]Lists!BF413,'[1]Multi-Field'!$F$50="undrained"),BH413,""))</f>
        <v/>
      </c>
      <c r="DG413" s="409" t="str">
        <f>IF(AND('[1]Multi-Field'!$E$51=[1]Lists!BF413,'[1]Multi-Field'!$F$51="Drained"),BI413,IF(AND('[1]Multi-Field'!$E$51=[1]Lists!BF413,'[1]Multi-Field'!$F$51="undrained"),BH413,""))</f>
        <v/>
      </c>
      <c r="DH413" s="409" t="str">
        <f>IF(AND('[1]Multi-Field'!$E$52=[1]Lists!BF413,'[1]Multi-Field'!$F$52="Drained"),BI413,IF(AND('[1]Multi-Field'!$E$52=[1]Lists!BF413,'[1]Multi-Field'!$F$52="undrained"),BH413,""))</f>
        <v/>
      </c>
      <c r="DI413" s="409" t="str">
        <f>IF(AND('[1]Multi-Field'!$E$53=[1]Lists!BF413,'[1]Multi-Field'!$F$53="Drained"),BI413,IF(AND('[1]Multi-Field'!$E$53=[1]Lists!BF413,'[1]Multi-Field'!$F$53="undrained"),BH413,""))</f>
        <v/>
      </c>
      <c r="DJ413" s="409" t="str">
        <f>IF(AND('[1]Multi-Field'!$E$54=[1]Lists!BF413,'[1]Multi-Field'!$F$54="Drained"),BI413,IF(AND('[1]Multi-Field'!$E$54=[1]Lists!BF413,'[1]Multi-Field'!$F$54="undrained"),BH413,""))</f>
        <v/>
      </c>
      <c r="DK413" s="409" t="str">
        <f>IF(AND('[1]Multi-Field'!$E$55=[1]Lists!BF413,'[1]Multi-Field'!$F$55="Drained"),BI413,IF(AND('[1]Multi-Field'!$E$55=[1]Lists!BF413,'[1]Multi-Field'!$F$55="undrained"),BH413,""))</f>
        <v/>
      </c>
      <c r="DL413" s="409" t="str">
        <f>IF(AND('[1]Multi-Field'!$E$56=[1]Lists!BF413,'[1]Multi-Field'!$F$56="Drained"),BI413,IF(AND('[1]Multi-Field'!$E$56=[1]Lists!BF413,'[1]Multi-Field'!$F$56="undrained"),BH413,""))</f>
        <v/>
      </c>
      <c r="DM413" s="409" t="str">
        <f>IF(AND('[1]Multi-Field'!$E$57=[1]Lists!BF413,'[1]Multi-Field'!$F$57="Drained"),BI413,IF(AND('[1]Multi-Field'!$E$57=[1]Lists!BF413,'[1]Multi-Field'!$F$57="undrained"),BH413,""))</f>
        <v/>
      </c>
      <c r="DN413" s="409" t="str">
        <f>IF(AND('[1]Multi-Field'!$E$58=[1]Lists!BF413,'[1]Multi-Field'!$F$58="Drained"),BI413,IF(AND('[1]Multi-Field'!$E$58=[1]Lists!BF413,'[1]Multi-Field'!$F$58="undrained"),BH413,""))</f>
        <v/>
      </c>
      <c r="DO413" s="409" t="str">
        <f>IF(AND('[1]Multi-Field'!$E$59=[1]Lists!BF413,'[1]Multi-Field'!$F$59="Drained"),BI413,IF(AND('[1]Multi-Field'!$E$59=[1]Lists!BF413,'[1]Multi-Field'!$F$59="undrained"),BH413,""))</f>
        <v/>
      </c>
      <c r="DP413" s="409" t="str">
        <f>IF(AND('[1]Multi-Field'!$E$60=[1]Lists!BF413,'[1]Multi-Field'!$F$60="Drained"),BI413,IF(AND('[1]Multi-Field'!$E$60=[1]Lists!BF413,'[1]Multi-Field'!$F$60="undrained"),BH413,""))</f>
        <v/>
      </c>
      <c r="DQ413" s="409" t="str">
        <f>IF(AND('[1]Multi-Field'!$E$61=[1]Lists!BF413,'[1]Multi-Field'!$F$61="Drained"),BI413,IF(AND('[1]Multi-Field'!$E$61=[1]Lists!BF413,'[1]Multi-Field'!$F$61="undrained"),BH413,""))</f>
        <v/>
      </c>
      <c r="DR413" s="409" t="str">
        <f>IF(AND('[1]Multi-Field'!$E$62=[1]Lists!BF413,'[1]Multi-Field'!$F$62="Drained"),BI413,IF(AND('[1]Multi-Field'!$E$62=[1]Lists!BF413,'[1]Multi-Field'!$F$62="undrained"),BH413,""))</f>
        <v/>
      </c>
      <c r="DS413" s="409" t="str">
        <f>IF(AND('[1]Multi-Field'!$E$63=[1]Lists!BF413,'[1]Multi-Field'!$F$63="Drained"),BI413,IF(AND('[1]Multi-Field'!$E$63=[1]Lists!BF413,'[1]Multi-Field'!$F$63="undrained"),BH413,""))</f>
        <v/>
      </c>
      <c r="DT413" s="409" t="str">
        <f>IF(AND('[1]Multi-Field'!$E$64=[1]Lists!BF413,'[1]Multi-Field'!$F$64="Drained"),BI413,IF(AND('[1]Multi-Field'!$E$64=[1]Lists!BF413,'[1]Multi-Field'!$F$64="undrained"),BH413,""))</f>
        <v/>
      </c>
      <c r="DU413" s="409" t="str">
        <f>IF(AND('[1]Multi-Field'!$E$65=[1]Lists!BF413,'[1]Multi-Field'!$F$65="Drained"),BI413,IF(AND('[1]Multi-Field'!$E$65=[1]Lists!BF413,'[1]Multi-Field'!$F$65="undrained"),BH413,""))</f>
        <v/>
      </c>
      <c r="DV413" s="409" t="str">
        <f>IF(AND('[1]Multi-Field'!$E$66=[1]Lists!BF413,'[1]Multi-Field'!$F$66="Drained"),BI413,IF(AND('[1]Multi-Field'!$E$66=[1]Lists!BF413,'[1]Multi-Field'!$F$66="undrained"),BH413,""))</f>
        <v/>
      </c>
      <c r="DW413" s="409" t="str">
        <f>IF(AND('[1]Multi-Field'!$E$67=[1]Lists!BF413,'[1]Multi-Field'!$F$67="Drained"),BI413,IF(AND('[1]Multi-Field'!$E$67=[1]Lists!BF413,'[1]Multi-Field'!$F$67="undrained"),BH413,""))</f>
        <v/>
      </c>
      <c r="DX413" s="409" t="str">
        <f>IF(AND('[1]Multi-Field'!$E$68=[1]Lists!BF413,'[1]Multi-Field'!$F$68="Drained"),BI413,IF(AND('[1]Multi-Field'!$E$68=[1]Lists!BF413,'[1]Multi-Field'!$F$68="undrained"),BH413,""))</f>
        <v/>
      </c>
      <c r="DY413" s="409" t="str">
        <f>IF(AND('[1]Multi-Field'!$E$69=[1]Lists!BF413,'[1]Multi-Field'!$F$69="Drained"),BI413,IF(AND('[1]Multi-Field'!$E$69=[1]Lists!BF413,'[1]Multi-Field'!$F$69="undrained"),BH413,""))</f>
        <v/>
      </c>
      <c r="DZ413" s="409" t="str">
        <f>IF(AND('[1]Multi-Field'!$E$70=[1]Lists!BF413,'[1]Multi-Field'!$F$70="Drained"),BI413,IF(AND('[1]Multi-Field'!$E$70=[1]Lists!BF413,'[1]Multi-Field'!$F$70="undrained"),BH413,""))</f>
        <v/>
      </c>
      <c r="EA413" s="409" t="str">
        <f>IF(AND('[1]Multi-Field'!$E$71=[1]Lists!BF413,'[1]Multi-Field'!$F$71="Drained"),BI413,IF(AND('[1]Multi-Field'!$E$71=[1]Lists!BF413,'[1]Multi-Field'!$F$71="undrained"),BH413,""))</f>
        <v/>
      </c>
      <c r="EB413" s="409" t="str">
        <f>IF(AND('[1]Multi-Field'!$E$72=[1]Lists!BF413,'[1]Multi-Field'!$F$72="Drained"),BI413,IF(AND('[1]Multi-Field'!$E$72=[1]Lists!BF413,'[1]Multi-Field'!$F$72="undrained"),BH413,""))</f>
        <v/>
      </c>
      <c r="EC413" s="409" t="str">
        <f>IF(AND('[1]Multi-Field'!$E$73=[1]Lists!BF413,'[1]Multi-Field'!$F$73="Drained"),BI413,IF(AND('[1]Multi-Field'!$E$73=[1]Lists!BF413,'[1]Multi-Field'!$F$73="undrained"),BH413,""))</f>
        <v/>
      </c>
      <c r="ED413" s="409" t="str">
        <f>IF(AND('[1]Multi-Field'!$E$74=[1]Lists!BF413,'[1]Multi-Field'!$F$74="Drained"),BI413,IF(AND('[1]Multi-Field'!$E$74=[1]Lists!BF413,'[1]Multi-Field'!$F$74="undrained"),BH413,""))</f>
        <v/>
      </c>
      <c r="EE413" s="409" t="str">
        <f>IF(AND('[1]Multi-Field'!$E$75=[1]Lists!BF413,'[1]Multi-Field'!$F$75="Drained"),BI413,IF(AND('[1]Multi-Field'!$E$75=[1]Lists!BF413,'[1]Multi-Field'!$F$75="undrained"),BH413,""))</f>
        <v/>
      </c>
      <c r="EF413" s="409" t="str">
        <f>IF(AND('[1]Multi-Field'!$E$76=[1]Lists!BF413,'[1]Multi-Field'!$F$76="Drained"),BI413,IF(AND('[1]Multi-Field'!$E$76=[1]Lists!BF413,'[1]Multi-Field'!$F$6="undrained"),BH413,""))</f>
        <v/>
      </c>
      <c r="EG413" s="409" t="str">
        <f>IF(AND('[1]Multi-Field'!$E$77=[1]Lists!BF413,'[1]Multi-Field'!$F$77="Drained"),BI413,IF(AND('[1]Multi-Field'!$E$77=[1]Lists!BF413,'[1]Multi-Field'!$F$77="undrained"),BH413,""))</f>
        <v/>
      </c>
      <c r="EH413" s="409" t="str">
        <f>IF(AND('[1]Multi-Field'!$E$78=[1]Lists!BF413,'[1]Multi-Field'!$F$78="Drained"),BI413,IF(AND('[1]Multi-Field'!$E$78=[1]Lists!BF413,'[1]Multi-Field'!$F$78="undrained"),BH413,""))</f>
        <v/>
      </c>
      <c r="EI413" s="409" t="str">
        <f>IF(AND('[1]Multi-Field'!$E$79=[1]Lists!BF413,'[1]Multi-Field'!$F$79="Drained"),BI413,IF(AND('[1]Multi-Field'!$E$79=[1]Lists!BF413,'[1]Multi-Field'!$F$79="undrained"),BH413,""))</f>
        <v/>
      </c>
      <c r="EJ413" s="409" t="str">
        <f>IF(AND('[1]Multi-Field'!$E$80=[1]Lists!BF413,'[1]Multi-Field'!$F$80="Drained"),BI413,IF(AND('[1]Multi-Field'!$E$80=[1]Lists!BF413,'[1]Multi-Field'!$F$80="undrained"),BH413,""))</f>
        <v/>
      </c>
      <c r="EK413" s="409" t="str">
        <f>IF(AND('[1]Multi-Field'!$E$81=[1]Lists!BF413,'[1]Multi-Field'!$F$81="Drained"),BI413,IF(AND('[1]Multi-Field'!$E$81=[1]Lists!BF413,'[1]Multi-Field'!$F$81="undrained"),BH413,""))</f>
        <v/>
      </c>
      <c r="EL413" s="409" t="str">
        <f>IF(AND('[1]Multi-Field'!$E$82=[1]Lists!BF413,'[1]Multi-Field'!$F$82="Drained"),BI413,IF(AND('[1]Multi-Field'!$E$82=[1]Lists!BF413,'[1]Multi-Field'!$F$82="undrained"),BH413,""))</f>
        <v/>
      </c>
      <c r="EM413" s="409" t="str">
        <f>IF(AND('[1]Multi-Field'!$E$83=[1]Lists!BF413,'[1]Multi-Field'!$F$83="Drained"),BI413,IF(AND('[1]Multi-Field'!$E$83=[1]Lists!BF413,'[1]Multi-Field'!$F$83="undrained"),BH413,""))</f>
        <v/>
      </c>
      <c r="EN413" s="409" t="str">
        <f>IF(AND('[1]Multi-Field'!$E$84=[1]Lists!BF413,'[1]Multi-Field'!$F$84="Drained"),BI413,IF(AND('[1]Multi-Field'!$E$84=[1]Lists!BF413,'[1]Multi-Field'!$F$84="undrained"),BH413,""))</f>
        <v/>
      </c>
      <c r="EO413" s="409" t="str">
        <f>IF(AND('[1]Multi-Field'!$E$85=[1]Lists!BF413,'[1]Multi-Field'!$F$85="Drained"),BI413,IF(AND('[1]Multi-Field'!$E$85=[1]Lists!BF413,'[1]Multi-Field'!$F$85="undrained"),BH413,""))</f>
        <v/>
      </c>
      <c r="EP413" s="409" t="str">
        <f>IF(AND('[1]Multi-Field'!$E$86=[1]Lists!BF413,'[1]Multi-Field'!$F$86="Drained"),BI413,IF(AND('[1]Multi-Field'!$E$86=[1]Lists!BF413,'[1]Multi-Field'!$F$86="undrained"),BH413,""))</f>
        <v/>
      </c>
      <c r="EQ413" s="409" t="str">
        <f>IF(AND('[1]Multi-Field'!$E$87=[1]Lists!BF413,'[1]Multi-Field'!$F$87="Drained"),BI413,IF(AND('[1]Multi-Field'!$E$87=[1]Lists!BF413,'[1]Multi-Field'!$F$87="undrained"),BH413,""))</f>
        <v/>
      </c>
      <c r="ER413" s="409" t="str">
        <f>IF(AND('[1]Multi-Field'!$E$88=[1]Lists!BF413,'[1]Multi-Field'!$F$88="Drained"),BI413,IF(AND('[1]Multi-Field'!$E$88=[1]Lists!BF413,'[1]Multi-Field'!$F$88="undrained"),BH413,""))</f>
        <v/>
      </c>
      <c r="ES413" s="409" t="str">
        <f>IF(AND('[1]Multi-Field'!$E$89=[1]Lists!BF413,'[1]Multi-Field'!$F$89="Drained"),BI413,IF(AND('[1]Multi-Field'!$E$89=[1]Lists!BF413,'[1]Multi-Field'!$F$89="undrained"),BH413,""))</f>
        <v/>
      </c>
      <c r="ET413" s="409" t="str">
        <f>IF(AND('[1]Multi-Field'!$E$90=[1]Lists!BF413,'[1]Multi-Field'!$F$90="Drained"),BI413,IF(AND('[1]Multi-Field'!$E$90=[1]Lists!BF413,'[1]Multi-Field'!$F$90="undrained"),BH413,""))</f>
        <v/>
      </c>
      <c r="EU413" s="409" t="str">
        <f>IF(AND('[1]Multi-Field'!$E$91=[1]Lists!BF413,'[1]Multi-Field'!$F$91="Drained"),BI413,IF(AND('[1]Multi-Field'!$E$91=[1]Lists!BF413,'[1]Multi-Field'!$F$91="undrained"),BH413,""))</f>
        <v/>
      </c>
      <c r="EV413" s="409" t="str">
        <f>IF(AND('[1]Multi-Field'!$E$92=[1]Lists!BF413,'[1]Multi-Field'!$F$92="Drained"),BI413,IF(AND('[1]Multi-Field'!$E$92=[1]Lists!BF413,'[1]Multi-Field'!$F$92="undrained"),BH413,""))</f>
        <v/>
      </c>
      <c r="EW413" s="409" t="str">
        <f>IF(AND('[1]Multi-Field'!$E$93=[1]Lists!BF413,'[1]Multi-Field'!$F$93="Drained"),BI413,IF(AND('[1]Multi-Field'!$E$93=[1]Lists!BF413,'[1]Multi-Field'!$F$93="undrained"),BH413,""))</f>
        <v/>
      </c>
      <c r="EX413" s="409" t="str">
        <f>IF(AND('[1]Multi-Field'!$E$94=[1]Lists!BF413,'[1]Multi-Field'!$F$94="Drained"),BI413,IF(AND('[1]Multi-Field'!$E$94=[1]Lists!BF413,'[1]Multi-Field'!$F$94="undrained"),BH413,""))</f>
        <v/>
      </c>
      <c r="EY413" s="409" t="str">
        <f>IF(AND('[1]Multi-Field'!$E$95=[1]Lists!BF413,'[1]Multi-Field'!$F$95="Drained"),BI413,IF(AND('[1]Multi-Field'!$E$95=[1]Lists!BF413,'[1]Multi-Field'!$F$95="undrained"),BH413,""))</f>
        <v/>
      </c>
      <c r="EZ413" s="409" t="str">
        <f>IF(AND('[1]Multi-Field'!$E$96=[1]Lists!BF413,'[1]Multi-Field'!$F$96="Drained"),BI413,IF(AND('[1]Multi-Field'!$E$96=[1]Lists!BF413,'[1]Multi-Field'!$F$96="undrained"),BH413,""))</f>
        <v/>
      </c>
      <c r="FA413" s="409" t="str">
        <f>IF(AND('[1]Multi-Field'!$E$97=[1]Lists!BF413,'[1]Multi-Field'!$F$97="Drained"),BI413,IF(AND('[1]Multi-Field'!$E$97=[1]Lists!BF413,'[1]Multi-Field'!$F$97="undrained"),BH413,""))</f>
        <v/>
      </c>
      <c r="FB413" s="409" t="str">
        <f>IF(AND('[1]Multi-Field'!$E$98=[1]Lists!BF413,'[1]Multi-Field'!$F$98="Drained"),BI413,IF(AND('[1]Multi-Field'!$E$98=[1]Lists!BF413,'[1]Multi-Field'!$F$98="undrained"),BH413,""))</f>
        <v/>
      </c>
      <c r="FC413" s="409" t="str">
        <f>IF(AND('[1]Multi-Field'!$E$99=[1]Lists!BF413,'[1]Multi-Field'!$F$99="Drained"),BI413,IF(AND('[1]Multi-Field'!$E$99=[1]Lists!BF413,'[1]Multi-Field'!$F$99="undrained"),BH413,""))</f>
        <v/>
      </c>
      <c r="FD413" s="409" t="str">
        <f>IF(AND('[1]Multi-Field'!$E$100=[1]Lists!BF413,'[1]Multi-Field'!$F$100="Drained"),BI413,IF(AND('[1]Multi-Field'!$E$100=[1]Lists!BF413,'[1]Multi-Field'!$F$100="undrained"),BH413,""))</f>
        <v/>
      </c>
      <c r="FE413" s="409" t="str">
        <f>IF(AND('[1]Multi-Field'!$E$101=[1]Lists!BF413,'[1]Multi-Field'!$F$101="Drained"),BI413,IF(AND('[1]Multi-Field'!$E$101=[1]Lists!BF413,'[1]Multi-Field'!$F$101="undrained"),BH413,""))</f>
        <v/>
      </c>
      <c r="FF413" s="409" t="str">
        <f>IF(AND('[1]Multi-Field'!$E$102=[1]Lists!BF413,'[1]Multi-Field'!$F$102="Drained"),BI413,IF(AND('[1]Multi-Field'!$E$102=[1]Lists!BF413,'[1]Multi-Field'!$F$102="undrained"),BH413,""))</f>
        <v/>
      </c>
      <c r="FG413" s="409" t="str">
        <f>IF(AND('[1]Multi-Field'!$E$103=[1]Lists!BF413,'[1]Multi-Field'!$F$103="Drained"),BI413,IF(AND('[1]Multi-Field'!$E$103=[1]Lists!BF413,'[1]Multi-Field'!$F$103="undrained"),BH413,""))</f>
        <v/>
      </c>
      <c r="FH413" s="409" t="str">
        <f>IF(AND('[1]Multi-Field'!$E$104=[1]Lists!BF413,'[1]Multi-Field'!$F$104="Drained"),BI413,IF(AND('[1]Multi-Field'!$E$104=[1]Lists!BF413,'[1]Multi-Field'!$F$104="undrained"),BH413,""))</f>
        <v/>
      </c>
      <c r="FI413" s="409" t="str">
        <f>IF(AND('[1]Multi-Field'!$E$105=[1]Lists!BF413,'[1]Multi-Field'!$F$105="Drained"),BI413,IF(AND('[1]Multi-Field'!$E$105=[1]Lists!BF413,'[1]Multi-Field'!$F$105="undrained"),BH413,""))</f>
        <v/>
      </c>
      <c r="FJ413" s="409" t="str">
        <f>IF(AND('[1]Multi-Field'!$E$106=[1]Lists!BF413,'[1]Multi-Field'!$F$106="Drained"),BI413,IF(AND('[1]Multi-Field'!$E$106=[1]Lists!BF413,'[1]Multi-Field'!$F$106="undrained"),BH413,""))</f>
        <v/>
      </c>
      <c r="FK413" s="409" t="str">
        <f>IF(AND('[1]Multi-Field'!$E$107=[1]Lists!BF413,'[1]Multi-Field'!$F$107="Drained"),BI413,IF(AND('[1]Multi-Field'!$E$107=[1]Lists!BF413,'[1]Multi-Field'!$F$107="undrained"),BH413,""))</f>
        <v/>
      </c>
      <c r="FL413" s="409" t="str">
        <f>IF(AND('[1]Multi-Field'!$E$108=[1]Lists!BF413,'[1]Multi-Field'!$F$108="Drained"),BI413,IF(AND('[1]Multi-Field'!$E$108=[1]Lists!BF413,'[1]Multi-Field'!$F$108="undrained"),BH413,""))</f>
        <v/>
      </c>
      <c r="FM413" s="409" t="str">
        <f>IF(AND('[1]Multi-Field'!$E$109=[1]Lists!BF413,'[1]Multi-Field'!$F$109="Drained"),BI413,IF(AND('[1]Multi-Field'!$E$109=[1]Lists!BF413,'[1]Multi-Field'!$F$109="undrained"),BH413,""))</f>
        <v/>
      </c>
      <c r="FN413" s="409" t="str">
        <f>IF(AND('[1]Multi-Field'!$E$110=[1]Lists!BF413,'[1]Multi-Field'!$F$110="Drained"),BI413,IF(AND('[1]Multi-Field'!$E$110=[1]Lists!BF413,'[1]Multi-Field'!$F$110="undrained"),BH413,""))</f>
        <v/>
      </c>
      <c r="FO413" s="409" t="str">
        <f>IF(AND('[1]Multi-Field'!$E$111=[1]Lists!BF413,'[1]Multi-Field'!$F$111="Drained"),BI413,IF(AND('[1]Multi-Field'!$E$111=[1]Lists!BF413,'[1]Multi-Field'!$F$111="undrained"),BH413,""))</f>
        <v/>
      </c>
      <c r="FP413" s="409" t="str">
        <f>IF(AND('[1]Multi-Field'!$E$112=[1]Lists!BF413,'[1]Multi-Field'!$F$112="Drained"),BI413,IF(AND('[1]Multi-Field'!$E$112=[1]Lists!BF413,'[1]Multi-Field'!$F$112="undrained"),BH413,""))</f>
        <v/>
      </c>
      <c r="FQ413" s="409" t="str">
        <f>IF(AND('[1]Multi-Field'!$E$113=[1]Lists!BF413,'[1]Multi-Field'!$F$113="Drained"),BI413,IF(AND('[1]Multi-Field'!$E$113=[1]Lists!BF413,'[1]Multi-Field'!$F$113="undrained"),BH413,""))</f>
        <v/>
      </c>
      <c r="FR413" s="409" t="str">
        <f>IF(AND('[1]Multi-Field'!$E$114=[1]Lists!BF413,'[1]Multi-Field'!$F$114="Drained"),BI413,IF(AND('[1]Multi-Field'!$E$114=[1]Lists!BF413,'[1]Multi-Field'!$F$114="undrained"),BH413,""))</f>
        <v/>
      </c>
      <c r="FS413" s="409" t="str">
        <f>IF(AND('[1]Multi-Field'!$E$115=[1]Lists!BF413,'[1]Multi-Field'!$F$115="Drained"),BI413,IF(AND('[1]Multi-Field'!$E$115=[1]Lists!BF413,'[1]Multi-Field'!$F$115="undrained"),BH413,""))</f>
        <v/>
      </c>
      <c r="FT413" s="409" t="str">
        <f>IF(AND('[1]Multi-Field'!$E$116=[1]Lists!BF413,'[1]Multi-Field'!$F$116="Drained"),BI413,IF(AND('[1]Multi-Field'!$E$116=[1]Lists!BF413,'[1]Multi-Field'!$F$116="undrained"),BH413,""))</f>
        <v/>
      </c>
      <c r="FU413" s="409" t="str">
        <f>IF(AND('[1]Multi-Field'!$E$117=[1]Lists!BF413,'[1]Multi-Field'!$F$117="Drained"),BI413,IF(AND('[1]Multi-Field'!$E$117=[1]Lists!BF413,'[1]Multi-Field'!$F$117="undrained"),BH413,""))</f>
        <v/>
      </c>
      <c r="FV413" s="409" t="str">
        <f>IF(AND('[1]Multi-Field'!$E$118=[1]Lists!BF413,'[1]Multi-Field'!$F$118="Drained"),BI413,IF(AND('[1]Multi-Field'!$E$118=[1]Lists!BF413,'[1]Multi-Field'!$F$118="undrained"),BH413,""))</f>
        <v/>
      </c>
      <c r="FW413" s="409" t="str">
        <f>IF(AND('[1]Multi-Field'!$E$119=[1]Lists!BF413,'[1]Multi-Field'!$F$119="Drained"),BI413,IF(AND('[1]Multi-Field'!$E$119=[1]Lists!BF413,'[1]Multi-Field'!$F$119="undrained"),BH413,""))</f>
        <v/>
      </c>
      <c r="FX413" s="409" t="str">
        <f>IF(AND('[1]Multi-Field'!$E$120=[1]Lists!BF413,'[1]Multi-Field'!$F$120="Drained"),BI413,IF(AND('[1]Multi-Field'!$E$120=[1]Lists!BF413,'[1]Multi-Field'!$F$120="undrained"),BH413,""))</f>
        <v/>
      </c>
      <c r="GC413" s="4">
        <v>1</v>
      </c>
    </row>
    <row r="414" spans="1:185" ht="13.5" customHeight="1">
      <c r="A414" s="7" t="s">
        <v>500</v>
      </c>
      <c r="B414" s="7"/>
      <c r="C414" s="7"/>
      <c r="D414" s="8">
        <v>50</v>
      </c>
      <c r="E414" s="8">
        <f t="shared" si="60"/>
        <v>55</v>
      </c>
      <c r="F414" s="8">
        <f t="shared" si="61"/>
        <v>60</v>
      </c>
      <c r="G414" s="8">
        <v>65</v>
      </c>
      <c r="H414" s="8">
        <v>90</v>
      </c>
      <c r="I414" s="8">
        <f t="shared" si="64"/>
        <v>103</v>
      </c>
      <c r="J414" s="8">
        <f t="shared" si="65"/>
        <v>117</v>
      </c>
      <c r="K414" s="8">
        <v>130</v>
      </c>
      <c r="L414" s="8">
        <v>60</v>
      </c>
      <c r="M414" s="8">
        <f t="shared" si="62"/>
        <v>83</v>
      </c>
      <c r="N414" s="8">
        <f t="shared" si="63"/>
        <v>107</v>
      </c>
      <c r="O414" s="8">
        <v>130</v>
      </c>
      <c r="P414" s="391">
        <v>389</v>
      </c>
      <c r="Q414" s="394"/>
      <c r="R414" s="395" t="b">
        <f>IF(OR('Multi-Field'!AA391=Lists!$AC$42,'Multi-Field'!AA391=Lists!$AC$43),IF('Multi-Field'!Z391="x",(IF('Multi-Field'!AC391=Lists!$Q$11,Lists!$R$11,IF('Multi-Field'!AC391=Lists!$Q$12,Lists!$R$12,IF('Multi-Field'!AC391=Lists!$Q$13,Lists!$R$13,IF('Multi-Field'!AC391=Lists!$Q$14,Lists!$R$14))))),IF('Multi-Field'!X391="x",(IF('Multi-Field'!AC391=Lists!$Q$11,Lists!$S$11,IF('Multi-Field'!AC391=Lists!$Q$12,Lists!$S$12,IF('Multi-Field'!AC391=Lists!$Q$13,Lists!$S$13,IF('Multi-Field'!AC391=Lists!$Q$14,Lists!$S$14))))),IF('Multi-Field'!V391="x",(IF('Multi-Field'!AC391=Lists!$Q$11,Lists!$T$11,IF('Multi-Field'!AC391=Lists!$Q$12,Lists!$T$12,IF('Multi-Field'!AC391=Lists!$Q$13,Lists!$T$13,IF('Multi-Field'!AC391=Lists!$Q$14,Lists!$T$14))))),0))))</f>
        <v>0</v>
      </c>
      <c r="S414" s="395" t="str">
        <f t="shared" si="66"/>
        <v/>
      </c>
      <c r="T414" s="395"/>
      <c r="U414" s="396"/>
      <c r="BF414" s="411" t="s">
        <v>1578</v>
      </c>
      <c r="BG414" s="412">
        <v>6</v>
      </c>
      <c r="BH414" s="412">
        <v>2.5</v>
      </c>
      <c r="BI414" s="412">
        <v>3.5</v>
      </c>
      <c r="BJ414" s="409" t="e">
        <f>IF(AND('[1]Single Field'!#REF!=[1]Lists!BF414,'[1]Single Field'!#REF!="Drained"),"x",IF(AND('[1]Single Field'!#REF!=[1]Lists!BF414,'[1]Single Field'!#REF!="Undrained"),O,""))</f>
        <v>#REF!</v>
      </c>
      <c r="BK414" s="409" t="str">
        <f>IF(AND('[1]Multi-Field'!$E$3=[1]Lists!BF414,'[1]Multi-Field'!$F$3="Drained"),BI414,IF(AND('[1]Multi-Field'!$E$3=BF414,'[1]Multi-Field'!$F$3="undrained"),BH414,""))</f>
        <v/>
      </c>
      <c r="BL414" s="409" t="str">
        <f>IF(AND('[1]Multi-Field'!$E$4=BF414,'[1]Multi-Field'!$F$4="Drained"),BI414,IF(AND('[1]Multi-Field'!$E$4=BF414,'[1]Multi-Field'!$F$4="undrained"),BH414,""))</f>
        <v/>
      </c>
      <c r="BM414" s="409" t="str">
        <f>IF(AND('[1]Multi-Field'!$E$5=BF414,'[1]Multi-Field'!$F$5="Drained"),BI414,IF(AND('[1]Multi-Field'!$E$5=BF414,'[1]Multi-Field'!$F$5="undrained"),BH414,""))</f>
        <v/>
      </c>
      <c r="BN414" s="409" t="str">
        <f>IF(AND('[1]Multi-Field'!$E$6=BF414,'[1]Multi-Field'!$F$6="Drained"),BI414,IF(AND('[1]Multi-Field'!$E$6=BF414,'[1]Multi-Field'!$F$6="undrained"),BH414,""))</f>
        <v/>
      </c>
      <c r="BO414" s="409" t="str">
        <f>IF(AND('[1]Multi-Field'!$E$7=BF414,'[1]Multi-Field'!$F$7="Drained"),BI414,IF(AND('[1]Multi-Field'!$E$7=BF414,'[1]Multi-Field'!$F$7="undrained"),BH414,""))</f>
        <v/>
      </c>
      <c r="BP414" s="409" t="str">
        <f>IF(AND('[1]Multi-Field'!$E$8=BF414,'[1]Multi-Field'!$F$8="Drained"),BI414,IF(AND('[1]Multi-Field'!$E$8=BF414,'[1]Multi-Field'!$F$8="undrained"),BH414,""))</f>
        <v/>
      </c>
      <c r="BQ414" s="409" t="str">
        <f>IF(AND('[1]Multi-Field'!$E$9=BF414,'[1]Multi-Field'!$F$9="Drained"),BI414,IF(AND('[1]Multi-Field'!$E$9=BF414,'[1]Multi-Field'!$F$9="undrained"),BH414,""))</f>
        <v/>
      </c>
      <c r="BR414" s="409" t="str">
        <f>IF(AND('[1]Multi-Field'!$E$10=BF414,'[1]Multi-Field'!$F$10="Drained"),BI414,IF(AND('[1]Multi-Field'!$E$10=BF414,'[1]Multi-Field'!$F$10="undrained"),BH414,""))</f>
        <v/>
      </c>
      <c r="BS414" s="409" t="str">
        <f>IF(AND('[1]Multi-Field'!$E$11=BF414,'[1]Multi-Field'!$F$11="Drained"),BI414,IF(AND('[1]Multi-Field'!$E$11=BF414,'[1]Multi-Field'!$F$11="undrained"),BH414,""))</f>
        <v/>
      </c>
      <c r="BT414" s="409" t="str">
        <f>IF(AND('[1]Multi-Field'!$E$12=BF414,'[1]Multi-Field'!$F$12="Drained"),BI414,IF(AND('[1]Multi-Field'!$E$12=BF414,'[1]Multi-Field'!$F$12="undrained"),BH414,""))</f>
        <v/>
      </c>
      <c r="BU414" s="409" t="str">
        <f>IF(AND('[1]Multi-Field'!$E$13=BF414,'[1]Multi-Field'!$F$13="Drained"),BI414,IF(AND('[1]Multi-Field'!$E$3=BF414,'[1]Multi-Field'!$F$13="undrained"),BH414,""))</f>
        <v/>
      </c>
      <c r="BV414" s="409" t="str">
        <f>IF(AND('[1]Multi-Field'!$E$14=BF414,'[1]Multi-Field'!$F$14="Drained"),BI414,IF(AND('[1]Multi-Field'!$E$14=BF414,'[1]Multi-Field'!$F$14="undrained"),BH414,""))</f>
        <v/>
      </c>
      <c r="BW414" s="409" t="str">
        <f>IF(AND('[1]Multi-Field'!$E$15=BF414,'[1]Multi-Field'!$F$15="Drained"),BI414,IF(AND('[1]Multi-Field'!$E$15=BF414,'[1]Multi-Field'!$F$15="undrained"),BH414,""))</f>
        <v/>
      </c>
      <c r="BX414" s="409" t="str">
        <f>IF(AND('[1]Multi-Field'!$E$16=[1]Lists!BF414,'[1]Multi-Field'!$F$16="Drained"),BI414,IF(AND('[1]Multi-Field'!$E$16=[1]Lists!BF414,'[1]Multi-Field'!$F$16="undrained"),BH414,""))</f>
        <v/>
      </c>
      <c r="BY414" s="409" t="str">
        <f>IF(AND('[1]Multi-Field'!$E$17=[1]Lists!BF414,'[1]Multi-Field'!$F$17="Drained"),BI414,IF(AND('[1]Multi-Field'!$E$17=[1]Lists!BF414,'[1]Multi-Field'!$F$17="undrained"),BH414,""))</f>
        <v/>
      </c>
      <c r="BZ414" s="409" t="str">
        <f>IF(AND('[1]Multi-Field'!$E$18=[1]Lists!BF414,'[1]Multi-Field'!$F$18="Drained"),BI414,IF(AND('[1]Multi-Field'!$E$18=[1]Lists!BF414,'[1]Multi-Field'!$F$18="undrained"),BH414,""))</f>
        <v/>
      </c>
      <c r="CA414" s="409" t="str">
        <f>IF(AND('[1]Multi-Field'!$E$19=[1]Lists!BF414,'[1]Multi-Field'!$F$19="Drained"),BI414,IF(AND('[1]Multi-Field'!$E$19=[1]Lists!BF414,'[1]Multi-Field'!$F$19="undrained"),BH414,""))</f>
        <v/>
      </c>
      <c r="CB414" s="409" t="str">
        <f>IF(AND('[1]Multi-Field'!$E$20=[1]Lists!BF414,'[1]Multi-Field'!$F$20="Drained"),BI414,IF(AND('[1]Multi-Field'!$E$20=[1]Lists!BF414,'[1]Multi-Field'!$F$20="undrained"),BH414,""))</f>
        <v/>
      </c>
      <c r="CC414" s="409" t="str">
        <f>IF(AND('[1]Multi-Field'!$E$21=[1]Lists!BF414,'[1]Multi-Field'!$F$21="Drained"),BI414,IF(AND('[1]Multi-Field'!$E$21=[1]Lists!BF414,'[1]Multi-Field'!$F$21="undrained"),BH414,""))</f>
        <v/>
      </c>
      <c r="CD414" s="409" t="str">
        <f>IF(AND('[1]Multi-Field'!$E$22=[1]Lists!BF414,'[1]Multi-Field'!$F$22="Drained"),BI414,IF(AND('[1]Multi-Field'!$E$22=[1]Lists!BF414,'[1]Multi-Field'!$F$22="undrained"),BH414,""))</f>
        <v/>
      </c>
      <c r="CE414" s="409" t="str">
        <f>IF(AND('[1]Multi-Field'!$E$23=[1]Lists!BF414,'[1]Multi-Field'!$F$23="Drained"),BI414,IF(AND('[1]Multi-Field'!$E$23=[1]Lists!BF414,'[1]Multi-Field'!$F$23="undrained"),BH414,""))</f>
        <v/>
      </c>
      <c r="CF414" s="409" t="str">
        <f>IF(AND('[1]Multi-Field'!$E$24=[1]Lists!BF414,'[1]Multi-Field'!$F$24="Drained"),BI414,IF(AND('[1]Multi-Field'!$E$24=[1]Lists!BF414,'[1]Multi-Field'!$F$24="undrained"),BH414,""))</f>
        <v/>
      </c>
      <c r="CG414" s="409" t="str">
        <f>IF(AND('[1]Multi-Field'!$E$25=[1]Lists!BF414,'[1]Multi-Field'!$F$25="Drained"),BI414,IF(AND('[1]Multi-Field'!$E$25=[1]Lists!BF414,'[1]Multi-Field'!$F$25="undrained"),BH414,""))</f>
        <v/>
      </c>
      <c r="CH414" s="409" t="str">
        <f>IF(AND('[1]Multi-Field'!$E$26=[1]Lists!BF414,'[1]Multi-Field'!$F$26="Drained"),BI414,IF(AND('[1]Multi-Field'!$E$26=[1]Lists!BF414,'[1]Multi-Field'!$F$26="undrained"),BH414,""))</f>
        <v/>
      </c>
      <c r="CI414" s="409" t="str">
        <f>IF(AND('[1]Multi-Field'!$E$27=[1]Lists!BF414,'[1]Multi-Field'!$F$27="Drained"),BI414,IF(AND('[1]Multi-Field'!$E$27=[1]Lists!BF414,'[1]Multi-Field'!$F$27="undrained"),BH414,""))</f>
        <v/>
      </c>
      <c r="CJ414" s="409" t="str">
        <f>IF(AND('[1]Multi-Field'!$E$28=[1]Lists!BF414,'[1]Multi-Field'!$F$28="Drained"),BI414,IF(AND('[1]Multi-Field'!$E$28=[1]Lists!BF414,'[1]Multi-Field'!$F$28="undrained"),BH414,""))</f>
        <v/>
      </c>
      <c r="CK414" s="409" t="str">
        <f>IF(AND('[1]Multi-Field'!$E$29=[1]Lists!BF414,'[1]Multi-Field'!$F$29="Drained"),BI414,IF(AND('[1]Multi-Field'!$E$29=[1]Lists!BF414,'[1]Multi-Field'!$F$29="undrained"),BH414,""))</f>
        <v/>
      </c>
      <c r="CL414" s="409" t="str">
        <f>IF(AND('[1]Multi-Field'!$E$30=[1]Lists!BF414,'[1]Multi-Field'!$F$30="Drained"),BI414,IF(AND('[1]Multi-Field'!$E$30=[1]Lists!BF414,'[1]Multi-Field'!$F$30="undrained"),BH414,""))</f>
        <v/>
      </c>
      <c r="CM414" s="409" t="str">
        <f>IF(AND('[1]Multi-Field'!$E$31=[1]Lists!BF414,'[1]Multi-Field'!$F$31="Drained"),BI414,IF(AND('[1]Multi-Field'!$E$31=[1]Lists!BF414,'[1]Multi-Field'!$F$31="undrained"),BH414,""))</f>
        <v/>
      </c>
      <c r="CN414" s="409" t="str">
        <f>IF(AND('[1]Multi-Field'!$E$32=[1]Lists!BF414,'[1]Multi-Field'!$F$32="Drained"),BI414,IF(AND('[1]Multi-Field'!$E$32=[1]Lists!BF414,'[1]Multi-Field'!$F$32="undrained"),BH414,""))</f>
        <v/>
      </c>
      <c r="CO414" s="409" t="str">
        <f>IF(AND('[1]Multi-Field'!$E$33=[1]Lists!BF414,'[1]Multi-Field'!$F$33="Drained"),BI414,IF(AND('[1]Multi-Field'!$E$33=[1]Lists!BF414,'[1]Multi-Field'!$F$33="undrained"),BH414,""))</f>
        <v/>
      </c>
      <c r="CP414" s="409" t="str">
        <f>IF(AND('[1]Multi-Field'!$E$34=[1]Lists!BF414,'[1]Multi-Field'!$F$34="Drained"),BI414,IF(AND('[1]Multi-Field'!$E$34=[1]Lists!BF414,'[1]Multi-Field'!$F$34="undrained"),BH414,""))</f>
        <v/>
      </c>
      <c r="CQ414" s="409" t="str">
        <f>IF(AND('[1]Multi-Field'!$E$35=[1]Lists!BF414,'[1]Multi-Field'!$F$35="Drained"),BI414,IF(AND('[1]Multi-Field'!$E$35=[1]Lists!BF414,'[1]Multi-Field'!$F$35="undrained"),BH414,""))</f>
        <v/>
      </c>
      <c r="CR414" s="409" t="str">
        <f>IF(AND('[1]Multi-Field'!$E$36=[1]Lists!BF414,'[1]Multi-Field'!$F$36="Drained"),BI414,IF(AND('[1]Multi-Field'!$E$36=[1]Lists!BF414,'[1]Multi-Field'!$F$36="undrained"),BH414,""))</f>
        <v/>
      </c>
      <c r="CS414" s="409" t="str">
        <f>IF(AND('[1]Multi-Field'!$E$37=[1]Lists!BF414,'[1]Multi-Field'!$F$37="Drained"),BI414,IF(AND('[1]Multi-Field'!$E$37=[1]Lists!BF414,'[1]Multi-Field'!$F$37="undrained"),BH414,""))</f>
        <v/>
      </c>
      <c r="CT414" s="409" t="str">
        <f>IF(AND('[1]Multi-Field'!$E$38=[1]Lists!BF414,'[1]Multi-Field'!$F$38="Drained"),BI414,IF(AND('[1]Multi-Field'!$E$38=[1]Lists!BF414,'[1]Multi-Field'!$F$38="undrained"),BH414,""))</f>
        <v/>
      </c>
      <c r="CU414" s="409" t="str">
        <f>IF(AND('[1]Multi-Field'!$E$39=[1]Lists!BF414,'[1]Multi-Field'!$F$39="Drained"),BI414,IF(AND('[1]Multi-Field'!$E$39=[1]Lists!BF414,'[1]Multi-Field'!$F$39="undrained"),BH414,""))</f>
        <v/>
      </c>
      <c r="CV414" s="409" t="str">
        <f>IF(AND('[1]Multi-Field'!$E$40=[1]Lists!BF414,'[1]Multi-Field'!$F$40="Drained"),BI414,IF(AND('[1]Multi-Field'!$E$40=[1]Lists!BF414,'[1]Multi-Field'!$F$40="undrained"),BH414,""))</f>
        <v/>
      </c>
      <c r="CW414" s="409" t="str">
        <f>IF(AND('[1]Multi-Field'!$E$41=[1]Lists!BF414,'[1]Multi-Field'!$F$40="Drained"),BI414,IF(AND('[1]Multi-Field'!$E$40=[1]Lists!BF414,'[1]Multi-Field'!$F$40="undrained"),BH414,""))</f>
        <v/>
      </c>
      <c r="CX414" s="409" t="str">
        <f>IF(AND('[1]Multi-Field'!$E$42=[1]Lists!BF414,'[1]Multi-Field'!$F$42="Drained"),BI414,IF(AND('[1]Multi-Field'!$E$42=[1]Lists!BF414,'[1]Multi-Field'!$F$42="undrained"),BH414,""))</f>
        <v/>
      </c>
      <c r="CY414" s="409" t="str">
        <f>IF(AND('[1]Multi-Field'!$E$43=[1]Lists!BF414,'[1]Multi-Field'!$F$43="Drained"),BI414,IF(AND('[1]Multi-Field'!$E$43=[1]Lists!BF414,'[1]Multi-Field'!$F$43="undrained"),BH414,""))</f>
        <v/>
      </c>
      <c r="CZ414" s="409" t="str">
        <f>IF(AND('[1]Multi-Field'!$E$44=[1]Lists!BF414,'[1]Multi-Field'!$F$44="Drained"),BI414,IF(AND('[1]Multi-Field'!$E$44=[1]Lists!BF414,'[1]Multi-Field'!$F$44="undrained"),BH414,""))</f>
        <v/>
      </c>
      <c r="DA414" s="409" t="str">
        <f>IF(AND('[1]Multi-Field'!$E$45=[1]Lists!BF414,'[1]Multi-Field'!$F$45="Drained"),BI414,IF(AND('[1]Multi-Field'!$E$45=[1]Lists!BF414,'[1]Multi-Field'!$F$45="undrained"),BH414,""))</f>
        <v/>
      </c>
      <c r="DB414" s="409" t="str">
        <f>IF(AND('[1]Multi-Field'!$E$46=[1]Lists!BF414,'[1]Multi-Field'!$F$46="Drained"),BI414,IF(AND('[1]Multi-Field'!$E$46=[1]Lists!BF414,'[1]Multi-Field'!$F$46="undrained"),BH414,""))</f>
        <v/>
      </c>
      <c r="DC414" s="409" t="str">
        <f>IF(AND('[1]Multi-Field'!$E$47=[1]Lists!BF414,'[1]Multi-Field'!$F$47="Drained"),BI414,IF(AND('[1]Multi-Field'!$E$47=[1]Lists!BF414,'[1]Multi-Field'!$F$47="undrained"),BH414,""))</f>
        <v/>
      </c>
      <c r="DD414" s="409" t="str">
        <f>IF(AND('[1]Multi-Field'!$E$48=[1]Lists!BF414,'[1]Multi-Field'!$F$48="Drained"),BI414,IF(AND('[1]Multi-Field'!$E$48=[1]Lists!BF414,'[1]Multi-Field'!$F$48="undrained"),BH414,""))</f>
        <v/>
      </c>
      <c r="DE414" s="409" t="str">
        <f>IF(AND('[1]Multi-Field'!$E$49=[1]Lists!BF414,'[1]Multi-Field'!$F$49="Drained"),BI414,IF(AND('[1]Multi-Field'!$E$49=[1]Lists!BF414,'[1]Multi-Field'!$F$9="undrained"),BH414,""))</f>
        <v/>
      </c>
      <c r="DF414" s="409" t="str">
        <f>IF(AND('[1]Multi-Field'!$E$50=[1]Lists!BF414,'[1]Multi-Field'!$F$50="Drained"),BI414,IF(AND('[1]Multi-Field'!$E$50=[1]Lists!BF414,'[1]Multi-Field'!$F$50="undrained"),BH414,""))</f>
        <v/>
      </c>
      <c r="DG414" s="409" t="str">
        <f>IF(AND('[1]Multi-Field'!$E$51=[1]Lists!BF414,'[1]Multi-Field'!$F$51="Drained"),BI414,IF(AND('[1]Multi-Field'!$E$51=[1]Lists!BF414,'[1]Multi-Field'!$F$51="undrained"),BH414,""))</f>
        <v/>
      </c>
      <c r="DH414" s="409" t="str">
        <f>IF(AND('[1]Multi-Field'!$E$52=[1]Lists!BF414,'[1]Multi-Field'!$F$52="Drained"),BI414,IF(AND('[1]Multi-Field'!$E$52=[1]Lists!BF414,'[1]Multi-Field'!$F$52="undrained"),BH414,""))</f>
        <v/>
      </c>
      <c r="DI414" s="409" t="str">
        <f>IF(AND('[1]Multi-Field'!$E$53=[1]Lists!BF414,'[1]Multi-Field'!$F$53="Drained"),BI414,IF(AND('[1]Multi-Field'!$E$53=[1]Lists!BF414,'[1]Multi-Field'!$F$53="undrained"),BH414,""))</f>
        <v/>
      </c>
      <c r="DJ414" s="409" t="str">
        <f>IF(AND('[1]Multi-Field'!$E$54=[1]Lists!BF414,'[1]Multi-Field'!$F$54="Drained"),BI414,IF(AND('[1]Multi-Field'!$E$54=[1]Lists!BF414,'[1]Multi-Field'!$F$54="undrained"),BH414,""))</f>
        <v/>
      </c>
      <c r="DK414" s="409" t="str">
        <f>IF(AND('[1]Multi-Field'!$E$55=[1]Lists!BF414,'[1]Multi-Field'!$F$55="Drained"),BI414,IF(AND('[1]Multi-Field'!$E$55=[1]Lists!BF414,'[1]Multi-Field'!$F$55="undrained"),BH414,""))</f>
        <v/>
      </c>
      <c r="DL414" s="409" t="str">
        <f>IF(AND('[1]Multi-Field'!$E$56=[1]Lists!BF414,'[1]Multi-Field'!$F$56="Drained"),BI414,IF(AND('[1]Multi-Field'!$E$56=[1]Lists!BF414,'[1]Multi-Field'!$F$56="undrained"),BH414,""))</f>
        <v/>
      </c>
      <c r="DM414" s="409" t="str">
        <f>IF(AND('[1]Multi-Field'!$E$57=[1]Lists!BF414,'[1]Multi-Field'!$F$57="Drained"),BI414,IF(AND('[1]Multi-Field'!$E$57=[1]Lists!BF414,'[1]Multi-Field'!$F$57="undrained"),BH414,""))</f>
        <v/>
      </c>
      <c r="DN414" s="409" t="str">
        <f>IF(AND('[1]Multi-Field'!$E$58=[1]Lists!BF414,'[1]Multi-Field'!$F$58="Drained"),BI414,IF(AND('[1]Multi-Field'!$E$58=[1]Lists!BF414,'[1]Multi-Field'!$F$58="undrained"),BH414,""))</f>
        <v/>
      </c>
      <c r="DO414" s="409" t="str">
        <f>IF(AND('[1]Multi-Field'!$E$59=[1]Lists!BF414,'[1]Multi-Field'!$F$59="Drained"),BI414,IF(AND('[1]Multi-Field'!$E$59=[1]Lists!BF414,'[1]Multi-Field'!$F$59="undrained"),BH414,""))</f>
        <v/>
      </c>
      <c r="DP414" s="409" t="str">
        <f>IF(AND('[1]Multi-Field'!$E$60=[1]Lists!BF414,'[1]Multi-Field'!$F$60="Drained"),BI414,IF(AND('[1]Multi-Field'!$E$60=[1]Lists!BF414,'[1]Multi-Field'!$F$60="undrained"),BH414,""))</f>
        <v/>
      </c>
      <c r="DQ414" s="409" t="str">
        <f>IF(AND('[1]Multi-Field'!$E$61=[1]Lists!BF414,'[1]Multi-Field'!$F$61="Drained"),BI414,IF(AND('[1]Multi-Field'!$E$61=[1]Lists!BF414,'[1]Multi-Field'!$F$61="undrained"),BH414,""))</f>
        <v/>
      </c>
      <c r="DR414" s="409" t="str">
        <f>IF(AND('[1]Multi-Field'!$E$62=[1]Lists!BF414,'[1]Multi-Field'!$F$62="Drained"),BI414,IF(AND('[1]Multi-Field'!$E$62=[1]Lists!BF414,'[1]Multi-Field'!$F$62="undrained"),BH414,""))</f>
        <v/>
      </c>
      <c r="DS414" s="409" t="str">
        <f>IF(AND('[1]Multi-Field'!$E$63=[1]Lists!BF414,'[1]Multi-Field'!$F$63="Drained"),BI414,IF(AND('[1]Multi-Field'!$E$63=[1]Lists!BF414,'[1]Multi-Field'!$F$63="undrained"),BH414,""))</f>
        <v/>
      </c>
      <c r="DT414" s="409" t="str">
        <f>IF(AND('[1]Multi-Field'!$E$64=[1]Lists!BF414,'[1]Multi-Field'!$F$64="Drained"),BI414,IF(AND('[1]Multi-Field'!$E$64=[1]Lists!BF414,'[1]Multi-Field'!$F$64="undrained"),BH414,""))</f>
        <v/>
      </c>
      <c r="DU414" s="409" t="str">
        <f>IF(AND('[1]Multi-Field'!$E$65=[1]Lists!BF414,'[1]Multi-Field'!$F$65="Drained"),BI414,IF(AND('[1]Multi-Field'!$E$65=[1]Lists!BF414,'[1]Multi-Field'!$F$65="undrained"),BH414,""))</f>
        <v/>
      </c>
      <c r="DV414" s="409" t="str">
        <f>IF(AND('[1]Multi-Field'!$E$66=[1]Lists!BF414,'[1]Multi-Field'!$F$66="Drained"),BI414,IF(AND('[1]Multi-Field'!$E$66=[1]Lists!BF414,'[1]Multi-Field'!$F$66="undrained"),BH414,""))</f>
        <v/>
      </c>
      <c r="DW414" s="409" t="str">
        <f>IF(AND('[1]Multi-Field'!$E$67=[1]Lists!BF414,'[1]Multi-Field'!$F$67="Drained"),BI414,IF(AND('[1]Multi-Field'!$E$67=[1]Lists!BF414,'[1]Multi-Field'!$F$67="undrained"),BH414,""))</f>
        <v/>
      </c>
      <c r="DX414" s="409" t="str">
        <f>IF(AND('[1]Multi-Field'!$E$68=[1]Lists!BF414,'[1]Multi-Field'!$F$68="Drained"),BI414,IF(AND('[1]Multi-Field'!$E$68=[1]Lists!BF414,'[1]Multi-Field'!$F$68="undrained"),BH414,""))</f>
        <v/>
      </c>
      <c r="DY414" s="409" t="str">
        <f>IF(AND('[1]Multi-Field'!$E$69=[1]Lists!BF414,'[1]Multi-Field'!$F$69="Drained"),BI414,IF(AND('[1]Multi-Field'!$E$69=[1]Lists!BF414,'[1]Multi-Field'!$F$69="undrained"),BH414,""))</f>
        <v/>
      </c>
      <c r="DZ414" s="409" t="str">
        <f>IF(AND('[1]Multi-Field'!$E$70=[1]Lists!BF414,'[1]Multi-Field'!$F$70="Drained"),BI414,IF(AND('[1]Multi-Field'!$E$70=[1]Lists!BF414,'[1]Multi-Field'!$F$70="undrained"),BH414,""))</f>
        <v/>
      </c>
      <c r="EA414" s="409" t="str">
        <f>IF(AND('[1]Multi-Field'!$E$71=[1]Lists!BF414,'[1]Multi-Field'!$F$71="Drained"),BI414,IF(AND('[1]Multi-Field'!$E$71=[1]Lists!BF414,'[1]Multi-Field'!$F$71="undrained"),BH414,""))</f>
        <v/>
      </c>
      <c r="EB414" s="409" t="str">
        <f>IF(AND('[1]Multi-Field'!$E$72=[1]Lists!BF414,'[1]Multi-Field'!$F$72="Drained"),BI414,IF(AND('[1]Multi-Field'!$E$72=[1]Lists!BF414,'[1]Multi-Field'!$F$72="undrained"),BH414,""))</f>
        <v/>
      </c>
      <c r="EC414" s="409" t="str">
        <f>IF(AND('[1]Multi-Field'!$E$73=[1]Lists!BF414,'[1]Multi-Field'!$F$73="Drained"),BI414,IF(AND('[1]Multi-Field'!$E$73=[1]Lists!BF414,'[1]Multi-Field'!$F$73="undrained"),BH414,""))</f>
        <v/>
      </c>
      <c r="ED414" s="409" t="str">
        <f>IF(AND('[1]Multi-Field'!$E$74=[1]Lists!BF414,'[1]Multi-Field'!$F$74="Drained"),BI414,IF(AND('[1]Multi-Field'!$E$74=[1]Lists!BF414,'[1]Multi-Field'!$F$74="undrained"),BH414,""))</f>
        <v/>
      </c>
      <c r="EE414" s="409" t="str">
        <f>IF(AND('[1]Multi-Field'!$E$75=[1]Lists!BF414,'[1]Multi-Field'!$F$75="Drained"),BI414,IF(AND('[1]Multi-Field'!$E$75=[1]Lists!BF414,'[1]Multi-Field'!$F$75="undrained"),BH414,""))</f>
        <v/>
      </c>
      <c r="EF414" s="409" t="str">
        <f>IF(AND('[1]Multi-Field'!$E$76=[1]Lists!BF414,'[1]Multi-Field'!$F$76="Drained"),BI414,IF(AND('[1]Multi-Field'!$E$76=[1]Lists!BF414,'[1]Multi-Field'!$F$6="undrained"),BH414,""))</f>
        <v/>
      </c>
      <c r="EG414" s="409" t="str">
        <f>IF(AND('[1]Multi-Field'!$E$77=[1]Lists!BF414,'[1]Multi-Field'!$F$77="Drained"),BI414,IF(AND('[1]Multi-Field'!$E$77=[1]Lists!BF414,'[1]Multi-Field'!$F$77="undrained"),BH414,""))</f>
        <v/>
      </c>
      <c r="EH414" s="409" t="str">
        <f>IF(AND('[1]Multi-Field'!$E$78=[1]Lists!BF414,'[1]Multi-Field'!$F$78="Drained"),BI414,IF(AND('[1]Multi-Field'!$E$78=[1]Lists!BF414,'[1]Multi-Field'!$F$78="undrained"),BH414,""))</f>
        <v/>
      </c>
      <c r="EI414" s="409" t="str">
        <f>IF(AND('[1]Multi-Field'!$E$79=[1]Lists!BF414,'[1]Multi-Field'!$F$79="Drained"),BI414,IF(AND('[1]Multi-Field'!$E$79=[1]Lists!BF414,'[1]Multi-Field'!$F$79="undrained"),BH414,""))</f>
        <v/>
      </c>
      <c r="EJ414" s="409" t="str">
        <f>IF(AND('[1]Multi-Field'!$E$80=[1]Lists!BF414,'[1]Multi-Field'!$F$80="Drained"),BI414,IF(AND('[1]Multi-Field'!$E$80=[1]Lists!BF414,'[1]Multi-Field'!$F$80="undrained"),BH414,""))</f>
        <v/>
      </c>
      <c r="EK414" s="409" t="str">
        <f>IF(AND('[1]Multi-Field'!$E$81=[1]Lists!BF414,'[1]Multi-Field'!$F$81="Drained"),BI414,IF(AND('[1]Multi-Field'!$E$81=[1]Lists!BF414,'[1]Multi-Field'!$F$81="undrained"),BH414,""))</f>
        <v/>
      </c>
      <c r="EL414" s="409" t="str">
        <f>IF(AND('[1]Multi-Field'!$E$82=[1]Lists!BF414,'[1]Multi-Field'!$F$82="Drained"),BI414,IF(AND('[1]Multi-Field'!$E$82=[1]Lists!BF414,'[1]Multi-Field'!$F$82="undrained"),BH414,""))</f>
        <v/>
      </c>
      <c r="EM414" s="409" t="str">
        <f>IF(AND('[1]Multi-Field'!$E$83=[1]Lists!BF414,'[1]Multi-Field'!$F$83="Drained"),BI414,IF(AND('[1]Multi-Field'!$E$83=[1]Lists!BF414,'[1]Multi-Field'!$F$83="undrained"),BH414,""))</f>
        <v/>
      </c>
      <c r="EN414" s="409" t="str">
        <f>IF(AND('[1]Multi-Field'!$E$84=[1]Lists!BF414,'[1]Multi-Field'!$F$84="Drained"),BI414,IF(AND('[1]Multi-Field'!$E$84=[1]Lists!BF414,'[1]Multi-Field'!$F$84="undrained"),BH414,""))</f>
        <v/>
      </c>
      <c r="EO414" s="409" t="str">
        <f>IF(AND('[1]Multi-Field'!$E$85=[1]Lists!BF414,'[1]Multi-Field'!$F$85="Drained"),BI414,IF(AND('[1]Multi-Field'!$E$85=[1]Lists!BF414,'[1]Multi-Field'!$F$85="undrained"),BH414,""))</f>
        <v/>
      </c>
      <c r="EP414" s="409" t="str">
        <f>IF(AND('[1]Multi-Field'!$E$86=[1]Lists!BF414,'[1]Multi-Field'!$F$86="Drained"),BI414,IF(AND('[1]Multi-Field'!$E$86=[1]Lists!BF414,'[1]Multi-Field'!$F$86="undrained"),BH414,""))</f>
        <v/>
      </c>
      <c r="EQ414" s="409" t="str">
        <f>IF(AND('[1]Multi-Field'!$E$87=[1]Lists!BF414,'[1]Multi-Field'!$F$87="Drained"),BI414,IF(AND('[1]Multi-Field'!$E$87=[1]Lists!BF414,'[1]Multi-Field'!$F$87="undrained"),BH414,""))</f>
        <v/>
      </c>
      <c r="ER414" s="409" t="str">
        <f>IF(AND('[1]Multi-Field'!$E$88=[1]Lists!BF414,'[1]Multi-Field'!$F$88="Drained"),BI414,IF(AND('[1]Multi-Field'!$E$88=[1]Lists!BF414,'[1]Multi-Field'!$F$88="undrained"),BH414,""))</f>
        <v/>
      </c>
      <c r="ES414" s="409" t="str">
        <f>IF(AND('[1]Multi-Field'!$E$89=[1]Lists!BF414,'[1]Multi-Field'!$F$89="Drained"),BI414,IF(AND('[1]Multi-Field'!$E$89=[1]Lists!BF414,'[1]Multi-Field'!$F$89="undrained"),BH414,""))</f>
        <v/>
      </c>
      <c r="ET414" s="409" t="str">
        <f>IF(AND('[1]Multi-Field'!$E$90=[1]Lists!BF414,'[1]Multi-Field'!$F$90="Drained"),BI414,IF(AND('[1]Multi-Field'!$E$90=[1]Lists!BF414,'[1]Multi-Field'!$F$90="undrained"),BH414,""))</f>
        <v/>
      </c>
      <c r="EU414" s="409" t="str">
        <f>IF(AND('[1]Multi-Field'!$E$91=[1]Lists!BF414,'[1]Multi-Field'!$F$91="Drained"),BI414,IF(AND('[1]Multi-Field'!$E$91=[1]Lists!BF414,'[1]Multi-Field'!$F$91="undrained"),BH414,""))</f>
        <v/>
      </c>
      <c r="EV414" s="409" t="str">
        <f>IF(AND('[1]Multi-Field'!$E$92=[1]Lists!BF414,'[1]Multi-Field'!$F$92="Drained"),BI414,IF(AND('[1]Multi-Field'!$E$92=[1]Lists!BF414,'[1]Multi-Field'!$F$92="undrained"),BH414,""))</f>
        <v/>
      </c>
      <c r="EW414" s="409" t="str">
        <f>IF(AND('[1]Multi-Field'!$E$93=[1]Lists!BF414,'[1]Multi-Field'!$F$93="Drained"),BI414,IF(AND('[1]Multi-Field'!$E$93=[1]Lists!BF414,'[1]Multi-Field'!$F$93="undrained"),BH414,""))</f>
        <v/>
      </c>
      <c r="EX414" s="409" t="str">
        <f>IF(AND('[1]Multi-Field'!$E$94=[1]Lists!BF414,'[1]Multi-Field'!$F$94="Drained"),BI414,IF(AND('[1]Multi-Field'!$E$94=[1]Lists!BF414,'[1]Multi-Field'!$F$94="undrained"),BH414,""))</f>
        <v/>
      </c>
      <c r="EY414" s="409" t="str">
        <f>IF(AND('[1]Multi-Field'!$E$95=[1]Lists!BF414,'[1]Multi-Field'!$F$95="Drained"),BI414,IF(AND('[1]Multi-Field'!$E$95=[1]Lists!BF414,'[1]Multi-Field'!$F$95="undrained"),BH414,""))</f>
        <v/>
      </c>
      <c r="EZ414" s="409" t="str">
        <f>IF(AND('[1]Multi-Field'!$E$96=[1]Lists!BF414,'[1]Multi-Field'!$F$96="Drained"),BI414,IF(AND('[1]Multi-Field'!$E$96=[1]Lists!BF414,'[1]Multi-Field'!$F$96="undrained"),BH414,""))</f>
        <v/>
      </c>
      <c r="FA414" s="409" t="str">
        <f>IF(AND('[1]Multi-Field'!$E$97=[1]Lists!BF414,'[1]Multi-Field'!$F$97="Drained"),BI414,IF(AND('[1]Multi-Field'!$E$97=[1]Lists!BF414,'[1]Multi-Field'!$F$97="undrained"),BH414,""))</f>
        <v/>
      </c>
      <c r="FB414" s="409" t="str">
        <f>IF(AND('[1]Multi-Field'!$E$98=[1]Lists!BF414,'[1]Multi-Field'!$F$98="Drained"),BI414,IF(AND('[1]Multi-Field'!$E$98=[1]Lists!BF414,'[1]Multi-Field'!$F$98="undrained"),BH414,""))</f>
        <v/>
      </c>
      <c r="FC414" s="409" t="str">
        <f>IF(AND('[1]Multi-Field'!$E$99=[1]Lists!BF414,'[1]Multi-Field'!$F$99="Drained"),BI414,IF(AND('[1]Multi-Field'!$E$99=[1]Lists!BF414,'[1]Multi-Field'!$F$99="undrained"),BH414,""))</f>
        <v/>
      </c>
      <c r="FD414" s="409" t="str">
        <f>IF(AND('[1]Multi-Field'!$E$100=[1]Lists!BF414,'[1]Multi-Field'!$F$100="Drained"),BI414,IF(AND('[1]Multi-Field'!$E$100=[1]Lists!BF414,'[1]Multi-Field'!$F$100="undrained"),BH414,""))</f>
        <v/>
      </c>
      <c r="FE414" s="409" t="str">
        <f>IF(AND('[1]Multi-Field'!$E$101=[1]Lists!BF414,'[1]Multi-Field'!$F$101="Drained"),BI414,IF(AND('[1]Multi-Field'!$E$101=[1]Lists!BF414,'[1]Multi-Field'!$F$101="undrained"),BH414,""))</f>
        <v/>
      </c>
      <c r="FF414" s="409" t="str">
        <f>IF(AND('[1]Multi-Field'!$E$102=[1]Lists!BF414,'[1]Multi-Field'!$F$102="Drained"),BI414,IF(AND('[1]Multi-Field'!$E$102=[1]Lists!BF414,'[1]Multi-Field'!$F$102="undrained"),BH414,""))</f>
        <v/>
      </c>
      <c r="FG414" s="409" t="str">
        <f>IF(AND('[1]Multi-Field'!$E$103=[1]Lists!BF414,'[1]Multi-Field'!$F$103="Drained"),BI414,IF(AND('[1]Multi-Field'!$E$103=[1]Lists!BF414,'[1]Multi-Field'!$F$103="undrained"),BH414,""))</f>
        <v/>
      </c>
      <c r="FH414" s="409" t="str">
        <f>IF(AND('[1]Multi-Field'!$E$104=[1]Lists!BF414,'[1]Multi-Field'!$F$104="Drained"),BI414,IF(AND('[1]Multi-Field'!$E$104=[1]Lists!BF414,'[1]Multi-Field'!$F$104="undrained"),BH414,""))</f>
        <v/>
      </c>
      <c r="FI414" s="409" t="str">
        <f>IF(AND('[1]Multi-Field'!$E$105=[1]Lists!BF414,'[1]Multi-Field'!$F$105="Drained"),BI414,IF(AND('[1]Multi-Field'!$E$105=[1]Lists!BF414,'[1]Multi-Field'!$F$105="undrained"),BH414,""))</f>
        <v/>
      </c>
      <c r="FJ414" s="409" t="str">
        <f>IF(AND('[1]Multi-Field'!$E$106=[1]Lists!BF414,'[1]Multi-Field'!$F$106="Drained"),BI414,IF(AND('[1]Multi-Field'!$E$106=[1]Lists!BF414,'[1]Multi-Field'!$F$106="undrained"),BH414,""))</f>
        <v/>
      </c>
      <c r="FK414" s="409" t="str">
        <f>IF(AND('[1]Multi-Field'!$E$107=[1]Lists!BF414,'[1]Multi-Field'!$F$107="Drained"),BI414,IF(AND('[1]Multi-Field'!$E$107=[1]Lists!BF414,'[1]Multi-Field'!$F$107="undrained"),BH414,""))</f>
        <v/>
      </c>
      <c r="FL414" s="409" t="str">
        <f>IF(AND('[1]Multi-Field'!$E$108=[1]Lists!BF414,'[1]Multi-Field'!$F$108="Drained"),BI414,IF(AND('[1]Multi-Field'!$E$108=[1]Lists!BF414,'[1]Multi-Field'!$F$108="undrained"),BH414,""))</f>
        <v/>
      </c>
      <c r="FM414" s="409" t="str">
        <f>IF(AND('[1]Multi-Field'!$E$109=[1]Lists!BF414,'[1]Multi-Field'!$F$109="Drained"),BI414,IF(AND('[1]Multi-Field'!$E$109=[1]Lists!BF414,'[1]Multi-Field'!$F$109="undrained"),BH414,""))</f>
        <v/>
      </c>
      <c r="FN414" s="409" t="str">
        <f>IF(AND('[1]Multi-Field'!$E$110=[1]Lists!BF414,'[1]Multi-Field'!$F$110="Drained"),BI414,IF(AND('[1]Multi-Field'!$E$110=[1]Lists!BF414,'[1]Multi-Field'!$F$110="undrained"),BH414,""))</f>
        <v/>
      </c>
      <c r="FO414" s="409" t="str">
        <f>IF(AND('[1]Multi-Field'!$E$111=[1]Lists!BF414,'[1]Multi-Field'!$F$111="Drained"),BI414,IF(AND('[1]Multi-Field'!$E$111=[1]Lists!BF414,'[1]Multi-Field'!$F$111="undrained"),BH414,""))</f>
        <v/>
      </c>
      <c r="FP414" s="409" t="str">
        <f>IF(AND('[1]Multi-Field'!$E$112=[1]Lists!BF414,'[1]Multi-Field'!$F$112="Drained"),BI414,IF(AND('[1]Multi-Field'!$E$112=[1]Lists!BF414,'[1]Multi-Field'!$F$112="undrained"),BH414,""))</f>
        <v/>
      </c>
      <c r="FQ414" s="409" t="str">
        <f>IF(AND('[1]Multi-Field'!$E$113=[1]Lists!BF414,'[1]Multi-Field'!$F$113="Drained"),BI414,IF(AND('[1]Multi-Field'!$E$113=[1]Lists!BF414,'[1]Multi-Field'!$F$113="undrained"),BH414,""))</f>
        <v/>
      </c>
      <c r="FR414" s="409" t="str">
        <f>IF(AND('[1]Multi-Field'!$E$114=[1]Lists!BF414,'[1]Multi-Field'!$F$114="Drained"),BI414,IF(AND('[1]Multi-Field'!$E$114=[1]Lists!BF414,'[1]Multi-Field'!$F$114="undrained"),BH414,""))</f>
        <v/>
      </c>
      <c r="FS414" s="409" t="str">
        <f>IF(AND('[1]Multi-Field'!$E$115=[1]Lists!BF414,'[1]Multi-Field'!$F$115="Drained"),BI414,IF(AND('[1]Multi-Field'!$E$115=[1]Lists!BF414,'[1]Multi-Field'!$F$115="undrained"),BH414,""))</f>
        <v/>
      </c>
      <c r="FT414" s="409" t="str">
        <f>IF(AND('[1]Multi-Field'!$E$116=[1]Lists!BF414,'[1]Multi-Field'!$F$116="Drained"),BI414,IF(AND('[1]Multi-Field'!$E$116=[1]Lists!BF414,'[1]Multi-Field'!$F$116="undrained"),BH414,""))</f>
        <v/>
      </c>
      <c r="FU414" s="409" t="str">
        <f>IF(AND('[1]Multi-Field'!$E$117=[1]Lists!BF414,'[1]Multi-Field'!$F$117="Drained"),BI414,IF(AND('[1]Multi-Field'!$E$117=[1]Lists!BF414,'[1]Multi-Field'!$F$117="undrained"),BH414,""))</f>
        <v/>
      </c>
      <c r="FV414" s="409" t="str">
        <f>IF(AND('[1]Multi-Field'!$E$118=[1]Lists!BF414,'[1]Multi-Field'!$F$118="Drained"),BI414,IF(AND('[1]Multi-Field'!$E$118=[1]Lists!BF414,'[1]Multi-Field'!$F$118="undrained"),BH414,""))</f>
        <v/>
      </c>
      <c r="FW414" s="409" t="str">
        <f>IF(AND('[1]Multi-Field'!$E$119=[1]Lists!BF414,'[1]Multi-Field'!$F$119="Drained"),BI414,IF(AND('[1]Multi-Field'!$E$119=[1]Lists!BF414,'[1]Multi-Field'!$F$119="undrained"),BH414,""))</f>
        <v/>
      </c>
      <c r="FX414" s="409" t="str">
        <f>IF(AND('[1]Multi-Field'!$E$120=[1]Lists!BF414,'[1]Multi-Field'!$F$120="Drained"),BI414,IF(AND('[1]Multi-Field'!$E$120=[1]Lists!BF414,'[1]Multi-Field'!$F$120="undrained"),BH414,""))</f>
        <v/>
      </c>
      <c r="GC414" s="4">
        <v>1</v>
      </c>
    </row>
    <row r="415" spans="1:185" ht="13.5" customHeight="1">
      <c r="A415" s="7" t="s">
        <v>501</v>
      </c>
      <c r="B415" s="7"/>
      <c r="C415" s="7"/>
      <c r="D415" s="8">
        <v>70</v>
      </c>
      <c r="E415" s="8">
        <f t="shared" si="60"/>
        <v>70</v>
      </c>
      <c r="F415" s="8">
        <f t="shared" si="61"/>
        <v>70</v>
      </c>
      <c r="G415" s="8">
        <v>70</v>
      </c>
      <c r="H415" s="8">
        <v>75</v>
      </c>
      <c r="I415" s="8">
        <f t="shared" si="64"/>
        <v>75</v>
      </c>
      <c r="J415" s="8">
        <f t="shared" si="65"/>
        <v>75</v>
      </c>
      <c r="K415" s="8">
        <v>75</v>
      </c>
      <c r="L415" s="8">
        <v>140</v>
      </c>
      <c r="M415" s="8">
        <f t="shared" si="62"/>
        <v>140</v>
      </c>
      <c r="N415" s="8">
        <f t="shared" si="63"/>
        <v>140</v>
      </c>
      <c r="O415" s="8">
        <v>140</v>
      </c>
      <c r="P415" s="391">
        <v>390</v>
      </c>
      <c r="Q415" s="394"/>
      <c r="R415" s="395" t="b">
        <f>IF(OR('Multi-Field'!AA392=Lists!$AC$42,'Multi-Field'!AA392=Lists!$AC$43),IF('Multi-Field'!Z392="x",(IF('Multi-Field'!AC392=Lists!$Q$11,Lists!$R$11,IF('Multi-Field'!AC392=Lists!$Q$12,Lists!$R$12,IF('Multi-Field'!AC392=Lists!$Q$13,Lists!$R$13,IF('Multi-Field'!AC392=Lists!$Q$14,Lists!$R$14))))),IF('Multi-Field'!X392="x",(IF('Multi-Field'!AC392=Lists!$Q$11,Lists!$S$11,IF('Multi-Field'!AC392=Lists!$Q$12,Lists!$S$12,IF('Multi-Field'!AC392=Lists!$Q$13,Lists!$S$13,IF('Multi-Field'!AC392=Lists!$Q$14,Lists!$S$14))))),IF('Multi-Field'!V392="x",(IF('Multi-Field'!AC392=Lists!$Q$11,Lists!$T$11,IF('Multi-Field'!AC392=Lists!$Q$12,Lists!$T$12,IF('Multi-Field'!AC392=Lists!$Q$13,Lists!$T$13,IF('Multi-Field'!AC392=Lists!$Q$14,Lists!$T$14))))),0))))</f>
        <v>0</v>
      </c>
      <c r="S415" s="395" t="str">
        <f t="shared" si="66"/>
        <v/>
      </c>
      <c r="T415" s="395"/>
      <c r="U415" s="396"/>
      <c r="BF415" s="411" t="s">
        <v>1579</v>
      </c>
      <c r="BG415" s="412">
        <v>4</v>
      </c>
      <c r="BH415" s="412">
        <v>5.5</v>
      </c>
      <c r="BI415" s="412">
        <v>5.5</v>
      </c>
      <c r="BJ415" s="409" t="e">
        <f>IF(AND('[1]Single Field'!#REF!=[1]Lists!BF415,'[1]Single Field'!#REF!="Drained"),"x",IF(AND('[1]Single Field'!#REF!=[1]Lists!BF415,'[1]Single Field'!#REF!="Undrained"),O,""))</f>
        <v>#REF!</v>
      </c>
      <c r="BK415" s="409" t="str">
        <f>IF(AND('[1]Multi-Field'!$E$3=[1]Lists!BF415,'[1]Multi-Field'!$F$3="Drained"),BI415,IF(AND('[1]Multi-Field'!$E$3=BF415,'[1]Multi-Field'!$F$3="undrained"),BH415,""))</f>
        <v/>
      </c>
      <c r="BL415" s="409" t="str">
        <f>IF(AND('[1]Multi-Field'!$E$4=BF415,'[1]Multi-Field'!$F$4="Drained"),BI415,IF(AND('[1]Multi-Field'!$E$4=BF415,'[1]Multi-Field'!$F$4="undrained"),BH415,""))</f>
        <v/>
      </c>
      <c r="BM415" s="409" t="str">
        <f>IF(AND('[1]Multi-Field'!$E$5=BF415,'[1]Multi-Field'!$F$5="Drained"),BI415,IF(AND('[1]Multi-Field'!$E$5=BF415,'[1]Multi-Field'!$F$5="undrained"),BH415,""))</f>
        <v/>
      </c>
      <c r="BN415" s="409" t="str">
        <f>IF(AND('[1]Multi-Field'!$E$6=BF415,'[1]Multi-Field'!$F$6="Drained"),BI415,IF(AND('[1]Multi-Field'!$E$6=BF415,'[1]Multi-Field'!$F$6="undrained"),BH415,""))</f>
        <v/>
      </c>
      <c r="BO415" s="409" t="str">
        <f>IF(AND('[1]Multi-Field'!$E$7=BF415,'[1]Multi-Field'!$F$7="Drained"),BI415,IF(AND('[1]Multi-Field'!$E$7=BF415,'[1]Multi-Field'!$F$7="undrained"),BH415,""))</f>
        <v/>
      </c>
      <c r="BP415" s="409" t="str">
        <f>IF(AND('[1]Multi-Field'!$E$8=BF415,'[1]Multi-Field'!$F$8="Drained"),BI415,IF(AND('[1]Multi-Field'!$E$8=BF415,'[1]Multi-Field'!$F$8="undrained"),BH415,""))</f>
        <v/>
      </c>
      <c r="BQ415" s="409" t="str">
        <f>IF(AND('[1]Multi-Field'!$E$9=BF415,'[1]Multi-Field'!$F$9="Drained"),BI415,IF(AND('[1]Multi-Field'!$E$9=BF415,'[1]Multi-Field'!$F$9="undrained"),BH415,""))</f>
        <v/>
      </c>
      <c r="BR415" s="409" t="str">
        <f>IF(AND('[1]Multi-Field'!$E$10=BF415,'[1]Multi-Field'!$F$10="Drained"),BI415,IF(AND('[1]Multi-Field'!$E$10=BF415,'[1]Multi-Field'!$F$10="undrained"),BH415,""))</f>
        <v/>
      </c>
      <c r="BS415" s="409" t="str">
        <f>IF(AND('[1]Multi-Field'!$E$11=BF415,'[1]Multi-Field'!$F$11="Drained"),BI415,IF(AND('[1]Multi-Field'!$E$11=BF415,'[1]Multi-Field'!$F$11="undrained"),BH415,""))</f>
        <v/>
      </c>
      <c r="BT415" s="409" t="str">
        <f>IF(AND('[1]Multi-Field'!$E$12=BF415,'[1]Multi-Field'!$F$12="Drained"),BI415,IF(AND('[1]Multi-Field'!$E$12=BF415,'[1]Multi-Field'!$F$12="undrained"),BH415,""))</f>
        <v/>
      </c>
      <c r="BU415" s="409" t="str">
        <f>IF(AND('[1]Multi-Field'!$E$13=BF415,'[1]Multi-Field'!$F$13="Drained"),BI415,IF(AND('[1]Multi-Field'!$E$3=BF415,'[1]Multi-Field'!$F$13="undrained"),BH415,""))</f>
        <v/>
      </c>
      <c r="BV415" s="409" t="str">
        <f>IF(AND('[1]Multi-Field'!$E$14=BF415,'[1]Multi-Field'!$F$14="Drained"),BI415,IF(AND('[1]Multi-Field'!$E$14=BF415,'[1]Multi-Field'!$F$14="undrained"),BH415,""))</f>
        <v/>
      </c>
      <c r="BW415" s="409" t="str">
        <f>IF(AND('[1]Multi-Field'!$E$15=BF415,'[1]Multi-Field'!$F$15="Drained"),BI415,IF(AND('[1]Multi-Field'!$E$15=BF415,'[1]Multi-Field'!$F$15="undrained"),BH415,""))</f>
        <v/>
      </c>
      <c r="BX415" s="409" t="str">
        <f>IF(AND('[1]Multi-Field'!$E$16=[1]Lists!BF415,'[1]Multi-Field'!$F$16="Drained"),BI415,IF(AND('[1]Multi-Field'!$E$16=[1]Lists!BF415,'[1]Multi-Field'!$F$16="undrained"),BH415,""))</f>
        <v/>
      </c>
      <c r="BY415" s="409" t="str">
        <f>IF(AND('[1]Multi-Field'!$E$17=[1]Lists!BF415,'[1]Multi-Field'!$F$17="Drained"),BI415,IF(AND('[1]Multi-Field'!$E$17=[1]Lists!BF415,'[1]Multi-Field'!$F$17="undrained"),BH415,""))</f>
        <v/>
      </c>
      <c r="BZ415" s="409" t="str">
        <f>IF(AND('[1]Multi-Field'!$E$18=[1]Lists!BF415,'[1]Multi-Field'!$F$18="Drained"),BI415,IF(AND('[1]Multi-Field'!$E$18=[1]Lists!BF415,'[1]Multi-Field'!$F$18="undrained"),BH415,""))</f>
        <v/>
      </c>
      <c r="CA415" s="409" t="str">
        <f>IF(AND('[1]Multi-Field'!$E$19=[1]Lists!BF415,'[1]Multi-Field'!$F$19="Drained"),BI415,IF(AND('[1]Multi-Field'!$E$19=[1]Lists!BF415,'[1]Multi-Field'!$F$19="undrained"),BH415,""))</f>
        <v/>
      </c>
      <c r="CB415" s="409" t="str">
        <f>IF(AND('[1]Multi-Field'!$E$20=[1]Lists!BF415,'[1]Multi-Field'!$F$20="Drained"),BI415,IF(AND('[1]Multi-Field'!$E$20=[1]Lists!BF415,'[1]Multi-Field'!$F$20="undrained"),BH415,""))</f>
        <v/>
      </c>
      <c r="CC415" s="409" t="str">
        <f>IF(AND('[1]Multi-Field'!$E$21=[1]Lists!BF415,'[1]Multi-Field'!$F$21="Drained"),BI415,IF(AND('[1]Multi-Field'!$E$21=[1]Lists!BF415,'[1]Multi-Field'!$F$21="undrained"),BH415,""))</f>
        <v/>
      </c>
      <c r="CD415" s="409" t="str">
        <f>IF(AND('[1]Multi-Field'!$E$22=[1]Lists!BF415,'[1]Multi-Field'!$F$22="Drained"),BI415,IF(AND('[1]Multi-Field'!$E$22=[1]Lists!BF415,'[1]Multi-Field'!$F$22="undrained"),BH415,""))</f>
        <v/>
      </c>
      <c r="CE415" s="409" t="str">
        <f>IF(AND('[1]Multi-Field'!$E$23=[1]Lists!BF415,'[1]Multi-Field'!$F$23="Drained"),BI415,IF(AND('[1]Multi-Field'!$E$23=[1]Lists!BF415,'[1]Multi-Field'!$F$23="undrained"),BH415,""))</f>
        <v/>
      </c>
      <c r="CF415" s="409" t="str">
        <f>IF(AND('[1]Multi-Field'!$E$24=[1]Lists!BF415,'[1]Multi-Field'!$F$24="Drained"),BI415,IF(AND('[1]Multi-Field'!$E$24=[1]Lists!BF415,'[1]Multi-Field'!$F$24="undrained"),BH415,""))</f>
        <v/>
      </c>
      <c r="CG415" s="409" t="str">
        <f>IF(AND('[1]Multi-Field'!$E$25=[1]Lists!BF415,'[1]Multi-Field'!$F$25="Drained"),BI415,IF(AND('[1]Multi-Field'!$E$25=[1]Lists!BF415,'[1]Multi-Field'!$F$25="undrained"),BH415,""))</f>
        <v/>
      </c>
      <c r="CH415" s="409" t="str">
        <f>IF(AND('[1]Multi-Field'!$E$26=[1]Lists!BF415,'[1]Multi-Field'!$F$26="Drained"),BI415,IF(AND('[1]Multi-Field'!$E$26=[1]Lists!BF415,'[1]Multi-Field'!$F$26="undrained"),BH415,""))</f>
        <v/>
      </c>
      <c r="CI415" s="409" t="str">
        <f>IF(AND('[1]Multi-Field'!$E$27=[1]Lists!BF415,'[1]Multi-Field'!$F$27="Drained"),BI415,IF(AND('[1]Multi-Field'!$E$27=[1]Lists!BF415,'[1]Multi-Field'!$F$27="undrained"),BH415,""))</f>
        <v/>
      </c>
      <c r="CJ415" s="409" t="str">
        <f>IF(AND('[1]Multi-Field'!$E$28=[1]Lists!BF415,'[1]Multi-Field'!$F$28="Drained"),BI415,IF(AND('[1]Multi-Field'!$E$28=[1]Lists!BF415,'[1]Multi-Field'!$F$28="undrained"),BH415,""))</f>
        <v/>
      </c>
      <c r="CK415" s="409" t="str">
        <f>IF(AND('[1]Multi-Field'!$E$29=[1]Lists!BF415,'[1]Multi-Field'!$F$29="Drained"),BI415,IF(AND('[1]Multi-Field'!$E$29=[1]Lists!BF415,'[1]Multi-Field'!$F$29="undrained"),BH415,""))</f>
        <v/>
      </c>
      <c r="CL415" s="409" t="str">
        <f>IF(AND('[1]Multi-Field'!$E$30=[1]Lists!BF415,'[1]Multi-Field'!$F$30="Drained"),BI415,IF(AND('[1]Multi-Field'!$E$30=[1]Lists!BF415,'[1]Multi-Field'!$F$30="undrained"),BH415,""))</f>
        <v/>
      </c>
      <c r="CM415" s="409" t="str">
        <f>IF(AND('[1]Multi-Field'!$E$31=[1]Lists!BF415,'[1]Multi-Field'!$F$31="Drained"),BI415,IF(AND('[1]Multi-Field'!$E$31=[1]Lists!BF415,'[1]Multi-Field'!$F$31="undrained"),BH415,""))</f>
        <v/>
      </c>
      <c r="CN415" s="409" t="str">
        <f>IF(AND('[1]Multi-Field'!$E$32=[1]Lists!BF415,'[1]Multi-Field'!$F$32="Drained"),BI415,IF(AND('[1]Multi-Field'!$E$32=[1]Lists!BF415,'[1]Multi-Field'!$F$32="undrained"),BH415,""))</f>
        <v/>
      </c>
      <c r="CO415" s="409" t="str">
        <f>IF(AND('[1]Multi-Field'!$E$33=[1]Lists!BF415,'[1]Multi-Field'!$F$33="Drained"),BI415,IF(AND('[1]Multi-Field'!$E$33=[1]Lists!BF415,'[1]Multi-Field'!$F$33="undrained"),BH415,""))</f>
        <v/>
      </c>
      <c r="CP415" s="409" t="str">
        <f>IF(AND('[1]Multi-Field'!$E$34=[1]Lists!BF415,'[1]Multi-Field'!$F$34="Drained"),BI415,IF(AND('[1]Multi-Field'!$E$34=[1]Lists!BF415,'[1]Multi-Field'!$F$34="undrained"),BH415,""))</f>
        <v/>
      </c>
      <c r="CQ415" s="409" t="str">
        <f>IF(AND('[1]Multi-Field'!$E$35=[1]Lists!BF415,'[1]Multi-Field'!$F$35="Drained"),BI415,IF(AND('[1]Multi-Field'!$E$35=[1]Lists!BF415,'[1]Multi-Field'!$F$35="undrained"),BH415,""))</f>
        <v/>
      </c>
      <c r="CR415" s="409" t="str">
        <f>IF(AND('[1]Multi-Field'!$E$36=[1]Lists!BF415,'[1]Multi-Field'!$F$36="Drained"),BI415,IF(AND('[1]Multi-Field'!$E$36=[1]Lists!BF415,'[1]Multi-Field'!$F$36="undrained"),BH415,""))</f>
        <v/>
      </c>
      <c r="CS415" s="409" t="str">
        <f>IF(AND('[1]Multi-Field'!$E$37=[1]Lists!BF415,'[1]Multi-Field'!$F$37="Drained"),BI415,IF(AND('[1]Multi-Field'!$E$37=[1]Lists!BF415,'[1]Multi-Field'!$F$37="undrained"),BH415,""))</f>
        <v/>
      </c>
      <c r="CT415" s="409" t="str">
        <f>IF(AND('[1]Multi-Field'!$E$38=[1]Lists!BF415,'[1]Multi-Field'!$F$38="Drained"),BI415,IF(AND('[1]Multi-Field'!$E$38=[1]Lists!BF415,'[1]Multi-Field'!$F$38="undrained"),BH415,""))</f>
        <v/>
      </c>
      <c r="CU415" s="409" t="str">
        <f>IF(AND('[1]Multi-Field'!$E$39=[1]Lists!BF415,'[1]Multi-Field'!$F$39="Drained"),BI415,IF(AND('[1]Multi-Field'!$E$39=[1]Lists!BF415,'[1]Multi-Field'!$F$39="undrained"),BH415,""))</f>
        <v/>
      </c>
      <c r="CV415" s="409" t="str">
        <f>IF(AND('[1]Multi-Field'!$E$40=[1]Lists!BF415,'[1]Multi-Field'!$F$40="Drained"),BI415,IF(AND('[1]Multi-Field'!$E$40=[1]Lists!BF415,'[1]Multi-Field'!$F$40="undrained"),BH415,""))</f>
        <v/>
      </c>
      <c r="CW415" s="409" t="str">
        <f>IF(AND('[1]Multi-Field'!$E$41=[1]Lists!BF415,'[1]Multi-Field'!$F$40="Drained"),BI415,IF(AND('[1]Multi-Field'!$E$40=[1]Lists!BF415,'[1]Multi-Field'!$F$40="undrained"),BH415,""))</f>
        <v/>
      </c>
      <c r="CX415" s="409" t="str">
        <f>IF(AND('[1]Multi-Field'!$E$42=[1]Lists!BF415,'[1]Multi-Field'!$F$42="Drained"),BI415,IF(AND('[1]Multi-Field'!$E$42=[1]Lists!BF415,'[1]Multi-Field'!$F$42="undrained"),BH415,""))</f>
        <v/>
      </c>
      <c r="CY415" s="409" t="str">
        <f>IF(AND('[1]Multi-Field'!$E$43=[1]Lists!BF415,'[1]Multi-Field'!$F$43="Drained"),BI415,IF(AND('[1]Multi-Field'!$E$43=[1]Lists!BF415,'[1]Multi-Field'!$F$43="undrained"),BH415,""))</f>
        <v/>
      </c>
      <c r="CZ415" s="409" t="str">
        <f>IF(AND('[1]Multi-Field'!$E$44=[1]Lists!BF415,'[1]Multi-Field'!$F$44="Drained"),BI415,IF(AND('[1]Multi-Field'!$E$44=[1]Lists!BF415,'[1]Multi-Field'!$F$44="undrained"),BH415,""))</f>
        <v/>
      </c>
      <c r="DA415" s="409" t="str">
        <f>IF(AND('[1]Multi-Field'!$E$45=[1]Lists!BF415,'[1]Multi-Field'!$F$45="Drained"),BI415,IF(AND('[1]Multi-Field'!$E$45=[1]Lists!BF415,'[1]Multi-Field'!$F$45="undrained"),BH415,""))</f>
        <v/>
      </c>
      <c r="DB415" s="409" t="str">
        <f>IF(AND('[1]Multi-Field'!$E$46=[1]Lists!BF415,'[1]Multi-Field'!$F$46="Drained"),BI415,IF(AND('[1]Multi-Field'!$E$46=[1]Lists!BF415,'[1]Multi-Field'!$F$46="undrained"),BH415,""))</f>
        <v/>
      </c>
      <c r="DC415" s="409" t="str">
        <f>IF(AND('[1]Multi-Field'!$E$47=[1]Lists!BF415,'[1]Multi-Field'!$F$47="Drained"),BI415,IF(AND('[1]Multi-Field'!$E$47=[1]Lists!BF415,'[1]Multi-Field'!$F$47="undrained"),BH415,""))</f>
        <v/>
      </c>
      <c r="DD415" s="409" t="str">
        <f>IF(AND('[1]Multi-Field'!$E$48=[1]Lists!BF415,'[1]Multi-Field'!$F$48="Drained"),BI415,IF(AND('[1]Multi-Field'!$E$48=[1]Lists!BF415,'[1]Multi-Field'!$F$48="undrained"),BH415,""))</f>
        <v/>
      </c>
      <c r="DE415" s="409" t="str">
        <f>IF(AND('[1]Multi-Field'!$E$49=[1]Lists!BF415,'[1]Multi-Field'!$F$49="Drained"),BI415,IF(AND('[1]Multi-Field'!$E$49=[1]Lists!BF415,'[1]Multi-Field'!$F$9="undrained"),BH415,""))</f>
        <v/>
      </c>
      <c r="DF415" s="409" t="str">
        <f>IF(AND('[1]Multi-Field'!$E$50=[1]Lists!BF415,'[1]Multi-Field'!$F$50="Drained"),BI415,IF(AND('[1]Multi-Field'!$E$50=[1]Lists!BF415,'[1]Multi-Field'!$F$50="undrained"),BH415,""))</f>
        <v/>
      </c>
      <c r="DG415" s="409" t="str">
        <f>IF(AND('[1]Multi-Field'!$E$51=[1]Lists!BF415,'[1]Multi-Field'!$F$51="Drained"),BI415,IF(AND('[1]Multi-Field'!$E$51=[1]Lists!BF415,'[1]Multi-Field'!$F$51="undrained"),BH415,""))</f>
        <v/>
      </c>
      <c r="DH415" s="409" t="str">
        <f>IF(AND('[1]Multi-Field'!$E$52=[1]Lists!BF415,'[1]Multi-Field'!$F$52="Drained"),BI415,IF(AND('[1]Multi-Field'!$E$52=[1]Lists!BF415,'[1]Multi-Field'!$F$52="undrained"),BH415,""))</f>
        <v/>
      </c>
      <c r="DI415" s="409" t="str">
        <f>IF(AND('[1]Multi-Field'!$E$53=[1]Lists!BF415,'[1]Multi-Field'!$F$53="Drained"),BI415,IF(AND('[1]Multi-Field'!$E$53=[1]Lists!BF415,'[1]Multi-Field'!$F$53="undrained"),BH415,""))</f>
        <v/>
      </c>
      <c r="DJ415" s="409" t="str">
        <f>IF(AND('[1]Multi-Field'!$E$54=[1]Lists!BF415,'[1]Multi-Field'!$F$54="Drained"),BI415,IF(AND('[1]Multi-Field'!$E$54=[1]Lists!BF415,'[1]Multi-Field'!$F$54="undrained"),BH415,""))</f>
        <v/>
      </c>
      <c r="DK415" s="409" t="str">
        <f>IF(AND('[1]Multi-Field'!$E$55=[1]Lists!BF415,'[1]Multi-Field'!$F$55="Drained"),BI415,IF(AND('[1]Multi-Field'!$E$55=[1]Lists!BF415,'[1]Multi-Field'!$F$55="undrained"),BH415,""))</f>
        <v/>
      </c>
      <c r="DL415" s="409" t="str">
        <f>IF(AND('[1]Multi-Field'!$E$56=[1]Lists!BF415,'[1]Multi-Field'!$F$56="Drained"),BI415,IF(AND('[1]Multi-Field'!$E$56=[1]Lists!BF415,'[1]Multi-Field'!$F$56="undrained"),BH415,""))</f>
        <v/>
      </c>
      <c r="DM415" s="409" t="str">
        <f>IF(AND('[1]Multi-Field'!$E$57=[1]Lists!BF415,'[1]Multi-Field'!$F$57="Drained"),BI415,IF(AND('[1]Multi-Field'!$E$57=[1]Lists!BF415,'[1]Multi-Field'!$F$57="undrained"),BH415,""))</f>
        <v/>
      </c>
      <c r="DN415" s="409" t="str">
        <f>IF(AND('[1]Multi-Field'!$E$58=[1]Lists!BF415,'[1]Multi-Field'!$F$58="Drained"),BI415,IF(AND('[1]Multi-Field'!$E$58=[1]Lists!BF415,'[1]Multi-Field'!$F$58="undrained"),BH415,""))</f>
        <v/>
      </c>
      <c r="DO415" s="409" t="str">
        <f>IF(AND('[1]Multi-Field'!$E$59=[1]Lists!BF415,'[1]Multi-Field'!$F$59="Drained"),BI415,IF(AND('[1]Multi-Field'!$E$59=[1]Lists!BF415,'[1]Multi-Field'!$F$59="undrained"),BH415,""))</f>
        <v/>
      </c>
      <c r="DP415" s="409" t="str">
        <f>IF(AND('[1]Multi-Field'!$E$60=[1]Lists!BF415,'[1]Multi-Field'!$F$60="Drained"),BI415,IF(AND('[1]Multi-Field'!$E$60=[1]Lists!BF415,'[1]Multi-Field'!$F$60="undrained"),BH415,""))</f>
        <v/>
      </c>
      <c r="DQ415" s="409" t="str">
        <f>IF(AND('[1]Multi-Field'!$E$61=[1]Lists!BF415,'[1]Multi-Field'!$F$61="Drained"),BI415,IF(AND('[1]Multi-Field'!$E$61=[1]Lists!BF415,'[1]Multi-Field'!$F$61="undrained"),BH415,""))</f>
        <v/>
      </c>
      <c r="DR415" s="409" t="str">
        <f>IF(AND('[1]Multi-Field'!$E$62=[1]Lists!BF415,'[1]Multi-Field'!$F$62="Drained"),BI415,IF(AND('[1]Multi-Field'!$E$62=[1]Lists!BF415,'[1]Multi-Field'!$F$62="undrained"),BH415,""))</f>
        <v/>
      </c>
      <c r="DS415" s="409" t="str">
        <f>IF(AND('[1]Multi-Field'!$E$63=[1]Lists!BF415,'[1]Multi-Field'!$F$63="Drained"),BI415,IF(AND('[1]Multi-Field'!$E$63=[1]Lists!BF415,'[1]Multi-Field'!$F$63="undrained"),BH415,""))</f>
        <v/>
      </c>
      <c r="DT415" s="409" t="str">
        <f>IF(AND('[1]Multi-Field'!$E$64=[1]Lists!BF415,'[1]Multi-Field'!$F$64="Drained"),BI415,IF(AND('[1]Multi-Field'!$E$64=[1]Lists!BF415,'[1]Multi-Field'!$F$64="undrained"),BH415,""))</f>
        <v/>
      </c>
      <c r="DU415" s="409" t="str">
        <f>IF(AND('[1]Multi-Field'!$E$65=[1]Lists!BF415,'[1]Multi-Field'!$F$65="Drained"),BI415,IF(AND('[1]Multi-Field'!$E$65=[1]Lists!BF415,'[1]Multi-Field'!$F$65="undrained"),BH415,""))</f>
        <v/>
      </c>
      <c r="DV415" s="409" t="str">
        <f>IF(AND('[1]Multi-Field'!$E$66=[1]Lists!BF415,'[1]Multi-Field'!$F$66="Drained"),BI415,IF(AND('[1]Multi-Field'!$E$66=[1]Lists!BF415,'[1]Multi-Field'!$F$66="undrained"),BH415,""))</f>
        <v/>
      </c>
      <c r="DW415" s="409" t="str">
        <f>IF(AND('[1]Multi-Field'!$E$67=[1]Lists!BF415,'[1]Multi-Field'!$F$67="Drained"),BI415,IF(AND('[1]Multi-Field'!$E$67=[1]Lists!BF415,'[1]Multi-Field'!$F$67="undrained"),BH415,""))</f>
        <v/>
      </c>
      <c r="DX415" s="409" t="str">
        <f>IF(AND('[1]Multi-Field'!$E$68=[1]Lists!BF415,'[1]Multi-Field'!$F$68="Drained"),BI415,IF(AND('[1]Multi-Field'!$E$68=[1]Lists!BF415,'[1]Multi-Field'!$F$68="undrained"),BH415,""))</f>
        <v/>
      </c>
      <c r="DY415" s="409" t="str">
        <f>IF(AND('[1]Multi-Field'!$E$69=[1]Lists!BF415,'[1]Multi-Field'!$F$69="Drained"),BI415,IF(AND('[1]Multi-Field'!$E$69=[1]Lists!BF415,'[1]Multi-Field'!$F$69="undrained"),BH415,""))</f>
        <v/>
      </c>
      <c r="DZ415" s="409" t="str">
        <f>IF(AND('[1]Multi-Field'!$E$70=[1]Lists!BF415,'[1]Multi-Field'!$F$70="Drained"),BI415,IF(AND('[1]Multi-Field'!$E$70=[1]Lists!BF415,'[1]Multi-Field'!$F$70="undrained"),BH415,""))</f>
        <v/>
      </c>
      <c r="EA415" s="409" t="str">
        <f>IF(AND('[1]Multi-Field'!$E$71=[1]Lists!BF415,'[1]Multi-Field'!$F$71="Drained"),BI415,IF(AND('[1]Multi-Field'!$E$71=[1]Lists!BF415,'[1]Multi-Field'!$F$71="undrained"),BH415,""))</f>
        <v/>
      </c>
      <c r="EB415" s="409" t="str">
        <f>IF(AND('[1]Multi-Field'!$E$72=[1]Lists!BF415,'[1]Multi-Field'!$F$72="Drained"),BI415,IF(AND('[1]Multi-Field'!$E$72=[1]Lists!BF415,'[1]Multi-Field'!$F$72="undrained"),BH415,""))</f>
        <v/>
      </c>
      <c r="EC415" s="409" t="str">
        <f>IF(AND('[1]Multi-Field'!$E$73=[1]Lists!BF415,'[1]Multi-Field'!$F$73="Drained"),BI415,IF(AND('[1]Multi-Field'!$E$73=[1]Lists!BF415,'[1]Multi-Field'!$F$73="undrained"),BH415,""))</f>
        <v/>
      </c>
      <c r="ED415" s="409" t="str">
        <f>IF(AND('[1]Multi-Field'!$E$74=[1]Lists!BF415,'[1]Multi-Field'!$F$74="Drained"),BI415,IF(AND('[1]Multi-Field'!$E$74=[1]Lists!BF415,'[1]Multi-Field'!$F$74="undrained"),BH415,""))</f>
        <v/>
      </c>
      <c r="EE415" s="409" t="str">
        <f>IF(AND('[1]Multi-Field'!$E$75=[1]Lists!BF415,'[1]Multi-Field'!$F$75="Drained"),BI415,IF(AND('[1]Multi-Field'!$E$75=[1]Lists!BF415,'[1]Multi-Field'!$F$75="undrained"),BH415,""))</f>
        <v/>
      </c>
      <c r="EF415" s="409" t="str">
        <f>IF(AND('[1]Multi-Field'!$E$76=[1]Lists!BF415,'[1]Multi-Field'!$F$76="Drained"),BI415,IF(AND('[1]Multi-Field'!$E$76=[1]Lists!BF415,'[1]Multi-Field'!$F$6="undrained"),BH415,""))</f>
        <v/>
      </c>
      <c r="EG415" s="409" t="str">
        <f>IF(AND('[1]Multi-Field'!$E$77=[1]Lists!BF415,'[1]Multi-Field'!$F$77="Drained"),BI415,IF(AND('[1]Multi-Field'!$E$77=[1]Lists!BF415,'[1]Multi-Field'!$F$77="undrained"),BH415,""))</f>
        <v/>
      </c>
      <c r="EH415" s="409" t="str">
        <f>IF(AND('[1]Multi-Field'!$E$78=[1]Lists!BF415,'[1]Multi-Field'!$F$78="Drained"),BI415,IF(AND('[1]Multi-Field'!$E$78=[1]Lists!BF415,'[1]Multi-Field'!$F$78="undrained"),BH415,""))</f>
        <v/>
      </c>
      <c r="EI415" s="409" t="str">
        <f>IF(AND('[1]Multi-Field'!$E$79=[1]Lists!BF415,'[1]Multi-Field'!$F$79="Drained"),BI415,IF(AND('[1]Multi-Field'!$E$79=[1]Lists!BF415,'[1]Multi-Field'!$F$79="undrained"),BH415,""))</f>
        <v/>
      </c>
      <c r="EJ415" s="409" t="str">
        <f>IF(AND('[1]Multi-Field'!$E$80=[1]Lists!BF415,'[1]Multi-Field'!$F$80="Drained"),BI415,IF(AND('[1]Multi-Field'!$E$80=[1]Lists!BF415,'[1]Multi-Field'!$F$80="undrained"),BH415,""))</f>
        <v/>
      </c>
      <c r="EK415" s="409" t="str">
        <f>IF(AND('[1]Multi-Field'!$E$81=[1]Lists!BF415,'[1]Multi-Field'!$F$81="Drained"),BI415,IF(AND('[1]Multi-Field'!$E$81=[1]Lists!BF415,'[1]Multi-Field'!$F$81="undrained"),BH415,""))</f>
        <v/>
      </c>
      <c r="EL415" s="409" t="str">
        <f>IF(AND('[1]Multi-Field'!$E$82=[1]Lists!BF415,'[1]Multi-Field'!$F$82="Drained"),BI415,IF(AND('[1]Multi-Field'!$E$82=[1]Lists!BF415,'[1]Multi-Field'!$F$82="undrained"),BH415,""))</f>
        <v/>
      </c>
      <c r="EM415" s="409" t="str">
        <f>IF(AND('[1]Multi-Field'!$E$83=[1]Lists!BF415,'[1]Multi-Field'!$F$83="Drained"),BI415,IF(AND('[1]Multi-Field'!$E$83=[1]Lists!BF415,'[1]Multi-Field'!$F$83="undrained"),BH415,""))</f>
        <v/>
      </c>
      <c r="EN415" s="409" t="str">
        <f>IF(AND('[1]Multi-Field'!$E$84=[1]Lists!BF415,'[1]Multi-Field'!$F$84="Drained"),BI415,IF(AND('[1]Multi-Field'!$E$84=[1]Lists!BF415,'[1]Multi-Field'!$F$84="undrained"),BH415,""))</f>
        <v/>
      </c>
      <c r="EO415" s="409" t="str">
        <f>IF(AND('[1]Multi-Field'!$E$85=[1]Lists!BF415,'[1]Multi-Field'!$F$85="Drained"),BI415,IF(AND('[1]Multi-Field'!$E$85=[1]Lists!BF415,'[1]Multi-Field'!$F$85="undrained"),BH415,""))</f>
        <v/>
      </c>
      <c r="EP415" s="409" t="str">
        <f>IF(AND('[1]Multi-Field'!$E$86=[1]Lists!BF415,'[1]Multi-Field'!$F$86="Drained"),BI415,IF(AND('[1]Multi-Field'!$E$86=[1]Lists!BF415,'[1]Multi-Field'!$F$86="undrained"),BH415,""))</f>
        <v/>
      </c>
      <c r="EQ415" s="409" t="str">
        <f>IF(AND('[1]Multi-Field'!$E$87=[1]Lists!BF415,'[1]Multi-Field'!$F$87="Drained"),BI415,IF(AND('[1]Multi-Field'!$E$87=[1]Lists!BF415,'[1]Multi-Field'!$F$87="undrained"),BH415,""))</f>
        <v/>
      </c>
      <c r="ER415" s="409" t="str">
        <f>IF(AND('[1]Multi-Field'!$E$88=[1]Lists!BF415,'[1]Multi-Field'!$F$88="Drained"),BI415,IF(AND('[1]Multi-Field'!$E$88=[1]Lists!BF415,'[1]Multi-Field'!$F$88="undrained"),BH415,""))</f>
        <v/>
      </c>
      <c r="ES415" s="409" t="str">
        <f>IF(AND('[1]Multi-Field'!$E$89=[1]Lists!BF415,'[1]Multi-Field'!$F$89="Drained"),BI415,IF(AND('[1]Multi-Field'!$E$89=[1]Lists!BF415,'[1]Multi-Field'!$F$89="undrained"),BH415,""))</f>
        <v/>
      </c>
      <c r="ET415" s="409" t="str">
        <f>IF(AND('[1]Multi-Field'!$E$90=[1]Lists!BF415,'[1]Multi-Field'!$F$90="Drained"),BI415,IF(AND('[1]Multi-Field'!$E$90=[1]Lists!BF415,'[1]Multi-Field'!$F$90="undrained"),BH415,""))</f>
        <v/>
      </c>
      <c r="EU415" s="409" t="str">
        <f>IF(AND('[1]Multi-Field'!$E$91=[1]Lists!BF415,'[1]Multi-Field'!$F$91="Drained"),BI415,IF(AND('[1]Multi-Field'!$E$91=[1]Lists!BF415,'[1]Multi-Field'!$F$91="undrained"),BH415,""))</f>
        <v/>
      </c>
      <c r="EV415" s="409" t="str">
        <f>IF(AND('[1]Multi-Field'!$E$92=[1]Lists!BF415,'[1]Multi-Field'!$F$92="Drained"),BI415,IF(AND('[1]Multi-Field'!$E$92=[1]Lists!BF415,'[1]Multi-Field'!$F$92="undrained"),BH415,""))</f>
        <v/>
      </c>
      <c r="EW415" s="409" t="str">
        <f>IF(AND('[1]Multi-Field'!$E$93=[1]Lists!BF415,'[1]Multi-Field'!$F$93="Drained"),BI415,IF(AND('[1]Multi-Field'!$E$93=[1]Lists!BF415,'[1]Multi-Field'!$F$93="undrained"),BH415,""))</f>
        <v/>
      </c>
      <c r="EX415" s="409" t="str">
        <f>IF(AND('[1]Multi-Field'!$E$94=[1]Lists!BF415,'[1]Multi-Field'!$F$94="Drained"),BI415,IF(AND('[1]Multi-Field'!$E$94=[1]Lists!BF415,'[1]Multi-Field'!$F$94="undrained"),BH415,""))</f>
        <v/>
      </c>
      <c r="EY415" s="409" t="str">
        <f>IF(AND('[1]Multi-Field'!$E$95=[1]Lists!BF415,'[1]Multi-Field'!$F$95="Drained"),BI415,IF(AND('[1]Multi-Field'!$E$95=[1]Lists!BF415,'[1]Multi-Field'!$F$95="undrained"),BH415,""))</f>
        <v/>
      </c>
      <c r="EZ415" s="409" t="str">
        <f>IF(AND('[1]Multi-Field'!$E$96=[1]Lists!BF415,'[1]Multi-Field'!$F$96="Drained"),BI415,IF(AND('[1]Multi-Field'!$E$96=[1]Lists!BF415,'[1]Multi-Field'!$F$96="undrained"),BH415,""))</f>
        <v/>
      </c>
      <c r="FA415" s="409" t="str">
        <f>IF(AND('[1]Multi-Field'!$E$97=[1]Lists!BF415,'[1]Multi-Field'!$F$97="Drained"),BI415,IF(AND('[1]Multi-Field'!$E$97=[1]Lists!BF415,'[1]Multi-Field'!$F$97="undrained"),BH415,""))</f>
        <v/>
      </c>
      <c r="FB415" s="409" t="str">
        <f>IF(AND('[1]Multi-Field'!$E$98=[1]Lists!BF415,'[1]Multi-Field'!$F$98="Drained"),BI415,IF(AND('[1]Multi-Field'!$E$98=[1]Lists!BF415,'[1]Multi-Field'!$F$98="undrained"),BH415,""))</f>
        <v/>
      </c>
      <c r="FC415" s="409" t="str">
        <f>IF(AND('[1]Multi-Field'!$E$99=[1]Lists!BF415,'[1]Multi-Field'!$F$99="Drained"),BI415,IF(AND('[1]Multi-Field'!$E$99=[1]Lists!BF415,'[1]Multi-Field'!$F$99="undrained"),BH415,""))</f>
        <v/>
      </c>
      <c r="FD415" s="409" t="str">
        <f>IF(AND('[1]Multi-Field'!$E$100=[1]Lists!BF415,'[1]Multi-Field'!$F$100="Drained"),BI415,IF(AND('[1]Multi-Field'!$E$100=[1]Lists!BF415,'[1]Multi-Field'!$F$100="undrained"),BH415,""))</f>
        <v/>
      </c>
      <c r="FE415" s="409" t="str">
        <f>IF(AND('[1]Multi-Field'!$E$101=[1]Lists!BF415,'[1]Multi-Field'!$F$101="Drained"),BI415,IF(AND('[1]Multi-Field'!$E$101=[1]Lists!BF415,'[1]Multi-Field'!$F$101="undrained"),BH415,""))</f>
        <v/>
      </c>
      <c r="FF415" s="409" t="str">
        <f>IF(AND('[1]Multi-Field'!$E$102=[1]Lists!BF415,'[1]Multi-Field'!$F$102="Drained"),BI415,IF(AND('[1]Multi-Field'!$E$102=[1]Lists!BF415,'[1]Multi-Field'!$F$102="undrained"),BH415,""))</f>
        <v/>
      </c>
      <c r="FG415" s="409" t="str">
        <f>IF(AND('[1]Multi-Field'!$E$103=[1]Lists!BF415,'[1]Multi-Field'!$F$103="Drained"),BI415,IF(AND('[1]Multi-Field'!$E$103=[1]Lists!BF415,'[1]Multi-Field'!$F$103="undrained"),BH415,""))</f>
        <v/>
      </c>
      <c r="FH415" s="409" t="str">
        <f>IF(AND('[1]Multi-Field'!$E$104=[1]Lists!BF415,'[1]Multi-Field'!$F$104="Drained"),BI415,IF(AND('[1]Multi-Field'!$E$104=[1]Lists!BF415,'[1]Multi-Field'!$F$104="undrained"),BH415,""))</f>
        <v/>
      </c>
      <c r="FI415" s="409" t="str">
        <f>IF(AND('[1]Multi-Field'!$E$105=[1]Lists!BF415,'[1]Multi-Field'!$F$105="Drained"),BI415,IF(AND('[1]Multi-Field'!$E$105=[1]Lists!BF415,'[1]Multi-Field'!$F$105="undrained"),BH415,""))</f>
        <v/>
      </c>
      <c r="FJ415" s="409" t="str">
        <f>IF(AND('[1]Multi-Field'!$E$106=[1]Lists!BF415,'[1]Multi-Field'!$F$106="Drained"),BI415,IF(AND('[1]Multi-Field'!$E$106=[1]Lists!BF415,'[1]Multi-Field'!$F$106="undrained"),BH415,""))</f>
        <v/>
      </c>
      <c r="FK415" s="409" t="str">
        <f>IF(AND('[1]Multi-Field'!$E$107=[1]Lists!BF415,'[1]Multi-Field'!$F$107="Drained"),BI415,IF(AND('[1]Multi-Field'!$E$107=[1]Lists!BF415,'[1]Multi-Field'!$F$107="undrained"),BH415,""))</f>
        <v/>
      </c>
      <c r="FL415" s="409" t="str">
        <f>IF(AND('[1]Multi-Field'!$E$108=[1]Lists!BF415,'[1]Multi-Field'!$F$108="Drained"),BI415,IF(AND('[1]Multi-Field'!$E$108=[1]Lists!BF415,'[1]Multi-Field'!$F$108="undrained"),BH415,""))</f>
        <v/>
      </c>
      <c r="FM415" s="409" t="str">
        <f>IF(AND('[1]Multi-Field'!$E$109=[1]Lists!BF415,'[1]Multi-Field'!$F$109="Drained"),BI415,IF(AND('[1]Multi-Field'!$E$109=[1]Lists!BF415,'[1]Multi-Field'!$F$109="undrained"),BH415,""))</f>
        <v/>
      </c>
      <c r="FN415" s="409" t="str">
        <f>IF(AND('[1]Multi-Field'!$E$110=[1]Lists!BF415,'[1]Multi-Field'!$F$110="Drained"),BI415,IF(AND('[1]Multi-Field'!$E$110=[1]Lists!BF415,'[1]Multi-Field'!$F$110="undrained"),BH415,""))</f>
        <v/>
      </c>
      <c r="FO415" s="409" t="str">
        <f>IF(AND('[1]Multi-Field'!$E$111=[1]Lists!BF415,'[1]Multi-Field'!$F$111="Drained"),BI415,IF(AND('[1]Multi-Field'!$E$111=[1]Lists!BF415,'[1]Multi-Field'!$F$111="undrained"),BH415,""))</f>
        <v/>
      </c>
      <c r="FP415" s="409" t="str">
        <f>IF(AND('[1]Multi-Field'!$E$112=[1]Lists!BF415,'[1]Multi-Field'!$F$112="Drained"),BI415,IF(AND('[1]Multi-Field'!$E$112=[1]Lists!BF415,'[1]Multi-Field'!$F$112="undrained"),BH415,""))</f>
        <v/>
      </c>
      <c r="FQ415" s="409" t="str">
        <f>IF(AND('[1]Multi-Field'!$E$113=[1]Lists!BF415,'[1]Multi-Field'!$F$113="Drained"),BI415,IF(AND('[1]Multi-Field'!$E$113=[1]Lists!BF415,'[1]Multi-Field'!$F$113="undrained"),BH415,""))</f>
        <v/>
      </c>
      <c r="FR415" s="409" t="str">
        <f>IF(AND('[1]Multi-Field'!$E$114=[1]Lists!BF415,'[1]Multi-Field'!$F$114="Drained"),BI415,IF(AND('[1]Multi-Field'!$E$114=[1]Lists!BF415,'[1]Multi-Field'!$F$114="undrained"),BH415,""))</f>
        <v/>
      </c>
      <c r="FS415" s="409" t="str">
        <f>IF(AND('[1]Multi-Field'!$E$115=[1]Lists!BF415,'[1]Multi-Field'!$F$115="Drained"),BI415,IF(AND('[1]Multi-Field'!$E$115=[1]Lists!BF415,'[1]Multi-Field'!$F$115="undrained"),BH415,""))</f>
        <v/>
      </c>
      <c r="FT415" s="409" t="str">
        <f>IF(AND('[1]Multi-Field'!$E$116=[1]Lists!BF415,'[1]Multi-Field'!$F$116="Drained"),BI415,IF(AND('[1]Multi-Field'!$E$116=[1]Lists!BF415,'[1]Multi-Field'!$F$116="undrained"),BH415,""))</f>
        <v/>
      </c>
      <c r="FU415" s="409" t="str">
        <f>IF(AND('[1]Multi-Field'!$E$117=[1]Lists!BF415,'[1]Multi-Field'!$F$117="Drained"),BI415,IF(AND('[1]Multi-Field'!$E$117=[1]Lists!BF415,'[1]Multi-Field'!$F$117="undrained"),BH415,""))</f>
        <v/>
      </c>
      <c r="FV415" s="409" t="str">
        <f>IF(AND('[1]Multi-Field'!$E$118=[1]Lists!BF415,'[1]Multi-Field'!$F$118="Drained"),BI415,IF(AND('[1]Multi-Field'!$E$118=[1]Lists!BF415,'[1]Multi-Field'!$F$118="undrained"),BH415,""))</f>
        <v/>
      </c>
      <c r="FW415" s="409" t="str">
        <f>IF(AND('[1]Multi-Field'!$E$119=[1]Lists!BF415,'[1]Multi-Field'!$F$119="Drained"),BI415,IF(AND('[1]Multi-Field'!$E$119=[1]Lists!BF415,'[1]Multi-Field'!$F$119="undrained"),BH415,""))</f>
        <v/>
      </c>
      <c r="FX415" s="409" t="str">
        <f>IF(AND('[1]Multi-Field'!$E$120=[1]Lists!BF415,'[1]Multi-Field'!$F$120="Drained"),BI415,IF(AND('[1]Multi-Field'!$E$120=[1]Lists!BF415,'[1]Multi-Field'!$F$120="undrained"),BH415,""))</f>
        <v/>
      </c>
      <c r="GC415" s="4">
        <v>1</v>
      </c>
    </row>
    <row r="416" spans="1:185" ht="13.5" customHeight="1">
      <c r="A416" s="7" t="s">
        <v>502</v>
      </c>
      <c r="B416" s="7"/>
      <c r="C416" s="7"/>
      <c r="D416" s="8">
        <v>75</v>
      </c>
      <c r="E416" s="8">
        <f t="shared" si="60"/>
        <v>75</v>
      </c>
      <c r="F416" s="8">
        <f t="shared" si="61"/>
        <v>75</v>
      </c>
      <c r="G416" s="8">
        <v>75</v>
      </c>
      <c r="H416" s="8">
        <v>65</v>
      </c>
      <c r="I416" s="8">
        <f t="shared" si="64"/>
        <v>65</v>
      </c>
      <c r="J416" s="8">
        <f t="shared" si="65"/>
        <v>65</v>
      </c>
      <c r="K416" s="8">
        <v>65</v>
      </c>
      <c r="L416" s="8">
        <v>125</v>
      </c>
      <c r="M416" s="8">
        <f t="shared" si="62"/>
        <v>125</v>
      </c>
      <c r="N416" s="8">
        <f t="shared" si="63"/>
        <v>125</v>
      </c>
      <c r="O416" s="8">
        <v>125</v>
      </c>
      <c r="P416" s="391">
        <v>391</v>
      </c>
      <c r="Q416" s="394"/>
      <c r="R416" s="395" t="b">
        <f>IF(OR('Multi-Field'!AA393=Lists!$AC$42,'Multi-Field'!AA393=Lists!$AC$43),IF('Multi-Field'!Z393="x",(IF('Multi-Field'!AC393=Lists!$Q$11,Lists!$R$11,IF('Multi-Field'!AC393=Lists!$Q$12,Lists!$R$12,IF('Multi-Field'!AC393=Lists!$Q$13,Lists!$R$13,IF('Multi-Field'!AC393=Lists!$Q$14,Lists!$R$14))))),IF('Multi-Field'!X393="x",(IF('Multi-Field'!AC393=Lists!$Q$11,Lists!$S$11,IF('Multi-Field'!AC393=Lists!$Q$12,Lists!$S$12,IF('Multi-Field'!AC393=Lists!$Q$13,Lists!$S$13,IF('Multi-Field'!AC393=Lists!$Q$14,Lists!$S$14))))),IF('Multi-Field'!V393="x",(IF('Multi-Field'!AC393=Lists!$Q$11,Lists!$T$11,IF('Multi-Field'!AC393=Lists!$Q$12,Lists!$T$12,IF('Multi-Field'!AC393=Lists!$Q$13,Lists!$T$13,IF('Multi-Field'!AC393=Lists!$Q$14,Lists!$T$14))))),0))))</f>
        <v>0</v>
      </c>
      <c r="S416" s="395" t="str">
        <f t="shared" si="66"/>
        <v/>
      </c>
      <c r="T416" s="395"/>
      <c r="U416" s="396"/>
      <c r="BF416" s="411" t="s">
        <v>1580</v>
      </c>
      <c r="BG416" s="412">
        <v>4</v>
      </c>
      <c r="BH416" s="412">
        <v>5</v>
      </c>
      <c r="BI416" s="412">
        <v>5</v>
      </c>
      <c r="BJ416" s="409" t="e">
        <f>IF(AND('[1]Single Field'!#REF!=[1]Lists!BF416,'[1]Single Field'!#REF!="Drained"),"x",IF(AND('[1]Single Field'!#REF!=[1]Lists!BF416,'[1]Single Field'!#REF!="Undrained"),O,""))</f>
        <v>#REF!</v>
      </c>
      <c r="BK416" s="409" t="str">
        <f>IF(AND('[1]Multi-Field'!$E$3=[1]Lists!BF416,'[1]Multi-Field'!$F$3="Drained"),BI416,IF(AND('[1]Multi-Field'!$E$3=BF416,'[1]Multi-Field'!$F$3="undrained"),BH416,""))</f>
        <v/>
      </c>
      <c r="BL416" s="409" t="str">
        <f>IF(AND('[1]Multi-Field'!$E$4=BF416,'[1]Multi-Field'!$F$4="Drained"),BI416,IF(AND('[1]Multi-Field'!$E$4=BF416,'[1]Multi-Field'!$F$4="undrained"),BH416,""))</f>
        <v/>
      </c>
      <c r="BM416" s="409" t="str">
        <f>IF(AND('[1]Multi-Field'!$E$5=BF416,'[1]Multi-Field'!$F$5="Drained"),BI416,IF(AND('[1]Multi-Field'!$E$5=BF416,'[1]Multi-Field'!$F$5="undrained"),BH416,""))</f>
        <v/>
      </c>
      <c r="BN416" s="409" t="str">
        <f>IF(AND('[1]Multi-Field'!$E$6=BF416,'[1]Multi-Field'!$F$6="Drained"),BI416,IF(AND('[1]Multi-Field'!$E$6=BF416,'[1]Multi-Field'!$F$6="undrained"),BH416,""))</f>
        <v/>
      </c>
      <c r="BO416" s="409" t="str">
        <f>IF(AND('[1]Multi-Field'!$E$7=BF416,'[1]Multi-Field'!$F$7="Drained"),BI416,IF(AND('[1]Multi-Field'!$E$7=BF416,'[1]Multi-Field'!$F$7="undrained"),BH416,""))</f>
        <v/>
      </c>
      <c r="BP416" s="409" t="str">
        <f>IF(AND('[1]Multi-Field'!$E$8=BF416,'[1]Multi-Field'!$F$8="Drained"),BI416,IF(AND('[1]Multi-Field'!$E$8=BF416,'[1]Multi-Field'!$F$8="undrained"),BH416,""))</f>
        <v/>
      </c>
      <c r="BQ416" s="409" t="str">
        <f>IF(AND('[1]Multi-Field'!$E$9=BF416,'[1]Multi-Field'!$F$9="Drained"),BI416,IF(AND('[1]Multi-Field'!$E$9=BF416,'[1]Multi-Field'!$F$9="undrained"),BH416,""))</f>
        <v/>
      </c>
      <c r="BR416" s="409" t="str">
        <f>IF(AND('[1]Multi-Field'!$E$10=BF416,'[1]Multi-Field'!$F$10="Drained"),BI416,IF(AND('[1]Multi-Field'!$E$10=BF416,'[1]Multi-Field'!$F$10="undrained"),BH416,""))</f>
        <v/>
      </c>
      <c r="BS416" s="409" t="str">
        <f>IF(AND('[1]Multi-Field'!$E$11=BF416,'[1]Multi-Field'!$F$11="Drained"),BI416,IF(AND('[1]Multi-Field'!$E$11=BF416,'[1]Multi-Field'!$F$11="undrained"),BH416,""))</f>
        <v/>
      </c>
      <c r="BT416" s="409" t="str">
        <f>IF(AND('[1]Multi-Field'!$E$12=BF416,'[1]Multi-Field'!$F$12="Drained"),BI416,IF(AND('[1]Multi-Field'!$E$12=BF416,'[1]Multi-Field'!$F$12="undrained"),BH416,""))</f>
        <v/>
      </c>
      <c r="BU416" s="409" t="str">
        <f>IF(AND('[1]Multi-Field'!$E$13=BF416,'[1]Multi-Field'!$F$13="Drained"),BI416,IF(AND('[1]Multi-Field'!$E$3=BF416,'[1]Multi-Field'!$F$13="undrained"),BH416,""))</f>
        <v/>
      </c>
      <c r="BV416" s="409" t="str">
        <f>IF(AND('[1]Multi-Field'!$E$14=BF416,'[1]Multi-Field'!$F$14="Drained"),BI416,IF(AND('[1]Multi-Field'!$E$14=BF416,'[1]Multi-Field'!$F$14="undrained"),BH416,""))</f>
        <v/>
      </c>
      <c r="BW416" s="409" t="str">
        <f>IF(AND('[1]Multi-Field'!$E$15=BF416,'[1]Multi-Field'!$F$15="Drained"),BI416,IF(AND('[1]Multi-Field'!$E$15=BF416,'[1]Multi-Field'!$F$15="undrained"),BH416,""))</f>
        <v/>
      </c>
      <c r="BX416" s="409" t="str">
        <f>IF(AND('[1]Multi-Field'!$E$16=[1]Lists!BF416,'[1]Multi-Field'!$F$16="Drained"),BI416,IF(AND('[1]Multi-Field'!$E$16=[1]Lists!BF416,'[1]Multi-Field'!$F$16="undrained"),BH416,""))</f>
        <v/>
      </c>
      <c r="BY416" s="409" t="str">
        <f>IF(AND('[1]Multi-Field'!$E$17=[1]Lists!BF416,'[1]Multi-Field'!$F$17="Drained"),BI416,IF(AND('[1]Multi-Field'!$E$17=[1]Lists!BF416,'[1]Multi-Field'!$F$17="undrained"),BH416,""))</f>
        <v/>
      </c>
      <c r="BZ416" s="409" t="str">
        <f>IF(AND('[1]Multi-Field'!$E$18=[1]Lists!BF416,'[1]Multi-Field'!$F$18="Drained"),BI416,IF(AND('[1]Multi-Field'!$E$18=[1]Lists!BF416,'[1]Multi-Field'!$F$18="undrained"),BH416,""))</f>
        <v/>
      </c>
      <c r="CA416" s="409" t="str">
        <f>IF(AND('[1]Multi-Field'!$E$19=[1]Lists!BF416,'[1]Multi-Field'!$F$19="Drained"),BI416,IF(AND('[1]Multi-Field'!$E$19=[1]Lists!BF416,'[1]Multi-Field'!$F$19="undrained"),BH416,""))</f>
        <v/>
      </c>
      <c r="CB416" s="409" t="str">
        <f>IF(AND('[1]Multi-Field'!$E$20=[1]Lists!BF416,'[1]Multi-Field'!$F$20="Drained"),BI416,IF(AND('[1]Multi-Field'!$E$20=[1]Lists!BF416,'[1]Multi-Field'!$F$20="undrained"),BH416,""))</f>
        <v/>
      </c>
      <c r="CC416" s="409" t="str">
        <f>IF(AND('[1]Multi-Field'!$E$21=[1]Lists!BF416,'[1]Multi-Field'!$F$21="Drained"),BI416,IF(AND('[1]Multi-Field'!$E$21=[1]Lists!BF416,'[1]Multi-Field'!$F$21="undrained"),BH416,""))</f>
        <v/>
      </c>
      <c r="CD416" s="409" t="str">
        <f>IF(AND('[1]Multi-Field'!$E$22=[1]Lists!BF416,'[1]Multi-Field'!$F$22="Drained"),BI416,IF(AND('[1]Multi-Field'!$E$22=[1]Lists!BF416,'[1]Multi-Field'!$F$22="undrained"),BH416,""))</f>
        <v/>
      </c>
      <c r="CE416" s="409" t="str">
        <f>IF(AND('[1]Multi-Field'!$E$23=[1]Lists!BF416,'[1]Multi-Field'!$F$23="Drained"),BI416,IF(AND('[1]Multi-Field'!$E$23=[1]Lists!BF416,'[1]Multi-Field'!$F$23="undrained"),BH416,""))</f>
        <v/>
      </c>
      <c r="CF416" s="409" t="str">
        <f>IF(AND('[1]Multi-Field'!$E$24=[1]Lists!BF416,'[1]Multi-Field'!$F$24="Drained"),BI416,IF(AND('[1]Multi-Field'!$E$24=[1]Lists!BF416,'[1]Multi-Field'!$F$24="undrained"),BH416,""))</f>
        <v/>
      </c>
      <c r="CG416" s="409" t="str">
        <f>IF(AND('[1]Multi-Field'!$E$25=[1]Lists!BF416,'[1]Multi-Field'!$F$25="Drained"),BI416,IF(AND('[1]Multi-Field'!$E$25=[1]Lists!BF416,'[1]Multi-Field'!$F$25="undrained"),BH416,""))</f>
        <v/>
      </c>
      <c r="CH416" s="409" t="str">
        <f>IF(AND('[1]Multi-Field'!$E$26=[1]Lists!BF416,'[1]Multi-Field'!$F$26="Drained"),BI416,IF(AND('[1]Multi-Field'!$E$26=[1]Lists!BF416,'[1]Multi-Field'!$F$26="undrained"),BH416,""))</f>
        <v/>
      </c>
      <c r="CI416" s="409" t="str">
        <f>IF(AND('[1]Multi-Field'!$E$27=[1]Lists!BF416,'[1]Multi-Field'!$F$27="Drained"),BI416,IF(AND('[1]Multi-Field'!$E$27=[1]Lists!BF416,'[1]Multi-Field'!$F$27="undrained"),BH416,""))</f>
        <v/>
      </c>
      <c r="CJ416" s="409" t="str">
        <f>IF(AND('[1]Multi-Field'!$E$28=[1]Lists!BF416,'[1]Multi-Field'!$F$28="Drained"),BI416,IF(AND('[1]Multi-Field'!$E$28=[1]Lists!BF416,'[1]Multi-Field'!$F$28="undrained"),BH416,""))</f>
        <v/>
      </c>
      <c r="CK416" s="409" t="str">
        <f>IF(AND('[1]Multi-Field'!$E$29=[1]Lists!BF416,'[1]Multi-Field'!$F$29="Drained"),BI416,IF(AND('[1]Multi-Field'!$E$29=[1]Lists!BF416,'[1]Multi-Field'!$F$29="undrained"),BH416,""))</f>
        <v/>
      </c>
      <c r="CL416" s="409" t="str">
        <f>IF(AND('[1]Multi-Field'!$E$30=[1]Lists!BF416,'[1]Multi-Field'!$F$30="Drained"),BI416,IF(AND('[1]Multi-Field'!$E$30=[1]Lists!BF416,'[1]Multi-Field'!$F$30="undrained"),BH416,""))</f>
        <v/>
      </c>
      <c r="CM416" s="409" t="str">
        <f>IF(AND('[1]Multi-Field'!$E$31=[1]Lists!BF416,'[1]Multi-Field'!$F$31="Drained"),BI416,IF(AND('[1]Multi-Field'!$E$31=[1]Lists!BF416,'[1]Multi-Field'!$F$31="undrained"),BH416,""))</f>
        <v/>
      </c>
      <c r="CN416" s="409" t="str">
        <f>IF(AND('[1]Multi-Field'!$E$32=[1]Lists!BF416,'[1]Multi-Field'!$F$32="Drained"),BI416,IF(AND('[1]Multi-Field'!$E$32=[1]Lists!BF416,'[1]Multi-Field'!$F$32="undrained"),BH416,""))</f>
        <v/>
      </c>
      <c r="CO416" s="409" t="str">
        <f>IF(AND('[1]Multi-Field'!$E$33=[1]Lists!BF416,'[1]Multi-Field'!$F$33="Drained"),BI416,IF(AND('[1]Multi-Field'!$E$33=[1]Lists!BF416,'[1]Multi-Field'!$F$33="undrained"),BH416,""))</f>
        <v/>
      </c>
      <c r="CP416" s="409" t="str">
        <f>IF(AND('[1]Multi-Field'!$E$34=[1]Lists!BF416,'[1]Multi-Field'!$F$34="Drained"),BI416,IF(AND('[1]Multi-Field'!$E$34=[1]Lists!BF416,'[1]Multi-Field'!$F$34="undrained"),BH416,""))</f>
        <v/>
      </c>
      <c r="CQ416" s="409" t="str">
        <f>IF(AND('[1]Multi-Field'!$E$35=[1]Lists!BF416,'[1]Multi-Field'!$F$35="Drained"),BI416,IF(AND('[1]Multi-Field'!$E$35=[1]Lists!BF416,'[1]Multi-Field'!$F$35="undrained"),BH416,""))</f>
        <v/>
      </c>
      <c r="CR416" s="409" t="str">
        <f>IF(AND('[1]Multi-Field'!$E$36=[1]Lists!BF416,'[1]Multi-Field'!$F$36="Drained"),BI416,IF(AND('[1]Multi-Field'!$E$36=[1]Lists!BF416,'[1]Multi-Field'!$F$36="undrained"),BH416,""))</f>
        <v/>
      </c>
      <c r="CS416" s="409" t="str">
        <f>IF(AND('[1]Multi-Field'!$E$37=[1]Lists!BF416,'[1]Multi-Field'!$F$37="Drained"),BI416,IF(AND('[1]Multi-Field'!$E$37=[1]Lists!BF416,'[1]Multi-Field'!$F$37="undrained"),BH416,""))</f>
        <v/>
      </c>
      <c r="CT416" s="409" t="str">
        <f>IF(AND('[1]Multi-Field'!$E$38=[1]Lists!BF416,'[1]Multi-Field'!$F$38="Drained"),BI416,IF(AND('[1]Multi-Field'!$E$38=[1]Lists!BF416,'[1]Multi-Field'!$F$38="undrained"),BH416,""))</f>
        <v/>
      </c>
      <c r="CU416" s="409" t="str">
        <f>IF(AND('[1]Multi-Field'!$E$39=[1]Lists!BF416,'[1]Multi-Field'!$F$39="Drained"),BI416,IF(AND('[1]Multi-Field'!$E$39=[1]Lists!BF416,'[1]Multi-Field'!$F$39="undrained"),BH416,""))</f>
        <v/>
      </c>
      <c r="CV416" s="409" t="str">
        <f>IF(AND('[1]Multi-Field'!$E$40=[1]Lists!BF416,'[1]Multi-Field'!$F$40="Drained"),BI416,IF(AND('[1]Multi-Field'!$E$40=[1]Lists!BF416,'[1]Multi-Field'!$F$40="undrained"),BH416,""))</f>
        <v/>
      </c>
      <c r="CW416" s="409" t="str">
        <f>IF(AND('[1]Multi-Field'!$E$41=[1]Lists!BF416,'[1]Multi-Field'!$F$40="Drained"),BI416,IF(AND('[1]Multi-Field'!$E$40=[1]Lists!BF416,'[1]Multi-Field'!$F$40="undrained"),BH416,""))</f>
        <v/>
      </c>
      <c r="CX416" s="409" t="str">
        <f>IF(AND('[1]Multi-Field'!$E$42=[1]Lists!BF416,'[1]Multi-Field'!$F$42="Drained"),BI416,IF(AND('[1]Multi-Field'!$E$42=[1]Lists!BF416,'[1]Multi-Field'!$F$42="undrained"),BH416,""))</f>
        <v/>
      </c>
      <c r="CY416" s="409" t="str">
        <f>IF(AND('[1]Multi-Field'!$E$43=[1]Lists!BF416,'[1]Multi-Field'!$F$43="Drained"),BI416,IF(AND('[1]Multi-Field'!$E$43=[1]Lists!BF416,'[1]Multi-Field'!$F$43="undrained"),BH416,""))</f>
        <v/>
      </c>
      <c r="CZ416" s="409" t="str">
        <f>IF(AND('[1]Multi-Field'!$E$44=[1]Lists!BF416,'[1]Multi-Field'!$F$44="Drained"),BI416,IF(AND('[1]Multi-Field'!$E$44=[1]Lists!BF416,'[1]Multi-Field'!$F$44="undrained"),BH416,""))</f>
        <v/>
      </c>
      <c r="DA416" s="409" t="str">
        <f>IF(AND('[1]Multi-Field'!$E$45=[1]Lists!BF416,'[1]Multi-Field'!$F$45="Drained"),BI416,IF(AND('[1]Multi-Field'!$E$45=[1]Lists!BF416,'[1]Multi-Field'!$F$45="undrained"),BH416,""))</f>
        <v/>
      </c>
      <c r="DB416" s="409" t="str">
        <f>IF(AND('[1]Multi-Field'!$E$46=[1]Lists!BF416,'[1]Multi-Field'!$F$46="Drained"),BI416,IF(AND('[1]Multi-Field'!$E$46=[1]Lists!BF416,'[1]Multi-Field'!$F$46="undrained"),BH416,""))</f>
        <v/>
      </c>
      <c r="DC416" s="409" t="str">
        <f>IF(AND('[1]Multi-Field'!$E$47=[1]Lists!BF416,'[1]Multi-Field'!$F$47="Drained"),BI416,IF(AND('[1]Multi-Field'!$E$47=[1]Lists!BF416,'[1]Multi-Field'!$F$47="undrained"),BH416,""))</f>
        <v/>
      </c>
      <c r="DD416" s="409" t="str">
        <f>IF(AND('[1]Multi-Field'!$E$48=[1]Lists!BF416,'[1]Multi-Field'!$F$48="Drained"),BI416,IF(AND('[1]Multi-Field'!$E$48=[1]Lists!BF416,'[1]Multi-Field'!$F$48="undrained"),BH416,""))</f>
        <v/>
      </c>
      <c r="DE416" s="409" t="str">
        <f>IF(AND('[1]Multi-Field'!$E$49=[1]Lists!BF416,'[1]Multi-Field'!$F$49="Drained"),BI416,IF(AND('[1]Multi-Field'!$E$49=[1]Lists!BF416,'[1]Multi-Field'!$F$9="undrained"),BH416,""))</f>
        <v/>
      </c>
      <c r="DF416" s="409" t="str">
        <f>IF(AND('[1]Multi-Field'!$E$50=[1]Lists!BF416,'[1]Multi-Field'!$F$50="Drained"),BI416,IF(AND('[1]Multi-Field'!$E$50=[1]Lists!BF416,'[1]Multi-Field'!$F$50="undrained"),BH416,""))</f>
        <v/>
      </c>
      <c r="DG416" s="409" t="str">
        <f>IF(AND('[1]Multi-Field'!$E$51=[1]Lists!BF416,'[1]Multi-Field'!$F$51="Drained"),BI416,IF(AND('[1]Multi-Field'!$E$51=[1]Lists!BF416,'[1]Multi-Field'!$F$51="undrained"),BH416,""))</f>
        <v/>
      </c>
      <c r="DH416" s="409" t="str">
        <f>IF(AND('[1]Multi-Field'!$E$52=[1]Lists!BF416,'[1]Multi-Field'!$F$52="Drained"),BI416,IF(AND('[1]Multi-Field'!$E$52=[1]Lists!BF416,'[1]Multi-Field'!$F$52="undrained"),BH416,""))</f>
        <v/>
      </c>
      <c r="DI416" s="409" t="str">
        <f>IF(AND('[1]Multi-Field'!$E$53=[1]Lists!BF416,'[1]Multi-Field'!$F$53="Drained"),BI416,IF(AND('[1]Multi-Field'!$E$53=[1]Lists!BF416,'[1]Multi-Field'!$F$53="undrained"),BH416,""))</f>
        <v/>
      </c>
      <c r="DJ416" s="409" t="str">
        <f>IF(AND('[1]Multi-Field'!$E$54=[1]Lists!BF416,'[1]Multi-Field'!$F$54="Drained"),BI416,IF(AND('[1]Multi-Field'!$E$54=[1]Lists!BF416,'[1]Multi-Field'!$F$54="undrained"),BH416,""))</f>
        <v/>
      </c>
      <c r="DK416" s="409" t="str">
        <f>IF(AND('[1]Multi-Field'!$E$55=[1]Lists!BF416,'[1]Multi-Field'!$F$55="Drained"),BI416,IF(AND('[1]Multi-Field'!$E$55=[1]Lists!BF416,'[1]Multi-Field'!$F$55="undrained"),BH416,""))</f>
        <v/>
      </c>
      <c r="DL416" s="409" t="str">
        <f>IF(AND('[1]Multi-Field'!$E$56=[1]Lists!BF416,'[1]Multi-Field'!$F$56="Drained"),BI416,IF(AND('[1]Multi-Field'!$E$56=[1]Lists!BF416,'[1]Multi-Field'!$F$56="undrained"),BH416,""))</f>
        <v/>
      </c>
      <c r="DM416" s="409" t="str">
        <f>IF(AND('[1]Multi-Field'!$E$57=[1]Lists!BF416,'[1]Multi-Field'!$F$57="Drained"),BI416,IF(AND('[1]Multi-Field'!$E$57=[1]Lists!BF416,'[1]Multi-Field'!$F$57="undrained"),BH416,""))</f>
        <v/>
      </c>
      <c r="DN416" s="409" t="str">
        <f>IF(AND('[1]Multi-Field'!$E$58=[1]Lists!BF416,'[1]Multi-Field'!$F$58="Drained"),BI416,IF(AND('[1]Multi-Field'!$E$58=[1]Lists!BF416,'[1]Multi-Field'!$F$58="undrained"),BH416,""))</f>
        <v/>
      </c>
      <c r="DO416" s="409" t="str">
        <f>IF(AND('[1]Multi-Field'!$E$59=[1]Lists!BF416,'[1]Multi-Field'!$F$59="Drained"),BI416,IF(AND('[1]Multi-Field'!$E$59=[1]Lists!BF416,'[1]Multi-Field'!$F$59="undrained"),BH416,""))</f>
        <v/>
      </c>
      <c r="DP416" s="409" t="str">
        <f>IF(AND('[1]Multi-Field'!$E$60=[1]Lists!BF416,'[1]Multi-Field'!$F$60="Drained"),BI416,IF(AND('[1]Multi-Field'!$E$60=[1]Lists!BF416,'[1]Multi-Field'!$F$60="undrained"),BH416,""))</f>
        <v/>
      </c>
      <c r="DQ416" s="409" t="str">
        <f>IF(AND('[1]Multi-Field'!$E$61=[1]Lists!BF416,'[1]Multi-Field'!$F$61="Drained"),BI416,IF(AND('[1]Multi-Field'!$E$61=[1]Lists!BF416,'[1]Multi-Field'!$F$61="undrained"),BH416,""))</f>
        <v/>
      </c>
      <c r="DR416" s="409" t="str">
        <f>IF(AND('[1]Multi-Field'!$E$62=[1]Lists!BF416,'[1]Multi-Field'!$F$62="Drained"),BI416,IF(AND('[1]Multi-Field'!$E$62=[1]Lists!BF416,'[1]Multi-Field'!$F$62="undrained"),BH416,""))</f>
        <v/>
      </c>
      <c r="DS416" s="409" t="str">
        <f>IF(AND('[1]Multi-Field'!$E$63=[1]Lists!BF416,'[1]Multi-Field'!$F$63="Drained"),BI416,IF(AND('[1]Multi-Field'!$E$63=[1]Lists!BF416,'[1]Multi-Field'!$F$63="undrained"),BH416,""))</f>
        <v/>
      </c>
      <c r="DT416" s="409" t="str">
        <f>IF(AND('[1]Multi-Field'!$E$64=[1]Lists!BF416,'[1]Multi-Field'!$F$64="Drained"),BI416,IF(AND('[1]Multi-Field'!$E$64=[1]Lists!BF416,'[1]Multi-Field'!$F$64="undrained"),BH416,""))</f>
        <v/>
      </c>
      <c r="DU416" s="409" t="str">
        <f>IF(AND('[1]Multi-Field'!$E$65=[1]Lists!BF416,'[1]Multi-Field'!$F$65="Drained"),BI416,IF(AND('[1]Multi-Field'!$E$65=[1]Lists!BF416,'[1]Multi-Field'!$F$65="undrained"),BH416,""))</f>
        <v/>
      </c>
      <c r="DV416" s="409" t="str">
        <f>IF(AND('[1]Multi-Field'!$E$66=[1]Lists!BF416,'[1]Multi-Field'!$F$66="Drained"),BI416,IF(AND('[1]Multi-Field'!$E$66=[1]Lists!BF416,'[1]Multi-Field'!$F$66="undrained"),BH416,""))</f>
        <v/>
      </c>
      <c r="DW416" s="409" t="str">
        <f>IF(AND('[1]Multi-Field'!$E$67=[1]Lists!BF416,'[1]Multi-Field'!$F$67="Drained"),BI416,IF(AND('[1]Multi-Field'!$E$67=[1]Lists!BF416,'[1]Multi-Field'!$F$67="undrained"),BH416,""))</f>
        <v/>
      </c>
      <c r="DX416" s="409" t="str">
        <f>IF(AND('[1]Multi-Field'!$E$68=[1]Lists!BF416,'[1]Multi-Field'!$F$68="Drained"),BI416,IF(AND('[1]Multi-Field'!$E$68=[1]Lists!BF416,'[1]Multi-Field'!$F$68="undrained"),BH416,""))</f>
        <v/>
      </c>
      <c r="DY416" s="409" t="str">
        <f>IF(AND('[1]Multi-Field'!$E$69=[1]Lists!BF416,'[1]Multi-Field'!$F$69="Drained"),BI416,IF(AND('[1]Multi-Field'!$E$69=[1]Lists!BF416,'[1]Multi-Field'!$F$69="undrained"),BH416,""))</f>
        <v/>
      </c>
      <c r="DZ416" s="409" t="str">
        <f>IF(AND('[1]Multi-Field'!$E$70=[1]Lists!BF416,'[1]Multi-Field'!$F$70="Drained"),BI416,IF(AND('[1]Multi-Field'!$E$70=[1]Lists!BF416,'[1]Multi-Field'!$F$70="undrained"),BH416,""))</f>
        <v/>
      </c>
      <c r="EA416" s="409" t="str">
        <f>IF(AND('[1]Multi-Field'!$E$71=[1]Lists!BF416,'[1]Multi-Field'!$F$71="Drained"),BI416,IF(AND('[1]Multi-Field'!$E$71=[1]Lists!BF416,'[1]Multi-Field'!$F$71="undrained"),BH416,""))</f>
        <v/>
      </c>
      <c r="EB416" s="409" t="str">
        <f>IF(AND('[1]Multi-Field'!$E$72=[1]Lists!BF416,'[1]Multi-Field'!$F$72="Drained"),BI416,IF(AND('[1]Multi-Field'!$E$72=[1]Lists!BF416,'[1]Multi-Field'!$F$72="undrained"),BH416,""))</f>
        <v/>
      </c>
      <c r="EC416" s="409" t="str">
        <f>IF(AND('[1]Multi-Field'!$E$73=[1]Lists!BF416,'[1]Multi-Field'!$F$73="Drained"),BI416,IF(AND('[1]Multi-Field'!$E$73=[1]Lists!BF416,'[1]Multi-Field'!$F$73="undrained"),BH416,""))</f>
        <v/>
      </c>
      <c r="ED416" s="409" t="str">
        <f>IF(AND('[1]Multi-Field'!$E$74=[1]Lists!BF416,'[1]Multi-Field'!$F$74="Drained"),BI416,IF(AND('[1]Multi-Field'!$E$74=[1]Lists!BF416,'[1]Multi-Field'!$F$74="undrained"),BH416,""))</f>
        <v/>
      </c>
      <c r="EE416" s="409" t="str">
        <f>IF(AND('[1]Multi-Field'!$E$75=[1]Lists!BF416,'[1]Multi-Field'!$F$75="Drained"),BI416,IF(AND('[1]Multi-Field'!$E$75=[1]Lists!BF416,'[1]Multi-Field'!$F$75="undrained"),BH416,""))</f>
        <v/>
      </c>
      <c r="EF416" s="409" t="str">
        <f>IF(AND('[1]Multi-Field'!$E$76=[1]Lists!BF416,'[1]Multi-Field'!$F$76="Drained"),BI416,IF(AND('[1]Multi-Field'!$E$76=[1]Lists!BF416,'[1]Multi-Field'!$F$6="undrained"),BH416,""))</f>
        <v/>
      </c>
      <c r="EG416" s="409" t="str">
        <f>IF(AND('[1]Multi-Field'!$E$77=[1]Lists!BF416,'[1]Multi-Field'!$F$77="Drained"),BI416,IF(AND('[1]Multi-Field'!$E$77=[1]Lists!BF416,'[1]Multi-Field'!$F$77="undrained"),BH416,""))</f>
        <v/>
      </c>
      <c r="EH416" s="409" t="str">
        <f>IF(AND('[1]Multi-Field'!$E$78=[1]Lists!BF416,'[1]Multi-Field'!$F$78="Drained"),BI416,IF(AND('[1]Multi-Field'!$E$78=[1]Lists!BF416,'[1]Multi-Field'!$F$78="undrained"),BH416,""))</f>
        <v/>
      </c>
      <c r="EI416" s="409" t="str">
        <f>IF(AND('[1]Multi-Field'!$E$79=[1]Lists!BF416,'[1]Multi-Field'!$F$79="Drained"),BI416,IF(AND('[1]Multi-Field'!$E$79=[1]Lists!BF416,'[1]Multi-Field'!$F$79="undrained"),BH416,""))</f>
        <v/>
      </c>
      <c r="EJ416" s="409" t="str">
        <f>IF(AND('[1]Multi-Field'!$E$80=[1]Lists!BF416,'[1]Multi-Field'!$F$80="Drained"),BI416,IF(AND('[1]Multi-Field'!$E$80=[1]Lists!BF416,'[1]Multi-Field'!$F$80="undrained"),BH416,""))</f>
        <v/>
      </c>
      <c r="EK416" s="409" t="str">
        <f>IF(AND('[1]Multi-Field'!$E$81=[1]Lists!BF416,'[1]Multi-Field'!$F$81="Drained"),BI416,IF(AND('[1]Multi-Field'!$E$81=[1]Lists!BF416,'[1]Multi-Field'!$F$81="undrained"),BH416,""))</f>
        <v/>
      </c>
      <c r="EL416" s="409" t="str">
        <f>IF(AND('[1]Multi-Field'!$E$82=[1]Lists!BF416,'[1]Multi-Field'!$F$82="Drained"),BI416,IF(AND('[1]Multi-Field'!$E$82=[1]Lists!BF416,'[1]Multi-Field'!$F$82="undrained"),BH416,""))</f>
        <v/>
      </c>
      <c r="EM416" s="409" t="str">
        <f>IF(AND('[1]Multi-Field'!$E$83=[1]Lists!BF416,'[1]Multi-Field'!$F$83="Drained"),BI416,IF(AND('[1]Multi-Field'!$E$83=[1]Lists!BF416,'[1]Multi-Field'!$F$83="undrained"),BH416,""))</f>
        <v/>
      </c>
      <c r="EN416" s="409" t="str">
        <f>IF(AND('[1]Multi-Field'!$E$84=[1]Lists!BF416,'[1]Multi-Field'!$F$84="Drained"),BI416,IF(AND('[1]Multi-Field'!$E$84=[1]Lists!BF416,'[1]Multi-Field'!$F$84="undrained"),BH416,""))</f>
        <v/>
      </c>
      <c r="EO416" s="409" t="str">
        <f>IF(AND('[1]Multi-Field'!$E$85=[1]Lists!BF416,'[1]Multi-Field'!$F$85="Drained"),BI416,IF(AND('[1]Multi-Field'!$E$85=[1]Lists!BF416,'[1]Multi-Field'!$F$85="undrained"),BH416,""))</f>
        <v/>
      </c>
      <c r="EP416" s="409" t="str">
        <f>IF(AND('[1]Multi-Field'!$E$86=[1]Lists!BF416,'[1]Multi-Field'!$F$86="Drained"),BI416,IF(AND('[1]Multi-Field'!$E$86=[1]Lists!BF416,'[1]Multi-Field'!$F$86="undrained"),BH416,""))</f>
        <v/>
      </c>
      <c r="EQ416" s="409" t="str">
        <f>IF(AND('[1]Multi-Field'!$E$87=[1]Lists!BF416,'[1]Multi-Field'!$F$87="Drained"),BI416,IF(AND('[1]Multi-Field'!$E$87=[1]Lists!BF416,'[1]Multi-Field'!$F$87="undrained"),BH416,""))</f>
        <v/>
      </c>
      <c r="ER416" s="409" t="str">
        <f>IF(AND('[1]Multi-Field'!$E$88=[1]Lists!BF416,'[1]Multi-Field'!$F$88="Drained"),BI416,IF(AND('[1]Multi-Field'!$E$88=[1]Lists!BF416,'[1]Multi-Field'!$F$88="undrained"),BH416,""))</f>
        <v/>
      </c>
      <c r="ES416" s="409" t="str">
        <f>IF(AND('[1]Multi-Field'!$E$89=[1]Lists!BF416,'[1]Multi-Field'!$F$89="Drained"),BI416,IF(AND('[1]Multi-Field'!$E$89=[1]Lists!BF416,'[1]Multi-Field'!$F$89="undrained"),BH416,""))</f>
        <v/>
      </c>
      <c r="ET416" s="409" t="str">
        <f>IF(AND('[1]Multi-Field'!$E$90=[1]Lists!BF416,'[1]Multi-Field'!$F$90="Drained"),BI416,IF(AND('[1]Multi-Field'!$E$90=[1]Lists!BF416,'[1]Multi-Field'!$F$90="undrained"),BH416,""))</f>
        <v/>
      </c>
      <c r="EU416" s="409" t="str">
        <f>IF(AND('[1]Multi-Field'!$E$91=[1]Lists!BF416,'[1]Multi-Field'!$F$91="Drained"),BI416,IF(AND('[1]Multi-Field'!$E$91=[1]Lists!BF416,'[1]Multi-Field'!$F$91="undrained"),BH416,""))</f>
        <v/>
      </c>
      <c r="EV416" s="409" t="str">
        <f>IF(AND('[1]Multi-Field'!$E$92=[1]Lists!BF416,'[1]Multi-Field'!$F$92="Drained"),BI416,IF(AND('[1]Multi-Field'!$E$92=[1]Lists!BF416,'[1]Multi-Field'!$F$92="undrained"),BH416,""))</f>
        <v/>
      </c>
      <c r="EW416" s="409" t="str">
        <f>IF(AND('[1]Multi-Field'!$E$93=[1]Lists!BF416,'[1]Multi-Field'!$F$93="Drained"),BI416,IF(AND('[1]Multi-Field'!$E$93=[1]Lists!BF416,'[1]Multi-Field'!$F$93="undrained"),BH416,""))</f>
        <v/>
      </c>
      <c r="EX416" s="409" t="str">
        <f>IF(AND('[1]Multi-Field'!$E$94=[1]Lists!BF416,'[1]Multi-Field'!$F$94="Drained"),BI416,IF(AND('[1]Multi-Field'!$E$94=[1]Lists!BF416,'[1]Multi-Field'!$F$94="undrained"),BH416,""))</f>
        <v/>
      </c>
      <c r="EY416" s="409" t="str">
        <f>IF(AND('[1]Multi-Field'!$E$95=[1]Lists!BF416,'[1]Multi-Field'!$F$95="Drained"),BI416,IF(AND('[1]Multi-Field'!$E$95=[1]Lists!BF416,'[1]Multi-Field'!$F$95="undrained"),BH416,""))</f>
        <v/>
      </c>
      <c r="EZ416" s="409" t="str">
        <f>IF(AND('[1]Multi-Field'!$E$96=[1]Lists!BF416,'[1]Multi-Field'!$F$96="Drained"),BI416,IF(AND('[1]Multi-Field'!$E$96=[1]Lists!BF416,'[1]Multi-Field'!$F$96="undrained"),BH416,""))</f>
        <v/>
      </c>
      <c r="FA416" s="409" t="str">
        <f>IF(AND('[1]Multi-Field'!$E$97=[1]Lists!BF416,'[1]Multi-Field'!$F$97="Drained"),BI416,IF(AND('[1]Multi-Field'!$E$97=[1]Lists!BF416,'[1]Multi-Field'!$F$97="undrained"),BH416,""))</f>
        <v/>
      </c>
      <c r="FB416" s="409" t="str">
        <f>IF(AND('[1]Multi-Field'!$E$98=[1]Lists!BF416,'[1]Multi-Field'!$F$98="Drained"),BI416,IF(AND('[1]Multi-Field'!$E$98=[1]Lists!BF416,'[1]Multi-Field'!$F$98="undrained"),BH416,""))</f>
        <v/>
      </c>
      <c r="FC416" s="409" t="str">
        <f>IF(AND('[1]Multi-Field'!$E$99=[1]Lists!BF416,'[1]Multi-Field'!$F$99="Drained"),BI416,IF(AND('[1]Multi-Field'!$E$99=[1]Lists!BF416,'[1]Multi-Field'!$F$99="undrained"),BH416,""))</f>
        <v/>
      </c>
      <c r="FD416" s="409" t="str">
        <f>IF(AND('[1]Multi-Field'!$E$100=[1]Lists!BF416,'[1]Multi-Field'!$F$100="Drained"),BI416,IF(AND('[1]Multi-Field'!$E$100=[1]Lists!BF416,'[1]Multi-Field'!$F$100="undrained"),BH416,""))</f>
        <v/>
      </c>
      <c r="FE416" s="409" t="str">
        <f>IF(AND('[1]Multi-Field'!$E$101=[1]Lists!BF416,'[1]Multi-Field'!$F$101="Drained"),BI416,IF(AND('[1]Multi-Field'!$E$101=[1]Lists!BF416,'[1]Multi-Field'!$F$101="undrained"),BH416,""))</f>
        <v/>
      </c>
      <c r="FF416" s="409" t="str">
        <f>IF(AND('[1]Multi-Field'!$E$102=[1]Lists!BF416,'[1]Multi-Field'!$F$102="Drained"),BI416,IF(AND('[1]Multi-Field'!$E$102=[1]Lists!BF416,'[1]Multi-Field'!$F$102="undrained"),BH416,""))</f>
        <v/>
      </c>
      <c r="FG416" s="409" t="str">
        <f>IF(AND('[1]Multi-Field'!$E$103=[1]Lists!BF416,'[1]Multi-Field'!$F$103="Drained"),BI416,IF(AND('[1]Multi-Field'!$E$103=[1]Lists!BF416,'[1]Multi-Field'!$F$103="undrained"),BH416,""))</f>
        <v/>
      </c>
      <c r="FH416" s="409" t="str">
        <f>IF(AND('[1]Multi-Field'!$E$104=[1]Lists!BF416,'[1]Multi-Field'!$F$104="Drained"),BI416,IF(AND('[1]Multi-Field'!$E$104=[1]Lists!BF416,'[1]Multi-Field'!$F$104="undrained"),BH416,""))</f>
        <v/>
      </c>
      <c r="FI416" s="409" t="str">
        <f>IF(AND('[1]Multi-Field'!$E$105=[1]Lists!BF416,'[1]Multi-Field'!$F$105="Drained"),BI416,IF(AND('[1]Multi-Field'!$E$105=[1]Lists!BF416,'[1]Multi-Field'!$F$105="undrained"),BH416,""))</f>
        <v/>
      </c>
      <c r="FJ416" s="409" t="str">
        <f>IF(AND('[1]Multi-Field'!$E$106=[1]Lists!BF416,'[1]Multi-Field'!$F$106="Drained"),BI416,IF(AND('[1]Multi-Field'!$E$106=[1]Lists!BF416,'[1]Multi-Field'!$F$106="undrained"),BH416,""))</f>
        <v/>
      </c>
      <c r="FK416" s="409" t="str">
        <f>IF(AND('[1]Multi-Field'!$E$107=[1]Lists!BF416,'[1]Multi-Field'!$F$107="Drained"),BI416,IF(AND('[1]Multi-Field'!$E$107=[1]Lists!BF416,'[1]Multi-Field'!$F$107="undrained"),BH416,""))</f>
        <v/>
      </c>
      <c r="FL416" s="409" t="str">
        <f>IF(AND('[1]Multi-Field'!$E$108=[1]Lists!BF416,'[1]Multi-Field'!$F$108="Drained"),BI416,IF(AND('[1]Multi-Field'!$E$108=[1]Lists!BF416,'[1]Multi-Field'!$F$108="undrained"),BH416,""))</f>
        <v/>
      </c>
      <c r="FM416" s="409" t="str">
        <f>IF(AND('[1]Multi-Field'!$E$109=[1]Lists!BF416,'[1]Multi-Field'!$F$109="Drained"),BI416,IF(AND('[1]Multi-Field'!$E$109=[1]Lists!BF416,'[1]Multi-Field'!$F$109="undrained"),BH416,""))</f>
        <v/>
      </c>
      <c r="FN416" s="409" t="str">
        <f>IF(AND('[1]Multi-Field'!$E$110=[1]Lists!BF416,'[1]Multi-Field'!$F$110="Drained"),BI416,IF(AND('[1]Multi-Field'!$E$110=[1]Lists!BF416,'[1]Multi-Field'!$F$110="undrained"),BH416,""))</f>
        <v/>
      </c>
      <c r="FO416" s="409" t="str">
        <f>IF(AND('[1]Multi-Field'!$E$111=[1]Lists!BF416,'[1]Multi-Field'!$F$111="Drained"),BI416,IF(AND('[1]Multi-Field'!$E$111=[1]Lists!BF416,'[1]Multi-Field'!$F$111="undrained"),BH416,""))</f>
        <v/>
      </c>
      <c r="FP416" s="409" t="str">
        <f>IF(AND('[1]Multi-Field'!$E$112=[1]Lists!BF416,'[1]Multi-Field'!$F$112="Drained"),BI416,IF(AND('[1]Multi-Field'!$E$112=[1]Lists!BF416,'[1]Multi-Field'!$F$112="undrained"),BH416,""))</f>
        <v/>
      </c>
      <c r="FQ416" s="409" t="str">
        <f>IF(AND('[1]Multi-Field'!$E$113=[1]Lists!BF416,'[1]Multi-Field'!$F$113="Drained"),BI416,IF(AND('[1]Multi-Field'!$E$113=[1]Lists!BF416,'[1]Multi-Field'!$F$113="undrained"),BH416,""))</f>
        <v/>
      </c>
      <c r="FR416" s="409" t="str">
        <f>IF(AND('[1]Multi-Field'!$E$114=[1]Lists!BF416,'[1]Multi-Field'!$F$114="Drained"),BI416,IF(AND('[1]Multi-Field'!$E$114=[1]Lists!BF416,'[1]Multi-Field'!$F$114="undrained"),BH416,""))</f>
        <v/>
      </c>
      <c r="FS416" s="409" t="str">
        <f>IF(AND('[1]Multi-Field'!$E$115=[1]Lists!BF416,'[1]Multi-Field'!$F$115="Drained"),BI416,IF(AND('[1]Multi-Field'!$E$115=[1]Lists!BF416,'[1]Multi-Field'!$F$115="undrained"),BH416,""))</f>
        <v/>
      </c>
      <c r="FT416" s="409" t="str">
        <f>IF(AND('[1]Multi-Field'!$E$116=[1]Lists!BF416,'[1]Multi-Field'!$F$116="Drained"),BI416,IF(AND('[1]Multi-Field'!$E$116=[1]Lists!BF416,'[1]Multi-Field'!$F$116="undrained"),BH416,""))</f>
        <v/>
      </c>
      <c r="FU416" s="409" t="str">
        <f>IF(AND('[1]Multi-Field'!$E$117=[1]Lists!BF416,'[1]Multi-Field'!$F$117="Drained"),BI416,IF(AND('[1]Multi-Field'!$E$117=[1]Lists!BF416,'[1]Multi-Field'!$F$117="undrained"),BH416,""))</f>
        <v/>
      </c>
      <c r="FV416" s="409" t="str">
        <f>IF(AND('[1]Multi-Field'!$E$118=[1]Lists!BF416,'[1]Multi-Field'!$F$118="Drained"),BI416,IF(AND('[1]Multi-Field'!$E$118=[1]Lists!BF416,'[1]Multi-Field'!$F$118="undrained"),BH416,""))</f>
        <v/>
      </c>
      <c r="FW416" s="409" t="str">
        <f>IF(AND('[1]Multi-Field'!$E$119=[1]Lists!BF416,'[1]Multi-Field'!$F$119="Drained"),BI416,IF(AND('[1]Multi-Field'!$E$119=[1]Lists!BF416,'[1]Multi-Field'!$F$119="undrained"),BH416,""))</f>
        <v/>
      </c>
      <c r="FX416" s="409" t="str">
        <f>IF(AND('[1]Multi-Field'!$E$120=[1]Lists!BF416,'[1]Multi-Field'!$F$120="Drained"),BI416,IF(AND('[1]Multi-Field'!$E$120=[1]Lists!BF416,'[1]Multi-Field'!$F$120="undrained"),BH416,""))</f>
        <v/>
      </c>
      <c r="GC416" s="4">
        <v>1</v>
      </c>
    </row>
    <row r="417" spans="1:185" ht="13.5" customHeight="1">
      <c r="A417" s="7" t="s">
        <v>503</v>
      </c>
      <c r="B417" s="7"/>
      <c r="C417" s="7"/>
      <c r="D417" s="8">
        <v>55</v>
      </c>
      <c r="E417" s="8">
        <f t="shared" si="60"/>
        <v>57</v>
      </c>
      <c r="F417" s="8">
        <f t="shared" si="61"/>
        <v>58</v>
      </c>
      <c r="G417" s="8">
        <v>60</v>
      </c>
      <c r="H417" s="8">
        <v>70</v>
      </c>
      <c r="I417" s="8">
        <f t="shared" si="64"/>
        <v>73</v>
      </c>
      <c r="J417" s="8">
        <f t="shared" si="65"/>
        <v>77</v>
      </c>
      <c r="K417" s="8">
        <v>80</v>
      </c>
      <c r="L417" s="8">
        <v>60</v>
      </c>
      <c r="M417" s="8">
        <f t="shared" si="62"/>
        <v>65</v>
      </c>
      <c r="N417" s="8">
        <f t="shared" si="63"/>
        <v>70</v>
      </c>
      <c r="O417" s="8">
        <v>75</v>
      </c>
      <c r="P417" s="391">
        <v>392</v>
      </c>
      <c r="Q417" s="394"/>
      <c r="R417" s="395" t="b">
        <f>IF(OR('Multi-Field'!AA394=Lists!$AC$42,'Multi-Field'!AA394=Lists!$AC$43),IF('Multi-Field'!Z394="x",(IF('Multi-Field'!AC394=Lists!$Q$11,Lists!$R$11,IF('Multi-Field'!AC394=Lists!$Q$12,Lists!$R$12,IF('Multi-Field'!AC394=Lists!$Q$13,Lists!$R$13,IF('Multi-Field'!AC394=Lists!$Q$14,Lists!$R$14))))),IF('Multi-Field'!X394="x",(IF('Multi-Field'!AC394=Lists!$Q$11,Lists!$S$11,IF('Multi-Field'!AC394=Lists!$Q$12,Lists!$S$12,IF('Multi-Field'!AC394=Lists!$Q$13,Lists!$S$13,IF('Multi-Field'!AC394=Lists!$Q$14,Lists!$S$14))))),IF('Multi-Field'!V394="x",(IF('Multi-Field'!AC394=Lists!$Q$11,Lists!$T$11,IF('Multi-Field'!AC394=Lists!$Q$12,Lists!$T$12,IF('Multi-Field'!AC394=Lists!$Q$13,Lists!$T$13,IF('Multi-Field'!AC394=Lists!$Q$14,Lists!$T$14))))),0))))</f>
        <v>0</v>
      </c>
      <c r="S417" s="395" t="str">
        <f t="shared" si="66"/>
        <v/>
      </c>
      <c r="T417" s="395"/>
      <c r="U417" s="396"/>
      <c r="BF417" s="411" t="s">
        <v>1581</v>
      </c>
      <c r="BG417" s="412">
        <v>3</v>
      </c>
      <c r="BH417" s="412">
        <v>2</v>
      </c>
      <c r="BI417" s="412">
        <v>3</v>
      </c>
      <c r="BJ417" s="409" t="e">
        <f>IF(AND('[1]Single Field'!#REF!=[1]Lists!BF417,'[1]Single Field'!#REF!="Drained"),"x",IF(AND('[1]Single Field'!#REF!=[1]Lists!BF417,'[1]Single Field'!#REF!="Undrained"),O,""))</f>
        <v>#REF!</v>
      </c>
      <c r="BK417" s="409" t="str">
        <f>IF(AND('[1]Multi-Field'!$E$3=[1]Lists!BF417,'[1]Multi-Field'!$F$3="Drained"),BI417,IF(AND('[1]Multi-Field'!$E$3=BF417,'[1]Multi-Field'!$F$3="undrained"),BH417,""))</f>
        <v/>
      </c>
      <c r="BL417" s="409" t="str">
        <f>IF(AND('[1]Multi-Field'!$E$4=BF417,'[1]Multi-Field'!$F$4="Drained"),BI417,IF(AND('[1]Multi-Field'!$E$4=BF417,'[1]Multi-Field'!$F$4="undrained"),BH417,""))</f>
        <v/>
      </c>
      <c r="BM417" s="409" t="str">
        <f>IF(AND('[1]Multi-Field'!$E$5=BF417,'[1]Multi-Field'!$F$5="Drained"),BI417,IF(AND('[1]Multi-Field'!$E$5=BF417,'[1]Multi-Field'!$F$5="undrained"),BH417,""))</f>
        <v/>
      </c>
      <c r="BN417" s="409" t="str">
        <f>IF(AND('[1]Multi-Field'!$E$6=BF417,'[1]Multi-Field'!$F$6="Drained"),BI417,IF(AND('[1]Multi-Field'!$E$6=BF417,'[1]Multi-Field'!$F$6="undrained"),BH417,""))</f>
        <v/>
      </c>
      <c r="BO417" s="409" t="str">
        <f>IF(AND('[1]Multi-Field'!$E$7=BF417,'[1]Multi-Field'!$F$7="Drained"),BI417,IF(AND('[1]Multi-Field'!$E$7=BF417,'[1]Multi-Field'!$F$7="undrained"),BH417,""))</f>
        <v/>
      </c>
      <c r="BP417" s="409" t="str">
        <f>IF(AND('[1]Multi-Field'!$E$8=BF417,'[1]Multi-Field'!$F$8="Drained"),BI417,IF(AND('[1]Multi-Field'!$E$8=BF417,'[1]Multi-Field'!$F$8="undrained"),BH417,""))</f>
        <v/>
      </c>
      <c r="BQ417" s="409" t="str">
        <f>IF(AND('[1]Multi-Field'!$E$9=BF417,'[1]Multi-Field'!$F$9="Drained"),BI417,IF(AND('[1]Multi-Field'!$E$9=BF417,'[1]Multi-Field'!$F$9="undrained"),BH417,""))</f>
        <v/>
      </c>
      <c r="BR417" s="409" t="str">
        <f>IF(AND('[1]Multi-Field'!$E$10=BF417,'[1]Multi-Field'!$F$10="Drained"),BI417,IF(AND('[1]Multi-Field'!$E$10=BF417,'[1]Multi-Field'!$F$10="undrained"),BH417,""))</f>
        <v/>
      </c>
      <c r="BS417" s="409" t="str">
        <f>IF(AND('[1]Multi-Field'!$E$11=BF417,'[1]Multi-Field'!$F$11="Drained"),BI417,IF(AND('[1]Multi-Field'!$E$11=BF417,'[1]Multi-Field'!$F$11="undrained"),BH417,""))</f>
        <v/>
      </c>
      <c r="BT417" s="409" t="str">
        <f>IF(AND('[1]Multi-Field'!$E$12=BF417,'[1]Multi-Field'!$F$12="Drained"),BI417,IF(AND('[1]Multi-Field'!$E$12=BF417,'[1]Multi-Field'!$F$12="undrained"),BH417,""))</f>
        <v/>
      </c>
      <c r="BU417" s="409" t="str">
        <f>IF(AND('[1]Multi-Field'!$E$13=BF417,'[1]Multi-Field'!$F$13="Drained"),BI417,IF(AND('[1]Multi-Field'!$E$3=BF417,'[1]Multi-Field'!$F$13="undrained"),BH417,""))</f>
        <v/>
      </c>
      <c r="BV417" s="409" t="str">
        <f>IF(AND('[1]Multi-Field'!$E$14=BF417,'[1]Multi-Field'!$F$14="Drained"),BI417,IF(AND('[1]Multi-Field'!$E$14=BF417,'[1]Multi-Field'!$F$14="undrained"),BH417,""))</f>
        <v/>
      </c>
      <c r="BW417" s="409" t="str">
        <f>IF(AND('[1]Multi-Field'!$E$15=BF417,'[1]Multi-Field'!$F$15="Drained"),BI417,IF(AND('[1]Multi-Field'!$E$15=BF417,'[1]Multi-Field'!$F$15="undrained"),BH417,""))</f>
        <v/>
      </c>
      <c r="BX417" s="409" t="str">
        <f>IF(AND('[1]Multi-Field'!$E$16=[1]Lists!BF417,'[1]Multi-Field'!$F$16="Drained"),BI417,IF(AND('[1]Multi-Field'!$E$16=[1]Lists!BF417,'[1]Multi-Field'!$F$16="undrained"),BH417,""))</f>
        <v/>
      </c>
      <c r="BY417" s="409" t="str">
        <f>IF(AND('[1]Multi-Field'!$E$17=[1]Lists!BF417,'[1]Multi-Field'!$F$17="Drained"),BI417,IF(AND('[1]Multi-Field'!$E$17=[1]Lists!BF417,'[1]Multi-Field'!$F$17="undrained"),BH417,""))</f>
        <v/>
      </c>
      <c r="BZ417" s="409" t="str">
        <f>IF(AND('[1]Multi-Field'!$E$18=[1]Lists!BF417,'[1]Multi-Field'!$F$18="Drained"),BI417,IF(AND('[1]Multi-Field'!$E$18=[1]Lists!BF417,'[1]Multi-Field'!$F$18="undrained"),BH417,""))</f>
        <v/>
      </c>
      <c r="CA417" s="409" t="str">
        <f>IF(AND('[1]Multi-Field'!$E$19=[1]Lists!BF417,'[1]Multi-Field'!$F$19="Drained"),BI417,IF(AND('[1]Multi-Field'!$E$19=[1]Lists!BF417,'[1]Multi-Field'!$F$19="undrained"),BH417,""))</f>
        <v/>
      </c>
      <c r="CB417" s="409" t="str">
        <f>IF(AND('[1]Multi-Field'!$E$20=[1]Lists!BF417,'[1]Multi-Field'!$F$20="Drained"),BI417,IF(AND('[1]Multi-Field'!$E$20=[1]Lists!BF417,'[1]Multi-Field'!$F$20="undrained"),BH417,""))</f>
        <v/>
      </c>
      <c r="CC417" s="409" t="str">
        <f>IF(AND('[1]Multi-Field'!$E$21=[1]Lists!BF417,'[1]Multi-Field'!$F$21="Drained"),BI417,IF(AND('[1]Multi-Field'!$E$21=[1]Lists!BF417,'[1]Multi-Field'!$F$21="undrained"),BH417,""))</f>
        <v/>
      </c>
      <c r="CD417" s="409" t="str">
        <f>IF(AND('[1]Multi-Field'!$E$22=[1]Lists!BF417,'[1]Multi-Field'!$F$22="Drained"),BI417,IF(AND('[1]Multi-Field'!$E$22=[1]Lists!BF417,'[1]Multi-Field'!$F$22="undrained"),BH417,""))</f>
        <v/>
      </c>
      <c r="CE417" s="409" t="str">
        <f>IF(AND('[1]Multi-Field'!$E$23=[1]Lists!BF417,'[1]Multi-Field'!$F$23="Drained"),BI417,IF(AND('[1]Multi-Field'!$E$23=[1]Lists!BF417,'[1]Multi-Field'!$F$23="undrained"),BH417,""))</f>
        <v/>
      </c>
      <c r="CF417" s="409" t="str">
        <f>IF(AND('[1]Multi-Field'!$E$24=[1]Lists!BF417,'[1]Multi-Field'!$F$24="Drained"),BI417,IF(AND('[1]Multi-Field'!$E$24=[1]Lists!BF417,'[1]Multi-Field'!$F$24="undrained"),BH417,""))</f>
        <v/>
      </c>
      <c r="CG417" s="409" t="str">
        <f>IF(AND('[1]Multi-Field'!$E$25=[1]Lists!BF417,'[1]Multi-Field'!$F$25="Drained"),BI417,IF(AND('[1]Multi-Field'!$E$25=[1]Lists!BF417,'[1]Multi-Field'!$F$25="undrained"),BH417,""))</f>
        <v/>
      </c>
      <c r="CH417" s="409" t="str">
        <f>IF(AND('[1]Multi-Field'!$E$26=[1]Lists!BF417,'[1]Multi-Field'!$F$26="Drained"),BI417,IF(AND('[1]Multi-Field'!$E$26=[1]Lists!BF417,'[1]Multi-Field'!$F$26="undrained"),BH417,""))</f>
        <v/>
      </c>
      <c r="CI417" s="409" t="str">
        <f>IF(AND('[1]Multi-Field'!$E$27=[1]Lists!BF417,'[1]Multi-Field'!$F$27="Drained"),BI417,IF(AND('[1]Multi-Field'!$E$27=[1]Lists!BF417,'[1]Multi-Field'!$F$27="undrained"),BH417,""))</f>
        <v/>
      </c>
      <c r="CJ417" s="409" t="str">
        <f>IF(AND('[1]Multi-Field'!$E$28=[1]Lists!BF417,'[1]Multi-Field'!$F$28="Drained"),BI417,IF(AND('[1]Multi-Field'!$E$28=[1]Lists!BF417,'[1]Multi-Field'!$F$28="undrained"),BH417,""))</f>
        <v/>
      </c>
      <c r="CK417" s="409" t="str">
        <f>IF(AND('[1]Multi-Field'!$E$29=[1]Lists!BF417,'[1]Multi-Field'!$F$29="Drained"),BI417,IF(AND('[1]Multi-Field'!$E$29=[1]Lists!BF417,'[1]Multi-Field'!$F$29="undrained"),BH417,""))</f>
        <v/>
      </c>
      <c r="CL417" s="409" t="str">
        <f>IF(AND('[1]Multi-Field'!$E$30=[1]Lists!BF417,'[1]Multi-Field'!$F$30="Drained"),BI417,IF(AND('[1]Multi-Field'!$E$30=[1]Lists!BF417,'[1]Multi-Field'!$F$30="undrained"),BH417,""))</f>
        <v/>
      </c>
      <c r="CM417" s="409" t="str">
        <f>IF(AND('[1]Multi-Field'!$E$31=[1]Lists!BF417,'[1]Multi-Field'!$F$31="Drained"),BI417,IF(AND('[1]Multi-Field'!$E$31=[1]Lists!BF417,'[1]Multi-Field'!$F$31="undrained"),BH417,""))</f>
        <v/>
      </c>
      <c r="CN417" s="409" t="str">
        <f>IF(AND('[1]Multi-Field'!$E$32=[1]Lists!BF417,'[1]Multi-Field'!$F$32="Drained"),BI417,IF(AND('[1]Multi-Field'!$E$32=[1]Lists!BF417,'[1]Multi-Field'!$F$32="undrained"),BH417,""))</f>
        <v/>
      </c>
      <c r="CO417" s="409" t="str">
        <f>IF(AND('[1]Multi-Field'!$E$33=[1]Lists!BF417,'[1]Multi-Field'!$F$33="Drained"),BI417,IF(AND('[1]Multi-Field'!$E$33=[1]Lists!BF417,'[1]Multi-Field'!$F$33="undrained"),BH417,""))</f>
        <v/>
      </c>
      <c r="CP417" s="409" t="str">
        <f>IF(AND('[1]Multi-Field'!$E$34=[1]Lists!BF417,'[1]Multi-Field'!$F$34="Drained"),BI417,IF(AND('[1]Multi-Field'!$E$34=[1]Lists!BF417,'[1]Multi-Field'!$F$34="undrained"),BH417,""))</f>
        <v/>
      </c>
      <c r="CQ417" s="409" t="str">
        <f>IF(AND('[1]Multi-Field'!$E$35=[1]Lists!BF417,'[1]Multi-Field'!$F$35="Drained"),BI417,IF(AND('[1]Multi-Field'!$E$35=[1]Lists!BF417,'[1]Multi-Field'!$F$35="undrained"),BH417,""))</f>
        <v/>
      </c>
      <c r="CR417" s="409" t="str">
        <f>IF(AND('[1]Multi-Field'!$E$36=[1]Lists!BF417,'[1]Multi-Field'!$F$36="Drained"),BI417,IF(AND('[1]Multi-Field'!$E$36=[1]Lists!BF417,'[1]Multi-Field'!$F$36="undrained"),BH417,""))</f>
        <v/>
      </c>
      <c r="CS417" s="409" t="str">
        <f>IF(AND('[1]Multi-Field'!$E$37=[1]Lists!BF417,'[1]Multi-Field'!$F$37="Drained"),BI417,IF(AND('[1]Multi-Field'!$E$37=[1]Lists!BF417,'[1]Multi-Field'!$F$37="undrained"),BH417,""))</f>
        <v/>
      </c>
      <c r="CT417" s="409" t="str">
        <f>IF(AND('[1]Multi-Field'!$E$38=[1]Lists!BF417,'[1]Multi-Field'!$F$38="Drained"),BI417,IF(AND('[1]Multi-Field'!$E$38=[1]Lists!BF417,'[1]Multi-Field'!$F$38="undrained"),BH417,""))</f>
        <v/>
      </c>
      <c r="CU417" s="409" t="str">
        <f>IF(AND('[1]Multi-Field'!$E$39=[1]Lists!BF417,'[1]Multi-Field'!$F$39="Drained"),BI417,IF(AND('[1]Multi-Field'!$E$39=[1]Lists!BF417,'[1]Multi-Field'!$F$39="undrained"),BH417,""))</f>
        <v/>
      </c>
      <c r="CV417" s="409" t="str">
        <f>IF(AND('[1]Multi-Field'!$E$40=[1]Lists!BF417,'[1]Multi-Field'!$F$40="Drained"),BI417,IF(AND('[1]Multi-Field'!$E$40=[1]Lists!BF417,'[1]Multi-Field'!$F$40="undrained"),BH417,""))</f>
        <v/>
      </c>
      <c r="CW417" s="409" t="str">
        <f>IF(AND('[1]Multi-Field'!$E$41=[1]Lists!BF417,'[1]Multi-Field'!$F$40="Drained"),BI417,IF(AND('[1]Multi-Field'!$E$40=[1]Lists!BF417,'[1]Multi-Field'!$F$40="undrained"),BH417,""))</f>
        <v/>
      </c>
      <c r="CX417" s="409" t="str">
        <f>IF(AND('[1]Multi-Field'!$E$42=[1]Lists!BF417,'[1]Multi-Field'!$F$42="Drained"),BI417,IF(AND('[1]Multi-Field'!$E$42=[1]Lists!BF417,'[1]Multi-Field'!$F$42="undrained"),BH417,""))</f>
        <v/>
      </c>
      <c r="CY417" s="409" t="str">
        <f>IF(AND('[1]Multi-Field'!$E$43=[1]Lists!BF417,'[1]Multi-Field'!$F$43="Drained"),BI417,IF(AND('[1]Multi-Field'!$E$43=[1]Lists!BF417,'[1]Multi-Field'!$F$43="undrained"),BH417,""))</f>
        <v/>
      </c>
      <c r="CZ417" s="409" t="str">
        <f>IF(AND('[1]Multi-Field'!$E$44=[1]Lists!BF417,'[1]Multi-Field'!$F$44="Drained"),BI417,IF(AND('[1]Multi-Field'!$E$44=[1]Lists!BF417,'[1]Multi-Field'!$F$44="undrained"),BH417,""))</f>
        <v/>
      </c>
      <c r="DA417" s="409" t="str">
        <f>IF(AND('[1]Multi-Field'!$E$45=[1]Lists!BF417,'[1]Multi-Field'!$F$45="Drained"),BI417,IF(AND('[1]Multi-Field'!$E$45=[1]Lists!BF417,'[1]Multi-Field'!$F$45="undrained"),BH417,""))</f>
        <v/>
      </c>
      <c r="DB417" s="409" t="str">
        <f>IF(AND('[1]Multi-Field'!$E$46=[1]Lists!BF417,'[1]Multi-Field'!$F$46="Drained"),BI417,IF(AND('[1]Multi-Field'!$E$46=[1]Lists!BF417,'[1]Multi-Field'!$F$46="undrained"),BH417,""))</f>
        <v/>
      </c>
      <c r="DC417" s="409" t="str">
        <f>IF(AND('[1]Multi-Field'!$E$47=[1]Lists!BF417,'[1]Multi-Field'!$F$47="Drained"),BI417,IF(AND('[1]Multi-Field'!$E$47=[1]Lists!BF417,'[1]Multi-Field'!$F$47="undrained"),BH417,""))</f>
        <v/>
      </c>
      <c r="DD417" s="409" t="str">
        <f>IF(AND('[1]Multi-Field'!$E$48=[1]Lists!BF417,'[1]Multi-Field'!$F$48="Drained"),BI417,IF(AND('[1]Multi-Field'!$E$48=[1]Lists!BF417,'[1]Multi-Field'!$F$48="undrained"),BH417,""))</f>
        <v/>
      </c>
      <c r="DE417" s="409" t="str">
        <f>IF(AND('[1]Multi-Field'!$E$49=[1]Lists!BF417,'[1]Multi-Field'!$F$49="Drained"),BI417,IF(AND('[1]Multi-Field'!$E$49=[1]Lists!BF417,'[1]Multi-Field'!$F$9="undrained"),BH417,""))</f>
        <v/>
      </c>
      <c r="DF417" s="409" t="str">
        <f>IF(AND('[1]Multi-Field'!$E$50=[1]Lists!BF417,'[1]Multi-Field'!$F$50="Drained"),BI417,IF(AND('[1]Multi-Field'!$E$50=[1]Lists!BF417,'[1]Multi-Field'!$F$50="undrained"),BH417,""))</f>
        <v/>
      </c>
      <c r="DG417" s="409" t="str">
        <f>IF(AND('[1]Multi-Field'!$E$51=[1]Lists!BF417,'[1]Multi-Field'!$F$51="Drained"),BI417,IF(AND('[1]Multi-Field'!$E$51=[1]Lists!BF417,'[1]Multi-Field'!$F$51="undrained"),BH417,""))</f>
        <v/>
      </c>
      <c r="DH417" s="409" t="str">
        <f>IF(AND('[1]Multi-Field'!$E$52=[1]Lists!BF417,'[1]Multi-Field'!$F$52="Drained"),BI417,IF(AND('[1]Multi-Field'!$E$52=[1]Lists!BF417,'[1]Multi-Field'!$F$52="undrained"),BH417,""))</f>
        <v/>
      </c>
      <c r="DI417" s="409" t="str">
        <f>IF(AND('[1]Multi-Field'!$E$53=[1]Lists!BF417,'[1]Multi-Field'!$F$53="Drained"),BI417,IF(AND('[1]Multi-Field'!$E$53=[1]Lists!BF417,'[1]Multi-Field'!$F$53="undrained"),BH417,""))</f>
        <v/>
      </c>
      <c r="DJ417" s="409" t="str">
        <f>IF(AND('[1]Multi-Field'!$E$54=[1]Lists!BF417,'[1]Multi-Field'!$F$54="Drained"),BI417,IF(AND('[1]Multi-Field'!$E$54=[1]Lists!BF417,'[1]Multi-Field'!$F$54="undrained"),BH417,""))</f>
        <v/>
      </c>
      <c r="DK417" s="409" t="str">
        <f>IF(AND('[1]Multi-Field'!$E$55=[1]Lists!BF417,'[1]Multi-Field'!$F$55="Drained"),BI417,IF(AND('[1]Multi-Field'!$E$55=[1]Lists!BF417,'[1]Multi-Field'!$F$55="undrained"),BH417,""))</f>
        <v/>
      </c>
      <c r="DL417" s="409" t="str">
        <f>IF(AND('[1]Multi-Field'!$E$56=[1]Lists!BF417,'[1]Multi-Field'!$F$56="Drained"),BI417,IF(AND('[1]Multi-Field'!$E$56=[1]Lists!BF417,'[1]Multi-Field'!$F$56="undrained"),BH417,""))</f>
        <v/>
      </c>
      <c r="DM417" s="409" t="str">
        <f>IF(AND('[1]Multi-Field'!$E$57=[1]Lists!BF417,'[1]Multi-Field'!$F$57="Drained"),BI417,IF(AND('[1]Multi-Field'!$E$57=[1]Lists!BF417,'[1]Multi-Field'!$F$57="undrained"),BH417,""))</f>
        <v/>
      </c>
      <c r="DN417" s="409" t="str">
        <f>IF(AND('[1]Multi-Field'!$E$58=[1]Lists!BF417,'[1]Multi-Field'!$F$58="Drained"),BI417,IF(AND('[1]Multi-Field'!$E$58=[1]Lists!BF417,'[1]Multi-Field'!$F$58="undrained"),BH417,""))</f>
        <v/>
      </c>
      <c r="DO417" s="409" t="str">
        <f>IF(AND('[1]Multi-Field'!$E$59=[1]Lists!BF417,'[1]Multi-Field'!$F$59="Drained"),BI417,IF(AND('[1]Multi-Field'!$E$59=[1]Lists!BF417,'[1]Multi-Field'!$F$59="undrained"),BH417,""))</f>
        <v/>
      </c>
      <c r="DP417" s="409" t="str">
        <f>IF(AND('[1]Multi-Field'!$E$60=[1]Lists!BF417,'[1]Multi-Field'!$F$60="Drained"),BI417,IF(AND('[1]Multi-Field'!$E$60=[1]Lists!BF417,'[1]Multi-Field'!$F$60="undrained"),BH417,""))</f>
        <v/>
      </c>
      <c r="DQ417" s="409" t="str">
        <f>IF(AND('[1]Multi-Field'!$E$61=[1]Lists!BF417,'[1]Multi-Field'!$F$61="Drained"),BI417,IF(AND('[1]Multi-Field'!$E$61=[1]Lists!BF417,'[1]Multi-Field'!$F$61="undrained"),BH417,""))</f>
        <v/>
      </c>
      <c r="DR417" s="409" t="str">
        <f>IF(AND('[1]Multi-Field'!$E$62=[1]Lists!BF417,'[1]Multi-Field'!$F$62="Drained"),BI417,IF(AND('[1]Multi-Field'!$E$62=[1]Lists!BF417,'[1]Multi-Field'!$F$62="undrained"),BH417,""))</f>
        <v/>
      </c>
      <c r="DS417" s="409" t="str">
        <f>IF(AND('[1]Multi-Field'!$E$63=[1]Lists!BF417,'[1]Multi-Field'!$F$63="Drained"),BI417,IF(AND('[1]Multi-Field'!$E$63=[1]Lists!BF417,'[1]Multi-Field'!$F$63="undrained"),BH417,""))</f>
        <v/>
      </c>
      <c r="DT417" s="409" t="str">
        <f>IF(AND('[1]Multi-Field'!$E$64=[1]Lists!BF417,'[1]Multi-Field'!$F$64="Drained"),BI417,IF(AND('[1]Multi-Field'!$E$64=[1]Lists!BF417,'[1]Multi-Field'!$F$64="undrained"),BH417,""))</f>
        <v/>
      </c>
      <c r="DU417" s="409" t="str">
        <f>IF(AND('[1]Multi-Field'!$E$65=[1]Lists!BF417,'[1]Multi-Field'!$F$65="Drained"),BI417,IF(AND('[1]Multi-Field'!$E$65=[1]Lists!BF417,'[1]Multi-Field'!$F$65="undrained"),BH417,""))</f>
        <v/>
      </c>
      <c r="DV417" s="409" t="str">
        <f>IF(AND('[1]Multi-Field'!$E$66=[1]Lists!BF417,'[1]Multi-Field'!$F$66="Drained"),BI417,IF(AND('[1]Multi-Field'!$E$66=[1]Lists!BF417,'[1]Multi-Field'!$F$66="undrained"),BH417,""))</f>
        <v/>
      </c>
      <c r="DW417" s="409" t="str">
        <f>IF(AND('[1]Multi-Field'!$E$67=[1]Lists!BF417,'[1]Multi-Field'!$F$67="Drained"),BI417,IF(AND('[1]Multi-Field'!$E$67=[1]Lists!BF417,'[1]Multi-Field'!$F$67="undrained"),BH417,""))</f>
        <v/>
      </c>
      <c r="DX417" s="409" t="str">
        <f>IF(AND('[1]Multi-Field'!$E$68=[1]Lists!BF417,'[1]Multi-Field'!$F$68="Drained"),BI417,IF(AND('[1]Multi-Field'!$E$68=[1]Lists!BF417,'[1]Multi-Field'!$F$68="undrained"),BH417,""))</f>
        <v/>
      </c>
      <c r="DY417" s="409" t="str">
        <f>IF(AND('[1]Multi-Field'!$E$69=[1]Lists!BF417,'[1]Multi-Field'!$F$69="Drained"),BI417,IF(AND('[1]Multi-Field'!$E$69=[1]Lists!BF417,'[1]Multi-Field'!$F$69="undrained"),BH417,""))</f>
        <v/>
      </c>
      <c r="DZ417" s="409" t="str">
        <f>IF(AND('[1]Multi-Field'!$E$70=[1]Lists!BF417,'[1]Multi-Field'!$F$70="Drained"),BI417,IF(AND('[1]Multi-Field'!$E$70=[1]Lists!BF417,'[1]Multi-Field'!$F$70="undrained"),BH417,""))</f>
        <v/>
      </c>
      <c r="EA417" s="409" t="str">
        <f>IF(AND('[1]Multi-Field'!$E$71=[1]Lists!BF417,'[1]Multi-Field'!$F$71="Drained"),BI417,IF(AND('[1]Multi-Field'!$E$71=[1]Lists!BF417,'[1]Multi-Field'!$F$71="undrained"),BH417,""))</f>
        <v/>
      </c>
      <c r="EB417" s="409" t="str">
        <f>IF(AND('[1]Multi-Field'!$E$72=[1]Lists!BF417,'[1]Multi-Field'!$F$72="Drained"),BI417,IF(AND('[1]Multi-Field'!$E$72=[1]Lists!BF417,'[1]Multi-Field'!$F$72="undrained"),BH417,""))</f>
        <v/>
      </c>
      <c r="EC417" s="409" t="str">
        <f>IF(AND('[1]Multi-Field'!$E$73=[1]Lists!BF417,'[1]Multi-Field'!$F$73="Drained"),BI417,IF(AND('[1]Multi-Field'!$E$73=[1]Lists!BF417,'[1]Multi-Field'!$F$73="undrained"),BH417,""))</f>
        <v/>
      </c>
      <c r="ED417" s="409" t="str">
        <f>IF(AND('[1]Multi-Field'!$E$74=[1]Lists!BF417,'[1]Multi-Field'!$F$74="Drained"),BI417,IF(AND('[1]Multi-Field'!$E$74=[1]Lists!BF417,'[1]Multi-Field'!$F$74="undrained"),BH417,""))</f>
        <v/>
      </c>
      <c r="EE417" s="409" t="str">
        <f>IF(AND('[1]Multi-Field'!$E$75=[1]Lists!BF417,'[1]Multi-Field'!$F$75="Drained"),BI417,IF(AND('[1]Multi-Field'!$E$75=[1]Lists!BF417,'[1]Multi-Field'!$F$75="undrained"),BH417,""))</f>
        <v/>
      </c>
      <c r="EF417" s="409" t="str">
        <f>IF(AND('[1]Multi-Field'!$E$76=[1]Lists!BF417,'[1]Multi-Field'!$F$76="Drained"),BI417,IF(AND('[1]Multi-Field'!$E$76=[1]Lists!BF417,'[1]Multi-Field'!$F$6="undrained"),BH417,""))</f>
        <v/>
      </c>
      <c r="EG417" s="409" t="str">
        <f>IF(AND('[1]Multi-Field'!$E$77=[1]Lists!BF417,'[1]Multi-Field'!$F$77="Drained"),BI417,IF(AND('[1]Multi-Field'!$E$77=[1]Lists!BF417,'[1]Multi-Field'!$F$77="undrained"),BH417,""))</f>
        <v/>
      </c>
      <c r="EH417" s="409" t="str">
        <f>IF(AND('[1]Multi-Field'!$E$78=[1]Lists!BF417,'[1]Multi-Field'!$F$78="Drained"),BI417,IF(AND('[1]Multi-Field'!$E$78=[1]Lists!BF417,'[1]Multi-Field'!$F$78="undrained"),BH417,""))</f>
        <v/>
      </c>
      <c r="EI417" s="409" t="str">
        <f>IF(AND('[1]Multi-Field'!$E$79=[1]Lists!BF417,'[1]Multi-Field'!$F$79="Drained"),BI417,IF(AND('[1]Multi-Field'!$E$79=[1]Lists!BF417,'[1]Multi-Field'!$F$79="undrained"),BH417,""))</f>
        <v/>
      </c>
      <c r="EJ417" s="409" t="str">
        <f>IF(AND('[1]Multi-Field'!$E$80=[1]Lists!BF417,'[1]Multi-Field'!$F$80="Drained"),BI417,IF(AND('[1]Multi-Field'!$E$80=[1]Lists!BF417,'[1]Multi-Field'!$F$80="undrained"),BH417,""))</f>
        <v/>
      </c>
      <c r="EK417" s="409" t="str">
        <f>IF(AND('[1]Multi-Field'!$E$81=[1]Lists!BF417,'[1]Multi-Field'!$F$81="Drained"),BI417,IF(AND('[1]Multi-Field'!$E$81=[1]Lists!BF417,'[1]Multi-Field'!$F$81="undrained"),BH417,""))</f>
        <v/>
      </c>
      <c r="EL417" s="409" t="str">
        <f>IF(AND('[1]Multi-Field'!$E$82=[1]Lists!BF417,'[1]Multi-Field'!$F$82="Drained"),BI417,IF(AND('[1]Multi-Field'!$E$82=[1]Lists!BF417,'[1]Multi-Field'!$F$82="undrained"),BH417,""))</f>
        <v/>
      </c>
      <c r="EM417" s="409" t="str">
        <f>IF(AND('[1]Multi-Field'!$E$83=[1]Lists!BF417,'[1]Multi-Field'!$F$83="Drained"),BI417,IF(AND('[1]Multi-Field'!$E$83=[1]Lists!BF417,'[1]Multi-Field'!$F$83="undrained"),BH417,""))</f>
        <v/>
      </c>
      <c r="EN417" s="409" t="str">
        <f>IF(AND('[1]Multi-Field'!$E$84=[1]Lists!BF417,'[1]Multi-Field'!$F$84="Drained"),BI417,IF(AND('[1]Multi-Field'!$E$84=[1]Lists!BF417,'[1]Multi-Field'!$F$84="undrained"),BH417,""))</f>
        <v/>
      </c>
      <c r="EO417" s="409" t="str">
        <f>IF(AND('[1]Multi-Field'!$E$85=[1]Lists!BF417,'[1]Multi-Field'!$F$85="Drained"),BI417,IF(AND('[1]Multi-Field'!$E$85=[1]Lists!BF417,'[1]Multi-Field'!$F$85="undrained"),BH417,""))</f>
        <v/>
      </c>
      <c r="EP417" s="409" t="str">
        <f>IF(AND('[1]Multi-Field'!$E$86=[1]Lists!BF417,'[1]Multi-Field'!$F$86="Drained"),BI417,IF(AND('[1]Multi-Field'!$E$86=[1]Lists!BF417,'[1]Multi-Field'!$F$86="undrained"),BH417,""))</f>
        <v/>
      </c>
      <c r="EQ417" s="409" t="str">
        <f>IF(AND('[1]Multi-Field'!$E$87=[1]Lists!BF417,'[1]Multi-Field'!$F$87="Drained"),BI417,IF(AND('[1]Multi-Field'!$E$87=[1]Lists!BF417,'[1]Multi-Field'!$F$87="undrained"),BH417,""))</f>
        <v/>
      </c>
      <c r="ER417" s="409" t="str">
        <f>IF(AND('[1]Multi-Field'!$E$88=[1]Lists!BF417,'[1]Multi-Field'!$F$88="Drained"),BI417,IF(AND('[1]Multi-Field'!$E$88=[1]Lists!BF417,'[1]Multi-Field'!$F$88="undrained"),BH417,""))</f>
        <v/>
      </c>
      <c r="ES417" s="409" t="str">
        <f>IF(AND('[1]Multi-Field'!$E$89=[1]Lists!BF417,'[1]Multi-Field'!$F$89="Drained"),BI417,IF(AND('[1]Multi-Field'!$E$89=[1]Lists!BF417,'[1]Multi-Field'!$F$89="undrained"),BH417,""))</f>
        <v/>
      </c>
      <c r="ET417" s="409" t="str">
        <f>IF(AND('[1]Multi-Field'!$E$90=[1]Lists!BF417,'[1]Multi-Field'!$F$90="Drained"),BI417,IF(AND('[1]Multi-Field'!$E$90=[1]Lists!BF417,'[1]Multi-Field'!$F$90="undrained"),BH417,""))</f>
        <v/>
      </c>
      <c r="EU417" s="409" t="str">
        <f>IF(AND('[1]Multi-Field'!$E$91=[1]Lists!BF417,'[1]Multi-Field'!$F$91="Drained"),BI417,IF(AND('[1]Multi-Field'!$E$91=[1]Lists!BF417,'[1]Multi-Field'!$F$91="undrained"),BH417,""))</f>
        <v/>
      </c>
      <c r="EV417" s="409" t="str">
        <f>IF(AND('[1]Multi-Field'!$E$92=[1]Lists!BF417,'[1]Multi-Field'!$F$92="Drained"),BI417,IF(AND('[1]Multi-Field'!$E$92=[1]Lists!BF417,'[1]Multi-Field'!$F$92="undrained"),BH417,""))</f>
        <v/>
      </c>
      <c r="EW417" s="409" t="str">
        <f>IF(AND('[1]Multi-Field'!$E$93=[1]Lists!BF417,'[1]Multi-Field'!$F$93="Drained"),BI417,IF(AND('[1]Multi-Field'!$E$93=[1]Lists!BF417,'[1]Multi-Field'!$F$93="undrained"),BH417,""))</f>
        <v/>
      </c>
      <c r="EX417" s="409" t="str">
        <f>IF(AND('[1]Multi-Field'!$E$94=[1]Lists!BF417,'[1]Multi-Field'!$F$94="Drained"),BI417,IF(AND('[1]Multi-Field'!$E$94=[1]Lists!BF417,'[1]Multi-Field'!$F$94="undrained"),BH417,""))</f>
        <v/>
      </c>
      <c r="EY417" s="409" t="str">
        <f>IF(AND('[1]Multi-Field'!$E$95=[1]Lists!BF417,'[1]Multi-Field'!$F$95="Drained"),BI417,IF(AND('[1]Multi-Field'!$E$95=[1]Lists!BF417,'[1]Multi-Field'!$F$95="undrained"),BH417,""))</f>
        <v/>
      </c>
      <c r="EZ417" s="409" t="str">
        <f>IF(AND('[1]Multi-Field'!$E$96=[1]Lists!BF417,'[1]Multi-Field'!$F$96="Drained"),BI417,IF(AND('[1]Multi-Field'!$E$96=[1]Lists!BF417,'[1]Multi-Field'!$F$96="undrained"),BH417,""))</f>
        <v/>
      </c>
      <c r="FA417" s="409" t="str">
        <f>IF(AND('[1]Multi-Field'!$E$97=[1]Lists!BF417,'[1]Multi-Field'!$F$97="Drained"),BI417,IF(AND('[1]Multi-Field'!$E$97=[1]Lists!BF417,'[1]Multi-Field'!$F$97="undrained"),BH417,""))</f>
        <v/>
      </c>
      <c r="FB417" s="409" t="str">
        <f>IF(AND('[1]Multi-Field'!$E$98=[1]Lists!BF417,'[1]Multi-Field'!$F$98="Drained"),BI417,IF(AND('[1]Multi-Field'!$E$98=[1]Lists!BF417,'[1]Multi-Field'!$F$98="undrained"),BH417,""))</f>
        <v/>
      </c>
      <c r="FC417" s="409" t="str">
        <f>IF(AND('[1]Multi-Field'!$E$99=[1]Lists!BF417,'[1]Multi-Field'!$F$99="Drained"),BI417,IF(AND('[1]Multi-Field'!$E$99=[1]Lists!BF417,'[1]Multi-Field'!$F$99="undrained"),BH417,""))</f>
        <v/>
      </c>
      <c r="FD417" s="409" t="str">
        <f>IF(AND('[1]Multi-Field'!$E$100=[1]Lists!BF417,'[1]Multi-Field'!$F$100="Drained"),BI417,IF(AND('[1]Multi-Field'!$E$100=[1]Lists!BF417,'[1]Multi-Field'!$F$100="undrained"),BH417,""))</f>
        <v/>
      </c>
      <c r="FE417" s="409" t="str">
        <f>IF(AND('[1]Multi-Field'!$E$101=[1]Lists!BF417,'[1]Multi-Field'!$F$101="Drained"),BI417,IF(AND('[1]Multi-Field'!$E$101=[1]Lists!BF417,'[1]Multi-Field'!$F$101="undrained"),BH417,""))</f>
        <v/>
      </c>
      <c r="FF417" s="409" t="str">
        <f>IF(AND('[1]Multi-Field'!$E$102=[1]Lists!BF417,'[1]Multi-Field'!$F$102="Drained"),BI417,IF(AND('[1]Multi-Field'!$E$102=[1]Lists!BF417,'[1]Multi-Field'!$F$102="undrained"),BH417,""))</f>
        <v/>
      </c>
      <c r="FG417" s="409" t="str">
        <f>IF(AND('[1]Multi-Field'!$E$103=[1]Lists!BF417,'[1]Multi-Field'!$F$103="Drained"),BI417,IF(AND('[1]Multi-Field'!$E$103=[1]Lists!BF417,'[1]Multi-Field'!$F$103="undrained"),BH417,""))</f>
        <v/>
      </c>
      <c r="FH417" s="409" t="str">
        <f>IF(AND('[1]Multi-Field'!$E$104=[1]Lists!BF417,'[1]Multi-Field'!$F$104="Drained"),BI417,IF(AND('[1]Multi-Field'!$E$104=[1]Lists!BF417,'[1]Multi-Field'!$F$104="undrained"),BH417,""))</f>
        <v/>
      </c>
      <c r="FI417" s="409" t="str">
        <f>IF(AND('[1]Multi-Field'!$E$105=[1]Lists!BF417,'[1]Multi-Field'!$F$105="Drained"),BI417,IF(AND('[1]Multi-Field'!$E$105=[1]Lists!BF417,'[1]Multi-Field'!$F$105="undrained"),BH417,""))</f>
        <v/>
      </c>
      <c r="FJ417" s="409" t="str">
        <f>IF(AND('[1]Multi-Field'!$E$106=[1]Lists!BF417,'[1]Multi-Field'!$F$106="Drained"),BI417,IF(AND('[1]Multi-Field'!$E$106=[1]Lists!BF417,'[1]Multi-Field'!$F$106="undrained"),BH417,""))</f>
        <v/>
      </c>
      <c r="FK417" s="409" t="str">
        <f>IF(AND('[1]Multi-Field'!$E$107=[1]Lists!BF417,'[1]Multi-Field'!$F$107="Drained"),BI417,IF(AND('[1]Multi-Field'!$E$107=[1]Lists!BF417,'[1]Multi-Field'!$F$107="undrained"),BH417,""))</f>
        <v/>
      </c>
      <c r="FL417" s="409" t="str">
        <f>IF(AND('[1]Multi-Field'!$E$108=[1]Lists!BF417,'[1]Multi-Field'!$F$108="Drained"),BI417,IF(AND('[1]Multi-Field'!$E$108=[1]Lists!BF417,'[1]Multi-Field'!$F$108="undrained"),BH417,""))</f>
        <v/>
      </c>
      <c r="FM417" s="409" t="str">
        <f>IF(AND('[1]Multi-Field'!$E$109=[1]Lists!BF417,'[1]Multi-Field'!$F$109="Drained"),BI417,IF(AND('[1]Multi-Field'!$E$109=[1]Lists!BF417,'[1]Multi-Field'!$F$109="undrained"),BH417,""))</f>
        <v/>
      </c>
      <c r="FN417" s="409" t="str">
        <f>IF(AND('[1]Multi-Field'!$E$110=[1]Lists!BF417,'[1]Multi-Field'!$F$110="Drained"),BI417,IF(AND('[1]Multi-Field'!$E$110=[1]Lists!BF417,'[1]Multi-Field'!$F$110="undrained"),BH417,""))</f>
        <v/>
      </c>
      <c r="FO417" s="409" t="str">
        <f>IF(AND('[1]Multi-Field'!$E$111=[1]Lists!BF417,'[1]Multi-Field'!$F$111="Drained"),BI417,IF(AND('[1]Multi-Field'!$E$111=[1]Lists!BF417,'[1]Multi-Field'!$F$111="undrained"),BH417,""))</f>
        <v/>
      </c>
      <c r="FP417" s="409" t="str">
        <f>IF(AND('[1]Multi-Field'!$E$112=[1]Lists!BF417,'[1]Multi-Field'!$F$112="Drained"),BI417,IF(AND('[1]Multi-Field'!$E$112=[1]Lists!BF417,'[1]Multi-Field'!$F$112="undrained"),BH417,""))</f>
        <v/>
      </c>
      <c r="FQ417" s="409" t="str">
        <f>IF(AND('[1]Multi-Field'!$E$113=[1]Lists!BF417,'[1]Multi-Field'!$F$113="Drained"),BI417,IF(AND('[1]Multi-Field'!$E$113=[1]Lists!BF417,'[1]Multi-Field'!$F$113="undrained"),BH417,""))</f>
        <v/>
      </c>
      <c r="FR417" s="409" t="str">
        <f>IF(AND('[1]Multi-Field'!$E$114=[1]Lists!BF417,'[1]Multi-Field'!$F$114="Drained"),BI417,IF(AND('[1]Multi-Field'!$E$114=[1]Lists!BF417,'[1]Multi-Field'!$F$114="undrained"),BH417,""))</f>
        <v/>
      </c>
      <c r="FS417" s="409" t="str">
        <f>IF(AND('[1]Multi-Field'!$E$115=[1]Lists!BF417,'[1]Multi-Field'!$F$115="Drained"),BI417,IF(AND('[1]Multi-Field'!$E$115=[1]Lists!BF417,'[1]Multi-Field'!$F$115="undrained"),BH417,""))</f>
        <v/>
      </c>
      <c r="FT417" s="409" t="str">
        <f>IF(AND('[1]Multi-Field'!$E$116=[1]Lists!BF417,'[1]Multi-Field'!$F$116="Drained"),BI417,IF(AND('[1]Multi-Field'!$E$116=[1]Lists!BF417,'[1]Multi-Field'!$F$116="undrained"),BH417,""))</f>
        <v/>
      </c>
      <c r="FU417" s="409" t="str">
        <f>IF(AND('[1]Multi-Field'!$E$117=[1]Lists!BF417,'[1]Multi-Field'!$F$117="Drained"),BI417,IF(AND('[1]Multi-Field'!$E$117=[1]Lists!BF417,'[1]Multi-Field'!$F$117="undrained"),BH417,""))</f>
        <v/>
      </c>
      <c r="FV417" s="409" t="str">
        <f>IF(AND('[1]Multi-Field'!$E$118=[1]Lists!BF417,'[1]Multi-Field'!$F$118="Drained"),BI417,IF(AND('[1]Multi-Field'!$E$118=[1]Lists!BF417,'[1]Multi-Field'!$F$118="undrained"),BH417,""))</f>
        <v/>
      </c>
      <c r="FW417" s="409" t="str">
        <f>IF(AND('[1]Multi-Field'!$E$119=[1]Lists!BF417,'[1]Multi-Field'!$F$119="Drained"),BI417,IF(AND('[1]Multi-Field'!$E$119=[1]Lists!BF417,'[1]Multi-Field'!$F$119="undrained"),BH417,""))</f>
        <v/>
      </c>
      <c r="FX417" s="409" t="str">
        <f>IF(AND('[1]Multi-Field'!$E$120=[1]Lists!BF417,'[1]Multi-Field'!$F$120="Drained"),BI417,IF(AND('[1]Multi-Field'!$E$120=[1]Lists!BF417,'[1]Multi-Field'!$F$120="undrained"),BH417,""))</f>
        <v/>
      </c>
      <c r="GC417" s="4">
        <v>1</v>
      </c>
    </row>
    <row r="418" spans="1:185" ht="13.5" customHeight="1">
      <c r="A418" s="7" t="s">
        <v>504</v>
      </c>
      <c r="B418" s="7"/>
      <c r="C418" s="7"/>
      <c r="D418" s="8">
        <v>55</v>
      </c>
      <c r="E418" s="8">
        <f t="shared" si="60"/>
        <v>58</v>
      </c>
      <c r="F418" s="8">
        <f t="shared" si="61"/>
        <v>62</v>
      </c>
      <c r="G418" s="8">
        <v>65</v>
      </c>
      <c r="H418" s="8">
        <v>90</v>
      </c>
      <c r="I418" s="8">
        <f t="shared" si="64"/>
        <v>103</v>
      </c>
      <c r="J418" s="8">
        <f t="shared" si="65"/>
        <v>117</v>
      </c>
      <c r="K418" s="8">
        <v>130</v>
      </c>
      <c r="L418" s="8">
        <v>60</v>
      </c>
      <c r="M418" s="8">
        <f t="shared" si="62"/>
        <v>90</v>
      </c>
      <c r="N418" s="8">
        <f t="shared" si="63"/>
        <v>120</v>
      </c>
      <c r="O418" s="8">
        <v>150</v>
      </c>
      <c r="P418" s="391">
        <v>393</v>
      </c>
      <c r="Q418" s="394"/>
      <c r="R418" s="395" t="b">
        <f>IF(OR('Multi-Field'!AA395=Lists!$AC$42,'Multi-Field'!AA395=Lists!$AC$43),IF('Multi-Field'!Z395="x",(IF('Multi-Field'!AC395=Lists!$Q$11,Lists!$R$11,IF('Multi-Field'!AC395=Lists!$Q$12,Lists!$R$12,IF('Multi-Field'!AC395=Lists!$Q$13,Lists!$R$13,IF('Multi-Field'!AC395=Lists!$Q$14,Lists!$R$14))))),IF('Multi-Field'!X395="x",(IF('Multi-Field'!AC395=Lists!$Q$11,Lists!$S$11,IF('Multi-Field'!AC395=Lists!$Q$12,Lists!$S$12,IF('Multi-Field'!AC395=Lists!$Q$13,Lists!$S$13,IF('Multi-Field'!AC395=Lists!$Q$14,Lists!$S$14))))),IF('Multi-Field'!V395="x",(IF('Multi-Field'!AC395=Lists!$Q$11,Lists!$T$11,IF('Multi-Field'!AC395=Lists!$Q$12,Lists!$T$12,IF('Multi-Field'!AC395=Lists!$Q$13,Lists!$T$13,IF('Multi-Field'!AC395=Lists!$Q$14,Lists!$T$14))))),0))))</f>
        <v>0</v>
      </c>
      <c r="S418" s="395" t="str">
        <f t="shared" si="66"/>
        <v/>
      </c>
      <c r="T418" s="395"/>
      <c r="U418" s="396"/>
      <c r="BF418" s="411" t="s">
        <v>1582</v>
      </c>
      <c r="BG418" s="412">
        <v>6</v>
      </c>
      <c r="BH418" s="412">
        <v>2.5</v>
      </c>
      <c r="BI418" s="412">
        <v>3.5</v>
      </c>
      <c r="BJ418" s="409" t="e">
        <f>IF(AND('[1]Single Field'!#REF!=[1]Lists!BF418,'[1]Single Field'!#REF!="Drained"),"x",IF(AND('[1]Single Field'!#REF!=[1]Lists!BF418,'[1]Single Field'!#REF!="Undrained"),O,""))</f>
        <v>#REF!</v>
      </c>
      <c r="BK418" s="409" t="str">
        <f>IF(AND('[1]Multi-Field'!$E$3=[1]Lists!BF418,'[1]Multi-Field'!$F$3="Drained"),BI418,IF(AND('[1]Multi-Field'!$E$3=BF418,'[1]Multi-Field'!$F$3="undrained"),BH418,""))</f>
        <v/>
      </c>
      <c r="BL418" s="409" t="str">
        <f>IF(AND('[1]Multi-Field'!$E$4=BF418,'[1]Multi-Field'!$F$4="Drained"),BI418,IF(AND('[1]Multi-Field'!$E$4=BF418,'[1]Multi-Field'!$F$4="undrained"),BH418,""))</f>
        <v/>
      </c>
      <c r="BM418" s="409" t="str">
        <f>IF(AND('[1]Multi-Field'!$E$5=BF418,'[1]Multi-Field'!$F$5="Drained"),BI418,IF(AND('[1]Multi-Field'!$E$5=BF418,'[1]Multi-Field'!$F$5="undrained"),BH418,""))</f>
        <v/>
      </c>
      <c r="BN418" s="409" t="str">
        <f>IF(AND('[1]Multi-Field'!$E$6=BF418,'[1]Multi-Field'!$F$6="Drained"),BI418,IF(AND('[1]Multi-Field'!$E$6=BF418,'[1]Multi-Field'!$F$6="undrained"),BH418,""))</f>
        <v/>
      </c>
      <c r="BO418" s="409" t="str">
        <f>IF(AND('[1]Multi-Field'!$E$7=BF418,'[1]Multi-Field'!$F$7="Drained"),BI418,IF(AND('[1]Multi-Field'!$E$7=BF418,'[1]Multi-Field'!$F$7="undrained"),BH418,""))</f>
        <v/>
      </c>
      <c r="BP418" s="409" t="str">
        <f>IF(AND('[1]Multi-Field'!$E$8=BF418,'[1]Multi-Field'!$F$8="Drained"),BI418,IF(AND('[1]Multi-Field'!$E$8=BF418,'[1]Multi-Field'!$F$8="undrained"),BH418,""))</f>
        <v/>
      </c>
      <c r="BQ418" s="409" t="str">
        <f>IF(AND('[1]Multi-Field'!$E$9=BF418,'[1]Multi-Field'!$F$9="Drained"),BI418,IF(AND('[1]Multi-Field'!$E$9=BF418,'[1]Multi-Field'!$F$9="undrained"),BH418,""))</f>
        <v/>
      </c>
      <c r="BR418" s="409" t="str">
        <f>IF(AND('[1]Multi-Field'!$E$10=BF418,'[1]Multi-Field'!$F$10="Drained"),BI418,IF(AND('[1]Multi-Field'!$E$10=BF418,'[1]Multi-Field'!$F$10="undrained"),BH418,""))</f>
        <v/>
      </c>
      <c r="BS418" s="409" t="str">
        <f>IF(AND('[1]Multi-Field'!$E$11=BF418,'[1]Multi-Field'!$F$11="Drained"),BI418,IF(AND('[1]Multi-Field'!$E$11=BF418,'[1]Multi-Field'!$F$11="undrained"),BH418,""))</f>
        <v/>
      </c>
      <c r="BT418" s="409" t="str">
        <f>IF(AND('[1]Multi-Field'!$E$12=BF418,'[1]Multi-Field'!$F$12="Drained"),BI418,IF(AND('[1]Multi-Field'!$E$12=BF418,'[1]Multi-Field'!$F$12="undrained"),BH418,""))</f>
        <v/>
      </c>
      <c r="BU418" s="409" t="str">
        <f>IF(AND('[1]Multi-Field'!$E$13=BF418,'[1]Multi-Field'!$F$13="Drained"),BI418,IF(AND('[1]Multi-Field'!$E$3=BF418,'[1]Multi-Field'!$F$13="undrained"),BH418,""))</f>
        <v/>
      </c>
      <c r="BV418" s="409" t="str">
        <f>IF(AND('[1]Multi-Field'!$E$14=BF418,'[1]Multi-Field'!$F$14="Drained"),BI418,IF(AND('[1]Multi-Field'!$E$14=BF418,'[1]Multi-Field'!$F$14="undrained"),BH418,""))</f>
        <v/>
      </c>
      <c r="BW418" s="409" t="str">
        <f>IF(AND('[1]Multi-Field'!$E$15=BF418,'[1]Multi-Field'!$F$15="Drained"),BI418,IF(AND('[1]Multi-Field'!$E$15=BF418,'[1]Multi-Field'!$F$15="undrained"),BH418,""))</f>
        <v/>
      </c>
      <c r="BX418" s="409" t="str">
        <f>IF(AND('[1]Multi-Field'!$E$16=[1]Lists!BF418,'[1]Multi-Field'!$F$16="Drained"),BI418,IF(AND('[1]Multi-Field'!$E$16=[1]Lists!BF418,'[1]Multi-Field'!$F$16="undrained"),BH418,""))</f>
        <v/>
      </c>
      <c r="BY418" s="409" t="str">
        <f>IF(AND('[1]Multi-Field'!$E$17=[1]Lists!BF418,'[1]Multi-Field'!$F$17="Drained"),BI418,IF(AND('[1]Multi-Field'!$E$17=[1]Lists!BF418,'[1]Multi-Field'!$F$17="undrained"),BH418,""))</f>
        <v/>
      </c>
      <c r="BZ418" s="409" t="str">
        <f>IF(AND('[1]Multi-Field'!$E$18=[1]Lists!BF418,'[1]Multi-Field'!$F$18="Drained"),BI418,IF(AND('[1]Multi-Field'!$E$18=[1]Lists!BF418,'[1]Multi-Field'!$F$18="undrained"),BH418,""))</f>
        <v/>
      </c>
      <c r="CA418" s="409" t="str">
        <f>IF(AND('[1]Multi-Field'!$E$19=[1]Lists!BF418,'[1]Multi-Field'!$F$19="Drained"),BI418,IF(AND('[1]Multi-Field'!$E$19=[1]Lists!BF418,'[1]Multi-Field'!$F$19="undrained"),BH418,""))</f>
        <v/>
      </c>
      <c r="CB418" s="409" t="str">
        <f>IF(AND('[1]Multi-Field'!$E$20=[1]Lists!BF418,'[1]Multi-Field'!$F$20="Drained"),BI418,IF(AND('[1]Multi-Field'!$E$20=[1]Lists!BF418,'[1]Multi-Field'!$F$20="undrained"),BH418,""))</f>
        <v/>
      </c>
      <c r="CC418" s="409" t="str">
        <f>IF(AND('[1]Multi-Field'!$E$21=[1]Lists!BF418,'[1]Multi-Field'!$F$21="Drained"),BI418,IF(AND('[1]Multi-Field'!$E$21=[1]Lists!BF418,'[1]Multi-Field'!$F$21="undrained"),BH418,""))</f>
        <v/>
      </c>
      <c r="CD418" s="409" t="str">
        <f>IF(AND('[1]Multi-Field'!$E$22=[1]Lists!BF418,'[1]Multi-Field'!$F$22="Drained"),BI418,IF(AND('[1]Multi-Field'!$E$22=[1]Lists!BF418,'[1]Multi-Field'!$F$22="undrained"),BH418,""))</f>
        <v/>
      </c>
      <c r="CE418" s="409" t="str">
        <f>IF(AND('[1]Multi-Field'!$E$23=[1]Lists!BF418,'[1]Multi-Field'!$F$23="Drained"),BI418,IF(AND('[1]Multi-Field'!$E$23=[1]Lists!BF418,'[1]Multi-Field'!$F$23="undrained"),BH418,""))</f>
        <v/>
      </c>
      <c r="CF418" s="409" t="str">
        <f>IF(AND('[1]Multi-Field'!$E$24=[1]Lists!BF418,'[1]Multi-Field'!$F$24="Drained"),BI418,IF(AND('[1]Multi-Field'!$E$24=[1]Lists!BF418,'[1]Multi-Field'!$F$24="undrained"),BH418,""))</f>
        <v/>
      </c>
      <c r="CG418" s="409" t="str">
        <f>IF(AND('[1]Multi-Field'!$E$25=[1]Lists!BF418,'[1]Multi-Field'!$F$25="Drained"),BI418,IF(AND('[1]Multi-Field'!$E$25=[1]Lists!BF418,'[1]Multi-Field'!$F$25="undrained"),BH418,""))</f>
        <v/>
      </c>
      <c r="CH418" s="409" t="str">
        <f>IF(AND('[1]Multi-Field'!$E$26=[1]Lists!BF418,'[1]Multi-Field'!$F$26="Drained"),BI418,IF(AND('[1]Multi-Field'!$E$26=[1]Lists!BF418,'[1]Multi-Field'!$F$26="undrained"),BH418,""))</f>
        <v/>
      </c>
      <c r="CI418" s="409" t="str">
        <f>IF(AND('[1]Multi-Field'!$E$27=[1]Lists!BF418,'[1]Multi-Field'!$F$27="Drained"),BI418,IF(AND('[1]Multi-Field'!$E$27=[1]Lists!BF418,'[1]Multi-Field'!$F$27="undrained"),BH418,""))</f>
        <v/>
      </c>
      <c r="CJ418" s="409" t="str">
        <f>IF(AND('[1]Multi-Field'!$E$28=[1]Lists!BF418,'[1]Multi-Field'!$F$28="Drained"),BI418,IF(AND('[1]Multi-Field'!$E$28=[1]Lists!BF418,'[1]Multi-Field'!$F$28="undrained"),BH418,""))</f>
        <v/>
      </c>
      <c r="CK418" s="409" t="str">
        <f>IF(AND('[1]Multi-Field'!$E$29=[1]Lists!BF418,'[1]Multi-Field'!$F$29="Drained"),BI418,IF(AND('[1]Multi-Field'!$E$29=[1]Lists!BF418,'[1]Multi-Field'!$F$29="undrained"),BH418,""))</f>
        <v/>
      </c>
      <c r="CL418" s="409" t="str">
        <f>IF(AND('[1]Multi-Field'!$E$30=[1]Lists!BF418,'[1]Multi-Field'!$F$30="Drained"),BI418,IF(AND('[1]Multi-Field'!$E$30=[1]Lists!BF418,'[1]Multi-Field'!$F$30="undrained"),BH418,""))</f>
        <v/>
      </c>
      <c r="CM418" s="409" t="str">
        <f>IF(AND('[1]Multi-Field'!$E$31=[1]Lists!BF418,'[1]Multi-Field'!$F$31="Drained"),BI418,IF(AND('[1]Multi-Field'!$E$31=[1]Lists!BF418,'[1]Multi-Field'!$F$31="undrained"),BH418,""))</f>
        <v/>
      </c>
      <c r="CN418" s="409" t="str">
        <f>IF(AND('[1]Multi-Field'!$E$32=[1]Lists!BF418,'[1]Multi-Field'!$F$32="Drained"),BI418,IF(AND('[1]Multi-Field'!$E$32=[1]Lists!BF418,'[1]Multi-Field'!$F$32="undrained"),BH418,""))</f>
        <v/>
      </c>
      <c r="CO418" s="409" t="str">
        <f>IF(AND('[1]Multi-Field'!$E$33=[1]Lists!BF418,'[1]Multi-Field'!$F$33="Drained"),BI418,IF(AND('[1]Multi-Field'!$E$33=[1]Lists!BF418,'[1]Multi-Field'!$F$33="undrained"),BH418,""))</f>
        <v/>
      </c>
      <c r="CP418" s="409" t="str">
        <f>IF(AND('[1]Multi-Field'!$E$34=[1]Lists!BF418,'[1]Multi-Field'!$F$34="Drained"),BI418,IF(AND('[1]Multi-Field'!$E$34=[1]Lists!BF418,'[1]Multi-Field'!$F$34="undrained"),BH418,""))</f>
        <v/>
      </c>
      <c r="CQ418" s="409" t="str">
        <f>IF(AND('[1]Multi-Field'!$E$35=[1]Lists!BF418,'[1]Multi-Field'!$F$35="Drained"),BI418,IF(AND('[1]Multi-Field'!$E$35=[1]Lists!BF418,'[1]Multi-Field'!$F$35="undrained"),BH418,""))</f>
        <v/>
      </c>
      <c r="CR418" s="409" t="str">
        <f>IF(AND('[1]Multi-Field'!$E$36=[1]Lists!BF418,'[1]Multi-Field'!$F$36="Drained"),BI418,IF(AND('[1]Multi-Field'!$E$36=[1]Lists!BF418,'[1]Multi-Field'!$F$36="undrained"),BH418,""))</f>
        <v/>
      </c>
      <c r="CS418" s="409" t="str">
        <f>IF(AND('[1]Multi-Field'!$E$37=[1]Lists!BF418,'[1]Multi-Field'!$F$37="Drained"),BI418,IF(AND('[1]Multi-Field'!$E$37=[1]Lists!BF418,'[1]Multi-Field'!$F$37="undrained"),BH418,""))</f>
        <v/>
      </c>
      <c r="CT418" s="409" t="str">
        <f>IF(AND('[1]Multi-Field'!$E$38=[1]Lists!BF418,'[1]Multi-Field'!$F$38="Drained"),BI418,IF(AND('[1]Multi-Field'!$E$38=[1]Lists!BF418,'[1]Multi-Field'!$F$38="undrained"),BH418,""))</f>
        <v/>
      </c>
      <c r="CU418" s="409" t="str">
        <f>IF(AND('[1]Multi-Field'!$E$39=[1]Lists!BF418,'[1]Multi-Field'!$F$39="Drained"),BI418,IF(AND('[1]Multi-Field'!$E$39=[1]Lists!BF418,'[1]Multi-Field'!$F$39="undrained"),BH418,""))</f>
        <v/>
      </c>
      <c r="CV418" s="409" t="str">
        <f>IF(AND('[1]Multi-Field'!$E$40=[1]Lists!BF418,'[1]Multi-Field'!$F$40="Drained"),BI418,IF(AND('[1]Multi-Field'!$E$40=[1]Lists!BF418,'[1]Multi-Field'!$F$40="undrained"),BH418,""))</f>
        <v/>
      </c>
      <c r="CW418" s="409" t="str">
        <f>IF(AND('[1]Multi-Field'!$E$41=[1]Lists!BF418,'[1]Multi-Field'!$F$40="Drained"),BI418,IF(AND('[1]Multi-Field'!$E$40=[1]Lists!BF418,'[1]Multi-Field'!$F$40="undrained"),BH418,""))</f>
        <v/>
      </c>
      <c r="CX418" s="409" t="str">
        <f>IF(AND('[1]Multi-Field'!$E$42=[1]Lists!BF418,'[1]Multi-Field'!$F$42="Drained"),BI418,IF(AND('[1]Multi-Field'!$E$42=[1]Lists!BF418,'[1]Multi-Field'!$F$42="undrained"),BH418,""))</f>
        <v/>
      </c>
      <c r="CY418" s="409" t="str">
        <f>IF(AND('[1]Multi-Field'!$E$43=[1]Lists!BF418,'[1]Multi-Field'!$F$43="Drained"),BI418,IF(AND('[1]Multi-Field'!$E$43=[1]Lists!BF418,'[1]Multi-Field'!$F$43="undrained"),BH418,""))</f>
        <v/>
      </c>
      <c r="CZ418" s="409" t="str">
        <f>IF(AND('[1]Multi-Field'!$E$44=[1]Lists!BF418,'[1]Multi-Field'!$F$44="Drained"),BI418,IF(AND('[1]Multi-Field'!$E$44=[1]Lists!BF418,'[1]Multi-Field'!$F$44="undrained"),BH418,""))</f>
        <v/>
      </c>
      <c r="DA418" s="409" t="str">
        <f>IF(AND('[1]Multi-Field'!$E$45=[1]Lists!BF418,'[1]Multi-Field'!$F$45="Drained"),BI418,IF(AND('[1]Multi-Field'!$E$45=[1]Lists!BF418,'[1]Multi-Field'!$F$45="undrained"),BH418,""))</f>
        <v/>
      </c>
      <c r="DB418" s="409" t="str">
        <f>IF(AND('[1]Multi-Field'!$E$46=[1]Lists!BF418,'[1]Multi-Field'!$F$46="Drained"),BI418,IF(AND('[1]Multi-Field'!$E$46=[1]Lists!BF418,'[1]Multi-Field'!$F$46="undrained"),BH418,""))</f>
        <v/>
      </c>
      <c r="DC418" s="409" t="str">
        <f>IF(AND('[1]Multi-Field'!$E$47=[1]Lists!BF418,'[1]Multi-Field'!$F$47="Drained"),BI418,IF(AND('[1]Multi-Field'!$E$47=[1]Lists!BF418,'[1]Multi-Field'!$F$47="undrained"),BH418,""))</f>
        <v/>
      </c>
      <c r="DD418" s="409" t="str">
        <f>IF(AND('[1]Multi-Field'!$E$48=[1]Lists!BF418,'[1]Multi-Field'!$F$48="Drained"),BI418,IF(AND('[1]Multi-Field'!$E$48=[1]Lists!BF418,'[1]Multi-Field'!$F$48="undrained"),BH418,""))</f>
        <v/>
      </c>
      <c r="DE418" s="409" t="str">
        <f>IF(AND('[1]Multi-Field'!$E$49=[1]Lists!BF418,'[1]Multi-Field'!$F$49="Drained"),BI418,IF(AND('[1]Multi-Field'!$E$49=[1]Lists!BF418,'[1]Multi-Field'!$F$9="undrained"),BH418,""))</f>
        <v/>
      </c>
      <c r="DF418" s="409" t="str">
        <f>IF(AND('[1]Multi-Field'!$E$50=[1]Lists!BF418,'[1]Multi-Field'!$F$50="Drained"),BI418,IF(AND('[1]Multi-Field'!$E$50=[1]Lists!BF418,'[1]Multi-Field'!$F$50="undrained"),BH418,""))</f>
        <v/>
      </c>
      <c r="DG418" s="409" t="str">
        <f>IF(AND('[1]Multi-Field'!$E$51=[1]Lists!BF418,'[1]Multi-Field'!$F$51="Drained"),BI418,IF(AND('[1]Multi-Field'!$E$51=[1]Lists!BF418,'[1]Multi-Field'!$F$51="undrained"),BH418,""))</f>
        <v/>
      </c>
      <c r="DH418" s="409" t="str">
        <f>IF(AND('[1]Multi-Field'!$E$52=[1]Lists!BF418,'[1]Multi-Field'!$F$52="Drained"),BI418,IF(AND('[1]Multi-Field'!$E$52=[1]Lists!BF418,'[1]Multi-Field'!$F$52="undrained"),BH418,""))</f>
        <v/>
      </c>
      <c r="DI418" s="409" t="str">
        <f>IF(AND('[1]Multi-Field'!$E$53=[1]Lists!BF418,'[1]Multi-Field'!$F$53="Drained"),BI418,IF(AND('[1]Multi-Field'!$E$53=[1]Lists!BF418,'[1]Multi-Field'!$F$53="undrained"),BH418,""))</f>
        <v/>
      </c>
      <c r="DJ418" s="409" t="str">
        <f>IF(AND('[1]Multi-Field'!$E$54=[1]Lists!BF418,'[1]Multi-Field'!$F$54="Drained"),BI418,IF(AND('[1]Multi-Field'!$E$54=[1]Lists!BF418,'[1]Multi-Field'!$F$54="undrained"),BH418,""))</f>
        <v/>
      </c>
      <c r="DK418" s="409" t="str">
        <f>IF(AND('[1]Multi-Field'!$E$55=[1]Lists!BF418,'[1]Multi-Field'!$F$55="Drained"),BI418,IF(AND('[1]Multi-Field'!$E$55=[1]Lists!BF418,'[1]Multi-Field'!$F$55="undrained"),BH418,""))</f>
        <v/>
      </c>
      <c r="DL418" s="409" t="str">
        <f>IF(AND('[1]Multi-Field'!$E$56=[1]Lists!BF418,'[1]Multi-Field'!$F$56="Drained"),BI418,IF(AND('[1]Multi-Field'!$E$56=[1]Lists!BF418,'[1]Multi-Field'!$F$56="undrained"),BH418,""))</f>
        <v/>
      </c>
      <c r="DM418" s="409" t="str">
        <f>IF(AND('[1]Multi-Field'!$E$57=[1]Lists!BF418,'[1]Multi-Field'!$F$57="Drained"),BI418,IF(AND('[1]Multi-Field'!$E$57=[1]Lists!BF418,'[1]Multi-Field'!$F$57="undrained"),BH418,""))</f>
        <v/>
      </c>
      <c r="DN418" s="409" t="str">
        <f>IF(AND('[1]Multi-Field'!$E$58=[1]Lists!BF418,'[1]Multi-Field'!$F$58="Drained"),BI418,IF(AND('[1]Multi-Field'!$E$58=[1]Lists!BF418,'[1]Multi-Field'!$F$58="undrained"),BH418,""))</f>
        <v/>
      </c>
      <c r="DO418" s="409" t="str">
        <f>IF(AND('[1]Multi-Field'!$E$59=[1]Lists!BF418,'[1]Multi-Field'!$F$59="Drained"),BI418,IF(AND('[1]Multi-Field'!$E$59=[1]Lists!BF418,'[1]Multi-Field'!$F$59="undrained"),BH418,""))</f>
        <v/>
      </c>
      <c r="DP418" s="409" t="str">
        <f>IF(AND('[1]Multi-Field'!$E$60=[1]Lists!BF418,'[1]Multi-Field'!$F$60="Drained"),BI418,IF(AND('[1]Multi-Field'!$E$60=[1]Lists!BF418,'[1]Multi-Field'!$F$60="undrained"),BH418,""))</f>
        <v/>
      </c>
      <c r="DQ418" s="409" t="str">
        <f>IF(AND('[1]Multi-Field'!$E$61=[1]Lists!BF418,'[1]Multi-Field'!$F$61="Drained"),BI418,IF(AND('[1]Multi-Field'!$E$61=[1]Lists!BF418,'[1]Multi-Field'!$F$61="undrained"),BH418,""))</f>
        <v/>
      </c>
      <c r="DR418" s="409" t="str">
        <f>IF(AND('[1]Multi-Field'!$E$62=[1]Lists!BF418,'[1]Multi-Field'!$F$62="Drained"),BI418,IF(AND('[1]Multi-Field'!$E$62=[1]Lists!BF418,'[1]Multi-Field'!$F$62="undrained"),BH418,""))</f>
        <v/>
      </c>
      <c r="DS418" s="409" t="str">
        <f>IF(AND('[1]Multi-Field'!$E$63=[1]Lists!BF418,'[1]Multi-Field'!$F$63="Drained"),BI418,IF(AND('[1]Multi-Field'!$E$63=[1]Lists!BF418,'[1]Multi-Field'!$F$63="undrained"),BH418,""))</f>
        <v/>
      </c>
      <c r="DT418" s="409" t="str">
        <f>IF(AND('[1]Multi-Field'!$E$64=[1]Lists!BF418,'[1]Multi-Field'!$F$64="Drained"),BI418,IF(AND('[1]Multi-Field'!$E$64=[1]Lists!BF418,'[1]Multi-Field'!$F$64="undrained"),BH418,""))</f>
        <v/>
      </c>
      <c r="DU418" s="409" t="str">
        <f>IF(AND('[1]Multi-Field'!$E$65=[1]Lists!BF418,'[1]Multi-Field'!$F$65="Drained"),BI418,IF(AND('[1]Multi-Field'!$E$65=[1]Lists!BF418,'[1]Multi-Field'!$F$65="undrained"),BH418,""))</f>
        <v/>
      </c>
      <c r="DV418" s="409" t="str">
        <f>IF(AND('[1]Multi-Field'!$E$66=[1]Lists!BF418,'[1]Multi-Field'!$F$66="Drained"),BI418,IF(AND('[1]Multi-Field'!$E$66=[1]Lists!BF418,'[1]Multi-Field'!$F$66="undrained"),BH418,""))</f>
        <v/>
      </c>
      <c r="DW418" s="409" t="str">
        <f>IF(AND('[1]Multi-Field'!$E$67=[1]Lists!BF418,'[1]Multi-Field'!$F$67="Drained"),BI418,IF(AND('[1]Multi-Field'!$E$67=[1]Lists!BF418,'[1]Multi-Field'!$F$67="undrained"),BH418,""))</f>
        <v/>
      </c>
      <c r="DX418" s="409" t="str">
        <f>IF(AND('[1]Multi-Field'!$E$68=[1]Lists!BF418,'[1]Multi-Field'!$F$68="Drained"),BI418,IF(AND('[1]Multi-Field'!$E$68=[1]Lists!BF418,'[1]Multi-Field'!$F$68="undrained"),BH418,""))</f>
        <v/>
      </c>
      <c r="DY418" s="409" t="str">
        <f>IF(AND('[1]Multi-Field'!$E$69=[1]Lists!BF418,'[1]Multi-Field'!$F$69="Drained"),BI418,IF(AND('[1]Multi-Field'!$E$69=[1]Lists!BF418,'[1]Multi-Field'!$F$69="undrained"),BH418,""))</f>
        <v/>
      </c>
      <c r="DZ418" s="409" t="str">
        <f>IF(AND('[1]Multi-Field'!$E$70=[1]Lists!BF418,'[1]Multi-Field'!$F$70="Drained"),BI418,IF(AND('[1]Multi-Field'!$E$70=[1]Lists!BF418,'[1]Multi-Field'!$F$70="undrained"),BH418,""))</f>
        <v/>
      </c>
      <c r="EA418" s="409" t="str">
        <f>IF(AND('[1]Multi-Field'!$E$71=[1]Lists!BF418,'[1]Multi-Field'!$F$71="Drained"),BI418,IF(AND('[1]Multi-Field'!$E$71=[1]Lists!BF418,'[1]Multi-Field'!$F$71="undrained"),BH418,""))</f>
        <v/>
      </c>
      <c r="EB418" s="409" t="str">
        <f>IF(AND('[1]Multi-Field'!$E$72=[1]Lists!BF418,'[1]Multi-Field'!$F$72="Drained"),BI418,IF(AND('[1]Multi-Field'!$E$72=[1]Lists!BF418,'[1]Multi-Field'!$F$72="undrained"),BH418,""))</f>
        <v/>
      </c>
      <c r="EC418" s="409" t="str">
        <f>IF(AND('[1]Multi-Field'!$E$73=[1]Lists!BF418,'[1]Multi-Field'!$F$73="Drained"),BI418,IF(AND('[1]Multi-Field'!$E$73=[1]Lists!BF418,'[1]Multi-Field'!$F$73="undrained"),BH418,""))</f>
        <v/>
      </c>
      <c r="ED418" s="409" t="str">
        <f>IF(AND('[1]Multi-Field'!$E$74=[1]Lists!BF418,'[1]Multi-Field'!$F$74="Drained"),BI418,IF(AND('[1]Multi-Field'!$E$74=[1]Lists!BF418,'[1]Multi-Field'!$F$74="undrained"),BH418,""))</f>
        <v/>
      </c>
      <c r="EE418" s="409" t="str">
        <f>IF(AND('[1]Multi-Field'!$E$75=[1]Lists!BF418,'[1]Multi-Field'!$F$75="Drained"),BI418,IF(AND('[1]Multi-Field'!$E$75=[1]Lists!BF418,'[1]Multi-Field'!$F$75="undrained"),BH418,""))</f>
        <v/>
      </c>
      <c r="EF418" s="409" t="str">
        <f>IF(AND('[1]Multi-Field'!$E$76=[1]Lists!BF418,'[1]Multi-Field'!$F$76="Drained"),BI418,IF(AND('[1]Multi-Field'!$E$76=[1]Lists!BF418,'[1]Multi-Field'!$F$6="undrained"),BH418,""))</f>
        <v/>
      </c>
      <c r="EG418" s="409" t="str">
        <f>IF(AND('[1]Multi-Field'!$E$77=[1]Lists!BF418,'[1]Multi-Field'!$F$77="Drained"),BI418,IF(AND('[1]Multi-Field'!$E$77=[1]Lists!BF418,'[1]Multi-Field'!$F$77="undrained"),BH418,""))</f>
        <v/>
      </c>
      <c r="EH418" s="409" t="str">
        <f>IF(AND('[1]Multi-Field'!$E$78=[1]Lists!BF418,'[1]Multi-Field'!$F$78="Drained"),BI418,IF(AND('[1]Multi-Field'!$E$78=[1]Lists!BF418,'[1]Multi-Field'!$F$78="undrained"),BH418,""))</f>
        <v/>
      </c>
      <c r="EI418" s="409" t="str">
        <f>IF(AND('[1]Multi-Field'!$E$79=[1]Lists!BF418,'[1]Multi-Field'!$F$79="Drained"),BI418,IF(AND('[1]Multi-Field'!$E$79=[1]Lists!BF418,'[1]Multi-Field'!$F$79="undrained"),BH418,""))</f>
        <v/>
      </c>
      <c r="EJ418" s="409" t="str">
        <f>IF(AND('[1]Multi-Field'!$E$80=[1]Lists!BF418,'[1]Multi-Field'!$F$80="Drained"),BI418,IF(AND('[1]Multi-Field'!$E$80=[1]Lists!BF418,'[1]Multi-Field'!$F$80="undrained"),BH418,""))</f>
        <v/>
      </c>
      <c r="EK418" s="409" t="str">
        <f>IF(AND('[1]Multi-Field'!$E$81=[1]Lists!BF418,'[1]Multi-Field'!$F$81="Drained"),BI418,IF(AND('[1]Multi-Field'!$E$81=[1]Lists!BF418,'[1]Multi-Field'!$F$81="undrained"),BH418,""))</f>
        <v/>
      </c>
      <c r="EL418" s="409" t="str">
        <f>IF(AND('[1]Multi-Field'!$E$82=[1]Lists!BF418,'[1]Multi-Field'!$F$82="Drained"),BI418,IF(AND('[1]Multi-Field'!$E$82=[1]Lists!BF418,'[1]Multi-Field'!$F$82="undrained"),BH418,""))</f>
        <v/>
      </c>
      <c r="EM418" s="409" t="str">
        <f>IF(AND('[1]Multi-Field'!$E$83=[1]Lists!BF418,'[1]Multi-Field'!$F$83="Drained"),BI418,IF(AND('[1]Multi-Field'!$E$83=[1]Lists!BF418,'[1]Multi-Field'!$F$83="undrained"),BH418,""))</f>
        <v/>
      </c>
      <c r="EN418" s="409" t="str">
        <f>IF(AND('[1]Multi-Field'!$E$84=[1]Lists!BF418,'[1]Multi-Field'!$F$84="Drained"),BI418,IF(AND('[1]Multi-Field'!$E$84=[1]Lists!BF418,'[1]Multi-Field'!$F$84="undrained"),BH418,""))</f>
        <v/>
      </c>
      <c r="EO418" s="409" t="str">
        <f>IF(AND('[1]Multi-Field'!$E$85=[1]Lists!BF418,'[1]Multi-Field'!$F$85="Drained"),BI418,IF(AND('[1]Multi-Field'!$E$85=[1]Lists!BF418,'[1]Multi-Field'!$F$85="undrained"),BH418,""))</f>
        <v/>
      </c>
      <c r="EP418" s="409" t="str">
        <f>IF(AND('[1]Multi-Field'!$E$86=[1]Lists!BF418,'[1]Multi-Field'!$F$86="Drained"),BI418,IF(AND('[1]Multi-Field'!$E$86=[1]Lists!BF418,'[1]Multi-Field'!$F$86="undrained"),BH418,""))</f>
        <v/>
      </c>
      <c r="EQ418" s="409" t="str">
        <f>IF(AND('[1]Multi-Field'!$E$87=[1]Lists!BF418,'[1]Multi-Field'!$F$87="Drained"),BI418,IF(AND('[1]Multi-Field'!$E$87=[1]Lists!BF418,'[1]Multi-Field'!$F$87="undrained"),BH418,""))</f>
        <v/>
      </c>
      <c r="ER418" s="409" t="str">
        <f>IF(AND('[1]Multi-Field'!$E$88=[1]Lists!BF418,'[1]Multi-Field'!$F$88="Drained"),BI418,IF(AND('[1]Multi-Field'!$E$88=[1]Lists!BF418,'[1]Multi-Field'!$F$88="undrained"),BH418,""))</f>
        <v/>
      </c>
      <c r="ES418" s="409" t="str">
        <f>IF(AND('[1]Multi-Field'!$E$89=[1]Lists!BF418,'[1]Multi-Field'!$F$89="Drained"),BI418,IF(AND('[1]Multi-Field'!$E$89=[1]Lists!BF418,'[1]Multi-Field'!$F$89="undrained"),BH418,""))</f>
        <v/>
      </c>
      <c r="ET418" s="409" t="str">
        <f>IF(AND('[1]Multi-Field'!$E$90=[1]Lists!BF418,'[1]Multi-Field'!$F$90="Drained"),BI418,IF(AND('[1]Multi-Field'!$E$90=[1]Lists!BF418,'[1]Multi-Field'!$F$90="undrained"),BH418,""))</f>
        <v/>
      </c>
      <c r="EU418" s="409" t="str">
        <f>IF(AND('[1]Multi-Field'!$E$91=[1]Lists!BF418,'[1]Multi-Field'!$F$91="Drained"),BI418,IF(AND('[1]Multi-Field'!$E$91=[1]Lists!BF418,'[1]Multi-Field'!$F$91="undrained"),BH418,""))</f>
        <v/>
      </c>
      <c r="EV418" s="409" t="str">
        <f>IF(AND('[1]Multi-Field'!$E$92=[1]Lists!BF418,'[1]Multi-Field'!$F$92="Drained"),BI418,IF(AND('[1]Multi-Field'!$E$92=[1]Lists!BF418,'[1]Multi-Field'!$F$92="undrained"),BH418,""))</f>
        <v/>
      </c>
      <c r="EW418" s="409" t="str">
        <f>IF(AND('[1]Multi-Field'!$E$93=[1]Lists!BF418,'[1]Multi-Field'!$F$93="Drained"),BI418,IF(AND('[1]Multi-Field'!$E$93=[1]Lists!BF418,'[1]Multi-Field'!$F$93="undrained"),BH418,""))</f>
        <v/>
      </c>
      <c r="EX418" s="409" t="str">
        <f>IF(AND('[1]Multi-Field'!$E$94=[1]Lists!BF418,'[1]Multi-Field'!$F$94="Drained"),BI418,IF(AND('[1]Multi-Field'!$E$94=[1]Lists!BF418,'[1]Multi-Field'!$F$94="undrained"),BH418,""))</f>
        <v/>
      </c>
      <c r="EY418" s="409" t="str">
        <f>IF(AND('[1]Multi-Field'!$E$95=[1]Lists!BF418,'[1]Multi-Field'!$F$95="Drained"),BI418,IF(AND('[1]Multi-Field'!$E$95=[1]Lists!BF418,'[1]Multi-Field'!$F$95="undrained"),BH418,""))</f>
        <v/>
      </c>
      <c r="EZ418" s="409" t="str">
        <f>IF(AND('[1]Multi-Field'!$E$96=[1]Lists!BF418,'[1]Multi-Field'!$F$96="Drained"),BI418,IF(AND('[1]Multi-Field'!$E$96=[1]Lists!BF418,'[1]Multi-Field'!$F$96="undrained"),BH418,""))</f>
        <v/>
      </c>
      <c r="FA418" s="409" t="str">
        <f>IF(AND('[1]Multi-Field'!$E$97=[1]Lists!BF418,'[1]Multi-Field'!$F$97="Drained"),BI418,IF(AND('[1]Multi-Field'!$E$97=[1]Lists!BF418,'[1]Multi-Field'!$F$97="undrained"),BH418,""))</f>
        <v/>
      </c>
      <c r="FB418" s="409" t="str">
        <f>IF(AND('[1]Multi-Field'!$E$98=[1]Lists!BF418,'[1]Multi-Field'!$F$98="Drained"),BI418,IF(AND('[1]Multi-Field'!$E$98=[1]Lists!BF418,'[1]Multi-Field'!$F$98="undrained"),BH418,""))</f>
        <v/>
      </c>
      <c r="FC418" s="409" t="str">
        <f>IF(AND('[1]Multi-Field'!$E$99=[1]Lists!BF418,'[1]Multi-Field'!$F$99="Drained"),BI418,IF(AND('[1]Multi-Field'!$E$99=[1]Lists!BF418,'[1]Multi-Field'!$F$99="undrained"),BH418,""))</f>
        <v/>
      </c>
      <c r="FD418" s="409" t="str">
        <f>IF(AND('[1]Multi-Field'!$E$100=[1]Lists!BF418,'[1]Multi-Field'!$F$100="Drained"),BI418,IF(AND('[1]Multi-Field'!$E$100=[1]Lists!BF418,'[1]Multi-Field'!$F$100="undrained"),BH418,""))</f>
        <v/>
      </c>
      <c r="FE418" s="409" t="str">
        <f>IF(AND('[1]Multi-Field'!$E$101=[1]Lists!BF418,'[1]Multi-Field'!$F$101="Drained"),BI418,IF(AND('[1]Multi-Field'!$E$101=[1]Lists!BF418,'[1]Multi-Field'!$F$101="undrained"),BH418,""))</f>
        <v/>
      </c>
      <c r="FF418" s="409" t="str">
        <f>IF(AND('[1]Multi-Field'!$E$102=[1]Lists!BF418,'[1]Multi-Field'!$F$102="Drained"),BI418,IF(AND('[1]Multi-Field'!$E$102=[1]Lists!BF418,'[1]Multi-Field'!$F$102="undrained"),BH418,""))</f>
        <v/>
      </c>
      <c r="FG418" s="409" t="str">
        <f>IF(AND('[1]Multi-Field'!$E$103=[1]Lists!BF418,'[1]Multi-Field'!$F$103="Drained"),BI418,IF(AND('[1]Multi-Field'!$E$103=[1]Lists!BF418,'[1]Multi-Field'!$F$103="undrained"),BH418,""))</f>
        <v/>
      </c>
      <c r="FH418" s="409" t="str">
        <f>IF(AND('[1]Multi-Field'!$E$104=[1]Lists!BF418,'[1]Multi-Field'!$F$104="Drained"),BI418,IF(AND('[1]Multi-Field'!$E$104=[1]Lists!BF418,'[1]Multi-Field'!$F$104="undrained"),BH418,""))</f>
        <v/>
      </c>
      <c r="FI418" s="409" t="str">
        <f>IF(AND('[1]Multi-Field'!$E$105=[1]Lists!BF418,'[1]Multi-Field'!$F$105="Drained"),BI418,IF(AND('[1]Multi-Field'!$E$105=[1]Lists!BF418,'[1]Multi-Field'!$F$105="undrained"),BH418,""))</f>
        <v/>
      </c>
      <c r="FJ418" s="409" t="str">
        <f>IF(AND('[1]Multi-Field'!$E$106=[1]Lists!BF418,'[1]Multi-Field'!$F$106="Drained"),BI418,IF(AND('[1]Multi-Field'!$E$106=[1]Lists!BF418,'[1]Multi-Field'!$F$106="undrained"),BH418,""))</f>
        <v/>
      </c>
      <c r="FK418" s="409" t="str">
        <f>IF(AND('[1]Multi-Field'!$E$107=[1]Lists!BF418,'[1]Multi-Field'!$F$107="Drained"),BI418,IF(AND('[1]Multi-Field'!$E$107=[1]Lists!BF418,'[1]Multi-Field'!$F$107="undrained"),BH418,""))</f>
        <v/>
      </c>
      <c r="FL418" s="409" t="str">
        <f>IF(AND('[1]Multi-Field'!$E$108=[1]Lists!BF418,'[1]Multi-Field'!$F$108="Drained"),BI418,IF(AND('[1]Multi-Field'!$E$108=[1]Lists!BF418,'[1]Multi-Field'!$F$108="undrained"),BH418,""))</f>
        <v/>
      </c>
      <c r="FM418" s="409" t="str">
        <f>IF(AND('[1]Multi-Field'!$E$109=[1]Lists!BF418,'[1]Multi-Field'!$F$109="Drained"),BI418,IF(AND('[1]Multi-Field'!$E$109=[1]Lists!BF418,'[1]Multi-Field'!$F$109="undrained"),BH418,""))</f>
        <v/>
      </c>
      <c r="FN418" s="409" t="str">
        <f>IF(AND('[1]Multi-Field'!$E$110=[1]Lists!BF418,'[1]Multi-Field'!$F$110="Drained"),BI418,IF(AND('[1]Multi-Field'!$E$110=[1]Lists!BF418,'[1]Multi-Field'!$F$110="undrained"),BH418,""))</f>
        <v/>
      </c>
      <c r="FO418" s="409" t="str">
        <f>IF(AND('[1]Multi-Field'!$E$111=[1]Lists!BF418,'[1]Multi-Field'!$F$111="Drained"),BI418,IF(AND('[1]Multi-Field'!$E$111=[1]Lists!BF418,'[1]Multi-Field'!$F$111="undrained"),BH418,""))</f>
        <v/>
      </c>
      <c r="FP418" s="409" t="str">
        <f>IF(AND('[1]Multi-Field'!$E$112=[1]Lists!BF418,'[1]Multi-Field'!$F$112="Drained"),BI418,IF(AND('[1]Multi-Field'!$E$112=[1]Lists!BF418,'[1]Multi-Field'!$F$112="undrained"),BH418,""))</f>
        <v/>
      </c>
      <c r="FQ418" s="409" t="str">
        <f>IF(AND('[1]Multi-Field'!$E$113=[1]Lists!BF418,'[1]Multi-Field'!$F$113="Drained"),BI418,IF(AND('[1]Multi-Field'!$E$113=[1]Lists!BF418,'[1]Multi-Field'!$F$113="undrained"),BH418,""))</f>
        <v/>
      </c>
      <c r="FR418" s="409" t="str">
        <f>IF(AND('[1]Multi-Field'!$E$114=[1]Lists!BF418,'[1]Multi-Field'!$F$114="Drained"),BI418,IF(AND('[1]Multi-Field'!$E$114=[1]Lists!BF418,'[1]Multi-Field'!$F$114="undrained"),BH418,""))</f>
        <v/>
      </c>
      <c r="FS418" s="409" t="str">
        <f>IF(AND('[1]Multi-Field'!$E$115=[1]Lists!BF418,'[1]Multi-Field'!$F$115="Drained"),BI418,IF(AND('[1]Multi-Field'!$E$115=[1]Lists!BF418,'[1]Multi-Field'!$F$115="undrained"),BH418,""))</f>
        <v/>
      </c>
      <c r="FT418" s="409" t="str">
        <f>IF(AND('[1]Multi-Field'!$E$116=[1]Lists!BF418,'[1]Multi-Field'!$F$116="Drained"),BI418,IF(AND('[1]Multi-Field'!$E$116=[1]Lists!BF418,'[1]Multi-Field'!$F$116="undrained"),BH418,""))</f>
        <v/>
      </c>
      <c r="FU418" s="409" t="str">
        <f>IF(AND('[1]Multi-Field'!$E$117=[1]Lists!BF418,'[1]Multi-Field'!$F$117="Drained"),BI418,IF(AND('[1]Multi-Field'!$E$117=[1]Lists!BF418,'[1]Multi-Field'!$F$117="undrained"),BH418,""))</f>
        <v/>
      </c>
      <c r="FV418" s="409" t="str">
        <f>IF(AND('[1]Multi-Field'!$E$118=[1]Lists!BF418,'[1]Multi-Field'!$F$118="Drained"),BI418,IF(AND('[1]Multi-Field'!$E$118=[1]Lists!BF418,'[1]Multi-Field'!$F$118="undrained"),BH418,""))</f>
        <v/>
      </c>
      <c r="FW418" s="409" t="str">
        <f>IF(AND('[1]Multi-Field'!$E$119=[1]Lists!BF418,'[1]Multi-Field'!$F$119="Drained"),BI418,IF(AND('[1]Multi-Field'!$E$119=[1]Lists!BF418,'[1]Multi-Field'!$F$119="undrained"),BH418,""))</f>
        <v/>
      </c>
      <c r="FX418" s="409" t="str">
        <f>IF(AND('[1]Multi-Field'!$E$120=[1]Lists!BF418,'[1]Multi-Field'!$F$120="Drained"),BI418,IF(AND('[1]Multi-Field'!$E$120=[1]Lists!BF418,'[1]Multi-Field'!$F$120="undrained"),BH418,""))</f>
        <v/>
      </c>
      <c r="GC418" s="4">
        <v>1</v>
      </c>
    </row>
    <row r="419" spans="1:185" ht="13.5" customHeight="1">
      <c r="A419" s="7" t="s">
        <v>505</v>
      </c>
      <c r="B419" s="7"/>
      <c r="C419" s="7"/>
      <c r="D419" s="8">
        <v>55</v>
      </c>
      <c r="E419" s="8">
        <f t="shared" si="60"/>
        <v>58</v>
      </c>
      <c r="F419" s="8">
        <f t="shared" si="61"/>
        <v>62</v>
      </c>
      <c r="G419" s="8">
        <v>65</v>
      </c>
      <c r="H419" s="8">
        <v>90</v>
      </c>
      <c r="I419" s="8">
        <f t="shared" si="64"/>
        <v>103</v>
      </c>
      <c r="J419" s="8">
        <f t="shared" si="65"/>
        <v>117</v>
      </c>
      <c r="K419" s="8">
        <v>130</v>
      </c>
      <c r="L419" s="8">
        <v>60</v>
      </c>
      <c r="M419" s="8">
        <f t="shared" si="62"/>
        <v>90</v>
      </c>
      <c r="N419" s="8">
        <f t="shared" si="63"/>
        <v>120</v>
      </c>
      <c r="O419" s="8">
        <v>150</v>
      </c>
      <c r="P419" s="391">
        <v>394</v>
      </c>
      <c r="Q419" s="394"/>
      <c r="R419" s="395" t="b">
        <f>IF(OR('Multi-Field'!AA396=Lists!$AC$42,'Multi-Field'!AA396=Lists!$AC$43),IF('Multi-Field'!Z396="x",(IF('Multi-Field'!AC396=Lists!$Q$11,Lists!$R$11,IF('Multi-Field'!AC396=Lists!$Q$12,Lists!$R$12,IF('Multi-Field'!AC396=Lists!$Q$13,Lists!$R$13,IF('Multi-Field'!AC396=Lists!$Q$14,Lists!$R$14))))),IF('Multi-Field'!X396="x",(IF('Multi-Field'!AC396=Lists!$Q$11,Lists!$S$11,IF('Multi-Field'!AC396=Lists!$Q$12,Lists!$S$12,IF('Multi-Field'!AC396=Lists!$Q$13,Lists!$S$13,IF('Multi-Field'!AC396=Lists!$Q$14,Lists!$S$14))))),IF('Multi-Field'!V396="x",(IF('Multi-Field'!AC396=Lists!$Q$11,Lists!$T$11,IF('Multi-Field'!AC396=Lists!$Q$12,Lists!$T$12,IF('Multi-Field'!AC396=Lists!$Q$13,Lists!$T$13,IF('Multi-Field'!AC396=Lists!$Q$14,Lists!$T$14))))),0))))</f>
        <v>0</v>
      </c>
      <c r="S419" s="395" t="str">
        <f t="shared" si="66"/>
        <v/>
      </c>
      <c r="T419" s="395"/>
      <c r="U419" s="396"/>
      <c r="BF419" s="411" t="s">
        <v>1583</v>
      </c>
      <c r="BG419" s="412">
        <v>6</v>
      </c>
      <c r="BH419" s="412">
        <v>2</v>
      </c>
      <c r="BI419" s="412">
        <v>3.5</v>
      </c>
      <c r="BJ419" s="409" t="e">
        <f>IF(AND('[1]Single Field'!#REF!=[1]Lists!BF419,'[1]Single Field'!#REF!="Drained"),"x",IF(AND('[1]Single Field'!#REF!=[1]Lists!BF419,'[1]Single Field'!#REF!="Undrained"),O,""))</f>
        <v>#REF!</v>
      </c>
      <c r="BK419" s="409" t="str">
        <f>IF(AND('[1]Multi-Field'!$E$3=[1]Lists!BF419,'[1]Multi-Field'!$F$3="Drained"),BI419,IF(AND('[1]Multi-Field'!$E$3=BF419,'[1]Multi-Field'!$F$3="undrained"),BH419,""))</f>
        <v/>
      </c>
      <c r="BL419" s="409" t="str">
        <f>IF(AND('[1]Multi-Field'!$E$4=BF419,'[1]Multi-Field'!$F$4="Drained"),BI419,IF(AND('[1]Multi-Field'!$E$4=BF419,'[1]Multi-Field'!$F$4="undrained"),BH419,""))</f>
        <v/>
      </c>
      <c r="BM419" s="409" t="str">
        <f>IF(AND('[1]Multi-Field'!$E$5=BF419,'[1]Multi-Field'!$F$5="Drained"),BI419,IF(AND('[1]Multi-Field'!$E$5=BF419,'[1]Multi-Field'!$F$5="undrained"),BH419,""))</f>
        <v/>
      </c>
      <c r="BN419" s="409" t="str">
        <f>IF(AND('[1]Multi-Field'!$E$6=BF419,'[1]Multi-Field'!$F$6="Drained"),BI419,IF(AND('[1]Multi-Field'!$E$6=BF419,'[1]Multi-Field'!$F$6="undrained"),BH419,""))</f>
        <v/>
      </c>
      <c r="BO419" s="409" t="str">
        <f>IF(AND('[1]Multi-Field'!$E$7=BF419,'[1]Multi-Field'!$F$7="Drained"),BI419,IF(AND('[1]Multi-Field'!$E$7=BF419,'[1]Multi-Field'!$F$7="undrained"),BH419,""))</f>
        <v/>
      </c>
      <c r="BP419" s="409" t="str">
        <f>IF(AND('[1]Multi-Field'!$E$8=BF419,'[1]Multi-Field'!$F$8="Drained"),BI419,IF(AND('[1]Multi-Field'!$E$8=BF419,'[1]Multi-Field'!$F$8="undrained"),BH419,""))</f>
        <v/>
      </c>
      <c r="BQ419" s="409" t="str">
        <f>IF(AND('[1]Multi-Field'!$E$9=BF419,'[1]Multi-Field'!$F$9="Drained"),BI419,IF(AND('[1]Multi-Field'!$E$9=BF419,'[1]Multi-Field'!$F$9="undrained"),BH419,""))</f>
        <v/>
      </c>
      <c r="BR419" s="409" t="str">
        <f>IF(AND('[1]Multi-Field'!$E$10=BF419,'[1]Multi-Field'!$F$10="Drained"),BI419,IF(AND('[1]Multi-Field'!$E$10=BF419,'[1]Multi-Field'!$F$10="undrained"),BH419,""))</f>
        <v/>
      </c>
      <c r="BS419" s="409" t="str">
        <f>IF(AND('[1]Multi-Field'!$E$11=BF419,'[1]Multi-Field'!$F$11="Drained"),BI419,IF(AND('[1]Multi-Field'!$E$11=BF419,'[1]Multi-Field'!$F$11="undrained"),BH419,""))</f>
        <v/>
      </c>
      <c r="BT419" s="409" t="str">
        <f>IF(AND('[1]Multi-Field'!$E$12=BF419,'[1]Multi-Field'!$F$12="Drained"),BI419,IF(AND('[1]Multi-Field'!$E$12=BF419,'[1]Multi-Field'!$F$12="undrained"),BH419,""))</f>
        <v/>
      </c>
      <c r="BU419" s="409" t="str">
        <f>IF(AND('[1]Multi-Field'!$E$13=BF419,'[1]Multi-Field'!$F$13="Drained"),BI419,IF(AND('[1]Multi-Field'!$E$3=BF419,'[1]Multi-Field'!$F$13="undrained"),BH419,""))</f>
        <v/>
      </c>
      <c r="BV419" s="409" t="str">
        <f>IF(AND('[1]Multi-Field'!$E$14=BF419,'[1]Multi-Field'!$F$14="Drained"),BI419,IF(AND('[1]Multi-Field'!$E$14=BF419,'[1]Multi-Field'!$F$14="undrained"),BH419,""))</f>
        <v/>
      </c>
      <c r="BW419" s="409" t="str">
        <f>IF(AND('[1]Multi-Field'!$E$15=BF419,'[1]Multi-Field'!$F$15="Drained"),BI419,IF(AND('[1]Multi-Field'!$E$15=BF419,'[1]Multi-Field'!$F$15="undrained"),BH419,""))</f>
        <v/>
      </c>
      <c r="BX419" s="409" t="str">
        <f>IF(AND('[1]Multi-Field'!$E$16=[1]Lists!BF419,'[1]Multi-Field'!$F$16="Drained"),BI419,IF(AND('[1]Multi-Field'!$E$16=[1]Lists!BF419,'[1]Multi-Field'!$F$16="undrained"),BH419,""))</f>
        <v/>
      </c>
      <c r="BY419" s="409" t="str">
        <f>IF(AND('[1]Multi-Field'!$E$17=[1]Lists!BF419,'[1]Multi-Field'!$F$17="Drained"),BI419,IF(AND('[1]Multi-Field'!$E$17=[1]Lists!BF419,'[1]Multi-Field'!$F$17="undrained"),BH419,""))</f>
        <v/>
      </c>
      <c r="BZ419" s="409" t="str">
        <f>IF(AND('[1]Multi-Field'!$E$18=[1]Lists!BF419,'[1]Multi-Field'!$F$18="Drained"),BI419,IF(AND('[1]Multi-Field'!$E$18=[1]Lists!BF419,'[1]Multi-Field'!$F$18="undrained"),BH419,""))</f>
        <v/>
      </c>
      <c r="CA419" s="409" t="str">
        <f>IF(AND('[1]Multi-Field'!$E$19=[1]Lists!BF419,'[1]Multi-Field'!$F$19="Drained"),BI419,IF(AND('[1]Multi-Field'!$E$19=[1]Lists!BF419,'[1]Multi-Field'!$F$19="undrained"),BH419,""))</f>
        <v/>
      </c>
      <c r="CB419" s="409" t="str">
        <f>IF(AND('[1]Multi-Field'!$E$20=[1]Lists!BF419,'[1]Multi-Field'!$F$20="Drained"),BI419,IF(AND('[1]Multi-Field'!$E$20=[1]Lists!BF419,'[1]Multi-Field'!$F$20="undrained"),BH419,""))</f>
        <v/>
      </c>
      <c r="CC419" s="409" t="str">
        <f>IF(AND('[1]Multi-Field'!$E$21=[1]Lists!BF419,'[1]Multi-Field'!$F$21="Drained"),BI419,IF(AND('[1]Multi-Field'!$E$21=[1]Lists!BF419,'[1]Multi-Field'!$F$21="undrained"),BH419,""))</f>
        <v/>
      </c>
      <c r="CD419" s="409" t="str">
        <f>IF(AND('[1]Multi-Field'!$E$22=[1]Lists!BF419,'[1]Multi-Field'!$F$22="Drained"),BI419,IF(AND('[1]Multi-Field'!$E$22=[1]Lists!BF419,'[1]Multi-Field'!$F$22="undrained"),BH419,""))</f>
        <v/>
      </c>
      <c r="CE419" s="409" t="str">
        <f>IF(AND('[1]Multi-Field'!$E$23=[1]Lists!BF419,'[1]Multi-Field'!$F$23="Drained"),BI419,IF(AND('[1]Multi-Field'!$E$23=[1]Lists!BF419,'[1]Multi-Field'!$F$23="undrained"),BH419,""))</f>
        <v/>
      </c>
      <c r="CF419" s="409" t="str">
        <f>IF(AND('[1]Multi-Field'!$E$24=[1]Lists!BF419,'[1]Multi-Field'!$F$24="Drained"),BI419,IF(AND('[1]Multi-Field'!$E$24=[1]Lists!BF419,'[1]Multi-Field'!$F$24="undrained"),BH419,""))</f>
        <v/>
      </c>
      <c r="CG419" s="409" t="str">
        <f>IF(AND('[1]Multi-Field'!$E$25=[1]Lists!BF419,'[1]Multi-Field'!$F$25="Drained"),BI419,IF(AND('[1]Multi-Field'!$E$25=[1]Lists!BF419,'[1]Multi-Field'!$F$25="undrained"),BH419,""))</f>
        <v/>
      </c>
      <c r="CH419" s="409" t="str">
        <f>IF(AND('[1]Multi-Field'!$E$26=[1]Lists!BF419,'[1]Multi-Field'!$F$26="Drained"),BI419,IF(AND('[1]Multi-Field'!$E$26=[1]Lists!BF419,'[1]Multi-Field'!$F$26="undrained"),BH419,""))</f>
        <v/>
      </c>
      <c r="CI419" s="409" t="str">
        <f>IF(AND('[1]Multi-Field'!$E$27=[1]Lists!BF419,'[1]Multi-Field'!$F$27="Drained"),BI419,IF(AND('[1]Multi-Field'!$E$27=[1]Lists!BF419,'[1]Multi-Field'!$F$27="undrained"),BH419,""))</f>
        <v/>
      </c>
      <c r="CJ419" s="409" t="str">
        <f>IF(AND('[1]Multi-Field'!$E$28=[1]Lists!BF419,'[1]Multi-Field'!$F$28="Drained"),BI419,IF(AND('[1]Multi-Field'!$E$28=[1]Lists!BF419,'[1]Multi-Field'!$F$28="undrained"),BH419,""))</f>
        <v/>
      </c>
      <c r="CK419" s="409" t="str">
        <f>IF(AND('[1]Multi-Field'!$E$29=[1]Lists!BF419,'[1]Multi-Field'!$F$29="Drained"),BI419,IF(AND('[1]Multi-Field'!$E$29=[1]Lists!BF419,'[1]Multi-Field'!$F$29="undrained"),BH419,""))</f>
        <v/>
      </c>
      <c r="CL419" s="409" t="str">
        <f>IF(AND('[1]Multi-Field'!$E$30=[1]Lists!BF419,'[1]Multi-Field'!$F$30="Drained"),BI419,IF(AND('[1]Multi-Field'!$E$30=[1]Lists!BF419,'[1]Multi-Field'!$F$30="undrained"),BH419,""))</f>
        <v/>
      </c>
      <c r="CM419" s="409" t="str">
        <f>IF(AND('[1]Multi-Field'!$E$31=[1]Lists!BF419,'[1]Multi-Field'!$F$31="Drained"),BI419,IF(AND('[1]Multi-Field'!$E$31=[1]Lists!BF419,'[1]Multi-Field'!$F$31="undrained"),BH419,""))</f>
        <v/>
      </c>
      <c r="CN419" s="409" t="str">
        <f>IF(AND('[1]Multi-Field'!$E$32=[1]Lists!BF419,'[1]Multi-Field'!$F$32="Drained"),BI419,IF(AND('[1]Multi-Field'!$E$32=[1]Lists!BF419,'[1]Multi-Field'!$F$32="undrained"),BH419,""))</f>
        <v/>
      </c>
      <c r="CO419" s="409" t="str">
        <f>IF(AND('[1]Multi-Field'!$E$33=[1]Lists!BF419,'[1]Multi-Field'!$F$33="Drained"),BI419,IF(AND('[1]Multi-Field'!$E$33=[1]Lists!BF419,'[1]Multi-Field'!$F$33="undrained"),BH419,""))</f>
        <v/>
      </c>
      <c r="CP419" s="409" t="str">
        <f>IF(AND('[1]Multi-Field'!$E$34=[1]Lists!BF419,'[1]Multi-Field'!$F$34="Drained"),BI419,IF(AND('[1]Multi-Field'!$E$34=[1]Lists!BF419,'[1]Multi-Field'!$F$34="undrained"),BH419,""))</f>
        <v/>
      </c>
      <c r="CQ419" s="409" t="str">
        <f>IF(AND('[1]Multi-Field'!$E$35=[1]Lists!BF419,'[1]Multi-Field'!$F$35="Drained"),BI419,IF(AND('[1]Multi-Field'!$E$35=[1]Lists!BF419,'[1]Multi-Field'!$F$35="undrained"),BH419,""))</f>
        <v/>
      </c>
      <c r="CR419" s="409" t="str">
        <f>IF(AND('[1]Multi-Field'!$E$36=[1]Lists!BF419,'[1]Multi-Field'!$F$36="Drained"),BI419,IF(AND('[1]Multi-Field'!$E$36=[1]Lists!BF419,'[1]Multi-Field'!$F$36="undrained"),BH419,""))</f>
        <v/>
      </c>
      <c r="CS419" s="409" t="str">
        <f>IF(AND('[1]Multi-Field'!$E$37=[1]Lists!BF419,'[1]Multi-Field'!$F$37="Drained"),BI419,IF(AND('[1]Multi-Field'!$E$37=[1]Lists!BF419,'[1]Multi-Field'!$F$37="undrained"),BH419,""))</f>
        <v/>
      </c>
      <c r="CT419" s="409" t="str">
        <f>IF(AND('[1]Multi-Field'!$E$38=[1]Lists!BF419,'[1]Multi-Field'!$F$38="Drained"),BI419,IF(AND('[1]Multi-Field'!$E$38=[1]Lists!BF419,'[1]Multi-Field'!$F$38="undrained"),BH419,""))</f>
        <v/>
      </c>
      <c r="CU419" s="409" t="str">
        <f>IF(AND('[1]Multi-Field'!$E$39=[1]Lists!BF419,'[1]Multi-Field'!$F$39="Drained"),BI419,IF(AND('[1]Multi-Field'!$E$39=[1]Lists!BF419,'[1]Multi-Field'!$F$39="undrained"),BH419,""))</f>
        <v/>
      </c>
      <c r="CV419" s="409" t="str">
        <f>IF(AND('[1]Multi-Field'!$E$40=[1]Lists!BF419,'[1]Multi-Field'!$F$40="Drained"),BI419,IF(AND('[1]Multi-Field'!$E$40=[1]Lists!BF419,'[1]Multi-Field'!$F$40="undrained"),BH419,""))</f>
        <v/>
      </c>
      <c r="CW419" s="409" t="str">
        <f>IF(AND('[1]Multi-Field'!$E$41=[1]Lists!BF419,'[1]Multi-Field'!$F$40="Drained"),BI419,IF(AND('[1]Multi-Field'!$E$40=[1]Lists!BF419,'[1]Multi-Field'!$F$40="undrained"),BH419,""))</f>
        <v/>
      </c>
      <c r="CX419" s="409" t="str">
        <f>IF(AND('[1]Multi-Field'!$E$42=[1]Lists!BF419,'[1]Multi-Field'!$F$42="Drained"),BI419,IF(AND('[1]Multi-Field'!$E$42=[1]Lists!BF419,'[1]Multi-Field'!$F$42="undrained"),BH419,""))</f>
        <v/>
      </c>
      <c r="CY419" s="409" t="str">
        <f>IF(AND('[1]Multi-Field'!$E$43=[1]Lists!BF419,'[1]Multi-Field'!$F$43="Drained"),BI419,IF(AND('[1]Multi-Field'!$E$43=[1]Lists!BF419,'[1]Multi-Field'!$F$43="undrained"),BH419,""))</f>
        <v/>
      </c>
      <c r="CZ419" s="409" t="str">
        <f>IF(AND('[1]Multi-Field'!$E$44=[1]Lists!BF419,'[1]Multi-Field'!$F$44="Drained"),BI419,IF(AND('[1]Multi-Field'!$E$44=[1]Lists!BF419,'[1]Multi-Field'!$F$44="undrained"),BH419,""))</f>
        <v/>
      </c>
      <c r="DA419" s="409" t="str">
        <f>IF(AND('[1]Multi-Field'!$E$45=[1]Lists!BF419,'[1]Multi-Field'!$F$45="Drained"),BI419,IF(AND('[1]Multi-Field'!$E$45=[1]Lists!BF419,'[1]Multi-Field'!$F$45="undrained"),BH419,""))</f>
        <v/>
      </c>
      <c r="DB419" s="409" t="str">
        <f>IF(AND('[1]Multi-Field'!$E$46=[1]Lists!BF419,'[1]Multi-Field'!$F$46="Drained"),BI419,IF(AND('[1]Multi-Field'!$E$46=[1]Lists!BF419,'[1]Multi-Field'!$F$46="undrained"),BH419,""))</f>
        <v/>
      </c>
      <c r="DC419" s="409" t="str">
        <f>IF(AND('[1]Multi-Field'!$E$47=[1]Lists!BF419,'[1]Multi-Field'!$F$47="Drained"),BI419,IF(AND('[1]Multi-Field'!$E$47=[1]Lists!BF419,'[1]Multi-Field'!$F$47="undrained"),BH419,""))</f>
        <v/>
      </c>
      <c r="DD419" s="409" t="str">
        <f>IF(AND('[1]Multi-Field'!$E$48=[1]Lists!BF419,'[1]Multi-Field'!$F$48="Drained"),BI419,IF(AND('[1]Multi-Field'!$E$48=[1]Lists!BF419,'[1]Multi-Field'!$F$48="undrained"),BH419,""))</f>
        <v/>
      </c>
      <c r="DE419" s="409" t="str">
        <f>IF(AND('[1]Multi-Field'!$E$49=[1]Lists!BF419,'[1]Multi-Field'!$F$49="Drained"),BI419,IF(AND('[1]Multi-Field'!$E$49=[1]Lists!BF419,'[1]Multi-Field'!$F$9="undrained"),BH419,""))</f>
        <v/>
      </c>
      <c r="DF419" s="409" t="str">
        <f>IF(AND('[1]Multi-Field'!$E$50=[1]Lists!BF419,'[1]Multi-Field'!$F$50="Drained"),BI419,IF(AND('[1]Multi-Field'!$E$50=[1]Lists!BF419,'[1]Multi-Field'!$F$50="undrained"),BH419,""))</f>
        <v/>
      </c>
      <c r="DG419" s="409" t="str">
        <f>IF(AND('[1]Multi-Field'!$E$51=[1]Lists!BF419,'[1]Multi-Field'!$F$51="Drained"),BI419,IF(AND('[1]Multi-Field'!$E$51=[1]Lists!BF419,'[1]Multi-Field'!$F$51="undrained"),BH419,""))</f>
        <v/>
      </c>
      <c r="DH419" s="409" t="str">
        <f>IF(AND('[1]Multi-Field'!$E$52=[1]Lists!BF419,'[1]Multi-Field'!$F$52="Drained"),BI419,IF(AND('[1]Multi-Field'!$E$52=[1]Lists!BF419,'[1]Multi-Field'!$F$52="undrained"),BH419,""))</f>
        <v/>
      </c>
      <c r="DI419" s="409" t="str">
        <f>IF(AND('[1]Multi-Field'!$E$53=[1]Lists!BF419,'[1]Multi-Field'!$F$53="Drained"),BI419,IF(AND('[1]Multi-Field'!$E$53=[1]Lists!BF419,'[1]Multi-Field'!$F$53="undrained"),BH419,""))</f>
        <v/>
      </c>
      <c r="DJ419" s="409" t="str">
        <f>IF(AND('[1]Multi-Field'!$E$54=[1]Lists!BF419,'[1]Multi-Field'!$F$54="Drained"),BI419,IF(AND('[1]Multi-Field'!$E$54=[1]Lists!BF419,'[1]Multi-Field'!$F$54="undrained"),BH419,""))</f>
        <v/>
      </c>
      <c r="DK419" s="409" t="str">
        <f>IF(AND('[1]Multi-Field'!$E$55=[1]Lists!BF419,'[1]Multi-Field'!$F$55="Drained"),BI419,IF(AND('[1]Multi-Field'!$E$55=[1]Lists!BF419,'[1]Multi-Field'!$F$55="undrained"),BH419,""))</f>
        <v/>
      </c>
      <c r="DL419" s="409" t="str">
        <f>IF(AND('[1]Multi-Field'!$E$56=[1]Lists!BF419,'[1]Multi-Field'!$F$56="Drained"),BI419,IF(AND('[1]Multi-Field'!$E$56=[1]Lists!BF419,'[1]Multi-Field'!$F$56="undrained"),BH419,""))</f>
        <v/>
      </c>
      <c r="DM419" s="409" t="str">
        <f>IF(AND('[1]Multi-Field'!$E$57=[1]Lists!BF419,'[1]Multi-Field'!$F$57="Drained"),BI419,IF(AND('[1]Multi-Field'!$E$57=[1]Lists!BF419,'[1]Multi-Field'!$F$57="undrained"),BH419,""))</f>
        <v/>
      </c>
      <c r="DN419" s="409" t="str">
        <f>IF(AND('[1]Multi-Field'!$E$58=[1]Lists!BF419,'[1]Multi-Field'!$F$58="Drained"),BI419,IF(AND('[1]Multi-Field'!$E$58=[1]Lists!BF419,'[1]Multi-Field'!$F$58="undrained"),BH419,""))</f>
        <v/>
      </c>
      <c r="DO419" s="409" t="str">
        <f>IF(AND('[1]Multi-Field'!$E$59=[1]Lists!BF419,'[1]Multi-Field'!$F$59="Drained"),BI419,IF(AND('[1]Multi-Field'!$E$59=[1]Lists!BF419,'[1]Multi-Field'!$F$59="undrained"),BH419,""))</f>
        <v/>
      </c>
      <c r="DP419" s="409" t="str">
        <f>IF(AND('[1]Multi-Field'!$E$60=[1]Lists!BF419,'[1]Multi-Field'!$F$60="Drained"),BI419,IF(AND('[1]Multi-Field'!$E$60=[1]Lists!BF419,'[1]Multi-Field'!$F$60="undrained"),BH419,""))</f>
        <v/>
      </c>
      <c r="DQ419" s="409" t="str">
        <f>IF(AND('[1]Multi-Field'!$E$61=[1]Lists!BF419,'[1]Multi-Field'!$F$61="Drained"),BI419,IF(AND('[1]Multi-Field'!$E$61=[1]Lists!BF419,'[1]Multi-Field'!$F$61="undrained"),BH419,""))</f>
        <v/>
      </c>
      <c r="DR419" s="409" t="str">
        <f>IF(AND('[1]Multi-Field'!$E$62=[1]Lists!BF419,'[1]Multi-Field'!$F$62="Drained"),BI419,IF(AND('[1]Multi-Field'!$E$62=[1]Lists!BF419,'[1]Multi-Field'!$F$62="undrained"),BH419,""))</f>
        <v/>
      </c>
      <c r="DS419" s="409" t="str">
        <f>IF(AND('[1]Multi-Field'!$E$63=[1]Lists!BF419,'[1]Multi-Field'!$F$63="Drained"),BI419,IF(AND('[1]Multi-Field'!$E$63=[1]Lists!BF419,'[1]Multi-Field'!$F$63="undrained"),BH419,""))</f>
        <v/>
      </c>
      <c r="DT419" s="409" t="str">
        <f>IF(AND('[1]Multi-Field'!$E$64=[1]Lists!BF419,'[1]Multi-Field'!$F$64="Drained"),BI419,IF(AND('[1]Multi-Field'!$E$64=[1]Lists!BF419,'[1]Multi-Field'!$F$64="undrained"),BH419,""))</f>
        <v/>
      </c>
      <c r="DU419" s="409" t="str">
        <f>IF(AND('[1]Multi-Field'!$E$65=[1]Lists!BF419,'[1]Multi-Field'!$F$65="Drained"),BI419,IF(AND('[1]Multi-Field'!$E$65=[1]Lists!BF419,'[1]Multi-Field'!$F$65="undrained"),BH419,""))</f>
        <v/>
      </c>
      <c r="DV419" s="409" t="str">
        <f>IF(AND('[1]Multi-Field'!$E$66=[1]Lists!BF419,'[1]Multi-Field'!$F$66="Drained"),BI419,IF(AND('[1]Multi-Field'!$E$66=[1]Lists!BF419,'[1]Multi-Field'!$F$66="undrained"),BH419,""))</f>
        <v/>
      </c>
      <c r="DW419" s="409" t="str">
        <f>IF(AND('[1]Multi-Field'!$E$67=[1]Lists!BF419,'[1]Multi-Field'!$F$67="Drained"),BI419,IF(AND('[1]Multi-Field'!$E$67=[1]Lists!BF419,'[1]Multi-Field'!$F$67="undrained"),BH419,""))</f>
        <v/>
      </c>
      <c r="DX419" s="409" t="str">
        <f>IF(AND('[1]Multi-Field'!$E$68=[1]Lists!BF419,'[1]Multi-Field'!$F$68="Drained"),BI419,IF(AND('[1]Multi-Field'!$E$68=[1]Lists!BF419,'[1]Multi-Field'!$F$68="undrained"),BH419,""))</f>
        <v/>
      </c>
      <c r="DY419" s="409" t="str">
        <f>IF(AND('[1]Multi-Field'!$E$69=[1]Lists!BF419,'[1]Multi-Field'!$F$69="Drained"),BI419,IF(AND('[1]Multi-Field'!$E$69=[1]Lists!BF419,'[1]Multi-Field'!$F$69="undrained"),BH419,""))</f>
        <v/>
      </c>
      <c r="DZ419" s="409" t="str">
        <f>IF(AND('[1]Multi-Field'!$E$70=[1]Lists!BF419,'[1]Multi-Field'!$F$70="Drained"),BI419,IF(AND('[1]Multi-Field'!$E$70=[1]Lists!BF419,'[1]Multi-Field'!$F$70="undrained"),BH419,""))</f>
        <v/>
      </c>
      <c r="EA419" s="409" t="str">
        <f>IF(AND('[1]Multi-Field'!$E$71=[1]Lists!BF419,'[1]Multi-Field'!$F$71="Drained"),BI419,IF(AND('[1]Multi-Field'!$E$71=[1]Lists!BF419,'[1]Multi-Field'!$F$71="undrained"),BH419,""))</f>
        <v/>
      </c>
      <c r="EB419" s="409" t="str">
        <f>IF(AND('[1]Multi-Field'!$E$72=[1]Lists!BF419,'[1]Multi-Field'!$F$72="Drained"),BI419,IF(AND('[1]Multi-Field'!$E$72=[1]Lists!BF419,'[1]Multi-Field'!$F$72="undrained"),BH419,""))</f>
        <v/>
      </c>
      <c r="EC419" s="409" t="str">
        <f>IF(AND('[1]Multi-Field'!$E$73=[1]Lists!BF419,'[1]Multi-Field'!$F$73="Drained"),BI419,IF(AND('[1]Multi-Field'!$E$73=[1]Lists!BF419,'[1]Multi-Field'!$F$73="undrained"),BH419,""))</f>
        <v/>
      </c>
      <c r="ED419" s="409" t="str">
        <f>IF(AND('[1]Multi-Field'!$E$74=[1]Lists!BF419,'[1]Multi-Field'!$F$74="Drained"),BI419,IF(AND('[1]Multi-Field'!$E$74=[1]Lists!BF419,'[1]Multi-Field'!$F$74="undrained"),BH419,""))</f>
        <v/>
      </c>
      <c r="EE419" s="409" t="str">
        <f>IF(AND('[1]Multi-Field'!$E$75=[1]Lists!BF419,'[1]Multi-Field'!$F$75="Drained"),BI419,IF(AND('[1]Multi-Field'!$E$75=[1]Lists!BF419,'[1]Multi-Field'!$F$75="undrained"),BH419,""))</f>
        <v/>
      </c>
      <c r="EF419" s="409" t="str">
        <f>IF(AND('[1]Multi-Field'!$E$76=[1]Lists!BF419,'[1]Multi-Field'!$F$76="Drained"),BI419,IF(AND('[1]Multi-Field'!$E$76=[1]Lists!BF419,'[1]Multi-Field'!$F$6="undrained"),BH419,""))</f>
        <v/>
      </c>
      <c r="EG419" s="409" t="str">
        <f>IF(AND('[1]Multi-Field'!$E$77=[1]Lists!BF419,'[1]Multi-Field'!$F$77="Drained"),BI419,IF(AND('[1]Multi-Field'!$E$77=[1]Lists!BF419,'[1]Multi-Field'!$F$77="undrained"),BH419,""))</f>
        <v/>
      </c>
      <c r="EH419" s="409" t="str">
        <f>IF(AND('[1]Multi-Field'!$E$78=[1]Lists!BF419,'[1]Multi-Field'!$F$78="Drained"),BI419,IF(AND('[1]Multi-Field'!$E$78=[1]Lists!BF419,'[1]Multi-Field'!$F$78="undrained"),BH419,""))</f>
        <v/>
      </c>
      <c r="EI419" s="409" t="str">
        <f>IF(AND('[1]Multi-Field'!$E$79=[1]Lists!BF419,'[1]Multi-Field'!$F$79="Drained"),BI419,IF(AND('[1]Multi-Field'!$E$79=[1]Lists!BF419,'[1]Multi-Field'!$F$79="undrained"),BH419,""))</f>
        <v/>
      </c>
      <c r="EJ419" s="409" t="str">
        <f>IF(AND('[1]Multi-Field'!$E$80=[1]Lists!BF419,'[1]Multi-Field'!$F$80="Drained"),BI419,IF(AND('[1]Multi-Field'!$E$80=[1]Lists!BF419,'[1]Multi-Field'!$F$80="undrained"),BH419,""))</f>
        <v/>
      </c>
      <c r="EK419" s="409" t="str">
        <f>IF(AND('[1]Multi-Field'!$E$81=[1]Lists!BF419,'[1]Multi-Field'!$F$81="Drained"),BI419,IF(AND('[1]Multi-Field'!$E$81=[1]Lists!BF419,'[1]Multi-Field'!$F$81="undrained"),BH419,""))</f>
        <v/>
      </c>
      <c r="EL419" s="409" t="str">
        <f>IF(AND('[1]Multi-Field'!$E$82=[1]Lists!BF419,'[1]Multi-Field'!$F$82="Drained"),BI419,IF(AND('[1]Multi-Field'!$E$82=[1]Lists!BF419,'[1]Multi-Field'!$F$82="undrained"),BH419,""))</f>
        <v/>
      </c>
      <c r="EM419" s="409" t="str">
        <f>IF(AND('[1]Multi-Field'!$E$83=[1]Lists!BF419,'[1]Multi-Field'!$F$83="Drained"),BI419,IF(AND('[1]Multi-Field'!$E$83=[1]Lists!BF419,'[1]Multi-Field'!$F$83="undrained"),BH419,""))</f>
        <v/>
      </c>
      <c r="EN419" s="409" t="str">
        <f>IF(AND('[1]Multi-Field'!$E$84=[1]Lists!BF419,'[1]Multi-Field'!$F$84="Drained"),BI419,IF(AND('[1]Multi-Field'!$E$84=[1]Lists!BF419,'[1]Multi-Field'!$F$84="undrained"),BH419,""))</f>
        <v/>
      </c>
      <c r="EO419" s="409" t="str">
        <f>IF(AND('[1]Multi-Field'!$E$85=[1]Lists!BF419,'[1]Multi-Field'!$F$85="Drained"),BI419,IF(AND('[1]Multi-Field'!$E$85=[1]Lists!BF419,'[1]Multi-Field'!$F$85="undrained"),BH419,""))</f>
        <v/>
      </c>
      <c r="EP419" s="409" t="str">
        <f>IF(AND('[1]Multi-Field'!$E$86=[1]Lists!BF419,'[1]Multi-Field'!$F$86="Drained"),BI419,IF(AND('[1]Multi-Field'!$E$86=[1]Lists!BF419,'[1]Multi-Field'!$F$86="undrained"),BH419,""))</f>
        <v/>
      </c>
      <c r="EQ419" s="409" t="str">
        <f>IF(AND('[1]Multi-Field'!$E$87=[1]Lists!BF419,'[1]Multi-Field'!$F$87="Drained"),BI419,IF(AND('[1]Multi-Field'!$E$87=[1]Lists!BF419,'[1]Multi-Field'!$F$87="undrained"),BH419,""))</f>
        <v/>
      </c>
      <c r="ER419" s="409" t="str">
        <f>IF(AND('[1]Multi-Field'!$E$88=[1]Lists!BF419,'[1]Multi-Field'!$F$88="Drained"),BI419,IF(AND('[1]Multi-Field'!$E$88=[1]Lists!BF419,'[1]Multi-Field'!$F$88="undrained"),BH419,""))</f>
        <v/>
      </c>
      <c r="ES419" s="409" t="str">
        <f>IF(AND('[1]Multi-Field'!$E$89=[1]Lists!BF419,'[1]Multi-Field'!$F$89="Drained"),BI419,IF(AND('[1]Multi-Field'!$E$89=[1]Lists!BF419,'[1]Multi-Field'!$F$89="undrained"),BH419,""))</f>
        <v/>
      </c>
      <c r="ET419" s="409" t="str">
        <f>IF(AND('[1]Multi-Field'!$E$90=[1]Lists!BF419,'[1]Multi-Field'!$F$90="Drained"),BI419,IF(AND('[1]Multi-Field'!$E$90=[1]Lists!BF419,'[1]Multi-Field'!$F$90="undrained"),BH419,""))</f>
        <v/>
      </c>
      <c r="EU419" s="409" t="str">
        <f>IF(AND('[1]Multi-Field'!$E$91=[1]Lists!BF419,'[1]Multi-Field'!$F$91="Drained"),BI419,IF(AND('[1]Multi-Field'!$E$91=[1]Lists!BF419,'[1]Multi-Field'!$F$91="undrained"),BH419,""))</f>
        <v/>
      </c>
      <c r="EV419" s="409" t="str">
        <f>IF(AND('[1]Multi-Field'!$E$92=[1]Lists!BF419,'[1]Multi-Field'!$F$92="Drained"),BI419,IF(AND('[1]Multi-Field'!$E$92=[1]Lists!BF419,'[1]Multi-Field'!$F$92="undrained"),BH419,""))</f>
        <v/>
      </c>
      <c r="EW419" s="409" t="str">
        <f>IF(AND('[1]Multi-Field'!$E$93=[1]Lists!BF419,'[1]Multi-Field'!$F$93="Drained"),BI419,IF(AND('[1]Multi-Field'!$E$93=[1]Lists!BF419,'[1]Multi-Field'!$F$93="undrained"),BH419,""))</f>
        <v/>
      </c>
      <c r="EX419" s="409" t="str">
        <f>IF(AND('[1]Multi-Field'!$E$94=[1]Lists!BF419,'[1]Multi-Field'!$F$94="Drained"),BI419,IF(AND('[1]Multi-Field'!$E$94=[1]Lists!BF419,'[1]Multi-Field'!$F$94="undrained"),BH419,""))</f>
        <v/>
      </c>
      <c r="EY419" s="409" t="str">
        <f>IF(AND('[1]Multi-Field'!$E$95=[1]Lists!BF419,'[1]Multi-Field'!$F$95="Drained"),BI419,IF(AND('[1]Multi-Field'!$E$95=[1]Lists!BF419,'[1]Multi-Field'!$F$95="undrained"),BH419,""))</f>
        <v/>
      </c>
      <c r="EZ419" s="409" t="str">
        <f>IF(AND('[1]Multi-Field'!$E$96=[1]Lists!BF419,'[1]Multi-Field'!$F$96="Drained"),BI419,IF(AND('[1]Multi-Field'!$E$96=[1]Lists!BF419,'[1]Multi-Field'!$F$96="undrained"),BH419,""))</f>
        <v/>
      </c>
      <c r="FA419" s="409" t="str">
        <f>IF(AND('[1]Multi-Field'!$E$97=[1]Lists!BF419,'[1]Multi-Field'!$F$97="Drained"),BI419,IF(AND('[1]Multi-Field'!$E$97=[1]Lists!BF419,'[1]Multi-Field'!$F$97="undrained"),BH419,""))</f>
        <v/>
      </c>
      <c r="FB419" s="409" t="str">
        <f>IF(AND('[1]Multi-Field'!$E$98=[1]Lists!BF419,'[1]Multi-Field'!$F$98="Drained"),BI419,IF(AND('[1]Multi-Field'!$E$98=[1]Lists!BF419,'[1]Multi-Field'!$F$98="undrained"),BH419,""))</f>
        <v/>
      </c>
      <c r="FC419" s="409" t="str">
        <f>IF(AND('[1]Multi-Field'!$E$99=[1]Lists!BF419,'[1]Multi-Field'!$F$99="Drained"),BI419,IF(AND('[1]Multi-Field'!$E$99=[1]Lists!BF419,'[1]Multi-Field'!$F$99="undrained"),BH419,""))</f>
        <v/>
      </c>
      <c r="FD419" s="409" t="str">
        <f>IF(AND('[1]Multi-Field'!$E$100=[1]Lists!BF419,'[1]Multi-Field'!$F$100="Drained"),BI419,IF(AND('[1]Multi-Field'!$E$100=[1]Lists!BF419,'[1]Multi-Field'!$F$100="undrained"),BH419,""))</f>
        <v/>
      </c>
      <c r="FE419" s="409" t="str">
        <f>IF(AND('[1]Multi-Field'!$E$101=[1]Lists!BF419,'[1]Multi-Field'!$F$101="Drained"),BI419,IF(AND('[1]Multi-Field'!$E$101=[1]Lists!BF419,'[1]Multi-Field'!$F$101="undrained"),BH419,""))</f>
        <v/>
      </c>
      <c r="FF419" s="409" t="str">
        <f>IF(AND('[1]Multi-Field'!$E$102=[1]Lists!BF419,'[1]Multi-Field'!$F$102="Drained"),BI419,IF(AND('[1]Multi-Field'!$E$102=[1]Lists!BF419,'[1]Multi-Field'!$F$102="undrained"),BH419,""))</f>
        <v/>
      </c>
      <c r="FG419" s="409" t="str">
        <f>IF(AND('[1]Multi-Field'!$E$103=[1]Lists!BF419,'[1]Multi-Field'!$F$103="Drained"),BI419,IF(AND('[1]Multi-Field'!$E$103=[1]Lists!BF419,'[1]Multi-Field'!$F$103="undrained"),BH419,""))</f>
        <v/>
      </c>
      <c r="FH419" s="409" t="str">
        <f>IF(AND('[1]Multi-Field'!$E$104=[1]Lists!BF419,'[1]Multi-Field'!$F$104="Drained"),BI419,IF(AND('[1]Multi-Field'!$E$104=[1]Lists!BF419,'[1]Multi-Field'!$F$104="undrained"),BH419,""))</f>
        <v/>
      </c>
      <c r="FI419" s="409" t="str">
        <f>IF(AND('[1]Multi-Field'!$E$105=[1]Lists!BF419,'[1]Multi-Field'!$F$105="Drained"),BI419,IF(AND('[1]Multi-Field'!$E$105=[1]Lists!BF419,'[1]Multi-Field'!$F$105="undrained"),BH419,""))</f>
        <v/>
      </c>
      <c r="FJ419" s="409" t="str">
        <f>IF(AND('[1]Multi-Field'!$E$106=[1]Lists!BF419,'[1]Multi-Field'!$F$106="Drained"),BI419,IF(AND('[1]Multi-Field'!$E$106=[1]Lists!BF419,'[1]Multi-Field'!$F$106="undrained"),BH419,""))</f>
        <v/>
      </c>
      <c r="FK419" s="409" t="str">
        <f>IF(AND('[1]Multi-Field'!$E$107=[1]Lists!BF419,'[1]Multi-Field'!$F$107="Drained"),BI419,IF(AND('[1]Multi-Field'!$E$107=[1]Lists!BF419,'[1]Multi-Field'!$F$107="undrained"),BH419,""))</f>
        <v/>
      </c>
      <c r="FL419" s="409" t="str">
        <f>IF(AND('[1]Multi-Field'!$E$108=[1]Lists!BF419,'[1]Multi-Field'!$F$108="Drained"),BI419,IF(AND('[1]Multi-Field'!$E$108=[1]Lists!BF419,'[1]Multi-Field'!$F$108="undrained"),BH419,""))</f>
        <v/>
      </c>
      <c r="FM419" s="409" t="str">
        <f>IF(AND('[1]Multi-Field'!$E$109=[1]Lists!BF419,'[1]Multi-Field'!$F$109="Drained"),BI419,IF(AND('[1]Multi-Field'!$E$109=[1]Lists!BF419,'[1]Multi-Field'!$F$109="undrained"),BH419,""))</f>
        <v/>
      </c>
      <c r="FN419" s="409" t="str">
        <f>IF(AND('[1]Multi-Field'!$E$110=[1]Lists!BF419,'[1]Multi-Field'!$F$110="Drained"),BI419,IF(AND('[1]Multi-Field'!$E$110=[1]Lists!BF419,'[1]Multi-Field'!$F$110="undrained"),BH419,""))</f>
        <v/>
      </c>
      <c r="FO419" s="409" t="str">
        <f>IF(AND('[1]Multi-Field'!$E$111=[1]Lists!BF419,'[1]Multi-Field'!$F$111="Drained"),BI419,IF(AND('[1]Multi-Field'!$E$111=[1]Lists!BF419,'[1]Multi-Field'!$F$111="undrained"),BH419,""))</f>
        <v/>
      </c>
      <c r="FP419" s="409" t="str">
        <f>IF(AND('[1]Multi-Field'!$E$112=[1]Lists!BF419,'[1]Multi-Field'!$F$112="Drained"),BI419,IF(AND('[1]Multi-Field'!$E$112=[1]Lists!BF419,'[1]Multi-Field'!$F$112="undrained"),BH419,""))</f>
        <v/>
      </c>
      <c r="FQ419" s="409" t="str">
        <f>IF(AND('[1]Multi-Field'!$E$113=[1]Lists!BF419,'[1]Multi-Field'!$F$113="Drained"),BI419,IF(AND('[1]Multi-Field'!$E$113=[1]Lists!BF419,'[1]Multi-Field'!$F$113="undrained"),BH419,""))</f>
        <v/>
      </c>
      <c r="FR419" s="409" t="str">
        <f>IF(AND('[1]Multi-Field'!$E$114=[1]Lists!BF419,'[1]Multi-Field'!$F$114="Drained"),BI419,IF(AND('[1]Multi-Field'!$E$114=[1]Lists!BF419,'[1]Multi-Field'!$F$114="undrained"),BH419,""))</f>
        <v/>
      </c>
      <c r="FS419" s="409" t="str">
        <f>IF(AND('[1]Multi-Field'!$E$115=[1]Lists!BF419,'[1]Multi-Field'!$F$115="Drained"),BI419,IF(AND('[1]Multi-Field'!$E$115=[1]Lists!BF419,'[1]Multi-Field'!$F$115="undrained"),BH419,""))</f>
        <v/>
      </c>
      <c r="FT419" s="409" t="str">
        <f>IF(AND('[1]Multi-Field'!$E$116=[1]Lists!BF419,'[1]Multi-Field'!$F$116="Drained"),BI419,IF(AND('[1]Multi-Field'!$E$116=[1]Lists!BF419,'[1]Multi-Field'!$F$116="undrained"),BH419,""))</f>
        <v/>
      </c>
      <c r="FU419" s="409" t="str">
        <f>IF(AND('[1]Multi-Field'!$E$117=[1]Lists!BF419,'[1]Multi-Field'!$F$117="Drained"),BI419,IF(AND('[1]Multi-Field'!$E$117=[1]Lists!BF419,'[1]Multi-Field'!$F$117="undrained"),BH419,""))</f>
        <v/>
      </c>
      <c r="FV419" s="409" t="str">
        <f>IF(AND('[1]Multi-Field'!$E$118=[1]Lists!BF419,'[1]Multi-Field'!$F$118="Drained"),BI419,IF(AND('[1]Multi-Field'!$E$118=[1]Lists!BF419,'[1]Multi-Field'!$F$118="undrained"),BH419,""))</f>
        <v/>
      </c>
      <c r="FW419" s="409" t="str">
        <f>IF(AND('[1]Multi-Field'!$E$119=[1]Lists!BF419,'[1]Multi-Field'!$F$119="Drained"),BI419,IF(AND('[1]Multi-Field'!$E$119=[1]Lists!BF419,'[1]Multi-Field'!$F$119="undrained"),BH419,""))</f>
        <v/>
      </c>
      <c r="FX419" s="409" t="str">
        <f>IF(AND('[1]Multi-Field'!$E$120=[1]Lists!BF419,'[1]Multi-Field'!$F$120="Drained"),BI419,IF(AND('[1]Multi-Field'!$E$120=[1]Lists!BF419,'[1]Multi-Field'!$F$120="undrained"),BH419,""))</f>
        <v/>
      </c>
      <c r="GC419" s="4">
        <v>1</v>
      </c>
    </row>
    <row r="420" spans="1:185" ht="13.5" customHeight="1">
      <c r="A420" s="7" t="s">
        <v>506</v>
      </c>
      <c r="B420" s="7"/>
      <c r="C420" s="7"/>
      <c r="D420" s="8">
        <v>70</v>
      </c>
      <c r="E420" s="8">
        <f t="shared" si="60"/>
        <v>70</v>
      </c>
      <c r="F420" s="8">
        <f t="shared" si="61"/>
        <v>70</v>
      </c>
      <c r="G420" s="8">
        <v>70</v>
      </c>
      <c r="H420" s="8">
        <v>60</v>
      </c>
      <c r="I420" s="8">
        <f t="shared" si="64"/>
        <v>60</v>
      </c>
      <c r="J420" s="8">
        <f t="shared" si="65"/>
        <v>60</v>
      </c>
      <c r="K420" s="8">
        <v>60</v>
      </c>
      <c r="L420" s="8">
        <v>115</v>
      </c>
      <c r="M420" s="8">
        <f t="shared" si="62"/>
        <v>117</v>
      </c>
      <c r="N420" s="8">
        <f t="shared" si="63"/>
        <v>118</v>
      </c>
      <c r="O420" s="8">
        <v>120</v>
      </c>
      <c r="P420" s="391">
        <v>395</v>
      </c>
      <c r="Q420" s="394"/>
      <c r="R420" s="395" t="b">
        <f>IF(OR('Multi-Field'!AA397=Lists!$AC$42,'Multi-Field'!AA397=Lists!$AC$43),IF('Multi-Field'!Z397="x",(IF('Multi-Field'!AC397=Lists!$Q$11,Lists!$R$11,IF('Multi-Field'!AC397=Lists!$Q$12,Lists!$R$12,IF('Multi-Field'!AC397=Lists!$Q$13,Lists!$R$13,IF('Multi-Field'!AC397=Lists!$Q$14,Lists!$R$14))))),IF('Multi-Field'!X397="x",(IF('Multi-Field'!AC397=Lists!$Q$11,Lists!$S$11,IF('Multi-Field'!AC397=Lists!$Q$12,Lists!$S$12,IF('Multi-Field'!AC397=Lists!$Q$13,Lists!$S$13,IF('Multi-Field'!AC397=Lists!$Q$14,Lists!$S$14))))),IF('Multi-Field'!V397="x",(IF('Multi-Field'!AC397=Lists!$Q$11,Lists!$T$11,IF('Multi-Field'!AC397=Lists!$Q$12,Lists!$T$12,IF('Multi-Field'!AC397=Lists!$Q$13,Lists!$T$13,IF('Multi-Field'!AC397=Lists!$Q$14,Lists!$T$14))))),0))))</f>
        <v>0</v>
      </c>
      <c r="S420" s="395" t="str">
        <f t="shared" si="66"/>
        <v/>
      </c>
      <c r="T420" s="395"/>
      <c r="U420" s="396"/>
      <c r="BF420" s="411" t="s">
        <v>1584</v>
      </c>
      <c r="BG420" s="412">
        <v>4</v>
      </c>
      <c r="BH420" s="412">
        <v>4.5</v>
      </c>
      <c r="BI420" s="412">
        <v>5</v>
      </c>
      <c r="BJ420" s="409" t="e">
        <f>IF(AND('[1]Single Field'!#REF!=[1]Lists!BF420,'[1]Single Field'!#REF!="Drained"),"x",IF(AND('[1]Single Field'!#REF!=[1]Lists!BF420,'[1]Single Field'!#REF!="Undrained"),O,""))</f>
        <v>#REF!</v>
      </c>
      <c r="BK420" s="409" t="str">
        <f>IF(AND('[1]Multi-Field'!$E$3=[1]Lists!BF420,'[1]Multi-Field'!$F$3="Drained"),BI420,IF(AND('[1]Multi-Field'!$E$3=BF420,'[1]Multi-Field'!$F$3="undrained"),BH420,""))</f>
        <v/>
      </c>
      <c r="BL420" s="409" t="str">
        <f>IF(AND('[1]Multi-Field'!$E$4=BF420,'[1]Multi-Field'!$F$4="Drained"),BI420,IF(AND('[1]Multi-Field'!$E$4=BF420,'[1]Multi-Field'!$F$4="undrained"),BH420,""))</f>
        <v/>
      </c>
      <c r="BM420" s="409" t="str">
        <f>IF(AND('[1]Multi-Field'!$E$5=BF420,'[1]Multi-Field'!$F$5="Drained"),BI420,IF(AND('[1]Multi-Field'!$E$5=BF420,'[1]Multi-Field'!$F$5="undrained"),BH420,""))</f>
        <v/>
      </c>
      <c r="BN420" s="409" t="str">
        <f>IF(AND('[1]Multi-Field'!$E$6=BF420,'[1]Multi-Field'!$F$6="Drained"),BI420,IF(AND('[1]Multi-Field'!$E$6=BF420,'[1]Multi-Field'!$F$6="undrained"),BH420,""))</f>
        <v/>
      </c>
      <c r="BO420" s="409" t="str">
        <f>IF(AND('[1]Multi-Field'!$E$7=BF420,'[1]Multi-Field'!$F$7="Drained"),BI420,IF(AND('[1]Multi-Field'!$E$7=BF420,'[1]Multi-Field'!$F$7="undrained"),BH420,""))</f>
        <v/>
      </c>
      <c r="BP420" s="409" t="str">
        <f>IF(AND('[1]Multi-Field'!$E$8=BF420,'[1]Multi-Field'!$F$8="Drained"),BI420,IF(AND('[1]Multi-Field'!$E$8=BF420,'[1]Multi-Field'!$F$8="undrained"),BH420,""))</f>
        <v/>
      </c>
      <c r="BQ420" s="409" t="str">
        <f>IF(AND('[1]Multi-Field'!$E$9=BF420,'[1]Multi-Field'!$F$9="Drained"),BI420,IF(AND('[1]Multi-Field'!$E$9=BF420,'[1]Multi-Field'!$F$9="undrained"),BH420,""))</f>
        <v/>
      </c>
      <c r="BR420" s="409" t="str">
        <f>IF(AND('[1]Multi-Field'!$E$10=BF420,'[1]Multi-Field'!$F$10="Drained"),BI420,IF(AND('[1]Multi-Field'!$E$10=BF420,'[1]Multi-Field'!$F$10="undrained"),BH420,""))</f>
        <v/>
      </c>
      <c r="BS420" s="409" t="str">
        <f>IF(AND('[1]Multi-Field'!$E$11=BF420,'[1]Multi-Field'!$F$11="Drained"),BI420,IF(AND('[1]Multi-Field'!$E$11=BF420,'[1]Multi-Field'!$F$11="undrained"),BH420,""))</f>
        <v/>
      </c>
      <c r="BT420" s="409" t="str">
        <f>IF(AND('[1]Multi-Field'!$E$12=BF420,'[1]Multi-Field'!$F$12="Drained"),BI420,IF(AND('[1]Multi-Field'!$E$12=BF420,'[1]Multi-Field'!$F$12="undrained"),BH420,""))</f>
        <v/>
      </c>
      <c r="BU420" s="409" t="str">
        <f>IF(AND('[1]Multi-Field'!$E$13=BF420,'[1]Multi-Field'!$F$13="Drained"),BI420,IF(AND('[1]Multi-Field'!$E$3=BF420,'[1]Multi-Field'!$F$13="undrained"),BH420,""))</f>
        <v/>
      </c>
      <c r="BV420" s="409" t="str">
        <f>IF(AND('[1]Multi-Field'!$E$14=BF420,'[1]Multi-Field'!$F$14="Drained"),BI420,IF(AND('[1]Multi-Field'!$E$14=BF420,'[1]Multi-Field'!$F$14="undrained"),BH420,""))</f>
        <v/>
      </c>
      <c r="BW420" s="409" t="str">
        <f>IF(AND('[1]Multi-Field'!$E$15=BF420,'[1]Multi-Field'!$F$15="Drained"),BI420,IF(AND('[1]Multi-Field'!$E$15=BF420,'[1]Multi-Field'!$F$15="undrained"),BH420,""))</f>
        <v/>
      </c>
      <c r="BX420" s="409" t="str">
        <f>IF(AND('[1]Multi-Field'!$E$16=[1]Lists!BF420,'[1]Multi-Field'!$F$16="Drained"),BI420,IF(AND('[1]Multi-Field'!$E$16=[1]Lists!BF420,'[1]Multi-Field'!$F$16="undrained"),BH420,""))</f>
        <v/>
      </c>
      <c r="BY420" s="409" t="str">
        <f>IF(AND('[1]Multi-Field'!$E$17=[1]Lists!BF420,'[1]Multi-Field'!$F$17="Drained"),BI420,IF(AND('[1]Multi-Field'!$E$17=[1]Lists!BF420,'[1]Multi-Field'!$F$17="undrained"),BH420,""))</f>
        <v/>
      </c>
      <c r="BZ420" s="409" t="str">
        <f>IF(AND('[1]Multi-Field'!$E$18=[1]Lists!BF420,'[1]Multi-Field'!$F$18="Drained"),BI420,IF(AND('[1]Multi-Field'!$E$18=[1]Lists!BF420,'[1]Multi-Field'!$F$18="undrained"),BH420,""))</f>
        <v/>
      </c>
      <c r="CA420" s="409" t="str">
        <f>IF(AND('[1]Multi-Field'!$E$19=[1]Lists!BF420,'[1]Multi-Field'!$F$19="Drained"),BI420,IF(AND('[1]Multi-Field'!$E$19=[1]Lists!BF420,'[1]Multi-Field'!$F$19="undrained"),BH420,""))</f>
        <v/>
      </c>
      <c r="CB420" s="409" t="str">
        <f>IF(AND('[1]Multi-Field'!$E$20=[1]Lists!BF420,'[1]Multi-Field'!$F$20="Drained"),BI420,IF(AND('[1]Multi-Field'!$E$20=[1]Lists!BF420,'[1]Multi-Field'!$F$20="undrained"),BH420,""))</f>
        <v/>
      </c>
      <c r="CC420" s="409" t="str">
        <f>IF(AND('[1]Multi-Field'!$E$21=[1]Lists!BF420,'[1]Multi-Field'!$F$21="Drained"),BI420,IF(AND('[1]Multi-Field'!$E$21=[1]Lists!BF420,'[1]Multi-Field'!$F$21="undrained"),BH420,""))</f>
        <v/>
      </c>
      <c r="CD420" s="409" t="str">
        <f>IF(AND('[1]Multi-Field'!$E$22=[1]Lists!BF420,'[1]Multi-Field'!$F$22="Drained"),BI420,IF(AND('[1]Multi-Field'!$E$22=[1]Lists!BF420,'[1]Multi-Field'!$F$22="undrained"),BH420,""))</f>
        <v/>
      </c>
      <c r="CE420" s="409" t="str">
        <f>IF(AND('[1]Multi-Field'!$E$23=[1]Lists!BF420,'[1]Multi-Field'!$F$23="Drained"),BI420,IF(AND('[1]Multi-Field'!$E$23=[1]Lists!BF420,'[1]Multi-Field'!$F$23="undrained"),BH420,""))</f>
        <v/>
      </c>
      <c r="CF420" s="409" t="str">
        <f>IF(AND('[1]Multi-Field'!$E$24=[1]Lists!BF420,'[1]Multi-Field'!$F$24="Drained"),BI420,IF(AND('[1]Multi-Field'!$E$24=[1]Lists!BF420,'[1]Multi-Field'!$F$24="undrained"),BH420,""))</f>
        <v/>
      </c>
      <c r="CG420" s="409" t="str">
        <f>IF(AND('[1]Multi-Field'!$E$25=[1]Lists!BF420,'[1]Multi-Field'!$F$25="Drained"),BI420,IF(AND('[1]Multi-Field'!$E$25=[1]Lists!BF420,'[1]Multi-Field'!$F$25="undrained"),BH420,""))</f>
        <v/>
      </c>
      <c r="CH420" s="409" t="str">
        <f>IF(AND('[1]Multi-Field'!$E$26=[1]Lists!BF420,'[1]Multi-Field'!$F$26="Drained"),BI420,IF(AND('[1]Multi-Field'!$E$26=[1]Lists!BF420,'[1]Multi-Field'!$F$26="undrained"),BH420,""))</f>
        <v/>
      </c>
      <c r="CI420" s="409" t="str">
        <f>IF(AND('[1]Multi-Field'!$E$27=[1]Lists!BF420,'[1]Multi-Field'!$F$27="Drained"),BI420,IF(AND('[1]Multi-Field'!$E$27=[1]Lists!BF420,'[1]Multi-Field'!$F$27="undrained"),BH420,""))</f>
        <v/>
      </c>
      <c r="CJ420" s="409" t="str">
        <f>IF(AND('[1]Multi-Field'!$E$28=[1]Lists!BF420,'[1]Multi-Field'!$F$28="Drained"),BI420,IF(AND('[1]Multi-Field'!$E$28=[1]Lists!BF420,'[1]Multi-Field'!$F$28="undrained"),BH420,""))</f>
        <v/>
      </c>
      <c r="CK420" s="409" t="str">
        <f>IF(AND('[1]Multi-Field'!$E$29=[1]Lists!BF420,'[1]Multi-Field'!$F$29="Drained"),BI420,IF(AND('[1]Multi-Field'!$E$29=[1]Lists!BF420,'[1]Multi-Field'!$F$29="undrained"),BH420,""))</f>
        <v/>
      </c>
      <c r="CL420" s="409" t="str">
        <f>IF(AND('[1]Multi-Field'!$E$30=[1]Lists!BF420,'[1]Multi-Field'!$F$30="Drained"),BI420,IF(AND('[1]Multi-Field'!$E$30=[1]Lists!BF420,'[1]Multi-Field'!$F$30="undrained"),BH420,""))</f>
        <v/>
      </c>
      <c r="CM420" s="409" t="str">
        <f>IF(AND('[1]Multi-Field'!$E$31=[1]Lists!BF420,'[1]Multi-Field'!$F$31="Drained"),BI420,IF(AND('[1]Multi-Field'!$E$31=[1]Lists!BF420,'[1]Multi-Field'!$F$31="undrained"),BH420,""))</f>
        <v/>
      </c>
      <c r="CN420" s="409" t="str">
        <f>IF(AND('[1]Multi-Field'!$E$32=[1]Lists!BF420,'[1]Multi-Field'!$F$32="Drained"),BI420,IF(AND('[1]Multi-Field'!$E$32=[1]Lists!BF420,'[1]Multi-Field'!$F$32="undrained"),BH420,""))</f>
        <v/>
      </c>
      <c r="CO420" s="409" t="str">
        <f>IF(AND('[1]Multi-Field'!$E$33=[1]Lists!BF420,'[1]Multi-Field'!$F$33="Drained"),BI420,IF(AND('[1]Multi-Field'!$E$33=[1]Lists!BF420,'[1]Multi-Field'!$F$33="undrained"),BH420,""))</f>
        <v/>
      </c>
      <c r="CP420" s="409" t="str">
        <f>IF(AND('[1]Multi-Field'!$E$34=[1]Lists!BF420,'[1]Multi-Field'!$F$34="Drained"),BI420,IF(AND('[1]Multi-Field'!$E$34=[1]Lists!BF420,'[1]Multi-Field'!$F$34="undrained"),BH420,""))</f>
        <v/>
      </c>
      <c r="CQ420" s="409" t="str">
        <f>IF(AND('[1]Multi-Field'!$E$35=[1]Lists!BF420,'[1]Multi-Field'!$F$35="Drained"),BI420,IF(AND('[1]Multi-Field'!$E$35=[1]Lists!BF420,'[1]Multi-Field'!$F$35="undrained"),BH420,""))</f>
        <v/>
      </c>
      <c r="CR420" s="409" t="str">
        <f>IF(AND('[1]Multi-Field'!$E$36=[1]Lists!BF420,'[1]Multi-Field'!$F$36="Drained"),BI420,IF(AND('[1]Multi-Field'!$E$36=[1]Lists!BF420,'[1]Multi-Field'!$F$36="undrained"),BH420,""))</f>
        <v/>
      </c>
      <c r="CS420" s="409" t="str">
        <f>IF(AND('[1]Multi-Field'!$E$37=[1]Lists!BF420,'[1]Multi-Field'!$F$37="Drained"),BI420,IF(AND('[1]Multi-Field'!$E$37=[1]Lists!BF420,'[1]Multi-Field'!$F$37="undrained"),BH420,""))</f>
        <v/>
      </c>
      <c r="CT420" s="409" t="str">
        <f>IF(AND('[1]Multi-Field'!$E$38=[1]Lists!BF420,'[1]Multi-Field'!$F$38="Drained"),BI420,IF(AND('[1]Multi-Field'!$E$38=[1]Lists!BF420,'[1]Multi-Field'!$F$38="undrained"),BH420,""))</f>
        <v/>
      </c>
      <c r="CU420" s="409" t="str">
        <f>IF(AND('[1]Multi-Field'!$E$39=[1]Lists!BF420,'[1]Multi-Field'!$F$39="Drained"),BI420,IF(AND('[1]Multi-Field'!$E$39=[1]Lists!BF420,'[1]Multi-Field'!$F$39="undrained"),BH420,""))</f>
        <v/>
      </c>
      <c r="CV420" s="409" t="str">
        <f>IF(AND('[1]Multi-Field'!$E$40=[1]Lists!BF420,'[1]Multi-Field'!$F$40="Drained"),BI420,IF(AND('[1]Multi-Field'!$E$40=[1]Lists!BF420,'[1]Multi-Field'!$F$40="undrained"),BH420,""))</f>
        <v/>
      </c>
      <c r="CW420" s="409" t="str">
        <f>IF(AND('[1]Multi-Field'!$E$41=[1]Lists!BF420,'[1]Multi-Field'!$F$40="Drained"),BI420,IF(AND('[1]Multi-Field'!$E$40=[1]Lists!BF420,'[1]Multi-Field'!$F$40="undrained"),BH420,""))</f>
        <v/>
      </c>
      <c r="CX420" s="409" t="str">
        <f>IF(AND('[1]Multi-Field'!$E$42=[1]Lists!BF420,'[1]Multi-Field'!$F$42="Drained"),BI420,IF(AND('[1]Multi-Field'!$E$42=[1]Lists!BF420,'[1]Multi-Field'!$F$42="undrained"),BH420,""))</f>
        <v/>
      </c>
      <c r="CY420" s="409" t="str">
        <f>IF(AND('[1]Multi-Field'!$E$43=[1]Lists!BF420,'[1]Multi-Field'!$F$43="Drained"),BI420,IF(AND('[1]Multi-Field'!$E$43=[1]Lists!BF420,'[1]Multi-Field'!$F$43="undrained"),BH420,""))</f>
        <v/>
      </c>
      <c r="CZ420" s="409" t="str">
        <f>IF(AND('[1]Multi-Field'!$E$44=[1]Lists!BF420,'[1]Multi-Field'!$F$44="Drained"),BI420,IF(AND('[1]Multi-Field'!$E$44=[1]Lists!BF420,'[1]Multi-Field'!$F$44="undrained"),BH420,""))</f>
        <v/>
      </c>
      <c r="DA420" s="409" t="str">
        <f>IF(AND('[1]Multi-Field'!$E$45=[1]Lists!BF420,'[1]Multi-Field'!$F$45="Drained"),BI420,IF(AND('[1]Multi-Field'!$E$45=[1]Lists!BF420,'[1]Multi-Field'!$F$45="undrained"),BH420,""))</f>
        <v/>
      </c>
      <c r="DB420" s="409" t="str">
        <f>IF(AND('[1]Multi-Field'!$E$46=[1]Lists!BF420,'[1]Multi-Field'!$F$46="Drained"),BI420,IF(AND('[1]Multi-Field'!$E$46=[1]Lists!BF420,'[1]Multi-Field'!$F$46="undrained"),BH420,""))</f>
        <v/>
      </c>
      <c r="DC420" s="409" t="str">
        <f>IF(AND('[1]Multi-Field'!$E$47=[1]Lists!BF420,'[1]Multi-Field'!$F$47="Drained"),BI420,IF(AND('[1]Multi-Field'!$E$47=[1]Lists!BF420,'[1]Multi-Field'!$F$47="undrained"),BH420,""))</f>
        <v/>
      </c>
      <c r="DD420" s="409" t="str">
        <f>IF(AND('[1]Multi-Field'!$E$48=[1]Lists!BF420,'[1]Multi-Field'!$F$48="Drained"),BI420,IF(AND('[1]Multi-Field'!$E$48=[1]Lists!BF420,'[1]Multi-Field'!$F$48="undrained"),BH420,""))</f>
        <v/>
      </c>
      <c r="DE420" s="409" t="str">
        <f>IF(AND('[1]Multi-Field'!$E$49=[1]Lists!BF420,'[1]Multi-Field'!$F$49="Drained"),BI420,IF(AND('[1]Multi-Field'!$E$49=[1]Lists!BF420,'[1]Multi-Field'!$F$9="undrained"),BH420,""))</f>
        <v/>
      </c>
      <c r="DF420" s="409" t="str">
        <f>IF(AND('[1]Multi-Field'!$E$50=[1]Lists!BF420,'[1]Multi-Field'!$F$50="Drained"),BI420,IF(AND('[1]Multi-Field'!$E$50=[1]Lists!BF420,'[1]Multi-Field'!$F$50="undrained"),BH420,""))</f>
        <v/>
      </c>
      <c r="DG420" s="409" t="str">
        <f>IF(AND('[1]Multi-Field'!$E$51=[1]Lists!BF420,'[1]Multi-Field'!$F$51="Drained"),BI420,IF(AND('[1]Multi-Field'!$E$51=[1]Lists!BF420,'[1]Multi-Field'!$F$51="undrained"),BH420,""))</f>
        <v/>
      </c>
      <c r="DH420" s="409" t="str">
        <f>IF(AND('[1]Multi-Field'!$E$52=[1]Lists!BF420,'[1]Multi-Field'!$F$52="Drained"),BI420,IF(AND('[1]Multi-Field'!$E$52=[1]Lists!BF420,'[1]Multi-Field'!$F$52="undrained"),BH420,""))</f>
        <v/>
      </c>
      <c r="DI420" s="409" t="str">
        <f>IF(AND('[1]Multi-Field'!$E$53=[1]Lists!BF420,'[1]Multi-Field'!$F$53="Drained"),BI420,IF(AND('[1]Multi-Field'!$E$53=[1]Lists!BF420,'[1]Multi-Field'!$F$53="undrained"),BH420,""))</f>
        <v/>
      </c>
      <c r="DJ420" s="409" t="str">
        <f>IF(AND('[1]Multi-Field'!$E$54=[1]Lists!BF420,'[1]Multi-Field'!$F$54="Drained"),BI420,IF(AND('[1]Multi-Field'!$E$54=[1]Lists!BF420,'[1]Multi-Field'!$F$54="undrained"),BH420,""))</f>
        <v/>
      </c>
      <c r="DK420" s="409" t="str">
        <f>IF(AND('[1]Multi-Field'!$E$55=[1]Lists!BF420,'[1]Multi-Field'!$F$55="Drained"),BI420,IF(AND('[1]Multi-Field'!$E$55=[1]Lists!BF420,'[1]Multi-Field'!$F$55="undrained"),BH420,""))</f>
        <v/>
      </c>
      <c r="DL420" s="409" t="str">
        <f>IF(AND('[1]Multi-Field'!$E$56=[1]Lists!BF420,'[1]Multi-Field'!$F$56="Drained"),BI420,IF(AND('[1]Multi-Field'!$E$56=[1]Lists!BF420,'[1]Multi-Field'!$F$56="undrained"),BH420,""))</f>
        <v/>
      </c>
      <c r="DM420" s="409" t="str">
        <f>IF(AND('[1]Multi-Field'!$E$57=[1]Lists!BF420,'[1]Multi-Field'!$F$57="Drained"),BI420,IF(AND('[1]Multi-Field'!$E$57=[1]Lists!BF420,'[1]Multi-Field'!$F$57="undrained"),BH420,""))</f>
        <v/>
      </c>
      <c r="DN420" s="409" t="str">
        <f>IF(AND('[1]Multi-Field'!$E$58=[1]Lists!BF420,'[1]Multi-Field'!$F$58="Drained"),BI420,IF(AND('[1]Multi-Field'!$E$58=[1]Lists!BF420,'[1]Multi-Field'!$F$58="undrained"),BH420,""))</f>
        <v/>
      </c>
      <c r="DO420" s="409" t="str">
        <f>IF(AND('[1]Multi-Field'!$E$59=[1]Lists!BF420,'[1]Multi-Field'!$F$59="Drained"),BI420,IF(AND('[1]Multi-Field'!$E$59=[1]Lists!BF420,'[1]Multi-Field'!$F$59="undrained"),BH420,""))</f>
        <v/>
      </c>
      <c r="DP420" s="409" t="str">
        <f>IF(AND('[1]Multi-Field'!$E$60=[1]Lists!BF420,'[1]Multi-Field'!$F$60="Drained"),BI420,IF(AND('[1]Multi-Field'!$E$60=[1]Lists!BF420,'[1]Multi-Field'!$F$60="undrained"),BH420,""))</f>
        <v/>
      </c>
      <c r="DQ420" s="409" t="str">
        <f>IF(AND('[1]Multi-Field'!$E$61=[1]Lists!BF420,'[1]Multi-Field'!$F$61="Drained"),BI420,IF(AND('[1]Multi-Field'!$E$61=[1]Lists!BF420,'[1]Multi-Field'!$F$61="undrained"),BH420,""))</f>
        <v/>
      </c>
      <c r="DR420" s="409" t="str">
        <f>IF(AND('[1]Multi-Field'!$E$62=[1]Lists!BF420,'[1]Multi-Field'!$F$62="Drained"),BI420,IF(AND('[1]Multi-Field'!$E$62=[1]Lists!BF420,'[1]Multi-Field'!$F$62="undrained"),BH420,""))</f>
        <v/>
      </c>
      <c r="DS420" s="409" t="str">
        <f>IF(AND('[1]Multi-Field'!$E$63=[1]Lists!BF420,'[1]Multi-Field'!$F$63="Drained"),BI420,IF(AND('[1]Multi-Field'!$E$63=[1]Lists!BF420,'[1]Multi-Field'!$F$63="undrained"),BH420,""))</f>
        <v/>
      </c>
      <c r="DT420" s="409" t="str">
        <f>IF(AND('[1]Multi-Field'!$E$64=[1]Lists!BF420,'[1]Multi-Field'!$F$64="Drained"),BI420,IF(AND('[1]Multi-Field'!$E$64=[1]Lists!BF420,'[1]Multi-Field'!$F$64="undrained"),BH420,""))</f>
        <v/>
      </c>
      <c r="DU420" s="409" t="str">
        <f>IF(AND('[1]Multi-Field'!$E$65=[1]Lists!BF420,'[1]Multi-Field'!$F$65="Drained"),BI420,IF(AND('[1]Multi-Field'!$E$65=[1]Lists!BF420,'[1]Multi-Field'!$F$65="undrained"),BH420,""))</f>
        <v/>
      </c>
      <c r="DV420" s="409" t="str">
        <f>IF(AND('[1]Multi-Field'!$E$66=[1]Lists!BF420,'[1]Multi-Field'!$F$66="Drained"),BI420,IF(AND('[1]Multi-Field'!$E$66=[1]Lists!BF420,'[1]Multi-Field'!$F$66="undrained"),BH420,""))</f>
        <v/>
      </c>
      <c r="DW420" s="409" t="str">
        <f>IF(AND('[1]Multi-Field'!$E$67=[1]Lists!BF420,'[1]Multi-Field'!$F$67="Drained"),BI420,IF(AND('[1]Multi-Field'!$E$67=[1]Lists!BF420,'[1]Multi-Field'!$F$67="undrained"),BH420,""))</f>
        <v/>
      </c>
      <c r="DX420" s="409" t="str">
        <f>IF(AND('[1]Multi-Field'!$E$68=[1]Lists!BF420,'[1]Multi-Field'!$F$68="Drained"),BI420,IF(AND('[1]Multi-Field'!$E$68=[1]Lists!BF420,'[1]Multi-Field'!$F$68="undrained"),BH420,""))</f>
        <v/>
      </c>
      <c r="DY420" s="409" t="str">
        <f>IF(AND('[1]Multi-Field'!$E$69=[1]Lists!BF420,'[1]Multi-Field'!$F$69="Drained"),BI420,IF(AND('[1]Multi-Field'!$E$69=[1]Lists!BF420,'[1]Multi-Field'!$F$69="undrained"),BH420,""))</f>
        <v/>
      </c>
      <c r="DZ420" s="409" t="str">
        <f>IF(AND('[1]Multi-Field'!$E$70=[1]Lists!BF420,'[1]Multi-Field'!$F$70="Drained"),BI420,IF(AND('[1]Multi-Field'!$E$70=[1]Lists!BF420,'[1]Multi-Field'!$F$70="undrained"),BH420,""))</f>
        <v/>
      </c>
      <c r="EA420" s="409" t="str">
        <f>IF(AND('[1]Multi-Field'!$E$71=[1]Lists!BF420,'[1]Multi-Field'!$F$71="Drained"),BI420,IF(AND('[1]Multi-Field'!$E$71=[1]Lists!BF420,'[1]Multi-Field'!$F$71="undrained"),BH420,""))</f>
        <v/>
      </c>
      <c r="EB420" s="409" t="str">
        <f>IF(AND('[1]Multi-Field'!$E$72=[1]Lists!BF420,'[1]Multi-Field'!$F$72="Drained"),BI420,IF(AND('[1]Multi-Field'!$E$72=[1]Lists!BF420,'[1]Multi-Field'!$F$72="undrained"),BH420,""))</f>
        <v/>
      </c>
      <c r="EC420" s="409" t="str">
        <f>IF(AND('[1]Multi-Field'!$E$73=[1]Lists!BF420,'[1]Multi-Field'!$F$73="Drained"),BI420,IF(AND('[1]Multi-Field'!$E$73=[1]Lists!BF420,'[1]Multi-Field'!$F$73="undrained"),BH420,""))</f>
        <v/>
      </c>
      <c r="ED420" s="409" t="str">
        <f>IF(AND('[1]Multi-Field'!$E$74=[1]Lists!BF420,'[1]Multi-Field'!$F$74="Drained"),BI420,IF(AND('[1]Multi-Field'!$E$74=[1]Lists!BF420,'[1]Multi-Field'!$F$74="undrained"),BH420,""))</f>
        <v/>
      </c>
      <c r="EE420" s="409" t="str">
        <f>IF(AND('[1]Multi-Field'!$E$75=[1]Lists!BF420,'[1]Multi-Field'!$F$75="Drained"),BI420,IF(AND('[1]Multi-Field'!$E$75=[1]Lists!BF420,'[1]Multi-Field'!$F$75="undrained"),BH420,""))</f>
        <v/>
      </c>
      <c r="EF420" s="409" t="str">
        <f>IF(AND('[1]Multi-Field'!$E$76=[1]Lists!BF420,'[1]Multi-Field'!$F$76="Drained"),BI420,IF(AND('[1]Multi-Field'!$E$76=[1]Lists!BF420,'[1]Multi-Field'!$F$6="undrained"),BH420,""))</f>
        <v/>
      </c>
      <c r="EG420" s="409" t="str">
        <f>IF(AND('[1]Multi-Field'!$E$77=[1]Lists!BF420,'[1]Multi-Field'!$F$77="Drained"),BI420,IF(AND('[1]Multi-Field'!$E$77=[1]Lists!BF420,'[1]Multi-Field'!$F$77="undrained"),BH420,""))</f>
        <v/>
      </c>
      <c r="EH420" s="409" t="str">
        <f>IF(AND('[1]Multi-Field'!$E$78=[1]Lists!BF420,'[1]Multi-Field'!$F$78="Drained"),BI420,IF(AND('[1]Multi-Field'!$E$78=[1]Lists!BF420,'[1]Multi-Field'!$F$78="undrained"),BH420,""))</f>
        <v/>
      </c>
      <c r="EI420" s="409" t="str">
        <f>IF(AND('[1]Multi-Field'!$E$79=[1]Lists!BF420,'[1]Multi-Field'!$F$79="Drained"),BI420,IF(AND('[1]Multi-Field'!$E$79=[1]Lists!BF420,'[1]Multi-Field'!$F$79="undrained"),BH420,""))</f>
        <v/>
      </c>
      <c r="EJ420" s="409" t="str">
        <f>IF(AND('[1]Multi-Field'!$E$80=[1]Lists!BF420,'[1]Multi-Field'!$F$80="Drained"),BI420,IF(AND('[1]Multi-Field'!$E$80=[1]Lists!BF420,'[1]Multi-Field'!$F$80="undrained"),BH420,""))</f>
        <v/>
      </c>
      <c r="EK420" s="409" t="str">
        <f>IF(AND('[1]Multi-Field'!$E$81=[1]Lists!BF420,'[1]Multi-Field'!$F$81="Drained"),BI420,IF(AND('[1]Multi-Field'!$E$81=[1]Lists!BF420,'[1]Multi-Field'!$F$81="undrained"),BH420,""))</f>
        <v/>
      </c>
      <c r="EL420" s="409" t="str">
        <f>IF(AND('[1]Multi-Field'!$E$82=[1]Lists!BF420,'[1]Multi-Field'!$F$82="Drained"),BI420,IF(AND('[1]Multi-Field'!$E$82=[1]Lists!BF420,'[1]Multi-Field'!$F$82="undrained"),BH420,""))</f>
        <v/>
      </c>
      <c r="EM420" s="409" t="str">
        <f>IF(AND('[1]Multi-Field'!$E$83=[1]Lists!BF420,'[1]Multi-Field'!$F$83="Drained"),BI420,IF(AND('[1]Multi-Field'!$E$83=[1]Lists!BF420,'[1]Multi-Field'!$F$83="undrained"),BH420,""))</f>
        <v/>
      </c>
      <c r="EN420" s="409" t="str">
        <f>IF(AND('[1]Multi-Field'!$E$84=[1]Lists!BF420,'[1]Multi-Field'!$F$84="Drained"),BI420,IF(AND('[1]Multi-Field'!$E$84=[1]Lists!BF420,'[1]Multi-Field'!$F$84="undrained"),BH420,""))</f>
        <v/>
      </c>
      <c r="EO420" s="409" t="str">
        <f>IF(AND('[1]Multi-Field'!$E$85=[1]Lists!BF420,'[1]Multi-Field'!$F$85="Drained"),BI420,IF(AND('[1]Multi-Field'!$E$85=[1]Lists!BF420,'[1]Multi-Field'!$F$85="undrained"),BH420,""))</f>
        <v/>
      </c>
      <c r="EP420" s="409" t="str">
        <f>IF(AND('[1]Multi-Field'!$E$86=[1]Lists!BF420,'[1]Multi-Field'!$F$86="Drained"),BI420,IF(AND('[1]Multi-Field'!$E$86=[1]Lists!BF420,'[1]Multi-Field'!$F$86="undrained"),BH420,""))</f>
        <v/>
      </c>
      <c r="EQ420" s="409" t="str">
        <f>IF(AND('[1]Multi-Field'!$E$87=[1]Lists!BF420,'[1]Multi-Field'!$F$87="Drained"),BI420,IF(AND('[1]Multi-Field'!$E$87=[1]Lists!BF420,'[1]Multi-Field'!$F$87="undrained"),BH420,""))</f>
        <v/>
      </c>
      <c r="ER420" s="409" t="str">
        <f>IF(AND('[1]Multi-Field'!$E$88=[1]Lists!BF420,'[1]Multi-Field'!$F$88="Drained"),BI420,IF(AND('[1]Multi-Field'!$E$88=[1]Lists!BF420,'[1]Multi-Field'!$F$88="undrained"),BH420,""))</f>
        <v/>
      </c>
      <c r="ES420" s="409" t="str">
        <f>IF(AND('[1]Multi-Field'!$E$89=[1]Lists!BF420,'[1]Multi-Field'!$F$89="Drained"),BI420,IF(AND('[1]Multi-Field'!$E$89=[1]Lists!BF420,'[1]Multi-Field'!$F$89="undrained"),BH420,""))</f>
        <v/>
      </c>
      <c r="ET420" s="409" t="str">
        <f>IF(AND('[1]Multi-Field'!$E$90=[1]Lists!BF420,'[1]Multi-Field'!$F$90="Drained"),BI420,IF(AND('[1]Multi-Field'!$E$90=[1]Lists!BF420,'[1]Multi-Field'!$F$90="undrained"),BH420,""))</f>
        <v/>
      </c>
      <c r="EU420" s="409" t="str">
        <f>IF(AND('[1]Multi-Field'!$E$91=[1]Lists!BF420,'[1]Multi-Field'!$F$91="Drained"),BI420,IF(AND('[1]Multi-Field'!$E$91=[1]Lists!BF420,'[1]Multi-Field'!$F$91="undrained"),BH420,""))</f>
        <v/>
      </c>
      <c r="EV420" s="409" t="str">
        <f>IF(AND('[1]Multi-Field'!$E$92=[1]Lists!BF420,'[1]Multi-Field'!$F$92="Drained"),BI420,IF(AND('[1]Multi-Field'!$E$92=[1]Lists!BF420,'[1]Multi-Field'!$F$92="undrained"),BH420,""))</f>
        <v/>
      </c>
      <c r="EW420" s="409" t="str">
        <f>IF(AND('[1]Multi-Field'!$E$93=[1]Lists!BF420,'[1]Multi-Field'!$F$93="Drained"),BI420,IF(AND('[1]Multi-Field'!$E$93=[1]Lists!BF420,'[1]Multi-Field'!$F$93="undrained"),BH420,""))</f>
        <v/>
      </c>
      <c r="EX420" s="409" t="str">
        <f>IF(AND('[1]Multi-Field'!$E$94=[1]Lists!BF420,'[1]Multi-Field'!$F$94="Drained"),BI420,IF(AND('[1]Multi-Field'!$E$94=[1]Lists!BF420,'[1]Multi-Field'!$F$94="undrained"),BH420,""))</f>
        <v/>
      </c>
      <c r="EY420" s="409" t="str">
        <f>IF(AND('[1]Multi-Field'!$E$95=[1]Lists!BF420,'[1]Multi-Field'!$F$95="Drained"),BI420,IF(AND('[1]Multi-Field'!$E$95=[1]Lists!BF420,'[1]Multi-Field'!$F$95="undrained"),BH420,""))</f>
        <v/>
      </c>
      <c r="EZ420" s="409" t="str">
        <f>IF(AND('[1]Multi-Field'!$E$96=[1]Lists!BF420,'[1]Multi-Field'!$F$96="Drained"),BI420,IF(AND('[1]Multi-Field'!$E$96=[1]Lists!BF420,'[1]Multi-Field'!$F$96="undrained"),BH420,""))</f>
        <v/>
      </c>
      <c r="FA420" s="409" t="str">
        <f>IF(AND('[1]Multi-Field'!$E$97=[1]Lists!BF420,'[1]Multi-Field'!$F$97="Drained"),BI420,IF(AND('[1]Multi-Field'!$E$97=[1]Lists!BF420,'[1]Multi-Field'!$F$97="undrained"),BH420,""))</f>
        <v/>
      </c>
      <c r="FB420" s="409" t="str">
        <f>IF(AND('[1]Multi-Field'!$E$98=[1]Lists!BF420,'[1]Multi-Field'!$F$98="Drained"),BI420,IF(AND('[1]Multi-Field'!$E$98=[1]Lists!BF420,'[1]Multi-Field'!$F$98="undrained"),BH420,""))</f>
        <v/>
      </c>
      <c r="FC420" s="409" t="str">
        <f>IF(AND('[1]Multi-Field'!$E$99=[1]Lists!BF420,'[1]Multi-Field'!$F$99="Drained"),BI420,IF(AND('[1]Multi-Field'!$E$99=[1]Lists!BF420,'[1]Multi-Field'!$F$99="undrained"),BH420,""))</f>
        <v/>
      </c>
      <c r="FD420" s="409" t="str">
        <f>IF(AND('[1]Multi-Field'!$E$100=[1]Lists!BF420,'[1]Multi-Field'!$F$100="Drained"),BI420,IF(AND('[1]Multi-Field'!$E$100=[1]Lists!BF420,'[1]Multi-Field'!$F$100="undrained"),BH420,""))</f>
        <v/>
      </c>
      <c r="FE420" s="409" t="str">
        <f>IF(AND('[1]Multi-Field'!$E$101=[1]Lists!BF420,'[1]Multi-Field'!$F$101="Drained"),BI420,IF(AND('[1]Multi-Field'!$E$101=[1]Lists!BF420,'[1]Multi-Field'!$F$101="undrained"),BH420,""))</f>
        <v/>
      </c>
      <c r="FF420" s="409" t="str">
        <f>IF(AND('[1]Multi-Field'!$E$102=[1]Lists!BF420,'[1]Multi-Field'!$F$102="Drained"),BI420,IF(AND('[1]Multi-Field'!$E$102=[1]Lists!BF420,'[1]Multi-Field'!$F$102="undrained"),BH420,""))</f>
        <v/>
      </c>
      <c r="FG420" s="409" t="str">
        <f>IF(AND('[1]Multi-Field'!$E$103=[1]Lists!BF420,'[1]Multi-Field'!$F$103="Drained"),BI420,IF(AND('[1]Multi-Field'!$E$103=[1]Lists!BF420,'[1]Multi-Field'!$F$103="undrained"),BH420,""))</f>
        <v/>
      </c>
      <c r="FH420" s="409" t="str">
        <f>IF(AND('[1]Multi-Field'!$E$104=[1]Lists!BF420,'[1]Multi-Field'!$F$104="Drained"),BI420,IF(AND('[1]Multi-Field'!$E$104=[1]Lists!BF420,'[1]Multi-Field'!$F$104="undrained"),BH420,""))</f>
        <v/>
      </c>
      <c r="FI420" s="409" t="str">
        <f>IF(AND('[1]Multi-Field'!$E$105=[1]Lists!BF420,'[1]Multi-Field'!$F$105="Drained"),BI420,IF(AND('[1]Multi-Field'!$E$105=[1]Lists!BF420,'[1]Multi-Field'!$F$105="undrained"),BH420,""))</f>
        <v/>
      </c>
      <c r="FJ420" s="409" t="str">
        <f>IF(AND('[1]Multi-Field'!$E$106=[1]Lists!BF420,'[1]Multi-Field'!$F$106="Drained"),BI420,IF(AND('[1]Multi-Field'!$E$106=[1]Lists!BF420,'[1]Multi-Field'!$F$106="undrained"),BH420,""))</f>
        <v/>
      </c>
      <c r="FK420" s="409" t="str">
        <f>IF(AND('[1]Multi-Field'!$E$107=[1]Lists!BF420,'[1]Multi-Field'!$F$107="Drained"),BI420,IF(AND('[1]Multi-Field'!$E$107=[1]Lists!BF420,'[1]Multi-Field'!$F$107="undrained"),BH420,""))</f>
        <v/>
      </c>
      <c r="FL420" s="409" t="str">
        <f>IF(AND('[1]Multi-Field'!$E$108=[1]Lists!BF420,'[1]Multi-Field'!$F$108="Drained"),BI420,IF(AND('[1]Multi-Field'!$E$108=[1]Lists!BF420,'[1]Multi-Field'!$F$108="undrained"),BH420,""))</f>
        <v/>
      </c>
      <c r="FM420" s="409" t="str">
        <f>IF(AND('[1]Multi-Field'!$E$109=[1]Lists!BF420,'[1]Multi-Field'!$F$109="Drained"),BI420,IF(AND('[1]Multi-Field'!$E$109=[1]Lists!BF420,'[1]Multi-Field'!$F$109="undrained"),BH420,""))</f>
        <v/>
      </c>
      <c r="FN420" s="409" t="str">
        <f>IF(AND('[1]Multi-Field'!$E$110=[1]Lists!BF420,'[1]Multi-Field'!$F$110="Drained"),BI420,IF(AND('[1]Multi-Field'!$E$110=[1]Lists!BF420,'[1]Multi-Field'!$F$110="undrained"),BH420,""))</f>
        <v/>
      </c>
      <c r="FO420" s="409" t="str">
        <f>IF(AND('[1]Multi-Field'!$E$111=[1]Lists!BF420,'[1]Multi-Field'!$F$111="Drained"),BI420,IF(AND('[1]Multi-Field'!$E$111=[1]Lists!BF420,'[1]Multi-Field'!$F$111="undrained"),BH420,""))</f>
        <v/>
      </c>
      <c r="FP420" s="409" t="str">
        <f>IF(AND('[1]Multi-Field'!$E$112=[1]Lists!BF420,'[1]Multi-Field'!$F$112="Drained"),BI420,IF(AND('[1]Multi-Field'!$E$112=[1]Lists!BF420,'[1]Multi-Field'!$F$112="undrained"),BH420,""))</f>
        <v/>
      </c>
      <c r="FQ420" s="409" t="str">
        <f>IF(AND('[1]Multi-Field'!$E$113=[1]Lists!BF420,'[1]Multi-Field'!$F$113="Drained"),BI420,IF(AND('[1]Multi-Field'!$E$113=[1]Lists!BF420,'[1]Multi-Field'!$F$113="undrained"),BH420,""))</f>
        <v/>
      </c>
      <c r="FR420" s="409" t="str">
        <f>IF(AND('[1]Multi-Field'!$E$114=[1]Lists!BF420,'[1]Multi-Field'!$F$114="Drained"),BI420,IF(AND('[1]Multi-Field'!$E$114=[1]Lists!BF420,'[1]Multi-Field'!$F$114="undrained"),BH420,""))</f>
        <v/>
      </c>
      <c r="FS420" s="409" t="str">
        <f>IF(AND('[1]Multi-Field'!$E$115=[1]Lists!BF420,'[1]Multi-Field'!$F$115="Drained"),BI420,IF(AND('[1]Multi-Field'!$E$115=[1]Lists!BF420,'[1]Multi-Field'!$F$115="undrained"),BH420,""))</f>
        <v/>
      </c>
      <c r="FT420" s="409" t="str">
        <f>IF(AND('[1]Multi-Field'!$E$116=[1]Lists!BF420,'[1]Multi-Field'!$F$116="Drained"),BI420,IF(AND('[1]Multi-Field'!$E$116=[1]Lists!BF420,'[1]Multi-Field'!$F$116="undrained"),BH420,""))</f>
        <v/>
      </c>
      <c r="FU420" s="409" t="str">
        <f>IF(AND('[1]Multi-Field'!$E$117=[1]Lists!BF420,'[1]Multi-Field'!$F$117="Drained"),BI420,IF(AND('[1]Multi-Field'!$E$117=[1]Lists!BF420,'[1]Multi-Field'!$F$117="undrained"),BH420,""))</f>
        <v/>
      </c>
      <c r="FV420" s="409" t="str">
        <f>IF(AND('[1]Multi-Field'!$E$118=[1]Lists!BF420,'[1]Multi-Field'!$F$118="Drained"),BI420,IF(AND('[1]Multi-Field'!$E$118=[1]Lists!BF420,'[1]Multi-Field'!$F$118="undrained"),BH420,""))</f>
        <v/>
      </c>
      <c r="FW420" s="409" t="str">
        <f>IF(AND('[1]Multi-Field'!$E$119=[1]Lists!BF420,'[1]Multi-Field'!$F$119="Drained"),BI420,IF(AND('[1]Multi-Field'!$E$119=[1]Lists!BF420,'[1]Multi-Field'!$F$119="undrained"),BH420,""))</f>
        <v/>
      </c>
      <c r="FX420" s="409" t="str">
        <f>IF(AND('[1]Multi-Field'!$E$120=[1]Lists!BF420,'[1]Multi-Field'!$F$120="Drained"),BI420,IF(AND('[1]Multi-Field'!$E$120=[1]Lists!BF420,'[1]Multi-Field'!$F$120="undrained"),BH420,""))</f>
        <v/>
      </c>
      <c r="GC420" s="4">
        <v>1</v>
      </c>
    </row>
    <row r="421" spans="1:185" ht="13.5" customHeight="1">
      <c r="A421" s="7" t="s">
        <v>507</v>
      </c>
      <c r="B421" s="7"/>
      <c r="C421" s="7"/>
      <c r="D421" s="8">
        <v>75</v>
      </c>
      <c r="E421" s="8">
        <f t="shared" si="60"/>
        <v>75</v>
      </c>
      <c r="F421" s="8">
        <f t="shared" si="61"/>
        <v>75</v>
      </c>
      <c r="G421" s="8">
        <v>75</v>
      </c>
      <c r="H421" s="8">
        <v>50</v>
      </c>
      <c r="I421" s="8">
        <f t="shared" si="64"/>
        <v>50</v>
      </c>
      <c r="J421" s="8">
        <f t="shared" si="65"/>
        <v>50</v>
      </c>
      <c r="K421" s="8">
        <v>50</v>
      </c>
      <c r="L421" s="8">
        <v>125</v>
      </c>
      <c r="M421" s="8">
        <f t="shared" si="62"/>
        <v>125</v>
      </c>
      <c r="N421" s="8">
        <f t="shared" si="63"/>
        <v>125</v>
      </c>
      <c r="O421" s="8">
        <v>125</v>
      </c>
      <c r="P421" s="391">
        <v>396</v>
      </c>
      <c r="Q421" s="394"/>
      <c r="R421" s="395" t="b">
        <f>IF(OR('Multi-Field'!AA398=Lists!$AC$42,'Multi-Field'!AA398=Lists!$AC$43),IF('Multi-Field'!Z398="x",(IF('Multi-Field'!AC398=Lists!$Q$11,Lists!$R$11,IF('Multi-Field'!AC398=Lists!$Q$12,Lists!$R$12,IF('Multi-Field'!AC398=Lists!$Q$13,Lists!$R$13,IF('Multi-Field'!AC398=Lists!$Q$14,Lists!$R$14))))),IF('Multi-Field'!X398="x",(IF('Multi-Field'!AC398=Lists!$Q$11,Lists!$S$11,IF('Multi-Field'!AC398=Lists!$Q$12,Lists!$S$12,IF('Multi-Field'!AC398=Lists!$Q$13,Lists!$S$13,IF('Multi-Field'!AC398=Lists!$Q$14,Lists!$S$14))))),IF('Multi-Field'!V398="x",(IF('Multi-Field'!AC398=Lists!$Q$11,Lists!$T$11,IF('Multi-Field'!AC398=Lists!$Q$12,Lists!$T$12,IF('Multi-Field'!AC398=Lists!$Q$13,Lists!$T$13,IF('Multi-Field'!AC398=Lists!$Q$14,Lists!$T$14))))),0))))</f>
        <v>0</v>
      </c>
      <c r="S421" s="395" t="str">
        <f t="shared" si="66"/>
        <v/>
      </c>
      <c r="T421" s="395"/>
      <c r="U421" s="396"/>
      <c r="BF421" s="411" t="s">
        <v>1585</v>
      </c>
      <c r="BG421" s="412">
        <v>4</v>
      </c>
      <c r="BH421" s="412">
        <v>5.5</v>
      </c>
      <c r="BI421" s="412">
        <v>5.5</v>
      </c>
      <c r="BJ421" s="409" t="e">
        <f>IF(AND('[1]Single Field'!#REF!=[1]Lists!BF421,'[1]Single Field'!#REF!="Drained"),"x",IF(AND('[1]Single Field'!#REF!=[1]Lists!BF421,'[1]Single Field'!#REF!="Undrained"),O,""))</f>
        <v>#REF!</v>
      </c>
      <c r="BK421" s="409" t="str">
        <f>IF(AND('[1]Multi-Field'!$E$3=[1]Lists!BF421,'[1]Multi-Field'!$F$3="Drained"),BI421,IF(AND('[1]Multi-Field'!$E$3=BF421,'[1]Multi-Field'!$F$3="undrained"),BH421,""))</f>
        <v/>
      </c>
      <c r="BL421" s="409" t="str">
        <f>IF(AND('[1]Multi-Field'!$E$4=BF421,'[1]Multi-Field'!$F$4="Drained"),BI421,IF(AND('[1]Multi-Field'!$E$4=BF421,'[1]Multi-Field'!$F$4="undrained"),BH421,""))</f>
        <v/>
      </c>
      <c r="BM421" s="409" t="str">
        <f>IF(AND('[1]Multi-Field'!$E$5=BF421,'[1]Multi-Field'!$F$5="Drained"),BI421,IF(AND('[1]Multi-Field'!$E$5=BF421,'[1]Multi-Field'!$F$5="undrained"),BH421,""))</f>
        <v/>
      </c>
      <c r="BN421" s="409" t="str">
        <f>IF(AND('[1]Multi-Field'!$E$6=BF421,'[1]Multi-Field'!$F$6="Drained"),BI421,IF(AND('[1]Multi-Field'!$E$6=BF421,'[1]Multi-Field'!$F$6="undrained"),BH421,""))</f>
        <v/>
      </c>
      <c r="BO421" s="409" t="str">
        <f>IF(AND('[1]Multi-Field'!$E$7=BF421,'[1]Multi-Field'!$F$7="Drained"),BI421,IF(AND('[1]Multi-Field'!$E$7=BF421,'[1]Multi-Field'!$F$7="undrained"),BH421,""))</f>
        <v/>
      </c>
      <c r="BP421" s="409" t="str">
        <f>IF(AND('[1]Multi-Field'!$E$8=BF421,'[1]Multi-Field'!$F$8="Drained"),BI421,IF(AND('[1]Multi-Field'!$E$8=BF421,'[1]Multi-Field'!$F$8="undrained"),BH421,""))</f>
        <v/>
      </c>
      <c r="BQ421" s="409" t="str">
        <f>IF(AND('[1]Multi-Field'!$E$9=BF421,'[1]Multi-Field'!$F$9="Drained"),BI421,IF(AND('[1]Multi-Field'!$E$9=BF421,'[1]Multi-Field'!$F$9="undrained"),BH421,""))</f>
        <v/>
      </c>
      <c r="BR421" s="409" t="str">
        <f>IF(AND('[1]Multi-Field'!$E$10=BF421,'[1]Multi-Field'!$F$10="Drained"),BI421,IF(AND('[1]Multi-Field'!$E$10=BF421,'[1]Multi-Field'!$F$10="undrained"),BH421,""))</f>
        <v/>
      </c>
      <c r="BS421" s="409" t="str">
        <f>IF(AND('[1]Multi-Field'!$E$11=BF421,'[1]Multi-Field'!$F$11="Drained"),BI421,IF(AND('[1]Multi-Field'!$E$11=BF421,'[1]Multi-Field'!$F$11="undrained"),BH421,""))</f>
        <v/>
      </c>
      <c r="BT421" s="409" t="str">
        <f>IF(AND('[1]Multi-Field'!$E$12=BF421,'[1]Multi-Field'!$F$12="Drained"),BI421,IF(AND('[1]Multi-Field'!$E$12=BF421,'[1]Multi-Field'!$F$12="undrained"),BH421,""))</f>
        <v/>
      </c>
      <c r="BU421" s="409" t="str">
        <f>IF(AND('[1]Multi-Field'!$E$13=BF421,'[1]Multi-Field'!$F$13="Drained"),BI421,IF(AND('[1]Multi-Field'!$E$3=BF421,'[1]Multi-Field'!$F$13="undrained"),BH421,""))</f>
        <v/>
      </c>
      <c r="BV421" s="409" t="str">
        <f>IF(AND('[1]Multi-Field'!$E$14=BF421,'[1]Multi-Field'!$F$14="Drained"),BI421,IF(AND('[1]Multi-Field'!$E$14=BF421,'[1]Multi-Field'!$F$14="undrained"),BH421,""))</f>
        <v/>
      </c>
      <c r="BW421" s="409" t="str">
        <f>IF(AND('[1]Multi-Field'!$E$15=BF421,'[1]Multi-Field'!$F$15="Drained"),BI421,IF(AND('[1]Multi-Field'!$E$15=BF421,'[1]Multi-Field'!$F$15="undrained"),BH421,""))</f>
        <v/>
      </c>
      <c r="BX421" s="409" t="str">
        <f>IF(AND('[1]Multi-Field'!$E$16=[1]Lists!BF421,'[1]Multi-Field'!$F$16="Drained"),BI421,IF(AND('[1]Multi-Field'!$E$16=[1]Lists!BF421,'[1]Multi-Field'!$F$16="undrained"),BH421,""))</f>
        <v/>
      </c>
      <c r="BY421" s="409" t="str">
        <f>IF(AND('[1]Multi-Field'!$E$17=[1]Lists!BF421,'[1]Multi-Field'!$F$17="Drained"),BI421,IF(AND('[1]Multi-Field'!$E$17=[1]Lists!BF421,'[1]Multi-Field'!$F$17="undrained"),BH421,""))</f>
        <v/>
      </c>
      <c r="BZ421" s="409" t="str">
        <f>IF(AND('[1]Multi-Field'!$E$18=[1]Lists!BF421,'[1]Multi-Field'!$F$18="Drained"),BI421,IF(AND('[1]Multi-Field'!$E$18=[1]Lists!BF421,'[1]Multi-Field'!$F$18="undrained"),BH421,""))</f>
        <v/>
      </c>
      <c r="CA421" s="409" t="str">
        <f>IF(AND('[1]Multi-Field'!$E$19=[1]Lists!BF421,'[1]Multi-Field'!$F$19="Drained"),BI421,IF(AND('[1]Multi-Field'!$E$19=[1]Lists!BF421,'[1]Multi-Field'!$F$19="undrained"),BH421,""))</f>
        <v/>
      </c>
      <c r="CB421" s="409" t="str">
        <f>IF(AND('[1]Multi-Field'!$E$20=[1]Lists!BF421,'[1]Multi-Field'!$F$20="Drained"),BI421,IF(AND('[1]Multi-Field'!$E$20=[1]Lists!BF421,'[1]Multi-Field'!$F$20="undrained"),BH421,""))</f>
        <v/>
      </c>
      <c r="CC421" s="409" t="str">
        <f>IF(AND('[1]Multi-Field'!$E$21=[1]Lists!BF421,'[1]Multi-Field'!$F$21="Drained"),BI421,IF(AND('[1]Multi-Field'!$E$21=[1]Lists!BF421,'[1]Multi-Field'!$F$21="undrained"),BH421,""))</f>
        <v/>
      </c>
      <c r="CD421" s="409" t="str">
        <f>IF(AND('[1]Multi-Field'!$E$22=[1]Lists!BF421,'[1]Multi-Field'!$F$22="Drained"),BI421,IF(AND('[1]Multi-Field'!$E$22=[1]Lists!BF421,'[1]Multi-Field'!$F$22="undrained"),BH421,""))</f>
        <v/>
      </c>
      <c r="CE421" s="409" t="str">
        <f>IF(AND('[1]Multi-Field'!$E$23=[1]Lists!BF421,'[1]Multi-Field'!$F$23="Drained"),BI421,IF(AND('[1]Multi-Field'!$E$23=[1]Lists!BF421,'[1]Multi-Field'!$F$23="undrained"),BH421,""))</f>
        <v/>
      </c>
      <c r="CF421" s="409" t="str">
        <f>IF(AND('[1]Multi-Field'!$E$24=[1]Lists!BF421,'[1]Multi-Field'!$F$24="Drained"),BI421,IF(AND('[1]Multi-Field'!$E$24=[1]Lists!BF421,'[1]Multi-Field'!$F$24="undrained"),BH421,""))</f>
        <v/>
      </c>
      <c r="CG421" s="409" t="str">
        <f>IF(AND('[1]Multi-Field'!$E$25=[1]Lists!BF421,'[1]Multi-Field'!$F$25="Drained"),BI421,IF(AND('[1]Multi-Field'!$E$25=[1]Lists!BF421,'[1]Multi-Field'!$F$25="undrained"),BH421,""))</f>
        <v/>
      </c>
      <c r="CH421" s="409" t="str">
        <f>IF(AND('[1]Multi-Field'!$E$26=[1]Lists!BF421,'[1]Multi-Field'!$F$26="Drained"),BI421,IF(AND('[1]Multi-Field'!$E$26=[1]Lists!BF421,'[1]Multi-Field'!$F$26="undrained"),BH421,""))</f>
        <v/>
      </c>
      <c r="CI421" s="409" t="str">
        <f>IF(AND('[1]Multi-Field'!$E$27=[1]Lists!BF421,'[1]Multi-Field'!$F$27="Drained"),BI421,IF(AND('[1]Multi-Field'!$E$27=[1]Lists!BF421,'[1]Multi-Field'!$F$27="undrained"),BH421,""))</f>
        <v/>
      </c>
      <c r="CJ421" s="409" t="str">
        <f>IF(AND('[1]Multi-Field'!$E$28=[1]Lists!BF421,'[1]Multi-Field'!$F$28="Drained"),BI421,IF(AND('[1]Multi-Field'!$E$28=[1]Lists!BF421,'[1]Multi-Field'!$F$28="undrained"),BH421,""))</f>
        <v/>
      </c>
      <c r="CK421" s="409" t="str">
        <f>IF(AND('[1]Multi-Field'!$E$29=[1]Lists!BF421,'[1]Multi-Field'!$F$29="Drained"),BI421,IF(AND('[1]Multi-Field'!$E$29=[1]Lists!BF421,'[1]Multi-Field'!$F$29="undrained"),BH421,""))</f>
        <v/>
      </c>
      <c r="CL421" s="409" t="str">
        <f>IF(AND('[1]Multi-Field'!$E$30=[1]Lists!BF421,'[1]Multi-Field'!$F$30="Drained"),BI421,IF(AND('[1]Multi-Field'!$E$30=[1]Lists!BF421,'[1]Multi-Field'!$F$30="undrained"),BH421,""))</f>
        <v/>
      </c>
      <c r="CM421" s="409" t="str">
        <f>IF(AND('[1]Multi-Field'!$E$31=[1]Lists!BF421,'[1]Multi-Field'!$F$31="Drained"),BI421,IF(AND('[1]Multi-Field'!$E$31=[1]Lists!BF421,'[1]Multi-Field'!$F$31="undrained"),BH421,""))</f>
        <v/>
      </c>
      <c r="CN421" s="409" t="str">
        <f>IF(AND('[1]Multi-Field'!$E$32=[1]Lists!BF421,'[1]Multi-Field'!$F$32="Drained"),BI421,IF(AND('[1]Multi-Field'!$E$32=[1]Lists!BF421,'[1]Multi-Field'!$F$32="undrained"),BH421,""))</f>
        <v/>
      </c>
      <c r="CO421" s="409" t="str">
        <f>IF(AND('[1]Multi-Field'!$E$33=[1]Lists!BF421,'[1]Multi-Field'!$F$33="Drained"),BI421,IF(AND('[1]Multi-Field'!$E$33=[1]Lists!BF421,'[1]Multi-Field'!$F$33="undrained"),BH421,""))</f>
        <v/>
      </c>
      <c r="CP421" s="409" t="str">
        <f>IF(AND('[1]Multi-Field'!$E$34=[1]Lists!BF421,'[1]Multi-Field'!$F$34="Drained"),BI421,IF(AND('[1]Multi-Field'!$E$34=[1]Lists!BF421,'[1]Multi-Field'!$F$34="undrained"),BH421,""))</f>
        <v/>
      </c>
      <c r="CQ421" s="409" t="str">
        <f>IF(AND('[1]Multi-Field'!$E$35=[1]Lists!BF421,'[1]Multi-Field'!$F$35="Drained"),BI421,IF(AND('[1]Multi-Field'!$E$35=[1]Lists!BF421,'[1]Multi-Field'!$F$35="undrained"),BH421,""))</f>
        <v/>
      </c>
      <c r="CR421" s="409" t="str">
        <f>IF(AND('[1]Multi-Field'!$E$36=[1]Lists!BF421,'[1]Multi-Field'!$F$36="Drained"),BI421,IF(AND('[1]Multi-Field'!$E$36=[1]Lists!BF421,'[1]Multi-Field'!$F$36="undrained"),BH421,""))</f>
        <v/>
      </c>
      <c r="CS421" s="409" t="str">
        <f>IF(AND('[1]Multi-Field'!$E$37=[1]Lists!BF421,'[1]Multi-Field'!$F$37="Drained"),BI421,IF(AND('[1]Multi-Field'!$E$37=[1]Lists!BF421,'[1]Multi-Field'!$F$37="undrained"),BH421,""))</f>
        <v/>
      </c>
      <c r="CT421" s="409" t="str">
        <f>IF(AND('[1]Multi-Field'!$E$38=[1]Lists!BF421,'[1]Multi-Field'!$F$38="Drained"),BI421,IF(AND('[1]Multi-Field'!$E$38=[1]Lists!BF421,'[1]Multi-Field'!$F$38="undrained"),BH421,""))</f>
        <v/>
      </c>
      <c r="CU421" s="409" t="str">
        <f>IF(AND('[1]Multi-Field'!$E$39=[1]Lists!BF421,'[1]Multi-Field'!$F$39="Drained"),BI421,IF(AND('[1]Multi-Field'!$E$39=[1]Lists!BF421,'[1]Multi-Field'!$F$39="undrained"),BH421,""))</f>
        <v/>
      </c>
      <c r="CV421" s="409" t="str">
        <f>IF(AND('[1]Multi-Field'!$E$40=[1]Lists!BF421,'[1]Multi-Field'!$F$40="Drained"),BI421,IF(AND('[1]Multi-Field'!$E$40=[1]Lists!BF421,'[1]Multi-Field'!$F$40="undrained"),BH421,""))</f>
        <v/>
      </c>
      <c r="CW421" s="409" t="str">
        <f>IF(AND('[1]Multi-Field'!$E$41=[1]Lists!BF421,'[1]Multi-Field'!$F$40="Drained"),BI421,IF(AND('[1]Multi-Field'!$E$40=[1]Lists!BF421,'[1]Multi-Field'!$F$40="undrained"),BH421,""))</f>
        <v/>
      </c>
      <c r="CX421" s="409" t="str">
        <f>IF(AND('[1]Multi-Field'!$E$42=[1]Lists!BF421,'[1]Multi-Field'!$F$42="Drained"),BI421,IF(AND('[1]Multi-Field'!$E$42=[1]Lists!BF421,'[1]Multi-Field'!$F$42="undrained"),BH421,""))</f>
        <v/>
      </c>
      <c r="CY421" s="409" t="str">
        <f>IF(AND('[1]Multi-Field'!$E$43=[1]Lists!BF421,'[1]Multi-Field'!$F$43="Drained"),BI421,IF(AND('[1]Multi-Field'!$E$43=[1]Lists!BF421,'[1]Multi-Field'!$F$43="undrained"),BH421,""))</f>
        <v/>
      </c>
      <c r="CZ421" s="409" t="str">
        <f>IF(AND('[1]Multi-Field'!$E$44=[1]Lists!BF421,'[1]Multi-Field'!$F$44="Drained"),BI421,IF(AND('[1]Multi-Field'!$E$44=[1]Lists!BF421,'[1]Multi-Field'!$F$44="undrained"),BH421,""))</f>
        <v/>
      </c>
      <c r="DA421" s="409" t="str">
        <f>IF(AND('[1]Multi-Field'!$E$45=[1]Lists!BF421,'[1]Multi-Field'!$F$45="Drained"),BI421,IF(AND('[1]Multi-Field'!$E$45=[1]Lists!BF421,'[1]Multi-Field'!$F$45="undrained"),BH421,""))</f>
        <v/>
      </c>
      <c r="DB421" s="409" t="str">
        <f>IF(AND('[1]Multi-Field'!$E$46=[1]Lists!BF421,'[1]Multi-Field'!$F$46="Drained"),BI421,IF(AND('[1]Multi-Field'!$E$46=[1]Lists!BF421,'[1]Multi-Field'!$F$46="undrained"),BH421,""))</f>
        <v/>
      </c>
      <c r="DC421" s="409" t="str">
        <f>IF(AND('[1]Multi-Field'!$E$47=[1]Lists!BF421,'[1]Multi-Field'!$F$47="Drained"),BI421,IF(AND('[1]Multi-Field'!$E$47=[1]Lists!BF421,'[1]Multi-Field'!$F$47="undrained"),BH421,""))</f>
        <v/>
      </c>
      <c r="DD421" s="409" t="str">
        <f>IF(AND('[1]Multi-Field'!$E$48=[1]Lists!BF421,'[1]Multi-Field'!$F$48="Drained"),BI421,IF(AND('[1]Multi-Field'!$E$48=[1]Lists!BF421,'[1]Multi-Field'!$F$48="undrained"),BH421,""))</f>
        <v/>
      </c>
      <c r="DE421" s="409" t="str">
        <f>IF(AND('[1]Multi-Field'!$E$49=[1]Lists!BF421,'[1]Multi-Field'!$F$49="Drained"),BI421,IF(AND('[1]Multi-Field'!$E$49=[1]Lists!BF421,'[1]Multi-Field'!$F$9="undrained"),BH421,""))</f>
        <v/>
      </c>
      <c r="DF421" s="409" t="str">
        <f>IF(AND('[1]Multi-Field'!$E$50=[1]Lists!BF421,'[1]Multi-Field'!$F$50="Drained"),BI421,IF(AND('[1]Multi-Field'!$E$50=[1]Lists!BF421,'[1]Multi-Field'!$F$50="undrained"),BH421,""))</f>
        <v/>
      </c>
      <c r="DG421" s="409" t="str">
        <f>IF(AND('[1]Multi-Field'!$E$51=[1]Lists!BF421,'[1]Multi-Field'!$F$51="Drained"),BI421,IF(AND('[1]Multi-Field'!$E$51=[1]Lists!BF421,'[1]Multi-Field'!$F$51="undrained"),BH421,""))</f>
        <v/>
      </c>
      <c r="DH421" s="409" t="str">
        <f>IF(AND('[1]Multi-Field'!$E$52=[1]Lists!BF421,'[1]Multi-Field'!$F$52="Drained"),BI421,IF(AND('[1]Multi-Field'!$E$52=[1]Lists!BF421,'[1]Multi-Field'!$F$52="undrained"),BH421,""))</f>
        <v/>
      </c>
      <c r="DI421" s="409" t="str">
        <f>IF(AND('[1]Multi-Field'!$E$53=[1]Lists!BF421,'[1]Multi-Field'!$F$53="Drained"),BI421,IF(AND('[1]Multi-Field'!$E$53=[1]Lists!BF421,'[1]Multi-Field'!$F$53="undrained"),BH421,""))</f>
        <v/>
      </c>
      <c r="DJ421" s="409" t="str">
        <f>IF(AND('[1]Multi-Field'!$E$54=[1]Lists!BF421,'[1]Multi-Field'!$F$54="Drained"),BI421,IF(AND('[1]Multi-Field'!$E$54=[1]Lists!BF421,'[1]Multi-Field'!$F$54="undrained"),BH421,""))</f>
        <v/>
      </c>
      <c r="DK421" s="409" t="str">
        <f>IF(AND('[1]Multi-Field'!$E$55=[1]Lists!BF421,'[1]Multi-Field'!$F$55="Drained"),BI421,IF(AND('[1]Multi-Field'!$E$55=[1]Lists!BF421,'[1]Multi-Field'!$F$55="undrained"),BH421,""))</f>
        <v/>
      </c>
      <c r="DL421" s="409" t="str">
        <f>IF(AND('[1]Multi-Field'!$E$56=[1]Lists!BF421,'[1]Multi-Field'!$F$56="Drained"),BI421,IF(AND('[1]Multi-Field'!$E$56=[1]Lists!BF421,'[1]Multi-Field'!$F$56="undrained"),BH421,""))</f>
        <v/>
      </c>
      <c r="DM421" s="409" t="str">
        <f>IF(AND('[1]Multi-Field'!$E$57=[1]Lists!BF421,'[1]Multi-Field'!$F$57="Drained"),BI421,IF(AND('[1]Multi-Field'!$E$57=[1]Lists!BF421,'[1]Multi-Field'!$F$57="undrained"),BH421,""))</f>
        <v/>
      </c>
      <c r="DN421" s="409" t="str">
        <f>IF(AND('[1]Multi-Field'!$E$58=[1]Lists!BF421,'[1]Multi-Field'!$F$58="Drained"),BI421,IF(AND('[1]Multi-Field'!$E$58=[1]Lists!BF421,'[1]Multi-Field'!$F$58="undrained"),BH421,""))</f>
        <v/>
      </c>
      <c r="DO421" s="409" t="str">
        <f>IF(AND('[1]Multi-Field'!$E$59=[1]Lists!BF421,'[1]Multi-Field'!$F$59="Drained"),BI421,IF(AND('[1]Multi-Field'!$E$59=[1]Lists!BF421,'[1]Multi-Field'!$F$59="undrained"),BH421,""))</f>
        <v/>
      </c>
      <c r="DP421" s="409" t="str">
        <f>IF(AND('[1]Multi-Field'!$E$60=[1]Lists!BF421,'[1]Multi-Field'!$F$60="Drained"),BI421,IF(AND('[1]Multi-Field'!$E$60=[1]Lists!BF421,'[1]Multi-Field'!$F$60="undrained"),BH421,""))</f>
        <v/>
      </c>
      <c r="DQ421" s="409" t="str">
        <f>IF(AND('[1]Multi-Field'!$E$61=[1]Lists!BF421,'[1]Multi-Field'!$F$61="Drained"),BI421,IF(AND('[1]Multi-Field'!$E$61=[1]Lists!BF421,'[1]Multi-Field'!$F$61="undrained"),BH421,""))</f>
        <v/>
      </c>
      <c r="DR421" s="409" t="str">
        <f>IF(AND('[1]Multi-Field'!$E$62=[1]Lists!BF421,'[1]Multi-Field'!$F$62="Drained"),BI421,IF(AND('[1]Multi-Field'!$E$62=[1]Lists!BF421,'[1]Multi-Field'!$F$62="undrained"),BH421,""))</f>
        <v/>
      </c>
      <c r="DS421" s="409" t="str">
        <f>IF(AND('[1]Multi-Field'!$E$63=[1]Lists!BF421,'[1]Multi-Field'!$F$63="Drained"),BI421,IF(AND('[1]Multi-Field'!$E$63=[1]Lists!BF421,'[1]Multi-Field'!$F$63="undrained"),BH421,""))</f>
        <v/>
      </c>
      <c r="DT421" s="409" t="str">
        <f>IF(AND('[1]Multi-Field'!$E$64=[1]Lists!BF421,'[1]Multi-Field'!$F$64="Drained"),BI421,IF(AND('[1]Multi-Field'!$E$64=[1]Lists!BF421,'[1]Multi-Field'!$F$64="undrained"),BH421,""))</f>
        <v/>
      </c>
      <c r="DU421" s="409" t="str">
        <f>IF(AND('[1]Multi-Field'!$E$65=[1]Lists!BF421,'[1]Multi-Field'!$F$65="Drained"),BI421,IF(AND('[1]Multi-Field'!$E$65=[1]Lists!BF421,'[1]Multi-Field'!$F$65="undrained"),BH421,""))</f>
        <v/>
      </c>
      <c r="DV421" s="409" t="str">
        <f>IF(AND('[1]Multi-Field'!$E$66=[1]Lists!BF421,'[1]Multi-Field'!$F$66="Drained"),BI421,IF(AND('[1]Multi-Field'!$E$66=[1]Lists!BF421,'[1]Multi-Field'!$F$66="undrained"),BH421,""))</f>
        <v/>
      </c>
      <c r="DW421" s="409" t="str">
        <f>IF(AND('[1]Multi-Field'!$E$67=[1]Lists!BF421,'[1]Multi-Field'!$F$67="Drained"),BI421,IF(AND('[1]Multi-Field'!$E$67=[1]Lists!BF421,'[1]Multi-Field'!$F$67="undrained"),BH421,""))</f>
        <v/>
      </c>
      <c r="DX421" s="409" t="str">
        <f>IF(AND('[1]Multi-Field'!$E$68=[1]Lists!BF421,'[1]Multi-Field'!$F$68="Drained"),BI421,IF(AND('[1]Multi-Field'!$E$68=[1]Lists!BF421,'[1]Multi-Field'!$F$68="undrained"),BH421,""))</f>
        <v/>
      </c>
      <c r="DY421" s="409" t="str">
        <f>IF(AND('[1]Multi-Field'!$E$69=[1]Lists!BF421,'[1]Multi-Field'!$F$69="Drained"),BI421,IF(AND('[1]Multi-Field'!$E$69=[1]Lists!BF421,'[1]Multi-Field'!$F$69="undrained"),BH421,""))</f>
        <v/>
      </c>
      <c r="DZ421" s="409" t="str">
        <f>IF(AND('[1]Multi-Field'!$E$70=[1]Lists!BF421,'[1]Multi-Field'!$F$70="Drained"),BI421,IF(AND('[1]Multi-Field'!$E$70=[1]Lists!BF421,'[1]Multi-Field'!$F$70="undrained"),BH421,""))</f>
        <v/>
      </c>
      <c r="EA421" s="409" t="str">
        <f>IF(AND('[1]Multi-Field'!$E$71=[1]Lists!BF421,'[1]Multi-Field'!$F$71="Drained"),BI421,IF(AND('[1]Multi-Field'!$E$71=[1]Lists!BF421,'[1]Multi-Field'!$F$71="undrained"),BH421,""))</f>
        <v/>
      </c>
      <c r="EB421" s="409" t="str">
        <f>IF(AND('[1]Multi-Field'!$E$72=[1]Lists!BF421,'[1]Multi-Field'!$F$72="Drained"),BI421,IF(AND('[1]Multi-Field'!$E$72=[1]Lists!BF421,'[1]Multi-Field'!$F$72="undrained"),BH421,""))</f>
        <v/>
      </c>
      <c r="EC421" s="409" t="str">
        <f>IF(AND('[1]Multi-Field'!$E$73=[1]Lists!BF421,'[1]Multi-Field'!$F$73="Drained"),BI421,IF(AND('[1]Multi-Field'!$E$73=[1]Lists!BF421,'[1]Multi-Field'!$F$73="undrained"),BH421,""))</f>
        <v/>
      </c>
      <c r="ED421" s="409" t="str">
        <f>IF(AND('[1]Multi-Field'!$E$74=[1]Lists!BF421,'[1]Multi-Field'!$F$74="Drained"),BI421,IF(AND('[1]Multi-Field'!$E$74=[1]Lists!BF421,'[1]Multi-Field'!$F$74="undrained"),BH421,""))</f>
        <v/>
      </c>
      <c r="EE421" s="409" t="str">
        <f>IF(AND('[1]Multi-Field'!$E$75=[1]Lists!BF421,'[1]Multi-Field'!$F$75="Drained"),BI421,IF(AND('[1]Multi-Field'!$E$75=[1]Lists!BF421,'[1]Multi-Field'!$F$75="undrained"),BH421,""))</f>
        <v/>
      </c>
      <c r="EF421" s="409" t="str">
        <f>IF(AND('[1]Multi-Field'!$E$76=[1]Lists!BF421,'[1]Multi-Field'!$F$76="Drained"),BI421,IF(AND('[1]Multi-Field'!$E$76=[1]Lists!BF421,'[1]Multi-Field'!$F$6="undrained"),BH421,""))</f>
        <v/>
      </c>
      <c r="EG421" s="409" t="str">
        <f>IF(AND('[1]Multi-Field'!$E$77=[1]Lists!BF421,'[1]Multi-Field'!$F$77="Drained"),BI421,IF(AND('[1]Multi-Field'!$E$77=[1]Lists!BF421,'[1]Multi-Field'!$F$77="undrained"),BH421,""))</f>
        <v/>
      </c>
      <c r="EH421" s="409" t="str">
        <f>IF(AND('[1]Multi-Field'!$E$78=[1]Lists!BF421,'[1]Multi-Field'!$F$78="Drained"),BI421,IF(AND('[1]Multi-Field'!$E$78=[1]Lists!BF421,'[1]Multi-Field'!$F$78="undrained"),BH421,""))</f>
        <v/>
      </c>
      <c r="EI421" s="409" t="str">
        <f>IF(AND('[1]Multi-Field'!$E$79=[1]Lists!BF421,'[1]Multi-Field'!$F$79="Drained"),BI421,IF(AND('[1]Multi-Field'!$E$79=[1]Lists!BF421,'[1]Multi-Field'!$F$79="undrained"),BH421,""))</f>
        <v/>
      </c>
      <c r="EJ421" s="409" t="str">
        <f>IF(AND('[1]Multi-Field'!$E$80=[1]Lists!BF421,'[1]Multi-Field'!$F$80="Drained"),BI421,IF(AND('[1]Multi-Field'!$E$80=[1]Lists!BF421,'[1]Multi-Field'!$F$80="undrained"),BH421,""))</f>
        <v/>
      </c>
      <c r="EK421" s="409" t="str">
        <f>IF(AND('[1]Multi-Field'!$E$81=[1]Lists!BF421,'[1]Multi-Field'!$F$81="Drained"),BI421,IF(AND('[1]Multi-Field'!$E$81=[1]Lists!BF421,'[1]Multi-Field'!$F$81="undrained"),BH421,""))</f>
        <v/>
      </c>
      <c r="EL421" s="409" t="str">
        <f>IF(AND('[1]Multi-Field'!$E$82=[1]Lists!BF421,'[1]Multi-Field'!$F$82="Drained"),BI421,IF(AND('[1]Multi-Field'!$E$82=[1]Lists!BF421,'[1]Multi-Field'!$F$82="undrained"),BH421,""))</f>
        <v/>
      </c>
      <c r="EM421" s="409" t="str">
        <f>IF(AND('[1]Multi-Field'!$E$83=[1]Lists!BF421,'[1]Multi-Field'!$F$83="Drained"),BI421,IF(AND('[1]Multi-Field'!$E$83=[1]Lists!BF421,'[1]Multi-Field'!$F$83="undrained"),BH421,""))</f>
        <v/>
      </c>
      <c r="EN421" s="409" t="str">
        <f>IF(AND('[1]Multi-Field'!$E$84=[1]Lists!BF421,'[1]Multi-Field'!$F$84="Drained"),BI421,IF(AND('[1]Multi-Field'!$E$84=[1]Lists!BF421,'[1]Multi-Field'!$F$84="undrained"),BH421,""))</f>
        <v/>
      </c>
      <c r="EO421" s="409" t="str">
        <f>IF(AND('[1]Multi-Field'!$E$85=[1]Lists!BF421,'[1]Multi-Field'!$F$85="Drained"),BI421,IF(AND('[1]Multi-Field'!$E$85=[1]Lists!BF421,'[1]Multi-Field'!$F$85="undrained"),BH421,""))</f>
        <v/>
      </c>
      <c r="EP421" s="409" t="str">
        <f>IF(AND('[1]Multi-Field'!$E$86=[1]Lists!BF421,'[1]Multi-Field'!$F$86="Drained"),BI421,IF(AND('[1]Multi-Field'!$E$86=[1]Lists!BF421,'[1]Multi-Field'!$F$86="undrained"),BH421,""))</f>
        <v/>
      </c>
      <c r="EQ421" s="409" t="str">
        <f>IF(AND('[1]Multi-Field'!$E$87=[1]Lists!BF421,'[1]Multi-Field'!$F$87="Drained"),BI421,IF(AND('[1]Multi-Field'!$E$87=[1]Lists!BF421,'[1]Multi-Field'!$F$87="undrained"),BH421,""))</f>
        <v/>
      </c>
      <c r="ER421" s="409" t="str">
        <f>IF(AND('[1]Multi-Field'!$E$88=[1]Lists!BF421,'[1]Multi-Field'!$F$88="Drained"),BI421,IF(AND('[1]Multi-Field'!$E$88=[1]Lists!BF421,'[1]Multi-Field'!$F$88="undrained"),BH421,""))</f>
        <v/>
      </c>
      <c r="ES421" s="409" t="str">
        <f>IF(AND('[1]Multi-Field'!$E$89=[1]Lists!BF421,'[1]Multi-Field'!$F$89="Drained"),BI421,IF(AND('[1]Multi-Field'!$E$89=[1]Lists!BF421,'[1]Multi-Field'!$F$89="undrained"),BH421,""))</f>
        <v/>
      </c>
      <c r="ET421" s="409" t="str">
        <f>IF(AND('[1]Multi-Field'!$E$90=[1]Lists!BF421,'[1]Multi-Field'!$F$90="Drained"),BI421,IF(AND('[1]Multi-Field'!$E$90=[1]Lists!BF421,'[1]Multi-Field'!$F$90="undrained"),BH421,""))</f>
        <v/>
      </c>
      <c r="EU421" s="409" t="str">
        <f>IF(AND('[1]Multi-Field'!$E$91=[1]Lists!BF421,'[1]Multi-Field'!$F$91="Drained"),BI421,IF(AND('[1]Multi-Field'!$E$91=[1]Lists!BF421,'[1]Multi-Field'!$F$91="undrained"),BH421,""))</f>
        <v/>
      </c>
      <c r="EV421" s="409" t="str">
        <f>IF(AND('[1]Multi-Field'!$E$92=[1]Lists!BF421,'[1]Multi-Field'!$F$92="Drained"),BI421,IF(AND('[1]Multi-Field'!$E$92=[1]Lists!BF421,'[1]Multi-Field'!$F$92="undrained"),BH421,""))</f>
        <v/>
      </c>
      <c r="EW421" s="409" t="str">
        <f>IF(AND('[1]Multi-Field'!$E$93=[1]Lists!BF421,'[1]Multi-Field'!$F$93="Drained"),BI421,IF(AND('[1]Multi-Field'!$E$93=[1]Lists!BF421,'[1]Multi-Field'!$F$93="undrained"),BH421,""))</f>
        <v/>
      </c>
      <c r="EX421" s="409" t="str">
        <f>IF(AND('[1]Multi-Field'!$E$94=[1]Lists!BF421,'[1]Multi-Field'!$F$94="Drained"),BI421,IF(AND('[1]Multi-Field'!$E$94=[1]Lists!BF421,'[1]Multi-Field'!$F$94="undrained"),BH421,""))</f>
        <v/>
      </c>
      <c r="EY421" s="409" t="str">
        <f>IF(AND('[1]Multi-Field'!$E$95=[1]Lists!BF421,'[1]Multi-Field'!$F$95="Drained"),BI421,IF(AND('[1]Multi-Field'!$E$95=[1]Lists!BF421,'[1]Multi-Field'!$F$95="undrained"),BH421,""))</f>
        <v/>
      </c>
      <c r="EZ421" s="409" t="str">
        <f>IF(AND('[1]Multi-Field'!$E$96=[1]Lists!BF421,'[1]Multi-Field'!$F$96="Drained"),BI421,IF(AND('[1]Multi-Field'!$E$96=[1]Lists!BF421,'[1]Multi-Field'!$F$96="undrained"),BH421,""))</f>
        <v/>
      </c>
      <c r="FA421" s="409" t="str">
        <f>IF(AND('[1]Multi-Field'!$E$97=[1]Lists!BF421,'[1]Multi-Field'!$F$97="Drained"),BI421,IF(AND('[1]Multi-Field'!$E$97=[1]Lists!BF421,'[1]Multi-Field'!$F$97="undrained"),BH421,""))</f>
        <v/>
      </c>
      <c r="FB421" s="409" t="str">
        <f>IF(AND('[1]Multi-Field'!$E$98=[1]Lists!BF421,'[1]Multi-Field'!$F$98="Drained"),BI421,IF(AND('[1]Multi-Field'!$E$98=[1]Lists!BF421,'[1]Multi-Field'!$F$98="undrained"),BH421,""))</f>
        <v/>
      </c>
      <c r="FC421" s="409" t="str">
        <f>IF(AND('[1]Multi-Field'!$E$99=[1]Lists!BF421,'[1]Multi-Field'!$F$99="Drained"),BI421,IF(AND('[1]Multi-Field'!$E$99=[1]Lists!BF421,'[1]Multi-Field'!$F$99="undrained"),BH421,""))</f>
        <v/>
      </c>
      <c r="FD421" s="409" t="str">
        <f>IF(AND('[1]Multi-Field'!$E$100=[1]Lists!BF421,'[1]Multi-Field'!$F$100="Drained"),BI421,IF(AND('[1]Multi-Field'!$E$100=[1]Lists!BF421,'[1]Multi-Field'!$F$100="undrained"),BH421,""))</f>
        <v/>
      </c>
      <c r="FE421" s="409" t="str">
        <f>IF(AND('[1]Multi-Field'!$E$101=[1]Lists!BF421,'[1]Multi-Field'!$F$101="Drained"),BI421,IF(AND('[1]Multi-Field'!$E$101=[1]Lists!BF421,'[1]Multi-Field'!$F$101="undrained"),BH421,""))</f>
        <v/>
      </c>
      <c r="FF421" s="409" t="str">
        <f>IF(AND('[1]Multi-Field'!$E$102=[1]Lists!BF421,'[1]Multi-Field'!$F$102="Drained"),BI421,IF(AND('[1]Multi-Field'!$E$102=[1]Lists!BF421,'[1]Multi-Field'!$F$102="undrained"),BH421,""))</f>
        <v/>
      </c>
      <c r="FG421" s="409" t="str">
        <f>IF(AND('[1]Multi-Field'!$E$103=[1]Lists!BF421,'[1]Multi-Field'!$F$103="Drained"),BI421,IF(AND('[1]Multi-Field'!$E$103=[1]Lists!BF421,'[1]Multi-Field'!$F$103="undrained"),BH421,""))</f>
        <v/>
      </c>
      <c r="FH421" s="409" t="str">
        <f>IF(AND('[1]Multi-Field'!$E$104=[1]Lists!BF421,'[1]Multi-Field'!$F$104="Drained"),BI421,IF(AND('[1]Multi-Field'!$E$104=[1]Lists!BF421,'[1]Multi-Field'!$F$104="undrained"),BH421,""))</f>
        <v/>
      </c>
      <c r="FI421" s="409" t="str">
        <f>IF(AND('[1]Multi-Field'!$E$105=[1]Lists!BF421,'[1]Multi-Field'!$F$105="Drained"),BI421,IF(AND('[1]Multi-Field'!$E$105=[1]Lists!BF421,'[1]Multi-Field'!$F$105="undrained"),BH421,""))</f>
        <v/>
      </c>
      <c r="FJ421" s="409" t="str">
        <f>IF(AND('[1]Multi-Field'!$E$106=[1]Lists!BF421,'[1]Multi-Field'!$F$106="Drained"),BI421,IF(AND('[1]Multi-Field'!$E$106=[1]Lists!BF421,'[1]Multi-Field'!$F$106="undrained"),BH421,""))</f>
        <v/>
      </c>
      <c r="FK421" s="409" t="str">
        <f>IF(AND('[1]Multi-Field'!$E$107=[1]Lists!BF421,'[1]Multi-Field'!$F$107="Drained"),BI421,IF(AND('[1]Multi-Field'!$E$107=[1]Lists!BF421,'[1]Multi-Field'!$F$107="undrained"),BH421,""))</f>
        <v/>
      </c>
      <c r="FL421" s="409" t="str">
        <f>IF(AND('[1]Multi-Field'!$E$108=[1]Lists!BF421,'[1]Multi-Field'!$F$108="Drained"),BI421,IF(AND('[1]Multi-Field'!$E$108=[1]Lists!BF421,'[1]Multi-Field'!$F$108="undrained"),BH421,""))</f>
        <v/>
      </c>
      <c r="FM421" s="409" t="str">
        <f>IF(AND('[1]Multi-Field'!$E$109=[1]Lists!BF421,'[1]Multi-Field'!$F$109="Drained"),BI421,IF(AND('[1]Multi-Field'!$E$109=[1]Lists!BF421,'[1]Multi-Field'!$F$109="undrained"),BH421,""))</f>
        <v/>
      </c>
      <c r="FN421" s="409" t="str">
        <f>IF(AND('[1]Multi-Field'!$E$110=[1]Lists!BF421,'[1]Multi-Field'!$F$110="Drained"),BI421,IF(AND('[1]Multi-Field'!$E$110=[1]Lists!BF421,'[1]Multi-Field'!$F$110="undrained"),BH421,""))</f>
        <v/>
      </c>
      <c r="FO421" s="409" t="str">
        <f>IF(AND('[1]Multi-Field'!$E$111=[1]Lists!BF421,'[1]Multi-Field'!$F$111="Drained"),BI421,IF(AND('[1]Multi-Field'!$E$111=[1]Lists!BF421,'[1]Multi-Field'!$F$111="undrained"),BH421,""))</f>
        <v/>
      </c>
      <c r="FP421" s="409" t="str">
        <f>IF(AND('[1]Multi-Field'!$E$112=[1]Lists!BF421,'[1]Multi-Field'!$F$112="Drained"),BI421,IF(AND('[1]Multi-Field'!$E$112=[1]Lists!BF421,'[1]Multi-Field'!$F$112="undrained"),BH421,""))</f>
        <v/>
      </c>
      <c r="FQ421" s="409" t="str">
        <f>IF(AND('[1]Multi-Field'!$E$113=[1]Lists!BF421,'[1]Multi-Field'!$F$113="Drained"),BI421,IF(AND('[1]Multi-Field'!$E$113=[1]Lists!BF421,'[1]Multi-Field'!$F$113="undrained"),BH421,""))</f>
        <v/>
      </c>
      <c r="FR421" s="409" t="str">
        <f>IF(AND('[1]Multi-Field'!$E$114=[1]Lists!BF421,'[1]Multi-Field'!$F$114="Drained"),BI421,IF(AND('[1]Multi-Field'!$E$114=[1]Lists!BF421,'[1]Multi-Field'!$F$114="undrained"),BH421,""))</f>
        <v/>
      </c>
      <c r="FS421" s="409" t="str">
        <f>IF(AND('[1]Multi-Field'!$E$115=[1]Lists!BF421,'[1]Multi-Field'!$F$115="Drained"),BI421,IF(AND('[1]Multi-Field'!$E$115=[1]Lists!BF421,'[1]Multi-Field'!$F$115="undrained"),BH421,""))</f>
        <v/>
      </c>
      <c r="FT421" s="409" t="str">
        <f>IF(AND('[1]Multi-Field'!$E$116=[1]Lists!BF421,'[1]Multi-Field'!$F$116="Drained"),BI421,IF(AND('[1]Multi-Field'!$E$116=[1]Lists!BF421,'[1]Multi-Field'!$F$116="undrained"),BH421,""))</f>
        <v/>
      </c>
      <c r="FU421" s="409" t="str">
        <f>IF(AND('[1]Multi-Field'!$E$117=[1]Lists!BF421,'[1]Multi-Field'!$F$117="Drained"),BI421,IF(AND('[1]Multi-Field'!$E$117=[1]Lists!BF421,'[1]Multi-Field'!$F$117="undrained"),BH421,""))</f>
        <v/>
      </c>
      <c r="FV421" s="409" t="str">
        <f>IF(AND('[1]Multi-Field'!$E$118=[1]Lists!BF421,'[1]Multi-Field'!$F$118="Drained"),BI421,IF(AND('[1]Multi-Field'!$E$118=[1]Lists!BF421,'[1]Multi-Field'!$F$118="undrained"),BH421,""))</f>
        <v/>
      </c>
      <c r="FW421" s="409" t="str">
        <f>IF(AND('[1]Multi-Field'!$E$119=[1]Lists!BF421,'[1]Multi-Field'!$F$119="Drained"),BI421,IF(AND('[1]Multi-Field'!$E$119=[1]Lists!BF421,'[1]Multi-Field'!$F$119="undrained"),BH421,""))</f>
        <v/>
      </c>
      <c r="FX421" s="409" t="str">
        <f>IF(AND('[1]Multi-Field'!$E$120=[1]Lists!BF421,'[1]Multi-Field'!$F$120="Drained"),BI421,IF(AND('[1]Multi-Field'!$E$120=[1]Lists!BF421,'[1]Multi-Field'!$F$120="undrained"),BH421,""))</f>
        <v/>
      </c>
      <c r="GC421" s="4">
        <v>1</v>
      </c>
    </row>
    <row r="422" spans="1:185" ht="13.5" customHeight="1">
      <c r="A422" s="7" t="s">
        <v>508</v>
      </c>
      <c r="B422" s="7"/>
      <c r="C422" s="7"/>
      <c r="D422" s="8">
        <v>70</v>
      </c>
      <c r="E422" s="8">
        <f t="shared" si="60"/>
        <v>70</v>
      </c>
      <c r="F422" s="8">
        <f t="shared" si="61"/>
        <v>70</v>
      </c>
      <c r="G422" s="8">
        <v>70</v>
      </c>
      <c r="H422" s="8">
        <v>70</v>
      </c>
      <c r="I422" s="8">
        <f t="shared" si="64"/>
        <v>70</v>
      </c>
      <c r="J422" s="8">
        <f t="shared" si="65"/>
        <v>70</v>
      </c>
      <c r="K422" s="8">
        <v>70</v>
      </c>
      <c r="L422" s="8">
        <v>140</v>
      </c>
      <c r="M422" s="8">
        <f t="shared" si="62"/>
        <v>140</v>
      </c>
      <c r="N422" s="8">
        <f t="shared" si="63"/>
        <v>140</v>
      </c>
      <c r="O422" s="8">
        <v>140</v>
      </c>
      <c r="P422" s="391">
        <v>397</v>
      </c>
      <c r="Q422" s="394"/>
      <c r="R422" s="395" t="b">
        <f>IF(OR('Multi-Field'!AA399=Lists!$AC$42,'Multi-Field'!AA399=Lists!$AC$43),IF('Multi-Field'!Z399="x",(IF('Multi-Field'!AC399=Lists!$Q$11,Lists!$R$11,IF('Multi-Field'!AC399=Lists!$Q$12,Lists!$R$12,IF('Multi-Field'!AC399=Lists!$Q$13,Lists!$R$13,IF('Multi-Field'!AC399=Lists!$Q$14,Lists!$R$14))))),IF('Multi-Field'!X399="x",(IF('Multi-Field'!AC399=Lists!$Q$11,Lists!$S$11,IF('Multi-Field'!AC399=Lists!$Q$12,Lists!$S$12,IF('Multi-Field'!AC399=Lists!$Q$13,Lists!$S$13,IF('Multi-Field'!AC399=Lists!$Q$14,Lists!$S$14))))),IF('Multi-Field'!V399="x",(IF('Multi-Field'!AC399=Lists!$Q$11,Lists!$T$11,IF('Multi-Field'!AC399=Lists!$Q$12,Lists!$T$12,IF('Multi-Field'!AC399=Lists!$Q$13,Lists!$T$13,IF('Multi-Field'!AC399=Lists!$Q$14,Lists!$T$14))))),0))))</f>
        <v>0</v>
      </c>
      <c r="S422" s="395" t="str">
        <f t="shared" si="66"/>
        <v/>
      </c>
      <c r="T422" s="395"/>
      <c r="U422" s="396"/>
      <c r="BF422" s="411" t="s">
        <v>1586</v>
      </c>
      <c r="BG422" s="412">
        <v>3</v>
      </c>
      <c r="BH422" s="412">
        <v>5</v>
      </c>
      <c r="BI422" s="412">
        <v>5.5</v>
      </c>
      <c r="BJ422" s="409" t="e">
        <f>IF(AND('[1]Single Field'!#REF!=[1]Lists!BF422,'[1]Single Field'!#REF!="Drained"),"x",IF(AND('[1]Single Field'!#REF!=[1]Lists!BF422,'[1]Single Field'!#REF!="Undrained"),O,""))</f>
        <v>#REF!</v>
      </c>
      <c r="BK422" s="409" t="str">
        <f>IF(AND('[1]Multi-Field'!$E$3=[1]Lists!BF422,'[1]Multi-Field'!$F$3="Drained"),BI422,IF(AND('[1]Multi-Field'!$E$3=BF422,'[1]Multi-Field'!$F$3="undrained"),BH422,""))</f>
        <v/>
      </c>
      <c r="BL422" s="409" t="str">
        <f>IF(AND('[1]Multi-Field'!$E$4=BF422,'[1]Multi-Field'!$F$4="Drained"),BI422,IF(AND('[1]Multi-Field'!$E$4=BF422,'[1]Multi-Field'!$F$4="undrained"),BH422,""))</f>
        <v/>
      </c>
      <c r="BM422" s="409" t="str">
        <f>IF(AND('[1]Multi-Field'!$E$5=BF422,'[1]Multi-Field'!$F$5="Drained"),BI422,IF(AND('[1]Multi-Field'!$E$5=BF422,'[1]Multi-Field'!$F$5="undrained"),BH422,""))</f>
        <v/>
      </c>
      <c r="BN422" s="409" t="str">
        <f>IF(AND('[1]Multi-Field'!$E$6=BF422,'[1]Multi-Field'!$F$6="Drained"),BI422,IF(AND('[1]Multi-Field'!$E$6=BF422,'[1]Multi-Field'!$F$6="undrained"),BH422,""))</f>
        <v/>
      </c>
      <c r="BO422" s="409" t="str">
        <f>IF(AND('[1]Multi-Field'!$E$7=BF422,'[1]Multi-Field'!$F$7="Drained"),BI422,IF(AND('[1]Multi-Field'!$E$7=BF422,'[1]Multi-Field'!$F$7="undrained"),BH422,""))</f>
        <v/>
      </c>
      <c r="BP422" s="409" t="str">
        <f>IF(AND('[1]Multi-Field'!$E$8=BF422,'[1]Multi-Field'!$F$8="Drained"),BI422,IF(AND('[1]Multi-Field'!$E$8=BF422,'[1]Multi-Field'!$F$8="undrained"),BH422,""))</f>
        <v/>
      </c>
      <c r="BQ422" s="409" t="str">
        <f>IF(AND('[1]Multi-Field'!$E$9=BF422,'[1]Multi-Field'!$F$9="Drained"),BI422,IF(AND('[1]Multi-Field'!$E$9=BF422,'[1]Multi-Field'!$F$9="undrained"),BH422,""))</f>
        <v/>
      </c>
      <c r="BR422" s="409" t="str">
        <f>IF(AND('[1]Multi-Field'!$E$10=BF422,'[1]Multi-Field'!$F$10="Drained"),BI422,IF(AND('[1]Multi-Field'!$E$10=BF422,'[1]Multi-Field'!$F$10="undrained"),BH422,""))</f>
        <v/>
      </c>
      <c r="BS422" s="409" t="str">
        <f>IF(AND('[1]Multi-Field'!$E$11=BF422,'[1]Multi-Field'!$F$11="Drained"),BI422,IF(AND('[1]Multi-Field'!$E$11=BF422,'[1]Multi-Field'!$F$11="undrained"),BH422,""))</f>
        <v/>
      </c>
      <c r="BT422" s="409" t="str">
        <f>IF(AND('[1]Multi-Field'!$E$12=BF422,'[1]Multi-Field'!$F$12="Drained"),BI422,IF(AND('[1]Multi-Field'!$E$12=BF422,'[1]Multi-Field'!$F$12="undrained"),BH422,""))</f>
        <v/>
      </c>
      <c r="BU422" s="409" t="str">
        <f>IF(AND('[1]Multi-Field'!$E$13=BF422,'[1]Multi-Field'!$F$13="Drained"),BI422,IF(AND('[1]Multi-Field'!$E$3=BF422,'[1]Multi-Field'!$F$13="undrained"),BH422,""))</f>
        <v/>
      </c>
      <c r="BV422" s="409" t="str">
        <f>IF(AND('[1]Multi-Field'!$E$14=BF422,'[1]Multi-Field'!$F$14="Drained"),BI422,IF(AND('[1]Multi-Field'!$E$14=BF422,'[1]Multi-Field'!$F$14="undrained"),BH422,""))</f>
        <v/>
      </c>
      <c r="BW422" s="409" t="str">
        <f>IF(AND('[1]Multi-Field'!$E$15=BF422,'[1]Multi-Field'!$F$15="Drained"),BI422,IF(AND('[1]Multi-Field'!$E$15=BF422,'[1]Multi-Field'!$F$15="undrained"),BH422,""))</f>
        <v/>
      </c>
      <c r="BX422" s="409" t="str">
        <f>IF(AND('[1]Multi-Field'!$E$16=[1]Lists!BF422,'[1]Multi-Field'!$F$16="Drained"),BI422,IF(AND('[1]Multi-Field'!$E$16=[1]Lists!BF422,'[1]Multi-Field'!$F$16="undrained"),BH422,""))</f>
        <v/>
      </c>
      <c r="BY422" s="409" t="str">
        <f>IF(AND('[1]Multi-Field'!$E$17=[1]Lists!BF422,'[1]Multi-Field'!$F$17="Drained"),BI422,IF(AND('[1]Multi-Field'!$E$17=[1]Lists!BF422,'[1]Multi-Field'!$F$17="undrained"),BH422,""))</f>
        <v/>
      </c>
      <c r="BZ422" s="409" t="str">
        <f>IF(AND('[1]Multi-Field'!$E$18=[1]Lists!BF422,'[1]Multi-Field'!$F$18="Drained"),BI422,IF(AND('[1]Multi-Field'!$E$18=[1]Lists!BF422,'[1]Multi-Field'!$F$18="undrained"),BH422,""))</f>
        <v/>
      </c>
      <c r="CA422" s="409" t="str">
        <f>IF(AND('[1]Multi-Field'!$E$19=[1]Lists!BF422,'[1]Multi-Field'!$F$19="Drained"),BI422,IF(AND('[1]Multi-Field'!$E$19=[1]Lists!BF422,'[1]Multi-Field'!$F$19="undrained"),BH422,""))</f>
        <v/>
      </c>
      <c r="CB422" s="409" t="str">
        <f>IF(AND('[1]Multi-Field'!$E$20=[1]Lists!BF422,'[1]Multi-Field'!$F$20="Drained"),BI422,IF(AND('[1]Multi-Field'!$E$20=[1]Lists!BF422,'[1]Multi-Field'!$F$20="undrained"),BH422,""))</f>
        <v/>
      </c>
      <c r="CC422" s="409" t="str">
        <f>IF(AND('[1]Multi-Field'!$E$21=[1]Lists!BF422,'[1]Multi-Field'!$F$21="Drained"),BI422,IF(AND('[1]Multi-Field'!$E$21=[1]Lists!BF422,'[1]Multi-Field'!$F$21="undrained"),BH422,""))</f>
        <v/>
      </c>
      <c r="CD422" s="409" t="str">
        <f>IF(AND('[1]Multi-Field'!$E$22=[1]Lists!BF422,'[1]Multi-Field'!$F$22="Drained"),BI422,IF(AND('[1]Multi-Field'!$E$22=[1]Lists!BF422,'[1]Multi-Field'!$F$22="undrained"),BH422,""))</f>
        <v/>
      </c>
      <c r="CE422" s="409" t="str">
        <f>IF(AND('[1]Multi-Field'!$E$23=[1]Lists!BF422,'[1]Multi-Field'!$F$23="Drained"),BI422,IF(AND('[1]Multi-Field'!$E$23=[1]Lists!BF422,'[1]Multi-Field'!$F$23="undrained"),BH422,""))</f>
        <v/>
      </c>
      <c r="CF422" s="409" t="str">
        <f>IF(AND('[1]Multi-Field'!$E$24=[1]Lists!BF422,'[1]Multi-Field'!$F$24="Drained"),BI422,IF(AND('[1]Multi-Field'!$E$24=[1]Lists!BF422,'[1]Multi-Field'!$F$24="undrained"),BH422,""))</f>
        <v/>
      </c>
      <c r="CG422" s="409" t="str">
        <f>IF(AND('[1]Multi-Field'!$E$25=[1]Lists!BF422,'[1]Multi-Field'!$F$25="Drained"),BI422,IF(AND('[1]Multi-Field'!$E$25=[1]Lists!BF422,'[1]Multi-Field'!$F$25="undrained"),BH422,""))</f>
        <v/>
      </c>
      <c r="CH422" s="409" t="str">
        <f>IF(AND('[1]Multi-Field'!$E$26=[1]Lists!BF422,'[1]Multi-Field'!$F$26="Drained"),BI422,IF(AND('[1]Multi-Field'!$E$26=[1]Lists!BF422,'[1]Multi-Field'!$F$26="undrained"),BH422,""))</f>
        <v/>
      </c>
      <c r="CI422" s="409" t="str">
        <f>IF(AND('[1]Multi-Field'!$E$27=[1]Lists!BF422,'[1]Multi-Field'!$F$27="Drained"),BI422,IF(AND('[1]Multi-Field'!$E$27=[1]Lists!BF422,'[1]Multi-Field'!$F$27="undrained"),BH422,""))</f>
        <v/>
      </c>
      <c r="CJ422" s="409" t="str">
        <f>IF(AND('[1]Multi-Field'!$E$28=[1]Lists!BF422,'[1]Multi-Field'!$F$28="Drained"),BI422,IF(AND('[1]Multi-Field'!$E$28=[1]Lists!BF422,'[1]Multi-Field'!$F$28="undrained"),BH422,""))</f>
        <v/>
      </c>
      <c r="CK422" s="409" t="str">
        <f>IF(AND('[1]Multi-Field'!$E$29=[1]Lists!BF422,'[1]Multi-Field'!$F$29="Drained"),BI422,IF(AND('[1]Multi-Field'!$E$29=[1]Lists!BF422,'[1]Multi-Field'!$F$29="undrained"),BH422,""))</f>
        <v/>
      </c>
      <c r="CL422" s="409" t="str">
        <f>IF(AND('[1]Multi-Field'!$E$30=[1]Lists!BF422,'[1]Multi-Field'!$F$30="Drained"),BI422,IF(AND('[1]Multi-Field'!$E$30=[1]Lists!BF422,'[1]Multi-Field'!$F$30="undrained"),BH422,""))</f>
        <v/>
      </c>
      <c r="CM422" s="409" t="str">
        <f>IF(AND('[1]Multi-Field'!$E$31=[1]Lists!BF422,'[1]Multi-Field'!$F$31="Drained"),BI422,IF(AND('[1]Multi-Field'!$E$31=[1]Lists!BF422,'[1]Multi-Field'!$F$31="undrained"),BH422,""))</f>
        <v/>
      </c>
      <c r="CN422" s="409" t="str">
        <f>IF(AND('[1]Multi-Field'!$E$32=[1]Lists!BF422,'[1]Multi-Field'!$F$32="Drained"),BI422,IF(AND('[1]Multi-Field'!$E$32=[1]Lists!BF422,'[1]Multi-Field'!$F$32="undrained"),BH422,""))</f>
        <v/>
      </c>
      <c r="CO422" s="409" t="str">
        <f>IF(AND('[1]Multi-Field'!$E$33=[1]Lists!BF422,'[1]Multi-Field'!$F$33="Drained"),BI422,IF(AND('[1]Multi-Field'!$E$33=[1]Lists!BF422,'[1]Multi-Field'!$F$33="undrained"),BH422,""))</f>
        <v/>
      </c>
      <c r="CP422" s="409" t="str">
        <f>IF(AND('[1]Multi-Field'!$E$34=[1]Lists!BF422,'[1]Multi-Field'!$F$34="Drained"),BI422,IF(AND('[1]Multi-Field'!$E$34=[1]Lists!BF422,'[1]Multi-Field'!$F$34="undrained"),BH422,""))</f>
        <v/>
      </c>
      <c r="CQ422" s="409" t="str">
        <f>IF(AND('[1]Multi-Field'!$E$35=[1]Lists!BF422,'[1]Multi-Field'!$F$35="Drained"),BI422,IF(AND('[1]Multi-Field'!$E$35=[1]Lists!BF422,'[1]Multi-Field'!$F$35="undrained"),BH422,""))</f>
        <v/>
      </c>
      <c r="CR422" s="409" t="str">
        <f>IF(AND('[1]Multi-Field'!$E$36=[1]Lists!BF422,'[1]Multi-Field'!$F$36="Drained"),BI422,IF(AND('[1]Multi-Field'!$E$36=[1]Lists!BF422,'[1]Multi-Field'!$F$36="undrained"),BH422,""))</f>
        <v/>
      </c>
      <c r="CS422" s="409" t="str">
        <f>IF(AND('[1]Multi-Field'!$E$37=[1]Lists!BF422,'[1]Multi-Field'!$F$37="Drained"),BI422,IF(AND('[1]Multi-Field'!$E$37=[1]Lists!BF422,'[1]Multi-Field'!$F$37="undrained"),BH422,""))</f>
        <v/>
      </c>
      <c r="CT422" s="409" t="str">
        <f>IF(AND('[1]Multi-Field'!$E$38=[1]Lists!BF422,'[1]Multi-Field'!$F$38="Drained"),BI422,IF(AND('[1]Multi-Field'!$E$38=[1]Lists!BF422,'[1]Multi-Field'!$F$38="undrained"),BH422,""))</f>
        <v/>
      </c>
      <c r="CU422" s="409" t="str">
        <f>IF(AND('[1]Multi-Field'!$E$39=[1]Lists!BF422,'[1]Multi-Field'!$F$39="Drained"),BI422,IF(AND('[1]Multi-Field'!$E$39=[1]Lists!BF422,'[1]Multi-Field'!$F$39="undrained"),BH422,""))</f>
        <v/>
      </c>
      <c r="CV422" s="409" t="str">
        <f>IF(AND('[1]Multi-Field'!$E$40=[1]Lists!BF422,'[1]Multi-Field'!$F$40="Drained"),BI422,IF(AND('[1]Multi-Field'!$E$40=[1]Lists!BF422,'[1]Multi-Field'!$F$40="undrained"),BH422,""))</f>
        <v/>
      </c>
      <c r="CW422" s="409" t="str">
        <f>IF(AND('[1]Multi-Field'!$E$41=[1]Lists!BF422,'[1]Multi-Field'!$F$40="Drained"),BI422,IF(AND('[1]Multi-Field'!$E$40=[1]Lists!BF422,'[1]Multi-Field'!$F$40="undrained"),BH422,""))</f>
        <v/>
      </c>
      <c r="CX422" s="409" t="str">
        <f>IF(AND('[1]Multi-Field'!$E$42=[1]Lists!BF422,'[1]Multi-Field'!$F$42="Drained"),BI422,IF(AND('[1]Multi-Field'!$E$42=[1]Lists!BF422,'[1]Multi-Field'!$F$42="undrained"),BH422,""))</f>
        <v/>
      </c>
      <c r="CY422" s="409" t="str">
        <f>IF(AND('[1]Multi-Field'!$E$43=[1]Lists!BF422,'[1]Multi-Field'!$F$43="Drained"),BI422,IF(AND('[1]Multi-Field'!$E$43=[1]Lists!BF422,'[1]Multi-Field'!$F$43="undrained"),BH422,""))</f>
        <v/>
      </c>
      <c r="CZ422" s="409" t="str">
        <f>IF(AND('[1]Multi-Field'!$E$44=[1]Lists!BF422,'[1]Multi-Field'!$F$44="Drained"),BI422,IF(AND('[1]Multi-Field'!$E$44=[1]Lists!BF422,'[1]Multi-Field'!$F$44="undrained"),BH422,""))</f>
        <v/>
      </c>
      <c r="DA422" s="409" t="str">
        <f>IF(AND('[1]Multi-Field'!$E$45=[1]Lists!BF422,'[1]Multi-Field'!$F$45="Drained"),BI422,IF(AND('[1]Multi-Field'!$E$45=[1]Lists!BF422,'[1]Multi-Field'!$F$45="undrained"),BH422,""))</f>
        <v/>
      </c>
      <c r="DB422" s="409" t="str">
        <f>IF(AND('[1]Multi-Field'!$E$46=[1]Lists!BF422,'[1]Multi-Field'!$F$46="Drained"),BI422,IF(AND('[1]Multi-Field'!$E$46=[1]Lists!BF422,'[1]Multi-Field'!$F$46="undrained"),BH422,""))</f>
        <v/>
      </c>
      <c r="DC422" s="409" t="str">
        <f>IF(AND('[1]Multi-Field'!$E$47=[1]Lists!BF422,'[1]Multi-Field'!$F$47="Drained"),BI422,IF(AND('[1]Multi-Field'!$E$47=[1]Lists!BF422,'[1]Multi-Field'!$F$47="undrained"),BH422,""))</f>
        <v/>
      </c>
      <c r="DD422" s="409" t="str">
        <f>IF(AND('[1]Multi-Field'!$E$48=[1]Lists!BF422,'[1]Multi-Field'!$F$48="Drained"),BI422,IF(AND('[1]Multi-Field'!$E$48=[1]Lists!BF422,'[1]Multi-Field'!$F$48="undrained"),BH422,""))</f>
        <v/>
      </c>
      <c r="DE422" s="409" t="str">
        <f>IF(AND('[1]Multi-Field'!$E$49=[1]Lists!BF422,'[1]Multi-Field'!$F$49="Drained"),BI422,IF(AND('[1]Multi-Field'!$E$49=[1]Lists!BF422,'[1]Multi-Field'!$F$9="undrained"),BH422,""))</f>
        <v/>
      </c>
      <c r="DF422" s="409" t="str">
        <f>IF(AND('[1]Multi-Field'!$E$50=[1]Lists!BF422,'[1]Multi-Field'!$F$50="Drained"),BI422,IF(AND('[1]Multi-Field'!$E$50=[1]Lists!BF422,'[1]Multi-Field'!$F$50="undrained"),BH422,""))</f>
        <v/>
      </c>
      <c r="DG422" s="409" t="str">
        <f>IF(AND('[1]Multi-Field'!$E$51=[1]Lists!BF422,'[1]Multi-Field'!$F$51="Drained"),BI422,IF(AND('[1]Multi-Field'!$E$51=[1]Lists!BF422,'[1]Multi-Field'!$F$51="undrained"),BH422,""))</f>
        <v/>
      </c>
      <c r="DH422" s="409" t="str">
        <f>IF(AND('[1]Multi-Field'!$E$52=[1]Lists!BF422,'[1]Multi-Field'!$F$52="Drained"),BI422,IF(AND('[1]Multi-Field'!$E$52=[1]Lists!BF422,'[1]Multi-Field'!$F$52="undrained"),BH422,""))</f>
        <v/>
      </c>
      <c r="DI422" s="409" t="str">
        <f>IF(AND('[1]Multi-Field'!$E$53=[1]Lists!BF422,'[1]Multi-Field'!$F$53="Drained"),BI422,IF(AND('[1]Multi-Field'!$E$53=[1]Lists!BF422,'[1]Multi-Field'!$F$53="undrained"),BH422,""))</f>
        <v/>
      </c>
      <c r="DJ422" s="409" t="str">
        <f>IF(AND('[1]Multi-Field'!$E$54=[1]Lists!BF422,'[1]Multi-Field'!$F$54="Drained"),BI422,IF(AND('[1]Multi-Field'!$E$54=[1]Lists!BF422,'[1]Multi-Field'!$F$54="undrained"),BH422,""))</f>
        <v/>
      </c>
      <c r="DK422" s="409" t="str">
        <f>IF(AND('[1]Multi-Field'!$E$55=[1]Lists!BF422,'[1]Multi-Field'!$F$55="Drained"),BI422,IF(AND('[1]Multi-Field'!$E$55=[1]Lists!BF422,'[1]Multi-Field'!$F$55="undrained"),BH422,""))</f>
        <v/>
      </c>
      <c r="DL422" s="409" t="str">
        <f>IF(AND('[1]Multi-Field'!$E$56=[1]Lists!BF422,'[1]Multi-Field'!$F$56="Drained"),BI422,IF(AND('[1]Multi-Field'!$E$56=[1]Lists!BF422,'[1]Multi-Field'!$F$56="undrained"),BH422,""))</f>
        <v/>
      </c>
      <c r="DM422" s="409" t="str">
        <f>IF(AND('[1]Multi-Field'!$E$57=[1]Lists!BF422,'[1]Multi-Field'!$F$57="Drained"),BI422,IF(AND('[1]Multi-Field'!$E$57=[1]Lists!BF422,'[1]Multi-Field'!$F$57="undrained"),BH422,""))</f>
        <v/>
      </c>
      <c r="DN422" s="409" t="str">
        <f>IF(AND('[1]Multi-Field'!$E$58=[1]Lists!BF422,'[1]Multi-Field'!$F$58="Drained"),BI422,IF(AND('[1]Multi-Field'!$E$58=[1]Lists!BF422,'[1]Multi-Field'!$F$58="undrained"),BH422,""))</f>
        <v/>
      </c>
      <c r="DO422" s="409" t="str">
        <f>IF(AND('[1]Multi-Field'!$E$59=[1]Lists!BF422,'[1]Multi-Field'!$F$59="Drained"),BI422,IF(AND('[1]Multi-Field'!$E$59=[1]Lists!BF422,'[1]Multi-Field'!$F$59="undrained"),BH422,""))</f>
        <v/>
      </c>
      <c r="DP422" s="409" t="str">
        <f>IF(AND('[1]Multi-Field'!$E$60=[1]Lists!BF422,'[1]Multi-Field'!$F$60="Drained"),BI422,IF(AND('[1]Multi-Field'!$E$60=[1]Lists!BF422,'[1]Multi-Field'!$F$60="undrained"),BH422,""))</f>
        <v/>
      </c>
      <c r="DQ422" s="409" t="str">
        <f>IF(AND('[1]Multi-Field'!$E$61=[1]Lists!BF422,'[1]Multi-Field'!$F$61="Drained"),BI422,IF(AND('[1]Multi-Field'!$E$61=[1]Lists!BF422,'[1]Multi-Field'!$F$61="undrained"),BH422,""))</f>
        <v/>
      </c>
      <c r="DR422" s="409" t="str">
        <f>IF(AND('[1]Multi-Field'!$E$62=[1]Lists!BF422,'[1]Multi-Field'!$F$62="Drained"),BI422,IF(AND('[1]Multi-Field'!$E$62=[1]Lists!BF422,'[1]Multi-Field'!$F$62="undrained"),BH422,""))</f>
        <v/>
      </c>
      <c r="DS422" s="409" t="str">
        <f>IF(AND('[1]Multi-Field'!$E$63=[1]Lists!BF422,'[1]Multi-Field'!$F$63="Drained"),BI422,IF(AND('[1]Multi-Field'!$E$63=[1]Lists!BF422,'[1]Multi-Field'!$F$63="undrained"),BH422,""))</f>
        <v/>
      </c>
      <c r="DT422" s="409" t="str">
        <f>IF(AND('[1]Multi-Field'!$E$64=[1]Lists!BF422,'[1]Multi-Field'!$F$64="Drained"),BI422,IF(AND('[1]Multi-Field'!$E$64=[1]Lists!BF422,'[1]Multi-Field'!$F$64="undrained"),BH422,""))</f>
        <v/>
      </c>
      <c r="DU422" s="409" t="str">
        <f>IF(AND('[1]Multi-Field'!$E$65=[1]Lists!BF422,'[1]Multi-Field'!$F$65="Drained"),BI422,IF(AND('[1]Multi-Field'!$E$65=[1]Lists!BF422,'[1]Multi-Field'!$F$65="undrained"),BH422,""))</f>
        <v/>
      </c>
      <c r="DV422" s="409" t="str">
        <f>IF(AND('[1]Multi-Field'!$E$66=[1]Lists!BF422,'[1]Multi-Field'!$F$66="Drained"),BI422,IF(AND('[1]Multi-Field'!$E$66=[1]Lists!BF422,'[1]Multi-Field'!$F$66="undrained"),BH422,""))</f>
        <v/>
      </c>
      <c r="DW422" s="409" t="str">
        <f>IF(AND('[1]Multi-Field'!$E$67=[1]Lists!BF422,'[1]Multi-Field'!$F$67="Drained"),BI422,IF(AND('[1]Multi-Field'!$E$67=[1]Lists!BF422,'[1]Multi-Field'!$F$67="undrained"),BH422,""))</f>
        <v/>
      </c>
      <c r="DX422" s="409" t="str">
        <f>IF(AND('[1]Multi-Field'!$E$68=[1]Lists!BF422,'[1]Multi-Field'!$F$68="Drained"),BI422,IF(AND('[1]Multi-Field'!$E$68=[1]Lists!BF422,'[1]Multi-Field'!$F$68="undrained"),BH422,""))</f>
        <v/>
      </c>
      <c r="DY422" s="409" t="str">
        <f>IF(AND('[1]Multi-Field'!$E$69=[1]Lists!BF422,'[1]Multi-Field'!$F$69="Drained"),BI422,IF(AND('[1]Multi-Field'!$E$69=[1]Lists!BF422,'[1]Multi-Field'!$F$69="undrained"),BH422,""))</f>
        <v/>
      </c>
      <c r="DZ422" s="409" t="str">
        <f>IF(AND('[1]Multi-Field'!$E$70=[1]Lists!BF422,'[1]Multi-Field'!$F$70="Drained"),BI422,IF(AND('[1]Multi-Field'!$E$70=[1]Lists!BF422,'[1]Multi-Field'!$F$70="undrained"),BH422,""))</f>
        <v/>
      </c>
      <c r="EA422" s="409" t="str">
        <f>IF(AND('[1]Multi-Field'!$E$71=[1]Lists!BF422,'[1]Multi-Field'!$F$71="Drained"),BI422,IF(AND('[1]Multi-Field'!$E$71=[1]Lists!BF422,'[1]Multi-Field'!$F$71="undrained"),BH422,""))</f>
        <v/>
      </c>
      <c r="EB422" s="409" t="str">
        <f>IF(AND('[1]Multi-Field'!$E$72=[1]Lists!BF422,'[1]Multi-Field'!$F$72="Drained"),BI422,IF(AND('[1]Multi-Field'!$E$72=[1]Lists!BF422,'[1]Multi-Field'!$F$72="undrained"),BH422,""))</f>
        <v/>
      </c>
      <c r="EC422" s="409" t="str">
        <f>IF(AND('[1]Multi-Field'!$E$73=[1]Lists!BF422,'[1]Multi-Field'!$F$73="Drained"),BI422,IF(AND('[1]Multi-Field'!$E$73=[1]Lists!BF422,'[1]Multi-Field'!$F$73="undrained"),BH422,""))</f>
        <v/>
      </c>
      <c r="ED422" s="409" t="str">
        <f>IF(AND('[1]Multi-Field'!$E$74=[1]Lists!BF422,'[1]Multi-Field'!$F$74="Drained"),BI422,IF(AND('[1]Multi-Field'!$E$74=[1]Lists!BF422,'[1]Multi-Field'!$F$74="undrained"),BH422,""))</f>
        <v/>
      </c>
      <c r="EE422" s="409" t="str">
        <f>IF(AND('[1]Multi-Field'!$E$75=[1]Lists!BF422,'[1]Multi-Field'!$F$75="Drained"),BI422,IF(AND('[1]Multi-Field'!$E$75=[1]Lists!BF422,'[1]Multi-Field'!$F$75="undrained"),BH422,""))</f>
        <v/>
      </c>
      <c r="EF422" s="409" t="str">
        <f>IF(AND('[1]Multi-Field'!$E$76=[1]Lists!BF422,'[1]Multi-Field'!$F$76="Drained"),BI422,IF(AND('[1]Multi-Field'!$E$76=[1]Lists!BF422,'[1]Multi-Field'!$F$6="undrained"),BH422,""))</f>
        <v/>
      </c>
      <c r="EG422" s="409" t="str">
        <f>IF(AND('[1]Multi-Field'!$E$77=[1]Lists!BF422,'[1]Multi-Field'!$F$77="Drained"),BI422,IF(AND('[1]Multi-Field'!$E$77=[1]Lists!BF422,'[1]Multi-Field'!$F$77="undrained"),BH422,""))</f>
        <v/>
      </c>
      <c r="EH422" s="409" t="str">
        <f>IF(AND('[1]Multi-Field'!$E$78=[1]Lists!BF422,'[1]Multi-Field'!$F$78="Drained"),BI422,IF(AND('[1]Multi-Field'!$E$78=[1]Lists!BF422,'[1]Multi-Field'!$F$78="undrained"),BH422,""))</f>
        <v/>
      </c>
      <c r="EI422" s="409" t="str">
        <f>IF(AND('[1]Multi-Field'!$E$79=[1]Lists!BF422,'[1]Multi-Field'!$F$79="Drained"),BI422,IF(AND('[1]Multi-Field'!$E$79=[1]Lists!BF422,'[1]Multi-Field'!$F$79="undrained"),BH422,""))</f>
        <v/>
      </c>
      <c r="EJ422" s="409" t="str">
        <f>IF(AND('[1]Multi-Field'!$E$80=[1]Lists!BF422,'[1]Multi-Field'!$F$80="Drained"),BI422,IF(AND('[1]Multi-Field'!$E$80=[1]Lists!BF422,'[1]Multi-Field'!$F$80="undrained"),BH422,""))</f>
        <v/>
      </c>
      <c r="EK422" s="409" t="str">
        <f>IF(AND('[1]Multi-Field'!$E$81=[1]Lists!BF422,'[1]Multi-Field'!$F$81="Drained"),BI422,IF(AND('[1]Multi-Field'!$E$81=[1]Lists!BF422,'[1]Multi-Field'!$F$81="undrained"),BH422,""))</f>
        <v/>
      </c>
      <c r="EL422" s="409" t="str">
        <f>IF(AND('[1]Multi-Field'!$E$82=[1]Lists!BF422,'[1]Multi-Field'!$F$82="Drained"),BI422,IF(AND('[1]Multi-Field'!$E$82=[1]Lists!BF422,'[1]Multi-Field'!$F$82="undrained"),BH422,""))</f>
        <v/>
      </c>
      <c r="EM422" s="409" t="str">
        <f>IF(AND('[1]Multi-Field'!$E$83=[1]Lists!BF422,'[1]Multi-Field'!$F$83="Drained"),BI422,IF(AND('[1]Multi-Field'!$E$83=[1]Lists!BF422,'[1]Multi-Field'!$F$83="undrained"),BH422,""))</f>
        <v/>
      </c>
      <c r="EN422" s="409" t="str">
        <f>IF(AND('[1]Multi-Field'!$E$84=[1]Lists!BF422,'[1]Multi-Field'!$F$84="Drained"),BI422,IF(AND('[1]Multi-Field'!$E$84=[1]Lists!BF422,'[1]Multi-Field'!$F$84="undrained"),BH422,""))</f>
        <v/>
      </c>
      <c r="EO422" s="409" t="str">
        <f>IF(AND('[1]Multi-Field'!$E$85=[1]Lists!BF422,'[1]Multi-Field'!$F$85="Drained"),BI422,IF(AND('[1]Multi-Field'!$E$85=[1]Lists!BF422,'[1]Multi-Field'!$F$85="undrained"),BH422,""))</f>
        <v/>
      </c>
      <c r="EP422" s="409" t="str">
        <f>IF(AND('[1]Multi-Field'!$E$86=[1]Lists!BF422,'[1]Multi-Field'!$F$86="Drained"),BI422,IF(AND('[1]Multi-Field'!$E$86=[1]Lists!BF422,'[1]Multi-Field'!$F$86="undrained"),BH422,""))</f>
        <v/>
      </c>
      <c r="EQ422" s="409" t="str">
        <f>IF(AND('[1]Multi-Field'!$E$87=[1]Lists!BF422,'[1]Multi-Field'!$F$87="Drained"),BI422,IF(AND('[1]Multi-Field'!$E$87=[1]Lists!BF422,'[1]Multi-Field'!$F$87="undrained"),BH422,""))</f>
        <v/>
      </c>
      <c r="ER422" s="409" t="str">
        <f>IF(AND('[1]Multi-Field'!$E$88=[1]Lists!BF422,'[1]Multi-Field'!$F$88="Drained"),BI422,IF(AND('[1]Multi-Field'!$E$88=[1]Lists!BF422,'[1]Multi-Field'!$F$88="undrained"),BH422,""))</f>
        <v/>
      </c>
      <c r="ES422" s="409" t="str">
        <f>IF(AND('[1]Multi-Field'!$E$89=[1]Lists!BF422,'[1]Multi-Field'!$F$89="Drained"),BI422,IF(AND('[1]Multi-Field'!$E$89=[1]Lists!BF422,'[1]Multi-Field'!$F$89="undrained"),BH422,""))</f>
        <v/>
      </c>
      <c r="ET422" s="409" t="str">
        <f>IF(AND('[1]Multi-Field'!$E$90=[1]Lists!BF422,'[1]Multi-Field'!$F$90="Drained"),BI422,IF(AND('[1]Multi-Field'!$E$90=[1]Lists!BF422,'[1]Multi-Field'!$F$90="undrained"),BH422,""))</f>
        <v/>
      </c>
      <c r="EU422" s="409" t="str">
        <f>IF(AND('[1]Multi-Field'!$E$91=[1]Lists!BF422,'[1]Multi-Field'!$F$91="Drained"),BI422,IF(AND('[1]Multi-Field'!$E$91=[1]Lists!BF422,'[1]Multi-Field'!$F$91="undrained"),BH422,""))</f>
        <v/>
      </c>
      <c r="EV422" s="409" t="str">
        <f>IF(AND('[1]Multi-Field'!$E$92=[1]Lists!BF422,'[1]Multi-Field'!$F$92="Drained"),BI422,IF(AND('[1]Multi-Field'!$E$92=[1]Lists!BF422,'[1]Multi-Field'!$F$92="undrained"),BH422,""))</f>
        <v/>
      </c>
      <c r="EW422" s="409" t="str">
        <f>IF(AND('[1]Multi-Field'!$E$93=[1]Lists!BF422,'[1]Multi-Field'!$F$93="Drained"),BI422,IF(AND('[1]Multi-Field'!$E$93=[1]Lists!BF422,'[1]Multi-Field'!$F$93="undrained"),BH422,""))</f>
        <v/>
      </c>
      <c r="EX422" s="409" t="str">
        <f>IF(AND('[1]Multi-Field'!$E$94=[1]Lists!BF422,'[1]Multi-Field'!$F$94="Drained"),BI422,IF(AND('[1]Multi-Field'!$E$94=[1]Lists!BF422,'[1]Multi-Field'!$F$94="undrained"),BH422,""))</f>
        <v/>
      </c>
      <c r="EY422" s="409" t="str">
        <f>IF(AND('[1]Multi-Field'!$E$95=[1]Lists!BF422,'[1]Multi-Field'!$F$95="Drained"),BI422,IF(AND('[1]Multi-Field'!$E$95=[1]Lists!BF422,'[1]Multi-Field'!$F$95="undrained"),BH422,""))</f>
        <v/>
      </c>
      <c r="EZ422" s="409" t="str">
        <f>IF(AND('[1]Multi-Field'!$E$96=[1]Lists!BF422,'[1]Multi-Field'!$F$96="Drained"),BI422,IF(AND('[1]Multi-Field'!$E$96=[1]Lists!BF422,'[1]Multi-Field'!$F$96="undrained"),BH422,""))</f>
        <v/>
      </c>
      <c r="FA422" s="409" t="str">
        <f>IF(AND('[1]Multi-Field'!$E$97=[1]Lists!BF422,'[1]Multi-Field'!$F$97="Drained"),BI422,IF(AND('[1]Multi-Field'!$E$97=[1]Lists!BF422,'[1]Multi-Field'!$F$97="undrained"),BH422,""))</f>
        <v/>
      </c>
      <c r="FB422" s="409" t="str">
        <f>IF(AND('[1]Multi-Field'!$E$98=[1]Lists!BF422,'[1]Multi-Field'!$F$98="Drained"),BI422,IF(AND('[1]Multi-Field'!$E$98=[1]Lists!BF422,'[1]Multi-Field'!$F$98="undrained"),BH422,""))</f>
        <v/>
      </c>
      <c r="FC422" s="409" t="str">
        <f>IF(AND('[1]Multi-Field'!$E$99=[1]Lists!BF422,'[1]Multi-Field'!$F$99="Drained"),BI422,IF(AND('[1]Multi-Field'!$E$99=[1]Lists!BF422,'[1]Multi-Field'!$F$99="undrained"),BH422,""))</f>
        <v/>
      </c>
      <c r="FD422" s="409" t="str">
        <f>IF(AND('[1]Multi-Field'!$E$100=[1]Lists!BF422,'[1]Multi-Field'!$F$100="Drained"),BI422,IF(AND('[1]Multi-Field'!$E$100=[1]Lists!BF422,'[1]Multi-Field'!$F$100="undrained"),BH422,""))</f>
        <v/>
      </c>
      <c r="FE422" s="409" t="str">
        <f>IF(AND('[1]Multi-Field'!$E$101=[1]Lists!BF422,'[1]Multi-Field'!$F$101="Drained"),BI422,IF(AND('[1]Multi-Field'!$E$101=[1]Lists!BF422,'[1]Multi-Field'!$F$101="undrained"),BH422,""))</f>
        <v/>
      </c>
      <c r="FF422" s="409" t="str">
        <f>IF(AND('[1]Multi-Field'!$E$102=[1]Lists!BF422,'[1]Multi-Field'!$F$102="Drained"),BI422,IF(AND('[1]Multi-Field'!$E$102=[1]Lists!BF422,'[1]Multi-Field'!$F$102="undrained"),BH422,""))</f>
        <v/>
      </c>
      <c r="FG422" s="409" t="str">
        <f>IF(AND('[1]Multi-Field'!$E$103=[1]Lists!BF422,'[1]Multi-Field'!$F$103="Drained"),BI422,IF(AND('[1]Multi-Field'!$E$103=[1]Lists!BF422,'[1]Multi-Field'!$F$103="undrained"),BH422,""))</f>
        <v/>
      </c>
      <c r="FH422" s="409" t="str">
        <f>IF(AND('[1]Multi-Field'!$E$104=[1]Lists!BF422,'[1]Multi-Field'!$F$104="Drained"),BI422,IF(AND('[1]Multi-Field'!$E$104=[1]Lists!BF422,'[1]Multi-Field'!$F$104="undrained"),BH422,""))</f>
        <v/>
      </c>
      <c r="FI422" s="409" t="str">
        <f>IF(AND('[1]Multi-Field'!$E$105=[1]Lists!BF422,'[1]Multi-Field'!$F$105="Drained"),BI422,IF(AND('[1]Multi-Field'!$E$105=[1]Lists!BF422,'[1]Multi-Field'!$F$105="undrained"),BH422,""))</f>
        <v/>
      </c>
      <c r="FJ422" s="409" t="str">
        <f>IF(AND('[1]Multi-Field'!$E$106=[1]Lists!BF422,'[1]Multi-Field'!$F$106="Drained"),BI422,IF(AND('[1]Multi-Field'!$E$106=[1]Lists!BF422,'[1]Multi-Field'!$F$106="undrained"),BH422,""))</f>
        <v/>
      </c>
      <c r="FK422" s="409" t="str">
        <f>IF(AND('[1]Multi-Field'!$E$107=[1]Lists!BF422,'[1]Multi-Field'!$F$107="Drained"),BI422,IF(AND('[1]Multi-Field'!$E$107=[1]Lists!BF422,'[1]Multi-Field'!$F$107="undrained"),BH422,""))</f>
        <v/>
      </c>
      <c r="FL422" s="409" t="str">
        <f>IF(AND('[1]Multi-Field'!$E$108=[1]Lists!BF422,'[1]Multi-Field'!$F$108="Drained"),BI422,IF(AND('[1]Multi-Field'!$E$108=[1]Lists!BF422,'[1]Multi-Field'!$F$108="undrained"),BH422,""))</f>
        <v/>
      </c>
      <c r="FM422" s="409" t="str">
        <f>IF(AND('[1]Multi-Field'!$E$109=[1]Lists!BF422,'[1]Multi-Field'!$F$109="Drained"),BI422,IF(AND('[1]Multi-Field'!$E$109=[1]Lists!BF422,'[1]Multi-Field'!$F$109="undrained"),BH422,""))</f>
        <v/>
      </c>
      <c r="FN422" s="409" t="str">
        <f>IF(AND('[1]Multi-Field'!$E$110=[1]Lists!BF422,'[1]Multi-Field'!$F$110="Drained"),BI422,IF(AND('[1]Multi-Field'!$E$110=[1]Lists!BF422,'[1]Multi-Field'!$F$110="undrained"),BH422,""))</f>
        <v/>
      </c>
      <c r="FO422" s="409" t="str">
        <f>IF(AND('[1]Multi-Field'!$E$111=[1]Lists!BF422,'[1]Multi-Field'!$F$111="Drained"),BI422,IF(AND('[1]Multi-Field'!$E$111=[1]Lists!BF422,'[1]Multi-Field'!$F$111="undrained"),BH422,""))</f>
        <v/>
      </c>
      <c r="FP422" s="409" t="str">
        <f>IF(AND('[1]Multi-Field'!$E$112=[1]Lists!BF422,'[1]Multi-Field'!$F$112="Drained"),BI422,IF(AND('[1]Multi-Field'!$E$112=[1]Lists!BF422,'[1]Multi-Field'!$F$112="undrained"),BH422,""))</f>
        <v/>
      </c>
      <c r="FQ422" s="409" t="str">
        <f>IF(AND('[1]Multi-Field'!$E$113=[1]Lists!BF422,'[1]Multi-Field'!$F$113="Drained"),BI422,IF(AND('[1]Multi-Field'!$E$113=[1]Lists!BF422,'[1]Multi-Field'!$F$113="undrained"),BH422,""))</f>
        <v/>
      </c>
      <c r="FR422" s="409" t="str">
        <f>IF(AND('[1]Multi-Field'!$E$114=[1]Lists!BF422,'[1]Multi-Field'!$F$114="Drained"),BI422,IF(AND('[1]Multi-Field'!$E$114=[1]Lists!BF422,'[1]Multi-Field'!$F$114="undrained"),BH422,""))</f>
        <v/>
      </c>
      <c r="FS422" s="409" t="str">
        <f>IF(AND('[1]Multi-Field'!$E$115=[1]Lists!BF422,'[1]Multi-Field'!$F$115="Drained"),BI422,IF(AND('[1]Multi-Field'!$E$115=[1]Lists!BF422,'[1]Multi-Field'!$F$115="undrained"),BH422,""))</f>
        <v/>
      </c>
      <c r="FT422" s="409" t="str">
        <f>IF(AND('[1]Multi-Field'!$E$116=[1]Lists!BF422,'[1]Multi-Field'!$F$116="Drained"),BI422,IF(AND('[1]Multi-Field'!$E$116=[1]Lists!BF422,'[1]Multi-Field'!$F$116="undrained"),BH422,""))</f>
        <v/>
      </c>
      <c r="FU422" s="409" t="str">
        <f>IF(AND('[1]Multi-Field'!$E$117=[1]Lists!BF422,'[1]Multi-Field'!$F$117="Drained"),BI422,IF(AND('[1]Multi-Field'!$E$117=[1]Lists!BF422,'[1]Multi-Field'!$F$117="undrained"),BH422,""))</f>
        <v/>
      </c>
      <c r="FV422" s="409" t="str">
        <f>IF(AND('[1]Multi-Field'!$E$118=[1]Lists!BF422,'[1]Multi-Field'!$F$118="Drained"),BI422,IF(AND('[1]Multi-Field'!$E$118=[1]Lists!BF422,'[1]Multi-Field'!$F$118="undrained"),BH422,""))</f>
        <v/>
      </c>
      <c r="FW422" s="409" t="str">
        <f>IF(AND('[1]Multi-Field'!$E$119=[1]Lists!BF422,'[1]Multi-Field'!$F$119="Drained"),BI422,IF(AND('[1]Multi-Field'!$E$119=[1]Lists!BF422,'[1]Multi-Field'!$F$119="undrained"),BH422,""))</f>
        <v/>
      </c>
      <c r="FX422" s="409" t="str">
        <f>IF(AND('[1]Multi-Field'!$E$120=[1]Lists!BF422,'[1]Multi-Field'!$F$120="Drained"),BI422,IF(AND('[1]Multi-Field'!$E$120=[1]Lists!BF422,'[1]Multi-Field'!$F$120="undrained"),BH422,""))</f>
        <v/>
      </c>
      <c r="GC422" s="4">
        <v>1</v>
      </c>
    </row>
    <row r="423" spans="1:185" ht="13.5" customHeight="1">
      <c r="A423" s="7" t="s">
        <v>509</v>
      </c>
      <c r="B423" s="7"/>
      <c r="C423" s="7"/>
      <c r="D423" s="8">
        <v>70</v>
      </c>
      <c r="E423" s="8">
        <f t="shared" si="60"/>
        <v>70</v>
      </c>
      <c r="F423" s="8">
        <f t="shared" si="61"/>
        <v>70</v>
      </c>
      <c r="G423" s="8">
        <v>70</v>
      </c>
      <c r="H423" s="8">
        <v>75</v>
      </c>
      <c r="I423" s="8">
        <f t="shared" si="64"/>
        <v>75</v>
      </c>
      <c r="J423" s="8">
        <f t="shared" si="65"/>
        <v>75</v>
      </c>
      <c r="K423" s="8">
        <v>75</v>
      </c>
      <c r="L423" s="8">
        <v>135</v>
      </c>
      <c r="M423" s="8">
        <f t="shared" si="62"/>
        <v>135</v>
      </c>
      <c r="N423" s="8">
        <f t="shared" si="63"/>
        <v>135</v>
      </c>
      <c r="O423" s="8">
        <v>135</v>
      </c>
      <c r="P423" s="391">
        <v>398</v>
      </c>
      <c r="Q423" s="394"/>
      <c r="R423" s="395" t="b">
        <f>IF(OR('Multi-Field'!AA400=Lists!$AC$42,'Multi-Field'!AA400=Lists!$AC$43),IF('Multi-Field'!Z400="x",(IF('Multi-Field'!AC400=Lists!$Q$11,Lists!$R$11,IF('Multi-Field'!AC400=Lists!$Q$12,Lists!$R$12,IF('Multi-Field'!AC400=Lists!$Q$13,Lists!$R$13,IF('Multi-Field'!AC400=Lists!$Q$14,Lists!$R$14))))),IF('Multi-Field'!X400="x",(IF('Multi-Field'!AC400=Lists!$Q$11,Lists!$S$11,IF('Multi-Field'!AC400=Lists!$Q$12,Lists!$S$12,IF('Multi-Field'!AC400=Lists!$Q$13,Lists!$S$13,IF('Multi-Field'!AC400=Lists!$Q$14,Lists!$S$14))))),IF('Multi-Field'!V400="x",(IF('Multi-Field'!AC400=Lists!$Q$11,Lists!$T$11,IF('Multi-Field'!AC400=Lists!$Q$12,Lists!$T$12,IF('Multi-Field'!AC400=Lists!$Q$13,Lists!$T$13,IF('Multi-Field'!AC400=Lists!$Q$14,Lists!$T$14))))),0))))</f>
        <v>0</v>
      </c>
      <c r="S423" s="395" t="str">
        <f t="shared" si="66"/>
        <v/>
      </c>
      <c r="T423" s="395"/>
      <c r="U423" s="396"/>
      <c r="BF423" s="411" t="s">
        <v>1587</v>
      </c>
      <c r="BG423" s="412">
        <v>3</v>
      </c>
      <c r="BH423" s="412">
        <v>5.5</v>
      </c>
      <c r="BI423" s="412">
        <v>6</v>
      </c>
      <c r="BJ423" s="409" t="e">
        <f>IF(AND('[1]Single Field'!#REF!=[1]Lists!BF423,'[1]Single Field'!#REF!="Drained"),"x",IF(AND('[1]Single Field'!#REF!=[1]Lists!BF423,'[1]Single Field'!#REF!="Undrained"),O,""))</f>
        <v>#REF!</v>
      </c>
      <c r="BK423" s="409" t="str">
        <f>IF(AND('[1]Multi-Field'!$E$3=[1]Lists!BF423,'[1]Multi-Field'!$F$3="Drained"),BI423,IF(AND('[1]Multi-Field'!$E$3=BF423,'[1]Multi-Field'!$F$3="undrained"),BH423,""))</f>
        <v/>
      </c>
      <c r="BL423" s="409" t="str">
        <f>IF(AND('[1]Multi-Field'!$E$4=BF423,'[1]Multi-Field'!$F$4="Drained"),BI423,IF(AND('[1]Multi-Field'!$E$4=BF423,'[1]Multi-Field'!$F$4="undrained"),BH423,""))</f>
        <v/>
      </c>
      <c r="BM423" s="409" t="str">
        <f>IF(AND('[1]Multi-Field'!$E$5=BF423,'[1]Multi-Field'!$F$5="Drained"),BI423,IF(AND('[1]Multi-Field'!$E$5=BF423,'[1]Multi-Field'!$F$5="undrained"),BH423,""))</f>
        <v/>
      </c>
      <c r="BN423" s="409" t="str">
        <f>IF(AND('[1]Multi-Field'!$E$6=BF423,'[1]Multi-Field'!$F$6="Drained"),BI423,IF(AND('[1]Multi-Field'!$E$6=BF423,'[1]Multi-Field'!$F$6="undrained"),BH423,""))</f>
        <v/>
      </c>
      <c r="BO423" s="409" t="str">
        <f>IF(AND('[1]Multi-Field'!$E$7=BF423,'[1]Multi-Field'!$F$7="Drained"),BI423,IF(AND('[1]Multi-Field'!$E$7=BF423,'[1]Multi-Field'!$F$7="undrained"),BH423,""))</f>
        <v/>
      </c>
      <c r="BP423" s="409" t="str">
        <f>IF(AND('[1]Multi-Field'!$E$8=BF423,'[1]Multi-Field'!$F$8="Drained"),BI423,IF(AND('[1]Multi-Field'!$E$8=BF423,'[1]Multi-Field'!$F$8="undrained"),BH423,""))</f>
        <v/>
      </c>
      <c r="BQ423" s="409" t="str">
        <f>IF(AND('[1]Multi-Field'!$E$9=BF423,'[1]Multi-Field'!$F$9="Drained"),BI423,IF(AND('[1]Multi-Field'!$E$9=BF423,'[1]Multi-Field'!$F$9="undrained"),BH423,""))</f>
        <v/>
      </c>
      <c r="BR423" s="409" t="str">
        <f>IF(AND('[1]Multi-Field'!$E$10=BF423,'[1]Multi-Field'!$F$10="Drained"),BI423,IF(AND('[1]Multi-Field'!$E$10=BF423,'[1]Multi-Field'!$F$10="undrained"),BH423,""))</f>
        <v/>
      </c>
      <c r="BS423" s="409" t="str">
        <f>IF(AND('[1]Multi-Field'!$E$11=BF423,'[1]Multi-Field'!$F$11="Drained"),BI423,IF(AND('[1]Multi-Field'!$E$11=BF423,'[1]Multi-Field'!$F$11="undrained"),BH423,""))</f>
        <v/>
      </c>
      <c r="BT423" s="409" t="str">
        <f>IF(AND('[1]Multi-Field'!$E$12=BF423,'[1]Multi-Field'!$F$12="Drained"),BI423,IF(AND('[1]Multi-Field'!$E$12=BF423,'[1]Multi-Field'!$F$12="undrained"),BH423,""))</f>
        <v/>
      </c>
      <c r="BU423" s="409" t="str">
        <f>IF(AND('[1]Multi-Field'!$E$13=BF423,'[1]Multi-Field'!$F$13="Drained"),BI423,IF(AND('[1]Multi-Field'!$E$3=BF423,'[1]Multi-Field'!$F$13="undrained"),BH423,""))</f>
        <v/>
      </c>
      <c r="BV423" s="409" t="str">
        <f>IF(AND('[1]Multi-Field'!$E$14=BF423,'[1]Multi-Field'!$F$14="Drained"),BI423,IF(AND('[1]Multi-Field'!$E$14=BF423,'[1]Multi-Field'!$F$14="undrained"),BH423,""))</f>
        <v/>
      </c>
      <c r="BW423" s="409" t="str">
        <f>IF(AND('[1]Multi-Field'!$E$15=BF423,'[1]Multi-Field'!$F$15="Drained"),BI423,IF(AND('[1]Multi-Field'!$E$15=BF423,'[1]Multi-Field'!$F$15="undrained"),BH423,""))</f>
        <v/>
      </c>
      <c r="BX423" s="409" t="str">
        <f>IF(AND('[1]Multi-Field'!$E$16=[1]Lists!BF423,'[1]Multi-Field'!$F$16="Drained"),BI423,IF(AND('[1]Multi-Field'!$E$16=[1]Lists!BF423,'[1]Multi-Field'!$F$16="undrained"),BH423,""))</f>
        <v/>
      </c>
      <c r="BY423" s="409" t="str">
        <f>IF(AND('[1]Multi-Field'!$E$17=[1]Lists!BF423,'[1]Multi-Field'!$F$17="Drained"),BI423,IF(AND('[1]Multi-Field'!$E$17=[1]Lists!BF423,'[1]Multi-Field'!$F$17="undrained"),BH423,""))</f>
        <v/>
      </c>
      <c r="BZ423" s="409" t="str">
        <f>IF(AND('[1]Multi-Field'!$E$18=[1]Lists!BF423,'[1]Multi-Field'!$F$18="Drained"),BI423,IF(AND('[1]Multi-Field'!$E$18=[1]Lists!BF423,'[1]Multi-Field'!$F$18="undrained"),BH423,""))</f>
        <v/>
      </c>
      <c r="CA423" s="409" t="str">
        <f>IF(AND('[1]Multi-Field'!$E$19=[1]Lists!BF423,'[1]Multi-Field'!$F$19="Drained"),BI423,IF(AND('[1]Multi-Field'!$E$19=[1]Lists!BF423,'[1]Multi-Field'!$F$19="undrained"),BH423,""))</f>
        <v/>
      </c>
      <c r="CB423" s="409" t="str">
        <f>IF(AND('[1]Multi-Field'!$E$20=[1]Lists!BF423,'[1]Multi-Field'!$F$20="Drained"),BI423,IF(AND('[1]Multi-Field'!$E$20=[1]Lists!BF423,'[1]Multi-Field'!$F$20="undrained"),BH423,""))</f>
        <v/>
      </c>
      <c r="CC423" s="409" t="str">
        <f>IF(AND('[1]Multi-Field'!$E$21=[1]Lists!BF423,'[1]Multi-Field'!$F$21="Drained"),BI423,IF(AND('[1]Multi-Field'!$E$21=[1]Lists!BF423,'[1]Multi-Field'!$F$21="undrained"),BH423,""))</f>
        <v/>
      </c>
      <c r="CD423" s="409" t="str">
        <f>IF(AND('[1]Multi-Field'!$E$22=[1]Lists!BF423,'[1]Multi-Field'!$F$22="Drained"),BI423,IF(AND('[1]Multi-Field'!$E$22=[1]Lists!BF423,'[1]Multi-Field'!$F$22="undrained"),BH423,""))</f>
        <v/>
      </c>
      <c r="CE423" s="409" t="str">
        <f>IF(AND('[1]Multi-Field'!$E$23=[1]Lists!BF423,'[1]Multi-Field'!$F$23="Drained"),BI423,IF(AND('[1]Multi-Field'!$E$23=[1]Lists!BF423,'[1]Multi-Field'!$F$23="undrained"),BH423,""))</f>
        <v/>
      </c>
      <c r="CF423" s="409" t="str">
        <f>IF(AND('[1]Multi-Field'!$E$24=[1]Lists!BF423,'[1]Multi-Field'!$F$24="Drained"),BI423,IF(AND('[1]Multi-Field'!$E$24=[1]Lists!BF423,'[1]Multi-Field'!$F$24="undrained"),BH423,""))</f>
        <v/>
      </c>
      <c r="CG423" s="409" t="str">
        <f>IF(AND('[1]Multi-Field'!$E$25=[1]Lists!BF423,'[1]Multi-Field'!$F$25="Drained"),BI423,IF(AND('[1]Multi-Field'!$E$25=[1]Lists!BF423,'[1]Multi-Field'!$F$25="undrained"),BH423,""))</f>
        <v/>
      </c>
      <c r="CH423" s="409" t="str">
        <f>IF(AND('[1]Multi-Field'!$E$26=[1]Lists!BF423,'[1]Multi-Field'!$F$26="Drained"),BI423,IF(AND('[1]Multi-Field'!$E$26=[1]Lists!BF423,'[1]Multi-Field'!$F$26="undrained"),BH423,""))</f>
        <v/>
      </c>
      <c r="CI423" s="409" t="str">
        <f>IF(AND('[1]Multi-Field'!$E$27=[1]Lists!BF423,'[1]Multi-Field'!$F$27="Drained"),BI423,IF(AND('[1]Multi-Field'!$E$27=[1]Lists!BF423,'[1]Multi-Field'!$F$27="undrained"),BH423,""))</f>
        <v/>
      </c>
      <c r="CJ423" s="409" t="str">
        <f>IF(AND('[1]Multi-Field'!$E$28=[1]Lists!BF423,'[1]Multi-Field'!$F$28="Drained"),BI423,IF(AND('[1]Multi-Field'!$E$28=[1]Lists!BF423,'[1]Multi-Field'!$F$28="undrained"),BH423,""))</f>
        <v/>
      </c>
      <c r="CK423" s="409" t="str">
        <f>IF(AND('[1]Multi-Field'!$E$29=[1]Lists!BF423,'[1]Multi-Field'!$F$29="Drained"),BI423,IF(AND('[1]Multi-Field'!$E$29=[1]Lists!BF423,'[1]Multi-Field'!$F$29="undrained"),BH423,""))</f>
        <v/>
      </c>
      <c r="CL423" s="409" t="str">
        <f>IF(AND('[1]Multi-Field'!$E$30=[1]Lists!BF423,'[1]Multi-Field'!$F$30="Drained"),BI423,IF(AND('[1]Multi-Field'!$E$30=[1]Lists!BF423,'[1]Multi-Field'!$F$30="undrained"),BH423,""))</f>
        <v/>
      </c>
      <c r="CM423" s="409" t="str">
        <f>IF(AND('[1]Multi-Field'!$E$31=[1]Lists!BF423,'[1]Multi-Field'!$F$31="Drained"),BI423,IF(AND('[1]Multi-Field'!$E$31=[1]Lists!BF423,'[1]Multi-Field'!$F$31="undrained"),BH423,""))</f>
        <v/>
      </c>
      <c r="CN423" s="409" t="str">
        <f>IF(AND('[1]Multi-Field'!$E$32=[1]Lists!BF423,'[1]Multi-Field'!$F$32="Drained"),BI423,IF(AND('[1]Multi-Field'!$E$32=[1]Lists!BF423,'[1]Multi-Field'!$F$32="undrained"),BH423,""))</f>
        <v/>
      </c>
      <c r="CO423" s="409" t="str">
        <f>IF(AND('[1]Multi-Field'!$E$33=[1]Lists!BF423,'[1]Multi-Field'!$F$33="Drained"),BI423,IF(AND('[1]Multi-Field'!$E$33=[1]Lists!BF423,'[1]Multi-Field'!$F$33="undrained"),BH423,""))</f>
        <v/>
      </c>
      <c r="CP423" s="409" t="str">
        <f>IF(AND('[1]Multi-Field'!$E$34=[1]Lists!BF423,'[1]Multi-Field'!$F$34="Drained"),BI423,IF(AND('[1]Multi-Field'!$E$34=[1]Lists!BF423,'[1]Multi-Field'!$F$34="undrained"),BH423,""))</f>
        <v/>
      </c>
      <c r="CQ423" s="409" t="str">
        <f>IF(AND('[1]Multi-Field'!$E$35=[1]Lists!BF423,'[1]Multi-Field'!$F$35="Drained"),BI423,IF(AND('[1]Multi-Field'!$E$35=[1]Lists!BF423,'[1]Multi-Field'!$F$35="undrained"),BH423,""))</f>
        <v/>
      </c>
      <c r="CR423" s="409" t="str">
        <f>IF(AND('[1]Multi-Field'!$E$36=[1]Lists!BF423,'[1]Multi-Field'!$F$36="Drained"),BI423,IF(AND('[1]Multi-Field'!$E$36=[1]Lists!BF423,'[1]Multi-Field'!$F$36="undrained"),BH423,""))</f>
        <v/>
      </c>
      <c r="CS423" s="409" t="str">
        <f>IF(AND('[1]Multi-Field'!$E$37=[1]Lists!BF423,'[1]Multi-Field'!$F$37="Drained"),BI423,IF(AND('[1]Multi-Field'!$E$37=[1]Lists!BF423,'[1]Multi-Field'!$F$37="undrained"),BH423,""))</f>
        <v/>
      </c>
      <c r="CT423" s="409" t="str">
        <f>IF(AND('[1]Multi-Field'!$E$38=[1]Lists!BF423,'[1]Multi-Field'!$F$38="Drained"),BI423,IF(AND('[1]Multi-Field'!$E$38=[1]Lists!BF423,'[1]Multi-Field'!$F$38="undrained"),BH423,""))</f>
        <v/>
      </c>
      <c r="CU423" s="409" t="str">
        <f>IF(AND('[1]Multi-Field'!$E$39=[1]Lists!BF423,'[1]Multi-Field'!$F$39="Drained"),BI423,IF(AND('[1]Multi-Field'!$E$39=[1]Lists!BF423,'[1]Multi-Field'!$F$39="undrained"),BH423,""))</f>
        <v/>
      </c>
      <c r="CV423" s="409" t="str">
        <f>IF(AND('[1]Multi-Field'!$E$40=[1]Lists!BF423,'[1]Multi-Field'!$F$40="Drained"),BI423,IF(AND('[1]Multi-Field'!$E$40=[1]Lists!BF423,'[1]Multi-Field'!$F$40="undrained"),BH423,""))</f>
        <v/>
      </c>
      <c r="CW423" s="409" t="str">
        <f>IF(AND('[1]Multi-Field'!$E$41=[1]Lists!BF423,'[1]Multi-Field'!$F$40="Drained"),BI423,IF(AND('[1]Multi-Field'!$E$40=[1]Lists!BF423,'[1]Multi-Field'!$F$40="undrained"),BH423,""))</f>
        <v/>
      </c>
      <c r="CX423" s="409" t="str">
        <f>IF(AND('[1]Multi-Field'!$E$42=[1]Lists!BF423,'[1]Multi-Field'!$F$42="Drained"),BI423,IF(AND('[1]Multi-Field'!$E$42=[1]Lists!BF423,'[1]Multi-Field'!$F$42="undrained"),BH423,""))</f>
        <v/>
      </c>
      <c r="CY423" s="409" t="str">
        <f>IF(AND('[1]Multi-Field'!$E$43=[1]Lists!BF423,'[1]Multi-Field'!$F$43="Drained"),BI423,IF(AND('[1]Multi-Field'!$E$43=[1]Lists!BF423,'[1]Multi-Field'!$F$43="undrained"),BH423,""))</f>
        <v/>
      </c>
      <c r="CZ423" s="409" t="str">
        <f>IF(AND('[1]Multi-Field'!$E$44=[1]Lists!BF423,'[1]Multi-Field'!$F$44="Drained"),BI423,IF(AND('[1]Multi-Field'!$E$44=[1]Lists!BF423,'[1]Multi-Field'!$F$44="undrained"),BH423,""))</f>
        <v/>
      </c>
      <c r="DA423" s="409" t="str">
        <f>IF(AND('[1]Multi-Field'!$E$45=[1]Lists!BF423,'[1]Multi-Field'!$F$45="Drained"),BI423,IF(AND('[1]Multi-Field'!$E$45=[1]Lists!BF423,'[1]Multi-Field'!$F$45="undrained"),BH423,""))</f>
        <v/>
      </c>
      <c r="DB423" s="409" t="str">
        <f>IF(AND('[1]Multi-Field'!$E$46=[1]Lists!BF423,'[1]Multi-Field'!$F$46="Drained"),BI423,IF(AND('[1]Multi-Field'!$E$46=[1]Lists!BF423,'[1]Multi-Field'!$F$46="undrained"),BH423,""))</f>
        <v/>
      </c>
      <c r="DC423" s="409" t="str">
        <f>IF(AND('[1]Multi-Field'!$E$47=[1]Lists!BF423,'[1]Multi-Field'!$F$47="Drained"),BI423,IF(AND('[1]Multi-Field'!$E$47=[1]Lists!BF423,'[1]Multi-Field'!$F$47="undrained"),BH423,""))</f>
        <v/>
      </c>
      <c r="DD423" s="409" t="str">
        <f>IF(AND('[1]Multi-Field'!$E$48=[1]Lists!BF423,'[1]Multi-Field'!$F$48="Drained"),BI423,IF(AND('[1]Multi-Field'!$E$48=[1]Lists!BF423,'[1]Multi-Field'!$F$48="undrained"),BH423,""))</f>
        <v/>
      </c>
      <c r="DE423" s="409" t="str">
        <f>IF(AND('[1]Multi-Field'!$E$49=[1]Lists!BF423,'[1]Multi-Field'!$F$49="Drained"),BI423,IF(AND('[1]Multi-Field'!$E$49=[1]Lists!BF423,'[1]Multi-Field'!$F$9="undrained"),BH423,""))</f>
        <v/>
      </c>
      <c r="DF423" s="409" t="str">
        <f>IF(AND('[1]Multi-Field'!$E$50=[1]Lists!BF423,'[1]Multi-Field'!$F$50="Drained"),BI423,IF(AND('[1]Multi-Field'!$E$50=[1]Lists!BF423,'[1]Multi-Field'!$F$50="undrained"),BH423,""))</f>
        <v/>
      </c>
      <c r="DG423" s="409" t="str">
        <f>IF(AND('[1]Multi-Field'!$E$51=[1]Lists!BF423,'[1]Multi-Field'!$F$51="Drained"),BI423,IF(AND('[1]Multi-Field'!$E$51=[1]Lists!BF423,'[1]Multi-Field'!$F$51="undrained"),BH423,""))</f>
        <v/>
      </c>
      <c r="DH423" s="409" t="str">
        <f>IF(AND('[1]Multi-Field'!$E$52=[1]Lists!BF423,'[1]Multi-Field'!$F$52="Drained"),BI423,IF(AND('[1]Multi-Field'!$E$52=[1]Lists!BF423,'[1]Multi-Field'!$F$52="undrained"),BH423,""))</f>
        <v/>
      </c>
      <c r="DI423" s="409" t="str">
        <f>IF(AND('[1]Multi-Field'!$E$53=[1]Lists!BF423,'[1]Multi-Field'!$F$53="Drained"),BI423,IF(AND('[1]Multi-Field'!$E$53=[1]Lists!BF423,'[1]Multi-Field'!$F$53="undrained"),BH423,""))</f>
        <v/>
      </c>
      <c r="DJ423" s="409" t="str">
        <f>IF(AND('[1]Multi-Field'!$E$54=[1]Lists!BF423,'[1]Multi-Field'!$F$54="Drained"),BI423,IF(AND('[1]Multi-Field'!$E$54=[1]Lists!BF423,'[1]Multi-Field'!$F$54="undrained"),BH423,""))</f>
        <v/>
      </c>
      <c r="DK423" s="409" t="str">
        <f>IF(AND('[1]Multi-Field'!$E$55=[1]Lists!BF423,'[1]Multi-Field'!$F$55="Drained"),BI423,IF(AND('[1]Multi-Field'!$E$55=[1]Lists!BF423,'[1]Multi-Field'!$F$55="undrained"),BH423,""))</f>
        <v/>
      </c>
      <c r="DL423" s="409" t="str">
        <f>IF(AND('[1]Multi-Field'!$E$56=[1]Lists!BF423,'[1]Multi-Field'!$F$56="Drained"),BI423,IF(AND('[1]Multi-Field'!$E$56=[1]Lists!BF423,'[1]Multi-Field'!$F$56="undrained"),BH423,""))</f>
        <v/>
      </c>
      <c r="DM423" s="409" t="str">
        <f>IF(AND('[1]Multi-Field'!$E$57=[1]Lists!BF423,'[1]Multi-Field'!$F$57="Drained"),BI423,IF(AND('[1]Multi-Field'!$E$57=[1]Lists!BF423,'[1]Multi-Field'!$F$57="undrained"),BH423,""))</f>
        <v/>
      </c>
      <c r="DN423" s="409" t="str">
        <f>IF(AND('[1]Multi-Field'!$E$58=[1]Lists!BF423,'[1]Multi-Field'!$F$58="Drained"),BI423,IF(AND('[1]Multi-Field'!$E$58=[1]Lists!BF423,'[1]Multi-Field'!$F$58="undrained"),BH423,""))</f>
        <v/>
      </c>
      <c r="DO423" s="409" t="str">
        <f>IF(AND('[1]Multi-Field'!$E$59=[1]Lists!BF423,'[1]Multi-Field'!$F$59="Drained"),BI423,IF(AND('[1]Multi-Field'!$E$59=[1]Lists!BF423,'[1]Multi-Field'!$F$59="undrained"),BH423,""))</f>
        <v/>
      </c>
      <c r="DP423" s="409" t="str">
        <f>IF(AND('[1]Multi-Field'!$E$60=[1]Lists!BF423,'[1]Multi-Field'!$F$60="Drained"),BI423,IF(AND('[1]Multi-Field'!$E$60=[1]Lists!BF423,'[1]Multi-Field'!$F$60="undrained"),BH423,""))</f>
        <v/>
      </c>
      <c r="DQ423" s="409" t="str">
        <f>IF(AND('[1]Multi-Field'!$E$61=[1]Lists!BF423,'[1]Multi-Field'!$F$61="Drained"),BI423,IF(AND('[1]Multi-Field'!$E$61=[1]Lists!BF423,'[1]Multi-Field'!$F$61="undrained"),BH423,""))</f>
        <v/>
      </c>
      <c r="DR423" s="409" t="str">
        <f>IF(AND('[1]Multi-Field'!$E$62=[1]Lists!BF423,'[1]Multi-Field'!$F$62="Drained"),BI423,IF(AND('[1]Multi-Field'!$E$62=[1]Lists!BF423,'[1]Multi-Field'!$F$62="undrained"),BH423,""))</f>
        <v/>
      </c>
      <c r="DS423" s="409" t="str">
        <f>IF(AND('[1]Multi-Field'!$E$63=[1]Lists!BF423,'[1]Multi-Field'!$F$63="Drained"),BI423,IF(AND('[1]Multi-Field'!$E$63=[1]Lists!BF423,'[1]Multi-Field'!$F$63="undrained"),BH423,""))</f>
        <v/>
      </c>
      <c r="DT423" s="409" t="str">
        <f>IF(AND('[1]Multi-Field'!$E$64=[1]Lists!BF423,'[1]Multi-Field'!$F$64="Drained"),BI423,IF(AND('[1]Multi-Field'!$E$64=[1]Lists!BF423,'[1]Multi-Field'!$F$64="undrained"),BH423,""))</f>
        <v/>
      </c>
      <c r="DU423" s="409" t="str">
        <f>IF(AND('[1]Multi-Field'!$E$65=[1]Lists!BF423,'[1]Multi-Field'!$F$65="Drained"),BI423,IF(AND('[1]Multi-Field'!$E$65=[1]Lists!BF423,'[1]Multi-Field'!$F$65="undrained"),BH423,""))</f>
        <v/>
      </c>
      <c r="DV423" s="409" t="str">
        <f>IF(AND('[1]Multi-Field'!$E$66=[1]Lists!BF423,'[1]Multi-Field'!$F$66="Drained"),BI423,IF(AND('[1]Multi-Field'!$E$66=[1]Lists!BF423,'[1]Multi-Field'!$F$66="undrained"),BH423,""))</f>
        <v/>
      </c>
      <c r="DW423" s="409" t="str">
        <f>IF(AND('[1]Multi-Field'!$E$67=[1]Lists!BF423,'[1]Multi-Field'!$F$67="Drained"),BI423,IF(AND('[1]Multi-Field'!$E$67=[1]Lists!BF423,'[1]Multi-Field'!$F$67="undrained"),BH423,""))</f>
        <v/>
      </c>
      <c r="DX423" s="409" t="str">
        <f>IF(AND('[1]Multi-Field'!$E$68=[1]Lists!BF423,'[1]Multi-Field'!$F$68="Drained"),BI423,IF(AND('[1]Multi-Field'!$E$68=[1]Lists!BF423,'[1]Multi-Field'!$F$68="undrained"),BH423,""))</f>
        <v/>
      </c>
      <c r="DY423" s="409" t="str">
        <f>IF(AND('[1]Multi-Field'!$E$69=[1]Lists!BF423,'[1]Multi-Field'!$F$69="Drained"),BI423,IF(AND('[1]Multi-Field'!$E$69=[1]Lists!BF423,'[1]Multi-Field'!$F$69="undrained"),BH423,""))</f>
        <v/>
      </c>
      <c r="DZ423" s="409" t="str">
        <f>IF(AND('[1]Multi-Field'!$E$70=[1]Lists!BF423,'[1]Multi-Field'!$F$70="Drained"),BI423,IF(AND('[1]Multi-Field'!$E$70=[1]Lists!BF423,'[1]Multi-Field'!$F$70="undrained"),BH423,""))</f>
        <v/>
      </c>
      <c r="EA423" s="409" t="str">
        <f>IF(AND('[1]Multi-Field'!$E$71=[1]Lists!BF423,'[1]Multi-Field'!$F$71="Drained"),BI423,IF(AND('[1]Multi-Field'!$E$71=[1]Lists!BF423,'[1]Multi-Field'!$F$71="undrained"),BH423,""))</f>
        <v/>
      </c>
      <c r="EB423" s="409" t="str">
        <f>IF(AND('[1]Multi-Field'!$E$72=[1]Lists!BF423,'[1]Multi-Field'!$F$72="Drained"),BI423,IF(AND('[1]Multi-Field'!$E$72=[1]Lists!BF423,'[1]Multi-Field'!$F$72="undrained"),BH423,""))</f>
        <v/>
      </c>
      <c r="EC423" s="409" t="str">
        <f>IF(AND('[1]Multi-Field'!$E$73=[1]Lists!BF423,'[1]Multi-Field'!$F$73="Drained"),BI423,IF(AND('[1]Multi-Field'!$E$73=[1]Lists!BF423,'[1]Multi-Field'!$F$73="undrained"),BH423,""))</f>
        <v/>
      </c>
      <c r="ED423" s="409" t="str">
        <f>IF(AND('[1]Multi-Field'!$E$74=[1]Lists!BF423,'[1]Multi-Field'!$F$74="Drained"),BI423,IF(AND('[1]Multi-Field'!$E$74=[1]Lists!BF423,'[1]Multi-Field'!$F$74="undrained"),BH423,""))</f>
        <v/>
      </c>
      <c r="EE423" s="409" t="str">
        <f>IF(AND('[1]Multi-Field'!$E$75=[1]Lists!BF423,'[1]Multi-Field'!$F$75="Drained"),BI423,IF(AND('[1]Multi-Field'!$E$75=[1]Lists!BF423,'[1]Multi-Field'!$F$75="undrained"),BH423,""))</f>
        <v/>
      </c>
      <c r="EF423" s="409" t="str">
        <f>IF(AND('[1]Multi-Field'!$E$76=[1]Lists!BF423,'[1]Multi-Field'!$F$76="Drained"),BI423,IF(AND('[1]Multi-Field'!$E$76=[1]Lists!BF423,'[1]Multi-Field'!$F$6="undrained"),BH423,""))</f>
        <v/>
      </c>
      <c r="EG423" s="409" t="str">
        <f>IF(AND('[1]Multi-Field'!$E$77=[1]Lists!BF423,'[1]Multi-Field'!$F$77="Drained"),BI423,IF(AND('[1]Multi-Field'!$E$77=[1]Lists!BF423,'[1]Multi-Field'!$F$77="undrained"),BH423,""))</f>
        <v/>
      </c>
      <c r="EH423" s="409" t="str">
        <f>IF(AND('[1]Multi-Field'!$E$78=[1]Lists!BF423,'[1]Multi-Field'!$F$78="Drained"),BI423,IF(AND('[1]Multi-Field'!$E$78=[1]Lists!BF423,'[1]Multi-Field'!$F$78="undrained"),BH423,""))</f>
        <v/>
      </c>
      <c r="EI423" s="409" t="str">
        <f>IF(AND('[1]Multi-Field'!$E$79=[1]Lists!BF423,'[1]Multi-Field'!$F$79="Drained"),BI423,IF(AND('[1]Multi-Field'!$E$79=[1]Lists!BF423,'[1]Multi-Field'!$F$79="undrained"),BH423,""))</f>
        <v/>
      </c>
      <c r="EJ423" s="409" t="str">
        <f>IF(AND('[1]Multi-Field'!$E$80=[1]Lists!BF423,'[1]Multi-Field'!$F$80="Drained"),BI423,IF(AND('[1]Multi-Field'!$E$80=[1]Lists!BF423,'[1]Multi-Field'!$F$80="undrained"),BH423,""))</f>
        <v/>
      </c>
      <c r="EK423" s="409" t="str">
        <f>IF(AND('[1]Multi-Field'!$E$81=[1]Lists!BF423,'[1]Multi-Field'!$F$81="Drained"),BI423,IF(AND('[1]Multi-Field'!$E$81=[1]Lists!BF423,'[1]Multi-Field'!$F$81="undrained"),BH423,""))</f>
        <v/>
      </c>
      <c r="EL423" s="409" t="str">
        <f>IF(AND('[1]Multi-Field'!$E$82=[1]Lists!BF423,'[1]Multi-Field'!$F$82="Drained"),BI423,IF(AND('[1]Multi-Field'!$E$82=[1]Lists!BF423,'[1]Multi-Field'!$F$82="undrained"),BH423,""))</f>
        <v/>
      </c>
      <c r="EM423" s="409" t="str">
        <f>IF(AND('[1]Multi-Field'!$E$83=[1]Lists!BF423,'[1]Multi-Field'!$F$83="Drained"),BI423,IF(AND('[1]Multi-Field'!$E$83=[1]Lists!BF423,'[1]Multi-Field'!$F$83="undrained"),BH423,""))</f>
        <v/>
      </c>
      <c r="EN423" s="409" t="str">
        <f>IF(AND('[1]Multi-Field'!$E$84=[1]Lists!BF423,'[1]Multi-Field'!$F$84="Drained"),BI423,IF(AND('[1]Multi-Field'!$E$84=[1]Lists!BF423,'[1]Multi-Field'!$F$84="undrained"),BH423,""))</f>
        <v/>
      </c>
      <c r="EO423" s="409" t="str">
        <f>IF(AND('[1]Multi-Field'!$E$85=[1]Lists!BF423,'[1]Multi-Field'!$F$85="Drained"),BI423,IF(AND('[1]Multi-Field'!$E$85=[1]Lists!BF423,'[1]Multi-Field'!$F$85="undrained"),BH423,""))</f>
        <v/>
      </c>
      <c r="EP423" s="409" t="str">
        <f>IF(AND('[1]Multi-Field'!$E$86=[1]Lists!BF423,'[1]Multi-Field'!$F$86="Drained"),BI423,IF(AND('[1]Multi-Field'!$E$86=[1]Lists!BF423,'[1]Multi-Field'!$F$86="undrained"),BH423,""))</f>
        <v/>
      </c>
      <c r="EQ423" s="409" t="str">
        <f>IF(AND('[1]Multi-Field'!$E$87=[1]Lists!BF423,'[1]Multi-Field'!$F$87="Drained"),BI423,IF(AND('[1]Multi-Field'!$E$87=[1]Lists!BF423,'[1]Multi-Field'!$F$87="undrained"),BH423,""))</f>
        <v/>
      </c>
      <c r="ER423" s="409" t="str">
        <f>IF(AND('[1]Multi-Field'!$E$88=[1]Lists!BF423,'[1]Multi-Field'!$F$88="Drained"),BI423,IF(AND('[1]Multi-Field'!$E$88=[1]Lists!BF423,'[1]Multi-Field'!$F$88="undrained"),BH423,""))</f>
        <v/>
      </c>
      <c r="ES423" s="409" t="str">
        <f>IF(AND('[1]Multi-Field'!$E$89=[1]Lists!BF423,'[1]Multi-Field'!$F$89="Drained"),BI423,IF(AND('[1]Multi-Field'!$E$89=[1]Lists!BF423,'[1]Multi-Field'!$F$89="undrained"),BH423,""))</f>
        <v/>
      </c>
      <c r="ET423" s="409" t="str">
        <f>IF(AND('[1]Multi-Field'!$E$90=[1]Lists!BF423,'[1]Multi-Field'!$F$90="Drained"),BI423,IF(AND('[1]Multi-Field'!$E$90=[1]Lists!BF423,'[1]Multi-Field'!$F$90="undrained"),BH423,""))</f>
        <v/>
      </c>
      <c r="EU423" s="409" t="str">
        <f>IF(AND('[1]Multi-Field'!$E$91=[1]Lists!BF423,'[1]Multi-Field'!$F$91="Drained"),BI423,IF(AND('[1]Multi-Field'!$E$91=[1]Lists!BF423,'[1]Multi-Field'!$F$91="undrained"),BH423,""))</f>
        <v/>
      </c>
      <c r="EV423" s="409" t="str">
        <f>IF(AND('[1]Multi-Field'!$E$92=[1]Lists!BF423,'[1]Multi-Field'!$F$92="Drained"),BI423,IF(AND('[1]Multi-Field'!$E$92=[1]Lists!BF423,'[1]Multi-Field'!$F$92="undrained"),BH423,""))</f>
        <v/>
      </c>
      <c r="EW423" s="409" t="str">
        <f>IF(AND('[1]Multi-Field'!$E$93=[1]Lists!BF423,'[1]Multi-Field'!$F$93="Drained"),BI423,IF(AND('[1]Multi-Field'!$E$93=[1]Lists!BF423,'[1]Multi-Field'!$F$93="undrained"),BH423,""))</f>
        <v/>
      </c>
      <c r="EX423" s="409" t="str">
        <f>IF(AND('[1]Multi-Field'!$E$94=[1]Lists!BF423,'[1]Multi-Field'!$F$94="Drained"),BI423,IF(AND('[1]Multi-Field'!$E$94=[1]Lists!BF423,'[1]Multi-Field'!$F$94="undrained"),BH423,""))</f>
        <v/>
      </c>
      <c r="EY423" s="409" t="str">
        <f>IF(AND('[1]Multi-Field'!$E$95=[1]Lists!BF423,'[1]Multi-Field'!$F$95="Drained"),BI423,IF(AND('[1]Multi-Field'!$E$95=[1]Lists!BF423,'[1]Multi-Field'!$F$95="undrained"),BH423,""))</f>
        <v/>
      </c>
      <c r="EZ423" s="409" t="str">
        <f>IF(AND('[1]Multi-Field'!$E$96=[1]Lists!BF423,'[1]Multi-Field'!$F$96="Drained"),BI423,IF(AND('[1]Multi-Field'!$E$96=[1]Lists!BF423,'[1]Multi-Field'!$F$96="undrained"),BH423,""))</f>
        <v/>
      </c>
      <c r="FA423" s="409" t="str">
        <f>IF(AND('[1]Multi-Field'!$E$97=[1]Lists!BF423,'[1]Multi-Field'!$F$97="Drained"),BI423,IF(AND('[1]Multi-Field'!$E$97=[1]Lists!BF423,'[1]Multi-Field'!$F$97="undrained"),BH423,""))</f>
        <v/>
      </c>
      <c r="FB423" s="409" t="str">
        <f>IF(AND('[1]Multi-Field'!$E$98=[1]Lists!BF423,'[1]Multi-Field'!$F$98="Drained"),BI423,IF(AND('[1]Multi-Field'!$E$98=[1]Lists!BF423,'[1]Multi-Field'!$F$98="undrained"),BH423,""))</f>
        <v/>
      </c>
      <c r="FC423" s="409" t="str">
        <f>IF(AND('[1]Multi-Field'!$E$99=[1]Lists!BF423,'[1]Multi-Field'!$F$99="Drained"),BI423,IF(AND('[1]Multi-Field'!$E$99=[1]Lists!BF423,'[1]Multi-Field'!$F$99="undrained"),BH423,""))</f>
        <v/>
      </c>
      <c r="FD423" s="409" t="str">
        <f>IF(AND('[1]Multi-Field'!$E$100=[1]Lists!BF423,'[1]Multi-Field'!$F$100="Drained"),BI423,IF(AND('[1]Multi-Field'!$E$100=[1]Lists!BF423,'[1]Multi-Field'!$F$100="undrained"),BH423,""))</f>
        <v/>
      </c>
      <c r="FE423" s="409" t="str">
        <f>IF(AND('[1]Multi-Field'!$E$101=[1]Lists!BF423,'[1]Multi-Field'!$F$101="Drained"),BI423,IF(AND('[1]Multi-Field'!$E$101=[1]Lists!BF423,'[1]Multi-Field'!$F$101="undrained"),BH423,""))</f>
        <v/>
      </c>
      <c r="FF423" s="409" t="str">
        <f>IF(AND('[1]Multi-Field'!$E$102=[1]Lists!BF423,'[1]Multi-Field'!$F$102="Drained"),BI423,IF(AND('[1]Multi-Field'!$E$102=[1]Lists!BF423,'[1]Multi-Field'!$F$102="undrained"),BH423,""))</f>
        <v/>
      </c>
      <c r="FG423" s="409" t="str">
        <f>IF(AND('[1]Multi-Field'!$E$103=[1]Lists!BF423,'[1]Multi-Field'!$F$103="Drained"),BI423,IF(AND('[1]Multi-Field'!$E$103=[1]Lists!BF423,'[1]Multi-Field'!$F$103="undrained"),BH423,""))</f>
        <v/>
      </c>
      <c r="FH423" s="409" t="str">
        <f>IF(AND('[1]Multi-Field'!$E$104=[1]Lists!BF423,'[1]Multi-Field'!$F$104="Drained"),BI423,IF(AND('[1]Multi-Field'!$E$104=[1]Lists!BF423,'[1]Multi-Field'!$F$104="undrained"),BH423,""))</f>
        <v/>
      </c>
      <c r="FI423" s="409" t="str">
        <f>IF(AND('[1]Multi-Field'!$E$105=[1]Lists!BF423,'[1]Multi-Field'!$F$105="Drained"),BI423,IF(AND('[1]Multi-Field'!$E$105=[1]Lists!BF423,'[1]Multi-Field'!$F$105="undrained"),BH423,""))</f>
        <v/>
      </c>
      <c r="FJ423" s="409" t="str">
        <f>IF(AND('[1]Multi-Field'!$E$106=[1]Lists!BF423,'[1]Multi-Field'!$F$106="Drained"),BI423,IF(AND('[1]Multi-Field'!$E$106=[1]Lists!BF423,'[1]Multi-Field'!$F$106="undrained"),BH423,""))</f>
        <v/>
      </c>
      <c r="FK423" s="409" t="str">
        <f>IF(AND('[1]Multi-Field'!$E$107=[1]Lists!BF423,'[1]Multi-Field'!$F$107="Drained"),BI423,IF(AND('[1]Multi-Field'!$E$107=[1]Lists!BF423,'[1]Multi-Field'!$F$107="undrained"),BH423,""))</f>
        <v/>
      </c>
      <c r="FL423" s="409" t="str">
        <f>IF(AND('[1]Multi-Field'!$E$108=[1]Lists!BF423,'[1]Multi-Field'!$F$108="Drained"),BI423,IF(AND('[1]Multi-Field'!$E$108=[1]Lists!BF423,'[1]Multi-Field'!$F$108="undrained"),BH423,""))</f>
        <v/>
      </c>
      <c r="FM423" s="409" t="str">
        <f>IF(AND('[1]Multi-Field'!$E$109=[1]Lists!BF423,'[1]Multi-Field'!$F$109="Drained"),BI423,IF(AND('[1]Multi-Field'!$E$109=[1]Lists!BF423,'[1]Multi-Field'!$F$109="undrained"),BH423,""))</f>
        <v/>
      </c>
      <c r="FN423" s="409" t="str">
        <f>IF(AND('[1]Multi-Field'!$E$110=[1]Lists!BF423,'[1]Multi-Field'!$F$110="Drained"),BI423,IF(AND('[1]Multi-Field'!$E$110=[1]Lists!BF423,'[1]Multi-Field'!$F$110="undrained"),BH423,""))</f>
        <v/>
      </c>
      <c r="FO423" s="409" t="str">
        <f>IF(AND('[1]Multi-Field'!$E$111=[1]Lists!BF423,'[1]Multi-Field'!$F$111="Drained"),BI423,IF(AND('[1]Multi-Field'!$E$111=[1]Lists!BF423,'[1]Multi-Field'!$F$111="undrained"),BH423,""))</f>
        <v/>
      </c>
      <c r="FP423" s="409" t="str">
        <f>IF(AND('[1]Multi-Field'!$E$112=[1]Lists!BF423,'[1]Multi-Field'!$F$112="Drained"),BI423,IF(AND('[1]Multi-Field'!$E$112=[1]Lists!BF423,'[1]Multi-Field'!$F$112="undrained"),BH423,""))</f>
        <v/>
      </c>
      <c r="FQ423" s="409" t="str">
        <f>IF(AND('[1]Multi-Field'!$E$113=[1]Lists!BF423,'[1]Multi-Field'!$F$113="Drained"),BI423,IF(AND('[1]Multi-Field'!$E$113=[1]Lists!BF423,'[1]Multi-Field'!$F$113="undrained"),BH423,""))</f>
        <v/>
      </c>
      <c r="FR423" s="409" t="str">
        <f>IF(AND('[1]Multi-Field'!$E$114=[1]Lists!BF423,'[1]Multi-Field'!$F$114="Drained"),BI423,IF(AND('[1]Multi-Field'!$E$114=[1]Lists!BF423,'[1]Multi-Field'!$F$114="undrained"),BH423,""))</f>
        <v/>
      </c>
      <c r="FS423" s="409" t="str">
        <f>IF(AND('[1]Multi-Field'!$E$115=[1]Lists!BF423,'[1]Multi-Field'!$F$115="Drained"),BI423,IF(AND('[1]Multi-Field'!$E$115=[1]Lists!BF423,'[1]Multi-Field'!$F$115="undrained"),BH423,""))</f>
        <v/>
      </c>
      <c r="FT423" s="409" t="str">
        <f>IF(AND('[1]Multi-Field'!$E$116=[1]Lists!BF423,'[1]Multi-Field'!$F$116="Drained"),BI423,IF(AND('[1]Multi-Field'!$E$116=[1]Lists!BF423,'[1]Multi-Field'!$F$116="undrained"),BH423,""))</f>
        <v/>
      </c>
      <c r="FU423" s="409" t="str">
        <f>IF(AND('[1]Multi-Field'!$E$117=[1]Lists!BF423,'[1]Multi-Field'!$F$117="Drained"),BI423,IF(AND('[1]Multi-Field'!$E$117=[1]Lists!BF423,'[1]Multi-Field'!$F$117="undrained"),BH423,""))</f>
        <v/>
      </c>
      <c r="FV423" s="409" t="str">
        <f>IF(AND('[1]Multi-Field'!$E$118=[1]Lists!BF423,'[1]Multi-Field'!$F$118="Drained"),BI423,IF(AND('[1]Multi-Field'!$E$118=[1]Lists!BF423,'[1]Multi-Field'!$F$118="undrained"),BH423,""))</f>
        <v/>
      </c>
      <c r="FW423" s="409" t="str">
        <f>IF(AND('[1]Multi-Field'!$E$119=[1]Lists!BF423,'[1]Multi-Field'!$F$119="Drained"),BI423,IF(AND('[1]Multi-Field'!$E$119=[1]Lists!BF423,'[1]Multi-Field'!$F$119="undrained"),BH423,""))</f>
        <v/>
      </c>
      <c r="FX423" s="409" t="str">
        <f>IF(AND('[1]Multi-Field'!$E$120=[1]Lists!BF423,'[1]Multi-Field'!$F$120="Drained"),BI423,IF(AND('[1]Multi-Field'!$E$120=[1]Lists!BF423,'[1]Multi-Field'!$F$120="undrained"),BH423,""))</f>
        <v/>
      </c>
      <c r="GC423" s="4">
        <v>1</v>
      </c>
    </row>
    <row r="424" spans="1:185" ht="13.5" customHeight="1">
      <c r="A424" s="7" t="s">
        <v>510</v>
      </c>
      <c r="B424" s="7"/>
      <c r="C424" s="7"/>
      <c r="D424" s="8">
        <v>60</v>
      </c>
      <c r="E424" s="8">
        <f t="shared" si="60"/>
        <v>62</v>
      </c>
      <c r="F424" s="8">
        <f t="shared" si="61"/>
        <v>63</v>
      </c>
      <c r="G424" s="8">
        <v>65</v>
      </c>
      <c r="H424" s="8">
        <v>65</v>
      </c>
      <c r="I424" s="8">
        <f t="shared" si="64"/>
        <v>68</v>
      </c>
      <c r="J424" s="8">
        <f t="shared" si="65"/>
        <v>72</v>
      </c>
      <c r="K424" s="8">
        <v>75</v>
      </c>
      <c r="L424" s="8">
        <v>70</v>
      </c>
      <c r="M424" s="8">
        <f t="shared" si="62"/>
        <v>80</v>
      </c>
      <c r="N424" s="8">
        <f t="shared" si="63"/>
        <v>90</v>
      </c>
      <c r="O424" s="8">
        <v>100</v>
      </c>
      <c r="P424" s="391">
        <v>399</v>
      </c>
      <c r="Q424" s="394"/>
      <c r="R424" s="395" t="b">
        <f>IF(OR('Multi-Field'!AA401=Lists!$AC$42,'Multi-Field'!AA401=Lists!$AC$43),IF('Multi-Field'!Z401="x",(IF('Multi-Field'!AC401=Lists!$Q$11,Lists!$R$11,IF('Multi-Field'!AC401=Lists!$Q$12,Lists!$R$12,IF('Multi-Field'!AC401=Lists!$Q$13,Lists!$R$13,IF('Multi-Field'!AC401=Lists!$Q$14,Lists!$R$14))))),IF('Multi-Field'!X401="x",(IF('Multi-Field'!AC401=Lists!$Q$11,Lists!$S$11,IF('Multi-Field'!AC401=Lists!$Q$12,Lists!$S$12,IF('Multi-Field'!AC401=Lists!$Q$13,Lists!$S$13,IF('Multi-Field'!AC401=Lists!$Q$14,Lists!$S$14))))),IF('Multi-Field'!V401="x",(IF('Multi-Field'!AC401=Lists!$Q$11,Lists!$T$11,IF('Multi-Field'!AC401=Lists!$Q$12,Lists!$T$12,IF('Multi-Field'!AC401=Lists!$Q$13,Lists!$T$13,IF('Multi-Field'!AC401=Lists!$Q$14,Lists!$T$14))))),0))))</f>
        <v>0</v>
      </c>
      <c r="S424" s="395" t="str">
        <f t="shared" si="66"/>
        <v/>
      </c>
      <c r="T424" s="395"/>
      <c r="U424" s="396"/>
      <c r="BF424" s="411" t="s">
        <v>1588</v>
      </c>
      <c r="BG424" s="412">
        <v>4</v>
      </c>
      <c r="BH424" s="412">
        <v>2.5</v>
      </c>
      <c r="BI424" s="412">
        <v>4</v>
      </c>
      <c r="BJ424" s="409" t="e">
        <f>IF(AND('[1]Single Field'!#REF!=[1]Lists!BF424,'[1]Single Field'!#REF!="Drained"),"x",IF(AND('[1]Single Field'!#REF!=[1]Lists!BF424,'[1]Single Field'!#REF!="Undrained"),O,""))</f>
        <v>#REF!</v>
      </c>
      <c r="BK424" s="409" t="str">
        <f>IF(AND('[1]Multi-Field'!$E$3=[1]Lists!BF424,'[1]Multi-Field'!$F$3="Drained"),BI424,IF(AND('[1]Multi-Field'!$E$3=BF424,'[1]Multi-Field'!$F$3="undrained"),BH424,""))</f>
        <v/>
      </c>
      <c r="BL424" s="409" t="str">
        <f>IF(AND('[1]Multi-Field'!$E$4=BF424,'[1]Multi-Field'!$F$4="Drained"),BI424,IF(AND('[1]Multi-Field'!$E$4=BF424,'[1]Multi-Field'!$F$4="undrained"),BH424,""))</f>
        <v/>
      </c>
      <c r="BM424" s="409" t="str">
        <f>IF(AND('[1]Multi-Field'!$E$5=BF424,'[1]Multi-Field'!$F$5="Drained"),BI424,IF(AND('[1]Multi-Field'!$E$5=BF424,'[1]Multi-Field'!$F$5="undrained"),BH424,""))</f>
        <v/>
      </c>
      <c r="BN424" s="409" t="str">
        <f>IF(AND('[1]Multi-Field'!$E$6=BF424,'[1]Multi-Field'!$F$6="Drained"),BI424,IF(AND('[1]Multi-Field'!$E$6=BF424,'[1]Multi-Field'!$F$6="undrained"),BH424,""))</f>
        <v/>
      </c>
      <c r="BO424" s="409" t="str">
        <f>IF(AND('[1]Multi-Field'!$E$7=BF424,'[1]Multi-Field'!$F$7="Drained"),BI424,IF(AND('[1]Multi-Field'!$E$7=BF424,'[1]Multi-Field'!$F$7="undrained"),BH424,""))</f>
        <v/>
      </c>
      <c r="BP424" s="409" t="str">
        <f>IF(AND('[1]Multi-Field'!$E$8=BF424,'[1]Multi-Field'!$F$8="Drained"),BI424,IF(AND('[1]Multi-Field'!$E$8=BF424,'[1]Multi-Field'!$F$8="undrained"),BH424,""))</f>
        <v/>
      </c>
      <c r="BQ424" s="409" t="str">
        <f>IF(AND('[1]Multi-Field'!$E$9=BF424,'[1]Multi-Field'!$F$9="Drained"),BI424,IF(AND('[1]Multi-Field'!$E$9=BF424,'[1]Multi-Field'!$F$9="undrained"),BH424,""))</f>
        <v/>
      </c>
      <c r="BR424" s="409" t="str">
        <f>IF(AND('[1]Multi-Field'!$E$10=BF424,'[1]Multi-Field'!$F$10="Drained"),BI424,IF(AND('[1]Multi-Field'!$E$10=BF424,'[1]Multi-Field'!$F$10="undrained"),BH424,""))</f>
        <v/>
      </c>
      <c r="BS424" s="409" t="str">
        <f>IF(AND('[1]Multi-Field'!$E$11=BF424,'[1]Multi-Field'!$F$11="Drained"),BI424,IF(AND('[1]Multi-Field'!$E$11=BF424,'[1]Multi-Field'!$F$11="undrained"),BH424,""))</f>
        <v/>
      </c>
      <c r="BT424" s="409" t="str">
        <f>IF(AND('[1]Multi-Field'!$E$12=BF424,'[1]Multi-Field'!$F$12="Drained"),BI424,IF(AND('[1]Multi-Field'!$E$12=BF424,'[1]Multi-Field'!$F$12="undrained"),BH424,""))</f>
        <v/>
      </c>
      <c r="BU424" s="409" t="str">
        <f>IF(AND('[1]Multi-Field'!$E$13=BF424,'[1]Multi-Field'!$F$13="Drained"),BI424,IF(AND('[1]Multi-Field'!$E$3=BF424,'[1]Multi-Field'!$F$13="undrained"),BH424,""))</f>
        <v/>
      </c>
      <c r="BV424" s="409" t="str">
        <f>IF(AND('[1]Multi-Field'!$E$14=BF424,'[1]Multi-Field'!$F$14="Drained"),BI424,IF(AND('[1]Multi-Field'!$E$14=BF424,'[1]Multi-Field'!$F$14="undrained"),BH424,""))</f>
        <v/>
      </c>
      <c r="BW424" s="409" t="str">
        <f>IF(AND('[1]Multi-Field'!$E$15=BF424,'[1]Multi-Field'!$F$15="Drained"),BI424,IF(AND('[1]Multi-Field'!$E$15=BF424,'[1]Multi-Field'!$F$15="undrained"),BH424,""))</f>
        <v/>
      </c>
      <c r="BX424" s="409" t="str">
        <f>IF(AND('[1]Multi-Field'!$E$16=[1]Lists!BF424,'[1]Multi-Field'!$F$16="Drained"),BI424,IF(AND('[1]Multi-Field'!$E$16=[1]Lists!BF424,'[1]Multi-Field'!$F$16="undrained"),BH424,""))</f>
        <v/>
      </c>
      <c r="BY424" s="409" t="str">
        <f>IF(AND('[1]Multi-Field'!$E$17=[1]Lists!BF424,'[1]Multi-Field'!$F$17="Drained"),BI424,IF(AND('[1]Multi-Field'!$E$17=[1]Lists!BF424,'[1]Multi-Field'!$F$17="undrained"),BH424,""))</f>
        <v/>
      </c>
      <c r="BZ424" s="409" t="str">
        <f>IF(AND('[1]Multi-Field'!$E$18=[1]Lists!BF424,'[1]Multi-Field'!$F$18="Drained"),BI424,IF(AND('[1]Multi-Field'!$E$18=[1]Lists!BF424,'[1]Multi-Field'!$F$18="undrained"),BH424,""))</f>
        <v/>
      </c>
      <c r="CA424" s="409" t="str">
        <f>IF(AND('[1]Multi-Field'!$E$19=[1]Lists!BF424,'[1]Multi-Field'!$F$19="Drained"),BI424,IF(AND('[1]Multi-Field'!$E$19=[1]Lists!BF424,'[1]Multi-Field'!$F$19="undrained"),BH424,""))</f>
        <v/>
      </c>
      <c r="CB424" s="409" t="str">
        <f>IF(AND('[1]Multi-Field'!$E$20=[1]Lists!BF424,'[1]Multi-Field'!$F$20="Drained"),BI424,IF(AND('[1]Multi-Field'!$E$20=[1]Lists!BF424,'[1]Multi-Field'!$F$20="undrained"),BH424,""))</f>
        <v/>
      </c>
      <c r="CC424" s="409" t="str">
        <f>IF(AND('[1]Multi-Field'!$E$21=[1]Lists!BF424,'[1]Multi-Field'!$F$21="Drained"),BI424,IF(AND('[1]Multi-Field'!$E$21=[1]Lists!BF424,'[1]Multi-Field'!$F$21="undrained"),BH424,""))</f>
        <v/>
      </c>
      <c r="CD424" s="409" t="str">
        <f>IF(AND('[1]Multi-Field'!$E$22=[1]Lists!BF424,'[1]Multi-Field'!$F$22="Drained"),BI424,IF(AND('[1]Multi-Field'!$E$22=[1]Lists!BF424,'[1]Multi-Field'!$F$22="undrained"),BH424,""))</f>
        <v/>
      </c>
      <c r="CE424" s="409" t="str">
        <f>IF(AND('[1]Multi-Field'!$E$23=[1]Lists!BF424,'[1]Multi-Field'!$F$23="Drained"),BI424,IF(AND('[1]Multi-Field'!$E$23=[1]Lists!BF424,'[1]Multi-Field'!$F$23="undrained"),BH424,""))</f>
        <v/>
      </c>
      <c r="CF424" s="409" t="str">
        <f>IF(AND('[1]Multi-Field'!$E$24=[1]Lists!BF424,'[1]Multi-Field'!$F$24="Drained"),BI424,IF(AND('[1]Multi-Field'!$E$24=[1]Lists!BF424,'[1]Multi-Field'!$F$24="undrained"),BH424,""))</f>
        <v/>
      </c>
      <c r="CG424" s="409" t="str">
        <f>IF(AND('[1]Multi-Field'!$E$25=[1]Lists!BF424,'[1]Multi-Field'!$F$25="Drained"),BI424,IF(AND('[1]Multi-Field'!$E$25=[1]Lists!BF424,'[1]Multi-Field'!$F$25="undrained"),BH424,""))</f>
        <v/>
      </c>
      <c r="CH424" s="409" t="str">
        <f>IF(AND('[1]Multi-Field'!$E$26=[1]Lists!BF424,'[1]Multi-Field'!$F$26="Drained"),BI424,IF(AND('[1]Multi-Field'!$E$26=[1]Lists!BF424,'[1]Multi-Field'!$F$26="undrained"),BH424,""))</f>
        <v/>
      </c>
      <c r="CI424" s="409" t="str">
        <f>IF(AND('[1]Multi-Field'!$E$27=[1]Lists!BF424,'[1]Multi-Field'!$F$27="Drained"),BI424,IF(AND('[1]Multi-Field'!$E$27=[1]Lists!BF424,'[1]Multi-Field'!$F$27="undrained"),BH424,""))</f>
        <v/>
      </c>
      <c r="CJ424" s="409" t="str">
        <f>IF(AND('[1]Multi-Field'!$E$28=[1]Lists!BF424,'[1]Multi-Field'!$F$28="Drained"),BI424,IF(AND('[1]Multi-Field'!$E$28=[1]Lists!BF424,'[1]Multi-Field'!$F$28="undrained"),BH424,""))</f>
        <v/>
      </c>
      <c r="CK424" s="409" t="str">
        <f>IF(AND('[1]Multi-Field'!$E$29=[1]Lists!BF424,'[1]Multi-Field'!$F$29="Drained"),BI424,IF(AND('[1]Multi-Field'!$E$29=[1]Lists!BF424,'[1]Multi-Field'!$F$29="undrained"),BH424,""))</f>
        <v/>
      </c>
      <c r="CL424" s="409" t="str">
        <f>IF(AND('[1]Multi-Field'!$E$30=[1]Lists!BF424,'[1]Multi-Field'!$F$30="Drained"),BI424,IF(AND('[1]Multi-Field'!$E$30=[1]Lists!BF424,'[1]Multi-Field'!$F$30="undrained"),BH424,""))</f>
        <v/>
      </c>
      <c r="CM424" s="409" t="str">
        <f>IF(AND('[1]Multi-Field'!$E$31=[1]Lists!BF424,'[1]Multi-Field'!$F$31="Drained"),BI424,IF(AND('[1]Multi-Field'!$E$31=[1]Lists!BF424,'[1]Multi-Field'!$F$31="undrained"),BH424,""))</f>
        <v/>
      </c>
      <c r="CN424" s="409" t="str">
        <f>IF(AND('[1]Multi-Field'!$E$32=[1]Lists!BF424,'[1]Multi-Field'!$F$32="Drained"),BI424,IF(AND('[1]Multi-Field'!$E$32=[1]Lists!BF424,'[1]Multi-Field'!$F$32="undrained"),BH424,""))</f>
        <v/>
      </c>
      <c r="CO424" s="409" t="str">
        <f>IF(AND('[1]Multi-Field'!$E$33=[1]Lists!BF424,'[1]Multi-Field'!$F$33="Drained"),BI424,IF(AND('[1]Multi-Field'!$E$33=[1]Lists!BF424,'[1]Multi-Field'!$F$33="undrained"),BH424,""))</f>
        <v/>
      </c>
      <c r="CP424" s="409" t="str">
        <f>IF(AND('[1]Multi-Field'!$E$34=[1]Lists!BF424,'[1]Multi-Field'!$F$34="Drained"),BI424,IF(AND('[1]Multi-Field'!$E$34=[1]Lists!BF424,'[1]Multi-Field'!$F$34="undrained"),BH424,""))</f>
        <v/>
      </c>
      <c r="CQ424" s="409" t="str">
        <f>IF(AND('[1]Multi-Field'!$E$35=[1]Lists!BF424,'[1]Multi-Field'!$F$35="Drained"),BI424,IF(AND('[1]Multi-Field'!$E$35=[1]Lists!BF424,'[1]Multi-Field'!$F$35="undrained"),BH424,""))</f>
        <v/>
      </c>
      <c r="CR424" s="409" t="str">
        <f>IF(AND('[1]Multi-Field'!$E$36=[1]Lists!BF424,'[1]Multi-Field'!$F$36="Drained"),BI424,IF(AND('[1]Multi-Field'!$E$36=[1]Lists!BF424,'[1]Multi-Field'!$F$36="undrained"),BH424,""))</f>
        <v/>
      </c>
      <c r="CS424" s="409" t="str">
        <f>IF(AND('[1]Multi-Field'!$E$37=[1]Lists!BF424,'[1]Multi-Field'!$F$37="Drained"),BI424,IF(AND('[1]Multi-Field'!$E$37=[1]Lists!BF424,'[1]Multi-Field'!$F$37="undrained"),BH424,""))</f>
        <v/>
      </c>
      <c r="CT424" s="409" t="str">
        <f>IF(AND('[1]Multi-Field'!$E$38=[1]Lists!BF424,'[1]Multi-Field'!$F$38="Drained"),BI424,IF(AND('[1]Multi-Field'!$E$38=[1]Lists!BF424,'[1]Multi-Field'!$F$38="undrained"),BH424,""))</f>
        <v/>
      </c>
      <c r="CU424" s="409" t="str">
        <f>IF(AND('[1]Multi-Field'!$E$39=[1]Lists!BF424,'[1]Multi-Field'!$F$39="Drained"),BI424,IF(AND('[1]Multi-Field'!$E$39=[1]Lists!BF424,'[1]Multi-Field'!$F$39="undrained"),BH424,""))</f>
        <v/>
      </c>
      <c r="CV424" s="409" t="str">
        <f>IF(AND('[1]Multi-Field'!$E$40=[1]Lists!BF424,'[1]Multi-Field'!$F$40="Drained"),BI424,IF(AND('[1]Multi-Field'!$E$40=[1]Lists!BF424,'[1]Multi-Field'!$F$40="undrained"),BH424,""))</f>
        <v/>
      </c>
      <c r="CW424" s="409" t="str">
        <f>IF(AND('[1]Multi-Field'!$E$41=[1]Lists!BF424,'[1]Multi-Field'!$F$40="Drained"),BI424,IF(AND('[1]Multi-Field'!$E$40=[1]Lists!BF424,'[1]Multi-Field'!$F$40="undrained"),BH424,""))</f>
        <v/>
      </c>
      <c r="CX424" s="409" t="str">
        <f>IF(AND('[1]Multi-Field'!$E$42=[1]Lists!BF424,'[1]Multi-Field'!$F$42="Drained"),BI424,IF(AND('[1]Multi-Field'!$E$42=[1]Lists!BF424,'[1]Multi-Field'!$F$42="undrained"),BH424,""))</f>
        <v/>
      </c>
      <c r="CY424" s="409" t="str">
        <f>IF(AND('[1]Multi-Field'!$E$43=[1]Lists!BF424,'[1]Multi-Field'!$F$43="Drained"),BI424,IF(AND('[1]Multi-Field'!$E$43=[1]Lists!BF424,'[1]Multi-Field'!$F$43="undrained"),BH424,""))</f>
        <v/>
      </c>
      <c r="CZ424" s="409" t="str">
        <f>IF(AND('[1]Multi-Field'!$E$44=[1]Lists!BF424,'[1]Multi-Field'!$F$44="Drained"),BI424,IF(AND('[1]Multi-Field'!$E$44=[1]Lists!BF424,'[1]Multi-Field'!$F$44="undrained"),BH424,""))</f>
        <v/>
      </c>
      <c r="DA424" s="409" t="str">
        <f>IF(AND('[1]Multi-Field'!$E$45=[1]Lists!BF424,'[1]Multi-Field'!$F$45="Drained"),BI424,IF(AND('[1]Multi-Field'!$E$45=[1]Lists!BF424,'[1]Multi-Field'!$F$45="undrained"),BH424,""))</f>
        <v/>
      </c>
      <c r="DB424" s="409" t="str">
        <f>IF(AND('[1]Multi-Field'!$E$46=[1]Lists!BF424,'[1]Multi-Field'!$F$46="Drained"),BI424,IF(AND('[1]Multi-Field'!$E$46=[1]Lists!BF424,'[1]Multi-Field'!$F$46="undrained"),BH424,""))</f>
        <v/>
      </c>
      <c r="DC424" s="409" t="str">
        <f>IF(AND('[1]Multi-Field'!$E$47=[1]Lists!BF424,'[1]Multi-Field'!$F$47="Drained"),BI424,IF(AND('[1]Multi-Field'!$E$47=[1]Lists!BF424,'[1]Multi-Field'!$F$47="undrained"),BH424,""))</f>
        <v/>
      </c>
      <c r="DD424" s="409" t="str">
        <f>IF(AND('[1]Multi-Field'!$E$48=[1]Lists!BF424,'[1]Multi-Field'!$F$48="Drained"),BI424,IF(AND('[1]Multi-Field'!$E$48=[1]Lists!BF424,'[1]Multi-Field'!$F$48="undrained"),BH424,""))</f>
        <v/>
      </c>
      <c r="DE424" s="409" t="str">
        <f>IF(AND('[1]Multi-Field'!$E$49=[1]Lists!BF424,'[1]Multi-Field'!$F$49="Drained"),BI424,IF(AND('[1]Multi-Field'!$E$49=[1]Lists!BF424,'[1]Multi-Field'!$F$9="undrained"),BH424,""))</f>
        <v/>
      </c>
      <c r="DF424" s="409" t="str">
        <f>IF(AND('[1]Multi-Field'!$E$50=[1]Lists!BF424,'[1]Multi-Field'!$F$50="Drained"),BI424,IF(AND('[1]Multi-Field'!$E$50=[1]Lists!BF424,'[1]Multi-Field'!$F$50="undrained"),BH424,""))</f>
        <v/>
      </c>
      <c r="DG424" s="409" t="str">
        <f>IF(AND('[1]Multi-Field'!$E$51=[1]Lists!BF424,'[1]Multi-Field'!$F$51="Drained"),BI424,IF(AND('[1]Multi-Field'!$E$51=[1]Lists!BF424,'[1]Multi-Field'!$F$51="undrained"),BH424,""))</f>
        <v/>
      </c>
      <c r="DH424" s="409" t="str">
        <f>IF(AND('[1]Multi-Field'!$E$52=[1]Lists!BF424,'[1]Multi-Field'!$F$52="Drained"),BI424,IF(AND('[1]Multi-Field'!$E$52=[1]Lists!BF424,'[1]Multi-Field'!$F$52="undrained"),BH424,""))</f>
        <v/>
      </c>
      <c r="DI424" s="409" t="str">
        <f>IF(AND('[1]Multi-Field'!$E$53=[1]Lists!BF424,'[1]Multi-Field'!$F$53="Drained"),BI424,IF(AND('[1]Multi-Field'!$E$53=[1]Lists!BF424,'[1]Multi-Field'!$F$53="undrained"),BH424,""))</f>
        <v/>
      </c>
      <c r="DJ424" s="409" t="str">
        <f>IF(AND('[1]Multi-Field'!$E$54=[1]Lists!BF424,'[1]Multi-Field'!$F$54="Drained"),BI424,IF(AND('[1]Multi-Field'!$E$54=[1]Lists!BF424,'[1]Multi-Field'!$F$54="undrained"),BH424,""))</f>
        <v/>
      </c>
      <c r="DK424" s="409" t="str">
        <f>IF(AND('[1]Multi-Field'!$E$55=[1]Lists!BF424,'[1]Multi-Field'!$F$55="Drained"),BI424,IF(AND('[1]Multi-Field'!$E$55=[1]Lists!BF424,'[1]Multi-Field'!$F$55="undrained"),BH424,""))</f>
        <v/>
      </c>
      <c r="DL424" s="409" t="str">
        <f>IF(AND('[1]Multi-Field'!$E$56=[1]Lists!BF424,'[1]Multi-Field'!$F$56="Drained"),BI424,IF(AND('[1]Multi-Field'!$E$56=[1]Lists!BF424,'[1]Multi-Field'!$F$56="undrained"),BH424,""))</f>
        <v/>
      </c>
      <c r="DM424" s="409" t="str">
        <f>IF(AND('[1]Multi-Field'!$E$57=[1]Lists!BF424,'[1]Multi-Field'!$F$57="Drained"),BI424,IF(AND('[1]Multi-Field'!$E$57=[1]Lists!BF424,'[1]Multi-Field'!$F$57="undrained"),BH424,""))</f>
        <v/>
      </c>
      <c r="DN424" s="409" t="str">
        <f>IF(AND('[1]Multi-Field'!$E$58=[1]Lists!BF424,'[1]Multi-Field'!$F$58="Drained"),BI424,IF(AND('[1]Multi-Field'!$E$58=[1]Lists!BF424,'[1]Multi-Field'!$F$58="undrained"),BH424,""))</f>
        <v/>
      </c>
      <c r="DO424" s="409" t="str">
        <f>IF(AND('[1]Multi-Field'!$E$59=[1]Lists!BF424,'[1]Multi-Field'!$F$59="Drained"),BI424,IF(AND('[1]Multi-Field'!$E$59=[1]Lists!BF424,'[1]Multi-Field'!$F$59="undrained"),BH424,""))</f>
        <v/>
      </c>
      <c r="DP424" s="409" t="str">
        <f>IF(AND('[1]Multi-Field'!$E$60=[1]Lists!BF424,'[1]Multi-Field'!$F$60="Drained"),BI424,IF(AND('[1]Multi-Field'!$E$60=[1]Lists!BF424,'[1]Multi-Field'!$F$60="undrained"),BH424,""))</f>
        <v/>
      </c>
      <c r="DQ424" s="409" t="str">
        <f>IF(AND('[1]Multi-Field'!$E$61=[1]Lists!BF424,'[1]Multi-Field'!$F$61="Drained"),BI424,IF(AND('[1]Multi-Field'!$E$61=[1]Lists!BF424,'[1]Multi-Field'!$F$61="undrained"),BH424,""))</f>
        <v/>
      </c>
      <c r="DR424" s="409" t="str">
        <f>IF(AND('[1]Multi-Field'!$E$62=[1]Lists!BF424,'[1]Multi-Field'!$F$62="Drained"),BI424,IF(AND('[1]Multi-Field'!$E$62=[1]Lists!BF424,'[1]Multi-Field'!$F$62="undrained"),BH424,""))</f>
        <v/>
      </c>
      <c r="DS424" s="409" t="str">
        <f>IF(AND('[1]Multi-Field'!$E$63=[1]Lists!BF424,'[1]Multi-Field'!$F$63="Drained"),BI424,IF(AND('[1]Multi-Field'!$E$63=[1]Lists!BF424,'[1]Multi-Field'!$F$63="undrained"),BH424,""))</f>
        <v/>
      </c>
      <c r="DT424" s="409" t="str">
        <f>IF(AND('[1]Multi-Field'!$E$64=[1]Lists!BF424,'[1]Multi-Field'!$F$64="Drained"),BI424,IF(AND('[1]Multi-Field'!$E$64=[1]Lists!BF424,'[1]Multi-Field'!$F$64="undrained"),BH424,""))</f>
        <v/>
      </c>
      <c r="DU424" s="409" t="str">
        <f>IF(AND('[1]Multi-Field'!$E$65=[1]Lists!BF424,'[1]Multi-Field'!$F$65="Drained"),BI424,IF(AND('[1]Multi-Field'!$E$65=[1]Lists!BF424,'[1]Multi-Field'!$F$65="undrained"),BH424,""))</f>
        <v/>
      </c>
      <c r="DV424" s="409" t="str">
        <f>IF(AND('[1]Multi-Field'!$E$66=[1]Lists!BF424,'[1]Multi-Field'!$F$66="Drained"),BI424,IF(AND('[1]Multi-Field'!$E$66=[1]Lists!BF424,'[1]Multi-Field'!$F$66="undrained"),BH424,""))</f>
        <v/>
      </c>
      <c r="DW424" s="409" t="str">
        <f>IF(AND('[1]Multi-Field'!$E$67=[1]Lists!BF424,'[1]Multi-Field'!$F$67="Drained"),BI424,IF(AND('[1]Multi-Field'!$E$67=[1]Lists!BF424,'[1]Multi-Field'!$F$67="undrained"),BH424,""))</f>
        <v/>
      </c>
      <c r="DX424" s="409" t="str">
        <f>IF(AND('[1]Multi-Field'!$E$68=[1]Lists!BF424,'[1]Multi-Field'!$F$68="Drained"),BI424,IF(AND('[1]Multi-Field'!$E$68=[1]Lists!BF424,'[1]Multi-Field'!$F$68="undrained"),BH424,""))</f>
        <v/>
      </c>
      <c r="DY424" s="409" t="str">
        <f>IF(AND('[1]Multi-Field'!$E$69=[1]Lists!BF424,'[1]Multi-Field'!$F$69="Drained"),BI424,IF(AND('[1]Multi-Field'!$E$69=[1]Lists!BF424,'[1]Multi-Field'!$F$69="undrained"),BH424,""))</f>
        <v/>
      </c>
      <c r="DZ424" s="409" t="str">
        <f>IF(AND('[1]Multi-Field'!$E$70=[1]Lists!BF424,'[1]Multi-Field'!$F$70="Drained"),BI424,IF(AND('[1]Multi-Field'!$E$70=[1]Lists!BF424,'[1]Multi-Field'!$F$70="undrained"),BH424,""))</f>
        <v/>
      </c>
      <c r="EA424" s="409" t="str">
        <f>IF(AND('[1]Multi-Field'!$E$71=[1]Lists!BF424,'[1]Multi-Field'!$F$71="Drained"),BI424,IF(AND('[1]Multi-Field'!$E$71=[1]Lists!BF424,'[1]Multi-Field'!$F$71="undrained"),BH424,""))</f>
        <v/>
      </c>
      <c r="EB424" s="409" t="str">
        <f>IF(AND('[1]Multi-Field'!$E$72=[1]Lists!BF424,'[1]Multi-Field'!$F$72="Drained"),BI424,IF(AND('[1]Multi-Field'!$E$72=[1]Lists!BF424,'[1]Multi-Field'!$F$72="undrained"),BH424,""))</f>
        <v/>
      </c>
      <c r="EC424" s="409" t="str">
        <f>IF(AND('[1]Multi-Field'!$E$73=[1]Lists!BF424,'[1]Multi-Field'!$F$73="Drained"),BI424,IF(AND('[1]Multi-Field'!$E$73=[1]Lists!BF424,'[1]Multi-Field'!$F$73="undrained"),BH424,""))</f>
        <v/>
      </c>
      <c r="ED424" s="409" t="str">
        <f>IF(AND('[1]Multi-Field'!$E$74=[1]Lists!BF424,'[1]Multi-Field'!$F$74="Drained"),BI424,IF(AND('[1]Multi-Field'!$E$74=[1]Lists!BF424,'[1]Multi-Field'!$F$74="undrained"),BH424,""))</f>
        <v/>
      </c>
      <c r="EE424" s="409" t="str">
        <f>IF(AND('[1]Multi-Field'!$E$75=[1]Lists!BF424,'[1]Multi-Field'!$F$75="Drained"),BI424,IF(AND('[1]Multi-Field'!$E$75=[1]Lists!BF424,'[1]Multi-Field'!$F$75="undrained"),BH424,""))</f>
        <v/>
      </c>
      <c r="EF424" s="409" t="str">
        <f>IF(AND('[1]Multi-Field'!$E$76=[1]Lists!BF424,'[1]Multi-Field'!$F$76="Drained"),BI424,IF(AND('[1]Multi-Field'!$E$76=[1]Lists!BF424,'[1]Multi-Field'!$F$6="undrained"),BH424,""))</f>
        <v/>
      </c>
      <c r="EG424" s="409" t="str">
        <f>IF(AND('[1]Multi-Field'!$E$77=[1]Lists!BF424,'[1]Multi-Field'!$F$77="Drained"),BI424,IF(AND('[1]Multi-Field'!$E$77=[1]Lists!BF424,'[1]Multi-Field'!$F$77="undrained"),BH424,""))</f>
        <v/>
      </c>
      <c r="EH424" s="409" t="str">
        <f>IF(AND('[1]Multi-Field'!$E$78=[1]Lists!BF424,'[1]Multi-Field'!$F$78="Drained"),BI424,IF(AND('[1]Multi-Field'!$E$78=[1]Lists!BF424,'[1]Multi-Field'!$F$78="undrained"),BH424,""))</f>
        <v/>
      </c>
      <c r="EI424" s="409" t="str">
        <f>IF(AND('[1]Multi-Field'!$E$79=[1]Lists!BF424,'[1]Multi-Field'!$F$79="Drained"),BI424,IF(AND('[1]Multi-Field'!$E$79=[1]Lists!BF424,'[1]Multi-Field'!$F$79="undrained"),BH424,""))</f>
        <v/>
      </c>
      <c r="EJ424" s="409" t="str">
        <f>IF(AND('[1]Multi-Field'!$E$80=[1]Lists!BF424,'[1]Multi-Field'!$F$80="Drained"),BI424,IF(AND('[1]Multi-Field'!$E$80=[1]Lists!BF424,'[1]Multi-Field'!$F$80="undrained"),BH424,""))</f>
        <v/>
      </c>
      <c r="EK424" s="409" t="str">
        <f>IF(AND('[1]Multi-Field'!$E$81=[1]Lists!BF424,'[1]Multi-Field'!$F$81="Drained"),BI424,IF(AND('[1]Multi-Field'!$E$81=[1]Lists!BF424,'[1]Multi-Field'!$F$81="undrained"),BH424,""))</f>
        <v/>
      </c>
      <c r="EL424" s="409" t="str">
        <f>IF(AND('[1]Multi-Field'!$E$82=[1]Lists!BF424,'[1]Multi-Field'!$F$82="Drained"),BI424,IF(AND('[1]Multi-Field'!$E$82=[1]Lists!BF424,'[1]Multi-Field'!$F$82="undrained"),BH424,""))</f>
        <v/>
      </c>
      <c r="EM424" s="409" t="str">
        <f>IF(AND('[1]Multi-Field'!$E$83=[1]Lists!BF424,'[1]Multi-Field'!$F$83="Drained"),BI424,IF(AND('[1]Multi-Field'!$E$83=[1]Lists!BF424,'[1]Multi-Field'!$F$83="undrained"),BH424,""))</f>
        <v/>
      </c>
      <c r="EN424" s="409" t="str">
        <f>IF(AND('[1]Multi-Field'!$E$84=[1]Lists!BF424,'[1]Multi-Field'!$F$84="Drained"),BI424,IF(AND('[1]Multi-Field'!$E$84=[1]Lists!BF424,'[1]Multi-Field'!$F$84="undrained"),BH424,""))</f>
        <v/>
      </c>
      <c r="EO424" s="409" t="str">
        <f>IF(AND('[1]Multi-Field'!$E$85=[1]Lists!BF424,'[1]Multi-Field'!$F$85="Drained"),BI424,IF(AND('[1]Multi-Field'!$E$85=[1]Lists!BF424,'[1]Multi-Field'!$F$85="undrained"),BH424,""))</f>
        <v/>
      </c>
      <c r="EP424" s="409" t="str">
        <f>IF(AND('[1]Multi-Field'!$E$86=[1]Lists!BF424,'[1]Multi-Field'!$F$86="Drained"),BI424,IF(AND('[1]Multi-Field'!$E$86=[1]Lists!BF424,'[1]Multi-Field'!$F$86="undrained"),BH424,""))</f>
        <v/>
      </c>
      <c r="EQ424" s="409" t="str">
        <f>IF(AND('[1]Multi-Field'!$E$87=[1]Lists!BF424,'[1]Multi-Field'!$F$87="Drained"),BI424,IF(AND('[1]Multi-Field'!$E$87=[1]Lists!BF424,'[1]Multi-Field'!$F$87="undrained"),BH424,""))</f>
        <v/>
      </c>
      <c r="ER424" s="409" t="str">
        <f>IF(AND('[1]Multi-Field'!$E$88=[1]Lists!BF424,'[1]Multi-Field'!$F$88="Drained"),BI424,IF(AND('[1]Multi-Field'!$E$88=[1]Lists!BF424,'[1]Multi-Field'!$F$88="undrained"),BH424,""))</f>
        <v/>
      </c>
      <c r="ES424" s="409" t="str">
        <f>IF(AND('[1]Multi-Field'!$E$89=[1]Lists!BF424,'[1]Multi-Field'!$F$89="Drained"),BI424,IF(AND('[1]Multi-Field'!$E$89=[1]Lists!BF424,'[1]Multi-Field'!$F$89="undrained"),BH424,""))</f>
        <v/>
      </c>
      <c r="ET424" s="409" t="str">
        <f>IF(AND('[1]Multi-Field'!$E$90=[1]Lists!BF424,'[1]Multi-Field'!$F$90="Drained"),BI424,IF(AND('[1]Multi-Field'!$E$90=[1]Lists!BF424,'[1]Multi-Field'!$F$90="undrained"),BH424,""))</f>
        <v/>
      </c>
      <c r="EU424" s="409" t="str">
        <f>IF(AND('[1]Multi-Field'!$E$91=[1]Lists!BF424,'[1]Multi-Field'!$F$91="Drained"),BI424,IF(AND('[1]Multi-Field'!$E$91=[1]Lists!BF424,'[1]Multi-Field'!$F$91="undrained"),BH424,""))</f>
        <v/>
      </c>
      <c r="EV424" s="409" t="str">
        <f>IF(AND('[1]Multi-Field'!$E$92=[1]Lists!BF424,'[1]Multi-Field'!$F$92="Drained"),BI424,IF(AND('[1]Multi-Field'!$E$92=[1]Lists!BF424,'[1]Multi-Field'!$F$92="undrained"),BH424,""))</f>
        <v/>
      </c>
      <c r="EW424" s="409" t="str">
        <f>IF(AND('[1]Multi-Field'!$E$93=[1]Lists!BF424,'[1]Multi-Field'!$F$93="Drained"),BI424,IF(AND('[1]Multi-Field'!$E$93=[1]Lists!BF424,'[1]Multi-Field'!$F$93="undrained"),BH424,""))</f>
        <v/>
      </c>
      <c r="EX424" s="409" t="str">
        <f>IF(AND('[1]Multi-Field'!$E$94=[1]Lists!BF424,'[1]Multi-Field'!$F$94="Drained"),BI424,IF(AND('[1]Multi-Field'!$E$94=[1]Lists!BF424,'[1]Multi-Field'!$F$94="undrained"),BH424,""))</f>
        <v/>
      </c>
      <c r="EY424" s="409" t="str">
        <f>IF(AND('[1]Multi-Field'!$E$95=[1]Lists!BF424,'[1]Multi-Field'!$F$95="Drained"),BI424,IF(AND('[1]Multi-Field'!$E$95=[1]Lists!BF424,'[1]Multi-Field'!$F$95="undrained"),BH424,""))</f>
        <v/>
      </c>
      <c r="EZ424" s="409" t="str">
        <f>IF(AND('[1]Multi-Field'!$E$96=[1]Lists!BF424,'[1]Multi-Field'!$F$96="Drained"),BI424,IF(AND('[1]Multi-Field'!$E$96=[1]Lists!BF424,'[1]Multi-Field'!$F$96="undrained"),BH424,""))</f>
        <v/>
      </c>
      <c r="FA424" s="409" t="str">
        <f>IF(AND('[1]Multi-Field'!$E$97=[1]Lists!BF424,'[1]Multi-Field'!$F$97="Drained"),BI424,IF(AND('[1]Multi-Field'!$E$97=[1]Lists!BF424,'[1]Multi-Field'!$F$97="undrained"),BH424,""))</f>
        <v/>
      </c>
      <c r="FB424" s="409" t="str">
        <f>IF(AND('[1]Multi-Field'!$E$98=[1]Lists!BF424,'[1]Multi-Field'!$F$98="Drained"),BI424,IF(AND('[1]Multi-Field'!$E$98=[1]Lists!BF424,'[1]Multi-Field'!$F$98="undrained"),BH424,""))</f>
        <v/>
      </c>
      <c r="FC424" s="409" t="str">
        <f>IF(AND('[1]Multi-Field'!$E$99=[1]Lists!BF424,'[1]Multi-Field'!$F$99="Drained"),BI424,IF(AND('[1]Multi-Field'!$E$99=[1]Lists!BF424,'[1]Multi-Field'!$F$99="undrained"),BH424,""))</f>
        <v/>
      </c>
      <c r="FD424" s="409" t="str">
        <f>IF(AND('[1]Multi-Field'!$E$100=[1]Lists!BF424,'[1]Multi-Field'!$F$100="Drained"),BI424,IF(AND('[1]Multi-Field'!$E$100=[1]Lists!BF424,'[1]Multi-Field'!$F$100="undrained"),BH424,""))</f>
        <v/>
      </c>
      <c r="FE424" s="409" t="str">
        <f>IF(AND('[1]Multi-Field'!$E$101=[1]Lists!BF424,'[1]Multi-Field'!$F$101="Drained"),BI424,IF(AND('[1]Multi-Field'!$E$101=[1]Lists!BF424,'[1]Multi-Field'!$F$101="undrained"),BH424,""))</f>
        <v/>
      </c>
      <c r="FF424" s="409" t="str">
        <f>IF(AND('[1]Multi-Field'!$E$102=[1]Lists!BF424,'[1]Multi-Field'!$F$102="Drained"),BI424,IF(AND('[1]Multi-Field'!$E$102=[1]Lists!BF424,'[1]Multi-Field'!$F$102="undrained"),BH424,""))</f>
        <v/>
      </c>
      <c r="FG424" s="409" t="str">
        <f>IF(AND('[1]Multi-Field'!$E$103=[1]Lists!BF424,'[1]Multi-Field'!$F$103="Drained"),BI424,IF(AND('[1]Multi-Field'!$E$103=[1]Lists!BF424,'[1]Multi-Field'!$F$103="undrained"),BH424,""))</f>
        <v/>
      </c>
      <c r="FH424" s="409" t="str">
        <f>IF(AND('[1]Multi-Field'!$E$104=[1]Lists!BF424,'[1]Multi-Field'!$F$104="Drained"),BI424,IF(AND('[1]Multi-Field'!$E$104=[1]Lists!BF424,'[1]Multi-Field'!$F$104="undrained"),BH424,""))</f>
        <v/>
      </c>
      <c r="FI424" s="409" t="str">
        <f>IF(AND('[1]Multi-Field'!$E$105=[1]Lists!BF424,'[1]Multi-Field'!$F$105="Drained"),BI424,IF(AND('[1]Multi-Field'!$E$105=[1]Lists!BF424,'[1]Multi-Field'!$F$105="undrained"),BH424,""))</f>
        <v/>
      </c>
      <c r="FJ424" s="409" t="str">
        <f>IF(AND('[1]Multi-Field'!$E$106=[1]Lists!BF424,'[1]Multi-Field'!$F$106="Drained"),BI424,IF(AND('[1]Multi-Field'!$E$106=[1]Lists!BF424,'[1]Multi-Field'!$F$106="undrained"),BH424,""))</f>
        <v/>
      </c>
      <c r="FK424" s="409" t="str">
        <f>IF(AND('[1]Multi-Field'!$E$107=[1]Lists!BF424,'[1]Multi-Field'!$F$107="Drained"),BI424,IF(AND('[1]Multi-Field'!$E$107=[1]Lists!BF424,'[1]Multi-Field'!$F$107="undrained"),BH424,""))</f>
        <v/>
      </c>
      <c r="FL424" s="409" t="str">
        <f>IF(AND('[1]Multi-Field'!$E$108=[1]Lists!BF424,'[1]Multi-Field'!$F$108="Drained"),BI424,IF(AND('[1]Multi-Field'!$E$108=[1]Lists!BF424,'[1]Multi-Field'!$F$108="undrained"),BH424,""))</f>
        <v/>
      </c>
      <c r="FM424" s="409" t="str">
        <f>IF(AND('[1]Multi-Field'!$E$109=[1]Lists!BF424,'[1]Multi-Field'!$F$109="Drained"),BI424,IF(AND('[1]Multi-Field'!$E$109=[1]Lists!BF424,'[1]Multi-Field'!$F$109="undrained"),BH424,""))</f>
        <v/>
      </c>
      <c r="FN424" s="409" t="str">
        <f>IF(AND('[1]Multi-Field'!$E$110=[1]Lists!BF424,'[1]Multi-Field'!$F$110="Drained"),BI424,IF(AND('[1]Multi-Field'!$E$110=[1]Lists!BF424,'[1]Multi-Field'!$F$110="undrained"),BH424,""))</f>
        <v/>
      </c>
      <c r="FO424" s="409" t="str">
        <f>IF(AND('[1]Multi-Field'!$E$111=[1]Lists!BF424,'[1]Multi-Field'!$F$111="Drained"),BI424,IF(AND('[1]Multi-Field'!$E$111=[1]Lists!BF424,'[1]Multi-Field'!$F$111="undrained"),BH424,""))</f>
        <v/>
      </c>
      <c r="FP424" s="409" t="str">
        <f>IF(AND('[1]Multi-Field'!$E$112=[1]Lists!BF424,'[1]Multi-Field'!$F$112="Drained"),BI424,IF(AND('[1]Multi-Field'!$E$112=[1]Lists!BF424,'[1]Multi-Field'!$F$112="undrained"),BH424,""))</f>
        <v/>
      </c>
      <c r="FQ424" s="409" t="str">
        <f>IF(AND('[1]Multi-Field'!$E$113=[1]Lists!BF424,'[1]Multi-Field'!$F$113="Drained"),BI424,IF(AND('[1]Multi-Field'!$E$113=[1]Lists!BF424,'[1]Multi-Field'!$F$113="undrained"),BH424,""))</f>
        <v/>
      </c>
      <c r="FR424" s="409" t="str">
        <f>IF(AND('[1]Multi-Field'!$E$114=[1]Lists!BF424,'[1]Multi-Field'!$F$114="Drained"),BI424,IF(AND('[1]Multi-Field'!$E$114=[1]Lists!BF424,'[1]Multi-Field'!$F$114="undrained"),BH424,""))</f>
        <v/>
      </c>
      <c r="FS424" s="409" t="str">
        <f>IF(AND('[1]Multi-Field'!$E$115=[1]Lists!BF424,'[1]Multi-Field'!$F$115="Drained"),BI424,IF(AND('[1]Multi-Field'!$E$115=[1]Lists!BF424,'[1]Multi-Field'!$F$115="undrained"),BH424,""))</f>
        <v/>
      </c>
      <c r="FT424" s="409" t="str">
        <f>IF(AND('[1]Multi-Field'!$E$116=[1]Lists!BF424,'[1]Multi-Field'!$F$116="Drained"),BI424,IF(AND('[1]Multi-Field'!$E$116=[1]Lists!BF424,'[1]Multi-Field'!$F$116="undrained"),BH424,""))</f>
        <v/>
      </c>
      <c r="FU424" s="409" t="str">
        <f>IF(AND('[1]Multi-Field'!$E$117=[1]Lists!BF424,'[1]Multi-Field'!$F$117="Drained"),BI424,IF(AND('[1]Multi-Field'!$E$117=[1]Lists!BF424,'[1]Multi-Field'!$F$117="undrained"),BH424,""))</f>
        <v/>
      </c>
      <c r="FV424" s="409" t="str">
        <f>IF(AND('[1]Multi-Field'!$E$118=[1]Lists!BF424,'[1]Multi-Field'!$F$118="Drained"),BI424,IF(AND('[1]Multi-Field'!$E$118=[1]Lists!BF424,'[1]Multi-Field'!$F$118="undrained"),BH424,""))</f>
        <v/>
      </c>
      <c r="FW424" s="409" t="str">
        <f>IF(AND('[1]Multi-Field'!$E$119=[1]Lists!BF424,'[1]Multi-Field'!$F$119="Drained"),BI424,IF(AND('[1]Multi-Field'!$E$119=[1]Lists!BF424,'[1]Multi-Field'!$F$119="undrained"),BH424,""))</f>
        <v/>
      </c>
      <c r="FX424" s="409" t="str">
        <f>IF(AND('[1]Multi-Field'!$E$120=[1]Lists!BF424,'[1]Multi-Field'!$F$120="Drained"),BI424,IF(AND('[1]Multi-Field'!$E$120=[1]Lists!BF424,'[1]Multi-Field'!$F$120="undrained"),BH424,""))</f>
        <v/>
      </c>
      <c r="GC424" s="4">
        <v>1</v>
      </c>
    </row>
    <row r="425" spans="1:185" ht="13.5" customHeight="1">
      <c r="A425" s="7" t="s">
        <v>511</v>
      </c>
      <c r="B425" s="7"/>
      <c r="C425" s="7"/>
      <c r="D425" s="8">
        <v>70</v>
      </c>
      <c r="E425" s="8">
        <f t="shared" si="60"/>
        <v>70</v>
      </c>
      <c r="F425" s="8">
        <f t="shared" si="61"/>
        <v>70</v>
      </c>
      <c r="G425" s="8">
        <v>70</v>
      </c>
      <c r="H425" s="8">
        <v>75</v>
      </c>
      <c r="I425" s="8">
        <f t="shared" si="64"/>
        <v>75</v>
      </c>
      <c r="J425" s="8">
        <f t="shared" si="65"/>
        <v>75</v>
      </c>
      <c r="K425" s="8">
        <v>75</v>
      </c>
      <c r="L425" s="8">
        <v>115</v>
      </c>
      <c r="M425" s="8">
        <f t="shared" si="62"/>
        <v>117</v>
      </c>
      <c r="N425" s="8">
        <f t="shared" si="63"/>
        <v>118</v>
      </c>
      <c r="O425" s="8">
        <v>120</v>
      </c>
      <c r="P425" s="391">
        <v>400</v>
      </c>
      <c r="Q425" s="394"/>
      <c r="R425" s="395" t="b">
        <f>IF(OR('Multi-Field'!AA402=Lists!$AC$42,'Multi-Field'!AA402=Lists!$AC$43),IF('Multi-Field'!Z402="x",(IF('Multi-Field'!AC402=Lists!$Q$11,Lists!$R$11,IF('Multi-Field'!AC402=Lists!$Q$12,Lists!$R$12,IF('Multi-Field'!AC402=Lists!$Q$13,Lists!$R$13,IF('Multi-Field'!AC402=Lists!$Q$14,Lists!$R$14))))),IF('Multi-Field'!X402="x",(IF('Multi-Field'!AC402=Lists!$Q$11,Lists!$S$11,IF('Multi-Field'!AC402=Lists!$Q$12,Lists!$S$12,IF('Multi-Field'!AC402=Lists!$Q$13,Lists!$S$13,IF('Multi-Field'!AC402=Lists!$Q$14,Lists!$S$14))))),IF('Multi-Field'!V402="x",(IF('Multi-Field'!AC402=Lists!$Q$11,Lists!$T$11,IF('Multi-Field'!AC402=Lists!$Q$12,Lists!$T$12,IF('Multi-Field'!AC402=Lists!$Q$13,Lists!$T$13,IF('Multi-Field'!AC402=Lists!$Q$14,Lists!$T$14))))),0))))</f>
        <v>0</v>
      </c>
      <c r="S425" s="395" t="str">
        <f t="shared" si="66"/>
        <v/>
      </c>
      <c r="T425" s="395"/>
      <c r="U425" s="396"/>
      <c r="BF425" s="411" t="s">
        <v>1589</v>
      </c>
      <c r="BG425" s="412">
        <v>3</v>
      </c>
      <c r="BH425" s="412">
        <v>4.5</v>
      </c>
      <c r="BI425" s="412">
        <v>4.5</v>
      </c>
      <c r="BJ425" s="409" t="e">
        <f>IF(AND('[1]Single Field'!#REF!=[1]Lists!BF425,'[1]Single Field'!#REF!="Drained"),"x",IF(AND('[1]Single Field'!#REF!=[1]Lists!BF425,'[1]Single Field'!#REF!="Undrained"),O,""))</f>
        <v>#REF!</v>
      </c>
      <c r="BK425" s="409" t="str">
        <f>IF(AND('[1]Multi-Field'!$E$3=[1]Lists!BF425,'[1]Multi-Field'!$F$3="Drained"),BI425,IF(AND('[1]Multi-Field'!$E$3=BF425,'[1]Multi-Field'!$F$3="undrained"),BH425,""))</f>
        <v/>
      </c>
      <c r="BL425" s="409" t="str">
        <f>IF(AND('[1]Multi-Field'!$E$4=BF425,'[1]Multi-Field'!$F$4="Drained"),BI425,IF(AND('[1]Multi-Field'!$E$4=BF425,'[1]Multi-Field'!$F$4="undrained"),BH425,""))</f>
        <v/>
      </c>
      <c r="BM425" s="409" t="str">
        <f>IF(AND('[1]Multi-Field'!$E$5=BF425,'[1]Multi-Field'!$F$5="Drained"),BI425,IF(AND('[1]Multi-Field'!$E$5=BF425,'[1]Multi-Field'!$F$5="undrained"),BH425,""))</f>
        <v/>
      </c>
      <c r="BN425" s="409" t="str">
        <f>IF(AND('[1]Multi-Field'!$E$6=BF425,'[1]Multi-Field'!$F$6="Drained"),BI425,IF(AND('[1]Multi-Field'!$E$6=BF425,'[1]Multi-Field'!$F$6="undrained"),BH425,""))</f>
        <v/>
      </c>
      <c r="BO425" s="409" t="str">
        <f>IF(AND('[1]Multi-Field'!$E$7=BF425,'[1]Multi-Field'!$F$7="Drained"),BI425,IF(AND('[1]Multi-Field'!$E$7=BF425,'[1]Multi-Field'!$F$7="undrained"),BH425,""))</f>
        <v/>
      </c>
      <c r="BP425" s="409" t="str">
        <f>IF(AND('[1]Multi-Field'!$E$8=BF425,'[1]Multi-Field'!$F$8="Drained"),BI425,IF(AND('[1]Multi-Field'!$E$8=BF425,'[1]Multi-Field'!$F$8="undrained"),BH425,""))</f>
        <v/>
      </c>
      <c r="BQ425" s="409" t="str">
        <f>IF(AND('[1]Multi-Field'!$E$9=BF425,'[1]Multi-Field'!$F$9="Drained"),BI425,IF(AND('[1]Multi-Field'!$E$9=BF425,'[1]Multi-Field'!$F$9="undrained"),BH425,""))</f>
        <v/>
      </c>
      <c r="BR425" s="409" t="str">
        <f>IF(AND('[1]Multi-Field'!$E$10=BF425,'[1]Multi-Field'!$F$10="Drained"),BI425,IF(AND('[1]Multi-Field'!$E$10=BF425,'[1]Multi-Field'!$F$10="undrained"),BH425,""))</f>
        <v/>
      </c>
      <c r="BS425" s="409" t="str">
        <f>IF(AND('[1]Multi-Field'!$E$11=BF425,'[1]Multi-Field'!$F$11="Drained"),BI425,IF(AND('[1]Multi-Field'!$E$11=BF425,'[1]Multi-Field'!$F$11="undrained"),BH425,""))</f>
        <v/>
      </c>
      <c r="BT425" s="409" t="str">
        <f>IF(AND('[1]Multi-Field'!$E$12=BF425,'[1]Multi-Field'!$F$12="Drained"),BI425,IF(AND('[1]Multi-Field'!$E$12=BF425,'[1]Multi-Field'!$F$12="undrained"),BH425,""))</f>
        <v/>
      </c>
      <c r="BU425" s="409" t="str">
        <f>IF(AND('[1]Multi-Field'!$E$13=BF425,'[1]Multi-Field'!$F$13="Drained"),BI425,IF(AND('[1]Multi-Field'!$E$3=BF425,'[1]Multi-Field'!$F$13="undrained"),BH425,""))</f>
        <v/>
      </c>
      <c r="BV425" s="409" t="str">
        <f>IF(AND('[1]Multi-Field'!$E$14=BF425,'[1]Multi-Field'!$F$14="Drained"),BI425,IF(AND('[1]Multi-Field'!$E$14=BF425,'[1]Multi-Field'!$F$14="undrained"),BH425,""))</f>
        <v/>
      </c>
      <c r="BW425" s="409" t="str">
        <f>IF(AND('[1]Multi-Field'!$E$15=BF425,'[1]Multi-Field'!$F$15="Drained"),BI425,IF(AND('[1]Multi-Field'!$E$15=BF425,'[1]Multi-Field'!$F$15="undrained"),BH425,""))</f>
        <v/>
      </c>
      <c r="BX425" s="409" t="str">
        <f>IF(AND('[1]Multi-Field'!$E$16=[1]Lists!BF425,'[1]Multi-Field'!$F$16="Drained"),BI425,IF(AND('[1]Multi-Field'!$E$16=[1]Lists!BF425,'[1]Multi-Field'!$F$16="undrained"),BH425,""))</f>
        <v/>
      </c>
      <c r="BY425" s="409" t="str">
        <f>IF(AND('[1]Multi-Field'!$E$17=[1]Lists!BF425,'[1]Multi-Field'!$F$17="Drained"),BI425,IF(AND('[1]Multi-Field'!$E$17=[1]Lists!BF425,'[1]Multi-Field'!$F$17="undrained"),BH425,""))</f>
        <v/>
      </c>
      <c r="BZ425" s="409" t="str">
        <f>IF(AND('[1]Multi-Field'!$E$18=[1]Lists!BF425,'[1]Multi-Field'!$F$18="Drained"),BI425,IF(AND('[1]Multi-Field'!$E$18=[1]Lists!BF425,'[1]Multi-Field'!$F$18="undrained"),BH425,""))</f>
        <v/>
      </c>
      <c r="CA425" s="409" t="str">
        <f>IF(AND('[1]Multi-Field'!$E$19=[1]Lists!BF425,'[1]Multi-Field'!$F$19="Drained"),BI425,IF(AND('[1]Multi-Field'!$E$19=[1]Lists!BF425,'[1]Multi-Field'!$F$19="undrained"),BH425,""))</f>
        <v/>
      </c>
      <c r="CB425" s="409" t="str">
        <f>IF(AND('[1]Multi-Field'!$E$20=[1]Lists!BF425,'[1]Multi-Field'!$F$20="Drained"),BI425,IF(AND('[1]Multi-Field'!$E$20=[1]Lists!BF425,'[1]Multi-Field'!$F$20="undrained"),BH425,""))</f>
        <v/>
      </c>
      <c r="CC425" s="409" t="str">
        <f>IF(AND('[1]Multi-Field'!$E$21=[1]Lists!BF425,'[1]Multi-Field'!$F$21="Drained"),BI425,IF(AND('[1]Multi-Field'!$E$21=[1]Lists!BF425,'[1]Multi-Field'!$F$21="undrained"),BH425,""))</f>
        <v/>
      </c>
      <c r="CD425" s="409" t="str">
        <f>IF(AND('[1]Multi-Field'!$E$22=[1]Lists!BF425,'[1]Multi-Field'!$F$22="Drained"),BI425,IF(AND('[1]Multi-Field'!$E$22=[1]Lists!BF425,'[1]Multi-Field'!$F$22="undrained"),BH425,""))</f>
        <v/>
      </c>
      <c r="CE425" s="409" t="str">
        <f>IF(AND('[1]Multi-Field'!$E$23=[1]Lists!BF425,'[1]Multi-Field'!$F$23="Drained"),BI425,IF(AND('[1]Multi-Field'!$E$23=[1]Lists!BF425,'[1]Multi-Field'!$F$23="undrained"),BH425,""))</f>
        <v/>
      </c>
      <c r="CF425" s="409" t="str">
        <f>IF(AND('[1]Multi-Field'!$E$24=[1]Lists!BF425,'[1]Multi-Field'!$F$24="Drained"),BI425,IF(AND('[1]Multi-Field'!$E$24=[1]Lists!BF425,'[1]Multi-Field'!$F$24="undrained"),BH425,""))</f>
        <v/>
      </c>
      <c r="CG425" s="409" t="str">
        <f>IF(AND('[1]Multi-Field'!$E$25=[1]Lists!BF425,'[1]Multi-Field'!$F$25="Drained"),BI425,IF(AND('[1]Multi-Field'!$E$25=[1]Lists!BF425,'[1]Multi-Field'!$F$25="undrained"),BH425,""))</f>
        <v/>
      </c>
      <c r="CH425" s="409" t="str">
        <f>IF(AND('[1]Multi-Field'!$E$26=[1]Lists!BF425,'[1]Multi-Field'!$F$26="Drained"),BI425,IF(AND('[1]Multi-Field'!$E$26=[1]Lists!BF425,'[1]Multi-Field'!$F$26="undrained"),BH425,""))</f>
        <v/>
      </c>
      <c r="CI425" s="409" t="str">
        <f>IF(AND('[1]Multi-Field'!$E$27=[1]Lists!BF425,'[1]Multi-Field'!$F$27="Drained"),BI425,IF(AND('[1]Multi-Field'!$E$27=[1]Lists!BF425,'[1]Multi-Field'!$F$27="undrained"),BH425,""))</f>
        <v/>
      </c>
      <c r="CJ425" s="409" t="str">
        <f>IF(AND('[1]Multi-Field'!$E$28=[1]Lists!BF425,'[1]Multi-Field'!$F$28="Drained"),BI425,IF(AND('[1]Multi-Field'!$E$28=[1]Lists!BF425,'[1]Multi-Field'!$F$28="undrained"),BH425,""))</f>
        <v/>
      </c>
      <c r="CK425" s="409" t="str">
        <f>IF(AND('[1]Multi-Field'!$E$29=[1]Lists!BF425,'[1]Multi-Field'!$F$29="Drained"),BI425,IF(AND('[1]Multi-Field'!$E$29=[1]Lists!BF425,'[1]Multi-Field'!$F$29="undrained"),BH425,""))</f>
        <v/>
      </c>
      <c r="CL425" s="409" t="str">
        <f>IF(AND('[1]Multi-Field'!$E$30=[1]Lists!BF425,'[1]Multi-Field'!$F$30="Drained"),BI425,IF(AND('[1]Multi-Field'!$E$30=[1]Lists!BF425,'[1]Multi-Field'!$F$30="undrained"),BH425,""))</f>
        <v/>
      </c>
      <c r="CM425" s="409" t="str">
        <f>IF(AND('[1]Multi-Field'!$E$31=[1]Lists!BF425,'[1]Multi-Field'!$F$31="Drained"),BI425,IF(AND('[1]Multi-Field'!$E$31=[1]Lists!BF425,'[1]Multi-Field'!$F$31="undrained"),BH425,""))</f>
        <v/>
      </c>
      <c r="CN425" s="409" t="str">
        <f>IF(AND('[1]Multi-Field'!$E$32=[1]Lists!BF425,'[1]Multi-Field'!$F$32="Drained"),BI425,IF(AND('[1]Multi-Field'!$E$32=[1]Lists!BF425,'[1]Multi-Field'!$F$32="undrained"),BH425,""))</f>
        <v/>
      </c>
      <c r="CO425" s="409" t="str">
        <f>IF(AND('[1]Multi-Field'!$E$33=[1]Lists!BF425,'[1]Multi-Field'!$F$33="Drained"),BI425,IF(AND('[1]Multi-Field'!$E$33=[1]Lists!BF425,'[1]Multi-Field'!$F$33="undrained"),BH425,""))</f>
        <v/>
      </c>
      <c r="CP425" s="409" t="str">
        <f>IF(AND('[1]Multi-Field'!$E$34=[1]Lists!BF425,'[1]Multi-Field'!$F$34="Drained"),BI425,IF(AND('[1]Multi-Field'!$E$34=[1]Lists!BF425,'[1]Multi-Field'!$F$34="undrained"),BH425,""))</f>
        <v/>
      </c>
      <c r="CQ425" s="409" t="str">
        <f>IF(AND('[1]Multi-Field'!$E$35=[1]Lists!BF425,'[1]Multi-Field'!$F$35="Drained"),BI425,IF(AND('[1]Multi-Field'!$E$35=[1]Lists!BF425,'[1]Multi-Field'!$F$35="undrained"),BH425,""))</f>
        <v/>
      </c>
      <c r="CR425" s="409" t="str">
        <f>IF(AND('[1]Multi-Field'!$E$36=[1]Lists!BF425,'[1]Multi-Field'!$F$36="Drained"),BI425,IF(AND('[1]Multi-Field'!$E$36=[1]Lists!BF425,'[1]Multi-Field'!$F$36="undrained"),BH425,""))</f>
        <v/>
      </c>
      <c r="CS425" s="409" t="str">
        <f>IF(AND('[1]Multi-Field'!$E$37=[1]Lists!BF425,'[1]Multi-Field'!$F$37="Drained"),BI425,IF(AND('[1]Multi-Field'!$E$37=[1]Lists!BF425,'[1]Multi-Field'!$F$37="undrained"),BH425,""))</f>
        <v/>
      </c>
      <c r="CT425" s="409" t="str">
        <f>IF(AND('[1]Multi-Field'!$E$38=[1]Lists!BF425,'[1]Multi-Field'!$F$38="Drained"),BI425,IF(AND('[1]Multi-Field'!$E$38=[1]Lists!BF425,'[1]Multi-Field'!$F$38="undrained"),BH425,""))</f>
        <v/>
      </c>
      <c r="CU425" s="409" t="str">
        <f>IF(AND('[1]Multi-Field'!$E$39=[1]Lists!BF425,'[1]Multi-Field'!$F$39="Drained"),BI425,IF(AND('[1]Multi-Field'!$E$39=[1]Lists!BF425,'[1]Multi-Field'!$F$39="undrained"),BH425,""))</f>
        <v/>
      </c>
      <c r="CV425" s="409" t="str">
        <f>IF(AND('[1]Multi-Field'!$E$40=[1]Lists!BF425,'[1]Multi-Field'!$F$40="Drained"),BI425,IF(AND('[1]Multi-Field'!$E$40=[1]Lists!BF425,'[1]Multi-Field'!$F$40="undrained"),BH425,""))</f>
        <v/>
      </c>
      <c r="CW425" s="409" t="str">
        <f>IF(AND('[1]Multi-Field'!$E$41=[1]Lists!BF425,'[1]Multi-Field'!$F$40="Drained"),BI425,IF(AND('[1]Multi-Field'!$E$40=[1]Lists!BF425,'[1]Multi-Field'!$F$40="undrained"),BH425,""))</f>
        <v/>
      </c>
      <c r="CX425" s="409" t="str">
        <f>IF(AND('[1]Multi-Field'!$E$42=[1]Lists!BF425,'[1]Multi-Field'!$F$42="Drained"),BI425,IF(AND('[1]Multi-Field'!$E$42=[1]Lists!BF425,'[1]Multi-Field'!$F$42="undrained"),BH425,""))</f>
        <v/>
      </c>
      <c r="CY425" s="409" t="str">
        <f>IF(AND('[1]Multi-Field'!$E$43=[1]Lists!BF425,'[1]Multi-Field'!$F$43="Drained"),BI425,IF(AND('[1]Multi-Field'!$E$43=[1]Lists!BF425,'[1]Multi-Field'!$F$43="undrained"),BH425,""))</f>
        <v/>
      </c>
      <c r="CZ425" s="409" t="str">
        <f>IF(AND('[1]Multi-Field'!$E$44=[1]Lists!BF425,'[1]Multi-Field'!$F$44="Drained"),BI425,IF(AND('[1]Multi-Field'!$E$44=[1]Lists!BF425,'[1]Multi-Field'!$F$44="undrained"),BH425,""))</f>
        <v/>
      </c>
      <c r="DA425" s="409" t="str">
        <f>IF(AND('[1]Multi-Field'!$E$45=[1]Lists!BF425,'[1]Multi-Field'!$F$45="Drained"),BI425,IF(AND('[1]Multi-Field'!$E$45=[1]Lists!BF425,'[1]Multi-Field'!$F$45="undrained"),BH425,""))</f>
        <v/>
      </c>
      <c r="DB425" s="409" t="str">
        <f>IF(AND('[1]Multi-Field'!$E$46=[1]Lists!BF425,'[1]Multi-Field'!$F$46="Drained"),BI425,IF(AND('[1]Multi-Field'!$E$46=[1]Lists!BF425,'[1]Multi-Field'!$F$46="undrained"),BH425,""))</f>
        <v/>
      </c>
      <c r="DC425" s="409" t="str">
        <f>IF(AND('[1]Multi-Field'!$E$47=[1]Lists!BF425,'[1]Multi-Field'!$F$47="Drained"),BI425,IF(AND('[1]Multi-Field'!$E$47=[1]Lists!BF425,'[1]Multi-Field'!$F$47="undrained"),BH425,""))</f>
        <v/>
      </c>
      <c r="DD425" s="409" t="str">
        <f>IF(AND('[1]Multi-Field'!$E$48=[1]Lists!BF425,'[1]Multi-Field'!$F$48="Drained"),BI425,IF(AND('[1]Multi-Field'!$E$48=[1]Lists!BF425,'[1]Multi-Field'!$F$48="undrained"),BH425,""))</f>
        <v/>
      </c>
      <c r="DE425" s="409" t="str">
        <f>IF(AND('[1]Multi-Field'!$E$49=[1]Lists!BF425,'[1]Multi-Field'!$F$49="Drained"),BI425,IF(AND('[1]Multi-Field'!$E$49=[1]Lists!BF425,'[1]Multi-Field'!$F$9="undrained"),BH425,""))</f>
        <v/>
      </c>
      <c r="DF425" s="409" t="str">
        <f>IF(AND('[1]Multi-Field'!$E$50=[1]Lists!BF425,'[1]Multi-Field'!$F$50="Drained"),BI425,IF(AND('[1]Multi-Field'!$E$50=[1]Lists!BF425,'[1]Multi-Field'!$F$50="undrained"),BH425,""))</f>
        <v/>
      </c>
      <c r="DG425" s="409" t="str">
        <f>IF(AND('[1]Multi-Field'!$E$51=[1]Lists!BF425,'[1]Multi-Field'!$F$51="Drained"),BI425,IF(AND('[1]Multi-Field'!$E$51=[1]Lists!BF425,'[1]Multi-Field'!$F$51="undrained"),BH425,""))</f>
        <v/>
      </c>
      <c r="DH425" s="409" t="str">
        <f>IF(AND('[1]Multi-Field'!$E$52=[1]Lists!BF425,'[1]Multi-Field'!$F$52="Drained"),BI425,IF(AND('[1]Multi-Field'!$E$52=[1]Lists!BF425,'[1]Multi-Field'!$F$52="undrained"),BH425,""))</f>
        <v/>
      </c>
      <c r="DI425" s="409" t="str">
        <f>IF(AND('[1]Multi-Field'!$E$53=[1]Lists!BF425,'[1]Multi-Field'!$F$53="Drained"),BI425,IF(AND('[1]Multi-Field'!$E$53=[1]Lists!BF425,'[1]Multi-Field'!$F$53="undrained"),BH425,""))</f>
        <v/>
      </c>
      <c r="DJ425" s="409" t="str">
        <f>IF(AND('[1]Multi-Field'!$E$54=[1]Lists!BF425,'[1]Multi-Field'!$F$54="Drained"),BI425,IF(AND('[1]Multi-Field'!$E$54=[1]Lists!BF425,'[1]Multi-Field'!$F$54="undrained"),BH425,""))</f>
        <v/>
      </c>
      <c r="DK425" s="409" t="str">
        <f>IF(AND('[1]Multi-Field'!$E$55=[1]Lists!BF425,'[1]Multi-Field'!$F$55="Drained"),BI425,IF(AND('[1]Multi-Field'!$E$55=[1]Lists!BF425,'[1]Multi-Field'!$F$55="undrained"),BH425,""))</f>
        <v/>
      </c>
      <c r="DL425" s="409" t="str">
        <f>IF(AND('[1]Multi-Field'!$E$56=[1]Lists!BF425,'[1]Multi-Field'!$F$56="Drained"),BI425,IF(AND('[1]Multi-Field'!$E$56=[1]Lists!BF425,'[1]Multi-Field'!$F$56="undrained"),BH425,""))</f>
        <v/>
      </c>
      <c r="DM425" s="409" t="str">
        <f>IF(AND('[1]Multi-Field'!$E$57=[1]Lists!BF425,'[1]Multi-Field'!$F$57="Drained"),BI425,IF(AND('[1]Multi-Field'!$E$57=[1]Lists!BF425,'[1]Multi-Field'!$F$57="undrained"),BH425,""))</f>
        <v/>
      </c>
      <c r="DN425" s="409" t="str">
        <f>IF(AND('[1]Multi-Field'!$E$58=[1]Lists!BF425,'[1]Multi-Field'!$F$58="Drained"),BI425,IF(AND('[1]Multi-Field'!$E$58=[1]Lists!BF425,'[1]Multi-Field'!$F$58="undrained"),BH425,""))</f>
        <v/>
      </c>
      <c r="DO425" s="409" t="str">
        <f>IF(AND('[1]Multi-Field'!$E$59=[1]Lists!BF425,'[1]Multi-Field'!$F$59="Drained"),BI425,IF(AND('[1]Multi-Field'!$E$59=[1]Lists!BF425,'[1]Multi-Field'!$F$59="undrained"),BH425,""))</f>
        <v/>
      </c>
      <c r="DP425" s="409" t="str">
        <f>IF(AND('[1]Multi-Field'!$E$60=[1]Lists!BF425,'[1]Multi-Field'!$F$60="Drained"),BI425,IF(AND('[1]Multi-Field'!$E$60=[1]Lists!BF425,'[1]Multi-Field'!$F$60="undrained"),BH425,""))</f>
        <v/>
      </c>
      <c r="DQ425" s="409" t="str">
        <f>IF(AND('[1]Multi-Field'!$E$61=[1]Lists!BF425,'[1]Multi-Field'!$F$61="Drained"),BI425,IF(AND('[1]Multi-Field'!$E$61=[1]Lists!BF425,'[1]Multi-Field'!$F$61="undrained"),BH425,""))</f>
        <v/>
      </c>
      <c r="DR425" s="409" t="str">
        <f>IF(AND('[1]Multi-Field'!$E$62=[1]Lists!BF425,'[1]Multi-Field'!$F$62="Drained"),BI425,IF(AND('[1]Multi-Field'!$E$62=[1]Lists!BF425,'[1]Multi-Field'!$F$62="undrained"),BH425,""))</f>
        <v/>
      </c>
      <c r="DS425" s="409" t="str">
        <f>IF(AND('[1]Multi-Field'!$E$63=[1]Lists!BF425,'[1]Multi-Field'!$F$63="Drained"),BI425,IF(AND('[1]Multi-Field'!$E$63=[1]Lists!BF425,'[1]Multi-Field'!$F$63="undrained"),BH425,""))</f>
        <v/>
      </c>
      <c r="DT425" s="409" t="str">
        <f>IF(AND('[1]Multi-Field'!$E$64=[1]Lists!BF425,'[1]Multi-Field'!$F$64="Drained"),BI425,IF(AND('[1]Multi-Field'!$E$64=[1]Lists!BF425,'[1]Multi-Field'!$F$64="undrained"),BH425,""))</f>
        <v/>
      </c>
      <c r="DU425" s="409" t="str">
        <f>IF(AND('[1]Multi-Field'!$E$65=[1]Lists!BF425,'[1]Multi-Field'!$F$65="Drained"),BI425,IF(AND('[1]Multi-Field'!$E$65=[1]Lists!BF425,'[1]Multi-Field'!$F$65="undrained"),BH425,""))</f>
        <v/>
      </c>
      <c r="DV425" s="409" t="str">
        <f>IF(AND('[1]Multi-Field'!$E$66=[1]Lists!BF425,'[1]Multi-Field'!$F$66="Drained"),BI425,IF(AND('[1]Multi-Field'!$E$66=[1]Lists!BF425,'[1]Multi-Field'!$F$66="undrained"),BH425,""))</f>
        <v/>
      </c>
      <c r="DW425" s="409" t="str">
        <f>IF(AND('[1]Multi-Field'!$E$67=[1]Lists!BF425,'[1]Multi-Field'!$F$67="Drained"),BI425,IF(AND('[1]Multi-Field'!$E$67=[1]Lists!BF425,'[1]Multi-Field'!$F$67="undrained"),BH425,""))</f>
        <v/>
      </c>
      <c r="DX425" s="409" t="str">
        <f>IF(AND('[1]Multi-Field'!$E$68=[1]Lists!BF425,'[1]Multi-Field'!$F$68="Drained"),BI425,IF(AND('[1]Multi-Field'!$E$68=[1]Lists!BF425,'[1]Multi-Field'!$F$68="undrained"),BH425,""))</f>
        <v/>
      </c>
      <c r="DY425" s="409" t="str">
        <f>IF(AND('[1]Multi-Field'!$E$69=[1]Lists!BF425,'[1]Multi-Field'!$F$69="Drained"),BI425,IF(AND('[1]Multi-Field'!$E$69=[1]Lists!BF425,'[1]Multi-Field'!$F$69="undrained"),BH425,""))</f>
        <v/>
      </c>
      <c r="DZ425" s="409" t="str">
        <f>IF(AND('[1]Multi-Field'!$E$70=[1]Lists!BF425,'[1]Multi-Field'!$F$70="Drained"),BI425,IF(AND('[1]Multi-Field'!$E$70=[1]Lists!BF425,'[1]Multi-Field'!$F$70="undrained"),BH425,""))</f>
        <v/>
      </c>
      <c r="EA425" s="409" t="str">
        <f>IF(AND('[1]Multi-Field'!$E$71=[1]Lists!BF425,'[1]Multi-Field'!$F$71="Drained"),BI425,IF(AND('[1]Multi-Field'!$E$71=[1]Lists!BF425,'[1]Multi-Field'!$F$71="undrained"),BH425,""))</f>
        <v/>
      </c>
      <c r="EB425" s="409" t="str">
        <f>IF(AND('[1]Multi-Field'!$E$72=[1]Lists!BF425,'[1]Multi-Field'!$F$72="Drained"),BI425,IF(AND('[1]Multi-Field'!$E$72=[1]Lists!BF425,'[1]Multi-Field'!$F$72="undrained"),BH425,""))</f>
        <v/>
      </c>
      <c r="EC425" s="409" t="str">
        <f>IF(AND('[1]Multi-Field'!$E$73=[1]Lists!BF425,'[1]Multi-Field'!$F$73="Drained"),BI425,IF(AND('[1]Multi-Field'!$E$73=[1]Lists!BF425,'[1]Multi-Field'!$F$73="undrained"),BH425,""))</f>
        <v/>
      </c>
      <c r="ED425" s="409" t="str">
        <f>IF(AND('[1]Multi-Field'!$E$74=[1]Lists!BF425,'[1]Multi-Field'!$F$74="Drained"),BI425,IF(AND('[1]Multi-Field'!$E$74=[1]Lists!BF425,'[1]Multi-Field'!$F$74="undrained"),BH425,""))</f>
        <v/>
      </c>
      <c r="EE425" s="409" t="str">
        <f>IF(AND('[1]Multi-Field'!$E$75=[1]Lists!BF425,'[1]Multi-Field'!$F$75="Drained"),BI425,IF(AND('[1]Multi-Field'!$E$75=[1]Lists!BF425,'[1]Multi-Field'!$F$75="undrained"),BH425,""))</f>
        <v/>
      </c>
      <c r="EF425" s="409" t="str">
        <f>IF(AND('[1]Multi-Field'!$E$76=[1]Lists!BF425,'[1]Multi-Field'!$F$76="Drained"),BI425,IF(AND('[1]Multi-Field'!$E$76=[1]Lists!BF425,'[1]Multi-Field'!$F$6="undrained"),BH425,""))</f>
        <v/>
      </c>
      <c r="EG425" s="409" t="str">
        <f>IF(AND('[1]Multi-Field'!$E$77=[1]Lists!BF425,'[1]Multi-Field'!$F$77="Drained"),BI425,IF(AND('[1]Multi-Field'!$E$77=[1]Lists!BF425,'[1]Multi-Field'!$F$77="undrained"),BH425,""))</f>
        <v/>
      </c>
      <c r="EH425" s="409" t="str">
        <f>IF(AND('[1]Multi-Field'!$E$78=[1]Lists!BF425,'[1]Multi-Field'!$F$78="Drained"),BI425,IF(AND('[1]Multi-Field'!$E$78=[1]Lists!BF425,'[1]Multi-Field'!$F$78="undrained"),BH425,""))</f>
        <v/>
      </c>
      <c r="EI425" s="409" t="str">
        <f>IF(AND('[1]Multi-Field'!$E$79=[1]Lists!BF425,'[1]Multi-Field'!$F$79="Drained"),BI425,IF(AND('[1]Multi-Field'!$E$79=[1]Lists!BF425,'[1]Multi-Field'!$F$79="undrained"),BH425,""))</f>
        <v/>
      </c>
      <c r="EJ425" s="409" t="str">
        <f>IF(AND('[1]Multi-Field'!$E$80=[1]Lists!BF425,'[1]Multi-Field'!$F$80="Drained"),BI425,IF(AND('[1]Multi-Field'!$E$80=[1]Lists!BF425,'[1]Multi-Field'!$F$80="undrained"),BH425,""))</f>
        <v/>
      </c>
      <c r="EK425" s="409" t="str">
        <f>IF(AND('[1]Multi-Field'!$E$81=[1]Lists!BF425,'[1]Multi-Field'!$F$81="Drained"),BI425,IF(AND('[1]Multi-Field'!$E$81=[1]Lists!BF425,'[1]Multi-Field'!$F$81="undrained"),BH425,""))</f>
        <v/>
      </c>
      <c r="EL425" s="409" t="str">
        <f>IF(AND('[1]Multi-Field'!$E$82=[1]Lists!BF425,'[1]Multi-Field'!$F$82="Drained"),BI425,IF(AND('[1]Multi-Field'!$E$82=[1]Lists!BF425,'[1]Multi-Field'!$F$82="undrained"),BH425,""))</f>
        <v/>
      </c>
      <c r="EM425" s="409" t="str">
        <f>IF(AND('[1]Multi-Field'!$E$83=[1]Lists!BF425,'[1]Multi-Field'!$F$83="Drained"),BI425,IF(AND('[1]Multi-Field'!$E$83=[1]Lists!BF425,'[1]Multi-Field'!$F$83="undrained"),BH425,""))</f>
        <v/>
      </c>
      <c r="EN425" s="409" t="str">
        <f>IF(AND('[1]Multi-Field'!$E$84=[1]Lists!BF425,'[1]Multi-Field'!$F$84="Drained"),BI425,IF(AND('[1]Multi-Field'!$E$84=[1]Lists!BF425,'[1]Multi-Field'!$F$84="undrained"),BH425,""))</f>
        <v/>
      </c>
      <c r="EO425" s="409" t="str">
        <f>IF(AND('[1]Multi-Field'!$E$85=[1]Lists!BF425,'[1]Multi-Field'!$F$85="Drained"),BI425,IF(AND('[1]Multi-Field'!$E$85=[1]Lists!BF425,'[1]Multi-Field'!$F$85="undrained"),BH425,""))</f>
        <v/>
      </c>
      <c r="EP425" s="409" t="str">
        <f>IF(AND('[1]Multi-Field'!$E$86=[1]Lists!BF425,'[1]Multi-Field'!$F$86="Drained"),BI425,IF(AND('[1]Multi-Field'!$E$86=[1]Lists!BF425,'[1]Multi-Field'!$F$86="undrained"),BH425,""))</f>
        <v/>
      </c>
      <c r="EQ425" s="409" t="str">
        <f>IF(AND('[1]Multi-Field'!$E$87=[1]Lists!BF425,'[1]Multi-Field'!$F$87="Drained"),BI425,IF(AND('[1]Multi-Field'!$E$87=[1]Lists!BF425,'[1]Multi-Field'!$F$87="undrained"),BH425,""))</f>
        <v/>
      </c>
      <c r="ER425" s="409" t="str">
        <f>IF(AND('[1]Multi-Field'!$E$88=[1]Lists!BF425,'[1]Multi-Field'!$F$88="Drained"),BI425,IF(AND('[1]Multi-Field'!$E$88=[1]Lists!BF425,'[1]Multi-Field'!$F$88="undrained"),BH425,""))</f>
        <v/>
      </c>
      <c r="ES425" s="409" t="str">
        <f>IF(AND('[1]Multi-Field'!$E$89=[1]Lists!BF425,'[1]Multi-Field'!$F$89="Drained"),BI425,IF(AND('[1]Multi-Field'!$E$89=[1]Lists!BF425,'[1]Multi-Field'!$F$89="undrained"),BH425,""))</f>
        <v/>
      </c>
      <c r="ET425" s="409" t="str">
        <f>IF(AND('[1]Multi-Field'!$E$90=[1]Lists!BF425,'[1]Multi-Field'!$F$90="Drained"),BI425,IF(AND('[1]Multi-Field'!$E$90=[1]Lists!BF425,'[1]Multi-Field'!$F$90="undrained"),BH425,""))</f>
        <v/>
      </c>
      <c r="EU425" s="409" t="str">
        <f>IF(AND('[1]Multi-Field'!$E$91=[1]Lists!BF425,'[1]Multi-Field'!$F$91="Drained"),BI425,IF(AND('[1]Multi-Field'!$E$91=[1]Lists!BF425,'[1]Multi-Field'!$F$91="undrained"),BH425,""))</f>
        <v/>
      </c>
      <c r="EV425" s="409" t="str">
        <f>IF(AND('[1]Multi-Field'!$E$92=[1]Lists!BF425,'[1]Multi-Field'!$F$92="Drained"),BI425,IF(AND('[1]Multi-Field'!$E$92=[1]Lists!BF425,'[1]Multi-Field'!$F$92="undrained"),BH425,""))</f>
        <v/>
      </c>
      <c r="EW425" s="409" t="str">
        <f>IF(AND('[1]Multi-Field'!$E$93=[1]Lists!BF425,'[1]Multi-Field'!$F$93="Drained"),BI425,IF(AND('[1]Multi-Field'!$E$93=[1]Lists!BF425,'[1]Multi-Field'!$F$93="undrained"),BH425,""))</f>
        <v/>
      </c>
      <c r="EX425" s="409" t="str">
        <f>IF(AND('[1]Multi-Field'!$E$94=[1]Lists!BF425,'[1]Multi-Field'!$F$94="Drained"),BI425,IF(AND('[1]Multi-Field'!$E$94=[1]Lists!BF425,'[1]Multi-Field'!$F$94="undrained"),BH425,""))</f>
        <v/>
      </c>
      <c r="EY425" s="409" t="str">
        <f>IF(AND('[1]Multi-Field'!$E$95=[1]Lists!BF425,'[1]Multi-Field'!$F$95="Drained"),BI425,IF(AND('[1]Multi-Field'!$E$95=[1]Lists!BF425,'[1]Multi-Field'!$F$95="undrained"),BH425,""))</f>
        <v/>
      </c>
      <c r="EZ425" s="409" t="str">
        <f>IF(AND('[1]Multi-Field'!$E$96=[1]Lists!BF425,'[1]Multi-Field'!$F$96="Drained"),BI425,IF(AND('[1]Multi-Field'!$E$96=[1]Lists!BF425,'[1]Multi-Field'!$F$96="undrained"),BH425,""))</f>
        <v/>
      </c>
      <c r="FA425" s="409" t="str">
        <f>IF(AND('[1]Multi-Field'!$E$97=[1]Lists!BF425,'[1]Multi-Field'!$F$97="Drained"),BI425,IF(AND('[1]Multi-Field'!$E$97=[1]Lists!BF425,'[1]Multi-Field'!$F$97="undrained"),BH425,""))</f>
        <v/>
      </c>
      <c r="FB425" s="409" t="str">
        <f>IF(AND('[1]Multi-Field'!$E$98=[1]Lists!BF425,'[1]Multi-Field'!$F$98="Drained"),BI425,IF(AND('[1]Multi-Field'!$E$98=[1]Lists!BF425,'[1]Multi-Field'!$F$98="undrained"),BH425,""))</f>
        <v/>
      </c>
      <c r="FC425" s="409" t="str">
        <f>IF(AND('[1]Multi-Field'!$E$99=[1]Lists!BF425,'[1]Multi-Field'!$F$99="Drained"),BI425,IF(AND('[1]Multi-Field'!$E$99=[1]Lists!BF425,'[1]Multi-Field'!$F$99="undrained"),BH425,""))</f>
        <v/>
      </c>
      <c r="FD425" s="409" t="str">
        <f>IF(AND('[1]Multi-Field'!$E$100=[1]Lists!BF425,'[1]Multi-Field'!$F$100="Drained"),BI425,IF(AND('[1]Multi-Field'!$E$100=[1]Lists!BF425,'[1]Multi-Field'!$F$100="undrained"),BH425,""))</f>
        <v/>
      </c>
      <c r="FE425" s="409" t="str">
        <f>IF(AND('[1]Multi-Field'!$E$101=[1]Lists!BF425,'[1]Multi-Field'!$F$101="Drained"),BI425,IF(AND('[1]Multi-Field'!$E$101=[1]Lists!BF425,'[1]Multi-Field'!$F$101="undrained"),BH425,""))</f>
        <v/>
      </c>
      <c r="FF425" s="409" t="str">
        <f>IF(AND('[1]Multi-Field'!$E$102=[1]Lists!BF425,'[1]Multi-Field'!$F$102="Drained"),BI425,IF(AND('[1]Multi-Field'!$E$102=[1]Lists!BF425,'[1]Multi-Field'!$F$102="undrained"),BH425,""))</f>
        <v/>
      </c>
      <c r="FG425" s="409" t="str">
        <f>IF(AND('[1]Multi-Field'!$E$103=[1]Lists!BF425,'[1]Multi-Field'!$F$103="Drained"),BI425,IF(AND('[1]Multi-Field'!$E$103=[1]Lists!BF425,'[1]Multi-Field'!$F$103="undrained"),BH425,""))</f>
        <v/>
      </c>
      <c r="FH425" s="409" t="str">
        <f>IF(AND('[1]Multi-Field'!$E$104=[1]Lists!BF425,'[1]Multi-Field'!$F$104="Drained"),BI425,IF(AND('[1]Multi-Field'!$E$104=[1]Lists!BF425,'[1]Multi-Field'!$F$104="undrained"),BH425,""))</f>
        <v/>
      </c>
      <c r="FI425" s="409" t="str">
        <f>IF(AND('[1]Multi-Field'!$E$105=[1]Lists!BF425,'[1]Multi-Field'!$F$105="Drained"),BI425,IF(AND('[1]Multi-Field'!$E$105=[1]Lists!BF425,'[1]Multi-Field'!$F$105="undrained"),BH425,""))</f>
        <v/>
      </c>
      <c r="FJ425" s="409" t="str">
        <f>IF(AND('[1]Multi-Field'!$E$106=[1]Lists!BF425,'[1]Multi-Field'!$F$106="Drained"),BI425,IF(AND('[1]Multi-Field'!$E$106=[1]Lists!BF425,'[1]Multi-Field'!$F$106="undrained"),BH425,""))</f>
        <v/>
      </c>
      <c r="FK425" s="409" t="str">
        <f>IF(AND('[1]Multi-Field'!$E$107=[1]Lists!BF425,'[1]Multi-Field'!$F$107="Drained"),BI425,IF(AND('[1]Multi-Field'!$E$107=[1]Lists!BF425,'[1]Multi-Field'!$F$107="undrained"),BH425,""))</f>
        <v/>
      </c>
      <c r="FL425" s="409" t="str">
        <f>IF(AND('[1]Multi-Field'!$E$108=[1]Lists!BF425,'[1]Multi-Field'!$F$108="Drained"),BI425,IF(AND('[1]Multi-Field'!$E$108=[1]Lists!BF425,'[1]Multi-Field'!$F$108="undrained"),BH425,""))</f>
        <v/>
      </c>
      <c r="FM425" s="409" t="str">
        <f>IF(AND('[1]Multi-Field'!$E$109=[1]Lists!BF425,'[1]Multi-Field'!$F$109="Drained"),BI425,IF(AND('[1]Multi-Field'!$E$109=[1]Lists!BF425,'[1]Multi-Field'!$F$109="undrained"),BH425,""))</f>
        <v/>
      </c>
      <c r="FN425" s="409" t="str">
        <f>IF(AND('[1]Multi-Field'!$E$110=[1]Lists!BF425,'[1]Multi-Field'!$F$110="Drained"),BI425,IF(AND('[1]Multi-Field'!$E$110=[1]Lists!BF425,'[1]Multi-Field'!$F$110="undrained"),BH425,""))</f>
        <v/>
      </c>
      <c r="FO425" s="409" t="str">
        <f>IF(AND('[1]Multi-Field'!$E$111=[1]Lists!BF425,'[1]Multi-Field'!$F$111="Drained"),BI425,IF(AND('[1]Multi-Field'!$E$111=[1]Lists!BF425,'[1]Multi-Field'!$F$111="undrained"),BH425,""))</f>
        <v/>
      </c>
      <c r="FP425" s="409" t="str">
        <f>IF(AND('[1]Multi-Field'!$E$112=[1]Lists!BF425,'[1]Multi-Field'!$F$112="Drained"),BI425,IF(AND('[1]Multi-Field'!$E$112=[1]Lists!BF425,'[1]Multi-Field'!$F$112="undrained"),BH425,""))</f>
        <v/>
      </c>
      <c r="FQ425" s="409" t="str">
        <f>IF(AND('[1]Multi-Field'!$E$113=[1]Lists!BF425,'[1]Multi-Field'!$F$113="Drained"),BI425,IF(AND('[1]Multi-Field'!$E$113=[1]Lists!BF425,'[1]Multi-Field'!$F$113="undrained"),BH425,""))</f>
        <v/>
      </c>
      <c r="FR425" s="409" t="str">
        <f>IF(AND('[1]Multi-Field'!$E$114=[1]Lists!BF425,'[1]Multi-Field'!$F$114="Drained"),BI425,IF(AND('[1]Multi-Field'!$E$114=[1]Lists!BF425,'[1]Multi-Field'!$F$114="undrained"),BH425,""))</f>
        <v/>
      </c>
      <c r="FS425" s="409" t="str">
        <f>IF(AND('[1]Multi-Field'!$E$115=[1]Lists!BF425,'[1]Multi-Field'!$F$115="Drained"),BI425,IF(AND('[1]Multi-Field'!$E$115=[1]Lists!BF425,'[1]Multi-Field'!$F$115="undrained"),BH425,""))</f>
        <v/>
      </c>
      <c r="FT425" s="409" t="str">
        <f>IF(AND('[1]Multi-Field'!$E$116=[1]Lists!BF425,'[1]Multi-Field'!$F$116="Drained"),BI425,IF(AND('[1]Multi-Field'!$E$116=[1]Lists!BF425,'[1]Multi-Field'!$F$116="undrained"),BH425,""))</f>
        <v/>
      </c>
      <c r="FU425" s="409" t="str">
        <f>IF(AND('[1]Multi-Field'!$E$117=[1]Lists!BF425,'[1]Multi-Field'!$F$117="Drained"),BI425,IF(AND('[1]Multi-Field'!$E$117=[1]Lists!BF425,'[1]Multi-Field'!$F$117="undrained"),BH425,""))</f>
        <v/>
      </c>
      <c r="FV425" s="409" t="str">
        <f>IF(AND('[1]Multi-Field'!$E$118=[1]Lists!BF425,'[1]Multi-Field'!$F$118="Drained"),BI425,IF(AND('[1]Multi-Field'!$E$118=[1]Lists!BF425,'[1]Multi-Field'!$F$118="undrained"),BH425,""))</f>
        <v/>
      </c>
      <c r="FW425" s="409" t="str">
        <f>IF(AND('[1]Multi-Field'!$E$119=[1]Lists!BF425,'[1]Multi-Field'!$F$119="Drained"),BI425,IF(AND('[1]Multi-Field'!$E$119=[1]Lists!BF425,'[1]Multi-Field'!$F$119="undrained"),BH425,""))</f>
        <v/>
      </c>
      <c r="FX425" s="409" t="str">
        <f>IF(AND('[1]Multi-Field'!$E$120=[1]Lists!BF425,'[1]Multi-Field'!$F$120="Drained"),BI425,IF(AND('[1]Multi-Field'!$E$120=[1]Lists!BF425,'[1]Multi-Field'!$F$120="undrained"),BH425,""))</f>
        <v/>
      </c>
      <c r="GC425" s="4">
        <v>1</v>
      </c>
    </row>
    <row r="426" spans="1:185" ht="13.5" customHeight="1">
      <c r="A426" s="7" t="s">
        <v>512</v>
      </c>
      <c r="B426" s="7"/>
      <c r="C426" s="7"/>
      <c r="D426" s="8">
        <v>60</v>
      </c>
      <c r="E426" s="8">
        <f t="shared" si="60"/>
        <v>62</v>
      </c>
      <c r="F426" s="8">
        <f t="shared" si="61"/>
        <v>63</v>
      </c>
      <c r="G426" s="8">
        <v>65</v>
      </c>
      <c r="H426" s="8">
        <v>55</v>
      </c>
      <c r="I426" s="8">
        <f t="shared" si="64"/>
        <v>58</v>
      </c>
      <c r="J426" s="8">
        <f t="shared" si="65"/>
        <v>62</v>
      </c>
      <c r="K426" s="8">
        <v>65</v>
      </c>
      <c r="L426" s="8">
        <v>70</v>
      </c>
      <c r="M426" s="8">
        <f t="shared" si="62"/>
        <v>80</v>
      </c>
      <c r="N426" s="8">
        <f t="shared" si="63"/>
        <v>90</v>
      </c>
      <c r="O426" s="8">
        <v>100</v>
      </c>
      <c r="P426" s="391">
        <v>401</v>
      </c>
      <c r="Q426" s="394"/>
      <c r="R426" s="395" t="b">
        <f>IF(OR('Multi-Field'!AA403=Lists!$AC$42,'Multi-Field'!AA403=Lists!$AC$43),IF('Multi-Field'!Z403="x",(IF('Multi-Field'!AC403=Lists!$Q$11,Lists!$R$11,IF('Multi-Field'!AC403=Lists!$Q$12,Lists!$R$12,IF('Multi-Field'!AC403=Lists!$Q$13,Lists!$R$13,IF('Multi-Field'!AC403=Lists!$Q$14,Lists!$R$14))))),IF('Multi-Field'!X403="x",(IF('Multi-Field'!AC403=Lists!$Q$11,Lists!$S$11,IF('Multi-Field'!AC403=Lists!$Q$12,Lists!$S$12,IF('Multi-Field'!AC403=Lists!$Q$13,Lists!$S$13,IF('Multi-Field'!AC403=Lists!$Q$14,Lists!$S$14))))),IF('Multi-Field'!V403="x",(IF('Multi-Field'!AC403=Lists!$Q$11,Lists!$T$11,IF('Multi-Field'!AC403=Lists!$Q$12,Lists!$T$12,IF('Multi-Field'!AC403=Lists!$Q$13,Lists!$T$13,IF('Multi-Field'!AC403=Lists!$Q$14,Lists!$T$14))))),0))))</f>
        <v>0</v>
      </c>
      <c r="S426" s="395" t="str">
        <f t="shared" si="66"/>
        <v/>
      </c>
      <c r="T426" s="395"/>
      <c r="U426" s="396"/>
      <c r="BF426" s="411" t="s">
        <v>1590</v>
      </c>
      <c r="BG426" s="412">
        <v>5</v>
      </c>
      <c r="BH426" s="412">
        <v>2.5</v>
      </c>
      <c r="BI426" s="412">
        <v>4</v>
      </c>
      <c r="BJ426" s="409" t="e">
        <f>IF(AND('[1]Single Field'!#REF!=[1]Lists!BF426,'[1]Single Field'!#REF!="Drained"),"x",IF(AND('[1]Single Field'!#REF!=[1]Lists!BF426,'[1]Single Field'!#REF!="Undrained"),O,""))</f>
        <v>#REF!</v>
      </c>
      <c r="BK426" s="409" t="str">
        <f>IF(AND('[1]Multi-Field'!$E$3=[1]Lists!BF426,'[1]Multi-Field'!$F$3="Drained"),BI426,IF(AND('[1]Multi-Field'!$E$3=BF426,'[1]Multi-Field'!$F$3="undrained"),BH426,""))</f>
        <v/>
      </c>
      <c r="BL426" s="409" t="str">
        <f>IF(AND('[1]Multi-Field'!$E$4=BF426,'[1]Multi-Field'!$F$4="Drained"),BI426,IF(AND('[1]Multi-Field'!$E$4=BF426,'[1]Multi-Field'!$F$4="undrained"),BH426,""))</f>
        <v/>
      </c>
      <c r="BM426" s="409" t="str">
        <f>IF(AND('[1]Multi-Field'!$E$5=BF426,'[1]Multi-Field'!$F$5="Drained"),BI426,IF(AND('[1]Multi-Field'!$E$5=BF426,'[1]Multi-Field'!$F$5="undrained"),BH426,""))</f>
        <v/>
      </c>
      <c r="BN426" s="409" t="str">
        <f>IF(AND('[1]Multi-Field'!$E$6=BF426,'[1]Multi-Field'!$F$6="Drained"),BI426,IF(AND('[1]Multi-Field'!$E$6=BF426,'[1]Multi-Field'!$F$6="undrained"),BH426,""))</f>
        <v/>
      </c>
      <c r="BO426" s="409" t="str">
        <f>IF(AND('[1]Multi-Field'!$E$7=BF426,'[1]Multi-Field'!$F$7="Drained"),BI426,IF(AND('[1]Multi-Field'!$E$7=BF426,'[1]Multi-Field'!$F$7="undrained"),BH426,""))</f>
        <v/>
      </c>
      <c r="BP426" s="409" t="str">
        <f>IF(AND('[1]Multi-Field'!$E$8=BF426,'[1]Multi-Field'!$F$8="Drained"),BI426,IF(AND('[1]Multi-Field'!$E$8=BF426,'[1]Multi-Field'!$F$8="undrained"),BH426,""))</f>
        <v/>
      </c>
      <c r="BQ426" s="409" t="str">
        <f>IF(AND('[1]Multi-Field'!$E$9=BF426,'[1]Multi-Field'!$F$9="Drained"),BI426,IF(AND('[1]Multi-Field'!$E$9=BF426,'[1]Multi-Field'!$F$9="undrained"),BH426,""))</f>
        <v/>
      </c>
      <c r="BR426" s="409" t="str">
        <f>IF(AND('[1]Multi-Field'!$E$10=BF426,'[1]Multi-Field'!$F$10="Drained"),BI426,IF(AND('[1]Multi-Field'!$E$10=BF426,'[1]Multi-Field'!$F$10="undrained"),BH426,""))</f>
        <v/>
      </c>
      <c r="BS426" s="409" t="str">
        <f>IF(AND('[1]Multi-Field'!$E$11=BF426,'[1]Multi-Field'!$F$11="Drained"),BI426,IF(AND('[1]Multi-Field'!$E$11=BF426,'[1]Multi-Field'!$F$11="undrained"),BH426,""))</f>
        <v/>
      </c>
      <c r="BT426" s="409" t="str">
        <f>IF(AND('[1]Multi-Field'!$E$12=BF426,'[1]Multi-Field'!$F$12="Drained"),BI426,IF(AND('[1]Multi-Field'!$E$12=BF426,'[1]Multi-Field'!$F$12="undrained"),BH426,""))</f>
        <v/>
      </c>
      <c r="BU426" s="409" t="str">
        <f>IF(AND('[1]Multi-Field'!$E$13=BF426,'[1]Multi-Field'!$F$13="Drained"),BI426,IF(AND('[1]Multi-Field'!$E$3=BF426,'[1]Multi-Field'!$F$13="undrained"),BH426,""))</f>
        <v/>
      </c>
      <c r="BV426" s="409" t="str">
        <f>IF(AND('[1]Multi-Field'!$E$14=BF426,'[1]Multi-Field'!$F$14="Drained"),BI426,IF(AND('[1]Multi-Field'!$E$14=BF426,'[1]Multi-Field'!$F$14="undrained"),BH426,""))</f>
        <v/>
      </c>
      <c r="BW426" s="409" t="str">
        <f>IF(AND('[1]Multi-Field'!$E$15=BF426,'[1]Multi-Field'!$F$15="Drained"),BI426,IF(AND('[1]Multi-Field'!$E$15=BF426,'[1]Multi-Field'!$F$15="undrained"),BH426,""))</f>
        <v/>
      </c>
      <c r="BX426" s="409" t="str">
        <f>IF(AND('[1]Multi-Field'!$E$16=[1]Lists!BF426,'[1]Multi-Field'!$F$16="Drained"),BI426,IF(AND('[1]Multi-Field'!$E$16=[1]Lists!BF426,'[1]Multi-Field'!$F$16="undrained"),BH426,""))</f>
        <v/>
      </c>
      <c r="BY426" s="409" t="str">
        <f>IF(AND('[1]Multi-Field'!$E$17=[1]Lists!BF426,'[1]Multi-Field'!$F$17="Drained"),BI426,IF(AND('[1]Multi-Field'!$E$17=[1]Lists!BF426,'[1]Multi-Field'!$F$17="undrained"),BH426,""))</f>
        <v/>
      </c>
      <c r="BZ426" s="409" t="str">
        <f>IF(AND('[1]Multi-Field'!$E$18=[1]Lists!BF426,'[1]Multi-Field'!$F$18="Drained"),BI426,IF(AND('[1]Multi-Field'!$E$18=[1]Lists!BF426,'[1]Multi-Field'!$F$18="undrained"),BH426,""))</f>
        <v/>
      </c>
      <c r="CA426" s="409" t="str">
        <f>IF(AND('[1]Multi-Field'!$E$19=[1]Lists!BF426,'[1]Multi-Field'!$F$19="Drained"),BI426,IF(AND('[1]Multi-Field'!$E$19=[1]Lists!BF426,'[1]Multi-Field'!$F$19="undrained"),BH426,""))</f>
        <v/>
      </c>
      <c r="CB426" s="409" t="str">
        <f>IF(AND('[1]Multi-Field'!$E$20=[1]Lists!BF426,'[1]Multi-Field'!$F$20="Drained"),BI426,IF(AND('[1]Multi-Field'!$E$20=[1]Lists!BF426,'[1]Multi-Field'!$F$20="undrained"),BH426,""))</f>
        <v/>
      </c>
      <c r="CC426" s="409" t="str">
        <f>IF(AND('[1]Multi-Field'!$E$21=[1]Lists!BF426,'[1]Multi-Field'!$F$21="Drained"),BI426,IF(AND('[1]Multi-Field'!$E$21=[1]Lists!BF426,'[1]Multi-Field'!$F$21="undrained"),BH426,""))</f>
        <v/>
      </c>
      <c r="CD426" s="409" t="str">
        <f>IF(AND('[1]Multi-Field'!$E$22=[1]Lists!BF426,'[1]Multi-Field'!$F$22="Drained"),BI426,IF(AND('[1]Multi-Field'!$E$22=[1]Lists!BF426,'[1]Multi-Field'!$F$22="undrained"),BH426,""))</f>
        <v/>
      </c>
      <c r="CE426" s="409" t="str">
        <f>IF(AND('[1]Multi-Field'!$E$23=[1]Lists!BF426,'[1]Multi-Field'!$F$23="Drained"),BI426,IF(AND('[1]Multi-Field'!$E$23=[1]Lists!BF426,'[1]Multi-Field'!$F$23="undrained"),BH426,""))</f>
        <v/>
      </c>
      <c r="CF426" s="409" t="str">
        <f>IF(AND('[1]Multi-Field'!$E$24=[1]Lists!BF426,'[1]Multi-Field'!$F$24="Drained"),BI426,IF(AND('[1]Multi-Field'!$E$24=[1]Lists!BF426,'[1]Multi-Field'!$F$24="undrained"),BH426,""))</f>
        <v/>
      </c>
      <c r="CG426" s="409" t="str">
        <f>IF(AND('[1]Multi-Field'!$E$25=[1]Lists!BF426,'[1]Multi-Field'!$F$25="Drained"),BI426,IF(AND('[1]Multi-Field'!$E$25=[1]Lists!BF426,'[1]Multi-Field'!$F$25="undrained"),BH426,""))</f>
        <v/>
      </c>
      <c r="CH426" s="409" t="str">
        <f>IF(AND('[1]Multi-Field'!$E$26=[1]Lists!BF426,'[1]Multi-Field'!$F$26="Drained"),BI426,IF(AND('[1]Multi-Field'!$E$26=[1]Lists!BF426,'[1]Multi-Field'!$F$26="undrained"),BH426,""))</f>
        <v/>
      </c>
      <c r="CI426" s="409" t="str">
        <f>IF(AND('[1]Multi-Field'!$E$27=[1]Lists!BF426,'[1]Multi-Field'!$F$27="Drained"),BI426,IF(AND('[1]Multi-Field'!$E$27=[1]Lists!BF426,'[1]Multi-Field'!$F$27="undrained"),BH426,""))</f>
        <v/>
      </c>
      <c r="CJ426" s="409" t="str">
        <f>IF(AND('[1]Multi-Field'!$E$28=[1]Lists!BF426,'[1]Multi-Field'!$F$28="Drained"),BI426,IF(AND('[1]Multi-Field'!$E$28=[1]Lists!BF426,'[1]Multi-Field'!$F$28="undrained"),BH426,""))</f>
        <v/>
      </c>
      <c r="CK426" s="409" t="str">
        <f>IF(AND('[1]Multi-Field'!$E$29=[1]Lists!BF426,'[1]Multi-Field'!$F$29="Drained"),BI426,IF(AND('[1]Multi-Field'!$E$29=[1]Lists!BF426,'[1]Multi-Field'!$F$29="undrained"),BH426,""))</f>
        <v/>
      </c>
      <c r="CL426" s="409" t="str">
        <f>IF(AND('[1]Multi-Field'!$E$30=[1]Lists!BF426,'[1]Multi-Field'!$F$30="Drained"),BI426,IF(AND('[1]Multi-Field'!$E$30=[1]Lists!BF426,'[1]Multi-Field'!$F$30="undrained"),BH426,""))</f>
        <v/>
      </c>
      <c r="CM426" s="409" t="str">
        <f>IF(AND('[1]Multi-Field'!$E$31=[1]Lists!BF426,'[1]Multi-Field'!$F$31="Drained"),BI426,IF(AND('[1]Multi-Field'!$E$31=[1]Lists!BF426,'[1]Multi-Field'!$F$31="undrained"),BH426,""))</f>
        <v/>
      </c>
      <c r="CN426" s="409" t="str">
        <f>IF(AND('[1]Multi-Field'!$E$32=[1]Lists!BF426,'[1]Multi-Field'!$F$32="Drained"),BI426,IF(AND('[1]Multi-Field'!$E$32=[1]Lists!BF426,'[1]Multi-Field'!$F$32="undrained"),BH426,""))</f>
        <v/>
      </c>
      <c r="CO426" s="409" t="str">
        <f>IF(AND('[1]Multi-Field'!$E$33=[1]Lists!BF426,'[1]Multi-Field'!$F$33="Drained"),BI426,IF(AND('[1]Multi-Field'!$E$33=[1]Lists!BF426,'[1]Multi-Field'!$F$33="undrained"),BH426,""))</f>
        <v/>
      </c>
      <c r="CP426" s="409" t="str">
        <f>IF(AND('[1]Multi-Field'!$E$34=[1]Lists!BF426,'[1]Multi-Field'!$F$34="Drained"),BI426,IF(AND('[1]Multi-Field'!$E$34=[1]Lists!BF426,'[1]Multi-Field'!$F$34="undrained"),BH426,""))</f>
        <v/>
      </c>
      <c r="CQ426" s="409" t="str">
        <f>IF(AND('[1]Multi-Field'!$E$35=[1]Lists!BF426,'[1]Multi-Field'!$F$35="Drained"),BI426,IF(AND('[1]Multi-Field'!$E$35=[1]Lists!BF426,'[1]Multi-Field'!$F$35="undrained"),BH426,""))</f>
        <v/>
      </c>
      <c r="CR426" s="409" t="str">
        <f>IF(AND('[1]Multi-Field'!$E$36=[1]Lists!BF426,'[1]Multi-Field'!$F$36="Drained"),BI426,IF(AND('[1]Multi-Field'!$E$36=[1]Lists!BF426,'[1]Multi-Field'!$F$36="undrained"),BH426,""))</f>
        <v/>
      </c>
      <c r="CS426" s="409" t="str">
        <f>IF(AND('[1]Multi-Field'!$E$37=[1]Lists!BF426,'[1]Multi-Field'!$F$37="Drained"),BI426,IF(AND('[1]Multi-Field'!$E$37=[1]Lists!BF426,'[1]Multi-Field'!$F$37="undrained"),BH426,""))</f>
        <v/>
      </c>
      <c r="CT426" s="409" t="str">
        <f>IF(AND('[1]Multi-Field'!$E$38=[1]Lists!BF426,'[1]Multi-Field'!$F$38="Drained"),BI426,IF(AND('[1]Multi-Field'!$E$38=[1]Lists!BF426,'[1]Multi-Field'!$F$38="undrained"),BH426,""))</f>
        <v/>
      </c>
      <c r="CU426" s="409" t="str">
        <f>IF(AND('[1]Multi-Field'!$E$39=[1]Lists!BF426,'[1]Multi-Field'!$F$39="Drained"),BI426,IF(AND('[1]Multi-Field'!$E$39=[1]Lists!BF426,'[1]Multi-Field'!$F$39="undrained"),BH426,""))</f>
        <v/>
      </c>
      <c r="CV426" s="409" t="str">
        <f>IF(AND('[1]Multi-Field'!$E$40=[1]Lists!BF426,'[1]Multi-Field'!$F$40="Drained"),BI426,IF(AND('[1]Multi-Field'!$E$40=[1]Lists!BF426,'[1]Multi-Field'!$F$40="undrained"),BH426,""))</f>
        <v/>
      </c>
      <c r="CW426" s="409" t="str">
        <f>IF(AND('[1]Multi-Field'!$E$41=[1]Lists!BF426,'[1]Multi-Field'!$F$40="Drained"),BI426,IF(AND('[1]Multi-Field'!$E$40=[1]Lists!BF426,'[1]Multi-Field'!$F$40="undrained"),BH426,""))</f>
        <v/>
      </c>
      <c r="CX426" s="409" t="str">
        <f>IF(AND('[1]Multi-Field'!$E$42=[1]Lists!BF426,'[1]Multi-Field'!$F$42="Drained"),BI426,IF(AND('[1]Multi-Field'!$E$42=[1]Lists!BF426,'[1]Multi-Field'!$F$42="undrained"),BH426,""))</f>
        <v/>
      </c>
      <c r="CY426" s="409" t="str">
        <f>IF(AND('[1]Multi-Field'!$E$43=[1]Lists!BF426,'[1]Multi-Field'!$F$43="Drained"),BI426,IF(AND('[1]Multi-Field'!$E$43=[1]Lists!BF426,'[1]Multi-Field'!$F$43="undrained"),BH426,""))</f>
        <v/>
      </c>
      <c r="CZ426" s="409" t="str">
        <f>IF(AND('[1]Multi-Field'!$E$44=[1]Lists!BF426,'[1]Multi-Field'!$F$44="Drained"),BI426,IF(AND('[1]Multi-Field'!$E$44=[1]Lists!BF426,'[1]Multi-Field'!$F$44="undrained"),BH426,""))</f>
        <v/>
      </c>
      <c r="DA426" s="409" t="str">
        <f>IF(AND('[1]Multi-Field'!$E$45=[1]Lists!BF426,'[1]Multi-Field'!$F$45="Drained"),BI426,IF(AND('[1]Multi-Field'!$E$45=[1]Lists!BF426,'[1]Multi-Field'!$F$45="undrained"),BH426,""))</f>
        <v/>
      </c>
      <c r="DB426" s="409" t="str">
        <f>IF(AND('[1]Multi-Field'!$E$46=[1]Lists!BF426,'[1]Multi-Field'!$F$46="Drained"),BI426,IF(AND('[1]Multi-Field'!$E$46=[1]Lists!BF426,'[1]Multi-Field'!$F$46="undrained"),BH426,""))</f>
        <v/>
      </c>
      <c r="DC426" s="409" t="str">
        <f>IF(AND('[1]Multi-Field'!$E$47=[1]Lists!BF426,'[1]Multi-Field'!$F$47="Drained"),BI426,IF(AND('[1]Multi-Field'!$E$47=[1]Lists!BF426,'[1]Multi-Field'!$F$47="undrained"),BH426,""))</f>
        <v/>
      </c>
      <c r="DD426" s="409" t="str">
        <f>IF(AND('[1]Multi-Field'!$E$48=[1]Lists!BF426,'[1]Multi-Field'!$F$48="Drained"),BI426,IF(AND('[1]Multi-Field'!$E$48=[1]Lists!BF426,'[1]Multi-Field'!$F$48="undrained"),BH426,""))</f>
        <v/>
      </c>
      <c r="DE426" s="409" t="str">
        <f>IF(AND('[1]Multi-Field'!$E$49=[1]Lists!BF426,'[1]Multi-Field'!$F$49="Drained"),BI426,IF(AND('[1]Multi-Field'!$E$49=[1]Lists!BF426,'[1]Multi-Field'!$F$9="undrained"),BH426,""))</f>
        <v/>
      </c>
      <c r="DF426" s="409" t="str">
        <f>IF(AND('[1]Multi-Field'!$E$50=[1]Lists!BF426,'[1]Multi-Field'!$F$50="Drained"),BI426,IF(AND('[1]Multi-Field'!$E$50=[1]Lists!BF426,'[1]Multi-Field'!$F$50="undrained"),BH426,""))</f>
        <v/>
      </c>
      <c r="DG426" s="409" t="str">
        <f>IF(AND('[1]Multi-Field'!$E$51=[1]Lists!BF426,'[1]Multi-Field'!$F$51="Drained"),BI426,IF(AND('[1]Multi-Field'!$E$51=[1]Lists!BF426,'[1]Multi-Field'!$F$51="undrained"),BH426,""))</f>
        <v/>
      </c>
      <c r="DH426" s="409" t="str">
        <f>IF(AND('[1]Multi-Field'!$E$52=[1]Lists!BF426,'[1]Multi-Field'!$F$52="Drained"),BI426,IF(AND('[1]Multi-Field'!$E$52=[1]Lists!BF426,'[1]Multi-Field'!$F$52="undrained"),BH426,""))</f>
        <v/>
      </c>
      <c r="DI426" s="409" t="str">
        <f>IF(AND('[1]Multi-Field'!$E$53=[1]Lists!BF426,'[1]Multi-Field'!$F$53="Drained"),BI426,IF(AND('[1]Multi-Field'!$E$53=[1]Lists!BF426,'[1]Multi-Field'!$F$53="undrained"),BH426,""))</f>
        <v/>
      </c>
      <c r="DJ426" s="409" t="str">
        <f>IF(AND('[1]Multi-Field'!$E$54=[1]Lists!BF426,'[1]Multi-Field'!$F$54="Drained"),BI426,IF(AND('[1]Multi-Field'!$E$54=[1]Lists!BF426,'[1]Multi-Field'!$F$54="undrained"),BH426,""))</f>
        <v/>
      </c>
      <c r="DK426" s="409" t="str">
        <f>IF(AND('[1]Multi-Field'!$E$55=[1]Lists!BF426,'[1]Multi-Field'!$F$55="Drained"),BI426,IF(AND('[1]Multi-Field'!$E$55=[1]Lists!BF426,'[1]Multi-Field'!$F$55="undrained"),BH426,""))</f>
        <v/>
      </c>
      <c r="DL426" s="409" t="str">
        <f>IF(AND('[1]Multi-Field'!$E$56=[1]Lists!BF426,'[1]Multi-Field'!$F$56="Drained"),BI426,IF(AND('[1]Multi-Field'!$E$56=[1]Lists!BF426,'[1]Multi-Field'!$F$56="undrained"),BH426,""))</f>
        <v/>
      </c>
      <c r="DM426" s="409" t="str">
        <f>IF(AND('[1]Multi-Field'!$E$57=[1]Lists!BF426,'[1]Multi-Field'!$F$57="Drained"),BI426,IF(AND('[1]Multi-Field'!$E$57=[1]Lists!BF426,'[1]Multi-Field'!$F$57="undrained"),BH426,""))</f>
        <v/>
      </c>
      <c r="DN426" s="409" t="str">
        <f>IF(AND('[1]Multi-Field'!$E$58=[1]Lists!BF426,'[1]Multi-Field'!$F$58="Drained"),BI426,IF(AND('[1]Multi-Field'!$E$58=[1]Lists!BF426,'[1]Multi-Field'!$F$58="undrained"),BH426,""))</f>
        <v/>
      </c>
      <c r="DO426" s="409" t="str">
        <f>IF(AND('[1]Multi-Field'!$E$59=[1]Lists!BF426,'[1]Multi-Field'!$F$59="Drained"),BI426,IF(AND('[1]Multi-Field'!$E$59=[1]Lists!BF426,'[1]Multi-Field'!$F$59="undrained"),BH426,""))</f>
        <v/>
      </c>
      <c r="DP426" s="409" t="str">
        <f>IF(AND('[1]Multi-Field'!$E$60=[1]Lists!BF426,'[1]Multi-Field'!$F$60="Drained"),BI426,IF(AND('[1]Multi-Field'!$E$60=[1]Lists!BF426,'[1]Multi-Field'!$F$60="undrained"),BH426,""))</f>
        <v/>
      </c>
      <c r="DQ426" s="409" t="str">
        <f>IF(AND('[1]Multi-Field'!$E$61=[1]Lists!BF426,'[1]Multi-Field'!$F$61="Drained"),BI426,IF(AND('[1]Multi-Field'!$E$61=[1]Lists!BF426,'[1]Multi-Field'!$F$61="undrained"),BH426,""))</f>
        <v/>
      </c>
      <c r="DR426" s="409" t="str">
        <f>IF(AND('[1]Multi-Field'!$E$62=[1]Lists!BF426,'[1]Multi-Field'!$F$62="Drained"),BI426,IF(AND('[1]Multi-Field'!$E$62=[1]Lists!BF426,'[1]Multi-Field'!$F$62="undrained"),BH426,""))</f>
        <v/>
      </c>
      <c r="DS426" s="409" t="str">
        <f>IF(AND('[1]Multi-Field'!$E$63=[1]Lists!BF426,'[1]Multi-Field'!$F$63="Drained"),BI426,IF(AND('[1]Multi-Field'!$E$63=[1]Lists!BF426,'[1]Multi-Field'!$F$63="undrained"),BH426,""))</f>
        <v/>
      </c>
      <c r="DT426" s="409" t="str">
        <f>IF(AND('[1]Multi-Field'!$E$64=[1]Lists!BF426,'[1]Multi-Field'!$F$64="Drained"),BI426,IF(AND('[1]Multi-Field'!$E$64=[1]Lists!BF426,'[1]Multi-Field'!$F$64="undrained"),BH426,""))</f>
        <v/>
      </c>
      <c r="DU426" s="409" t="str">
        <f>IF(AND('[1]Multi-Field'!$E$65=[1]Lists!BF426,'[1]Multi-Field'!$F$65="Drained"),BI426,IF(AND('[1]Multi-Field'!$E$65=[1]Lists!BF426,'[1]Multi-Field'!$F$65="undrained"),BH426,""))</f>
        <v/>
      </c>
      <c r="DV426" s="409" t="str">
        <f>IF(AND('[1]Multi-Field'!$E$66=[1]Lists!BF426,'[1]Multi-Field'!$F$66="Drained"),BI426,IF(AND('[1]Multi-Field'!$E$66=[1]Lists!BF426,'[1]Multi-Field'!$F$66="undrained"),BH426,""))</f>
        <v/>
      </c>
      <c r="DW426" s="409" t="str">
        <f>IF(AND('[1]Multi-Field'!$E$67=[1]Lists!BF426,'[1]Multi-Field'!$F$67="Drained"),BI426,IF(AND('[1]Multi-Field'!$E$67=[1]Lists!BF426,'[1]Multi-Field'!$F$67="undrained"),BH426,""))</f>
        <v/>
      </c>
      <c r="DX426" s="409" t="str">
        <f>IF(AND('[1]Multi-Field'!$E$68=[1]Lists!BF426,'[1]Multi-Field'!$F$68="Drained"),BI426,IF(AND('[1]Multi-Field'!$E$68=[1]Lists!BF426,'[1]Multi-Field'!$F$68="undrained"),BH426,""))</f>
        <v/>
      </c>
      <c r="DY426" s="409" t="str">
        <f>IF(AND('[1]Multi-Field'!$E$69=[1]Lists!BF426,'[1]Multi-Field'!$F$69="Drained"),BI426,IF(AND('[1]Multi-Field'!$E$69=[1]Lists!BF426,'[1]Multi-Field'!$F$69="undrained"),BH426,""))</f>
        <v/>
      </c>
      <c r="DZ426" s="409" t="str">
        <f>IF(AND('[1]Multi-Field'!$E$70=[1]Lists!BF426,'[1]Multi-Field'!$F$70="Drained"),BI426,IF(AND('[1]Multi-Field'!$E$70=[1]Lists!BF426,'[1]Multi-Field'!$F$70="undrained"),BH426,""))</f>
        <v/>
      </c>
      <c r="EA426" s="409" t="str">
        <f>IF(AND('[1]Multi-Field'!$E$71=[1]Lists!BF426,'[1]Multi-Field'!$F$71="Drained"),BI426,IF(AND('[1]Multi-Field'!$E$71=[1]Lists!BF426,'[1]Multi-Field'!$F$71="undrained"),BH426,""))</f>
        <v/>
      </c>
      <c r="EB426" s="409" t="str">
        <f>IF(AND('[1]Multi-Field'!$E$72=[1]Lists!BF426,'[1]Multi-Field'!$F$72="Drained"),BI426,IF(AND('[1]Multi-Field'!$E$72=[1]Lists!BF426,'[1]Multi-Field'!$F$72="undrained"),BH426,""))</f>
        <v/>
      </c>
      <c r="EC426" s="409" t="str">
        <f>IF(AND('[1]Multi-Field'!$E$73=[1]Lists!BF426,'[1]Multi-Field'!$F$73="Drained"),BI426,IF(AND('[1]Multi-Field'!$E$73=[1]Lists!BF426,'[1]Multi-Field'!$F$73="undrained"),BH426,""))</f>
        <v/>
      </c>
      <c r="ED426" s="409" t="str">
        <f>IF(AND('[1]Multi-Field'!$E$74=[1]Lists!BF426,'[1]Multi-Field'!$F$74="Drained"),BI426,IF(AND('[1]Multi-Field'!$E$74=[1]Lists!BF426,'[1]Multi-Field'!$F$74="undrained"),BH426,""))</f>
        <v/>
      </c>
      <c r="EE426" s="409" t="str">
        <f>IF(AND('[1]Multi-Field'!$E$75=[1]Lists!BF426,'[1]Multi-Field'!$F$75="Drained"),BI426,IF(AND('[1]Multi-Field'!$E$75=[1]Lists!BF426,'[1]Multi-Field'!$F$75="undrained"),BH426,""))</f>
        <v/>
      </c>
      <c r="EF426" s="409" t="str">
        <f>IF(AND('[1]Multi-Field'!$E$76=[1]Lists!BF426,'[1]Multi-Field'!$F$76="Drained"),BI426,IF(AND('[1]Multi-Field'!$E$76=[1]Lists!BF426,'[1]Multi-Field'!$F$6="undrained"),BH426,""))</f>
        <v/>
      </c>
      <c r="EG426" s="409" t="str">
        <f>IF(AND('[1]Multi-Field'!$E$77=[1]Lists!BF426,'[1]Multi-Field'!$F$77="Drained"),BI426,IF(AND('[1]Multi-Field'!$E$77=[1]Lists!BF426,'[1]Multi-Field'!$F$77="undrained"),BH426,""))</f>
        <v/>
      </c>
      <c r="EH426" s="409" t="str">
        <f>IF(AND('[1]Multi-Field'!$E$78=[1]Lists!BF426,'[1]Multi-Field'!$F$78="Drained"),BI426,IF(AND('[1]Multi-Field'!$E$78=[1]Lists!BF426,'[1]Multi-Field'!$F$78="undrained"),BH426,""))</f>
        <v/>
      </c>
      <c r="EI426" s="409" t="str">
        <f>IF(AND('[1]Multi-Field'!$E$79=[1]Lists!BF426,'[1]Multi-Field'!$F$79="Drained"),BI426,IF(AND('[1]Multi-Field'!$E$79=[1]Lists!BF426,'[1]Multi-Field'!$F$79="undrained"),BH426,""))</f>
        <v/>
      </c>
      <c r="EJ426" s="409" t="str">
        <f>IF(AND('[1]Multi-Field'!$E$80=[1]Lists!BF426,'[1]Multi-Field'!$F$80="Drained"),BI426,IF(AND('[1]Multi-Field'!$E$80=[1]Lists!BF426,'[1]Multi-Field'!$F$80="undrained"),BH426,""))</f>
        <v/>
      </c>
      <c r="EK426" s="409" t="str">
        <f>IF(AND('[1]Multi-Field'!$E$81=[1]Lists!BF426,'[1]Multi-Field'!$F$81="Drained"),BI426,IF(AND('[1]Multi-Field'!$E$81=[1]Lists!BF426,'[1]Multi-Field'!$F$81="undrained"),BH426,""))</f>
        <v/>
      </c>
      <c r="EL426" s="409" t="str">
        <f>IF(AND('[1]Multi-Field'!$E$82=[1]Lists!BF426,'[1]Multi-Field'!$F$82="Drained"),BI426,IF(AND('[1]Multi-Field'!$E$82=[1]Lists!BF426,'[1]Multi-Field'!$F$82="undrained"),BH426,""))</f>
        <v/>
      </c>
      <c r="EM426" s="409" t="str">
        <f>IF(AND('[1]Multi-Field'!$E$83=[1]Lists!BF426,'[1]Multi-Field'!$F$83="Drained"),BI426,IF(AND('[1]Multi-Field'!$E$83=[1]Lists!BF426,'[1]Multi-Field'!$F$83="undrained"),BH426,""))</f>
        <v/>
      </c>
      <c r="EN426" s="409" t="str">
        <f>IF(AND('[1]Multi-Field'!$E$84=[1]Lists!BF426,'[1]Multi-Field'!$F$84="Drained"),BI426,IF(AND('[1]Multi-Field'!$E$84=[1]Lists!BF426,'[1]Multi-Field'!$F$84="undrained"),BH426,""))</f>
        <v/>
      </c>
      <c r="EO426" s="409" t="str">
        <f>IF(AND('[1]Multi-Field'!$E$85=[1]Lists!BF426,'[1]Multi-Field'!$F$85="Drained"),BI426,IF(AND('[1]Multi-Field'!$E$85=[1]Lists!BF426,'[1]Multi-Field'!$F$85="undrained"),BH426,""))</f>
        <v/>
      </c>
      <c r="EP426" s="409" t="str">
        <f>IF(AND('[1]Multi-Field'!$E$86=[1]Lists!BF426,'[1]Multi-Field'!$F$86="Drained"),BI426,IF(AND('[1]Multi-Field'!$E$86=[1]Lists!BF426,'[1]Multi-Field'!$F$86="undrained"),BH426,""))</f>
        <v/>
      </c>
      <c r="EQ426" s="409" t="str">
        <f>IF(AND('[1]Multi-Field'!$E$87=[1]Lists!BF426,'[1]Multi-Field'!$F$87="Drained"),BI426,IF(AND('[1]Multi-Field'!$E$87=[1]Lists!BF426,'[1]Multi-Field'!$F$87="undrained"),BH426,""))</f>
        <v/>
      </c>
      <c r="ER426" s="409" t="str">
        <f>IF(AND('[1]Multi-Field'!$E$88=[1]Lists!BF426,'[1]Multi-Field'!$F$88="Drained"),BI426,IF(AND('[1]Multi-Field'!$E$88=[1]Lists!BF426,'[1]Multi-Field'!$F$88="undrained"),BH426,""))</f>
        <v/>
      </c>
      <c r="ES426" s="409" t="str">
        <f>IF(AND('[1]Multi-Field'!$E$89=[1]Lists!BF426,'[1]Multi-Field'!$F$89="Drained"),BI426,IF(AND('[1]Multi-Field'!$E$89=[1]Lists!BF426,'[1]Multi-Field'!$F$89="undrained"),BH426,""))</f>
        <v/>
      </c>
      <c r="ET426" s="409" t="str">
        <f>IF(AND('[1]Multi-Field'!$E$90=[1]Lists!BF426,'[1]Multi-Field'!$F$90="Drained"),BI426,IF(AND('[1]Multi-Field'!$E$90=[1]Lists!BF426,'[1]Multi-Field'!$F$90="undrained"),BH426,""))</f>
        <v/>
      </c>
      <c r="EU426" s="409" t="str">
        <f>IF(AND('[1]Multi-Field'!$E$91=[1]Lists!BF426,'[1]Multi-Field'!$F$91="Drained"),BI426,IF(AND('[1]Multi-Field'!$E$91=[1]Lists!BF426,'[1]Multi-Field'!$F$91="undrained"),BH426,""))</f>
        <v/>
      </c>
      <c r="EV426" s="409" t="str">
        <f>IF(AND('[1]Multi-Field'!$E$92=[1]Lists!BF426,'[1]Multi-Field'!$F$92="Drained"),BI426,IF(AND('[1]Multi-Field'!$E$92=[1]Lists!BF426,'[1]Multi-Field'!$F$92="undrained"),BH426,""))</f>
        <v/>
      </c>
      <c r="EW426" s="409" t="str">
        <f>IF(AND('[1]Multi-Field'!$E$93=[1]Lists!BF426,'[1]Multi-Field'!$F$93="Drained"),BI426,IF(AND('[1]Multi-Field'!$E$93=[1]Lists!BF426,'[1]Multi-Field'!$F$93="undrained"),BH426,""))</f>
        <v/>
      </c>
      <c r="EX426" s="409" t="str">
        <f>IF(AND('[1]Multi-Field'!$E$94=[1]Lists!BF426,'[1]Multi-Field'!$F$94="Drained"),BI426,IF(AND('[1]Multi-Field'!$E$94=[1]Lists!BF426,'[1]Multi-Field'!$F$94="undrained"),BH426,""))</f>
        <v/>
      </c>
      <c r="EY426" s="409" t="str">
        <f>IF(AND('[1]Multi-Field'!$E$95=[1]Lists!BF426,'[1]Multi-Field'!$F$95="Drained"),BI426,IF(AND('[1]Multi-Field'!$E$95=[1]Lists!BF426,'[1]Multi-Field'!$F$95="undrained"),BH426,""))</f>
        <v/>
      </c>
      <c r="EZ426" s="409" t="str">
        <f>IF(AND('[1]Multi-Field'!$E$96=[1]Lists!BF426,'[1]Multi-Field'!$F$96="Drained"),BI426,IF(AND('[1]Multi-Field'!$E$96=[1]Lists!BF426,'[1]Multi-Field'!$F$96="undrained"),BH426,""))</f>
        <v/>
      </c>
      <c r="FA426" s="409" t="str">
        <f>IF(AND('[1]Multi-Field'!$E$97=[1]Lists!BF426,'[1]Multi-Field'!$F$97="Drained"),BI426,IF(AND('[1]Multi-Field'!$E$97=[1]Lists!BF426,'[1]Multi-Field'!$F$97="undrained"),BH426,""))</f>
        <v/>
      </c>
      <c r="FB426" s="409" t="str">
        <f>IF(AND('[1]Multi-Field'!$E$98=[1]Lists!BF426,'[1]Multi-Field'!$F$98="Drained"),BI426,IF(AND('[1]Multi-Field'!$E$98=[1]Lists!BF426,'[1]Multi-Field'!$F$98="undrained"),BH426,""))</f>
        <v/>
      </c>
      <c r="FC426" s="409" t="str">
        <f>IF(AND('[1]Multi-Field'!$E$99=[1]Lists!BF426,'[1]Multi-Field'!$F$99="Drained"),BI426,IF(AND('[1]Multi-Field'!$E$99=[1]Lists!BF426,'[1]Multi-Field'!$F$99="undrained"),BH426,""))</f>
        <v/>
      </c>
      <c r="FD426" s="409" t="str">
        <f>IF(AND('[1]Multi-Field'!$E$100=[1]Lists!BF426,'[1]Multi-Field'!$F$100="Drained"),BI426,IF(AND('[1]Multi-Field'!$E$100=[1]Lists!BF426,'[1]Multi-Field'!$F$100="undrained"),BH426,""))</f>
        <v/>
      </c>
      <c r="FE426" s="409" t="str">
        <f>IF(AND('[1]Multi-Field'!$E$101=[1]Lists!BF426,'[1]Multi-Field'!$F$101="Drained"),BI426,IF(AND('[1]Multi-Field'!$E$101=[1]Lists!BF426,'[1]Multi-Field'!$F$101="undrained"),BH426,""))</f>
        <v/>
      </c>
      <c r="FF426" s="409" t="str">
        <f>IF(AND('[1]Multi-Field'!$E$102=[1]Lists!BF426,'[1]Multi-Field'!$F$102="Drained"),BI426,IF(AND('[1]Multi-Field'!$E$102=[1]Lists!BF426,'[1]Multi-Field'!$F$102="undrained"),BH426,""))</f>
        <v/>
      </c>
      <c r="FG426" s="409" t="str">
        <f>IF(AND('[1]Multi-Field'!$E$103=[1]Lists!BF426,'[1]Multi-Field'!$F$103="Drained"),BI426,IF(AND('[1]Multi-Field'!$E$103=[1]Lists!BF426,'[1]Multi-Field'!$F$103="undrained"),BH426,""))</f>
        <v/>
      </c>
      <c r="FH426" s="409" t="str">
        <f>IF(AND('[1]Multi-Field'!$E$104=[1]Lists!BF426,'[1]Multi-Field'!$F$104="Drained"),BI426,IF(AND('[1]Multi-Field'!$E$104=[1]Lists!BF426,'[1]Multi-Field'!$F$104="undrained"),BH426,""))</f>
        <v/>
      </c>
      <c r="FI426" s="409" t="str">
        <f>IF(AND('[1]Multi-Field'!$E$105=[1]Lists!BF426,'[1]Multi-Field'!$F$105="Drained"),BI426,IF(AND('[1]Multi-Field'!$E$105=[1]Lists!BF426,'[1]Multi-Field'!$F$105="undrained"),BH426,""))</f>
        <v/>
      </c>
      <c r="FJ426" s="409" t="str">
        <f>IF(AND('[1]Multi-Field'!$E$106=[1]Lists!BF426,'[1]Multi-Field'!$F$106="Drained"),BI426,IF(AND('[1]Multi-Field'!$E$106=[1]Lists!BF426,'[1]Multi-Field'!$F$106="undrained"),BH426,""))</f>
        <v/>
      </c>
      <c r="FK426" s="409" t="str">
        <f>IF(AND('[1]Multi-Field'!$E$107=[1]Lists!BF426,'[1]Multi-Field'!$F$107="Drained"),BI426,IF(AND('[1]Multi-Field'!$E$107=[1]Lists!BF426,'[1]Multi-Field'!$F$107="undrained"),BH426,""))</f>
        <v/>
      </c>
      <c r="FL426" s="409" t="str">
        <f>IF(AND('[1]Multi-Field'!$E$108=[1]Lists!BF426,'[1]Multi-Field'!$F$108="Drained"),BI426,IF(AND('[1]Multi-Field'!$E$108=[1]Lists!BF426,'[1]Multi-Field'!$F$108="undrained"),BH426,""))</f>
        <v/>
      </c>
      <c r="FM426" s="409" t="str">
        <f>IF(AND('[1]Multi-Field'!$E$109=[1]Lists!BF426,'[1]Multi-Field'!$F$109="Drained"),BI426,IF(AND('[1]Multi-Field'!$E$109=[1]Lists!BF426,'[1]Multi-Field'!$F$109="undrained"),BH426,""))</f>
        <v/>
      </c>
      <c r="FN426" s="409" t="str">
        <f>IF(AND('[1]Multi-Field'!$E$110=[1]Lists!BF426,'[1]Multi-Field'!$F$110="Drained"),BI426,IF(AND('[1]Multi-Field'!$E$110=[1]Lists!BF426,'[1]Multi-Field'!$F$110="undrained"),BH426,""))</f>
        <v/>
      </c>
      <c r="FO426" s="409" t="str">
        <f>IF(AND('[1]Multi-Field'!$E$111=[1]Lists!BF426,'[1]Multi-Field'!$F$111="Drained"),BI426,IF(AND('[1]Multi-Field'!$E$111=[1]Lists!BF426,'[1]Multi-Field'!$F$111="undrained"),BH426,""))</f>
        <v/>
      </c>
      <c r="FP426" s="409" t="str">
        <f>IF(AND('[1]Multi-Field'!$E$112=[1]Lists!BF426,'[1]Multi-Field'!$F$112="Drained"),BI426,IF(AND('[1]Multi-Field'!$E$112=[1]Lists!BF426,'[1]Multi-Field'!$F$112="undrained"),BH426,""))</f>
        <v/>
      </c>
      <c r="FQ426" s="409" t="str">
        <f>IF(AND('[1]Multi-Field'!$E$113=[1]Lists!BF426,'[1]Multi-Field'!$F$113="Drained"),BI426,IF(AND('[1]Multi-Field'!$E$113=[1]Lists!BF426,'[1]Multi-Field'!$F$113="undrained"),BH426,""))</f>
        <v/>
      </c>
      <c r="FR426" s="409" t="str">
        <f>IF(AND('[1]Multi-Field'!$E$114=[1]Lists!BF426,'[1]Multi-Field'!$F$114="Drained"),BI426,IF(AND('[1]Multi-Field'!$E$114=[1]Lists!BF426,'[1]Multi-Field'!$F$114="undrained"),BH426,""))</f>
        <v/>
      </c>
      <c r="FS426" s="409" t="str">
        <f>IF(AND('[1]Multi-Field'!$E$115=[1]Lists!BF426,'[1]Multi-Field'!$F$115="Drained"),BI426,IF(AND('[1]Multi-Field'!$E$115=[1]Lists!BF426,'[1]Multi-Field'!$F$115="undrained"),BH426,""))</f>
        <v/>
      </c>
      <c r="FT426" s="409" t="str">
        <f>IF(AND('[1]Multi-Field'!$E$116=[1]Lists!BF426,'[1]Multi-Field'!$F$116="Drained"),BI426,IF(AND('[1]Multi-Field'!$E$116=[1]Lists!BF426,'[1]Multi-Field'!$F$116="undrained"),BH426,""))</f>
        <v/>
      </c>
      <c r="FU426" s="409" t="str">
        <f>IF(AND('[1]Multi-Field'!$E$117=[1]Lists!BF426,'[1]Multi-Field'!$F$117="Drained"),BI426,IF(AND('[1]Multi-Field'!$E$117=[1]Lists!BF426,'[1]Multi-Field'!$F$117="undrained"),BH426,""))</f>
        <v/>
      </c>
      <c r="FV426" s="409" t="str">
        <f>IF(AND('[1]Multi-Field'!$E$118=[1]Lists!BF426,'[1]Multi-Field'!$F$118="Drained"),BI426,IF(AND('[1]Multi-Field'!$E$118=[1]Lists!BF426,'[1]Multi-Field'!$F$118="undrained"),BH426,""))</f>
        <v/>
      </c>
      <c r="FW426" s="409" t="str">
        <f>IF(AND('[1]Multi-Field'!$E$119=[1]Lists!BF426,'[1]Multi-Field'!$F$119="Drained"),BI426,IF(AND('[1]Multi-Field'!$E$119=[1]Lists!BF426,'[1]Multi-Field'!$F$119="undrained"),BH426,""))</f>
        <v/>
      </c>
      <c r="FX426" s="409" t="str">
        <f>IF(AND('[1]Multi-Field'!$E$120=[1]Lists!BF426,'[1]Multi-Field'!$F$120="Drained"),BI426,IF(AND('[1]Multi-Field'!$E$120=[1]Lists!BF426,'[1]Multi-Field'!$F$120="undrained"),BH426,""))</f>
        <v/>
      </c>
      <c r="GC426" s="4">
        <v>1</v>
      </c>
    </row>
    <row r="427" spans="1:185" ht="13.5" customHeight="1">
      <c r="A427" s="7" t="s">
        <v>513</v>
      </c>
      <c r="B427" s="7"/>
      <c r="C427" s="7"/>
      <c r="D427" s="8">
        <v>75</v>
      </c>
      <c r="E427" s="8">
        <f t="shared" si="60"/>
        <v>75</v>
      </c>
      <c r="F427" s="8">
        <f t="shared" si="61"/>
        <v>75</v>
      </c>
      <c r="G427" s="8">
        <v>75</v>
      </c>
      <c r="H427" s="8">
        <v>75</v>
      </c>
      <c r="I427" s="8">
        <f t="shared" si="64"/>
        <v>75</v>
      </c>
      <c r="J427" s="8">
        <f t="shared" si="65"/>
        <v>75</v>
      </c>
      <c r="K427" s="8">
        <v>75</v>
      </c>
      <c r="L427" s="8">
        <v>140</v>
      </c>
      <c r="M427" s="8">
        <f t="shared" si="62"/>
        <v>140</v>
      </c>
      <c r="N427" s="8">
        <f t="shared" si="63"/>
        <v>140</v>
      </c>
      <c r="O427" s="8">
        <v>140</v>
      </c>
      <c r="P427" s="391">
        <v>402</v>
      </c>
      <c r="Q427" s="394"/>
      <c r="R427" s="395" t="b">
        <f>IF(OR('Multi-Field'!AA404=Lists!$AC$42,'Multi-Field'!AA404=Lists!$AC$43),IF('Multi-Field'!Z404="x",(IF('Multi-Field'!AC404=Lists!$Q$11,Lists!$R$11,IF('Multi-Field'!AC404=Lists!$Q$12,Lists!$R$12,IF('Multi-Field'!AC404=Lists!$Q$13,Lists!$R$13,IF('Multi-Field'!AC404=Lists!$Q$14,Lists!$R$14))))),IF('Multi-Field'!X404="x",(IF('Multi-Field'!AC404=Lists!$Q$11,Lists!$S$11,IF('Multi-Field'!AC404=Lists!$Q$12,Lists!$S$12,IF('Multi-Field'!AC404=Lists!$Q$13,Lists!$S$13,IF('Multi-Field'!AC404=Lists!$Q$14,Lists!$S$14))))),IF('Multi-Field'!V404="x",(IF('Multi-Field'!AC404=Lists!$Q$11,Lists!$T$11,IF('Multi-Field'!AC404=Lists!$Q$12,Lists!$T$12,IF('Multi-Field'!AC404=Lists!$Q$13,Lists!$T$13,IF('Multi-Field'!AC404=Lists!$Q$14,Lists!$T$14))))),0))))</f>
        <v>0</v>
      </c>
      <c r="S427" s="395" t="str">
        <f t="shared" si="66"/>
        <v/>
      </c>
      <c r="T427" s="395"/>
      <c r="U427" s="396"/>
      <c r="BF427" s="411" t="s">
        <v>1591</v>
      </c>
      <c r="BG427" s="412">
        <v>4</v>
      </c>
      <c r="BH427" s="412">
        <v>5.5</v>
      </c>
      <c r="BI427" s="412">
        <v>5.5</v>
      </c>
      <c r="BJ427" s="409" t="e">
        <f>IF(AND('[1]Single Field'!#REF!=[1]Lists!BF427,'[1]Single Field'!#REF!="Drained"),"x",IF(AND('[1]Single Field'!#REF!=[1]Lists!BF427,'[1]Single Field'!#REF!="Undrained"),O,""))</f>
        <v>#REF!</v>
      </c>
      <c r="BK427" s="409" t="str">
        <f>IF(AND('[1]Multi-Field'!$E$3=[1]Lists!BF427,'[1]Multi-Field'!$F$3="Drained"),BI427,IF(AND('[1]Multi-Field'!$E$3=BF427,'[1]Multi-Field'!$F$3="undrained"),BH427,""))</f>
        <v/>
      </c>
      <c r="BL427" s="409" t="str">
        <f>IF(AND('[1]Multi-Field'!$E$4=BF427,'[1]Multi-Field'!$F$4="Drained"),BI427,IF(AND('[1]Multi-Field'!$E$4=BF427,'[1]Multi-Field'!$F$4="undrained"),BH427,""))</f>
        <v/>
      </c>
      <c r="BM427" s="409" t="str">
        <f>IF(AND('[1]Multi-Field'!$E$5=BF427,'[1]Multi-Field'!$F$5="Drained"),BI427,IF(AND('[1]Multi-Field'!$E$5=BF427,'[1]Multi-Field'!$F$5="undrained"),BH427,""))</f>
        <v/>
      </c>
      <c r="BN427" s="409" t="str">
        <f>IF(AND('[1]Multi-Field'!$E$6=BF427,'[1]Multi-Field'!$F$6="Drained"),BI427,IF(AND('[1]Multi-Field'!$E$6=BF427,'[1]Multi-Field'!$F$6="undrained"),BH427,""))</f>
        <v/>
      </c>
      <c r="BO427" s="409" t="str">
        <f>IF(AND('[1]Multi-Field'!$E$7=BF427,'[1]Multi-Field'!$F$7="Drained"),BI427,IF(AND('[1]Multi-Field'!$E$7=BF427,'[1]Multi-Field'!$F$7="undrained"),BH427,""))</f>
        <v/>
      </c>
      <c r="BP427" s="409" t="str">
        <f>IF(AND('[1]Multi-Field'!$E$8=BF427,'[1]Multi-Field'!$F$8="Drained"),BI427,IF(AND('[1]Multi-Field'!$E$8=BF427,'[1]Multi-Field'!$F$8="undrained"),BH427,""))</f>
        <v/>
      </c>
      <c r="BQ427" s="409" t="str">
        <f>IF(AND('[1]Multi-Field'!$E$9=BF427,'[1]Multi-Field'!$F$9="Drained"),BI427,IF(AND('[1]Multi-Field'!$E$9=BF427,'[1]Multi-Field'!$F$9="undrained"),BH427,""))</f>
        <v/>
      </c>
      <c r="BR427" s="409" t="str">
        <f>IF(AND('[1]Multi-Field'!$E$10=BF427,'[1]Multi-Field'!$F$10="Drained"),BI427,IF(AND('[1]Multi-Field'!$E$10=BF427,'[1]Multi-Field'!$F$10="undrained"),BH427,""))</f>
        <v/>
      </c>
      <c r="BS427" s="409" t="str">
        <f>IF(AND('[1]Multi-Field'!$E$11=BF427,'[1]Multi-Field'!$F$11="Drained"),BI427,IF(AND('[1]Multi-Field'!$E$11=BF427,'[1]Multi-Field'!$F$11="undrained"),BH427,""))</f>
        <v/>
      </c>
      <c r="BT427" s="409" t="str">
        <f>IF(AND('[1]Multi-Field'!$E$12=BF427,'[1]Multi-Field'!$F$12="Drained"),BI427,IF(AND('[1]Multi-Field'!$E$12=BF427,'[1]Multi-Field'!$F$12="undrained"),BH427,""))</f>
        <v/>
      </c>
      <c r="BU427" s="409" t="str">
        <f>IF(AND('[1]Multi-Field'!$E$13=BF427,'[1]Multi-Field'!$F$13="Drained"),BI427,IF(AND('[1]Multi-Field'!$E$3=BF427,'[1]Multi-Field'!$F$13="undrained"),BH427,""))</f>
        <v/>
      </c>
      <c r="BV427" s="409" t="str">
        <f>IF(AND('[1]Multi-Field'!$E$14=BF427,'[1]Multi-Field'!$F$14="Drained"),BI427,IF(AND('[1]Multi-Field'!$E$14=BF427,'[1]Multi-Field'!$F$14="undrained"),BH427,""))</f>
        <v/>
      </c>
      <c r="BW427" s="409" t="str">
        <f>IF(AND('[1]Multi-Field'!$E$15=BF427,'[1]Multi-Field'!$F$15="Drained"),BI427,IF(AND('[1]Multi-Field'!$E$15=BF427,'[1]Multi-Field'!$F$15="undrained"),BH427,""))</f>
        <v/>
      </c>
      <c r="BX427" s="409" t="str">
        <f>IF(AND('[1]Multi-Field'!$E$16=[1]Lists!BF427,'[1]Multi-Field'!$F$16="Drained"),BI427,IF(AND('[1]Multi-Field'!$E$16=[1]Lists!BF427,'[1]Multi-Field'!$F$16="undrained"),BH427,""))</f>
        <v/>
      </c>
      <c r="BY427" s="409" t="str">
        <f>IF(AND('[1]Multi-Field'!$E$17=[1]Lists!BF427,'[1]Multi-Field'!$F$17="Drained"),BI427,IF(AND('[1]Multi-Field'!$E$17=[1]Lists!BF427,'[1]Multi-Field'!$F$17="undrained"),BH427,""))</f>
        <v/>
      </c>
      <c r="BZ427" s="409" t="str">
        <f>IF(AND('[1]Multi-Field'!$E$18=[1]Lists!BF427,'[1]Multi-Field'!$F$18="Drained"),BI427,IF(AND('[1]Multi-Field'!$E$18=[1]Lists!BF427,'[1]Multi-Field'!$F$18="undrained"),BH427,""))</f>
        <v/>
      </c>
      <c r="CA427" s="409" t="str">
        <f>IF(AND('[1]Multi-Field'!$E$19=[1]Lists!BF427,'[1]Multi-Field'!$F$19="Drained"),BI427,IF(AND('[1]Multi-Field'!$E$19=[1]Lists!BF427,'[1]Multi-Field'!$F$19="undrained"),BH427,""))</f>
        <v/>
      </c>
      <c r="CB427" s="409" t="str">
        <f>IF(AND('[1]Multi-Field'!$E$20=[1]Lists!BF427,'[1]Multi-Field'!$F$20="Drained"),BI427,IF(AND('[1]Multi-Field'!$E$20=[1]Lists!BF427,'[1]Multi-Field'!$F$20="undrained"),BH427,""))</f>
        <v/>
      </c>
      <c r="CC427" s="409" t="str">
        <f>IF(AND('[1]Multi-Field'!$E$21=[1]Lists!BF427,'[1]Multi-Field'!$F$21="Drained"),BI427,IF(AND('[1]Multi-Field'!$E$21=[1]Lists!BF427,'[1]Multi-Field'!$F$21="undrained"),BH427,""))</f>
        <v/>
      </c>
      <c r="CD427" s="409" t="str">
        <f>IF(AND('[1]Multi-Field'!$E$22=[1]Lists!BF427,'[1]Multi-Field'!$F$22="Drained"),BI427,IF(AND('[1]Multi-Field'!$E$22=[1]Lists!BF427,'[1]Multi-Field'!$F$22="undrained"),BH427,""))</f>
        <v/>
      </c>
      <c r="CE427" s="409" t="str">
        <f>IF(AND('[1]Multi-Field'!$E$23=[1]Lists!BF427,'[1]Multi-Field'!$F$23="Drained"),BI427,IF(AND('[1]Multi-Field'!$E$23=[1]Lists!BF427,'[1]Multi-Field'!$F$23="undrained"),BH427,""))</f>
        <v/>
      </c>
      <c r="CF427" s="409" t="str">
        <f>IF(AND('[1]Multi-Field'!$E$24=[1]Lists!BF427,'[1]Multi-Field'!$F$24="Drained"),BI427,IF(AND('[1]Multi-Field'!$E$24=[1]Lists!BF427,'[1]Multi-Field'!$F$24="undrained"),BH427,""))</f>
        <v/>
      </c>
      <c r="CG427" s="409" t="str">
        <f>IF(AND('[1]Multi-Field'!$E$25=[1]Lists!BF427,'[1]Multi-Field'!$F$25="Drained"),BI427,IF(AND('[1]Multi-Field'!$E$25=[1]Lists!BF427,'[1]Multi-Field'!$F$25="undrained"),BH427,""))</f>
        <v/>
      </c>
      <c r="CH427" s="409" t="str">
        <f>IF(AND('[1]Multi-Field'!$E$26=[1]Lists!BF427,'[1]Multi-Field'!$F$26="Drained"),BI427,IF(AND('[1]Multi-Field'!$E$26=[1]Lists!BF427,'[1]Multi-Field'!$F$26="undrained"),BH427,""))</f>
        <v/>
      </c>
      <c r="CI427" s="409" t="str">
        <f>IF(AND('[1]Multi-Field'!$E$27=[1]Lists!BF427,'[1]Multi-Field'!$F$27="Drained"),BI427,IF(AND('[1]Multi-Field'!$E$27=[1]Lists!BF427,'[1]Multi-Field'!$F$27="undrained"),BH427,""))</f>
        <v/>
      </c>
      <c r="CJ427" s="409" t="str">
        <f>IF(AND('[1]Multi-Field'!$E$28=[1]Lists!BF427,'[1]Multi-Field'!$F$28="Drained"),BI427,IF(AND('[1]Multi-Field'!$E$28=[1]Lists!BF427,'[1]Multi-Field'!$F$28="undrained"),BH427,""))</f>
        <v/>
      </c>
      <c r="CK427" s="409" t="str">
        <f>IF(AND('[1]Multi-Field'!$E$29=[1]Lists!BF427,'[1]Multi-Field'!$F$29="Drained"),BI427,IF(AND('[1]Multi-Field'!$E$29=[1]Lists!BF427,'[1]Multi-Field'!$F$29="undrained"),BH427,""))</f>
        <v/>
      </c>
      <c r="CL427" s="409" t="str">
        <f>IF(AND('[1]Multi-Field'!$E$30=[1]Lists!BF427,'[1]Multi-Field'!$F$30="Drained"),BI427,IF(AND('[1]Multi-Field'!$E$30=[1]Lists!BF427,'[1]Multi-Field'!$F$30="undrained"),BH427,""))</f>
        <v/>
      </c>
      <c r="CM427" s="409" t="str">
        <f>IF(AND('[1]Multi-Field'!$E$31=[1]Lists!BF427,'[1]Multi-Field'!$F$31="Drained"),BI427,IF(AND('[1]Multi-Field'!$E$31=[1]Lists!BF427,'[1]Multi-Field'!$F$31="undrained"),BH427,""))</f>
        <v/>
      </c>
      <c r="CN427" s="409" t="str">
        <f>IF(AND('[1]Multi-Field'!$E$32=[1]Lists!BF427,'[1]Multi-Field'!$F$32="Drained"),BI427,IF(AND('[1]Multi-Field'!$E$32=[1]Lists!BF427,'[1]Multi-Field'!$F$32="undrained"),BH427,""))</f>
        <v/>
      </c>
      <c r="CO427" s="409" t="str">
        <f>IF(AND('[1]Multi-Field'!$E$33=[1]Lists!BF427,'[1]Multi-Field'!$F$33="Drained"),BI427,IF(AND('[1]Multi-Field'!$E$33=[1]Lists!BF427,'[1]Multi-Field'!$F$33="undrained"),BH427,""))</f>
        <v/>
      </c>
      <c r="CP427" s="409" t="str">
        <f>IF(AND('[1]Multi-Field'!$E$34=[1]Lists!BF427,'[1]Multi-Field'!$F$34="Drained"),BI427,IF(AND('[1]Multi-Field'!$E$34=[1]Lists!BF427,'[1]Multi-Field'!$F$34="undrained"),BH427,""))</f>
        <v/>
      </c>
      <c r="CQ427" s="409" t="str">
        <f>IF(AND('[1]Multi-Field'!$E$35=[1]Lists!BF427,'[1]Multi-Field'!$F$35="Drained"),BI427,IF(AND('[1]Multi-Field'!$E$35=[1]Lists!BF427,'[1]Multi-Field'!$F$35="undrained"),BH427,""))</f>
        <v/>
      </c>
      <c r="CR427" s="409" t="str">
        <f>IF(AND('[1]Multi-Field'!$E$36=[1]Lists!BF427,'[1]Multi-Field'!$F$36="Drained"),BI427,IF(AND('[1]Multi-Field'!$E$36=[1]Lists!BF427,'[1]Multi-Field'!$F$36="undrained"),BH427,""))</f>
        <v/>
      </c>
      <c r="CS427" s="409" t="str">
        <f>IF(AND('[1]Multi-Field'!$E$37=[1]Lists!BF427,'[1]Multi-Field'!$F$37="Drained"),BI427,IF(AND('[1]Multi-Field'!$E$37=[1]Lists!BF427,'[1]Multi-Field'!$F$37="undrained"),BH427,""))</f>
        <v/>
      </c>
      <c r="CT427" s="409" t="str">
        <f>IF(AND('[1]Multi-Field'!$E$38=[1]Lists!BF427,'[1]Multi-Field'!$F$38="Drained"),BI427,IF(AND('[1]Multi-Field'!$E$38=[1]Lists!BF427,'[1]Multi-Field'!$F$38="undrained"),BH427,""))</f>
        <v/>
      </c>
      <c r="CU427" s="409" t="str">
        <f>IF(AND('[1]Multi-Field'!$E$39=[1]Lists!BF427,'[1]Multi-Field'!$F$39="Drained"),BI427,IF(AND('[1]Multi-Field'!$E$39=[1]Lists!BF427,'[1]Multi-Field'!$F$39="undrained"),BH427,""))</f>
        <v/>
      </c>
      <c r="CV427" s="409" t="str">
        <f>IF(AND('[1]Multi-Field'!$E$40=[1]Lists!BF427,'[1]Multi-Field'!$F$40="Drained"),BI427,IF(AND('[1]Multi-Field'!$E$40=[1]Lists!BF427,'[1]Multi-Field'!$F$40="undrained"),BH427,""))</f>
        <v/>
      </c>
      <c r="CW427" s="409" t="str">
        <f>IF(AND('[1]Multi-Field'!$E$41=[1]Lists!BF427,'[1]Multi-Field'!$F$40="Drained"),BI427,IF(AND('[1]Multi-Field'!$E$40=[1]Lists!BF427,'[1]Multi-Field'!$F$40="undrained"),BH427,""))</f>
        <v/>
      </c>
      <c r="CX427" s="409" t="str">
        <f>IF(AND('[1]Multi-Field'!$E$42=[1]Lists!BF427,'[1]Multi-Field'!$F$42="Drained"),BI427,IF(AND('[1]Multi-Field'!$E$42=[1]Lists!BF427,'[1]Multi-Field'!$F$42="undrained"),BH427,""))</f>
        <v/>
      </c>
      <c r="CY427" s="409" t="str">
        <f>IF(AND('[1]Multi-Field'!$E$43=[1]Lists!BF427,'[1]Multi-Field'!$F$43="Drained"),BI427,IF(AND('[1]Multi-Field'!$E$43=[1]Lists!BF427,'[1]Multi-Field'!$F$43="undrained"),BH427,""))</f>
        <v/>
      </c>
      <c r="CZ427" s="409" t="str">
        <f>IF(AND('[1]Multi-Field'!$E$44=[1]Lists!BF427,'[1]Multi-Field'!$F$44="Drained"),BI427,IF(AND('[1]Multi-Field'!$E$44=[1]Lists!BF427,'[1]Multi-Field'!$F$44="undrained"),BH427,""))</f>
        <v/>
      </c>
      <c r="DA427" s="409" t="str">
        <f>IF(AND('[1]Multi-Field'!$E$45=[1]Lists!BF427,'[1]Multi-Field'!$F$45="Drained"),BI427,IF(AND('[1]Multi-Field'!$E$45=[1]Lists!BF427,'[1]Multi-Field'!$F$45="undrained"),BH427,""))</f>
        <v/>
      </c>
      <c r="DB427" s="409" t="str">
        <f>IF(AND('[1]Multi-Field'!$E$46=[1]Lists!BF427,'[1]Multi-Field'!$F$46="Drained"),BI427,IF(AND('[1]Multi-Field'!$E$46=[1]Lists!BF427,'[1]Multi-Field'!$F$46="undrained"),BH427,""))</f>
        <v/>
      </c>
      <c r="DC427" s="409" t="str">
        <f>IF(AND('[1]Multi-Field'!$E$47=[1]Lists!BF427,'[1]Multi-Field'!$F$47="Drained"),BI427,IF(AND('[1]Multi-Field'!$E$47=[1]Lists!BF427,'[1]Multi-Field'!$F$47="undrained"),BH427,""))</f>
        <v/>
      </c>
      <c r="DD427" s="409" t="str">
        <f>IF(AND('[1]Multi-Field'!$E$48=[1]Lists!BF427,'[1]Multi-Field'!$F$48="Drained"),BI427,IF(AND('[1]Multi-Field'!$E$48=[1]Lists!BF427,'[1]Multi-Field'!$F$48="undrained"),BH427,""))</f>
        <v/>
      </c>
      <c r="DE427" s="409" t="str">
        <f>IF(AND('[1]Multi-Field'!$E$49=[1]Lists!BF427,'[1]Multi-Field'!$F$49="Drained"),BI427,IF(AND('[1]Multi-Field'!$E$49=[1]Lists!BF427,'[1]Multi-Field'!$F$9="undrained"),BH427,""))</f>
        <v/>
      </c>
      <c r="DF427" s="409" t="str">
        <f>IF(AND('[1]Multi-Field'!$E$50=[1]Lists!BF427,'[1]Multi-Field'!$F$50="Drained"),BI427,IF(AND('[1]Multi-Field'!$E$50=[1]Lists!BF427,'[1]Multi-Field'!$F$50="undrained"),BH427,""))</f>
        <v/>
      </c>
      <c r="DG427" s="409" t="str">
        <f>IF(AND('[1]Multi-Field'!$E$51=[1]Lists!BF427,'[1]Multi-Field'!$F$51="Drained"),BI427,IF(AND('[1]Multi-Field'!$E$51=[1]Lists!BF427,'[1]Multi-Field'!$F$51="undrained"),BH427,""))</f>
        <v/>
      </c>
      <c r="DH427" s="409" t="str">
        <f>IF(AND('[1]Multi-Field'!$E$52=[1]Lists!BF427,'[1]Multi-Field'!$F$52="Drained"),BI427,IF(AND('[1]Multi-Field'!$E$52=[1]Lists!BF427,'[1]Multi-Field'!$F$52="undrained"),BH427,""))</f>
        <v/>
      </c>
      <c r="DI427" s="409" t="str">
        <f>IF(AND('[1]Multi-Field'!$E$53=[1]Lists!BF427,'[1]Multi-Field'!$F$53="Drained"),BI427,IF(AND('[1]Multi-Field'!$E$53=[1]Lists!BF427,'[1]Multi-Field'!$F$53="undrained"),BH427,""))</f>
        <v/>
      </c>
      <c r="DJ427" s="409" t="str">
        <f>IF(AND('[1]Multi-Field'!$E$54=[1]Lists!BF427,'[1]Multi-Field'!$F$54="Drained"),BI427,IF(AND('[1]Multi-Field'!$E$54=[1]Lists!BF427,'[1]Multi-Field'!$F$54="undrained"),BH427,""))</f>
        <v/>
      </c>
      <c r="DK427" s="409" t="str">
        <f>IF(AND('[1]Multi-Field'!$E$55=[1]Lists!BF427,'[1]Multi-Field'!$F$55="Drained"),BI427,IF(AND('[1]Multi-Field'!$E$55=[1]Lists!BF427,'[1]Multi-Field'!$F$55="undrained"),BH427,""))</f>
        <v/>
      </c>
      <c r="DL427" s="409" t="str">
        <f>IF(AND('[1]Multi-Field'!$E$56=[1]Lists!BF427,'[1]Multi-Field'!$F$56="Drained"),BI427,IF(AND('[1]Multi-Field'!$E$56=[1]Lists!BF427,'[1]Multi-Field'!$F$56="undrained"),BH427,""))</f>
        <v/>
      </c>
      <c r="DM427" s="409" t="str">
        <f>IF(AND('[1]Multi-Field'!$E$57=[1]Lists!BF427,'[1]Multi-Field'!$F$57="Drained"),BI427,IF(AND('[1]Multi-Field'!$E$57=[1]Lists!BF427,'[1]Multi-Field'!$F$57="undrained"),BH427,""))</f>
        <v/>
      </c>
      <c r="DN427" s="409" t="str">
        <f>IF(AND('[1]Multi-Field'!$E$58=[1]Lists!BF427,'[1]Multi-Field'!$F$58="Drained"),BI427,IF(AND('[1]Multi-Field'!$E$58=[1]Lists!BF427,'[1]Multi-Field'!$F$58="undrained"),BH427,""))</f>
        <v/>
      </c>
      <c r="DO427" s="409" t="str">
        <f>IF(AND('[1]Multi-Field'!$E$59=[1]Lists!BF427,'[1]Multi-Field'!$F$59="Drained"),BI427,IF(AND('[1]Multi-Field'!$E$59=[1]Lists!BF427,'[1]Multi-Field'!$F$59="undrained"),BH427,""))</f>
        <v/>
      </c>
      <c r="DP427" s="409" t="str">
        <f>IF(AND('[1]Multi-Field'!$E$60=[1]Lists!BF427,'[1]Multi-Field'!$F$60="Drained"),BI427,IF(AND('[1]Multi-Field'!$E$60=[1]Lists!BF427,'[1]Multi-Field'!$F$60="undrained"),BH427,""))</f>
        <v/>
      </c>
      <c r="DQ427" s="409" t="str">
        <f>IF(AND('[1]Multi-Field'!$E$61=[1]Lists!BF427,'[1]Multi-Field'!$F$61="Drained"),BI427,IF(AND('[1]Multi-Field'!$E$61=[1]Lists!BF427,'[1]Multi-Field'!$F$61="undrained"),BH427,""))</f>
        <v/>
      </c>
      <c r="DR427" s="409" t="str">
        <f>IF(AND('[1]Multi-Field'!$E$62=[1]Lists!BF427,'[1]Multi-Field'!$F$62="Drained"),BI427,IF(AND('[1]Multi-Field'!$E$62=[1]Lists!BF427,'[1]Multi-Field'!$F$62="undrained"),BH427,""))</f>
        <v/>
      </c>
      <c r="DS427" s="409" t="str">
        <f>IF(AND('[1]Multi-Field'!$E$63=[1]Lists!BF427,'[1]Multi-Field'!$F$63="Drained"),BI427,IF(AND('[1]Multi-Field'!$E$63=[1]Lists!BF427,'[1]Multi-Field'!$F$63="undrained"),BH427,""))</f>
        <v/>
      </c>
      <c r="DT427" s="409" t="str">
        <f>IF(AND('[1]Multi-Field'!$E$64=[1]Lists!BF427,'[1]Multi-Field'!$F$64="Drained"),BI427,IF(AND('[1]Multi-Field'!$E$64=[1]Lists!BF427,'[1]Multi-Field'!$F$64="undrained"),BH427,""))</f>
        <v/>
      </c>
      <c r="DU427" s="409" t="str">
        <f>IF(AND('[1]Multi-Field'!$E$65=[1]Lists!BF427,'[1]Multi-Field'!$F$65="Drained"),BI427,IF(AND('[1]Multi-Field'!$E$65=[1]Lists!BF427,'[1]Multi-Field'!$F$65="undrained"),BH427,""))</f>
        <v/>
      </c>
      <c r="DV427" s="409" t="str">
        <f>IF(AND('[1]Multi-Field'!$E$66=[1]Lists!BF427,'[1]Multi-Field'!$F$66="Drained"),BI427,IF(AND('[1]Multi-Field'!$E$66=[1]Lists!BF427,'[1]Multi-Field'!$F$66="undrained"),BH427,""))</f>
        <v/>
      </c>
      <c r="DW427" s="409" t="str">
        <f>IF(AND('[1]Multi-Field'!$E$67=[1]Lists!BF427,'[1]Multi-Field'!$F$67="Drained"),BI427,IF(AND('[1]Multi-Field'!$E$67=[1]Lists!BF427,'[1]Multi-Field'!$F$67="undrained"),BH427,""))</f>
        <v/>
      </c>
      <c r="DX427" s="409" t="str">
        <f>IF(AND('[1]Multi-Field'!$E$68=[1]Lists!BF427,'[1]Multi-Field'!$F$68="Drained"),BI427,IF(AND('[1]Multi-Field'!$E$68=[1]Lists!BF427,'[1]Multi-Field'!$F$68="undrained"),BH427,""))</f>
        <v/>
      </c>
      <c r="DY427" s="409" t="str">
        <f>IF(AND('[1]Multi-Field'!$E$69=[1]Lists!BF427,'[1]Multi-Field'!$F$69="Drained"),BI427,IF(AND('[1]Multi-Field'!$E$69=[1]Lists!BF427,'[1]Multi-Field'!$F$69="undrained"),BH427,""))</f>
        <v/>
      </c>
      <c r="DZ427" s="409" t="str">
        <f>IF(AND('[1]Multi-Field'!$E$70=[1]Lists!BF427,'[1]Multi-Field'!$F$70="Drained"),BI427,IF(AND('[1]Multi-Field'!$E$70=[1]Lists!BF427,'[1]Multi-Field'!$F$70="undrained"),BH427,""))</f>
        <v/>
      </c>
      <c r="EA427" s="409" t="str">
        <f>IF(AND('[1]Multi-Field'!$E$71=[1]Lists!BF427,'[1]Multi-Field'!$F$71="Drained"),BI427,IF(AND('[1]Multi-Field'!$E$71=[1]Lists!BF427,'[1]Multi-Field'!$F$71="undrained"),BH427,""))</f>
        <v/>
      </c>
      <c r="EB427" s="409" t="str">
        <f>IF(AND('[1]Multi-Field'!$E$72=[1]Lists!BF427,'[1]Multi-Field'!$F$72="Drained"),BI427,IF(AND('[1]Multi-Field'!$E$72=[1]Lists!BF427,'[1]Multi-Field'!$F$72="undrained"),BH427,""))</f>
        <v/>
      </c>
      <c r="EC427" s="409" t="str">
        <f>IF(AND('[1]Multi-Field'!$E$73=[1]Lists!BF427,'[1]Multi-Field'!$F$73="Drained"),BI427,IF(AND('[1]Multi-Field'!$E$73=[1]Lists!BF427,'[1]Multi-Field'!$F$73="undrained"),BH427,""))</f>
        <v/>
      </c>
      <c r="ED427" s="409" t="str">
        <f>IF(AND('[1]Multi-Field'!$E$74=[1]Lists!BF427,'[1]Multi-Field'!$F$74="Drained"),BI427,IF(AND('[1]Multi-Field'!$E$74=[1]Lists!BF427,'[1]Multi-Field'!$F$74="undrained"),BH427,""))</f>
        <v/>
      </c>
      <c r="EE427" s="409" t="str">
        <f>IF(AND('[1]Multi-Field'!$E$75=[1]Lists!BF427,'[1]Multi-Field'!$F$75="Drained"),BI427,IF(AND('[1]Multi-Field'!$E$75=[1]Lists!BF427,'[1]Multi-Field'!$F$75="undrained"),BH427,""))</f>
        <v/>
      </c>
      <c r="EF427" s="409" t="str">
        <f>IF(AND('[1]Multi-Field'!$E$76=[1]Lists!BF427,'[1]Multi-Field'!$F$76="Drained"),BI427,IF(AND('[1]Multi-Field'!$E$76=[1]Lists!BF427,'[1]Multi-Field'!$F$6="undrained"),BH427,""))</f>
        <v/>
      </c>
      <c r="EG427" s="409" t="str">
        <f>IF(AND('[1]Multi-Field'!$E$77=[1]Lists!BF427,'[1]Multi-Field'!$F$77="Drained"),BI427,IF(AND('[1]Multi-Field'!$E$77=[1]Lists!BF427,'[1]Multi-Field'!$F$77="undrained"),BH427,""))</f>
        <v/>
      </c>
      <c r="EH427" s="409" t="str">
        <f>IF(AND('[1]Multi-Field'!$E$78=[1]Lists!BF427,'[1]Multi-Field'!$F$78="Drained"),BI427,IF(AND('[1]Multi-Field'!$E$78=[1]Lists!BF427,'[1]Multi-Field'!$F$78="undrained"),BH427,""))</f>
        <v/>
      </c>
      <c r="EI427" s="409" t="str">
        <f>IF(AND('[1]Multi-Field'!$E$79=[1]Lists!BF427,'[1]Multi-Field'!$F$79="Drained"),BI427,IF(AND('[1]Multi-Field'!$E$79=[1]Lists!BF427,'[1]Multi-Field'!$F$79="undrained"),BH427,""))</f>
        <v/>
      </c>
      <c r="EJ427" s="409" t="str">
        <f>IF(AND('[1]Multi-Field'!$E$80=[1]Lists!BF427,'[1]Multi-Field'!$F$80="Drained"),BI427,IF(AND('[1]Multi-Field'!$E$80=[1]Lists!BF427,'[1]Multi-Field'!$F$80="undrained"),BH427,""))</f>
        <v/>
      </c>
      <c r="EK427" s="409" t="str">
        <f>IF(AND('[1]Multi-Field'!$E$81=[1]Lists!BF427,'[1]Multi-Field'!$F$81="Drained"),BI427,IF(AND('[1]Multi-Field'!$E$81=[1]Lists!BF427,'[1]Multi-Field'!$F$81="undrained"),BH427,""))</f>
        <v/>
      </c>
      <c r="EL427" s="409" t="str">
        <f>IF(AND('[1]Multi-Field'!$E$82=[1]Lists!BF427,'[1]Multi-Field'!$F$82="Drained"),BI427,IF(AND('[1]Multi-Field'!$E$82=[1]Lists!BF427,'[1]Multi-Field'!$F$82="undrained"),BH427,""))</f>
        <v/>
      </c>
      <c r="EM427" s="409" t="str">
        <f>IF(AND('[1]Multi-Field'!$E$83=[1]Lists!BF427,'[1]Multi-Field'!$F$83="Drained"),BI427,IF(AND('[1]Multi-Field'!$E$83=[1]Lists!BF427,'[1]Multi-Field'!$F$83="undrained"),BH427,""))</f>
        <v/>
      </c>
      <c r="EN427" s="409" t="str">
        <f>IF(AND('[1]Multi-Field'!$E$84=[1]Lists!BF427,'[1]Multi-Field'!$F$84="Drained"),BI427,IF(AND('[1]Multi-Field'!$E$84=[1]Lists!BF427,'[1]Multi-Field'!$F$84="undrained"),BH427,""))</f>
        <v/>
      </c>
      <c r="EO427" s="409" t="str">
        <f>IF(AND('[1]Multi-Field'!$E$85=[1]Lists!BF427,'[1]Multi-Field'!$F$85="Drained"),BI427,IF(AND('[1]Multi-Field'!$E$85=[1]Lists!BF427,'[1]Multi-Field'!$F$85="undrained"),BH427,""))</f>
        <v/>
      </c>
      <c r="EP427" s="409" t="str">
        <f>IF(AND('[1]Multi-Field'!$E$86=[1]Lists!BF427,'[1]Multi-Field'!$F$86="Drained"),BI427,IF(AND('[1]Multi-Field'!$E$86=[1]Lists!BF427,'[1]Multi-Field'!$F$86="undrained"),BH427,""))</f>
        <v/>
      </c>
      <c r="EQ427" s="409" t="str">
        <f>IF(AND('[1]Multi-Field'!$E$87=[1]Lists!BF427,'[1]Multi-Field'!$F$87="Drained"),BI427,IF(AND('[1]Multi-Field'!$E$87=[1]Lists!BF427,'[1]Multi-Field'!$F$87="undrained"),BH427,""))</f>
        <v/>
      </c>
      <c r="ER427" s="409" t="str">
        <f>IF(AND('[1]Multi-Field'!$E$88=[1]Lists!BF427,'[1]Multi-Field'!$F$88="Drained"),BI427,IF(AND('[1]Multi-Field'!$E$88=[1]Lists!BF427,'[1]Multi-Field'!$F$88="undrained"),BH427,""))</f>
        <v/>
      </c>
      <c r="ES427" s="409" t="str">
        <f>IF(AND('[1]Multi-Field'!$E$89=[1]Lists!BF427,'[1]Multi-Field'!$F$89="Drained"),BI427,IF(AND('[1]Multi-Field'!$E$89=[1]Lists!BF427,'[1]Multi-Field'!$F$89="undrained"),BH427,""))</f>
        <v/>
      </c>
      <c r="ET427" s="409" t="str">
        <f>IF(AND('[1]Multi-Field'!$E$90=[1]Lists!BF427,'[1]Multi-Field'!$F$90="Drained"),BI427,IF(AND('[1]Multi-Field'!$E$90=[1]Lists!BF427,'[1]Multi-Field'!$F$90="undrained"),BH427,""))</f>
        <v/>
      </c>
      <c r="EU427" s="409" t="str">
        <f>IF(AND('[1]Multi-Field'!$E$91=[1]Lists!BF427,'[1]Multi-Field'!$F$91="Drained"),BI427,IF(AND('[1]Multi-Field'!$E$91=[1]Lists!BF427,'[1]Multi-Field'!$F$91="undrained"),BH427,""))</f>
        <v/>
      </c>
      <c r="EV427" s="409" t="str">
        <f>IF(AND('[1]Multi-Field'!$E$92=[1]Lists!BF427,'[1]Multi-Field'!$F$92="Drained"),BI427,IF(AND('[1]Multi-Field'!$E$92=[1]Lists!BF427,'[1]Multi-Field'!$F$92="undrained"),BH427,""))</f>
        <v/>
      </c>
      <c r="EW427" s="409" t="str">
        <f>IF(AND('[1]Multi-Field'!$E$93=[1]Lists!BF427,'[1]Multi-Field'!$F$93="Drained"),BI427,IF(AND('[1]Multi-Field'!$E$93=[1]Lists!BF427,'[1]Multi-Field'!$F$93="undrained"),BH427,""))</f>
        <v/>
      </c>
      <c r="EX427" s="409" t="str">
        <f>IF(AND('[1]Multi-Field'!$E$94=[1]Lists!BF427,'[1]Multi-Field'!$F$94="Drained"),BI427,IF(AND('[1]Multi-Field'!$E$94=[1]Lists!BF427,'[1]Multi-Field'!$F$94="undrained"),BH427,""))</f>
        <v/>
      </c>
      <c r="EY427" s="409" t="str">
        <f>IF(AND('[1]Multi-Field'!$E$95=[1]Lists!BF427,'[1]Multi-Field'!$F$95="Drained"),BI427,IF(AND('[1]Multi-Field'!$E$95=[1]Lists!BF427,'[1]Multi-Field'!$F$95="undrained"),BH427,""))</f>
        <v/>
      </c>
      <c r="EZ427" s="409" t="str">
        <f>IF(AND('[1]Multi-Field'!$E$96=[1]Lists!BF427,'[1]Multi-Field'!$F$96="Drained"),BI427,IF(AND('[1]Multi-Field'!$E$96=[1]Lists!BF427,'[1]Multi-Field'!$F$96="undrained"),BH427,""))</f>
        <v/>
      </c>
      <c r="FA427" s="409" t="str">
        <f>IF(AND('[1]Multi-Field'!$E$97=[1]Lists!BF427,'[1]Multi-Field'!$F$97="Drained"),BI427,IF(AND('[1]Multi-Field'!$E$97=[1]Lists!BF427,'[1]Multi-Field'!$F$97="undrained"),BH427,""))</f>
        <v/>
      </c>
      <c r="FB427" s="409" t="str">
        <f>IF(AND('[1]Multi-Field'!$E$98=[1]Lists!BF427,'[1]Multi-Field'!$F$98="Drained"),BI427,IF(AND('[1]Multi-Field'!$E$98=[1]Lists!BF427,'[1]Multi-Field'!$F$98="undrained"),BH427,""))</f>
        <v/>
      </c>
      <c r="FC427" s="409" t="str">
        <f>IF(AND('[1]Multi-Field'!$E$99=[1]Lists!BF427,'[1]Multi-Field'!$F$99="Drained"),BI427,IF(AND('[1]Multi-Field'!$E$99=[1]Lists!BF427,'[1]Multi-Field'!$F$99="undrained"),BH427,""))</f>
        <v/>
      </c>
      <c r="FD427" s="409" t="str">
        <f>IF(AND('[1]Multi-Field'!$E$100=[1]Lists!BF427,'[1]Multi-Field'!$F$100="Drained"),BI427,IF(AND('[1]Multi-Field'!$E$100=[1]Lists!BF427,'[1]Multi-Field'!$F$100="undrained"),BH427,""))</f>
        <v/>
      </c>
      <c r="FE427" s="409" t="str">
        <f>IF(AND('[1]Multi-Field'!$E$101=[1]Lists!BF427,'[1]Multi-Field'!$F$101="Drained"),BI427,IF(AND('[1]Multi-Field'!$E$101=[1]Lists!BF427,'[1]Multi-Field'!$F$101="undrained"),BH427,""))</f>
        <v/>
      </c>
      <c r="FF427" s="409" t="str">
        <f>IF(AND('[1]Multi-Field'!$E$102=[1]Lists!BF427,'[1]Multi-Field'!$F$102="Drained"),BI427,IF(AND('[1]Multi-Field'!$E$102=[1]Lists!BF427,'[1]Multi-Field'!$F$102="undrained"),BH427,""))</f>
        <v/>
      </c>
      <c r="FG427" s="409" t="str">
        <f>IF(AND('[1]Multi-Field'!$E$103=[1]Lists!BF427,'[1]Multi-Field'!$F$103="Drained"),BI427,IF(AND('[1]Multi-Field'!$E$103=[1]Lists!BF427,'[1]Multi-Field'!$F$103="undrained"),BH427,""))</f>
        <v/>
      </c>
      <c r="FH427" s="409" t="str">
        <f>IF(AND('[1]Multi-Field'!$E$104=[1]Lists!BF427,'[1]Multi-Field'!$F$104="Drained"),BI427,IF(AND('[1]Multi-Field'!$E$104=[1]Lists!BF427,'[1]Multi-Field'!$F$104="undrained"),BH427,""))</f>
        <v/>
      </c>
      <c r="FI427" s="409" t="str">
        <f>IF(AND('[1]Multi-Field'!$E$105=[1]Lists!BF427,'[1]Multi-Field'!$F$105="Drained"),BI427,IF(AND('[1]Multi-Field'!$E$105=[1]Lists!BF427,'[1]Multi-Field'!$F$105="undrained"),BH427,""))</f>
        <v/>
      </c>
      <c r="FJ427" s="409" t="str">
        <f>IF(AND('[1]Multi-Field'!$E$106=[1]Lists!BF427,'[1]Multi-Field'!$F$106="Drained"),BI427,IF(AND('[1]Multi-Field'!$E$106=[1]Lists!BF427,'[1]Multi-Field'!$F$106="undrained"),BH427,""))</f>
        <v/>
      </c>
      <c r="FK427" s="409" t="str">
        <f>IF(AND('[1]Multi-Field'!$E$107=[1]Lists!BF427,'[1]Multi-Field'!$F$107="Drained"),BI427,IF(AND('[1]Multi-Field'!$E$107=[1]Lists!BF427,'[1]Multi-Field'!$F$107="undrained"),BH427,""))</f>
        <v/>
      </c>
      <c r="FL427" s="409" t="str">
        <f>IF(AND('[1]Multi-Field'!$E$108=[1]Lists!BF427,'[1]Multi-Field'!$F$108="Drained"),BI427,IF(AND('[1]Multi-Field'!$E$108=[1]Lists!BF427,'[1]Multi-Field'!$F$108="undrained"),BH427,""))</f>
        <v/>
      </c>
      <c r="FM427" s="409" t="str">
        <f>IF(AND('[1]Multi-Field'!$E$109=[1]Lists!BF427,'[1]Multi-Field'!$F$109="Drained"),BI427,IF(AND('[1]Multi-Field'!$E$109=[1]Lists!BF427,'[1]Multi-Field'!$F$109="undrained"),BH427,""))</f>
        <v/>
      </c>
      <c r="FN427" s="409" t="str">
        <f>IF(AND('[1]Multi-Field'!$E$110=[1]Lists!BF427,'[1]Multi-Field'!$F$110="Drained"),BI427,IF(AND('[1]Multi-Field'!$E$110=[1]Lists!BF427,'[1]Multi-Field'!$F$110="undrained"),BH427,""))</f>
        <v/>
      </c>
      <c r="FO427" s="409" t="str">
        <f>IF(AND('[1]Multi-Field'!$E$111=[1]Lists!BF427,'[1]Multi-Field'!$F$111="Drained"),BI427,IF(AND('[1]Multi-Field'!$E$111=[1]Lists!BF427,'[1]Multi-Field'!$F$111="undrained"),BH427,""))</f>
        <v/>
      </c>
      <c r="FP427" s="409" t="str">
        <f>IF(AND('[1]Multi-Field'!$E$112=[1]Lists!BF427,'[1]Multi-Field'!$F$112="Drained"),BI427,IF(AND('[1]Multi-Field'!$E$112=[1]Lists!BF427,'[1]Multi-Field'!$F$112="undrained"),BH427,""))</f>
        <v/>
      </c>
      <c r="FQ427" s="409" t="str">
        <f>IF(AND('[1]Multi-Field'!$E$113=[1]Lists!BF427,'[1]Multi-Field'!$F$113="Drained"),BI427,IF(AND('[1]Multi-Field'!$E$113=[1]Lists!BF427,'[1]Multi-Field'!$F$113="undrained"),BH427,""))</f>
        <v/>
      </c>
      <c r="FR427" s="409" t="str">
        <f>IF(AND('[1]Multi-Field'!$E$114=[1]Lists!BF427,'[1]Multi-Field'!$F$114="Drained"),BI427,IF(AND('[1]Multi-Field'!$E$114=[1]Lists!BF427,'[1]Multi-Field'!$F$114="undrained"),BH427,""))</f>
        <v/>
      </c>
      <c r="FS427" s="409" t="str">
        <f>IF(AND('[1]Multi-Field'!$E$115=[1]Lists!BF427,'[1]Multi-Field'!$F$115="Drained"),BI427,IF(AND('[1]Multi-Field'!$E$115=[1]Lists!BF427,'[1]Multi-Field'!$F$115="undrained"),BH427,""))</f>
        <v/>
      </c>
      <c r="FT427" s="409" t="str">
        <f>IF(AND('[1]Multi-Field'!$E$116=[1]Lists!BF427,'[1]Multi-Field'!$F$116="Drained"),BI427,IF(AND('[1]Multi-Field'!$E$116=[1]Lists!BF427,'[1]Multi-Field'!$F$116="undrained"),BH427,""))</f>
        <v/>
      </c>
      <c r="FU427" s="409" t="str">
        <f>IF(AND('[1]Multi-Field'!$E$117=[1]Lists!BF427,'[1]Multi-Field'!$F$117="Drained"),BI427,IF(AND('[1]Multi-Field'!$E$117=[1]Lists!BF427,'[1]Multi-Field'!$F$117="undrained"),BH427,""))</f>
        <v/>
      </c>
      <c r="FV427" s="409" t="str">
        <f>IF(AND('[1]Multi-Field'!$E$118=[1]Lists!BF427,'[1]Multi-Field'!$F$118="Drained"),BI427,IF(AND('[1]Multi-Field'!$E$118=[1]Lists!BF427,'[1]Multi-Field'!$F$118="undrained"),BH427,""))</f>
        <v/>
      </c>
      <c r="FW427" s="409" t="str">
        <f>IF(AND('[1]Multi-Field'!$E$119=[1]Lists!BF427,'[1]Multi-Field'!$F$119="Drained"),BI427,IF(AND('[1]Multi-Field'!$E$119=[1]Lists!BF427,'[1]Multi-Field'!$F$119="undrained"),BH427,""))</f>
        <v/>
      </c>
      <c r="FX427" s="409" t="str">
        <f>IF(AND('[1]Multi-Field'!$E$120=[1]Lists!BF427,'[1]Multi-Field'!$F$120="Drained"),BI427,IF(AND('[1]Multi-Field'!$E$120=[1]Lists!BF427,'[1]Multi-Field'!$F$120="undrained"),BH427,""))</f>
        <v/>
      </c>
      <c r="GC427" s="4">
        <v>1</v>
      </c>
    </row>
    <row r="428" spans="1:185" ht="13.5" customHeight="1">
      <c r="A428" s="7" t="s">
        <v>514</v>
      </c>
      <c r="B428" s="7"/>
      <c r="C428" s="7"/>
      <c r="D428" s="8">
        <v>65</v>
      </c>
      <c r="E428" s="8">
        <f t="shared" si="60"/>
        <v>67</v>
      </c>
      <c r="F428" s="8">
        <f t="shared" si="61"/>
        <v>68</v>
      </c>
      <c r="G428" s="8">
        <v>70</v>
      </c>
      <c r="H428" s="8">
        <v>70</v>
      </c>
      <c r="I428" s="8">
        <f t="shared" si="64"/>
        <v>70</v>
      </c>
      <c r="J428" s="8">
        <f t="shared" si="65"/>
        <v>70</v>
      </c>
      <c r="K428" s="8">
        <v>70</v>
      </c>
      <c r="L428" s="8">
        <v>125</v>
      </c>
      <c r="M428" s="8">
        <f t="shared" si="62"/>
        <v>128</v>
      </c>
      <c r="N428" s="8">
        <f t="shared" si="63"/>
        <v>132</v>
      </c>
      <c r="O428" s="8">
        <v>135</v>
      </c>
      <c r="P428" s="391">
        <v>403</v>
      </c>
      <c r="Q428" s="394"/>
      <c r="R428" s="395" t="b">
        <f>IF(OR('Multi-Field'!AA405=Lists!$AC$42,'Multi-Field'!AA405=Lists!$AC$43),IF('Multi-Field'!Z405="x",(IF('Multi-Field'!AC405=Lists!$Q$11,Lists!$R$11,IF('Multi-Field'!AC405=Lists!$Q$12,Lists!$R$12,IF('Multi-Field'!AC405=Lists!$Q$13,Lists!$R$13,IF('Multi-Field'!AC405=Lists!$Q$14,Lists!$R$14))))),IF('Multi-Field'!X405="x",(IF('Multi-Field'!AC405=Lists!$Q$11,Lists!$S$11,IF('Multi-Field'!AC405=Lists!$Q$12,Lists!$S$12,IF('Multi-Field'!AC405=Lists!$Q$13,Lists!$S$13,IF('Multi-Field'!AC405=Lists!$Q$14,Lists!$S$14))))),IF('Multi-Field'!V405="x",(IF('Multi-Field'!AC405=Lists!$Q$11,Lists!$T$11,IF('Multi-Field'!AC405=Lists!$Q$12,Lists!$T$12,IF('Multi-Field'!AC405=Lists!$Q$13,Lists!$T$13,IF('Multi-Field'!AC405=Lists!$Q$14,Lists!$T$14))))),0))))</f>
        <v>0</v>
      </c>
      <c r="S428" s="395" t="str">
        <f t="shared" si="66"/>
        <v/>
      </c>
      <c r="T428" s="395"/>
      <c r="U428" s="396"/>
      <c r="BF428" s="411" t="s">
        <v>1592</v>
      </c>
      <c r="BG428" s="412">
        <v>4</v>
      </c>
      <c r="BH428" s="412">
        <v>5</v>
      </c>
      <c r="BI428" s="412">
        <v>5.5</v>
      </c>
      <c r="BJ428" s="409" t="e">
        <f>IF(AND('[1]Single Field'!#REF!=[1]Lists!BF428,'[1]Single Field'!#REF!="Drained"),"x",IF(AND('[1]Single Field'!#REF!=[1]Lists!BF428,'[1]Single Field'!#REF!="Undrained"),O,""))</f>
        <v>#REF!</v>
      </c>
      <c r="BK428" s="409" t="str">
        <f>IF(AND('[1]Multi-Field'!$E$3=[1]Lists!BF428,'[1]Multi-Field'!$F$3="Drained"),BI428,IF(AND('[1]Multi-Field'!$E$3=BF428,'[1]Multi-Field'!$F$3="undrained"),BH428,""))</f>
        <v/>
      </c>
      <c r="BL428" s="409" t="str">
        <f>IF(AND('[1]Multi-Field'!$E$4=BF428,'[1]Multi-Field'!$F$4="Drained"),BI428,IF(AND('[1]Multi-Field'!$E$4=BF428,'[1]Multi-Field'!$F$4="undrained"),BH428,""))</f>
        <v/>
      </c>
      <c r="BM428" s="409" t="str">
        <f>IF(AND('[1]Multi-Field'!$E$5=BF428,'[1]Multi-Field'!$F$5="Drained"),BI428,IF(AND('[1]Multi-Field'!$E$5=BF428,'[1]Multi-Field'!$F$5="undrained"),BH428,""))</f>
        <v/>
      </c>
      <c r="BN428" s="409" t="str">
        <f>IF(AND('[1]Multi-Field'!$E$6=BF428,'[1]Multi-Field'!$F$6="Drained"),BI428,IF(AND('[1]Multi-Field'!$E$6=BF428,'[1]Multi-Field'!$F$6="undrained"),BH428,""))</f>
        <v/>
      </c>
      <c r="BO428" s="409" t="str">
        <f>IF(AND('[1]Multi-Field'!$E$7=BF428,'[1]Multi-Field'!$F$7="Drained"),BI428,IF(AND('[1]Multi-Field'!$E$7=BF428,'[1]Multi-Field'!$F$7="undrained"),BH428,""))</f>
        <v/>
      </c>
      <c r="BP428" s="409" t="str">
        <f>IF(AND('[1]Multi-Field'!$E$8=BF428,'[1]Multi-Field'!$F$8="Drained"),BI428,IF(AND('[1]Multi-Field'!$E$8=BF428,'[1]Multi-Field'!$F$8="undrained"),BH428,""))</f>
        <v/>
      </c>
      <c r="BQ428" s="409" t="str">
        <f>IF(AND('[1]Multi-Field'!$E$9=BF428,'[1]Multi-Field'!$F$9="Drained"),BI428,IF(AND('[1]Multi-Field'!$E$9=BF428,'[1]Multi-Field'!$F$9="undrained"),BH428,""))</f>
        <v/>
      </c>
      <c r="BR428" s="409" t="str">
        <f>IF(AND('[1]Multi-Field'!$E$10=BF428,'[1]Multi-Field'!$F$10="Drained"),BI428,IF(AND('[1]Multi-Field'!$E$10=BF428,'[1]Multi-Field'!$F$10="undrained"),BH428,""))</f>
        <v/>
      </c>
      <c r="BS428" s="409" t="str">
        <f>IF(AND('[1]Multi-Field'!$E$11=BF428,'[1]Multi-Field'!$F$11="Drained"),BI428,IF(AND('[1]Multi-Field'!$E$11=BF428,'[1]Multi-Field'!$F$11="undrained"),BH428,""))</f>
        <v/>
      </c>
      <c r="BT428" s="409" t="str">
        <f>IF(AND('[1]Multi-Field'!$E$12=BF428,'[1]Multi-Field'!$F$12="Drained"),BI428,IF(AND('[1]Multi-Field'!$E$12=BF428,'[1]Multi-Field'!$F$12="undrained"),BH428,""))</f>
        <v/>
      </c>
      <c r="BU428" s="409" t="str">
        <f>IF(AND('[1]Multi-Field'!$E$13=BF428,'[1]Multi-Field'!$F$13="Drained"),BI428,IF(AND('[1]Multi-Field'!$E$3=BF428,'[1]Multi-Field'!$F$13="undrained"),BH428,""))</f>
        <v/>
      </c>
      <c r="BV428" s="409" t="str">
        <f>IF(AND('[1]Multi-Field'!$E$14=BF428,'[1]Multi-Field'!$F$14="Drained"),BI428,IF(AND('[1]Multi-Field'!$E$14=BF428,'[1]Multi-Field'!$F$14="undrained"),BH428,""))</f>
        <v/>
      </c>
      <c r="BW428" s="409" t="str">
        <f>IF(AND('[1]Multi-Field'!$E$15=BF428,'[1]Multi-Field'!$F$15="Drained"),BI428,IF(AND('[1]Multi-Field'!$E$15=BF428,'[1]Multi-Field'!$F$15="undrained"),BH428,""))</f>
        <v/>
      </c>
      <c r="BX428" s="409" t="str">
        <f>IF(AND('[1]Multi-Field'!$E$16=[1]Lists!BF428,'[1]Multi-Field'!$F$16="Drained"),BI428,IF(AND('[1]Multi-Field'!$E$16=[1]Lists!BF428,'[1]Multi-Field'!$F$16="undrained"),BH428,""))</f>
        <v/>
      </c>
      <c r="BY428" s="409" t="str">
        <f>IF(AND('[1]Multi-Field'!$E$17=[1]Lists!BF428,'[1]Multi-Field'!$F$17="Drained"),BI428,IF(AND('[1]Multi-Field'!$E$17=[1]Lists!BF428,'[1]Multi-Field'!$F$17="undrained"),BH428,""))</f>
        <v/>
      </c>
      <c r="BZ428" s="409" t="str">
        <f>IF(AND('[1]Multi-Field'!$E$18=[1]Lists!BF428,'[1]Multi-Field'!$F$18="Drained"),BI428,IF(AND('[1]Multi-Field'!$E$18=[1]Lists!BF428,'[1]Multi-Field'!$F$18="undrained"),BH428,""))</f>
        <v/>
      </c>
      <c r="CA428" s="409" t="str">
        <f>IF(AND('[1]Multi-Field'!$E$19=[1]Lists!BF428,'[1]Multi-Field'!$F$19="Drained"),BI428,IF(AND('[1]Multi-Field'!$E$19=[1]Lists!BF428,'[1]Multi-Field'!$F$19="undrained"),BH428,""))</f>
        <v/>
      </c>
      <c r="CB428" s="409" t="str">
        <f>IF(AND('[1]Multi-Field'!$E$20=[1]Lists!BF428,'[1]Multi-Field'!$F$20="Drained"),BI428,IF(AND('[1]Multi-Field'!$E$20=[1]Lists!BF428,'[1]Multi-Field'!$F$20="undrained"),BH428,""))</f>
        <v/>
      </c>
      <c r="CC428" s="409" t="str">
        <f>IF(AND('[1]Multi-Field'!$E$21=[1]Lists!BF428,'[1]Multi-Field'!$F$21="Drained"),BI428,IF(AND('[1]Multi-Field'!$E$21=[1]Lists!BF428,'[1]Multi-Field'!$F$21="undrained"),BH428,""))</f>
        <v/>
      </c>
      <c r="CD428" s="409" t="str">
        <f>IF(AND('[1]Multi-Field'!$E$22=[1]Lists!BF428,'[1]Multi-Field'!$F$22="Drained"),BI428,IF(AND('[1]Multi-Field'!$E$22=[1]Lists!BF428,'[1]Multi-Field'!$F$22="undrained"),BH428,""))</f>
        <v/>
      </c>
      <c r="CE428" s="409" t="str">
        <f>IF(AND('[1]Multi-Field'!$E$23=[1]Lists!BF428,'[1]Multi-Field'!$F$23="Drained"),BI428,IF(AND('[1]Multi-Field'!$E$23=[1]Lists!BF428,'[1]Multi-Field'!$F$23="undrained"),BH428,""))</f>
        <v/>
      </c>
      <c r="CF428" s="409" t="str">
        <f>IF(AND('[1]Multi-Field'!$E$24=[1]Lists!BF428,'[1]Multi-Field'!$F$24="Drained"),BI428,IF(AND('[1]Multi-Field'!$E$24=[1]Lists!BF428,'[1]Multi-Field'!$F$24="undrained"),BH428,""))</f>
        <v/>
      </c>
      <c r="CG428" s="409" t="str">
        <f>IF(AND('[1]Multi-Field'!$E$25=[1]Lists!BF428,'[1]Multi-Field'!$F$25="Drained"),BI428,IF(AND('[1]Multi-Field'!$E$25=[1]Lists!BF428,'[1]Multi-Field'!$F$25="undrained"),BH428,""))</f>
        <v/>
      </c>
      <c r="CH428" s="409" t="str">
        <f>IF(AND('[1]Multi-Field'!$E$26=[1]Lists!BF428,'[1]Multi-Field'!$F$26="Drained"),BI428,IF(AND('[1]Multi-Field'!$E$26=[1]Lists!BF428,'[1]Multi-Field'!$F$26="undrained"),BH428,""))</f>
        <v/>
      </c>
      <c r="CI428" s="409" t="str">
        <f>IF(AND('[1]Multi-Field'!$E$27=[1]Lists!BF428,'[1]Multi-Field'!$F$27="Drained"),BI428,IF(AND('[1]Multi-Field'!$E$27=[1]Lists!BF428,'[1]Multi-Field'!$F$27="undrained"),BH428,""))</f>
        <v/>
      </c>
      <c r="CJ428" s="409" t="str">
        <f>IF(AND('[1]Multi-Field'!$E$28=[1]Lists!BF428,'[1]Multi-Field'!$F$28="Drained"),BI428,IF(AND('[1]Multi-Field'!$E$28=[1]Lists!BF428,'[1]Multi-Field'!$F$28="undrained"),BH428,""))</f>
        <v/>
      </c>
      <c r="CK428" s="409" t="str">
        <f>IF(AND('[1]Multi-Field'!$E$29=[1]Lists!BF428,'[1]Multi-Field'!$F$29="Drained"),BI428,IF(AND('[1]Multi-Field'!$E$29=[1]Lists!BF428,'[1]Multi-Field'!$F$29="undrained"),BH428,""))</f>
        <v/>
      </c>
      <c r="CL428" s="409" t="str">
        <f>IF(AND('[1]Multi-Field'!$E$30=[1]Lists!BF428,'[1]Multi-Field'!$F$30="Drained"),BI428,IF(AND('[1]Multi-Field'!$E$30=[1]Lists!BF428,'[1]Multi-Field'!$F$30="undrained"),BH428,""))</f>
        <v/>
      </c>
      <c r="CM428" s="409" t="str">
        <f>IF(AND('[1]Multi-Field'!$E$31=[1]Lists!BF428,'[1]Multi-Field'!$F$31="Drained"),BI428,IF(AND('[1]Multi-Field'!$E$31=[1]Lists!BF428,'[1]Multi-Field'!$F$31="undrained"),BH428,""))</f>
        <v/>
      </c>
      <c r="CN428" s="409" t="str">
        <f>IF(AND('[1]Multi-Field'!$E$32=[1]Lists!BF428,'[1]Multi-Field'!$F$32="Drained"),BI428,IF(AND('[1]Multi-Field'!$E$32=[1]Lists!BF428,'[1]Multi-Field'!$F$32="undrained"),BH428,""))</f>
        <v/>
      </c>
      <c r="CO428" s="409" t="str">
        <f>IF(AND('[1]Multi-Field'!$E$33=[1]Lists!BF428,'[1]Multi-Field'!$F$33="Drained"),BI428,IF(AND('[1]Multi-Field'!$E$33=[1]Lists!BF428,'[1]Multi-Field'!$F$33="undrained"),BH428,""))</f>
        <v/>
      </c>
      <c r="CP428" s="409" t="str">
        <f>IF(AND('[1]Multi-Field'!$E$34=[1]Lists!BF428,'[1]Multi-Field'!$F$34="Drained"),BI428,IF(AND('[1]Multi-Field'!$E$34=[1]Lists!BF428,'[1]Multi-Field'!$F$34="undrained"),BH428,""))</f>
        <v/>
      </c>
      <c r="CQ428" s="409" t="str">
        <f>IF(AND('[1]Multi-Field'!$E$35=[1]Lists!BF428,'[1]Multi-Field'!$F$35="Drained"),BI428,IF(AND('[1]Multi-Field'!$E$35=[1]Lists!BF428,'[1]Multi-Field'!$F$35="undrained"),BH428,""))</f>
        <v/>
      </c>
      <c r="CR428" s="409" t="str">
        <f>IF(AND('[1]Multi-Field'!$E$36=[1]Lists!BF428,'[1]Multi-Field'!$F$36="Drained"),BI428,IF(AND('[1]Multi-Field'!$E$36=[1]Lists!BF428,'[1]Multi-Field'!$F$36="undrained"),BH428,""))</f>
        <v/>
      </c>
      <c r="CS428" s="409" t="str">
        <f>IF(AND('[1]Multi-Field'!$E$37=[1]Lists!BF428,'[1]Multi-Field'!$F$37="Drained"),BI428,IF(AND('[1]Multi-Field'!$E$37=[1]Lists!BF428,'[1]Multi-Field'!$F$37="undrained"),BH428,""))</f>
        <v/>
      </c>
      <c r="CT428" s="409" t="str">
        <f>IF(AND('[1]Multi-Field'!$E$38=[1]Lists!BF428,'[1]Multi-Field'!$F$38="Drained"),BI428,IF(AND('[1]Multi-Field'!$E$38=[1]Lists!BF428,'[1]Multi-Field'!$F$38="undrained"),BH428,""))</f>
        <v/>
      </c>
      <c r="CU428" s="409" t="str">
        <f>IF(AND('[1]Multi-Field'!$E$39=[1]Lists!BF428,'[1]Multi-Field'!$F$39="Drained"),BI428,IF(AND('[1]Multi-Field'!$E$39=[1]Lists!BF428,'[1]Multi-Field'!$F$39="undrained"),BH428,""))</f>
        <v/>
      </c>
      <c r="CV428" s="409" t="str">
        <f>IF(AND('[1]Multi-Field'!$E$40=[1]Lists!BF428,'[1]Multi-Field'!$F$40="Drained"),BI428,IF(AND('[1]Multi-Field'!$E$40=[1]Lists!BF428,'[1]Multi-Field'!$F$40="undrained"),BH428,""))</f>
        <v/>
      </c>
      <c r="CW428" s="409" t="str">
        <f>IF(AND('[1]Multi-Field'!$E$41=[1]Lists!BF428,'[1]Multi-Field'!$F$40="Drained"),BI428,IF(AND('[1]Multi-Field'!$E$40=[1]Lists!BF428,'[1]Multi-Field'!$F$40="undrained"),BH428,""))</f>
        <v/>
      </c>
      <c r="CX428" s="409" t="str">
        <f>IF(AND('[1]Multi-Field'!$E$42=[1]Lists!BF428,'[1]Multi-Field'!$F$42="Drained"),BI428,IF(AND('[1]Multi-Field'!$E$42=[1]Lists!BF428,'[1]Multi-Field'!$F$42="undrained"),BH428,""))</f>
        <v/>
      </c>
      <c r="CY428" s="409" t="str">
        <f>IF(AND('[1]Multi-Field'!$E$43=[1]Lists!BF428,'[1]Multi-Field'!$F$43="Drained"),BI428,IF(AND('[1]Multi-Field'!$E$43=[1]Lists!BF428,'[1]Multi-Field'!$F$43="undrained"),BH428,""))</f>
        <v/>
      </c>
      <c r="CZ428" s="409" t="str">
        <f>IF(AND('[1]Multi-Field'!$E$44=[1]Lists!BF428,'[1]Multi-Field'!$F$44="Drained"),BI428,IF(AND('[1]Multi-Field'!$E$44=[1]Lists!BF428,'[1]Multi-Field'!$F$44="undrained"),BH428,""))</f>
        <v/>
      </c>
      <c r="DA428" s="409" t="str">
        <f>IF(AND('[1]Multi-Field'!$E$45=[1]Lists!BF428,'[1]Multi-Field'!$F$45="Drained"),BI428,IF(AND('[1]Multi-Field'!$E$45=[1]Lists!BF428,'[1]Multi-Field'!$F$45="undrained"),BH428,""))</f>
        <v/>
      </c>
      <c r="DB428" s="409" t="str">
        <f>IF(AND('[1]Multi-Field'!$E$46=[1]Lists!BF428,'[1]Multi-Field'!$F$46="Drained"),BI428,IF(AND('[1]Multi-Field'!$E$46=[1]Lists!BF428,'[1]Multi-Field'!$F$46="undrained"),BH428,""))</f>
        <v/>
      </c>
      <c r="DC428" s="409" t="str">
        <f>IF(AND('[1]Multi-Field'!$E$47=[1]Lists!BF428,'[1]Multi-Field'!$F$47="Drained"),BI428,IF(AND('[1]Multi-Field'!$E$47=[1]Lists!BF428,'[1]Multi-Field'!$F$47="undrained"),BH428,""))</f>
        <v/>
      </c>
      <c r="DD428" s="409" t="str">
        <f>IF(AND('[1]Multi-Field'!$E$48=[1]Lists!BF428,'[1]Multi-Field'!$F$48="Drained"),BI428,IF(AND('[1]Multi-Field'!$E$48=[1]Lists!BF428,'[1]Multi-Field'!$F$48="undrained"),BH428,""))</f>
        <v/>
      </c>
      <c r="DE428" s="409" t="str">
        <f>IF(AND('[1]Multi-Field'!$E$49=[1]Lists!BF428,'[1]Multi-Field'!$F$49="Drained"),BI428,IF(AND('[1]Multi-Field'!$E$49=[1]Lists!BF428,'[1]Multi-Field'!$F$9="undrained"),BH428,""))</f>
        <v/>
      </c>
      <c r="DF428" s="409" t="str">
        <f>IF(AND('[1]Multi-Field'!$E$50=[1]Lists!BF428,'[1]Multi-Field'!$F$50="Drained"),BI428,IF(AND('[1]Multi-Field'!$E$50=[1]Lists!BF428,'[1]Multi-Field'!$F$50="undrained"),BH428,""))</f>
        <v/>
      </c>
      <c r="DG428" s="409" t="str">
        <f>IF(AND('[1]Multi-Field'!$E$51=[1]Lists!BF428,'[1]Multi-Field'!$F$51="Drained"),BI428,IF(AND('[1]Multi-Field'!$E$51=[1]Lists!BF428,'[1]Multi-Field'!$F$51="undrained"),BH428,""))</f>
        <v/>
      </c>
      <c r="DH428" s="409" t="str">
        <f>IF(AND('[1]Multi-Field'!$E$52=[1]Lists!BF428,'[1]Multi-Field'!$F$52="Drained"),BI428,IF(AND('[1]Multi-Field'!$E$52=[1]Lists!BF428,'[1]Multi-Field'!$F$52="undrained"),BH428,""))</f>
        <v/>
      </c>
      <c r="DI428" s="409" t="str">
        <f>IF(AND('[1]Multi-Field'!$E$53=[1]Lists!BF428,'[1]Multi-Field'!$F$53="Drained"),BI428,IF(AND('[1]Multi-Field'!$E$53=[1]Lists!BF428,'[1]Multi-Field'!$F$53="undrained"),BH428,""))</f>
        <v/>
      </c>
      <c r="DJ428" s="409" t="str">
        <f>IF(AND('[1]Multi-Field'!$E$54=[1]Lists!BF428,'[1]Multi-Field'!$F$54="Drained"),BI428,IF(AND('[1]Multi-Field'!$E$54=[1]Lists!BF428,'[1]Multi-Field'!$F$54="undrained"),BH428,""))</f>
        <v/>
      </c>
      <c r="DK428" s="409" t="str">
        <f>IF(AND('[1]Multi-Field'!$E$55=[1]Lists!BF428,'[1]Multi-Field'!$F$55="Drained"),BI428,IF(AND('[1]Multi-Field'!$E$55=[1]Lists!BF428,'[1]Multi-Field'!$F$55="undrained"),BH428,""))</f>
        <v/>
      </c>
      <c r="DL428" s="409" t="str">
        <f>IF(AND('[1]Multi-Field'!$E$56=[1]Lists!BF428,'[1]Multi-Field'!$F$56="Drained"),BI428,IF(AND('[1]Multi-Field'!$E$56=[1]Lists!BF428,'[1]Multi-Field'!$F$56="undrained"),BH428,""))</f>
        <v/>
      </c>
      <c r="DM428" s="409" t="str">
        <f>IF(AND('[1]Multi-Field'!$E$57=[1]Lists!BF428,'[1]Multi-Field'!$F$57="Drained"),BI428,IF(AND('[1]Multi-Field'!$E$57=[1]Lists!BF428,'[1]Multi-Field'!$F$57="undrained"),BH428,""))</f>
        <v/>
      </c>
      <c r="DN428" s="409" t="str">
        <f>IF(AND('[1]Multi-Field'!$E$58=[1]Lists!BF428,'[1]Multi-Field'!$F$58="Drained"),BI428,IF(AND('[1]Multi-Field'!$E$58=[1]Lists!BF428,'[1]Multi-Field'!$F$58="undrained"),BH428,""))</f>
        <v/>
      </c>
      <c r="DO428" s="409" t="str">
        <f>IF(AND('[1]Multi-Field'!$E$59=[1]Lists!BF428,'[1]Multi-Field'!$F$59="Drained"),BI428,IF(AND('[1]Multi-Field'!$E$59=[1]Lists!BF428,'[1]Multi-Field'!$F$59="undrained"),BH428,""))</f>
        <v/>
      </c>
      <c r="DP428" s="409" t="str">
        <f>IF(AND('[1]Multi-Field'!$E$60=[1]Lists!BF428,'[1]Multi-Field'!$F$60="Drained"),BI428,IF(AND('[1]Multi-Field'!$E$60=[1]Lists!BF428,'[1]Multi-Field'!$F$60="undrained"),BH428,""))</f>
        <v/>
      </c>
      <c r="DQ428" s="409" t="str">
        <f>IF(AND('[1]Multi-Field'!$E$61=[1]Lists!BF428,'[1]Multi-Field'!$F$61="Drained"),BI428,IF(AND('[1]Multi-Field'!$E$61=[1]Lists!BF428,'[1]Multi-Field'!$F$61="undrained"),BH428,""))</f>
        <v/>
      </c>
      <c r="DR428" s="409" t="str">
        <f>IF(AND('[1]Multi-Field'!$E$62=[1]Lists!BF428,'[1]Multi-Field'!$F$62="Drained"),BI428,IF(AND('[1]Multi-Field'!$E$62=[1]Lists!BF428,'[1]Multi-Field'!$F$62="undrained"),BH428,""))</f>
        <v/>
      </c>
      <c r="DS428" s="409" t="str">
        <f>IF(AND('[1]Multi-Field'!$E$63=[1]Lists!BF428,'[1]Multi-Field'!$F$63="Drained"),BI428,IF(AND('[1]Multi-Field'!$E$63=[1]Lists!BF428,'[1]Multi-Field'!$F$63="undrained"),BH428,""))</f>
        <v/>
      </c>
      <c r="DT428" s="409" t="str">
        <f>IF(AND('[1]Multi-Field'!$E$64=[1]Lists!BF428,'[1]Multi-Field'!$F$64="Drained"),BI428,IF(AND('[1]Multi-Field'!$E$64=[1]Lists!BF428,'[1]Multi-Field'!$F$64="undrained"),BH428,""))</f>
        <v/>
      </c>
      <c r="DU428" s="409" t="str">
        <f>IF(AND('[1]Multi-Field'!$E$65=[1]Lists!BF428,'[1]Multi-Field'!$F$65="Drained"),BI428,IF(AND('[1]Multi-Field'!$E$65=[1]Lists!BF428,'[1]Multi-Field'!$F$65="undrained"),BH428,""))</f>
        <v/>
      </c>
      <c r="DV428" s="409" t="str">
        <f>IF(AND('[1]Multi-Field'!$E$66=[1]Lists!BF428,'[1]Multi-Field'!$F$66="Drained"),BI428,IF(AND('[1]Multi-Field'!$E$66=[1]Lists!BF428,'[1]Multi-Field'!$F$66="undrained"),BH428,""))</f>
        <v/>
      </c>
      <c r="DW428" s="409" t="str">
        <f>IF(AND('[1]Multi-Field'!$E$67=[1]Lists!BF428,'[1]Multi-Field'!$F$67="Drained"),BI428,IF(AND('[1]Multi-Field'!$E$67=[1]Lists!BF428,'[1]Multi-Field'!$F$67="undrained"),BH428,""))</f>
        <v/>
      </c>
      <c r="DX428" s="409" t="str">
        <f>IF(AND('[1]Multi-Field'!$E$68=[1]Lists!BF428,'[1]Multi-Field'!$F$68="Drained"),BI428,IF(AND('[1]Multi-Field'!$E$68=[1]Lists!BF428,'[1]Multi-Field'!$F$68="undrained"),BH428,""))</f>
        <v/>
      </c>
      <c r="DY428" s="409" t="str">
        <f>IF(AND('[1]Multi-Field'!$E$69=[1]Lists!BF428,'[1]Multi-Field'!$F$69="Drained"),BI428,IF(AND('[1]Multi-Field'!$E$69=[1]Lists!BF428,'[1]Multi-Field'!$F$69="undrained"),BH428,""))</f>
        <v/>
      </c>
      <c r="DZ428" s="409" t="str">
        <f>IF(AND('[1]Multi-Field'!$E$70=[1]Lists!BF428,'[1]Multi-Field'!$F$70="Drained"),BI428,IF(AND('[1]Multi-Field'!$E$70=[1]Lists!BF428,'[1]Multi-Field'!$F$70="undrained"),BH428,""))</f>
        <v/>
      </c>
      <c r="EA428" s="409" t="str">
        <f>IF(AND('[1]Multi-Field'!$E$71=[1]Lists!BF428,'[1]Multi-Field'!$F$71="Drained"),BI428,IF(AND('[1]Multi-Field'!$E$71=[1]Lists!BF428,'[1]Multi-Field'!$F$71="undrained"),BH428,""))</f>
        <v/>
      </c>
      <c r="EB428" s="409" t="str">
        <f>IF(AND('[1]Multi-Field'!$E$72=[1]Lists!BF428,'[1]Multi-Field'!$F$72="Drained"),BI428,IF(AND('[1]Multi-Field'!$E$72=[1]Lists!BF428,'[1]Multi-Field'!$F$72="undrained"),BH428,""))</f>
        <v/>
      </c>
      <c r="EC428" s="409" t="str">
        <f>IF(AND('[1]Multi-Field'!$E$73=[1]Lists!BF428,'[1]Multi-Field'!$F$73="Drained"),BI428,IF(AND('[1]Multi-Field'!$E$73=[1]Lists!BF428,'[1]Multi-Field'!$F$73="undrained"),BH428,""))</f>
        <v/>
      </c>
      <c r="ED428" s="409" t="str">
        <f>IF(AND('[1]Multi-Field'!$E$74=[1]Lists!BF428,'[1]Multi-Field'!$F$74="Drained"),BI428,IF(AND('[1]Multi-Field'!$E$74=[1]Lists!BF428,'[1]Multi-Field'!$F$74="undrained"),BH428,""))</f>
        <v/>
      </c>
      <c r="EE428" s="409" t="str">
        <f>IF(AND('[1]Multi-Field'!$E$75=[1]Lists!BF428,'[1]Multi-Field'!$F$75="Drained"),BI428,IF(AND('[1]Multi-Field'!$E$75=[1]Lists!BF428,'[1]Multi-Field'!$F$75="undrained"),BH428,""))</f>
        <v/>
      </c>
      <c r="EF428" s="409" t="str">
        <f>IF(AND('[1]Multi-Field'!$E$76=[1]Lists!BF428,'[1]Multi-Field'!$F$76="Drained"),BI428,IF(AND('[1]Multi-Field'!$E$76=[1]Lists!BF428,'[1]Multi-Field'!$F$6="undrained"),BH428,""))</f>
        <v/>
      </c>
      <c r="EG428" s="409" t="str">
        <f>IF(AND('[1]Multi-Field'!$E$77=[1]Lists!BF428,'[1]Multi-Field'!$F$77="Drained"),BI428,IF(AND('[1]Multi-Field'!$E$77=[1]Lists!BF428,'[1]Multi-Field'!$F$77="undrained"),BH428,""))</f>
        <v/>
      </c>
      <c r="EH428" s="409" t="str">
        <f>IF(AND('[1]Multi-Field'!$E$78=[1]Lists!BF428,'[1]Multi-Field'!$F$78="Drained"),BI428,IF(AND('[1]Multi-Field'!$E$78=[1]Lists!BF428,'[1]Multi-Field'!$F$78="undrained"),BH428,""))</f>
        <v/>
      </c>
      <c r="EI428" s="409" t="str">
        <f>IF(AND('[1]Multi-Field'!$E$79=[1]Lists!BF428,'[1]Multi-Field'!$F$79="Drained"),BI428,IF(AND('[1]Multi-Field'!$E$79=[1]Lists!BF428,'[1]Multi-Field'!$F$79="undrained"),BH428,""))</f>
        <v/>
      </c>
      <c r="EJ428" s="409" t="str">
        <f>IF(AND('[1]Multi-Field'!$E$80=[1]Lists!BF428,'[1]Multi-Field'!$F$80="Drained"),BI428,IF(AND('[1]Multi-Field'!$E$80=[1]Lists!BF428,'[1]Multi-Field'!$F$80="undrained"),BH428,""))</f>
        <v/>
      </c>
      <c r="EK428" s="409" t="str">
        <f>IF(AND('[1]Multi-Field'!$E$81=[1]Lists!BF428,'[1]Multi-Field'!$F$81="Drained"),BI428,IF(AND('[1]Multi-Field'!$E$81=[1]Lists!BF428,'[1]Multi-Field'!$F$81="undrained"),BH428,""))</f>
        <v/>
      </c>
      <c r="EL428" s="409" t="str">
        <f>IF(AND('[1]Multi-Field'!$E$82=[1]Lists!BF428,'[1]Multi-Field'!$F$82="Drained"),BI428,IF(AND('[1]Multi-Field'!$E$82=[1]Lists!BF428,'[1]Multi-Field'!$F$82="undrained"),BH428,""))</f>
        <v/>
      </c>
      <c r="EM428" s="409" t="str">
        <f>IF(AND('[1]Multi-Field'!$E$83=[1]Lists!BF428,'[1]Multi-Field'!$F$83="Drained"),BI428,IF(AND('[1]Multi-Field'!$E$83=[1]Lists!BF428,'[1]Multi-Field'!$F$83="undrained"),BH428,""))</f>
        <v/>
      </c>
      <c r="EN428" s="409" t="str">
        <f>IF(AND('[1]Multi-Field'!$E$84=[1]Lists!BF428,'[1]Multi-Field'!$F$84="Drained"),BI428,IF(AND('[1]Multi-Field'!$E$84=[1]Lists!BF428,'[1]Multi-Field'!$F$84="undrained"),BH428,""))</f>
        <v/>
      </c>
      <c r="EO428" s="409" t="str">
        <f>IF(AND('[1]Multi-Field'!$E$85=[1]Lists!BF428,'[1]Multi-Field'!$F$85="Drained"),BI428,IF(AND('[1]Multi-Field'!$E$85=[1]Lists!BF428,'[1]Multi-Field'!$F$85="undrained"),BH428,""))</f>
        <v/>
      </c>
      <c r="EP428" s="409" t="str">
        <f>IF(AND('[1]Multi-Field'!$E$86=[1]Lists!BF428,'[1]Multi-Field'!$F$86="Drained"),BI428,IF(AND('[1]Multi-Field'!$E$86=[1]Lists!BF428,'[1]Multi-Field'!$F$86="undrained"),BH428,""))</f>
        <v/>
      </c>
      <c r="EQ428" s="409" t="str">
        <f>IF(AND('[1]Multi-Field'!$E$87=[1]Lists!BF428,'[1]Multi-Field'!$F$87="Drained"),BI428,IF(AND('[1]Multi-Field'!$E$87=[1]Lists!BF428,'[1]Multi-Field'!$F$87="undrained"),BH428,""))</f>
        <v/>
      </c>
      <c r="ER428" s="409" t="str">
        <f>IF(AND('[1]Multi-Field'!$E$88=[1]Lists!BF428,'[1]Multi-Field'!$F$88="Drained"),BI428,IF(AND('[1]Multi-Field'!$E$88=[1]Lists!BF428,'[1]Multi-Field'!$F$88="undrained"),BH428,""))</f>
        <v/>
      </c>
      <c r="ES428" s="409" t="str">
        <f>IF(AND('[1]Multi-Field'!$E$89=[1]Lists!BF428,'[1]Multi-Field'!$F$89="Drained"),BI428,IF(AND('[1]Multi-Field'!$E$89=[1]Lists!BF428,'[1]Multi-Field'!$F$89="undrained"),BH428,""))</f>
        <v/>
      </c>
      <c r="ET428" s="409" t="str">
        <f>IF(AND('[1]Multi-Field'!$E$90=[1]Lists!BF428,'[1]Multi-Field'!$F$90="Drained"),BI428,IF(AND('[1]Multi-Field'!$E$90=[1]Lists!BF428,'[1]Multi-Field'!$F$90="undrained"),BH428,""))</f>
        <v/>
      </c>
      <c r="EU428" s="409" t="str">
        <f>IF(AND('[1]Multi-Field'!$E$91=[1]Lists!BF428,'[1]Multi-Field'!$F$91="Drained"),BI428,IF(AND('[1]Multi-Field'!$E$91=[1]Lists!BF428,'[1]Multi-Field'!$F$91="undrained"),BH428,""))</f>
        <v/>
      </c>
      <c r="EV428" s="409" t="str">
        <f>IF(AND('[1]Multi-Field'!$E$92=[1]Lists!BF428,'[1]Multi-Field'!$F$92="Drained"),BI428,IF(AND('[1]Multi-Field'!$E$92=[1]Lists!BF428,'[1]Multi-Field'!$F$92="undrained"),BH428,""))</f>
        <v/>
      </c>
      <c r="EW428" s="409" t="str">
        <f>IF(AND('[1]Multi-Field'!$E$93=[1]Lists!BF428,'[1]Multi-Field'!$F$93="Drained"),BI428,IF(AND('[1]Multi-Field'!$E$93=[1]Lists!BF428,'[1]Multi-Field'!$F$93="undrained"),BH428,""))</f>
        <v/>
      </c>
      <c r="EX428" s="409" t="str">
        <f>IF(AND('[1]Multi-Field'!$E$94=[1]Lists!BF428,'[1]Multi-Field'!$F$94="Drained"),BI428,IF(AND('[1]Multi-Field'!$E$94=[1]Lists!BF428,'[1]Multi-Field'!$F$94="undrained"),BH428,""))</f>
        <v/>
      </c>
      <c r="EY428" s="409" t="str">
        <f>IF(AND('[1]Multi-Field'!$E$95=[1]Lists!BF428,'[1]Multi-Field'!$F$95="Drained"),BI428,IF(AND('[1]Multi-Field'!$E$95=[1]Lists!BF428,'[1]Multi-Field'!$F$95="undrained"),BH428,""))</f>
        <v/>
      </c>
      <c r="EZ428" s="409" t="str">
        <f>IF(AND('[1]Multi-Field'!$E$96=[1]Lists!BF428,'[1]Multi-Field'!$F$96="Drained"),BI428,IF(AND('[1]Multi-Field'!$E$96=[1]Lists!BF428,'[1]Multi-Field'!$F$96="undrained"),BH428,""))</f>
        <v/>
      </c>
      <c r="FA428" s="409" t="str">
        <f>IF(AND('[1]Multi-Field'!$E$97=[1]Lists!BF428,'[1]Multi-Field'!$F$97="Drained"),BI428,IF(AND('[1]Multi-Field'!$E$97=[1]Lists!BF428,'[1]Multi-Field'!$F$97="undrained"),BH428,""))</f>
        <v/>
      </c>
      <c r="FB428" s="409" t="str">
        <f>IF(AND('[1]Multi-Field'!$E$98=[1]Lists!BF428,'[1]Multi-Field'!$F$98="Drained"),BI428,IF(AND('[1]Multi-Field'!$E$98=[1]Lists!BF428,'[1]Multi-Field'!$F$98="undrained"),BH428,""))</f>
        <v/>
      </c>
      <c r="FC428" s="409" t="str">
        <f>IF(AND('[1]Multi-Field'!$E$99=[1]Lists!BF428,'[1]Multi-Field'!$F$99="Drained"),BI428,IF(AND('[1]Multi-Field'!$E$99=[1]Lists!BF428,'[1]Multi-Field'!$F$99="undrained"),BH428,""))</f>
        <v/>
      </c>
      <c r="FD428" s="409" t="str">
        <f>IF(AND('[1]Multi-Field'!$E$100=[1]Lists!BF428,'[1]Multi-Field'!$F$100="Drained"),BI428,IF(AND('[1]Multi-Field'!$E$100=[1]Lists!BF428,'[1]Multi-Field'!$F$100="undrained"),BH428,""))</f>
        <v/>
      </c>
      <c r="FE428" s="409" t="str">
        <f>IF(AND('[1]Multi-Field'!$E$101=[1]Lists!BF428,'[1]Multi-Field'!$F$101="Drained"),BI428,IF(AND('[1]Multi-Field'!$E$101=[1]Lists!BF428,'[1]Multi-Field'!$F$101="undrained"),BH428,""))</f>
        <v/>
      </c>
      <c r="FF428" s="409" t="str">
        <f>IF(AND('[1]Multi-Field'!$E$102=[1]Lists!BF428,'[1]Multi-Field'!$F$102="Drained"),BI428,IF(AND('[1]Multi-Field'!$E$102=[1]Lists!BF428,'[1]Multi-Field'!$F$102="undrained"),BH428,""))</f>
        <v/>
      </c>
      <c r="FG428" s="409" t="str">
        <f>IF(AND('[1]Multi-Field'!$E$103=[1]Lists!BF428,'[1]Multi-Field'!$F$103="Drained"),BI428,IF(AND('[1]Multi-Field'!$E$103=[1]Lists!BF428,'[1]Multi-Field'!$F$103="undrained"),BH428,""))</f>
        <v/>
      </c>
      <c r="FH428" s="409" t="str">
        <f>IF(AND('[1]Multi-Field'!$E$104=[1]Lists!BF428,'[1]Multi-Field'!$F$104="Drained"),BI428,IF(AND('[1]Multi-Field'!$E$104=[1]Lists!BF428,'[1]Multi-Field'!$F$104="undrained"),BH428,""))</f>
        <v/>
      </c>
      <c r="FI428" s="409" t="str">
        <f>IF(AND('[1]Multi-Field'!$E$105=[1]Lists!BF428,'[1]Multi-Field'!$F$105="Drained"),BI428,IF(AND('[1]Multi-Field'!$E$105=[1]Lists!BF428,'[1]Multi-Field'!$F$105="undrained"),BH428,""))</f>
        <v/>
      </c>
      <c r="FJ428" s="409" t="str">
        <f>IF(AND('[1]Multi-Field'!$E$106=[1]Lists!BF428,'[1]Multi-Field'!$F$106="Drained"),BI428,IF(AND('[1]Multi-Field'!$E$106=[1]Lists!BF428,'[1]Multi-Field'!$F$106="undrained"),BH428,""))</f>
        <v/>
      </c>
      <c r="FK428" s="409" t="str">
        <f>IF(AND('[1]Multi-Field'!$E$107=[1]Lists!BF428,'[1]Multi-Field'!$F$107="Drained"),BI428,IF(AND('[1]Multi-Field'!$E$107=[1]Lists!BF428,'[1]Multi-Field'!$F$107="undrained"),BH428,""))</f>
        <v/>
      </c>
      <c r="FL428" s="409" t="str">
        <f>IF(AND('[1]Multi-Field'!$E$108=[1]Lists!BF428,'[1]Multi-Field'!$F$108="Drained"),BI428,IF(AND('[1]Multi-Field'!$E$108=[1]Lists!BF428,'[1]Multi-Field'!$F$108="undrained"),BH428,""))</f>
        <v/>
      </c>
      <c r="FM428" s="409" t="str">
        <f>IF(AND('[1]Multi-Field'!$E$109=[1]Lists!BF428,'[1]Multi-Field'!$F$109="Drained"),BI428,IF(AND('[1]Multi-Field'!$E$109=[1]Lists!BF428,'[1]Multi-Field'!$F$109="undrained"),BH428,""))</f>
        <v/>
      </c>
      <c r="FN428" s="409" t="str">
        <f>IF(AND('[1]Multi-Field'!$E$110=[1]Lists!BF428,'[1]Multi-Field'!$F$110="Drained"),BI428,IF(AND('[1]Multi-Field'!$E$110=[1]Lists!BF428,'[1]Multi-Field'!$F$110="undrained"),BH428,""))</f>
        <v/>
      </c>
      <c r="FO428" s="409" t="str">
        <f>IF(AND('[1]Multi-Field'!$E$111=[1]Lists!BF428,'[1]Multi-Field'!$F$111="Drained"),BI428,IF(AND('[1]Multi-Field'!$E$111=[1]Lists!BF428,'[1]Multi-Field'!$F$111="undrained"),BH428,""))</f>
        <v/>
      </c>
      <c r="FP428" s="409" t="str">
        <f>IF(AND('[1]Multi-Field'!$E$112=[1]Lists!BF428,'[1]Multi-Field'!$F$112="Drained"),BI428,IF(AND('[1]Multi-Field'!$E$112=[1]Lists!BF428,'[1]Multi-Field'!$F$112="undrained"),BH428,""))</f>
        <v/>
      </c>
      <c r="FQ428" s="409" t="str">
        <f>IF(AND('[1]Multi-Field'!$E$113=[1]Lists!BF428,'[1]Multi-Field'!$F$113="Drained"),BI428,IF(AND('[1]Multi-Field'!$E$113=[1]Lists!BF428,'[1]Multi-Field'!$F$113="undrained"),BH428,""))</f>
        <v/>
      </c>
      <c r="FR428" s="409" t="str">
        <f>IF(AND('[1]Multi-Field'!$E$114=[1]Lists!BF428,'[1]Multi-Field'!$F$114="Drained"),BI428,IF(AND('[1]Multi-Field'!$E$114=[1]Lists!BF428,'[1]Multi-Field'!$F$114="undrained"),BH428,""))</f>
        <v/>
      </c>
      <c r="FS428" s="409" t="str">
        <f>IF(AND('[1]Multi-Field'!$E$115=[1]Lists!BF428,'[1]Multi-Field'!$F$115="Drained"),BI428,IF(AND('[1]Multi-Field'!$E$115=[1]Lists!BF428,'[1]Multi-Field'!$F$115="undrained"),BH428,""))</f>
        <v/>
      </c>
      <c r="FT428" s="409" t="str">
        <f>IF(AND('[1]Multi-Field'!$E$116=[1]Lists!BF428,'[1]Multi-Field'!$F$116="Drained"),BI428,IF(AND('[1]Multi-Field'!$E$116=[1]Lists!BF428,'[1]Multi-Field'!$F$116="undrained"),BH428,""))</f>
        <v/>
      </c>
      <c r="FU428" s="409" t="str">
        <f>IF(AND('[1]Multi-Field'!$E$117=[1]Lists!BF428,'[1]Multi-Field'!$F$117="Drained"),BI428,IF(AND('[1]Multi-Field'!$E$117=[1]Lists!BF428,'[1]Multi-Field'!$F$117="undrained"),BH428,""))</f>
        <v/>
      </c>
      <c r="FV428" s="409" t="str">
        <f>IF(AND('[1]Multi-Field'!$E$118=[1]Lists!BF428,'[1]Multi-Field'!$F$118="Drained"),BI428,IF(AND('[1]Multi-Field'!$E$118=[1]Lists!BF428,'[1]Multi-Field'!$F$118="undrained"),BH428,""))</f>
        <v/>
      </c>
      <c r="FW428" s="409" t="str">
        <f>IF(AND('[1]Multi-Field'!$E$119=[1]Lists!BF428,'[1]Multi-Field'!$F$119="Drained"),BI428,IF(AND('[1]Multi-Field'!$E$119=[1]Lists!BF428,'[1]Multi-Field'!$F$119="undrained"),BH428,""))</f>
        <v/>
      </c>
      <c r="FX428" s="409" t="str">
        <f>IF(AND('[1]Multi-Field'!$E$120=[1]Lists!BF428,'[1]Multi-Field'!$F$120="Drained"),BI428,IF(AND('[1]Multi-Field'!$E$120=[1]Lists!BF428,'[1]Multi-Field'!$F$120="undrained"),BH428,""))</f>
        <v/>
      </c>
      <c r="GC428" s="4">
        <v>1</v>
      </c>
    </row>
    <row r="429" spans="1:185" ht="13.5" customHeight="1">
      <c r="A429" s="7" t="s">
        <v>515</v>
      </c>
      <c r="B429" s="7"/>
      <c r="C429" s="7"/>
      <c r="D429" s="8">
        <v>70</v>
      </c>
      <c r="E429" s="8">
        <f t="shared" si="60"/>
        <v>70</v>
      </c>
      <c r="F429" s="8">
        <f t="shared" si="61"/>
        <v>70</v>
      </c>
      <c r="G429" s="8">
        <v>70</v>
      </c>
      <c r="H429" s="8">
        <v>50</v>
      </c>
      <c r="I429" s="8">
        <f t="shared" si="64"/>
        <v>50</v>
      </c>
      <c r="J429" s="8">
        <f t="shared" si="65"/>
        <v>50</v>
      </c>
      <c r="K429" s="8">
        <v>50</v>
      </c>
      <c r="L429" s="8">
        <v>80</v>
      </c>
      <c r="M429" s="8">
        <f t="shared" si="62"/>
        <v>80</v>
      </c>
      <c r="N429" s="8">
        <f t="shared" si="63"/>
        <v>80</v>
      </c>
      <c r="O429" s="8">
        <v>80</v>
      </c>
      <c r="P429" s="391">
        <v>404</v>
      </c>
      <c r="Q429" s="394"/>
      <c r="R429" s="395" t="b">
        <f>IF(OR('Multi-Field'!AA406=Lists!$AC$42,'Multi-Field'!AA406=Lists!$AC$43),IF('Multi-Field'!Z406="x",(IF('Multi-Field'!AC406=Lists!$Q$11,Lists!$R$11,IF('Multi-Field'!AC406=Lists!$Q$12,Lists!$R$12,IF('Multi-Field'!AC406=Lists!$Q$13,Lists!$R$13,IF('Multi-Field'!AC406=Lists!$Q$14,Lists!$R$14))))),IF('Multi-Field'!X406="x",(IF('Multi-Field'!AC406=Lists!$Q$11,Lists!$S$11,IF('Multi-Field'!AC406=Lists!$Q$12,Lists!$S$12,IF('Multi-Field'!AC406=Lists!$Q$13,Lists!$S$13,IF('Multi-Field'!AC406=Lists!$Q$14,Lists!$S$14))))),IF('Multi-Field'!V406="x",(IF('Multi-Field'!AC406=Lists!$Q$11,Lists!$T$11,IF('Multi-Field'!AC406=Lists!$Q$12,Lists!$T$12,IF('Multi-Field'!AC406=Lists!$Q$13,Lists!$T$13,IF('Multi-Field'!AC406=Lists!$Q$14,Lists!$T$14))))),0))))</f>
        <v>0</v>
      </c>
      <c r="S429" s="395" t="str">
        <f t="shared" si="66"/>
        <v/>
      </c>
      <c r="T429" s="395"/>
      <c r="U429" s="396"/>
      <c r="BF429" s="411" t="s">
        <v>1593</v>
      </c>
      <c r="BG429" s="412">
        <v>5</v>
      </c>
      <c r="BH429" s="412">
        <v>3</v>
      </c>
      <c r="BI429" s="412">
        <v>3</v>
      </c>
      <c r="BJ429" s="409" t="e">
        <f>IF(AND('[1]Single Field'!#REF!=[1]Lists!BF429,'[1]Single Field'!#REF!="Drained"),"x",IF(AND('[1]Single Field'!#REF!=[1]Lists!BF429,'[1]Single Field'!#REF!="Undrained"),O,""))</f>
        <v>#REF!</v>
      </c>
      <c r="BK429" s="409" t="str">
        <f>IF(AND('[1]Multi-Field'!$E$3=[1]Lists!BF429,'[1]Multi-Field'!$F$3="Drained"),BI429,IF(AND('[1]Multi-Field'!$E$3=BF429,'[1]Multi-Field'!$F$3="undrained"),BH429,""))</f>
        <v/>
      </c>
      <c r="BL429" s="409" t="str">
        <f>IF(AND('[1]Multi-Field'!$E$4=BF429,'[1]Multi-Field'!$F$4="Drained"),BI429,IF(AND('[1]Multi-Field'!$E$4=BF429,'[1]Multi-Field'!$F$4="undrained"),BH429,""))</f>
        <v/>
      </c>
      <c r="BM429" s="409" t="str">
        <f>IF(AND('[1]Multi-Field'!$E$5=BF429,'[1]Multi-Field'!$F$5="Drained"),BI429,IF(AND('[1]Multi-Field'!$E$5=BF429,'[1]Multi-Field'!$F$5="undrained"),BH429,""))</f>
        <v/>
      </c>
      <c r="BN429" s="409" t="str">
        <f>IF(AND('[1]Multi-Field'!$E$6=BF429,'[1]Multi-Field'!$F$6="Drained"),BI429,IF(AND('[1]Multi-Field'!$E$6=BF429,'[1]Multi-Field'!$F$6="undrained"),BH429,""))</f>
        <v/>
      </c>
      <c r="BO429" s="409" t="str">
        <f>IF(AND('[1]Multi-Field'!$E$7=BF429,'[1]Multi-Field'!$F$7="Drained"),BI429,IF(AND('[1]Multi-Field'!$E$7=BF429,'[1]Multi-Field'!$F$7="undrained"),BH429,""))</f>
        <v/>
      </c>
      <c r="BP429" s="409" t="str">
        <f>IF(AND('[1]Multi-Field'!$E$8=BF429,'[1]Multi-Field'!$F$8="Drained"),BI429,IF(AND('[1]Multi-Field'!$E$8=BF429,'[1]Multi-Field'!$F$8="undrained"),BH429,""))</f>
        <v/>
      </c>
      <c r="BQ429" s="409" t="str">
        <f>IF(AND('[1]Multi-Field'!$E$9=BF429,'[1]Multi-Field'!$F$9="Drained"),BI429,IF(AND('[1]Multi-Field'!$E$9=BF429,'[1]Multi-Field'!$F$9="undrained"),BH429,""))</f>
        <v/>
      </c>
      <c r="BR429" s="409" t="str">
        <f>IF(AND('[1]Multi-Field'!$E$10=BF429,'[1]Multi-Field'!$F$10="Drained"),BI429,IF(AND('[1]Multi-Field'!$E$10=BF429,'[1]Multi-Field'!$F$10="undrained"),BH429,""))</f>
        <v/>
      </c>
      <c r="BS429" s="409" t="str">
        <f>IF(AND('[1]Multi-Field'!$E$11=BF429,'[1]Multi-Field'!$F$11="Drained"),BI429,IF(AND('[1]Multi-Field'!$E$11=BF429,'[1]Multi-Field'!$F$11="undrained"),BH429,""))</f>
        <v/>
      </c>
      <c r="BT429" s="409" t="str">
        <f>IF(AND('[1]Multi-Field'!$E$12=BF429,'[1]Multi-Field'!$F$12="Drained"),BI429,IF(AND('[1]Multi-Field'!$E$12=BF429,'[1]Multi-Field'!$F$12="undrained"),BH429,""))</f>
        <v/>
      </c>
      <c r="BU429" s="409" t="str">
        <f>IF(AND('[1]Multi-Field'!$E$13=BF429,'[1]Multi-Field'!$F$13="Drained"),BI429,IF(AND('[1]Multi-Field'!$E$3=BF429,'[1]Multi-Field'!$F$13="undrained"),BH429,""))</f>
        <v/>
      </c>
      <c r="BV429" s="409" t="str">
        <f>IF(AND('[1]Multi-Field'!$E$14=BF429,'[1]Multi-Field'!$F$14="Drained"),BI429,IF(AND('[1]Multi-Field'!$E$14=BF429,'[1]Multi-Field'!$F$14="undrained"),BH429,""))</f>
        <v/>
      </c>
      <c r="BW429" s="409" t="str">
        <f>IF(AND('[1]Multi-Field'!$E$15=BF429,'[1]Multi-Field'!$F$15="Drained"),BI429,IF(AND('[1]Multi-Field'!$E$15=BF429,'[1]Multi-Field'!$F$15="undrained"),BH429,""))</f>
        <v/>
      </c>
      <c r="BX429" s="409" t="str">
        <f>IF(AND('[1]Multi-Field'!$E$16=[1]Lists!BF429,'[1]Multi-Field'!$F$16="Drained"),BI429,IF(AND('[1]Multi-Field'!$E$16=[1]Lists!BF429,'[1]Multi-Field'!$F$16="undrained"),BH429,""))</f>
        <v/>
      </c>
      <c r="BY429" s="409" t="str">
        <f>IF(AND('[1]Multi-Field'!$E$17=[1]Lists!BF429,'[1]Multi-Field'!$F$17="Drained"),BI429,IF(AND('[1]Multi-Field'!$E$17=[1]Lists!BF429,'[1]Multi-Field'!$F$17="undrained"),BH429,""))</f>
        <v/>
      </c>
      <c r="BZ429" s="409" t="str">
        <f>IF(AND('[1]Multi-Field'!$E$18=[1]Lists!BF429,'[1]Multi-Field'!$F$18="Drained"),BI429,IF(AND('[1]Multi-Field'!$E$18=[1]Lists!BF429,'[1]Multi-Field'!$F$18="undrained"),BH429,""))</f>
        <v/>
      </c>
      <c r="CA429" s="409" t="str">
        <f>IF(AND('[1]Multi-Field'!$E$19=[1]Lists!BF429,'[1]Multi-Field'!$F$19="Drained"),BI429,IF(AND('[1]Multi-Field'!$E$19=[1]Lists!BF429,'[1]Multi-Field'!$F$19="undrained"),BH429,""))</f>
        <v/>
      </c>
      <c r="CB429" s="409" t="str">
        <f>IF(AND('[1]Multi-Field'!$E$20=[1]Lists!BF429,'[1]Multi-Field'!$F$20="Drained"),BI429,IF(AND('[1]Multi-Field'!$E$20=[1]Lists!BF429,'[1]Multi-Field'!$F$20="undrained"),BH429,""))</f>
        <v/>
      </c>
      <c r="CC429" s="409" t="str">
        <f>IF(AND('[1]Multi-Field'!$E$21=[1]Lists!BF429,'[1]Multi-Field'!$F$21="Drained"),BI429,IF(AND('[1]Multi-Field'!$E$21=[1]Lists!BF429,'[1]Multi-Field'!$F$21="undrained"),BH429,""))</f>
        <v/>
      </c>
      <c r="CD429" s="409" t="str">
        <f>IF(AND('[1]Multi-Field'!$E$22=[1]Lists!BF429,'[1]Multi-Field'!$F$22="Drained"),BI429,IF(AND('[1]Multi-Field'!$E$22=[1]Lists!BF429,'[1]Multi-Field'!$F$22="undrained"),BH429,""))</f>
        <v/>
      </c>
      <c r="CE429" s="409" t="str">
        <f>IF(AND('[1]Multi-Field'!$E$23=[1]Lists!BF429,'[1]Multi-Field'!$F$23="Drained"),BI429,IF(AND('[1]Multi-Field'!$E$23=[1]Lists!BF429,'[1]Multi-Field'!$F$23="undrained"),BH429,""))</f>
        <v/>
      </c>
      <c r="CF429" s="409" t="str">
        <f>IF(AND('[1]Multi-Field'!$E$24=[1]Lists!BF429,'[1]Multi-Field'!$F$24="Drained"),BI429,IF(AND('[1]Multi-Field'!$E$24=[1]Lists!BF429,'[1]Multi-Field'!$F$24="undrained"),BH429,""))</f>
        <v/>
      </c>
      <c r="CG429" s="409" t="str">
        <f>IF(AND('[1]Multi-Field'!$E$25=[1]Lists!BF429,'[1]Multi-Field'!$F$25="Drained"),BI429,IF(AND('[1]Multi-Field'!$E$25=[1]Lists!BF429,'[1]Multi-Field'!$F$25="undrained"),BH429,""))</f>
        <v/>
      </c>
      <c r="CH429" s="409" t="str">
        <f>IF(AND('[1]Multi-Field'!$E$26=[1]Lists!BF429,'[1]Multi-Field'!$F$26="Drained"),BI429,IF(AND('[1]Multi-Field'!$E$26=[1]Lists!BF429,'[1]Multi-Field'!$F$26="undrained"),BH429,""))</f>
        <v/>
      </c>
      <c r="CI429" s="409" t="str">
        <f>IF(AND('[1]Multi-Field'!$E$27=[1]Lists!BF429,'[1]Multi-Field'!$F$27="Drained"),BI429,IF(AND('[1]Multi-Field'!$E$27=[1]Lists!BF429,'[1]Multi-Field'!$F$27="undrained"),BH429,""))</f>
        <v/>
      </c>
      <c r="CJ429" s="409" t="str">
        <f>IF(AND('[1]Multi-Field'!$E$28=[1]Lists!BF429,'[1]Multi-Field'!$F$28="Drained"),BI429,IF(AND('[1]Multi-Field'!$E$28=[1]Lists!BF429,'[1]Multi-Field'!$F$28="undrained"),BH429,""))</f>
        <v/>
      </c>
      <c r="CK429" s="409" t="str">
        <f>IF(AND('[1]Multi-Field'!$E$29=[1]Lists!BF429,'[1]Multi-Field'!$F$29="Drained"),BI429,IF(AND('[1]Multi-Field'!$E$29=[1]Lists!BF429,'[1]Multi-Field'!$F$29="undrained"),BH429,""))</f>
        <v/>
      </c>
      <c r="CL429" s="409" t="str">
        <f>IF(AND('[1]Multi-Field'!$E$30=[1]Lists!BF429,'[1]Multi-Field'!$F$30="Drained"),BI429,IF(AND('[1]Multi-Field'!$E$30=[1]Lists!BF429,'[1]Multi-Field'!$F$30="undrained"),BH429,""))</f>
        <v/>
      </c>
      <c r="CM429" s="409" t="str">
        <f>IF(AND('[1]Multi-Field'!$E$31=[1]Lists!BF429,'[1]Multi-Field'!$F$31="Drained"),BI429,IF(AND('[1]Multi-Field'!$E$31=[1]Lists!BF429,'[1]Multi-Field'!$F$31="undrained"),BH429,""))</f>
        <v/>
      </c>
      <c r="CN429" s="409" t="str">
        <f>IF(AND('[1]Multi-Field'!$E$32=[1]Lists!BF429,'[1]Multi-Field'!$F$32="Drained"),BI429,IF(AND('[1]Multi-Field'!$E$32=[1]Lists!BF429,'[1]Multi-Field'!$F$32="undrained"),BH429,""))</f>
        <v/>
      </c>
      <c r="CO429" s="409" t="str">
        <f>IF(AND('[1]Multi-Field'!$E$33=[1]Lists!BF429,'[1]Multi-Field'!$F$33="Drained"),BI429,IF(AND('[1]Multi-Field'!$E$33=[1]Lists!BF429,'[1]Multi-Field'!$F$33="undrained"),BH429,""))</f>
        <v/>
      </c>
      <c r="CP429" s="409" t="str">
        <f>IF(AND('[1]Multi-Field'!$E$34=[1]Lists!BF429,'[1]Multi-Field'!$F$34="Drained"),BI429,IF(AND('[1]Multi-Field'!$E$34=[1]Lists!BF429,'[1]Multi-Field'!$F$34="undrained"),BH429,""))</f>
        <v/>
      </c>
      <c r="CQ429" s="409" t="str">
        <f>IF(AND('[1]Multi-Field'!$E$35=[1]Lists!BF429,'[1]Multi-Field'!$F$35="Drained"),BI429,IF(AND('[1]Multi-Field'!$E$35=[1]Lists!BF429,'[1]Multi-Field'!$F$35="undrained"),BH429,""))</f>
        <v/>
      </c>
      <c r="CR429" s="409" t="str">
        <f>IF(AND('[1]Multi-Field'!$E$36=[1]Lists!BF429,'[1]Multi-Field'!$F$36="Drained"),BI429,IF(AND('[1]Multi-Field'!$E$36=[1]Lists!BF429,'[1]Multi-Field'!$F$36="undrained"),BH429,""))</f>
        <v/>
      </c>
      <c r="CS429" s="409" t="str">
        <f>IF(AND('[1]Multi-Field'!$E$37=[1]Lists!BF429,'[1]Multi-Field'!$F$37="Drained"),BI429,IF(AND('[1]Multi-Field'!$E$37=[1]Lists!BF429,'[1]Multi-Field'!$F$37="undrained"),BH429,""))</f>
        <v/>
      </c>
      <c r="CT429" s="409" t="str">
        <f>IF(AND('[1]Multi-Field'!$E$38=[1]Lists!BF429,'[1]Multi-Field'!$F$38="Drained"),BI429,IF(AND('[1]Multi-Field'!$E$38=[1]Lists!BF429,'[1]Multi-Field'!$F$38="undrained"),BH429,""))</f>
        <v/>
      </c>
      <c r="CU429" s="409" t="str">
        <f>IF(AND('[1]Multi-Field'!$E$39=[1]Lists!BF429,'[1]Multi-Field'!$F$39="Drained"),BI429,IF(AND('[1]Multi-Field'!$E$39=[1]Lists!BF429,'[1]Multi-Field'!$F$39="undrained"),BH429,""))</f>
        <v/>
      </c>
      <c r="CV429" s="409" t="str">
        <f>IF(AND('[1]Multi-Field'!$E$40=[1]Lists!BF429,'[1]Multi-Field'!$F$40="Drained"),BI429,IF(AND('[1]Multi-Field'!$E$40=[1]Lists!BF429,'[1]Multi-Field'!$F$40="undrained"),BH429,""))</f>
        <v/>
      </c>
      <c r="CW429" s="409" t="str">
        <f>IF(AND('[1]Multi-Field'!$E$41=[1]Lists!BF429,'[1]Multi-Field'!$F$40="Drained"),BI429,IF(AND('[1]Multi-Field'!$E$40=[1]Lists!BF429,'[1]Multi-Field'!$F$40="undrained"),BH429,""))</f>
        <v/>
      </c>
      <c r="CX429" s="409" t="str">
        <f>IF(AND('[1]Multi-Field'!$E$42=[1]Lists!BF429,'[1]Multi-Field'!$F$42="Drained"),BI429,IF(AND('[1]Multi-Field'!$E$42=[1]Lists!BF429,'[1]Multi-Field'!$F$42="undrained"),BH429,""))</f>
        <v/>
      </c>
      <c r="CY429" s="409" t="str">
        <f>IF(AND('[1]Multi-Field'!$E$43=[1]Lists!BF429,'[1]Multi-Field'!$F$43="Drained"),BI429,IF(AND('[1]Multi-Field'!$E$43=[1]Lists!BF429,'[1]Multi-Field'!$F$43="undrained"),BH429,""))</f>
        <v/>
      </c>
      <c r="CZ429" s="409" t="str">
        <f>IF(AND('[1]Multi-Field'!$E$44=[1]Lists!BF429,'[1]Multi-Field'!$F$44="Drained"),BI429,IF(AND('[1]Multi-Field'!$E$44=[1]Lists!BF429,'[1]Multi-Field'!$F$44="undrained"),BH429,""))</f>
        <v/>
      </c>
      <c r="DA429" s="409" t="str">
        <f>IF(AND('[1]Multi-Field'!$E$45=[1]Lists!BF429,'[1]Multi-Field'!$F$45="Drained"),BI429,IF(AND('[1]Multi-Field'!$E$45=[1]Lists!BF429,'[1]Multi-Field'!$F$45="undrained"),BH429,""))</f>
        <v/>
      </c>
      <c r="DB429" s="409" t="str">
        <f>IF(AND('[1]Multi-Field'!$E$46=[1]Lists!BF429,'[1]Multi-Field'!$F$46="Drained"),BI429,IF(AND('[1]Multi-Field'!$E$46=[1]Lists!BF429,'[1]Multi-Field'!$F$46="undrained"),BH429,""))</f>
        <v/>
      </c>
      <c r="DC429" s="409" t="str">
        <f>IF(AND('[1]Multi-Field'!$E$47=[1]Lists!BF429,'[1]Multi-Field'!$F$47="Drained"),BI429,IF(AND('[1]Multi-Field'!$E$47=[1]Lists!BF429,'[1]Multi-Field'!$F$47="undrained"),BH429,""))</f>
        <v/>
      </c>
      <c r="DD429" s="409" t="str">
        <f>IF(AND('[1]Multi-Field'!$E$48=[1]Lists!BF429,'[1]Multi-Field'!$F$48="Drained"),BI429,IF(AND('[1]Multi-Field'!$E$48=[1]Lists!BF429,'[1]Multi-Field'!$F$48="undrained"),BH429,""))</f>
        <v/>
      </c>
      <c r="DE429" s="409" t="str">
        <f>IF(AND('[1]Multi-Field'!$E$49=[1]Lists!BF429,'[1]Multi-Field'!$F$49="Drained"),BI429,IF(AND('[1]Multi-Field'!$E$49=[1]Lists!BF429,'[1]Multi-Field'!$F$9="undrained"),BH429,""))</f>
        <v/>
      </c>
      <c r="DF429" s="409" t="str">
        <f>IF(AND('[1]Multi-Field'!$E$50=[1]Lists!BF429,'[1]Multi-Field'!$F$50="Drained"),BI429,IF(AND('[1]Multi-Field'!$E$50=[1]Lists!BF429,'[1]Multi-Field'!$F$50="undrained"),BH429,""))</f>
        <v/>
      </c>
      <c r="DG429" s="409" t="str">
        <f>IF(AND('[1]Multi-Field'!$E$51=[1]Lists!BF429,'[1]Multi-Field'!$F$51="Drained"),BI429,IF(AND('[1]Multi-Field'!$E$51=[1]Lists!BF429,'[1]Multi-Field'!$F$51="undrained"),BH429,""))</f>
        <v/>
      </c>
      <c r="DH429" s="409" t="str">
        <f>IF(AND('[1]Multi-Field'!$E$52=[1]Lists!BF429,'[1]Multi-Field'!$F$52="Drained"),BI429,IF(AND('[1]Multi-Field'!$E$52=[1]Lists!BF429,'[1]Multi-Field'!$F$52="undrained"),BH429,""))</f>
        <v/>
      </c>
      <c r="DI429" s="409" t="str">
        <f>IF(AND('[1]Multi-Field'!$E$53=[1]Lists!BF429,'[1]Multi-Field'!$F$53="Drained"),BI429,IF(AND('[1]Multi-Field'!$E$53=[1]Lists!BF429,'[1]Multi-Field'!$F$53="undrained"),BH429,""))</f>
        <v/>
      </c>
      <c r="DJ429" s="409" t="str">
        <f>IF(AND('[1]Multi-Field'!$E$54=[1]Lists!BF429,'[1]Multi-Field'!$F$54="Drained"),BI429,IF(AND('[1]Multi-Field'!$E$54=[1]Lists!BF429,'[1]Multi-Field'!$F$54="undrained"),BH429,""))</f>
        <v/>
      </c>
      <c r="DK429" s="409" t="str">
        <f>IF(AND('[1]Multi-Field'!$E$55=[1]Lists!BF429,'[1]Multi-Field'!$F$55="Drained"),BI429,IF(AND('[1]Multi-Field'!$E$55=[1]Lists!BF429,'[1]Multi-Field'!$F$55="undrained"),BH429,""))</f>
        <v/>
      </c>
      <c r="DL429" s="409" t="str">
        <f>IF(AND('[1]Multi-Field'!$E$56=[1]Lists!BF429,'[1]Multi-Field'!$F$56="Drained"),BI429,IF(AND('[1]Multi-Field'!$E$56=[1]Lists!BF429,'[1]Multi-Field'!$F$56="undrained"),BH429,""))</f>
        <v/>
      </c>
      <c r="DM429" s="409" t="str">
        <f>IF(AND('[1]Multi-Field'!$E$57=[1]Lists!BF429,'[1]Multi-Field'!$F$57="Drained"),BI429,IF(AND('[1]Multi-Field'!$E$57=[1]Lists!BF429,'[1]Multi-Field'!$F$57="undrained"),BH429,""))</f>
        <v/>
      </c>
      <c r="DN429" s="409" t="str">
        <f>IF(AND('[1]Multi-Field'!$E$58=[1]Lists!BF429,'[1]Multi-Field'!$F$58="Drained"),BI429,IF(AND('[1]Multi-Field'!$E$58=[1]Lists!BF429,'[1]Multi-Field'!$F$58="undrained"),BH429,""))</f>
        <v/>
      </c>
      <c r="DO429" s="409" t="str">
        <f>IF(AND('[1]Multi-Field'!$E$59=[1]Lists!BF429,'[1]Multi-Field'!$F$59="Drained"),BI429,IF(AND('[1]Multi-Field'!$E$59=[1]Lists!BF429,'[1]Multi-Field'!$F$59="undrained"),BH429,""))</f>
        <v/>
      </c>
      <c r="DP429" s="409" t="str">
        <f>IF(AND('[1]Multi-Field'!$E$60=[1]Lists!BF429,'[1]Multi-Field'!$F$60="Drained"),BI429,IF(AND('[1]Multi-Field'!$E$60=[1]Lists!BF429,'[1]Multi-Field'!$F$60="undrained"),BH429,""))</f>
        <v/>
      </c>
      <c r="DQ429" s="409" t="str">
        <f>IF(AND('[1]Multi-Field'!$E$61=[1]Lists!BF429,'[1]Multi-Field'!$F$61="Drained"),BI429,IF(AND('[1]Multi-Field'!$E$61=[1]Lists!BF429,'[1]Multi-Field'!$F$61="undrained"),BH429,""))</f>
        <v/>
      </c>
      <c r="DR429" s="409" t="str">
        <f>IF(AND('[1]Multi-Field'!$E$62=[1]Lists!BF429,'[1]Multi-Field'!$F$62="Drained"),BI429,IF(AND('[1]Multi-Field'!$E$62=[1]Lists!BF429,'[1]Multi-Field'!$F$62="undrained"),BH429,""))</f>
        <v/>
      </c>
      <c r="DS429" s="409" t="str">
        <f>IF(AND('[1]Multi-Field'!$E$63=[1]Lists!BF429,'[1]Multi-Field'!$F$63="Drained"),BI429,IF(AND('[1]Multi-Field'!$E$63=[1]Lists!BF429,'[1]Multi-Field'!$F$63="undrained"),BH429,""))</f>
        <v/>
      </c>
      <c r="DT429" s="409" t="str">
        <f>IF(AND('[1]Multi-Field'!$E$64=[1]Lists!BF429,'[1]Multi-Field'!$F$64="Drained"),BI429,IF(AND('[1]Multi-Field'!$E$64=[1]Lists!BF429,'[1]Multi-Field'!$F$64="undrained"),BH429,""))</f>
        <v/>
      </c>
      <c r="DU429" s="409" t="str">
        <f>IF(AND('[1]Multi-Field'!$E$65=[1]Lists!BF429,'[1]Multi-Field'!$F$65="Drained"),BI429,IF(AND('[1]Multi-Field'!$E$65=[1]Lists!BF429,'[1]Multi-Field'!$F$65="undrained"),BH429,""))</f>
        <v/>
      </c>
      <c r="DV429" s="409" t="str">
        <f>IF(AND('[1]Multi-Field'!$E$66=[1]Lists!BF429,'[1]Multi-Field'!$F$66="Drained"),BI429,IF(AND('[1]Multi-Field'!$E$66=[1]Lists!BF429,'[1]Multi-Field'!$F$66="undrained"),BH429,""))</f>
        <v/>
      </c>
      <c r="DW429" s="409" t="str">
        <f>IF(AND('[1]Multi-Field'!$E$67=[1]Lists!BF429,'[1]Multi-Field'!$F$67="Drained"),BI429,IF(AND('[1]Multi-Field'!$E$67=[1]Lists!BF429,'[1]Multi-Field'!$F$67="undrained"),BH429,""))</f>
        <v/>
      </c>
      <c r="DX429" s="409" t="str">
        <f>IF(AND('[1]Multi-Field'!$E$68=[1]Lists!BF429,'[1]Multi-Field'!$F$68="Drained"),BI429,IF(AND('[1]Multi-Field'!$E$68=[1]Lists!BF429,'[1]Multi-Field'!$F$68="undrained"),BH429,""))</f>
        <v/>
      </c>
      <c r="DY429" s="409" t="str">
        <f>IF(AND('[1]Multi-Field'!$E$69=[1]Lists!BF429,'[1]Multi-Field'!$F$69="Drained"),BI429,IF(AND('[1]Multi-Field'!$E$69=[1]Lists!BF429,'[1]Multi-Field'!$F$69="undrained"),BH429,""))</f>
        <v/>
      </c>
      <c r="DZ429" s="409" t="str">
        <f>IF(AND('[1]Multi-Field'!$E$70=[1]Lists!BF429,'[1]Multi-Field'!$F$70="Drained"),BI429,IF(AND('[1]Multi-Field'!$E$70=[1]Lists!BF429,'[1]Multi-Field'!$F$70="undrained"),BH429,""))</f>
        <v/>
      </c>
      <c r="EA429" s="409" t="str">
        <f>IF(AND('[1]Multi-Field'!$E$71=[1]Lists!BF429,'[1]Multi-Field'!$F$71="Drained"),BI429,IF(AND('[1]Multi-Field'!$E$71=[1]Lists!BF429,'[1]Multi-Field'!$F$71="undrained"),BH429,""))</f>
        <v/>
      </c>
      <c r="EB429" s="409" t="str">
        <f>IF(AND('[1]Multi-Field'!$E$72=[1]Lists!BF429,'[1]Multi-Field'!$F$72="Drained"),BI429,IF(AND('[1]Multi-Field'!$E$72=[1]Lists!BF429,'[1]Multi-Field'!$F$72="undrained"),BH429,""))</f>
        <v/>
      </c>
      <c r="EC429" s="409" t="str">
        <f>IF(AND('[1]Multi-Field'!$E$73=[1]Lists!BF429,'[1]Multi-Field'!$F$73="Drained"),BI429,IF(AND('[1]Multi-Field'!$E$73=[1]Lists!BF429,'[1]Multi-Field'!$F$73="undrained"),BH429,""))</f>
        <v/>
      </c>
      <c r="ED429" s="409" t="str">
        <f>IF(AND('[1]Multi-Field'!$E$74=[1]Lists!BF429,'[1]Multi-Field'!$F$74="Drained"),BI429,IF(AND('[1]Multi-Field'!$E$74=[1]Lists!BF429,'[1]Multi-Field'!$F$74="undrained"),BH429,""))</f>
        <v/>
      </c>
      <c r="EE429" s="409" t="str">
        <f>IF(AND('[1]Multi-Field'!$E$75=[1]Lists!BF429,'[1]Multi-Field'!$F$75="Drained"),BI429,IF(AND('[1]Multi-Field'!$E$75=[1]Lists!BF429,'[1]Multi-Field'!$F$75="undrained"),BH429,""))</f>
        <v/>
      </c>
      <c r="EF429" s="409" t="str">
        <f>IF(AND('[1]Multi-Field'!$E$76=[1]Lists!BF429,'[1]Multi-Field'!$F$76="Drained"),BI429,IF(AND('[1]Multi-Field'!$E$76=[1]Lists!BF429,'[1]Multi-Field'!$F$6="undrained"),BH429,""))</f>
        <v/>
      </c>
      <c r="EG429" s="409" t="str">
        <f>IF(AND('[1]Multi-Field'!$E$77=[1]Lists!BF429,'[1]Multi-Field'!$F$77="Drained"),BI429,IF(AND('[1]Multi-Field'!$E$77=[1]Lists!BF429,'[1]Multi-Field'!$F$77="undrained"),BH429,""))</f>
        <v/>
      </c>
      <c r="EH429" s="409" t="str">
        <f>IF(AND('[1]Multi-Field'!$E$78=[1]Lists!BF429,'[1]Multi-Field'!$F$78="Drained"),BI429,IF(AND('[1]Multi-Field'!$E$78=[1]Lists!BF429,'[1]Multi-Field'!$F$78="undrained"),BH429,""))</f>
        <v/>
      </c>
      <c r="EI429" s="409" t="str">
        <f>IF(AND('[1]Multi-Field'!$E$79=[1]Lists!BF429,'[1]Multi-Field'!$F$79="Drained"),BI429,IF(AND('[1]Multi-Field'!$E$79=[1]Lists!BF429,'[1]Multi-Field'!$F$79="undrained"),BH429,""))</f>
        <v/>
      </c>
      <c r="EJ429" s="409" t="str">
        <f>IF(AND('[1]Multi-Field'!$E$80=[1]Lists!BF429,'[1]Multi-Field'!$F$80="Drained"),BI429,IF(AND('[1]Multi-Field'!$E$80=[1]Lists!BF429,'[1]Multi-Field'!$F$80="undrained"),BH429,""))</f>
        <v/>
      </c>
      <c r="EK429" s="409" t="str">
        <f>IF(AND('[1]Multi-Field'!$E$81=[1]Lists!BF429,'[1]Multi-Field'!$F$81="Drained"),BI429,IF(AND('[1]Multi-Field'!$E$81=[1]Lists!BF429,'[1]Multi-Field'!$F$81="undrained"),BH429,""))</f>
        <v/>
      </c>
      <c r="EL429" s="409" t="str">
        <f>IF(AND('[1]Multi-Field'!$E$82=[1]Lists!BF429,'[1]Multi-Field'!$F$82="Drained"),BI429,IF(AND('[1]Multi-Field'!$E$82=[1]Lists!BF429,'[1]Multi-Field'!$F$82="undrained"),BH429,""))</f>
        <v/>
      </c>
      <c r="EM429" s="409" t="str">
        <f>IF(AND('[1]Multi-Field'!$E$83=[1]Lists!BF429,'[1]Multi-Field'!$F$83="Drained"),BI429,IF(AND('[1]Multi-Field'!$E$83=[1]Lists!BF429,'[1]Multi-Field'!$F$83="undrained"),BH429,""))</f>
        <v/>
      </c>
      <c r="EN429" s="409" t="str">
        <f>IF(AND('[1]Multi-Field'!$E$84=[1]Lists!BF429,'[1]Multi-Field'!$F$84="Drained"),BI429,IF(AND('[1]Multi-Field'!$E$84=[1]Lists!BF429,'[1]Multi-Field'!$F$84="undrained"),BH429,""))</f>
        <v/>
      </c>
      <c r="EO429" s="409" t="str">
        <f>IF(AND('[1]Multi-Field'!$E$85=[1]Lists!BF429,'[1]Multi-Field'!$F$85="Drained"),BI429,IF(AND('[1]Multi-Field'!$E$85=[1]Lists!BF429,'[1]Multi-Field'!$F$85="undrained"),BH429,""))</f>
        <v/>
      </c>
      <c r="EP429" s="409" t="str">
        <f>IF(AND('[1]Multi-Field'!$E$86=[1]Lists!BF429,'[1]Multi-Field'!$F$86="Drained"),BI429,IF(AND('[1]Multi-Field'!$E$86=[1]Lists!BF429,'[1]Multi-Field'!$F$86="undrained"),BH429,""))</f>
        <v/>
      </c>
      <c r="EQ429" s="409" t="str">
        <f>IF(AND('[1]Multi-Field'!$E$87=[1]Lists!BF429,'[1]Multi-Field'!$F$87="Drained"),BI429,IF(AND('[1]Multi-Field'!$E$87=[1]Lists!BF429,'[1]Multi-Field'!$F$87="undrained"),BH429,""))</f>
        <v/>
      </c>
      <c r="ER429" s="409" t="str">
        <f>IF(AND('[1]Multi-Field'!$E$88=[1]Lists!BF429,'[1]Multi-Field'!$F$88="Drained"),BI429,IF(AND('[1]Multi-Field'!$E$88=[1]Lists!BF429,'[1]Multi-Field'!$F$88="undrained"),BH429,""))</f>
        <v/>
      </c>
      <c r="ES429" s="409" t="str">
        <f>IF(AND('[1]Multi-Field'!$E$89=[1]Lists!BF429,'[1]Multi-Field'!$F$89="Drained"),BI429,IF(AND('[1]Multi-Field'!$E$89=[1]Lists!BF429,'[1]Multi-Field'!$F$89="undrained"),BH429,""))</f>
        <v/>
      </c>
      <c r="ET429" s="409" t="str">
        <f>IF(AND('[1]Multi-Field'!$E$90=[1]Lists!BF429,'[1]Multi-Field'!$F$90="Drained"),BI429,IF(AND('[1]Multi-Field'!$E$90=[1]Lists!BF429,'[1]Multi-Field'!$F$90="undrained"),BH429,""))</f>
        <v/>
      </c>
      <c r="EU429" s="409" t="str">
        <f>IF(AND('[1]Multi-Field'!$E$91=[1]Lists!BF429,'[1]Multi-Field'!$F$91="Drained"),BI429,IF(AND('[1]Multi-Field'!$E$91=[1]Lists!BF429,'[1]Multi-Field'!$F$91="undrained"),BH429,""))</f>
        <v/>
      </c>
      <c r="EV429" s="409" t="str">
        <f>IF(AND('[1]Multi-Field'!$E$92=[1]Lists!BF429,'[1]Multi-Field'!$F$92="Drained"),BI429,IF(AND('[1]Multi-Field'!$E$92=[1]Lists!BF429,'[1]Multi-Field'!$F$92="undrained"),BH429,""))</f>
        <v/>
      </c>
      <c r="EW429" s="409" t="str">
        <f>IF(AND('[1]Multi-Field'!$E$93=[1]Lists!BF429,'[1]Multi-Field'!$F$93="Drained"),BI429,IF(AND('[1]Multi-Field'!$E$93=[1]Lists!BF429,'[1]Multi-Field'!$F$93="undrained"),BH429,""))</f>
        <v/>
      </c>
      <c r="EX429" s="409" t="str">
        <f>IF(AND('[1]Multi-Field'!$E$94=[1]Lists!BF429,'[1]Multi-Field'!$F$94="Drained"),BI429,IF(AND('[1]Multi-Field'!$E$94=[1]Lists!BF429,'[1]Multi-Field'!$F$94="undrained"),BH429,""))</f>
        <v/>
      </c>
      <c r="EY429" s="409" t="str">
        <f>IF(AND('[1]Multi-Field'!$E$95=[1]Lists!BF429,'[1]Multi-Field'!$F$95="Drained"),BI429,IF(AND('[1]Multi-Field'!$E$95=[1]Lists!BF429,'[1]Multi-Field'!$F$95="undrained"),BH429,""))</f>
        <v/>
      </c>
      <c r="EZ429" s="409" t="str">
        <f>IF(AND('[1]Multi-Field'!$E$96=[1]Lists!BF429,'[1]Multi-Field'!$F$96="Drained"),BI429,IF(AND('[1]Multi-Field'!$E$96=[1]Lists!BF429,'[1]Multi-Field'!$F$96="undrained"),BH429,""))</f>
        <v/>
      </c>
      <c r="FA429" s="409" t="str">
        <f>IF(AND('[1]Multi-Field'!$E$97=[1]Lists!BF429,'[1]Multi-Field'!$F$97="Drained"),BI429,IF(AND('[1]Multi-Field'!$E$97=[1]Lists!BF429,'[1]Multi-Field'!$F$97="undrained"),BH429,""))</f>
        <v/>
      </c>
      <c r="FB429" s="409" t="str">
        <f>IF(AND('[1]Multi-Field'!$E$98=[1]Lists!BF429,'[1]Multi-Field'!$F$98="Drained"),BI429,IF(AND('[1]Multi-Field'!$E$98=[1]Lists!BF429,'[1]Multi-Field'!$F$98="undrained"),BH429,""))</f>
        <v/>
      </c>
      <c r="FC429" s="409" t="str">
        <f>IF(AND('[1]Multi-Field'!$E$99=[1]Lists!BF429,'[1]Multi-Field'!$F$99="Drained"),BI429,IF(AND('[1]Multi-Field'!$E$99=[1]Lists!BF429,'[1]Multi-Field'!$F$99="undrained"),BH429,""))</f>
        <v/>
      </c>
      <c r="FD429" s="409" t="str">
        <f>IF(AND('[1]Multi-Field'!$E$100=[1]Lists!BF429,'[1]Multi-Field'!$F$100="Drained"),BI429,IF(AND('[1]Multi-Field'!$E$100=[1]Lists!BF429,'[1]Multi-Field'!$F$100="undrained"),BH429,""))</f>
        <v/>
      </c>
      <c r="FE429" s="409" t="str">
        <f>IF(AND('[1]Multi-Field'!$E$101=[1]Lists!BF429,'[1]Multi-Field'!$F$101="Drained"),BI429,IF(AND('[1]Multi-Field'!$E$101=[1]Lists!BF429,'[1]Multi-Field'!$F$101="undrained"),BH429,""))</f>
        <v/>
      </c>
      <c r="FF429" s="409" t="str">
        <f>IF(AND('[1]Multi-Field'!$E$102=[1]Lists!BF429,'[1]Multi-Field'!$F$102="Drained"),BI429,IF(AND('[1]Multi-Field'!$E$102=[1]Lists!BF429,'[1]Multi-Field'!$F$102="undrained"),BH429,""))</f>
        <v/>
      </c>
      <c r="FG429" s="409" t="str">
        <f>IF(AND('[1]Multi-Field'!$E$103=[1]Lists!BF429,'[1]Multi-Field'!$F$103="Drained"),BI429,IF(AND('[1]Multi-Field'!$E$103=[1]Lists!BF429,'[1]Multi-Field'!$F$103="undrained"),BH429,""))</f>
        <v/>
      </c>
      <c r="FH429" s="409" t="str">
        <f>IF(AND('[1]Multi-Field'!$E$104=[1]Lists!BF429,'[1]Multi-Field'!$F$104="Drained"),BI429,IF(AND('[1]Multi-Field'!$E$104=[1]Lists!BF429,'[1]Multi-Field'!$F$104="undrained"),BH429,""))</f>
        <v/>
      </c>
      <c r="FI429" s="409" t="str">
        <f>IF(AND('[1]Multi-Field'!$E$105=[1]Lists!BF429,'[1]Multi-Field'!$F$105="Drained"),BI429,IF(AND('[1]Multi-Field'!$E$105=[1]Lists!BF429,'[1]Multi-Field'!$F$105="undrained"),BH429,""))</f>
        <v/>
      </c>
      <c r="FJ429" s="409" t="str">
        <f>IF(AND('[1]Multi-Field'!$E$106=[1]Lists!BF429,'[1]Multi-Field'!$F$106="Drained"),BI429,IF(AND('[1]Multi-Field'!$E$106=[1]Lists!BF429,'[1]Multi-Field'!$F$106="undrained"),BH429,""))</f>
        <v/>
      </c>
      <c r="FK429" s="409" t="str">
        <f>IF(AND('[1]Multi-Field'!$E$107=[1]Lists!BF429,'[1]Multi-Field'!$F$107="Drained"),BI429,IF(AND('[1]Multi-Field'!$E$107=[1]Lists!BF429,'[1]Multi-Field'!$F$107="undrained"),BH429,""))</f>
        <v/>
      </c>
      <c r="FL429" s="409" t="str">
        <f>IF(AND('[1]Multi-Field'!$E$108=[1]Lists!BF429,'[1]Multi-Field'!$F$108="Drained"),BI429,IF(AND('[1]Multi-Field'!$E$108=[1]Lists!BF429,'[1]Multi-Field'!$F$108="undrained"),BH429,""))</f>
        <v/>
      </c>
      <c r="FM429" s="409" t="str">
        <f>IF(AND('[1]Multi-Field'!$E$109=[1]Lists!BF429,'[1]Multi-Field'!$F$109="Drained"),BI429,IF(AND('[1]Multi-Field'!$E$109=[1]Lists!BF429,'[1]Multi-Field'!$F$109="undrained"),BH429,""))</f>
        <v/>
      </c>
      <c r="FN429" s="409" t="str">
        <f>IF(AND('[1]Multi-Field'!$E$110=[1]Lists!BF429,'[1]Multi-Field'!$F$110="Drained"),BI429,IF(AND('[1]Multi-Field'!$E$110=[1]Lists!BF429,'[1]Multi-Field'!$F$110="undrained"),BH429,""))</f>
        <v/>
      </c>
      <c r="FO429" s="409" t="str">
        <f>IF(AND('[1]Multi-Field'!$E$111=[1]Lists!BF429,'[1]Multi-Field'!$F$111="Drained"),BI429,IF(AND('[1]Multi-Field'!$E$111=[1]Lists!BF429,'[1]Multi-Field'!$F$111="undrained"),BH429,""))</f>
        <v/>
      </c>
      <c r="FP429" s="409" t="str">
        <f>IF(AND('[1]Multi-Field'!$E$112=[1]Lists!BF429,'[1]Multi-Field'!$F$112="Drained"),BI429,IF(AND('[1]Multi-Field'!$E$112=[1]Lists!BF429,'[1]Multi-Field'!$F$112="undrained"),BH429,""))</f>
        <v/>
      </c>
      <c r="FQ429" s="409" t="str">
        <f>IF(AND('[1]Multi-Field'!$E$113=[1]Lists!BF429,'[1]Multi-Field'!$F$113="Drained"),BI429,IF(AND('[1]Multi-Field'!$E$113=[1]Lists!BF429,'[1]Multi-Field'!$F$113="undrained"),BH429,""))</f>
        <v/>
      </c>
      <c r="FR429" s="409" t="str">
        <f>IF(AND('[1]Multi-Field'!$E$114=[1]Lists!BF429,'[1]Multi-Field'!$F$114="Drained"),BI429,IF(AND('[1]Multi-Field'!$E$114=[1]Lists!BF429,'[1]Multi-Field'!$F$114="undrained"),BH429,""))</f>
        <v/>
      </c>
      <c r="FS429" s="409" t="str">
        <f>IF(AND('[1]Multi-Field'!$E$115=[1]Lists!BF429,'[1]Multi-Field'!$F$115="Drained"),BI429,IF(AND('[1]Multi-Field'!$E$115=[1]Lists!BF429,'[1]Multi-Field'!$F$115="undrained"),BH429,""))</f>
        <v/>
      </c>
      <c r="FT429" s="409" t="str">
        <f>IF(AND('[1]Multi-Field'!$E$116=[1]Lists!BF429,'[1]Multi-Field'!$F$116="Drained"),BI429,IF(AND('[1]Multi-Field'!$E$116=[1]Lists!BF429,'[1]Multi-Field'!$F$116="undrained"),BH429,""))</f>
        <v/>
      </c>
      <c r="FU429" s="409" t="str">
        <f>IF(AND('[1]Multi-Field'!$E$117=[1]Lists!BF429,'[1]Multi-Field'!$F$117="Drained"),BI429,IF(AND('[1]Multi-Field'!$E$117=[1]Lists!BF429,'[1]Multi-Field'!$F$117="undrained"),BH429,""))</f>
        <v/>
      </c>
      <c r="FV429" s="409" t="str">
        <f>IF(AND('[1]Multi-Field'!$E$118=[1]Lists!BF429,'[1]Multi-Field'!$F$118="Drained"),BI429,IF(AND('[1]Multi-Field'!$E$118=[1]Lists!BF429,'[1]Multi-Field'!$F$118="undrained"),BH429,""))</f>
        <v/>
      </c>
      <c r="FW429" s="409" t="str">
        <f>IF(AND('[1]Multi-Field'!$E$119=[1]Lists!BF429,'[1]Multi-Field'!$F$119="Drained"),BI429,IF(AND('[1]Multi-Field'!$E$119=[1]Lists!BF429,'[1]Multi-Field'!$F$119="undrained"),BH429,""))</f>
        <v/>
      </c>
      <c r="FX429" s="409" t="str">
        <f>IF(AND('[1]Multi-Field'!$E$120=[1]Lists!BF429,'[1]Multi-Field'!$F$120="Drained"),BI429,IF(AND('[1]Multi-Field'!$E$120=[1]Lists!BF429,'[1]Multi-Field'!$F$120="undrained"),BH429,""))</f>
        <v/>
      </c>
      <c r="GC429" s="4">
        <v>1</v>
      </c>
    </row>
    <row r="430" spans="1:185" ht="13.5" customHeight="1">
      <c r="A430" s="7" t="s">
        <v>516</v>
      </c>
      <c r="B430" s="7"/>
      <c r="C430" s="7"/>
      <c r="D430" s="8">
        <v>70</v>
      </c>
      <c r="E430" s="8">
        <f t="shared" si="60"/>
        <v>70</v>
      </c>
      <c r="F430" s="8">
        <f t="shared" si="61"/>
        <v>70</v>
      </c>
      <c r="G430" s="8">
        <v>70</v>
      </c>
      <c r="H430" s="8">
        <v>30</v>
      </c>
      <c r="I430" s="8">
        <f t="shared" si="64"/>
        <v>30</v>
      </c>
      <c r="J430" s="8">
        <f t="shared" si="65"/>
        <v>30</v>
      </c>
      <c r="K430" s="8">
        <v>30</v>
      </c>
      <c r="L430" s="8">
        <v>90</v>
      </c>
      <c r="M430" s="8">
        <f t="shared" si="62"/>
        <v>90</v>
      </c>
      <c r="N430" s="8">
        <f t="shared" si="63"/>
        <v>90</v>
      </c>
      <c r="O430" s="8">
        <v>90</v>
      </c>
      <c r="P430" s="391">
        <v>405</v>
      </c>
      <c r="Q430" s="394"/>
      <c r="R430" s="395" t="b">
        <f>IF(OR('Multi-Field'!AA407=Lists!$AC$42,'Multi-Field'!AA407=Lists!$AC$43),IF('Multi-Field'!Z407="x",(IF('Multi-Field'!AC407=Lists!$Q$11,Lists!$R$11,IF('Multi-Field'!AC407=Lists!$Q$12,Lists!$R$12,IF('Multi-Field'!AC407=Lists!$Q$13,Lists!$R$13,IF('Multi-Field'!AC407=Lists!$Q$14,Lists!$R$14))))),IF('Multi-Field'!X407="x",(IF('Multi-Field'!AC407=Lists!$Q$11,Lists!$S$11,IF('Multi-Field'!AC407=Lists!$Q$12,Lists!$S$12,IF('Multi-Field'!AC407=Lists!$Q$13,Lists!$S$13,IF('Multi-Field'!AC407=Lists!$Q$14,Lists!$S$14))))),IF('Multi-Field'!V407="x",(IF('Multi-Field'!AC407=Lists!$Q$11,Lists!$T$11,IF('Multi-Field'!AC407=Lists!$Q$12,Lists!$T$12,IF('Multi-Field'!AC407=Lists!$Q$13,Lists!$T$13,IF('Multi-Field'!AC407=Lists!$Q$14,Lists!$T$14))))),0))))</f>
        <v>0</v>
      </c>
      <c r="S430" s="395" t="str">
        <f t="shared" si="66"/>
        <v/>
      </c>
      <c r="T430" s="395"/>
      <c r="U430" s="396"/>
      <c r="BF430" s="411" t="s">
        <v>1594</v>
      </c>
      <c r="BG430" s="412">
        <v>5</v>
      </c>
      <c r="BH430" s="412">
        <v>4.5</v>
      </c>
      <c r="BI430" s="412">
        <v>4.5</v>
      </c>
      <c r="BJ430" s="409" t="e">
        <f>IF(AND('[1]Single Field'!#REF!=[1]Lists!BF430,'[1]Single Field'!#REF!="Drained"),"x",IF(AND('[1]Single Field'!#REF!=[1]Lists!BF430,'[1]Single Field'!#REF!="Undrained"),O,""))</f>
        <v>#REF!</v>
      </c>
      <c r="BK430" s="409" t="str">
        <f>IF(AND('[1]Multi-Field'!$E$3=[1]Lists!BF430,'[1]Multi-Field'!$F$3="Drained"),BI430,IF(AND('[1]Multi-Field'!$E$3=BF430,'[1]Multi-Field'!$F$3="undrained"),BH430,""))</f>
        <v/>
      </c>
      <c r="BL430" s="409" t="str">
        <f>IF(AND('[1]Multi-Field'!$E$4=BF430,'[1]Multi-Field'!$F$4="Drained"),BI430,IF(AND('[1]Multi-Field'!$E$4=BF430,'[1]Multi-Field'!$F$4="undrained"),BH430,""))</f>
        <v/>
      </c>
      <c r="BM430" s="409" t="str">
        <f>IF(AND('[1]Multi-Field'!$E$5=BF430,'[1]Multi-Field'!$F$5="Drained"),BI430,IF(AND('[1]Multi-Field'!$E$5=BF430,'[1]Multi-Field'!$F$5="undrained"),BH430,""))</f>
        <v/>
      </c>
      <c r="BN430" s="409" t="str">
        <f>IF(AND('[1]Multi-Field'!$E$6=BF430,'[1]Multi-Field'!$F$6="Drained"),BI430,IF(AND('[1]Multi-Field'!$E$6=BF430,'[1]Multi-Field'!$F$6="undrained"),BH430,""))</f>
        <v/>
      </c>
      <c r="BO430" s="409" t="str">
        <f>IF(AND('[1]Multi-Field'!$E$7=BF430,'[1]Multi-Field'!$F$7="Drained"),BI430,IF(AND('[1]Multi-Field'!$E$7=BF430,'[1]Multi-Field'!$F$7="undrained"),BH430,""))</f>
        <v/>
      </c>
      <c r="BP430" s="409" t="str">
        <f>IF(AND('[1]Multi-Field'!$E$8=BF430,'[1]Multi-Field'!$F$8="Drained"),BI430,IF(AND('[1]Multi-Field'!$E$8=BF430,'[1]Multi-Field'!$F$8="undrained"),BH430,""))</f>
        <v/>
      </c>
      <c r="BQ430" s="409" t="str">
        <f>IF(AND('[1]Multi-Field'!$E$9=BF430,'[1]Multi-Field'!$F$9="Drained"),BI430,IF(AND('[1]Multi-Field'!$E$9=BF430,'[1]Multi-Field'!$F$9="undrained"),BH430,""))</f>
        <v/>
      </c>
      <c r="BR430" s="409" t="str">
        <f>IF(AND('[1]Multi-Field'!$E$10=BF430,'[1]Multi-Field'!$F$10="Drained"),BI430,IF(AND('[1]Multi-Field'!$E$10=BF430,'[1]Multi-Field'!$F$10="undrained"),BH430,""))</f>
        <v/>
      </c>
      <c r="BS430" s="409" t="str">
        <f>IF(AND('[1]Multi-Field'!$E$11=BF430,'[1]Multi-Field'!$F$11="Drained"),BI430,IF(AND('[1]Multi-Field'!$E$11=BF430,'[1]Multi-Field'!$F$11="undrained"),BH430,""))</f>
        <v/>
      </c>
      <c r="BT430" s="409" t="str">
        <f>IF(AND('[1]Multi-Field'!$E$12=BF430,'[1]Multi-Field'!$F$12="Drained"),BI430,IF(AND('[1]Multi-Field'!$E$12=BF430,'[1]Multi-Field'!$F$12="undrained"),BH430,""))</f>
        <v/>
      </c>
      <c r="BU430" s="409" t="str">
        <f>IF(AND('[1]Multi-Field'!$E$13=BF430,'[1]Multi-Field'!$F$13="Drained"),BI430,IF(AND('[1]Multi-Field'!$E$3=BF430,'[1]Multi-Field'!$F$13="undrained"),BH430,""))</f>
        <v/>
      </c>
      <c r="BV430" s="409" t="str">
        <f>IF(AND('[1]Multi-Field'!$E$14=BF430,'[1]Multi-Field'!$F$14="Drained"),BI430,IF(AND('[1]Multi-Field'!$E$14=BF430,'[1]Multi-Field'!$F$14="undrained"),BH430,""))</f>
        <v/>
      </c>
      <c r="BW430" s="409" t="str">
        <f>IF(AND('[1]Multi-Field'!$E$15=BF430,'[1]Multi-Field'!$F$15="Drained"),BI430,IF(AND('[1]Multi-Field'!$E$15=BF430,'[1]Multi-Field'!$F$15="undrained"),BH430,""))</f>
        <v/>
      </c>
      <c r="BX430" s="409" t="str">
        <f>IF(AND('[1]Multi-Field'!$E$16=[1]Lists!BF430,'[1]Multi-Field'!$F$16="Drained"),BI430,IF(AND('[1]Multi-Field'!$E$16=[1]Lists!BF430,'[1]Multi-Field'!$F$16="undrained"),BH430,""))</f>
        <v/>
      </c>
      <c r="BY430" s="409" t="str">
        <f>IF(AND('[1]Multi-Field'!$E$17=[1]Lists!BF430,'[1]Multi-Field'!$F$17="Drained"),BI430,IF(AND('[1]Multi-Field'!$E$17=[1]Lists!BF430,'[1]Multi-Field'!$F$17="undrained"),BH430,""))</f>
        <v/>
      </c>
      <c r="BZ430" s="409" t="str">
        <f>IF(AND('[1]Multi-Field'!$E$18=[1]Lists!BF430,'[1]Multi-Field'!$F$18="Drained"),BI430,IF(AND('[1]Multi-Field'!$E$18=[1]Lists!BF430,'[1]Multi-Field'!$F$18="undrained"),BH430,""))</f>
        <v/>
      </c>
      <c r="CA430" s="409" t="str">
        <f>IF(AND('[1]Multi-Field'!$E$19=[1]Lists!BF430,'[1]Multi-Field'!$F$19="Drained"),BI430,IF(AND('[1]Multi-Field'!$E$19=[1]Lists!BF430,'[1]Multi-Field'!$F$19="undrained"),BH430,""))</f>
        <v/>
      </c>
      <c r="CB430" s="409" t="str">
        <f>IF(AND('[1]Multi-Field'!$E$20=[1]Lists!BF430,'[1]Multi-Field'!$F$20="Drained"),BI430,IF(AND('[1]Multi-Field'!$E$20=[1]Lists!BF430,'[1]Multi-Field'!$F$20="undrained"),BH430,""))</f>
        <v/>
      </c>
      <c r="CC430" s="409" t="str">
        <f>IF(AND('[1]Multi-Field'!$E$21=[1]Lists!BF430,'[1]Multi-Field'!$F$21="Drained"),BI430,IF(AND('[1]Multi-Field'!$E$21=[1]Lists!BF430,'[1]Multi-Field'!$F$21="undrained"),BH430,""))</f>
        <v/>
      </c>
      <c r="CD430" s="409" t="str">
        <f>IF(AND('[1]Multi-Field'!$E$22=[1]Lists!BF430,'[1]Multi-Field'!$F$22="Drained"),BI430,IF(AND('[1]Multi-Field'!$E$22=[1]Lists!BF430,'[1]Multi-Field'!$F$22="undrained"),BH430,""))</f>
        <v/>
      </c>
      <c r="CE430" s="409" t="str">
        <f>IF(AND('[1]Multi-Field'!$E$23=[1]Lists!BF430,'[1]Multi-Field'!$F$23="Drained"),BI430,IF(AND('[1]Multi-Field'!$E$23=[1]Lists!BF430,'[1]Multi-Field'!$F$23="undrained"),BH430,""))</f>
        <v/>
      </c>
      <c r="CF430" s="409" t="str">
        <f>IF(AND('[1]Multi-Field'!$E$24=[1]Lists!BF430,'[1]Multi-Field'!$F$24="Drained"),BI430,IF(AND('[1]Multi-Field'!$E$24=[1]Lists!BF430,'[1]Multi-Field'!$F$24="undrained"),BH430,""))</f>
        <v/>
      </c>
      <c r="CG430" s="409" t="str">
        <f>IF(AND('[1]Multi-Field'!$E$25=[1]Lists!BF430,'[1]Multi-Field'!$F$25="Drained"),BI430,IF(AND('[1]Multi-Field'!$E$25=[1]Lists!BF430,'[1]Multi-Field'!$F$25="undrained"),BH430,""))</f>
        <v/>
      </c>
      <c r="CH430" s="409" t="str">
        <f>IF(AND('[1]Multi-Field'!$E$26=[1]Lists!BF430,'[1]Multi-Field'!$F$26="Drained"),BI430,IF(AND('[1]Multi-Field'!$E$26=[1]Lists!BF430,'[1]Multi-Field'!$F$26="undrained"),BH430,""))</f>
        <v/>
      </c>
      <c r="CI430" s="409" t="str">
        <f>IF(AND('[1]Multi-Field'!$E$27=[1]Lists!BF430,'[1]Multi-Field'!$F$27="Drained"),BI430,IF(AND('[1]Multi-Field'!$E$27=[1]Lists!BF430,'[1]Multi-Field'!$F$27="undrained"),BH430,""))</f>
        <v/>
      </c>
      <c r="CJ430" s="409" t="str">
        <f>IF(AND('[1]Multi-Field'!$E$28=[1]Lists!BF430,'[1]Multi-Field'!$F$28="Drained"),BI430,IF(AND('[1]Multi-Field'!$E$28=[1]Lists!BF430,'[1]Multi-Field'!$F$28="undrained"),BH430,""))</f>
        <v/>
      </c>
      <c r="CK430" s="409" t="str">
        <f>IF(AND('[1]Multi-Field'!$E$29=[1]Lists!BF430,'[1]Multi-Field'!$F$29="Drained"),BI430,IF(AND('[1]Multi-Field'!$E$29=[1]Lists!BF430,'[1]Multi-Field'!$F$29="undrained"),BH430,""))</f>
        <v/>
      </c>
      <c r="CL430" s="409" t="str">
        <f>IF(AND('[1]Multi-Field'!$E$30=[1]Lists!BF430,'[1]Multi-Field'!$F$30="Drained"),BI430,IF(AND('[1]Multi-Field'!$E$30=[1]Lists!BF430,'[1]Multi-Field'!$F$30="undrained"),BH430,""))</f>
        <v/>
      </c>
      <c r="CM430" s="409" t="str">
        <f>IF(AND('[1]Multi-Field'!$E$31=[1]Lists!BF430,'[1]Multi-Field'!$F$31="Drained"),BI430,IF(AND('[1]Multi-Field'!$E$31=[1]Lists!BF430,'[1]Multi-Field'!$F$31="undrained"),BH430,""))</f>
        <v/>
      </c>
      <c r="CN430" s="409" t="str">
        <f>IF(AND('[1]Multi-Field'!$E$32=[1]Lists!BF430,'[1]Multi-Field'!$F$32="Drained"),BI430,IF(AND('[1]Multi-Field'!$E$32=[1]Lists!BF430,'[1]Multi-Field'!$F$32="undrained"),BH430,""))</f>
        <v/>
      </c>
      <c r="CO430" s="409" t="str">
        <f>IF(AND('[1]Multi-Field'!$E$33=[1]Lists!BF430,'[1]Multi-Field'!$F$33="Drained"),BI430,IF(AND('[1]Multi-Field'!$E$33=[1]Lists!BF430,'[1]Multi-Field'!$F$33="undrained"),BH430,""))</f>
        <v/>
      </c>
      <c r="CP430" s="409" t="str">
        <f>IF(AND('[1]Multi-Field'!$E$34=[1]Lists!BF430,'[1]Multi-Field'!$F$34="Drained"),BI430,IF(AND('[1]Multi-Field'!$E$34=[1]Lists!BF430,'[1]Multi-Field'!$F$34="undrained"),BH430,""))</f>
        <v/>
      </c>
      <c r="CQ430" s="409" t="str">
        <f>IF(AND('[1]Multi-Field'!$E$35=[1]Lists!BF430,'[1]Multi-Field'!$F$35="Drained"),BI430,IF(AND('[1]Multi-Field'!$E$35=[1]Lists!BF430,'[1]Multi-Field'!$F$35="undrained"),BH430,""))</f>
        <v/>
      </c>
      <c r="CR430" s="409" t="str">
        <f>IF(AND('[1]Multi-Field'!$E$36=[1]Lists!BF430,'[1]Multi-Field'!$F$36="Drained"),BI430,IF(AND('[1]Multi-Field'!$E$36=[1]Lists!BF430,'[1]Multi-Field'!$F$36="undrained"),BH430,""))</f>
        <v/>
      </c>
      <c r="CS430" s="409" t="str">
        <f>IF(AND('[1]Multi-Field'!$E$37=[1]Lists!BF430,'[1]Multi-Field'!$F$37="Drained"),BI430,IF(AND('[1]Multi-Field'!$E$37=[1]Lists!BF430,'[1]Multi-Field'!$F$37="undrained"),BH430,""))</f>
        <v/>
      </c>
      <c r="CT430" s="409" t="str">
        <f>IF(AND('[1]Multi-Field'!$E$38=[1]Lists!BF430,'[1]Multi-Field'!$F$38="Drained"),BI430,IF(AND('[1]Multi-Field'!$E$38=[1]Lists!BF430,'[1]Multi-Field'!$F$38="undrained"),BH430,""))</f>
        <v/>
      </c>
      <c r="CU430" s="409" t="str">
        <f>IF(AND('[1]Multi-Field'!$E$39=[1]Lists!BF430,'[1]Multi-Field'!$F$39="Drained"),BI430,IF(AND('[1]Multi-Field'!$E$39=[1]Lists!BF430,'[1]Multi-Field'!$F$39="undrained"),BH430,""))</f>
        <v/>
      </c>
      <c r="CV430" s="409" t="str">
        <f>IF(AND('[1]Multi-Field'!$E$40=[1]Lists!BF430,'[1]Multi-Field'!$F$40="Drained"),BI430,IF(AND('[1]Multi-Field'!$E$40=[1]Lists!BF430,'[1]Multi-Field'!$F$40="undrained"),BH430,""))</f>
        <v/>
      </c>
      <c r="CW430" s="409" t="str">
        <f>IF(AND('[1]Multi-Field'!$E$41=[1]Lists!BF430,'[1]Multi-Field'!$F$40="Drained"),BI430,IF(AND('[1]Multi-Field'!$E$40=[1]Lists!BF430,'[1]Multi-Field'!$F$40="undrained"),BH430,""))</f>
        <v/>
      </c>
      <c r="CX430" s="409" t="str">
        <f>IF(AND('[1]Multi-Field'!$E$42=[1]Lists!BF430,'[1]Multi-Field'!$F$42="Drained"),BI430,IF(AND('[1]Multi-Field'!$E$42=[1]Lists!BF430,'[1]Multi-Field'!$F$42="undrained"),BH430,""))</f>
        <v/>
      </c>
      <c r="CY430" s="409" t="str">
        <f>IF(AND('[1]Multi-Field'!$E$43=[1]Lists!BF430,'[1]Multi-Field'!$F$43="Drained"),BI430,IF(AND('[1]Multi-Field'!$E$43=[1]Lists!BF430,'[1]Multi-Field'!$F$43="undrained"),BH430,""))</f>
        <v/>
      </c>
      <c r="CZ430" s="409" t="str">
        <f>IF(AND('[1]Multi-Field'!$E$44=[1]Lists!BF430,'[1]Multi-Field'!$F$44="Drained"),BI430,IF(AND('[1]Multi-Field'!$E$44=[1]Lists!BF430,'[1]Multi-Field'!$F$44="undrained"),BH430,""))</f>
        <v/>
      </c>
      <c r="DA430" s="409" t="str">
        <f>IF(AND('[1]Multi-Field'!$E$45=[1]Lists!BF430,'[1]Multi-Field'!$F$45="Drained"),BI430,IF(AND('[1]Multi-Field'!$E$45=[1]Lists!BF430,'[1]Multi-Field'!$F$45="undrained"),BH430,""))</f>
        <v/>
      </c>
      <c r="DB430" s="409" t="str">
        <f>IF(AND('[1]Multi-Field'!$E$46=[1]Lists!BF430,'[1]Multi-Field'!$F$46="Drained"),BI430,IF(AND('[1]Multi-Field'!$E$46=[1]Lists!BF430,'[1]Multi-Field'!$F$46="undrained"),BH430,""))</f>
        <v/>
      </c>
      <c r="DC430" s="409" t="str">
        <f>IF(AND('[1]Multi-Field'!$E$47=[1]Lists!BF430,'[1]Multi-Field'!$F$47="Drained"),BI430,IF(AND('[1]Multi-Field'!$E$47=[1]Lists!BF430,'[1]Multi-Field'!$F$47="undrained"),BH430,""))</f>
        <v/>
      </c>
      <c r="DD430" s="409" t="str">
        <f>IF(AND('[1]Multi-Field'!$E$48=[1]Lists!BF430,'[1]Multi-Field'!$F$48="Drained"),BI430,IF(AND('[1]Multi-Field'!$E$48=[1]Lists!BF430,'[1]Multi-Field'!$F$48="undrained"),BH430,""))</f>
        <v/>
      </c>
      <c r="DE430" s="409" t="str">
        <f>IF(AND('[1]Multi-Field'!$E$49=[1]Lists!BF430,'[1]Multi-Field'!$F$49="Drained"),BI430,IF(AND('[1]Multi-Field'!$E$49=[1]Lists!BF430,'[1]Multi-Field'!$F$9="undrained"),BH430,""))</f>
        <v/>
      </c>
      <c r="DF430" s="409" t="str">
        <f>IF(AND('[1]Multi-Field'!$E$50=[1]Lists!BF430,'[1]Multi-Field'!$F$50="Drained"),BI430,IF(AND('[1]Multi-Field'!$E$50=[1]Lists!BF430,'[1]Multi-Field'!$F$50="undrained"),BH430,""))</f>
        <v/>
      </c>
      <c r="DG430" s="409" t="str">
        <f>IF(AND('[1]Multi-Field'!$E$51=[1]Lists!BF430,'[1]Multi-Field'!$F$51="Drained"),BI430,IF(AND('[1]Multi-Field'!$E$51=[1]Lists!BF430,'[1]Multi-Field'!$F$51="undrained"),BH430,""))</f>
        <v/>
      </c>
      <c r="DH430" s="409" t="str">
        <f>IF(AND('[1]Multi-Field'!$E$52=[1]Lists!BF430,'[1]Multi-Field'!$F$52="Drained"),BI430,IF(AND('[1]Multi-Field'!$E$52=[1]Lists!BF430,'[1]Multi-Field'!$F$52="undrained"),BH430,""))</f>
        <v/>
      </c>
      <c r="DI430" s="409" t="str">
        <f>IF(AND('[1]Multi-Field'!$E$53=[1]Lists!BF430,'[1]Multi-Field'!$F$53="Drained"),BI430,IF(AND('[1]Multi-Field'!$E$53=[1]Lists!BF430,'[1]Multi-Field'!$F$53="undrained"),BH430,""))</f>
        <v/>
      </c>
      <c r="DJ430" s="409" t="str">
        <f>IF(AND('[1]Multi-Field'!$E$54=[1]Lists!BF430,'[1]Multi-Field'!$F$54="Drained"),BI430,IF(AND('[1]Multi-Field'!$E$54=[1]Lists!BF430,'[1]Multi-Field'!$F$54="undrained"),BH430,""))</f>
        <v/>
      </c>
      <c r="DK430" s="409" t="str">
        <f>IF(AND('[1]Multi-Field'!$E$55=[1]Lists!BF430,'[1]Multi-Field'!$F$55="Drained"),BI430,IF(AND('[1]Multi-Field'!$E$55=[1]Lists!BF430,'[1]Multi-Field'!$F$55="undrained"),BH430,""))</f>
        <v/>
      </c>
      <c r="DL430" s="409" t="str">
        <f>IF(AND('[1]Multi-Field'!$E$56=[1]Lists!BF430,'[1]Multi-Field'!$F$56="Drained"),BI430,IF(AND('[1]Multi-Field'!$E$56=[1]Lists!BF430,'[1]Multi-Field'!$F$56="undrained"),BH430,""))</f>
        <v/>
      </c>
      <c r="DM430" s="409" t="str">
        <f>IF(AND('[1]Multi-Field'!$E$57=[1]Lists!BF430,'[1]Multi-Field'!$F$57="Drained"),BI430,IF(AND('[1]Multi-Field'!$E$57=[1]Lists!BF430,'[1]Multi-Field'!$F$57="undrained"),BH430,""))</f>
        <v/>
      </c>
      <c r="DN430" s="409" t="str">
        <f>IF(AND('[1]Multi-Field'!$E$58=[1]Lists!BF430,'[1]Multi-Field'!$F$58="Drained"),BI430,IF(AND('[1]Multi-Field'!$E$58=[1]Lists!BF430,'[1]Multi-Field'!$F$58="undrained"),BH430,""))</f>
        <v/>
      </c>
      <c r="DO430" s="409" t="str">
        <f>IF(AND('[1]Multi-Field'!$E$59=[1]Lists!BF430,'[1]Multi-Field'!$F$59="Drained"),BI430,IF(AND('[1]Multi-Field'!$E$59=[1]Lists!BF430,'[1]Multi-Field'!$F$59="undrained"),BH430,""))</f>
        <v/>
      </c>
      <c r="DP430" s="409" t="str">
        <f>IF(AND('[1]Multi-Field'!$E$60=[1]Lists!BF430,'[1]Multi-Field'!$F$60="Drained"),BI430,IF(AND('[1]Multi-Field'!$E$60=[1]Lists!BF430,'[1]Multi-Field'!$F$60="undrained"),BH430,""))</f>
        <v/>
      </c>
      <c r="DQ430" s="409" t="str">
        <f>IF(AND('[1]Multi-Field'!$E$61=[1]Lists!BF430,'[1]Multi-Field'!$F$61="Drained"),BI430,IF(AND('[1]Multi-Field'!$E$61=[1]Lists!BF430,'[1]Multi-Field'!$F$61="undrained"),BH430,""))</f>
        <v/>
      </c>
      <c r="DR430" s="409" t="str">
        <f>IF(AND('[1]Multi-Field'!$E$62=[1]Lists!BF430,'[1]Multi-Field'!$F$62="Drained"),BI430,IF(AND('[1]Multi-Field'!$E$62=[1]Lists!BF430,'[1]Multi-Field'!$F$62="undrained"),BH430,""))</f>
        <v/>
      </c>
      <c r="DS430" s="409" t="str">
        <f>IF(AND('[1]Multi-Field'!$E$63=[1]Lists!BF430,'[1]Multi-Field'!$F$63="Drained"),BI430,IF(AND('[1]Multi-Field'!$E$63=[1]Lists!BF430,'[1]Multi-Field'!$F$63="undrained"),BH430,""))</f>
        <v/>
      </c>
      <c r="DT430" s="409" t="str">
        <f>IF(AND('[1]Multi-Field'!$E$64=[1]Lists!BF430,'[1]Multi-Field'!$F$64="Drained"),BI430,IF(AND('[1]Multi-Field'!$E$64=[1]Lists!BF430,'[1]Multi-Field'!$F$64="undrained"),BH430,""))</f>
        <v/>
      </c>
      <c r="DU430" s="409" t="str">
        <f>IF(AND('[1]Multi-Field'!$E$65=[1]Lists!BF430,'[1]Multi-Field'!$F$65="Drained"),BI430,IF(AND('[1]Multi-Field'!$E$65=[1]Lists!BF430,'[1]Multi-Field'!$F$65="undrained"),BH430,""))</f>
        <v/>
      </c>
      <c r="DV430" s="409" t="str">
        <f>IF(AND('[1]Multi-Field'!$E$66=[1]Lists!BF430,'[1]Multi-Field'!$F$66="Drained"),BI430,IF(AND('[1]Multi-Field'!$E$66=[1]Lists!BF430,'[1]Multi-Field'!$F$66="undrained"),BH430,""))</f>
        <v/>
      </c>
      <c r="DW430" s="409" t="str">
        <f>IF(AND('[1]Multi-Field'!$E$67=[1]Lists!BF430,'[1]Multi-Field'!$F$67="Drained"),BI430,IF(AND('[1]Multi-Field'!$E$67=[1]Lists!BF430,'[1]Multi-Field'!$F$67="undrained"),BH430,""))</f>
        <v/>
      </c>
      <c r="DX430" s="409" t="str">
        <f>IF(AND('[1]Multi-Field'!$E$68=[1]Lists!BF430,'[1]Multi-Field'!$F$68="Drained"),BI430,IF(AND('[1]Multi-Field'!$E$68=[1]Lists!BF430,'[1]Multi-Field'!$F$68="undrained"),BH430,""))</f>
        <v/>
      </c>
      <c r="DY430" s="409" t="str">
        <f>IF(AND('[1]Multi-Field'!$E$69=[1]Lists!BF430,'[1]Multi-Field'!$F$69="Drained"),BI430,IF(AND('[1]Multi-Field'!$E$69=[1]Lists!BF430,'[1]Multi-Field'!$F$69="undrained"),BH430,""))</f>
        <v/>
      </c>
      <c r="DZ430" s="409" t="str">
        <f>IF(AND('[1]Multi-Field'!$E$70=[1]Lists!BF430,'[1]Multi-Field'!$F$70="Drained"),BI430,IF(AND('[1]Multi-Field'!$E$70=[1]Lists!BF430,'[1]Multi-Field'!$F$70="undrained"),BH430,""))</f>
        <v/>
      </c>
      <c r="EA430" s="409" t="str">
        <f>IF(AND('[1]Multi-Field'!$E$71=[1]Lists!BF430,'[1]Multi-Field'!$F$71="Drained"),BI430,IF(AND('[1]Multi-Field'!$E$71=[1]Lists!BF430,'[1]Multi-Field'!$F$71="undrained"),BH430,""))</f>
        <v/>
      </c>
      <c r="EB430" s="409" t="str">
        <f>IF(AND('[1]Multi-Field'!$E$72=[1]Lists!BF430,'[1]Multi-Field'!$F$72="Drained"),BI430,IF(AND('[1]Multi-Field'!$E$72=[1]Lists!BF430,'[1]Multi-Field'!$F$72="undrained"),BH430,""))</f>
        <v/>
      </c>
      <c r="EC430" s="409" t="str">
        <f>IF(AND('[1]Multi-Field'!$E$73=[1]Lists!BF430,'[1]Multi-Field'!$F$73="Drained"),BI430,IF(AND('[1]Multi-Field'!$E$73=[1]Lists!BF430,'[1]Multi-Field'!$F$73="undrained"),BH430,""))</f>
        <v/>
      </c>
      <c r="ED430" s="409" t="str">
        <f>IF(AND('[1]Multi-Field'!$E$74=[1]Lists!BF430,'[1]Multi-Field'!$F$74="Drained"),BI430,IF(AND('[1]Multi-Field'!$E$74=[1]Lists!BF430,'[1]Multi-Field'!$F$74="undrained"),BH430,""))</f>
        <v/>
      </c>
      <c r="EE430" s="409" t="str">
        <f>IF(AND('[1]Multi-Field'!$E$75=[1]Lists!BF430,'[1]Multi-Field'!$F$75="Drained"),BI430,IF(AND('[1]Multi-Field'!$E$75=[1]Lists!BF430,'[1]Multi-Field'!$F$75="undrained"),BH430,""))</f>
        <v/>
      </c>
      <c r="EF430" s="409" t="str">
        <f>IF(AND('[1]Multi-Field'!$E$76=[1]Lists!BF430,'[1]Multi-Field'!$F$76="Drained"),BI430,IF(AND('[1]Multi-Field'!$E$76=[1]Lists!BF430,'[1]Multi-Field'!$F$6="undrained"),BH430,""))</f>
        <v/>
      </c>
      <c r="EG430" s="409" t="str">
        <f>IF(AND('[1]Multi-Field'!$E$77=[1]Lists!BF430,'[1]Multi-Field'!$F$77="Drained"),BI430,IF(AND('[1]Multi-Field'!$E$77=[1]Lists!BF430,'[1]Multi-Field'!$F$77="undrained"),BH430,""))</f>
        <v/>
      </c>
      <c r="EH430" s="409" t="str">
        <f>IF(AND('[1]Multi-Field'!$E$78=[1]Lists!BF430,'[1]Multi-Field'!$F$78="Drained"),BI430,IF(AND('[1]Multi-Field'!$E$78=[1]Lists!BF430,'[1]Multi-Field'!$F$78="undrained"),BH430,""))</f>
        <v/>
      </c>
      <c r="EI430" s="409" t="str">
        <f>IF(AND('[1]Multi-Field'!$E$79=[1]Lists!BF430,'[1]Multi-Field'!$F$79="Drained"),BI430,IF(AND('[1]Multi-Field'!$E$79=[1]Lists!BF430,'[1]Multi-Field'!$F$79="undrained"),BH430,""))</f>
        <v/>
      </c>
      <c r="EJ430" s="409" t="str">
        <f>IF(AND('[1]Multi-Field'!$E$80=[1]Lists!BF430,'[1]Multi-Field'!$F$80="Drained"),BI430,IF(AND('[1]Multi-Field'!$E$80=[1]Lists!BF430,'[1]Multi-Field'!$F$80="undrained"),BH430,""))</f>
        <v/>
      </c>
      <c r="EK430" s="409" t="str">
        <f>IF(AND('[1]Multi-Field'!$E$81=[1]Lists!BF430,'[1]Multi-Field'!$F$81="Drained"),BI430,IF(AND('[1]Multi-Field'!$E$81=[1]Lists!BF430,'[1]Multi-Field'!$F$81="undrained"),BH430,""))</f>
        <v/>
      </c>
      <c r="EL430" s="409" t="str">
        <f>IF(AND('[1]Multi-Field'!$E$82=[1]Lists!BF430,'[1]Multi-Field'!$F$82="Drained"),BI430,IF(AND('[1]Multi-Field'!$E$82=[1]Lists!BF430,'[1]Multi-Field'!$F$82="undrained"),BH430,""))</f>
        <v/>
      </c>
      <c r="EM430" s="409" t="str">
        <f>IF(AND('[1]Multi-Field'!$E$83=[1]Lists!BF430,'[1]Multi-Field'!$F$83="Drained"),BI430,IF(AND('[1]Multi-Field'!$E$83=[1]Lists!BF430,'[1]Multi-Field'!$F$83="undrained"),BH430,""))</f>
        <v/>
      </c>
      <c r="EN430" s="409" t="str">
        <f>IF(AND('[1]Multi-Field'!$E$84=[1]Lists!BF430,'[1]Multi-Field'!$F$84="Drained"),BI430,IF(AND('[1]Multi-Field'!$E$84=[1]Lists!BF430,'[1]Multi-Field'!$F$84="undrained"),BH430,""))</f>
        <v/>
      </c>
      <c r="EO430" s="409" t="str">
        <f>IF(AND('[1]Multi-Field'!$E$85=[1]Lists!BF430,'[1]Multi-Field'!$F$85="Drained"),BI430,IF(AND('[1]Multi-Field'!$E$85=[1]Lists!BF430,'[1]Multi-Field'!$F$85="undrained"),BH430,""))</f>
        <v/>
      </c>
      <c r="EP430" s="409" t="str">
        <f>IF(AND('[1]Multi-Field'!$E$86=[1]Lists!BF430,'[1]Multi-Field'!$F$86="Drained"),BI430,IF(AND('[1]Multi-Field'!$E$86=[1]Lists!BF430,'[1]Multi-Field'!$F$86="undrained"),BH430,""))</f>
        <v/>
      </c>
      <c r="EQ430" s="409" t="str">
        <f>IF(AND('[1]Multi-Field'!$E$87=[1]Lists!BF430,'[1]Multi-Field'!$F$87="Drained"),BI430,IF(AND('[1]Multi-Field'!$E$87=[1]Lists!BF430,'[1]Multi-Field'!$F$87="undrained"),BH430,""))</f>
        <v/>
      </c>
      <c r="ER430" s="409" t="str">
        <f>IF(AND('[1]Multi-Field'!$E$88=[1]Lists!BF430,'[1]Multi-Field'!$F$88="Drained"),BI430,IF(AND('[1]Multi-Field'!$E$88=[1]Lists!BF430,'[1]Multi-Field'!$F$88="undrained"),BH430,""))</f>
        <v/>
      </c>
      <c r="ES430" s="409" t="str">
        <f>IF(AND('[1]Multi-Field'!$E$89=[1]Lists!BF430,'[1]Multi-Field'!$F$89="Drained"),BI430,IF(AND('[1]Multi-Field'!$E$89=[1]Lists!BF430,'[1]Multi-Field'!$F$89="undrained"),BH430,""))</f>
        <v/>
      </c>
      <c r="ET430" s="409" t="str">
        <f>IF(AND('[1]Multi-Field'!$E$90=[1]Lists!BF430,'[1]Multi-Field'!$F$90="Drained"),BI430,IF(AND('[1]Multi-Field'!$E$90=[1]Lists!BF430,'[1]Multi-Field'!$F$90="undrained"),BH430,""))</f>
        <v/>
      </c>
      <c r="EU430" s="409" t="str">
        <f>IF(AND('[1]Multi-Field'!$E$91=[1]Lists!BF430,'[1]Multi-Field'!$F$91="Drained"),BI430,IF(AND('[1]Multi-Field'!$E$91=[1]Lists!BF430,'[1]Multi-Field'!$F$91="undrained"),BH430,""))</f>
        <v/>
      </c>
      <c r="EV430" s="409" t="str">
        <f>IF(AND('[1]Multi-Field'!$E$92=[1]Lists!BF430,'[1]Multi-Field'!$F$92="Drained"),BI430,IF(AND('[1]Multi-Field'!$E$92=[1]Lists!BF430,'[1]Multi-Field'!$F$92="undrained"),BH430,""))</f>
        <v/>
      </c>
      <c r="EW430" s="409" t="str">
        <f>IF(AND('[1]Multi-Field'!$E$93=[1]Lists!BF430,'[1]Multi-Field'!$F$93="Drained"),BI430,IF(AND('[1]Multi-Field'!$E$93=[1]Lists!BF430,'[1]Multi-Field'!$F$93="undrained"),BH430,""))</f>
        <v/>
      </c>
      <c r="EX430" s="409" t="str">
        <f>IF(AND('[1]Multi-Field'!$E$94=[1]Lists!BF430,'[1]Multi-Field'!$F$94="Drained"),BI430,IF(AND('[1]Multi-Field'!$E$94=[1]Lists!BF430,'[1]Multi-Field'!$F$94="undrained"),BH430,""))</f>
        <v/>
      </c>
      <c r="EY430" s="409" t="str">
        <f>IF(AND('[1]Multi-Field'!$E$95=[1]Lists!BF430,'[1]Multi-Field'!$F$95="Drained"),BI430,IF(AND('[1]Multi-Field'!$E$95=[1]Lists!BF430,'[1]Multi-Field'!$F$95="undrained"),BH430,""))</f>
        <v/>
      </c>
      <c r="EZ430" s="409" t="str">
        <f>IF(AND('[1]Multi-Field'!$E$96=[1]Lists!BF430,'[1]Multi-Field'!$F$96="Drained"),BI430,IF(AND('[1]Multi-Field'!$E$96=[1]Lists!BF430,'[1]Multi-Field'!$F$96="undrained"),BH430,""))</f>
        <v/>
      </c>
      <c r="FA430" s="409" t="str">
        <f>IF(AND('[1]Multi-Field'!$E$97=[1]Lists!BF430,'[1]Multi-Field'!$F$97="Drained"),BI430,IF(AND('[1]Multi-Field'!$E$97=[1]Lists!BF430,'[1]Multi-Field'!$F$97="undrained"),BH430,""))</f>
        <v/>
      </c>
      <c r="FB430" s="409" t="str">
        <f>IF(AND('[1]Multi-Field'!$E$98=[1]Lists!BF430,'[1]Multi-Field'!$F$98="Drained"),BI430,IF(AND('[1]Multi-Field'!$E$98=[1]Lists!BF430,'[1]Multi-Field'!$F$98="undrained"),BH430,""))</f>
        <v/>
      </c>
      <c r="FC430" s="409" t="str">
        <f>IF(AND('[1]Multi-Field'!$E$99=[1]Lists!BF430,'[1]Multi-Field'!$F$99="Drained"),BI430,IF(AND('[1]Multi-Field'!$E$99=[1]Lists!BF430,'[1]Multi-Field'!$F$99="undrained"),BH430,""))</f>
        <v/>
      </c>
      <c r="FD430" s="409" t="str">
        <f>IF(AND('[1]Multi-Field'!$E$100=[1]Lists!BF430,'[1]Multi-Field'!$F$100="Drained"),BI430,IF(AND('[1]Multi-Field'!$E$100=[1]Lists!BF430,'[1]Multi-Field'!$F$100="undrained"),BH430,""))</f>
        <v/>
      </c>
      <c r="FE430" s="409" t="str">
        <f>IF(AND('[1]Multi-Field'!$E$101=[1]Lists!BF430,'[1]Multi-Field'!$F$101="Drained"),BI430,IF(AND('[1]Multi-Field'!$E$101=[1]Lists!BF430,'[1]Multi-Field'!$F$101="undrained"),BH430,""))</f>
        <v/>
      </c>
      <c r="FF430" s="409" t="str">
        <f>IF(AND('[1]Multi-Field'!$E$102=[1]Lists!BF430,'[1]Multi-Field'!$F$102="Drained"),BI430,IF(AND('[1]Multi-Field'!$E$102=[1]Lists!BF430,'[1]Multi-Field'!$F$102="undrained"),BH430,""))</f>
        <v/>
      </c>
      <c r="FG430" s="409" t="str">
        <f>IF(AND('[1]Multi-Field'!$E$103=[1]Lists!BF430,'[1]Multi-Field'!$F$103="Drained"),BI430,IF(AND('[1]Multi-Field'!$E$103=[1]Lists!BF430,'[1]Multi-Field'!$F$103="undrained"),BH430,""))</f>
        <v/>
      </c>
      <c r="FH430" s="409" t="str">
        <f>IF(AND('[1]Multi-Field'!$E$104=[1]Lists!BF430,'[1]Multi-Field'!$F$104="Drained"),BI430,IF(AND('[1]Multi-Field'!$E$104=[1]Lists!BF430,'[1]Multi-Field'!$F$104="undrained"),BH430,""))</f>
        <v/>
      </c>
      <c r="FI430" s="409" t="str">
        <f>IF(AND('[1]Multi-Field'!$E$105=[1]Lists!BF430,'[1]Multi-Field'!$F$105="Drained"),BI430,IF(AND('[1]Multi-Field'!$E$105=[1]Lists!BF430,'[1]Multi-Field'!$F$105="undrained"),BH430,""))</f>
        <v/>
      </c>
      <c r="FJ430" s="409" t="str">
        <f>IF(AND('[1]Multi-Field'!$E$106=[1]Lists!BF430,'[1]Multi-Field'!$F$106="Drained"),BI430,IF(AND('[1]Multi-Field'!$E$106=[1]Lists!BF430,'[1]Multi-Field'!$F$106="undrained"),BH430,""))</f>
        <v/>
      </c>
      <c r="FK430" s="409" t="str">
        <f>IF(AND('[1]Multi-Field'!$E$107=[1]Lists!BF430,'[1]Multi-Field'!$F$107="Drained"),BI430,IF(AND('[1]Multi-Field'!$E$107=[1]Lists!BF430,'[1]Multi-Field'!$F$107="undrained"),BH430,""))</f>
        <v/>
      </c>
      <c r="FL430" s="409" t="str">
        <f>IF(AND('[1]Multi-Field'!$E$108=[1]Lists!BF430,'[1]Multi-Field'!$F$108="Drained"),BI430,IF(AND('[1]Multi-Field'!$E$108=[1]Lists!BF430,'[1]Multi-Field'!$F$108="undrained"),BH430,""))</f>
        <v/>
      </c>
      <c r="FM430" s="409" t="str">
        <f>IF(AND('[1]Multi-Field'!$E$109=[1]Lists!BF430,'[1]Multi-Field'!$F$109="Drained"),BI430,IF(AND('[1]Multi-Field'!$E$109=[1]Lists!BF430,'[1]Multi-Field'!$F$109="undrained"),BH430,""))</f>
        <v/>
      </c>
      <c r="FN430" s="409" t="str">
        <f>IF(AND('[1]Multi-Field'!$E$110=[1]Lists!BF430,'[1]Multi-Field'!$F$110="Drained"),BI430,IF(AND('[1]Multi-Field'!$E$110=[1]Lists!BF430,'[1]Multi-Field'!$F$110="undrained"),BH430,""))</f>
        <v/>
      </c>
      <c r="FO430" s="409" t="str">
        <f>IF(AND('[1]Multi-Field'!$E$111=[1]Lists!BF430,'[1]Multi-Field'!$F$111="Drained"),BI430,IF(AND('[1]Multi-Field'!$E$111=[1]Lists!BF430,'[1]Multi-Field'!$F$111="undrained"),BH430,""))</f>
        <v/>
      </c>
      <c r="FP430" s="409" t="str">
        <f>IF(AND('[1]Multi-Field'!$E$112=[1]Lists!BF430,'[1]Multi-Field'!$F$112="Drained"),BI430,IF(AND('[1]Multi-Field'!$E$112=[1]Lists!BF430,'[1]Multi-Field'!$F$112="undrained"),BH430,""))</f>
        <v/>
      </c>
      <c r="FQ430" s="409" t="str">
        <f>IF(AND('[1]Multi-Field'!$E$113=[1]Lists!BF430,'[1]Multi-Field'!$F$113="Drained"),BI430,IF(AND('[1]Multi-Field'!$E$113=[1]Lists!BF430,'[1]Multi-Field'!$F$113="undrained"),BH430,""))</f>
        <v/>
      </c>
      <c r="FR430" s="409" t="str">
        <f>IF(AND('[1]Multi-Field'!$E$114=[1]Lists!BF430,'[1]Multi-Field'!$F$114="Drained"),BI430,IF(AND('[1]Multi-Field'!$E$114=[1]Lists!BF430,'[1]Multi-Field'!$F$114="undrained"),BH430,""))</f>
        <v/>
      </c>
      <c r="FS430" s="409" t="str">
        <f>IF(AND('[1]Multi-Field'!$E$115=[1]Lists!BF430,'[1]Multi-Field'!$F$115="Drained"),BI430,IF(AND('[1]Multi-Field'!$E$115=[1]Lists!BF430,'[1]Multi-Field'!$F$115="undrained"),BH430,""))</f>
        <v/>
      </c>
      <c r="FT430" s="409" t="str">
        <f>IF(AND('[1]Multi-Field'!$E$116=[1]Lists!BF430,'[1]Multi-Field'!$F$116="Drained"),BI430,IF(AND('[1]Multi-Field'!$E$116=[1]Lists!BF430,'[1]Multi-Field'!$F$116="undrained"),BH430,""))</f>
        <v/>
      </c>
      <c r="FU430" s="409" t="str">
        <f>IF(AND('[1]Multi-Field'!$E$117=[1]Lists!BF430,'[1]Multi-Field'!$F$117="Drained"),BI430,IF(AND('[1]Multi-Field'!$E$117=[1]Lists!BF430,'[1]Multi-Field'!$F$117="undrained"),BH430,""))</f>
        <v/>
      </c>
      <c r="FV430" s="409" t="str">
        <f>IF(AND('[1]Multi-Field'!$E$118=[1]Lists!BF430,'[1]Multi-Field'!$F$118="Drained"),BI430,IF(AND('[1]Multi-Field'!$E$118=[1]Lists!BF430,'[1]Multi-Field'!$F$118="undrained"),BH430,""))</f>
        <v/>
      </c>
      <c r="FW430" s="409" t="str">
        <f>IF(AND('[1]Multi-Field'!$E$119=[1]Lists!BF430,'[1]Multi-Field'!$F$119="Drained"),BI430,IF(AND('[1]Multi-Field'!$E$119=[1]Lists!BF430,'[1]Multi-Field'!$F$119="undrained"),BH430,""))</f>
        <v/>
      </c>
      <c r="FX430" s="409" t="str">
        <f>IF(AND('[1]Multi-Field'!$E$120=[1]Lists!BF430,'[1]Multi-Field'!$F$120="Drained"),BI430,IF(AND('[1]Multi-Field'!$E$120=[1]Lists!BF430,'[1]Multi-Field'!$F$120="undrained"),BH430,""))</f>
        <v/>
      </c>
      <c r="GC430" s="4">
        <v>1</v>
      </c>
    </row>
    <row r="431" spans="1:185" ht="13.5" customHeight="1">
      <c r="A431" s="7" t="s">
        <v>517</v>
      </c>
      <c r="B431" s="7"/>
      <c r="C431" s="7"/>
      <c r="D431" s="8">
        <v>60</v>
      </c>
      <c r="E431" s="8">
        <f t="shared" si="60"/>
        <v>62</v>
      </c>
      <c r="F431" s="8">
        <f t="shared" si="61"/>
        <v>63</v>
      </c>
      <c r="G431" s="8">
        <v>65</v>
      </c>
      <c r="H431" s="8">
        <v>65</v>
      </c>
      <c r="I431" s="8">
        <f t="shared" si="64"/>
        <v>68</v>
      </c>
      <c r="J431" s="8">
        <f t="shared" si="65"/>
        <v>72</v>
      </c>
      <c r="K431" s="8">
        <v>75</v>
      </c>
      <c r="L431" s="8">
        <v>80</v>
      </c>
      <c r="M431" s="8">
        <f t="shared" si="62"/>
        <v>85</v>
      </c>
      <c r="N431" s="8">
        <f t="shared" si="63"/>
        <v>90</v>
      </c>
      <c r="O431" s="8">
        <v>95</v>
      </c>
      <c r="P431" s="391">
        <v>406</v>
      </c>
      <c r="Q431" s="394"/>
      <c r="R431" s="395" t="b">
        <f>IF(OR('Multi-Field'!AA408=Lists!$AC$42,'Multi-Field'!AA408=Lists!$AC$43),IF('Multi-Field'!Z408="x",(IF('Multi-Field'!AC408=Lists!$Q$11,Lists!$R$11,IF('Multi-Field'!AC408=Lists!$Q$12,Lists!$R$12,IF('Multi-Field'!AC408=Lists!$Q$13,Lists!$R$13,IF('Multi-Field'!AC408=Lists!$Q$14,Lists!$R$14))))),IF('Multi-Field'!X408="x",(IF('Multi-Field'!AC408=Lists!$Q$11,Lists!$S$11,IF('Multi-Field'!AC408=Lists!$Q$12,Lists!$S$12,IF('Multi-Field'!AC408=Lists!$Q$13,Lists!$S$13,IF('Multi-Field'!AC408=Lists!$Q$14,Lists!$S$14))))),IF('Multi-Field'!V408="x",(IF('Multi-Field'!AC408=Lists!$Q$11,Lists!$T$11,IF('Multi-Field'!AC408=Lists!$Q$12,Lists!$T$12,IF('Multi-Field'!AC408=Lists!$Q$13,Lists!$T$13,IF('Multi-Field'!AC408=Lists!$Q$14,Lists!$T$14))))),0))))</f>
        <v>0</v>
      </c>
      <c r="S431" s="395" t="str">
        <f t="shared" si="66"/>
        <v/>
      </c>
      <c r="T431" s="395"/>
      <c r="U431" s="396"/>
      <c r="BF431" s="411" t="s">
        <v>1595</v>
      </c>
      <c r="BG431" s="412">
        <v>3</v>
      </c>
      <c r="BH431" s="412">
        <v>3.5</v>
      </c>
      <c r="BI431" s="412">
        <v>4</v>
      </c>
      <c r="BJ431" s="409" t="e">
        <f>IF(AND('[1]Single Field'!#REF!=[1]Lists!BF431,'[1]Single Field'!#REF!="Drained"),"x",IF(AND('[1]Single Field'!#REF!=[1]Lists!BF431,'[1]Single Field'!#REF!="Undrained"),O,""))</f>
        <v>#REF!</v>
      </c>
      <c r="BK431" s="409" t="str">
        <f>IF(AND('[1]Multi-Field'!$E$3=[1]Lists!BF431,'[1]Multi-Field'!$F$3="Drained"),BI431,IF(AND('[1]Multi-Field'!$E$3=BF431,'[1]Multi-Field'!$F$3="undrained"),BH431,""))</f>
        <v/>
      </c>
      <c r="BL431" s="409" t="str">
        <f>IF(AND('[1]Multi-Field'!$E$4=BF431,'[1]Multi-Field'!$F$4="Drained"),BI431,IF(AND('[1]Multi-Field'!$E$4=BF431,'[1]Multi-Field'!$F$4="undrained"),BH431,""))</f>
        <v/>
      </c>
      <c r="BM431" s="409" t="str">
        <f>IF(AND('[1]Multi-Field'!$E$5=BF431,'[1]Multi-Field'!$F$5="Drained"),BI431,IF(AND('[1]Multi-Field'!$E$5=BF431,'[1]Multi-Field'!$F$5="undrained"),BH431,""))</f>
        <v/>
      </c>
      <c r="BN431" s="409" t="str">
        <f>IF(AND('[1]Multi-Field'!$E$6=BF431,'[1]Multi-Field'!$F$6="Drained"),BI431,IF(AND('[1]Multi-Field'!$E$6=BF431,'[1]Multi-Field'!$F$6="undrained"),BH431,""))</f>
        <v/>
      </c>
      <c r="BO431" s="409" t="str">
        <f>IF(AND('[1]Multi-Field'!$E$7=BF431,'[1]Multi-Field'!$F$7="Drained"),BI431,IF(AND('[1]Multi-Field'!$E$7=BF431,'[1]Multi-Field'!$F$7="undrained"),BH431,""))</f>
        <v/>
      </c>
      <c r="BP431" s="409" t="str">
        <f>IF(AND('[1]Multi-Field'!$E$8=BF431,'[1]Multi-Field'!$F$8="Drained"),BI431,IF(AND('[1]Multi-Field'!$E$8=BF431,'[1]Multi-Field'!$F$8="undrained"),BH431,""))</f>
        <v/>
      </c>
      <c r="BQ431" s="409" t="str">
        <f>IF(AND('[1]Multi-Field'!$E$9=BF431,'[1]Multi-Field'!$F$9="Drained"),BI431,IF(AND('[1]Multi-Field'!$E$9=BF431,'[1]Multi-Field'!$F$9="undrained"),BH431,""))</f>
        <v/>
      </c>
      <c r="BR431" s="409" t="str">
        <f>IF(AND('[1]Multi-Field'!$E$10=BF431,'[1]Multi-Field'!$F$10="Drained"),BI431,IF(AND('[1]Multi-Field'!$E$10=BF431,'[1]Multi-Field'!$F$10="undrained"),BH431,""))</f>
        <v/>
      </c>
      <c r="BS431" s="409" t="str">
        <f>IF(AND('[1]Multi-Field'!$E$11=BF431,'[1]Multi-Field'!$F$11="Drained"),BI431,IF(AND('[1]Multi-Field'!$E$11=BF431,'[1]Multi-Field'!$F$11="undrained"),BH431,""))</f>
        <v/>
      </c>
      <c r="BT431" s="409" t="str">
        <f>IF(AND('[1]Multi-Field'!$E$12=BF431,'[1]Multi-Field'!$F$12="Drained"),BI431,IF(AND('[1]Multi-Field'!$E$12=BF431,'[1]Multi-Field'!$F$12="undrained"),BH431,""))</f>
        <v/>
      </c>
      <c r="BU431" s="409" t="str">
        <f>IF(AND('[1]Multi-Field'!$E$13=BF431,'[1]Multi-Field'!$F$13="Drained"),BI431,IF(AND('[1]Multi-Field'!$E$3=BF431,'[1]Multi-Field'!$F$13="undrained"),BH431,""))</f>
        <v/>
      </c>
      <c r="BV431" s="409" t="str">
        <f>IF(AND('[1]Multi-Field'!$E$14=BF431,'[1]Multi-Field'!$F$14="Drained"),BI431,IF(AND('[1]Multi-Field'!$E$14=BF431,'[1]Multi-Field'!$F$14="undrained"),BH431,""))</f>
        <v/>
      </c>
      <c r="BW431" s="409" t="str">
        <f>IF(AND('[1]Multi-Field'!$E$15=BF431,'[1]Multi-Field'!$F$15="Drained"),BI431,IF(AND('[1]Multi-Field'!$E$15=BF431,'[1]Multi-Field'!$F$15="undrained"),BH431,""))</f>
        <v/>
      </c>
      <c r="BX431" s="409" t="str">
        <f>IF(AND('[1]Multi-Field'!$E$16=[1]Lists!BF431,'[1]Multi-Field'!$F$16="Drained"),BI431,IF(AND('[1]Multi-Field'!$E$16=[1]Lists!BF431,'[1]Multi-Field'!$F$16="undrained"),BH431,""))</f>
        <v/>
      </c>
      <c r="BY431" s="409" t="str">
        <f>IF(AND('[1]Multi-Field'!$E$17=[1]Lists!BF431,'[1]Multi-Field'!$F$17="Drained"),BI431,IF(AND('[1]Multi-Field'!$E$17=[1]Lists!BF431,'[1]Multi-Field'!$F$17="undrained"),BH431,""))</f>
        <v/>
      </c>
      <c r="BZ431" s="409" t="str">
        <f>IF(AND('[1]Multi-Field'!$E$18=[1]Lists!BF431,'[1]Multi-Field'!$F$18="Drained"),BI431,IF(AND('[1]Multi-Field'!$E$18=[1]Lists!BF431,'[1]Multi-Field'!$F$18="undrained"),BH431,""))</f>
        <v/>
      </c>
      <c r="CA431" s="409" t="str">
        <f>IF(AND('[1]Multi-Field'!$E$19=[1]Lists!BF431,'[1]Multi-Field'!$F$19="Drained"),BI431,IF(AND('[1]Multi-Field'!$E$19=[1]Lists!BF431,'[1]Multi-Field'!$F$19="undrained"),BH431,""))</f>
        <v/>
      </c>
      <c r="CB431" s="409" t="str">
        <f>IF(AND('[1]Multi-Field'!$E$20=[1]Lists!BF431,'[1]Multi-Field'!$F$20="Drained"),BI431,IF(AND('[1]Multi-Field'!$E$20=[1]Lists!BF431,'[1]Multi-Field'!$F$20="undrained"),BH431,""))</f>
        <v/>
      </c>
      <c r="CC431" s="409" t="str">
        <f>IF(AND('[1]Multi-Field'!$E$21=[1]Lists!BF431,'[1]Multi-Field'!$F$21="Drained"),BI431,IF(AND('[1]Multi-Field'!$E$21=[1]Lists!BF431,'[1]Multi-Field'!$F$21="undrained"),BH431,""))</f>
        <v/>
      </c>
      <c r="CD431" s="409" t="str">
        <f>IF(AND('[1]Multi-Field'!$E$22=[1]Lists!BF431,'[1]Multi-Field'!$F$22="Drained"),BI431,IF(AND('[1]Multi-Field'!$E$22=[1]Lists!BF431,'[1]Multi-Field'!$F$22="undrained"),BH431,""))</f>
        <v/>
      </c>
      <c r="CE431" s="409" t="str">
        <f>IF(AND('[1]Multi-Field'!$E$23=[1]Lists!BF431,'[1]Multi-Field'!$F$23="Drained"),BI431,IF(AND('[1]Multi-Field'!$E$23=[1]Lists!BF431,'[1]Multi-Field'!$F$23="undrained"),BH431,""))</f>
        <v/>
      </c>
      <c r="CF431" s="409" t="str">
        <f>IF(AND('[1]Multi-Field'!$E$24=[1]Lists!BF431,'[1]Multi-Field'!$F$24="Drained"),BI431,IF(AND('[1]Multi-Field'!$E$24=[1]Lists!BF431,'[1]Multi-Field'!$F$24="undrained"),BH431,""))</f>
        <v/>
      </c>
      <c r="CG431" s="409" t="str">
        <f>IF(AND('[1]Multi-Field'!$E$25=[1]Lists!BF431,'[1]Multi-Field'!$F$25="Drained"),BI431,IF(AND('[1]Multi-Field'!$E$25=[1]Lists!BF431,'[1]Multi-Field'!$F$25="undrained"),BH431,""))</f>
        <v/>
      </c>
      <c r="CH431" s="409" t="str">
        <f>IF(AND('[1]Multi-Field'!$E$26=[1]Lists!BF431,'[1]Multi-Field'!$F$26="Drained"),BI431,IF(AND('[1]Multi-Field'!$E$26=[1]Lists!BF431,'[1]Multi-Field'!$F$26="undrained"),BH431,""))</f>
        <v/>
      </c>
      <c r="CI431" s="409" t="str">
        <f>IF(AND('[1]Multi-Field'!$E$27=[1]Lists!BF431,'[1]Multi-Field'!$F$27="Drained"),BI431,IF(AND('[1]Multi-Field'!$E$27=[1]Lists!BF431,'[1]Multi-Field'!$F$27="undrained"),BH431,""))</f>
        <v/>
      </c>
      <c r="CJ431" s="409" t="str">
        <f>IF(AND('[1]Multi-Field'!$E$28=[1]Lists!BF431,'[1]Multi-Field'!$F$28="Drained"),BI431,IF(AND('[1]Multi-Field'!$E$28=[1]Lists!BF431,'[1]Multi-Field'!$F$28="undrained"),BH431,""))</f>
        <v/>
      </c>
      <c r="CK431" s="409" t="str">
        <f>IF(AND('[1]Multi-Field'!$E$29=[1]Lists!BF431,'[1]Multi-Field'!$F$29="Drained"),BI431,IF(AND('[1]Multi-Field'!$E$29=[1]Lists!BF431,'[1]Multi-Field'!$F$29="undrained"),BH431,""))</f>
        <v/>
      </c>
      <c r="CL431" s="409" t="str">
        <f>IF(AND('[1]Multi-Field'!$E$30=[1]Lists!BF431,'[1]Multi-Field'!$F$30="Drained"),BI431,IF(AND('[1]Multi-Field'!$E$30=[1]Lists!BF431,'[1]Multi-Field'!$F$30="undrained"),BH431,""))</f>
        <v/>
      </c>
      <c r="CM431" s="409" t="str">
        <f>IF(AND('[1]Multi-Field'!$E$31=[1]Lists!BF431,'[1]Multi-Field'!$F$31="Drained"),BI431,IF(AND('[1]Multi-Field'!$E$31=[1]Lists!BF431,'[1]Multi-Field'!$F$31="undrained"),BH431,""))</f>
        <v/>
      </c>
      <c r="CN431" s="409" t="str">
        <f>IF(AND('[1]Multi-Field'!$E$32=[1]Lists!BF431,'[1]Multi-Field'!$F$32="Drained"),BI431,IF(AND('[1]Multi-Field'!$E$32=[1]Lists!BF431,'[1]Multi-Field'!$F$32="undrained"),BH431,""))</f>
        <v/>
      </c>
      <c r="CO431" s="409" t="str">
        <f>IF(AND('[1]Multi-Field'!$E$33=[1]Lists!BF431,'[1]Multi-Field'!$F$33="Drained"),BI431,IF(AND('[1]Multi-Field'!$E$33=[1]Lists!BF431,'[1]Multi-Field'!$F$33="undrained"),BH431,""))</f>
        <v/>
      </c>
      <c r="CP431" s="409" t="str">
        <f>IF(AND('[1]Multi-Field'!$E$34=[1]Lists!BF431,'[1]Multi-Field'!$F$34="Drained"),BI431,IF(AND('[1]Multi-Field'!$E$34=[1]Lists!BF431,'[1]Multi-Field'!$F$34="undrained"),BH431,""))</f>
        <v/>
      </c>
      <c r="CQ431" s="409" t="str">
        <f>IF(AND('[1]Multi-Field'!$E$35=[1]Lists!BF431,'[1]Multi-Field'!$F$35="Drained"),BI431,IF(AND('[1]Multi-Field'!$E$35=[1]Lists!BF431,'[1]Multi-Field'!$F$35="undrained"),BH431,""))</f>
        <v/>
      </c>
      <c r="CR431" s="409" t="str">
        <f>IF(AND('[1]Multi-Field'!$E$36=[1]Lists!BF431,'[1]Multi-Field'!$F$36="Drained"),BI431,IF(AND('[1]Multi-Field'!$E$36=[1]Lists!BF431,'[1]Multi-Field'!$F$36="undrained"),BH431,""))</f>
        <v/>
      </c>
      <c r="CS431" s="409" t="str">
        <f>IF(AND('[1]Multi-Field'!$E$37=[1]Lists!BF431,'[1]Multi-Field'!$F$37="Drained"),BI431,IF(AND('[1]Multi-Field'!$E$37=[1]Lists!BF431,'[1]Multi-Field'!$F$37="undrained"),BH431,""))</f>
        <v/>
      </c>
      <c r="CT431" s="409" t="str">
        <f>IF(AND('[1]Multi-Field'!$E$38=[1]Lists!BF431,'[1]Multi-Field'!$F$38="Drained"),BI431,IF(AND('[1]Multi-Field'!$E$38=[1]Lists!BF431,'[1]Multi-Field'!$F$38="undrained"),BH431,""))</f>
        <v/>
      </c>
      <c r="CU431" s="409" t="str">
        <f>IF(AND('[1]Multi-Field'!$E$39=[1]Lists!BF431,'[1]Multi-Field'!$F$39="Drained"),BI431,IF(AND('[1]Multi-Field'!$E$39=[1]Lists!BF431,'[1]Multi-Field'!$F$39="undrained"),BH431,""))</f>
        <v/>
      </c>
      <c r="CV431" s="409" t="str">
        <f>IF(AND('[1]Multi-Field'!$E$40=[1]Lists!BF431,'[1]Multi-Field'!$F$40="Drained"),BI431,IF(AND('[1]Multi-Field'!$E$40=[1]Lists!BF431,'[1]Multi-Field'!$F$40="undrained"),BH431,""))</f>
        <v/>
      </c>
      <c r="CW431" s="409" t="str">
        <f>IF(AND('[1]Multi-Field'!$E$41=[1]Lists!BF431,'[1]Multi-Field'!$F$40="Drained"),BI431,IF(AND('[1]Multi-Field'!$E$40=[1]Lists!BF431,'[1]Multi-Field'!$F$40="undrained"),BH431,""))</f>
        <v/>
      </c>
      <c r="CX431" s="409" t="str">
        <f>IF(AND('[1]Multi-Field'!$E$42=[1]Lists!BF431,'[1]Multi-Field'!$F$42="Drained"),BI431,IF(AND('[1]Multi-Field'!$E$42=[1]Lists!BF431,'[1]Multi-Field'!$F$42="undrained"),BH431,""))</f>
        <v/>
      </c>
      <c r="CY431" s="409" t="str">
        <f>IF(AND('[1]Multi-Field'!$E$43=[1]Lists!BF431,'[1]Multi-Field'!$F$43="Drained"),BI431,IF(AND('[1]Multi-Field'!$E$43=[1]Lists!BF431,'[1]Multi-Field'!$F$43="undrained"),BH431,""))</f>
        <v/>
      </c>
      <c r="CZ431" s="409" t="str">
        <f>IF(AND('[1]Multi-Field'!$E$44=[1]Lists!BF431,'[1]Multi-Field'!$F$44="Drained"),BI431,IF(AND('[1]Multi-Field'!$E$44=[1]Lists!BF431,'[1]Multi-Field'!$F$44="undrained"),BH431,""))</f>
        <v/>
      </c>
      <c r="DA431" s="409" t="str">
        <f>IF(AND('[1]Multi-Field'!$E$45=[1]Lists!BF431,'[1]Multi-Field'!$F$45="Drained"),BI431,IF(AND('[1]Multi-Field'!$E$45=[1]Lists!BF431,'[1]Multi-Field'!$F$45="undrained"),BH431,""))</f>
        <v/>
      </c>
      <c r="DB431" s="409" t="str">
        <f>IF(AND('[1]Multi-Field'!$E$46=[1]Lists!BF431,'[1]Multi-Field'!$F$46="Drained"),BI431,IF(AND('[1]Multi-Field'!$E$46=[1]Lists!BF431,'[1]Multi-Field'!$F$46="undrained"),BH431,""))</f>
        <v/>
      </c>
      <c r="DC431" s="409" t="str">
        <f>IF(AND('[1]Multi-Field'!$E$47=[1]Lists!BF431,'[1]Multi-Field'!$F$47="Drained"),BI431,IF(AND('[1]Multi-Field'!$E$47=[1]Lists!BF431,'[1]Multi-Field'!$F$47="undrained"),BH431,""))</f>
        <v/>
      </c>
      <c r="DD431" s="409" t="str">
        <f>IF(AND('[1]Multi-Field'!$E$48=[1]Lists!BF431,'[1]Multi-Field'!$F$48="Drained"),BI431,IF(AND('[1]Multi-Field'!$E$48=[1]Lists!BF431,'[1]Multi-Field'!$F$48="undrained"),BH431,""))</f>
        <v/>
      </c>
      <c r="DE431" s="409" t="str">
        <f>IF(AND('[1]Multi-Field'!$E$49=[1]Lists!BF431,'[1]Multi-Field'!$F$49="Drained"),BI431,IF(AND('[1]Multi-Field'!$E$49=[1]Lists!BF431,'[1]Multi-Field'!$F$9="undrained"),BH431,""))</f>
        <v/>
      </c>
      <c r="DF431" s="409" t="str">
        <f>IF(AND('[1]Multi-Field'!$E$50=[1]Lists!BF431,'[1]Multi-Field'!$F$50="Drained"),BI431,IF(AND('[1]Multi-Field'!$E$50=[1]Lists!BF431,'[1]Multi-Field'!$F$50="undrained"),BH431,""))</f>
        <v/>
      </c>
      <c r="DG431" s="409" t="str">
        <f>IF(AND('[1]Multi-Field'!$E$51=[1]Lists!BF431,'[1]Multi-Field'!$F$51="Drained"),BI431,IF(AND('[1]Multi-Field'!$E$51=[1]Lists!BF431,'[1]Multi-Field'!$F$51="undrained"),BH431,""))</f>
        <v/>
      </c>
      <c r="DH431" s="409" t="str">
        <f>IF(AND('[1]Multi-Field'!$E$52=[1]Lists!BF431,'[1]Multi-Field'!$F$52="Drained"),BI431,IF(AND('[1]Multi-Field'!$E$52=[1]Lists!BF431,'[1]Multi-Field'!$F$52="undrained"),BH431,""))</f>
        <v/>
      </c>
      <c r="DI431" s="409" t="str">
        <f>IF(AND('[1]Multi-Field'!$E$53=[1]Lists!BF431,'[1]Multi-Field'!$F$53="Drained"),BI431,IF(AND('[1]Multi-Field'!$E$53=[1]Lists!BF431,'[1]Multi-Field'!$F$53="undrained"),BH431,""))</f>
        <v/>
      </c>
      <c r="DJ431" s="409" t="str">
        <f>IF(AND('[1]Multi-Field'!$E$54=[1]Lists!BF431,'[1]Multi-Field'!$F$54="Drained"),BI431,IF(AND('[1]Multi-Field'!$E$54=[1]Lists!BF431,'[1]Multi-Field'!$F$54="undrained"),BH431,""))</f>
        <v/>
      </c>
      <c r="DK431" s="409" t="str">
        <f>IF(AND('[1]Multi-Field'!$E$55=[1]Lists!BF431,'[1]Multi-Field'!$F$55="Drained"),BI431,IF(AND('[1]Multi-Field'!$E$55=[1]Lists!BF431,'[1]Multi-Field'!$F$55="undrained"),BH431,""))</f>
        <v/>
      </c>
      <c r="DL431" s="409" t="str">
        <f>IF(AND('[1]Multi-Field'!$E$56=[1]Lists!BF431,'[1]Multi-Field'!$F$56="Drained"),BI431,IF(AND('[1]Multi-Field'!$E$56=[1]Lists!BF431,'[1]Multi-Field'!$F$56="undrained"),BH431,""))</f>
        <v/>
      </c>
      <c r="DM431" s="409" t="str">
        <f>IF(AND('[1]Multi-Field'!$E$57=[1]Lists!BF431,'[1]Multi-Field'!$F$57="Drained"),BI431,IF(AND('[1]Multi-Field'!$E$57=[1]Lists!BF431,'[1]Multi-Field'!$F$57="undrained"),BH431,""))</f>
        <v/>
      </c>
      <c r="DN431" s="409" t="str">
        <f>IF(AND('[1]Multi-Field'!$E$58=[1]Lists!BF431,'[1]Multi-Field'!$F$58="Drained"),BI431,IF(AND('[1]Multi-Field'!$E$58=[1]Lists!BF431,'[1]Multi-Field'!$F$58="undrained"),BH431,""))</f>
        <v/>
      </c>
      <c r="DO431" s="409" t="str">
        <f>IF(AND('[1]Multi-Field'!$E$59=[1]Lists!BF431,'[1]Multi-Field'!$F$59="Drained"),BI431,IF(AND('[1]Multi-Field'!$E$59=[1]Lists!BF431,'[1]Multi-Field'!$F$59="undrained"),BH431,""))</f>
        <v/>
      </c>
      <c r="DP431" s="409" t="str">
        <f>IF(AND('[1]Multi-Field'!$E$60=[1]Lists!BF431,'[1]Multi-Field'!$F$60="Drained"),BI431,IF(AND('[1]Multi-Field'!$E$60=[1]Lists!BF431,'[1]Multi-Field'!$F$60="undrained"),BH431,""))</f>
        <v/>
      </c>
      <c r="DQ431" s="409" t="str">
        <f>IF(AND('[1]Multi-Field'!$E$61=[1]Lists!BF431,'[1]Multi-Field'!$F$61="Drained"),BI431,IF(AND('[1]Multi-Field'!$E$61=[1]Lists!BF431,'[1]Multi-Field'!$F$61="undrained"),BH431,""))</f>
        <v/>
      </c>
      <c r="DR431" s="409" t="str">
        <f>IF(AND('[1]Multi-Field'!$E$62=[1]Lists!BF431,'[1]Multi-Field'!$F$62="Drained"),BI431,IF(AND('[1]Multi-Field'!$E$62=[1]Lists!BF431,'[1]Multi-Field'!$F$62="undrained"),BH431,""))</f>
        <v/>
      </c>
      <c r="DS431" s="409" t="str">
        <f>IF(AND('[1]Multi-Field'!$E$63=[1]Lists!BF431,'[1]Multi-Field'!$F$63="Drained"),BI431,IF(AND('[1]Multi-Field'!$E$63=[1]Lists!BF431,'[1]Multi-Field'!$F$63="undrained"),BH431,""))</f>
        <v/>
      </c>
      <c r="DT431" s="409" t="str">
        <f>IF(AND('[1]Multi-Field'!$E$64=[1]Lists!BF431,'[1]Multi-Field'!$F$64="Drained"),BI431,IF(AND('[1]Multi-Field'!$E$64=[1]Lists!BF431,'[1]Multi-Field'!$F$64="undrained"),BH431,""))</f>
        <v/>
      </c>
      <c r="DU431" s="409" t="str">
        <f>IF(AND('[1]Multi-Field'!$E$65=[1]Lists!BF431,'[1]Multi-Field'!$F$65="Drained"),BI431,IF(AND('[1]Multi-Field'!$E$65=[1]Lists!BF431,'[1]Multi-Field'!$F$65="undrained"),BH431,""))</f>
        <v/>
      </c>
      <c r="DV431" s="409" t="str">
        <f>IF(AND('[1]Multi-Field'!$E$66=[1]Lists!BF431,'[1]Multi-Field'!$F$66="Drained"),BI431,IF(AND('[1]Multi-Field'!$E$66=[1]Lists!BF431,'[1]Multi-Field'!$F$66="undrained"),BH431,""))</f>
        <v/>
      </c>
      <c r="DW431" s="409" t="str">
        <f>IF(AND('[1]Multi-Field'!$E$67=[1]Lists!BF431,'[1]Multi-Field'!$F$67="Drained"),BI431,IF(AND('[1]Multi-Field'!$E$67=[1]Lists!BF431,'[1]Multi-Field'!$F$67="undrained"),BH431,""))</f>
        <v/>
      </c>
      <c r="DX431" s="409" t="str">
        <f>IF(AND('[1]Multi-Field'!$E$68=[1]Lists!BF431,'[1]Multi-Field'!$F$68="Drained"),BI431,IF(AND('[1]Multi-Field'!$E$68=[1]Lists!BF431,'[1]Multi-Field'!$F$68="undrained"),BH431,""))</f>
        <v/>
      </c>
      <c r="DY431" s="409" t="str">
        <f>IF(AND('[1]Multi-Field'!$E$69=[1]Lists!BF431,'[1]Multi-Field'!$F$69="Drained"),BI431,IF(AND('[1]Multi-Field'!$E$69=[1]Lists!BF431,'[1]Multi-Field'!$F$69="undrained"),BH431,""))</f>
        <v/>
      </c>
      <c r="DZ431" s="409" t="str">
        <f>IF(AND('[1]Multi-Field'!$E$70=[1]Lists!BF431,'[1]Multi-Field'!$F$70="Drained"),BI431,IF(AND('[1]Multi-Field'!$E$70=[1]Lists!BF431,'[1]Multi-Field'!$F$70="undrained"),BH431,""))</f>
        <v/>
      </c>
      <c r="EA431" s="409" t="str">
        <f>IF(AND('[1]Multi-Field'!$E$71=[1]Lists!BF431,'[1]Multi-Field'!$F$71="Drained"),BI431,IF(AND('[1]Multi-Field'!$E$71=[1]Lists!BF431,'[1]Multi-Field'!$F$71="undrained"),BH431,""))</f>
        <v/>
      </c>
      <c r="EB431" s="409" t="str">
        <f>IF(AND('[1]Multi-Field'!$E$72=[1]Lists!BF431,'[1]Multi-Field'!$F$72="Drained"),BI431,IF(AND('[1]Multi-Field'!$E$72=[1]Lists!BF431,'[1]Multi-Field'!$F$72="undrained"),BH431,""))</f>
        <v/>
      </c>
      <c r="EC431" s="409" t="str">
        <f>IF(AND('[1]Multi-Field'!$E$73=[1]Lists!BF431,'[1]Multi-Field'!$F$73="Drained"),BI431,IF(AND('[1]Multi-Field'!$E$73=[1]Lists!BF431,'[1]Multi-Field'!$F$73="undrained"),BH431,""))</f>
        <v/>
      </c>
      <c r="ED431" s="409" t="str">
        <f>IF(AND('[1]Multi-Field'!$E$74=[1]Lists!BF431,'[1]Multi-Field'!$F$74="Drained"),BI431,IF(AND('[1]Multi-Field'!$E$74=[1]Lists!BF431,'[1]Multi-Field'!$F$74="undrained"),BH431,""))</f>
        <v/>
      </c>
      <c r="EE431" s="409" t="str">
        <f>IF(AND('[1]Multi-Field'!$E$75=[1]Lists!BF431,'[1]Multi-Field'!$F$75="Drained"),BI431,IF(AND('[1]Multi-Field'!$E$75=[1]Lists!BF431,'[1]Multi-Field'!$F$75="undrained"),BH431,""))</f>
        <v/>
      </c>
      <c r="EF431" s="409" t="str">
        <f>IF(AND('[1]Multi-Field'!$E$76=[1]Lists!BF431,'[1]Multi-Field'!$F$76="Drained"),BI431,IF(AND('[1]Multi-Field'!$E$76=[1]Lists!BF431,'[1]Multi-Field'!$F$6="undrained"),BH431,""))</f>
        <v/>
      </c>
      <c r="EG431" s="409" t="str">
        <f>IF(AND('[1]Multi-Field'!$E$77=[1]Lists!BF431,'[1]Multi-Field'!$F$77="Drained"),BI431,IF(AND('[1]Multi-Field'!$E$77=[1]Lists!BF431,'[1]Multi-Field'!$F$77="undrained"),BH431,""))</f>
        <v/>
      </c>
      <c r="EH431" s="409" t="str">
        <f>IF(AND('[1]Multi-Field'!$E$78=[1]Lists!BF431,'[1]Multi-Field'!$F$78="Drained"),BI431,IF(AND('[1]Multi-Field'!$E$78=[1]Lists!BF431,'[1]Multi-Field'!$F$78="undrained"),BH431,""))</f>
        <v/>
      </c>
      <c r="EI431" s="409" t="str">
        <f>IF(AND('[1]Multi-Field'!$E$79=[1]Lists!BF431,'[1]Multi-Field'!$F$79="Drained"),BI431,IF(AND('[1]Multi-Field'!$E$79=[1]Lists!BF431,'[1]Multi-Field'!$F$79="undrained"),BH431,""))</f>
        <v/>
      </c>
      <c r="EJ431" s="409" t="str">
        <f>IF(AND('[1]Multi-Field'!$E$80=[1]Lists!BF431,'[1]Multi-Field'!$F$80="Drained"),BI431,IF(AND('[1]Multi-Field'!$E$80=[1]Lists!BF431,'[1]Multi-Field'!$F$80="undrained"),BH431,""))</f>
        <v/>
      </c>
      <c r="EK431" s="409" t="str">
        <f>IF(AND('[1]Multi-Field'!$E$81=[1]Lists!BF431,'[1]Multi-Field'!$F$81="Drained"),BI431,IF(AND('[1]Multi-Field'!$E$81=[1]Lists!BF431,'[1]Multi-Field'!$F$81="undrained"),BH431,""))</f>
        <v/>
      </c>
      <c r="EL431" s="409" t="str">
        <f>IF(AND('[1]Multi-Field'!$E$82=[1]Lists!BF431,'[1]Multi-Field'!$F$82="Drained"),BI431,IF(AND('[1]Multi-Field'!$E$82=[1]Lists!BF431,'[1]Multi-Field'!$F$82="undrained"),BH431,""))</f>
        <v/>
      </c>
      <c r="EM431" s="409" t="str">
        <f>IF(AND('[1]Multi-Field'!$E$83=[1]Lists!BF431,'[1]Multi-Field'!$F$83="Drained"),BI431,IF(AND('[1]Multi-Field'!$E$83=[1]Lists!BF431,'[1]Multi-Field'!$F$83="undrained"),BH431,""))</f>
        <v/>
      </c>
      <c r="EN431" s="409" t="str">
        <f>IF(AND('[1]Multi-Field'!$E$84=[1]Lists!BF431,'[1]Multi-Field'!$F$84="Drained"),BI431,IF(AND('[1]Multi-Field'!$E$84=[1]Lists!BF431,'[1]Multi-Field'!$F$84="undrained"),BH431,""))</f>
        <v/>
      </c>
      <c r="EO431" s="409" t="str">
        <f>IF(AND('[1]Multi-Field'!$E$85=[1]Lists!BF431,'[1]Multi-Field'!$F$85="Drained"),BI431,IF(AND('[1]Multi-Field'!$E$85=[1]Lists!BF431,'[1]Multi-Field'!$F$85="undrained"),BH431,""))</f>
        <v/>
      </c>
      <c r="EP431" s="409" t="str">
        <f>IF(AND('[1]Multi-Field'!$E$86=[1]Lists!BF431,'[1]Multi-Field'!$F$86="Drained"),BI431,IF(AND('[1]Multi-Field'!$E$86=[1]Lists!BF431,'[1]Multi-Field'!$F$86="undrained"),BH431,""))</f>
        <v/>
      </c>
      <c r="EQ431" s="409" t="str">
        <f>IF(AND('[1]Multi-Field'!$E$87=[1]Lists!BF431,'[1]Multi-Field'!$F$87="Drained"),BI431,IF(AND('[1]Multi-Field'!$E$87=[1]Lists!BF431,'[1]Multi-Field'!$F$87="undrained"),BH431,""))</f>
        <v/>
      </c>
      <c r="ER431" s="409" t="str">
        <f>IF(AND('[1]Multi-Field'!$E$88=[1]Lists!BF431,'[1]Multi-Field'!$F$88="Drained"),BI431,IF(AND('[1]Multi-Field'!$E$88=[1]Lists!BF431,'[1]Multi-Field'!$F$88="undrained"),BH431,""))</f>
        <v/>
      </c>
      <c r="ES431" s="409" t="str">
        <f>IF(AND('[1]Multi-Field'!$E$89=[1]Lists!BF431,'[1]Multi-Field'!$F$89="Drained"),BI431,IF(AND('[1]Multi-Field'!$E$89=[1]Lists!BF431,'[1]Multi-Field'!$F$89="undrained"),BH431,""))</f>
        <v/>
      </c>
      <c r="ET431" s="409" t="str">
        <f>IF(AND('[1]Multi-Field'!$E$90=[1]Lists!BF431,'[1]Multi-Field'!$F$90="Drained"),BI431,IF(AND('[1]Multi-Field'!$E$90=[1]Lists!BF431,'[1]Multi-Field'!$F$90="undrained"),BH431,""))</f>
        <v/>
      </c>
      <c r="EU431" s="409" t="str">
        <f>IF(AND('[1]Multi-Field'!$E$91=[1]Lists!BF431,'[1]Multi-Field'!$F$91="Drained"),BI431,IF(AND('[1]Multi-Field'!$E$91=[1]Lists!BF431,'[1]Multi-Field'!$F$91="undrained"),BH431,""))</f>
        <v/>
      </c>
      <c r="EV431" s="409" t="str">
        <f>IF(AND('[1]Multi-Field'!$E$92=[1]Lists!BF431,'[1]Multi-Field'!$F$92="Drained"),BI431,IF(AND('[1]Multi-Field'!$E$92=[1]Lists!BF431,'[1]Multi-Field'!$F$92="undrained"),BH431,""))</f>
        <v/>
      </c>
      <c r="EW431" s="409" t="str">
        <f>IF(AND('[1]Multi-Field'!$E$93=[1]Lists!BF431,'[1]Multi-Field'!$F$93="Drained"),BI431,IF(AND('[1]Multi-Field'!$E$93=[1]Lists!BF431,'[1]Multi-Field'!$F$93="undrained"),BH431,""))</f>
        <v/>
      </c>
      <c r="EX431" s="409" t="str">
        <f>IF(AND('[1]Multi-Field'!$E$94=[1]Lists!BF431,'[1]Multi-Field'!$F$94="Drained"),BI431,IF(AND('[1]Multi-Field'!$E$94=[1]Lists!BF431,'[1]Multi-Field'!$F$94="undrained"),BH431,""))</f>
        <v/>
      </c>
      <c r="EY431" s="409" t="str">
        <f>IF(AND('[1]Multi-Field'!$E$95=[1]Lists!BF431,'[1]Multi-Field'!$F$95="Drained"),BI431,IF(AND('[1]Multi-Field'!$E$95=[1]Lists!BF431,'[1]Multi-Field'!$F$95="undrained"),BH431,""))</f>
        <v/>
      </c>
      <c r="EZ431" s="409" t="str">
        <f>IF(AND('[1]Multi-Field'!$E$96=[1]Lists!BF431,'[1]Multi-Field'!$F$96="Drained"),BI431,IF(AND('[1]Multi-Field'!$E$96=[1]Lists!BF431,'[1]Multi-Field'!$F$96="undrained"),BH431,""))</f>
        <v/>
      </c>
      <c r="FA431" s="409" t="str">
        <f>IF(AND('[1]Multi-Field'!$E$97=[1]Lists!BF431,'[1]Multi-Field'!$F$97="Drained"),BI431,IF(AND('[1]Multi-Field'!$E$97=[1]Lists!BF431,'[1]Multi-Field'!$F$97="undrained"),BH431,""))</f>
        <v/>
      </c>
      <c r="FB431" s="409" t="str">
        <f>IF(AND('[1]Multi-Field'!$E$98=[1]Lists!BF431,'[1]Multi-Field'!$F$98="Drained"),BI431,IF(AND('[1]Multi-Field'!$E$98=[1]Lists!BF431,'[1]Multi-Field'!$F$98="undrained"),BH431,""))</f>
        <v/>
      </c>
      <c r="FC431" s="409" t="str">
        <f>IF(AND('[1]Multi-Field'!$E$99=[1]Lists!BF431,'[1]Multi-Field'!$F$99="Drained"),BI431,IF(AND('[1]Multi-Field'!$E$99=[1]Lists!BF431,'[1]Multi-Field'!$F$99="undrained"),BH431,""))</f>
        <v/>
      </c>
      <c r="FD431" s="409" t="str">
        <f>IF(AND('[1]Multi-Field'!$E$100=[1]Lists!BF431,'[1]Multi-Field'!$F$100="Drained"),BI431,IF(AND('[1]Multi-Field'!$E$100=[1]Lists!BF431,'[1]Multi-Field'!$F$100="undrained"),BH431,""))</f>
        <v/>
      </c>
      <c r="FE431" s="409" t="str">
        <f>IF(AND('[1]Multi-Field'!$E$101=[1]Lists!BF431,'[1]Multi-Field'!$F$101="Drained"),BI431,IF(AND('[1]Multi-Field'!$E$101=[1]Lists!BF431,'[1]Multi-Field'!$F$101="undrained"),BH431,""))</f>
        <v/>
      </c>
      <c r="FF431" s="409" t="str">
        <f>IF(AND('[1]Multi-Field'!$E$102=[1]Lists!BF431,'[1]Multi-Field'!$F$102="Drained"),BI431,IF(AND('[1]Multi-Field'!$E$102=[1]Lists!BF431,'[1]Multi-Field'!$F$102="undrained"),BH431,""))</f>
        <v/>
      </c>
      <c r="FG431" s="409" t="str">
        <f>IF(AND('[1]Multi-Field'!$E$103=[1]Lists!BF431,'[1]Multi-Field'!$F$103="Drained"),BI431,IF(AND('[1]Multi-Field'!$E$103=[1]Lists!BF431,'[1]Multi-Field'!$F$103="undrained"),BH431,""))</f>
        <v/>
      </c>
      <c r="FH431" s="409" t="str">
        <f>IF(AND('[1]Multi-Field'!$E$104=[1]Lists!BF431,'[1]Multi-Field'!$F$104="Drained"),BI431,IF(AND('[1]Multi-Field'!$E$104=[1]Lists!BF431,'[1]Multi-Field'!$F$104="undrained"),BH431,""))</f>
        <v/>
      </c>
      <c r="FI431" s="409" t="str">
        <f>IF(AND('[1]Multi-Field'!$E$105=[1]Lists!BF431,'[1]Multi-Field'!$F$105="Drained"),BI431,IF(AND('[1]Multi-Field'!$E$105=[1]Lists!BF431,'[1]Multi-Field'!$F$105="undrained"),BH431,""))</f>
        <v/>
      </c>
      <c r="FJ431" s="409" t="str">
        <f>IF(AND('[1]Multi-Field'!$E$106=[1]Lists!BF431,'[1]Multi-Field'!$F$106="Drained"),BI431,IF(AND('[1]Multi-Field'!$E$106=[1]Lists!BF431,'[1]Multi-Field'!$F$106="undrained"),BH431,""))</f>
        <v/>
      </c>
      <c r="FK431" s="409" t="str">
        <f>IF(AND('[1]Multi-Field'!$E$107=[1]Lists!BF431,'[1]Multi-Field'!$F$107="Drained"),BI431,IF(AND('[1]Multi-Field'!$E$107=[1]Lists!BF431,'[1]Multi-Field'!$F$107="undrained"),BH431,""))</f>
        <v/>
      </c>
      <c r="FL431" s="409" t="str">
        <f>IF(AND('[1]Multi-Field'!$E$108=[1]Lists!BF431,'[1]Multi-Field'!$F$108="Drained"),BI431,IF(AND('[1]Multi-Field'!$E$108=[1]Lists!BF431,'[1]Multi-Field'!$F$108="undrained"),BH431,""))</f>
        <v/>
      </c>
      <c r="FM431" s="409" t="str">
        <f>IF(AND('[1]Multi-Field'!$E$109=[1]Lists!BF431,'[1]Multi-Field'!$F$109="Drained"),BI431,IF(AND('[1]Multi-Field'!$E$109=[1]Lists!BF431,'[1]Multi-Field'!$F$109="undrained"),BH431,""))</f>
        <v/>
      </c>
      <c r="FN431" s="409" t="str">
        <f>IF(AND('[1]Multi-Field'!$E$110=[1]Lists!BF431,'[1]Multi-Field'!$F$110="Drained"),BI431,IF(AND('[1]Multi-Field'!$E$110=[1]Lists!BF431,'[1]Multi-Field'!$F$110="undrained"),BH431,""))</f>
        <v/>
      </c>
      <c r="FO431" s="409" t="str">
        <f>IF(AND('[1]Multi-Field'!$E$111=[1]Lists!BF431,'[1]Multi-Field'!$F$111="Drained"),BI431,IF(AND('[1]Multi-Field'!$E$111=[1]Lists!BF431,'[1]Multi-Field'!$F$111="undrained"),BH431,""))</f>
        <v/>
      </c>
      <c r="FP431" s="409" t="str">
        <f>IF(AND('[1]Multi-Field'!$E$112=[1]Lists!BF431,'[1]Multi-Field'!$F$112="Drained"),BI431,IF(AND('[1]Multi-Field'!$E$112=[1]Lists!BF431,'[1]Multi-Field'!$F$112="undrained"),BH431,""))</f>
        <v/>
      </c>
      <c r="FQ431" s="409" t="str">
        <f>IF(AND('[1]Multi-Field'!$E$113=[1]Lists!BF431,'[1]Multi-Field'!$F$113="Drained"),BI431,IF(AND('[1]Multi-Field'!$E$113=[1]Lists!BF431,'[1]Multi-Field'!$F$113="undrained"),BH431,""))</f>
        <v/>
      </c>
      <c r="FR431" s="409" t="str">
        <f>IF(AND('[1]Multi-Field'!$E$114=[1]Lists!BF431,'[1]Multi-Field'!$F$114="Drained"),BI431,IF(AND('[1]Multi-Field'!$E$114=[1]Lists!BF431,'[1]Multi-Field'!$F$114="undrained"),BH431,""))</f>
        <v/>
      </c>
      <c r="FS431" s="409" t="str">
        <f>IF(AND('[1]Multi-Field'!$E$115=[1]Lists!BF431,'[1]Multi-Field'!$F$115="Drained"),BI431,IF(AND('[1]Multi-Field'!$E$115=[1]Lists!BF431,'[1]Multi-Field'!$F$115="undrained"),BH431,""))</f>
        <v/>
      </c>
      <c r="FT431" s="409" t="str">
        <f>IF(AND('[1]Multi-Field'!$E$116=[1]Lists!BF431,'[1]Multi-Field'!$F$116="Drained"),BI431,IF(AND('[1]Multi-Field'!$E$116=[1]Lists!BF431,'[1]Multi-Field'!$F$116="undrained"),BH431,""))</f>
        <v/>
      </c>
      <c r="FU431" s="409" t="str">
        <f>IF(AND('[1]Multi-Field'!$E$117=[1]Lists!BF431,'[1]Multi-Field'!$F$117="Drained"),BI431,IF(AND('[1]Multi-Field'!$E$117=[1]Lists!BF431,'[1]Multi-Field'!$F$117="undrained"),BH431,""))</f>
        <v/>
      </c>
      <c r="FV431" s="409" t="str">
        <f>IF(AND('[1]Multi-Field'!$E$118=[1]Lists!BF431,'[1]Multi-Field'!$F$118="Drained"),BI431,IF(AND('[1]Multi-Field'!$E$118=[1]Lists!BF431,'[1]Multi-Field'!$F$118="undrained"),BH431,""))</f>
        <v/>
      </c>
      <c r="FW431" s="409" t="str">
        <f>IF(AND('[1]Multi-Field'!$E$119=[1]Lists!BF431,'[1]Multi-Field'!$F$119="Drained"),BI431,IF(AND('[1]Multi-Field'!$E$119=[1]Lists!BF431,'[1]Multi-Field'!$F$119="undrained"),BH431,""))</f>
        <v/>
      </c>
      <c r="FX431" s="409" t="str">
        <f>IF(AND('[1]Multi-Field'!$E$120=[1]Lists!BF431,'[1]Multi-Field'!$F$120="Drained"),BI431,IF(AND('[1]Multi-Field'!$E$120=[1]Lists!BF431,'[1]Multi-Field'!$F$120="undrained"),BH431,""))</f>
        <v/>
      </c>
      <c r="GC431" s="4">
        <v>1</v>
      </c>
    </row>
    <row r="432" spans="1:185" ht="13.5" customHeight="1">
      <c r="A432" s="7" t="s">
        <v>518</v>
      </c>
      <c r="B432" s="7"/>
      <c r="C432" s="7"/>
      <c r="D432" s="8">
        <v>70</v>
      </c>
      <c r="E432" s="8">
        <f t="shared" si="60"/>
        <v>70</v>
      </c>
      <c r="F432" s="8">
        <f t="shared" si="61"/>
        <v>70</v>
      </c>
      <c r="G432" s="8">
        <v>70</v>
      </c>
      <c r="H432" s="8">
        <v>50</v>
      </c>
      <c r="I432" s="8">
        <f t="shared" si="64"/>
        <v>50</v>
      </c>
      <c r="J432" s="8">
        <f t="shared" si="65"/>
        <v>50</v>
      </c>
      <c r="K432" s="8">
        <v>50</v>
      </c>
      <c r="L432" s="8">
        <v>75</v>
      </c>
      <c r="M432" s="8">
        <f t="shared" si="62"/>
        <v>75</v>
      </c>
      <c r="N432" s="8">
        <f t="shared" si="63"/>
        <v>75</v>
      </c>
      <c r="O432" s="8">
        <v>75</v>
      </c>
      <c r="P432" s="391">
        <v>407</v>
      </c>
      <c r="Q432" s="394"/>
      <c r="R432" s="395" t="b">
        <f>IF(OR('Multi-Field'!AA409=Lists!$AC$42,'Multi-Field'!AA409=Lists!$AC$43),IF('Multi-Field'!Z409="x",(IF('Multi-Field'!AC409=Lists!$Q$11,Lists!$R$11,IF('Multi-Field'!AC409=Lists!$Q$12,Lists!$R$12,IF('Multi-Field'!AC409=Lists!$Q$13,Lists!$R$13,IF('Multi-Field'!AC409=Lists!$Q$14,Lists!$R$14))))),IF('Multi-Field'!X409="x",(IF('Multi-Field'!AC409=Lists!$Q$11,Lists!$S$11,IF('Multi-Field'!AC409=Lists!$Q$12,Lists!$S$12,IF('Multi-Field'!AC409=Lists!$Q$13,Lists!$S$13,IF('Multi-Field'!AC409=Lists!$Q$14,Lists!$S$14))))),IF('Multi-Field'!V409="x",(IF('Multi-Field'!AC409=Lists!$Q$11,Lists!$T$11,IF('Multi-Field'!AC409=Lists!$Q$12,Lists!$T$12,IF('Multi-Field'!AC409=Lists!$Q$13,Lists!$T$13,IF('Multi-Field'!AC409=Lists!$Q$14,Lists!$T$14))))),0))))</f>
        <v>0</v>
      </c>
      <c r="S432" s="395" t="str">
        <f t="shared" si="66"/>
        <v/>
      </c>
      <c r="T432" s="395"/>
      <c r="U432" s="396"/>
      <c r="BF432" s="411" t="s">
        <v>1596</v>
      </c>
      <c r="BG432" s="412">
        <v>4</v>
      </c>
      <c r="BH432" s="412">
        <v>4</v>
      </c>
      <c r="BI432" s="412">
        <v>4</v>
      </c>
      <c r="BJ432" s="409" t="e">
        <f>IF(AND('[1]Single Field'!#REF!=[1]Lists!BF432,'[1]Single Field'!#REF!="Drained"),"x",IF(AND('[1]Single Field'!#REF!=[1]Lists!BF432,'[1]Single Field'!#REF!="Undrained"),O,""))</f>
        <v>#REF!</v>
      </c>
      <c r="BK432" s="409" t="str">
        <f>IF(AND('[1]Multi-Field'!$E$3=[1]Lists!BF432,'[1]Multi-Field'!$F$3="Drained"),BI432,IF(AND('[1]Multi-Field'!$E$3=BF432,'[1]Multi-Field'!$F$3="undrained"),BH432,""))</f>
        <v/>
      </c>
      <c r="BL432" s="409" t="str">
        <f>IF(AND('[1]Multi-Field'!$E$4=BF432,'[1]Multi-Field'!$F$4="Drained"),BI432,IF(AND('[1]Multi-Field'!$E$4=BF432,'[1]Multi-Field'!$F$4="undrained"),BH432,""))</f>
        <v/>
      </c>
      <c r="BM432" s="409" t="str">
        <f>IF(AND('[1]Multi-Field'!$E$5=BF432,'[1]Multi-Field'!$F$5="Drained"),BI432,IF(AND('[1]Multi-Field'!$E$5=BF432,'[1]Multi-Field'!$F$5="undrained"),BH432,""))</f>
        <v/>
      </c>
      <c r="BN432" s="409" t="str">
        <f>IF(AND('[1]Multi-Field'!$E$6=BF432,'[1]Multi-Field'!$F$6="Drained"),BI432,IF(AND('[1]Multi-Field'!$E$6=BF432,'[1]Multi-Field'!$F$6="undrained"),BH432,""))</f>
        <v/>
      </c>
      <c r="BO432" s="409" t="str">
        <f>IF(AND('[1]Multi-Field'!$E$7=BF432,'[1]Multi-Field'!$F$7="Drained"),BI432,IF(AND('[1]Multi-Field'!$E$7=BF432,'[1]Multi-Field'!$F$7="undrained"),BH432,""))</f>
        <v/>
      </c>
      <c r="BP432" s="409" t="str">
        <f>IF(AND('[1]Multi-Field'!$E$8=BF432,'[1]Multi-Field'!$F$8="Drained"),BI432,IF(AND('[1]Multi-Field'!$E$8=BF432,'[1]Multi-Field'!$F$8="undrained"),BH432,""))</f>
        <v/>
      </c>
      <c r="BQ432" s="409" t="str">
        <f>IF(AND('[1]Multi-Field'!$E$9=BF432,'[1]Multi-Field'!$F$9="Drained"),BI432,IF(AND('[1]Multi-Field'!$E$9=BF432,'[1]Multi-Field'!$F$9="undrained"),BH432,""))</f>
        <v/>
      </c>
      <c r="BR432" s="409" t="str">
        <f>IF(AND('[1]Multi-Field'!$E$10=BF432,'[1]Multi-Field'!$F$10="Drained"),BI432,IF(AND('[1]Multi-Field'!$E$10=BF432,'[1]Multi-Field'!$F$10="undrained"),BH432,""))</f>
        <v/>
      </c>
      <c r="BS432" s="409" t="str">
        <f>IF(AND('[1]Multi-Field'!$E$11=BF432,'[1]Multi-Field'!$F$11="Drained"),BI432,IF(AND('[1]Multi-Field'!$E$11=BF432,'[1]Multi-Field'!$F$11="undrained"),BH432,""))</f>
        <v/>
      </c>
      <c r="BT432" s="409" t="str">
        <f>IF(AND('[1]Multi-Field'!$E$12=BF432,'[1]Multi-Field'!$F$12="Drained"),BI432,IF(AND('[1]Multi-Field'!$E$12=BF432,'[1]Multi-Field'!$F$12="undrained"),BH432,""))</f>
        <v/>
      </c>
      <c r="BU432" s="409" t="str">
        <f>IF(AND('[1]Multi-Field'!$E$13=BF432,'[1]Multi-Field'!$F$13="Drained"),BI432,IF(AND('[1]Multi-Field'!$E$3=BF432,'[1]Multi-Field'!$F$13="undrained"),BH432,""))</f>
        <v/>
      </c>
      <c r="BV432" s="409" t="str">
        <f>IF(AND('[1]Multi-Field'!$E$14=BF432,'[1]Multi-Field'!$F$14="Drained"),BI432,IF(AND('[1]Multi-Field'!$E$14=BF432,'[1]Multi-Field'!$F$14="undrained"),BH432,""))</f>
        <v/>
      </c>
      <c r="BW432" s="409" t="str">
        <f>IF(AND('[1]Multi-Field'!$E$15=BF432,'[1]Multi-Field'!$F$15="Drained"),BI432,IF(AND('[1]Multi-Field'!$E$15=BF432,'[1]Multi-Field'!$F$15="undrained"),BH432,""))</f>
        <v/>
      </c>
      <c r="BX432" s="409" t="str">
        <f>IF(AND('[1]Multi-Field'!$E$16=[1]Lists!BF432,'[1]Multi-Field'!$F$16="Drained"),BI432,IF(AND('[1]Multi-Field'!$E$16=[1]Lists!BF432,'[1]Multi-Field'!$F$16="undrained"),BH432,""))</f>
        <v/>
      </c>
      <c r="BY432" s="409" t="str">
        <f>IF(AND('[1]Multi-Field'!$E$17=[1]Lists!BF432,'[1]Multi-Field'!$F$17="Drained"),BI432,IF(AND('[1]Multi-Field'!$E$17=[1]Lists!BF432,'[1]Multi-Field'!$F$17="undrained"),BH432,""))</f>
        <v/>
      </c>
      <c r="BZ432" s="409" t="str">
        <f>IF(AND('[1]Multi-Field'!$E$18=[1]Lists!BF432,'[1]Multi-Field'!$F$18="Drained"),BI432,IF(AND('[1]Multi-Field'!$E$18=[1]Lists!BF432,'[1]Multi-Field'!$F$18="undrained"),BH432,""))</f>
        <v/>
      </c>
      <c r="CA432" s="409" t="str">
        <f>IF(AND('[1]Multi-Field'!$E$19=[1]Lists!BF432,'[1]Multi-Field'!$F$19="Drained"),BI432,IF(AND('[1]Multi-Field'!$E$19=[1]Lists!BF432,'[1]Multi-Field'!$F$19="undrained"),BH432,""))</f>
        <v/>
      </c>
      <c r="CB432" s="409" t="str">
        <f>IF(AND('[1]Multi-Field'!$E$20=[1]Lists!BF432,'[1]Multi-Field'!$F$20="Drained"),BI432,IF(AND('[1]Multi-Field'!$E$20=[1]Lists!BF432,'[1]Multi-Field'!$F$20="undrained"),BH432,""))</f>
        <v/>
      </c>
      <c r="CC432" s="409" t="str">
        <f>IF(AND('[1]Multi-Field'!$E$21=[1]Lists!BF432,'[1]Multi-Field'!$F$21="Drained"),BI432,IF(AND('[1]Multi-Field'!$E$21=[1]Lists!BF432,'[1]Multi-Field'!$F$21="undrained"),BH432,""))</f>
        <v/>
      </c>
      <c r="CD432" s="409" t="str">
        <f>IF(AND('[1]Multi-Field'!$E$22=[1]Lists!BF432,'[1]Multi-Field'!$F$22="Drained"),BI432,IF(AND('[1]Multi-Field'!$E$22=[1]Lists!BF432,'[1]Multi-Field'!$F$22="undrained"),BH432,""))</f>
        <v/>
      </c>
      <c r="CE432" s="409" t="str">
        <f>IF(AND('[1]Multi-Field'!$E$23=[1]Lists!BF432,'[1]Multi-Field'!$F$23="Drained"),BI432,IF(AND('[1]Multi-Field'!$E$23=[1]Lists!BF432,'[1]Multi-Field'!$F$23="undrained"),BH432,""))</f>
        <v/>
      </c>
      <c r="CF432" s="409" t="str">
        <f>IF(AND('[1]Multi-Field'!$E$24=[1]Lists!BF432,'[1]Multi-Field'!$F$24="Drained"),BI432,IF(AND('[1]Multi-Field'!$E$24=[1]Lists!BF432,'[1]Multi-Field'!$F$24="undrained"),BH432,""))</f>
        <v/>
      </c>
      <c r="CG432" s="409" t="str">
        <f>IF(AND('[1]Multi-Field'!$E$25=[1]Lists!BF432,'[1]Multi-Field'!$F$25="Drained"),BI432,IF(AND('[1]Multi-Field'!$E$25=[1]Lists!BF432,'[1]Multi-Field'!$F$25="undrained"),BH432,""))</f>
        <v/>
      </c>
      <c r="CH432" s="409" t="str">
        <f>IF(AND('[1]Multi-Field'!$E$26=[1]Lists!BF432,'[1]Multi-Field'!$F$26="Drained"),BI432,IF(AND('[1]Multi-Field'!$E$26=[1]Lists!BF432,'[1]Multi-Field'!$F$26="undrained"),BH432,""))</f>
        <v/>
      </c>
      <c r="CI432" s="409" t="str">
        <f>IF(AND('[1]Multi-Field'!$E$27=[1]Lists!BF432,'[1]Multi-Field'!$F$27="Drained"),BI432,IF(AND('[1]Multi-Field'!$E$27=[1]Lists!BF432,'[1]Multi-Field'!$F$27="undrained"),BH432,""))</f>
        <v/>
      </c>
      <c r="CJ432" s="409" t="str">
        <f>IF(AND('[1]Multi-Field'!$E$28=[1]Lists!BF432,'[1]Multi-Field'!$F$28="Drained"),BI432,IF(AND('[1]Multi-Field'!$E$28=[1]Lists!BF432,'[1]Multi-Field'!$F$28="undrained"),BH432,""))</f>
        <v/>
      </c>
      <c r="CK432" s="409" t="str">
        <f>IF(AND('[1]Multi-Field'!$E$29=[1]Lists!BF432,'[1]Multi-Field'!$F$29="Drained"),BI432,IF(AND('[1]Multi-Field'!$E$29=[1]Lists!BF432,'[1]Multi-Field'!$F$29="undrained"),BH432,""))</f>
        <v/>
      </c>
      <c r="CL432" s="409" t="str">
        <f>IF(AND('[1]Multi-Field'!$E$30=[1]Lists!BF432,'[1]Multi-Field'!$F$30="Drained"),BI432,IF(AND('[1]Multi-Field'!$E$30=[1]Lists!BF432,'[1]Multi-Field'!$F$30="undrained"),BH432,""))</f>
        <v/>
      </c>
      <c r="CM432" s="409" t="str">
        <f>IF(AND('[1]Multi-Field'!$E$31=[1]Lists!BF432,'[1]Multi-Field'!$F$31="Drained"),BI432,IF(AND('[1]Multi-Field'!$E$31=[1]Lists!BF432,'[1]Multi-Field'!$F$31="undrained"),BH432,""))</f>
        <v/>
      </c>
      <c r="CN432" s="409" t="str">
        <f>IF(AND('[1]Multi-Field'!$E$32=[1]Lists!BF432,'[1]Multi-Field'!$F$32="Drained"),BI432,IF(AND('[1]Multi-Field'!$E$32=[1]Lists!BF432,'[1]Multi-Field'!$F$32="undrained"),BH432,""))</f>
        <v/>
      </c>
      <c r="CO432" s="409" t="str">
        <f>IF(AND('[1]Multi-Field'!$E$33=[1]Lists!BF432,'[1]Multi-Field'!$F$33="Drained"),BI432,IF(AND('[1]Multi-Field'!$E$33=[1]Lists!BF432,'[1]Multi-Field'!$F$33="undrained"),BH432,""))</f>
        <v/>
      </c>
      <c r="CP432" s="409" t="str">
        <f>IF(AND('[1]Multi-Field'!$E$34=[1]Lists!BF432,'[1]Multi-Field'!$F$34="Drained"),BI432,IF(AND('[1]Multi-Field'!$E$34=[1]Lists!BF432,'[1]Multi-Field'!$F$34="undrained"),BH432,""))</f>
        <v/>
      </c>
      <c r="CQ432" s="409" t="str">
        <f>IF(AND('[1]Multi-Field'!$E$35=[1]Lists!BF432,'[1]Multi-Field'!$F$35="Drained"),BI432,IF(AND('[1]Multi-Field'!$E$35=[1]Lists!BF432,'[1]Multi-Field'!$F$35="undrained"),BH432,""))</f>
        <v/>
      </c>
      <c r="CR432" s="409" t="str">
        <f>IF(AND('[1]Multi-Field'!$E$36=[1]Lists!BF432,'[1]Multi-Field'!$F$36="Drained"),BI432,IF(AND('[1]Multi-Field'!$E$36=[1]Lists!BF432,'[1]Multi-Field'!$F$36="undrained"),BH432,""))</f>
        <v/>
      </c>
      <c r="CS432" s="409" t="str">
        <f>IF(AND('[1]Multi-Field'!$E$37=[1]Lists!BF432,'[1]Multi-Field'!$F$37="Drained"),BI432,IF(AND('[1]Multi-Field'!$E$37=[1]Lists!BF432,'[1]Multi-Field'!$F$37="undrained"),BH432,""))</f>
        <v/>
      </c>
      <c r="CT432" s="409" t="str">
        <f>IF(AND('[1]Multi-Field'!$E$38=[1]Lists!BF432,'[1]Multi-Field'!$F$38="Drained"),BI432,IF(AND('[1]Multi-Field'!$E$38=[1]Lists!BF432,'[1]Multi-Field'!$F$38="undrained"),BH432,""))</f>
        <v/>
      </c>
      <c r="CU432" s="409" t="str">
        <f>IF(AND('[1]Multi-Field'!$E$39=[1]Lists!BF432,'[1]Multi-Field'!$F$39="Drained"),BI432,IF(AND('[1]Multi-Field'!$E$39=[1]Lists!BF432,'[1]Multi-Field'!$F$39="undrained"),BH432,""))</f>
        <v/>
      </c>
      <c r="CV432" s="409" t="str">
        <f>IF(AND('[1]Multi-Field'!$E$40=[1]Lists!BF432,'[1]Multi-Field'!$F$40="Drained"),BI432,IF(AND('[1]Multi-Field'!$E$40=[1]Lists!BF432,'[1]Multi-Field'!$F$40="undrained"),BH432,""))</f>
        <v/>
      </c>
      <c r="CW432" s="409" t="str">
        <f>IF(AND('[1]Multi-Field'!$E$41=[1]Lists!BF432,'[1]Multi-Field'!$F$40="Drained"),BI432,IF(AND('[1]Multi-Field'!$E$40=[1]Lists!BF432,'[1]Multi-Field'!$F$40="undrained"),BH432,""))</f>
        <v/>
      </c>
      <c r="CX432" s="409" t="str">
        <f>IF(AND('[1]Multi-Field'!$E$42=[1]Lists!BF432,'[1]Multi-Field'!$F$42="Drained"),BI432,IF(AND('[1]Multi-Field'!$E$42=[1]Lists!BF432,'[1]Multi-Field'!$F$42="undrained"),BH432,""))</f>
        <v/>
      </c>
      <c r="CY432" s="409" t="str">
        <f>IF(AND('[1]Multi-Field'!$E$43=[1]Lists!BF432,'[1]Multi-Field'!$F$43="Drained"),BI432,IF(AND('[1]Multi-Field'!$E$43=[1]Lists!BF432,'[1]Multi-Field'!$F$43="undrained"),BH432,""))</f>
        <v/>
      </c>
      <c r="CZ432" s="409" t="str">
        <f>IF(AND('[1]Multi-Field'!$E$44=[1]Lists!BF432,'[1]Multi-Field'!$F$44="Drained"),BI432,IF(AND('[1]Multi-Field'!$E$44=[1]Lists!BF432,'[1]Multi-Field'!$F$44="undrained"),BH432,""))</f>
        <v/>
      </c>
      <c r="DA432" s="409" t="str">
        <f>IF(AND('[1]Multi-Field'!$E$45=[1]Lists!BF432,'[1]Multi-Field'!$F$45="Drained"),BI432,IF(AND('[1]Multi-Field'!$E$45=[1]Lists!BF432,'[1]Multi-Field'!$F$45="undrained"),BH432,""))</f>
        <v/>
      </c>
      <c r="DB432" s="409" t="str">
        <f>IF(AND('[1]Multi-Field'!$E$46=[1]Lists!BF432,'[1]Multi-Field'!$F$46="Drained"),BI432,IF(AND('[1]Multi-Field'!$E$46=[1]Lists!BF432,'[1]Multi-Field'!$F$46="undrained"),BH432,""))</f>
        <v/>
      </c>
      <c r="DC432" s="409" t="str">
        <f>IF(AND('[1]Multi-Field'!$E$47=[1]Lists!BF432,'[1]Multi-Field'!$F$47="Drained"),BI432,IF(AND('[1]Multi-Field'!$E$47=[1]Lists!BF432,'[1]Multi-Field'!$F$47="undrained"),BH432,""))</f>
        <v/>
      </c>
      <c r="DD432" s="409" t="str">
        <f>IF(AND('[1]Multi-Field'!$E$48=[1]Lists!BF432,'[1]Multi-Field'!$F$48="Drained"),BI432,IF(AND('[1]Multi-Field'!$E$48=[1]Lists!BF432,'[1]Multi-Field'!$F$48="undrained"),BH432,""))</f>
        <v/>
      </c>
      <c r="DE432" s="409" t="str">
        <f>IF(AND('[1]Multi-Field'!$E$49=[1]Lists!BF432,'[1]Multi-Field'!$F$49="Drained"),BI432,IF(AND('[1]Multi-Field'!$E$49=[1]Lists!BF432,'[1]Multi-Field'!$F$9="undrained"),BH432,""))</f>
        <v/>
      </c>
      <c r="DF432" s="409" t="str">
        <f>IF(AND('[1]Multi-Field'!$E$50=[1]Lists!BF432,'[1]Multi-Field'!$F$50="Drained"),BI432,IF(AND('[1]Multi-Field'!$E$50=[1]Lists!BF432,'[1]Multi-Field'!$F$50="undrained"),BH432,""))</f>
        <v/>
      </c>
      <c r="DG432" s="409" t="str">
        <f>IF(AND('[1]Multi-Field'!$E$51=[1]Lists!BF432,'[1]Multi-Field'!$F$51="Drained"),BI432,IF(AND('[1]Multi-Field'!$E$51=[1]Lists!BF432,'[1]Multi-Field'!$F$51="undrained"),BH432,""))</f>
        <v/>
      </c>
      <c r="DH432" s="409" t="str">
        <f>IF(AND('[1]Multi-Field'!$E$52=[1]Lists!BF432,'[1]Multi-Field'!$F$52="Drained"),BI432,IF(AND('[1]Multi-Field'!$E$52=[1]Lists!BF432,'[1]Multi-Field'!$F$52="undrained"),BH432,""))</f>
        <v/>
      </c>
      <c r="DI432" s="409" t="str">
        <f>IF(AND('[1]Multi-Field'!$E$53=[1]Lists!BF432,'[1]Multi-Field'!$F$53="Drained"),BI432,IF(AND('[1]Multi-Field'!$E$53=[1]Lists!BF432,'[1]Multi-Field'!$F$53="undrained"),BH432,""))</f>
        <v/>
      </c>
      <c r="DJ432" s="409" t="str">
        <f>IF(AND('[1]Multi-Field'!$E$54=[1]Lists!BF432,'[1]Multi-Field'!$F$54="Drained"),BI432,IF(AND('[1]Multi-Field'!$E$54=[1]Lists!BF432,'[1]Multi-Field'!$F$54="undrained"),BH432,""))</f>
        <v/>
      </c>
      <c r="DK432" s="409" t="str">
        <f>IF(AND('[1]Multi-Field'!$E$55=[1]Lists!BF432,'[1]Multi-Field'!$F$55="Drained"),BI432,IF(AND('[1]Multi-Field'!$E$55=[1]Lists!BF432,'[1]Multi-Field'!$F$55="undrained"),BH432,""))</f>
        <v/>
      </c>
      <c r="DL432" s="409" t="str">
        <f>IF(AND('[1]Multi-Field'!$E$56=[1]Lists!BF432,'[1]Multi-Field'!$F$56="Drained"),BI432,IF(AND('[1]Multi-Field'!$E$56=[1]Lists!BF432,'[1]Multi-Field'!$F$56="undrained"),BH432,""))</f>
        <v/>
      </c>
      <c r="DM432" s="409" t="str">
        <f>IF(AND('[1]Multi-Field'!$E$57=[1]Lists!BF432,'[1]Multi-Field'!$F$57="Drained"),BI432,IF(AND('[1]Multi-Field'!$E$57=[1]Lists!BF432,'[1]Multi-Field'!$F$57="undrained"),BH432,""))</f>
        <v/>
      </c>
      <c r="DN432" s="409" t="str">
        <f>IF(AND('[1]Multi-Field'!$E$58=[1]Lists!BF432,'[1]Multi-Field'!$F$58="Drained"),BI432,IF(AND('[1]Multi-Field'!$E$58=[1]Lists!BF432,'[1]Multi-Field'!$F$58="undrained"),BH432,""))</f>
        <v/>
      </c>
      <c r="DO432" s="409" t="str">
        <f>IF(AND('[1]Multi-Field'!$E$59=[1]Lists!BF432,'[1]Multi-Field'!$F$59="Drained"),BI432,IF(AND('[1]Multi-Field'!$E$59=[1]Lists!BF432,'[1]Multi-Field'!$F$59="undrained"),BH432,""))</f>
        <v/>
      </c>
      <c r="DP432" s="409" t="str">
        <f>IF(AND('[1]Multi-Field'!$E$60=[1]Lists!BF432,'[1]Multi-Field'!$F$60="Drained"),BI432,IF(AND('[1]Multi-Field'!$E$60=[1]Lists!BF432,'[1]Multi-Field'!$F$60="undrained"),BH432,""))</f>
        <v/>
      </c>
      <c r="DQ432" s="409" t="str">
        <f>IF(AND('[1]Multi-Field'!$E$61=[1]Lists!BF432,'[1]Multi-Field'!$F$61="Drained"),BI432,IF(AND('[1]Multi-Field'!$E$61=[1]Lists!BF432,'[1]Multi-Field'!$F$61="undrained"),BH432,""))</f>
        <v/>
      </c>
      <c r="DR432" s="409" t="str">
        <f>IF(AND('[1]Multi-Field'!$E$62=[1]Lists!BF432,'[1]Multi-Field'!$F$62="Drained"),BI432,IF(AND('[1]Multi-Field'!$E$62=[1]Lists!BF432,'[1]Multi-Field'!$F$62="undrained"),BH432,""))</f>
        <v/>
      </c>
      <c r="DS432" s="409" t="str">
        <f>IF(AND('[1]Multi-Field'!$E$63=[1]Lists!BF432,'[1]Multi-Field'!$F$63="Drained"),BI432,IF(AND('[1]Multi-Field'!$E$63=[1]Lists!BF432,'[1]Multi-Field'!$F$63="undrained"),BH432,""))</f>
        <v/>
      </c>
      <c r="DT432" s="409" t="str">
        <f>IF(AND('[1]Multi-Field'!$E$64=[1]Lists!BF432,'[1]Multi-Field'!$F$64="Drained"),BI432,IF(AND('[1]Multi-Field'!$E$64=[1]Lists!BF432,'[1]Multi-Field'!$F$64="undrained"),BH432,""))</f>
        <v/>
      </c>
      <c r="DU432" s="409" t="str">
        <f>IF(AND('[1]Multi-Field'!$E$65=[1]Lists!BF432,'[1]Multi-Field'!$F$65="Drained"),BI432,IF(AND('[1]Multi-Field'!$E$65=[1]Lists!BF432,'[1]Multi-Field'!$F$65="undrained"),BH432,""))</f>
        <v/>
      </c>
      <c r="DV432" s="409" t="str">
        <f>IF(AND('[1]Multi-Field'!$E$66=[1]Lists!BF432,'[1]Multi-Field'!$F$66="Drained"),BI432,IF(AND('[1]Multi-Field'!$E$66=[1]Lists!BF432,'[1]Multi-Field'!$F$66="undrained"),BH432,""))</f>
        <v/>
      </c>
      <c r="DW432" s="409" t="str">
        <f>IF(AND('[1]Multi-Field'!$E$67=[1]Lists!BF432,'[1]Multi-Field'!$F$67="Drained"),BI432,IF(AND('[1]Multi-Field'!$E$67=[1]Lists!BF432,'[1]Multi-Field'!$F$67="undrained"),BH432,""))</f>
        <v/>
      </c>
      <c r="DX432" s="409" t="str">
        <f>IF(AND('[1]Multi-Field'!$E$68=[1]Lists!BF432,'[1]Multi-Field'!$F$68="Drained"),BI432,IF(AND('[1]Multi-Field'!$E$68=[1]Lists!BF432,'[1]Multi-Field'!$F$68="undrained"),BH432,""))</f>
        <v/>
      </c>
      <c r="DY432" s="409" t="str">
        <f>IF(AND('[1]Multi-Field'!$E$69=[1]Lists!BF432,'[1]Multi-Field'!$F$69="Drained"),BI432,IF(AND('[1]Multi-Field'!$E$69=[1]Lists!BF432,'[1]Multi-Field'!$F$69="undrained"),BH432,""))</f>
        <v/>
      </c>
      <c r="DZ432" s="409" t="str">
        <f>IF(AND('[1]Multi-Field'!$E$70=[1]Lists!BF432,'[1]Multi-Field'!$F$70="Drained"),BI432,IF(AND('[1]Multi-Field'!$E$70=[1]Lists!BF432,'[1]Multi-Field'!$F$70="undrained"),BH432,""))</f>
        <v/>
      </c>
      <c r="EA432" s="409" t="str">
        <f>IF(AND('[1]Multi-Field'!$E$71=[1]Lists!BF432,'[1]Multi-Field'!$F$71="Drained"),BI432,IF(AND('[1]Multi-Field'!$E$71=[1]Lists!BF432,'[1]Multi-Field'!$F$71="undrained"),BH432,""))</f>
        <v/>
      </c>
      <c r="EB432" s="409" t="str">
        <f>IF(AND('[1]Multi-Field'!$E$72=[1]Lists!BF432,'[1]Multi-Field'!$F$72="Drained"),BI432,IF(AND('[1]Multi-Field'!$E$72=[1]Lists!BF432,'[1]Multi-Field'!$F$72="undrained"),BH432,""))</f>
        <v/>
      </c>
      <c r="EC432" s="409" t="str">
        <f>IF(AND('[1]Multi-Field'!$E$73=[1]Lists!BF432,'[1]Multi-Field'!$F$73="Drained"),BI432,IF(AND('[1]Multi-Field'!$E$73=[1]Lists!BF432,'[1]Multi-Field'!$F$73="undrained"),BH432,""))</f>
        <v/>
      </c>
      <c r="ED432" s="409" t="str">
        <f>IF(AND('[1]Multi-Field'!$E$74=[1]Lists!BF432,'[1]Multi-Field'!$F$74="Drained"),BI432,IF(AND('[1]Multi-Field'!$E$74=[1]Lists!BF432,'[1]Multi-Field'!$F$74="undrained"),BH432,""))</f>
        <v/>
      </c>
      <c r="EE432" s="409" t="str">
        <f>IF(AND('[1]Multi-Field'!$E$75=[1]Lists!BF432,'[1]Multi-Field'!$F$75="Drained"),BI432,IF(AND('[1]Multi-Field'!$E$75=[1]Lists!BF432,'[1]Multi-Field'!$F$75="undrained"),BH432,""))</f>
        <v/>
      </c>
      <c r="EF432" s="409" t="str">
        <f>IF(AND('[1]Multi-Field'!$E$76=[1]Lists!BF432,'[1]Multi-Field'!$F$76="Drained"),BI432,IF(AND('[1]Multi-Field'!$E$76=[1]Lists!BF432,'[1]Multi-Field'!$F$6="undrained"),BH432,""))</f>
        <v/>
      </c>
      <c r="EG432" s="409" t="str">
        <f>IF(AND('[1]Multi-Field'!$E$77=[1]Lists!BF432,'[1]Multi-Field'!$F$77="Drained"),BI432,IF(AND('[1]Multi-Field'!$E$77=[1]Lists!BF432,'[1]Multi-Field'!$F$77="undrained"),BH432,""))</f>
        <v/>
      </c>
      <c r="EH432" s="409" t="str">
        <f>IF(AND('[1]Multi-Field'!$E$78=[1]Lists!BF432,'[1]Multi-Field'!$F$78="Drained"),BI432,IF(AND('[1]Multi-Field'!$E$78=[1]Lists!BF432,'[1]Multi-Field'!$F$78="undrained"),BH432,""))</f>
        <v/>
      </c>
      <c r="EI432" s="409" t="str">
        <f>IF(AND('[1]Multi-Field'!$E$79=[1]Lists!BF432,'[1]Multi-Field'!$F$79="Drained"),BI432,IF(AND('[1]Multi-Field'!$E$79=[1]Lists!BF432,'[1]Multi-Field'!$F$79="undrained"),BH432,""))</f>
        <v/>
      </c>
      <c r="EJ432" s="409" t="str">
        <f>IF(AND('[1]Multi-Field'!$E$80=[1]Lists!BF432,'[1]Multi-Field'!$F$80="Drained"),BI432,IF(AND('[1]Multi-Field'!$E$80=[1]Lists!BF432,'[1]Multi-Field'!$F$80="undrained"),BH432,""))</f>
        <v/>
      </c>
      <c r="EK432" s="409" t="str">
        <f>IF(AND('[1]Multi-Field'!$E$81=[1]Lists!BF432,'[1]Multi-Field'!$F$81="Drained"),BI432,IF(AND('[1]Multi-Field'!$E$81=[1]Lists!BF432,'[1]Multi-Field'!$F$81="undrained"),BH432,""))</f>
        <v/>
      </c>
      <c r="EL432" s="409" t="str">
        <f>IF(AND('[1]Multi-Field'!$E$82=[1]Lists!BF432,'[1]Multi-Field'!$F$82="Drained"),BI432,IF(AND('[1]Multi-Field'!$E$82=[1]Lists!BF432,'[1]Multi-Field'!$F$82="undrained"),BH432,""))</f>
        <v/>
      </c>
      <c r="EM432" s="409" t="str">
        <f>IF(AND('[1]Multi-Field'!$E$83=[1]Lists!BF432,'[1]Multi-Field'!$F$83="Drained"),BI432,IF(AND('[1]Multi-Field'!$E$83=[1]Lists!BF432,'[1]Multi-Field'!$F$83="undrained"),BH432,""))</f>
        <v/>
      </c>
      <c r="EN432" s="409" t="str">
        <f>IF(AND('[1]Multi-Field'!$E$84=[1]Lists!BF432,'[1]Multi-Field'!$F$84="Drained"),BI432,IF(AND('[1]Multi-Field'!$E$84=[1]Lists!BF432,'[1]Multi-Field'!$F$84="undrained"),BH432,""))</f>
        <v/>
      </c>
      <c r="EO432" s="409" t="str">
        <f>IF(AND('[1]Multi-Field'!$E$85=[1]Lists!BF432,'[1]Multi-Field'!$F$85="Drained"),BI432,IF(AND('[1]Multi-Field'!$E$85=[1]Lists!BF432,'[1]Multi-Field'!$F$85="undrained"),BH432,""))</f>
        <v/>
      </c>
      <c r="EP432" s="409" t="str">
        <f>IF(AND('[1]Multi-Field'!$E$86=[1]Lists!BF432,'[1]Multi-Field'!$F$86="Drained"),BI432,IF(AND('[1]Multi-Field'!$E$86=[1]Lists!BF432,'[1]Multi-Field'!$F$86="undrained"),BH432,""))</f>
        <v/>
      </c>
      <c r="EQ432" s="409" t="str">
        <f>IF(AND('[1]Multi-Field'!$E$87=[1]Lists!BF432,'[1]Multi-Field'!$F$87="Drained"),BI432,IF(AND('[1]Multi-Field'!$E$87=[1]Lists!BF432,'[1]Multi-Field'!$F$87="undrained"),BH432,""))</f>
        <v/>
      </c>
      <c r="ER432" s="409" t="str">
        <f>IF(AND('[1]Multi-Field'!$E$88=[1]Lists!BF432,'[1]Multi-Field'!$F$88="Drained"),BI432,IF(AND('[1]Multi-Field'!$E$88=[1]Lists!BF432,'[1]Multi-Field'!$F$88="undrained"),BH432,""))</f>
        <v/>
      </c>
      <c r="ES432" s="409" t="str">
        <f>IF(AND('[1]Multi-Field'!$E$89=[1]Lists!BF432,'[1]Multi-Field'!$F$89="Drained"),BI432,IF(AND('[1]Multi-Field'!$E$89=[1]Lists!BF432,'[1]Multi-Field'!$F$89="undrained"),BH432,""))</f>
        <v/>
      </c>
      <c r="ET432" s="409" t="str">
        <f>IF(AND('[1]Multi-Field'!$E$90=[1]Lists!BF432,'[1]Multi-Field'!$F$90="Drained"),BI432,IF(AND('[1]Multi-Field'!$E$90=[1]Lists!BF432,'[1]Multi-Field'!$F$90="undrained"),BH432,""))</f>
        <v/>
      </c>
      <c r="EU432" s="409" t="str">
        <f>IF(AND('[1]Multi-Field'!$E$91=[1]Lists!BF432,'[1]Multi-Field'!$F$91="Drained"),BI432,IF(AND('[1]Multi-Field'!$E$91=[1]Lists!BF432,'[1]Multi-Field'!$F$91="undrained"),BH432,""))</f>
        <v/>
      </c>
      <c r="EV432" s="409" t="str">
        <f>IF(AND('[1]Multi-Field'!$E$92=[1]Lists!BF432,'[1]Multi-Field'!$F$92="Drained"),BI432,IF(AND('[1]Multi-Field'!$E$92=[1]Lists!BF432,'[1]Multi-Field'!$F$92="undrained"),BH432,""))</f>
        <v/>
      </c>
      <c r="EW432" s="409" t="str">
        <f>IF(AND('[1]Multi-Field'!$E$93=[1]Lists!BF432,'[1]Multi-Field'!$F$93="Drained"),BI432,IF(AND('[1]Multi-Field'!$E$93=[1]Lists!BF432,'[1]Multi-Field'!$F$93="undrained"),BH432,""))</f>
        <v/>
      </c>
      <c r="EX432" s="409" t="str">
        <f>IF(AND('[1]Multi-Field'!$E$94=[1]Lists!BF432,'[1]Multi-Field'!$F$94="Drained"),BI432,IF(AND('[1]Multi-Field'!$E$94=[1]Lists!BF432,'[1]Multi-Field'!$F$94="undrained"),BH432,""))</f>
        <v/>
      </c>
      <c r="EY432" s="409" t="str">
        <f>IF(AND('[1]Multi-Field'!$E$95=[1]Lists!BF432,'[1]Multi-Field'!$F$95="Drained"),BI432,IF(AND('[1]Multi-Field'!$E$95=[1]Lists!BF432,'[1]Multi-Field'!$F$95="undrained"),BH432,""))</f>
        <v/>
      </c>
      <c r="EZ432" s="409" t="str">
        <f>IF(AND('[1]Multi-Field'!$E$96=[1]Lists!BF432,'[1]Multi-Field'!$F$96="Drained"),BI432,IF(AND('[1]Multi-Field'!$E$96=[1]Lists!BF432,'[1]Multi-Field'!$F$96="undrained"),BH432,""))</f>
        <v/>
      </c>
      <c r="FA432" s="409" t="str">
        <f>IF(AND('[1]Multi-Field'!$E$97=[1]Lists!BF432,'[1]Multi-Field'!$F$97="Drained"),BI432,IF(AND('[1]Multi-Field'!$E$97=[1]Lists!BF432,'[1]Multi-Field'!$F$97="undrained"),BH432,""))</f>
        <v/>
      </c>
      <c r="FB432" s="409" t="str">
        <f>IF(AND('[1]Multi-Field'!$E$98=[1]Lists!BF432,'[1]Multi-Field'!$F$98="Drained"),BI432,IF(AND('[1]Multi-Field'!$E$98=[1]Lists!BF432,'[1]Multi-Field'!$F$98="undrained"),BH432,""))</f>
        <v/>
      </c>
      <c r="FC432" s="409" t="str">
        <f>IF(AND('[1]Multi-Field'!$E$99=[1]Lists!BF432,'[1]Multi-Field'!$F$99="Drained"),BI432,IF(AND('[1]Multi-Field'!$E$99=[1]Lists!BF432,'[1]Multi-Field'!$F$99="undrained"),BH432,""))</f>
        <v/>
      </c>
      <c r="FD432" s="409" t="str">
        <f>IF(AND('[1]Multi-Field'!$E$100=[1]Lists!BF432,'[1]Multi-Field'!$F$100="Drained"),BI432,IF(AND('[1]Multi-Field'!$E$100=[1]Lists!BF432,'[1]Multi-Field'!$F$100="undrained"),BH432,""))</f>
        <v/>
      </c>
      <c r="FE432" s="409" t="str">
        <f>IF(AND('[1]Multi-Field'!$E$101=[1]Lists!BF432,'[1]Multi-Field'!$F$101="Drained"),BI432,IF(AND('[1]Multi-Field'!$E$101=[1]Lists!BF432,'[1]Multi-Field'!$F$101="undrained"),BH432,""))</f>
        <v/>
      </c>
      <c r="FF432" s="409" t="str">
        <f>IF(AND('[1]Multi-Field'!$E$102=[1]Lists!BF432,'[1]Multi-Field'!$F$102="Drained"),BI432,IF(AND('[1]Multi-Field'!$E$102=[1]Lists!BF432,'[1]Multi-Field'!$F$102="undrained"),BH432,""))</f>
        <v/>
      </c>
      <c r="FG432" s="409" t="str">
        <f>IF(AND('[1]Multi-Field'!$E$103=[1]Lists!BF432,'[1]Multi-Field'!$F$103="Drained"),BI432,IF(AND('[1]Multi-Field'!$E$103=[1]Lists!BF432,'[1]Multi-Field'!$F$103="undrained"),BH432,""))</f>
        <v/>
      </c>
      <c r="FH432" s="409" t="str">
        <f>IF(AND('[1]Multi-Field'!$E$104=[1]Lists!BF432,'[1]Multi-Field'!$F$104="Drained"),BI432,IF(AND('[1]Multi-Field'!$E$104=[1]Lists!BF432,'[1]Multi-Field'!$F$104="undrained"),BH432,""))</f>
        <v/>
      </c>
      <c r="FI432" s="409" t="str">
        <f>IF(AND('[1]Multi-Field'!$E$105=[1]Lists!BF432,'[1]Multi-Field'!$F$105="Drained"),BI432,IF(AND('[1]Multi-Field'!$E$105=[1]Lists!BF432,'[1]Multi-Field'!$F$105="undrained"),BH432,""))</f>
        <v/>
      </c>
      <c r="FJ432" s="409" t="str">
        <f>IF(AND('[1]Multi-Field'!$E$106=[1]Lists!BF432,'[1]Multi-Field'!$F$106="Drained"),BI432,IF(AND('[1]Multi-Field'!$E$106=[1]Lists!BF432,'[1]Multi-Field'!$F$106="undrained"),BH432,""))</f>
        <v/>
      </c>
      <c r="FK432" s="409" t="str">
        <f>IF(AND('[1]Multi-Field'!$E$107=[1]Lists!BF432,'[1]Multi-Field'!$F$107="Drained"),BI432,IF(AND('[1]Multi-Field'!$E$107=[1]Lists!BF432,'[1]Multi-Field'!$F$107="undrained"),BH432,""))</f>
        <v/>
      </c>
      <c r="FL432" s="409" t="str">
        <f>IF(AND('[1]Multi-Field'!$E$108=[1]Lists!BF432,'[1]Multi-Field'!$F$108="Drained"),BI432,IF(AND('[1]Multi-Field'!$E$108=[1]Lists!BF432,'[1]Multi-Field'!$F$108="undrained"),BH432,""))</f>
        <v/>
      </c>
      <c r="FM432" s="409" t="str">
        <f>IF(AND('[1]Multi-Field'!$E$109=[1]Lists!BF432,'[1]Multi-Field'!$F$109="Drained"),BI432,IF(AND('[1]Multi-Field'!$E$109=[1]Lists!BF432,'[1]Multi-Field'!$F$109="undrained"),BH432,""))</f>
        <v/>
      </c>
      <c r="FN432" s="409" t="str">
        <f>IF(AND('[1]Multi-Field'!$E$110=[1]Lists!BF432,'[1]Multi-Field'!$F$110="Drained"),BI432,IF(AND('[1]Multi-Field'!$E$110=[1]Lists!BF432,'[1]Multi-Field'!$F$110="undrained"),BH432,""))</f>
        <v/>
      </c>
      <c r="FO432" s="409" t="str">
        <f>IF(AND('[1]Multi-Field'!$E$111=[1]Lists!BF432,'[1]Multi-Field'!$F$111="Drained"),BI432,IF(AND('[1]Multi-Field'!$E$111=[1]Lists!BF432,'[1]Multi-Field'!$F$111="undrained"),BH432,""))</f>
        <v/>
      </c>
      <c r="FP432" s="409" t="str">
        <f>IF(AND('[1]Multi-Field'!$E$112=[1]Lists!BF432,'[1]Multi-Field'!$F$112="Drained"),BI432,IF(AND('[1]Multi-Field'!$E$112=[1]Lists!BF432,'[1]Multi-Field'!$F$112="undrained"),BH432,""))</f>
        <v/>
      </c>
      <c r="FQ432" s="409" t="str">
        <f>IF(AND('[1]Multi-Field'!$E$113=[1]Lists!BF432,'[1]Multi-Field'!$F$113="Drained"),BI432,IF(AND('[1]Multi-Field'!$E$113=[1]Lists!BF432,'[1]Multi-Field'!$F$113="undrained"),BH432,""))</f>
        <v/>
      </c>
      <c r="FR432" s="409" t="str">
        <f>IF(AND('[1]Multi-Field'!$E$114=[1]Lists!BF432,'[1]Multi-Field'!$F$114="Drained"),BI432,IF(AND('[1]Multi-Field'!$E$114=[1]Lists!BF432,'[1]Multi-Field'!$F$114="undrained"),BH432,""))</f>
        <v/>
      </c>
      <c r="FS432" s="409" t="str">
        <f>IF(AND('[1]Multi-Field'!$E$115=[1]Lists!BF432,'[1]Multi-Field'!$F$115="Drained"),BI432,IF(AND('[1]Multi-Field'!$E$115=[1]Lists!BF432,'[1]Multi-Field'!$F$115="undrained"),BH432,""))</f>
        <v/>
      </c>
      <c r="FT432" s="409" t="str">
        <f>IF(AND('[1]Multi-Field'!$E$116=[1]Lists!BF432,'[1]Multi-Field'!$F$116="Drained"),BI432,IF(AND('[1]Multi-Field'!$E$116=[1]Lists!BF432,'[1]Multi-Field'!$F$116="undrained"),BH432,""))</f>
        <v/>
      </c>
      <c r="FU432" s="409" t="str">
        <f>IF(AND('[1]Multi-Field'!$E$117=[1]Lists!BF432,'[1]Multi-Field'!$F$117="Drained"),BI432,IF(AND('[1]Multi-Field'!$E$117=[1]Lists!BF432,'[1]Multi-Field'!$F$117="undrained"),BH432,""))</f>
        <v/>
      </c>
      <c r="FV432" s="409" t="str">
        <f>IF(AND('[1]Multi-Field'!$E$118=[1]Lists!BF432,'[1]Multi-Field'!$F$118="Drained"),BI432,IF(AND('[1]Multi-Field'!$E$118=[1]Lists!BF432,'[1]Multi-Field'!$F$118="undrained"),BH432,""))</f>
        <v/>
      </c>
      <c r="FW432" s="409" t="str">
        <f>IF(AND('[1]Multi-Field'!$E$119=[1]Lists!BF432,'[1]Multi-Field'!$F$119="Drained"),BI432,IF(AND('[1]Multi-Field'!$E$119=[1]Lists!BF432,'[1]Multi-Field'!$F$119="undrained"),BH432,""))</f>
        <v/>
      </c>
      <c r="FX432" s="409" t="str">
        <f>IF(AND('[1]Multi-Field'!$E$120=[1]Lists!BF432,'[1]Multi-Field'!$F$120="Drained"),BI432,IF(AND('[1]Multi-Field'!$E$120=[1]Lists!BF432,'[1]Multi-Field'!$F$120="undrained"),BH432,""))</f>
        <v/>
      </c>
      <c r="GC432" s="4">
        <v>1</v>
      </c>
    </row>
    <row r="433" spans="1:185" ht="13.5" customHeight="1">
      <c r="A433" s="7" t="s">
        <v>519</v>
      </c>
      <c r="B433" s="7"/>
      <c r="C433" s="7"/>
      <c r="D433" s="8">
        <v>70</v>
      </c>
      <c r="E433" s="8">
        <f t="shared" si="60"/>
        <v>70</v>
      </c>
      <c r="F433" s="8">
        <f t="shared" si="61"/>
        <v>70</v>
      </c>
      <c r="G433" s="8">
        <v>70</v>
      </c>
      <c r="H433" s="8">
        <v>75</v>
      </c>
      <c r="I433" s="8">
        <f t="shared" si="64"/>
        <v>75</v>
      </c>
      <c r="J433" s="8">
        <f t="shared" si="65"/>
        <v>75</v>
      </c>
      <c r="K433" s="8">
        <v>75</v>
      </c>
      <c r="L433" s="8">
        <v>130</v>
      </c>
      <c r="M433" s="8">
        <f t="shared" si="62"/>
        <v>130</v>
      </c>
      <c r="N433" s="8">
        <f t="shared" si="63"/>
        <v>130</v>
      </c>
      <c r="O433" s="8">
        <v>130</v>
      </c>
      <c r="P433" s="391">
        <v>408</v>
      </c>
      <c r="Q433" s="394"/>
      <c r="R433" s="395" t="b">
        <f>IF(OR('Multi-Field'!AA410=Lists!$AC$42,'Multi-Field'!AA410=Lists!$AC$43),IF('Multi-Field'!Z410="x",(IF('Multi-Field'!AC410=Lists!$Q$11,Lists!$R$11,IF('Multi-Field'!AC410=Lists!$Q$12,Lists!$R$12,IF('Multi-Field'!AC410=Lists!$Q$13,Lists!$R$13,IF('Multi-Field'!AC410=Lists!$Q$14,Lists!$R$14))))),IF('Multi-Field'!X410="x",(IF('Multi-Field'!AC410=Lists!$Q$11,Lists!$S$11,IF('Multi-Field'!AC410=Lists!$Q$12,Lists!$S$12,IF('Multi-Field'!AC410=Lists!$Q$13,Lists!$S$13,IF('Multi-Field'!AC410=Lists!$Q$14,Lists!$S$14))))),IF('Multi-Field'!V410="x",(IF('Multi-Field'!AC410=Lists!$Q$11,Lists!$T$11,IF('Multi-Field'!AC410=Lists!$Q$12,Lists!$T$12,IF('Multi-Field'!AC410=Lists!$Q$13,Lists!$T$13,IF('Multi-Field'!AC410=Lists!$Q$14,Lists!$T$14))))),0))))</f>
        <v>0</v>
      </c>
      <c r="S433" s="395" t="str">
        <f t="shared" si="66"/>
        <v/>
      </c>
      <c r="T433" s="395"/>
      <c r="U433" s="396"/>
      <c r="BF433" s="411" t="s">
        <v>1597</v>
      </c>
      <c r="BG433" s="412">
        <v>4</v>
      </c>
      <c r="BH433" s="412">
        <v>5.5</v>
      </c>
      <c r="BI433" s="412">
        <v>6</v>
      </c>
      <c r="BJ433" s="409" t="e">
        <f>IF(AND('[1]Single Field'!#REF!=[1]Lists!BF433,'[1]Single Field'!#REF!="Drained"),"x",IF(AND('[1]Single Field'!#REF!=[1]Lists!BF433,'[1]Single Field'!#REF!="Undrained"),O,""))</f>
        <v>#REF!</v>
      </c>
      <c r="BK433" s="409" t="str">
        <f>IF(AND('[1]Multi-Field'!$E$3=[1]Lists!BF433,'[1]Multi-Field'!$F$3="Drained"),BI433,IF(AND('[1]Multi-Field'!$E$3=BF433,'[1]Multi-Field'!$F$3="undrained"),BH433,""))</f>
        <v/>
      </c>
      <c r="BL433" s="409" t="str">
        <f>IF(AND('[1]Multi-Field'!$E$4=BF433,'[1]Multi-Field'!$F$4="Drained"),BI433,IF(AND('[1]Multi-Field'!$E$4=BF433,'[1]Multi-Field'!$F$4="undrained"),BH433,""))</f>
        <v/>
      </c>
      <c r="BM433" s="409" t="str">
        <f>IF(AND('[1]Multi-Field'!$E$5=BF433,'[1]Multi-Field'!$F$5="Drained"),BI433,IF(AND('[1]Multi-Field'!$E$5=BF433,'[1]Multi-Field'!$F$5="undrained"),BH433,""))</f>
        <v/>
      </c>
      <c r="BN433" s="409" t="str">
        <f>IF(AND('[1]Multi-Field'!$E$6=BF433,'[1]Multi-Field'!$F$6="Drained"),BI433,IF(AND('[1]Multi-Field'!$E$6=BF433,'[1]Multi-Field'!$F$6="undrained"),BH433,""))</f>
        <v/>
      </c>
      <c r="BO433" s="409" t="str">
        <f>IF(AND('[1]Multi-Field'!$E$7=BF433,'[1]Multi-Field'!$F$7="Drained"),BI433,IF(AND('[1]Multi-Field'!$E$7=BF433,'[1]Multi-Field'!$F$7="undrained"),BH433,""))</f>
        <v/>
      </c>
      <c r="BP433" s="409" t="str">
        <f>IF(AND('[1]Multi-Field'!$E$8=BF433,'[1]Multi-Field'!$F$8="Drained"),BI433,IF(AND('[1]Multi-Field'!$E$8=BF433,'[1]Multi-Field'!$F$8="undrained"),BH433,""))</f>
        <v/>
      </c>
      <c r="BQ433" s="409" t="str">
        <f>IF(AND('[1]Multi-Field'!$E$9=BF433,'[1]Multi-Field'!$F$9="Drained"),BI433,IF(AND('[1]Multi-Field'!$E$9=BF433,'[1]Multi-Field'!$F$9="undrained"),BH433,""))</f>
        <v/>
      </c>
      <c r="BR433" s="409" t="str">
        <f>IF(AND('[1]Multi-Field'!$E$10=BF433,'[1]Multi-Field'!$F$10="Drained"),BI433,IF(AND('[1]Multi-Field'!$E$10=BF433,'[1]Multi-Field'!$F$10="undrained"),BH433,""))</f>
        <v/>
      </c>
      <c r="BS433" s="409" t="str">
        <f>IF(AND('[1]Multi-Field'!$E$11=BF433,'[1]Multi-Field'!$F$11="Drained"),BI433,IF(AND('[1]Multi-Field'!$E$11=BF433,'[1]Multi-Field'!$F$11="undrained"),BH433,""))</f>
        <v/>
      </c>
      <c r="BT433" s="409" t="str">
        <f>IF(AND('[1]Multi-Field'!$E$12=BF433,'[1]Multi-Field'!$F$12="Drained"),BI433,IF(AND('[1]Multi-Field'!$E$12=BF433,'[1]Multi-Field'!$F$12="undrained"),BH433,""))</f>
        <v/>
      </c>
      <c r="BU433" s="409" t="str">
        <f>IF(AND('[1]Multi-Field'!$E$13=BF433,'[1]Multi-Field'!$F$13="Drained"),BI433,IF(AND('[1]Multi-Field'!$E$3=BF433,'[1]Multi-Field'!$F$13="undrained"),BH433,""))</f>
        <v/>
      </c>
      <c r="BV433" s="409" t="str">
        <f>IF(AND('[1]Multi-Field'!$E$14=BF433,'[1]Multi-Field'!$F$14="Drained"),BI433,IF(AND('[1]Multi-Field'!$E$14=BF433,'[1]Multi-Field'!$F$14="undrained"),BH433,""))</f>
        <v/>
      </c>
      <c r="BW433" s="409" t="str">
        <f>IF(AND('[1]Multi-Field'!$E$15=BF433,'[1]Multi-Field'!$F$15="Drained"),BI433,IF(AND('[1]Multi-Field'!$E$15=BF433,'[1]Multi-Field'!$F$15="undrained"),BH433,""))</f>
        <v/>
      </c>
      <c r="BX433" s="409" t="str">
        <f>IF(AND('[1]Multi-Field'!$E$16=[1]Lists!BF433,'[1]Multi-Field'!$F$16="Drained"),BI433,IF(AND('[1]Multi-Field'!$E$16=[1]Lists!BF433,'[1]Multi-Field'!$F$16="undrained"),BH433,""))</f>
        <v/>
      </c>
      <c r="BY433" s="409" t="str">
        <f>IF(AND('[1]Multi-Field'!$E$17=[1]Lists!BF433,'[1]Multi-Field'!$F$17="Drained"),BI433,IF(AND('[1]Multi-Field'!$E$17=[1]Lists!BF433,'[1]Multi-Field'!$F$17="undrained"),BH433,""))</f>
        <v/>
      </c>
      <c r="BZ433" s="409" t="str">
        <f>IF(AND('[1]Multi-Field'!$E$18=[1]Lists!BF433,'[1]Multi-Field'!$F$18="Drained"),BI433,IF(AND('[1]Multi-Field'!$E$18=[1]Lists!BF433,'[1]Multi-Field'!$F$18="undrained"),BH433,""))</f>
        <v/>
      </c>
      <c r="CA433" s="409" t="str">
        <f>IF(AND('[1]Multi-Field'!$E$19=[1]Lists!BF433,'[1]Multi-Field'!$F$19="Drained"),BI433,IF(AND('[1]Multi-Field'!$E$19=[1]Lists!BF433,'[1]Multi-Field'!$F$19="undrained"),BH433,""))</f>
        <v/>
      </c>
      <c r="CB433" s="409" t="str">
        <f>IF(AND('[1]Multi-Field'!$E$20=[1]Lists!BF433,'[1]Multi-Field'!$F$20="Drained"),BI433,IF(AND('[1]Multi-Field'!$E$20=[1]Lists!BF433,'[1]Multi-Field'!$F$20="undrained"),BH433,""))</f>
        <v/>
      </c>
      <c r="CC433" s="409" t="str">
        <f>IF(AND('[1]Multi-Field'!$E$21=[1]Lists!BF433,'[1]Multi-Field'!$F$21="Drained"),BI433,IF(AND('[1]Multi-Field'!$E$21=[1]Lists!BF433,'[1]Multi-Field'!$F$21="undrained"),BH433,""))</f>
        <v/>
      </c>
      <c r="CD433" s="409" t="str">
        <f>IF(AND('[1]Multi-Field'!$E$22=[1]Lists!BF433,'[1]Multi-Field'!$F$22="Drained"),BI433,IF(AND('[1]Multi-Field'!$E$22=[1]Lists!BF433,'[1]Multi-Field'!$F$22="undrained"),BH433,""))</f>
        <v/>
      </c>
      <c r="CE433" s="409" t="str">
        <f>IF(AND('[1]Multi-Field'!$E$23=[1]Lists!BF433,'[1]Multi-Field'!$F$23="Drained"),BI433,IF(AND('[1]Multi-Field'!$E$23=[1]Lists!BF433,'[1]Multi-Field'!$F$23="undrained"),BH433,""))</f>
        <v/>
      </c>
      <c r="CF433" s="409" t="str">
        <f>IF(AND('[1]Multi-Field'!$E$24=[1]Lists!BF433,'[1]Multi-Field'!$F$24="Drained"),BI433,IF(AND('[1]Multi-Field'!$E$24=[1]Lists!BF433,'[1]Multi-Field'!$F$24="undrained"),BH433,""))</f>
        <v/>
      </c>
      <c r="CG433" s="409" t="str">
        <f>IF(AND('[1]Multi-Field'!$E$25=[1]Lists!BF433,'[1]Multi-Field'!$F$25="Drained"),BI433,IF(AND('[1]Multi-Field'!$E$25=[1]Lists!BF433,'[1]Multi-Field'!$F$25="undrained"),BH433,""))</f>
        <v/>
      </c>
      <c r="CH433" s="409" t="str">
        <f>IF(AND('[1]Multi-Field'!$E$26=[1]Lists!BF433,'[1]Multi-Field'!$F$26="Drained"),BI433,IF(AND('[1]Multi-Field'!$E$26=[1]Lists!BF433,'[1]Multi-Field'!$F$26="undrained"),BH433,""))</f>
        <v/>
      </c>
      <c r="CI433" s="409" t="str">
        <f>IF(AND('[1]Multi-Field'!$E$27=[1]Lists!BF433,'[1]Multi-Field'!$F$27="Drained"),BI433,IF(AND('[1]Multi-Field'!$E$27=[1]Lists!BF433,'[1]Multi-Field'!$F$27="undrained"),BH433,""))</f>
        <v/>
      </c>
      <c r="CJ433" s="409" t="str">
        <f>IF(AND('[1]Multi-Field'!$E$28=[1]Lists!BF433,'[1]Multi-Field'!$F$28="Drained"),BI433,IF(AND('[1]Multi-Field'!$E$28=[1]Lists!BF433,'[1]Multi-Field'!$F$28="undrained"),BH433,""))</f>
        <v/>
      </c>
      <c r="CK433" s="409" t="str">
        <f>IF(AND('[1]Multi-Field'!$E$29=[1]Lists!BF433,'[1]Multi-Field'!$F$29="Drained"),BI433,IF(AND('[1]Multi-Field'!$E$29=[1]Lists!BF433,'[1]Multi-Field'!$F$29="undrained"),BH433,""))</f>
        <v/>
      </c>
      <c r="CL433" s="409" t="str">
        <f>IF(AND('[1]Multi-Field'!$E$30=[1]Lists!BF433,'[1]Multi-Field'!$F$30="Drained"),BI433,IF(AND('[1]Multi-Field'!$E$30=[1]Lists!BF433,'[1]Multi-Field'!$F$30="undrained"),BH433,""))</f>
        <v/>
      </c>
      <c r="CM433" s="409" t="str">
        <f>IF(AND('[1]Multi-Field'!$E$31=[1]Lists!BF433,'[1]Multi-Field'!$F$31="Drained"),BI433,IF(AND('[1]Multi-Field'!$E$31=[1]Lists!BF433,'[1]Multi-Field'!$F$31="undrained"),BH433,""))</f>
        <v/>
      </c>
      <c r="CN433" s="409" t="str">
        <f>IF(AND('[1]Multi-Field'!$E$32=[1]Lists!BF433,'[1]Multi-Field'!$F$32="Drained"),BI433,IF(AND('[1]Multi-Field'!$E$32=[1]Lists!BF433,'[1]Multi-Field'!$F$32="undrained"),BH433,""))</f>
        <v/>
      </c>
      <c r="CO433" s="409" t="str">
        <f>IF(AND('[1]Multi-Field'!$E$33=[1]Lists!BF433,'[1]Multi-Field'!$F$33="Drained"),BI433,IF(AND('[1]Multi-Field'!$E$33=[1]Lists!BF433,'[1]Multi-Field'!$F$33="undrained"),BH433,""))</f>
        <v/>
      </c>
      <c r="CP433" s="409" t="str">
        <f>IF(AND('[1]Multi-Field'!$E$34=[1]Lists!BF433,'[1]Multi-Field'!$F$34="Drained"),BI433,IF(AND('[1]Multi-Field'!$E$34=[1]Lists!BF433,'[1]Multi-Field'!$F$34="undrained"),BH433,""))</f>
        <v/>
      </c>
      <c r="CQ433" s="409" t="str">
        <f>IF(AND('[1]Multi-Field'!$E$35=[1]Lists!BF433,'[1]Multi-Field'!$F$35="Drained"),BI433,IF(AND('[1]Multi-Field'!$E$35=[1]Lists!BF433,'[1]Multi-Field'!$F$35="undrained"),BH433,""))</f>
        <v/>
      </c>
      <c r="CR433" s="409" t="str">
        <f>IF(AND('[1]Multi-Field'!$E$36=[1]Lists!BF433,'[1]Multi-Field'!$F$36="Drained"),BI433,IF(AND('[1]Multi-Field'!$E$36=[1]Lists!BF433,'[1]Multi-Field'!$F$36="undrained"),BH433,""))</f>
        <v/>
      </c>
      <c r="CS433" s="409" t="str">
        <f>IF(AND('[1]Multi-Field'!$E$37=[1]Lists!BF433,'[1]Multi-Field'!$F$37="Drained"),BI433,IF(AND('[1]Multi-Field'!$E$37=[1]Lists!BF433,'[1]Multi-Field'!$F$37="undrained"),BH433,""))</f>
        <v/>
      </c>
      <c r="CT433" s="409" t="str">
        <f>IF(AND('[1]Multi-Field'!$E$38=[1]Lists!BF433,'[1]Multi-Field'!$F$38="Drained"),BI433,IF(AND('[1]Multi-Field'!$E$38=[1]Lists!BF433,'[1]Multi-Field'!$F$38="undrained"),BH433,""))</f>
        <v/>
      </c>
      <c r="CU433" s="409" t="str">
        <f>IF(AND('[1]Multi-Field'!$E$39=[1]Lists!BF433,'[1]Multi-Field'!$F$39="Drained"),BI433,IF(AND('[1]Multi-Field'!$E$39=[1]Lists!BF433,'[1]Multi-Field'!$F$39="undrained"),BH433,""))</f>
        <v/>
      </c>
      <c r="CV433" s="409" t="str">
        <f>IF(AND('[1]Multi-Field'!$E$40=[1]Lists!BF433,'[1]Multi-Field'!$F$40="Drained"),BI433,IF(AND('[1]Multi-Field'!$E$40=[1]Lists!BF433,'[1]Multi-Field'!$F$40="undrained"),BH433,""))</f>
        <v/>
      </c>
      <c r="CW433" s="409" t="str">
        <f>IF(AND('[1]Multi-Field'!$E$41=[1]Lists!BF433,'[1]Multi-Field'!$F$40="Drained"),BI433,IF(AND('[1]Multi-Field'!$E$40=[1]Lists!BF433,'[1]Multi-Field'!$F$40="undrained"),BH433,""))</f>
        <v/>
      </c>
      <c r="CX433" s="409" t="str">
        <f>IF(AND('[1]Multi-Field'!$E$42=[1]Lists!BF433,'[1]Multi-Field'!$F$42="Drained"),BI433,IF(AND('[1]Multi-Field'!$E$42=[1]Lists!BF433,'[1]Multi-Field'!$F$42="undrained"),BH433,""))</f>
        <v/>
      </c>
      <c r="CY433" s="409" t="str">
        <f>IF(AND('[1]Multi-Field'!$E$43=[1]Lists!BF433,'[1]Multi-Field'!$F$43="Drained"),BI433,IF(AND('[1]Multi-Field'!$E$43=[1]Lists!BF433,'[1]Multi-Field'!$F$43="undrained"),BH433,""))</f>
        <v/>
      </c>
      <c r="CZ433" s="409" t="str">
        <f>IF(AND('[1]Multi-Field'!$E$44=[1]Lists!BF433,'[1]Multi-Field'!$F$44="Drained"),BI433,IF(AND('[1]Multi-Field'!$E$44=[1]Lists!BF433,'[1]Multi-Field'!$F$44="undrained"),BH433,""))</f>
        <v/>
      </c>
      <c r="DA433" s="409" t="str">
        <f>IF(AND('[1]Multi-Field'!$E$45=[1]Lists!BF433,'[1]Multi-Field'!$F$45="Drained"),BI433,IF(AND('[1]Multi-Field'!$E$45=[1]Lists!BF433,'[1]Multi-Field'!$F$45="undrained"),BH433,""))</f>
        <v/>
      </c>
      <c r="DB433" s="409" t="str">
        <f>IF(AND('[1]Multi-Field'!$E$46=[1]Lists!BF433,'[1]Multi-Field'!$F$46="Drained"),BI433,IF(AND('[1]Multi-Field'!$E$46=[1]Lists!BF433,'[1]Multi-Field'!$F$46="undrained"),BH433,""))</f>
        <v/>
      </c>
      <c r="DC433" s="409" t="str">
        <f>IF(AND('[1]Multi-Field'!$E$47=[1]Lists!BF433,'[1]Multi-Field'!$F$47="Drained"),BI433,IF(AND('[1]Multi-Field'!$E$47=[1]Lists!BF433,'[1]Multi-Field'!$F$47="undrained"),BH433,""))</f>
        <v/>
      </c>
      <c r="DD433" s="409" t="str">
        <f>IF(AND('[1]Multi-Field'!$E$48=[1]Lists!BF433,'[1]Multi-Field'!$F$48="Drained"),BI433,IF(AND('[1]Multi-Field'!$E$48=[1]Lists!BF433,'[1]Multi-Field'!$F$48="undrained"),BH433,""))</f>
        <v/>
      </c>
      <c r="DE433" s="409" t="str">
        <f>IF(AND('[1]Multi-Field'!$E$49=[1]Lists!BF433,'[1]Multi-Field'!$F$49="Drained"),BI433,IF(AND('[1]Multi-Field'!$E$49=[1]Lists!BF433,'[1]Multi-Field'!$F$9="undrained"),BH433,""))</f>
        <v/>
      </c>
      <c r="DF433" s="409" t="str">
        <f>IF(AND('[1]Multi-Field'!$E$50=[1]Lists!BF433,'[1]Multi-Field'!$F$50="Drained"),BI433,IF(AND('[1]Multi-Field'!$E$50=[1]Lists!BF433,'[1]Multi-Field'!$F$50="undrained"),BH433,""))</f>
        <v/>
      </c>
      <c r="DG433" s="409" t="str">
        <f>IF(AND('[1]Multi-Field'!$E$51=[1]Lists!BF433,'[1]Multi-Field'!$F$51="Drained"),BI433,IF(AND('[1]Multi-Field'!$E$51=[1]Lists!BF433,'[1]Multi-Field'!$F$51="undrained"),BH433,""))</f>
        <v/>
      </c>
      <c r="DH433" s="409" t="str">
        <f>IF(AND('[1]Multi-Field'!$E$52=[1]Lists!BF433,'[1]Multi-Field'!$F$52="Drained"),BI433,IF(AND('[1]Multi-Field'!$E$52=[1]Lists!BF433,'[1]Multi-Field'!$F$52="undrained"),BH433,""))</f>
        <v/>
      </c>
      <c r="DI433" s="409" t="str">
        <f>IF(AND('[1]Multi-Field'!$E$53=[1]Lists!BF433,'[1]Multi-Field'!$F$53="Drained"),BI433,IF(AND('[1]Multi-Field'!$E$53=[1]Lists!BF433,'[1]Multi-Field'!$F$53="undrained"),BH433,""))</f>
        <v/>
      </c>
      <c r="DJ433" s="409" t="str">
        <f>IF(AND('[1]Multi-Field'!$E$54=[1]Lists!BF433,'[1]Multi-Field'!$F$54="Drained"),BI433,IF(AND('[1]Multi-Field'!$E$54=[1]Lists!BF433,'[1]Multi-Field'!$F$54="undrained"),BH433,""))</f>
        <v/>
      </c>
      <c r="DK433" s="409" t="str">
        <f>IF(AND('[1]Multi-Field'!$E$55=[1]Lists!BF433,'[1]Multi-Field'!$F$55="Drained"),BI433,IF(AND('[1]Multi-Field'!$E$55=[1]Lists!BF433,'[1]Multi-Field'!$F$55="undrained"),BH433,""))</f>
        <v/>
      </c>
      <c r="DL433" s="409" t="str">
        <f>IF(AND('[1]Multi-Field'!$E$56=[1]Lists!BF433,'[1]Multi-Field'!$F$56="Drained"),BI433,IF(AND('[1]Multi-Field'!$E$56=[1]Lists!BF433,'[1]Multi-Field'!$F$56="undrained"),BH433,""))</f>
        <v/>
      </c>
      <c r="DM433" s="409" t="str">
        <f>IF(AND('[1]Multi-Field'!$E$57=[1]Lists!BF433,'[1]Multi-Field'!$F$57="Drained"),BI433,IF(AND('[1]Multi-Field'!$E$57=[1]Lists!BF433,'[1]Multi-Field'!$F$57="undrained"),BH433,""))</f>
        <v/>
      </c>
      <c r="DN433" s="409" t="str">
        <f>IF(AND('[1]Multi-Field'!$E$58=[1]Lists!BF433,'[1]Multi-Field'!$F$58="Drained"),BI433,IF(AND('[1]Multi-Field'!$E$58=[1]Lists!BF433,'[1]Multi-Field'!$F$58="undrained"),BH433,""))</f>
        <v/>
      </c>
      <c r="DO433" s="409" t="str">
        <f>IF(AND('[1]Multi-Field'!$E$59=[1]Lists!BF433,'[1]Multi-Field'!$F$59="Drained"),BI433,IF(AND('[1]Multi-Field'!$E$59=[1]Lists!BF433,'[1]Multi-Field'!$F$59="undrained"),BH433,""))</f>
        <v/>
      </c>
      <c r="DP433" s="409" t="str">
        <f>IF(AND('[1]Multi-Field'!$E$60=[1]Lists!BF433,'[1]Multi-Field'!$F$60="Drained"),BI433,IF(AND('[1]Multi-Field'!$E$60=[1]Lists!BF433,'[1]Multi-Field'!$F$60="undrained"),BH433,""))</f>
        <v/>
      </c>
      <c r="DQ433" s="409" t="str">
        <f>IF(AND('[1]Multi-Field'!$E$61=[1]Lists!BF433,'[1]Multi-Field'!$F$61="Drained"),BI433,IF(AND('[1]Multi-Field'!$E$61=[1]Lists!BF433,'[1]Multi-Field'!$F$61="undrained"),BH433,""))</f>
        <v/>
      </c>
      <c r="DR433" s="409" t="str">
        <f>IF(AND('[1]Multi-Field'!$E$62=[1]Lists!BF433,'[1]Multi-Field'!$F$62="Drained"),BI433,IF(AND('[1]Multi-Field'!$E$62=[1]Lists!BF433,'[1]Multi-Field'!$F$62="undrained"),BH433,""))</f>
        <v/>
      </c>
      <c r="DS433" s="409" t="str">
        <f>IF(AND('[1]Multi-Field'!$E$63=[1]Lists!BF433,'[1]Multi-Field'!$F$63="Drained"),BI433,IF(AND('[1]Multi-Field'!$E$63=[1]Lists!BF433,'[1]Multi-Field'!$F$63="undrained"),BH433,""))</f>
        <v/>
      </c>
      <c r="DT433" s="409" t="str">
        <f>IF(AND('[1]Multi-Field'!$E$64=[1]Lists!BF433,'[1]Multi-Field'!$F$64="Drained"),BI433,IF(AND('[1]Multi-Field'!$E$64=[1]Lists!BF433,'[1]Multi-Field'!$F$64="undrained"),BH433,""))</f>
        <v/>
      </c>
      <c r="DU433" s="409" t="str">
        <f>IF(AND('[1]Multi-Field'!$E$65=[1]Lists!BF433,'[1]Multi-Field'!$F$65="Drained"),BI433,IF(AND('[1]Multi-Field'!$E$65=[1]Lists!BF433,'[1]Multi-Field'!$F$65="undrained"),BH433,""))</f>
        <v/>
      </c>
      <c r="DV433" s="409" t="str">
        <f>IF(AND('[1]Multi-Field'!$E$66=[1]Lists!BF433,'[1]Multi-Field'!$F$66="Drained"),BI433,IF(AND('[1]Multi-Field'!$E$66=[1]Lists!BF433,'[1]Multi-Field'!$F$66="undrained"),BH433,""))</f>
        <v/>
      </c>
      <c r="DW433" s="409" t="str">
        <f>IF(AND('[1]Multi-Field'!$E$67=[1]Lists!BF433,'[1]Multi-Field'!$F$67="Drained"),BI433,IF(AND('[1]Multi-Field'!$E$67=[1]Lists!BF433,'[1]Multi-Field'!$F$67="undrained"),BH433,""))</f>
        <v/>
      </c>
      <c r="DX433" s="409" t="str">
        <f>IF(AND('[1]Multi-Field'!$E$68=[1]Lists!BF433,'[1]Multi-Field'!$F$68="Drained"),BI433,IF(AND('[1]Multi-Field'!$E$68=[1]Lists!BF433,'[1]Multi-Field'!$F$68="undrained"),BH433,""))</f>
        <v/>
      </c>
      <c r="DY433" s="409" t="str">
        <f>IF(AND('[1]Multi-Field'!$E$69=[1]Lists!BF433,'[1]Multi-Field'!$F$69="Drained"),BI433,IF(AND('[1]Multi-Field'!$E$69=[1]Lists!BF433,'[1]Multi-Field'!$F$69="undrained"),BH433,""))</f>
        <v/>
      </c>
      <c r="DZ433" s="409" t="str">
        <f>IF(AND('[1]Multi-Field'!$E$70=[1]Lists!BF433,'[1]Multi-Field'!$F$70="Drained"),BI433,IF(AND('[1]Multi-Field'!$E$70=[1]Lists!BF433,'[1]Multi-Field'!$F$70="undrained"),BH433,""))</f>
        <v/>
      </c>
      <c r="EA433" s="409" t="str">
        <f>IF(AND('[1]Multi-Field'!$E$71=[1]Lists!BF433,'[1]Multi-Field'!$F$71="Drained"),BI433,IF(AND('[1]Multi-Field'!$E$71=[1]Lists!BF433,'[1]Multi-Field'!$F$71="undrained"),BH433,""))</f>
        <v/>
      </c>
      <c r="EB433" s="409" t="str">
        <f>IF(AND('[1]Multi-Field'!$E$72=[1]Lists!BF433,'[1]Multi-Field'!$F$72="Drained"),BI433,IF(AND('[1]Multi-Field'!$E$72=[1]Lists!BF433,'[1]Multi-Field'!$F$72="undrained"),BH433,""))</f>
        <v/>
      </c>
      <c r="EC433" s="409" t="str">
        <f>IF(AND('[1]Multi-Field'!$E$73=[1]Lists!BF433,'[1]Multi-Field'!$F$73="Drained"),BI433,IF(AND('[1]Multi-Field'!$E$73=[1]Lists!BF433,'[1]Multi-Field'!$F$73="undrained"),BH433,""))</f>
        <v/>
      </c>
      <c r="ED433" s="409" t="str">
        <f>IF(AND('[1]Multi-Field'!$E$74=[1]Lists!BF433,'[1]Multi-Field'!$F$74="Drained"),BI433,IF(AND('[1]Multi-Field'!$E$74=[1]Lists!BF433,'[1]Multi-Field'!$F$74="undrained"),BH433,""))</f>
        <v/>
      </c>
      <c r="EE433" s="409" t="str">
        <f>IF(AND('[1]Multi-Field'!$E$75=[1]Lists!BF433,'[1]Multi-Field'!$F$75="Drained"),BI433,IF(AND('[1]Multi-Field'!$E$75=[1]Lists!BF433,'[1]Multi-Field'!$F$75="undrained"),BH433,""))</f>
        <v/>
      </c>
      <c r="EF433" s="409" t="str">
        <f>IF(AND('[1]Multi-Field'!$E$76=[1]Lists!BF433,'[1]Multi-Field'!$F$76="Drained"),BI433,IF(AND('[1]Multi-Field'!$E$76=[1]Lists!BF433,'[1]Multi-Field'!$F$6="undrained"),BH433,""))</f>
        <v/>
      </c>
      <c r="EG433" s="409" t="str">
        <f>IF(AND('[1]Multi-Field'!$E$77=[1]Lists!BF433,'[1]Multi-Field'!$F$77="Drained"),BI433,IF(AND('[1]Multi-Field'!$E$77=[1]Lists!BF433,'[1]Multi-Field'!$F$77="undrained"),BH433,""))</f>
        <v/>
      </c>
      <c r="EH433" s="409" t="str">
        <f>IF(AND('[1]Multi-Field'!$E$78=[1]Lists!BF433,'[1]Multi-Field'!$F$78="Drained"),BI433,IF(AND('[1]Multi-Field'!$E$78=[1]Lists!BF433,'[1]Multi-Field'!$F$78="undrained"),BH433,""))</f>
        <v/>
      </c>
      <c r="EI433" s="409" t="str">
        <f>IF(AND('[1]Multi-Field'!$E$79=[1]Lists!BF433,'[1]Multi-Field'!$F$79="Drained"),BI433,IF(AND('[1]Multi-Field'!$E$79=[1]Lists!BF433,'[1]Multi-Field'!$F$79="undrained"),BH433,""))</f>
        <v/>
      </c>
      <c r="EJ433" s="409" t="str">
        <f>IF(AND('[1]Multi-Field'!$E$80=[1]Lists!BF433,'[1]Multi-Field'!$F$80="Drained"),BI433,IF(AND('[1]Multi-Field'!$E$80=[1]Lists!BF433,'[1]Multi-Field'!$F$80="undrained"),BH433,""))</f>
        <v/>
      </c>
      <c r="EK433" s="409" t="str">
        <f>IF(AND('[1]Multi-Field'!$E$81=[1]Lists!BF433,'[1]Multi-Field'!$F$81="Drained"),BI433,IF(AND('[1]Multi-Field'!$E$81=[1]Lists!BF433,'[1]Multi-Field'!$F$81="undrained"),BH433,""))</f>
        <v/>
      </c>
      <c r="EL433" s="409" t="str">
        <f>IF(AND('[1]Multi-Field'!$E$82=[1]Lists!BF433,'[1]Multi-Field'!$F$82="Drained"),BI433,IF(AND('[1]Multi-Field'!$E$82=[1]Lists!BF433,'[1]Multi-Field'!$F$82="undrained"),BH433,""))</f>
        <v/>
      </c>
      <c r="EM433" s="409" t="str">
        <f>IF(AND('[1]Multi-Field'!$E$83=[1]Lists!BF433,'[1]Multi-Field'!$F$83="Drained"),BI433,IF(AND('[1]Multi-Field'!$E$83=[1]Lists!BF433,'[1]Multi-Field'!$F$83="undrained"),BH433,""))</f>
        <v/>
      </c>
      <c r="EN433" s="409" t="str">
        <f>IF(AND('[1]Multi-Field'!$E$84=[1]Lists!BF433,'[1]Multi-Field'!$F$84="Drained"),BI433,IF(AND('[1]Multi-Field'!$E$84=[1]Lists!BF433,'[1]Multi-Field'!$F$84="undrained"),BH433,""))</f>
        <v/>
      </c>
      <c r="EO433" s="409" t="str">
        <f>IF(AND('[1]Multi-Field'!$E$85=[1]Lists!BF433,'[1]Multi-Field'!$F$85="Drained"),BI433,IF(AND('[1]Multi-Field'!$E$85=[1]Lists!BF433,'[1]Multi-Field'!$F$85="undrained"),BH433,""))</f>
        <v/>
      </c>
      <c r="EP433" s="409" t="str">
        <f>IF(AND('[1]Multi-Field'!$E$86=[1]Lists!BF433,'[1]Multi-Field'!$F$86="Drained"),BI433,IF(AND('[1]Multi-Field'!$E$86=[1]Lists!BF433,'[1]Multi-Field'!$F$86="undrained"),BH433,""))</f>
        <v/>
      </c>
      <c r="EQ433" s="409" t="str">
        <f>IF(AND('[1]Multi-Field'!$E$87=[1]Lists!BF433,'[1]Multi-Field'!$F$87="Drained"),BI433,IF(AND('[1]Multi-Field'!$E$87=[1]Lists!BF433,'[1]Multi-Field'!$F$87="undrained"),BH433,""))</f>
        <v/>
      </c>
      <c r="ER433" s="409" t="str">
        <f>IF(AND('[1]Multi-Field'!$E$88=[1]Lists!BF433,'[1]Multi-Field'!$F$88="Drained"),BI433,IF(AND('[1]Multi-Field'!$E$88=[1]Lists!BF433,'[1]Multi-Field'!$F$88="undrained"),BH433,""))</f>
        <v/>
      </c>
      <c r="ES433" s="409" t="str">
        <f>IF(AND('[1]Multi-Field'!$E$89=[1]Lists!BF433,'[1]Multi-Field'!$F$89="Drained"),BI433,IF(AND('[1]Multi-Field'!$E$89=[1]Lists!BF433,'[1]Multi-Field'!$F$89="undrained"),BH433,""))</f>
        <v/>
      </c>
      <c r="ET433" s="409" t="str">
        <f>IF(AND('[1]Multi-Field'!$E$90=[1]Lists!BF433,'[1]Multi-Field'!$F$90="Drained"),BI433,IF(AND('[1]Multi-Field'!$E$90=[1]Lists!BF433,'[1]Multi-Field'!$F$90="undrained"),BH433,""))</f>
        <v/>
      </c>
      <c r="EU433" s="409" t="str">
        <f>IF(AND('[1]Multi-Field'!$E$91=[1]Lists!BF433,'[1]Multi-Field'!$F$91="Drained"),BI433,IF(AND('[1]Multi-Field'!$E$91=[1]Lists!BF433,'[1]Multi-Field'!$F$91="undrained"),BH433,""))</f>
        <v/>
      </c>
      <c r="EV433" s="409" t="str">
        <f>IF(AND('[1]Multi-Field'!$E$92=[1]Lists!BF433,'[1]Multi-Field'!$F$92="Drained"),BI433,IF(AND('[1]Multi-Field'!$E$92=[1]Lists!BF433,'[1]Multi-Field'!$F$92="undrained"),BH433,""))</f>
        <v/>
      </c>
      <c r="EW433" s="409" t="str">
        <f>IF(AND('[1]Multi-Field'!$E$93=[1]Lists!BF433,'[1]Multi-Field'!$F$93="Drained"),BI433,IF(AND('[1]Multi-Field'!$E$93=[1]Lists!BF433,'[1]Multi-Field'!$F$93="undrained"),BH433,""))</f>
        <v/>
      </c>
      <c r="EX433" s="409" t="str">
        <f>IF(AND('[1]Multi-Field'!$E$94=[1]Lists!BF433,'[1]Multi-Field'!$F$94="Drained"),BI433,IF(AND('[1]Multi-Field'!$E$94=[1]Lists!BF433,'[1]Multi-Field'!$F$94="undrained"),BH433,""))</f>
        <v/>
      </c>
      <c r="EY433" s="409" t="str">
        <f>IF(AND('[1]Multi-Field'!$E$95=[1]Lists!BF433,'[1]Multi-Field'!$F$95="Drained"),BI433,IF(AND('[1]Multi-Field'!$E$95=[1]Lists!BF433,'[1]Multi-Field'!$F$95="undrained"),BH433,""))</f>
        <v/>
      </c>
      <c r="EZ433" s="409" t="str">
        <f>IF(AND('[1]Multi-Field'!$E$96=[1]Lists!BF433,'[1]Multi-Field'!$F$96="Drained"),BI433,IF(AND('[1]Multi-Field'!$E$96=[1]Lists!BF433,'[1]Multi-Field'!$F$96="undrained"),BH433,""))</f>
        <v/>
      </c>
      <c r="FA433" s="409" t="str">
        <f>IF(AND('[1]Multi-Field'!$E$97=[1]Lists!BF433,'[1]Multi-Field'!$F$97="Drained"),BI433,IF(AND('[1]Multi-Field'!$E$97=[1]Lists!BF433,'[1]Multi-Field'!$F$97="undrained"),BH433,""))</f>
        <v/>
      </c>
      <c r="FB433" s="409" t="str">
        <f>IF(AND('[1]Multi-Field'!$E$98=[1]Lists!BF433,'[1]Multi-Field'!$F$98="Drained"),BI433,IF(AND('[1]Multi-Field'!$E$98=[1]Lists!BF433,'[1]Multi-Field'!$F$98="undrained"),BH433,""))</f>
        <v/>
      </c>
      <c r="FC433" s="409" t="str">
        <f>IF(AND('[1]Multi-Field'!$E$99=[1]Lists!BF433,'[1]Multi-Field'!$F$99="Drained"),BI433,IF(AND('[1]Multi-Field'!$E$99=[1]Lists!BF433,'[1]Multi-Field'!$F$99="undrained"),BH433,""))</f>
        <v/>
      </c>
      <c r="FD433" s="409" t="str">
        <f>IF(AND('[1]Multi-Field'!$E$100=[1]Lists!BF433,'[1]Multi-Field'!$F$100="Drained"),BI433,IF(AND('[1]Multi-Field'!$E$100=[1]Lists!BF433,'[1]Multi-Field'!$F$100="undrained"),BH433,""))</f>
        <v/>
      </c>
      <c r="FE433" s="409" t="str">
        <f>IF(AND('[1]Multi-Field'!$E$101=[1]Lists!BF433,'[1]Multi-Field'!$F$101="Drained"),BI433,IF(AND('[1]Multi-Field'!$E$101=[1]Lists!BF433,'[1]Multi-Field'!$F$101="undrained"),BH433,""))</f>
        <v/>
      </c>
      <c r="FF433" s="409" t="str">
        <f>IF(AND('[1]Multi-Field'!$E$102=[1]Lists!BF433,'[1]Multi-Field'!$F$102="Drained"),BI433,IF(AND('[1]Multi-Field'!$E$102=[1]Lists!BF433,'[1]Multi-Field'!$F$102="undrained"),BH433,""))</f>
        <v/>
      </c>
      <c r="FG433" s="409" t="str">
        <f>IF(AND('[1]Multi-Field'!$E$103=[1]Lists!BF433,'[1]Multi-Field'!$F$103="Drained"),BI433,IF(AND('[1]Multi-Field'!$E$103=[1]Lists!BF433,'[1]Multi-Field'!$F$103="undrained"),BH433,""))</f>
        <v/>
      </c>
      <c r="FH433" s="409" t="str">
        <f>IF(AND('[1]Multi-Field'!$E$104=[1]Lists!BF433,'[1]Multi-Field'!$F$104="Drained"),BI433,IF(AND('[1]Multi-Field'!$E$104=[1]Lists!BF433,'[1]Multi-Field'!$F$104="undrained"),BH433,""))</f>
        <v/>
      </c>
      <c r="FI433" s="409" t="str">
        <f>IF(AND('[1]Multi-Field'!$E$105=[1]Lists!BF433,'[1]Multi-Field'!$F$105="Drained"),BI433,IF(AND('[1]Multi-Field'!$E$105=[1]Lists!BF433,'[1]Multi-Field'!$F$105="undrained"),BH433,""))</f>
        <v/>
      </c>
      <c r="FJ433" s="409" t="str">
        <f>IF(AND('[1]Multi-Field'!$E$106=[1]Lists!BF433,'[1]Multi-Field'!$F$106="Drained"),BI433,IF(AND('[1]Multi-Field'!$E$106=[1]Lists!BF433,'[1]Multi-Field'!$F$106="undrained"),BH433,""))</f>
        <v/>
      </c>
      <c r="FK433" s="409" t="str">
        <f>IF(AND('[1]Multi-Field'!$E$107=[1]Lists!BF433,'[1]Multi-Field'!$F$107="Drained"),BI433,IF(AND('[1]Multi-Field'!$E$107=[1]Lists!BF433,'[1]Multi-Field'!$F$107="undrained"),BH433,""))</f>
        <v/>
      </c>
      <c r="FL433" s="409" t="str">
        <f>IF(AND('[1]Multi-Field'!$E$108=[1]Lists!BF433,'[1]Multi-Field'!$F$108="Drained"),BI433,IF(AND('[1]Multi-Field'!$E$108=[1]Lists!BF433,'[1]Multi-Field'!$F$108="undrained"),BH433,""))</f>
        <v/>
      </c>
      <c r="FM433" s="409" t="str">
        <f>IF(AND('[1]Multi-Field'!$E$109=[1]Lists!BF433,'[1]Multi-Field'!$F$109="Drained"),BI433,IF(AND('[1]Multi-Field'!$E$109=[1]Lists!BF433,'[1]Multi-Field'!$F$109="undrained"),BH433,""))</f>
        <v/>
      </c>
      <c r="FN433" s="409" t="str">
        <f>IF(AND('[1]Multi-Field'!$E$110=[1]Lists!BF433,'[1]Multi-Field'!$F$110="Drained"),BI433,IF(AND('[1]Multi-Field'!$E$110=[1]Lists!BF433,'[1]Multi-Field'!$F$110="undrained"),BH433,""))</f>
        <v/>
      </c>
      <c r="FO433" s="409" t="str">
        <f>IF(AND('[1]Multi-Field'!$E$111=[1]Lists!BF433,'[1]Multi-Field'!$F$111="Drained"),BI433,IF(AND('[1]Multi-Field'!$E$111=[1]Lists!BF433,'[1]Multi-Field'!$F$111="undrained"),BH433,""))</f>
        <v/>
      </c>
      <c r="FP433" s="409" t="str">
        <f>IF(AND('[1]Multi-Field'!$E$112=[1]Lists!BF433,'[1]Multi-Field'!$F$112="Drained"),BI433,IF(AND('[1]Multi-Field'!$E$112=[1]Lists!BF433,'[1]Multi-Field'!$F$112="undrained"),BH433,""))</f>
        <v/>
      </c>
      <c r="FQ433" s="409" t="str">
        <f>IF(AND('[1]Multi-Field'!$E$113=[1]Lists!BF433,'[1]Multi-Field'!$F$113="Drained"),BI433,IF(AND('[1]Multi-Field'!$E$113=[1]Lists!BF433,'[1]Multi-Field'!$F$113="undrained"),BH433,""))</f>
        <v/>
      </c>
      <c r="FR433" s="409" t="str">
        <f>IF(AND('[1]Multi-Field'!$E$114=[1]Lists!BF433,'[1]Multi-Field'!$F$114="Drained"),BI433,IF(AND('[1]Multi-Field'!$E$114=[1]Lists!BF433,'[1]Multi-Field'!$F$114="undrained"),BH433,""))</f>
        <v/>
      </c>
      <c r="FS433" s="409" t="str">
        <f>IF(AND('[1]Multi-Field'!$E$115=[1]Lists!BF433,'[1]Multi-Field'!$F$115="Drained"),BI433,IF(AND('[1]Multi-Field'!$E$115=[1]Lists!BF433,'[1]Multi-Field'!$F$115="undrained"),BH433,""))</f>
        <v/>
      </c>
      <c r="FT433" s="409" t="str">
        <f>IF(AND('[1]Multi-Field'!$E$116=[1]Lists!BF433,'[1]Multi-Field'!$F$116="Drained"),BI433,IF(AND('[1]Multi-Field'!$E$116=[1]Lists!BF433,'[1]Multi-Field'!$F$116="undrained"),BH433,""))</f>
        <v/>
      </c>
      <c r="FU433" s="409" t="str">
        <f>IF(AND('[1]Multi-Field'!$E$117=[1]Lists!BF433,'[1]Multi-Field'!$F$117="Drained"),BI433,IF(AND('[1]Multi-Field'!$E$117=[1]Lists!BF433,'[1]Multi-Field'!$F$117="undrained"),BH433,""))</f>
        <v/>
      </c>
      <c r="FV433" s="409" t="str">
        <f>IF(AND('[1]Multi-Field'!$E$118=[1]Lists!BF433,'[1]Multi-Field'!$F$118="Drained"),BI433,IF(AND('[1]Multi-Field'!$E$118=[1]Lists!BF433,'[1]Multi-Field'!$F$118="undrained"),BH433,""))</f>
        <v/>
      </c>
      <c r="FW433" s="409" t="str">
        <f>IF(AND('[1]Multi-Field'!$E$119=[1]Lists!BF433,'[1]Multi-Field'!$F$119="Drained"),BI433,IF(AND('[1]Multi-Field'!$E$119=[1]Lists!BF433,'[1]Multi-Field'!$F$119="undrained"),BH433,""))</f>
        <v/>
      </c>
      <c r="FX433" s="409" t="str">
        <f>IF(AND('[1]Multi-Field'!$E$120=[1]Lists!BF433,'[1]Multi-Field'!$F$120="Drained"),BI433,IF(AND('[1]Multi-Field'!$E$120=[1]Lists!BF433,'[1]Multi-Field'!$F$120="undrained"),BH433,""))</f>
        <v/>
      </c>
      <c r="GC433" s="4">
        <v>1</v>
      </c>
    </row>
    <row r="434" spans="1:185" ht="13.5" customHeight="1">
      <c r="A434" s="7" t="s">
        <v>520</v>
      </c>
      <c r="B434" s="7"/>
      <c r="C434" s="7"/>
      <c r="D434" s="8">
        <v>75</v>
      </c>
      <c r="E434" s="8">
        <f t="shared" si="60"/>
        <v>75</v>
      </c>
      <c r="F434" s="8">
        <f t="shared" si="61"/>
        <v>75</v>
      </c>
      <c r="G434" s="8">
        <v>75</v>
      </c>
      <c r="H434" s="8">
        <v>75</v>
      </c>
      <c r="I434" s="8">
        <f t="shared" si="64"/>
        <v>75</v>
      </c>
      <c r="J434" s="8">
        <f t="shared" si="65"/>
        <v>75</v>
      </c>
      <c r="K434" s="8">
        <v>75</v>
      </c>
      <c r="L434" s="8">
        <v>140</v>
      </c>
      <c r="M434" s="8">
        <f t="shared" si="62"/>
        <v>140</v>
      </c>
      <c r="N434" s="8">
        <f t="shared" si="63"/>
        <v>140</v>
      </c>
      <c r="O434" s="8">
        <v>140</v>
      </c>
      <c r="P434" s="391">
        <v>409</v>
      </c>
      <c r="Q434" s="394"/>
      <c r="R434" s="395" t="b">
        <f>IF(OR('Multi-Field'!AA411=Lists!$AC$42,'Multi-Field'!AA411=Lists!$AC$43),IF('Multi-Field'!Z411="x",(IF('Multi-Field'!AC411=Lists!$Q$11,Lists!$R$11,IF('Multi-Field'!AC411=Lists!$Q$12,Lists!$R$12,IF('Multi-Field'!AC411=Lists!$Q$13,Lists!$R$13,IF('Multi-Field'!AC411=Lists!$Q$14,Lists!$R$14))))),IF('Multi-Field'!X411="x",(IF('Multi-Field'!AC411=Lists!$Q$11,Lists!$S$11,IF('Multi-Field'!AC411=Lists!$Q$12,Lists!$S$12,IF('Multi-Field'!AC411=Lists!$Q$13,Lists!$S$13,IF('Multi-Field'!AC411=Lists!$Q$14,Lists!$S$14))))),IF('Multi-Field'!V411="x",(IF('Multi-Field'!AC411=Lists!$Q$11,Lists!$T$11,IF('Multi-Field'!AC411=Lists!$Q$12,Lists!$T$12,IF('Multi-Field'!AC411=Lists!$Q$13,Lists!$T$13,IF('Multi-Field'!AC411=Lists!$Q$14,Lists!$T$14))))),0))))</f>
        <v>0</v>
      </c>
      <c r="S434" s="395" t="str">
        <f t="shared" si="66"/>
        <v/>
      </c>
      <c r="T434" s="395"/>
      <c r="U434" s="396"/>
      <c r="BF434" s="411" t="s">
        <v>1598</v>
      </c>
      <c r="BG434" s="412">
        <v>2</v>
      </c>
      <c r="BH434" s="412">
        <v>5.5</v>
      </c>
      <c r="BI434" s="412">
        <v>5.5</v>
      </c>
      <c r="BJ434" s="409" t="e">
        <f>IF(AND('[1]Single Field'!#REF!=[1]Lists!BF434,'[1]Single Field'!#REF!="Drained"),"x",IF(AND('[1]Single Field'!#REF!=[1]Lists!BF434,'[1]Single Field'!#REF!="Undrained"),O,""))</f>
        <v>#REF!</v>
      </c>
      <c r="BK434" s="409" t="str">
        <f>IF(AND('[1]Multi-Field'!$E$3=[1]Lists!BF434,'[1]Multi-Field'!$F$3="Drained"),BI434,IF(AND('[1]Multi-Field'!$E$3=BF434,'[1]Multi-Field'!$F$3="undrained"),BH434,""))</f>
        <v/>
      </c>
      <c r="BL434" s="409" t="str">
        <f>IF(AND('[1]Multi-Field'!$E$4=BF434,'[1]Multi-Field'!$F$4="Drained"),BI434,IF(AND('[1]Multi-Field'!$E$4=BF434,'[1]Multi-Field'!$F$4="undrained"),BH434,""))</f>
        <v/>
      </c>
      <c r="BM434" s="409" t="str">
        <f>IF(AND('[1]Multi-Field'!$E$5=BF434,'[1]Multi-Field'!$F$5="Drained"),BI434,IF(AND('[1]Multi-Field'!$E$5=BF434,'[1]Multi-Field'!$F$5="undrained"),BH434,""))</f>
        <v/>
      </c>
      <c r="BN434" s="409" t="str">
        <f>IF(AND('[1]Multi-Field'!$E$6=BF434,'[1]Multi-Field'!$F$6="Drained"),BI434,IF(AND('[1]Multi-Field'!$E$6=BF434,'[1]Multi-Field'!$F$6="undrained"),BH434,""))</f>
        <v/>
      </c>
      <c r="BO434" s="409" t="str">
        <f>IF(AND('[1]Multi-Field'!$E$7=BF434,'[1]Multi-Field'!$F$7="Drained"),BI434,IF(AND('[1]Multi-Field'!$E$7=BF434,'[1]Multi-Field'!$F$7="undrained"),BH434,""))</f>
        <v/>
      </c>
      <c r="BP434" s="409" t="str">
        <f>IF(AND('[1]Multi-Field'!$E$8=BF434,'[1]Multi-Field'!$F$8="Drained"),BI434,IF(AND('[1]Multi-Field'!$E$8=BF434,'[1]Multi-Field'!$F$8="undrained"),BH434,""))</f>
        <v/>
      </c>
      <c r="BQ434" s="409" t="str">
        <f>IF(AND('[1]Multi-Field'!$E$9=BF434,'[1]Multi-Field'!$F$9="Drained"),BI434,IF(AND('[1]Multi-Field'!$E$9=BF434,'[1]Multi-Field'!$F$9="undrained"),BH434,""))</f>
        <v/>
      </c>
      <c r="BR434" s="409" t="str">
        <f>IF(AND('[1]Multi-Field'!$E$10=BF434,'[1]Multi-Field'!$F$10="Drained"),BI434,IF(AND('[1]Multi-Field'!$E$10=BF434,'[1]Multi-Field'!$F$10="undrained"),BH434,""))</f>
        <v/>
      </c>
      <c r="BS434" s="409" t="str">
        <f>IF(AND('[1]Multi-Field'!$E$11=BF434,'[1]Multi-Field'!$F$11="Drained"),BI434,IF(AND('[1]Multi-Field'!$E$11=BF434,'[1]Multi-Field'!$F$11="undrained"),BH434,""))</f>
        <v/>
      </c>
      <c r="BT434" s="409" t="str">
        <f>IF(AND('[1]Multi-Field'!$E$12=BF434,'[1]Multi-Field'!$F$12="Drained"),BI434,IF(AND('[1]Multi-Field'!$E$12=BF434,'[1]Multi-Field'!$F$12="undrained"),BH434,""))</f>
        <v/>
      </c>
      <c r="BU434" s="409" t="str">
        <f>IF(AND('[1]Multi-Field'!$E$13=BF434,'[1]Multi-Field'!$F$13="Drained"),BI434,IF(AND('[1]Multi-Field'!$E$3=BF434,'[1]Multi-Field'!$F$13="undrained"),BH434,""))</f>
        <v/>
      </c>
      <c r="BV434" s="409" t="str">
        <f>IF(AND('[1]Multi-Field'!$E$14=BF434,'[1]Multi-Field'!$F$14="Drained"),BI434,IF(AND('[1]Multi-Field'!$E$14=BF434,'[1]Multi-Field'!$F$14="undrained"),BH434,""))</f>
        <v/>
      </c>
      <c r="BW434" s="409" t="str">
        <f>IF(AND('[1]Multi-Field'!$E$15=BF434,'[1]Multi-Field'!$F$15="Drained"),BI434,IF(AND('[1]Multi-Field'!$E$15=BF434,'[1]Multi-Field'!$F$15="undrained"),BH434,""))</f>
        <v/>
      </c>
      <c r="BX434" s="409" t="str">
        <f>IF(AND('[1]Multi-Field'!$E$16=[1]Lists!BF434,'[1]Multi-Field'!$F$16="Drained"),BI434,IF(AND('[1]Multi-Field'!$E$16=[1]Lists!BF434,'[1]Multi-Field'!$F$16="undrained"),BH434,""))</f>
        <v/>
      </c>
      <c r="BY434" s="409" t="str">
        <f>IF(AND('[1]Multi-Field'!$E$17=[1]Lists!BF434,'[1]Multi-Field'!$F$17="Drained"),BI434,IF(AND('[1]Multi-Field'!$E$17=[1]Lists!BF434,'[1]Multi-Field'!$F$17="undrained"),BH434,""))</f>
        <v/>
      </c>
      <c r="BZ434" s="409" t="str">
        <f>IF(AND('[1]Multi-Field'!$E$18=[1]Lists!BF434,'[1]Multi-Field'!$F$18="Drained"),BI434,IF(AND('[1]Multi-Field'!$E$18=[1]Lists!BF434,'[1]Multi-Field'!$F$18="undrained"),BH434,""))</f>
        <v/>
      </c>
      <c r="CA434" s="409" t="str">
        <f>IF(AND('[1]Multi-Field'!$E$19=[1]Lists!BF434,'[1]Multi-Field'!$F$19="Drained"),BI434,IF(AND('[1]Multi-Field'!$E$19=[1]Lists!BF434,'[1]Multi-Field'!$F$19="undrained"),BH434,""))</f>
        <v/>
      </c>
      <c r="CB434" s="409" t="str">
        <f>IF(AND('[1]Multi-Field'!$E$20=[1]Lists!BF434,'[1]Multi-Field'!$F$20="Drained"),BI434,IF(AND('[1]Multi-Field'!$E$20=[1]Lists!BF434,'[1]Multi-Field'!$F$20="undrained"),BH434,""))</f>
        <v/>
      </c>
      <c r="CC434" s="409" t="str">
        <f>IF(AND('[1]Multi-Field'!$E$21=[1]Lists!BF434,'[1]Multi-Field'!$F$21="Drained"),BI434,IF(AND('[1]Multi-Field'!$E$21=[1]Lists!BF434,'[1]Multi-Field'!$F$21="undrained"),BH434,""))</f>
        <v/>
      </c>
      <c r="CD434" s="409" t="str">
        <f>IF(AND('[1]Multi-Field'!$E$22=[1]Lists!BF434,'[1]Multi-Field'!$F$22="Drained"),BI434,IF(AND('[1]Multi-Field'!$E$22=[1]Lists!BF434,'[1]Multi-Field'!$F$22="undrained"),BH434,""))</f>
        <v/>
      </c>
      <c r="CE434" s="409" t="str">
        <f>IF(AND('[1]Multi-Field'!$E$23=[1]Lists!BF434,'[1]Multi-Field'!$F$23="Drained"),BI434,IF(AND('[1]Multi-Field'!$E$23=[1]Lists!BF434,'[1]Multi-Field'!$F$23="undrained"),BH434,""))</f>
        <v/>
      </c>
      <c r="CF434" s="409" t="str">
        <f>IF(AND('[1]Multi-Field'!$E$24=[1]Lists!BF434,'[1]Multi-Field'!$F$24="Drained"),BI434,IF(AND('[1]Multi-Field'!$E$24=[1]Lists!BF434,'[1]Multi-Field'!$F$24="undrained"),BH434,""))</f>
        <v/>
      </c>
      <c r="CG434" s="409" t="str">
        <f>IF(AND('[1]Multi-Field'!$E$25=[1]Lists!BF434,'[1]Multi-Field'!$F$25="Drained"),BI434,IF(AND('[1]Multi-Field'!$E$25=[1]Lists!BF434,'[1]Multi-Field'!$F$25="undrained"),BH434,""))</f>
        <v/>
      </c>
      <c r="CH434" s="409" t="str">
        <f>IF(AND('[1]Multi-Field'!$E$26=[1]Lists!BF434,'[1]Multi-Field'!$F$26="Drained"),BI434,IF(AND('[1]Multi-Field'!$E$26=[1]Lists!BF434,'[1]Multi-Field'!$F$26="undrained"),BH434,""))</f>
        <v/>
      </c>
      <c r="CI434" s="409" t="str">
        <f>IF(AND('[1]Multi-Field'!$E$27=[1]Lists!BF434,'[1]Multi-Field'!$F$27="Drained"),BI434,IF(AND('[1]Multi-Field'!$E$27=[1]Lists!BF434,'[1]Multi-Field'!$F$27="undrained"),BH434,""))</f>
        <v/>
      </c>
      <c r="CJ434" s="409" t="str">
        <f>IF(AND('[1]Multi-Field'!$E$28=[1]Lists!BF434,'[1]Multi-Field'!$F$28="Drained"),BI434,IF(AND('[1]Multi-Field'!$E$28=[1]Lists!BF434,'[1]Multi-Field'!$F$28="undrained"),BH434,""))</f>
        <v/>
      </c>
      <c r="CK434" s="409" t="str">
        <f>IF(AND('[1]Multi-Field'!$E$29=[1]Lists!BF434,'[1]Multi-Field'!$F$29="Drained"),BI434,IF(AND('[1]Multi-Field'!$E$29=[1]Lists!BF434,'[1]Multi-Field'!$F$29="undrained"),BH434,""))</f>
        <v/>
      </c>
      <c r="CL434" s="409" t="str">
        <f>IF(AND('[1]Multi-Field'!$E$30=[1]Lists!BF434,'[1]Multi-Field'!$F$30="Drained"),BI434,IF(AND('[1]Multi-Field'!$E$30=[1]Lists!BF434,'[1]Multi-Field'!$F$30="undrained"),BH434,""))</f>
        <v/>
      </c>
      <c r="CM434" s="409" t="str">
        <f>IF(AND('[1]Multi-Field'!$E$31=[1]Lists!BF434,'[1]Multi-Field'!$F$31="Drained"),BI434,IF(AND('[1]Multi-Field'!$E$31=[1]Lists!BF434,'[1]Multi-Field'!$F$31="undrained"),BH434,""))</f>
        <v/>
      </c>
      <c r="CN434" s="409" t="str">
        <f>IF(AND('[1]Multi-Field'!$E$32=[1]Lists!BF434,'[1]Multi-Field'!$F$32="Drained"),BI434,IF(AND('[1]Multi-Field'!$E$32=[1]Lists!BF434,'[1]Multi-Field'!$F$32="undrained"),BH434,""))</f>
        <v/>
      </c>
      <c r="CO434" s="409" t="str">
        <f>IF(AND('[1]Multi-Field'!$E$33=[1]Lists!BF434,'[1]Multi-Field'!$F$33="Drained"),BI434,IF(AND('[1]Multi-Field'!$E$33=[1]Lists!BF434,'[1]Multi-Field'!$F$33="undrained"),BH434,""))</f>
        <v/>
      </c>
      <c r="CP434" s="409" t="str">
        <f>IF(AND('[1]Multi-Field'!$E$34=[1]Lists!BF434,'[1]Multi-Field'!$F$34="Drained"),BI434,IF(AND('[1]Multi-Field'!$E$34=[1]Lists!BF434,'[1]Multi-Field'!$F$34="undrained"),BH434,""))</f>
        <v/>
      </c>
      <c r="CQ434" s="409" t="str">
        <f>IF(AND('[1]Multi-Field'!$E$35=[1]Lists!BF434,'[1]Multi-Field'!$F$35="Drained"),BI434,IF(AND('[1]Multi-Field'!$E$35=[1]Lists!BF434,'[1]Multi-Field'!$F$35="undrained"),BH434,""))</f>
        <v/>
      </c>
      <c r="CR434" s="409" t="str">
        <f>IF(AND('[1]Multi-Field'!$E$36=[1]Lists!BF434,'[1]Multi-Field'!$F$36="Drained"),BI434,IF(AND('[1]Multi-Field'!$E$36=[1]Lists!BF434,'[1]Multi-Field'!$F$36="undrained"),BH434,""))</f>
        <v/>
      </c>
      <c r="CS434" s="409" t="str">
        <f>IF(AND('[1]Multi-Field'!$E$37=[1]Lists!BF434,'[1]Multi-Field'!$F$37="Drained"),BI434,IF(AND('[1]Multi-Field'!$E$37=[1]Lists!BF434,'[1]Multi-Field'!$F$37="undrained"),BH434,""))</f>
        <v/>
      </c>
      <c r="CT434" s="409" t="str">
        <f>IF(AND('[1]Multi-Field'!$E$38=[1]Lists!BF434,'[1]Multi-Field'!$F$38="Drained"),BI434,IF(AND('[1]Multi-Field'!$E$38=[1]Lists!BF434,'[1]Multi-Field'!$F$38="undrained"),BH434,""))</f>
        <v/>
      </c>
      <c r="CU434" s="409" t="str">
        <f>IF(AND('[1]Multi-Field'!$E$39=[1]Lists!BF434,'[1]Multi-Field'!$F$39="Drained"),BI434,IF(AND('[1]Multi-Field'!$E$39=[1]Lists!BF434,'[1]Multi-Field'!$F$39="undrained"),BH434,""))</f>
        <v/>
      </c>
      <c r="CV434" s="409" t="str">
        <f>IF(AND('[1]Multi-Field'!$E$40=[1]Lists!BF434,'[1]Multi-Field'!$F$40="Drained"),BI434,IF(AND('[1]Multi-Field'!$E$40=[1]Lists!BF434,'[1]Multi-Field'!$F$40="undrained"),BH434,""))</f>
        <v/>
      </c>
      <c r="CW434" s="409" t="str">
        <f>IF(AND('[1]Multi-Field'!$E$41=[1]Lists!BF434,'[1]Multi-Field'!$F$40="Drained"),BI434,IF(AND('[1]Multi-Field'!$E$40=[1]Lists!BF434,'[1]Multi-Field'!$F$40="undrained"),BH434,""))</f>
        <v/>
      </c>
      <c r="CX434" s="409" t="str">
        <f>IF(AND('[1]Multi-Field'!$E$42=[1]Lists!BF434,'[1]Multi-Field'!$F$42="Drained"),BI434,IF(AND('[1]Multi-Field'!$E$42=[1]Lists!BF434,'[1]Multi-Field'!$F$42="undrained"),BH434,""))</f>
        <v/>
      </c>
      <c r="CY434" s="409" t="str">
        <f>IF(AND('[1]Multi-Field'!$E$43=[1]Lists!BF434,'[1]Multi-Field'!$F$43="Drained"),BI434,IF(AND('[1]Multi-Field'!$E$43=[1]Lists!BF434,'[1]Multi-Field'!$F$43="undrained"),BH434,""))</f>
        <v/>
      </c>
      <c r="CZ434" s="409" t="str">
        <f>IF(AND('[1]Multi-Field'!$E$44=[1]Lists!BF434,'[1]Multi-Field'!$F$44="Drained"),BI434,IF(AND('[1]Multi-Field'!$E$44=[1]Lists!BF434,'[1]Multi-Field'!$F$44="undrained"),BH434,""))</f>
        <v/>
      </c>
      <c r="DA434" s="409" t="str">
        <f>IF(AND('[1]Multi-Field'!$E$45=[1]Lists!BF434,'[1]Multi-Field'!$F$45="Drained"),BI434,IF(AND('[1]Multi-Field'!$E$45=[1]Lists!BF434,'[1]Multi-Field'!$F$45="undrained"),BH434,""))</f>
        <v/>
      </c>
      <c r="DB434" s="409" t="str">
        <f>IF(AND('[1]Multi-Field'!$E$46=[1]Lists!BF434,'[1]Multi-Field'!$F$46="Drained"),BI434,IF(AND('[1]Multi-Field'!$E$46=[1]Lists!BF434,'[1]Multi-Field'!$F$46="undrained"),BH434,""))</f>
        <v/>
      </c>
      <c r="DC434" s="409" t="str">
        <f>IF(AND('[1]Multi-Field'!$E$47=[1]Lists!BF434,'[1]Multi-Field'!$F$47="Drained"),BI434,IF(AND('[1]Multi-Field'!$E$47=[1]Lists!BF434,'[1]Multi-Field'!$F$47="undrained"),BH434,""))</f>
        <v/>
      </c>
      <c r="DD434" s="409" t="str">
        <f>IF(AND('[1]Multi-Field'!$E$48=[1]Lists!BF434,'[1]Multi-Field'!$F$48="Drained"),BI434,IF(AND('[1]Multi-Field'!$E$48=[1]Lists!BF434,'[1]Multi-Field'!$F$48="undrained"),BH434,""))</f>
        <v/>
      </c>
      <c r="DE434" s="409" t="str">
        <f>IF(AND('[1]Multi-Field'!$E$49=[1]Lists!BF434,'[1]Multi-Field'!$F$49="Drained"),BI434,IF(AND('[1]Multi-Field'!$E$49=[1]Lists!BF434,'[1]Multi-Field'!$F$9="undrained"),BH434,""))</f>
        <v/>
      </c>
      <c r="DF434" s="409" t="str">
        <f>IF(AND('[1]Multi-Field'!$E$50=[1]Lists!BF434,'[1]Multi-Field'!$F$50="Drained"),BI434,IF(AND('[1]Multi-Field'!$E$50=[1]Lists!BF434,'[1]Multi-Field'!$F$50="undrained"),BH434,""))</f>
        <v/>
      </c>
      <c r="DG434" s="409" t="str">
        <f>IF(AND('[1]Multi-Field'!$E$51=[1]Lists!BF434,'[1]Multi-Field'!$F$51="Drained"),BI434,IF(AND('[1]Multi-Field'!$E$51=[1]Lists!BF434,'[1]Multi-Field'!$F$51="undrained"),BH434,""))</f>
        <v/>
      </c>
      <c r="DH434" s="409" t="str">
        <f>IF(AND('[1]Multi-Field'!$E$52=[1]Lists!BF434,'[1]Multi-Field'!$F$52="Drained"),BI434,IF(AND('[1]Multi-Field'!$E$52=[1]Lists!BF434,'[1]Multi-Field'!$F$52="undrained"),BH434,""))</f>
        <v/>
      </c>
      <c r="DI434" s="409" t="str">
        <f>IF(AND('[1]Multi-Field'!$E$53=[1]Lists!BF434,'[1]Multi-Field'!$F$53="Drained"),BI434,IF(AND('[1]Multi-Field'!$E$53=[1]Lists!BF434,'[1]Multi-Field'!$F$53="undrained"),BH434,""))</f>
        <v/>
      </c>
      <c r="DJ434" s="409" t="str">
        <f>IF(AND('[1]Multi-Field'!$E$54=[1]Lists!BF434,'[1]Multi-Field'!$F$54="Drained"),BI434,IF(AND('[1]Multi-Field'!$E$54=[1]Lists!BF434,'[1]Multi-Field'!$F$54="undrained"),BH434,""))</f>
        <v/>
      </c>
      <c r="DK434" s="409" t="str">
        <f>IF(AND('[1]Multi-Field'!$E$55=[1]Lists!BF434,'[1]Multi-Field'!$F$55="Drained"),BI434,IF(AND('[1]Multi-Field'!$E$55=[1]Lists!BF434,'[1]Multi-Field'!$F$55="undrained"),BH434,""))</f>
        <v/>
      </c>
      <c r="DL434" s="409" t="str">
        <f>IF(AND('[1]Multi-Field'!$E$56=[1]Lists!BF434,'[1]Multi-Field'!$F$56="Drained"),BI434,IF(AND('[1]Multi-Field'!$E$56=[1]Lists!BF434,'[1]Multi-Field'!$F$56="undrained"),BH434,""))</f>
        <v/>
      </c>
      <c r="DM434" s="409" t="str">
        <f>IF(AND('[1]Multi-Field'!$E$57=[1]Lists!BF434,'[1]Multi-Field'!$F$57="Drained"),BI434,IF(AND('[1]Multi-Field'!$E$57=[1]Lists!BF434,'[1]Multi-Field'!$F$57="undrained"),BH434,""))</f>
        <v/>
      </c>
      <c r="DN434" s="409" t="str">
        <f>IF(AND('[1]Multi-Field'!$E$58=[1]Lists!BF434,'[1]Multi-Field'!$F$58="Drained"),BI434,IF(AND('[1]Multi-Field'!$E$58=[1]Lists!BF434,'[1]Multi-Field'!$F$58="undrained"),BH434,""))</f>
        <v/>
      </c>
      <c r="DO434" s="409" t="str">
        <f>IF(AND('[1]Multi-Field'!$E$59=[1]Lists!BF434,'[1]Multi-Field'!$F$59="Drained"),BI434,IF(AND('[1]Multi-Field'!$E$59=[1]Lists!BF434,'[1]Multi-Field'!$F$59="undrained"),BH434,""))</f>
        <v/>
      </c>
      <c r="DP434" s="409" t="str">
        <f>IF(AND('[1]Multi-Field'!$E$60=[1]Lists!BF434,'[1]Multi-Field'!$F$60="Drained"),BI434,IF(AND('[1]Multi-Field'!$E$60=[1]Lists!BF434,'[1]Multi-Field'!$F$60="undrained"),BH434,""))</f>
        <v/>
      </c>
      <c r="DQ434" s="409" t="str">
        <f>IF(AND('[1]Multi-Field'!$E$61=[1]Lists!BF434,'[1]Multi-Field'!$F$61="Drained"),BI434,IF(AND('[1]Multi-Field'!$E$61=[1]Lists!BF434,'[1]Multi-Field'!$F$61="undrained"),BH434,""))</f>
        <v/>
      </c>
      <c r="DR434" s="409" t="str">
        <f>IF(AND('[1]Multi-Field'!$E$62=[1]Lists!BF434,'[1]Multi-Field'!$F$62="Drained"),BI434,IF(AND('[1]Multi-Field'!$E$62=[1]Lists!BF434,'[1]Multi-Field'!$F$62="undrained"),BH434,""))</f>
        <v/>
      </c>
      <c r="DS434" s="409" t="str">
        <f>IF(AND('[1]Multi-Field'!$E$63=[1]Lists!BF434,'[1]Multi-Field'!$F$63="Drained"),BI434,IF(AND('[1]Multi-Field'!$E$63=[1]Lists!BF434,'[1]Multi-Field'!$F$63="undrained"),BH434,""))</f>
        <v/>
      </c>
      <c r="DT434" s="409" t="str">
        <f>IF(AND('[1]Multi-Field'!$E$64=[1]Lists!BF434,'[1]Multi-Field'!$F$64="Drained"),BI434,IF(AND('[1]Multi-Field'!$E$64=[1]Lists!BF434,'[1]Multi-Field'!$F$64="undrained"),BH434,""))</f>
        <v/>
      </c>
      <c r="DU434" s="409" t="str">
        <f>IF(AND('[1]Multi-Field'!$E$65=[1]Lists!BF434,'[1]Multi-Field'!$F$65="Drained"),BI434,IF(AND('[1]Multi-Field'!$E$65=[1]Lists!BF434,'[1]Multi-Field'!$F$65="undrained"),BH434,""))</f>
        <v/>
      </c>
      <c r="DV434" s="409" t="str">
        <f>IF(AND('[1]Multi-Field'!$E$66=[1]Lists!BF434,'[1]Multi-Field'!$F$66="Drained"),BI434,IF(AND('[1]Multi-Field'!$E$66=[1]Lists!BF434,'[1]Multi-Field'!$F$66="undrained"),BH434,""))</f>
        <v/>
      </c>
      <c r="DW434" s="409" t="str">
        <f>IF(AND('[1]Multi-Field'!$E$67=[1]Lists!BF434,'[1]Multi-Field'!$F$67="Drained"),BI434,IF(AND('[1]Multi-Field'!$E$67=[1]Lists!BF434,'[1]Multi-Field'!$F$67="undrained"),BH434,""))</f>
        <v/>
      </c>
      <c r="DX434" s="409" t="str">
        <f>IF(AND('[1]Multi-Field'!$E$68=[1]Lists!BF434,'[1]Multi-Field'!$F$68="Drained"),BI434,IF(AND('[1]Multi-Field'!$E$68=[1]Lists!BF434,'[1]Multi-Field'!$F$68="undrained"),BH434,""))</f>
        <v/>
      </c>
      <c r="DY434" s="409" t="str">
        <f>IF(AND('[1]Multi-Field'!$E$69=[1]Lists!BF434,'[1]Multi-Field'!$F$69="Drained"),BI434,IF(AND('[1]Multi-Field'!$E$69=[1]Lists!BF434,'[1]Multi-Field'!$F$69="undrained"),BH434,""))</f>
        <v/>
      </c>
      <c r="DZ434" s="409" t="str">
        <f>IF(AND('[1]Multi-Field'!$E$70=[1]Lists!BF434,'[1]Multi-Field'!$F$70="Drained"),BI434,IF(AND('[1]Multi-Field'!$E$70=[1]Lists!BF434,'[1]Multi-Field'!$F$70="undrained"),BH434,""))</f>
        <v/>
      </c>
      <c r="EA434" s="409" t="str">
        <f>IF(AND('[1]Multi-Field'!$E$71=[1]Lists!BF434,'[1]Multi-Field'!$F$71="Drained"),BI434,IF(AND('[1]Multi-Field'!$E$71=[1]Lists!BF434,'[1]Multi-Field'!$F$71="undrained"),BH434,""))</f>
        <v/>
      </c>
      <c r="EB434" s="409" t="str">
        <f>IF(AND('[1]Multi-Field'!$E$72=[1]Lists!BF434,'[1]Multi-Field'!$F$72="Drained"),BI434,IF(AND('[1]Multi-Field'!$E$72=[1]Lists!BF434,'[1]Multi-Field'!$F$72="undrained"),BH434,""))</f>
        <v/>
      </c>
      <c r="EC434" s="409" t="str">
        <f>IF(AND('[1]Multi-Field'!$E$73=[1]Lists!BF434,'[1]Multi-Field'!$F$73="Drained"),BI434,IF(AND('[1]Multi-Field'!$E$73=[1]Lists!BF434,'[1]Multi-Field'!$F$73="undrained"),BH434,""))</f>
        <v/>
      </c>
      <c r="ED434" s="409" t="str">
        <f>IF(AND('[1]Multi-Field'!$E$74=[1]Lists!BF434,'[1]Multi-Field'!$F$74="Drained"),BI434,IF(AND('[1]Multi-Field'!$E$74=[1]Lists!BF434,'[1]Multi-Field'!$F$74="undrained"),BH434,""))</f>
        <v/>
      </c>
      <c r="EE434" s="409" t="str">
        <f>IF(AND('[1]Multi-Field'!$E$75=[1]Lists!BF434,'[1]Multi-Field'!$F$75="Drained"),BI434,IF(AND('[1]Multi-Field'!$E$75=[1]Lists!BF434,'[1]Multi-Field'!$F$75="undrained"),BH434,""))</f>
        <v/>
      </c>
      <c r="EF434" s="409" t="str">
        <f>IF(AND('[1]Multi-Field'!$E$76=[1]Lists!BF434,'[1]Multi-Field'!$F$76="Drained"),BI434,IF(AND('[1]Multi-Field'!$E$76=[1]Lists!BF434,'[1]Multi-Field'!$F$6="undrained"),BH434,""))</f>
        <v/>
      </c>
      <c r="EG434" s="409" t="str">
        <f>IF(AND('[1]Multi-Field'!$E$77=[1]Lists!BF434,'[1]Multi-Field'!$F$77="Drained"),BI434,IF(AND('[1]Multi-Field'!$E$77=[1]Lists!BF434,'[1]Multi-Field'!$F$77="undrained"),BH434,""))</f>
        <v/>
      </c>
      <c r="EH434" s="409" t="str">
        <f>IF(AND('[1]Multi-Field'!$E$78=[1]Lists!BF434,'[1]Multi-Field'!$F$78="Drained"),BI434,IF(AND('[1]Multi-Field'!$E$78=[1]Lists!BF434,'[1]Multi-Field'!$F$78="undrained"),BH434,""))</f>
        <v/>
      </c>
      <c r="EI434" s="409" t="str">
        <f>IF(AND('[1]Multi-Field'!$E$79=[1]Lists!BF434,'[1]Multi-Field'!$F$79="Drained"),BI434,IF(AND('[1]Multi-Field'!$E$79=[1]Lists!BF434,'[1]Multi-Field'!$F$79="undrained"),BH434,""))</f>
        <v/>
      </c>
      <c r="EJ434" s="409" t="str">
        <f>IF(AND('[1]Multi-Field'!$E$80=[1]Lists!BF434,'[1]Multi-Field'!$F$80="Drained"),BI434,IF(AND('[1]Multi-Field'!$E$80=[1]Lists!BF434,'[1]Multi-Field'!$F$80="undrained"),BH434,""))</f>
        <v/>
      </c>
      <c r="EK434" s="409" t="str">
        <f>IF(AND('[1]Multi-Field'!$E$81=[1]Lists!BF434,'[1]Multi-Field'!$F$81="Drained"),BI434,IF(AND('[1]Multi-Field'!$E$81=[1]Lists!BF434,'[1]Multi-Field'!$F$81="undrained"),BH434,""))</f>
        <v/>
      </c>
      <c r="EL434" s="409" t="str">
        <f>IF(AND('[1]Multi-Field'!$E$82=[1]Lists!BF434,'[1]Multi-Field'!$F$82="Drained"),BI434,IF(AND('[1]Multi-Field'!$E$82=[1]Lists!BF434,'[1]Multi-Field'!$F$82="undrained"),BH434,""))</f>
        <v/>
      </c>
      <c r="EM434" s="409" t="str">
        <f>IF(AND('[1]Multi-Field'!$E$83=[1]Lists!BF434,'[1]Multi-Field'!$F$83="Drained"),BI434,IF(AND('[1]Multi-Field'!$E$83=[1]Lists!BF434,'[1]Multi-Field'!$F$83="undrained"),BH434,""))</f>
        <v/>
      </c>
      <c r="EN434" s="409" t="str">
        <f>IF(AND('[1]Multi-Field'!$E$84=[1]Lists!BF434,'[1]Multi-Field'!$F$84="Drained"),BI434,IF(AND('[1]Multi-Field'!$E$84=[1]Lists!BF434,'[1]Multi-Field'!$F$84="undrained"),BH434,""))</f>
        <v/>
      </c>
      <c r="EO434" s="409" t="str">
        <f>IF(AND('[1]Multi-Field'!$E$85=[1]Lists!BF434,'[1]Multi-Field'!$F$85="Drained"),BI434,IF(AND('[1]Multi-Field'!$E$85=[1]Lists!BF434,'[1]Multi-Field'!$F$85="undrained"),BH434,""))</f>
        <v/>
      </c>
      <c r="EP434" s="409" t="str">
        <f>IF(AND('[1]Multi-Field'!$E$86=[1]Lists!BF434,'[1]Multi-Field'!$F$86="Drained"),BI434,IF(AND('[1]Multi-Field'!$E$86=[1]Lists!BF434,'[1]Multi-Field'!$F$86="undrained"),BH434,""))</f>
        <v/>
      </c>
      <c r="EQ434" s="409" t="str">
        <f>IF(AND('[1]Multi-Field'!$E$87=[1]Lists!BF434,'[1]Multi-Field'!$F$87="Drained"),BI434,IF(AND('[1]Multi-Field'!$E$87=[1]Lists!BF434,'[1]Multi-Field'!$F$87="undrained"),BH434,""))</f>
        <v/>
      </c>
      <c r="ER434" s="409" t="str">
        <f>IF(AND('[1]Multi-Field'!$E$88=[1]Lists!BF434,'[1]Multi-Field'!$F$88="Drained"),BI434,IF(AND('[1]Multi-Field'!$E$88=[1]Lists!BF434,'[1]Multi-Field'!$F$88="undrained"),BH434,""))</f>
        <v/>
      </c>
      <c r="ES434" s="409" t="str">
        <f>IF(AND('[1]Multi-Field'!$E$89=[1]Lists!BF434,'[1]Multi-Field'!$F$89="Drained"),BI434,IF(AND('[1]Multi-Field'!$E$89=[1]Lists!BF434,'[1]Multi-Field'!$F$89="undrained"),BH434,""))</f>
        <v/>
      </c>
      <c r="ET434" s="409" t="str">
        <f>IF(AND('[1]Multi-Field'!$E$90=[1]Lists!BF434,'[1]Multi-Field'!$F$90="Drained"),BI434,IF(AND('[1]Multi-Field'!$E$90=[1]Lists!BF434,'[1]Multi-Field'!$F$90="undrained"),BH434,""))</f>
        <v/>
      </c>
      <c r="EU434" s="409" t="str">
        <f>IF(AND('[1]Multi-Field'!$E$91=[1]Lists!BF434,'[1]Multi-Field'!$F$91="Drained"),BI434,IF(AND('[1]Multi-Field'!$E$91=[1]Lists!BF434,'[1]Multi-Field'!$F$91="undrained"),BH434,""))</f>
        <v/>
      </c>
      <c r="EV434" s="409" t="str">
        <f>IF(AND('[1]Multi-Field'!$E$92=[1]Lists!BF434,'[1]Multi-Field'!$F$92="Drained"),BI434,IF(AND('[1]Multi-Field'!$E$92=[1]Lists!BF434,'[1]Multi-Field'!$F$92="undrained"),BH434,""))</f>
        <v/>
      </c>
      <c r="EW434" s="409" t="str">
        <f>IF(AND('[1]Multi-Field'!$E$93=[1]Lists!BF434,'[1]Multi-Field'!$F$93="Drained"),BI434,IF(AND('[1]Multi-Field'!$E$93=[1]Lists!BF434,'[1]Multi-Field'!$F$93="undrained"),BH434,""))</f>
        <v/>
      </c>
      <c r="EX434" s="409" t="str">
        <f>IF(AND('[1]Multi-Field'!$E$94=[1]Lists!BF434,'[1]Multi-Field'!$F$94="Drained"),BI434,IF(AND('[1]Multi-Field'!$E$94=[1]Lists!BF434,'[1]Multi-Field'!$F$94="undrained"),BH434,""))</f>
        <v/>
      </c>
      <c r="EY434" s="409" t="str">
        <f>IF(AND('[1]Multi-Field'!$E$95=[1]Lists!BF434,'[1]Multi-Field'!$F$95="Drained"),BI434,IF(AND('[1]Multi-Field'!$E$95=[1]Lists!BF434,'[1]Multi-Field'!$F$95="undrained"),BH434,""))</f>
        <v/>
      </c>
      <c r="EZ434" s="409" t="str">
        <f>IF(AND('[1]Multi-Field'!$E$96=[1]Lists!BF434,'[1]Multi-Field'!$F$96="Drained"),BI434,IF(AND('[1]Multi-Field'!$E$96=[1]Lists!BF434,'[1]Multi-Field'!$F$96="undrained"),BH434,""))</f>
        <v/>
      </c>
      <c r="FA434" s="409" t="str">
        <f>IF(AND('[1]Multi-Field'!$E$97=[1]Lists!BF434,'[1]Multi-Field'!$F$97="Drained"),BI434,IF(AND('[1]Multi-Field'!$E$97=[1]Lists!BF434,'[1]Multi-Field'!$F$97="undrained"),BH434,""))</f>
        <v/>
      </c>
      <c r="FB434" s="409" t="str">
        <f>IF(AND('[1]Multi-Field'!$E$98=[1]Lists!BF434,'[1]Multi-Field'!$F$98="Drained"),BI434,IF(AND('[1]Multi-Field'!$E$98=[1]Lists!BF434,'[1]Multi-Field'!$F$98="undrained"),BH434,""))</f>
        <v/>
      </c>
      <c r="FC434" s="409" t="str">
        <f>IF(AND('[1]Multi-Field'!$E$99=[1]Lists!BF434,'[1]Multi-Field'!$F$99="Drained"),BI434,IF(AND('[1]Multi-Field'!$E$99=[1]Lists!BF434,'[1]Multi-Field'!$F$99="undrained"),BH434,""))</f>
        <v/>
      </c>
      <c r="FD434" s="409" t="str">
        <f>IF(AND('[1]Multi-Field'!$E$100=[1]Lists!BF434,'[1]Multi-Field'!$F$100="Drained"),BI434,IF(AND('[1]Multi-Field'!$E$100=[1]Lists!BF434,'[1]Multi-Field'!$F$100="undrained"),BH434,""))</f>
        <v/>
      </c>
      <c r="FE434" s="409" t="str">
        <f>IF(AND('[1]Multi-Field'!$E$101=[1]Lists!BF434,'[1]Multi-Field'!$F$101="Drained"),BI434,IF(AND('[1]Multi-Field'!$E$101=[1]Lists!BF434,'[1]Multi-Field'!$F$101="undrained"),BH434,""))</f>
        <v/>
      </c>
      <c r="FF434" s="409" t="str">
        <f>IF(AND('[1]Multi-Field'!$E$102=[1]Lists!BF434,'[1]Multi-Field'!$F$102="Drained"),BI434,IF(AND('[1]Multi-Field'!$E$102=[1]Lists!BF434,'[1]Multi-Field'!$F$102="undrained"),BH434,""))</f>
        <v/>
      </c>
      <c r="FG434" s="409" t="str">
        <f>IF(AND('[1]Multi-Field'!$E$103=[1]Lists!BF434,'[1]Multi-Field'!$F$103="Drained"),BI434,IF(AND('[1]Multi-Field'!$E$103=[1]Lists!BF434,'[1]Multi-Field'!$F$103="undrained"),BH434,""))</f>
        <v/>
      </c>
      <c r="FH434" s="409" t="str">
        <f>IF(AND('[1]Multi-Field'!$E$104=[1]Lists!BF434,'[1]Multi-Field'!$F$104="Drained"),BI434,IF(AND('[1]Multi-Field'!$E$104=[1]Lists!BF434,'[1]Multi-Field'!$F$104="undrained"),BH434,""))</f>
        <v/>
      </c>
      <c r="FI434" s="409" t="str">
        <f>IF(AND('[1]Multi-Field'!$E$105=[1]Lists!BF434,'[1]Multi-Field'!$F$105="Drained"),BI434,IF(AND('[1]Multi-Field'!$E$105=[1]Lists!BF434,'[1]Multi-Field'!$F$105="undrained"),BH434,""))</f>
        <v/>
      </c>
      <c r="FJ434" s="409" t="str">
        <f>IF(AND('[1]Multi-Field'!$E$106=[1]Lists!BF434,'[1]Multi-Field'!$F$106="Drained"),BI434,IF(AND('[1]Multi-Field'!$E$106=[1]Lists!BF434,'[1]Multi-Field'!$F$106="undrained"),BH434,""))</f>
        <v/>
      </c>
      <c r="FK434" s="409" t="str">
        <f>IF(AND('[1]Multi-Field'!$E$107=[1]Lists!BF434,'[1]Multi-Field'!$F$107="Drained"),BI434,IF(AND('[1]Multi-Field'!$E$107=[1]Lists!BF434,'[1]Multi-Field'!$F$107="undrained"),BH434,""))</f>
        <v/>
      </c>
      <c r="FL434" s="409" t="str">
        <f>IF(AND('[1]Multi-Field'!$E$108=[1]Lists!BF434,'[1]Multi-Field'!$F$108="Drained"),BI434,IF(AND('[1]Multi-Field'!$E$108=[1]Lists!BF434,'[1]Multi-Field'!$F$108="undrained"),BH434,""))</f>
        <v/>
      </c>
      <c r="FM434" s="409" t="str">
        <f>IF(AND('[1]Multi-Field'!$E$109=[1]Lists!BF434,'[1]Multi-Field'!$F$109="Drained"),BI434,IF(AND('[1]Multi-Field'!$E$109=[1]Lists!BF434,'[1]Multi-Field'!$F$109="undrained"),BH434,""))</f>
        <v/>
      </c>
      <c r="FN434" s="409" t="str">
        <f>IF(AND('[1]Multi-Field'!$E$110=[1]Lists!BF434,'[1]Multi-Field'!$F$110="Drained"),BI434,IF(AND('[1]Multi-Field'!$E$110=[1]Lists!BF434,'[1]Multi-Field'!$F$110="undrained"),BH434,""))</f>
        <v/>
      </c>
      <c r="FO434" s="409" t="str">
        <f>IF(AND('[1]Multi-Field'!$E$111=[1]Lists!BF434,'[1]Multi-Field'!$F$111="Drained"),BI434,IF(AND('[1]Multi-Field'!$E$111=[1]Lists!BF434,'[1]Multi-Field'!$F$111="undrained"),BH434,""))</f>
        <v/>
      </c>
      <c r="FP434" s="409" t="str">
        <f>IF(AND('[1]Multi-Field'!$E$112=[1]Lists!BF434,'[1]Multi-Field'!$F$112="Drained"),BI434,IF(AND('[1]Multi-Field'!$E$112=[1]Lists!BF434,'[1]Multi-Field'!$F$112="undrained"),BH434,""))</f>
        <v/>
      </c>
      <c r="FQ434" s="409" t="str">
        <f>IF(AND('[1]Multi-Field'!$E$113=[1]Lists!BF434,'[1]Multi-Field'!$F$113="Drained"),BI434,IF(AND('[1]Multi-Field'!$E$113=[1]Lists!BF434,'[1]Multi-Field'!$F$113="undrained"),BH434,""))</f>
        <v/>
      </c>
      <c r="FR434" s="409" t="str">
        <f>IF(AND('[1]Multi-Field'!$E$114=[1]Lists!BF434,'[1]Multi-Field'!$F$114="Drained"),BI434,IF(AND('[1]Multi-Field'!$E$114=[1]Lists!BF434,'[1]Multi-Field'!$F$114="undrained"),BH434,""))</f>
        <v/>
      </c>
      <c r="FS434" s="409" t="str">
        <f>IF(AND('[1]Multi-Field'!$E$115=[1]Lists!BF434,'[1]Multi-Field'!$F$115="Drained"),BI434,IF(AND('[1]Multi-Field'!$E$115=[1]Lists!BF434,'[1]Multi-Field'!$F$115="undrained"),BH434,""))</f>
        <v/>
      </c>
      <c r="FT434" s="409" t="str">
        <f>IF(AND('[1]Multi-Field'!$E$116=[1]Lists!BF434,'[1]Multi-Field'!$F$116="Drained"),BI434,IF(AND('[1]Multi-Field'!$E$116=[1]Lists!BF434,'[1]Multi-Field'!$F$116="undrained"),BH434,""))</f>
        <v/>
      </c>
      <c r="FU434" s="409" t="str">
        <f>IF(AND('[1]Multi-Field'!$E$117=[1]Lists!BF434,'[1]Multi-Field'!$F$117="Drained"),BI434,IF(AND('[1]Multi-Field'!$E$117=[1]Lists!BF434,'[1]Multi-Field'!$F$117="undrained"),BH434,""))</f>
        <v/>
      </c>
      <c r="FV434" s="409" t="str">
        <f>IF(AND('[1]Multi-Field'!$E$118=[1]Lists!BF434,'[1]Multi-Field'!$F$118="Drained"),BI434,IF(AND('[1]Multi-Field'!$E$118=[1]Lists!BF434,'[1]Multi-Field'!$F$118="undrained"),BH434,""))</f>
        <v/>
      </c>
      <c r="FW434" s="409" t="str">
        <f>IF(AND('[1]Multi-Field'!$E$119=[1]Lists!BF434,'[1]Multi-Field'!$F$119="Drained"),BI434,IF(AND('[1]Multi-Field'!$E$119=[1]Lists!BF434,'[1]Multi-Field'!$F$119="undrained"),BH434,""))</f>
        <v/>
      </c>
      <c r="FX434" s="409" t="str">
        <f>IF(AND('[1]Multi-Field'!$E$120=[1]Lists!BF434,'[1]Multi-Field'!$F$120="Drained"),BI434,IF(AND('[1]Multi-Field'!$E$120=[1]Lists!BF434,'[1]Multi-Field'!$F$120="undrained"),BH434,""))</f>
        <v/>
      </c>
      <c r="GC434" s="4">
        <v>1</v>
      </c>
    </row>
    <row r="435" spans="1:185" ht="13.5" customHeight="1">
      <c r="A435" s="7" t="s">
        <v>521</v>
      </c>
      <c r="B435" s="7"/>
      <c r="C435" s="7"/>
      <c r="D435" s="8">
        <v>70</v>
      </c>
      <c r="E435" s="8">
        <f t="shared" si="60"/>
        <v>70</v>
      </c>
      <c r="F435" s="8">
        <f t="shared" si="61"/>
        <v>70</v>
      </c>
      <c r="G435" s="8">
        <v>70</v>
      </c>
      <c r="H435" s="8">
        <v>50</v>
      </c>
      <c r="I435" s="8">
        <f t="shared" si="64"/>
        <v>50</v>
      </c>
      <c r="J435" s="8">
        <f t="shared" si="65"/>
        <v>50</v>
      </c>
      <c r="K435" s="8">
        <v>50</v>
      </c>
      <c r="L435" s="8">
        <v>115</v>
      </c>
      <c r="M435" s="8">
        <f t="shared" si="62"/>
        <v>115</v>
      </c>
      <c r="N435" s="8">
        <f t="shared" si="63"/>
        <v>115</v>
      </c>
      <c r="O435" s="8">
        <v>115</v>
      </c>
      <c r="P435" s="391">
        <v>410</v>
      </c>
      <c r="Q435" s="394"/>
      <c r="R435" s="395" t="b">
        <f>IF(OR('Multi-Field'!AA412=Lists!$AC$42,'Multi-Field'!AA412=Lists!$AC$43),IF('Multi-Field'!Z412="x",(IF('Multi-Field'!AC412=Lists!$Q$11,Lists!$R$11,IF('Multi-Field'!AC412=Lists!$Q$12,Lists!$R$12,IF('Multi-Field'!AC412=Lists!$Q$13,Lists!$R$13,IF('Multi-Field'!AC412=Lists!$Q$14,Lists!$R$14))))),IF('Multi-Field'!X412="x",(IF('Multi-Field'!AC412=Lists!$Q$11,Lists!$S$11,IF('Multi-Field'!AC412=Lists!$Q$12,Lists!$S$12,IF('Multi-Field'!AC412=Lists!$Q$13,Lists!$S$13,IF('Multi-Field'!AC412=Lists!$Q$14,Lists!$S$14))))),IF('Multi-Field'!V412="x",(IF('Multi-Field'!AC412=Lists!$Q$11,Lists!$T$11,IF('Multi-Field'!AC412=Lists!$Q$12,Lists!$T$12,IF('Multi-Field'!AC412=Lists!$Q$13,Lists!$T$13,IF('Multi-Field'!AC412=Lists!$Q$14,Lists!$T$14))))),0))))</f>
        <v>0</v>
      </c>
      <c r="S435" s="395" t="str">
        <f t="shared" si="66"/>
        <v/>
      </c>
      <c r="T435" s="395"/>
      <c r="U435" s="396"/>
      <c r="BF435" s="411" t="s">
        <v>1599</v>
      </c>
      <c r="BG435" s="412">
        <v>4</v>
      </c>
      <c r="BH435" s="412">
        <v>4.5</v>
      </c>
      <c r="BI435" s="412">
        <v>5</v>
      </c>
      <c r="BJ435" s="409" t="e">
        <f>IF(AND('[1]Single Field'!#REF!=[1]Lists!BF435,'[1]Single Field'!#REF!="Drained"),"x",IF(AND('[1]Single Field'!#REF!=[1]Lists!BF435,'[1]Single Field'!#REF!="Undrained"),O,""))</f>
        <v>#REF!</v>
      </c>
      <c r="BK435" s="409" t="str">
        <f>IF(AND('[1]Multi-Field'!$E$3=[1]Lists!BF435,'[1]Multi-Field'!$F$3="Drained"),BI435,IF(AND('[1]Multi-Field'!$E$3=BF435,'[1]Multi-Field'!$F$3="undrained"),BH435,""))</f>
        <v/>
      </c>
      <c r="BL435" s="409" t="str">
        <f>IF(AND('[1]Multi-Field'!$E$4=BF435,'[1]Multi-Field'!$F$4="Drained"),BI435,IF(AND('[1]Multi-Field'!$E$4=BF435,'[1]Multi-Field'!$F$4="undrained"),BH435,""))</f>
        <v/>
      </c>
      <c r="BM435" s="409" t="str">
        <f>IF(AND('[1]Multi-Field'!$E$5=BF435,'[1]Multi-Field'!$F$5="Drained"),BI435,IF(AND('[1]Multi-Field'!$E$5=BF435,'[1]Multi-Field'!$F$5="undrained"),BH435,""))</f>
        <v/>
      </c>
      <c r="BN435" s="409" t="str">
        <f>IF(AND('[1]Multi-Field'!$E$6=BF435,'[1]Multi-Field'!$F$6="Drained"),BI435,IF(AND('[1]Multi-Field'!$E$6=BF435,'[1]Multi-Field'!$F$6="undrained"),BH435,""))</f>
        <v/>
      </c>
      <c r="BO435" s="409" t="str">
        <f>IF(AND('[1]Multi-Field'!$E$7=BF435,'[1]Multi-Field'!$F$7="Drained"),BI435,IF(AND('[1]Multi-Field'!$E$7=BF435,'[1]Multi-Field'!$F$7="undrained"),BH435,""))</f>
        <v/>
      </c>
      <c r="BP435" s="409" t="str">
        <f>IF(AND('[1]Multi-Field'!$E$8=BF435,'[1]Multi-Field'!$F$8="Drained"),BI435,IF(AND('[1]Multi-Field'!$E$8=BF435,'[1]Multi-Field'!$F$8="undrained"),BH435,""))</f>
        <v/>
      </c>
      <c r="BQ435" s="409" t="str">
        <f>IF(AND('[1]Multi-Field'!$E$9=BF435,'[1]Multi-Field'!$F$9="Drained"),BI435,IF(AND('[1]Multi-Field'!$E$9=BF435,'[1]Multi-Field'!$F$9="undrained"),BH435,""))</f>
        <v/>
      </c>
      <c r="BR435" s="409" t="str">
        <f>IF(AND('[1]Multi-Field'!$E$10=BF435,'[1]Multi-Field'!$F$10="Drained"),BI435,IF(AND('[1]Multi-Field'!$E$10=BF435,'[1]Multi-Field'!$F$10="undrained"),BH435,""))</f>
        <v/>
      </c>
      <c r="BS435" s="409" t="str">
        <f>IF(AND('[1]Multi-Field'!$E$11=BF435,'[1]Multi-Field'!$F$11="Drained"),BI435,IF(AND('[1]Multi-Field'!$E$11=BF435,'[1]Multi-Field'!$F$11="undrained"),BH435,""))</f>
        <v/>
      </c>
      <c r="BT435" s="409" t="str">
        <f>IF(AND('[1]Multi-Field'!$E$12=BF435,'[1]Multi-Field'!$F$12="Drained"),BI435,IF(AND('[1]Multi-Field'!$E$12=BF435,'[1]Multi-Field'!$F$12="undrained"),BH435,""))</f>
        <v/>
      </c>
      <c r="BU435" s="409" t="str">
        <f>IF(AND('[1]Multi-Field'!$E$13=BF435,'[1]Multi-Field'!$F$13="Drained"),BI435,IF(AND('[1]Multi-Field'!$E$3=BF435,'[1]Multi-Field'!$F$13="undrained"),BH435,""))</f>
        <v/>
      </c>
      <c r="BV435" s="409" t="str">
        <f>IF(AND('[1]Multi-Field'!$E$14=BF435,'[1]Multi-Field'!$F$14="Drained"),BI435,IF(AND('[1]Multi-Field'!$E$14=BF435,'[1]Multi-Field'!$F$14="undrained"),BH435,""))</f>
        <v/>
      </c>
      <c r="BW435" s="409" t="str">
        <f>IF(AND('[1]Multi-Field'!$E$15=BF435,'[1]Multi-Field'!$F$15="Drained"),BI435,IF(AND('[1]Multi-Field'!$E$15=BF435,'[1]Multi-Field'!$F$15="undrained"),BH435,""))</f>
        <v/>
      </c>
      <c r="BX435" s="409" t="str">
        <f>IF(AND('[1]Multi-Field'!$E$16=[1]Lists!BF435,'[1]Multi-Field'!$F$16="Drained"),BI435,IF(AND('[1]Multi-Field'!$E$16=[1]Lists!BF435,'[1]Multi-Field'!$F$16="undrained"),BH435,""))</f>
        <v/>
      </c>
      <c r="BY435" s="409" t="str">
        <f>IF(AND('[1]Multi-Field'!$E$17=[1]Lists!BF435,'[1]Multi-Field'!$F$17="Drained"),BI435,IF(AND('[1]Multi-Field'!$E$17=[1]Lists!BF435,'[1]Multi-Field'!$F$17="undrained"),BH435,""))</f>
        <v/>
      </c>
      <c r="BZ435" s="409" t="str">
        <f>IF(AND('[1]Multi-Field'!$E$18=[1]Lists!BF435,'[1]Multi-Field'!$F$18="Drained"),BI435,IF(AND('[1]Multi-Field'!$E$18=[1]Lists!BF435,'[1]Multi-Field'!$F$18="undrained"),BH435,""))</f>
        <v/>
      </c>
      <c r="CA435" s="409" t="str">
        <f>IF(AND('[1]Multi-Field'!$E$19=[1]Lists!BF435,'[1]Multi-Field'!$F$19="Drained"),BI435,IF(AND('[1]Multi-Field'!$E$19=[1]Lists!BF435,'[1]Multi-Field'!$F$19="undrained"),BH435,""))</f>
        <v/>
      </c>
      <c r="CB435" s="409" t="str">
        <f>IF(AND('[1]Multi-Field'!$E$20=[1]Lists!BF435,'[1]Multi-Field'!$F$20="Drained"),BI435,IF(AND('[1]Multi-Field'!$E$20=[1]Lists!BF435,'[1]Multi-Field'!$F$20="undrained"),BH435,""))</f>
        <v/>
      </c>
      <c r="CC435" s="409" t="str">
        <f>IF(AND('[1]Multi-Field'!$E$21=[1]Lists!BF435,'[1]Multi-Field'!$F$21="Drained"),BI435,IF(AND('[1]Multi-Field'!$E$21=[1]Lists!BF435,'[1]Multi-Field'!$F$21="undrained"),BH435,""))</f>
        <v/>
      </c>
      <c r="CD435" s="409" t="str">
        <f>IF(AND('[1]Multi-Field'!$E$22=[1]Lists!BF435,'[1]Multi-Field'!$F$22="Drained"),BI435,IF(AND('[1]Multi-Field'!$E$22=[1]Lists!BF435,'[1]Multi-Field'!$F$22="undrained"),BH435,""))</f>
        <v/>
      </c>
      <c r="CE435" s="409" t="str">
        <f>IF(AND('[1]Multi-Field'!$E$23=[1]Lists!BF435,'[1]Multi-Field'!$F$23="Drained"),BI435,IF(AND('[1]Multi-Field'!$E$23=[1]Lists!BF435,'[1]Multi-Field'!$F$23="undrained"),BH435,""))</f>
        <v/>
      </c>
      <c r="CF435" s="409" t="str">
        <f>IF(AND('[1]Multi-Field'!$E$24=[1]Lists!BF435,'[1]Multi-Field'!$F$24="Drained"),BI435,IF(AND('[1]Multi-Field'!$E$24=[1]Lists!BF435,'[1]Multi-Field'!$F$24="undrained"),BH435,""))</f>
        <v/>
      </c>
      <c r="CG435" s="409" t="str">
        <f>IF(AND('[1]Multi-Field'!$E$25=[1]Lists!BF435,'[1]Multi-Field'!$F$25="Drained"),BI435,IF(AND('[1]Multi-Field'!$E$25=[1]Lists!BF435,'[1]Multi-Field'!$F$25="undrained"),BH435,""))</f>
        <v/>
      </c>
      <c r="CH435" s="409" t="str">
        <f>IF(AND('[1]Multi-Field'!$E$26=[1]Lists!BF435,'[1]Multi-Field'!$F$26="Drained"),BI435,IF(AND('[1]Multi-Field'!$E$26=[1]Lists!BF435,'[1]Multi-Field'!$F$26="undrained"),BH435,""))</f>
        <v/>
      </c>
      <c r="CI435" s="409" t="str">
        <f>IF(AND('[1]Multi-Field'!$E$27=[1]Lists!BF435,'[1]Multi-Field'!$F$27="Drained"),BI435,IF(AND('[1]Multi-Field'!$E$27=[1]Lists!BF435,'[1]Multi-Field'!$F$27="undrained"),BH435,""))</f>
        <v/>
      </c>
      <c r="CJ435" s="409" t="str">
        <f>IF(AND('[1]Multi-Field'!$E$28=[1]Lists!BF435,'[1]Multi-Field'!$F$28="Drained"),BI435,IF(AND('[1]Multi-Field'!$E$28=[1]Lists!BF435,'[1]Multi-Field'!$F$28="undrained"),BH435,""))</f>
        <v/>
      </c>
      <c r="CK435" s="409" t="str">
        <f>IF(AND('[1]Multi-Field'!$E$29=[1]Lists!BF435,'[1]Multi-Field'!$F$29="Drained"),BI435,IF(AND('[1]Multi-Field'!$E$29=[1]Lists!BF435,'[1]Multi-Field'!$F$29="undrained"),BH435,""))</f>
        <v/>
      </c>
      <c r="CL435" s="409" t="str">
        <f>IF(AND('[1]Multi-Field'!$E$30=[1]Lists!BF435,'[1]Multi-Field'!$F$30="Drained"),BI435,IF(AND('[1]Multi-Field'!$E$30=[1]Lists!BF435,'[1]Multi-Field'!$F$30="undrained"),BH435,""))</f>
        <v/>
      </c>
      <c r="CM435" s="409" t="str">
        <f>IF(AND('[1]Multi-Field'!$E$31=[1]Lists!BF435,'[1]Multi-Field'!$F$31="Drained"),BI435,IF(AND('[1]Multi-Field'!$E$31=[1]Lists!BF435,'[1]Multi-Field'!$F$31="undrained"),BH435,""))</f>
        <v/>
      </c>
      <c r="CN435" s="409" t="str">
        <f>IF(AND('[1]Multi-Field'!$E$32=[1]Lists!BF435,'[1]Multi-Field'!$F$32="Drained"),BI435,IF(AND('[1]Multi-Field'!$E$32=[1]Lists!BF435,'[1]Multi-Field'!$F$32="undrained"),BH435,""))</f>
        <v/>
      </c>
      <c r="CO435" s="409" t="str">
        <f>IF(AND('[1]Multi-Field'!$E$33=[1]Lists!BF435,'[1]Multi-Field'!$F$33="Drained"),BI435,IF(AND('[1]Multi-Field'!$E$33=[1]Lists!BF435,'[1]Multi-Field'!$F$33="undrained"),BH435,""))</f>
        <v/>
      </c>
      <c r="CP435" s="409" t="str">
        <f>IF(AND('[1]Multi-Field'!$E$34=[1]Lists!BF435,'[1]Multi-Field'!$F$34="Drained"),BI435,IF(AND('[1]Multi-Field'!$E$34=[1]Lists!BF435,'[1]Multi-Field'!$F$34="undrained"),BH435,""))</f>
        <v/>
      </c>
      <c r="CQ435" s="409" t="str">
        <f>IF(AND('[1]Multi-Field'!$E$35=[1]Lists!BF435,'[1]Multi-Field'!$F$35="Drained"),BI435,IF(AND('[1]Multi-Field'!$E$35=[1]Lists!BF435,'[1]Multi-Field'!$F$35="undrained"),BH435,""))</f>
        <v/>
      </c>
      <c r="CR435" s="409" t="str">
        <f>IF(AND('[1]Multi-Field'!$E$36=[1]Lists!BF435,'[1]Multi-Field'!$F$36="Drained"),BI435,IF(AND('[1]Multi-Field'!$E$36=[1]Lists!BF435,'[1]Multi-Field'!$F$36="undrained"),BH435,""))</f>
        <v/>
      </c>
      <c r="CS435" s="409" t="str">
        <f>IF(AND('[1]Multi-Field'!$E$37=[1]Lists!BF435,'[1]Multi-Field'!$F$37="Drained"),BI435,IF(AND('[1]Multi-Field'!$E$37=[1]Lists!BF435,'[1]Multi-Field'!$F$37="undrained"),BH435,""))</f>
        <v/>
      </c>
      <c r="CT435" s="409" t="str">
        <f>IF(AND('[1]Multi-Field'!$E$38=[1]Lists!BF435,'[1]Multi-Field'!$F$38="Drained"),BI435,IF(AND('[1]Multi-Field'!$E$38=[1]Lists!BF435,'[1]Multi-Field'!$F$38="undrained"),BH435,""))</f>
        <v/>
      </c>
      <c r="CU435" s="409" t="str">
        <f>IF(AND('[1]Multi-Field'!$E$39=[1]Lists!BF435,'[1]Multi-Field'!$F$39="Drained"),BI435,IF(AND('[1]Multi-Field'!$E$39=[1]Lists!BF435,'[1]Multi-Field'!$F$39="undrained"),BH435,""))</f>
        <v/>
      </c>
      <c r="CV435" s="409" t="str">
        <f>IF(AND('[1]Multi-Field'!$E$40=[1]Lists!BF435,'[1]Multi-Field'!$F$40="Drained"),BI435,IF(AND('[1]Multi-Field'!$E$40=[1]Lists!BF435,'[1]Multi-Field'!$F$40="undrained"),BH435,""))</f>
        <v/>
      </c>
      <c r="CW435" s="409" t="str">
        <f>IF(AND('[1]Multi-Field'!$E$41=[1]Lists!BF435,'[1]Multi-Field'!$F$40="Drained"),BI435,IF(AND('[1]Multi-Field'!$E$40=[1]Lists!BF435,'[1]Multi-Field'!$F$40="undrained"),BH435,""))</f>
        <v/>
      </c>
      <c r="CX435" s="409" t="str">
        <f>IF(AND('[1]Multi-Field'!$E$42=[1]Lists!BF435,'[1]Multi-Field'!$F$42="Drained"),BI435,IF(AND('[1]Multi-Field'!$E$42=[1]Lists!BF435,'[1]Multi-Field'!$F$42="undrained"),BH435,""))</f>
        <v/>
      </c>
      <c r="CY435" s="409" t="str">
        <f>IF(AND('[1]Multi-Field'!$E$43=[1]Lists!BF435,'[1]Multi-Field'!$F$43="Drained"),BI435,IF(AND('[1]Multi-Field'!$E$43=[1]Lists!BF435,'[1]Multi-Field'!$F$43="undrained"),BH435,""))</f>
        <v/>
      </c>
      <c r="CZ435" s="409" t="str">
        <f>IF(AND('[1]Multi-Field'!$E$44=[1]Lists!BF435,'[1]Multi-Field'!$F$44="Drained"),BI435,IF(AND('[1]Multi-Field'!$E$44=[1]Lists!BF435,'[1]Multi-Field'!$F$44="undrained"),BH435,""))</f>
        <v/>
      </c>
      <c r="DA435" s="409" t="str">
        <f>IF(AND('[1]Multi-Field'!$E$45=[1]Lists!BF435,'[1]Multi-Field'!$F$45="Drained"),BI435,IF(AND('[1]Multi-Field'!$E$45=[1]Lists!BF435,'[1]Multi-Field'!$F$45="undrained"),BH435,""))</f>
        <v/>
      </c>
      <c r="DB435" s="409" t="str">
        <f>IF(AND('[1]Multi-Field'!$E$46=[1]Lists!BF435,'[1]Multi-Field'!$F$46="Drained"),BI435,IF(AND('[1]Multi-Field'!$E$46=[1]Lists!BF435,'[1]Multi-Field'!$F$46="undrained"),BH435,""))</f>
        <v/>
      </c>
      <c r="DC435" s="409" t="str">
        <f>IF(AND('[1]Multi-Field'!$E$47=[1]Lists!BF435,'[1]Multi-Field'!$F$47="Drained"),BI435,IF(AND('[1]Multi-Field'!$E$47=[1]Lists!BF435,'[1]Multi-Field'!$F$47="undrained"),BH435,""))</f>
        <v/>
      </c>
      <c r="DD435" s="409" t="str">
        <f>IF(AND('[1]Multi-Field'!$E$48=[1]Lists!BF435,'[1]Multi-Field'!$F$48="Drained"),BI435,IF(AND('[1]Multi-Field'!$E$48=[1]Lists!BF435,'[1]Multi-Field'!$F$48="undrained"),BH435,""))</f>
        <v/>
      </c>
      <c r="DE435" s="409" t="str">
        <f>IF(AND('[1]Multi-Field'!$E$49=[1]Lists!BF435,'[1]Multi-Field'!$F$49="Drained"),BI435,IF(AND('[1]Multi-Field'!$E$49=[1]Lists!BF435,'[1]Multi-Field'!$F$9="undrained"),BH435,""))</f>
        <v/>
      </c>
      <c r="DF435" s="409" t="str">
        <f>IF(AND('[1]Multi-Field'!$E$50=[1]Lists!BF435,'[1]Multi-Field'!$F$50="Drained"),BI435,IF(AND('[1]Multi-Field'!$E$50=[1]Lists!BF435,'[1]Multi-Field'!$F$50="undrained"),BH435,""))</f>
        <v/>
      </c>
      <c r="DG435" s="409" t="str">
        <f>IF(AND('[1]Multi-Field'!$E$51=[1]Lists!BF435,'[1]Multi-Field'!$F$51="Drained"),BI435,IF(AND('[1]Multi-Field'!$E$51=[1]Lists!BF435,'[1]Multi-Field'!$F$51="undrained"),BH435,""))</f>
        <v/>
      </c>
      <c r="DH435" s="409" t="str">
        <f>IF(AND('[1]Multi-Field'!$E$52=[1]Lists!BF435,'[1]Multi-Field'!$F$52="Drained"),BI435,IF(AND('[1]Multi-Field'!$E$52=[1]Lists!BF435,'[1]Multi-Field'!$F$52="undrained"),BH435,""))</f>
        <v/>
      </c>
      <c r="DI435" s="409" t="str">
        <f>IF(AND('[1]Multi-Field'!$E$53=[1]Lists!BF435,'[1]Multi-Field'!$F$53="Drained"),BI435,IF(AND('[1]Multi-Field'!$E$53=[1]Lists!BF435,'[1]Multi-Field'!$F$53="undrained"),BH435,""))</f>
        <v/>
      </c>
      <c r="DJ435" s="409" t="str">
        <f>IF(AND('[1]Multi-Field'!$E$54=[1]Lists!BF435,'[1]Multi-Field'!$F$54="Drained"),BI435,IF(AND('[1]Multi-Field'!$E$54=[1]Lists!BF435,'[1]Multi-Field'!$F$54="undrained"),BH435,""))</f>
        <v/>
      </c>
      <c r="DK435" s="409" t="str">
        <f>IF(AND('[1]Multi-Field'!$E$55=[1]Lists!BF435,'[1]Multi-Field'!$F$55="Drained"),BI435,IF(AND('[1]Multi-Field'!$E$55=[1]Lists!BF435,'[1]Multi-Field'!$F$55="undrained"),BH435,""))</f>
        <v/>
      </c>
      <c r="DL435" s="409" t="str">
        <f>IF(AND('[1]Multi-Field'!$E$56=[1]Lists!BF435,'[1]Multi-Field'!$F$56="Drained"),BI435,IF(AND('[1]Multi-Field'!$E$56=[1]Lists!BF435,'[1]Multi-Field'!$F$56="undrained"),BH435,""))</f>
        <v/>
      </c>
      <c r="DM435" s="409" t="str">
        <f>IF(AND('[1]Multi-Field'!$E$57=[1]Lists!BF435,'[1]Multi-Field'!$F$57="Drained"),BI435,IF(AND('[1]Multi-Field'!$E$57=[1]Lists!BF435,'[1]Multi-Field'!$F$57="undrained"),BH435,""))</f>
        <v/>
      </c>
      <c r="DN435" s="409" t="str">
        <f>IF(AND('[1]Multi-Field'!$E$58=[1]Lists!BF435,'[1]Multi-Field'!$F$58="Drained"),BI435,IF(AND('[1]Multi-Field'!$E$58=[1]Lists!BF435,'[1]Multi-Field'!$F$58="undrained"),BH435,""))</f>
        <v/>
      </c>
      <c r="DO435" s="409" t="str">
        <f>IF(AND('[1]Multi-Field'!$E$59=[1]Lists!BF435,'[1]Multi-Field'!$F$59="Drained"),BI435,IF(AND('[1]Multi-Field'!$E$59=[1]Lists!BF435,'[1]Multi-Field'!$F$59="undrained"),BH435,""))</f>
        <v/>
      </c>
      <c r="DP435" s="409" t="str">
        <f>IF(AND('[1]Multi-Field'!$E$60=[1]Lists!BF435,'[1]Multi-Field'!$F$60="Drained"),BI435,IF(AND('[1]Multi-Field'!$E$60=[1]Lists!BF435,'[1]Multi-Field'!$F$60="undrained"),BH435,""))</f>
        <v/>
      </c>
      <c r="DQ435" s="409" t="str">
        <f>IF(AND('[1]Multi-Field'!$E$61=[1]Lists!BF435,'[1]Multi-Field'!$F$61="Drained"),BI435,IF(AND('[1]Multi-Field'!$E$61=[1]Lists!BF435,'[1]Multi-Field'!$F$61="undrained"),BH435,""))</f>
        <v/>
      </c>
      <c r="DR435" s="409" t="str">
        <f>IF(AND('[1]Multi-Field'!$E$62=[1]Lists!BF435,'[1]Multi-Field'!$F$62="Drained"),BI435,IF(AND('[1]Multi-Field'!$E$62=[1]Lists!BF435,'[1]Multi-Field'!$F$62="undrained"),BH435,""))</f>
        <v/>
      </c>
      <c r="DS435" s="409" t="str">
        <f>IF(AND('[1]Multi-Field'!$E$63=[1]Lists!BF435,'[1]Multi-Field'!$F$63="Drained"),BI435,IF(AND('[1]Multi-Field'!$E$63=[1]Lists!BF435,'[1]Multi-Field'!$F$63="undrained"),BH435,""))</f>
        <v/>
      </c>
      <c r="DT435" s="409" t="str">
        <f>IF(AND('[1]Multi-Field'!$E$64=[1]Lists!BF435,'[1]Multi-Field'!$F$64="Drained"),BI435,IF(AND('[1]Multi-Field'!$E$64=[1]Lists!BF435,'[1]Multi-Field'!$F$64="undrained"),BH435,""))</f>
        <v/>
      </c>
      <c r="DU435" s="409" t="str">
        <f>IF(AND('[1]Multi-Field'!$E$65=[1]Lists!BF435,'[1]Multi-Field'!$F$65="Drained"),BI435,IF(AND('[1]Multi-Field'!$E$65=[1]Lists!BF435,'[1]Multi-Field'!$F$65="undrained"),BH435,""))</f>
        <v/>
      </c>
      <c r="DV435" s="409" t="str">
        <f>IF(AND('[1]Multi-Field'!$E$66=[1]Lists!BF435,'[1]Multi-Field'!$F$66="Drained"),BI435,IF(AND('[1]Multi-Field'!$E$66=[1]Lists!BF435,'[1]Multi-Field'!$F$66="undrained"),BH435,""))</f>
        <v/>
      </c>
      <c r="DW435" s="409" t="str">
        <f>IF(AND('[1]Multi-Field'!$E$67=[1]Lists!BF435,'[1]Multi-Field'!$F$67="Drained"),BI435,IF(AND('[1]Multi-Field'!$E$67=[1]Lists!BF435,'[1]Multi-Field'!$F$67="undrained"),BH435,""))</f>
        <v/>
      </c>
      <c r="DX435" s="409" t="str">
        <f>IF(AND('[1]Multi-Field'!$E$68=[1]Lists!BF435,'[1]Multi-Field'!$F$68="Drained"),BI435,IF(AND('[1]Multi-Field'!$E$68=[1]Lists!BF435,'[1]Multi-Field'!$F$68="undrained"),BH435,""))</f>
        <v/>
      </c>
      <c r="DY435" s="409" t="str">
        <f>IF(AND('[1]Multi-Field'!$E$69=[1]Lists!BF435,'[1]Multi-Field'!$F$69="Drained"),BI435,IF(AND('[1]Multi-Field'!$E$69=[1]Lists!BF435,'[1]Multi-Field'!$F$69="undrained"),BH435,""))</f>
        <v/>
      </c>
      <c r="DZ435" s="409" t="str">
        <f>IF(AND('[1]Multi-Field'!$E$70=[1]Lists!BF435,'[1]Multi-Field'!$F$70="Drained"),BI435,IF(AND('[1]Multi-Field'!$E$70=[1]Lists!BF435,'[1]Multi-Field'!$F$70="undrained"),BH435,""))</f>
        <v/>
      </c>
      <c r="EA435" s="409" t="str">
        <f>IF(AND('[1]Multi-Field'!$E$71=[1]Lists!BF435,'[1]Multi-Field'!$F$71="Drained"),BI435,IF(AND('[1]Multi-Field'!$E$71=[1]Lists!BF435,'[1]Multi-Field'!$F$71="undrained"),BH435,""))</f>
        <v/>
      </c>
      <c r="EB435" s="409" t="str">
        <f>IF(AND('[1]Multi-Field'!$E$72=[1]Lists!BF435,'[1]Multi-Field'!$F$72="Drained"),BI435,IF(AND('[1]Multi-Field'!$E$72=[1]Lists!BF435,'[1]Multi-Field'!$F$72="undrained"),BH435,""))</f>
        <v/>
      </c>
      <c r="EC435" s="409" t="str">
        <f>IF(AND('[1]Multi-Field'!$E$73=[1]Lists!BF435,'[1]Multi-Field'!$F$73="Drained"),BI435,IF(AND('[1]Multi-Field'!$E$73=[1]Lists!BF435,'[1]Multi-Field'!$F$73="undrained"),BH435,""))</f>
        <v/>
      </c>
      <c r="ED435" s="409" t="str">
        <f>IF(AND('[1]Multi-Field'!$E$74=[1]Lists!BF435,'[1]Multi-Field'!$F$74="Drained"),BI435,IF(AND('[1]Multi-Field'!$E$74=[1]Lists!BF435,'[1]Multi-Field'!$F$74="undrained"),BH435,""))</f>
        <v/>
      </c>
      <c r="EE435" s="409" t="str">
        <f>IF(AND('[1]Multi-Field'!$E$75=[1]Lists!BF435,'[1]Multi-Field'!$F$75="Drained"),BI435,IF(AND('[1]Multi-Field'!$E$75=[1]Lists!BF435,'[1]Multi-Field'!$F$75="undrained"),BH435,""))</f>
        <v/>
      </c>
      <c r="EF435" s="409" t="str">
        <f>IF(AND('[1]Multi-Field'!$E$76=[1]Lists!BF435,'[1]Multi-Field'!$F$76="Drained"),BI435,IF(AND('[1]Multi-Field'!$E$76=[1]Lists!BF435,'[1]Multi-Field'!$F$6="undrained"),BH435,""))</f>
        <v/>
      </c>
      <c r="EG435" s="409" t="str">
        <f>IF(AND('[1]Multi-Field'!$E$77=[1]Lists!BF435,'[1]Multi-Field'!$F$77="Drained"),BI435,IF(AND('[1]Multi-Field'!$E$77=[1]Lists!BF435,'[1]Multi-Field'!$F$77="undrained"),BH435,""))</f>
        <v/>
      </c>
      <c r="EH435" s="409" t="str">
        <f>IF(AND('[1]Multi-Field'!$E$78=[1]Lists!BF435,'[1]Multi-Field'!$F$78="Drained"),BI435,IF(AND('[1]Multi-Field'!$E$78=[1]Lists!BF435,'[1]Multi-Field'!$F$78="undrained"),BH435,""))</f>
        <v/>
      </c>
      <c r="EI435" s="409" t="str">
        <f>IF(AND('[1]Multi-Field'!$E$79=[1]Lists!BF435,'[1]Multi-Field'!$F$79="Drained"),BI435,IF(AND('[1]Multi-Field'!$E$79=[1]Lists!BF435,'[1]Multi-Field'!$F$79="undrained"),BH435,""))</f>
        <v/>
      </c>
      <c r="EJ435" s="409" t="str">
        <f>IF(AND('[1]Multi-Field'!$E$80=[1]Lists!BF435,'[1]Multi-Field'!$F$80="Drained"),BI435,IF(AND('[1]Multi-Field'!$E$80=[1]Lists!BF435,'[1]Multi-Field'!$F$80="undrained"),BH435,""))</f>
        <v/>
      </c>
      <c r="EK435" s="409" t="str">
        <f>IF(AND('[1]Multi-Field'!$E$81=[1]Lists!BF435,'[1]Multi-Field'!$F$81="Drained"),BI435,IF(AND('[1]Multi-Field'!$E$81=[1]Lists!BF435,'[1]Multi-Field'!$F$81="undrained"),BH435,""))</f>
        <v/>
      </c>
      <c r="EL435" s="409" t="str">
        <f>IF(AND('[1]Multi-Field'!$E$82=[1]Lists!BF435,'[1]Multi-Field'!$F$82="Drained"),BI435,IF(AND('[1]Multi-Field'!$E$82=[1]Lists!BF435,'[1]Multi-Field'!$F$82="undrained"),BH435,""))</f>
        <v/>
      </c>
      <c r="EM435" s="409" t="str">
        <f>IF(AND('[1]Multi-Field'!$E$83=[1]Lists!BF435,'[1]Multi-Field'!$F$83="Drained"),BI435,IF(AND('[1]Multi-Field'!$E$83=[1]Lists!BF435,'[1]Multi-Field'!$F$83="undrained"),BH435,""))</f>
        <v/>
      </c>
      <c r="EN435" s="409" t="str">
        <f>IF(AND('[1]Multi-Field'!$E$84=[1]Lists!BF435,'[1]Multi-Field'!$F$84="Drained"),BI435,IF(AND('[1]Multi-Field'!$E$84=[1]Lists!BF435,'[1]Multi-Field'!$F$84="undrained"),BH435,""))</f>
        <v/>
      </c>
      <c r="EO435" s="409" t="str">
        <f>IF(AND('[1]Multi-Field'!$E$85=[1]Lists!BF435,'[1]Multi-Field'!$F$85="Drained"),BI435,IF(AND('[1]Multi-Field'!$E$85=[1]Lists!BF435,'[1]Multi-Field'!$F$85="undrained"),BH435,""))</f>
        <v/>
      </c>
      <c r="EP435" s="409" t="str">
        <f>IF(AND('[1]Multi-Field'!$E$86=[1]Lists!BF435,'[1]Multi-Field'!$F$86="Drained"),BI435,IF(AND('[1]Multi-Field'!$E$86=[1]Lists!BF435,'[1]Multi-Field'!$F$86="undrained"),BH435,""))</f>
        <v/>
      </c>
      <c r="EQ435" s="409" t="str">
        <f>IF(AND('[1]Multi-Field'!$E$87=[1]Lists!BF435,'[1]Multi-Field'!$F$87="Drained"),BI435,IF(AND('[1]Multi-Field'!$E$87=[1]Lists!BF435,'[1]Multi-Field'!$F$87="undrained"),BH435,""))</f>
        <v/>
      </c>
      <c r="ER435" s="409" t="str">
        <f>IF(AND('[1]Multi-Field'!$E$88=[1]Lists!BF435,'[1]Multi-Field'!$F$88="Drained"),BI435,IF(AND('[1]Multi-Field'!$E$88=[1]Lists!BF435,'[1]Multi-Field'!$F$88="undrained"),BH435,""))</f>
        <v/>
      </c>
      <c r="ES435" s="409" t="str">
        <f>IF(AND('[1]Multi-Field'!$E$89=[1]Lists!BF435,'[1]Multi-Field'!$F$89="Drained"),BI435,IF(AND('[1]Multi-Field'!$E$89=[1]Lists!BF435,'[1]Multi-Field'!$F$89="undrained"),BH435,""))</f>
        <v/>
      </c>
      <c r="ET435" s="409" t="str">
        <f>IF(AND('[1]Multi-Field'!$E$90=[1]Lists!BF435,'[1]Multi-Field'!$F$90="Drained"),BI435,IF(AND('[1]Multi-Field'!$E$90=[1]Lists!BF435,'[1]Multi-Field'!$F$90="undrained"),BH435,""))</f>
        <v/>
      </c>
      <c r="EU435" s="409" t="str">
        <f>IF(AND('[1]Multi-Field'!$E$91=[1]Lists!BF435,'[1]Multi-Field'!$F$91="Drained"),BI435,IF(AND('[1]Multi-Field'!$E$91=[1]Lists!BF435,'[1]Multi-Field'!$F$91="undrained"),BH435,""))</f>
        <v/>
      </c>
      <c r="EV435" s="409" t="str">
        <f>IF(AND('[1]Multi-Field'!$E$92=[1]Lists!BF435,'[1]Multi-Field'!$F$92="Drained"),BI435,IF(AND('[1]Multi-Field'!$E$92=[1]Lists!BF435,'[1]Multi-Field'!$F$92="undrained"),BH435,""))</f>
        <v/>
      </c>
      <c r="EW435" s="409" t="str">
        <f>IF(AND('[1]Multi-Field'!$E$93=[1]Lists!BF435,'[1]Multi-Field'!$F$93="Drained"),BI435,IF(AND('[1]Multi-Field'!$E$93=[1]Lists!BF435,'[1]Multi-Field'!$F$93="undrained"),BH435,""))</f>
        <v/>
      </c>
      <c r="EX435" s="409" t="str">
        <f>IF(AND('[1]Multi-Field'!$E$94=[1]Lists!BF435,'[1]Multi-Field'!$F$94="Drained"),BI435,IF(AND('[1]Multi-Field'!$E$94=[1]Lists!BF435,'[1]Multi-Field'!$F$94="undrained"),BH435,""))</f>
        <v/>
      </c>
      <c r="EY435" s="409" t="str">
        <f>IF(AND('[1]Multi-Field'!$E$95=[1]Lists!BF435,'[1]Multi-Field'!$F$95="Drained"),BI435,IF(AND('[1]Multi-Field'!$E$95=[1]Lists!BF435,'[1]Multi-Field'!$F$95="undrained"),BH435,""))</f>
        <v/>
      </c>
      <c r="EZ435" s="409" t="str">
        <f>IF(AND('[1]Multi-Field'!$E$96=[1]Lists!BF435,'[1]Multi-Field'!$F$96="Drained"),BI435,IF(AND('[1]Multi-Field'!$E$96=[1]Lists!BF435,'[1]Multi-Field'!$F$96="undrained"),BH435,""))</f>
        <v/>
      </c>
      <c r="FA435" s="409" t="str">
        <f>IF(AND('[1]Multi-Field'!$E$97=[1]Lists!BF435,'[1]Multi-Field'!$F$97="Drained"),BI435,IF(AND('[1]Multi-Field'!$E$97=[1]Lists!BF435,'[1]Multi-Field'!$F$97="undrained"),BH435,""))</f>
        <v/>
      </c>
      <c r="FB435" s="409" t="str">
        <f>IF(AND('[1]Multi-Field'!$E$98=[1]Lists!BF435,'[1]Multi-Field'!$F$98="Drained"),BI435,IF(AND('[1]Multi-Field'!$E$98=[1]Lists!BF435,'[1]Multi-Field'!$F$98="undrained"),BH435,""))</f>
        <v/>
      </c>
      <c r="FC435" s="409" t="str">
        <f>IF(AND('[1]Multi-Field'!$E$99=[1]Lists!BF435,'[1]Multi-Field'!$F$99="Drained"),BI435,IF(AND('[1]Multi-Field'!$E$99=[1]Lists!BF435,'[1]Multi-Field'!$F$99="undrained"),BH435,""))</f>
        <v/>
      </c>
      <c r="FD435" s="409" t="str">
        <f>IF(AND('[1]Multi-Field'!$E$100=[1]Lists!BF435,'[1]Multi-Field'!$F$100="Drained"),BI435,IF(AND('[1]Multi-Field'!$E$100=[1]Lists!BF435,'[1]Multi-Field'!$F$100="undrained"),BH435,""))</f>
        <v/>
      </c>
      <c r="FE435" s="409" t="str">
        <f>IF(AND('[1]Multi-Field'!$E$101=[1]Lists!BF435,'[1]Multi-Field'!$F$101="Drained"),BI435,IF(AND('[1]Multi-Field'!$E$101=[1]Lists!BF435,'[1]Multi-Field'!$F$101="undrained"),BH435,""))</f>
        <v/>
      </c>
      <c r="FF435" s="409" t="str">
        <f>IF(AND('[1]Multi-Field'!$E$102=[1]Lists!BF435,'[1]Multi-Field'!$F$102="Drained"),BI435,IF(AND('[1]Multi-Field'!$E$102=[1]Lists!BF435,'[1]Multi-Field'!$F$102="undrained"),BH435,""))</f>
        <v/>
      </c>
      <c r="FG435" s="409" t="str">
        <f>IF(AND('[1]Multi-Field'!$E$103=[1]Lists!BF435,'[1]Multi-Field'!$F$103="Drained"),BI435,IF(AND('[1]Multi-Field'!$E$103=[1]Lists!BF435,'[1]Multi-Field'!$F$103="undrained"),BH435,""))</f>
        <v/>
      </c>
      <c r="FH435" s="409" t="str">
        <f>IF(AND('[1]Multi-Field'!$E$104=[1]Lists!BF435,'[1]Multi-Field'!$F$104="Drained"),BI435,IF(AND('[1]Multi-Field'!$E$104=[1]Lists!BF435,'[1]Multi-Field'!$F$104="undrained"),BH435,""))</f>
        <v/>
      </c>
      <c r="FI435" s="409" t="str">
        <f>IF(AND('[1]Multi-Field'!$E$105=[1]Lists!BF435,'[1]Multi-Field'!$F$105="Drained"),BI435,IF(AND('[1]Multi-Field'!$E$105=[1]Lists!BF435,'[1]Multi-Field'!$F$105="undrained"),BH435,""))</f>
        <v/>
      </c>
      <c r="FJ435" s="409" t="str">
        <f>IF(AND('[1]Multi-Field'!$E$106=[1]Lists!BF435,'[1]Multi-Field'!$F$106="Drained"),BI435,IF(AND('[1]Multi-Field'!$E$106=[1]Lists!BF435,'[1]Multi-Field'!$F$106="undrained"),BH435,""))</f>
        <v/>
      </c>
      <c r="FK435" s="409" t="str">
        <f>IF(AND('[1]Multi-Field'!$E$107=[1]Lists!BF435,'[1]Multi-Field'!$F$107="Drained"),BI435,IF(AND('[1]Multi-Field'!$E$107=[1]Lists!BF435,'[1]Multi-Field'!$F$107="undrained"),BH435,""))</f>
        <v/>
      </c>
      <c r="FL435" s="409" t="str">
        <f>IF(AND('[1]Multi-Field'!$E$108=[1]Lists!BF435,'[1]Multi-Field'!$F$108="Drained"),BI435,IF(AND('[1]Multi-Field'!$E$108=[1]Lists!BF435,'[1]Multi-Field'!$F$108="undrained"),BH435,""))</f>
        <v/>
      </c>
      <c r="FM435" s="409" t="str">
        <f>IF(AND('[1]Multi-Field'!$E$109=[1]Lists!BF435,'[1]Multi-Field'!$F$109="Drained"),BI435,IF(AND('[1]Multi-Field'!$E$109=[1]Lists!BF435,'[1]Multi-Field'!$F$109="undrained"),BH435,""))</f>
        <v/>
      </c>
      <c r="FN435" s="409" t="str">
        <f>IF(AND('[1]Multi-Field'!$E$110=[1]Lists!BF435,'[1]Multi-Field'!$F$110="Drained"),BI435,IF(AND('[1]Multi-Field'!$E$110=[1]Lists!BF435,'[1]Multi-Field'!$F$110="undrained"),BH435,""))</f>
        <v/>
      </c>
      <c r="FO435" s="409" t="str">
        <f>IF(AND('[1]Multi-Field'!$E$111=[1]Lists!BF435,'[1]Multi-Field'!$F$111="Drained"),BI435,IF(AND('[1]Multi-Field'!$E$111=[1]Lists!BF435,'[1]Multi-Field'!$F$111="undrained"),BH435,""))</f>
        <v/>
      </c>
      <c r="FP435" s="409" t="str">
        <f>IF(AND('[1]Multi-Field'!$E$112=[1]Lists!BF435,'[1]Multi-Field'!$F$112="Drained"),BI435,IF(AND('[1]Multi-Field'!$E$112=[1]Lists!BF435,'[1]Multi-Field'!$F$112="undrained"),BH435,""))</f>
        <v/>
      </c>
      <c r="FQ435" s="409" t="str">
        <f>IF(AND('[1]Multi-Field'!$E$113=[1]Lists!BF435,'[1]Multi-Field'!$F$113="Drained"),BI435,IF(AND('[1]Multi-Field'!$E$113=[1]Lists!BF435,'[1]Multi-Field'!$F$113="undrained"),BH435,""))</f>
        <v/>
      </c>
      <c r="FR435" s="409" t="str">
        <f>IF(AND('[1]Multi-Field'!$E$114=[1]Lists!BF435,'[1]Multi-Field'!$F$114="Drained"),BI435,IF(AND('[1]Multi-Field'!$E$114=[1]Lists!BF435,'[1]Multi-Field'!$F$114="undrained"),BH435,""))</f>
        <v/>
      </c>
      <c r="FS435" s="409" t="str">
        <f>IF(AND('[1]Multi-Field'!$E$115=[1]Lists!BF435,'[1]Multi-Field'!$F$115="Drained"),BI435,IF(AND('[1]Multi-Field'!$E$115=[1]Lists!BF435,'[1]Multi-Field'!$F$115="undrained"),BH435,""))</f>
        <v/>
      </c>
      <c r="FT435" s="409" t="str">
        <f>IF(AND('[1]Multi-Field'!$E$116=[1]Lists!BF435,'[1]Multi-Field'!$F$116="Drained"),BI435,IF(AND('[1]Multi-Field'!$E$116=[1]Lists!BF435,'[1]Multi-Field'!$F$116="undrained"),BH435,""))</f>
        <v/>
      </c>
      <c r="FU435" s="409" t="str">
        <f>IF(AND('[1]Multi-Field'!$E$117=[1]Lists!BF435,'[1]Multi-Field'!$F$117="Drained"),BI435,IF(AND('[1]Multi-Field'!$E$117=[1]Lists!BF435,'[1]Multi-Field'!$F$117="undrained"),BH435,""))</f>
        <v/>
      </c>
      <c r="FV435" s="409" t="str">
        <f>IF(AND('[1]Multi-Field'!$E$118=[1]Lists!BF435,'[1]Multi-Field'!$F$118="Drained"),BI435,IF(AND('[1]Multi-Field'!$E$118=[1]Lists!BF435,'[1]Multi-Field'!$F$118="undrained"),BH435,""))</f>
        <v/>
      </c>
      <c r="FW435" s="409" t="str">
        <f>IF(AND('[1]Multi-Field'!$E$119=[1]Lists!BF435,'[1]Multi-Field'!$F$119="Drained"),BI435,IF(AND('[1]Multi-Field'!$E$119=[1]Lists!BF435,'[1]Multi-Field'!$F$119="undrained"),BH435,""))</f>
        <v/>
      </c>
      <c r="FX435" s="409" t="str">
        <f>IF(AND('[1]Multi-Field'!$E$120=[1]Lists!BF435,'[1]Multi-Field'!$F$120="Drained"),BI435,IF(AND('[1]Multi-Field'!$E$120=[1]Lists!BF435,'[1]Multi-Field'!$F$120="undrained"),BH435,""))</f>
        <v/>
      </c>
      <c r="GC435" s="4">
        <v>1</v>
      </c>
    </row>
    <row r="436" spans="1:185" ht="13.5" customHeight="1">
      <c r="A436" s="7" t="s">
        <v>522</v>
      </c>
      <c r="B436" s="7"/>
      <c r="C436" s="7"/>
      <c r="D436" s="8">
        <v>70</v>
      </c>
      <c r="E436" s="8">
        <f t="shared" si="60"/>
        <v>70</v>
      </c>
      <c r="F436" s="8">
        <f t="shared" si="61"/>
        <v>70</v>
      </c>
      <c r="G436" s="8">
        <v>70</v>
      </c>
      <c r="H436" s="8">
        <v>65</v>
      </c>
      <c r="I436" s="8">
        <f t="shared" si="64"/>
        <v>65</v>
      </c>
      <c r="J436" s="8">
        <f t="shared" si="65"/>
        <v>65</v>
      </c>
      <c r="K436" s="8">
        <v>65</v>
      </c>
      <c r="L436" s="8">
        <v>130</v>
      </c>
      <c r="M436" s="8">
        <f t="shared" si="62"/>
        <v>130</v>
      </c>
      <c r="N436" s="8">
        <f t="shared" si="63"/>
        <v>130</v>
      </c>
      <c r="O436" s="8">
        <v>130</v>
      </c>
      <c r="P436" s="391">
        <v>411</v>
      </c>
      <c r="Q436" s="394"/>
      <c r="R436" s="395">
        <f>IF(OR('Multi-Field'!AA413=Lists!AC452,'Multi-Field'!AA413=Lists!AC453),IF('Multi-Field'!Z413="x",(IF('Multi-Field'!AC413=Lists!Q421,Lists!R421,IF('Multi-Field'!AC413=Lists!Q422,Lists!R422,IF('Multi-Field'!AC413=Lists!Q423,Lists!R423,IF('Multi-Field'!AC413=Lists!Q424,Lists!R424))))),IF('Multi-Field'!X413="x",(IF('Multi-Field'!AC413=Lists!Q421,Lists!S421,IF('Multi-Field'!AC413=Lists!Q422,Lists!S422,IF('Multi-Field'!AC413=Lists!Q423,Lists!S423,IF('Multi-Field'!AC413=Lists!Q424,Lists!S424))))),IF('Multi-Field'!V413="x",(IF('Multi-Field'!AC413=Lists!Q421,Lists!T421,IF('Multi-Field'!AC413=Lists!Q422,Lists!T422,IF('Multi-Field'!AC413=Lists!Q423,Lists!T423,IF('Multi-Field'!AC413=Lists!Q424,Lists!T424))))),0))))</f>
        <v>0</v>
      </c>
      <c r="S436" s="395">
        <f t="shared" si="66"/>
        <v>0</v>
      </c>
      <c r="T436" s="395"/>
      <c r="U436" s="396"/>
      <c r="BF436" s="411" t="s">
        <v>1600</v>
      </c>
      <c r="BG436" s="412">
        <v>4</v>
      </c>
      <c r="BH436" s="412">
        <v>5</v>
      </c>
      <c r="BI436" s="412">
        <v>5.5</v>
      </c>
      <c r="BJ436" s="409" t="e">
        <f>IF(AND('[1]Single Field'!#REF!=[1]Lists!BF436,'[1]Single Field'!#REF!="Drained"),"x",IF(AND('[1]Single Field'!#REF!=[1]Lists!BF436,'[1]Single Field'!#REF!="Undrained"),O,""))</f>
        <v>#REF!</v>
      </c>
      <c r="BK436" s="409" t="str">
        <f>IF(AND('[1]Multi-Field'!$E$3=[1]Lists!BF436,'[1]Multi-Field'!$F$3="Drained"),BI436,IF(AND('[1]Multi-Field'!$E$3=BF436,'[1]Multi-Field'!$F$3="undrained"),BH436,""))</f>
        <v/>
      </c>
      <c r="BL436" s="409" t="str">
        <f>IF(AND('[1]Multi-Field'!$E$4=BF436,'[1]Multi-Field'!$F$4="Drained"),BI436,IF(AND('[1]Multi-Field'!$E$4=BF436,'[1]Multi-Field'!$F$4="undrained"),BH436,""))</f>
        <v/>
      </c>
      <c r="BM436" s="409" t="str">
        <f>IF(AND('[1]Multi-Field'!$E$5=BF436,'[1]Multi-Field'!$F$5="Drained"),BI436,IF(AND('[1]Multi-Field'!$E$5=BF436,'[1]Multi-Field'!$F$5="undrained"),BH436,""))</f>
        <v/>
      </c>
      <c r="BN436" s="409" t="str">
        <f>IF(AND('[1]Multi-Field'!$E$6=BF436,'[1]Multi-Field'!$F$6="Drained"),BI436,IF(AND('[1]Multi-Field'!$E$6=BF436,'[1]Multi-Field'!$F$6="undrained"),BH436,""))</f>
        <v/>
      </c>
      <c r="BO436" s="409" t="str">
        <f>IF(AND('[1]Multi-Field'!$E$7=BF436,'[1]Multi-Field'!$F$7="Drained"),BI436,IF(AND('[1]Multi-Field'!$E$7=BF436,'[1]Multi-Field'!$F$7="undrained"),BH436,""))</f>
        <v/>
      </c>
      <c r="BP436" s="409" t="str">
        <f>IF(AND('[1]Multi-Field'!$E$8=BF436,'[1]Multi-Field'!$F$8="Drained"),BI436,IF(AND('[1]Multi-Field'!$E$8=BF436,'[1]Multi-Field'!$F$8="undrained"),BH436,""))</f>
        <v/>
      </c>
      <c r="BQ436" s="409" t="str">
        <f>IF(AND('[1]Multi-Field'!$E$9=BF436,'[1]Multi-Field'!$F$9="Drained"),BI436,IF(AND('[1]Multi-Field'!$E$9=BF436,'[1]Multi-Field'!$F$9="undrained"),BH436,""))</f>
        <v/>
      </c>
      <c r="BR436" s="409" t="str">
        <f>IF(AND('[1]Multi-Field'!$E$10=BF436,'[1]Multi-Field'!$F$10="Drained"),BI436,IF(AND('[1]Multi-Field'!$E$10=BF436,'[1]Multi-Field'!$F$10="undrained"),BH436,""))</f>
        <v/>
      </c>
      <c r="BS436" s="409" t="str">
        <f>IF(AND('[1]Multi-Field'!$E$11=BF436,'[1]Multi-Field'!$F$11="Drained"),BI436,IF(AND('[1]Multi-Field'!$E$11=BF436,'[1]Multi-Field'!$F$11="undrained"),BH436,""))</f>
        <v/>
      </c>
      <c r="BT436" s="409" t="str">
        <f>IF(AND('[1]Multi-Field'!$E$12=BF436,'[1]Multi-Field'!$F$12="Drained"),BI436,IF(AND('[1]Multi-Field'!$E$12=BF436,'[1]Multi-Field'!$F$12="undrained"),BH436,""))</f>
        <v/>
      </c>
      <c r="BU436" s="409" t="str">
        <f>IF(AND('[1]Multi-Field'!$E$13=BF436,'[1]Multi-Field'!$F$13="Drained"),BI436,IF(AND('[1]Multi-Field'!$E$3=BF436,'[1]Multi-Field'!$F$13="undrained"),BH436,""))</f>
        <v/>
      </c>
      <c r="BV436" s="409" t="str">
        <f>IF(AND('[1]Multi-Field'!$E$14=BF436,'[1]Multi-Field'!$F$14="Drained"),BI436,IF(AND('[1]Multi-Field'!$E$14=BF436,'[1]Multi-Field'!$F$14="undrained"),BH436,""))</f>
        <v/>
      </c>
      <c r="BW436" s="409" t="str">
        <f>IF(AND('[1]Multi-Field'!$E$15=BF436,'[1]Multi-Field'!$F$15="Drained"),BI436,IF(AND('[1]Multi-Field'!$E$15=BF436,'[1]Multi-Field'!$F$15="undrained"),BH436,""))</f>
        <v/>
      </c>
      <c r="BX436" s="409" t="str">
        <f>IF(AND('[1]Multi-Field'!$E$16=[1]Lists!BF436,'[1]Multi-Field'!$F$16="Drained"),BI436,IF(AND('[1]Multi-Field'!$E$16=[1]Lists!BF436,'[1]Multi-Field'!$F$16="undrained"),BH436,""))</f>
        <v/>
      </c>
      <c r="BY436" s="409" t="str">
        <f>IF(AND('[1]Multi-Field'!$E$17=[1]Lists!BF436,'[1]Multi-Field'!$F$17="Drained"),BI436,IF(AND('[1]Multi-Field'!$E$17=[1]Lists!BF436,'[1]Multi-Field'!$F$17="undrained"),BH436,""))</f>
        <v/>
      </c>
      <c r="BZ436" s="409" t="str">
        <f>IF(AND('[1]Multi-Field'!$E$18=[1]Lists!BF436,'[1]Multi-Field'!$F$18="Drained"),BI436,IF(AND('[1]Multi-Field'!$E$18=[1]Lists!BF436,'[1]Multi-Field'!$F$18="undrained"),BH436,""))</f>
        <v/>
      </c>
      <c r="CA436" s="409" t="str">
        <f>IF(AND('[1]Multi-Field'!$E$19=[1]Lists!BF436,'[1]Multi-Field'!$F$19="Drained"),BI436,IF(AND('[1]Multi-Field'!$E$19=[1]Lists!BF436,'[1]Multi-Field'!$F$19="undrained"),BH436,""))</f>
        <v/>
      </c>
      <c r="CB436" s="409" t="str">
        <f>IF(AND('[1]Multi-Field'!$E$20=[1]Lists!BF436,'[1]Multi-Field'!$F$20="Drained"),BI436,IF(AND('[1]Multi-Field'!$E$20=[1]Lists!BF436,'[1]Multi-Field'!$F$20="undrained"),BH436,""))</f>
        <v/>
      </c>
      <c r="CC436" s="409" t="str">
        <f>IF(AND('[1]Multi-Field'!$E$21=[1]Lists!BF436,'[1]Multi-Field'!$F$21="Drained"),BI436,IF(AND('[1]Multi-Field'!$E$21=[1]Lists!BF436,'[1]Multi-Field'!$F$21="undrained"),BH436,""))</f>
        <v/>
      </c>
      <c r="CD436" s="409" t="str">
        <f>IF(AND('[1]Multi-Field'!$E$22=[1]Lists!BF436,'[1]Multi-Field'!$F$22="Drained"),BI436,IF(AND('[1]Multi-Field'!$E$22=[1]Lists!BF436,'[1]Multi-Field'!$F$22="undrained"),BH436,""))</f>
        <v/>
      </c>
      <c r="CE436" s="409" t="str">
        <f>IF(AND('[1]Multi-Field'!$E$23=[1]Lists!BF436,'[1]Multi-Field'!$F$23="Drained"),BI436,IF(AND('[1]Multi-Field'!$E$23=[1]Lists!BF436,'[1]Multi-Field'!$F$23="undrained"),BH436,""))</f>
        <v/>
      </c>
      <c r="CF436" s="409" t="str">
        <f>IF(AND('[1]Multi-Field'!$E$24=[1]Lists!BF436,'[1]Multi-Field'!$F$24="Drained"),BI436,IF(AND('[1]Multi-Field'!$E$24=[1]Lists!BF436,'[1]Multi-Field'!$F$24="undrained"),BH436,""))</f>
        <v/>
      </c>
      <c r="CG436" s="409" t="str">
        <f>IF(AND('[1]Multi-Field'!$E$25=[1]Lists!BF436,'[1]Multi-Field'!$F$25="Drained"),BI436,IF(AND('[1]Multi-Field'!$E$25=[1]Lists!BF436,'[1]Multi-Field'!$F$25="undrained"),BH436,""))</f>
        <v/>
      </c>
      <c r="CH436" s="409" t="str">
        <f>IF(AND('[1]Multi-Field'!$E$26=[1]Lists!BF436,'[1]Multi-Field'!$F$26="Drained"),BI436,IF(AND('[1]Multi-Field'!$E$26=[1]Lists!BF436,'[1]Multi-Field'!$F$26="undrained"),BH436,""))</f>
        <v/>
      </c>
      <c r="CI436" s="409" t="str">
        <f>IF(AND('[1]Multi-Field'!$E$27=[1]Lists!BF436,'[1]Multi-Field'!$F$27="Drained"),BI436,IF(AND('[1]Multi-Field'!$E$27=[1]Lists!BF436,'[1]Multi-Field'!$F$27="undrained"),BH436,""))</f>
        <v/>
      </c>
      <c r="CJ436" s="409" t="str">
        <f>IF(AND('[1]Multi-Field'!$E$28=[1]Lists!BF436,'[1]Multi-Field'!$F$28="Drained"),BI436,IF(AND('[1]Multi-Field'!$E$28=[1]Lists!BF436,'[1]Multi-Field'!$F$28="undrained"),BH436,""))</f>
        <v/>
      </c>
      <c r="CK436" s="409" t="str">
        <f>IF(AND('[1]Multi-Field'!$E$29=[1]Lists!BF436,'[1]Multi-Field'!$F$29="Drained"),BI436,IF(AND('[1]Multi-Field'!$E$29=[1]Lists!BF436,'[1]Multi-Field'!$F$29="undrained"),BH436,""))</f>
        <v/>
      </c>
      <c r="CL436" s="409" t="str">
        <f>IF(AND('[1]Multi-Field'!$E$30=[1]Lists!BF436,'[1]Multi-Field'!$F$30="Drained"),BI436,IF(AND('[1]Multi-Field'!$E$30=[1]Lists!BF436,'[1]Multi-Field'!$F$30="undrained"),BH436,""))</f>
        <v/>
      </c>
      <c r="CM436" s="409" t="str">
        <f>IF(AND('[1]Multi-Field'!$E$31=[1]Lists!BF436,'[1]Multi-Field'!$F$31="Drained"),BI436,IF(AND('[1]Multi-Field'!$E$31=[1]Lists!BF436,'[1]Multi-Field'!$F$31="undrained"),BH436,""))</f>
        <v/>
      </c>
      <c r="CN436" s="409" t="str">
        <f>IF(AND('[1]Multi-Field'!$E$32=[1]Lists!BF436,'[1]Multi-Field'!$F$32="Drained"),BI436,IF(AND('[1]Multi-Field'!$E$32=[1]Lists!BF436,'[1]Multi-Field'!$F$32="undrained"),BH436,""))</f>
        <v/>
      </c>
      <c r="CO436" s="409" t="str">
        <f>IF(AND('[1]Multi-Field'!$E$33=[1]Lists!BF436,'[1]Multi-Field'!$F$33="Drained"),BI436,IF(AND('[1]Multi-Field'!$E$33=[1]Lists!BF436,'[1]Multi-Field'!$F$33="undrained"),BH436,""))</f>
        <v/>
      </c>
      <c r="CP436" s="409" t="str">
        <f>IF(AND('[1]Multi-Field'!$E$34=[1]Lists!BF436,'[1]Multi-Field'!$F$34="Drained"),BI436,IF(AND('[1]Multi-Field'!$E$34=[1]Lists!BF436,'[1]Multi-Field'!$F$34="undrained"),BH436,""))</f>
        <v/>
      </c>
      <c r="CQ436" s="409" t="str">
        <f>IF(AND('[1]Multi-Field'!$E$35=[1]Lists!BF436,'[1]Multi-Field'!$F$35="Drained"),BI436,IF(AND('[1]Multi-Field'!$E$35=[1]Lists!BF436,'[1]Multi-Field'!$F$35="undrained"),BH436,""))</f>
        <v/>
      </c>
      <c r="CR436" s="409" t="str">
        <f>IF(AND('[1]Multi-Field'!$E$36=[1]Lists!BF436,'[1]Multi-Field'!$F$36="Drained"),BI436,IF(AND('[1]Multi-Field'!$E$36=[1]Lists!BF436,'[1]Multi-Field'!$F$36="undrained"),BH436,""))</f>
        <v/>
      </c>
      <c r="CS436" s="409" t="str">
        <f>IF(AND('[1]Multi-Field'!$E$37=[1]Lists!BF436,'[1]Multi-Field'!$F$37="Drained"),BI436,IF(AND('[1]Multi-Field'!$E$37=[1]Lists!BF436,'[1]Multi-Field'!$F$37="undrained"),BH436,""))</f>
        <v/>
      </c>
      <c r="CT436" s="409" t="str">
        <f>IF(AND('[1]Multi-Field'!$E$38=[1]Lists!BF436,'[1]Multi-Field'!$F$38="Drained"),BI436,IF(AND('[1]Multi-Field'!$E$38=[1]Lists!BF436,'[1]Multi-Field'!$F$38="undrained"),BH436,""))</f>
        <v/>
      </c>
      <c r="CU436" s="409" t="str">
        <f>IF(AND('[1]Multi-Field'!$E$39=[1]Lists!BF436,'[1]Multi-Field'!$F$39="Drained"),BI436,IF(AND('[1]Multi-Field'!$E$39=[1]Lists!BF436,'[1]Multi-Field'!$F$39="undrained"),BH436,""))</f>
        <v/>
      </c>
      <c r="CV436" s="409" t="str">
        <f>IF(AND('[1]Multi-Field'!$E$40=[1]Lists!BF436,'[1]Multi-Field'!$F$40="Drained"),BI436,IF(AND('[1]Multi-Field'!$E$40=[1]Lists!BF436,'[1]Multi-Field'!$F$40="undrained"),BH436,""))</f>
        <v/>
      </c>
      <c r="CW436" s="409" t="str">
        <f>IF(AND('[1]Multi-Field'!$E$41=[1]Lists!BF436,'[1]Multi-Field'!$F$40="Drained"),BI436,IF(AND('[1]Multi-Field'!$E$40=[1]Lists!BF436,'[1]Multi-Field'!$F$40="undrained"),BH436,""))</f>
        <v/>
      </c>
      <c r="CX436" s="409" t="str">
        <f>IF(AND('[1]Multi-Field'!$E$42=[1]Lists!BF436,'[1]Multi-Field'!$F$42="Drained"),BI436,IF(AND('[1]Multi-Field'!$E$42=[1]Lists!BF436,'[1]Multi-Field'!$F$42="undrained"),BH436,""))</f>
        <v/>
      </c>
      <c r="CY436" s="409" t="str">
        <f>IF(AND('[1]Multi-Field'!$E$43=[1]Lists!BF436,'[1]Multi-Field'!$F$43="Drained"),BI436,IF(AND('[1]Multi-Field'!$E$43=[1]Lists!BF436,'[1]Multi-Field'!$F$43="undrained"),BH436,""))</f>
        <v/>
      </c>
      <c r="CZ436" s="409" t="str">
        <f>IF(AND('[1]Multi-Field'!$E$44=[1]Lists!BF436,'[1]Multi-Field'!$F$44="Drained"),BI436,IF(AND('[1]Multi-Field'!$E$44=[1]Lists!BF436,'[1]Multi-Field'!$F$44="undrained"),BH436,""))</f>
        <v/>
      </c>
      <c r="DA436" s="409" t="str">
        <f>IF(AND('[1]Multi-Field'!$E$45=[1]Lists!BF436,'[1]Multi-Field'!$F$45="Drained"),BI436,IF(AND('[1]Multi-Field'!$E$45=[1]Lists!BF436,'[1]Multi-Field'!$F$45="undrained"),BH436,""))</f>
        <v/>
      </c>
      <c r="DB436" s="409" t="str">
        <f>IF(AND('[1]Multi-Field'!$E$46=[1]Lists!BF436,'[1]Multi-Field'!$F$46="Drained"),BI436,IF(AND('[1]Multi-Field'!$E$46=[1]Lists!BF436,'[1]Multi-Field'!$F$46="undrained"),BH436,""))</f>
        <v/>
      </c>
      <c r="DC436" s="409" t="str">
        <f>IF(AND('[1]Multi-Field'!$E$47=[1]Lists!BF436,'[1]Multi-Field'!$F$47="Drained"),BI436,IF(AND('[1]Multi-Field'!$E$47=[1]Lists!BF436,'[1]Multi-Field'!$F$47="undrained"),BH436,""))</f>
        <v/>
      </c>
      <c r="DD436" s="409" t="str">
        <f>IF(AND('[1]Multi-Field'!$E$48=[1]Lists!BF436,'[1]Multi-Field'!$F$48="Drained"),BI436,IF(AND('[1]Multi-Field'!$E$48=[1]Lists!BF436,'[1]Multi-Field'!$F$48="undrained"),BH436,""))</f>
        <v/>
      </c>
      <c r="DE436" s="409" t="str">
        <f>IF(AND('[1]Multi-Field'!$E$49=[1]Lists!BF436,'[1]Multi-Field'!$F$49="Drained"),BI436,IF(AND('[1]Multi-Field'!$E$49=[1]Lists!BF436,'[1]Multi-Field'!$F$9="undrained"),BH436,""))</f>
        <v/>
      </c>
      <c r="DF436" s="409" t="str">
        <f>IF(AND('[1]Multi-Field'!$E$50=[1]Lists!BF436,'[1]Multi-Field'!$F$50="Drained"),BI436,IF(AND('[1]Multi-Field'!$E$50=[1]Lists!BF436,'[1]Multi-Field'!$F$50="undrained"),BH436,""))</f>
        <v/>
      </c>
      <c r="DG436" s="409" t="str">
        <f>IF(AND('[1]Multi-Field'!$E$51=[1]Lists!BF436,'[1]Multi-Field'!$F$51="Drained"),BI436,IF(AND('[1]Multi-Field'!$E$51=[1]Lists!BF436,'[1]Multi-Field'!$F$51="undrained"),BH436,""))</f>
        <v/>
      </c>
      <c r="DH436" s="409" t="str">
        <f>IF(AND('[1]Multi-Field'!$E$52=[1]Lists!BF436,'[1]Multi-Field'!$F$52="Drained"),BI436,IF(AND('[1]Multi-Field'!$E$52=[1]Lists!BF436,'[1]Multi-Field'!$F$52="undrained"),BH436,""))</f>
        <v/>
      </c>
      <c r="DI436" s="409" t="str">
        <f>IF(AND('[1]Multi-Field'!$E$53=[1]Lists!BF436,'[1]Multi-Field'!$F$53="Drained"),BI436,IF(AND('[1]Multi-Field'!$E$53=[1]Lists!BF436,'[1]Multi-Field'!$F$53="undrained"),BH436,""))</f>
        <v/>
      </c>
      <c r="DJ436" s="409" t="str">
        <f>IF(AND('[1]Multi-Field'!$E$54=[1]Lists!BF436,'[1]Multi-Field'!$F$54="Drained"),BI436,IF(AND('[1]Multi-Field'!$E$54=[1]Lists!BF436,'[1]Multi-Field'!$F$54="undrained"),BH436,""))</f>
        <v/>
      </c>
      <c r="DK436" s="409" t="str">
        <f>IF(AND('[1]Multi-Field'!$E$55=[1]Lists!BF436,'[1]Multi-Field'!$F$55="Drained"),BI436,IF(AND('[1]Multi-Field'!$E$55=[1]Lists!BF436,'[1]Multi-Field'!$F$55="undrained"),BH436,""))</f>
        <v/>
      </c>
      <c r="DL436" s="409" t="str">
        <f>IF(AND('[1]Multi-Field'!$E$56=[1]Lists!BF436,'[1]Multi-Field'!$F$56="Drained"),BI436,IF(AND('[1]Multi-Field'!$E$56=[1]Lists!BF436,'[1]Multi-Field'!$F$56="undrained"),BH436,""))</f>
        <v/>
      </c>
      <c r="DM436" s="409" t="str">
        <f>IF(AND('[1]Multi-Field'!$E$57=[1]Lists!BF436,'[1]Multi-Field'!$F$57="Drained"),BI436,IF(AND('[1]Multi-Field'!$E$57=[1]Lists!BF436,'[1]Multi-Field'!$F$57="undrained"),BH436,""))</f>
        <v/>
      </c>
      <c r="DN436" s="409" t="str">
        <f>IF(AND('[1]Multi-Field'!$E$58=[1]Lists!BF436,'[1]Multi-Field'!$F$58="Drained"),BI436,IF(AND('[1]Multi-Field'!$E$58=[1]Lists!BF436,'[1]Multi-Field'!$F$58="undrained"),BH436,""))</f>
        <v/>
      </c>
      <c r="DO436" s="409" t="str">
        <f>IF(AND('[1]Multi-Field'!$E$59=[1]Lists!BF436,'[1]Multi-Field'!$F$59="Drained"),BI436,IF(AND('[1]Multi-Field'!$E$59=[1]Lists!BF436,'[1]Multi-Field'!$F$59="undrained"),BH436,""))</f>
        <v/>
      </c>
      <c r="DP436" s="409" t="str">
        <f>IF(AND('[1]Multi-Field'!$E$60=[1]Lists!BF436,'[1]Multi-Field'!$F$60="Drained"),BI436,IF(AND('[1]Multi-Field'!$E$60=[1]Lists!BF436,'[1]Multi-Field'!$F$60="undrained"),BH436,""))</f>
        <v/>
      </c>
      <c r="DQ436" s="409" t="str">
        <f>IF(AND('[1]Multi-Field'!$E$61=[1]Lists!BF436,'[1]Multi-Field'!$F$61="Drained"),BI436,IF(AND('[1]Multi-Field'!$E$61=[1]Lists!BF436,'[1]Multi-Field'!$F$61="undrained"),BH436,""))</f>
        <v/>
      </c>
      <c r="DR436" s="409" t="str">
        <f>IF(AND('[1]Multi-Field'!$E$62=[1]Lists!BF436,'[1]Multi-Field'!$F$62="Drained"),BI436,IF(AND('[1]Multi-Field'!$E$62=[1]Lists!BF436,'[1]Multi-Field'!$F$62="undrained"),BH436,""))</f>
        <v/>
      </c>
      <c r="DS436" s="409" t="str">
        <f>IF(AND('[1]Multi-Field'!$E$63=[1]Lists!BF436,'[1]Multi-Field'!$F$63="Drained"),BI436,IF(AND('[1]Multi-Field'!$E$63=[1]Lists!BF436,'[1]Multi-Field'!$F$63="undrained"),BH436,""))</f>
        <v/>
      </c>
      <c r="DT436" s="409" t="str">
        <f>IF(AND('[1]Multi-Field'!$E$64=[1]Lists!BF436,'[1]Multi-Field'!$F$64="Drained"),BI436,IF(AND('[1]Multi-Field'!$E$64=[1]Lists!BF436,'[1]Multi-Field'!$F$64="undrained"),BH436,""))</f>
        <v/>
      </c>
      <c r="DU436" s="409" t="str">
        <f>IF(AND('[1]Multi-Field'!$E$65=[1]Lists!BF436,'[1]Multi-Field'!$F$65="Drained"),BI436,IF(AND('[1]Multi-Field'!$E$65=[1]Lists!BF436,'[1]Multi-Field'!$F$65="undrained"),BH436,""))</f>
        <v/>
      </c>
      <c r="DV436" s="409" t="str">
        <f>IF(AND('[1]Multi-Field'!$E$66=[1]Lists!BF436,'[1]Multi-Field'!$F$66="Drained"),BI436,IF(AND('[1]Multi-Field'!$E$66=[1]Lists!BF436,'[1]Multi-Field'!$F$66="undrained"),BH436,""))</f>
        <v/>
      </c>
      <c r="DW436" s="409" t="str">
        <f>IF(AND('[1]Multi-Field'!$E$67=[1]Lists!BF436,'[1]Multi-Field'!$F$67="Drained"),BI436,IF(AND('[1]Multi-Field'!$E$67=[1]Lists!BF436,'[1]Multi-Field'!$F$67="undrained"),BH436,""))</f>
        <v/>
      </c>
      <c r="DX436" s="409" t="str">
        <f>IF(AND('[1]Multi-Field'!$E$68=[1]Lists!BF436,'[1]Multi-Field'!$F$68="Drained"),BI436,IF(AND('[1]Multi-Field'!$E$68=[1]Lists!BF436,'[1]Multi-Field'!$F$68="undrained"),BH436,""))</f>
        <v/>
      </c>
      <c r="DY436" s="409" t="str">
        <f>IF(AND('[1]Multi-Field'!$E$69=[1]Lists!BF436,'[1]Multi-Field'!$F$69="Drained"),BI436,IF(AND('[1]Multi-Field'!$E$69=[1]Lists!BF436,'[1]Multi-Field'!$F$69="undrained"),BH436,""))</f>
        <v/>
      </c>
      <c r="DZ436" s="409" t="str">
        <f>IF(AND('[1]Multi-Field'!$E$70=[1]Lists!BF436,'[1]Multi-Field'!$F$70="Drained"),BI436,IF(AND('[1]Multi-Field'!$E$70=[1]Lists!BF436,'[1]Multi-Field'!$F$70="undrained"),BH436,""))</f>
        <v/>
      </c>
      <c r="EA436" s="409" t="str">
        <f>IF(AND('[1]Multi-Field'!$E$71=[1]Lists!BF436,'[1]Multi-Field'!$F$71="Drained"),BI436,IF(AND('[1]Multi-Field'!$E$71=[1]Lists!BF436,'[1]Multi-Field'!$F$71="undrained"),BH436,""))</f>
        <v/>
      </c>
      <c r="EB436" s="409" t="str">
        <f>IF(AND('[1]Multi-Field'!$E$72=[1]Lists!BF436,'[1]Multi-Field'!$F$72="Drained"),BI436,IF(AND('[1]Multi-Field'!$E$72=[1]Lists!BF436,'[1]Multi-Field'!$F$72="undrained"),BH436,""))</f>
        <v/>
      </c>
      <c r="EC436" s="409" t="str">
        <f>IF(AND('[1]Multi-Field'!$E$73=[1]Lists!BF436,'[1]Multi-Field'!$F$73="Drained"),BI436,IF(AND('[1]Multi-Field'!$E$73=[1]Lists!BF436,'[1]Multi-Field'!$F$73="undrained"),BH436,""))</f>
        <v/>
      </c>
      <c r="ED436" s="409" t="str">
        <f>IF(AND('[1]Multi-Field'!$E$74=[1]Lists!BF436,'[1]Multi-Field'!$F$74="Drained"),BI436,IF(AND('[1]Multi-Field'!$E$74=[1]Lists!BF436,'[1]Multi-Field'!$F$74="undrained"),BH436,""))</f>
        <v/>
      </c>
      <c r="EE436" s="409" t="str">
        <f>IF(AND('[1]Multi-Field'!$E$75=[1]Lists!BF436,'[1]Multi-Field'!$F$75="Drained"),BI436,IF(AND('[1]Multi-Field'!$E$75=[1]Lists!BF436,'[1]Multi-Field'!$F$75="undrained"),BH436,""))</f>
        <v/>
      </c>
      <c r="EF436" s="409" t="str">
        <f>IF(AND('[1]Multi-Field'!$E$76=[1]Lists!BF436,'[1]Multi-Field'!$F$76="Drained"),BI436,IF(AND('[1]Multi-Field'!$E$76=[1]Lists!BF436,'[1]Multi-Field'!$F$6="undrained"),BH436,""))</f>
        <v/>
      </c>
      <c r="EG436" s="409" t="str">
        <f>IF(AND('[1]Multi-Field'!$E$77=[1]Lists!BF436,'[1]Multi-Field'!$F$77="Drained"),BI436,IF(AND('[1]Multi-Field'!$E$77=[1]Lists!BF436,'[1]Multi-Field'!$F$77="undrained"),BH436,""))</f>
        <v/>
      </c>
      <c r="EH436" s="409" t="str">
        <f>IF(AND('[1]Multi-Field'!$E$78=[1]Lists!BF436,'[1]Multi-Field'!$F$78="Drained"),BI436,IF(AND('[1]Multi-Field'!$E$78=[1]Lists!BF436,'[1]Multi-Field'!$F$78="undrained"),BH436,""))</f>
        <v/>
      </c>
      <c r="EI436" s="409" t="str">
        <f>IF(AND('[1]Multi-Field'!$E$79=[1]Lists!BF436,'[1]Multi-Field'!$F$79="Drained"),BI436,IF(AND('[1]Multi-Field'!$E$79=[1]Lists!BF436,'[1]Multi-Field'!$F$79="undrained"),BH436,""))</f>
        <v/>
      </c>
      <c r="EJ436" s="409" t="str">
        <f>IF(AND('[1]Multi-Field'!$E$80=[1]Lists!BF436,'[1]Multi-Field'!$F$80="Drained"),BI436,IF(AND('[1]Multi-Field'!$E$80=[1]Lists!BF436,'[1]Multi-Field'!$F$80="undrained"),BH436,""))</f>
        <v/>
      </c>
      <c r="EK436" s="409" t="str">
        <f>IF(AND('[1]Multi-Field'!$E$81=[1]Lists!BF436,'[1]Multi-Field'!$F$81="Drained"),BI436,IF(AND('[1]Multi-Field'!$E$81=[1]Lists!BF436,'[1]Multi-Field'!$F$81="undrained"),BH436,""))</f>
        <v/>
      </c>
      <c r="EL436" s="409" t="str">
        <f>IF(AND('[1]Multi-Field'!$E$82=[1]Lists!BF436,'[1]Multi-Field'!$F$82="Drained"),BI436,IF(AND('[1]Multi-Field'!$E$82=[1]Lists!BF436,'[1]Multi-Field'!$F$82="undrained"),BH436,""))</f>
        <v/>
      </c>
      <c r="EM436" s="409" t="str">
        <f>IF(AND('[1]Multi-Field'!$E$83=[1]Lists!BF436,'[1]Multi-Field'!$F$83="Drained"),BI436,IF(AND('[1]Multi-Field'!$E$83=[1]Lists!BF436,'[1]Multi-Field'!$F$83="undrained"),BH436,""))</f>
        <v/>
      </c>
      <c r="EN436" s="409" t="str">
        <f>IF(AND('[1]Multi-Field'!$E$84=[1]Lists!BF436,'[1]Multi-Field'!$F$84="Drained"),BI436,IF(AND('[1]Multi-Field'!$E$84=[1]Lists!BF436,'[1]Multi-Field'!$F$84="undrained"),BH436,""))</f>
        <v/>
      </c>
      <c r="EO436" s="409" t="str">
        <f>IF(AND('[1]Multi-Field'!$E$85=[1]Lists!BF436,'[1]Multi-Field'!$F$85="Drained"),BI436,IF(AND('[1]Multi-Field'!$E$85=[1]Lists!BF436,'[1]Multi-Field'!$F$85="undrained"),BH436,""))</f>
        <v/>
      </c>
      <c r="EP436" s="409" t="str">
        <f>IF(AND('[1]Multi-Field'!$E$86=[1]Lists!BF436,'[1]Multi-Field'!$F$86="Drained"),BI436,IF(AND('[1]Multi-Field'!$E$86=[1]Lists!BF436,'[1]Multi-Field'!$F$86="undrained"),BH436,""))</f>
        <v/>
      </c>
      <c r="EQ436" s="409" t="str">
        <f>IF(AND('[1]Multi-Field'!$E$87=[1]Lists!BF436,'[1]Multi-Field'!$F$87="Drained"),BI436,IF(AND('[1]Multi-Field'!$E$87=[1]Lists!BF436,'[1]Multi-Field'!$F$87="undrained"),BH436,""))</f>
        <v/>
      </c>
      <c r="ER436" s="409" t="str">
        <f>IF(AND('[1]Multi-Field'!$E$88=[1]Lists!BF436,'[1]Multi-Field'!$F$88="Drained"),BI436,IF(AND('[1]Multi-Field'!$E$88=[1]Lists!BF436,'[1]Multi-Field'!$F$88="undrained"),BH436,""))</f>
        <v/>
      </c>
      <c r="ES436" s="409" t="str">
        <f>IF(AND('[1]Multi-Field'!$E$89=[1]Lists!BF436,'[1]Multi-Field'!$F$89="Drained"),BI436,IF(AND('[1]Multi-Field'!$E$89=[1]Lists!BF436,'[1]Multi-Field'!$F$89="undrained"),BH436,""))</f>
        <v/>
      </c>
      <c r="ET436" s="409" t="str">
        <f>IF(AND('[1]Multi-Field'!$E$90=[1]Lists!BF436,'[1]Multi-Field'!$F$90="Drained"),BI436,IF(AND('[1]Multi-Field'!$E$90=[1]Lists!BF436,'[1]Multi-Field'!$F$90="undrained"),BH436,""))</f>
        <v/>
      </c>
      <c r="EU436" s="409" t="str">
        <f>IF(AND('[1]Multi-Field'!$E$91=[1]Lists!BF436,'[1]Multi-Field'!$F$91="Drained"),BI436,IF(AND('[1]Multi-Field'!$E$91=[1]Lists!BF436,'[1]Multi-Field'!$F$91="undrained"),BH436,""))</f>
        <v/>
      </c>
      <c r="EV436" s="409" t="str">
        <f>IF(AND('[1]Multi-Field'!$E$92=[1]Lists!BF436,'[1]Multi-Field'!$F$92="Drained"),BI436,IF(AND('[1]Multi-Field'!$E$92=[1]Lists!BF436,'[1]Multi-Field'!$F$92="undrained"),BH436,""))</f>
        <v/>
      </c>
      <c r="EW436" s="409" t="str">
        <f>IF(AND('[1]Multi-Field'!$E$93=[1]Lists!BF436,'[1]Multi-Field'!$F$93="Drained"),BI436,IF(AND('[1]Multi-Field'!$E$93=[1]Lists!BF436,'[1]Multi-Field'!$F$93="undrained"),BH436,""))</f>
        <v/>
      </c>
      <c r="EX436" s="409" t="str">
        <f>IF(AND('[1]Multi-Field'!$E$94=[1]Lists!BF436,'[1]Multi-Field'!$F$94="Drained"),BI436,IF(AND('[1]Multi-Field'!$E$94=[1]Lists!BF436,'[1]Multi-Field'!$F$94="undrained"),BH436,""))</f>
        <v/>
      </c>
      <c r="EY436" s="409" t="str">
        <f>IF(AND('[1]Multi-Field'!$E$95=[1]Lists!BF436,'[1]Multi-Field'!$F$95="Drained"),BI436,IF(AND('[1]Multi-Field'!$E$95=[1]Lists!BF436,'[1]Multi-Field'!$F$95="undrained"),BH436,""))</f>
        <v/>
      </c>
      <c r="EZ436" s="409" t="str">
        <f>IF(AND('[1]Multi-Field'!$E$96=[1]Lists!BF436,'[1]Multi-Field'!$F$96="Drained"),BI436,IF(AND('[1]Multi-Field'!$E$96=[1]Lists!BF436,'[1]Multi-Field'!$F$96="undrained"),BH436,""))</f>
        <v/>
      </c>
      <c r="FA436" s="409" t="str">
        <f>IF(AND('[1]Multi-Field'!$E$97=[1]Lists!BF436,'[1]Multi-Field'!$F$97="Drained"),BI436,IF(AND('[1]Multi-Field'!$E$97=[1]Lists!BF436,'[1]Multi-Field'!$F$97="undrained"),BH436,""))</f>
        <v/>
      </c>
      <c r="FB436" s="409" t="str">
        <f>IF(AND('[1]Multi-Field'!$E$98=[1]Lists!BF436,'[1]Multi-Field'!$F$98="Drained"),BI436,IF(AND('[1]Multi-Field'!$E$98=[1]Lists!BF436,'[1]Multi-Field'!$F$98="undrained"),BH436,""))</f>
        <v/>
      </c>
      <c r="FC436" s="409" t="str">
        <f>IF(AND('[1]Multi-Field'!$E$99=[1]Lists!BF436,'[1]Multi-Field'!$F$99="Drained"),BI436,IF(AND('[1]Multi-Field'!$E$99=[1]Lists!BF436,'[1]Multi-Field'!$F$99="undrained"),BH436,""))</f>
        <v/>
      </c>
      <c r="FD436" s="409" t="str">
        <f>IF(AND('[1]Multi-Field'!$E$100=[1]Lists!BF436,'[1]Multi-Field'!$F$100="Drained"),BI436,IF(AND('[1]Multi-Field'!$E$100=[1]Lists!BF436,'[1]Multi-Field'!$F$100="undrained"),BH436,""))</f>
        <v/>
      </c>
      <c r="FE436" s="409" t="str">
        <f>IF(AND('[1]Multi-Field'!$E$101=[1]Lists!BF436,'[1]Multi-Field'!$F$101="Drained"),BI436,IF(AND('[1]Multi-Field'!$E$101=[1]Lists!BF436,'[1]Multi-Field'!$F$101="undrained"),BH436,""))</f>
        <v/>
      </c>
      <c r="FF436" s="409" t="str">
        <f>IF(AND('[1]Multi-Field'!$E$102=[1]Lists!BF436,'[1]Multi-Field'!$F$102="Drained"),BI436,IF(AND('[1]Multi-Field'!$E$102=[1]Lists!BF436,'[1]Multi-Field'!$F$102="undrained"),BH436,""))</f>
        <v/>
      </c>
      <c r="FG436" s="409" t="str">
        <f>IF(AND('[1]Multi-Field'!$E$103=[1]Lists!BF436,'[1]Multi-Field'!$F$103="Drained"),BI436,IF(AND('[1]Multi-Field'!$E$103=[1]Lists!BF436,'[1]Multi-Field'!$F$103="undrained"),BH436,""))</f>
        <v/>
      </c>
      <c r="FH436" s="409" t="str">
        <f>IF(AND('[1]Multi-Field'!$E$104=[1]Lists!BF436,'[1]Multi-Field'!$F$104="Drained"),BI436,IF(AND('[1]Multi-Field'!$E$104=[1]Lists!BF436,'[1]Multi-Field'!$F$104="undrained"),BH436,""))</f>
        <v/>
      </c>
      <c r="FI436" s="409" t="str">
        <f>IF(AND('[1]Multi-Field'!$E$105=[1]Lists!BF436,'[1]Multi-Field'!$F$105="Drained"),BI436,IF(AND('[1]Multi-Field'!$E$105=[1]Lists!BF436,'[1]Multi-Field'!$F$105="undrained"),BH436,""))</f>
        <v/>
      </c>
      <c r="FJ436" s="409" t="str">
        <f>IF(AND('[1]Multi-Field'!$E$106=[1]Lists!BF436,'[1]Multi-Field'!$F$106="Drained"),BI436,IF(AND('[1]Multi-Field'!$E$106=[1]Lists!BF436,'[1]Multi-Field'!$F$106="undrained"),BH436,""))</f>
        <v/>
      </c>
      <c r="FK436" s="409" t="str">
        <f>IF(AND('[1]Multi-Field'!$E$107=[1]Lists!BF436,'[1]Multi-Field'!$F$107="Drained"),BI436,IF(AND('[1]Multi-Field'!$E$107=[1]Lists!BF436,'[1]Multi-Field'!$F$107="undrained"),BH436,""))</f>
        <v/>
      </c>
      <c r="FL436" s="409" t="str">
        <f>IF(AND('[1]Multi-Field'!$E$108=[1]Lists!BF436,'[1]Multi-Field'!$F$108="Drained"),BI436,IF(AND('[1]Multi-Field'!$E$108=[1]Lists!BF436,'[1]Multi-Field'!$F$108="undrained"),BH436,""))</f>
        <v/>
      </c>
      <c r="FM436" s="409" t="str">
        <f>IF(AND('[1]Multi-Field'!$E$109=[1]Lists!BF436,'[1]Multi-Field'!$F$109="Drained"),BI436,IF(AND('[1]Multi-Field'!$E$109=[1]Lists!BF436,'[1]Multi-Field'!$F$109="undrained"),BH436,""))</f>
        <v/>
      </c>
      <c r="FN436" s="409" t="str">
        <f>IF(AND('[1]Multi-Field'!$E$110=[1]Lists!BF436,'[1]Multi-Field'!$F$110="Drained"),BI436,IF(AND('[1]Multi-Field'!$E$110=[1]Lists!BF436,'[1]Multi-Field'!$F$110="undrained"),BH436,""))</f>
        <v/>
      </c>
      <c r="FO436" s="409" t="str">
        <f>IF(AND('[1]Multi-Field'!$E$111=[1]Lists!BF436,'[1]Multi-Field'!$F$111="Drained"),BI436,IF(AND('[1]Multi-Field'!$E$111=[1]Lists!BF436,'[1]Multi-Field'!$F$111="undrained"),BH436,""))</f>
        <v/>
      </c>
      <c r="FP436" s="409" t="str">
        <f>IF(AND('[1]Multi-Field'!$E$112=[1]Lists!BF436,'[1]Multi-Field'!$F$112="Drained"),BI436,IF(AND('[1]Multi-Field'!$E$112=[1]Lists!BF436,'[1]Multi-Field'!$F$112="undrained"),BH436,""))</f>
        <v/>
      </c>
      <c r="FQ436" s="409" t="str">
        <f>IF(AND('[1]Multi-Field'!$E$113=[1]Lists!BF436,'[1]Multi-Field'!$F$113="Drained"),BI436,IF(AND('[1]Multi-Field'!$E$113=[1]Lists!BF436,'[1]Multi-Field'!$F$113="undrained"),BH436,""))</f>
        <v/>
      </c>
      <c r="FR436" s="409" t="str">
        <f>IF(AND('[1]Multi-Field'!$E$114=[1]Lists!BF436,'[1]Multi-Field'!$F$114="Drained"),BI436,IF(AND('[1]Multi-Field'!$E$114=[1]Lists!BF436,'[1]Multi-Field'!$F$114="undrained"),BH436,""))</f>
        <v/>
      </c>
      <c r="FS436" s="409" t="str">
        <f>IF(AND('[1]Multi-Field'!$E$115=[1]Lists!BF436,'[1]Multi-Field'!$F$115="Drained"),BI436,IF(AND('[1]Multi-Field'!$E$115=[1]Lists!BF436,'[1]Multi-Field'!$F$115="undrained"),BH436,""))</f>
        <v/>
      </c>
      <c r="FT436" s="409" t="str">
        <f>IF(AND('[1]Multi-Field'!$E$116=[1]Lists!BF436,'[1]Multi-Field'!$F$116="Drained"),BI436,IF(AND('[1]Multi-Field'!$E$116=[1]Lists!BF436,'[1]Multi-Field'!$F$116="undrained"),BH436,""))</f>
        <v/>
      </c>
      <c r="FU436" s="409" t="str">
        <f>IF(AND('[1]Multi-Field'!$E$117=[1]Lists!BF436,'[1]Multi-Field'!$F$117="Drained"),BI436,IF(AND('[1]Multi-Field'!$E$117=[1]Lists!BF436,'[1]Multi-Field'!$F$117="undrained"),BH436,""))</f>
        <v/>
      </c>
      <c r="FV436" s="409" t="str">
        <f>IF(AND('[1]Multi-Field'!$E$118=[1]Lists!BF436,'[1]Multi-Field'!$F$118="Drained"),BI436,IF(AND('[1]Multi-Field'!$E$118=[1]Lists!BF436,'[1]Multi-Field'!$F$118="undrained"),BH436,""))</f>
        <v/>
      </c>
      <c r="FW436" s="409" t="str">
        <f>IF(AND('[1]Multi-Field'!$E$119=[1]Lists!BF436,'[1]Multi-Field'!$F$119="Drained"),BI436,IF(AND('[1]Multi-Field'!$E$119=[1]Lists!BF436,'[1]Multi-Field'!$F$119="undrained"),BH436,""))</f>
        <v/>
      </c>
      <c r="FX436" s="409" t="str">
        <f>IF(AND('[1]Multi-Field'!$E$120=[1]Lists!BF436,'[1]Multi-Field'!$F$120="Drained"),BI436,IF(AND('[1]Multi-Field'!$E$120=[1]Lists!BF436,'[1]Multi-Field'!$F$120="undrained"),BH436,""))</f>
        <v/>
      </c>
      <c r="GC436" s="4">
        <v>1</v>
      </c>
    </row>
    <row r="437" spans="1:185" ht="13.5" customHeight="1">
      <c r="A437" s="7" t="s">
        <v>523</v>
      </c>
      <c r="B437" s="7"/>
      <c r="C437" s="7"/>
      <c r="D437" s="8">
        <v>75</v>
      </c>
      <c r="E437" s="8">
        <f t="shared" si="60"/>
        <v>75</v>
      </c>
      <c r="F437" s="8">
        <f t="shared" si="61"/>
        <v>75</v>
      </c>
      <c r="G437" s="8">
        <v>75</v>
      </c>
      <c r="H437" s="8">
        <v>75</v>
      </c>
      <c r="I437" s="8">
        <f t="shared" si="64"/>
        <v>75</v>
      </c>
      <c r="J437" s="8">
        <f t="shared" si="65"/>
        <v>75</v>
      </c>
      <c r="K437" s="8">
        <v>75</v>
      </c>
      <c r="L437" s="8">
        <v>140</v>
      </c>
      <c r="M437" s="8">
        <f t="shared" si="62"/>
        <v>140</v>
      </c>
      <c r="N437" s="8">
        <f t="shared" si="63"/>
        <v>140</v>
      </c>
      <c r="O437" s="8">
        <v>140</v>
      </c>
      <c r="P437" s="391">
        <v>412</v>
      </c>
      <c r="Q437" s="394"/>
      <c r="R437" s="395">
        <f>IF(OR('Multi-Field'!AA414=Lists!AC453,'Multi-Field'!AA414=Lists!AC454),IF('Multi-Field'!Z414="x",(IF('Multi-Field'!AC414=Lists!Q422,Lists!R422,IF('Multi-Field'!AC414=Lists!Q423,Lists!R423,IF('Multi-Field'!AC414=Lists!Q424,Lists!R424,IF('Multi-Field'!AC414=Lists!Q425,Lists!R425))))),IF('Multi-Field'!X414="x",(IF('Multi-Field'!AC414=Lists!Q422,Lists!S422,IF('Multi-Field'!AC414=Lists!Q423,Lists!S423,IF('Multi-Field'!AC414=Lists!Q424,Lists!S424,IF('Multi-Field'!AC414=Lists!Q425,Lists!S425))))),IF('Multi-Field'!V414="x",(IF('Multi-Field'!AC414=Lists!Q422,Lists!T422,IF('Multi-Field'!AC414=Lists!Q423,Lists!T423,IF('Multi-Field'!AC414=Lists!Q424,Lists!T424,IF('Multi-Field'!AC414=Lists!Q425,Lists!T425))))),0))))</f>
        <v>0</v>
      </c>
      <c r="S437" s="395">
        <f t="shared" si="66"/>
        <v>0</v>
      </c>
      <c r="T437" s="395"/>
      <c r="U437" s="396"/>
      <c r="BF437" s="411" t="s">
        <v>1601</v>
      </c>
      <c r="BG437" s="412">
        <v>4</v>
      </c>
      <c r="BH437" s="412">
        <v>5.5</v>
      </c>
      <c r="BI437" s="412">
        <v>5.5</v>
      </c>
      <c r="BJ437" s="409" t="e">
        <f>IF(AND('[1]Single Field'!#REF!=[1]Lists!BF437,'[1]Single Field'!#REF!="Drained"),"x",IF(AND('[1]Single Field'!#REF!=[1]Lists!BF437,'[1]Single Field'!#REF!="Undrained"),O,""))</f>
        <v>#REF!</v>
      </c>
      <c r="BK437" s="409" t="str">
        <f>IF(AND('[1]Multi-Field'!$E$3=[1]Lists!BF437,'[1]Multi-Field'!$F$3="Drained"),BI437,IF(AND('[1]Multi-Field'!$E$3=BF437,'[1]Multi-Field'!$F$3="undrained"),BH437,""))</f>
        <v/>
      </c>
      <c r="BL437" s="409" t="str">
        <f>IF(AND('[1]Multi-Field'!$E$4=BF437,'[1]Multi-Field'!$F$4="Drained"),BI437,IF(AND('[1]Multi-Field'!$E$4=BF437,'[1]Multi-Field'!$F$4="undrained"),BH437,""))</f>
        <v/>
      </c>
      <c r="BM437" s="409" t="str">
        <f>IF(AND('[1]Multi-Field'!$E$5=BF437,'[1]Multi-Field'!$F$5="Drained"),BI437,IF(AND('[1]Multi-Field'!$E$5=BF437,'[1]Multi-Field'!$F$5="undrained"),BH437,""))</f>
        <v/>
      </c>
      <c r="BN437" s="409" t="str">
        <f>IF(AND('[1]Multi-Field'!$E$6=BF437,'[1]Multi-Field'!$F$6="Drained"),BI437,IF(AND('[1]Multi-Field'!$E$6=BF437,'[1]Multi-Field'!$F$6="undrained"),BH437,""))</f>
        <v/>
      </c>
      <c r="BO437" s="409" t="str">
        <f>IF(AND('[1]Multi-Field'!$E$7=BF437,'[1]Multi-Field'!$F$7="Drained"),BI437,IF(AND('[1]Multi-Field'!$E$7=BF437,'[1]Multi-Field'!$F$7="undrained"),BH437,""))</f>
        <v/>
      </c>
      <c r="BP437" s="409" t="str">
        <f>IF(AND('[1]Multi-Field'!$E$8=BF437,'[1]Multi-Field'!$F$8="Drained"),BI437,IF(AND('[1]Multi-Field'!$E$8=BF437,'[1]Multi-Field'!$F$8="undrained"),BH437,""))</f>
        <v/>
      </c>
      <c r="BQ437" s="409" t="str">
        <f>IF(AND('[1]Multi-Field'!$E$9=BF437,'[1]Multi-Field'!$F$9="Drained"),BI437,IF(AND('[1]Multi-Field'!$E$9=BF437,'[1]Multi-Field'!$F$9="undrained"),BH437,""))</f>
        <v/>
      </c>
      <c r="BR437" s="409" t="str">
        <f>IF(AND('[1]Multi-Field'!$E$10=BF437,'[1]Multi-Field'!$F$10="Drained"),BI437,IF(AND('[1]Multi-Field'!$E$10=BF437,'[1]Multi-Field'!$F$10="undrained"),BH437,""))</f>
        <v/>
      </c>
      <c r="BS437" s="409" t="str">
        <f>IF(AND('[1]Multi-Field'!$E$11=BF437,'[1]Multi-Field'!$F$11="Drained"),BI437,IF(AND('[1]Multi-Field'!$E$11=BF437,'[1]Multi-Field'!$F$11="undrained"),BH437,""))</f>
        <v/>
      </c>
      <c r="BT437" s="409" t="str">
        <f>IF(AND('[1]Multi-Field'!$E$12=BF437,'[1]Multi-Field'!$F$12="Drained"),BI437,IF(AND('[1]Multi-Field'!$E$12=BF437,'[1]Multi-Field'!$F$12="undrained"),BH437,""))</f>
        <v/>
      </c>
      <c r="BU437" s="409" t="str">
        <f>IF(AND('[1]Multi-Field'!$E$13=BF437,'[1]Multi-Field'!$F$13="Drained"),BI437,IF(AND('[1]Multi-Field'!$E$3=BF437,'[1]Multi-Field'!$F$13="undrained"),BH437,""))</f>
        <v/>
      </c>
      <c r="BV437" s="409" t="str">
        <f>IF(AND('[1]Multi-Field'!$E$14=BF437,'[1]Multi-Field'!$F$14="Drained"),BI437,IF(AND('[1]Multi-Field'!$E$14=BF437,'[1]Multi-Field'!$F$14="undrained"),BH437,""))</f>
        <v/>
      </c>
      <c r="BW437" s="409" t="str">
        <f>IF(AND('[1]Multi-Field'!$E$15=BF437,'[1]Multi-Field'!$F$15="Drained"),BI437,IF(AND('[1]Multi-Field'!$E$15=BF437,'[1]Multi-Field'!$F$15="undrained"),BH437,""))</f>
        <v/>
      </c>
      <c r="BX437" s="409" t="str">
        <f>IF(AND('[1]Multi-Field'!$E$16=[1]Lists!BF437,'[1]Multi-Field'!$F$16="Drained"),BI437,IF(AND('[1]Multi-Field'!$E$16=[1]Lists!BF437,'[1]Multi-Field'!$F$16="undrained"),BH437,""))</f>
        <v/>
      </c>
      <c r="BY437" s="409" t="str">
        <f>IF(AND('[1]Multi-Field'!$E$17=[1]Lists!BF437,'[1]Multi-Field'!$F$17="Drained"),BI437,IF(AND('[1]Multi-Field'!$E$17=[1]Lists!BF437,'[1]Multi-Field'!$F$17="undrained"),BH437,""))</f>
        <v/>
      </c>
      <c r="BZ437" s="409" t="str">
        <f>IF(AND('[1]Multi-Field'!$E$18=[1]Lists!BF437,'[1]Multi-Field'!$F$18="Drained"),BI437,IF(AND('[1]Multi-Field'!$E$18=[1]Lists!BF437,'[1]Multi-Field'!$F$18="undrained"),BH437,""))</f>
        <v/>
      </c>
      <c r="CA437" s="409" t="str">
        <f>IF(AND('[1]Multi-Field'!$E$19=[1]Lists!BF437,'[1]Multi-Field'!$F$19="Drained"),BI437,IF(AND('[1]Multi-Field'!$E$19=[1]Lists!BF437,'[1]Multi-Field'!$F$19="undrained"),BH437,""))</f>
        <v/>
      </c>
      <c r="CB437" s="409" t="str">
        <f>IF(AND('[1]Multi-Field'!$E$20=[1]Lists!BF437,'[1]Multi-Field'!$F$20="Drained"),BI437,IF(AND('[1]Multi-Field'!$E$20=[1]Lists!BF437,'[1]Multi-Field'!$F$20="undrained"),BH437,""))</f>
        <v/>
      </c>
      <c r="CC437" s="409" t="str">
        <f>IF(AND('[1]Multi-Field'!$E$21=[1]Lists!BF437,'[1]Multi-Field'!$F$21="Drained"),BI437,IF(AND('[1]Multi-Field'!$E$21=[1]Lists!BF437,'[1]Multi-Field'!$F$21="undrained"),BH437,""))</f>
        <v/>
      </c>
      <c r="CD437" s="409" t="str">
        <f>IF(AND('[1]Multi-Field'!$E$22=[1]Lists!BF437,'[1]Multi-Field'!$F$22="Drained"),BI437,IF(AND('[1]Multi-Field'!$E$22=[1]Lists!BF437,'[1]Multi-Field'!$F$22="undrained"),BH437,""))</f>
        <v/>
      </c>
      <c r="CE437" s="409" t="str">
        <f>IF(AND('[1]Multi-Field'!$E$23=[1]Lists!BF437,'[1]Multi-Field'!$F$23="Drained"),BI437,IF(AND('[1]Multi-Field'!$E$23=[1]Lists!BF437,'[1]Multi-Field'!$F$23="undrained"),BH437,""))</f>
        <v/>
      </c>
      <c r="CF437" s="409" t="str">
        <f>IF(AND('[1]Multi-Field'!$E$24=[1]Lists!BF437,'[1]Multi-Field'!$F$24="Drained"),BI437,IF(AND('[1]Multi-Field'!$E$24=[1]Lists!BF437,'[1]Multi-Field'!$F$24="undrained"),BH437,""))</f>
        <v/>
      </c>
      <c r="CG437" s="409" t="str">
        <f>IF(AND('[1]Multi-Field'!$E$25=[1]Lists!BF437,'[1]Multi-Field'!$F$25="Drained"),BI437,IF(AND('[1]Multi-Field'!$E$25=[1]Lists!BF437,'[1]Multi-Field'!$F$25="undrained"),BH437,""))</f>
        <v/>
      </c>
      <c r="CH437" s="409" t="str">
        <f>IF(AND('[1]Multi-Field'!$E$26=[1]Lists!BF437,'[1]Multi-Field'!$F$26="Drained"),BI437,IF(AND('[1]Multi-Field'!$E$26=[1]Lists!BF437,'[1]Multi-Field'!$F$26="undrained"),BH437,""))</f>
        <v/>
      </c>
      <c r="CI437" s="409" t="str">
        <f>IF(AND('[1]Multi-Field'!$E$27=[1]Lists!BF437,'[1]Multi-Field'!$F$27="Drained"),BI437,IF(AND('[1]Multi-Field'!$E$27=[1]Lists!BF437,'[1]Multi-Field'!$F$27="undrained"),BH437,""))</f>
        <v/>
      </c>
      <c r="CJ437" s="409" t="str">
        <f>IF(AND('[1]Multi-Field'!$E$28=[1]Lists!BF437,'[1]Multi-Field'!$F$28="Drained"),BI437,IF(AND('[1]Multi-Field'!$E$28=[1]Lists!BF437,'[1]Multi-Field'!$F$28="undrained"),BH437,""))</f>
        <v/>
      </c>
      <c r="CK437" s="409" t="str">
        <f>IF(AND('[1]Multi-Field'!$E$29=[1]Lists!BF437,'[1]Multi-Field'!$F$29="Drained"),BI437,IF(AND('[1]Multi-Field'!$E$29=[1]Lists!BF437,'[1]Multi-Field'!$F$29="undrained"),BH437,""))</f>
        <v/>
      </c>
      <c r="CL437" s="409" t="str">
        <f>IF(AND('[1]Multi-Field'!$E$30=[1]Lists!BF437,'[1]Multi-Field'!$F$30="Drained"),BI437,IF(AND('[1]Multi-Field'!$E$30=[1]Lists!BF437,'[1]Multi-Field'!$F$30="undrained"),BH437,""))</f>
        <v/>
      </c>
      <c r="CM437" s="409" t="str">
        <f>IF(AND('[1]Multi-Field'!$E$31=[1]Lists!BF437,'[1]Multi-Field'!$F$31="Drained"),BI437,IF(AND('[1]Multi-Field'!$E$31=[1]Lists!BF437,'[1]Multi-Field'!$F$31="undrained"),BH437,""))</f>
        <v/>
      </c>
      <c r="CN437" s="409" t="str">
        <f>IF(AND('[1]Multi-Field'!$E$32=[1]Lists!BF437,'[1]Multi-Field'!$F$32="Drained"),BI437,IF(AND('[1]Multi-Field'!$E$32=[1]Lists!BF437,'[1]Multi-Field'!$F$32="undrained"),BH437,""))</f>
        <v/>
      </c>
      <c r="CO437" s="409" t="str">
        <f>IF(AND('[1]Multi-Field'!$E$33=[1]Lists!BF437,'[1]Multi-Field'!$F$33="Drained"),BI437,IF(AND('[1]Multi-Field'!$E$33=[1]Lists!BF437,'[1]Multi-Field'!$F$33="undrained"),BH437,""))</f>
        <v/>
      </c>
      <c r="CP437" s="409" t="str">
        <f>IF(AND('[1]Multi-Field'!$E$34=[1]Lists!BF437,'[1]Multi-Field'!$F$34="Drained"),BI437,IF(AND('[1]Multi-Field'!$E$34=[1]Lists!BF437,'[1]Multi-Field'!$F$34="undrained"),BH437,""))</f>
        <v/>
      </c>
      <c r="CQ437" s="409" t="str">
        <f>IF(AND('[1]Multi-Field'!$E$35=[1]Lists!BF437,'[1]Multi-Field'!$F$35="Drained"),BI437,IF(AND('[1]Multi-Field'!$E$35=[1]Lists!BF437,'[1]Multi-Field'!$F$35="undrained"),BH437,""))</f>
        <v/>
      </c>
      <c r="CR437" s="409" t="str">
        <f>IF(AND('[1]Multi-Field'!$E$36=[1]Lists!BF437,'[1]Multi-Field'!$F$36="Drained"),BI437,IF(AND('[1]Multi-Field'!$E$36=[1]Lists!BF437,'[1]Multi-Field'!$F$36="undrained"),BH437,""))</f>
        <v/>
      </c>
      <c r="CS437" s="409" t="str">
        <f>IF(AND('[1]Multi-Field'!$E$37=[1]Lists!BF437,'[1]Multi-Field'!$F$37="Drained"),BI437,IF(AND('[1]Multi-Field'!$E$37=[1]Lists!BF437,'[1]Multi-Field'!$F$37="undrained"),BH437,""))</f>
        <v/>
      </c>
      <c r="CT437" s="409" t="str">
        <f>IF(AND('[1]Multi-Field'!$E$38=[1]Lists!BF437,'[1]Multi-Field'!$F$38="Drained"),BI437,IF(AND('[1]Multi-Field'!$E$38=[1]Lists!BF437,'[1]Multi-Field'!$F$38="undrained"),BH437,""))</f>
        <v/>
      </c>
      <c r="CU437" s="409" t="str">
        <f>IF(AND('[1]Multi-Field'!$E$39=[1]Lists!BF437,'[1]Multi-Field'!$F$39="Drained"),BI437,IF(AND('[1]Multi-Field'!$E$39=[1]Lists!BF437,'[1]Multi-Field'!$F$39="undrained"),BH437,""))</f>
        <v/>
      </c>
      <c r="CV437" s="409" t="str">
        <f>IF(AND('[1]Multi-Field'!$E$40=[1]Lists!BF437,'[1]Multi-Field'!$F$40="Drained"),BI437,IF(AND('[1]Multi-Field'!$E$40=[1]Lists!BF437,'[1]Multi-Field'!$F$40="undrained"),BH437,""))</f>
        <v/>
      </c>
      <c r="CW437" s="409" t="str">
        <f>IF(AND('[1]Multi-Field'!$E$41=[1]Lists!BF437,'[1]Multi-Field'!$F$40="Drained"),BI437,IF(AND('[1]Multi-Field'!$E$40=[1]Lists!BF437,'[1]Multi-Field'!$F$40="undrained"),BH437,""))</f>
        <v/>
      </c>
      <c r="CX437" s="409" t="str">
        <f>IF(AND('[1]Multi-Field'!$E$42=[1]Lists!BF437,'[1]Multi-Field'!$F$42="Drained"),BI437,IF(AND('[1]Multi-Field'!$E$42=[1]Lists!BF437,'[1]Multi-Field'!$F$42="undrained"),BH437,""))</f>
        <v/>
      </c>
      <c r="CY437" s="409" t="str">
        <f>IF(AND('[1]Multi-Field'!$E$43=[1]Lists!BF437,'[1]Multi-Field'!$F$43="Drained"),BI437,IF(AND('[1]Multi-Field'!$E$43=[1]Lists!BF437,'[1]Multi-Field'!$F$43="undrained"),BH437,""))</f>
        <v/>
      </c>
      <c r="CZ437" s="409" t="str">
        <f>IF(AND('[1]Multi-Field'!$E$44=[1]Lists!BF437,'[1]Multi-Field'!$F$44="Drained"),BI437,IF(AND('[1]Multi-Field'!$E$44=[1]Lists!BF437,'[1]Multi-Field'!$F$44="undrained"),BH437,""))</f>
        <v/>
      </c>
      <c r="DA437" s="409" t="str">
        <f>IF(AND('[1]Multi-Field'!$E$45=[1]Lists!BF437,'[1]Multi-Field'!$F$45="Drained"),BI437,IF(AND('[1]Multi-Field'!$E$45=[1]Lists!BF437,'[1]Multi-Field'!$F$45="undrained"),BH437,""))</f>
        <v/>
      </c>
      <c r="DB437" s="409" t="str">
        <f>IF(AND('[1]Multi-Field'!$E$46=[1]Lists!BF437,'[1]Multi-Field'!$F$46="Drained"),BI437,IF(AND('[1]Multi-Field'!$E$46=[1]Lists!BF437,'[1]Multi-Field'!$F$46="undrained"),BH437,""))</f>
        <v/>
      </c>
      <c r="DC437" s="409" t="str">
        <f>IF(AND('[1]Multi-Field'!$E$47=[1]Lists!BF437,'[1]Multi-Field'!$F$47="Drained"),BI437,IF(AND('[1]Multi-Field'!$E$47=[1]Lists!BF437,'[1]Multi-Field'!$F$47="undrained"),BH437,""))</f>
        <v/>
      </c>
      <c r="DD437" s="409" t="str">
        <f>IF(AND('[1]Multi-Field'!$E$48=[1]Lists!BF437,'[1]Multi-Field'!$F$48="Drained"),BI437,IF(AND('[1]Multi-Field'!$E$48=[1]Lists!BF437,'[1]Multi-Field'!$F$48="undrained"),BH437,""))</f>
        <v/>
      </c>
      <c r="DE437" s="409" t="str">
        <f>IF(AND('[1]Multi-Field'!$E$49=[1]Lists!BF437,'[1]Multi-Field'!$F$49="Drained"),BI437,IF(AND('[1]Multi-Field'!$E$49=[1]Lists!BF437,'[1]Multi-Field'!$F$9="undrained"),BH437,""))</f>
        <v/>
      </c>
      <c r="DF437" s="409" t="str">
        <f>IF(AND('[1]Multi-Field'!$E$50=[1]Lists!BF437,'[1]Multi-Field'!$F$50="Drained"),BI437,IF(AND('[1]Multi-Field'!$E$50=[1]Lists!BF437,'[1]Multi-Field'!$F$50="undrained"),BH437,""))</f>
        <v/>
      </c>
      <c r="DG437" s="409" t="str">
        <f>IF(AND('[1]Multi-Field'!$E$51=[1]Lists!BF437,'[1]Multi-Field'!$F$51="Drained"),BI437,IF(AND('[1]Multi-Field'!$E$51=[1]Lists!BF437,'[1]Multi-Field'!$F$51="undrained"),BH437,""))</f>
        <v/>
      </c>
      <c r="DH437" s="409" t="str">
        <f>IF(AND('[1]Multi-Field'!$E$52=[1]Lists!BF437,'[1]Multi-Field'!$F$52="Drained"),BI437,IF(AND('[1]Multi-Field'!$E$52=[1]Lists!BF437,'[1]Multi-Field'!$F$52="undrained"),BH437,""))</f>
        <v/>
      </c>
      <c r="DI437" s="409" t="str">
        <f>IF(AND('[1]Multi-Field'!$E$53=[1]Lists!BF437,'[1]Multi-Field'!$F$53="Drained"),BI437,IF(AND('[1]Multi-Field'!$E$53=[1]Lists!BF437,'[1]Multi-Field'!$F$53="undrained"),BH437,""))</f>
        <v/>
      </c>
      <c r="DJ437" s="409" t="str">
        <f>IF(AND('[1]Multi-Field'!$E$54=[1]Lists!BF437,'[1]Multi-Field'!$F$54="Drained"),BI437,IF(AND('[1]Multi-Field'!$E$54=[1]Lists!BF437,'[1]Multi-Field'!$F$54="undrained"),BH437,""))</f>
        <v/>
      </c>
      <c r="DK437" s="409" t="str">
        <f>IF(AND('[1]Multi-Field'!$E$55=[1]Lists!BF437,'[1]Multi-Field'!$F$55="Drained"),BI437,IF(AND('[1]Multi-Field'!$E$55=[1]Lists!BF437,'[1]Multi-Field'!$F$55="undrained"),BH437,""))</f>
        <v/>
      </c>
      <c r="DL437" s="409" t="str">
        <f>IF(AND('[1]Multi-Field'!$E$56=[1]Lists!BF437,'[1]Multi-Field'!$F$56="Drained"),BI437,IF(AND('[1]Multi-Field'!$E$56=[1]Lists!BF437,'[1]Multi-Field'!$F$56="undrained"),BH437,""))</f>
        <v/>
      </c>
      <c r="DM437" s="409" t="str">
        <f>IF(AND('[1]Multi-Field'!$E$57=[1]Lists!BF437,'[1]Multi-Field'!$F$57="Drained"),BI437,IF(AND('[1]Multi-Field'!$E$57=[1]Lists!BF437,'[1]Multi-Field'!$F$57="undrained"),BH437,""))</f>
        <v/>
      </c>
      <c r="DN437" s="409" t="str">
        <f>IF(AND('[1]Multi-Field'!$E$58=[1]Lists!BF437,'[1]Multi-Field'!$F$58="Drained"),BI437,IF(AND('[1]Multi-Field'!$E$58=[1]Lists!BF437,'[1]Multi-Field'!$F$58="undrained"),BH437,""))</f>
        <v/>
      </c>
      <c r="DO437" s="409" t="str">
        <f>IF(AND('[1]Multi-Field'!$E$59=[1]Lists!BF437,'[1]Multi-Field'!$F$59="Drained"),BI437,IF(AND('[1]Multi-Field'!$E$59=[1]Lists!BF437,'[1]Multi-Field'!$F$59="undrained"),BH437,""))</f>
        <v/>
      </c>
      <c r="DP437" s="409" t="str">
        <f>IF(AND('[1]Multi-Field'!$E$60=[1]Lists!BF437,'[1]Multi-Field'!$F$60="Drained"),BI437,IF(AND('[1]Multi-Field'!$E$60=[1]Lists!BF437,'[1]Multi-Field'!$F$60="undrained"),BH437,""))</f>
        <v/>
      </c>
      <c r="DQ437" s="409" t="str">
        <f>IF(AND('[1]Multi-Field'!$E$61=[1]Lists!BF437,'[1]Multi-Field'!$F$61="Drained"),BI437,IF(AND('[1]Multi-Field'!$E$61=[1]Lists!BF437,'[1]Multi-Field'!$F$61="undrained"),BH437,""))</f>
        <v/>
      </c>
      <c r="DR437" s="409" t="str">
        <f>IF(AND('[1]Multi-Field'!$E$62=[1]Lists!BF437,'[1]Multi-Field'!$F$62="Drained"),BI437,IF(AND('[1]Multi-Field'!$E$62=[1]Lists!BF437,'[1]Multi-Field'!$F$62="undrained"),BH437,""))</f>
        <v/>
      </c>
      <c r="DS437" s="409" t="str">
        <f>IF(AND('[1]Multi-Field'!$E$63=[1]Lists!BF437,'[1]Multi-Field'!$F$63="Drained"),BI437,IF(AND('[1]Multi-Field'!$E$63=[1]Lists!BF437,'[1]Multi-Field'!$F$63="undrained"),BH437,""))</f>
        <v/>
      </c>
      <c r="DT437" s="409" t="str">
        <f>IF(AND('[1]Multi-Field'!$E$64=[1]Lists!BF437,'[1]Multi-Field'!$F$64="Drained"),BI437,IF(AND('[1]Multi-Field'!$E$64=[1]Lists!BF437,'[1]Multi-Field'!$F$64="undrained"),BH437,""))</f>
        <v/>
      </c>
      <c r="DU437" s="409" t="str">
        <f>IF(AND('[1]Multi-Field'!$E$65=[1]Lists!BF437,'[1]Multi-Field'!$F$65="Drained"),BI437,IF(AND('[1]Multi-Field'!$E$65=[1]Lists!BF437,'[1]Multi-Field'!$F$65="undrained"),BH437,""))</f>
        <v/>
      </c>
      <c r="DV437" s="409" t="str">
        <f>IF(AND('[1]Multi-Field'!$E$66=[1]Lists!BF437,'[1]Multi-Field'!$F$66="Drained"),BI437,IF(AND('[1]Multi-Field'!$E$66=[1]Lists!BF437,'[1]Multi-Field'!$F$66="undrained"),BH437,""))</f>
        <v/>
      </c>
      <c r="DW437" s="409" t="str">
        <f>IF(AND('[1]Multi-Field'!$E$67=[1]Lists!BF437,'[1]Multi-Field'!$F$67="Drained"),BI437,IF(AND('[1]Multi-Field'!$E$67=[1]Lists!BF437,'[1]Multi-Field'!$F$67="undrained"),BH437,""))</f>
        <v/>
      </c>
      <c r="DX437" s="409" t="str">
        <f>IF(AND('[1]Multi-Field'!$E$68=[1]Lists!BF437,'[1]Multi-Field'!$F$68="Drained"),BI437,IF(AND('[1]Multi-Field'!$E$68=[1]Lists!BF437,'[1]Multi-Field'!$F$68="undrained"),BH437,""))</f>
        <v/>
      </c>
      <c r="DY437" s="409" t="str">
        <f>IF(AND('[1]Multi-Field'!$E$69=[1]Lists!BF437,'[1]Multi-Field'!$F$69="Drained"),BI437,IF(AND('[1]Multi-Field'!$E$69=[1]Lists!BF437,'[1]Multi-Field'!$F$69="undrained"),BH437,""))</f>
        <v/>
      </c>
      <c r="DZ437" s="409" t="str">
        <f>IF(AND('[1]Multi-Field'!$E$70=[1]Lists!BF437,'[1]Multi-Field'!$F$70="Drained"),BI437,IF(AND('[1]Multi-Field'!$E$70=[1]Lists!BF437,'[1]Multi-Field'!$F$70="undrained"),BH437,""))</f>
        <v/>
      </c>
      <c r="EA437" s="409" t="str">
        <f>IF(AND('[1]Multi-Field'!$E$71=[1]Lists!BF437,'[1]Multi-Field'!$F$71="Drained"),BI437,IF(AND('[1]Multi-Field'!$E$71=[1]Lists!BF437,'[1]Multi-Field'!$F$71="undrained"),BH437,""))</f>
        <v/>
      </c>
      <c r="EB437" s="409" t="str">
        <f>IF(AND('[1]Multi-Field'!$E$72=[1]Lists!BF437,'[1]Multi-Field'!$F$72="Drained"),BI437,IF(AND('[1]Multi-Field'!$E$72=[1]Lists!BF437,'[1]Multi-Field'!$F$72="undrained"),BH437,""))</f>
        <v/>
      </c>
      <c r="EC437" s="409" t="str">
        <f>IF(AND('[1]Multi-Field'!$E$73=[1]Lists!BF437,'[1]Multi-Field'!$F$73="Drained"),BI437,IF(AND('[1]Multi-Field'!$E$73=[1]Lists!BF437,'[1]Multi-Field'!$F$73="undrained"),BH437,""))</f>
        <v/>
      </c>
      <c r="ED437" s="409" t="str">
        <f>IF(AND('[1]Multi-Field'!$E$74=[1]Lists!BF437,'[1]Multi-Field'!$F$74="Drained"),BI437,IF(AND('[1]Multi-Field'!$E$74=[1]Lists!BF437,'[1]Multi-Field'!$F$74="undrained"),BH437,""))</f>
        <v/>
      </c>
      <c r="EE437" s="409" t="str">
        <f>IF(AND('[1]Multi-Field'!$E$75=[1]Lists!BF437,'[1]Multi-Field'!$F$75="Drained"),BI437,IF(AND('[1]Multi-Field'!$E$75=[1]Lists!BF437,'[1]Multi-Field'!$F$75="undrained"),BH437,""))</f>
        <v/>
      </c>
      <c r="EF437" s="409" t="str">
        <f>IF(AND('[1]Multi-Field'!$E$76=[1]Lists!BF437,'[1]Multi-Field'!$F$76="Drained"),BI437,IF(AND('[1]Multi-Field'!$E$76=[1]Lists!BF437,'[1]Multi-Field'!$F$6="undrained"),BH437,""))</f>
        <v/>
      </c>
      <c r="EG437" s="409" t="str">
        <f>IF(AND('[1]Multi-Field'!$E$77=[1]Lists!BF437,'[1]Multi-Field'!$F$77="Drained"),BI437,IF(AND('[1]Multi-Field'!$E$77=[1]Lists!BF437,'[1]Multi-Field'!$F$77="undrained"),BH437,""))</f>
        <v/>
      </c>
      <c r="EH437" s="409" t="str">
        <f>IF(AND('[1]Multi-Field'!$E$78=[1]Lists!BF437,'[1]Multi-Field'!$F$78="Drained"),BI437,IF(AND('[1]Multi-Field'!$E$78=[1]Lists!BF437,'[1]Multi-Field'!$F$78="undrained"),BH437,""))</f>
        <v/>
      </c>
      <c r="EI437" s="409" t="str">
        <f>IF(AND('[1]Multi-Field'!$E$79=[1]Lists!BF437,'[1]Multi-Field'!$F$79="Drained"),BI437,IF(AND('[1]Multi-Field'!$E$79=[1]Lists!BF437,'[1]Multi-Field'!$F$79="undrained"),BH437,""))</f>
        <v/>
      </c>
      <c r="EJ437" s="409" t="str">
        <f>IF(AND('[1]Multi-Field'!$E$80=[1]Lists!BF437,'[1]Multi-Field'!$F$80="Drained"),BI437,IF(AND('[1]Multi-Field'!$E$80=[1]Lists!BF437,'[1]Multi-Field'!$F$80="undrained"),BH437,""))</f>
        <v/>
      </c>
      <c r="EK437" s="409" t="str">
        <f>IF(AND('[1]Multi-Field'!$E$81=[1]Lists!BF437,'[1]Multi-Field'!$F$81="Drained"),BI437,IF(AND('[1]Multi-Field'!$E$81=[1]Lists!BF437,'[1]Multi-Field'!$F$81="undrained"),BH437,""))</f>
        <v/>
      </c>
      <c r="EL437" s="409" t="str">
        <f>IF(AND('[1]Multi-Field'!$E$82=[1]Lists!BF437,'[1]Multi-Field'!$F$82="Drained"),BI437,IF(AND('[1]Multi-Field'!$E$82=[1]Lists!BF437,'[1]Multi-Field'!$F$82="undrained"),BH437,""))</f>
        <v/>
      </c>
      <c r="EM437" s="409" t="str">
        <f>IF(AND('[1]Multi-Field'!$E$83=[1]Lists!BF437,'[1]Multi-Field'!$F$83="Drained"),BI437,IF(AND('[1]Multi-Field'!$E$83=[1]Lists!BF437,'[1]Multi-Field'!$F$83="undrained"),BH437,""))</f>
        <v/>
      </c>
      <c r="EN437" s="409" t="str">
        <f>IF(AND('[1]Multi-Field'!$E$84=[1]Lists!BF437,'[1]Multi-Field'!$F$84="Drained"),BI437,IF(AND('[1]Multi-Field'!$E$84=[1]Lists!BF437,'[1]Multi-Field'!$F$84="undrained"),BH437,""))</f>
        <v/>
      </c>
      <c r="EO437" s="409" t="str">
        <f>IF(AND('[1]Multi-Field'!$E$85=[1]Lists!BF437,'[1]Multi-Field'!$F$85="Drained"),BI437,IF(AND('[1]Multi-Field'!$E$85=[1]Lists!BF437,'[1]Multi-Field'!$F$85="undrained"),BH437,""))</f>
        <v/>
      </c>
      <c r="EP437" s="409" t="str">
        <f>IF(AND('[1]Multi-Field'!$E$86=[1]Lists!BF437,'[1]Multi-Field'!$F$86="Drained"),BI437,IF(AND('[1]Multi-Field'!$E$86=[1]Lists!BF437,'[1]Multi-Field'!$F$86="undrained"),BH437,""))</f>
        <v/>
      </c>
      <c r="EQ437" s="409" t="str">
        <f>IF(AND('[1]Multi-Field'!$E$87=[1]Lists!BF437,'[1]Multi-Field'!$F$87="Drained"),BI437,IF(AND('[1]Multi-Field'!$E$87=[1]Lists!BF437,'[1]Multi-Field'!$F$87="undrained"),BH437,""))</f>
        <v/>
      </c>
      <c r="ER437" s="409" t="str">
        <f>IF(AND('[1]Multi-Field'!$E$88=[1]Lists!BF437,'[1]Multi-Field'!$F$88="Drained"),BI437,IF(AND('[1]Multi-Field'!$E$88=[1]Lists!BF437,'[1]Multi-Field'!$F$88="undrained"),BH437,""))</f>
        <v/>
      </c>
      <c r="ES437" s="409" t="str">
        <f>IF(AND('[1]Multi-Field'!$E$89=[1]Lists!BF437,'[1]Multi-Field'!$F$89="Drained"),BI437,IF(AND('[1]Multi-Field'!$E$89=[1]Lists!BF437,'[1]Multi-Field'!$F$89="undrained"),BH437,""))</f>
        <v/>
      </c>
      <c r="ET437" s="409" t="str">
        <f>IF(AND('[1]Multi-Field'!$E$90=[1]Lists!BF437,'[1]Multi-Field'!$F$90="Drained"),BI437,IF(AND('[1]Multi-Field'!$E$90=[1]Lists!BF437,'[1]Multi-Field'!$F$90="undrained"),BH437,""))</f>
        <v/>
      </c>
      <c r="EU437" s="409" t="str">
        <f>IF(AND('[1]Multi-Field'!$E$91=[1]Lists!BF437,'[1]Multi-Field'!$F$91="Drained"),BI437,IF(AND('[1]Multi-Field'!$E$91=[1]Lists!BF437,'[1]Multi-Field'!$F$91="undrained"),BH437,""))</f>
        <v/>
      </c>
      <c r="EV437" s="409" t="str">
        <f>IF(AND('[1]Multi-Field'!$E$92=[1]Lists!BF437,'[1]Multi-Field'!$F$92="Drained"),BI437,IF(AND('[1]Multi-Field'!$E$92=[1]Lists!BF437,'[1]Multi-Field'!$F$92="undrained"),BH437,""))</f>
        <v/>
      </c>
      <c r="EW437" s="409" t="str">
        <f>IF(AND('[1]Multi-Field'!$E$93=[1]Lists!BF437,'[1]Multi-Field'!$F$93="Drained"),BI437,IF(AND('[1]Multi-Field'!$E$93=[1]Lists!BF437,'[1]Multi-Field'!$F$93="undrained"),BH437,""))</f>
        <v/>
      </c>
      <c r="EX437" s="409" t="str">
        <f>IF(AND('[1]Multi-Field'!$E$94=[1]Lists!BF437,'[1]Multi-Field'!$F$94="Drained"),BI437,IF(AND('[1]Multi-Field'!$E$94=[1]Lists!BF437,'[1]Multi-Field'!$F$94="undrained"),BH437,""))</f>
        <v/>
      </c>
      <c r="EY437" s="409" t="str">
        <f>IF(AND('[1]Multi-Field'!$E$95=[1]Lists!BF437,'[1]Multi-Field'!$F$95="Drained"),BI437,IF(AND('[1]Multi-Field'!$E$95=[1]Lists!BF437,'[1]Multi-Field'!$F$95="undrained"),BH437,""))</f>
        <v/>
      </c>
      <c r="EZ437" s="409" t="str">
        <f>IF(AND('[1]Multi-Field'!$E$96=[1]Lists!BF437,'[1]Multi-Field'!$F$96="Drained"),BI437,IF(AND('[1]Multi-Field'!$E$96=[1]Lists!BF437,'[1]Multi-Field'!$F$96="undrained"),BH437,""))</f>
        <v/>
      </c>
      <c r="FA437" s="409" t="str">
        <f>IF(AND('[1]Multi-Field'!$E$97=[1]Lists!BF437,'[1]Multi-Field'!$F$97="Drained"),BI437,IF(AND('[1]Multi-Field'!$E$97=[1]Lists!BF437,'[1]Multi-Field'!$F$97="undrained"),BH437,""))</f>
        <v/>
      </c>
      <c r="FB437" s="409" t="str">
        <f>IF(AND('[1]Multi-Field'!$E$98=[1]Lists!BF437,'[1]Multi-Field'!$F$98="Drained"),BI437,IF(AND('[1]Multi-Field'!$E$98=[1]Lists!BF437,'[1]Multi-Field'!$F$98="undrained"),BH437,""))</f>
        <v/>
      </c>
      <c r="FC437" s="409" t="str">
        <f>IF(AND('[1]Multi-Field'!$E$99=[1]Lists!BF437,'[1]Multi-Field'!$F$99="Drained"),BI437,IF(AND('[1]Multi-Field'!$E$99=[1]Lists!BF437,'[1]Multi-Field'!$F$99="undrained"),BH437,""))</f>
        <v/>
      </c>
      <c r="FD437" s="409" t="str">
        <f>IF(AND('[1]Multi-Field'!$E$100=[1]Lists!BF437,'[1]Multi-Field'!$F$100="Drained"),BI437,IF(AND('[1]Multi-Field'!$E$100=[1]Lists!BF437,'[1]Multi-Field'!$F$100="undrained"),BH437,""))</f>
        <v/>
      </c>
      <c r="FE437" s="409" t="str">
        <f>IF(AND('[1]Multi-Field'!$E$101=[1]Lists!BF437,'[1]Multi-Field'!$F$101="Drained"),BI437,IF(AND('[1]Multi-Field'!$E$101=[1]Lists!BF437,'[1]Multi-Field'!$F$101="undrained"),BH437,""))</f>
        <v/>
      </c>
      <c r="FF437" s="409" t="str">
        <f>IF(AND('[1]Multi-Field'!$E$102=[1]Lists!BF437,'[1]Multi-Field'!$F$102="Drained"),BI437,IF(AND('[1]Multi-Field'!$E$102=[1]Lists!BF437,'[1]Multi-Field'!$F$102="undrained"),BH437,""))</f>
        <v/>
      </c>
      <c r="FG437" s="409" t="str">
        <f>IF(AND('[1]Multi-Field'!$E$103=[1]Lists!BF437,'[1]Multi-Field'!$F$103="Drained"),BI437,IF(AND('[1]Multi-Field'!$E$103=[1]Lists!BF437,'[1]Multi-Field'!$F$103="undrained"),BH437,""))</f>
        <v/>
      </c>
      <c r="FH437" s="409" t="str">
        <f>IF(AND('[1]Multi-Field'!$E$104=[1]Lists!BF437,'[1]Multi-Field'!$F$104="Drained"),BI437,IF(AND('[1]Multi-Field'!$E$104=[1]Lists!BF437,'[1]Multi-Field'!$F$104="undrained"),BH437,""))</f>
        <v/>
      </c>
      <c r="FI437" s="409" t="str">
        <f>IF(AND('[1]Multi-Field'!$E$105=[1]Lists!BF437,'[1]Multi-Field'!$F$105="Drained"),BI437,IF(AND('[1]Multi-Field'!$E$105=[1]Lists!BF437,'[1]Multi-Field'!$F$105="undrained"),BH437,""))</f>
        <v/>
      </c>
      <c r="FJ437" s="409" t="str">
        <f>IF(AND('[1]Multi-Field'!$E$106=[1]Lists!BF437,'[1]Multi-Field'!$F$106="Drained"),BI437,IF(AND('[1]Multi-Field'!$E$106=[1]Lists!BF437,'[1]Multi-Field'!$F$106="undrained"),BH437,""))</f>
        <v/>
      </c>
      <c r="FK437" s="409" t="str">
        <f>IF(AND('[1]Multi-Field'!$E$107=[1]Lists!BF437,'[1]Multi-Field'!$F$107="Drained"),BI437,IF(AND('[1]Multi-Field'!$E$107=[1]Lists!BF437,'[1]Multi-Field'!$F$107="undrained"),BH437,""))</f>
        <v/>
      </c>
      <c r="FL437" s="409" t="str">
        <f>IF(AND('[1]Multi-Field'!$E$108=[1]Lists!BF437,'[1]Multi-Field'!$F$108="Drained"),BI437,IF(AND('[1]Multi-Field'!$E$108=[1]Lists!BF437,'[1]Multi-Field'!$F$108="undrained"),BH437,""))</f>
        <v/>
      </c>
      <c r="FM437" s="409" t="str">
        <f>IF(AND('[1]Multi-Field'!$E$109=[1]Lists!BF437,'[1]Multi-Field'!$F$109="Drained"),BI437,IF(AND('[1]Multi-Field'!$E$109=[1]Lists!BF437,'[1]Multi-Field'!$F$109="undrained"),BH437,""))</f>
        <v/>
      </c>
      <c r="FN437" s="409" t="str">
        <f>IF(AND('[1]Multi-Field'!$E$110=[1]Lists!BF437,'[1]Multi-Field'!$F$110="Drained"),BI437,IF(AND('[1]Multi-Field'!$E$110=[1]Lists!BF437,'[1]Multi-Field'!$F$110="undrained"),BH437,""))</f>
        <v/>
      </c>
      <c r="FO437" s="409" t="str">
        <f>IF(AND('[1]Multi-Field'!$E$111=[1]Lists!BF437,'[1]Multi-Field'!$F$111="Drained"),BI437,IF(AND('[1]Multi-Field'!$E$111=[1]Lists!BF437,'[1]Multi-Field'!$F$111="undrained"),BH437,""))</f>
        <v/>
      </c>
      <c r="FP437" s="409" t="str">
        <f>IF(AND('[1]Multi-Field'!$E$112=[1]Lists!BF437,'[1]Multi-Field'!$F$112="Drained"),BI437,IF(AND('[1]Multi-Field'!$E$112=[1]Lists!BF437,'[1]Multi-Field'!$F$112="undrained"),BH437,""))</f>
        <v/>
      </c>
      <c r="FQ437" s="409" t="str">
        <f>IF(AND('[1]Multi-Field'!$E$113=[1]Lists!BF437,'[1]Multi-Field'!$F$113="Drained"),BI437,IF(AND('[1]Multi-Field'!$E$113=[1]Lists!BF437,'[1]Multi-Field'!$F$113="undrained"),BH437,""))</f>
        <v/>
      </c>
      <c r="FR437" s="409" t="str">
        <f>IF(AND('[1]Multi-Field'!$E$114=[1]Lists!BF437,'[1]Multi-Field'!$F$114="Drained"),BI437,IF(AND('[1]Multi-Field'!$E$114=[1]Lists!BF437,'[1]Multi-Field'!$F$114="undrained"),BH437,""))</f>
        <v/>
      </c>
      <c r="FS437" s="409" t="str">
        <f>IF(AND('[1]Multi-Field'!$E$115=[1]Lists!BF437,'[1]Multi-Field'!$F$115="Drained"),BI437,IF(AND('[1]Multi-Field'!$E$115=[1]Lists!BF437,'[1]Multi-Field'!$F$115="undrained"),BH437,""))</f>
        <v/>
      </c>
      <c r="FT437" s="409" t="str">
        <f>IF(AND('[1]Multi-Field'!$E$116=[1]Lists!BF437,'[1]Multi-Field'!$F$116="Drained"),BI437,IF(AND('[1]Multi-Field'!$E$116=[1]Lists!BF437,'[1]Multi-Field'!$F$116="undrained"),BH437,""))</f>
        <v/>
      </c>
      <c r="FU437" s="409" t="str">
        <f>IF(AND('[1]Multi-Field'!$E$117=[1]Lists!BF437,'[1]Multi-Field'!$F$117="Drained"),BI437,IF(AND('[1]Multi-Field'!$E$117=[1]Lists!BF437,'[1]Multi-Field'!$F$117="undrained"),BH437,""))</f>
        <v/>
      </c>
      <c r="FV437" s="409" t="str">
        <f>IF(AND('[1]Multi-Field'!$E$118=[1]Lists!BF437,'[1]Multi-Field'!$F$118="Drained"),BI437,IF(AND('[1]Multi-Field'!$E$118=[1]Lists!BF437,'[1]Multi-Field'!$F$118="undrained"),BH437,""))</f>
        <v/>
      </c>
      <c r="FW437" s="409" t="str">
        <f>IF(AND('[1]Multi-Field'!$E$119=[1]Lists!BF437,'[1]Multi-Field'!$F$119="Drained"),BI437,IF(AND('[1]Multi-Field'!$E$119=[1]Lists!BF437,'[1]Multi-Field'!$F$119="undrained"),BH437,""))</f>
        <v/>
      </c>
      <c r="FX437" s="409" t="str">
        <f>IF(AND('[1]Multi-Field'!$E$120=[1]Lists!BF437,'[1]Multi-Field'!$F$120="Drained"),BI437,IF(AND('[1]Multi-Field'!$E$120=[1]Lists!BF437,'[1]Multi-Field'!$F$120="undrained"),BH437,""))</f>
        <v/>
      </c>
      <c r="GC437" s="4">
        <v>1</v>
      </c>
    </row>
    <row r="438" spans="1:185" ht="13.5" customHeight="1">
      <c r="A438" s="7" t="s">
        <v>524</v>
      </c>
      <c r="B438" s="7"/>
      <c r="C438" s="7"/>
      <c r="D438" s="8">
        <v>70</v>
      </c>
      <c r="E438" s="8">
        <f t="shared" si="60"/>
        <v>70</v>
      </c>
      <c r="F438" s="8">
        <f t="shared" si="61"/>
        <v>70</v>
      </c>
      <c r="G438" s="8">
        <v>70</v>
      </c>
      <c r="H438" s="8">
        <v>70</v>
      </c>
      <c r="I438" s="8">
        <f t="shared" si="64"/>
        <v>70</v>
      </c>
      <c r="J438" s="8">
        <f t="shared" si="65"/>
        <v>70</v>
      </c>
      <c r="K438" s="8">
        <v>70</v>
      </c>
      <c r="L438" s="8">
        <v>120</v>
      </c>
      <c r="M438" s="8">
        <f t="shared" si="62"/>
        <v>120</v>
      </c>
      <c r="N438" s="8">
        <f t="shared" si="63"/>
        <v>120</v>
      </c>
      <c r="O438" s="8">
        <v>120</v>
      </c>
      <c r="P438" s="391">
        <v>413</v>
      </c>
      <c r="Q438" s="394"/>
      <c r="R438" s="395">
        <f>IF(OR('Multi-Field'!AA415=Lists!AC454,'Multi-Field'!AA415=Lists!AC455),IF('Multi-Field'!Z415="x",(IF('Multi-Field'!AC415=Lists!Q423,Lists!R423,IF('Multi-Field'!AC415=Lists!Q424,Lists!R424,IF('Multi-Field'!AC415=Lists!Q425,Lists!R425,IF('Multi-Field'!AC415=Lists!Q426,Lists!R426))))),IF('Multi-Field'!X415="x",(IF('Multi-Field'!AC415=Lists!Q423,Lists!S423,IF('Multi-Field'!AC415=Lists!Q424,Lists!S424,IF('Multi-Field'!AC415=Lists!Q425,Lists!S425,IF('Multi-Field'!AC415=Lists!Q426,Lists!S426))))),IF('Multi-Field'!V415="x",(IF('Multi-Field'!AC415=Lists!Q423,Lists!T423,IF('Multi-Field'!AC415=Lists!Q424,Lists!T424,IF('Multi-Field'!AC415=Lists!Q425,Lists!T425,IF('Multi-Field'!AC415=Lists!Q426,Lists!T426))))),0))))</f>
        <v>0</v>
      </c>
      <c r="S438" s="395">
        <f t="shared" si="66"/>
        <v>0</v>
      </c>
      <c r="T438" s="395"/>
      <c r="U438" s="396"/>
      <c r="BF438" s="411" t="s">
        <v>1602</v>
      </c>
      <c r="BG438" s="412">
        <v>4</v>
      </c>
      <c r="BH438" s="412">
        <v>5</v>
      </c>
      <c r="BI438" s="412">
        <v>5</v>
      </c>
      <c r="BJ438" s="409" t="e">
        <f>IF(AND('[1]Single Field'!#REF!=[1]Lists!BF438,'[1]Single Field'!#REF!="Drained"),"x",IF(AND('[1]Single Field'!#REF!=[1]Lists!BF438,'[1]Single Field'!#REF!="Undrained"),O,""))</f>
        <v>#REF!</v>
      </c>
      <c r="BK438" s="409" t="str">
        <f>IF(AND('[1]Multi-Field'!$E$3=[1]Lists!BF438,'[1]Multi-Field'!$F$3="Drained"),BI438,IF(AND('[1]Multi-Field'!$E$3=BF438,'[1]Multi-Field'!$F$3="undrained"),BH438,""))</f>
        <v/>
      </c>
      <c r="BL438" s="409" t="str">
        <f>IF(AND('[1]Multi-Field'!$E$4=BF438,'[1]Multi-Field'!$F$4="Drained"),BI438,IF(AND('[1]Multi-Field'!$E$4=BF438,'[1]Multi-Field'!$F$4="undrained"),BH438,""))</f>
        <v/>
      </c>
      <c r="BM438" s="409" t="str">
        <f>IF(AND('[1]Multi-Field'!$E$5=BF438,'[1]Multi-Field'!$F$5="Drained"),BI438,IF(AND('[1]Multi-Field'!$E$5=BF438,'[1]Multi-Field'!$F$5="undrained"),BH438,""))</f>
        <v/>
      </c>
      <c r="BN438" s="409" t="str">
        <f>IF(AND('[1]Multi-Field'!$E$6=BF438,'[1]Multi-Field'!$F$6="Drained"),BI438,IF(AND('[1]Multi-Field'!$E$6=BF438,'[1]Multi-Field'!$F$6="undrained"),BH438,""))</f>
        <v/>
      </c>
      <c r="BO438" s="409" t="str">
        <f>IF(AND('[1]Multi-Field'!$E$7=BF438,'[1]Multi-Field'!$F$7="Drained"),BI438,IF(AND('[1]Multi-Field'!$E$7=BF438,'[1]Multi-Field'!$F$7="undrained"),BH438,""))</f>
        <v/>
      </c>
      <c r="BP438" s="409" t="str">
        <f>IF(AND('[1]Multi-Field'!$E$8=BF438,'[1]Multi-Field'!$F$8="Drained"),BI438,IF(AND('[1]Multi-Field'!$E$8=BF438,'[1]Multi-Field'!$F$8="undrained"),BH438,""))</f>
        <v/>
      </c>
      <c r="BQ438" s="409" t="str">
        <f>IF(AND('[1]Multi-Field'!$E$9=BF438,'[1]Multi-Field'!$F$9="Drained"),BI438,IF(AND('[1]Multi-Field'!$E$9=BF438,'[1]Multi-Field'!$F$9="undrained"),BH438,""))</f>
        <v/>
      </c>
      <c r="BR438" s="409" t="str">
        <f>IF(AND('[1]Multi-Field'!$E$10=BF438,'[1]Multi-Field'!$F$10="Drained"),BI438,IF(AND('[1]Multi-Field'!$E$10=BF438,'[1]Multi-Field'!$F$10="undrained"),BH438,""))</f>
        <v/>
      </c>
      <c r="BS438" s="409" t="str">
        <f>IF(AND('[1]Multi-Field'!$E$11=BF438,'[1]Multi-Field'!$F$11="Drained"),BI438,IF(AND('[1]Multi-Field'!$E$11=BF438,'[1]Multi-Field'!$F$11="undrained"),BH438,""))</f>
        <v/>
      </c>
      <c r="BT438" s="409" t="str">
        <f>IF(AND('[1]Multi-Field'!$E$12=BF438,'[1]Multi-Field'!$F$12="Drained"),BI438,IF(AND('[1]Multi-Field'!$E$12=BF438,'[1]Multi-Field'!$F$12="undrained"),BH438,""))</f>
        <v/>
      </c>
      <c r="BU438" s="409" t="str">
        <f>IF(AND('[1]Multi-Field'!$E$13=BF438,'[1]Multi-Field'!$F$13="Drained"),BI438,IF(AND('[1]Multi-Field'!$E$3=BF438,'[1]Multi-Field'!$F$13="undrained"),BH438,""))</f>
        <v/>
      </c>
      <c r="BV438" s="409" t="str">
        <f>IF(AND('[1]Multi-Field'!$E$14=BF438,'[1]Multi-Field'!$F$14="Drained"),BI438,IF(AND('[1]Multi-Field'!$E$14=BF438,'[1]Multi-Field'!$F$14="undrained"),BH438,""))</f>
        <v/>
      </c>
      <c r="BW438" s="409" t="str">
        <f>IF(AND('[1]Multi-Field'!$E$15=BF438,'[1]Multi-Field'!$F$15="Drained"),BI438,IF(AND('[1]Multi-Field'!$E$15=BF438,'[1]Multi-Field'!$F$15="undrained"),BH438,""))</f>
        <v/>
      </c>
      <c r="BX438" s="409" t="str">
        <f>IF(AND('[1]Multi-Field'!$E$16=[1]Lists!BF438,'[1]Multi-Field'!$F$16="Drained"),BI438,IF(AND('[1]Multi-Field'!$E$16=[1]Lists!BF438,'[1]Multi-Field'!$F$16="undrained"),BH438,""))</f>
        <v/>
      </c>
      <c r="BY438" s="409" t="str">
        <f>IF(AND('[1]Multi-Field'!$E$17=[1]Lists!BF438,'[1]Multi-Field'!$F$17="Drained"),BI438,IF(AND('[1]Multi-Field'!$E$17=[1]Lists!BF438,'[1]Multi-Field'!$F$17="undrained"),BH438,""))</f>
        <v/>
      </c>
      <c r="BZ438" s="409" t="str">
        <f>IF(AND('[1]Multi-Field'!$E$18=[1]Lists!BF438,'[1]Multi-Field'!$F$18="Drained"),BI438,IF(AND('[1]Multi-Field'!$E$18=[1]Lists!BF438,'[1]Multi-Field'!$F$18="undrained"),BH438,""))</f>
        <v/>
      </c>
      <c r="CA438" s="409" t="str">
        <f>IF(AND('[1]Multi-Field'!$E$19=[1]Lists!BF438,'[1]Multi-Field'!$F$19="Drained"),BI438,IF(AND('[1]Multi-Field'!$E$19=[1]Lists!BF438,'[1]Multi-Field'!$F$19="undrained"),BH438,""))</f>
        <v/>
      </c>
      <c r="CB438" s="409" t="str">
        <f>IF(AND('[1]Multi-Field'!$E$20=[1]Lists!BF438,'[1]Multi-Field'!$F$20="Drained"),BI438,IF(AND('[1]Multi-Field'!$E$20=[1]Lists!BF438,'[1]Multi-Field'!$F$20="undrained"),BH438,""))</f>
        <v/>
      </c>
      <c r="CC438" s="409" t="str">
        <f>IF(AND('[1]Multi-Field'!$E$21=[1]Lists!BF438,'[1]Multi-Field'!$F$21="Drained"),BI438,IF(AND('[1]Multi-Field'!$E$21=[1]Lists!BF438,'[1]Multi-Field'!$F$21="undrained"),BH438,""))</f>
        <v/>
      </c>
      <c r="CD438" s="409" t="str">
        <f>IF(AND('[1]Multi-Field'!$E$22=[1]Lists!BF438,'[1]Multi-Field'!$F$22="Drained"),BI438,IF(AND('[1]Multi-Field'!$E$22=[1]Lists!BF438,'[1]Multi-Field'!$F$22="undrained"),BH438,""))</f>
        <v/>
      </c>
      <c r="CE438" s="409" t="str">
        <f>IF(AND('[1]Multi-Field'!$E$23=[1]Lists!BF438,'[1]Multi-Field'!$F$23="Drained"),BI438,IF(AND('[1]Multi-Field'!$E$23=[1]Lists!BF438,'[1]Multi-Field'!$F$23="undrained"),BH438,""))</f>
        <v/>
      </c>
      <c r="CF438" s="409" t="str">
        <f>IF(AND('[1]Multi-Field'!$E$24=[1]Lists!BF438,'[1]Multi-Field'!$F$24="Drained"),BI438,IF(AND('[1]Multi-Field'!$E$24=[1]Lists!BF438,'[1]Multi-Field'!$F$24="undrained"),BH438,""))</f>
        <v/>
      </c>
      <c r="CG438" s="409" t="str">
        <f>IF(AND('[1]Multi-Field'!$E$25=[1]Lists!BF438,'[1]Multi-Field'!$F$25="Drained"),BI438,IF(AND('[1]Multi-Field'!$E$25=[1]Lists!BF438,'[1]Multi-Field'!$F$25="undrained"),BH438,""))</f>
        <v/>
      </c>
      <c r="CH438" s="409" t="str">
        <f>IF(AND('[1]Multi-Field'!$E$26=[1]Lists!BF438,'[1]Multi-Field'!$F$26="Drained"),BI438,IF(AND('[1]Multi-Field'!$E$26=[1]Lists!BF438,'[1]Multi-Field'!$F$26="undrained"),BH438,""))</f>
        <v/>
      </c>
      <c r="CI438" s="409" t="str">
        <f>IF(AND('[1]Multi-Field'!$E$27=[1]Lists!BF438,'[1]Multi-Field'!$F$27="Drained"),BI438,IF(AND('[1]Multi-Field'!$E$27=[1]Lists!BF438,'[1]Multi-Field'!$F$27="undrained"),BH438,""))</f>
        <v/>
      </c>
      <c r="CJ438" s="409" t="str">
        <f>IF(AND('[1]Multi-Field'!$E$28=[1]Lists!BF438,'[1]Multi-Field'!$F$28="Drained"),BI438,IF(AND('[1]Multi-Field'!$E$28=[1]Lists!BF438,'[1]Multi-Field'!$F$28="undrained"),BH438,""))</f>
        <v/>
      </c>
      <c r="CK438" s="409" t="str">
        <f>IF(AND('[1]Multi-Field'!$E$29=[1]Lists!BF438,'[1]Multi-Field'!$F$29="Drained"),BI438,IF(AND('[1]Multi-Field'!$E$29=[1]Lists!BF438,'[1]Multi-Field'!$F$29="undrained"),BH438,""))</f>
        <v/>
      </c>
      <c r="CL438" s="409" t="str">
        <f>IF(AND('[1]Multi-Field'!$E$30=[1]Lists!BF438,'[1]Multi-Field'!$F$30="Drained"),BI438,IF(AND('[1]Multi-Field'!$E$30=[1]Lists!BF438,'[1]Multi-Field'!$F$30="undrained"),BH438,""))</f>
        <v/>
      </c>
      <c r="CM438" s="409" t="str">
        <f>IF(AND('[1]Multi-Field'!$E$31=[1]Lists!BF438,'[1]Multi-Field'!$F$31="Drained"),BI438,IF(AND('[1]Multi-Field'!$E$31=[1]Lists!BF438,'[1]Multi-Field'!$F$31="undrained"),BH438,""))</f>
        <v/>
      </c>
      <c r="CN438" s="409" t="str">
        <f>IF(AND('[1]Multi-Field'!$E$32=[1]Lists!BF438,'[1]Multi-Field'!$F$32="Drained"),BI438,IF(AND('[1]Multi-Field'!$E$32=[1]Lists!BF438,'[1]Multi-Field'!$F$32="undrained"),BH438,""))</f>
        <v/>
      </c>
      <c r="CO438" s="409" t="str">
        <f>IF(AND('[1]Multi-Field'!$E$33=[1]Lists!BF438,'[1]Multi-Field'!$F$33="Drained"),BI438,IF(AND('[1]Multi-Field'!$E$33=[1]Lists!BF438,'[1]Multi-Field'!$F$33="undrained"),BH438,""))</f>
        <v/>
      </c>
      <c r="CP438" s="409" t="str">
        <f>IF(AND('[1]Multi-Field'!$E$34=[1]Lists!BF438,'[1]Multi-Field'!$F$34="Drained"),BI438,IF(AND('[1]Multi-Field'!$E$34=[1]Lists!BF438,'[1]Multi-Field'!$F$34="undrained"),BH438,""))</f>
        <v/>
      </c>
      <c r="CQ438" s="409" t="str">
        <f>IF(AND('[1]Multi-Field'!$E$35=[1]Lists!BF438,'[1]Multi-Field'!$F$35="Drained"),BI438,IF(AND('[1]Multi-Field'!$E$35=[1]Lists!BF438,'[1]Multi-Field'!$F$35="undrained"),BH438,""))</f>
        <v/>
      </c>
      <c r="CR438" s="409" t="str">
        <f>IF(AND('[1]Multi-Field'!$E$36=[1]Lists!BF438,'[1]Multi-Field'!$F$36="Drained"),BI438,IF(AND('[1]Multi-Field'!$E$36=[1]Lists!BF438,'[1]Multi-Field'!$F$36="undrained"),BH438,""))</f>
        <v/>
      </c>
      <c r="CS438" s="409" t="str">
        <f>IF(AND('[1]Multi-Field'!$E$37=[1]Lists!BF438,'[1]Multi-Field'!$F$37="Drained"),BI438,IF(AND('[1]Multi-Field'!$E$37=[1]Lists!BF438,'[1]Multi-Field'!$F$37="undrained"),BH438,""))</f>
        <v/>
      </c>
      <c r="CT438" s="409" t="str">
        <f>IF(AND('[1]Multi-Field'!$E$38=[1]Lists!BF438,'[1]Multi-Field'!$F$38="Drained"),BI438,IF(AND('[1]Multi-Field'!$E$38=[1]Lists!BF438,'[1]Multi-Field'!$F$38="undrained"),BH438,""))</f>
        <v/>
      </c>
      <c r="CU438" s="409" t="str">
        <f>IF(AND('[1]Multi-Field'!$E$39=[1]Lists!BF438,'[1]Multi-Field'!$F$39="Drained"),BI438,IF(AND('[1]Multi-Field'!$E$39=[1]Lists!BF438,'[1]Multi-Field'!$F$39="undrained"),BH438,""))</f>
        <v/>
      </c>
      <c r="CV438" s="409" t="str">
        <f>IF(AND('[1]Multi-Field'!$E$40=[1]Lists!BF438,'[1]Multi-Field'!$F$40="Drained"),BI438,IF(AND('[1]Multi-Field'!$E$40=[1]Lists!BF438,'[1]Multi-Field'!$F$40="undrained"),BH438,""))</f>
        <v/>
      </c>
      <c r="CW438" s="409" t="str">
        <f>IF(AND('[1]Multi-Field'!$E$41=[1]Lists!BF438,'[1]Multi-Field'!$F$40="Drained"),BI438,IF(AND('[1]Multi-Field'!$E$40=[1]Lists!BF438,'[1]Multi-Field'!$F$40="undrained"),BH438,""))</f>
        <v/>
      </c>
      <c r="CX438" s="409" t="str">
        <f>IF(AND('[1]Multi-Field'!$E$42=[1]Lists!BF438,'[1]Multi-Field'!$F$42="Drained"),BI438,IF(AND('[1]Multi-Field'!$E$42=[1]Lists!BF438,'[1]Multi-Field'!$F$42="undrained"),BH438,""))</f>
        <v/>
      </c>
      <c r="CY438" s="409" t="str">
        <f>IF(AND('[1]Multi-Field'!$E$43=[1]Lists!BF438,'[1]Multi-Field'!$F$43="Drained"),BI438,IF(AND('[1]Multi-Field'!$E$43=[1]Lists!BF438,'[1]Multi-Field'!$F$43="undrained"),BH438,""))</f>
        <v/>
      </c>
      <c r="CZ438" s="409" t="str">
        <f>IF(AND('[1]Multi-Field'!$E$44=[1]Lists!BF438,'[1]Multi-Field'!$F$44="Drained"),BI438,IF(AND('[1]Multi-Field'!$E$44=[1]Lists!BF438,'[1]Multi-Field'!$F$44="undrained"),BH438,""))</f>
        <v/>
      </c>
      <c r="DA438" s="409" t="str">
        <f>IF(AND('[1]Multi-Field'!$E$45=[1]Lists!BF438,'[1]Multi-Field'!$F$45="Drained"),BI438,IF(AND('[1]Multi-Field'!$E$45=[1]Lists!BF438,'[1]Multi-Field'!$F$45="undrained"),BH438,""))</f>
        <v/>
      </c>
      <c r="DB438" s="409" t="str">
        <f>IF(AND('[1]Multi-Field'!$E$46=[1]Lists!BF438,'[1]Multi-Field'!$F$46="Drained"),BI438,IF(AND('[1]Multi-Field'!$E$46=[1]Lists!BF438,'[1]Multi-Field'!$F$46="undrained"),BH438,""))</f>
        <v/>
      </c>
      <c r="DC438" s="409" t="str">
        <f>IF(AND('[1]Multi-Field'!$E$47=[1]Lists!BF438,'[1]Multi-Field'!$F$47="Drained"),BI438,IF(AND('[1]Multi-Field'!$E$47=[1]Lists!BF438,'[1]Multi-Field'!$F$47="undrained"),BH438,""))</f>
        <v/>
      </c>
      <c r="DD438" s="409" t="str">
        <f>IF(AND('[1]Multi-Field'!$E$48=[1]Lists!BF438,'[1]Multi-Field'!$F$48="Drained"),BI438,IF(AND('[1]Multi-Field'!$E$48=[1]Lists!BF438,'[1]Multi-Field'!$F$48="undrained"),BH438,""))</f>
        <v/>
      </c>
      <c r="DE438" s="409" t="str">
        <f>IF(AND('[1]Multi-Field'!$E$49=[1]Lists!BF438,'[1]Multi-Field'!$F$49="Drained"),BI438,IF(AND('[1]Multi-Field'!$E$49=[1]Lists!BF438,'[1]Multi-Field'!$F$9="undrained"),BH438,""))</f>
        <v/>
      </c>
      <c r="DF438" s="409" t="str">
        <f>IF(AND('[1]Multi-Field'!$E$50=[1]Lists!BF438,'[1]Multi-Field'!$F$50="Drained"),BI438,IF(AND('[1]Multi-Field'!$E$50=[1]Lists!BF438,'[1]Multi-Field'!$F$50="undrained"),BH438,""))</f>
        <v/>
      </c>
      <c r="DG438" s="409" t="str">
        <f>IF(AND('[1]Multi-Field'!$E$51=[1]Lists!BF438,'[1]Multi-Field'!$F$51="Drained"),BI438,IF(AND('[1]Multi-Field'!$E$51=[1]Lists!BF438,'[1]Multi-Field'!$F$51="undrained"),BH438,""))</f>
        <v/>
      </c>
      <c r="DH438" s="409" t="str">
        <f>IF(AND('[1]Multi-Field'!$E$52=[1]Lists!BF438,'[1]Multi-Field'!$F$52="Drained"),BI438,IF(AND('[1]Multi-Field'!$E$52=[1]Lists!BF438,'[1]Multi-Field'!$F$52="undrained"),BH438,""))</f>
        <v/>
      </c>
      <c r="DI438" s="409" t="str">
        <f>IF(AND('[1]Multi-Field'!$E$53=[1]Lists!BF438,'[1]Multi-Field'!$F$53="Drained"),BI438,IF(AND('[1]Multi-Field'!$E$53=[1]Lists!BF438,'[1]Multi-Field'!$F$53="undrained"),BH438,""))</f>
        <v/>
      </c>
      <c r="DJ438" s="409" t="str">
        <f>IF(AND('[1]Multi-Field'!$E$54=[1]Lists!BF438,'[1]Multi-Field'!$F$54="Drained"),BI438,IF(AND('[1]Multi-Field'!$E$54=[1]Lists!BF438,'[1]Multi-Field'!$F$54="undrained"),BH438,""))</f>
        <v/>
      </c>
      <c r="DK438" s="409" t="str">
        <f>IF(AND('[1]Multi-Field'!$E$55=[1]Lists!BF438,'[1]Multi-Field'!$F$55="Drained"),BI438,IF(AND('[1]Multi-Field'!$E$55=[1]Lists!BF438,'[1]Multi-Field'!$F$55="undrained"),BH438,""))</f>
        <v/>
      </c>
      <c r="DL438" s="409" t="str">
        <f>IF(AND('[1]Multi-Field'!$E$56=[1]Lists!BF438,'[1]Multi-Field'!$F$56="Drained"),BI438,IF(AND('[1]Multi-Field'!$E$56=[1]Lists!BF438,'[1]Multi-Field'!$F$56="undrained"),BH438,""))</f>
        <v/>
      </c>
      <c r="DM438" s="409" t="str">
        <f>IF(AND('[1]Multi-Field'!$E$57=[1]Lists!BF438,'[1]Multi-Field'!$F$57="Drained"),BI438,IF(AND('[1]Multi-Field'!$E$57=[1]Lists!BF438,'[1]Multi-Field'!$F$57="undrained"),BH438,""))</f>
        <v/>
      </c>
      <c r="DN438" s="409" t="str">
        <f>IF(AND('[1]Multi-Field'!$E$58=[1]Lists!BF438,'[1]Multi-Field'!$F$58="Drained"),BI438,IF(AND('[1]Multi-Field'!$E$58=[1]Lists!BF438,'[1]Multi-Field'!$F$58="undrained"),BH438,""))</f>
        <v/>
      </c>
      <c r="DO438" s="409" t="str">
        <f>IF(AND('[1]Multi-Field'!$E$59=[1]Lists!BF438,'[1]Multi-Field'!$F$59="Drained"),BI438,IF(AND('[1]Multi-Field'!$E$59=[1]Lists!BF438,'[1]Multi-Field'!$F$59="undrained"),BH438,""))</f>
        <v/>
      </c>
      <c r="DP438" s="409" t="str">
        <f>IF(AND('[1]Multi-Field'!$E$60=[1]Lists!BF438,'[1]Multi-Field'!$F$60="Drained"),BI438,IF(AND('[1]Multi-Field'!$E$60=[1]Lists!BF438,'[1]Multi-Field'!$F$60="undrained"),BH438,""))</f>
        <v/>
      </c>
      <c r="DQ438" s="409" t="str">
        <f>IF(AND('[1]Multi-Field'!$E$61=[1]Lists!BF438,'[1]Multi-Field'!$F$61="Drained"),BI438,IF(AND('[1]Multi-Field'!$E$61=[1]Lists!BF438,'[1]Multi-Field'!$F$61="undrained"),BH438,""))</f>
        <v/>
      </c>
      <c r="DR438" s="409" t="str">
        <f>IF(AND('[1]Multi-Field'!$E$62=[1]Lists!BF438,'[1]Multi-Field'!$F$62="Drained"),BI438,IF(AND('[1]Multi-Field'!$E$62=[1]Lists!BF438,'[1]Multi-Field'!$F$62="undrained"),BH438,""))</f>
        <v/>
      </c>
      <c r="DS438" s="409" t="str">
        <f>IF(AND('[1]Multi-Field'!$E$63=[1]Lists!BF438,'[1]Multi-Field'!$F$63="Drained"),BI438,IF(AND('[1]Multi-Field'!$E$63=[1]Lists!BF438,'[1]Multi-Field'!$F$63="undrained"),BH438,""))</f>
        <v/>
      </c>
      <c r="DT438" s="409" t="str">
        <f>IF(AND('[1]Multi-Field'!$E$64=[1]Lists!BF438,'[1]Multi-Field'!$F$64="Drained"),BI438,IF(AND('[1]Multi-Field'!$E$64=[1]Lists!BF438,'[1]Multi-Field'!$F$64="undrained"),BH438,""))</f>
        <v/>
      </c>
      <c r="DU438" s="409" t="str">
        <f>IF(AND('[1]Multi-Field'!$E$65=[1]Lists!BF438,'[1]Multi-Field'!$F$65="Drained"),BI438,IF(AND('[1]Multi-Field'!$E$65=[1]Lists!BF438,'[1]Multi-Field'!$F$65="undrained"),BH438,""))</f>
        <v/>
      </c>
      <c r="DV438" s="409" t="str">
        <f>IF(AND('[1]Multi-Field'!$E$66=[1]Lists!BF438,'[1]Multi-Field'!$F$66="Drained"),BI438,IF(AND('[1]Multi-Field'!$E$66=[1]Lists!BF438,'[1]Multi-Field'!$F$66="undrained"),BH438,""))</f>
        <v/>
      </c>
      <c r="DW438" s="409" t="str">
        <f>IF(AND('[1]Multi-Field'!$E$67=[1]Lists!BF438,'[1]Multi-Field'!$F$67="Drained"),BI438,IF(AND('[1]Multi-Field'!$E$67=[1]Lists!BF438,'[1]Multi-Field'!$F$67="undrained"),BH438,""))</f>
        <v/>
      </c>
      <c r="DX438" s="409" t="str">
        <f>IF(AND('[1]Multi-Field'!$E$68=[1]Lists!BF438,'[1]Multi-Field'!$F$68="Drained"),BI438,IF(AND('[1]Multi-Field'!$E$68=[1]Lists!BF438,'[1]Multi-Field'!$F$68="undrained"),BH438,""))</f>
        <v/>
      </c>
      <c r="DY438" s="409" t="str">
        <f>IF(AND('[1]Multi-Field'!$E$69=[1]Lists!BF438,'[1]Multi-Field'!$F$69="Drained"),BI438,IF(AND('[1]Multi-Field'!$E$69=[1]Lists!BF438,'[1]Multi-Field'!$F$69="undrained"),BH438,""))</f>
        <v/>
      </c>
      <c r="DZ438" s="409" t="str">
        <f>IF(AND('[1]Multi-Field'!$E$70=[1]Lists!BF438,'[1]Multi-Field'!$F$70="Drained"),BI438,IF(AND('[1]Multi-Field'!$E$70=[1]Lists!BF438,'[1]Multi-Field'!$F$70="undrained"),BH438,""))</f>
        <v/>
      </c>
      <c r="EA438" s="409" t="str">
        <f>IF(AND('[1]Multi-Field'!$E$71=[1]Lists!BF438,'[1]Multi-Field'!$F$71="Drained"),BI438,IF(AND('[1]Multi-Field'!$E$71=[1]Lists!BF438,'[1]Multi-Field'!$F$71="undrained"),BH438,""))</f>
        <v/>
      </c>
      <c r="EB438" s="409" t="str">
        <f>IF(AND('[1]Multi-Field'!$E$72=[1]Lists!BF438,'[1]Multi-Field'!$F$72="Drained"),BI438,IF(AND('[1]Multi-Field'!$E$72=[1]Lists!BF438,'[1]Multi-Field'!$F$72="undrained"),BH438,""))</f>
        <v/>
      </c>
      <c r="EC438" s="409" t="str">
        <f>IF(AND('[1]Multi-Field'!$E$73=[1]Lists!BF438,'[1]Multi-Field'!$F$73="Drained"),BI438,IF(AND('[1]Multi-Field'!$E$73=[1]Lists!BF438,'[1]Multi-Field'!$F$73="undrained"),BH438,""))</f>
        <v/>
      </c>
      <c r="ED438" s="409" t="str">
        <f>IF(AND('[1]Multi-Field'!$E$74=[1]Lists!BF438,'[1]Multi-Field'!$F$74="Drained"),BI438,IF(AND('[1]Multi-Field'!$E$74=[1]Lists!BF438,'[1]Multi-Field'!$F$74="undrained"),BH438,""))</f>
        <v/>
      </c>
      <c r="EE438" s="409" t="str">
        <f>IF(AND('[1]Multi-Field'!$E$75=[1]Lists!BF438,'[1]Multi-Field'!$F$75="Drained"),BI438,IF(AND('[1]Multi-Field'!$E$75=[1]Lists!BF438,'[1]Multi-Field'!$F$75="undrained"),BH438,""))</f>
        <v/>
      </c>
      <c r="EF438" s="409" t="str">
        <f>IF(AND('[1]Multi-Field'!$E$76=[1]Lists!BF438,'[1]Multi-Field'!$F$76="Drained"),BI438,IF(AND('[1]Multi-Field'!$E$76=[1]Lists!BF438,'[1]Multi-Field'!$F$6="undrained"),BH438,""))</f>
        <v/>
      </c>
      <c r="EG438" s="409" t="str">
        <f>IF(AND('[1]Multi-Field'!$E$77=[1]Lists!BF438,'[1]Multi-Field'!$F$77="Drained"),BI438,IF(AND('[1]Multi-Field'!$E$77=[1]Lists!BF438,'[1]Multi-Field'!$F$77="undrained"),BH438,""))</f>
        <v/>
      </c>
      <c r="EH438" s="409" t="str">
        <f>IF(AND('[1]Multi-Field'!$E$78=[1]Lists!BF438,'[1]Multi-Field'!$F$78="Drained"),BI438,IF(AND('[1]Multi-Field'!$E$78=[1]Lists!BF438,'[1]Multi-Field'!$F$78="undrained"),BH438,""))</f>
        <v/>
      </c>
      <c r="EI438" s="409" t="str">
        <f>IF(AND('[1]Multi-Field'!$E$79=[1]Lists!BF438,'[1]Multi-Field'!$F$79="Drained"),BI438,IF(AND('[1]Multi-Field'!$E$79=[1]Lists!BF438,'[1]Multi-Field'!$F$79="undrained"),BH438,""))</f>
        <v/>
      </c>
      <c r="EJ438" s="409" t="str">
        <f>IF(AND('[1]Multi-Field'!$E$80=[1]Lists!BF438,'[1]Multi-Field'!$F$80="Drained"),BI438,IF(AND('[1]Multi-Field'!$E$80=[1]Lists!BF438,'[1]Multi-Field'!$F$80="undrained"),BH438,""))</f>
        <v/>
      </c>
      <c r="EK438" s="409" t="str">
        <f>IF(AND('[1]Multi-Field'!$E$81=[1]Lists!BF438,'[1]Multi-Field'!$F$81="Drained"),BI438,IF(AND('[1]Multi-Field'!$E$81=[1]Lists!BF438,'[1]Multi-Field'!$F$81="undrained"),BH438,""))</f>
        <v/>
      </c>
      <c r="EL438" s="409" t="str">
        <f>IF(AND('[1]Multi-Field'!$E$82=[1]Lists!BF438,'[1]Multi-Field'!$F$82="Drained"),BI438,IF(AND('[1]Multi-Field'!$E$82=[1]Lists!BF438,'[1]Multi-Field'!$F$82="undrained"),BH438,""))</f>
        <v/>
      </c>
      <c r="EM438" s="409" t="str">
        <f>IF(AND('[1]Multi-Field'!$E$83=[1]Lists!BF438,'[1]Multi-Field'!$F$83="Drained"),BI438,IF(AND('[1]Multi-Field'!$E$83=[1]Lists!BF438,'[1]Multi-Field'!$F$83="undrained"),BH438,""))</f>
        <v/>
      </c>
      <c r="EN438" s="409" t="str">
        <f>IF(AND('[1]Multi-Field'!$E$84=[1]Lists!BF438,'[1]Multi-Field'!$F$84="Drained"),BI438,IF(AND('[1]Multi-Field'!$E$84=[1]Lists!BF438,'[1]Multi-Field'!$F$84="undrained"),BH438,""))</f>
        <v/>
      </c>
      <c r="EO438" s="409" t="str">
        <f>IF(AND('[1]Multi-Field'!$E$85=[1]Lists!BF438,'[1]Multi-Field'!$F$85="Drained"),BI438,IF(AND('[1]Multi-Field'!$E$85=[1]Lists!BF438,'[1]Multi-Field'!$F$85="undrained"),BH438,""))</f>
        <v/>
      </c>
      <c r="EP438" s="409" t="str">
        <f>IF(AND('[1]Multi-Field'!$E$86=[1]Lists!BF438,'[1]Multi-Field'!$F$86="Drained"),BI438,IF(AND('[1]Multi-Field'!$E$86=[1]Lists!BF438,'[1]Multi-Field'!$F$86="undrained"),BH438,""))</f>
        <v/>
      </c>
      <c r="EQ438" s="409" t="str">
        <f>IF(AND('[1]Multi-Field'!$E$87=[1]Lists!BF438,'[1]Multi-Field'!$F$87="Drained"),BI438,IF(AND('[1]Multi-Field'!$E$87=[1]Lists!BF438,'[1]Multi-Field'!$F$87="undrained"),BH438,""))</f>
        <v/>
      </c>
      <c r="ER438" s="409" t="str">
        <f>IF(AND('[1]Multi-Field'!$E$88=[1]Lists!BF438,'[1]Multi-Field'!$F$88="Drained"),BI438,IF(AND('[1]Multi-Field'!$E$88=[1]Lists!BF438,'[1]Multi-Field'!$F$88="undrained"),BH438,""))</f>
        <v/>
      </c>
      <c r="ES438" s="409" t="str">
        <f>IF(AND('[1]Multi-Field'!$E$89=[1]Lists!BF438,'[1]Multi-Field'!$F$89="Drained"),BI438,IF(AND('[1]Multi-Field'!$E$89=[1]Lists!BF438,'[1]Multi-Field'!$F$89="undrained"),BH438,""))</f>
        <v/>
      </c>
      <c r="ET438" s="409" t="str">
        <f>IF(AND('[1]Multi-Field'!$E$90=[1]Lists!BF438,'[1]Multi-Field'!$F$90="Drained"),BI438,IF(AND('[1]Multi-Field'!$E$90=[1]Lists!BF438,'[1]Multi-Field'!$F$90="undrained"),BH438,""))</f>
        <v/>
      </c>
      <c r="EU438" s="409" t="str">
        <f>IF(AND('[1]Multi-Field'!$E$91=[1]Lists!BF438,'[1]Multi-Field'!$F$91="Drained"),BI438,IF(AND('[1]Multi-Field'!$E$91=[1]Lists!BF438,'[1]Multi-Field'!$F$91="undrained"),BH438,""))</f>
        <v/>
      </c>
      <c r="EV438" s="409" t="str">
        <f>IF(AND('[1]Multi-Field'!$E$92=[1]Lists!BF438,'[1]Multi-Field'!$F$92="Drained"),BI438,IF(AND('[1]Multi-Field'!$E$92=[1]Lists!BF438,'[1]Multi-Field'!$F$92="undrained"),BH438,""))</f>
        <v/>
      </c>
      <c r="EW438" s="409" t="str">
        <f>IF(AND('[1]Multi-Field'!$E$93=[1]Lists!BF438,'[1]Multi-Field'!$F$93="Drained"),BI438,IF(AND('[1]Multi-Field'!$E$93=[1]Lists!BF438,'[1]Multi-Field'!$F$93="undrained"),BH438,""))</f>
        <v/>
      </c>
      <c r="EX438" s="409" t="str">
        <f>IF(AND('[1]Multi-Field'!$E$94=[1]Lists!BF438,'[1]Multi-Field'!$F$94="Drained"),BI438,IF(AND('[1]Multi-Field'!$E$94=[1]Lists!BF438,'[1]Multi-Field'!$F$94="undrained"),BH438,""))</f>
        <v/>
      </c>
      <c r="EY438" s="409" t="str">
        <f>IF(AND('[1]Multi-Field'!$E$95=[1]Lists!BF438,'[1]Multi-Field'!$F$95="Drained"),BI438,IF(AND('[1]Multi-Field'!$E$95=[1]Lists!BF438,'[1]Multi-Field'!$F$95="undrained"),BH438,""))</f>
        <v/>
      </c>
      <c r="EZ438" s="409" t="str">
        <f>IF(AND('[1]Multi-Field'!$E$96=[1]Lists!BF438,'[1]Multi-Field'!$F$96="Drained"),BI438,IF(AND('[1]Multi-Field'!$E$96=[1]Lists!BF438,'[1]Multi-Field'!$F$96="undrained"),BH438,""))</f>
        <v/>
      </c>
      <c r="FA438" s="409" t="str">
        <f>IF(AND('[1]Multi-Field'!$E$97=[1]Lists!BF438,'[1]Multi-Field'!$F$97="Drained"),BI438,IF(AND('[1]Multi-Field'!$E$97=[1]Lists!BF438,'[1]Multi-Field'!$F$97="undrained"),BH438,""))</f>
        <v/>
      </c>
      <c r="FB438" s="409" t="str">
        <f>IF(AND('[1]Multi-Field'!$E$98=[1]Lists!BF438,'[1]Multi-Field'!$F$98="Drained"),BI438,IF(AND('[1]Multi-Field'!$E$98=[1]Lists!BF438,'[1]Multi-Field'!$F$98="undrained"),BH438,""))</f>
        <v/>
      </c>
      <c r="FC438" s="409" t="str">
        <f>IF(AND('[1]Multi-Field'!$E$99=[1]Lists!BF438,'[1]Multi-Field'!$F$99="Drained"),BI438,IF(AND('[1]Multi-Field'!$E$99=[1]Lists!BF438,'[1]Multi-Field'!$F$99="undrained"),BH438,""))</f>
        <v/>
      </c>
      <c r="FD438" s="409" t="str">
        <f>IF(AND('[1]Multi-Field'!$E$100=[1]Lists!BF438,'[1]Multi-Field'!$F$100="Drained"),BI438,IF(AND('[1]Multi-Field'!$E$100=[1]Lists!BF438,'[1]Multi-Field'!$F$100="undrained"),BH438,""))</f>
        <v/>
      </c>
      <c r="FE438" s="409" t="str">
        <f>IF(AND('[1]Multi-Field'!$E$101=[1]Lists!BF438,'[1]Multi-Field'!$F$101="Drained"),BI438,IF(AND('[1]Multi-Field'!$E$101=[1]Lists!BF438,'[1]Multi-Field'!$F$101="undrained"),BH438,""))</f>
        <v/>
      </c>
      <c r="FF438" s="409" t="str">
        <f>IF(AND('[1]Multi-Field'!$E$102=[1]Lists!BF438,'[1]Multi-Field'!$F$102="Drained"),BI438,IF(AND('[1]Multi-Field'!$E$102=[1]Lists!BF438,'[1]Multi-Field'!$F$102="undrained"),BH438,""))</f>
        <v/>
      </c>
      <c r="FG438" s="409" t="str">
        <f>IF(AND('[1]Multi-Field'!$E$103=[1]Lists!BF438,'[1]Multi-Field'!$F$103="Drained"),BI438,IF(AND('[1]Multi-Field'!$E$103=[1]Lists!BF438,'[1]Multi-Field'!$F$103="undrained"),BH438,""))</f>
        <v/>
      </c>
      <c r="FH438" s="409" t="str">
        <f>IF(AND('[1]Multi-Field'!$E$104=[1]Lists!BF438,'[1]Multi-Field'!$F$104="Drained"),BI438,IF(AND('[1]Multi-Field'!$E$104=[1]Lists!BF438,'[1]Multi-Field'!$F$104="undrained"),BH438,""))</f>
        <v/>
      </c>
      <c r="FI438" s="409" t="str">
        <f>IF(AND('[1]Multi-Field'!$E$105=[1]Lists!BF438,'[1]Multi-Field'!$F$105="Drained"),BI438,IF(AND('[1]Multi-Field'!$E$105=[1]Lists!BF438,'[1]Multi-Field'!$F$105="undrained"),BH438,""))</f>
        <v/>
      </c>
      <c r="FJ438" s="409" t="str">
        <f>IF(AND('[1]Multi-Field'!$E$106=[1]Lists!BF438,'[1]Multi-Field'!$F$106="Drained"),BI438,IF(AND('[1]Multi-Field'!$E$106=[1]Lists!BF438,'[1]Multi-Field'!$F$106="undrained"),BH438,""))</f>
        <v/>
      </c>
      <c r="FK438" s="409" t="str">
        <f>IF(AND('[1]Multi-Field'!$E$107=[1]Lists!BF438,'[1]Multi-Field'!$F$107="Drained"),BI438,IF(AND('[1]Multi-Field'!$E$107=[1]Lists!BF438,'[1]Multi-Field'!$F$107="undrained"),BH438,""))</f>
        <v/>
      </c>
      <c r="FL438" s="409" t="str">
        <f>IF(AND('[1]Multi-Field'!$E$108=[1]Lists!BF438,'[1]Multi-Field'!$F$108="Drained"),BI438,IF(AND('[1]Multi-Field'!$E$108=[1]Lists!BF438,'[1]Multi-Field'!$F$108="undrained"),BH438,""))</f>
        <v/>
      </c>
      <c r="FM438" s="409" t="str">
        <f>IF(AND('[1]Multi-Field'!$E$109=[1]Lists!BF438,'[1]Multi-Field'!$F$109="Drained"),BI438,IF(AND('[1]Multi-Field'!$E$109=[1]Lists!BF438,'[1]Multi-Field'!$F$109="undrained"),BH438,""))</f>
        <v/>
      </c>
      <c r="FN438" s="409" t="str">
        <f>IF(AND('[1]Multi-Field'!$E$110=[1]Lists!BF438,'[1]Multi-Field'!$F$110="Drained"),BI438,IF(AND('[1]Multi-Field'!$E$110=[1]Lists!BF438,'[1]Multi-Field'!$F$110="undrained"),BH438,""))</f>
        <v/>
      </c>
      <c r="FO438" s="409" t="str">
        <f>IF(AND('[1]Multi-Field'!$E$111=[1]Lists!BF438,'[1]Multi-Field'!$F$111="Drained"),BI438,IF(AND('[1]Multi-Field'!$E$111=[1]Lists!BF438,'[1]Multi-Field'!$F$111="undrained"),BH438,""))</f>
        <v/>
      </c>
      <c r="FP438" s="409" t="str">
        <f>IF(AND('[1]Multi-Field'!$E$112=[1]Lists!BF438,'[1]Multi-Field'!$F$112="Drained"),BI438,IF(AND('[1]Multi-Field'!$E$112=[1]Lists!BF438,'[1]Multi-Field'!$F$112="undrained"),BH438,""))</f>
        <v/>
      </c>
      <c r="FQ438" s="409" t="str">
        <f>IF(AND('[1]Multi-Field'!$E$113=[1]Lists!BF438,'[1]Multi-Field'!$F$113="Drained"),BI438,IF(AND('[1]Multi-Field'!$E$113=[1]Lists!BF438,'[1]Multi-Field'!$F$113="undrained"),BH438,""))</f>
        <v/>
      </c>
      <c r="FR438" s="409" t="str">
        <f>IF(AND('[1]Multi-Field'!$E$114=[1]Lists!BF438,'[1]Multi-Field'!$F$114="Drained"),BI438,IF(AND('[1]Multi-Field'!$E$114=[1]Lists!BF438,'[1]Multi-Field'!$F$114="undrained"),BH438,""))</f>
        <v/>
      </c>
      <c r="FS438" s="409" t="str">
        <f>IF(AND('[1]Multi-Field'!$E$115=[1]Lists!BF438,'[1]Multi-Field'!$F$115="Drained"),BI438,IF(AND('[1]Multi-Field'!$E$115=[1]Lists!BF438,'[1]Multi-Field'!$F$115="undrained"),BH438,""))</f>
        <v/>
      </c>
      <c r="FT438" s="409" t="str">
        <f>IF(AND('[1]Multi-Field'!$E$116=[1]Lists!BF438,'[1]Multi-Field'!$F$116="Drained"),BI438,IF(AND('[1]Multi-Field'!$E$116=[1]Lists!BF438,'[1]Multi-Field'!$F$116="undrained"),BH438,""))</f>
        <v/>
      </c>
      <c r="FU438" s="409" t="str">
        <f>IF(AND('[1]Multi-Field'!$E$117=[1]Lists!BF438,'[1]Multi-Field'!$F$117="Drained"),BI438,IF(AND('[1]Multi-Field'!$E$117=[1]Lists!BF438,'[1]Multi-Field'!$F$117="undrained"),BH438,""))</f>
        <v/>
      </c>
      <c r="FV438" s="409" t="str">
        <f>IF(AND('[1]Multi-Field'!$E$118=[1]Lists!BF438,'[1]Multi-Field'!$F$118="Drained"),BI438,IF(AND('[1]Multi-Field'!$E$118=[1]Lists!BF438,'[1]Multi-Field'!$F$118="undrained"),BH438,""))</f>
        <v/>
      </c>
      <c r="FW438" s="409" t="str">
        <f>IF(AND('[1]Multi-Field'!$E$119=[1]Lists!BF438,'[1]Multi-Field'!$F$119="Drained"),BI438,IF(AND('[1]Multi-Field'!$E$119=[1]Lists!BF438,'[1]Multi-Field'!$F$119="undrained"),BH438,""))</f>
        <v/>
      </c>
      <c r="FX438" s="409" t="str">
        <f>IF(AND('[1]Multi-Field'!$E$120=[1]Lists!BF438,'[1]Multi-Field'!$F$120="Drained"),BI438,IF(AND('[1]Multi-Field'!$E$120=[1]Lists!BF438,'[1]Multi-Field'!$F$120="undrained"),BH438,""))</f>
        <v/>
      </c>
      <c r="GC438" s="4">
        <v>1</v>
      </c>
    </row>
    <row r="439" spans="1:185" ht="13.5" customHeight="1" thickBot="1">
      <c r="A439" s="7" t="s">
        <v>525</v>
      </c>
      <c r="B439" s="7"/>
      <c r="C439" s="7"/>
      <c r="D439" s="8">
        <v>50</v>
      </c>
      <c r="E439" s="8">
        <f t="shared" si="60"/>
        <v>53</v>
      </c>
      <c r="F439" s="8">
        <f t="shared" si="61"/>
        <v>57</v>
      </c>
      <c r="G439" s="8">
        <v>60</v>
      </c>
      <c r="H439" s="8">
        <v>60</v>
      </c>
      <c r="I439" s="8">
        <f t="shared" si="64"/>
        <v>63</v>
      </c>
      <c r="J439" s="8">
        <f t="shared" si="65"/>
        <v>67</v>
      </c>
      <c r="K439" s="8">
        <v>70</v>
      </c>
      <c r="L439" s="8">
        <v>70</v>
      </c>
      <c r="M439" s="8">
        <f t="shared" si="62"/>
        <v>77</v>
      </c>
      <c r="N439" s="8">
        <f t="shared" si="63"/>
        <v>83</v>
      </c>
      <c r="O439" s="8">
        <v>90</v>
      </c>
      <c r="P439" s="391">
        <v>414</v>
      </c>
      <c r="Q439" s="394"/>
      <c r="R439" s="395">
        <f>IF(OR('Multi-Field'!AA416=Lists!AC455,'Multi-Field'!AA416=Lists!AC456),IF('Multi-Field'!Z416="x",(IF('Multi-Field'!AC416=Lists!Q424,Lists!R424,IF('Multi-Field'!AC416=Lists!Q425,Lists!R425,IF('Multi-Field'!AC416=Lists!Q426,Lists!R426,IF('Multi-Field'!AC416=Lists!Q427,Lists!R427))))),IF('Multi-Field'!X416="x",(IF('Multi-Field'!AC416=Lists!Q424,Lists!S424,IF('Multi-Field'!AC416=Lists!Q425,Lists!S425,IF('Multi-Field'!AC416=Lists!Q426,Lists!S426,IF('Multi-Field'!AC416=Lists!Q427,Lists!S427))))),IF('Multi-Field'!V416="x",(IF('Multi-Field'!AC416=Lists!Q424,Lists!T424,IF('Multi-Field'!AC416=Lists!Q425,Lists!T425,IF('Multi-Field'!AC416=Lists!Q426,Lists!T426,IF('Multi-Field'!AC416=Lists!Q427,Lists!T427))))),0))))</f>
        <v>0</v>
      </c>
      <c r="S439" s="395">
        <f t="shared" si="66"/>
        <v>0</v>
      </c>
      <c r="T439" s="395"/>
      <c r="U439" s="396"/>
      <c r="BF439" s="414" t="s">
        <v>1603</v>
      </c>
      <c r="BG439" s="415">
        <v>1</v>
      </c>
      <c r="BH439" s="415">
        <v>2</v>
      </c>
      <c r="BI439" s="415">
        <v>3</v>
      </c>
      <c r="BJ439" s="409" t="e">
        <f>IF(AND('[1]Single Field'!#REF!=[1]Lists!BF439,'[1]Single Field'!#REF!="Drained"),"x",IF(AND('[1]Single Field'!#REF!=[1]Lists!BF439,'[1]Single Field'!#REF!="Undrained"),O,""))</f>
        <v>#REF!</v>
      </c>
      <c r="BK439" s="409" t="str">
        <f>IF(AND('[1]Multi-Field'!$E$3=[1]Lists!BF439,'[1]Multi-Field'!$F$3="Drained"),BI439,IF(AND('[1]Multi-Field'!$E$3=BF439,'[1]Multi-Field'!$F$3="undrained"),BH439,""))</f>
        <v/>
      </c>
      <c r="BL439" s="409" t="str">
        <f>IF(AND('[1]Multi-Field'!$E$4=BF439,'[1]Multi-Field'!$F$4="Drained"),BI439,IF(AND('[1]Multi-Field'!$E$4=BF439,'[1]Multi-Field'!$F$4="undrained"),BH439,""))</f>
        <v/>
      </c>
      <c r="BM439" s="409" t="str">
        <f>IF(AND('[1]Multi-Field'!$E$5=BF439,'[1]Multi-Field'!$F$5="Drained"),BI439,IF(AND('[1]Multi-Field'!$E$5=BF439,'[1]Multi-Field'!$F$5="undrained"),BH439,""))</f>
        <v/>
      </c>
      <c r="BN439" s="409" t="str">
        <f>IF(AND('[1]Multi-Field'!$E$6=BF439,'[1]Multi-Field'!$F$6="Drained"),BI439,IF(AND('[1]Multi-Field'!$E$6=BF439,'[1]Multi-Field'!$F$6="undrained"),BH439,""))</f>
        <v/>
      </c>
      <c r="BO439" s="409" t="str">
        <f>IF(AND('[1]Multi-Field'!$E$7=BF439,'[1]Multi-Field'!$F$7="Drained"),BI439,IF(AND('[1]Multi-Field'!$E$7=BF439,'[1]Multi-Field'!$F$7="undrained"),BH439,""))</f>
        <v/>
      </c>
      <c r="BP439" s="409" t="str">
        <f>IF(AND('[1]Multi-Field'!$E$8=BF439,'[1]Multi-Field'!$F$8="Drained"),BI439,IF(AND('[1]Multi-Field'!$E$8=BF439,'[1]Multi-Field'!$F$8="undrained"),BH439,""))</f>
        <v/>
      </c>
      <c r="BQ439" s="409" t="str">
        <f>IF(AND('[1]Multi-Field'!$E$9=BF439,'[1]Multi-Field'!$F$9="Drained"),BI439,IF(AND('[1]Multi-Field'!$E$9=BF439,'[1]Multi-Field'!$F$9="undrained"),BH439,""))</f>
        <v/>
      </c>
      <c r="BR439" s="409" t="str">
        <f>IF(AND('[1]Multi-Field'!$E$10=BF439,'[1]Multi-Field'!$F$10="Drained"),BI439,IF(AND('[1]Multi-Field'!$E$10=BF439,'[1]Multi-Field'!$F$10="undrained"),BH439,""))</f>
        <v/>
      </c>
      <c r="BS439" s="409" t="str">
        <f>IF(AND('[1]Multi-Field'!$E$11=BF439,'[1]Multi-Field'!$F$11="Drained"),BI439,IF(AND('[1]Multi-Field'!$E$11=BF439,'[1]Multi-Field'!$F$11="undrained"),BH439,""))</f>
        <v/>
      </c>
      <c r="BT439" s="409" t="str">
        <f>IF(AND('[1]Multi-Field'!$E$12=BF439,'[1]Multi-Field'!$F$12="Drained"),BI439,IF(AND('[1]Multi-Field'!$E$12=BF439,'[1]Multi-Field'!$F$12="undrained"),BH439,""))</f>
        <v/>
      </c>
      <c r="BU439" s="409" t="str">
        <f>IF(AND('[1]Multi-Field'!$E$13=BF439,'[1]Multi-Field'!$F$13="Drained"),BI439,IF(AND('[1]Multi-Field'!$E$3=BF439,'[1]Multi-Field'!$F$13="undrained"),BH439,""))</f>
        <v/>
      </c>
      <c r="BV439" s="409" t="str">
        <f>IF(AND('[1]Multi-Field'!$E$14=BF439,'[1]Multi-Field'!$F$14="Drained"),BI439,IF(AND('[1]Multi-Field'!$E$14=BF439,'[1]Multi-Field'!$F$14="undrained"),BH439,""))</f>
        <v/>
      </c>
      <c r="BW439" s="409" t="str">
        <f>IF(AND('[1]Multi-Field'!$E$15=BF439,'[1]Multi-Field'!$F$15="Drained"),BI439,IF(AND('[1]Multi-Field'!$E$15=BF439,'[1]Multi-Field'!$F$15="undrained"),BH439,""))</f>
        <v/>
      </c>
      <c r="BX439" s="409" t="str">
        <f>IF(AND('[1]Multi-Field'!$E$16=[1]Lists!BF439,'[1]Multi-Field'!$F$16="Drained"),BI439,IF(AND('[1]Multi-Field'!$E$16=[1]Lists!BF439,'[1]Multi-Field'!$F$16="undrained"),BH439,""))</f>
        <v/>
      </c>
      <c r="BY439" s="409" t="str">
        <f>IF(AND('[1]Multi-Field'!$E$17=[1]Lists!BF439,'[1]Multi-Field'!$F$17="Drained"),BI439,IF(AND('[1]Multi-Field'!$E$17=[1]Lists!BF439,'[1]Multi-Field'!$F$17="undrained"),BH439,""))</f>
        <v/>
      </c>
      <c r="BZ439" s="409" t="str">
        <f>IF(AND('[1]Multi-Field'!$E$18=[1]Lists!BF439,'[1]Multi-Field'!$F$18="Drained"),BI439,IF(AND('[1]Multi-Field'!$E$18=[1]Lists!BF439,'[1]Multi-Field'!$F$18="undrained"),BH439,""))</f>
        <v/>
      </c>
      <c r="CA439" s="409" t="str">
        <f>IF(AND('[1]Multi-Field'!$E$19=[1]Lists!BF439,'[1]Multi-Field'!$F$19="Drained"),BI439,IF(AND('[1]Multi-Field'!$E$19=[1]Lists!BF439,'[1]Multi-Field'!$F$19="undrained"),BH439,""))</f>
        <v/>
      </c>
      <c r="CB439" s="409" t="str">
        <f>IF(AND('[1]Multi-Field'!$E$20=[1]Lists!BF439,'[1]Multi-Field'!$F$20="Drained"),BI439,IF(AND('[1]Multi-Field'!$E$20=[1]Lists!BF439,'[1]Multi-Field'!$F$20="undrained"),BH439,""))</f>
        <v/>
      </c>
      <c r="CC439" s="409" t="str">
        <f>IF(AND('[1]Multi-Field'!$E$21=[1]Lists!BF439,'[1]Multi-Field'!$F$21="Drained"),BI439,IF(AND('[1]Multi-Field'!$E$21=[1]Lists!BF439,'[1]Multi-Field'!$F$21="undrained"),BH439,""))</f>
        <v/>
      </c>
      <c r="CD439" s="409" t="str">
        <f>IF(AND('[1]Multi-Field'!$E$22=[1]Lists!BF439,'[1]Multi-Field'!$F$22="Drained"),BI439,IF(AND('[1]Multi-Field'!$E$22=[1]Lists!BF439,'[1]Multi-Field'!$F$22="undrained"),BH439,""))</f>
        <v/>
      </c>
      <c r="CE439" s="409" t="str">
        <f>IF(AND('[1]Multi-Field'!$E$23=[1]Lists!BF439,'[1]Multi-Field'!$F$23="Drained"),BI439,IF(AND('[1]Multi-Field'!$E$23=[1]Lists!BF439,'[1]Multi-Field'!$F$23="undrained"),BH439,""))</f>
        <v/>
      </c>
      <c r="CF439" s="409" t="str">
        <f>IF(AND('[1]Multi-Field'!$E$24=[1]Lists!BF439,'[1]Multi-Field'!$F$24="Drained"),BI439,IF(AND('[1]Multi-Field'!$E$24=[1]Lists!BF439,'[1]Multi-Field'!$F$24="undrained"),BH439,""))</f>
        <v/>
      </c>
      <c r="CG439" s="409" t="str">
        <f>IF(AND('[1]Multi-Field'!$E$25=[1]Lists!BF439,'[1]Multi-Field'!$F$25="Drained"),BI439,IF(AND('[1]Multi-Field'!$E$25=[1]Lists!BF439,'[1]Multi-Field'!$F$25="undrained"),BH439,""))</f>
        <v/>
      </c>
      <c r="CH439" s="409" t="str">
        <f>IF(AND('[1]Multi-Field'!$E$26=[1]Lists!BF439,'[1]Multi-Field'!$F$26="Drained"),BI439,IF(AND('[1]Multi-Field'!$E$26=[1]Lists!BF439,'[1]Multi-Field'!$F$26="undrained"),BH439,""))</f>
        <v/>
      </c>
      <c r="CI439" s="409" t="str">
        <f>IF(AND('[1]Multi-Field'!$E$27=[1]Lists!BF439,'[1]Multi-Field'!$F$27="Drained"),BI439,IF(AND('[1]Multi-Field'!$E$27=[1]Lists!BF439,'[1]Multi-Field'!$F$27="undrained"),BH439,""))</f>
        <v/>
      </c>
      <c r="CJ439" s="409" t="str">
        <f>IF(AND('[1]Multi-Field'!$E$28=[1]Lists!BF439,'[1]Multi-Field'!$F$28="Drained"),BI439,IF(AND('[1]Multi-Field'!$E$28=[1]Lists!BF439,'[1]Multi-Field'!$F$28="undrained"),BH439,""))</f>
        <v/>
      </c>
      <c r="CK439" s="409" t="str">
        <f>IF(AND('[1]Multi-Field'!$E$29=[1]Lists!BF439,'[1]Multi-Field'!$F$29="Drained"),BI439,IF(AND('[1]Multi-Field'!$E$29=[1]Lists!BF439,'[1]Multi-Field'!$F$29="undrained"),BH439,""))</f>
        <v/>
      </c>
      <c r="CL439" s="409" t="str">
        <f>IF(AND('[1]Multi-Field'!$E$30=[1]Lists!BF439,'[1]Multi-Field'!$F$30="Drained"),BI439,IF(AND('[1]Multi-Field'!$E$30=[1]Lists!BF439,'[1]Multi-Field'!$F$30="undrained"),BH439,""))</f>
        <v/>
      </c>
      <c r="CM439" s="409" t="str">
        <f>IF(AND('[1]Multi-Field'!$E$31=[1]Lists!BF439,'[1]Multi-Field'!$F$31="Drained"),BI439,IF(AND('[1]Multi-Field'!$E$31=[1]Lists!BF439,'[1]Multi-Field'!$F$31="undrained"),BH439,""))</f>
        <v/>
      </c>
      <c r="CN439" s="409" t="str">
        <f>IF(AND('[1]Multi-Field'!$E$32=[1]Lists!BF439,'[1]Multi-Field'!$F$32="Drained"),BI439,IF(AND('[1]Multi-Field'!$E$32=[1]Lists!BF439,'[1]Multi-Field'!$F$32="undrained"),BH439,""))</f>
        <v/>
      </c>
      <c r="CO439" s="409" t="str">
        <f>IF(AND('[1]Multi-Field'!$E$33=[1]Lists!BF439,'[1]Multi-Field'!$F$33="Drained"),BI439,IF(AND('[1]Multi-Field'!$E$33=[1]Lists!BF439,'[1]Multi-Field'!$F$33="undrained"),BH439,""))</f>
        <v/>
      </c>
      <c r="CP439" s="409" t="str">
        <f>IF(AND('[1]Multi-Field'!$E$34=[1]Lists!BF439,'[1]Multi-Field'!$F$34="Drained"),BI439,IF(AND('[1]Multi-Field'!$E$34=[1]Lists!BF439,'[1]Multi-Field'!$F$34="undrained"),BH439,""))</f>
        <v/>
      </c>
      <c r="CQ439" s="409" t="str">
        <f>IF(AND('[1]Multi-Field'!$E$35=[1]Lists!BF439,'[1]Multi-Field'!$F$35="Drained"),BI439,IF(AND('[1]Multi-Field'!$E$35=[1]Lists!BF439,'[1]Multi-Field'!$F$35="undrained"),BH439,""))</f>
        <v/>
      </c>
      <c r="CR439" s="409" t="str">
        <f>IF(AND('[1]Multi-Field'!$E$36=[1]Lists!BF439,'[1]Multi-Field'!$F$36="Drained"),BI439,IF(AND('[1]Multi-Field'!$E$36=[1]Lists!BF439,'[1]Multi-Field'!$F$36="undrained"),BH439,""))</f>
        <v/>
      </c>
      <c r="CS439" s="409" t="str">
        <f>IF(AND('[1]Multi-Field'!$E$37=[1]Lists!BF439,'[1]Multi-Field'!$F$37="Drained"),BI439,IF(AND('[1]Multi-Field'!$E$37=[1]Lists!BF439,'[1]Multi-Field'!$F$37="undrained"),BH439,""))</f>
        <v/>
      </c>
      <c r="CT439" s="409" t="str">
        <f>IF(AND('[1]Multi-Field'!$E$38=[1]Lists!BF439,'[1]Multi-Field'!$F$38="Drained"),BI439,IF(AND('[1]Multi-Field'!$E$38=[1]Lists!BF439,'[1]Multi-Field'!$F$38="undrained"),BH439,""))</f>
        <v/>
      </c>
      <c r="CU439" s="409" t="str">
        <f>IF(AND('[1]Multi-Field'!$E$39=[1]Lists!BF439,'[1]Multi-Field'!$F$39="Drained"),BI439,IF(AND('[1]Multi-Field'!$E$39=[1]Lists!BF439,'[1]Multi-Field'!$F$39="undrained"),BH439,""))</f>
        <v/>
      </c>
      <c r="CV439" s="409" t="str">
        <f>IF(AND('[1]Multi-Field'!$E$40=[1]Lists!BF439,'[1]Multi-Field'!$F$40="Drained"),BI439,IF(AND('[1]Multi-Field'!$E$40=[1]Lists!BF439,'[1]Multi-Field'!$F$40="undrained"),BH439,""))</f>
        <v/>
      </c>
      <c r="CW439" s="409" t="str">
        <f>IF(AND('[1]Multi-Field'!$E$41=[1]Lists!BF439,'[1]Multi-Field'!$F$40="Drained"),BI439,IF(AND('[1]Multi-Field'!$E$40=[1]Lists!BF439,'[1]Multi-Field'!$F$40="undrained"),BH439,""))</f>
        <v/>
      </c>
      <c r="CX439" s="409" t="str">
        <f>IF(AND('[1]Multi-Field'!$E$42=[1]Lists!BF439,'[1]Multi-Field'!$F$42="Drained"),BI439,IF(AND('[1]Multi-Field'!$E$42=[1]Lists!BF439,'[1]Multi-Field'!$F$42="undrained"),BH439,""))</f>
        <v/>
      </c>
      <c r="CY439" s="409" t="str">
        <f>IF(AND('[1]Multi-Field'!$E$43=[1]Lists!BF439,'[1]Multi-Field'!$F$43="Drained"),BI439,IF(AND('[1]Multi-Field'!$E$43=[1]Lists!BF439,'[1]Multi-Field'!$F$43="undrained"),BH439,""))</f>
        <v/>
      </c>
      <c r="CZ439" s="409" t="str">
        <f>IF(AND('[1]Multi-Field'!$E$44=[1]Lists!BF439,'[1]Multi-Field'!$F$44="Drained"),BI439,IF(AND('[1]Multi-Field'!$E$44=[1]Lists!BF439,'[1]Multi-Field'!$F$44="undrained"),BH439,""))</f>
        <v/>
      </c>
      <c r="DA439" s="409" t="str">
        <f>IF(AND('[1]Multi-Field'!$E$45=[1]Lists!BF439,'[1]Multi-Field'!$F$45="Drained"),BI439,IF(AND('[1]Multi-Field'!$E$45=[1]Lists!BF439,'[1]Multi-Field'!$F$45="undrained"),BH439,""))</f>
        <v/>
      </c>
      <c r="DB439" s="409" t="str">
        <f>IF(AND('[1]Multi-Field'!$E$46=[1]Lists!BF439,'[1]Multi-Field'!$F$46="Drained"),BI439,IF(AND('[1]Multi-Field'!$E$46=[1]Lists!BF439,'[1]Multi-Field'!$F$46="undrained"),BH439,""))</f>
        <v/>
      </c>
      <c r="DC439" s="409" t="str">
        <f>IF(AND('[1]Multi-Field'!$E$47=[1]Lists!BF439,'[1]Multi-Field'!$F$47="Drained"),BI439,IF(AND('[1]Multi-Field'!$E$47=[1]Lists!BF439,'[1]Multi-Field'!$F$47="undrained"),BH439,""))</f>
        <v/>
      </c>
      <c r="DD439" s="409" t="str">
        <f>IF(AND('[1]Multi-Field'!$E$48=[1]Lists!BF439,'[1]Multi-Field'!$F$48="Drained"),BI439,IF(AND('[1]Multi-Field'!$E$48=[1]Lists!BF439,'[1]Multi-Field'!$F$48="undrained"),BH439,""))</f>
        <v/>
      </c>
      <c r="DE439" s="409" t="str">
        <f>IF(AND('[1]Multi-Field'!$E$49=[1]Lists!BF439,'[1]Multi-Field'!$F$49="Drained"),BI439,IF(AND('[1]Multi-Field'!$E$49=[1]Lists!BF439,'[1]Multi-Field'!$F$9="undrained"),BH439,""))</f>
        <v/>
      </c>
      <c r="DF439" s="409" t="str">
        <f>IF(AND('[1]Multi-Field'!$E$50=[1]Lists!BF439,'[1]Multi-Field'!$F$50="Drained"),BI439,IF(AND('[1]Multi-Field'!$E$50=[1]Lists!BF439,'[1]Multi-Field'!$F$50="undrained"),BH439,""))</f>
        <v/>
      </c>
      <c r="DG439" s="409" t="str">
        <f>IF(AND('[1]Multi-Field'!$E$51=[1]Lists!BF439,'[1]Multi-Field'!$F$51="Drained"),BI439,IF(AND('[1]Multi-Field'!$E$51=[1]Lists!BF439,'[1]Multi-Field'!$F$51="undrained"),BH439,""))</f>
        <v/>
      </c>
      <c r="DH439" s="409" t="str">
        <f>IF(AND('[1]Multi-Field'!$E$52=[1]Lists!BF439,'[1]Multi-Field'!$F$52="Drained"),BI439,IF(AND('[1]Multi-Field'!$E$52=[1]Lists!BF439,'[1]Multi-Field'!$F$52="undrained"),BH439,""))</f>
        <v/>
      </c>
      <c r="DI439" s="409" t="str">
        <f>IF(AND('[1]Multi-Field'!$E$53=[1]Lists!BF439,'[1]Multi-Field'!$F$53="Drained"),BI439,IF(AND('[1]Multi-Field'!$E$53=[1]Lists!BF439,'[1]Multi-Field'!$F$53="undrained"),BH439,""))</f>
        <v/>
      </c>
      <c r="DJ439" s="409" t="str">
        <f>IF(AND('[1]Multi-Field'!$E$54=[1]Lists!BF439,'[1]Multi-Field'!$F$54="Drained"),BI439,IF(AND('[1]Multi-Field'!$E$54=[1]Lists!BF439,'[1]Multi-Field'!$F$54="undrained"),BH439,""))</f>
        <v/>
      </c>
      <c r="DK439" s="409" t="str">
        <f>IF(AND('[1]Multi-Field'!$E$55=[1]Lists!BF439,'[1]Multi-Field'!$F$55="Drained"),BI439,IF(AND('[1]Multi-Field'!$E$55=[1]Lists!BF439,'[1]Multi-Field'!$F$55="undrained"),BH439,""))</f>
        <v/>
      </c>
      <c r="DL439" s="409" t="str">
        <f>IF(AND('[1]Multi-Field'!$E$56=[1]Lists!BF439,'[1]Multi-Field'!$F$56="Drained"),BI439,IF(AND('[1]Multi-Field'!$E$56=[1]Lists!BF439,'[1]Multi-Field'!$F$56="undrained"),BH439,""))</f>
        <v/>
      </c>
      <c r="DM439" s="409" t="str">
        <f>IF(AND('[1]Multi-Field'!$E$57=[1]Lists!BF439,'[1]Multi-Field'!$F$57="Drained"),BI439,IF(AND('[1]Multi-Field'!$E$57=[1]Lists!BF439,'[1]Multi-Field'!$F$57="undrained"),BH439,""))</f>
        <v/>
      </c>
      <c r="DN439" s="409" t="str">
        <f>IF(AND('[1]Multi-Field'!$E$58=[1]Lists!BF439,'[1]Multi-Field'!$F$58="Drained"),BI439,IF(AND('[1]Multi-Field'!$E$58=[1]Lists!BF439,'[1]Multi-Field'!$F$58="undrained"),BH439,""))</f>
        <v/>
      </c>
      <c r="DO439" s="409" t="str">
        <f>IF(AND('[1]Multi-Field'!$E$59=[1]Lists!BF439,'[1]Multi-Field'!$F$59="Drained"),BI439,IF(AND('[1]Multi-Field'!$E$59=[1]Lists!BF439,'[1]Multi-Field'!$F$59="undrained"),BH439,""))</f>
        <v/>
      </c>
      <c r="DP439" s="409" t="str">
        <f>IF(AND('[1]Multi-Field'!$E$60=[1]Lists!BF439,'[1]Multi-Field'!$F$60="Drained"),BI439,IF(AND('[1]Multi-Field'!$E$60=[1]Lists!BF439,'[1]Multi-Field'!$F$60="undrained"),BH439,""))</f>
        <v/>
      </c>
      <c r="DQ439" s="409" t="str">
        <f>IF(AND('[1]Multi-Field'!$E$61=[1]Lists!BF439,'[1]Multi-Field'!$F$61="Drained"),BI439,IF(AND('[1]Multi-Field'!$E$61=[1]Lists!BF439,'[1]Multi-Field'!$F$61="undrained"),BH439,""))</f>
        <v/>
      </c>
      <c r="DR439" s="409" t="str">
        <f>IF(AND('[1]Multi-Field'!$E$62=[1]Lists!BF439,'[1]Multi-Field'!$F$62="Drained"),BI439,IF(AND('[1]Multi-Field'!$E$62=[1]Lists!BF439,'[1]Multi-Field'!$F$62="undrained"),BH439,""))</f>
        <v/>
      </c>
      <c r="DS439" s="409" t="str">
        <f>IF(AND('[1]Multi-Field'!$E$63=[1]Lists!BF439,'[1]Multi-Field'!$F$63="Drained"),BI439,IF(AND('[1]Multi-Field'!$E$63=[1]Lists!BF439,'[1]Multi-Field'!$F$63="undrained"),BH439,""))</f>
        <v/>
      </c>
      <c r="DT439" s="409" t="str">
        <f>IF(AND('[1]Multi-Field'!$E$64=[1]Lists!BF439,'[1]Multi-Field'!$F$64="Drained"),BI439,IF(AND('[1]Multi-Field'!$E$64=[1]Lists!BF439,'[1]Multi-Field'!$F$64="undrained"),BH439,""))</f>
        <v/>
      </c>
      <c r="DU439" s="409" t="str">
        <f>IF(AND('[1]Multi-Field'!$E$65=[1]Lists!BF439,'[1]Multi-Field'!$F$65="Drained"),BI439,IF(AND('[1]Multi-Field'!$E$65=[1]Lists!BF439,'[1]Multi-Field'!$F$65="undrained"),BH439,""))</f>
        <v/>
      </c>
      <c r="DV439" s="409" t="str">
        <f>IF(AND('[1]Multi-Field'!$E$66=[1]Lists!BF439,'[1]Multi-Field'!$F$66="Drained"),BI439,IF(AND('[1]Multi-Field'!$E$66=[1]Lists!BF439,'[1]Multi-Field'!$F$66="undrained"),BH439,""))</f>
        <v/>
      </c>
      <c r="DW439" s="409" t="str">
        <f>IF(AND('[1]Multi-Field'!$E$67=[1]Lists!BF439,'[1]Multi-Field'!$F$67="Drained"),BI439,IF(AND('[1]Multi-Field'!$E$67=[1]Lists!BF439,'[1]Multi-Field'!$F$67="undrained"),BH439,""))</f>
        <v/>
      </c>
      <c r="DX439" s="409" t="str">
        <f>IF(AND('[1]Multi-Field'!$E$68=[1]Lists!BF439,'[1]Multi-Field'!$F$68="Drained"),BI439,IF(AND('[1]Multi-Field'!$E$68=[1]Lists!BF439,'[1]Multi-Field'!$F$68="undrained"),BH439,""))</f>
        <v/>
      </c>
      <c r="DY439" s="409" t="str">
        <f>IF(AND('[1]Multi-Field'!$E$69=[1]Lists!BF439,'[1]Multi-Field'!$F$69="Drained"),BI439,IF(AND('[1]Multi-Field'!$E$69=[1]Lists!BF439,'[1]Multi-Field'!$F$69="undrained"),BH439,""))</f>
        <v/>
      </c>
      <c r="DZ439" s="409" t="str">
        <f>IF(AND('[1]Multi-Field'!$E$70=[1]Lists!BF439,'[1]Multi-Field'!$F$70="Drained"),BI439,IF(AND('[1]Multi-Field'!$E$70=[1]Lists!BF439,'[1]Multi-Field'!$F$70="undrained"),BH439,""))</f>
        <v/>
      </c>
      <c r="EA439" s="409" t="str">
        <f>IF(AND('[1]Multi-Field'!$E$71=[1]Lists!BF439,'[1]Multi-Field'!$F$71="Drained"),BI439,IF(AND('[1]Multi-Field'!$E$71=[1]Lists!BF439,'[1]Multi-Field'!$F$71="undrained"),BH439,""))</f>
        <v/>
      </c>
      <c r="EB439" s="409" t="str">
        <f>IF(AND('[1]Multi-Field'!$E$72=[1]Lists!BF439,'[1]Multi-Field'!$F$72="Drained"),BI439,IF(AND('[1]Multi-Field'!$E$72=[1]Lists!BF439,'[1]Multi-Field'!$F$72="undrained"),BH439,""))</f>
        <v/>
      </c>
      <c r="EC439" s="409" t="str">
        <f>IF(AND('[1]Multi-Field'!$E$73=[1]Lists!BF439,'[1]Multi-Field'!$F$73="Drained"),BI439,IF(AND('[1]Multi-Field'!$E$73=[1]Lists!BF439,'[1]Multi-Field'!$F$73="undrained"),BH439,""))</f>
        <v/>
      </c>
      <c r="ED439" s="409" t="str">
        <f>IF(AND('[1]Multi-Field'!$E$74=[1]Lists!BF439,'[1]Multi-Field'!$F$74="Drained"),BI439,IF(AND('[1]Multi-Field'!$E$74=[1]Lists!BF439,'[1]Multi-Field'!$F$74="undrained"),BH439,""))</f>
        <v/>
      </c>
      <c r="EE439" s="409" t="str">
        <f>IF(AND('[1]Multi-Field'!$E$75=[1]Lists!BF439,'[1]Multi-Field'!$F$75="Drained"),BI439,IF(AND('[1]Multi-Field'!$E$75=[1]Lists!BF439,'[1]Multi-Field'!$F$75="undrained"),BH439,""))</f>
        <v/>
      </c>
      <c r="EF439" s="409" t="str">
        <f>IF(AND('[1]Multi-Field'!$E$76=[1]Lists!BF439,'[1]Multi-Field'!$F$76="Drained"),BI439,IF(AND('[1]Multi-Field'!$E$76=[1]Lists!BF439,'[1]Multi-Field'!$F$6="undrained"),BH439,""))</f>
        <v/>
      </c>
      <c r="EG439" s="409" t="str">
        <f>IF(AND('[1]Multi-Field'!$E$77=[1]Lists!BF439,'[1]Multi-Field'!$F$77="Drained"),BI439,IF(AND('[1]Multi-Field'!$E$77=[1]Lists!BF439,'[1]Multi-Field'!$F$77="undrained"),BH439,""))</f>
        <v/>
      </c>
      <c r="EH439" s="409" t="str">
        <f>IF(AND('[1]Multi-Field'!$E$78=[1]Lists!BF439,'[1]Multi-Field'!$F$78="Drained"),BI439,IF(AND('[1]Multi-Field'!$E$78=[1]Lists!BF439,'[1]Multi-Field'!$F$78="undrained"),BH439,""))</f>
        <v/>
      </c>
      <c r="EI439" s="409" t="str">
        <f>IF(AND('[1]Multi-Field'!$E$79=[1]Lists!BF439,'[1]Multi-Field'!$F$79="Drained"),BI439,IF(AND('[1]Multi-Field'!$E$79=[1]Lists!BF439,'[1]Multi-Field'!$F$79="undrained"),BH439,""))</f>
        <v/>
      </c>
      <c r="EJ439" s="409" t="str">
        <f>IF(AND('[1]Multi-Field'!$E$80=[1]Lists!BF439,'[1]Multi-Field'!$F$80="Drained"),BI439,IF(AND('[1]Multi-Field'!$E$80=[1]Lists!BF439,'[1]Multi-Field'!$F$80="undrained"),BH439,""))</f>
        <v/>
      </c>
      <c r="EK439" s="409" t="str">
        <f>IF(AND('[1]Multi-Field'!$E$81=[1]Lists!BF439,'[1]Multi-Field'!$F$81="Drained"),BI439,IF(AND('[1]Multi-Field'!$E$81=[1]Lists!BF439,'[1]Multi-Field'!$F$81="undrained"),BH439,""))</f>
        <v/>
      </c>
      <c r="EL439" s="409" t="str">
        <f>IF(AND('[1]Multi-Field'!$E$82=[1]Lists!BF439,'[1]Multi-Field'!$F$82="Drained"),BI439,IF(AND('[1]Multi-Field'!$E$82=[1]Lists!BF439,'[1]Multi-Field'!$F$82="undrained"),BH439,""))</f>
        <v/>
      </c>
      <c r="EM439" s="409" t="str">
        <f>IF(AND('[1]Multi-Field'!$E$83=[1]Lists!BF439,'[1]Multi-Field'!$F$83="Drained"),BI439,IF(AND('[1]Multi-Field'!$E$83=[1]Lists!BF439,'[1]Multi-Field'!$F$83="undrained"),BH439,""))</f>
        <v/>
      </c>
      <c r="EN439" s="409" t="str">
        <f>IF(AND('[1]Multi-Field'!$E$84=[1]Lists!BF439,'[1]Multi-Field'!$F$84="Drained"),BI439,IF(AND('[1]Multi-Field'!$E$84=[1]Lists!BF439,'[1]Multi-Field'!$F$84="undrained"),BH439,""))</f>
        <v/>
      </c>
      <c r="EO439" s="409" t="str">
        <f>IF(AND('[1]Multi-Field'!$E$85=[1]Lists!BF439,'[1]Multi-Field'!$F$85="Drained"),BI439,IF(AND('[1]Multi-Field'!$E$85=[1]Lists!BF439,'[1]Multi-Field'!$F$85="undrained"),BH439,""))</f>
        <v/>
      </c>
      <c r="EP439" s="409" t="str">
        <f>IF(AND('[1]Multi-Field'!$E$86=[1]Lists!BF439,'[1]Multi-Field'!$F$86="Drained"),BI439,IF(AND('[1]Multi-Field'!$E$86=[1]Lists!BF439,'[1]Multi-Field'!$F$86="undrained"),BH439,""))</f>
        <v/>
      </c>
      <c r="EQ439" s="409" t="str">
        <f>IF(AND('[1]Multi-Field'!$E$87=[1]Lists!BF439,'[1]Multi-Field'!$F$87="Drained"),BI439,IF(AND('[1]Multi-Field'!$E$87=[1]Lists!BF439,'[1]Multi-Field'!$F$87="undrained"),BH439,""))</f>
        <v/>
      </c>
      <c r="ER439" s="409" t="str">
        <f>IF(AND('[1]Multi-Field'!$E$88=[1]Lists!BF439,'[1]Multi-Field'!$F$88="Drained"),BI439,IF(AND('[1]Multi-Field'!$E$88=[1]Lists!BF439,'[1]Multi-Field'!$F$88="undrained"),BH439,""))</f>
        <v/>
      </c>
      <c r="ES439" s="409" t="str">
        <f>IF(AND('[1]Multi-Field'!$E$89=[1]Lists!BF439,'[1]Multi-Field'!$F$89="Drained"),BI439,IF(AND('[1]Multi-Field'!$E$89=[1]Lists!BF439,'[1]Multi-Field'!$F$89="undrained"),BH439,""))</f>
        <v/>
      </c>
      <c r="ET439" s="409" t="str">
        <f>IF(AND('[1]Multi-Field'!$E$90=[1]Lists!BF439,'[1]Multi-Field'!$F$90="Drained"),BI439,IF(AND('[1]Multi-Field'!$E$90=[1]Lists!BF439,'[1]Multi-Field'!$F$90="undrained"),BH439,""))</f>
        <v/>
      </c>
      <c r="EU439" s="409" t="str">
        <f>IF(AND('[1]Multi-Field'!$E$91=[1]Lists!BF439,'[1]Multi-Field'!$F$91="Drained"),BI439,IF(AND('[1]Multi-Field'!$E$91=[1]Lists!BF439,'[1]Multi-Field'!$F$91="undrained"),BH439,""))</f>
        <v/>
      </c>
      <c r="EV439" s="409" t="str">
        <f>IF(AND('[1]Multi-Field'!$E$92=[1]Lists!BF439,'[1]Multi-Field'!$F$92="Drained"),BI439,IF(AND('[1]Multi-Field'!$E$92=[1]Lists!BF439,'[1]Multi-Field'!$F$92="undrained"),BH439,""))</f>
        <v/>
      </c>
      <c r="EW439" s="409" t="str">
        <f>IF(AND('[1]Multi-Field'!$E$93=[1]Lists!BF439,'[1]Multi-Field'!$F$93="Drained"),BI439,IF(AND('[1]Multi-Field'!$E$93=[1]Lists!BF439,'[1]Multi-Field'!$F$93="undrained"),BH439,""))</f>
        <v/>
      </c>
      <c r="EX439" s="409" t="str">
        <f>IF(AND('[1]Multi-Field'!$E$94=[1]Lists!BF439,'[1]Multi-Field'!$F$94="Drained"),BI439,IF(AND('[1]Multi-Field'!$E$94=[1]Lists!BF439,'[1]Multi-Field'!$F$94="undrained"),BH439,""))</f>
        <v/>
      </c>
      <c r="EY439" s="409" t="str">
        <f>IF(AND('[1]Multi-Field'!$E$95=[1]Lists!BF439,'[1]Multi-Field'!$F$95="Drained"),BI439,IF(AND('[1]Multi-Field'!$E$95=[1]Lists!BF439,'[1]Multi-Field'!$F$95="undrained"),BH439,""))</f>
        <v/>
      </c>
      <c r="EZ439" s="409" t="str">
        <f>IF(AND('[1]Multi-Field'!$E$96=[1]Lists!BF439,'[1]Multi-Field'!$F$96="Drained"),BI439,IF(AND('[1]Multi-Field'!$E$96=[1]Lists!BF439,'[1]Multi-Field'!$F$96="undrained"),BH439,""))</f>
        <v/>
      </c>
      <c r="FA439" s="409" t="str">
        <f>IF(AND('[1]Multi-Field'!$E$97=[1]Lists!BF439,'[1]Multi-Field'!$F$97="Drained"),BI439,IF(AND('[1]Multi-Field'!$E$97=[1]Lists!BF439,'[1]Multi-Field'!$F$97="undrained"),BH439,""))</f>
        <v/>
      </c>
      <c r="FB439" s="409" t="str">
        <f>IF(AND('[1]Multi-Field'!$E$98=[1]Lists!BF439,'[1]Multi-Field'!$F$98="Drained"),BI439,IF(AND('[1]Multi-Field'!$E$98=[1]Lists!BF439,'[1]Multi-Field'!$F$98="undrained"),BH439,""))</f>
        <v/>
      </c>
      <c r="FC439" s="409" t="str">
        <f>IF(AND('[1]Multi-Field'!$E$99=[1]Lists!BF439,'[1]Multi-Field'!$F$99="Drained"),BI439,IF(AND('[1]Multi-Field'!$E$99=[1]Lists!BF439,'[1]Multi-Field'!$F$99="undrained"),BH439,""))</f>
        <v/>
      </c>
      <c r="FD439" s="409" t="str">
        <f>IF(AND('[1]Multi-Field'!$E$100=[1]Lists!BF439,'[1]Multi-Field'!$F$100="Drained"),BI439,IF(AND('[1]Multi-Field'!$E$100=[1]Lists!BF439,'[1]Multi-Field'!$F$100="undrained"),BH439,""))</f>
        <v/>
      </c>
      <c r="FE439" s="409" t="str">
        <f>IF(AND('[1]Multi-Field'!$E$101=[1]Lists!BF439,'[1]Multi-Field'!$F$101="Drained"),BI439,IF(AND('[1]Multi-Field'!$E$101=[1]Lists!BF439,'[1]Multi-Field'!$F$101="undrained"),BH439,""))</f>
        <v/>
      </c>
      <c r="FF439" s="409" t="str">
        <f>IF(AND('[1]Multi-Field'!$E$102=[1]Lists!BF439,'[1]Multi-Field'!$F$102="Drained"),BI439,IF(AND('[1]Multi-Field'!$E$102=[1]Lists!BF439,'[1]Multi-Field'!$F$102="undrained"),BH439,""))</f>
        <v/>
      </c>
      <c r="FG439" s="409" t="str">
        <f>IF(AND('[1]Multi-Field'!$E$103=[1]Lists!BF439,'[1]Multi-Field'!$F$103="Drained"),BI439,IF(AND('[1]Multi-Field'!$E$103=[1]Lists!BF439,'[1]Multi-Field'!$F$103="undrained"),BH439,""))</f>
        <v/>
      </c>
      <c r="FH439" s="409" t="str">
        <f>IF(AND('[1]Multi-Field'!$E$104=[1]Lists!BF439,'[1]Multi-Field'!$F$104="Drained"),BI439,IF(AND('[1]Multi-Field'!$E$104=[1]Lists!BF439,'[1]Multi-Field'!$F$104="undrained"),BH439,""))</f>
        <v/>
      </c>
      <c r="FI439" s="409" t="str">
        <f>IF(AND('[1]Multi-Field'!$E$105=[1]Lists!BF439,'[1]Multi-Field'!$F$105="Drained"),BI439,IF(AND('[1]Multi-Field'!$E$105=[1]Lists!BF439,'[1]Multi-Field'!$F$105="undrained"),BH439,""))</f>
        <v/>
      </c>
      <c r="FJ439" s="409" t="str">
        <f>IF(AND('[1]Multi-Field'!$E$106=[1]Lists!BF439,'[1]Multi-Field'!$F$106="Drained"),BI439,IF(AND('[1]Multi-Field'!$E$106=[1]Lists!BF439,'[1]Multi-Field'!$F$106="undrained"),BH439,""))</f>
        <v/>
      </c>
      <c r="FK439" s="409" t="str">
        <f>IF(AND('[1]Multi-Field'!$E$107=[1]Lists!BF439,'[1]Multi-Field'!$F$107="Drained"),BI439,IF(AND('[1]Multi-Field'!$E$107=[1]Lists!BF439,'[1]Multi-Field'!$F$107="undrained"),BH439,""))</f>
        <v/>
      </c>
      <c r="FL439" s="409" t="str">
        <f>IF(AND('[1]Multi-Field'!$E$108=[1]Lists!BF439,'[1]Multi-Field'!$F$108="Drained"),BI439,IF(AND('[1]Multi-Field'!$E$108=[1]Lists!BF439,'[1]Multi-Field'!$F$108="undrained"),BH439,""))</f>
        <v/>
      </c>
      <c r="FM439" s="409" t="str">
        <f>IF(AND('[1]Multi-Field'!$E$109=[1]Lists!BF439,'[1]Multi-Field'!$F$109="Drained"),BI439,IF(AND('[1]Multi-Field'!$E$109=[1]Lists!BF439,'[1]Multi-Field'!$F$109="undrained"),BH439,""))</f>
        <v/>
      </c>
      <c r="FN439" s="409" t="str">
        <f>IF(AND('[1]Multi-Field'!$E$110=[1]Lists!BF439,'[1]Multi-Field'!$F$110="Drained"),BI439,IF(AND('[1]Multi-Field'!$E$110=[1]Lists!BF439,'[1]Multi-Field'!$F$110="undrained"),BH439,""))</f>
        <v/>
      </c>
      <c r="FO439" s="409" t="str">
        <f>IF(AND('[1]Multi-Field'!$E$111=[1]Lists!BF439,'[1]Multi-Field'!$F$111="Drained"),BI439,IF(AND('[1]Multi-Field'!$E$111=[1]Lists!BF439,'[1]Multi-Field'!$F$111="undrained"),BH439,""))</f>
        <v/>
      </c>
      <c r="FP439" s="409" t="str">
        <f>IF(AND('[1]Multi-Field'!$E$112=[1]Lists!BF439,'[1]Multi-Field'!$F$112="Drained"),BI439,IF(AND('[1]Multi-Field'!$E$112=[1]Lists!BF439,'[1]Multi-Field'!$F$112="undrained"),BH439,""))</f>
        <v/>
      </c>
      <c r="FQ439" s="409" t="str">
        <f>IF(AND('[1]Multi-Field'!$E$113=[1]Lists!BF439,'[1]Multi-Field'!$F$113="Drained"),BI439,IF(AND('[1]Multi-Field'!$E$113=[1]Lists!BF439,'[1]Multi-Field'!$F$113="undrained"),BH439,""))</f>
        <v/>
      </c>
      <c r="FR439" s="409" t="str">
        <f>IF(AND('[1]Multi-Field'!$E$114=[1]Lists!BF439,'[1]Multi-Field'!$F$114="Drained"),BI439,IF(AND('[1]Multi-Field'!$E$114=[1]Lists!BF439,'[1]Multi-Field'!$F$114="undrained"),BH439,""))</f>
        <v/>
      </c>
      <c r="FS439" s="409" t="str">
        <f>IF(AND('[1]Multi-Field'!$E$115=[1]Lists!BF439,'[1]Multi-Field'!$F$115="Drained"),BI439,IF(AND('[1]Multi-Field'!$E$115=[1]Lists!BF439,'[1]Multi-Field'!$F$115="undrained"),BH439,""))</f>
        <v/>
      </c>
      <c r="FT439" s="409" t="str">
        <f>IF(AND('[1]Multi-Field'!$E$116=[1]Lists!BF439,'[1]Multi-Field'!$F$116="Drained"),BI439,IF(AND('[1]Multi-Field'!$E$116=[1]Lists!BF439,'[1]Multi-Field'!$F$116="undrained"),BH439,""))</f>
        <v/>
      </c>
      <c r="FU439" s="409" t="str">
        <f>IF(AND('[1]Multi-Field'!$E$117=[1]Lists!BF439,'[1]Multi-Field'!$F$117="Drained"),BI439,IF(AND('[1]Multi-Field'!$E$117=[1]Lists!BF439,'[1]Multi-Field'!$F$117="undrained"),BH439,""))</f>
        <v/>
      </c>
      <c r="FV439" s="409" t="str">
        <f>IF(AND('[1]Multi-Field'!$E$118=[1]Lists!BF439,'[1]Multi-Field'!$F$118="Drained"),BI439,IF(AND('[1]Multi-Field'!$E$118=[1]Lists!BF439,'[1]Multi-Field'!$F$118="undrained"),BH439,""))</f>
        <v/>
      </c>
      <c r="FW439" s="409" t="str">
        <f>IF(AND('[1]Multi-Field'!$E$119=[1]Lists!BF439,'[1]Multi-Field'!$F$119="Drained"),BI439,IF(AND('[1]Multi-Field'!$E$119=[1]Lists!BF439,'[1]Multi-Field'!$F$119="undrained"),BH439,""))</f>
        <v/>
      </c>
      <c r="FX439" s="409" t="str">
        <f>IF(AND('[1]Multi-Field'!$E$120=[1]Lists!BF439,'[1]Multi-Field'!$F$120="Drained"),BI439,IF(AND('[1]Multi-Field'!$E$120=[1]Lists!BF439,'[1]Multi-Field'!$F$120="undrained"),BH439,""))</f>
        <v/>
      </c>
      <c r="GC439" s="4">
        <v>1</v>
      </c>
    </row>
    <row r="440" spans="1:185" ht="13.5" customHeight="1">
      <c r="A440" s="7" t="s">
        <v>526</v>
      </c>
      <c r="B440" s="7"/>
      <c r="C440" s="7"/>
      <c r="D440" s="8">
        <v>60</v>
      </c>
      <c r="E440" s="8">
        <f t="shared" si="60"/>
        <v>62</v>
      </c>
      <c r="F440" s="8">
        <f t="shared" si="61"/>
        <v>63</v>
      </c>
      <c r="G440" s="8">
        <v>65</v>
      </c>
      <c r="H440" s="8">
        <v>65</v>
      </c>
      <c r="I440" s="8">
        <f t="shared" si="64"/>
        <v>68</v>
      </c>
      <c r="J440" s="8">
        <f t="shared" si="65"/>
        <v>72</v>
      </c>
      <c r="K440" s="8">
        <v>75</v>
      </c>
      <c r="L440" s="8">
        <v>95</v>
      </c>
      <c r="M440" s="8">
        <f t="shared" si="62"/>
        <v>100</v>
      </c>
      <c r="N440" s="8">
        <f t="shared" si="63"/>
        <v>105</v>
      </c>
      <c r="O440" s="8">
        <v>110</v>
      </c>
      <c r="P440" s="391">
        <v>415</v>
      </c>
      <c r="Q440" s="394"/>
      <c r="R440" s="395">
        <f>IF(OR('Multi-Field'!AA417=Lists!AC456,'Multi-Field'!AA417=Lists!AC457),IF('Multi-Field'!Z417="x",(IF('Multi-Field'!AC417=Lists!Q425,Lists!R425,IF('Multi-Field'!AC417=Lists!Q426,Lists!R426,IF('Multi-Field'!AC417=Lists!Q427,Lists!R427,IF('Multi-Field'!AC417=Lists!Q428,Lists!R428))))),IF('Multi-Field'!X417="x",(IF('Multi-Field'!AC417=Lists!Q425,Lists!S425,IF('Multi-Field'!AC417=Lists!Q426,Lists!S426,IF('Multi-Field'!AC417=Lists!Q427,Lists!S427,IF('Multi-Field'!AC417=Lists!Q428,Lists!S428))))),IF('Multi-Field'!V417="x",(IF('Multi-Field'!AC417=Lists!Q425,Lists!T425,IF('Multi-Field'!AC417=Lists!Q426,Lists!T426,IF('Multi-Field'!AC417=Lists!Q427,Lists!T427,IF('Multi-Field'!AC417=Lists!Q428,Lists!T428))))),0))))</f>
        <v>0</v>
      </c>
      <c r="S440" s="395">
        <f t="shared" si="66"/>
        <v>0</v>
      </c>
      <c r="T440" s="395"/>
      <c r="U440" s="396"/>
      <c r="BF440" s="407" t="s">
        <v>1604</v>
      </c>
      <c r="BG440" s="408">
        <v>3</v>
      </c>
      <c r="BH440" s="408">
        <v>3</v>
      </c>
      <c r="BI440" s="408">
        <v>4.5</v>
      </c>
      <c r="BJ440" s="409" t="e">
        <f>IF(AND('[1]Single Field'!#REF!=[1]Lists!BF440,'[1]Single Field'!#REF!="Drained"),"x",IF(AND('[1]Single Field'!#REF!=[1]Lists!BF440,'[1]Single Field'!#REF!="Undrained"),O,""))</f>
        <v>#REF!</v>
      </c>
      <c r="BK440" s="409" t="str">
        <f>IF(AND('[1]Multi-Field'!$E$3=[1]Lists!BF440,'[1]Multi-Field'!$F$3="Drained"),BI440,IF(AND('[1]Multi-Field'!$E$3=BF440,'[1]Multi-Field'!$F$3="undrained"),BH440,""))</f>
        <v/>
      </c>
      <c r="BL440" s="409" t="str">
        <f>IF(AND('[1]Multi-Field'!$E$4=BF440,'[1]Multi-Field'!$F$4="Drained"),BI440,IF(AND('[1]Multi-Field'!$E$4=BF440,'[1]Multi-Field'!$F$4="undrained"),BH440,""))</f>
        <v/>
      </c>
      <c r="BM440" s="409" t="str">
        <f>IF(AND('[1]Multi-Field'!$E$5=BF440,'[1]Multi-Field'!$F$5="Drained"),BI440,IF(AND('[1]Multi-Field'!$E$5=BF440,'[1]Multi-Field'!$F$5="undrained"),BH440,""))</f>
        <v/>
      </c>
      <c r="BN440" s="409" t="str">
        <f>IF(AND('[1]Multi-Field'!$E$6=BF440,'[1]Multi-Field'!$F$6="Drained"),BI440,IF(AND('[1]Multi-Field'!$E$6=BF440,'[1]Multi-Field'!$F$6="undrained"),BH440,""))</f>
        <v/>
      </c>
      <c r="BO440" s="409" t="str">
        <f>IF(AND('[1]Multi-Field'!$E$7=BF440,'[1]Multi-Field'!$F$7="Drained"),BI440,IF(AND('[1]Multi-Field'!$E$7=BF440,'[1]Multi-Field'!$F$7="undrained"),BH440,""))</f>
        <v/>
      </c>
      <c r="BP440" s="409" t="str">
        <f>IF(AND('[1]Multi-Field'!$E$8=BF440,'[1]Multi-Field'!$F$8="Drained"),BI440,IF(AND('[1]Multi-Field'!$E$8=BF440,'[1]Multi-Field'!$F$8="undrained"),BH440,""))</f>
        <v/>
      </c>
      <c r="BQ440" s="409" t="str">
        <f>IF(AND('[1]Multi-Field'!$E$9=BF440,'[1]Multi-Field'!$F$9="Drained"),BI440,IF(AND('[1]Multi-Field'!$E$9=BF440,'[1]Multi-Field'!$F$9="undrained"),BH440,""))</f>
        <v/>
      </c>
      <c r="BR440" s="409" t="str">
        <f>IF(AND('[1]Multi-Field'!$E$10=BF440,'[1]Multi-Field'!$F$10="Drained"),BI440,IF(AND('[1]Multi-Field'!$E$10=BF440,'[1]Multi-Field'!$F$10="undrained"),BH440,""))</f>
        <v/>
      </c>
      <c r="BS440" s="409" t="str">
        <f>IF(AND('[1]Multi-Field'!$E$11=BF440,'[1]Multi-Field'!$F$11="Drained"),BI440,IF(AND('[1]Multi-Field'!$E$11=BF440,'[1]Multi-Field'!$F$11="undrained"),BH440,""))</f>
        <v/>
      </c>
      <c r="BT440" s="409" t="str">
        <f>IF(AND('[1]Multi-Field'!$E$12=BF440,'[1]Multi-Field'!$F$12="Drained"),BI440,IF(AND('[1]Multi-Field'!$E$12=BF440,'[1]Multi-Field'!$F$12="undrained"),BH440,""))</f>
        <v/>
      </c>
      <c r="BU440" s="409" t="str">
        <f>IF(AND('[1]Multi-Field'!$E$13=BF440,'[1]Multi-Field'!$F$13="Drained"),BI440,IF(AND('[1]Multi-Field'!$E$3=BF440,'[1]Multi-Field'!$F$13="undrained"),BH440,""))</f>
        <v/>
      </c>
      <c r="BV440" s="409" t="str">
        <f>IF(AND('[1]Multi-Field'!$E$14=BF440,'[1]Multi-Field'!$F$14="Drained"),BI440,IF(AND('[1]Multi-Field'!$E$14=BF440,'[1]Multi-Field'!$F$14="undrained"),BH440,""))</f>
        <v/>
      </c>
      <c r="BW440" s="409" t="str">
        <f>IF(AND('[1]Multi-Field'!$E$15=BF440,'[1]Multi-Field'!$F$15="Drained"),BI440,IF(AND('[1]Multi-Field'!$E$15=BF440,'[1]Multi-Field'!$F$15="undrained"),BH440,""))</f>
        <v/>
      </c>
      <c r="BX440" s="409" t="str">
        <f>IF(AND('[1]Multi-Field'!$E$16=[1]Lists!BF440,'[1]Multi-Field'!$F$16="Drained"),BI440,IF(AND('[1]Multi-Field'!$E$16=[1]Lists!BF440,'[1]Multi-Field'!$F$16="undrained"),BH440,""))</f>
        <v/>
      </c>
      <c r="BY440" s="409" t="str">
        <f>IF(AND('[1]Multi-Field'!$E$17=[1]Lists!BF440,'[1]Multi-Field'!$F$17="Drained"),BI440,IF(AND('[1]Multi-Field'!$E$17=[1]Lists!BF440,'[1]Multi-Field'!$F$17="undrained"),BH440,""))</f>
        <v/>
      </c>
      <c r="BZ440" s="409" t="str">
        <f>IF(AND('[1]Multi-Field'!$E$18=[1]Lists!BF440,'[1]Multi-Field'!$F$18="Drained"),BI440,IF(AND('[1]Multi-Field'!$E$18=[1]Lists!BF440,'[1]Multi-Field'!$F$18="undrained"),BH440,""))</f>
        <v/>
      </c>
      <c r="CA440" s="409" t="str">
        <f>IF(AND('[1]Multi-Field'!$E$19=[1]Lists!BF440,'[1]Multi-Field'!$F$19="Drained"),BI440,IF(AND('[1]Multi-Field'!$E$19=[1]Lists!BF440,'[1]Multi-Field'!$F$19="undrained"),BH440,""))</f>
        <v/>
      </c>
      <c r="CB440" s="409" t="str">
        <f>IF(AND('[1]Multi-Field'!$E$20=[1]Lists!BF440,'[1]Multi-Field'!$F$20="Drained"),BI440,IF(AND('[1]Multi-Field'!$E$20=[1]Lists!BF440,'[1]Multi-Field'!$F$20="undrained"),BH440,""))</f>
        <v/>
      </c>
      <c r="CC440" s="409" t="str">
        <f>IF(AND('[1]Multi-Field'!$E$21=[1]Lists!BF440,'[1]Multi-Field'!$F$21="Drained"),BI440,IF(AND('[1]Multi-Field'!$E$21=[1]Lists!BF440,'[1]Multi-Field'!$F$21="undrained"),BH440,""))</f>
        <v/>
      </c>
      <c r="CD440" s="409" t="str">
        <f>IF(AND('[1]Multi-Field'!$E$22=[1]Lists!BF440,'[1]Multi-Field'!$F$22="Drained"),BI440,IF(AND('[1]Multi-Field'!$E$22=[1]Lists!BF440,'[1]Multi-Field'!$F$22="undrained"),BH440,""))</f>
        <v/>
      </c>
      <c r="CE440" s="409" t="str">
        <f>IF(AND('[1]Multi-Field'!$E$23=[1]Lists!BF440,'[1]Multi-Field'!$F$23="Drained"),BI440,IF(AND('[1]Multi-Field'!$E$23=[1]Lists!BF440,'[1]Multi-Field'!$F$23="undrained"),BH440,""))</f>
        <v/>
      </c>
      <c r="CF440" s="409" t="str">
        <f>IF(AND('[1]Multi-Field'!$E$24=[1]Lists!BF440,'[1]Multi-Field'!$F$24="Drained"),BI440,IF(AND('[1]Multi-Field'!$E$24=[1]Lists!BF440,'[1]Multi-Field'!$F$24="undrained"),BH440,""))</f>
        <v/>
      </c>
      <c r="CG440" s="409" t="str">
        <f>IF(AND('[1]Multi-Field'!$E$25=[1]Lists!BF440,'[1]Multi-Field'!$F$25="Drained"),BI440,IF(AND('[1]Multi-Field'!$E$25=[1]Lists!BF440,'[1]Multi-Field'!$F$25="undrained"),BH440,""))</f>
        <v/>
      </c>
      <c r="CH440" s="409" t="str">
        <f>IF(AND('[1]Multi-Field'!$E$26=[1]Lists!BF440,'[1]Multi-Field'!$F$26="Drained"),BI440,IF(AND('[1]Multi-Field'!$E$26=[1]Lists!BF440,'[1]Multi-Field'!$F$26="undrained"),BH440,""))</f>
        <v/>
      </c>
      <c r="CI440" s="409" t="str">
        <f>IF(AND('[1]Multi-Field'!$E$27=[1]Lists!BF440,'[1]Multi-Field'!$F$27="Drained"),BI440,IF(AND('[1]Multi-Field'!$E$27=[1]Lists!BF440,'[1]Multi-Field'!$F$27="undrained"),BH440,""))</f>
        <v/>
      </c>
      <c r="CJ440" s="409" t="str">
        <f>IF(AND('[1]Multi-Field'!$E$28=[1]Lists!BF440,'[1]Multi-Field'!$F$28="Drained"),BI440,IF(AND('[1]Multi-Field'!$E$28=[1]Lists!BF440,'[1]Multi-Field'!$F$28="undrained"),BH440,""))</f>
        <v/>
      </c>
      <c r="CK440" s="409" t="str">
        <f>IF(AND('[1]Multi-Field'!$E$29=[1]Lists!BF440,'[1]Multi-Field'!$F$29="Drained"),BI440,IF(AND('[1]Multi-Field'!$E$29=[1]Lists!BF440,'[1]Multi-Field'!$F$29="undrained"),BH440,""))</f>
        <v/>
      </c>
      <c r="CL440" s="409" t="str">
        <f>IF(AND('[1]Multi-Field'!$E$30=[1]Lists!BF440,'[1]Multi-Field'!$F$30="Drained"),BI440,IF(AND('[1]Multi-Field'!$E$30=[1]Lists!BF440,'[1]Multi-Field'!$F$30="undrained"),BH440,""))</f>
        <v/>
      </c>
      <c r="CM440" s="409" t="str">
        <f>IF(AND('[1]Multi-Field'!$E$31=[1]Lists!BF440,'[1]Multi-Field'!$F$31="Drained"),BI440,IF(AND('[1]Multi-Field'!$E$31=[1]Lists!BF440,'[1]Multi-Field'!$F$31="undrained"),BH440,""))</f>
        <v/>
      </c>
      <c r="CN440" s="409" t="str">
        <f>IF(AND('[1]Multi-Field'!$E$32=[1]Lists!BF440,'[1]Multi-Field'!$F$32="Drained"),BI440,IF(AND('[1]Multi-Field'!$E$32=[1]Lists!BF440,'[1]Multi-Field'!$F$32="undrained"),BH440,""))</f>
        <v/>
      </c>
      <c r="CO440" s="409" t="str">
        <f>IF(AND('[1]Multi-Field'!$E$33=[1]Lists!BF440,'[1]Multi-Field'!$F$33="Drained"),BI440,IF(AND('[1]Multi-Field'!$E$33=[1]Lists!BF440,'[1]Multi-Field'!$F$33="undrained"),BH440,""))</f>
        <v/>
      </c>
      <c r="CP440" s="409" t="str">
        <f>IF(AND('[1]Multi-Field'!$E$34=[1]Lists!BF440,'[1]Multi-Field'!$F$34="Drained"),BI440,IF(AND('[1]Multi-Field'!$E$34=[1]Lists!BF440,'[1]Multi-Field'!$F$34="undrained"),BH440,""))</f>
        <v/>
      </c>
      <c r="CQ440" s="409" t="str">
        <f>IF(AND('[1]Multi-Field'!$E$35=[1]Lists!BF440,'[1]Multi-Field'!$F$35="Drained"),BI440,IF(AND('[1]Multi-Field'!$E$35=[1]Lists!BF440,'[1]Multi-Field'!$F$35="undrained"),BH440,""))</f>
        <v/>
      </c>
      <c r="CR440" s="409" t="str">
        <f>IF(AND('[1]Multi-Field'!$E$36=[1]Lists!BF440,'[1]Multi-Field'!$F$36="Drained"),BI440,IF(AND('[1]Multi-Field'!$E$36=[1]Lists!BF440,'[1]Multi-Field'!$F$36="undrained"),BH440,""))</f>
        <v/>
      </c>
      <c r="CS440" s="409" t="str">
        <f>IF(AND('[1]Multi-Field'!$E$37=[1]Lists!BF440,'[1]Multi-Field'!$F$37="Drained"),BI440,IF(AND('[1]Multi-Field'!$E$37=[1]Lists!BF440,'[1]Multi-Field'!$F$37="undrained"),BH440,""))</f>
        <v/>
      </c>
      <c r="CT440" s="409" t="str">
        <f>IF(AND('[1]Multi-Field'!$E$38=[1]Lists!BF440,'[1]Multi-Field'!$F$38="Drained"),BI440,IF(AND('[1]Multi-Field'!$E$38=[1]Lists!BF440,'[1]Multi-Field'!$F$38="undrained"),BH440,""))</f>
        <v/>
      </c>
      <c r="CU440" s="409" t="str">
        <f>IF(AND('[1]Multi-Field'!$E$39=[1]Lists!BF440,'[1]Multi-Field'!$F$39="Drained"),BI440,IF(AND('[1]Multi-Field'!$E$39=[1]Lists!BF440,'[1]Multi-Field'!$F$39="undrained"),BH440,""))</f>
        <v/>
      </c>
      <c r="CV440" s="409" t="str">
        <f>IF(AND('[1]Multi-Field'!$E$40=[1]Lists!BF440,'[1]Multi-Field'!$F$40="Drained"),BI440,IF(AND('[1]Multi-Field'!$E$40=[1]Lists!BF440,'[1]Multi-Field'!$F$40="undrained"),BH440,""))</f>
        <v/>
      </c>
      <c r="CW440" s="409" t="str">
        <f>IF(AND('[1]Multi-Field'!$E$41=[1]Lists!BF440,'[1]Multi-Field'!$F$40="Drained"),BI440,IF(AND('[1]Multi-Field'!$E$40=[1]Lists!BF440,'[1]Multi-Field'!$F$40="undrained"),BH440,""))</f>
        <v/>
      </c>
      <c r="CX440" s="409" t="str">
        <f>IF(AND('[1]Multi-Field'!$E$42=[1]Lists!BF440,'[1]Multi-Field'!$F$42="Drained"),BI440,IF(AND('[1]Multi-Field'!$E$42=[1]Lists!BF440,'[1]Multi-Field'!$F$42="undrained"),BH440,""))</f>
        <v/>
      </c>
      <c r="CY440" s="409" t="str">
        <f>IF(AND('[1]Multi-Field'!$E$43=[1]Lists!BF440,'[1]Multi-Field'!$F$43="Drained"),BI440,IF(AND('[1]Multi-Field'!$E$43=[1]Lists!BF440,'[1]Multi-Field'!$F$43="undrained"),BH440,""))</f>
        <v/>
      </c>
      <c r="CZ440" s="409" t="str">
        <f>IF(AND('[1]Multi-Field'!$E$44=[1]Lists!BF440,'[1]Multi-Field'!$F$44="Drained"),BI440,IF(AND('[1]Multi-Field'!$E$44=[1]Lists!BF440,'[1]Multi-Field'!$F$44="undrained"),BH440,""))</f>
        <v/>
      </c>
      <c r="DA440" s="409" t="str">
        <f>IF(AND('[1]Multi-Field'!$E$45=[1]Lists!BF440,'[1]Multi-Field'!$F$45="Drained"),BI440,IF(AND('[1]Multi-Field'!$E$45=[1]Lists!BF440,'[1]Multi-Field'!$F$45="undrained"),BH440,""))</f>
        <v/>
      </c>
      <c r="DB440" s="409" t="str">
        <f>IF(AND('[1]Multi-Field'!$E$46=[1]Lists!BF440,'[1]Multi-Field'!$F$46="Drained"),BI440,IF(AND('[1]Multi-Field'!$E$46=[1]Lists!BF440,'[1]Multi-Field'!$F$46="undrained"),BH440,""))</f>
        <v/>
      </c>
      <c r="DC440" s="409" t="str">
        <f>IF(AND('[1]Multi-Field'!$E$47=[1]Lists!BF440,'[1]Multi-Field'!$F$47="Drained"),BI440,IF(AND('[1]Multi-Field'!$E$47=[1]Lists!BF440,'[1]Multi-Field'!$F$47="undrained"),BH440,""))</f>
        <v/>
      </c>
      <c r="DD440" s="409" t="str">
        <f>IF(AND('[1]Multi-Field'!$E$48=[1]Lists!BF440,'[1]Multi-Field'!$F$48="Drained"),BI440,IF(AND('[1]Multi-Field'!$E$48=[1]Lists!BF440,'[1]Multi-Field'!$F$48="undrained"),BH440,""))</f>
        <v/>
      </c>
      <c r="DE440" s="409" t="str">
        <f>IF(AND('[1]Multi-Field'!$E$49=[1]Lists!BF440,'[1]Multi-Field'!$F$49="Drained"),BI440,IF(AND('[1]Multi-Field'!$E$49=[1]Lists!BF440,'[1]Multi-Field'!$F$9="undrained"),BH440,""))</f>
        <v/>
      </c>
      <c r="DF440" s="409" t="str">
        <f>IF(AND('[1]Multi-Field'!$E$50=[1]Lists!BF440,'[1]Multi-Field'!$F$50="Drained"),BI440,IF(AND('[1]Multi-Field'!$E$50=[1]Lists!BF440,'[1]Multi-Field'!$F$50="undrained"),BH440,""))</f>
        <v/>
      </c>
      <c r="DG440" s="409" t="str">
        <f>IF(AND('[1]Multi-Field'!$E$51=[1]Lists!BF440,'[1]Multi-Field'!$F$51="Drained"),BI440,IF(AND('[1]Multi-Field'!$E$51=[1]Lists!BF440,'[1]Multi-Field'!$F$51="undrained"),BH440,""))</f>
        <v/>
      </c>
      <c r="DH440" s="409" t="str">
        <f>IF(AND('[1]Multi-Field'!$E$52=[1]Lists!BF440,'[1]Multi-Field'!$F$52="Drained"),BI440,IF(AND('[1]Multi-Field'!$E$52=[1]Lists!BF440,'[1]Multi-Field'!$F$52="undrained"),BH440,""))</f>
        <v/>
      </c>
      <c r="DI440" s="409" t="str">
        <f>IF(AND('[1]Multi-Field'!$E$53=[1]Lists!BF440,'[1]Multi-Field'!$F$53="Drained"),BI440,IF(AND('[1]Multi-Field'!$E$53=[1]Lists!BF440,'[1]Multi-Field'!$F$53="undrained"),BH440,""))</f>
        <v/>
      </c>
      <c r="DJ440" s="409" t="str">
        <f>IF(AND('[1]Multi-Field'!$E$54=[1]Lists!BF440,'[1]Multi-Field'!$F$54="Drained"),BI440,IF(AND('[1]Multi-Field'!$E$54=[1]Lists!BF440,'[1]Multi-Field'!$F$54="undrained"),BH440,""))</f>
        <v/>
      </c>
      <c r="DK440" s="409" t="str">
        <f>IF(AND('[1]Multi-Field'!$E$55=[1]Lists!BF440,'[1]Multi-Field'!$F$55="Drained"),BI440,IF(AND('[1]Multi-Field'!$E$55=[1]Lists!BF440,'[1]Multi-Field'!$F$55="undrained"),BH440,""))</f>
        <v/>
      </c>
      <c r="DL440" s="409" t="str">
        <f>IF(AND('[1]Multi-Field'!$E$56=[1]Lists!BF440,'[1]Multi-Field'!$F$56="Drained"),BI440,IF(AND('[1]Multi-Field'!$E$56=[1]Lists!BF440,'[1]Multi-Field'!$F$56="undrained"),BH440,""))</f>
        <v/>
      </c>
      <c r="DM440" s="409" t="str">
        <f>IF(AND('[1]Multi-Field'!$E$57=[1]Lists!BF440,'[1]Multi-Field'!$F$57="Drained"),BI440,IF(AND('[1]Multi-Field'!$E$57=[1]Lists!BF440,'[1]Multi-Field'!$F$57="undrained"),BH440,""))</f>
        <v/>
      </c>
      <c r="DN440" s="409" t="str">
        <f>IF(AND('[1]Multi-Field'!$E$58=[1]Lists!BF440,'[1]Multi-Field'!$F$58="Drained"),BI440,IF(AND('[1]Multi-Field'!$E$58=[1]Lists!BF440,'[1]Multi-Field'!$F$58="undrained"),BH440,""))</f>
        <v/>
      </c>
      <c r="DO440" s="409" t="str">
        <f>IF(AND('[1]Multi-Field'!$E$59=[1]Lists!BF440,'[1]Multi-Field'!$F$59="Drained"),BI440,IF(AND('[1]Multi-Field'!$E$59=[1]Lists!BF440,'[1]Multi-Field'!$F$59="undrained"),BH440,""))</f>
        <v/>
      </c>
      <c r="DP440" s="409" t="str">
        <f>IF(AND('[1]Multi-Field'!$E$60=[1]Lists!BF440,'[1]Multi-Field'!$F$60="Drained"),BI440,IF(AND('[1]Multi-Field'!$E$60=[1]Lists!BF440,'[1]Multi-Field'!$F$60="undrained"),BH440,""))</f>
        <v/>
      </c>
      <c r="DQ440" s="409" t="str">
        <f>IF(AND('[1]Multi-Field'!$E$61=[1]Lists!BF440,'[1]Multi-Field'!$F$61="Drained"),BI440,IF(AND('[1]Multi-Field'!$E$61=[1]Lists!BF440,'[1]Multi-Field'!$F$61="undrained"),BH440,""))</f>
        <v/>
      </c>
      <c r="DR440" s="409" t="str">
        <f>IF(AND('[1]Multi-Field'!$E$62=[1]Lists!BF440,'[1]Multi-Field'!$F$62="Drained"),BI440,IF(AND('[1]Multi-Field'!$E$62=[1]Lists!BF440,'[1]Multi-Field'!$F$62="undrained"),BH440,""))</f>
        <v/>
      </c>
      <c r="DS440" s="409" t="str">
        <f>IF(AND('[1]Multi-Field'!$E$63=[1]Lists!BF440,'[1]Multi-Field'!$F$63="Drained"),BI440,IF(AND('[1]Multi-Field'!$E$63=[1]Lists!BF440,'[1]Multi-Field'!$F$63="undrained"),BH440,""))</f>
        <v/>
      </c>
      <c r="DT440" s="409" t="str">
        <f>IF(AND('[1]Multi-Field'!$E$64=[1]Lists!BF440,'[1]Multi-Field'!$F$64="Drained"),BI440,IF(AND('[1]Multi-Field'!$E$64=[1]Lists!BF440,'[1]Multi-Field'!$F$64="undrained"),BH440,""))</f>
        <v/>
      </c>
      <c r="DU440" s="409" t="str">
        <f>IF(AND('[1]Multi-Field'!$E$65=[1]Lists!BF440,'[1]Multi-Field'!$F$65="Drained"),BI440,IF(AND('[1]Multi-Field'!$E$65=[1]Lists!BF440,'[1]Multi-Field'!$F$65="undrained"),BH440,""))</f>
        <v/>
      </c>
      <c r="DV440" s="409" t="str">
        <f>IF(AND('[1]Multi-Field'!$E$66=[1]Lists!BF440,'[1]Multi-Field'!$F$66="Drained"),BI440,IF(AND('[1]Multi-Field'!$E$66=[1]Lists!BF440,'[1]Multi-Field'!$F$66="undrained"),BH440,""))</f>
        <v/>
      </c>
      <c r="DW440" s="409" t="str">
        <f>IF(AND('[1]Multi-Field'!$E$67=[1]Lists!BF440,'[1]Multi-Field'!$F$67="Drained"),BI440,IF(AND('[1]Multi-Field'!$E$67=[1]Lists!BF440,'[1]Multi-Field'!$F$67="undrained"),BH440,""))</f>
        <v/>
      </c>
      <c r="DX440" s="409" t="str">
        <f>IF(AND('[1]Multi-Field'!$E$68=[1]Lists!BF440,'[1]Multi-Field'!$F$68="Drained"),BI440,IF(AND('[1]Multi-Field'!$E$68=[1]Lists!BF440,'[1]Multi-Field'!$F$68="undrained"),BH440,""))</f>
        <v/>
      </c>
      <c r="DY440" s="409" t="str">
        <f>IF(AND('[1]Multi-Field'!$E$69=[1]Lists!BF440,'[1]Multi-Field'!$F$69="Drained"),BI440,IF(AND('[1]Multi-Field'!$E$69=[1]Lists!BF440,'[1]Multi-Field'!$F$69="undrained"),BH440,""))</f>
        <v/>
      </c>
      <c r="DZ440" s="409" t="str">
        <f>IF(AND('[1]Multi-Field'!$E$70=[1]Lists!BF440,'[1]Multi-Field'!$F$70="Drained"),BI440,IF(AND('[1]Multi-Field'!$E$70=[1]Lists!BF440,'[1]Multi-Field'!$F$70="undrained"),BH440,""))</f>
        <v/>
      </c>
      <c r="EA440" s="409" t="str">
        <f>IF(AND('[1]Multi-Field'!$E$71=[1]Lists!BF440,'[1]Multi-Field'!$F$71="Drained"),BI440,IF(AND('[1]Multi-Field'!$E$71=[1]Lists!BF440,'[1]Multi-Field'!$F$71="undrained"),BH440,""))</f>
        <v/>
      </c>
      <c r="EB440" s="409" t="str">
        <f>IF(AND('[1]Multi-Field'!$E$72=[1]Lists!BF440,'[1]Multi-Field'!$F$72="Drained"),BI440,IF(AND('[1]Multi-Field'!$E$72=[1]Lists!BF440,'[1]Multi-Field'!$F$72="undrained"),BH440,""))</f>
        <v/>
      </c>
      <c r="EC440" s="409" t="str">
        <f>IF(AND('[1]Multi-Field'!$E$73=[1]Lists!BF440,'[1]Multi-Field'!$F$73="Drained"),BI440,IF(AND('[1]Multi-Field'!$E$73=[1]Lists!BF440,'[1]Multi-Field'!$F$73="undrained"),BH440,""))</f>
        <v/>
      </c>
      <c r="ED440" s="409" t="str">
        <f>IF(AND('[1]Multi-Field'!$E$74=[1]Lists!BF440,'[1]Multi-Field'!$F$74="Drained"),BI440,IF(AND('[1]Multi-Field'!$E$74=[1]Lists!BF440,'[1]Multi-Field'!$F$74="undrained"),BH440,""))</f>
        <v/>
      </c>
      <c r="EE440" s="409" t="str">
        <f>IF(AND('[1]Multi-Field'!$E$75=[1]Lists!BF440,'[1]Multi-Field'!$F$75="Drained"),BI440,IF(AND('[1]Multi-Field'!$E$75=[1]Lists!BF440,'[1]Multi-Field'!$F$75="undrained"),BH440,""))</f>
        <v/>
      </c>
      <c r="EF440" s="409" t="str">
        <f>IF(AND('[1]Multi-Field'!$E$76=[1]Lists!BF440,'[1]Multi-Field'!$F$76="Drained"),BI440,IF(AND('[1]Multi-Field'!$E$76=[1]Lists!BF440,'[1]Multi-Field'!$F$6="undrained"),BH440,""))</f>
        <v/>
      </c>
      <c r="EG440" s="409" t="str">
        <f>IF(AND('[1]Multi-Field'!$E$77=[1]Lists!BF440,'[1]Multi-Field'!$F$77="Drained"),BI440,IF(AND('[1]Multi-Field'!$E$77=[1]Lists!BF440,'[1]Multi-Field'!$F$77="undrained"),BH440,""))</f>
        <v/>
      </c>
      <c r="EH440" s="409" t="str">
        <f>IF(AND('[1]Multi-Field'!$E$78=[1]Lists!BF440,'[1]Multi-Field'!$F$78="Drained"),BI440,IF(AND('[1]Multi-Field'!$E$78=[1]Lists!BF440,'[1]Multi-Field'!$F$78="undrained"),BH440,""))</f>
        <v/>
      </c>
      <c r="EI440" s="409" t="str">
        <f>IF(AND('[1]Multi-Field'!$E$79=[1]Lists!BF440,'[1]Multi-Field'!$F$79="Drained"),BI440,IF(AND('[1]Multi-Field'!$E$79=[1]Lists!BF440,'[1]Multi-Field'!$F$79="undrained"),BH440,""))</f>
        <v/>
      </c>
      <c r="EJ440" s="409" t="str">
        <f>IF(AND('[1]Multi-Field'!$E$80=[1]Lists!BF440,'[1]Multi-Field'!$F$80="Drained"),BI440,IF(AND('[1]Multi-Field'!$E$80=[1]Lists!BF440,'[1]Multi-Field'!$F$80="undrained"),BH440,""))</f>
        <v/>
      </c>
      <c r="EK440" s="409" t="str">
        <f>IF(AND('[1]Multi-Field'!$E$81=[1]Lists!BF440,'[1]Multi-Field'!$F$81="Drained"),BI440,IF(AND('[1]Multi-Field'!$E$81=[1]Lists!BF440,'[1]Multi-Field'!$F$81="undrained"),BH440,""))</f>
        <v/>
      </c>
      <c r="EL440" s="409" t="str">
        <f>IF(AND('[1]Multi-Field'!$E$82=[1]Lists!BF440,'[1]Multi-Field'!$F$82="Drained"),BI440,IF(AND('[1]Multi-Field'!$E$82=[1]Lists!BF440,'[1]Multi-Field'!$F$82="undrained"),BH440,""))</f>
        <v/>
      </c>
      <c r="EM440" s="409" t="str">
        <f>IF(AND('[1]Multi-Field'!$E$83=[1]Lists!BF440,'[1]Multi-Field'!$F$83="Drained"),BI440,IF(AND('[1]Multi-Field'!$E$83=[1]Lists!BF440,'[1]Multi-Field'!$F$83="undrained"),BH440,""))</f>
        <v/>
      </c>
      <c r="EN440" s="409" t="str">
        <f>IF(AND('[1]Multi-Field'!$E$84=[1]Lists!BF440,'[1]Multi-Field'!$F$84="Drained"),BI440,IF(AND('[1]Multi-Field'!$E$84=[1]Lists!BF440,'[1]Multi-Field'!$F$84="undrained"),BH440,""))</f>
        <v/>
      </c>
      <c r="EO440" s="409" t="str">
        <f>IF(AND('[1]Multi-Field'!$E$85=[1]Lists!BF440,'[1]Multi-Field'!$F$85="Drained"),BI440,IF(AND('[1]Multi-Field'!$E$85=[1]Lists!BF440,'[1]Multi-Field'!$F$85="undrained"),BH440,""))</f>
        <v/>
      </c>
      <c r="EP440" s="409" t="str">
        <f>IF(AND('[1]Multi-Field'!$E$86=[1]Lists!BF440,'[1]Multi-Field'!$F$86="Drained"),BI440,IF(AND('[1]Multi-Field'!$E$86=[1]Lists!BF440,'[1]Multi-Field'!$F$86="undrained"),BH440,""))</f>
        <v/>
      </c>
      <c r="EQ440" s="409" t="str">
        <f>IF(AND('[1]Multi-Field'!$E$87=[1]Lists!BF440,'[1]Multi-Field'!$F$87="Drained"),BI440,IF(AND('[1]Multi-Field'!$E$87=[1]Lists!BF440,'[1]Multi-Field'!$F$87="undrained"),BH440,""))</f>
        <v/>
      </c>
      <c r="ER440" s="409" t="str">
        <f>IF(AND('[1]Multi-Field'!$E$88=[1]Lists!BF440,'[1]Multi-Field'!$F$88="Drained"),BI440,IF(AND('[1]Multi-Field'!$E$88=[1]Lists!BF440,'[1]Multi-Field'!$F$88="undrained"),BH440,""))</f>
        <v/>
      </c>
      <c r="ES440" s="409" t="str">
        <f>IF(AND('[1]Multi-Field'!$E$89=[1]Lists!BF440,'[1]Multi-Field'!$F$89="Drained"),BI440,IF(AND('[1]Multi-Field'!$E$89=[1]Lists!BF440,'[1]Multi-Field'!$F$89="undrained"),BH440,""))</f>
        <v/>
      </c>
      <c r="ET440" s="409" t="str">
        <f>IF(AND('[1]Multi-Field'!$E$90=[1]Lists!BF440,'[1]Multi-Field'!$F$90="Drained"),BI440,IF(AND('[1]Multi-Field'!$E$90=[1]Lists!BF440,'[1]Multi-Field'!$F$90="undrained"),BH440,""))</f>
        <v/>
      </c>
      <c r="EU440" s="409" t="str">
        <f>IF(AND('[1]Multi-Field'!$E$91=[1]Lists!BF440,'[1]Multi-Field'!$F$91="Drained"),BI440,IF(AND('[1]Multi-Field'!$E$91=[1]Lists!BF440,'[1]Multi-Field'!$F$91="undrained"),BH440,""))</f>
        <v/>
      </c>
      <c r="EV440" s="409" t="str">
        <f>IF(AND('[1]Multi-Field'!$E$92=[1]Lists!BF440,'[1]Multi-Field'!$F$92="Drained"),BI440,IF(AND('[1]Multi-Field'!$E$92=[1]Lists!BF440,'[1]Multi-Field'!$F$92="undrained"),BH440,""))</f>
        <v/>
      </c>
      <c r="EW440" s="409" t="str">
        <f>IF(AND('[1]Multi-Field'!$E$93=[1]Lists!BF440,'[1]Multi-Field'!$F$93="Drained"),BI440,IF(AND('[1]Multi-Field'!$E$93=[1]Lists!BF440,'[1]Multi-Field'!$F$93="undrained"),BH440,""))</f>
        <v/>
      </c>
      <c r="EX440" s="409" t="str">
        <f>IF(AND('[1]Multi-Field'!$E$94=[1]Lists!BF440,'[1]Multi-Field'!$F$94="Drained"),BI440,IF(AND('[1]Multi-Field'!$E$94=[1]Lists!BF440,'[1]Multi-Field'!$F$94="undrained"),BH440,""))</f>
        <v/>
      </c>
      <c r="EY440" s="409" t="str">
        <f>IF(AND('[1]Multi-Field'!$E$95=[1]Lists!BF440,'[1]Multi-Field'!$F$95="Drained"),BI440,IF(AND('[1]Multi-Field'!$E$95=[1]Lists!BF440,'[1]Multi-Field'!$F$95="undrained"),BH440,""))</f>
        <v/>
      </c>
      <c r="EZ440" s="409" t="str">
        <f>IF(AND('[1]Multi-Field'!$E$96=[1]Lists!BF440,'[1]Multi-Field'!$F$96="Drained"),BI440,IF(AND('[1]Multi-Field'!$E$96=[1]Lists!BF440,'[1]Multi-Field'!$F$96="undrained"),BH440,""))</f>
        <v/>
      </c>
      <c r="FA440" s="409" t="str">
        <f>IF(AND('[1]Multi-Field'!$E$97=[1]Lists!BF440,'[1]Multi-Field'!$F$97="Drained"),BI440,IF(AND('[1]Multi-Field'!$E$97=[1]Lists!BF440,'[1]Multi-Field'!$F$97="undrained"),BH440,""))</f>
        <v/>
      </c>
      <c r="FB440" s="409" t="str">
        <f>IF(AND('[1]Multi-Field'!$E$98=[1]Lists!BF440,'[1]Multi-Field'!$F$98="Drained"),BI440,IF(AND('[1]Multi-Field'!$E$98=[1]Lists!BF440,'[1]Multi-Field'!$F$98="undrained"),BH440,""))</f>
        <v/>
      </c>
      <c r="FC440" s="409" t="str">
        <f>IF(AND('[1]Multi-Field'!$E$99=[1]Lists!BF440,'[1]Multi-Field'!$F$99="Drained"),BI440,IF(AND('[1]Multi-Field'!$E$99=[1]Lists!BF440,'[1]Multi-Field'!$F$99="undrained"),BH440,""))</f>
        <v/>
      </c>
      <c r="FD440" s="409" t="str">
        <f>IF(AND('[1]Multi-Field'!$E$100=[1]Lists!BF440,'[1]Multi-Field'!$F$100="Drained"),BI440,IF(AND('[1]Multi-Field'!$E$100=[1]Lists!BF440,'[1]Multi-Field'!$F$100="undrained"),BH440,""))</f>
        <v/>
      </c>
      <c r="FE440" s="409" t="str">
        <f>IF(AND('[1]Multi-Field'!$E$101=[1]Lists!BF440,'[1]Multi-Field'!$F$101="Drained"),BI440,IF(AND('[1]Multi-Field'!$E$101=[1]Lists!BF440,'[1]Multi-Field'!$F$101="undrained"),BH440,""))</f>
        <v/>
      </c>
      <c r="FF440" s="409" t="str">
        <f>IF(AND('[1]Multi-Field'!$E$102=[1]Lists!BF440,'[1]Multi-Field'!$F$102="Drained"),BI440,IF(AND('[1]Multi-Field'!$E$102=[1]Lists!BF440,'[1]Multi-Field'!$F$102="undrained"),BH440,""))</f>
        <v/>
      </c>
      <c r="FG440" s="409" t="str">
        <f>IF(AND('[1]Multi-Field'!$E$103=[1]Lists!BF440,'[1]Multi-Field'!$F$103="Drained"),BI440,IF(AND('[1]Multi-Field'!$E$103=[1]Lists!BF440,'[1]Multi-Field'!$F$103="undrained"),BH440,""))</f>
        <v/>
      </c>
      <c r="FH440" s="409" t="str">
        <f>IF(AND('[1]Multi-Field'!$E$104=[1]Lists!BF440,'[1]Multi-Field'!$F$104="Drained"),BI440,IF(AND('[1]Multi-Field'!$E$104=[1]Lists!BF440,'[1]Multi-Field'!$F$104="undrained"),BH440,""))</f>
        <v/>
      </c>
      <c r="FI440" s="409" t="str">
        <f>IF(AND('[1]Multi-Field'!$E$105=[1]Lists!BF440,'[1]Multi-Field'!$F$105="Drained"),BI440,IF(AND('[1]Multi-Field'!$E$105=[1]Lists!BF440,'[1]Multi-Field'!$F$105="undrained"),BH440,""))</f>
        <v/>
      </c>
      <c r="FJ440" s="409" t="str">
        <f>IF(AND('[1]Multi-Field'!$E$106=[1]Lists!BF440,'[1]Multi-Field'!$F$106="Drained"),BI440,IF(AND('[1]Multi-Field'!$E$106=[1]Lists!BF440,'[1]Multi-Field'!$F$106="undrained"),BH440,""))</f>
        <v/>
      </c>
      <c r="FK440" s="409" t="str">
        <f>IF(AND('[1]Multi-Field'!$E$107=[1]Lists!BF440,'[1]Multi-Field'!$F$107="Drained"),BI440,IF(AND('[1]Multi-Field'!$E$107=[1]Lists!BF440,'[1]Multi-Field'!$F$107="undrained"),BH440,""))</f>
        <v/>
      </c>
      <c r="FL440" s="409" t="str">
        <f>IF(AND('[1]Multi-Field'!$E$108=[1]Lists!BF440,'[1]Multi-Field'!$F$108="Drained"),BI440,IF(AND('[1]Multi-Field'!$E$108=[1]Lists!BF440,'[1]Multi-Field'!$F$108="undrained"),BH440,""))</f>
        <v/>
      </c>
      <c r="FM440" s="409" t="str">
        <f>IF(AND('[1]Multi-Field'!$E$109=[1]Lists!BF440,'[1]Multi-Field'!$F$109="Drained"),BI440,IF(AND('[1]Multi-Field'!$E$109=[1]Lists!BF440,'[1]Multi-Field'!$F$109="undrained"),BH440,""))</f>
        <v/>
      </c>
      <c r="FN440" s="409" t="str">
        <f>IF(AND('[1]Multi-Field'!$E$110=[1]Lists!BF440,'[1]Multi-Field'!$F$110="Drained"),BI440,IF(AND('[1]Multi-Field'!$E$110=[1]Lists!BF440,'[1]Multi-Field'!$F$110="undrained"),BH440,""))</f>
        <v/>
      </c>
      <c r="FO440" s="409" t="str">
        <f>IF(AND('[1]Multi-Field'!$E$111=[1]Lists!BF440,'[1]Multi-Field'!$F$111="Drained"),BI440,IF(AND('[1]Multi-Field'!$E$111=[1]Lists!BF440,'[1]Multi-Field'!$F$111="undrained"),BH440,""))</f>
        <v/>
      </c>
      <c r="FP440" s="409" t="str">
        <f>IF(AND('[1]Multi-Field'!$E$112=[1]Lists!BF440,'[1]Multi-Field'!$F$112="Drained"),BI440,IF(AND('[1]Multi-Field'!$E$112=[1]Lists!BF440,'[1]Multi-Field'!$F$112="undrained"),BH440,""))</f>
        <v/>
      </c>
      <c r="FQ440" s="409" t="str">
        <f>IF(AND('[1]Multi-Field'!$E$113=[1]Lists!BF440,'[1]Multi-Field'!$F$113="Drained"),BI440,IF(AND('[1]Multi-Field'!$E$113=[1]Lists!BF440,'[1]Multi-Field'!$F$113="undrained"),BH440,""))</f>
        <v/>
      </c>
      <c r="FR440" s="409" t="str">
        <f>IF(AND('[1]Multi-Field'!$E$114=[1]Lists!BF440,'[1]Multi-Field'!$F$114="Drained"),BI440,IF(AND('[1]Multi-Field'!$E$114=[1]Lists!BF440,'[1]Multi-Field'!$F$114="undrained"),BH440,""))</f>
        <v/>
      </c>
      <c r="FS440" s="409" t="str">
        <f>IF(AND('[1]Multi-Field'!$E$115=[1]Lists!BF440,'[1]Multi-Field'!$F$115="Drained"),BI440,IF(AND('[1]Multi-Field'!$E$115=[1]Lists!BF440,'[1]Multi-Field'!$F$115="undrained"),BH440,""))</f>
        <v/>
      </c>
      <c r="FT440" s="409" t="str">
        <f>IF(AND('[1]Multi-Field'!$E$116=[1]Lists!BF440,'[1]Multi-Field'!$F$116="Drained"),BI440,IF(AND('[1]Multi-Field'!$E$116=[1]Lists!BF440,'[1]Multi-Field'!$F$116="undrained"),BH440,""))</f>
        <v/>
      </c>
      <c r="FU440" s="409" t="str">
        <f>IF(AND('[1]Multi-Field'!$E$117=[1]Lists!BF440,'[1]Multi-Field'!$F$117="Drained"),BI440,IF(AND('[1]Multi-Field'!$E$117=[1]Lists!BF440,'[1]Multi-Field'!$F$117="undrained"),BH440,""))</f>
        <v/>
      </c>
      <c r="FV440" s="409" t="str">
        <f>IF(AND('[1]Multi-Field'!$E$118=[1]Lists!BF440,'[1]Multi-Field'!$F$118="Drained"),BI440,IF(AND('[1]Multi-Field'!$E$118=[1]Lists!BF440,'[1]Multi-Field'!$F$118="undrained"),BH440,""))</f>
        <v/>
      </c>
      <c r="FW440" s="409" t="str">
        <f>IF(AND('[1]Multi-Field'!$E$119=[1]Lists!BF440,'[1]Multi-Field'!$F$119="Drained"),BI440,IF(AND('[1]Multi-Field'!$E$119=[1]Lists!BF440,'[1]Multi-Field'!$F$119="undrained"),BH440,""))</f>
        <v/>
      </c>
      <c r="FX440" s="409" t="str">
        <f>IF(AND('[1]Multi-Field'!$E$120=[1]Lists!BF440,'[1]Multi-Field'!$F$120="Drained"),BI440,IF(AND('[1]Multi-Field'!$E$120=[1]Lists!BF440,'[1]Multi-Field'!$F$120="undrained"),BH440,""))</f>
        <v/>
      </c>
      <c r="GC440" s="4">
        <v>1</v>
      </c>
    </row>
    <row r="441" spans="1:185" ht="13.5" customHeight="1">
      <c r="A441" s="7" t="s">
        <v>527</v>
      </c>
      <c r="B441" s="7"/>
      <c r="C441" s="7"/>
      <c r="D441" s="8">
        <v>75</v>
      </c>
      <c r="E441" s="8">
        <f t="shared" si="60"/>
        <v>75</v>
      </c>
      <c r="F441" s="8">
        <f t="shared" si="61"/>
        <v>75</v>
      </c>
      <c r="G441" s="8">
        <v>75</v>
      </c>
      <c r="H441" s="8">
        <v>75</v>
      </c>
      <c r="I441" s="8">
        <f t="shared" si="64"/>
        <v>75</v>
      </c>
      <c r="J441" s="8">
        <f t="shared" si="65"/>
        <v>75</v>
      </c>
      <c r="K441" s="8">
        <v>75</v>
      </c>
      <c r="L441" s="8">
        <v>140</v>
      </c>
      <c r="M441" s="8">
        <f t="shared" si="62"/>
        <v>140</v>
      </c>
      <c r="N441" s="8">
        <f t="shared" si="63"/>
        <v>140</v>
      </c>
      <c r="O441" s="8">
        <v>140</v>
      </c>
      <c r="P441" s="391">
        <v>416</v>
      </c>
      <c r="Q441" s="394"/>
      <c r="R441" s="395">
        <f>IF(OR('Multi-Field'!AA418=Lists!AC457,'Multi-Field'!AA418=Lists!AC458),IF('Multi-Field'!Z418="x",(IF('Multi-Field'!AC418=Lists!Q426,Lists!R426,IF('Multi-Field'!AC418=Lists!Q427,Lists!R427,IF('Multi-Field'!AC418=Lists!Q428,Lists!R428,IF('Multi-Field'!AC418=Lists!Q429,Lists!R429))))),IF('Multi-Field'!X418="x",(IF('Multi-Field'!AC418=Lists!Q426,Lists!S426,IF('Multi-Field'!AC418=Lists!Q427,Lists!S427,IF('Multi-Field'!AC418=Lists!Q428,Lists!S428,IF('Multi-Field'!AC418=Lists!Q429,Lists!S429))))),IF('Multi-Field'!V418="x",(IF('Multi-Field'!AC418=Lists!Q426,Lists!T426,IF('Multi-Field'!AC418=Lists!Q427,Lists!T427,IF('Multi-Field'!AC418=Lists!Q428,Lists!T428,IF('Multi-Field'!AC418=Lists!Q429,Lists!T429))))),0))))</f>
        <v>0</v>
      </c>
      <c r="S441" s="395">
        <f t="shared" si="66"/>
        <v>0</v>
      </c>
      <c r="T441" s="395"/>
      <c r="U441" s="396"/>
      <c r="BF441" s="411" t="s">
        <v>1605</v>
      </c>
      <c r="BG441" s="412">
        <v>4</v>
      </c>
      <c r="BH441" s="412">
        <v>5.5</v>
      </c>
      <c r="BI441" s="412">
        <v>5.5</v>
      </c>
      <c r="BJ441" s="409" t="e">
        <f>IF(AND('[1]Single Field'!#REF!=[1]Lists!BF441,'[1]Single Field'!#REF!="Drained"),"x",IF(AND('[1]Single Field'!#REF!=[1]Lists!BF441,'[1]Single Field'!#REF!="Undrained"),O,""))</f>
        <v>#REF!</v>
      </c>
      <c r="BK441" s="409" t="str">
        <f>IF(AND('[1]Multi-Field'!$E$3=[1]Lists!BF441,'[1]Multi-Field'!$F$3="Drained"),BI441,IF(AND('[1]Multi-Field'!$E$3=BF441,'[1]Multi-Field'!$F$3="undrained"),BH441,""))</f>
        <v/>
      </c>
      <c r="BL441" s="409" t="str">
        <f>IF(AND('[1]Multi-Field'!$E$4=BF441,'[1]Multi-Field'!$F$4="Drained"),BI441,IF(AND('[1]Multi-Field'!$E$4=BF441,'[1]Multi-Field'!$F$4="undrained"),BH441,""))</f>
        <v/>
      </c>
      <c r="BM441" s="409" t="str">
        <f>IF(AND('[1]Multi-Field'!$E$5=BF441,'[1]Multi-Field'!$F$5="Drained"),BI441,IF(AND('[1]Multi-Field'!$E$5=BF441,'[1]Multi-Field'!$F$5="undrained"),BH441,""))</f>
        <v/>
      </c>
      <c r="BN441" s="409" t="str">
        <f>IF(AND('[1]Multi-Field'!$E$6=BF441,'[1]Multi-Field'!$F$6="Drained"),BI441,IF(AND('[1]Multi-Field'!$E$6=BF441,'[1]Multi-Field'!$F$6="undrained"),BH441,""))</f>
        <v/>
      </c>
      <c r="BO441" s="409" t="str">
        <f>IF(AND('[1]Multi-Field'!$E$7=BF441,'[1]Multi-Field'!$F$7="Drained"),BI441,IF(AND('[1]Multi-Field'!$E$7=BF441,'[1]Multi-Field'!$F$7="undrained"),BH441,""))</f>
        <v/>
      </c>
      <c r="BP441" s="409" t="str">
        <f>IF(AND('[1]Multi-Field'!$E$8=BF441,'[1]Multi-Field'!$F$8="Drained"),BI441,IF(AND('[1]Multi-Field'!$E$8=BF441,'[1]Multi-Field'!$F$8="undrained"),BH441,""))</f>
        <v/>
      </c>
      <c r="BQ441" s="409" t="str">
        <f>IF(AND('[1]Multi-Field'!$E$9=BF441,'[1]Multi-Field'!$F$9="Drained"),BI441,IF(AND('[1]Multi-Field'!$E$9=BF441,'[1]Multi-Field'!$F$9="undrained"),BH441,""))</f>
        <v/>
      </c>
      <c r="BR441" s="409" t="str">
        <f>IF(AND('[1]Multi-Field'!$E$10=BF441,'[1]Multi-Field'!$F$10="Drained"),BI441,IF(AND('[1]Multi-Field'!$E$10=BF441,'[1]Multi-Field'!$F$10="undrained"),BH441,""))</f>
        <v/>
      </c>
      <c r="BS441" s="409" t="str">
        <f>IF(AND('[1]Multi-Field'!$E$11=BF441,'[1]Multi-Field'!$F$11="Drained"),BI441,IF(AND('[1]Multi-Field'!$E$11=BF441,'[1]Multi-Field'!$F$11="undrained"),BH441,""))</f>
        <v/>
      </c>
      <c r="BT441" s="409" t="str">
        <f>IF(AND('[1]Multi-Field'!$E$12=BF441,'[1]Multi-Field'!$F$12="Drained"),BI441,IF(AND('[1]Multi-Field'!$E$12=BF441,'[1]Multi-Field'!$F$12="undrained"),BH441,""))</f>
        <v/>
      </c>
      <c r="BU441" s="409" t="str">
        <f>IF(AND('[1]Multi-Field'!$E$13=BF441,'[1]Multi-Field'!$F$13="Drained"),BI441,IF(AND('[1]Multi-Field'!$E$3=BF441,'[1]Multi-Field'!$F$13="undrained"),BH441,""))</f>
        <v/>
      </c>
      <c r="BV441" s="409" t="str">
        <f>IF(AND('[1]Multi-Field'!$E$14=BF441,'[1]Multi-Field'!$F$14="Drained"),BI441,IF(AND('[1]Multi-Field'!$E$14=BF441,'[1]Multi-Field'!$F$14="undrained"),BH441,""))</f>
        <v/>
      </c>
      <c r="BW441" s="409" t="str">
        <f>IF(AND('[1]Multi-Field'!$E$15=BF441,'[1]Multi-Field'!$F$15="Drained"),BI441,IF(AND('[1]Multi-Field'!$E$15=BF441,'[1]Multi-Field'!$F$15="undrained"),BH441,""))</f>
        <v/>
      </c>
      <c r="BX441" s="409" t="str">
        <f>IF(AND('[1]Multi-Field'!$E$16=[1]Lists!BF441,'[1]Multi-Field'!$F$16="Drained"),BI441,IF(AND('[1]Multi-Field'!$E$16=[1]Lists!BF441,'[1]Multi-Field'!$F$16="undrained"),BH441,""))</f>
        <v/>
      </c>
      <c r="BY441" s="409" t="str">
        <f>IF(AND('[1]Multi-Field'!$E$17=[1]Lists!BF441,'[1]Multi-Field'!$F$17="Drained"),BI441,IF(AND('[1]Multi-Field'!$E$17=[1]Lists!BF441,'[1]Multi-Field'!$F$17="undrained"),BH441,""))</f>
        <v/>
      </c>
      <c r="BZ441" s="409" t="str">
        <f>IF(AND('[1]Multi-Field'!$E$18=[1]Lists!BF441,'[1]Multi-Field'!$F$18="Drained"),BI441,IF(AND('[1]Multi-Field'!$E$18=[1]Lists!BF441,'[1]Multi-Field'!$F$18="undrained"),BH441,""))</f>
        <v/>
      </c>
      <c r="CA441" s="409" t="str">
        <f>IF(AND('[1]Multi-Field'!$E$19=[1]Lists!BF441,'[1]Multi-Field'!$F$19="Drained"),BI441,IF(AND('[1]Multi-Field'!$E$19=[1]Lists!BF441,'[1]Multi-Field'!$F$19="undrained"),BH441,""))</f>
        <v/>
      </c>
      <c r="CB441" s="409" t="str">
        <f>IF(AND('[1]Multi-Field'!$E$20=[1]Lists!BF441,'[1]Multi-Field'!$F$20="Drained"),BI441,IF(AND('[1]Multi-Field'!$E$20=[1]Lists!BF441,'[1]Multi-Field'!$F$20="undrained"),BH441,""))</f>
        <v/>
      </c>
      <c r="CC441" s="409" t="str">
        <f>IF(AND('[1]Multi-Field'!$E$21=[1]Lists!BF441,'[1]Multi-Field'!$F$21="Drained"),BI441,IF(AND('[1]Multi-Field'!$E$21=[1]Lists!BF441,'[1]Multi-Field'!$F$21="undrained"),BH441,""))</f>
        <v/>
      </c>
      <c r="CD441" s="409" t="str">
        <f>IF(AND('[1]Multi-Field'!$E$22=[1]Lists!BF441,'[1]Multi-Field'!$F$22="Drained"),BI441,IF(AND('[1]Multi-Field'!$E$22=[1]Lists!BF441,'[1]Multi-Field'!$F$22="undrained"),BH441,""))</f>
        <v/>
      </c>
      <c r="CE441" s="409" t="str">
        <f>IF(AND('[1]Multi-Field'!$E$23=[1]Lists!BF441,'[1]Multi-Field'!$F$23="Drained"),BI441,IF(AND('[1]Multi-Field'!$E$23=[1]Lists!BF441,'[1]Multi-Field'!$F$23="undrained"),BH441,""))</f>
        <v/>
      </c>
      <c r="CF441" s="409" t="str">
        <f>IF(AND('[1]Multi-Field'!$E$24=[1]Lists!BF441,'[1]Multi-Field'!$F$24="Drained"),BI441,IF(AND('[1]Multi-Field'!$E$24=[1]Lists!BF441,'[1]Multi-Field'!$F$24="undrained"),BH441,""))</f>
        <v/>
      </c>
      <c r="CG441" s="409" t="str">
        <f>IF(AND('[1]Multi-Field'!$E$25=[1]Lists!BF441,'[1]Multi-Field'!$F$25="Drained"),BI441,IF(AND('[1]Multi-Field'!$E$25=[1]Lists!BF441,'[1]Multi-Field'!$F$25="undrained"),BH441,""))</f>
        <v/>
      </c>
      <c r="CH441" s="409" t="str">
        <f>IF(AND('[1]Multi-Field'!$E$26=[1]Lists!BF441,'[1]Multi-Field'!$F$26="Drained"),BI441,IF(AND('[1]Multi-Field'!$E$26=[1]Lists!BF441,'[1]Multi-Field'!$F$26="undrained"),BH441,""))</f>
        <v/>
      </c>
      <c r="CI441" s="409" t="str">
        <f>IF(AND('[1]Multi-Field'!$E$27=[1]Lists!BF441,'[1]Multi-Field'!$F$27="Drained"),BI441,IF(AND('[1]Multi-Field'!$E$27=[1]Lists!BF441,'[1]Multi-Field'!$F$27="undrained"),BH441,""))</f>
        <v/>
      </c>
      <c r="CJ441" s="409" t="str">
        <f>IF(AND('[1]Multi-Field'!$E$28=[1]Lists!BF441,'[1]Multi-Field'!$F$28="Drained"),BI441,IF(AND('[1]Multi-Field'!$E$28=[1]Lists!BF441,'[1]Multi-Field'!$F$28="undrained"),BH441,""))</f>
        <v/>
      </c>
      <c r="CK441" s="409" t="str">
        <f>IF(AND('[1]Multi-Field'!$E$29=[1]Lists!BF441,'[1]Multi-Field'!$F$29="Drained"),BI441,IF(AND('[1]Multi-Field'!$E$29=[1]Lists!BF441,'[1]Multi-Field'!$F$29="undrained"),BH441,""))</f>
        <v/>
      </c>
      <c r="CL441" s="409" t="str">
        <f>IF(AND('[1]Multi-Field'!$E$30=[1]Lists!BF441,'[1]Multi-Field'!$F$30="Drained"),BI441,IF(AND('[1]Multi-Field'!$E$30=[1]Lists!BF441,'[1]Multi-Field'!$F$30="undrained"),BH441,""))</f>
        <v/>
      </c>
      <c r="CM441" s="409" t="str">
        <f>IF(AND('[1]Multi-Field'!$E$31=[1]Lists!BF441,'[1]Multi-Field'!$F$31="Drained"),BI441,IF(AND('[1]Multi-Field'!$E$31=[1]Lists!BF441,'[1]Multi-Field'!$F$31="undrained"),BH441,""))</f>
        <v/>
      </c>
      <c r="CN441" s="409" t="str">
        <f>IF(AND('[1]Multi-Field'!$E$32=[1]Lists!BF441,'[1]Multi-Field'!$F$32="Drained"),BI441,IF(AND('[1]Multi-Field'!$E$32=[1]Lists!BF441,'[1]Multi-Field'!$F$32="undrained"),BH441,""))</f>
        <v/>
      </c>
      <c r="CO441" s="409" t="str">
        <f>IF(AND('[1]Multi-Field'!$E$33=[1]Lists!BF441,'[1]Multi-Field'!$F$33="Drained"),BI441,IF(AND('[1]Multi-Field'!$E$33=[1]Lists!BF441,'[1]Multi-Field'!$F$33="undrained"),BH441,""))</f>
        <v/>
      </c>
      <c r="CP441" s="409" t="str">
        <f>IF(AND('[1]Multi-Field'!$E$34=[1]Lists!BF441,'[1]Multi-Field'!$F$34="Drained"),BI441,IF(AND('[1]Multi-Field'!$E$34=[1]Lists!BF441,'[1]Multi-Field'!$F$34="undrained"),BH441,""))</f>
        <v/>
      </c>
      <c r="CQ441" s="409" t="str">
        <f>IF(AND('[1]Multi-Field'!$E$35=[1]Lists!BF441,'[1]Multi-Field'!$F$35="Drained"),BI441,IF(AND('[1]Multi-Field'!$E$35=[1]Lists!BF441,'[1]Multi-Field'!$F$35="undrained"),BH441,""))</f>
        <v/>
      </c>
      <c r="CR441" s="409" t="str">
        <f>IF(AND('[1]Multi-Field'!$E$36=[1]Lists!BF441,'[1]Multi-Field'!$F$36="Drained"),BI441,IF(AND('[1]Multi-Field'!$E$36=[1]Lists!BF441,'[1]Multi-Field'!$F$36="undrained"),BH441,""))</f>
        <v/>
      </c>
      <c r="CS441" s="409" t="str">
        <f>IF(AND('[1]Multi-Field'!$E$37=[1]Lists!BF441,'[1]Multi-Field'!$F$37="Drained"),BI441,IF(AND('[1]Multi-Field'!$E$37=[1]Lists!BF441,'[1]Multi-Field'!$F$37="undrained"),BH441,""))</f>
        <v/>
      </c>
      <c r="CT441" s="409" t="str">
        <f>IF(AND('[1]Multi-Field'!$E$38=[1]Lists!BF441,'[1]Multi-Field'!$F$38="Drained"),BI441,IF(AND('[1]Multi-Field'!$E$38=[1]Lists!BF441,'[1]Multi-Field'!$F$38="undrained"),BH441,""))</f>
        <v/>
      </c>
      <c r="CU441" s="409" t="str">
        <f>IF(AND('[1]Multi-Field'!$E$39=[1]Lists!BF441,'[1]Multi-Field'!$F$39="Drained"),BI441,IF(AND('[1]Multi-Field'!$E$39=[1]Lists!BF441,'[1]Multi-Field'!$F$39="undrained"),BH441,""))</f>
        <v/>
      </c>
      <c r="CV441" s="409" t="str">
        <f>IF(AND('[1]Multi-Field'!$E$40=[1]Lists!BF441,'[1]Multi-Field'!$F$40="Drained"),BI441,IF(AND('[1]Multi-Field'!$E$40=[1]Lists!BF441,'[1]Multi-Field'!$F$40="undrained"),BH441,""))</f>
        <v/>
      </c>
      <c r="CW441" s="409" t="str">
        <f>IF(AND('[1]Multi-Field'!$E$41=[1]Lists!BF441,'[1]Multi-Field'!$F$40="Drained"),BI441,IF(AND('[1]Multi-Field'!$E$40=[1]Lists!BF441,'[1]Multi-Field'!$F$40="undrained"),BH441,""))</f>
        <v/>
      </c>
      <c r="CX441" s="409" t="str">
        <f>IF(AND('[1]Multi-Field'!$E$42=[1]Lists!BF441,'[1]Multi-Field'!$F$42="Drained"),BI441,IF(AND('[1]Multi-Field'!$E$42=[1]Lists!BF441,'[1]Multi-Field'!$F$42="undrained"),BH441,""))</f>
        <v/>
      </c>
      <c r="CY441" s="409" t="str">
        <f>IF(AND('[1]Multi-Field'!$E$43=[1]Lists!BF441,'[1]Multi-Field'!$F$43="Drained"),BI441,IF(AND('[1]Multi-Field'!$E$43=[1]Lists!BF441,'[1]Multi-Field'!$F$43="undrained"),BH441,""))</f>
        <v/>
      </c>
      <c r="CZ441" s="409" t="str">
        <f>IF(AND('[1]Multi-Field'!$E$44=[1]Lists!BF441,'[1]Multi-Field'!$F$44="Drained"),BI441,IF(AND('[1]Multi-Field'!$E$44=[1]Lists!BF441,'[1]Multi-Field'!$F$44="undrained"),BH441,""))</f>
        <v/>
      </c>
      <c r="DA441" s="409" t="str">
        <f>IF(AND('[1]Multi-Field'!$E$45=[1]Lists!BF441,'[1]Multi-Field'!$F$45="Drained"),BI441,IF(AND('[1]Multi-Field'!$E$45=[1]Lists!BF441,'[1]Multi-Field'!$F$45="undrained"),BH441,""))</f>
        <v/>
      </c>
      <c r="DB441" s="409" t="str">
        <f>IF(AND('[1]Multi-Field'!$E$46=[1]Lists!BF441,'[1]Multi-Field'!$F$46="Drained"),BI441,IF(AND('[1]Multi-Field'!$E$46=[1]Lists!BF441,'[1]Multi-Field'!$F$46="undrained"),BH441,""))</f>
        <v/>
      </c>
      <c r="DC441" s="409" t="str">
        <f>IF(AND('[1]Multi-Field'!$E$47=[1]Lists!BF441,'[1]Multi-Field'!$F$47="Drained"),BI441,IF(AND('[1]Multi-Field'!$E$47=[1]Lists!BF441,'[1]Multi-Field'!$F$47="undrained"),BH441,""))</f>
        <v/>
      </c>
      <c r="DD441" s="409" t="str">
        <f>IF(AND('[1]Multi-Field'!$E$48=[1]Lists!BF441,'[1]Multi-Field'!$F$48="Drained"),BI441,IF(AND('[1]Multi-Field'!$E$48=[1]Lists!BF441,'[1]Multi-Field'!$F$48="undrained"),BH441,""))</f>
        <v/>
      </c>
      <c r="DE441" s="409" t="str">
        <f>IF(AND('[1]Multi-Field'!$E$49=[1]Lists!BF441,'[1]Multi-Field'!$F$49="Drained"),BI441,IF(AND('[1]Multi-Field'!$E$49=[1]Lists!BF441,'[1]Multi-Field'!$F$9="undrained"),BH441,""))</f>
        <v/>
      </c>
      <c r="DF441" s="409" t="str">
        <f>IF(AND('[1]Multi-Field'!$E$50=[1]Lists!BF441,'[1]Multi-Field'!$F$50="Drained"),BI441,IF(AND('[1]Multi-Field'!$E$50=[1]Lists!BF441,'[1]Multi-Field'!$F$50="undrained"),BH441,""))</f>
        <v/>
      </c>
      <c r="DG441" s="409" t="str">
        <f>IF(AND('[1]Multi-Field'!$E$51=[1]Lists!BF441,'[1]Multi-Field'!$F$51="Drained"),BI441,IF(AND('[1]Multi-Field'!$E$51=[1]Lists!BF441,'[1]Multi-Field'!$F$51="undrained"),BH441,""))</f>
        <v/>
      </c>
      <c r="DH441" s="409" t="str">
        <f>IF(AND('[1]Multi-Field'!$E$52=[1]Lists!BF441,'[1]Multi-Field'!$F$52="Drained"),BI441,IF(AND('[1]Multi-Field'!$E$52=[1]Lists!BF441,'[1]Multi-Field'!$F$52="undrained"),BH441,""))</f>
        <v/>
      </c>
      <c r="DI441" s="409" t="str">
        <f>IF(AND('[1]Multi-Field'!$E$53=[1]Lists!BF441,'[1]Multi-Field'!$F$53="Drained"),BI441,IF(AND('[1]Multi-Field'!$E$53=[1]Lists!BF441,'[1]Multi-Field'!$F$53="undrained"),BH441,""))</f>
        <v/>
      </c>
      <c r="DJ441" s="409" t="str">
        <f>IF(AND('[1]Multi-Field'!$E$54=[1]Lists!BF441,'[1]Multi-Field'!$F$54="Drained"),BI441,IF(AND('[1]Multi-Field'!$E$54=[1]Lists!BF441,'[1]Multi-Field'!$F$54="undrained"),BH441,""))</f>
        <v/>
      </c>
      <c r="DK441" s="409" t="str">
        <f>IF(AND('[1]Multi-Field'!$E$55=[1]Lists!BF441,'[1]Multi-Field'!$F$55="Drained"),BI441,IF(AND('[1]Multi-Field'!$E$55=[1]Lists!BF441,'[1]Multi-Field'!$F$55="undrained"),BH441,""))</f>
        <v/>
      </c>
      <c r="DL441" s="409" t="str">
        <f>IF(AND('[1]Multi-Field'!$E$56=[1]Lists!BF441,'[1]Multi-Field'!$F$56="Drained"),BI441,IF(AND('[1]Multi-Field'!$E$56=[1]Lists!BF441,'[1]Multi-Field'!$F$56="undrained"),BH441,""))</f>
        <v/>
      </c>
      <c r="DM441" s="409" t="str">
        <f>IF(AND('[1]Multi-Field'!$E$57=[1]Lists!BF441,'[1]Multi-Field'!$F$57="Drained"),BI441,IF(AND('[1]Multi-Field'!$E$57=[1]Lists!BF441,'[1]Multi-Field'!$F$57="undrained"),BH441,""))</f>
        <v/>
      </c>
      <c r="DN441" s="409" t="str">
        <f>IF(AND('[1]Multi-Field'!$E$58=[1]Lists!BF441,'[1]Multi-Field'!$F$58="Drained"),BI441,IF(AND('[1]Multi-Field'!$E$58=[1]Lists!BF441,'[1]Multi-Field'!$F$58="undrained"),BH441,""))</f>
        <v/>
      </c>
      <c r="DO441" s="409" t="str">
        <f>IF(AND('[1]Multi-Field'!$E$59=[1]Lists!BF441,'[1]Multi-Field'!$F$59="Drained"),BI441,IF(AND('[1]Multi-Field'!$E$59=[1]Lists!BF441,'[1]Multi-Field'!$F$59="undrained"),BH441,""))</f>
        <v/>
      </c>
      <c r="DP441" s="409" t="str">
        <f>IF(AND('[1]Multi-Field'!$E$60=[1]Lists!BF441,'[1]Multi-Field'!$F$60="Drained"),BI441,IF(AND('[1]Multi-Field'!$E$60=[1]Lists!BF441,'[1]Multi-Field'!$F$60="undrained"),BH441,""))</f>
        <v/>
      </c>
      <c r="DQ441" s="409" t="str">
        <f>IF(AND('[1]Multi-Field'!$E$61=[1]Lists!BF441,'[1]Multi-Field'!$F$61="Drained"),BI441,IF(AND('[1]Multi-Field'!$E$61=[1]Lists!BF441,'[1]Multi-Field'!$F$61="undrained"),BH441,""))</f>
        <v/>
      </c>
      <c r="DR441" s="409" t="str">
        <f>IF(AND('[1]Multi-Field'!$E$62=[1]Lists!BF441,'[1]Multi-Field'!$F$62="Drained"),BI441,IF(AND('[1]Multi-Field'!$E$62=[1]Lists!BF441,'[1]Multi-Field'!$F$62="undrained"),BH441,""))</f>
        <v/>
      </c>
      <c r="DS441" s="409" t="str">
        <f>IF(AND('[1]Multi-Field'!$E$63=[1]Lists!BF441,'[1]Multi-Field'!$F$63="Drained"),BI441,IF(AND('[1]Multi-Field'!$E$63=[1]Lists!BF441,'[1]Multi-Field'!$F$63="undrained"),BH441,""))</f>
        <v/>
      </c>
      <c r="DT441" s="409" t="str">
        <f>IF(AND('[1]Multi-Field'!$E$64=[1]Lists!BF441,'[1]Multi-Field'!$F$64="Drained"),BI441,IF(AND('[1]Multi-Field'!$E$64=[1]Lists!BF441,'[1]Multi-Field'!$F$64="undrained"),BH441,""))</f>
        <v/>
      </c>
      <c r="DU441" s="409" t="str">
        <f>IF(AND('[1]Multi-Field'!$E$65=[1]Lists!BF441,'[1]Multi-Field'!$F$65="Drained"),BI441,IF(AND('[1]Multi-Field'!$E$65=[1]Lists!BF441,'[1]Multi-Field'!$F$65="undrained"),BH441,""))</f>
        <v/>
      </c>
      <c r="DV441" s="409" t="str">
        <f>IF(AND('[1]Multi-Field'!$E$66=[1]Lists!BF441,'[1]Multi-Field'!$F$66="Drained"),BI441,IF(AND('[1]Multi-Field'!$E$66=[1]Lists!BF441,'[1]Multi-Field'!$F$66="undrained"),BH441,""))</f>
        <v/>
      </c>
      <c r="DW441" s="409" t="str">
        <f>IF(AND('[1]Multi-Field'!$E$67=[1]Lists!BF441,'[1]Multi-Field'!$F$67="Drained"),BI441,IF(AND('[1]Multi-Field'!$E$67=[1]Lists!BF441,'[1]Multi-Field'!$F$67="undrained"),BH441,""))</f>
        <v/>
      </c>
      <c r="DX441" s="409" t="str">
        <f>IF(AND('[1]Multi-Field'!$E$68=[1]Lists!BF441,'[1]Multi-Field'!$F$68="Drained"),BI441,IF(AND('[1]Multi-Field'!$E$68=[1]Lists!BF441,'[1]Multi-Field'!$F$68="undrained"),BH441,""))</f>
        <v/>
      </c>
      <c r="DY441" s="409" t="str">
        <f>IF(AND('[1]Multi-Field'!$E$69=[1]Lists!BF441,'[1]Multi-Field'!$F$69="Drained"),BI441,IF(AND('[1]Multi-Field'!$E$69=[1]Lists!BF441,'[1]Multi-Field'!$F$69="undrained"),BH441,""))</f>
        <v/>
      </c>
      <c r="DZ441" s="409" t="str">
        <f>IF(AND('[1]Multi-Field'!$E$70=[1]Lists!BF441,'[1]Multi-Field'!$F$70="Drained"),BI441,IF(AND('[1]Multi-Field'!$E$70=[1]Lists!BF441,'[1]Multi-Field'!$F$70="undrained"),BH441,""))</f>
        <v/>
      </c>
      <c r="EA441" s="409" t="str">
        <f>IF(AND('[1]Multi-Field'!$E$71=[1]Lists!BF441,'[1]Multi-Field'!$F$71="Drained"),BI441,IF(AND('[1]Multi-Field'!$E$71=[1]Lists!BF441,'[1]Multi-Field'!$F$71="undrained"),BH441,""))</f>
        <v/>
      </c>
      <c r="EB441" s="409" t="str">
        <f>IF(AND('[1]Multi-Field'!$E$72=[1]Lists!BF441,'[1]Multi-Field'!$F$72="Drained"),BI441,IF(AND('[1]Multi-Field'!$E$72=[1]Lists!BF441,'[1]Multi-Field'!$F$72="undrained"),BH441,""))</f>
        <v/>
      </c>
      <c r="EC441" s="409" t="str">
        <f>IF(AND('[1]Multi-Field'!$E$73=[1]Lists!BF441,'[1]Multi-Field'!$F$73="Drained"),BI441,IF(AND('[1]Multi-Field'!$E$73=[1]Lists!BF441,'[1]Multi-Field'!$F$73="undrained"),BH441,""))</f>
        <v/>
      </c>
      <c r="ED441" s="409" t="str">
        <f>IF(AND('[1]Multi-Field'!$E$74=[1]Lists!BF441,'[1]Multi-Field'!$F$74="Drained"),BI441,IF(AND('[1]Multi-Field'!$E$74=[1]Lists!BF441,'[1]Multi-Field'!$F$74="undrained"),BH441,""))</f>
        <v/>
      </c>
      <c r="EE441" s="409" t="str">
        <f>IF(AND('[1]Multi-Field'!$E$75=[1]Lists!BF441,'[1]Multi-Field'!$F$75="Drained"),BI441,IF(AND('[1]Multi-Field'!$E$75=[1]Lists!BF441,'[1]Multi-Field'!$F$75="undrained"),BH441,""))</f>
        <v/>
      </c>
      <c r="EF441" s="409" t="str">
        <f>IF(AND('[1]Multi-Field'!$E$76=[1]Lists!BF441,'[1]Multi-Field'!$F$76="Drained"),BI441,IF(AND('[1]Multi-Field'!$E$76=[1]Lists!BF441,'[1]Multi-Field'!$F$6="undrained"),BH441,""))</f>
        <v/>
      </c>
      <c r="EG441" s="409" t="str">
        <f>IF(AND('[1]Multi-Field'!$E$77=[1]Lists!BF441,'[1]Multi-Field'!$F$77="Drained"),BI441,IF(AND('[1]Multi-Field'!$E$77=[1]Lists!BF441,'[1]Multi-Field'!$F$77="undrained"),BH441,""))</f>
        <v/>
      </c>
      <c r="EH441" s="409" t="str">
        <f>IF(AND('[1]Multi-Field'!$E$78=[1]Lists!BF441,'[1]Multi-Field'!$F$78="Drained"),BI441,IF(AND('[1]Multi-Field'!$E$78=[1]Lists!BF441,'[1]Multi-Field'!$F$78="undrained"),BH441,""))</f>
        <v/>
      </c>
      <c r="EI441" s="409" t="str">
        <f>IF(AND('[1]Multi-Field'!$E$79=[1]Lists!BF441,'[1]Multi-Field'!$F$79="Drained"),BI441,IF(AND('[1]Multi-Field'!$E$79=[1]Lists!BF441,'[1]Multi-Field'!$F$79="undrained"),BH441,""))</f>
        <v/>
      </c>
      <c r="EJ441" s="409" t="str">
        <f>IF(AND('[1]Multi-Field'!$E$80=[1]Lists!BF441,'[1]Multi-Field'!$F$80="Drained"),BI441,IF(AND('[1]Multi-Field'!$E$80=[1]Lists!BF441,'[1]Multi-Field'!$F$80="undrained"),BH441,""))</f>
        <v/>
      </c>
      <c r="EK441" s="409" t="str">
        <f>IF(AND('[1]Multi-Field'!$E$81=[1]Lists!BF441,'[1]Multi-Field'!$F$81="Drained"),BI441,IF(AND('[1]Multi-Field'!$E$81=[1]Lists!BF441,'[1]Multi-Field'!$F$81="undrained"),BH441,""))</f>
        <v/>
      </c>
      <c r="EL441" s="409" t="str">
        <f>IF(AND('[1]Multi-Field'!$E$82=[1]Lists!BF441,'[1]Multi-Field'!$F$82="Drained"),BI441,IF(AND('[1]Multi-Field'!$E$82=[1]Lists!BF441,'[1]Multi-Field'!$F$82="undrained"),BH441,""))</f>
        <v/>
      </c>
      <c r="EM441" s="409" t="str">
        <f>IF(AND('[1]Multi-Field'!$E$83=[1]Lists!BF441,'[1]Multi-Field'!$F$83="Drained"),BI441,IF(AND('[1]Multi-Field'!$E$83=[1]Lists!BF441,'[1]Multi-Field'!$F$83="undrained"),BH441,""))</f>
        <v/>
      </c>
      <c r="EN441" s="409" t="str">
        <f>IF(AND('[1]Multi-Field'!$E$84=[1]Lists!BF441,'[1]Multi-Field'!$F$84="Drained"),BI441,IF(AND('[1]Multi-Field'!$E$84=[1]Lists!BF441,'[1]Multi-Field'!$F$84="undrained"),BH441,""))</f>
        <v/>
      </c>
      <c r="EO441" s="409" t="str">
        <f>IF(AND('[1]Multi-Field'!$E$85=[1]Lists!BF441,'[1]Multi-Field'!$F$85="Drained"),BI441,IF(AND('[1]Multi-Field'!$E$85=[1]Lists!BF441,'[1]Multi-Field'!$F$85="undrained"),BH441,""))</f>
        <v/>
      </c>
      <c r="EP441" s="409" t="str">
        <f>IF(AND('[1]Multi-Field'!$E$86=[1]Lists!BF441,'[1]Multi-Field'!$F$86="Drained"),BI441,IF(AND('[1]Multi-Field'!$E$86=[1]Lists!BF441,'[1]Multi-Field'!$F$86="undrained"),BH441,""))</f>
        <v/>
      </c>
      <c r="EQ441" s="409" t="str">
        <f>IF(AND('[1]Multi-Field'!$E$87=[1]Lists!BF441,'[1]Multi-Field'!$F$87="Drained"),BI441,IF(AND('[1]Multi-Field'!$E$87=[1]Lists!BF441,'[1]Multi-Field'!$F$87="undrained"),BH441,""))</f>
        <v/>
      </c>
      <c r="ER441" s="409" t="str">
        <f>IF(AND('[1]Multi-Field'!$E$88=[1]Lists!BF441,'[1]Multi-Field'!$F$88="Drained"),BI441,IF(AND('[1]Multi-Field'!$E$88=[1]Lists!BF441,'[1]Multi-Field'!$F$88="undrained"),BH441,""))</f>
        <v/>
      </c>
      <c r="ES441" s="409" t="str">
        <f>IF(AND('[1]Multi-Field'!$E$89=[1]Lists!BF441,'[1]Multi-Field'!$F$89="Drained"),BI441,IF(AND('[1]Multi-Field'!$E$89=[1]Lists!BF441,'[1]Multi-Field'!$F$89="undrained"),BH441,""))</f>
        <v/>
      </c>
      <c r="ET441" s="409" t="str">
        <f>IF(AND('[1]Multi-Field'!$E$90=[1]Lists!BF441,'[1]Multi-Field'!$F$90="Drained"),BI441,IF(AND('[1]Multi-Field'!$E$90=[1]Lists!BF441,'[1]Multi-Field'!$F$90="undrained"),BH441,""))</f>
        <v/>
      </c>
      <c r="EU441" s="409" t="str">
        <f>IF(AND('[1]Multi-Field'!$E$91=[1]Lists!BF441,'[1]Multi-Field'!$F$91="Drained"),BI441,IF(AND('[1]Multi-Field'!$E$91=[1]Lists!BF441,'[1]Multi-Field'!$F$91="undrained"),BH441,""))</f>
        <v/>
      </c>
      <c r="EV441" s="409" t="str">
        <f>IF(AND('[1]Multi-Field'!$E$92=[1]Lists!BF441,'[1]Multi-Field'!$F$92="Drained"),BI441,IF(AND('[1]Multi-Field'!$E$92=[1]Lists!BF441,'[1]Multi-Field'!$F$92="undrained"),BH441,""))</f>
        <v/>
      </c>
      <c r="EW441" s="409" t="str">
        <f>IF(AND('[1]Multi-Field'!$E$93=[1]Lists!BF441,'[1]Multi-Field'!$F$93="Drained"),BI441,IF(AND('[1]Multi-Field'!$E$93=[1]Lists!BF441,'[1]Multi-Field'!$F$93="undrained"),BH441,""))</f>
        <v/>
      </c>
      <c r="EX441" s="409" t="str">
        <f>IF(AND('[1]Multi-Field'!$E$94=[1]Lists!BF441,'[1]Multi-Field'!$F$94="Drained"),BI441,IF(AND('[1]Multi-Field'!$E$94=[1]Lists!BF441,'[1]Multi-Field'!$F$94="undrained"),BH441,""))</f>
        <v/>
      </c>
      <c r="EY441" s="409" t="str">
        <f>IF(AND('[1]Multi-Field'!$E$95=[1]Lists!BF441,'[1]Multi-Field'!$F$95="Drained"),BI441,IF(AND('[1]Multi-Field'!$E$95=[1]Lists!BF441,'[1]Multi-Field'!$F$95="undrained"),BH441,""))</f>
        <v/>
      </c>
      <c r="EZ441" s="409" t="str">
        <f>IF(AND('[1]Multi-Field'!$E$96=[1]Lists!BF441,'[1]Multi-Field'!$F$96="Drained"),BI441,IF(AND('[1]Multi-Field'!$E$96=[1]Lists!BF441,'[1]Multi-Field'!$F$96="undrained"),BH441,""))</f>
        <v/>
      </c>
      <c r="FA441" s="409" t="str">
        <f>IF(AND('[1]Multi-Field'!$E$97=[1]Lists!BF441,'[1]Multi-Field'!$F$97="Drained"),BI441,IF(AND('[1]Multi-Field'!$E$97=[1]Lists!BF441,'[1]Multi-Field'!$F$97="undrained"),BH441,""))</f>
        <v/>
      </c>
      <c r="FB441" s="409" t="str">
        <f>IF(AND('[1]Multi-Field'!$E$98=[1]Lists!BF441,'[1]Multi-Field'!$F$98="Drained"),BI441,IF(AND('[1]Multi-Field'!$E$98=[1]Lists!BF441,'[1]Multi-Field'!$F$98="undrained"),BH441,""))</f>
        <v/>
      </c>
      <c r="FC441" s="409" t="str">
        <f>IF(AND('[1]Multi-Field'!$E$99=[1]Lists!BF441,'[1]Multi-Field'!$F$99="Drained"),BI441,IF(AND('[1]Multi-Field'!$E$99=[1]Lists!BF441,'[1]Multi-Field'!$F$99="undrained"),BH441,""))</f>
        <v/>
      </c>
      <c r="FD441" s="409" t="str">
        <f>IF(AND('[1]Multi-Field'!$E$100=[1]Lists!BF441,'[1]Multi-Field'!$F$100="Drained"),BI441,IF(AND('[1]Multi-Field'!$E$100=[1]Lists!BF441,'[1]Multi-Field'!$F$100="undrained"),BH441,""))</f>
        <v/>
      </c>
      <c r="FE441" s="409" t="str">
        <f>IF(AND('[1]Multi-Field'!$E$101=[1]Lists!BF441,'[1]Multi-Field'!$F$101="Drained"),BI441,IF(AND('[1]Multi-Field'!$E$101=[1]Lists!BF441,'[1]Multi-Field'!$F$101="undrained"),BH441,""))</f>
        <v/>
      </c>
      <c r="FF441" s="409" t="str">
        <f>IF(AND('[1]Multi-Field'!$E$102=[1]Lists!BF441,'[1]Multi-Field'!$F$102="Drained"),BI441,IF(AND('[1]Multi-Field'!$E$102=[1]Lists!BF441,'[1]Multi-Field'!$F$102="undrained"),BH441,""))</f>
        <v/>
      </c>
      <c r="FG441" s="409" t="str">
        <f>IF(AND('[1]Multi-Field'!$E$103=[1]Lists!BF441,'[1]Multi-Field'!$F$103="Drained"),BI441,IF(AND('[1]Multi-Field'!$E$103=[1]Lists!BF441,'[1]Multi-Field'!$F$103="undrained"),BH441,""))</f>
        <v/>
      </c>
      <c r="FH441" s="409" t="str">
        <f>IF(AND('[1]Multi-Field'!$E$104=[1]Lists!BF441,'[1]Multi-Field'!$F$104="Drained"),BI441,IF(AND('[1]Multi-Field'!$E$104=[1]Lists!BF441,'[1]Multi-Field'!$F$104="undrained"),BH441,""))</f>
        <v/>
      </c>
      <c r="FI441" s="409" t="str">
        <f>IF(AND('[1]Multi-Field'!$E$105=[1]Lists!BF441,'[1]Multi-Field'!$F$105="Drained"),BI441,IF(AND('[1]Multi-Field'!$E$105=[1]Lists!BF441,'[1]Multi-Field'!$F$105="undrained"),BH441,""))</f>
        <v/>
      </c>
      <c r="FJ441" s="409" t="str">
        <f>IF(AND('[1]Multi-Field'!$E$106=[1]Lists!BF441,'[1]Multi-Field'!$F$106="Drained"),BI441,IF(AND('[1]Multi-Field'!$E$106=[1]Lists!BF441,'[1]Multi-Field'!$F$106="undrained"),BH441,""))</f>
        <v/>
      </c>
      <c r="FK441" s="409" t="str">
        <f>IF(AND('[1]Multi-Field'!$E$107=[1]Lists!BF441,'[1]Multi-Field'!$F$107="Drained"),BI441,IF(AND('[1]Multi-Field'!$E$107=[1]Lists!BF441,'[1]Multi-Field'!$F$107="undrained"),BH441,""))</f>
        <v/>
      </c>
      <c r="FL441" s="409" t="str">
        <f>IF(AND('[1]Multi-Field'!$E$108=[1]Lists!BF441,'[1]Multi-Field'!$F$108="Drained"),BI441,IF(AND('[1]Multi-Field'!$E$108=[1]Lists!BF441,'[1]Multi-Field'!$F$108="undrained"),BH441,""))</f>
        <v/>
      </c>
      <c r="FM441" s="409" t="str">
        <f>IF(AND('[1]Multi-Field'!$E$109=[1]Lists!BF441,'[1]Multi-Field'!$F$109="Drained"),BI441,IF(AND('[1]Multi-Field'!$E$109=[1]Lists!BF441,'[1]Multi-Field'!$F$109="undrained"),BH441,""))</f>
        <v/>
      </c>
      <c r="FN441" s="409" t="str">
        <f>IF(AND('[1]Multi-Field'!$E$110=[1]Lists!BF441,'[1]Multi-Field'!$F$110="Drained"),BI441,IF(AND('[1]Multi-Field'!$E$110=[1]Lists!BF441,'[1]Multi-Field'!$F$110="undrained"),BH441,""))</f>
        <v/>
      </c>
      <c r="FO441" s="409" t="str">
        <f>IF(AND('[1]Multi-Field'!$E$111=[1]Lists!BF441,'[1]Multi-Field'!$F$111="Drained"),BI441,IF(AND('[1]Multi-Field'!$E$111=[1]Lists!BF441,'[1]Multi-Field'!$F$111="undrained"),BH441,""))</f>
        <v/>
      </c>
      <c r="FP441" s="409" t="str">
        <f>IF(AND('[1]Multi-Field'!$E$112=[1]Lists!BF441,'[1]Multi-Field'!$F$112="Drained"),BI441,IF(AND('[1]Multi-Field'!$E$112=[1]Lists!BF441,'[1]Multi-Field'!$F$112="undrained"),BH441,""))</f>
        <v/>
      </c>
      <c r="FQ441" s="409" t="str">
        <f>IF(AND('[1]Multi-Field'!$E$113=[1]Lists!BF441,'[1]Multi-Field'!$F$113="Drained"),BI441,IF(AND('[1]Multi-Field'!$E$113=[1]Lists!BF441,'[1]Multi-Field'!$F$113="undrained"),BH441,""))</f>
        <v/>
      </c>
      <c r="FR441" s="409" t="str">
        <f>IF(AND('[1]Multi-Field'!$E$114=[1]Lists!BF441,'[1]Multi-Field'!$F$114="Drained"),BI441,IF(AND('[1]Multi-Field'!$E$114=[1]Lists!BF441,'[1]Multi-Field'!$F$114="undrained"),BH441,""))</f>
        <v/>
      </c>
      <c r="FS441" s="409" t="str">
        <f>IF(AND('[1]Multi-Field'!$E$115=[1]Lists!BF441,'[1]Multi-Field'!$F$115="Drained"),BI441,IF(AND('[1]Multi-Field'!$E$115=[1]Lists!BF441,'[1]Multi-Field'!$F$115="undrained"),BH441,""))</f>
        <v/>
      </c>
      <c r="FT441" s="409" t="str">
        <f>IF(AND('[1]Multi-Field'!$E$116=[1]Lists!BF441,'[1]Multi-Field'!$F$116="Drained"),BI441,IF(AND('[1]Multi-Field'!$E$116=[1]Lists!BF441,'[1]Multi-Field'!$F$116="undrained"),BH441,""))</f>
        <v/>
      </c>
      <c r="FU441" s="409" t="str">
        <f>IF(AND('[1]Multi-Field'!$E$117=[1]Lists!BF441,'[1]Multi-Field'!$F$117="Drained"),BI441,IF(AND('[1]Multi-Field'!$E$117=[1]Lists!BF441,'[1]Multi-Field'!$F$117="undrained"),BH441,""))</f>
        <v/>
      </c>
      <c r="FV441" s="409" t="str">
        <f>IF(AND('[1]Multi-Field'!$E$118=[1]Lists!BF441,'[1]Multi-Field'!$F$118="Drained"),BI441,IF(AND('[1]Multi-Field'!$E$118=[1]Lists!BF441,'[1]Multi-Field'!$F$118="undrained"),BH441,""))</f>
        <v/>
      </c>
      <c r="FW441" s="409" t="str">
        <f>IF(AND('[1]Multi-Field'!$E$119=[1]Lists!BF441,'[1]Multi-Field'!$F$119="Drained"),BI441,IF(AND('[1]Multi-Field'!$E$119=[1]Lists!BF441,'[1]Multi-Field'!$F$119="undrained"),BH441,""))</f>
        <v/>
      </c>
      <c r="FX441" s="409" t="str">
        <f>IF(AND('[1]Multi-Field'!$E$120=[1]Lists!BF441,'[1]Multi-Field'!$F$120="Drained"),BI441,IF(AND('[1]Multi-Field'!$E$120=[1]Lists!BF441,'[1]Multi-Field'!$F$120="undrained"),BH441,""))</f>
        <v/>
      </c>
      <c r="GC441" s="4">
        <v>1</v>
      </c>
    </row>
    <row r="442" spans="1:185" ht="13.5" customHeight="1">
      <c r="A442" s="7" t="s">
        <v>528</v>
      </c>
      <c r="B442" s="7"/>
      <c r="C442" s="7"/>
      <c r="D442" s="8">
        <v>70</v>
      </c>
      <c r="E442" s="8">
        <f t="shared" si="60"/>
        <v>70</v>
      </c>
      <c r="F442" s="8">
        <f t="shared" si="61"/>
        <v>70</v>
      </c>
      <c r="G442" s="8">
        <v>70</v>
      </c>
      <c r="H442" s="8">
        <v>50</v>
      </c>
      <c r="I442" s="8">
        <f t="shared" si="64"/>
        <v>50</v>
      </c>
      <c r="J442" s="8">
        <f t="shared" si="65"/>
        <v>50</v>
      </c>
      <c r="K442" s="8">
        <v>50</v>
      </c>
      <c r="L442" s="8">
        <v>65</v>
      </c>
      <c r="M442" s="8">
        <f t="shared" si="62"/>
        <v>65</v>
      </c>
      <c r="N442" s="8">
        <f t="shared" si="63"/>
        <v>65</v>
      </c>
      <c r="O442" s="8">
        <v>65</v>
      </c>
      <c r="P442" s="391">
        <v>417</v>
      </c>
      <c r="Q442" s="394"/>
      <c r="R442" s="395">
        <f>IF(OR('Multi-Field'!AA419=Lists!AC458,'Multi-Field'!AA419=Lists!AC459),IF('Multi-Field'!Z419="x",(IF('Multi-Field'!AC419=Lists!Q427,Lists!R427,IF('Multi-Field'!AC419=Lists!Q428,Lists!R428,IF('Multi-Field'!AC419=Lists!Q429,Lists!R429,IF('Multi-Field'!AC419=Lists!Q430,Lists!R430))))),IF('Multi-Field'!X419="x",(IF('Multi-Field'!AC419=Lists!Q427,Lists!S427,IF('Multi-Field'!AC419=Lists!Q428,Lists!S428,IF('Multi-Field'!AC419=Lists!Q429,Lists!S429,IF('Multi-Field'!AC419=Lists!Q430,Lists!S430))))),IF('Multi-Field'!V419="x",(IF('Multi-Field'!AC419=Lists!Q427,Lists!T427,IF('Multi-Field'!AC419=Lists!Q428,Lists!T428,IF('Multi-Field'!AC419=Lists!Q429,Lists!T429,IF('Multi-Field'!AC419=Lists!Q430,Lists!T430))))),0))))</f>
        <v>0</v>
      </c>
      <c r="S442" s="395">
        <f t="shared" si="66"/>
        <v>0</v>
      </c>
      <c r="T442" s="395"/>
      <c r="U442" s="396"/>
      <c r="BF442" s="411" t="s">
        <v>1606</v>
      </c>
      <c r="BG442" s="412">
        <v>4</v>
      </c>
      <c r="BH442" s="412">
        <v>3</v>
      </c>
      <c r="BI442" s="412">
        <v>3</v>
      </c>
      <c r="BJ442" s="409" t="e">
        <f>IF(AND('[1]Single Field'!#REF!=[1]Lists!BF442,'[1]Single Field'!#REF!="Drained"),"x",IF(AND('[1]Single Field'!#REF!=[1]Lists!BF442,'[1]Single Field'!#REF!="Undrained"),O,""))</f>
        <v>#REF!</v>
      </c>
      <c r="BK442" s="409" t="str">
        <f>IF(AND('[1]Multi-Field'!$E$3=[1]Lists!BF442,'[1]Multi-Field'!$F$3="Drained"),BI442,IF(AND('[1]Multi-Field'!$E$3=BF442,'[1]Multi-Field'!$F$3="undrained"),BH442,""))</f>
        <v/>
      </c>
      <c r="BL442" s="409" t="str">
        <f>IF(AND('[1]Multi-Field'!$E$4=BF442,'[1]Multi-Field'!$F$4="Drained"),BI442,IF(AND('[1]Multi-Field'!$E$4=BF442,'[1]Multi-Field'!$F$4="undrained"),BH442,""))</f>
        <v/>
      </c>
      <c r="BM442" s="409" t="str">
        <f>IF(AND('[1]Multi-Field'!$E$5=BF442,'[1]Multi-Field'!$F$5="Drained"),BI442,IF(AND('[1]Multi-Field'!$E$5=BF442,'[1]Multi-Field'!$F$5="undrained"),BH442,""))</f>
        <v/>
      </c>
      <c r="BN442" s="409" t="str">
        <f>IF(AND('[1]Multi-Field'!$E$6=BF442,'[1]Multi-Field'!$F$6="Drained"),BI442,IF(AND('[1]Multi-Field'!$E$6=BF442,'[1]Multi-Field'!$F$6="undrained"),BH442,""))</f>
        <v/>
      </c>
      <c r="BO442" s="409" t="str">
        <f>IF(AND('[1]Multi-Field'!$E$7=BF442,'[1]Multi-Field'!$F$7="Drained"),BI442,IF(AND('[1]Multi-Field'!$E$7=BF442,'[1]Multi-Field'!$F$7="undrained"),BH442,""))</f>
        <v/>
      </c>
      <c r="BP442" s="409" t="str">
        <f>IF(AND('[1]Multi-Field'!$E$8=BF442,'[1]Multi-Field'!$F$8="Drained"),BI442,IF(AND('[1]Multi-Field'!$E$8=BF442,'[1]Multi-Field'!$F$8="undrained"),BH442,""))</f>
        <v/>
      </c>
      <c r="BQ442" s="409" t="str">
        <f>IF(AND('[1]Multi-Field'!$E$9=BF442,'[1]Multi-Field'!$F$9="Drained"),BI442,IF(AND('[1]Multi-Field'!$E$9=BF442,'[1]Multi-Field'!$F$9="undrained"),BH442,""))</f>
        <v/>
      </c>
      <c r="BR442" s="409" t="str">
        <f>IF(AND('[1]Multi-Field'!$E$10=BF442,'[1]Multi-Field'!$F$10="Drained"),BI442,IF(AND('[1]Multi-Field'!$E$10=BF442,'[1]Multi-Field'!$F$10="undrained"),BH442,""))</f>
        <v/>
      </c>
      <c r="BS442" s="409" t="str">
        <f>IF(AND('[1]Multi-Field'!$E$11=BF442,'[1]Multi-Field'!$F$11="Drained"),BI442,IF(AND('[1]Multi-Field'!$E$11=BF442,'[1]Multi-Field'!$F$11="undrained"),BH442,""))</f>
        <v/>
      </c>
      <c r="BT442" s="409" t="str">
        <f>IF(AND('[1]Multi-Field'!$E$12=BF442,'[1]Multi-Field'!$F$12="Drained"),BI442,IF(AND('[1]Multi-Field'!$E$12=BF442,'[1]Multi-Field'!$F$12="undrained"),BH442,""))</f>
        <v/>
      </c>
      <c r="BU442" s="409" t="str">
        <f>IF(AND('[1]Multi-Field'!$E$13=BF442,'[1]Multi-Field'!$F$13="Drained"),BI442,IF(AND('[1]Multi-Field'!$E$3=BF442,'[1]Multi-Field'!$F$13="undrained"),BH442,""))</f>
        <v/>
      </c>
      <c r="BV442" s="409" t="str">
        <f>IF(AND('[1]Multi-Field'!$E$14=BF442,'[1]Multi-Field'!$F$14="Drained"),BI442,IF(AND('[1]Multi-Field'!$E$14=BF442,'[1]Multi-Field'!$F$14="undrained"),BH442,""))</f>
        <v/>
      </c>
      <c r="BW442" s="409" t="str">
        <f>IF(AND('[1]Multi-Field'!$E$15=BF442,'[1]Multi-Field'!$F$15="Drained"),BI442,IF(AND('[1]Multi-Field'!$E$15=BF442,'[1]Multi-Field'!$F$15="undrained"),BH442,""))</f>
        <v/>
      </c>
      <c r="BX442" s="409" t="str">
        <f>IF(AND('[1]Multi-Field'!$E$16=[1]Lists!BF442,'[1]Multi-Field'!$F$16="Drained"),BI442,IF(AND('[1]Multi-Field'!$E$16=[1]Lists!BF442,'[1]Multi-Field'!$F$16="undrained"),BH442,""))</f>
        <v/>
      </c>
      <c r="BY442" s="409" t="str">
        <f>IF(AND('[1]Multi-Field'!$E$17=[1]Lists!BF442,'[1]Multi-Field'!$F$17="Drained"),BI442,IF(AND('[1]Multi-Field'!$E$17=[1]Lists!BF442,'[1]Multi-Field'!$F$17="undrained"),BH442,""))</f>
        <v/>
      </c>
      <c r="BZ442" s="409" t="str">
        <f>IF(AND('[1]Multi-Field'!$E$18=[1]Lists!BF442,'[1]Multi-Field'!$F$18="Drained"),BI442,IF(AND('[1]Multi-Field'!$E$18=[1]Lists!BF442,'[1]Multi-Field'!$F$18="undrained"),BH442,""))</f>
        <v/>
      </c>
      <c r="CA442" s="409" t="str">
        <f>IF(AND('[1]Multi-Field'!$E$19=[1]Lists!BF442,'[1]Multi-Field'!$F$19="Drained"),BI442,IF(AND('[1]Multi-Field'!$E$19=[1]Lists!BF442,'[1]Multi-Field'!$F$19="undrained"),BH442,""))</f>
        <v/>
      </c>
      <c r="CB442" s="409" t="str">
        <f>IF(AND('[1]Multi-Field'!$E$20=[1]Lists!BF442,'[1]Multi-Field'!$F$20="Drained"),BI442,IF(AND('[1]Multi-Field'!$E$20=[1]Lists!BF442,'[1]Multi-Field'!$F$20="undrained"),BH442,""))</f>
        <v/>
      </c>
      <c r="CC442" s="409" t="str">
        <f>IF(AND('[1]Multi-Field'!$E$21=[1]Lists!BF442,'[1]Multi-Field'!$F$21="Drained"),BI442,IF(AND('[1]Multi-Field'!$E$21=[1]Lists!BF442,'[1]Multi-Field'!$F$21="undrained"),BH442,""))</f>
        <v/>
      </c>
      <c r="CD442" s="409" t="str">
        <f>IF(AND('[1]Multi-Field'!$E$22=[1]Lists!BF442,'[1]Multi-Field'!$F$22="Drained"),BI442,IF(AND('[1]Multi-Field'!$E$22=[1]Lists!BF442,'[1]Multi-Field'!$F$22="undrained"),BH442,""))</f>
        <v/>
      </c>
      <c r="CE442" s="409" t="str">
        <f>IF(AND('[1]Multi-Field'!$E$23=[1]Lists!BF442,'[1]Multi-Field'!$F$23="Drained"),BI442,IF(AND('[1]Multi-Field'!$E$23=[1]Lists!BF442,'[1]Multi-Field'!$F$23="undrained"),BH442,""))</f>
        <v/>
      </c>
      <c r="CF442" s="409" t="str">
        <f>IF(AND('[1]Multi-Field'!$E$24=[1]Lists!BF442,'[1]Multi-Field'!$F$24="Drained"),BI442,IF(AND('[1]Multi-Field'!$E$24=[1]Lists!BF442,'[1]Multi-Field'!$F$24="undrained"),BH442,""))</f>
        <v/>
      </c>
      <c r="CG442" s="409" t="str">
        <f>IF(AND('[1]Multi-Field'!$E$25=[1]Lists!BF442,'[1]Multi-Field'!$F$25="Drained"),BI442,IF(AND('[1]Multi-Field'!$E$25=[1]Lists!BF442,'[1]Multi-Field'!$F$25="undrained"),BH442,""))</f>
        <v/>
      </c>
      <c r="CH442" s="409" t="str">
        <f>IF(AND('[1]Multi-Field'!$E$26=[1]Lists!BF442,'[1]Multi-Field'!$F$26="Drained"),BI442,IF(AND('[1]Multi-Field'!$E$26=[1]Lists!BF442,'[1]Multi-Field'!$F$26="undrained"),BH442,""))</f>
        <v/>
      </c>
      <c r="CI442" s="409" t="str">
        <f>IF(AND('[1]Multi-Field'!$E$27=[1]Lists!BF442,'[1]Multi-Field'!$F$27="Drained"),BI442,IF(AND('[1]Multi-Field'!$E$27=[1]Lists!BF442,'[1]Multi-Field'!$F$27="undrained"),BH442,""))</f>
        <v/>
      </c>
      <c r="CJ442" s="409" t="str">
        <f>IF(AND('[1]Multi-Field'!$E$28=[1]Lists!BF442,'[1]Multi-Field'!$F$28="Drained"),BI442,IF(AND('[1]Multi-Field'!$E$28=[1]Lists!BF442,'[1]Multi-Field'!$F$28="undrained"),BH442,""))</f>
        <v/>
      </c>
      <c r="CK442" s="409" t="str">
        <f>IF(AND('[1]Multi-Field'!$E$29=[1]Lists!BF442,'[1]Multi-Field'!$F$29="Drained"),BI442,IF(AND('[1]Multi-Field'!$E$29=[1]Lists!BF442,'[1]Multi-Field'!$F$29="undrained"),BH442,""))</f>
        <v/>
      </c>
      <c r="CL442" s="409" t="str">
        <f>IF(AND('[1]Multi-Field'!$E$30=[1]Lists!BF442,'[1]Multi-Field'!$F$30="Drained"),BI442,IF(AND('[1]Multi-Field'!$E$30=[1]Lists!BF442,'[1]Multi-Field'!$F$30="undrained"),BH442,""))</f>
        <v/>
      </c>
      <c r="CM442" s="409" t="str">
        <f>IF(AND('[1]Multi-Field'!$E$31=[1]Lists!BF442,'[1]Multi-Field'!$F$31="Drained"),BI442,IF(AND('[1]Multi-Field'!$E$31=[1]Lists!BF442,'[1]Multi-Field'!$F$31="undrained"),BH442,""))</f>
        <v/>
      </c>
      <c r="CN442" s="409" t="str">
        <f>IF(AND('[1]Multi-Field'!$E$32=[1]Lists!BF442,'[1]Multi-Field'!$F$32="Drained"),BI442,IF(AND('[1]Multi-Field'!$E$32=[1]Lists!BF442,'[1]Multi-Field'!$F$32="undrained"),BH442,""))</f>
        <v/>
      </c>
      <c r="CO442" s="409" t="str">
        <f>IF(AND('[1]Multi-Field'!$E$33=[1]Lists!BF442,'[1]Multi-Field'!$F$33="Drained"),BI442,IF(AND('[1]Multi-Field'!$E$33=[1]Lists!BF442,'[1]Multi-Field'!$F$33="undrained"),BH442,""))</f>
        <v/>
      </c>
      <c r="CP442" s="409" t="str">
        <f>IF(AND('[1]Multi-Field'!$E$34=[1]Lists!BF442,'[1]Multi-Field'!$F$34="Drained"),BI442,IF(AND('[1]Multi-Field'!$E$34=[1]Lists!BF442,'[1]Multi-Field'!$F$34="undrained"),BH442,""))</f>
        <v/>
      </c>
      <c r="CQ442" s="409" t="str">
        <f>IF(AND('[1]Multi-Field'!$E$35=[1]Lists!BF442,'[1]Multi-Field'!$F$35="Drained"),BI442,IF(AND('[1]Multi-Field'!$E$35=[1]Lists!BF442,'[1]Multi-Field'!$F$35="undrained"),BH442,""))</f>
        <v/>
      </c>
      <c r="CR442" s="409" t="str">
        <f>IF(AND('[1]Multi-Field'!$E$36=[1]Lists!BF442,'[1]Multi-Field'!$F$36="Drained"),BI442,IF(AND('[1]Multi-Field'!$E$36=[1]Lists!BF442,'[1]Multi-Field'!$F$36="undrained"),BH442,""))</f>
        <v/>
      </c>
      <c r="CS442" s="409" t="str">
        <f>IF(AND('[1]Multi-Field'!$E$37=[1]Lists!BF442,'[1]Multi-Field'!$F$37="Drained"),BI442,IF(AND('[1]Multi-Field'!$E$37=[1]Lists!BF442,'[1]Multi-Field'!$F$37="undrained"),BH442,""))</f>
        <v/>
      </c>
      <c r="CT442" s="409" t="str">
        <f>IF(AND('[1]Multi-Field'!$E$38=[1]Lists!BF442,'[1]Multi-Field'!$F$38="Drained"),BI442,IF(AND('[1]Multi-Field'!$E$38=[1]Lists!BF442,'[1]Multi-Field'!$F$38="undrained"),BH442,""))</f>
        <v/>
      </c>
      <c r="CU442" s="409" t="str">
        <f>IF(AND('[1]Multi-Field'!$E$39=[1]Lists!BF442,'[1]Multi-Field'!$F$39="Drained"),BI442,IF(AND('[1]Multi-Field'!$E$39=[1]Lists!BF442,'[1]Multi-Field'!$F$39="undrained"),BH442,""))</f>
        <v/>
      </c>
      <c r="CV442" s="409" t="str">
        <f>IF(AND('[1]Multi-Field'!$E$40=[1]Lists!BF442,'[1]Multi-Field'!$F$40="Drained"),BI442,IF(AND('[1]Multi-Field'!$E$40=[1]Lists!BF442,'[1]Multi-Field'!$F$40="undrained"),BH442,""))</f>
        <v/>
      </c>
      <c r="CW442" s="409" t="str">
        <f>IF(AND('[1]Multi-Field'!$E$41=[1]Lists!BF442,'[1]Multi-Field'!$F$40="Drained"),BI442,IF(AND('[1]Multi-Field'!$E$40=[1]Lists!BF442,'[1]Multi-Field'!$F$40="undrained"),BH442,""))</f>
        <v/>
      </c>
      <c r="CX442" s="409" t="str">
        <f>IF(AND('[1]Multi-Field'!$E$42=[1]Lists!BF442,'[1]Multi-Field'!$F$42="Drained"),BI442,IF(AND('[1]Multi-Field'!$E$42=[1]Lists!BF442,'[1]Multi-Field'!$F$42="undrained"),BH442,""))</f>
        <v/>
      </c>
      <c r="CY442" s="409" t="str">
        <f>IF(AND('[1]Multi-Field'!$E$43=[1]Lists!BF442,'[1]Multi-Field'!$F$43="Drained"),BI442,IF(AND('[1]Multi-Field'!$E$43=[1]Lists!BF442,'[1]Multi-Field'!$F$43="undrained"),BH442,""))</f>
        <v/>
      </c>
      <c r="CZ442" s="409" t="str">
        <f>IF(AND('[1]Multi-Field'!$E$44=[1]Lists!BF442,'[1]Multi-Field'!$F$44="Drained"),BI442,IF(AND('[1]Multi-Field'!$E$44=[1]Lists!BF442,'[1]Multi-Field'!$F$44="undrained"),BH442,""))</f>
        <v/>
      </c>
      <c r="DA442" s="409" t="str">
        <f>IF(AND('[1]Multi-Field'!$E$45=[1]Lists!BF442,'[1]Multi-Field'!$F$45="Drained"),BI442,IF(AND('[1]Multi-Field'!$E$45=[1]Lists!BF442,'[1]Multi-Field'!$F$45="undrained"),BH442,""))</f>
        <v/>
      </c>
      <c r="DB442" s="409" t="str">
        <f>IF(AND('[1]Multi-Field'!$E$46=[1]Lists!BF442,'[1]Multi-Field'!$F$46="Drained"),BI442,IF(AND('[1]Multi-Field'!$E$46=[1]Lists!BF442,'[1]Multi-Field'!$F$46="undrained"),BH442,""))</f>
        <v/>
      </c>
      <c r="DC442" s="409" t="str">
        <f>IF(AND('[1]Multi-Field'!$E$47=[1]Lists!BF442,'[1]Multi-Field'!$F$47="Drained"),BI442,IF(AND('[1]Multi-Field'!$E$47=[1]Lists!BF442,'[1]Multi-Field'!$F$47="undrained"),BH442,""))</f>
        <v/>
      </c>
      <c r="DD442" s="409" t="str">
        <f>IF(AND('[1]Multi-Field'!$E$48=[1]Lists!BF442,'[1]Multi-Field'!$F$48="Drained"),BI442,IF(AND('[1]Multi-Field'!$E$48=[1]Lists!BF442,'[1]Multi-Field'!$F$48="undrained"),BH442,""))</f>
        <v/>
      </c>
      <c r="DE442" s="409" t="str">
        <f>IF(AND('[1]Multi-Field'!$E$49=[1]Lists!BF442,'[1]Multi-Field'!$F$49="Drained"),BI442,IF(AND('[1]Multi-Field'!$E$49=[1]Lists!BF442,'[1]Multi-Field'!$F$9="undrained"),BH442,""))</f>
        <v/>
      </c>
      <c r="DF442" s="409" t="str">
        <f>IF(AND('[1]Multi-Field'!$E$50=[1]Lists!BF442,'[1]Multi-Field'!$F$50="Drained"),BI442,IF(AND('[1]Multi-Field'!$E$50=[1]Lists!BF442,'[1]Multi-Field'!$F$50="undrained"),BH442,""))</f>
        <v/>
      </c>
      <c r="DG442" s="409" t="str">
        <f>IF(AND('[1]Multi-Field'!$E$51=[1]Lists!BF442,'[1]Multi-Field'!$F$51="Drained"),BI442,IF(AND('[1]Multi-Field'!$E$51=[1]Lists!BF442,'[1]Multi-Field'!$F$51="undrained"),BH442,""))</f>
        <v/>
      </c>
      <c r="DH442" s="409" t="str">
        <f>IF(AND('[1]Multi-Field'!$E$52=[1]Lists!BF442,'[1]Multi-Field'!$F$52="Drained"),BI442,IF(AND('[1]Multi-Field'!$E$52=[1]Lists!BF442,'[1]Multi-Field'!$F$52="undrained"),BH442,""))</f>
        <v/>
      </c>
      <c r="DI442" s="409" t="str">
        <f>IF(AND('[1]Multi-Field'!$E$53=[1]Lists!BF442,'[1]Multi-Field'!$F$53="Drained"),BI442,IF(AND('[1]Multi-Field'!$E$53=[1]Lists!BF442,'[1]Multi-Field'!$F$53="undrained"),BH442,""))</f>
        <v/>
      </c>
      <c r="DJ442" s="409" t="str">
        <f>IF(AND('[1]Multi-Field'!$E$54=[1]Lists!BF442,'[1]Multi-Field'!$F$54="Drained"),BI442,IF(AND('[1]Multi-Field'!$E$54=[1]Lists!BF442,'[1]Multi-Field'!$F$54="undrained"),BH442,""))</f>
        <v/>
      </c>
      <c r="DK442" s="409" t="str">
        <f>IF(AND('[1]Multi-Field'!$E$55=[1]Lists!BF442,'[1]Multi-Field'!$F$55="Drained"),BI442,IF(AND('[1]Multi-Field'!$E$55=[1]Lists!BF442,'[1]Multi-Field'!$F$55="undrained"),BH442,""))</f>
        <v/>
      </c>
      <c r="DL442" s="409" t="str">
        <f>IF(AND('[1]Multi-Field'!$E$56=[1]Lists!BF442,'[1]Multi-Field'!$F$56="Drained"),BI442,IF(AND('[1]Multi-Field'!$E$56=[1]Lists!BF442,'[1]Multi-Field'!$F$56="undrained"),BH442,""))</f>
        <v/>
      </c>
      <c r="DM442" s="409" t="str">
        <f>IF(AND('[1]Multi-Field'!$E$57=[1]Lists!BF442,'[1]Multi-Field'!$F$57="Drained"),BI442,IF(AND('[1]Multi-Field'!$E$57=[1]Lists!BF442,'[1]Multi-Field'!$F$57="undrained"),BH442,""))</f>
        <v/>
      </c>
      <c r="DN442" s="409" t="str">
        <f>IF(AND('[1]Multi-Field'!$E$58=[1]Lists!BF442,'[1]Multi-Field'!$F$58="Drained"),BI442,IF(AND('[1]Multi-Field'!$E$58=[1]Lists!BF442,'[1]Multi-Field'!$F$58="undrained"),BH442,""))</f>
        <v/>
      </c>
      <c r="DO442" s="409" t="str">
        <f>IF(AND('[1]Multi-Field'!$E$59=[1]Lists!BF442,'[1]Multi-Field'!$F$59="Drained"),BI442,IF(AND('[1]Multi-Field'!$E$59=[1]Lists!BF442,'[1]Multi-Field'!$F$59="undrained"),BH442,""))</f>
        <v/>
      </c>
      <c r="DP442" s="409" t="str">
        <f>IF(AND('[1]Multi-Field'!$E$60=[1]Lists!BF442,'[1]Multi-Field'!$F$60="Drained"),BI442,IF(AND('[1]Multi-Field'!$E$60=[1]Lists!BF442,'[1]Multi-Field'!$F$60="undrained"),BH442,""))</f>
        <v/>
      </c>
      <c r="DQ442" s="409" t="str">
        <f>IF(AND('[1]Multi-Field'!$E$61=[1]Lists!BF442,'[1]Multi-Field'!$F$61="Drained"),BI442,IF(AND('[1]Multi-Field'!$E$61=[1]Lists!BF442,'[1]Multi-Field'!$F$61="undrained"),BH442,""))</f>
        <v/>
      </c>
      <c r="DR442" s="409" t="str">
        <f>IF(AND('[1]Multi-Field'!$E$62=[1]Lists!BF442,'[1]Multi-Field'!$F$62="Drained"),BI442,IF(AND('[1]Multi-Field'!$E$62=[1]Lists!BF442,'[1]Multi-Field'!$F$62="undrained"),BH442,""))</f>
        <v/>
      </c>
      <c r="DS442" s="409" t="str">
        <f>IF(AND('[1]Multi-Field'!$E$63=[1]Lists!BF442,'[1]Multi-Field'!$F$63="Drained"),BI442,IF(AND('[1]Multi-Field'!$E$63=[1]Lists!BF442,'[1]Multi-Field'!$F$63="undrained"),BH442,""))</f>
        <v/>
      </c>
      <c r="DT442" s="409" t="str">
        <f>IF(AND('[1]Multi-Field'!$E$64=[1]Lists!BF442,'[1]Multi-Field'!$F$64="Drained"),BI442,IF(AND('[1]Multi-Field'!$E$64=[1]Lists!BF442,'[1]Multi-Field'!$F$64="undrained"),BH442,""))</f>
        <v/>
      </c>
      <c r="DU442" s="409" t="str">
        <f>IF(AND('[1]Multi-Field'!$E$65=[1]Lists!BF442,'[1]Multi-Field'!$F$65="Drained"),BI442,IF(AND('[1]Multi-Field'!$E$65=[1]Lists!BF442,'[1]Multi-Field'!$F$65="undrained"),BH442,""))</f>
        <v/>
      </c>
      <c r="DV442" s="409" t="str">
        <f>IF(AND('[1]Multi-Field'!$E$66=[1]Lists!BF442,'[1]Multi-Field'!$F$66="Drained"),BI442,IF(AND('[1]Multi-Field'!$E$66=[1]Lists!BF442,'[1]Multi-Field'!$F$66="undrained"),BH442,""))</f>
        <v/>
      </c>
      <c r="DW442" s="409" t="str">
        <f>IF(AND('[1]Multi-Field'!$E$67=[1]Lists!BF442,'[1]Multi-Field'!$F$67="Drained"),BI442,IF(AND('[1]Multi-Field'!$E$67=[1]Lists!BF442,'[1]Multi-Field'!$F$67="undrained"),BH442,""))</f>
        <v/>
      </c>
      <c r="DX442" s="409" t="str">
        <f>IF(AND('[1]Multi-Field'!$E$68=[1]Lists!BF442,'[1]Multi-Field'!$F$68="Drained"),BI442,IF(AND('[1]Multi-Field'!$E$68=[1]Lists!BF442,'[1]Multi-Field'!$F$68="undrained"),BH442,""))</f>
        <v/>
      </c>
      <c r="DY442" s="409" t="str">
        <f>IF(AND('[1]Multi-Field'!$E$69=[1]Lists!BF442,'[1]Multi-Field'!$F$69="Drained"),BI442,IF(AND('[1]Multi-Field'!$E$69=[1]Lists!BF442,'[1]Multi-Field'!$F$69="undrained"),BH442,""))</f>
        <v/>
      </c>
      <c r="DZ442" s="409" t="str">
        <f>IF(AND('[1]Multi-Field'!$E$70=[1]Lists!BF442,'[1]Multi-Field'!$F$70="Drained"),BI442,IF(AND('[1]Multi-Field'!$E$70=[1]Lists!BF442,'[1]Multi-Field'!$F$70="undrained"),BH442,""))</f>
        <v/>
      </c>
      <c r="EA442" s="409" t="str">
        <f>IF(AND('[1]Multi-Field'!$E$71=[1]Lists!BF442,'[1]Multi-Field'!$F$71="Drained"),BI442,IF(AND('[1]Multi-Field'!$E$71=[1]Lists!BF442,'[1]Multi-Field'!$F$71="undrained"),BH442,""))</f>
        <v/>
      </c>
      <c r="EB442" s="409" t="str">
        <f>IF(AND('[1]Multi-Field'!$E$72=[1]Lists!BF442,'[1]Multi-Field'!$F$72="Drained"),BI442,IF(AND('[1]Multi-Field'!$E$72=[1]Lists!BF442,'[1]Multi-Field'!$F$72="undrained"),BH442,""))</f>
        <v/>
      </c>
      <c r="EC442" s="409" t="str">
        <f>IF(AND('[1]Multi-Field'!$E$73=[1]Lists!BF442,'[1]Multi-Field'!$F$73="Drained"),BI442,IF(AND('[1]Multi-Field'!$E$73=[1]Lists!BF442,'[1]Multi-Field'!$F$73="undrained"),BH442,""))</f>
        <v/>
      </c>
      <c r="ED442" s="409" t="str">
        <f>IF(AND('[1]Multi-Field'!$E$74=[1]Lists!BF442,'[1]Multi-Field'!$F$74="Drained"),BI442,IF(AND('[1]Multi-Field'!$E$74=[1]Lists!BF442,'[1]Multi-Field'!$F$74="undrained"),BH442,""))</f>
        <v/>
      </c>
      <c r="EE442" s="409" t="str">
        <f>IF(AND('[1]Multi-Field'!$E$75=[1]Lists!BF442,'[1]Multi-Field'!$F$75="Drained"),BI442,IF(AND('[1]Multi-Field'!$E$75=[1]Lists!BF442,'[1]Multi-Field'!$F$75="undrained"),BH442,""))</f>
        <v/>
      </c>
      <c r="EF442" s="409" t="str">
        <f>IF(AND('[1]Multi-Field'!$E$76=[1]Lists!BF442,'[1]Multi-Field'!$F$76="Drained"),BI442,IF(AND('[1]Multi-Field'!$E$76=[1]Lists!BF442,'[1]Multi-Field'!$F$6="undrained"),BH442,""))</f>
        <v/>
      </c>
      <c r="EG442" s="409" t="str">
        <f>IF(AND('[1]Multi-Field'!$E$77=[1]Lists!BF442,'[1]Multi-Field'!$F$77="Drained"),BI442,IF(AND('[1]Multi-Field'!$E$77=[1]Lists!BF442,'[1]Multi-Field'!$F$77="undrained"),BH442,""))</f>
        <v/>
      </c>
      <c r="EH442" s="409" t="str">
        <f>IF(AND('[1]Multi-Field'!$E$78=[1]Lists!BF442,'[1]Multi-Field'!$F$78="Drained"),BI442,IF(AND('[1]Multi-Field'!$E$78=[1]Lists!BF442,'[1]Multi-Field'!$F$78="undrained"),BH442,""))</f>
        <v/>
      </c>
      <c r="EI442" s="409" t="str">
        <f>IF(AND('[1]Multi-Field'!$E$79=[1]Lists!BF442,'[1]Multi-Field'!$F$79="Drained"),BI442,IF(AND('[1]Multi-Field'!$E$79=[1]Lists!BF442,'[1]Multi-Field'!$F$79="undrained"),BH442,""))</f>
        <v/>
      </c>
      <c r="EJ442" s="409" t="str">
        <f>IF(AND('[1]Multi-Field'!$E$80=[1]Lists!BF442,'[1]Multi-Field'!$F$80="Drained"),BI442,IF(AND('[1]Multi-Field'!$E$80=[1]Lists!BF442,'[1]Multi-Field'!$F$80="undrained"),BH442,""))</f>
        <v/>
      </c>
      <c r="EK442" s="409" t="str">
        <f>IF(AND('[1]Multi-Field'!$E$81=[1]Lists!BF442,'[1]Multi-Field'!$F$81="Drained"),BI442,IF(AND('[1]Multi-Field'!$E$81=[1]Lists!BF442,'[1]Multi-Field'!$F$81="undrained"),BH442,""))</f>
        <v/>
      </c>
      <c r="EL442" s="409" t="str">
        <f>IF(AND('[1]Multi-Field'!$E$82=[1]Lists!BF442,'[1]Multi-Field'!$F$82="Drained"),BI442,IF(AND('[1]Multi-Field'!$E$82=[1]Lists!BF442,'[1]Multi-Field'!$F$82="undrained"),BH442,""))</f>
        <v/>
      </c>
      <c r="EM442" s="409" t="str">
        <f>IF(AND('[1]Multi-Field'!$E$83=[1]Lists!BF442,'[1]Multi-Field'!$F$83="Drained"),BI442,IF(AND('[1]Multi-Field'!$E$83=[1]Lists!BF442,'[1]Multi-Field'!$F$83="undrained"),BH442,""))</f>
        <v/>
      </c>
      <c r="EN442" s="409" t="str">
        <f>IF(AND('[1]Multi-Field'!$E$84=[1]Lists!BF442,'[1]Multi-Field'!$F$84="Drained"),BI442,IF(AND('[1]Multi-Field'!$E$84=[1]Lists!BF442,'[1]Multi-Field'!$F$84="undrained"),BH442,""))</f>
        <v/>
      </c>
      <c r="EO442" s="409" t="str">
        <f>IF(AND('[1]Multi-Field'!$E$85=[1]Lists!BF442,'[1]Multi-Field'!$F$85="Drained"),BI442,IF(AND('[1]Multi-Field'!$E$85=[1]Lists!BF442,'[1]Multi-Field'!$F$85="undrained"),BH442,""))</f>
        <v/>
      </c>
      <c r="EP442" s="409" t="str">
        <f>IF(AND('[1]Multi-Field'!$E$86=[1]Lists!BF442,'[1]Multi-Field'!$F$86="Drained"),BI442,IF(AND('[1]Multi-Field'!$E$86=[1]Lists!BF442,'[1]Multi-Field'!$F$86="undrained"),BH442,""))</f>
        <v/>
      </c>
      <c r="EQ442" s="409" t="str">
        <f>IF(AND('[1]Multi-Field'!$E$87=[1]Lists!BF442,'[1]Multi-Field'!$F$87="Drained"),BI442,IF(AND('[1]Multi-Field'!$E$87=[1]Lists!BF442,'[1]Multi-Field'!$F$87="undrained"),BH442,""))</f>
        <v/>
      </c>
      <c r="ER442" s="409" t="str">
        <f>IF(AND('[1]Multi-Field'!$E$88=[1]Lists!BF442,'[1]Multi-Field'!$F$88="Drained"),BI442,IF(AND('[1]Multi-Field'!$E$88=[1]Lists!BF442,'[1]Multi-Field'!$F$88="undrained"),BH442,""))</f>
        <v/>
      </c>
      <c r="ES442" s="409" t="str">
        <f>IF(AND('[1]Multi-Field'!$E$89=[1]Lists!BF442,'[1]Multi-Field'!$F$89="Drained"),BI442,IF(AND('[1]Multi-Field'!$E$89=[1]Lists!BF442,'[1]Multi-Field'!$F$89="undrained"),BH442,""))</f>
        <v/>
      </c>
      <c r="ET442" s="409" t="str">
        <f>IF(AND('[1]Multi-Field'!$E$90=[1]Lists!BF442,'[1]Multi-Field'!$F$90="Drained"),BI442,IF(AND('[1]Multi-Field'!$E$90=[1]Lists!BF442,'[1]Multi-Field'!$F$90="undrained"),BH442,""))</f>
        <v/>
      </c>
      <c r="EU442" s="409" t="str">
        <f>IF(AND('[1]Multi-Field'!$E$91=[1]Lists!BF442,'[1]Multi-Field'!$F$91="Drained"),BI442,IF(AND('[1]Multi-Field'!$E$91=[1]Lists!BF442,'[1]Multi-Field'!$F$91="undrained"),BH442,""))</f>
        <v/>
      </c>
      <c r="EV442" s="409" t="str">
        <f>IF(AND('[1]Multi-Field'!$E$92=[1]Lists!BF442,'[1]Multi-Field'!$F$92="Drained"),BI442,IF(AND('[1]Multi-Field'!$E$92=[1]Lists!BF442,'[1]Multi-Field'!$F$92="undrained"),BH442,""))</f>
        <v/>
      </c>
      <c r="EW442" s="409" t="str">
        <f>IF(AND('[1]Multi-Field'!$E$93=[1]Lists!BF442,'[1]Multi-Field'!$F$93="Drained"),BI442,IF(AND('[1]Multi-Field'!$E$93=[1]Lists!BF442,'[1]Multi-Field'!$F$93="undrained"),BH442,""))</f>
        <v/>
      </c>
      <c r="EX442" s="409" t="str">
        <f>IF(AND('[1]Multi-Field'!$E$94=[1]Lists!BF442,'[1]Multi-Field'!$F$94="Drained"),BI442,IF(AND('[1]Multi-Field'!$E$94=[1]Lists!BF442,'[1]Multi-Field'!$F$94="undrained"),BH442,""))</f>
        <v/>
      </c>
      <c r="EY442" s="409" t="str">
        <f>IF(AND('[1]Multi-Field'!$E$95=[1]Lists!BF442,'[1]Multi-Field'!$F$95="Drained"),BI442,IF(AND('[1]Multi-Field'!$E$95=[1]Lists!BF442,'[1]Multi-Field'!$F$95="undrained"),BH442,""))</f>
        <v/>
      </c>
      <c r="EZ442" s="409" t="str">
        <f>IF(AND('[1]Multi-Field'!$E$96=[1]Lists!BF442,'[1]Multi-Field'!$F$96="Drained"),BI442,IF(AND('[1]Multi-Field'!$E$96=[1]Lists!BF442,'[1]Multi-Field'!$F$96="undrained"),BH442,""))</f>
        <v/>
      </c>
      <c r="FA442" s="409" t="str">
        <f>IF(AND('[1]Multi-Field'!$E$97=[1]Lists!BF442,'[1]Multi-Field'!$F$97="Drained"),BI442,IF(AND('[1]Multi-Field'!$E$97=[1]Lists!BF442,'[1]Multi-Field'!$F$97="undrained"),BH442,""))</f>
        <v/>
      </c>
      <c r="FB442" s="409" t="str">
        <f>IF(AND('[1]Multi-Field'!$E$98=[1]Lists!BF442,'[1]Multi-Field'!$F$98="Drained"),BI442,IF(AND('[1]Multi-Field'!$E$98=[1]Lists!BF442,'[1]Multi-Field'!$F$98="undrained"),BH442,""))</f>
        <v/>
      </c>
      <c r="FC442" s="409" t="str">
        <f>IF(AND('[1]Multi-Field'!$E$99=[1]Lists!BF442,'[1]Multi-Field'!$F$99="Drained"),BI442,IF(AND('[1]Multi-Field'!$E$99=[1]Lists!BF442,'[1]Multi-Field'!$F$99="undrained"),BH442,""))</f>
        <v/>
      </c>
      <c r="FD442" s="409" t="str">
        <f>IF(AND('[1]Multi-Field'!$E$100=[1]Lists!BF442,'[1]Multi-Field'!$F$100="Drained"),BI442,IF(AND('[1]Multi-Field'!$E$100=[1]Lists!BF442,'[1]Multi-Field'!$F$100="undrained"),BH442,""))</f>
        <v/>
      </c>
      <c r="FE442" s="409" t="str">
        <f>IF(AND('[1]Multi-Field'!$E$101=[1]Lists!BF442,'[1]Multi-Field'!$F$101="Drained"),BI442,IF(AND('[1]Multi-Field'!$E$101=[1]Lists!BF442,'[1]Multi-Field'!$F$101="undrained"),BH442,""))</f>
        <v/>
      </c>
      <c r="FF442" s="409" t="str">
        <f>IF(AND('[1]Multi-Field'!$E$102=[1]Lists!BF442,'[1]Multi-Field'!$F$102="Drained"),BI442,IF(AND('[1]Multi-Field'!$E$102=[1]Lists!BF442,'[1]Multi-Field'!$F$102="undrained"),BH442,""))</f>
        <v/>
      </c>
      <c r="FG442" s="409" t="str">
        <f>IF(AND('[1]Multi-Field'!$E$103=[1]Lists!BF442,'[1]Multi-Field'!$F$103="Drained"),BI442,IF(AND('[1]Multi-Field'!$E$103=[1]Lists!BF442,'[1]Multi-Field'!$F$103="undrained"),BH442,""))</f>
        <v/>
      </c>
      <c r="FH442" s="409" t="str">
        <f>IF(AND('[1]Multi-Field'!$E$104=[1]Lists!BF442,'[1]Multi-Field'!$F$104="Drained"),BI442,IF(AND('[1]Multi-Field'!$E$104=[1]Lists!BF442,'[1]Multi-Field'!$F$104="undrained"),BH442,""))</f>
        <v/>
      </c>
      <c r="FI442" s="409" t="str">
        <f>IF(AND('[1]Multi-Field'!$E$105=[1]Lists!BF442,'[1]Multi-Field'!$F$105="Drained"),BI442,IF(AND('[1]Multi-Field'!$E$105=[1]Lists!BF442,'[1]Multi-Field'!$F$105="undrained"),BH442,""))</f>
        <v/>
      </c>
      <c r="FJ442" s="409" t="str">
        <f>IF(AND('[1]Multi-Field'!$E$106=[1]Lists!BF442,'[1]Multi-Field'!$F$106="Drained"),BI442,IF(AND('[1]Multi-Field'!$E$106=[1]Lists!BF442,'[1]Multi-Field'!$F$106="undrained"),BH442,""))</f>
        <v/>
      </c>
      <c r="FK442" s="409" t="str">
        <f>IF(AND('[1]Multi-Field'!$E$107=[1]Lists!BF442,'[1]Multi-Field'!$F$107="Drained"),BI442,IF(AND('[1]Multi-Field'!$E$107=[1]Lists!BF442,'[1]Multi-Field'!$F$107="undrained"),BH442,""))</f>
        <v/>
      </c>
      <c r="FL442" s="409" t="str">
        <f>IF(AND('[1]Multi-Field'!$E$108=[1]Lists!BF442,'[1]Multi-Field'!$F$108="Drained"),BI442,IF(AND('[1]Multi-Field'!$E$108=[1]Lists!BF442,'[1]Multi-Field'!$F$108="undrained"),BH442,""))</f>
        <v/>
      </c>
      <c r="FM442" s="409" t="str">
        <f>IF(AND('[1]Multi-Field'!$E$109=[1]Lists!BF442,'[1]Multi-Field'!$F$109="Drained"),BI442,IF(AND('[1]Multi-Field'!$E$109=[1]Lists!BF442,'[1]Multi-Field'!$F$109="undrained"),BH442,""))</f>
        <v/>
      </c>
      <c r="FN442" s="409" t="str">
        <f>IF(AND('[1]Multi-Field'!$E$110=[1]Lists!BF442,'[1]Multi-Field'!$F$110="Drained"),BI442,IF(AND('[1]Multi-Field'!$E$110=[1]Lists!BF442,'[1]Multi-Field'!$F$110="undrained"),BH442,""))</f>
        <v/>
      </c>
      <c r="FO442" s="409" t="str">
        <f>IF(AND('[1]Multi-Field'!$E$111=[1]Lists!BF442,'[1]Multi-Field'!$F$111="Drained"),BI442,IF(AND('[1]Multi-Field'!$E$111=[1]Lists!BF442,'[1]Multi-Field'!$F$111="undrained"),BH442,""))</f>
        <v/>
      </c>
      <c r="FP442" s="409" t="str">
        <f>IF(AND('[1]Multi-Field'!$E$112=[1]Lists!BF442,'[1]Multi-Field'!$F$112="Drained"),BI442,IF(AND('[1]Multi-Field'!$E$112=[1]Lists!BF442,'[1]Multi-Field'!$F$112="undrained"),BH442,""))</f>
        <v/>
      </c>
      <c r="FQ442" s="409" t="str">
        <f>IF(AND('[1]Multi-Field'!$E$113=[1]Lists!BF442,'[1]Multi-Field'!$F$113="Drained"),BI442,IF(AND('[1]Multi-Field'!$E$113=[1]Lists!BF442,'[1]Multi-Field'!$F$113="undrained"),BH442,""))</f>
        <v/>
      </c>
      <c r="FR442" s="409" t="str">
        <f>IF(AND('[1]Multi-Field'!$E$114=[1]Lists!BF442,'[1]Multi-Field'!$F$114="Drained"),BI442,IF(AND('[1]Multi-Field'!$E$114=[1]Lists!BF442,'[1]Multi-Field'!$F$114="undrained"),BH442,""))</f>
        <v/>
      </c>
      <c r="FS442" s="409" t="str">
        <f>IF(AND('[1]Multi-Field'!$E$115=[1]Lists!BF442,'[1]Multi-Field'!$F$115="Drained"),BI442,IF(AND('[1]Multi-Field'!$E$115=[1]Lists!BF442,'[1]Multi-Field'!$F$115="undrained"),BH442,""))</f>
        <v/>
      </c>
      <c r="FT442" s="409" t="str">
        <f>IF(AND('[1]Multi-Field'!$E$116=[1]Lists!BF442,'[1]Multi-Field'!$F$116="Drained"),BI442,IF(AND('[1]Multi-Field'!$E$116=[1]Lists!BF442,'[1]Multi-Field'!$F$116="undrained"),BH442,""))</f>
        <v/>
      </c>
      <c r="FU442" s="409" t="str">
        <f>IF(AND('[1]Multi-Field'!$E$117=[1]Lists!BF442,'[1]Multi-Field'!$F$117="Drained"),BI442,IF(AND('[1]Multi-Field'!$E$117=[1]Lists!BF442,'[1]Multi-Field'!$F$117="undrained"),BH442,""))</f>
        <v/>
      </c>
      <c r="FV442" s="409" t="str">
        <f>IF(AND('[1]Multi-Field'!$E$118=[1]Lists!BF442,'[1]Multi-Field'!$F$118="Drained"),BI442,IF(AND('[1]Multi-Field'!$E$118=[1]Lists!BF442,'[1]Multi-Field'!$F$118="undrained"),BH442,""))</f>
        <v/>
      </c>
      <c r="FW442" s="409" t="str">
        <f>IF(AND('[1]Multi-Field'!$E$119=[1]Lists!BF442,'[1]Multi-Field'!$F$119="Drained"),BI442,IF(AND('[1]Multi-Field'!$E$119=[1]Lists!BF442,'[1]Multi-Field'!$F$119="undrained"),BH442,""))</f>
        <v/>
      </c>
      <c r="FX442" s="409" t="str">
        <f>IF(AND('[1]Multi-Field'!$E$120=[1]Lists!BF442,'[1]Multi-Field'!$F$120="Drained"),BI442,IF(AND('[1]Multi-Field'!$E$120=[1]Lists!BF442,'[1]Multi-Field'!$F$120="undrained"),BH442,""))</f>
        <v/>
      </c>
      <c r="GC442" s="4">
        <v>1</v>
      </c>
    </row>
    <row r="443" spans="1:185" ht="13.5" customHeight="1">
      <c r="A443" s="7" t="s">
        <v>529</v>
      </c>
      <c r="B443" s="7"/>
      <c r="C443" s="7"/>
      <c r="D443" s="8">
        <v>70</v>
      </c>
      <c r="E443" s="8">
        <f t="shared" si="60"/>
        <v>70</v>
      </c>
      <c r="F443" s="8">
        <f t="shared" si="61"/>
        <v>70</v>
      </c>
      <c r="G443" s="8">
        <v>70</v>
      </c>
      <c r="H443" s="8">
        <v>50</v>
      </c>
      <c r="I443" s="8">
        <f t="shared" si="64"/>
        <v>50</v>
      </c>
      <c r="J443" s="8">
        <f t="shared" si="65"/>
        <v>50</v>
      </c>
      <c r="K443" s="8">
        <v>50</v>
      </c>
      <c r="L443" s="8">
        <v>65</v>
      </c>
      <c r="M443" s="8">
        <f t="shared" si="62"/>
        <v>65</v>
      </c>
      <c r="N443" s="8">
        <f t="shared" si="63"/>
        <v>65</v>
      </c>
      <c r="O443" s="8">
        <v>65</v>
      </c>
      <c r="P443" s="391">
        <v>418</v>
      </c>
      <c r="Q443" s="394"/>
      <c r="R443" s="395">
        <f>IF(OR('Multi-Field'!AA420=Lists!AC459,'Multi-Field'!AA420=Lists!AC460),IF('Multi-Field'!Z420="x",(IF('Multi-Field'!AC420=Lists!Q428,Lists!R428,IF('Multi-Field'!AC420=Lists!Q429,Lists!R429,IF('Multi-Field'!AC420=Lists!Q430,Lists!R430,IF('Multi-Field'!AC420=Lists!Q431,Lists!R431))))),IF('Multi-Field'!X420="x",(IF('Multi-Field'!AC420=Lists!Q428,Lists!S428,IF('Multi-Field'!AC420=Lists!Q429,Lists!S429,IF('Multi-Field'!AC420=Lists!Q430,Lists!S430,IF('Multi-Field'!AC420=Lists!Q431,Lists!S431))))),IF('Multi-Field'!V420="x",(IF('Multi-Field'!AC420=Lists!Q428,Lists!T428,IF('Multi-Field'!AC420=Lists!Q429,Lists!T429,IF('Multi-Field'!AC420=Lists!Q430,Lists!T430,IF('Multi-Field'!AC420=Lists!Q431,Lists!T431))))),0))))</f>
        <v>0</v>
      </c>
      <c r="S443" s="395">
        <f t="shared" si="66"/>
        <v>0</v>
      </c>
      <c r="T443" s="395"/>
      <c r="U443" s="396"/>
      <c r="BF443" s="411" t="s">
        <v>1607</v>
      </c>
      <c r="BG443" s="412">
        <v>4</v>
      </c>
      <c r="BH443" s="412">
        <v>3</v>
      </c>
      <c r="BI443" s="412">
        <v>3</v>
      </c>
      <c r="BJ443" s="409" t="e">
        <f>IF(AND('[1]Single Field'!#REF!=[1]Lists!BF443,'[1]Single Field'!#REF!="Drained"),"x",IF(AND('[1]Single Field'!#REF!=[1]Lists!BF443,'[1]Single Field'!#REF!="Undrained"),O,""))</f>
        <v>#REF!</v>
      </c>
      <c r="BK443" s="409" t="str">
        <f>IF(AND('[1]Multi-Field'!$E$3=[1]Lists!BF443,'[1]Multi-Field'!$F$3="Drained"),BI443,IF(AND('[1]Multi-Field'!$E$3=BF443,'[1]Multi-Field'!$F$3="undrained"),BH443,""))</f>
        <v/>
      </c>
      <c r="BL443" s="409" t="str">
        <f>IF(AND('[1]Multi-Field'!$E$4=BF443,'[1]Multi-Field'!$F$4="Drained"),BI443,IF(AND('[1]Multi-Field'!$E$4=BF443,'[1]Multi-Field'!$F$4="undrained"),BH443,""))</f>
        <v/>
      </c>
      <c r="BM443" s="409" t="str">
        <f>IF(AND('[1]Multi-Field'!$E$5=BF443,'[1]Multi-Field'!$F$5="Drained"),BI443,IF(AND('[1]Multi-Field'!$E$5=BF443,'[1]Multi-Field'!$F$5="undrained"),BH443,""))</f>
        <v/>
      </c>
      <c r="BN443" s="409" t="str">
        <f>IF(AND('[1]Multi-Field'!$E$6=BF443,'[1]Multi-Field'!$F$6="Drained"),BI443,IF(AND('[1]Multi-Field'!$E$6=BF443,'[1]Multi-Field'!$F$6="undrained"),BH443,""))</f>
        <v/>
      </c>
      <c r="BO443" s="409" t="str">
        <f>IF(AND('[1]Multi-Field'!$E$7=BF443,'[1]Multi-Field'!$F$7="Drained"),BI443,IF(AND('[1]Multi-Field'!$E$7=BF443,'[1]Multi-Field'!$F$7="undrained"),BH443,""))</f>
        <v/>
      </c>
      <c r="BP443" s="409" t="str">
        <f>IF(AND('[1]Multi-Field'!$E$8=BF443,'[1]Multi-Field'!$F$8="Drained"),BI443,IF(AND('[1]Multi-Field'!$E$8=BF443,'[1]Multi-Field'!$F$8="undrained"),BH443,""))</f>
        <v/>
      </c>
      <c r="BQ443" s="409" t="str">
        <f>IF(AND('[1]Multi-Field'!$E$9=BF443,'[1]Multi-Field'!$F$9="Drained"),BI443,IF(AND('[1]Multi-Field'!$E$9=BF443,'[1]Multi-Field'!$F$9="undrained"),BH443,""))</f>
        <v/>
      </c>
      <c r="BR443" s="409" t="str">
        <f>IF(AND('[1]Multi-Field'!$E$10=BF443,'[1]Multi-Field'!$F$10="Drained"),BI443,IF(AND('[1]Multi-Field'!$E$10=BF443,'[1]Multi-Field'!$F$10="undrained"),BH443,""))</f>
        <v/>
      </c>
      <c r="BS443" s="409" t="str">
        <f>IF(AND('[1]Multi-Field'!$E$11=BF443,'[1]Multi-Field'!$F$11="Drained"),BI443,IF(AND('[1]Multi-Field'!$E$11=BF443,'[1]Multi-Field'!$F$11="undrained"),BH443,""))</f>
        <v/>
      </c>
      <c r="BT443" s="409" t="str">
        <f>IF(AND('[1]Multi-Field'!$E$12=BF443,'[1]Multi-Field'!$F$12="Drained"),BI443,IF(AND('[1]Multi-Field'!$E$12=BF443,'[1]Multi-Field'!$F$12="undrained"),BH443,""))</f>
        <v/>
      </c>
      <c r="BU443" s="409" t="str">
        <f>IF(AND('[1]Multi-Field'!$E$13=BF443,'[1]Multi-Field'!$F$13="Drained"),BI443,IF(AND('[1]Multi-Field'!$E$3=BF443,'[1]Multi-Field'!$F$13="undrained"),BH443,""))</f>
        <v/>
      </c>
      <c r="BV443" s="409" t="str">
        <f>IF(AND('[1]Multi-Field'!$E$14=BF443,'[1]Multi-Field'!$F$14="Drained"),BI443,IF(AND('[1]Multi-Field'!$E$14=BF443,'[1]Multi-Field'!$F$14="undrained"),BH443,""))</f>
        <v/>
      </c>
      <c r="BW443" s="409" t="str">
        <f>IF(AND('[1]Multi-Field'!$E$15=BF443,'[1]Multi-Field'!$F$15="Drained"),BI443,IF(AND('[1]Multi-Field'!$E$15=BF443,'[1]Multi-Field'!$F$15="undrained"),BH443,""))</f>
        <v/>
      </c>
      <c r="BX443" s="409" t="str">
        <f>IF(AND('[1]Multi-Field'!$E$16=[1]Lists!BF443,'[1]Multi-Field'!$F$16="Drained"),BI443,IF(AND('[1]Multi-Field'!$E$16=[1]Lists!BF443,'[1]Multi-Field'!$F$16="undrained"),BH443,""))</f>
        <v/>
      </c>
      <c r="BY443" s="409" t="str">
        <f>IF(AND('[1]Multi-Field'!$E$17=[1]Lists!BF443,'[1]Multi-Field'!$F$17="Drained"),BI443,IF(AND('[1]Multi-Field'!$E$17=[1]Lists!BF443,'[1]Multi-Field'!$F$17="undrained"),BH443,""))</f>
        <v/>
      </c>
      <c r="BZ443" s="409" t="str">
        <f>IF(AND('[1]Multi-Field'!$E$18=[1]Lists!BF443,'[1]Multi-Field'!$F$18="Drained"),BI443,IF(AND('[1]Multi-Field'!$E$18=[1]Lists!BF443,'[1]Multi-Field'!$F$18="undrained"),BH443,""))</f>
        <v/>
      </c>
      <c r="CA443" s="409" t="str">
        <f>IF(AND('[1]Multi-Field'!$E$19=[1]Lists!BF443,'[1]Multi-Field'!$F$19="Drained"),BI443,IF(AND('[1]Multi-Field'!$E$19=[1]Lists!BF443,'[1]Multi-Field'!$F$19="undrained"),BH443,""))</f>
        <v/>
      </c>
      <c r="CB443" s="409" t="str">
        <f>IF(AND('[1]Multi-Field'!$E$20=[1]Lists!BF443,'[1]Multi-Field'!$F$20="Drained"),BI443,IF(AND('[1]Multi-Field'!$E$20=[1]Lists!BF443,'[1]Multi-Field'!$F$20="undrained"),BH443,""))</f>
        <v/>
      </c>
      <c r="CC443" s="409" t="str">
        <f>IF(AND('[1]Multi-Field'!$E$21=[1]Lists!BF443,'[1]Multi-Field'!$F$21="Drained"),BI443,IF(AND('[1]Multi-Field'!$E$21=[1]Lists!BF443,'[1]Multi-Field'!$F$21="undrained"),BH443,""))</f>
        <v/>
      </c>
      <c r="CD443" s="409" t="str">
        <f>IF(AND('[1]Multi-Field'!$E$22=[1]Lists!BF443,'[1]Multi-Field'!$F$22="Drained"),BI443,IF(AND('[1]Multi-Field'!$E$22=[1]Lists!BF443,'[1]Multi-Field'!$F$22="undrained"),BH443,""))</f>
        <v/>
      </c>
      <c r="CE443" s="409" t="str">
        <f>IF(AND('[1]Multi-Field'!$E$23=[1]Lists!BF443,'[1]Multi-Field'!$F$23="Drained"),BI443,IF(AND('[1]Multi-Field'!$E$23=[1]Lists!BF443,'[1]Multi-Field'!$F$23="undrained"),BH443,""))</f>
        <v/>
      </c>
      <c r="CF443" s="409" t="str">
        <f>IF(AND('[1]Multi-Field'!$E$24=[1]Lists!BF443,'[1]Multi-Field'!$F$24="Drained"),BI443,IF(AND('[1]Multi-Field'!$E$24=[1]Lists!BF443,'[1]Multi-Field'!$F$24="undrained"),BH443,""))</f>
        <v/>
      </c>
      <c r="CG443" s="409" t="str">
        <f>IF(AND('[1]Multi-Field'!$E$25=[1]Lists!BF443,'[1]Multi-Field'!$F$25="Drained"),BI443,IF(AND('[1]Multi-Field'!$E$25=[1]Lists!BF443,'[1]Multi-Field'!$F$25="undrained"),BH443,""))</f>
        <v/>
      </c>
      <c r="CH443" s="409" t="str">
        <f>IF(AND('[1]Multi-Field'!$E$26=[1]Lists!BF443,'[1]Multi-Field'!$F$26="Drained"),BI443,IF(AND('[1]Multi-Field'!$E$26=[1]Lists!BF443,'[1]Multi-Field'!$F$26="undrained"),BH443,""))</f>
        <v/>
      </c>
      <c r="CI443" s="409" t="str">
        <f>IF(AND('[1]Multi-Field'!$E$27=[1]Lists!BF443,'[1]Multi-Field'!$F$27="Drained"),BI443,IF(AND('[1]Multi-Field'!$E$27=[1]Lists!BF443,'[1]Multi-Field'!$F$27="undrained"),BH443,""))</f>
        <v/>
      </c>
      <c r="CJ443" s="409" t="str">
        <f>IF(AND('[1]Multi-Field'!$E$28=[1]Lists!BF443,'[1]Multi-Field'!$F$28="Drained"),BI443,IF(AND('[1]Multi-Field'!$E$28=[1]Lists!BF443,'[1]Multi-Field'!$F$28="undrained"),BH443,""))</f>
        <v/>
      </c>
      <c r="CK443" s="409" t="str">
        <f>IF(AND('[1]Multi-Field'!$E$29=[1]Lists!BF443,'[1]Multi-Field'!$F$29="Drained"),BI443,IF(AND('[1]Multi-Field'!$E$29=[1]Lists!BF443,'[1]Multi-Field'!$F$29="undrained"),BH443,""))</f>
        <v/>
      </c>
      <c r="CL443" s="409" t="str">
        <f>IF(AND('[1]Multi-Field'!$E$30=[1]Lists!BF443,'[1]Multi-Field'!$F$30="Drained"),BI443,IF(AND('[1]Multi-Field'!$E$30=[1]Lists!BF443,'[1]Multi-Field'!$F$30="undrained"),BH443,""))</f>
        <v/>
      </c>
      <c r="CM443" s="409" t="str">
        <f>IF(AND('[1]Multi-Field'!$E$31=[1]Lists!BF443,'[1]Multi-Field'!$F$31="Drained"),BI443,IF(AND('[1]Multi-Field'!$E$31=[1]Lists!BF443,'[1]Multi-Field'!$F$31="undrained"),BH443,""))</f>
        <v/>
      </c>
      <c r="CN443" s="409" t="str">
        <f>IF(AND('[1]Multi-Field'!$E$32=[1]Lists!BF443,'[1]Multi-Field'!$F$32="Drained"),BI443,IF(AND('[1]Multi-Field'!$E$32=[1]Lists!BF443,'[1]Multi-Field'!$F$32="undrained"),BH443,""))</f>
        <v/>
      </c>
      <c r="CO443" s="409" t="str">
        <f>IF(AND('[1]Multi-Field'!$E$33=[1]Lists!BF443,'[1]Multi-Field'!$F$33="Drained"),BI443,IF(AND('[1]Multi-Field'!$E$33=[1]Lists!BF443,'[1]Multi-Field'!$F$33="undrained"),BH443,""))</f>
        <v/>
      </c>
      <c r="CP443" s="409" t="str">
        <f>IF(AND('[1]Multi-Field'!$E$34=[1]Lists!BF443,'[1]Multi-Field'!$F$34="Drained"),BI443,IF(AND('[1]Multi-Field'!$E$34=[1]Lists!BF443,'[1]Multi-Field'!$F$34="undrained"),BH443,""))</f>
        <v/>
      </c>
      <c r="CQ443" s="409" t="str">
        <f>IF(AND('[1]Multi-Field'!$E$35=[1]Lists!BF443,'[1]Multi-Field'!$F$35="Drained"),BI443,IF(AND('[1]Multi-Field'!$E$35=[1]Lists!BF443,'[1]Multi-Field'!$F$35="undrained"),BH443,""))</f>
        <v/>
      </c>
      <c r="CR443" s="409" t="str">
        <f>IF(AND('[1]Multi-Field'!$E$36=[1]Lists!BF443,'[1]Multi-Field'!$F$36="Drained"),BI443,IF(AND('[1]Multi-Field'!$E$36=[1]Lists!BF443,'[1]Multi-Field'!$F$36="undrained"),BH443,""))</f>
        <v/>
      </c>
      <c r="CS443" s="409" t="str">
        <f>IF(AND('[1]Multi-Field'!$E$37=[1]Lists!BF443,'[1]Multi-Field'!$F$37="Drained"),BI443,IF(AND('[1]Multi-Field'!$E$37=[1]Lists!BF443,'[1]Multi-Field'!$F$37="undrained"),BH443,""))</f>
        <v/>
      </c>
      <c r="CT443" s="409" t="str">
        <f>IF(AND('[1]Multi-Field'!$E$38=[1]Lists!BF443,'[1]Multi-Field'!$F$38="Drained"),BI443,IF(AND('[1]Multi-Field'!$E$38=[1]Lists!BF443,'[1]Multi-Field'!$F$38="undrained"),BH443,""))</f>
        <v/>
      </c>
      <c r="CU443" s="409" t="str">
        <f>IF(AND('[1]Multi-Field'!$E$39=[1]Lists!BF443,'[1]Multi-Field'!$F$39="Drained"),BI443,IF(AND('[1]Multi-Field'!$E$39=[1]Lists!BF443,'[1]Multi-Field'!$F$39="undrained"),BH443,""))</f>
        <v/>
      </c>
      <c r="CV443" s="409" t="str">
        <f>IF(AND('[1]Multi-Field'!$E$40=[1]Lists!BF443,'[1]Multi-Field'!$F$40="Drained"),BI443,IF(AND('[1]Multi-Field'!$E$40=[1]Lists!BF443,'[1]Multi-Field'!$F$40="undrained"),BH443,""))</f>
        <v/>
      </c>
      <c r="CW443" s="409" t="str">
        <f>IF(AND('[1]Multi-Field'!$E$41=[1]Lists!BF443,'[1]Multi-Field'!$F$40="Drained"),BI443,IF(AND('[1]Multi-Field'!$E$40=[1]Lists!BF443,'[1]Multi-Field'!$F$40="undrained"),BH443,""))</f>
        <v/>
      </c>
      <c r="CX443" s="409" t="str">
        <f>IF(AND('[1]Multi-Field'!$E$42=[1]Lists!BF443,'[1]Multi-Field'!$F$42="Drained"),BI443,IF(AND('[1]Multi-Field'!$E$42=[1]Lists!BF443,'[1]Multi-Field'!$F$42="undrained"),BH443,""))</f>
        <v/>
      </c>
      <c r="CY443" s="409" t="str">
        <f>IF(AND('[1]Multi-Field'!$E$43=[1]Lists!BF443,'[1]Multi-Field'!$F$43="Drained"),BI443,IF(AND('[1]Multi-Field'!$E$43=[1]Lists!BF443,'[1]Multi-Field'!$F$43="undrained"),BH443,""))</f>
        <v/>
      </c>
      <c r="CZ443" s="409" t="str">
        <f>IF(AND('[1]Multi-Field'!$E$44=[1]Lists!BF443,'[1]Multi-Field'!$F$44="Drained"),BI443,IF(AND('[1]Multi-Field'!$E$44=[1]Lists!BF443,'[1]Multi-Field'!$F$44="undrained"),BH443,""))</f>
        <v/>
      </c>
      <c r="DA443" s="409" t="str">
        <f>IF(AND('[1]Multi-Field'!$E$45=[1]Lists!BF443,'[1]Multi-Field'!$F$45="Drained"),BI443,IF(AND('[1]Multi-Field'!$E$45=[1]Lists!BF443,'[1]Multi-Field'!$F$45="undrained"),BH443,""))</f>
        <v/>
      </c>
      <c r="DB443" s="409" t="str">
        <f>IF(AND('[1]Multi-Field'!$E$46=[1]Lists!BF443,'[1]Multi-Field'!$F$46="Drained"),BI443,IF(AND('[1]Multi-Field'!$E$46=[1]Lists!BF443,'[1]Multi-Field'!$F$46="undrained"),BH443,""))</f>
        <v/>
      </c>
      <c r="DC443" s="409" t="str">
        <f>IF(AND('[1]Multi-Field'!$E$47=[1]Lists!BF443,'[1]Multi-Field'!$F$47="Drained"),BI443,IF(AND('[1]Multi-Field'!$E$47=[1]Lists!BF443,'[1]Multi-Field'!$F$47="undrained"),BH443,""))</f>
        <v/>
      </c>
      <c r="DD443" s="409" t="str">
        <f>IF(AND('[1]Multi-Field'!$E$48=[1]Lists!BF443,'[1]Multi-Field'!$F$48="Drained"),BI443,IF(AND('[1]Multi-Field'!$E$48=[1]Lists!BF443,'[1]Multi-Field'!$F$48="undrained"),BH443,""))</f>
        <v/>
      </c>
      <c r="DE443" s="409" t="str">
        <f>IF(AND('[1]Multi-Field'!$E$49=[1]Lists!BF443,'[1]Multi-Field'!$F$49="Drained"),BI443,IF(AND('[1]Multi-Field'!$E$49=[1]Lists!BF443,'[1]Multi-Field'!$F$9="undrained"),BH443,""))</f>
        <v/>
      </c>
      <c r="DF443" s="409" t="str">
        <f>IF(AND('[1]Multi-Field'!$E$50=[1]Lists!BF443,'[1]Multi-Field'!$F$50="Drained"),BI443,IF(AND('[1]Multi-Field'!$E$50=[1]Lists!BF443,'[1]Multi-Field'!$F$50="undrained"),BH443,""))</f>
        <v/>
      </c>
      <c r="DG443" s="409" t="str">
        <f>IF(AND('[1]Multi-Field'!$E$51=[1]Lists!BF443,'[1]Multi-Field'!$F$51="Drained"),BI443,IF(AND('[1]Multi-Field'!$E$51=[1]Lists!BF443,'[1]Multi-Field'!$F$51="undrained"),BH443,""))</f>
        <v/>
      </c>
      <c r="DH443" s="409" t="str">
        <f>IF(AND('[1]Multi-Field'!$E$52=[1]Lists!BF443,'[1]Multi-Field'!$F$52="Drained"),BI443,IF(AND('[1]Multi-Field'!$E$52=[1]Lists!BF443,'[1]Multi-Field'!$F$52="undrained"),BH443,""))</f>
        <v/>
      </c>
      <c r="DI443" s="409" t="str">
        <f>IF(AND('[1]Multi-Field'!$E$53=[1]Lists!BF443,'[1]Multi-Field'!$F$53="Drained"),BI443,IF(AND('[1]Multi-Field'!$E$53=[1]Lists!BF443,'[1]Multi-Field'!$F$53="undrained"),BH443,""))</f>
        <v/>
      </c>
      <c r="DJ443" s="409" t="str">
        <f>IF(AND('[1]Multi-Field'!$E$54=[1]Lists!BF443,'[1]Multi-Field'!$F$54="Drained"),BI443,IF(AND('[1]Multi-Field'!$E$54=[1]Lists!BF443,'[1]Multi-Field'!$F$54="undrained"),BH443,""))</f>
        <v/>
      </c>
      <c r="DK443" s="409" t="str">
        <f>IF(AND('[1]Multi-Field'!$E$55=[1]Lists!BF443,'[1]Multi-Field'!$F$55="Drained"),BI443,IF(AND('[1]Multi-Field'!$E$55=[1]Lists!BF443,'[1]Multi-Field'!$F$55="undrained"),BH443,""))</f>
        <v/>
      </c>
      <c r="DL443" s="409" t="str">
        <f>IF(AND('[1]Multi-Field'!$E$56=[1]Lists!BF443,'[1]Multi-Field'!$F$56="Drained"),BI443,IF(AND('[1]Multi-Field'!$E$56=[1]Lists!BF443,'[1]Multi-Field'!$F$56="undrained"),BH443,""))</f>
        <v/>
      </c>
      <c r="DM443" s="409" t="str">
        <f>IF(AND('[1]Multi-Field'!$E$57=[1]Lists!BF443,'[1]Multi-Field'!$F$57="Drained"),BI443,IF(AND('[1]Multi-Field'!$E$57=[1]Lists!BF443,'[1]Multi-Field'!$F$57="undrained"),BH443,""))</f>
        <v/>
      </c>
      <c r="DN443" s="409" t="str">
        <f>IF(AND('[1]Multi-Field'!$E$58=[1]Lists!BF443,'[1]Multi-Field'!$F$58="Drained"),BI443,IF(AND('[1]Multi-Field'!$E$58=[1]Lists!BF443,'[1]Multi-Field'!$F$58="undrained"),BH443,""))</f>
        <v/>
      </c>
      <c r="DO443" s="409" t="str">
        <f>IF(AND('[1]Multi-Field'!$E$59=[1]Lists!BF443,'[1]Multi-Field'!$F$59="Drained"),BI443,IF(AND('[1]Multi-Field'!$E$59=[1]Lists!BF443,'[1]Multi-Field'!$F$59="undrained"),BH443,""))</f>
        <v/>
      </c>
      <c r="DP443" s="409" t="str">
        <f>IF(AND('[1]Multi-Field'!$E$60=[1]Lists!BF443,'[1]Multi-Field'!$F$60="Drained"),BI443,IF(AND('[1]Multi-Field'!$E$60=[1]Lists!BF443,'[1]Multi-Field'!$F$60="undrained"),BH443,""))</f>
        <v/>
      </c>
      <c r="DQ443" s="409" t="str">
        <f>IF(AND('[1]Multi-Field'!$E$61=[1]Lists!BF443,'[1]Multi-Field'!$F$61="Drained"),BI443,IF(AND('[1]Multi-Field'!$E$61=[1]Lists!BF443,'[1]Multi-Field'!$F$61="undrained"),BH443,""))</f>
        <v/>
      </c>
      <c r="DR443" s="409" t="str">
        <f>IF(AND('[1]Multi-Field'!$E$62=[1]Lists!BF443,'[1]Multi-Field'!$F$62="Drained"),BI443,IF(AND('[1]Multi-Field'!$E$62=[1]Lists!BF443,'[1]Multi-Field'!$F$62="undrained"),BH443,""))</f>
        <v/>
      </c>
      <c r="DS443" s="409" t="str">
        <f>IF(AND('[1]Multi-Field'!$E$63=[1]Lists!BF443,'[1]Multi-Field'!$F$63="Drained"),BI443,IF(AND('[1]Multi-Field'!$E$63=[1]Lists!BF443,'[1]Multi-Field'!$F$63="undrained"),BH443,""))</f>
        <v/>
      </c>
      <c r="DT443" s="409" t="str">
        <f>IF(AND('[1]Multi-Field'!$E$64=[1]Lists!BF443,'[1]Multi-Field'!$F$64="Drained"),BI443,IF(AND('[1]Multi-Field'!$E$64=[1]Lists!BF443,'[1]Multi-Field'!$F$64="undrained"),BH443,""))</f>
        <v/>
      </c>
      <c r="DU443" s="409" t="str">
        <f>IF(AND('[1]Multi-Field'!$E$65=[1]Lists!BF443,'[1]Multi-Field'!$F$65="Drained"),BI443,IF(AND('[1]Multi-Field'!$E$65=[1]Lists!BF443,'[1]Multi-Field'!$F$65="undrained"),BH443,""))</f>
        <v/>
      </c>
      <c r="DV443" s="409" t="str">
        <f>IF(AND('[1]Multi-Field'!$E$66=[1]Lists!BF443,'[1]Multi-Field'!$F$66="Drained"),BI443,IF(AND('[1]Multi-Field'!$E$66=[1]Lists!BF443,'[1]Multi-Field'!$F$66="undrained"),BH443,""))</f>
        <v/>
      </c>
      <c r="DW443" s="409" t="str">
        <f>IF(AND('[1]Multi-Field'!$E$67=[1]Lists!BF443,'[1]Multi-Field'!$F$67="Drained"),BI443,IF(AND('[1]Multi-Field'!$E$67=[1]Lists!BF443,'[1]Multi-Field'!$F$67="undrained"),BH443,""))</f>
        <v/>
      </c>
      <c r="DX443" s="409" t="str">
        <f>IF(AND('[1]Multi-Field'!$E$68=[1]Lists!BF443,'[1]Multi-Field'!$F$68="Drained"),BI443,IF(AND('[1]Multi-Field'!$E$68=[1]Lists!BF443,'[1]Multi-Field'!$F$68="undrained"),BH443,""))</f>
        <v/>
      </c>
      <c r="DY443" s="409" t="str">
        <f>IF(AND('[1]Multi-Field'!$E$69=[1]Lists!BF443,'[1]Multi-Field'!$F$69="Drained"),BI443,IF(AND('[1]Multi-Field'!$E$69=[1]Lists!BF443,'[1]Multi-Field'!$F$69="undrained"),BH443,""))</f>
        <v/>
      </c>
      <c r="DZ443" s="409" t="str">
        <f>IF(AND('[1]Multi-Field'!$E$70=[1]Lists!BF443,'[1]Multi-Field'!$F$70="Drained"),BI443,IF(AND('[1]Multi-Field'!$E$70=[1]Lists!BF443,'[1]Multi-Field'!$F$70="undrained"),BH443,""))</f>
        <v/>
      </c>
      <c r="EA443" s="409" t="str">
        <f>IF(AND('[1]Multi-Field'!$E$71=[1]Lists!BF443,'[1]Multi-Field'!$F$71="Drained"),BI443,IF(AND('[1]Multi-Field'!$E$71=[1]Lists!BF443,'[1]Multi-Field'!$F$71="undrained"),BH443,""))</f>
        <v/>
      </c>
      <c r="EB443" s="409" t="str">
        <f>IF(AND('[1]Multi-Field'!$E$72=[1]Lists!BF443,'[1]Multi-Field'!$F$72="Drained"),BI443,IF(AND('[1]Multi-Field'!$E$72=[1]Lists!BF443,'[1]Multi-Field'!$F$72="undrained"),BH443,""))</f>
        <v/>
      </c>
      <c r="EC443" s="409" t="str">
        <f>IF(AND('[1]Multi-Field'!$E$73=[1]Lists!BF443,'[1]Multi-Field'!$F$73="Drained"),BI443,IF(AND('[1]Multi-Field'!$E$73=[1]Lists!BF443,'[1]Multi-Field'!$F$73="undrained"),BH443,""))</f>
        <v/>
      </c>
      <c r="ED443" s="409" t="str">
        <f>IF(AND('[1]Multi-Field'!$E$74=[1]Lists!BF443,'[1]Multi-Field'!$F$74="Drained"),BI443,IF(AND('[1]Multi-Field'!$E$74=[1]Lists!BF443,'[1]Multi-Field'!$F$74="undrained"),BH443,""))</f>
        <v/>
      </c>
      <c r="EE443" s="409" t="str">
        <f>IF(AND('[1]Multi-Field'!$E$75=[1]Lists!BF443,'[1]Multi-Field'!$F$75="Drained"),BI443,IF(AND('[1]Multi-Field'!$E$75=[1]Lists!BF443,'[1]Multi-Field'!$F$75="undrained"),BH443,""))</f>
        <v/>
      </c>
      <c r="EF443" s="409" t="str">
        <f>IF(AND('[1]Multi-Field'!$E$76=[1]Lists!BF443,'[1]Multi-Field'!$F$76="Drained"),BI443,IF(AND('[1]Multi-Field'!$E$76=[1]Lists!BF443,'[1]Multi-Field'!$F$6="undrained"),BH443,""))</f>
        <v/>
      </c>
      <c r="EG443" s="409" t="str">
        <f>IF(AND('[1]Multi-Field'!$E$77=[1]Lists!BF443,'[1]Multi-Field'!$F$77="Drained"),BI443,IF(AND('[1]Multi-Field'!$E$77=[1]Lists!BF443,'[1]Multi-Field'!$F$77="undrained"),BH443,""))</f>
        <v/>
      </c>
      <c r="EH443" s="409" t="str">
        <f>IF(AND('[1]Multi-Field'!$E$78=[1]Lists!BF443,'[1]Multi-Field'!$F$78="Drained"),BI443,IF(AND('[1]Multi-Field'!$E$78=[1]Lists!BF443,'[1]Multi-Field'!$F$78="undrained"),BH443,""))</f>
        <v/>
      </c>
      <c r="EI443" s="409" t="str">
        <f>IF(AND('[1]Multi-Field'!$E$79=[1]Lists!BF443,'[1]Multi-Field'!$F$79="Drained"),BI443,IF(AND('[1]Multi-Field'!$E$79=[1]Lists!BF443,'[1]Multi-Field'!$F$79="undrained"),BH443,""))</f>
        <v/>
      </c>
      <c r="EJ443" s="409" t="str">
        <f>IF(AND('[1]Multi-Field'!$E$80=[1]Lists!BF443,'[1]Multi-Field'!$F$80="Drained"),BI443,IF(AND('[1]Multi-Field'!$E$80=[1]Lists!BF443,'[1]Multi-Field'!$F$80="undrained"),BH443,""))</f>
        <v/>
      </c>
      <c r="EK443" s="409" t="str">
        <f>IF(AND('[1]Multi-Field'!$E$81=[1]Lists!BF443,'[1]Multi-Field'!$F$81="Drained"),BI443,IF(AND('[1]Multi-Field'!$E$81=[1]Lists!BF443,'[1]Multi-Field'!$F$81="undrained"),BH443,""))</f>
        <v/>
      </c>
      <c r="EL443" s="409" t="str">
        <f>IF(AND('[1]Multi-Field'!$E$82=[1]Lists!BF443,'[1]Multi-Field'!$F$82="Drained"),BI443,IF(AND('[1]Multi-Field'!$E$82=[1]Lists!BF443,'[1]Multi-Field'!$F$82="undrained"),BH443,""))</f>
        <v/>
      </c>
      <c r="EM443" s="409" t="str">
        <f>IF(AND('[1]Multi-Field'!$E$83=[1]Lists!BF443,'[1]Multi-Field'!$F$83="Drained"),BI443,IF(AND('[1]Multi-Field'!$E$83=[1]Lists!BF443,'[1]Multi-Field'!$F$83="undrained"),BH443,""))</f>
        <v/>
      </c>
      <c r="EN443" s="409" t="str">
        <f>IF(AND('[1]Multi-Field'!$E$84=[1]Lists!BF443,'[1]Multi-Field'!$F$84="Drained"),BI443,IF(AND('[1]Multi-Field'!$E$84=[1]Lists!BF443,'[1]Multi-Field'!$F$84="undrained"),BH443,""))</f>
        <v/>
      </c>
      <c r="EO443" s="409" t="str">
        <f>IF(AND('[1]Multi-Field'!$E$85=[1]Lists!BF443,'[1]Multi-Field'!$F$85="Drained"),BI443,IF(AND('[1]Multi-Field'!$E$85=[1]Lists!BF443,'[1]Multi-Field'!$F$85="undrained"),BH443,""))</f>
        <v/>
      </c>
      <c r="EP443" s="409" t="str">
        <f>IF(AND('[1]Multi-Field'!$E$86=[1]Lists!BF443,'[1]Multi-Field'!$F$86="Drained"),BI443,IF(AND('[1]Multi-Field'!$E$86=[1]Lists!BF443,'[1]Multi-Field'!$F$86="undrained"),BH443,""))</f>
        <v/>
      </c>
      <c r="EQ443" s="409" t="str">
        <f>IF(AND('[1]Multi-Field'!$E$87=[1]Lists!BF443,'[1]Multi-Field'!$F$87="Drained"),BI443,IF(AND('[1]Multi-Field'!$E$87=[1]Lists!BF443,'[1]Multi-Field'!$F$87="undrained"),BH443,""))</f>
        <v/>
      </c>
      <c r="ER443" s="409" t="str">
        <f>IF(AND('[1]Multi-Field'!$E$88=[1]Lists!BF443,'[1]Multi-Field'!$F$88="Drained"),BI443,IF(AND('[1]Multi-Field'!$E$88=[1]Lists!BF443,'[1]Multi-Field'!$F$88="undrained"),BH443,""))</f>
        <v/>
      </c>
      <c r="ES443" s="409" t="str">
        <f>IF(AND('[1]Multi-Field'!$E$89=[1]Lists!BF443,'[1]Multi-Field'!$F$89="Drained"),BI443,IF(AND('[1]Multi-Field'!$E$89=[1]Lists!BF443,'[1]Multi-Field'!$F$89="undrained"),BH443,""))</f>
        <v/>
      </c>
      <c r="ET443" s="409" t="str">
        <f>IF(AND('[1]Multi-Field'!$E$90=[1]Lists!BF443,'[1]Multi-Field'!$F$90="Drained"),BI443,IF(AND('[1]Multi-Field'!$E$90=[1]Lists!BF443,'[1]Multi-Field'!$F$90="undrained"),BH443,""))</f>
        <v/>
      </c>
      <c r="EU443" s="409" t="str">
        <f>IF(AND('[1]Multi-Field'!$E$91=[1]Lists!BF443,'[1]Multi-Field'!$F$91="Drained"),BI443,IF(AND('[1]Multi-Field'!$E$91=[1]Lists!BF443,'[1]Multi-Field'!$F$91="undrained"),BH443,""))</f>
        <v/>
      </c>
      <c r="EV443" s="409" t="str">
        <f>IF(AND('[1]Multi-Field'!$E$92=[1]Lists!BF443,'[1]Multi-Field'!$F$92="Drained"),BI443,IF(AND('[1]Multi-Field'!$E$92=[1]Lists!BF443,'[1]Multi-Field'!$F$92="undrained"),BH443,""))</f>
        <v/>
      </c>
      <c r="EW443" s="409" t="str">
        <f>IF(AND('[1]Multi-Field'!$E$93=[1]Lists!BF443,'[1]Multi-Field'!$F$93="Drained"),BI443,IF(AND('[1]Multi-Field'!$E$93=[1]Lists!BF443,'[1]Multi-Field'!$F$93="undrained"),BH443,""))</f>
        <v/>
      </c>
      <c r="EX443" s="409" t="str">
        <f>IF(AND('[1]Multi-Field'!$E$94=[1]Lists!BF443,'[1]Multi-Field'!$F$94="Drained"),BI443,IF(AND('[1]Multi-Field'!$E$94=[1]Lists!BF443,'[1]Multi-Field'!$F$94="undrained"),BH443,""))</f>
        <v/>
      </c>
      <c r="EY443" s="409" t="str">
        <f>IF(AND('[1]Multi-Field'!$E$95=[1]Lists!BF443,'[1]Multi-Field'!$F$95="Drained"),BI443,IF(AND('[1]Multi-Field'!$E$95=[1]Lists!BF443,'[1]Multi-Field'!$F$95="undrained"),BH443,""))</f>
        <v/>
      </c>
      <c r="EZ443" s="409" t="str">
        <f>IF(AND('[1]Multi-Field'!$E$96=[1]Lists!BF443,'[1]Multi-Field'!$F$96="Drained"),BI443,IF(AND('[1]Multi-Field'!$E$96=[1]Lists!BF443,'[1]Multi-Field'!$F$96="undrained"),BH443,""))</f>
        <v/>
      </c>
      <c r="FA443" s="409" t="str">
        <f>IF(AND('[1]Multi-Field'!$E$97=[1]Lists!BF443,'[1]Multi-Field'!$F$97="Drained"),BI443,IF(AND('[1]Multi-Field'!$E$97=[1]Lists!BF443,'[1]Multi-Field'!$F$97="undrained"),BH443,""))</f>
        <v/>
      </c>
      <c r="FB443" s="409" t="str">
        <f>IF(AND('[1]Multi-Field'!$E$98=[1]Lists!BF443,'[1]Multi-Field'!$F$98="Drained"),BI443,IF(AND('[1]Multi-Field'!$E$98=[1]Lists!BF443,'[1]Multi-Field'!$F$98="undrained"),BH443,""))</f>
        <v/>
      </c>
      <c r="FC443" s="409" t="str">
        <f>IF(AND('[1]Multi-Field'!$E$99=[1]Lists!BF443,'[1]Multi-Field'!$F$99="Drained"),BI443,IF(AND('[1]Multi-Field'!$E$99=[1]Lists!BF443,'[1]Multi-Field'!$F$99="undrained"),BH443,""))</f>
        <v/>
      </c>
      <c r="FD443" s="409" t="str">
        <f>IF(AND('[1]Multi-Field'!$E$100=[1]Lists!BF443,'[1]Multi-Field'!$F$100="Drained"),BI443,IF(AND('[1]Multi-Field'!$E$100=[1]Lists!BF443,'[1]Multi-Field'!$F$100="undrained"),BH443,""))</f>
        <v/>
      </c>
      <c r="FE443" s="409" t="str">
        <f>IF(AND('[1]Multi-Field'!$E$101=[1]Lists!BF443,'[1]Multi-Field'!$F$101="Drained"),BI443,IF(AND('[1]Multi-Field'!$E$101=[1]Lists!BF443,'[1]Multi-Field'!$F$101="undrained"),BH443,""))</f>
        <v/>
      </c>
      <c r="FF443" s="409" t="str">
        <f>IF(AND('[1]Multi-Field'!$E$102=[1]Lists!BF443,'[1]Multi-Field'!$F$102="Drained"),BI443,IF(AND('[1]Multi-Field'!$E$102=[1]Lists!BF443,'[1]Multi-Field'!$F$102="undrained"),BH443,""))</f>
        <v/>
      </c>
      <c r="FG443" s="409" t="str">
        <f>IF(AND('[1]Multi-Field'!$E$103=[1]Lists!BF443,'[1]Multi-Field'!$F$103="Drained"),BI443,IF(AND('[1]Multi-Field'!$E$103=[1]Lists!BF443,'[1]Multi-Field'!$F$103="undrained"),BH443,""))</f>
        <v/>
      </c>
      <c r="FH443" s="409" t="str">
        <f>IF(AND('[1]Multi-Field'!$E$104=[1]Lists!BF443,'[1]Multi-Field'!$F$104="Drained"),BI443,IF(AND('[1]Multi-Field'!$E$104=[1]Lists!BF443,'[1]Multi-Field'!$F$104="undrained"),BH443,""))</f>
        <v/>
      </c>
      <c r="FI443" s="409" t="str">
        <f>IF(AND('[1]Multi-Field'!$E$105=[1]Lists!BF443,'[1]Multi-Field'!$F$105="Drained"),BI443,IF(AND('[1]Multi-Field'!$E$105=[1]Lists!BF443,'[1]Multi-Field'!$F$105="undrained"),BH443,""))</f>
        <v/>
      </c>
      <c r="FJ443" s="409" t="str">
        <f>IF(AND('[1]Multi-Field'!$E$106=[1]Lists!BF443,'[1]Multi-Field'!$F$106="Drained"),BI443,IF(AND('[1]Multi-Field'!$E$106=[1]Lists!BF443,'[1]Multi-Field'!$F$106="undrained"),BH443,""))</f>
        <v/>
      </c>
      <c r="FK443" s="409" t="str">
        <f>IF(AND('[1]Multi-Field'!$E$107=[1]Lists!BF443,'[1]Multi-Field'!$F$107="Drained"),BI443,IF(AND('[1]Multi-Field'!$E$107=[1]Lists!BF443,'[1]Multi-Field'!$F$107="undrained"),BH443,""))</f>
        <v/>
      </c>
      <c r="FL443" s="409" t="str">
        <f>IF(AND('[1]Multi-Field'!$E$108=[1]Lists!BF443,'[1]Multi-Field'!$F$108="Drained"),BI443,IF(AND('[1]Multi-Field'!$E$108=[1]Lists!BF443,'[1]Multi-Field'!$F$108="undrained"),BH443,""))</f>
        <v/>
      </c>
      <c r="FM443" s="409" t="str">
        <f>IF(AND('[1]Multi-Field'!$E$109=[1]Lists!BF443,'[1]Multi-Field'!$F$109="Drained"),BI443,IF(AND('[1]Multi-Field'!$E$109=[1]Lists!BF443,'[1]Multi-Field'!$F$109="undrained"),BH443,""))</f>
        <v/>
      </c>
      <c r="FN443" s="409" t="str">
        <f>IF(AND('[1]Multi-Field'!$E$110=[1]Lists!BF443,'[1]Multi-Field'!$F$110="Drained"),BI443,IF(AND('[1]Multi-Field'!$E$110=[1]Lists!BF443,'[1]Multi-Field'!$F$110="undrained"),BH443,""))</f>
        <v/>
      </c>
      <c r="FO443" s="409" t="str">
        <f>IF(AND('[1]Multi-Field'!$E$111=[1]Lists!BF443,'[1]Multi-Field'!$F$111="Drained"),BI443,IF(AND('[1]Multi-Field'!$E$111=[1]Lists!BF443,'[1]Multi-Field'!$F$111="undrained"),BH443,""))</f>
        <v/>
      </c>
      <c r="FP443" s="409" t="str">
        <f>IF(AND('[1]Multi-Field'!$E$112=[1]Lists!BF443,'[1]Multi-Field'!$F$112="Drained"),BI443,IF(AND('[1]Multi-Field'!$E$112=[1]Lists!BF443,'[1]Multi-Field'!$F$112="undrained"),BH443,""))</f>
        <v/>
      </c>
      <c r="FQ443" s="409" t="str">
        <f>IF(AND('[1]Multi-Field'!$E$113=[1]Lists!BF443,'[1]Multi-Field'!$F$113="Drained"),BI443,IF(AND('[1]Multi-Field'!$E$113=[1]Lists!BF443,'[1]Multi-Field'!$F$113="undrained"),BH443,""))</f>
        <v/>
      </c>
      <c r="FR443" s="409" t="str">
        <f>IF(AND('[1]Multi-Field'!$E$114=[1]Lists!BF443,'[1]Multi-Field'!$F$114="Drained"),BI443,IF(AND('[1]Multi-Field'!$E$114=[1]Lists!BF443,'[1]Multi-Field'!$F$114="undrained"),BH443,""))</f>
        <v/>
      </c>
      <c r="FS443" s="409" t="str">
        <f>IF(AND('[1]Multi-Field'!$E$115=[1]Lists!BF443,'[1]Multi-Field'!$F$115="Drained"),BI443,IF(AND('[1]Multi-Field'!$E$115=[1]Lists!BF443,'[1]Multi-Field'!$F$115="undrained"),BH443,""))</f>
        <v/>
      </c>
      <c r="FT443" s="409" t="str">
        <f>IF(AND('[1]Multi-Field'!$E$116=[1]Lists!BF443,'[1]Multi-Field'!$F$116="Drained"),BI443,IF(AND('[1]Multi-Field'!$E$116=[1]Lists!BF443,'[1]Multi-Field'!$F$116="undrained"),BH443,""))</f>
        <v/>
      </c>
      <c r="FU443" s="409" t="str">
        <f>IF(AND('[1]Multi-Field'!$E$117=[1]Lists!BF443,'[1]Multi-Field'!$F$117="Drained"),BI443,IF(AND('[1]Multi-Field'!$E$117=[1]Lists!BF443,'[1]Multi-Field'!$F$117="undrained"),BH443,""))</f>
        <v/>
      </c>
      <c r="FV443" s="409" t="str">
        <f>IF(AND('[1]Multi-Field'!$E$118=[1]Lists!BF443,'[1]Multi-Field'!$F$118="Drained"),BI443,IF(AND('[1]Multi-Field'!$E$118=[1]Lists!BF443,'[1]Multi-Field'!$F$118="undrained"),BH443,""))</f>
        <v/>
      </c>
      <c r="FW443" s="409" t="str">
        <f>IF(AND('[1]Multi-Field'!$E$119=[1]Lists!BF443,'[1]Multi-Field'!$F$119="Drained"),BI443,IF(AND('[1]Multi-Field'!$E$119=[1]Lists!BF443,'[1]Multi-Field'!$F$119="undrained"),BH443,""))</f>
        <v/>
      </c>
      <c r="FX443" s="409" t="str">
        <f>IF(AND('[1]Multi-Field'!$E$120=[1]Lists!BF443,'[1]Multi-Field'!$F$120="Drained"),BI443,IF(AND('[1]Multi-Field'!$E$120=[1]Lists!BF443,'[1]Multi-Field'!$F$120="undrained"),BH443,""))</f>
        <v/>
      </c>
      <c r="GC443" s="4">
        <v>1</v>
      </c>
    </row>
    <row r="444" spans="1:185" ht="13.5" customHeight="1">
      <c r="A444" s="7" t="s">
        <v>530</v>
      </c>
      <c r="B444" s="7"/>
      <c r="C444" s="7"/>
      <c r="D444" s="8">
        <v>60</v>
      </c>
      <c r="E444" s="8">
        <f t="shared" si="60"/>
        <v>63</v>
      </c>
      <c r="F444" s="8">
        <f t="shared" si="61"/>
        <v>67</v>
      </c>
      <c r="G444" s="8">
        <v>70</v>
      </c>
      <c r="H444" s="8">
        <v>60</v>
      </c>
      <c r="I444" s="8">
        <f t="shared" si="64"/>
        <v>63</v>
      </c>
      <c r="J444" s="8">
        <f t="shared" si="65"/>
        <v>67</v>
      </c>
      <c r="K444" s="8">
        <v>70</v>
      </c>
      <c r="L444" s="8">
        <v>105</v>
      </c>
      <c r="M444" s="8">
        <f t="shared" si="62"/>
        <v>110</v>
      </c>
      <c r="N444" s="8">
        <f t="shared" si="63"/>
        <v>115</v>
      </c>
      <c r="O444" s="8">
        <v>120</v>
      </c>
      <c r="P444" s="391">
        <v>419</v>
      </c>
      <c r="Q444" s="394"/>
      <c r="R444" s="395">
        <f>IF(OR('Multi-Field'!AA421=Lists!AC460,'Multi-Field'!AA421=Lists!AC461),IF('Multi-Field'!Z421="x",(IF('Multi-Field'!AC421=Lists!Q429,Lists!R429,IF('Multi-Field'!AC421=Lists!Q430,Lists!R430,IF('Multi-Field'!AC421=Lists!Q431,Lists!R431,IF('Multi-Field'!AC421=Lists!Q432,Lists!R432))))),IF('Multi-Field'!X421="x",(IF('Multi-Field'!AC421=Lists!Q429,Lists!S429,IF('Multi-Field'!AC421=Lists!Q430,Lists!S430,IF('Multi-Field'!AC421=Lists!Q431,Lists!S431,IF('Multi-Field'!AC421=Lists!Q432,Lists!S432))))),IF('Multi-Field'!V421="x",(IF('Multi-Field'!AC421=Lists!Q429,Lists!T429,IF('Multi-Field'!AC421=Lists!Q430,Lists!T430,IF('Multi-Field'!AC421=Lists!Q431,Lists!T431,IF('Multi-Field'!AC421=Lists!Q432,Lists!T432))))),0))))</f>
        <v>0</v>
      </c>
      <c r="S444" s="395">
        <f t="shared" si="66"/>
        <v>0</v>
      </c>
      <c r="T444" s="395"/>
      <c r="U444" s="396"/>
      <c r="BF444" s="411" t="s">
        <v>1608</v>
      </c>
      <c r="BG444" s="412">
        <v>4</v>
      </c>
      <c r="BH444" s="412">
        <v>4</v>
      </c>
      <c r="BI444" s="412">
        <v>5</v>
      </c>
      <c r="BJ444" s="409" t="e">
        <f>IF(AND('[1]Single Field'!#REF!=[1]Lists!BF444,'[1]Single Field'!#REF!="Drained"),"x",IF(AND('[1]Single Field'!#REF!=[1]Lists!BF444,'[1]Single Field'!#REF!="Undrained"),O,""))</f>
        <v>#REF!</v>
      </c>
      <c r="BK444" s="409" t="str">
        <f>IF(AND('[1]Multi-Field'!$E$3=[1]Lists!BF444,'[1]Multi-Field'!$F$3="Drained"),BI444,IF(AND('[1]Multi-Field'!$E$3=BF444,'[1]Multi-Field'!$F$3="undrained"),BH444,""))</f>
        <v/>
      </c>
      <c r="BL444" s="409" t="str">
        <f>IF(AND('[1]Multi-Field'!$E$4=BF444,'[1]Multi-Field'!$F$4="Drained"),BI444,IF(AND('[1]Multi-Field'!$E$4=BF444,'[1]Multi-Field'!$F$4="undrained"),BH444,""))</f>
        <v/>
      </c>
      <c r="BM444" s="409" t="str">
        <f>IF(AND('[1]Multi-Field'!$E$5=BF444,'[1]Multi-Field'!$F$5="Drained"),BI444,IF(AND('[1]Multi-Field'!$E$5=BF444,'[1]Multi-Field'!$F$5="undrained"),BH444,""))</f>
        <v/>
      </c>
      <c r="BN444" s="409" t="str">
        <f>IF(AND('[1]Multi-Field'!$E$6=BF444,'[1]Multi-Field'!$F$6="Drained"),BI444,IF(AND('[1]Multi-Field'!$E$6=BF444,'[1]Multi-Field'!$F$6="undrained"),BH444,""))</f>
        <v/>
      </c>
      <c r="BO444" s="409" t="str">
        <f>IF(AND('[1]Multi-Field'!$E$7=BF444,'[1]Multi-Field'!$F$7="Drained"),BI444,IF(AND('[1]Multi-Field'!$E$7=BF444,'[1]Multi-Field'!$F$7="undrained"),BH444,""))</f>
        <v/>
      </c>
      <c r="BP444" s="409" t="str">
        <f>IF(AND('[1]Multi-Field'!$E$8=BF444,'[1]Multi-Field'!$F$8="Drained"),BI444,IF(AND('[1]Multi-Field'!$E$8=BF444,'[1]Multi-Field'!$F$8="undrained"),BH444,""))</f>
        <v/>
      </c>
      <c r="BQ444" s="409" t="str">
        <f>IF(AND('[1]Multi-Field'!$E$9=BF444,'[1]Multi-Field'!$F$9="Drained"),BI444,IF(AND('[1]Multi-Field'!$E$9=BF444,'[1]Multi-Field'!$F$9="undrained"),BH444,""))</f>
        <v/>
      </c>
      <c r="BR444" s="409" t="str">
        <f>IF(AND('[1]Multi-Field'!$E$10=BF444,'[1]Multi-Field'!$F$10="Drained"),BI444,IF(AND('[1]Multi-Field'!$E$10=BF444,'[1]Multi-Field'!$F$10="undrained"),BH444,""))</f>
        <v/>
      </c>
      <c r="BS444" s="409" t="str">
        <f>IF(AND('[1]Multi-Field'!$E$11=BF444,'[1]Multi-Field'!$F$11="Drained"),BI444,IF(AND('[1]Multi-Field'!$E$11=BF444,'[1]Multi-Field'!$F$11="undrained"),BH444,""))</f>
        <v/>
      </c>
      <c r="BT444" s="409" t="str">
        <f>IF(AND('[1]Multi-Field'!$E$12=BF444,'[1]Multi-Field'!$F$12="Drained"),BI444,IF(AND('[1]Multi-Field'!$E$12=BF444,'[1]Multi-Field'!$F$12="undrained"),BH444,""))</f>
        <v/>
      </c>
      <c r="BU444" s="409" t="str">
        <f>IF(AND('[1]Multi-Field'!$E$13=BF444,'[1]Multi-Field'!$F$13="Drained"),BI444,IF(AND('[1]Multi-Field'!$E$3=BF444,'[1]Multi-Field'!$F$13="undrained"),BH444,""))</f>
        <v/>
      </c>
      <c r="BV444" s="409" t="str">
        <f>IF(AND('[1]Multi-Field'!$E$14=BF444,'[1]Multi-Field'!$F$14="Drained"),BI444,IF(AND('[1]Multi-Field'!$E$14=BF444,'[1]Multi-Field'!$F$14="undrained"),BH444,""))</f>
        <v/>
      </c>
      <c r="BW444" s="409" t="str">
        <f>IF(AND('[1]Multi-Field'!$E$15=BF444,'[1]Multi-Field'!$F$15="Drained"),BI444,IF(AND('[1]Multi-Field'!$E$15=BF444,'[1]Multi-Field'!$F$15="undrained"),BH444,""))</f>
        <v/>
      </c>
      <c r="BX444" s="409" t="str">
        <f>IF(AND('[1]Multi-Field'!$E$16=[1]Lists!BF444,'[1]Multi-Field'!$F$16="Drained"),BI444,IF(AND('[1]Multi-Field'!$E$16=[1]Lists!BF444,'[1]Multi-Field'!$F$16="undrained"),BH444,""))</f>
        <v/>
      </c>
      <c r="BY444" s="409" t="str">
        <f>IF(AND('[1]Multi-Field'!$E$17=[1]Lists!BF444,'[1]Multi-Field'!$F$17="Drained"),BI444,IF(AND('[1]Multi-Field'!$E$17=[1]Lists!BF444,'[1]Multi-Field'!$F$17="undrained"),BH444,""))</f>
        <v/>
      </c>
      <c r="BZ444" s="409" t="str">
        <f>IF(AND('[1]Multi-Field'!$E$18=[1]Lists!BF444,'[1]Multi-Field'!$F$18="Drained"),BI444,IF(AND('[1]Multi-Field'!$E$18=[1]Lists!BF444,'[1]Multi-Field'!$F$18="undrained"),BH444,""))</f>
        <v/>
      </c>
      <c r="CA444" s="409" t="str">
        <f>IF(AND('[1]Multi-Field'!$E$19=[1]Lists!BF444,'[1]Multi-Field'!$F$19="Drained"),BI444,IF(AND('[1]Multi-Field'!$E$19=[1]Lists!BF444,'[1]Multi-Field'!$F$19="undrained"),BH444,""))</f>
        <v/>
      </c>
      <c r="CB444" s="409" t="str">
        <f>IF(AND('[1]Multi-Field'!$E$20=[1]Lists!BF444,'[1]Multi-Field'!$F$20="Drained"),BI444,IF(AND('[1]Multi-Field'!$E$20=[1]Lists!BF444,'[1]Multi-Field'!$F$20="undrained"),BH444,""))</f>
        <v/>
      </c>
      <c r="CC444" s="409" t="str">
        <f>IF(AND('[1]Multi-Field'!$E$21=[1]Lists!BF444,'[1]Multi-Field'!$F$21="Drained"),BI444,IF(AND('[1]Multi-Field'!$E$21=[1]Lists!BF444,'[1]Multi-Field'!$F$21="undrained"),BH444,""))</f>
        <v/>
      </c>
      <c r="CD444" s="409" t="str">
        <f>IF(AND('[1]Multi-Field'!$E$22=[1]Lists!BF444,'[1]Multi-Field'!$F$22="Drained"),BI444,IF(AND('[1]Multi-Field'!$E$22=[1]Lists!BF444,'[1]Multi-Field'!$F$22="undrained"),BH444,""))</f>
        <v/>
      </c>
      <c r="CE444" s="409" t="str">
        <f>IF(AND('[1]Multi-Field'!$E$23=[1]Lists!BF444,'[1]Multi-Field'!$F$23="Drained"),BI444,IF(AND('[1]Multi-Field'!$E$23=[1]Lists!BF444,'[1]Multi-Field'!$F$23="undrained"),BH444,""))</f>
        <v/>
      </c>
      <c r="CF444" s="409" t="str">
        <f>IF(AND('[1]Multi-Field'!$E$24=[1]Lists!BF444,'[1]Multi-Field'!$F$24="Drained"),BI444,IF(AND('[1]Multi-Field'!$E$24=[1]Lists!BF444,'[1]Multi-Field'!$F$24="undrained"),BH444,""))</f>
        <v/>
      </c>
      <c r="CG444" s="409" t="str">
        <f>IF(AND('[1]Multi-Field'!$E$25=[1]Lists!BF444,'[1]Multi-Field'!$F$25="Drained"),BI444,IF(AND('[1]Multi-Field'!$E$25=[1]Lists!BF444,'[1]Multi-Field'!$F$25="undrained"),BH444,""))</f>
        <v/>
      </c>
      <c r="CH444" s="409" t="str">
        <f>IF(AND('[1]Multi-Field'!$E$26=[1]Lists!BF444,'[1]Multi-Field'!$F$26="Drained"),BI444,IF(AND('[1]Multi-Field'!$E$26=[1]Lists!BF444,'[1]Multi-Field'!$F$26="undrained"),BH444,""))</f>
        <v/>
      </c>
      <c r="CI444" s="409" t="str">
        <f>IF(AND('[1]Multi-Field'!$E$27=[1]Lists!BF444,'[1]Multi-Field'!$F$27="Drained"),BI444,IF(AND('[1]Multi-Field'!$E$27=[1]Lists!BF444,'[1]Multi-Field'!$F$27="undrained"),BH444,""))</f>
        <v/>
      </c>
      <c r="CJ444" s="409" t="str">
        <f>IF(AND('[1]Multi-Field'!$E$28=[1]Lists!BF444,'[1]Multi-Field'!$F$28="Drained"),BI444,IF(AND('[1]Multi-Field'!$E$28=[1]Lists!BF444,'[1]Multi-Field'!$F$28="undrained"),BH444,""))</f>
        <v/>
      </c>
      <c r="CK444" s="409" t="str">
        <f>IF(AND('[1]Multi-Field'!$E$29=[1]Lists!BF444,'[1]Multi-Field'!$F$29="Drained"),BI444,IF(AND('[1]Multi-Field'!$E$29=[1]Lists!BF444,'[1]Multi-Field'!$F$29="undrained"),BH444,""))</f>
        <v/>
      </c>
      <c r="CL444" s="409" t="str">
        <f>IF(AND('[1]Multi-Field'!$E$30=[1]Lists!BF444,'[1]Multi-Field'!$F$30="Drained"),BI444,IF(AND('[1]Multi-Field'!$E$30=[1]Lists!BF444,'[1]Multi-Field'!$F$30="undrained"),BH444,""))</f>
        <v/>
      </c>
      <c r="CM444" s="409" t="str">
        <f>IF(AND('[1]Multi-Field'!$E$31=[1]Lists!BF444,'[1]Multi-Field'!$F$31="Drained"),BI444,IF(AND('[1]Multi-Field'!$E$31=[1]Lists!BF444,'[1]Multi-Field'!$F$31="undrained"),BH444,""))</f>
        <v/>
      </c>
      <c r="CN444" s="409" t="str">
        <f>IF(AND('[1]Multi-Field'!$E$32=[1]Lists!BF444,'[1]Multi-Field'!$F$32="Drained"),BI444,IF(AND('[1]Multi-Field'!$E$32=[1]Lists!BF444,'[1]Multi-Field'!$F$32="undrained"),BH444,""))</f>
        <v/>
      </c>
      <c r="CO444" s="409" t="str">
        <f>IF(AND('[1]Multi-Field'!$E$33=[1]Lists!BF444,'[1]Multi-Field'!$F$33="Drained"),BI444,IF(AND('[1]Multi-Field'!$E$33=[1]Lists!BF444,'[1]Multi-Field'!$F$33="undrained"),BH444,""))</f>
        <v/>
      </c>
      <c r="CP444" s="409" t="str">
        <f>IF(AND('[1]Multi-Field'!$E$34=[1]Lists!BF444,'[1]Multi-Field'!$F$34="Drained"),BI444,IF(AND('[1]Multi-Field'!$E$34=[1]Lists!BF444,'[1]Multi-Field'!$F$34="undrained"),BH444,""))</f>
        <v/>
      </c>
      <c r="CQ444" s="409" t="str">
        <f>IF(AND('[1]Multi-Field'!$E$35=[1]Lists!BF444,'[1]Multi-Field'!$F$35="Drained"),BI444,IF(AND('[1]Multi-Field'!$E$35=[1]Lists!BF444,'[1]Multi-Field'!$F$35="undrained"),BH444,""))</f>
        <v/>
      </c>
      <c r="CR444" s="409" t="str">
        <f>IF(AND('[1]Multi-Field'!$E$36=[1]Lists!BF444,'[1]Multi-Field'!$F$36="Drained"),BI444,IF(AND('[1]Multi-Field'!$E$36=[1]Lists!BF444,'[1]Multi-Field'!$F$36="undrained"),BH444,""))</f>
        <v/>
      </c>
      <c r="CS444" s="409" t="str">
        <f>IF(AND('[1]Multi-Field'!$E$37=[1]Lists!BF444,'[1]Multi-Field'!$F$37="Drained"),BI444,IF(AND('[1]Multi-Field'!$E$37=[1]Lists!BF444,'[1]Multi-Field'!$F$37="undrained"),BH444,""))</f>
        <v/>
      </c>
      <c r="CT444" s="409" t="str">
        <f>IF(AND('[1]Multi-Field'!$E$38=[1]Lists!BF444,'[1]Multi-Field'!$F$38="Drained"),BI444,IF(AND('[1]Multi-Field'!$E$38=[1]Lists!BF444,'[1]Multi-Field'!$F$38="undrained"),BH444,""))</f>
        <v/>
      </c>
      <c r="CU444" s="409" t="str">
        <f>IF(AND('[1]Multi-Field'!$E$39=[1]Lists!BF444,'[1]Multi-Field'!$F$39="Drained"),BI444,IF(AND('[1]Multi-Field'!$E$39=[1]Lists!BF444,'[1]Multi-Field'!$F$39="undrained"),BH444,""))</f>
        <v/>
      </c>
      <c r="CV444" s="409" t="str">
        <f>IF(AND('[1]Multi-Field'!$E$40=[1]Lists!BF444,'[1]Multi-Field'!$F$40="Drained"),BI444,IF(AND('[1]Multi-Field'!$E$40=[1]Lists!BF444,'[1]Multi-Field'!$F$40="undrained"),BH444,""))</f>
        <v/>
      </c>
      <c r="CW444" s="409" t="str">
        <f>IF(AND('[1]Multi-Field'!$E$41=[1]Lists!BF444,'[1]Multi-Field'!$F$40="Drained"),BI444,IF(AND('[1]Multi-Field'!$E$40=[1]Lists!BF444,'[1]Multi-Field'!$F$40="undrained"),BH444,""))</f>
        <v/>
      </c>
      <c r="CX444" s="409" t="str">
        <f>IF(AND('[1]Multi-Field'!$E$42=[1]Lists!BF444,'[1]Multi-Field'!$F$42="Drained"),BI444,IF(AND('[1]Multi-Field'!$E$42=[1]Lists!BF444,'[1]Multi-Field'!$F$42="undrained"),BH444,""))</f>
        <v/>
      </c>
      <c r="CY444" s="409" t="str">
        <f>IF(AND('[1]Multi-Field'!$E$43=[1]Lists!BF444,'[1]Multi-Field'!$F$43="Drained"),BI444,IF(AND('[1]Multi-Field'!$E$43=[1]Lists!BF444,'[1]Multi-Field'!$F$43="undrained"),BH444,""))</f>
        <v/>
      </c>
      <c r="CZ444" s="409" t="str">
        <f>IF(AND('[1]Multi-Field'!$E$44=[1]Lists!BF444,'[1]Multi-Field'!$F$44="Drained"),BI444,IF(AND('[1]Multi-Field'!$E$44=[1]Lists!BF444,'[1]Multi-Field'!$F$44="undrained"),BH444,""))</f>
        <v/>
      </c>
      <c r="DA444" s="409" t="str">
        <f>IF(AND('[1]Multi-Field'!$E$45=[1]Lists!BF444,'[1]Multi-Field'!$F$45="Drained"),BI444,IF(AND('[1]Multi-Field'!$E$45=[1]Lists!BF444,'[1]Multi-Field'!$F$45="undrained"),BH444,""))</f>
        <v/>
      </c>
      <c r="DB444" s="409" t="str">
        <f>IF(AND('[1]Multi-Field'!$E$46=[1]Lists!BF444,'[1]Multi-Field'!$F$46="Drained"),BI444,IF(AND('[1]Multi-Field'!$E$46=[1]Lists!BF444,'[1]Multi-Field'!$F$46="undrained"),BH444,""))</f>
        <v/>
      </c>
      <c r="DC444" s="409" t="str">
        <f>IF(AND('[1]Multi-Field'!$E$47=[1]Lists!BF444,'[1]Multi-Field'!$F$47="Drained"),BI444,IF(AND('[1]Multi-Field'!$E$47=[1]Lists!BF444,'[1]Multi-Field'!$F$47="undrained"),BH444,""))</f>
        <v/>
      </c>
      <c r="DD444" s="409" t="str">
        <f>IF(AND('[1]Multi-Field'!$E$48=[1]Lists!BF444,'[1]Multi-Field'!$F$48="Drained"),BI444,IF(AND('[1]Multi-Field'!$E$48=[1]Lists!BF444,'[1]Multi-Field'!$F$48="undrained"),BH444,""))</f>
        <v/>
      </c>
      <c r="DE444" s="409" t="str">
        <f>IF(AND('[1]Multi-Field'!$E$49=[1]Lists!BF444,'[1]Multi-Field'!$F$49="Drained"),BI444,IF(AND('[1]Multi-Field'!$E$49=[1]Lists!BF444,'[1]Multi-Field'!$F$9="undrained"),BH444,""))</f>
        <v/>
      </c>
      <c r="DF444" s="409" t="str">
        <f>IF(AND('[1]Multi-Field'!$E$50=[1]Lists!BF444,'[1]Multi-Field'!$F$50="Drained"),BI444,IF(AND('[1]Multi-Field'!$E$50=[1]Lists!BF444,'[1]Multi-Field'!$F$50="undrained"),BH444,""))</f>
        <v/>
      </c>
      <c r="DG444" s="409" t="str">
        <f>IF(AND('[1]Multi-Field'!$E$51=[1]Lists!BF444,'[1]Multi-Field'!$F$51="Drained"),BI444,IF(AND('[1]Multi-Field'!$E$51=[1]Lists!BF444,'[1]Multi-Field'!$F$51="undrained"),BH444,""))</f>
        <v/>
      </c>
      <c r="DH444" s="409" t="str">
        <f>IF(AND('[1]Multi-Field'!$E$52=[1]Lists!BF444,'[1]Multi-Field'!$F$52="Drained"),BI444,IF(AND('[1]Multi-Field'!$E$52=[1]Lists!BF444,'[1]Multi-Field'!$F$52="undrained"),BH444,""))</f>
        <v/>
      </c>
      <c r="DI444" s="409" t="str">
        <f>IF(AND('[1]Multi-Field'!$E$53=[1]Lists!BF444,'[1]Multi-Field'!$F$53="Drained"),BI444,IF(AND('[1]Multi-Field'!$E$53=[1]Lists!BF444,'[1]Multi-Field'!$F$53="undrained"),BH444,""))</f>
        <v/>
      </c>
      <c r="DJ444" s="409" t="str">
        <f>IF(AND('[1]Multi-Field'!$E$54=[1]Lists!BF444,'[1]Multi-Field'!$F$54="Drained"),BI444,IF(AND('[1]Multi-Field'!$E$54=[1]Lists!BF444,'[1]Multi-Field'!$F$54="undrained"),BH444,""))</f>
        <v/>
      </c>
      <c r="DK444" s="409" t="str">
        <f>IF(AND('[1]Multi-Field'!$E$55=[1]Lists!BF444,'[1]Multi-Field'!$F$55="Drained"),BI444,IF(AND('[1]Multi-Field'!$E$55=[1]Lists!BF444,'[1]Multi-Field'!$F$55="undrained"),BH444,""))</f>
        <v/>
      </c>
      <c r="DL444" s="409" t="str">
        <f>IF(AND('[1]Multi-Field'!$E$56=[1]Lists!BF444,'[1]Multi-Field'!$F$56="Drained"),BI444,IF(AND('[1]Multi-Field'!$E$56=[1]Lists!BF444,'[1]Multi-Field'!$F$56="undrained"),BH444,""))</f>
        <v/>
      </c>
      <c r="DM444" s="409" t="str">
        <f>IF(AND('[1]Multi-Field'!$E$57=[1]Lists!BF444,'[1]Multi-Field'!$F$57="Drained"),BI444,IF(AND('[1]Multi-Field'!$E$57=[1]Lists!BF444,'[1]Multi-Field'!$F$57="undrained"),BH444,""))</f>
        <v/>
      </c>
      <c r="DN444" s="409" t="str">
        <f>IF(AND('[1]Multi-Field'!$E$58=[1]Lists!BF444,'[1]Multi-Field'!$F$58="Drained"),BI444,IF(AND('[1]Multi-Field'!$E$58=[1]Lists!BF444,'[1]Multi-Field'!$F$58="undrained"),BH444,""))</f>
        <v/>
      </c>
      <c r="DO444" s="409" t="str">
        <f>IF(AND('[1]Multi-Field'!$E$59=[1]Lists!BF444,'[1]Multi-Field'!$F$59="Drained"),BI444,IF(AND('[1]Multi-Field'!$E$59=[1]Lists!BF444,'[1]Multi-Field'!$F$59="undrained"),BH444,""))</f>
        <v/>
      </c>
      <c r="DP444" s="409" t="str">
        <f>IF(AND('[1]Multi-Field'!$E$60=[1]Lists!BF444,'[1]Multi-Field'!$F$60="Drained"),BI444,IF(AND('[1]Multi-Field'!$E$60=[1]Lists!BF444,'[1]Multi-Field'!$F$60="undrained"),BH444,""))</f>
        <v/>
      </c>
      <c r="DQ444" s="409" t="str">
        <f>IF(AND('[1]Multi-Field'!$E$61=[1]Lists!BF444,'[1]Multi-Field'!$F$61="Drained"),BI444,IF(AND('[1]Multi-Field'!$E$61=[1]Lists!BF444,'[1]Multi-Field'!$F$61="undrained"),BH444,""))</f>
        <v/>
      </c>
      <c r="DR444" s="409" t="str">
        <f>IF(AND('[1]Multi-Field'!$E$62=[1]Lists!BF444,'[1]Multi-Field'!$F$62="Drained"),BI444,IF(AND('[1]Multi-Field'!$E$62=[1]Lists!BF444,'[1]Multi-Field'!$F$62="undrained"),BH444,""))</f>
        <v/>
      </c>
      <c r="DS444" s="409" t="str">
        <f>IF(AND('[1]Multi-Field'!$E$63=[1]Lists!BF444,'[1]Multi-Field'!$F$63="Drained"),BI444,IF(AND('[1]Multi-Field'!$E$63=[1]Lists!BF444,'[1]Multi-Field'!$F$63="undrained"),BH444,""))</f>
        <v/>
      </c>
      <c r="DT444" s="409" t="str">
        <f>IF(AND('[1]Multi-Field'!$E$64=[1]Lists!BF444,'[1]Multi-Field'!$F$64="Drained"),BI444,IF(AND('[1]Multi-Field'!$E$64=[1]Lists!BF444,'[1]Multi-Field'!$F$64="undrained"),BH444,""))</f>
        <v/>
      </c>
      <c r="DU444" s="409" t="str">
        <f>IF(AND('[1]Multi-Field'!$E$65=[1]Lists!BF444,'[1]Multi-Field'!$F$65="Drained"),BI444,IF(AND('[1]Multi-Field'!$E$65=[1]Lists!BF444,'[1]Multi-Field'!$F$65="undrained"),BH444,""))</f>
        <v/>
      </c>
      <c r="DV444" s="409" t="str">
        <f>IF(AND('[1]Multi-Field'!$E$66=[1]Lists!BF444,'[1]Multi-Field'!$F$66="Drained"),BI444,IF(AND('[1]Multi-Field'!$E$66=[1]Lists!BF444,'[1]Multi-Field'!$F$66="undrained"),BH444,""))</f>
        <v/>
      </c>
      <c r="DW444" s="409" t="str">
        <f>IF(AND('[1]Multi-Field'!$E$67=[1]Lists!BF444,'[1]Multi-Field'!$F$67="Drained"),BI444,IF(AND('[1]Multi-Field'!$E$67=[1]Lists!BF444,'[1]Multi-Field'!$F$67="undrained"),BH444,""))</f>
        <v/>
      </c>
      <c r="DX444" s="409" t="str">
        <f>IF(AND('[1]Multi-Field'!$E$68=[1]Lists!BF444,'[1]Multi-Field'!$F$68="Drained"),BI444,IF(AND('[1]Multi-Field'!$E$68=[1]Lists!BF444,'[1]Multi-Field'!$F$68="undrained"),BH444,""))</f>
        <v/>
      </c>
      <c r="DY444" s="409" t="str">
        <f>IF(AND('[1]Multi-Field'!$E$69=[1]Lists!BF444,'[1]Multi-Field'!$F$69="Drained"),BI444,IF(AND('[1]Multi-Field'!$E$69=[1]Lists!BF444,'[1]Multi-Field'!$F$69="undrained"),BH444,""))</f>
        <v/>
      </c>
      <c r="DZ444" s="409" t="str">
        <f>IF(AND('[1]Multi-Field'!$E$70=[1]Lists!BF444,'[1]Multi-Field'!$F$70="Drained"),BI444,IF(AND('[1]Multi-Field'!$E$70=[1]Lists!BF444,'[1]Multi-Field'!$F$70="undrained"),BH444,""))</f>
        <v/>
      </c>
      <c r="EA444" s="409" t="str">
        <f>IF(AND('[1]Multi-Field'!$E$71=[1]Lists!BF444,'[1]Multi-Field'!$F$71="Drained"),BI444,IF(AND('[1]Multi-Field'!$E$71=[1]Lists!BF444,'[1]Multi-Field'!$F$71="undrained"),BH444,""))</f>
        <v/>
      </c>
      <c r="EB444" s="409" t="str">
        <f>IF(AND('[1]Multi-Field'!$E$72=[1]Lists!BF444,'[1]Multi-Field'!$F$72="Drained"),BI444,IF(AND('[1]Multi-Field'!$E$72=[1]Lists!BF444,'[1]Multi-Field'!$F$72="undrained"),BH444,""))</f>
        <v/>
      </c>
      <c r="EC444" s="409" t="str">
        <f>IF(AND('[1]Multi-Field'!$E$73=[1]Lists!BF444,'[1]Multi-Field'!$F$73="Drained"),BI444,IF(AND('[1]Multi-Field'!$E$73=[1]Lists!BF444,'[1]Multi-Field'!$F$73="undrained"),BH444,""))</f>
        <v/>
      </c>
      <c r="ED444" s="409" t="str">
        <f>IF(AND('[1]Multi-Field'!$E$74=[1]Lists!BF444,'[1]Multi-Field'!$F$74="Drained"),BI444,IF(AND('[1]Multi-Field'!$E$74=[1]Lists!BF444,'[1]Multi-Field'!$F$74="undrained"),BH444,""))</f>
        <v/>
      </c>
      <c r="EE444" s="409" t="str">
        <f>IF(AND('[1]Multi-Field'!$E$75=[1]Lists!BF444,'[1]Multi-Field'!$F$75="Drained"),BI444,IF(AND('[1]Multi-Field'!$E$75=[1]Lists!BF444,'[1]Multi-Field'!$F$75="undrained"),BH444,""))</f>
        <v/>
      </c>
      <c r="EF444" s="409" t="str">
        <f>IF(AND('[1]Multi-Field'!$E$76=[1]Lists!BF444,'[1]Multi-Field'!$F$76="Drained"),BI444,IF(AND('[1]Multi-Field'!$E$76=[1]Lists!BF444,'[1]Multi-Field'!$F$6="undrained"),BH444,""))</f>
        <v/>
      </c>
      <c r="EG444" s="409" t="str">
        <f>IF(AND('[1]Multi-Field'!$E$77=[1]Lists!BF444,'[1]Multi-Field'!$F$77="Drained"),BI444,IF(AND('[1]Multi-Field'!$E$77=[1]Lists!BF444,'[1]Multi-Field'!$F$77="undrained"),BH444,""))</f>
        <v/>
      </c>
      <c r="EH444" s="409" t="str">
        <f>IF(AND('[1]Multi-Field'!$E$78=[1]Lists!BF444,'[1]Multi-Field'!$F$78="Drained"),BI444,IF(AND('[1]Multi-Field'!$E$78=[1]Lists!BF444,'[1]Multi-Field'!$F$78="undrained"),BH444,""))</f>
        <v/>
      </c>
      <c r="EI444" s="409" t="str">
        <f>IF(AND('[1]Multi-Field'!$E$79=[1]Lists!BF444,'[1]Multi-Field'!$F$79="Drained"),BI444,IF(AND('[1]Multi-Field'!$E$79=[1]Lists!BF444,'[1]Multi-Field'!$F$79="undrained"),BH444,""))</f>
        <v/>
      </c>
      <c r="EJ444" s="409" t="str">
        <f>IF(AND('[1]Multi-Field'!$E$80=[1]Lists!BF444,'[1]Multi-Field'!$F$80="Drained"),BI444,IF(AND('[1]Multi-Field'!$E$80=[1]Lists!BF444,'[1]Multi-Field'!$F$80="undrained"),BH444,""))</f>
        <v/>
      </c>
      <c r="EK444" s="409" t="str">
        <f>IF(AND('[1]Multi-Field'!$E$81=[1]Lists!BF444,'[1]Multi-Field'!$F$81="Drained"),BI444,IF(AND('[1]Multi-Field'!$E$81=[1]Lists!BF444,'[1]Multi-Field'!$F$81="undrained"),BH444,""))</f>
        <v/>
      </c>
      <c r="EL444" s="409" t="str">
        <f>IF(AND('[1]Multi-Field'!$E$82=[1]Lists!BF444,'[1]Multi-Field'!$F$82="Drained"),BI444,IF(AND('[1]Multi-Field'!$E$82=[1]Lists!BF444,'[1]Multi-Field'!$F$82="undrained"),BH444,""))</f>
        <v/>
      </c>
      <c r="EM444" s="409" t="str">
        <f>IF(AND('[1]Multi-Field'!$E$83=[1]Lists!BF444,'[1]Multi-Field'!$F$83="Drained"),BI444,IF(AND('[1]Multi-Field'!$E$83=[1]Lists!BF444,'[1]Multi-Field'!$F$83="undrained"),BH444,""))</f>
        <v/>
      </c>
      <c r="EN444" s="409" t="str">
        <f>IF(AND('[1]Multi-Field'!$E$84=[1]Lists!BF444,'[1]Multi-Field'!$F$84="Drained"),BI444,IF(AND('[1]Multi-Field'!$E$84=[1]Lists!BF444,'[1]Multi-Field'!$F$84="undrained"),BH444,""))</f>
        <v/>
      </c>
      <c r="EO444" s="409" t="str">
        <f>IF(AND('[1]Multi-Field'!$E$85=[1]Lists!BF444,'[1]Multi-Field'!$F$85="Drained"),BI444,IF(AND('[1]Multi-Field'!$E$85=[1]Lists!BF444,'[1]Multi-Field'!$F$85="undrained"),BH444,""))</f>
        <v/>
      </c>
      <c r="EP444" s="409" t="str">
        <f>IF(AND('[1]Multi-Field'!$E$86=[1]Lists!BF444,'[1]Multi-Field'!$F$86="Drained"),BI444,IF(AND('[1]Multi-Field'!$E$86=[1]Lists!BF444,'[1]Multi-Field'!$F$86="undrained"),BH444,""))</f>
        <v/>
      </c>
      <c r="EQ444" s="409" t="str">
        <f>IF(AND('[1]Multi-Field'!$E$87=[1]Lists!BF444,'[1]Multi-Field'!$F$87="Drained"),BI444,IF(AND('[1]Multi-Field'!$E$87=[1]Lists!BF444,'[1]Multi-Field'!$F$87="undrained"),BH444,""))</f>
        <v/>
      </c>
      <c r="ER444" s="409" t="str">
        <f>IF(AND('[1]Multi-Field'!$E$88=[1]Lists!BF444,'[1]Multi-Field'!$F$88="Drained"),BI444,IF(AND('[1]Multi-Field'!$E$88=[1]Lists!BF444,'[1]Multi-Field'!$F$88="undrained"),BH444,""))</f>
        <v/>
      </c>
      <c r="ES444" s="409" t="str">
        <f>IF(AND('[1]Multi-Field'!$E$89=[1]Lists!BF444,'[1]Multi-Field'!$F$89="Drained"),BI444,IF(AND('[1]Multi-Field'!$E$89=[1]Lists!BF444,'[1]Multi-Field'!$F$89="undrained"),BH444,""))</f>
        <v/>
      </c>
      <c r="ET444" s="409" t="str">
        <f>IF(AND('[1]Multi-Field'!$E$90=[1]Lists!BF444,'[1]Multi-Field'!$F$90="Drained"),BI444,IF(AND('[1]Multi-Field'!$E$90=[1]Lists!BF444,'[1]Multi-Field'!$F$90="undrained"),BH444,""))</f>
        <v/>
      </c>
      <c r="EU444" s="409" t="str">
        <f>IF(AND('[1]Multi-Field'!$E$91=[1]Lists!BF444,'[1]Multi-Field'!$F$91="Drained"),BI444,IF(AND('[1]Multi-Field'!$E$91=[1]Lists!BF444,'[1]Multi-Field'!$F$91="undrained"),BH444,""))</f>
        <v/>
      </c>
      <c r="EV444" s="409" t="str">
        <f>IF(AND('[1]Multi-Field'!$E$92=[1]Lists!BF444,'[1]Multi-Field'!$F$92="Drained"),BI444,IF(AND('[1]Multi-Field'!$E$92=[1]Lists!BF444,'[1]Multi-Field'!$F$92="undrained"),BH444,""))</f>
        <v/>
      </c>
      <c r="EW444" s="409" t="str">
        <f>IF(AND('[1]Multi-Field'!$E$93=[1]Lists!BF444,'[1]Multi-Field'!$F$93="Drained"),BI444,IF(AND('[1]Multi-Field'!$E$93=[1]Lists!BF444,'[1]Multi-Field'!$F$93="undrained"),BH444,""))</f>
        <v/>
      </c>
      <c r="EX444" s="409" t="str">
        <f>IF(AND('[1]Multi-Field'!$E$94=[1]Lists!BF444,'[1]Multi-Field'!$F$94="Drained"),BI444,IF(AND('[1]Multi-Field'!$E$94=[1]Lists!BF444,'[1]Multi-Field'!$F$94="undrained"),BH444,""))</f>
        <v/>
      </c>
      <c r="EY444" s="409" t="str">
        <f>IF(AND('[1]Multi-Field'!$E$95=[1]Lists!BF444,'[1]Multi-Field'!$F$95="Drained"),BI444,IF(AND('[1]Multi-Field'!$E$95=[1]Lists!BF444,'[1]Multi-Field'!$F$95="undrained"),BH444,""))</f>
        <v/>
      </c>
      <c r="EZ444" s="409" t="str">
        <f>IF(AND('[1]Multi-Field'!$E$96=[1]Lists!BF444,'[1]Multi-Field'!$F$96="Drained"),BI444,IF(AND('[1]Multi-Field'!$E$96=[1]Lists!BF444,'[1]Multi-Field'!$F$96="undrained"),BH444,""))</f>
        <v/>
      </c>
      <c r="FA444" s="409" t="str">
        <f>IF(AND('[1]Multi-Field'!$E$97=[1]Lists!BF444,'[1]Multi-Field'!$F$97="Drained"),BI444,IF(AND('[1]Multi-Field'!$E$97=[1]Lists!BF444,'[1]Multi-Field'!$F$97="undrained"),BH444,""))</f>
        <v/>
      </c>
      <c r="FB444" s="409" t="str">
        <f>IF(AND('[1]Multi-Field'!$E$98=[1]Lists!BF444,'[1]Multi-Field'!$F$98="Drained"),BI444,IF(AND('[1]Multi-Field'!$E$98=[1]Lists!BF444,'[1]Multi-Field'!$F$98="undrained"),BH444,""))</f>
        <v/>
      </c>
      <c r="FC444" s="409" t="str">
        <f>IF(AND('[1]Multi-Field'!$E$99=[1]Lists!BF444,'[1]Multi-Field'!$F$99="Drained"),BI444,IF(AND('[1]Multi-Field'!$E$99=[1]Lists!BF444,'[1]Multi-Field'!$F$99="undrained"),BH444,""))</f>
        <v/>
      </c>
      <c r="FD444" s="409" t="str">
        <f>IF(AND('[1]Multi-Field'!$E$100=[1]Lists!BF444,'[1]Multi-Field'!$F$100="Drained"),BI444,IF(AND('[1]Multi-Field'!$E$100=[1]Lists!BF444,'[1]Multi-Field'!$F$100="undrained"),BH444,""))</f>
        <v/>
      </c>
      <c r="FE444" s="409" t="str">
        <f>IF(AND('[1]Multi-Field'!$E$101=[1]Lists!BF444,'[1]Multi-Field'!$F$101="Drained"),BI444,IF(AND('[1]Multi-Field'!$E$101=[1]Lists!BF444,'[1]Multi-Field'!$F$101="undrained"),BH444,""))</f>
        <v/>
      </c>
      <c r="FF444" s="409" t="str">
        <f>IF(AND('[1]Multi-Field'!$E$102=[1]Lists!BF444,'[1]Multi-Field'!$F$102="Drained"),BI444,IF(AND('[1]Multi-Field'!$E$102=[1]Lists!BF444,'[1]Multi-Field'!$F$102="undrained"),BH444,""))</f>
        <v/>
      </c>
      <c r="FG444" s="409" t="str">
        <f>IF(AND('[1]Multi-Field'!$E$103=[1]Lists!BF444,'[1]Multi-Field'!$F$103="Drained"),BI444,IF(AND('[1]Multi-Field'!$E$103=[1]Lists!BF444,'[1]Multi-Field'!$F$103="undrained"),BH444,""))</f>
        <v/>
      </c>
      <c r="FH444" s="409" t="str">
        <f>IF(AND('[1]Multi-Field'!$E$104=[1]Lists!BF444,'[1]Multi-Field'!$F$104="Drained"),BI444,IF(AND('[1]Multi-Field'!$E$104=[1]Lists!BF444,'[1]Multi-Field'!$F$104="undrained"),BH444,""))</f>
        <v/>
      </c>
      <c r="FI444" s="409" t="str">
        <f>IF(AND('[1]Multi-Field'!$E$105=[1]Lists!BF444,'[1]Multi-Field'!$F$105="Drained"),BI444,IF(AND('[1]Multi-Field'!$E$105=[1]Lists!BF444,'[1]Multi-Field'!$F$105="undrained"),BH444,""))</f>
        <v/>
      </c>
      <c r="FJ444" s="409" t="str">
        <f>IF(AND('[1]Multi-Field'!$E$106=[1]Lists!BF444,'[1]Multi-Field'!$F$106="Drained"),BI444,IF(AND('[1]Multi-Field'!$E$106=[1]Lists!BF444,'[1]Multi-Field'!$F$106="undrained"),BH444,""))</f>
        <v/>
      </c>
      <c r="FK444" s="409" t="str">
        <f>IF(AND('[1]Multi-Field'!$E$107=[1]Lists!BF444,'[1]Multi-Field'!$F$107="Drained"),BI444,IF(AND('[1]Multi-Field'!$E$107=[1]Lists!BF444,'[1]Multi-Field'!$F$107="undrained"),BH444,""))</f>
        <v/>
      </c>
      <c r="FL444" s="409" t="str">
        <f>IF(AND('[1]Multi-Field'!$E$108=[1]Lists!BF444,'[1]Multi-Field'!$F$108="Drained"),BI444,IF(AND('[1]Multi-Field'!$E$108=[1]Lists!BF444,'[1]Multi-Field'!$F$108="undrained"),BH444,""))</f>
        <v/>
      </c>
      <c r="FM444" s="409" t="str">
        <f>IF(AND('[1]Multi-Field'!$E$109=[1]Lists!BF444,'[1]Multi-Field'!$F$109="Drained"),BI444,IF(AND('[1]Multi-Field'!$E$109=[1]Lists!BF444,'[1]Multi-Field'!$F$109="undrained"),BH444,""))</f>
        <v/>
      </c>
      <c r="FN444" s="409" t="str">
        <f>IF(AND('[1]Multi-Field'!$E$110=[1]Lists!BF444,'[1]Multi-Field'!$F$110="Drained"),BI444,IF(AND('[1]Multi-Field'!$E$110=[1]Lists!BF444,'[1]Multi-Field'!$F$110="undrained"),BH444,""))</f>
        <v/>
      </c>
      <c r="FO444" s="409" t="str">
        <f>IF(AND('[1]Multi-Field'!$E$111=[1]Lists!BF444,'[1]Multi-Field'!$F$111="Drained"),BI444,IF(AND('[1]Multi-Field'!$E$111=[1]Lists!BF444,'[1]Multi-Field'!$F$111="undrained"),BH444,""))</f>
        <v/>
      </c>
      <c r="FP444" s="409" t="str">
        <f>IF(AND('[1]Multi-Field'!$E$112=[1]Lists!BF444,'[1]Multi-Field'!$F$112="Drained"),BI444,IF(AND('[1]Multi-Field'!$E$112=[1]Lists!BF444,'[1]Multi-Field'!$F$112="undrained"),BH444,""))</f>
        <v/>
      </c>
      <c r="FQ444" s="409" t="str">
        <f>IF(AND('[1]Multi-Field'!$E$113=[1]Lists!BF444,'[1]Multi-Field'!$F$113="Drained"),BI444,IF(AND('[1]Multi-Field'!$E$113=[1]Lists!BF444,'[1]Multi-Field'!$F$113="undrained"),BH444,""))</f>
        <v/>
      </c>
      <c r="FR444" s="409" t="str">
        <f>IF(AND('[1]Multi-Field'!$E$114=[1]Lists!BF444,'[1]Multi-Field'!$F$114="Drained"),BI444,IF(AND('[1]Multi-Field'!$E$114=[1]Lists!BF444,'[1]Multi-Field'!$F$114="undrained"),BH444,""))</f>
        <v/>
      </c>
      <c r="FS444" s="409" t="str">
        <f>IF(AND('[1]Multi-Field'!$E$115=[1]Lists!BF444,'[1]Multi-Field'!$F$115="Drained"),BI444,IF(AND('[1]Multi-Field'!$E$115=[1]Lists!BF444,'[1]Multi-Field'!$F$115="undrained"),BH444,""))</f>
        <v/>
      </c>
      <c r="FT444" s="409" t="str">
        <f>IF(AND('[1]Multi-Field'!$E$116=[1]Lists!BF444,'[1]Multi-Field'!$F$116="Drained"),BI444,IF(AND('[1]Multi-Field'!$E$116=[1]Lists!BF444,'[1]Multi-Field'!$F$116="undrained"),BH444,""))</f>
        <v/>
      </c>
      <c r="FU444" s="409" t="str">
        <f>IF(AND('[1]Multi-Field'!$E$117=[1]Lists!BF444,'[1]Multi-Field'!$F$117="Drained"),BI444,IF(AND('[1]Multi-Field'!$E$117=[1]Lists!BF444,'[1]Multi-Field'!$F$117="undrained"),BH444,""))</f>
        <v/>
      </c>
      <c r="FV444" s="409" t="str">
        <f>IF(AND('[1]Multi-Field'!$E$118=[1]Lists!BF444,'[1]Multi-Field'!$F$118="Drained"),BI444,IF(AND('[1]Multi-Field'!$E$118=[1]Lists!BF444,'[1]Multi-Field'!$F$118="undrained"),BH444,""))</f>
        <v/>
      </c>
      <c r="FW444" s="409" t="str">
        <f>IF(AND('[1]Multi-Field'!$E$119=[1]Lists!BF444,'[1]Multi-Field'!$F$119="Drained"),BI444,IF(AND('[1]Multi-Field'!$E$119=[1]Lists!BF444,'[1]Multi-Field'!$F$119="undrained"),BH444,""))</f>
        <v/>
      </c>
      <c r="FX444" s="409" t="str">
        <f>IF(AND('[1]Multi-Field'!$E$120=[1]Lists!BF444,'[1]Multi-Field'!$F$120="Drained"),BI444,IF(AND('[1]Multi-Field'!$E$120=[1]Lists!BF444,'[1]Multi-Field'!$F$120="undrained"),BH444,""))</f>
        <v/>
      </c>
      <c r="GC444" s="4">
        <v>1</v>
      </c>
    </row>
    <row r="445" spans="1:185" ht="13.5" customHeight="1">
      <c r="A445" s="7" t="s">
        <v>531</v>
      </c>
      <c r="B445" s="7"/>
      <c r="C445" s="7"/>
      <c r="D445" s="8">
        <v>75</v>
      </c>
      <c r="E445" s="8">
        <f t="shared" si="60"/>
        <v>75</v>
      </c>
      <c r="F445" s="8">
        <f t="shared" si="61"/>
        <v>75</v>
      </c>
      <c r="G445" s="8">
        <v>75</v>
      </c>
      <c r="H445" s="8">
        <v>50</v>
      </c>
      <c r="I445" s="8">
        <f t="shared" si="64"/>
        <v>50</v>
      </c>
      <c r="J445" s="8">
        <f t="shared" si="65"/>
        <v>50</v>
      </c>
      <c r="K445" s="8">
        <v>50</v>
      </c>
      <c r="L445" s="8">
        <v>75</v>
      </c>
      <c r="M445" s="8">
        <f t="shared" si="62"/>
        <v>75</v>
      </c>
      <c r="N445" s="8">
        <f t="shared" si="63"/>
        <v>75</v>
      </c>
      <c r="O445" s="8">
        <v>75</v>
      </c>
      <c r="P445" s="391">
        <v>420</v>
      </c>
      <c r="Q445" s="394"/>
      <c r="R445" s="395">
        <f>IF(OR('Multi-Field'!AA422=Lists!AC461,'Multi-Field'!AA422=Lists!AC462),IF('Multi-Field'!Z422="x",(IF('Multi-Field'!AC422=Lists!Q430,Lists!R430,IF('Multi-Field'!AC422=Lists!Q431,Lists!R431,IF('Multi-Field'!AC422=Lists!Q432,Lists!R432,IF('Multi-Field'!AC422=Lists!Q433,Lists!R433))))),IF('Multi-Field'!X422="x",(IF('Multi-Field'!AC422=Lists!Q430,Lists!S430,IF('Multi-Field'!AC422=Lists!Q431,Lists!S431,IF('Multi-Field'!AC422=Lists!Q432,Lists!S432,IF('Multi-Field'!AC422=Lists!Q433,Lists!S433))))),IF('Multi-Field'!V422="x",(IF('Multi-Field'!AC422=Lists!Q430,Lists!T430,IF('Multi-Field'!AC422=Lists!Q431,Lists!T431,IF('Multi-Field'!AC422=Lists!Q432,Lists!T432,IF('Multi-Field'!AC422=Lists!Q433,Lists!T433))))),0))))</f>
        <v>0</v>
      </c>
      <c r="S445" s="395">
        <f t="shared" si="66"/>
        <v>0</v>
      </c>
      <c r="T445" s="395"/>
      <c r="U445" s="396"/>
      <c r="BF445" s="411" t="s">
        <v>1609</v>
      </c>
      <c r="BG445" s="412">
        <v>5</v>
      </c>
      <c r="BH445" s="412">
        <v>4</v>
      </c>
      <c r="BI445" s="412">
        <v>4</v>
      </c>
      <c r="BJ445" s="409" t="e">
        <f>IF(AND('[1]Single Field'!#REF!=[1]Lists!BF445,'[1]Single Field'!#REF!="Drained"),"x",IF(AND('[1]Single Field'!#REF!=[1]Lists!BF445,'[1]Single Field'!#REF!="Undrained"),O,""))</f>
        <v>#REF!</v>
      </c>
      <c r="BK445" s="409" t="str">
        <f>IF(AND('[1]Multi-Field'!$E$3=[1]Lists!BF445,'[1]Multi-Field'!$F$3="Drained"),BI445,IF(AND('[1]Multi-Field'!$E$3=BF445,'[1]Multi-Field'!$F$3="undrained"),BH445,""))</f>
        <v/>
      </c>
      <c r="BL445" s="409" t="str">
        <f>IF(AND('[1]Multi-Field'!$E$4=BF445,'[1]Multi-Field'!$F$4="Drained"),BI445,IF(AND('[1]Multi-Field'!$E$4=BF445,'[1]Multi-Field'!$F$4="undrained"),BH445,""))</f>
        <v/>
      </c>
      <c r="BM445" s="409" t="str">
        <f>IF(AND('[1]Multi-Field'!$E$5=BF445,'[1]Multi-Field'!$F$5="Drained"),BI445,IF(AND('[1]Multi-Field'!$E$5=BF445,'[1]Multi-Field'!$F$5="undrained"),BH445,""))</f>
        <v/>
      </c>
      <c r="BN445" s="409" t="str">
        <f>IF(AND('[1]Multi-Field'!$E$6=BF445,'[1]Multi-Field'!$F$6="Drained"),BI445,IF(AND('[1]Multi-Field'!$E$6=BF445,'[1]Multi-Field'!$F$6="undrained"),BH445,""))</f>
        <v/>
      </c>
      <c r="BO445" s="409" t="str">
        <f>IF(AND('[1]Multi-Field'!$E$7=BF445,'[1]Multi-Field'!$F$7="Drained"),BI445,IF(AND('[1]Multi-Field'!$E$7=BF445,'[1]Multi-Field'!$F$7="undrained"),BH445,""))</f>
        <v/>
      </c>
      <c r="BP445" s="409" t="str">
        <f>IF(AND('[1]Multi-Field'!$E$8=BF445,'[1]Multi-Field'!$F$8="Drained"),BI445,IF(AND('[1]Multi-Field'!$E$8=BF445,'[1]Multi-Field'!$F$8="undrained"),BH445,""))</f>
        <v/>
      </c>
      <c r="BQ445" s="409" t="str">
        <f>IF(AND('[1]Multi-Field'!$E$9=BF445,'[1]Multi-Field'!$F$9="Drained"),BI445,IF(AND('[1]Multi-Field'!$E$9=BF445,'[1]Multi-Field'!$F$9="undrained"),BH445,""))</f>
        <v/>
      </c>
      <c r="BR445" s="409" t="str">
        <f>IF(AND('[1]Multi-Field'!$E$10=BF445,'[1]Multi-Field'!$F$10="Drained"),BI445,IF(AND('[1]Multi-Field'!$E$10=BF445,'[1]Multi-Field'!$F$10="undrained"),BH445,""))</f>
        <v/>
      </c>
      <c r="BS445" s="409" t="str">
        <f>IF(AND('[1]Multi-Field'!$E$11=BF445,'[1]Multi-Field'!$F$11="Drained"),BI445,IF(AND('[1]Multi-Field'!$E$11=BF445,'[1]Multi-Field'!$F$11="undrained"),BH445,""))</f>
        <v/>
      </c>
      <c r="BT445" s="409" t="str">
        <f>IF(AND('[1]Multi-Field'!$E$12=BF445,'[1]Multi-Field'!$F$12="Drained"),BI445,IF(AND('[1]Multi-Field'!$E$12=BF445,'[1]Multi-Field'!$F$12="undrained"),BH445,""))</f>
        <v/>
      </c>
      <c r="BU445" s="409" t="str">
        <f>IF(AND('[1]Multi-Field'!$E$13=BF445,'[1]Multi-Field'!$F$13="Drained"),BI445,IF(AND('[1]Multi-Field'!$E$3=BF445,'[1]Multi-Field'!$F$13="undrained"),BH445,""))</f>
        <v/>
      </c>
      <c r="BV445" s="409" t="str">
        <f>IF(AND('[1]Multi-Field'!$E$14=BF445,'[1]Multi-Field'!$F$14="Drained"),BI445,IF(AND('[1]Multi-Field'!$E$14=BF445,'[1]Multi-Field'!$F$14="undrained"),BH445,""))</f>
        <v/>
      </c>
      <c r="BW445" s="409" t="str">
        <f>IF(AND('[1]Multi-Field'!$E$15=BF445,'[1]Multi-Field'!$F$15="Drained"),BI445,IF(AND('[1]Multi-Field'!$E$15=BF445,'[1]Multi-Field'!$F$15="undrained"),BH445,""))</f>
        <v/>
      </c>
      <c r="BX445" s="409" t="str">
        <f>IF(AND('[1]Multi-Field'!$E$16=[1]Lists!BF445,'[1]Multi-Field'!$F$16="Drained"),BI445,IF(AND('[1]Multi-Field'!$E$16=[1]Lists!BF445,'[1]Multi-Field'!$F$16="undrained"),BH445,""))</f>
        <v/>
      </c>
      <c r="BY445" s="409" t="str">
        <f>IF(AND('[1]Multi-Field'!$E$17=[1]Lists!BF445,'[1]Multi-Field'!$F$17="Drained"),BI445,IF(AND('[1]Multi-Field'!$E$17=[1]Lists!BF445,'[1]Multi-Field'!$F$17="undrained"),BH445,""))</f>
        <v/>
      </c>
      <c r="BZ445" s="409" t="str">
        <f>IF(AND('[1]Multi-Field'!$E$18=[1]Lists!BF445,'[1]Multi-Field'!$F$18="Drained"),BI445,IF(AND('[1]Multi-Field'!$E$18=[1]Lists!BF445,'[1]Multi-Field'!$F$18="undrained"),BH445,""))</f>
        <v/>
      </c>
      <c r="CA445" s="409" t="str">
        <f>IF(AND('[1]Multi-Field'!$E$19=[1]Lists!BF445,'[1]Multi-Field'!$F$19="Drained"),BI445,IF(AND('[1]Multi-Field'!$E$19=[1]Lists!BF445,'[1]Multi-Field'!$F$19="undrained"),BH445,""))</f>
        <v/>
      </c>
      <c r="CB445" s="409" t="str">
        <f>IF(AND('[1]Multi-Field'!$E$20=[1]Lists!BF445,'[1]Multi-Field'!$F$20="Drained"),BI445,IF(AND('[1]Multi-Field'!$E$20=[1]Lists!BF445,'[1]Multi-Field'!$F$20="undrained"),BH445,""))</f>
        <v/>
      </c>
      <c r="CC445" s="409" t="str">
        <f>IF(AND('[1]Multi-Field'!$E$21=[1]Lists!BF445,'[1]Multi-Field'!$F$21="Drained"),BI445,IF(AND('[1]Multi-Field'!$E$21=[1]Lists!BF445,'[1]Multi-Field'!$F$21="undrained"),BH445,""))</f>
        <v/>
      </c>
      <c r="CD445" s="409" t="str">
        <f>IF(AND('[1]Multi-Field'!$E$22=[1]Lists!BF445,'[1]Multi-Field'!$F$22="Drained"),BI445,IF(AND('[1]Multi-Field'!$E$22=[1]Lists!BF445,'[1]Multi-Field'!$F$22="undrained"),BH445,""))</f>
        <v/>
      </c>
      <c r="CE445" s="409" t="str">
        <f>IF(AND('[1]Multi-Field'!$E$23=[1]Lists!BF445,'[1]Multi-Field'!$F$23="Drained"),BI445,IF(AND('[1]Multi-Field'!$E$23=[1]Lists!BF445,'[1]Multi-Field'!$F$23="undrained"),BH445,""))</f>
        <v/>
      </c>
      <c r="CF445" s="409" t="str">
        <f>IF(AND('[1]Multi-Field'!$E$24=[1]Lists!BF445,'[1]Multi-Field'!$F$24="Drained"),BI445,IF(AND('[1]Multi-Field'!$E$24=[1]Lists!BF445,'[1]Multi-Field'!$F$24="undrained"),BH445,""))</f>
        <v/>
      </c>
      <c r="CG445" s="409" t="str">
        <f>IF(AND('[1]Multi-Field'!$E$25=[1]Lists!BF445,'[1]Multi-Field'!$F$25="Drained"),BI445,IF(AND('[1]Multi-Field'!$E$25=[1]Lists!BF445,'[1]Multi-Field'!$F$25="undrained"),BH445,""))</f>
        <v/>
      </c>
      <c r="CH445" s="409" t="str">
        <f>IF(AND('[1]Multi-Field'!$E$26=[1]Lists!BF445,'[1]Multi-Field'!$F$26="Drained"),BI445,IF(AND('[1]Multi-Field'!$E$26=[1]Lists!BF445,'[1]Multi-Field'!$F$26="undrained"),BH445,""))</f>
        <v/>
      </c>
      <c r="CI445" s="409" t="str">
        <f>IF(AND('[1]Multi-Field'!$E$27=[1]Lists!BF445,'[1]Multi-Field'!$F$27="Drained"),BI445,IF(AND('[1]Multi-Field'!$E$27=[1]Lists!BF445,'[1]Multi-Field'!$F$27="undrained"),BH445,""))</f>
        <v/>
      </c>
      <c r="CJ445" s="409" t="str">
        <f>IF(AND('[1]Multi-Field'!$E$28=[1]Lists!BF445,'[1]Multi-Field'!$F$28="Drained"),BI445,IF(AND('[1]Multi-Field'!$E$28=[1]Lists!BF445,'[1]Multi-Field'!$F$28="undrained"),BH445,""))</f>
        <v/>
      </c>
      <c r="CK445" s="409" t="str">
        <f>IF(AND('[1]Multi-Field'!$E$29=[1]Lists!BF445,'[1]Multi-Field'!$F$29="Drained"),BI445,IF(AND('[1]Multi-Field'!$E$29=[1]Lists!BF445,'[1]Multi-Field'!$F$29="undrained"),BH445,""))</f>
        <v/>
      </c>
      <c r="CL445" s="409" t="str">
        <f>IF(AND('[1]Multi-Field'!$E$30=[1]Lists!BF445,'[1]Multi-Field'!$F$30="Drained"),BI445,IF(AND('[1]Multi-Field'!$E$30=[1]Lists!BF445,'[1]Multi-Field'!$F$30="undrained"),BH445,""))</f>
        <v/>
      </c>
      <c r="CM445" s="409" t="str">
        <f>IF(AND('[1]Multi-Field'!$E$31=[1]Lists!BF445,'[1]Multi-Field'!$F$31="Drained"),BI445,IF(AND('[1]Multi-Field'!$E$31=[1]Lists!BF445,'[1]Multi-Field'!$F$31="undrained"),BH445,""))</f>
        <v/>
      </c>
      <c r="CN445" s="409" t="str">
        <f>IF(AND('[1]Multi-Field'!$E$32=[1]Lists!BF445,'[1]Multi-Field'!$F$32="Drained"),BI445,IF(AND('[1]Multi-Field'!$E$32=[1]Lists!BF445,'[1]Multi-Field'!$F$32="undrained"),BH445,""))</f>
        <v/>
      </c>
      <c r="CO445" s="409" t="str">
        <f>IF(AND('[1]Multi-Field'!$E$33=[1]Lists!BF445,'[1]Multi-Field'!$F$33="Drained"),BI445,IF(AND('[1]Multi-Field'!$E$33=[1]Lists!BF445,'[1]Multi-Field'!$F$33="undrained"),BH445,""))</f>
        <v/>
      </c>
      <c r="CP445" s="409" t="str">
        <f>IF(AND('[1]Multi-Field'!$E$34=[1]Lists!BF445,'[1]Multi-Field'!$F$34="Drained"),BI445,IF(AND('[1]Multi-Field'!$E$34=[1]Lists!BF445,'[1]Multi-Field'!$F$34="undrained"),BH445,""))</f>
        <v/>
      </c>
      <c r="CQ445" s="409" t="str">
        <f>IF(AND('[1]Multi-Field'!$E$35=[1]Lists!BF445,'[1]Multi-Field'!$F$35="Drained"),BI445,IF(AND('[1]Multi-Field'!$E$35=[1]Lists!BF445,'[1]Multi-Field'!$F$35="undrained"),BH445,""))</f>
        <v/>
      </c>
      <c r="CR445" s="409" t="str">
        <f>IF(AND('[1]Multi-Field'!$E$36=[1]Lists!BF445,'[1]Multi-Field'!$F$36="Drained"),BI445,IF(AND('[1]Multi-Field'!$E$36=[1]Lists!BF445,'[1]Multi-Field'!$F$36="undrained"),BH445,""))</f>
        <v/>
      </c>
      <c r="CS445" s="409" t="str">
        <f>IF(AND('[1]Multi-Field'!$E$37=[1]Lists!BF445,'[1]Multi-Field'!$F$37="Drained"),BI445,IF(AND('[1]Multi-Field'!$E$37=[1]Lists!BF445,'[1]Multi-Field'!$F$37="undrained"),BH445,""))</f>
        <v/>
      </c>
      <c r="CT445" s="409" t="str">
        <f>IF(AND('[1]Multi-Field'!$E$38=[1]Lists!BF445,'[1]Multi-Field'!$F$38="Drained"),BI445,IF(AND('[1]Multi-Field'!$E$38=[1]Lists!BF445,'[1]Multi-Field'!$F$38="undrained"),BH445,""))</f>
        <v/>
      </c>
      <c r="CU445" s="409" t="str">
        <f>IF(AND('[1]Multi-Field'!$E$39=[1]Lists!BF445,'[1]Multi-Field'!$F$39="Drained"),BI445,IF(AND('[1]Multi-Field'!$E$39=[1]Lists!BF445,'[1]Multi-Field'!$F$39="undrained"),BH445,""))</f>
        <v/>
      </c>
      <c r="CV445" s="409" t="str">
        <f>IF(AND('[1]Multi-Field'!$E$40=[1]Lists!BF445,'[1]Multi-Field'!$F$40="Drained"),BI445,IF(AND('[1]Multi-Field'!$E$40=[1]Lists!BF445,'[1]Multi-Field'!$F$40="undrained"),BH445,""))</f>
        <v/>
      </c>
      <c r="CW445" s="409" t="str">
        <f>IF(AND('[1]Multi-Field'!$E$41=[1]Lists!BF445,'[1]Multi-Field'!$F$40="Drained"),BI445,IF(AND('[1]Multi-Field'!$E$40=[1]Lists!BF445,'[1]Multi-Field'!$F$40="undrained"),BH445,""))</f>
        <v/>
      </c>
      <c r="CX445" s="409" t="str">
        <f>IF(AND('[1]Multi-Field'!$E$42=[1]Lists!BF445,'[1]Multi-Field'!$F$42="Drained"),BI445,IF(AND('[1]Multi-Field'!$E$42=[1]Lists!BF445,'[1]Multi-Field'!$F$42="undrained"),BH445,""))</f>
        <v/>
      </c>
      <c r="CY445" s="409" t="str">
        <f>IF(AND('[1]Multi-Field'!$E$43=[1]Lists!BF445,'[1]Multi-Field'!$F$43="Drained"),BI445,IF(AND('[1]Multi-Field'!$E$43=[1]Lists!BF445,'[1]Multi-Field'!$F$43="undrained"),BH445,""))</f>
        <v/>
      </c>
      <c r="CZ445" s="409" t="str">
        <f>IF(AND('[1]Multi-Field'!$E$44=[1]Lists!BF445,'[1]Multi-Field'!$F$44="Drained"),BI445,IF(AND('[1]Multi-Field'!$E$44=[1]Lists!BF445,'[1]Multi-Field'!$F$44="undrained"),BH445,""))</f>
        <v/>
      </c>
      <c r="DA445" s="409" t="str">
        <f>IF(AND('[1]Multi-Field'!$E$45=[1]Lists!BF445,'[1]Multi-Field'!$F$45="Drained"),BI445,IF(AND('[1]Multi-Field'!$E$45=[1]Lists!BF445,'[1]Multi-Field'!$F$45="undrained"),BH445,""))</f>
        <v/>
      </c>
      <c r="DB445" s="409" t="str">
        <f>IF(AND('[1]Multi-Field'!$E$46=[1]Lists!BF445,'[1]Multi-Field'!$F$46="Drained"),BI445,IF(AND('[1]Multi-Field'!$E$46=[1]Lists!BF445,'[1]Multi-Field'!$F$46="undrained"),BH445,""))</f>
        <v/>
      </c>
      <c r="DC445" s="409" t="str">
        <f>IF(AND('[1]Multi-Field'!$E$47=[1]Lists!BF445,'[1]Multi-Field'!$F$47="Drained"),BI445,IF(AND('[1]Multi-Field'!$E$47=[1]Lists!BF445,'[1]Multi-Field'!$F$47="undrained"),BH445,""))</f>
        <v/>
      </c>
      <c r="DD445" s="409" t="str">
        <f>IF(AND('[1]Multi-Field'!$E$48=[1]Lists!BF445,'[1]Multi-Field'!$F$48="Drained"),BI445,IF(AND('[1]Multi-Field'!$E$48=[1]Lists!BF445,'[1]Multi-Field'!$F$48="undrained"),BH445,""))</f>
        <v/>
      </c>
      <c r="DE445" s="409" t="str">
        <f>IF(AND('[1]Multi-Field'!$E$49=[1]Lists!BF445,'[1]Multi-Field'!$F$49="Drained"),BI445,IF(AND('[1]Multi-Field'!$E$49=[1]Lists!BF445,'[1]Multi-Field'!$F$9="undrained"),BH445,""))</f>
        <v/>
      </c>
      <c r="DF445" s="409" t="str">
        <f>IF(AND('[1]Multi-Field'!$E$50=[1]Lists!BF445,'[1]Multi-Field'!$F$50="Drained"),BI445,IF(AND('[1]Multi-Field'!$E$50=[1]Lists!BF445,'[1]Multi-Field'!$F$50="undrained"),BH445,""))</f>
        <v/>
      </c>
      <c r="DG445" s="409" t="str">
        <f>IF(AND('[1]Multi-Field'!$E$51=[1]Lists!BF445,'[1]Multi-Field'!$F$51="Drained"),BI445,IF(AND('[1]Multi-Field'!$E$51=[1]Lists!BF445,'[1]Multi-Field'!$F$51="undrained"),BH445,""))</f>
        <v/>
      </c>
      <c r="DH445" s="409" t="str">
        <f>IF(AND('[1]Multi-Field'!$E$52=[1]Lists!BF445,'[1]Multi-Field'!$F$52="Drained"),BI445,IF(AND('[1]Multi-Field'!$E$52=[1]Lists!BF445,'[1]Multi-Field'!$F$52="undrained"),BH445,""))</f>
        <v/>
      </c>
      <c r="DI445" s="409" t="str">
        <f>IF(AND('[1]Multi-Field'!$E$53=[1]Lists!BF445,'[1]Multi-Field'!$F$53="Drained"),BI445,IF(AND('[1]Multi-Field'!$E$53=[1]Lists!BF445,'[1]Multi-Field'!$F$53="undrained"),BH445,""))</f>
        <v/>
      </c>
      <c r="DJ445" s="409" t="str">
        <f>IF(AND('[1]Multi-Field'!$E$54=[1]Lists!BF445,'[1]Multi-Field'!$F$54="Drained"),BI445,IF(AND('[1]Multi-Field'!$E$54=[1]Lists!BF445,'[1]Multi-Field'!$F$54="undrained"),BH445,""))</f>
        <v/>
      </c>
      <c r="DK445" s="409" t="str">
        <f>IF(AND('[1]Multi-Field'!$E$55=[1]Lists!BF445,'[1]Multi-Field'!$F$55="Drained"),BI445,IF(AND('[1]Multi-Field'!$E$55=[1]Lists!BF445,'[1]Multi-Field'!$F$55="undrained"),BH445,""))</f>
        <v/>
      </c>
      <c r="DL445" s="409" t="str">
        <f>IF(AND('[1]Multi-Field'!$E$56=[1]Lists!BF445,'[1]Multi-Field'!$F$56="Drained"),BI445,IF(AND('[1]Multi-Field'!$E$56=[1]Lists!BF445,'[1]Multi-Field'!$F$56="undrained"),BH445,""))</f>
        <v/>
      </c>
      <c r="DM445" s="409" t="str">
        <f>IF(AND('[1]Multi-Field'!$E$57=[1]Lists!BF445,'[1]Multi-Field'!$F$57="Drained"),BI445,IF(AND('[1]Multi-Field'!$E$57=[1]Lists!BF445,'[1]Multi-Field'!$F$57="undrained"),BH445,""))</f>
        <v/>
      </c>
      <c r="DN445" s="409" t="str">
        <f>IF(AND('[1]Multi-Field'!$E$58=[1]Lists!BF445,'[1]Multi-Field'!$F$58="Drained"),BI445,IF(AND('[1]Multi-Field'!$E$58=[1]Lists!BF445,'[1]Multi-Field'!$F$58="undrained"),BH445,""))</f>
        <v/>
      </c>
      <c r="DO445" s="409" t="str">
        <f>IF(AND('[1]Multi-Field'!$E$59=[1]Lists!BF445,'[1]Multi-Field'!$F$59="Drained"),BI445,IF(AND('[1]Multi-Field'!$E$59=[1]Lists!BF445,'[1]Multi-Field'!$F$59="undrained"),BH445,""))</f>
        <v/>
      </c>
      <c r="DP445" s="409" t="str">
        <f>IF(AND('[1]Multi-Field'!$E$60=[1]Lists!BF445,'[1]Multi-Field'!$F$60="Drained"),BI445,IF(AND('[1]Multi-Field'!$E$60=[1]Lists!BF445,'[1]Multi-Field'!$F$60="undrained"),BH445,""))</f>
        <v/>
      </c>
      <c r="DQ445" s="409" t="str">
        <f>IF(AND('[1]Multi-Field'!$E$61=[1]Lists!BF445,'[1]Multi-Field'!$F$61="Drained"),BI445,IF(AND('[1]Multi-Field'!$E$61=[1]Lists!BF445,'[1]Multi-Field'!$F$61="undrained"),BH445,""))</f>
        <v/>
      </c>
      <c r="DR445" s="409" t="str">
        <f>IF(AND('[1]Multi-Field'!$E$62=[1]Lists!BF445,'[1]Multi-Field'!$F$62="Drained"),BI445,IF(AND('[1]Multi-Field'!$E$62=[1]Lists!BF445,'[1]Multi-Field'!$F$62="undrained"),BH445,""))</f>
        <v/>
      </c>
      <c r="DS445" s="409" t="str">
        <f>IF(AND('[1]Multi-Field'!$E$63=[1]Lists!BF445,'[1]Multi-Field'!$F$63="Drained"),BI445,IF(AND('[1]Multi-Field'!$E$63=[1]Lists!BF445,'[1]Multi-Field'!$F$63="undrained"),BH445,""))</f>
        <v/>
      </c>
      <c r="DT445" s="409" t="str">
        <f>IF(AND('[1]Multi-Field'!$E$64=[1]Lists!BF445,'[1]Multi-Field'!$F$64="Drained"),BI445,IF(AND('[1]Multi-Field'!$E$64=[1]Lists!BF445,'[1]Multi-Field'!$F$64="undrained"),BH445,""))</f>
        <v/>
      </c>
      <c r="DU445" s="409" t="str">
        <f>IF(AND('[1]Multi-Field'!$E$65=[1]Lists!BF445,'[1]Multi-Field'!$F$65="Drained"),BI445,IF(AND('[1]Multi-Field'!$E$65=[1]Lists!BF445,'[1]Multi-Field'!$F$65="undrained"),BH445,""))</f>
        <v/>
      </c>
      <c r="DV445" s="409" t="str">
        <f>IF(AND('[1]Multi-Field'!$E$66=[1]Lists!BF445,'[1]Multi-Field'!$F$66="Drained"),BI445,IF(AND('[1]Multi-Field'!$E$66=[1]Lists!BF445,'[1]Multi-Field'!$F$66="undrained"),BH445,""))</f>
        <v/>
      </c>
      <c r="DW445" s="409" t="str">
        <f>IF(AND('[1]Multi-Field'!$E$67=[1]Lists!BF445,'[1]Multi-Field'!$F$67="Drained"),BI445,IF(AND('[1]Multi-Field'!$E$67=[1]Lists!BF445,'[1]Multi-Field'!$F$67="undrained"),BH445,""))</f>
        <v/>
      </c>
      <c r="DX445" s="409" t="str">
        <f>IF(AND('[1]Multi-Field'!$E$68=[1]Lists!BF445,'[1]Multi-Field'!$F$68="Drained"),BI445,IF(AND('[1]Multi-Field'!$E$68=[1]Lists!BF445,'[1]Multi-Field'!$F$68="undrained"),BH445,""))</f>
        <v/>
      </c>
      <c r="DY445" s="409" t="str">
        <f>IF(AND('[1]Multi-Field'!$E$69=[1]Lists!BF445,'[1]Multi-Field'!$F$69="Drained"),BI445,IF(AND('[1]Multi-Field'!$E$69=[1]Lists!BF445,'[1]Multi-Field'!$F$69="undrained"),BH445,""))</f>
        <v/>
      </c>
      <c r="DZ445" s="409" t="str">
        <f>IF(AND('[1]Multi-Field'!$E$70=[1]Lists!BF445,'[1]Multi-Field'!$F$70="Drained"),BI445,IF(AND('[1]Multi-Field'!$E$70=[1]Lists!BF445,'[1]Multi-Field'!$F$70="undrained"),BH445,""))</f>
        <v/>
      </c>
      <c r="EA445" s="409" t="str">
        <f>IF(AND('[1]Multi-Field'!$E$71=[1]Lists!BF445,'[1]Multi-Field'!$F$71="Drained"),BI445,IF(AND('[1]Multi-Field'!$E$71=[1]Lists!BF445,'[1]Multi-Field'!$F$71="undrained"),BH445,""))</f>
        <v/>
      </c>
      <c r="EB445" s="409" t="str">
        <f>IF(AND('[1]Multi-Field'!$E$72=[1]Lists!BF445,'[1]Multi-Field'!$F$72="Drained"),BI445,IF(AND('[1]Multi-Field'!$E$72=[1]Lists!BF445,'[1]Multi-Field'!$F$72="undrained"),BH445,""))</f>
        <v/>
      </c>
      <c r="EC445" s="409" t="str">
        <f>IF(AND('[1]Multi-Field'!$E$73=[1]Lists!BF445,'[1]Multi-Field'!$F$73="Drained"),BI445,IF(AND('[1]Multi-Field'!$E$73=[1]Lists!BF445,'[1]Multi-Field'!$F$73="undrained"),BH445,""))</f>
        <v/>
      </c>
      <c r="ED445" s="409" t="str">
        <f>IF(AND('[1]Multi-Field'!$E$74=[1]Lists!BF445,'[1]Multi-Field'!$F$74="Drained"),BI445,IF(AND('[1]Multi-Field'!$E$74=[1]Lists!BF445,'[1]Multi-Field'!$F$74="undrained"),BH445,""))</f>
        <v/>
      </c>
      <c r="EE445" s="409" t="str">
        <f>IF(AND('[1]Multi-Field'!$E$75=[1]Lists!BF445,'[1]Multi-Field'!$F$75="Drained"),BI445,IF(AND('[1]Multi-Field'!$E$75=[1]Lists!BF445,'[1]Multi-Field'!$F$75="undrained"),BH445,""))</f>
        <v/>
      </c>
      <c r="EF445" s="409" t="str">
        <f>IF(AND('[1]Multi-Field'!$E$76=[1]Lists!BF445,'[1]Multi-Field'!$F$76="Drained"),BI445,IF(AND('[1]Multi-Field'!$E$76=[1]Lists!BF445,'[1]Multi-Field'!$F$6="undrained"),BH445,""))</f>
        <v/>
      </c>
      <c r="EG445" s="409" t="str">
        <f>IF(AND('[1]Multi-Field'!$E$77=[1]Lists!BF445,'[1]Multi-Field'!$F$77="Drained"),BI445,IF(AND('[1]Multi-Field'!$E$77=[1]Lists!BF445,'[1]Multi-Field'!$F$77="undrained"),BH445,""))</f>
        <v/>
      </c>
      <c r="EH445" s="409" t="str">
        <f>IF(AND('[1]Multi-Field'!$E$78=[1]Lists!BF445,'[1]Multi-Field'!$F$78="Drained"),BI445,IF(AND('[1]Multi-Field'!$E$78=[1]Lists!BF445,'[1]Multi-Field'!$F$78="undrained"),BH445,""))</f>
        <v/>
      </c>
      <c r="EI445" s="409" t="str">
        <f>IF(AND('[1]Multi-Field'!$E$79=[1]Lists!BF445,'[1]Multi-Field'!$F$79="Drained"),BI445,IF(AND('[1]Multi-Field'!$E$79=[1]Lists!BF445,'[1]Multi-Field'!$F$79="undrained"),BH445,""))</f>
        <v/>
      </c>
      <c r="EJ445" s="409" t="str">
        <f>IF(AND('[1]Multi-Field'!$E$80=[1]Lists!BF445,'[1]Multi-Field'!$F$80="Drained"),BI445,IF(AND('[1]Multi-Field'!$E$80=[1]Lists!BF445,'[1]Multi-Field'!$F$80="undrained"),BH445,""))</f>
        <v/>
      </c>
      <c r="EK445" s="409" t="str">
        <f>IF(AND('[1]Multi-Field'!$E$81=[1]Lists!BF445,'[1]Multi-Field'!$F$81="Drained"),BI445,IF(AND('[1]Multi-Field'!$E$81=[1]Lists!BF445,'[1]Multi-Field'!$F$81="undrained"),BH445,""))</f>
        <v/>
      </c>
      <c r="EL445" s="409" t="str">
        <f>IF(AND('[1]Multi-Field'!$E$82=[1]Lists!BF445,'[1]Multi-Field'!$F$82="Drained"),BI445,IF(AND('[1]Multi-Field'!$E$82=[1]Lists!BF445,'[1]Multi-Field'!$F$82="undrained"),BH445,""))</f>
        <v/>
      </c>
      <c r="EM445" s="409" t="str">
        <f>IF(AND('[1]Multi-Field'!$E$83=[1]Lists!BF445,'[1]Multi-Field'!$F$83="Drained"),BI445,IF(AND('[1]Multi-Field'!$E$83=[1]Lists!BF445,'[1]Multi-Field'!$F$83="undrained"),BH445,""))</f>
        <v/>
      </c>
      <c r="EN445" s="409" t="str">
        <f>IF(AND('[1]Multi-Field'!$E$84=[1]Lists!BF445,'[1]Multi-Field'!$F$84="Drained"),BI445,IF(AND('[1]Multi-Field'!$E$84=[1]Lists!BF445,'[1]Multi-Field'!$F$84="undrained"),BH445,""))</f>
        <v/>
      </c>
      <c r="EO445" s="409" t="str">
        <f>IF(AND('[1]Multi-Field'!$E$85=[1]Lists!BF445,'[1]Multi-Field'!$F$85="Drained"),BI445,IF(AND('[1]Multi-Field'!$E$85=[1]Lists!BF445,'[1]Multi-Field'!$F$85="undrained"),BH445,""))</f>
        <v/>
      </c>
      <c r="EP445" s="409" t="str">
        <f>IF(AND('[1]Multi-Field'!$E$86=[1]Lists!BF445,'[1]Multi-Field'!$F$86="Drained"),BI445,IF(AND('[1]Multi-Field'!$E$86=[1]Lists!BF445,'[1]Multi-Field'!$F$86="undrained"),BH445,""))</f>
        <v/>
      </c>
      <c r="EQ445" s="409" t="str">
        <f>IF(AND('[1]Multi-Field'!$E$87=[1]Lists!BF445,'[1]Multi-Field'!$F$87="Drained"),BI445,IF(AND('[1]Multi-Field'!$E$87=[1]Lists!BF445,'[1]Multi-Field'!$F$87="undrained"),BH445,""))</f>
        <v/>
      </c>
      <c r="ER445" s="409" t="str">
        <f>IF(AND('[1]Multi-Field'!$E$88=[1]Lists!BF445,'[1]Multi-Field'!$F$88="Drained"),BI445,IF(AND('[1]Multi-Field'!$E$88=[1]Lists!BF445,'[1]Multi-Field'!$F$88="undrained"),BH445,""))</f>
        <v/>
      </c>
      <c r="ES445" s="409" t="str">
        <f>IF(AND('[1]Multi-Field'!$E$89=[1]Lists!BF445,'[1]Multi-Field'!$F$89="Drained"),BI445,IF(AND('[1]Multi-Field'!$E$89=[1]Lists!BF445,'[1]Multi-Field'!$F$89="undrained"),BH445,""))</f>
        <v/>
      </c>
      <c r="ET445" s="409" t="str">
        <f>IF(AND('[1]Multi-Field'!$E$90=[1]Lists!BF445,'[1]Multi-Field'!$F$90="Drained"),BI445,IF(AND('[1]Multi-Field'!$E$90=[1]Lists!BF445,'[1]Multi-Field'!$F$90="undrained"),BH445,""))</f>
        <v/>
      </c>
      <c r="EU445" s="409" t="str">
        <f>IF(AND('[1]Multi-Field'!$E$91=[1]Lists!BF445,'[1]Multi-Field'!$F$91="Drained"),BI445,IF(AND('[1]Multi-Field'!$E$91=[1]Lists!BF445,'[1]Multi-Field'!$F$91="undrained"),BH445,""))</f>
        <v/>
      </c>
      <c r="EV445" s="409" t="str">
        <f>IF(AND('[1]Multi-Field'!$E$92=[1]Lists!BF445,'[1]Multi-Field'!$F$92="Drained"),BI445,IF(AND('[1]Multi-Field'!$E$92=[1]Lists!BF445,'[1]Multi-Field'!$F$92="undrained"),BH445,""))</f>
        <v/>
      </c>
      <c r="EW445" s="409" t="str">
        <f>IF(AND('[1]Multi-Field'!$E$93=[1]Lists!BF445,'[1]Multi-Field'!$F$93="Drained"),BI445,IF(AND('[1]Multi-Field'!$E$93=[1]Lists!BF445,'[1]Multi-Field'!$F$93="undrained"),BH445,""))</f>
        <v/>
      </c>
      <c r="EX445" s="409" t="str">
        <f>IF(AND('[1]Multi-Field'!$E$94=[1]Lists!BF445,'[1]Multi-Field'!$F$94="Drained"),BI445,IF(AND('[1]Multi-Field'!$E$94=[1]Lists!BF445,'[1]Multi-Field'!$F$94="undrained"),BH445,""))</f>
        <v/>
      </c>
      <c r="EY445" s="409" t="str">
        <f>IF(AND('[1]Multi-Field'!$E$95=[1]Lists!BF445,'[1]Multi-Field'!$F$95="Drained"),BI445,IF(AND('[1]Multi-Field'!$E$95=[1]Lists!BF445,'[1]Multi-Field'!$F$95="undrained"),BH445,""))</f>
        <v/>
      </c>
      <c r="EZ445" s="409" t="str">
        <f>IF(AND('[1]Multi-Field'!$E$96=[1]Lists!BF445,'[1]Multi-Field'!$F$96="Drained"),BI445,IF(AND('[1]Multi-Field'!$E$96=[1]Lists!BF445,'[1]Multi-Field'!$F$96="undrained"),BH445,""))</f>
        <v/>
      </c>
      <c r="FA445" s="409" t="str">
        <f>IF(AND('[1]Multi-Field'!$E$97=[1]Lists!BF445,'[1]Multi-Field'!$F$97="Drained"),BI445,IF(AND('[1]Multi-Field'!$E$97=[1]Lists!BF445,'[1]Multi-Field'!$F$97="undrained"),BH445,""))</f>
        <v/>
      </c>
      <c r="FB445" s="409" t="str">
        <f>IF(AND('[1]Multi-Field'!$E$98=[1]Lists!BF445,'[1]Multi-Field'!$F$98="Drained"),BI445,IF(AND('[1]Multi-Field'!$E$98=[1]Lists!BF445,'[1]Multi-Field'!$F$98="undrained"),BH445,""))</f>
        <v/>
      </c>
      <c r="FC445" s="409" t="str">
        <f>IF(AND('[1]Multi-Field'!$E$99=[1]Lists!BF445,'[1]Multi-Field'!$F$99="Drained"),BI445,IF(AND('[1]Multi-Field'!$E$99=[1]Lists!BF445,'[1]Multi-Field'!$F$99="undrained"),BH445,""))</f>
        <v/>
      </c>
      <c r="FD445" s="409" t="str">
        <f>IF(AND('[1]Multi-Field'!$E$100=[1]Lists!BF445,'[1]Multi-Field'!$F$100="Drained"),BI445,IF(AND('[1]Multi-Field'!$E$100=[1]Lists!BF445,'[1]Multi-Field'!$F$100="undrained"),BH445,""))</f>
        <v/>
      </c>
      <c r="FE445" s="409" t="str">
        <f>IF(AND('[1]Multi-Field'!$E$101=[1]Lists!BF445,'[1]Multi-Field'!$F$101="Drained"),BI445,IF(AND('[1]Multi-Field'!$E$101=[1]Lists!BF445,'[1]Multi-Field'!$F$101="undrained"),BH445,""))</f>
        <v/>
      </c>
      <c r="FF445" s="409" t="str">
        <f>IF(AND('[1]Multi-Field'!$E$102=[1]Lists!BF445,'[1]Multi-Field'!$F$102="Drained"),BI445,IF(AND('[1]Multi-Field'!$E$102=[1]Lists!BF445,'[1]Multi-Field'!$F$102="undrained"),BH445,""))</f>
        <v/>
      </c>
      <c r="FG445" s="409" t="str">
        <f>IF(AND('[1]Multi-Field'!$E$103=[1]Lists!BF445,'[1]Multi-Field'!$F$103="Drained"),BI445,IF(AND('[1]Multi-Field'!$E$103=[1]Lists!BF445,'[1]Multi-Field'!$F$103="undrained"),BH445,""))</f>
        <v/>
      </c>
      <c r="FH445" s="409" t="str">
        <f>IF(AND('[1]Multi-Field'!$E$104=[1]Lists!BF445,'[1]Multi-Field'!$F$104="Drained"),BI445,IF(AND('[1]Multi-Field'!$E$104=[1]Lists!BF445,'[1]Multi-Field'!$F$104="undrained"),BH445,""))</f>
        <v/>
      </c>
      <c r="FI445" s="409" t="str">
        <f>IF(AND('[1]Multi-Field'!$E$105=[1]Lists!BF445,'[1]Multi-Field'!$F$105="Drained"),BI445,IF(AND('[1]Multi-Field'!$E$105=[1]Lists!BF445,'[1]Multi-Field'!$F$105="undrained"),BH445,""))</f>
        <v/>
      </c>
      <c r="FJ445" s="409" t="str">
        <f>IF(AND('[1]Multi-Field'!$E$106=[1]Lists!BF445,'[1]Multi-Field'!$F$106="Drained"),BI445,IF(AND('[1]Multi-Field'!$E$106=[1]Lists!BF445,'[1]Multi-Field'!$F$106="undrained"),BH445,""))</f>
        <v/>
      </c>
      <c r="FK445" s="409" t="str">
        <f>IF(AND('[1]Multi-Field'!$E$107=[1]Lists!BF445,'[1]Multi-Field'!$F$107="Drained"),BI445,IF(AND('[1]Multi-Field'!$E$107=[1]Lists!BF445,'[1]Multi-Field'!$F$107="undrained"),BH445,""))</f>
        <v/>
      </c>
      <c r="FL445" s="409" t="str">
        <f>IF(AND('[1]Multi-Field'!$E$108=[1]Lists!BF445,'[1]Multi-Field'!$F$108="Drained"),BI445,IF(AND('[1]Multi-Field'!$E$108=[1]Lists!BF445,'[1]Multi-Field'!$F$108="undrained"),BH445,""))</f>
        <v/>
      </c>
      <c r="FM445" s="409" t="str">
        <f>IF(AND('[1]Multi-Field'!$E$109=[1]Lists!BF445,'[1]Multi-Field'!$F$109="Drained"),BI445,IF(AND('[1]Multi-Field'!$E$109=[1]Lists!BF445,'[1]Multi-Field'!$F$109="undrained"),BH445,""))</f>
        <v/>
      </c>
      <c r="FN445" s="409" t="str">
        <f>IF(AND('[1]Multi-Field'!$E$110=[1]Lists!BF445,'[1]Multi-Field'!$F$110="Drained"),BI445,IF(AND('[1]Multi-Field'!$E$110=[1]Lists!BF445,'[1]Multi-Field'!$F$110="undrained"),BH445,""))</f>
        <v/>
      </c>
      <c r="FO445" s="409" t="str">
        <f>IF(AND('[1]Multi-Field'!$E$111=[1]Lists!BF445,'[1]Multi-Field'!$F$111="Drained"),BI445,IF(AND('[1]Multi-Field'!$E$111=[1]Lists!BF445,'[1]Multi-Field'!$F$111="undrained"),BH445,""))</f>
        <v/>
      </c>
      <c r="FP445" s="409" t="str">
        <f>IF(AND('[1]Multi-Field'!$E$112=[1]Lists!BF445,'[1]Multi-Field'!$F$112="Drained"),BI445,IF(AND('[1]Multi-Field'!$E$112=[1]Lists!BF445,'[1]Multi-Field'!$F$112="undrained"),BH445,""))</f>
        <v/>
      </c>
      <c r="FQ445" s="409" t="str">
        <f>IF(AND('[1]Multi-Field'!$E$113=[1]Lists!BF445,'[1]Multi-Field'!$F$113="Drained"),BI445,IF(AND('[1]Multi-Field'!$E$113=[1]Lists!BF445,'[1]Multi-Field'!$F$113="undrained"),BH445,""))</f>
        <v/>
      </c>
      <c r="FR445" s="409" t="str">
        <f>IF(AND('[1]Multi-Field'!$E$114=[1]Lists!BF445,'[1]Multi-Field'!$F$114="Drained"),BI445,IF(AND('[1]Multi-Field'!$E$114=[1]Lists!BF445,'[1]Multi-Field'!$F$114="undrained"),BH445,""))</f>
        <v/>
      </c>
      <c r="FS445" s="409" t="str">
        <f>IF(AND('[1]Multi-Field'!$E$115=[1]Lists!BF445,'[1]Multi-Field'!$F$115="Drained"),BI445,IF(AND('[1]Multi-Field'!$E$115=[1]Lists!BF445,'[1]Multi-Field'!$F$115="undrained"),BH445,""))</f>
        <v/>
      </c>
      <c r="FT445" s="409" t="str">
        <f>IF(AND('[1]Multi-Field'!$E$116=[1]Lists!BF445,'[1]Multi-Field'!$F$116="Drained"),BI445,IF(AND('[1]Multi-Field'!$E$116=[1]Lists!BF445,'[1]Multi-Field'!$F$116="undrained"),BH445,""))</f>
        <v/>
      </c>
      <c r="FU445" s="409" t="str">
        <f>IF(AND('[1]Multi-Field'!$E$117=[1]Lists!BF445,'[1]Multi-Field'!$F$117="Drained"),BI445,IF(AND('[1]Multi-Field'!$E$117=[1]Lists!BF445,'[1]Multi-Field'!$F$117="undrained"),BH445,""))</f>
        <v/>
      </c>
      <c r="FV445" s="409" t="str">
        <f>IF(AND('[1]Multi-Field'!$E$118=[1]Lists!BF445,'[1]Multi-Field'!$F$118="Drained"),BI445,IF(AND('[1]Multi-Field'!$E$118=[1]Lists!BF445,'[1]Multi-Field'!$F$118="undrained"),BH445,""))</f>
        <v/>
      </c>
      <c r="FW445" s="409" t="str">
        <f>IF(AND('[1]Multi-Field'!$E$119=[1]Lists!BF445,'[1]Multi-Field'!$F$119="Drained"),BI445,IF(AND('[1]Multi-Field'!$E$119=[1]Lists!BF445,'[1]Multi-Field'!$F$119="undrained"),BH445,""))</f>
        <v/>
      </c>
      <c r="FX445" s="409" t="str">
        <f>IF(AND('[1]Multi-Field'!$E$120=[1]Lists!BF445,'[1]Multi-Field'!$F$120="Drained"),BI445,IF(AND('[1]Multi-Field'!$E$120=[1]Lists!BF445,'[1]Multi-Field'!$F$120="undrained"),BH445,""))</f>
        <v/>
      </c>
      <c r="GC445" s="4">
        <v>1</v>
      </c>
    </row>
    <row r="446" spans="1:185" ht="13.5" customHeight="1">
      <c r="A446" s="7" t="s">
        <v>532</v>
      </c>
      <c r="B446" s="7"/>
      <c r="C446" s="7"/>
      <c r="D446" s="8">
        <v>75</v>
      </c>
      <c r="E446" s="8">
        <f t="shared" si="60"/>
        <v>75</v>
      </c>
      <c r="F446" s="8">
        <f t="shared" si="61"/>
        <v>75</v>
      </c>
      <c r="G446" s="8">
        <v>75</v>
      </c>
      <c r="H446" s="8">
        <v>50</v>
      </c>
      <c r="I446" s="8">
        <f t="shared" si="64"/>
        <v>50</v>
      </c>
      <c r="J446" s="8">
        <f t="shared" si="65"/>
        <v>50</v>
      </c>
      <c r="K446" s="8">
        <v>50</v>
      </c>
      <c r="L446" s="8">
        <v>75</v>
      </c>
      <c r="M446" s="8">
        <f t="shared" si="62"/>
        <v>75</v>
      </c>
      <c r="N446" s="8">
        <f t="shared" si="63"/>
        <v>75</v>
      </c>
      <c r="O446" s="8">
        <v>75</v>
      </c>
      <c r="P446" s="391">
        <v>421</v>
      </c>
      <c r="Q446" s="394"/>
      <c r="R446" s="395">
        <f>IF(OR('Multi-Field'!AA423=Lists!AC462,'Multi-Field'!AA423=Lists!AC463),IF('Multi-Field'!Z423="x",(IF('Multi-Field'!AC423=Lists!Q431,Lists!R431,IF('Multi-Field'!AC423=Lists!Q432,Lists!R432,IF('Multi-Field'!AC423=Lists!Q433,Lists!R433,IF('Multi-Field'!AC423=Lists!Q434,Lists!R434))))),IF('Multi-Field'!X423="x",(IF('Multi-Field'!AC423=Lists!Q431,Lists!S431,IF('Multi-Field'!AC423=Lists!Q432,Lists!S432,IF('Multi-Field'!AC423=Lists!Q433,Lists!S433,IF('Multi-Field'!AC423=Lists!Q434,Lists!S434))))),IF('Multi-Field'!V423="x",(IF('Multi-Field'!AC423=Lists!Q431,Lists!T431,IF('Multi-Field'!AC423=Lists!Q432,Lists!T432,IF('Multi-Field'!AC423=Lists!Q433,Lists!T433,IF('Multi-Field'!AC423=Lists!Q434,Lists!T434))))),0))))</f>
        <v>0</v>
      </c>
      <c r="S446" s="395">
        <f t="shared" si="66"/>
        <v>0</v>
      </c>
      <c r="T446" s="395"/>
      <c r="U446" s="396"/>
      <c r="BF446" s="411" t="s">
        <v>1610</v>
      </c>
      <c r="BG446" s="412">
        <v>5</v>
      </c>
      <c r="BH446" s="412">
        <v>4</v>
      </c>
      <c r="BI446" s="412">
        <v>4</v>
      </c>
      <c r="BJ446" s="409" t="e">
        <f>IF(AND('[1]Single Field'!#REF!=[1]Lists!BF446,'[1]Single Field'!#REF!="Drained"),"x",IF(AND('[1]Single Field'!#REF!=[1]Lists!BF446,'[1]Single Field'!#REF!="Undrained"),O,""))</f>
        <v>#REF!</v>
      </c>
      <c r="BK446" s="409" t="str">
        <f>IF(AND('[1]Multi-Field'!$E$3=[1]Lists!BF446,'[1]Multi-Field'!$F$3="Drained"),BI446,IF(AND('[1]Multi-Field'!$E$3=BF446,'[1]Multi-Field'!$F$3="undrained"),BH446,""))</f>
        <v/>
      </c>
      <c r="BL446" s="409" t="str">
        <f>IF(AND('[1]Multi-Field'!$E$4=BF446,'[1]Multi-Field'!$F$4="Drained"),BI446,IF(AND('[1]Multi-Field'!$E$4=BF446,'[1]Multi-Field'!$F$4="undrained"),BH446,""))</f>
        <v/>
      </c>
      <c r="BM446" s="409" t="str">
        <f>IF(AND('[1]Multi-Field'!$E$5=BF446,'[1]Multi-Field'!$F$5="Drained"),BI446,IF(AND('[1]Multi-Field'!$E$5=BF446,'[1]Multi-Field'!$F$5="undrained"),BH446,""))</f>
        <v/>
      </c>
      <c r="BN446" s="409" t="str">
        <f>IF(AND('[1]Multi-Field'!$E$6=BF446,'[1]Multi-Field'!$F$6="Drained"),BI446,IF(AND('[1]Multi-Field'!$E$6=BF446,'[1]Multi-Field'!$F$6="undrained"),BH446,""))</f>
        <v/>
      </c>
      <c r="BO446" s="409" t="str">
        <f>IF(AND('[1]Multi-Field'!$E$7=BF446,'[1]Multi-Field'!$F$7="Drained"),BI446,IF(AND('[1]Multi-Field'!$E$7=BF446,'[1]Multi-Field'!$F$7="undrained"),BH446,""))</f>
        <v/>
      </c>
      <c r="BP446" s="409" t="str">
        <f>IF(AND('[1]Multi-Field'!$E$8=BF446,'[1]Multi-Field'!$F$8="Drained"),BI446,IF(AND('[1]Multi-Field'!$E$8=BF446,'[1]Multi-Field'!$F$8="undrained"),BH446,""))</f>
        <v/>
      </c>
      <c r="BQ446" s="409" t="str">
        <f>IF(AND('[1]Multi-Field'!$E$9=BF446,'[1]Multi-Field'!$F$9="Drained"),BI446,IF(AND('[1]Multi-Field'!$E$9=BF446,'[1]Multi-Field'!$F$9="undrained"),BH446,""))</f>
        <v/>
      </c>
      <c r="BR446" s="409" t="str">
        <f>IF(AND('[1]Multi-Field'!$E$10=BF446,'[1]Multi-Field'!$F$10="Drained"),BI446,IF(AND('[1]Multi-Field'!$E$10=BF446,'[1]Multi-Field'!$F$10="undrained"),BH446,""))</f>
        <v/>
      </c>
      <c r="BS446" s="409" t="str">
        <f>IF(AND('[1]Multi-Field'!$E$11=BF446,'[1]Multi-Field'!$F$11="Drained"),BI446,IF(AND('[1]Multi-Field'!$E$11=BF446,'[1]Multi-Field'!$F$11="undrained"),BH446,""))</f>
        <v/>
      </c>
      <c r="BT446" s="409" t="str">
        <f>IF(AND('[1]Multi-Field'!$E$12=BF446,'[1]Multi-Field'!$F$12="Drained"),BI446,IF(AND('[1]Multi-Field'!$E$12=BF446,'[1]Multi-Field'!$F$12="undrained"),BH446,""))</f>
        <v/>
      </c>
      <c r="BU446" s="409" t="str">
        <f>IF(AND('[1]Multi-Field'!$E$13=BF446,'[1]Multi-Field'!$F$13="Drained"),BI446,IF(AND('[1]Multi-Field'!$E$3=BF446,'[1]Multi-Field'!$F$13="undrained"),BH446,""))</f>
        <v/>
      </c>
      <c r="BV446" s="409" t="str">
        <f>IF(AND('[1]Multi-Field'!$E$14=BF446,'[1]Multi-Field'!$F$14="Drained"),BI446,IF(AND('[1]Multi-Field'!$E$14=BF446,'[1]Multi-Field'!$F$14="undrained"),BH446,""))</f>
        <v/>
      </c>
      <c r="BW446" s="409" t="str">
        <f>IF(AND('[1]Multi-Field'!$E$15=BF446,'[1]Multi-Field'!$F$15="Drained"),BI446,IF(AND('[1]Multi-Field'!$E$15=BF446,'[1]Multi-Field'!$F$15="undrained"),BH446,""))</f>
        <v/>
      </c>
      <c r="BX446" s="409" t="str">
        <f>IF(AND('[1]Multi-Field'!$E$16=[1]Lists!BF446,'[1]Multi-Field'!$F$16="Drained"),BI446,IF(AND('[1]Multi-Field'!$E$16=[1]Lists!BF446,'[1]Multi-Field'!$F$16="undrained"),BH446,""))</f>
        <v/>
      </c>
      <c r="BY446" s="409" t="str">
        <f>IF(AND('[1]Multi-Field'!$E$17=[1]Lists!BF446,'[1]Multi-Field'!$F$17="Drained"),BI446,IF(AND('[1]Multi-Field'!$E$17=[1]Lists!BF446,'[1]Multi-Field'!$F$17="undrained"),BH446,""))</f>
        <v/>
      </c>
      <c r="BZ446" s="409" t="str">
        <f>IF(AND('[1]Multi-Field'!$E$18=[1]Lists!BF446,'[1]Multi-Field'!$F$18="Drained"),BI446,IF(AND('[1]Multi-Field'!$E$18=[1]Lists!BF446,'[1]Multi-Field'!$F$18="undrained"),BH446,""))</f>
        <v/>
      </c>
      <c r="CA446" s="409" t="str">
        <f>IF(AND('[1]Multi-Field'!$E$19=[1]Lists!BF446,'[1]Multi-Field'!$F$19="Drained"),BI446,IF(AND('[1]Multi-Field'!$E$19=[1]Lists!BF446,'[1]Multi-Field'!$F$19="undrained"),BH446,""))</f>
        <v/>
      </c>
      <c r="CB446" s="409" t="str">
        <f>IF(AND('[1]Multi-Field'!$E$20=[1]Lists!BF446,'[1]Multi-Field'!$F$20="Drained"),BI446,IF(AND('[1]Multi-Field'!$E$20=[1]Lists!BF446,'[1]Multi-Field'!$F$20="undrained"),BH446,""))</f>
        <v/>
      </c>
      <c r="CC446" s="409" t="str">
        <f>IF(AND('[1]Multi-Field'!$E$21=[1]Lists!BF446,'[1]Multi-Field'!$F$21="Drained"),BI446,IF(AND('[1]Multi-Field'!$E$21=[1]Lists!BF446,'[1]Multi-Field'!$F$21="undrained"),BH446,""))</f>
        <v/>
      </c>
      <c r="CD446" s="409" t="str">
        <f>IF(AND('[1]Multi-Field'!$E$22=[1]Lists!BF446,'[1]Multi-Field'!$F$22="Drained"),BI446,IF(AND('[1]Multi-Field'!$E$22=[1]Lists!BF446,'[1]Multi-Field'!$F$22="undrained"),BH446,""))</f>
        <v/>
      </c>
      <c r="CE446" s="409" t="str">
        <f>IF(AND('[1]Multi-Field'!$E$23=[1]Lists!BF446,'[1]Multi-Field'!$F$23="Drained"),BI446,IF(AND('[1]Multi-Field'!$E$23=[1]Lists!BF446,'[1]Multi-Field'!$F$23="undrained"),BH446,""))</f>
        <v/>
      </c>
      <c r="CF446" s="409" t="str">
        <f>IF(AND('[1]Multi-Field'!$E$24=[1]Lists!BF446,'[1]Multi-Field'!$F$24="Drained"),BI446,IF(AND('[1]Multi-Field'!$E$24=[1]Lists!BF446,'[1]Multi-Field'!$F$24="undrained"),BH446,""))</f>
        <v/>
      </c>
      <c r="CG446" s="409" t="str">
        <f>IF(AND('[1]Multi-Field'!$E$25=[1]Lists!BF446,'[1]Multi-Field'!$F$25="Drained"),BI446,IF(AND('[1]Multi-Field'!$E$25=[1]Lists!BF446,'[1]Multi-Field'!$F$25="undrained"),BH446,""))</f>
        <v/>
      </c>
      <c r="CH446" s="409" t="str">
        <f>IF(AND('[1]Multi-Field'!$E$26=[1]Lists!BF446,'[1]Multi-Field'!$F$26="Drained"),BI446,IF(AND('[1]Multi-Field'!$E$26=[1]Lists!BF446,'[1]Multi-Field'!$F$26="undrained"),BH446,""))</f>
        <v/>
      </c>
      <c r="CI446" s="409" t="str">
        <f>IF(AND('[1]Multi-Field'!$E$27=[1]Lists!BF446,'[1]Multi-Field'!$F$27="Drained"),BI446,IF(AND('[1]Multi-Field'!$E$27=[1]Lists!BF446,'[1]Multi-Field'!$F$27="undrained"),BH446,""))</f>
        <v/>
      </c>
      <c r="CJ446" s="409" t="str">
        <f>IF(AND('[1]Multi-Field'!$E$28=[1]Lists!BF446,'[1]Multi-Field'!$F$28="Drained"),BI446,IF(AND('[1]Multi-Field'!$E$28=[1]Lists!BF446,'[1]Multi-Field'!$F$28="undrained"),BH446,""))</f>
        <v/>
      </c>
      <c r="CK446" s="409" t="str">
        <f>IF(AND('[1]Multi-Field'!$E$29=[1]Lists!BF446,'[1]Multi-Field'!$F$29="Drained"),BI446,IF(AND('[1]Multi-Field'!$E$29=[1]Lists!BF446,'[1]Multi-Field'!$F$29="undrained"),BH446,""))</f>
        <v/>
      </c>
      <c r="CL446" s="409" t="str">
        <f>IF(AND('[1]Multi-Field'!$E$30=[1]Lists!BF446,'[1]Multi-Field'!$F$30="Drained"),BI446,IF(AND('[1]Multi-Field'!$E$30=[1]Lists!BF446,'[1]Multi-Field'!$F$30="undrained"),BH446,""))</f>
        <v/>
      </c>
      <c r="CM446" s="409" t="str">
        <f>IF(AND('[1]Multi-Field'!$E$31=[1]Lists!BF446,'[1]Multi-Field'!$F$31="Drained"),BI446,IF(AND('[1]Multi-Field'!$E$31=[1]Lists!BF446,'[1]Multi-Field'!$F$31="undrained"),BH446,""))</f>
        <v/>
      </c>
      <c r="CN446" s="409" t="str">
        <f>IF(AND('[1]Multi-Field'!$E$32=[1]Lists!BF446,'[1]Multi-Field'!$F$32="Drained"),BI446,IF(AND('[1]Multi-Field'!$E$32=[1]Lists!BF446,'[1]Multi-Field'!$F$32="undrained"),BH446,""))</f>
        <v/>
      </c>
      <c r="CO446" s="409" t="str">
        <f>IF(AND('[1]Multi-Field'!$E$33=[1]Lists!BF446,'[1]Multi-Field'!$F$33="Drained"),BI446,IF(AND('[1]Multi-Field'!$E$33=[1]Lists!BF446,'[1]Multi-Field'!$F$33="undrained"),BH446,""))</f>
        <v/>
      </c>
      <c r="CP446" s="409" t="str">
        <f>IF(AND('[1]Multi-Field'!$E$34=[1]Lists!BF446,'[1]Multi-Field'!$F$34="Drained"),BI446,IF(AND('[1]Multi-Field'!$E$34=[1]Lists!BF446,'[1]Multi-Field'!$F$34="undrained"),BH446,""))</f>
        <v/>
      </c>
      <c r="CQ446" s="409" t="str">
        <f>IF(AND('[1]Multi-Field'!$E$35=[1]Lists!BF446,'[1]Multi-Field'!$F$35="Drained"),BI446,IF(AND('[1]Multi-Field'!$E$35=[1]Lists!BF446,'[1]Multi-Field'!$F$35="undrained"),BH446,""))</f>
        <v/>
      </c>
      <c r="CR446" s="409" t="str">
        <f>IF(AND('[1]Multi-Field'!$E$36=[1]Lists!BF446,'[1]Multi-Field'!$F$36="Drained"),BI446,IF(AND('[1]Multi-Field'!$E$36=[1]Lists!BF446,'[1]Multi-Field'!$F$36="undrained"),BH446,""))</f>
        <v/>
      </c>
      <c r="CS446" s="409" t="str">
        <f>IF(AND('[1]Multi-Field'!$E$37=[1]Lists!BF446,'[1]Multi-Field'!$F$37="Drained"),BI446,IF(AND('[1]Multi-Field'!$E$37=[1]Lists!BF446,'[1]Multi-Field'!$F$37="undrained"),BH446,""))</f>
        <v/>
      </c>
      <c r="CT446" s="409" t="str">
        <f>IF(AND('[1]Multi-Field'!$E$38=[1]Lists!BF446,'[1]Multi-Field'!$F$38="Drained"),BI446,IF(AND('[1]Multi-Field'!$E$38=[1]Lists!BF446,'[1]Multi-Field'!$F$38="undrained"),BH446,""))</f>
        <v/>
      </c>
      <c r="CU446" s="409" t="str">
        <f>IF(AND('[1]Multi-Field'!$E$39=[1]Lists!BF446,'[1]Multi-Field'!$F$39="Drained"),BI446,IF(AND('[1]Multi-Field'!$E$39=[1]Lists!BF446,'[1]Multi-Field'!$F$39="undrained"),BH446,""))</f>
        <v/>
      </c>
      <c r="CV446" s="409" t="str">
        <f>IF(AND('[1]Multi-Field'!$E$40=[1]Lists!BF446,'[1]Multi-Field'!$F$40="Drained"),BI446,IF(AND('[1]Multi-Field'!$E$40=[1]Lists!BF446,'[1]Multi-Field'!$F$40="undrained"),BH446,""))</f>
        <v/>
      </c>
      <c r="CW446" s="409" t="str">
        <f>IF(AND('[1]Multi-Field'!$E$41=[1]Lists!BF446,'[1]Multi-Field'!$F$40="Drained"),BI446,IF(AND('[1]Multi-Field'!$E$40=[1]Lists!BF446,'[1]Multi-Field'!$F$40="undrained"),BH446,""))</f>
        <v/>
      </c>
      <c r="CX446" s="409" t="str">
        <f>IF(AND('[1]Multi-Field'!$E$42=[1]Lists!BF446,'[1]Multi-Field'!$F$42="Drained"),BI446,IF(AND('[1]Multi-Field'!$E$42=[1]Lists!BF446,'[1]Multi-Field'!$F$42="undrained"),BH446,""))</f>
        <v/>
      </c>
      <c r="CY446" s="409" t="str">
        <f>IF(AND('[1]Multi-Field'!$E$43=[1]Lists!BF446,'[1]Multi-Field'!$F$43="Drained"),BI446,IF(AND('[1]Multi-Field'!$E$43=[1]Lists!BF446,'[1]Multi-Field'!$F$43="undrained"),BH446,""))</f>
        <v/>
      </c>
      <c r="CZ446" s="409" t="str">
        <f>IF(AND('[1]Multi-Field'!$E$44=[1]Lists!BF446,'[1]Multi-Field'!$F$44="Drained"),BI446,IF(AND('[1]Multi-Field'!$E$44=[1]Lists!BF446,'[1]Multi-Field'!$F$44="undrained"),BH446,""))</f>
        <v/>
      </c>
      <c r="DA446" s="409" t="str">
        <f>IF(AND('[1]Multi-Field'!$E$45=[1]Lists!BF446,'[1]Multi-Field'!$F$45="Drained"),BI446,IF(AND('[1]Multi-Field'!$E$45=[1]Lists!BF446,'[1]Multi-Field'!$F$45="undrained"),BH446,""))</f>
        <v/>
      </c>
      <c r="DB446" s="409" t="str">
        <f>IF(AND('[1]Multi-Field'!$E$46=[1]Lists!BF446,'[1]Multi-Field'!$F$46="Drained"),BI446,IF(AND('[1]Multi-Field'!$E$46=[1]Lists!BF446,'[1]Multi-Field'!$F$46="undrained"),BH446,""))</f>
        <v/>
      </c>
      <c r="DC446" s="409" t="str">
        <f>IF(AND('[1]Multi-Field'!$E$47=[1]Lists!BF446,'[1]Multi-Field'!$F$47="Drained"),BI446,IF(AND('[1]Multi-Field'!$E$47=[1]Lists!BF446,'[1]Multi-Field'!$F$47="undrained"),BH446,""))</f>
        <v/>
      </c>
      <c r="DD446" s="409" t="str">
        <f>IF(AND('[1]Multi-Field'!$E$48=[1]Lists!BF446,'[1]Multi-Field'!$F$48="Drained"),BI446,IF(AND('[1]Multi-Field'!$E$48=[1]Lists!BF446,'[1]Multi-Field'!$F$48="undrained"),BH446,""))</f>
        <v/>
      </c>
      <c r="DE446" s="409" t="str">
        <f>IF(AND('[1]Multi-Field'!$E$49=[1]Lists!BF446,'[1]Multi-Field'!$F$49="Drained"),BI446,IF(AND('[1]Multi-Field'!$E$49=[1]Lists!BF446,'[1]Multi-Field'!$F$9="undrained"),BH446,""))</f>
        <v/>
      </c>
      <c r="DF446" s="409" t="str">
        <f>IF(AND('[1]Multi-Field'!$E$50=[1]Lists!BF446,'[1]Multi-Field'!$F$50="Drained"),BI446,IF(AND('[1]Multi-Field'!$E$50=[1]Lists!BF446,'[1]Multi-Field'!$F$50="undrained"),BH446,""))</f>
        <v/>
      </c>
      <c r="DG446" s="409" t="str">
        <f>IF(AND('[1]Multi-Field'!$E$51=[1]Lists!BF446,'[1]Multi-Field'!$F$51="Drained"),BI446,IF(AND('[1]Multi-Field'!$E$51=[1]Lists!BF446,'[1]Multi-Field'!$F$51="undrained"),BH446,""))</f>
        <v/>
      </c>
      <c r="DH446" s="409" t="str">
        <f>IF(AND('[1]Multi-Field'!$E$52=[1]Lists!BF446,'[1]Multi-Field'!$F$52="Drained"),BI446,IF(AND('[1]Multi-Field'!$E$52=[1]Lists!BF446,'[1]Multi-Field'!$F$52="undrained"),BH446,""))</f>
        <v/>
      </c>
      <c r="DI446" s="409" t="str">
        <f>IF(AND('[1]Multi-Field'!$E$53=[1]Lists!BF446,'[1]Multi-Field'!$F$53="Drained"),BI446,IF(AND('[1]Multi-Field'!$E$53=[1]Lists!BF446,'[1]Multi-Field'!$F$53="undrained"),BH446,""))</f>
        <v/>
      </c>
      <c r="DJ446" s="409" t="str">
        <f>IF(AND('[1]Multi-Field'!$E$54=[1]Lists!BF446,'[1]Multi-Field'!$F$54="Drained"),BI446,IF(AND('[1]Multi-Field'!$E$54=[1]Lists!BF446,'[1]Multi-Field'!$F$54="undrained"),BH446,""))</f>
        <v/>
      </c>
      <c r="DK446" s="409" t="str">
        <f>IF(AND('[1]Multi-Field'!$E$55=[1]Lists!BF446,'[1]Multi-Field'!$F$55="Drained"),BI446,IF(AND('[1]Multi-Field'!$E$55=[1]Lists!BF446,'[1]Multi-Field'!$F$55="undrained"),BH446,""))</f>
        <v/>
      </c>
      <c r="DL446" s="409" t="str">
        <f>IF(AND('[1]Multi-Field'!$E$56=[1]Lists!BF446,'[1]Multi-Field'!$F$56="Drained"),BI446,IF(AND('[1]Multi-Field'!$E$56=[1]Lists!BF446,'[1]Multi-Field'!$F$56="undrained"),BH446,""))</f>
        <v/>
      </c>
      <c r="DM446" s="409" t="str">
        <f>IF(AND('[1]Multi-Field'!$E$57=[1]Lists!BF446,'[1]Multi-Field'!$F$57="Drained"),BI446,IF(AND('[1]Multi-Field'!$E$57=[1]Lists!BF446,'[1]Multi-Field'!$F$57="undrained"),BH446,""))</f>
        <v/>
      </c>
      <c r="DN446" s="409" t="str">
        <f>IF(AND('[1]Multi-Field'!$E$58=[1]Lists!BF446,'[1]Multi-Field'!$F$58="Drained"),BI446,IF(AND('[1]Multi-Field'!$E$58=[1]Lists!BF446,'[1]Multi-Field'!$F$58="undrained"),BH446,""))</f>
        <v/>
      </c>
      <c r="DO446" s="409" t="str">
        <f>IF(AND('[1]Multi-Field'!$E$59=[1]Lists!BF446,'[1]Multi-Field'!$F$59="Drained"),BI446,IF(AND('[1]Multi-Field'!$E$59=[1]Lists!BF446,'[1]Multi-Field'!$F$59="undrained"),BH446,""))</f>
        <v/>
      </c>
      <c r="DP446" s="409" t="str">
        <f>IF(AND('[1]Multi-Field'!$E$60=[1]Lists!BF446,'[1]Multi-Field'!$F$60="Drained"),BI446,IF(AND('[1]Multi-Field'!$E$60=[1]Lists!BF446,'[1]Multi-Field'!$F$60="undrained"),BH446,""))</f>
        <v/>
      </c>
      <c r="DQ446" s="409" t="str">
        <f>IF(AND('[1]Multi-Field'!$E$61=[1]Lists!BF446,'[1]Multi-Field'!$F$61="Drained"),BI446,IF(AND('[1]Multi-Field'!$E$61=[1]Lists!BF446,'[1]Multi-Field'!$F$61="undrained"),BH446,""))</f>
        <v/>
      </c>
      <c r="DR446" s="409" t="str">
        <f>IF(AND('[1]Multi-Field'!$E$62=[1]Lists!BF446,'[1]Multi-Field'!$F$62="Drained"),BI446,IF(AND('[1]Multi-Field'!$E$62=[1]Lists!BF446,'[1]Multi-Field'!$F$62="undrained"),BH446,""))</f>
        <v/>
      </c>
      <c r="DS446" s="409" t="str">
        <f>IF(AND('[1]Multi-Field'!$E$63=[1]Lists!BF446,'[1]Multi-Field'!$F$63="Drained"),BI446,IF(AND('[1]Multi-Field'!$E$63=[1]Lists!BF446,'[1]Multi-Field'!$F$63="undrained"),BH446,""))</f>
        <v/>
      </c>
      <c r="DT446" s="409" t="str">
        <f>IF(AND('[1]Multi-Field'!$E$64=[1]Lists!BF446,'[1]Multi-Field'!$F$64="Drained"),BI446,IF(AND('[1]Multi-Field'!$E$64=[1]Lists!BF446,'[1]Multi-Field'!$F$64="undrained"),BH446,""))</f>
        <v/>
      </c>
      <c r="DU446" s="409" t="str">
        <f>IF(AND('[1]Multi-Field'!$E$65=[1]Lists!BF446,'[1]Multi-Field'!$F$65="Drained"),BI446,IF(AND('[1]Multi-Field'!$E$65=[1]Lists!BF446,'[1]Multi-Field'!$F$65="undrained"),BH446,""))</f>
        <v/>
      </c>
      <c r="DV446" s="409" t="str">
        <f>IF(AND('[1]Multi-Field'!$E$66=[1]Lists!BF446,'[1]Multi-Field'!$F$66="Drained"),BI446,IF(AND('[1]Multi-Field'!$E$66=[1]Lists!BF446,'[1]Multi-Field'!$F$66="undrained"),BH446,""))</f>
        <v/>
      </c>
      <c r="DW446" s="409" t="str">
        <f>IF(AND('[1]Multi-Field'!$E$67=[1]Lists!BF446,'[1]Multi-Field'!$F$67="Drained"),BI446,IF(AND('[1]Multi-Field'!$E$67=[1]Lists!BF446,'[1]Multi-Field'!$F$67="undrained"),BH446,""))</f>
        <v/>
      </c>
      <c r="DX446" s="409" t="str">
        <f>IF(AND('[1]Multi-Field'!$E$68=[1]Lists!BF446,'[1]Multi-Field'!$F$68="Drained"),BI446,IF(AND('[1]Multi-Field'!$E$68=[1]Lists!BF446,'[1]Multi-Field'!$F$68="undrained"),BH446,""))</f>
        <v/>
      </c>
      <c r="DY446" s="409" t="str">
        <f>IF(AND('[1]Multi-Field'!$E$69=[1]Lists!BF446,'[1]Multi-Field'!$F$69="Drained"),BI446,IF(AND('[1]Multi-Field'!$E$69=[1]Lists!BF446,'[1]Multi-Field'!$F$69="undrained"),BH446,""))</f>
        <v/>
      </c>
      <c r="DZ446" s="409" t="str">
        <f>IF(AND('[1]Multi-Field'!$E$70=[1]Lists!BF446,'[1]Multi-Field'!$F$70="Drained"),BI446,IF(AND('[1]Multi-Field'!$E$70=[1]Lists!BF446,'[1]Multi-Field'!$F$70="undrained"),BH446,""))</f>
        <v/>
      </c>
      <c r="EA446" s="409" t="str">
        <f>IF(AND('[1]Multi-Field'!$E$71=[1]Lists!BF446,'[1]Multi-Field'!$F$71="Drained"),BI446,IF(AND('[1]Multi-Field'!$E$71=[1]Lists!BF446,'[1]Multi-Field'!$F$71="undrained"),BH446,""))</f>
        <v/>
      </c>
      <c r="EB446" s="409" t="str">
        <f>IF(AND('[1]Multi-Field'!$E$72=[1]Lists!BF446,'[1]Multi-Field'!$F$72="Drained"),BI446,IF(AND('[1]Multi-Field'!$E$72=[1]Lists!BF446,'[1]Multi-Field'!$F$72="undrained"),BH446,""))</f>
        <v/>
      </c>
      <c r="EC446" s="409" t="str">
        <f>IF(AND('[1]Multi-Field'!$E$73=[1]Lists!BF446,'[1]Multi-Field'!$F$73="Drained"),BI446,IF(AND('[1]Multi-Field'!$E$73=[1]Lists!BF446,'[1]Multi-Field'!$F$73="undrained"),BH446,""))</f>
        <v/>
      </c>
      <c r="ED446" s="409" t="str">
        <f>IF(AND('[1]Multi-Field'!$E$74=[1]Lists!BF446,'[1]Multi-Field'!$F$74="Drained"),BI446,IF(AND('[1]Multi-Field'!$E$74=[1]Lists!BF446,'[1]Multi-Field'!$F$74="undrained"),BH446,""))</f>
        <v/>
      </c>
      <c r="EE446" s="409" t="str">
        <f>IF(AND('[1]Multi-Field'!$E$75=[1]Lists!BF446,'[1]Multi-Field'!$F$75="Drained"),BI446,IF(AND('[1]Multi-Field'!$E$75=[1]Lists!BF446,'[1]Multi-Field'!$F$75="undrained"),BH446,""))</f>
        <v/>
      </c>
      <c r="EF446" s="409" t="str">
        <f>IF(AND('[1]Multi-Field'!$E$76=[1]Lists!BF446,'[1]Multi-Field'!$F$76="Drained"),BI446,IF(AND('[1]Multi-Field'!$E$76=[1]Lists!BF446,'[1]Multi-Field'!$F$6="undrained"),BH446,""))</f>
        <v/>
      </c>
      <c r="EG446" s="409" t="str">
        <f>IF(AND('[1]Multi-Field'!$E$77=[1]Lists!BF446,'[1]Multi-Field'!$F$77="Drained"),BI446,IF(AND('[1]Multi-Field'!$E$77=[1]Lists!BF446,'[1]Multi-Field'!$F$77="undrained"),BH446,""))</f>
        <v/>
      </c>
      <c r="EH446" s="409" t="str">
        <f>IF(AND('[1]Multi-Field'!$E$78=[1]Lists!BF446,'[1]Multi-Field'!$F$78="Drained"),BI446,IF(AND('[1]Multi-Field'!$E$78=[1]Lists!BF446,'[1]Multi-Field'!$F$78="undrained"),BH446,""))</f>
        <v/>
      </c>
      <c r="EI446" s="409" t="str">
        <f>IF(AND('[1]Multi-Field'!$E$79=[1]Lists!BF446,'[1]Multi-Field'!$F$79="Drained"),BI446,IF(AND('[1]Multi-Field'!$E$79=[1]Lists!BF446,'[1]Multi-Field'!$F$79="undrained"),BH446,""))</f>
        <v/>
      </c>
      <c r="EJ446" s="409" t="str">
        <f>IF(AND('[1]Multi-Field'!$E$80=[1]Lists!BF446,'[1]Multi-Field'!$F$80="Drained"),BI446,IF(AND('[1]Multi-Field'!$E$80=[1]Lists!BF446,'[1]Multi-Field'!$F$80="undrained"),BH446,""))</f>
        <v/>
      </c>
      <c r="EK446" s="409" t="str">
        <f>IF(AND('[1]Multi-Field'!$E$81=[1]Lists!BF446,'[1]Multi-Field'!$F$81="Drained"),BI446,IF(AND('[1]Multi-Field'!$E$81=[1]Lists!BF446,'[1]Multi-Field'!$F$81="undrained"),BH446,""))</f>
        <v/>
      </c>
      <c r="EL446" s="409" t="str">
        <f>IF(AND('[1]Multi-Field'!$E$82=[1]Lists!BF446,'[1]Multi-Field'!$F$82="Drained"),BI446,IF(AND('[1]Multi-Field'!$E$82=[1]Lists!BF446,'[1]Multi-Field'!$F$82="undrained"),BH446,""))</f>
        <v/>
      </c>
      <c r="EM446" s="409" t="str">
        <f>IF(AND('[1]Multi-Field'!$E$83=[1]Lists!BF446,'[1]Multi-Field'!$F$83="Drained"),BI446,IF(AND('[1]Multi-Field'!$E$83=[1]Lists!BF446,'[1]Multi-Field'!$F$83="undrained"),BH446,""))</f>
        <v/>
      </c>
      <c r="EN446" s="409" t="str">
        <f>IF(AND('[1]Multi-Field'!$E$84=[1]Lists!BF446,'[1]Multi-Field'!$F$84="Drained"),BI446,IF(AND('[1]Multi-Field'!$E$84=[1]Lists!BF446,'[1]Multi-Field'!$F$84="undrained"),BH446,""))</f>
        <v/>
      </c>
      <c r="EO446" s="409" t="str">
        <f>IF(AND('[1]Multi-Field'!$E$85=[1]Lists!BF446,'[1]Multi-Field'!$F$85="Drained"),BI446,IF(AND('[1]Multi-Field'!$E$85=[1]Lists!BF446,'[1]Multi-Field'!$F$85="undrained"),BH446,""))</f>
        <v/>
      </c>
      <c r="EP446" s="409" t="str">
        <f>IF(AND('[1]Multi-Field'!$E$86=[1]Lists!BF446,'[1]Multi-Field'!$F$86="Drained"),BI446,IF(AND('[1]Multi-Field'!$E$86=[1]Lists!BF446,'[1]Multi-Field'!$F$86="undrained"),BH446,""))</f>
        <v/>
      </c>
      <c r="EQ446" s="409" t="str">
        <f>IF(AND('[1]Multi-Field'!$E$87=[1]Lists!BF446,'[1]Multi-Field'!$F$87="Drained"),BI446,IF(AND('[1]Multi-Field'!$E$87=[1]Lists!BF446,'[1]Multi-Field'!$F$87="undrained"),BH446,""))</f>
        <v/>
      </c>
      <c r="ER446" s="409" t="str">
        <f>IF(AND('[1]Multi-Field'!$E$88=[1]Lists!BF446,'[1]Multi-Field'!$F$88="Drained"),BI446,IF(AND('[1]Multi-Field'!$E$88=[1]Lists!BF446,'[1]Multi-Field'!$F$88="undrained"),BH446,""))</f>
        <v/>
      </c>
      <c r="ES446" s="409" t="str">
        <f>IF(AND('[1]Multi-Field'!$E$89=[1]Lists!BF446,'[1]Multi-Field'!$F$89="Drained"),BI446,IF(AND('[1]Multi-Field'!$E$89=[1]Lists!BF446,'[1]Multi-Field'!$F$89="undrained"),BH446,""))</f>
        <v/>
      </c>
      <c r="ET446" s="409" t="str">
        <f>IF(AND('[1]Multi-Field'!$E$90=[1]Lists!BF446,'[1]Multi-Field'!$F$90="Drained"),BI446,IF(AND('[1]Multi-Field'!$E$90=[1]Lists!BF446,'[1]Multi-Field'!$F$90="undrained"),BH446,""))</f>
        <v/>
      </c>
      <c r="EU446" s="409" t="str">
        <f>IF(AND('[1]Multi-Field'!$E$91=[1]Lists!BF446,'[1]Multi-Field'!$F$91="Drained"),BI446,IF(AND('[1]Multi-Field'!$E$91=[1]Lists!BF446,'[1]Multi-Field'!$F$91="undrained"),BH446,""))</f>
        <v/>
      </c>
      <c r="EV446" s="409" t="str">
        <f>IF(AND('[1]Multi-Field'!$E$92=[1]Lists!BF446,'[1]Multi-Field'!$F$92="Drained"),BI446,IF(AND('[1]Multi-Field'!$E$92=[1]Lists!BF446,'[1]Multi-Field'!$F$92="undrained"),BH446,""))</f>
        <v/>
      </c>
      <c r="EW446" s="409" t="str">
        <f>IF(AND('[1]Multi-Field'!$E$93=[1]Lists!BF446,'[1]Multi-Field'!$F$93="Drained"),BI446,IF(AND('[1]Multi-Field'!$E$93=[1]Lists!BF446,'[1]Multi-Field'!$F$93="undrained"),BH446,""))</f>
        <v/>
      </c>
      <c r="EX446" s="409" t="str">
        <f>IF(AND('[1]Multi-Field'!$E$94=[1]Lists!BF446,'[1]Multi-Field'!$F$94="Drained"),BI446,IF(AND('[1]Multi-Field'!$E$94=[1]Lists!BF446,'[1]Multi-Field'!$F$94="undrained"),BH446,""))</f>
        <v/>
      </c>
      <c r="EY446" s="409" t="str">
        <f>IF(AND('[1]Multi-Field'!$E$95=[1]Lists!BF446,'[1]Multi-Field'!$F$95="Drained"),BI446,IF(AND('[1]Multi-Field'!$E$95=[1]Lists!BF446,'[1]Multi-Field'!$F$95="undrained"),BH446,""))</f>
        <v/>
      </c>
      <c r="EZ446" s="409" t="str">
        <f>IF(AND('[1]Multi-Field'!$E$96=[1]Lists!BF446,'[1]Multi-Field'!$F$96="Drained"),BI446,IF(AND('[1]Multi-Field'!$E$96=[1]Lists!BF446,'[1]Multi-Field'!$F$96="undrained"),BH446,""))</f>
        <v/>
      </c>
      <c r="FA446" s="409" t="str">
        <f>IF(AND('[1]Multi-Field'!$E$97=[1]Lists!BF446,'[1]Multi-Field'!$F$97="Drained"),BI446,IF(AND('[1]Multi-Field'!$E$97=[1]Lists!BF446,'[1]Multi-Field'!$F$97="undrained"),BH446,""))</f>
        <v/>
      </c>
      <c r="FB446" s="409" t="str">
        <f>IF(AND('[1]Multi-Field'!$E$98=[1]Lists!BF446,'[1]Multi-Field'!$F$98="Drained"),BI446,IF(AND('[1]Multi-Field'!$E$98=[1]Lists!BF446,'[1]Multi-Field'!$F$98="undrained"),BH446,""))</f>
        <v/>
      </c>
      <c r="FC446" s="409" t="str">
        <f>IF(AND('[1]Multi-Field'!$E$99=[1]Lists!BF446,'[1]Multi-Field'!$F$99="Drained"),BI446,IF(AND('[1]Multi-Field'!$E$99=[1]Lists!BF446,'[1]Multi-Field'!$F$99="undrained"),BH446,""))</f>
        <v/>
      </c>
      <c r="FD446" s="409" t="str">
        <f>IF(AND('[1]Multi-Field'!$E$100=[1]Lists!BF446,'[1]Multi-Field'!$F$100="Drained"),BI446,IF(AND('[1]Multi-Field'!$E$100=[1]Lists!BF446,'[1]Multi-Field'!$F$100="undrained"),BH446,""))</f>
        <v/>
      </c>
      <c r="FE446" s="409" t="str">
        <f>IF(AND('[1]Multi-Field'!$E$101=[1]Lists!BF446,'[1]Multi-Field'!$F$101="Drained"),BI446,IF(AND('[1]Multi-Field'!$E$101=[1]Lists!BF446,'[1]Multi-Field'!$F$101="undrained"),BH446,""))</f>
        <v/>
      </c>
      <c r="FF446" s="409" t="str">
        <f>IF(AND('[1]Multi-Field'!$E$102=[1]Lists!BF446,'[1]Multi-Field'!$F$102="Drained"),BI446,IF(AND('[1]Multi-Field'!$E$102=[1]Lists!BF446,'[1]Multi-Field'!$F$102="undrained"),BH446,""))</f>
        <v/>
      </c>
      <c r="FG446" s="409" t="str">
        <f>IF(AND('[1]Multi-Field'!$E$103=[1]Lists!BF446,'[1]Multi-Field'!$F$103="Drained"),BI446,IF(AND('[1]Multi-Field'!$E$103=[1]Lists!BF446,'[1]Multi-Field'!$F$103="undrained"),BH446,""))</f>
        <v/>
      </c>
      <c r="FH446" s="409" t="str">
        <f>IF(AND('[1]Multi-Field'!$E$104=[1]Lists!BF446,'[1]Multi-Field'!$F$104="Drained"),BI446,IF(AND('[1]Multi-Field'!$E$104=[1]Lists!BF446,'[1]Multi-Field'!$F$104="undrained"),BH446,""))</f>
        <v/>
      </c>
      <c r="FI446" s="409" t="str">
        <f>IF(AND('[1]Multi-Field'!$E$105=[1]Lists!BF446,'[1]Multi-Field'!$F$105="Drained"),BI446,IF(AND('[1]Multi-Field'!$E$105=[1]Lists!BF446,'[1]Multi-Field'!$F$105="undrained"),BH446,""))</f>
        <v/>
      </c>
      <c r="FJ446" s="409" t="str">
        <f>IF(AND('[1]Multi-Field'!$E$106=[1]Lists!BF446,'[1]Multi-Field'!$F$106="Drained"),BI446,IF(AND('[1]Multi-Field'!$E$106=[1]Lists!BF446,'[1]Multi-Field'!$F$106="undrained"),BH446,""))</f>
        <v/>
      </c>
      <c r="FK446" s="409" t="str">
        <f>IF(AND('[1]Multi-Field'!$E$107=[1]Lists!BF446,'[1]Multi-Field'!$F$107="Drained"),BI446,IF(AND('[1]Multi-Field'!$E$107=[1]Lists!BF446,'[1]Multi-Field'!$F$107="undrained"),BH446,""))</f>
        <v/>
      </c>
      <c r="FL446" s="409" t="str">
        <f>IF(AND('[1]Multi-Field'!$E$108=[1]Lists!BF446,'[1]Multi-Field'!$F$108="Drained"),BI446,IF(AND('[1]Multi-Field'!$E$108=[1]Lists!BF446,'[1]Multi-Field'!$F$108="undrained"),BH446,""))</f>
        <v/>
      </c>
      <c r="FM446" s="409" t="str">
        <f>IF(AND('[1]Multi-Field'!$E$109=[1]Lists!BF446,'[1]Multi-Field'!$F$109="Drained"),BI446,IF(AND('[1]Multi-Field'!$E$109=[1]Lists!BF446,'[1]Multi-Field'!$F$109="undrained"),BH446,""))</f>
        <v/>
      </c>
      <c r="FN446" s="409" t="str">
        <f>IF(AND('[1]Multi-Field'!$E$110=[1]Lists!BF446,'[1]Multi-Field'!$F$110="Drained"),BI446,IF(AND('[1]Multi-Field'!$E$110=[1]Lists!BF446,'[1]Multi-Field'!$F$110="undrained"),BH446,""))</f>
        <v/>
      </c>
      <c r="FO446" s="409" t="str">
        <f>IF(AND('[1]Multi-Field'!$E$111=[1]Lists!BF446,'[1]Multi-Field'!$F$111="Drained"),BI446,IF(AND('[1]Multi-Field'!$E$111=[1]Lists!BF446,'[1]Multi-Field'!$F$111="undrained"),BH446,""))</f>
        <v/>
      </c>
      <c r="FP446" s="409" t="str">
        <f>IF(AND('[1]Multi-Field'!$E$112=[1]Lists!BF446,'[1]Multi-Field'!$F$112="Drained"),BI446,IF(AND('[1]Multi-Field'!$E$112=[1]Lists!BF446,'[1]Multi-Field'!$F$112="undrained"),BH446,""))</f>
        <v/>
      </c>
      <c r="FQ446" s="409" t="str">
        <f>IF(AND('[1]Multi-Field'!$E$113=[1]Lists!BF446,'[1]Multi-Field'!$F$113="Drained"),BI446,IF(AND('[1]Multi-Field'!$E$113=[1]Lists!BF446,'[1]Multi-Field'!$F$113="undrained"),BH446,""))</f>
        <v/>
      </c>
      <c r="FR446" s="409" t="str">
        <f>IF(AND('[1]Multi-Field'!$E$114=[1]Lists!BF446,'[1]Multi-Field'!$F$114="Drained"),BI446,IF(AND('[1]Multi-Field'!$E$114=[1]Lists!BF446,'[1]Multi-Field'!$F$114="undrained"),BH446,""))</f>
        <v/>
      </c>
      <c r="FS446" s="409" t="str">
        <f>IF(AND('[1]Multi-Field'!$E$115=[1]Lists!BF446,'[1]Multi-Field'!$F$115="Drained"),BI446,IF(AND('[1]Multi-Field'!$E$115=[1]Lists!BF446,'[1]Multi-Field'!$F$115="undrained"),BH446,""))</f>
        <v/>
      </c>
      <c r="FT446" s="409" t="str">
        <f>IF(AND('[1]Multi-Field'!$E$116=[1]Lists!BF446,'[1]Multi-Field'!$F$116="Drained"),BI446,IF(AND('[1]Multi-Field'!$E$116=[1]Lists!BF446,'[1]Multi-Field'!$F$116="undrained"),BH446,""))</f>
        <v/>
      </c>
      <c r="FU446" s="409" t="str">
        <f>IF(AND('[1]Multi-Field'!$E$117=[1]Lists!BF446,'[1]Multi-Field'!$F$117="Drained"),BI446,IF(AND('[1]Multi-Field'!$E$117=[1]Lists!BF446,'[1]Multi-Field'!$F$117="undrained"),BH446,""))</f>
        <v/>
      </c>
      <c r="FV446" s="409" t="str">
        <f>IF(AND('[1]Multi-Field'!$E$118=[1]Lists!BF446,'[1]Multi-Field'!$F$118="Drained"),BI446,IF(AND('[1]Multi-Field'!$E$118=[1]Lists!BF446,'[1]Multi-Field'!$F$118="undrained"),BH446,""))</f>
        <v/>
      </c>
      <c r="FW446" s="409" t="str">
        <f>IF(AND('[1]Multi-Field'!$E$119=[1]Lists!BF446,'[1]Multi-Field'!$F$119="Drained"),BI446,IF(AND('[1]Multi-Field'!$E$119=[1]Lists!BF446,'[1]Multi-Field'!$F$119="undrained"),BH446,""))</f>
        <v/>
      </c>
      <c r="FX446" s="409" t="str">
        <f>IF(AND('[1]Multi-Field'!$E$120=[1]Lists!BF446,'[1]Multi-Field'!$F$120="Drained"),BI446,IF(AND('[1]Multi-Field'!$E$120=[1]Lists!BF446,'[1]Multi-Field'!$F$120="undrained"),BH446,""))</f>
        <v/>
      </c>
      <c r="GC446" s="4">
        <v>1</v>
      </c>
    </row>
    <row r="447" spans="1:185" ht="13.5" customHeight="1">
      <c r="A447" s="7" t="s">
        <v>533</v>
      </c>
      <c r="B447" s="7"/>
      <c r="C447" s="7"/>
      <c r="D447" s="8">
        <v>75</v>
      </c>
      <c r="E447" s="8">
        <f t="shared" si="60"/>
        <v>75</v>
      </c>
      <c r="F447" s="8">
        <f t="shared" si="61"/>
        <v>75</v>
      </c>
      <c r="G447" s="8">
        <v>75</v>
      </c>
      <c r="H447" s="8">
        <v>75</v>
      </c>
      <c r="I447" s="8">
        <f t="shared" si="64"/>
        <v>75</v>
      </c>
      <c r="J447" s="8">
        <f t="shared" si="65"/>
        <v>75</v>
      </c>
      <c r="K447" s="8">
        <v>75</v>
      </c>
      <c r="L447" s="8">
        <v>130</v>
      </c>
      <c r="M447" s="8">
        <f t="shared" si="62"/>
        <v>130</v>
      </c>
      <c r="N447" s="8">
        <f t="shared" si="63"/>
        <v>130</v>
      </c>
      <c r="O447" s="8">
        <v>130</v>
      </c>
      <c r="P447" s="391">
        <v>422</v>
      </c>
      <c r="Q447" s="394"/>
      <c r="R447" s="395">
        <f>IF(OR('Multi-Field'!AA424=Lists!AC463,'Multi-Field'!AA424=Lists!AC464),IF('Multi-Field'!Z424="x",(IF('Multi-Field'!AC424=Lists!Q432,Lists!R432,IF('Multi-Field'!AC424=Lists!Q433,Lists!R433,IF('Multi-Field'!AC424=Lists!Q434,Lists!R434,IF('Multi-Field'!AC424=Lists!Q435,Lists!R435))))),IF('Multi-Field'!X424="x",(IF('Multi-Field'!AC424=Lists!Q432,Lists!S432,IF('Multi-Field'!AC424=Lists!Q433,Lists!S433,IF('Multi-Field'!AC424=Lists!Q434,Lists!S434,IF('Multi-Field'!AC424=Lists!Q435,Lists!S435))))),IF('Multi-Field'!V424="x",(IF('Multi-Field'!AC424=Lists!Q432,Lists!T432,IF('Multi-Field'!AC424=Lists!Q433,Lists!T433,IF('Multi-Field'!AC424=Lists!Q434,Lists!T434,IF('Multi-Field'!AC424=Lists!Q435,Lists!T435))))),0))))</f>
        <v>0</v>
      </c>
      <c r="S447" s="395">
        <f t="shared" si="66"/>
        <v>0</v>
      </c>
      <c r="T447" s="395"/>
      <c r="U447" s="396"/>
      <c r="BF447" s="411" t="s">
        <v>1611</v>
      </c>
      <c r="BG447" s="412">
        <v>3</v>
      </c>
      <c r="BH447" s="412">
        <v>5</v>
      </c>
      <c r="BI447" s="412">
        <v>5</v>
      </c>
      <c r="BJ447" s="409" t="e">
        <f>IF(AND('[1]Single Field'!#REF!=[1]Lists!BF447,'[1]Single Field'!#REF!="Drained"),"x",IF(AND('[1]Single Field'!#REF!=[1]Lists!BF447,'[1]Single Field'!#REF!="Undrained"),O,""))</f>
        <v>#REF!</v>
      </c>
      <c r="BK447" s="409" t="str">
        <f>IF(AND('[1]Multi-Field'!$E$3=[1]Lists!BF447,'[1]Multi-Field'!$F$3="Drained"),BI447,IF(AND('[1]Multi-Field'!$E$3=BF447,'[1]Multi-Field'!$F$3="undrained"),BH447,""))</f>
        <v/>
      </c>
      <c r="BL447" s="409" t="str">
        <f>IF(AND('[1]Multi-Field'!$E$4=BF447,'[1]Multi-Field'!$F$4="Drained"),BI447,IF(AND('[1]Multi-Field'!$E$4=BF447,'[1]Multi-Field'!$F$4="undrained"),BH447,""))</f>
        <v/>
      </c>
      <c r="BM447" s="409" t="str">
        <f>IF(AND('[1]Multi-Field'!$E$5=BF447,'[1]Multi-Field'!$F$5="Drained"),BI447,IF(AND('[1]Multi-Field'!$E$5=BF447,'[1]Multi-Field'!$F$5="undrained"),BH447,""))</f>
        <v/>
      </c>
      <c r="BN447" s="409" t="str">
        <f>IF(AND('[1]Multi-Field'!$E$6=BF447,'[1]Multi-Field'!$F$6="Drained"),BI447,IF(AND('[1]Multi-Field'!$E$6=BF447,'[1]Multi-Field'!$F$6="undrained"),BH447,""))</f>
        <v/>
      </c>
      <c r="BO447" s="409" t="str">
        <f>IF(AND('[1]Multi-Field'!$E$7=BF447,'[1]Multi-Field'!$F$7="Drained"),BI447,IF(AND('[1]Multi-Field'!$E$7=BF447,'[1]Multi-Field'!$F$7="undrained"),BH447,""))</f>
        <v/>
      </c>
      <c r="BP447" s="409" t="str">
        <f>IF(AND('[1]Multi-Field'!$E$8=BF447,'[1]Multi-Field'!$F$8="Drained"),BI447,IF(AND('[1]Multi-Field'!$E$8=BF447,'[1]Multi-Field'!$F$8="undrained"),BH447,""))</f>
        <v/>
      </c>
      <c r="BQ447" s="409" t="str">
        <f>IF(AND('[1]Multi-Field'!$E$9=BF447,'[1]Multi-Field'!$F$9="Drained"),BI447,IF(AND('[1]Multi-Field'!$E$9=BF447,'[1]Multi-Field'!$F$9="undrained"),BH447,""))</f>
        <v/>
      </c>
      <c r="BR447" s="409" t="str">
        <f>IF(AND('[1]Multi-Field'!$E$10=BF447,'[1]Multi-Field'!$F$10="Drained"),BI447,IF(AND('[1]Multi-Field'!$E$10=BF447,'[1]Multi-Field'!$F$10="undrained"),BH447,""))</f>
        <v/>
      </c>
      <c r="BS447" s="409" t="str">
        <f>IF(AND('[1]Multi-Field'!$E$11=BF447,'[1]Multi-Field'!$F$11="Drained"),BI447,IF(AND('[1]Multi-Field'!$E$11=BF447,'[1]Multi-Field'!$F$11="undrained"),BH447,""))</f>
        <v/>
      </c>
      <c r="BT447" s="409" t="str">
        <f>IF(AND('[1]Multi-Field'!$E$12=BF447,'[1]Multi-Field'!$F$12="Drained"),BI447,IF(AND('[1]Multi-Field'!$E$12=BF447,'[1]Multi-Field'!$F$12="undrained"),BH447,""))</f>
        <v/>
      </c>
      <c r="BU447" s="409" t="str">
        <f>IF(AND('[1]Multi-Field'!$E$13=BF447,'[1]Multi-Field'!$F$13="Drained"),BI447,IF(AND('[1]Multi-Field'!$E$3=BF447,'[1]Multi-Field'!$F$13="undrained"),BH447,""))</f>
        <v/>
      </c>
      <c r="BV447" s="409" t="str">
        <f>IF(AND('[1]Multi-Field'!$E$14=BF447,'[1]Multi-Field'!$F$14="Drained"),BI447,IF(AND('[1]Multi-Field'!$E$14=BF447,'[1]Multi-Field'!$F$14="undrained"),BH447,""))</f>
        <v/>
      </c>
      <c r="BW447" s="409" t="str">
        <f>IF(AND('[1]Multi-Field'!$E$15=BF447,'[1]Multi-Field'!$F$15="Drained"),BI447,IF(AND('[1]Multi-Field'!$E$15=BF447,'[1]Multi-Field'!$F$15="undrained"),BH447,""))</f>
        <v/>
      </c>
      <c r="BX447" s="409" t="str">
        <f>IF(AND('[1]Multi-Field'!$E$16=[1]Lists!BF447,'[1]Multi-Field'!$F$16="Drained"),BI447,IF(AND('[1]Multi-Field'!$E$16=[1]Lists!BF447,'[1]Multi-Field'!$F$16="undrained"),BH447,""))</f>
        <v/>
      </c>
      <c r="BY447" s="409" t="str">
        <f>IF(AND('[1]Multi-Field'!$E$17=[1]Lists!BF447,'[1]Multi-Field'!$F$17="Drained"),BI447,IF(AND('[1]Multi-Field'!$E$17=[1]Lists!BF447,'[1]Multi-Field'!$F$17="undrained"),BH447,""))</f>
        <v/>
      </c>
      <c r="BZ447" s="409" t="str">
        <f>IF(AND('[1]Multi-Field'!$E$18=[1]Lists!BF447,'[1]Multi-Field'!$F$18="Drained"),BI447,IF(AND('[1]Multi-Field'!$E$18=[1]Lists!BF447,'[1]Multi-Field'!$F$18="undrained"),BH447,""))</f>
        <v/>
      </c>
      <c r="CA447" s="409" t="str">
        <f>IF(AND('[1]Multi-Field'!$E$19=[1]Lists!BF447,'[1]Multi-Field'!$F$19="Drained"),BI447,IF(AND('[1]Multi-Field'!$E$19=[1]Lists!BF447,'[1]Multi-Field'!$F$19="undrained"),BH447,""))</f>
        <v/>
      </c>
      <c r="CB447" s="409" t="str">
        <f>IF(AND('[1]Multi-Field'!$E$20=[1]Lists!BF447,'[1]Multi-Field'!$F$20="Drained"),BI447,IF(AND('[1]Multi-Field'!$E$20=[1]Lists!BF447,'[1]Multi-Field'!$F$20="undrained"),BH447,""))</f>
        <v/>
      </c>
      <c r="CC447" s="409" t="str">
        <f>IF(AND('[1]Multi-Field'!$E$21=[1]Lists!BF447,'[1]Multi-Field'!$F$21="Drained"),BI447,IF(AND('[1]Multi-Field'!$E$21=[1]Lists!BF447,'[1]Multi-Field'!$F$21="undrained"),BH447,""))</f>
        <v/>
      </c>
      <c r="CD447" s="409" t="str">
        <f>IF(AND('[1]Multi-Field'!$E$22=[1]Lists!BF447,'[1]Multi-Field'!$F$22="Drained"),BI447,IF(AND('[1]Multi-Field'!$E$22=[1]Lists!BF447,'[1]Multi-Field'!$F$22="undrained"),BH447,""))</f>
        <v/>
      </c>
      <c r="CE447" s="409" t="str">
        <f>IF(AND('[1]Multi-Field'!$E$23=[1]Lists!BF447,'[1]Multi-Field'!$F$23="Drained"),BI447,IF(AND('[1]Multi-Field'!$E$23=[1]Lists!BF447,'[1]Multi-Field'!$F$23="undrained"),BH447,""))</f>
        <v/>
      </c>
      <c r="CF447" s="409" t="str">
        <f>IF(AND('[1]Multi-Field'!$E$24=[1]Lists!BF447,'[1]Multi-Field'!$F$24="Drained"),BI447,IF(AND('[1]Multi-Field'!$E$24=[1]Lists!BF447,'[1]Multi-Field'!$F$24="undrained"),BH447,""))</f>
        <v/>
      </c>
      <c r="CG447" s="409" t="str">
        <f>IF(AND('[1]Multi-Field'!$E$25=[1]Lists!BF447,'[1]Multi-Field'!$F$25="Drained"),BI447,IF(AND('[1]Multi-Field'!$E$25=[1]Lists!BF447,'[1]Multi-Field'!$F$25="undrained"),BH447,""))</f>
        <v/>
      </c>
      <c r="CH447" s="409" t="str">
        <f>IF(AND('[1]Multi-Field'!$E$26=[1]Lists!BF447,'[1]Multi-Field'!$F$26="Drained"),BI447,IF(AND('[1]Multi-Field'!$E$26=[1]Lists!BF447,'[1]Multi-Field'!$F$26="undrained"),BH447,""))</f>
        <v/>
      </c>
      <c r="CI447" s="409" t="str">
        <f>IF(AND('[1]Multi-Field'!$E$27=[1]Lists!BF447,'[1]Multi-Field'!$F$27="Drained"),BI447,IF(AND('[1]Multi-Field'!$E$27=[1]Lists!BF447,'[1]Multi-Field'!$F$27="undrained"),BH447,""))</f>
        <v/>
      </c>
      <c r="CJ447" s="409" t="str">
        <f>IF(AND('[1]Multi-Field'!$E$28=[1]Lists!BF447,'[1]Multi-Field'!$F$28="Drained"),BI447,IF(AND('[1]Multi-Field'!$E$28=[1]Lists!BF447,'[1]Multi-Field'!$F$28="undrained"),BH447,""))</f>
        <v/>
      </c>
      <c r="CK447" s="409" t="str">
        <f>IF(AND('[1]Multi-Field'!$E$29=[1]Lists!BF447,'[1]Multi-Field'!$F$29="Drained"),BI447,IF(AND('[1]Multi-Field'!$E$29=[1]Lists!BF447,'[1]Multi-Field'!$F$29="undrained"),BH447,""))</f>
        <v/>
      </c>
      <c r="CL447" s="409" t="str">
        <f>IF(AND('[1]Multi-Field'!$E$30=[1]Lists!BF447,'[1]Multi-Field'!$F$30="Drained"),BI447,IF(AND('[1]Multi-Field'!$E$30=[1]Lists!BF447,'[1]Multi-Field'!$F$30="undrained"),BH447,""))</f>
        <v/>
      </c>
      <c r="CM447" s="409" t="str">
        <f>IF(AND('[1]Multi-Field'!$E$31=[1]Lists!BF447,'[1]Multi-Field'!$F$31="Drained"),BI447,IF(AND('[1]Multi-Field'!$E$31=[1]Lists!BF447,'[1]Multi-Field'!$F$31="undrained"),BH447,""))</f>
        <v/>
      </c>
      <c r="CN447" s="409" t="str">
        <f>IF(AND('[1]Multi-Field'!$E$32=[1]Lists!BF447,'[1]Multi-Field'!$F$32="Drained"),BI447,IF(AND('[1]Multi-Field'!$E$32=[1]Lists!BF447,'[1]Multi-Field'!$F$32="undrained"),BH447,""))</f>
        <v/>
      </c>
      <c r="CO447" s="409" t="str">
        <f>IF(AND('[1]Multi-Field'!$E$33=[1]Lists!BF447,'[1]Multi-Field'!$F$33="Drained"),BI447,IF(AND('[1]Multi-Field'!$E$33=[1]Lists!BF447,'[1]Multi-Field'!$F$33="undrained"),BH447,""))</f>
        <v/>
      </c>
      <c r="CP447" s="409" t="str">
        <f>IF(AND('[1]Multi-Field'!$E$34=[1]Lists!BF447,'[1]Multi-Field'!$F$34="Drained"),BI447,IF(AND('[1]Multi-Field'!$E$34=[1]Lists!BF447,'[1]Multi-Field'!$F$34="undrained"),BH447,""))</f>
        <v/>
      </c>
      <c r="CQ447" s="409" t="str">
        <f>IF(AND('[1]Multi-Field'!$E$35=[1]Lists!BF447,'[1]Multi-Field'!$F$35="Drained"),BI447,IF(AND('[1]Multi-Field'!$E$35=[1]Lists!BF447,'[1]Multi-Field'!$F$35="undrained"),BH447,""))</f>
        <v/>
      </c>
      <c r="CR447" s="409" t="str">
        <f>IF(AND('[1]Multi-Field'!$E$36=[1]Lists!BF447,'[1]Multi-Field'!$F$36="Drained"),BI447,IF(AND('[1]Multi-Field'!$E$36=[1]Lists!BF447,'[1]Multi-Field'!$F$36="undrained"),BH447,""))</f>
        <v/>
      </c>
      <c r="CS447" s="409" t="str">
        <f>IF(AND('[1]Multi-Field'!$E$37=[1]Lists!BF447,'[1]Multi-Field'!$F$37="Drained"),BI447,IF(AND('[1]Multi-Field'!$E$37=[1]Lists!BF447,'[1]Multi-Field'!$F$37="undrained"),BH447,""))</f>
        <v/>
      </c>
      <c r="CT447" s="409" t="str">
        <f>IF(AND('[1]Multi-Field'!$E$38=[1]Lists!BF447,'[1]Multi-Field'!$F$38="Drained"),BI447,IF(AND('[1]Multi-Field'!$E$38=[1]Lists!BF447,'[1]Multi-Field'!$F$38="undrained"),BH447,""))</f>
        <v/>
      </c>
      <c r="CU447" s="409" t="str">
        <f>IF(AND('[1]Multi-Field'!$E$39=[1]Lists!BF447,'[1]Multi-Field'!$F$39="Drained"),BI447,IF(AND('[1]Multi-Field'!$E$39=[1]Lists!BF447,'[1]Multi-Field'!$F$39="undrained"),BH447,""))</f>
        <v/>
      </c>
      <c r="CV447" s="409" t="str">
        <f>IF(AND('[1]Multi-Field'!$E$40=[1]Lists!BF447,'[1]Multi-Field'!$F$40="Drained"),BI447,IF(AND('[1]Multi-Field'!$E$40=[1]Lists!BF447,'[1]Multi-Field'!$F$40="undrained"),BH447,""))</f>
        <v/>
      </c>
      <c r="CW447" s="409" t="str">
        <f>IF(AND('[1]Multi-Field'!$E$41=[1]Lists!BF447,'[1]Multi-Field'!$F$40="Drained"),BI447,IF(AND('[1]Multi-Field'!$E$40=[1]Lists!BF447,'[1]Multi-Field'!$F$40="undrained"),BH447,""))</f>
        <v/>
      </c>
      <c r="CX447" s="409" t="str">
        <f>IF(AND('[1]Multi-Field'!$E$42=[1]Lists!BF447,'[1]Multi-Field'!$F$42="Drained"),BI447,IF(AND('[1]Multi-Field'!$E$42=[1]Lists!BF447,'[1]Multi-Field'!$F$42="undrained"),BH447,""))</f>
        <v/>
      </c>
      <c r="CY447" s="409" t="str">
        <f>IF(AND('[1]Multi-Field'!$E$43=[1]Lists!BF447,'[1]Multi-Field'!$F$43="Drained"),BI447,IF(AND('[1]Multi-Field'!$E$43=[1]Lists!BF447,'[1]Multi-Field'!$F$43="undrained"),BH447,""))</f>
        <v/>
      </c>
      <c r="CZ447" s="409" t="str">
        <f>IF(AND('[1]Multi-Field'!$E$44=[1]Lists!BF447,'[1]Multi-Field'!$F$44="Drained"),BI447,IF(AND('[1]Multi-Field'!$E$44=[1]Lists!BF447,'[1]Multi-Field'!$F$44="undrained"),BH447,""))</f>
        <v/>
      </c>
      <c r="DA447" s="409" t="str">
        <f>IF(AND('[1]Multi-Field'!$E$45=[1]Lists!BF447,'[1]Multi-Field'!$F$45="Drained"),BI447,IF(AND('[1]Multi-Field'!$E$45=[1]Lists!BF447,'[1]Multi-Field'!$F$45="undrained"),BH447,""))</f>
        <v/>
      </c>
      <c r="DB447" s="409" t="str">
        <f>IF(AND('[1]Multi-Field'!$E$46=[1]Lists!BF447,'[1]Multi-Field'!$F$46="Drained"),BI447,IF(AND('[1]Multi-Field'!$E$46=[1]Lists!BF447,'[1]Multi-Field'!$F$46="undrained"),BH447,""))</f>
        <v/>
      </c>
      <c r="DC447" s="409" t="str">
        <f>IF(AND('[1]Multi-Field'!$E$47=[1]Lists!BF447,'[1]Multi-Field'!$F$47="Drained"),BI447,IF(AND('[1]Multi-Field'!$E$47=[1]Lists!BF447,'[1]Multi-Field'!$F$47="undrained"),BH447,""))</f>
        <v/>
      </c>
      <c r="DD447" s="409" t="str">
        <f>IF(AND('[1]Multi-Field'!$E$48=[1]Lists!BF447,'[1]Multi-Field'!$F$48="Drained"),BI447,IF(AND('[1]Multi-Field'!$E$48=[1]Lists!BF447,'[1]Multi-Field'!$F$48="undrained"),BH447,""))</f>
        <v/>
      </c>
      <c r="DE447" s="409" t="str">
        <f>IF(AND('[1]Multi-Field'!$E$49=[1]Lists!BF447,'[1]Multi-Field'!$F$49="Drained"),BI447,IF(AND('[1]Multi-Field'!$E$49=[1]Lists!BF447,'[1]Multi-Field'!$F$9="undrained"),BH447,""))</f>
        <v/>
      </c>
      <c r="DF447" s="409" t="str">
        <f>IF(AND('[1]Multi-Field'!$E$50=[1]Lists!BF447,'[1]Multi-Field'!$F$50="Drained"),BI447,IF(AND('[1]Multi-Field'!$E$50=[1]Lists!BF447,'[1]Multi-Field'!$F$50="undrained"),BH447,""))</f>
        <v/>
      </c>
      <c r="DG447" s="409" t="str">
        <f>IF(AND('[1]Multi-Field'!$E$51=[1]Lists!BF447,'[1]Multi-Field'!$F$51="Drained"),BI447,IF(AND('[1]Multi-Field'!$E$51=[1]Lists!BF447,'[1]Multi-Field'!$F$51="undrained"),BH447,""))</f>
        <v/>
      </c>
      <c r="DH447" s="409" t="str">
        <f>IF(AND('[1]Multi-Field'!$E$52=[1]Lists!BF447,'[1]Multi-Field'!$F$52="Drained"),BI447,IF(AND('[1]Multi-Field'!$E$52=[1]Lists!BF447,'[1]Multi-Field'!$F$52="undrained"),BH447,""))</f>
        <v/>
      </c>
      <c r="DI447" s="409" t="str">
        <f>IF(AND('[1]Multi-Field'!$E$53=[1]Lists!BF447,'[1]Multi-Field'!$F$53="Drained"),BI447,IF(AND('[1]Multi-Field'!$E$53=[1]Lists!BF447,'[1]Multi-Field'!$F$53="undrained"),BH447,""))</f>
        <v/>
      </c>
      <c r="DJ447" s="409" t="str">
        <f>IF(AND('[1]Multi-Field'!$E$54=[1]Lists!BF447,'[1]Multi-Field'!$F$54="Drained"),BI447,IF(AND('[1]Multi-Field'!$E$54=[1]Lists!BF447,'[1]Multi-Field'!$F$54="undrained"),BH447,""))</f>
        <v/>
      </c>
      <c r="DK447" s="409" t="str">
        <f>IF(AND('[1]Multi-Field'!$E$55=[1]Lists!BF447,'[1]Multi-Field'!$F$55="Drained"),BI447,IF(AND('[1]Multi-Field'!$E$55=[1]Lists!BF447,'[1]Multi-Field'!$F$55="undrained"),BH447,""))</f>
        <v/>
      </c>
      <c r="DL447" s="409" t="str">
        <f>IF(AND('[1]Multi-Field'!$E$56=[1]Lists!BF447,'[1]Multi-Field'!$F$56="Drained"),BI447,IF(AND('[1]Multi-Field'!$E$56=[1]Lists!BF447,'[1]Multi-Field'!$F$56="undrained"),BH447,""))</f>
        <v/>
      </c>
      <c r="DM447" s="409" t="str">
        <f>IF(AND('[1]Multi-Field'!$E$57=[1]Lists!BF447,'[1]Multi-Field'!$F$57="Drained"),BI447,IF(AND('[1]Multi-Field'!$E$57=[1]Lists!BF447,'[1]Multi-Field'!$F$57="undrained"),BH447,""))</f>
        <v/>
      </c>
      <c r="DN447" s="409" t="str">
        <f>IF(AND('[1]Multi-Field'!$E$58=[1]Lists!BF447,'[1]Multi-Field'!$F$58="Drained"),BI447,IF(AND('[1]Multi-Field'!$E$58=[1]Lists!BF447,'[1]Multi-Field'!$F$58="undrained"),BH447,""))</f>
        <v/>
      </c>
      <c r="DO447" s="409" t="str">
        <f>IF(AND('[1]Multi-Field'!$E$59=[1]Lists!BF447,'[1]Multi-Field'!$F$59="Drained"),BI447,IF(AND('[1]Multi-Field'!$E$59=[1]Lists!BF447,'[1]Multi-Field'!$F$59="undrained"),BH447,""))</f>
        <v/>
      </c>
      <c r="DP447" s="409" t="str">
        <f>IF(AND('[1]Multi-Field'!$E$60=[1]Lists!BF447,'[1]Multi-Field'!$F$60="Drained"),BI447,IF(AND('[1]Multi-Field'!$E$60=[1]Lists!BF447,'[1]Multi-Field'!$F$60="undrained"),BH447,""))</f>
        <v/>
      </c>
      <c r="DQ447" s="409" t="str">
        <f>IF(AND('[1]Multi-Field'!$E$61=[1]Lists!BF447,'[1]Multi-Field'!$F$61="Drained"),BI447,IF(AND('[1]Multi-Field'!$E$61=[1]Lists!BF447,'[1]Multi-Field'!$F$61="undrained"),BH447,""))</f>
        <v/>
      </c>
      <c r="DR447" s="409" t="str">
        <f>IF(AND('[1]Multi-Field'!$E$62=[1]Lists!BF447,'[1]Multi-Field'!$F$62="Drained"),BI447,IF(AND('[1]Multi-Field'!$E$62=[1]Lists!BF447,'[1]Multi-Field'!$F$62="undrained"),BH447,""))</f>
        <v/>
      </c>
      <c r="DS447" s="409" t="str">
        <f>IF(AND('[1]Multi-Field'!$E$63=[1]Lists!BF447,'[1]Multi-Field'!$F$63="Drained"),BI447,IF(AND('[1]Multi-Field'!$E$63=[1]Lists!BF447,'[1]Multi-Field'!$F$63="undrained"),BH447,""))</f>
        <v/>
      </c>
      <c r="DT447" s="409" t="str">
        <f>IF(AND('[1]Multi-Field'!$E$64=[1]Lists!BF447,'[1]Multi-Field'!$F$64="Drained"),BI447,IF(AND('[1]Multi-Field'!$E$64=[1]Lists!BF447,'[1]Multi-Field'!$F$64="undrained"),BH447,""))</f>
        <v/>
      </c>
      <c r="DU447" s="409" t="str">
        <f>IF(AND('[1]Multi-Field'!$E$65=[1]Lists!BF447,'[1]Multi-Field'!$F$65="Drained"),BI447,IF(AND('[1]Multi-Field'!$E$65=[1]Lists!BF447,'[1]Multi-Field'!$F$65="undrained"),BH447,""))</f>
        <v/>
      </c>
      <c r="DV447" s="409" t="str">
        <f>IF(AND('[1]Multi-Field'!$E$66=[1]Lists!BF447,'[1]Multi-Field'!$F$66="Drained"),BI447,IF(AND('[1]Multi-Field'!$E$66=[1]Lists!BF447,'[1]Multi-Field'!$F$66="undrained"),BH447,""))</f>
        <v/>
      </c>
      <c r="DW447" s="409" t="str">
        <f>IF(AND('[1]Multi-Field'!$E$67=[1]Lists!BF447,'[1]Multi-Field'!$F$67="Drained"),BI447,IF(AND('[1]Multi-Field'!$E$67=[1]Lists!BF447,'[1]Multi-Field'!$F$67="undrained"),BH447,""))</f>
        <v/>
      </c>
      <c r="DX447" s="409" t="str">
        <f>IF(AND('[1]Multi-Field'!$E$68=[1]Lists!BF447,'[1]Multi-Field'!$F$68="Drained"),BI447,IF(AND('[1]Multi-Field'!$E$68=[1]Lists!BF447,'[1]Multi-Field'!$F$68="undrained"),BH447,""))</f>
        <v/>
      </c>
      <c r="DY447" s="409" t="str">
        <f>IF(AND('[1]Multi-Field'!$E$69=[1]Lists!BF447,'[1]Multi-Field'!$F$69="Drained"),BI447,IF(AND('[1]Multi-Field'!$E$69=[1]Lists!BF447,'[1]Multi-Field'!$F$69="undrained"),BH447,""))</f>
        <v/>
      </c>
      <c r="DZ447" s="409" t="str">
        <f>IF(AND('[1]Multi-Field'!$E$70=[1]Lists!BF447,'[1]Multi-Field'!$F$70="Drained"),BI447,IF(AND('[1]Multi-Field'!$E$70=[1]Lists!BF447,'[1]Multi-Field'!$F$70="undrained"),BH447,""))</f>
        <v/>
      </c>
      <c r="EA447" s="409" t="str">
        <f>IF(AND('[1]Multi-Field'!$E$71=[1]Lists!BF447,'[1]Multi-Field'!$F$71="Drained"),BI447,IF(AND('[1]Multi-Field'!$E$71=[1]Lists!BF447,'[1]Multi-Field'!$F$71="undrained"),BH447,""))</f>
        <v/>
      </c>
      <c r="EB447" s="409" t="str">
        <f>IF(AND('[1]Multi-Field'!$E$72=[1]Lists!BF447,'[1]Multi-Field'!$F$72="Drained"),BI447,IF(AND('[1]Multi-Field'!$E$72=[1]Lists!BF447,'[1]Multi-Field'!$F$72="undrained"),BH447,""))</f>
        <v/>
      </c>
      <c r="EC447" s="409" t="str">
        <f>IF(AND('[1]Multi-Field'!$E$73=[1]Lists!BF447,'[1]Multi-Field'!$F$73="Drained"),BI447,IF(AND('[1]Multi-Field'!$E$73=[1]Lists!BF447,'[1]Multi-Field'!$F$73="undrained"),BH447,""))</f>
        <v/>
      </c>
      <c r="ED447" s="409" t="str">
        <f>IF(AND('[1]Multi-Field'!$E$74=[1]Lists!BF447,'[1]Multi-Field'!$F$74="Drained"),BI447,IF(AND('[1]Multi-Field'!$E$74=[1]Lists!BF447,'[1]Multi-Field'!$F$74="undrained"),BH447,""))</f>
        <v/>
      </c>
      <c r="EE447" s="409" t="str">
        <f>IF(AND('[1]Multi-Field'!$E$75=[1]Lists!BF447,'[1]Multi-Field'!$F$75="Drained"),BI447,IF(AND('[1]Multi-Field'!$E$75=[1]Lists!BF447,'[1]Multi-Field'!$F$75="undrained"),BH447,""))</f>
        <v/>
      </c>
      <c r="EF447" s="409" t="str">
        <f>IF(AND('[1]Multi-Field'!$E$76=[1]Lists!BF447,'[1]Multi-Field'!$F$76="Drained"),BI447,IF(AND('[1]Multi-Field'!$E$76=[1]Lists!BF447,'[1]Multi-Field'!$F$6="undrained"),BH447,""))</f>
        <v/>
      </c>
      <c r="EG447" s="409" t="str">
        <f>IF(AND('[1]Multi-Field'!$E$77=[1]Lists!BF447,'[1]Multi-Field'!$F$77="Drained"),BI447,IF(AND('[1]Multi-Field'!$E$77=[1]Lists!BF447,'[1]Multi-Field'!$F$77="undrained"),BH447,""))</f>
        <v/>
      </c>
      <c r="EH447" s="409" t="str">
        <f>IF(AND('[1]Multi-Field'!$E$78=[1]Lists!BF447,'[1]Multi-Field'!$F$78="Drained"),BI447,IF(AND('[1]Multi-Field'!$E$78=[1]Lists!BF447,'[1]Multi-Field'!$F$78="undrained"),BH447,""))</f>
        <v/>
      </c>
      <c r="EI447" s="409" t="str">
        <f>IF(AND('[1]Multi-Field'!$E$79=[1]Lists!BF447,'[1]Multi-Field'!$F$79="Drained"),BI447,IF(AND('[1]Multi-Field'!$E$79=[1]Lists!BF447,'[1]Multi-Field'!$F$79="undrained"),BH447,""))</f>
        <v/>
      </c>
      <c r="EJ447" s="409" t="str">
        <f>IF(AND('[1]Multi-Field'!$E$80=[1]Lists!BF447,'[1]Multi-Field'!$F$80="Drained"),BI447,IF(AND('[1]Multi-Field'!$E$80=[1]Lists!BF447,'[1]Multi-Field'!$F$80="undrained"),BH447,""))</f>
        <v/>
      </c>
      <c r="EK447" s="409" t="str">
        <f>IF(AND('[1]Multi-Field'!$E$81=[1]Lists!BF447,'[1]Multi-Field'!$F$81="Drained"),BI447,IF(AND('[1]Multi-Field'!$E$81=[1]Lists!BF447,'[1]Multi-Field'!$F$81="undrained"),BH447,""))</f>
        <v/>
      </c>
      <c r="EL447" s="409" t="str">
        <f>IF(AND('[1]Multi-Field'!$E$82=[1]Lists!BF447,'[1]Multi-Field'!$F$82="Drained"),BI447,IF(AND('[1]Multi-Field'!$E$82=[1]Lists!BF447,'[1]Multi-Field'!$F$82="undrained"),BH447,""))</f>
        <v/>
      </c>
      <c r="EM447" s="409" t="str">
        <f>IF(AND('[1]Multi-Field'!$E$83=[1]Lists!BF447,'[1]Multi-Field'!$F$83="Drained"),BI447,IF(AND('[1]Multi-Field'!$E$83=[1]Lists!BF447,'[1]Multi-Field'!$F$83="undrained"),BH447,""))</f>
        <v/>
      </c>
      <c r="EN447" s="409" t="str">
        <f>IF(AND('[1]Multi-Field'!$E$84=[1]Lists!BF447,'[1]Multi-Field'!$F$84="Drained"),BI447,IF(AND('[1]Multi-Field'!$E$84=[1]Lists!BF447,'[1]Multi-Field'!$F$84="undrained"),BH447,""))</f>
        <v/>
      </c>
      <c r="EO447" s="409" t="str">
        <f>IF(AND('[1]Multi-Field'!$E$85=[1]Lists!BF447,'[1]Multi-Field'!$F$85="Drained"),BI447,IF(AND('[1]Multi-Field'!$E$85=[1]Lists!BF447,'[1]Multi-Field'!$F$85="undrained"),BH447,""))</f>
        <v/>
      </c>
      <c r="EP447" s="409" t="str">
        <f>IF(AND('[1]Multi-Field'!$E$86=[1]Lists!BF447,'[1]Multi-Field'!$F$86="Drained"),BI447,IF(AND('[1]Multi-Field'!$E$86=[1]Lists!BF447,'[1]Multi-Field'!$F$86="undrained"),BH447,""))</f>
        <v/>
      </c>
      <c r="EQ447" s="409" t="str">
        <f>IF(AND('[1]Multi-Field'!$E$87=[1]Lists!BF447,'[1]Multi-Field'!$F$87="Drained"),BI447,IF(AND('[1]Multi-Field'!$E$87=[1]Lists!BF447,'[1]Multi-Field'!$F$87="undrained"),BH447,""))</f>
        <v/>
      </c>
      <c r="ER447" s="409" t="str">
        <f>IF(AND('[1]Multi-Field'!$E$88=[1]Lists!BF447,'[1]Multi-Field'!$F$88="Drained"),BI447,IF(AND('[1]Multi-Field'!$E$88=[1]Lists!BF447,'[1]Multi-Field'!$F$88="undrained"),BH447,""))</f>
        <v/>
      </c>
      <c r="ES447" s="409" t="str">
        <f>IF(AND('[1]Multi-Field'!$E$89=[1]Lists!BF447,'[1]Multi-Field'!$F$89="Drained"),BI447,IF(AND('[1]Multi-Field'!$E$89=[1]Lists!BF447,'[1]Multi-Field'!$F$89="undrained"),BH447,""))</f>
        <v/>
      </c>
      <c r="ET447" s="409" t="str">
        <f>IF(AND('[1]Multi-Field'!$E$90=[1]Lists!BF447,'[1]Multi-Field'!$F$90="Drained"),BI447,IF(AND('[1]Multi-Field'!$E$90=[1]Lists!BF447,'[1]Multi-Field'!$F$90="undrained"),BH447,""))</f>
        <v/>
      </c>
      <c r="EU447" s="409" t="str">
        <f>IF(AND('[1]Multi-Field'!$E$91=[1]Lists!BF447,'[1]Multi-Field'!$F$91="Drained"),BI447,IF(AND('[1]Multi-Field'!$E$91=[1]Lists!BF447,'[1]Multi-Field'!$F$91="undrained"),BH447,""))</f>
        <v/>
      </c>
      <c r="EV447" s="409" t="str">
        <f>IF(AND('[1]Multi-Field'!$E$92=[1]Lists!BF447,'[1]Multi-Field'!$F$92="Drained"),BI447,IF(AND('[1]Multi-Field'!$E$92=[1]Lists!BF447,'[1]Multi-Field'!$F$92="undrained"),BH447,""))</f>
        <v/>
      </c>
      <c r="EW447" s="409" t="str">
        <f>IF(AND('[1]Multi-Field'!$E$93=[1]Lists!BF447,'[1]Multi-Field'!$F$93="Drained"),BI447,IF(AND('[1]Multi-Field'!$E$93=[1]Lists!BF447,'[1]Multi-Field'!$F$93="undrained"),BH447,""))</f>
        <v/>
      </c>
      <c r="EX447" s="409" t="str">
        <f>IF(AND('[1]Multi-Field'!$E$94=[1]Lists!BF447,'[1]Multi-Field'!$F$94="Drained"),BI447,IF(AND('[1]Multi-Field'!$E$94=[1]Lists!BF447,'[1]Multi-Field'!$F$94="undrained"),BH447,""))</f>
        <v/>
      </c>
      <c r="EY447" s="409" t="str">
        <f>IF(AND('[1]Multi-Field'!$E$95=[1]Lists!BF447,'[1]Multi-Field'!$F$95="Drained"),BI447,IF(AND('[1]Multi-Field'!$E$95=[1]Lists!BF447,'[1]Multi-Field'!$F$95="undrained"),BH447,""))</f>
        <v/>
      </c>
      <c r="EZ447" s="409" t="str">
        <f>IF(AND('[1]Multi-Field'!$E$96=[1]Lists!BF447,'[1]Multi-Field'!$F$96="Drained"),BI447,IF(AND('[1]Multi-Field'!$E$96=[1]Lists!BF447,'[1]Multi-Field'!$F$96="undrained"),BH447,""))</f>
        <v/>
      </c>
      <c r="FA447" s="409" t="str">
        <f>IF(AND('[1]Multi-Field'!$E$97=[1]Lists!BF447,'[1]Multi-Field'!$F$97="Drained"),BI447,IF(AND('[1]Multi-Field'!$E$97=[1]Lists!BF447,'[1]Multi-Field'!$F$97="undrained"),BH447,""))</f>
        <v/>
      </c>
      <c r="FB447" s="409" t="str">
        <f>IF(AND('[1]Multi-Field'!$E$98=[1]Lists!BF447,'[1]Multi-Field'!$F$98="Drained"),BI447,IF(AND('[1]Multi-Field'!$E$98=[1]Lists!BF447,'[1]Multi-Field'!$F$98="undrained"),BH447,""))</f>
        <v/>
      </c>
      <c r="FC447" s="409" t="str">
        <f>IF(AND('[1]Multi-Field'!$E$99=[1]Lists!BF447,'[1]Multi-Field'!$F$99="Drained"),BI447,IF(AND('[1]Multi-Field'!$E$99=[1]Lists!BF447,'[1]Multi-Field'!$F$99="undrained"),BH447,""))</f>
        <v/>
      </c>
      <c r="FD447" s="409" t="str">
        <f>IF(AND('[1]Multi-Field'!$E$100=[1]Lists!BF447,'[1]Multi-Field'!$F$100="Drained"),BI447,IF(AND('[1]Multi-Field'!$E$100=[1]Lists!BF447,'[1]Multi-Field'!$F$100="undrained"),BH447,""))</f>
        <v/>
      </c>
      <c r="FE447" s="409" t="str">
        <f>IF(AND('[1]Multi-Field'!$E$101=[1]Lists!BF447,'[1]Multi-Field'!$F$101="Drained"),BI447,IF(AND('[1]Multi-Field'!$E$101=[1]Lists!BF447,'[1]Multi-Field'!$F$101="undrained"),BH447,""))</f>
        <v/>
      </c>
      <c r="FF447" s="409" t="str">
        <f>IF(AND('[1]Multi-Field'!$E$102=[1]Lists!BF447,'[1]Multi-Field'!$F$102="Drained"),BI447,IF(AND('[1]Multi-Field'!$E$102=[1]Lists!BF447,'[1]Multi-Field'!$F$102="undrained"),BH447,""))</f>
        <v/>
      </c>
      <c r="FG447" s="409" t="str">
        <f>IF(AND('[1]Multi-Field'!$E$103=[1]Lists!BF447,'[1]Multi-Field'!$F$103="Drained"),BI447,IF(AND('[1]Multi-Field'!$E$103=[1]Lists!BF447,'[1]Multi-Field'!$F$103="undrained"),BH447,""))</f>
        <v/>
      </c>
      <c r="FH447" s="409" t="str">
        <f>IF(AND('[1]Multi-Field'!$E$104=[1]Lists!BF447,'[1]Multi-Field'!$F$104="Drained"),BI447,IF(AND('[1]Multi-Field'!$E$104=[1]Lists!BF447,'[1]Multi-Field'!$F$104="undrained"),BH447,""))</f>
        <v/>
      </c>
      <c r="FI447" s="409" t="str">
        <f>IF(AND('[1]Multi-Field'!$E$105=[1]Lists!BF447,'[1]Multi-Field'!$F$105="Drained"),BI447,IF(AND('[1]Multi-Field'!$E$105=[1]Lists!BF447,'[1]Multi-Field'!$F$105="undrained"),BH447,""))</f>
        <v/>
      </c>
      <c r="FJ447" s="409" t="str">
        <f>IF(AND('[1]Multi-Field'!$E$106=[1]Lists!BF447,'[1]Multi-Field'!$F$106="Drained"),BI447,IF(AND('[1]Multi-Field'!$E$106=[1]Lists!BF447,'[1]Multi-Field'!$F$106="undrained"),BH447,""))</f>
        <v/>
      </c>
      <c r="FK447" s="409" t="str">
        <f>IF(AND('[1]Multi-Field'!$E$107=[1]Lists!BF447,'[1]Multi-Field'!$F$107="Drained"),BI447,IF(AND('[1]Multi-Field'!$E$107=[1]Lists!BF447,'[1]Multi-Field'!$F$107="undrained"),BH447,""))</f>
        <v/>
      </c>
      <c r="FL447" s="409" t="str">
        <f>IF(AND('[1]Multi-Field'!$E$108=[1]Lists!BF447,'[1]Multi-Field'!$F$108="Drained"),BI447,IF(AND('[1]Multi-Field'!$E$108=[1]Lists!BF447,'[1]Multi-Field'!$F$108="undrained"),BH447,""))</f>
        <v/>
      </c>
      <c r="FM447" s="409" t="str">
        <f>IF(AND('[1]Multi-Field'!$E$109=[1]Lists!BF447,'[1]Multi-Field'!$F$109="Drained"),BI447,IF(AND('[1]Multi-Field'!$E$109=[1]Lists!BF447,'[1]Multi-Field'!$F$109="undrained"),BH447,""))</f>
        <v/>
      </c>
      <c r="FN447" s="409" t="str">
        <f>IF(AND('[1]Multi-Field'!$E$110=[1]Lists!BF447,'[1]Multi-Field'!$F$110="Drained"),BI447,IF(AND('[1]Multi-Field'!$E$110=[1]Lists!BF447,'[1]Multi-Field'!$F$110="undrained"),BH447,""))</f>
        <v/>
      </c>
      <c r="FO447" s="409" t="str">
        <f>IF(AND('[1]Multi-Field'!$E$111=[1]Lists!BF447,'[1]Multi-Field'!$F$111="Drained"),BI447,IF(AND('[1]Multi-Field'!$E$111=[1]Lists!BF447,'[1]Multi-Field'!$F$111="undrained"),BH447,""))</f>
        <v/>
      </c>
      <c r="FP447" s="409" t="str">
        <f>IF(AND('[1]Multi-Field'!$E$112=[1]Lists!BF447,'[1]Multi-Field'!$F$112="Drained"),BI447,IF(AND('[1]Multi-Field'!$E$112=[1]Lists!BF447,'[1]Multi-Field'!$F$112="undrained"),BH447,""))</f>
        <v/>
      </c>
      <c r="FQ447" s="409" t="str">
        <f>IF(AND('[1]Multi-Field'!$E$113=[1]Lists!BF447,'[1]Multi-Field'!$F$113="Drained"),BI447,IF(AND('[1]Multi-Field'!$E$113=[1]Lists!BF447,'[1]Multi-Field'!$F$113="undrained"),BH447,""))</f>
        <v/>
      </c>
      <c r="FR447" s="409" t="str">
        <f>IF(AND('[1]Multi-Field'!$E$114=[1]Lists!BF447,'[1]Multi-Field'!$F$114="Drained"),BI447,IF(AND('[1]Multi-Field'!$E$114=[1]Lists!BF447,'[1]Multi-Field'!$F$114="undrained"),BH447,""))</f>
        <v/>
      </c>
      <c r="FS447" s="409" t="str">
        <f>IF(AND('[1]Multi-Field'!$E$115=[1]Lists!BF447,'[1]Multi-Field'!$F$115="Drained"),BI447,IF(AND('[1]Multi-Field'!$E$115=[1]Lists!BF447,'[1]Multi-Field'!$F$115="undrained"),BH447,""))</f>
        <v/>
      </c>
      <c r="FT447" s="409" t="str">
        <f>IF(AND('[1]Multi-Field'!$E$116=[1]Lists!BF447,'[1]Multi-Field'!$F$116="Drained"),BI447,IF(AND('[1]Multi-Field'!$E$116=[1]Lists!BF447,'[1]Multi-Field'!$F$116="undrained"),BH447,""))</f>
        <v/>
      </c>
      <c r="FU447" s="409" t="str">
        <f>IF(AND('[1]Multi-Field'!$E$117=[1]Lists!BF447,'[1]Multi-Field'!$F$117="Drained"),BI447,IF(AND('[1]Multi-Field'!$E$117=[1]Lists!BF447,'[1]Multi-Field'!$F$117="undrained"),BH447,""))</f>
        <v/>
      </c>
      <c r="FV447" s="409" t="str">
        <f>IF(AND('[1]Multi-Field'!$E$118=[1]Lists!BF447,'[1]Multi-Field'!$F$118="Drained"),BI447,IF(AND('[1]Multi-Field'!$E$118=[1]Lists!BF447,'[1]Multi-Field'!$F$118="undrained"),BH447,""))</f>
        <v/>
      </c>
      <c r="FW447" s="409" t="str">
        <f>IF(AND('[1]Multi-Field'!$E$119=[1]Lists!BF447,'[1]Multi-Field'!$F$119="Drained"),BI447,IF(AND('[1]Multi-Field'!$E$119=[1]Lists!BF447,'[1]Multi-Field'!$F$119="undrained"),BH447,""))</f>
        <v/>
      </c>
      <c r="FX447" s="409" t="str">
        <f>IF(AND('[1]Multi-Field'!$E$120=[1]Lists!BF447,'[1]Multi-Field'!$F$120="Drained"),BI447,IF(AND('[1]Multi-Field'!$E$120=[1]Lists!BF447,'[1]Multi-Field'!$F$120="undrained"),BH447,""))</f>
        <v/>
      </c>
      <c r="GC447" s="4">
        <v>1</v>
      </c>
    </row>
    <row r="448" spans="1:185" ht="13.5" customHeight="1">
      <c r="A448" s="7" t="s">
        <v>534</v>
      </c>
      <c r="B448" s="7"/>
      <c r="C448" s="7"/>
      <c r="D448" s="8">
        <v>55</v>
      </c>
      <c r="E448" s="8">
        <f t="shared" si="60"/>
        <v>58</v>
      </c>
      <c r="F448" s="8">
        <f t="shared" si="61"/>
        <v>62</v>
      </c>
      <c r="G448" s="8">
        <v>65</v>
      </c>
      <c r="H448" s="8">
        <v>65</v>
      </c>
      <c r="I448" s="8">
        <f t="shared" si="64"/>
        <v>68</v>
      </c>
      <c r="J448" s="8">
        <f t="shared" si="65"/>
        <v>72</v>
      </c>
      <c r="K448" s="8">
        <v>75</v>
      </c>
      <c r="L448" s="8">
        <v>95</v>
      </c>
      <c r="M448" s="8">
        <f t="shared" si="62"/>
        <v>105</v>
      </c>
      <c r="N448" s="8">
        <f t="shared" si="63"/>
        <v>115</v>
      </c>
      <c r="O448" s="8">
        <v>125</v>
      </c>
      <c r="P448" s="391">
        <v>423</v>
      </c>
      <c r="Q448" s="394"/>
      <c r="R448" s="395">
        <f>IF(OR('Multi-Field'!AA425=Lists!AC464,'Multi-Field'!AA425=Lists!AC465),IF('Multi-Field'!Z425="x",(IF('Multi-Field'!AC425=Lists!Q433,Lists!R433,IF('Multi-Field'!AC425=Lists!Q434,Lists!R434,IF('Multi-Field'!AC425=Lists!Q435,Lists!R435,IF('Multi-Field'!AC425=Lists!Q436,Lists!R436))))),IF('Multi-Field'!X425="x",(IF('Multi-Field'!AC425=Lists!Q433,Lists!S433,IF('Multi-Field'!AC425=Lists!Q434,Lists!S434,IF('Multi-Field'!AC425=Lists!Q435,Lists!S435,IF('Multi-Field'!AC425=Lists!Q436,Lists!S436))))),IF('Multi-Field'!V425="x",(IF('Multi-Field'!AC425=Lists!Q433,Lists!T433,IF('Multi-Field'!AC425=Lists!Q434,Lists!T434,IF('Multi-Field'!AC425=Lists!Q435,Lists!T435,IF('Multi-Field'!AC425=Lists!Q436,Lists!T436))))),0))))</f>
        <v>0</v>
      </c>
      <c r="S448" s="395">
        <f t="shared" si="66"/>
        <v>0</v>
      </c>
      <c r="T448" s="395"/>
      <c r="U448" s="396"/>
      <c r="BF448" s="411" t="s">
        <v>1612</v>
      </c>
      <c r="BG448" s="412">
        <v>3</v>
      </c>
      <c r="BH448" s="412">
        <v>3.5</v>
      </c>
      <c r="BI448" s="412">
        <v>4.5</v>
      </c>
      <c r="BJ448" s="409" t="e">
        <f>IF(AND('[1]Single Field'!#REF!=[1]Lists!BF448,'[1]Single Field'!#REF!="Drained"),"x",IF(AND('[1]Single Field'!#REF!=[1]Lists!BF448,'[1]Single Field'!#REF!="Undrained"),O,""))</f>
        <v>#REF!</v>
      </c>
      <c r="BK448" s="409" t="str">
        <f>IF(AND('[1]Multi-Field'!$E$3=[1]Lists!BF448,'[1]Multi-Field'!$F$3="Drained"),BI448,IF(AND('[1]Multi-Field'!$E$3=BF448,'[1]Multi-Field'!$F$3="undrained"),BH448,""))</f>
        <v/>
      </c>
      <c r="BL448" s="409" t="str">
        <f>IF(AND('[1]Multi-Field'!$E$4=BF448,'[1]Multi-Field'!$F$4="Drained"),BI448,IF(AND('[1]Multi-Field'!$E$4=BF448,'[1]Multi-Field'!$F$4="undrained"),BH448,""))</f>
        <v/>
      </c>
      <c r="BM448" s="409" t="str">
        <f>IF(AND('[1]Multi-Field'!$E$5=BF448,'[1]Multi-Field'!$F$5="Drained"),BI448,IF(AND('[1]Multi-Field'!$E$5=BF448,'[1]Multi-Field'!$F$5="undrained"),BH448,""))</f>
        <v/>
      </c>
      <c r="BN448" s="409" t="str">
        <f>IF(AND('[1]Multi-Field'!$E$6=BF448,'[1]Multi-Field'!$F$6="Drained"),BI448,IF(AND('[1]Multi-Field'!$E$6=BF448,'[1]Multi-Field'!$F$6="undrained"),BH448,""))</f>
        <v/>
      </c>
      <c r="BO448" s="409" t="str">
        <f>IF(AND('[1]Multi-Field'!$E$7=BF448,'[1]Multi-Field'!$F$7="Drained"),BI448,IF(AND('[1]Multi-Field'!$E$7=BF448,'[1]Multi-Field'!$F$7="undrained"),BH448,""))</f>
        <v/>
      </c>
      <c r="BP448" s="409" t="str">
        <f>IF(AND('[1]Multi-Field'!$E$8=BF448,'[1]Multi-Field'!$F$8="Drained"),BI448,IF(AND('[1]Multi-Field'!$E$8=BF448,'[1]Multi-Field'!$F$8="undrained"),BH448,""))</f>
        <v/>
      </c>
      <c r="BQ448" s="409" t="str">
        <f>IF(AND('[1]Multi-Field'!$E$9=BF448,'[1]Multi-Field'!$F$9="Drained"),BI448,IF(AND('[1]Multi-Field'!$E$9=BF448,'[1]Multi-Field'!$F$9="undrained"),BH448,""))</f>
        <v/>
      </c>
      <c r="BR448" s="409" t="str">
        <f>IF(AND('[1]Multi-Field'!$E$10=BF448,'[1]Multi-Field'!$F$10="Drained"),BI448,IF(AND('[1]Multi-Field'!$E$10=BF448,'[1]Multi-Field'!$F$10="undrained"),BH448,""))</f>
        <v/>
      </c>
      <c r="BS448" s="409" t="str">
        <f>IF(AND('[1]Multi-Field'!$E$11=BF448,'[1]Multi-Field'!$F$11="Drained"),BI448,IF(AND('[1]Multi-Field'!$E$11=BF448,'[1]Multi-Field'!$F$11="undrained"),BH448,""))</f>
        <v/>
      </c>
      <c r="BT448" s="409" t="str">
        <f>IF(AND('[1]Multi-Field'!$E$12=BF448,'[1]Multi-Field'!$F$12="Drained"),BI448,IF(AND('[1]Multi-Field'!$E$12=BF448,'[1]Multi-Field'!$F$12="undrained"),BH448,""))</f>
        <v/>
      </c>
      <c r="BU448" s="409" t="str">
        <f>IF(AND('[1]Multi-Field'!$E$13=BF448,'[1]Multi-Field'!$F$13="Drained"),BI448,IF(AND('[1]Multi-Field'!$E$3=BF448,'[1]Multi-Field'!$F$13="undrained"),BH448,""))</f>
        <v/>
      </c>
      <c r="BV448" s="409" t="str">
        <f>IF(AND('[1]Multi-Field'!$E$14=BF448,'[1]Multi-Field'!$F$14="Drained"),BI448,IF(AND('[1]Multi-Field'!$E$14=BF448,'[1]Multi-Field'!$F$14="undrained"),BH448,""))</f>
        <v/>
      </c>
      <c r="BW448" s="409" t="str">
        <f>IF(AND('[1]Multi-Field'!$E$15=BF448,'[1]Multi-Field'!$F$15="Drained"),BI448,IF(AND('[1]Multi-Field'!$E$15=BF448,'[1]Multi-Field'!$F$15="undrained"),BH448,""))</f>
        <v/>
      </c>
      <c r="BX448" s="409" t="str">
        <f>IF(AND('[1]Multi-Field'!$E$16=[1]Lists!BF448,'[1]Multi-Field'!$F$16="Drained"),BI448,IF(AND('[1]Multi-Field'!$E$16=[1]Lists!BF448,'[1]Multi-Field'!$F$16="undrained"),BH448,""))</f>
        <v/>
      </c>
      <c r="BY448" s="409" t="str">
        <f>IF(AND('[1]Multi-Field'!$E$17=[1]Lists!BF448,'[1]Multi-Field'!$F$17="Drained"),BI448,IF(AND('[1]Multi-Field'!$E$17=[1]Lists!BF448,'[1]Multi-Field'!$F$17="undrained"),BH448,""))</f>
        <v/>
      </c>
      <c r="BZ448" s="409" t="str">
        <f>IF(AND('[1]Multi-Field'!$E$18=[1]Lists!BF448,'[1]Multi-Field'!$F$18="Drained"),BI448,IF(AND('[1]Multi-Field'!$E$18=[1]Lists!BF448,'[1]Multi-Field'!$F$18="undrained"),BH448,""))</f>
        <v/>
      </c>
      <c r="CA448" s="409" t="str">
        <f>IF(AND('[1]Multi-Field'!$E$19=[1]Lists!BF448,'[1]Multi-Field'!$F$19="Drained"),BI448,IF(AND('[1]Multi-Field'!$E$19=[1]Lists!BF448,'[1]Multi-Field'!$F$19="undrained"),BH448,""))</f>
        <v/>
      </c>
      <c r="CB448" s="409" t="str">
        <f>IF(AND('[1]Multi-Field'!$E$20=[1]Lists!BF448,'[1]Multi-Field'!$F$20="Drained"),BI448,IF(AND('[1]Multi-Field'!$E$20=[1]Lists!BF448,'[1]Multi-Field'!$F$20="undrained"),BH448,""))</f>
        <v/>
      </c>
      <c r="CC448" s="409" t="str">
        <f>IF(AND('[1]Multi-Field'!$E$21=[1]Lists!BF448,'[1]Multi-Field'!$F$21="Drained"),BI448,IF(AND('[1]Multi-Field'!$E$21=[1]Lists!BF448,'[1]Multi-Field'!$F$21="undrained"),BH448,""))</f>
        <v/>
      </c>
      <c r="CD448" s="409" t="str">
        <f>IF(AND('[1]Multi-Field'!$E$22=[1]Lists!BF448,'[1]Multi-Field'!$F$22="Drained"),BI448,IF(AND('[1]Multi-Field'!$E$22=[1]Lists!BF448,'[1]Multi-Field'!$F$22="undrained"),BH448,""))</f>
        <v/>
      </c>
      <c r="CE448" s="409" t="str">
        <f>IF(AND('[1]Multi-Field'!$E$23=[1]Lists!BF448,'[1]Multi-Field'!$F$23="Drained"),BI448,IF(AND('[1]Multi-Field'!$E$23=[1]Lists!BF448,'[1]Multi-Field'!$F$23="undrained"),BH448,""))</f>
        <v/>
      </c>
      <c r="CF448" s="409" t="str">
        <f>IF(AND('[1]Multi-Field'!$E$24=[1]Lists!BF448,'[1]Multi-Field'!$F$24="Drained"),BI448,IF(AND('[1]Multi-Field'!$E$24=[1]Lists!BF448,'[1]Multi-Field'!$F$24="undrained"),BH448,""))</f>
        <v/>
      </c>
      <c r="CG448" s="409" t="str">
        <f>IF(AND('[1]Multi-Field'!$E$25=[1]Lists!BF448,'[1]Multi-Field'!$F$25="Drained"),BI448,IF(AND('[1]Multi-Field'!$E$25=[1]Lists!BF448,'[1]Multi-Field'!$F$25="undrained"),BH448,""))</f>
        <v/>
      </c>
      <c r="CH448" s="409" t="str">
        <f>IF(AND('[1]Multi-Field'!$E$26=[1]Lists!BF448,'[1]Multi-Field'!$F$26="Drained"),BI448,IF(AND('[1]Multi-Field'!$E$26=[1]Lists!BF448,'[1]Multi-Field'!$F$26="undrained"),BH448,""))</f>
        <v/>
      </c>
      <c r="CI448" s="409" t="str">
        <f>IF(AND('[1]Multi-Field'!$E$27=[1]Lists!BF448,'[1]Multi-Field'!$F$27="Drained"),BI448,IF(AND('[1]Multi-Field'!$E$27=[1]Lists!BF448,'[1]Multi-Field'!$F$27="undrained"),BH448,""))</f>
        <v/>
      </c>
      <c r="CJ448" s="409" t="str">
        <f>IF(AND('[1]Multi-Field'!$E$28=[1]Lists!BF448,'[1]Multi-Field'!$F$28="Drained"),BI448,IF(AND('[1]Multi-Field'!$E$28=[1]Lists!BF448,'[1]Multi-Field'!$F$28="undrained"),BH448,""))</f>
        <v/>
      </c>
      <c r="CK448" s="409" t="str">
        <f>IF(AND('[1]Multi-Field'!$E$29=[1]Lists!BF448,'[1]Multi-Field'!$F$29="Drained"),BI448,IF(AND('[1]Multi-Field'!$E$29=[1]Lists!BF448,'[1]Multi-Field'!$F$29="undrained"),BH448,""))</f>
        <v/>
      </c>
      <c r="CL448" s="409" t="str">
        <f>IF(AND('[1]Multi-Field'!$E$30=[1]Lists!BF448,'[1]Multi-Field'!$F$30="Drained"),BI448,IF(AND('[1]Multi-Field'!$E$30=[1]Lists!BF448,'[1]Multi-Field'!$F$30="undrained"),BH448,""))</f>
        <v/>
      </c>
      <c r="CM448" s="409" t="str">
        <f>IF(AND('[1]Multi-Field'!$E$31=[1]Lists!BF448,'[1]Multi-Field'!$F$31="Drained"),BI448,IF(AND('[1]Multi-Field'!$E$31=[1]Lists!BF448,'[1]Multi-Field'!$F$31="undrained"),BH448,""))</f>
        <v/>
      </c>
      <c r="CN448" s="409" t="str">
        <f>IF(AND('[1]Multi-Field'!$E$32=[1]Lists!BF448,'[1]Multi-Field'!$F$32="Drained"),BI448,IF(AND('[1]Multi-Field'!$E$32=[1]Lists!BF448,'[1]Multi-Field'!$F$32="undrained"),BH448,""))</f>
        <v/>
      </c>
      <c r="CO448" s="409" t="str">
        <f>IF(AND('[1]Multi-Field'!$E$33=[1]Lists!BF448,'[1]Multi-Field'!$F$33="Drained"),BI448,IF(AND('[1]Multi-Field'!$E$33=[1]Lists!BF448,'[1]Multi-Field'!$F$33="undrained"),BH448,""))</f>
        <v/>
      </c>
      <c r="CP448" s="409" t="str">
        <f>IF(AND('[1]Multi-Field'!$E$34=[1]Lists!BF448,'[1]Multi-Field'!$F$34="Drained"),BI448,IF(AND('[1]Multi-Field'!$E$34=[1]Lists!BF448,'[1]Multi-Field'!$F$34="undrained"),BH448,""))</f>
        <v/>
      </c>
      <c r="CQ448" s="409" t="str">
        <f>IF(AND('[1]Multi-Field'!$E$35=[1]Lists!BF448,'[1]Multi-Field'!$F$35="Drained"),BI448,IF(AND('[1]Multi-Field'!$E$35=[1]Lists!BF448,'[1]Multi-Field'!$F$35="undrained"),BH448,""))</f>
        <v/>
      </c>
      <c r="CR448" s="409" t="str">
        <f>IF(AND('[1]Multi-Field'!$E$36=[1]Lists!BF448,'[1]Multi-Field'!$F$36="Drained"),BI448,IF(AND('[1]Multi-Field'!$E$36=[1]Lists!BF448,'[1]Multi-Field'!$F$36="undrained"),BH448,""))</f>
        <v/>
      </c>
      <c r="CS448" s="409" t="str">
        <f>IF(AND('[1]Multi-Field'!$E$37=[1]Lists!BF448,'[1]Multi-Field'!$F$37="Drained"),BI448,IF(AND('[1]Multi-Field'!$E$37=[1]Lists!BF448,'[1]Multi-Field'!$F$37="undrained"),BH448,""))</f>
        <v/>
      </c>
      <c r="CT448" s="409" t="str">
        <f>IF(AND('[1]Multi-Field'!$E$38=[1]Lists!BF448,'[1]Multi-Field'!$F$38="Drained"),BI448,IF(AND('[1]Multi-Field'!$E$38=[1]Lists!BF448,'[1]Multi-Field'!$F$38="undrained"),BH448,""))</f>
        <v/>
      </c>
      <c r="CU448" s="409" t="str">
        <f>IF(AND('[1]Multi-Field'!$E$39=[1]Lists!BF448,'[1]Multi-Field'!$F$39="Drained"),BI448,IF(AND('[1]Multi-Field'!$E$39=[1]Lists!BF448,'[1]Multi-Field'!$F$39="undrained"),BH448,""))</f>
        <v/>
      </c>
      <c r="CV448" s="409" t="str">
        <f>IF(AND('[1]Multi-Field'!$E$40=[1]Lists!BF448,'[1]Multi-Field'!$F$40="Drained"),BI448,IF(AND('[1]Multi-Field'!$E$40=[1]Lists!BF448,'[1]Multi-Field'!$F$40="undrained"),BH448,""))</f>
        <v/>
      </c>
      <c r="CW448" s="409" t="str">
        <f>IF(AND('[1]Multi-Field'!$E$41=[1]Lists!BF448,'[1]Multi-Field'!$F$40="Drained"),BI448,IF(AND('[1]Multi-Field'!$E$40=[1]Lists!BF448,'[1]Multi-Field'!$F$40="undrained"),BH448,""))</f>
        <v/>
      </c>
      <c r="CX448" s="409" t="str">
        <f>IF(AND('[1]Multi-Field'!$E$42=[1]Lists!BF448,'[1]Multi-Field'!$F$42="Drained"),BI448,IF(AND('[1]Multi-Field'!$E$42=[1]Lists!BF448,'[1]Multi-Field'!$F$42="undrained"),BH448,""))</f>
        <v/>
      </c>
      <c r="CY448" s="409" t="str">
        <f>IF(AND('[1]Multi-Field'!$E$43=[1]Lists!BF448,'[1]Multi-Field'!$F$43="Drained"),BI448,IF(AND('[1]Multi-Field'!$E$43=[1]Lists!BF448,'[1]Multi-Field'!$F$43="undrained"),BH448,""))</f>
        <v/>
      </c>
      <c r="CZ448" s="409" t="str">
        <f>IF(AND('[1]Multi-Field'!$E$44=[1]Lists!BF448,'[1]Multi-Field'!$F$44="Drained"),BI448,IF(AND('[1]Multi-Field'!$E$44=[1]Lists!BF448,'[1]Multi-Field'!$F$44="undrained"),BH448,""))</f>
        <v/>
      </c>
      <c r="DA448" s="409" t="str">
        <f>IF(AND('[1]Multi-Field'!$E$45=[1]Lists!BF448,'[1]Multi-Field'!$F$45="Drained"),BI448,IF(AND('[1]Multi-Field'!$E$45=[1]Lists!BF448,'[1]Multi-Field'!$F$45="undrained"),BH448,""))</f>
        <v/>
      </c>
      <c r="DB448" s="409" t="str">
        <f>IF(AND('[1]Multi-Field'!$E$46=[1]Lists!BF448,'[1]Multi-Field'!$F$46="Drained"),BI448,IF(AND('[1]Multi-Field'!$E$46=[1]Lists!BF448,'[1]Multi-Field'!$F$46="undrained"),BH448,""))</f>
        <v/>
      </c>
      <c r="DC448" s="409" t="str">
        <f>IF(AND('[1]Multi-Field'!$E$47=[1]Lists!BF448,'[1]Multi-Field'!$F$47="Drained"),BI448,IF(AND('[1]Multi-Field'!$E$47=[1]Lists!BF448,'[1]Multi-Field'!$F$47="undrained"),BH448,""))</f>
        <v/>
      </c>
      <c r="DD448" s="409" t="str">
        <f>IF(AND('[1]Multi-Field'!$E$48=[1]Lists!BF448,'[1]Multi-Field'!$F$48="Drained"),BI448,IF(AND('[1]Multi-Field'!$E$48=[1]Lists!BF448,'[1]Multi-Field'!$F$48="undrained"),BH448,""))</f>
        <v/>
      </c>
      <c r="DE448" s="409" t="str">
        <f>IF(AND('[1]Multi-Field'!$E$49=[1]Lists!BF448,'[1]Multi-Field'!$F$49="Drained"),BI448,IF(AND('[1]Multi-Field'!$E$49=[1]Lists!BF448,'[1]Multi-Field'!$F$9="undrained"),BH448,""))</f>
        <v/>
      </c>
      <c r="DF448" s="409" t="str">
        <f>IF(AND('[1]Multi-Field'!$E$50=[1]Lists!BF448,'[1]Multi-Field'!$F$50="Drained"),BI448,IF(AND('[1]Multi-Field'!$E$50=[1]Lists!BF448,'[1]Multi-Field'!$F$50="undrained"),BH448,""))</f>
        <v/>
      </c>
      <c r="DG448" s="409" t="str">
        <f>IF(AND('[1]Multi-Field'!$E$51=[1]Lists!BF448,'[1]Multi-Field'!$F$51="Drained"),BI448,IF(AND('[1]Multi-Field'!$E$51=[1]Lists!BF448,'[1]Multi-Field'!$F$51="undrained"),BH448,""))</f>
        <v/>
      </c>
      <c r="DH448" s="409" t="str">
        <f>IF(AND('[1]Multi-Field'!$E$52=[1]Lists!BF448,'[1]Multi-Field'!$F$52="Drained"),BI448,IF(AND('[1]Multi-Field'!$E$52=[1]Lists!BF448,'[1]Multi-Field'!$F$52="undrained"),BH448,""))</f>
        <v/>
      </c>
      <c r="DI448" s="409" t="str">
        <f>IF(AND('[1]Multi-Field'!$E$53=[1]Lists!BF448,'[1]Multi-Field'!$F$53="Drained"),BI448,IF(AND('[1]Multi-Field'!$E$53=[1]Lists!BF448,'[1]Multi-Field'!$F$53="undrained"),BH448,""))</f>
        <v/>
      </c>
      <c r="DJ448" s="409" t="str">
        <f>IF(AND('[1]Multi-Field'!$E$54=[1]Lists!BF448,'[1]Multi-Field'!$F$54="Drained"),BI448,IF(AND('[1]Multi-Field'!$E$54=[1]Lists!BF448,'[1]Multi-Field'!$F$54="undrained"),BH448,""))</f>
        <v/>
      </c>
      <c r="DK448" s="409" t="str">
        <f>IF(AND('[1]Multi-Field'!$E$55=[1]Lists!BF448,'[1]Multi-Field'!$F$55="Drained"),BI448,IF(AND('[1]Multi-Field'!$E$55=[1]Lists!BF448,'[1]Multi-Field'!$F$55="undrained"),BH448,""))</f>
        <v/>
      </c>
      <c r="DL448" s="409" t="str">
        <f>IF(AND('[1]Multi-Field'!$E$56=[1]Lists!BF448,'[1]Multi-Field'!$F$56="Drained"),BI448,IF(AND('[1]Multi-Field'!$E$56=[1]Lists!BF448,'[1]Multi-Field'!$F$56="undrained"),BH448,""))</f>
        <v/>
      </c>
      <c r="DM448" s="409" t="str">
        <f>IF(AND('[1]Multi-Field'!$E$57=[1]Lists!BF448,'[1]Multi-Field'!$F$57="Drained"),BI448,IF(AND('[1]Multi-Field'!$E$57=[1]Lists!BF448,'[1]Multi-Field'!$F$57="undrained"),BH448,""))</f>
        <v/>
      </c>
      <c r="DN448" s="409" t="str">
        <f>IF(AND('[1]Multi-Field'!$E$58=[1]Lists!BF448,'[1]Multi-Field'!$F$58="Drained"),BI448,IF(AND('[1]Multi-Field'!$E$58=[1]Lists!BF448,'[1]Multi-Field'!$F$58="undrained"),BH448,""))</f>
        <v/>
      </c>
      <c r="DO448" s="409" t="str">
        <f>IF(AND('[1]Multi-Field'!$E$59=[1]Lists!BF448,'[1]Multi-Field'!$F$59="Drained"),BI448,IF(AND('[1]Multi-Field'!$E$59=[1]Lists!BF448,'[1]Multi-Field'!$F$59="undrained"),BH448,""))</f>
        <v/>
      </c>
      <c r="DP448" s="409" t="str">
        <f>IF(AND('[1]Multi-Field'!$E$60=[1]Lists!BF448,'[1]Multi-Field'!$F$60="Drained"),BI448,IF(AND('[1]Multi-Field'!$E$60=[1]Lists!BF448,'[1]Multi-Field'!$F$60="undrained"),BH448,""))</f>
        <v/>
      </c>
      <c r="DQ448" s="409" t="str">
        <f>IF(AND('[1]Multi-Field'!$E$61=[1]Lists!BF448,'[1]Multi-Field'!$F$61="Drained"),BI448,IF(AND('[1]Multi-Field'!$E$61=[1]Lists!BF448,'[1]Multi-Field'!$F$61="undrained"),BH448,""))</f>
        <v/>
      </c>
      <c r="DR448" s="409" t="str">
        <f>IF(AND('[1]Multi-Field'!$E$62=[1]Lists!BF448,'[1]Multi-Field'!$F$62="Drained"),BI448,IF(AND('[1]Multi-Field'!$E$62=[1]Lists!BF448,'[1]Multi-Field'!$F$62="undrained"),BH448,""))</f>
        <v/>
      </c>
      <c r="DS448" s="409" t="str">
        <f>IF(AND('[1]Multi-Field'!$E$63=[1]Lists!BF448,'[1]Multi-Field'!$F$63="Drained"),BI448,IF(AND('[1]Multi-Field'!$E$63=[1]Lists!BF448,'[1]Multi-Field'!$F$63="undrained"),BH448,""))</f>
        <v/>
      </c>
      <c r="DT448" s="409" t="str">
        <f>IF(AND('[1]Multi-Field'!$E$64=[1]Lists!BF448,'[1]Multi-Field'!$F$64="Drained"),BI448,IF(AND('[1]Multi-Field'!$E$64=[1]Lists!BF448,'[1]Multi-Field'!$F$64="undrained"),BH448,""))</f>
        <v/>
      </c>
      <c r="DU448" s="409" t="str">
        <f>IF(AND('[1]Multi-Field'!$E$65=[1]Lists!BF448,'[1]Multi-Field'!$F$65="Drained"),BI448,IF(AND('[1]Multi-Field'!$E$65=[1]Lists!BF448,'[1]Multi-Field'!$F$65="undrained"),BH448,""))</f>
        <v/>
      </c>
      <c r="DV448" s="409" t="str">
        <f>IF(AND('[1]Multi-Field'!$E$66=[1]Lists!BF448,'[1]Multi-Field'!$F$66="Drained"),BI448,IF(AND('[1]Multi-Field'!$E$66=[1]Lists!BF448,'[1]Multi-Field'!$F$66="undrained"),BH448,""))</f>
        <v/>
      </c>
      <c r="DW448" s="409" t="str">
        <f>IF(AND('[1]Multi-Field'!$E$67=[1]Lists!BF448,'[1]Multi-Field'!$F$67="Drained"),BI448,IF(AND('[1]Multi-Field'!$E$67=[1]Lists!BF448,'[1]Multi-Field'!$F$67="undrained"),BH448,""))</f>
        <v/>
      </c>
      <c r="DX448" s="409" t="str">
        <f>IF(AND('[1]Multi-Field'!$E$68=[1]Lists!BF448,'[1]Multi-Field'!$F$68="Drained"),BI448,IF(AND('[1]Multi-Field'!$E$68=[1]Lists!BF448,'[1]Multi-Field'!$F$68="undrained"),BH448,""))</f>
        <v/>
      </c>
      <c r="DY448" s="409" t="str">
        <f>IF(AND('[1]Multi-Field'!$E$69=[1]Lists!BF448,'[1]Multi-Field'!$F$69="Drained"),BI448,IF(AND('[1]Multi-Field'!$E$69=[1]Lists!BF448,'[1]Multi-Field'!$F$69="undrained"),BH448,""))</f>
        <v/>
      </c>
      <c r="DZ448" s="409" t="str">
        <f>IF(AND('[1]Multi-Field'!$E$70=[1]Lists!BF448,'[1]Multi-Field'!$F$70="Drained"),BI448,IF(AND('[1]Multi-Field'!$E$70=[1]Lists!BF448,'[1]Multi-Field'!$F$70="undrained"),BH448,""))</f>
        <v/>
      </c>
      <c r="EA448" s="409" t="str">
        <f>IF(AND('[1]Multi-Field'!$E$71=[1]Lists!BF448,'[1]Multi-Field'!$F$71="Drained"),BI448,IF(AND('[1]Multi-Field'!$E$71=[1]Lists!BF448,'[1]Multi-Field'!$F$71="undrained"),BH448,""))</f>
        <v/>
      </c>
      <c r="EB448" s="409" t="str">
        <f>IF(AND('[1]Multi-Field'!$E$72=[1]Lists!BF448,'[1]Multi-Field'!$F$72="Drained"),BI448,IF(AND('[1]Multi-Field'!$E$72=[1]Lists!BF448,'[1]Multi-Field'!$F$72="undrained"),BH448,""))</f>
        <v/>
      </c>
      <c r="EC448" s="409" t="str">
        <f>IF(AND('[1]Multi-Field'!$E$73=[1]Lists!BF448,'[1]Multi-Field'!$F$73="Drained"),BI448,IF(AND('[1]Multi-Field'!$E$73=[1]Lists!BF448,'[1]Multi-Field'!$F$73="undrained"),BH448,""))</f>
        <v/>
      </c>
      <c r="ED448" s="409" t="str">
        <f>IF(AND('[1]Multi-Field'!$E$74=[1]Lists!BF448,'[1]Multi-Field'!$F$74="Drained"),BI448,IF(AND('[1]Multi-Field'!$E$74=[1]Lists!BF448,'[1]Multi-Field'!$F$74="undrained"),BH448,""))</f>
        <v/>
      </c>
      <c r="EE448" s="409" t="str">
        <f>IF(AND('[1]Multi-Field'!$E$75=[1]Lists!BF448,'[1]Multi-Field'!$F$75="Drained"),BI448,IF(AND('[1]Multi-Field'!$E$75=[1]Lists!BF448,'[1]Multi-Field'!$F$75="undrained"),BH448,""))</f>
        <v/>
      </c>
      <c r="EF448" s="409" t="str">
        <f>IF(AND('[1]Multi-Field'!$E$76=[1]Lists!BF448,'[1]Multi-Field'!$F$76="Drained"),BI448,IF(AND('[1]Multi-Field'!$E$76=[1]Lists!BF448,'[1]Multi-Field'!$F$6="undrained"),BH448,""))</f>
        <v/>
      </c>
      <c r="EG448" s="409" t="str">
        <f>IF(AND('[1]Multi-Field'!$E$77=[1]Lists!BF448,'[1]Multi-Field'!$F$77="Drained"),BI448,IF(AND('[1]Multi-Field'!$E$77=[1]Lists!BF448,'[1]Multi-Field'!$F$77="undrained"),BH448,""))</f>
        <v/>
      </c>
      <c r="EH448" s="409" t="str">
        <f>IF(AND('[1]Multi-Field'!$E$78=[1]Lists!BF448,'[1]Multi-Field'!$F$78="Drained"),BI448,IF(AND('[1]Multi-Field'!$E$78=[1]Lists!BF448,'[1]Multi-Field'!$F$78="undrained"),BH448,""))</f>
        <v/>
      </c>
      <c r="EI448" s="409" t="str">
        <f>IF(AND('[1]Multi-Field'!$E$79=[1]Lists!BF448,'[1]Multi-Field'!$F$79="Drained"),BI448,IF(AND('[1]Multi-Field'!$E$79=[1]Lists!BF448,'[1]Multi-Field'!$F$79="undrained"),BH448,""))</f>
        <v/>
      </c>
      <c r="EJ448" s="409" t="str">
        <f>IF(AND('[1]Multi-Field'!$E$80=[1]Lists!BF448,'[1]Multi-Field'!$F$80="Drained"),BI448,IF(AND('[1]Multi-Field'!$E$80=[1]Lists!BF448,'[1]Multi-Field'!$F$80="undrained"),BH448,""))</f>
        <v/>
      </c>
      <c r="EK448" s="409" t="str">
        <f>IF(AND('[1]Multi-Field'!$E$81=[1]Lists!BF448,'[1]Multi-Field'!$F$81="Drained"),BI448,IF(AND('[1]Multi-Field'!$E$81=[1]Lists!BF448,'[1]Multi-Field'!$F$81="undrained"),BH448,""))</f>
        <v/>
      </c>
      <c r="EL448" s="409" t="str">
        <f>IF(AND('[1]Multi-Field'!$E$82=[1]Lists!BF448,'[1]Multi-Field'!$F$82="Drained"),BI448,IF(AND('[1]Multi-Field'!$E$82=[1]Lists!BF448,'[1]Multi-Field'!$F$82="undrained"),BH448,""))</f>
        <v/>
      </c>
      <c r="EM448" s="409" t="str">
        <f>IF(AND('[1]Multi-Field'!$E$83=[1]Lists!BF448,'[1]Multi-Field'!$F$83="Drained"),BI448,IF(AND('[1]Multi-Field'!$E$83=[1]Lists!BF448,'[1]Multi-Field'!$F$83="undrained"),BH448,""))</f>
        <v/>
      </c>
      <c r="EN448" s="409" t="str">
        <f>IF(AND('[1]Multi-Field'!$E$84=[1]Lists!BF448,'[1]Multi-Field'!$F$84="Drained"),BI448,IF(AND('[1]Multi-Field'!$E$84=[1]Lists!BF448,'[1]Multi-Field'!$F$84="undrained"),BH448,""))</f>
        <v/>
      </c>
      <c r="EO448" s="409" t="str">
        <f>IF(AND('[1]Multi-Field'!$E$85=[1]Lists!BF448,'[1]Multi-Field'!$F$85="Drained"),BI448,IF(AND('[1]Multi-Field'!$E$85=[1]Lists!BF448,'[1]Multi-Field'!$F$85="undrained"),BH448,""))</f>
        <v/>
      </c>
      <c r="EP448" s="409" t="str">
        <f>IF(AND('[1]Multi-Field'!$E$86=[1]Lists!BF448,'[1]Multi-Field'!$F$86="Drained"),BI448,IF(AND('[1]Multi-Field'!$E$86=[1]Lists!BF448,'[1]Multi-Field'!$F$86="undrained"),BH448,""))</f>
        <v/>
      </c>
      <c r="EQ448" s="409" t="str">
        <f>IF(AND('[1]Multi-Field'!$E$87=[1]Lists!BF448,'[1]Multi-Field'!$F$87="Drained"),BI448,IF(AND('[1]Multi-Field'!$E$87=[1]Lists!BF448,'[1]Multi-Field'!$F$87="undrained"),BH448,""))</f>
        <v/>
      </c>
      <c r="ER448" s="409" t="str">
        <f>IF(AND('[1]Multi-Field'!$E$88=[1]Lists!BF448,'[1]Multi-Field'!$F$88="Drained"),BI448,IF(AND('[1]Multi-Field'!$E$88=[1]Lists!BF448,'[1]Multi-Field'!$F$88="undrained"),BH448,""))</f>
        <v/>
      </c>
      <c r="ES448" s="409" t="str">
        <f>IF(AND('[1]Multi-Field'!$E$89=[1]Lists!BF448,'[1]Multi-Field'!$F$89="Drained"),BI448,IF(AND('[1]Multi-Field'!$E$89=[1]Lists!BF448,'[1]Multi-Field'!$F$89="undrained"),BH448,""))</f>
        <v/>
      </c>
      <c r="ET448" s="409" t="str">
        <f>IF(AND('[1]Multi-Field'!$E$90=[1]Lists!BF448,'[1]Multi-Field'!$F$90="Drained"),BI448,IF(AND('[1]Multi-Field'!$E$90=[1]Lists!BF448,'[1]Multi-Field'!$F$90="undrained"),BH448,""))</f>
        <v/>
      </c>
      <c r="EU448" s="409" t="str">
        <f>IF(AND('[1]Multi-Field'!$E$91=[1]Lists!BF448,'[1]Multi-Field'!$F$91="Drained"),BI448,IF(AND('[1]Multi-Field'!$E$91=[1]Lists!BF448,'[1]Multi-Field'!$F$91="undrained"),BH448,""))</f>
        <v/>
      </c>
      <c r="EV448" s="409" t="str">
        <f>IF(AND('[1]Multi-Field'!$E$92=[1]Lists!BF448,'[1]Multi-Field'!$F$92="Drained"),BI448,IF(AND('[1]Multi-Field'!$E$92=[1]Lists!BF448,'[1]Multi-Field'!$F$92="undrained"),BH448,""))</f>
        <v/>
      </c>
      <c r="EW448" s="409" t="str">
        <f>IF(AND('[1]Multi-Field'!$E$93=[1]Lists!BF448,'[1]Multi-Field'!$F$93="Drained"),BI448,IF(AND('[1]Multi-Field'!$E$93=[1]Lists!BF448,'[1]Multi-Field'!$F$93="undrained"),BH448,""))</f>
        <v/>
      </c>
      <c r="EX448" s="409" t="str">
        <f>IF(AND('[1]Multi-Field'!$E$94=[1]Lists!BF448,'[1]Multi-Field'!$F$94="Drained"),BI448,IF(AND('[1]Multi-Field'!$E$94=[1]Lists!BF448,'[1]Multi-Field'!$F$94="undrained"),BH448,""))</f>
        <v/>
      </c>
      <c r="EY448" s="409" t="str">
        <f>IF(AND('[1]Multi-Field'!$E$95=[1]Lists!BF448,'[1]Multi-Field'!$F$95="Drained"),BI448,IF(AND('[1]Multi-Field'!$E$95=[1]Lists!BF448,'[1]Multi-Field'!$F$95="undrained"),BH448,""))</f>
        <v/>
      </c>
      <c r="EZ448" s="409" t="str">
        <f>IF(AND('[1]Multi-Field'!$E$96=[1]Lists!BF448,'[1]Multi-Field'!$F$96="Drained"),BI448,IF(AND('[1]Multi-Field'!$E$96=[1]Lists!BF448,'[1]Multi-Field'!$F$96="undrained"),BH448,""))</f>
        <v/>
      </c>
      <c r="FA448" s="409" t="str">
        <f>IF(AND('[1]Multi-Field'!$E$97=[1]Lists!BF448,'[1]Multi-Field'!$F$97="Drained"),BI448,IF(AND('[1]Multi-Field'!$E$97=[1]Lists!BF448,'[1]Multi-Field'!$F$97="undrained"),BH448,""))</f>
        <v/>
      </c>
      <c r="FB448" s="409" t="str">
        <f>IF(AND('[1]Multi-Field'!$E$98=[1]Lists!BF448,'[1]Multi-Field'!$F$98="Drained"),BI448,IF(AND('[1]Multi-Field'!$E$98=[1]Lists!BF448,'[1]Multi-Field'!$F$98="undrained"),BH448,""))</f>
        <v/>
      </c>
      <c r="FC448" s="409" t="str">
        <f>IF(AND('[1]Multi-Field'!$E$99=[1]Lists!BF448,'[1]Multi-Field'!$F$99="Drained"),BI448,IF(AND('[1]Multi-Field'!$E$99=[1]Lists!BF448,'[1]Multi-Field'!$F$99="undrained"),BH448,""))</f>
        <v/>
      </c>
      <c r="FD448" s="409" t="str">
        <f>IF(AND('[1]Multi-Field'!$E$100=[1]Lists!BF448,'[1]Multi-Field'!$F$100="Drained"),BI448,IF(AND('[1]Multi-Field'!$E$100=[1]Lists!BF448,'[1]Multi-Field'!$F$100="undrained"),BH448,""))</f>
        <v/>
      </c>
      <c r="FE448" s="409" t="str">
        <f>IF(AND('[1]Multi-Field'!$E$101=[1]Lists!BF448,'[1]Multi-Field'!$F$101="Drained"),BI448,IF(AND('[1]Multi-Field'!$E$101=[1]Lists!BF448,'[1]Multi-Field'!$F$101="undrained"),BH448,""))</f>
        <v/>
      </c>
      <c r="FF448" s="409" t="str">
        <f>IF(AND('[1]Multi-Field'!$E$102=[1]Lists!BF448,'[1]Multi-Field'!$F$102="Drained"),BI448,IF(AND('[1]Multi-Field'!$E$102=[1]Lists!BF448,'[1]Multi-Field'!$F$102="undrained"),BH448,""))</f>
        <v/>
      </c>
      <c r="FG448" s="409" t="str">
        <f>IF(AND('[1]Multi-Field'!$E$103=[1]Lists!BF448,'[1]Multi-Field'!$F$103="Drained"),BI448,IF(AND('[1]Multi-Field'!$E$103=[1]Lists!BF448,'[1]Multi-Field'!$F$103="undrained"),BH448,""))</f>
        <v/>
      </c>
      <c r="FH448" s="409" t="str">
        <f>IF(AND('[1]Multi-Field'!$E$104=[1]Lists!BF448,'[1]Multi-Field'!$F$104="Drained"),BI448,IF(AND('[1]Multi-Field'!$E$104=[1]Lists!BF448,'[1]Multi-Field'!$F$104="undrained"),BH448,""))</f>
        <v/>
      </c>
      <c r="FI448" s="409" t="str">
        <f>IF(AND('[1]Multi-Field'!$E$105=[1]Lists!BF448,'[1]Multi-Field'!$F$105="Drained"),BI448,IF(AND('[1]Multi-Field'!$E$105=[1]Lists!BF448,'[1]Multi-Field'!$F$105="undrained"),BH448,""))</f>
        <v/>
      </c>
      <c r="FJ448" s="409" t="str">
        <f>IF(AND('[1]Multi-Field'!$E$106=[1]Lists!BF448,'[1]Multi-Field'!$F$106="Drained"),BI448,IF(AND('[1]Multi-Field'!$E$106=[1]Lists!BF448,'[1]Multi-Field'!$F$106="undrained"),BH448,""))</f>
        <v/>
      </c>
      <c r="FK448" s="409" t="str">
        <f>IF(AND('[1]Multi-Field'!$E$107=[1]Lists!BF448,'[1]Multi-Field'!$F$107="Drained"),BI448,IF(AND('[1]Multi-Field'!$E$107=[1]Lists!BF448,'[1]Multi-Field'!$F$107="undrained"),BH448,""))</f>
        <v/>
      </c>
      <c r="FL448" s="409" t="str">
        <f>IF(AND('[1]Multi-Field'!$E$108=[1]Lists!BF448,'[1]Multi-Field'!$F$108="Drained"),BI448,IF(AND('[1]Multi-Field'!$E$108=[1]Lists!BF448,'[1]Multi-Field'!$F$108="undrained"),BH448,""))</f>
        <v/>
      </c>
      <c r="FM448" s="409" t="str">
        <f>IF(AND('[1]Multi-Field'!$E$109=[1]Lists!BF448,'[1]Multi-Field'!$F$109="Drained"),BI448,IF(AND('[1]Multi-Field'!$E$109=[1]Lists!BF448,'[1]Multi-Field'!$F$109="undrained"),BH448,""))</f>
        <v/>
      </c>
      <c r="FN448" s="409" t="str">
        <f>IF(AND('[1]Multi-Field'!$E$110=[1]Lists!BF448,'[1]Multi-Field'!$F$110="Drained"),BI448,IF(AND('[1]Multi-Field'!$E$110=[1]Lists!BF448,'[1]Multi-Field'!$F$110="undrained"),BH448,""))</f>
        <v/>
      </c>
      <c r="FO448" s="409" t="str">
        <f>IF(AND('[1]Multi-Field'!$E$111=[1]Lists!BF448,'[1]Multi-Field'!$F$111="Drained"),BI448,IF(AND('[1]Multi-Field'!$E$111=[1]Lists!BF448,'[1]Multi-Field'!$F$111="undrained"),BH448,""))</f>
        <v/>
      </c>
      <c r="FP448" s="409" t="str">
        <f>IF(AND('[1]Multi-Field'!$E$112=[1]Lists!BF448,'[1]Multi-Field'!$F$112="Drained"),BI448,IF(AND('[1]Multi-Field'!$E$112=[1]Lists!BF448,'[1]Multi-Field'!$F$112="undrained"),BH448,""))</f>
        <v/>
      </c>
      <c r="FQ448" s="409" t="str">
        <f>IF(AND('[1]Multi-Field'!$E$113=[1]Lists!BF448,'[1]Multi-Field'!$F$113="Drained"),BI448,IF(AND('[1]Multi-Field'!$E$113=[1]Lists!BF448,'[1]Multi-Field'!$F$113="undrained"),BH448,""))</f>
        <v/>
      </c>
      <c r="FR448" s="409" t="str">
        <f>IF(AND('[1]Multi-Field'!$E$114=[1]Lists!BF448,'[1]Multi-Field'!$F$114="Drained"),BI448,IF(AND('[1]Multi-Field'!$E$114=[1]Lists!BF448,'[1]Multi-Field'!$F$114="undrained"),BH448,""))</f>
        <v/>
      </c>
      <c r="FS448" s="409" t="str">
        <f>IF(AND('[1]Multi-Field'!$E$115=[1]Lists!BF448,'[1]Multi-Field'!$F$115="Drained"),BI448,IF(AND('[1]Multi-Field'!$E$115=[1]Lists!BF448,'[1]Multi-Field'!$F$115="undrained"),BH448,""))</f>
        <v/>
      </c>
      <c r="FT448" s="409" t="str">
        <f>IF(AND('[1]Multi-Field'!$E$116=[1]Lists!BF448,'[1]Multi-Field'!$F$116="Drained"),BI448,IF(AND('[1]Multi-Field'!$E$116=[1]Lists!BF448,'[1]Multi-Field'!$F$116="undrained"),BH448,""))</f>
        <v/>
      </c>
      <c r="FU448" s="409" t="str">
        <f>IF(AND('[1]Multi-Field'!$E$117=[1]Lists!BF448,'[1]Multi-Field'!$F$117="Drained"),BI448,IF(AND('[1]Multi-Field'!$E$117=[1]Lists!BF448,'[1]Multi-Field'!$F$117="undrained"),BH448,""))</f>
        <v/>
      </c>
      <c r="FV448" s="409" t="str">
        <f>IF(AND('[1]Multi-Field'!$E$118=[1]Lists!BF448,'[1]Multi-Field'!$F$118="Drained"),BI448,IF(AND('[1]Multi-Field'!$E$118=[1]Lists!BF448,'[1]Multi-Field'!$F$118="undrained"),BH448,""))</f>
        <v/>
      </c>
      <c r="FW448" s="409" t="str">
        <f>IF(AND('[1]Multi-Field'!$E$119=[1]Lists!BF448,'[1]Multi-Field'!$F$119="Drained"),BI448,IF(AND('[1]Multi-Field'!$E$119=[1]Lists!BF448,'[1]Multi-Field'!$F$119="undrained"),BH448,""))</f>
        <v/>
      </c>
      <c r="FX448" s="409" t="str">
        <f>IF(AND('[1]Multi-Field'!$E$120=[1]Lists!BF448,'[1]Multi-Field'!$F$120="Drained"),BI448,IF(AND('[1]Multi-Field'!$E$120=[1]Lists!BF448,'[1]Multi-Field'!$F$120="undrained"),BH448,""))</f>
        <v/>
      </c>
      <c r="GC448" s="4">
        <v>1</v>
      </c>
    </row>
    <row r="449" spans="1:185" ht="13.5" customHeight="1">
      <c r="A449" s="7" t="s">
        <v>535</v>
      </c>
      <c r="B449" s="7"/>
      <c r="C449" s="7"/>
      <c r="D449" s="8">
        <v>55</v>
      </c>
      <c r="E449" s="8">
        <f t="shared" si="60"/>
        <v>57</v>
      </c>
      <c r="F449" s="8">
        <f t="shared" si="61"/>
        <v>58</v>
      </c>
      <c r="G449" s="8">
        <v>60</v>
      </c>
      <c r="H449" s="8">
        <v>60</v>
      </c>
      <c r="I449" s="8">
        <f t="shared" si="64"/>
        <v>65</v>
      </c>
      <c r="J449" s="8">
        <f t="shared" si="65"/>
        <v>70</v>
      </c>
      <c r="K449" s="8">
        <v>75</v>
      </c>
      <c r="L449" s="8">
        <v>75</v>
      </c>
      <c r="M449" s="8">
        <f t="shared" si="62"/>
        <v>80</v>
      </c>
      <c r="N449" s="8">
        <f t="shared" si="63"/>
        <v>85</v>
      </c>
      <c r="O449" s="8">
        <v>90</v>
      </c>
      <c r="P449" s="391">
        <v>424</v>
      </c>
      <c r="Q449" s="394"/>
      <c r="R449" s="395">
        <f>IF(OR('Multi-Field'!AA426=Lists!AC465,'Multi-Field'!AA426=Lists!AC466),IF('Multi-Field'!Z426="x",(IF('Multi-Field'!AC426=Lists!Q434,Lists!R434,IF('Multi-Field'!AC426=Lists!Q435,Lists!R435,IF('Multi-Field'!AC426=Lists!Q436,Lists!R436,IF('Multi-Field'!AC426=Lists!Q437,Lists!R437))))),IF('Multi-Field'!X426="x",(IF('Multi-Field'!AC426=Lists!Q434,Lists!S434,IF('Multi-Field'!AC426=Lists!Q435,Lists!S435,IF('Multi-Field'!AC426=Lists!Q436,Lists!S436,IF('Multi-Field'!AC426=Lists!Q437,Lists!S437))))),IF('Multi-Field'!V426="x",(IF('Multi-Field'!AC426=Lists!Q434,Lists!T434,IF('Multi-Field'!AC426=Lists!Q435,Lists!T435,IF('Multi-Field'!AC426=Lists!Q436,Lists!T436,IF('Multi-Field'!AC426=Lists!Q437,Lists!T437))))),0))))</f>
        <v>0</v>
      </c>
      <c r="S449" s="395">
        <f t="shared" si="66"/>
        <v>0</v>
      </c>
      <c r="T449" s="395"/>
      <c r="U449" s="396"/>
      <c r="BF449" s="411" t="s">
        <v>1613</v>
      </c>
      <c r="BG449" s="412">
        <v>3</v>
      </c>
      <c r="BH449" s="412">
        <v>2.5</v>
      </c>
      <c r="BI449" s="412">
        <v>3.5</v>
      </c>
      <c r="BJ449" s="409" t="e">
        <f>IF(AND('[1]Single Field'!#REF!=[1]Lists!BF449,'[1]Single Field'!#REF!="Drained"),"x",IF(AND('[1]Single Field'!#REF!=[1]Lists!BF449,'[1]Single Field'!#REF!="Undrained"),O,""))</f>
        <v>#REF!</v>
      </c>
      <c r="BK449" s="409" t="str">
        <f>IF(AND('[1]Multi-Field'!$E$3=[1]Lists!BF449,'[1]Multi-Field'!$F$3="Drained"),BI449,IF(AND('[1]Multi-Field'!$E$3=BF449,'[1]Multi-Field'!$F$3="undrained"),BH449,""))</f>
        <v/>
      </c>
      <c r="BL449" s="409" t="str">
        <f>IF(AND('[1]Multi-Field'!$E$4=BF449,'[1]Multi-Field'!$F$4="Drained"),BI449,IF(AND('[1]Multi-Field'!$E$4=BF449,'[1]Multi-Field'!$F$4="undrained"),BH449,""))</f>
        <v/>
      </c>
      <c r="BM449" s="409" t="str">
        <f>IF(AND('[1]Multi-Field'!$E$5=BF449,'[1]Multi-Field'!$F$5="Drained"),BI449,IF(AND('[1]Multi-Field'!$E$5=BF449,'[1]Multi-Field'!$F$5="undrained"),BH449,""))</f>
        <v/>
      </c>
      <c r="BN449" s="409" t="str">
        <f>IF(AND('[1]Multi-Field'!$E$6=BF449,'[1]Multi-Field'!$F$6="Drained"),BI449,IF(AND('[1]Multi-Field'!$E$6=BF449,'[1]Multi-Field'!$F$6="undrained"),BH449,""))</f>
        <v/>
      </c>
      <c r="BO449" s="409" t="str">
        <f>IF(AND('[1]Multi-Field'!$E$7=BF449,'[1]Multi-Field'!$F$7="Drained"),BI449,IF(AND('[1]Multi-Field'!$E$7=BF449,'[1]Multi-Field'!$F$7="undrained"),BH449,""))</f>
        <v/>
      </c>
      <c r="BP449" s="409" t="str">
        <f>IF(AND('[1]Multi-Field'!$E$8=BF449,'[1]Multi-Field'!$F$8="Drained"),BI449,IF(AND('[1]Multi-Field'!$E$8=BF449,'[1]Multi-Field'!$F$8="undrained"),BH449,""))</f>
        <v/>
      </c>
      <c r="BQ449" s="409" t="str">
        <f>IF(AND('[1]Multi-Field'!$E$9=BF449,'[1]Multi-Field'!$F$9="Drained"),BI449,IF(AND('[1]Multi-Field'!$E$9=BF449,'[1]Multi-Field'!$F$9="undrained"),BH449,""))</f>
        <v/>
      </c>
      <c r="BR449" s="409" t="str">
        <f>IF(AND('[1]Multi-Field'!$E$10=BF449,'[1]Multi-Field'!$F$10="Drained"),BI449,IF(AND('[1]Multi-Field'!$E$10=BF449,'[1]Multi-Field'!$F$10="undrained"),BH449,""))</f>
        <v/>
      </c>
      <c r="BS449" s="409" t="str">
        <f>IF(AND('[1]Multi-Field'!$E$11=BF449,'[1]Multi-Field'!$F$11="Drained"),BI449,IF(AND('[1]Multi-Field'!$E$11=BF449,'[1]Multi-Field'!$F$11="undrained"),BH449,""))</f>
        <v/>
      </c>
      <c r="BT449" s="409" t="str">
        <f>IF(AND('[1]Multi-Field'!$E$12=BF449,'[1]Multi-Field'!$F$12="Drained"),BI449,IF(AND('[1]Multi-Field'!$E$12=BF449,'[1]Multi-Field'!$F$12="undrained"),BH449,""))</f>
        <v/>
      </c>
      <c r="BU449" s="409" t="str">
        <f>IF(AND('[1]Multi-Field'!$E$13=BF449,'[1]Multi-Field'!$F$13="Drained"),BI449,IF(AND('[1]Multi-Field'!$E$3=BF449,'[1]Multi-Field'!$F$13="undrained"),BH449,""))</f>
        <v/>
      </c>
      <c r="BV449" s="409" t="str">
        <f>IF(AND('[1]Multi-Field'!$E$14=BF449,'[1]Multi-Field'!$F$14="Drained"),BI449,IF(AND('[1]Multi-Field'!$E$14=BF449,'[1]Multi-Field'!$F$14="undrained"),BH449,""))</f>
        <v/>
      </c>
      <c r="BW449" s="409" t="str">
        <f>IF(AND('[1]Multi-Field'!$E$15=BF449,'[1]Multi-Field'!$F$15="Drained"),BI449,IF(AND('[1]Multi-Field'!$E$15=BF449,'[1]Multi-Field'!$F$15="undrained"),BH449,""))</f>
        <v/>
      </c>
      <c r="BX449" s="409" t="str">
        <f>IF(AND('[1]Multi-Field'!$E$16=[1]Lists!BF449,'[1]Multi-Field'!$F$16="Drained"),BI449,IF(AND('[1]Multi-Field'!$E$16=[1]Lists!BF449,'[1]Multi-Field'!$F$16="undrained"),BH449,""))</f>
        <v/>
      </c>
      <c r="BY449" s="409" t="str">
        <f>IF(AND('[1]Multi-Field'!$E$17=[1]Lists!BF449,'[1]Multi-Field'!$F$17="Drained"),BI449,IF(AND('[1]Multi-Field'!$E$17=[1]Lists!BF449,'[1]Multi-Field'!$F$17="undrained"),BH449,""))</f>
        <v/>
      </c>
      <c r="BZ449" s="409" t="str">
        <f>IF(AND('[1]Multi-Field'!$E$18=[1]Lists!BF449,'[1]Multi-Field'!$F$18="Drained"),BI449,IF(AND('[1]Multi-Field'!$E$18=[1]Lists!BF449,'[1]Multi-Field'!$F$18="undrained"),BH449,""))</f>
        <v/>
      </c>
      <c r="CA449" s="409" t="str">
        <f>IF(AND('[1]Multi-Field'!$E$19=[1]Lists!BF449,'[1]Multi-Field'!$F$19="Drained"),BI449,IF(AND('[1]Multi-Field'!$E$19=[1]Lists!BF449,'[1]Multi-Field'!$F$19="undrained"),BH449,""))</f>
        <v/>
      </c>
      <c r="CB449" s="409" t="str">
        <f>IF(AND('[1]Multi-Field'!$E$20=[1]Lists!BF449,'[1]Multi-Field'!$F$20="Drained"),BI449,IF(AND('[1]Multi-Field'!$E$20=[1]Lists!BF449,'[1]Multi-Field'!$F$20="undrained"),BH449,""))</f>
        <v/>
      </c>
      <c r="CC449" s="409" t="str">
        <f>IF(AND('[1]Multi-Field'!$E$21=[1]Lists!BF449,'[1]Multi-Field'!$F$21="Drained"),BI449,IF(AND('[1]Multi-Field'!$E$21=[1]Lists!BF449,'[1]Multi-Field'!$F$21="undrained"),BH449,""))</f>
        <v/>
      </c>
      <c r="CD449" s="409" t="str">
        <f>IF(AND('[1]Multi-Field'!$E$22=[1]Lists!BF449,'[1]Multi-Field'!$F$22="Drained"),BI449,IF(AND('[1]Multi-Field'!$E$22=[1]Lists!BF449,'[1]Multi-Field'!$F$22="undrained"),BH449,""))</f>
        <v/>
      </c>
      <c r="CE449" s="409" t="str">
        <f>IF(AND('[1]Multi-Field'!$E$23=[1]Lists!BF449,'[1]Multi-Field'!$F$23="Drained"),BI449,IF(AND('[1]Multi-Field'!$E$23=[1]Lists!BF449,'[1]Multi-Field'!$F$23="undrained"),BH449,""))</f>
        <v/>
      </c>
      <c r="CF449" s="409" t="str">
        <f>IF(AND('[1]Multi-Field'!$E$24=[1]Lists!BF449,'[1]Multi-Field'!$F$24="Drained"),BI449,IF(AND('[1]Multi-Field'!$E$24=[1]Lists!BF449,'[1]Multi-Field'!$F$24="undrained"),BH449,""))</f>
        <v/>
      </c>
      <c r="CG449" s="409" t="str">
        <f>IF(AND('[1]Multi-Field'!$E$25=[1]Lists!BF449,'[1]Multi-Field'!$F$25="Drained"),BI449,IF(AND('[1]Multi-Field'!$E$25=[1]Lists!BF449,'[1]Multi-Field'!$F$25="undrained"),BH449,""))</f>
        <v/>
      </c>
      <c r="CH449" s="409" t="str">
        <f>IF(AND('[1]Multi-Field'!$E$26=[1]Lists!BF449,'[1]Multi-Field'!$F$26="Drained"),BI449,IF(AND('[1]Multi-Field'!$E$26=[1]Lists!BF449,'[1]Multi-Field'!$F$26="undrained"),BH449,""))</f>
        <v/>
      </c>
      <c r="CI449" s="409" t="str">
        <f>IF(AND('[1]Multi-Field'!$E$27=[1]Lists!BF449,'[1]Multi-Field'!$F$27="Drained"),BI449,IF(AND('[1]Multi-Field'!$E$27=[1]Lists!BF449,'[1]Multi-Field'!$F$27="undrained"),BH449,""))</f>
        <v/>
      </c>
      <c r="CJ449" s="409" t="str">
        <f>IF(AND('[1]Multi-Field'!$E$28=[1]Lists!BF449,'[1]Multi-Field'!$F$28="Drained"),BI449,IF(AND('[1]Multi-Field'!$E$28=[1]Lists!BF449,'[1]Multi-Field'!$F$28="undrained"),BH449,""))</f>
        <v/>
      </c>
      <c r="CK449" s="409" t="str">
        <f>IF(AND('[1]Multi-Field'!$E$29=[1]Lists!BF449,'[1]Multi-Field'!$F$29="Drained"),BI449,IF(AND('[1]Multi-Field'!$E$29=[1]Lists!BF449,'[1]Multi-Field'!$F$29="undrained"),BH449,""))</f>
        <v/>
      </c>
      <c r="CL449" s="409" t="str">
        <f>IF(AND('[1]Multi-Field'!$E$30=[1]Lists!BF449,'[1]Multi-Field'!$F$30="Drained"),BI449,IF(AND('[1]Multi-Field'!$E$30=[1]Lists!BF449,'[1]Multi-Field'!$F$30="undrained"),BH449,""))</f>
        <v/>
      </c>
      <c r="CM449" s="409" t="str">
        <f>IF(AND('[1]Multi-Field'!$E$31=[1]Lists!BF449,'[1]Multi-Field'!$F$31="Drained"),BI449,IF(AND('[1]Multi-Field'!$E$31=[1]Lists!BF449,'[1]Multi-Field'!$F$31="undrained"),BH449,""))</f>
        <v/>
      </c>
      <c r="CN449" s="409" t="str">
        <f>IF(AND('[1]Multi-Field'!$E$32=[1]Lists!BF449,'[1]Multi-Field'!$F$32="Drained"),BI449,IF(AND('[1]Multi-Field'!$E$32=[1]Lists!BF449,'[1]Multi-Field'!$F$32="undrained"),BH449,""))</f>
        <v/>
      </c>
      <c r="CO449" s="409" t="str">
        <f>IF(AND('[1]Multi-Field'!$E$33=[1]Lists!BF449,'[1]Multi-Field'!$F$33="Drained"),BI449,IF(AND('[1]Multi-Field'!$E$33=[1]Lists!BF449,'[1]Multi-Field'!$F$33="undrained"),BH449,""))</f>
        <v/>
      </c>
      <c r="CP449" s="409" t="str">
        <f>IF(AND('[1]Multi-Field'!$E$34=[1]Lists!BF449,'[1]Multi-Field'!$F$34="Drained"),BI449,IF(AND('[1]Multi-Field'!$E$34=[1]Lists!BF449,'[1]Multi-Field'!$F$34="undrained"),BH449,""))</f>
        <v/>
      </c>
      <c r="CQ449" s="409" t="str">
        <f>IF(AND('[1]Multi-Field'!$E$35=[1]Lists!BF449,'[1]Multi-Field'!$F$35="Drained"),BI449,IF(AND('[1]Multi-Field'!$E$35=[1]Lists!BF449,'[1]Multi-Field'!$F$35="undrained"),BH449,""))</f>
        <v/>
      </c>
      <c r="CR449" s="409" t="str">
        <f>IF(AND('[1]Multi-Field'!$E$36=[1]Lists!BF449,'[1]Multi-Field'!$F$36="Drained"),BI449,IF(AND('[1]Multi-Field'!$E$36=[1]Lists!BF449,'[1]Multi-Field'!$F$36="undrained"),BH449,""))</f>
        <v/>
      </c>
      <c r="CS449" s="409" t="str">
        <f>IF(AND('[1]Multi-Field'!$E$37=[1]Lists!BF449,'[1]Multi-Field'!$F$37="Drained"),BI449,IF(AND('[1]Multi-Field'!$E$37=[1]Lists!BF449,'[1]Multi-Field'!$F$37="undrained"),BH449,""))</f>
        <v/>
      </c>
      <c r="CT449" s="409" t="str">
        <f>IF(AND('[1]Multi-Field'!$E$38=[1]Lists!BF449,'[1]Multi-Field'!$F$38="Drained"),BI449,IF(AND('[1]Multi-Field'!$E$38=[1]Lists!BF449,'[1]Multi-Field'!$F$38="undrained"),BH449,""))</f>
        <v/>
      </c>
      <c r="CU449" s="409" t="str">
        <f>IF(AND('[1]Multi-Field'!$E$39=[1]Lists!BF449,'[1]Multi-Field'!$F$39="Drained"),BI449,IF(AND('[1]Multi-Field'!$E$39=[1]Lists!BF449,'[1]Multi-Field'!$F$39="undrained"),BH449,""))</f>
        <v/>
      </c>
      <c r="CV449" s="409" t="str">
        <f>IF(AND('[1]Multi-Field'!$E$40=[1]Lists!BF449,'[1]Multi-Field'!$F$40="Drained"),BI449,IF(AND('[1]Multi-Field'!$E$40=[1]Lists!BF449,'[1]Multi-Field'!$F$40="undrained"),BH449,""))</f>
        <v/>
      </c>
      <c r="CW449" s="409" t="str">
        <f>IF(AND('[1]Multi-Field'!$E$41=[1]Lists!BF449,'[1]Multi-Field'!$F$40="Drained"),BI449,IF(AND('[1]Multi-Field'!$E$40=[1]Lists!BF449,'[1]Multi-Field'!$F$40="undrained"),BH449,""))</f>
        <v/>
      </c>
      <c r="CX449" s="409" t="str">
        <f>IF(AND('[1]Multi-Field'!$E$42=[1]Lists!BF449,'[1]Multi-Field'!$F$42="Drained"),BI449,IF(AND('[1]Multi-Field'!$E$42=[1]Lists!BF449,'[1]Multi-Field'!$F$42="undrained"),BH449,""))</f>
        <v/>
      </c>
      <c r="CY449" s="409" t="str">
        <f>IF(AND('[1]Multi-Field'!$E$43=[1]Lists!BF449,'[1]Multi-Field'!$F$43="Drained"),BI449,IF(AND('[1]Multi-Field'!$E$43=[1]Lists!BF449,'[1]Multi-Field'!$F$43="undrained"),BH449,""))</f>
        <v/>
      </c>
      <c r="CZ449" s="409" t="str">
        <f>IF(AND('[1]Multi-Field'!$E$44=[1]Lists!BF449,'[1]Multi-Field'!$F$44="Drained"),BI449,IF(AND('[1]Multi-Field'!$E$44=[1]Lists!BF449,'[1]Multi-Field'!$F$44="undrained"),BH449,""))</f>
        <v/>
      </c>
      <c r="DA449" s="409" t="str">
        <f>IF(AND('[1]Multi-Field'!$E$45=[1]Lists!BF449,'[1]Multi-Field'!$F$45="Drained"),BI449,IF(AND('[1]Multi-Field'!$E$45=[1]Lists!BF449,'[1]Multi-Field'!$F$45="undrained"),BH449,""))</f>
        <v/>
      </c>
      <c r="DB449" s="409" t="str">
        <f>IF(AND('[1]Multi-Field'!$E$46=[1]Lists!BF449,'[1]Multi-Field'!$F$46="Drained"),BI449,IF(AND('[1]Multi-Field'!$E$46=[1]Lists!BF449,'[1]Multi-Field'!$F$46="undrained"),BH449,""))</f>
        <v/>
      </c>
      <c r="DC449" s="409" t="str">
        <f>IF(AND('[1]Multi-Field'!$E$47=[1]Lists!BF449,'[1]Multi-Field'!$F$47="Drained"),BI449,IF(AND('[1]Multi-Field'!$E$47=[1]Lists!BF449,'[1]Multi-Field'!$F$47="undrained"),BH449,""))</f>
        <v/>
      </c>
      <c r="DD449" s="409" t="str">
        <f>IF(AND('[1]Multi-Field'!$E$48=[1]Lists!BF449,'[1]Multi-Field'!$F$48="Drained"),BI449,IF(AND('[1]Multi-Field'!$E$48=[1]Lists!BF449,'[1]Multi-Field'!$F$48="undrained"),BH449,""))</f>
        <v/>
      </c>
      <c r="DE449" s="409" t="str">
        <f>IF(AND('[1]Multi-Field'!$E$49=[1]Lists!BF449,'[1]Multi-Field'!$F$49="Drained"),BI449,IF(AND('[1]Multi-Field'!$E$49=[1]Lists!BF449,'[1]Multi-Field'!$F$9="undrained"),BH449,""))</f>
        <v/>
      </c>
      <c r="DF449" s="409" t="str">
        <f>IF(AND('[1]Multi-Field'!$E$50=[1]Lists!BF449,'[1]Multi-Field'!$F$50="Drained"),BI449,IF(AND('[1]Multi-Field'!$E$50=[1]Lists!BF449,'[1]Multi-Field'!$F$50="undrained"),BH449,""))</f>
        <v/>
      </c>
      <c r="DG449" s="409" t="str">
        <f>IF(AND('[1]Multi-Field'!$E$51=[1]Lists!BF449,'[1]Multi-Field'!$F$51="Drained"),BI449,IF(AND('[1]Multi-Field'!$E$51=[1]Lists!BF449,'[1]Multi-Field'!$F$51="undrained"),BH449,""))</f>
        <v/>
      </c>
      <c r="DH449" s="409" t="str">
        <f>IF(AND('[1]Multi-Field'!$E$52=[1]Lists!BF449,'[1]Multi-Field'!$F$52="Drained"),BI449,IF(AND('[1]Multi-Field'!$E$52=[1]Lists!BF449,'[1]Multi-Field'!$F$52="undrained"),BH449,""))</f>
        <v/>
      </c>
      <c r="DI449" s="409" t="str">
        <f>IF(AND('[1]Multi-Field'!$E$53=[1]Lists!BF449,'[1]Multi-Field'!$F$53="Drained"),BI449,IF(AND('[1]Multi-Field'!$E$53=[1]Lists!BF449,'[1]Multi-Field'!$F$53="undrained"),BH449,""))</f>
        <v/>
      </c>
      <c r="DJ449" s="409" t="str">
        <f>IF(AND('[1]Multi-Field'!$E$54=[1]Lists!BF449,'[1]Multi-Field'!$F$54="Drained"),BI449,IF(AND('[1]Multi-Field'!$E$54=[1]Lists!BF449,'[1]Multi-Field'!$F$54="undrained"),BH449,""))</f>
        <v/>
      </c>
      <c r="DK449" s="409" t="str">
        <f>IF(AND('[1]Multi-Field'!$E$55=[1]Lists!BF449,'[1]Multi-Field'!$F$55="Drained"),BI449,IF(AND('[1]Multi-Field'!$E$55=[1]Lists!BF449,'[1]Multi-Field'!$F$55="undrained"),BH449,""))</f>
        <v/>
      </c>
      <c r="DL449" s="409" t="str">
        <f>IF(AND('[1]Multi-Field'!$E$56=[1]Lists!BF449,'[1]Multi-Field'!$F$56="Drained"),BI449,IF(AND('[1]Multi-Field'!$E$56=[1]Lists!BF449,'[1]Multi-Field'!$F$56="undrained"),BH449,""))</f>
        <v/>
      </c>
      <c r="DM449" s="409" t="str">
        <f>IF(AND('[1]Multi-Field'!$E$57=[1]Lists!BF449,'[1]Multi-Field'!$F$57="Drained"),BI449,IF(AND('[1]Multi-Field'!$E$57=[1]Lists!BF449,'[1]Multi-Field'!$F$57="undrained"),BH449,""))</f>
        <v/>
      </c>
      <c r="DN449" s="409" t="str">
        <f>IF(AND('[1]Multi-Field'!$E$58=[1]Lists!BF449,'[1]Multi-Field'!$F$58="Drained"),BI449,IF(AND('[1]Multi-Field'!$E$58=[1]Lists!BF449,'[1]Multi-Field'!$F$58="undrained"),BH449,""))</f>
        <v/>
      </c>
      <c r="DO449" s="409" t="str">
        <f>IF(AND('[1]Multi-Field'!$E$59=[1]Lists!BF449,'[1]Multi-Field'!$F$59="Drained"),BI449,IF(AND('[1]Multi-Field'!$E$59=[1]Lists!BF449,'[1]Multi-Field'!$F$59="undrained"),BH449,""))</f>
        <v/>
      </c>
      <c r="DP449" s="409" t="str">
        <f>IF(AND('[1]Multi-Field'!$E$60=[1]Lists!BF449,'[1]Multi-Field'!$F$60="Drained"),BI449,IF(AND('[1]Multi-Field'!$E$60=[1]Lists!BF449,'[1]Multi-Field'!$F$60="undrained"),BH449,""))</f>
        <v/>
      </c>
      <c r="DQ449" s="409" t="str">
        <f>IF(AND('[1]Multi-Field'!$E$61=[1]Lists!BF449,'[1]Multi-Field'!$F$61="Drained"),BI449,IF(AND('[1]Multi-Field'!$E$61=[1]Lists!BF449,'[1]Multi-Field'!$F$61="undrained"),BH449,""))</f>
        <v/>
      </c>
      <c r="DR449" s="409" t="str">
        <f>IF(AND('[1]Multi-Field'!$E$62=[1]Lists!BF449,'[1]Multi-Field'!$F$62="Drained"),BI449,IF(AND('[1]Multi-Field'!$E$62=[1]Lists!BF449,'[1]Multi-Field'!$F$62="undrained"),BH449,""))</f>
        <v/>
      </c>
      <c r="DS449" s="409" t="str">
        <f>IF(AND('[1]Multi-Field'!$E$63=[1]Lists!BF449,'[1]Multi-Field'!$F$63="Drained"),BI449,IF(AND('[1]Multi-Field'!$E$63=[1]Lists!BF449,'[1]Multi-Field'!$F$63="undrained"),BH449,""))</f>
        <v/>
      </c>
      <c r="DT449" s="409" t="str">
        <f>IF(AND('[1]Multi-Field'!$E$64=[1]Lists!BF449,'[1]Multi-Field'!$F$64="Drained"),BI449,IF(AND('[1]Multi-Field'!$E$64=[1]Lists!BF449,'[1]Multi-Field'!$F$64="undrained"),BH449,""))</f>
        <v/>
      </c>
      <c r="DU449" s="409" t="str">
        <f>IF(AND('[1]Multi-Field'!$E$65=[1]Lists!BF449,'[1]Multi-Field'!$F$65="Drained"),BI449,IF(AND('[1]Multi-Field'!$E$65=[1]Lists!BF449,'[1]Multi-Field'!$F$65="undrained"),BH449,""))</f>
        <v/>
      </c>
      <c r="DV449" s="409" t="str">
        <f>IF(AND('[1]Multi-Field'!$E$66=[1]Lists!BF449,'[1]Multi-Field'!$F$66="Drained"),BI449,IF(AND('[1]Multi-Field'!$E$66=[1]Lists!BF449,'[1]Multi-Field'!$F$66="undrained"),BH449,""))</f>
        <v/>
      </c>
      <c r="DW449" s="409" t="str">
        <f>IF(AND('[1]Multi-Field'!$E$67=[1]Lists!BF449,'[1]Multi-Field'!$F$67="Drained"),BI449,IF(AND('[1]Multi-Field'!$E$67=[1]Lists!BF449,'[1]Multi-Field'!$F$67="undrained"),BH449,""))</f>
        <v/>
      </c>
      <c r="DX449" s="409" t="str">
        <f>IF(AND('[1]Multi-Field'!$E$68=[1]Lists!BF449,'[1]Multi-Field'!$F$68="Drained"),BI449,IF(AND('[1]Multi-Field'!$E$68=[1]Lists!BF449,'[1]Multi-Field'!$F$68="undrained"),BH449,""))</f>
        <v/>
      </c>
      <c r="DY449" s="409" t="str">
        <f>IF(AND('[1]Multi-Field'!$E$69=[1]Lists!BF449,'[1]Multi-Field'!$F$69="Drained"),BI449,IF(AND('[1]Multi-Field'!$E$69=[1]Lists!BF449,'[1]Multi-Field'!$F$69="undrained"),BH449,""))</f>
        <v/>
      </c>
      <c r="DZ449" s="409" t="str">
        <f>IF(AND('[1]Multi-Field'!$E$70=[1]Lists!BF449,'[1]Multi-Field'!$F$70="Drained"),BI449,IF(AND('[1]Multi-Field'!$E$70=[1]Lists!BF449,'[1]Multi-Field'!$F$70="undrained"),BH449,""))</f>
        <v/>
      </c>
      <c r="EA449" s="409" t="str">
        <f>IF(AND('[1]Multi-Field'!$E$71=[1]Lists!BF449,'[1]Multi-Field'!$F$71="Drained"),BI449,IF(AND('[1]Multi-Field'!$E$71=[1]Lists!BF449,'[1]Multi-Field'!$F$71="undrained"),BH449,""))</f>
        <v/>
      </c>
      <c r="EB449" s="409" t="str">
        <f>IF(AND('[1]Multi-Field'!$E$72=[1]Lists!BF449,'[1]Multi-Field'!$F$72="Drained"),BI449,IF(AND('[1]Multi-Field'!$E$72=[1]Lists!BF449,'[1]Multi-Field'!$F$72="undrained"),BH449,""))</f>
        <v/>
      </c>
      <c r="EC449" s="409" t="str">
        <f>IF(AND('[1]Multi-Field'!$E$73=[1]Lists!BF449,'[1]Multi-Field'!$F$73="Drained"),BI449,IF(AND('[1]Multi-Field'!$E$73=[1]Lists!BF449,'[1]Multi-Field'!$F$73="undrained"),BH449,""))</f>
        <v/>
      </c>
      <c r="ED449" s="409" t="str">
        <f>IF(AND('[1]Multi-Field'!$E$74=[1]Lists!BF449,'[1]Multi-Field'!$F$74="Drained"),BI449,IF(AND('[1]Multi-Field'!$E$74=[1]Lists!BF449,'[1]Multi-Field'!$F$74="undrained"),BH449,""))</f>
        <v/>
      </c>
      <c r="EE449" s="409" t="str">
        <f>IF(AND('[1]Multi-Field'!$E$75=[1]Lists!BF449,'[1]Multi-Field'!$F$75="Drained"),BI449,IF(AND('[1]Multi-Field'!$E$75=[1]Lists!BF449,'[1]Multi-Field'!$F$75="undrained"),BH449,""))</f>
        <v/>
      </c>
      <c r="EF449" s="409" t="str">
        <f>IF(AND('[1]Multi-Field'!$E$76=[1]Lists!BF449,'[1]Multi-Field'!$F$76="Drained"),BI449,IF(AND('[1]Multi-Field'!$E$76=[1]Lists!BF449,'[1]Multi-Field'!$F$6="undrained"),BH449,""))</f>
        <v/>
      </c>
      <c r="EG449" s="409" t="str">
        <f>IF(AND('[1]Multi-Field'!$E$77=[1]Lists!BF449,'[1]Multi-Field'!$F$77="Drained"),BI449,IF(AND('[1]Multi-Field'!$E$77=[1]Lists!BF449,'[1]Multi-Field'!$F$77="undrained"),BH449,""))</f>
        <v/>
      </c>
      <c r="EH449" s="409" t="str">
        <f>IF(AND('[1]Multi-Field'!$E$78=[1]Lists!BF449,'[1]Multi-Field'!$F$78="Drained"),BI449,IF(AND('[1]Multi-Field'!$E$78=[1]Lists!BF449,'[1]Multi-Field'!$F$78="undrained"),BH449,""))</f>
        <v/>
      </c>
      <c r="EI449" s="409" t="str">
        <f>IF(AND('[1]Multi-Field'!$E$79=[1]Lists!BF449,'[1]Multi-Field'!$F$79="Drained"),BI449,IF(AND('[1]Multi-Field'!$E$79=[1]Lists!BF449,'[1]Multi-Field'!$F$79="undrained"),BH449,""))</f>
        <v/>
      </c>
      <c r="EJ449" s="409" t="str">
        <f>IF(AND('[1]Multi-Field'!$E$80=[1]Lists!BF449,'[1]Multi-Field'!$F$80="Drained"),BI449,IF(AND('[1]Multi-Field'!$E$80=[1]Lists!BF449,'[1]Multi-Field'!$F$80="undrained"),BH449,""))</f>
        <v/>
      </c>
      <c r="EK449" s="409" t="str">
        <f>IF(AND('[1]Multi-Field'!$E$81=[1]Lists!BF449,'[1]Multi-Field'!$F$81="Drained"),BI449,IF(AND('[1]Multi-Field'!$E$81=[1]Lists!BF449,'[1]Multi-Field'!$F$81="undrained"),BH449,""))</f>
        <v/>
      </c>
      <c r="EL449" s="409" t="str">
        <f>IF(AND('[1]Multi-Field'!$E$82=[1]Lists!BF449,'[1]Multi-Field'!$F$82="Drained"),BI449,IF(AND('[1]Multi-Field'!$E$82=[1]Lists!BF449,'[1]Multi-Field'!$F$82="undrained"),BH449,""))</f>
        <v/>
      </c>
      <c r="EM449" s="409" t="str">
        <f>IF(AND('[1]Multi-Field'!$E$83=[1]Lists!BF449,'[1]Multi-Field'!$F$83="Drained"),BI449,IF(AND('[1]Multi-Field'!$E$83=[1]Lists!BF449,'[1]Multi-Field'!$F$83="undrained"),BH449,""))</f>
        <v/>
      </c>
      <c r="EN449" s="409" t="str">
        <f>IF(AND('[1]Multi-Field'!$E$84=[1]Lists!BF449,'[1]Multi-Field'!$F$84="Drained"),BI449,IF(AND('[1]Multi-Field'!$E$84=[1]Lists!BF449,'[1]Multi-Field'!$F$84="undrained"),BH449,""))</f>
        <v/>
      </c>
      <c r="EO449" s="409" t="str">
        <f>IF(AND('[1]Multi-Field'!$E$85=[1]Lists!BF449,'[1]Multi-Field'!$F$85="Drained"),BI449,IF(AND('[1]Multi-Field'!$E$85=[1]Lists!BF449,'[1]Multi-Field'!$F$85="undrained"),BH449,""))</f>
        <v/>
      </c>
      <c r="EP449" s="409" t="str">
        <f>IF(AND('[1]Multi-Field'!$E$86=[1]Lists!BF449,'[1]Multi-Field'!$F$86="Drained"),BI449,IF(AND('[1]Multi-Field'!$E$86=[1]Lists!BF449,'[1]Multi-Field'!$F$86="undrained"),BH449,""))</f>
        <v/>
      </c>
      <c r="EQ449" s="409" t="str">
        <f>IF(AND('[1]Multi-Field'!$E$87=[1]Lists!BF449,'[1]Multi-Field'!$F$87="Drained"),BI449,IF(AND('[1]Multi-Field'!$E$87=[1]Lists!BF449,'[1]Multi-Field'!$F$87="undrained"),BH449,""))</f>
        <v/>
      </c>
      <c r="ER449" s="409" t="str">
        <f>IF(AND('[1]Multi-Field'!$E$88=[1]Lists!BF449,'[1]Multi-Field'!$F$88="Drained"),BI449,IF(AND('[1]Multi-Field'!$E$88=[1]Lists!BF449,'[1]Multi-Field'!$F$88="undrained"),BH449,""))</f>
        <v/>
      </c>
      <c r="ES449" s="409" t="str">
        <f>IF(AND('[1]Multi-Field'!$E$89=[1]Lists!BF449,'[1]Multi-Field'!$F$89="Drained"),BI449,IF(AND('[1]Multi-Field'!$E$89=[1]Lists!BF449,'[1]Multi-Field'!$F$89="undrained"),BH449,""))</f>
        <v/>
      </c>
      <c r="ET449" s="409" t="str">
        <f>IF(AND('[1]Multi-Field'!$E$90=[1]Lists!BF449,'[1]Multi-Field'!$F$90="Drained"),BI449,IF(AND('[1]Multi-Field'!$E$90=[1]Lists!BF449,'[1]Multi-Field'!$F$90="undrained"),BH449,""))</f>
        <v/>
      </c>
      <c r="EU449" s="409" t="str">
        <f>IF(AND('[1]Multi-Field'!$E$91=[1]Lists!BF449,'[1]Multi-Field'!$F$91="Drained"),BI449,IF(AND('[1]Multi-Field'!$E$91=[1]Lists!BF449,'[1]Multi-Field'!$F$91="undrained"),BH449,""))</f>
        <v/>
      </c>
      <c r="EV449" s="409" t="str">
        <f>IF(AND('[1]Multi-Field'!$E$92=[1]Lists!BF449,'[1]Multi-Field'!$F$92="Drained"),BI449,IF(AND('[1]Multi-Field'!$E$92=[1]Lists!BF449,'[1]Multi-Field'!$F$92="undrained"),BH449,""))</f>
        <v/>
      </c>
      <c r="EW449" s="409" t="str">
        <f>IF(AND('[1]Multi-Field'!$E$93=[1]Lists!BF449,'[1]Multi-Field'!$F$93="Drained"),BI449,IF(AND('[1]Multi-Field'!$E$93=[1]Lists!BF449,'[1]Multi-Field'!$F$93="undrained"),BH449,""))</f>
        <v/>
      </c>
      <c r="EX449" s="409" t="str">
        <f>IF(AND('[1]Multi-Field'!$E$94=[1]Lists!BF449,'[1]Multi-Field'!$F$94="Drained"),BI449,IF(AND('[1]Multi-Field'!$E$94=[1]Lists!BF449,'[1]Multi-Field'!$F$94="undrained"),BH449,""))</f>
        <v/>
      </c>
      <c r="EY449" s="409" t="str">
        <f>IF(AND('[1]Multi-Field'!$E$95=[1]Lists!BF449,'[1]Multi-Field'!$F$95="Drained"),BI449,IF(AND('[1]Multi-Field'!$E$95=[1]Lists!BF449,'[1]Multi-Field'!$F$95="undrained"),BH449,""))</f>
        <v/>
      </c>
      <c r="EZ449" s="409" t="str">
        <f>IF(AND('[1]Multi-Field'!$E$96=[1]Lists!BF449,'[1]Multi-Field'!$F$96="Drained"),BI449,IF(AND('[1]Multi-Field'!$E$96=[1]Lists!BF449,'[1]Multi-Field'!$F$96="undrained"),BH449,""))</f>
        <v/>
      </c>
      <c r="FA449" s="409" t="str">
        <f>IF(AND('[1]Multi-Field'!$E$97=[1]Lists!BF449,'[1]Multi-Field'!$F$97="Drained"),BI449,IF(AND('[1]Multi-Field'!$E$97=[1]Lists!BF449,'[1]Multi-Field'!$F$97="undrained"),BH449,""))</f>
        <v/>
      </c>
      <c r="FB449" s="409" t="str">
        <f>IF(AND('[1]Multi-Field'!$E$98=[1]Lists!BF449,'[1]Multi-Field'!$F$98="Drained"),BI449,IF(AND('[1]Multi-Field'!$E$98=[1]Lists!BF449,'[1]Multi-Field'!$F$98="undrained"),BH449,""))</f>
        <v/>
      </c>
      <c r="FC449" s="409" t="str">
        <f>IF(AND('[1]Multi-Field'!$E$99=[1]Lists!BF449,'[1]Multi-Field'!$F$99="Drained"),BI449,IF(AND('[1]Multi-Field'!$E$99=[1]Lists!BF449,'[1]Multi-Field'!$F$99="undrained"),BH449,""))</f>
        <v/>
      </c>
      <c r="FD449" s="409" t="str">
        <f>IF(AND('[1]Multi-Field'!$E$100=[1]Lists!BF449,'[1]Multi-Field'!$F$100="Drained"),BI449,IF(AND('[1]Multi-Field'!$E$100=[1]Lists!BF449,'[1]Multi-Field'!$F$100="undrained"),BH449,""))</f>
        <v/>
      </c>
      <c r="FE449" s="409" t="str">
        <f>IF(AND('[1]Multi-Field'!$E$101=[1]Lists!BF449,'[1]Multi-Field'!$F$101="Drained"),BI449,IF(AND('[1]Multi-Field'!$E$101=[1]Lists!BF449,'[1]Multi-Field'!$F$101="undrained"),BH449,""))</f>
        <v/>
      </c>
      <c r="FF449" s="409" t="str">
        <f>IF(AND('[1]Multi-Field'!$E$102=[1]Lists!BF449,'[1]Multi-Field'!$F$102="Drained"),BI449,IF(AND('[1]Multi-Field'!$E$102=[1]Lists!BF449,'[1]Multi-Field'!$F$102="undrained"),BH449,""))</f>
        <v/>
      </c>
      <c r="FG449" s="409" t="str">
        <f>IF(AND('[1]Multi-Field'!$E$103=[1]Lists!BF449,'[1]Multi-Field'!$F$103="Drained"),BI449,IF(AND('[1]Multi-Field'!$E$103=[1]Lists!BF449,'[1]Multi-Field'!$F$103="undrained"),BH449,""))</f>
        <v/>
      </c>
      <c r="FH449" s="409" t="str">
        <f>IF(AND('[1]Multi-Field'!$E$104=[1]Lists!BF449,'[1]Multi-Field'!$F$104="Drained"),BI449,IF(AND('[1]Multi-Field'!$E$104=[1]Lists!BF449,'[1]Multi-Field'!$F$104="undrained"),BH449,""))</f>
        <v/>
      </c>
      <c r="FI449" s="409" t="str">
        <f>IF(AND('[1]Multi-Field'!$E$105=[1]Lists!BF449,'[1]Multi-Field'!$F$105="Drained"),BI449,IF(AND('[1]Multi-Field'!$E$105=[1]Lists!BF449,'[1]Multi-Field'!$F$105="undrained"),BH449,""))</f>
        <v/>
      </c>
      <c r="FJ449" s="409" t="str">
        <f>IF(AND('[1]Multi-Field'!$E$106=[1]Lists!BF449,'[1]Multi-Field'!$F$106="Drained"),BI449,IF(AND('[1]Multi-Field'!$E$106=[1]Lists!BF449,'[1]Multi-Field'!$F$106="undrained"),BH449,""))</f>
        <v/>
      </c>
      <c r="FK449" s="409" t="str">
        <f>IF(AND('[1]Multi-Field'!$E$107=[1]Lists!BF449,'[1]Multi-Field'!$F$107="Drained"),BI449,IF(AND('[1]Multi-Field'!$E$107=[1]Lists!BF449,'[1]Multi-Field'!$F$107="undrained"),BH449,""))</f>
        <v/>
      </c>
      <c r="FL449" s="409" t="str">
        <f>IF(AND('[1]Multi-Field'!$E$108=[1]Lists!BF449,'[1]Multi-Field'!$F$108="Drained"),BI449,IF(AND('[1]Multi-Field'!$E$108=[1]Lists!BF449,'[1]Multi-Field'!$F$108="undrained"),BH449,""))</f>
        <v/>
      </c>
      <c r="FM449" s="409" t="str">
        <f>IF(AND('[1]Multi-Field'!$E$109=[1]Lists!BF449,'[1]Multi-Field'!$F$109="Drained"),BI449,IF(AND('[1]Multi-Field'!$E$109=[1]Lists!BF449,'[1]Multi-Field'!$F$109="undrained"),BH449,""))</f>
        <v/>
      </c>
      <c r="FN449" s="409" t="str">
        <f>IF(AND('[1]Multi-Field'!$E$110=[1]Lists!BF449,'[1]Multi-Field'!$F$110="Drained"),BI449,IF(AND('[1]Multi-Field'!$E$110=[1]Lists!BF449,'[1]Multi-Field'!$F$110="undrained"),BH449,""))</f>
        <v/>
      </c>
      <c r="FO449" s="409" t="str">
        <f>IF(AND('[1]Multi-Field'!$E$111=[1]Lists!BF449,'[1]Multi-Field'!$F$111="Drained"),BI449,IF(AND('[1]Multi-Field'!$E$111=[1]Lists!BF449,'[1]Multi-Field'!$F$111="undrained"),BH449,""))</f>
        <v/>
      </c>
      <c r="FP449" s="409" t="str">
        <f>IF(AND('[1]Multi-Field'!$E$112=[1]Lists!BF449,'[1]Multi-Field'!$F$112="Drained"),BI449,IF(AND('[1]Multi-Field'!$E$112=[1]Lists!BF449,'[1]Multi-Field'!$F$112="undrained"),BH449,""))</f>
        <v/>
      </c>
      <c r="FQ449" s="409" t="str">
        <f>IF(AND('[1]Multi-Field'!$E$113=[1]Lists!BF449,'[1]Multi-Field'!$F$113="Drained"),BI449,IF(AND('[1]Multi-Field'!$E$113=[1]Lists!BF449,'[1]Multi-Field'!$F$113="undrained"),BH449,""))</f>
        <v/>
      </c>
      <c r="FR449" s="409" t="str">
        <f>IF(AND('[1]Multi-Field'!$E$114=[1]Lists!BF449,'[1]Multi-Field'!$F$114="Drained"),BI449,IF(AND('[1]Multi-Field'!$E$114=[1]Lists!BF449,'[1]Multi-Field'!$F$114="undrained"),BH449,""))</f>
        <v/>
      </c>
      <c r="FS449" s="409" t="str">
        <f>IF(AND('[1]Multi-Field'!$E$115=[1]Lists!BF449,'[1]Multi-Field'!$F$115="Drained"),BI449,IF(AND('[1]Multi-Field'!$E$115=[1]Lists!BF449,'[1]Multi-Field'!$F$115="undrained"),BH449,""))</f>
        <v/>
      </c>
      <c r="FT449" s="409" t="str">
        <f>IF(AND('[1]Multi-Field'!$E$116=[1]Lists!BF449,'[1]Multi-Field'!$F$116="Drained"),BI449,IF(AND('[1]Multi-Field'!$E$116=[1]Lists!BF449,'[1]Multi-Field'!$F$116="undrained"),BH449,""))</f>
        <v/>
      </c>
      <c r="FU449" s="409" t="str">
        <f>IF(AND('[1]Multi-Field'!$E$117=[1]Lists!BF449,'[1]Multi-Field'!$F$117="Drained"),BI449,IF(AND('[1]Multi-Field'!$E$117=[1]Lists!BF449,'[1]Multi-Field'!$F$117="undrained"),BH449,""))</f>
        <v/>
      </c>
      <c r="FV449" s="409" t="str">
        <f>IF(AND('[1]Multi-Field'!$E$118=[1]Lists!BF449,'[1]Multi-Field'!$F$118="Drained"),BI449,IF(AND('[1]Multi-Field'!$E$118=[1]Lists!BF449,'[1]Multi-Field'!$F$118="undrained"),BH449,""))</f>
        <v/>
      </c>
      <c r="FW449" s="409" t="str">
        <f>IF(AND('[1]Multi-Field'!$E$119=[1]Lists!BF449,'[1]Multi-Field'!$F$119="Drained"),BI449,IF(AND('[1]Multi-Field'!$E$119=[1]Lists!BF449,'[1]Multi-Field'!$F$119="undrained"),BH449,""))</f>
        <v/>
      </c>
      <c r="FX449" s="409" t="str">
        <f>IF(AND('[1]Multi-Field'!$E$120=[1]Lists!BF449,'[1]Multi-Field'!$F$120="Drained"),BI449,IF(AND('[1]Multi-Field'!$E$120=[1]Lists!BF449,'[1]Multi-Field'!$F$120="undrained"),BH449,""))</f>
        <v/>
      </c>
      <c r="GC449" s="4">
        <v>1</v>
      </c>
    </row>
    <row r="450" spans="1:185" ht="13.5" customHeight="1">
      <c r="A450" s="7" t="s">
        <v>536</v>
      </c>
      <c r="B450" s="7"/>
      <c r="C450" s="7"/>
      <c r="D450" s="8">
        <v>60</v>
      </c>
      <c r="E450" s="8">
        <f t="shared" si="60"/>
        <v>62</v>
      </c>
      <c r="F450" s="8">
        <f t="shared" si="61"/>
        <v>63</v>
      </c>
      <c r="G450" s="8">
        <v>65</v>
      </c>
      <c r="H450" s="8">
        <v>65</v>
      </c>
      <c r="I450" s="8">
        <f t="shared" si="64"/>
        <v>68</v>
      </c>
      <c r="J450" s="8">
        <f t="shared" si="65"/>
        <v>72</v>
      </c>
      <c r="K450" s="8">
        <v>75</v>
      </c>
      <c r="L450" s="8">
        <v>105</v>
      </c>
      <c r="M450" s="8">
        <f t="shared" si="62"/>
        <v>112</v>
      </c>
      <c r="N450" s="8">
        <f t="shared" si="63"/>
        <v>118</v>
      </c>
      <c r="O450" s="8">
        <v>125</v>
      </c>
      <c r="P450" s="391">
        <v>425</v>
      </c>
      <c r="Q450" s="394"/>
      <c r="R450" s="395">
        <f>IF(OR('Multi-Field'!AA427=Lists!AC466,'Multi-Field'!AA427=Lists!AC467),IF('Multi-Field'!Z427="x",(IF('Multi-Field'!AC427=Lists!Q435,Lists!R435,IF('Multi-Field'!AC427=Lists!Q436,Lists!R436,IF('Multi-Field'!AC427=Lists!Q437,Lists!R437,IF('Multi-Field'!AC427=Lists!Q438,Lists!R438))))),IF('Multi-Field'!X427="x",(IF('Multi-Field'!AC427=Lists!Q435,Lists!S435,IF('Multi-Field'!AC427=Lists!Q436,Lists!S436,IF('Multi-Field'!AC427=Lists!Q437,Lists!S437,IF('Multi-Field'!AC427=Lists!Q438,Lists!S438))))),IF('Multi-Field'!V427="x",(IF('Multi-Field'!AC427=Lists!Q435,Lists!T435,IF('Multi-Field'!AC427=Lists!Q436,Lists!T436,IF('Multi-Field'!AC427=Lists!Q437,Lists!T437,IF('Multi-Field'!AC427=Lists!Q438,Lists!T438))))),0))))</f>
        <v>0</v>
      </c>
      <c r="S450" s="395">
        <f t="shared" si="66"/>
        <v>0</v>
      </c>
      <c r="T450" s="395"/>
      <c r="U450" s="396"/>
      <c r="BF450" s="411" t="s">
        <v>1614</v>
      </c>
      <c r="BG450" s="412">
        <v>4</v>
      </c>
      <c r="BH450" s="412">
        <v>3.5</v>
      </c>
      <c r="BI450" s="412">
        <v>4.5</v>
      </c>
      <c r="BJ450" s="409" t="e">
        <f>IF(AND('[1]Single Field'!#REF!=[1]Lists!BF450,'[1]Single Field'!#REF!="Drained"),"x",IF(AND('[1]Single Field'!#REF!=[1]Lists!BF450,'[1]Single Field'!#REF!="Undrained"),O,""))</f>
        <v>#REF!</v>
      </c>
      <c r="BK450" s="409" t="str">
        <f>IF(AND('[1]Multi-Field'!$E$3=[1]Lists!BF450,'[1]Multi-Field'!$F$3="Drained"),BI450,IF(AND('[1]Multi-Field'!$E$3=BF450,'[1]Multi-Field'!$F$3="undrained"),BH450,""))</f>
        <v/>
      </c>
      <c r="BL450" s="409" t="str">
        <f>IF(AND('[1]Multi-Field'!$E$4=BF450,'[1]Multi-Field'!$F$4="Drained"),BI450,IF(AND('[1]Multi-Field'!$E$4=BF450,'[1]Multi-Field'!$F$4="undrained"),BH450,""))</f>
        <v/>
      </c>
      <c r="BM450" s="409" t="str">
        <f>IF(AND('[1]Multi-Field'!$E$5=BF450,'[1]Multi-Field'!$F$5="Drained"),BI450,IF(AND('[1]Multi-Field'!$E$5=BF450,'[1]Multi-Field'!$F$5="undrained"),BH450,""))</f>
        <v/>
      </c>
      <c r="BN450" s="409" t="str">
        <f>IF(AND('[1]Multi-Field'!$E$6=BF450,'[1]Multi-Field'!$F$6="Drained"),BI450,IF(AND('[1]Multi-Field'!$E$6=BF450,'[1]Multi-Field'!$F$6="undrained"),BH450,""))</f>
        <v/>
      </c>
      <c r="BO450" s="409" t="str">
        <f>IF(AND('[1]Multi-Field'!$E$7=BF450,'[1]Multi-Field'!$F$7="Drained"),BI450,IF(AND('[1]Multi-Field'!$E$7=BF450,'[1]Multi-Field'!$F$7="undrained"),BH450,""))</f>
        <v/>
      </c>
      <c r="BP450" s="409" t="str">
        <f>IF(AND('[1]Multi-Field'!$E$8=BF450,'[1]Multi-Field'!$F$8="Drained"),BI450,IF(AND('[1]Multi-Field'!$E$8=BF450,'[1]Multi-Field'!$F$8="undrained"),BH450,""))</f>
        <v/>
      </c>
      <c r="BQ450" s="409" t="str">
        <f>IF(AND('[1]Multi-Field'!$E$9=BF450,'[1]Multi-Field'!$F$9="Drained"),BI450,IF(AND('[1]Multi-Field'!$E$9=BF450,'[1]Multi-Field'!$F$9="undrained"),BH450,""))</f>
        <v/>
      </c>
      <c r="BR450" s="409" t="str">
        <f>IF(AND('[1]Multi-Field'!$E$10=BF450,'[1]Multi-Field'!$F$10="Drained"),BI450,IF(AND('[1]Multi-Field'!$E$10=BF450,'[1]Multi-Field'!$F$10="undrained"),BH450,""))</f>
        <v/>
      </c>
      <c r="BS450" s="409" t="str">
        <f>IF(AND('[1]Multi-Field'!$E$11=BF450,'[1]Multi-Field'!$F$11="Drained"),BI450,IF(AND('[1]Multi-Field'!$E$11=BF450,'[1]Multi-Field'!$F$11="undrained"),BH450,""))</f>
        <v/>
      </c>
      <c r="BT450" s="409" t="str">
        <f>IF(AND('[1]Multi-Field'!$E$12=BF450,'[1]Multi-Field'!$F$12="Drained"),BI450,IF(AND('[1]Multi-Field'!$E$12=BF450,'[1]Multi-Field'!$F$12="undrained"),BH450,""))</f>
        <v/>
      </c>
      <c r="BU450" s="409" t="str">
        <f>IF(AND('[1]Multi-Field'!$E$13=BF450,'[1]Multi-Field'!$F$13="Drained"),BI450,IF(AND('[1]Multi-Field'!$E$3=BF450,'[1]Multi-Field'!$F$13="undrained"),BH450,""))</f>
        <v/>
      </c>
      <c r="BV450" s="409" t="str">
        <f>IF(AND('[1]Multi-Field'!$E$14=BF450,'[1]Multi-Field'!$F$14="Drained"),BI450,IF(AND('[1]Multi-Field'!$E$14=BF450,'[1]Multi-Field'!$F$14="undrained"),BH450,""))</f>
        <v/>
      </c>
      <c r="BW450" s="409" t="str">
        <f>IF(AND('[1]Multi-Field'!$E$15=BF450,'[1]Multi-Field'!$F$15="Drained"),BI450,IF(AND('[1]Multi-Field'!$E$15=BF450,'[1]Multi-Field'!$F$15="undrained"),BH450,""))</f>
        <v/>
      </c>
      <c r="BX450" s="409" t="str">
        <f>IF(AND('[1]Multi-Field'!$E$16=[1]Lists!BF450,'[1]Multi-Field'!$F$16="Drained"),BI450,IF(AND('[1]Multi-Field'!$E$16=[1]Lists!BF450,'[1]Multi-Field'!$F$16="undrained"),BH450,""))</f>
        <v/>
      </c>
      <c r="BY450" s="409" t="str">
        <f>IF(AND('[1]Multi-Field'!$E$17=[1]Lists!BF450,'[1]Multi-Field'!$F$17="Drained"),BI450,IF(AND('[1]Multi-Field'!$E$17=[1]Lists!BF450,'[1]Multi-Field'!$F$17="undrained"),BH450,""))</f>
        <v/>
      </c>
      <c r="BZ450" s="409" t="str">
        <f>IF(AND('[1]Multi-Field'!$E$18=[1]Lists!BF450,'[1]Multi-Field'!$F$18="Drained"),BI450,IF(AND('[1]Multi-Field'!$E$18=[1]Lists!BF450,'[1]Multi-Field'!$F$18="undrained"),BH450,""))</f>
        <v/>
      </c>
      <c r="CA450" s="409" t="str">
        <f>IF(AND('[1]Multi-Field'!$E$19=[1]Lists!BF450,'[1]Multi-Field'!$F$19="Drained"),BI450,IF(AND('[1]Multi-Field'!$E$19=[1]Lists!BF450,'[1]Multi-Field'!$F$19="undrained"),BH450,""))</f>
        <v/>
      </c>
      <c r="CB450" s="409" t="str">
        <f>IF(AND('[1]Multi-Field'!$E$20=[1]Lists!BF450,'[1]Multi-Field'!$F$20="Drained"),BI450,IF(AND('[1]Multi-Field'!$E$20=[1]Lists!BF450,'[1]Multi-Field'!$F$20="undrained"),BH450,""))</f>
        <v/>
      </c>
      <c r="CC450" s="409" t="str">
        <f>IF(AND('[1]Multi-Field'!$E$21=[1]Lists!BF450,'[1]Multi-Field'!$F$21="Drained"),BI450,IF(AND('[1]Multi-Field'!$E$21=[1]Lists!BF450,'[1]Multi-Field'!$F$21="undrained"),BH450,""))</f>
        <v/>
      </c>
      <c r="CD450" s="409" t="str">
        <f>IF(AND('[1]Multi-Field'!$E$22=[1]Lists!BF450,'[1]Multi-Field'!$F$22="Drained"),BI450,IF(AND('[1]Multi-Field'!$E$22=[1]Lists!BF450,'[1]Multi-Field'!$F$22="undrained"),BH450,""))</f>
        <v/>
      </c>
      <c r="CE450" s="409" t="str">
        <f>IF(AND('[1]Multi-Field'!$E$23=[1]Lists!BF450,'[1]Multi-Field'!$F$23="Drained"),BI450,IF(AND('[1]Multi-Field'!$E$23=[1]Lists!BF450,'[1]Multi-Field'!$F$23="undrained"),BH450,""))</f>
        <v/>
      </c>
      <c r="CF450" s="409" t="str">
        <f>IF(AND('[1]Multi-Field'!$E$24=[1]Lists!BF450,'[1]Multi-Field'!$F$24="Drained"),BI450,IF(AND('[1]Multi-Field'!$E$24=[1]Lists!BF450,'[1]Multi-Field'!$F$24="undrained"),BH450,""))</f>
        <v/>
      </c>
      <c r="CG450" s="409" t="str">
        <f>IF(AND('[1]Multi-Field'!$E$25=[1]Lists!BF450,'[1]Multi-Field'!$F$25="Drained"),BI450,IF(AND('[1]Multi-Field'!$E$25=[1]Lists!BF450,'[1]Multi-Field'!$F$25="undrained"),BH450,""))</f>
        <v/>
      </c>
      <c r="CH450" s="409" t="str">
        <f>IF(AND('[1]Multi-Field'!$E$26=[1]Lists!BF450,'[1]Multi-Field'!$F$26="Drained"),BI450,IF(AND('[1]Multi-Field'!$E$26=[1]Lists!BF450,'[1]Multi-Field'!$F$26="undrained"),BH450,""))</f>
        <v/>
      </c>
      <c r="CI450" s="409" t="str">
        <f>IF(AND('[1]Multi-Field'!$E$27=[1]Lists!BF450,'[1]Multi-Field'!$F$27="Drained"),BI450,IF(AND('[1]Multi-Field'!$E$27=[1]Lists!BF450,'[1]Multi-Field'!$F$27="undrained"),BH450,""))</f>
        <v/>
      </c>
      <c r="CJ450" s="409" t="str">
        <f>IF(AND('[1]Multi-Field'!$E$28=[1]Lists!BF450,'[1]Multi-Field'!$F$28="Drained"),BI450,IF(AND('[1]Multi-Field'!$E$28=[1]Lists!BF450,'[1]Multi-Field'!$F$28="undrained"),BH450,""))</f>
        <v/>
      </c>
      <c r="CK450" s="409" t="str">
        <f>IF(AND('[1]Multi-Field'!$E$29=[1]Lists!BF450,'[1]Multi-Field'!$F$29="Drained"),BI450,IF(AND('[1]Multi-Field'!$E$29=[1]Lists!BF450,'[1]Multi-Field'!$F$29="undrained"),BH450,""))</f>
        <v/>
      </c>
      <c r="CL450" s="409" t="str">
        <f>IF(AND('[1]Multi-Field'!$E$30=[1]Lists!BF450,'[1]Multi-Field'!$F$30="Drained"),BI450,IF(AND('[1]Multi-Field'!$E$30=[1]Lists!BF450,'[1]Multi-Field'!$F$30="undrained"),BH450,""))</f>
        <v/>
      </c>
      <c r="CM450" s="409" t="str">
        <f>IF(AND('[1]Multi-Field'!$E$31=[1]Lists!BF450,'[1]Multi-Field'!$F$31="Drained"),BI450,IF(AND('[1]Multi-Field'!$E$31=[1]Lists!BF450,'[1]Multi-Field'!$F$31="undrained"),BH450,""))</f>
        <v/>
      </c>
      <c r="CN450" s="409" t="str">
        <f>IF(AND('[1]Multi-Field'!$E$32=[1]Lists!BF450,'[1]Multi-Field'!$F$32="Drained"),BI450,IF(AND('[1]Multi-Field'!$E$32=[1]Lists!BF450,'[1]Multi-Field'!$F$32="undrained"),BH450,""))</f>
        <v/>
      </c>
      <c r="CO450" s="409" t="str">
        <f>IF(AND('[1]Multi-Field'!$E$33=[1]Lists!BF450,'[1]Multi-Field'!$F$33="Drained"),BI450,IF(AND('[1]Multi-Field'!$E$33=[1]Lists!BF450,'[1]Multi-Field'!$F$33="undrained"),BH450,""))</f>
        <v/>
      </c>
      <c r="CP450" s="409" t="str">
        <f>IF(AND('[1]Multi-Field'!$E$34=[1]Lists!BF450,'[1]Multi-Field'!$F$34="Drained"),BI450,IF(AND('[1]Multi-Field'!$E$34=[1]Lists!BF450,'[1]Multi-Field'!$F$34="undrained"),BH450,""))</f>
        <v/>
      </c>
      <c r="CQ450" s="409" t="str">
        <f>IF(AND('[1]Multi-Field'!$E$35=[1]Lists!BF450,'[1]Multi-Field'!$F$35="Drained"),BI450,IF(AND('[1]Multi-Field'!$E$35=[1]Lists!BF450,'[1]Multi-Field'!$F$35="undrained"),BH450,""))</f>
        <v/>
      </c>
      <c r="CR450" s="409" t="str">
        <f>IF(AND('[1]Multi-Field'!$E$36=[1]Lists!BF450,'[1]Multi-Field'!$F$36="Drained"),BI450,IF(AND('[1]Multi-Field'!$E$36=[1]Lists!BF450,'[1]Multi-Field'!$F$36="undrained"),BH450,""))</f>
        <v/>
      </c>
      <c r="CS450" s="409" t="str">
        <f>IF(AND('[1]Multi-Field'!$E$37=[1]Lists!BF450,'[1]Multi-Field'!$F$37="Drained"),BI450,IF(AND('[1]Multi-Field'!$E$37=[1]Lists!BF450,'[1]Multi-Field'!$F$37="undrained"),BH450,""))</f>
        <v/>
      </c>
      <c r="CT450" s="409" t="str">
        <f>IF(AND('[1]Multi-Field'!$E$38=[1]Lists!BF450,'[1]Multi-Field'!$F$38="Drained"),BI450,IF(AND('[1]Multi-Field'!$E$38=[1]Lists!BF450,'[1]Multi-Field'!$F$38="undrained"),BH450,""))</f>
        <v/>
      </c>
      <c r="CU450" s="409" t="str">
        <f>IF(AND('[1]Multi-Field'!$E$39=[1]Lists!BF450,'[1]Multi-Field'!$F$39="Drained"),BI450,IF(AND('[1]Multi-Field'!$E$39=[1]Lists!BF450,'[1]Multi-Field'!$F$39="undrained"),BH450,""))</f>
        <v/>
      </c>
      <c r="CV450" s="409" t="str">
        <f>IF(AND('[1]Multi-Field'!$E$40=[1]Lists!BF450,'[1]Multi-Field'!$F$40="Drained"),BI450,IF(AND('[1]Multi-Field'!$E$40=[1]Lists!BF450,'[1]Multi-Field'!$F$40="undrained"),BH450,""))</f>
        <v/>
      </c>
      <c r="CW450" s="409" t="str">
        <f>IF(AND('[1]Multi-Field'!$E$41=[1]Lists!BF450,'[1]Multi-Field'!$F$40="Drained"),BI450,IF(AND('[1]Multi-Field'!$E$40=[1]Lists!BF450,'[1]Multi-Field'!$F$40="undrained"),BH450,""))</f>
        <v/>
      </c>
      <c r="CX450" s="409" t="str">
        <f>IF(AND('[1]Multi-Field'!$E$42=[1]Lists!BF450,'[1]Multi-Field'!$F$42="Drained"),BI450,IF(AND('[1]Multi-Field'!$E$42=[1]Lists!BF450,'[1]Multi-Field'!$F$42="undrained"),BH450,""))</f>
        <v/>
      </c>
      <c r="CY450" s="409" t="str">
        <f>IF(AND('[1]Multi-Field'!$E$43=[1]Lists!BF450,'[1]Multi-Field'!$F$43="Drained"),BI450,IF(AND('[1]Multi-Field'!$E$43=[1]Lists!BF450,'[1]Multi-Field'!$F$43="undrained"),BH450,""))</f>
        <v/>
      </c>
      <c r="CZ450" s="409" t="str">
        <f>IF(AND('[1]Multi-Field'!$E$44=[1]Lists!BF450,'[1]Multi-Field'!$F$44="Drained"),BI450,IF(AND('[1]Multi-Field'!$E$44=[1]Lists!BF450,'[1]Multi-Field'!$F$44="undrained"),BH450,""))</f>
        <v/>
      </c>
      <c r="DA450" s="409" t="str">
        <f>IF(AND('[1]Multi-Field'!$E$45=[1]Lists!BF450,'[1]Multi-Field'!$F$45="Drained"),BI450,IF(AND('[1]Multi-Field'!$E$45=[1]Lists!BF450,'[1]Multi-Field'!$F$45="undrained"),BH450,""))</f>
        <v/>
      </c>
      <c r="DB450" s="409" t="str">
        <f>IF(AND('[1]Multi-Field'!$E$46=[1]Lists!BF450,'[1]Multi-Field'!$F$46="Drained"),BI450,IF(AND('[1]Multi-Field'!$E$46=[1]Lists!BF450,'[1]Multi-Field'!$F$46="undrained"),BH450,""))</f>
        <v/>
      </c>
      <c r="DC450" s="409" t="str">
        <f>IF(AND('[1]Multi-Field'!$E$47=[1]Lists!BF450,'[1]Multi-Field'!$F$47="Drained"),BI450,IF(AND('[1]Multi-Field'!$E$47=[1]Lists!BF450,'[1]Multi-Field'!$F$47="undrained"),BH450,""))</f>
        <v/>
      </c>
      <c r="DD450" s="409" t="str">
        <f>IF(AND('[1]Multi-Field'!$E$48=[1]Lists!BF450,'[1]Multi-Field'!$F$48="Drained"),BI450,IF(AND('[1]Multi-Field'!$E$48=[1]Lists!BF450,'[1]Multi-Field'!$F$48="undrained"),BH450,""))</f>
        <v/>
      </c>
      <c r="DE450" s="409" t="str">
        <f>IF(AND('[1]Multi-Field'!$E$49=[1]Lists!BF450,'[1]Multi-Field'!$F$49="Drained"),BI450,IF(AND('[1]Multi-Field'!$E$49=[1]Lists!BF450,'[1]Multi-Field'!$F$9="undrained"),BH450,""))</f>
        <v/>
      </c>
      <c r="DF450" s="409" t="str">
        <f>IF(AND('[1]Multi-Field'!$E$50=[1]Lists!BF450,'[1]Multi-Field'!$F$50="Drained"),BI450,IF(AND('[1]Multi-Field'!$E$50=[1]Lists!BF450,'[1]Multi-Field'!$F$50="undrained"),BH450,""))</f>
        <v/>
      </c>
      <c r="DG450" s="409" t="str">
        <f>IF(AND('[1]Multi-Field'!$E$51=[1]Lists!BF450,'[1]Multi-Field'!$F$51="Drained"),BI450,IF(AND('[1]Multi-Field'!$E$51=[1]Lists!BF450,'[1]Multi-Field'!$F$51="undrained"),BH450,""))</f>
        <v/>
      </c>
      <c r="DH450" s="409" t="str">
        <f>IF(AND('[1]Multi-Field'!$E$52=[1]Lists!BF450,'[1]Multi-Field'!$F$52="Drained"),BI450,IF(AND('[1]Multi-Field'!$E$52=[1]Lists!BF450,'[1]Multi-Field'!$F$52="undrained"),BH450,""))</f>
        <v/>
      </c>
      <c r="DI450" s="409" t="str">
        <f>IF(AND('[1]Multi-Field'!$E$53=[1]Lists!BF450,'[1]Multi-Field'!$F$53="Drained"),BI450,IF(AND('[1]Multi-Field'!$E$53=[1]Lists!BF450,'[1]Multi-Field'!$F$53="undrained"),BH450,""))</f>
        <v/>
      </c>
      <c r="DJ450" s="409" t="str">
        <f>IF(AND('[1]Multi-Field'!$E$54=[1]Lists!BF450,'[1]Multi-Field'!$F$54="Drained"),BI450,IF(AND('[1]Multi-Field'!$E$54=[1]Lists!BF450,'[1]Multi-Field'!$F$54="undrained"),BH450,""))</f>
        <v/>
      </c>
      <c r="DK450" s="409" t="str">
        <f>IF(AND('[1]Multi-Field'!$E$55=[1]Lists!BF450,'[1]Multi-Field'!$F$55="Drained"),BI450,IF(AND('[1]Multi-Field'!$E$55=[1]Lists!BF450,'[1]Multi-Field'!$F$55="undrained"),BH450,""))</f>
        <v/>
      </c>
      <c r="DL450" s="409" t="str">
        <f>IF(AND('[1]Multi-Field'!$E$56=[1]Lists!BF450,'[1]Multi-Field'!$F$56="Drained"),BI450,IF(AND('[1]Multi-Field'!$E$56=[1]Lists!BF450,'[1]Multi-Field'!$F$56="undrained"),BH450,""))</f>
        <v/>
      </c>
      <c r="DM450" s="409" t="str">
        <f>IF(AND('[1]Multi-Field'!$E$57=[1]Lists!BF450,'[1]Multi-Field'!$F$57="Drained"),BI450,IF(AND('[1]Multi-Field'!$E$57=[1]Lists!BF450,'[1]Multi-Field'!$F$57="undrained"),BH450,""))</f>
        <v/>
      </c>
      <c r="DN450" s="409" t="str">
        <f>IF(AND('[1]Multi-Field'!$E$58=[1]Lists!BF450,'[1]Multi-Field'!$F$58="Drained"),BI450,IF(AND('[1]Multi-Field'!$E$58=[1]Lists!BF450,'[1]Multi-Field'!$F$58="undrained"),BH450,""))</f>
        <v/>
      </c>
      <c r="DO450" s="409" t="str">
        <f>IF(AND('[1]Multi-Field'!$E$59=[1]Lists!BF450,'[1]Multi-Field'!$F$59="Drained"),BI450,IF(AND('[1]Multi-Field'!$E$59=[1]Lists!BF450,'[1]Multi-Field'!$F$59="undrained"),BH450,""))</f>
        <v/>
      </c>
      <c r="DP450" s="409" t="str">
        <f>IF(AND('[1]Multi-Field'!$E$60=[1]Lists!BF450,'[1]Multi-Field'!$F$60="Drained"),BI450,IF(AND('[1]Multi-Field'!$E$60=[1]Lists!BF450,'[1]Multi-Field'!$F$60="undrained"),BH450,""))</f>
        <v/>
      </c>
      <c r="DQ450" s="409" t="str">
        <f>IF(AND('[1]Multi-Field'!$E$61=[1]Lists!BF450,'[1]Multi-Field'!$F$61="Drained"),BI450,IF(AND('[1]Multi-Field'!$E$61=[1]Lists!BF450,'[1]Multi-Field'!$F$61="undrained"),BH450,""))</f>
        <v/>
      </c>
      <c r="DR450" s="409" t="str">
        <f>IF(AND('[1]Multi-Field'!$E$62=[1]Lists!BF450,'[1]Multi-Field'!$F$62="Drained"),BI450,IF(AND('[1]Multi-Field'!$E$62=[1]Lists!BF450,'[1]Multi-Field'!$F$62="undrained"),BH450,""))</f>
        <v/>
      </c>
      <c r="DS450" s="409" t="str">
        <f>IF(AND('[1]Multi-Field'!$E$63=[1]Lists!BF450,'[1]Multi-Field'!$F$63="Drained"),BI450,IF(AND('[1]Multi-Field'!$E$63=[1]Lists!BF450,'[1]Multi-Field'!$F$63="undrained"),BH450,""))</f>
        <v/>
      </c>
      <c r="DT450" s="409" t="str">
        <f>IF(AND('[1]Multi-Field'!$E$64=[1]Lists!BF450,'[1]Multi-Field'!$F$64="Drained"),BI450,IF(AND('[1]Multi-Field'!$E$64=[1]Lists!BF450,'[1]Multi-Field'!$F$64="undrained"),BH450,""))</f>
        <v/>
      </c>
      <c r="DU450" s="409" t="str">
        <f>IF(AND('[1]Multi-Field'!$E$65=[1]Lists!BF450,'[1]Multi-Field'!$F$65="Drained"),BI450,IF(AND('[1]Multi-Field'!$E$65=[1]Lists!BF450,'[1]Multi-Field'!$F$65="undrained"),BH450,""))</f>
        <v/>
      </c>
      <c r="DV450" s="409" t="str">
        <f>IF(AND('[1]Multi-Field'!$E$66=[1]Lists!BF450,'[1]Multi-Field'!$F$66="Drained"),BI450,IF(AND('[1]Multi-Field'!$E$66=[1]Lists!BF450,'[1]Multi-Field'!$F$66="undrained"),BH450,""))</f>
        <v/>
      </c>
      <c r="DW450" s="409" t="str">
        <f>IF(AND('[1]Multi-Field'!$E$67=[1]Lists!BF450,'[1]Multi-Field'!$F$67="Drained"),BI450,IF(AND('[1]Multi-Field'!$E$67=[1]Lists!BF450,'[1]Multi-Field'!$F$67="undrained"),BH450,""))</f>
        <v/>
      </c>
      <c r="DX450" s="409" t="str">
        <f>IF(AND('[1]Multi-Field'!$E$68=[1]Lists!BF450,'[1]Multi-Field'!$F$68="Drained"),BI450,IF(AND('[1]Multi-Field'!$E$68=[1]Lists!BF450,'[1]Multi-Field'!$F$68="undrained"),BH450,""))</f>
        <v/>
      </c>
      <c r="DY450" s="409" t="str">
        <f>IF(AND('[1]Multi-Field'!$E$69=[1]Lists!BF450,'[1]Multi-Field'!$F$69="Drained"),BI450,IF(AND('[1]Multi-Field'!$E$69=[1]Lists!BF450,'[1]Multi-Field'!$F$69="undrained"),BH450,""))</f>
        <v/>
      </c>
      <c r="DZ450" s="409" t="str">
        <f>IF(AND('[1]Multi-Field'!$E$70=[1]Lists!BF450,'[1]Multi-Field'!$F$70="Drained"),BI450,IF(AND('[1]Multi-Field'!$E$70=[1]Lists!BF450,'[1]Multi-Field'!$F$70="undrained"),BH450,""))</f>
        <v/>
      </c>
      <c r="EA450" s="409" t="str">
        <f>IF(AND('[1]Multi-Field'!$E$71=[1]Lists!BF450,'[1]Multi-Field'!$F$71="Drained"),BI450,IF(AND('[1]Multi-Field'!$E$71=[1]Lists!BF450,'[1]Multi-Field'!$F$71="undrained"),BH450,""))</f>
        <v/>
      </c>
      <c r="EB450" s="409" t="str">
        <f>IF(AND('[1]Multi-Field'!$E$72=[1]Lists!BF450,'[1]Multi-Field'!$F$72="Drained"),BI450,IF(AND('[1]Multi-Field'!$E$72=[1]Lists!BF450,'[1]Multi-Field'!$F$72="undrained"),BH450,""))</f>
        <v/>
      </c>
      <c r="EC450" s="409" t="str">
        <f>IF(AND('[1]Multi-Field'!$E$73=[1]Lists!BF450,'[1]Multi-Field'!$F$73="Drained"),BI450,IF(AND('[1]Multi-Field'!$E$73=[1]Lists!BF450,'[1]Multi-Field'!$F$73="undrained"),BH450,""))</f>
        <v/>
      </c>
      <c r="ED450" s="409" t="str">
        <f>IF(AND('[1]Multi-Field'!$E$74=[1]Lists!BF450,'[1]Multi-Field'!$F$74="Drained"),BI450,IF(AND('[1]Multi-Field'!$E$74=[1]Lists!BF450,'[1]Multi-Field'!$F$74="undrained"),BH450,""))</f>
        <v/>
      </c>
      <c r="EE450" s="409" t="str">
        <f>IF(AND('[1]Multi-Field'!$E$75=[1]Lists!BF450,'[1]Multi-Field'!$F$75="Drained"),BI450,IF(AND('[1]Multi-Field'!$E$75=[1]Lists!BF450,'[1]Multi-Field'!$F$75="undrained"),BH450,""))</f>
        <v/>
      </c>
      <c r="EF450" s="409" t="str">
        <f>IF(AND('[1]Multi-Field'!$E$76=[1]Lists!BF450,'[1]Multi-Field'!$F$76="Drained"),BI450,IF(AND('[1]Multi-Field'!$E$76=[1]Lists!BF450,'[1]Multi-Field'!$F$6="undrained"),BH450,""))</f>
        <v/>
      </c>
      <c r="EG450" s="409" t="str">
        <f>IF(AND('[1]Multi-Field'!$E$77=[1]Lists!BF450,'[1]Multi-Field'!$F$77="Drained"),BI450,IF(AND('[1]Multi-Field'!$E$77=[1]Lists!BF450,'[1]Multi-Field'!$F$77="undrained"),BH450,""))</f>
        <v/>
      </c>
      <c r="EH450" s="409" t="str">
        <f>IF(AND('[1]Multi-Field'!$E$78=[1]Lists!BF450,'[1]Multi-Field'!$F$78="Drained"),BI450,IF(AND('[1]Multi-Field'!$E$78=[1]Lists!BF450,'[1]Multi-Field'!$F$78="undrained"),BH450,""))</f>
        <v/>
      </c>
      <c r="EI450" s="409" t="str">
        <f>IF(AND('[1]Multi-Field'!$E$79=[1]Lists!BF450,'[1]Multi-Field'!$F$79="Drained"),BI450,IF(AND('[1]Multi-Field'!$E$79=[1]Lists!BF450,'[1]Multi-Field'!$F$79="undrained"),BH450,""))</f>
        <v/>
      </c>
      <c r="EJ450" s="409" t="str">
        <f>IF(AND('[1]Multi-Field'!$E$80=[1]Lists!BF450,'[1]Multi-Field'!$F$80="Drained"),BI450,IF(AND('[1]Multi-Field'!$E$80=[1]Lists!BF450,'[1]Multi-Field'!$F$80="undrained"),BH450,""))</f>
        <v/>
      </c>
      <c r="EK450" s="409" t="str">
        <f>IF(AND('[1]Multi-Field'!$E$81=[1]Lists!BF450,'[1]Multi-Field'!$F$81="Drained"),BI450,IF(AND('[1]Multi-Field'!$E$81=[1]Lists!BF450,'[1]Multi-Field'!$F$81="undrained"),BH450,""))</f>
        <v/>
      </c>
      <c r="EL450" s="409" t="str">
        <f>IF(AND('[1]Multi-Field'!$E$82=[1]Lists!BF450,'[1]Multi-Field'!$F$82="Drained"),BI450,IF(AND('[1]Multi-Field'!$E$82=[1]Lists!BF450,'[1]Multi-Field'!$F$82="undrained"),BH450,""))</f>
        <v/>
      </c>
      <c r="EM450" s="409" t="str">
        <f>IF(AND('[1]Multi-Field'!$E$83=[1]Lists!BF450,'[1]Multi-Field'!$F$83="Drained"),BI450,IF(AND('[1]Multi-Field'!$E$83=[1]Lists!BF450,'[1]Multi-Field'!$F$83="undrained"),BH450,""))</f>
        <v/>
      </c>
      <c r="EN450" s="409" t="str">
        <f>IF(AND('[1]Multi-Field'!$E$84=[1]Lists!BF450,'[1]Multi-Field'!$F$84="Drained"),BI450,IF(AND('[1]Multi-Field'!$E$84=[1]Lists!BF450,'[1]Multi-Field'!$F$84="undrained"),BH450,""))</f>
        <v/>
      </c>
      <c r="EO450" s="409" t="str">
        <f>IF(AND('[1]Multi-Field'!$E$85=[1]Lists!BF450,'[1]Multi-Field'!$F$85="Drained"),BI450,IF(AND('[1]Multi-Field'!$E$85=[1]Lists!BF450,'[1]Multi-Field'!$F$85="undrained"),BH450,""))</f>
        <v/>
      </c>
      <c r="EP450" s="409" t="str">
        <f>IF(AND('[1]Multi-Field'!$E$86=[1]Lists!BF450,'[1]Multi-Field'!$F$86="Drained"),BI450,IF(AND('[1]Multi-Field'!$E$86=[1]Lists!BF450,'[1]Multi-Field'!$F$86="undrained"),BH450,""))</f>
        <v/>
      </c>
      <c r="EQ450" s="409" t="str">
        <f>IF(AND('[1]Multi-Field'!$E$87=[1]Lists!BF450,'[1]Multi-Field'!$F$87="Drained"),BI450,IF(AND('[1]Multi-Field'!$E$87=[1]Lists!BF450,'[1]Multi-Field'!$F$87="undrained"),BH450,""))</f>
        <v/>
      </c>
      <c r="ER450" s="409" t="str">
        <f>IF(AND('[1]Multi-Field'!$E$88=[1]Lists!BF450,'[1]Multi-Field'!$F$88="Drained"),BI450,IF(AND('[1]Multi-Field'!$E$88=[1]Lists!BF450,'[1]Multi-Field'!$F$88="undrained"),BH450,""))</f>
        <v/>
      </c>
      <c r="ES450" s="409" t="str">
        <f>IF(AND('[1]Multi-Field'!$E$89=[1]Lists!BF450,'[1]Multi-Field'!$F$89="Drained"),BI450,IF(AND('[1]Multi-Field'!$E$89=[1]Lists!BF450,'[1]Multi-Field'!$F$89="undrained"),BH450,""))</f>
        <v/>
      </c>
      <c r="ET450" s="409" t="str">
        <f>IF(AND('[1]Multi-Field'!$E$90=[1]Lists!BF450,'[1]Multi-Field'!$F$90="Drained"),BI450,IF(AND('[1]Multi-Field'!$E$90=[1]Lists!BF450,'[1]Multi-Field'!$F$90="undrained"),BH450,""))</f>
        <v/>
      </c>
      <c r="EU450" s="409" t="str">
        <f>IF(AND('[1]Multi-Field'!$E$91=[1]Lists!BF450,'[1]Multi-Field'!$F$91="Drained"),BI450,IF(AND('[1]Multi-Field'!$E$91=[1]Lists!BF450,'[1]Multi-Field'!$F$91="undrained"),BH450,""))</f>
        <v/>
      </c>
      <c r="EV450" s="409" t="str">
        <f>IF(AND('[1]Multi-Field'!$E$92=[1]Lists!BF450,'[1]Multi-Field'!$F$92="Drained"),BI450,IF(AND('[1]Multi-Field'!$E$92=[1]Lists!BF450,'[1]Multi-Field'!$F$92="undrained"),BH450,""))</f>
        <v/>
      </c>
      <c r="EW450" s="409" t="str">
        <f>IF(AND('[1]Multi-Field'!$E$93=[1]Lists!BF450,'[1]Multi-Field'!$F$93="Drained"),BI450,IF(AND('[1]Multi-Field'!$E$93=[1]Lists!BF450,'[1]Multi-Field'!$F$93="undrained"),BH450,""))</f>
        <v/>
      </c>
      <c r="EX450" s="409" t="str">
        <f>IF(AND('[1]Multi-Field'!$E$94=[1]Lists!BF450,'[1]Multi-Field'!$F$94="Drained"),BI450,IF(AND('[1]Multi-Field'!$E$94=[1]Lists!BF450,'[1]Multi-Field'!$F$94="undrained"),BH450,""))</f>
        <v/>
      </c>
      <c r="EY450" s="409" t="str">
        <f>IF(AND('[1]Multi-Field'!$E$95=[1]Lists!BF450,'[1]Multi-Field'!$F$95="Drained"),BI450,IF(AND('[1]Multi-Field'!$E$95=[1]Lists!BF450,'[1]Multi-Field'!$F$95="undrained"),BH450,""))</f>
        <v/>
      </c>
      <c r="EZ450" s="409" t="str">
        <f>IF(AND('[1]Multi-Field'!$E$96=[1]Lists!BF450,'[1]Multi-Field'!$F$96="Drained"),BI450,IF(AND('[1]Multi-Field'!$E$96=[1]Lists!BF450,'[1]Multi-Field'!$F$96="undrained"),BH450,""))</f>
        <v/>
      </c>
      <c r="FA450" s="409" t="str">
        <f>IF(AND('[1]Multi-Field'!$E$97=[1]Lists!BF450,'[1]Multi-Field'!$F$97="Drained"),BI450,IF(AND('[1]Multi-Field'!$E$97=[1]Lists!BF450,'[1]Multi-Field'!$F$97="undrained"),BH450,""))</f>
        <v/>
      </c>
      <c r="FB450" s="409" t="str">
        <f>IF(AND('[1]Multi-Field'!$E$98=[1]Lists!BF450,'[1]Multi-Field'!$F$98="Drained"),BI450,IF(AND('[1]Multi-Field'!$E$98=[1]Lists!BF450,'[1]Multi-Field'!$F$98="undrained"),BH450,""))</f>
        <v/>
      </c>
      <c r="FC450" s="409" t="str">
        <f>IF(AND('[1]Multi-Field'!$E$99=[1]Lists!BF450,'[1]Multi-Field'!$F$99="Drained"),BI450,IF(AND('[1]Multi-Field'!$E$99=[1]Lists!BF450,'[1]Multi-Field'!$F$99="undrained"),BH450,""))</f>
        <v/>
      </c>
      <c r="FD450" s="409" t="str">
        <f>IF(AND('[1]Multi-Field'!$E$100=[1]Lists!BF450,'[1]Multi-Field'!$F$100="Drained"),BI450,IF(AND('[1]Multi-Field'!$E$100=[1]Lists!BF450,'[1]Multi-Field'!$F$100="undrained"),BH450,""))</f>
        <v/>
      </c>
      <c r="FE450" s="409" t="str">
        <f>IF(AND('[1]Multi-Field'!$E$101=[1]Lists!BF450,'[1]Multi-Field'!$F$101="Drained"),BI450,IF(AND('[1]Multi-Field'!$E$101=[1]Lists!BF450,'[1]Multi-Field'!$F$101="undrained"),BH450,""))</f>
        <v/>
      </c>
      <c r="FF450" s="409" t="str">
        <f>IF(AND('[1]Multi-Field'!$E$102=[1]Lists!BF450,'[1]Multi-Field'!$F$102="Drained"),BI450,IF(AND('[1]Multi-Field'!$E$102=[1]Lists!BF450,'[1]Multi-Field'!$F$102="undrained"),BH450,""))</f>
        <v/>
      </c>
      <c r="FG450" s="409" t="str">
        <f>IF(AND('[1]Multi-Field'!$E$103=[1]Lists!BF450,'[1]Multi-Field'!$F$103="Drained"),BI450,IF(AND('[1]Multi-Field'!$E$103=[1]Lists!BF450,'[1]Multi-Field'!$F$103="undrained"),BH450,""))</f>
        <v/>
      </c>
      <c r="FH450" s="409" t="str">
        <f>IF(AND('[1]Multi-Field'!$E$104=[1]Lists!BF450,'[1]Multi-Field'!$F$104="Drained"),BI450,IF(AND('[1]Multi-Field'!$E$104=[1]Lists!BF450,'[1]Multi-Field'!$F$104="undrained"),BH450,""))</f>
        <v/>
      </c>
      <c r="FI450" s="409" t="str">
        <f>IF(AND('[1]Multi-Field'!$E$105=[1]Lists!BF450,'[1]Multi-Field'!$F$105="Drained"),BI450,IF(AND('[1]Multi-Field'!$E$105=[1]Lists!BF450,'[1]Multi-Field'!$F$105="undrained"),BH450,""))</f>
        <v/>
      </c>
      <c r="FJ450" s="409" t="str">
        <f>IF(AND('[1]Multi-Field'!$E$106=[1]Lists!BF450,'[1]Multi-Field'!$F$106="Drained"),BI450,IF(AND('[1]Multi-Field'!$E$106=[1]Lists!BF450,'[1]Multi-Field'!$F$106="undrained"),BH450,""))</f>
        <v/>
      </c>
      <c r="FK450" s="409" t="str">
        <f>IF(AND('[1]Multi-Field'!$E$107=[1]Lists!BF450,'[1]Multi-Field'!$F$107="Drained"),BI450,IF(AND('[1]Multi-Field'!$E$107=[1]Lists!BF450,'[1]Multi-Field'!$F$107="undrained"),BH450,""))</f>
        <v/>
      </c>
      <c r="FL450" s="409" t="str">
        <f>IF(AND('[1]Multi-Field'!$E$108=[1]Lists!BF450,'[1]Multi-Field'!$F$108="Drained"),BI450,IF(AND('[1]Multi-Field'!$E$108=[1]Lists!BF450,'[1]Multi-Field'!$F$108="undrained"),BH450,""))</f>
        <v/>
      </c>
      <c r="FM450" s="409" t="str">
        <f>IF(AND('[1]Multi-Field'!$E$109=[1]Lists!BF450,'[1]Multi-Field'!$F$109="Drained"),BI450,IF(AND('[1]Multi-Field'!$E$109=[1]Lists!BF450,'[1]Multi-Field'!$F$109="undrained"),BH450,""))</f>
        <v/>
      </c>
      <c r="FN450" s="409" t="str">
        <f>IF(AND('[1]Multi-Field'!$E$110=[1]Lists!BF450,'[1]Multi-Field'!$F$110="Drained"),BI450,IF(AND('[1]Multi-Field'!$E$110=[1]Lists!BF450,'[1]Multi-Field'!$F$110="undrained"),BH450,""))</f>
        <v/>
      </c>
      <c r="FO450" s="409" t="str">
        <f>IF(AND('[1]Multi-Field'!$E$111=[1]Lists!BF450,'[1]Multi-Field'!$F$111="Drained"),BI450,IF(AND('[1]Multi-Field'!$E$111=[1]Lists!BF450,'[1]Multi-Field'!$F$111="undrained"),BH450,""))</f>
        <v/>
      </c>
      <c r="FP450" s="409" t="str">
        <f>IF(AND('[1]Multi-Field'!$E$112=[1]Lists!BF450,'[1]Multi-Field'!$F$112="Drained"),BI450,IF(AND('[1]Multi-Field'!$E$112=[1]Lists!BF450,'[1]Multi-Field'!$F$112="undrained"),BH450,""))</f>
        <v/>
      </c>
      <c r="FQ450" s="409" t="str">
        <f>IF(AND('[1]Multi-Field'!$E$113=[1]Lists!BF450,'[1]Multi-Field'!$F$113="Drained"),BI450,IF(AND('[1]Multi-Field'!$E$113=[1]Lists!BF450,'[1]Multi-Field'!$F$113="undrained"),BH450,""))</f>
        <v/>
      </c>
      <c r="FR450" s="409" t="str">
        <f>IF(AND('[1]Multi-Field'!$E$114=[1]Lists!BF450,'[1]Multi-Field'!$F$114="Drained"),BI450,IF(AND('[1]Multi-Field'!$E$114=[1]Lists!BF450,'[1]Multi-Field'!$F$114="undrained"),BH450,""))</f>
        <v/>
      </c>
      <c r="FS450" s="409" t="str">
        <f>IF(AND('[1]Multi-Field'!$E$115=[1]Lists!BF450,'[1]Multi-Field'!$F$115="Drained"),BI450,IF(AND('[1]Multi-Field'!$E$115=[1]Lists!BF450,'[1]Multi-Field'!$F$115="undrained"),BH450,""))</f>
        <v/>
      </c>
      <c r="FT450" s="409" t="str">
        <f>IF(AND('[1]Multi-Field'!$E$116=[1]Lists!BF450,'[1]Multi-Field'!$F$116="Drained"),BI450,IF(AND('[1]Multi-Field'!$E$116=[1]Lists!BF450,'[1]Multi-Field'!$F$116="undrained"),BH450,""))</f>
        <v/>
      </c>
      <c r="FU450" s="409" t="str">
        <f>IF(AND('[1]Multi-Field'!$E$117=[1]Lists!BF450,'[1]Multi-Field'!$F$117="Drained"),BI450,IF(AND('[1]Multi-Field'!$E$117=[1]Lists!BF450,'[1]Multi-Field'!$F$117="undrained"),BH450,""))</f>
        <v/>
      </c>
      <c r="FV450" s="409" t="str">
        <f>IF(AND('[1]Multi-Field'!$E$118=[1]Lists!BF450,'[1]Multi-Field'!$F$118="Drained"),BI450,IF(AND('[1]Multi-Field'!$E$118=[1]Lists!BF450,'[1]Multi-Field'!$F$118="undrained"),BH450,""))</f>
        <v/>
      </c>
      <c r="FW450" s="409" t="str">
        <f>IF(AND('[1]Multi-Field'!$E$119=[1]Lists!BF450,'[1]Multi-Field'!$F$119="Drained"),BI450,IF(AND('[1]Multi-Field'!$E$119=[1]Lists!BF450,'[1]Multi-Field'!$F$119="undrained"),BH450,""))</f>
        <v/>
      </c>
      <c r="FX450" s="409" t="str">
        <f>IF(AND('[1]Multi-Field'!$E$120=[1]Lists!BF450,'[1]Multi-Field'!$F$120="Drained"),BI450,IF(AND('[1]Multi-Field'!$E$120=[1]Lists!BF450,'[1]Multi-Field'!$F$120="undrained"),BH450,""))</f>
        <v/>
      </c>
      <c r="GC450" s="4">
        <v>1</v>
      </c>
    </row>
    <row r="451" spans="1:185" ht="13.5" customHeight="1">
      <c r="A451" s="7" t="s">
        <v>537</v>
      </c>
      <c r="B451" s="7"/>
      <c r="C451" s="7"/>
      <c r="D451" s="8">
        <v>65</v>
      </c>
      <c r="E451" s="8">
        <f t="shared" ref="E451:E514" si="67">ROUND((D451+(G451-D451)*1/3),0)</f>
        <v>67</v>
      </c>
      <c r="F451" s="8">
        <f t="shared" ref="F451:F514" si="68">ROUND((D451+(G451-D451)*2/3),0)</f>
        <v>68</v>
      </c>
      <c r="G451" s="8">
        <v>70</v>
      </c>
      <c r="H451" s="8">
        <v>75</v>
      </c>
      <c r="I451" s="8">
        <f t="shared" si="64"/>
        <v>75</v>
      </c>
      <c r="J451" s="8">
        <f t="shared" si="65"/>
        <v>75</v>
      </c>
      <c r="K451" s="8">
        <v>75</v>
      </c>
      <c r="L451" s="8">
        <v>135</v>
      </c>
      <c r="M451" s="8">
        <f t="shared" ref="M451:M514" si="69">ROUND((L451+(O451-L451)*1/3),0)</f>
        <v>135</v>
      </c>
      <c r="N451" s="8">
        <f t="shared" ref="N451:N514" si="70">ROUND((L451+(O451-L451)*2/3),0)</f>
        <v>135</v>
      </c>
      <c r="O451" s="8">
        <v>135</v>
      </c>
      <c r="P451" s="391">
        <v>426</v>
      </c>
      <c r="Q451" s="394"/>
      <c r="R451" s="395">
        <f>IF(OR('Multi-Field'!AA428=Lists!AC467,'Multi-Field'!AA428=Lists!AC468),IF('Multi-Field'!Z428="x",(IF('Multi-Field'!AC428=Lists!Q436,Lists!R436,IF('Multi-Field'!AC428=Lists!Q437,Lists!R437,IF('Multi-Field'!AC428=Lists!Q438,Lists!R438,IF('Multi-Field'!AC428=Lists!Q439,Lists!R439))))),IF('Multi-Field'!X428="x",(IF('Multi-Field'!AC428=Lists!Q436,Lists!S436,IF('Multi-Field'!AC428=Lists!Q437,Lists!S437,IF('Multi-Field'!AC428=Lists!Q438,Lists!S438,IF('Multi-Field'!AC428=Lists!Q439,Lists!S439))))),IF('Multi-Field'!V428="x",(IF('Multi-Field'!AC428=Lists!Q436,Lists!T436,IF('Multi-Field'!AC428=Lists!Q437,Lists!T437,IF('Multi-Field'!AC428=Lists!Q438,Lists!T438,IF('Multi-Field'!AC428=Lists!Q439,Lists!T439))))),0))))</f>
        <v>0</v>
      </c>
      <c r="S451" s="395">
        <f t="shared" si="66"/>
        <v>0</v>
      </c>
      <c r="T451" s="395"/>
      <c r="U451" s="396"/>
      <c r="BF451" s="411" t="s">
        <v>1615</v>
      </c>
      <c r="BG451" s="412">
        <v>3</v>
      </c>
      <c r="BH451" s="412">
        <v>4.5</v>
      </c>
      <c r="BI451" s="412">
        <v>5.5</v>
      </c>
      <c r="BJ451" s="409" t="e">
        <f>IF(AND('[1]Single Field'!#REF!=[1]Lists!BF451,'[1]Single Field'!#REF!="Drained"),"x",IF(AND('[1]Single Field'!#REF!=[1]Lists!BF451,'[1]Single Field'!#REF!="Undrained"),O,""))</f>
        <v>#REF!</v>
      </c>
      <c r="BK451" s="409" t="str">
        <f>IF(AND('[1]Multi-Field'!$E$3=[1]Lists!BF451,'[1]Multi-Field'!$F$3="Drained"),BI451,IF(AND('[1]Multi-Field'!$E$3=BF451,'[1]Multi-Field'!$F$3="undrained"),BH451,""))</f>
        <v/>
      </c>
      <c r="BL451" s="409" t="str">
        <f>IF(AND('[1]Multi-Field'!$E$4=BF451,'[1]Multi-Field'!$F$4="Drained"),BI451,IF(AND('[1]Multi-Field'!$E$4=BF451,'[1]Multi-Field'!$F$4="undrained"),BH451,""))</f>
        <v/>
      </c>
      <c r="BM451" s="409" t="str">
        <f>IF(AND('[1]Multi-Field'!$E$5=BF451,'[1]Multi-Field'!$F$5="Drained"),BI451,IF(AND('[1]Multi-Field'!$E$5=BF451,'[1]Multi-Field'!$F$5="undrained"),BH451,""))</f>
        <v/>
      </c>
      <c r="BN451" s="409" t="str">
        <f>IF(AND('[1]Multi-Field'!$E$6=BF451,'[1]Multi-Field'!$F$6="Drained"),BI451,IF(AND('[1]Multi-Field'!$E$6=BF451,'[1]Multi-Field'!$F$6="undrained"),BH451,""))</f>
        <v/>
      </c>
      <c r="BO451" s="409" t="str">
        <f>IF(AND('[1]Multi-Field'!$E$7=BF451,'[1]Multi-Field'!$F$7="Drained"),BI451,IF(AND('[1]Multi-Field'!$E$7=BF451,'[1]Multi-Field'!$F$7="undrained"),BH451,""))</f>
        <v/>
      </c>
      <c r="BP451" s="409" t="str">
        <f>IF(AND('[1]Multi-Field'!$E$8=BF451,'[1]Multi-Field'!$F$8="Drained"),BI451,IF(AND('[1]Multi-Field'!$E$8=BF451,'[1]Multi-Field'!$F$8="undrained"),BH451,""))</f>
        <v/>
      </c>
      <c r="BQ451" s="409" t="str">
        <f>IF(AND('[1]Multi-Field'!$E$9=BF451,'[1]Multi-Field'!$F$9="Drained"),BI451,IF(AND('[1]Multi-Field'!$E$9=BF451,'[1]Multi-Field'!$F$9="undrained"),BH451,""))</f>
        <v/>
      </c>
      <c r="BR451" s="409" t="str">
        <f>IF(AND('[1]Multi-Field'!$E$10=BF451,'[1]Multi-Field'!$F$10="Drained"),BI451,IF(AND('[1]Multi-Field'!$E$10=BF451,'[1]Multi-Field'!$F$10="undrained"),BH451,""))</f>
        <v/>
      </c>
      <c r="BS451" s="409" t="str">
        <f>IF(AND('[1]Multi-Field'!$E$11=BF451,'[1]Multi-Field'!$F$11="Drained"),BI451,IF(AND('[1]Multi-Field'!$E$11=BF451,'[1]Multi-Field'!$F$11="undrained"),BH451,""))</f>
        <v/>
      </c>
      <c r="BT451" s="409" t="str">
        <f>IF(AND('[1]Multi-Field'!$E$12=BF451,'[1]Multi-Field'!$F$12="Drained"),BI451,IF(AND('[1]Multi-Field'!$E$12=BF451,'[1]Multi-Field'!$F$12="undrained"),BH451,""))</f>
        <v/>
      </c>
      <c r="BU451" s="409" t="str">
        <f>IF(AND('[1]Multi-Field'!$E$13=BF451,'[1]Multi-Field'!$F$13="Drained"),BI451,IF(AND('[1]Multi-Field'!$E$3=BF451,'[1]Multi-Field'!$F$13="undrained"),BH451,""))</f>
        <v/>
      </c>
      <c r="BV451" s="409" t="str">
        <f>IF(AND('[1]Multi-Field'!$E$14=BF451,'[1]Multi-Field'!$F$14="Drained"),BI451,IF(AND('[1]Multi-Field'!$E$14=BF451,'[1]Multi-Field'!$F$14="undrained"),BH451,""))</f>
        <v/>
      </c>
      <c r="BW451" s="409" t="str">
        <f>IF(AND('[1]Multi-Field'!$E$15=BF451,'[1]Multi-Field'!$F$15="Drained"),BI451,IF(AND('[1]Multi-Field'!$E$15=BF451,'[1]Multi-Field'!$F$15="undrained"),BH451,""))</f>
        <v/>
      </c>
      <c r="BX451" s="409" t="str">
        <f>IF(AND('[1]Multi-Field'!$E$16=[1]Lists!BF451,'[1]Multi-Field'!$F$16="Drained"),BI451,IF(AND('[1]Multi-Field'!$E$16=[1]Lists!BF451,'[1]Multi-Field'!$F$16="undrained"),BH451,""))</f>
        <v/>
      </c>
      <c r="BY451" s="409" t="str">
        <f>IF(AND('[1]Multi-Field'!$E$17=[1]Lists!BF451,'[1]Multi-Field'!$F$17="Drained"),BI451,IF(AND('[1]Multi-Field'!$E$17=[1]Lists!BF451,'[1]Multi-Field'!$F$17="undrained"),BH451,""))</f>
        <v/>
      </c>
      <c r="BZ451" s="409" t="str">
        <f>IF(AND('[1]Multi-Field'!$E$18=[1]Lists!BF451,'[1]Multi-Field'!$F$18="Drained"),BI451,IF(AND('[1]Multi-Field'!$E$18=[1]Lists!BF451,'[1]Multi-Field'!$F$18="undrained"),BH451,""))</f>
        <v/>
      </c>
      <c r="CA451" s="409" t="str">
        <f>IF(AND('[1]Multi-Field'!$E$19=[1]Lists!BF451,'[1]Multi-Field'!$F$19="Drained"),BI451,IF(AND('[1]Multi-Field'!$E$19=[1]Lists!BF451,'[1]Multi-Field'!$F$19="undrained"),BH451,""))</f>
        <v/>
      </c>
      <c r="CB451" s="409" t="str">
        <f>IF(AND('[1]Multi-Field'!$E$20=[1]Lists!BF451,'[1]Multi-Field'!$F$20="Drained"),BI451,IF(AND('[1]Multi-Field'!$E$20=[1]Lists!BF451,'[1]Multi-Field'!$F$20="undrained"),BH451,""))</f>
        <v/>
      </c>
      <c r="CC451" s="409" t="str">
        <f>IF(AND('[1]Multi-Field'!$E$21=[1]Lists!BF451,'[1]Multi-Field'!$F$21="Drained"),BI451,IF(AND('[1]Multi-Field'!$E$21=[1]Lists!BF451,'[1]Multi-Field'!$F$21="undrained"),BH451,""))</f>
        <v/>
      </c>
      <c r="CD451" s="409" t="str">
        <f>IF(AND('[1]Multi-Field'!$E$22=[1]Lists!BF451,'[1]Multi-Field'!$F$22="Drained"),BI451,IF(AND('[1]Multi-Field'!$E$22=[1]Lists!BF451,'[1]Multi-Field'!$F$22="undrained"),BH451,""))</f>
        <v/>
      </c>
      <c r="CE451" s="409" t="str">
        <f>IF(AND('[1]Multi-Field'!$E$23=[1]Lists!BF451,'[1]Multi-Field'!$F$23="Drained"),BI451,IF(AND('[1]Multi-Field'!$E$23=[1]Lists!BF451,'[1]Multi-Field'!$F$23="undrained"),BH451,""))</f>
        <v/>
      </c>
      <c r="CF451" s="409" t="str">
        <f>IF(AND('[1]Multi-Field'!$E$24=[1]Lists!BF451,'[1]Multi-Field'!$F$24="Drained"),BI451,IF(AND('[1]Multi-Field'!$E$24=[1]Lists!BF451,'[1]Multi-Field'!$F$24="undrained"),BH451,""))</f>
        <v/>
      </c>
      <c r="CG451" s="409" t="str">
        <f>IF(AND('[1]Multi-Field'!$E$25=[1]Lists!BF451,'[1]Multi-Field'!$F$25="Drained"),BI451,IF(AND('[1]Multi-Field'!$E$25=[1]Lists!BF451,'[1]Multi-Field'!$F$25="undrained"),BH451,""))</f>
        <v/>
      </c>
      <c r="CH451" s="409" t="str">
        <f>IF(AND('[1]Multi-Field'!$E$26=[1]Lists!BF451,'[1]Multi-Field'!$F$26="Drained"),BI451,IF(AND('[1]Multi-Field'!$E$26=[1]Lists!BF451,'[1]Multi-Field'!$F$26="undrained"),BH451,""))</f>
        <v/>
      </c>
      <c r="CI451" s="409" t="str">
        <f>IF(AND('[1]Multi-Field'!$E$27=[1]Lists!BF451,'[1]Multi-Field'!$F$27="Drained"),BI451,IF(AND('[1]Multi-Field'!$E$27=[1]Lists!BF451,'[1]Multi-Field'!$F$27="undrained"),BH451,""))</f>
        <v/>
      </c>
      <c r="CJ451" s="409" t="str">
        <f>IF(AND('[1]Multi-Field'!$E$28=[1]Lists!BF451,'[1]Multi-Field'!$F$28="Drained"),BI451,IF(AND('[1]Multi-Field'!$E$28=[1]Lists!BF451,'[1]Multi-Field'!$F$28="undrained"),BH451,""))</f>
        <v/>
      </c>
      <c r="CK451" s="409" t="str">
        <f>IF(AND('[1]Multi-Field'!$E$29=[1]Lists!BF451,'[1]Multi-Field'!$F$29="Drained"),BI451,IF(AND('[1]Multi-Field'!$E$29=[1]Lists!BF451,'[1]Multi-Field'!$F$29="undrained"),BH451,""))</f>
        <v/>
      </c>
      <c r="CL451" s="409" t="str">
        <f>IF(AND('[1]Multi-Field'!$E$30=[1]Lists!BF451,'[1]Multi-Field'!$F$30="Drained"),BI451,IF(AND('[1]Multi-Field'!$E$30=[1]Lists!BF451,'[1]Multi-Field'!$F$30="undrained"),BH451,""))</f>
        <v/>
      </c>
      <c r="CM451" s="409" t="str">
        <f>IF(AND('[1]Multi-Field'!$E$31=[1]Lists!BF451,'[1]Multi-Field'!$F$31="Drained"),BI451,IF(AND('[1]Multi-Field'!$E$31=[1]Lists!BF451,'[1]Multi-Field'!$F$31="undrained"),BH451,""))</f>
        <v/>
      </c>
      <c r="CN451" s="409" t="str">
        <f>IF(AND('[1]Multi-Field'!$E$32=[1]Lists!BF451,'[1]Multi-Field'!$F$32="Drained"),BI451,IF(AND('[1]Multi-Field'!$E$32=[1]Lists!BF451,'[1]Multi-Field'!$F$32="undrained"),BH451,""))</f>
        <v/>
      </c>
      <c r="CO451" s="409" t="str">
        <f>IF(AND('[1]Multi-Field'!$E$33=[1]Lists!BF451,'[1]Multi-Field'!$F$33="Drained"),BI451,IF(AND('[1]Multi-Field'!$E$33=[1]Lists!BF451,'[1]Multi-Field'!$F$33="undrained"),BH451,""))</f>
        <v/>
      </c>
      <c r="CP451" s="409" t="str">
        <f>IF(AND('[1]Multi-Field'!$E$34=[1]Lists!BF451,'[1]Multi-Field'!$F$34="Drained"),BI451,IF(AND('[1]Multi-Field'!$E$34=[1]Lists!BF451,'[1]Multi-Field'!$F$34="undrained"),BH451,""))</f>
        <v/>
      </c>
      <c r="CQ451" s="409" t="str">
        <f>IF(AND('[1]Multi-Field'!$E$35=[1]Lists!BF451,'[1]Multi-Field'!$F$35="Drained"),BI451,IF(AND('[1]Multi-Field'!$E$35=[1]Lists!BF451,'[1]Multi-Field'!$F$35="undrained"),BH451,""))</f>
        <v/>
      </c>
      <c r="CR451" s="409" t="str">
        <f>IF(AND('[1]Multi-Field'!$E$36=[1]Lists!BF451,'[1]Multi-Field'!$F$36="Drained"),BI451,IF(AND('[1]Multi-Field'!$E$36=[1]Lists!BF451,'[1]Multi-Field'!$F$36="undrained"),BH451,""))</f>
        <v/>
      </c>
      <c r="CS451" s="409" t="str">
        <f>IF(AND('[1]Multi-Field'!$E$37=[1]Lists!BF451,'[1]Multi-Field'!$F$37="Drained"),BI451,IF(AND('[1]Multi-Field'!$E$37=[1]Lists!BF451,'[1]Multi-Field'!$F$37="undrained"),BH451,""))</f>
        <v/>
      </c>
      <c r="CT451" s="409" t="str">
        <f>IF(AND('[1]Multi-Field'!$E$38=[1]Lists!BF451,'[1]Multi-Field'!$F$38="Drained"),BI451,IF(AND('[1]Multi-Field'!$E$38=[1]Lists!BF451,'[1]Multi-Field'!$F$38="undrained"),BH451,""))</f>
        <v/>
      </c>
      <c r="CU451" s="409" t="str">
        <f>IF(AND('[1]Multi-Field'!$E$39=[1]Lists!BF451,'[1]Multi-Field'!$F$39="Drained"),BI451,IF(AND('[1]Multi-Field'!$E$39=[1]Lists!BF451,'[1]Multi-Field'!$F$39="undrained"),BH451,""))</f>
        <v/>
      </c>
      <c r="CV451" s="409" t="str">
        <f>IF(AND('[1]Multi-Field'!$E$40=[1]Lists!BF451,'[1]Multi-Field'!$F$40="Drained"),BI451,IF(AND('[1]Multi-Field'!$E$40=[1]Lists!BF451,'[1]Multi-Field'!$F$40="undrained"),BH451,""))</f>
        <v/>
      </c>
      <c r="CW451" s="409" t="str">
        <f>IF(AND('[1]Multi-Field'!$E$41=[1]Lists!BF451,'[1]Multi-Field'!$F$40="Drained"),BI451,IF(AND('[1]Multi-Field'!$E$40=[1]Lists!BF451,'[1]Multi-Field'!$F$40="undrained"),BH451,""))</f>
        <v/>
      </c>
      <c r="CX451" s="409" t="str">
        <f>IF(AND('[1]Multi-Field'!$E$42=[1]Lists!BF451,'[1]Multi-Field'!$F$42="Drained"),BI451,IF(AND('[1]Multi-Field'!$E$42=[1]Lists!BF451,'[1]Multi-Field'!$F$42="undrained"),BH451,""))</f>
        <v/>
      </c>
      <c r="CY451" s="409" t="str">
        <f>IF(AND('[1]Multi-Field'!$E$43=[1]Lists!BF451,'[1]Multi-Field'!$F$43="Drained"),BI451,IF(AND('[1]Multi-Field'!$E$43=[1]Lists!BF451,'[1]Multi-Field'!$F$43="undrained"),BH451,""))</f>
        <v/>
      </c>
      <c r="CZ451" s="409" t="str">
        <f>IF(AND('[1]Multi-Field'!$E$44=[1]Lists!BF451,'[1]Multi-Field'!$F$44="Drained"),BI451,IF(AND('[1]Multi-Field'!$E$44=[1]Lists!BF451,'[1]Multi-Field'!$F$44="undrained"),BH451,""))</f>
        <v/>
      </c>
      <c r="DA451" s="409" t="str">
        <f>IF(AND('[1]Multi-Field'!$E$45=[1]Lists!BF451,'[1]Multi-Field'!$F$45="Drained"),BI451,IF(AND('[1]Multi-Field'!$E$45=[1]Lists!BF451,'[1]Multi-Field'!$F$45="undrained"),BH451,""))</f>
        <v/>
      </c>
      <c r="DB451" s="409" t="str">
        <f>IF(AND('[1]Multi-Field'!$E$46=[1]Lists!BF451,'[1]Multi-Field'!$F$46="Drained"),BI451,IF(AND('[1]Multi-Field'!$E$46=[1]Lists!BF451,'[1]Multi-Field'!$F$46="undrained"),BH451,""))</f>
        <v/>
      </c>
      <c r="DC451" s="409" t="str">
        <f>IF(AND('[1]Multi-Field'!$E$47=[1]Lists!BF451,'[1]Multi-Field'!$F$47="Drained"),BI451,IF(AND('[1]Multi-Field'!$E$47=[1]Lists!BF451,'[1]Multi-Field'!$F$47="undrained"),BH451,""))</f>
        <v/>
      </c>
      <c r="DD451" s="409" t="str">
        <f>IF(AND('[1]Multi-Field'!$E$48=[1]Lists!BF451,'[1]Multi-Field'!$F$48="Drained"),BI451,IF(AND('[1]Multi-Field'!$E$48=[1]Lists!BF451,'[1]Multi-Field'!$F$48="undrained"),BH451,""))</f>
        <v/>
      </c>
      <c r="DE451" s="409" t="str">
        <f>IF(AND('[1]Multi-Field'!$E$49=[1]Lists!BF451,'[1]Multi-Field'!$F$49="Drained"),BI451,IF(AND('[1]Multi-Field'!$E$49=[1]Lists!BF451,'[1]Multi-Field'!$F$9="undrained"),BH451,""))</f>
        <v/>
      </c>
      <c r="DF451" s="409" t="str">
        <f>IF(AND('[1]Multi-Field'!$E$50=[1]Lists!BF451,'[1]Multi-Field'!$F$50="Drained"),BI451,IF(AND('[1]Multi-Field'!$E$50=[1]Lists!BF451,'[1]Multi-Field'!$F$50="undrained"),BH451,""))</f>
        <v/>
      </c>
      <c r="DG451" s="409" t="str">
        <f>IF(AND('[1]Multi-Field'!$E$51=[1]Lists!BF451,'[1]Multi-Field'!$F$51="Drained"),BI451,IF(AND('[1]Multi-Field'!$E$51=[1]Lists!BF451,'[1]Multi-Field'!$F$51="undrained"),BH451,""))</f>
        <v/>
      </c>
      <c r="DH451" s="409" t="str">
        <f>IF(AND('[1]Multi-Field'!$E$52=[1]Lists!BF451,'[1]Multi-Field'!$F$52="Drained"),BI451,IF(AND('[1]Multi-Field'!$E$52=[1]Lists!BF451,'[1]Multi-Field'!$F$52="undrained"),BH451,""))</f>
        <v/>
      </c>
      <c r="DI451" s="409" t="str">
        <f>IF(AND('[1]Multi-Field'!$E$53=[1]Lists!BF451,'[1]Multi-Field'!$F$53="Drained"),BI451,IF(AND('[1]Multi-Field'!$E$53=[1]Lists!BF451,'[1]Multi-Field'!$F$53="undrained"),BH451,""))</f>
        <v/>
      </c>
      <c r="DJ451" s="409" t="str">
        <f>IF(AND('[1]Multi-Field'!$E$54=[1]Lists!BF451,'[1]Multi-Field'!$F$54="Drained"),BI451,IF(AND('[1]Multi-Field'!$E$54=[1]Lists!BF451,'[1]Multi-Field'!$F$54="undrained"),BH451,""))</f>
        <v/>
      </c>
      <c r="DK451" s="409" t="str">
        <f>IF(AND('[1]Multi-Field'!$E$55=[1]Lists!BF451,'[1]Multi-Field'!$F$55="Drained"),BI451,IF(AND('[1]Multi-Field'!$E$55=[1]Lists!BF451,'[1]Multi-Field'!$F$55="undrained"),BH451,""))</f>
        <v/>
      </c>
      <c r="DL451" s="409" t="str">
        <f>IF(AND('[1]Multi-Field'!$E$56=[1]Lists!BF451,'[1]Multi-Field'!$F$56="Drained"),BI451,IF(AND('[1]Multi-Field'!$E$56=[1]Lists!BF451,'[1]Multi-Field'!$F$56="undrained"),BH451,""))</f>
        <v/>
      </c>
      <c r="DM451" s="409" t="str">
        <f>IF(AND('[1]Multi-Field'!$E$57=[1]Lists!BF451,'[1]Multi-Field'!$F$57="Drained"),BI451,IF(AND('[1]Multi-Field'!$E$57=[1]Lists!BF451,'[1]Multi-Field'!$F$57="undrained"),BH451,""))</f>
        <v/>
      </c>
      <c r="DN451" s="409" t="str">
        <f>IF(AND('[1]Multi-Field'!$E$58=[1]Lists!BF451,'[1]Multi-Field'!$F$58="Drained"),BI451,IF(AND('[1]Multi-Field'!$E$58=[1]Lists!BF451,'[1]Multi-Field'!$F$58="undrained"),BH451,""))</f>
        <v/>
      </c>
      <c r="DO451" s="409" t="str">
        <f>IF(AND('[1]Multi-Field'!$E$59=[1]Lists!BF451,'[1]Multi-Field'!$F$59="Drained"),BI451,IF(AND('[1]Multi-Field'!$E$59=[1]Lists!BF451,'[1]Multi-Field'!$F$59="undrained"),BH451,""))</f>
        <v/>
      </c>
      <c r="DP451" s="409" t="str">
        <f>IF(AND('[1]Multi-Field'!$E$60=[1]Lists!BF451,'[1]Multi-Field'!$F$60="Drained"),BI451,IF(AND('[1]Multi-Field'!$E$60=[1]Lists!BF451,'[1]Multi-Field'!$F$60="undrained"),BH451,""))</f>
        <v/>
      </c>
      <c r="DQ451" s="409" t="str">
        <f>IF(AND('[1]Multi-Field'!$E$61=[1]Lists!BF451,'[1]Multi-Field'!$F$61="Drained"),BI451,IF(AND('[1]Multi-Field'!$E$61=[1]Lists!BF451,'[1]Multi-Field'!$F$61="undrained"),BH451,""))</f>
        <v/>
      </c>
      <c r="DR451" s="409" t="str">
        <f>IF(AND('[1]Multi-Field'!$E$62=[1]Lists!BF451,'[1]Multi-Field'!$F$62="Drained"),BI451,IF(AND('[1]Multi-Field'!$E$62=[1]Lists!BF451,'[1]Multi-Field'!$F$62="undrained"),BH451,""))</f>
        <v/>
      </c>
      <c r="DS451" s="409" t="str">
        <f>IF(AND('[1]Multi-Field'!$E$63=[1]Lists!BF451,'[1]Multi-Field'!$F$63="Drained"),BI451,IF(AND('[1]Multi-Field'!$E$63=[1]Lists!BF451,'[1]Multi-Field'!$F$63="undrained"),BH451,""))</f>
        <v/>
      </c>
      <c r="DT451" s="409" t="str">
        <f>IF(AND('[1]Multi-Field'!$E$64=[1]Lists!BF451,'[1]Multi-Field'!$F$64="Drained"),BI451,IF(AND('[1]Multi-Field'!$E$64=[1]Lists!BF451,'[1]Multi-Field'!$F$64="undrained"),BH451,""))</f>
        <v/>
      </c>
      <c r="DU451" s="409" t="str">
        <f>IF(AND('[1]Multi-Field'!$E$65=[1]Lists!BF451,'[1]Multi-Field'!$F$65="Drained"),BI451,IF(AND('[1]Multi-Field'!$E$65=[1]Lists!BF451,'[1]Multi-Field'!$F$65="undrained"),BH451,""))</f>
        <v/>
      </c>
      <c r="DV451" s="409" t="str">
        <f>IF(AND('[1]Multi-Field'!$E$66=[1]Lists!BF451,'[1]Multi-Field'!$F$66="Drained"),BI451,IF(AND('[1]Multi-Field'!$E$66=[1]Lists!BF451,'[1]Multi-Field'!$F$66="undrained"),BH451,""))</f>
        <v/>
      </c>
      <c r="DW451" s="409" t="str">
        <f>IF(AND('[1]Multi-Field'!$E$67=[1]Lists!BF451,'[1]Multi-Field'!$F$67="Drained"),BI451,IF(AND('[1]Multi-Field'!$E$67=[1]Lists!BF451,'[1]Multi-Field'!$F$67="undrained"),BH451,""))</f>
        <v/>
      </c>
      <c r="DX451" s="409" t="str">
        <f>IF(AND('[1]Multi-Field'!$E$68=[1]Lists!BF451,'[1]Multi-Field'!$F$68="Drained"),BI451,IF(AND('[1]Multi-Field'!$E$68=[1]Lists!BF451,'[1]Multi-Field'!$F$68="undrained"),BH451,""))</f>
        <v/>
      </c>
      <c r="DY451" s="409" t="str">
        <f>IF(AND('[1]Multi-Field'!$E$69=[1]Lists!BF451,'[1]Multi-Field'!$F$69="Drained"),BI451,IF(AND('[1]Multi-Field'!$E$69=[1]Lists!BF451,'[1]Multi-Field'!$F$69="undrained"),BH451,""))</f>
        <v/>
      </c>
      <c r="DZ451" s="409" t="str">
        <f>IF(AND('[1]Multi-Field'!$E$70=[1]Lists!BF451,'[1]Multi-Field'!$F$70="Drained"),BI451,IF(AND('[1]Multi-Field'!$E$70=[1]Lists!BF451,'[1]Multi-Field'!$F$70="undrained"),BH451,""))</f>
        <v/>
      </c>
      <c r="EA451" s="409" t="str">
        <f>IF(AND('[1]Multi-Field'!$E$71=[1]Lists!BF451,'[1]Multi-Field'!$F$71="Drained"),BI451,IF(AND('[1]Multi-Field'!$E$71=[1]Lists!BF451,'[1]Multi-Field'!$F$71="undrained"),BH451,""))</f>
        <v/>
      </c>
      <c r="EB451" s="409" t="str">
        <f>IF(AND('[1]Multi-Field'!$E$72=[1]Lists!BF451,'[1]Multi-Field'!$F$72="Drained"),BI451,IF(AND('[1]Multi-Field'!$E$72=[1]Lists!BF451,'[1]Multi-Field'!$F$72="undrained"),BH451,""))</f>
        <v/>
      </c>
      <c r="EC451" s="409" t="str">
        <f>IF(AND('[1]Multi-Field'!$E$73=[1]Lists!BF451,'[1]Multi-Field'!$F$73="Drained"),BI451,IF(AND('[1]Multi-Field'!$E$73=[1]Lists!BF451,'[1]Multi-Field'!$F$73="undrained"),BH451,""))</f>
        <v/>
      </c>
      <c r="ED451" s="409" t="str">
        <f>IF(AND('[1]Multi-Field'!$E$74=[1]Lists!BF451,'[1]Multi-Field'!$F$74="Drained"),BI451,IF(AND('[1]Multi-Field'!$E$74=[1]Lists!BF451,'[1]Multi-Field'!$F$74="undrained"),BH451,""))</f>
        <v/>
      </c>
      <c r="EE451" s="409" t="str">
        <f>IF(AND('[1]Multi-Field'!$E$75=[1]Lists!BF451,'[1]Multi-Field'!$F$75="Drained"),BI451,IF(AND('[1]Multi-Field'!$E$75=[1]Lists!BF451,'[1]Multi-Field'!$F$75="undrained"),BH451,""))</f>
        <v/>
      </c>
      <c r="EF451" s="409" t="str">
        <f>IF(AND('[1]Multi-Field'!$E$76=[1]Lists!BF451,'[1]Multi-Field'!$F$76="Drained"),BI451,IF(AND('[1]Multi-Field'!$E$76=[1]Lists!BF451,'[1]Multi-Field'!$F$6="undrained"),BH451,""))</f>
        <v/>
      </c>
      <c r="EG451" s="409" t="str">
        <f>IF(AND('[1]Multi-Field'!$E$77=[1]Lists!BF451,'[1]Multi-Field'!$F$77="Drained"),BI451,IF(AND('[1]Multi-Field'!$E$77=[1]Lists!BF451,'[1]Multi-Field'!$F$77="undrained"),BH451,""))</f>
        <v/>
      </c>
      <c r="EH451" s="409" t="str">
        <f>IF(AND('[1]Multi-Field'!$E$78=[1]Lists!BF451,'[1]Multi-Field'!$F$78="Drained"),BI451,IF(AND('[1]Multi-Field'!$E$78=[1]Lists!BF451,'[1]Multi-Field'!$F$78="undrained"),BH451,""))</f>
        <v/>
      </c>
      <c r="EI451" s="409" t="str">
        <f>IF(AND('[1]Multi-Field'!$E$79=[1]Lists!BF451,'[1]Multi-Field'!$F$79="Drained"),BI451,IF(AND('[1]Multi-Field'!$E$79=[1]Lists!BF451,'[1]Multi-Field'!$F$79="undrained"),BH451,""))</f>
        <v/>
      </c>
      <c r="EJ451" s="409" t="str">
        <f>IF(AND('[1]Multi-Field'!$E$80=[1]Lists!BF451,'[1]Multi-Field'!$F$80="Drained"),BI451,IF(AND('[1]Multi-Field'!$E$80=[1]Lists!BF451,'[1]Multi-Field'!$F$80="undrained"),BH451,""))</f>
        <v/>
      </c>
      <c r="EK451" s="409" t="str">
        <f>IF(AND('[1]Multi-Field'!$E$81=[1]Lists!BF451,'[1]Multi-Field'!$F$81="Drained"),BI451,IF(AND('[1]Multi-Field'!$E$81=[1]Lists!BF451,'[1]Multi-Field'!$F$81="undrained"),BH451,""))</f>
        <v/>
      </c>
      <c r="EL451" s="409" t="str">
        <f>IF(AND('[1]Multi-Field'!$E$82=[1]Lists!BF451,'[1]Multi-Field'!$F$82="Drained"),BI451,IF(AND('[1]Multi-Field'!$E$82=[1]Lists!BF451,'[1]Multi-Field'!$F$82="undrained"),BH451,""))</f>
        <v/>
      </c>
      <c r="EM451" s="409" t="str">
        <f>IF(AND('[1]Multi-Field'!$E$83=[1]Lists!BF451,'[1]Multi-Field'!$F$83="Drained"),BI451,IF(AND('[1]Multi-Field'!$E$83=[1]Lists!BF451,'[1]Multi-Field'!$F$83="undrained"),BH451,""))</f>
        <v/>
      </c>
      <c r="EN451" s="409" t="str">
        <f>IF(AND('[1]Multi-Field'!$E$84=[1]Lists!BF451,'[1]Multi-Field'!$F$84="Drained"),BI451,IF(AND('[1]Multi-Field'!$E$84=[1]Lists!BF451,'[1]Multi-Field'!$F$84="undrained"),BH451,""))</f>
        <v/>
      </c>
      <c r="EO451" s="409" t="str">
        <f>IF(AND('[1]Multi-Field'!$E$85=[1]Lists!BF451,'[1]Multi-Field'!$F$85="Drained"),BI451,IF(AND('[1]Multi-Field'!$E$85=[1]Lists!BF451,'[1]Multi-Field'!$F$85="undrained"),BH451,""))</f>
        <v/>
      </c>
      <c r="EP451" s="409" t="str">
        <f>IF(AND('[1]Multi-Field'!$E$86=[1]Lists!BF451,'[1]Multi-Field'!$F$86="Drained"),BI451,IF(AND('[1]Multi-Field'!$E$86=[1]Lists!BF451,'[1]Multi-Field'!$F$86="undrained"),BH451,""))</f>
        <v/>
      </c>
      <c r="EQ451" s="409" t="str">
        <f>IF(AND('[1]Multi-Field'!$E$87=[1]Lists!BF451,'[1]Multi-Field'!$F$87="Drained"),BI451,IF(AND('[1]Multi-Field'!$E$87=[1]Lists!BF451,'[1]Multi-Field'!$F$87="undrained"),BH451,""))</f>
        <v/>
      </c>
      <c r="ER451" s="409" t="str">
        <f>IF(AND('[1]Multi-Field'!$E$88=[1]Lists!BF451,'[1]Multi-Field'!$F$88="Drained"),BI451,IF(AND('[1]Multi-Field'!$E$88=[1]Lists!BF451,'[1]Multi-Field'!$F$88="undrained"),BH451,""))</f>
        <v/>
      </c>
      <c r="ES451" s="409" t="str">
        <f>IF(AND('[1]Multi-Field'!$E$89=[1]Lists!BF451,'[1]Multi-Field'!$F$89="Drained"),BI451,IF(AND('[1]Multi-Field'!$E$89=[1]Lists!BF451,'[1]Multi-Field'!$F$89="undrained"),BH451,""))</f>
        <v/>
      </c>
      <c r="ET451" s="409" t="str">
        <f>IF(AND('[1]Multi-Field'!$E$90=[1]Lists!BF451,'[1]Multi-Field'!$F$90="Drained"),BI451,IF(AND('[1]Multi-Field'!$E$90=[1]Lists!BF451,'[1]Multi-Field'!$F$90="undrained"),BH451,""))</f>
        <v/>
      </c>
      <c r="EU451" s="409" t="str">
        <f>IF(AND('[1]Multi-Field'!$E$91=[1]Lists!BF451,'[1]Multi-Field'!$F$91="Drained"),BI451,IF(AND('[1]Multi-Field'!$E$91=[1]Lists!BF451,'[1]Multi-Field'!$F$91="undrained"),BH451,""))</f>
        <v/>
      </c>
      <c r="EV451" s="409" t="str">
        <f>IF(AND('[1]Multi-Field'!$E$92=[1]Lists!BF451,'[1]Multi-Field'!$F$92="Drained"),BI451,IF(AND('[1]Multi-Field'!$E$92=[1]Lists!BF451,'[1]Multi-Field'!$F$92="undrained"),BH451,""))</f>
        <v/>
      </c>
      <c r="EW451" s="409" t="str">
        <f>IF(AND('[1]Multi-Field'!$E$93=[1]Lists!BF451,'[1]Multi-Field'!$F$93="Drained"),BI451,IF(AND('[1]Multi-Field'!$E$93=[1]Lists!BF451,'[1]Multi-Field'!$F$93="undrained"),BH451,""))</f>
        <v/>
      </c>
      <c r="EX451" s="409" t="str">
        <f>IF(AND('[1]Multi-Field'!$E$94=[1]Lists!BF451,'[1]Multi-Field'!$F$94="Drained"),BI451,IF(AND('[1]Multi-Field'!$E$94=[1]Lists!BF451,'[1]Multi-Field'!$F$94="undrained"),BH451,""))</f>
        <v/>
      </c>
      <c r="EY451" s="409" t="str">
        <f>IF(AND('[1]Multi-Field'!$E$95=[1]Lists!BF451,'[1]Multi-Field'!$F$95="Drained"),BI451,IF(AND('[1]Multi-Field'!$E$95=[1]Lists!BF451,'[1]Multi-Field'!$F$95="undrained"),BH451,""))</f>
        <v/>
      </c>
      <c r="EZ451" s="409" t="str">
        <f>IF(AND('[1]Multi-Field'!$E$96=[1]Lists!BF451,'[1]Multi-Field'!$F$96="Drained"),BI451,IF(AND('[1]Multi-Field'!$E$96=[1]Lists!BF451,'[1]Multi-Field'!$F$96="undrained"),BH451,""))</f>
        <v/>
      </c>
      <c r="FA451" s="409" t="str">
        <f>IF(AND('[1]Multi-Field'!$E$97=[1]Lists!BF451,'[1]Multi-Field'!$F$97="Drained"),BI451,IF(AND('[1]Multi-Field'!$E$97=[1]Lists!BF451,'[1]Multi-Field'!$F$97="undrained"),BH451,""))</f>
        <v/>
      </c>
      <c r="FB451" s="409" t="str">
        <f>IF(AND('[1]Multi-Field'!$E$98=[1]Lists!BF451,'[1]Multi-Field'!$F$98="Drained"),BI451,IF(AND('[1]Multi-Field'!$E$98=[1]Lists!BF451,'[1]Multi-Field'!$F$98="undrained"),BH451,""))</f>
        <v/>
      </c>
      <c r="FC451" s="409" t="str">
        <f>IF(AND('[1]Multi-Field'!$E$99=[1]Lists!BF451,'[1]Multi-Field'!$F$99="Drained"),BI451,IF(AND('[1]Multi-Field'!$E$99=[1]Lists!BF451,'[1]Multi-Field'!$F$99="undrained"),BH451,""))</f>
        <v/>
      </c>
      <c r="FD451" s="409" t="str">
        <f>IF(AND('[1]Multi-Field'!$E$100=[1]Lists!BF451,'[1]Multi-Field'!$F$100="Drained"),BI451,IF(AND('[1]Multi-Field'!$E$100=[1]Lists!BF451,'[1]Multi-Field'!$F$100="undrained"),BH451,""))</f>
        <v/>
      </c>
      <c r="FE451" s="409" t="str">
        <f>IF(AND('[1]Multi-Field'!$E$101=[1]Lists!BF451,'[1]Multi-Field'!$F$101="Drained"),BI451,IF(AND('[1]Multi-Field'!$E$101=[1]Lists!BF451,'[1]Multi-Field'!$F$101="undrained"),BH451,""))</f>
        <v/>
      </c>
      <c r="FF451" s="409" t="str">
        <f>IF(AND('[1]Multi-Field'!$E$102=[1]Lists!BF451,'[1]Multi-Field'!$F$102="Drained"),BI451,IF(AND('[1]Multi-Field'!$E$102=[1]Lists!BF451,'[1]Multi-Field'!$F$102="undrained"),BH451,""))</f>
        <v/>
      </c>
      <c r="FG451" s="409" t="str">
        <f>IF(AND('[1]Multi-Field'!$E$103=[1]Lists!BF451,'[1]Multi-Field'!$F$103="Drained"),BI451,IF(AND('[1]Multi-Field'!$E$103=[1]Lists!BF451,'[1]Multi-Field'!$F$103="undrained"),BH451,""))</f>
        <v/>
      </c>
      <c r="FH451" s="409" t="str">
        <f>IF(AND('[1]Multi-Field'!$E$104=[1]Lists!BF451,'[1]Multi-Field'!$F$104="Drained"),BI451,IF(AND('[1]Multi-Field'!$E$104=[1]Lists!BF451,'[1]Multi-Field'!$F$104="undrained"),BH451,""))</f>
        <v/>
      </c>
      <c r="FI451" s="409" t="str">
        <f>IF(AND('[1]Multi-Field'!$E$105=[1]Lists!BF451,'[1]Multi-Field'!$F$105="Drained"),BI451,IF(AND('[1]Multi-Field'!$E$105=[1]Lists!BF451,'[1]Multi-Field'!$F$105="undrained"),BH451,""))</f>
        <v/>
      </c>
      <c r="FJ451" s="409" t="str">
        <f>IF(AND('[1]Multi-Field'!$E$106=[1]Lists!BF451,'[1]Multi-Field'!$F$106="Drained"),BI451,IF(AND('[1]Multi-Field'!$E$106=[1]Lists!BF451,'[1]Multi-Field'!$F$106="undrained"),BH451,""))</f>
        <v/>
      </c>
      <c r="FK451" s="409" t="str">
        <f>IF(AND('[1]Multi-Field'!$E$107=[1]Lists!BF451,'[1]Multi-Field'!$F$107="Drained"),BI451,IF(AND('[1]Multi-Field'!$E$107=[1]Lists!BF451,'[1]Multi-Field'!$F$107="undrained"),BH451,""))</f>
        <v/>
      </c>
      <c r="FL451" s="409" t="str">
        <f>IF(AND('[1]Multi-Field'!$E$108=[1]Lists!BF451,'[1]Multi-Field'!$F$108="Drained"),BI451,IF(AND('[1]Multi-Field'!$E$108=[1]Lists!BF451,'[1]Multi-Field'!$F$108="undrained"),BH451,""))</f>
        <v/>
      </c>
      <c r="FM451" s="409" t="str">
        <f>IF(AND('[1]Multi-Field'!$E$109=[1]Lists!BF451,'[1]Multi-Field'!$F$109="Drained"),BI451,IF(AND('[1]Multi-Field'!$E$109=[1]Lists!BF451,'[1]Multi-Field'!$F$109="undrained"),BH451,""))</f>
        <v/>
      </c>
      <c r="FN451" s="409" t="str">
        <f>IF(AND('[1]Multi-Field'!$E$110=[1]Lists!BF451,'[1]Multi-Field'!$F$110="Drained"),BI451,IF(AND('[1]Multi-Field'!$E$110=[1]Lists!BF451,'[1]Multi-Field'!$F$110="undrained"),BH451,""))</f>
        <v/>
      </c>
      <c r="FO451" s="409" t="str">
        <f>IF(AND('[1]Multi-Field'!$E$111=[1]Lists!BF451,'[1]Multi-Field'!$F$111="Drained"),BI451,IF(AND('[1]Multi-Field'!$E$111=[1]Lists!BF451,'[1]Multi-Field'!$F$111="undrained"),BH451,""))</f>
        <v/>
      </c>
      <c r="FP451" s="409" t="str">
        <f>IF(AND('[1]Multi-Field'!$E$112=[1]Lists!BF451,'[1]Multi-Field'!$F$112="Drained"),BI451,IF(AND('[1]Multi-Field'!$E$112=[1]Lists!BF451,'[1]Multi-Field'!$F$112="undrained"),BH451,""))</f>
        <v/>
      </c>
      <c r="FQ451" s="409" t="str">
        <f>IF(AND('[1]Multi-Field'!$E$113=[1]Lists!BF451,'[1]Multi-Field'!$F$113="Drained"),BI451,IF(AND('[1]Multi-Field'!$E$113=[1]Lists!BF451,'[1]Multi-Field'!$F$113="undrained"),BH451,""))</f>
        <v/>
      </c>
      <c r="FR451" s="409" t="str">
        <f>IF(AND('[1]Multi-Field'!$E$114=[1]Lists!BF451,'[1]Multi-Field'!$F$114="Drained"),BI451,IF(AND('[1]Multi-Field'!$E$114=[1]Lists!BF451,'[1]Multi-Field'!$F$114="undrained"),BH451,""))</f>
        <v/>
      </c>
      <c r="FS451" s="409" t="str">
        <f>IF(AND('[1]Multi-Field'!$E$115=[1]Lists!BF451,'[1]Multi-Field'!$F$115="Drained"),BI451,IF(AND('[1]Multi-Field'!$E$115=[1]Lists!BF451,'[1]Multi-Field'!$F$115="undrained"),BH451,""))</f>
        <v/>
      </c>
      <c r="FT451" s="409" t="str">
        <f>IF(AND('[1]Multi-Field'!$E$116=[1]Lists!BF451,'[1]Multi-Field'!$F$116="Drained"),BI451,IF(AND('[1]Multi-Field'!$E$116=[1]Lists!BF451,'[1]Multi-Field'!$F$116="undrained"),BH451,""))</f>
        <v/>
      </c>
      <c r="FU451" s="409" t="str">
        <f>IF(AND('[1]Multi-Field'!$E$117=[1]Lists!BF451,'[1]Multi-Field'!$F$117="Drained"),BI451,IF(AND('[1]Multi-Field'!$E$117=[1]Lists!BF451,'[1]Multi-Field'!$F$117="undrained"),BH451,""))</f>
        <v/>
      </c>
      <c r="FV451" s="409" t="str">
        <f>IF(AND('[1]Multi-Field'!$E$118=[1]Lists!BF451,'[1]Multi-Field'!$F$118="Drained"),BI451,IF(AND('[1]Multi-Field'!$E$118=[1]Lists!BF451,'[1]Multi-Field'!$F$118="undrained"),BH451,""))</f>
        <v/>
      </c>
      <c r="FW451" s="409" t="str">
        <f>IF(AND('[1]Multi-Field'!$E$119=[1]Lists!BF451,'[1]Multi-Field'!$F$119="Drained"),BI451,IF(AND('[1]Multi-Field'!$E$119=[1]Lists!BF451,'[1]Multi-Field'!$F$119="undrained"),BH451,""))</f>
        <v/>
      </c>
      <c r="FX451" s="409" t="str">
        <f>IF(AND('[1]Multi-Field'!$E$120=[1]Lists!BF451,'[1]Multi-Field'!$F$120="Drained"),BI451,IF(AND('[1]Multi-Field'!$E$120=[1]Lists!BF451,'[1]Multi-Field'!$F$120="undrained"),BH451,""))</f>
        <v/>
      </c>
      <c r="GC451" s="4">
        <v>1</v>
      </c>
    </row>
    <row r="452" spans="1:185" ht="13.5" customHeight="1">
      <c r="A452" s="7" t="s">
        <v>538</v>
      </c>
      <c r="B452" s="7"/>
      <c r="C452" s="7"/>
      <c r="D452" s="8">
        <v>60</v>
      </c>
      <c r="E452" s="8">
        <f t="shared" si="67"/>
        <v>62</v>
      </c>
      <c r="F452" s="8">
        <f t="shared" si="68"/>
        <v>63</v>
      </c>
      <c r="G452" s="8">
        <v>65</v>
      </c>
      <c r="H452" s="8">
        <v>65</v>
      </c>
      <c r="I452" s="8">
        <f t="shared" si="64"/>
        <v>68</v>
      </c>
      <c r="J452" s="8">
        <f t="shared" si="65"/>
        <v>72</v>
      </c>
      <c r="K452" s="8">
        <v>75</v>
      </c>
      <c r="L452" s="8">
        <v>90</v>
      </c>
      <c r="M452" s="8">
        <f t="shared" si="69"/>
        <v>98</v>
      </c>
      <c r="N452" s="8">
        <f t="shared" si="70"/>
        <v>107</v>
      </c>
      <c r="O452" s="8">
        <v>115</v>
      </c>
      <c r="P452" s="391">
        <v>427</v>
      </c>
      <c r="Q452" s="394"/>
      <c r="R452" s="395">
        <f>IF(OR('Multi-Field'!AA429=Lists!AC468,'Multi-Field'!AA429=Lists!AC469),IF('Multi-Field'!Z429="x",(IF('Multi-Field'!AC429=Lists!Q437,Lists!R437,IF('Multi-Field'!AC429=Lists!Q438,Lists!R438,IF('Multi-Field'!AC429=Lists!Q439,Lists!R439,IF('Multi-Field'!AC429=Lists!Q440,Lists!R440))))),IF('Multi-Field'!X429="x",(IF('Multi-Field'!AC429=Lists!Q437,Lists!S437,IF('Multi-Field'!AC429=Lists!Q438,Lists!S438,IF('Multi-Field'!AC429=Lists!Q439,Lists!S439,IF('Multi-Field'!AC429=Lists!Q440,Lists!S440))))),IF('Multi-Field'!V429="x",(IF('Multi-Field'!AC429=Lists!Q437,Lists!T437,IF('Multi-Field'!AC429=Lists!Q438,Lists!T438,IF('Multi-Field'!AC429=Lists!Q439,Lists!T439,IF('Multi-Field'!AC429=Lists!Q440,Lists!T440))))),0))))</f>
        <v>0</v>
      </c>
      <c r="S452" s="395">
        <f t="shared" si="66"/>
        <v>0</v>
      </c>
      <c r="T452" s="395"/>
      <c r="U452" s="396"/>
      <c r="BF452" s="411" t="s">
        <v>1616</v>
      </c>
      <c r="BG452" s="412">
        <v>2</v>
      </c>
      <c r="BH452" s="412">
        <v>3</v>
      </c>
      <c r="BI452" s="412">
        <v>4.5</v>
      </c>
      <c r="BJ452" s="409" t="e">
        <f>IF(AND('[1]Single Field'!#REF!=[1]Lists!BF452,'[1]Single Field'!#REF!="Drained"),"x",IF(AND('[1]Single Field'!#REF!=[1]Lists!BF452,'[1]Single Field'!#REF!="Undrained"),O,""))</f>
        <v>#REF!</v>
      </c>
      <c r="BK452" s="409" t="str">
        <f>IF(AND('[1]Multi-Field'!$E$3=[1]Lists!BF452,'[1]Multi-Field'!$F$3="Drained"),BI452,IF(AND('[1]Multi-Field'!$E$3=BF452,'[1]Multi-Field'!$F$3="undrained"),BH452,""))</f>
        <v/>
      </c>
      <c r="BL452" s="409" t="str">
        <f>IF(AND('[1]Multi-Field'!$E$4=BF452,'[1]Multi-Field'!$F$4="Drained"),BI452,IF(AND('[1]Multi-Field'!$E$4=BF452,'[1]Multi-Field'!$F$4="undrained"),BH452,""))</f>
        <v/>
      </c>
      <c r="BM452" s="409" t="str">
        <f>IF(AND('[1]Multi-Field'!$E$5=BF452,'[1]Multi-Field'!$F$5="Drained"),BI452,IF(AND('[1]Multi-Field'!$E$5=BF452,'[1]Multi-Field'!$F$5="undrained"),BH452,""))</f>
        <v/>
      </c>
      <c r="BN452" s="409" t="str">
        <f>IF(AND('[1]Multi-Field'!$E$6=BF452,'[1]Multi-Field'!$F$6="Drained"),BI452,IF(AND('[1]Multi-Field'!$E$6=BF452,'[1]Multi-Field'!$F$6="undrained"),BH452,""))</f>
        <v/>
      </c>
      <c r="BO452" s="409" t="str">
        <f>IF(AND('[1]Multi-Field'!$E$7=BF452,'[1]Multi-Field'!$F$7="Drained"),BI452,IF(AND('[1]Multi-Field'!$E$7=BF452,'[1]Multi-Field'!$F$7="undrained"),BH452,""))</f>
        <v/>
      </c>
      <c r="BP452" s="409" t="str">
        <f>IF(AND('[1]Multi-Field'!$E$8=BF452,'[1]Multi-Field'!$F$8="Drained"),BI452,IF(AND('[1]Multi-Field'!$E$8=BF452,'[1]Multi-Field'!$F$8="undrained"),BH452,""))</f>
        <v/>
      </c>
      <c r="BQ452" s="409" t="str">
        <f>IF(AND('[1]Multi-Field'!$E$9=BF452,'[1]Multi-Field'!$F$9="Drained"),BI452,IF(AND('[1]Multi-Field'!$E$9=BF452,'[1]Multi-Field'!$F$9="undrained"),BH452,""))</f>
        <v/>
      </c>
      <c r="BR452" s="409" t="str">
        <f>IF(AND('[1]Multi-Field'!$E$10=BF452,'[1]Multi-Field'!$F$10="Drained"),BI452,IF(AND('[1]Multi-Field'!$E$10=BF452,'[1]Multi-Field'!$F$10="undrained"),BH452,""))</f>
        <v/>
      </c>
      <c r="BS452" s="409" t="str">
        <f>IF(AND('[1]Multi-Field'!$E$11=BF452,'[1]Multi-Field'!$F$11="Drained"),BI452,IF(AND('[1]Multi-Field'!$E$11=BF452,'[1]Multi-Field'!$F$11="undrained"),BH452,""))</f>
        <v/>
      </c>
      <c r="BT452" s="409" t="str">
        <f>IF(AND('[1]Multi-Field'!$E$12=BF452,'[1]Multi-Field'!$F$12="Drained"),BI452,IF(AND('[1]Multi-Field'!$E$12=BF452,'[1]Multi-Field'!$F$12="undrained"),BH452,""))</f>
        <v/>
      </c>
      <c r="BU452" s="409" t="str">
        <f>IF(AND('[1]Multi-Field'!$E$13=BF452,'[1]Multi-Field'!$F$13="Drained"),BI452,IF(AND('[1]Multi-Field'!$E$3=BF452,'[1]Multi-Field'!$F$13="undrained"),BH452,""))</f>
        <v/>
      </c>
      <c r="BV452" s="409" t="str">
        <f>IF(AND('[1]Multi-Field'!$E$14=BF452,'[1]Multi-Field'!$F$14="Drained"),BI452,IF(AND('[1]Multi-Field'!$E$14=BF452,'[1]Multi-Field'!$F$14="undrained"),BH452,""))</f>
        <v/>
      </c>
      <c r="BW452" s="409" t="str">
        <f>IF(AND('[1]Multi-Field'!$E$15=BF452,'[1]Multi-Field'!$F$15="Drained"),BI452,IF(AND('[1]Multi-Field'!$E$15=BF452,'[1]Multi-Field'!$F$15="undrained"),BH452,""))</f>
        <v/>
      </c>
      <c r="BX452" s="409" t="str">
        <f>IF(AND('[1]Multi-Field'!$E$16=[1]Lists!BF452,'[1]Multi-Field'!$F$16="Drained"),BI452,IF(AND('[1]Multi-Field'!$E$16=[1]Lists!BF452,'[1]Multi-Field'!$F$16="undrained"),BH452,""))</f>
        <v/>
      </c>
      <c r="BY452" s="409" t="str">
        <f>IF(AND('[1]Multi-Field'!$E$17=[1]Lists!BF452,'[1]Multi-Field'!$F$17="Drained"),BI452,IF(AND('[1]Multi-Field'!$E$17=[1]Lists!BF452,'[1]Multi-Field'!$F$17="undrained"),BH452,""))</f>
        <v/>
      </c>
      <c r="BZ452" s="409" t="str">
        <f>IF(AND('[1]Multi-Field'!$E$18=[1]Lists!BF452,'[1]Multi-Field'!$F$18="Drained"),BI452,IF(AND('[1]Multi-Field'!$E$18=[1]Lists!BF452,'[1]Multi-Field'!$F$18="undrained"),BH452,""))</f>
        <v/>
      </c>
      <c r="CA452" s="409" t="str">
        <f>IF(AND('[1]Multi-Field'!$E$19=[1]Lists!BF452,'[1]Multi-Field'!$F$19="Drained"),BI452,IF(AND('[1]Multi-Field'!$E$19=[1]Lists!BF452,'[1]Multi-Field'!$F$19="undrained"),BH452,""))</f>
        <v/>
      </c>
      <c r="CB452" s="409" t="str">
        <f>IF(AND('[1]Multi-Field'!$E$20=[1]Lists!BF452,'[1]Multi-Field'!$F$20="Drained"),BI452,IF(AND('[1]Multi-Field'!$E$20=[1]Lists!BF452,'[1]Multi-Field'!$F$20="undrained"),BH452,""))</f>
        <v/>
      </c>
      <c r="CC452" s="409" t="str">
        <f>IF(AND('[1]Multi-Field'!$E$21=[1]Lists!BF452,'[1]Multi-Field'!$F$21="Drained"),BI452,IF(AND('[1]Multi-Field'!$E$21=[1]Lists!BF452,'[1]Multi-Field'!$F$21="undrained"),BH452,""))</f>
        <v/>
      </c>
      <c r="CD452" s="409" t="str">
        <f>IF(AND('[1]Multi-Field'!$E$22=[1]Lists!BF452,'[1]Multi-Field'!$F$22="Drained"),BI452,IF(AND('[1]Multi-Field'!$E$22=[1]Lists!BF452,'[1]Multi-Field'!$F$22="undrained"),BH452,""))</f>
        <v/>
      </c>
      <c r="CE452" s="409" t="str">
        <f>IF(AND('[1]Multi-Field'!$E$23=[1]Lists!BF452,'[1]Multi-Field'!$F$23="Drained"),BI452,IF(AND('[1]Multi-Field'!$E$23=[1]Lists!BF452,'[1]Multi-Field'!$F$23="undrained"),BH452,""))</f>
        <v/>
      </c>
      <c r="CF452" s="409" t="str">
        <f>IF(AND('[1]Multi-Field'!$E$24=[1]Lists!BF452,'[1]Multi-Field'!$F$24="Drained"),BI452,IF(AND('[1]Multi-Field'!$E$24=[1]Lists!BF452,'[1]Multi-Field'!$F$24="undrained"),BH452,""))</f>
        <v/>
      </c>
      <c r="CG452" s="409" t="str">
        <f>IF(AND('[1]Multi-Field'!$E$25=[1]Lists!BF452,'[1]Multi-Field'!$F$25="Drained"),BI452,IF(AND('[1]Multi-Field'!$E$25=[1]Lists!BF452,'[1]Multi-Field'!$F$25="undrained"),BH452,""))</f>
        <v/>
      </c>
      <c r="CH452" s="409" t="str">
        <f>IF(AND('[1]Multi-Field'!$E$26=[1]Lists!BF452,'[1]Multi-Field'!$F$26="Drained"),BI452,IF(AND('[1]Multi-Field'!$E$26=[1]Lists!BF452,'[1]Multi-Field'!$F$26="undrained"),BH452,""))</f>
        <v/>
      </c>
      <c r="CI452" s="409" t="str">
        <f>IF(AND('[1]Multi-Field'!$E$27=[1]Lists!BF452,'[1]Multi-Field'!$F$27="Drained"),BI452,IF(AND('[1]Multi-Field'!$E$27=[1]Lists!BF452,'[1]Multi-Field'!$F$27="undrained"),BH452,""))</f>
        <v/>
      </c>
      <c r="CJ452" s="409" t="str">
        <f>IF(AND('[1]Multi-Field'!$E$28=[1]Lists!BF452,'[1]Multi-Field'!$F$28="Drained"),BI452,IF(AND('[1]Multi-Field'!$E$28=[1]Lists!BF452,'[1]Multi-Field'!$F$28="undrained"),BH452,""))</f>
        <v/>
      </c>
      <c r="CK452" s="409" t="str">
        <f>IF(AND('[1]Multi-Field'!$E$29=[1]Lists!BF452,'[1]Multi-Field'!$F$29="Drained"),BI452,IF(AND('[1]Multi-Field'!$E$29=[1]Lists!BF452,'[1]Multi-Field'!$F$29="undrained"),BH452,""))</f>
        <v/>
      </c>
      <c r="CL452" s="409" t="str">
        <f>IF(AND('[1]Multi-Field'!$E$30=[1]Lists!BF452,'[1]Multi-Field'!$F$30="Drained"),BI452,IF(AND('[1]Multi-Field'!$E$30=[1]Lists!BF452,'[1]Multi-Field'!$F$30="undrained"),BH452,""))</f>
        <v/>
      </c>
      <c r="CM452" s="409" t="str">
        <f>IF(AND('[1]Multi-Field'!$E$31=[1]Lists!BF452,'[1]Multi-Field'!$F$31="Drained"),BI452,IF(AND('[1]Multi-Field'!$E$31=[1]Lists!BF452,'[1]Multi-Field'!$F$31="undrained"),BH452,""))</f>
        <v/>
      </c>
      <c r="CN452" s="409" t="str">
        <f>IF(AND('[1]Multi-Field'!$E$32=[1]Lists!BF452,'[1]Multi-Field'!$F$32="Drained"),BI452,IF(AND('[1]Multi-Field'!$E$32=[1]Lists!BF452,'[1]Multi-Field'!$F$32="undrained"),BH452,""))</f>
        <v/>
      </c>
      <c r="CO452" s="409" t="str">
        <f>IF(AND('[1]Multi-Field'!$E$33=[1]Lists!BF452,'[1]Multi-Field'!$F$33="Drained"),BI452,IF(AND('[1]Multi-Field'!$E$33=[1]Lists!BF452,'[1]Multi-Field'!$F$33="undrained"),BH452,""))</f>
        <v/>
      </c>
      <c r="CP452" s="409" t="str">
        <f>IF(AND('[1]Multi-Field'!$E$34=[1]Lists!BF452,'[1]Multi-Field'!$F$34="Drained"),BI452,IF(AND('[1]Multi-Field'!$E$34=[1]Lists!BF452,'[1]Multi-Field'!$F$34="undrained"),BH452,""))</f>
        <v/>
      </c>
      <c r="CQ452" s="409" t="str">
        <f>IF(AND('[1]Multi-Field'!$E$35=[1]Lists!BF452,'[1]Multi-Field'!$F$35="Drained"),BI452,IF(AND('[1]Multi-Field'!$E$35=[1]Lists!BF452,'[1]Multi-Field'!$F$35="undrained"),BH452,""))</f>
        <v/>
      </c>
      <c r="CR452" s="409" t="str">
        <f>IF(AND('[1]Multi-Field'!$E$36=[1]Lists!BF452,'[1]Multi-Field'!$F$36="Drained"),BI452,IF(AND('[1]Multi-Field'!$E$36=[1]Lists!BF452,'[1]Multi-Field'!$F$36="undrained"),BH452,""))</f>
        <v/>
      </c>
      <c r="CS452" s="409" t="str">
        <f>IF(AND('[1]Multi-Field'!$E$37=[1]Lists!BF452,'[1]Multi-Field'!$F$37="Drained"),BI452,IF(AND('[1]Multi-Field'!$E$37=[1]Lists!BF452,'[1]Multi-Field'!$F$37="undrained"),BH452,""))</f>
        <v/>
      </c>
      <c r="CT452" s="409" t="str">
        <f>IF(AND('[1]Multi-Field'!$E$38=[1]Lists!BF452,'[1]Multi-Field'!$F$38="Drained"),BI452,IF(AND('[1]Multi-Field'!$E$38=[1]Lists!BF452,'[1]Multi-Field'!$F$38="undrained"),BH452,""))</f>
        <v/>
      </c>
      <c r="CU452" s="409" t="str">
        <f>IF(AND('[1]Multi-Field'!$E$39=[1]Lists!BF452,'[1]Multi-Field'!$F$39="Drained"),BI452,IF(AND('[1]Multi-Field'!$E$39=[1]Lists!BF452,'[1]Multi-Field'!$F$39="undrained"),BH452,""))</f>
        <v/>
      </c>
      <c r="CV452" s="409" t="str">
        <f>IF(AND('[1]Multi-Field'!$E$40=[1]Lists!BF452,'[1]Multi-Field'!$F$40="Drained"),BI452,IF(AND('[1]Multi-Field'!$E$40=[1]Lists!BF452,'[1]Multi-Field'!$F$40="undrained"),BH452,""))</f>
        <v/>
      </c>
      <c r="CW452" s="409" t="str">
        <f>IF(AND('[1]Multi-Field'!$E$41=[1]Lists!BF452,'[1]Multi-Field'!$F$40="Drained"),BI452,IF(AND('[1]Multi-Field'!$E$40=[1]Lists!BF452,'[1]Multi-Field'!$F$40="undrained"),BH452,""))</f>
        <v/>
      </c>
      <c r="CX452" s="409" t="str">
        <f>IF(AND('[1]Multi-Field'!$E$42=[1]Lists!BF452,'[1]Multi-Field'!$F$42="Drained"),BI452,IF(AND('[1]Multi-Field'!$E$42=[1]Lists!BF452,'[1]Multi-Field'!$F$42="undrained"),BH452,""))</f>
        <v/>
      </c>
      <c r="CY452" s="409" t="str">
        <f>IF(AND('[1]Multi-Field'!$E$43=[1]Lists!BF452,'[1]Multi-Field'!$F$43="Drained"),BI452,IF(AND('[1]Multi-Field'!$E$43=[1]Lists!BF452,'[1]Multi-Field'!$F$43="undrained"),BH452,""))</f>
        <v/>
      </c>
      <c r="CZ452" s="409" t="str">
        <f>IF(AND('[1]Multi-Field'!$E$44=[1]Lists!BF452,'[1]Multi-Field'!$F$44="Drained"),BI452,IF(AND('[1]Multi-Field'!$E$44=[1]Lists!BF452,'[1]Multi-Field'!$F$44="undrained"),BH452,""))</f>
        <v/>
      </c>
      <c r="DA452" s="409" t="str">
        <f>IF(AND('[1]Multi-Field'!$E$45=[1]Lists!BF452,'[1]Multi-Field'!$F$45="Drained"),BI452,IF(AND('[1]Multi-Field'!$E$45=[1]Lists!BF452,'[1]Multi-Field'!$F$45="undrained"),BH452,""))</f>
        <v/>
      </c>
      <c r="DB452" s="409" t="str">
        <f>IF(AND('[1]Multi-Field'!$E$46=[1]Lists!BF452,'[1]Multi-Field'!$F$46="Drained"),BI452,IF(AND('[1]Multi-Field'!$E$46=[1]Lists!BF452,'[1]Multi-Field'!$F$46="undrained"),BH452,""))</f>
        <v/>
      </c>
      <c r="DC452" s="409" t="str">
        <f>IF(AND('[1]Multi-Field'!$E$47=[1]Lists!BF452,'[1]Multi-Field'!$F$47="Drained"),BI452,IF(AND('[1]Multi-Field'!$E$47=[1]Lists!BF452,'[1]Multi-Field'!$F$47="undrained"),BH452,""))</f>
        <v/>
      </c>
      <c r="DD452" s="409" t="str">
        <f>IF(AND('[1]Multi-Field'!$E$48=[1]Lists!BF452,'[1]Multi-Field'!$F$48="Drained"),BI452,IF(AND('[1]Multi-Field'!$E$48=[1]Lists!BF452,'[1]Multi-Field'!$F$48="undrained"),BH452,""))</f>
        <v/>
      </c>
      <c r="DE452" s="409" t="str">
        <f>IF(AND('[1]Multi-Field'!$E$49=[1]Lists!BF452,'[1]Multi-Field'!$F$49="Drained"),BI452,IF(AND('[1]Multi-Field'!$E$49=[1]Lists!BF452,'[1]Multi-Field'!$F$9="undrained"),BH452,""))</f>
        <v/>
      </c>
      <c r="DF452" s="409" t="str">
        <f>IF(AND('[1]Multi-Field'!$E$50=[1]Lists!BF452,'[1]Multi-Field'!$F$50="Drained"),BI452,IF(AND('[1]Multi-Field'!$E$50=[1]Lists!BF452,'[1]Multi-Field'!$F$50="undrained"),BH452,""))</f>
        <v/>
      </c>
      <c r="DG452" s="409" t="str">
        <f>IF(AND('[1]Multi-Field'!$E$51=[1]Lists!BF452,'[1]Multi-Field'!$F$51="Drained"),BI452,IF(AND('[1]Multi-Field'!$E$51=[1]Lists!BF452,'[1]Multi-Field'!$F$51="undrained"),BH452,""))</f>
        <v/>
      </c>
      <c r="DH452" s="409" t="str">
        <f>IF(AND('[1]Multi-Field'!$E$52=[1]Lists!BF452,'[1]Multi-Field'!$F$52="Drained"),BI452,IF(AND('[1]Multi-Field'!$E$52=[1]Lists!BF452,'[1]Multi-Field'!$F$52="undrained"),BH452,""))</f>
        <v/>
      </c>
      <c r="DI452" s="409" t="str">
        <f>IF(AND('[1]Multi-Field'!$E$53=[1]Lists!BF452,'[1]Multi-Field'!$F$53="Drained"),BI452,IF(AND('[1]Multi-Field'!$E$53=[1]Lists!BF452,'[1]Multi-Field'!$F$53="undrained"),BH452,""))</f>
        <v/>
      </c>
      <c r="DJ452" s="409" t="str">
        <f>IF(AND('[1]Multi-Field'!$E$54=[1]Lists!BF452,'[1]Multi-Field'!$F$54="Drained"),BI452,IF(AND('[1]Multi-Field'!$E$54=[1]Lists!BF452,'[1]Multi-Field'!$F$54="undrained"),BH452,""))</f>
        <v/>
      </c>
      <c r="DK452" s="409" t="str">
        <f>IF(AND('[1]Multi-Field'!$E$55=[1]Lists!BF452,'[1]Multi-Field'!$F$55="Drained"),BI452,IF(AND('[1]Multi-Field'!$E$55=[1]Lists!BF452,'[1]Multi-Field'!$F$55="undrained"),BH452,""))</f>
        <v/>
      </c>
      <c r="DL452" s="409" t="str">
        <f>IF(AND('[1]Multi-Field'!$E$56=[1]Lists!BF452,'[1]Multi-Field'!$F$56="Drained"),BI452,IF(AND('[1]Multi-Field'!$E$56=[1]Lists!BF452,'[1]Multi-Field'!$F$56="undrained"),BH452,""))</f>
        <v/>
      </c>
      <c r="DM452" s="409" t="str">
        <f>IF(AND('[1]Multi-Field'!$E$57=[1]Lists!BF452,'[1]Multi-Field'!$F$57="Drained"),BI452,IF(AND('[1]Multi-Field'!$E$57=[1]Lists!BF452,'[1]Multi-Field'!$F$57="undrained"),BH452,""))</f>
        <v/>
      </c>
      <c r="DN452" s="409" t="str">
        <f>IF(AND('[1]Multi-Field'!$E$58=[1]Lists!BF452,'[1]Multi-Field'!$F$58="Drained"),BI452,IF(AND('[1]Multi-Field'!$E$58=[1]Lists!BF452,'[1]Multi-Field'!$F$58="undrained"),BH452,""))</f>
        <v/>
      </c>
      <c r="DO452" s="409" t="str">
        <f>IF(AND('[1]Multi-Field'!$E$59=[1]Lists!BF452,'[1]Multi-Field'!$F$59="Drained"),BI452,IF(AND('[1]Multi-Field'!$E$59=[1]Lists!BF452,'[1]Multi-Field'!$F$59="undrained"),BH452,""))</f>
        <v/>
      </c>
      <c r="DP452" s="409" t="str">
        <f>IF(AND('[1]Multi-Field'!$E$60=[1]Lists!BF452,'[1]Multi-Field'!$F$60="Drained"),BI452,IF(AND('[1]Multi-Field'!$E$60=[1]Lists!BF452,'[1]Multi-Field'!$F$60="undrained"),BH452,""))</f>
        <v/>
      </c>
      <c r="DQ452" s="409" t="str">
        <f>IF(AND('[1]Multi-Field'!$E$61=[1]Lists!BF452,'[1]Multi-Field'!$F$61="Drained"),BI452,IF(AND('[1]Multi-Field'!$E$61=[1]Lists!BF452,'[1]Multi-Field'!$F$61="undrained"),BH452,""))</f>
        <v/>
      </c>
      <c r="DR452" s="409" t="str">
        <f>IF(AND('[1]Multi-Field'!$E$62=[1]Lists!BF452,'[1]Multi-Field'!$F$62="Drained"),BI452,IF(AND('[1]Multi-Field'!$E$62=[1]Lists!BF452,'[1]Multi-Field'!$F$62="undrained"),BH452,""))</f>
        <v/>
      </c>
      <c r="DS452" s="409" t="str">
        <f>IF(AND('[1]Multi-Field'!$E$63=[1]Lists!BF452,'[1]Multi-Field'!$F$63="Drained"),BI452,IF(AND('[1]Multi-Field'!$E$63=[1]Lists!BF452,'[1]Multi-Field'!$F$63="undrained"),BH452,""))</f>
        <v/>
      </c>
      <c r="DT452" s="409" t="str">
        <f>IF(AND('[1]Multi-Field'!$E$64=[1]Lists!BF452,'[1]Multi-Field'!$F$64="Drained"),BI452,IF(AND('[1]Multi-Field'!$E$64=[1]Lists!BF452,'[1]Multi-Field'!$F$64="undrained"),BH452,""))</f>
        <v/>
      </c>
      <c r="DU452" s="409" t="str">
        <f>IF(AND('[1]Multi-Field'!$E$65=[1]Lists!BF452,'[1]Multi-Field'!$F$65="Drained"),BI452,IF(AND('[1]Multi-Field'!$E$65=[1]Lists!BF452,'[1]Multi-Field'!$F$65="undrained"),BH452,""))</f>
        <v/>
      </c>
      <c r="DV452" s="409" t="str">
        <f>IF(AND('[1]Multi-Field'!$E$66=[1]Lists!BF452,'[1]Multi-Field'!$F$66="Drained"),BI452,IF(AND('[1]Multi-Field'!$E$66=[1]Lists!BF452,'[1]Multi-Field'!$F$66="undrained"),BH452,""))</f>
        <v/>
      </c>
      <c r="DW452" s="409" t="str">
        <f>IF(AND('[1]Multi-Field'!$E$67=[1]Lists!BF452,'[1]Multi-Field'!$F$67="Drained"),BI452,IF(AND('[1]Multi-Field'!$E$67=[1]Lists!BF452,'[1]Multi-Field'!$F$67="undrained"),BH452,""))</f>
        <v/>
      </c>
      <c r="DX452" s="409" t="str">
        <f>IF(AND('[1]Multi-Field'!$E$68=[1]Lists!BF452,'[1]Multi-Field'!$F$68="Drained"),BI452,IF(AND('[1]Multi-Field'!$E$68=[1]Lists!BF452,'[1]Multi-Field'!$F$68="undrained"),BH452,""))</f>
        <v/>
      </c>
      <c r="DY452" s="409" t="str">
        <f>IF(AND('[1]Multi-Field'!$E$69=[1]Lists!BF452,'[1]Multi-Field'!$F$69="Drained"),BI452,IF(AND('[1]Multi-Field'!$E$69=[1]Lists!BF452,'[1]Multi-Field'!$F$69="undrained"),BH452,""))</f>
        <v/>
      </c>
      <c r="DZ452" s="409" t="str">
        <f>IF(AND('[1]Multi-Field'!$E$70=[1]Lists!BF452,'[1]Multi-Field'!$F$70="Drained"),BI452,IF(AND('[1]Multi-Field'!$E$70=[1]Lists!BF452,'[1]Multi-Field'!$F$70="undrained"),BH452,""))</f>
        <v/>
      </c>
      <c r="EA452" s="409" t="str">
        <f>IF(AND('[1]Multi-Field'!$E$71=[1]Lists!BF452,'[1]Multi-Field'!$F$71="Drained"),BI452,IF(AND('[1]Multi-Field'!$E$71=[1]Lists!BF452,'[1]Multi-Field'!$F$71="undrained"),BH452,""))</f>
        <v/>
      </c>
      <c r="EB452" s="409" t="str">
        <f>IF(AND('[1]Multi-Field'!$E$72=[1]Lists!BF452,'[1]Multi-Field'!$F$72="Drained"),BI452,IF(AND('[1]Multi-Field'!$E$72=[1]Lists!BF452,'[1]Multi-Field'!$F$72="undrained"),BH452,""))</f>
        <v/>
      </c>
      <c r="EC452" s="409" t="str">
        <f>IF(AND('[1]Multi-Field'!$E$73=[1]Lists!BF452,'[1]Multi-Field'!$F$73="Drained"),BI452,IF(AND('[1]Multi-Field'!$E$73=[1]Lists!BF452,'[1]Multi-Field'!$F$73="undrained"),BH452,""))</f>
        <v/>
      </c>
      <c r="ED452" s="409" t="str">
        <f>IF(AND('[1]Multi-Field'!$E$74=[1]Lists!BF452,'[1]Multi-Field'!$F$74="Drained"),BI452,IF(AND('[1]Multi-Field'!$E$74=[1]Lists!BF452,'[1]Multi-Field'!$F$74="undrained"),BH452,""))</f>
        <v/>
      </c>
      <c r="EE452" s="409" t="str">
        <f>IF(AND('[1]Multi-Field'!$E$75=[1]Lists!BF452,'[1]Multi-Field'!$F$75="Drained"),BI452,IF(AND('[1]Multi-Field'!$E$75=[1]Lists!BF452,'[1]Multi-Field'!$F$75="undrained"),BH452,""))</f>
        <v/>
      </c>
      <c r="EF452" s="409" t="str">
        <f>IF(AND('[1]Multi-Field'!$E$76=[1]Lists!BF452,'[1]Multi-Field'!$F$76="Drained"),BI452,IF(AND('[1]Multi-Field'!$E$76=[1]Lists!BF452,'[1]Multi-Field'!$F$6="undrained"),BH452,""))</f>
        <v/>
      </c>
      <c r="EG452" s="409" t="str">
        <f>IF(AND('[1]Multi-Field'!$E$77=[1]Lists!BF452,'[1]Multi-Field'!$F$77="Drained"),BI452,IF(AND('[1]Multi-Field'!$E$77=[1]Lists!BF452,'[1]Multi-Field'!$F$77="undrained"),BH452,""))</f>
        <v/>
      </c>
      <c r="EH452" s="409" t="str">
        <f>IF(AND('[1]Multi-Field'!$E$78=[1]Lists!BF452,'[1]Multi-Field'!$F$78="Drained"),BI452,IF(AND('[1]Multi-Field'!$E$78=[1]Lists!BF452,'[1]Multi-Field'!$F$78="undrained"),BH452,""))</f>
        <v/>
      </c>
      <c r="EI452" s="409" t="str">
        <f>IF(AND('[1]Multi-Field'!$E$79=[1]Lists!BF452,'[1]Multi-Field'!$F$79="Drained"),BI452,IF(AND('[1]Multi-Field'!$E$79=[1]Lists!BF452,'[1]Multi-Field'!$F$79="undrained"),BH452,""))</f>
        <v/>
      </c>
      <c r="EJ452" s="409" t="str">
        <f>IF(AND('[1]Multi-Field'!$E$80=[1]Lists!BF452,'[1]Multi-Field'!$F$80="Drained"),BI452,IF(AND('[1]Multi-Field'!$E$80=[1]Lists!BF452,'[1]Multi-Field'!$F$80="undrained"),BH452,""))</f>
        <v/>
      </c>
      <c r="EK452" s="409" t="str">
        <f>IF(AND('[1]Multi-Field'!$E$81=[1]Lists!BF452,'[1]Multi-Field'!$F$81="Drained"),BI452,IF(AND('[1]Multi-Field'!$E$81=[1]Lists!BF452,'[1]Multi-Field'!$F$81="undrained"),BH452,""))</f>
        <v/>
      </c>
      <c r="EL452" s="409" t="str">
        <f>IF(AND('[1]Multi-Field'!$E$82=[1]Lists!BF452,'[1]Multi-Field'!$F$82="Drained"),BI452,IF(AND('[1]Multi-Field'!$E$82=[1]Lists!BF452,'[1]Multi-Field'!$F$82="undrained"),BH452,""))</f>
        <v/>
      </c>
      <c r="EM452" s="409" t="str">
        <f>IF(AND('[1]Multi-Field'!$E$83=[1]Lists!BF452,'[1]Multi-Field'!$F$83="Drained"),BI452,IF(AND('[1]Multi-Field'!$E$83=[1]Lists!BF452,'[1]Multi-Field'!$F$83="undrained"),BH452,""))</f>
        <v/>
      </c>
      <c r="EN452" s="409" t="str">
        <f>IF(AND('[1]Multi-Field'!$E$84=[1]Lists!BF452,'[1]Multi-Field'!$F$84="Drained"),BI452,IF(AND('[1]Multi-Field'!$E$84=[1]Lists!BF452,'[1]Multi-Field'!$F$84="undrained"),BH452,""))</f>
        <v/>
      </c>
      <c r="EO452" s="409" t="str">
        <f>IF(AND('[1]Multi-Field'!$E$85=[1]Lists!BF452,'[1]Multi-Field'!$F$85="Drained"),BI452,IF(AND('[1]Multi-Field'!$E$85=[1]Lists!BF452,'[1]Multi-Field'!$F$85="undrained"),BH452,""))</f>
        <v/>
      </c>
      <c r="EP452" s="409" t="str">
        <f>IF(AND('[1]Multi-Field'!$E$86=[1]Lists!BF452,'[1]Multi-Field'!$F$86="Drained"),BI452,IF(AND('[1]Multi-Field'!$E$86=[1]Lists!BF452,'[1]Multi-Field'!$F$86="undrained"),BH452,""))</f>
        <v/>
      </c>
      <c r="EQ452" s="409" t="str">
        <f>IF(AND('[1]Multi-Field'!$E$87=[1]Lists!BF452,'[1]Multi-Field'!$F$87="Drained"),BI452,IF(AND('[1]Multi-Field'!$E$87=[1]Lists!BF452,'[1]Multi-Field'!$F$87="undrained"),BH452,""))</f>
        <v/>
      </c>
      <c r="ER452" s="409" t="str">
        <f>IF(AND('[1]Multi-Field'!$E$88=[1]Lists!BF452,'[1]Multi-Field'!$F$88="Drained"),BI452,IF(AND('[1]Multi-Field'!$E$88=[1]Lists!BF452,'[1]Multi-Field'!$F$88="undrained"),BH452,""))</f>
        <v/>
      </c>
      <c r="ES452" s="409" t="str">
        <f>IF(AND('[1]Multi-Field'!$E$89=[1]Lists!BF452,'[1]Multi-Field'!$F$89="Drained"),BI452,IF(AND('[1]Multi-Field'!$E$89=[1]Lists!BF452,'[1]Multi-Field'!$F$89="undrained"),BH452,""))</f>
        <v/>
      </c>
      <c r="ET452" s="409" t="str">
        <f>IF(AND('[1]Multi-Field'!$E$90=[1]Lists!BF452,'[1]Multi-Field'!$F$90="Drained"),BI452,IF(AND('[1]Multi-Field'!$E$90=[1]Lists!BF452,'[1]Multi-Field'!$F$90="undrained"),BH452,""))</f>
        <v/>
      </c>
      <c r="EU452" s="409" t="str">
        <f>IF(AND('[1]Multi-Field'!$E$91=[1]Lists!BF452,'[1]Multi-Field'!$F$91="Drained"),BI452,IF(AND('[1]Multi-Field'!$E$91=[1]Lists!BF452,'[1]Multi-Field'!$F$91="undrained"),BH452,""))</f>
        <v/>
      </c>
      <c r="EV452" s="409" t="str">
        <f>IF(AND('[1]Multi-Field'!$E$92=[1]Lists!BF452,'[1]Multi-Field'!$F$92="Drained"),BI452,IF(AND('[1]Multi-Field'!$E$92=[1]Lists!BF452,'[1]Multi-Field'!$F$92="undrained"),BH452,""))</f>
        <v/>
      </c>
      <c r="EW452" s="409" t="str">
        <f>IF(AND('[1]Multi-Field'!$E$93=[1]Lists!BF452,'[1]Multi-Field'!$F$93="Drained"),BI452,IF(AND('[1]Multi-Field'!$E$93=[1]Lists!BF452,'[1]Multi-Field'!$F$93="undrained"),BH452,""))</f>
        <v/>
      </c>
      <c r="EX452" s="409" t="str">
        <f>IF(AND('[1]Multi-Field'!$E$94=[1]Lists!BF452,'[1]Multi-Field'!$F$94="Drained"),BI452,IF(AND('[1]Multi-Field'!$E$94=[1]Lists!BF452,'[1]Multi-Field'!$F$94="undrained"),BH452,""))</f>
        <v/>
      </c>
      <c r="EY452" s="409" t="str">
        <f>IF(AND('[1]Multi-Field'!$E$95=[1]Lists!BF452,'[1]Multi-Field'!$F$95="Drained"),BI452,IF(AND('[1]Multi-Field'!$E$95=[1]Lists!BF452,'[1]Multi-Field'!$F$95="undrained"),BH452,""))</f>
        <v/>
      </c>
      <c r="EZ452" s="409" t="str">
        <f>IF(AND('[1]Multi-Field'!$E$96=[1]Lists!BF452,'[1]Multi-Field'!$F$96="Drained"),BI452,IF(AND('[1]Multi-Field'!$E$96=[1]Lists!BF452,'[1]Multi-Field'!$F$96="undrained"),BH452,""))</f>
        <v/>
      </c>
      <c r="FA452" s="409" t="str">
        <f>IF(AND('[1]Multi-Field'!$E$97=[1]Lists!BF452,'[1]Multi-Field'!$F$97="Drained"),BI452,IF(AND('[1]Multi-Field'!$E$97=[1]Lists!BF452,'[1]Multi-Field'!$F$97="undrained"),BH452,""))</f>
        <v/>
      </c>
      <c r="FB452" s="409" t="str">
        <f>IF(AND('[1]Multi-Field'!$E$98=[1]Lists!BF452,'[1]Multi-Field'!$F$98="Drained"),BI452,IF(AND('[1]Multi-Field'!$E$98=[1]Lists!BF452,'[1]Multi-Field'!$F$98="undrained"),BH452,""))</f>
        <v/>
      </c>
      <c r="FC452" s="409" t="str">
        <f>IF(AND('[1]Multi-Field'!$E$99=[1]Lists!BF452,'[1]Multi-Field'!$F$99="Drained"),BI452,IF(AND('[1]Multi-Field'!$E$99=[1]Lists!BF452,'[1]Multi-Field'!$F$99="undrained"),BH452,""))</f>
        <v/>
      </c>
      <c r="FD452" s="409" t="str">
        <f>IF(AND('[1]Multi-Field'!$E$100=[1]Lists!BF452,'[1]Multi-Field'!$F$100="Drained"),BI452,IF(AND('[1]Multi-Field'!$E$100=[1]Lists!BF452,'[1]Multi-Field'!$F$100="undrained"),BH452,""))</f>
        <v/>
      </c>
      <c r="FE452" s="409" t="str">
        <f>IF(AND('[1]Multi-Field'!$E$101=[1]Lists!BF452,'[1]Multi-Field'!$F$101="Drained"),BI452,IF(AND('[1]Multi-Field'!$E$101=[1]Lists!BF452,'[1]Multi-Field'!$F$101="undrained"),BH452,""))</f>
        <v/>
      </c>
      <c r="FF452" s="409" t="str">
        <f>IF(AND('[1]Multi-Field'!$E$102=[1]Lists!BF452,'[1]Multi-Field'!$F$102="Drained"),BI452,IF(AND('[1]Multi-Field'!$E$102=[1]Lists!BF452,'[1]Multi-Field'!$F$102="undrained"),BH452,""))</f>
        <v/>
      </c>
      <c r="FG452" s="409" t="str">
        <f>IF(AND('[1]Multi-Field'!$E$103=[1]Lists!BF452,'[1]Multi-Field'!$F$103="Drained"),BI452,IF(AND('[1]Multi-Field'!$E$103=[1]Lists!BF452,'[1]Multi-Field'!$F$103="undrained"),BH452,""))</f>
        <v/>
      </c>
      <c r="FH452" s="409" t="str">
        <f>IF(AND('[1]Multi-Field'!$E$104=[1]Lists!BF452,'[1]Multi-Field'!$F$104="Drained"),BI452,IF(AND('[1]Multi-Field'!$E$104=[1]Lists!BF452,'[1]Multi-Field'!$F$104="undrained"),BH452,""))</f>
        <v/>
      </c>
      <c r="FI452" s="409" t="str">
        <f>IF(AND('[1]Multi-Field'!$E$105=[1]Lists!BF452,'[1]Multi-Field'!$F$105="Drained"),BI452,IF(AND('[1]Multi-Field'!$E$105=[1]Lists!BF452,'[1]Multi-Field'!$F$105="undrained"),BH452,""))</f>
        <v/>
      </c>
      <c r="FJ452" s="409" t="str">
        <f>IF(AND('[1]Multi-Field'!$E$106=[1]Lists!BF452,'[1]Multi-Field'!$F$106="Drained"),BI452,IF(AND('[1]Multi-Field'!$E$106=[1]Lists!BF452,'[1]Multi-Field'!$F$106="undrained"),BH452,""))</f>
        <v/>
      </c>
      <c r="FK452" s="409" t="str">
        <f>IF(AND('[1]Multi-Field'!$E$107=[1]Lists!BF452,'[1]Multi-Field'!$F$107="Drained"),BI452,IF(AND('[1]Multi-Field'!$E$107=[1]Lists!BF452,'[1]Multi-Field'!$F$107="undrained"),BH452,""))</f>
        <v/>
      </c>
      <c r="FL452" s="409" t="str">
        <f>IF(AND('[1]Multi-Field'!$E$108=[1]Lists!BF452,'[1]Multi-Field'!$F$108="Drained"),BI452,IF(AND('[1]Multi-Field'!$E$108=[1]Lists!BF452,'[1]Multi-Field'!$F$108="undrained"),BH452,""))</f>
        <v/>
      </c>
      <c r="FM452" s="409" t="str">
        <f>IF(AND('[1]Multi-Field'!$E$109=[1]Lists!BF452,'[1]Multi-Field'!$F$109="Drained"),BI452,IF(AND('[1]Multi-Field'!$E$109=[1]Lists!BF452,'[1]Multi-Field'!$F$109="undrained"),BH452,""))</f>
        <v/>
      </c>
      <c r="FN452" s="409" t="str">
        <f>IF(AND('[1]Multi-Field'!$E$110=[1]Lists!BF452,'[1]Multi-Field'!$F$110="Drained"),BI452,IF(AND('[1]Multi-Field'!$E$110=[1]Lists!BF452,'[1]Multi-Field'!$F$110="undrained"),BH452,""))</f>
        <v/>
      </c>
      <c r="FO452" s="409" t="str">
        <f>IF(AND('[1]Multi-Field'!$E$111=[1]Lists!BF452,'[1]Multi-Field'!$F$111="Drained"),BI452,IF(AND('[1]Multi-Field'!$E$111=[1]Lists!BF452,'[1]Multi-Field'!$F$111="undrained"),BH452,""))</f>
        <v/>
      </c>
      <c r="FP452" s="409" t="str">
        <f>IF(AND('[1]Multi-Field'!$E$112=[1]Lists!BF452,'[1]Multi-Field'!$F$112="Drained"),BI452,IF(AND('[1]Multi-Field'!$E$112=[1]Lists!BF452,'[1]Multi-Field'!$F$112="undrained"),BH452,""))</f>
        <v/>
      </c>
      <c r="FQ452" s="409" t="str">
        <f>IF(AND('[1]Multi-Field'!$E$113=[1]Lists!BF452,'[1]Multi-Field'!$F$113="Drained"),BI452,IF(AND('[1]Multi-Field'!$E$113=[1]Lists!BF452,'[1]Multi-Field'!$F$113="undrained"),BH452,""))</f>
        <v/>
      </c>
      <c r="FR452" s="409" t="str">
        <f>IF(AND('[1]Multi-Field'!$E$114=[1]Lists!BF452,'[1]Multi-Field'!$F$114="Drained"),BI452,IF(AND('[1]Multi-Field'!$E$114=[1]Lists!BF452,'[1]Multi-Field'!$F$114="undrained"),BH452,""))</f>
        <v/>
      </c>
      <c r="FS452" s="409" t="str">
        <f>IF(AND('[1]Multi-Field'!$E$115=[1]Lists!BF452,'[1]Multi-Field'!$F$115="Drained"),BI452,IF(AND('[1]Multi-Field'!$E$115=[1]Lists!BF452,'[1]Multi-Field'!$F$115="undrained"),BH452,""))</f>
        <v/>
      </c>
      <c r="FT452" s="409" t="str">
        <f>IF(AND('[1]Multi-Field'!$E$116=[1]Lists!BF452,'[1]Multi-Field'!$F$116="Drained"),BI452,IF(AND('[1]Multi-Field'!$E$116=[1]Lists!BF452,'[1]Multi-Field'!$F$116="undrained"),BH452,""))</f>
        <v/>
      </c>
      <c r="FU452" s="409" t="str">
        <f>IF(AND('[1]Multi-Field'!$E$117=[1]Lists!BF452,'[1]Multi-Field'!$F$117="Drained"),BI452,IF(AND('[1]Multi-Field'!$E$117=[1]Lists!BF452,'[1]Multi-Field'!$F$117="undrained"),BH452,""))</f>
        <v/>
      </c>
      <c r="FV452" s="409" t="str">
        <f>IF(AND('[1]Multi-Field'!$E$118=[1]Lists!BF452,'[1]Multi-Field'!$F$118="Drained"),BI452,IF(AND('[1]Multi-Field'!$E$118=[1]Lists!BF452,'[1]Multi-Field'!$F$118="undrained"),BH452,""))</f>
        <v/>
      </c>
      <c r="FW452" s="409" t="str">
        <f>IF(AND('[1]Multi-Field'!$E$119=[1]Lists!BF452,'[1]Multi-Field'!$F$119="Drained"),BI452,IF(AND('[1]Multi-Field'!$E$119=[1]Lists!BF452,'[1]Multi-Field'!$F$119="undrained"),BH452,""))</f>
        <v/>
      </c>
      <c r="FX452" s="409" t="str">
        <f>IF(AND('[1]Multi-Field'!$E$120=[1]Lists!BF452,'[1]Multi-Field'!$F$120="Drained"),BI452,IF(AND('[1]Multi-Field'!$E$120=[1]Lists!BF452,'[1]Multi-Field'!$F$120="undrained"),BH452,""))</f>
        <v/>
      </c>
      <c r="GC452" s="4">
        <v>1</v>
      </c>
    </row>
    <row r="453" spans="1:185" ht="13.5" customHeight="1">
      <c r="A453" s="7" t="s">
        <v>539</v>
      </c>
      <c r="B453" s="7"/>
      <c r="C453" s="7"/>
      <c r="D453" s="8">
        <v>60</v>
      </c>
      <c r="E453" s="8">
        <f t="shared" si="67"/>
        <v>62</v>
      </c>
      <c r="F453" s="8">
        <f t="shared" si="68"/>
        <v>63</v>
      </c>
      <c r="G453" s="8">
        <v>65</v>
      </c>
      <c r="H453" s="8">
        <v>65</v>
      </c>
      <c r="I453" s="8">
        <f t="shared" si="64"/>
        <v>68</v>
      </c>
      <c r="J453" s="8">
        <f t="shared" si="65"/>
        <v>72</v>
      </c>
      <c r="K453" s="8">
        <v>75</v>
      </c>
      <c r="L453" s="8">
        <v>95</v>
      </c>
      <c r="M453" s="8">
        <f t="shared" si="69"/>
        <v>102</v>
      </c>
      <c r="N453" s="8">
        <f t="shared" si="70"/>
        <v>108</v>
      </c>
      <c r="O453" s="8">
        <v>115</v>
      </c>
      <c r="P453" s="391">
        <v>428</v>
      </c>
      <c r="Q453" s="394"/>
      <c r="R453" s="395">
        <f>IF(OR('Multi-Field'!AA430=Lists!AC469,'Multi-Field'!AA430=Lists!AC470),IF('Multi-Field'!Z430="x",(IF('Multi-Field'!AC430=Lists!Q438,Lists!R438,IF('Multi-Field'!AC430=Lists!Q439,Lists!R439,IF('Multi-Field'!AC430=Lists!Q440,Lists!R440,IF('Multi-Field'!AC430=Lists!Q441,Lists!R441))))),IF('Multi-Field'!X430="x",(IF('Multi-Field'!AC430=Lists!Q438,Lists!S438,IF('Multi-Field'!AC430=Lists!Q439,Lists!S439,IF('Multi-Field'!AC430=Lists!Q440,Lists!S440,IF('Multi-Field'!AC430=Lists!Q441,Lists!S441))))),IF('Multi-Field'!V430="x",(IF('Multi-Field'!AC430=Lists!Q438,Lists!T438,IF('Multi-Field'!AC430=Lists!Q439,Lists!T439,IF('Multi-Field'!AC430=Lists!Q440,Lists!T440,IF('Multi-Field'!AC430=Lists!Q441,Lists!T441))))),0))))</f>
        <v>0</v>
      </c>
      <c r="S453" s="395">
        <f t="shared" si="66"/>
        <v>0</v>
      </c>
      <c r="T453" s="395"/>
      <c r="U453" s="396"/>
      <c r="BF453" s="411" t="s">
        <v>1617</v>
      </c>
      <c r="BG453" s="412">
        <v>2</v>
      </c>
      <c r="BH453" s="412">
        <v>3.5</v>
      </c>
      <c r="BI453" s="412">
        <v>4.5</v>
      </c>
      <c r="BJ453" s="409" t="e">
        <f>IF(AND('[1]Single Field'!#REF!=[1]Lists!BF453,'[1]Single Field'!#REF!="Drained"),"x",IF(AND('[1]Single Field'!#REF!=[1]Lists!BF453,'[1]Single Field'!#REF!="Undrained"),O,""))</f>
        <v>#REF!</v>
      </c>
      <c r="BK453" s="409" t="str">
        <f>IF(AND('[1]Multi-Field'!$E$3=[1]Lists!BF453,'[1]Multi-Field'!$F$3="Drained"),BI453,IF(AND('[1]Multi-Field'!$E$3=BF453,'[1]Multi-Field'!$F$3="undrained"),BH453,""))</f>
        <v/>
      </c>
      <c r="BL453" s="409" t="str">
        <f>IF(AND('[1]Multi-Field'!$E$4=BF453,'[1]Multi-Field'!$F$4="Drained"),BI453,IF(AND('[1]Multi-Field'!$E$4=BF453,'[1]Multi-Field'!$F$4="undrained"),BH453,""))</f>
        <v/>
      </c>
      <c r="BM453" s="409" t="str">
        <f>IF(AND('[1]Multi-Field'!$E$5=BF453,'[1]Multi-Field'!$F$5="Drained"),BI453,IF(AND('[1]Multi-Field'!$E$5=BF453,'[1]Multi-Field'!$F$5="undrained"),BH453,""))</f>
        <v/>
      </c>
      <c r="BN453" s="409" t="str">
        <f>IF(AND('[1]Multi-Field'!$E$6=BF453,'[1]Multi-Field'!$F$6="Drained"),BI453,IF(AND('[1]Multi-Field'!$E$6=BF453,'[1]Multi-Field'!$F$6="undrained"),BH453,""))</f>
        <v/>
      </c>
      <c r="BO453" s="409" t="str">
        <f>IF(AND('[1]Multi-Field'!$E$7=BF453,'[1]Multi-Field'!$F$7="Drained"),BI453,IF(AND('[1]Multi-Field'!$E$7=BF453,'[1]Multi-Field'!$F$7="undrained"),BH453,""))</f>
        <v/>
      </c>
      <c r="BP453" s="409" t="str">
        <f>IF(AND('[1]Multi-Field'!$E$8=BF453,'[1]Multi-Field'!$F$8="Drained"),BI453,IF(AND('[1]Multi-Field'!$E$8=BF453,'[1]Multi-Field'!$F$8="undrained"),BH453,""))</f>
        <v/>
      </c>
      <c r="BQ453" s="409" t="str">
        <f>IF(AND('[1]Multi-Field'!$E$9=BF453,'[1]Multi-Field'!$F$9="Drained"),BI453,IF(AND('[1]Multi-Field'!$E$9=BF453,'[1]Multi-Field'!$F$9="undrained"),BH453,""))</f>
        <v/>
      </c>
      <c r="BR453" s="409" t="str">
        <f>IF(AND('[1]Multi-Field'!$E$10=BF453,'[1]Multi-Field'!$F$10="Drained"),BI453,IF(AND('[1]Multi-Field'!$E$10=BF453,'[1]Multi-Field'!$F$10="undrained"),BH453,""))</f>
        <v/>
      </c>
      <c r="BS453" s="409" t="str">
        <f>IF(AND('[1]Multi-Field'!$E$11=BF453,'[1]Multi-Field'!$F$11="Drained"),BI453,IF(AND('[1]Multi-Field'!$E$11=BF453,'[1]Multi-Field'!$F$11="undrained"),BH453,""))</f>
        <v/>
      </c>
      <c r="BT453" s="409" t="str">
        <f>IF(AND('[1]Multi-Field'!$E$12=BF453,'[1]Multi-Field'!$F$12="Drained"),BI453,IF(AND('[1]Multi-Field'!$E$12=BF453,'[1]Multi-Field'!$F$12="undrained"),BH453,""))</f>
        <v/>
      </c>
      <c r="BU453" s="409" t="str">
        <f>IF(AND('[1]Multi-Field'!$E$13=BF453,'[1]Multi-Field'!$F$13="Drained"),BI453,IF(AND('[1]Multi-Field'!$E$3=BF453,'[1]Multi-Field'!$F$13="undrained"),BH453,""))</f>
        <v/>
      </c>
      <c r="BV453" s="409" t="str">
        <f>IF(AND('[1]Multi-Field'!$E$14=BF453,'[1]Multi-Field'!$F$14="Drained"),BI453,IF(AND('[1]Multi-Field'!$E$14=BF453,'[1]Multi-Field'!$F$14="undrained"),BH453,""))</f>
        <v/>
      </c>
      <c r="BW453" s="409" t="str">
        <f>IF(AND('[1]Multi-Field'!$E$15=BF453,'[1]Multi-Field'!$F$15="Drained"),BI453,IF(AND('[1]Multi-Field'!$E$15=BF453,'[1]Multi-Field'!$F$15="undrained"),BH453,""))</f>
        <v/>
      </c>
      <c r="BX453" s="409" t="str">
        <f>IF(AND('[1]Multi-Field'!$E$16=[1]Lists!BF453,'[1]Multi-Field'!$F$16="Drained"),BI453,IF(AND('[1]Multi-Field'!$E$16=[1]Lists!BF453,'[1]Multi-Field'!$F$16="undrained"),BH453,""))</f>
        <v/>
      </c>
      <c r="BY453" s="409" t="str">
        <f>IF(AND('[1]Multi-Field'!$E$17=[1]Lists!BF453,'[1]Multi-Field'!$F$17="Drained"),BI453,IF(AND('[1]Multi-Field'!$E$17=[1]Lists!BF453,'[1]Multi-Field'!$F$17="undrained"),BH453,""))</f>
        <v/>
      </c>
      <c r="BZ453" s="409" t="str">
        <f>IF(AND('[1]Multi-Field'!$E$18=[1]Lists!BF453,'[1]Multi-Field'!$F$18="Drained"),BI453,IF(AND('[1]Multi-Field'!$E$18=[1]Lists!BF453,'[1]Multi-Field'!$F$18="undrained"),BH453,""))</f>
        <v/>
      </c>
      <c r="CA453" s="409" t="str">
        <f>IF(AND('[1]Multi-Field'!$E$19=[1]Lists!BF453,'[1]Multi-Field'!$F$19="Drained"),BI453,IF(AND('[1]Multi-Field'!$E$19=[1]Lists!BF453,'[1]Multi-Field'!$F$19="undrained"),BH453,""))</f>
        <v/>
      </c>
      <c r="CB453" s="409" t="str">
        <f>IF(AND('[1]Multi-Field'!$E$20=[1]Lists!BF453,'[1]Multi-Field'!$F$20="Drained"),BI453,IF(AND('[1]Multi-Field'!$E$20=[1]Lists!BF453,'[1]Multi-Field'!$F$20="undrained"),BH453,""))</f>
        <v/>
      </c>
      <c r="CC453" s="409" t="str">
        <f>IF(AND('[1]Multi-Field'!$E$21=[1]Lists!BF453,'[1]Multi-Field'!$F$21="Drained"),BI453,IF(AND('[1]Multi-Field'!$E$21=[1]Lists!BF453,'[1]Multi-Field'!$F$21="undrained"),BH453,""))</f>
        <v/>
      </c>
      <c r="CD453" s="409" t="str">
        <f>IF(AND('[1]Multi-Field'!$E$22=[1]Lists!BF453,'[1]Multi-Field'!$F$22="Drained"),BI453,IF(AND('[1]Multi-Field'!$E$22=[1]Lists!BF453,'[1]Multi-Field'!$F$22="undrained"),BH453,""))</f>
        <v/>
      </c>
      <c r="CE453" s="409" t="str">
        <f>IF(AND('[1]Multi-Field'!$E$23=[1]Lists!BF453,'[1]Multi-Field'!$F$23="Drained"),BI453,IF(AND('[1]Multi-Field'!$E$23=[1]Lists!BF453,'[1]Multi-Field'!$F$23="undrained"),BH453,""))</f>
        <v/>
      </c>
      <c r="CF453" s="409" t="str">
        <f>IF(AND('[1]Multi-Field'!$E$24=[1]Lists!BF453,'[1]Multi-Field'!$F$24="Drained"),BI453,IF(AND('[1]Multi-Field'!$E$24=[1]Lists!BF453,'[1]Multi-Field'!$F$24="undrained"),BH453,""))</f>
        <v/>
      </c>
      <c r="CG453" s="409" t="str">
        <f>IF(AND('[1]Multi-Field'!$E$25=[1]Lists!BF453,'[1]Multi-Field'!$F$25="Drained"),BI453,IF(AND('[1]Multi-Field'!$E$25=[1]Lists!BF453,'[1]Multi-Field'!$F$25="undrained"),BH453,""))</f>
        <v/>
      </c>
      <c r="CH453" s="409" t="str">
        <f>IF(AND('[1]Multi-Field'!$E$26=[1]Lists!BF453,'[1]Multi-Field'!$F$26="Drained"),BI453,IF(AND('[1]Multi-Field'!$E$26=[1]Lists!BF453,'[1]Multi-Field'!$F$26="undrained"),BH453,""))</f>
        <v/>
      </c>
      <c r="CI453" s="409" t="str">
        <f>IF(AND('[1]Multi-Field'!$E$27=[1]Lists!BF453,'[1]Multi-Field'!$F$27="Drained"),BI453,IF(AND('[1]Multi-Field'!$E$27=[1]Lists!BF453,'[1]Multi-Field'!$F$27="undrained"),BH453,""))</f>
        <v/>
      </c>
      <c r="CJ453" s="409" t="str">
        <f>IF(AND('[1]Multi-Field'!$E$28=[1]Lists!BF453,'[1]Multi-Field'!$F$28="Drained"),BI453,IF(AND('[1]Multi-Field'!$E$28=[1]Lists!BF453,'[1]Multi-Field'!$F$28="undrained"),BH453,""))</f>
        <v/>
      </c>
      <c r="CK453" s="409" t="str">
        <f>IF(AND('[1]Multi-Field'!$E$29=[1]Lists!BF453,'[1]Multi-Field'!$F$29="Drained"),BI453,IF(AND('[1]Multi-Field'!$E$29=[1]Lists!BF453,'[1]Multi-Field'!$F$29="undrained"),BH453,""))</f>
        <v/>
      </c>
      <c r="CL453" s="409" t="str">
        <f>IF(AND('[1]Multi-Field'!$E$30=[1]Lists!BF453,'[1]Multi-Field'!$F$30="Drained"),BI453,IF(AND('[1]Multi-Field'!$E$30=[1]Lists!BF453,'[1]Multi-Field'!$F$30="undrained"),BH453,""))</f>
        <v/>
      </c>
      <c r="CM453" s="409" t="str">
        <f>IF(AND('[1]Multi-Field'!$E$31=[1]Lists!BF453,'[1]Multi-Field'!$F$31="Drained"),BI453,IF(AND('[1]Multi-Field'!$E$31=[1]Lists!BF453,'[1]Multi-Field'!$F$31="undrained"),BH453,""))</f>
        <v/>
      </c>
      <c r="CN453" s="409" t="str">
        <f>IF(AND('[1]Multi-Field'!$E$32=[1]Lists!BF453,'[1]Multi-Field'!$F$32="Drained"),BI453,IF(AND('[1]Multi-Field'!$E$32=[1]Lists!BF453,'[1]Multi-Field'!$F$32="undrained"),BH453,""))</f>
        <v/>
      </c>
      <c r="CO453" s="409" t="str">
        <f>IF(AND('[1]Multi-Field'!$E$33=[1]Lists!BF453,'[1]Multi-Field'!$F$33="Drained"),BI453,IF(AND('[1]Multi-Field'!$E$33=[1]Lists!BF453,'[1]Multi-Field'!$F$33="undrained"),BH453,""))</f>
        <v/>
      </c>
      <c r="CP453" s="409" t="str">
        <f>IF(AND('[1]Multi-Field'!$E$34=[1]Lists!BF453,'[1]Multi-Field'!$F$34="Drained"),BI453,IF(AND('[1]Multi-Field'!$E$34=[1]Lists!BF453,'[1]Multi-Field'!$F$34="undrained"),BH453,""))</f>
        <v/>
      </c>
      <c r="CQ453" s="409" t="str">
        <f>IF(AND('[1]Multi-Field'!$E$35=[1]Lists!BF453,'[1]Multi-Field'!$F$35="Drained"),BI453,IF(AND('[1]Multi-Field'!$E$35=[1]Lists!BF453,'[1]Multi-Field'!$F$35="undrained"),BH453,""))</f>
        <v/>
      </c>
      <c r="CR453" s="409" t="str">
        <f>IF(AND('[1]Multi-Field'!$E$36=[1]Lists!BF453,'[1]Multi-Field'!$F$36="Drained"),BI453,IF(AND('[1]Multi-Field'!$E$36=[1]Lists!BF453,'[1]Multi-Field'!$F$36="undrained"),BH453,""))</f>
        <v/>
      </c>
      <c r="CS453" s="409" t="str">
        <f>IF(AND('[1]Multi-Field'!$E$37=[1]Lists!BF453,'[1]Multi-Field'!$F$37="Drained"),BI453,IF(AND('[1]Multi-Field'!$E$37=[1]Lists!BF453,'[1]Multi-Field'!$F$37="undrained"),BH453,""))</f>
        <v/>
      </c>
      <c r="CT453" s="409" t="str">
        <f>IF(AND('[1]Multi-Field'!$E$38=[1]Lists!BF453,'[1]Multi-Field'!$F$38="Drained"),BI453,IF(AND('[1]Multi-Field'!$E$38=[1]Lists!BF453,'[1]Multi-Field'!$F$38="undrained"),BH453,""))</f>
        <v/>
      </c>
      <c r="CU453" s="409" t="str">
        <f>IF(AND('[1]Multi-Field'!$E$39=[1]Lists!BF453,'[1]Multi-Field'!$F$39="Drained"),BI453,IF(AND('[1]Multi-Field'!$E$39=[1]Lists!BF453,'[1]Multi-Field'!$F$39="undrained"),BH453,""))</f>
        <v/>
      </c>
      <c r="CV453" s="409" t="str">
        <f>IF(AND('[1]Multi-Field'!$E$40=[1]Lists!BF453,'[1]Multi-Field'!$F$40="Drained"),BI453,IF(AND('[1]Multi-Field'!$E$40=[1]Lists!BF453,'[1]Multi-Field'!$F$40="undrained"),BH453,""))</f>
        <v/>
      </c>
      <c r="CW453" s="409" t="str">
        <f>IF(AND('[1]Multi-Field'!$E$41=[1]Lists!BF453,'[1]Multi-Field'!$F$40="Drained"),BI453,IF(AND('[1]Multi-Field'!$E$40=[1]Lists!BF453,'[1]Multi-Field'!$F$40="undrained"),BH453,""))</f>
        <v/>
      </c>
      <c r="CX453" s="409" t="str">
        <f>IF(AND('[1]Multi-Field'!$E$42=[1]Lists!BF453,'[1]Multi-Field'!$F$42="Drained"),BI453,IF(AND('[1]Multi-Field'!$E$42=[1]Lists!BF453,'[1]Multi-Field'!$F$42="undrained"),BH453,""))</f>
        <v/>
      </c>
      <c r="CY453" s="409" t="str">
        <f>IF(AND('[1]Multi-Field'!$E$43=[1]Lists!BF453,'[1]Multi-Field'!$F$43="Drained"),BI453,IF(AND('[1]Multi-Field'!$E$43=[1]Lists!BF453,'[1]Multi-Field'!$F$43="undrained"),BH453,""))</f>
        <v/>
      </c>
      <c r="CZ453" s="409" t="str">
        <f>IF(AND('[1]Multi-Field'!$E$44=[1]Lists!BF453,'[1]Multi-Field'!$F$44="Drained"),BI453,IF(AND('[1]Multi-Field'!$E$44=[1]Lists!BF453,'[1]Multi-Field'!$F$44="undrained"),BH453,""))</f>
        <v/>
      </c>
      <c r="DA453" s="409" t="str">
        <f>IF(AND('[1]Multi-Field'!$E$45=[1]Lists!BF453,'[1]Multi-Field'!$F$45="Drained"),BI453,IF(AND('[1]Multi-Field'!$E$45=[1]Lists!BF453,'[1]Multi-Field'!$F$45="undrained"),BH453,""))</f>
        <v/>
      </c>
      <c r="DB453" s="409" t="str">
        <f>IF(AND('[1]Multi-Field'!$E$46=[1]Lists!BF453,'[1]Multi-Field'!$F$46="Drained"),BI453,IF(AND('[1]Multi-Field'!$E$46=[1]Lists!BF453,'[1]Multi-Field'!$F$46="undrained"),BH453,""))</f>
        <v/>
      </c>
      <c r="DC453" s="409" t="str">
        <f>IF(AND('[1]Multi-Field'!$E$47=[1]Lists!BF453,'[1]Multi-Field'!$F$47="Drained"),BI453,IF(AND('[1]Multi-Field'!$E$47=[1]Lists!BF453,'[1]Multi-Field'!$F$47="undrained"),BH453,""))</f>
        <v/>
      </c>
      <c r="DD453" s="409" t="str">
        <f>IF(AND('[1]Multi-Field'!$E$48=[1]Lists!BF453,'[1]Multi-Field'!$F$48="Drained"),BI453,IF(AND('[1]Multi-Field'!$E$48=[1]Lists!BF453,'[1]Multi-Field'!$F$48="undrained"),BH453,""))</f>
        <v/>
      </c>
      <c r="DE453" s="409" t="str">
        <f>IF(AND('[1]Multi-Field'!$E$49=[1]Lists!BF453,'[1]Multi-Field'!$F$49="Drained"),BI453,IF(AND('[1]Multi-Field'!$E$49=[1]Lists!BF453,'[1]Multi-Field'!$F$9="undrained"),BH453,""))</f>
        <v/>
      </c>
      <c r="DF453" s="409" t="str">
        <f>IF(AND('[1]Multi-Field'!$E$50=[1]Lists!BF453,'[1]Multi-Field'!$F$50="Drained"),BI453,IF(AND('[1]Multi-Field'!$E$50=[1]Lists!BF453,'[1]Multi-Field'!$F$50="undrained"),BH453,""))</f>
        <v/>
      </c>
      <c r="DG453" s="409" t="str">
        <f>IF(AND('[1]Multi-Field'!$E$51=[1]Lists!BF453,'[1]Multi-Field'!$F$51="Drained"),BI453,IF(AND('[1]Multi-Field'!$E$51=[1]Lists!BF453,'[1]Multi-Field'!$F$51="undrained"),BH453,""))</f>
        <v/>
      </c>
      <c r="DH453" s="409" t="str">
        <f>IF(AND('[1]Multi-Field'!$E$52=[1]Lists!BF453,'[1]Multi-Field'!$F$52="Drained"),BI453,IF(AND('[1]Multi-Field'!$E$52=[1]Lists!BF453,'[1]Multi-Field'!$F$52="undrained"),BH453,""))</f>
        <v/>
      </c>
      <c r="DI453" s="409" t="str">
        <f>IF(AND('[1]Multi-Field'!$E$53=[1]Lists!BF453,'[1]Multi-Field'!$F$53="Drained"),BI453,IF(AND('[1]Multi-Field'!$E$53=[1]Lists!BF453,'[1]Multi-Field'!$F$53="undrained"),BH453,""))</f>
        <v/>
      </c>
      <c r="DJ453" s="409" t="str">
        <f>IF(AND('[1]Multi-Field'!$E$54=[1]Lists!BF453,'[1]Multi-Field'!$F$54="Drained"),BI453,IF(AND('[1]Multi-Field'!$E$54=[1]Lists!BF453,'[1]Multi-Field'!$F$54="undrained"),BH453,""))</f>
        <v/>
      </c>
      <c r="DK453" s="409" t="str">
        <f>IF(AND('[1]Multi-Field'!$E$55=[1]Lists!BF453,'[1]Multi-Field'!$F$55="Drained"),BI453,IF(AND('[1]Multi-Field'!$E$55=[1]Lists!BF453,'[1]Multi-Field'!$F$55="undrained"),BH453,""))</f>
        <v/>
      </c>
      <c r="DL453" s="409" t="str">
        <f>IF(AND('[1]Multi-Field'!$E$56=[1]Lists!BF453,'[1]Multi-Field'!$F$56="Drained"),BI453,IF(AND('[1]Multi-Field'!$E$56=[1]Lists!BF453,'[1]Multi-Field'!$F$56="undrained"),BH453,""))</f>
        <v/>
      </c>
      <c r="DM453" s="409" t="str">
        <f>IF(AND('[1]Multi-Field'!$E$57=[1]Lists!BF453,'[1]Multi-Field'!$F$57="Drained"),BI453,IF(AND('[1]Multi-Field'!$E$57=[1]Lists!BF453,'[1]Multi-Field'!$F$57="undrained"),BH453,""))</f>
        <v/>
      </c>
      <c r="DN453" s="409" t="str">
        <f>IF(AND('[1]Multi-Field'!$E$58=[1]Lists!BF453,'[1]Multi-Field'!$F$58="Drained"),BI453,IF(AND('[1]Multi-Field'!$E$58=[1]Lists!BF453,'[1]Multi-Field'!$F$58="undrained"),BH453,""))</f>
        <v/>
      </c>
      <c r="DO453" s="409" t="str">
        <f>IF(AND('[1]Multi-Field'!$E$59=[1]Lists!BF453,'[1]Multi-Field'!$F$59="Drained"),BI453,IF(AND('[1]Multi-Field'!$E$59=[1]Lists!BF453,'[1]Multi-Field'!$F$59="undrained"),BH453,""))</f>
        <v/>
      </c>
      <c r="DP453" s="409" t="str">
        <f>IF(AND('[1]Multi-Field'!$E$60=[1]Lists!BF453,'[1]Multi-Field'!$F$60="Drained"),BI453,IF(AND('[1]Multi-Field'!$E$60=[1]Lists!BF453,'[1]Multi-Field'!$F$60="undrained"),BH453,""))</f>
        <v/>
      </c>
      <c r="DQ453" s="409" t="str">
        <f>IF(AND('[1]Multi-Field'!$E$61=[1]Lists!BF453,'[1]Multi-Field'!$F$61="Drained"),BI453,IF(AND('[1]Multi-Field'!$E$61=[1]Lists!BF453,'[1]Multi-Field'!$F$61="undrained"),BH453,""))</f>
        <v/>
      </c>
      <c r="DR453" s="409" t="str">
        <f>IF(AND('[1]Multi-Field'!$E$62=[1]Lists!BF453,'[1]Multi-Field'!$F$62="Drained"),BI453,IF(AND('[1]Multi-Field'!$E$62=[1]Lists!BF453,'[1]Multi-Field'!$F$62="undrained"),BH453,""))</f>
        <v/>
      </c>
      <c r="DS453" s="409" t="str">
        <f>IF(AND('[1]Multi-Field'!$E$63=[1]Lists!BF453,'[1]Multi-Field'!$F$63="Drained"),BI453,IF(AND('[1]Multi-Field'!$E$63=[1]Lists!BF453,'[1]Multi-Field'!$F$63="undrained"),BH453,""))</f>
        <v/>
      </c>
      <c r="DT453" s="409" t="str">
        <f>IF(AND('[1]Multi-Field'!$E$64=[1]Lists!BF453,'[1]Multi-Field'!$F$64="Drained"),BI453,IF(AND('[1]Multi-Field'!$E$64=[1]Lists!BF453,'[1]Multi-Field'!$F$64="undrained"),BH453,""))</f>
        <v/>
      </c>
      <c r="DU453" s="409" t="str">
        <f>IF(AND('[1]Multi-Field'!$E$65=[1]Lists!BF453,'[1]Multi-Field'!$F$65="Drained"),BI453,IF(AND('[1]Multi-Field'!$E$65=[1]Lists!BF453,'[1]Multi-Field'!$F$65="undrained"),BH453,""))</f>
        <v/>
      </c>
      <c r="DV453" s="409" t="str">
        <f>IF(AND('[1]Multi-Field'!$E$66=[1]Lists!BF453,'[1]Multi-Field'!$F$66="Drained"),BI453,IF(AND('[1]Multi-Field'!$E$66=[1]Lists!BF453,'[1]Multi-Field'!$F$66="undrained"),BH453,""))</f>
        <v/>
      </c>
      <c r="DW453" s="409" t="str">
        <f>IF(AND('[1]Multi-Field'!$E$67=[1]Lists!BF453,'[1]Multi-Field'!$F$67="Drained"),BI453,IF(AND('[1]Multi-Field'!$E$67=[1]Lists!BF453,'[1]Multi-Field'!$F$67="undrained"),BH453,""))</f>
        <v/>
      </c>
      <c r="DX453" s="409" t="str">
        <f>IF(AND('[1]Multi-Field'!$E$68=[1]Lists!BF453,'[1]Multi-Field'!$F$68="Drained"),BI453,IF(AND('[1]Multi-Field'!$E$68=[1]Lists!BF453,'[1]Multi-Field'!$F$68="undrained"),BH453,""))</f>
        <v/>
      </c>
      <c r="DY453" s="409" t="str">
        <f>IF(AND('[1]Multi-Field'!$E$69=[1]Lists!BF453,'[1]Multi-Field'!$F$69="Drained"),BI453,IF(AND('[1]Multi-Field'!$E$69=[1]Lists!BF453,'[1]Multi-Field'!$F$69="undrained"),BH453,""))</f>
        <v/>
      </c>
      <c r="DZ453" s="409" t="str">
        <f>IF(AND('[1]Multi-Field'!$E$70=[1]Lists!BF453,'[1]Multi-Field'!$F$70="Drained"),BI453,IF(AND('[1]Multi-Field'!$E$70=[1]Lists!BF453,'[1]Multi-Field'!$F$70="undrained"),BH453,""))</f>
        <v/>
      </c>
      <c r="EA453" s="409" t="str">
        <f>IF(AND('[1]Multi-Field'!$E$71=[1]Lists!BF453,'[1]Multi-Field'!$F$71="Drained"),BI453,IF(AND('[1]Multi-Field'!$E$71=[1]Lists!BF453,'[1]Multi-Field'!$F$71="undrained"),BH453,""))</f>
        <v/>
      </c>
      <c r="EB453" s="409" t="str">
        <f>IF(AND('[1]Multi-Field'!$E$72=[1]Lists!BF453,'[1]Multi-Field'!$F$72="Drained"),BI453,IF(AND('[1]Multi-Field'!$E$72=[1]Lists!BF453,'[1]Multi-Field'!$F$72="undrained"),BH453,""))</f>
        <v/>
      </c>
      <c r="EC453" s="409" t="str">
        <f>IF(AND('[1]Multi-Field'!$E$73=[1]Lists!BF453,'[1]Multi-Field'!$F$73="Drained"),BI453,IF(AND('[1]Multi-Field'!$E$73=[1]Lists!BF453,'[1]Multi-Field'!$F$73="undrained"),BH453,""))</f>
        <v/>
      </c>
      <c r="ED453" s="409" t="str">
        <f>IF(AND('[1]Multi-Field'!$E$74=[1]Lists!BF453,'[1]Multi-Field'!$F$74="Drained"),BI453,IF(AND('[1]Multi-Field'!$E$74=[1]Lists!BF453,'[1]Multi-Field'!$F$74="undrained"),BH453,""))</f>
        <v/>
      </c>
      <c r="EE453" s="409" t="str">
        <f>IF(AND('[1]Multi-Field'!$E$75=[1]Lists!BF453,'[1]Multi-Field'!$F$75="Drained"),BI453,IF(AND('[1]Multi-Field'!$E$75=[1]Lists!BF453,'[1]Multi-Field'!$F$75="undrained"),BH453,""))</f>
        <v/>
      </c>
      <c r="EF453" s="409" t="str">
        <f>IF(AND('[1]Multi-Field'!$E$76=[1]Lists!BF453,'[1]Multi-Field'!$F$76="Drained"),BI453,IF(AND('[1]Multi-Field'!$E$76=[1]Lists!BF453,'[1]Multi-Field'!$F$6="undrained"),BH453,""))</f>
        <v/>
      </c>
      <c r="EG453" s="409" t="str">
        <f>IF(AND('[1]Multi-Field'!$E$77=[1]Lists!BF453,'[1]Multi-Field'!$F$77="Drained"),BI453,IF(AND('[1]Multi-Field'!$E$77=[1]Lists!BF453,'[1]Multi-Field'!$F$77="undrained"),BH453,""))</f>
        <v/>
      </c>
      <c r="EH453" s="409" t="str">
        <f>IF(AND('[1]Multi-Field'!$E$78=[1]Lists!BF453,'[1]Multi-Field'!$F$78="Drained"),BI453,IF(AND('[1]Multi-Field'!$E$78=[1]Lists!BF453,'[1]Multi-Field'!$F$78="undrained"),BH453,""))</f>
        <v/>
      </c>
      <c r="EI453" s="409" t="str">
        <f>IF(AND('[1]Multi-Field'!$E$79=[1]Lists!BF453,'[1]Multi-Field'!$F$79="Drained"),BI453,IF(AND('[1]Multi-Field'!$E$79=[1]Lists!BF453,'[1]Multi-Field'!$F$79="undrained"),BH453,""))</f>
        <v/>
      </c>
      <c r="EJ453" s="409" t="str">
        <f>IF(AND('[1]Multi-Field'!$E$80=[1]Lists!BF453,'[1]Multi-Field'!$F$80="Drained"),BI453,IF(AND('[1]Multi-Field'!$E$80=[1]Lists!BF453,'[1]Multi-Field'!$F$80="undrained"),BH453,""))</f>
        <v/>
      </c>
      <c r="EK453" s="409" t="str">
        <f>IF(AND('[1]Multi-Field'!$E$81=[1]Lists!BF453,'[1]Multi-Field'!$F$81="Drained"),BI453,IF(AND('[1]Multi-Field'!$E$81=[1]Lists!BF453,'[1]Multi-Field'!$F$81="undrained"),BH453,""))</f>
        <v/>
      </c>
      <c r="EL453" s="409" t="str">
        <f>IF(AND('[1]Multi-Field'!$E$82=[1]Lists!BF453,'[1]Multi-Field'!$F$82="Drained"),BI453,IF(AND('[1]Multi-Field'!$E$82=[1]Lists!BF453,'[1]Multi-Field'!$F$82="undrained"),BH453,""))</f>
        <v/>
      </c>
      <c r="EM453" s="409" t="str">
        <f>IF(AND('[1]Multi-Field'!$E$83=[1]Lists!BF453,'[1]Multi-Field'!$F$83="Drained"),BI453,IF(AND('[1]Multi-Field'!$E$83=[1]Lists!BF453,'[1]Multi-Field'!$F$83="undrained"),BH453,""))</f>
        <v/>
      </c>
      <c r="EN453" s="409" t="str">
        <f>IF(AND('[1]Multi-Field'!$E$84=[1]Lists!BF453,'[1]Multi-Field'!$F$84="Drained"),BI453,IF(AND('[1]Multi-Field'!$E$84=[1]Lists!BF453,'[1]Multi-Field'!$F$84="undrained"),BH453,""))</f>
        <v/>
      </c>
      <c r="EO453" s="409" t="str">
        <f>IF(AND('[1]Multi-Field'!$E$85=[1]Lists!BF453,'[1]Multi-Field'!$F$85="Drained"),BI453,IF(AND('[1]Multi-Field'!$E$85=[1]Lists!BF453,'[1]Multi-Field'!$F$85="undrained"),BH453,""))</f>
        <v/>
      </c>
      <c r="EP453" s="409" t="str">
        <f>IF(AND('[1]Multi-Field'!$E$86=[1]Lists!BF453,'[1]Multi-Field'!$F$86="Drained"),BI453,IF(AND('[1]Multi-Field'!$E$86=[1]Lists!BF453,'[1]Multi-Field'!$F$86="undrained"),BH453,""))</f>
        <v/>
      </c>
      <c r="EQ453" s="409" t="str">
        <f>IF(AND('[1]Multi-Field'!$E$87=[1]Lists!BF453,'[1]Multi-Field'!$F$87="Drained"),BI453,IF(AND('[1]Multi-Field'!$E$87=[1]Lists!BF453,'[1]Multi-Field'!$F$87="undrained"),BH453,""))</f>
        <v/>
      </c>
      <c r="ER453" s="409" t="str">
        <f>IF(AND('[1]Multi-Field'!$E$88=[1]Lists!BF453,'[1]Multi-Field'!$F$88="Drained"),BI453,IF(AND('[1]Multi-Field'!$E$88=[1]Lists!BF453,'[1]Multi-Field'!$F$88="undrained"),BH453,""))</f>
        <v/>
      </c>
      <c r="ES453" s="409" t="str">
        <f>IF(AND('[1]Multi-Field'!$E$89=[1]Lists!BF453,'[1]Multi-Field'!$F$89="Drained"),BI453,IF(AND('[1]Multi-Field'!$E$89=[1]Lists!BF453,'[1]Multi-Field'!$F$89="undrained"),BH453,""))</f>
        <v/>
      </c>
      <c r="ET453" s="409" t="str">
        <f>IF(AND('[1]Multi-Field'!$E$90=[1]Lists!BF453,'[1]Multi-Field'!$F$90="Drained"),BI453,IF(AND('[1]Multi-Field'!$E$90=[1]Lists!BF453,'[1]Multi-Field'!$F$90="undrained"),BH453,""))</f>
        <v/>
      </c>
      <c r="EU453" s="409" t="str">
        <f>IF(AND('[1]Multi-Field'!$E$91=[1]Lists!BF453,'[1]Multi-Field'!$F$91="Drained"),BI453,IF(AND('[1]Multi-Field'!$E$91=[1]Lists!BF453,'[1]Multi-Field'!$F$91="undrained"),BH453,""))</f>
        <v/>
      </c>
      <c r="EV453" s="409" t="str">
        <f>IF(AND('[1]Multi-Field'!$E$92=[1]Lists!BF453,'[1]Multi-Field'!$F$92="Drained"),BI453,IF(AND('[1]Multi-Field'!$E$92=[1]Lists!BF453,'[1]Multi-Field'!$F$92="undrained"),BH453,""))</f>
        <v/>
      </c>
      <c r="EW453" s="409" t="str">
        <f>IF(AND('[1]Multi-Field'!$E$93=[1]Lists!BF453,'[1]Multi-Field'!$F$93="Drained"),BI453,IF(AND('[1]Multi-Field'!$E$93=[1]Lists!BF453,'[1]Multi-Field'!$F$93="undrained"),BH453,""))</f>
        <v/>
      </c>
      <c r="EX453" s="409" t="str">
        <f>IF(AND('[1]Multi-Field'!$E$94=[1]Lists!BF453,'[1]Multi-Field'!$F$94="Drained"),BI453,IF(AND('[1]Multi-Field'!$E$94=[1]Lists!BF453,'[1]Multi-Field'!$F$94="undrained"),BH453,""))</f>
        <v/>
      </c>
      <c r="EY453" s="409" t="str">
        <f>IF(AND('[1]Multi-Field'!$E$95=[1]Lists!BF453,'[1]Multi-Field'!$F$95="Drained"),BI453,IF(AND('[1]Multi-Field'!$E$95=[1]Lists!BF453,'[1]Multi-Field'!$F$95="undrained"),BH453,""))</f>
        <v/>
      </c>
      <c r="EZ453" s="409" t="str">
        <f>IF(AND('[1]Multi-Field'!$E$96=[1]Lists!BF453,'[1]Multi-Field'!$F$96="Drained"),BI453,IF(AND('[1]Multi-Field'!$E$96=[1]Lists!BF453,'[1]Multi-Field'!$F$96="undrained"),BH453,""))</f>
        <v/>
      </c>
      <c r="FA453" s="409" t="str">
        <f>IF(AND('[1]Multi-Field'!$E$97=[1]Lists!BF453,'[1]Multi-Field'!$F$97="Drained"),BI453,IF(AND('[1]Multi-Field'!$E$97=[1]Lists!BF453,'[1]Multi-Field'!$F$97="undrained"),BH453,""))</f>
        <v/>
      </c>
      <c r="FB453" s="409" t="str">
        <f>IF(AND('[1]Multi-Field'!$E$98=[1]Lists!BF453,'[1]Multi-Field'!$F$98="Drained"),BI453,IF(AND('[1]Multi-Field'!$E$98=[1]Lists!BF453,'[1]Multi-Field'!$F$98="undrained"),BH453,""))</f>
        <v/>
      </c>
      <c r="FC453" s="409" t="str">
        <f>IF(AND('[1]Multi-Field'!$E$99=[1]Lists!BF453,'[1]Multi-Field'!$F$99="Drained"),BI453,IF(AND('[1]Multi-Field'!$E$99=[1]Lists!BF453,'[1]Multi-Field'!$F$99="undrained"),BH453,""))</f>
        <v/>
      </c>
      <c r="FD453" s="409" t="str">
        <f>IF(AND('[1]Multi-Field'!$E$100=[1]Lists!BF453,'[1]Multi-Field'!$F$100="Drained"),BI453,IF(AND('[1]Multi-Field'!$E$100=[1]Lists!BF453,'[1]Multi-Field'!$F$100="undrained"),BH453,""))</f>
        <v/>
      </c>
      <c r="FE453" s="409" t="str">
        <f>IF(AND('[1]Multi-Field'!$E$101=[1]Lists!BF453,'[1]Multi-Field'!$F$101="Drained"),BI453,IF(AND('[1]Multi-Field'!$E$101=[1]Lists!BF453,'[1]Multi-Field'!$F$101="undrained"),BH453,""))</f>
        <v/>
      </c>
      <c r="FF453" s="409" t="str">
        <f>IF(AND('[1]Multi-Field'!$E$102=[1]Lists!BF453,'[1]Multi-Field'!$F$102="Drained"),BI453,IF(AND('[1]Multi-Field'!$E$102=[1]Lists!BF453,'[1]Multi-Field'!$F$102="undrained"),BH453,""))</f>
        <v/>
      </c>
      <c r="FG453" s="409" t="str">
        <f>IF(AND('[1]Multi-Field'!$E$103=[1]Lists!BF453,'[1]Multi-Field'!$F$103="Drained"),BI453,IF(AND('[1]Multi-Field'!$E$103=[1]Lists!BF453,'[1]Multi-Field'!$F$103="undrained"),BH453,""))</f>
        <v/>
      </c>
      <c r="FH453" s="409" t="str">
        <f>IF(AND('[1]Multi-Field'!$E$104=[1]Lists!BF453,'[1]Multi-Field'!$F$104="Drained"),BI453,IF(AND('[1]Multi-Field'!$E$104=[1]Lists!BF453,'[1]Multi-Field'!$F$104="undrained"),BH453,""))</f>
        <v/>
      </c>
      <c r="FI453" s="409" t="str">
        <f>IF(AND('[1]Multi-Field'!$E$105=[1]Lists!BF453,'[1]Multi-Field'!$F$105="Drained"),BI453,IF(AND('[1]Multi-Field'!$E$105=[1]Lists!BF453,'[1]Multi-Field'!$F$105="undrained"),BH453,""))</f>
        <v/>
      </c>
      <c r="FJ453" s="409" t="str">
        <f>IF(AND('[1]Multi-Field'!$E$106=[1]Lists!BF453,'[1]Multi-Field'!$F$106="Drained"),BI453,IF(AND('[1]Multi-Field'!$E$106=[1]Lists!BF453,'[1]Multi-Field'!$F$106="undrained"),BH453,""))</f>
        <v/>
      </c>
      <c r="FK453" s="409" t="str">
        <f>IF(AND('[1]Multi-Field'!$E$107=[1]Lists!BF453,'[1]Multi-Field'!$F$107="Drained"),BI453,IF(AND('[1]Multi-Field'!$E$107=[1]Lists!BF453,'[1]Multi-Field'!$F$107="undrained"),BH453,""))</f>
        <v/>
      </c>
      <c r="FL453" s="409" t="str">
        <f>IF(AND('[1]Multi-Field'!$E$108=[1]Lists!BF453,'[1]Multi-Field'!$F$108="Drained"),BI453,IF(AND('[1]Multi-Field'!$E$108=[1]Lists!BF453,'[1]Multi-Field'!$F$108="undrained"),BH453,""))</f>
        <v/>
      </c>
      <c r="FM453" s="409" t="str">
        <f>IF(AND('[1]Multi-Field'!$E$109=[1]Lists!BF453,'[1]Multi-Field'!$F$109="Drained"),BI453,IF(AND('[1]Multi-Field'!$E$109=[1]Lists!BF453,'[1]Multi-Field'!$F$109="undrained"),BH453,""))</f>
        <v/>
      </c>
      <c r="FN453" s="409" t="str">
        <f>IF(AND('[1]Multi-Field'!$E$110=[1]Lists!BF453,'[1]Multi-Field'!$F$110="Drained"),BI453,IF(AND('[1]Multi-Field'!$E$110=[1]Lists!BF453,'[1]Multi-Field'!$F$110="undrained"),BH453,""))</f>
        <v/>
      </c>
      <c r="FO453" s="409" t="str">
        <f>IF(AND('[1]Multi-Field'!$E$111=[1]Lists!BF453,'[1]Multi-Field'!$F$111="Drained"),BI453,IF(AND('[1]Multi-Field'!$E$111=[1]Lists!BF453,'[1]Multi-Field'!$F$111="undrained"),BH453,""))</f>
        <v/>
      </c>
      <c r="FP453" s="409" t="str">
        <f>IF(AND('[1]Multi-Field'!$E$112=[1]Lists!BF453,'[1]Multi-Field'!$F$112="Drained"),BI453,IF(AND('[1]Multi-Field'!$E$112=[1]Lists!BF453,'[1]Multi-Field'!$F$112="undrained"),BH453,""))</f>
        <v/>
      </c>
      <c r="FQ453" s="409" t="str">
        <f>IF(AND('[1]Multi-Field'!$E$113=[1]Lists!BF453,'[1]Multi-Field'!$F$113="Drained"),BI453,IF(AND('[1]Multi-Field'!$E$113=[1]Lists!BF453,'[1]Multi-Field'!$F$113="undrained"),BH453,""))</f>
        <v/>
      </c>
      <c r="FR453" s="409" t="str">
        <f>IF(AND('[1]Multi-Field'!$E$114=[1]Lists!BF453,'[1]Multi-Field'!$F$114="Drained"),BI453,IF(AND('[1]Multi-Field'!$E$114=[1]Lists!BF453,'[1]Multi-Field'!$F$114="undrained"),BH453,""))</f>
        <v/>
      </c>
      <c r="FS453" s="409" t="str">
        <f>IF(AND('[1]Multi-Field'!$E$115=[1]Lists!BF453,'[1]Multi-Field'!$F$115="Drained"),BI453,IF(AND('[1]Multi-Field'!$E$115=[1]Lists!BF453,'[1]Multi-Field'!$F$115="undrained"),BH453,""))</f>
        <v/>
      </c>
      <c r="FT453" s="409" t="str">
        <f>IF(AND('[1]Multi-Field'!$E$116=[1]Lists!BF453,'[1]Multi-Field'!$F$116="Drained"),BI453,IF(AND('[1]Multi-Field'!$E$116=[1]Lists!BF453,'[1]Multi-Field'!$F$116="undrained"),BH453,""))</f>
        <v/>
      </c>
      <c r="FU453" s="409" t="str">
        <f>IF(AND('[1]Multi-Field'!$E$117=[1]Lists!BF453,'[1]Multi-Field'!$F$117="Drained"),BI453,IF(AND('[1]Multi-Field'!$E$117=[1]Lists!BF453,'[1]Multi-Field'!$F$117="undrained"),BH453,""))</f>
        <v/>
      </c>
      <c r="FV453" s="409" t="str">
        <f>IF(AND('[1]Multi-Field'!$E$118=[1]Lists!BF453,'[1]Multi-Field'!$F$118="Drained"),BI453,IF(AND('[1]Multi-Field'!$E$118=[1]Lists!BF453,'[1]Multi-Field'!$F$118="undrained"),BH453,""))</f>
        <v/>
      </c>
      <c r="FW453" s="409" t="str">
        <f>IF(AND('[1]Multi-Field'!$E$119=[1]Lists!BF453,'[1]Multi-Field'!$F$119="Drained"),BI453,IF(AND('[1]Multi-Field'!$E$119=[1]Lists!BF453,'[1]Multi-Field'!$F$119="undrained"),BH453,""))</f>
        <v/>
      </c>
      <c r="FX453" s="409" t="str">
        <f>IF(AND('[1]Multi-Field'!$E$120=[1]Lists!BF453,'[1]Multi-Field'!$F$120="Drained"),BI453,IF(AND('[1]Multi-Field'!$E$120=[1]Lists!BF453,'[1]Multi-Field'!$F$120="undrained"),BH453,""))</f>
        <v/>
      </c>
      <c r="GC453" s="4">
        <v>1</v>
      </c>
    </row>
    <row r="454" spans="1:185" ht="13.5" customHeight="1">
      <c r="A454" s="7" t="s">
        <v>540</v>
      </c>
      <c r="B454" s="7"/>
      <c r="C454" s="7"/>
      <c r="D454" s="8">
        <v>50</v>
      </c>
      <c r="E454" s="8">
        <f t="shared" si="67"/>
        <v>55</v>
      </c>
      <c r="F454" s="8">
        <f t="shared" si="68"/>
        <v>60</v>
      </c>
      <c r="G454" s="8">
        <v>65</v>
      </c>
      <c r="H454" s="8">
        <v>65</v>
      </c>
      <c r="I454" s="8">
        <f t="shared" ref="I454:I517" si="71">ROUND((H454+(K454-H454)*1/3),0)</f>
        <v>68</v>
      </c>
      <c r="J454" s="8">
        <f t="shared" ref="J454:J517" si="72">ROUND((H454+(K454-H454)*2/3),0)</f>
        <v>72</v>
      </c>
      <c r="K454" s="8">
        <v>75</v>
      </c>
      <c r="L454" s="8">
        <v>90</v>
      </c>
      <c r="M454" s="8">
        <f t="shared" si="69"/>
        <v>97</v>
      </c>
      <c r="N454" s="8">
        <f t="shared" si="70"/>
        <v>103</v>
      </c>
      <c r="O454" s="8">
        <v>110</v>
      </c>
      <c r="P454" s="391">
        <v>429</v>
      </c>
      <c r="Q454" s="394"/>
      <c r="R454" s="395">
        <f>IF(OR('Multi-Field'!AA431=Lists!AC470,'Multi-Field'!AA431=Lists!AC471),IF('Multi-Field'!Z431="x",(IF('Multi-Field'!AC431=Lists!Q439,Lists!R439,IF('Multi-Field'!AC431=Lists!Q440,Lists!R440,IF('Multi-Field'!AC431=Lists!Q441,Lists!R441,IF('Multi-Field'!AC431=Lists!Q442,Lists!R442))))),IF('Multi-Field'!X431="x",(IF('Multi-Field'!AC431=Lists!Q439,Lists!S439,IF('Multi-Field'!AC431=Lists!Q440,Lists!S440,IF('Multi-Field'!AC431=Lists!Q441,Lists!S441,IF('Multi-Field'!AC431=Lists!Q442,Lists!S442))))),IF('Multi-Field'!V431="x",(IF('Multi-Field'!AC431=Lists!Q439,Lists!T439,IF('Multi-Field'!AC431=Lists!Q440,Lists!T440,IF('Multi-Field'!AC431=Lists!Q441,Lists!T441,IF('Multi-Field'!AC431=Lists!Q442,Lists!T442))))),0))))</f>
        <v>0</v>
      </c>
      <c r="S454" s="395">
        <f t="shared" si="66"/>
        <v>0</v>
      </c>
      <c r="T454" s="395"/>
      <c r="U454" s="396"/>
      <c r="BF454" s="411" t="s">
        <v>1618</v>
      </c>
      <c r="BG454" s="412">
        <v>4</v>
      </c>
      <c r="BH454" s="412">
        <v>3</v>
      </c>
      <c r="BI454" s="412">
        <v>4.5</v>
      </c>
      <c r="BJ454" s="409" t="e">
        <f>IF(AND('[1]Single Field'!#REF!=[1]Lists!BF454,'[1]Single Field'!#REF!="Drained"),"x",IF(AND('[1]Single Field'!#REF!=[1]Lists!BF454,'[1]Single Field'!#REF!="Undrained"),O,""))</f>
        <v>#REF!</v>
      </c>
      <c r="BK454" s="409" t="str">
        <f>IF(AND('[1]Multi-Field'!$E$3=[1]Lists!BF454,'[1]Multi-Field'!$F$3="Drained"),BI454,IF(AND('[1]Multi-Field'!$E$3=BF454,'[1]Multi-Field'!$F$3="undrained"),BH454,""))</f>
        <v/>
      </c>
      <c r="BL454" s="409" t="str">
        <f>IF(AND('[1]Multi-Field'!$E$4=BF454,'[1]Multi-Field'!$F$4="Drained"),BI454,IF(AND('[1]Multi-Field'!$E$4=BF454,'[1]Multi-Field'!$F$4="undrained"),BH454,""))</f>
        <v/>
      </c>
      <c r="BM454" s="409" t="str">
        <f>IF(AND('[1]Multi-Field'!$E$5=BF454,'[1]Multi-Field'!$F$5="Drained"),BI454,IF(AND('[1]Multi-Field'!$E$5=BF454,'[1]Multi-Field'!$F$5="undrained"),BH454,""))</f>
        <v/>
      </c>
      <c r="BN454" s="409" t="str">
        <f>IF(AND('[1]Multi-Field'!$E$6=BF454,'[1]Multi-Field'!$F$6="Drained"),BI454,IF(AND('[1]Multi-Field'!$E$6=BF454,'[1]Multi-Field'!$F$6="undrained"),BH454,""))</f>
        <v/>
      </c>
      <c r="BO454" s="409" t="str">
        <f>IF(AND('[1]Multi-Field'!$E$7=BF454,'[1]Multi-Field'!$F$7="Drained"),BI454,IF(AND('[1]Multi-Field'!$E$7=BF454,'[1]Multi-Field'!$F$7="undrained"),BH454,""))</f>
        <v/>
      </c>
      <c r="BP454" s="409" t="str">
        <f>IF(AND('[1]Multi-Field'!$E$8=BF454,'[1]Multi-Field'!$F$8="Drained"),BI454,IF(AND('[1]Multi-Field'!$E$8=BF454,'[1]Multi-Field'!$F$8="undrained"),BH454,""))</f>
        <v/>
      </c>
      <c r="BQ454" s="409" t="str">
        <f>IF(AND('[1]Multi-Field'!$E$9=BF454,'[1]Multi-Field'!$F$9="Drained"),BI454,IF(AND('[1]Multi-Field'!$E$9=BF454,'[1]Multi-Field'!$F$9="undrained"),BH454,""))</f>
        <v/>
      </c>
      <c r="BR454" s="409" t="str">
        <f>IF(AND('[1]Multi-Field'!$E$10=BF454,'[1]Multi-Field'!$F$10="Drained"),BI454,IF(AND('[1]Multi-Field'!$E$10=BF454,'[1]Multi-Field'!$F$10="undrained"),BH454,""))</f>
        <v/>
      </c>
      <c r="BS454" s="409" t="str">
        <f>IF(AND('[1]Multi-Field'!$E$11=BF454,'[1]Multi-Field'!$F$11="Drained"),BI454,IF(AND('[1]Multi-Field'!$E$11=BF454,'[1]Multi-Field'!$F$11="undrained"),BH454,""))</f>
        <v/>
      </c>
      <c r="BT454" s="409" t="str">
        <f>IF(AND('[1]Multi-Field'!$E$12=BF454,'[1]Multi-Field'!$F$12="Drained"),BI454,IF(AND('[1]Multi-Field'!$E$12=BF454,'[1]Multi-Field'!$F$12="undrained"),BH454,""))</f>
        <v/>
      </c>
      <c r="BU454" s="409" t="str">
        <f>IF(AND('[1]Multi-Field'!$E$13=BF454,'[1]Multi-Field'!$F$13="Drained"),BI454,IF(AND('[1]Multi-Field'!$E$3=BF454,'[1]Multi-Field'!$F$13="undrained"),BH454,""))</f>
        <v/>
      </c>
      <c r="BV454" s="409" t="str">
        <f>IF(AND('[1]Multi-Field'!$E$14=BF454,'[1]Multi-Field'!$F$14="Drained"),BI454,IF(AND('[1]Multi-Field'!$E$14=BF454,'[1]Multi-Field'!$F$14="undrained"),BH454,""))</f>
        <v/>
      </c>
      <c r="BW454" s="409" t="str">
        <f>IF(AND('[1]Multi-Field'!$E$15=BF454,'[1]Multi-Field'!$F$15="Drained"),BI454,IF(AND('[1]Multi-Field'!$E$15=BF454,'[1]Multi-Field'!$F$15="undrained"),BH454,""))</f>
        <v/>
      </c>
      <c r="BX454" s="409" t="str">
        <f>IF(AND('[1]Multi-Field'!$E$16=[1]Lists!BF454,'[1]Multi-Field'!$F$16="Drained"),BI454,IF(AND('[1]Multi-Field'!$E$16=[1]Lists!BF454,'[1]Multi-Field'!$F$16="undrained"),BH454,""))</f>
        <v/>
      </c>
      <c r="BY454" s="409" t="str">
        <f>IF(AND('[1]Multi-Field'!$E$17=[1]Lists!BF454,'[1]Multi-Field'!$F$17="Drained"),BI454,IF(AND('[1]Multi-Field'!$E$17=[1]Lists!BF454,'[1]Multi-Field'!$F$17="undrained"),BH454,""))</f>
        <v/>
      </c>
      <c r="BZ454" s="409" t="str">
        <f>IF(AND('[1]Multi-Field'!$E$18=[1]Lists!BF454,'[1]Multi-Field'!$F$18="Drained"),BI454,IF(AND('[1]Multi-Field'!$E$18=[1]Lists!BF454,'[1]Multi-Field'!$F$18="undrained"),BH454,""))</f>
        <v/>
      </c>
      <c r="CA454" s="409" t="str">
        <f>IF(AND('[1]Multi-Field'!$E$19=[1]Lists!BF454,'[1]Multi-Field'!$F$19="Drained"),BI454,IF(AND('[1]Multi-Field'!$E$19=[1]Lists!BF454,'[1]Multi-Field'!$F$19="undrained"),BH454,""))</f>
        <v/>
      </c>
      <c r="CB454" s="409" t="str">
        <f>IF(AND('[1]Multi-Field'!$E$20=[1]Lists!BF454,'[1]Multi-Field'!$F$20="Drained"),BI454,IF(AND('[1]Multi-Field'!$E$20=[1]Lists!BF454,'[1]Multi-Field'!$F$20="undrained"),BH454,""))</f>
        <v/>
      </c>
      <c r="CC454" s="409" t="str">
        <f>IF(AND('[1]Multi-Field'!$E$21=[1]Lists!BF454,'[1]Multi-Field'!$F$21="Drained"),BI454,IF(AND('[1]Multi-Field'!$E$21=[1]Lists!BF454,'[1]Multi-Field'!$F$21="undrained"),BH454,""))</f>
        <v/>
      </c>
      <c r="CD454" s="409" t="str">
        <f>IF(AND('[1]Multi-Field'!$E$22=[1]Lists!BF454,'[1]Multi-Field'!$F$22="Drained"),BI454,IF(AND('[1]Multi-Field'!$E$22=[1]Lists!BF454,'[1]Multi-Field'!$F$22="undrained"),BH454,""))</f>
        <v/>
      </c>
      <c r="CE454" s="409" t="str">
        <f>IF(AND('[1]Multi-Field'!$E$23=[1]Lists!BF454,'[1]Multi-Field'!$F$23="Drained"),BI454,IF(AND('[1]Multi-Field'!$E$23=[1]Lists!BF454,'[1]Multi-Field'!$F$23="undrained"),BH454,""))</f>
        <v/>
      </c>
      <c r="CF454" s="409" t="str">
        <f>IF(AND('[1]Multi-Field'!$E$24=[1]Lists!BF454,'[1]Multi-Field'!$F$24="Drained"),BI454,IF(AND('[1]Multi-Field'!$E$24=[1]Lists!BF454,'[1]Multi-Field'!$F$24="undrained"),BH454,""))</f>
        <v/>
      </c>
      <c r="CG454" s="409" t="str">
        <f>IF(AND('[1]Multi-Field'!$E$25=[1]Lists!BF454,'[1]Multi-Field'!$F$25="Drained"),BI454,IF(AND('[1]Multi-Field'!$E$25=[1]Lists!BF454,'[1]Multi-Field'!$F$25="undrained"),BH454,""))</f>
        <v/>
      </c>
      <c r="CH454" s="409" t="str">
        <f>IF(AND('[1]Multi-Field'!$E$26=[1]Lists!BF454,'[1]Multi-Field'!$F$26="Drained"),BI454,IF(AND('[1]Multi-Field'!$E$26=[1]Lists!BF454,'[1]Multi-Field'!$F$26="undrained"),BH454,""))</f>
        <v/>
      </c>
      <c r="CI454" s="409" t="str">
        <f>IF(AND('[1]Multi-Field'!$E$27=[1]Lists!BF454,'[1]Multi-Field'!$F$27="Drained"),BI454,IF(AND('[1]Multi-Field'!$E$27=[1]Lists!BF454,'[1]Multi-Field'!$F$27="undrained"),BH454,""))</f>
        <v/>
      </c>
      <c r="CJ454" s="409" t="str">
        <f>IF(AND('[1]Multi-Field'!$E$28=[1]Lists!BF454,'[1]Multi-Field'!$F$28="Drained"),BI454,IF(AND('[1]Multi-Field'!$E$28=[1]Lists!BF454,'[1]Multi-Field'!$F$28="undrained"),BH454,""))</f>
        <v/>
      </c>
      <c r="CK454" s="409" t="str">
        <f>IF(AND('[1]Multi-Field'!$E$29=[1]Lists!BF454,'[1]Multi-Field'!$F$29="Drained"),BI454,IF(AND('[1]Multi-Field'!$E$29=[1]Lists!BF454,'[1]Multi-Field'!$F$29="undrained"),BH454,""))</f>
        <v/>
      </c>
      <c r="CL454" s="409" t="str">
        <f>IF(AND('[1]Multi-Field'!$E$30=[1]Lists!BF454,'[1]Multi-Field'!$F$30="Drained"),BI454,IF(AND('[1]Multi-Field'!$E$30=[1]Lists!BF454,'[1]Multi-Field'!$F$30="undrained"),BH454,""))</f>
        <v/>
      </c>
      <c r="CM454" s="409" t="str">
        <f>IF(AND('[1]Multi-Field'!$E$31=[1]Lists!BF454,'[1]Multi-Field'!$F$31="Drained"),BI454,IF(AND('[1]Multi-Field'!$E$31=[1]Lists!BF454,'[1]Multi-Field'!$F$31="undrained"),BH454,""))</f>
        <v/>
      </c>
      <c r="CN454" s="409" t="str">
        <f>IF(AND('[1]Multi-Field'!$E$32=[1]Lists!BF454,'[1]Multi-Field'!$F$32="Drained"),BI454,IF(AND('[1]Multi-Field'!$E$32=[1]Lists!BF454,'[1]Multi-Field'!$F$32="undrained"),BH454,""))</f>
        <v/>
      </c>
      <c r="CO454" s="409" t="str">
        <f>IF(AND('[1]Multi-Field'!$E$33=[1]Lists!BF454,'[1]Multi-Field'!$F$33="Drained"),BI454,IF(AND('[1]Multi-Field'!$E$33=[1]Lists!BF454,'[1]Multi-Field'!$F$33="undrained"),BH454,""))</f>
        <v/>
      </c>
      <c r="CP454" s="409" t="str">
        <f>IF(AND('[1]Multi-Field'!$E$34=[1]Lists!BF454,'[1]Multi-Field'!$F$34="Drained"),BI454,IF(AND('[1]Multi-Field'!$E$34=[1]Lists!BF454,'[1]Multi-Field'!$F$34="undrained"),BH454,""))</f>
        <v/>
      </c>
      <c r="CQ454" s="409" t="str">
        <f>IF(AND('[1]Multi-Field'!$E$35=[1]Lists!BF454,'[1]Multi-Field'!$F$35="Drained"),BI454,IF(AND('[1]Multi-Field'!$E$35=[1]Lists!BF454,'[1]Multi-Field'!$F$35="undrained"),BH454,""))</f>
        <v/>
      </c>
      <c r="CR454" s="409" t="str">
        <f>IF(AND('[1]Multi-Field'!$E$36=[1]Lists!BF454,'[1]Multi-Field'!$F$36="Drained"),BI454,IF(AND('[1]Multi-Field'!$E$36=[1]Lists!BF454,'[1]Multi-Field'!$F$36="undrained"),BH454,""))</f>
        <v/>
      </c>
      <c r="CS454" s="409" t="str">
        <f>IF(AND('[1]Multi-Field'!$E$37=[1]Lists!BF454,'[1]Multi-Field'!$F$37="Drained"),BI454,IF(AND('[1]Multi-Field'!$E$37=[1]Lists!BF454,'[1]Multi-Field'!$F$37="undrained"),BH454,""))</f>
        <v/>
      </c>
      <c r="CT454" s="409" t="str">
        <f>IF(AND('[1]Multi-Field'!$E$38=[1]Lists!BF454,'[1]Multi-Field'!$F$38="Drained"),BI454,IF(AND('[1]Multi-Field'!$E$38=[1]Lists!BF454,'[1]Multi-Field'!$F$38="undrained"),BH454,""))</f>
        <v/>
      </c>
      <c r="CU454" s="409" t="str">
        <f>IF(AND('[1]Multi-Field'!$E$39=[1]Lists!BF454,'[1]Multi-Field'!$F$39="Drained"),BI454,IF(AND('[1]Multi-Field'!$E$39=[1]Lists!BF454,'[1]Multi-Field'!$F$39="undrained"),BH454,""))</f>
        <v/>
      </c>
      <c r="CV454" s="409" t="str">
        <f>IF(AND('[1]Multi-Field'!$E$40=[1]Lists!BF454,'[1]Multi-Field'!$F$40="Drained"),BI454,IF(AND('[1]Multi-Field'!$E$40=[1]Lists!BF454,'[1]Multi-Field'!$F$40="undrained"),BH454,""))</f>
        <v/>
      </c>
      <c r="CW454" s="409" t="str">
        <f>IF(AND('[1]Multi-Field'!$E$41=[1]Lists!BF454,'[1]Multi-Field'!$F$40="Drained"),BI454,IF(AND('[1]Multi-Field'!$E$40=[1]Lists!BF454,'[1]Multi-Field'!$F$40="undrained"),BH454,""))</f>
        <v/>
      </c>
      <c r="CX454" s="409" t="str">
        <f>IF(AND('[1]Multi-Field'!$E$42=[1]Lists!BF454,'[1]Multi-Field'!$F$42="Drained"),BI454,IF(AND('[1]Multi-Field'!$E$42=[1]Lists!BF454,'[1]Multi-Field'!$F$42="undrained"),BH454,""))</f>
        <v/>
      </c>
      <c r="CY454" s="409" t="str">
        <f>IF(AND('[1]Multi-Field'!$E$43=[1]Lists!BF454,'[1]Multi-Field'!$F$43="Drained"),BI454,IF(AND('[1]Multi-Field'!$E$43=[1]Lists!BF454,'[1]Multi-Field'!$F$43="undrained"),BH454,""))</f>
        <v/>
      </c>
      <c r="CZ454" s="409" t="str">
        <f>IF(AND('[1]Multi-Field'!$E$44=[1]Lists!BF454,'[1]Multi-Field'!$F$44="Drained"),BI454,IF(AND('[1]Multi-Field'!$E$44=[1]Lists!BF454,'[1]Multi-Field'!$F$44="undrained"),BH454,""))</f>
        <v/>
      </c>
      <c r="DA454" s="409" t="str">
        <f>IF(AND('[1]Multi-Field'!$E$45=[1]Lists!BF454,'[1]Multi-Field'!$F$45="Drained"),BI454,IF(AND('[1]Multi-Field'!$E$45=[1]Lists!BF454,'[1]Multi-Field'!$F$45="undrained"),BH454,""))</f>
        <v/>
      </c>
      <c r="DB454" s="409" t="str">
        <f>IF(AND('[1]Multi-Field'!$E$46=[1]Lists!BF454,'[1]Multi-Field'!$F$46="Drained"),BI454,IF(AND('[1]Multi-Field'!$E$46=[1]Lists!BF454,'[1]Multi-Field'!$F$46="undrained"),BH454,""))</f>
        <v/>
      </c>
      <c r="DC454" s="409" t="str">
        <f>IF(AND('[1]Multi-Field'!$E$47=[1]Lists!BF454,'[1]Multi-Field'!$F$47="Drained"),BI454,IF(AND('[1]Multi-Field'!$E$47=[1]Lists!BF454,'[1]Multi-Field'!$F$47="undrained"),BH454,""))</f>
        <v/>
      </c>
      <c r="DD454" s="409" t="str">
        <f>IF(AND('[1]Multi-Field'!$E$48=[1]Lists!BF454,'[1]Multi-Field'!$F$48="Drained"),BI454,IF(AND('[1]Multi-Field'!$E$48=[1]Lists!BF454,'[1]Multi-Field'!$F$48="undrained"),BH454,""))</f>
        <v/>
      </c>
      <c r="DE454" s="409" t="str">
        <f>IF(AND('[1]Multi-Field'!$E$49=[1]Lists!BF454,'[1]Multi-Field'!$F$49="Drained"),BI454,IF(AND('[1]Multi-Field'!$E$49=[1]Lists!BF454,'[1]Multi-Field'!$F$9="undrained"),BH454,""))</f>
        <v/>
      </c>
      <c r="DF454" s="409" t="str">
        <f>IF(AND('[1]Multi-Field'!$E$50=[1]Lists!BF454,'[1]Multi-Field'!$F$50="Drained"),BI454,IF(AND('[1]Multi-Field'!$E$50=[1]Lists!BF454,'[1]Multi-Field'!$F$50="undrained"),BH454,""))</f>
        <v/>
      </c>
      <c r="DG454" s="409" t="str">
        <f>IF(AND('[1]Multi-Field'!$E$51=[1]Lists!BF454,'[1]Multi-Field'!$F$51="Drained"),BI454,IF(AND('[1]Multi-Field'!$E$51=[1]Lists!BF454,'[1]Multi-Field'!$F$51="undrained"),BH454,""))</f>
        <v/>
      </c>
      <c r="DH454" s="409" t="str">
        <f>IF(AND('[1]Multi-Field'!$E$52=[1]Lists!BF454,'[1]Multi-Field'!$F$52="Drained"),BI454,IF(AND('[1]Multi-Field'!$E$52=[1]Lists!BF454,'[1]Multi-Field'!$F$52="undrained"),BH454,""))</f>
        <v/>
      </c>
      <c r="DI454" s="409" t="str">
        <f>IF(AND('[1]Multi-Field'!$E$53=[1]Lists!BF454,'[1]Multi-Field'!$F$53="Drained"),BI454,IF(AND('[1]Multi-Field'!$E$53=[1]Lists!BF454,'[1]Multi-Field'!$F$53="undrained"),BH454,""))</f>
        <v/>
      </c>
      <c r="DJ454" s="409" t="str">
        <f>IF(AND('[1]Multi-Field'!$E$54=[1]Lists!BF454,'[1]Multi-Field'!$F$54="Drained"),BI454,IF(AND('[1]Multi-Field'!$E$54=[1]Lists!BF454,'[1]Multi-Field'!$F$54="undrained"),BH454,""))</f>
        <v/>
      </c>
      <c r="DK454" s="409" t="str">
        <f>IF(AND('[1]Multi-Field'!$E$55=[1]Lists!BF454,'[1]Multi-Field'!$F$55="Drained"),BI454,IF(AND('[1]Multi-Field'!$E$55=[1]Lists!BF454,'[1]Multi-Field'!$F$55="undrained"),BH454,""))</f>
        <v/>
      </c>
      <c r="DL454" s="409" t="str">
        <f>IF(AND('[1]Multi-Field'!$E$56=[1]Lists!BF454,'[1]Multi-Field'!$F$56="Drained"),BI454,IF(AND('[1]Multi-Field'!$E$56=[1]Lists!BF454,'[1]Multi-Field'!$F$56="undrained"),BH454,""))</f>
        <v/>
      </c>
      <c r="DM454" s="409" t="str">
        <f>IF(AND('[1]Multi-Field'!$E$57=[1]Lists!BF454,'[1]Multi-Field'!$F$57="Drained"),BI454,IF(AND('[1]Multi-Field'!$E$57=[1]Lists!BF454,'[1]Multi-Field'!$F$57="undrained"),BH454,""))</f>
        <v/>
      </c>
      <c r="DN454" s="409" t="str">
        <f>IF(AND('[1]Multi-Field'!$E$58=[1]Lists!BF454,'[1]Multi-Field'!$F$58="Drained"),BI454,IF(AND('[1]Multi-Field'!$E$58=[1]Lists!BF454,'[1]Multi-Field'!$F$58="undrained"),BH454,""))</f>
        <v/>
      </c>
      <c r="DO454" s="409" t="str">
        <f>IF(AND('[1]Multi-Field'!$E$59=[1]Lists!BF454,'[1]Multi-Field'!$F$59="Drained"),BI454,IF(AND('[1]Multi-Field'!$E$59=[1]Lists!BF454,'[1]Multi-Field'!$F$59="undrained"),BH454,""))</f>
        <v/>
      </c>
      <c r="DP454" s="409" t="str">
        <f>IF(AND('[1]Multi-Field'!$E$60=[1]Lists!BF454,'[1]Multi-Field'!$F$60="Drained"),BI454,IF(AND('[1]Multi-Field'!$E$60=[1]Lists!BF454,'[1]Multi-Field'!$F$60="undrained"),BH454,""))</f>
        <v/>
      </c>
      <c r="DQ454" s="409" t="str">
        <f>IF(AND('[1]Multi-Field'!$E$61=[1]Lists!BF454,'[1]Multi-Field'!$F$61="Drained"),BI454,IF(AND('[1]Multi-Field'!$E$61=[1]Lists!BF454,'[1]Multi-Field'!$F$61="undrained"),BH454,""))</f>
        <v/>
      </c>
      <c r="DR454" s="409" t="str">
        <f>IF(AND('[1]Multi-Field'!$E$62=[1]Lists!BF454,'[1]Multi-Field'!$F$62="Drained"),BI454,IF(AND('[1]Multi-Field'!$E$62=[1]Lists!BF454,'[1]Multi-Field'!$F$62="undrained"),BH454,""))</f>
        <v/>
      </c>
      <c r="DS454" s="409" t="str">
        <f>IF(AND('[1]Multi-Field'!$E$63=[1]Lists!BF454,'[1]Multi-Field'!$F$63="Drained"),BI454,IF(AND('[1]Multi-Field'!$E$63=[1]Lists!BF454,'[1]Multi-Field'!$F$63="undrained"),BH454,""))</f>
        <v/>
      </c>
      <c r="DT454" s="409" t="str">
        <f>IF(AND('[1]Multi-Field'!$E$64=[1]Lists!BF454,'[1]Multi-Field'!$F$64="Drained"),BI454,IF(AND('[1]Multi-Field'!$E$64=[1]Lists!BF454,'[1]Multi-Field'!$F$64="undrained"),BH454,""))</f>
        <v/>
      </c>
      <c r="DU454" s="409" t="str">
        <f>IF(AND('[1]Multi-Field'!$E$65=[1]Lists!BF454,'[1]Multi-Field'!$F$65="Drained"),BI454,IF(AND('[1]Multi-Field'!$E$65=[1]Lists!BF454,'[1]Multi-Field'!$F$65="undrained"),BH454,""))</f>
        <v/>
      </c>
      <c r="DV454" s="409" t="str">
        <f>IF(AND('[1]Multi-Field'!$E$66=[1]Lists!BF454,'[1]Multi-Field'!$F$66="Drained"),BI454,IF(AND('[1]Multi-Field'!$E$66=[1]Lists!BF454,'[1]Multi-Field'!$F$66="undrained"),BH454,""))</f>
        <v/>
      </c>
      <c r="DW454" s="409" t="str">
        <f>IF(AND('[1]Multi-Field'!$E$67=[1]Lists!BF454,'[1]Multi-Field'!$F$67="Drained"),BI454,IF(AND('[1]Multi-Field'!$E$67=[1]Lists!BF454,'[1]Multi-Field'!$F$67="undrained"),BH454,""))</f>
        <v/>
      </c>
      <c r="DX454" s="409" t="str">
        <f>IF(AND('[1]Multi-Field'!$E$68=[1]Lists!BF454,'[1]Multi-Field'!$F$68="Drained"),BI454,IF(AND('[1]Multi-Field'!$E$68=[1]Lists!BF454,'[1]Multi-Field'!$F$68="undrained"),BH454,""))</f>
        <v/>
      </c>
      <c r="DY454" s="409" t="str">
        <f>IF(AND('[1]Multi-Field'!$E$69=[1]Lists!BF454,'[1]Multi-Field'!$F$69="Drained"),BI454,IF(AND('[1]Multi-Field'!$E$69=[1]Lists!BF454,'[1]Multi-Field'!$F$69="undrained"),BH454,""))</f>
        <v/>
      </c>
      <c r="DZ454" s="409" t="str">
        <f>IF(AND('[1]Multi-Field'!$E$70=[1]Lists!BF454,'[1]Multi-Field'!$F$70="Drained"),BI454,IF(AND('[1]Multi-Field'!$E$70=[1]Lists!BF454,'[1]Multi-Field'!$F$70="undrained"),BH454,""))</f>
        <v/>
      </c>
      <c r="EA454" s="409" t="str">
        <f>IF(AND('[1]Multi-Field'!$E$71=[1]Lists!BF454,'[1]Multi-Field'!$F$71="Drained"),BI454,IF(AND('[1]Multi-Field'!$E$71=[1]Lists!BF454,'[1]Multi-Field'!$F$71="undrained"),BH454,""))</f>
        <v/>
      </c>
      <c r="EB454" s="409" t="str">
        <f>IF(AND('[1]Multi-Field'!$E$72=[1]Lists!BF454,'[1]Multi-Field'!$F$72="Drained"),BI454,IF(AND('[1]Multi-Field'!$E$72=[1]Lists!BF454,'[1]Multi-Field'!$F$72="undrained"),BH454,""))</f>
        <v/>
      </c>
      <c r="EC454" s="409" t="str">
        <f>IF(AND('[1]Multi-Field'!$E$73=[1]Lists!BF454,'[1]Multi-Field'!$F$73="Drained"),BI454,IF(AND('[1]Multi-Field'!$E$73=[1]Lists!BF454,'[1]Multi-Field'!$F$73="undrained"),BH454,""))</f>
        <v/>
      </c>
      <c r="ED454" s="409" t="str">
        <f>IF(AND('[1]Multi-Field'!$E$74=[1]Lists!BF454,'[1]Multi-Field'!$F$74="Drained"),BI454,IF(AND('[1]Multi-Field'!$E$74=[1]Lists!BF454,'[1]Multi-Field'!$F$74="undrained"),BH454,""))</f>
        <v/>
      </c>
      <c r="EE454" s="409" t="str">
        <f>IF(AND('[1]Multi-Field'!$E$75=[1]Lists!BF454,'[1]Multi-Field'!$F$75="Drained"),BI454,IF(AND('[1]Multi-Field'!$E$75=[1]Lists!BF454,'[1]Multi-Field'!$F$75="undrained"),BH454,""))</f>
        <v/>
      </c>
      <c r="EF454" s="409" t="str">
        <f>IF(AND('[1]Multi-Field'!$E$76=[1]Lists!BF454,'[1]Multi-Field'!$F$76="Drained"),BI454,IF(AND('[1]Multi-Field'!$E$76=[1]Lists!BF454,'[1]Multi-Field'!$F$6="undrained"),BH454,""))</f>
        <v/>
      </c>
      <c r="EG454" s="409" t="str">
        <f>IF(AND('[1]Multi-Field'!$E$77=[1]Lists!BF454,'[1]Multi-Field'!$F$77="Drained"),BI454,IF(AND('[1]Multi-Field'!$E$77=[1]Lists!BF454,'[1]Multi-Field'!$F$77="undrained"),BH454,""))</f>
        <v/>
      </c>
      <c r="EH454" s="409" t="str">
        <f>IF(AND('[1]Multi-Field'!$E$78=[1]Lists!BF454,'[1]Multi-Field'!$F$78="Drained"),BI454,IF(AND('[1]Multi-Field'!$E$78=[1]Lists!BF454,'[1]Multi-Field'!$F$78="undrained"),BH454,""))</f>
        <v/>
      </c>
      <c r="EI454" s="409" t="str">
        <f>IF(AND('[1]Multi-Field'!$E$79=[1]Lists!BF454,'[1]Multi-Field'!$F$79="Drained"),BI454,IF(AND('[1]Multi-Field'!$E$79=[1]Lists!BF454,'[1]Multi-Field'!$F$79="undrained"),BH454,""))</f>
        <v/>
      </c>
      <c r="EJ454" s="409" t="str">
        <f>IF(AND('[1]Multi-Field'!$E$80=[1]Lists!BF454,'[1]Multi-Field'!$F$80="Drained"),BI454,IF(AND('[1]Multi-Field'!$E$80=[1]Lists!BF454,'[1]Multi-Field'!$F$80="undrained"),BH454,""))</f>
        <v/>
      </c>
      <c r="EK454" s="409" t="str">
        <f>IF(AND('[1]Multi-Field'!$E$81=[1]Lists!BF454,'[1]Multi-Field'!$F$81="Drained"),BI454,IF(AND('[1]Multi-Field'!$E$81=[1]Lists!BF454,'[1]Multi-Field'!$F$81="undrained"),BH454,""))</f>
        <v/>
      </c>
      <c r="EL454" s="409" t="str">
        <f>IF(AND('[1]Multi-Field'!$E$82=[1]Lists!BF454,'[1]Multi-Field'!$F$82="Drained"),BI454,IF(AND('[1]Multi-Field'!$E$82=[1]Lists!BF454,'[1]Multi-Field'!$F$82="undrained"),BH454,""))</f>
        <v/>
      </c>
      <c r="EM454" s="409" t="str">
        <f>IF(AND('[1]Multi-Field'!$E$83=[1]Lists!BF454,'[1]Multi-Field'!$F$83="Drained"),BI454,IF(AND('[1]Multi-Field'!$E$83=[1]Lists!BF454,'[1]Multi-Field'!$F$83="undrained"),BH454,""))</f>
        <v/>
      </c>
      <c r="EN454" s="409" t="str">
        <f>IF(AND('[1]Multi-Field'!$E$84=[1]Lists!BF454,'[1]Multi-Field'!$F$84="Drained"),BI454,IF(AND('[1]Multi-Field'!$E$84=[1]Lists!BF454,'[1]Multi-Field'!$F$84="undrained"),BH454,""))</f>
        <v/>
      </c>
      <c r="EO454" s="409" t="str">
        <f>IF(AND('[1]Multi-Field'!$E$85=[1]Lists!BF454,'[1]Multi-Field'!$F$85="Drained"),BI454,IF(AND('[1]Multi-Field'!$E$85=[1]Lists!BF454,'[1]Multi-Field'!$F$85="undrained"),BH454,""))</f>
        <v/>
      </c>
      <c r="EP454" s="409" t="str">
        <f>IF(AND('[1]Multi-Field'!$E$86=[1]Lists!BF454,'[1]Multi-Field'!$F$86="Drained"),BI454,IF(AND('[1]Multi-Field'!$E$86=[1]Lists!BF454,'[1]Multi-Field'!$F$86="undrained"),BH454,""))</f>
        <v/>
      </c>
      <c r="EQ454" s="409" t="str">
        <f>IF(AND('[1]Multi-Field'!$E$87=[1]Lists!BF454,'[1]Multi-Field'!$F$87="Drained"),BI454,IF(AND('[1]Multi-Field'!$E$87=[1]Lists!BF454,'[1]Multi-Field'!$F$87="undrained"),BH454,""))</f>
        <v/>
      </c>
      <c r="ER454" s="409" t="str">
        <f>IF(AND('[1]Multi-Field'!$E$88=[1]Lists!BF454,'[1]Multi-Field'!$F$88="Drained"),BI454,IF(AND('[1]Multi-Field'!$E$88=[1]Lists!BF454,'[1]Multi-Field'!$F$88="undrained"),BH454,""))</f>
        <v/>
      </c>
      <c r="ES454" s="409" t="str">
        <f>IF(AND('[1]Multi-Field'!$E$89=[1]Lists!BF454,'[1]Multi-Field'!$F$89="Drained"),BI454,IF(AND('[1]Multi-Field'!$E$89=[1]Lists!BF454,'[1]Multi-Field'!$F$89="undrained"),BH454,""))</f>
        <v/>
      </c>
      <c r="ET454" s="409" t="str">
        <f>IF(AND('[1]Multi-Field'!$E$90=[1]Lists!BF454,'[1]Multi-Field'!$F$90="Drained"),BI454,IF(AND('[1]Multi-Field'!$E$90=[1]Lists!BF454,'[1]Multi-Field'!$F$90="undrained"),BH454,""))</f>
        <v/>
      </c>
      <c r="EU454" s="409" t="str">
        <f>IF(AND('[1]Multi-Field'!$E$91=[1]Lists!BF454,'[1]Multi-Field'!$F$91="Drained"),BI454,IF(AND('[1]Multi-Field'!$E$91=[1]Lists!BF454,'[1]Multi-Field'!$F$91="undrained"),BH454,""))</f>
        <v/>
      </c>
      <c r="EV454" s="409" t="str">
        <f>IF(AND('[1]Multi-Field'!$E$92=[1]Lists!BF454,'[1]Multi-Field'!$F$92="Drained"),BI454,IF(AND('[1]Multi-Field'!$E$92=[1]Lists!BF454,'[1]Multi-Field'!$F$92="undrained"),BH454,""))</f>
        <v/>
      </c>
      <c r="EW454" s="409" t="str">
        <f>IF(AND('[1]Multi-Field'!$E$93=[1]Lists!BF454,'[1]Multi-Field'!$F$93="Drained"),BI454,IF(AND('[1]Multi-Field'!$E$93=[1]Lists!BF454,'[1]Multi-Field'!$F$93="undrained"),BH454,""))</f>
        <v/>
      </c>
      <c r="EX454" s="409" t="str">
        <f>IF(AND('[1]Multi-Field'!$E$94=[1]Lists!BF454,'[1]Multi-Field'!$F$94="Drained"),BI454,IF(AND('[1]Multi-Field'!$E$94=[1]Lists!BF454,'[1]Multi-Field'!$F$94="undrained"),BH454,""))</f>
        <v/>
      </c>
      <c r="EY454" s="409" t="str">
        <f>IF(AND('[1]Multi-Field'!$E$95=[1]Lists!BF454,'[1]Multi-Field'!$F$95="Drained"),BI454,IF(AND('[1]Multi-Field'!$E$95=[1]Lists!BF454,'[1]Multi-Field'!$F$95="undrained"),BH454,""))</f>
        <v/>
      </c>
      <c r="EZ454" s="409" t="str">
        <f>IF(AND('[1]Multi-Field'!$E$96=[1]Lists!BF454,'[1]Multi-Field'!$F$96="Drained"),BI454,IF(AND('[1]Multi-Field'!$E$96=[1]Lists!BF454,'[1]Multi-Field'!$F$96="undrained"),BH454,""))</f>
        <v/>
      </c>
      <c r="FA454" s="409" t="str">
        <f>IF(AND('[1]Multi-Field'!$E$97=[1]Lists!BF454,'[1]Multi-Field'!$F$97="Drained"),BI454,IF(AND('[1]Multi-Field'!$E$97=[1]Lists!BF454,'[1]Multi-Field'!$F$97="undrained"),BH454,""))</f>
        <v/>
      </c>
      <c r="FB454" s="409" t="str">
        <f>IF(AND('[1]Multi-Field'!$E$98=[1]Lists!BF454,'[1]Multi-Field'!$F$98="Drained"),BI454,IF(AND('[1]Multi-Field'!$E$98=[1]Lists!BF454,'[1]Multi-Field'!$F$98="undrained"),BH454,""))</f>
        <v/>
      </c>
      <c r="FC454" s="409" t="str">
        <f>IF(AND('[1]Multi-Field'!$E$99=[1]Lists!BF454,'[1]Multi-Field'!$F$99="Drained"),BI454,IF(AND('[1]Multi-Field'!$E$99=[1]Lists!BF454,'[1]Multi-Field'!$F$99="undrained"),BH454,""))</f>
        <v/>
      </c>
      <c r="FD454" s="409" t="str">
        <f>IF(AND('[1]Multi-Field'!$E$100=[1]Lists!BF454,'[1]Multi-Field'!$F$100="Drained"),BI454,IF(AND('[1]Multi-Field'!$E$100=[1]Lists!BF454,'[1]Multi-Field'!$F$100="undrained"),BH454,""))</f>
        <v/>
      </c>
      <c r="FE454" s="409" t="str">
        <f>IF(AND('[1]Multi-Field'!$E$101=[1]Lists!BF454,'[1]Multi-Field'!$F$101="Drained"),BI454,IF(AND('[1]Multi-Field'!$E$101=[1]Lists!BF454,'[1]Multi-Field'!$F$101="undrained"),BH454,""))</f>
        <v/>
      </c>
      <c r="FF454" s="409" t="str">
        <f>IF(AND('[1]Multi-Field'!$E$102=[1]Lists!BF454,'[1]Multi-Field'!$F$102="Drained"),BI454,IF(AND('[1]Multi-Field'!$E$102=[1]Lists!BF454,'[1]Multi-Field'!$F$102="undrained"),BH454,""))</f>
        <v/>
      </c>
      <c r="FG454" s="409" t="str">
        <f>IF(AND('[1]Multi-Field'!$E$103=[1]Lists!BF454,'[1]Multi-Field'!$F$103="Drained"),BI454,IF(AND('[1]Multi-Field'!$E$103=[1]Lists!BF454,'[1]Multi-Field'!$F$103="undrained"),BH454,""))</f>
        <v/>
      </c>
      <c r="FH454" s="409" t="str">
        <f>IF(AND('[1]Multi-Field'!$E$104=[1]Lists!BF454,'[1]Multi-Field'!$F$104="Drained"),BI454,IF(AND('[1]Multi-Field'!$E$104=[1]Lists!BF454,'[1]Multi-Field'!$F$104="undrained"),BH454,""))</f>
        <v/>
      </c>
      <c r="FI454" s="409" t="str">
        <f>IF(AND('[1]Multi-Field'!$E$105=[1]Lists!BF454,'[1]Multi-Field'!$F$105="Drained"),BI454,IF(AND('[1]Multi-Field'!$E$105=[1]Lists!BF454,'[1]Multi-Field'!$F$105="undrained"),BH454,""))</f>
        <v/>
      </c>
      <c r="FJ454" s="409" t="str">
        <f>IF(AND('[1]Multi-Field'!$E$106=[1]Lists!BF454,'[1]Multi-Field'!$F$106="Drained"),BI454,IF(AND('[1]Multi-Field'!$E$106=[1]Lists!BF454,'[1]Multi-Field'!$F$106="undrained"),BH454,""))</f>
        <v/>
      </c>
      <c r="FK454" s="409" t="str">
        <f>IF(AND('[1]Multi-Field'!$E$107=[1]Lists!BF454,'[1]Multi-Field'!$F$107="Drained"),BI454,IF(AND('[1]Multi-Field'!$E$107=[1]Lists!BF454,'[1]Multi-Field'!$F$107="undrained"),BH454,""))</f>
        <v/>
      </c>
      <c r="FL454" s="409" t="str">
        <f>IF(AND('[1]Multi-Field'!$E$108=[1]Lists!BF454,'[1]Multi-Field'!$F$108="Drained"),BI454,IF(AND('[1]Multi-Field'!$E$108=[1]Lists!BF454,'[1]Multi-Field'!$F$108="undrained"),BH454,""))</f>
        <v/>
      </c>
      <c r="FM454" s="409" t="str">
        <f>IF(AND('[1]Multi-Field'!$E$109=[1]Lists!BF454,'[1]Multi-Field'!$F$109="Drained"),BI454,IF(AND('[1]Multi-Field'!$E$109=[1]Lists!BF454,'[1]Multi-Field'!$F$109="undrained"),BH454,""))</f>
        <v/>
      </c>
      <c r="FN454" s="409" t="str">
        <f>IF(AND('[1]Multi-Field'!$E$110=[1]Lists!BF454,'[1]Multi-Field'!$F$110="Drained"),BI454,IF(AND('[1]Multi-Field'!$E$110=[1]Lists!BF454,'[1]Multi-Field'!$F$110="undrained"),BH454,""))</f>
        <v/>
      </c>
      <c r="FO454" s="409" t="str">
        <f>IF(AND('[1]Multi-Field'!$E$111=[1]Lists!BF454,'[1]Multi-Field'!$F$111="Drained"),BI454,IF(AND('[1]Multi-Field'!$E$111=[1]Lists!BF454,'[1]Multi-Field'!$F$111="undrained"),BH454,""))</f>
        <v/>
      </c>
      <c r="FP454" s="409" t="str">
        <f>IF(AND('[1]Multi-Field'!$E$112=[1]Lists!BF454,'[1]Multi-Field'!$F$112="Drained"),BI454,IF(AND('[1]Multi-Field'!$E$112=[1]Lists!BF454,'[1]Multi-Field'!$F$112="undrained"),BH454,""))</f>
        <v/>
      </c>
      <c r="FQ454" s="409" t="str">
        <f>IF(AND('[1]Multi-Field'!$E$113=[1]Lists!BF454,'[1]Multi-Field'!$F$113="Drained"),BI454,IF(AND('[1]Multi-Field'!$E$113=[1]Lists!BF454,'[1]Multi-Field'!$F$113="undrained"),BH454,""))</f>
        <v/>
      </c>
      <c r="FR454" s="409" t="str">
        <f>IF(AND('[1]Multi-Field'!$E$114=[1]Lists!BF454,'[1]Multi-Field'!$F$114="Drained"),BI454,IF(AND('[1]Multi-Field'!$E$114=[1]Lists!BF454,'[1]Multi-Field'!$F$114="undrained"),BH454,""))</f>
        <v/>
      </c>
      <c r="FS454" s="409" t="str">
        <f>IF(AND('[1]Multi-Field'!$E$115=[1]Lists!BF454,'[1]Multi-Field'!$F$115="Drained"),BI454,IF(AND('[1]Multi-Field'!$E$115=[1]Lists!BF454,'[1]Multi-Field'!$F$115="undrained"),BH454,""))</f>
        <v/>
      </c>
      <c r="FT454" s="409" t="str">
        <f>IF(AND('[1]Multi-Field'!$E$116=[1]Lists!BF454,'[1]Multi-Field'!$F$116="Drained"),BI454,IF(AND('[1]Multi-Field'!$E$116=[1]Lists!BF454,'[1]Multi-Field'!$F$116="undrained"),BH454,""))</f>
        <v/>
      </c>
      <c r="FU454" s="409" t="str">
        <f>IF(AND('[1]Multi-Field'!$E$117=[1]Lists!BF454,'[1]Multi-Field'!$F$117="Drained"),BI454,IF(AND('[1]Multi-Field'!$E$117=[1]Lists!BF454,'[1]Multi-Field'!$F$117="undrained"),BH454,""))</f>
        <v/>
      </c>
      <c r="FV454" s="409" t="str">
        <f>IF(AND('[1]Multi-Field'!$E$118=[1]Lists!BF454,'[1]Multi-Field'!$F$118="Drained"),BI454,IF(AND('[1]Multi-Field'!$E$118=[1]Lists!BF454,'[1]Multi-Field'!$F$118="undrained"),BH454,""))</f>
        <v/>
      </c>
      <c r="FW454" s="409" t="str">
        <f>IF(AND('[1]Multi-Field'!$E$119=[1]Lists!BF454,'[1]Multi-Field'!$F$119="Drained"),BI454,IF(AND('[1]Multi-Field'!$E$119=[1]Lists!BF454,'[1]Multi-Field'!$F$119="undrained"),BH454,""))</f>
        <v/>
      </c>
      <c r="FX454" s="409" t="str">
        <f>IF(AND('[1]Multi-Field'!$E$120=[1]Lists!BF454,'[1]Multi-Field'!$F$120="Drained"),BI454,IF(AND('[1]Multi-Field'!$E$120=[1]Lists!BF454,'[1]Multi-Field'!$F$120="undrained"),BH454,""))</f>
        <v/>
      </c>
      <c r="GC454" s="4">
        <v>1</v>
      </c>
    </row>
    <row r="455" spans="1:185" ht="13.5" customHeight="1">
      <c r="A455" s="7" t="s">
        <v>541</v>
      </c>
      <c r="B455" s="7"/>
      <c r="C455" s="7"/>
      <c r="D455" s="8">
        <v>60</v>
      </c>
      <c r="E455" s="8">
        <f t="shared" si="67"/>
        <v>62</v>
      </c>
      <c r="F455" s="8">
        <f t="shared" si="68"/>
        <v>63</v>
      </c>
      <c r="G455" s="8">
        <v>65</v>
      </c>
      <c r="H455" s="8">
        <v>65</v>
      </c>
      <c r="I455" s="8">
        <f t="shared" si="71"/>
        <v>68</v>
      </c>
      <c r="J455" s="8">
        <f t="shared" si="72"/>
        <v>72</v>
      </c>
      <c r="K455" s="8">
        <v>75</v>
      </c>
      <c r="L455" s="8">
        <v>105</v>
      </c>
      <c r="M455" s="8">
        <f t="shared" si="69"/>
        <v>110</v>
      </c>
      <c r="N455" s="8">
        <f t="shared" si="70"/>
        <v>115</v>
      </c>
      <c r="O455" s="8">
        <v>120</v>
      </c>
      <c r="P455" s="391">
        <v>430</v>
      </c>
      <c r="Q455" s="394"/>
      <c r="R455" s="395">
        <f>IF(OR('Multi-Field'!AA432=Lists!AC471,'Multi-Field'!AA432=Lists!AC472),IF('Multi-Field'!Z432="x",(IF('Multi-Field'!AC432=Lists!Q440,Lists!R440,IF('Multi-Field'!AC432=Lists!Q441,Lists!R441,IF('Multi-Field'!AC432=Lists!Q442,Lists!R442,IF('Multi-Field'!AC432=Lists!Q443,Lists!R443))))),IF('Multi-Field'!X432="x",(IF('Multi-Field'!AC432=Lists!Q440,Lists!S440,IF('Multi-Field'!AC432=Lists!Q441,Lists!S441,IF('Multi-Field'!AC432=Lists!Q442,Lists!S442,IF('Multi-Field'!AC432=Lists!Q443,Lists!S443))))),IF('Multi-Field'!V432="x",(IF('Multi-Field'!AC432=Lists!Q440,Lists!T440,IF('Multi-Field'!AC432=Lists!Q441,Lists!T441,IF('Multi-Field'!AC432=Lists!Q442,Lists!T442,IF('Multi-Field'!AC432=Lists!Q443,Lists!T443))))),0))))</f>
        <v>0</v>
      </c>
      <c r="S455" s="395">
        <f t="shared" si="66"/>
        <v>0</v>
      </c>
      <c r="T455" s="395"/>
      <c r="U455" s="396"/>
      <c r="BF455" s="411" t="s">
        <v>1619</v>
      </c>
      <c r="BG455" s="412">
        <v>2</v>
      </c>
      <c r="BH455" s="412">
        <v>4</v>
      </c>
      <c r="BI455" s="412">
        <v>4.5</v>
      </c>
      <c r="BJ455" s="409" t="e">
        <f>IF(AND('[1]Single Field'!#REF!=[1]Lists!BF455,'[1]Single Field'!#REF!="Drained"),"x",IF(AND('[1]Single Field'!#REF!=[1]Lists!BF455,'[1]Single Field'!#REF!="Undrained"),O,""))</f>
        <v>#REF!</v>
      </c>
      <c r="BK455" s="409" t="str">
        <f>IF(AND('[1]Multi-Field'!$E$3=[1]Lists!BF455,'[1]Multi-Field'!$F$3="Drained"),BI455,IF(AND('[1]Multi-Field'!$E$3=BF455,'[1]Multi-Field'!$F$3="undrained"),BH455,""))</f>
        <v/>
      </c>
      <c r="BL455" s="409" t="str">
        <f>IF(AND('[1]Multi-Field'!$E$4=BF455,'[1]Multi-Field'!$F$4="Drained"),BI455,IF(AND('[1]Multi-Field'!$E$4=BF455,'[1]Multi-Field'!$F$4="undrained"),BH455,""))</f>
        <v/>
      </c>
      <c r="BM455" s="409" t="str">
        <f>IF(AND('[1]Multi-Field'!$E$5=BF455,'[1]Multi-Field'!$F$5="Drained"),BI455,IF(AND('[1]Multi-Field'!$E$5=BF455,'[1]Multi-Field'!$F$5="undrained"),BH455,""))</f>
        <v/>
      </c>
      <c r="BN455" s="409" t="str">
        <f>IF(AND('[1]Multi-Field'!$E$6=BF455,'[1]Multi-Field'!$F$6="Drained"),BI455,IF(AND('[1]Multi-Field'!$E$6=BF455,'[1]Multi-Field'!$F$6="undrained"),BH455,""))</f>
        <v/>
      </c>
      <c r="BO455" s="409" t="str">
        <f>IF(AND('[1]Multi-Field'!$E$7=BF455,'[1]Multi-Field'!$F$7="Drained"),BI455,IF(AND('[1]Multi-Field'!$E$7=BF455,'[1]Multi-Field'!$F$7="undrained"),BH455,""))</f>
        <v/>
      </c>
      <c r="BP455" s="409" t="str">
        <f>IF(AND('[1]Multi-Field'!$E$8=BF455,'[1]Multi-Field'!$F$8="Drained"),BI455,IF(AND('[1]Multi-Field'!$E$8=BF455,'[1]Multi-Field'!$F$8="undrained"),BH455,""))</f>
        <v/>
      </c>
      <c r="BQ455" s="409" t="str">
        <f>IF(AND('[1]Multi-Field'!$E$9=BF455,'[1]Multi-Field'!$F$9="Drained"),BI455,IF(AND('[1]Multi-Field'!$E$9=BF455,'[1]Multi-Field'!$F$9="undrained"),BH455,""))</f>
        <v/>
      </c>
      <c r="BR455" s="409" t="str">
        <f>IF(AND('[1]Multi-Field'!$E$10=BF455,'[1]Multi-Field'!$F$10="Drained"),BI455,IF(AND('[1]Multi-Field'!$E$10=BF455,'[1]Multi-Field'!$F$10="undrained"),BH455,""))</f>
        <v/>
      </c>
      <c r="BS455" s="409" t="str">
        <f>IF(AND('[1]Multi-Field'!$E$11=BF455,'[1]Multi-Field'!$F$11="Drained"),BI455,IF(AND('[1]Multi-Field'!$E$11=BF455,'[1]Multi-Field'!$F$11="undrained"),BH455,""))</f>
        <v/>
      </c>
      <c r="BT455" s="409" t="str">
        <f>IF(AND('[1]Multi-Field'!$E$12=BF455,'[1]Multi-Field'!$F$12="Drained"),BI455,IF(AND('[1]Multi-Field'!$E$12=BF455,'[1]Multi-Field'!$F$12="undrained"),BH455,""))</f>
        <v/>
      </c>
      <c r="BU455" s="409" t="str">
        <f>IF(AND('[1]Multi-Field'!$E$13=BF455,'[1]Multi-Field'!$F$13="Drained"),BI455,IF(AND('[1]Multi-Field'!$E$3=BF455,'[1]Multi-Field'!$F$13="undrained"),BH455,""))</f>
        <v/>
      </c>
      <c r="BV455" s="409" t="str">
        <f>IF(AND('[1]Multi-Field'!$E$14=BF455,'[1]Multi-Field'!$F$14="Drained"),BI455,IF(AND('[1]Multi-Field'!$E$14=BF455,'[1]Multi-Field'!$F$14="undrained"),BH455,""))</f>
        <v/>
      </c>
      <c r="BW455" s="409" t="str">
        <f>IF(AND('[1]Multi-Field'!$E$15=BF455,'[1]Multi-Field'!$F$15="Drained"),BI455,IF(AND('[1]Multi-Field'!$E$15=BF455,'[1]Multi-Field'!$F$15="undrained"),BH455,""))</f>
        <v/>
      </c>
      <c r="BX455" s="409" t="str">
        <f>IF(AND('[1]Multi-Field'!$E$16=[1]Lists!BF455,'[1]Multi-Field'!$F$16="Drained"),BI455,IF(AND('[1]Multi-Field'!$E$16=[1]Lists!BF455,'[1]Multi-Field'!$F$16="undrained"),BH455,""))</f>
        <v/>
      </c>
      <c r="BY455" s="409" t="str">
        <f>IF(AND('[1]Multi-Field'!$E$17=[1]Lists!BF455,'[1]Multi-Field'!$F$17="Drained"),BI455,IF(AND('[1]Multi-Field'!$E$17=[1]Lists!BF455,'[1]Multi-Field'!$F$17="undrained"),BH455,""))</f>
        <v/>
      </c>
      <c r="BZ455" s="409" t="str">
        <f>IF(AND('[1]Multi-Field'!$E$18=[1]Lists!BF455,'[1]Multi-Field'!$F$18="Drained"),BI455,IF(AND('[1]Multi-Field'!$E$18=[1]Lists!BF455,'[1]Multi-Field'!$F$18="undrained"),BH455,""))</f>
        <v/>
      </c>
      <c r="CA455" s="409" t="str">
        <f>IF(AND('[1]Multi-Field'!$E$19=[1]Lists!BF455,'[1]Multi-Field'!$F$19="Drained"),BI455,IF(AND('[1]Multi-Field'!$E$19=[1]Lists!BF455,'[1]Multi-Field'!$F$19="undrained"),BH455,""))</f>
        <v/>
      </c>
      <c r="CB455" s="409" t="str">
        <f>IF(AND('[1]Multi-Field'!$E$20=[1]Lists!BF455,'[1]Multi-Field'!$F$20="Drained"),BI455,IF(AND('[1]Multi-Field'!$E$20=[1]Lists!BF455,'[1]Multi-Field'!$F$20="undrained"),BH455,""))</f>
        <v/>
      </c>
      <c r="CC455" s="409" t="str">
        <f>IF(AND('[1]Multi-Field'!$E$21=[1]Lists!BF455,'[1]Multi-Field'!$F$21="Drained"),BI455,IF(AND('[1]Multi-Field'!$E$21=[1]Lists!BF455,'[1]Multi-Field'!$F$21="undrained"),BH455,""))</f>
        <v/>
      </c>
      <c r="CD455" s="409" t="str">
        <f>IF(AND('[1]Multi-Field'!$E$22=[1]Lists!BF455,'[1]Multi-Field'!$F$22="Drained"),BI455,IF(AND('[1]Multi-Field'!$E$22=[1]Lists!BF455,'[1]Multi-Field'!$F$22="undrained"),BH455,""))</f>
        <v/>
      </c>
      <c r="CE455" s="409" t="str">
        <f>IF(AND('[1]Multi-Field'!$E$23=[1]Lists!BF455,'[1]Multi-Field'!$F$23="Drained"),BI455,IF(AND('[1]Multi-Field'!$E$23=[1]Lists!BF455,'[1]Multi-Field'!$F$23="undrained"),BH455,""))</f>
        <v/>
      </c>
      <c r="CF455" s="409" t="str">
        <f>IF(AND('[1]Multi-Field'!$E$24=[1]Lists!BF455,'[1]Multi-Field'!$F$24="Drained"),BI455,IF(AND('[1]Multi-Field'!$E$24=[1]Lists!BF455,'[1]Multi-Field'!$F$24="undrained"),BH455,""))</f>
        <v/>
      </c>
      <c r="CG455" s="409" t="str">
        <f>IF(AND('[1]Multi-Field'!$E$25=[1]Lists!BF455,'[1]Multi-Field'!$F$25="Drained"),BI455,IF(AND('[1]Multi-Field'!$E$25=[1]Lists!BF455,'[1]Multi-Field'!$F$25="undrained"),BH455,""))</f>
        <v/>
      </c>
      <c r="CH455" s="409" t="str">
        <f>IF(AND('[1]Multi-Field'!$E$26=[1]Lists!BF455,'[1]Multi-Field'!$F$26="Drained"),BI455,IF(AND('[1]Multi-Field'!$E$26=[1]Lists!BF455,'[1]Multi-Field'!$F$26="undrained"),BH455,""))</f>
        <v/>
      </c>
      <c r="CI455" s="409" t="str">
        <f>IF(AND('[1]Multi-Field'!$E$27=[1]Lists!BF455,'[1]Multi-Field'!$F$27="Drained"),BI455,IF(AND('[1]Multi-Field'!$E$27=[1]Lists!BF455,'[1]Multi-Field'!$F$27="undrained"),BH455,""))</f>
        <v/>
      </c>
      <c r="CJ455" s="409" t="str">
        <f>IF(AND('[1]Multi-Field'!$E$28=[1]Lists!BF455,'[1]Multi-Field'!$F$28="Drained"),BI455,IF(AND('[1]Multi-Field'!$E$28=[1]Lists!BF455,'[1]Multi-Field'!$F$28="undrained"),BH455,""))</f>
        <v/>
      </c>
      <c r="CK455" s="409" t="str">
        <f>IF(AND('[1]Multi-Field'!$E$29=[1]Lists!BF455,'[1]Multi-Field'!$F$29="Drained"),BI455,IF(AND('[1]Multi-Field'!$E$29=[1]Lists!BF455,'[1]Multi-Field'!$F$29="undrained"),BH455,""))</f>
        <v/>
      </c>
      <c r="CL455" s="409" t="str">
        <f>IF(AND('[1]Multi-Field'!$E$30=[1]Lists!BF455,'[1]Multi-Field'!$F$30="Drained"),BI455,IF(AND('[1]Multi-Field'!$E$30=[1]Lists!BF455,'[1]Multi-Field'!$F$30="undrained"),BH455,""))</f>
        <v/>
      </c>
      <c r="CM455" s="409" t="str">
        <f>IF(AND('[1]Multi-Field'!$E$31=[1]Lists!BF455,'[1]Multi-Field'!$F$31="Drained"),BI455,IF(AND('[1]Multi-Field'!$E$31=[1]Lists!BF455,'[1]Multi-Field'!$F$31="undrained"),BH455,""))</f>
        <v/>
      </c>
      <c r="CN455" s="409" t="str">
        <f>IF(AND('[1]Multi-Field'!$E$32=[1]Lists!BF455,'[1]Multi-Field'!$F$32="Drained"),BI455,IF(AND('[1]Multi-Field'!$E$32=[1]Lists!BF455,'[1]Multi-Field'!$F$32="undrained"),BH455,""))</f>
        <v/>
      </c>
      <c r="CO455" s="409" t="str">
        <f>IF(AND('[1]Multi-Field'!$E$33=[1]Lists!BF455,'[1]Multi-Field'!$F$33="Drained"),BI455,IF(AND('[1]Multi-Field'!$E$33=[1]Lists!BF455,'[1]Multi-Field'!$F$33="undrained"),BH455,""))</f>
        <v/>
      </c>
      <c r="CP455" s="409" t="str">
        <f>IF(AND('[1]Multi-Field'!$E$34=[1]Lists!BF455,'[1]Multi-Field'!$F$34="Drained"),BI455,IF(AND('[1]Multi-Field'!$E$34=[1]Lists!BF455,'[1]Multi-Field'!$F$34="undrained"),BH455,""))</f>
        <v/>
      </c>
      <c r="CQ455" s="409" t="str">
        <f>IF(AND('[1]Multi-Field'!$E$35=[1]Lists!BF455,'[1]Multi-Field'!$F$35="Drained"),BI455,IF(AND('[1]Multi-Field'!$E$35=[1]Lists!BF455,'[1]Multi-Field'!$F$35="undrained"),BH455,""))</f>
        <v/>
      </c>
      <c r="CR455" s="409" t="str">
        <f>IF(AND('[1]Multi-Field'!$E$36=[1]Lists!BF455,'[1]Multi-Field'!$F$36="Drained"),BI455,IF(AND('[1]Multi-Field'!$E$36=[1]Lists!BF455,'[1]Multi-Field'!$F$36="undrained"),BH455,""))</f>
        <v/>
      </c>
      <c r="CS455" s="409" t="str">
        <f>IF(AND('[1]Multi-Field'!$E$37=[1]Lists!BF455,'[1]Multi-Field'!$F$37="Drained"),BI455,IF(AND('[1]Multi-Field'!$E$37=[1]Lists!BF455,'[1]Multi-Field'!$F$37="undrained"),BH455,""))</f>
        <v/>
      </c>
      <c r="CT455" s="409" t="str">
        <f>IF(AND('[1]Multi-Field'!$E$38=[1]Lists!BF455,'[1]Multi-Field'!$F$38="Drained"),BI455,IF(AND('[1]Multi-Field'!$E$38=[1]Lists!BF455,'[1]Multi-Field'!$F$38="undrained"),BH455,""))</f>
        <v/>
      </c>
      <c r="CU455" s="409" t="str">
        <f>IF(AND('[1]Multi-Field'!$E$39=[1]Lists!BF455,'[1]Multi-Field'!$F$39="Drained"),BI455,IF(AND('[1]Multi-Field'!$E$39=[1]Lists!BF455,'[1]Multi-Field'!$F$39="undrained"),BH455,""))</f>
        <v/>
      </c>
      <c r="CV455" s="409" t="str">
        <f>IF(AND('[1]Multi-Field'!$E$40=[1]Lists!BF455,'[1]Multi-Field'!$F$40="Drained"),BI455,IF(AND('[1]Multi-Field'!$E$40=[1]Lists!BF455,'[1]Multi-Field'!$F$40="undrained"),BH455,""))</f>
        <v/>
      </c>
      <c r="CW455" s="409" t="str">
        <f>IF(AND('[1]Multi-Field'!$E$41=[1]Lists!BF455,'[1]Multi-Field'!$F$40="Drained"),BI455,IF(AND('[1]Multi-Field'!$E$40=[1]Lists!BF455,'[1]Multi-Field'!$F$40="undrained"),BH455,""))</f>
        <v/>
      </c>
      <c r="CX455" s="409" t="str">
        <f>IF(AND('[1]Multi-Field'!$E$42=[1]Lists!BF455,'[1]Multi-Field'!$F$42="Drained"),BI455,IF(AND('[1]Multi-Field'!$E$42=[1]Lists!BF455,'[1]Multi-Field'!$F$42="undrained"),BH455,""))</f>
        <v/>
      </c>
      <c r="CY455" s="409" t="str">
        <f>IF(AND('[1]Multi-Field'!$E$43=[1]Lists!BF455,'[1]Multi-Field'!$F$43="Drained"),BI455,IF(AND('[1]Multi-Field'!$E$43=[1]Lists!BF455,'[1]Multi-Field'!$F$43="undrained"),BH455,""))</f>
        <v/>
      </c>
      <c r="CZ455" s="409" t="str">
        <f>IF(AND('[1]Multi-Field'!$E$44=[1]Lists!BF455,'[1]Multi-Field'!$F$44="Drained"),BI455,IF(AND('[1]Multi-Field'!$E$44=[1]Lists!BF455,'[1]Multi-Field'!$F$44="undrained"),BH455,""))</f>
        <v/>
      </c>
      <c r="DA455" s="409" t="str">
        <f>IF(AND('[1]Multi-Field'!$E$45=[1]Lists!BF455,'[1]Multi-Field'!$F$45="Drained"),BI455,IF(AND('[1]Multi-Field'!$E$45=[1]Lists!BF455,'[1]Multi-Field'!$F$45="undrained"),BH455,""))</f>
        <v/>
      </c>
      <c r="DB455" s="409" t="str">
        <f>IF(AND('[1]Multi-Field'!$E$46=[1]Lists!BF455,'[1]Multi-Field'!$F$46="Drained"),BI455,IF(AND('[1]Multi-Field'!$E$46=[1]Lists!BF455,'[1]Multi-Field'!$F$46="undrained"),BH455,""))</f>
        <v/>
      </c>
      <c r="DC455" s="409" t="str">
        <f>IF(AND('[1]Multi-Field'!$E$47=[1]Lists!BF455,'[1]Multi-Field'!$F$47="Drained"),BI455,IF(AND('[1]Multi-Field'!$E$47=[1]Lists!BF455,'[1]Multi-Field'!$F$47="undrained"),BH455,""))</f>
        <v/>
      </c>
      <c r="DD455" s="409" t="str">
        <f>IF(AND('[1]Multi-Field'!$E$48=[1]Lists!BF455,'[1]Multi-Field'!$F$48="Drained"),BI455,IF(AND('[1]Multi-Field'!$E$48=[1]Lists!BF455,'[1]Multi-Field'!$F$48="undrained"),BH455,""))</f>
        <v/>
      </c>
      <c r="DE455" s="409" t="str">
        <f>IF(AND('[1]Multi-Field'!$E$49=[1]Lists!BF455,'[1]Multi-Field'!$F$49="Drained"),BI455,IF(AND('[1]Multi-Field'!$E$49=[1]Lists!BF455,'[1]Multi-Field'!$F$9="undrained"),BH455,""))</f>
        <v/>
      </c>
      <c r="DF455" s="409" t="str">
        <f>IF(AND('[1]Multi-Field'!$E$50=[1]Lists!BF455,'[1]Multi-Field'!$F$50="Drained"),BI455,IF(AND('[1]Multi-Field'!$E$50=[1]Lists!BF455,'[1]Multi-Field'!$F$50="undrained"),BH455,""))</f>
        <v/>
      </c>
      <c r="DG455" s="409" t="str">
        <f>IF(AND('[1]Multi-Field'!$E$51=[1]Lists!BF455,'[1]Multi-Field'!$F$51="Drained"),BI455,IF(AND('[1]Multi-Field'!$E$51=[1]Lists!BF455,'[1]Multi-Field'!$F$51="undrained"),BH455,""))</f>
        <v/>
      </c>
      <c r="DH455" s="409" t="str">
        <f>IF(AND('[1]Multi-Field'!$E$52=[1]Lists!BF455,'[1]Multi-Field'!$F$52="Drained"),BI455,IF(AND('[1]Multi-Field'!$E$52=[1]Lists!BF455,'[1]Multi-Field'!$F$52="undrained"),BH455,""))</f>
        <v/>
      </c>
      <c r="DI455" s="409" t="str">
        <f>IF(AND('[1]Multi-Field'!$E$53=[1]Lists!BF455,'[1]Multi-Field'!$F$53="Drained"),BI455,IF(AND('[1]Multi-Field'!$E$53=[1]Lists!BF455,'[1]Multi-Field'!$F$53="undrained"),BH455,""))</f>
        <v/>
      </c>
      <c r="DJ455" s="409" t="str">
        <f>IF(AND('[1]Multi-Field'!$E$54=[1]Lists!BF455,'[1]Multi-Field'!$F$54="Drained"),BI455,IF(AND('[1]Multi-Field'!$E$54=[1]Lists!BF455,'[1]Multi-Field'!$F$54="undrained"),BH455,""))</f>
        <v/>
      </c>
      <c r="DK455" s="409" t="str">
        <f>IF(AND('[1]Multi-Field'!$E$55=[1]Lists!BF455,'[1]Multi-Field'!$F$55="Drained"),BI455,IF(AND('[1]Multi-Field'!$E$55=[1]Lists!BF455,'[1]Multi-Field'!$F$55="undrained"),BH455,""))</f>
        <v/>
      </c>
      <c r="DL455" s="409" t="str">
        <f>IF(AND('[1]Multi-Field'!$E$56=[1]Lists!BF455,'[1]Multi-Field'!$F$56="Drained"),BI455,IF(AND('[1]Multi-Field'!$E$56=[1]Lists!BF455,'[1]Multi-Field'!$F$56="undrained"),BH455,""))</f>
        <v/>
      </c>
      <c r="DM455" s="409" t="str">
        <f>IF(AND('[1]Multi-Field'!$E$57=[1]Lists!BF455,'[1]Multi-Field'!$F$57="Drained"),BI455,IF(AND('[1]Multi-Field'!$E$57=[1]Lists!BF455,'[1]Multi-Field'!$F$57="undrained"),BH455,""))</f>
        <v/>
      </c>
      <c r="DN455" s="409" t="str">
        <f>IF(AND('[1]Multi-Field'!$E$58=[1]Lists!BF455,'[1]Multi-Field'!$F$58="Drained"),BI455,IF(AND('[1]Multi-Field'!$E$58=[1]Lists!BF455,'[1]Multi-Field'!$F$58="undrained"),BH455,""))</f>
        <v/>
      </c>
      <c r="DO455" s="409" t="str">
        <f>IF(AND('[1]Multi-Field'!$E$59=[1]Lists!BF455,'[1]Multi-Field'!$F$59="Drained"),BI455,IF(AND('[1]Multi-Field'!$E$59=[1]Lists!BF455,'[1]Multi-Field'!$F$59="undrained"),BH455,""))</f>
        <v/>
      </c>
      <c r="DP455" s="409" t="str">
        <f>IF(AND('[1]Multi-Field'!$E$60=[1]Lists!BF455,'[1]Multi-Field'!$F$60="Drained"),BI455,IF(AND('[1]Multi-Field'!$E$60=[1]Lists!BF455,'[1]Multi-Field'!$F$60="undrained"),BH455,""))</f>
        <v/>
      </c>
      <c r="DQ455" s="409" t="str">
        <f>IF(AND('[1]Multi-Field'!$E$61=[1]Lists!BF455,'[1]Multi-Field'!$F$61="Drained"),BI455,IF(AND('[1]Multi-Field'!$E$61=[1]Lists!BF455,'[1]Multi-Field'!$F$61="undrained"),BH455,""))</f>
        <v/>
      </c>
      <c r="DR455" s="409" t="str">
        <f>IF(AND('[1]Multi-Field'!$E$62=[1]Lists!BF455,'[1]Multi-Field'!$F$62="Drained"),BI455,IF(AND('[1]Multi-Field'!$E$62=[1]Lists!BF455,'[1]Multi-Field'!$F$62="undrained"),BH455,""))</f>
        <v/>
      </c>
      <c r="DS455" s="409" t="str">
        <f>IF(AND('[1]Multi-Field'!$E$63=[1]Lists!BF455,'[1]Multi-Field'!$F$63="Drained"),BI455,IF(AND('[1]Multi-Field'!$E$63=[1]Lists!BF455,'[1]Multi-Field'!$F$63="undrained"),BH455,""))</f>
        <v/>
      </c>
      <c r="DT455" s="409" t="str">
        <f>IF(AND('[1]Multi-Field'!$E$64=[1]Lists!BF455,'[1]Multi-Field'!$F$64="Drained"),BI455,IF(AND('[1]Multi-Field'!$E$64=[1]Lists!BF455,'[1]Multi-Field'!$F$64="undrained"),BH455,""))</f>
        <v/>
      </c>
      <c r="DU455" s="409" t="str">
        <f>IF(AND('[1]Multi-Field'!$E$65=[1]Lists!BF455,'[1]Multi-Field'!$F$65="Drained"),BI455,IF(AND('[1]Multi-Field'!$E$65=[1]Lists!BF455,'[1]Multi-Field'!$F$65="undrained"),BH455,""))</f>
        <v/>
      </c>
      <c r="DV455" s="409" t="str">
        <f>IF(AND('[1]Multi-Field'!$E$66=[1]Lists!BF455,'[1]Multi-Field'!$F$66="Drained"),BI455,IF(AND('[1]Multi-Field'!$E$66=[1]Lists!BF455,'[1]Multi-Field'!$F$66="undrained"),BH455,""))</f>
        <v/>
      </c>
      <c r="DW455" s="409" t="str">
        <f>IF(AND('[1]Multi-Field'!$E$67=[1]Lists!BF455,'[1]Multi-Field'!$F$67="Drained"),BI455,IF(AND('[1]Multi-Field'!$E$67=[1]Lists!BF455,'[1]Multi-Field'!$F$67="undrained"),BH455,""))</f>
        <v/>
      </c>
      <c r="DX455" s="409" t="str">
        <f>IF(AND('[1]Multi-Field'!$E$68=[1]Lists!BF455,'[1]Multi-Field'!$F$68="Drained"),BI455,IF(AND('[1]Multi-Field'!$E$68=[1]Lists!BF455,'[1]Multi-Field'!$F$68="undrained"),BH455,""))</f>
        <v/>
      </c>
      <c r="DY455" s="409" t="str">
        <f>IF(AND('[1]Multi-Field'!$E$69=[1]Lists!BF455,'[1]Multi-Field'!$F$69="Drained"),BI455,IF(AND('[1]Multi-Field'!$E$69=[1]Lists!BF455,'[1]Multi-Field'!$F$69="undrained"),BH455,""))</f>
        <v/>
      </c>
      <c r="DZ455" s="409" t="str">
        <f>IF(AND('[1]Multi-Field'!$E$70=[1]Lists!BF455,'[1]Multi-Field'!$F$70="Drained"),BI455,IF(AND('[1]Multi-Field'!$E$70=[1]Lists!BF455,'[1]Multi-Field'!$F$70="undrained"),BH455,""))</f>
        <v/>
      </c>
      <c r="EA455" s="409" t="str">
        <f>IF(AND('[1]Multi-Field'!$E$71=[1]Lists!BF455,'[1]Multi-Field'!$F$71="Drained"),BI455,IF(AND('[1]Multi-Field'!$E$71=[1]Lists!BF455,'[1]Multi-Field'!$F$71="undrained"),BH455,""))</f>
        <v/>
      </c>
      <c r="EB455" s="409" t="str">
        <f>IF(AND('[1]Multi-Field'!$E$72=[1]Lists!BF455,'[1]Multi-Field'!$F$72="Drained"),BI455,IF(AND('[1]Multi-Field'!$E$72=[1]Lists!BF455,'[1]Multi-Field'!$F$72="undrained"),BH455,""))</f>
        <v/>
      </c>
      <c r="EC455" s="409" t="str">
        <f>IF(AND('[1]Multi-Field'!$E$73=[1]Lists!BF455,'[1]Multi-Field'!$F$73="Drained"),BI455,IF(AND('[1]Multi-Field'!$E$73=[1]Lists!BF455,'[1]Multi-Field'!$F$73="undrained"),BH455,""))</f>
        <v/>
      </c>
      <c r="ED455" s="409" t="str">
        <f>IF(AND('[1]Multi-Field'!$E$74=[1]Lists!BF455,'[1]Multi-Field'!$F$74="Drained"),BI455,IF(AND('[1]Multi-Field'!$E$74=[1]Lists!BF455,'[1]Multi-Field'!$F$74="undrained"),BH455,""))</f>
        <v/>
      </c>
      <c r="EE455" s="409" t="str">
        <f>IF(AND('[1]Multi-Field'!$E$75=[1]Lists!BF455,'[1]Multi-Field'!$F$75="Drained"),BI455,IF(AND('[1]Multi-Field'!$E$75=[1]Lists!BF455,'[1]Multi-Field'!$F$75="undrained"),BH455,""))</f>
        <v/>
      </c>
      <c r="EF455" s="409" t="str">
        <f>IF(AND('[1]Multi-Field'!$E$76=[1]Lists!BF455,'[1]Multi-Field'!$F$76="Drained"),BI455,IF(AND('[1]Multi-Field'!$E$76=[1]Lists!BF455,'[1]Multi-Field'!$F$6="undrained"),BH455,""))</f>
        <v/>
      </c>
      <c r="EG455" s="409" t="str">
        <f>IF(AND('[1]Multi-Field'!$E$77=[1]Lists!BF455,'[1]Multi-Field'!$F$77="Drained"),BI455,IF(AND('[1]Multi-Field'!$E$77=[1]Lists!BF455,'[1]Multi-Field'!$F$77="undrained"),BH455,""))</f>
        <v/>
      </c>
      <c r="EH455" s="409" t="str">
        <f>IF(AND('[1]Multi-Field'!$E$78=[1]Lists!BF455,'[1]Multi-Field'!$F$78="Drained"),BI455,IF(AND('[1]Multi-Field'!$E$78=[1]Lists!BF455,'[1]Multi-Field'!$F$78="undrained"),BH455,""))</f>
        <v/>
      </c>
      <c r="EI455" s="409" t="str">
        <f>IF(AND('[1]Multi-Field'!$E$79=[1]Lists!BF455,'[1]Multi-Field'!$F$79="Drained"),BI455,IF(AND('[1]Multi-Field'!$E$79=[1]Lists!BF455,'[1]Multi-Field'!$F$79="undrained"),BH455,""))</f>
        <v/>
      </c>
      <c r="EJ455" s="409" t="str">
        <f>IF(AND('[1]Multi-Field'!$E$80=[1]Lists!BF455,'[1]Multi-Field'!$F$80="Drained"),BI455,IF(AND('[1]Multi-Field'!$E$80=[1]Lists!BF455,'[1]Multi-Field'!$F$80="undrained"),BH455,""))</f>
        <v/>
      </c>
      <c r="EK455" s="409" t="str">
        <f>IF(AND('[1]Multi-Field'!$E$81=[1]Lists!BF455,'[1]Multi-Field'!$F$81="Drained"),BI455,IF(AND('[1]Multi-Field'!$E$81=[1]Lists!BF455,'[1]Multi-Field'!$F$81="undrained"),BH455,""))</f>
        <v/>
      </c>
      <c r="EL455" s="409" t="str">
        <f>IF(AND('[1]Multi-Field'!$E$82=[1]Lists!BF455,'[1]Multi-Field'!$F$82="Drained"),BI455,IF(AND('[1]Multi-Field'!$E$82=[1]Lists!BF455,'[1]Multi-Field'!$F$82="undrained"),BH455,""))</f>
        <v/>
      </c>
      <c r="EM455" s="409" t="str">
        <f>IF(AND('[1]Multi-Field'!$E$83=[1]Lists!BF455,'[1]Multi-Field'!$F$83="Drained"),BI455,IF(AND('[1]Multi-Field'!$E$83=[1]Lists!BF455,'[1]Multi-Field'!$F$83="undrained"),BH455,""))</f>
        <v/>
      </c>
      <c r="EN455" s="409" t="str">
        <f>IF(AND('[1]Multi-Field'!$E$84=[1]Lists!BF455,'[1]Multi-Field'!$F$84="Drained"),BI455,IF(AND('[1]Multi-Field'!$E$84=[1]Lists!BF455,'[1]Multi-Field'!$F$84="undrained"),BH455,""))</f>
        <v/>
      </c>
      <c r="EO455" s="409" t="str">
        <f>IF(AND('[1]Multi-Field'!$E$85=[1]Lists!BF455,'[1]Multi-Field'!$F$85="Drained"),BI455,IF(AND('[1]Multi-Field'!$E$85=[1]Lists!BF455,'[1]Multi-Field'!$F$85="undrained"),BH455,""))</f>
        <v/>
      </c>
      <c r="EP455" s="409" t="str">
        <f>IF(AND('[1]Multi-Field'!$E$86=[1]Lists!BF455,'[1]Multi-Field'!$F$86="Drained"),BI455,IF(AND('[1]Multi-Field'!$E$86=[1]Lists!BF455,'[1]Multi-Field'!$F$86="undrained"),BH455,""))</f>
        <v/>
      </c>
      <c r="EQ455" s="409" t="str">
        <f>IF(AND('[1]Multi-Field'!$E$87=[1]Lists!BF455,'[1]Multi-Field'!$F$87="Drained"),BI455,IF(AND('[1]Multi-Field'!$E$87=[1]Lists!BF455,'[1]Multi-Field'!$F$87="undrained"),BH455,""))</f>
        <v/>
      </c>
      <c r="ER455" s="409" t="str">
        <f>IF(AND('[1]Multi-Field'!$E$88=[1]Lists!BF455,'[1]Multi-Field'!$F$88="Drained"),BI455,IF(AND('[1]Multi-Field'!$E$88=[1]Lists!BF455,'[1]Multi-Field'!$F$88="undrained"),BH455,""))</f>
        <v/>
      </c>
      <c r="ES455" s="409" t="str">
        <f>IF(AND('[1]Multi-Field'!$E$89=[1]Lists!BF455,'[1]Multi-Field'!$F$89="Drained"),BI455,IF(AND('[1]Multi-Field'!$E$89=[1]Lists!BF455,'[1]Multi-Field'!$F$89="undrained"),BH455,""))</f>
        <v/>
      </c>
      <c r="ET455" s="409" t="str">
        <f>IF(AND('[1]Multi-Field'!$E$90=[1]Lists!BF455,'[1]Multi-Field'!$F$90="Drained"),BI455,IF(AND('[1]Multi-Field'!$E$90=[1]Lists!BF455,'[1]Multi-Field'!$F$90="undrained"),BH455,""))</f>
        <v/>
      </c>
      <c r="EU455" s="409" t="str">
        <f>IF(AND('[1]Multi-Field'!$E$91=[1]Lists!BF455,'[1]Multi-Field'!$F$91="Drained"),BI455,IF(AND('[1]Multi-Field'!$E$91=[1]Lists!BF455,'[1]Multi-Field'!$F$91="undrained"),BH455,""))</f>
        <v/>
      </c>
      <c r="EV455" s="409" t="str">
        <f>IF(AND('[1]Multi-Field'!$E$92=[1]Lists!BF455,'[1]Multi-Field'!$F$92="Drained"),BI455,IF(AND('[1]Multi-Field'!$E$92=[1]Lists!BF455,'[1]Multi-Field'!$F$92="undrained"),BH455,""))</f>
        <v/>
      </c>
      <c r="EW455" s="409" t="str">
        <f>IF(AND('[1]Multi-Field'!$E$93=[1]Lists!BF455,'[1]Multi-Field'!$F$93="Drained"),BI455,IF(AND('[1]Multi-Field'!$E$93=[1]Lists!BF455,'[1]Multi-Field'!$F$93="undrained"),BH455,""))</f>
        <v/>
      </c>
      <c r="EX455" s="409" t="str">
        <f>IF(AND('[1]Multi-Field'!$E$94=[1]Lists!BF455,'[1]Multi-Field'!$F$94="Drained"),BI455,IF(AND('[1]Multi-Field'!$E$94=[1]Lists!BF455,'[1]Multi-Field'!$F$94="undrained"),BH455,""))</f>
        <v/>
      </c>
      <c r="EY455" s="409" t="str">
        <f>IF(AND('[1]Multi-Field'!$E$95=[1]Lists!BF455,'[1]Multi-Field'!$F$95="Drained"),BI455,IF(AND('[1]Multi-Field'!$E$95=[1]Lists!BF455,'[1]Multi-Field'!$F$95="undrained"),BH455,""))</f>
        <v/>
      </c>
      <c r="EZ455" s="409" t="str">
        <f>IF(AND('[1]Multi-Field'!$E$96=[1]Lists!BF455,'[1]Multi-Field'!$F$96="Drained"),BI455,IF(AND('[1]Multi-Field'!$E$96=[1]Lists!BF455,'[1]Multi-Field'!$F$96="undrained"),BH455,""))</f>
        <v/>
      </c>
      <c r="FA455" s="409" t="str">
        <f>IF(AND('[1]Multi-Field'!$E$97=[1]Lists!BF455,'[1]Multi-Field'!$F$97="Drained"),BI455,IF(AND('[1]Multi-Field'!$E$97=[1]Lists!BF455,'[1]Multi-Field'!$F$97="undrained"),BH455,""))</f>
        <v/>
      </c>
      <c r="FB455" s="409" t="str">
        <f>IF(AND('[1]Multi-Field'!$E$98=[1]Lists!BF455,'[1]Multi-Field'!$F$98="Drained"),BI455,IF(AND('[1]Multi-Field'!$E$98=[1]Lists!BF455,'[1]Multi-Field'!$F$98="undrained"),BH455,""))</f>
        <v/>
      </c>
      <c r="FC455" s="409" t="str">
        <f>IF(AND('[1]Multi-Field'!$E$99=[1]Lists!BF455,'[1]Multi-Field'!$F$99="Drained"),BI455,IF(AND('[1]Multi-Field'!$E$99=[1]Lists!BF455,'[1]Multi-Field'!$F$99="undrained"),BH455,""))</f>
        <v/>
      </c>
      <c r="FD455" s="409" t="str">
        <f>IF(AND('[1]Multi-Field'!$E$100=[1]Lists!BF455,'[1]Multi-Field'!$F$100="Drained"),BI455,IF(AND('[1]Multi-Field'!$E$100=[1]Lists!BF455,'[1]Multi-Field'!$F$100="undrained"),BH455,""))</f>
        <v/>
      </c>
      <c r="FE455" s="409" t="str">
        <f>IF(AND('[1]Multi-Field'!$E$101=[1]Lists!BF455,'[1]Multi-Field'!$F$101="Drained"),BI455,IF(AND('[1]Multi-Field'!$E$101=[1]Lists!BF455,'[1]Multi-Field'!$F$101="undrained"),BH455,""))</f>
        <v/>
      </c>
      <c r="FF455" s="409" t="str">
        <f>IF(AND('[1]Multi-Field'!$E$102=[1]Lists!BF455,'[1]Multi-Field'!$F$102="Drained"),BI455,IF(AND('[1]Multi-Field'!$E$102=[1]Lists!BF455,'[1]Multi-Field'!$F$102="undrained"),BH455,""))</f>
        <v/>
      </c>
      <c r="FG455" s="409" t="str">
        <f>IF(AND('[1]Multi-Field'!$E$103=[1]Lists!BF455,'[1]Multi-Field'!$F$103="Drained"),BI455,IF(AND('[1]Multi-Field'!$E$103=[1]Lists!BF455,'[1]Multi-Field'!$F$103="undrained"),BH455,""))</f>
        <v/>
      </c>
      <c r="FH455" s="409" t="str">
        <f>IF(AND('[1]Multi-Field'!$E$104=[1]Lists!BF455,'[1]Multi-Field'!$F$104="Drained"),BI455,IF(AND('[1]Multi-Field'!$E$104=[1]Lists!BF455,'[1]Multi-Field'!$F$104="undrained"),BH455,""))</f>
        <v/>
      </c>
      <c r="FI455" s="409" t="str">
        <f>IF(AND('[1]Multi-Field'!$E$105=[1]Lists!BF455,'[1]Multi-Field'!$F$105="Drained"),BI455,IF(AND('[1]Multi-Field'!$E$105=[1]Lists!BF455,'[1]Multi-Field'!$F$105="undrained"),BH455,""))</f>
        <v/>
      </c>
      <c r="FJ455" s="409" t="str">
        <f>IF(AND('[1]Multi-Field'!$E$106=[1]Lists!BF455,'[1]Multi-Field'!$F$106="Drained"),BI455,IF(AND('[1]Multi-Field'!$E$106=[1]Lists!BF455,'[1]Multi-Field'!$F$106="undrained"),BH455,""))</f>
        <v/>
      </c>
      <c r="FK455" s="409" t="str">
        <f>IF(AND('[1]Multi-Field'!$E$107=[1]Lists!BF455,'[1]Multi-Field'!$F$107="Drained"),BI455,IF(AND('[1]Multi-Field'!$E$107=[1]Lists!BF455,'[1]Multi-Field'!$F$107="undrained"),BH455,""))</f>
        <v/>
      </c>
      <c r="FL455" s="409" t="str">
        <f>IF(AND('[1]Multi-Field'!$E$108=[1]Lists!BF455,'[1]Multi-Field'!$F$108="Drained"),BI455,IF(AND('[1]Multi-Field'!$E$108=[1]Lists!BF455,'[1]Multi-Field'!$F$108="undrained"),BH455,""))</f>
        <v/>
      </c>
      <c r="FM455" s="409" t="str">
        <f>IF(AND('[1]Multi-Field'!$E$109=[1]Lists!BF455,'[1]Multi-Field'!$F$109="Drained"),BI455,IF(AND('[1]Multi-Field'!$E$109=[1]Lists!BF455,'[1]Multi-Field'!$F$109="undrained"),BH455,""))</f>
        <v/>
      </c>
      <c r="FN455" s="409" t="str">
        <f>IF(AND('[1]Multi-Field'!$E$110=[1]Lists!BF455,'[1]Multi-Field'!$F$110="Drained"),BI455,IF(AND('[1]Multi-Field'!$E$110=[1]Lists!BF455,'[1]Multi-Field'!$F$110="undrained"),BH455,""))</f>
        <v/>
      </c>
      <c r="FO455" s="409" t="str">
        <f>IF(AND('[1]Multi-Field'!$E$111=[1]Lists!BF455,'[1]Multi-Field'!$F$111="Drained"),BI455,IF(AND('[1]Multi-Field'!$E$111=[1]Lists!BF455,'[1]Multi-Field'!$F$111="undrained"),BH455,""))</f>
        <v/>
      </c>
      <c r="FP455" s="409" t="str">
        <f>IF(AND('[1]Multi-Field'!$E$112=[1]Lists!BF455,'[1]Multi-Field'!$F$112="Drained"),BI455,IF(AND('[1]Multi-Field'!$E$112=[1]Lists!BF455,'[1]Multi-Field'!$F$112="undrained"),BH455,""))</f>
        <v/>
      </c>
      <c r="FQ455" s="409" t="str">
        <f>IF(AND('[1]Multi-Field'!$E$113=[1]Lists!BF455,'[1]Multi-Field'!$F$113="Drained"),BI455,IF(AND('[1]Multi-Field'!$E$113=[1]Lists!BF455,'[1]Multi-Field'!$F$113="undrained"),BH455,""))</f>
        <v/>
      </c>
      <c r="FR455" s="409" t="str">
        <f>IF(AND('[1]Multi-Field'!$E$114=[1]Lists!BF455,'[1]Multi-Field'!$F$114="Drained"),BI455,IF(AND('[1]Multi-Field'!$E$114=[1]Lists!BF455,'[1]Multi-Field'!$F$114="undrained"),BH455,""))</f>
        <v/>
      </c>
      <c r="FS455" s="409" t="str">
        <f>IF(AND('[1]Multi-Field'!$E$115=[1]Lists!BF455,'[1]Multi-Field'!$F$115="Drained"),BI455,IF(AND('[1]Multi-Field'!$E$115=[1]Lists!BF455,'[1]Multi-Field'!$F$115="undrained"),BH455,""))</f>
        <v/>
      </c>
      <c r="FT455" s="409" t="str">
        <f>IF(AND('[1]Multi-Field'!$E$116=[1]Lists!BF455,'[1]Multi-Field'!$F$116="Drained"),BI455,IF(AND('[1]Multi-Field'!$E$116=[1]Lists!BF455,'[1]Multi-Field'!$F$116="undrained"),BH455,""))</f>
        <v/>
      </c>
      <c r="FU455" s="409" t="str">
        <f>IF(AND('[1]Multi-Field'!$E$117=[1]Lists!BF455,'[1]Multi-Field'!$F$117="Drained"),BI455,IF(AND('[1]Multi-Field'!$E$117=[1]Lists!BF455,'[1]Multi-Field'!$F$117="undrained"),BH455,""))</f>
        <v/>
      </c>
      <c r="FV455" s="409" t="str">
        <f>IF(AND('[1]Multi-Field'!$E$118=[1]Lists!BF455,'[1]Multi-Field'!$F$118="Drained"),BI455,IF(AND('[1]Multi-Field'!$E$118=[1]Lists!BF455,'[1]Multi-Field'!$F$118="undrained"),BH455,""))</f>
        <v/>
      </c>
      <c r="FW455" s="409" t="str">
        <f>IF(AND('[1]Multi-Field'!$E$119=[1]Lists!BF455,'[1]Multi-Field'!$F$119="Drained"),BI455,IF(AND('[1]Multi-Field'!$E$119=[1]Lists!BF455,'[1]Multi-Field'!$F$119="undrained"),BH455,""))</f>
        <v/>
      </c>
      <c r="FX455" s="409" t="str">
        <f>IF(AND('[1]Multi-Field'!$E$120=[1]Lists!BF455,'[1]Multi-Field'!$F$120="Drained"),BI455,IF(AND('[1]Multi-Field'!$E$120=[1]Lists!BF455,'[1]Multi-Field'!$F$120="undrained"),BH455,""))</f>
        <v/>
      </c>
      <c r="GC455" s="4">
        <v>1</v>
      </c>
    </row>
    <row r="456" spans="1:185" ht="13.5" customHeight="1">
      <c r="A456" s="7" t="s">
        <v>542</v>
      </c>
      <c r="B456" s="7"/>
      <c r="C456" s="7"/>
      <c r="D456" s="8">
        <v>70</v>
      </c>
      <c r="E456" s="8">
        <f t="shared" si="67"/>
        <v>70</v>
      </c>
      <c r="F456" s="8">
        <f t="shared" si="68"/>
        <v>70</v>
      </c>
      <c r="G456" s="8">
        <v>70</v>
      </c>
      <c r="H456" s="8">
        <v>60</v>
      </c>
      <c r="I456" s="8">
        <f t="shared" si="71"/>
        <v>60</v>
      </c>
      <c r="J456" s="8">
        <f t="shared" si="72"/>
        <v>60</v>
      </c>
      <c r="K456" s="8">
        <v>60</v>
      </c>
      <c r="L456" s="8">
        <v>75</v>
      </c>
      <c r="M456" s="8">
        <f t="shared" si="69"/>
        <v>75</v>
      </c>
      <c r="N456" s="8">
        <f t="shared" si="70"/>
        <v>75</v>
      </c>
      <c r="O456" s="8">
        <v>75</v>
      </c>
      <c r="P456" s="391">
        <v>431</v>
      </c>
      <c r="Q456" s="394"/>
      <c r="R456" s="395">
        <f>IF(OR('Multi-Field'!AA433=Lists!AC472,'Multi-Field'!AA433=Lists!AC473),IF('Multi-Field'!Z433="x",(IF('Multi-Field'!AC433=Lists!Q441,Lists!R441,IF('Multi-Field'!AC433=Lists!Q442,Lists!R442,IF('Multi-Field'!AC433=Lists!Q443,Lists!R443,IF('Multi-Field'!AC433=Lists!Q444,Lists!R444))))),IF('Multi-Field'!X433="x",(IF('Multi-Field'!AC433=Lists!Q441,Lists!S441,IF('Multi-Field'!AC433=Lists!Q442,Lists!S442,IF('Multi-Field'!AC433=Lists!Q443,Lists!S443,IF('Multi-Field'!AC433=Lists!Q444,Lists!S444))))),IF('Multi-Field'!V433="x",(IF('Multi-Field'!AC433=Lists!Q441,Lists!T441,IF('Multi-Field'!AC433=Lists!Q442,Lists!T442,IF('Multi-Field'!AC433=Lists!Q443,Lists!T443,IF('Multi-Field'!AC433=Lists!Q444,Lists!T444))))),0))))</f>
        <v>0</v>
      </c>
      <c r="S456" s="395">
        <f t="shared" si="66"/>
        <v>0</v>
      </c>
      <c r="T456" s="395"/>
      <c r="U456" s="396"/>
      <c r="BF456" s="411" t="s">
        <v>1620</v>
      </c>
      <c r="BG456" s="412">
        <v>4</v>
      </c>
      <c r="BH456" s="412">
        <v>4</v>
      </c>
      <c r="BI456" s="412">
        <v>4</v>
      </c>
      <c r="BJ456" s="409" t="e">
        <f>IF(AND('[1]Single Field'!#REF!=[1]Lists!BF456,'[1]Single Field'!#REF!="Drained"),"x",IF(AND('[1]Single Field'!#REF!=[1]Lists!BF456,'[1]Single Field'!#REF!="Undrained"),O,""))</f>
        <v>#REF!</v>
      </c>
      <c r="BK456" s="409" t="str">
        <f>IF(AND('[1]Multi-Field'!$E$3=[1]Lists!BF456,'[1]Multi-Field'!$F$3="Drained"),BI456,IF(AND('[1]Multi-Field'!$E$3=BF456,'[1]Multi-Field'!$F$3="undrained"),BH456,""))</f>
        <v/>
      </c>
      <c r="BL456" s="409" t="str">
        <f>IF(AND('[1]Multi-Field'!$E$4=BF456,'[1]Multi-Field'!$F$4="Drained"),BI456,IF(AND('[1]Multi-Field'!$E$4=BF456,'[1]Multi-Field'!$F$4="undrained"),BH456,""))</f>
        <v/>
      </c>
      <c r="BM456" s="409" t="str">
        <f>IF(AND('[1]Multi-Field'!$E$5=BF456,'[1]Multi-Field'!$F$5="Drained"),BI456,IF(AND('[1]Multi-Field'!$E$5=BF456,'[1]Multi-Field'!$F$5="undrained"),BH456,""))</f>
        <v/>
      </c>
      <c r="BN456" s="409" t="str">
        <f>IF(AND('[1]Multi-Field'!$E$6=BF456,'[1]Multi-Field'!$F$6="Drained"),BI456,IF(AND('[1]Multi-Field'!$E$6=BF456,'[1]Multi-Field'!$F$6="undrained"),BH456,""))</f>
        <v/>
      </c>
      <c r="BO456" s="409" t="str">
        <f>IF(AND('[1]Multi-Field'!$E$7=BF456,'[1]Multi-Field'!$F$7="Drained"),BI456,IF(AND('[1]Multi-Field'!$E$7=BF456,'[1]Multi-Field'!$F$7="undrained"),BH456,""))</f>
        <v/>
      </c>
      <c r="BP456" s="409" t="str">
        <f>IF(AND('[1]Multi-Field'!$E$8=BF456,'[1]Multi-Field'!$F$8="Drained"),BI456,IF(AND('[1]Multi-Field'!$E$8=BF456,'[1]Multi-Field'!$F$8="undrained"),BH456,""))</f>
        <v/>
      </c>
      <c r="BQ456" s="409" t="str">
        <f>IF(AND('[1]Multi-Field'!$E$9=BF456,'[1]Multi-Field'!$F$9="Drained"),BI456,IF(AND('[1]Multi-Field'!$E$9=BF456,'[1]Multi-Field'!$F$9="undrained"),BH456,""))</f>
        <v/>
      </c>
      <c r="BR456" s="409" t="str">
        <f>IF(AND('[1]Multi-Field'!$E$10=BF456,'[1]Multi-Field'!$F$10="Drained"),BI456,IF(AND('[1]Multi-Field'!$E$10=BF456,'[1]Multi-Field'!$F$10="undrained"),BH456,""))</f>
        <v/>
      </c>
      <c r="BS456" s="409" t="str">
        <f>IF(AND('[1]Multi-Field'!$E$11=BF456,'[1]Multi-Field'!$F$11="Drained"),BI456,IF(AND('[1]Multi-Field'!$E$11=BF456,'[1]Multi-Field'!$F$11="undrained"),BH456,""))</f>
        <v/>
      </c>
      <c r="BT456" s="409" t="str">
        <f>IF(AND('[1]Multi-Field'!$E$12=BF456,'[1]Multi-Field'!$F$12="Drained"),BI456,IF(AND('[1]Multi-Field'!$E$12=BF456,'[1]Multi-Field'!$F$12="undrained"),BH456,""))</f>
        <v/>
      </c>
      <c r="BU456" s="409" t="str">
        <f>IF(AND('[1]Multi-Field'!$E$13=BF456,'[1]Multi-Field'!$F$13="Drained"),BI456,IF(AND('[1]Multi-Field'!$E$3=BF456,'[1]Multi-Field'!$F$13="undrained"),BH456,""))</f>
        <v/>
      </c>
      <c r="BV456" s="409" t="str">
        <f>IF(AND('[1]Multi-Field'!$E$14=BF456,'[1]Multi-Field'!$F$14="Drained"),BI456,IF(AND('[1]Multi-Field'!$E$14=BF456,'[1]Multi-Field'!$F$14="undrained"),BH456,""))</f>
        <v/>
      </c>
      <c r="BW456" s="409" t="str">
        <f>IF(AND('[1]Multi-Field'!$E$15=BF456,'[1]Multi-Field'!$F$15="Drained"),BI456,IF(AND('[1]Multi-Field'!$E$15=BF456,'[1]Multi-Field'!$F$15="undrained"),BH456,""))</f>
        <v/>
      </c>
      <c r="BX456" s="409" t="str">
        <f>IF(AND('[1]Multi-Field'!$E$16=[1]Lists!BF456,'[1]Multi-Field'!$F$16="Drained"),BI456,IF(AND('[1]Multi-Field'!$E$16=[1]Lists!BF456,'[1]Multi-Field'!$F$16="undrained"),BH456,""))</f>
        <v/>
      </c>
      <c r="BY456" s="409" t="str">
        <f>IF(AND('[1]Multi-Field'!$E$17=[1]Lists!BF456,'[1]Multi-Field'!$F$17="Drained"),BI456,IF(AND('[1]Multi-Field'!$E$17=[1]Lists!BF456,'[1]Multi-Field'!$F$17="undrained"),BH456,""))</f>
        <v/>
      </c>
      <c r="BZ456" s="409" t="str">
        <f>IF(AND('[1]Multi-Field'!$E$18=[1]Lists!BF456,'[1]Multi-Field'!$F$18="Drained"),BI456,IF(AND('[1]Multi-Field'!$E$18=[1]Lists!BF456,'[1]Multi-Field'!$F$18="undrained"),BH456,""))</f>
        <v/>
      </c>
      <c r="CA456" s="409" t="str">
        <f>IF(AND('[1]Multi-Field'!$E$19=[1]Lists!BF456,'[1]Multi-Field'!$F$19="Drained"),BI456,IF(AND('[1]Multi-Field'!$E$19=[1]Lists!BF456,'[1]Multi-Field'!$F$19="undrained"),BH456,""))</f>
        <v/>
      </c>
      <c r="CB456" s="409" t="str">
        <f>IF(AND('[1]Multi-Field'!$E$20=[1]Lists!BF456,'[1]Multi-Field'!$F$20="Drained"),BI456,IF(AND('[1]Multi-Field'!$E$20=[1]Lists!BF456,'[1]Multi-Field'!$F$20="undrained"),BH456,""))</f>
        <v/>
      </c>
      <c r="CC456" s="409" t="str">
        <f>IF(AND('[1]Multi-Field'!$E$21=[1]Lists!BF456,'[1]Multi-Field'!$F$21="Drained"),BI456,IF(AND('[1]Multi-Field'!$E$21=[1]Lists!BF456,'[1]Multi-Field'!$F$21="undrained"),BH456,""))</f>
        <v/>
      </c>
      <c r="CD456" s="409" t="str">
        <f>IF(AND('[1]Multi-Field'!$E$22=[1]Lists!BF456,'[1]Multi-Field'!$F$22="Drained"),BI456,IF(AND('[1]Multi-Field'!$E$22=[1]Lists!BF456,'[1]Multi-Field'!$F$22="undrained"),BH456,""))</f>
        <v/>
      </c>
      <c r="CE456" s="409" t="str">
        <f>IF(AND('[1]Multi-Field'!$E$23=[1]Lists!BF456,'[1]Multi-Field'!$F$23="Drained"),BI456,IF(AND('[1]Multi-Field'!$E$23=[1]Lists!BF456,'[1]Multi-Field'!$F$23="undrained"),BH456,""))</f>
        <v/>
      </c>
      <c r="CF456" s="409" t="str">
        <f>IF(AND('[1]Multi-Field'!$E$24=[1]Lists!BF456,'[1]Multi-Field'!$F$24="Drained"),BI456,IF(AND('[1]Multi-Field'!$E$24=[1]Lists!BF456,'[1]Multi-Field'!$F$24="undrained"),BH456,""))</f>
        <v/>
      </c>
      <c r="CG456" s="409" t="str">
        <f>IF(AND('[1]Multi-Field'!$E$25=[1]Lists!BF456,'[1]Multi-Field'!$F$25="Drained"),BI456,IF(AND('[1]Multi-Field'!$E$25=[1]Lists!BF456,'[1]Multi-Field'!$F$25="undrained"),BH456,""))</f>
        <v/>
      </c>
      <c r="CH456" s="409" t="str">
        <f>IF(AND('[1]Multi-Field'!$E$26=[1]Lists!BF456,'[1]Multi-Field'!$F$26="Drained"),BI456,IF(AND('[1]Multi-Field'!$E$26=[1]Lists!BF456,'[1]Multi-Field'!$F$26="undrained"),BH456,""))</f>
        <v/>
      </c>
      <c r="CI456" s="409" t="str">
        <f>IF(AND('[1]Multi-Field'!$E$27=[1]Lists!BF456,'[1]Multi-Field'!$F$27="Drained"),BI456,IF(AND('[1]Multi-Field'!$E$27=[1]Lists!BF456,'[1]Multi-Field'!$F$27="undrained"),BH456,""))</f>
        <v/>
      </c>
      <c r="CJ456" s="409" t="str">
        <f>IF(AND('[1]Multi-Field'!$E$28=[1]Lists!BF456,'[1]Multi-Field'!$F$28="Drained"),BI456,IF(AND('[1]Multi-Field'!$E$28=[1]Lists!BF456,'[1]Multi-Field'!$F$28="undrained"),BH456,""))</f>
        <v/>
      </c>
      <c r="CK456" s="409" t="str">
        <f>IF(AND('[1]Multi-Field'!$E$29=[1]Lists!BF456,'[1]Multi-Field'!$F$29="Drained"),BI456,IF(AND('[1]Multi-Field'!$E$29=[1]Lists!BF456,'[1]Multi-Field'!$F$29="undrained"),BH456,""))</f>
        <v/>
      </c>
      <c r="CL456" s="409" t="str">
        <f>IF(AND('[1]Multi-Field'!$E$30=[1]Lists!BF456,'[1]Multi-Field'!$F$30="Drained"),BI456,IF(AND('[1]Multi-Field'!$E$30=[1]Lists!BF456,'[1]Multi-Field'!$F$30="undrained"),BH456,""))</f>
        <v/>
      </c>
      <c r="CM456" s="409" t="str">
        <f>IF(AND('[1]Multi-Field'!$E$31=[1]Lists!BF456,'[1]Multi-Field'!$F$31="Drained"),BI456,IF(AND('[1]Multi-Field'!$E$31=[1]Lists!BF456,'[1]Multi-Field'!$F$31="undrained"),BH456,""))</f>
        <v/>
      </c>
      <c r="CN456" s="409" t="str">
        <f>IF(AND('[1]Multi-Field'!$E$32=[1]Lists!BF456,'[1]Multi-Field'!$F$32="Drained"),BI456,IF(AND('[1]Multi-Field'!$E$32=[1]Lists!BF456,'[1]Multi-Field'!$F$32="undrained"),BH456,""))</f>
        <v/>
      </c>
      <c r="CO456" s="409" t="str">
        <f>IF(AND('[1]Multi-Field'!$E$33=[1]Lists!BF456,'[1]Multi-Field'!$F$33="Drained"),BI456,IF(AND('[1]Multi-Field'!$E$33=[1]Lists!BF456,'[1]Multi-Field'!$F$33="undrained"),BH456,""))</f>
        <v/>
      </c>
      <c r="CP456" s="409" t="str">
        <f>IF(AND('[1]Multi-Field'!$E$34=[1]Lists!BF456,'[1]Multi-Field'!$F$34="Drained"),BI456,IF(AND('[1]Multi-Field'!$E$34=[1]Lists!BF456,'[1]Multi-Field'!$F$34="undrained"),BH456,""))</f>
        <v/>
      </c>
      <c r="CQ456" s="409" t="str">
        <f>IF(AND('[1]Multi-Field'!$E$35=[1]Lists!BF456,'[1]Multi-Field'!$F$35="Drained"),BI456,IF(AND('[1]Multi-Field'!$E$35=[1]Lists!BF456,'[1]Multi-Field'!$F$35="undrained"),BH456,""))</f>
        <v/>
      </c>
      <c r="CR456" s="409" t="str">
        <f>IF(AND('[1]Multi-Field'!$E$36=[1]Lists!BF456,'[1]Multi-Field'!$F$36="Drained"),BI456,IF(AND('[1]Multi-Field'!$E$36=[1]Lists!BF456,'[1]Multi-Field'!$F$36="undrained"),BH456,""))</f>
        <v/>
      </c>
      <c r="CS456" s="409" t="str">
        <f>IF(AND('[1]Multi-Field'!$E$37=[1]Lists!BF456,'[1]Multi-Field'!$F$37="Drained"),BI456,IF(AND('[1]Multi-Field'!$E$37=[1]Lists!BF456,'[1]Multi-Field'!$F$37="undrained"),BH456,""))</f>
        <v/>
      </c>
      <c r="CT456" s="409" t="str">
        <f>IF(AND('[1]Multi-Field'!$E$38=[1]Lists!BF456,'[1]Multi-Field'!$F$38="Drained"),BI456,IF(AND('[1]Multi-Field'!$E$38=[1]Lists!BF456,'[1]Multi-Field'!$F$38="undrained"),BH456,""))</f>
        <v/>
      </c>
      <c r="CU456" s="409" t="str">
        <f>IF(AND('[1]Multi-Field'!$E$39=[1]Lists!BF456,'[1]Multi-Field'!$F$39="Drained"),BI456,IF(AND('[1]Multi-Field'!$E$39=[1]Lists!BF456,'[1]Multi-Field'!$F$39="undrained"),BH456,""))</f>
        <v/>
      </c>
      <c r="CV456" s="409" t="str">
        <f>IF(AND('[1]Multi-Field'!$E$40=[1]Lists!BF456,'[1]Multi-Field'!$F$40="Drained"),BI456,IF(AND('[1]Multi-Field'!$E$40=[1]Lists!BF456,'[1]Multi-Field'!$F$40="undrained"),BH456,""))</f>
        <v/>
      </c>
      <c r="CW456" s="409" t="str">
        <f>IF(AND('[1]Multi-Field'!$E$41=[1]Lists!BF456,'[1]Multi-Field'!$F$40="Drained"),BI456,IF(AND('[1]Multi-Field'!$E$40=[1]Lists!BF456,'[1]Multi-Field'!$F$40="undrained"),BH456,""))</f>
        <v/>
      </c>
      <c r="CX456" s="409" t="str">
        <f>IF(AND('[1]Multi-Field'!$E$42=[1]Lists!BF456,'[1]Multi-Field'!$F$42="Drained"),BI456,IF(AND('[1]Multi-Field'!$E$42=[1]Lists!BF456,'[1]Multi-Field'!$F$42="undrained"),BH456,""))</f>
        <v/>
      </c>
      <c r="CY456" s="409" t="str">
        <f>IF(AND('[1]Multi-Field'!$E$43=[1]Lists!BF456,'[1]Multi-Field'!$F$43="Drained"),BI456,IF(AND('[1]Multi-Field'!$E$43=[1]Lists!BF456,'[1]Multi-Field'!$F$43="undrained"),BH456,""))</f>
        <v/>
      </c>
      <c r="CZ456" s="409" t="str">
        <f>IF(AND('[1]Multi-Field'!$E$44=[1]Lists!BF456,'[1]Multi-Field'!$F$44="Drained"),BI456,IF(AND('[1]Multi-Field'!$E$44=[1]Lists!BF456,'[1]Multi-Field'!$F$44="undrained"),BH456,""))</f>
        <v/>
      </c>
      <c r="DA456" s="409" t="str">
        <f>IF(AND('[1]Multi-Field'!$E$45=[1]Lists!BF456,'[1]Multi-Field'!$F$45="Drained"),BI456,IF(AND('[1]Multi-Field'!$E$45=[1]Lists!BF456,'[1]Multi-Field'!$F$45="undrained"),BH456,""))</f>
        <v/>
      </c>
      <c r="DB456" s="409" t="str">
        <f>IF(AND('[1]Multi-Field'!$E$46=[1]Lists!BF456,'[1]Multi-Field'!$F$46="Drained"),BI456,IF(AND('[1]Multi-Field'!$E$46=[1]Lists!BF456,'[1]Multi-Field'!$F$46="undrained"),BH456,""))</f>
        <v/>
      </c>
      <c r="DC456" s="409" t="str">
        <f>IF(AND('[1]Multi-Field'!$E$47=[1]Lists!BF456,'[1]Multi-Field'!$F$47="Drained"),BI456,IF(AND('[1]Multi-Field'!$E$47=[1]Lists!BF456,'[1]Multi-Field'!$F$47="undrained"),BH456,""))</f>
        <v/>
      </c>
      <c r="DD456" s="409" t="str">
        <f>IF(AND('[1]Multi-Field'!$E$48=[1]Lists!BF456,'[1]Multi-Field'!$F$48="Drained"),BI456,IF(AND('[1]Multi-Field'!$E$48=[1]Lists!BF456,'[1]Multi-Field'!$F$48="undrained"),BH456,""))</f>
        <v/>
      </c>
      <c r="DE456" s="409" t="str">
        <f>IF(AND('[1]Multi-Field'!$E$49=[1]Lists!BF456,'[1]Multi-Field'!$F$49="Drained"),BI456,IF(AND('[1]Multi-Field'!$E$49=[1]Lists!BF456,'[1]Multi-Field'!$F$9="undrained"),BH456,""))</f>
        <v/>
      </c>
      <c r="DF456" s="409" t="str">
        <f>IF(AND('[1]Multi-Field'!$E$50=[1]Lists!BF456,'[1]Multi-Field'!$F$50="Drained"),BI456,IF(AND('[1]Multi-Field'!$E$50=[1]Lists!BF456,'[1]Multi-Field'!$F$50="undrained"),BH456,""))</f>
        <v/>
      </c>
      <c r="DG456" s="409" t="str">
        <f>IF(AND('[1]Multi-Field'!$E$51=[1]Lists!BF456,'[1]Multi-Field'!$F$51="Drained"),BI456,IF(AND('[1]Multi-Field'!$E$51=[1]Lists!BF456,'[1]Multi-Field'!$F$51="undrained"),BH456,""))</f>
        <v/>
      </c>
      <c r="DH456" s="409" t="str">
        <f>IF(AND('[1]Multi-Field'!$E$52=[1]Lists!BF456,'[1]Multi-Field'!$F$52="Drained"),BI456,IF(AND('[1]Multi-Field'!$E$52=[1]Lists!BF456,'[1]Multi-Field'!$F$52="undrained"),BH456,""))</f>
        <v/>
      </c>
      <c r="DI456" s="409" t="str">
        <f>IF(AND('[1]Multi-Field'!$E$53=[1]Lists!BF456,'[1]Multi-Field'!$F$53="Drained"),BI456,IF(AND('[1]Multi-Field'!$E$53=[1]Lists!BF456,'[1]Multi-Field'!$F$53="undrained"),BH456,""))</f>
        <v/>
      </c>
      <c r="DJ456" s="409" t="str">
        <f>IF(AND('[1]Multi-Field'!$E$54=[1]Lists!BF456,'[1]Multi-Field'!$F$54="Drained"),BI456,IF(AND('[1]Multi-Field'!$E$54=[1]Lists!BF456,'[1]Multi-Field'!$F$54="undrained"),BH456,""))</f>
        <v/>
      </c>
      <c r="DK456" s="409" t="str">
        <f>IF(AND('[1]Multi-Field'!$E$55=[1]Lists!BF456,'[1]Multi-Field'!$F$55="Drained"),BI456,IF(AND('[1]Multi-Field'!$E$55=[1]Lists!BF456,'[1]Multi-Field'!$F$55="undrained"),BH456,""))</f>
        <v/>
      </c>
      <c r="DL456" s="409" t="str">
        <f>IF(AND('[1]Multi-Field'!$E$56=[1]Lists!BF456,'[1]Multi-Field'!$F$56="Drained"),BI456,IF(AND('[1]Multi-Field'!$E$56=[1]Lists!BF456,'[1]Multi-Field'!$F$56="undrained"),BH456,""))</f>
        <v/>
      </c>
      <c r="DM456" s="409" t="str">
        <f>IF(AND('[1]Multi-Field'!$E$57=[1]Lists!BF456,'[1]Multi-Field'!$F$57="Drained"),BI456,IF(AND('[1]Multi-Field'!$E$57=[1]Lists!BF456,'[1]Multi-Field'!$F$57="undrained"),BH456,""))</f>
        <v/>
      </c>
      <c r="DN456" s="409" t="str">
        <f>IF(AND('[1]Multi-Field'!$E$58=[1]Lists!BF456,'[1]Multi-Field'!$F$58="Drained"),BI456,IF(AND('[1]Multi-Field'!$E$58=[1]Lists!BF456,'[1]Multi-Field'!$F$58="undrained"),BH456,""))</f>
        <v/>
      </c>
      <c r="DO456" s="409" t="str">
        <f>IF(AND('[1]Multi-Field'!$E$59=[1]Lists!BF456,'[1]Multi-Field'!$F$59="Drained"),BI456,IF(AND('[1]Multi-Field'!$E$59=[1]Lists!BF456,'[1]Multi-Field'!$F$59="undrained"),BH456,""))</f>
        <v/>
      </c>
      <c r="DP456" s="409" t="str">
        <f>IF(AND('[1]Multi-Field'!$E$60=[1]Lists!BF456,'[1]Multi-Field'!$F$60="Drained"),BI456,IF(AND('[1]Multi-Field'!$E$60=[1]Lists!BF456,'[1]Multi-Field'!$F$60="undrained"),BH456,""))</f>
        <v/>
      </c>
      <c r="DQ456" s="409" t="str">
        <f>IF(AND('[1]Multi-Field'!$E$61=[1]Lists!BF456,'[1]Multi-Field'!$F$61="Drained"),BI456,IF(AND('[1]Multi-Field'!$E$61=[1]Lists!BF456,'[1]Multi-Field'!$F$61="undrained"),BH456,""))</f>
        <v/>
      </c>
      <c r="DR456" s="409" t="str">
        <f>IF(AND('[1]Multi-Field'!$E$62=[1]Lists!BF456,'[1]Multi-Field'!$F$62="Drained"),BI456,IF(AND('[1]Multi-Field'!$E$62=[1]Lists!BF456,'[1]Multi-Field'!$F$62="undrained"),BH456,""))</f>
        <v/>
      </c>
      <c r="DS456" s="409" t="str">
        <f>IF(AND('[1]Multi-Field'!$E$63=[1]Lists!BF456,'[1]Multi-Field'!$F$63="Drained"),BI456,IF(AND('[1]Multi-Field'!$E$63=[1]Lists!BF456,'[1]Multi-Field'!$F$63="undrained"),BH456,""))</f>
        <v/>
      </c>
      <c r="DT456" s="409" t="str">
        <f>IF(AND('[1]Multi-Field'!$E$64=[1]Lists!BF456,'[1]Multi-Field'!$F$64="Drained"),BI456,IF(AND('[1]Multi-Field'!$E$64=[1]Lists!BF456,'[1]Multi-Field'!$F$64="undrained"),BH456,""))</f>
        <v/>
      </c>
      <c r="DU456" s="409" t="str">
        <f>IF(AND('[1]Multi-Field'!$E$65=[1]Lists!BF456,'[1]Multi-Field'!$F$65="Drained"),BI456,IF(AND('[1]Multi-Field'!$E$65=[1]Lists!BF456,'[1]Multi-Field'!$F$65="undrained"),BH456,""))</f>
        <v/>
      </c>
      <c r="DV456" s="409" t="str">
        <f>IF(AND('[1]Multi-Field'!$E$66=[1]Lists!BF456,'[1]Multi-Field'!$F$66="Drained"),BI456,IF(AND('[1]Multi-Field'!$E$66=[1]Lists!BF456,'[1]Multi-Field'!$F$66="undrained"),BH456,""))</f>
        <v/>
      </c>
      <c r="DW456" s="409" t="str">
        <f>IF(AND('[1]Multi-Field'!$E$67=[1]Lists!BF456,'[1]Multi-Field'!$F$67="Drained"),BI456,IF(AND('[1]Multi-Field'!$E$67=[1]Lists!BF456,'[1]Multi-Field'!$F$67="undrained"),BH456,""))</f>
        <v/>
      </c>
      <c r="DX456" s="409" t="str">
        <f>IF(AND('[1]Multi-Field'!$E$68=[1]Lists!BF456,'[1]Multi-Field'!$F$68="Drained"),BI456,IF(AND('[1]Multi-Field'!$E$68=[1]Lists!BF456,'[1]Multi-Field'!$F$68="undrained"),BH456,""))</f>
        <v/>
      </c>
      <c r="DY456" s="409" t="str">
        <f>IF(AND('[1]Multi-Field'!$E$69=[1]Lists!BF456,'[1]Multi-Field'!$F$69="Drained"),BI456,IF(AND('[1]Multi-Field'!$E$69=[1]Lists!BF456,'[1]Multi-Field'!$F$69="undrained"),BH456,""))</f>
        <v/>
      </c>
      <c r="DZ456" s="409" t="str">
        <f>IF(AND('[1]Multi-Field'!$E$70=[1]Lists!BF456,'[1]Multi-Field'!$F$70="Drained"),BI456,IF(AND('[1]Multi-Field'!$E$70=[1]Lists!BF456,'[1]Multi-Field'!$F$70="undrained"),BH456,""))</f>
        <v/>
      </c>
      <c r="EA456" s="409" t="str">
        <f>IF(AND('[1]Multi-Field'!$E$71=[1]Lists!BF456,'[1]Multi-Field'!$F$71="Drained"),BI456,IF(AND('[1]Multi-Field'!$E$71=[1]Lists!BF456,'[1]Multi-Field'!$F$71="undrained"),BH456,""))</f>
        <v/>
      </c>
      <c r="EB456" s="409" t="str">
        <f>IF(AND('[1]Multi-Field'!$E$72=[1]Lists!BF456,'[1]Multi-Field'!$F$72="Drained"),BI456,IF(AND('[1]Multi-Field'!$E$72=[1]Lists!BF456,'[1]Multi-Field'!$F$72="undrained"),BH456,""))</f>
        <v/>
      </c>
      <c r="EC456" s="409" t="str">
        <f>IF(AND('[1]Multi-Field'!$E$73=[1]Lists!BF456,'[1]Multi-Field'!$F$73="Drained"),BI456,IF(AND('[1]Multi-Field'!$E$73=[1]Lists!BF456,'[1]Multi-Field'!$F$73="undrained"),BH456,""))</f>
        <v/>
      </c>
      <c r="ED456" s="409" t="str">
        <f>IF(AND('[1]Multi-Field'!$E$74=[1]Lists!BF456,'[1]Multi-Field'!$F$74="Drained"),BI456,IF(AND('[1]Multi-Field'!$E$74=[1]Lists!BF456,'[1]Multi-Field'!$F$74="undrained"),BH456,""))</f>
        <v/>
      </c>
      <c r="EE456" s="409" t="str">
        <f>IF(AND('[1]Multi-Field'!$E$75=[1]Lists!BF456,'[1]Multi-Field'!$F$75="Drained"),BI456,IF(AND('[1]Multi-Field'!$E$75=[1]Lists!BF456,'[1]Multi-Field'!$F$75="undrained"),BH456,""))</f>
        <v/>
      </c>
      <c r="EF456" s="409" t="str">
        <f>IF(AND('[1]Multi-Field'!$E$76=[1]Lists!BF456,'[1]Multi-Field'!$F$76="Drained"),BI456,IF(AND('[1]Multi-Field'!$E$76=[1]Lists!BF456,'[1]Multi-Field'!$F$6="undrained"),BH456,""))</f>
        <v/>
      </c>
      <c r="EG456" s="409" t="str">
        <f>IF(AND('[1]Multi-Field'!$E$77=[1]Lists!BF456,'[1]Multi-Field'!$F$77="Drained"),BI456,IF(AND('[1]Multi-Field'!$E$77=[1]Lists!BF456,'[1]Multi-Field'!$F$77="undrained"),BH456,""))</f>
        <v/>
      </c>
      <c r="EH456" s="409" t="str">
        <f>IF(AND('[1]Multi-Field'!$E$78=[1]Lists!BF456,'[1]Multi-Field'!$F$78="Drained"),BI456,IF(AND('[1]Multi-Field'!$E$78=[1]Lists!BF456,'[1]Multi-Field'!$F$78="undrained"),BH456,""))</f>
        <v/>
      </c>
      <c r="EI456" s="409" t="str">
        <f>IF(AND('[1]Multi-Field'!$E$79=[1]Lists!BF456,'[1]Multi-Field'!$F$79="Drained"),BI456,IF(AND('[1]Multi-Field'!$E$79=[1]Lists!BF456,'[1]Multi-Field'!$F$79="undrained"),BH456,""))</f>
        <v/>
      </c>
      <c r="EJ456" s="409" t="str">
        <f>IF(AND('[1]Multi-Field'!$E$80=[1]Lists!BF456,'[1]Multi-Field'!$F$80="Drained"),BI456,IF(AND('[1]Multi-Field'!$E$80=[1]Lists!BF456,'[1]Multi-Field'!$F$80="undrained"),BH456,""))</f>
        <v/>
      </c>
      <c r="EK456" s="409" t="str">
        <f>IF(AND('[1]Multi-Field'!$E$81=[1]Lists!BF456,'[1]Multi-Field'!$F$81="Drained"),BI456,IF(AND('[1]Multi-Field'!$E$81=[1]Lists!BF456,'[1]Multi-Field'!$F$81="undrained"),BH456,""))</f>
        <v/>
      </c>
      <c r="EL456" s="409" t="str">
        <f>IF(AND('[1]Multi-Field'!$E$82=[1]Lists!BF456,'[1]Multi-Field'!$F$82="Drained"),BI456,IF(AND('[1]Multi-Field'!$E$82=[1]Lists!BF456,'[1]Multi-Field'!$F$82="undrained"),BH456,""))</f>
        <v/>
      </c>
      <c r="EM456" s="409" t="str">
        <f>IF(AND('[1]Multi-Field'!$E$83=[1]Lists!BF456,'[1]Multi-Field'!$F$83="Drained"),BI456,IF(AND('[1]Multi-Field'!$E$83=[1]Lists!BF456,'[1]Multi-Field'!$F$83="undrained"),BH456,""))</f>
        <v/>
      </c>
      <c r="EN456" s="409" t="str">
        <f>IF(AND('[1]Multi-Field'!$E$84=[1]Lists!BF456,'[1]Multi-Field'!$F$84="Drained"),BI456,IF(AND('[1]Multi-Field'!$E$84=[1]Lists!BF456,'[1]Multi-Field'!$F$84="undrained"),BH456,""))</f>
        <v/>
      </c>
      <c r="EO456" s="409" t="str">
        <f>IF(AND('[1]Multi-Field'!$E$85=[1]Lists!BF456,'[1]Multi-Field'!$F$85="Drained"),BI456,IF(AND('[1]Multi-Field'!$E$85=[1]Lists!BF456,'[1]Multi-Field'!$F$85="undrained"),BH456,""))</f>
        <v/>
      </c>
      <c r="EP456" s="409" t="str">
        <f>IF(AND('[1]Multi-Field'!$E$86=[1]Lists!BF456,'[1]Multi-Field'!$F$86="Drained"),BI456,IF(AND('[1]Multi-Field'!$E$86=[1]Lists!BF456,'[1]Multi-Field'!$F$86="undrained"),BH456,""))</f>
        <v/>
      </c>
      <c r="EQ456" s="409" t="str">
        <f>IF(AND('[1]Multi-Field'!$E$87=[1]Lists!BF456,'[1]Multi-Field'!$F$87="Drained"),BI456,IF(AND('[1]Multi-Field'!$E$87=[1]Lists!BF456,'[1]Multi-Field'!$F$87="undrained"),BH456,""))</f>
        <v/>
      </c>
      <c r="ER456" s="409" t="str">
        <f>IF(AND('[1]Multi-Field'!$E$88=[1]Lists!BF456,'[1]Multi-Field'!$F$88="Drained"),BI456,IF(AND('[1]Multi-Field'!$E$88=[1]Lists!BF456,'[1]Multi-Field'!$F$88="undrained"),BH456,""))</f>
        <v/>
      </c>
      <c r="ES456" s="409" t="str">
        <f>IF(AND('[1]Multi-Field'!$E$89=[1]Lists!BF456,'[1]Multi-Field'!$F$89="Drained"),BI456,IF(AND('[1]Multi-Field'!$E$89=[1]Lists!BF456,'[1]Multi-Field'!$F$89="undrained"),BH456,""))</f>
        <v/>
      </c>
      <c r="ET456" s="409" t="str">
        <f>IF(AND('[1]Multi-Field'!$E$90=[1]Lists!BF456,'[1]Multi-Field'!$F$90="Drained"),BI456,IF(AND('[1]Multi-Field'!$E$90=[1]Lists!BF456,'[1]Multi-Field'!$F$90="undrained"),BH456,""))</f>
        <v/>
      </c>
      <c r="EU456" s="409" t="str">
        <f>IF(AND('[1]Multi-Field'!$E$91=[1]Lists!BF456,'[1]Multi-Field'!$F$91="Drained"),BI456,IF(AND('[1]Multi-Field'!$E$91=[1]Lists!BF456,'[1]Multi-Field'!$F$91="undrained"),BH456,""))</f>
        <v/>
      </c>
      <c r="EV456" s="409" t="str">
        <f>IF(AND('[1]Multi-Field'!$E$92=[1]Lists!BF456,'[1]Multi-Field'!$F$92="Drained"),BI456,IF(AND('[1]Multi-Field'!$E$92=[1]Lists!BF456,'[1]Multi-Field'!$F$92="undrained"),BH456,""))</f>
        <v/>
      </c>
      <c r="EW456" s="409" t="str">
        <f>IF(AND('[1]Multi-Field'!$E$93=[1]Lists!BF456,'[1]Multi-Field'!$F$93="Drained"),BI456,IF(AND('[1]Multi-Field'!$E$93=[1]Lists!BF456,'[1]Multi-Field'!$F$93="undrained"),BH456,""))</f>
        <v/>
      </c>
      <c r="EX456" s="409" t="str">
        <f>IF(AND('[1]Multi-Field'!$E$94=[1]Lists!BF456,'[1]Multi-Field'!$F$94="Drained"),BI456,IF(AND('[1]Multi-Field'!$E$94=[1]Lists!BF456,'[1]Multi-Field'!$F$94="undrained"),BH456,""))</f>
        <v/>
      </c>
      <c r="EY456" s="409" t="str">
        <f>IF(AND('[1]Multi-Field'!$E$95=[1]Lists!BF456,'[1]Multi-Field'!$F$95="Drained"),BI456,IF(AND('[1]Multi-Field'!$E$95=[1]Lists!BF456,'[1]Multi-Field'!$F$95="undrained"),BH456,""))</f>
        <v/>
      </c>
      <c r="EZ456" s="409" t="str">
        <f>IF(AND('[1]Multi-Field'!$E$96=[1]Lists!BF456,'[1]Multi-Field'!$F$96="Drained"),BI456,IF(AND('[1]Multi-Field'!$E$96=[1]Lists!BF456,'[1]Multi-Field'!$F$96="undrained"),BH456,""))</f>
        <v/>
      </c>
      <c r="FA456" s="409" t="str">
        <f>IF(AND('[1]Multi-Field'!$E$97=[1]Lists!BF456,'[1]Multi-Field'!$F$97="Drained"),BI456,IF(AND('[1]Multi-Field'!$E$97=[1]Lists!BF456,'[1]Multi-Field'!$F$97="undrained"),BH456,""))</f>
        <v/>
      </c>
      <c r="FB456" s="409" t="str">
        <f>IF(AND('[1]Multi-Field'!$E$98=[1]Lists!BF456,'[1]Multi-Field'!$F$98="Drained"),BI456,IF(AND('[1]Multi-Field'!$E$98=[1]Lists!BF456,'[1]Multi-Field'!$F$98="undrained"),BH456,""))</f>
        <v/>
      </c>
      <c r="FC456" s="409" t="str">
        <f>IF(AND('[1]Multi-Field'!$E$99=[1]Lists!BF456,'[1]Multi-Field'!$F$99="Drained"),BI456,IF(AND('[1]Multi-Field'!$E$99=[1]Lists!BF456,'[1]Multi-Field'!$F$99="undrained"),BH456,""))</f>
        <v/>
      </c>
      <c r="FD456" s="409" t="str">
        <f>IF(AND('[1]Multi-Field'!$E$100=[1]Lists!BF456,'[1]Multi-Field'!$F$100="Drained"),BI456,IF(AND('[1]Multi-Field'!$E$100=[1]Lists!BF456,'[1]Multi-Field'!$F$100="undrained"),BH456,""))</f>
        <v/>
      </c>
      <c r="FE456" s="409" t="str">
        <f>IF(AND('[1]Multi-Field'!$E$101=[1]Lists!BF456,'[1]Multi-Field'!$F$101="Drained"),BI456,IF(AND('[1]Multi-Field'!$E$101=[1]Lists!BF456,'[1]Multi-Field'!$F$101="undrained"),BH456,""))</f>
        <v/>
      </c>
      <c r="FF456" s="409" t="str">
        <f>IF(AND('[1]Multi-Field'!$E$102=[1]Lists!BF456,'[1]Multi-Field'!$F$102="Drained"),BI456,IF(AND('[1]Multi-Field'!$E$102=[1]Lists!BF456,'[1]Multi-Field'!$F$102="undrained"),BH456,""))</f>
        <v/>
      </c>
      <c r="FG456" s="409" t="str">
        <f>IF(AND('[1]Multi-Field'!$E$103=[1]Lists!BF456,'[1]Multi-Field'!$F$103="Drained"),BI456,IF(AND('[1]Multi-Field'!$E$103=[1]Lists!BF456,'[1]Multi-Field'!$F$103="undrained"),BH456,""))</f>
        <v/>
      </c>
      <c r="FH456" s="409" t="str">
        <f>IF(AND('[1]Multi-Field'!$E$104=[1]Lists!BF456,'[1]Multi-Field'!$F$104="Drained"),BI456,IF(AND('[1]Multi-Field'!$E$104=[1]Lists!BF456,'[1]Multi-Field'!$F$104="undrained"),BH456,""))</f>
        <v/>
      </c>
      <c r="FI456" s="409" t="str">
        <f>IF(AND('[1]Multi-Field'!$E$105=[1]Lists!BF456,'[1]Multi-Field'!$F$105="Drained"),BI456,IF(AND('[1]Multi-Field'!$E$105=[1]Lists!BF456,'[1]Multi-Field'!$F$105="undrained"),BH456,""))</f>
        <v/>
      </c>
      <c r="FJ456" s="409" t="str">
        <f>IF(AND('[1]Multi-Field'!$E$106=[1]Lists!BF456,'[1]Multi-Field'!$F$106="Drained"),BI456,IF(AND('[1]Multi-Field'!$E$106=[1]Lists!BF456,'[1]Multi-Field'!$F$106="undrained"),BH456,""))</f>
        <v/>
      </c>
      <c r="FK456" s="409" t="str">
        <f>IF(AND('[1]Multi-Field'!$E$107=[1]Lists!BF456,'[1]Multi-Field'!$F$107="Drained"),BI456,IF(AND('[1]Multi-Field'!$E$107=[1]Lists!BF456,'[1]Multi-Field'!$F$107="undrained"),BH456,""))</f>
        <v/>
      </c>
      <c r="FL456" s="409" t="str">
        <f>IF(AND('[1]Multi-Field'!$E$108=[1]Lists!BF456,'[1]Multi-Field'!$F$108="Drained"),BI456,IF(AND('[1]Multi-Field'!$E$108=[1]Lists!BF456,'[1]Multi-Field'!$F$108="undrained"),BH456,""))</f>
        <v/>
      </c>
      <c r="FM456" s="409" t="str">
        <f>IF(AND('[1]Multi-Field'!$E$109=[1]Lists!BF456,'[1]Multi-Field'!$F$109="Drained"),BI456,IF(AND('[1]Multi-Field'!$E$109=[1]Lists!BF456,'[1]Multi-Field'!$F$109="undrained"),BH456,""))</f>
        <v/>
      </c>
      <c r="FN456" s="409" t="str">
        <f>IF(AND('[1]Multi-Field'!$E$110=[1]Lists!BF456,'[1]Multi-Field'!$F$110="Drained"),BI456,IF(AND('[1]Multi-Field'!$E$110=[1]Lists!BF456,'[1]Multi-Field'!$F$110="undrained"),BH456,""))</f>
        <v/>
      </c>
      <c r="FO456" s="409" t="str">
        <f>IF(AND('[1]Multi-Field'!$E$111=[1]Lists!BF456,'[1]Multi-Field'!$F$111="Drained"),BI456,IF(AND('[1]Multi-Field'!$E$111=[1]Lists!BF456,'[1]Multi-Field'!$F$111="undrained"),BH456,""))</f>
        <v/>
      </c>
      <c r="FP456" s="409" t="str">
        <f>IF(AND('[1]Multi-Field'!$E$112=[1]Lists!BF456,'[1]Multi-Field'!$F$112="Drained"),BI456,IF(AND('[1]Multi-Field'!$E$112=[1]Lists!BF456,'[1]Multi-Field'!$F$112="undrained"),BH456,""))</f>
        <v/>
      </c>
      <c r="FQ456" s="409" t="str">
        <f>IF(AND('[1]Multi-Field'!$E$113=[1]Lists!BF456,'[1]Multi-Field'!$F$113="Drained"),BI456,IF(AND('[1]Multi-Field'!$E$113=[1]Lists!BF456,'[1]Multi-Field'!$F$113="undrained"),BH456,""))</f>
        <v/>
      </c>
      <c r="FR456" s="409" t="str">
        <f>IF(AND('[1]Multi-Field'!$E$114=[1]Lists!BF456,'[1]Multi-Field'!$F$114="Drained"),BI456,IF(AND('[1]Multi-Field'!$E$114=[1]Lists!BF456,'[1]Multi-Field'!$F$114="undrained"),BH456,""))</f>
        <v/>
      </c>
      <c r="FS456" s="409" t="str">
        <f>IF(AND('[1]Multi-Field'!$E$115=[1]Lists!BF456,'[1]Multi-Field'!$F$115="Drained"),BI456,IF(AND('[1]Multi-Field'!$E$115=[1]Lists!BF456,'[1]Multi-Field'!$F$115="undrained"),BH456,""))</f>
        <v/>
      </c>
      <c r="FT456" s="409" t="str">
        <f>IF(AND('[1]Multi-Field'!$E$116=[1]Lists!BF456,'[1]Multi-Field'!$F$116="Drained"),BI456,IF(AND('[1]Multi-Field'!$E$116=[1]Lists!BF456,'[1]Multi-Field'!$F$116="undrained"),BH456,""))</f>
        <v/>
      </c>
      <c r="FU456" s="409" t="str">
        <f>IF(AND('[1]Multi-Field'!$E$117=[1]Lists!BF456,'[1]Multi-Field'!$F$117="Drained"),BI456,IF(AND('[1]Multi-Field'!$E$117=[1]Lists!BF456,'[1]Multi-Field'!$F$117="undrained"),BH456,""))</f>
        <v/>
      </c>
      <c r="FV456" s="409" t="str">
        <f>IF(AND('[1]Multi-Field'!$E$118=[1]Lists!BF456,'[1]Multi-Field'!$F$118="Drained"),BI456,IF(AND('[1]Multi-Field'!$E$118=[1]Lists!BF456,'[1]Multi-Field'!$F$118="undrained"),BH456,""))</f>
        <v/>
      </c>
      <c r="FW456" s="409" t="str">
        <f>IF(AND('[1]Multi-Field'!$E$119=[1]Lists!BF456,'[1]Multi-Field'!$F$119="Drained"),BI456,IF(AND('[1]Multi-Field'!$E$119=[1]Lists!BF456,'[1]Multi-Field'!$F$119="undrained"),BH456,""))</f>
        <v/>
      </c>
      <c r="FX456" s="409" t="str">
        <f>IF(AND('[1]Multi-Field'!$E$120=[1]Lists!BF456,'[1]Multi-Field'!$F$120="Drained"),BI456,IF(AND('[1]Multi-Field'!$E$120=[1]Lists!BF456,'[1]Multi-Field'!$F$120="undrained"),BH456,""))</f>
        <v/>
      </c>
      <c r="GC456" s="4">
        <v>1</v>
      </c>
    </row>
    <row r="457" spans="1:185" ht="13.5" customHeight="1">
      <c r="A457" s="7" t="s">
        <v>543</v>
      </c>
      <c r="B457" s="7"/>
      <c r="C457" s="7"/>
      <c r="D457" s="8">
        <v>70</v>
      </c>
      <c r="E457" s="8">
        <f t="shared" si="67"/>
        <v>70</v>
      </c>
      <c r="F457" s="8">
        <f t="shared" si="68"/>
        <v>70</v>
      </c>
      <c r="G457" s="8">
        <v>70</v>
      </c>
      <c r="H457" s="8">
        <v>60</v>
      </c>
      <c r="I457" s="8">
        <f t="shared" si="71"/>
        <v>60</v>
      </c>
      <c r="J457" s="8">
        <f t="shared" si="72"/>
        <v>60</v>
      </c>
      <c r="K457" s="8">
        <v>60</v>
      </c>
      <c r="L457" s="8">
        <v>75</v>
      </c>
      <c r="M457" s="8">
        <f t="shared" si="69"/>
        <v>75</v>
      </c>
      <c r="N457" s="8">
        <f t="shared" si="70"/>
        <v>75</v>
      </c>
      <c r="O457" s="8">
        <v>75</v>
      </c>
      <c r="P457" s="391">
        <v>432</v>
      </c>
      <c r="Q457" s="394"/>
      <c r="R457" s="395">
        <f>IF(OR('Multi-Field'!AA434=Lists!AC473,'Multi-Field'!AA434=Lists!AC474),IF('Multi-Field'!Z434="x",(IF('Multi-Field'!AC434=Lists!Q442,Lists!R442,IF('Multi-Field'!AC434=Lists!Q443,Lists!R443,IF('Multi-Field'!AC434=Lists!Q444,Lists!R444,IF('Multi-Field'!AC434=Lists!Q445,Lists!R445))))),IF('Multi-Field'!X434="x",(IF('Multi-Field'!AC434=Lists!Q442,Lists!S442,IF('Multi-Field'!AC434=Lists!Q443,Lists!S443,IF('Multi-Field'!AC434=Lists!Q444,Lists!S444,IF('Multi-Field'!AC434=Lists!Q445,Lists!S445))))),IF('Multi-Field'!V434="x",(IF('Multi-Field'!AC434=Lists!Q442,Lists!T442,IF('Multi-Field'!AC434=Lists!Q443,Lists!T443,IF('Multi-Field'!AC434=Lists!Q444,Lists!T444,IF('Multi-Field'!AC434=Lists!Q445,Lists!T445))))),0))))</f>
        <v>0</v>
      </c>
      <c r="S457" s="395">
        <f t="shared" si="66"/>
        <v>0</v>
      </c>
      <c r="T457" s="395"/>
      <c r="U457" s="396"/>
      <c r="BF457" s="411" t="s">
        <v>1621</v>
      </c>
      <c r="BG457" s="412">
        <v>4</v>
      </c>
      <c r="BH457" s="412">
        <v>4</v>
      </c>
      <c r="BI457" s="412">
        <v>4</v>
      </c>
      <c r="BJ457" s="409" t="e">
        <f>IF(AND('[1]Single Field'!#REF!=[1]Lists!BF457,'[1]Single Field'!#REF!="Drained"),"x",IF(AND('[1]Single Field'!#REF!=[1]Lists!BF457,'[1]Single Field'!#REF!="Undrained"),O,""))</f>
        <v>#REF!</v>
      </c>
      <c r="BK457" s="409" t="str">
        <f>IF(AND('[1]Multi-Field'!$E$3=[1]Lists!BF457,'[1]Multi-Field'!$F$3="Drained"),BI457,IF(AND('[1]Multi-Field'!$E$3=BF457,'[1]Multi-Field'!$F$3="undrained"),BH457,""))</f>
        <v/>
      </c>
      <c r="BL457" s="409" t="str">
        <f>IF(AND('[1]Multi-Field'!$E$4=BF457,'[1]Multi-Field'!$F$4="Drained"),BI457,IF(AND('[1]Multi-Field'!$E$4=BF457,'[1]Multi-Field'!$F$4="undrained"),BH457,""))</f>
        <v/>
      </c>
      <c r="BM457" s="409" t="str">
        <f>IF(AND('[1]Multi-Field'!$E$5=BF457,'[1]Multi-Field'!$F$5="Drained"),BI457,IF(AND('[1]Multi-Field'!$E$5=BF457,'[1]Multi-Field'!$F$5="undrained"),BH457,""))</f>
        <v/>
      </c>
      <c r="BN457" s="409" t="str">
        <f>IF(AND('[1]Multi-Field'!$E$6=BF457,'[1]Multi-Field'!$F$6="Drained"),BI457,IF(AND('[1]Multi-Field'!$E$6=BF457,'[1]Multi-Field'!$F$6="undrained"),BH457,""))</f>
        <v/>
      </c>
      <c r="BO457" s="409" t="str">
        <f>IF(AND('[1]Multi-Field'!$E$7=BF457,'[1]Multi-Field'!$F$7="Drained"),BI457,IF(AND('[1]Multi-Field'!$E$7=BF457,'[1]Multi-Field'!$F$7="undrained"),BH457,""))</f>
        <v/>
      </c>
      <c r="BP457" s="409" t="str">
        <f>IF(AND('[1]Multi-Field'!$E$8=BF457,'[1]Multi-Field'!$F$8="Drained"),BI457,IF(AND('[1]Multi-Field'!$E$8=BF457,'[1]Multi-Field'!$F$8="undrained"),BH457,""))</f>
        <v/>
      </c>
      <c r="BQ457" s="409" t="str">
        <f>IF(AND('[1]Multi-Field'!$E$9=BF457,'[1]Multi-Field'!$F$9="Drained"),BI457,IF(AND('[1]Multi-Field'!$E$9=BF457,'[1]Multi-Field'!$F$9="undrained"),BH457,""))</f>
        <v/>
      </c>
      <c r="BR457" s="409" t="str">
        <f>IF(AND('[1]Multi-Field'!$E$10=BF457,'[1]Multi-Field'!$F$10="Drained"),BI457,IF(AND('[1]Multi-Field'!$E$10=BF457,'[1]Multi-Field'!$F$10="undrained"),BH457,""))</f>
        <v/>
      </c>
      <c r="BS457" s="409" t="str">
        <f>IF(AND('[1]Multi-Field'!$E$11=BF457,'[1]Multi-Field'!$F$11="Drained"),BI457,IF(AND('[1]Multi-Field'!$E$11=BF457,'[1]Multi-Field'!$F$11="undrained"),BH457,""))</f>
        <v/>
      </c>
      <c r="BT457" s="409" t="str">
        <f>IF(AND('[1]Multi-Field'!$E$12=BF457,'[1]Multi-Field'!$F$12="Drained"),BI457,IF(AND('[1]Multi-Field'!$E$12=BF457,'[1]Multi-Field'!$F$12="undrained"),BH457,""))</f>
        <v/>
      </c>
      <c r="BU457" s="409" t="str">
        <f>IF(AND('[1]Multi-Field'!$E$13=BF457,'[1]Multi-Field'!$F$13="Drained"),BI457,IF(AND('[1]Multi-Field'!$E$3=BF457,'[1]Multi-Field'!$F$13="undrained"),BH457,""))</f>
        <v/>
      </c>
      <c r="BV457" s="409" t="str">
        <f>IF(AND('[1]Multi-Field'!$E$14=BF457,'[1]Multi-Field'!$F$14="Drained"),BI457,IF(AND('[1]Multi-Field'!$E$14=BF457,'[1]Multi-Field'!$F$14="undrained"),BH457,""))</f>
        <v/>
      </c>
      <c r="BW457" s="409" t="str">
        <f>IF(AND('[1]Multi-Field'!$E$15=BF457,'[1]Multi-Field'!$F$15="Drained"),BI457,IF(AND('[1]Multi-Field'!$E$15=BF457,'[1]Multi-Field'!$F$15="undrained"),BH457,""))</f>
        <v/>
      </c>
      <c r="BX457" s="409" t="str">
        <f>IF(AND('[1]Multi-Field'!$E$16=[1]Lists!BF457,'[1]Multi-Field'!$F$16="Drained"),BI457,IF(AND('[1]Multi-Field'!$E$16=[1]Lists!BF457,'[1]Multi-Field'!$F$16="undrained"),BH457,""))</f>
        <v/>
      </c>
      <c r="BY457" s="409" t="str">
        <f>IF(AND('[1]Multi-Field'!$E$17=[1]Lists!BF457,'[1]Multi-Field'!$F$17="Drained"),BI457,IF(AND('[1]Multi-Field'!$E$17=[1]Lists!BF457,'[1]Multi-Field'!$F$17="undrained"),BH457,""))</f>
        <v/>
      </c>
      <c r="BZ457" s="409" t="str">
        <f>IF(AND('[1]Multi-Field'!$E$18=[1]Lists!BF457,'[1]Multi-Field'!$F$18="Drained"),BI457,IF(AND('[1]Multi-Field'!$E$18=[1]Lists!BF457,'[1]Multi-Field'!$F$18="undrained"),BH457,""))</f>
        <v/>
      </c>
      <c r="CA457" s="409" t="str">
        <f>IF(AND('[1]Multi-Field'!$E$19=[1]Lists!BF457,'[1]Multi-Field'!$F$19="Drained"),BI457,IF(AND('[1]Multi-Field'!$E$19=[1]Lists!BF457,'[1]Multi-Field'!$F$19="undrained"),BH457,""))</f>
        <v/>
      </c>
      <c r="CB457" s="409" t="str">
        <f>IF(AND('[1]Multi-Field'!$E$20=[1]Lists!BF457,'[1]Multi-Field'!$F$20="Drained"),BI457,IF(AND('[1]Multi-Field'!$E$20=[1]Lists!BF457,'[1]Multi-Field'!$F$20="undrained"),BH457,""))</f>
        <v/>
      </c>
      <c r="CC457" s="409" t="str">
        <f>IF(AND('[1]Multi-Field'!$E$21=[1]Lists!BF457,'[1]Multi-Field'!$F$21="Drained"),BI457,IF(AND('[1]Multi-Field'!$E$21=[1]Lists!BF457,'[1]Multi-Field'!$F$21="undrained"),BH457,""))</f>
        <v/>
      </c>
      <c r="CD457" s="409" t="str">
        <f>IF(AND('[1]Multi-Field'!$E$22=[1]Lists!BF457,'[1]Multi-Field'!$F$22="Drained"),BI457,IF(AND('[1]Multi-Field'!$E$22=[1]Lists!BF457,'[1]Multi-Field'!$F$22="undrained"),BH457,""))</f>
        <v/>
      </c>
      <c r="CE457" s="409" t="str">
        <f>IF(AND('[1]Multi-Field'!$E$23=[1]Lists!BF457,'[1]Multi-Field'!$F$23="Drained"),BI457,IF(AND('[1]Multi-Field'!$E$23=[1]Lists!BF457,'[1]Multi-Field'!$F$23="undrained"),BH457,""))</f>
        <v/>
      </c>
      <c r="CF457" s="409" t="str">
        <f>IF(AND('[1]Multi-Field'!$E$24=[1]Lists!BF457,'[1]Multi-Field'!$F$24="Drained"),BI457,IF(AND('[1]Multi-Field'!$E$24=[1]Lists!BF457,'[1]Multi-Field'!$F$24="undrained"),BH457,""))</f>
        <v/>
      </c>
      <c r="CG457" s="409" t="str">
        <f>IF(AND('[1]Multi-Field'!$E$25=[1]Lists!BF457,'[1]Multi-Field'!$F$25="Drained"),BI457,IF(AND('[1]Multi-Field'!$E$25=[1]Lists!BF457,'[1]Multi-Field'!$F$25="undrained"),BH457,""))</f>
        <v/>
      </c>
      <c r="CH457" s="409" t="str">
        <f>IF(AND('[1]Multi-Field'!$E$26=[1]Lists!BF457,'[1]Multi-Field'!$F$26="Drained"),BI457,IF(AND('[1]Multi-Field'!$E$26=[1]Lists!BF457,'[1]Multi-Field'!$F$26="undrained"),BH457,""))</f>
        <v/>
      </c>
      <c r="CI457" s="409" t="str">
        <f>IF(AND('[1]Multi-Field'!$E$27=[1]Lists!BF457,'[1]Multi-Field'!$F$27="Drained"),BI457,IF(AND('[1]Multi-Field'!$E$27=[1]Lists!BF457,'[1]Multi-Field'!$F$27="undrained"),BH457,""))</f>
        <v/>
      </c>
      <c r="CJ457" s="409" t="str">
        <f>IF(AND('[1]Multi-Field'!$E$28=[1]Lists!BF457,'[1]Multi-Field'!$F$28="Drained"),BI457,IF(AND('[1]Multi-Field'!$E$28=[1]Lists!BF457,'[1]Multi-Field'!$F$28="undrained"),BH457,""))</f>
        <v/>
      </c>
      <c r="CK457" s="409" t="str">
        <f>IF(AND('[1]Multi-Field'!$E$29=[1]Lists!BF457,'[1]Multi-Field'!$F$29="Drained"),BI457,IF(AND('[1]Multi-Field'!$E$29=[1]Lists!BF457,'[1]Multi-Field'!$F$29="undrained"),BH457,""))</f>
        <v/>
      </c>
      <c r="CL457" s="409" t="str">
        <f>IF(AND('[1]Multi-Field'!$E$30=[1]Lists!BF457,'[1]Multi-Field'!$F$30="Drained"),BI457,IF(AND('[1]Multi-Field'!$E$30=[1]Lists!BF457,'[1]Multi-Field'!$F$30="undrained"),BH457,""))</f>
        <v/>
      </c>
      <c r="CM457" s="409" t="str">
        <f>IF(AND('[1]Multi-Field'!$E$31=[1]Lists!BF457,'[1]Multi-Field'!$F$31="Drained"),BI457,IF(AND('[1]Multi-Field'!$E$31=[1]Lists!BF457,'[1]Multi-Field'!$F$31="undrained"),BH457,""))</f>
        <v/>
      </c>
      <c r="CN457" s="409" t="str">
        <f>IF(AND('[1]Multi-Field'!$E$32=[1]Lists!BF457,'[1]Multi-Field'!$F$32="Drained"),BI457,IF(AND('[1]Multi-Field'!$E$32=[1]Lists!BF457,'[1]Multi-Field'!$F$32="undrained"),BH457,""))</f>
        <v/>
      </c>
      <c r="CO457" s="409" t="str">
        <f>IF(AND('[1]Multi-Field'!$E$33=[1]Lists!BF457,'[1]Multi-Field'!$F$33="Drained"),BI457,IF(AND('[1]Multi-Field'!$E$33=[1]Lists!BF457,'[1]Multi-Field'!$F$33="undrained"),BH457,""))</f>
        <v/>
      </c>
      <c r="CP457" s="409" t="str">
        <f>IF(AND('[1]Multi-Field'!$E$34=[1]Lists!BF457,'[1]Multi-Field'!$F$34="Drained"),BI457,IF(AND('[1]Multi-Field'!$E$34=[1]Lists!BF457,'[1]Multi-Field'!$F$34="undrained"),BH457,""))</f>
        <v/>
      </c>
      <c r="CQ457" s="409" t="str">
        <f>IF(AND('[1]Multi-Field'!$E$35=[1]Lists!BF457,'[1]Multi-Field'!$F$35="Drained"),BI457,IF(AND('[1]Multi-Field'!$E$35=[1]Lists!BF457,'[1]Multi-Field'!$F$35="undrained"),BH457,""))</f>
        <v/>
      </c>
      <c r="CR457" s="409" t="str">
        <f>IF(AND('[1]Multi-Field'!$E$36=[1]Lists!BF457,'[1]Multi-Field'!$F$36="Drained"),BI457,IF(AND('[1]Multi-Field'!$E$36=[1]Lists!BF457,'[1]Multi-Field'!$F$36="undrained"),BH457,""))</f>
        <v/>
      </c>
      <c r="CS457" s="409" t="str">
        <f>IF(AND('[1]Multi-Field'!$E$37=[1]Lists!BF457,'[1]Multi-Field'!$F$37="Drained"),BI457,IF(AND('[1]Multi-Field'!$E$37=[1]Lists!BF457,'[1]Multi-Field'!$F$37="undrained"),BH457,""))</f>
        <v/>
      </c>
      <c r="CT457" s="409" t="str">
        <f>IF(AND('[1]Multi-Field'!$E$38=[1]Lists!BF457,'[1]Multi-Field'!$F$38="Drained"),BI457,IF(AND('[1]Multi-Field'!$E$38=[1]Lists!BF457,'[1]Multi-Field'!$F$38="undrained"),BH457,""))</f>
        <v/>
      </c>
      <c r="CU457" s="409" t="str">
        <f>IF(AND('[1]Multi-Field'!$E$39=[1]Lists!BF457,'[1]Multi-Field'!$F$39="Drained"),BI457,IF(AND('[1]Multi-Field'!$E$39=[1]Lists!BF457,'[1]Multi-Field'!$F$39="undrained"),BH457,""))</f>
        <v/>
      </c>
      <c r="CV457" s="409" t="str">
        <f>IF(AND('[1]Multi-Field'!$E$40=[1]Lists!BF457,'[1]Multi-Field'!$F$40="Drained"),BI457,IF(AND('[1]Multi-Field'!$E$40=[1]Lists!BF457,'[1]Multi-Field'!$F$40="undrained"),BH457,""))</f>
        <v/>
      </c>
      <c r="CW457" s="409" t="str">
        <f>IF(AND('[1]Multi-Field'!$E$41=[1]Lists!BF457,'[1]Multi-Field'!$F$40="Drained"),BI457,IF(AND('[1]Multi-Field'!$E$40=[1]Lists!BF457,'[1]Multi-Field'!$F$40="undrained"),BH457,""))</f>
        <v/>
      </c>
      <c r="CX457" s="409" t="str">
        <f>IF(AND('[1]Multi-Field'!$E$42=[1]Lists!BF457,'[1]Multi-Field'!$F$42="Drained"),BI457,IF(AND('[1]Multi-Field'!$E$42=[1]Lists!BF457,'[1]Multi-Field'!$F$42="undrained"),BH457,""))</f>
        <v/>
      </c>
      <c r="CY457" s="409" t="str">
        <f>IF(AND('[1]Multi-Field'!$E$43=[1]Lists!BF457,'[1]Multi-Field'!$F$43="Drained"),BI457,IF(AND('[1]Multi-Field'!$E$43=[1]Lists!BF457,'[1]Multi-Field'!$F$43="undrained"),BH457,""))</f>
        <v/>
      </c>
      <c r="CZ457" s="409" t="str">
        <f>IF(AND('[1]Multi-Field'!$E$44=[1]Lists!BF457,'[1]Multi-Field'!$F$44="Drained"),BI457,IF(AND('[1]Multi-Field'!$E$44=[1]Lists!BF457,'[1]Multi-Field'!$F$44="undrained"),BH457,""))</f>
        <v/>
      </c>
      <c r="DA457" s="409" t="str">
        <f>IF(AND('[1]Multi-Field'!$E$45=[1]Lists!BF457,'[1]Multi-Field'!$F$45="Drained"),BI457,IF(AND('[1]Multi-Field'!$E$45=[1]Lists!BF457,'[1]Multi-Field'!$F$45="undrained"),BH457,""))</f>
        <v/>
      </c>
      <c r="DB457" s="409" t="str">
        <f>IF(AND('[1]Multi-Field'!$E$46=[1]Lists!BF457,'[1]Multi-Field'!$F$46="Drained"),BI457,IF(AND('[1]Multi-Field'!$E$46=[1]Lists!BF457,'[1]Multi-Field'!$F$46="undrained"),BH457,""))</f>
        <v/>
      </c>
      <c r="DC457" s="409" t="str">
        <f>IF(AND('[1]Multi-Field'!$E$47=[1]Lists!BF457,'[1]Multi-Field'!$F$47="Drained"),BI457,IF(AND('[1]Multi-Field'!$E$47=[1]Lists!BF457,'[1]Multi-Field'!$F$47="undrained"),BH457,""))</f>
        <v/>
      </c>
      <c r="DD457" s="409" t="str">
        <f>IF(AND('[1]Multi-Field'!$E$48=[1]Lists!BF457,'[1]Multi-Field'!$F$48="Drained"),BI457,IF(AND('[1]Multi-Field'!$E$48=[1]Lists!BF457,'[1]Multi-Field'!$F$48="undrained"),BH457,""))</f>
        <v/>
      </c>
      <c r="DE457" s="409" t="str">
        <f>IF(AND('[1]Multi-Field'!$E$49=[1]Lists!BF457,'[1]Multi-Field'!$F$49="Drained"),BI457,IF(AND('[1]Multi-Field'!$E$49=[1]Lists!BF457,'[1]Multi-Field'!$F$9="undrained"),BH457,""))</f>
        <v/>
      </c>
      <c r="DF457" s="409" t="str">
        <f>IF(AND('[1]Multi-Field'!$E$50=[1]Lists!BF457,'[1]Multi-Field'!$F$50="Drained"),BI457,IF(AND('[1]Multi-Field'!$E$50=[1]Lists!BF457,'[1]Multi-Field'!$F$50="undrained"),BH457,""))</f>
        <v/>
      </c>
      <c r="DG457" s="409" t="str">
        <f>IF(AND('[1]Multi-Field'!$E$51=[1]Lists!BF457,'[1]Multi-Field'!$F$51="Drained"),BI457,IF(AND('[1]Multi-Field'!$E$51=[1]Lists!BF457,'[1]Multi-Field'!$F$51="undrained"),BH457,""))</f>
        <v/>
      </c>
      <c r="DH457" s="409" t="str">
        <f>IF(AND('[1]Multi-Field'!$E$52=[1]Lists!BF457,'[1]Multi-Field'!$F$52="Drained"),BI457,IF(AND('[1]Multi-Field'!$E$52=[1]Lists!BF457,'[1]Multi-Field'!$F$52="undrained"),BH457,""))</f>
        <v/>
      </c>
      <c r="DI457" s="409" t="str">
        <f>IF(AND('[1]Multi-Field'!$E$53=[1]Lists!BF457,'[1]Multi-Field'!$F$53="Drained"),BI457,IF(AND('[1]Multi-Field'!$E$53=[1]Lists!BF457,'[1]Multi-Field'!$F$53="undrained"),BH457,""))</f>
        <v/>
      </c>
      <c r="DJ457" s="409" t="str">
        <f>IF(AND('[1]Multi-Field'!$E$54=[1]Lists!BF457,'[1]Multi-Field'!$F$54="Drained"),BI457,IF(AND('[1]Multi-Field'!$E$54=[1]Lists!BF457,'[1]Multi-Field'!$F$54="undrained"),BH457,""))</f>
        <v/>
      </c>
      <c r="DK457" s="409" t="str">
        <f>IF(AND('[1]Multi-Field'!$E$55=[1]Lists!BF457,'[1]Multi-Field'!$F$55="Drained"),BI457,IF(AND('[1]Multi-Field'!$E$55=[1]Lists!BF457,'[1]Multi-Field'!$F$55="undrained"),BH457,""))</f>
        <v/>
      </c>
      <c r="DL457" s="409" t="str">
        <f>IF(AND('[1]Multi-Field'!$E$56=[1]Lists!BF457,'[1]Multi-Field'!$F$56="Drained"),BI457,IF(AND('[1]Multi-Field'!$E$56=[1]Lists!BF457,'[1]Multi-Field'!$F$56="undrained"),BH457,""))</f>
        <v/>
      </c>
      <c r="DM457" s="409" t="str">
        <f>IF(AND('[1]Multi-Field'!$E$57=[1]Lists!BF457,'[1]Multi-Field'!$F$57="Drained"),BI457,IF(AND('[1]Multi-Field'!$E$57=[1]Lists!BF457,'[1]Multi-Field'!$F$57="undrained"),BH457,""))</f>
        <v/>
      </c>
      <c r="DN457" s="409" t="str">
        <f>IF(AND('[1]Multi-Field'!$E$58=[1]Lists!BF457,'[1]Multi-Field'!$F$58="Drained"),BI457,IF(AND('[1]Multi-Field'!$E$58=[1]Lists!BF457,'[1]Multi-Field'!$F$58="undrained"),BH457,""))</f>
        <v/>
      </c>
      <c r="DO457" s="409" t="str">
        <f>IF(AND('[1]Multi-Field'!$E$59=[1]Lists!BF457,'[1]Multi-Field'!$F$59="Drained"),BI457,IF(AND('[1]Multi-Field'!$E$59=[1]Lists!BF457,'[1]Multi-Field'!$F$59="undrained"),BH457,""))</f>
        <v/>
      </c>
      <c r="DP457" s="409" t="str">
        <f>IF(AND('[1]Multi-Field'!$E$60=[1]Lists!BF457,'[1]Multi-Field'!$F$60="Drained"),BI457,IF(AND('[1]Multi-Field'!$E$60=[1]Lists!BF457,'[1]Multi-Field'!$F$60="undrained"),BH457,""))</f>
        <v/>
      </c>
      <c r="DQ457" s="409" t="str">
        <f>IF(AND('[1]Multi-Field'!$E$61=[1]Lists!BF457,'[1]Multi-Field'!$F$61="Drained"),BI457,IF(AND('[1]Multi-Field'!$E$61=[1]Lists!BF457,'[1]Multi-Field'!$F$61="undrained"),BH457,""))</f>
        <v/>
      </c>
      <c r="DR457" s="409" t="str">
        <f>IF(AND('[1]Multi-Field'!$E$62=[1]Lists!BF457,'[1]Multi-Field'!$F$62="Drained"),BI457,IF(AND('[1]Multi-Field'!$E$62=[1]Lists!BF457,'[1]Multi-Field'!$F$62="undrained"),BH457,""))</f>
        <v/>
      </c>
      <c r="DS457" s="409" t="str">
        <f>IF(AND('[1]Multi-Field'!$E$63=[1]Lists!BF457,'[1]Multi-Field'!$F$63="Drained"),BI457,IF(AND('[1]Multi-Field'!$E$63=[1]Lists!BF457,'[1]Multi-Field'!$F$63="undrained"),BH457,""))</f>
        <v/>
      </c>
      <c r="DT457" s="409" t="str">
        <f>IF(AND('[1]Multi-Field'!$E$64=[1]Lists!BF457,'[1]Multi-Field'!$F$64="Drained"),BI457,IF(AND('[1]Multi-Field'!$E$64=[1]Lists!BF457,'[1]Multi-Field'!$F$64="undrained"),BH457,""))</f>
        <v/>
      </c>
      <c r="DU457" s="409" t="str">
        <f>IF(AND('[1]Multi-Field'!$E$65=[1]Lists!BF457,'[1]Multi-Field'!$F$65="Drained"),BI457,IF(AND('[1]Multi-Field'!$E$65=[1]Lists!BF457,'[1]Multi-Field'!$F$65="undrained"),BH457,""))</f>
        <v/>
      </c>
      <c r="DV457" s="409" t="str">
        <f>IF(AND('[1]Multi-Field'!$E$66=[1]Lists!BF457,'[1]Multi-Field'!$F$66="Drained"),BI457,IF(AND('[1]Multi-Field'!$E$66=[1]Lists!BF457,'[1]Multi-Field'!$F$66="undrained"),BH457,""))</f>
        <v/>
      </c>
      <c r="DW457" s="409" t="str">
        <f>IF(AND('[1]Multi-Field'!$E$67=[1]Lists!BF457,'[1]Multi-Field'!$F$67="Drained"),BI457,IF(AND('[1]Multi-Field'!$E$67=[1]Lists!BF457,'[1]Multi-Field'!$F$67="undrained"),BH457,""))</f>
        <v/>
      </c>
      <c r="DX457" s="409" t="str">
        <f>IF(AND('[1]Multi-Field'!$E$68=[1]Lists!BF457,'[1]Multi-Field'!$F$68="Drained"),BI457,IF(AND('[1]Multi-Field'!$E$68=[1]Lists!BF457,'[1]Multi-Field'!$F$68="undrained"),BH457,""))</f>
        <v/>
      </c>
      <c r="DY457" s="409" t="str">
        <f>IF(AND('[1]Multi-Field'!$E$69=[1]Lists!BF457,'[1]Multi-Field'!$F$69="Drained"),BI457,IF(AND('[1]Multi-Field'!$E$69=[1]Lists!BF457,'[1]Multi-Field'!$F$69="undrained"),BH457,""))</f>
        <v/>
      </c>
      <c r="DZ457" s="409" t="str">
        <f>IF(AND('[1]Multi-Field'!$E$70=[1]Lists!BF457,'[1]Multi-Field'!$F$70="Drained"),BI457,IF(AND('[1]Multi-Field'!$E$70=[1]Lists!BF457,'[1]Multi-Field'!$F$70="undrained"),BH457,""))</f>
        <v/>
      </c>
      <c r="EA457" s="409" t="str">
        <f>IF(AND('[1]Multi-Field'!$E$71=[1]Lists!BF457,'[1]Multi-Field'!$F$71="Drained"),BI457,IF(AND('[1]Multi-Field'!$E$71=[1]Lists!BF457,'[1]Multi-Field'!$F$71="undrained"),BH457,""))</f>
        <v/>
      </c>
      <c r="EB457" s="409" t="str">
        <f>IF(AND('[1]Multi-Field'!$E$72=[1]Lists!BF457,'[1]Multi-Field'!$F$72="Drained"),BI457,IF(AND('[1]Multi-Field'!$E$72=[1]Lists!BF457,'[1]Multi-Field'!$F$72="undrained"),BH457,""))</f>
        <v/>
      </c>
      <c r="EC457" s="409" t="str">
        <f>IF(AND('[1]Multi-Field'!$E$73=[1]Lists!BF457,'[1]Multi-Field'!$F$73="Drained"),BI457,IF(AND('[1]Multi-Field'!$E$73=[1]Lists!BF457,'[1]Multi-Field'!$F$73="undrained"),BH457,""))</f>
        <v/>
      </c>
      <c r="ED457" s="409" t="str">
        <f>IF(AND('[1]Multi-Field'!$E$74=[1]Lists!BF457,'[1]Multi-Field'!$F$74="Drained"),BI457,IF(AND('[1]Multi-Field'!$E$74=[1]Lists!BF457,'[1]Multi-Field'!$F$74="undrained"),BH457,""))</f>
        <v/>
      </c>
      <c r="EE457" s="409" t="str">
        <f>IF(AND('[1]Multi-Field'!$E$75=[1]Lists!BF457,'[1]Multi-Field'!$F$75="Drained"),BI457,IF(AND('[1]Multi-Field'!$E$75=[1]Lists!BF457,'[1]Multi-Field'!$F$75="undrained"),BH457,""))</f>
        <v/>
      </c>
      <c r="EF457" s="409" t="str">
        <f>IF(AND('[1]Multi-Field'!$E$76=[1]Lists!BF457,'[1]Multi-Field'!$F$76="Drained"),BI457,IF(AND('[1]Multi-Field'!$E$76=[1]Lists!BF457,'[1]Multi-Field'!$F$6="undrained"),BH457,""))</f>
        <v/>
      </c>
      <c r="EG457" s="409" t="str">
        <f>IF(AND('[1]Multi-Field'!$E$77=[1]Lists!BF457,'[1]Multi-Field'!$F$77="Drained"),BI457,IF(AND('[1]Multi-Field'!$E$77=[1]Lists!BF457,'[1]Multi-Field'!$F$77="undrained"),BH457,""))</f>
        <v/>
      </c>
      <c r="EH457" s="409" t="str">
        <f>IF(AND('[1]Multi-Field'!$E$78=[1]Lists!BF457,'[1]Multi-Field'!$F$78="Drained"),BI457,IF(AND('[1]Multi-Field'!$E$78=[1]Lists!BF457,'[1]Multi-Field'!$F$78="undrained"),BH457,""))</f>
        <v/>
      </c>
      <c r="EI457" s="409" t="str">
        <f>IF(AND('[1]Multi-Field'!$E$79=[1]Lists!BF457,'[1]Multi-Field'!$F$79="Drained"),BI457,IF(AND('[1]Multi-Field'!$E$79=[1]Lists!BF457,'[1]Multi-Field'!$F$79="undrained"),BH457,""))</f>
        <v/>
      </c>
      <c r="EJ457" s="409" t="str">
        <f>IF(AND('[1]Multi-Field'!$E$80=[1]Lists!BF457,'[1]Multi-Field'!$F$80="Drained"),BI457,IF(AND('[1]Multi-Field'!$E$80=[1]Lists!BF457,'[1]Multi-Field'!$F$80="undrained"),BH457,""))</f>
        <v/>
      </c>
      <c r="EK457" s="409" t="str">
        <f>IF(AND('[1]Multi-Field'!$E$81=[1]Lists!BF457,'[1]Multi-Field'!$F$81="Drained"),BI457,IF(AND('[1]Multi-Field'!$E$81=[1]Lists!BF457,'[1]Multi-Field'!$F$81="undrained"),BH457,""))</f>
        <v/>
      </c>
      <c r="EL457" s="409" t="str">
        <f>IF(AND('[1]Multi-Field'!$E$82=[1]Lists!BF457,'[1]Multi-Field'!$F$82="Drained"),BI457,IF(AND('[1]Multi-Field'!$E$82=[1]Lists!BF457,'[1]Multi-Field'!$F$82="undrained"),BH457,""))</f>
        <v/>
      </c>
      <c r="EM457" s="409" t="str">
        <f>IF(AND('[1]Multi-Field'!$E$83=[1]Lists!BF457,'[1]Multi-Field'!$F$83="Drained"),BI457,IF(AND('[1]Multi-Field'!$E$83=[1]Lists!BF457,'[1]Multi-Field'!$F$83="undrained"),BH457,""))</f>
        <v/>
      </c>
      <c r="EN457" s="409" t="str">
        <f>IF(AND('[1]Multi-Field'!$E$84=[1]Lists!BF457,'[1]Multi-Field'!$F$84="Drained"),BI457,IF(AND('[1]Multi-Field'!$E$84=[1]Lists!BF457,'[1]Multi-Field'!$F$84="undrained"),BH457,""))</f>
        <v/>
      </c>
      <c r="EO457" s="409" t="str">
        <f>IF(AND('[1]Multi-Field'!$E$85=[1]Lists!BF457,'[1]Multi-Field'!$F$85="Drained"),BI457,IF(AND('[1]Multi-Field'!$E$85=[1]Lists!BF457,'[1]Multi-Field'!$F$85="undrained"),BH457,""))</f>
        <v/>
      </c>
      <c r="EP457" s="409" t="str">
        <f>IF(AND('[1]Multi-Field'!$E$86=[1]Lists!BF457,'[1]Multi-Field'!$F$86="Drained"),BI457,IF(AND('[1]Multi-Field'!$E$86=[1]Lists!BF457,'[1]Multi-Field'!$F$86="undrained"),BH457,""))</f>
        <v/>
      </c>
      <c r="EQ457" s="409" t="str">
        <f>IF(AND('[1]Multi-Field'!$E$87=[1]Lists!BF457,'[1]Multi-Field'!$F$87="Drained"),BI457,IF(AND('[1]Multi-Field'!$E$87=[1]Lists!BF457,'[1]Multi-Field'!$F$87="undrained"),BH457,""))</f>
        <v/>
      </c>
      <c r="ER457" s="409" t="str">
        <f>IF(AND('[1]Multi-Field'!$E$88=[1]Lists!BF457,'[1]Multi-Field'!$F$88="Drained"),BI457,IF(AND('[1]Multi-Field'!$E$88=[1]Lists!BF457,'[1]Multi-Field'!$F$88="undrained"),BH457,""))</f>
        <v/>
      </c>
      <c r="ES457" s="409" t="str">
        <f>IF(AND('[1]Multi-Field'!$E$89=[1]Lists!BF457,'[1]Multi-Field'!$F$89="Drained"),BI457,IF(AND('[1]Multi-Field'!$E$89=[1]Lists!BF457,'[1]Multi-Field'!$F$89="undrained"),BH457,""))</f>
        <v/>
      </c>
      <c r="ET457" s="409" t="str">
        <f>IF(AND('[1]Multi-Field'!$E$90=[1]Lists!BF457,'[1]Multi-Field'!$F$90="Drained"),BI457,IF(AND('[1]Multi-Field'!$E$90=[1]Lists!BF457,'[1]Multi-Field'!$F$90="undrained"),BH457,""))</f>
        <v/>
      </c>
      <c r="EU457" s="409" t="str">
        <f>IF(AND('[1]Multi-Field'!$E$91=[1]Lists!BF457,'[1]Multi-Field'!$F$91="Drained"),BI457,IF(AND('[1]Multi-Field'!$E$91=[1]Lists!BF457,'[1]Multi-Field'!$F$91="undrained"),BH457,""))</f>
        <v/>
      </c>
      <c r="EV457" s="409" t="str">
        <f>IF(AND('[1]Multi-Field'!$E$92=[1]Lists!BF457,'[1]Multi-Field'!$F$92="Drained"),BI457,IF(AND('[1]Multi-Field'!$E$92=[1]Lists!BF457,'[1]Multi-Field'!$F$92="undrained"),BH457,""))</f>
        <v/>
      </c>
      <c r="EW457" s="409" t="str">
        <f>IF(AND('[1]Multi-Field'!$E$93=[1]Lists!BF457,'[1]Multi-Field'!$F$93="Drained"),BI457,IF(AND('[1]Multi-Field'!$E$93=[1]Lists!BF457,'[1]Multi-Field'!$F$93="undrained"),BH457,""))</f>
        <v/>
      </c>
      <c r="EX457" s="409" t="str">
        <f>IF(AND('[1]Multi-Field'!$E$94=[1]Lists!BF457,'[1]Multi-Field'!$F$94="Drained"),BI457,IF(AND('[1]Multi-Field'!$E$94=[1]Lists!BF457,'[1]Multi-Field'!$F$94="undrained"),BH457,""))</f>
        <v/>
      </c>
      <c r="EY457" s="409" t="str">
        <f>IF(AND('[1]Multi-Field'!$E$95=[1]Lists!BF457,'[1]Multi-Field'!$F$95="Drained"),BI457,IF(AND('[1]Multi-Field'!$E$95=[1]Lists!BF457,'[1]Multi-Field'!$F$95="undrained"),BH457,""))</f>
        <v/>
      </c>
      <c r="EZ457" s="409" t="str">
        <f>IF(AND('[1]Multi-Field'!$E$96=[1]Lists!BF457,'[1]Multi-Field'!$F$96="Drained"),BI457,IF(AND('[1]Multi-Field'!$E$96=[1]Lists!BF457,'[1]Multi-Field'!$F$96="undrained"),BH457,""))</f>
        <v/>
      </c>
      <c r="FA457" s="409" t="str">
        <f>IF(AND('[1]Multi-Field'!$E$97=[1]Lists!BF457,'[1]Multi-Field'!$F$97="Drained"),BI457,IF(AND('[1]Multi-Field'!$E$97=[1]Lists!BF457,'[1]Multi-Field'!$F$97="undrained"),BH457,""))</f>
        <v/>
      </c>
      <c r="FB457" s="409" t="str">
        <f>IF(AND('[1]Multi-Field'!$E$98=[1]Lists!BF457,'[1]Multi-Field'!$F$98="Drained"),BI457,IF(AND('[1]Multi-Field'!$E$98=[1]Lists!BF457,'[1]Multi-Field'!$F$98="undrained"),BH457,""))</f>
        <v/>
      </c>
      <c r="FC457" s="409" t="str">
        <f>IF(AND('[1]Multi-Field'!$E$99=[1]Lists!BF457,'[1]Multi-Field'!$F$99="Drained"),BI457,IF(AND('[1]Multi-Field'!$E$99=[1]Lists!BF457,'[1]Multi-Field'!$F$99="undrained"),BH457,""))</f>
        <v/>
      </c>
      <c r="FD457" s="409" t="str">
        <f>IF(AND('[1]Multi-Field'!$E$100=[1]Lists!BF457,'[1]Multi-Field'!$F$100="Drained"),BI457,IF(AND('[1]Multi-Field'!$E$100=[1]Lists!BF457,'[1]Multi-Field'!$F$100="undrained"),BH457,""))</f>
        <v/>
      </c>
      <c r="FE457" s="409" t="str">
        <f>IF(AND('[1]Multi-Field'!$E$101=[1]Lists!BF457,'[1]Multi-Field'!$F$101="Drained"),BI457,IF(AND('[1]Multi-Field'!$E$101=[1]Lists!BF457,'[1]Multi-Field'!$F$101="undrained"),BH457,""))</f>
        <v/>
      </c>
      <c r="FF457" s="409" t="str">
        <f>IF(AND('[1]Multi-Field'!$E$102=[1]Lists!BF457,'[1]Multi-Field'!$F$102="Drained"),BI457,IF(AND('[1]Multi-Field'!$E$102=[1]Lists!BF457,'[1]Multi-Field'!$F$102="undrained"),BH457,""))</f>
        <v/>
      </c>
      <c r="FG457" s="409" t="str">
        <f>IF(AND('[1]Multi-Field'!$E$103=[1]Lists!BF457,'[1]Multi-Field'!$F$103="Drained"),BI457,IF(AND('[1]Multi-Field'!$E$103=[1]Lists!BF457,'[1]Multi-Field'!$F$103="undrained"),BH457,""))</f>
        <v/>
      </c>
      <c r="FH457" s="409" t="str">
        <f>IF(AND('[1]Multi-Field'!$E$104=[1]Lists!BF457,'[1]Multi-Field'!$F$104="Drained"),BI457,IF(AND('[1]Multi-Field'!$E$104=[1]Lists!BF457,'[1]Multi-Field'!$F$104="undrained"),BH457,""))</f>
        <v/>
      </c>
      <c r="FI457" s="409" t="str">
        <f>IF(AND('[1]Multi-Field'!$E$105=[1]Lists!BF457,'[1]Multi-Field'!$F$105="Drained"),BI457,IF(AND('[1]Multi-Field'!$E$105=[1]Lists!BF457,'[1]Multi-Field'!$F$105="undrained"),BH457,""))</f>
        <v/>
      </c>
      <c r="FJ457" s="409" t="str">
        <f>IF(AND('[1]Multi-Field'!$E$106=[1]Lists!BF457,'[1]Multi-Field'!$F$106="Drained"),BI457,IF(AND('[1]Multi-Field'!$E$106=[1]Lists!BF457,'[1]Multi-Field'!$F$106="undrained"),BH457,""))</f>
        <v/>
      </c>
      <c r="FK457" s="409" t="str">
        <f>IF(AND('[1]Multi-Field'!$E$107=[1]Lists!BF457,'[1]Multi-Field'!$F$107="Drained"),BI457,IF(AND('[1]Multi-Field'!$E$107=[1]Lists!BF457,'[1]Multi-Field'!$F$107="undrained"),BH457,""))</f>
        <v/>
      </c>
      <c r="FL457" s="409" t="str">
        <f>IF(AND('[1]Multi-Field'!$E$108=[1]Lists!BF457,'[1]Multi-Field'!$F$108="Drained"),BI457,IF(AND('[1]Multi-Field'!$E$108=[1]Lists!BF457,'[1]Multi-Field'!$F$108="undrained"),BH457,""))</f>
        <v/>
      </c>
      <c r="FM457" s="409" t="str">
        <f>IF(AND('[1]Multi-Field'!$E$109=[1]Lists!BF457,'[1]Multi-Field'!$F$109="Drained"),BI457,IF(AND('[1]Multi-Field'!$E$109=[1]Lists!BF457,'[1]Multi-Field'!$F$109="undrained"),BH457,""))</f>
        <v/>
      </c>
      <c r="FN457" s="409" t="str">
        <f>IF(AND('[1]Multi-Field'!$E$110=[1]Lists!BF457,'[1]Multi-Field'!$F$110="Drained"),BI457,IF(AND('[1]Multi-Field'!$E$110=[1]Lists!BF457,'[1]Multi-Field'!$F$110="undrained"),BH457,""))</f>
        <v/>
      </c>
      <c r="FO457" s="409" t="str">
        <f>IF(AND('[1]Multi-Field'!$E$111=[1]Lists!BF457,'[1]Multi-Field'!$F$111="Drained"),BI457,IF(AND('[1]Multi-Field'!$E$111=[1]Lists!BF457,'[1]Multi-Field'!$F$111="undrained"),BH457,""))</f>
        <v/>
      </c>
      <c r="FP457" s="409" t="str">
        <f>IF(AND('[1]Multi-Field'!$E$112=[1]Lists!BF457,'[1]Multi-Field'!$F$112="Drained"),BI457,IF(AND('[1]Multi-Field'!$E$112=[1]Lists!BF457,'[1]Multi-Field'!$F$112="undrained"),BH457,""))</f>
        <v/>
      </c>
      <c r="FQ457" s="409" t="str">
        <f>IF(AND('[1]Multi-Field'!$E$113=[1]Lists!BF457,'[1]Multi-Field'!$F$113="Drained"),BI457,IF(AND('[1]Multi-Field'!$E$113=[1]Lists!BF457,'[1]Multi-Field'!$F$113="undrained"),BH457,""))</f>
        <v/>
      </c>
      <c r="FR457" s="409" t="str">
        <f>IF(AND('[1]Multi-Field'!$E$114=[1]Lists!BF457,'[1]Multi-Field'!$F$114="Drained"),BI457,IF(AND('[1]Multi-Field'!$E$114=[1]Lists!BF457,'[1]Multi-Field'!$F$114="undrained"),BH457,""))</f>
        <v/>
      </c>
      <c r="FS457" s="409" t="str">
        <f>IF(AND('[1]Multi-Field'!$E$115=[1]Lists!BF457,'[1]Multi-Field'!$F$115="Drained"),BI457,IF(AND('[1]Multi-Field'!$E$115=[1]Lists!BF457,'[1]Multi-Field'!$F$115="undrained"),BH457,""))</f>
        <v/>
      </c>
      <c r="FT457" s="409" t="str">
        <f>IF(AND('[1]Multi-Field'!$E$116=[1]Lists!BF457,'[1]Multi-Field'!$F$116="Drained"),BI457,IF(AND('[1]Multi-Field'!$E$116=[1]Lists!BF457,'[1]Multi-Field'!$F$116="undrained"),BH457,""))</f>
        <v/>
      </c>
      <c r="FU457" s="409" t="str">
        <f>IF(AND('[1]Multi-Field'!$E$117=[1]Lists!BF457,'[1]Multi-Field'!$F$117="Drained"),BI457,IF(AND('[1]Multi-Field'!$E$117=[1]Lists!BF457,'[1]Multi-Field'!$F$117="undrained"),BH457,""))</f>
        <v/>
      </c>
      <c r="FV457" s="409" t="str">
        <f>IF(AND('[1]Multi-Field'!$E$118=[1]Lists!BF457,'[1]Multi-Field'!$F$118="Drained"),BI457,IF(AND('[1]Multi-Field'!$E$118=[1]Lists!BF457,'[1]Multi-Field'!$F$118="undrained"),BH457,""))</f>
        <v/>
      </c>
      <c r="FW457" s="409" t="str">
        <f>IF(AND('[1]Multi-Field'!$E$119=[1]Lists!BF457,'[1]Multi-Field'!$F$119="Drained"),BI457,IF(AND('[1]Multi-Field'!$E$119=[1]Lists!BF457,'[1]Multi-Field'!$F$119="undrained"),BH457,""))</f>
        <v/>
      </c>
      <c r="FX457" s="409" t="str">
        <f>IF(AND('[1]Multi-Field'!$E$120=[1]Lists!BF457,'[1]Multi-Field'!$F$120="Drained"),BI457,IF(AND('[1]Multi-Field'!$E$120=[1]Lists!BF457,'[1]Multi-Field'!$F$120="undrained"),BH457,""))</f>
        <v/>
      </c>
      <c r="GC457" s="4">
        <v>1</v>
      </c>
    </row>
    <row r="458" spans="1:185" ht="13.5" customHeight="1">
      <c r="A458" s="7" t="s">
        <v>544</v>
      </c>
      <c r="B458" s="7"/>
      <c r="C458" s="7"/>
      <c r="D458" s="8">
        <v>55</v>
      </c>
      <c r="E458" s="8">
        <f t="shared" si="67"/>
        <v>58</v>
      </c>
      <c r="F458" s="8">
        <f t="shared" si="68"/>
        <v>62</v>
      </c>
      <c r="G458" s="8">
        <v>65</v>
      </c>
      <c r="H458" s="8">
        <v>60</v>
      </c>
      <c r="I458" s="8">
        <f t="shared" si="71"/>
        <v>63</v>
      </c>
      <c r="J458" s="8">
        <f t="shared" si="72"/>
        <v>67</v>
      </c>
      <c r="K458" s="8">
        <v>70</v>
      </c>
      <c r="L458" s="8">
        <v>90</v>
      </c>
      <c r="M458" s="8">
        <f t="shared" si="69"/>
        <v>97</v>
      </c>
      <c r="N458" s="8">
        <f t="shared" si="70"/>
        <v>103</v>
      </c>
      <c r="O458" s="8">
        <v>110</v>
      </c>
      <c r="P458" s="391">
        <v>433</v>
      </c>
      <c r="Q458" s="394"/>
      <c r="R458" s="395">
        <f>IF(OR('Multi-Field'!AA435=Lists!AC474,'Multi-Field'!AA435=Lists!AC475),IF('Multi-Field'!Z435="x",(IF('Multi-Field'!AC435=Lists!Q443,Lists!R443,IF('Multi-Field'!AC435=Lists!Q444,Lists!R444,IF('Multi-Field'!AC435=Lists!Q445,Lists!R445,IF('Multi-Field'!AC435=Lists!Q446,Lists!R446))))),IF('Multi-Field'!X435="x",(IF('Multi-Field'!AC435=Lists!Q443,Lists!S443,IF('Multi-Field'!AC435=Lists!Q444,Lists!S444,IF('Multi-Field'!AC435=Lists!Q445,Lists!S445,IF('Multi-Field'!AC435=Lists!Q446,Lists!S446))))),IF('Multi-Field'!V435="x",(IF('Multi-Field'!AC435=Lists!Q443,Lists!T443,IF('Multi-Field'!AC435=Lists!Q444,Lists!T444,IF('Multi-Field'!AC435=Lists!Q445,Lists!T445,IF('Multi-Field'!AC435=Lists!Q446,Lists!T446))))),0))))</f>
        <v>0</v>
      </c>
      <c r="S458" s="395">
        <f t="shared" si="66"/>
        <v>0</v>
      </c>
      <c r="T458" s="395"/>
      <c r="U458" s="396"/>
      <c r="BF458" s="411" t="s">
        <v>1622</v>
      </c>
      <c r="BG458" s="412">
        <v>4</v>
      </c>
      <c r="BH458" s="412">
        <v>3</v>
      </c>
      <c r="BI458" s="412">
        <v>4</v>
      </c>
      <c r="BJ458" s="409" t="e">
        <f>IF(AND('[1]Single Field'!#REF!=[1]Lists!BF458,'[1]Single Field'!#REF!="Drained"),"x",IF(AND('[1]Single Field'!#REF!=[1]Lists!BF458,'[1]Single Field'!#REF!="Undrained"),O,""))</f>
        <v>#REF!</v>
      </c>
      <c r="BK458" s="409" t="str">
        <f>IF(AND('[1]Multi-Field'!$E$3=[1]Lists!BF458,'[1]Multi-Field'!$F$3="Drained"),BI458,IF(AND('[1]Multi-Field'!$E$3=BF458,'[1]Multi-Field'!$F$3="undrained"),BH458,""))</f>
        <v/>
      </c>
      <c r="BL458" s="409" t="str">
        <f>IF(AND('[1]Multi-Field'!$E$4=BF458,'[1]Multi-Field'!$F$4="Drained"),BI458,IF(AND('[1]Multi-Field'!$E$4=BF458,'[1]Multi-Field'!$F$4="undrained"),BH458,""))</f>
        <v/>
      </c>
      <c r="BM458" s="409" t="str">
        <f>IF(AND('[1]Multi-Field'!$E$5=BF458,'[1]Multi-Field'!$F$5="Drained"),BI458,IF(AND('[1]Multi-Field'!$E$5=BF458,'[1]Multi-Field'!$F$5="undrained"),BH458,""))</f>
        <v/>
      </c>
      <c r="BN458" s="409" t="str">
        <f>IF(AND('[1]Multi-Field'!$E$6=BF458,'[1]Multi-Field'!$F$6="Drained"),BI458,IF(AND('[1]Multi-Field'!$E$6=BF458,'[1]Multi-Field'!$F$6="undrained"),BH458,""))</f>
        <v/>
      </c>
      <c r="BO458" s="409" t="str">
        <f>IF(AND('[1]Multi-Field'!$E$7=BF458,'[1]Multi-Field'!$F$7="Drained"),BI458,IF(AND('[1]Multi-Field'!$E$7=BF458,'[1]Multi-Field'!$F$7="undrained"),BH458,""))</f>
        <v/>
      </c>
      <c r="BP458" s="409" t="str">
        <f>IF(AND('[1]Multi-Field'!$E$8=BF458,'[1]Multi-Field'!$F$8="Drained"),BI458,IF(AND('[1]Multi-Field'!$E$8=BF458,'[1]Multi-Field'!$F$8="undrained"),BH458,""))</f>
        <v/>
      </c>
      <c r="BQ458" s="409" t="str">
        <f>IF(AND('[1]Multi-Field'!$E$9=BF458,'[1]Multi-Field'!$F$9="Drained"),BI458,IF(AND('[1]Multi-Field'!$E$9=BF458,'[1]Multi-Field'!$F$9="undrained"),BH458,""))</f>
        <v/>
      </c>
      <c r="BR458" s="409" t="str">
        <f>IF(AND('[1]Multi-Field'!$E$10=BF458,'[1]Multi-Field'!$F$10="Drained"),BI458,IF(AND('[1]Multi-Field'!$E$10=BF458,'[1]Multi-Field'!$F$10="undrained"),BH458,""))</f>
        <v/>
      </c>
      <c r="BS458" s="409" t="str">
        <f>IF(AND('[1]Multi-Field'!$E$11=BF458,'[1]Multi-Field'!$F$11="Drained"),BI458,IF(AND('[1]Multi-Field'!$E$11=BF458,'[1]Multi-Field'!$F$11="undrained"),BH458,""))</f>
        <v/>
      </c>
      <c r="BT458" s="409" t="str">
        <f>IF(AND('[1]Multi-Field'!$E$12=BF458,'[1]Multi-Field'!$F$12="Drained"),BI458,IF(AND('[1]Multi-Field'!$E$12=BF458,'[1]Multi-Field'!$F$12="undrained"),BH458,""))</f>
        <v/>
      </c>
      <c r="BU458" s="409" t="str">
        <f>IF(AND('[1]Multi-Field'!$E$13=BF458,'[1]Multi-Field'!$F$13="Drained"),BI458,IF(AND('[1]Multi-Field'!$E$3=BF458,'[1]Multi-Field'!$F$13="undrained"),BH458,""))</f>
        <v/>
      </c>
      <c r="BV458" s="409" t="str">
        <f>IF(AND('[1]Multi-Field'!$E$14=BF458,'[1]Multi-Field'!$F$14="Drained"),BI458,IF(AND('[1]Multi-Field'!$E$14=BF458,'[1]Multi-Field'!$F$14="undrained"),BH458,""))</f>
        <v/>
      </c>
      <c r="BW458" s="409" t="str">
        <f>IF(AND('[1]Multi-Field'!$E$15=BF458,'[1]Multi-Field'!$F$15="Drained"),BI458,IF(AND('[1]Multi-Field'!$E$15=BF458,'[1]Multi-Field'!$F$15="undrained"),BH458,""))</f>
        <v/>
      </c>
      <c r="BX458" s="409" t="str">
        <f>IF(AND('[1]Multi-Field'!$E$16=[1]Lists!BF458,'[1]Multi-Field'!$F$16="Drained"),BI458,IF(AND('[1]Multi-Field'!$E$16=[1]Lists!BF458,'[1]Multi-Field'!$F$16="undrained"),BH458,""))</f>
        <v/>
      </c>
      <c r="BY458" s="409" t="str">
        <f>IF(AND('[1]Multi-Field'!$E$17=[1]Lists!BF458,'[1]Multi-Field'!$F$17="Drained"),BI458,IF(AND('[1]Multi-Field'!$E$17=[1]Lists!BF458,'[1]Multi-Field'!$F$17="undrained"),BH458,""))</f>
        <v/>
      </c>
      <c r="BZ458" s="409" t="str">
        <f>IF(AND('[1]Multi-Field'!$E$18=[1]Lists!BF458,'[1]Multi-Field'!$F$18="Drained"),BI458,IF(AND('[1]Multi-Field'!$E$18=[1]Lists!BF458,'[1]Multi-Field'!$F$18="undrained"),BH458,""))</f>
        <v/>
      </c>
      <c r="CA458" s="409" t="str">
        <f>IF(AND('[1]Multi-Field'!$E$19=[1]Lists!BF458,'[1]Multi-Field'!$F$19="Drained"),BI458,IF(AND('[1]Multi-Field'!$E$19=[1]Lists!BF458,'[1]Multi-Field'!$F$19="undrained"),BH458,""))</f>
        <v/>
      </c>
      <c r="CB458" s="409" t="str">
        <f>IF(AND('[1]Multi-Field'!$E$20=[1]Lists!BF458,'[1]Multi-Field'!$F$20="Drained"),BI458,IF(AND('[1]Multi-Field'!$E$20=[1]Lists!BF458,'[1]Multi-Field'!$F$20="undrained"),BH458,""))</f>
        <v/>
      </c>
      <c r="CC458" s="409" t="str">
        <f>IF(AND('[1]Multi-Field'!$E$21=[1]Lists!BF458,'[1]Multi-Field'!$F$21="Drained"),BI458,IF(AND('[1]Multi-Field'!$E$21=[1]Lists!BF458,'[1]Multi-Field'!$F$21="undrained"),BH458,""))</f>
        <v/>
      </c>
      <c r="CD458" s="409" t="str">
        <f>IF(AND('[1]Multi-Field'!$E$22=[1]Lists!BF458,'[1]Multi-Field'!$F$22="Drained"),BI458,IF(AND('[1]Multi-Field'!$E$22=[1]Lists!BF458,'[1]Multi-Field'!$F$22="undrained"),BH458,""))</f>
        <v/>
      </c>
      <c r="CE458" s="409" t="str">
        <f>IF(AND('[1]Multi-Field'!$E$23=[1]Lists!BF458,'[1]Multi-Field'!$F$23="Drained"),BI458,IF(AND('[1]Multi-Field'!$E$23=[1]Lists!BF458,'[1]Multi-Field'!$F$23="undrained"),BH458,""))</f>
        <v/>
      </c>
      <c r="CF458" s="409" t="str">
        <f>IF(AND('[1]Multi-Field'!$E$24=[1]Lists!BF458,'[1]Multi-Field'!$F$24="Drained"),BI458,IF(AND('[1]Multi-Field'!$E$24=[1]Lists!BF458,'[1]Multi-Field'!$F$24="undrained"),BH458,""))</f>
        <v/>
      </c>
      <c r="CG458" s="409" t="str">
        <f>IF(AND('[1]Multi-Field'!$E$25=[1]Lists!BF458,'[1]Multi-Field'!$F$25="Drained"),BI458,IF(AND('[1]Multi-Field'!$E$25=[1]Lists!BF458,'[1]Multi-Field'!$F$25="undrained"),BH458,""))</f>
        <v/>
      </c>
      <c r="CH458" s="409" t="str">
        <f>IF(AND('[1]Multi-Field'!$E$26=[1]Lists!BF458,'[1]Multi-Field'!$F$26="Drained"),BI458,IF(AND('[1]Multi-Field'!$E$26=[1]Lists!BF458,'[1]Multi-Field'!$F$26="undrained"),BH458,""))</f>
        <v/>
      </c>
      <c r="CI458" s="409" t="str">
        <f>IF(AND('[1]Multi-Field'!$E$27=[1]Lists!BF458,'[1]Multi-Field'!$F$27="Drained"),BI458,IF(AND('[1]Multi-Field'!$E$27=[1]Lists!BF458,'[1]Multi-Field'!$F$27="undrained"),BH458,""))</f>
        <v/>
      </c>
      <c r="CJ458" s="409" t="str">
        <f>IF(AND('[1]Multi-Field'!$E$28=[1]Lists!BF458,'[1]Multi-Field'!$F$28="Drained"),BI458,IF(AND('[1]Multi-Field'!$E$28=[1]Lists!BF458,'[1]Multi-Field'!$F$28="undrained"),BH458,""))</f>
        <v/>
      </c>
      <c r="CK458" s="409" t="str">
        <f>IF(AND('[1]Multi-Field'!$E$29=[1]Lists!BF458,'[1]Multi-Field'!$F$29="Drained"),BI458,IF(AND('[1]Multi-Field'!$E$29=[1]Lists!BF458,'[1]Multi-Field'!$F$29="undrained"),BH458,""))</f>
        <v/>
      </c>
      <c r="CL458" s="409" t="str">
        <f>IF(AND('[1]Multi-Field'!$E$30=[1]Lists!BF458,'[1]Multi-Field'!$F$30="Drained"),BI458,IF(AND('[1]Multi-Field'!$E$30=[1]Lists!BF458,'[1]Multi-Field'!$F$30="undrained"),BH458,""))</f>
        <v/>
      </c>
      <c r="CM458" s="409" t="str">
        <f>IF(AND('[1]Multi-Field'!$E$31=[1]Lists!BF458,'[1]Multi-Field'!$F$31="Drained"),BI458,IF(AND('[1]Multi-Field'!$E$31=[1]Lists!BF458,'[1]Multi-Field'!$F$31="undrained"),BH458,""))</f>
        <v/>
      </c>
      <c r="CN458" s="409" t="str">
        <f>IF(AND('[1]Multi-Field'!$E$32=[1]Lists!BF458,'[1]Multi-Field'!$F$32="Drained"),BI458,IF(AND('[1]Multi-Field'!$E$32=[1]Lists!BF458,'[1]Multi-Field'!$F$32="undrained"),BH458,""))</f>
        <v/>
      </c>
      <c r="CO458" s="409" t="str">
        <f>IF(AND('[1]Multi-Field'!$E$33=[1]Lists!BF458,'[1]Multi-Field'!$F$33="Drained"),BI458,IF(AND('[1]Multi-Field'!$E$33=[1]Lists!BF458,'[1]Multi-Field'!$F$33="undrained"),BH458,""))</f>
        <v/>
      </c>
      <c r="CP458" s="409" t="str">
        <f>IF(AND('[1]Multi-Field'!$E$34=[1]Lists!BF458,'[1]Multi-Field'!$F$34="Drained"),BI458,IF(AND('[1]Multi-Field'!$E$34=[1]Lists!BF458,'[1]Multi-Field'!$F$34="undrained"),BH458,""))</f>
        <v/>
      </c>
      <c r="CQ458" s="409" t="str">
        <f>IF(AND('[1]Multi-Field'!$E$35=[1]Lists!BF458,'[1]Multi-Field'!$F$35="Drained"),BI458,IF(AND('[1]Multi-Field'!$E$35=[1]Lists!BF458,'[1]Multi-Field'!$F$35="undrained"),BH458,""))</f>
        <v/>
      </c>
      <c r="CR458" s="409" t="str">
        <f>IF(AND('[1]Multi-Field'!$E$36=[1]Lists!BF458,'[1]Multi-Field'!$F$36="Drained"),BI458,IF(AND('[1]Multi-Field'!$E$36=[1]Lists!BF458,'[1]Multi-Field'!$F$36="undrained"),BH458,""))</f>
        <v/>
      </c>
      <c r="CS458" s="409" t="str">
        <f>IF(AND('[1]Multi-Field'!$E$37=[1]Lists!BF458,'[1]Multi-Field'!$F$37="Drained"),BI458,IF(AND('[1]Multi-Field'!$E$37=[1]Lists!BF458,'[1]Multi-Field'!$F$37="undrained"),BH458,""))</f>
        <v/>
      </c>
      <c r="CT458" s="409" t="str">
        <f>IF(AND('[1]Multi-Field'!$E$38=[1]Lists!BF458,'[1]Multi-Field'!$F$38="Drained"),BI458,IF(AND('[1]Multi-Field'!$E$38=[1]Lists!BF458,'[1]Multi-Field'!$F$38="undrained"),BH458,""))</f>
        <v/>
      </c>
      <c r="CU458" s="409" t="str">
        <f>IF(AND('[1]Multi-Field'!$E$39=[1]Lists!BF458,'[1]Multi-Field'!$F$39="Drained"),BI458,IF(AND('[1]Multi-Field'!$E$39=[1]Lists!BF458,'[1]Multi-Field'!$F$39="undrained"),BH458,""))</f>
        <v/>
      </c>
      <c r="CV458" s="409" t="str">
        <f>IF(AND('[1]Multi-Field'!$E$40=[1]Lists!BF458,'[1]Multi-Field'!$F$40="Drained"),BI458,IF(AND('[1]Multi-Field'!$E$40=[1]Lists!BF458,'[1]Multi-Field'!$F$40="undrained"),BH458,""))</f>
        <v/>
      </c>
      <c r="CW458" s="409" t="str">
        <f>IF(AND('[1]Multi-Field'!$E$41=[1]Lists!BF458,'[1]Multi-Field'!$F$40="Drained"),BI458,IF(AND('[1]Multi-Field'!$E$40=[1]Lists!BF458,'[1]Multi-Field'!$F$40="undrained"),BH458,""))</f>
        <v/>
      </c>
      <c r="CX458" s="409" t="str">
        <f>IF(AND('[1]Multi-Field'!$E$42=[1]Lists!BF458,'[1]Multi-Field'!$F$42="Drained"),BI458,IF(AND('[1]Multi-Field'!$E$42=[1]Lists!BF458,'[1]Multi-Field'!$F$42="undrained"),BH458,""))</f>
        <v/>
      </c>
      <c r="CY458" s="409" t="str">
        <f>IF(AND('[1]Multi-Field'!$E$43=[1]Lists!BF458,'[1]Multi-Field'!$F$43="Drained"),BI458,IF(AND('[1]Multi-Field'!$E$43=[1]Lists!BF458,'[1]Multi-Field'!$F$43="undrained"),BH458,""))</f>
        <v/>
      </c>
      <c r="CZ458" s="409" t="str">
        <f>IF(AND('[1]Multi-Field'!$E$44=[1]Lists!BF458,'[1]Multi-Field'!$F$44="Drained"),BI458,IF(AND('[1]Multi-Field'!$E$44=[1]Lists!BF458,'[1]Multi-Field'!$F$44="undrained"),BH458,""))</f>
        <v/>
      </c>
      <c r="DA458" s="409" t="str">
        <f>IF(AND('[1]Multi-Field'!$E$45=[1]Lists!BF458,'[1]Multi-Field'!$F$45="Drained"),BI458,IF(AND('[1]Multi-Field'!$E$45=[1]Lists!BF458,'[1]Multi-Field'!$F$45="undrained"),BH458,""))</f>
        <v/>
      </c>
      <c r="DB458" s="409" t="str">
        <f>IF(AND('[1]Multi-Field'!$E$46=[1]Lists!BF458,'[1]Multi-Field'!$F$46="Drained"),BI458,IF(AND('[1]Multi-Field'!$E$46=[1]Lists!BF458,'[1]Multi-Field'!$F$46="undrained"),BH458,""))</f>
        <v/>
      </c>
      <c r="DC458" s="409" t="str">
        <f>IF(AND('[1]Multi-Field'!$E$47=[1]Lists!BF458,'[1]Multi-Field'!$F$47="Drained"),BI458,IF(AND('[1]Multi-Field'!$E$47=[1]Lists!BF458,'[1]Multi-Field'!$F$47="undrained"),BH458,""))</f>
        <v/>
      </c>
      <c r="DD458" s="409" t="str">
        <f>IF(AND('[1]Multi-Field'!$E$48=[1]Lists!BF458,'[1]Multi-Field'!$F$48="Drained"),BI458,IF(AND('[1]Multi-Field'!$E$48=[1]Lists!BF458,'[1]Multi-Field'!$F$48="undrained"),BH458,""))</f>
        <v/>
      </c>
      <c r="DE458" s="409" t="str">
        <f>IF(AND('[1]Multi-Field'!$E$49=[1]Lists!BF458,'[1]Multi-Field'!$F$49="Drained"),BI458,IF(AND('[1]Multi-Field'!$E$49=[1]Lists!BF458,'[1]Multi-Field'!$F$9="undrained"),BH458,""))</f>
        <v/>
      </c>
      <c r="DF458" s="409" t="str">
        <f>IF(AND('[1]Multi-Field'!$E$50=[1]Lists!BF458,'[1]Multi-Field'!$F$50="Drained"),BI458,IF(AND('[1]Multi-Field'!$E$50=[1]Lists!BF458,'[1]Multi-Field'!$F$50="undrained"),BH458,""))</f>
        <v/>
      </c>
      <c r="DG458" s="409" t="str">
        <f>IF(AND('[1]Multi-Field'!$E$51=[1]Lists!BF458,'[1]Multi-Field'!$F$51="Drained"),BI458,IF(AND('[1]Multi-Field'!$E$51=[1]Lists!BF458,'[1]Multi-Field'!$F$51="undrained"),BH458,""))</f>
        <v/>
      </c>
      <c r="DH458" s="409" t="str">
        <f>IF(AND('[1]Multi-Field'!$E$52=[1]Lists!BF458,'[1]Multi-Field'!$F$52="Drained"),BI458,IF(AND('[1]Multi-Field'!$E$52=[1]Lists!BF458,'[1]Multi-Field'!$F$52="undrained"),BH458,""))</f>
        <v/>
      </c>
      <c r="DI458" s="409" t="str">
        <f>IF(AND('[1]Multi-Field'!$E$53=[1]Lists!BF458,'[1]Multi-Field'!$F$53="Drained"),BI458,IF(AND('[1]Multi-Field'!$E$53=[1]Lists!BF458,'[1]Multi-Field'!$F$53="undrained"),BH458,""))</f>
        <v/>
      </c>
      <c r="DJ458" s="409" t="str">
        <f>IF(AND('[1]Multi-Field'!$E$54=[1]Lists!BF458,'[1]Multi-Field'!$F$54="Drained"),BI458,IF(AND('[1]Multi-Field'!$E$54=[1]Lists!BF458,'[1]Multi-Field'!$F$54="undrained"),BH458,""))</f>
        <v/>
      </c>
      <c r="DK458" s="409" t="str">
        <f>IF(AND('[1]Multi-Field'!$E$55=[1]Lists!BF458,'[1]Multi-Field'!$F$55="Drained"),BI458,IF(AND('[1]Multi-Field'!$E$55=[1]Lists!BF458,'[1]Multi-Field'!$F$55="undrained"),BH458,""))</f>
        <v/>
      </c>
      <c r="DL458" s="409" t="str">
        <f>IF(AND('[1]Multi-Field'!$E$56=[1]Lists!BF458,'[1]Multi-Field'!$F$56="Drained"),BI458,IF(AND('[1]Multi-Field'!$E$56=[1]Lists!BF458,'[1]Multi-Field'!$F$56="undrained"),BH458,""))</f>
        <v/>
      </c>
      <c r="DM458" s="409" t="str">
        <f>IF(AND('[1]Multi-Field'!$E$57=[1]Lists!BF458,'[1]Multi-Field'!$F$57="Drained"),BI458,IF(AND('[1]Multi-Field'!$E$57=[1]Lists!BF458,'[1]Multi-Field'!$F$57="undrained"),BH458,""))</f>
        <v/>
      </c>
      <c r="DN458" s="409" t="str">
        <f>IF(AND('[1]Multi-Field'!$E$58=[1]Lists!BF458,'[1]Multi-Field'!$F$58="Drained"),BI458,IF(AND('[1]Multi-Field'!$E$58=[1]Lists!BF458,'[1]Multi-Field'!$F$58="undrained"),BH458,""))</f>
        <v/>
      </c>
      <c r="DO458" s="409" t="str">
        <f>IF(AND('[1]Multi-Field'!$E$59=[1]Lists!BF458,'[1]Multi-Field'!$F$59="Drained"),BI458,IF(AND('[1]Multi-Field'!$E$59=[1]Lists!BF458,'[1]Multi-Field'!$F$59="undrained"),BH458,""))</f>
        <v/>
      </c>
      <c r="DP458" s="409" t="str">
        <f>IF(AND('[1]Multi-Field'!$E$60=[1]Lists!BF458,'[1]Multi-Field'!$F$60="Drained"),BI458,IF(AND('[1]Multi-Field'!$E$60=[1]Lists!BF458,'[1]Multi-Field'!$F$60="undrained"),BH458,""))</f>
        <v/>
      </c>
      <c r="DQ458" s="409" t="str">
        <f>IF(AND('[1]Multi-Field'!$E$61=[1]Lists!BF458,'[1]Multi-Field'!$F$61="Drained"),BI458,IF(AND('[1]Multi-Field'!$E$61=[1]Lists!BF458,'[1]Multi-Field'!$F$61="undrained"),BH458,""))</f>
        <v/>
      </c>
      <c r="DR458" s="409" t="str">
        <f>IF(AND('[1]Multi-Field'!$E$62=[1]Lists!BF458,'[1]Multi-Field'!$F$62="Drained"),BI458,IF(AND('[1]Multi-Field'!$E$62=[1]Lists!BF458,'[1]Multi-Field'!$F$62="undrained"),BH458,""))</f>
        <v/>
      </c>
      <c r="DS458" s="409" t="str">
        <f>IF(AND('[1]Multi-Field'!$E$63=[1]Lists!BF458,'[1]Multi-Field'!$F$63="Drained"),BI458,IF(AND('[1]Multi-Field'!$E$63=[1]Lists!BF458,'[1]Multi-Field'!$F$63="undrained"),BH458,""))</f>
        <v/>
      </c>
      <c r="DT458" s="409" t="str">
        <f>IF(AND('[1]Multi-Field'!$E$64=[1]Lists!BF458,'[1]Multi-Field'!$F$64="Drained"),BI458,IF(AND('[1]Multi-Field'!$E$64=[1]Lists!BF458,'[1]Multi-Field'!$F$64="undrained"),BH458,""))</f>
        <v/>
      </c>
      <c r="DU458" s="409" t="str">
        <f>IF(AND('[1]Multi-Field'!$E$65=[1]Lists!BF458,'[1]Multi-Field'!$F$65="Drained"),BI458,IF(AND('[1]Multi-Field'!$E$65=[1]Lists!BF458,'[1]Multi-Field'!$F$65="undrained"),BH458,""))</f>
        <v/>
      </c>
      <c r="DV458" s="409" t="str">
        <f>IF(AND('[1]Multi-Field'!$E$66=[1]Lists!BF458,'[1]Multi-Field'!$F$66="Drained"),BI458,IF(AND('[1]Multi-Field'!$E$66=[1]Lists!BF458,'[1]Multi-Field'!$F$66="undrained"),BH458,""))</f>
        <v/>
      </c>
      <c r="DW458" s="409" t="str">
        <f>IF(AND('[1]Multi-Field'!$E$67=[1]Lists!BF458,'[1]Multi-Field'!$F$67="Drained"),BI458,IF(AND('[1]Multi-Field'!$E$67=[1]Lists!BF458,'[1]Multi-Field'!$F$67="undrained"),BH458,""))</f>
        <v/>
      </c>
      <c r="DX458" s="409" t="str">
        <f>IF(AND('[1]Multi-Field'!$E$68=[1]Lists!BF458,'[1]Multi-Field'!$F$68="Drained"),BI458,IF(AND('[1]Multi-Field'!$E$68=[1]Lists!BF458,'[1]Multi-Field'!$F$68="undrained"),BH458,""))</f>
        <v/>
      </c>
      <c r="DY458" s="409" t="str">
        <f>IF(AND('[1]Multi-Field'!$E$69=[1]Lists!BF458,'[1]Multi-Field'!$F$69="Drained"),BI458,IF(AND('[1]Multi-Field'!$E$69=[1]Lists!BF458,'[1]Multi-Field'!$F$69="undrained"),BH458,""))</f>
        <v/>
      </c>
      <c r="DZ458" s="409" t="str">
        <f>IF(AND('[1]Multi-Field'!$E$70=[1]Lists!BF458,'[1]Multi-Field'!$F$70="Drained"),BI458,IF(AND('[1]Multi-Field'!$E$70=[1]Lists!BF458,'[1]Multi-Field'!$F$70="undrained"),BH458,""))</f>
        <v/>
      </c>
      <c r="EA458" s="409" t="str">
        <f>IF(AND('[1]Multi-Field'!$E$71=[1]Lists!BF458,'[1]Multi-Field'!$F$71="Drained"),BI458,IF(AND('[1]Multi-Field'!$E$71=[1]Lists!BF458,'[1]Multi-Field'!$F$71="undrained"),BH458,""))</f>
        <v/>
      </c>
      <c r="EB458" s="409" t="str">
        <f>IF(AND('[1]Multi-Field'!$E$72=[1]Lists!BF458,'[1]Multi-Field'!$F$72="Drained"),BI458,IF(AND('[1]Multi-Field'!$E$72=[1]Lists!BF458,'[1]Multi-Field'!$F$72="undrained"),BH458,""))</f>
        <v/>
      </c>
      <c r="EC458" s="409" t="str">
        <f>IF(AND('[1]Multi-Field'!$E$73=[1]Lists!BF458,'[1]Multi-Field'!$F$73="Drained"),BI458,IF(AND('[1]Multi-Field'!$E$73=[1]Lists!BF458,'[1]Multi-Field'!$F$73="undrained"),BH458,""))</f>
        <v/>
      </c>
      <c r="ED458" s="409" t="str">
        <f>IF(AND('[1]Multi-Field'!$E$74=[1]Lists!BF458,'[1]Multi-Field'!$F$74="Drained"),BI458,IF(AND('[1]Multi-Field'!$E$74=[1]Lists!BF458,'[1]Multi-Field'!$F$74="undrained"),BH458,""))</f>
        <v/>
      </c>
      <c r="EE458" s="409" t="str">
        <f>IF(AND('[1]Multi-Field'!$E$75=[1]Lists!BF458,'[1]Multi-Field'!$F$75="Drained"),BI458,IF(AND('[1]Multi-Field'!$E$75=[1]Lists!BF458,'[1]Multi-Field'!$F$75="undrained"),BH458,""))</f>
        <v/>
      </c>
      <c r="EF458" s="409" t="str">
        <f>IF(AND('[1]Multi-Field'!$E$76=[1]Lists!BF458,'[1]Multi-Field'!$F$76="Drained"),BI458,IF(AND('[1]Multi-Field'!$E$76=[1]Lists!BF458,'[1]Multi-Field'!$F$6="undrained"),BH458,""))</f>
        <v/>
      </c>
      <c r="EG458" s="409" t="str">
        <f>IF(AND('[1]Multi-Field'!$E$77=[1]Lists!BF458,'[1]Multi-Field'!$F$77="Drained"),BI458,IF(AND('[1]Multi-Field'!$E$77=[1]Lists!BF458,'[1]Multi-Field'!$F$77="undrained"),BH458,""))</f>
        <v/>
      </c>
      <c r="EH458" s="409" t="str">
        <f>IF(AND('[1]Multi-Field'!$E$78=[1]Lists!BF458,'[1]Multi-Field'!$F$78="Drained"),BI458,IF(AND('[1]Multi-Field'!$E$78=[1]Lists!BF458,'[1]Multi-Field'!$F$78="undrained"),BH458,""))</f>
        <v/>
      </c>
      <c r="EI458" s="409" t="str">
        <f>IF(AND('[1]Multi-Field'!$E$79=[1]Lists!BF458,'[1]Multi-Field'!$F$79="Drained"),BI458,IF(AND('[1]Multi-Field'!$E$79=[1]Lists!BF458,'[1]Multi-Field'!$F$79="undrained"),BH458,""))</f>
        <v/>
      </c>
      <c r="EJ458" s="409" t="str">
        <f>IF(AND('[1]Multi-Field'!$E$80=[1]Lists!BF458,'[1]Multi-Field'!$F$80="Drained"),BI458,IF(AND('[1]Multi-Field'!$E$80=[1]Lists!BF458,'[1]Multi-Field'!$F$80="undrained"),BH458,""))</f>
        <v/>
      </c>
      <c r="EK458" s="409" t="str">
        <f>IF(AND('[1]Multi-Field'!$E$81=[1]Lists!BF458,'[1]Multi-Field'!$F$81="Drained"),BI458,IF(AND('[1]Multi-Field'!$E$81=[1]Lists!BF458,'[1]Multi-Field'!$F$81="undrained"),BH458,""))</f>
        <v/>
      </c>
      <c r="EL458" s="409" t="str">
        <f>IF(AND('[1]Multi-Field'!$E$82=[1]Lists!BF458,'[1]Multi-Field'!$F$82="Drained"),BI458,IF(AND('[1]Multi-Field'!$E$82=[1]Lists!BF458,'[1]Multi-Field'!$F$82="undrained"),BH458,""))</f>
        <v/>
      </c>
      <c r="EM458" s="409" t="str">
        <f>IF(AND('[1]Multi-Field'!$E$83=[1]Lists!BF458,'[1]Multi-Field'!$F$83="Drained"),BI458,IF(AND('[1]Multi-Field'!$E$83=[1]Lists!BF458,'[1]Multi-Field'!$F$83="undrained"),BH458,""))</f>
        <v/>
      </c>
      <c r="EN458" s="409" t="str">
        <f>IF(AND('[1]Multi-Field'!$E$84=[1]Lists!BF458,'[1]Multi-Field'!$F$84="Drained"),BI458,IF(AND('[1]Multi-Field'!$E$84=[1]Lists!BF458,'[1]Multi-Field'!$F$84="undrained"),BH458,""))</f>
        <v/>
      </c>
      <c r="EO458" s="409" t="str">
        <f>IF(AND('[1]Multi-Field'!$E$85=[1]Lists!BF458,'[1]Multi-Field'!$F$85="Drained"),BI458,IF(AND('[1]Multi-Field'!$E$85=[1]Lists!BF458,'[1]Multi-Field'!$F$85="undrained"),BH458,""))</f>
        <v/>
      </c>
      <c r="EP458" s="409" t="str">
        <f>IF(AND('[1]Multi-Field'!$E$86=[1]Lists!BF458,'[1]Multi-Field'!$F$86="Drained"),BI458,IF(AND('[1]Multi-Field'!$E$86=[1]Lists!BF458,'[1]Multi-Field'!$F$86="undrained"),BH458,""))</f>
        <v/>
      </c>
      <c r="EQ458" s="409" t="str">
        <f>IF(AND('[1]Multi-Field'!$E$87=[1]Lists!BF458,'[1]Multi-Field'!$F$87="Drained"),BI458,IF(AND('[1]Multi-Field'!$E$87=[1]Lists!BF458,'[1]Multi-Field'!$F$87="undrained"),BH458,""))</f>
        <v/>
      </c>
      <c r="ER458" s="409" t="str">
        <f>IF(AND('[1]Multi-Field'!$E$88=[1]Lists!BF458,'[1]Multi-Field'!$F$88="Drained"),BI458,IF(AND('[1]Multi-Field'!$E$88=[1]Lists!BF458,'[1]Multi-Field'!$F$88="undrained"),BH458,""))</f>
        <v/>
      </c>
      <c r="ES458" s="409" t="str">
        <f>IF(AND('[1]Multi-Field'!$E$89=[1]Lists!BF458,'[1]Multi-Field'!$F$89="Drained"),BI458,IF(AND('[1]Multi-Field'!$E$89=[1]Lists!BF458,'[1]Multi-Field'!$F$89="undrained"),BH458,""))</f>
        <v/>
      </c>
      <c r="ET458" s="409" t="str">
        <f>IF(AND('[1]Multi-Field'!$E$90=[1]Lists!BF458,'[1]Multi-Field'!$F$90="Drained"),BI458,IF(AND('[1]Multi-Field'!$E$90=[1]Lists!BF458,'[1]Multi-Field'!$F$90="undrained"),BH458,""))</f>
        <v/>
      </c>
      <c r="EU458" s="409" t="str">
        <f>IF(AND('[1]Multi-Field'!$E$91=[1]Lists!BF458,'[1]Multi-Field'!$F$91="Drained"),BI458,IF(AND('[1]Multi-Field'!$E$91=[1]Lists!BF458,'[1]Multi-Field'!$F$91="undrained"),BH458,""))</f>
        <v/>
      </c>
      <c r="EV458" s="409" t="str">
        <f>IF(AND('[1]Multi-Field'!$E$92=[1]Lists!BF458,'[1]Multi-Field'!$F$92="Drained"),BI458,IF(AND('[1]Multi-Field'!$E$92=[1]Lists!BF458,'[1]Multi-Field'!$F$92="undrained"),BH458,""))</f>
        <v/>
      </c>
      <c r="EW458" s="409" t="str">
        <f>IF(AND('[1]Multi-Field'!$E$93=[1]Lists!BF458,'[1]Multi-Field'!$F$93="Drained"),BI458,IF(AND('[1]Multi-Field'!$E$93=[1]Lists!BF458,'[1]Multi-Field'!$F$93="undrained"),BH458,""))</f>
        <v/>
      </c>
      <c r="EX458" s="409" t="str">
        <f>IF(AND('[1]Multi-Field'!$E$94=[1]Lists!BF458,'[1]Multi-Field'!$F$94="Drained"),BI458,IF(AND('[1]Multi-Field'!$E$94=[1]Lists!BF458,'[1]Multi-Field'!$F$94="undrained"),BH458,""))</f>
        <v/>
      </c>
      <c r="EY458" s="409" t="str">
        <f>IF(AND('[1]Multi-Field'!$E$95=[1]Lists!BF458,'[1]Multi-Field'!$F$95="Drained"),BI458,IF(AND('[1]Multi-Field'!$E$95=[1]Lists!BF458,'[1]Multi-Field'!$F$95="undrained"),BH458,""))</f>
        <v/>
      </c>
      <c r="EZ458" s="409" t="str">
        <f>IF(AND('[1]Multi-Field'!$E$96=[1]Lists!BF458,'[1]Multi-Field'!$F$96="Drained"),BI458,IF(AND('[1]Multi-Field'!$E$96=[1]Lists!BF458,'[1]Multi-Field'!$F$96="undrained"),BH458,""))</f>
        <v/>
      </c>
      <c r="FA458" s="409" t="str">
        <f>IF(AND('[1]Multi-Field'!$E$97=[1]Lists!BF458,'[1]Multi-Field'!$F$97="Drained"),BI458,IF(AND('[1]Multi-Field'!$E$97=[1]Lists!BF458,'[1]Multi-Field'!$F$97="undrained"),BH458,""))</f>
        <v/>
      </c>
      <c r="FB458" s="409" t="str">
        <f>IF(AND('[1]Multi-Field'!$E$98=[1]Lists!BF458,'[1]Multi-Field'!$F$98="Drained"),BI458,IF(AND('[1]Multi-Field'!$E$98=[1]Lists!BF458,'[1]Multi-Field'!$F$98="undrained"),BH458,""))</f>
        <v/>
      </c>
      <c r="FC458" s="409" t="str">
        <f>IF(AND('[1]Multi-Field'!$E$99=[1]Lists!BF458,'[1]Multi-Field'!$F$99="Drained"),BI458,IF(AND('[1]Multi-Field'!$E$99=[1]Lists!BF458,'[1]Multi-Field'!$F$99="undrained"),BH458,""))</f>
        <v/>
      </c>
      <c r="FD458" s="409" t="str">
        <f>IF(AND('[1]Multi-Field'!$E$100=[1]Lists!BF458,'[1]Multi-Field'!$F$100="Drained"),BI458,IF(AND('[1]Multi-Field'!$E$100=[1]Lists!BF458,'[1]Multi-Field'!$F$100="undrained"),BH458,""))</f>
        <v/>
      </c>
      <c r="FE458" s="409" t="str">
        <f>IF(AND('[1]Multi-Field'!$E$101=[1]Lists!BF458,'[1]Multi-Field'!$F$101="Drained"),BI458,IF(AND('[1]Multi-Field'!$E$101=[1]Lists!BF458,'[1]Multi-Field'!$F$101="undrained"),BH458,""))</f>
        <v/>
      </c>
      <c r="FF458" s="409" t="str">
        <f>IF(AND('[1]Multi-Field'!$E$102=[1]Lists!BF458,'[1]Multi-Field'!$F$102="Drained"),BI458,IF(AND('[1]Multi-Field'!$E$102=[1]Lists!BF458,'[1]Multi-Field'!$F$102="undrained"),BH458,""))</f>
        <v/>
      </c>
      <c r="FG458" s="409" t="str">
        <f>IF(AND('[1]Multi-Field'!$E$103=[1]Lists!BF458,'[1]Multi-Field'!$F$103="Drained"),BI458,IF(AND('[1]Multi-Field'!$E$103=[1]Lists!BF458,'[1]Multi-Field'!$F$103="undrained"),BH458,""))</f>
        <v/>
      </c>
      <c r="FH458" s="409" t="str">
        <f>IF(AND('[1]Multi-Field'!$E$104=[1]Lists!BF458,'[1]Multi-Field'!$F$104="Drained"),BI458,IF(AND('[1]Multi-Field'!$E$104=[1]Lists!BF458,'[1]Multi-Field'!$F$104="undrained"),BH458,""))</f>
        <v/>
      </c>
      <c r="FI458" s="409" t="str">
        <f>IF(AND('[1]Multi-Field'!$E$105=[1]Lists!BF458,'[1]Multi-Field'!$F$105="Drained"),BI458,IF(AND('[1]Multi-Field'!$E$105=[1]Lists!BF458,'[1]Multi-Field'!$F$105="undrained"),BH458,""))</f>
        <v/>
      </c>
      <c r="FJ458" s="409" t="str">
        <f>IF(AND('[1]Multi-Field'!$E$106=[1]Lists!BF458,'[1]Multi-Field'!$F$106="Drained"),BI458,IF(AND('[1]Multi-Field'!$E$106=[1]Lists!BF458,'[1]Multi-Field'!$F$106="undrained"),BH458,""))</f>
        <v/>
      </c>
      <c r="FK458" s="409" t="str">
        <f>IF(AND('[1]Multi-Field'!$E$107=[1]Lists!BF458,'[1]Multi-Field'!$F$107="Drained"),BI458,IF(AND('[1]Multi-Field'!$E$107=[1]Lists!BF458,'[1]Multi-Field'!$F$107="undrained"),BH458,""))</f>
        <v/>
      </c>
      <c r="FL458" s="409" t="str">
        <f>IF(AND('[1]Multi-Field'!$E$108=[1]Lists!BF458,'[1]Multi-Field'!$F$108="Drained"),BI458,IF(AND('[1]Multi-Field'!$E$108=[1]Lists!BF458,'[1]Multi-Field'!$F$108="undrained"),BH458,""))</f>
        <v/>
      </c>
      <c r="FM458" s="409" t="str">
        <f>IF(AND('[1]Multi-Field'!$E$109=[1]Lists!BF458,'[1]Multi-Field'!$F$109="Drained"),BI458,IF(AND('[1]Multi-Field'!$E$109=[1]Lists!BF458,'[1]Multi-Field'!$F$109="undrained"),BH458,""))</f>
        <v/>
      </c>
      <c r="FN458" s="409" t="str">
        <f>IF(AND('[1]Multi-Field'!$E$110=[1]Lists!BF458,'[1]Multi-Field'!$F$110="Drained"),BI458,IF(AND('[1]Multi-Field'!$E$110=[1]Lists!BF458,'[1]Multi-Field'!$F$110="undrained"),BH458,""))</f>
        <v/>
      </c>
      <c r="FO458" s="409" t="str">
        <f>IF(AND('[1]Multi-Field'!$E$111=[1]Lists!BF458,'[1]Multi-Field'!$F$111="Drained"),BI458,IF(AND('[1]Multi-Field'!$E$111=[1]Lists!BF458,'[1]Multi-Field'!$F$111="undrained"),BH458,""))</f>
        <v/>
      </c>
      <c r="FP458" s="409" t="str">
        <f>IF(AND('[1]Multi-Field'!$E$112=[1]Lists!BF458,'[1]Multi-Field'!$F$112="Drained"),BI458,IF(AND('[1]Multi-Field'!$E$112=[1]Lists!BF458,'[1]Multi-Field'!$F$112="undrained"),BH458,""))</f>
        <v/>
      </c>
      <c r="FQ458" s="409" t="str">
        <f>IF(AND('[1]Multi-Field'!$E$113=[1]Lists!BF458,'[1]Multi-Field'!$F$113="Drained"),BI458,IF(AND('[1]Multi-Field'!$E$113=[1]Lists!BF458,'[1]Multi-Field'!$F$113="undrained"),BH458,""))</f>
        <v/>
      </c>
      <c r="FR458" s="409" t="str">
        <f>IF(AND('[1]Multi-Field'!$E$114=[1]Lists!BF458,'[1]Multi-Field'!$F$114="Drained"),BI458,IF(AND('[1]Multi-Field'!$E$114=[1]Lists!BF458,'[1]Multi-Field'!$F$114="undrained"),BH458,""))</f>
        <v/>
      </c>
      <c r="FS458" s="409" t="str">
        <f>IF(AND('[1]Multi-Field'!$E$115=[1]Lists!BF458,'[1]Multi-Field'!$F$115="Drained"),BI458,IF(AND('[1]Multi-Field'!$E$115=[1]Lists!BF458,'[1]Multi-Field'!$F$115="undrained"),BH458,""))</f>
        <v/>
      </c>
      <c r="FT458" s="409" t="str">
        <f>IF(AND('[1]Multi-Field'!$E$116=[1]Lists!BF458,'[1]Multi-Field'!$F$116="Drained"),BI458,IF(AND('[1]Multi-Field'!$E$116=[1]Lists!BF458,'[1]Multi-Field'!$F$116="undrained"),BH458,""))</f>
        <v/>
      </c>
      <c r="FU458" s="409" t="str">
        <f>IF(AND('[1]Multi-Field'!$E$117=[1]Lists!BF458,'[1]Multi-Field'!$F$117="Drained"),BI458,IF(AND('[1]Multi-Field'!$E$117=[1]Lists!BF458,'[1]Multi-Field'!$F$117="undrained"),BH458,""))</f>
        <v/>
      </c>
      <c r="FV458" s="409" t="str">
        <f>IF(AND('[1]Multi-Field'!$E$118=[1]Lists!BF458,'[1]Multi-Field'!$F$118="Drained"),BI458,IF(AND('[1]Multi-Field'!$E$118=[1]Lists!BF458,'[1]Multi-Field'!$F$118="undrained"),BH458,""))</f>
        <v/>
      </c>
      <c r="FW458" s="409" t="str">
        <f>IF(AND('[1]Multi-Field'!$E$119=[1]Lists!BF458,'[1]Multi-Field'!$F$119="Drained"),BI458,IF(AND('[1]Multi-Field'!$E$119=[1]Lists!BF458,'[1]Multi-Field'!$F$119="undrained"),BH458,""))</f>
        <v/>
      </c>
      <c r="FX458" s="409" t="str">
        <f>IF(AND('[1]Multi-Field'!$E$120=[1]Lists!BF458,'[1]Multi-Field'!$F$120="Drained"),BI458,IF(AND('[1]Multi-Field'!$E$120=[1]Lists!BF458,'[1]Multi-Field'!$F$120="undrained"),BH458,""))</f>
        <v/>
      </c>
      <c r="GC458" s="4">
        <v>1</v>
      </c>
    </row>
    <row r="459" spans="1:185" ht="13.5" customHeight="1">
      <c r="A459" s="7" t="s">
        <v>545</v>
      </c>
      <c r="B459" s="7"/>
      <c r="C459" s="7"/>
      <c r="D459" s="8">
        <v>50</v>
      </c>
      <c r="E459" s="8">
        <f t="shared" si="67"/>
        <v>55</v>
      </c>
      <c r="F459" s="8">
        <f t="shared" si="68"/>
        <v>60</v>
      </c>
      <c r="G459" s="8">
        <v>65</v>
      </c>
      <c r="H459" s="8">
        <v>90</v>
      </c>
      <c r="I459" s="8">
        <f t="shared" si="71"/>
        <v>103</v>
      </c>
      <c r="J459" s="8">
        <f t="shared" si="72"/>
        <v>117</v>
      </c>
      <c r="K459" s="8">
        <v>130</v>
      </c>
      <c r="L459" s="8">
        <v>60</v>
      </c>
      <c r="M459" s="8">
        <f t="shared" si="69"/>
        <v>83</v>
      </c>
      <c r="N459" s="8">
        <f t="shared" si="70"/>
        <v>107</v>
      </c>
      <c r="O459" s="8">
        <v>130</v>
      </c>
      <c r="P459" s="391">
        <v>434</v>
      </c>
      <c r="Q459" s="394"/>
      <c r="R459" s="395">
        <f>IF(OR('Multi-Field'!AA436=Lists!AC475,'Multi-Field'!AA436=Lists!AC476),IF('Multi-Field'!Z436="x",(IF('Multi-Field'!AC436=Lists!Q444,Lists!R444,IF('Multi-Field'!AC436=Lists!Q445,Lists!R445,IF('Multi-Field'!AC436=Lists!Q446,Lists!R446,IF('Multi-Field'!AC436=Lists!Q447,Lists!R447))))),IF('Multi-Field'!X436="x",(IF('Multi-Field'!AC436=Lists!Q444,Lists!S444,IF('Multi-Field'!AC436=Lists!Q445,Lists!S445,IF('Multi-Field'!AC436=Lists!Q446,Lists!S446,IF('Multi-Field'!AC436=Lists!Q447,Lists!S447))))),IF('Multi-Field'!V436="x",(IF('Multi-Field'!AC436=Lists!Q444,Lists!T444,IF('Multi-Field'!AC436=Lists!Q445,Lists!T445,IF('Multi-Field'!AC436=Lists!Q446,Lists!T446,IF('Multi-Field'!AC436=Lists!Q447,Lists!T447))))),0))))</f>
        <v>0</v>
      </c>
      <c r="S459" s="395">
        <f t="shared" si="66"/>
        <v>0</v>
      </c>
      <c r="T459" s="395"/>
      <c r="U459" s="396"/>
      <c r="BF459" s="411" t="s">
        <v>1623</v>
      </c>
      <c r="BG459" s="412">
        <v>6</v>
      </c>
      <c r="BH459" s="412">
        <v>2.5</v>
      </c>
      <c r="BI459" s="412">
        <v>3.5</v>
      </c>
      <c r="BJ459" s="409" t="e">
        <f>IF(AND('[1]Single Field'!#REF!=[1]Lists!BF459,'[1]Single Field'!#REF!="Drained"),"x",IF(AND('[1]Single Field'!#REF!=[1]Lists!BF459,'[1]Single Field'!#REF!="Undrained"),O,""))</f>
        <v>#REF!</v>
      </c>
      <c r="BK459" s="409" t="str">
        <f>IF(AND('[1]Multi-Field'!$E$3=[1]Lists!BF459,'[1]Multi-Field'!$F$3="Drained"),BI459,IF(AND('[1]Multi-Field'!$E$3=BF459,'[1]Multi-Field'!$F$3="undrained"),BH459,""))</f>
        <v/>
      </c>
      <c r="BL459" s="409" t="str">
        <f>IF(AND('[1]Multi-Field'!$E$4=BF459,'[1]Multi-Field'!$F$4="Drained"),BI459,IF(AND('[1]Multi-Field'!$E$4=BF459,'[1]Multi-Field'!$F$4="undrained"),BH459,""))</f>
        <v/>
      </c>
      <c r="BM459" s="409" t="str">
        <f>IF(AND('[1]Multi-Field'!$E$5=BF459,'[1]Multi-Field'!$F$5="Drained"),BI459,IF(AND('[1]Multi-Field'!$E$5=BF459,'[1]Multi-Field'!$F$5="undrained"),BH459,""))</f>
        <v/>
      </c>
      <c r="BN459" s="409" t="str">
        <f>IF(AND('[1]Multi-Field'!$E$6=BF459,'[1]Multi-Field'!$F$6="Drained"),BI459,IF(AND('[1]Multi-Field'!$E$6=BF459,'[1]Multi-Field'!$F$6="undrained"),BH459,""))</f>
        <v/>
      </c>
      <c r="BO459" s="409" t="str">
        <f>IF(AND('[1]Multi-Field'!$E$7=BF459,'[1]Multi-Field'!$F$7="Drained"),BI459,IF(AND('[1]Multi-Field'!$E$7=BF459,'[1]Multi-Field'!$F$7="undrained"),BH459,""))</f>
        <v/>
      </c>
      <c r="BP459" s="409" t="str">
        <f>IF(AND('[1]Multi-Field'!$E$8=BF459,'[1]Multi-Field'!$F$8="Drained"),BI459,IF(AND('[1]Multi-Field'!$E$8=BF459,'[1]Multi-Field'!$F$8="undrained"),BH459,""))</f>
        <v/>
      </c>
      <c r="BQ459" s="409" t="str">
        <f>IF(AND('[1]Multi-Field'!$E$9=BF459,'[1]Multi-Field'!$F$9="Drained"),BI459,IF(AND('[1]Multi-Field'!$E$9=BF459,'[1]Multi-Field'!$F$9="undrained"),BH459,""))</f>
        <v/>
      </c>
      <c r="BR459" s="409" t="str">
        <f>IF(AND('[1]Multi-Field'!$E$10=BF459,'[1]Multi-Field'!$F$10="Drained"),BI459,IF(AND('[1]Multi-Field'!$E$10=BF459,'[1]Multi-Field'!$F$10="undrained"),BH459,""))</f>
        <v/>
      </c>
      <c r="BS459" s="409" t="str">
        <f>IF(AND('[1]Multi-Field'!$E$11=BF459,'[1]Multi-Field'!$F$11="Drained"),BI459,IF(AND('[1]Multi-Field'!$E$11=BF459,'[1]Multi-Field'!$F$11="undrained"),BH459,""))</f>
        <v/>
      </c>
      <c r="BT459" s="409" t="str">
        <f>IF(AND('[1]Multi-Field'!$E$12=BF459,'[1]Multi-Field'!$F$12="Drained"),BI459,IF(AND('[1]Multi-Field'!$E$12=BF459,'[1]Multi-Field'!$F$12="undrained"),BH459,""))</f>
        <v/>
      </c>
      <c r="BU459" s="409" t="str">
        <f>IF(AND('[1]Multi-Field'!$E$13=BF459,'[1]Multi-Field'!$F$13="Drained"),BI459,IF(AND('[1]Multi-Field'!$E$3=BF459,'[1]Multi-Field'!$F$13="undrained"),BH459,""))</f>
        <v/>
      </c>
      <c r="BV459" s="409" t="str">
        <f>IF(AND('[1]Multi-Field'!$E$14=BF459,'[1]Multi-Field'!$F$14="Drained"),BI459,IF(AND('[1]Multi-Field'!$E$14=BF459,'[1]Multi-Field'!$F$14="undrained"),BH459,""))</f>
        <v/>
      </c>
      <c r="BW459" s="409" t="str">
        <f>IF(AND('[1]Multi-Field'!$E$15=BF459,'[1]Multi-Field'!$F$15="Drained"),BI459,IF(AND('[1]Multi-Field'!$E$15=BF459,'[1]Multi-Field'!$F$15="undrained"),BH459,""))</f>
        <v/>
      </c>
      <c r="BX459" s="409" t="str">
        <f>IF(AND('[1]Multi-Field'!$E$16=[1]Lists!BF459,'[1]Multi-Field'!$F$16="Drained"),BI459,IF(AND('[1]Multi-Field'!$E$16=[1]Lists!BF459,'[1]Multi-Field'!$F$16="undrained"),BH459,""))</f>
        <v/>
      </c>
      <c r="BY459" s="409" t="str">
        <f>IF(AND('[1]Multi-Field'!$E$17=[1]Lists!BF459,'[1]Multi-Field'!$F$17="Drained"),BI459,IF(AND('[1]Multi-Field'!$E$17=[1]Lists!BF459,'[1]Multi-Field'!$F$17="undrained"),BH459,""))</f>
        <v/>
      </c>
      <c r="BZ459" s="409" t="str">
        <f>IF(AND('[1]Multi-Field'!$E$18=[1]Lists!BF459,'[1]Multi-Field'!$F$18="Drained"),BI459,IF(AND('[1]Multi-Field'!$E$18=[1]Lists!BF459,'[1]Multi-Field'!$F$18="undrained"),BH459,""))</f>
        <v/>
      </c>
      <c r="CA459" s="409" t="str">
        <f>IF(AND('[1]Multi-Field'!$E$19=[1]Lists!BF459,'[1]Multi-Field'!$F$19="Drained"),BI459,IF(AND('[1]Multi-Field'!$E$19=[1]Lists!BF459,'[1]Multi-Field'!$F$19="undrained"),BH459,""))</f>
        <v/>
      </c>
      <c r="CB459" s="409" t="str">
        <f>IF(AND('[1]Multi-Field'!$E$20=[1]Lists!BF459,'[1]Multi-Field'!$F$20="Drained"),BI459,IF(AND('[1]Multi-Field'!$E$20=[1]Lists!BF459,'[1]Multi-Field'!$F$20="undrained"),BH459,""))</f>
        <v/>
      </c>
      <c r="CC459" s="409" t="str">
        <f>IF(AND('[1]Multi-Field'!$E$21=[1]Lists!BF459,'[1]Multi-Field'!$F$21="Drained"),BI459,IF(AND('[1]Multi-Field'!$E$21=[1]Lists!BF459,'[1]Multi-Field'!$F$21="undrained"),BH459,""))</f>
        <v/>
      </c>
      <c r="CD459" s="409" t="str">
        <f>IF(AND('[1]Multi-Field'!$E$22=[1]Lists!BF459,'[1]Multi-Field'!$F$22="Drained"),BI459,IF(AND('[1]Multi-Field'!$E$22=[1]Lists!BF459,'[1]Multi-Field'!$F$22="undrained"),BH459,""))</f>
        <v/>
      </c>
      <c r="CE459" s="409" t="str">
        <f>IF(AND('[1]Multi-Field'!$E$23=[1]Lists!BF459,'[1]Multi-Field'!$F$23="Drained"),BI459,IF(AND('[1]Multi-Field'!$E$23=[1]Lists!BF459,'[1]Multi-Field'!$F$23="undrained"),BH459,""))</f>
        <v/>
      </c>
      <c r="CF459" s="409" t="str">
        <f>IF(AND('[1]Multi-Field'!$E$24=[1]Lists!BF459,'[1]Multi-Field'!$F$24="Drained"),BI459,IF(AND('[1]Multi-Field'!$E$24=[1]Lists!BF459,'[1]Multi-Field'!$F$24="undrained"),BH459,""))</f>
        <v/>
      </c>
      <c r="CG459" s="409" t="str">
        <f>IF(AND('[1]Multi-Field'!$E$25=[1]Lists!BF459,'[1]Multi-Field'!$F$25="Drained"),BI459,IF(AND('[1]Multi-Field'!$E$25=[1]Lists!BF459,'[1]Multi-Field'!$F$25="undrained"),BH459,""))</f>
        <v/>
      </c>
      <c r="CH459" s="409" t="str">
        <f>IF(AND('[1]Multi-Field'!$E$26=[1]Lists!BF459,'[1]Multi-Field'!$F$26="Drained"),BI459,IF(AND('[1]Multi-Field'!$E$26=[1]Lists!BF459,'[1]Multi-Field'!$F$26="undrained"),BH459,""))</f>
        <v/>
      </c>
      <c r="CI459" s="409" t="str">
        <f>IF(AND('[1]Multi-Field'!$E$27=[1]Lists!BF459,'[1]Multi-Field'!$F$27="Drained"),BI459,IF(AND('[1]Multi-Field'!$E$27=[1]Lists!BF459,'[1]Multi-Field'!$F$27="undrained"),BH459,""))</f>
        <v/>
      </c>
      <c r="CJ459" s="409" t="str">
        <f>IF(AND('[1]Multi-Field'!$E$28=[1]Lists!BF459,'[1]Multi-Field'!$F$28="Drained"),BI459,IF(AND('[1]Multi-Field'!$E$28=[1]Lists!BF459,'[1]Multi-Field'!$F$28="undrained"),BH459,""))</f>
        <v/>
      </c>
      <c r="CK459" s="409" t="str">
        <f>IF(AND('[1]Multi-Field'!$E$29=[1]Lists!BF459,'[1]Multi-Field'!$F$29="Drained"),BI459,IF(AND('[1]Multi-Field'!$E$29=[1]Lists!BF459,'[1]Multi-Field'!$F$29="undrained"),BH459,""))</f>
        <v/>
      </c>
      <c r="CL459" s="409" t="str">
        <f>IF(AND('[1]Multi-Field'!$E$30=[1]Lists!BF459,'[1]Multi-Field'!$F$30="Drained"),BI459,IF(AND('[1]Multi-Field'!$E$30=[1]Lists!BF459,'[1]Multi-Field'!$F$30="undrained"),BH459,""))</f>
        <v/>
      </c>
      <c r="CM459" s="409" t="str">
        <f>IF(AND('[1]Multi-Field'!$E$31=[1]Lists!BF459,'[1]Multi-Field'!$F$31="Drained"),BI459,IF(AND('[1]Multi-Field'!$E$31=[1]Lists!BF459,'[1]Multi-Field'!$F$31="undrained"),BH459,""))</f>
        <v/>
      </c>
      <c r="CN459" s="409" t="str">
        <f>IF(AND('[1]Multi-Field'!$E$32=[1]Lists!BF459,'[1]Multi-Field'!$F$32="Drained"),BI459,IF(AND('[1]Multi-Field'!$E$32=[1]Lists!BF459,'[1]Multi-Field'!$F$32="undrained"),BH459,""))</f>
        <v/>
      </c>
      <c r="CO459" s="409" t="str">
        <f>IF(AND('[1]Multi-Field'!$E$33=[1]Lists!BF459,'[1]Multi-Field'!$F$33="Drained"),BI459,IF(AND('[1]Multi-Field'!$E$33=[1]Lists!BF459,'[1]Multi-Field'!$F$33="undrained"),BH459,""))</f>
        <v/>
      </c>
      <c r="CP459" s="409" t="str">
        <f>IF(AND('[1]Multi-Field'!$E$34=[1]Lists!BF459,'[1]Multi-Field'!$F$34="Drained"),BI459,IF(AND('[1]Multi-Field'!$E$34=[1]Lists!BF459,'[1]Multi-Field'!$F$34="undrained"),BH459,""))</f>
        <v/>
      </c>
      <c r="CQ459" s="409" t="str">
        <f>IF(AND('[1]Multi-Field'!$E$35=[1]Lists!BF459,'[1]Multi-Field'!$F$35="Drained"),BI459,IF(AND('[1]Multi-Field'!$E$35=[1]Lists!BF459,'[1]Multi-Field'!$F$35="undrained"),BH459,""))</f>
        <v/>
      </c>
      <c r="CR459" s="409" t="str">
        <f>IF(AND('[1]Multi-Field'!$E$36=[1]Lists!BF459,'[1]Multi-Field'!$F$36="Drained"),BI459,IF(AND('[1]Multi-Field'!$E$36=[1]Lists!BF459,'[1]Multi-Field'!$F$36="undrained"),BH459,""))</f>
        <v/>
      </c>
      <c r="CS459" s="409" t="str">
        <f>IF(AND('[1]Multi-Field'!$E$37=[1]Lists!BF459,'[1]Multi-Field'!$F$37="Drained"),BI459,IF(AND('[1]Multi-Field'!$E$37=[1]Lists!BF459,'[1]Multi-Field'!$F$37="undrained"),BH459,""))</f>
        <v/>
      </c>
      <c r="CT459" s="409" t="str">
        <f>IF(AND('[1]Multi-Field'!$E$38=[1]Lists!BF459,'[1]Multi-Field'!$F$38="Drained"),BI459,IF(AND('[1]Multi-Field'!$E$38=[1]Lists!BF459,'[1]Multi-Field'!$F$38="undrained"),BH459,""))</f>
        <v/>
      </c>
      <c r="CU459" s="409" t="str">
        <f>IF(AND('[1]Multi-Field'!$E$39=[1]Lists!BF459,'[1]Multi-Field'!$F$39="Drained"),BI459,IF(AND('[1]Multi-Field'!$E$39=[1]Lists!BF459,'[1]Multi-Field'!$F$39="undrained"),BH459,""))</f>
        <v/>
      </c>
      <c r="CV459" s="409" t="str">
        <f>IF(AND('[1]Multi-Field'!$E$40=[1]Lists!BF459,'[1]Multi-Field'!$F$40="Drained"),BI459,IF(AND('[1]Multi-Field'!$E$40=[1]Lists!BF459,'[1]Multi-Field'!$F$40="undrained"),BH459,""))</f>
        <v/>
      </c>
      <c r="CW459" s="409" t="str">
        <f>IF(AND('[1]Multi-Field'!$E$41=[1]Lists!BF459,'[1]Multi-Field'!$F$40="Drained"),BI459,IF(AND('[1]Multi-Field'!$E$40=[1]Lists!BF459,'[1]Multi-Field'!$F$40="undrained"),BH459,""))</f>
        <v/>
      </c>
      <c r="CX459" s="409" t="str">
        <f>IF(AND('[1]Multi-Field'!$E$42=[1]Lists!BF459,'[1]Multi-Field'!$F$42="Drained"),BI459,IF(AND('[1]Multi-Field'!$E$42=[1]Lists!BF459,'[1]Multi-Field'!$F$42="undrained"),BH459,""))</f>
        <v/>
      </c>
      <c r="CY459" s="409" t="str">
        <f>IF(AND('[1]Multi-Field'!$E$43=[1]Lists!BF459,'[1]Multi-Field'!$F$43="Drained"),BI459,IF(AND('[1]Multi-Field'!$E$43=[1]Lists!BF459,'[1]Multi-Field'!$F$43="undrained"),BH459,""))</f>
        <v/>
      </c>
      <c r="CZ459" s="409" t="str">
        <f>IF(AND('[1]Multi-Field'!$E$44=[1]Lists!BF459,'[1]Multi-Field'!$F$44="Drained"),BI459,IF(AND('[1]Multi-Field'!$E$44=[1]Lists!BF459,'[1]Multi-Field'!$F$44="undrained"),BH459,""))</f>
        <v/>
      </c>
      <c r="DA459" s="409" t="str">
        <f>IF(AND('[1]Multi-Field'!$E$45=[1]Lists!BF459,'[1]Multi-Field'!$F$45="Drained"),BI459,IF(AND('[1]Multi-Field'!$E$45=[1]Lists!BF459,'[1]Multi-Field'!$F$45="undrained"),BH459,""))</f>
        <v/>
      </c>
      <c r="DB459" s="409" t="str">
        <f>IF(AND('[1]Multi-Field'!$E$46=[1]Lists!BF459,'[1]Multi-Field'!$F$46="Drained"),BI459,IF(AND('[1]Multi-Field'!$E$46=[1]Lists!BF459,'[1]Multi-Field'!$F$46="undrained"),BH459,""))</f>
        <v/>
      </c>
      <c r="DC459" s="409" t="str">
        <f>IF(AND('[1]Multi-Field'!$E$47=[1]Lists!BF459,'[1]Multi-Field'!$F$47="Drained"),BI459,IF(AND('[1]Multi-Field'!$E$47=[1]Lists!BF459,'[1]Multi-Field'!$F$47="undrained"),BH459,""))</f>
        <v/>
      </c>
      <c r="DD459" s="409" t="str">
        <f>IF(AND('[1]Multi-Field'!$E$48=[1]Lists!BF459,'[1]Multi-Field'!$F$48="Drained"),BI459,IF(AND('[1]Multi-Field'!$E$48=[1]Lists!BF459,'[1]Multi-Field'!$F$48="undrained"),BH459,""))</f>
        <v/>
      </c>
      <c r="DE459" s="409" t="str">
        <f>IF(AND('[1]Multi-Field'!$E$49=[1]Lists!BF459,'[1]Multi-Field'!$F$49="Drained"),BI459,IF(AND('[1]Multi-Field'!$E$49=[1]Lists!BF459,'[1]Multi-Field'!$F$9="undrained"),BH459,""))</f>
        <v/>
      </c>
      <c r="DF459" s="409" t="str">
        <f>IF(AND('[1]Multi-Field'!$E$50=[1]Lists!BF459,'[1]Multi-Field'!$F$50="Drained"),BI459,IF(AND('[1]Multi-Field'!$E$50=[1]Lists!BF459,'[1]Multi-Field'!$F$50="undrained"),BH459,""))</f>
        <v/>
      </c>
      <c r="DG459" s="409" t="str">
        <f>IF(AND('[1]Multi-Field'!$E$51=[1]Lists!BF459,'[1]Multi-Field'!$F$51="Drained"),BI459,IF(AND('[1]Multi-Field'!$E$51=[1]Lists!BF459,'[1]Multi-Field'!$F$51="undrained"),BH459,""))</f>
        <v/>
      </c>
      <c r="DH459" s="409" t="str">
        <f>IF(AND('[1]Multi-Field'!$E$52=[1]Lists!BF459,'[1]Multi-Field'!$F$52="Drained"),BI459,IF(AND('[1]Multi-Field'!$E$52=[1]Lists!BF459,'[1]Multi-Field'!$F$52="undrained"),BH459,""))</f>
        <v/>
      </c>
      <c r="DI459" s="409" t="str">
        <f>IF(AND('[1]Multi-Field'!$E$53=[1]Lists!BF459,'[1]Multi-Field'!$F$53="Drained"),BI459,IF(AND('[1]Multi-Field'!$E$53=[1]Lists!BF459,'[1]Multi-Field'!$F$53="undrained"),BH459,""))</f>
        <v/>
      </c>
      <c r="DJ459" s="409" t="str">
        <f>IF(AND('[1]Multi-Field'!$E$54=[1]Lists!BF459,'[1]Multi-Field'!$F$54="Drained"),BI459,IF(AND('[1]Multi-Field'!$E$54=[1]Lists!BF459,'[1]Multi-Field'!$F$54="undrained"),BH459,""))</f>
        <v/>
      </c>
      <c r="DK459" s="409" t="str">
        <f>IF(AND('[1]Multi-Field'!$E$55=[1]Lists!BF459,'[1]Multi-Field'!$F$55="Drained"),BI459,IF(AND('[1]Multi-Field'!$E$55=[1]Lists!BF459,'[1]Multi-Field'!$F$55="undrained"),BH459,""))</f>
        <v/>
      </c>
      <c r="DL459" s="409" t="str">
        <f>IF(AND('[1]Multi-Field'!$E$56=[1]Lists!BF459,'[1]Multi-Field'!$F$56="Drained"),BI459,IF(AND('[1]Multi-Field'!$E$56=[1]Lists!BF459,'[1]Multi-Field'!$F$56="undrained"),BH459,""))</f>
        <v/>
      </c>
      <c r="DM459" s="409" t="str">
        <f>IF(AND('[1]Multi-Field'!$E$57=[1]Lists!BF459,'[1]Multi-Field'!$F$57="Drained"),BI459,IF(AND('[1]Multi-Field'!$E$57=[1]Lists!BF459,'[1]Multi-Field'!$F$57="undrained"),BH459,""))</f>
        <v/>
      </c>
      <c r="DN459" s="409" t="str">
        <f>IF(AND('[1]Multi-Field'!$E$58=[1]Lists!BF459,'[1]Multi-Field'!$F$58="Drained"),BI459,IF(AND('[1]Multi-Field'!$E$58=[1]Lists!BF459,'[1]Multi-Field'!$F$58="undrained"),BH459,""))</f>
        <v/>
      </c>
      <c r="DO459" s="409" t="str">
        <f>IF(AND('[1]Multi-Field'!$E$59=[1]Lists!BF459,'[1]Multi-Field'!$F$59="Drained"),BI459,IF(AND('[1]Multi-Field'!$E$59=[1]Lists!BF459,'[1]Multi-Field'!$F$59="undrained"),BH459,""))</f>
        <v/>
      </c>
      <c r="DP459" s="409" t="str">
        <f>IF(AND('[1]Multi-Field'!$E$60=[1]Lists!BF459,'[1]Multi-Field'!$F$60="Drained"),BI459,IF(AND('[1]Multi-Field'!$E$60=[1]Lists!BF459,'[1]Multi-Field'!$F$60="undrained"),BH459,""))</f>
        <v/>
      </c>
      <c r="DQ459" s="409" t="str">
        <f>IF(AND('[1]Multi-Field'!$E$61=[1]Lists!BF459,'[1]Multi-Field'!$F$61="Drained"),BI459,IF(AND('[1]Multi-Field'!$E$61=[1]Lists!BF459,'[1]Multi-Field'!$F$61="undrained"),BH459,""))</f>
        <v/>
      </c>
      <c r="DR459" s="409" t="str">
        <f>IF(AND('[1]Multi-Field'!$E$62=[1]Lists!BF459,'[1]Multi-Field'!$F$62="Drained"),BI459,IF(AND('[1]Multi-Field'!$E$62=[1]Lists!BF459,'[1]Multi-Field'!$F$62="undrained"),BH459,""))</f>
        <v/>
      </c>
      <c r="DS459" s="409" t="str">
        <f>IF(AND('[1]Multi-Field'!$E$63=[1]Lists!BF459,'[1]Multi-Field'!$F$63="Drained"),BI459,IF(AND('[1]Multi-Field'!$E$63=[1]Lists!BF459,'[1]Multi-Field'!$F$63="undrained"),BH459,""))</f>
        <v/>
      </c>
      <c r="DT459" s="409" t="str">
        <f>IF(AND('[1]Multi-Field'!$E$64=[1]Lists!BF459,'[1]Multi-Field'!$F$64="Drained"),BI459,IF(AND('[1]Multi-Field'!$E$64=[1]Lists!BF459,'[1]Multi-Field'!$F$64="undrained"),BH459,""))</f>
        <v/>
      </c>
      <c r="DU459" s="409" t="str">
        <f>IF(AND('[1]Multi-Field'!$E$65=[1]Lists!BF459,'[1]Multi-Field'!$F$65="Drained"),BI459,IF(AND('[1]Multi-Field'!$E$65=[1]Lists!BF459,'[1]Multi-Field'!$F$65="undrained"),BH459,""))</f>
        <v/>
      </c>
      <c r="DV459" s="409" t="str">
        <f>IF(AND('[1]Multi-Field'!$E$66=[1]Lists!BF459,'[1]Multi-Field'!$F$66="Drained"),BI459,IF(AND('[1]Multi-Field'!$E$66=[1]Lists!BF459,'[1]Multi-Field'!$F$66="undrained"),BH459,""))</f>
        <v/>
      </c>
      <c r="DW459" s="409" t="str">
        <f>IF(AND('[1]Multi-Field'!$E$67=[1]Lists!BF459,'[1]Multi-Field'!$F$67="Drained"),BI459,IF(AND('[1]Multi-Field'!$E$67=[1]Lists!BF459,'[1]Multi-Field'!$F$67="undrained"),BH459,""))</f>
        <v/>
      </c>
      <c r="DX459" s="409" t="str">
        <f>IF(AND('[1]Multi-Field'!$E$68=[1]Lists!BF459,'[1]Multi-Field'!$F$68="Drained"),BI459,IF(AND('[1]Multi-Field'!$E$68=[1]Lists!BF459,'[1]Multi-Field'!$F$68="undrained"),BH459,""))</f>
        <v/>
      </c>
      <c r="DY459" s="409" t="str">
        <f>IF(AND('[1]Multi-Field'!$E$69=[1]Lists!BF459,'[1]Multi-Field'!$F$69="Drained"),BI459,IF(AND('[1]Multi-Field'!$E$69=[1]Lists!BF459,'[1]Multi-Field'!$F$69="undrained"),BH459,""))</f>
        <v/>
      </c>
      <c r="DZ459" s="409" t="str">
        <f>IF(AND('[1]Multi-Field'!$E$70=[1]Lists!BF459,'[1]Multi-Field'!$F$70="Drained"),BI459,IF(AND('[1]Multi-Field'!$E$70=[1]Lists!BF459,'[1]Multi-Field'!$F$70="undrained"),BH459,""))</f>
        <v/>
      </c>
      <c r="EA459" s="409" t="str">
        <f>IF(AND('[1]Multi-Field'!$E$71=[1]Lists!BF459,'[1]Multi-Field'!$F$71="Drained"),BI459,IF(AND('[1]Multi-Field'!$E$71=[1]Lists!BF459,'[1]Multi-Field'!$F$71="undrained"),BH459,""))</f>
        <v/>
      </c>
      <c r="EB459" s="409" t="str">
        <f>IF(AND('[1]Multi-Field'!$E$72=[1]Lists!BF459,'[1]Multi-Field'!$F$72="Drained"),BI459,IF(AND('[1]Multi-Field'!$E$72=[1]Lists!BF459,'[1]Multi-Field'!$F$72="undrained"),BH459,""))</f>
        <v/>
      </c>
      <c r="EC459" s="409" t="str">
        <f>IF(AND('[1]Multi-Field'!$E$73=[1]Lists!BF459,'[1]Multi-Field'!$F$73="Drained"),BI459,IF(AND('[1]Multi-Field'!$E$73=[1]Lists!BF459,'[1]Multi-Field'!$F$73="undrained"),BH459,""))</f>
        <v/>
      </c>
      <c r="ED459" s="409" t="str">
        <f>IF(AND('[1]Multi-Field'!$E$74=[1]Lists!BF459,'[1]Multi-Field'!$F$74="Drained"),BI459,IF(AND('[1]Multi-Field'!$E$74=[1]Lists!BF459,'[1]Multi-Field'!$F$74="undrained"),BH459,""))</f>
        <v/>
      </c>
      <c r="EE459" s="409" t="str">
        <f>IF(AND('[1]Multi-Field'!$E$75=[1]Lists!BF459,'[1]Multi-Field'!$F$75="Drained"),BI459,IF(AND('[1]Multi-Field'!$E$75=[1]Lists!BF459,'[1]Multi-Field'!$F$75="undrained"),BH459,""))</f>
        <v/>
      </c>
      <c r="EF459" s="409" t="str">
        <f>IF(AND('[1]Multi-Field'!$E$76=[1]Lists!BF459,'[1]Multi-Field'!$F$76="Drained"),BI459,IF(AND('[1]Multi-Field'!$E$76=[1]Lists!BF459,'[1]Multi-Field'!$F$6="undrained"),BH459,""))</f>
        <v/>
      </c>
      <c r="EG459" s="409" t="str">
        <f>IF(AND('[1]Multi-Field'!$E$77=[1]Lists!BF459,'[1]Multi-Field'!$F$77="Drained"),BI459,IF(AND('[1]Multi-Field'!$E$77=[1]Lists!BF459,'[1]Multi-Field'!$F$77="undrained"),BH459,""))</f>
        <v/>
      </c>
      <c r="EH459" s="409" t="str">
        <f>IF(AND('[1]Multi-Field'!$E$78=[1]Lists!BF459,'[1]Multi-Field'!$F$78="Drained"),BI459,IF(AND('[1]Multi-Field'!$E$78=[1]Lists!BF459,'[1]Multi-Field'!$F$78="undrained"),BH459,""))</f>
        <v/>
      </c>
      <c r="EI459" s="409" t="str">
        <f>IF(AND('[1]Multi-Field'!$E$79=[1]Lists!BF459,'[1]Multi-Field'!$F$79="Drained"),BI459,IF(AND('[1]Multi-Field'!$E$79=[1]Lists!BF459,'[1]Multi-Field'!$F$79="undrained"),BH459,""))</f>
        <v/>
      </c>
      <c r="EJ459" s="409" t="str">
        <f>IF(AND('[1]Multi-Field'!$E$80=[1]Lists!BF459,'[1]Multi-Field'!$F$80="Drained"),BI459,IF(AND('[1]Multi-Field'!$E$80=[1]Lists!BF459,'[1]Multi-Field'!$F$80="undrained"),BH459,""))</f>
        <v/>
      </c>
      <c r="EK459" s="409" t="str">
        <f>IF(AND('[1]Multi-Field'!$E$81=[1]Lists!BF459,'[1]Multi-Field'!$F$81="Drained"),BI459,IF(AND('[1]Multi-Field'!$E$81=[1]Lists!BF459,'[1]Multi-Field'!$F$81="undrained"),BH459,""))</f>
        <v/>
      </c>
      <c r="EL459" s="409" t="str">
        <f>IF(AND('[1]Multi-Field'!$E$82=[1]Lists!BF459,'[1]Multi-Field'!$F$82="Drained"),BI459,IF(AND('[1]Multi-Field'!$E$82=[1]Lists!BF459,'[1]Multi-Field'!$F$82="undrained"),BH459,""))</f>
        <v/>
      </c>
      <c r="EM459" s="409" t="str">
        <f>IF(AND('[1]Multi-Field'!$E$83=[1]Lists!BF459,'[1]Multi-Field'!$F$83="Drained"),BI459,IF(AND('[1]Multi-Field'!$E$83=[1]Lists!BF459,'[1]Multi-Field'!$F$83="undrained"),BH459,""))</f>
        <v/>
      </c>
      <c r="EN459" s="409" t="str">
        <f>IF(AND('[1]Multi-Field'!$E$84=[1]Lists!BF459,'[1]Multi-Field'!$F$84="Drained"),BI459,IF(AND('[1]Multi-Field'!$E$84=[1]Lists!BF459,'[1]Multi-Field'!$F$84="undrained"),BH459,""))</f>
        <v/>
      </c>
      <c r="EO459" s="409" t="str">
        <f>IF(AND('[1]Multi-Field'!$E$85=[1]Lists!BF459,'[1]Multi-Field'!$F$85="Drained"),BI459,IF(AND('[1]Multi-Field'!$E$85=[1]Lists!BF459,'[1]Multi-Field'!$F$85="undrained"),BH459,""))</f>
        <v/>
      </c>
      <c r="EP459" s="409" t="str">
        <f>IF(AND('[1]Multi-Field'!$E$86=[1]Lists!BF459,'[1]Multi-Field'!$F$86="Drained"),BI459,IF(AND('[1]Multi-Field'!$E$86=[1]Lists!BF459,'[1]Multi-Field'!$F$86="undrained"),BH459,""))</f>
        <v/>
      </c>
      <c r="EQ459" s="409" t="str">
        <f>IF(AND('[1]Multi-Field'!$E$87=[1]Lists!BF459,'[1]Multi-Field'!$F$87="Drained"),BI459,IF(AND('[1]Multi-Field'!$E$87=[1]Lists!BF459,'[1]Multi-Field'!$F$87="undrained"),BH459,""))</f>
        <v/>
      </c>
      <c r="ER459" s="409" t="str">
        <f>IF(AND('[1]Multi-Field'!$E$88=[1]Lists!BF459,'[1]Multi-Field'!$F$88="Drained"),BI459,IF(AND('[1]Multi-Field'!$E$88=[1]Lists!BF459,'[1]Multi-Field'!$F$88="undrained"),BH459,""))</f>
        <v/>
      </c>
      <c r="ES459" s="409" t="str">
        <f>IF(AND('[1]Multi-Field'!$E$89=[1]Lists!BF459,'[1]Multi-Field'!$F$89="Drained"),BI459,IF(AND('[1]Multi-Field'!$E$89=[1]Lists!BF459,'[1]Multi-Field'!$F$89="undrained"),BH459,""))</f>
        <v/>
      </c>
      <c r="ET459" s="409" t="str">
        <f>IF(AND('[1]Multi-Field'!$E$90=[1]Lists!BF459,'[1]Multi-Field'!$F$90="Drained"),BI459,IF(AND('[1]Multi-Field'!$E$90=[1]Lists!BF459,'[1]Multi-Field'!$F$90="undrained"),BH459,""))</f>
        <v/>
      </c>
      <c r="EU459" s="409" t="str">
        <f>IF(AND('[1]Multi-Field'!$E$91=[1]Lists!BF459,'[1]Multi-Field'!$F$91="Drained"),BI459,IF(AND('[1]Multi-Field'!$E$91=[1]Lists!BF459,'[1]Multi-Field'!$F$91="undrained"),BH459,""))</f>
        <v/>
      </c>
      <c r="EV459" s="409" t="str">
        <f>IF(AND('[1]Multi-Field'!$E$92=[1]Lists!BF459,'[1]Multi-Field'!$F$92="Drained"),BI459,IF(AND('[1]Multi-Field'!$E$92=[1]Lists!BF459,'[1]Multi-Field'!$F$92="undrained"),BH459,""))</f>
        <v/>
      </c>
      <c r="EW459" s="409" t="str">
        <f>IF(AND('[1]Multi-Field'!$E$93=[1]Lists!BF459,'[1]Multi-Field'!$F$93="Drained"),BI459,IF(AND('[1]Multi-Field'!$E$93=[1]Lists!BF459,'[1]Multi-Field'!$F$93="undrained"),BH459,""))</f>
        <v/>
      </c>
      <c r="EX459" s="409" t="str">
        <f>IF(AND('[1]Multi-Field'!$E$94=[1]Lists!BF459,'[1]Multi-Field'!$F$94="Drained"),BI459,IF(AND('[1]Multi-Field'!$E$94=[1]Lists!BF459,'[1]Multi-Field'!$F$94="undrained"),BH459,""))</f>
        <v/>
      </c>
      <c r="EY459" s="409" t="str">
        <f>IF(AND('[1]Multi-Field'!$E$95=[1]Lists!BF459,'[1]Multi-Field'!$F$95="Drained"),BI459,IF(AND('[1]Multi-Field'!$E$95=[1]Lists!BF459,'[1]Multi-Field'!$F$95="undrained"),BH459,""))</f>
        <v/>
      </c>
      <c r="EZ459" s="409" t="str">
        <f>IF(AND('[1]Multi-Field'!$E$96=[1]Lists!BF459,'[1]Multi-Field'!$F$96="Drained"),BI459,IF(AND('[1]Multi-Field'!$E$96=[1]Lists!BF459,'[1]Multi-Field'!$F$96="undrained"),BH459,""))</f>
        <v/>
      </c>
      <c r="FA459" s="409" t="str">
        <f>IF(AND('[1]Multi-Field'!$E$97=[1]Lists!BF459,'[1]Multi-Field'!$F$97="Drained"),BI459,IF(AND('[1]Multi-Field'!$E$97=[1]Lists!BF459,'[1]Multi-Field'!$F$97="undrained"),BH459,""))</f>
        <v/>
      </c>
      <c r="FB459" s="409" t="str">
        <f>IF(AND('[1]Multi-Field'!$E$98=[1]Lists!BF459,'[1]Multi-Field'!$F$98="Drained"),BI459,IF(AND('[1]Multi-Field'!$E$98=[1]Lists!BF459,'[1]Multi-Field'!$F$98="undrained"),BH459,""))</f>
        <v/>
      </c>
      <c r="FC459" s="409" t="str">
        <f>IF(AND('[1]Multi-Field'!$E$99=[1]Lists!BF459,'[1]Multi-Field'!$F$99="Drained"),BI459,IF(AND('[1]Multi-Field'!$E$99=[1]Lists!BF459,'[1]Multi-Field'!$F$99="undrained"),BH459,""))</f>
        <v/>
      </c>
      <c r="FD459" s="409" t="str">
        <f>IF(AND('[1]Multi-Field'!$E$100=[1]Lists!BF459,'[1]Multi-Field'!$F$100="Drained"),BI459,IF(AND('[1]Multi-Field'!$E$100=[1]Lists!BF459,'[1]Multi-Field'!$F$100="undrained"),BH459,""))</f>
        <v/>
      </c>
      <c r="FE459" s="409" t="str">
        <f>IF(AND('[1]Multi-Field'!$E$101=[1]Lists!BF459,'[1]Multi-Field'!$F$101="Drained"),BI459,IF(AND('[1]Multi-Field'!$E$101=[1]Lists!BF459,'[1]Multi-Field'!$F$101="undrained"),BH459,""))</f>
        <v/>
      </c>
      <c r="FF459" s="409" t="str">
        <f>IF(AND('[1]Multi-Field'!$E$102=[1]Lists!BF459,'[1]Multi-Field'!$F$102="Drained"),BI459,IF(AND('[1]Multi-Field'!$E$102=[1]Lists!BF459,'[1]Multi-Field'!$F$102="undrained"),BH459,""))</f>
        <v/>
      </c>
      <c r="FG459" s="409" t="str">
        <f>IF(AND('[1]Multi-Field'!$E$103=[1]Lists!BF459,'[1]Multi-Field'!$F$103="Drained"),BI459,IF(AND('[1]Multi-Field'!$E$103=[1]Lists!BF459,'[1]Multi-Field'!$F$103="undrained"),BH459,""))</f>
        <v/>
      </c>
      <c r="FH459" s="409" t="str">
        <f>IF(AND('[1]Multi-Field'!$E$104=[1]Lists!BF459,'[1]Multi-Field'!$F$104="Drained"),BI459,IF(AND('[1]Multi-Field'!$E$104=[1]Lists!BF459,'[1]Multi-Field'!$F$104="undrained"),BH459,""))</f>
        <v/>
      </c>
      <c r="FI459" s="409" t="str">
        <f>IF(AND('[1]Multi-Field'!$E$105=[1]Lists!BF459,'[1]Multi-Field'!$F$105="Drained"),BI459,IF(AND('[1]Multi-Field'!$E$105=[1]Lists!BF459,'[1]Multi-Field'!$F$105="undrained"),BH459,""))</f>
        <v/>
      </c>
      <c r="FJ459" s="409" t="str">
        <f>IF(AND('[1]Multi-Field'!$E$106=[1]Lists!BF459,'[1]Multi-Field'!$F$106="Drained"),BI459,IF(AND('[1]Multi-Field'!$E$106=[1]Lists!BF459,'[1]Multi-Field'!$F$106="undrained"),BH459,""))</f>
        <v/>
      </c>
      <c r="FK459" s="409" t="str">
        <f>IF(AND('[1]Multi-Field'!$E$107=[1]Lists!BF459,'[1]Multi-Field'!$F$107="Drained"),BI459,IF(AND('[1]Multi-Field'!$E$107=[1]Lists!BF459,'[1]Multi-Field'!$F$107="undrained"),BH459,""))</f>
        <v/>
      </c>
      <c r="FL459" s="409" t="str">
        <f>IF(AND('[1]Multi-Field'!$E$108=[1]Lists!BF459,'[1]Multi-Field'!$F$108="Drained"),BI459,IF(AND('[1]Multi-Field'!$E$108=[1]Lists!BF459,'[1]Multi-Field'!$F$108="undrained"),BH459,""))</f>
        <v/>
      </c>
      <c r="FM459" s="409" t="str">
        <f>IF(AND('[1]Multi-Field'!$E$109=[1]Lists!BF459,'[1]Multi-Field'!$F$109="Drained"),BI459,IF(AND('[1]Multi-Field'!$E$109=[1]Lists!BF459,'[1]Multi-Field'!$F$109="undrained"),BH459,""))</f>
        <v/>
      </c>
      <c r="FN459" s="409" t="str">
        <f>IF(AND('[1]Multi-Field'!$E$110=[1]Lists!BF459,'[1]Multi-Field'!$F$110="Drained"),BI459,IF(AND('[1]Multi-Field'!$E$110=[1]Lists!BF459,'[1]Multi-Field'!$F$110="undrained"),BH459,""))</f>
        <v/>
      </c>
      <c r="FO459" s="409" t="str">
        <f>IF(AND('[1]Multi-Field'!$E$111=[1]Lists!BF459,'[1]Multi-Field'!$F$111="Drained"),BI459,IF(AND('[1]Multi-Field'!$E$111=[1]Lists!BF459,'[1]Multi-Field'!$F$111="undrained"),BH459,""))</f>
        <v/>
      </c>
      <c r="FP459" s="409" t="str">
        <f>IF(AND('[1]Multi-Field'!$E$112=[1]Lists!BF459,'[1]Multi-Field'!$F$112="Drained"),BI459,IF(AND('[1]Multi-Field'!$E$112=[1]Lists!BF459,'[1]Multi-Field'!$F$112="undrained"),BH459,""))</f>
        <v/>
      </c>
      <c r="FQ459" s="409" t="str">
        <f>IF(AND('[1]Multi-Field'!$E$113=[1]Lists!BF459,'[1]Multi-Field'!$F$113="Drained"),BI459,IF(AND('[1]Multi-Field'!$E$113=[1]Lists!BF459,'[1]Multi-Field'!$F$113="undrained"),BH459,""))</f>
        <v/>
      </c>
      <c r="FR459" s="409" t="str">
        <f>IF(AND('[1]Multi-Field'!$E$114=[1]Lists!BF459,'[1]Multi-Field'!$F$114="Drained"),BI459,IF(AND('[1]Multi-Field'!$E$114=[1]Lists!BF459,'[1]Multi-Field'!$F$114="undrained"),BH459,""))</f>
        <v/>
      </c>
      <c r="FS459" s="409" t="str">
        <f>IF(AND('[1]Multi-Field'!$E$115=[1]Lists!BF459,'[1]Multi-Field'!$F$115="Drained"),BI459,IF(AND('[1]Multi-Field'!$E$115=[1]Lists!BF459,'[1]Multi-Field'!$F$115="undrained"),BH459,""))</f>
        <v/>
      </c>
      <c r="FT459" s="409" t="str">
        <f>IF(AND('[1]Multi-Field'!$E$116=[1]Lists!BF459,'[1]Multi-Field'!$F$116="Drained"),BI459,IF(AND('[1]Multi-Field'!$E$116=[1]Lists!BF459,'[1]Multi-Field'!$F$116="undrained"),BH459,""))</f>
        <v/>
      </c>
      <c r="FU459" s="409" t="str">
        <f>IF(AND('[1]Multi-Field'!$E$117=[1]Lists!BF459,'[1]Multi-Field'!$F$117="Drained"),BI459,IF(AND('[1]Multi-Field'!$E$117=[1]Lists!BF459,'[1]Multi-Field'!$F$117="undrained"),BH459,""))</f>
        <v/>
      </c>
      <c r="FV459" s="409" t="str">
        <f>IF(AND('[1]Multi-Field'!$E$118=[1]Lists!BF459,'[1]Multi-Field'!$F$118="Drained"),BI459,IF(AND('[1]Multi-Field'!$E$118=[1]Lists!BF459,'[1]Multi-Field'!$F$118="undrained"),BH459,""))</f>
        <v/>
      </c>
      <c r="FW459" s="409" t="str">
        <f>IF(AND('[1]Multi-Field'!$E$119=[1]Lists!BF459,'[1]Multi-Field'!$F$119="Drained"),BI459,IF(AND('[1]Multi-Field'!$E$119=[1]Lists!BF459,'[1]Multi-Field'!$F$119="undrained"),BH459,""))</f>
        <v/>
      </c>
      <c r="FX459" s="409" t="str">
        <f>IF(AND('[1]Multi-Field'!$E$120=[1]Lists!BF459,'[1]Multi-Field'!$F$120="Drained"),BI459,IF(AND('[1]Multi-Field'!$E$120=[1]Lists!BF459,'[1]Multi-Field'!$F$120="undrained"),BH459,""))</f>
        <v/>
      </c>
      <c r="GC459" s="4">
        <v>1</v>
      </c>
    </row>
    <row r="460" spans="1:185" ht="13.5" customHeight="1">
      <c r="A460" s="7" t="s">
        <v>546</v>
      </c>
      <c r="B460" s="7"/>
      <c r="C460" s="7"/>
      <c r="D460" s="8">
        <v>70</v>
      </c>
      <c r="E460" s="8">
        <f t="shared" si="67"/>
        <v>70</v>
      </c>
      <c r="F460" s="8">
        <f t="shared" si="68"/>
        <v>70</v>
      </c>
      <c r="G460" s="8">
        <v>70</v>
      </c>
      <c r="H460" s="8">
        <v>75</v>
      </c>
      <c r="I460" s="8">
        <f t="shared" si="71"/>
        <v>75</v>
      </c>
      <c r="J460" s="8">
        <f t="shared" si="72"/>
        <v>75</v>
      </c>
      <c r="K460" s="8">
        <v>75</v>
      </c>
      <c r="L460" s="8">
        <v>120</v>
      </c>
      <c r="M460" s="8">
        <f t="shared" si="69"/>
        <v>120</v>
      </c>
      <c r="N460" s="8">
        <f t="shared" si="70"/>
        <v>120</v>
      </c>
      <c r="O460" s="8">
        <v>120</v>
      </c>
      <c r="P460" s="391">
        <v>435</v>
      </c>
      <c r="Q460" s="394"/>
      <c r="R460" s="395">
        <f>IF(OR('Multi-Field'!AA437=Lists!AC476,'Multi-Field'!AA437=Lists!AC477),IF('Multi-Field'!Z437="x",(IF('Multi-Field'!AC437=Lists!Q445,Lists!R445,IF('Multi-Field'!AC437=Lists!Q446,Lists!R446,IF('Multi-Field'!AC437=Lists!Q447,Lists!R447,IF('Multi-Field'!AC437=Lists!Q448,Lists!R448))))),IF('Multi-Field'!X437="x",(IF('Multi-Field'!AC437=Lists!Q445,Lists!S445,IF('Multi-Field'!AC437=Lists!Q446,Lists!S446,IF('Multi-Field'!AC437=Lists!Q447,Lists!S447,IF('Multi-Field'!AC437=Lists!Q448,Lists!S448))))),IF('Multi-Field'!V437="x",(IF('Multi-Field'!AC437=Lists!Q445,Lists!T445,IF('Multi-Field'!AC437=Lists!Q446,Lists!T446,IF('Multi-Field'!AC437=Lists!Q447,Lists!T447,IF('Multi-Field'!AC437=Lists!Q448,Lists!T448))))),0))))</f>
        <v>0</v>
      </c>
      <c r="S460" s="395">
        <f t="shared" si="66"/>
        <v>0</v>
      </c>
      <c r="T460" s="395"/>
      <c r="U460" s="396"/>
      <c r="BF460" s="411" t="s">
        <v>1624</v>
      </c>
      <c r="BG460" s="412">
        <v>2</v>
      </c>
      <c r="BH460" s="412">
        <v>4.5</v>
      </c>
      <c r="BI460" s="412">
        <v>4.5</v>
      </c>
      <c r="BJ460" s="409" t="e">
        <f>IF(AND('[1]Single Field'!#REF!=[1]Lists!BF460,'[1]Single Field'!#REF!="Drained"),"x",IF(AND('[1]Single Field'!#REF!=[1]Lists!BF460,'[1]Single Field'!#REF!="Undrained"),O,""))</f>
        <v>#REF!</v>
      </c>
      <c r="BK460" s="409" t="str">
        <f>IF(AND('[1]Multi-Field'!$E$3=[1]Lists!BF460,'[1]Multi-Field'!$F$3="Drained"),BI460,IF(AND('[1]Multi-Field'!$E$3=BF460,'[1]Multi-Field'!$F$3="undrained"),BH460,""))</f>
        <v/>
      </c>
      <c r="BL460" s="409" t="str">
        <f>IF(AND('[1]Multi-Field'!$E$4=BF460,'[1]Multi-Field'!$F$4="Drained"),BI460,IF(AND('[1]Multi-Field'!$E$4=BF460,'[1]Multi-Field'!$F$4="undrained"),BH460,""))</f>
        <v/>
      </c>
      <c r="BM460" s="409" t="str">
        <f>IF(AND('[1]Multi-Field'!$E$5=BF460,'[1]Multi-Field'!$F$5="Drained"),BI460,IF(AND('[1]Multi-Field'!$E$5=BF460,'[1]Multi-Field'!$F$5="undrained"),BH460,""))</f>
        <v/>
      </c>
      <c r="BN460" s="409" t="str">
        <f>IF(AND('[1]Multi-Field'!$E$6=BF460,'[1]Multi-Field'!$F$6="Drained"),BI460,IF(AND('[1]Multi-Field'!$E$6=BF460,'[1]Multi-Field'!$F$6="undrained"),BH460,""))</f>
        <v/>
      </c>
      <c r="BO460" s="409" t="str">
        <f>IF(AND('[1]Multi-Field'!$E$7=BF460,'[1]Multi-Field'!$F$7="Drained"),BI460,IF(AND('[1]Multi-Field'!$E$7=BF460,'[1]Multi-Field'!$F$7="undrained"),BH460,""))</f>
        <v/>
      </c>
      <c r="BP460" s="409" t="str">
        <f>IF(AND('[1]Multi-Field'!$E$8=BF460,'[1]Multi-Field'!$F$8="Drained"),BI460,IF(AND('[1]Multi-Field'!$E$8=BF460,'[1]Multi-Field'!$F$8="undrained"),BH460,""))</f>
        <v/>
      </c>
      <c r="BQ460" s="409" t="str">
        <f>IF(AND('[1]Multi-Field'!$E$9=BF460,'[1]Multi-Field'!$F$9="Drained"),BI460,IF(AND('[1]Multi-Field'!$E$9=BF460,'[1]Multi-Field'!$F$9="undrained"),BH460,""))</f>
        <v/>
      </c>
      <c r="BR460" s="409" t="str">
        <f>IF(AND('[1]Multi-Field'!$E$10=BF460,'[1]Multi-Field'!$F$10="Drained"),BI460,IF(AND('[1]Multi-Field'!$E$10=BF460,'[1]Multi-Field'!$F$10="undrained"),BH460,""))</f>
        <v/>
      </c>
      <c r="BS460" s="409" t="str">
        <f>IF(AND('[1]Multi-Field'!$E$11=BF460,'[1]Multi-Field'!$F$11="Drained"),BI460,IF(AND('[1]Multi-Field'!$E$11=BF460,'[1]Multi-Field'!$F$11="undrained"),BH460,""))</f>
        <v/>
      </c>
      <c r="BT460" s="409" t="str">
        <f>IF(AND('[1]Multi-Field'!$E$12=BF460,'[1]Multi-Field'!$F$12="Drained"),BI460,IF(AND('[1]Multi-Field'!$E$12=BF460,'[1]Multi-Field'!$F$12="undrained"),BH460,""))</f>
        <v/>
      </c>
      <c r="BU460" s="409" t="str">
        <f>IF(AND('[1]Multi-Field'!$E$13=BF460,'[1]Multi-Field'!$F$13="Drained"),BI460,IF(AND('[1]Multi-Field'!$E$3=BF460,'[1]Multi-Field'!$F$13="undrained"),BH460,""))</f>
        <v/>
      </c>
      <c r="BV460" s="409" t="str">
        <f>IF(AND('[1]Multi-Field'!$E$14=BF460,'[1]Multi-Field'!$F$14="Drained"),BI460,IF(AND('[1]Multi-Field'!$E$14=BF460,'[1]Multi-Field'!$F$14="undrained"),BH460,""))</f>
        <v/>
      </c>
      <c r="BW460" s="409" t="str">
        <f>IF(AND('[1]Multi-Field'!$E$15=BF460,'[1]Multi-Field'!$F$15="Drained"),BI460,IF(AND('[1]Multi-Field'!$E$15=BF460,'[1]Multi-Field'!$F$15="undrained"),BH460,""))</f>
        <v/>
      </c>
      <c r="BX460" s="409" t="str">
        <f>IF(AND('[1]Multi-Field'!$E$16=[1]Lists!BF460,'[1]Multi-Field'!$F$16="Drained"),BI460,IF(AND('[1]Multi-Field'!$E$16=[1]Lists!BF460,'[1]Multi-Field'!$F$16="undrained"),BH460,""))</f>
        <v/>
      </c>
      <c r="BY460" s="409" t="str">
        <f>IF(AND('[1]Multi-Field'!$E$17=[1]Lists!BF460,'[1]Multi-Field'!$F$17="Drained"),BI460,IF(AND('[1]Multi-Field'!$E$17=[1]Lists!BF460,'[1]Multi-Field'!$F$17="undrained"),BH460,""))</f>
        <v/>
      </c>
      <c r="BZ460" s="409" t="str">
        <f>IF(AND('[1]Multi-Field'!$E$18=[1]Lists!BF460,'[1]Multi-Field'!$F$18="Drained"),BI460,IF(AND('[1]Multi-Field'!$E$18=[1]Lists!BF460,'[1]Multi-Field'!$F$18="undrained"),BH460,""))</f>
        <v/>
      </c>
      <c r="CA460" s="409" t="str">
        <f>IF(AND('[1]Multi-Field'!$E$19=[1]Lists!BF460,'[1]Multi-Field'!$F$19="Drained"),BI460,IF(AND('[1]Multi-Field'!$E$19=[1]Lists!BF460,'[1]Multi-Field'!$F$19="undrained"),BH460,""))</f>
        <v/>
      </c>
      <c r="CB460" s="409" t="str">
        <f>IF(AND('[1]Multi-Field'!$E$20=[1]Lists!BF460,'[1]Multi-Field'!$F$20="Drained"),BI460,IF(AND('[1]Multi-Field'!$E$20=[1]Lists!BF460,'[1]Multi-Field'!$F$20="undrained"),BH460,""))</f>
        <v/>
      </c>
      <c r="CC460" s="409" t="str">
        <f>IF(AND('[1]Multi-Field'!$E$21=[1]Lists!BF460,'[1]Multi-Field'!$F$21="Drained"),BI460,IF(AND('[1]Multi-Field'!$E$21=[1]Lists!BF460,'[1]Multi-Field'!$F$21="undrained"),BH460,""))</f>
        <v/>
      </c>
      <c r="CD460" s="409" t="str">
        <f>IF(AND('[1]Multi-Field'!$E$22=[1]Lists!BF460,'[1]Multi-Field'!$F$22="Drained"),BI460,IF(AND('[1]Multi-Field'!$E$22=[1]Lists!BF460,'[1]Multi-Field'!$F$22="undrained"),BH460,""))</f>
        <v/>
      </c>
      <c r="CE460" s="409" t="str">
        <f>IF(AND('[1]Multi-Field'!$E$23=[1]Lists!BF460,'[1]Multi-Field'!$F$23="Drained"),BI460,IF(AND('[1]Multi-Field'!$E$23=[1]Lists!BF460,'[1]Multi-Field'!$F$23="undrained"),BH460,""))</f>
        <v/>
      </c>
      <c r="CF460" s="409" t="str">
        <f>IF(AND('[1]Multi-Field'!$E$24=[1]Lists!BF460,'[1]Multi-Field'!$F$24="Drained"),BI460,IF(AND('[1]Multi-Field'!$E$24=[1]Lists!BF460,'[1]Multi-Field'!$F$24="undrained"),BH460,""))</f>
        <v/>
      </c>
      <c r="CG460" s="409" t="str">
        <f>IF(AND('[1]Multi-Field'!$E$25=[1]Lists!BF460,'[1]Multi-Field'!$F$25="Drained"),BI460,IF(AND('[1]Multi-Field'!$E$25=[1]Lists!BF460,'[1]Multi-Field'!$F$25="undrained"),BH460,""))</f>
        <v/>
      </c>
      <c r="CH460" s="409" t="str">
        <f>IF(AND('[1]Multi-Field'!$E$26=[1]Lists!BF460,'[1]Multi-Field'!$F$26="Drained"),BI460,IF(AND('[1]Multi-Field'!$E$26=[1]Lists!BF460,'[1]Multi-Field'!$F$26="undrained"),BH460,""))</f>
        <v/>
      </c>
      <c r="CI460" s="409" t="str">
        <f>IF(AND('[1]Multi-Field'!$E$27=[1]Lists!BF460,'[1]Multi-Field'!$F$27="Drained"),BI460,IF(AND('[1]Multi-Field'!$E$27=[1]Lists!BF460,'[1]Multi-Field'!$F$27="undrained"),BH460,""))</f>
        <v/>
      </c>
      <c r="CJ460" s="409" t="str">
        <f>IF(AND('[1]Multi-Field'!$E$28=[1]Lists!BF460,'[1]Multi-Field'!$F$28="Drained"),BI460,IF(AND('[1]Multi-Field'!$E$28=[1]Lists!BF460,'[1]Multi-Field'!$F$28="undrained"),BH460,""))</f>
        <v/>
      </c>
      <c r="CK460" s="409" t="str">
        <f>IF(AND('[1]Multi-Field'!$E$29=[1]Lists!BF460,'[1]Multi-Field'!$F$29="Drained"),BI460,IF(AND('[1]Multi-Field'!$E$29=[1]Lists!BF460,'[1]Multi-Field'!$F$29="undrained"),BH460,""))</f>
        <v/>
      </c>
      <c r="CL460" s="409" t="str">
        <f>IF(AND('[1]Multi-Field'!$E$30=[1]Lists!BF460,'[1]Multi-Field'!$F$30="Drained"),BI460,IF(AND('[1]Multi-Field'!$E$30=[1]Lists!BF460,'[1]Multi-Field'!$F$30="undrained"),BH460,""))</f>
        <v/>
      </c>
      <c r="CM460" s="409" t="str">
        <f>IF(AND('[1]Multi-Field'!$E$31=[1]Lists!BF460,'[1]Multi-Field'!$F$31="Drained"),BI460,IF(AND('[1]Multi-Field'!$E$31=[1]Lists!BF460,'[1]Multi-Field'!$F$31="undrained"),BH460,""))</f>
        <v/>
      </c>
      <c r="CN460" s="409" t="str">
        <f>IF(AND('[1]Multi-Field'!$E$32=[1]Lists!BF460,'[1]Multi-Field'!$F$32="Drained"),BI460,IF(AND('[1]Multi-Field'!$E$32=[1]Lists!BF460,'[1]Multi-Field'!$F$32="undrained"),BH460,""))</f>
        <v/>
      </c>
      <c r="CO460" s="409" t="str">
        <f>IF(AND('[1]Multi-Field'!$E$33=[1]Lists!BF460,'[1]Multi-Field'!$F$33="Drained"),BI460,IF(AND('[1]Multi-Field'!$E$33=[1]Lists!BF460,'[1]Multi-Field'!$F$33="undrained"),BH460,""))</f>
        <v/>
      </c>
      <c r="CP460" s="409" t="str">
        <f>IF(AND('[1]Multi-Field'!$E$34=[1]Lists!BF460,'[1]Multi-Field'!$F$34="Drained"),BI460,IF(AND('[1]Multi-Field'!$E$34=[1]Lists!BF460,'[1]Multi-Field'!$F$34="undrained"),BH460,""))</f>
        <v/>
      </c>
      <c r="CQ460" s="409" t="str">
        <f>IF(AND('[1]Multi-Field'!$E$35=[1]Lists!BF460,'[1]Multi-Field'!$F$35="Drained"),BI460,IF(AND('[1]Multi-Field'!$E$35=[1]Lists!BF460,'[1]Multi-Field'!$F$35="undrained"),BH460,""))</f>
        <v/>
      </c>
      <c r="CR460" s="409" t="str">
        <f>IF(AND('[1]Multi-Field'!$E$36=[1]Lists!BF460,'[1]Multi-Field'!$F$36="Drained"),BI460,IF(AND('[1]Multi-Field'!$E$36=[1]Lists!BF460,'[1]Multi-Field'!$F$36="undrained"),BH460,""))</f>
        <v/>
      </c>
      <c r="CS460" s="409" t="str">
        <f>IF(AND('[1]Multi-Field'!$E$37=[1]Lists!BF460,'[1]Multi-Field'!$F$37="Drained"),BI460,IF(AND('[1]Multi-Field'!$E$37=[1]Lists!BF460,'[1]Multi-Field'!$F$37="undrained"),BH460,""))</f>
        <v/>
      </c>
      <c r="CT460" s="409" t="str">
        <f>IF(AND('[1]Multi-Field'!$E$38=[1]Lists!BF460,'[1]Multi-Field'!$F$38="Drained"),BI460,IF(AND('[1]Multi-Field'!$E$38=[1]Lists!BF460,'[1]Multi-Field'!$F$38="undrained"),BH460,""))</f>
        <v/>
      </c>
      <c r="CU460" s="409" t="str">
        <f>IF(AND('[1]Multi-Field'!$E$39=[1]Lists!BF460,'[1]Multi-Field'!$F$39="Drained"),BI460,IF(AND('[1]Multi-Field'!$E$39=[1]Lists!BF460,'[1]Multi-Field'!$F$39="undrained"),BH460,""))</f>
        <v/>
      </c>
      <c r="CV460" s="409" t="str">
        <f>IF(AND('[1]Multi-Field'!$E$40=[1]Lists!BF460,'[1]Multi-Field'!$F$40="Drained"),BI460,IF(AND('[1]Multi-Field'!$E$40=[1]Lists!BF460,'[1]Multi-Field'!$F$40="undrained"),BH460,""))</f>
        <v/>
      </c>
      <c r="CW460" s="409" t="str">
        <f>IF(AND('[1]Multi-Field'!$E$41=[1]Lists!BF460,'[1]Multi-Field'!$F$40="Drained"),BI460,IF(AND('[1]Multi-Field'!$E$40=[1]Lists!BF460,'[1]Multi-Field'!$F$40="undrained"),BH460,""))</f>
        <v/>
      </c>
      <c r="CX460" s="409" t="str">
        <f>IF(AND('[1]Multi-Field'!$E$42=[1]Lists!BF460,'[1]Multi-Field'!$F$42="Drained"),BI460,IF(AND('[1]Multi-Field'!$E$42=[1]Lists!BF460,'[1]Multi-Field'!$F$42="undrained"),BH460,""))</f>
        <v/>
      </c>
      <c r="CY460" s="409" t="str">
        <f>IF(AND('[1]Multi-Field'!$E$43=[1]Lists!BF460,'[1]Multi-Field'!$F$43="Drained"),BI460,IF(AND('[1]Multi-Field'!$E$43=[1]Lists!BF460,'[1]Multi-Field'!$F$43="undrained"),BH460,""))</f>
        <v/>
      </c>
      <c r="CZ460" s="409" t="str">
        <f>IF(AND('[1]Multi-Field'!$E$44=[1]Lists!BF460,'[1]Multi-Field'!$F$44="Drained"),BI460,IF(AND('[1]Multi-Field'!$E$44=[1]Lists!BF460,'[1]Multi-Field'!$F$44="undrained"),BH460,""))</f>
        <v/>
      </c>
      <c r="DA460" s="409" t="str">
        <f>IF(AND('[1]Multi-Field'!$E$45=[1]Lists!BF460,'[1]Multi-Field'!$F$45="Drained"),BI460,IF(AND('[1]Multi-Field'!$E$45=[1]Lists!BF460,'[1]Multi-Field'!$F$45="undrained"),BH460,""))</f>
        <v/>
      </c>
      <c r="DB460" s="409" t="str">
        <f>IF(AND('[1]Multi-Field'!$E$46=[1]Lists!BF460,'[1]Multi-Field'!$F$46="Drained"),BI460,IF(AND('[1]Multi-Field'!$E$46=[1]Lists!BF460,'[1]Multi-Field'!$F$46="undrained"),BH460,""))</f>
        <v/>
      </c>
      <c r="DC460" s="409" t="str">
        <f>IF(AND('[1]Multi-Field'!$E$47=[1]Lists!BF460,'[1]Multi-Field'!$F$47="Drained"),BI460,IF(AND('[1]Multi-Field'!$E$47=[1]Lists!BF460,'[1]Multi-Field'!$F$47="undrained"),BH460,""))</f>
        <v/>
      </c>
      <c r="DD460" s="409" t="str">
        <f>IF(AND('[1]Multi-Field'!$E$48=[1]Lists!BF460,'[1]Multi-Field'!$F$48="Drained"),BI460,IF(AND('[1]Multi-Field'!$E$48=[1]Lists!BF460,'[1]Multi-Field'!$F$48="undrained"),BH460,""))</f>
        <v/>
      </c>
      <c r="DE460" s="409" t="str">
        <f>IF(AND('[1]Multi-Field'!$E$49=[1]Lists!BF460,'[1]Multi-Field'!$F$49="Drained"),BI460,IF(AND('[1]Multi-Field'!$E$49=[1]Lists!BF460,'[1]Multi-Field'!$F$9="undrained"),BH460,""))</f>
        <v/>
      </c>
      <c r="DF460" s="409" t="str">
        <f>IF(AND('[1]Multi-Field'!$E$50=[1]Lists!BF460,'[1]Multi-Field'!$F$50="Drained"),BI460,IF(AND('[1]Multi-Field'!$E$50=[1]Lists!BF460,'[1]Multi-Field'!$F$50="undrained"),BH460,""))</f>
        <v/>
      </c>
      <c r="DG460" s="409" t="str">
        <f>IF(AND('[1]Multi-Field'!$E$51=[1]Lists!BF460,'[1]Multi-Field'!$F$51="Drained"),BI460,IF(AND('[1]Multi-Field'!$E$51=[1]Lists!BF460,'[1]Multi-Field'!$F$51="undrained"),BH460,""))</f>
        <v/>
      </c>
      <c r="DH460" s="409" t="str">
        <f>IF(AND('[1]Multi-Field'!$E$52=[1]Lists!BF460,'[1]Multi-Field'!$F$52="Drained"),BI460,IF(AND('[1]Multi-Field'!$E$52=[1]Lists!BF460,'[1]Multi-Field'!$F$52="undrained"),BH460,""))</f>
        <v/>
      </c>
      <c r="DI460" s="409" t="str">
        <f>IF(AND('[1]Multi-Field'!$E$53=[1]Lists!BF460,'[1]Multi-Field'!$F$53="Drained"),BI460,IF(AND('[1]Multi-Field'!$E$53=[1]Lists!BF460,'[1]Multi-Field'!$F$53="undrained"),BH460,""))</f>
        <v/>
      </c>
      <c r="DJ460" s="409" t="str">
        <f>IF(AND('[1]Multi-Field'!$E$54=[1]Lists!BF460,'[1]Multi-Field'!$F$54="Drained"),BI460,IF(AND('[1]Multi-Field'!$E$54=[1]Lists!BF460,'[1]Multi-Field'!$F$54="undrained"),BH460,""))</f>
        <v/>
      </c>
      <c r="DK460" s="409" t="str">
        <f>IF(AND('[1]Multi-Field'!$E$55=[1]Lists!BF460,'[1]Multi-Field'!$F$55="Drained"),BI460,IF(AND('[1]Multi-Field'!$E$55=[1]Lists!BF460,'[1]Multi-Field'!$F$55="undrained"),BH460,""))</f>
        <v/>
      </c>
      <c r="DL460" s="409" t="str">
        <f>IF(AND('[1]Multi-Field'!$E$56=[1]Lists!BF460,'[1]Multi-Field'!$F$56="Drained"),BI460,IF(AND('[1]Multi-Field'!$E$56=[1]Lists!BF460,'[1]Multi-Field'!$F$56="undrained"),BH460,""))</f>
        <v/>
      </c>
      <c r="DM460" s="409" t="str">
        <f>IF(AND('[1]Multi-Field'!$E$57=[1]Lists!BF460,'[1]Multi-Field'!$F$57="Drained"),BI460,IF(AND('[1]Multi-Field'!$E$57=[1]Lists!BF460,'[1]Multi-Field'!$F$57="undrained"),BH460,""))</f>
        <v/>
      </c>
      <c r="DN460" s="409" t="str">
        <f>IF(AND('[1]Multi-Field'!$E$58=[1]Lists!BF460,'[1]Multi-Field'!$F$58="Drained"),BI460,IF(AND('[1]Multi-Field'!$E$58=[1]Lists!BF460,'[1]Multi-Field'!$F$58="undrained"),BH460,""))</f>
        <v/>
      </c>
      <c r="DO460" s="409" t="str">
        <f>IF(AND('[1]Multi-Field'!$E$59=[1]Lists!BF460,'[1]Multi-Field'!$F$59="Drained"),BI460,IF(AND('[1]Multi-Field'!$E$59=[1]Lists!BF460,'[1]Multi-Field'!$F$59="undrained"),BH460,""))</f>
        <v/>
      </c>
      <c r="DP460" s="409" t="str">
        <f>IF(AND('[1]Multi-Field'!$E$60=[1]Lists!BF460,'[1]Multi-Field'!$F$60="Drained"),BI460,IF(AND('[1]Multi-Field'!$E$60=[1]Lists!BF460,'[1]Multi-Field'!$F$60="undrained"),BH460,""))</f>
        <v/>
      </c>
      <c r="DQ460" s="409" t="str">
        <f>IF(AND('[1]Multi-Field'!$E$61=[1]Lists!BF460,'[1]Multi-Field'!$F$61="Drained"),BI460,IF(AND('[1]Multi-Field'!$E$61=[1]Lists!BF460,'[1]Multi-Field'!$F$61="undrained"),BH460,""))</f>
        <v/>
      </c>
      <c r="DR460" s="409" t="str">
        <f>IF(AND('[1]Multi-Field'!$E$62=[1]Lists!BF460,'[1]Multi-Field'!$F$62="Drained"),BI460,IF(AND('[1]Multi-Field'!$E$62=[1]Lists!BF460,'[1]Multi-Field'!$F$62="undrained"),BH460,""))</f>
        <v/>
      </c>
      <c r="DS460" s="409" t="str">
        <f>IF(AND('[1]Multi-Field'!$E$63=[1]Lists!BF460,'[1]Multi-Field'!$F$63="Drained"),BI460,IF(AND('[1]Multi-Field'!$E$63=[1]Lists!BF460,'[1]Multi-Field'!$F$63="undrained"),BH460,""))</f>
        <v/>
      </c>
      <c r="DT460" s="409" t="str">
        <f>IF(AND('[1]Multi-Field'!$E$64=[1]Lists!BF460,'[1]Multi-Field'!$F$64="Drained"),BI460,IF(AND('[1]Multi-Field'!$E$64=[1]Lists!BF460,'[1]Multi-Field'!$F$64="undrained"),BH460,""))</f>
        <v/>
      </c>
      <c r="DU460" s="409" t="str">
        <f>IF(AND('[1]Multi-Field'!$E$65=[1]Lists!BF460,'[1]Multi-Field'!$F$65="Drained"),BI460,IF(AND('[1]Multi-Field'!$E$65=[1]Lists!BF460,'[1]Multi-Field'!$F$65="undrained"),BH460,""))</f>
        <v/>
      </c>
      <c r="DV460" s="409" t="str">
        <f>IF(AND('[1]Multi-Field'!$E$66=[1]Lists!BF460,'[1]Multi-Field'!$F$66="Drained"),BI460,IF(AND('[1]Multi-Field'!$E$66=[1]Lists!BF460,'[1]Multi-Field'!$F$66="undrained"),BH460,""))</f>
        <v/>
      </c>
      <c r="DW460" s="409" t="str">
        <f>IF(AND('[1]Multi-Field'!$E$67=[1]Lists!BF460,'[1]Multi-Field'!$F$67="Drained"),BI460,IF(AND('[1]Multi-Field'!$E$67=[1]Lists!BF460,'[1]Multi-Field'!$F$67="undrained"),BH460,""))</f>
        <v/>
      </c>
      <c r="DX460" s="409" t="str">
        <f>IF(AND('[1]Multi-Field'!$E$68=[1]Lists!BF460,'[1]Multi-Field'!$F$68="Drained"),BI460,IF(AND('[1]Multi-Field'!$E$68=[1]Lists!BF460,'[1]Multi-Field'!$F$68="undrained"),BH460,""))</f>
        <v/>
      </c>
      <c r="DY460" s="409" t="str">
        <f>IF(AND('[1]Multi-Field'!$E$69=[1]Lists!BF460,'[1]Multi-Field'!$F$69="Drained"),BI460,IF(AND('[1]Multi-Field'!$E$69=[1]Lists!BF460,'[1]Multi-Field'!$F$69="undrained"),BH460,""))</f>
        <v/>
      </c>
      <c r="DZ460" s="409" t="str">
        <f>IF(AND('[1]Multi-Field'!$E$70=[1]Lists!BF460,'[1]Multi-Field'!$F$70="Drained"),BI460,IF(AND('[1]Multi-Field'!$E$70=[1]Lists!BF460,'[1]Multi-Field'!$F$70="undrained"),BH460,""))</f>
        <v/>
      </c>
      <c r="EA460" s="409" t="str">
        <f>IF(AND('[1]Multi-Field'!$E$71=[1]Lists!BF460,'[1]Multi-Field'!$F$71="Drained"),BI460,IF(AND('[1]Multi-Field'!$E$71=[1]Lists!BF460,'[1]Multi-Field'!$F$71="undrained"),BH460,""))</f>
        <v/>
      </c>
      <c r="EB460" s="409" t="str">
        <f>IF(AND('[1]Multi-Field'!$E$72=[1]Lists!BF460,'[1]Multi-Field'!$F$72="Drained"),BI460,IF(AND('[1]Multi-Field'!$E$72=[1]Lists!BF460,'[1]Multi-Field'!$F$72="undrained"),BH460,""))</f>
        <v/>
      </c>
      <c r="EC460" s="409" t="str">
        <f>IF(AND('[1]Multi-Field'!$E$73=[1]Lists!BF460,'[1]Multi-Field'!$F$73="Drained"),BI460,IF(AND('[1]Multi-Field'!$E$73=[1]Lists!BF460,'[1]Multi-Field'!$F$73="undrained"),BH460,""))</f>
        <v/>
      </c>
      <c r="ED460" s="409" t="str">
        <f>IF(AND('[1]Multi-Field'!$E$74=[1]Lists!BF460,'[1]Multi-Field'!$F$74="Drained"),BI460,IF(AND('[1]Multi-Field'!$E$74=[1]Lists!BF460,'[1]Multi-Field'!$F$74="undrained"),BH460,""))</f>
        <v/>
      </c>
      <c r="EE460" s="409" t="str">
        <f>IF(AND('[1]Multi-Field'!$E$75=[1]Lists!BF460,'[1]Multi-Field'!$F$75="Drained"),BI460,IF(AND('[1]Multi-Field'!$E$75=[1]Lists!BF460,'[1]Multi-Field'!$F$75="undrained"),BH460,""))</f>
        <v/>
      </c>
      <c r="EF460" s="409" t="str">
        <f>IF(AND('[1]Multi-Field'!$E$76=[1]Lists!BF460,'[1]Multi-Field'!$F$76="Drained"),BI460,IF(AND('[1]Multi-Field'!$E$76=[1]Lists!BF460,'[1]Multi-Field'!$F$6="undrained"),BH460,""))</f>
        <v/>
      </c>
      <c r="EG460" s="409" t="str">
        <f>IF(AND('[1]Multi-Field'!$E$77=[1]Lists!BF460,'[1]Multi-Field'!$F$77="Drained"),BI460,IF(AND('[1]Multi-Field'!$E$77=[1]Lists!BF460,'[1]Multi-Field'!$F$77="undrained"),BH460,""))</f>
        <v/>
      </c>
      <c r="EH460" s="409" t="str">
        <f>IF(AND('[1]Multi-Field'!$E$78=[1]Lists!BF460,'[1]Multi-Field'!$F$78="Drained"),BI460,IF(AND('[1]Multi-Field'!$E$78=[1]Lists!BF460,'[1]Multi-Field'!$F$78="undrained"),BH460,""))</f>
        <v/>
      </c>
      <c r="EI460" s="409" t="str">
        <f>IF(AND('[1]Multi-Field'!$E$79=[1]Lists!BF460,'[1]Multi-Field'!$F$79="Drained"),BI460,IF(AND('[1]Multi-Field'!$E$79=[1]Lists!BF460,'[1]Multi-Field'!$F$79="undrained"),BH460,""))</f>
        <v/>
      </c>
      <c r="EJ460" s="409" t="str">
        <f>IF(AND('[1]Multi-Field'!$E$80=[1]Lists!BF460,'[1]Multi-Field'!$F$80="Drained"),BI460,IF(AND('[1]Multi-Field'!$E$80=[1]Lists!BF460,'[1]Multi-Field'!$F$80="undrained"),BH460,""))</f>
        <v/>
      </c>
      <c r="EK460" s="409" t="str">
        <f>IF(AND('[1]Multi-Field'!$E$81=[1]Lists!BF460,'[1]Multi-Field'!$F$81="Drained"),BI460,IF(AND('[1]Multi-Field'!$E$81=[1]Lists!BF460,'[1]Multi-Field'!$F$81="undrained"),BH460,""))</f>
        <v/>
      </c>
      <c r="EL460" s="409" t="str">
        <f>IF(AND('[1]Multi-Field'!$E$82=[1]Lists!BF460,'[1]Multi-Field'!$F$82="Drained"),BI460,IF(AND('[1]Multi-Field'!$E$82=[1]Lists!BF460,'[1]Multi-Field'!$F$82="undrained"),BH460,""))</f>
        <v/>
      </c>
      <c r="EM460" s="409" t="str">
        <f>IF(AND('[1]Multi-Field'!$E$83=[1]Lists!BF460,'[1]Multi-Field'!$F$83="Drained"),BI460,IF(AND('[1]Multi-Field'!$E$83=[1]Lists!BF460,'[1]Multi-Field'!$F$83="undrained"),BH460,""))</f>
        <v/>
      </c>
      <c r="EN460" s="409" t="str">
        <f>IF(AND('[1]Multi-Field'!$E$84=[1]Lists!BF460,'[1]Multi-Field'!$F$84="Drained"),BI460,IF(AND('[1]Multi-Field'!$E$84=[1]Lists!BF460,'[1]Multi-Field'!$F$84="undrained"),BH460,""))</f>
        <v/>
      </c>
      <c r="EO460" s="409" t="str">
        <f>IF(AND('[1]Multi-Field'!$E$85=[1]Lists!BF460,'[1]Multi-Field'!$F$85="Drained"),BI460,IF(AND('[1]Multi-Field'!$E$85=[1]Lists!BF460,'[1]Multi-Field'!$F$85="undrained"),BH460,""))</f>
        <v/>
      </c>
      <c r="EP460" s="409" t="str">
        <f>IF(AND('[1]Multi-Field'!$E$86=[1]Lists!BF460,'[1]Multi-Field'!$F$86="Drained"),BI460,IF(AND('[1]Multi-Field'!$E$86=[1]Lists!BF460,'[1]Multi-Field'!$F$86="undrained"),BH460,""))</f>
        <v/>
      </c>
      <c r="EQ460" s="409" t="str">
        <f>IF(AND('[1]Multi-Field'!$E$87=[1]Lists!BF460,'[1]Multi-Field'!$F$87="Drained"),BI460,IF(AND('[1]Multi-Field'!$E$87=[1]Lists!BF460,'[1]Multi-Field'!$F$87="undrained"),BH460,""))</f>
        <v/>
      </c>
      <c r="ER460" s="409" t="str">
        <f>IF(AND('[1]Multi-Field'!$E$88=[1]Lists!BF460,'[1]Multi-Field'!$F$88="Drained"),BI460,IF(AND('[1]Multi-Field'!$E$88=[1]Lists!BF460,'[1]Multi-Field'!$F$88="undrained"),BH460,""))</f>
        <v/>
      </c>
      <c r="ES460" s="409" t="str">
        <f>IF(AND('[1]Multi-Field'!$E$89=[1]Lists!BF460,'[1]Multi-Field'!$F$89="Drained"),BI460,IF(AND('[1]Multi-Field'!$E$89=[1]Lists!BF460,'[1]Multi-Field'!$F$89="undrained"),BH460,""))</f>
        <v/>
      </c>
      <c r="ET460" s="409" t="str">
        <f>IF(AND('[1]Multi-Field'!$E$90=[1]Lists!BF460,'[1]Multi-Field'!$F$90="Drained"),BI460,IF(AND('[1]Multi-Field'!$E$90=[1]Lists!BF460,'[1]Multi-Field'!$F$90="undrained"),BH460,""))</f>
        <v/>
      </c>
      <c r="EU460" s="409" t="str">
        <f>IF(AND('[1]Multi-Field'!$E$91=[1]Lists!BF460,'[1]Multi-Field'!$F$91="Drained"),BI460,IF(AND('[1]Multi-Field'!$E$91=[1]Lists!BF460,'[1]Multi-Field'!$F$91="undrained"),BH460,""))</f>
        <v/>
      </c>
      <c r="EV460" s="409" t="str">
        <f>IF(AND('[1]Multi-Field'!$E$92=[1]Lists!BF460,'[1]Multi-Field'!$F$92="Drained"),BI460,IF(AND('[1]Multi-Field'!$E$92=[1]Lists!BF460,'[1]Multi-Field'!$F$92="undrained"),BH460,""))</f>
        <v/>
      </c>
      <c r="EW460" s="409" t="str">
        <f>IF(AND('[1]Multi-Field'!$E$93=[1]Lists!BF460,'[1]Multi-Field'!$F$93="Drained"),BI460,IF(AND('[1]Multi-Field'!$E$93=[1]Lists!BF460,'[1]Multi-Field'!$F$93="undrained"),BH460,""))</f>
        <v/>
      </c>
      <c r="EX460" s="409" t="str">
        <f>IF(AND('[1]Multi-Field'!$E$94=[1]Lists!BF460,'[1]Multi-Field'!$F$94="Drained"),BI460,IF(AND('[1]Multi-Field'!$E$94=[1]Lists!BF460,'[1]Multi-Field'!$F$94="undrained"),BH460,""))</f>
        <v/>
      </c>
      <c r="EY460" s="409" t="str">
        <f>IF(AND('[1]Multi-Field'!$E$95=[1]Lists!BF460,'[1]Multi-Field'!$F$95="Drained"),BI460,IF(AND('[1]Multi-Field'!$E$95=[1]Lists!BF460,'[1]Multi-Field'!$F$95="undrained"),BH460,""))</f>
        <v/>
      </c>
      <c r="EZ460" s="409" t="str">
        <f>IF(AND('[1]Multi-Field'!$E$96=[1]Lists!BF460,'[1]Multi-Field'!$F$96="Drained"),BI460,IF(AND('[1]Multi-Field'!$E$96=[1]Lists!BF460,'[1]Multi-Field'!$F$96="undrained"),BH460,""))</f>
        <v/>
      </c>
      <c r="FA460" s="409" t="str">
        <f>IF(AND('[1]Multi-Field'!$E$97=[1]Lists!BF460,'[1]Multi-Field'!$F$97="Drained"),BI460,IF(AND('[1]Multi-Field'!$E$97=[1]Lists!BF460,'[1]Multi-Field'!$F$97="undrained"),BH460,""))</f>
        <v/>
      </c>
      <c r="FB460" s="409" t="str">
        <f>IF(AND('[1]Multi-Field'!$E$98=[1]Lists!BF460,'[1]Multi-Field'!$F$98="Drained"),BI460,IF(AND('[1]Multi-Field'!$E$98=[1]Lists!BF460,'[1]Multi-Field'!$F$98="undrained"),BH460,""))</f>
        <v/>
      </c>
      <c r="FC460" s="409" t="str">
        <f>IF(AND('[1]Multi-Field'!$E$99=[1]Lists!BF460,'[1]Multi-Field'!$F$99="Drained"),BI460,IF(AND('[1]Multi-Field'!$E$99=[1]Lists!BF460,'[1]Multi-Field'!$F$99="undrained"),BH460,""))</f>
        <v/>
      </c>
      <c r="FD460" s="409" t="str">
        <f>IF(AND('[1]Multi-Field'!$E$100=[1]Lists!BF460,'[1]Multi-Field'!$F$100="Drained"),BI460,IF(AND('[1]Multi-Field'!$E$100=[1]Lists!BF460,'[1]Multi-Field'!$F$100="undrained"),BH460,""))</f>
        <v/>
      </c>
      <c r="FE460" s="409" t="str">
        <f>IF(AND('[1]Multi-Field'!$E$101=[1]Lists!BF460,'[1]Multi-Field'!$F$101="Drained"),BI460,IF(AND('[1]Multi-Field'!$E$101=[1]Lists!BF460,'[1]Multi-Field'!$F$101="undrained"),BH460,""))</f>
        <v/>
      </c>
      <c r="FF460" s="409" t="str">
        <f>IF(AND('[1]Multi-Field'!$E$102=[1]Lists!BF460,'[1]Multi-Field'!$F$102="Drained"),BI460,IF(AND('[1]Multi-Field'!$E$102=[1]Lists!BF460,'[1]Multi-Field'!$F$102="undrained"),BH460,""))</f>
        <v/>
      </c>
      <c r="FG460" s="409" t="str">
        <f>IF(AND('[1]Multi-Field'!$E$103=[1]Lists!BF460,'[1]Multi-Field'!$F$103="Drained"),BI460,IF(AND('[1]Multi-Field'!$E$103=[1]Lists!BF460,'[1]Multi-Field'!$F$103="undrained"),BH460,""))</f>
        <v/>
      </c>
      <c r="FH460" s="409" t="str">
        <f>IF(AND('[1]Multi-Field'!$E$104=[1]Lists!BF460,'[1]Multi-Field'!$F$104="Drained"),BI460,IF(AND('[1]Multi-Field'!$E$104=[1]Lists!BF460,'[1]Multi-Field'!$F$104="undrained"),BH460,""))</f>
        <v/>
      </c>
      <c r="FI460" s="409" t="str">
        <f>IF(AND('[1]Multi-Field'!$E$105=[1]Lists!BF460,'[1]Multi-Field'!$F$105="Drained"),BI460,IF(AND('[1]Multi-Field'!$E$105=[1]Lists!BF460,'[1]Multi-Field'!$F$105="undrained"),BH460,""))</f>
        <v/>
      </c>
      <c r="FJ460" s="409" t="str">
        <f>IF(AND('[1]Multi-Field'!$E$106=[1]Lists!BF460,'[1]Multi-Field'!$F$106="Drained"),BI460,IF(AND('[1]Multi-Field'!$E$106=[1]Lists!BF460,'[1]Multi-Field'!$F$106="undrained"),BH460,""))</f>
        <v/>
      </c>
      <c r="FK460" s="409" t="str">
        <f>IF(AND('[1]Multi-Field'!$E$107=[1]Lists!BF460,'[1]Multi-Field'!$F$107="Drained"),BI460,IF(AND('[1]Multi-Field'!$E$107=[1]Lists!BF460,'[1]Multi-Field'!$F$107="undrained"),BH460,""))</f>
        <v/>
      </c>
      <c r="FL460" s="409" t="str">
        <f>IF(AND('[1]Multi-Field'!$E$108=[1]Lists!BF460,'[1]Multi-Field'!$F$108="Drained"),BI460,IF(AND('[1]Multi-Field'!$E$108=[1]Lists!BF460,'[1]Multi-Field'!$F$108="undrained"),BH460,""))</f>
        <v/>
      </c>
      <c r="FM460" s="409" t="str">
        <f>IF(AND('[1]Multi-Field'!$E$109=[1]Lists!BF460,'[1]Multi-Field'!$F$109="Drained"),BI460,IF(AND('[1]Multi-Field'!$E$109=[1]Lists!BF460,'[1]Multi-Field'!$F$109="undrained"),BH460,""))</f>
        <v/>
      </c>
      <c r="FN460" s="409" t="str">
        <f>IF(AND('[1]Multi-Field'!$E$110=[1]Lists!BF460,'[1]Multi-Field'!$F$110="Drained"),BI460,IF(AND('[1]Multi-Field'!$E$110=[1]Lists!BF460,'[1]Multi-Field'!$F$110="undrained"),BH460,""))</f>
        <v/>
      </c>
      <c r="FO460" s="409" t="str">
        <f>IF(AND('[1]Multi-Field'!$E$111=[1]Lists!BF460,'[1]Multi-Field'!$F$111="Drained"),BI460,IF(AND('[1]Multi-Field'!$E$111=[1]Lists!BF460,'[1]Multi-Field'!$F$111="undrained"),BH460,""))</f>
        <v/>
      </c>
      <c r="FP460" s="409" t="str">
        <f>IF(AND('[1]Multi-Field'!$E$112=[1]Lists!BF460,'[1]Multi-Field'!$F$112="Drained"),BI460,IF(AND('[1]Multi-Field'!$E$112=[1]Lists!BF460,'[1]Multi-Field'!$F$112="undrained"),BH460,""))</f>
        <v/>
      </c>
      <c r="FQ460" s="409" t="str">
        <f>IF(AND('[1]Multi-Field'!$E$113=[1]Lists!BF460,'[1]Multi-Field'!$F$113="Drained"),BI460,IF(AND('[1]Multi-Field'!$E$113=[1]Lists!BF460,'[1]Multi-Field'!$F$113="undrained"),BH460,""))</f>
        <v/>
      </c>
      <c r="FR460" s="409" t="str">
        <f>IF(AND('[1]Multi-Field'!$E$114=[1]Lists!BF460,'[1]Multi-Field'!$F$114="Drained"),BI460,IF(AND('[1]Multi-Field'!$E$114=[1]Lists!BF460,'[1]Multi-Field'!$F$114="undrained"),BH460,""))</f>
        <v/>
      </c>
      <c r="FS460" s="409" t="str">
        <f>IF(AND('[1]Multi-Field'!$E$115=[1]Lists!BF460,'[1]Multi-Field'!$F$115="Drained"),BI460,IF(AND('[1]Multi-Field'!$E$115=[1]Lists!BF460,'[1]Multi-Field'!$F$115="undrained"),BH460,""))</f>
        <v/>
      </c>
      <c r="FT460" s="409" t="str">
        <f>IF(AND('[1]Multi-Field'!$E$116=[1]Lists!BF460,'[1]Multi-Field'!$F$116="Drained"),BI460,IF(AND('[1]Multi-Field'!$E$116=[1]Lists!BF460,'[1]Multi-Field'!$F$116="undrained"),BH460,""))</f>
        <v/>
      </c>
      <c r="FU460" s="409" t="str">
        <f>IF(AND('[1]Multi-Field'!$E$117=[1]Lists!BF460,'[1]Multi-Field'!$F$117="Drained"),BI460,IF(AND('[1]Multi-Field'!$E$117=[1]Lists!BF460,'[1]Multi-Field'!$F$117="undrained"),BH460,""))</f>
        <v/>
      </c>
      <c r="FV460" s="409" t="str">
        <f>IF(AND('[1]Multi-Field'!$E$118=[1]Lists!BF460,'[1]Multi-Field'!$F$118="Drained"),BI460,IF(AND('[1]Multi-Field'!$E$118=[1]Lists!BF460,'[1]Multi-Field'!$F$118="undrained"),BH460,""))</f>
        <v/>
      </c>
      <c r="FW460" s="409" t="str">
        <f>IF(AND('[1]Multi-Field'!$E$119=[1]Lists!BF460,'[1]Multi-Field'!$F$119="Drained"),BI460,IF(AND('[1]Multi-Field'!$E$119=[1]Lists!BF460,'[1]Multi-Field'!$F$119="undrained"),BH460,""))</f>
        <v/>
      </c>
      <c r="FX460" s="409" t="str">
        <f>IF(AND('[1]Multi-Field'!$E$120=[1]Lists!BF460,'[1]Multi-Field'!$F$120="Drained"),BI460,IF(AND('[1]Multi-Field'!$E$120=[1]Lists!BF460,'[1]Multi-Field'!$F$120="undrained"),BH460,""))</f>
        <v/>
      </c>
      <c r="GC460" s="4">
        <v>1</v>
      </c>
    </row>
    <row r="461" spans="1:185" ht="13.5" customHeight="1">
      <c r="A461" s="7" t="s">
        <v>547</v>
      </c>
      <c r="B461" s="7"/>
      <c r="C461" s="7"/>
      <c r="D461" s="8">
        <v>55</v>
      </c>
      <c r="E461" s="8">
        <f t="shared" si="67"/>
        <v>58</v>
      </c>
      <c r="F461" s="8">
        <f t="shared" si="68"/>
        <v>62</v>
      </c>
      <c r="G461" s="8">
        <v>65</v>
      </c>
      <c r="H461" s="8">
        <v>60</v>
      </c>
      <c r="I461" s="8">
        <f t="shared" si="71"/>
        <v>63</v>
      </c>
      <c r="J461" s="8">
        <f t="shared" si="72"/>
        <v>67</v>
      </c>
      <c r="K461" s="8">
        <v>70</v>
      </c>
      <c r="L461" s="8">
        <v>80</v>
      </c>
      <c r="M461" s="8">
        <f t="shared" si="69"/>
        <v>88</v>
      </c>
      <c r="N461" s="8">
        <f t="shared" si="70"/>
        <v>97</v>
      </c>
      <c r="O461" s="8">
        <v>105</v>
      </c>
      <c r="P461" s="391">
        <v>436</v>
      </c>
      <c r="Q461" s="394"/>
      <c r="R461" s="395">
        <f>IF(OR('Multi-Field'!AA438=Lists!AC477,'Multi-Field'!AA438=Lists!AC478),IF('Multi-Field'!Z438="x",(IF('Multi-Field'!AC438=Lists!Q446,Lists!R446,IF('Multi-Field'!AC438=Lists!Q447,Lists!R447,IF('Multi-Field'!AC438=Lists!Q448,Lists!R448,IF('Multi-Field'!AC438=Lists!Q449,Lists!R449))))),IF('Multi-Field'!X438="x",(IF('Multi-Field'!AC438=Lists!Q446,Lists!S446,IF('Multi-Field'!AC438=Lists!Q447,Lists!S447,IF('Multi-Field'!AC438=Lists!Q448,Lists!S448,IF('Multi-Field'!AC438=Lists!Q449,Lists!S449))))),IF('Multi-Field'!V438="x",(IF('Multi-Field'!AC438=Lists!Q446,Lists!T446,IF('Multi-Field'!AC438=Lists!Q447,Lists!T447,IF('Multi-Field'!AC438=Lists!Q448,Lists!T448,IF('Multi-Field'!AC438=Lists!Q449,Lists!T449))))),0))))</f>
        <v>0</v>
      </c>
      <c r="S461" s="395">
        <f t="shared" si="66"/>
        <v>0</v>
      </c>
      <c r="T461" s="395"/>
      <c r="U461" s="396"/>
      <c r="BF461" s="411" t="s">
        <v>1625</v>
      </c>
      <c r="BG461" s="412">
        <v>4</v>
      </c>
      <c r="BH461" s="412">
        <v>2.5</v>
      </c>
      <c r="BI461" s="412">
        <v>3.5</v>
      </c>
      <c r="BJ461" s="409" t="e">
        <f>IF(AND('[1]Single Field'!#REF!=[1]Lists!BF461,'[1]Single Field'!#REF!="Drained"),"x",IF(AND('[1]Single Field'!#REF!=[1]Lists!BF461,'[1]Single Field'!#REF!="Undrained"),O,""))</f>
        <v>#REF!</v>
      </c>
      <c r="BK461" s="409" t="str">
        <f>IF(AND('[1]Multi-Field'!$E$3=[1]Lists!BF461,'[1]Multi-Field'!$F$3="Drained"),BI461,IF(AND('[1]Multi-Field'!$E$3=BF461,'[1]Multi-Field'!$F$3="undrained"),BH461,""))</f>
        <v/>
      </c>
      <c r="BL461" s="409" t="str">
        <f>IF(AND('[1]Multi-Field'!$E$4=BF461,'[1]Multi-Field'!$F$4="Drained"),BI461,IF(AND('[1]Multi-Field'!$E$4=BF461,'[1]Multi-Field'!$F$4="undrained"),BH461,""))</f>
        <v/>
      </c>
      <c r="BM461" s="409" t="str">
        <f>IF(AND('[1]Multi-Field'!$E$5=BF461,'[1]Multi-Field'!$F$5="Drained"),BI461,IF(AND('[1]Multi-Field'!$E$5=BF461,'[1]Multi-Field'!$F$5="undrained"),BH461,""))</f>
        <v/>
      </c>
      <c r="BN461" s="409" t="str">
        <f>IF(AND('[1]Multi-Field'!$E$6=BF461,'[1]Multi-Field'!$F$6="Drained"),BI461,IF(AND('[1]Multi-Field'!$E$6=BF461,'[1]Multi-Field'!$F$6="undrained"),BH461,""))</f>
        <v/>
      </c>
      <c r="BO461" s="409" t="str">
        <f>IF(AND('[1]Multi-Field'!$E$7=BF461,'[1]Multi-Field'!$F$7="Drained"),BI461,IF(AND('[1]Multi-Field'!$E$7=BF461,'[1]Multi-Field'!$F$7="undrained"),BH461,""))</f>
        <v/>
      </c>
      <c r="BP461" s="409" t="str">
        <f>IF(AND('[1]Multi-Field'!$E$8=BF461,'[1]Multi-Field'!$F$8="Drained"),BI461,IF(AND('[1]Multi-Field'!$E$8=BF461,'[1]Multi-Field'!$F$8="undrained"),BH461,""))</f>
        <v/>
      </c>
      <c r="BQ461" s="409" t="str">
        <f>IF(AND('[1]Multi-Field'!$E$9=BF461,'[1]Multi-Field'!$F$9="Drained"),BI461,IF(AND('[1]Multi-Field'!$E$9=BF461,'[1]Multi-Field'!$F$9="undrained"),BH461,""))</f>
        <v/>
      </c>
      <c r="BR461" s="409" t="str">
        <f>IF(AND('[1]Multi-Field'!$E$10=BF461,'[1]Multi-Field'!$F$10="Drained"),BI461,IF(AND('[1]Multi-Field'!$E$10=BF461,'[1]Multi-Field'!$F$10="undrained"),BH461,""))</f>
        <v/>
      </c>
      <c r="BS461" s="409" t="str">
        <f>IF(AND('[1]Multi-Field'!$E$11=BF461,'[1]Multi-Field'!$F$11="Drained"),BI461,IF(AND('[1]Multi-Field'!$E$11=BF461,'[1]Multi-Field'!$F$11="undrained"),BH461,""))</f>
        <v/>
      </c>
      <c r="BT461" s="409" t="str">
        <f>IF(AND('[1]Multi-Field'!$E$12=BF461,'[1]Multi-Field'!$F$12="Drained"),BI461,IF(AND('[1]Multi-Field'!$E$12=BF461,'[1]Multi-Field'!$F$12="undrained"),BH461,""))</f>
        <v/>
      </c>
      <c r="BU461" s="409" t="str">
        <f>IF(AND('[1]Multi-Field'!$E$13=BF461,'[1]Multi-Field'!$F$13="Drained"),BI461,IF(AND('[1]Multi-Field'!$E$3=BF461,'[1]Multi-Field'!$F$13="undrained"),BH461,""))</f>
        <v/>
      </c>
      <c r="BV461" s="409" t="str">
        <f>IF(AND('[1]Multi-Field'!$E$14=BF461,'[1]Multi-Field'!$F$14="Drained"),BI461,IF(AND('[1]Multi-Field'!$E$14=BF461,'[1]Multi-Field'!$F$14="undrained"),BH461,""))</f>
        <v/>
      </c>
      <c r="BW461" s="409" t="str">
        <f>IF(AND('[1]Multi-Field'!$E$15=BF461,'[1]Multi-Field'!$F$15="Drained"),BI461,IF(AND('[1]Multi-Field'!$E$15=BF461,'[1]Multi-Field'!$F$15="undrained"),BH461,""))</f>
        <v/>
      </c>
      <c r="BX461" s="409" t="str">
        <f>IF(AND('[1]Multi-Field'!$E$16=[1]Lists!BF461,'[1]Multi-Field'!$F$16="Drained"),BI461,IF(AND('[1]Multi-Field'!$E$16=[1]Lists!BF461,'[1]Multi-Field'!$F$16="undrained"),BH461,""))</f>
        <v/>
      </c>
      <c r="BY461" s="409" t="str">
        <f>IF(AND('[1]Multi-Field'!$E$17=[1]Lists!BF461,'[1]Multi-Field'!$F$17="Drained"),BI461,IF(AND('[1]Multi-Field'!$E$17=[1]Lists!BF461,'[1]Multi-Field'!$F$17="undrained"),BH461,""))</f>
        <v/>
      </c>
      <c r="BZ461" s="409" t="str">
        <f>IF(AND('[1]Multi-Field'!$E$18=[1]Lists!BF461,'[1]Multi-Field'!$F$18="Drained"),BI461,IF(AND('[1]Multi-Field'!$E$18=[1]Lists!BF461,'[1]Multi-Field'!$F$18="undrained"),BH461,""))</f>
        <v/>
      </c>
      <c r="CA461" s="409" t="str">
        <f>IF(AND('[1]Multi-Field'!$E$19=[1]Lists!BF461,'[1]Multi-Field'!$F$19="Drained"),BI461,IF(AND('[1]Multi-Field'!$E$19=[1]Lists!BF461,'[1]Multi-Field'!$F$19="undrained"),BH461,""))</f>
        <v/>
      </c>
      <c r="CB461" s="409" t="str">
        <f>IF(AND('[1]Multi-Field'!$E$20=[1]Lists!BF461,'[1]Multi-Field'!$F$20="Drained"),BI461,IF(AND('[1]Multi-Field'!$E$20=[1]Lists!BF461,'[1]Multi-Field'!$F$20="undrained"),BH461,""))</f>
        <v/>
      </c>
      <c r="CC461" s="409" t="str">
        <f>IF(AND('[1]Multi-Field'!$E$21=[1]Lists!BF461,'[1]Multi-Field'!$F$21="Drained"),BI461,IF(AND('[1]Multi-Field'!$E$21=[1]Lists!BF461,'[1]Multi-Field'!$F$21="undrained"),BH461,""))</f>
        <v/>
      </c>
      <c r="CD461" s="409" t="str">
        <f>IF(AND('[1]Multi-Field'!$E$22=[1]Lists!BF461,'[1]Multi-Field'!$F$22="Drained"),BI461,IF(AND('[1]Multi-Field'!$E$22=[1]Lists!BF461,'[1]Multi-Field'!$F$22="undrained"),BH461,""))</f>
        <v/>
      </c>
      <c r="CE461" s="409" t="str">
        <f>IF(AND('[1]Multi-Field'!$E$23=[1]Lists!BF461,'[1]Multi-Field'!$F$23="Drained"),BI461,IF(AND('[1]Multi-Field'!$E$23=[1]Lists!BF461,'[1]Multi-Field'!$F$23="undrained"),BH461,""))</f>
        <v/>
      </c>
      <c r="CF461" s="409" t="str">
        <f>IF(AND('[1]Multi-Field'!$E$24=[1]Lists!BF461,'[1]Multi-Field'!$F$24="Drained"),BI461,IF(AND('[1]Multi-Field'!$E$24=[1]Lists!BF461,'[1]Multi-Field'!$F$24="undrained"),BH461,""))</f>
        <v/>
      </c>
      <c r="CG461" s="409" t="str">
        <f>IF(AND('[1]Multi-Field'!$E$25=[1]Lists!BF461,'[1]Multi-Field'!$F$25="Drained"),BI461,IF(AND('[1]Multi-Field'!$E$25=[1]Lists!BF461,'[1]Multi-Field'!$F$25="undrained"),BH461,""))</f>
        <v/>
      </c>
      <c r="CH461" s="409" t="str">
        <f>IF(AND('[1]Multi-Field'!$E$26=[1]Lists!BF461,'[1]Multi-Field'!$F$26="Drained"),BI461,IF(AND('[1]Multi-Field'!$E$26=[1]Lists!BF461,'[1]Multi-Field'!$F$26="undrained"),BH461,""))</f>
        <v/>
      </c>
      <c r="CI461" s="409" t="str">
        <f>IF(AND('[1]Multi-Field'!$E$27=[1]Lists!BF461,'[1]Multi-Field'!$F$27="Drained"),BI461,IF(AND('[1]Multi-Field'!$E$27=[1]Lists!BF461,'[1]Multi-Field'!$F$27="undrained"),BH461,""))</f>
        <v/>
      </c>
      <c r="CJ461" s="409" t="str">
        <f>IF(AND('[1]Multi-Field'!$E$28=[1]Lists!BF461,'[1]Multi-Field'!$F$28="Drained"),BI461,IF(AND('[1]Multi-Field'!$E$28=[1]Lists!BF461,'[1]Multi-Field'!$F$28="undrained"),BH461,""))</f>
        <v/>
      </c>
      <c r="CK461" s="409" t="str">
        <f>IF(AND('[1]Multi-Field'!$E$29=[1]Lists!BF461,'[1]Multi-Field'!$F$29="Drained"),BI461,IF(AND('[1]Multi-Field'!$E$29=[1]Lists!BF461,'[1]Multi-Field'!$F$29="undrained"),BH461,""))</f>
        <v/>
      </c>
      <c r="CL461" s="409" t="str">
        <f>IF(AND('[1]Multi-Field'!$E$30=[1]Lists!BF461,'[1]Multi-Field'!$F$30="Drained"),BI461,IF(AND('[1]Multi-Field'!$E$30=[1]Lists!BF461,'[1]Multi-Field'!$F$30="undrained"),BH461,""))</f>
        <v/>
      </c>
      <c r="CM461" s="409" t="str">
        <f>IF(AND('[1]Multi-Field'!$E$31=[1]Lists!BF461,'[1]Multi-Field'!$F$31="Drained"),BI461,IF(AND('[1]Multi-Field'!$E$31=[1]Lists!BF461,'[1]Multi-Field'!$F$31="undrained"),BH461,""))</f>
        <v/>
      </c>
      <c r="CN461" s="409" t="str">
        <f>IF(AND('[1]Multi-Field'!$E$32=[1]Lists!BF461,'[1]Multi-Field'!$F$32="Drained"),BI461,IF(AND('[1]Multi-Field'!$E$32=[1]Lists!BF461,'[1]Multi-Field'!$F$32="undrained"),BH461,""))</f>
        <v/>
      </c>
      <c r="CO461" s="409" t="str">
        <f>IF(AND('[1]Multi-Field'!$E$33=[1]Lists!BF461,'[1]Multi-Field'!$F$33="Drained"),BI461,IF(AND('[1]Multi-Field'!$E$33=[1]Lists!BF461,'[1]Multi-Field'!$F$33="undrained"),BH461,""))</f>
        <v/>
      </c>
      <c r="CP461" s="409" t="str">
        <f>IF(AND('[1]Multi-Field'!$E$34=[1]Lists!BF461,'[1]Multi-Field'!$F$34="Drained"),BI461,IF(AND('[1]Multi-Field'!$E$34=[1]Lists!BF461,'[1]Multi-Field'!$F$34="undrained"),BH461,""))</f>
        <v/>
      </c>
      <c r="CQ461" s="409" t="str">
        <f>IF(AND('[1]Multi-Field'!$E$35=[1]Lists!BF461,'[1]Multi-Field'!$F$35="Drained"),BI461,IF(AND('[1]Multi-Field'!$E$35=[1]Lists!BF461,'[1]Multi-Field'!$F$35="undrained"),BH461,""))</f>
        <v/>
      </c>
      <c r="CR461" s="409" t="str">
        <f>IF(AND('[1]Multi-Field'!$E$36=[1]Lists!BF461,'[1]Multi-Field'!$F$36="Drained"),BI461,IF(AND('[1]Multi-Field'!$E$36=[1]Lists!BF461,'[1]Multi-Field'!$F$36="undrained"),BH461,""))</f>
        <v/>
      </c>
      <c r="CS461" s="409" t="str">
        <f>IF(AND('[1]Multi-Field'!$E$37=[1]Lists!BF461,'[1]Multi-Field'!$F$37="Drained"),BI461,IF(AND('[1]Multi-Field'!$E$37=[1]Lists!BF461,'[1]Multi-Field'!$F$37="undrained"),BH461,""))</f>
        <v/>
      </c>
      <c r="CT461" s="409" t="str">
        <f>IF(AND('[1]Multi-Field'!$E$38=[1]Lists!BF461,'[1]Multi-Field'!$F$38="Drained"),BI461,IF(AND('[1]Multi-Field'!$E$38=[1]Lists!BF461,'[1]Multi-Field'!$F$38="undrained"),BH461,""))</f>
        <v/>
      </c>
      <c r="CU461" s="409" t="str">
        <f>IF(AND('[1]Multi-Field'!$E$39=[1]Lists!BF461,'[1]Multi-Field'!$F$39="Drained"),BI461,IF(AND('[1]Multi-Field'!$E$39=[1]Lists!BF461,'[1]Multi-Field'!$F$39="undrained"),BH461,""))</f>
        <v/>
      </c>
      <c r="CV461" s="409" t="str">
        <f>IF(AND('[1]Multi-Field'!$E$40=[1]Lists!BF461,'[1]Multi-Field'!$F$40="Drained"),BI461,IF(AND('[1]Multi-Field'!$E$40=[1]Lists!BF461,'[1]Multi-Field'!$F$40="undrained"),BH461,""))</f>
        <v/>
      </c>
      <c r="CW461" s="409" t="str">
        <f>IF(AND('[1]Multi-Field'!$E$41=[1]Lists!BF461,'[1]Multi-Field'!$F$40="Drained"),BI461,IF(AND('[1]Multi-Field'!$E$40=[1]Lists!BF461,'[1]Multi-Field'!$F$40="undrained"),BH461,""))</f>
        <v/>
      </c>
      <c r="CX461" s="409" t="str">
        <f>IF(AND('[1]Multi-Field'!$E$42=[1]Lists!BF461,'[1]Multi-Field'!$F$42="Drained"),BI461,IF(AND('[1]Multi-Field'!$E$42=[1]Lists!BF461,'[1]Multi-Field'!$F$42="undrained"),BH461,""))</f>
        <v/>
      </c>
      <c r="CY461" s="409" t="str">
        <f>IF(AND('[1]Multi-Field'!$E$43=[1]Lists!BF461,'[1]Multi-Field'!$F$43="Drained"),BI461,IF(AND('[1]Multi-Field'!$E$43=[1]Lists!BF461,'[1]Multi-Field'!$F$43="undrained"),BH461,""))</f>
        <v/>
      </c>
      <c r="CZ461" s="409" t="str">
        <f>IF(AND('[1]Multi-Field'!$E$44=[1]Lists!BF461,'[1]Multi-Field'!$F$44="Drained"),BI461,IF(AND('[1]Multi-Field'!$E$44=[1]Lists!BF461,'[1]Multi-Field'!$F$44="undrained"),BH461,""))</f>
        <v/>
      </c>
      <c r="DA461" s="409" t="str">
        <f>IF(AND('[1]Multi-Field'!$E$45=[1]Lists!BF461,'[1]Multi-Field'!$F$45="Drained"),BI461,IF(AND('[1]Multi-Field'!$E$45=[1]Lists!BF461,'[1]Multi-Field'!$F$45="undrained"),BH461,""))</f>
        <v/>
      </c>
      <c r="DB461" s="409" t="str">
        <f>IF(AND('[1]Multi-Field'!$E$46=[1]Lists!BF461,'[1]Multi-Field'!$F$46="Drained"),BI461,IF(AND('[1]Multi-Field'!$E$46=[1]Lists!BF461,'[1]Multi-Field'!$F$46="undrained"),BH461,""))</f>
        <v/>
      </c>
      <c r="DC461" s="409" t="str">
        <f>IF(AND('[1]Multi-Field'!$E$47=[1]Lists!BF461,'[1]Multi-Field'!$F$47="Drained"),BI461,IF(AND('[1]Multi-Field'!$E$47=[1]Lists!BF461,'[1]Multi-Field'!$F$47="undrained"),BH461,""))</f>
        <v/>
      </c>
      <c r="DD461" s="409" t="str">
        <f>IF(AND('[1]Multi-Field'!$E$48=[1]Lists!BF461,'[1]Multi-Field'!$F$48="Drained"),BI461,IF(AND('[1]Multi-Field'!$E$48=[1]Lists!BF461,'[1]Multi-Field'!$F$48="undrained"),BH461,""))</f>
        <v/>
      </c>
      <c r="DE461" s="409" t="str">
        <f>IF(AND('[1]Multi-Field'!$E$49=[1]Lists!BF461,'[1]Multi-Field'!$F$49="Drained"),BI461,IF(AND('[1]Multi-Field'!$E$49=[1]Lists!BF461,'[1]Multi-Field'!$F$9="undrained"),BH461,""))</f>
        <v/>
      </c>
      <c r="DF461" s="409" t="str">
        <f>IF(AND('[1]Multi-Field'!$E$50=[1]Lists!BF461,'[1]Multi-Field'!$F$50="Drained"),BI461,IF(AND('[1]Multi-Field'!$E$50=[1]Lists!BF461,'[1]Multi-Field'!$F$50="undrained"),BH461,""))</f>
        <v/>
      </c>
      <c r="DG461" s="409" t="str">
        <f>IF(AND('[1]Multi-Field'!$E$51=[1]Lists!BF461,'[1]Multi-Field'!$F$51="Drained"),BI461,IF(AND('[1]Multi-Field'!$E$51=[1]Lists!BF461,'[1]Multi-Field'!$F$51="undrained"),BH461,""))</f>
        <v/>
      </c>
      <c r="DH461" s="409" t="str">
        <f>IF(AND('[1]Multi-Field'!$E$52=[1]Lists!BF461,'[1]Multi-Field'!$F$52="Drained"),BI461,IF(AND('[1]Multi-Field'!$E$52=[1]Lists!BF461,'[1]Multi-Field'!$F$52="undrained"),BH461,""))</f>
        <v/>
      </c>
      <c r="DI461" s="409" t="str">
        <f>IF(AND('[1]Multi-Field'!$E$53=[1]Lists!BF461,'[1]Multi-Field'!$F$53="Drained"),BI461,IF(AND('[1]Multi-Field'!$E$53=[1]Lists!BF461,'[1]Multi-Field'!$F$53="undrained"),BH461,""))</f>
        <v/>
      </c>
      <c r="DJ461" s="409" t="str">
        <f>IF(AND('[1]Multi-Field'!$E$54=[1]Lists!BF461,'[1]Multi-Field'!$F$54="Drained"),BI461,IF(AND('[1]Multi-Field'!$E$54=[1]Lists!BF461,'[1]Multi-Field'!$F$54="undrained"),BH461,""))</f>
        <v/>
      </c>
      <c r="DK461" s="409" t="str">
        <f>IF(AND('[1]Multi-Field'!$E$55=[1]Lists!BF461,'[1]Multi-Field'!$F$55="Drained"),BI461,IF(AND('[1]Multi-Field'!$E$55=[1]Lists!BF461,'[1]Multi-Field'!$F$55="undrained"),BH461,""))</f>
        <v/>
      </c>
      <c r="DL461" s="409" t="str">
        <f>IF(AND('[1]Multi-Field'!$E$56=[1]Lists!BF461,'[1]Multi-Field'!$F$56="Drained"),BI461,IF(AND('[1]Multi-Field'!$E$56=[1]Lists!BF461,'[1]Multi-Field'!$F$56="undrained"),BH461,""))</f>
        <v/>
      </c>
      <c r="DM461" s="409" t="str">
        <f>IF(AND('[1]Multi-Field'!$E$57=[1]Lists!BF461,'[1]Multi-Field'!$F$57="Drained"),BI461,IF(AND('[1]Multi-Field'!$E$57=[1]Lists!BF461,'[1]Multi-Field'!$F$57="undrained"),BH461,""))</f>
        <v/>
      </c>
      <c r="DN461" s="409" t="str">
        <f>IF(AND('[1]Multi-Field'!$E$58=[1]Lists!BF461,'[1]Multi-Field'!$F$58="Drained"),BI461,IF(AND('[1]Multi-Field'!$E$58=[1]Lists!BF461,'[1]Multi-Field'!$F$58="undrained"),BH461,""))</f>
        <v/>
      </c>
      <c r="DO461" s="409" t="str">
        <f>IF(AND('[1]Multi-Field'!$E$59=[1]Lists!BF461,'[1]Multi-Field'!$F$59="Drained"),BI461,IF(AND('[1]Multi-Field'!$E$59=[1]Lists!BF461,'[1]Multi-Field'!$F$59="undrained"),BH461,""))</f>
        <v/>
      </c>
      <c r="DP461" s="409" t="str">
        <f>IF(AND('[1]Multi-Field'!$E$60=[1]Lists!BF461,'[1]Multi-Field'!$F$60="Drained"),BI461,IF(AND('[1]Multi-Field'!$E$60=[1]Lists!BF461,'[1]Multi-Field'!$F$60="undrained"),BH461,""))</f>
        <v/>
      </c>
      <c r="DQ461" s="409" t="str">
        <f>IF(AND('[1]Multi-Field'!$E$61=[1]Lists!BF461,'[1]Multi-Field'!$F$61="Drained"),BI461,IF(AND('[1]Multi-Field'!$E$61=[1]Lists!BF461,'[1]Multi-Field'!$F$61="undrained"),BH461,""))</f>
        <v/>
      </c>
      <c r="DR461" s="409" t="str">
        <f>IF(AND('[1]Multi-Field'!$E$62=[1]Lists!BF461,'[1]Multi-Field'!$F$62="Drained"),BI461,IF(AND('[1]Multi-Field'!$E$62=[1]Lists!BF461,'[1]Multi-Field'!$F$62="undrained"),BH461,""))</f>
        <v/>
      </c>
      <c r="DS461" s="409" t="str">
        <f>IF(AND('[1]Multi-Field'!$E$63=[1]Lists!BF461,'[1]Multi-Field'!$F$63="Drained"),BI461,IF(AND('[1]Multi-Field'!$E$63=[1]Lists!BF461,'[1]Multi-Field'!$F$63="undrained"),BH461,""))</f>
        <v/>
      </c>
      <c r="DT461" s="409" t="str">
        <f>IF(AND('[1]Multi-Field'!$E$64=[1]Lists!BF461,'[1]Multi-Field'!$F$64="Drained"),BI461,IF(AND('[1]Multi-Field'!$E$64=[1]Lists!BF461,'[1]Multi-Field'!$F$64="undrained"),BH461,""))</f>
        <v/>
      </c>
      <c r="DU461" s="409" t="str">
        <f>IF(AND('[1]Multi-Field'!$E$65=[1]Lists!BF461,'[1]Multi-Field'!$F$65="Drained"),BI461,IF(AND('[1]Multi-Field'!$E$65=[1]Lists!BF461,'[1]Multi-Field'!$F$65="undrained"),BH461,""))</f>
        <v/>
      </c>
      <c r="DV461" s="409" t="str">
        <f>IF(AND('[1]Multi-Field'!$E$66=[1]Lists!BF461,'[1]Multi-Field'!$F$66="Drained"),BI461,IF(AND('[1]Multi-Field'!$E$66=[1]Lists!BF461,'[1]Multi-Field'!$F$66="undrained"),BH461,""))</f>
        <v/>
      </c>
      <c r="DW461" s="409" t="str">
        <f>IF(AND('[1]Multi-Field'!$E$67=[1]Lists!BF461,'[1]Multi-Field'!$F$67="Drained"),BI461,IF(AND('[1]Multi-Field'!$E$67=[1]Lists!BF461,'[1]Multi-Field'!$F$67="undrained"),BH461,""))</f>
        <v/>
      </c>
      <c r="DX461" s="409" t="str">
        <f>IF(AND('[1]Multi-Field'!$E$68=[1]Lists!BF461,'[1]Multi-Field'!$F$68="Drained"),BI461,IF(AND('[1]Multi-Field'!$E$68=[1]Lists!BF461,'[1]Multi-Field'!$F$68="undrained"),BH461,""))</f>
        <v/>
      </c>
      <c r="DY461" s="409" t="str">
        <f>IF(AND('[1]Multi-Field'!$E$69=[1]Lists!BF461,'[1]Multi-Field'!$F$69="Drained"),BI461,IF(AND('[1]Multi-Field'!$E$69=[1]Lists!BF461,'[1]Multi-Field'!$F$69="undrained"),BH461,""))</f>
        <v/>
      </c>
      <c r="DZ461" s="409" t="str">
        <f>IF(AND('[1]Multi-Field'!$E$70=[1]Lists!BF461,'[1]Multi-Field'!$F$70="Drained"),BI461,IF(AND('[1]Multi-Field'!$E$70=[1]Lists!BF461,'[1]Multi-Field'!$F$70="undrained"),BH461,""))</f>
        <v/>
      </c>
      <c r="EA461" s="409" t="str">
        <f>IF(AND('[1]Multi-Field'!$E$71=[1]Lists!BF461,'[1]Multi-Field'!$F$71="Drained"),BI461,IF(AND('[1]Multi-Field'!$E$71=[1]Lists!BF461,'[1]Multi-Field'!$F$71="undrained"),BH461,""))</f>
        <v/>
      </c>
      <c r="EB461" s="409" t="str">
        <f>IF(AND('[1]Multi-Field'!$E$72=[1]Lists!BF461,'[1]Multi-Field'!$F$72="Drained"),BI461,IF(AND('[1]Multi-Field'!$E$72=[1]Lists!BF461,'[1]Multi-Field'!$F$72="undrained"),BH461,""))</f>
        <v/>
      </c>
      <c r="EC461" s="409" t="str">
        <f>IF(AND('[1]Multi-Field'!$E$73=[1]Lists!BF461,'[1]Multi-Field'!$F$73="Drained"),BI461,IF(AND('[1]Multi-Field'!$E$73=[1]Lists!BF461,'[1]Multi-Field'!$F$73="undrained"),BH461,""))</f>
        <v/>
      </c>
      <c r="ED461" s="409" t="str">
        <f>IF(AND('[1]Multi-Field'!$E$74=[1]Lists!BF461,'[1]Multi-Field'!$F$74="Drained"),BI461,IF(AND('[1]Multi-Field'!$E$74=[1]Lists!BF461,'[1]Multi-Field'!$F$74="undrained"),BH461,""))</f>
        <v/>
      </c>
      <c r="EE461" s="409" t="str">
        <f>IF(AND('[1]Multi-Field'!$E$75=[1]Lists!BF461,'[1]Multi-Field'!$F$75="Drained"),BI461,IF(AND('[1]Multi-Field'!$E$75=[1]Lists!BF461,'[1]Multi-Field'!$F$75="undrained"),BH461,""))</f>
        <v/>
      </c>
      <c r="EF461" s="409" t="str">
        <f>IF(AND('[1]Multi-Field'!$E$76=[1]Lists!BF461,'[1]Multi-Field'!$F$76="Drained"),BI461,IF(AND('[1]Multi-Field'!$E$76=[1]Lists!BF461,'[1]Multi-Field'!$F$6="undrained"),BH461,""))</f>
        <v/>
      </c>
      <c r="EG461" s="409" t="str">
        <f>IF(AND('[1]Multi-Field'!$E$77=[1]Lists!BF461,'[1]Multi-Field'!$F$77="Drained"),BI461,IF(AND('[1]Multi-Field'!$E$77=[1]Lists!BF461,'[1]Multi-Field'!$F$77="undrained"),BH461,""))</f>
        <v/>
      </c>
      <c r="EH461" s="409" t="str">
        <f>IF(AND('[1]Multi-Field'!$E$78=[1]Lists!BF461,'[1]Multi-Field'!$F$78="Drained"),BI461,IF(AND('[1]Multi-Field'!$E$78=[1]Lists!BF461,'[1]Multi-Field'!$F$78="undrained"),BH461,""))</f>
        <v/>
      </c>
      <c r="EI461" s="409" t="str">
        <f>IF(AND('[1]Multi-Field'!$E$79=[1]Lists!BF461,'[1]Multi-Field'!$F$79="Drained"),BI461,IF(AND('[1]Multi-Field'!$E$79=[1]Lists!BF461,'[1]Multi-Field'!$F$79="undrained"),BH461,""))</f>
        <v/>
      </c>
      <c r="EJ461" s="409" t="str">
        <f>IF(AND('[1]Multi-Field'!$E$80=[1]Lists!BF461,'[1]Multi-Field'!$F$80="Drained"),BI461,IF(AND('[1]Multi-Field'!$E$80=[1]Lists!BF461,'[1]Multi-Field'!$F$80="undrained"),BH461,""))</f>
        <v/>
      </c>
      <c r="EK461" s="409" t="str">
        <f>IF(AND('[1]Multi-Field'!$E$81=[1]Lists!BF461,'[1]Multi-Field'!$F$81="Drained"),BI461,IF(AND('[1]Multi-Field'!$E$81=[1]Lists!BF461,'[1]Multi-Field'!$F$81="undrained"),BH461,""))</f>
        <v/>
      </c>
      <c r="EL461" s="409" t="str">
        <f>IF(AND('[1]Multi-Field'!$E$82=[1]Lists!BF461,'[1]Multi-Field'!$F$82="Drained"),BI461,IF(AND('[1]Multi-Field'!$E$82=[1]Lists!BF461,'[1]Multi-Field'!$F$82="undrained"),BH461,""))</f>
        <v/>
      </c>
      <c r="EM461" s="409" t="str">
        <f>IF(AND('[1]Multi-Field'!$E$83=[1]Lists!BF461,'[1]Multi-Field'!$F$83="Drained"),BI461,IF(AND('[1]Multi-Field'!$E$83=[1]Lists!BF461,'[1]Multi-Field'!$F$83="undrained"),BH461,""))</f>
        <v/>
      </c>
      <c r="EN461" s="409" t="str">
        <f>IF(AND('[1]Multi-Field'!$E$84=[1]Lists!BF461,'[1]Multi-Field'!$F$84="Drained"),BI461,IF(AND('[1]Multi-Field'!$E$84=[1]Lists!BF461,'[1]Multi-Field'!$F$84="undrained"),BH461,""))</f>
        <v/>
      </c>
      <c r="EO461" s="409" t="str">
        <f>IF(AND('[1]Multi-Field'!$E$85=[1]Lists!BF461,'[1]Multi-Field'!$F$85="Drained"),BI461,IF(AND('[1]Multi-Field'!$E$85=[1]Lists!BF461,'[1]Multi-Field'!$F$85="undrained"),BH461,""))</f>
        <v/>
      </c>
      <c r="EP461" s="409" t="str">
        <f>IF(AND('[1]Multi-Field'!$E$86=[1]Lists!BF461,'[1]Multi-Field'!$F$86="Drained"),BI461,IF(AND('[1]Multi-Field'!$E$86=[1]Lists!BF461,'[1]Multi-Field'!$F$86="undrained"),BH461,""))</f>
        <v/>
      </c>
      <c r="EQ461" s="409" t="str">
        <f>IF(AND('[1]Multi-Field'!$E$87=[1]Lists!BF461,'[1]Multi-Field'!$F$87="Drained"),BI461,IF(AND('[1]Multi-Field'!$E$87=[1]Lists!BF461,'[1]Multi-Field'!$F$87="undrained"),BH461,""))</f>
        <v/>
      </c>
      <c r="ER461" s="409" t="str">
        <f>IF(AND('[1]Multi-Field'!$E$88=[1]Lists!BF461,'[1]Multi-Field'!$F$88="Drained"),BI461,IF(AND('[1]Multi-Field'!$E$88=[1]Lists!BF461,'[1]Multi-Field'!$F$88="undrained"),BH461,""))</f>
        <v/>
      </c>
      <c r="ES461" s="409" t="str">
        <f>IF(AND('[1]Multi-Field'!$E$89=[1]Lists!BF461,'[1]Multi-Field'!$F$89="Drained"),BI461,IF(AND('[1]Multi-Field'!$E$89=[1]Lists!BF461,'[1]Multi-Field'!$F$89="undrained"),BH461,""))</f>
        <v/>
      </c>
      <c r="ET461" s="409" t="str">
        <f>IF(AND('[1]Multi-Field'!$E$90=[1]Lists!BF461,'[1]Multi-Field'!$F$90="Drained"),BI461,IF(AND('[1]Multi-Field'!$E$90=[1]Lists!BF461,'[1]Multi-Field'!$F$90="undrained"),BH461,""))</f>
        <v/>
      </c>
      <c r="EU461" s="409" t="str">
        <f>IF(AND('[1]Multi-Field'!$E$91=[1]Lists!BF461,'[1]Multi-Field'!$F$91="Drained"),BI461,IF(AND('[1]Multi-Field'!$E$91=[1]Lists!BF461,'[1]Multi-Field'!$F$91="undrained"),BH461,""))</f>
        <v/>
      </c>
      <c r="EV461" s="409" t="str">
        <f>IF(AND('[1]Multi-Field'!$E$92=[1]Lists!BF461,'[1]Multi-Field'!$F$92="Drained"),BI461,IF(AND('[1]Multi-Field'!$E$92=[1]Lists!BF461,'[1]Multi-Field'!$F$92="undrained"),BH461,""))</f>
        <v/>
      </c>
      <c r="EW461" s="409" t="str">
        <f>IF(AND('[1]Multi-Field'!$E$93=[1]Lists!BF461,'[1]Multi-Field'!$F$93="Drained"),BI461,IF(AND('[1]Multi-Field'!$E$93=[1]Lists!BF461,'[1]Multi-Field'!$F$93="undrained"),BH461,""))</f>
        <v/>
      </c>
      <c r="EX461" s="409" t="str">
        <f>IF(AND('[1]Multi-Field'!$E$94=[1]Lists!BF461,'[1]Multi-Field'!$F$94="Drained"),BI461,IF(AND('[1]Multi-Field'!$E$94=[1]Lists!BF461,'[1]Multi-Field'!$F$94="undrained"),BH461,""))</f>
        <v/>
      </c>
      <c r="EY461" s="409" t="str">
        <f>IF(AND('[1]Multi-Field'!$E$95=[1]Lists!BF461,'[1]Multi-Field'!$F$95="Drained"),BI461,IF(AND('[1]Multi-Field'!$E$95=[1]Lists!BF461,'[1]Multi-Field'!$F$95="undrained"),BH461,""))</f>
        <v/>
      </c>
      <c r="EZ461" s="409" t="str">
        <f>IF(AND('[1]Multi-Field'!$E$96=[1]Lists!BF461,'[1]Multi-Field'!$F$96="Drained"),BI461,IF(AND('[1]Multi-Field'!$E$96=[1]Lists!BF461,'[1]Multi-Field'!$F$96="undrained"),BH461,""))</f>
        <v/>
      </c>
      <c r="FA461" s="409" t="str">
        <f>IF(AND('[1]Multi-Field'!$E$97=[1]Lists!BF461,'[1]Multi-Field'!$F$97="Drained"),BI461,IF(AND('[1]Multi-Field'!$E$97=[1]Lists!BF461,'[1]Multi-Field'!$F$97="undrained"),BH461,""))</f>
        <v/>
      </c>
      <c r="FB461" s="409" t="str">
        <f>IF(AND('[1]Multi-Field'!$E$98=[1]Lists!BF461,'[1]Multi-Field'!$F$98="Drained"),BI461,IF(AND('[1]Multi-Field'!$E$98=[1]Lists!BF461,'[1]Multi-Field'!$F$98="undrained"),BH461,""))</f>
        <v/>
      </c>
      <c r="FC461" s="409" t="str">
        <f>IF(AND('[1]Multi-Field'!$E$99=[1]Lists!BF461,'[1]Multi-Field'!$F$99="Drained"),BI461,IF(AND('[1]Multi-Field'!$E$99=[1]Lists!BF461,'[1]Multi-Field'!$F$99="undrained"),BH461,""))</f>
        <v/>
      </c>
      <c r="FD461" s="409" t="str">
        <f>IF(AND('[1]Multi-Field'!$E$100=[1]Lists!BF461,'[1]Multi-Field'!$F$100="Drained"),BI461,IF(AND('[1]Multi-Field'!$E$100=[1]Lists!BF461,'[1]Multi-Field'!$F$100="undrained"),BH461,""))</f>
        <v/>
      </c>
      <c r="FE461" s="409" t="str">
        <f>IF(AND('[1]Multi-Field'!$E$101=[1]Lists!BF461,'[1]Multi-Field'!$F$101="Drained"),BI461,IF(AND('[1]Multi-Field'!$E$101=[1]Lists!BF461,'[1]Multi-Field'!$F$101="undrained"),BH461,""))</f>
        <v/>
      </c>
      <c r="FF461" s="409" t="str">
        <f>IF(AND('[1]Multi-Field'!$E$102=[1]Lists!BF461,'[1]Multi-Field'!$F$102="Drained"),BI461,IF(AND('[1]Multi-Field'!$E$102=[1]Lists!BF461,'[1]Multi-Field'!$F$102="undrained"),BH461,""))</f>
        <v/>
      </c>
      <c r="FG461" s="409" t="str">
        <f>IF(AND('[1]Multi-Field'!$E$103=[1]Lists!BF461,'[1]Multi-Field'!$F$103="Drained"),BI461,IF(AND('[1]Multi-Field'!$E$103=[1]Lists!BF461,'[1]Multi-Field'!$F$103="undrained"),BH461,""))</f>
        <v/>
      </c>
      <c r="FH461" s="409" t="str">
        <f>IF(AND('[1]Multi-Field'!$E$104=[1]Lists!BF461,'[1]Multi-Field'!$F$104="Drained"),BI461,IF(AND('[1]Multi-Field'!$E$104=[1]Lists!BF461,'[1]Multi-Field'!$F$104="undrained"),BH461,""))</f>
        <v/>
      </c>
      <c r="FI461" s="409" t="str">
        <f>IF(AND('[1]Multi-Field'!$E$105=[1]Lists!BF461,'[1]Multi-Field'!$F$105="Drained"),BI461,IF(AND('[1]Multi-Field'!$E$105=[1]Lists!BF461,'[1]Multi-Field'!$F$105="undrained"),BH461,""))</f>
        <v/>
      </c>
      <c r="FJ461" s="409" t="str">
        <f>IF(AND('[1]Multi-Field'!$E$106=[1]Lists!BF461,'[1]Multi-Field'!$F$106="Drained"),BI461,IF(AND('[1]Multi-Field'!$E$106=[1]Lists!BF461,'[1]Multi-Field'!$F$106="undrained"),BH461,""))</f>
        <v/>
      </c>
      <c r="FK461" s="409" t="str">
        <f>IF(AND('[1]Multi-Field'!$E$107=[1]Lists!BF461,'[1]Multi-Field'!$F$107="Drained"),BI461,IF(AND('[1]Multi-Field'!$E$107=[1]Lists!BF461,'[1]Multi-Field'!$F$107="undrained"),BH461,""))</f>
        <v/>
      </c>
      <c r="FL461" s="409" t="str">
        <f>IF(AND('[1]Multi-Field'!$E$108=[1]Lists!BF461,'[1]Multi-Field'!$F$108="Drained"),BI461,IF(AND('[1]Multi-Field'!$E$108=[1]Lists!BF461,'[1]Multi-Field'!$F$108="undrained"),BH461,""))</f>
        <v/>
      </c>
      <c r="FM461" s="409" t="str">
        <f>IF(AND('[1]Multi-Field'!$E$109=[1]Lists!BF461,'[1]Multi-Field'!$F$109="Drained"),BI461,IF(AND('[1]Multi-Field'!$E$109=[1]Lists!BF461,'[1]Multi-Field'!$F$109="undrained"),BH461,""))</f>
        <v/>
      </c>
      <c r="FN461" s="409" t="str">
        <f>IF(AND('[1]Multi-Field'!$E$110=[1]Lists!BF461,'[1]Multi-Field'!$F$110="Drained"),BI461,IF(AND('[1]Multi-Field'!$E$110=[1]Lists!BF461,'[1]Multi-Field'!$F$110="undrained"),BH461,""))</f>
        <v/>
      </c>
      <c r="FO461" s="409" t="str">
        <f>IF(AND('[1]Multi-Field'!$E$111=[1]Lists!BF461,'[1]Multi-Field'!$F$111="Drained"),BI461,IF(AND('[1]Multi-Field'!$E$111=[1]Lists!BF461,'[1]Multi-Field'!$F$111="undrained"),BH461,""))</f>
        <v/>
      </c>
      <c r="FP461" s="409" t="str">
        <f>IF(AND('[1]Multi-Field'!$E$112=[1]Lists!BF461,'[1]Multi-Field'!$F$112="Drained"),BI461,IF(AND('[1]Multi-Field'!$E$112=[1]Lists!BF461,'[1]Multi-Field'!$F$112="undrained"),BH461,""))</f>
        <v/>
      </c>
      <c r="FQ461" s="409" t="str">
        <f>IF(AND('[1]Multi-Field'!$E$113=[1]Lists!BF461,'[1]Multi-Field'!$F$113="Drained"),BI461,IF(AND('[1]Multi-Field'!$E$113=[1]Lists!BF461,'[1]Multi-Field'!$F$113="undrained"),BH461,""))</f>
        <v/>
      </c>
      <c r="FR461" s="409" t="str">
        <f>IF(AND('[1]Multi-Field'!$E$114=[1]Lists!BF461,'[1]Multi-Field'!$F$114="Drained"),BI461,IF(AND('[1]Multi-Field'!$E$114=[1]Lists!BF461,'[1]Multi-Field'!$F$114="undrained"),BH461,""))</f>
        <v/>
      </c>
      <c r="FS461" s="409" t="str">
        <f>IF(AND('[1]Multi-Field'!$E$115=[1]Lists!BF461,'[1]Multi-Field'!$F$115="Drained"),BI461,IF(AND('[1]Multi-Field'!$E$115=[1]Lists!BF461,'[1]Multi-Field'!$F$115="undrained"),BH461,""))</f>
        <v/>
      </c>
      <c r="FT461" s="409" t="str">
        <f>IF(AND('[1]Multi-Field'!$E$116=[1]Lists!BF461,'[1]Multi-Field'!$F$116="Drained"),BI461,IF(AND('[1]Multi-Field'!$E$116=[1]Lists!BF461,'[1]Multi-Field'!$F$116="undrained"),BH461,""))</f>
        <v/>
      </c>
      <c r="FU461" s="409" t="str">
        <f>IF(AND('[1]Multi-Field'!$E$117=[1]Lists!BF461,'[1]Multi-Field'!$F$117="Drained"),BI461,IF(AND('[1]Multi-Field'!$E$117=[1]Lists!BF461,'[1]Multi-Field'!$F$117="undrained"),BH461,""))</f>
        <v/>
      </c>
      <c r="FV461" s="409" t="str">
        <f>IF(AND('[1]Multi-Field'!$E$118=[1]Lists!BF461,'[1]Multi-Field'!$F$118="Drained"),BI461,IF(AND('[1]Multi-Field'!$E$118=[1]Lists!BF461,'[1]Multi-Field'!$F$118="undrained"),BH461,""))</f>
        <v/>
      </c>
      <c r="FW461" s="409" t="str">
        <f>IF(AND('[1]Multi-Field'!$E$119=[1]Lists!BF461,'[1]Multi-Field'!$F$119="Drained"),BI461,IF(AND('[1]Multi-Field'!$E$119=[1]Lists!BF461,'[1]Multi-Field'!$F$119="undrained"),BH461,""))</f>
        <v/>
      </c>
      <c r="FX461" s="409" t="str">
        <f>IF(AND('[1]Multi-Field'!$E$120=[1]Lists!BF461,'[1]Multi-Field'!$F$120="Drained"),BI461,IF(AND('[1]Multi-Field'!$E$120=[1]Lists!BF461,'[1]Multi-Field'!$F$120="undrained"),BH461,""))</f>
        <v/>
      </c>
      <c r="GC461" s="4">
        <v>1</v>
      </c>
    </row>
    <row r="462" spans="1:185" ht="13.5" customHeight="1">
      <c r="A462" s="7" t="s">
        <v>548</v>
      </c>
      <c r="B462" s="7"/>
      <c r="C462" s="7"/>
      <c r="D462" s="8">
        <v>75</v>
      </c>
      <c r="E462" s="8">
        <f t="shared" si="67"/>
        <v>75</v>
      </c>
      <c r="F462" s="8">
        <f t="shared" si="68"/>
        <v>75</v>
      </c>
      <c r="G462" s="8">
        <v>75</v>
      </c>
      <c r="H462" s="8">
        <v>40</v>
      </c>
      <c r="I462" s="8">
        <f t="shared" si="71"/>
        <v>40</v>
      </c>
      <c r="J462" s="8">
        <f t="shared" si="72"/>
        <v>40</v>
      </c>
      <c r="K462" s="8">
        <v>40</v>
      </c>
      <c r="L462" s="8">
        <v>105</v>
      </c>
      <c r="M462" s="8">
        <f t="shared" si="69"/>
        <v>105</v>
      </c>
      <c r="N462" s="8">
        <f t="shared" si="70"/>
        <v>105</v>
      </c>
      <c r="O462" s="8">
        <v>105</v>
      </c>
      <c r="P462" s="391">
        <v>437</v>
      </c>
      <c r="Q462" s="394"/>
      <c r="R462" s="395">
        <f>IF(OR('Multi-Field'!AA439=Lists!AC478,'Multi-Field'!AA439=Lists!AC479),IF('Multi-Field'!Z439="x",(IF('Multi-Field'!AC439=Lists!Q447,Lists!R447,IF('Multi-Field'!AC439=Lists!Q448,Lists!R448,IF('Multi-Field'!AC439=Lists!Q449,Lists!R449,IF('Multi-Field'!AC439=Lists!Q450,Lists!R450))))),IF('Multi-Field'!X439="x",(IF('Multi-Field'!AC439=Lists!Q447,Lists!S447,IF('Multi-Field'!AC439=Lists!Q448,Lists!S448,IF('Multi-Field'!AC439=Lists!Q449,Lists!S449,IF('Multi-Field'!AC439=Lists!Q450,Lists!S450))))),IF('Multi-Field'!V439="x",(IF('Multi-Field'!AC439=Lists!Q447,Lists!T447,IF('Multi-Field'!AC439=Lists!Q448,Lists!T448,IF('Multi-Field'!AC439=Lists!Q449,Lists!T449,IF('Multi-Field'!AC439=Lists!Q450,Lists!T450))))),0))))</f>
        <v>0</v>
      </c>
      <c r="S462" s="395">
        <f t="shared" si="66"/>
        <v>0</v>
      </c>
      <c r="T462" s="395"/>
      <c r="U462" s="396"/>
      <c r="BF462" s="411" t="s">
        <v>1626</v>
      </c>
      <c r="BG462" s="412">
        <v>4</v>
      </c>
      <c r="BH462" s="412">
        <v>4.5</v>
      </c>
      <c r="BI462" s="412">
        <v>5.5</v>
      </c>
      <c r="BJ462" s="409" t="e">
        <f>IF(AND('[1]Single Field'!#REF!=[1]Lists!BF462,'[1]Single Field'!#REF!="Drained"),"x",IF(AND('[1]Single Field'!#REF!=[1]Lists!BF462,'[1]Single Field'!#REF!="Undrained"),O,""))</f>
        <v>#REF!</v>
      </c>
      <c r="BK462" s="409" t="str">
        <f>IF(AND('[1]Multi-Field'!$E$3=[1]Lists!BF462,'[1]Multi-Field'!$F$3="Drained"),BI462,IF(AND('[1]Multi-Field'!$E$3=BF462,'[1]Multi-Field'!$F$3="undrained"),BH462,""))</f>
        <v/>
      </c>
      <c r="BL462" s="409" t="str">
        <f>IF(AND('[1]Multi-Field'!$E$4=BF462,'[1]Multi-Field'!$F$4="Drained"),BI462,IF(AND('[1]Multi-Field'!$E$4=BF462,'[1]Multi-Field'!$F$4="undrained"),BH462,""))</f>
        <v/>
      </c>
      <c r="BM462" s="409" t="str">
        <f>IF(AND('[1]Multi-Field'!$E$5=BF462,'[1]Multi-Field'!$F$5="Drained"),BI462,IF(AND('[1]Multi-Field'!$E$5=BF462,'[1]Multi-Field'!$F$5="undrained"),BH462,""))</f>
        <v/>
      </c>
      <c r="BN462" s="409" t="str">
        <f>IF(AND('[1]Multi-Field'!$E$6=BF462,'[1]Multi-Field'!$F$6="Drained"),BI462,IF(AND('[1]Multi-Field'!$E$6=BF462,'[1]Multi-Field'!$F$6="undrained"),BH462,""))</f>
        <v/>
      </c>
      <c r="BO462" s="409" t="str">
        <f>IF(AND('[1]Multi-Field'!$E$7=BF462,'[1]Multi-Field'!$F$7="Drained"),BI462,IF(AND('[1]Multi-Field'!$E$7=BF462,'[1]Multi-Field'!$F$7="undrained"),BH462,""))</f>
        <v/>
      </c>
      <c r="BP462" s="409" t="str">
        <f>IF(AND('[1]Multi-Field'!$E$8=BF462,'[1]Multi-Field'!$F$8="Drained"),BI462,IF(AND('[1]Multi-Field'!$E$8=BF462,'[1]Multi-Field'!$F$8="undrained"),BH462,""))</f>
        <v/>
      </c>
      <c r="BQ462" s="409" t="str">
        <f>IF(AND('[1]Multi-Field'!$E$9=BF462,'[1]Multi-Field'!$F$9="Drained"),BI462,IF(AND('[1]Multi-Field'!$E$9=BF462,'[1]Multi-Field'!$F$9="undrained"),BH462,""))</f>
        <v/>
      </c>
      <c r="BR462" s="409" t="str">
        <f>IF(AND('[1]Multi-Field'!$E$10=BF462,'[1]Multi-Field'!$F$10="Drained"),BI462,IF(AND('[1]Multi-Field'!$E$10=BF462,'[1]Multi-Field'!$F$10="undrained"),BH462,""))</f>
        <v/>
      </c>
      <c r="BS462" s="409" t="str">
        <f>IF(AND('[1]Multi-Field'!$E$11=BF462,'[1]Multi-Field'!$F$11="Drained"),BI462,IF(AND('[1]Multi-Field'!$E$11=BF462,'[1]Multi-Field'!$F$11="undrained"),BH462,""))</f>
        <v/>
      </c>
      <c r="BT462" s="409" t="str">
        <f>IF(AND('[1]Multi-Field'!$E$12=BF462,'[1]Multi-Field'!$F$12="Drained"),BI462,IF(AND('[1]Multi-Field'!$E$12=BF462,'[1]Multi-Field'!$F$12="undrained"),BH462,""))</f>
        <v/>
      </c>
      <c r="BU462" s="409" t="str">
        <f>IF(AND('[1]Multi-Field'!$E$13=BF462,'[1]Multi-Field'!$F$13="Drained"),BI462,IF(AND('[1]Multi-Field'!$E$3=BF462,'[1]Multi-Field'!$F$13="undrained"),BH462,""))</f>
        <v/>
      </c>
      <c r="BV462" s="409" t="str">
        <f>IF(AND('[1]Multi-Field'!$E$14=BF462,'[1]Multi-Field'!$F$14="Drained"),BI462,IF(AND('[1]Multi-Field'!$E$14=BF462,'[1]Multi-Field'!$F$14="undrained"),BH462,""))</f>
        <v/>
      </c>
      <c r="BW462" s="409" t="str">
        <f>IF(AND('[1]Multi-Field'!$E$15=BF462,'[1]Multi-Field'!$F$15="Drained"),BI462,IF(AND('[1]Multi-Field'!$E$15=BF462,'[1]Multi-Field'!$F$15="undrained"),BH462,""))</f>
        <v/>
      </c>
      <c r="BX462" s="409" t="str">
        <f>IF(AND('[1]Multi-Field'!$E$16=[1]Lists!BF462,'[1]Multi-Field'!$F$16="Drained"),BI462,IF(AND('[1]Multi-Field'!$E$16=[1]Lists!BF462,'[1]Multi-Field'!$F$16="undrained"),BH462,""))</f>
        <v/>
      </c>
      <c r="BY462" s="409" t="str">
        <f>IF(AND('[1]Multi-Field'!$E$17=[1]Lists!BF462,'[1]Multi-Field'!$F$17="Drained"),BI462,IF(AND('[1]Multi-Field'!$E$17=[1]Lists!BF462,'[1]Multi-Field'!$F$17="undrained"),BH462,""))</f>
        <v/>
      </c>
      <c r="BZ462" s="409" t="str">
        <f>IF(AND('[1]Multi-Field'!$E$18=[1]Lists!BF462,'[1]Multi-Field'!$F$18="Drained"),BI462,IF(AND('[1]Multi-Field'!$E$18=[1]Lists!BF462,'[1]Multi-Field'!$F$18="undrained"),BH462,""))</f>
        <v/>
      </c>
      <c r="CA462" s="409" t="str">
        <f>IF(AND('[1]Multi-Field'!$E$19=[1]Lists!BF462,'[1]Multi-Field'!$F$19="Drained"),BI462,IF(AND('[1]Multi-Field'!$E$19=[1]Lists!BF462,'[1]Multi-Field'!$F$19="undrained"),BH462,""))</f>
        <v/>
      </c>
      <c r="CB462" s="409" t="str">
        <f>IF(AND('[1]Multi-Field'!$E$20=[1]Lists!BF462,'[1]Multi-Field'!$F$20="Drained"),BI462,IF(AND('[1]Multi-Field'!$E$20=[1]Lists!BF462,'[1]Multi-Field'!$F$20="undrained"),BH462,""))</f>
        <v/>
      </c>
      <c r="CC462" s="409" t="str">
        <f>IF(AND('[1]Multi-Field'!$E$21=[1]Lists!BF462,'[1]Multi-Field'!$F$21="Drained"),BI462,IF(AND('[1]Multi-Field'!$E$21=[1]Lists!BF462,'[1]Multi-Field'!$F$21="undrained"),BH462,""))</f>
        <v/>
      </c>
      <c r="CD462" s="409" t="str">
        <f>IF(AND('[1]Multi-Field'!$E$22=[1]Lists!BF462,'[1]Multi-Field'!$F$22="Drained"),BI462,IF(AND('[1]Multi-Field'!$E$22=[1]Lists!BF462,'[1]Multi-Field'!$F$22="undrained"),BH462,""))</f>
        <v/>
      </c>
      <c r="CE462" s="409" t="str">
        <f>IF(AND('[1]Multi-Field'!$E$23=[1]Lists!BF462,'[1]Multi-Field'!$F$23="Drained"),BI462,IF(AND('[1]Multi-Field'!$E$23=[1]Lists!BF462,'[1]Multi-Field'!$F$23="undrained"),BH462,""))</f>
        <v/>
      </c>
      <c r="CF462" s="409" t="str">
        <f>IF(AND('[1]Multi-Field'!$E$24=[1]Lists!BF462,'[1]Multi-Field'!$F$24="Drained"),BI462,IF(AND('[1]Multi-Field'!$E$24=[1]Lists!BF462,'[1]Multi-Field'!$F$24="undrained"),BH462,""))</f>
        <v/>
      </c>
      <c r="CG462" s="409" t="str">
        <f>IF(AND('[1]Multi-Field'!$E$25=[1]Lists!BF462,'[1]Multi-Field'!$F$25="Drained"),BI462,IF(AND('[1]Multi-Field'!$E$25=[1]Lists!BF462,'[1]Multi-Field'!$F$25="undrained"),BH462,""))</f>
        <v/>
      </c>
      <c r="CH462" s="409" t="str">
        <f>IF(AND('[1]Multi-Field'!$E$26=[1]Lists!BF462,'[1]Multi-Field'!$F$26="Drained"),BI462,IF(AND('[1]Multi-Field'!$E$26=[1]Lists!BF462,'[1]Multi-Field'!$F$26="undrained"),BH462,""))</f>
        <v/>
      </c>
      <c r="CI462" s="409" t="str">
        <f>IF(AND('[1]Multi-Field'!$E$27=[1]Lists!BF462,'[1]Multi-Field'!$F$27="Drained"),BI462,IF(AND('[1]Multi-Field'!$E$27=[1]Lists!BF462,'[1]Multi-Field'!$F$27="undrained"),BH462,""))</f>
        <v/>
      </c>
      <c r="CJ462" s="409" t="str">
        <f>IF(AND('[1]Multi-Field'!$E$28=[1]Lists!BF462,'[1]Multi-Field'!$F$28="Drained"),BI462,IF(AND('[1]Multi-Field'!$E$28=[1]Lists!BF462,'[1]Multi-Field'!$F$28="undrained"),BH462,""))</f>
        <v/>
      </c>
      <c r="CK462" s="409" t="str">
        <f>IF(AND('[1]Multi-Field'!$E$29=[1]Lists!BF462,'[1]Multi-Field'!$F$29="Drained"),BI462,IF(AND('[1]Multi-Field'!$E$29=[1]Lists!BF462,'[1]Multi-Field'!$F$29="undrained"),BH462,""))</f>
        <v/>
      </c>
      <c r="CL462" s="409" t="str">
        <f>IF(AND('[1]Multi-Field'!$E$30=[1]Lists!BF462,'[1]Multi-Field'!$F$30="Drained"),BI462,IF(AND('[1]Multi-Field'!$E$30=[1]Lists!BF462,'[1]Multi-Field'!$F$30="undrained"),BH462,""))</f>
        <v/>
      </c>
      <c r="CM462" s="409" t="str">
        <f>IF(AND('[1]Multi-Field'!$E$31=[1]Lists!BF462,'[1]Multi-Field'!$F$31="Drained"),BI462,IF(AND('[1]Multi-Field'!$E$31=[1]Lists!BF462,'[1]Multi-Field'!$F$31="undrained"),BH462,""))</f>
        <v/>
      </c>
      <c r="CN462" s="409" t="str">
        <f>IF(AND('[1]Multi-Field'!$E$32=[1]Lists!BF462,'[1]Multi-Field'!$F$32="Drained"),BI462,IF(AND('[1]Multi-Field'!$E$32=[1]Lists!BF462,'[1]Multi-Field'!$F$32="undrained"),BH462,""))</f>
        <v/>
      </c>
      <c r="CO462" s="409" t="str">
        <f>IF(AND('[1]Multi-Field'!$E$33=[1]Lists!BF462,'[1]Multi-Field'!$F$33="Drained"),BI462,IF(AND('[1]Multi-Field'!$E$33=[1]Lists!BF462,'[1]Multi-Field'!$F$33="undrained"),BH462,""))</f>
        <v/>
      </c>
      <c r="CP462" s="409" t="str">
        <f>IF(AND('[1]Multi-Field'!$E$34=[1]Lists!BF462,'[1]Multi-Field'!$F$34="Drained"),BI462,IF(AND('[1]Multi-Field'!$E$34=[1]Lists!BF462,'[1]Multi-Field'!$F$34="undrained"),BH462,""))</f>
        <v/>
      </c>
      <c r="CQ462" s="409" t="str">
        <f>IF(AND('[1]Multi-Field'!$E$35=[1]Lists!BF462,'[1]Multi-Field'!$F$35="Drained"),BI462,IF(AND('[1]Multi-Field'!$E$35=[1]Lists!BF462,'[1]Multi-Field'!$F$35="undrained"),BH462,""))</f>
        <v/>
      </c>
      <c r="CR462" s="409" t="str">
        <f>IF(AND('[1]Multi-Field'!$E$36=[1]Lists!BF462,'[1]Multi-Field'!$F$36="Drained"),BI462,IF(AND('[1]Multi-Field'!$E$36=[1]Lists!BF462,'[1]Multi-Field'!$F$36="undrained"),BH462,""))</f>
        <v/>
      </c>
      <c r="CS462" s="409" t="str">
        <f>IF(AND('[1]Multi-Field'!$E$37=[1]Lists!BF462,'[1]Multi-Field'!$F$37="Drained"),BI462,IF(AND('[1]Multi-Field'!$E$37=[1]Lists!BF462,'[1]Multi-Field'!$F$37="undrained"),BH462,""))</f>
        <v/>
      </c>
      <c r="CT462" s="409" t="str">
        <f>IF(AND('[1]Multi-Field'!$E$38=[1]Lists!BF462,'[1]Multi-Field'!$F$38="Drained"),BI462,IF(AND('[1]Multi-Field'!$E$38=[1]Lists!BF462,'[1]Multi-Field'!$F$38="undrained"),BH462,""))</f>
        <v/>
      </c>
      <c r="CU462" s="409" t="str">
        <f>IF(AND('[1]Multi-Field'!$E$39=[1]Lists!BF462,'[1]Multi-Field'!$F$39="Drained"),BI462,IF(AND('[1]Multi-Field'!$E$39=[1]Lists!BF462,'[1]Multi-Field'!$F$39="undrained"),BH462,""))</f>
        <v/>
      </c>
      <c r="CV462" s="409" t="str">
        <f>IF(AND('[1]Multi-Field'!$E$40=[1]Lists!BF462,'[1]Multi-Field'!$F$40="Drained"),BI462,IF(AND('[1]Multi-Field'!$E$40=[1]Lists!BF462,'[1]Multi-Field'!$F$40="undrained"),BH462,""))</f>
        <v/>
      </c>
      <c r="CW462" s="409" t="str">
        <f>IF(AND('[1]Multi-Field'!$E$41=[1]Lists!BF462,'[1]Multi-Field'!$F$40="Drained"),BI462,IF(AND('[1]Multi-Field'!$E$40=[1]Lists!BF462,'[1]Multi-Field'!$F$40="undrained"),BH462,""))</f>
        <v/>
      </c>
      <c r="CX462" s="409" t="str">
        <f>IF(AND('[1]Multi-Field'!$E$42=[1]Lists!BF462,'[1]Multi-Field'!$F$42="Drained"),BI462,IF(AND('[1]Multi-Field'!$E$42=[1]Lists!BF462,'[1]Multi-Field'!$F$42="undrained"),BH462,""))</f>
        <v/>
      </c>
      <c r="CY462" s="409" t="str">
        <f>IF(AND('[1]Multi-Field'!$E$43=[1]Lists!BF462,'[1]Multi-Field'!$F$43="Drained"),BI462,IF(AND('[1]Multi-Field'!$E$43=[1]Lists!BF462,'[1]Multi-Field'!$F$43="undrained"),BH462,""))</f>
        <v/>
      </c>
      <c r="CZ462" s="409" t="str">
        <f>IF(AND('[1]Multi-Field'!$E$44=[1]Lists!BF462,'[1]Multi-Field'!$F$44="Drained"),BI462,IF(AND('[1]Multi-Field'!$E$44=[1]Lists!BF462,'[1]Multi-Field'!$F$44="undrained"),BH462,""))</f>
        <v/>
      </c>
      <c r="DA462" s="409" t="str">
        <f>IF(AND('[1]Multi-Field'!$E$45=[1]Lists!BF462,'[1]Multi-Field'!$F$45="Drained"),BI462,IF(AND('[1]Multi-Field'!$E$45=[1]Lists!BF462,'[1]Multi-Field'!$F$45="undrained"),BH462,""))</f>
        <v/>
      </c>
      <c r="DB462" s="409" t="str">
        <f>IF(AND('[1]Multi-Field'!$E$46=[1]Lists!BF462,'[1]Multi-Field'!$F$46="Drained"),BI462,IF(AND('[1]Multi-Field'!$E$46=[1]Lists!BF462,'[1]Multi-Field'!$F$46="undrained"),BH462,""))</f>
        <v/>
      </c>
      <c r="DC462" s="409" t="str">
        <f>IF(AND('[1]Multi-Field'!$E$47=[1]Lists!BF462,'[1]Multi-Field'!$F$47="Drained"),BI462,IF(AND('[1]Multi-Field'!$E$47=[1]Lists!BF462,'[1]Multi-Field'!$F$47="undrained"),BH462,""))</f>
        <v/>
      </c>
      <c r="DD462" s="409" t="str">
        <f>IF(AND('[1]Multi-Field'!$E$48=[1]Lists!BF462,'[1]Multi-Field'!$F$48="Drained"),BI462,IF(AND('[1]Multi-Field'!$E$48=[1]Lists!BF462,'[1]Multi-Field'!$F$48="undrained"),BH462,""))</f>
        <v/>
      </c>
      <c r="DE462" s="409" t="str">
        <f>IF(AND('[1]Multi-Field'!$E$49=[1]Lists!BF462,'[1]Multi-Field'!$F$49="Drained"),BI462,IF(AND('[1]Multi-Field'!$E$49=[1]Lists!BF462,'[1]Multi-Field'!$F$9="undrained"),BH462,""))</f>
        <v/>
      </c>
      <c r="DF462" s="409" t="str">
        <f>IF(AND('[1]Multi-Field'!$E$50=[1]Lists!BF462,'[1]Multi-Field'!$F$50="Drained"),BI462,IF(AND('[1]Multi-Field'!$E$50=[1]Lists!BF462,'[1]Multi-Field'!$F$50="undrained"),BH462,""))</f>
        <v/>
      </c>
      <c r="DG462" s="409" t="str">
        <f>IF(AND('[1]Multi-Field'!$E$51=[1]Lists!BF462,'[1]Multi-Field'!$F$51="Drained"),BI462,IF(AND('[1]Multi-Field'!$E$51=[1]Lists!BF462,'[1]Multi-Field'!$F$51="undrained"),BH462,""))</f>
        <v/>
      </c>
      <c r="DH462" s="409" t="str">
        <f>IF(AND('[1]Multi-Field'!$E$52=[1]Lists!BF462,'[1]Multi-Field'!$F$52="Drained"),BI462,IF(AND('[1]Multi-Field'!$E$52=[1]Lists!BF462,'[1]Multi-Field'!$F$52="undrained"),BH462,""))</f>
        <v/>
      </c>
      <c r="DI462" s="409" t="str">
        <f>IF(AND('[1]Multi-Field'!$E$53=[1]Lists!BF462,'[1]Multi-Field'!$F$53="Drained"),BI462,IF(AND('[1]Multi-Field'!$E$53=[1]Lists!BF462,'[1]Multi-Field'!$F$53="undrained"),BH462,""))</f>
        <v/>
      </c>
      <c r="DJ462" s="409" t="str">
        <f>IF(AND('[1]Multi-Field'!$E$54=[1]Lists!BF462,'[1]Multi-Field'!$F$54="Drained"),BI462,IF(AND('[1]Multi-Field'!$E$54=[1]Lists!BF462,'[1]Multi-Field'!$F$54="undrained"),BH462,""))</f>
        <v/>
      </c>
      <c r="DK462" s="409" t="str">
        <f>IF(AND('[1]Multi-Field'!$E$55=[1]Lists!BF462,'[1]Multi-Field'!$F$55="Drained"),BI462,IF(AND('[1]Multi-Field'!$E$55=[1]Lists!BF462,'[1]Multi-Field'!$F$55="undrained"),BH462,""))</f>
        <v/>
      </c>
      <c r="DL462" s="409" t="str">
        <f>IF(AND('[1]Multi-Field'!$E$56=[1]Lists!BF462,'[1]Multi-Field'!$F$56="Drained"),BI462,IF(AND('[1]Multi-Field'!$E$56=[1]Lists!BF462,'[1]Multi-Field'!$F$56="undrained"),BH462,""))</f>
        <v/>
      </c>
      <c r="DM462" s="409" t="str">
        <f>IF(AND('[1]Multi-Field'!$E$57=[1]Lists!BF462,'[1]Multi-Field'!$F$57="Drained"),BI462,IF(AND('[1]Multi-Field'!$E$57=[1]Lists!BF462,'[1]Multi-Field'!$F$57="undrained"),BH462,""))</f>
        <v/>
      </c>
      <c r="DN462" s="409" t="str">
        <f>IF(AND('[1]Multi-Field'!$E$58=[1]Lists!BF462,'[1]Multi-Field'!$F$58="Drained"),BI462,IF(AND('[1]Multi-Field'!$E$58=[1]Lists!BF462,'[1]Multi-Field'!$F$58="undrained"),BH462,""))</f>
        <v/>
      </c>
      <c r="DO462" s="409" t="str">
        <f>IF(AND('[1]Multi-Field'!$E$59=[1]Lists!BF462,'[1]Multi-Field'!$F$59="Drained"),BI462,IF(AND('[1]Multi-Field'!$E$59=[1]Lists!BF462,'[1]Multi-Field'!$F$59="undrained"),BH462,""))</f>
        <v/>
      </c>
      <c r="DP462" s="409" t="str">
        <f>IF(AND('[1]Multi-Field'!$E$60=[1]Lists!BF462,'[1]Multi-Field'!$F$60="Drained"),BI462,IF(AND('[1]Multi-Field'!$E$60=[1]Lists!BF462,'[1]Multi-Field'!$F$60="undrained"),BH462,""))</f>
        <v/>
      </c>
      <c r="DQ462" s="409" t="str">
        <f>IF(AND('[1]Multi-Field'!$E$61=[1]Lists!BF462,'[1]Multi-Field'!$F$61="Drained"),BI462,IF(AND('[1]Multi-Field'!$E$61=[1]Lists!BF462,'[1]Multi-Field'!$F$61="undrained"),BH462,""))</f>
        <v/>
      </c>
      <c r="DR462" s="409" t="str">
        <f>IF(AND('[1]Multi-Field'!$E$62=[1]Lists!BF462,'[1]Multi-Field'!$F$62="Drained"),BI462,IF(AND('[1]Multi-Field'!$E$62=[1]Lists!BF462,'[1]Multi-Field'!$F$62="undrained"),BH462,""))</f>
        <v/>
      </c>
      <c r="DS462" s="409" t="str">
        <f>IF(AND('[1]Multi-Field'!$E$63=[1]Lists!BF462,'[1]Multi-Field'!$F$63="Drained"),BI462,IF(AND('[1]Multi-Field'!$E$63=[1]Lists!BF462,'[1]Multi-Field'!$F$63="undrained"),BH462,""))</f>
        <v/>
      </c>
      <c r="DT462" s="409" t="str">
        <f>IF(AND('[1]Multi-Field'!$E$64=[1]Lists!BF462,'[1]Multi-Field'!$F$64="Drained"),BI462,IF(AND('[1]Multi-Field'!$E$64=[1]Lists!BF462,'[1]Multi-Field'!$F$64="undrained"),BH462,""))</f>
        <v/>
      </c>
      <c r="DU462" s="409" t="str">
        <f>IF(AND('[1]Multi-Field'!$E$65=[1]Lists!BF462,'[1]Multi-Field'!$F$65="Drained"),BI462,IF(AND('[1]Multi-Field'!$E$65=[1]Lists!BF462,'[1]Multi-Field'!$F$65="undrained"),BH462,""))</f>
        <v/>
      </c>
      <c r="DV462" s="409" t="str">
        <f>IF(AND('[1]Multi-Field'!$E$66=[1]Lists!BF462,'[1]Multi-Field'!$F$66="Drained"),BI462,IF(AND('[1]Multi-Field'!$E$66=[1]Lists!BF462,'[1]Multi-Field'!$F$66="undrained"),BH462,""))</f>
        <v/>
      </c>
      <c r="DW462" s="409" t="str">
        <f>IF(AND('[1]Multi-Field'!$E$67=[1]Lists!BF462,'[1]Multi-Field'!$F$67="Drained"),BI462,IF(AND('[1]Multi-Field'!$E$67=[1]Lists!BF462,'[1]Multi-Field'!$F$67="undrained"),BH462,""))</f>
        <v/>
      </c>
      <c r="DX462" s="409" t="str">
        <f>IF(AND('[1]Multi-Field'!$E$68=[1]Lists!BF462,'[1]Multi-Field'!$F$68="Drained"),BI462,IF(AND('[1]Multi-Field'!$E$68=[1]Lists!BF462,'[1]Multi-Field'!$F$68="undrained"),BH462,""))</f>
        <v/>
      </c>
      <c r="DY462" s="409" t="str">
        <f>IF(AND('[1]Multi-Field'!$E$69=[1]Lists!BF462,'[1]Multi-Field'!$F$69="Drained"),BI462,IF(AND('[1]Multi-Field'!$E$69=[1]Lists!BF462,'[1]Multi-Field'!$F$69="undrained"),BH462,""))</f>
        <v/>
      </c>
      <c r="DZ462" s="409" t="str">
        <f>IF(AND('[1]Multi-Field'!$E$70=[1]Lists!BF462,'[1]Multi-Field'!$F$70="Drained"),BI462,IF(AND('[1]Multi-Field'!$E$70=[1]Lists!BF462,'[1]Multi-Field'!$F$70="undrained"),BH462,""))</f>
        <v/>
      </c>
      <c r="EA462" s="409" t="str">
        <f>IF(AND('[1]Multi-Field'!$E$71=[1]Lists!BF462,'[1]Multi-Field'!$F$71="Drained"),BI462,IF(AND('[1]Multi-Field'!$E$71=[1]Lists!BF462,'[1]Multi-Field'!$F$71="undrained"),BH462,""))</f>
        <v/>
      </c>
      <c r="EB462" s="409" t="str">
        <f>IF(AND('[1]Multi-Field'!$E$72=[1]Lists!BF462,'[1]Multi-Field'!$F$72="Drained"),BI462,IF(AND('[1]Multi-Field'!$E$72=[1]Lists!BF462,'[1]Multi-Field'!$F$72="undrained"),BH462,""))</f>
        <v/>
      </c>
      <c r="EC462" s="409" t="str">
        <f>IF(AND('[1]Multi-Field'!$E$73=[1]Lists!BF462,'[1]Multi-Field'!$F$73="Drained"),BI462,IF(AND('[1]Multi-Field'!$E$73=[1]Lists!BF462,'[1]Multi-Field'!$F$73="undrained"),BH462,""))</f>
        <v/>
      </c>
      <c r="ED462" s="409" t="str">
        <f>IF(AND('[1]Multi-Field'!$E$74=[1]Lists!BF462,'[1]Multi-Field'!$F$74="Drained"),BI462,IF(AND('[1]Multi-Field'!$E$74=[1]Lists!BF462,'[1]Multi-Field'!$F$74="undrained"),BH462,""))</f>
        <v/>
      </c>
      <c r="EE462" s="409" t="str">
        <f>IF(AND('[1]Multi-Field'!$E$75=[1]Lists!BF462,'[1]Multi-Field'!$F$75="Drained"),BI462,IF(AND('[1]Multi-Field'!$E$75=[1]Lists!BF462,'[1]Multi-Field'!$F$75="undrained"),BH462,""))</f>
        <v/>
      </c>
      <c r="EF462" s="409" t="str">
        <f>IF(AND('[1]Multi-Field'!$E$76=[1]Lists!BF462,'[1]Multi-Field'!$F$76="Drained"),BI462,IF(AND('[1]Multi-Field'!$E$76=[1]Lists!BF462,'[1]Multi-Field'!$F$6="undrained"),BH462,""))</f>
        <v/>
      </c>
      <c r="EG462" s="409" t="str">
        <f>IF(AND('[1]Multi-Field'!$E$77=[1]Lists!BF462,'[1]Multi-Field'!$F$77="Drained"),BI462,IF(AND('[1]Multi-Field'!$E$77=[1]Lists!BF462,'[1]Multi-Field'!$F$77="undrained"),BH462,""))</f>
        <v/>
      </c>
      <c r="EH462" s="409" t="str">
        <f>IF(AND('[1]Multi-Field'!$E$78=[1]Lists!BF462,'[1]Multi-Field'!$F$78="Drained"),BI462,IF(AND('[1]Multi-Field'!$E$78=[1]Lists!BF462,'[1]Multi-Field'!$F$78="undrained"),BH462,""))</f>
        <v/>
      </c>
      <c r="EI462" s="409" t="str">
        <f>IF(AND('[1]Multi-Field'!$E$79=[1]Lists!BF462,'[1]Multi-Field'!$F$79="Drained"),BI462,IF(AND('[1]Multi-Field'!$E$79=[1]Lists!BF462,'[1]Multi-Field'!$F$79="undrained"),BH462,""))</f>
        <v/>
      </c>
      <c r="EJ462" s="409" t="str">
        <f>IF(AND('[1]Multi-Field'!$E$80=[1]Lists!BF462,'[1]Multi-Field'!$F$80="Drained"),BI462,IF(AND('[1]Multi-Field'!$E$80=[1]Lists!BF462,'[1]Multi-Field'!$F$80="undrained"),BH462,""))</f>
        <v/>
      </c>
      <c r="EK462" s="409" t="str">
        <f>IF(AND('[1]Multi-Field'!$E$81=[1]Lists!BF462,'[1]Multi-Field'!$F$81="Drained"),BI462,IF(AND('[1]Multi-Field'!$E$81=[1]Lists!BF462,'[1]Multi-Field'!$F$81="undrained"),BH462,""))</f>
        <v/>
      </c>
      <c r="EL462" s="409" t="str">
        <f>IF(AND('[1]Multi-Field'!$E$82=[1]Lists!BF462,'[1]Multi-Field'!$F$82="Drained"),BI462,IF(AND('[1]Multi-Field'!$E$82=[1]Lists!BF462,'[1]Multi-Field'!$F$82="undrained"),BH462,""))</f>
        <v/>
      </c>
      <c r="EM462" s="409" t="str">
        <f>IF(AND('[1]Multi-Field'!$E$83=[1]Lists!BF462,'[1]Multi-Field'!$F$83="Drained"),BI462,IF(AND('[1]Multi-Field'!$E$83=[1]Lists!BF462,'[1]Multi-Field'!$F$83="undrained"),BH462,""))</f>
        <v/>
      </c>
      <c r="EN462" s="409" t="str">
        <f>IF(AND('[1]Multi-Field'!$E$84=[1]Lists!BF462,'[1]Multi-Field'!$F$84="Drained"),BI462,IF(AND('[1]Multi-Field'!$E$84=[1]Lists!BF462,'[1]Multi-Field'!$F$84="undrained"),BH462,""))</f>
        <v/>
      </c>
      <c r="EO462" s="409" t="str">
        <f>IF(AND('[1]Multi-Field'!$E$85=[1]Lists!BF462,'[1]Multi-Field'!$F$85="Drained"),BI462,IF(AND('[1]Multi-Field'!$E$85=[1]Lists!BF462,'[1]Multi-Field'!$F$85="undrained"),BH462,""))</f>
        <v/>
      </c>
      <c r="EP462" s="409" t="str">
        <f>IF(AND('[1]Multi-Field'!$E$86=[1]Lists!BF462,'[1]Multi-Field'!$F$86="Drained"),BI462,IF(AND('[1]Multi-Field'!$E$86=[1]Lists!BF462,'[1]Multi-Field'!$F$86="undrained"),BH462,""))</f>
        <v/>
      </c>
      <c r="EQ462" s="409" t="str">
        <f>IF(AND('[1]Multi-Field'!$E$87=[1]Lists!BF462,'[1]Multi-Field'!$F$87="Drained"),BI462,IF(AND('[1]Multi-Field'!$E$87=[1]Lists!BF462,'[1]Multi-Field'!$F$87="undrained"),BH462,""))</f>
        <v/>
      </c>
      <c r="ER462" s="409" t="str">
        <f>IF(AND('[1]Multi-Field'!$E$88=[1]Lists!BF462,'[1]Multi-Field'!$F$88="Drained"),BI462,IF(AND('[1]Multi-Field'!$E$88=[1]Lists!BF462,'[1]Multi-Field'!$F$88="undrained"),BH462,""))</f>
        <v/>
      </c>
      <c r="ES462" s="409" t="str">
        <f>IF(AND('[1]Multi-Field'!$E$89=[1]Lists!BF462,'[1]Multi-Field'!$F$89="Drained"),BI462,IF(AND('[1]Multi-Field'!$E$89=[1]Lists!BF462,'[1]Multi-Field'!$F$89="undrained"),BH462,""))</f>
        <v/>
      </c>
      <c r="ET462" s="409" t="str">
        <f>IF(AND('[1]Multi-Field'!$E$90=[1]Lists!BF462,'[1]Multi-Field'!$F$90="Drained"),BI462,IF(AND('[1]Multi-Field'!$E$90=[1]Lists!BF462,'[1]Multi-Field'!$F$90="undrained"),BH462,""))</f>
        <v/>
      </c>
      <c r="EU462" s="409" t="str">
        <f>IF(AND('[1]Multi-Field'!$E$91=[1]Lists!BF462,'[1]Multi-Field'!$F$91="Drained"),BI462,IF(AND('[1]Multi-Field'!$E$91=[1]Lists!BF462,'[1]Multi-Field'!$F$91="undrained"),BH462,""))</f>
        <v/>
      </c>
      <c r="EV462" s="409" t="str">
        <f>IF(AND('[1]Multi-Field'!$E$92=[1]Lists!BF462,'[1]Multi-Field'!$F$92="Drained"),BI462,IF(AND('[1]Multi-Field'!$E$92=[1]Lists!BF462,'[1]Multi-Field'!$F$92="undrained"),BH462,""))</f>
        <v/>
      </c>
      <c r="EW462" s="409" t="str">
        <f>IF(AND('[1]Multi-Field'!$E$93=[1]Lists!BF462,'[1]Multi-Field'!$F$93="Drained"),BI462,IF(AND('[1]Multi-Field'!$E$93=[1]Lists!BF462,'[1]Multi-Field'!$F$93="undrained"),BH462,""))</f>
        <v/>
      </c>
      <c r="EX462" s="409" t="str">
        <f>IF(AND('[1]Multi-Field'!$E$94=[1]Lists!BF462,'[1]Multi-Field'!$F$94="Drained"),BI462,IF(AND('[1]Multi-Field'!$E$94=[1]Lists!BF462,'[1]Multi-Field'!$F$94="undrained"),BH462,""))</f>
        <v/>
      </c>
      <c r="EY462" s="409" t="str">
        <f>IF(AND('[1]Multi-Field'!$E$95=[1]Lists!BF462,'[1]Multi-Field'!$F$95="Drained"),BI462,IF(AND('[1]Multi-Field'!$E$95=[1]Lists!BF462,'[1]Multi-Field'!$F$95="undrained"),BH462,""))</f>
        <v/>
      </c>
      <c r="EZ462" s="409" t="str">
        <f>IF(AND('[1]Multi-Field'!$E$96=[1]Lists!BF462,'[1]Multi-Field'!$F$96="Drained"),BI462,IF(AND('[1]Multi-Field'!$E$96=[1]Lists!BF462,'[1]Multi-Field'!$F$96="undrained"),BH462,""))</f>
        <v/>
      </c>
      <c r="FA462" s="409" t="str">
        <f>IF(AND('[1]Multi-Field'!$E$97=[1]Lists!BF462,'[1]Multi-Field'!$F$97="Drained"),BI462,IF(AND('[1]Multi-Field'!$E$97=[1]Lists!BF462,'[1]Multi-Field'!$F$97="undrained"),BH462,""))</f>
        <v/>
      </c>
      <c r="FB462" s="409" t="str">
        <f>IF(AND('[1]Multi-Field'!$E$98=[1]Lists!BF462,'[1]Multi-Field'!$F$98="Drained"),BI462,IF(AND('[1]Multi-Field'!$E$98=[1]Lists!BF462,'[1]Multi-Field'!$F$98="undrained"),BH462,""))</f>
        <v/>
      </c>
      <c r="FC462" s="409" t="str">
        <f>IF(AND('[1]Multi-Field'!$E$99=[1]Lists!BF462,'[1]Multi-Field'!$F$99="Drained"),BI462,IF(AND('[1]Multi-Field'!$E$99=[1]Lists!BF462,'[1]Multi-Field'!$F$99="undrained"),BH462,""))</f>
        <v/>
      </c>
      <c r="FD462" s="409" t="str">
        <f>IF(AND('[1]Multi-Field'!$E$100=[1]Lists!BF462,'[1]Multi-Field'!$F$100="Drained"),BI462,IF(AND('[1]Multi-Field'!$E$100=[1]Lists!BF462,'[1]Multi-Field'!$F$100="undrained"),BH462,""))</f>
        <v/>
      </c>
      <c r="FE462" s="409" t="str">
        <f>IF(AND('[1]Multi-Field'!$E$101=[1]Lists!BF462,'[1]Multi-Field'!$F$101="Drained"),BI462,IF(AND('[1]Multi-Field'!$E$101=[1]Lists!BF462,'[1]Multi-Field'!$F$101="undrained"),BH462,""))</f>
        <v/>
      </c>
      <c r="FF462" s="409" t="str">
        <f>IF(AND('[1]Multi-Field'!$E$102=[1]Lists!BF462,'[1]Multi-Field'!$F$102="Drained"),BI462,IF(AND('[1]Multi-Field'!$E$102=[1]Lists!BF462,'[1]Multi-Field'!$F$102="undrained"),BH462,""))</f>
        <v/>
      </c>
      <c r="FG462" s="409" t="str">
        <f>IF(AND('[1]Multi-Field'!$E$103=[1]Lists!BF462,'[1]Multi-Field'!$F$103="Drained"),BI462,IF(AND('[1]Multi-Field'!$E$103=[1]Lists!BF462,'[1]Multi-Field'!$F$103="undrained"),BH462,""))</f>
        <v/>
      </c>
      <c r="FH462" s="409" t="str">
        <f>IF(AND('[1]Multi-Field'!$E$104=[1]Lists!BF462,'[1]Multi-Field'!$F$104="Drained"),BI462,IF(AND('[1]Multi-Field'!$E$104=[1]Lists!BF462,'[1]Multi-Field'!$F$104="undrained"),BH462,""))</f>
        <v/>
      </c>
      <c r="FI462" s="409" t="str">
        <f>IF(AND('[1]Multi-Field'!$E$105=[1]Lists!BF462,'[1]Multi-Field'!$F$105="Drained"),BI462,IF(AND('[1]Multi-Field'!$E$105=[1]Lists!BF462,'[1]Multi-Field'!$F$105="undrained"),BH462,""))</f>
        <v/>
      </c>
      <c r="FJ462" s="409" t="str">
        <f>IF(AND('[1]Multi-Field'!$E$106=[1]Lists!BF462,'[1]Multi-Field'!$F$106="Drained"),BI462,IF(AND('[1]Multi-Field'!$E$106=[1]Lists!BF462,'[1]Multi-Field'!$F$106="undrained"),BH462,""))</f>
        <v/>
      </c>
      <c r="FK462" s="409" t="str">
        <f>IF(AND('[1]Multi-Field'!$E$107=[1]Lists!BF462,'[1]Multi-Field'!$F$107="Drained"),BI462,IF(AND('[1]Multi-Field'!$E$107=[1]Lists!BF462,'[1]Multi-Field'!$F$107="undrained"),BH462,""))</f>
        <v/>
      </c>
      <c r="FL462" s="409" t="str">
        <f>IF(AND('[1]Multi-Field'!$E$108=[1]Lists!BF462,'[1]Multi-Field'!$F$108="Drained"),BI462,IF(AND('[1]Multi-Field'!$E$108=[1]Lists!BF462,'[1]Multi-Field'!$F$108="undrained"),BH462,""))</f>
        <v/>
      </c>
      <c r="FM462" s="409" t="str">
        <f>IF(AND('[1]Multi-Field'!$E$109=[1]Lists!BF462,'[1]Multi-Field'!$F$109="Drained"),BI462,IF(AND('[1]Multi-Field'!$E$109=[1]Lists!BF462,'[1]Multi-Field'!$F$109="undrained"),BH462,""))</f>
        <v/>
      </c>
      <c r="FN462" s="409" t="str">
        <f>IF(AND('[1]Multi-Field'!$E$110=[1]Lists!BF462,'[1]Multi-Field'!$F$110="Drained"),BI462,IF(AND('[1]Multi-Field'!$E$110=[1]Lists!BF462,'[1]Multi-Field'!$F$110="undrained"),BH462,""))</f>
        <v/>
      </c>
      <c r="FO462" s="409" t="str">
        <f>IF(AND('[1]Multi-Field'!$E$111=[1]Lists!BF462,'[1]Multi-Field'!$F$111="Drained"),BI462,IF(AND('[1]Multi-Field'!$E$111=[1]Lists!BF462,'[1]Multi-Field'!$F$111="undrained"),BH462,""))</f>
        <v/>
      </c>
      <c r="FP462" s="409" t="str">
        <f>IF(AND('[1]Multi-Field'!$E$112=[1]Lists!BF462,'[1]Multi-Field'!$F$112="Drained"),BI462,IF(AND('[1]Multi-Field'!$E$112=[1]Lists!BF462,'[1]Multi-Field'!$F$112="undrained"),BH462,""))</f>
        <v/>
      </c>
      <c r="FQ462" s="409" t="str">
        <f>IF(AND('[1]Multi-Field'!$E$113=[1]Lists!BF462,'[1]Multi-Field'!$F$113="Drained"),BI462,IF(AND('[1]Multi-Field'!$E$113=[1]Lists!BF462,'[1]Multi-Field'!$F$113="undrained"),BH462,""))</f>
        <v/>
      </c>
      <c r="FR462" s="409" t="str">
        <f>IF(AND('[1]Multi-Field'!$E$114=[1]Lists!BF462,'[1]Multi-Field'!$F$114="Drained"),BI462,IF(AND('[1]Multi-Field'!$E$114=[1]Lists!BF462,'[1]Multi-Field'!$F$114="undrained"),BH462,""))</f>
        <v/>
      </c>
      <c r="FS462" s="409" t="str">
        <f>IF(AND('[1]Multi-Field'!$E$115=[1]Lists!BF462,'[1]Multi-Field'!$F$115="Drained"),BI462,IF(AND('[1]Multi-Field'!$E$115=[1]Lists!BF462,'[1]Multi-Field'!$F$115="undrained"),BH462,""))</f>
        <v/>
      </c>
      <c r="FT462" s="409" t="str">
        <f>IF(AND('[1]Multi-Field'!$E$116=[1]Lists!BF462,'[1]Multi-Field'!$F$116="Drained"),BI462,IF(AND('[1]Multi-Field'!$E$116=[1]Lists!BF462,'[1]Multi-Field'!$F$116="undrained"),BH462,""))</f>
        <v/>
      </c>
      <c r="FU462" s="409" t="str">
        <f>IF(AND('[1]Multi-Field'!$E$117=[1]Lists!BF462,'[1]Multi-Field'!$F$117="Drained"),BI462,IF(AND('[1]Multi-Field'!$E$117=[1]Lists!BF462,'[1]Multi-Field'!$F$117="undrained"),BH462,""))</f>
        <v/>
      </c>
      <c r="FV462" s="409" t="str">
        <f>IF(AND('[1]Multi-Field'!$E$118=[1]Lists!BF462,'[1]Multi-Field'!$F$118="Drained"),BI462,IF(AND('[1]Multi-Field'!$E$118=[1]Lists!BF462,'[1]Multi-Field'!$F$118="undrained"),BH462,""))</f>
        <v/>
      </c>
      <c r="FW462" s="409" t="str">
        <f>IF(AND('[1]Multi-Field'!$E$119=[1]Lists!BF462,'[1]Multi-Field'!$F$119="Drained"),BI462,IF(AND('[1]Multi-Field'!$E$119=[1]Lists!BF462,'[1]Multi-Field'!$F$119="undrained"),BH462,""))</f>
        <v/>
      </c>
      <c r="FX462" s="409" t="str">
        <f>IF(AND('[1]Multi-Field'!$E$120=[1]Lists!BF462,'[1]Multi-Field'!$F$120="Drained"),BI462,IF(AND('[1]Multi-Field'!$E$120=[1]Lists!BF462,'[1]Multi-Field'!$F$120="undrained"),BH462,""))</f>
        <v/>
      </c>
      <c r="GC462" s="4">
        <v>1</v>
      </c>
    </row>
    <row r="463" spans="1:185" ht="13.5" customHeight="1">
      <c r="A463" s="7" t="s">
        <v>549</v>
      </c>
      <c r="B463" s="7"/>
      <c r="C463" s="7"/>
      <c r="D463" s="8">
        <v>75</v>
      </c>
      <c r="E463" s="8">
        <f t="shared" si="67"/>
        <v>75</v>
      </c>
      <c r="F463" s="8">
        <f t="shared" si="68"/>
        <v>75</v>
      </c>
      <c r="G463" s="8">
        <v>75</v>
      </c>
      <c r="H463" s="8">
        <v>75</v>
      </c>
      <c r="I463" s="8">
        <f t="shared" si="71"/>
        <v>75</v>
      </c>
      <c r="J463" s="8">
        <f t="shared" si="72"/>
        <v>75</v>
      </c>
      <c r="K463" s="8">
        <v>75</v>
      </c>
      <c r="L463" s="8">
        <v>125</v>
      </c>
      <c r="M463" s="8">
        <f t="shared" si="69"/>
        <v>125</v>
      </c>
      <c r="N463" s="8">
        <f t="shared" si="70"/>
        <v>125</v>
      </c>
      <c r="O463" s="8">
        <v>125</v>
      </c>
      <c r="P463" s="391">
        <v>438</v>
      </c>
      <c r="Q463" s="394"/>
      <c r="R463" s="395">
        <f>IF(OR('Multi-Field'!AA440=Lists!AC479,'Multi-Field'!AA440=Lists!AC480),IF('Multi-Field'!Z440="x",(IF('Multi-Field'!AC440=Lists!Q448,Lists!R448,IF('Multi-Field'!AC440=Lists!Q449,Lists!R449,IF('Multi-Field'!AC440=Lists!Q450,Lists!R450,IF('Multi-Field'!AC440=Lists!Q451,Lists!R451))))),IF('Multi-Field'!X440="x",(IF('Multi-Field'!AC440=Lists!Q448,Lists!S448,IF('Multi-Field'!AC440=Lists!Q449,Lists!S449,IF('Multi-Field'!AC440=Lists!Q450,Lists!S450,IF('Multi-Field'!AC440=Lists!Q451,Lists!S451))))),IF('Multi-Field'!V440="x",(IF('Multi-Field'!AC440=Lists!Q448,Lists!T448,IF('Multi-Field'!AC440=Lists!Q449,Lists!T449,IF('Multi-Field'!AC440=Lists!Q450,Lists!T450,IF('Multi-Field'!AC440=Lists!Q451,Lists!T451))))),0))))</f>
        <v>0</v>
      </c>
      <c r="S463" s="395">
        <f t="shared" si="66"/>
        <v>0</v>
      </c>
      <c r="T463" s="395"/>
      <c r="U463" s="396"/>
      <c r="BF463" s="411" t="s">
        <v>1627</v>
      </c>
      <c r="BG463" s="412">
        <v>2</v>
      </c>
      <c r="BH463" s="412">
        <v>5.5</v>
      </c>
      <c r="BI463" s="412">
        <v>5.5</v>
      </c>
      <c r="BJ463" s="409" t="e">
        <f>IF(AND('[1]Single Field'!#REF!=[1]Lists!BF463,'[1]Single Field'!#REF!="Drained"),"x",IF(AND('[1]Single Field'!#REF!=[1]Lists!BF463,'[1]Single Field'!#REF!="Undrained"),O,""))</f>
        <v>#REF!</v>
      </c>
      <c r="BK463" s="409" t="str">
        <f>IF(AND('[1]Multi-Field'!$E$3=[1]Lists!BF463,'[1]Multi-Field'!$F$3="Drained"),BI463,IF(AND('[1]Multi-Field'!$E$3=BF463,'[1]Multi-Field'!$F$3="undrained"),BH463,""))</f>
        <v/>
      </c>
      <c r="BL463" s="409" t="str">
        <f>IF(AND('[1]Multi-Field'!$E$4=BF463,'[1]Multi-Field'!$F$4="Drained"),BI463,IF(AND('[1]Multi-Field'!$E$4=BF463,'[1]Multi-Field'!$F$4="undrained"),BH463,""))</f>
        <v/>
      </c>
      <c r="BM463" s="409" t="str">
        <f>IF(AND('[1]Multi-Field'!$E$5=BF463,'[1]Multi-Field'!$F$5="Drained"),BI463,IF(AND('[1]Multi-Field'!$E$5=BF463,'[1]Multi-Field'!$F$5="undrained"),BH463,""))</f>
        <v/>
      </c>
      <c r="BN463" s="409" t="str">
        <f>IF(AND('[1]Multi-Field'!$E$6=BF463,'[1]Multi-Field'!$F$6="Drained"),BI463,IF(AND('[1]Multi-Field'!$E$6=BF463,'[1]Multi-Field'!$F$6="undrained"),BH463,""))</f>
        <v/>
      </c>
      <c r="BO463" s="409" t="str">
        <f>IF(AND('[1]Multi-Field'!$E$7=BF463,'[1]Multi-Field'!$F$7="Drained"),BI463,IF(AND('[1]Multi-Field'!$E$7=BF463,'[1]Multi-Field'!$F$7="undrained"),BH463,""))</f>
        <v/>
      </c>
      <c r="BP463" s="409" t="str">
        <f>IF(AND('[1]Multi-Field'!$E$8=BF463,'[1]Multi-Field'!$F$8="Drained"),BI463,IF(AND('[1]Multi-Field'!$E$8=BF463,'[1]Multi-Field'!$F$8="undrained"),BH463,""))</f>
        <v/>
      </c>
      <c r="BQ463" s="409" t="str">
        <f>IF(AND('[1]Multi-Field'!$E$9=BF463,'[1]Multi-Field'!$F$9="Drained"),BI463,IF(AND('[1]Multi-Field'!$E$9=BF463,'[1]Multi-Field'!$F$9="undrained"),BH463,""))</f>
        <v/>
      </c>
      <c r="BR463" s="409" t="str">
        <f>IF(AND('[1]Multi-Field'!$E$10=BF463,'[1]Multi-Field'!$F$10="Drained"),BI463,IF(AND('[1]Multi-Field'!$E$10=BF463,'[1]Multi-Field'!$F$10="undrained"),BH463,""))</f>
        <v/>
      </c>
      <c r="BS463" s="409" t="str">
        <f>IF(AND('[1]Multi-Field'!$E$11=BF463,'[1]Multi-Field'!$F$11="Drained"),BI463,IF(AND('[1]Multi-Field'!$E$11=BF463,'[1]Multi-Field'!$F$11="undrained"),BH463,""))</f>
        <v/>
      </c>
      <c r="BT463" s="409" t="str">
        <f>IF(AND('[1]Multi-Field'!$E$12=BF463,'[1]Multi-Field'!$F$12="Drained"),BI463,IF(AND('[1]Multi-Field'!$E$12=BF463,'[1]Multi-Field'!$F$12="undrained"),BH463,""))</f>
        <v/>
      </c>
      <c r="BU463" s="409" t="str">
        <f>IF(AND('[1]Multi-Field'!$E$13=BF463,'[1]Multi-Field'!$F$13="Drained"),BI463,IF(AND('[1]Multi-Field'!$E$3=BF463,'[1]Multi-Field'!$F$13="undrained"),BH463,""))</f>
        <v/>
      </c>
      <c r="BV463" s="409" t="str">
        <f>IF(AND('[1]Multi-Field'!$E$14=BF463,'[1]Multi-Field'!$F$14="Drained"),BI463,IF(AND('[1]Multi-Field'!$E$14=BF463,'[1]Multi-Field'!$F$14="undrained"),BH463,""))</f>
        <v/>
      </c>
      <c r="BW463" s="409" t="str">
        <f>IF(AND('[1]Multi-Field'!$E$15=BF463,'[1]Multi-Field'!$F$15="Drained"),BI463,IF(AND('[1]Multi-Field'!$E$15=BF463,'[1]Multi-Field'!$F$15="undrained"),BH463,""))</f>
        <v/>
      </c>
      <c r="BX463" s="409" t="str">
        <f>IF(AND('[1]Multi-Field'!$E$16=[1]Lists!BF463,'[1]Multi-Field'!$F$16="Drained"),BI463,IF(AND('[1]Multi-Field'!$E$16=[1]Lists!BF463,'[1]Multi-Field'!$F$16="undrained"),BH463,""))</f>
        <v/>
      </c>
      <c r="BY463" s="409" t="str">
        <f>IF(AND('[1]Multi-Field'!$E$17=[1]Lists!BF463,'[1]Multi-Field'!$F$17="Drained"),BI463,IF(AND('[1]Multi-Field'!$E$17=[1]Lists!BF463,'[1]Multi-Field'!$F$17="undrained"),BH463,""))</f>
        <v/>
      </c>
      <c r="BZ463" s="409" t="str">
        <f>IF(AND('[1]Multi-Field'!$E$18=[1]Lists!BF463,'[1]Multi-Field'!$F$18="Drained"),BI463,IF(AND('[1]Multi-Field'!$E$18=[1]Lists!BF463,'[1]Multi-Field'!$F$18="undrained"),BH463,""))</f>
        <v/>
      </c>
      <c r="CA463" s="409" t="str">
        <f>IF(AND('[1]Multi-Field'!$E$19=[1]Lists!BF463,'[1]Multi-Field'!$F$19="Drained"),BI463,IF(AND('[1]Multi-Field'!$E$19=[1]Lists!BF463,'[1]Multi-Field'!$F$19="undrained"),BH463,""))</f>
        <v/>
      </c>
      <c r="CB463" s="409" t="str">
        <f>IF(AND('[1]Multi-Field'!$E$20=[1]Lists!BF463,'[1]Multi-Field'!$F$20="Drained"),BI463,IF(AND('[1]Multi-Field'!$E$20=[1]Lists!BF463,'[1]Multi-Field'!$F$20="undrained"),BH463,""))</f>
        <v/>
      </c>
      <c r="CC463" s="409" t="str">
        <f>IF(AND('[1]Multi-Field'!$E$21=[1]Lists!BF463,'[1]Multi-Field'!$F$21="Drained"),BI463,IF(AND('[1]Multi-Field'!$E$21=[1]Lists!BF463,'[1]Multi-Field'!$F$21="undrained"),BH463,""))</f>
        <v/>
      </c>
      <c r="CD463" s="409" t="str">
        <f>IF(AND('[1]Multi-Field'!$E$22=[1]Lists!BF463,'[1]Multi-Field'!$F$22="Drained"),BI463,IF(AND('[1]Multi-Field'!$E$22=[1]Lists!BF463,'[1]Multi-Field'!$F$22="undrained"),BH463,""))</f>
        <v/>
      </c>
      <c r="CE463" s="409" t="str">
        <f>IF(AND('[1]Multi-Field'!$E$23=[1]Lists!BF463,'[1]Multi-Field'!$F$23="Drained"),BI463,IF(AND('[1]Multi-Field'!$E$23=[1]Lists!BF463,'[1]Multi-Field'!$F$23="undrained"),BH463,""))</f>
        <v/>
      </c>
      <c r="CF463" s="409" t="str">
        <f>IF(AND('[1]Multi-Field'!$E$24=[1]Lists!BF463,'[1]Multi-Field'!$F$24="Drained"),BI463,IF(AND('[1]Multi-Field'!$E$24=[1]Lists!BF463,'[1]Multi-Field'!$F$24="undrained"),BH463,""))</f>
        <v/>
      </c>
      <c r="CG463" s="409" t="str">
        <f>IF(AND('[1]Multi-Field'!$E$25=[1]Lists!BF463,'[1]Multi-Field'!$F$25="Drained"),BI463,IF(AND('[1]Multi-Field'!$E$25=[1]Lists!BF463,'[1]Multi-Field'!$F$25="undrained"),BH463,""))</f>
        <v/>
      </c>
      <c r="CH463" s="409" t="str">
        <f>IF(AND('[1]Multi-Field'!$E$26=[1]Lists!BF463,'[1]Multi-Field'!$F$26="Drained"),BI463,IF(AND('[1]Multi-Field'!$E$26=[1]Lists!BF463,'[1]Multi-Field'!$F$26="undrained"),BH463,""))</f>
        <v/>
      </c>
      <c r="CI463" s="409" t="str">
        <f>IF(AND('[1]Multi-Field'!$E$27=[1]Lists!BF463,'[1]Multi-Field'!$F$27="Drained"),BI463,IF(AND('[1]Multi-Field'!$E$27=[1]Lists!BF463,'[1]Multi-Field'!$F$27="undrained"),BH463,""))</f>
        <v/>
      </c>
      <c r="CJ463" s="409" t="str">
        <f>IF(AND('[1]Multi-Field'!$E$28=[1]Lists!BF463,'[1]Multi-Field'!$F$28="Drained"),BI463,IF(AND('[1]Multi-Field'!$E$28=[1]Lists!BF463,'[1]Multi-Field'!$F$28="undrained"),BH463,""))</f>
        <v/>
      </c>
      <c r="CK463" s="409" t="str">
        <f>IF(AND('[1]Multi-Field'!$E$29=[1]Lists!BF463,'[1]Multi-Field'!$F$29="Drained"),BI463,IF(AND('[1]Multi-Field'!$E$29=[1]Lists!BF463,'[1]Multi-Field'!$F$29="undrained"),BH463,""))</f>
        <v/>
      </c>
      <c r="CL463" s="409" t="str">
        <f>IF(AND('[1]Multi-Field'!$E$30=[1]Lists!BF463,'[1]Multi-Field'!$F$30="Drained"),BI463,IF(AND('[1]Multi-Field'!$E$30=[1]Lists!BF463,'[1]Multi-Field'!$F$30="undrained"),BH463,""))</f>
        <v/>
      </c>
      <c r="CM463" s="409" t="str">
        <f>IF(AND('[1]Multi-Field'!$E$31=[1]Lists!BF463,'[1]Multi-Field'!$F$31="Drained"),BI463,IF(AND('[1]Multi-Field'!$E$31=[1]Lists!BF463,'[1]Multi-Field'!$F$31="undrained"),BH463,""))</f>
        <v/>
      </c>
      <c r="CN463" s="409" t="str">
        <f>IF(AND('[1]Multi-Field'!$E$32=[1]Lists!BF463,'[1]Multi-Field'!$F$32="Drained"),BI463,IF(AND('[1]Multi-Field'!$E$32=[1]Lists!BF463,'[1]Multi-Field'!$F$32="undrained"),BH463,""))</f>
        <v/>
      </c>
      <c r="CO463" s="409" t="str">
        <f>IF(AND('[1]Multi-Field'!$E$33=[1]Lists!BF463,'[1]Multi-Field'!$F$33="Drained"),BI463,IF(AND('[1]Multi-Field'!$E$33=[1]Lists!BF463,'[1]Multi-Field'!$F$33="undrained"),BH463,""))</f>
        <v/>
      </c>
      <c r="CP463" s="409" t="str">
        <f>IF(AND('[1]Multi-Field'!$E$34=[1]Lists!BF463,'[1]Multi-Field'!$F$34="Drained"),BI463,IF(AND('[1]Multi-Field'!$E$34=[1]Lists!BF463,'[1]Multi-Field'!$F$34="undrained"),BH463,""))</f>
        <v/>
      </c>
      <c r="CQ463" s="409" t="str">
        <f>IF(AND('[1]Multi-Field'!$E$35=[1]Lists!BF463,'[1]Multi-Field'!$F$35="Drained"),BI463,IF(AND('[1]Multi-Field'!$E$35=[1]Lists!BF463,'[1]Multi-Field'!$F$35="undrained"),BH463,""))</f>
        <v/>
      </c>
      <c r="CR463" s="409" t="str">
        <f>IF(AND('[1]Multi-Field'!$E$36=[1]Lists!BF463,'[1]Multi-Field'!$F$36="Drained"),BI463,IF(AND('[1]Multi-Field'!$E$36=[1]Lists!BF463,'[1]Multi-Field'!$F$36="undrained"),BH463,""))</f>
        <v/>
      </c>
      <c r="CS463" s="409" t="str">
        <f>IF(AND('[1]Multi-Field'!$E$37=[1]Lists!BF463,'[1]Multi-Field'!$F$37="Drained"),BI463,IF(AND('[1]Multi-Field'!$E$37=[1]Lists!BF463,'[1]Multi-Field'!$F$37="undrained"),BH463,""))</f>
        <v/>
      </c>
      <c r="CT463" s="409" t="str">
        <f>IF(AND('[1]Multi-Field'!$E$38=[1]Lists!BF463,'[1]Multi-Field'!$F$38="Drained"),BI463,IF(AND('[1]Multi-Field'!$E$38=[1]Lists!BF463,'[1]Multi-Field'!$F$38="undrained"),BH463,""))</f>
        <v/>
      </c>
      <c r="CU463" s="409" t="str">
        <f>IF(AND('[1]Multi-Field'!$E$39=[1]Lists!BF463,'[1]Multi-Field'!$F$39="Drained"),BI463,IF(AND('[1]Multi-Field'!$E$39=[1]Lists!BF463,'[1]Multi-Field'!$F$39="undrained"),BH463,""))</f>
        <v/>
      </c>
      <c r="CV463" s="409" t="str">
        <f>IF(AND('[1]Multi-Field'!$E$40=[1]Lists!BF463,'[1]Multi-Field'!$F$40="Drained"),BI463,IF(AND('[1]Multi-Field'!$E$40=[1]Lists!BF463,'[1]Multi-Field'!$F$40="undrained"),BH463,""))</f>
        <v/>
      </c>
      <c r="CW463" s="409" t="str">
        <f>IF(AND('[1]Multi-Field'!$E$41=[1]Lists!BF463,'[1]Multi-Field'!$F$40="Drained"),BI463,IF(AND('[1]Multi-Field'!$E$40=[1]Lists!BF463,'[1]Multi-Field'!$F$40="undrained"),BH463,""))</f>
        <v/>
      </c>
      <c r="CX463" s="409" t="str">
        <f>IF(AND('[1]Multi-Field'!$E$42=[1]Lists!BF463,'[1]Multi-Field'!$F$42="Drained"),BI463,IF(AND('[1]Multi-Field'!$E$42=[1]Lists!BF463,'[1]Multi-Field'!$F$42="undrained"),BH463,""))</f>
        <v/>
      </c>
      <c r="CY463" s="409" t="str">
        <f>IF(AND('[1]Multi-Field'!$E$43=[1]Lists!BF463,'[1]Multi-Field'!$F$43="Drained"),BI463,IF(AND('[1]Multi-Field'!$E$43=[1]Lists!BF463,'[1]Multi-Field'!$F$43="undrained"),BH463,""))</f>
        <v/>
      </c>
      <c r="CZ463" s="409" t="str">
        <f>IF(AND('[1]Multi-Field'!$E$44=[1]Lists!BF463,'[1]Multi-Field'!$F$44="Drained"),BI463,IF(AND('[1]Multi-Field'!$E$44=[1]Lists!BF463,'[1]Multi-Field'!$F$44="undrained"),BH463,""))</f>
        <v/>
      </c>
      <c r="DA463" s="409" t="str">
        <f>IF(AND('[1]Multi-Field'!$E$45=[1]Lists!BF463,'[1]Multi-Field'!$F$45="Drained"),BI463,IF(AND('[1]Multi-Field'!$E$45=[1]Lists!BF463,'[1]Multi-Field'!$F$45="undrained"),BH463,""))</f>
        <v/>
      </c>
      <c r="DB463" s="409" t="str">
        <f>IF(AND('[1]Multi-Field'!$E$46=[1]Lists!BF463,'[1]Multi-Field'!$F$46="Drained"),BI463,IF(AND('[1]Multi-Field'!$E$46=[1]Lists!BF463,'[1]Multi-Field'!$F$46="undrained"),BH463,""))</f>
        <v/>
      </c>
      <c r="DC463" s="409" t="str">
        <f>IF(AND('[1]Multi-Field'!$E$47=[1]Lists!BF463,'[1]Multi-Field'!$F$47="Drained"),BI463,IF(AND('[1]Multi-Field'!$E$47=[1]Lists!BF463,'[1]Multi-Field'!$F$47="undrained"),BH463,""))</f>
        <v/>
      </c>
      <c r="DD463" s="409" t="str">
        <f>IF(AND('[1]Multi-Field'!$E$48=[1]Lists!BF463,'[1]Multi-Field'!$F$48="Drained"),BI463,IF(AND('[1]Multi-Field'!$E$48=[1]Lists!BF463,'[1]Multi-Field'!$F$48="undrained"),BH463,""))</f>
        <v/>
      </c>
      <c r="DE463" s="409" t="str">
        <f>IF(AND('[1]Multi-Field'!$E$49=[1]Lists!BF463,'[1]Multi-Field'!$F$49="Drained"),BI463,IF(AND('[1]Multi-Field'!$E$49=[1]Lists!BF463,'[1]Multi-Field'!$F$9="undrained"),BH463,""))</f>
        <v/>
      </c>
      <c r="DF463" s="409" t="str">
        <f>IF(AND('[1]Multi-Field'!$E$50=[1]Lists!BF463,'[1]Multi-Field'!$F$50="Drained"),BI463,IF(AND('[1]Multi-Field'!$E$50=[1]Lists!BF463,'[1]Multi-Field'!$F$50="undrained"),BH463,""))</f>
        <v/>
      </c>
      <c r="DG463" s="409" t="str">
        <f>IF(AND('[1]Multi-Field'!$E$51=[1]Lists!BF463,'[1]Multi-Field'!$F$51="Drained"),BI463,IF(AND('[1]Multi-Field'!$E$51=[1]Lists!BF463,'[1]Multi-Field'!$F$51="undrained"),BH463,""))</f>
        <v/>
      </c>
      <c r="DH463" s="409" t="str">
        <f>IF(AND('[1]Multi-Field'!$E$52=[1]Lists!BF463,'[1]Multi-Field'!$F$52="Drained"),BI463,IF(AND('[1]Multi-Field'!$E$52=[1]Lists!BF463,'[1]Multi-Field'!$F$52="undrained"),BH463,""))</f>
        <v/>
      </c>
      <c r="DI463" s="409" t="str">
        <f>IF(AND('[1]Multi-Field'!$E$53=[1]Lists!BF463,'[1]Multi-Field'!$F$53="Drained"),BI463,IF(AND('[1]Multi-Field'!$E$53=[1]Lists!BF463,'[1]Multi-Field'!$F$53="undrained"),BH463,""))</f>
        <v/>
      </c>
      <c r="DJ463" s="409" t="str">
        <f>IF(AND('[1]Multi-Field'!$E$54=[1]Lists!BF463,'[1]Multi-Field'!$F$54="Drained"),BI463,IF(AND('[1]Multi-Field'!$E$54=[1]Lists!BF463,'[1]Multi-Field'!$F$54="undrained"),BH463,""))</f>
        <v/>
      </c>
      <c r="DK463" s="409" t="str">
        <f>IF(AND('[1]Multi-Field'!$E$55=[1]Lists!BF463,'[1]Multi-Field'!$F$55="Drained"),BI463,IF(AND('[1]Multi-Field'!$E$55=[1]Lists!BF463,'[1]Multi-Field'!$F$55="undrained"),BH463,""))</f>
        <v/>
      </c>
      <c r="DL463" s="409" t="str">
        <f>IF(AND('[1]Multi-Field'!$E$56=[1]Lists!BF463,'[1]Multi-Field'!$F$56="Drained"),BI463,IF(AND('[1]Multi-Field'!$E$56=[1]Lists!BF463,'[1]Multi-Field'!$F$56="undrained"),BH463,""))</f>
        <v/>
      </c>
      <c r="DM463" s="409" t="str">
        <f>IF(AND('[1]Multi-Field'!$E$57=[1]Lists!BF463,'[1]Multi-Field'!$F$57="Drained"),BI463,IF(AND('[1]Multi-Field'!$E$57=[1]Lists!BF463,'[1]Multi-Field'!$F$57="undrained"),BH463,""))</f>
        <v/>
      </c>
      <c r="DN463" s="409" t="str">
        <f>IF(AND('[1]Multi-Field'!$E$58=[1]Lists!BF463,'[1]Multi-Field'!$F$58="Drained"),BI463,IF(AND('[1]Multi-Field'!$E$58=[1]Lists!BF463,'[1]Multi-Field'!$F$58="undrained"),BH463,""))</f>
        <v/>
      </c>
      <c r="DO463" s="409" t="str">
        <f>IF(AND('[1]Multi-Field'!$E$59=[1]Lists!BF463,'[1]Multi-Field'!$F$59="Drained"),BI463,IF(AND('[1]Multi-Field'!$E$59=[1]Lists!BF463,'[1]Multi-Field'!$F$59="undrained"),BH463,""))</f>
        <v/>
      </c>
      <c r="DP463" s="409" t="str">
        <f>IF(AND('[1]Multi-Field'!$E$60=[1]Lists!BF463,'[1]Multi-Field'!$F$60="Drained"),BI463,IF(AND('[1]Multi-Field'!$E$60=[1]Lists!BF463,'[1]Multi-Field'!$F$60="undrained"),BH463,""))</f>
        <v/>
      </c>
      <c r="DQ463" s="409" t="str">
        <f>IF(AND('[1]Multi-Field'!$E$61=[1]Lists!BF463,'[1]Multi-Field'!$F$61="Drained"),BI463,IF(AND('[1]Multi-Field'!$E$61=[1]Lists!BF463,'[1]Multi-Field'!$F$61="undrained"),BH463,""))</f>
        <v/>
      </c>
      <c r="DR463" s="409" t="str">
        <f>IF(AND('[1]Multi-Field'!$E$62=[1]Lists!BF463,'[1]Multi-Field'!$F$62="Drained"),BI463,IF(AND('[1]Multi-Field'!$E$62=[1]Lists!BF463,'[1]Multi-Field'!$F$62="undrained"),BH463,""))</f>
        <v/>
      </c>
      <c r="DS463" s="409" t="str">
        <f>IF(AND('[1]Multi-Field'!$E$63=[1]Lists!BF463,'[1]Multi-Field'!$F$63="Drained"),BI463,IF(AND('[1]Multi-Field'!$E$63=[1]Lists!BF463,'[1]Multi-Field'!$F$63="undrained"),BH463,""))</f>
        <v/>
      </c>
      <c r="DT463" s="409" t="str">
        <f>IF(AND('[1]Multi-Field'!$E$64=[1]Lists!BF463,'[1]Multi-Field'!$F$64="Drained"),BI463,IF(AND('[1]Multi-Field'!$E$64=[1]Lists!BF463,'[1]Multi-Field'!$F$64="undrained"),BH463,""))</f>
        <v/>
      </c>
      <c r="DU463" s="409" t="str">
        <f>IF(AND('[1]Multi-Field'!$E$65=[1]Lists!BF463,'[1]Multi-Field'!$F$65="Drained"),BI463,IF(AND('[1]Multi-Field'!$E$65=[1]Lists!BF463,'[1]Multi-Field'!$F$65="undrained"),BH463,""))</f>
        <v/>
      </c>
      <c r="DV463" s="409" t="str">
        <f>IF(AND('[1]Multi-Field'!$E$66=[1]Lists!BF463,'[1]Multi-Field'!$F$66="Drained"),BI463,IF(AND('[1]Multi-Field'!$E$66=[1]Lists!BF463,'[1]Multi-Field'!$F$66="undrained"),BH463,""))</f>
        <v/>
      </c>
      <c r="DW463" s="409" t="str">
        <f>IF(AND('[1]Multi-Field'!$E$67=[1]Lists!BF463,'[1]Multi-Field'!$F$67="Drained"),BI463,IF(AND('[1]Multi-Field'!$E$67=[1]Lists!BF463,'[1]Multi-Field'!$F$67="undrained"),BH463,""))</f>
        <v/>
      </c>
      <c r="DX463" s="409" t="str">
        <f>IF(AND('[1]Multi-Field'!$E$68=[1]Lists!BF463,'[1]Multi-Field'!$F$68="Drained"),BI463,IF(AND('[1]Multi-Field'!$E$68=[1]Lists!BF463,'[1]Multi-Field'!$F$68="undrained"),BH463,""))</f>
        <v/>
      </c>
      <c r="DY463" s="409" t="str">
        <f>IF(AND('[1]Multi-Field'!$E$69=[1]Lists!BF463,'[1]Multi-Field'!$F$69="Drained"),BI463,IF(AND('[1]Multi-Field'!$E$69=[1]Lists!BF463,'[1]Multi-Field'!$F$69="undrained"),BH463,""))</f>
        <v/>
      </c>
      <c r="DZ463" s="409" t="str">
        <f>IF(AND('[1]Multi-Field'!$E$70=[1]Lists!BF463,'[1]Multi-Field'!$F$70="Drained"),BI463,IF(AND('[1]Multi-Field'!$E$70=[1]Lists!BF463,'[1]Multi-Field'!$F$70="undrained"),BH463,""))</f>
        <v/>
      </c>
      <c r="EA463" s="409" t="str">
        <f>IF(AND('[1]Multi-Field'!$E$71=[1]Lists!BF463,'[1]Multi-Field'!$F$71="Drained"),BI463,IF(AND('[1]Multi-Field'!$E$71=[1]Lists!BF463,'[1]Multi-Field'!$F$71="undrained"),BH463,""))</f>
        <v/>
      </c>
      <c r="EB463" s="409" t="str">
        <f>IF(AND('[1]Multi-Field'!$E$72=[1]Lists!BF463,'[1]Multi-Field'!$F$72="Drained"),BI463,IF(AND('[1]Multi-Field'!$E$72=[1]Lists!BF463,'[1]Multi-Field'!$F$72="undrained"),BH463,""))</f>
        <v/>
      </c>
      <c r="EC463" s="409" t="str">
        <f>IF(AND('[1]Multi-Field'!$E$73=[1]Lists!BF463,'[1]Multi-Field'!$F$73="Drained"),BI463,IF(AND('[1]Multi-Field'!$E$73=[1]Lists!BF463,'[1]Multi-Field'!$F$73="undrained"),BH463,""))</f>
        <v/>
      </c>
      <c r="ED463" s="409" t="str">
        <f>IF(AND('[1]Multi-Field'!$E$74=[1]Lists!BF463,'[1]Multi-Field'!$F$74="Drained"),BI463,IF(AND('[1]Multi-Field'!$E$74=[1]Lists!BF463,'[1]Multi-Field'!$F$74="undrained"),BH463,""))</f>
        <v/>
      </c>
      <c r="EE463" s="409" t="str">
        <f>IF(AND('[1]Multi-Field'!$E$75=[1]Lists!BF463,'[1]Multi-Field'!$F$75="Drained"),BI463,IF(AND('[1]Multi-Field'!$E$75=[1]Lists!BF463,'[1]Multi-Field'!$F$75="undrained"),BH463,""))</f>
        <v/>
      </c>
      <c r="EF463" s="409" t="str">
        <f>IF(AND('[1]Multi-Field'!$E$76=[1]Lists!BF463,'[1]Multi-Field'!$F$76="Drained"),BI463,IF(AND('[1]Multi-Field'!$E$76=[1]Lists!BF463,'[1]Multi-Field'!$F$6="undrained"),BH463,""))</f>
        <v/>
      </c>
      <c r="EG463" s="409" t="str">
        <f>IF(AND('[1]Multi-Field'!$E$77=[1]Lists!BF463,'[1]Multi-Field'!$F$77="Drained"),BI463,IF(AND('[1]Multi-Field'!$E$77=[1]Lists!BF463,'[1]Multi-Field'!$F$77="undrained"),BH463,""))</f>
        <v/>
      </c>
      <c r="EH463" s="409" t="str">
        <f>IF(AND('[1]Multi-Field'!$E$78=[1]Lists!BF463,'[1]Multi-Field'!$F$78="Drained"),BI463,IF(AND('[1]Multi-Field'!$E$78=[1]Lists!BF463,'[1]Multi-Field'!$F$78="undrained"),BH463,""))</f>
        <v/>
      </c>
      <c r="EI463" s="409" t="str">
        <f>IF(AND('[1]Multi-Field'!$E$79=[1]Lists!BF463,'[1]Multi-Field'!$F$79="Drained"),BI463,IF(AND('[1]Multi-Field'!$E$79=[1]Lists!BF463,'[1]Multi-Field'!$F$79="undrained"),BH463,""))</f>
        <v/>
      </c>
      <c r="EJ463" s="409" t="str">
        <f>IF(AND('[1]Multi-Field'!$E$80=[1]Lists!BF463,'[1]Multi-Field'!$F$80="Drained"),BI463,IF(AND('[1]Multi-Field'!$E$80=[1]Lists!BF463,'[1]Multi-Field'!$F$80="undrained"),BH463,""))</f>
        <v/>
      </c>
      <c r="EK463" s="409" t="str">
        <f>IF(AND('[1]Multi-Field'!$E$81=[1]Lists!BF463,'[1]Multi-Field'!$F$81="Drained"),BI463,IF(AND('[1]Multi-Field'!$E$81=[1]Lists!BF463,'[1]Multi-Field'!$F$81="undrained"),BH463,""))</f>
        <v/>
      </c>
      <c r="EL463" s="409" t="str">
        <f>IF(AND('[1]Multi-Field'!$E$82=[1]Lists!BF463,'[1]Multi-Field'!$F$82="Drained"),BI463,IF(AND('[1]Multi-Field'!$E$82=[1]Lists!BF463,'[1]Multi-Field'!$F$82="undrained"),BH463,""))</f>
        <v/>
      </c>
      <c r="EM463" s="409" t="str">
        <f>IF(AND('[1]Multi-Field'!$E$83=[1]Lists!BF463,'[1]Multi-Field'!$F$83="Drained"),BI463,IF(AND('[1]Multi-Field'!$E$83=[1]Lists!BF463,'[1]Multi-Field'!$F$83="undrained"),BH463,""))</f>
        <v/>
      </c>
      <c r="EN463" s="409" t="str">
        <f>IF(AND('[1]Multi-Field'!$E$84=[1]Lists!BF463,'[1]Multi-Field'!$F$84="Drained"),BI463,IF(AND('[1]Multi-Field'!$E$84=[1]Lists!BF463,'[1]Multi-Field'!$F$84="undrained"),BH463,""))</f>
        <v/>
      </c>
      <c r="EO463" s="409" t="str">
        <f>IF(AND('[1]Multi-Field'!$E$85=[1]Lists!BF463,'[1]Multi-Field'!$F$85="Drained"),BI463,IF(AND('[1]Multi-Field'!$E$85=[1]Lists!BF463,'[1]Multi-Field'!$F$85="undrained"),BH463,""))</f>
        <v/>
      </c>
      <c r="EP463" s="409" t="str">
        <f>IF(AND('[1]Multi-Field'!$E$86=[1]Lists!BF463,'[1]Multi-Field'!$F$86="Drained"),BI463,IF(AND('[1]Multi-Field'!$E$86=[1]Lists!BF463,'[1]Multi-Field'!$F$86="undrained"),BH463,""))</f>
        <v/>
      </c>
      <c r="EQ463" s="409" t="str">
        <f>IF(AND('[1]Multi-Field'!$E$87=[1]Lists!BF463,'[1]Multi-Field'!$F$87="Drained"),BI463,IF(AND('[1]Multi-Field'!$E$87=[1]Lists!BF463,'[1]Multi-Field'!$F$87="undrained"),BH463,""))</f>
        <v/>
      </c>
      <c r="ER463" s="409" t="str">
        <f>IF(AND('[1]Multi-Field'!$E$88=[1]Lists!BF463,'[1]Multi-Field'!$F$88="Drained"),BI463,IF(AND('[1]Multi-Field'!$E$88=[1]Lists!BF463,'[1]Multi-Field'!$F$88="undrained"),BH463,""))</f>
        <v/>
      </c>
      <c r="ES463" s="409" t="str">
        <f>IF(AND('[1]Multi-Field'!$E$89=[1]Lists!BF463,'[1]Multi-Field'!$F$89="Drained"),BI463,IF(AND('[1]Multi-Field'!$E$89=[1]Lists!BF463,'[1]Multi-Field'!$F$89="undrained"),BH463,""))</f>
        <v/>
      </c>
      <c r="ET463" s="409" t="str">
        <f>IF(AND('[1]Multi-Field'!$E$90=[1]Lists!BF463,'[1]Multi-Field'!$F$90="Drained"),BI463,IF(AND('[1]Multi-Field'!$E$90=[1]Lists!BF463,'[1]Multi-Field'!$F$90="undrained"),BH463,""))</f>
        <v/>
      </c>
      <c r="EU463" s="409" t="str">
        <f>IF(AND('[1]Multi-Field'!$E$91=[1]Lists!BF463,'[1]Multi-Field'!$F$91="Drained"),BI463,IF(AND('[1]Multi-Field'!$E$91=[1]Lists!BF463,'[1]Multi-Field'!$F$91="undrained"),BH463,""))</f>
        <v/>
      </c>
      <c r="EV463" s="409" t="str">
        <f>IF(AND('[1]Multi-Field'!$E$92=[1]Lists!BF463,'[1]Multi-Field'!$F$92="Drained"),BI463,IF(AND('[1]Multi-Field'!$E$92=[1]Lists!BF463,'[1]Multi-Field'!$F$92="undrained"),BH463,""))</f>
        <v/>
      </c>
      <c r="EW463" s="409" t="str">
        <f>IF(AND('[1]Multi-Field'!$E$93=[1]Lists!BF463,'[1]Multi-Field'!$F$93="Drained"),BI463,IF(AND('[1]Multi-Field'!$E$93=[1]Lists!BF463,'[1]Multi-Field'!$F$93="undrained"),BH463,""))</f>
        <v/>
      </c>
      <c r="EX463" s="409" t="str">
        <f>IF(AND('[1]Multi-Field'!$E$94=[1]Lists!BF463,'[1]Multi-Field'!$F$94="Drained"),BI463,IF(AND('[1]Multi-Field'!$E$94=[1]Lists!BF463,'[1]Multi-Field'!$F$94="undrained"),BH463,""))</f>
        <v/>
      </c>
      <c r="EY463" s="409" t="str">
        <f>IF(AND('[1]Multi-Field'!$E$95=[1]Lists!BF463,'[1]Multi-Field'!$F$95="Drained"),BI463,IF(AND('[1]Multi-Field'!$E$95=[1]Lists!BF463,'[1]Multi-Field'!$F$95="undrained"),BH463,""))</f>
        <v/>
      </c>
      <c r="EZ463" s="409" t="str">
        <f>IF(AND('[1]Multi-Field'!$E$96=[1]Lists!BF463,'[1]Multi-Field'!$F$96="Drained"),BI463,IF(AND('[1]Multi-Field'!$E$96=[1]Lists!BF463,'[1]Multi-Field'!$F$96="undrained"),BH463,""))</f>
        <v/>
      </c>
      <c r="FA463" s="409" t="str">
        <f>IF(AND('[1]Multi-Field'!$E$97=[1]Lists!BF463,'[1]Multi-Field'!$F$97="Drained"),BI463,IF(AND('[1]Multi-Field'!$E$97=[1]Lists!BF463,'[1]Multi-Field'!$F$97="undrained"),BH463,""))</f>
        <v/>
      </c>
      <c r="FB463" s="409" t="str">
        <f>IF(AND('[1]Multi-Field'!$E$98=[1]Lists!BF463,'[1]Multi-Field'!$F$98="Drained"),BI463,IF(AND('[1]Multi-Field'!$E$98=[1]Lists!BF463,'[1]Multi-Field'!$F$98="undrained"),BH463,""))</f>
        <v/>
      </c>
      <c r="FC463" s="409" t="str">
        <f>IF(AND('[1]Multi-Field'!$E$99=[1]Lists!BF463,'[1]Multi-Field'!$F$99="Drained"),BI463,IF(AND('[1]Multi-Field'!$E$99=[1]Lists!BF463,'[1]Multi-Field'!$F$99="undrained"),BH463,""))</f>
        <v/>
      </c>
      <c r="FD463" s="409" t="str">
        <f>IF(AND('[1]Multi-Field'!$E$100=[1]Lists!BF463,'[1]Multi-Field'!$F$100="Drained"),BI463,IF(AND('[1]Multi-Field'!$E$100=[1]Lists!BF463,'[1]Multi-Field'!$F$100="undrained"),BH463,""))</f>
        <v/>
      </c>
      <c r="FE463" s="409" t="str">
        <f>IF(AND('[1]Multi-Field'!$E$101=[1]Lists!BF463,'[1]Multi-Field'!$F$101="Drained"),BI463,IF(AND('[1]Multi-Field'!$E$101=[1]Lists!BF463,'[1]Multi-Field'!$F$101="undrained"),BH463,""))</f>
        <v/>
      </c>
      <c r="FF463" s="409" t="str">
        <f>IF(AND('[1]Multi-Field'!$E$102=[1]Lists!BF463,'[1]Multi-Field'!$F$102="Drained"),BI463,IF(AND('[1]Multi-Field'!$E$102=[1]Lists!BF463,'[1]Multi-Field'!$F$102="undrained"),BH463,""))</f>
        <v/>
      </c>
      <c r="FG463" s="409" t="str">
        <f>IF(AND('[1]Multi-Field'!$E$103=[1]Lists!BF463,'[1]Multi-Field'!$F$103="Drained"),BI463,IF(AND('[1]Multi-Field'!$E$103=[1]Lists!BF463,'[1]Multi-Field'!$F$103="undrained"),BH463,""))</f>
        <v/>
      </c>
      <c r="FH463" s="409" t="str">
        <f>IF(AND('[1]Multi-Field'!$E$104=[1]Lists!BF463,'[1]Multi-Field'!$F$104="Drained"),BI463,IF(AND('[1]Multi-Field'!$E$104=[1]Lists!BF463,'[1]Multi-Field'!$F$104="undrained"),BH463,""))</f>
        <v/>
      </c>
      <c r="FI463" s="409" t="str">
        <f>IF(AND('[1]Multi-Field'!$E$105=[1]Lists!BF463,'[1]Multi-Field'!$F$105="Drained"),BI463,IF(AND('[1]Multi-Field'!$E$105=[1]Lists!BF463,'[1]Multi-Field'!$F$105="undrained"),BH463,""))</f>
        <v/>
      </c>
      <c r="FJ463" s="409" t="str">
        <f>IF(AND('[1]Multi-Field'!$E$106=[1]Lists!BF463,'[1]Multi-Field'!$F$106="Drained"),BI463,IF(AND('[1]Multi-Field'!$E$106=[1]Lists!BF463,'[1]Multi-Field'!$F$106="undrained"),BH463,""))</f>
        <v/>
      </c>
      <c r="FK463" s="409" t="str">
        <f>IF(AND('[1]Multi-Field'!$E$107=[1]Lists!BF463,'[1]Multi-Field'!$F$107="Drained"),BI463,IF(AND('[1]Multi-Field'!$E$107=[1]Lists!BF463,'[1]Multi-Field'!$F$107="undrained"),BH463,""))</f>
        <v/>
      </c>
      <c r="FL463" s="409" t="str">
        <f>IF(AND('[1]Multi-Field'!$E$108=[1]Lists!BF463,'[1]Multi-Field'!$F$108="Drained"),BI463,IF(AND('[1]Multi-Field'!$E$108=[1]Lists!BF463,'[1]Multi-Field'!$F$108="undrained"),BH463,""))</f>
        <v/>
      </c>
      <c r="FM463" s="409" t="str">
        <f>IF(AND('[1]Multi-Field'!$E$109=[1]Lists!BF463,'[1]Multi-Field'!$F$109="Drained"),BI463,IF(AND('[1]Multi-Field'!$E$109=[1]Lists!BF463,'[1]Multi-Field'!$F$109="undrained"),BH463,""))</f>
        <v/>
      </c>
      <c r="FN463" s="409" t="str">
        <f>IF(AND('[1]Multi-Field'!$E$110=[1]Lists!BF463,'[1]Multi-Field'!$F$110="Drained"),BI463,IF(AND('[1]Multi-Field'!$E$110=[1]Lists!BF463,'[1]Multi-Field'!$F$110="undrained"),BH463,""))</f>
        <v/>
      </c>
      <c r="FO463" s="409" t="str">
        <f>IF(AND('[1]Multi-Field'!$E$111=[1]Lists!BF463,'[1]Multi-Field'!$F$111="Drained"),BI463,IF(AND('[1]Multi-Field'!$E$111=[1]Lists!BF463,'[1]Multi-Field'!$F$111="undrained"),BH463,""))</f>
        <v/>
      </c>
      <c r="FP463" s="409" t="str">
        <f>IF(AND('[1]Multi-Field'!$E$112=[1]Lists!BF463,'[1]Multi-Field'!$F$112="Drained"),BI463,IF(AND('[1]Multi-Field'!$E$112=[1]Lists!BF463,'[1]Multi-Field'!$F$112="undrained"),BH463,""))</f>
        <v/>
      </c>
      <c r="FQ463" s="409" t="str">
        <f>IF(AND('[1]Multi-Field'!$E$113=[1]Lists!BF463,'[1]Multi-Field'!$F$113="Drained"),BI463,IF(AND('[1]Multi-Field'!$E$113=[1]Lists!BF463,'[1]Multi-Field'!$F$113="undrained"),BH463,""))</f>
        <v/>
      </c>
      <c r="FR463" s="409" t="str">
        <f>IF(AND('[1]Multi-Field'!$E$114=[1]Lists!BF463,'[1]Multi-Field'!$F$114="Drained"),BI463,IF(AND('[1]Multi-Field'!$E$114=[1]Lists!BF463,'[1]Multi-Field'!$F$114="undrained"),BH463,""))</f>
        <v/>
      </c>
      <c r="FS463" s="409" t="str">
        <f>IF(AND('[1]Multi-Field'!$E$115=[1]Lists!BF463,'[1]Multi-Field'!$F$115="Drained"),BI463,IF(AND('[1]Multi-Field'!$E$115=[1]Lists!BF463,'[1]Multi-Field'!$F$115="undrained"),BH463,""))</f>
        <v/>
      </c>
      <c r="FT463" s="409" t="str">
        <f>IF(AND('[1]Multi-Field'!$E$116=[1]Lists!BF463,'[1]Multi-Field'!$F$116="Drained"),BI463,IF(AND('[1]Multi-Field'!$E$116=[1]Lists!BF463,'[1]Multi-Field'!$F$116="undrained"),BH463,""))</f>
        <v/>
      </c>
      <c r="FU463" s="409" t="str">
        <f>IF(AND('[1]Multi-Field'!$E$117=[1]Lists!BF463,'[1]Multi-Field'!$F$117="Drained"),BI463,IF(AND('[1]Multi-Field'!$E$117=[1]Lists!BF463,'[1]Multi-Field'!$F$117="undrained"),BH463,""))</f>
        <v/>
      </c>
      <c r="FV463" s="409" t="str">
        <f>IF(AND('[1]Multi-Field'!$E$118=[1]Lists!BF463,'[1]Multi-Field'!$F$118="Drained"),BI463,IF(AND('[1]Multi-Field'!$E$118=[1]Lists!BF463,'[1]Multi-Field'!$F$118="undrained"),BH463,""))</f>
        <v/>
      </c>
      <c r="FW463" s="409" t="str">
        <f>IF(AND('[1]Multi-Field'!$E$119=[1]Lists!BF463,'[1]Multi-Field'!$F$119="Drained"),BI463,IF(AND('[1]Multi-Field'!$E$119=[1]Lists!BF463,'[1]Multi-Field'!$F$119="undrained"),BH463,""))</f>
        <v/>
      </c>
      <c r="FX463" s="409" t="str">
        <f>IF(AND('[1]Multi-Field'!$E$120=[1]Lists!BF463,'[1]Multi-Field'!$F$120="Drained"),BI463,IF(AND('[1]Multi-Field'!$E$120=[1]Lists!BF463,'[1]Multi-Field'!$F$120="undrained"),BH463,""))</f>
        <v/>
      </c>
      <c r="GC463" s="4">
        <v>1</v>
      </c>
    </row>
    <row r="464" spans="1:185" ht="13.5" customHeight="1">
      <c r="A464" s="7" t="s">
        <v>550</v>
      </c>
      <c r="B464" s="7"/>
      <c r="C464" s="7"/>
      <c r="D464" s="8">
        <v>55</v>
      </c>
      <c r="E464" s="8">
        <f t="shared" si="67"/>
        <v>57</v>
      </c>
      <c r="F464" s="8">
        <f t="shared" si="68"/>
        <v>58</v>
      </c>
      <c r="G464" s="8">
        <v>60</v>
      </c>
      <c r="H464" s="8">
        <v>60</v>
      </c>
      <c r="I464" s="8">
        <f t="shared" si="71"/>
        <v>65</v>
      </c>
      <c r="J464" s="8">
        <f t="shared" si="72"/>
        <v>70</v>
      </c>
      <c r="K464" s="8">
        <v>75</v>
      </c>
      <c r="L464" s="8">
        <v>80</v>
      </c>
      <c r="M464" s="8">
        <f t="shared" si="69"/>
        <v>87</v>
      </c>
      <c r="N464" s="8">
        <f t="shared" si="70"/>
        <v>93</v>
      </c>
      <c r="O464" s="8">
        <v>100</v>
      </c>
      <c r="P464" s="391">
        <v>439</v>
      </c>
      <c r="Q464" s="394"/>
      <c r="R464" s="395">
        <f>IF(OR('Multi-Field'!AA441=Lists!AC480,'Multi-Field'!AA441=Lists!AC481),IF('Multi-Field'!Z441="x",(IF('Multi-Field'!AC441=Lists!Q449,Lists!R449,IF('Multi-Field'!AC441=Lists!Q450,Lists!R450,IF('Multi-Field'!AC441=Lists!Q451,Lists!R451,IF('Multi-Field'!AC441=Lists!Q452,Lists!R452))))),IF('Multi-Field'!X441="x",(IF('Multi-Field'!AC441=Lists!Q449,Lists!S449,IF('Multi-Field'!AC441=Lists!Q450,Lists!S450,IF('Multi-Field'!AC441=Lists!Q451,Lists!S451,IF('Multi-Field'!AC441=Lists!Q452,Lists!S452))))),IF('Multi-Field'!V441="x",(IF('Multi-Field'!AC441=Lists!Q449,Lists!T449,IF('Multi-Field'!AC441=Lists!Q450,Lists!T450,IF('Multi-Field'!AC441=Lists!Q451,Lists!T451,IF('Multi-Field'!AC441=Lists!Q452,Lists!T452))))),0))))</f>
        <v>0</v>
      </c>
      <c r="S464" s="395">
        <f t="shared" si="66"/>
        <v>0</v>
      </c>
      <c r="T464" s="395"/>
      <c r="U464" s="396"/>
      <c r="BF464" s="411" t="s">
        <v>1628</v>
      </c>
      <c r="BG464" s="412">
        <v>2</v>
      </c>
      <c r="BH464" s="412">
        <v>3</v>
      </c>
      <c r="BI464" s="412">
        <v>4</v>
      </c>
      <c r="BJ464" s="409" t="e">
        <f>IF(AND('[1]Single Field'!#REF!=[1]Lists!BF464,'[1]Single Field'!#REF!="Drained"),"x",IF(AND('[1]Single Field'!#REF!=[1]Lists!BF464,'[1]Single Field'!#REF!="Undrained"),O,""))</f>
        <v>#REF!</v>
      </c>
      <c r="BK464" s="409" t="str">
        <f>IF(AND('[1]Multi-Field'!$E$3=[1]Lists!BF464,'[1]Multi-Field'!$F$3="Drained"),BI464,IF(AND('[1]Multi-Field'!$E$3=BF464,'[1]Multi-Field'!$F$3="undrained"),BH464,""))</f>
        <v/>
      </c>
      <c r="BL464" s="409" t="str">
        <f>IF(AND('[1]Multi-Field'!$E$4=BF464,'[1]Multi-Field'!$F$4="Drained"),BI464,IF(AND('[1]Multi-Field'!$E$4=BF464,'[1]Multi-Field'!$F$4="undrained"),BH464,""))</f>
        <v/>
      </c>
      <c r="BM464" s="409" t="str">
        <f>IF(AND('[1]Multi-Field'!$E$5=BF464,'[1]Multi-Field'!$F$5="Drained"),BI464,IF(AND('[1]Multi-Field'!$E$5=BF464,'[1]Multi-Field'!$F$5="undrained"),BH464,""))</f>
        <v/>
      </c>
      <c r="BN464" s="409" t="str">
        <f>IF(AND('[1]Multi-Field'!$E$6=BF464,'[1]Multi-Field'!$F$6="Drained"),BI464,IF(AND('[1]Multi-Field'!$E$6=BF464,'[1]Multi-Field'!$F$6="undrained"),BH464,""))</f>
        <v/>
      </c>
      <c r="BO464" s="409" t="str">
        <f>IF(AND('[1]Multi-Field'!$E$7=BF464,'[1]Multi-Field'!$F$7="Drained"),BI464,IF(AND('[1]Multi-Field'!$E$7=BF464,'[1]Multi-Field'!$F$7="undrained"),BH464,""))</f>
        <v/>
      </c>
      <c r="BP464" s="409" t="str">
        <f>IF(AND('[1]Multi-Field'!$E$8=BF464,'[1]Multi-Field'!$F$8="Drained"),BI464,IF(AND('[1]Multi-Field'!$E$8=BF464,'[1]Multi-Field'!$F$8="undrained"),BH464,""))</f>
        <v/>
      </c>
      <c r="BQ464" s="409" t="str">
        <f>IF(AND('[1]Multi-Field'!$E$9=BF464,'[1]Multi-Field'!$F$9="Drained"),BI464,IF(AND('[1]Multi-Field'!$E$9=BF464,'[1]Multi-Field'!$F$9="undrained"),BH464,""))</f>
        <v/>
      </c>
      <c r="BR464" s="409" t="str">
        <f>IF(AND('[1]Multi-Field'!$E$10=BF464,'[1]Multi-Field'!$F$10="Drained"),BI464,IF(AND('[1]Multi-Field'!$E$10=BF464,'[1]Multi-Field'!$F$10="undrained"),BH464,""))</f>
        <v/>
      </c>
      <c r="BS464" s="409" t="str">
        <f>IF(AND('[1]Multi-Field'!$E$11=BF464,'[1]Multi-Field'!$F$11="Drained"),BI464,IF(AND('[1]Multi-Field'!$E$11=BF464,'[1]Multi-Field'!$F$11="undrained"),BH464,""))</f>
        <v/>
      </c>
      <c r="BT464" s="409" t="str">
        <f>IF(AND('[1]Multi-Field'!$E$12=BF464,'[1]Multi-Field'!$F$12="Drained"),BI464,IF(AND('[1]Multi-Field'!$E$12=BF464,'[1]Multi-Field'!$F$12="undrained"),BH464,""))</f>
        <v/>
      </c>
      <c r="BU464" s="409" t="str">
        <f>IF(AND('[1]Multi-Field'!$E$13=BF464,'[1]Multi-Field'!$F$13="Drained"),BI464,IF(AND('[1]Multi-Field'!$E$3=BF464,'[1]Multi-Field'!$F$13="undrained"),BH464,""))</f>
        <v/>
      </c>
      <c r="BV464" s="409" t="str">
        <f>IF(AND('[1]Multi-Field'!$E$14=BF464,'[1]Multi-Field'!$F$14="Drained"),BI464,IF(AND('[1]Multi-Field'!$E$14=BF464,'[1]Multi-Field'!$F$14="undrained"),BH464,""))</f>
        <v/>
      </c>
      <c r="BW464" s="409" t="str">
        <f>IF(AND('[1]Multi-Field'!$E$15=BF464,'[1]Multi-Field'!$F$15="Drained"),BI464,IF(AND('[1]Multi-Field'!$E$15=BF464,'[1]Multi-Field'!$F$15="undrained"),BH464,""))</f>
        <v/>
      </c>
      <c r="BX464" s="409" t="str">
        <f>IF(AND('[1]Multi-Field'!$E$16=[1]Lists!BF464,'[1]Multi-Field'!$F$16="Drained"),BI464,IF(AND('[1]Multi-Field'!$E$16=[1]Lists!BF464,'[1]Multi-Field'!$F$16="undrained"),BH464,""))</f>
        <v/>
      </c>
      <c r="BY464" s="409" t="str">
        <f>IF(AND('[1]Multi-Field'!$E$17=[1]Lists!BF464,'[1]Multi-Field'!$F$17="Drained"),BI464,IF(AND('[1]Multi-Field'!$E$17=[1]Lists!BF464,'[1]Multi-Field'!$F$17="undrained"),BH464,""))</f>
        <v/>
      </c>
      <c r="BZ464" s="409" t="str">
        <f>IF(AND('[1]Multi-Field'!$E$18=[1]Lists!BF464,'[1]Multi-Field'!$F$18="Drained"),BI464,IF(AND('[1]Multi-Field'!$E$18=[1]Lists!BF464,'[1]Multi-Field'!$F$18="undrained"),BH464,""))</f>
        <v/>
      </c>
      <c r="CA464" s="409" t="str">
        <f>IF(AND('[1]Multi-Field'!$E$19=[1]Lists!BF464,'[1]Multi-Field'!$F$19="Drained"),BI464,IF(AND('[1]Multi-Field'!$E$19=[1]Lists!BF464,'[1]Multi-Field'!$F$19="undrained"),BH464,""))</f>
        <v/>
      </c>
      <c r="CB464" s="409" t="str">
        <f>IF(AND('[1]Multi-Field'!$E$20=[1]Lists!BF464,'[1]Multi-Field'!$F$20="Drained"),BI464,IF(AND('[1]Multi-Field'!$E$20=[1]Lists!BF464,'[1]Multi-Field'!$F$20="undrained"),BH464,""))</f>
        <v/>
      </c>
      <c r="CC464" s="409" t="str">
        <f>IF(AND('[1]Multi-Field'!$E$21=[1]Lists!BF464,'[1]Multi-Field'!$F$21="Drained"),BI464,IF(AND('[1]Multi-Field'!$E$21=[1]Lists!BF464,'[1]Multi-Field'!$F$21="undrained"),BH464,""))</f>
        <v/>
      </c>
      <c r="CD464" s="409" t="str">
        <f>IF(AND('[1]Multi-Field'!$E$22=[1]Lists!BF464,'[1]Multi-Field'!$F$22="Drained"),BI464,IF(AND('[1]Multi-Field'!$E$22=[1]Lists!BF464,'[1]Multi-Field'!$F$22="undrained"),BH464,""))</f>
        <v/>
      </c>
      <c r="CE464" s="409" t="str">
        <f>IF(AND('[1]Multi-Field'!$E$23=[1]Lists!BF464,'[1]Multi-Field'!$F$23="Drained"),BI464,IF(AND('[1]Multi-Field'!$E$23=[1]Lists!BF464,'[1]Multi-Field'!$F$23="undrained"),BH464,""))</f>
        <v/>
      </c>
      <c r="CF464" s="409" t="str">
        <f>IF(AND('[1]Multi-Field'!$E$24=[1]Lists!BF464,'[1]Multi-Field'!$F$24="Drained"),BI464,IF(AND('[1]Multi-Field'!$E$24=[1]Lists!BF464,'[1]Multi-Field'!$F$24="undrained"),BH464,""))</f>
        <v/>
      </c>
      <c r="CG464" s="409" t="str">
        <f>IF(AND('[1]Multi-Field'!$E$25=[1]Lists!BF464,'[1]Multi-Field'!$F$25="Drained"),BI464,IF(AND('[1]Multi-Field'!$E$25=[1]Lists!BF464,'[1]Multi-Field'!$F$25="undrained"),BH464,""))</f>
        <v/>
      </c>
      <c r="CH464" s="409" t="str">
        <f>IF(AND('[1]Multi-Field'!$E$26=[1]Lists!BF464,'[1]Multi-Field'!$F$26="Drained"),BI464,IF(AND('[1]Multi-Field'!$E$26=[1]Lists!BF464,'[1]Multi-Field'!$F$26="undrained"),BH464,""))</f>
        <v/>
      </c>
      <c r="CI464" s="409" t="str">
        <f>IF(AND('[1]Multi-Field'!$E$27=[1]Lists!BF464,'[1]Multi-Field'!$F$27="Drained"),BI464,IF(AND('[1]Multi-Field'!$E$27=[1]Lists!BF464,'[1]Multi-Field'!$F$27="undrained"),BH464,""))</f>
        <v/>
      </c>
      <c r="CJ464" s="409" t="str">
        <f>IF(AND('[1]Multi-Field'!$E$28=[1]Lists!BF464,'[1]Multi-Field'!$F$28="Drained"),BI464,IF(AND('[1]Multi-Field'!$E$28=[1]Lists!BF464,'[1]Multi-Field'!$F$28="undrained"),BH464,""))</f>
        <v/>
      </c>
      <c r="CK464" s="409" t="str">
        <f>IF(AND('[1]Multi-Field'!$E$29=[1]Lists!BF464,'[1]Multi-Field'!$F$29="Drained"),BI464,IF(AND('[1]Multi-Field'!$E$29=[1]Lists!BF464,'[1]Multi-Field'!$F$29="undrained"),BH464,""))</f>
        <v/>
      </c>
      <c r="CL464" s="409" t="str">
        <f>IF(AND('[1]Multi-Field'!$E$30=[1]Lists!BF464,'[1]Multi-Field'!$F$30="Drained"),BI464,IF(AND('[1]Multi-Field'!$E$30=[1]Lists!BF464,'[1]Multi-Field'!$F$30="undrained"),BH464,""))</f>
        <v/>
      </c>
      <c r="CM464" s="409" t="str">
        <f>IF(AND('[1]Multi-Field'!$E$31=[1]Lists!BF464,'[1]Multi-Field'!$F$31="Drained"),BI464,IF(AND('[1]Multi-Field'!$E$31=[1]Lists!BF464,'[1]Multi-Field'!$F$31="undrained"),BH464,""))</f>
        <v/>
      </c>
      <c r="CN464" s="409" t="str">
        <f>IF(AND('[1]Multi-Field'!$E$32=[1]Lists!BF464,'[1]Multi-Field'!$F$32="Drained"),BI464,IF(AND('[1]Multi-Field'!$E$32=[1]Lists!BF464,'[1]Multi-Field'!$F$32="undrained"),BH464,""))</f>
        <v/>
      </c>
      <c r="CO464" s="409" t="str">
        <f>IF(AND('[1]Multi-Field'!$E$33=[1]Lists!BF464,'[1]Multi-Field'!$F$33="Drained"),BI464,IF(AND('[1]Multi-Field'!$E$33=[1]Lists!BF464,'[1]Multi-Field'!$F$33="undrained"),BH464,""))</f>
        <v/>
      </c>
      <c r="CP464" s="409" t="str">
        <f>IF(AND('[1]Multi-Field'!$E$34=[1]Lists!BF464,'[1]Multi-Field'!$F$34="Drained"),BI464,IF(AND('[1]Multi-Field'!$E$34=[1]Lists!BF464,'[1]Multi-Field'!$F$34="undrained"),BH464,""))</f>
        <v/>
      </c>
      <c r="CQ464" s="409" t="str">
        <f>IF(AND('[1]Multi-Field'!$E$35=[1]Lists!BF464,'[1]Multi-Field'!$F$35="Drained"),BI464,IF(AND('[1]Multi-Field'!$E$35=[1]Lists!BF464,'[1]Multi-Field'!$F$35="undrained"),BH464,""))</f>
        <v/>
      </c>
      <c r="CR464" s="409" t="str">
        <f>IF(AND('[1]Multi-Field'!$E$36=[1]Lists!BF464,'[1]Multi-Field'!$F$36="Drained"),BI464,IF(AND('[1]Multi-Field'!$E$36=[1]Lists!BF464,'[1]Multi-Field'!$F$36="undrained"),BH464,""))</f>
        <v/>
      </c>
      <c r="CS464" s="409" t="str">
        <f>IF(AND('[1]Multi-Field'!$E$37=[1]Lists!BF464,'[1]Multi-Field'!$F$37="Drained"),BI464,IF(AND('[1]Multi-Field'!$E$37=[1]Lists!BF464,'[1]Multi-Field'!$F$37="undrained"),BH464,""))</f>
        <v/>
      </c>
      <c r="CT464" s="409" t="str">
        <f>IF(AND('[1]Multi-Field'!$E$38=[1]Lists!BF464,'[1]Multi-Field'!$F$38="Drained"),BI464,IF(AND('[1]Multi-Field'!$E$38=[1]Lists!BF464,'[1]Multi-Field'!$F$38="undrained"),BH464,""))</f>
        <v/>
      </c>
      <c r="CU464" s="409" t="str">
        <f>IF(AND('[1]Multi-Field'!$E$39=[1]Lists!BF464,'[1]Multi-Field'!$F$39="Drained"),BI464,IF(AND('[1]Multi-Field'!$E$39=[1]Lists!BF464,'[1]Multi-Field'!$F$39="undrained"),BH464,""))</f>
        <v/>
      </c>
      <c r="CV464" s="409" t="str">
        <f>IF(AND('[1]Multi-Field'!$E$40=[1]Lists!BF464,'[1]Multi-Field'!$F$40="Drained"),BI464,IF(AND('[1]Multi-Field'!$E$40=[1]Lists!BF464,'[1]Multi-Field'!$F$40="undrained"),BH464,""))</f>
        <v/>
      </c>
      <c r="CW464" s="409" t="str">
        <f>IF(AND('[1]Multi-Field'!$E$41=[1]Lists!BF464,'[1]Multi-Field'!$F$40="Drained"),BI464,IF(AND('[1]Multi-Field'!$E$40=[1]Lists!BF464,'[1]Multi-Field'!$F$40="undrained"),BH464,""))</f>
        <v/>
      </c>
      <c r="CX464" s="409" t="str">
        <f>IF(AND('[1]Multi-Field'!$E$42=[1]Lists!BF464,'[1]Multi-Field'!$F$42="Drained"),BI464,IF(AND('[1]Multi-Field'!$E$42=[1]Lists!BF464,'[1]Multi-Field'!$F$42="undrained"),BH464,""))</f>
        <v/>
      </c>
      <c r="CY464" s="409" t="str">
        <f>IF(AND('[1]Multi-Field'!$E$43=[1]Lists!BF464,'[1]Multi-Field'!$F$43="Drained"),BI464,IF(AND('[1]Multi-Field'!$E$43=[1]Lists!BF464,'[1]Multi-Field'!$F$43="undrained"),BH464,""))</f>
        <v/>
      </c>
      <c r="CZ464" s="409" t="str">
        <f>IF(AND('[1]Multi-Field'!$E$44=[1]Lists!BF464,'[1]Multi-Field'!$F$44="Drained"),BI464,IF(AND('[1]Multi-Field'!$E$44=[1]Lists!BF464,'[1]Multi-Field'!$F$44="undrained"),BH464,""))</f>
        <v/>
      </c>
      <c r="DA464" s="409" t="str">
        <f>IF(AND('[1]Multi-Field'!$E$45=[1]Lists!BF464,'[1]Multi-Field'!$F$45="Drained"),BI464,IF(AND('[1]Multi-Field'!$E$45=[1]Lists!BF464,'[1]Multi-Field'!$F$45="undrained"),BH464,""))</f>
        <v/>
      </c>
      <c r="DB464" s="409" t="str">
        <f>IF(AND('[1]Multi-Field'!$E$46=[1]Lists!BF464,'[1]Multi-Field'!$F$46="Drained"),BI464,IF(AND('[1]Multi-Field'!$E$46=[1]Lists!BF464,'[1]Multi-Field'!$F$46="undrained"),BH464,""))</f>
        <v/>
      </c>
      <c r="DC464" s="409" t="str">
        <f>IF(AND('[1]Multi-Field'!$E$47=[1]Lists!BF464,'[1]Multi-Field'!$F$47="Drained"),BI464,IF(AND('[1]Multi-Field'!$E$47=[1]Lists!BF464,'[1]Multi-Field'!$F$47="undrained"),BH464,""))</f>
        <v/>
      </c>
      <c r="DD464" s="409" t="str">
        <f>IF(AND('[1]Multi-Field'!$E$48=[1]Lists!BF464,'[1]Multi-Field'!$F$48="Drained"),BI464,IF(AND('[1]Multi-Field'!$E$48=[1]Lists!BF464,'[1]Multi-Field'!$F$48="undrained"),BH464,""))</f>
        <v/>
      </c>
      <c r="DE464" s="409" t="str">
        <f>IF(AND('[1]Multi-Field'!$E$49=[1]Lists!BF464,'[1]Multi-Field'!$F$49="Drained"),BI464,IF(AND('[1]Multi-Field'!$E$49=[1]Lists!BF464,'[1]Multi-Field'!$F$9="undrained"),BH464,""))</f>
        <v/>
      </c>
      <c r="DF464" s="409" t="str">
        <f>IF(AND('[1]Multi-Field'!$E$50=[1]Lists!BF464,'[1]Multi-Field'!$F$50="Drained"),BI464,IF(AND('[1]Multi-Field'!$E$50=[1]Lists!BF464,'[1]Multi-Field'!$F$50="undrained"),BH464,""))</f>
        <v/>
      </c>
      <c r="DG464" s="409" t="str">
        <f>IF(AND('[1]Multi-Field'!$E$51=[1]Lists!BF464,'[1]Multi-Field'!$F$51="Drained"),BI464,IF(AND('[1]Multi-Field'!$E$51=[1]Lists!BF464,'[1]Multi-Field'!$F$51="undrained"),BH464,""))</f>
        <v/>
      </c>
      <c r="DH464" s="409" t="str">
        <f>IF(AND('[1]Multi-Field'!$E$52=[1]Lists!BF464,'[1]Multi-Field'!$F$52="Drained"),BI464,IF(AND('[1]Multi-Field'!$E$52=[1]Lists!BF464,'[1]Multi-Field'!$F$52="undrained"),BH464,""))</f>
        <v/>
      </c>
      <c r="DI464" s="409" t="str">
        <f>IF(AND('[1]Multi-Field'!$E$53=[1]Lists!BF464,'[1]Multi-Field'!$F$53="Drained"),BI464,IF(AND('[1]Multi-Field'!$E$53=[1]Lists!BF464,'[1]Multi-Field'!$F$53="undrained"),BH464,""))</f>
        <v/>
      </c>
      <c r="DJ464" s="409" t="str">
        <f>IF(AND('[1]Multi-Field'!$E$54=[1]Lists!BF464,'[1]Multi-Field'!$F$54="Drained"),BI464,IF(AND('[1]Multi-Field'!$E$54=[1]Lists!BF464,'[1]Multi-Field'!$F$54="undrained"),BH464,""))</f>
        <v/>
      </c>
      <c r="DK464" s="409" t="str">
        <f>IF(AND('[1]Multi-Field'!$E$55=[1]Lists!BF464,'[1]Multi-Field'!$F$55="Drained"),BI464,IF(AND('[1]Multi-Field'!$E$55=[1]Lists!BF464,'[1]Multi-Field'!$F$55="undrained"),BH464,""))</f>
        <v/>
      </c>
      <c r="DL464" s="409" t="str">
        <f>IF(AND('[1]Multi-Field'!$E$56=[1]Lists!BF464,'[1]Multi-Field'!$F$56="Drained"),BI464,IF(AND('[1]Multi-Field'!$E$56=[1]Lists!BF464,'[1]Multi-Field'!$F$56="undrained"),BH464,""))</f>
        <v/>
      </c>
      <c r="DM464" s="409" t="str">
        <f>IF(AND('[1]Multi-Field'!$E$57=[1]Lists!BF464,'[1]Multi-Field'!$F$57="Drained"),BI464,IF(AND('[1]Multi-Field'!$E$57=[1]Lists!BF464,'[1]Multi-Field'!$F$57="undrained"),BH464,""))</f>
        <v/>
      </c>
      <c r="DN464" s="409" t="str">
        <f>IF(AND('[1]Multi-Field'!$E$58=[1]Lists!BF464,'[1]Multi-Field'!$F$58="Drained"),BI464,IF(AND('[1]Multi-Field'!$E$58=[1]Lists!BF464,'[1]Multi-Field'!$F$58="undrained"),BH464,""))</f>
        <v/>
      </c>
      <c r="DO464" s="409" t="str">
        <f>IF(AND('[1]Multi-Field'!$E$59=[1]Lists!BF464,'[1]Multi-Field'!$F$59="Drained"),BI464,IF(AND('[1]Multi-Field'!$E$59=[1]Lists!BF464,'[1]Multi-Field'!$F$59="undrained"),BH464,""))</f>
        <v/>
      </c>
      <c r="DP464" s="409" t="str">
        <f>IF(AND('[1]Multi-Field'!$E$60=[1]Lists!BF464,'[1]Multi-Field'!$F$60="Drained"),BI464,IF(AND('[1]Multi-Field'!$E$60=[1]Lists!BF464,'[1]Multi-Field'!$F$60="undrained"),BH464,""))</f>
        <v/>
      </c>
      <c r="DQ464" s="409" t="str">
        <f>IF(AND('[1]Multi-Field'!$E$61=[1]Lists!BF464,'[1]Multi-Field'!$F$61="Drained"),BI464,IF(AND('[1]Multi-Field'!$E$61=[1]Lists!BF464,'[1]Multi-Field'!$F$61="undrained"),BH464,""))</f>
        <v/>
      </c>
      <c r="DR464" s="409" t="str">
        <f>IF(AND('[1]Multi-Field'!$E$62=[1]Lists!BF464,'[1]Multi-Field'!$F$62="Drained"),BI464,IF(AND('[1]Multi-Field'!$E$62=[1]Lists!BF464,'[1]Multi-Field'!$F$62="undrained"),BH464,""))</f>
        <v/>
      </c>
      <c r="DS464" s="409" t="str">
        <f>IF(AND('[1]Multi-Field'!$E$63=[1]Lists!BF464,'[1]Multi-Field'!$F$63="Drained"),BI464,IF(AND('[1]Multi-Field'!$E$63=[1]Lists!BF464,'[1]Multi-Field'!$F$63="undrained"),BH464,""))</f>
        <v/>
      </c>
      <c r="DT464" s="409" t="str">
        <f>IF(AND('[1]Multi-Field'!$E$64=[1]Lists!BF464,'[1]Multi-Field'!$F$64="Drained"),BI464,IF(AND('[1]Multi-Field'!$E$64=[1]Lists!BF464,'[1]Multi-Field'!$F$64="undrained"),BH464,""))</f>
        <v/>
      </c>
      <c r="DU464" s="409" t="str">
        <f>IF(AND('[1]Multi-Field'!$E$65=[1]Lists!BF464,'[1]Multi-Field'!$F$65="Drained"),BI464,IF(AND('[1]Multi-Field'!$E$65=[1]Lists!BF464,'[1]Multi-Field'!$F$65="undrained"),BH464,""))</f>
        <v/>
      </c>
      <c r="DV464" s="409" t="str">
        <f>IF(AND('[1]Multi-Field'!$E$66=[1]Lists!BF464,'[1]Multi-Field'!$F$66="Drained"),BI464,IF(AND('[1]Multi-Field'!$E$66=[1]Lists!BF464,'[1]Multi-Field'!$F$66="undrained"),BH464,""))</f>
        <v/>
      </c>
      <c r="DW464" s="409" t="str">
        <f>IF(AND('[1]Multi-Field'!$E$67=[1]Lists!BF464,'[1]Multi-Field'!$F$67="Drained"),BI464,IF(AND('[1]Multi-Field'!$E$67=[1]Lists!BF464,'[1]Multi-Field'!$F$67="undrained"),BH464,""))</f>
        <v/>
      </c>
      <c r="DX464" s="409" t="str">
        <f>IF(AND('[1]Multi-Field'!$E$68=[1]Lists!BF464,'[1]Multi-Field'!$F$68="Drained"),BI464,IF(AND('[1]Multi-Field'!$E$68=[1]Lists!BF464,'[1]Multi-Field'!$F$68="undrained"),BH464,""))</f>
        <v/>
      </c>
      <c r="DY464" s="409" t="str">
        <f>IF(AND('[1]Multi-Field'!$E$69=[1]Lists!BF464,'[1]Multi-Field'!$F$69="Drained"),BI464,IF(AND('[1]Multi-Field'!$E$69=[1]Lists!BF464,'[1]Multi-Field'!$F$69="undrained"),BH464,""))</f>
        <v/>
      </c>
      <c r="DZ464" s="409" t="str">
        <f>IF(AND('[1]Multi-Field'!$E$70=[1]Lists!BF464,'[1]Multi-Field'!$F$70="Drained"),BI464,IF(AND('[1]Multi-Field'!$E$70=[1]Lists!BF464,'[1]Multi-Field'!$F$70="undrained"),BH464,""))</f>
        <v/>
      </c>
      <c r="EA464" s="409" t="str">
        <f>IF(AND('[1]Multi-Field'!$E$71=[1]Lists!BF464,'[1]Multi-Field'!$F$71="Drained"),BI464,IF(AND('[1]Multi-Field'!$E$71=[1]Lists!BF464,'[1]Multi-Field'!$F$71="undrained"),BH464,""))</f>
        <v/>
      </c>
      <c r="EB464" s="409" t="str">
        <f>IF(AND('[1]Multi-Field'!$E$72=[1]Lists!BF464,'[1]Multi-Field'!$F$72="Drained"),BI464,IF(AND('[1]Multi-Field'!$E$72=[1]Lists!BF464,'[1]Multi-Field'!$F$72="undrained"),BH464,""))</f>
        <v/>
      </c>
      <c r="EC464" s="409" t="str">
        <f>IF(AND('[1]Multi-Field'!$E$73=[1]Lists!BF464,'[1]Multi-Field'!$F$73="Drained"),BI464,IF(AND('[1]Multi-Field'!$E$73=[1]Lists!BF464,'[1]Multi-Field'!$F$73="undrained"),BH464,""))</f>
        <v/>
      </c>
      <c r="ED464" s="409" t="str">
        <f>IF(AND('[1]Multi-Field'!$E$74=[1]Lists!BF464,'[1]Multi-Field'!$F$74="Drained"),BI464,IF(AND('[1]Multi-Field'!$E$74=[1]Lists!BF464,'[1]Multi-Field'!$F$74="undrained"),BH464,""))</f>
        <v/>
      </c>
      <c r="EE464" s="409" t="str">
        <f>IF(AND('[1]Multi-Field'!$E$75=[1]Lists!BF464,'[1]Multi-Field'!$F$75="Drained"),BI464,IF(AND('[1]Multi-Field'!$E$75=[1]Lists!BF464,'[1]Multi-Field'!$F$75="undrained"),BH464,""))</f>
        <v/>
      </c>
      <c r="EF464" s="409" t="str">
        <f>IF(AND('[1]Multi-Field'!$E$76=[1]Lists!BF464,'[1]Multi-Field'!$F$76="Drained"),BI464,IF(AND('[1]Multi-Field'!$E$76=[1]Lists!BF464,'[1]Multi-Field'!$F$6="undrained"),BH464,""))</f>
        <v/>
      </c>
      <c r="EG464" s="409" t="str">
        <f>IF(AND('[1]Multi-Field'!$E$77=[1]Lists!BF464,'[1]Multi-Field'!$F$77="Drained"),BI464,IF(AND('[1]Multi-Field'!$E$77=[1]Lists!BF464,'[1]Multi-Field'!$F$77="undrained"),BH464,""))</f>
        <v/>
      </c>
      <c r="EH464" s="409" t="str">
        <f>IF(AND('[1]Multi-Field'!$E$78=[1]Lists!BF464,'[1]Multi-Field'!$F$78="Drained"),BI464,IF(AND('[1]Multi-Field'!$E$78=[1]Lists!BF464,'[1]Multi-Field'!$F$78="undrained"),BH464,""))</f>
        <v/>
      </c>
      <c r="EI464" s="409" t="str">
        <f>IF(AND('[1]Multi-Field'!$E$79=[1]Lists!BF464,'[1]Multi-Field'!$F$79="Drained"),BI464,IF(AND('[1]Multi-Field'!$E$79=[1]Lists!BF464,'[1]Multi-Field'!$F$79="undrained"),BH464,""))</f>
        <v/>
      </c>
      <c r="EJ464" s="409" t="str">
        <f>IF(AND('[1]Multi-Field'!$E$80=[1]Lists!BF464,'[1]Multi-Field'!$F$80="Drained"),BI464,IF(AND('[1]Multi-Field'!$E$80=[1]Lists!BF464,'[1]Multi-Field'!$F$80="undrained"),BH464,""))</f>
        <v/>
      </c>
      <c r="EK464" s="409" t="str">
        <f>IF(AND('[1]Multi-Field'!$E$81=[1]Lists!BF464,'[1]Multi-Field'!$F$81="Drained"),BI464,IF(AND('[1]Multi-Field'!$E$81=[1]Lists!BF464,'[1]Multi-Field'!$F$81="undrained"),BH464,""))</f>
        <v/>
      </c>
      <c r="EL464" s="409" t="str">
        <f>IF(AND('[1]Multi-Field'!$E$82=[1]Lists!BF464,'[1]Multi-Field'!$F$82="Drained"),BI464,IF(AND('[1]Multi-Field'!$E$82=[1]Lists!BF464,'[1]Multi-Field'!$F$82="undrained"),BH464,""))</f>
        <v/>
      </c>
      <c r="EM464" s="409" t="str">
        <f>IF(AND('[1]Multi-Field'!$E$83=[1]Lists!BF464,'[1]Multi-Field'!$F$83="Drained"),BI464,IF(AND('[1]Multi-Field'!$E$83=[1]Lists!BF464,'[1]Multi-Field'!$F$83="undrained"),BH464,""))</f>
        <v/>
      </c>
      <c r="EN464" s="409" t="str">
        <f>IF(AND('[1]Multi-Field'!$E$84=[1]Lists!BF464,'[1]Multi-Field'!$F$84="Drained"),BI464,IF(AND('[1]Multi-Field'!$E$84=[1]Lists!BF464,'[1]Multi-Field'!$F$84="undrained"),BH464,""))</f>
        <v/>
      </c>
      <c r="EO464" s="409" t="str">
        <f>IF(AND('[1]Multi-Field'!$E$85=[1]Lists!BF464,'[1]Multi-Field'!$F$85="Drained"),BI464,IF(AND('[1]Multi-Field'!$E$85=[1]Lists!BF464,'[1]Multi-Field'!$F$85="undrained"),BH464,""))</f>
        <v/>
      </c>
      <c r="EP464" s="409" t="str">
        <f>IF(AND('[1]Multi-Field'!$E$86=[1]Lists!BF464,'[1]Multi-Field'!$F$86="Drained"),BI464,IF(AND('[1]Multi-Field'!$E$86=[1]Lists!BF464,'[1]Multi-Field'!$F$86="undrained"),BH464,""))</f>
        <v/>
      </c>
      <c r="EQ464" s="409" t="str">
        <f>IF(AND('[1]Multi-Field'!$E$87=[1]Lists!BF464,'[1]Multi-Field'!$F$87="Drained"),BI464,IF(AND('[1]Multi-Field'!$E$87=[1]Lists!BF464,'[1]Multi-Field'!$F$87="undrained"),BH464,""))</f>
        <v/>
      </c>
      <c r="ER464" s="409" t="str">
        <f>IF(AND('[1]Multi-Field'!$E$88=[1]Lists!BF464,'[1]Multi-Field'!$F$88="Drained"),BI464,IF(AND('[1]Multi-Field'!$E$88=[1]Lists!BF464,'[1]Multi-Field'!$F$88="undrained"),BH464,""))</f>
        <v/>
      </c>
      <c r="ES464" s="409" t="str">
        <f>IF(AND('[1]Multi-Field'!$E$89=[1]Lists!BF464,'[1]Multi-Field'!$F$89="Drained"),BI464,IF(AND('[1]Multi-Field'!$E$89=[1]Lists!BF464,'[1]Multi-Field'!$F$89="undrained"),BH464,""))</f>
        <v/>
      </c>
      <c r="ET464" s="409" t="str">
        <f>IF(AND('[1]Multi-Field'!$E$90=[1]Lists!BF464,'[1]Multi-Field'!$F$90="Drained"),BI464,IF(AND('[1]Multi-Field'!$E$90=[1]Lists!BF464,'[1]Multi-Field'!$F$90="undrained"),BH464,""))</f>
        <v/>
      </c>
      <c r="EU464" s="409" t="str">
        <f>IF(AND('[1]Multi-Field'!$E$91=[1]Lists!BF464,'[1]Multi-Field'!$F$91="Drained"),BI464,IF(AND('[1]Multi-Field'!$E$91=[1]Lists!BF464,'[1]Multi-Field'!$F$91="undrained"),BH464,""))</f>
        <v/>
      </c>
      <c r="EV464" s="409" t="str">
        <f>IF(AND('[1]Multi-Field'!$E$92=[1]Lists!BF464,'[1]Multi-Field'!$F$92="Drained"),BI464,IF(AND('[1]Multi-Field'!$E$92=[1]Lists!BF464,'[1]Multi-Field'!$F$92="undrained"),BH464,""))</f>
        <v/>
      </c>
      <c r="EW464" s="409" t="str">
        <f>IF(AND('[1]Multi-Field'!$E$93=[1]Lists!BF464,'[1]Multi-Field'!$F$93="Drained"),BI464,IF(AND('[1]Multi-Field'!$E$93=[1]Lists!BF464,'[1]Multi-Field'!$F$93="undrained"),BH464,""))</f>
        <v/>
      </c>
      <c r="EX464" s="409" t="str">
        <f>IF(AND('[1]Multi-Field'!$E$94=[1]Lists!BF464,'[1]Multi-Field'!$F$94="Drained"),BI464,IF(AND('[1]Multi-Field'!$E$94=[1]Lists!BF464,'[1]Multi-Field'!$F$94="undrained"),BH464,""))</f>
        <v/>
      </c>
      <c r="EY464" s="409" t="str">
        <f>IF(AND('[1]Multi-Field'!$E$95=[1]Lists!BF464,'[1]Multi-Field'!$F$95="Drained"),BI464,IF(AND('[1]Multi-Field'!$E$95=[1]Lists!BF464,'[1]Multi-Field'!$F$95="undrained"),BH464,""))</f>
        <v/>
      </c>
      <c r="EZ464" s="409" t="str">
        <f>IF(AND('[1]Multi-Field'!$E$96=[1]Lists!BF464,'[1]Multi-Field'!$F$96="Drained"),BI464,IF(AND('[1]Multi-Field'!$E$96=[1]Lists!BF464,'[1]Multi-Field'!$F$96="undrained"),BH464,""))</f>
        <v/>
      </c>
      <c r="FA464" s="409" t="str">
        <f>IF(AND('[1]Multi-Field'!$E$97=[1]Lists!BF464,'[1]Multi-Field'!$F$97="Drained"),BI464,IF(AND('[1]Multi-Field'!$E$97=[1]Lists!BF464,'[1]Multi-Field'!$F$97="undrained"),BH464,""))</f>
        <v/>
      </c>
      <c r="FB464" s="409" t="str">
        <f>IF(AND('[1]Multi-Field'!$E$98=[1]Lists!BF464,'[1]Multi-Field'!$F$98="Drained"),BI464,IF(AND('[1]Multi-Field'!$E$98=[1]Lists!BF464,'[1]Multi-Field'!$F$98="undrained"),BH464,""))</f>
        <v/>
      </c>
      <c r="FC464" s="409" t="str">
        <f>IF(AND('[1]Multi-Field'!$E$99=[1]Lists!BF464,'[1]Multi-Field'!$F$99="Drained"),BI464,IF(AND('[1]Multi-Field'!$E$99=[1]Lists!BF464,'[1]Multi-Field'!$F$99="undrained"),BH464,""))</f>
        <v/>
      </c>
      <c r="FD464" s="409" t="str">
        <f>IF(AND('[1]Multi-Field'!$E$100=[1]Lists!BF464,'[1]Multi-Field'!$F$100="Drained"),BI464,IF(AND('[1]Multi-Field'!$E$100=[1]Lists!BF464,'[1]Multi-Field'!$F$100="undrained"),BH464,""))</f>
        <v/>
      </c>
      <c r="FE464" s="409" t="str">
        <f>IF(AND('[1]Multi-Field'!$E$101=[1]Lists!BF464,'[1]Multi-Field'!$F$101="Drained"),BI464,IF(AND('[1]Multi-Field'!$E$101=[1]Lists!BF464,'[1]Multi-Field'!$F$101="undrained"),BH464,""))</f>
        <v/>
      </c>
      <c r="FF464" s="409" t="str">
        <f>IF(AND('[1]Multi-Field'!$E$102=[1]Lists!BF464,'[1]Multi-Field'!$F$102="Drained"),BI464,IF(AND('[1]Multi-Field'!$E$102=[1]Lists!BF464,'[1]Multi-Field'!$F$102="undrained"),BH464,""))</f>
        <v/>
      </c>
      <c r="FG464" s="409" t="str">
        <f>IF(AND('[1]Multi-Field'!$E$103=[1]Lists!BF464,'[1]Multi-Field'!$F$103="Drained"),BI464,IF(AND('[1]Multi-Field'!$E$103=[1]Lists!BF464,'[1]Multi-Field'!$F$103="undrained"),BH464,""))</f>
        <v/>
      </c>
      <c r="FH464" s="409" t="str">
        <f>IF(AND('[1]Multi-Field'!$E$104=[1]Lists!BF464,'[1]Multi-Field'!$F$104="Drained"),BI464,IF(AND('[1]Multi-Field'!$E$104=[1]Lists!BF464,'[1]Multi-Field'!$F$104="undrained"),BH464,""))</f>
        <v/>
      </c>
      <c r="FI464" s="409" t="str">
        <f>IF(AND('[1]Multi-Field'!$E$105=[1]Lists!BF464,'[1]Multi-Field'!$F$105="Drained"),BI464,IF(AND('[1]Multi-Field'!$E$105=[1]Lists!BF464,'[1]Multi-Field'!$F$105="undrained"),BH464,""))</f>
        <v/>
      </c>
      <c r="FJ464" s="409" t="str">
        <f>IF(AND('[1]Multi-Field'!$E$106=[1]Lists!BF464,'[1]Multi-Field'!$F$106="Drained"),BI464,IF(AND('[1]Multi-Field'!$E$106=[1]Lists!BF464,'[1]Multi-Field'!$F$106="undrained"),BH464,""))</f>
        <v/>
      </c>
      <c r="FK464" s="409" t="str">
        <f>IF(AND('[1]Multi-Field'!$E$107=[1]Lists!BF464,'[1]Multi-Field'!$F$107="Drained"),BI464,IF(AND('[1]Multi-Field'!$E$107=[1]Lists!BF464,'[1]Multi-Field'!$F$107="undrained"),BH464,""))</f>
        <v/>
      </c>
      <c r="FL464" s="409" t="str">
        <f>IF(AND('[1]Multi-Field'!$E$108=[1]Lists!BF464,'[1]Multi-Field'!$F$108="Drained"),BI464,IF(AND('[1]Multi-Field'!$E$108=[1]Lists!BF464,'[1]Multi-Field'!$F$108="undrained"),BH464,""))</f>
        <v/>
      </c>
      <c r="FM464" s="409" t="str">
        <f>IF(AND('[1]Multi-Field'!$E$109=[1]Lists!BF464,'[1]Multi-Field'!$F$109="Drained"),BI464,IF(AND('[1]Multi-Field'!$E$109=[1]Lists!BF464,'[1]Multi-Field'!$F$109="undrained"),BH464,""))</f>
        <v/>
      </c>
      <c r="FN464" s="409" t="str">
        <f>IF(AND('[1]Multi-Field'!$E$110=[1]Lists!BF464,'[1]Multi-Field'!$F$110="Drained"),BI464,IF(AND('[1]Multi-Field'!$E$110=[1]Lists!BF464,'[1]Multi-Field'!$F$110="undrained"),BH464,""))</f>
        <v/>
      </c>
      <c r="FO464" s="409" t="str">
        <f>IF(AND('[1]Multi-Field'!$E$111=[1]Lists!BF464,'[1]Multi-Field'!$F$111="Drained"),BI464,IF(AND('[1]Multi-Field'!$E$111=[1]Lists!BF464,'[1]Multi-Field'!$F$111="undrained"),BH464,""))</f>
        <v/>
      </c>
      <c r="FP464" s="409" t="str">
        <f>IF(AND('[1]Multi-Field'!$E$112=[1]Lists!BF464,'[1]Multi-Field'!$F$112="Drained"),BI464,IF(AND('[1]Multi-Field'!$E$112=[1]Lists!BF464,'[1]Multi-Field'!$F$112="undrained"),BH464,""))</f>
        <v/>
      </c>
      <c r="FQ464" s="409" t="str">
        <f>IF(AND('[1]Multi-Field'!$E$113=[1]Lists!BF464,'[1]Multi-Field'!$F$113="Drained"),BI464,IF(AND('[1]Multi-Field'!$E$113=[1]Lists!BF464,'[1]Multi-Field'!$F$113="undrained"),BH464,""))</f>
        <v/>
      </c>
      <c r="FR464" s="409" t="str">
        <f>IF(AND('[1]Multi-Field'!$E$114=[1]Lists!BF464,'[1]Multi-Field'!$F$114="Drained"),BI464,IF(AND('[1]Multi-Field'!$E$114=[1]Lists!BF464,'[1]Multi-Field'!$F$114="undrained"),BH464,""))</f>
        <v/>
      </c>
      <c r="FS464" s="409" t="str">
        <f>IF(AND('[1]Multi-Field'!$E$115=[1]Lists!BF464,'[1]Multi-Field'!$F$115="Drained"),BI464,IF(AND('[1]Multi-Field'!$E$115=[1]Lists!BF464,'[1]Multi-Field'!$F$115="undrained"),BH464,""))</f>
        <v/>
      </c>
      <c r="FT464" s="409" t="str">
        <f>IF(AND('[1]Multi-Field'!$E$116=[1]Lists!BF464,'[1]Multi-Field'!$F$116="Drained"),BI464,IF(AND('[1]Multi-Field'!$E$116=[1]Lists!BF464,'[1]Multi-Field'!$F$116="undrained"),BH464,""))</f>
        <v/>
      </c>
      <c r="FU464" s="409" t="str">
        <f>IF(AND('[1]Multi-Field'!$E$117=[1]Lists!BF464,'[1]Multi-Field'!$F$117="Drained"),BI464,IF(AND('[1]Multi-Field'!$E$117=[1]Lists!BF464,'[1]Multi-Field'!$F$117="undrained"),BH464,""))</f>
        <v/>
      </c>
      <c r="FV464" s="409" t="str">
        <f>IF(AND('[1]Multi-Field'!$E$118=[1]Lists!BF464,'[1]Multi-Field'!$F$118="Drained"),BI464,IF(AND('[1]Multi-Field'!$E$118=[1]Lists!BF464,'[1]Multi-Field'!$F$118="undrained"),BH464,""))</f>
        <v/>
      </c>
      <c r="FW464" s="409" t="str">
        <f>IF(AND('[1]Multi-Field'!$E$119=[1]Lists!BF464,'[1]Multi-Field'!$F$119="Drained"),BI464,IF(AND('[1]Multi-Field'!$E$119=[1]Lists!BF464,'[1]Multi-Field'!$F$119="undrained"),BH464,""))</f>
        <v/>
      </c>
      <c r="FX464" s="409" t="str">
        <f>IF(AND('[1]Multi-Field'!$E$120=[1]Lists!BF464,'[1]Multi-Field'!$F$120="Drained"),BI464,IF(AND('[1]Multi-Field'!$E$120=[1]Lists!BF464,'[1]Multi-Field'!$F$120="undrained"),BH464,""))</f>
        <v/>
      </c>
      <c r="GC464" s="4">
        <v>1</v>
      </c>
    </row>
    <row r="465" spans="1:185" ht="13.5" customHeight="1">
      <c r="A465" s="7" t="s">
        <v>551</v>
      </c>
      <c r="B465" s="7"/>
      <c r="C465" s="7"/>
      <c r="D465" s="8">
        <v>75</v>
      </c>
      <c r="E465" s="8">
        <f t="shared" si="67"/>
        <v>75</v>
      </c>
      <c r="F465" s="8">
        <f t="shared" si="68"/>
        <v>75</v>
      </c>
      <c r="G465" s="8">
        <v>75</v>
      </c>
      <c r="H465" s="8">
        <v>75</v>
      </c>
      <c r="I465" s="8">
        <f t="shared" si="71"/>
        <v>75</v>
      </c>
      <c r="J465" s="8">
        <f t="shared" si="72"/>
        <v>75</v>
      </c>
      <c r="K465" s="8">
        <v>75</v>
      </c>
      <c r="L465" s="8">
        <v>155</v>
      </c>
      <c r="M465" s="8">
        <f t="shared" si="69"/>
        <v>155</v>
      </c>
      <c r="N465" s="8">
        <f t="shared" si="70"/>
        <v>155</v>
      </c>
      <c r="O465" s="8">
        <v>155</v>
      </c>
      <c r="P465" s="391">
        <v>440</v>
      </c>
      <c r="Q465" s="394"/>
      <c r="R465" s="395">
        <f>IF(OR('Multi-Field'!AA442=Lists!AC481,'Multi-Field'!AA442=Lists!AC482),IF('Multi-Field'!Z442="x",(IF('Multi-Field'!AC442=Lists!Q450,Lists!R450,IF('Multi-Field'!AC442=Lists!Q451,Lists!R451,IF('Multi-Field'!AC442=Lists!Q452,Lists!R452,IF('Multi-Field'!AC442=Lists!Q453,Lists!R453))))),IF('Multi-Field'!X442="x",(IF('Multi-Field'!AC442=Lists!Q450,Lists!S450,IF('Multi-Field'!AC442=Lists!Q451,Lists!S451,IF('Multi-Field'!AC442=Lists!Q452,Lists!S452,IF('Multi-Field'!AC442=Lists!Q453,Lists!S453))))),IF('Multi-Field'!V442="x",(IF('Multi-Field'!AC442=Lists!Q450,Lists!T450,IF('Multi-Field'!AC442=Lists!Q451,Lists!T451,IF('Multi-Field'!AC442=Lists!Q452,Lists!T452,IF('Multi-Field'!AC442=Lists!Q453,Lists!T453))))),0))))</f>
        <v>0</v>
      </c>
      <c r="S465" s="395">
        <f t="shared" si="66"/>
        <v>0</v>
      </c>
      <c r="T465" s="395"/>
      <c r="U465" s="396"/>
      <c r="BF465" s="411" t="s">
        <v>1629</v>
      </c>
      <c r="BG465" s="412">
        <v>2</v>
      </c>
      <c r="BH465" s="412">
        <v>6</v>
      </c>
      <c r="BI465" s="412">
        <v>6</v>
      </c>
      <c r="BJ465" s="409" t="e">
        <f>IF(AND('[1]Single Field'!#REF!=[1]Lists!BF465,'[1]Single Field'!#REF!="Drained"),"x",IF(AND('[1]Single Field'!#REF!=[1]Lists!BF465,'[1]Single Field'!#REF!="Undrained"),O,""))</f>
        <v>#REF!</v>
      </c>
      <c r="BK465" s="409" t="str">
        <f>IF(AND('[1]Multi-Field'!$E$3=[1]Lists!BF465,'[1]Multi-Field'!$F$3="Drained"),BI465,IF(AND('[1]Multi-Field'!$E$3=BF465,'[1]Multi-Field'!$F$3="undrained"),BH465,""))</f>
        <v/>
      </c>
      <c r="BL465" s="409" t="str">
        <f>IF(AND('[1]Multi-Field'!$E$4=BF465,'[1]Multi-Field'!$F$4="Drained"),BI465,IF(AND('[1]Multi-Field'!$E$4=BF465,'[1]Multi-Field'!$F$4="undrained"),BH465,""))</f>
        <v/>
      </c>
      <c r="BM465" s="409" t="str">
        <f>IF(AND('[1]Multi-Field'!$E$5=BF465,'[1]Multi-Field'!$F$5="Drained"),BI465,IF(AND('[1]Multi-Field'!$E$5=BF465,'[1]Multi-Field'!$F$5="undrained"),BH465,""))</f>
        <v/>
      </c>
      <c r="BN465" s="409" t="str">
        <f>IF(AND('[1]Multi-Field'!$E$6=BF465,'[1]Multi-Field'!$F$6="Drained"),BI465,IF(AND('[1]Multi-Field'!$E$6=BF465,'[1]Multi-Field'!$F$6="undrained"),BH465,""))</f>
        <v/>
      </c>
      <c r="BO465" s="409" t="str">
        <f>IF(AND('[1]Multi-Field'!$E$7=BF465,'[1]Multi-Field'!$F$7="Drained"),BI465,IF(AND('[1]Multi-Field'!$E$7=BF465,'[1]Multi-Field'!$F$7="undrained"),BH465,""))</f>
        <v/>
      </c>
      <c r="BP465" s="409" t="str">
        <f>IF(AND('[1]Multi-Field'!$E$8=BF465,'[1]Multi-Field'!$F$8="Drained"),BI465,IF(AND('[1]Multi-Field'!$E$8=BF465,'[1]Multi-Field'!$F$8="undrained"),BH465,""))</f>
        <v/>
      </c>
      <c r="BQ465" s="409" t="str">
        <f>IF(AND('[1]Multi-Field'!$E$9=BF465,'[1]Multi-Field'!$F$9="Drained"),BI465,IF(AND('[1]Multi-Field'!$E$9=BF465,'[1]Multi-Field'!$F$9="undrained"),BH465,""))</f>
        <v/>
      </c>
      <c r="BR465" s="409" t="str">
        <f>IF(AND('[1]Multi-Field'!$E$10=BF465,'[1]Multi-Field'!$F$10="Drained"),BI465,IF(AND('[1]Multi-Field'!$E$10=BF465,'[1]Multi-Field'!$F$10="undrained"),BH465,""))</f>
        <v/>
      </c>
      <c r="BS465" s="409" t="str">
        <f>IF(AND('[1]Multi-Field'!$E$11=BF465,'[1]Multi-Field'!$F$11="Drained"),BI465,IF(AND('[1]Multi-Field'!$E$11=BF465,'[1]Multi-Field'!$F$11="undrained"),BH465,""))</f>
        <v/>
      </c>
      <c r="BT465" s="409" t="str">
        <f>IF(AND('[1]Multi-Field'!$E$12=BF465,'[1]Multi-Field'!$F$12="Drained"),BI465,IF(AND('[1]Multi-Field'!$E$12=BF465,'[1]Multi-Field'!$F$12="undrained"),BH465,""))</f>
        <v/>
      </c>
      <c r="BU465" s="409" t="str">
        <f>IF(AND('[1]Multi-Field'!$E$13=BF465,'[1]Multi-Field'!$F$13="Drained"),BI465,IF(AND('[1]Multi-Field'!$E$3=BF465,'[1]Multi-Field'!$F$13="undrained"),BH465,""))</f>
        <v/>
      </c>
      <c r="BV465" s="409" t="str">
        <f>IF(AND('[1]Multi-Field'!$E$14=BF465,'[1]Multi-Field'!$F$14="Drained"),BI465,IF(AND('[1]Multi-Field'!$E$14=BF465,'[1]Multi-Field'!$F$14="undrained"),BH465,""))</f>
        <v/>
      </c>
      <c r="BW465" s="409" t="str">
        <f>IF(AND('[1]Multi-Field'!$E$15=BF465,'[1]Multi-Field'!$F$15="Drained"),BI465,IF(AND('[1]Multi-Field'!$E$15=BF465,'[1]Multi-Field'!$F$15="undrained"),BH465,""))</f>
        <v/>
      </c>
      <c r="BX465" s="409" t="str">
        <f>IF(AND('[1]Multi-Field'!$E$16=[1]Lists!BF465,'[1]Multi-Field'!$F$16="Drained"),BI465,IF(AND('[1]Multi-Field'!$E$16=[1]Lists!BF465,'[1]Multi-Field'!$F$16="undrained"),BH465,""))</f>
        <v/>
      </c>
      <c r="BY465" s="409" t="str">
        <f>IF(AND('[1]Multi-Field'!$E$17=[1]Lists!BF465,'[1]Multi-Field'!$F$17="Drained"),BI465,IF(AND('[1]Multi-Field'!$E$17=[1]Lists!BF465,'[1]Multi-Field'!$F$17="undrained"),BH465,""))</f>
        <v/>
      </c>
      <c r="BZ465" s="409" t="str">
        <f>IF(AND('[1]Multi-Field'!$E$18=[1]Lists!BF465,'[1]Multi-Field'!$F$18="Drained"),BI465,IF(AND('[1]Multi-Field'!$E$18=[1]Lists!BF465,'[1]Multi-Field'!$F$18="undrained"),BH465,""))</f>
        <v/>
      </c>
      <c r="CA465" s="409" t="str">
        <f>IF(AND('[1]Multi-Field'!$E$19=[1]Lists!BF465,'[1]Multi-Field'!$F$19="Drained"),BI465,IF(AND('[1]Multi-Field'!$E$19=[1]Lists!BF465,'[1]Multi-Field'!$F$19="undrained"),BH465,""))</f>
        <v/>
      </c>
      <c r="CB465" s="409" t="str">
        <f>IF(AND('[1]Multi-Field'!$E$20=[1]Lists!BF465,'[1]Multi-Field'!$F$20="Drained"),BI465,IF(AND('[1]Multi-Field'!$E$20=[1]Lists!BF465,'[1]Multi-Field'!$F$20="undrained"),BH465,""))</f>
        <v/>
      </c>
      <c r="CC465" s="409" t="str">
        <f>IF(AND('[1]Multi-Field'!$E$21=[1]Lists!BF465,'[1]Multi-Field'!$F$21="Drained"),BI465,IF(AND('[1]Multi-Field'!$E$21=[1]Lists!BF465,'[1]Multi-Field'!$F$21="undrained"),BH465,""))</f>
        <v/>
      </c>
      <c r="CD465" s="409" t="str">
        <f>IF(AND('[1]Multi-Field'!$E$22=[1]Lists!BF465,'[1]Multi-Field'!$F$22="Drained"),BI465,IF(AND('[1]Multi-Field'!$E$22=[1]Lists!BF465,'[1]Multi-Field'!$F$22="undrained"),BH465,""))</f>
        <v/>
      </c>
      <c r="CE465" s="409" t="str">
        <f>IF(AND('[1]Multi-Field'!$E$23=[1]Lists!BF465,'[1]Multi-Field'!$F$23="Drained"),BI465,IF(AND('[1]Multi-Field'!$E$23=[1]Lists!BF465,'[1]Multi-Field'!$F$23="undrained"),BH465,""))</f>
        <v/>
      </c>
      <c r="CF465" s="409" t="str">
        <f>IF(AND('[1]Multi-Field'!$E$24=[1]Lists!BF465,'[1]Multi-Field'!$F$24="Drained"),BI465,IF(AND('[1]Multi-Field'!$E$24=[1]Lists!BF465,'[1]Multi-Field'!$F$24="undrained"),BH465,""))</f>
        <v/>
      </c>
      <c r="CG465" s="409" t="str">
        <f>IF(AND('[1]Multi-Field'!$E$25=[1]Lists!BF465,'[1]Multi-Field'!$F$25="Drained"),BI465,IF(AND('[1]Multi-Field'!$E$25=[1]Lists!BF465,'[1]Multi-Field'!$F$25="undrained"),BH465,""))</f>
        <v/>
      </c>
      <c r="CH465" s="409" t="str">
        <f>IF(AND('[1]Multi-Field'!$E$26=[1]Lists!BF465,'[1]Multi-Field'!$F$26="Drained"),BI465,IF(AND('[1]Multi-Field'!$E$26=[1]Lists!BF465,'[1]Multi-Field'!$F$26="undrained"),BH465,""))</f>
        <v/>
      </c>
      <c r="CI465" s="409" t="str">
        <f>IF(AND('[1]Multi-Field'!$E$27=[1]Lists!BF465,'[1]Multi-Field'!$F$27="Drained"),BI465,IF(AND('[1]Multi-Field'!$E$27=[1]Lists!BF465,'[1]Multi-Field'!$F$27="undrained"),BH465,""))</f>
        <v/>
      </c>
      <c r="CJ465" s="409" t="str">
        <f>IF(AND('[1]Multi-Field'!$E$28=[1]Lists!BF465,'[1]Multi-Field'!$F$28="Drained"),BI465,IF(AND('[1]Multi-Field'!$E$28=[1]Lists!BF465,'[1]Multi-Field'!$F$28="undrained"),BH465,""))</f>
        <v/>
      </c>
      <c r="CK465" s="409" t="str">
        <f>IF(AND('[1]Multi-Field'!$E$29=[1]Lists!BF465,'[1]Multi-Field'!$F$29="Drained"),BI465,IF(AND('[1]Multi-Field'!$E$29=[1]Lists!BF465,'[1]Multi-Field'!$F$29="undrained"),BH465,""))</f>
        <v/>
      </c>
      <c r="CL465" s="409" t="str">
        <f>IF(AND('[1]Multi-Field'!$E$30=[1]Lists!BF465,'[1]Multi-Field'!$F$30="Drained"),BI465,IF(AND('[1]Multi-Field'!$E$30=[1]Lists!BF465,'[1]Multi-Field'!$F$30="undrained"),BH465,""))</f>
        <v/>
      </c>
      <c r="CM465" s="409" t="str">
        <f>IF(AND('[1]Multi-Field'!$E$31=[1]Lists!BF465,'[1]Multi-Field'!$F$31="Drained"),BI465,IF(AND('[1]Multi-Field'!$E$31=[1]Lists!BF465,'[1]Multi-Field'!$F$31="undrained"),BH465,""))</f>
        <v/>
      </c>
      <c r="CN465" s="409" t="str">
        <f>IF(AND('[1]Multi-Field'!$E$32=[1]Lists!BF465,'[1]Multi-Field'!$F$32="Drained"),BI465,IF(AND('[1]Multi-Field'!$E$32=[1]Lists!BF465,'[1]Multi-Field'!$F$32="undrained"),BH465,""))</f>
        <v/>
      </c>
      <c r="CO465" s="409" t="str">
        <f>IF(AND('[1]Multi-Field'!$E$33=[1]Lists!BF465,'[1]Multi-Field'!$F$33="Drained"),BI465,IF(AND('[1]Multi-Field'!$E$33=[1]Lists!BF465,'[1]Multi-Field'!$F$33="undrained"),BH465,""))</f>
        <v/>
      </c>
      <c r="CP465" s="409" t="str">
        <f>IF(AND('[1]Multi-Field'!$E$34=[1]Lists!BF465,'[1]Multi-Field'!$F$34="Drained"),BI465,IF(AND('[1]Multi-Field'!$E$34=[1]Lists!BF465,'[1]Multi-Field'!$F$34="undrained"),BH465,""))</f>
        <v/>
      </c>
      <c r="CQ465" s="409" t="str">
        <f>IF(AND('[1]Multi-Field'!$E$35=[1]Lists!BF465,'[1]Multi-Field'!$F$35="Drained"),BI465,IF(AND('[1]Multi-Field'!$E$35=[1]Lists!BF465,'[1]Multi-Field'!$F$35="undrained"),BH465,""))</f>
        <v/>
      </c>
      <c r="CR465" s="409" t="str">
        <f>IF(AND('[1]Multi-Field'!$E$36=[1]Lists!BF465,'[1]Multi-Field'!$F$36="Drained"),BI465,IF(AND('[1]Multi-Field'!$E$36=[1]Lists!BF465,'[1]Multi-Field'!$F$36="undrained"),BH465,""))</f>
        <v/>
      </c>
      <c r="CS465" s="409" t="str">
        <f>IF(AND('[1]Multi-Field'!$E$37=[1]Lists!BF465,'[1]Multi-Field'!$F$37="Drained"),BI465,IF(AND('[1]Multi-Field'!$E$37=[1]Lists!BF465,'[1]Multi-Field'!$F$37="undrained"),BH465,""))</f>
        <v/>
      </c>
      <c r="CT465" s="409" t="str">
        <f>IF(AND('[1]Multi-Field'!$E$38=[1]Lists!BF465,'[1]Multi-Field'!$F$38="Drained"),BI465,IF(AND('[1]Multi-Field'!$E$38=[1]Lists!BF465,'[1]Multi-Field'!$F$38="undrained"),BH465,""))</f>
        <v/>
      </c>
      <c r="CU465" s="409" t="str">
        <f>IF(AND('[1]Multi-Field'!$E$39=[1]Lists!BF465,'[1]Multi-Field'!$F$39="Drained"),BI465,IF(AND('[1]Multi-Field'!$E$39=[1]Lists!BF465,'[1]Multi-Field'!$F$39="undrained"),BH465,""))</f>
        <v/>
      </c>
      <c r="CV465" s="409" t="str">
        <f>IF(AND('[1]Multi-Field'!$E$40=[1]Lists!BF465,'[1]Multi-Field'!$F$40="Drained"),BI465,IF(AND('[1]Multi-Field'!$E$40=[1]Lists!BF465,'[1]Multi-Field'!$F$40="undrained"),BH465,""))</f>
        <v/>
      </c>
      <c r="CW465" s="409" t="str">
        <f>IF(AND('[1]Multi-Field'!$E$41=[1]Lists!BF465,'[1]Multi-Field'!$F$40="Drained"),BI465,IF(AND('[1]Multi-Field'!$E$40=[1]Lists!BF465,'[1]Multi-Field'!$F$40="undrained"),BH465,""))</f>
        <v/>
      </c>
      <c r="CX465" s="409" t="str">
        <f>IF(AND('[1]Multi-Field'!$E$42=[1]Lists!BF465,'[1]Multi-Field'!$F$42="Drained"),BI465,IF(AND('[1]Multi-Field'!$E$42=[1]Lists!BF465,'[1]Multi-Field'!$F$42="undrained"),BH465,""))</f>
        <v/>
      </c>
      <c r="CY465" s="409" t="str">
        <f>IF(AND('[1]Multi-Field'!$E$43=[1]Lists!BF465,'[1]Multi-Field'!$F$43="Drained"),BI465,IF(AND('[1]Multi-Field'!$E$43=[1]Lists!BF465,'[1]Multi-Field'!$F$43="undrained"),BH465,""))</f>
        <v/>
      </c>
      <c r="CZ465" s="409" t="str">
        <f>IF(AND('[1]Multi-Field'!$E$44=[1]Lists!BF465,'[1]Multi-Field'!$F$44="Drained"),BI465,IF(AND('[1]Multi-Field'!$E$44=[1]Lists!BF465,'[1]Multi-Field'!$F$44="undrained"),BH465,""))</f>
        <v/>
      </c>
      <c r="DA465" s="409" t="str">
        <f>IF(AND('[1]Multi-Field'!$E$45=[1]Lists!BF465,'[1]Multi-Field'!$F$45="Drained"),BI465,IF(AND('[1]Multi-Field'!$E$45=[1]Lists!BF465,'[1]Multi-Field'!$F$45="undrained"),BH465,""))</f>
        <v/>
      </c>
      <c r="DB465" s="409" t="str">
        <f>IF(AND('[1]Multi-Field'!$E$46=[1]Lists!BF465,'[1]Multi-Field'!$F$46="Drained"),BI465,IF(AND('[1]Multi-Field'!$E$46=[1]Lists!BF465,'[1]Multi-Field'!$F$46="undrained"),BH465,""))</f>
        <v/>
      </c>
      <c r="DC465" s="409" t="str">
        <f>IF(AND('[1]Multi-Field'!$E$47=[1]Lists!BF465,'[1]Multi-Field'!$F$47="Drained"),BI465,IF(AND('[1]Multi-Field'!$E$47=[1]Lists!BF465,'[1]Multi-Field'!$F$47="undrained"),BH465,""))</f>
        <v/>
      </c>
      <c r="DD465" s="409" t="str">
        <f>IF(AND('[1]Multi-Field'!$E$48=[1]Lists!BF465,'[1]Multi-Field'!$F$48="Drained"),BI465,IF(AND('[1]Multi-Field'!$E$48=[1]Lists!BF465,'[1]Multi-Field'!$F$48="undrained"),BH465,""))</f>
        <v/>
      </c>
      <c r="DE465" s="409" t="str">
        <f>IF(AND('[1]Multi-Field'!$E$49=[1]Lists!BF465,'[1]Multi-Field'!$F$49="Drained"),BI465,IF(AND('[1]Multi-Field'!$E$49=[1]Lists!BF465,'[1]Multi-Field'!$F$9="undrained"),BH465,""))</f>
        <v/>
      </c>
      <c r="DF465" s="409" t="str">
        <f>IF(AND('[1]Multi-Field'!$E$50=[1]Lists!BF465,'[1]Multi-Field'!$F$50="Drained"),BI465,IF(AND('[1]Multi-Field'!$E$50=[1]Lists!BF465,'[1]Multi-Field'!$F$50="undrained"),BH465,""))</f>
        <v/>
      </c>
      <c r="DG465" s="409" t="str">
        <f>IF(AND('[1]Multi-Field'!$E$51=[1]Lists!BF465,'[1]Multi-Field'!$F$51="Drained"),BI465,IF(AND('[1]Multi-Field'!$E$51=[1]Lists!BF465,'[1]Multi-Field'!$F$51="undrained"),BH465,""))</f>
        <v/>
      </c>
      <c r="DH465" s="409" t="str">
        <f>IF(AND('[1]Multi-Field'!$E$52=[1]Lists!BF465,'[1]Multi-Field'!$F$52="Drained"),BI465,IF(AND('[1]Multi-Field'!$E$52=[1]Lists!BF465,'[1]Multi-Field'!$F$52="undrained"),BH465,""))</f>
        <v/>
      </c>
      <c r="DI465" s="409" t="str">
        <f>IF(AND('[1]Multi-Field'!$E$53=[1]Lists!BF465,'[1]Multi-Field'!$F$53="Drained"),BI465,IF(AND('[1]Multi-Field'!$E$53=[1]Lists!BF465,'[1]Multi-Field'!$F$53="undrained"),BH465,""))</f>
        <v/>
      </c>
      <c r="DJ465" s="409" t="str">
        <f>IF(AND('[1]Multi-Field'!$E$54=[1]Lists!BF465,'[1]Multi-Field'!$F$54="Drained"),BI465,IF(AND('[1]Multi-Field'!$E$54=[1]Lists!BF465,'[1]Multi-Field'!$F$54="undrained"),BH465,""))</f>
        <v/>
      </c>
      <c r="DK465" s="409" t="str">
        <f>IF(AND('[1]Multi-Field'!$E$55=[1]Lists!BF465,'[1]Multi-Field'!$F$55="Drained"),BI465,IF(AND('[1]Multi-Field'!$E$55=[1]Lists!BF465,'[1]Multi-Field'!$F$55="undrained"),BH465,""))</f>
        <v/>
      </c>
      <c r="DL465" s="409" t="str">
        <f>IF(AND('[1]Multi-Field'!$E$56=[1]Lists!BF465,'[1]Multi-Field'!$F$56="Drained"),BI465,IF(AND('[1]Multi-Field'!$E$56=[1]Lists!BF465,'[1]Multi-Field'!$F$56="undrained"),BH465,""))</f>
        <v/>
      </c>
      <c r="DM465" s="409" t="str">
        <f>IF(AND('[1]Multi-Field'!$E$57=[1]Lists!BF465,'[1]Multi-Field'!$F$57="Drained"),BI465,IF(AND('[1]Multi-Field'!$E$57=[1]Lists!BF465,'[1]Multi-Field'!$F$57="undrained"),BH465,""))</f>
        <v/>
      </c>
      <c r="DN465" s="409" t="str">
        <f>IF(AND('[1]Multi-Field'!$E$58=[1]Lists!BF465,'[1]Multi-Field'!$F$58="Drained"),BI465,IF(AND('[1]Multi-Field'!$E$58=[1]Lists!BF465,'[1]Multi-Field'!$F$58="undrained"),BH465,""))</f>
        <v/>
      </c>
      <c r="DO465" s="409" t="str">
        <f>IF(AND('[1]Multi-Field'!$E$59=[1]Lists!BF465,'[1]Multi-Field'!$F$59="Drained"),BI465,IF(AND('[1]Multi-Field'!$E$59=[1]Lists!BF465,'[1]Multi-Field'!$F$59="undrained"),BH465,""))</f>
        <v/>
      </c>
      <c r="DP465" s="409" t="str">
        <f>IF(AND('[1]Multi-Field'!$E$60=[1]Lists!BF465,'[1]Multi-Field'!$F$60="Drained"),BI465,IF(AND('[1]Multi-Field'!$E$60=[1]Lists!BF465,'[1]Multi-Field'!$F$60="undrained"),BH465,""))</f>
        <v/>
      </c>
      <c r="DQ465" s="409" t="str">
        <f>IF(AND('[1]Multi-Field'!$E$61=[1]Lists!BF465,'[1]Multi-Field'!$F$61="Drained"),BI465,IF(AND('[1]Multi-Field'!$E$61=[1]Lists!BF465,'[1]Multi-Field'!$F$61="undrained"),BH465,""))</f>
        <v/>
      </c>
      <c r="DR465" s="409" t="str">
        <f>IF(AND('[1]Multi-Field'!$E$62=[1]Lists!BF465,'[1]Multi-Field'!$F$62="Drained"),BI465,IF(AND('[1]Multi-Field'!$E$62=[1]Lists!BF465,'[1]Multi-Field'!$F$62="undrained"),BH465,""))</f>
        <v/>
      </c>
      <c r="DS465" s="409" t="str">
        <f>IF(AND('[1]Multi-Field'!$E$63=[1]Lists!BF465,'[1]Multi-Field'!$F$63="Drained"),BI465,IF(AND('[1]Multi-Field'!$E$63=[1]Lists!BF465,'[1]Multi-Field'!$F$63="undrained"),BH465,""))</f>
        <v/>
      </c>
      <c r="DT465" s="409" t="str">
        <f>IF(AND('[1]Multi-Field'!$E$64=[1]Lists!BF465,'[1]Multi-Field'!$F$64="Drained"),BI465,IF(AND('[1]Multi-Field'!$E$64=[1]Lists!BF465,'[1]Multi-Field'!$F$64="undrained"),BH465,""))</f>
        <v/>
      </c>
      <c r="DU465" s="409" t="str">
        <f>IF(AND('[1]Multi-Field'!$E$65=[1]Lists!BF465,'[1]Multi-Field'!$F$65="Drained"),BI465,IF(AND('[1]Multi-Field'!$E$65=[1]Lists!BF465,'[1]Multi-Field'!$F$65="undrained"),BH465,""))</f>
        <v/>
      </c>
      <c r="DV465" s="409" t="str">
        <f>IF(AND('[1]Multi-Field'!$E$66=[1]Lists!BF465,'[1]Multi-Field'!$F$66="Drained"),BI465,IF(AND('[1]Multi-Field'!$E$66=[1]Lists!BF465,'[1]Multi-Field'!$F$66="undrained"),BH465,""))</f>
        <v/>
      </c>
      <c r="DW465" s="409" t="str">
        <f>IF(AND('[1]Multi-Field'!$E$67=[1]Lists!BF465,'[1]Multi-Field'!$F$67="Drained"),BI465,IF(AND('[1]Multi-Field'!$E$67=[1]Lists!BF465,'[1]Multi-Field'!$F$67="undrained"),BH465,""))</f>
        <v/>
      </c>
      <c r="DX465" s="409" t="str">
        <f>IF(AND('[1]Multi-Field'!$E$68=[1]Lists!BF465,'[1]Multi-Field'!$F$68="Drained"),BI465,IF(AND('[1]Multi-Field'!$E$68=[1]Lists!BF465,'[1]Multi-Field'!$F$68="undrained"),BH465,""))</f>
        <v/>
      </c>
      <c r="DY465" s="409" t="str">
        <f>IF(AND('[1]Multi-Field'!$E$69=[1]Lists!BF465,'[1]Multi-Field'!$F$69="Drained"),BI465,IF(AND('[1]Multi-Field'!$E$69=[1]Lists!BF465,'[1]Multi-Field'!$F$69="undrained"),BH465,""))</f>
        <v/>
      </c>
      <c r="DZ465" s="409" t="str">
        <f>IF(AND('[1]Multi-Field'!$E$70=[1]Lists!BF465,'[1]Multi-Field'!$F$70="Drained"),BI465,IF(AND('[1]Multi-Field'!$E$70=[1]Lists!BF465,'[1]Multi-Field'!$F$70="undrained"),BH465,""))</f>
        <v/>
      </c>
      <c r="EA465" s="409" t="str">
        <f>IF(AND('[1]Multi-Field'!$E$71=[1]Lists!BF465,'[1]Multi-Field'!$F$71="Drained"),BI465,IF(AND('[1]Multi-Field'!$E$71=[1]Lists!BF465,'[1]Multi-Field'!$F$71="undrained"),BH465,""))</f>
        <v/>
      </c>
      <c r="EB465" s="409" t="str">
        <f>IF(AND('[1]Multi-Field'!$E$72=[1]Lists!BF465,'[1]Multi-Field'!$F$72="Drained"),BI465,IF(AND('[1]Multi-Field'!$E$72=[1]Lists!BF465,'[1]Multi-Field'!$F$72="undrained"),BH465,""))</f>
        <v/>
      </c>
      <c r="EC465" s="409" t="str">
        <f>IF(AND('[1]Multi-Field'!$E$73=[1]Lists!BF465,'[1]Multi-Field'!$F$73="Drained"),BI465,IF(AND('[1]Multi-Field'!$E$73=[1]Lists!BF465,'[1]Multi-Field'!$F$73="undrained"),BH465,""))</f>
        <v/>
      </c>
      <c r="ED465" s="409" t="str">
        <f>IF(AND('[1]Multi-Field'!$E$74=[1]Lists!BF465,'[1]Multi-Field'!$F$74="Drained"),BI465,IF(AND('[1]Multi-Field'!$E$74=[1]Lists!BF465,'[1]Multi-Field'!$F$74="undrained"),BH465,""))</f>
        <v/>
      </c>
      <c r="EE465" s="409" t="str">
        <f>IF(AND('[1]Multi-Field'!$E$75=[1]Lists!BF465,'[1]Multi-Field'!$F$75="Drained"),BI465,IF(AND('[1]Multi-Field'!$E$75=[1]Lists!BF465,'[1]Multi-Field'!$F$75="undrained"),BH465,""))</f>
        <v/>
      </c>
      <c r="EF465" s="409" t="str">
        <f>IF(AND('[1]Multi-Field'!$E$76=[1]Lists!BF465,'[1]Multi-Field'!$F$76="Drained"),BI465,IF(AND('[1]Multi-Field'!$E$76=[1]Lists!BF465,'[1]Multi-Field'!$F$6="undrained"),BH465,""))</f>
        <v/>
      </c>
      <c r="EG465" s="409" t="str">
        <f>IF(AND('[1]Multi-Field'!$E$77=[1]Lists!BF465,'[1]Multi-Field'!$F$77="Drained"),BI465,IF(AND('[1]Multi-Field'!$E$77=[1]Lists!BF465,'[1]Multi-Field'!$F$77="undrained"),BH465,""))</f>
        <v/>
      </c>
      <c r="EH465" s="409" t="str">
        <f>IF(AND('[1]Multi-Field'!$E$78=[1]Lists!BF465,'[1]Multi-Field'!$F$78="Drained"),BI465,IF(AND('[1]Multi-Field'!$E$78=[1]Lists!BF465,'[1]Multi-Field'!$F$78="undrained"),BH465,""))</f>
        <v/>
      </c>
      <c r="EI465" s="409" t="str">
        <f>IF(AND('[1]Multi-Field'!$E$79=[1]Lists!BF465,'[1]Multi-Field'!$F$79="Drained"),BI465,IF(AND('[1]Multi-Field'!$E$79=[1]Lists!BF465,'[1]Multi-Field'!$F$79="undrained"),BH465,""))</f>
        <v/>
      </c>
      <c r="EJ465" s="409" t="str">
        <f>IF(AND('[1]Multi-Field'!$E$80=[1]Lists!BF465,'[1]Multi-Field'!$F$80="Drained"),BI465,IF(AND('[1]Multi-Field'!$E$80=[1]Lists!BF465,'[1]Multi-Field'!$F$80="undrained"),BH465,""))</f>
        <v/>
      </c>
      <c r="EK465" s="409" t="str">
        <f>IF(AND('[1]Multi-Field'!$E$81=[1]Lists!BF465,'[1]Multi-Field'!$F$81="Drained"),BI465,IF(AND('[1]Multi-Field'!$E$81=[1]Lists!BF465,'[1]Multi-Field'!$F$81="undrained"),BH465,""))</f>
        <v/>
      </c>
      <c r="EL465" s="409" t="str">
        <f>IF(AND('[1]Multi-Field'!$E$82=[1]Lists!BF465,'[1]Multi-Field'!$F$82="Drained"),BI465,IF(AND('[1]Multi-Field'!$E$82=[1]Lists!BF465,'[1]Multi-Field'!$F$82="undrained"),BH465,""))</f>
        <v/>
      </c>
      <c r="EM465" s="409" t="str">
        <f>IF(AND('[1]Multi-Field'!$E$83=[1]Lists!BF465,'[1]Multi-Field'!$F$83="Drained"),BI465,IF(AND('[1]Multi-Field'!$E$83=[1]Lists!BF465,'[1]Multi-Field'!$F$83="undrained"),BH465,""))</f>
        <v/>
      </c>
      <c r="EN465" s="409" t="str">
        <f>IF(AND('[1]Multi-Field'!$E$84=[1]Lists!BF465,'[1]Multi-Field'!$F$84="Drained"),BI465,IF(AND('[1]Multi-Field'!$E$84=[1]Lists!BF465,'[1]Multi-Field'!$F$84="undrained"),BH465,""))</f>
        <v/>
      </c>
      <c r="EO465" s="409" t="str">
        <f>IF(AND('[1]Multi-Field'!$E$85=[1]Lists!BF465,'[1]Multi-Field'!$F$85="Drained"),BI465,IF(AND('[1]Multi-Field'!$E$85=[1]Lists!BF465,'[1]Multi-Field'!$F$85="undrained"),BH465,""))</f>
        <v/>
      </c>
      <c r="EP465" s="409" t="str">
        <f>IF(AND('[1]Multi-Field'!$E$86=[1]Lists!BF465,'[1]Multi-Field'!$F$86="Drained"),BI465,IF(AND('[1]Multi-Field'!$E$86=[1]Lists!BF465,'[1]Multi-Field'!$F$86="undrained"),BH465,""))</f>
        <v/>
      </c>
      <c r="EQ465" s="409" t="str">
        <f>IF(AND('[1]Multi-Field'!$E$87=[1]Lists!BF465,'[1]Multi-Field'!$F$87="Drained"),BI465,IF(AND('[1]Multi-Field'!$E$87=[1]Lists!BF465,'[1]Multi-Field'!$F$87="undrained"),BH465,""))</f>
        <v/>
      </c>
      <c r="ER465" s="409" t="str">
        <f>IF(AND('[1]Multi-Field'!$E$88=[1]Lists!BF465,'[1]Multi-Field'!$F$88="Drained"),BI465,IF(AND('[1]Multi-Field'!$E$88=[1]Lists!BF465,'[1]Multi-Field'!$F$88="undrained"),BH465,""))</f>
        <v/>
      </c>
      <c r="ES465" s="409" t="str">
        <f>IF(AND('[1]Multi-Field'!$E$89=[1]Lists!BF465,'[1]Multi-Field'!$F$89="Drained"),BI465,IF(AND('[1]Multi-Field'!$E$89=[1]Lists!BF465,'[1]Multi-Field'!$F$89="undrained"),BH465,""))</f>
        <v/>
      </c>
      <c r="ET465" s="409" t="str">
        <f>IF(AND('[1]Multi-Field'!$E$90=[1]Lists!BF465,'[1]Multi-Field'!$F$90="Drained"),BI465,IF(AND('[1]Multi-Field'!$E$90=[1]Lists!BF465,'[1]Multi-Field'!$F$90="undrained"),BH465,""))</f>
        <v/>
      </c>
      <c r="EU465" s="409" t="str">
        <f>IF(AND('[1]Multi-Field'!$E$91=[1]Lists!BF465,'[1]Multi-Field'!$F$91="Drained"),BI465,IF(AND('[1]Multi-Field'!$E$91=[1]Lists!BF465,'[1]Multi-Field'!$F$91="undrained"),BH465,""))</f>
        <v/>
      </c>
      <c r="EV465" s="409" t="str">
        <f>IF(AND('[1]Multi-Field'!$E$92=[1]Lists!BF465,'[1]Multi-Field'!$F$92="Drained"),BI465,IF(AND('[1]Multi-Field'!$E$92=[1]Lists!BF465,'[1]Multi-Field'!$F$92="undrained"),BH465,""))</f>
        <v/>
      </c>
      <c r="EW465" s="409" t="str">
        <f>IF(AND('[1]Multi-Field'!$E$93=[1]Lists!BF465,'[1]Multi-Field'!$F$93="Drained"),BI465,IF(AND('[1]Multi-Field'!$E$93=[1]Lists!BF465,'[1]Multi-Field'!$F$93="undrained"),BH465,""))</f>
        <v/>
      </c>
      <c r="EX465" s="409" t="str">
        <f>IF(AND('[1]Multi-Field'!$E$94=[1]Lists!BF465,'[1]Multi-Field'!$F$94="Drained"),BI465,IF(AND('[1]Multi-Field'!$E$94=[1]Lists!BF465,'[1]Multi-Field'!$F$94="undrained"),BH465,""))</f>
        <v/>
      </c>
      <c r="EY465" s="409" t="str">
        <f>IF(AND('[1]Multi-Field'!$E$95=[1]Lists!BF465,'[1]Multi-Field'!$F$95="Drained"),BI465,IF(AND('[1]Multi-Field'!$E$95=[1]Lists!BF465,'[1]Multi-Field'!$F$95="undrained"),BH465,""))</f>
        <v/>
      </c>
      <c r="EZ465" s="409" t="str">
        <f>IF(AND('[1]Multi-Field'!$E$96=[1]Lists!BF465,'[1]Multi-Field'!$F$96="Drained"),BI465,IF(AND('[1]Multi-Field'!$E$96=[1]Lists!BF465,'[1]Multi-Field'!$F$96="undrained"),BH465,""))</f>
        <v/>
      </c>
      <c r="FA465" s="409" t="str">
        <f>IF(AND('[1]Multi-Field'!$E$97=[1]Lists!BF465,'[1]Multi-Field'!$F$97="Drained"),BI465,IF(AND('[1]Multi-Field'!$E$97=[1]Lists!BF465,'[1]Multi-Field'!$F$97="undrained"),BH465,""))</f>
        <v/>
      </c>
      <c r="FB465" s="409" t="str">
        <f>IF(AND('[1]Multi-Field'!$E$98=[1]Lists!BF465,'[1]Multi-Field'!$F$98="Drained"),BI465,IF(AND('[1]Multi-Field'!$E$98=[1]Lists!BF465,'[1]Multi-Field'!$F$98="undrained"),BH465,""))</f>
        <v/>
      </c>
      <c r="FC465" s="409" t="str">
        <f>IF(AND('[1]Multi-Field'!$E$99=[1]Lists!BF465,'[1]Multi-Field'!$F$99="Drained"),BI465,IF(AND('[1]Multi-Field'!$E$99=[1]Lists!BF465,'[1]Multi-Field'!$F$99="undrained"),BH465,""))</f>
        <v/>
      </c>
      <c r="FD465" s="409" t="str">
        <f>IF(AND('[1]Multi-Field'!$E$100=[1]Lists!BF465,'[1]Multi-Field'!$F$100="Drained"),BI465,IF(AND('[1]Multi-Field'!$E$100=[1]Lists!BF465,'[1]Multi-Field'!$F$100="undrained"),BH465,""))</f>
        <v/>
      </c>
      <c r="FE465" s="409" t="str">
        <f>IF(AND('[1]Multi-Field'!$E$101=[1]Lists!BF465,'[1]Multi-Field'!$F$101="Drained"),BI465,IF(AND('[1]Multi-Field'!$E$101=[1]Lists!BF465,'[1]Multi-Field'!$F$101="undrained"),BH465,""))</f>
        <v/>
      </c>
      <c r="FF465" s="409" t="str">
        <f>IF(AND('[1]Multi-Field'!$E$102=[1]Lists!BF465,'[1]Multi-Field'!$F$102="Drained"),BI465,IF(AND('[1]Multi-Field'!$E$102=[1]Lists!BF465,'[1]Multi-Field'!$F$102="undrained"),BH465,""))</f>
        <v/>
      </c>
      <c r="FG465" s="409" t="str">
        <f>IF(AND('[1]Multi-Field'!$E$103=[1]Lists!BF465,'[1]Multi-Field'!$F$103="Drained"),BI465,IF(AND('[1]Multi-Field'!$E$103=[1]Lists!BF465,'[1]Multi-Field'!$F$103="undrained"),BH465,""))</f>
        <v/>
      </c>
      <c r="FH465" s="409" t="str">
        <f>IF(AND('[1]Multi-Field'!$E$104=[1]Lists!BF465,'[1]Multi-Field'!$F$104="Drained"),BI465,IF(AND('[1]Multi-Field'!$E$104=[1]Lists!BF465,'[1]Multi-Field'!$F$104="undrained"),BH465,""))</f>
        <v/>
      </c>
      <c r="FI465" s="409" t="str">
        <f>IF(AND('[1]Multi-Field'!$E$105=[1]Lists!BF465,'[1]Multi-Field'!$F$105="Drained"),BI465,IF(AND('[1]Multi-Field'!$E$105=[1]Lists!BF465,'[1]Multi-Field'!$F$105="undrained"),BH465,""))</f>
        <v/>
      </c>
      <c r="FJ465" s="409" t="str">
        <f>IF(AND('[1]Multi-Field'!$E$106=[1]Lists!BF465,'[1]Multi-Field'!$F$106="Drained"),BI465,IF(AND('[1]Multi-Field'!$E$106=[1]Lists!BF465,'[1]Multi-Field'!$F$106="undrained"),BH465,""))</f>
        <v/>
      </c>
      <c r="FK465" s="409" t="str">
        <f>IF(AND('[1]Multi-Field'!$E$107=[1]Lists!BF465,'[1]Multi-Field'!$F$107="Drained"),BI465,IF(AND('[1]Multi-Field'!$E$107=[1]Lists!BF465,'[1]Multi-Field'!$F$107="undrained"),BH465,""))</f>
        <v/>
      </c>
      <c r="FL465" s="409" t="str">
        <f>IF(AND('[1]Multi-Field'!$E$108=[1]Lists!BF465,'[1]Multi-Field'!$F$108="Drained"),BI465,IF(AND('[1]Multi-Field'!$E$108=[1]Lists!BF465,'[1]Multi-Field'!$F$108="undrained"),BH465,""))</f>
        <v/>
      </c>
      <c r="FM465" s="409" t="str">
        <f>IF(AND('[1]Multi-Field'!$E$109=[1]Lists!BF465,'[1]Multi-Field'!$F$109="Drained"),BI465,IF(AND('[1]Multi-Field'!$E$109=[1]Lists!BF465,'[1]Multi-Field'!$F$109="undrained"),BH465,""))</f>
        <v/>
      </c>
      <c r="FN465" s="409" t="str">
        <f>IF(AND('[1]Multi-Field'!$E$110=[1]Lists!BF465,'[1]Multi-Field'!$F$110="Drained"),BI465,IF(AND('[1]Multi-Field'!$E$110=[1]Lists!BF465,'[1]Multi-Field'!$F$110="undrained"),BH465,""))</f>
        <v/>
      </c>
      <c r="FO465" s="409" t="str">
        <f>IF(AND('[1]Multi-Field'!$E$111=[1]Lists!BF465,'[1]Multi-Field'!$F$111="Drained"),BI465,IF(AND('[1]Multi-Field'!$E$111=[1]Lists!BF465,'[1]Multi-Field'!$F$111="undrained"),BH465,""))</f>
        <v/>
      </c>
      <c r="FP465" s="409" t="str">
        <f>IF(AND('[1]Multi-Field'!$E$112=[1]Lists!BF465,'[1]Multi-Field'!$F$112="Drained"),BI465,IF(AND('[1]Multi-Field'!$E$112=[1]Lists!BF465,'[1]Multi-Field'!$F$112="undrained"),BH465,""))</f>
        <v/>
      </c>
      <c r="FQ465" s="409" t="str">
        <f>IF(AND('[1]Multi-Field'!$E$113=[1]Lists!BF465,'[1]Multi-Field'!$F$113="Drained"),BI465,IF(AND('[1]Multi-Field'!$E$113=[1]Lists!BF465,'[1]Multi-Field'!$F$113="undrained"),BH465,""))</f>
        <v/>
      </c>
      <c r="FR465" s="409" t="str">
        <f>IF(AND('[1]Multi-Field'!$E$114=[1]Lists!BF465,'[1]Multi-Field'!$F$114="Drained"),BI465,IF(AND('[1]Multi-Field'!$E$114=[1]Lists!BF465,'[1]Multi-Field'!$F$114="undrained"),BH465,""))</f>
        <v/>
      </c>
      <c r="FS465" s="409" t="str">
        <f>IF(AND('[1]Multi-Field'!$E$115=[1]Lists!BF465,'[1]Multi-Field'!$F$115="Drained"),BI465,IF(AND('[1]Multi-Field'!$E$115=[1]Lists!BF465,'[1]Multi-Field'!$F$115="undrained"),BH465,""))</f>
        <v/>
      </c>
      <c r="FT465" s="409" t="str">
        <f>IF(AND('[1]Multi-Field'!$E$116=[1]Lists!BF465,'[1]Multi-Field'!$F$116="Drained"),BI465,IF(AND('[1]Multi-Field'!$E$116=[1]Lists!BF465,'[1]Multi-Field'!$F$116="undrained"),BH465,""))</f>
        <v/>
      </c>
      <c r="FU465" s="409" t="str">
        <f>IF(AND('[1]Multi-Field'!$E$117=[1]Lists!BF465,'[1]Multi-Field'!$F$117="Drained"),BI465,IF(AND('[1]Multi-Field'!$E$117=[1]Lists!BF465,'[1]Multi-Field'!$F$117="undrained"),BH465,""))</f>
        <v/>
      </c>
      <c r="FV465" s="409" t="str">
        <f>IF(AND('[1]Multi-Field'!$E$118=[1]Lists!BF465,'[1]Multi-Field'!$F$118="Drained"),BI465,IF(AND('[1]Multi-Field'!$E$118=[1]Lists!BF465,'[1]Multi-Field'!$F$118="undrained"),BH465,""))</f>
        <v/>
      </c>
      <c r="FW465" s="409" t="str">
        <f>IF(AND('[1]Multi-Field'!$E$119=[1]Lists!BF465,'[1]Multi-Field'!$F$119="Drained"),BI465,IF(AND('[1]Multi-Field'!$E$119=[1]Lists!BF465,'[1]Multi-Field'!$F$119="undrained"),BH465,""))</f>
        <v/>
      </c>
      <c r="FX465" s="409" t="str">
        <f>IF(AND('[1]Multi-Field'!$E$120=[1]Lists!BF465,'[1]Multi-Field'!$F$120="Drained"),BI465,IF(AND('[1]Multi-Field'!$E$120=[1]Lists!BF465,'[1]Multi-Field'!$F$120="undrained"),BH465,""))</f>
        <v/>
      </c>
      <c r="GC465" s="4">
        <v>1</v>
      </c>
    </row>
    <row r="466" spans="1:185" ht="13.5" customHeight="1">
      <c r="A466" s="7" t="s">
        <v>552</v>
      </c>
      <c r="B466" s="7"/>
      <c r="C466" s="7"/>
      <c r="D466" s="8">
        <v>60</v>
      </c>
      <c r="E466" s="8">
        <f t="shared" si="67"/>
        <v>60</v>
      </c>
      <c r="F466" s="8">
        <f t="shared" si="68"/>
        <v>60</v>
      </c>
      <c r="G466" s="8">
        <v>60</v>
      </c>
      <c r="H466" s="8">
        <v>60</v>
      </c>
      <c r="I466" s="8">
        <f t="shared" si="71"/>
        <v>63</v>
      </c>
      <c r="J466" s="8">
        <f t="shared" si="72"/>
        <v>67</v>
      </c>
      <c r="K466" s="8">
        <v>70</v>
      </c>
      <c r="L466" s="8">
        <v>95</v>
      </c>
      <c r="M466" s="8">
        <f t="shared" si="69"/>
        <v>100</v>
      </c>
      <c r="N466" s="8">
        <f t="shared" si="70"/>
        <v>105</v>
      </c>
      <c r="O466" s="8">
        <v>110</v>
      </c>
      <c r="P466" s="391">
        <v>441</v>
      </c>
      <c r="Q466" s="394"/>
      <c r="R466" s="395">
        <f>IF(OR('Multi-Field'!AA443=Lists!AC482,'Multi-Field'!AA443=Lists!AC483),IF('Multi-Field'!Z443="x",(IF('Multi-Field'!AC443=Lists!Q451,Lists!R451,IF('Multi-Field'!AC443=Lists!Q452,Lists!R452,IF('Multi-Field'!AC443=Lists!Q453,Lists!R453,IF('Multi-Field'!AC443=Lists!Q454,Lists!R454))))),IF('Multi-Field'!X443="x",(IF('Multi-Field'!AC443=Lists!Q451,Lists!S451,IF('Multi-Field'!AC443=Lists!Q452,Lists!S452,IF('Multi-Field'!AC443=Lists!Q453,Lists!S453,IF('Multi-Field'!AC443=Lists!Q454,Lists!S454))))),IF('Multi-Field'!V443="x",(IF('Multi-Field'!AC443=Lists!Q451,Lists!T451,IF('Multi-Field'!AC443=Lists!Q452,Lists!T452,IF('Multi-Field'!AC443=Lists!Q453,Lists!T453,IF('Multi-Field'!AC443=Lists!Q454,Lists!T454))))),0))))</f>
        <v>0</v>
      </c>
      <c r="S466" s="395">
        <f t="shared" si="66"/>
        <v>0</v>
      </c>
      <c r="T466" s="395"/>
      <c r="U466" s="396"/>
      <c r="BF466" s="411" t="s">
        <v>1630</v>
      </c>
      <c r="BG466" s="412">
        <v>3</v>
      </c>
      <c r="BH466" s="412">
        <v>3.5</v>
      </c>
      <c r="BI466" s="412">
        <v>4</v>
      </c>
      <c r="BJ466" s="409" t="e">
        <f>IF(AND('[1]Single Field'!#REF!=[1]Lists!BF466,'[1]Single Field'!#REF!="Drained"),"x",IF(AND('[1]Single Field'!#REF!=[1]Lists!BF466,'[1]Single Field'!#REF!="Undrained"),O,""))</f>
        <v>#REF!</v>
      </c>
      <c r="BK466" s="409" t="str">
        <f>IF(AND('[1]Multi-Field'!$E$3=[1]Lists!BF466,'[1]Multi-Field'!$F$3="Drained"),BI466,IF(AND('[1]Multi-Field'!$E$3=BF466,'[1]Multi-Field'!$F$3="undrained"),BH466,""))</f>
        <v/>
      </c>
      <c r="BL466" s="409" t="str">
        <f>IF(AND('[1]Multi-Field'!$E$4=BF466,'[1]Multi-Field'!$F$4="Drained"),BI466,IF(AND('[1]Multi-Field'!$E$4=BF466,'[1]Multi-Field'!$F$4="undrained"),BH466,""))</f>
        <v/>
      </c>
      <c r="BM466" s="409" t="str">
        <f>IF(AND('[1]Multi-Field'!$E$5=BF466,'[1]Multi-Field'!$F$5="Drained"),BI466,IF(AND('[1]Multi-Field'!$E$5=BF466,'[1]Multi-Field'!$F$5="undrained"),BH466,""))</f>
        <v/>
      </c>
      <c r="BN466" s="409" t="str">
        <f>IF(AND('[1]Multi-Field'!$E$6=BF466,'[1]Multi-Field'!$F$6="Drained"),BI466,IF(AND('[1]Multi-Field'!$E$6=BF466,'[1]Multi-Field'!$F$6="undrained"),BH466,""))</f>
        <v/>
      </c>
      <c r="BO466" s="409" t="str">
        <f>IF(AND('[1]Multi-Field'!$E$7=BF466,'[1]Multi-Field'!$F$7="Drained"),BI466,IF(AND('[1]Multi-Field'!$E$7=BF466,'[1]Multi-Field'!$F$7="undrained"),BH466,""))</f>
        <v/>
      </c>
      <c r="BP466" s="409" t="str">
        <f>IF(AND('[1]Multi-Field'!$E$8=BF466,'[1]Multi-Field'!$F$8="Drained"),BI466,IF(AND('[1]Multi-Field'!$E$8=BF466,'[1]Multi-Field'!$F$8="undrained"),BH466,""))</f>
        <v/>
      </c>
      <c r="BQ466" s="409" t="str">
        <f>IF(AND('[1]Multi-Field'!$E$9=BF466,'[1]Multi-Field'!$F$9="Drained"),BI466,IF(AND('[1]Multi-Field'!$E$9=BF466,'[1]Multi-Field'!$F$9="undrained"),BH466,""))</f>
        <v/>
      </c>
      <c r="BR466" s="409" t="str">
        <f>IF(AND('[1]Multi-Field'!$E$10=BF466,'[1]Multi-Field'!$F$10="Drained"),BI466,IF(AND('[1]Multi-Field'!$E$10=BF466,'[1]Multi-Field'!$F$10="undrained"),BH466,""))</f>
        <v/>
      </c>
      <c r="BS466" s="409" t="str">
        <f>IF(AND('[1]Multi-Field'!$E$11=BF466,'[1]Multi-Field'!$F$11="Drained"),BI466,IF(AND('[1]Multi-Field'!$E$11=BF466,'[1]Multi-Field'!$F$11="undrained"),BH466,""))</f>
        <v/>
      </c>
      <c r="BT466" s="409" t="str">
        <f>IF(AND('[1]Multi-Field'!$E$12=BF466,'[1]Multi-Field'!$F$12="Drained"),BI466,IF(AND('[1]Multi-Field'!$E$12=BF466,'[1]Multi-Field'!$F$12="undrained"),BH466,""))</f>
        <v/>
      </c>
      <c r="BU466" s="409" t="str">
        <f>IF(AND('[1]Multi-Field'!$E$13=BF466,'[1]Multi-Field'!$F$13="Drained"),BI466,IF(AND('[1]Multi-Field'!$E$3=BF466,'[1]Multi-Field'!$F$13="undrained"),BH466,""))</f>
        <v/>
      </c>
      <c r="BV466" s="409" t="str">
        <f>IF(AND('[1]Multi-Field'!$E$14=BF466,'[1]Multi-Field'!$F$14="Drained"),BI466,IF(AND('[1]Multi-Field'!$E$14=BF466,'[1]Multi-Field'!$F$14="undrained"),BH466,""))</f>
        <v/>
      </c>
      <c r="BW466" s="409" t="str">
        <f>IF(AND('[1]Multi-Field'!$E$15=BF466,'[1]Multi-Field'!$F$15="Drained"),BI466,IF(AND('[1]Multi-Field'!$E$15=BF466,'[1]Multi-Field'!$F$15="undrained"),BH466,""))</f>
        <v/>
      </c>
      <c r="BX466" s="409" t="str">
        <f>IF(AND('[1]Multi-Field'!$E$16=[1]Lists!BF466,'[1]Multi-Field'!$F$16="Drained"),BI466,IF(AND('[1]Multi-Field'!$E$16=[1]Lists!BF466,'[1]Multi-Field'!$F$16="undrained"),BH466,""))</f>
        <v/>
      </c>
      <c r="BY466" s="409" t="str">
        <f>IF(AND('[1]Multi-Field'!$E$17=[1]Lists!BF466,'[1]Multi-Field'!$F$17="Drained"),BI466,IF(AND('[1]Multi-Field'!$E$17=[1]Lists!BF466,'[1]Multi-Field'!$F$17="undrained"),BH466,""))</f>
        <v/>
      </c>
      <c r="BZ466" s="409" t="str">
        <f>IF(AND('[1]Multi-Field'!$E$18=[1]Lists!BF466,'[1]Multi-Field'!$F$18="Drained"),BI466,IF(AND('[1]Multi-Field'!$E$18=[1]Lists!BF466,'[1]Multi-Field'!$F$18="undrained"),BH466,""))</f>
        <v/>
      </c>
      <c r="CA466" s="409" t="str">
        <f>IF(AND('[1]Multi-Field'!$E$19=[1]Lists!BF466,'[1]Multi-Field'!$F$19="Drained"),BI466,IF(AND('[1]Multi-Field'!$E$19=[1]Lists!BF466,'[1]Multi-Field'!$F$19="undrained"),BH466,""))</f>
        <v/>
      </c>
      <c r="CB466" s="409" t="str">
        <f>IF(AND('[1]Multi-Field'!$E$20=[1]Lists!BF466,'[1]Multi-Field'!$F$20="Drained"),BI466,IF(AND('[1]Multi-Field'!$E$20=[1]Lists!BF466,'[1]Multi-Field'!$F$20="undrained"),BH466,""))</f>
        <v/>
      </c>
      <c r="CC466" s="409" t="str">
        <f>IF(AND('[1]Multi-Field'!$E$21=[1]Lists!BF466,'[1]Multi-Field'!$F$21="Drained"),BI466,IF(AND('[1]Multi-Field'!$E$21=[1]Lists!BF466,'[1]Multi-Field'!$F$21="undrained"),BH466,""))</f>
        <v/>
      </c>
      <c r="CD466" s="409" t="str">
        <f>IF(AND('[1]Multi-Field'!$E$22=[1]Lists!BF466,'[1]Multi-Field'!$F$22="Drained"),BI466,IF(AND('[1]Multi-Field'!$E$22=[1]Lists!BF466,'[1]Multi-Field'!$F$22="undrained"),BH466,""))</f>
        <v/>
      </c>
      <c r="CE466" s="409" t="str">
        <f>IF(AND('[1]Multi-Field'!$E$23=[1]Lists!BF466,'[1]Multi-Field'!$F$23="Drained"),BI466,IF(AND('[1]Multi-Field'!$E$23=[1]Lists!BF466,'[1]Multi-Field'!$F$23="undrained"),BH466,""))</f>
        <v/>
      </c>
      <c r="CF466" s="409" t="str">
        <f>IF(AND('[1]Multi-Field'!$E$24=[1]Lists!BF466,'[1]Multi-Field'!$F$24="Drained"),BI466,IF(AND('[1]Multi-Field'!$E$24=[1]Lists!BF466,'[1]Multi-Field'!$F$24="undrained"),BH466,""))</f>
        <v/>
      </c>
      <c r="CG466" s="409" t="str">
        <f>IF(AND('[1]Multi-Field'!$E$25=[1]Lists!BF466,'[1]Multi-Field'!$F$25="Drained"),BI466,IF(AND('[1]Multi-Field'!$E$25=[1]Lists!BF466,'[1]Multi-Field'!$F$25="undrained"),BH466,""))</f>
        <v/>
      </c>
      <c r="CH466" s="409" t="str">
        <f>IF(AND('[1]Multi-Field'!$E$26=[1]Lists!BF466,'[1]Multi-Field'!$F$26="Drained"),BI466,IF(AND('[1]Multi-Field'!$E$26=[1]Lists!BF466,'[1]Multi-Field'!$F$26="undrained"),BH466,""))</f>
        <v/>
      </c>
      <c r="CI466" s="409" t="str">
        <f>IF(AND('[1]Multi-Field'!$E$27=[1]Lists!BF466,'[1]Multi-Field'!$F$27="Drained"),BI466,IF(AND('[1]Multi-Field'!$E$27=[1]Lists!BF466,'[1]Multi-Field'!$F$27="undrained"),BH466,""))</f>
        <v/>
      </c>
      <c r="CJ466" s="409" t="str">
        <f>IF(AND('[1]Multi-Field'!$E$28=[1]Lists!BF466,'[1]Multi-Field'!$F$28="Drained"),BI466,IF(AND('[1]Multi-Field'!$E$28=[1]Lists!BF466,'[1]Multi-Field'!$F$28="undrained"),BH466,""))</f>
        <v/>
      </c>
      <c r="CK466" s="409" t="str">
        <f>IF(AND('[1]Multi-Field'!$E$29=[1]Lists!BF466,'[1]Multi-Field'!$F$29="Drained"),BI466,IF(AND('[1]Multi-Field'!$E$29=[1]Lists!BF466,'[1]Multi-Field'!$F$29="undrained"),BH466,""))</f>
        <v/>
      </c>
      <c r="CL466" s="409" t="str">
        <f>IF(AND('[1]Multi-Field'!$E$30=[1]Lists!BF466,'[1]Multi-Field'!$F$30="Drained"),BI466,IF(AND('[1]Multi-Field'!$E$30=[1]Lists!BF466,'[1]Multi-Field'!$F$30="undrained"),BH466,""))</f>
        <v/>
      </c>
      <c r="CM466" s="409" t="str">
        <f>IF(AND('[1]Multi-Field'!$E$31=[1]Lists!BF466,'[1]Multi-Field'!$F$31="Drained"),BI466,IF(AND('[1]Multi-Field'!$E$31=[1]Lists!BF466,'[1]Multi-Field'!$F$31="undrained"),BH466,""))</f>
        <v/>
      </c>
      <c r="CN466" s="409" t="str">
        <f>IF(AND('[1]Multi-Field'!$E$32=[1]Lists!BF466,'[1]Multi-Field'!$F$32="Drained"),BI466,IF(AND('[1]Multi-Field'!$E$32=[1]Lists!BF466,'[1]Multi-Field'!$F$32="undrained"),BH466,""))</f>
        <v/>
      </c>
      <c r="CO466" s="409" t="str">
        <f>IF(AND('[1]Multi-Field'!$E$33=[1]Lists!BF466,'[1]Multi-Field'!$F$33="Drained"),BI466,IF(AND('[1]Multi-Field'!$E$33=[1]Lists!BF466,'[1]Multi-Field'!$F$33="undrained"),BH466,""))</f>
        <v/>
      </c>
      <c r="CP466" s="409" t="str">
        <f>IF(AND('[1]Multi-Field'!$E$34=[1]Lists!BF466,'[1]Multi-Field'!$F$34="Drained"),BI466,IF(AND('[1]Multi-Field'!$E$34=[1]Lists!BF466,'[1]Multi-Field'!$F$34="undrained"),BH466,""))</f>
        <v/>
      </c>
      <c r="CQ466" s="409" t="str">
        <f>IF(AND('[1]Multi-Field'!$E$35=[1]Lists!BF466,'[1]Multi-Field'!$F$35="Drained"),BI466,IF(AND('[1]Multi-Field'!$E$35=[1]Lists!BF466,'[1]Multi-Field'!$F$35="undrained"),BH466,""))</f>
        <v/>
      </c>
      <c r="CR466" s="409" t="str">
        <f>IF(AND('[1]Multi-Field'!$E$36=[1]Lists!BF466,'[1]Multi-Field'!$F$36="Drained"),BI466,IF(AND('[1]Multi-Field'!$E$36=[1]Lists!BF466,'[1]Multi-Field'!$F$36="undrained"),BH466,""))</f>
        <v/>
      </c>
      <c r="CS466" s="409" t="str">
        <f>IF(AND('[1]Multi-Field'!$E$37=[1]Lists!BF466,'[1]Multi-Field'!$F$37="Drained"),BI466,IF(AND('[1]Multi-Field'!$E$37=[1]Lists!BF466,'[1]Multi-Field'!$F$37="undrained"),BH466,""))</f>
        <v/>
      </c>
      <c r="CT466" s="409" t="str">
        <f>IF(AND('[1]Multi-Field'!$E$38=[1]Lists!BF466,'[1]Multi-Field'!$F$38="Drained"),BI466,IF(AND('[1]Multi-Field'!$E$38=[1]Lists!BF466,'[1]Multi-Field'!$F$38="undrained"),BH466,""))</f>
        <v/>
      </c>
      <c r="CU466" s="409" t="str">
        <f>IF(AND('[1]Multi-Field'!$E$39=[1]Lists!BF466,'[1]Multi-Field'!$F$39="Drained"),BI466,IF(AND('[1]Multi-Field'!$E$39=[1]Lists!BF466,'[1]Multi-Field'!$F$39="undrained"),BH466,""))</f>
        <v/>
      </c>
      <c r="CV466" s="409" t="str">
        <f>IF(AND('[1]Multi-Field'!$E$40=[1]Lists!BF466,'[1]Multi-Field'!$F$40="Drained"),BI466,IF(AND('[1]Multi-Field'!$E$40=[1]Lists!BF466,'[1]Multi-Field'!$F$40="undrained"),BH466,""))</f>
        <v/>
      </c>
      <c r="CW466" s="409" t="str">
        <f>IF(AND('[1]Multi-Field'!$E$41=[1]Lists!BF466,'[1]Multi-Field'!$F$40="Drained"),BI466,IF(AND('[1]Multi-Field'!$E$40=[1]Lists!BF466,'[1]Multi-Field'!$F$40="undrained"),BH466,""))</f>
        <v/>
      </c>
      <c r="CX466" s="409" t="str">
        <f>IF(AND('[1]Multi-Field'!$E$42=[1]Lists!BF466,'[1]Multi-Field'!$F$42="Drained"),BI466,IF(AND('[1]Multi-Field'!$E$42=[1]Lists!BF466,'[1]Multi-Field'!$F$42="undrained"),BH466,""))</f>
        <v/>
      </c>
      <c r="CY466" s="409" t="str">
        <f>IF(AND('[1]Multi-Field'!$E$43=[1]Lists!BF466,'[1]Multi-Field'!$F$43="Drained"),BI466,IF(AND('[1]Multi-Field'!$E$43=[1]Lists!BF466,'[1]Multi-Field'!$F$43="undrained"),BH466,""))</f>
        <v/>
      </c>
      <c r="CZ466" s="409" t="str">
        <f>IF(AND('[1]Multi-Field'!$E$44=[1]Lists!BF466,'[1]Multi-Field'!$F$44="Drained"),BI466,IF(AND('[1]Multi-Field'!$E$44=[1]Lists!BF466,'[1]Multi-Field'!$F$44="undrained"),BH466,""))</f>
        <v/>
      </c>
      <c r="DA466" s="409" t="str">
        <f>IF(AND('[1]Multi-Field'!$E$45=[1]Lists!BF466,'[1]Multi-Field'!$F$45="Drained"),BI466,IF(AND('[1]Multi-Field'!$E$45=[1]Lists!BF466,'[1]Multi-Field'!$F$45="undrained"),BH466,""))</f>
        <v/>
      </c>
      <c r="DB466" s="409" t="str">
        <f>IF(AND('[1]Multi-Field'!$E$46=[1]Lists!BF466,'[1]Multi-Field'!$F$46="Drained"),BI466,IF(AND('[1]Multi-Field'!$E$46=[1]Lists!BF466,'[1]Multi-Field'!$F$46="undrained"),BH466,""))</f>
        <v/>
      </c>
      <c r="DC466" s="409" t="str">
        <f>IF(AND('[1]Multi-Field'!$E$47=[1]Lists!BF466,'[1]Multi-Field'!$F$47="Drained"),BI466,IF(AND('[1]Multi-Field'!$E$47=[1]Lists!BF466,'[1]Multi-Field'!$F$47="undrained"),BH466,""))</f>
        <v/>
      </c>
      <c r="DD466" s="409" t="str">
        <f>IF(AND('[1]Multi-Field'!$E$48=[1]Lists!BF466,'[1]Multi-Field'!$F$48="Drained"),BI466,IF(AND('[1]Multi-Field'!$E$48=[1]Lists!BF466,'[1]Multi-Field'!$F$48="undrained"),BH466,""))</f>
        <v/>
      </c>
      <c r="DE466" s="409" t="str">
        <f>IF(AND('[1]Multi-Field'!$E$49=[1]Lists!BF466,'[1]Multi-Field'!$F$49="Drained"),BI466,IF(AND('[1]Multi-Field'!$E$49=[1]Lists!BF466,'[1]Multi-Field'!$F$9="undrained"),BH466,""))</f>
        <v/>
      </c>
      <c r="DF466" s="409" t="str">
        <f>IF(AND('[1]Multi-Field'!$E$50=[1]Lists!BF466,'[1]Multi-Field'!$F$50="Drained"),BI466,IF(AND('[1]Multi-Field'!$E$50=[1]Lists!BF466,'[1]Multi-Field'!$F$50="undrained"),BH466,""))</f>
        <v/>
      </c>
      <c r="DG466" s="409" t="str">
        <f>IF(AND('[1]Multi-Field'!$E$51=[1]Lists!BF466,'[1]Multi-Field'!$F$51="Drained"),BI466,IF(AND('[1]Multi-Field'!$E$51=[1]Lists!BF466,'[1]Multi-Field'!$F$51="undrained"),BH466,""))</f>
        <v/>
      </c>
      <c r="DH466" s="409" t="str">
        <f>IF(AND('[1]Multi-Field'!$E$52=[1]Lists!BF466,'[1]Multi-Field'!$F$52="Drained"),BI466,IF(AND('[1]Multi-Field'!$E$52=[1]Lists!BF466,'[1]Multi-Field'!$F$52="undrained"),BH466,""))</f>
        <v/>
      </c>
      <c r="DI466" s="409" t="str">
        <f>IF(AND('[1]Multi-Field'!$E$53=[1]Lists!BF466,'[1]Multi-Field'!$F$53="Drained"),BI466,IF(AND('[1]Multi-Field'!$E$53=[1]Lists!BF466,'[1]Multi-Field'!$F$53="undrained"),BH466,""))</f>
        <v/>
      </c>
      <c r="DJ466" s="409" t="str">
        <f>IF(AND('[1]Multi-Field'!$E$54=[1]Lists!BF466,'[1]Multi-Field'!$F$54="Drained"),BI466,IF(AND('[1]Multi-Field'!$E$54=[1]Lists!BF466,'[1]Multi-Field'!$F$54="undrained"),BH466,""))</f>
        <v/>
      </c>
      <c r="DK466" s="409" t="str">
        <f>IF(AND('[1]Multi-Field'!$E$55=[1]Lists!BF466,'[1]Multi-Field'!$F$55="Drained"),BI466,IF(AND('[1]Multi-Field'!$E$55=[1]Lists!BF466,'[1]Multi-Field'!$F$55="undrained"),BH466,""))</f>
        <v/>
      </c>
      <c r="DL466" s="409" t="str">
        <f>IF(AND('[1]Multi-Field'!$E$56=[1]Lists!BF466,'[1]Multi-Field'!$F$56="Drained"),BI466,IF(AND('[1]Multi-Field'!$E$56=[1]Lists!BF466,'[1]Multi-Field'!$F$56="undrained"),BH466,""))</f>
        <v/>
      </c>
      <c r="DM466" s="409" t="str">
        <f>IF(AND('[1]Multi-Field'!$E$57=[1]Lists!BF466,'[1]Multi-Field'!$F$57="Drained"),BI466,IF(AND('[1]Multi-Field'!$E$57=[1]Lists!BF466,'[1]Multi-Field'!$F$57="undrained"),BH466,""))</f>
        <v/>
      </c>
      <c r="DN466" s="409" t="str">
        <f>IF(AND('[1]Multi-Field'!$E$58=[1]Lists!BF466,'[1]Multi-Field'!$F$58="Drained"),BI466,IF(AND('[1]Multi-Field'!$E$58=[1]Lists!BF466,'[1]Multi-Field'!$F$58="undrained"),BH466,""))</f>
        <v/>
      </c>
      <c r="DO466" s="409" t="str">
        <f>IF(AND('[1]Multi-Field'!$E$59=[1]Lists!BF466,'[1]Multi-Field'!$F$59="Drained"),BI466,IF(AND('[1]Multi-Field'!$E$59=[1]Lists!BF466,'[1]Multi-Field'!$F$59="undrained"),BH466,""))</f>
        <v/>
      </c>
      <c r="DP466" s="409" t="str">
        <f>IF(AND('[1]Multi-Field'!$E$60=[1]Lists!BF466,'[1]Multi-Field'!$F$60="Drained"),BI466,IF(AND('[1]Multi-Field'!$E$60=[1]Lists!BF466,'[1]Multi-Field'!$F$60="undrained"),BH466,""))</f>
        <v/>
      </c>
      <c r="DQ466" s="409" t="str">
        <f>IF(AND('[1]Multi-Field'!$E$61=[1]Lists!BF466,'[1]Multi-Field'!$F$61="Drained"),BI466,IF(AND('[1]Multi-Field'!$E$61=[1]Lists!BF466,'[1]Multi-Field'!$F$61="undrained"),BH466,""))</f>
        <v/>
      </c>
      <c r="DR466" s="409" t="str">
        <f>IF(AND('[1]Multi-Field'!$E$62=[1]Lists!BF466,'[1]Multi-Field'!$F$62="Drained"),BI466,IF(AND('[1]Multi-Field'!$E$62=[1]Lists!BF466,'[1]Multi-Field'!$F$62="undrained"),BH466,""))</f>
        <v/>
      </c>
      <c r="DS466" s="409" t="str">
        <f>IF(AND('[1]Multi-Field'!$E$63=[1]Lists!BF466,'[1]Multi-Field'!$F$63="Drained"),BI466,IF(AND('[1]Multi-Field'!$E$63=[1]Lists!BF466,'[1]Multi-Field'!$F$63="undrained"),BH466,""))</f>
        <v/>
      </c>
      <c r="DT466" s="409" t="str">
        <f>IF(AND('[1]Multi-Field'!$E$64=[1]Lists!BF466,'[1]Multi-Field'!$F$64="Drained"),BI466,IF(AND('[1]Multi-Field'!$E$64=[1]Lists!BF466,'[1]Multi-Field'!$F$64="undrained"),BH466,""))</f>
        <v/>
      </c>
      <c r="DU466" s="409" t="str">
        <f>IF(AND('[1]Multi-Field'!$E$65=[1]Lists!BF466,'[1]Multi-Field'!$F$65="Drained"),BI466,IF(AND('[1]Multi-Field'!$E$65=[1]Lists!BF466,'[1]Multi-Field'!$F$65="undrained"),BH466,""))</f>
        <v/>
      </c>
      <c r="DV466" s="409" t="str">
        <f>IF(AND('[1]Multi-Field'!$E$66=[1]Lists!BF466,'[1]Multi-Field'!$F$66="Drained"),BI466,IF(AND('[1]Multi-Field'!$E$66=[1]Lists!BF466,'[1]Multi-Field'!$F$66="undrained"),BH466,""))</f>
        <v/>
      </c>
      <c r="DW466" s="409" t="str">
        <f>IF(AND('[1]Multi-Field'!$E$67=[1]Lists!BF466,'[1]Multi-Field'!$F$67="Drained"),BI466,IF(AND('[1]Multi-Field'!$E$67=[1]Lists!BF466,'[1]Multi-Field'!$F$67="undrained"),BH466,""))</f>
        <v/>
      </c>
      <c r="DX466" s="409" t="str">
        <f>IF(AND('[1]Multi-Field'!$E$68=[1]Lists!BF466,'[1]Multi-Field'!$F$68="Drained"),BI466,IF(AND('[1]Multi-Field'!$E$68=[1]Lists!BF466,'[1]Multi-Field'!$F$68="undrained"),BH466,""))</f>
        <v/>
      </c>
      <c r="DY466" s="409" t="str">
        <f>IF(AND('[1]Multi-Field'!$E$69=[1]Lists!BF466,'[1]Multi-Field'!$F$69="Drained"),BI466,IF(AND('[1]Multi-Field'!$E$69=[1]Lists!BF466,'[1]Multi-Field'!$F$69="undrained"),BH466,""))</f>
        <v/>
      </c>
      <c r="DZ466" s="409" t="str">
        <f>IF(AND('[1]Multi-Field'!$E$70=[1]Lists!BF466,'[1]Multi-Field'!$F$70="Drained"),BI466,IF(AND('[1]Multi-Field'!$E$70=[1]Lists!BF466,'[1]Multi-Field'!$F$70="undrained"),BH466,""))</f>
        <v/>
      </c>
      <c r="EA466" s="409" t="str">
        <f>IF(AND('[1]Multi-Field'!$E$71=[1]Lists!BF466,'[1]Multi-Field'!$F$71="Drained"),BI466,IF(AND('[1]Multi-Field'!$E$71=[1]Lists!BF466,'[1]Multi-Field'!$F$71="undrained"),BH466,""))</f>
        <v/>
      </c>
      <c r="EB466" s="409" t="str">
        <f>IF(AND('[1]Multi-Field'!$E$72=[1]Lists!BF466,'[1]Multi-Field'!$F$72="Drained"),BI466,IF(AND('[1]Multi-Field'!$E$72=[1]Lists!BF466,'[1]Multi-Field'!$F$72="undrained"),BH466,""))</f>
        <v/>
      </c>
      <c r="EC466" s="409" t="str">
        <f>IF(AND('[1]Multi-Field'!$E$73=[1]Lists!BF466,'[1]Multi-Field'!$F$73="Drained"),BI466,IF(AND('[1]Multi-Field'!$E$73=[1]Lists!BF466,'[1]Multi-Field'!$F$73="undrained"),BH466,""))</f>
        <v/>
      </c>
      <c r="ED466" s="409" t="str">
        <f>IF(AND('[1]Multi-Field'!$E$74=[1]Lists!BF466,'[1]Multi-Field'!$F$74="Drained"),BI466,IF(AND('[1]Multi-Field'!$E$74=[1]Lists!BF466,'[1]Multi-Field'!$F$74="undrained"),BH466,""))</f>
        <v/>
      </c>
      <c r="EE466" s="409" t="str">
        <f>IF(AND('[1]Multi-Field'!$E$75=[1]Lists!BF466,'[1]Multi-Field'!$F$75="Drained"),BI466,IF(AND('[1]Multi-Field'!$E$75=[1]Lists!BF466,'[1]Multi-Field'!$F$75="undrained"),BH466,""))</f>
        <v/>
      </c>
      <c r="EF466" s="409" t="str">
        <f>IF(AND('[1]Multi-Field'!$E$76=[1]Lists!BF466,'[1]Multi-Field'!$F$76="Drained"),BI466,IF(AND('[1]Multi-Field'!$E$76=[1]Lists!BF466,'[1]Multi-Field'!$F$6="undrained"),BH466,""))</f>
        <v/>
      </c>
      <c r="EG466" s="409" t="str">
        <f>IF(AND('[1]Multi-Field'!$E$77=[1]Lists!BF466,'[1]Multi-Field'!$F$77="Drained"),BI466,IF(AND('[1]Multi-Field'!$E$77=[1]Lists!BF466,'[1]Multi-Field'!$F$77="undrained"),BH466,""))</f>
        <v/>
      </c>
      <c r="EH466" s="409" t="str">
        <f>IF(AND('[1]Multi-Field'!$E$78=[1]Lists!BF466,'[1]Multi-Field'!$F$78="Drained"),BI466,IF(AND('[1]Multi-Field'!$E$78=[1]Lists!BF466,'[1]Multi-Field'!$F$78="undrained"),BH466,""))</f>
        <v/>
      </c>
      <c r="EI466" s="409" t="str">
        <f>IF(AND('[1]Multi-Field'!$E$79=[1]Lists!BF466,'[1]Multi-Field'!$F$79="Drained"),BI466,IF(AND('[1]Multi-Field'!$E$79=[1]Lists!BF466,'[1]Multi-Field'!$F$79="undrained"),BH466,""))</f>
        <v/>
      </c>
      <c r="EJ466" s="409" t="str">
        <f>IF(AND('[1]Multi-Field'!$E$80=[1]Lists!BF466,'[1]Multi-Field'!$F$80="Drained"),BI466,IF(AND('[1]Multi-Field'!$E$80=[1]Lists!BF466,'[1]Multi-Field'!$F$80="undrained"),BH466,""))</f>
        <v/>
      </c>
      <c r="EK466" s="409" t="str">
        <f>IF(AND('[1]Multi-Field'!$E$81=[1]Lists!BF466,'[1]Multi-Field'!$F$81="Drained"),BI466,IF(AND('[1]Multi-Field'!$E$81=[1]Lists!BF466,'[1]Multi-Field'!$F$81="undrained"),BH466,""))</f>
        <v/>
      </c>
      <c r="EL466" s="409" t="str">
        <f>IF(AND('[1]Multi-Field'!$E$82=[1]Lists!BF466,'[1]Multi-Field'!$F$82="Drained"),BI466,IF(AND('[1]Multi-Field'!$E$82=[1]Lists!BF466,'[1]Multi-Field'!$F$82="undrained"),BH466,""))</f>
        <v/>
      </c>
      <c r="EM466" s="409" t="str">
        <f>IF(AND('[1]Multi-Field'!$E$83=[1]Lists!BF466,'[1]Multi-Field'!$F$83="Drained"),BI466,IF(AND('[1]Multi-Field'!$E$83=[1]Lists!BF466,'[1]Multi-Field'!$F$83="undrained"),BH466,""))</f>
        <v/>
      </c>
      <c r="EN466" s="409" t="str">
        <f>IF(AND('[1]Multi-Field'!$E$84=[1]Lists!BF466,'[1]Multi-Field'!$F$84="Drained"),BI466,IF(AND('[1]Multi-Field'!$E$84=[1]Lists!BF466,'[1]Multi-Field'!$F$84="undrained"),BH466,""))</f>
        <v/>
      </c>
      <c r="EO466" s="409" t="str">
        <f>IF(AND('[1]Multi-Field'!$E$85=[1]Lists!BF466,'[1]Multi-Field'!$F$85="Drained"),BI466,IF(AND('[1]Multi-Field'!$E$85=[1]Lists!BF466,'[1]Multi-Field'!$F$85="undrained"),BH466,""))</f>
        <v/>
      </c>
      <c r="EP466" s="409" t="str">
        <f>IF(AND('[1]Multi-Field'!$E$86=[1]Lists!BF466,'[1]Multi-Field'!$F$86="Drained"),BI466,IF(AND('[1]Multi-Field'!$E$86=[1]Lists!BF466,'[1]Multi-Field'!$F$86="undrained"),BH466,""))</f>
        <v/>
      </c>
      <c r="EQ466" s="409" t="str">
        <f>IF(AND('[1]Multi-Field'!$E$87=[1]Lists!BF466,'[1]Multi-Field'!$F$87="Drained"),BI466,IF(AND('[1]Multi-Field'!$E$87=[1]Lists!BF466,'[1]Multi-Field'!$F$87="undrained"),BH466,""))</f>
        <v/>
      </c>
      <c r="ER466" s="409" t="str">
        <f>IF(AND('[1]Multi-Field'!$E$88=[1]Lists!BF466,'[1]Multi-Field'!$F$88="Drained"),BI466,IF(AND('[1]Multi-Field'!$E$88=[1]Lists!BF466,'[1]Multi-Field'!$F$88="undrained"),BH466,""))</f>
        <v/>
      </c>
      <c r="ES466" s="409" t="str">
        <f>IF(AND('[1]Multi-Field'!$E$89=[1]Lists!BF466,'[1]Multi-Field'!$F$89="Drained"),BI466,IF(AND('[1]Multi-Field'!$E$89=[1]Lists!BF466,'[1]Multi-Field'!$F$89="undrained"),BH466,""))</f>
        <v/>
      </c>
      <c r="ET466" s="409" t="str">
        <f>IF(AND('[1]Multi-Field'!$E$90=[1]Lists!BF466,'[1]Multi-Field'!$F$90="Drained"),BI466,IF(AND('[1]Multi-Field'!$E$90=[1]Lists!BF466,'[1]Multi-Field'!$F$90="undrained"),BH466,""))</f>
        <v/>
      </c>
      <c r="EU466" s="409" t="str">
        <f>IF(AND('[1]Multi-Field'!$E$91=[1]Lists!BF466,'[1]Multi-Field'!$F$91="Drained"),BI466,IF(AND('[1]Multi-Field'!$E$91=[1]Lists!BF466,'[1]Multi-Field'!$F$91="undrained"),BH466,""))</f>
        <v/>
      </c>
      <c r="EV466" s="409" t="str">
        <f>IF(AND('[1]Multi-Field'!$E$92=[1]Lists!BF466,'[1]Multi-Field'!$F$92="Drained"),BI466,IF(AND('[1]Multi-Field'!$E$92=[1]Lists!BF466,'[1]Multi-Field'!$F$92="undrained"),BH466,""))</f>
        <v/>
      </c>
      <c r="EW466" s="409" t="str">
        <f>IF(AND('[1]Multi-Field'!$E$93=[1]Lists!BF466,'[1]Multi-Field'!$F$93="Drained"),BI466,IF(AND('[1]Multi-Field'!$E$93=[1]Lists!BF466,'[1]Multi-Field'!$F$93="undrained"),BH466,""))</f>
        <v/>
      </c>
      <c r="EX466" s="409" t="str">
        <f>IF(AND('[1]Multi-Field'!$E$94=[1]Lists!BF466,'[1]Multi-Field'!$F$94="Drained"),BI466,IF(AND('[1]Multi-Field'!$E$94=[1]Lists!BF466,'[1]Multi-Field'!$F$94="undrained"),BH466,""))</f>
        <v/>
      </c>
      <c r="EY466" s="409" t="str">
        <f>IF(AND('[1]Multi-Field'!$E$95=[1]Lists!BF466,'[1]Multi-Field'!$F$95="Drained"),BI466,IF(AND('[1]Multi-Field'!$E$95=[1]Lists!BF466,'[1]Multi-Field'!$F$95="undrained"),BH466,""))</f>
        <v/>
      </c>
      <c r="EZ466" s="409" t="str">
        <f>IF(AND('[1]Multi-Field'!$E$96=[1]Lists!BF466,'[1]Multi-Field'!$F$96="Drained"),BI466,IF(AND('[1]Multi-Field'!$E$96=[1]Lists!BF466,'[1]Multi-Field'!$F$96="undrained"),BH466,""))</f>
        <v/>
      </c>
      <c r="FA466" s="409" t="str">
        <f>IF(AND('[1]Multi-Field'!$E$97=[1]Lists!BF466,'[1]Multi-Field'!$F$97="Drained"),BI466,IF(AND('[1]Multi-Field'!$E$97=[1]Lists!BF466,'[1]Multi-Field'!$F$97="undrained"),BH466,""))</f>
        <v/>
      </c>
      <c r="FB466" s="409" t="str">
        <f>IF(AND('[1]Multi-Field'!$E$98=[1]Lists!BF466,'[1]Multi-Field'!$F$98="Drained"),BI466,IF(AND('[1]Multi-Field'!$E$98=[1]Lists!BF466,'[1]Multi-Field'!$F$98="undrained"),BH466,""))</f>
        <v/>
      </c>
      <c r="FC466" s="409" t="str">
        <f>IF(AND('[1]Multi-Field'!$E$99=[1]Lists!BF466,'[1]Multi-Field'!$F$99="Drained"),BI466,IF(AND('[1]Multi-Field'!$E$99=[1]Lists!BF466,'[1]Multi-Field'!$F$99="undrained"),BH466,""))</f>
        <v/>
      </c>
      <c r="FD466" s="409" t="str">
        <f>IF(AND('[1]Multi-Field'!$E$100=[1]Lists!BF466,'[1]Multi-Field'!$F$100="Drained"),BI466,IF(AND('[1]Multi-Field'!$E$100=[1]Lists!BF466,'[1]Multi-Field'!$F$100="undrained"),BH466,""))</f>
        <v/>
      </c>
      <c r="FE466" s="409" t="str">
        <f>IF(AND('[1]Multi-Field'!$E$101=[1]Lists!BF466,'[1]Multi-Field'!$F$101="Drained"),BI466,IF(AND('[1]Multi-Field'!$E$101=[1]Lists!BF466,'[1]Multi-Field'!$F$101="undrained"),BH466,""))</f>
        <v/>
      </c>
      <c r="FF466" s="409" t="str">
        <f>IF(AND('[1]Multi-Field'!$E$102=[1]Lists!BF466,'[1]Multi-Field'!$F$102="Drained"),BI466,IF(AND('[1]Multi-Field'!$E$102=[1]Lists!BF466,'[1]Multi-Field'!$F$102="undrained"),BH466,""))</f>
        <v/>
      </c>
      <c r="FG466" s="409" t="str">
        <f>IF(AND('[1]Multi-Field'!$E$103=[1]Lists!BF466,'[1]Multi-Field'!$F$103="Drained"),BI466,IF(AND('[1]Multi-Field'!$E$103=[1]Lists!BF466,'[1]Multi-Field'!$F$103="undrained"),BH466,""))</f>
        <v/>
      </c>
      <c r="FH466" s="409" t="str">
        <f>IF(AND('[1]Multi-Field'!$E$104=[1]Lists!BF466,'[1]Multi-Field'!$F$104="Drained"),BI466,IF(AND('[1]Multi-Field'!$E$104=[1]Lists!BF466,'[1]Multi-Field'!$F$104="undrained"),BH466,""))</f>
        <v/>
      </c>
      <c r="FI466" s="409" t="str">
        <f>IF(AND('[1]Multi-Field'!$E$105=[1]Lists!BF466,'[1]Multi-Field'!$F$105="Drained"),BI466,IF(AND('[1]Multi-Field'!$E$105=[1]Lists!BF466,'[1]Multi-Field'!$F$105="undrained"),BH466,""))</f>
        <v/>
      </c>
      <c r="FJ466" s="409" t="str">
        <f>IF(AND('[1]Multi-Field'!$E$106=[1]Lists!BF466,'[1]Multi-Field'!$F$106="Drained"),BI466,IF(AND('[1]Multi-Field'!$E$106=[1]Lists!BF466,'[1]Multi-Field'!$F$106="undrained"),BH466,""))</f>
        <v/>
      </c>
      <c r="FK466" s="409" t="str">
        <f>IF(AND('[1]Multi-Field'!$E$107=[1]Lists!BF466,'[1]Multi-Field'!$F$107="Drained"),BI466,IF(AND('[1]Multi-Field'!$E$107=[1]Lists!BF466,'[1]Multi-Field'!$F$107="undrained"),BH466,""))</f>
        <v/>
      </c>
      <c r="FL466" s="409" t="str">
        <f>IF(AND('[1]Multi-Field'!$E$108=[1]Lists!BF466,'[1]Multi-Field'!$F$108="Drained"),BI466,IF(AND('[1]Multi-Field'!$E$108=[1]Lists!BF466,'[1]Multi-Field'!$F$108="undrained"),BH466,""))</f>
        <v/>
      </c>
      <c r="FM466" s="409" t="str">
        <f>IF(AND('[1]Multi-Field'!$E$109=[1]Lists!BF466,'[1]Multi-Field'!$F$109="Drained"),BI466,IF(AND('[1]Multi-Field'!$E$109=[1]Lists!BF466,'[1]Multi-Field'!$F$109="undrained"),BH466,""))</f>
        <v/>
      </c>
      <c r="FN466" s="409" t="str">
        <f>IF(AND('[1]Multi-Field'!$E$110=[1]Lists!BF466,'[1]Multi-Field'!$F$110="Drained"),BI466,IF(AND('[1]Multi-Field'!$E$110=[1]Lists!BF466,'[1]Multi-Field'!$F$110="undrained"),BH466,""))</f>
        <v/>
      </c>
      <c r="FO466" s="409" t="str">
        <f>IF(AND('[1]Multi-Field'!$E$111=[1]Lists!BF466,'[1]Multi-Field'!$F$111="Drained"),BI466,IF(AND('[1]Multi-Field'!$E$111=[1]Lists!BF466,'[1]Multi-Field'!$F$111="undrained"),BH466,""))</f>
        <v/>
      </c>
      <c r="FP466" s="409" t="str">
        <f>IF(AND('[1]Multi-Field'!$E$112=[1]Lists!BF466,'[1]Multi-Field'!$F$112="Drained"),BI466,IF(AND('[1]Multi-Field'!$E$112=[1]Lists!BF466,'[1]Multi-Field'!$F$112="undrained"),BH466,""))</f>
        <v/>
      </c>
      <c r="FQ466" s="409" t="str">
        <f>IF(AND('[1]Multi-Field'!$E$113=[1]Lists!BF466,'[1]Multi-Field'!$F$113="Drained"),BI466,IF(AND('[1]Multi-Field'!$E$113=[1]Lists!BF466,'[1]Multi-Field'!$F$113="undrained"),BH466,""))</f>
        <v/>
      </c>
      <c r="FR466" s="409" t="str">
        <f>IF(AND('[1]Multi-Field'!$E$114=[1]Lists!BF466,'[1]Multi-Field'!$F$114="Drained"),BI466,IF(AND('[1]Multi-Field'!$E$114=[1]Lists!BF466,'[1]Multi-Field'!$F$114="undrained"),BH466,""))</f>
        <v/>
      </c>
      <c r="FS466" s="409" t="str">
        <f>IF(AND('[1]Multi-Field'!$E$115=[1]Lists!BF466,'[1]Multi-Field'!$F$115="Drained"),BI466,IF(AND('[1]Multi-Field'!$E$115=[1]Lists!BF466,'[1]Multi-Field'!$F$115="undrained"),BH466,""))</f>
        <v/>
      </c>
      <c r="FT466" s="409" t="str">
        <f>IF(AND('[1]Multi-Field'!$E$116=[1]Lists!BF466,'[1]Multi-Field'!$F$116="Drained"),BI466,IF(AND('[1]Multi-Field'!$E$116=[1]Lists!BF466,'[1]Multi-Field'!$F$116="undrained"),BH466,""))</f>
        <v/>
      </c>
      <c r="FU466" s="409" t="str">
        <f>IF(AND('[1]Multi-Field'!$E$117=[1]Lists!BF466,'[1]Multi-Field'!$F$117="Drained"),BI466,IF(AND('[1]Multi-Field'!$E$117=[1]Lists!BF466,'[1]Multi-Field'!$F$117="undrained"),BH466,""))</f>
        <v/>
      </c>
      <c r="FV466" s="409" t="str">
        <f>IF(AND('[1]Multi-Field'!$E$118=[1]Lists!BF466,'[1]Multi-Field'!$F$118="Drained"),BI466,IF(AND('[1]Multi-Field'!$E$118=[1]Lists!BF466,'[1]Multi-Field'!$F$118="undrained"),BH466,""))</f>
        <v/>
      </c>
      <c r="FW466" s="409" t="str">
        <f>IF(AND('[1]Multi-Field'!$E$119=[1]Lists!BF466,'[1]Multi-Field'!$F$119="Drained"),BI466,IF(AND('[1]Multi-Field'!$E$119=[1]Lists!BF466,'[1]Multi-Field'!$F$119="undrained"),BH466,""))</f>
        <v/>
      </c>
      <c r="FX466" s="409" t="str">
        <f>IF(AND('[1]Multi-Field'!$E$120=[1]Lists!BF466,'[1]Multi-Field'!$F$120="Drained"),BI466,IF(AND('[1]Multi-Field'!$E$120=[1]Lists!BF466,'[1]Multi-Field'!$F$120="undrained"),BH466,""))</f>
        <v/>
      </c>
      <c r="GC466" s="4">
        <v>1</v>
      </c>
    </row>
    <row r="467" spans="1:185" ht="13.5" customHeight="1">
      <c r="A467" s="7" t="s">
        <v>553</v>
      </c>
      <c r="B467" s="7"/>
      <c r="C467" s="7"/>
      <c r="D467" s="8">
        <v>55</v>
      </c>
      <c r="E467" s="8">
        <f t="shared" si="67"/>
        <v>58</v>
      </c>
      <c r="F467" s="8">
        <f t="shared" si="68"/>
        <v>62</v>
      </c>
      <c r="G467" s="8">
        <v>65</v>
      </c>
      <c r="H467" s="8">
        <v>65</v>
      </c>
      <c r="I467" s="8">
        <f t="shared" si="71"/>
        <v>68</v>
      </c>
      <c r="J467" s="8">
        <f t="shared" si="72"/>
        <v>72</v>
      </c>
      <c r="K467" s="8">
        <v>75</v>
      </c>
      <c r="L467" s="8">
        <v>85</v>
      </c>
      <c r="M467" s="8">
        <f t="shared" si="69"/>
        <v>95</v>
      </c>
      <c r="N467" s="8">
        <f t="shared" si="70"/>
        <v>105</v>
      </c>
      <c r="O467" s="8">
        <v>115</v>
      </c>
      <c r="P467" s="391">
        <v>442</v>
      </c>
      <c r="Q467" s="394"/>
      <c r="R467" s="395">
        <f>IF(OR('Multi-Field'!AA444=Lists!AC483,'Multi-Field'!AA444=Lists!AC484),IF('Multi-Field'!Z444="x",(IF('Multi-Field'!AC444=Lists!Q452,Lists!R452,IF('Multi-Field'!AC444=Lists!Q453,Lists!R453,IF('Multi-Field'!AC444=Lists!Q454,Lists!R454,IF('Multi-Field'!AC444=Lists!Q455,Lists!R455))))),IF('Multi-Field'!X444="x",(IF('Multi-Field'!AC444=Lists!Q452,Lists!S452,IF('Multi-Field'!AC444=Lists!Q453,Lists!S453,IF('Multi-Field'!AC444=Lists!Q454,Lists!S454,IF('Multi-Field'!AC444=Lists!Q455,Lists!S455))))),IF('Multi-Field'!V444="x",(IF('Multi-Field'!AC444=Lists!Q452,Lists!T452,IF('Multi-Field'!AC444=Lists!Q453,Lists!T453,IF('Multi-Field'!AC444=Lists!Q454,Lists!T454,IF('Multi-Field'!AC444=Lists!Q455,Lists!T455))))),0))))</f>
        <v>0</v>
      </c>
      <c r="S467" s="395">
        <f t="shared" si="66"/>
        <v>0</v>
      </c>
      <c r="T467" s="395"/>
      <c r="U467" s="396"/>
      <c r="BF467" s="411" t="s">
        <v>1631</v>
      </c>
      <c r="BG467" s="412">
        <v>2</v>
      </c>
      <c r="BH467" s="412">
        <v>2</v>
      </c>
      <c r="BI467" s="412">
        <v>4</v>
      </c>
      <c r="BJ467" s="409" t="e">
        <f>IF(AND('[1]Single Field'!#REF!=[1]Lists!BF467,'[1]Single Field'!#REF!="Drained"),"x",IF(AND('[1]Single Field'!#REF!=[1]Lists!BF467,'[1]Single Field'!#REF!="Undrained"),O,""))</f>
        <v>#REF!</v>
      </c>
      <c r="BK467" s="409" t="str">
        <f>IF(AND('[1]Multi-Field'!$E$3=[1]Lists!BF467,'[1]Multi-Field'!$F$3="Drained"),BI467,IF(AND('[1]Multi-Field'!$E$3=BF467,'[1]Multi-Field'!$F$3="undrained"),BH467,""))</f>
        <v/>
      </c>
      <c r="BL467" s="409" t="str">
        <f>IF(AND('[1]Multi-Field'!$E$4=BF467,'[1]Multi-Field'!$F$4="Drained"),BI467,IF(AND('[1]Multi-Field'!$E$4=BF467,'[1]Multi-Field'!$F$4="undrained"),BH467,""))</f>
        <v/>
      </c>
      <c r="BM467" s="409" t="str">
        <f>IF(AND('[1]Multi-Field'!$E$5=BF467,'[1]Multi-Field'!$F$5="Drained"),BI467,IF(AND('[1]Multi-Field'!$E$5=BF467,'[1]Multi-Field'!$F$5="undrained"),BH467,""))</f>
        <v/>
      </c>
      <c r="BN467" s="409" t="str">
        <f>IF(AND('[1]Multi-Field'!$E$6=BF467,'[1]Multi-Field'!$F$6="Drained"),BI467,IF(AND('[1]Multi-Field'!$E$6=BF467,'[1]Multi-Field'!$F$6="undrained"),BH467,""))</f>
        <v/>
      </c>
      <c r="BO467" s="409" t="str">
        <f>IF(AND('[1]Multi-Field'!$E$7=BF467,'[1]Multi-Field'!$F$7="Drained"),BI467,IF(AND('[1]Multi-Field'!$E$7=BF467,'[1]Multi-Field'!$F$7="undrained"),BH467,""))</f>
        <v/>
      </c>
      <c r="BP467" s="409" t="str">
        <f>IF(AND('[1]Multi-Field'!$E$8=BF467,'[1]Multi-Field'!$F$8="Drained"),BI467,IF(AND('[1]Multi-Field'!$E$8=BF467,'[1]Multi-Field'!$F$8="undrained"),BH467,""))</f>
        <v/>
      </c>
      <c r="BQ467" s="409" t="str">
        <f>IF(AND('[1]Multi-Field'!$E$9=BF467,'[1]Multi-Field'!$F$9="Drained"),BI467,IF(AND('[1]Multi-Field'!$E$9=BF467,'[1]Multi-Field'!$F$9="undrained"),BH467,""))</f>
        <v/>
      </c>
      <c r="BR467" s="409" t="str">
        <f>IF(AND('[1]Multi-Field'!$E$10=BF467,'[1]Multi-Field'!$F$10="Drained"),BI467,IF(AND('[1]Multi-Field'!$E$10=BF467,'[1]Multi-Field'!$F$10="undrained"),BH467,""))</f>
        <v/>
      </c>
      <c r="BS467" s="409" t="str">
        <f>IF(AND('[1]Multi-Field'!$E$11=BF467,'[1]Multi-Field'!$F$11="Drained"),BI467,IF(AND('[1]Multi-Field'!$E$11=BF467,'[1]Multi-Field'!$F$11="undrained"),BH467,""))</f>
        <v/>
      </c>
      <c r="BT467" s="409" t="str">
        <f>IF(AND('[1]Multi-Field'!$E$12=BF467,'[1]Multi-Field'!$F$12="Drained"),BI467,IF(AND('[1]Multi-Field'!$E$12=BF467,'[1]Multi-Field'!$F$12="undrained"),BH467,""))</f>
        <v/>
      </c>
      <c r="BU467" s="409" t="str">
        <f>IF(AND('[1]Multi-Field'!$E$13=BF467,'[1]Multi-Field'!$F$13="Drained"),BI467,IF(AND('[1]Multi-Field'!$E$3=BF467,'[1]Multi-Field'!$F$13="undrained"),BH467,""))</f>
        <v/>
      </c>
      <c r="BV467" s="409" t="str">
        <f>IF(AND('[1]Multi-Field'!$E$14=BF467,'[1]Multi-Field'!$F$14="Drained"),BI467,IF(AND('[1]Multi-Field'!$E$14=BF467,'[1]Multi-Field'!$F$14="undrained"),BH467,""))</f>
        <v/>
      </c>
      <c r="BW467" s="409" t="str">
        <f>IF(AND('[1]Multi-Field'!$E$15=BF467,'[1]Multi-Field'!$F$15="Drained"),BI467,IF(AND('[1]Multi-Field'!$E$15=BF467,'[1]Multi-Field'!$F$15="undrained"),BH467,""))</f>
        <v/>
      </c>
      <c r="BX467" s="409" t="str">
        <f>IF(AND('[1]Multi-Field'!$E$16=[1]Lists!BF467,'[1]Multi-Field'!$F$16="Drained"),BI467,IF(AND('[1]Multi-Field'!$E$16=[1]Lists!BF467,'[1]Multi-Field'!$F$16="undrained"),BH467,""))</f>
        <v/>
      </c>
      <c r="BY467" s="409" t="str">
        <f>IF(AND('[1]Multi-Field'!$E$17=[1]Lists!BF467,'[1]Multi-Field'!$F$17="Drained"),BI467,IF(AND('[1]Multi-Field'!$E$17=[1]Lists!BF467,'[1]Multi-Field'!$F$17="undrained"),BH467,""))</f>
        <v/>
      </c>
      <c r="BZ467" s="409" t="str">
        <f>IF(AND('[1]Multi-Field'!$E$18=[1]Lists!BF467,'[1]Multi-Field'!$F$18="Drained"),BI467,IF(AND('[1]Multi-Field'!$E$18=[1]Lists!BF467,'[1]Multi-Field'!$F$18="undrained"),BH467,""))</f>
        <v/>
      </c>
      <c r="CA467" s="409" t="str">
        <f>IF(AND('[1]Multi-Field'!$E$19=[1]Lists!BF467,'[1]Multi-Field'!$F$19="Drained"),BI467,IF(AND('[1]Multi-Field'!$E$19=[1]Lists!BF467,'[1]Multi-Field'!$F$19="undrained"),BH467,""))</f>
        <v/>
      </c>
      <c r="CB467" s="409" t="str">
        <f>IF(AND('[1]Multi-Field'!$E$20=[1]Lists!BF467,'[1]Multi-Field'!$F$20="Drained"),BI467,IF(AND('[1]Multi-Field'!$E$20=[1]Lists!BF467,'[1]Multi-Field'!$F$20="undrained"),BH467,""))</f>
        <v/>
      </c>
      <c r="CC467" s="409" t="str">
        <f>IF(AND('[1]Multi-Field'!$E$21=[1]Lists!BF467,'[1]Multi-Field'!$F$21="Drained"),BI467,IF(AND('[1]Multi-Field'!$E$21=[1]Lists!BF467,'[1]Multi-Field'!$F$21="undrained"),BH467,""))</f>
        <v/>
      </c>
      <c r="CD467" s="409" t="str">
        <f>IF(AND('[1]Multi-Field'!$E$22=[1]Lists!BF467,'[1]Multi-Field'!$F$22="Drained"),BI467,IF(AND('[1]Multi-Field'!$E$22=[1]Lists!BF467,'[1]Multi-Field'!$F$22="undrained"),BH467,""))</f>
        <v/>
      </c>
      <c r="CE467" s="409" t="str">
        <f>IF(AND('[1]Multi-Field'!$E$23=[1]Lists!BF467,'[1]Multi-Field'!$F$23="Drained"),BI467,IF(AND('[1]Multi-Field'!$E$23=[1]Lists!BF467,'[1]Multi-Field'!$F$23="undrained"),BH467,""))</f>
        <v/>
      </c>
      <c r="CF467" s="409" t="str">
        <f>IF(AND('[1]Multi-Field'!$E$24=[1]Lists!BF467,'[1]Multi-Field'!$F$24="Drained"),BI467,IF(AND('[1]Multi-Field'!$E$24=[1]Lists!BF467,'[1]Multi-Field'!$F$24="undrained"),BH467,""))</f>
        <v/>
      </c>
      <c r="CG467" s="409" t="str">
        <f>IF(AND('[1]Multi-Field'!$E$25=[1]Lists!BF467,'[1]Multi-Field'!$F$25="Drained"),BI467,IF(AND('[1]Multi-Field'!$E$25=[1]Lists!BF467,'[1]Multi-Field'!$F$25="undrained"),BH467,""))</f>
        <v/>
      </c>
      <c r="CH467" s="409" t="str">
        <f>IF(AND('[1]Multi-Field'!$E$26=[1]Lists!BF467,'[1]Multi-Field'!$F$26="Drained"),BI467,IF(AND('[1]Multi-Field'!$E$26=[1]Lists!BF467,'[1]Multi-Field'!$F$26="undrained"),BH467,""))</f>
        <v/>
      </c>
      <c r="CI467" s="409" t="str">
        <f>IF(AND('[1]Multi-Field'!$E$27=[1]Lists!BF467,'[1]Multi-Field'!$F$27="Drained"),BI467,IF(AND('[1]Multi-Field'!$E$27=[1]Lists!BF467,'[1]Multi-Field'!$F$27="undrained"),BH467,""))</f>
        <v/>
      </c>
      <c r="CJ467" s="409" t="str">
        <f>IF(AND('[1]Multi-Field'!$E$28=[1]Lists!BF467,'[1]Multi-Field'!$F$28="Drained"),BI467,IF(AND('[1]Multi-Field'!$E$28=[1]Lists!BF467,'[1]Multi-Field'!$F$28="undrained"),BH467,""))</f>
        <v/>
      </c>
      <c r="CK467" s="409" t="str">
        <f>IF(AND('[1]Multi-Field'!$E$29=[1]Lists!BF467,'[1]Multi-Field'!$F$29="Drained"),BI467,IF(AND('[1]Multi-Field'!$E$29=[1]Lists!BF467,'[1]Multi-Field'!$F$29="undrained"),BH467,""))</f>
        <v/>
      </c>
      <c r="CL467" s="409" t="str">
        <f>IF(AND('[1]Multi-Field'!$E$30=[1]Lists!BF467,'[1]Multi-Field'!$F$30="Drained"),BI467,IF(AND('[1]Multi-Field'!$E$30=[1]Lists!BF467,'[1]Multi-Field'!$F$30="undrained"),BH467,""))</f>
        <v/>
      </c>
      <c r="CM467" s="409" t="str">
        <f>IF(AND('[1]Multi-Field'!$E$31=[1]Lists!BF467,'[1]Multi-Field'!$F$31="Drained"),BI467,IF(AND('[1]Multi-Field'!$E$31=[1]Lists!BF467,'[1]Multi-Field'!$F$31="undrained"),BH467,""))</f>
        <v/>
      </c>
      <c r="CN467" s="409" t="str">
        <f>IF(AND('[1]Multi-Field'!$E$32=[1]Lists!BF467,'[1]Multi-Field'!$F$32="Drained"),BI467,IF(AND('[1]Multi-Field'!$E$32=[1]Lists!BF467,'[1]Multi-Field'!$F$32="undrained"),BH467,""))</f>
        <v/>
      </c>
      <c r="CO467" s="409" t="str">
        <f>IF(AND('[1]Multi-Field'!$E$33=[1]Lists!BF467,'[1]Multi-Field'!$F$33="Drained"),BI467,IF(AND('[1]Multi-Field'!$E$33=[1]Lists!BF467,'[1]Multi-Field'!$F$33="undrained"),BH467,""))</f>
        <v/>
      </c>
      <c r="CP467" s="409" t="str">
        <f>IF(AND('[1]Multi-Field'!$E$34=[1]Lists!BF467,'[1]Multi-Field'!$F$34="Drained"),BI467,IF(AND('[1]Multi-Field'!$E$34=[1]Lists!BF467,'[1]Multi-Field'!$F$34="undrained"),BH467,""))</f>
        <v/>
      </c>
      <c r="CQ467" s="409" t="str">
        <f>IF(AND('[1]Multi-Field'!$E$35=[1]Lists!BF467,'[1]Multi-Field'!$F$35="Drained"),BI467,IF(AND('[1]Multi-Field'!$E$35=[1]Lists!BF467,'[1]Multi-Field'!$F$35="undrained"),BH467,""))</f>
        <v/>
      </c>
      <c r="CR467" s="409" t="str">
        <f>IF(AND('[1]Multi-Field'!$E$36=[1]Lists!BF467,'[1]Multi-Field'!$F$36="Drained"),BI467,IF(AND('[1]Multi-Field'!$E$36=[1]Lists!BF467,'[1]Multi-Field'!$F$36="undrained"),BH467,""))</f>
        <v/>
      </c>
      <c r="CS467" s="409" t="str">
        <f>IF(AND('[1]Multi-Field'!$E$37=[1]Lists!BF467,'[1]Multi-Field'!$F$37="Drained"),BI467,IF(AND('[1]Multi-Field'!$E$37=[1]Lists!BF467,'[1]Multi-Field'!$F$37="undrained"),BH467,""))</f>
        <v/>
      </c>
      <c r="CT467" s="409" t="str">
        <f>IF(AND('[1]Multi-Field'!$E$38=[1]Lists!BF467,'[1]Multi-Field'!$F$38="Drained"),BI467,IF(AND('[1]Multi-Field'!$E$38=[1]Lists!BF467,'[1]Multi-Field'!$F$38="undrained"),BH467,""))</f>
        <v/>
      </c>
      <c r="CU467" s="409" t="str">
        <f>IF(AND('[1]Multi-Field'!$E$39=[1]Lists!BF467,'[1]Multi-Field'!$F$39="Drained"),BI467,IF(AND('[1]Multi-Field'!$E$39=[1]Lists!BF467,'[1]Multi-Field'!$F$39="undrained"),BH467,""))</f>
        <v/>
      </c>
      <c r="CV467" s="409" t="str">
        <f>IF(AND('[1]Multi-Field'!$E$40=[1]Lists!BF467,'[1]Multi-Field'!$F$40="Drained"),BI467,IF(AND('[1]Multi-Field'!$E$40=[1]Lists!BF467,'[1]Multi-Field'!$F$40="undrained"),BH467,""))</f>
        <v/>
      </c>
      <c r="CW467" s="409" t="str">
        <f>IF(AND('[1]Multi-Field'!$E$41=[1]Lists!BF467,'[1]Multi-Field'!$F$40="Drained"),BI467,IF(AND('[1]Multi-Field'!$E$40=[1]Lists!BF467,'[1]Multi-Field'!$F$40="undrained"),BH467,""))</f>
        <v/>
      </c>
      <c r="CX467" s="409" t="str">
        <f>IF(AND('[1]Multi-Field'!$E$42=[1]Lists!BF467,'[1]Multi-Field'!$F$42="Drained"),BI467,IF(AND('[1]Multi-Field'!$E$42=[1]Lists!BF467,'[1]Multi-Field'!$F$42="undrained"),BH467,""))</f>
        <v/>
      </c>
      <c r="CY467" s="409" t="str">
        <f>IF(AND('[1]Multi-Field'!$E$43=[1]Lists!BF467,'[1]Multi-Field'!$F$43="Drained"),BI467,IF(AND('[1]Multi-Field'!$E$43=[1]Lists!BF467,'[1]Multi-Field'!$F$43="undrained"),BH467,""))</f>
        <v/>
      </c>
      <c r="CZ467" s="409" t="str">
        <f>IF(AND('[1]Multi-Field'!$E$44=[1]Lists!BF467,'[1]Multi-Field'!$F$44="Drained"),BI467,IF(AND('[1]Multi-Field'!$E$44=[1]Lists!BF467,'[1]Multi-Field'!$F$44="undrained"),BH467,""))</f>
        <v/>
      </c>
      <c r="DA467" s="409" t="str">
        <f>IF(AND('[1]Multi-Field'!$E$45=[1]Lists!BF467,'[1]Multi-Field'!$F$45="Drained"),BI467,IF(AND('[1]Multi-Field'!$E$45=[1]Lists!BF467,'[1]Multi-Field'!$F$45="undrained"),BH467,""))</f>
        <v/>
      </c>
      <c r="DB467" s="409" t="str">
        <f>IF(AND('[1]Multi-Field'!$E$46=[1]Lists!BF467,'[1]Multi-Field'!$F$46="Drained"),BI467,IF(AND('[1]Multi-Field'!$E$46=[1]Lists!BF467,'[1]Multi-Field'!$F$46="undrained"),BH467,""))</f>
        <v/>
      </c>
      <c r="DC467" s="409" t="str">
        <f>IF(AND('[1]Multi-Field'!$E$47=[1]Lists!BF467,'[1]Multi-Field'!$F$47="Drained"),BI467,IF(AND('[1]Multi-Field'!$E$47=[1]Lists!BF467,'[1]Multi-Field'!$F$47="undrained"),BH467,""))</f>
        <v/>
      </c>
      <c r="DD467" s="409" t="str">
        <f>IF(AND('[1]Multi-Field'!$E$48=[1]Lists!BF467,'[1]Multi-Field'!$F$48="Drained"),BI467,IF(AND('[1]Multi-Field'!$E$48=[1]Lists!BF467,'[1]Multi-Field'!$F$48="undrained"),BH467,""))</f>
        <v/>
      </c>
      <c r="DE467" s="409" t="str">
        <f>IF(AND('[1]Multi-Field'!$E$49=[1]Lists!BF467,'[1]Multi-Field'!$F$49="Drained"),BI467,IF(AND('[1]Multi-Field'!$E$49=[1]Lists!BF467,'[1]Multi-Field'!$F$9="undrained"),BH467,""))</f>
        <v/>
      </c>
      <c r="DF467" s="409" t="str">
        <f>IF(AND('[1]Multi-Field'!$E$50=[1]Lists!BF467,'[1]Multi-Field'!$F$50="Drained"),BI467,IF(AND('[1]Multi-Field'!$E$50=[1]Lists!BF467,'[1]Multi-Field'!$F$50="undrained"),BH467,""))</f>
        <v/>
      </c>
      <c r="DG467" s="409" t="str">
        <f>IF(AND('[1]Multi-Field'!$E$51=[1]Lists!BF467,'[1]Multi-Field'!$F$51="Drained"),BI467,IF(AND('[1]Multi-Field'!$E$51=[1]Lists!BF467,'[1]Multi-Field'!$F$51="undrained"),BH467,""))</f>
        <v/>
      </c>
      <c r="DH467" s="409" t="str">
        <f>IF(AND('[1]Multi-Field'!$E$52=[1]Lists!BF467,'[1]Multi-Field'!$F$52="Drained"),BI467,IF(AND('[1]Multi-Field'!$E$52=[1]Lists!BF467,'[1]Multi-Field'!$F$52="undrained"),BH467,""))</f>
        <v/>
      </c>
      <c r="DI467" s="409" t="str">
        <f>IF(AND('[1]Multi-Field'!$E$53=[1]Lists!BF467,'[1]Multi-Field'!$F$53="Drained"),BI467,IF(AND('[1]Multi-Field'!$E$53=[1]Lists!BF467,'[1]Multi-Field'!$F$53="undrained"),BH467,""))</f>
        <v/>
      </c>
      <c r="DJ467" s="409" t="str">
        <f>IF(AND('[1]Multi-Field'!$E$54=[1]Lists!BF467,'[1]Multi-Field'!$F$54="Drained"),BI467,IF(AND('[1]Multi-Field'!$E$54=[1]Lists!BF467,'[1]Multi-Field'!$F$54="undrained"),BH467,""))</f>
        <v/>
      </c>
      <c r="DK467" s="409" t="str">
        <f>IF(AND('[1]Multi-Field'!$E$55=[1]Lists!BF467,'[1]Multi-Field'!$F$55="Drained"),BI467,IF(AND('[1]Multi-Field'!$E$55=[1]Lists!BF467,'[1]Multi-Field'!$F$55="undrained"),BH467,""))</f>
        <v/>
      </c>
      <c r="DL467" s="409" t="str">
        <f>IF(AND('[1]Multi-Field'!$E$56=[1]Lists!BF467,'[1]Multi-Field'!$F$56="Drained"),BI467,IF(AND('[1]Multi-Field'!$E$56=[1]Lists!BF467,'[1]Multi-Field'!$F$56="undrained"),BH467,""))</f>
        <v/>
      </c>
      <c r="DM467" s="409" t="str">
        <f>IF(AND('[1]Multi-Field'!$E$57=[1]Lists!BF467,'[1]Multi-Field'!$F$57="Drained"),BI467,IF(AND('[1]Multi-Field'!$E$57=[1]Lists!BF467,'[1]Multi-Field'!$F$57="undrained"),BH467,""))</f>
        <v/>
      </c>
      <c r="DN467" s="409" t="str">
        <f>IF(AND('[1]Multi-Field'!$E$58=[1]Lists!BF467,'[1]Multi-Field'!$F$58="Drained"),BI467,IF(AND('[1]Multi-Field'!$E$58=[1]Lists!BF467,'[1]Multi-Field'!$F$58="undrained"),BH467,""))</f>
        <v/>
      </c>
      <c r="DO467" s="409" t="str">
        <f>IF(AND('[1]Multi-Field'!$E$59=[1]Lists!BF467,'[1]Multi-Field'!$F$59="Drained"),BI467,IF(AND('[1]Multi-Field'!$E$59=[1]Lists!BF467,'[1]Multi-Field'!$F$59="undrained"),BH467,""))</f>
        <v/>
      </c>
      <c r="DP467" s="409" t="str">
        <f>IF(AND('[1]Multi-Field'!$E$60=[1]Lists!BF467,'[1]Multi-Field'!$F$60="Drained"),BI467,IF(AND('[1]Multi-Field'!$E$60=[1]Lists!BF467,'[1]Multi-Field'!$F$60="undrained"),BH467,""))</f>
        <v/>
      </c>
      <c r="DQ467" s="409" t="str">
        <f>IF(AND('[1]Multi-Field'!$E$61=[1]Lists!BF467,'[1]Multi-Field'!$F$61="Drained"),BI467,IF(AND('[1]Multi-Field'!$E$61=[1]Lists!BF467,'[1]Multi-Field'!$F$61="undrained"),BH467,""))</f>
        <v/>
      </c>
      <c r="DR467" s="409" t="str">
        <f>IF(AND('[1]Multi-Field'!$E$62=[1]Lists!BF467,'[1]Multi-Field'!$F$62="Drained"),BI467,IF(AND('[1]Multi-Field'!$E$62=[1]Lists!BF467,'[1]Multi-Field'!$F$62="undrained"),BH467,""))</f>
        <v/>
      </c>
      <c r="DS467" s="409" t="str">
        <f>IF(AND('[1]Multi-Field'!$E$63=[1]Lists!BF467,'[1]Multi-Field'!$F$63="Drained"),BI467,IF(AND('[1]Multi-Field'!$E$63=[1]Lists!BF467,'[1]Multi-Field'!$F$63="undrained"),BH467,""))</f>
        <v/>
      </c>
      <c r="DT467" s="409" t="str">
        <f>IF(AND('[1]Multi-Field'!$E$64=[1]Lists!BF467,'[1]Multi-Field'!$F$64="Drained"),BI467,IF(AND('[1]Multi-Field'!$E$64=[1]Lists!BF467,'[1]Multi-Field'!$F$64="undrained"),BH467,""))</f>
        <v/>
      </c>
      <c r="DU467" s="409" t="str">
        <f>IF(AND('[1]Multi-Field'!$E$65=[1]Lists!BF467,'[1]Multi-Field'!$F$65="Drained"),BI467,IF(AND('[1]Multi-Field'!$E$65=[1]Lists!BF467,'[1]Multi-Field'!$F$65="undrained"),BH467,""))</f>
        <v/>
      </c>
      <c r="DV467" s="409" t="str">
        <f>IF(AND('[1]Multi-Field'!$E$66=[1]Lists!BF467,'[1]Multi-Field'!$F$66="Drained"),BI467,IF(AND('[1]Multi-Field'!$E$66=[1]Lists!BF467,'[1]Multi-Field'!$F$66="undrained"),BH467,""))</f>
        <v/>
      </c>
      <c r="DW467" s="409" t="str">
        <f>IF(AND('[1]Multi-Field'!$E$67=[1]Lists!BF467,'[1]Multi-Field'!$F$67="Drained"),BI467,IF(AND('[1]Multi-Field'!$E$67=[1]Lists!BF467,'[1]Multi-Field'!$F$67="undrained"),BH467,""))</f>
        <v/>
      </c>
      <c r="DX467" s="409" t="str">
        <f>IF(AND('[1]Multi-Field'!$E$68=[1]Lists!BF467,'[1]Multi-Field'!$F$68="Drained"),BI467,IF(AND('[1]Multi-Field'!$E$68=[1]Lists!BF467,'[1]Multi-Field'!$F$68="undrained"),BH467,""))</f>
        <v/>
      </c>
      <c r="DY467" s="409" t="str">
        <f>IF(AND('[1]Multi-Field'!$E$69=[1]Lists!BF467,'[1]Multi-Field'!$F$69="Drained"),BI467,IF(AND('[1]Multi-Field'!$E$69=[1]Lists!BF467,'[1]Multi-Field'!$F$69="undrained"),BH467,""))</f>
        <v/>
      </c>
      <c r="DZ467" s="409" t="str">
        <f>IF(AND('[1]Multi-Field'!$E$70=[1]Lists!BF467,'[1]Multi-Field'!$F$70="Drained"),BI467,IF(AND('[1]Multi-Field'!$E$70=[1]Lists!BF467,'[1]Multi-Field'!$F$70="undrained"),BH467,""))</f>
        <v/>
      </c>
      <c r="EA467" s="409" t="str">
        <f>IF(AND('[1]Multi-Field'!$E$71=[1]Lists!BF467,'[1]Multi-Field'!$F$71="Drained"),BI467,IF(AND('[1]Multi-Field'!$E$71=[1]Lists!BF467,'[1]Multi-Field'!$F$71="undrained"),BH467,""))</f>
        <v/>
      </c>
      <c r="EB467" s="409" t="str">
        <f>IF(AND('[1]Multi-Field'!$E$72=[1]Lists!BF467,'[1]Multi-Field'!$F$72="Drained"),BI467,IF(AND('[1]Multi-Field'!$E$72=[1]Lists!BF467,'[1]Multi-Field'!$F$72="undrained"),BH467,""))</f>
        <v/>
      </c>
      <c r="EC467" s="409" t="str">
        <f>IF(AND('[1]Multi-Field'!$E$73=[1]Lists!BF467,'[1]Multi-Field'!$F$73="Drained"),BI467,IF(AND('[1]Multi-Field'!$E$73=[1]Lists!BF467,'[1]Multi-Field'!$F$73="undrained"),BH467,""))</f>
        <v/>
      </c>
      <c r="ED467" s="409" t="str">
        <f>IF(AND('[1]Multi-Field'!$E$74=[1]Lists!BF467,'[1]Multi-Field'!$F$74="Drained"),BI467,IF(AND('[1]Multi-Field'!$E$74=[1]Lists!BF467,'[1]Multi-Field'!$F$74="undrained"),BH467,""))</f>
        <v/>
      </c>
      <c r="EE467" s="409" t="str">
        <f>IF(AND('[1]Multi-Field'!$E$75=[1]Lists!BF467,'[1]Multi-Field'!$F$75="Drained"),BI467,IF(AND('[1]Multi-Field'!$E$75=[1]Lists!BF467,'[1]Multi-Field'!$F$75="undrained"),BH467,""))</f>
        <v/>
      </c>
      <c r="EF467" s="409" t="str">
        <f>IF(AND('[1]Multi-Field'!$E$76=[1]Lists!BF467,'[1]Multi-Field'!$F$76="Drained"),BI467,IF(AND('[1]Multi-Field'!$E$76=[1]Lists!BF467,'[1]Multi-Field'!$F$6="undrained"),BH467,""))</f>
        <v/>
      </c>
      <c r="EG467" s="409" t="str">
        <f>IF(AND('[1]Multi-Field'!$E$77=[1]Lists!BF467,'[1]Multi-Field'!$F$77="Drained"),BI467,IF(AND('[1]Multi-Field'!$E$77=[1]Lists!BF467,'[1]Multi-Field'!$F$77="undrained"),BH467,""))</f>
        <v/>
      </c>
      <c r="EH467" s="409" t="str">
        <f>IF(AND('[1]Multi-Field'!$E$78=[1]Lists!BF467,'[1]Multi-Field'!$F$78="Drained"),BI467,IF(AND('[1]Multi-Field'!$E$78=[1]Lists!BF467,'[1]Multi-Field'!$F$78="undrained"),BH467,""))</f>
        <v/>
      </c>
      <c r="EI467" s="409" t="str">
        <f>IF(AND('[1]Multi-Field'!$E$79=[1]Lists!BF467,'[1]Multi-Field'!$F$79="Drained"),BI467,IF(AND('[1]Multi-Field'!$E$79=[1]Lists!BF467,'[1]Multi-Field'!$F$79="undrained"),BH467,""))</f>
        <v/>
      </c>
      <c r="EJ467" s="409" t="str">
        <f>IF(AND('[1]Multi-Field'!$E$80=[1]Lists!BF467,'[1]Multi-Field'!$F$80="Drained"),BI467,IF(AND('[1]Multi-Field'!$E$80=[1]Lists!BF467,'[1]Multi-Field'!$F$80="undrained"),BH467,""))</f>
        <v/>
      </c>
      <c r="EK467" s="409" t="str">
        <f>IF(AND('[1]Multi-Field'!$E$81=[1]Lists!BF467,'[1]Multi-Field'!$F$81="Drained"),BI467,IF(AND('[1]Multi-Field'!$E$81=[1]Lists!BF467,'[1]Multi-Field'!$F$81="undrained"),BH467,""))</f>
        <v/>
      </c>
      <c r="EL467" s="409" t="str">
        <f>IF(AND('[1]Multi-Field'!$E$82=[1]Lists!BF467,'[1]Multi-Field'!$F$82="Drained"),BI467,IF(AND('[1]Multi-Field'!$E$82=[1]Lists!BF467,'[1]Multi-Field'!$F$82="undrained"),BH467,""))</f>
        <v/>
      </c>
      <c r="EM467" s="409" t="str">
        <f>IF(AND('[1]Multi-Field'!$E$83=[1]Lists!BF467,'[1]Multi-Field'!$F$83="Drained"),BI467,IF(AND('[1]Multi-Field'!$E$83=[1]Lists!BF467,'[1]Multi-Field'!$F$83="undrained"),BH467,""))</f>
        <v/>
      </c>
      <c r="EN467" s="409" t="str">
        <f>IF(AND('[1]Multi-Field'!$E$84=[1]Lists!BF467,'[1]Multi-Field'!$F$84="Drained"),BI467,IF(AND('[1]Multi-Field'!$E$84=[1]Lists!BF467,'[1]Multi-Field'!$F$84="undrained"),BH467,""))</f>
        <v/>
      </c>
      <c r="EO467" s="409" t="str">
        <f>IF(AND('[1]Multi-Field'!$E$85=[1]Lists!BF467,'[1]Multi-Field'!$F$85="Drained"),BI467,IF(AND('[1]Multi-Field'!$E$85=[1]Lists!BF467,'[1]Multi-Field'!$F$85="undrained"),BH467,""))</f>
        <v/>
      </c>
      <c r="EP467" s="409" t="str">
        <f>IF(AND('[1]Multi-Field'!$E$86=[1]Lists!BF467,'[1]Multi-Field'!$F$86="Drained"),BI467,IF(AND('[1]Multi-Field'!$E$86=[1]Lists!BF467,'[1]Multi-Field'!$F$86="undrained"),BH467,""))</f>
        <v/>
      </c>
      <c r="EQ467" s="409" t="str">
        <f>IF(AND('[1]Multi-Field'!$E$87=[1]Lists!BF467,'[1]Multi-Field'!$F$87="Drained"),BI467,IF(AND('[1]Multi-Field'!$E$87=[1]Lists!BF467,'[1]Multi-Field'!$F$87="undrained"),BH467,""))</f>
        <v/>
      </c>
      <c r="ER467" s="409" t="str">
        <f>IF(AND('[1]Multi-Field'!$E$88=[1]Lists!BF467,'[1]Multi-Field'!$F$88="Drained"),BI467,IF(AND('[1]Multi-Field'!$E$88=[1]Lists!BF467,'[1]Multi-Field'!$F$88="undrained"),BH467,""))</f>
        <v/>
      </c>
      <c r="ES467" s="409" t="str">
        <f>IF(AND('[1]Multi-Field'!$E$89=[1]Lists!BF467,'[1]Multi-Field'!$F$89="Drained"),BI467,IF(AND('[1]Multi-Field'!$E$89=[1]Lists!BF467,'[1]Multi-Field'!$F$89="undrained"),BH467,""))</f>
        <v/>
      </c>
      <c r="ET467" s="409" t="str">
        <f>IF(AND('[1]Multi-Field'!$E$90=[1]Lists!BF467,'[1]Multi-Field'!$F$90="Drained"),BI467,IF(AND('[1]Multi-Field'!$E$90=[1]Lists!BF467,'[1]Multi-Field'!$F$90="undrained"),BH467,""))</f>
        <v/>
      </c>
      <c r="EU467" s="409" t="str">
        <f>IF(AND('[1]Multi-Field'!$E$91=[1]Lists!BF467,'[1]Multi-Field'!$F$91="Drained"),BI467,IF(AND('[1]Multi-Field'!$E$91=[1]Lists!BF467,'[1]Multi-Field'!$F$91="undrained"),BH467,""))</f>
        <v/>
      </c>
      <c r="EV467" s="409" t="str">
        <f>IF(AND('[1]Multi-Field'!$E$92=[1]Lists!BF467,'[1]Multi-Field'!$F$92="Drained"),BI467,IF(AND('[1]Multi-Field'!$E$92=[1]Lists!BF467,'[1]Multi-Field'!$F$92="undrained"),BH467,""))</f>
        <v/>
      </c>
      <c r="EW467" s="409" t="str">
        <f>IF(AND('[1]Multi-Field'!$E$93=[1]Lists!BF467,'[1]Multi-Field'!$F$93="Drained"),BI467,IF(AND('[1]Multi-Field'!$E$93=[1]Lists!BF467,'[1]Multi-Field'!$F$93="undrained"),BH467,""))</f>
        <v/>
      </c>
      <c r="EX467" s="409" t="str">
        <f>IF(AND('[1]Multi-Field'!$E$94=[1]Lists!BF467,'[1]Multi-Field'!$F$94="Drained"),BI467,IF(AND('[1]Multi-Field'!$E$94=[1]Lists!BF467,'[1]Multi-Field'!$F$94="undrained"),BH467,""))</f>
        <v/>
      </c>
      <c r="EY467" s="409" t="str">
        <f>IF(AND('[1]Multi-Field'!$E$95=[1]Lists!BF467,'[1]Multi-Field'!$F$95="Drained"),BI467,IF(AND('[1]Multi-Field'!$E$95=[1]Lists!BF467,'[1]Multi-Field'!$F$95="undrained"),BH467,""))</f>
        <v/>
      </c>
      <c r="EZ467" s="409" t="str">
        <f>IF(AND('[1]Multi-Field'!$E$96=[1]Lists!BF467,'[1]Multi-Field'!$F$96="Drained"),BI467,IF(AND('[1]Multi-Field'!$E$96=[1]Lists!BF467,'[1]Multi-Field'!$F$96="undrained"),BH467,""))</f>
        <v/>
      </c>
      <c r="FA467" s="409" t="str">
        <f>IF(AND('[1]Multi-Field'!$E$97=[1]Lists!BF467,'[1]Multi-Field'!$F$97="Drained"),BI467,IF(AND('[1]Multi-Field'!$E$97=[1]Lists!BF467,'[1]Multi-Field'!$F$97="undrained"),BH467,""))</f>
        <v/>
      </c>
      <c r="FB467" s="409" t="str">
        <f>IF(AND('[1]Multi-Field'!$E$98=[1]Lists!BF467,'[1]Multi-Field'!$F$98="Drained"),BI467,IF(AND('[1]Multi-Field'!$E$98=[1]Lists!BF467,'[1]Multi-Field'!$F$98="undrained"),BH467,""))</f>
        <v/>
      </c>
      <c r="FC467" s="409" t="str">
        <f>IF(AND('[1]Multi-Field'!$E$99=[1]Lists!BF467,'[1]Multi-Field'!$F$99="Drained"),BI467,IF(AND('[1]Multi-Field'!$E$99=[1]Lists!BF467,'[1]Multi-Field'!$F$99="undrained"),BH467,""))</f>
        <v/>
      </c>
      <c r="FD467" s="409" t="str">
        <f>IF(AND('[1]Multi-Field'!$E$100=[1]Lists!BF467,'[1]Multi-Field'!$F$100="Drained"),BI467,IF(AND('[1]Multi-Field'!$E$100=[1]Lists!BF467,'[1]Multi-Field'!$F$100="undrained"),BH467,""))</f>
        <v/>
      </c>
      <c r="FE467" s="409" t="str">
        <f>IF(AND('[1]Multi-Field'!$E$101=[1]Lists!BF467,'[1]Multi-Field'!$F$101="Drained"),BI467,IF(AND('[1]Multi-Field'!$E$101=[1]Lists!BF467,'[1]Multi-Field'!$F$101="undrained"),BH467,""))</f>
        <v/>
      </c>
      <c r="FF467" s="409" t="str">
        <f>IF(AND('[1]Multi-Field'!$E$102=[1]Lists!BF467,'[1]Multi-Field'!$F$102="Drained"),BI467,IF(AND('[1]Multi-Field'!$E$102=[1]Lists!BF467,'[1]Multi-Field'!$F$102="undrained"),BH467,""))</f>
        <v/>
      </c>
      <c r="FG467" s="409" t="str">
        <f>IF(AND('[1]Multi-Field'!$E$103=[1]Lists!BF467,'[1]Multi-Field'!$F$103="Drained"),BI467,IF(AND('[1]Multi-Field'!$E$103=[1]Lists!BF467,'[1]Multi-Field'!$F$103="undrained"),BH467,""))</f>
        <v/>
      </c>
      <c r="FH467" s="409" t="str">
        <f>IF(AND('[1]Multi-Field'!$E$104=[1]Lists!BF467,'[1]Multi-Field'!$F$104="Drained"),BI467,IF(AND('[1]Multi-Field'!$E$104=[1]Lists!BF467,'[1]Multi-Field'!$F$104="undrained"),BH467,""))</f>
        <v/>
      </c>
      <c r="FI467" s="409" t="str">
        <f>IF(AND('[1]Multi-Field'!$E$105=[1]Lists!BF467,'[1]Multi-Field'!$F$105="Drained"),BI467,IF(AND('[1]Multi-Field'!$E$105=[1]Lists!BF467,'[1]Multi-Field'!$F$105="undrained"),BH467,""))</f>
        <v/>
      </c>
      <c r="FJ467" s="409" t="str">
        <f>IF(AND('[1]Multi-Field'!$E$106=[1]Lists!BF467,'[1]Multi-Field'!$F$106="Drained"),BI467,IF(AND('[1]Multi-Field'!$E$106=[1]Lists!BF467,'[1]Multi-Field'!$F$106="undrained"),BH467,""))</f>
        <v/>
      </c>
      <c r="FK467" s="409" t="str">
        <f>IF(AND('[1]Multi-Field'!$E$107=[1]Lists!BF467,'[1]Multi-Field'!$F$107="Drained"),BI467,IF(AND('[1]Multi-Field'!$E$107=[1]Lists!BF467,'[1]Multi-Field'!$F$107="undrained"),BH467,""))</f>
        <v/>
      </c>
      <c r="FL467" s="409" t="str">
        <f>IF(AND('[1]Multi-Field'!$E$108=[1]Lists!BF467,'[1]Multi-Field'!$F$108="Drained"),BI467,IF(AND('[1]Multi-Field'!$E$108=[1]Lists!BF467,'[1]Multi-Field'!$F$108="undrained"),BH467,""))</f>
        <v/>
      </c>
      <c r="FM467" s="409" t="str">
        <f>IF(AND('[1]Multi-Field'!$E$109=[1]Lists!BF467,'[1]Multi-Field'!$F$109="Drained"),BI467,IF(AND('[1]Multi-Field'!$E$109=[1]Lists!BF467,'[1]Multi-Field'!$F$109="undrained"),BH467,""))</f>
        <v/>
      </c>
      <c r="FN467" s="409" t="str">
        <f>IF(AND('[1]Multi-Field'!$E$110=[1]Lists!BF467,'[1]Multi-Field'!$F$110="Drained"),BI467,IF(AND('[1]Multi-Field'!$E$110=[1]Lists!BF467,'[1]Multi-Field'!$F$110="undrained"),BH467,""))</f>
        <v/>
      </c>
      <c r="FO467" s="409" t="str">
        <f>IF(AND('[1]Multi-Field'!$E$111=[1]Lists!BF467,'[1]Multi-Field'!$F$111="Drained"),BI467,IF(AND('[1]Multi-Field'!$E$111=[1]Lists!BF467,'[1]Multi-Field'!$F$111="undrained"),BH467,""))</f>
        <v/>
      </c>
      <c r="FP467" s="409" t="str">
        <f>IF(AND('[1]Multi-Field'!$E$112=[1]Lists!BF467,'[1]Multi-Field'!$F$112="Drained"),BI467,IF(AND('[1]Multi-Field'!$E$112=[1]Lists!BF467,'[1]Multi-Field'!$F$112="undrained"),BH467,""))</f>
        <v/>
      </c>
      <c r="FQ467" s="409" t="str">
        <f>IF(AND('[1]Multi-Field'!$E$113=[1]Lists!BF467,'[1]Multi-Field'!$F$113="Drained"),BI467,IF(AND('[1]Multi-Field'!$E$113=[1]Lists!BF467,'[1]Multi-Field'!$F$113="undrained"),BH467,""))</f>
        <v/>
      </c>
      <c r="FR467" s="409" t="str">
        <f>IF(AND('[1]Multi-Field'!$E$114=[1]Lists!BF467,'[1]Multi-Field'!$F$114="Drained"),BI467,IF(AND('[1]Multi-Field'!$E$114=[1]Lists!BF467,'[1]Multi-Field'!$F$114="undrained"),BH467,""))</f>
        <v/>
      </c>
      <c r="FS467" s="409" t="str">
        <f>IF(AND('[1]Multi-Field'!$E$115=[1]Lists!BF467,'[1]Multi-Field'!$F$115="Drained"),BI467,IF(AND('[1]Multi-Field'!$E$115=[1]Lists!BF467,'[1]Multi-Field'!$F$115="undrained"),BH467,""))</f>
        <v/>
      </c>
      <c r="FT467" s="409" t="str">
        <f>IF(AND('[1]Multi-Field'!$E$116=[1]Lists!BF467,'[1]Multi-Field'!$F$116="Drained"),BI467,IF(AND('[1]Multi-Field'!$E$116=[1]Lists!BF467,'[1]Multi-Field'!$F$116="undrained"),BH467,""))</f>
        <v/>
      </c>
      <c r="FU467" s="409" t="str">
        <f>IF(AND('[1]Multi-Field'!$E$117=[1]Lists!BF467,'[1]Multi-Field'!$F$117="Drained"),BI467,IF(AND('[1]Multi-Field'!$E$117=[1]Lists!BF467,'[1]Multi-Field'!$F$117="undrained"),BH467,""))</f>
        <v/>
      </c>
      <c r="FV467" s="409" t="str">
        <f>IF(AND('[1]Multi-Field'!$E$118=[1]Lists!BF467,'[1]Multi-Field'!$F$118="Drained"),BI467,IF(AND('[1]Multi-Field'!$E$118=[1]Lists!BF467,'[1]Multi-Field'!$F$118="undrained"),BH467,""))</f>
        <v/>
      </c>
      <c r="FW467" s="409" t="str">
        <f>IF(AND('[1]Multi-Field'!$E$119=[1]Lists!BF467,'[1]Multi-Field'!$F$119="Drained"),BI467,IF(AND('[1]Multi-Field'!$E$119=[1]Lists!BF467,'[1]Multi-Field'!$F$119="undrained"),BH467,""))</f>
        <v/>
      </c>
      <c r="FX467" s="409" t="str">
        <f>IF(AND('[1]Multi-Field'!$E$120=[1]Lists!BF467,'[1]Multi-Field'!$F$120="Drained"),BI467,IF(AND('[1]Multi-Field'!$E$120=[1]Lists!BF467,'[1]Multi-Field'!$F$120="undrained"),BH467,""))</f>
        <v/>
      </c>
      <c r="GC467" s="4">
        <v>1</v>
      </c>
    </row>
    <row r="468" spans="1:185" ht="13.5" customHeight="1">
      <c r="A468" s="7" t="s">
        <v>554</v>
      </c>
      <c r="B468" s="7"/>
      <c r="C468" s="7"/>
      <c r="D468" s="8">
        <v>50</v>
      </c>
      <c r="E468" s="8">
        <f t="shared" si="67"/>
        <v>52</v>
      </c>
      <c r="F468" s="8">
        <f t="shared" si="68"/>
        <v>53</v>
      </c>
      <c r="G468" s="8">
        <v>55</v>
      </c>
      <c r="H468" s="8">
        <v>60</v>
      </c>
      <c r="I468" s="8">
        <f t="shared" si="71"/>
        <v>63</v>
      </c>
      <c r="J468" s="8">
        <f t="shared" si="72"/>
        <v>67</v>
      </c>
      <c r="K468" s="8">
        <v>70</v>
      </c>
      <c r="L468" s="8">
        <v>70</v>
      </c>
      <c r="M468" s="8">
        <f t="shared" si="69"/>
        <v>77</v>
      </c>
      <c r="N468" s="8">
        <f t="shared" si="70"/>
        <v>83</v>
      </c>
      <c r="O468" s="8">
        <v>90</v>
      </c>
      <c r="P468" s="391">
        <v>443</v>
      </c>
      <c r="Q468" s="394"/>
      <c r="R468" s="395">
        <f>IF(OR('Multi-Field'!AA445=Lists!AC484,'Multi-Field'!AA445=Lists!AC485),IF('Multi-Field'!Z445="x",(IF('Multi-Field'!AC445=Lists!Q453,Lists!R453,IF('Multi-Field'!AC445=Lists!Q454,Lists!R454,IF('Multi-Field'!AC445=Lists!Q455,Lists!R455,IF('Multi-Field'!AC445=Lists!Q456,Lists!R456))))),IF('Multi-Field'!X445="x",(IF('Multi-Field'!AC445=Lists!Q453,Lists!S453,IF('Multi-Field'!AC445=Lists!Q454,Lists!S454,IF('Multi-Field'!AC445=Lists!Q455,Lists!S455,IF('Multi-Field'!AC445=Lists!Q456,Lists!S456))))),IF('Multi-Field'!V445="x",(IF('Multi-Field'!AC445=Lists!Q453,Lists!T453,IF('Multi-Field'!AC445=Lists!Q454,Lists!T454,IF('Multi-Field'!AC445=Lists!Q455,Lists!T455,IF('Multi-Field'!AC445=Lists!Q456,Lists!T456))))),0))))</f>
        <v>0</v>
      </c>
      <c r="S468" s="395">
        <f t="shared" si="66"/>
        <v>0</v>
      </c>
      <c r="T468" s="395"/>
      <c r="U468" s="396"/>
      <c r="BF468" s="411" t="s">
        <v>1632</v>
      </c>
      <c r="BG468" s="412">
        <v>4</v>
      </c>
      <c r="BH468" s="412">
        <v>2</v>
      </c>
      <c r="BI468" s="412">
        <v>3</v>
      </c>
      <c r="BJ468" s="409" t="e">
        <f>IF(AND('[1]Single Field'!#REF!=[1]Lists!BF468,'[1]Single Field'!#REF!="Drained"),"x",IF(AND('[1]Single Field'!#REF!=[1]Lists!BF468,'[1]Single Field'!#REF!="Undrained"),O,""))</f>
        <v>#REF!</v>
      </c>
      <c r="BK468" s="409" t="str">
        <f>IF(AND('[1]Multi-Field'!$E$3=[1]Lists!BF468,'[1]Multi-Field'!$F$3="Drained"),BI468,IF(AND('[1]Multi-Field'!$E$3=BF468,'[1]Multi-Field'!$F$3="undrained"),BH468,""))</f>
        <v/>
      </c>
      <c r="BL468" s="409" t="str">
        <f>IF(AND('[1]Multi-Field'!$E$4=BF468,'[1]Multi-Field'!$F$4="Drained"),BI468,IF(AND('[1]Multi-Field'!$E$4=BF468,'[1]Multi-Field'!$F$4="undrained"),BH468,""))</f>
        <v/>
      </c>
      <c r="BM468" s="409" t="str">
        <f>IF(AND('[1]Multi-Field'!$E$5=BF468,'[1]Multi-Field'!$F$5="Drained"),BI468,IF(AND('[1]Multi-Field'!$E$5=BF468,'[1]Multi-Field'!$F$5="undrained"),BH468,""))</f>
        <v/>
      </c>
      <c r="BN468" s="409" t="str">
        <f>IF(AND('[1]Multi-Field'!$E$6=BF468,'[1]Multi-Field'!$F$6="Drained"),BI468,IF(AND('[1]Multi-Field'!$E$6=BF468,'[1]Multi-Field'!$F$6="undrained"),BH468,""))</f>
        <v/>
      </c>
      <c r="BO468" s="409" t="str">
        <f>IF(AND('[1]Multi-Field'!$E$7=BF468,'[1]Multi-Field'!$F$7="Drained"),BI468,IF(AND('[1]Multi-Field'!$E$7=BF468,'[1]Multi-Field'!$F$7="undrained"),BH468,""))</f>
        <v/>
      </c>
      <c r="BP468" s="409" t="str">
        <f>IF(AND('[1]Multi-Field'!$E$8=BF468,'[1]Multi-Field'!$F$8="Drained"),BI468,IF(AND('[1]Multi-Field'!$E$8=BF468,'[1]Multi-Field'!$F$8="undrained"),BH468,""))</f>
        <v/>
      </c>
      <c r="BQ468" s="409" t="str">
        <f>IF(AND('[1]Multi-Field'!$E$9=BF468,'[1]Multi-Field'!$F$9="Drained"),BI468,IF(AND('[1]Multi-Field'!$E$9=BF468,'[1]Multi-Field'!$F$9="undrained"),BH468,""))</f>
        <v/>
      </c>
      <c r="BR468" s="409" t="str">
        <f>IF(AND('[1]Multi-Field'!$E$10=BF468,'[1]Multi-Field'!$F$10="Drained"),BI468,IF(AND('[1]Multi-Field'!$E$10=BF468,'[1]Multi-Field'!$F$10="undrained"),BH468,""))</f>
        <v/>
      </c>
      <c r="BS468" s="409" t="str">
        <f>IF(AND('[1]Multi-Field'!$E$11=BF468,'[1]Multi-Field'!$F$11="Drained"),BI468,IF(AND('[1]Multi-Field'!$E$11=BF468,'[1]Multi-Field'!$F$11="undrained"),BH468,""))</f>
        <v/>
      </c>
      <c r="BT468" s="409" t="str">
        <f>IF(AND('[1]Multi-Field'!$E$12=BF468,'[1]Multi-Field'!$F$12="Drained"),BI468,IF(AND('[1]Multi-Field'!$E$12=BF468,'[1]Multi-Field'!$F$12="undrained"),BH468,""))</f>
        <v/>
      </c>
      <c r="BU468" s="409" t="str">
        <f>IF(AND('[1]Multi-Field'!$E$13=BF468,'[1]Multi-Field'!$F$13="Drained"),BI468,IF(AND('[1]Multi-Field'!$E$3=BF468,'[1]Multi-Field'!$F$13="undrained"),BH468,""))</f>
        <v/>
      </c>
      <c r="BV468" s="409" t="str">
        <f>IF(AND('[1]Multi-Field'!$E$14=BF468,'[1]Multi-Field'!$F$14="Drained"),BI468,IF(AND('[1]Multi-Field'!$E$14=BF468,'[1]Multi-Field'!$F$14="undrained"),BH468,""))</f>
        <v/>
      </c>
      <c r="BW468" s="409" t="str">
        <f>IF(AND('[1]Multi-Field'!$E$15=BF468,'[1]Multi-Field'!$F$15="Drained"),BI468,IF(AND('[1]Multi-Field'!$E$15=BF468,'[1]Multi-Field'!$F$15="undrained"),BH468,""))</f>
        <v/>
      </c>
      <c r="BX468" s="409" t="str">
        <f>IF(AND('[1]Multi-Field'!$E$16=[1]Lists!BF468,'[1]Multi-Field'!$F$16="Drained"),BI468,IF(AND('[1]Multi-Field'!$E$16=[1]Lists!BF468,'[1]Multi-Field'!$F$16="undrained"),BH468,""))</f>
        <v/>
      </c>
      <c r="BY468" s="409" t="str">
        <f>IF(AND('[1]Multi-Field'!$E$17=[1]Lists!BF468,'[1]Multi-Field'!$F$17="Drained"),BI468,IF(AND('[1]Multi-Field'!$E$17=[1]Lists!BF468,'[1]Multi-Field'!$F$17="undrained"),BH468,""))</f>
        <v/>
      </c>
      <c r="BZ468" s="409" t="str">
        <f>IF(AND('[1]Multi-Field'!$E$18=[1]Lists!BF468,'[1]Multi-Field'!$F$18="Drained"),BI468,IF(AND('[1]Multi-Field'!$E$18=[1]Lists!BF468,'[1]Multi-Field'!$F$18="undrained"),BH468,""))</f>
        <v/>
      </c>
      <c r="CA468" s="409" t="str">
        <f>IF(AND('[1]Multi-Field'!$E$19=[1]Lists!BF468,'[1]Multi-Field'!$F$19="Drained"),BI468,IF(AND('[1]Multi-Field'!$E$19=[1]Lists!BF468,'[1]Multi-Field'!$F$19="undrained"),BH468,""))</f>
        <v/>
      </c>
      <c r="CB468" s="409" t="str">
        <f>IF(AND('[1]Multi-Field'!$E$20=[1]Lists!BF468,'[1]Multi-Field'!$F$20="Drained"),BI468,IF(AND('[1]Multi-Field'!$E$20=[1]Lists!BF468,'[1]Multi-Field'!$F$20="undrained"),BH468,""))</f>
        <v/>
      </c>
      <c r="CC468" s="409" t="str">
        <f>IF(AND('[1]Multi-Field'!$E$21=[1]Lists!BF468,'[1]Multi-Field'!$F$21="Drained"),BI468,IF(AND('[1]Multi-Field'!$E$21=[1]Lists!BF468,'[1]Multi-Field'!$F$21="undrained"),BH468,""))</f>
        <v/>
      </c>
      <c r="CD468" s="409" t="str">
        <f>IF(AND('[1]Multi-Field'!$E$22=[1]Lists!BF468,'[1]Multi-Field'!$F$22="Drained"),BI468,IF(AND('[1]Multi-Field'!$E$22=[1]Lists!BF468,'[1]Multi-Field'!$F$22="undrained"),BH468,""))</f>
        <v/>
      </c>
      <c r="CE468" s="409" t="str">
        <f>IF(AND('[1]Multi-Field'!$E$23=[1]Lists!BF468,'[1]Multi-Field'!$F$23="Drained"),BI468,IF(AND('[1]Multi-Field'!$E$23=[1]Lists!BF468,'[1]Multi-Field'!$F$23="undrained"),BH468,""))</f>
        <v/>
      </c>
      <c r="CF468" s="409" t="str">
        <f>IF(AND('[1]Multi-Field'!$E$24=[1]Lists!BF468,'[1]Multi-Field'!$F$24="Drained"),BI468,IF(AND('[1]Multi-Field'!$E$24=[1]Lists!BF468,'[1]Multi-Field'!$F$24="undrained"),BH468,""))</f>
        <v/>
      </c>
      <c r="CG468" s="409" t="str">
        <f>IF(AND('[1]Multi-Field'!$E$25=[1]Lists!BF468,'[1]Multi-Field'!$F$25="Drained"),BI468,IF(AND('[1]Multi-Field'!$E$25=[1]Lists!BF468,'[1]Multi-Field'!$F$25="undrained"),BH468,""))</f>
        <v/>
      </c>
      <c r="CH468" s="409" t="str">
        <f>IF(AND('[1]Multi-Field'!$E$26=[1]Lists!BF468,'[1]Multi-Field'!$F$26="Drained"),BI468,IF(AND('[1]Multi-Field'!$E$26=[1]Lists!BF468,'[1]Multi-Field'!$F$26="undrained"),BH468,""))</f>
        <v/>
      </c>
      <c r="CI468" s="409" t="str">
        <f>IF(AND('[1]Multi-Field'!$E$27=[1]Lists!BF468,'[1]Multi-Field'!$F$27="Drained"),BI468,IF(AND('[1]Multi-Field'!$E$27=[1]Lists!BF468,'[1]Multi-Field'!$F$27="undrained"),BH468,""))</f>
        <v/>
      </c>
      <c r="CJ468" s="409" t="str">
        <f>IF(AND('[1]Multi-Field'!$E$28=[1]Lists!BF468,'[1]Multi-Field'!$F$28="Drained"),BI468,IF(AND('[1]Multi-Field'!$E$28=[1]Lists!BF468,'[1]Multi-Field'!$F$28="undrained"),BH468,""))</f>
        <v/>
      </c>
      <c r="CK468" s="409" t="str">
        <f>IF(AND('[1]Multi-Field'!$E$29=[1]Lists!BF468,'[1]Multi-Field'!$F$29="Drained"),BI468,IF(AND('[1]Multi-Field'!$E$29=[1]Lists!BF468,'[1]Multi-Field'!$F$29="undrained"),BH468,""))</f>
        <v/>
      </c>
      <c r="CL468" s="409" t="str">
        <f>IF(AND('[1]Multi-Field'!$E$30=[1]Lists!BF468,'[1]Multi-Field'!$F$30="Drained"),BI468,IF(AND('[1]Multi-Field'!$E$30=[1]Lists!BF468,'[1]Multi-Field'!$F$30="undrained"),BH468,""))</f>
        <v/>
      </c>
      <c r="CM468" s="409" t="str">
        <f>IF(AND('[1]Multi-Field'!$E$31=[1]Lists!BF468,'[1]Multi-Field'!$F$31="Drained"),BI468,IF(AND('[1]Multi-Field'!$E$31=[1]Lists!BF468,'[1]Multi-Field'!$F$31="undrained"),BH468,""))</f>
        <v/>
      </c>
      <c r="CN468" s="409" t="str">
        <f>IF(AND('[1]Multi-Field'!$E$32=[1]Lists!BF468,'[1]Multi-Field'!$F$32="Drained"),BI468,IF(AND('[1]Multi-Field'!$E$32=[1]Lists!BF468,'[1]Multi-Field'!$F$32="undrained"),BH468,""))</f>
        <v/>
      </c>
      <c r="CO468" s="409" t="str">
        <f>IF(AND('[1]Multi-Field'!$E$33=[1]Lists!BF468,'[1]Multi-Field'!$F$33="Drained"),BI468,IF(AND('[1]Multi-Field'!$E$33=[1]Lists!BF468,'[1]Multi-Field'!$F$33="undrained"),BH468,""))</f>
        <v/>
      </c>
      <c r="CP468" s="409" t="str">
        <f>IF(AND('[1]Multi-Field'!$E$34=[1]Lists!BF468,'[1]Multi-Field'!$F$34="Drained"),BI468,IF(AND('[1]Multi-Field'!$E$34=[1]Lists!BF468,'[1]Multi-Field'!$F$34="undrained"),BH468,""))</f>
        <v/>
      </c>
      <c r="CQ468" s="409" t="str">
        <f>IF(AND('[1]Multi-Field'!$E$35=[1]Lists!BF468,'[1]Multi-Field'!$F$35="Drained"),BI468,IF(AND('[1]Multi-Field'!$E$35=[1]Lists!BF468,'[1]Multi-Field'!$F$35="undrained"),BH468,""))</f>
        <v/>
      </c>
      <c r="CR468" s="409" t="str">
        <f>IF(AND('[1]Multi-Field'!$E$36=[1]Lists!BF468,'[1]Multi-Field'!$F$36="Drained"),BI468,IF(AND('[1]Multi-Field'!$E$36=[1]Lists!BF468,'[1]Multi-Field'!$F$36="undrained"),BH468,""))</f>
        <v/>
      </c>
      <c r="CS468" s="409" t="str">
        <f>IF(AND('[1]Multi-Field'!$E$37=[1]Lists!BF468,'[1]Multi-Field'!$F$37="Drained"),BI468,IF(AND('[1]Multi-Field'!$E$37=[1]Lists!BF468,'[1]Multi-Field'!$F$37="undrained"),BH468,""))</f>
        <v/>
      </c>
      <c r="CT468" s="409" t="str">
        <f>IF(AND('[1]Multi-Field'!$E$38=[1]Lists!BF468,'[1]Multi-Field'!$F$38="Drained"),BI468,IF(AND('[1]Multi-Field'!$E$38=[1]Lists!BF468,'[1]Multi-Field'!$F$38="undrained"),BH468,""))</f>
        <v/>
      </c>
      <c r="CU468" s="409" t="str">
        <f>IF(AND('[1]Multi-Field'!$E$39=[1]Lists!BF468,'[1]Multi-Field'!$F$39="Drained"),BI468,IF(AND('[1]Multi-Field'!$E$39=[1]Lists!BF468,'[1]Multi-Field'!$F$39="undrained"),BH468,""))</f>
        <v/>
      </c>
      <c r="CV468" s="409" t="str">
        <f>IF(AND('[1]Multi-Field'!$E$40=[1]Lists!BF468,'[1]Multi-Field'!$F$40="Drained"),BI468,IF(AND('[1]Multi-Field'!$E$40=[1]Lists!BF468,'[1]Multi-Field'!$F$40="undrained"),BH468,""))</f>
        <v/>
      </c>
      <c r="CW468" s="409" t="str">
        <f>IF(AND('[1]Multi-Field'!$E$41=[1]Lists!BF468,'[1]Multi-Field'!$F$40="Drained"),BI468,IF(AND('[1]Multi-Field'!$E$40=[1]Lists!BF468,'[1]Multi-Field'!$F$40="undrained"),BH468,""))</f>
        <v/>
      </c>
      <c r="CX468" s="409" t="str">
        <f>IF(AND('[1]Multi-Field'!$E$42=[1]Lists!BF468,'[1]Multi-Field'!$F$42="Drained"),BI468,IF(AND('[1]Multi-Field'!$E$42=[1]Lists!BF468,'[1]Multi-Field'!$F$42="undrained"),BH468,""))</f>
        <v/>
      </c>
      <c r="CY468" s="409" t="str">
        <f>IF(AND('[1]Multi-Field'!$E$43=[1]Lists!BF468,'[1]Multi-Field'!$F$43="Drained"),BI468,IF(AND('[1]Multi-Field'!$E$43=[1]Lists!BF468,'[1]Multi-Field'!$F$43="undrained"),BH468,""))</f>
        <v/>
      </c>
      <c r="CZ468" s="409" t="str">
        <f>IF(AND('[1]Multi-Field'!$E$44=[1]Lists!BF468,'[1]Multi-Field'!$F$44="Drained"),BI468,IF(AND('[1]Multi-Field'!$E$44=[1]Lists!BF468,'[1]Multi-Field'!$F$44="undrained"),BH468,""))</f>
        <v/>
      </c>
      <c r="DA468" s="409" t="str">
        <f>IF(AND('[1]Multi-Field'!$E$45=[1]Lists!BF468,'[1]Multi-Field'!$F$45="Drained"),BI468,IF(AND('[1]Multi-Field'!$E$45=[1]Lists!BF468,'[1]Multi-Field'!$F$45="undrained"),BH468,""))</f>
        <v/>
      </c>
      <c r="DB468" s="409" t="str">
        <f>IF(AND('[1]Multi-Field'!$E$46=[1]Lists!BF468,'[1]Multi-Field'!$F$46="Drained"),BI468,IF(AND('[1]Multi-Field'!$E$46=[1]Lists!BF468,'[1]Multi-Field'!$F$46="undrained"),BH468,""))</f>
        <v/>
      </c>
      <c r="DC468" s="409" t="str">
        <f>IF(AND('[1]Multi-Field'!$E$47=[1]Lists!BF468,'[1]Multi-Field'!$F$47="Drained"),BI468,IF(AND('[1]Multi-Field'!$E$47=[1]Lists!BF468,'[1]Multi-Field'!$F$47="undrained"),BH468,""))</f>
        <v/>
      </c>
      <c r="DD468" s="409" t="str">
        <f>IF(AND('[1]Multi-Field'!$E$48=[1]Lists!BF468,'[1]Multi-Field'!$F$48="Drained"),BI468,IF(AND('[1]Multi-Field'!$E$48=[1]Lists!BF468,'[1]Multi-Field'!$F$48="undrained"),BH468,""))</f>
        <v/>
      </c>
      <c r="DE468" s="409" t="str">
        <f>IF(AND('[1]Multi-Field'!$E$49=[1]Lists!BF468,'[1]Multi-Field'!$F$49="Drained"),BI468,IF(AND('[1]Multi-Field'!$E$49=[1]Lists!BF468,'[1]Multi-Field'!$F$9="undrained"),BH468,""))</f>
        <v/>
      </c>
      <c r="DF468" s="409" t="str">
        <f>IF(AND('[1]Multi-Field'!$E$50=[1]Lists!BF468,'[1]Multi-Field'!$F$50="Drained"),BI468,IF(AND('[1]Multi-Field'!$E$50=[1]Lists!BF468,'[1]Multi-Field'!$F$50="undrained"),BH468,""))</f>
        <v/>
      </c>
      <c r="DG468" s="409" t="str">
        <f>IF(AND('[1]Multi-Field'!$E$51=[1]Lists!BF468,'[1]Multi-Field'!$F$51="Drained"),BI468,IF(AND('[1]Multi-Field'!$E$51=[1]Lists!BF468,'[1]Multi-Field'!$F$51="undrained"),BH468,""))</f>
        <v/>
      </c>
      <c r="DH468" s="409" t="str">
        <f>IF(AND('[1]Multi-Field'!$E$52=[1]Lists!BF468,'[1]Multi-Field'!$F$52="Drained"),BI468,IF(AND('[1]Multi-Field'!$E$52=[1]Lists!BF468,'[1]Multi-Field'!$F$52="undrained"),BH468,""))</f>
        <v/>
      </c>
      <c r="DI468" s="409" t="str">
        <f>IF(AND('[1]Multi-Field'!$E$53=[1]Lists!BF468,'[1]Multi-Field'!$F$53="Drained"),BI468,IF(AND('[1]Multi-Field'!$E$53=[1]Lists!BF468,'[1]Multi-Field'!$F$53="undrained"),BH468,""))</f>
        <v/>
      </c>
      <c r="DJ468" s="409" t="str">
        <f>IF(AND('[1]Multi-Field'!$E$54=[1]Lists!BF468,'[1]Multi-Field'!$F$54="Drained"),BI468,IF(AND('[1]Multi-Field'!$E$54=[1]Lists!BF468,'[1]Multi-Field'!$F$54="undrained"),BH468,""))</f>
        <v/>
      </c>
      <c r="DK468" s="409" t="str">
        <f>IF(AND('[1]Multi-Field'!$E$55=[1]Lists!BF468,'[1]Multi-Field'!$F$55="Drained"),BI468,IF(AND('[1]Multi-Field'!$E$55=[1]Lists!BF468,'[1]Multi-Field'!$F$55="undrained"),BH468,""))</f>
        <v/>
      </c>
      <c r="DL468" s="409" t="str">
        <f>IF(AND('[1]Multi-Field'!$E$56=[1]Lists!BF468,'[1]Multi-Field'!$F$56="Drained"),BI468,IF(AND('[1]Multi-Field'!$E$56=[1]Lists!BF468,'[1]Multi-Field'!$F$56="undrained"),BH468,""))</f>
        <v/>
      </c>
      <c r="DM468" s="409" t="str">
        <f>IF(AND('[1]Multi-Field'!$E$57=[1]Lists!BF468,'[1]Multi-Field'!$F$57="Drained"),BI468,IF(AND('[1]Multi-Field'!$E$57=[1]Lists!BF468,'[1]Multi-Field'!$F$57="undrained"),BH468,""))</f>
        <v/>
      </c>
      <c r="DN468" s="409" t="str">
        <f>IF(AND('[1]Multi-Field'!$E$58=[1]Lists!BF468,'[1]Multi-Field'!$F$58="Drained"),BI468,IF(AND('[1]Multi-Field'!$E$58=[1]Lists!BF468,'[1]Multi-Field'!$F$58="undrained"),BH468,""))</f>
        <v/>
      </c>
      <c r="DO468" s="409" t="str">
        <f>IF(AND('[1]Multi-Field'!$E$59=[1]Lists!BF468,'[1]Multi-Field'!$F$59="Drained"),BI468,IF(AND('[1]Multi-Field'!$E$59=[1]Lists!BF468,'[1]Multi-Field'!$F$59="undrained"),BH468,""))</f>
        <v/>
      </c>
      <c r="DP468" s="409" t="str">
        <f>IF(AND('[1]Multi-Field'!$E$60=[1]Lists!BF468,'[1]Multi-Field'!$F$60="Drained"),BI468,IF(AND('[1]Multi-Field'!$E$60=[1]Lists!BF468,'[1]Multi-Field'!$F$60="undrained"),BH468,""))</f>
        <v/>
      </c>
      <c r="DQ468" s="409" t="str">
        <f>IF(AND('[1]Multi-Field'!$E$61=[1]Lists!BF468,'[1]Multi-Field'!$F$61="Drained"),BI468,IF(AND('[1]Multi-Field'!$E$61=[1]Lists!BF468,'[1]Multi-Field'!$F$61="undrained"),BH468,""))</f>
        <v/>
      </c>
      <c r="DR468" s="409" t="str">
        <f>IF(AND('[1]Multi-Field'!$E$62=[1]Lists!BF468,'[1]Multi-Field'!$F$62="Drained"),BI468,IF(AND('[1]Multi-Field'!$E$62=[1]Lists!BF468,'[1]Multi-Field'!$F$62="undrained"),BH468,""))</f>
        <v/>
      </c>
      <c r="DS468" s="409" t="str">
        <f>IF(AND('[1]Multi-Field'!$E$63=[1]Lists!BF468,'[1]Multi-Field'!$F$63="Drained"),BI468,IF(AND('[1]Multi-Field'!$E$63=[1]Lists!BF468,'[1]Multi-Field'!$F$63="undrained"),BH468,""))</f>
        <v/>
      </c>
      <c r="DT468" s="409" t="str">
        <f>IF(AND('[1]Multi-Field'!$E$64=[1]Lists!BF468,'[1]Multi-Field'!$F$64="Drained"),BI468,IF(AND('[1]Multi-Field'!$E$64=[1]Lists!BF468,'[1]Multi-Field'!$F$64="undrained"),BH468,""))</f>
        <v/>
      </c>
      <c r="DU468" s="409" t="str">
        <f>IF(AND('[1]Multi-Field'!$E$65=[1]Lists!BF468,'[1]Multi-Field'!$F$65="Drained"),BI468,IF(AND('[1]Multi-Field'!$E$65=[1]Lists!BF468,'[1]Multi-Field'!$F$65="undrained"),BH468,""))</f>
        <v/>
      </c>
      <c r="DV468" s="409" t="str">
        <f>IF(AND('[1]Multi-Field'!$E$66=[1]Lists!BF468,'[1]Multi-Field'!$F$66="Drained"),BI468,IF(AND('[1]Multi-Field'!$E$66=[1]Lists!BF468,'[1]Multi-Field'!$F$66="undrained"),BH468,""))</f>
        <v/>
      </c>
      <c r="DW468" s="409" t="str">
        <f>IF(AND('[1]Multi-Field'!$E$67=[1]Lists!BF468,'[1]Multi-Field'!$F$67="Drained"),BI468,IF(AND('[1]Multi-Field'!$E$67=[1]Lists!BF468,'[1]Multi-Field'!$F$67="undrained"),BH468,""))</f>
        <v/>
      </c>
      <c r="DX468" s="409" t="str">
        <f>IF(AND('[1]Multi-Field'!$E$68=[1]Lists!BF468,'[1]Multi-Field'!$F$68="Drained"),BI468,IF(AND('[1]Multi-Field'!$E$68=[1]Lists!BF468,'[1]Multi-Field'!$F$68="undrained"),BH468,""))</f>
        <v/>
      </c>
      <c r="DY468" s="409" t="str">
        <f>IF(AND('[1]Multi-Field'!$E$69=[1]Lists!BF468,'[1]Multi-Field'!$F$69="Drained"),BI468,IF(AND('[1]Multi-Field'!$E$69=[1]Lists!BF468,'[1]Multi-Field'!$F$69="undrained"),BH468,""))</f>
        <v/>
      </c>
      <c r="DZ468" s="409" t="str">
        <f>IF(AND('[1]Multi-Field'!$E$70=[1]Lists!BF468,'[1]Multi-Field'!$F$70="Drained"),BI468,IF(AND('[1]Multi-Field'!$E$70=[1]Lists!BF468,'[1]Multi-Field'!$F$70="undrained"),BH468,""))</f>
        <v/>
      </c>
      <c r="EA468" s="409" t="str">
        <f>IF(AND('[1]Multi-Field'!$E$71=[1]Lists!BF468,'[1]Multi-Field'!$F$71="Drained"),BI468,IF(AND('[1]Multi-Field'!$E$71=[1]Lists!BF468,'[1]Multi-Field'!$F$71="undrained"),BH468,""))</f>
        <v/>
      </c>
      <c r="EB468" s="409" t="str">
        <f>IF(AND('[1]Multi-Field'!$E$72=[1]Lists!BF468,'[1]Multi-Field'!$F$72="Drained"),BI468,IF(AND('[1]Multi-Field'!$E$72=[1]Lists!BF468,'[1]Multi-Field'!$F$72="undrained"),BH468,""))</f>
        <v/>
      </c>
      <c r="EC468" s="409" t="str">
        <f>IF(AND('[1]Multi-Field'!$E$73=[1]Lists!BF468,'[1]Multi-Field'!$F$73="Drained"),BI468,IF(AND('[1]Multi-Field'!$E$73=[1]Lists!BF468,'[1]Multi-Field'!$F$73="undrained"),BH468,""))</f>
        <v/>
      </c>
      <c r="ED468" s="409" t="str">
        <f>IF(AND('[1]Multi-Field'!$E$74=[1]Lists!BF468,'[1]Multi-Field'!$F$74="Drained"),BI468,IF(AND('[1]Multi-Field'!$E$74=[1]Lists!BF468,'[1]Multi-Field'!$F$74="undrained"),BH468,""))</f>
        <v/>
      </c>
      <c r="EE468" s="409" t="str">
        <f>IF(AND('[1]Multi-Field'!$E$75=[1]Lists!BF468,'[1]Multi-Field'!$F$75="Drained"),BI468,IF(AND('[1]Multi-Field'!$E$75=[1]Lists!BF468,'[1]Multi-Field'!$F$75="undrained"),BH468,""))</f>
        <v/>
      </c>
      <c r="EF468" s="409" t="str">
        <f>IF(AND('[1]Multi-Field'!$E$76=[1]Lists!BF468,'[1]Multi-Field'!$F$76="Drained"),BI468,IF(AND('[1]Multi-Field'!$E$76=[1]Lists!BF468,'[1]Multi-Field'!$F$6="undrained"),BH468,""))</f>
        <v/>
      </c>
      <c r="EG468" s="409" t="str">
        <f>IF(AND('[1]Multi-Field'!$E$77=[1]Lists!BF468,'[1]Multi-Field'!$F$77="Drained"),BI468,IF(AND('[1]Multi-Field'!$E$77=[1]Lists!BF468,'[1]Multi-Field'!$F$77="undrained"),BH468,""))</f>
        <v/>
      </c>
      <c r="EH468" s="409" t="str">
        <f>IF(AND('[1]Multi-Field'!$E$78=[1]Lists!BF468,'[1]Multi-Field'!$F$78="Drained"),BI468,IF(AND('[1]Multi-Field'!$E$78=[1]Lists!BF468,'[1]Multi-Field'!$F$78="undrained"),BH468,""))</f>
        <v/>
      </c>
      <c r="EI468" s="409" t="str">
        <f>IF(AND('[1]Multi-Field'!$E$79=[1]Lists!BF468,'[1]Multi-Field'!$F$79="Drained"),BI468,IF(AND('[1]Multi-Field'!$E$79=[1]Lists!BF468,'[1]Multi-Field'!$F$79="undrained"),BH468,""))</f>
        <v/>
      </c>
      <c r="EJ468" s="409" t="str">
        <f>IF(AND('[1]Multi-Field'!$E$80=[1]Lists!BF468,'[1]Multi-Field'!$F$80="Drained"),BI468,IF(AND('[1]Multi-Field'!$E$80=[1]Lists!BF468,'[1]Multi-Field'!$F$80="undrained"),BH468,""))</f>
        <v/>
      </c>
      <c r="EK468" s="409" t="str">
        <f>IF(AND('[1]Multi-Field'!$E$81=[1]Lists!BF468,'[1]Multi-Field'!$F$81="Drained"),BI468,IF(AND('[1]Multi-Field'!$E$81=[1]Lists!BF468,'[1]Multi-Field'!$F$81="undrained"),BH468,""))</f>
        <v/>
      </c>
      <c r="EL468" s="409" t="str">
        <f>IF(AND('[1]Multi-Field'!$E$82=[1]Lists!BF468,'[1]Multi-Field'!$F$82="Drained"),BI468,IF(AND('[1]Multi-Field'!$E$82=[1]Lists!BF468,'[1]Multi-Field'!$F$82="undrained"),BH468,""))</f>
        <v/>
      </c>
      <c r="EM468" s="409" t="str">
        <f>IF(AND('[1]Multi-Field'!$E$83=[1]Lists!BF468,'[1]Multi-Field'!$F$83="Drained"),BI468,IF(AND('[1]Multi-Field'!$E$83=[1]Lists!BF468,'[1]Multi-Field'!$F$83="undrained"),BH468,""))</f>
        <v/>
      </c>
      <c r="EN468" s="409" t="str">
        <f>IF(AND('[1]Multi-Field'!$E$84=[1]Lists!BF468,'[1]Multi-Field'!$F$84="Drained"),BI468,IF(AND('[1]Multi-Field'!$E$84=[1]Lists!BF468,'[1]Multi-Field'!$F$84="undrained"),BH468,""))</f>
        <v/>
      </c>
      <c r="EO468" s="409" t="str">
        <f>IF(AND('[1]Multi-Field'!$E$85=[1]Lists!BF468,'[1]Multi-Field'!$F$85="Drained"),BI468,IF(AND('[1]Multi-Field'!$E$85=[1]Lists!BF468,'[1]Multi-Field'!$F$85="undrained"),BH468,""))</f>
        <v/>
      </c>
      <c r="EP468" s="409" t="str">
        <f>IF(AND('[1]Multi-Field'!$E$86=[1]Lists!BF468,'[1]Multi-Field'!$F$86="Drained"),BI468,IF(AND('[1]Multi-Field'!$E$86=[1]Lists!BF468,'[1]Multi-Field'!$F$86="undrained"),BH468,""))</f>
        <v/>
      </c>
      <c r="EQ468" s="409" t="str">
        <f>IF(AND('[1]Multi-Field'!$E$87=[1]Lists!BF468,'[1]Multi-Field'!$F$87="Drained"),BI468,IF(AND('[1]Multi-Field'!$E$87=[1]Lists!BF468,'[1]Multi-Field'!$F$87="undrained"),BH468,""))</f>
        <v/>
      </c>
      <c r="ER468" s="409" t="str">
        <f>IF(AND('[1]Multi-Field'!$E$88=[1]Lists!BF468,'[1]Multi-Field'!$F$88="Drained"),BI468,IF(AND('[1]Multi-Field'!$E$88=[1]Lists!BF468,'[1]Multi-Field'!$F$88="undrained"),BH468,""))</f>
        <v/>
      </c>
      <c r="ES468" s="409" t="str">
        <f>IF(AND('[1]Multi-Field'!$E$89=[1]Lists!BF468,'[1]Multi-Field'!$F$89="Drained"),BI468,IF(AND('[1]Multi-Field'!$E$89=[1]Lists!BF468,'[1]Multi-Field'!$F$89="undrained"),BH468,""))</f>
        <v/>
      </c>
      <c r="ET468" s="409" t="str">
        <f>IF(AND('[1]Multi-Field'!$E$90=[1]Lists!BF468,'[1]Multi-Field'!$F$90="Drained"),BI468,IF(AND('[1]Multi-Field'!$E$90=[1]Lists!BF468,'[1]Multi-Field'!$F$90="undrained"),BH468,""))</f>
        <v/>
      </c>
      <c r="EU468" s="409" t="str">
        <f>IF(AND('[1]Multi-Field'!$E$91=[1]Lists!BF468,'[1]Multi-Field'!$F$91="Drained"),BI468,IF(AND('[1]Multi-Field'!$E$91=[1]Lists!BF468,'[1]Multi-Field'!$F$91="undrained"),BH468,""))</f>
        <v/>
      </c>
      <c r="EV468" s="409" t="str">
        <f>IF(AND('[1]Multi-Field'!$E$92=[1]Lists!BF468,'[1]Multi-Field'!$F$92="Drained"),BI468,IF(AND('[1]Multi-Field'!$E$92=[1]Lists!BF468,'[1]Multi-Field'!$F$92="undrained"),BH468,""))</f>
        <v/>
      </c>
      <c r="EW468" s="409" t="str">
        <f>IF(AND('[1]Multi-Field'!$E$93=[1]Lists!BF468,'[1]Multi-Field'!$F$93="Drained"),BI468,IF(AND('[1]Multi-Field'!$E$93=[1]Lists!BF468,'[1]Multi-Field'!$F$93="undrained"),BH468,""))</f>
        <v/>
      </c>
      <c r="EX468" s="409" t="str">
        <f>IF(AND('[1]Multi-Field'!$E$94=[1]Lists!BF468,'[1]Multi-Field'!$F$94="Drained"),BI468,IF(AND('[1]Multi-Field'!$E$94=[1]Lists!BF468,'[1]Multi-Field'!$F$94="undrained"),BH468,""))</f>
        <v/>
      </c>
      <c r="EY468" s="409" t="str">
        <f>IF(AND('[1]Multi-Field'!$E$95=[1]Lists!BF468,'[1]Multi-Field'!$F$95="Drained"),BI468,IF(AND('[1]Multi-Field'!$E$95=[1]Lists!BF468,'[1]Multi-Field'!$F$95="undrained"),BH468,""))</f>
        <v/>
      </c>
      <c r="EZ468" s="409" t="str">
        <f>IF(AND('[1]Multi-Field'!$E$96=[1]Lists!BF468,'[1]Multi-Field'!$F$96="Drained"),BI468,IF(AND('[1]Multi-Field'!$E$96=[1]Lists!BF468,'[1]Multi-Field'!$F$96="undrained"),BH468,""))</f>
        <v/>
      </c>
      <c r="FA468" s="409" t="str">
        <f>IF(AND('[1]Multi-Field'!$E$97=[1]Lists!BF468,'[1]Multi-Field'!$F$97="Drained"),BI468,IF(AND('[1]Multi-Field'!$E$97=[1]Lists!BF468,'[1]Multi-Field'!$F$97="undrained"),BH468,""))</f>
        <v/>
      </c>
      <c r="FB468" s="409" t="str">
        <f>IF(AND('[1]Multi-Field'!$E$98=[1]Lists!BF468,'[1]Multi-Field'!$F$98="Drained"),BI468,IF(AND('[1]Multi-Field'!$E$98=[1]Lists!BF468,'[1]Multi-Field'!$F$98="undrained"),BH468,""))</f>
        <v/>
      </c>
      <c r="FC468" s="409" t="str">
        <f>IF(AND('[1]Multi-Field'!$E$99=[1]Lists!BF468,'[1]Multi-Field'!$F$99="Drained"),BI468,IF(AND('[1]Multi-Field'!$E$99=[1]Lists!BF468,'[1]Multi-Field'!$F$99="undrained"),BH468,""))</f>
        <v/>
      </c>
      <c r="FD468" s="409" t="str">
        <f>IF(AND('[1]Multi-Field'!$E$100=[1]Lists!BF468,'[1]Multi-Field'!$F$100="Drained"),BI468,IF(AND('[1]Multi-Field'!$E$100=[1]Lists!BF468,'[1]Multi-Field'!$F$100="undrained"),BH468,""))</f>
        <v/>
      </c>
      <c r="FE468" s="409" t="str">
        <f>IF(AND('[1]Multi-Field'!$E$101=[1]Lists!BF468,'[1]Multi-Field'!$F$101="Drained"),BI468,IF(AND('[1]Multi-Field'!$E$101=[1]Lists!BF468,'[1]Multi-Field'!$F$101="undrained"),BH468,""))</f>
        <v/>
      </c>
      <c r="FF468" s="409" t="str">
        <f>IF(AND('[1]Multi-Field'!$E$102=[1]Lists!BF468,'[1]Multi-Field'!$F$102="Drained"),BI468,IF(AND('[1]Multi-Field'!$E$102=[1]Lists!BF468,'[1]Multi-Field'!$F$102="undrained"),BH468,""))</f>
        <v/>
      </c>
      <c r="FG468" s="409" t="str">
        <f>IF(AND('[1]Multi-Field'!$E$103=[1]Lists!BF468,'[1]Multi-Field'!$F$103="Drained"),BI468,IF(AND('[1]Multi-Field'!$E$103=[1]Lists!BF468,'[1]Multi-Field'!$F$103="undrained"),BH468,""))</f>
        <v/>
      </c>
      <c r="FH468" s="409" t="str">
        <f>IF(AND('[1]Multi-Field'!$E$104=[1]Lists!BF468,'[1]Multi-Field'!$F$104="Drained"),BI468,IF(AND('[1]Multi-Field'!$E$104=[1]Lists!BF468,'[1]Multi-Field'!$F$104="undrained"),BH468,""))</f>
        <v/>
      </c>
      <c r="FI468" s="409" t="str">
        <f>IF(AND('[1]Multi-Field'!$E$105=[1]Lists!BF468,'[1]Multi-Field'!$F$105="Drained"),BI468,IF(AND('[1]Multi-Field'!$E$105=[1]Lists!BF468,'[1]Multi-Field'!$F$105="undrained"),BH468,""))</f>
        <v/>
      </c>
      <c r="FJ468" s="409" t="str">
        <f>IF(AND('[1]Multi-Field'!$E$106=[1]Lists!BF468,'[1]Multi-Field'!$F$106="Drained"),BI468,IF(AND('[1]Multi-Field'!$E$106=[1]Lists!BF468,'[1]Multi-Field'!$F$106="undrained"),BH468,""))</f>
        <v/>
      </c>
      <c r="FK468" s="409" t="str">
        <f>IF(AND('[1]Multi-Field'!$E$107=[1]Lists!BF468,'[1]Multi-Field'!$F$107="Drained"),BI468,IF(AND('[1]Multi-Field'!$E$107=[1]Lists!BF468,'[1]Multi-Field'!$F$107="undrained"),BH468,""))</f>
        <v/>
      </c>
      <c r="FL468" s="409" t="str">
        <f>IF(AND('[1]Multi-Field'!$E$108=[1]Lists!BF468,'[1]Multi-Field'!$F$108="Drained"),BI468,IF(AND('[1]Multi-Field'!$E$108=[1]Lists!BF468,'[1]Multi-Field'!$F$108="undrained"),BH468,""))</f>
        <v/>
      </c>
      <c r="FM468" s="409" t="str">
        <f>IF(AND('[1]Multi-Field'!$E$109=[1]Lists!BF468,'[1]Multi-Field'!$F$109="Drained"),BI468,IF(AND('[1]Multi-Field'!$E$109=[1]Lists!BF468,'[1]Multi-Field'!$F$109="undrained"),BH468,""))</f>
        <v/>
      </c>
      <c r="FN468" s="409" t="str">
        <f>IF(AND('[1]Multi-Field'!$E$110=[1]Lists!BF468,'[1]Multi-Field'!$F$110="Drained"),BI468,IF(AND('[1]Multi-Field'!$E$110=[1]Lists!BF468,'[1]Multi-Field'!$F$110="undrained"),BH468,""))</f>
        <v/>
      </c>
      <c r="FO468" s="409" t="str">
        <f>IF(AND('[1]Multi-Field'!$E$111=[1]Lists!BF468,'[1]Multi-Field'!$F$111="Drained"),BI468,IF(AND('[1]Multi-Field'!$E$111=[1]Lists!BF468,'[1]Multi-Field'!$F$111="undrained"),BH468,""))</f>
        <v/>
      </c>
      <c r="FP468" s="409" t="str">
        <f>IF(AND('[1]Multi-Field'!$E$112=[1]Lists!BF468,'[1]Multi-Field'!$F$112="Drained"),BI468,IF(AND('[1]Multi-Field'!$E$112=[1]Lists!BF468,'[1]Multi-Field'!$F$112="undrained"),BH468,""))</f>
        <v/>
      </c>
      <c r="FQ468" s="409" t="str">
        <f>IF(AND('[1]Multi-Field'!$E$113=[1]Lists!BF468,'[1]Multi-Field'!$F$113="Drained"),BI468,IF(AND('[1]Multi-Field'!$E$113=[1]Lists!BF468,'[1]Multi-Field'!$F$113="undrained"),BH468,""))</f>
        <v/>
      </c>
      <c r="FR468" s="409" t="str">
        <f>IF(AND('[1]Multi-Field'!$E$114=[1]Lists!BF468,'[1]Multi-Field'!$F$114="Drained"),BI468,IF(AND('[1]Multi-Field'!$E$114=[1]Lists!BF468,'[1]Multi-Field'!$F$114="undrained"),BH468,""))</f>
        <v/>
      </c>
      <c r="FS468" s="409" t="str">
        <f>IF(AND('[1]Multi-Field'!$E$115=[1]Lists!BF468,'[1]Multi-Field'!$F$115="Drained"),BI468,IF(AND('[1]Multi-Field'!$E$115=[1]Lists!BF468,'[1]Multi-Field'!$F$115="undrained"),BH468,""))</f>
        <v/>
      </c>
      <c r="FT468" s="409" t="str">
        <f>IF(AND('[1]Multi-Field'!$E$116=[1]Lists!BF468,'[1]Multi-Field'!$F$116="Drained"),BI468,IF(AND('[1]Multi-Field'!$E$116=[1]Lists!BF468,'[1]Multi-Field'!$F$116="undrained"),BH468,""))</f>
        <v/>
      </c>
      <c r="FU468" s="409" t="str">
        <f>IF(AND('[1]Multi-Field'!$E$117=[1]Lists!BF468,'[1]Multi-Field'!$F$117="Drained"),BI468,IF(AND('[1]Multi-Field'!$E$117=[1]Lists!BF468,'[1]Multi-Field'!$F$117="undrained"),BH468,""))</f>
        <v/>
      </c>
      <c r="FV468" s="409" t="str">
        <f>IF(AND('[1]Multi-Field'!$E$118=[1]Lists!BF468,'[1]Multi-Field'!$F$118="Drained"),BI468,IF(AND('[1]Multi-Field'!$E$118=[1]Lists!BF468,'[1]Multi-Field'!$F$118="undrained"),BH468,""))</f>
        <v/>
      </c>
      <c r="FW468" s="409" t="str">
        <f>IF(AND('[1]Multi-Field'!$E$119=[1]Lists!BF468,'[1]Multi-Field'!$F$119="Drained"),BI468,IF(AND('[1]Multi-Field'!$E$119=[1]Lists!BF468,'[1]Multi-Field'!$F$119="undrained"),BH468,""))</f>
        <v/>
      </c>
      <c r="FX468" s="409" t="str">
        <f>IF(AND('[1]Multi-Field'!$E$120=[1]Lists!BF468,'[1]Multi-Field'!$F$120="Drained"),BI468,IF(AND('[1]Multi-Field'!$E$120=[1]Lists!BF468,'[1]Multi-Field'!$F$120="undrained"),BH468,""))</f>
        <v/>
      </c>
      <c r="GC468" s="4">
        <v>1</v>
      </c>
    </row>
    <row r="469" spans="1:185" ht="13.5" customHeight="1">
      <c r="A469" s="7" t="s">
        <v>555</v>
      </c>
      <c r="B469" s="7"/>
      <c r="C469" s="7"/>
      <c r="D469" s="8">
        <v>55</v>
      </c>
      <c r="E469" s="8">
        <f t="shared" si="67"/>
        <v>57</v>
      </c>
      <c r="F469" s="8">
        <f t="shared" si="68"/>
        <v>58</v>
      </c>
      <c r="G469" s="8">
        <v>60</v>
      </c>
      <c r="H469" s="8">
        <v>55</v>
      </c>
      <c r="I469" s="8">
        <f t="shared" si="71"/>
        <v>58</v>
      </c>
      <c r="J469" s="8">
        <f t="shared" si="72"/>
        <v>62</v>
      </c>
      <c r="K469" s="8">
        <v>65</v>
      </c>
      <c r="L469" s="8">
        <v>75</v>
      </c>
      <c r="M469" s="8">
        <f t="shared" si="69"/>
        <v>80</v>
      </c>
      <c r="N469" s="8">
        <f t="shared" si="70"/>
        <v>85</v>
      </c>
      <c r="O469" s="8">
        <v>90</v>
      </c>
      <c r="P469" s="391">
        <v>444</v>
      </c>
      <c r="Q469" s="394"/>
      <c r="R469" s="395">
        <f>IF(OR('Multi-Field'!AA446=Lists!AC485,'Multi-Field'!AA446=Lists!AC486),IF('Multi-Field'!Z446="x",(IF('Multi-Field'!AC446=Lists!Q454,Lists!R454,IF('Multi-Field'!AC446=Lists!Q455,Lists!R455,IF('Multi-Field'!AC446=Lists!Q456,Lists!R456,IF('Multi-Field'!AC446=Lists!Q457,Lists!R457))))),IF('Multi-Field'!X446="x",(IF('Multi-Field'!AC446=Lists!Q454,Lists!S454,IF('Multi-Field'!AC446=Lists!Q455,Lists!S455,IF('Multi-Field'!AC446=Lists!Q456,Lists!S456,IF('Multi-Field'!AC446=Lists!Q457,Lists!S457))))),IF('Multi-Field'!V446="x",(IF('Multi-Field'!AC446=Lists!Q454,Lists!T454,IF('Multi-Field'!AC446=Lists!Q455,Lists!T455,IF('Multi-Field'!AC446=Lists!Q456,Lists!T456,IF('Multi-Field'!AC446=Lists!Q457,Lists!T457))))),0))))</f>
        <v>0</v>
      </c>
      <c r="S469" s="395">
        <f t="shared" si="66"/>
        <v>0</v>
      </c>
      <c r="T469" s="395"/>
      <c r="U469" s="396"/>
      <c r="BF469" s="411" t="s">
        <v>1633</v>
      </c>
      <c r="BG469" s="412">
        <v>4</v>
      </c>
      <c r="BH469" s="412">
        <v>2.5</v>
      </c>
      <c r="BI469" s="412">
        <v>3.5</v>
      </c>
      <c r="BJ469" s="409" t="e">
        <f>IF(AND('[1]Single Field'!#REF!=[1]Lists!BF469,'[1]Single Field'!#REF!="Drained"),"x",IF(AND('[1]Single Field'!#REF!=[1]Lists!BF469,'[1]Single Field'!#REF!="Undrained"),O,""))</f>
        <v>#REF!</v>
      </c>
      <c r="BK469" s="409" t="str">
        <f>IF(AND('[1]Multi-Field'!$E$3=[1]Lists!BF469,'[1]Multi-Field'!$F$3="Drained"),BI469,IF(AND('[1]Multi-Field'!$E$3=BF469,'[1]Multi-Field'!$F$3="undrained"),BH469,""))</f>
        <v/>
      </c>
      <c r="BL469" s="409" t="str">
        <f>IF(AND('[1]Multi-Field'!$E$4=BF469,'[1]Multi-Field'!$F$4="Drained"),BI469,IF(AND('[1]Multi-Field'!$E$4=BF469,'[1]Multi-Field'!$F$4="undrained"),BH469,""))</f>
        <v/>
      </c>
      <c r="BM469" s="409" t="str">
        <f>IF(AND('[1]Multi-Field'!$E$5=BF469,'[1]Multi-Field'!$F$5="Drained"),BI469,IF(AND('[1]Multi-Field'!$E$5=BF469,'[1]Multi-Field'!$F$5="undrained"),BH469,""))</f>
        <v/>
      </c>
      <c r="BN469" s="409" t="str">
        <f>IF(AND('[1]Multi-Field'!$E$6=BF469,'[1]Multi-Field'!$F$6="Drained"),BI469,IF(AND('[1]Multi-Field'!$E$6=BF469,'[1]Multi-Field'!$F$6="undrained"),BH469,""))</f>
        <v/>
      </c>
      <c r="BO469" s="409" t="str">
        <f>IF(AND('[1]Multi-Field'!$E$7=BF469,'[1]Multi-Field'!$F$7="Drained"),BI469,IF(AND('[1]Multi-Field'!$E$7=BF469,'[1]Multi-Field'!$F$7="undrained"),BH469,""))</f>
        <v/>
      </c>
      <c r="BP469" s="409" t="str">
        <f>IF(AND('[1]Multi-Field'!$E$8=BF469,'[1]Multi-Field'!$F$8="Drained"),BI469,IF(AND('[1]Multi-Field'!$E$8=BF469,'[1]Multi-Field'!$F$8="undrained"),BH469,""))</f>
        <v/>
      </c>
      <c r="BQ469" s="409" t="str">
        <f>IF(AND('[1]Multi-Field'!$E$9=BF469,'[1]Multi-Field'!$F$9="Drained"),BI469,IF(AND('[1]Multi-Field'!$E$9=BF469,'[1]Multi-Field'!$F$9="undrained"),BH469,""))</f>
        <v/>
      </c>
      <c r="BR469" s="409" t="str">
        <f>IF(AND('[1]Multi-Field'!$E$10=BF469,'[1]Multi-Field'!$F$10="Drained"),BI469,IF(AND('[1]Multi-Field'!$E$10=BF469,'[1]Multi-Field'!$F$10="undrained"),BH469,""))</f>
        <v/>
      </c>
      <c r="BS469" s="409" t="str">
        <f>IF(AND('[1]Multi-Field'!$E$11=BF469,'[1]Multi-Field'!$F$11="Drained"),BI469,IF(AND('[1]Multi-Field'!$E$11=BF469,'[1]Multi-Field'!$F$11="undrained"),BH469,""))</f>
        <v/>
      </c>
      <c r="BT469" s="409" t="str">
        <f>IF(AND('[1]Multi-Field'!$E$12=BF469,'[1]Multi-Field'!$F$12="Drained"),BI469,IF(AND('[1]Multi-Field'!$E$12=BF469,'[1]Multi-Field'!$F$12="undrained"),BH469,""))</f>
        <v/>
      </c>
      <c r="BU469" s="409" t="str">
        <f>IF(AND('[1]Multi-Field'!$E$13=BF469,'[1]Multi-Field'!$F$13="Drained"),BI469,IF(AND('[1]Multi-Field'!$E$3=BF469,'[1]Multi-Field'!$F$13="undrained"),BH469,""))</f>
        <v/>
      </c>
      <c r="BV469" s="409" t="str">
        <f>IF(AND('[1]Multi-Field'!$E$14=BF469,'[1]Multi-Field'!$F$14="Drained"),BI469,IF(AND('[1]Multi-Field'!$E$14=BF469,'[1]Multi-Field'!$F$14="undrained"),BH469,""))</f>
        <v/>
      </c>
      <c r="BW469" s="409" t="str">
        <f>IF(AND('[1]Multi-Field'!$E$15=BF469,'[1]Multi-Field'!$F$15="Drained"),BI469,IF(AND('[1]Multi-Field'!$E$15=BF469,'[1]Multi-Field'!$F$15="undrained"),BH469,""))</f>
        <v/>
      </c>
      <c r="BX469" s="409" t="str">
        <f>IF(AND('[1]Multi-Field'!$E$16=[1]Lists!BF469,'[1]Multi-Field'!$F$16="Drained"),BI469,IF(AND('[1]Multi-Field'!$E$16=[1]Lists!BF469,'[1]Multi-Field'!$F$16="undrained"),BH469,""))</f>
        <v/>
      </c>
      <c r="BY469" s="409" t="str">
        <f>IF(AND('[1]Multi-Field'!$E$17=[1]Lists!BF469,'[1]Multi-Field'!$F$17="Drained"),BI469,IF(AND('[1]Multi-Field'!$E$17=[1]Lists!BF469,'[1]Multi-Field'!$F$17="undrained"),BH469,""))</f>
        <v/>
      </c>
      <c r="BZ469" s="409" t="str">
        <f>IF(AND('[1]Multi-Field'!$E$18=[1]Lists!BF469,'[1]Multi-Field'!$F$18="Drained"),BI469,IF(AND('[1]Multi-Field'!$E$18=[1]Lists!BF469,'[1]Multi-Field'!$F$18="undrained"),BH469,""))</f>
        <v/>
      </c>
      <c r="CA469" s="409" t="str">
        <f>IF(AND('[1]Multi-Field'!$E$19=[1]Lists!BF469,'[1]Multi-Field'!$F$19="Drained"),BI469,IF(AND('[1]Multi-Field'!$E$19=[1]Lists!BF469,'[1]Multi-Field'!$F$19="undrained"),BH469,""))</f>
        <v/>
      </c>
      <c r="CB469" s="409" t="str">
        <f>IF(AND('[1]Multi-Field'!$E$20=[1]Lists!BF469,'[1]Multi-Field'!$F$20="Drained"),BI469,IF(AND('[1]Multi-Field'!$E$20=[1]Lists!BF469,'[1]Multi-Field'!$F$20="undrained"),BH469,""))</f>
        <v/>
      </c>
      <c r="CC469" s="409" t="str">
        <f>IF(AND('[1]Multi-Field'!$E$21=[1]Lists!BF469,'[1]Multi-Field'!$F$21="Drained"),BI469,IF(AND('[1]Multi-Field'!$E$21=[1]Lists!BF469,'[1]Multi-Field'!$F$21="undrained"),BH469,""))</f>
        <v/>
      </c>
      <c r="CD469" s="409" t="str">
        <f>IF(AND('[1]Multi-Field'!$E$22=[1]Lists!BF469,'[1]Multi-Field'!$F$22="Drained"),BI469,IF(AND('[1]Multi-Field'!$E$22=[1]Lists!BF469,'[1]Multi-Field'!$F$22="undrained"),BH469,""))</f>
        <v/>
      </c>
      <c r="CE469" s="409" t="str">
        <f>IF(AND('[1]Multi-Field'!$E$23=[1]Lists!BF469,'[1]Multi-Field'!$F$23="Drained"),BI469,IF(AND('[1]Multi-Field'!$E$23=[1]Lists!BF469,'[1]Multi-Field'!$F$23="undrained"),BH469,""))</f>
        <v/>
      </c>
      <c r="CF469" s="409" t="str">
        <f>IF(AND('[1]Multi-Field'!$E$24=[1]Lists!BF469,'[1]Multi-Field'!$F$24="Drained"),BI469,IF(AND('[1]Multi-Field'!$E$24=[1]Lists!BF469,'[1]Multi-Field'!$F$24="undrained"),BH469,""))</f>
        <v/>
      </c>
      <c r="CG469" s="409" t="str">
        <f>IF(AND('[1]Multi-Field'!$E$25=[1]Lists!BF469,'[1]Multi-Field'!$F$25="Drained"),BI469,IF(AND('[1]Multi-Field'!$E$25=[1]Lists!BF469,'[1]Multi-Field'!$F$25="undrained"),BH469,""))</f>
        <v/>
      </c>
      <c r="CH469" s="409" t="str">
        <f>IF(AND('[1]Multi-Field'!$E$26=[1]Lists!BF469,'[1]Multi-Field'!$F$26="Drained"),BI469,IF(AND('[1]Multi-Field'!$E$26=[1]Lists!BF469,'[1]Multi-Field'!$F$26="undrained"),BH469,""))</f>
        <v/>
      </c>
      <c r="CI469" s="409" t="str">
        <f>IF(AND('[1]Multi-Field'!$E$27=[1]Lists!BF469,'[1]Multi-Field'!$F$27="Drained"),BI469,IF(AND('[1]Multi-Field'!$E$27=[1]Lists!BF469,'[1]Multi-Field'!$F$27="undrained"),BH469,""))</f>
        <v/>
      </c>
      <c r="CJ469" s="409" t="str">
        <f>IF(AND('[1]Multi-Field'!$E$28=[1]Lists!BF469,'[1]Multi-Field'!$F$28="Drained"),BI469,IF(AND('[1]Multi-Field'!$E$28=[1]Lists!BF469,'[1]Multi-Field'!$F$28="undrained"),BH469,""))</f>
        <v/>
      </c>
      <c r="CK469" s="409" t="str">
        <f>IF(AND('[1]Multi-Field'!$E$29=[1]Lists!BF469,'[1]Multi-Field'!$F$29="Drained"),BI469,IF(AND('[1]Multi-Field'!$E$29=[1]Lists!BF469,'[1]Multi-Field'!$F$29="undrained"),BH469,""))</f>
        <v/>
      </c>
      <c r="CL469" s="409" t="str">
        <f>IF(AND('[1]Multi-Field'!$E$30=[1]Lists!BF469,'[1]Multi-Field'!$F$30="Drained"),BI469,IF(AND('[1]Multi-Field'!$E$30=[1]Lists!BF469,'[1]Multi-Field'!$F$30="undrained"),BH469,""))</f>
        <v/>
      </c>
      <c r="CM469" s="409" t="str">
        <f>IF(AND('[1]Multi-Field'!$E$31=[1]Lists!BF469,'[1]Multi-Field'!$F$31="Drained"),BI469,IF(AND('[1]Multi-Field'!$E$31=[1]Lists!BF469,'[1]Multi-Field'!$F$31="undrained"),BH469,""))</f>
        <v/>
      </c>
      <c r="CN469" s="409" t="str">
        <f>IF(AND('[1]Multi-Field'!$E$32=[1]Lists!BF469,'[1]Multi-Field'!$F$32="Drained"),BI469,IF(AND('[1]Multi-Field'!$E$32=[1]Lists!BF469,'[1]Multi-Field'!$F$32="undrained"),BH469,""))</f>
        <v/>
      </c>
      <c r="CO469" s="409" t="str">
        <f>IF(AND('[1]Multi-Field'!$E$33=[1]Lists!BF469,'[1]Multi-Field'!$F$33="Drained"),BI469,IF(AND('[1]Multi-Field'!$E$33=[1]Lists!BF469,'[1]Multi-Field'!$F$33="undrained"),BH469,""))</f>
        <v/>
      </c>
      <c r="CP469" s="409" t="str">
        <f>IF(AND('[1]Multi-Field'!$E$34=[1]Lists!BF469,'[1]Multi-Field'!$F$34="Drained"),BI469,IF(AND('[1]Multi-Field'!$E$34=[1]Lists!BF469,'[1]Multi-Field'!$F$34="undrained"),BH469,""))</f>
        <v/>
      </c>
      <c r="CQ469" s="409" t="str">
        <f>IF(AND('[1]Multi-Field'!$E$35=[1]Lists!BF469,'[1]Multi-Field'!$F$35="Drained"),BI469,IF(AND('[1]Multi-Field'!$E$35=[1]Lists!BF469,'[1]Multi-Field'!$F$35="undrained"),BH469,""))</f>
        <v/>
      </c>
      <c r="CR469" s="409" t="str">
        <f>IF(AND('[1]Multi-Field'!$E$36=[1]Lists!BF469,'[1]Multi-Field'!$F$36="Drained"),BI469,IF(AND('[1]Multi-Field'!$E$36=[1]Lists!BF469,'[1]Multi-Field'!$F$36="undrained"),BH469,""))</f>
        <v/>
      </c>
      <c r="CS469" s="409" t="str">
        <f>IF(AND('[1]Multi-Field'!$E$37=[1]Lists!BF469,'[1]Multi-Field'!$F$37="Drained"),BI469,IF(AND('[1]Multi-Field'!$E$37=[1]Lists!BF469,'[1]Multi-Field'!$F$37="undrained"),BH469,""))</f>
        <v/>
      </c>
      <c r="CT469" s="409" t="str">
        <f>IF(AND('[1]Multi-Field'!$E$38=[1]Lists!BF469,'[1]Multi-Field'!$F$38="Drained"),BI469,IF(AND('[1]Multi-Field'!$E$38=[1]Lists!BF469,'[1]Multi-Field'!$F$38="undrained"),BH469,""))</f>
        <v/>
      </c>
      <c r="CU469" s="409" t="str">
        <f>IF(AND('[1]Multi-Field'!$E$39=[1]Lists!BF469,'[1]Multi-Field'!$F$39="Drained"),BI469,IF(AND('[1]Multi-Field'!$E$39=[1]Lists!BF469,'[1]Multi-Field'!$F$39="undrained"),BH469,""))</f>
        <v/>
      </c>
      <c r="CV469" s="409" t="str">
        <f>IF(AND('[1]Multi-Field'!$E$40=[1]Lists!BF469,'[1]Multi-Field'!$F$40="Drained"),BI469,IF(AND('[1]Multi-Field'!$E$40=[1]Lists!BF469,'[1]Multi-Field'!$F$40="undrained"),BH469,""))</f>
        <v/>
      </c>
      <c r="CW469" s="409" t="str">
        <f>IF(AND('[1]Multi-Field'!$E$41=[1]Lists!BF469,'[1]Multi-Field'!$F$40="Drained"),BI469,IF(AND('[1]Multi-Field'!$E$40=[1]Lists!BF469,'[1]Multi-Field'!$F$40="undrained"),BH469,""))</f>
        <v/>
      </c>
      <c r="CX469" s="409" t="str">
        <f>IF(AND('[1]Multi-Field'!$E$42=[1]Lists!BF469,'[1]Multi-Field'!$F$42="Drained"),BI469,IF(AND('[1]Multi-Field'!$E$42=[1]Lists!BF469,'[1]Multi-Field'!$F$42="undrained"),BH469,""))</f>
        <v/>
      </c>
      <c r="CY469" s="409" t="str">
        <f>IF(AND('[1]Multi-Field'!$E$43=[1]Lists!BF469,'[1]Multi-Field'!$F$43="Drained"),BI469,IF(AND('[1]Multi-Field'!$E$43=[1]Lists!BF469,'[1]Multi-Field'!$F$43="undrained"),BH469,""))</f>
        <v/>
      </c>
      <c r="CZ469" s="409" t="str">
        <f>IF(AND('[1]Multi-Field'!$E$44=[1]Lists!BF469,'[1]Multi-Field'!$F$44="Drained"),BI469,IF(AND('[1]Multi-Field'!$E$44=[1]Lists!BF469,'[1]Multi-Field'!$F$44="undrained"),BH469,""))</f>
        <v/>
      </c>
      <c r="DA469" s="409" t="str">
        <f>IF(AND('[1]Multi-Field'!$E$45=[1]Lists!BF469,'[1]Multi-Field'!$F$45="Drained"),BI469,IF(AND('[1]Multi-Field'!$E$45=[1]Lists!BF469,'[1]Multi-Field'!$F$45="undrained"),BH469,""))</f>
        <v/>
      </c>
      <c r="DB469" s="409" t="str">
        <f>IF(AND('[1]Multi-Field'!$E$46=[1]Lists!BF469,'[1]Multi-Field'!$F$46="Drained"),BI469,IF(AND('[1]Multi-Field'!$E$46=[1]Lists!BF469,'[1]Multi-Field'!$F$46="undrained"),BH469,""))</f>
        <v/>
      </c>
      <c r="DC469" s="409" t="str">
        <f>IF(AND('[1]Multi-Field'!$E$47=[1]Lists!BF469,'[1]Multi-Field'!$F$47="Drained"),BI469,IF(AND('[1]Multi-Field'!$E$47=[1]Lists!BF469,'[1]Multi-Field'!$F$47="undrained"),BH469,""))</f>
        <v/>
      </c>
      <c r="DD469" s="409" t="str">
        <f>IF(AND('[1]Multi-Field'!$E$48=[1]Lists!BF469,'[1]Multi-Field'!$F$48="Drained"),BI469,IF(AND('[1]Multi-Field'!$E$48=[1]Lists!BF469,'[1]Multi-Field'!$F$48="undrained"),BH469,""))</f>
        <v/>
      </c>
      <c r="DE469" s="409" t="str">
        <f>IF(AND('[1]Multi-Field'!$E$49=[1]Lists!BF469,'[1]Multi-Field'!$F$49="Drained"),BI469,IF(AND('[1]Multi-Field'!$E$49=[1]Lists!BF469,'[1]Multi-Field'!$F$9="undrained"),BH469,""))</f>
        <v/>
      </c>
      <c r="DF469" s="409" t="str">
        <f>IF(AND('[1]Multi-Field'!$E$50=[1]Lists!BF469,'[1]Multi-Field'!$F$50="Drained"),BI469,IF(AND('[1]Multi-Field'!$E$50=[1]Lists!BF469,'[1]Multi-Field'!$F$50="undrained"),BH469,""))</f>
        <v/>
      </c>
      <c r="DG469" s="409" t="str">
        <f>IF(AND('[1]Multi-Field'!$E$51=[1]Lists!BF469,'[1]Multi-Field'!$F$51="Drained"),BI469,IF(AND('[1]Multi-Field'!$E$51=[1]Lists!BF469,'[1]Multi-Field'!$F$51="undrained"),BH469,""))</f>
        <v/>
      </c>
      <c r="DH469" s="409" t="str">
        <f>IF(AND('[1]Multi-Field'!$E$52=[1]Lists!BF469,'[1]Multi-Field'!$F$52="Drained"),BI469,IF(AND('[1]Multi-Field'!$E$52=[1]Lists!BF469,'[1]Multi-Field'!$F$52="undrained"),BH469,""))</f>
        <v/>
      </c>
      <c r="DI469" s="409" t="str">
        <f>IF(AND('[1]Multi-Field'!$E$53=[1]Lists!BF469,'[1]Multi-Field'!$F$53="Drained"),BI469,IF(AND('[1]Multi-Field'!$E$53=[1]Lists!BF469,'[1]Multi-Field'!$F$53="undrained"),BH469,""))</f>
        <v/>
      </c>
      <c r="DJ469" s="409" t="str">
        <f>IF(AND('[1]Multi-Field'!$E$54=[1]Lists!BF469,'[1]Multi-Field'!$F$54="Drained"),BI469,IF(AND('[1]Multi-Field'!$E$54=[1]Lists!BF469,'[1]Multi-Field'!$F$54="undrained"),BH469,""))</f>
        <v/>
      </c>
      <c r="DK469" s="409" t="str">
        <f>IF(AND('[1]Multi-Field'!$E$55=[1]Lists!BF469,'[1]Multi-Field'!$F$55="Drained"),BI469,IF(AND('[1]Multi-Field'!$E$55=[1]Lists!BF469,'[1]Multi-Field'!$F$55="undrained"),BH469,""))</f>
        <v/>
      </c>
      <c r="DL469" s="409" t="str">
        <f>IF(AND('[1]Multi-Field'!$E$56=[1]Lists!BF469,'[1]Multi-Field'!$F$56="Drained"),BI469,IF(AND('[1]Multi-Field'!$E$56=[1]Lists!BF469,'[1]Multi-Field'!$F$56="undrained"),BH469,""))</f>
        <v/>
      </c>
      <c r="DM469" s="409" t="str">
        <f>IF(AND('[1]Multi-Field'!$E$57=[1]Lists!BF469,'[1]Multi-Field'!$F$57="Drained"),BI469,IF(AND('[1]Multi-Field'!$E$57=[1]Lists!BF469,'[1]Multi-Field'!$F$57="undrained"),BH469,""))</f>
        <v/>
      </c>
      <c r="DN469" s="409" t="str">
        <f>IF(AND('[1]Multi-Field'!$E$58=[1]Lists!BF469,'[1]Multi-Field'!$F$58="Drained"),BI469,IF(AND('[1]Multi-Field'!$E$58=[1]Lists!BF469,'[1]Multi-Field'!$F$58="undrained"),BH469,""))</f>
        <v/>
      </c>
      <c r="DO469" s="409" t="str">
        <f>IF(AND('[1]Multi-Field'!$E$59=[1]Lists!BF469,'[1]Multi-Field'!$F$59="Drained"),BI469,IF(AND('[1]Multi-Field'!$E$59=[1]Lists!BF469,'[1]Multi-Field'!$F$59="undrained"),BH469,""))</f>
        <v/>
      </c>
      <c r="DP469" s="409" t="str">
        <f>IF(AND('[1]Multi-Field'!$E$60=[1]Lists!BF469,'[1]Multi-Field'!$F$60="Drained"),BI469,IF(AND('[1]Multi-Field'!$E$60=[1]Lists!BF469,'[1]Multi-Field'!$F$60="undrained"),BH469,""))</f>
        <v/>
      </c>
      <c r="DQ469" s="409" t="str">
        <f>IF(AND('[1]Multi-Field'!$E$61=[1]Lists!BF469,'[1]Multi-Field'!$F$61="Drained"),BI469,IF(AND('[1]Multi-Field'!$E$61=[1]Lists!BF469,'[1]Multi-Field'!$F$61="undrained"),BH469,""))</f>
        <v/>
      </c>
      <c r="DR469" s="409" t="str">
        <f>IF(AND('[1]Multi-Field'!$E$62=[1]Lists!BF469,'[1]Multi-Field'!$F$62="Drained"),BI469,IF(AND('[1]Multi-Field'!$E$62=[1]Lists!BF469,'[1]Multi-Field'!$F$62="undrained"),BH469,""))</f>
        <v/>
      </c>
      <c r="DS469" s="409" t="str">
        <f>IF(AND('[1]Multi-Field'!$E$63=[1]Lists!BF469,'[1]Multi-Field'!$F$63="Drained"),BI469,IF(AND('[1]Multi-Field'!$E$63=[1]Lists!BF469,'[1]Multi-Field'!$F$63="undrained"),BH469,""))</f>
        <v/>
      </c>
      <c r="DT469" s="409" t="str">
        <f>IF(AND('[1]Multi-Field'!$E$64=[1]Lists!BF469,'[1]Multi-Field'!$F$64="Drained"),BI469,IF(AND('[1]Multi-Field'!$E$64=[1]Lists!BF469,'[1]Multi-Field'!$F$64="undrained"),BH469,""))</f>
        <v/>
      </c>
      <c r="DU469" s="409" t="str">
        <f>IF(AND('[1]Multi-Field'!$E$65=[1]Lists!BF469,'[1]Multi-Field'!$F$65="Drained"),BI469,IF(AND('[1]Multi-Field'!$E$65=[1]Lists!BF469,'[1]Multi-Field'!$F$65="undrained"),BH469,""))</f>
        <v/>
      </c>
      <c r="DV469" s="409" t="str">
        <f>IF(AND('[1]Multi-Field'!$E$66=[1]Lists!BF469,'[1]Multi-Field'!$F$66="Drained"),BI469,IF(AND('[1]Multi-Field'!$E$66=[1]Lists!BF469,'[1]Multi-Field'!$F$66="undrained"),BH469,""))</f>
        <v/>
      </c>
      <c r="DW469" s="409" t="str">
        <f>IF(AND('[1]Multi-Field'!$E$67=[1]Lists!BF469,'[1]Multi-Field'!$F$67="Drained"),BI469,IF(AND('[1]Multi-Field'!$E$67=[1]Lists!BF469,'[1]Multi-Field'!$F$67="undrained"),BH469,""))</f>
        <v/>
      </c>
      <c r="DX469" s="409" t="str">
        <f>IF(AND('[1]Multi-Field'!$E$68=[1]Lists!BF469,'[1]Multi-Field'!$F$68="Drained"),BI469,IF(AND('[1]Multi-Field'!$E$68=[1]Lists!BF469,'[1]Multi-Field'!$F$68="undrained"),BH469,""))</f>
        <v/>
      </c>
      <c r="DY469" s="409" t="str">
        <f>IF(AND('[1]Multi-Field'!$E$69=[1]Lists!BF469,'[1]Multi-Field'!$F$69="Drained"),BI469,IF(AND('[1]Multi-Field'!$E$69=[1]Lists!BF469,'[1]Multi-Field'!$F$69="undrained"),BH469,""))</f>
        <v/>
      </c>
      <c r="DZ469" s="409" t="str">
        <f>IF(AND('[1]Multi-Field'!$E$70=[1]Lists!BF469,'[1]Multi-Field'!$F$70="Drained"),BI469,IF(AND('[1]Multi-Field'!$E$70=[1]Lists!BF469,'[1]Multi-Field'!$F$70="undrained"),BH469,""))</f>
        <v/>
      </c>
      <c r="EA469" s="409" t="str">
        <f>IF(AND('[1]Multi-Field'!$E$71=[1]Lists!BF469,'[1]Multi-Field'!$F$71="Drained"),BI469,IF(AND('[1]Multi-Field'!$E$71=[1]Lists!BF469,'[1]Multi-Field'!$F$71="undrained"),BH469,""))</f>
        <v/>
      </c>
      <c r="EB469" s="409" t="str">
        <f>IF(AND('[1]Multi-Field'!$E$72=[1]Lists!BF469,'[1]Multi-Field'!$F$72="Drained"),BI469,IF(AND('[1]Multi-Field'!$E$72=[1]Lists!BF469,'[1]Multi-Field'!$F$72="undrained"),BH469,""))</f>
        <v/>
      </c>
      <c r="EC469" s="409" t="str">
        <f>IF(AND('[1]Multi-Field'!$E$73=[1]Lists!BF469,'[1]Multi-Field'!$F$73="Drained"),BI469,IF(AND('[1]Multi-Field'!$E$73=[1]Lists!BF469,'[1]Multi-Field'!$F$73="undrained"),BH469,""))</f>
        <v/>
      </c>
      <c r="ED469" s="409" t="str">
        <f>IF(AND('[1]Multi-Field'!$E$74=[1]Lists!BF469,'[1]Multi-Field'!$F$74="Drained"),BI469,IF(AND('[1]Multi-Field'!$E$74=[1]Lists!BF469,'[1]Multi-Field'!$F$74="undrained"),BH469,""))</f>
        <v/>
      </c>
      <c r="EE469" s="409" t="str">
        <f>IF(AND('[1]Multi-Field'!$E$75=[1]Lists!BF469,'[1]Multi-Field'!$F$75="Drained"),BI469,IF(AND('[1]Multi-Field'!$E$75=[1]Lists!BF469,'[1]Multi-Field'!$F$75="undrained"),BH469,""))</f>
        <v/>
      </c>
      <c r="EF469" s="409" t="str">
        <f>IF(AND('[1]Multi-Field'!$E$76=[1]Lists!BF469,'[1]Multi-Field'!$F$76="Drained"),BI469,IF(AND('[1]Multi-Field'!$E$76=[1]Lists!BF469,'[1]Multi-Field'!$F$6="undrained"),BH469,""))</f>
        <v/>
      </c>
      <c r="EG469" s="409" t="str">
        <f>IF(AND('[1]Multi-Field'!$E$77=[1]Lists!BF469,'[1]Multi-Field'!$F$77="Drained"),BI469,IF(AND('[1]Multi-Field'!$E$77=[1]Lists!BF469,'[1]Multi-Field'!$F$77="undrained"),BH469,""))</f>
        <v/>
      </c>
      <c r="EH469" s="409" t="str">
        <f>IF(AND('[1]Multi-Field'!$E$78=[1]Lists!BF469,'[1]Multi-Field'!$F$78="Drained"),BI469,IF(AND('[1]Multi-Field'!$E$78=[1]Lists!BF469,'[1]Multi-Field'!$F$78="undrained"),BH469,""))</f>
        <v/>
      </c>
      <c r="EI469" s="409" t="str">
        <f>IF(AND('[1]Multi-Field'!$E$79=[1]Lists!BF469,'[1]Multi-Field'!$F$79="Drained"),BI469,IF(AND('[1]Multi-Field'!$E$79=[1]Lists!BF469,'[1]Multi-Field'!$F$79="undrained"),BH469,""))</f>
        <v/>
      </c>
      <c r="EJ469" s="409" t="str">
        <f>IF(AND('[1]Multi-Field'!$E$80=[1]Lists!BF469,'[1]Multi-Field'!$F$80="Drained"),BI469,IF(AND('[1]Multi-Field'!$E$80=[1]Lists!BF469,'[1]Multi-Field'!$F$80="undrained"),BH469,""))</f>
        <v/>
      </c>
      <c r="EK469" s="409" t="str">
        <f>IF(AND('[1]Multi-Field'!$E$81=[1]Lists!BF469,'[1]Multi-Field'!$F$81="Drained"),BI469,IF(AND('[1]Multi-Field'!$E$81=[1]Lists!BF469,'[1]Multi-Field'!$F$81="undrained"),BH469,""))</f>
        <v/>
      </c>
      <c r="EL469" s="409" t="str">
        <f>IF(AND('[1]Multi-Field'!$E$82=[1]Lists!BF469,'[1]Multi-Field'!$F$82="Drained"),BI469,IF(AND('[1]Multi-Field'!$E$82=[1]Lists!BF469,'[1]Multi-Field'!$F$82="undrained"),BH469,""))</f>
        <v/>
      </c>
      <c r="EM469" s="409" t="str">
        <f>IF(AND('[1]Multi-Field'!$E$83=[1]Lists!BF469,'[1]Multi-Field'!$F$83="Drained"),BI469,IF(AND('[1]Multi-Field'!$E$83=[1]Lists!BF469,'[1]Multi-Field'!$F$83="undrained"),BH469,""))</f>
        <v/>
      </c>
      <c r="EN469" s="409" t="str">
        <f>IF(AND('[1]Multi-Field'!$E$84=[1]Lists!BF469,'[1]Multi-Field'!$F$84="Drained"),BI469,IF(AND('[1]Multi-Field'!$E$84=[1]Lists!BF469,'[1]Multi-Field'!$F$84="undrained"),BH469,""))</f>
        <v/>
      </c>
      <c r="EO469" s="409" t="str">
        <f>IF(AND('[1]Multi-Field'!$E$85=[1]Lists!BF469,'[1]Multi-Field'!$F$85="Drained"),BI469,IF(AND('[1]Multi-Field'!$E$85=[1]Lists!BF469,'[1]Multi-Field'!$F$85="undrained"),BH469,""))</f>
        <v/>
      </c>
      <c r="EP469" s="409" t="str">
        <f>IF(AND('[1]Multi-Field'!$E$86=[1]Lists!BF469,'[1]Multi-Field'!$F$86="Drained"),BI469,IF(AND('[1]Multi-Field'!$E$86=[1]Lists!BF469,'[1]Multi-Field'!$F$86="undrained"),BH469,""))</f>
        <v/>
      </c>
      <c r="EQ469" s="409" t="str">
        <f>IF(AND('[1]Multi-Field'!$E$87=[1]Lists!BF469,'[1]Multi-Field'!$F$87="Drained"),BI469,IF(AND('[1]Multi-Field'!$E$87=[1]Lists!BF469,'[1]Multi-Field'!$F$87="undrained"),BH469,""))</f>
        <v/>
      </c>
      <c r="ER469" s="409" t="str">
        <f>IF(AND('[1]Multi-Field'!$E$88=[1]Lists!BF469,'[1]Multi-Field'!$F$88="Drained"),BI469,IF(AND('[1]Multi-Field'!$E$88=[1]Lists!BF469,'[1]Multi-Field'!$F$88="undrained"),BH469,""))</f>
        <v/>
      </c>
      <c r="ES469" s="409" t="str">
        <f>IF(AND('[1]Multi-Field'!$E$89=[1]Lists!BF469,'[1]Multi-Field'!$F$89="Drained"),BI469,IF(AND('[1]Multi-Field'!$E$89=[1]Lists!BF469,'[1]Multi-Field'!$F$89="undrained"),BH469,""))</f>
        <v/>
      </c>
      <c r="ET469" s="409" t="str">
        <f>IF(AND('[1]Multi-Field'!$E$90=[1]Lists!BF469,'[1]Multi-Field'!$F$90="Drained"),BI469,IF(AND('[1]Multi-Field'!$E$90=[1]Lists!BF469,'[1]Multi-Field'!$F$90="undrained"),BH469,""))</f>
        <v/>
      </c>
      <c r="EU469" s="409" t="str">
        <f>IF(AND('[1]Multi-Field'!$E$91=[1]Lists!BF469,'[1]Multi-Field'!$F$91="Drained"),BI469,IF(AND('[1]Multi-Field'!$E$91=[1]Lists!BF469,'[1]Multi-Field'!$F$91="undrained"),BH469,""))</f>
        <v/>
      </c>
      <c r="EV469" s="409" t="str">
        <f>IF(AND('[1]Multi-Field'!$E$92=[1]Lists!BF469,'[1]Multi-Field'!$F$92="Drained"),BI469,IF(AND('[1]Multi-Field'!$E$92=[1]Lists!BF469,'[1]Multi-Field'!$F$92="undrained"),BH469,""))</f>
        <v/>
      </c>
      <c r="EW469" s="409" t="str">
        <f>IF(AND('[1]Multi-Field'!$E$93=[1]Lists!BF469,'[1]Multi-Field'!$F$93="Drained"),BI469,IF(AND('[1]Multi-Field'!$E$93=[1]Lists!BF469,'[1]Multi-Field'!$F$93="undrained"),BH469,""))</f>
        <v/>
      </c>
      <c r="EX469" s="409" t="str">
        <f>IF(AND('[1]Multi-Field'!$E$94=[1]Lists!BF469,'[1]Multi-Field'!$F$94="Drained"),BI469,IF(AND('[1]Multi-Field'!$E$94=[1]Lists!BF469,'[1]Multi-Field'!$F$94="undrained"),BH469,""))</f>
        <v/>
      </c>
      <c r="EY469" s="409" t="str">
        <f>IF(AND('[1]Multi-Field'!$E$95=[1]Lists!BF469,'[1]Multi-Field'!$F$95="Drained"),BI469,IF(AND('[1]Multi-Field'!$E$95=[1]Lists!BF469,'[1]Multi-Field'!$F$95="undrained"),BH469,""))</f>
        <v/>
      </c>
      <c r="EZ469" s="409" t="str">
        <f>IF(AND('[1]Multi-Field'!$E$96=[1]Lists!BF469,'[1]Multi-Field'!$F$96="Drained"),BI469,IF(AND('[1]Multi-Field'!$E$96=[1]Lists!BF469,'[1]Multi-Field'!$F$96="undrained"),BH469,""))</f>
        <v/>
      </c>
      <c r="FA469" s="409" t="str">
        <f>IF(AND('[1]Multi-Field'!$E$97=[1]Lists!BF469,'[1]Multi-Field'!$F$97="Drained"),BI469,IF(AND('[1]Multi-Field'!$E$97=[1]Lists!BF469,'[1]Multi-Field'!$F$97="undrained"),BH469,""))</f>
        <v/>
      </c>
      <c r="FB469" s="409" t="str">
        <f>IF(AND('[1]Multi-Field'!$E$98=[1]Lists!BF469,'[1]Multi-Field'!$F$98="Drained"),BI469,IF(AND('[1]Multi-Field'!$E$98=[1]Lists!BF469,'[1]Multi-Field'!$F$98="undrained"),BH469,""))</f>
        <v/>
      </c>
      <c r="FC469" s="409" t="str">
        <f>IF(AND('[1]Multi-Field'!$E$99=[1]Lists!BF469,'[1]Multi-Field'!$F$99="Drained"),BI469,IF(AND('[1]Multi-Field'!$E$99=[1]Lists!BF469,'[1]Multi-Field'!$F$99="undrained"),BH469,""))</f>
        <v/>
      </c>
      <c r="FD469" s="409" t="str">
        <f>IF(AND('[1]Multi-Field'!$E$100=[1]Lists!BF469,'[1]Multi-Field'!$F$100="Drained"),BI469,IF(AND('[1]Multi-Field'!$E$100=[1]Lists!BF469,'[1]Multi-Field'!$F$100="undrained"),BH469,""))</f>
        <v/>
      </c>
      <c r="FE469" s="409" t="str">
        <f>IF(AND('[1]Multi-Field'!$E$101=[1]Lists!BF469,'[1]Multi-Field'!$F$101="Drained"),BI469,IF(AND('[1]Multi-Field'!$E$101=[1]Lists!BF469,'[1]Multi-Field'!$F$101="undrained"),BH469,""))</f>
        <v/>
      </c>
      <c r="FF469" s="409" t="str">
        <f>IF(AND('[1]Multi-Field'!$E$102=[1]Lists!BF469,'[1]Multi-Field'!$F$102="Drained"),BI469,IF(AND('[1]Multi-Field'!$E$102=[1]Lists!BF469,'[1]Multi-Field'!$F$102="undrained"),BH469,""))</f>
        <v/>
      </c>
      <c r="FG469" s="409" t="str">
        <f>IF(AND('[1]Multi-Field'!$E$103=[1]Lists!BF469,'[1]Multi-Field'!$F$103="Drained"),BI469,IF(AND('[1]Multi-Field'!$E$103=[1]Lists!BF469,'[1]Multi-Field'!$F$103="undrained"),BH469,""))</f>
        <v/>
      </c>
      <c r="FH469" s="409" t="str">
        <f>IF(AND('[1]Multi-Field'!$E$104=[1]Lists!BF469,'[1]Multi-Field'!$F$104="Drained"),BI469,IF(AND('[1]Multi-Field'!$E$104=[1]Lists!BF469,'[1]Multi-Field'!$F$104="undrained"),BH469,""))</f>
        <v/>
      </c>
      <c r="FI469" s="409" t="str">
        <f>IF(AND('[1]Multi-Field'!$E$105=[1]Lists!BF469,'[1]Multi-Field'!$F$105="Drained"),BI469,IF(AND('[1]Multi-Field'!$E$105=[1]Lists!BF469,'[1]Multi-Field'!$F$105="undrained"),BH469,""))</f>
        <v/>
      </c>
      <c r="FJ469" s="409" t="str">
        <f>IF(AND('[1]Multi-Field'!$E$106=[1]Lists!BF469,'[1]Multi-Field'!$F$106="Drained"),BI469,IF(AND('[1]Multi-Field'!$E$106=[1]Lists!BF469,'[1]Multi-Field'!$F$106="undrained"),BH469,""))</f>
        <v/>
      </c>
      <c r="FK469" s="409" t="str">
        <f>IF(AND('[1]Multi-Field'!$E$107=[1]Lists!BF469,'[1]Multi-Field'!$F$107="Drained"),BI469,IF(AND('[1]Multi-Field'!$E$107=[1]Lists!BF469,'[1]Multi-Field'!$F$107="undrained"),BH469,""))</f>
        <v/>
      </c>
      <c r="FL469" s="409" t="str">
        <f>IF(AND('[1]Multi-Field'!$E$108=[1]Lists!BF469,'[1]Multi-Field'!$F$108="Drained"),BI469,IF(AND('[1]Multi-Field'!$E$108=[1]Lists!BF469,'[1]Multi-Field'!$F$108="undrained"),BH469,""))</f>
        <v/>
      </c>
      <c r="FM469" s="409" t="str">
        <f>IF(AND('[1]Multi-Field'!$E$109=[1]Lists!BF469,'[1]Multi-Field'!$F$109="Drained"),BI469,IF(AND('[1]Multi-Field'!$E$109=[1]Lists!BF469,'[1]Multi-Field'!$F$109="undrained"),BH469,""))</f>
        <v/>
      </c>
      <c r="FN469" s="409" t="str">
        <f>IF(AND('[1]Multi-Field'!$E$110=[1]Lists!BF469,'[1]Multi-Field'!$F$110="Drained"),BI469,IF(AND('[1]Multi-Field'!$E$110=[1]Lists!BF469,'[1]Multi-Field'!$F$110="undrained"),BH469,""))</f>
        <v/>
      </c>
      <c r="FO469" s="409" t="str">
        <f>IF(AND('[1]Multi-Field'!$E$111=[1]Lists!BF469,'[1]Multi-Field'!$F$111="Drained"),BI469,IF(AND('[1]Multi-Field'!$E$111=[1]Lists!BF469,'[1]Multi-Field'!$F$111="undrained"),BH469,""))</f>
        <v/>
      </c>
      <c r="FP469" s="409" t="str">
        <f>IF(AND('[1]Multi-Field'!$E$112=[1]Lists!BF469,'[1]Multi-Field'!$F$112="Drained"),BI469,IF(AND('[1]Multi-Field'!$E$112=[1]Lists!BF469,'[1]Multi-Field'!$F$112="undrained"),BH469,""))</f>
        <v/>
      </c>
      <c r="FQ469" s="409" t="str">
        <f>IF(AND('[1]Multi-Field'!$E$113=[1]Lists!BF469,'[1]Multi-Field'!$F$113="Drained"),BI469,IF(AND('[1]Multi-Field'!$E$113=[1]Lists!BF469,'[1]Multi-Field'!$F$113="undrained"),BH469,""))</f>
        <v/>
      </c>
      <c r="FR469" s="409" t="str">
        <f>IF(AND('[1]Multi-Field'!$E$114=[1]Lists!BF469,'[1]Multi-Field'!$F$114="Drained"),BI469,IF(AND('[1]Multi-Field'!$E$114=[1]Lists!BF469,'[1]Multi-Field'!$F$114="undrained"),BH469,""))</f>
        <v/>
      </c>
      <c r="FS469" s="409" t="str">
        <f>IF(AND('[1]Multi-Field'!$E$115=[1]Lists!BF469,'[1]Multi-Field'!$F$115="Drained"),BI469,IF(AND('[1]Multi-Field'!$E$115=[1]Lists!BF469,'[1]Multi-Field'!$F$115="undrained"),BH469,""))</f>
        <v/>
      </c>
      <c r="FT469" s="409" t="str">
        <f>IF(AND('[1]Multi-Field'!$E$116=[1]Lists!BF469,'[1]Multi-Field'!$F$116="Drained"),BI469,IF(AND('[1]Multi-Field'!$E$116=[1]Lists!BF469,'[1]Multi-Field'!$F$116="undrained"),BH469,""))</f>
        <v/>
      </c>
      <c r="FU469" s="409" t="str">
        <f>IF(AND('[1]Multi-Field'!$E$117=[1]Lists!BF469,'[1]Multi-Field'!$F$117="Drained"),BI469,IF(AND('[1]Multi-Field'!$E$117=[1]Lists!BF469,'[1]Multi-Field'!$F$117="undrained"),BH469,""))</f>
        <v/>
      </c>
      <c r="FV469" s="409" t="str">
        <f>IF(AND('[1]Multi-Field'!$E$118=[1]Lists!BF469,'[1]Multi-Field'!$F$118="Drained"),BI469,IF(AND('[1]Multi-Field'!$E$118=[1]Lists!BF469,'[1]Multi-Field'!$F$118="undrained"),BH469,""))</f>
        <v/>
      </c>
      <c r="FW469" s="409" t="str">
        <f>IF(AND('[1]Multi-Field'!$E$119=[1]Lists!BF469,'[1]Multi-Field'!$F$119="Drained"),BI469,IF(AND('[1]Multi-Field'!$E$119=[1]Lists!BF469,'[1]Multi-Field'!$F$119="undrained"),BH469,""))</f>
        <v/>
      </c>
      <c r="FX469" s="409" t="str">
        <f>IF(AND('[1]Multi-Field'!$E$120=[1]Lists!BF469,'[1]Multi-Field'!$F$120="Drained"),BI469,IF(AND('[1]Multi-Field'!$E$120=[1]Lists!BF469,'[1]Multi-Field'!$F$120="undrained"),BH469,""))</f>
        <v/>
      </c>
      <c r="GC469" s="4">
        <v>1</v>
      </c>
    </row>
    <row r="470" spans="1:185" ht="13.5" customHeight="1">
      <c r="A470" s="7" t="s">
        <v>556</v>
      </c>
      <c r="B470" s="7"/>
      <c r="C470" s="7"/>
      <c r="D470" s="8">
        <v>70</v>
      </c>
      <c r="E470" s="8">
        <f t="shared" si="67"/>
        <v>70</v>
      </c>
      <c r="F470" s="8">
        <f t="shared" si="68"/>
        <v>70</v>
      </c>
      <c r="G470" s="8">
        <v>70</v>
      </c>
      <c r="H470" s="8">
        <v>75</v>
      </c>
      <c r="I470" s="8">
        <f t="shared" si="71"/>
        <v>75</v>
      </c>
      <c r="J470" s="8">
        <f t="shared" si="72"/>
        <v>75</v>
      </c>
      <c r="K470" s="8">
        <v>75</v>
      </c>
      <c r="L470" s="8">
        <v>120</v>
      </c>
      <c r="M470" s="8">
        <f t="shared" si="69"/>
        <v>122</v>
      </c>
      <c r="N470" s="8">
        <f t="shared" si="70"/>
        <v>123</v>
      </c>
      <c r="O470" s="8">
        <v>125</v>
      </c>
      <c r="P470" s="391">
        <v>445</v>
      </c>
      <c r="Q470" s="394"/>
      <c r="R470" s="395">
        <f>IF(OR('Multi-Field'!AA447=Lists!AC486,'Multi-Field'!AA447=Lists!AC487),IF('Multi-Field'!Z447="x",(IF('Multi-Field'!AC447=Lists!Q455,Lists!R455,IF('Multi-Field'!AC447=Lists!Q456,Lists!R456,IF('Multi-Field'!AC447=Lists!Q457,Lists!R457,IF('Multi-Field'!AC447=Lists!Q458,Lists!R458))))),IF('Multi-Field'!X447="x",(IF('Multi-Field'!AC447=Lists!Q455,Lists!S455,IF('Multi-Field'!AC447=Lists!Q456,Lists!S456,IF('Multi-Field'!AC447=Lists!Q457,Lists!S457,IF('Multi-Field'!AC447=Lists!Q458,Lists!S458))))),IF('Multi-Field'!V447="x",(IF('Multi-Field'!AC447=Lists!Q455,Lists!T455,IF('Multi-Field'!AC447=Lists!Q456,Lists!T456,IF('Multi-Field'!AC447=Lists!Q457,Lists!T457,IF('Multi-Field'!AC447=Lists!Q458,Lists!T458))))),0))))</f>
        <v>0</v>
      </c>
      <c r="S470" s="395">
        <f t="shared" si="66"/>
        <v>0</v>
      </c>
      <c r="T470" s="395"/>
      <c r="U470" s="396"/>
      <c r="BF470" s="411" t="s">
        <v>1634</v>
      </c>
      <c r="BG470" s="412">
        <v>3</v>
      </c>
      <c r="BH470" s="412">
        <v>4.5</v>
      </c>
      <c r="BI470" s="412">
        <v>5</v>
      </c>
      <c r="BJ470" s="409" t="e">
        <f>IF(AND('[1]Single Field'!#REF!=[1]Lists!BF470,'[1]Single Field'!#REF!="Drained"),"x",IF(AND('[1]Single Field'!#REF!=[1]Lists!BF470,'[1]Single Field'!#REF!="Undrained"),O,""))</f>
        <v>#REF!</v>
      </c>
      <c r="BK470" s="409" t="str">
        <f>IF(AND('[1]Multi-Field'!$E$3=[1]Lists!BF470,'[1]Multi-Field'!$F$3="Drained"),BI470,IF(AND('[1]Multi-Field'!$E$3=BF470,'[1]Multi-Field'!$F$3="undrained"),BH470,""))</f>
        <v/>
      </c>
      <c r="BL470" s="409" t="str">
        <f>IF(AND('[1]Multi-Field'!$E$4=BF470,'[1]Multi-Field'!$F$4="Drained"),BI470,IF(AND('[1]Multi-Field'!$E$4=BF470,'[1]Multi-Field'!$F$4="undrained"),BH470,""))</f>
        <v/>
      </c>
      <c r="BM470" s="409" t="str">
        <f>IF(AND('[1]Multi-Field'!$E$5=BF470,'[1]Multi-Field'!$F$5="Drained"),BI470,IF(AND('[1]Multi-Field'!$E$5=BF470,'[1]Multi-Field'!$F$5="undrained"),BH470,""))</f>
        <v/>
      </c>
      <c r="BN470" s="409" t="str">
        <f>IF(AND('[1]Multi-Field'!$E$6=BF470,'[1]Multi-Field'!$F$6="Drained"),BI470,IF(AND('[1]Multi-Field'!$E$6=BF470,'[1]Multi-Field'!$F$6="undrained"),BH470,""))</f>
        <v/>
      </c>
      <c r="BO470" s="409" t="str">
        <f>IF(AND('[1]Multi-Field'!$E$7=BF470,'[1]Multi-Field'!$F$7="Drained"),BI470,IF(AND('[1]Multi-Field'!$E$7=BF470,'[1]Multi-Field'!$F$7="undrained"),BH470,""))</f>
        <v/>
      </c>
      <c r="BP470" s="409" t="str">
        <f>IF(AND('[1]Multi-Field'!$E$8=BF470,'[1]Multi-Field'!$F$8="Drained"),BI470,IF(AND('[1]Multi-Field'!$E$8=BF470,'[1]Multi-Field'!$F$8="undrained"),BH470,""))</f>
        <v/>
      </c>
      <c r="BQ470" s="409" t="str">
        <f>IF(AND('[1]Multi-Field'!$E$9=BF470,'[1]Multi-Field'!$F$9="Drained"),BI470,IF(AND('[1]Multi-Field'!$E$9=BF470,'[1]Multi-Field'!$F$9="undrained"),BH470,""))</f>
        <v/>
      </c>
      <c r="BR470" s="409" t="str">
        <f>IF(AND('[1]Multi-Field'!$E$10=BF470,'[1]Multi-Field'!$F$10="Drained"),BI470,IF(AND('[1]Multi-Field'!$E$10=BF470,'[1]Multi-Field'!$F$10="undrained"),BH470,""))</f>
        <v/>
      </c>
      <c r="BS470" s="409" t="str">
        <f>IF(AND('[1]Multi-Field'!$E$11=BF470,'[1]Multi-Field'!$F$11="Drained"),BI470,IF(AND('[1]Multi-Field'!$E$11=BF470,'[1]Multi-Field'!$F$11="undrained"),BH470,""))</f>
        <v/>
      </c>
      <c r="BT470" s="409" t="str">
        <f>IF(AND('[1]Multi-Field'!$E$12=BF470,'[1]Multi-Field'!$F$12="Drained"),BI470,IF(AND('[1]Multi-Field'!$E$12=BF470,'[1]Multi-Field'!$F$12="undrained"),BH470,""))</f>
        <v/>
      </c>
      <c r="BU470" s="409" t="str">
        <f>IF(AND('[1]Multi-Field'!$E$13=BF470,'[1]Multi-Field'!$F$13="Drained"),BI470,IF(AND('[1]Multi-Field'!$E$3=BF470,'[1]Multi-Field'!$F$13="undrained"),BH470,""))</f>
        <v/>
      </c>
      <c r="BV470" s="409" t="str">
        <f>IF(AND('[1]Multi-Field'!$E$14=BF470,'[1]Multi-Field'!$F$14="Drained"),BI470,IF(AND('[1]Multi-Field'!$E$14=BF470,'[1]Multi-Field'!$F$14="undrained"),BH470,""))</f>
        <v/>
      </c>
      <c r="BW470" s="409" t="str">
        <f>IF(AND('[1]Multi-Field'!$E$15=BF470,'[1]Multi-Field'!$F$15="Drained"),BI470,IF(AND('[1]Multi-Field'!$E$15=BF470,'[1]Multi-Field'!$F$15="undrained"),BH470,""))</f>
        <v/>
      </c>
      <c r="BX470" s="409" t="str">
        <f>IF(AND('[1]Multi-Field'!$E$16=[1]Lists!BF470,'[1]Multi-Field'!$F$16="Drained"),BI470,IF(AND('[1]Multi-Field'!$E$16=[1]Lists!BF470,'[1]Multi-Field'!$F$16="undrained"),BH470,""))</f>
        <v/>
      </c>
      <c r="BY470" s="409" t="str">
        <f>IF(AND('[1]Multi-Field'!$E$17=[1]Lists!BF470,'[1]Multi-Field'!$F$17="Drained"),BI470,IF(AND('[1]Multi-Field'!$E$17=[1]Lists!BF470,'[1]Multi-Field'!$F$17="undrained"),BH470,""))</f>
        <v/>
      </c>
      <c r="BZ470" s="409" t="str">
        <f>IF(AND('[1]Multi-Field'!$E$18=[1]Lists!BF470,'[1]Multi-Field'!$F$18="Drained"),BI470,IF(AND('[1]Multi-Field'!$E$18=[1]Lists!BF470,'[1]Multi-Field'!$F$18="undrained"),BH470,""))</f>
        <v/>
      </c>
      <c r="CA470" s="409" t="str">
        <f>IF(AND('[1]Multi-Field'!$E$19=[1]Lists!BF470,'[1]Multi-Field'!$F$19="Drained"),BI470,IF(AND('[1]Multi-Field'!$E$19=[1]Lists!BF470,'[1]Multi-Field'!$F$19="undrained"),BH470,""))</f>
        <v/>
      </c>
      <c r="CB470" s="409" t="str">
        <f>IF(AND('[1]Multi-Field'!$E$20=[1]Lists!BF470,'[1]Multi-Field'!$F$20="Drained"),BI470,IF(AND('[1]Multi-Field'!$E$20=[1]Lists!BF470,'[1]Multi-Field'!$F$20="undrained"),BH470,""))</f>
        <v/>
      </c>
      <c r="CC470" s="409" t="str">
        <f>IF(AND('[1]Multi-Field'!$E$21=[1]Lists!BF470,'[1]Multi-Field'!$F$21="Drained"),BI470,IF(AND('[1]Multi-Field'!$E$21=[1]Lists!BF470,'[1]Multi-Field'!$F$21="undrained"),BH470,""))</f>
        <v/>
      </c>
      <c r="CD470" s="409" t="str">
        <f>IF(AND('[1]Multi-Field'!$E$22=[1]Lists!BF470,'[1]Multi-Field'!$F$22="Drained"),BI470,IF(AND('[1]Multi-Field'!$E$22=[1]Lists!BF470,'[1]Multi-Field'!$F$22="undrained"),BH470,""))</f>
        <v/>
      </c>
      <c r="CE470" s="409" t="str">
        <f>IF(AND('[1]Multi-Field'!$E$23=[1]Lists!BF470,'[1]Multi-Field'!$F$23="Drained"),BI470,IF(AND('[1]Multi-Field'!$E$23=[1]Lists!BF470,'[1]Multi-Field'!$F$23="undrained"),BH470,""))</f>
        <v/>
      </c>
      <c r="CF470" s="409" t="str">
        <f>IF(AND('[1]Multi-Field'!$E$24=[1]Lists!BF470,'[1]Multi-Field'!$F$24="Drained"),BI470,IF(AND('[1]Multi-Field'!$E$24=[1]Lists!BF470,'[1]Multi-Field'!$F$24="undrained"),BH470,""))</f>
        <v/>
      </c>
      <c r="CG470" s="409" t="str">
        <f>IF(AND('[1]Multi-Field'!$E$25=[1]Lists!BF470,'[1]Multi-Field'!$F$25="Drained"),BI470,IF(AND('[1]Multi-Field'!$E$25=[1]Lists!BF470,'[1]Multi-Field'!$F$25="undrained"),BH470,""))</f>
        <v/>
      </c>
      <c r="CH470" s="409" t="str">
        <f>IF(AND('[1]Multi-Field'!$E$26=[1]Lists!BF470,'[1]Multi-Field'!$F$26="Drained"),BI470,IF(AND('[1]Multi-Field'!$E$26=[1]Lists!BF470,'[1]Multi-Field'!$F$26="undrained"),BH470,""))</f>
        <v/>
      </c>
      <c r="CI470" s="409" t="str">
        <f>IF(AND('[1]Multi-Field'!$E$27=[1]Lists!BF470,'[1]Multi-Field'!$F$27="Drained"),BI470,IF(AND('[1]Multi-Field'!$E$27=[1]Lists!BF470,'[1]Multi-Field'!$F$27="undrained"),BH470,""))</f>
        <v/>
      </c>
      <c r="CJ470" s="409" t="str">
        <f>IF(AND('[1]Multi-Field'!$E$28=[1]Lists!BF470,'[1]Multi-Field'!$F$28="Drained"),BI470,IF(AND('[1]Multi-Field'!$E$28=[1]Lists!BF470,'[1]Multi-Field'!$F$28="undrained"),BH470,""))</f>
        <v/>
      </c>
      <c r="CK470" s="409" t="str">
        <f>IF(AND('[1]Multi-Field'!$E$29=[1]Lists!BF470,'[1]Multi-Field'!$F$29="Drained"),BI470,IF(AND('[1]Multi-Field'!$E$29=[1]Lists!BF470,'[1]Multi-Field'!$F$29="undrained"),BH470,""))</f>
        <v/>
      </c>
      <c r="CL470" s="409" t="str">
        <f>IF(AND('[1]Multi-Field'!$E$30=[1]Lists!BF470,'[1]Multi-Field'!$F$30="Drained"),BI470,IF(AND('[1]Multi-Field'!$E$30=[1]Lists!BF470,'[1]Multi-Field'!$F$30="undrained"),BH470,""))</f>
        <v/>
      </c>
      <c r="CM470" s="409" t="str">
        <f>IF(AND('[1]Multi-Field'!$E$31=[1]Lists!BF470,'[1]Multi-Field'!$F$31="Drained"),BI470,IF(AND('[1]Multi-Field'!$E$31=[1]Lists!BF470,'[1]Multi-Field'!$F$31="undrained"),BH470,""))</f>
        <v/>
      </c>
      <c r="CN470" s="409" t="str">
        <f>IF(AND('[1]Multi-Field'!$E$32=[1]Lists!BF470,'[1]Multi-Field'!$F$32="Drained"),BI470,IF(AND('[1]Multi-Field'!$E$32=[1]Lists!BF470,'[1]Multi-Field'!$F$32="undrained"),BH470,""))</f>
        <v/>
      </c>
      <c r="CO470" s="409" t="str">
        <f>IF(AND('[1]Multi-Field'!$E$33=[1]Lists!BF470,'[1]Multi-Field'!$F$33="Drained"),BI470,IF(AND('[1]Multi-Field'!$E$33=[1]Lists!BF470,'[1]Multi-Field'!$F$33="undrained"),BH470,""))</f>
        <v/>
      </c>
      <c r="CP470" s="409" t="str">
        <f>IF(AND('[1]Multi-Field'!$E$34=[1]Lists!BF470,'[1]Multi-Field'!$F$34="Drained"),BI470,IF(AND('[1]Multi-Field'!$E$34=[1]Lists!BF470,'[1]Multi-Field'!$F$34="undrained"),BH470,""))</f>
        <v/>
      </c>
      <c r="CQ470" s="409" t="str">
        <f>IF(AND('[1]Multi-Field'!$E$35=[1]Lists!BF470,'[1]Multi-Field'!$F$35="Drained"),BI470,IF(AND('[1]Multi-Field'!$E$35=[1]Lists!BF470,'[1]Multi-Field'!$F$35="undrained"),BH470,""))</f>
        <v/>
      </c>
      <c r="CR470" s="409" t="str">
        <f>IF(AND('[1]Multi-Field'!$E$36=[1]Lists!BF470,'[1]Multi-Field'!$F$36="Drained"),BI470,IF(AND('[1]Multi-Field'!$E$36=[1]Lists!BF470,'[1]Multi-Field'!$F$36="undrained"),BH470,""))</f>
        <v/>
      </c>
      <c r="CS470" s="409" t="str">
        <f>IF(AND('[1]Multi-Field'!$E$37=[1]Lists!BF470,'[1]Multi-Field'!$F$37="Drained"),BI470,IF(AND('[1]Multi-Field'!$E$37=[1]Lists!BF470,'[1]Multi-Field'!$F$37="undrained"),BH470,""))</f>
        <v/>
      </c>
      <c r="CT470" s="409" t="str">
        <f>IF(AND('[1]Multi-Field'!$E$38=[1]Lists!BF470,'[1]Multi-Field'!$F$38="Drained"),BI470,IF(AND('[1]Multi-Field'!$E$38=[1]Lists!BF470,'[1]Multi-Field'!$F$38="undrained"),BH470,""))</f>
        <v/>
      </c>
      <c r="CU470" s="409" t="str">
        <f>IF(AND('[1]Multi-Field'!$E$39=[1]Lists!BF470,'[1]Multi-Field'!$F$39="Drained"),BI470,IF(AND('[1]Multi-Field'!$E$39=[1]Lists!BF470,'[1]Multi-Field'!$F$39="undrained"),BH470,""))</f>
        <v/>
      </c>
      <c r="CV470" s="409" t="str">
        <f>IF(AND('[1]Multi-Field'!$E$40=[1]Lists!BF470,'[1]Multi-Field'!$F$40="Drained"),BI470,IF(AND('[1]Multi-Field'!$E$40=[1]Lists!BF470,'[1]Multi-Field'!$F$40="undrained"),BH470,""))</f>
        <v/>
      </c>
      <c r="CW470" s="409" t="str">
        <f>IF(AND('[1]Multi-Field'!$E$41=[1]Lists!BF470,'[1]Multi-Field'!$F$40="Drained"),BI470,IF(AND('[1]Multi-Field'!$E$40=[1]Lists!BF470,'[1]Multi-Field'!$F$40="undrained"),BH470,""))</f>
        <v/>
      </c>
      <c r="CX470" s="409" t="str">
        <f>IF(AND('[1]Multi-Field'!$E$42=[1]Lists!BF470,'[1]Multi-Field'!$F$42="Drained"),BI470,IF(AND('[1]Multi-Field'!$E$42=[1]Lists!BF470,'[1]Multi-Field'!$F$42="undrained"),BH470,""))</f>
        <v/>
      </c>
      <c r="CY470" s="409" t="str">
        <f>IF(AND('[1]Multi-Field'!$E$43=[1]Lists!BF470,'[1]Multi-Field'!$F$43="Drained"),BI470,IF(AND('[1]Multi-Field'!$E$43=[1]Lists!BF470,'[1]Multi-Field'!$F$43="undrained"),BH470,""))</f>
        <v/>
      </c>
      <c r="CZ470" s="409" t="str">
        <f>IF(AND('[1]Multi-Field'!$E$44=[1]Lists!BF470,'[1]Multi-Field'!$F$44="Drained"),BI470,IF(AND('[1]Multi-Field'!$E$44=[1]Lists!BF470,'[1]Multi-Field'!$F$44="undrained"),BH470,""))</f>
        <v/>
      </c>
      <c r="DA470" s="409" t="str">
        <f>IF(AND('[1]Multi-Field'!$E$45=[1]Lists!BF470,'[1]Multi-Field'!$F$45="Drained"),BI470,IF(AND('[1]Multi-Field'!$E$45=[1]Lists!BF470,'[1]Multi-Field'!$F$45="undrained"),BH470,""))</f>
        <v/>
      </c>
      <c r="DB470" s="409" t="str">
        <f>IF(AND('[1]Multi-Field'!$E$46=[1]Lists!BF470,'[1]Multi-Field'!$F$46="Drained"),BI470,IF(AND('[1]Multi-Field'!$E$46=[1]Lists!BF470,'[1]Multi-Field'!$F$46="undrained"),BH470,""))</f>
        <v/>
      </c>
      <c r="DC470" s="409" t="str">
        <f>IF(AND('[1]Multi-Field'!$E$47=[1]Lists!BF470,'[1]Multi-Field'!$F$47="Drained"),BI470,IF(AND('[1]Multi-Field'!$E$47=[1]Lists!BF470,'[1]Multi-Field'!$F$47="undrained"),BH470,""))</f>
        <v/>
      </c>
      <c r="DD470" s="409" t="str">
        <f>IF(AND('[1]Multi-Field'!$E$48=[1]Lists!BF470,'[1]Multi-Field'!$F$48="Drained"),BI470,IF(AND('[1]Multi-Field'!$E$48=[1]Lists!BF470,'[1]Multi-Field'!$F$48="undrained"),BH470,""))</f>
        <v/>
      </c>
      <c r="DE470" s="409" t="str">
        <f>IF(AND('[1]Multi-Field'!$E$49=[1]Lists!BF470,'[1]Multi-Field'!$F$49="Drained"),BI470,IF(AND('[1]Multi-Field'!$E$49=[1]Lists!BF470,'[1]Multi-Field'!$F$9="undrained"),BH470,""))</f>
        <v/>
      </c>
      <c r="DF470" s="409" t="str">
        <f>IF(AND('[1]Multi-Field'!$E$50=[1]Lists!BF470,'[1]Multi-Field'!$F$50="Drained"),BI470,IF(AND('[1]Multi-Field'!$E$50=[1]Lists!BF470,'[1]Multi-Field'!$F$50="undrained"),BH470,""))</f>
        <v/>
      </c>
      <c r="DG470" s="409" t="str">
        <f>IF(AND('[1]Multi-Field'!$E$51=[1]Lists!BF470,'[1]Multi-Field'!$F$51="Drained"),BI470,IF(AND('[1]Multi-Field'!$E$51=[1]Lists!BF470,'[1]Multi-Field'!$F$51="undrained"),BH470,""))</f>
        <v/>
      </c>
      <c r="DH470" s="409" t="str">
        <f>IF(AND('[1]Multi-Field'!$E$52=[1]Lists!BF470,'[1]Multi-Field'!$F$52="Drained"),BI470,IF(AND('[1]Multi-Field'!$E$52=[1]Lists!BF470,'[1]Multi-Field'!$F$52="undrained"),BH470,""))</f>
        <v/>
      </c>
      <c r="DI470" s="409" t="str">
        <f>IF(AND('[1]Multi-Field'!$E$53=[1]Lists!BF470,'[1]Multi-Field'!$F$53="Drained"),BI470,IF(AND('[1]Multi-Field'!$E$53=[1]Lists!BF470,'[1]Multi-Field'!$F$53="undrained"),BH470,""))</f>
        <v/>
      </c>
      <c r="DJ470" s="409" t="str">
        <f>IF(AND('[1]Multi-Field'!$E$54=[1]Lists!BF470,'[1]Multi-Field'!$F$54="Drained"),BI470,IF(AND('[1]Multi-Field'!$E$54=[1]Lists!BF470,'[1]Multi-Field'!$F$54="undrained"),BH470,""))</f>
        <v/>
      </c>
      <c r="DK470" s="409" t="str">
        <f>IF(AND('[1]Multi-Field'!$E$55=[1]Lists!BF470,'[1]Multi-Field'!$F$55="Drained"),BI470,IF(AND('[1]Multi-Field'!$E$55=[1]Lists!BF470,'[1]Multi-Field'!$F$55="undrained"),BH470,""))</f>
        <v/>
      </c>
      <c r="DL470" s="409" t="str">
        <f>IF(AND('[1]Multi-Field'!$E$56=[1]Lists!BF470,'[1]Multi-Field'!$F$56="Drained"),BI470,IF(AND('[1]Multi-Field'!$E$56=[1]Lists!BF470,'[1]Multi-Field'!$F$56="undrained"),BH470,""))</f>
        <v/>
      </c>
      <c r="DM470" s="409" t="str">
        <f>IF(AND('[1]Multi-Field'!$E$57=[1]Lists!BF470,'[1]Multi-Field'!$F$57="Drained"),BI470,IF(AND('[1]Multi-Field'!$E$57=[1]Lists!BF470,'[1]Multi-Field'!$F$57="undrained"),BH470,""))</f>
        <v/>
      </c>
      <c r="DN470" s="409" t="str">
        <f>IF(AND('[1]Multi-Field'!$E$58=[1]Lists!BF470,'[1]Multi-Field'!$F$58="Drained"),BI470,IF(AND('[1]Multi-Field'!$E$58=[1]Lists!BF470,'[1]Multi-Field'!$F$58="undrained"),BH470,""))</f>
        <v/>
      </c>
      <c r="DO470" s="409" t="str">
        <f>IF(AND('[1]Multi-Field'!$E$59=[1]Lists!BF470,'[1]Multi-Field'!$F$59="Drained"),BI470,IF(AND('[1]Multi-Field'!$E$59=[1]Lists!BF470,'[1]Multi-Field'!$F$59="undrained"),BH470,""))</f>
        <v/>
      </c>
      <c r="DP470" s="409" t="str">
        <f>IF(AND('[1]Multi-Field'!$E$60=[1]Lists!BF470,'[1]Multi-Field'!$F$60="Drained"),BI470,IF(AND('[1]Multi-Field'!$E$60=[1]Lists!BF470,'[1]Multi-Field'!$F$60="undrained"),BH470,""))</f>
        <v/>
      </c>
      <c r="DQ470" s="409" t="str">
        <f>IF(AND('[1]Multi-Field'!$E$61=[1]Lists!BF470,'[1]Multi-Field'!$F$61="Drained"),BI470,IF(AND('[1]Multi-Field'!$E$61=[1]Lists!BF470,'[1]Multi-Field'!$F$61="undrained"),BH470,""))</f>
        <v/>
      </c>
      <c r="DR470" s="409" t="str">
        <f>IF(AND('[1]Multi-Field'!$E$62=[1]Lists!BF470,'[1]Multi-Field'!$F$62="Drained"),BI470,IF(AND('[1]Multi-Field'!$E$62=[1]Lists!BF470,'[1]Multi-Field'!$F$62="undrained"),BH470,""))</f>
        <v/>
      </c>
      <c r="DS470" s="409" t="str">
        <f>IF(AND('[1]Multi-Field'!$E$63=[1]Lists!BF470,'[1]Multi-Field'!$F$63="Drained"),BI470,IF(AND('[1]Multi-Field'!$E$63=[1]Lists!BF470,'[1]Multi-Field'!$F$63="undrained"),BH470,""))</f>
        <v/>
      </c>
      <c r="DT470" s="409" t="str">
        <f>IF(AND('[1]Multi-Field'!$E$64=[1]Lists!BF470,'[1]Multi-Field'!$F$64="Drained"),BI470,IF(AND('[1]Multi-Field'!$E$64=[1]Lists!BF470,'[1]Multi-Field'!$F$64="undrained"),BH470,""))</f>
        <v/>
      </c>
      <c r="DU470" s="409" t="str">
        <f>IF(AND('[1]Multi-Field'!$E$65=[1]Lists!BF470,'[1]Multi-Field'!$F$65="Drained"),BI470,IF(AND('[1]Multi-Field'!$E$65=[1]Lists!BF470,'[1]Multi-Field'!$F$65="undrained"),BH470,""))</f>
        <v/>
      </c>
      <c r="DV470" s="409" t="str">
        <f>IF(AND('[1]Multi-Field'!$E$66=[1]Lists!BF470,'[1]Multi-Field'!$F$66="Drained"),BI470,IF(AND('[1]Multi-Field'!$E$66=[1]Lists!BF470,'[1]Multi-Field'!$F$66="undrained"),BH470,""))</f>
        <v/>
      </c>
      <c r="DW470" s="409" t="str">
        <f>IF(AND('[1]Multi-Field'!$E$67=[1]Lists!BF470,'[1]Multi-Field'!$F$67="Drained"),BI470,IF(AND('[1]Multi-Field'!$E$67=[1]Lists!BF470,'[1]Multi-Field'!$F$67="undrained"),BH470,""))</f>
        <v/>
      </c>
      <c r="DX470" s="409" t="str">
        <f>IF(AND('[1]Multi-Field'!$E$68=[1]Lists!BF470,'[1]Multi-Field'!$F$68="Drained"),BI470,IF(AND('[1]Multi-Field'!$E$68=[1]Lists!BF470,'[1]Multi-Field'!$F$68="undrained"),BH470,""))</f>
        <v/>
      </c>
      <c r="DY470" s="409" t="str">
        <f>IF(AND('[1]Multi-Field'!$E$69=[1]Lists!BF470,'[1]Multi-Field'!$F$69="Drained"),BI470,IF(AND('[1]Multi-Field'!$E$69=[1]Lists!BF470,'[1]Multi-Field'!$F$69="undrained"),BH470,""))</f>
        <v/>
      </c>
      <c r="DZ470" s="409" t="str">
        <f>IF(AND('[1]Multi-Field'!$E$70=[1]Lists!BF470,'[1]Multi-Field'!$F$70="Drained"),BI470,IF(AND('[1]Multi-Field'!$E$70=[1]Lists!BF470,'[1]Multi-Field'!$F$70="undrained"),BH470,""))</f>
        <v/>
      </c>
      <c r="EA470" s="409" t="str">
        <f>IF(AND('[1]Multi-Field'!$E$71=[1]Lists!BF470,'[1]Multi-Field'!$F$71="Drained"),BI470,IF(AND('[1]Multi-Field'!$E$71=[1]Lists!BF470,'[1]Multi-Field'!$F$71="undrained"),BH470,""))</f>
        <v/>
      </c>
      <c r="EB470" s="409" t="str">
        <f>IF(AND('[1]Multi-Field'!$E$72=[1]Lists!BF470,'[1]Multi-Field'!$F$72="Drained"),BI470,IF(AND('[1]Multi-Field'!$E$72=[1]Lists!BF470,'[1]Multi-Field'!$F$72="undrained"),BH470,""))</f>
        <v/>
      </c>
      <c r="EC470" s="409" t="str">
        <f>IF(AND('[1]Multi-Field'!$E$73=[1]Lists!BF470,'[1]Multi-Field'!$F$73="Drained"),BI470,IF(AND('[1]Multi-Field'!$E$73=[1]Lists!BF470,'[1]Multi-Field'!$F$73="undrained"),BH470,""))</f>
        <v/>
      </c>
      <c r="ED470" s="409" t="str">
        <f>IF(AND('[1]Multi-Field'!$E$74=[1]Lists!BF470,'[1]Multi-Field'!$F$74="Drained"),BI470,IF(AND('[1]Multi-Field'!$E$74=[1]Lists!BF470,'[1]Multi-Field'!$F$74="undrained"),BH470,""))</f>
        <v/>
      </c>
      <c r="EE470" s="409" t="str">
        <f>IF(AND('[1]Multi-Field'!$E$75=[1]Lists!BF470,'[1]Multi-Field'!$F$75="Drained"),BI470,IF(AND('[1]Multi-Field'!$E$75=[1]Lists!BF470,'[1]Multi-Field'!$F$75="undrained"),BH470,""))</f>
        <v/>
      </c>
      <c r="EF470" s="409" t="str">
        <f>IF(AND('[1]Multi-Field'!$E$76=[1]Lists!BF470,'[1]Multi-Field'!$F$76="Drained"),BI470,IF(AND('[1]Multi-Field'!$E$76=[1]Lists!BF470,'[1]Multi-Field'!$F$6="undrained"),BH470,""))</f>
        <v/>
      </c>
      <c r="EG470" s="409" t="str">
        <f>IF(AND('[1]Multi-Field'!$E$77=[1]Lists!BF470,'[1]Multi-Field'!$F$77="Drained"),BI470,IF(AND('[1]Multi-Field'!$E$77=[1]Lists!BF470,'[1]Multi-Field'!$F$77="undrained"),BH470,""))</f>
        <v/>
      </c>
      <c r="EH470" s="409" t="str">
        <f>IF(AND('[1]Multi-Field'!$E$78=[1]Lists!BF470,'[1]Multi-Field'!$F$78="Drained"),BI470,IF(AND('[1]Multi-Field'!$E$78=[1]Lists!BF470,'[1]Multi-Field'!$F$78="undrained"),BH470,""))</f>
        <v/>
      </c>
      <c r="EI470" s="409" t="str">
        <f>IF(AND('[1]Multi-Field'!$E$79=[1]Lists!BF470,'[1]Multi-Field'!$F$79="Drained"),BI470,IF(AND('[1]Multi-Field'!$E$79=[1]Lists!BF470,'[1]Multi-Field'!$F$79="undrained"),BH470,""))</f>
        <v/>
      </c>
      <c r="EJ470" s="409" t="str">
        <f>IF(AND('[1]Multi-Field'!$E$80=[1]Lists!BF470,'[1]Multi-Field'!$F$80="Drained"),BI470,IF(AND('[1]Multi-Field'!$E$80=[1]Lists!BF470,'[1]Multi-Field'!$F$80="undrained"),BH470,""))</f>
        <v/>
      </c>
      <c r="EK470" s="409" t="str">
        <f>IF(AND('[1]Multi-Field'!$E$81=[1]Lists!BF470,'[1]Multi-Field'!$F$81="Drained"),BI470,IF(AND('[1]Multi-Field'!$E$81=[1]Lists!BF470,'[1]Multi-Field'!$F$81="undrained"),BH470,""))</f>
        <v/>
      </c>
      <c r="EL470" s="409" t="str">
        <f>IF(AND('[1]Multi-Field'!$E$82=[1]Lists!BF470,'[1]Multi-Field'!$F$82="Drained"),BI470,IF(AND('[1]Multi-Field'!$E$82=[1]Lists!BF470,'[1]Multi-Field'!$F$82="undrained"),BH470,""))</f>
        <v/>
      </c>
      <c r="EM470" s="409" t="str">
        <f>IF(AND('[1]Multi-Field'!$E$83=[1]Lists!BF470,'[1]Multi-Field'!$F$83="Drained"),BI470,IF(AND('[1]Multi-Field'!$E$83=[1]Lists!BF470,'[1]Multi-Field'!$F$83="undrained"),BH470,""))</f>
        <v/>
      </c>
      <c r="EN470" s="409" t="str">
        <f>IF(AND('[1]Multi-Field'!$E$84=[1]Lists!BF470,'[1]Multi-Field'!$F$84="Drained"),BI470,IF(AND('[1]Multi-Field'!$E$84=[1]Lists!BF470,'[1]Multi-Field'!$F$84="undrained"),BH470,""))</f>
        <v/>
      </c>
      <c r="EO470" s="409" t="str">
        <f>IF(AND('[1]Multi-Field'!$E$85=[1]Lists!BF470,'[1]Multi-Field'!$F$85="Drained"),BI470,IF(AND('[1]Multi-Field'!$E$85=[1]Lists!BF470,'[1]Multi-Field'!$F$85="undrained"),BH470,""))</f>
        <v/>
      </c>
      <c r="EP470" s="409" t="str">
        <f>IF(AND('[1]Multi-Field'!$E$86=[1]Lists!BF470,'[1]Multi-Field'!$F$86="Drained"),BI470,IF(AND('[1]Multi-Field'!$E$86=[1]Lists!BF470,'[1]Multi-Field'!$F$86="undrained"),BH470,""))</f>
        <v/>
      </c>
      <c r="EQ470" s="409" t="str">
        <f>IF(AND('[1]Multi-Field'!$E$87=[1]Lists!BF470,'[1]Multi-Field'!$F$87="Drained"),BI470,IF(AND('[1]Multi-Field'!$E$87=[1]Lists!BF470,'[1]Multi-Field'!$F$87="undrained"),BH470,""))</f>
        <v/>
      </c>
      <c r="ER470" s="409" t="str">
        <f>IF(AND('[1]Multi-Field'!$E$88=[1]Lists!BF470,'[1]Multi-Field'!$F$88="Drained"),BI470,IF(AND('[1]Multi-Field'!$E$88=[1]Lists!BF470,'[1]Multi-Field'!$F$88="undrained"),BH470,""))</f>
        <v/>
      </c>
      <c r="ES470" s="409" t="str">
        <f>IF(AND('[1]Multi-Field'!$E$89=[1]Lists!BF470,'[1]Multi-Field'!$F$89="Drained"),BI470,IF(AND('[1]Multi-Field'!$E$89=[1]Lists!BF470,'[1]Multi-Field'!$F$89="undrained"),BH470,""))</f>
        <v/>
      </c>
      <c r="ET470" s="409" t="str">
        <f>IF(AND('[1]Multi-Field'!$E$90=[1]Lists!BF470,'[1]Multi-Field'!$F$90="Drained"),BI470,IF(AND('[1]Multi-Field'!$E$90=[1]Lists!BF470,'[1]Multi-Field'!$F$90="undrained"),BH470,""))</f>
        <v/>
      </c>
      <c r="EU470" s="409" t="str">
        <f>IF(AND('[1]Multi-Field'!$E$91=[1]Lists!BF470,'[1]Multi-Field'!$F$91="Drained"),BI470,IF(AND('[1]Multi-Field'!$E$91=[1]Lists!BF470,'[1]Multi-Field'!$F$91="undrained"),BH470,""))</f>
        <v/>
      </c>
      <c r="EV470" s="409" t="str">
        <f>IF(AND('[1]Multi-Field'!$E$92=[1]Lists!BF470,'[1]Multi-Field'!$F$92="Drained"),BI470,IF(AND('[1]Multi-Field'!$E$92=[1]Lists!BF470,'[1]Multi-Field'!$F$92="undrained"),BH470,""))</f>
        <v/>
      </c>
      <c r="EW470" s="409" t="str">
        <f>IF(AND('[1]Multi-Field'!$E$93=[1]Lists!BF470,'[1]Multi-Field'!$F$93="Drained"),BI470,IF(AND('[1]Multi-Field'!$E$93=[1]Lists!BF470,'[1]Multi-Field'!$F$93="undrained"),BH470,""))</f>
        <v/>
      </c>
      <c r="EX470" s="409" t="str">
        <f>IF(AND('[1]Multi-Field'!$E$94=[1]Lists!BF470,'[1]Multi-Field'!$F$94="Drained"),BI470,IF(AND('[1]Multi-Field'!$E$94=[1]Lists!BF470,'[1]Multi-Field'!$F$94="undrained"),BH470,""))</f>
        <v/>
      </c>
      <c r="EY470" s="409" t="str">
        <f>IF(AND('[1]Multi-Field'!$E$95=[1]Lists!BF470,'[1]Multi-Field'!$F$95="Drained"),BI470,IF(AND('[1]Multi-Field'!$E$95=[1]Lists!BF470,'[1]Multi-Field'!$F$95="undrained"),BH470,""))</f>
        <v/>
      </c>
      <c r="EZ470" s="409" t="str">
        <f>IF(AND('[1]Multi-Field'!$E$96=[1]Lists!BF470,'[1]Multi-Field'!$F$96="Drained"),BI470,IF(AND('[1]Multi-Field'!$E$96=[1]Lists!BF470,'[1]Multi-Field'!$F$96="undrained"),BH470,""))</f>
        <v/>
      </c>
      <c r="FA470" s="409" t="str">
        <f>IF(AND('[1]Multi-Field'!$E$97=[1]Lists!BF470,'[1]Multi-Field'!$F$97="Drained"),BI470,IF(AND('[1]Multi-Field'!$E$97=[1]Lists!BF470,'[1]Multi-Field'!$F$97="undrained"),BH470,""))</f>
        <v/>
      </c>
      <c r="FB470" s="409" t="str">
        <f>IF(AND('[1]Multi-Field'!$E$98=[1]Lists!BF470,'[1]Multi-Field'!$F$98="Drained"),BI470,IF(AND('[1]Multi-Field'!$E$98=[1]Lists!BF470,'[1]Multi-Field'!$F$98="undrained"),BH470,""))</f>
        <v/>
      </c>
      <c r="FC470" s="409" t="str">
        <f>IF(AND('[1]Multi-Field'!$E$99=[1]Lists!BF470,'[1]Multi-Field'!$F$99="Drained"),BI470,IF(AND('[1]Multi-Field'!$E$99=[1]Lists!BF470,'[1]Multi-Field'!$F$99="undrained"),BH470,""))</f>
        <v/>
      </c>
      <c r="FD470" s="409" t="str">
        <f>IF(AND('[1]Multi-Field'!$E$100=[1]Lists!BF470,'[1]Multi-Field'!$F$100="Drained"),BI470,IF(AND('[1]Multi-Field'!$E$100=[1]Lists!BF470,'[1]Multi-Field'!$F$100="undrained"),BH470,""))</f>
        <v/>
      </c>
      <c r="FE470" s="409" t="str">
        <f>IF(AND('[1]Multi-Field'!$E$101=[1]Lists!BF470,'[1]Multi-Field'!$F$101="Drained"),BI470,IF(AND('[1]Multi-Field'!$E$101=[1]Lists!BF470,'[1]Multi-Field'!$F$101="undrained"),BH470,""))</f>
        <v/>
      </c>
      <c r="FF470" s="409" t="str">
        <f>IF(AND('[1]Multi-Field'!$E$102=[1]Lists!BF470,'[1]Multi-Field'!$F$102="Drained"),BI470,IF(AND('[1]Multi-Field'!$E$102=[1]Lists!BF470,'[1]Multi-Field'!$F$102="undrained"),BH470,""))</f>
        <v/>
      </c>
      <c r="FG470" s="409" t="str">
        <f>IF(AND('[1]Multi-Field'!$E$103=[1]Lists!BF470,'[1]Multi-Field'!$F$103="Drained"),BI470,IF(AND('[1]Multi-Field'!$E$103=[1]Lists!BF470,'[1]Multi-Field'!$F$103="undrained"),BH470,""))</f>
        <v/>
      </c>
      <c r="FH470" s="409" t="str">
        <f>IF(AND('[1]Multi-Field'!$E$104=[1]Lists!BF470,'[1]Multi-Field'!$F$104="Drained"),BI470,IF(AND('[1]Multi-Field'!$E$104=[1]Lists!BF470,'[1]Multi-Field'!$F$104="undrained"),BH470,""))</f>
        <v/>
      </c>
      <c r="FI470" s="409" t="str">
        <f>IF(AND('[1]Multi-Field'!$E$105=[1]Lists!BF470,'[1]Multi-Field'!$F$105="Drained"),BI470,IF(AND('[1]Multi-Field'!$E$105=[1]Lists!BF470,'[1]Multi-Field'!$F$105="undrained"),BH470,""))</f>
        <v/>
      </c>
      <c r="FJ470" s="409" t="str">
        <f>IF(AND('[1]Multi-Field'!$E$106=[1]Lists!BF470,'[1]Multi-Field'!$F$106="Drained"),BI470,IF(AND('[1]Multi-Field'!$E$106=[1]Lists!BF470,'[1]Multi-Field'!$F$106="undrained"),BH470,""))</f>
        <v/>
      </c>
      <c r="FK470" s="409" t="str">
        <f>IF(AND('[1]Multi-Field'!$E$107=[1]Lists!BF470,'[1]Multi-Field'!$F$107="Drained"),BI470,IF(AND('[1]Multi-Field'!$E$107=[1]Lists!BF470,'[1]Multi-Field'!$F$107="undrained"),BH470,""))</f>
        <v/>
      </c>
      <c r="FL470" s="409" t="str">
        <f>IF(AND('[1]Multi-Field'!$E$108=[1]Lists!BF470,'[1]Multi-Field'!$F$108="Drained"),BI470,IF(AND('[1]Multi-Field'!$E$108=[1]Lists!BF470,'[1]Multi-Field'!$F$108="undrained"),BH470,""))</f>
        <v/>
      </c>
      <c r="FM470" s="409" t="str">
        <f>IF(AND('[1]Multi-Field'!$E$109=[1]Lists!BF470,'[1]Multi-Field'!$F$109="Drained"),BI470,IF(AND('[1]Multi-Field'!$E$109=[1]Lists!BF470,'[1]Multi-Field'!$F$109="undrained"),BH470,""))</f>
        <v/>
      </c>
      <c r="FN470" s="409" t="str">
        <f>IF(AND('[1]Multi-Field'!$E$110=[1]Lists!BF470,'[1]Multi-Field'!$F$110="Drained"),BI470,IF(AND('[1]Multi-Field'!$E$110=[1]Lists!BF470,'[1]Multi-Field'!$F$110="undrained"),BH470,""))</f>
        <v/>
      </c>
      <c r="FO470" s="409" t="str">
        <f>IF(AND('[1]Multi-Field'!$E$111=[1]Lists!BF470,'[1]Multi-Field'!$F$111="Drained"),BI470,IF(AND('[1]Multi-Field'!$E$111=[1]Lists!BF470,'[1]Multi-Field'!$F$111="undrained"),BH470,""))</f>
        <v/>
      </c>
      <c r="FP470" s="409" t="str">
        <f>IF(AND('[1]Multi-Field'!$E$112=[1]Lists!BF470,'[1]Multi-Field'!$F$112="Drained"),BI470,IF(AND('[1]Multi-Field'!$E$112=[1]Lists!BF470,'[1]Multi-Field'!$F$112="undrained"),BH470,""))</f>
        <v/>
      </c>
      <c r="FQ470" s="409" t="str">
        <f>IF(AND('[1]Multi-Field'!$E$113=[1]Lists!BF470,'[1]Multi-Field'!$F$113="Drained"),BI470,IF(AND('[1]Multi-Field'!$E$113=[1]Lists!BF470,'[1]Multi-Field'!$F$113="undrained"),BH470,""))</f>
        <v/>
      </c>
      <c r="FR470" s="409" t="str">
        <f>IF(AND('[1]Multi-Field'!$E$114=[1]Lists!BF470,'[1]Multi-Field'!$F$114="Drained"),BI470,IF(AND('[1]Multi-Field'!$E$114=[1]Lists!BF470,'[1]Multi-Field'!$F$114="undrained"),BH470,""))</f>
        <v/>
      </c>
      <c r="FS470" s="409" t="str">
        <f>IF(AND('[1]Multi-Field'!$E$115=[1]Lists!BF470,'[1]Multi-Field'!$F$115="Drained"),BI470,IF(AND('[1]Multi-Field'!$E$115=[1]Lists!BF470,'[1]Multi-Field'!$F$115="undrained"),BH470,""))</f>
        <v/>
      </c>
      <c r="FT470" s="409" t="str">
        <f>IF(AND('[1]Multi-Field'!$E$116=[1]Lists!BF470,'[1]Multi-Field'!$F$116="Drained"),BI470,IF(AND('[1]Multi-Field'!$E$116=[1]Lists!BF470,'[1]Multi-Field'!$F$116="undrained"),BH470,""))</f>
        <v/>
      </c>
      <c r="FU470" s="409" t="str">
        <f>IF(AND('[1]Multi-Field'!$E$117=[1]Lists!BF470,'[1]Multi-Field'!$F$117="Drained"),BI470,IF(AND('[1]Multi-Field'!$E$117=[1]Lists!BF470,'[1]Multi-Field'!$F$117="undrained"),BH470,""))</f>
        <v/>
      </c>
      <c r="FV470" s="409" t="str">
        <f>IF(AND('[1]Multi-Field'!$E$118=[1]Lists!BF470,'[1]Multi-Field'!$F$118="Drained"),BI470,IF(AND('[1]Multi-Field'!$E$118=[1]Lists!BF470,'[1]Multi-Field'!$F$118="undrained"),BH470,""))</f>
        <v/>
      </c>
      <c r="FW470" s="409" t="str">
        <f>IF(AND('[1]Multi-Field'!$E$119=[1]Lists!BF470,'[1]Multi-Field'!$F$119="Drained"),BI470,IF(AND('[1]Multi-Field'!$E$119=[1]Lists!BF470,'[1]Multi-Field'!$F$119="undrained"),BH470,""))</f>
        <v/>
      </c>
      <c r="FX470" s="409" t="str">
        <f>IF(AND('[1]Multi-Field'!$E$120=[1]Lists!BF470,'[1]Multi-Field'!$F$120="Drained"),BI470,IF(AND('[1]Multi-Field'!$E$120=[1]Lists!BF470,'[1]Multi-Field'!$F$120="undrained"),BH470,""))</f>
        <v/>
      </c>
      <c r="GC470" s="4">
        <v>1</v>
      </c>
    </row>
    <row r="471" spans="1:185" ht="13.5" customHeight="1">
      <c r="A471" s="7" t="s">
        <v>557</v>
      </c>
      <c r="B471" s="7"/>
      <c r="C471" s="7"/>
      <c r="D471" s="8">
        <v>50</v>
      </c>
      <c r="E471" s="8">
        <f t="shared" si="67"/>
        <v>52</v>
      </c>
      <c r="F471" s="8">
        <f t="shared" si="68"/>
        <v>53</v>
      </c>
      <c r="G471" s="8">
        <v>55</v>
      </c>
      <c r="H471" s="8">
        <v>65</v>
      </c>
      <c r="I471" s="8">
        <f t="shared" si="71"/>
        <v>68</v>
      </c>
      <c r="J471" s="8">
        <f t="shared" si="72"/>
        <v>72</v>
      </c>
      <c r="K471" s="8">
        <v>75</v>
      </c>
      <c r="L471" s="8">
        <v>65</v>
      </c>
      <c r="M471" s="8">
        <f t="shared" si="69"/>
        <v>75</v>
      </c>
      <c r="N471" s="8">
        <f t="shared" si="70"/>
        <v>85</v>
      </c>
      <c r="O471" s="8">
        <v>95</v>
      </c>
      <c r="P471" s="391">
        <v>446</v>
      </c>
      <c r="Q471" s="394"/>
      <c r="R471" s="395">
        <f>IF(OR('Multi-Field'!AA448=Lists!AC487,'Multi-Field'!AA448=Lists!AC488),IF('Multi-Field'!Z448="x",(IF('Multi-Field'!AC448=Lists!Q456,Lists!R456,IF('Multi-Field'!AC448=Lists!Q457,Lists!R457,IF('Multi-Field'!AC448=Lists!Q458,Lists!R458,IF('Multi-Field'!AC448=Lists!Q459,Lists!R459))))),IF('Multi-Field'!X448="x",(IF('Multi-Field'!AC448=Lists!Q456,Lists!S456,IF('Multi-Field'!AC448=Lists!Q457,Lists!S457,IF('Multi-Field'!AC448=Lists!Q458,Lists!S458,IF('Multi-Field'!AC448=Lists!Q459,Lists!S459))))),IF('Multi-Field'!V448="x",(IF('Multi-Field'!AC448=Lists!Q456,Lists!T456,IF('Multi-Field'!AC448=Lists!Q457,Lists!T457,IF('Multi-Field'!AC448=Lists!Q458,Lists!T458,IF('Multi-Field'!AC448=Lists!Q459,Lists!T459))))),0))))</f>
        <v>0</v>
      </c>
      <c r="S471" s="395">
        <f t="shared" si="66"/>
        <v>0</v>
      </c>
      <c r="T471" s="395"/>
      <c r="U471" s="396"/>
      <c r="BF471" s="411" t="s">
        <v>1635</v>
      </c>
      <c r="BG471" s="412">
        <v>3</v>
      </c>
      <c r="BH471" s="412">
        <v>2</v>
      </c>
      <c r="BI471" s="412">
        <v>3</v>
      </c>
      <c r="BJ471" s="409" t="e">
        <f>IF(AND('[1]Single Field'!#REF!=[1]Lists!BF471,'[1]Single Field'!#REF!="Drained"),"x",IF(AND('[1]Single Field'!#REF!=[1]Lists!BF471,'[1]Single Field'!#REF!="Undrained"),O,""))</f>
        <v>#REF!</v>
      </c>
      <c r="BK471" s="409" t="str">
        <f>IF(AND('[1]Multi-Field'!$E$3=[1]Lists!BF471,'[1]Multi-Field'!$F$3="Drained"),BI471,IF(AND('[1]Multi-Field'!$E$3=BF471,'[1]Multi-Field'!$F$3="undrained"),BH471,""))</f>
        <v/>
      </c>
      <c r="BL471" s="409" t="str">
        <f>IF(AND('[1]Multi-Field'!$E$4=BF471,'[1]Multi-Field'!$F$4="Drained"),BI471,IF(AND('[1]Multi-Field'!$E$4=BF471,'[1]Multi-Field'!$F$4="undrained"),BH471,""))</f>
        <v/>
      </c>
      <c r="BM471" s="409" t="str">
        <f>IF(AND('[1]Multi-Field'!$E$5=BF471,'[1]Multi-Field'!$F$5="Drained"),BI471,IF(AND('[1]Multi-Field'!$E$5=BF471,'[1]Multi-Field'!$F$5="undrained"),BH471,""))</f>
        <v/>
      </c>
      <c r="BN471" s="409" t="str">
        <f>IF(AND('[1]Multi-Field'!$E$6=BF471,'[1]Multi-Field'!$F$6="Drained"),BI471,IF(AND('[1]Multi-Field'!$E$6=BF471,'[1]Multi-Field'!$F$6="undrained"),BH471,""))</f>
        <v/>
      </c>
      <c r="BO471" s="409" t="str">
        <f>IF(AND('[1]Multi-Field'!$E$7=BF471,'[1]Multi-Field'!$F$7="Drained"),BI471,IF(AND('[1]Multi-Field'!$E$7=BF471,'[1]Multi-Field'!$F$7="undrained"),BH471,""))</f>
        <v/>
      </c>
      <c r="BP471" s="409" t="str">
        <f>IF(AND('[1]Multi-Field'!$E$8=BF471,'[1]Multi-Field'!$F$8="Drained"),BI471,IF(AND('[1]Multi-Field'!$E$8=BF471,'[1]Multi-Field'!$F$8="undrained"),BH471,""))</f>
        <v/>
      </c>
      <c r="BQ471" s="409" t="str">
        <f>IF(AND('[1]Multi-Field'!$E$9=BF471,'[1]Multi-Field'!$F$9="Drained"),BI471,IF(AND('[1]Multi-Field'!$E$9=BF471,'[1]Multi-Field'!$F$9="undrained"),BH471,""))</f>
        <v/>
      </c>
      <c r="BR471" s="409" t="str">
        <f>IF(AND('[1]Multi-Field'!$E$10=BF471,'[1]Multi-Field'!$F$10="Drained"),BI471,IF(AND('[1]Multi-Field'!$E$10=BF471,'[1]Multi-Field'!$F$10="undrained"),BH471,""))</f>
        <v/>
      </c>
      <c r="BS471" s="409" t="str">
        <f>IF(AND('[1]Multi-Field'!$E$11=BF471,'[1]Multi-Field'!$F$11="Drained"),BI471,IF(AND('[1]Multi-Field'!$E$11=BF471,'[1]Multi-Field'!$F$11="undrained"),BH471,""))</f>
        <v/>
      </c>
      <c r="BT471" s="409" t="str">
        <f>IF(AND('[1]Multi-Field'!$E$12=BF471,'[1]Multi-Field'!$F$12="Drained"),BI471,IF(AND('[1]Multi-Field'!$E$12=BF471,'[1]Multi-Field'!$F$12="undrained"),BH471,""))</f>
        <v/>
      </c>
      <c r="BU471" s="409" t="str">
        <f>IF(AND('[1]Multi-Field'!$E$13=BF471,'[1]Multi-Field'!$F$13="Drained"),BI471,IF(AND('[1]Multi-Field'!$E$3=BF471,'[1]Multi-Field'!$F$13="undrained"),BH471,""))</f>
        <v/>
      </c>
      <c r="BV471" s="409" t="str">
        <f>IF(AND('[1]Multi-Field'!$E$14=BF471,'[1]Multi-Field'!$F$14="Drained"),BI471,IF(AND('[1]Multi-Field'!$E$14=BF471,'[1]Multi-Field'!$F$14="undrained"),BH471,""))</f>
        <v/>
      </c>
      <c r="BW471" s="409" t="str">
        <f>IF(AND('[1]Multi-Field'!$E$15=BF471,'[1]Multi-Field'!$F$15="Drained"),BI471,IF(AND('[1]Multi-Field'!$E$15=BF471,'[1]Multi-Field'!$F$15="undrained"),BH471,""))</f>
        <v/>
      </c>
      <c r="BX471" s="409" t="str">
        <f>IF(AND('[1]Multi-Field'!$E$16=[1]Lists!BF471,'[1]Multi-Field'!$F$16="Drained"),BI471,IF(AND('[1]Multi-Field'!$E$16=[1]Lists!BF471,'[1]Multi-Field'!$F$16="undrained"),BH471,""))</f>
        <v/>
      </c>
      <c r="BY471" s="409" t="str">
        <f>IF(AND('[1]Multi-Field'!$E$17=[1]Lists!BF471,'[1]Multi-Field'!$F$17="Drained"),BI471,IF(AND('[1]Multi-Field'!$E$17=[1]Lists!BF471,'[1]Multi-Field'!$F$17="undrained"),BH471,""))</f>
        <v/>
      </c>
      <c r="BZ471" s="409" t="str">
        <f>IF(AND('[1]Multi-Field'!$E$18=[1]Lists!BF471,'[1]Multi-Field'!$F$18="Drained"),BI471,IF(AND('[1]Multi-Field'!$E$18=[1]Lists!BF471,'[1]Multi-Field'!$F$18="undrained"),BH471,""))</f>
        <v/>
      </c>
      <c r="CA471" s="409" t="str">
        <f>IF(AND('[1]Multi-Field'!$E$19=[1]Lists!BF471,'[1]Multi-Field'!$F$19="Drained"),BI471,IF(AND('[1]Multi-Field'!$E$19=[1]Lists!BF471,'[1]Multi-Field'!$F$19="undrained"),BH471,""))</f>
        <v/>
      </c>
      <c r="CB471" s="409" t="str">
        <f>IF(AND('[1]Multi-Field'!$E$20=[1]Lists!BF471,'[1]Multi-Field'!$F$20="Drained"),BI471,IF(AND('[1]Multi-Field'!$E$20=[1]Lists!BF471,'[1]Multi-Field'!$F$20="undrained"),BH471,""))</f>
        <v/>
      </c>
      <c r="CC471" s="409" t="str">
        <f>IF(AND('[1]Multi-Field'!$E$21=[1]Lists!BF471,'[1]Multi-Field'!$F$21="Drained"),BI471,IF(AND('[1]Multi-Field'!$E$21=[1]Lists!BF471,'[1]Multi-Field'!$F$21="undrained"),BH471,""))</f>
        <v/>
      </c>
      <c r="CD471" s="409" t="str">
        <f>IF(AND('[1]Multi-Field'!$E$22=[1]Lists!BF471,'[1]Multi-Field'!$F$22="Drained"),BI471,IF(AND('[1]Multi-Field'!$E$22=[1]Lists!BF471,'[1]Multi-Field'!$F$22="undrained"),BH471,""))</f>
        <v/>
      </c>
      <c r="CE471" s="409" t="str">
        <f>IF(AND('[1]Multi-Field'!$E$23=[1]Lists!BF471,'[1]Multi-Field'!$F$23="Drained"),BI471,IF(AND('[1]Multi-Field'!$E$23=[1]Lists!BF471,'[1]Multi-Field'!$F$23="undrained"),BH471,""))</f>
        <v/>
      </c>
      <c r="CF471" s="409" t="str">
        <f>IF(AND('[1]Multi-Field'!$E$24=[1]Lists!BF471,'[1]Multi-Field'!$F$24="Drained"),BI471,IF(AND('[1]Multi-Field'!$E$24=[1]Lists!BF471,'[1]Multi-Field'!$F$24="undrained"),BH471,""))</f>
        <v/>
      </c>
      <c r="CG471" s="409" t="str">
        <f>IF(AND('[1]Multi-Field'!$E$25=[1]Lists!BF471,'[1]Multi-Field'!$F$25="Drained"),BI471,IF(AND('[1]Multi-Field'!$E$25=[1]Lists!BF471,'[1]Multi-Field'!$F$25="undrained"),BH471,""))</f>
        <v/>
      </c>
      <c r="CH471" s="409" t="str">
        <f>IF(AND('[1]Multi-Field'!$E$26=[1]Lists!BF471,'[1]Multi-Field'!$F$26="Drained"),BI471,IF(AND('[1]Multi-Field'!$E$26=[1]Lists!BF471,'[1]Multi-Field'!$F$26="undrained"),BH471,""))</f>
        <v/>
      </c>
      <c r="CI471" s="409" t="str">
        <f>IF(AND('[1]Multi-Field'!$E$27=[1]Lists!BF471,'[1]Multi-Field'!$F$27="Drained"),BI471,IF(AND('[1]Multi-Field'!$E$27=[1]Lists!BF471,'[1]Multi-Field'!$F$27="undrained"),BH471,""))</f>
        <v/>
      </c>
      <c r="CJ471" s="409" t="str">
        <f>IF(AND('[1]Multi-Field'!$E$28=[1]Lists!BF471,'[1]Multi-Field'!$F$28="Drained"),BI471,IF(AND('[1]Multi-Field'!$E$28=[1]Lists!BF471,'[1]Multi-Field'!$F$28="undrained"),BH471,""))</f>
        <v/>
      </c>
      <c r="CK471" s="409" t="str">
        <f>IF(AND('[1]Multi-Field'!$E$29=[1]Lists!BF471,'[1]Multi-Field'!$F$29="Drained"),BI471,IF(AND('[1]Multi-Field'!$E$29=[1]Lists!BF471,'[1]Multi-Field'!$F$29="undrained"),BH471,""))</f>
        <v/>
      </c>
      <c r="CL471" s="409" t="str">
        <f>IF(AND('[1]Multi-Field'!$E$30=[1]Lists!BF471,'[1]Multi-Field'!$F$30="Drained"),BI471,IF(AND('[1]Multi-Field'!$E$30=[1]Lists!BF471,'[1]Multi-Field'!$F$30="undrained"),BH471,""))</f>
        <v/>
      </c>
      <c r="CM471" s="409" t="str">
        <f>IF(AND('[1]Multi-Field'!$E$31=[1]Lists!BF471,'[1]Multi-Field'!$F$31="Drained"),BI471,IF(AND('[1]Multi-Field'!$E$31=[1]Lists!BF471,'[1]Multi-Field'!$F$31="undrained"),BH471,""))</f>
        <v/>
      </c>
      <c r="CN471" s="409" t="str">
        <f>IF(AND('[1]Multi-Field'!$E$32=[1]Lists!BF471,'[1]Multi-Field'!$F$32="Drained"),BI471,IF(AND('[1]Multi-Field'!$E$32=[1]Lists!BF471,'[1]Multi-Field'!$F$32="undrained"),BH471,""))</f>
        <v/>
      </c>
      <c r="CO471" s="409" t="str">
        <f>IF(AND('[1]Multi-Field'!$E$33=[1]Lists!BF471,'[1]Multi-Field'!$F$33="Drained"),BI471,IF(AND('[1]Multi-Field'!$E$33=[1]Lists!BF471,'[1]Multi-Field'!$F$33="undrained"),BH471,""))</f>
        <v/>
      </c>
      <c r="CP471" s="409" t="str">
        <f>IF(AND('[1]Multi-Field'!$E$34=[1]Lists!BF471,'[1]Multi-Field'!$F$34="Drained"),BI471,IF(AND('[1]Multi-Field'!$E$34=[1]Lists!BF471,'[1]Multi-Field'!$F$34="undrained"),BH471,""))</f>
        <v/>
      </c>
      <c r="CQ471" s="409" t="str">
        <f>IF(AND('[1]Multi-Field'!$E$35=[1]Lists!BF471,'[1]Multi-Field'!$F$35="Drained"),BI471,IF(AND('[1]Multi-Field'!$E$35=[1]Lists!BF471,'[1]Multi-Field'!$F$35="undrained"),BH471,""))</f>
        <v/>
      </c>
      <c r="CR471" s="409" t="str">
        <f>IF(AND('[1]Multi-Field'!$E$36=[1]Lists!BF471,'[1]Multi-Field'!$F$36="Drained"),BI471,IF(AND('[1]Multi-Field'!$E$36=[1]Lists!BF471,'[1]Multi-Field'!$F$36="undrained"),BH471,""))</f>
        <v/>
      </c>
      <c r="CS471" s="409" t="str">
        <f>IF(AND('[1]Multi-Field'!$E$37=[1]Lists!BF471,'[1]Multi-Field'!$F$37="Drained"),BI471,IF(AND('[1]Multi-Field'!$E$37=[1]Lists!BF471,'[1]Multi-Field'!$F$37="undrained"),BH471,""))</f>
        <v/>
      </c>
      <c r="CT471" s="409" t="str">
        <f>IF(AND('[1]Multi-Field'!$E$38=[1]Lists!BF471,'[1]Multi-Field'!$F$38="Drained"),BI471,IF(AND('[1]Multi-Field'!$E$38=[1]Lists!BF471,'[1]Multi-Field'!$F$38="undrained"),BH471,""))</f>
        <v/>
      </c>
      <c r="CU471" s="409" t="str">
        <f>IF(AND('[1]Multi-Field'!$E$39=[1]Lists!BF471,'[1]Multi-Field'!$F$39="Drained"),BI471,IF(AND('[1]Multi-Field'!$E$39=[1]Lists!BF471,'[1]Multi-Field'!$F$39="undrained"),BH471,""))</f>
        <v/>
      </c>
      <c r="CV471" s="409" t="str">
        <f>IF(AND('[1]Multi-Field'!$E$40=[1]Lists!BF471,'[1]Multi-Field'!$F$40="Drained"),BI471,IF(AND('[1]Multi-Field'!$E$40=[1]Lists!BF471,'[1]Multi-Field'!$F$40="undrained"),BH471,""))</f>
        <v/>
      </c>
      <c r="CW471" s="409" t="str">
        <f>IF(AND('[1]Multi-Field'!$E$41=[1]Lists!BF471,'[1]Multi-Field'!$F$40="Drained"),BI471,IF(AND('[1]Multi-Field'!$E$40=[1]Lists!BF471,'[1]Multi-Field'!$F$40="undrained"),BH471,""))</f>
        <v/>
      </c>
      <c r="CX471" s="409" t="str">
        <f>IF(AND('[1]Multi-Field'!$E$42=[1]Lists!BF471,'[1]Multi-Field'!$F$42="Drained"),BI471,IF(AND('[1]Multi-Field'!$E$42=[1]Lists!BF471,'[1]Multi-Field'!$F$42="undrained"),BH471,""))</f>
        <v/>
      </c>
      <c r="CY471" s="409" t="str">
        <f>IF(AND('[1]Multi-Field'!$E$43=[1]Lists!BF471,'[1]Multi-Field'!$F$43="Drained"),BI471,IF(AND('[1]Multi-Field'!$E$43=[1]Lists!BF471,'[1]Multi-Field'!$F$43="undrained"),BH471,""))</f>
        <v/>
      </c>
      <c r="CZ471" s="409" t="str">
        <f>IF(AND('[1]Multi-Field'!$E$44=[1]Lists!BF471,'[1]Multi-Field'!$F$44="Drained"),BI471,IF(AND('[1]Multi-Field'!$E$44=[1]Lists!BF471,'[1]Multi-Field'!$F$44="undrained"),BH471,""))</f>
        <v/>
      </c>
      <c r="DA471" s="409" t="str">
        <f>IF(AND('[1]Multi-Field'!$E$45=[1]Lists!BF471,'[1]Multi-Field'!$F$45="Drained"),BI471,IF(AND('[1]Multi-Field'!$E$45=[1]Lists!BF471,'[1]Multi-Field'!$F$45="undrained"),BH471,""))</f>
        <v/>
      </c>
      <c r="DB471" s="409" t="str">
        <f>IF(AND('[1]Multi-Field'!$E$46=[1]Lists!BF471,'[1]Multi-Field'!$F$46="Drained"),BI471,IF(AND('[1]Multi-Field'!$E$46=[1]Lists!BF471,'[1]Multi-Field'!$F$46="undrained"),BH471,""))</f>
        <v/>
      </c>
      <c r="DC471" s="409" t="str">
        <f>IF(AND('[1]Multi-Field'!$E$47=[1]Lists!BF471,'[1]Multi-Field'!$F$47="Drained"),BI471,IF(AND('[1]Multi-Field'!$E$47=[1]Lists!BF471,'[1]Multi-Field'!$F$47="undrained"),BH471,""))</f>
        <v/>
      </c>
      <c r="DD471" s="409" t="str">
        <f>IF(AND('[1]Multi-Field'!$E$48=[1]Lists!BF471,'[1]Multi-Field'!$F$48="Drained"),BI471,IF(AND('[1]Multi-Field'!$E$48=[1]Lists!BF471,'[1]Multi-Field'!$F$48="undrained"),BH471,""))</f>
        <v/>
      </c>
      <c r="DE471" s="409" t="str">
        <f>IF(AND('[1]Multi-Field'!$E$49=[1]Lists!BF471,'[1]Multi-Field'!$F$49="Drained"),BI471,IF(AND('[1]Multi-Field'!$E$49=[1]Lists!BF471,'[1]Multi-Field'!$F$9="undrained"),BH471,""))</f>
        <v/>
      </c>
      <c r="DF471" s="409" t="str">
        <f>IF(AND('[1]Multi-Field'!$E$50=[1]Lists!BF471,'[1]Multi-Field'!$F$50="Drained"),BI471,IF(AND('[1]Multi-Field'!$E$50=[1]Lists!BF471,'[1]Multi-Field'!$F$50="undrained"),BH471,""))</f>
        <v/>
      </c>
      <c r="DG471" s="409" t="str">
        <f>IF(AND('[1]Multi-Field'!$E$51=[1]Lists!BF471,'[1]Multi-Field'!$F$51="Drained"),BI471,IF(AND('[1]Multi-Field'!$E$51=[1]Lists!BF471,'[1]Multi-Field'!$F$51="undrained"),BH471,""))</f>
        <v/>
      </c>
      <c r="DH471" s="409" t="str">
        <f>IF(AND('[1]Multi-Field'!$E$52=[1]Lists!BF471,'[1]Multi-Field'!$F$52="Drained"),BI471,IF(AND('[1]Multi-Field'!$E$52=[1]Lists!BF471,'[1]Multi-Field'!$F$52="undrained"),BH471,""))</f>
        <v/>
      </c>
      <c r="DI471" s="409" t="str">
        <f>IF(AND('[1]Multi-Field'!$E$53=[1]Lists!BF471,'[1]Multi-Field'!$F$53="Drained"),BI471,IF(AND('[1]Multi-Field'!$E$53=[1]Lists!BF471,'[1]Multi-Field'!$F$53="undrained"),BH471,""))</f>
        <v/>
      </c>
      <c r="DJ471" s="409" t="str">
        <f>IF(AND('[1]Multi-Field'!$E$54=[1]Lists!BF471,'[1]Multi-Field'!$F$54="Drained"),BI471,IF(AND('[1]Multi-Field'!$E$54=[1]Lists!BF471,'[1]Multi-Field'!$F$54="undrained"),BH471,""))</f>
        <v/>
      </c>
      <c r="DK471" s="409" t="str">
        <f>IF(AND('[1]Multi-Field'!$E$55=[1]Lists!BF471,'[1]Multi-Field'!$F$55="Drained"),BI471,IF(AND('[1]Multi-Field'!$E$55=[1]Lists!BF471,'[1]Multi-Field'!$F$55="undrained"),BH471,""))</f>
        <v/>
      </c>
      <c r="DL471" s="409" t="str">
        <f>IF(AND('[1]Multi-Field'!$E$56=[1]Lists!BF471,'[1]Multi-Field'!$F$56="Drained"),BI471,IF(AND('[1]Multi-Field'!$E$56=[1]Lists!BF471,'[1]Multi-Field'!$F$56="undrained"),BH471,""))</f>
        <v/>
      </c>
      <c r="DM471" s="409" t="str">
        <f>IF(AND('[1]Multi-Field'!$E$57=[1]Lists!BF471,'[1]Multi-Field'!$F$57="Drained"),BI471,IF(AND('[1]Multi-Field'!$E$57=[1]Lists!BF471,'[1]Multi-Field'!$F$57="undrained"),BH471,""))</f>
        <v/>
      </c>
      <c r="DN471" s="409" t="str">
        <f>IF(AND('[1]Multi-Field'!$E$58=[1]Lists!BF471,'[1]Multi-Field'!$F$58="Drained"),BI471,IF(AND('[1]Multi-Field'!$E$58=[1]Lists!BF471,'[1]Multi-Field'!$F$58="undrained"),BH471,""))</f>
        <v/>
      </c>
      <c r="DO471" s="409" t="str">
        <f>IF(AND('[1]Multi-Field'!$E$59=[1]Lists!BF471,'[1]Multi-Field'!$F$59="Drained"),BI471,IF(AND('[1]Multi-Field'!$E$59=[1]Lists!BF471,'[1]Multi-Field'!$F$59="undrained"),BH471,""))</f>
        <v/>
      </c>
      <c r="DP471" s="409" t="str">
        <f>IF(AND('[1]Multi-Field'!$E$60=[1]Lists!BF471,'[1]Multi-Field'!$F$60="Drained"),BI471,IF(AND('[1]Multi-Field'!$E$60=[1]Lists!BF471,'[1]Multi-Field'!$F$60="undrained"),BH471,""))</f>
        <v/>
      </c>
      <c r="DQ471" s="409" t="str">
        <f>IF(AND('[1]Multi-Field'!$E$61=[1]Lists!BF471,'[1]Multi-Field'!$F$61="Drained"),BI471,IF(AND('[1]Multi-Field'!$E$61=[1]Lists!BF471,'[1]Multi-Field'!$F$61="undrained"),BH471,""))</f>
        <v/>
      </c>
      <c r="DR471" s="409" t="str">
        <f>IF(AND('[1]Multi-Field'!$E$62=[1]Lists!BF471,'[1]Multi-Field'!$F$62="Drained"),BI471,IF(AND('[1]Multi-Field'!$E$62=[1]Lists!BF471,'[1]Multi-Field'!$F$62="undrained"),BH471,""))</f>
        <v/>
      </c>
      <c r="DS471" s="409" t="str">
        <f>IF(AND('[1]Multi-Field'!$E$63=[1]Lists!BF471,'[1]Multi-Field'!$F$63="Drained"),BI471,IF(AND('[1]Multi-Field'!$E$63=[1]Lists!BF471,'[1]Multi-Field'!$F$63="undrained"),BH471,""))</f>
        <v/>
      </c>
      <c r="DT471" s="409" t="str">
        <f>IF(AND('[1]Multi-Field'!$E$64=[1]Lists!BF471,'[1]Multi-Field'!$F$64="Drained"),BI471,IF(AND('[1]Multi-Field'!$E$64=[1]Lists!BF471,'[1]Multi-Field'!$F$64="undrained"),BH471,""))</f>
        <v/>
      </c>
      <c r="DU471" s="409" t="str">
        <f>IF(AND('[1]Multi-Field'!$E$65=[1]Lists!BF471,'[1]Multi-Field'!$F$65="Drained"),BI471,IF(AND('[1]Multi-Field'!$E$65=[1]Lists!BF471,'[1]Multi-Field'!$F$65="undrained"),BH471,""))</f>
        <v/>
      </c>
      <c r="DV471" s="409" t="str">
        <f>IF(AND('[1]Multi-Field'!$E$66=[1]Lists!BF471,'[1]Multi-Field'!$F$66="Drained"),BI471,IF(AND('[1]Multi-Field'!$E$66=[1]Lists!BF471,'[1]Multi-Field'!$F$66="undrained"),BH471,""))</f>
        <v/>
      </c>
      <c r="DW471" s="409" t="str">
        <f>IF(AND('[1]Multi-Field'!$E$67=[1]Lists!BF471,'[1]Multi-Field'!$F$67="Drained"),BI471,IF(AND('[1]Multi-Field'!$E$67=[1]Lists!BF471,'[1]Multi-Field'!$F$67="undrained"),BH471,""))</f>
        <v/>
      </c>
      <c r="DX471" s="409" t="str">
        <f>IF(AND('[1]Multi-Field'!$E$68=[1]Lists!BF471,'[1]Multi-Field'!$F$68="Drained"),BI471,IF(AND('[1]Multi-Field'!$E$68=[1]Lists!BF471,'[1]Multi-Field'!$F$68="undrained"),BH471,""))</f>
        <v/>
      </c>
      <c r="DY471" s="409" t="str">
        <f>IF(AND('[1]Multi-Field'!$E$69=[1]Lists!BF471,'[1]Multi-Field'!$F$69="Drained"),BI471,IF(AND('[1]Multi-Field'!$E$69=[1]Lists!BF471,'[1]Multi-Field'!$F$69="undrained"),BH471,""))</f>
        <v/>
      </c>
      <c r="DZ471" s="409" t="str">
        <f>IF(AND('[1]Multi-Field'!$E$70=[1]Lists!BF471,'[1]Multi-Field'!$F$70="Drained"),BI471,IF(AND('[1]Multi-Field'!$E$70=[1]Lists!BF471,'[1]Multi-Field'!$F$70="undrained"),BH471,""))</f>
        <v/>
      </c>
      <c r="EA471" s="409" t="str">
        <f>IF(AND('[1]Multi-Field'!$E$71=[1]Lists!BF471,'[1]Multi-Field'!$F$71="Drained"),BI471,IF(AND('[1]Multi-Field'!$E$71=[1]Lists!BF471,'[1]Multi-Field'!$F$71="undrained"),BH471,""))</f>
        <v/>
      </c>
      <c r="EB471" s="409" t="str">
        <f>IF(AND('[1]Multi-Field'!$E$72=[1]Lists!BF471,'[1]Multi-Field'!$F$72="Drained"),BI471,IF(AND('[1]Multi-Field'!$E$72=[1]Lists!BF471,'[1]Multi-Field'!$F$72="undrained"),BH471,""))</f>
        <v/>
      </c>
      <c r="EC471" s="409" t="str">
        <f>IF(AND('[1]Multi-Field'!$E$73=[1]Lists!BF471,'[1]Multi-Field'!$F$73="Drained"),BI471,IF(AND('[1]Multi-Field'!$E$73=[1]Lists!BF471,'[1]Multi-Field'!$F$73="undrained"),BH471,""))</f>
        <v/>
      </c>
      <c r="ED471" s="409" t="str">
        <f>IF(AND('[1]Multi-Field'!$E$74=[1]Lists!BF471,'[1]Multi-Field'!$F$74="Drained"),BI471,IF(AND('[1]Multi-Field'!$E$74=[1]Lists!BF471,'[1]Multi-Field'!$F$74="undrained"),BH471,""))</f>
        <v/>
      </c>
      <c r="EE471" s="409" t="str">
        <f>IF(AND('[1]Multi-Field'!$E$75=[1]Lists!BF471,'[1]Multi-Field'!$F$75="Drained"),BI471,IF(AND('[1]Multi-Field'!$E$75=[1]Lists!BF471,'[1]Multi-Field'!$F$75="undrained"),BH471,""))</f>
        <v/>
      </c>
      <c r="EF471" s="409" t="str">
        <f>IF(AND('[1]Multi-Field'!$E$76=[1]Lists!BF471,'[1]Multi-Field'!$F$76="Drained"),BI471,IF(AND('[1]Multi-Field'!$E$76=[1]Lists!BF471,'[1]Multi-Field'!$F$6="undrained"),BH471,""))</f>
        <v/>
      </c>
      <c r="EG471" s="409" t="str">
        <f>IF(AND('[1]Multi-Field'!$E$77=[1]Lists!BF471,'[1]Multi-Field'!$F$77="Drained"),BI471,IF(AND('[1]Multi-Field'!$E$77=[1]Lists!BF471,'[1]Multi-Field'!$F$77="undrained"),BH471,""))</f>
        <v/>
      </c>
      <c r="EH471" s="409" t="str">
        <f>IF(AND('[1]Multi-Field'!$E$78=[1]Lists!BF471,'[1]Multi-Field'!$F$78="Drained"),BI471,IF(AND('[1]Multi-Field'!$E$78=[1]Lists!BF471,'[1]Multi-Field'!$F$78="undrained"),BH471,""))</f>
        <v/>
      </c>
      <c r="EI471" s="409" t="str">
        <f>IF(AND('[1]Multi-Field'!$E$79=[1]Lists!BF471,'[1]Multi-Field'!$F$79="Drained"),BI471,IF(AND('[1]Multi-Field'!$E$79=[1]Lists!BF471,'[1]Multi-Field'!$F$79="undrained"),BH471,""))</f>
        <v/>
      </c>
      <c r="EJ471" s="409" t="str">
        <f>IF(AND('[1]Multi-Field'!$E$80=[1]Lists!BF471,'[1]Multi-Field'!$F$80="Drained"),BI471,IF(AND('[1]Multi-Field'!$E$80=[1]Lists!BF471,'[1]Multi-Field'!$F$80="undrained"),BH471,""))</f>
        <v/>
      </c>
      <c r="EK471" s="409" t="str">
        <f>IF(AND('[1]Multi-Field'!$E$81=[1]Lists!BF471,'[1]Multi-Field'!$F$81="Drained"),BI471,IF(AND('[1]Multi-Field'!$E$81=[1]Lists!BF471,'[1]Multi-Field'!$F$81="undrained"),BH471,""))</f>
        <v/>
      </c>
      <c r="EL471" s="409" t="str">
        <f>IF(AND('[1]Multi-Field'!$E$82=[1]Lists!BF471,'[1]Multi-Field'!$F$82="Drained"),BI471,IF(AND('[1]Multi-Field'!$E$82=[1]Lists!BF471,'[1]Multi-Field'!$F$82="undrained"),BH471,""))</f>
        <v/>
      </c>
      <c r="EM471" s="409" t="str">
        <f>IF(AND('[1]Multi-Field'!$E$83=[1]Lists!BF471,'[1]Multi-Field'!$F$83="Drained"),BI471,IF(AND('[1]Multi-Field'!$E$83=[1]Lists!BF471,'[1]Multi-Field'!$F$83="undrained"),BH471,""))</f>
        <v/>
      </c>
      <c r="EN471" s="409" t="str">
        <f>IF(AND('[1]Multi-Field'!$E$84=[1]Lists!BF471,'[1]Multi-Field'!$F$84="Drained"),BI471,IF(AND('[1]Multi-Field'!$E$84=[1]Lists!BF471,'[1]Multi-Field'!$F$84="undrained"),BH471,""))</f>
        <v/>
      </c>
      <c r="EO471" s="409" t="str">
        <f>IF(AND('[1]Multi-Field'!$E$85=[1]Lists!BF471,'[1]Multi-Field'!$F$85="Drained"),BI471,IF(AND('[1]Multi-Field'!$E$85=[1]Lists!BF471,'[1]Multi-Field'!$F$85="undrained"),BH471,""))</f>
        <v/>
      </c>
      <c r="EP471" s="409" t="str">
        <f>IF(AND('[1]Multi-Field'!$E$86=[1]Lists!BF471,'[1]Multi-Field'!$F$86="Drained"),BI471,IF(AND('[1]Multi-Field'!$E$86=[1]Lists!BF471,'[1]Multi-Field'!$F$86="undrained"),BH471,""))</f>
        <v/>
      </c>
      <c r="EQ471" s="409" t="str">
        <f>IF(AND('[1]Multi-Field'!$E$87=[1]Lists!BF471,'[1]Multi-Field'!$F$87="Drained"),BI471,IF(AND('[1]Multi-Field'!$E$87=[1]Lists!BF471,'[1]Multi-Field'!$F$87="undrained"),BH471,""))</f>
        <v/>
      </c>
      <c r="ER471" s="409" t="str">
        <f>IF(AND('[1]Multi-Field'!$E$88=[1]Lists!BF471,'[1]Multi-Field'!$F$88="Drained"),BI471,IF(AND('[1]Multi-Field'!$E$88=[1]Lists!BF471,'[1]Multi-Field'!$F$88="undrained"),BH471,""))</f>
        <v/>
      </c>
      <c r="ES471" s="409" t="str">
        <f>IF(AND('[1]Multi-Field'!$E$89=[1]Lists!BF471,'[1]Multi-Field'!$F$89="Drained"),BI471,IF(AND('[1]Multi-Field'!$E$89=[1]Lists!BF471,'[1]Multi-Field'!$F$89="undrained"),BH471,""))</f>
        <v/>
      </c>
      <c r="ET471" s="409" t="str">
        <f>IF(AND('[1]Multi-Field'!$E$90=[1]Lists!BF471,'[1]Multi-Field'!$F$90="Drained"),BI471,IF(AND('[1]Multi-Field'!$E$90=[1]Lists!BF471,'[1]Multi-Field'!$F$90="undrained"),BH471,""))</f>
        <v/>
      </c>
      <c r="EU471" s="409" t="str">
        <f>IF(AND('[1]Multi-Field'!$E$91=[1]Lists!BF471,'[1]Multi-Field'!$F$91="Drained"),BI471,IF(AND('[1]Multi-Field'!$E$91=[1]Lists!BF471,'[1]Multi-Field'!$F$91="undrained"),BH471,""))</f>
        <v/>
      </c>
      <c r="EV471" s="409" t="str">
        <f>IF(AND('[1]Multi-Field'!$E$92=[1]Lists!BF471,'[1]Multi-Field'!$F$92="Drained"),BI471,IF(AND('[1]Multi-Field'!$E$92=[1]Lists!BF471,'[1]Multi-Field'!$F$92="undrained"),BH471,""))</f>
        <v/>
      </c>
      <c r="EW471" s="409" t="str">
        <f>IF(AND('[1]Multi-Field'!$E$93=[1]Lists!BF471,'[1]Multi-Field'!$F$93="Drained"),BI471,IF(AND('[1]Multi-Field'!$E$93=[1]Lists!BF471,'[1]Multi-Field'!$F$93="undrained"),BH471,""))</f>
        <v/>
      </c>
      <c r="EX471" s="409" t="str">
        <f>IF(AND('[1]Multi-Field'!$E$94=[1]Lists!BF471,'[1]Multi-Field'!$F$94="Drained"),BI471,IF(AND('[1]Multi-Field'!$E$94=[1]Lists!BF471,'[1]Multi-Field'!$F$94="undrained"),BH471,""))</f>
        <v/>
      </c>
      <c r="EY471" s="409" t="str">
        <f>IF(AND('[1]Multi-Field'!$E$95=[1]Lists!BF471,'[1]Multi-Field'!$F$95="Drained"),BI471,IF(AND('[1]Multi-Field'!$E$95=[1]Lists!BF471,'[1]Multi-Field'!$F$95="undrained"),BH471,""))</f>
        <v/>
      </c>
      <c r="EZ471" s="409" t="str">
        <f>IF(AND('[1]Multi-Field'!$E$96=[1]Lists!BF471,'[1]Multi-Field'!$F$96="Drained"),BI471,IF(AND('[1]Multi-Field'!$E$96=[1]Lists!BF471,'[1]Multi-Field'!$F$96="undrained"),BH471,""))</f>
        <v/>
      </c>
      <c r="FA471" s="409" t="str">
        <f>IF(AND('[1]Multi-Field'!$E$97=[1]Lists!BF471,'[1]Multi-Field'!$F$97="Drained"),BI471,IF(AND('[1]Multi-Field'!$E$97=[1]Lists!BF471,'[1]Multi-Field'!$F$97="undrained"),BH471,""))</f>
        <v/>
      </c>
      <c r="FB471" s="409" t="str">
        <f>IF(AND('[1]Multi-Field'!$E$98=[1]Lists!BF471,'[1]Multi-Field'!$F$98="Drained"),BI471,IF(AND('[1]Multi-Field'!$E$98=[1]Lists!BF471,'[1]Multi-Field'!$F$98="undrained"),BH471,""))</f>
        <v/>
      </c>
      <c r="FC471" s="409" t="str">
        <f>IF(AND('[1]Multi-Field'!$E$99=[1]Lists!BF471,'[1]Multi-Field'!$F$99="Drained"),BI471,IF(AND('[1]Multi-Field'!$E$99=[1]Lists!BF471,'[1]Multi-Field'!$F$99="undrained"),BH471,""))</f>
        <v/>
      </c>
      <c r="FD471" s="409" t="str">
        <f>IF(AND('[1]Multi-Field'!$E$100=[1]Lists!BF471,'[1]Multi-Field'!$F$100="Drained"),BI471,IF(AND('[1]Multi-Field'!$E$100=[1]Lists!BF471,'[1]Multi-Field'!$F$100="undrained"),BH471,""))</f>
        <v/>
      </c>
      <c r="FE471" s="409" t="str">
        <f>IF(AND('[1]Multi-Field'!$E$101=[1]Lists!BF471,'[1]Multi-Field'!$F$101="Drained"),BI471,IF(AND('[1]Multi-Field'!$E$101=[1]Lists!BF471,'[1]Multi-Field'!$F$101="undrained"),BH471,""))</f>
        <v/>
      </c>
      <c r="FF471" s="409" t="str">
        <f>IF(AND('[1]Multi-Field'!$E$102=[1]Lists!BF471,'[1]Multi-Field'!$F$102="Drained"),BI471,IF(AND('[1]Multi-Field'!$E$102=[1]Lists!BF471,'[1]Multi-Field'!$F$102="undrained"),BH471,""))</f>
        <v/>
      </c>
      <c r="FG471" s="409" t="str">
        <f>IF(AND('[1]Multi-Field'!$E$103=[1]Lists!BF471,'[1]Multi-Field'!$F$103="Drained"),BI471,IF(AND('[1]Multi-Field'!$E$103=[1]Lists!BF471,'[1]Multi-Field'!$F$103="undrained"),BH471,""))</f>
        <v/>
      </c>
      <c r="FH471" s="409" t="str">
        <f>IF(AND('[1]Multi-Field'!$E$104=[1]Lists!BF471,'[1]Multi-Field'!$F$104="Drained"),BI471,IF(AND('[1]Multi-Field'!$E$104=[1]Lists!BF471,'[1]Multi-Field'!$F$104="undrained"),BH471,""))</f>
        <v/>
      </c>
      <c r="FI471" s="409" t="str">
        <f>IF(AND('[1]Multi-Field'!$E$105=[1]Lists!BF471,'[1]Multi-Field'!$F$105="Drained"),BI471,IF(AND('[1]Multi-Field'!$E$105=[1]Lists!BF471,'[1]Multi-Field'!$F$105="undrained"),BH471,""))</f>
        <v/>
      </c>
      <c r="FJ471" s="409" t="str">
        <f>IF(AND('[1]Multi-Field'!$E$106=[1]Lists!BF471,'[1]Multi-Field'!$F$106="Drained"),BI471,IF(AND('[1]Multi-Field'!$E$106=[1]Lists!BF471,'[1]Multi-Field'!$F$106="undrained"),BH471,""))</f>
        <v/>
      </c>
      <c r="FK471" s="409" t="str">
        <f>IF(AND('[1]Multi-Field'!$E$107=[1]Lists!BF471,'[1]Multi-Field'!$F$107="Drained"),BI471,IF(AND('[1]Multi-Field'!$E$107=[1]Lists!BF471,'[1]Multi-Field'!$F$107="undrained"),BH471,""))</f>
        <v/>
      </c>
      <c r="FL471" s="409" t="str">
        <f>IF(AND('[1]Multi-Field'!$E$108=[1]Lists!BF471,'[1]Multi-Field'!$F$108="Drained"),BI471,IF(AND('[1]Multi-Field'!$E$108=[1]Lists!BF471,'[1]Multi-Field'!$F$108="undrained"),BH471,""))</f>
        <v/>
      </c>
      <c r="FM471" s="409" t="str">
        <f>IF(AND('[1]Multi-Field'!$E$109=[1]Lists!BF471,'[1]Multi-Field'!$F$109="Drained"),BI471,IF(AND('[1]Multi-Field'!$E$109=[1]Lists!BF471,'[1]Multi-Field'!$F$109="undrained"),BH471,""))</f>
        <v/>
      </c>
      <c r="FN471" s="409" t="str">
        <f>IF(AND('[1]Multi-Field'!$E$110=[1]Lists!BF471,'[1]Multi-Field'!$F$110="Drained"),BI471,IF(AND('[1]Multi-Field'!$E$110=[1]Lists!BF471,'[1]Multi-Field'!$F$110="undrained"),BH471,""))</f>
        <v/>
      </c>
      <c r="FO471" s="409" t="str">
        <f>IF(AND('[1]Multi-Field'!$E$111=[1]Lists!BF471,'[1]Multi-Field'!$F$111="Drained"),BI471,IF(AND('[1]Multi-Field'!$E$111=[1]Lists!BF471,'[1]Multi-Field'!$F$111="undrained"),BH471,""))</f>
        <v/>
      </c>
      <c r="FP471" s="409" t="str">
        <f>IF(AND('[1]Multi-Field'!$E$112=[1]Lists!BF471,'[1]Multi-Field'!$F$112="Drained"),BI471,IF(AND('[1]Multi-Field'!$E$112=[1]Lists!BF471,'[1]Multi-Field'!$F$112="undrained"),BH471,""))</f>
        <v/>
      </c>
      <c r="FQ471" s="409" t="str">
        <f>IF(AND('[1]Multi-Field'!$E$113=[1]Lists!BF471,'[1]Multi-Field'!$F$113="Drained"),BI471,IF(AND('[1]Multi-Field'!$E$113=[1]Lists!BF471,'[1]Multi-Field'!$F$113="undrained"),BH471,""))</f>
        <v/>
      </c>
      <c r="FR471" s="409" t="str">
        <f>IF(AND('[1]Multi-Field'!$E$114=[1]Lists!BF471,'[1]Multi-Field'!$F$114="Drained"),BI471,IF(AND('[1]Multi-Field'!$E$114=[1]Lists!BF471,'[1]Multi-Field'!$F$114="undrained"),BH471,""))</f>
        <v/>
      </c>
      <c r="FS471" s="409" t="str">
        <f>IF(AND('[1]Multi-Field'!$E$115=[1]Lists!BF471,'[1]Multi-Field'!$F$115="Drained"),BI471,IF(AND('[1]Multi-Field'!$E$115=[1]Lists!BF471,'[1]Multi-Field'!$F$115="undrained"),BH471,""))</f>
        <v/>
      </c>
      <c r="FT471" s="409" t="str">
        <f>IF(AND('[1]Multi-Field'!$E$116=[1]Lists!BF471,'[1]Multi-Field'!$F$116="Drained"),BI471,IF(AND('[1]Multi-Field'!$E$116=[1]Lists!BF471,'[1]Multi-Field'!$F$116="undrained"),BH471,""))</f>
        <v/>
      </c>
      <c r="FU471" s="409" t="str">
        <f>IF(AND('[1]Multi-Field'!$E$117=[1]Lists!BF471,'[1]Multi-Field'!$F$117="Drained"),BI471,IF(AND('[1]Multi-Field'!$E$117=[1]Lists!BF471,'[1]Multi-Field'!$F$117="undrained"),BH471,""))</f>
        <v/>
      </c>
      <c r="FV471" s="409" t="str">
        <f>IF(AND('[1]Multi-Field'!$E$118=[1]Lists!BF471,'[1]Multi-Field'!$F$118="Drained"),BI471,IF(AND('[1]Multi-Field'!$E$118=[1]Lists!BF471,'[1]Multi-Field'!$F$118="undrained"),BH471,""))</f>
        <v/>
      </c>
      <c r="FW471" s="409" t="str">
        <f>IF(AND('[1]Multi-Field'!$E$119=[1]Lists!BF471,'[1]Multi-Field'!$F$119="Drained"),BI471,IF(AND('[1]Multi-Field'!$E$119=[1]Lists!BF471,'[1]Multi-Field'!$F$119="undrained"),BH471,""))</f>
        <v/>
      </c>
      <c r="FX471" s="409" t="str">
        <f>IF(AND('[1]Multi-Field'!$E$120=[1]Lists!BF471,'[1]Multi-Field'!$F$120="Drained"),BI471,IF(AND('[1]Multi-Field'!$E$120=[1]Lists!BF471,'[1]Multi-Field'!$F$120="undrained"),BH471,""))</f>
        <v/>
      </c>
      <c r="GC471" s="4">
        <v>1</v>
      </c>
    </row>
    <row r="472" spans="1:185" ht="13.5" customHeight="1">
      <c r="A472" s="7" t="s">
        <v>558</v>
      </c>
      <c r="B472" s="7"/>
      <c r="C472" s="7"/>
      <c r="D472" s="8">
        <v>70</v>
      </c>
      <c r="E472" s="8">
        <f t="shared" si="67"/>
        <v>70</v>
      </c>
      <c r="F472" s="8">
        <f t="shared" si="68"/>
        <v>70</v>
      </c>
      <c r="G472" s="8">
        <v>70</v>
      </c>
      <c r="H472" s="8">
        <v>75</v>
      </c>
      <c r="I472" s="8">
        <f t="shared" si="71"/>
        <v>75</v>
      </c>
      <c r="J472" s="8">
        <f t="shared" si="72"/>
        <v>75</v>
      </c>
      <c r="K472" s="8">
        <v>75</v>
      </c>
      <c r="L472" s="8">
        <v>100</v>
      </c>
      <c r="M472" s="8">
        <f t="shared" si="69"/>
        <v>102</v>
      </c>
      <c r="N472" s="8">
        <f t="shared" si="70"/>
        <v>103</v>
      </c>
      <c r="O472" s="8">
        <v>105</v>
      </c>
      <c r="P472" s="391">
        <v>447</v>
      </c>
      <c r="Q472" s="394"/>
      <c r="R472" s="395">
        <f>IF(OR('Multi-Field'!AA449=Lists!AC488,'Multi-Field'!AA449=Lists!AC489),IF('Multi-Field'!Z449="x",(IF('Multi-Field'!AC449=Lists!Q457,Lists!R457,IF('Multi-Field'!AC449=Lists!Q458,Lists!R458,IF('Multi-Field'!AC449=Lists!Q459,Lists!R459,IF('Multi-Field'!AC449=Lists!Q460,Lists!R460))))),IF('Multi-Field'!X449="x",(IF('Multi-Field'!AC449=Lists!Q457,Lists!S457,IF('Multi-Field'!AC449=Lists!Q458,Lists!S458,IF('Multi-Field'!AC449=Lists!Q459,Lists!S459,IF('Multi-Field'!AC449=Lists!Q460,Lists!S460))))),IF('Multi-Field'!V449="x",(IF('Multi-Field'!AC449=Lists!Q457,Lists!T457,IF('Multi-Field'!AC449=Lists!Q458,Lists!T458,IF('Multi-Field'!AC449=Lists!Q459,Lists!T459,IF('Multi-Field'!AC449=Lists!Q460,Lists!T460))))),0))))</f>
        <v>0</v>
      </c>
      <c r="S472" s="395">
        <f t="shared" si="66"/>
        <v>0</v>
      </c>
      <c r="T472" s="395"/>
      <c r="U472" s="396"/>
      <c r="BF472" s="411" t="s">
        <v>1636</v>
      </c>
      <c r="BG472" s="412">
        <v>3</v>
      </c>
      <c r="BH472" s="412">
        <v>4</v>
      </c>
      <c r="BI472" s="412">
        <v>4.5</v>
      </c>
      <c r="BJ472" s="409" t="e">
        <f>IF(AND('[1]Single Field'!#REF!=[1]Lists!BF472,'[1]Single Field'!#REF!="Drained"),"x",IF(AND('[1]Single Field'!#REF!=[1]Lists!BF472,'[1]Single Field'!#REF!="Undrained"),O,""))</f>
        <v>#REF!</v>
      </c>
      <c r="BK472" s="409" t="str">
        <f>IF(AND('[1]Multi-Field'!$E$3=[1]Lists!BF472,'[1]Multi-Field'!$F$3="Drained"),BI472,IF(AND('[1]Multi-Field'!$E$3=BF472,'[1]Multi-Field'!$F$3="undrained"),BH472,""))</f>
        <v/>
      </c>
      <c r="BL472" s="409" t="str">
        <f>IF(AND('[1]Multi-Field'!$E$4=BF472,'[1]Multi-Field'!$F$4="Drained"),BI472,IF(AND('[1]Multi-Field'!$E$4=BF472,'[1]Multi-Field'!$F$4="undrained"),BH472,""))</f>
        <v/>
      </c>
      <c r="BM472" s="409" t="str">
        <f>IF(AND('[1]Multi-Field'!$E$5=BF472,'[1]Multi-Field'!$F$5="Drained"),BI472,IF(AND('[1]Multi-Field'!$E$5=BF472,'[1]Multi-Field'!$F$5="undrained"),BH472,""))</f>
        <v/>
      </c>
      <c r="BN472" s="409" t="str">
        <f>IF(AND('[1]Multi-Field'!$E$6=BF472,'[1]Multi-Field'!$F$6="Drained"),BI472,IF(AND('[1]Multi-Field'!$E$6=BF472,'[1]Multi-Field'!$F$6="undrained"),BH472,""))</f>
        <v/>
      </c>
      <c r="BO472" s="409" t="str">
        <f>IF(AND('[1]Multi-Field'!$E$7=BF472,'[1]Multi-Field'!$F$7="Drained"),BI472,IF(AND('[1]Multi-Field'!$E$7=BF472,'[1]Multi-Field'!$F$7="undrained"),BH472,""))</f>
        <v/>
      </c>
      <c r="BP472" s="409" t="str">
        <f>IF(AND('[1]Multi-Field'!$E$8=BF472,'[1]Multi-Field'!$F$8="Drained"),BI472,IF(AND('[1]Multi-Field'!$E$8=BF472,'[1]Multi-Field'!$F$8="undrained"),BH472,""))</f>
        <v/>
      </c>
      <c r="BQ472" s="409" t="str">
        <f>IF(AND('[1]Multi-Field'!$E$9=BF472,'[1]Multi-Field'!$F$9="Drained"),BI472,IF(AND('[1]Multi-Field'!$E$9=BF472,'[1]Multi-Field'!$F$9="undrained"),BH472,""))</f>
        <v/>
      </c>
      <c r="BR472" s="409" t="str">
        <f>IF(AND('[1]Multi-Field'!$E$10=BF472,'[1]Multi-Field'!$F$10="Drained"),BI472,IF(AND('[1]Multi-Field'!$E$10=BF472,'[1]Multi-Field'!$F$10="undrained"),BH472,""))</f>
        <v/>
      </c>
      <c r="BS472" s="409" t="str">
        <f>IF(AND('[1]Multi-Field'!$E$11=BF472,'[1]Multi-Field'!$F$11="Drained"),BI472,IF(AND('[1]Multi-Field'!$E$11=BF472,'[1]Multi-Field'!$F$11="undrained"),BH472,""))</f>
        <v/>
      </c>
      <c r="BT472" s="409" t="str">
        <f>IF(AND('[1]Multi-Field'!$E$12=BF472,'[1]Multi-Field'!$F$12="Drained"),BI472,IF(AND('[1]Multi-Field'!$E$12=BF472,'[1]Multi-Field'!$F$12="undrained"),BH472,""))</f>
        <v/>
      </c>
      <c r="BU472" s="409" t="str">
        <f>IF(AND('[1]Multi-Field'!$E$13=BF472,'[1]Multi-Field'!$F$13="Drained"),BI472,IF(AND('[1]Multi-Field'!$E$3=BF472,'[1]Multi-Field'!$F$13="undrained"),BH472,""))</f>
        <v/>
      </c>
      <c r="BV472" s="409" t="str">
        <f>IF(AND('[1]Multi-Field'!$E$14=BF472,'[1]Multi-Field'!$F$14="Drained"),BI472,IF(AND('[1]Multi-Field'!$E$14=BF472,'[1]Multi-Field'!$F$14="undrained"),BH472,""))</f>
        <v/>
      </c>
      <c r="BW472" s="409" t="str">
        <f>IF(AND('[1]Multi-Field'!$E$15=BF472,'[1]Multi-Field'!$F$15="Drained"),BI472,IF(AND('[1]Multi-Field'!$E$15=BF472,'[1]Multi-Field'!$F$15="undrained"),BH472,""))</f>
        <v/>
      </c>
      <c r="BX472" s="409" t="str">
        <f>IF(AND('[1]Multi-Field'!$E$16=[1]Lists!BF472,'[1]Multi-Field'!$F$16="Drained"),BI472,IF(AND('[1]Multi-Field'!$E$16=[1]Lists!BF472,'[1]Multi-Field'!$F$16="undrained"),BH472,""))</f>
        <v/>
      </c>
      <c r="BY472" s="409" t="str">
        <f>IF(AND('[1]Multi-Field'!$E$17=[1]Lists!BF472,'[1]Multi-Field'!$F$17="Drained"),BI472,IF(AND('[1]Multi-Field'!$E$17=[1]Lists!BF472,'[1]Multi-Field'!$F$17="undrained"),BH472,""))</f>
        <v/>
      </c>
      <c r="BZ472" s="409" t="str">
        <f>IF(AND('[1]Multi-Field'!$E$18=[1]Lists!BF472,'[1]Multi-Field'!$F$18="Drained"),BI472,IF(AND('[1]Multi-Field'!$E$18=[1]Lists!BF472,'[1]Multi-Field'!$F$18="undrained"),BH472,""))</f>
        <v/>
      </c>
      <c r="CA472" s="409" t="str">
        <f>IF(AND('[1]Multi-Field'!$E$19=[1]Lists!BF472,'[1]Multi-Field'!$F$19="Drained"),BI472,IF(AND('[1]Multi-Field'!$E$19=[1]Lists!BF472,'[1]Multi-Field'!$F$19="undrained"),BH472,""))</f>
        <v/>
      </c>
      <c r="CB472" s="409" t="str">
        <f>IF(AND('[1]Multi-Field'!$E$20=[1]Lists!BF472,'[1]Multi-Field'!$F$20="Drained"),BI472,IF(AND('[1]Multi-Field'!$E$20=[1]Lists!BF472,'[1]Multi-Field'!$F$20="undrained"),BH472,""))</f>
        <v/>
      </c>
      <c r="CC472" s="409" t="str">
        <f>IF(AND('[1]Multi-Field'!$E$21=[1]Lists!BF472,'[1]Multi-Field'!$F$21="Drained"),BI472,IF(AND('[1]Multi-Field'!$E$21=[1]Lists!BF472,'[1]Multi-Field'!$F$21="undrained"),BH472,""))</f>
        <v/>
      </c>
      <c r="CD472" s="409" t="str">
        <f>IF(AND('[1]Multi-Field'!$E$22=[1]Lists!BF472,'[1]Multi-Field'!$F$22="Drained"),BI472,IF(AND('[1]Multi-Field'!$E$22=[1]Lists!BF472,'[1]Multi-Field'!$F$22="undrained"),BH472,""))</f>
        <v/>
      </c>
      <c r="CE472" s="409" t="str">
        <f>IF(AND('[1]Multi-Field'!$E$23=[1]Lists!BF472,'[1]Multi-Field'!$F$23="Drained"),BI472,IF(AND('[1]Multi-Field'!$E$23=[1]Lists!BF472,'[1]Multi-Field'!$F$23="undrained"),BH472,""))</f>
        <v/>
      </c>
      <c r="CF472" s="409" t="str">
        <f>IF(AND('[1]Multi-Field'!$E$24=[1]Lists!BF472,'[1]Multi-Field'!$F$24="Drained"),BI472,IF(AND('[1]Multi-Field'!$E$24=[1]Lists!BF472,'[1]Multi-Field'!$F$24="undrained"),BH472,""))</f>
        <v/>
      </c>
      <c r="CG472" s="409" t="str">
        <f>IF(AND('[1]Multi-Field'!$E$25=[1]Lists!BF472,'[1]Multi-Field'!$F$25="Drained"),BI472,IF(AND('[1]Multi-Field'!$E$25=[1]Lists!BF472,'[1]Multi-Field'!$F$25="undrained"),BH472,""))</f>
        <v/>
      </c>
      <c r="CH472" s="409" t="str">
        <f>IF(AND('[1]Multi-Field'!$E$26=[1]Lists!BF472,'[1]Multi-Field'!$F$26="Drained"),BI472,IF(AND('[1]Multi-Field'!$E$26=[1]Lists!BF472,'[1]Multi-Field'!$F$26="undrained"),BH472,""))</f>
        <v/>
      </c>
      <c r="CI472" s="409" t="str">
        <f>IF(AND('[1]Multi-Field'!$E$27=[1]Lists!BF472,'[1]Multi-Field'!$F$27="Drained"),BI472,IF(AND('[1]Multi-Field'!$E$27=[1]Lists!BF472,'[1]Multi-Field'!$F$27="undrained"),BH472,""))</f>
        <v/>
      </c>
      <c r="CJ472" s="409" t="str">
        <f>IF(AND('[1]Multi-Field'!$E$28=[1]Lists!BF472,'[1]Multi-Field'!$F$28="Drained"),BI472,IF(AND('[1]Multi-Field'!$E$28=[1]Lists!BF472,'[1]Multi-Field'!$F$28="undrained"),BH472,""))</f>
        <v/>
      </c>
      <c r="CK472" s="409" t="str">
        <f>IF(AND('[1]Multi-Field'!$E$29=[1]Lists!BF472,'[1]Multi-Field'!$F$29="Drained"),BI472,IF(AND('[1]Multi-Field'!$E$29=[1]Lists!BF472,'[1]Multi-Field'!$F$29="undrained"),BH472,""))</f>
        <v/>
      </c>
      <c r="CL472" s="409" t="str">
        <f>IF(AND('[1]Multi-Field'!$E$30=[1]Lists!BF472,'[1]Multi-Field'!$F$30="Drained"),BI472,IF(AND('[1]Multi-Field'!$E$30=[1]Lists!BF472,'[1]Multi-Field'!$F$30="undrained"),BH472,""))</f>
        <v/>
      </c>
      <c r="CM472" s="409" t="str">
        <f>IF(AND('[1]Multi-Field'!$E$31=[1]Lists!BF472,'[1]Multi-Field'!$F$31="Drained"),BI472,IF(AND('[1]Multi-Field'!$E$31=[1]Lists!BF472,'[1]Multi-Field'!$F$31="undrained"),BH472,""))</f>
        <v/>
      </c>
      <c r="CN472" s="409" t="str">
        <f>IF(AND('[1]Multi-Field'!$E$32=[1]Lists!BF472,'[1]Multi-Field'!$F$32="Drained"),BI472,IF(AND('[1]Multi-Field'!$E$32=[1]Lists!BF472,'[1]Multi-Field'!$F$32="undrained"),BH472,""))</f>
        <v/>
      </c>
      <c r="CO472" s="409" t="str">
        <f>IF(AND('[1]Multi-Field'!$E$33=[1]Lists!BF472,'[1]Multi-Field'!$F$33="Drained"),BI472,IF(AND('[1]Multi-Field'!$E$33=[1]Lists!BF472,'[1]Multi-Field'!$F$33="undrained"),BH472,""))</f>
        <v/>
      </c>
      <c r="CP472" s="409" t="str">
        <f>IF(AND('[1]Multi-Field'!$E$34=[1]Lists!BF472,'[1]Multi-Field'!$F$34="Drained"),BI472,IF(AND('[1]Multi-Field'!$E$34=[1]Lists!BF472,'[1]Multi-Field'!$F$34="undrained"),BH472,""))</f>
        <v/>
      </c>
      <c r="CQ472" s="409" t="str">
        <f>IF(AND('[1]Multi-Field'!$E$35=[1]Lists!BF472,'[1]Multi-Field'!$F$35="Drained"),BI472,IF(AND('[1]Multi-Field'!$E$35=[1]Lists!BF472,'[1]Multi-Field'!$F$35="undrained"),BH472,""))</f>
        <v/>
      </c>
      <c r="CR472" s="409" t="str">
        <f>IF(AND('[1]Multi-Field'!$E$36=[1]Lists!BF472,'[1]Multi-Field'!$F$36="Drained"),BI472,IF(AND('[1]Multi-Field'!$E$36=[1]Lists!BF472,'[1]Multi-Field'!$F$36="undrained"),BH472,""))</f>
        <v/>
      </c>
      <c r="CS472" s="409" t="str">
        <f>IF(AND('[1]Multi-Field'!$E$37=[1]Lists!BF472,'[1]Multi-Field'!$F$37="Drained"),BI472,IF(AND('[1]Multi-Field'!$E$37=[1]Lists!BF472,'[1]Multi-Field'!$F$37="undrained"),BH472,""))</f>
        <v/>
      </c>
      <c r="CT472" s="409" t="str">
        <f>IF(AND('[1]Multi-Field'!$E$38=[1]Lists!BF472,'[1]Multi-Field'!$F$38="Drained"),BI472,IF(AND('[1]Multi-Field'!$E$38=[1]Lists!BF472,'[1]Multi-Field'!$F$38="undrained"),BH472,""))</f>
        <v/>
      </c>
      <c r="CU472" s="409" t="str">
        <f>IF(AND('[1]Multi-Field'!$E$39=[1]Lists!BF472,'[1]Multi-Field'!$F$39="Drained"),BI472,IF(AND('[1]Multi-Field'!$E$39=[1]Lists!BF472,'[1]Multi-Field'!$F$39="undrained"),BH472,""))</f>
        <v/>
      </c>
      <c r="CV472" s="409" t="str">
        <f>IF(AND('[1]Multi-Field'!$E$40=[1]Lists!BF472,'[1]Multi-Field'!$F$40="Drained"),BI472,IF(AND('[1]Multi-Field'!$E$40=[1]Lists!BF472,'[1]Multi-Field'!$F$40="undrained"),BH472,""))</f>
        <v/>
      </c>
      <c r="CW472" s="409" t="str">
        <f>IF(AND('[1]Multi-Field'!$E$41=[1]Lists!BF472,'[1]Multi-Field'!$F$40="Drained"),BI472,IF(AND('[1]Multi-Field'!$E$40=[1]Lists!BF472,'[1]Multi-Field'!$F$40="undrained"),BH472,""))</f>
        <v/>
      </c>
      <c r="CX472" s="409" t="str">
        <f>IF(AND('[1]Multi-Field'!$E$42=[1]Lists!BF472,'[1]Multi-Field'!$F$42="Drained"),BI472,IF(AND('[1]Multi-Field'!$E$42=[1]Lists!BF472,'[1]Multi-Field'!$F$42="undrained"),BH472,""))</f>
        <v/>
      </c>
      <c r="CY472" s="409" t="str">
        <f>IF(AND('[1]Multi-Field'!$E$43=[1]Lists!BF472,'[1]Multi-Field'!$F$43="Drained"),BI472,IF(AND('[1]Multi-Field'!$E$43=[1]Lists!BF472,'[1]Multi-Field'!$F$43="undrained"),BH472,""))</f>
        <v/>
      </c>
      <c r="CZ472" s="409" t="str">
        <f>IF(AND('[1]Multi-Field'!$E$44=[1]Lists!BF472,'[1]Multi-Field'!$F$44="Drained"),BI472,IF(AND('[1]Multi-Field'!$E$44=[1]Lists!BF472,'[1]Multi-Field'!$F$44="undrained"),BH472,""))</f>
        <v/>
      </c>
      <c r="DA472" s="409" t="str">
        <f>IF(AND('[1]Multi-Field'!$E$45=[1]Lists!BF472,'[1]Multi-Field'!$F$45="Drained"),BI472,IF(AND('[1]Multi-Field'!$E$45=[1]Lists!BF472,'[1]Multi-Field'!$F$45="undrained"),BH472,""))</f>
        <v/>
      </c>
      <c r="DB472" s="409" t="str">
        <f>IF(AND('[1]Multi-Field'!$E$46=[1]Lists!BF472,'[1]Multi-Field'!$F$46="Drained"),BI472,IF(AND('[1]Multi-Field'!$E$46=[1]Lists!BF472,'[1]Multi-Field'!$F$46="undrained"),BH472,""))</f>
        <v/>
      </c>
      <c r="DC472" s="409" t="str">
        <f>IF(AND('[1]Multi-Field'!$E$47=[1]Lists!BF472,'[1]Multi-Field'!$F$47="Drained"),BI472,IF(AND('[1]Multi-Field'!$E$47=[1]Lists!BF472,'[1]Multi-Field'!$F$47="undrained"),BH472,""))</f>
        <v/>
      </c>
      <c r="DD472" s="409" t="str">
        <f>IF(AND('[1]Multi-Field'!$E$48=[1]Lists!BF472,'[1]Multi-Field'!$F$48="Drained"),BI472,IF(AND('[1]Multi-Field'!$E$48=[1]Lists!BF472,'[1]Multi-Field'!$F$48="undrained"),BH472,""))</f>
        <v/>
      </c>
      <c r="DE472" s="409" t="str">
        <f>IF(AND('[1]Multi-Field'!$E$49=[1]Lists!BF472,'[1]Multi-Field'!$F$49="Drained"),BI472,IF(AND('[1]Multi-Field'!$E$49=[1]Lists!BF472,'[1]Multi-Field'!$F$9="undrained"),BH472,""))</f>
        <v/>
      </c>
      <c r="DF472" s="409" t="str">
        <f>IF(AND('[1]Multi-Field'!$E$50=[1]Lists!BF472,'[1]Multi-Field'!$F$50="Drained"),BI472,IF(AND('[1]Multi-Field'!$E$50=[1]Lists!BF472,'[1]Multi-Field'!$F$50="undrained"),BH472,""))</f>
        <v/>
      </c>
      <c r="DG472" s="409" t="str">
        <f>IF(AND('[1]Multi-Field'!$E$51=[1]Lists!BF472,'[1]Multi-Field'!$F$51="Drained"),BI472,IF(AND('[1]Multi-Field'!$E$51=[1]Lists!BF472,'[1]Multi-Field'!$F$51="undrained"),BH472,""))</f>
        <v/>
      </c>
      <c r="DH472" s="409" t="str">
        <f>IF(AND('[1]Multi-Field'!$E$52=[1]Lists!BF472,'[1]Multi-Field'!$F$52="Drained"),BI472,IF(AND('[1]Multi-Field'!$E$52=[1]Lists!BF472,'[1]Multi-Field'!$F$52="undrained"),BH472,""))</f>
        <v/>
      </c>
      <c r="DI472" s="409" t="str">
        <f>IF(AND('[1]Multi-Field'!$E$53=[1]Lists!BF472,'[1]Multi-Field'!$F$53="Drained"),BI472,IF(AND('[1]Multi-Field'!$E$53=[1]Lists!BF472,'[1]Multi-Field'!$F$53="undrained"),BH472,""))</f>
        <v/>
      </c>
      <c r="DJ472" s="409" t="str">
        <f>IF(AND('[1]Multi-Field'!$E$54=[1]Lists!BF472,'[1]Multi-Field'!$F$54="Drained"),BI472,IF(AND('[1]Multi-Field'!$E$54=[1]Lists!BF472,'[1]Multi-Field'!$F$54="undrained"),BH472,""))</f>
        <v/>
      </c>
      <c r="DK472" s="409" t="str">
        <f>IF(AND('[1]Multi-Field'!$E$55=[1]Lists!BF472,'[1]Multi-Field'!$F$55="Drained"),BI472,IF(AND('[1]Multi-Field'!$E$55=[1]Lists!BF472,'[1]Multi-Field'!$F$55="undrained"),BH472,""))</f>
        <v/>
      </c>
      <c r="DL472" s="409" t="str">
        <f>IF(AND('[1]Multi-Field'!$E$56=[1]Lists!BF472,'[1]Multi-Field'!$F$56="Drained"),BI472,IF(AND('[1]Multi-Field'!$E$56=[1]Lists!BF472,'[1]Multi-Field'!$F$56="undrained"),BH472,""))</f>
        <v/>
      </c>
      <c r="DM472" s="409" t="str">
        <f>IF(AND('[1]Multi-Field'!$E$57=[1]Lists!BF472,'[1]Multi-Field'!$F$57="Drained"),BI472,IF(AND('[1]Multi-Field'!$E$57=[1]Lists!BF472,'[1]Multi-Field'!$F$57="undrained"),BH472,""))</f>
        <v/>
      </c>
      <c r="DN472" s="409" t="str">
        <f>IF(AND('[1]Multi-Field'!$E$58=[1]Lists!BF472,'[1]Multi-Field'!$F$58="Drained"),BI472,IF(AND('[1]Multi-Field'!$E$58=[1]Lists!BF472,'[1]Multi-Field'!$F$58="undrained"),BH472,""))</f>
        <v/>
      </c>
      <c r="DO472" s="409" t="str">
        <f>IF(AND('[1]Multi-Field'!$E$59=[1]Lists!BF472,'[1]Multi-Field'!$F$59="Drained"),BI472,IF(AND('[1]Multi-Field'!$E$59=[1]Lists!BF472,'[1]Multi-Field'!$F$59="undrained"),BH472,""))</f>
        <v/>
      </c>
      <c r="DP472" s="409" t="str">
        <f>IF(AND('[1]Multi-Field'!$E$60=[1]Lists!BF472,'[1]Multi-Field'!$F$60="Drained"),BI472,IF(AND('[1]Multi-Field'!$E$60=[1]Lists!BF472,'[1]Multi-Field'!$F$60="undrained"),BH472,""))</f>
        <v/>
      </c>
      <c r="DQ472" s="409" t="str">
        <f>IF(AND('[1]Multi-Field'!$E$61=[1]Lists!BF472,'[1]Multi-Field'!$F$61="Drained"),BI472,IF(AND('[1]Multi-Field'!$E$61=[1]Lists!BF472,'[1]Multi-Field'!$F$61="undrained"),BH472,""))</f>
        <v/>
      </c>
      <c r="DR472" s="409" t="str">
        <f>IF(AND('[1]Multi-Field'!$E$62=[1]Lists!BF472,'[1]Multi-Field'!$F$62="Drained"),BI472,IF(AND('[1]Multi-Field'!$E$62=[1]Lists!BF472,'[1]Multi-Field'!$F$62="undrained"),BH472,""))</f>
        <v/>
      </c>
      <c r="DS472" s="409" t="str">
        <f>IF(AND('[1]Multi-Field'!$E$63=[1]Lists!BF472,'[1]Multi-Field'!$F$63="Drained"),BI472,IF(AND('[1]Multi-Field'!$E$63=[1]Lists!BF472,'[1]Multi-Field'!$F$63="undrained"),BH472,""))</f>
        <v/>
      </c>
      <c r="DT472" s="409" t="str">
        <f>IF(AND('[1]Multi-Field'!$E$64=[1]Lists!BF472,'[1]Multi-Field'!$F$64="Drained"),BI472,IF(AND('[1]Multi-Field'!$E$64=[1]Lists!BF472,'[1]Multi-Field'!$F$64="undrained"),BH472,""))</f>
        <v/>
      </c>
      <c r="DU472" s="409" t="str">
        <f>IF(AND('[1]Multi-Field'!$E$65=[1]Lists!BF472,'[1]Multi-Field'!$F$65="Drained"),BI472,IF(AND('[1]Multi-Field'!$E$65=[1]Lists!BF472,'[1]Multi-Field'!$F$65="undrained"),BH472,""))</f>
        <v/>
      </c>
      <c r="DV472" s="409" t="str">
        <f>IF(AND('[1]Multi-Field'!$E$66=[1]Lists!BF472,'[1]Multi-Field'!$F$66="Drained"),BI472,IF(AND('[1]Multi-Field'!$E$66=[1]Lists!BF472,'[1]Multi-Field'!$F$66="undrained"),BH472,""))</f>
        <v/>
      </c>
      <c r="DW472" s="409" t="str">
        <f>IF(AND('[1]Multi-Field'!$E$67=[1]Lists!BF472,'[1]Multi-Field'!$F$67="Drained"),BI472,IF(AND('[1]Multi-Field'!$E$67=[1]Lists!BF472,'[1]Multi-Field'!$F$67="undrained"),BH472,""))</f>
        <v/>
      </c>
      <c r="DX472" s="409" t="str">
        <f>IF(AND('[1]Multi-Field'!$E$68=[1]Lists!BF472,'[1]Multi-Field'!$F$68="Drained"),BI472,IF(AND('[1]Multi-Field'!$E$68=[1]Lists!BF472,'[1]Multi-Field'!$F$68="undrained"),BH472,""))</f>
        <v/>
      </c>
      <c r="DY472" s="409" t="str">
        <f>IF(AND('[1]Multi-Field'!$E$69=[1]Lists!BF472,'[1]Multi-Field'!$F$69="Drained"),BI472,IF(AND('[1]Multi-Field'!$E$69=[1]Lists!BF472,'[1]Multi-Field'!$F$69="undrained"),BH472,""))</f>
        <v/>
      </c>
      <c r="DZ472" s="409" t="str">
        <f>IF(AND('[1]Multi-Field'!$E$70=[1]Lists!BF472,'[1]Multi-Field'!$F$70="Drained"),BI472,IF(AND('[1]Multi-Field'!$E$70=[1]Lists!BF472,'[1]Multi-Field'!$F$70="undrained"),BH472,""))</f>
        <v/>
      </c>
      <c r="EA472" s="409" t="str">
        <f>IF(AND('[1]Multi-Field'!$E$71=[1]Lists!BF472,'[1]Multi-Field'!$F$71="Drained"),BI472,IF(AND('[1]Multi-Field'!$E$71=[1]Lists!BF472,'[1]Multi-Field'!$F$71="undrained"),BH472,""))</f>
        <v/>
      </c>
      <c r="EB472" s="409" t="str">
        <f>IF(AND('[1]Multi-Field'!$E$72=[1]Lists!BF472,'[1]Multi-Field'!$F$72="Drained"),BI472,IF(AND('[1]Multi-Field'!$E$72=[1]Lists!BF472,'[1]Multi-Field'!$F$72="undrained"),BH472,""))</f>
        <v/>
      </c>
      <c r="EC472" s="409" t="str">
        <f>IF(AND('[1]Multi-Field'!$E$73=[1]Lists!BF472,'[1]Multi-Field'!$F$73="Drained"),BI472,IF(AND('[1]Multi-Field'!$E$73=[1]Lists!BF472,'[1]Multi-Field'!$F$73="undrained"),BH472,""))</f>
        <v/>
      </c>
      <c r="ED472" s="409" t="str">
        <f>IF(AND('[1]Multi-Field'!$E$74=[1]Lists!BF472,'[1]Multi-Field'!$F$74="Drained"),BI472,IF(AND('[1]Multi-Field'!$E$74=[1]Lists!BF472,'[1]Multi-Field'!$F$74="undrained"),BH472,""))</f>
        <v/>
      </c>
      <c r="EE472" s="409" t="str">
        <f>IF(AND('[1]Multi-Field'!$E$75=[1]Lists!BF472,'[1]Multi-Field'!$F$75="Drained"),BI472,IF(AND('[1]Multi-Field'!$E$75=[1]Lists!BF472,'[1]Multi-Field'!$F$75="undrained"),BH472,""))</f>
        <v/>
      </c>
      <c r="EF472" s="409" t="str">
        <f>IF(AND('[1]Multi-Field'!$E$76=[1]Lists!BF472,'[1]Multi-Field'!$F$76="Drained"),BI472,IF(AND('[1]Multi-Field'!$E$76=[1]Lists!BF472,'[1]Multi-Field'!$F$6="undrained"),BH472,""))</f>
        <v/>
      </c>
      <c r="EG472" s="409" t="str">
        <f>IF(AND('[1]Multi-Field'!$E$77=[1]Lists!BF472,'[1]Multi-Field'!$F$77="Drained"),BI472,IF(AND('[1]Multi-Field'!$E$77=[1]Lists!BF472,'[1]Multi-Field'!$F$77="undrained"),BH472,""))</f>
        <v/>
      </c>
      <c r="EH472" s="409" t="str">
        <f>IF(AND('[1]Multi-Field'!$E$78=[1]Lists!BF472,'[1]Multi-Field'!$F$78="Drained"),BI472,IF(AND('[1]Multi-Field'!$E$78=[1]Lists!BF472,'[1]Multi-Field'!$F$78="undrained"),BH472,""))</f>
        <v/>
      </c>
      <c r="EI472" s="409" t="str">
        <f>IF(AND('[1]Multi-Field'!$E$79=[1]Lists!BF472,'[1]Multi-Field'!$F$79="Drained"),BI472,IF(AND('[1]Multi-Field'!$E$79=[1]Lists!BF472,'[1]Multi-Field'!$F$79="undrained"),BH472,""))</f>
        <v/>
      </c>
      <c r="EJ472" s="409" t="str">
        <f>IF(AND('[1]Multi-Field'!$E$80=[1]Lists!BF472,'[1]Multi-Field'!$F$80="Drained"),BI472,IF(AND('[1]Multi-Field'!$E$80=[1]Lists!BF472,'[1]Multi-Field'!$F$80="undrained"),BH472,""))</f>
        <v/>
      </c>
      <c r="EK472" s="409" t="str">
        <f>IF(AND('[1]Multi-Field'!$E$81=[1]Lists!BF472,'[1]Multi-Field'!$F$81="Drained"),BI472,IF(AND('[1]Multi-Field'!$E$81=[1]Lists!BF472,'[1]Multi-Field'!$F$81="undrained"),BH472,""))</f>
        <v/>
      </c>
      <c r="EL472" s="409" t="str">
        <f>IF(AND('[1]Multi-Field'!$E$82=[1]Lists!BF472,'[1]Multi-Field'!$F$82="Drained"),BI472,IF(AND('[1]Multi-Field'!$E$82=[1]Lists!BF472,'[1]Multi-Field'!$F$82="undrained"),BH472,""))</f>
        <v/>
      </c>
      <c r="EM472" s="409" t="str">
        <f>IF(AND('[1]Multi-Field'!$E$83=[1]Lists!BF472,'[1]Multi-Field'!$F$83="Drained"),BI472,IF(AND('[1]Multi-Field'!$E$83=[1]Lists!BF472,'[1]Multi-Field'!$F$83="undrained"),BH472,""))</f>
        <v/>
      </c>
      <c r="EN472" s="409" t="str">
        <f>IF(AND('[1]Multi-Field'!$E$84=[1]Lists!BF472,'[1]Multi-Field'!$F$84="Drained"),BI472,IF(AND('[1]Multi-Field'!$E$84=[1]Lists!BF472,'[1]Multi-Field'!$F$84="undrained"),BH472,""))</f>
        <v/>
      </c>
      <c r="EO472" s="409" t="str">
        <f>IF(AND('[1]Multi-Field'!$E$85=[1]Lists!BF472,'[1]Multi-Field'!$F$85="Drained"),BI472,IF(AND('[1]Multi-Field'!$E$85=[1]Lists!BF472,'[1]Multi-Field'!$F$85="undrained"),BH472,""))</f>
        <v/>
      </c>
      <c r="EP472" s="409" t="str">
        <f>IF(AND('[1]Multi-Field'!$E$86=[1]Lists!BF472,'[1]Multi-Field'!$F$86="Drained"),BI472,IF(AND('[1]Multi-Field'!$E$86=[1]Lists!BF472,'[1]Multi-Field'!$F$86="undrained"),BH472,""))</f>
        <v/>
      </c>
      <c r="EQ472" s="409" t="str">
        <f>IF(AND('[1]Multi-Field'!$E$87=[1]Lists!BF472,'[1]Multi-Field'!$F$87="Drained"),BI472,IF(AND('[1]Multi-Field'!$E$87=[1]Lists!BF472,'[1]Multi-Field'!$F$87="undrained"),BH472,""))</f>
        <v/>
      </c>
      <c r="ER472" s="409" t="str">
        <f>IF(AND('[1]Multi-Field'!$E$88=[1]Lists!BF472,'[1]Multi-Field'!$F$88="Drained"),BI472,IF(AND('[1]Multi-Field'!$E$88=[1]Lists!BF472,'[1]Multi-Field'!$F$88="undrained"),BH472,""))</f>
        <v/>
      </c>
      <c r="ES472" s="409" t="str">
        <f>IF(AND('[1]Multi-Field'!$E$89=[1]Lists!BF472,'[1]Multi-Field'!$F$89="Drained"),BI472,IF(AND('[1]Multi-Field'!$E$89=[1]Lists!BF472,'[1]Multi-Field'!$F$89="undrained"),BH472,""))</f>
        <v/>
      </c>
      <c r="ET472" s="409" t="str">
        <f>IF(AND('[1]Multi-Field'!$E$90=[1]Lists!BF472,'[1]Multi-Field'!$F$90="Drained"),BI472,IF(AND('[1]Multi-Field'!$E$90=[1]Lists!BF472,'[1]Multi-Field'!$F$90="undrained"),BH472,""))</f>
        <v/>
      </c>
      <c r="EU472" s="409" t="str">
        <f>IF(AND('[1]Multi-Field'!$E$91=[1]Lists!BF472,'[1]Multi-Field'!$F$91="Drained"),BI472,IF(AND('[1]Multi-Field'!$E$91=[1]Lists!BF472,'[1]Multi-Field'!$F$91="undrained"),BH472,""))</f>
        <v/>
      </c>
      <c r="EV472" s="409" t="str">
        <f>IF(AND('[1]Multi-Field'!$E$92=[1]Lists!BF472,'[1]Multi-Field'!$F$92="Drained"),BI472,IF(AND('[1]Multi-Field'!$E$92=[1]Lists!BF472,'[1]Multi-Field'!$F$92="undrained"),BH472,""))</f>
        <v/>
      </c>
      <c r="EW472" s="409" t="str">
        <f>IF(AND('[1]Multi-Field'!$E$93=[1]Lists!BF472,'[1]Multi-Field'!$F$93="Drained"),BI472,IF(AND('[1]Multi-Field'!$E$93=[1]Lists!BF472,'[1]Multi-Field'!$F$93="undrained"),BH472,""))</f>
        <v/>
      </c>
      <c r="EX472" s="409" t="str">
        <f>IF(AND('[1]Multi-Field'!$E$94=[1]Lists!BF472,'[1]Multi-Field'!$F$94="Drained"),BI472,IF(AND('[1]Multi-Field'!$E$94=[1]Lists!BF472,'[1]Multi-Field'!$F$94="undrained"),BH472,""))</f>
        <v/>
      </c>
      <c r="EY472" s="409" t="str">
        <f>IF(AND('[1]Multi-Field'!$E$95=[1]Lists!BF472,'[1]Multi-Field'!$F$95="Drained"),BI472,IF(AND('[1]Multi-Field'!$E$95=[1]Lists!BF472,'[1]Multi-Field'!$F$95="undrained"),BH472,""))</f>
        <v/>
      </c>
      <c r="EZ472" s="409" t="str">
        <f>IF(AND('[1]Multi-Field'!$E$96=[1]Lists!BF472,'[1]Multi-Field'!$F$96="Drained"),BI472,IF(AND('[1]Multi-Field'!$E$96=[1]Lists!BF472,'[1]Multi-Field'!$F$96="undrained"),BH472,""))</f>
        <v/>
      </c>
      <c r="FA472" s="409" t="str">
        <f>IF(AND('[1]Multi-Field'!$E$97=[1]Lists!BF472,'[1]Multi-Field'!$F$97="Drained"),BI472,IF(AND('[1]Multi-Field'!$E$97=[1]Lists!BF472,'[1]Multi-Field'!$F$97="undrained"),BH472,""))</f>
        <v/>
      </c>
      <c r="FB472" s="409" t="str">
        <f>IF(AND('[1]Multi-Field'!$E$98=[1]Lists!BF472,'[1]Multi-Field'!$F$98="Drained"),BI472,IF(AND('[1]Multi-Field'!$E$98=[1]Lists!BF472,'[1]Multi-Field'!$F$98="undrained"),BH472,""))</f>
        <v/>
      </c>
      <c r="FC472" s="409" t="str">
        <f>IF(AND('[1]Multi-Field'!$E$99=[1]Lists!BF472,'[1]Multi-Field'!$F$99="Drained"),BI472,IF(AND('[1]Multi-Field'!$E$99=[1]Lists!BF472,'[1]Multi-Field'!$F$99="undrained"),BH472,""))</f>
        <v/>
      </c>
      <c r="FD472" s="409" t="str">
        <f>IF(AND('[1]Multi-Field'!$E$100=[1]Lists!BF472,'[1]Multi-Field'!$F$100="Drained"),BI472,IF(AND('[1]Multi-Field'!$E$100=[1]Lists!BF472,'[1]Multi-Field'!$F$100="undrained"),BH472,""))</f>
        <v/>
      </c>
      <c r="FE472" s="409" t="str">
        <f>IF(AND('[1]Multi-Field'!$E$101=[1]Lists!BF472,'[1]Multi-Field'!$F$101="Drained"),BI472,IF(AND('[1]Multi-Field'!$E$101=[1]Lists!BF472,'[1]Multi-Field'!$F$101="undrained"),BH472,""))</f>
        <v/>
      </c>
      <c r="FF472" s="409" t="str">
        <f>IF(AND('[1]Multi-Field'!$E$102=[1]Lists!BF472,'[1]Multi-Field'!$F$102="Drained"),BI472,IF(AND('[1]Multi-Field'!$E$102=[1]Lists!BF472,'[1]Multi-Field'!$F$102="undrained"),BH472,""))</f>
        <v/>
      </c>
      <c r="FG472" s="409" t="str">
        <f>IF(AND('[1]Multi-Field'!$E$103=[1]Lists!BF472,'[1]Multi-Field'!$F$103="Drained"),BI472,IF(AND('[1]Multi-Field'!$E$103=[1]Lists!BF472,'[1]Multi-Field'!$F$103="undrained"),BH472,""))</f>
        <v/>
      </c>
      <c r="FH472" s="409" t="str">
        <f>IF(AND('[1]Multi-Field'!$E$104=[1]Lists!BF472,'[1]Multi-Field'!$F$104="Drained"),BI472,IF(AND('[1]Multi-Field'!$E$104=[1]Lists!BF472,'[1]Multi-Field'!$F$104="undrained"),BH472,""))</f>
        <v/>
      </c>
      <c r="FI472" s="409" t="str">
        <f>IF(AND('[1]Multi-Field'!$E$105=[1]Lists!BF472,'[1]Multi-Field'!$F$105="Drained"),BI472,IF(AND('[1]Multi-Field'!$E$105=[1]Lists!BF472,'[1]Multi-Field'!$F$105="undrained"),BH472,""))</f>
        <v/>
      </c>
      <c r="FJ472" s="409" t="str">
        <f>IF(AND('[1]Multi-Field'!$E$106=[1]Lists!BF472,'[1]Multi-Field'!$F$106="Drained"),BI472,IF(AND('[1]Multi-Field'!$E$106=[1]Lists!BF472,'[1]Multi-Field'!$F$106="undrained"),BH472,""))</f>
        <v/>
      </c>
      <c r="FK472" s="409" t="str">
        <f>IF(AND('[1]Multi-Field'!$E$107=[1]Lists!BF472,'[1]Multi-Field'!$F$107="Drained"),BI472,IF(AND('[1]Multi-Field'!$E$107=[1]Lists!BF472,'[1]Multi-Field'!$F$107="undrained"),BH472,""))</f>
        <v/>
      </c>
      <c r="FL472" s="409" t="str">
        <f>IF(AND('[1]Multi-Field'!$E$108=[1]Lists!BF472,'[1]Multi-Field'!$F$108="Drained"),BI472,IF(AND('[1]Multi-Field'!$E$108=[1]Lists!BF472,'[1]Multi-Field'!$F$108="undrained"),BH472,""))</f>
        <v/>
      </c>
      <c r="FM472" s="409" t="str">
        <f>IF(AND('[1]Multi-Field'!$E$109=[1]Lists!BF472,'[1]Multi-Field'!$F$109="Drained"),BI472,IF(AND('[1]Multi-Field'!$E$109=[1]Lists!BF472,'[1]Multi-Field'!$F$109="undrained"),BH472,""))</f>
        <v/>
      </c>
      <c r="FN472" s="409" t="str">
        <f>IF(AND('[1]Multi-Field'!$E$110=[1]Lists!BF472,'[1]Multi-Field'!$F$110="Drained"),BI472,IF(AND('[1]Multi-Field'!$E$110=[1]Lists!BF472,'[1]Multi-Field'!$F$110="undrained"),BH472,""))</f>
        <v/>
      </c>
      <c r="FO472" s="409" t="str">
        <f>IF(AND('[1]Multi-Field'!$E$111=[1]Lists!BF472,'[1]Multi-Field'!$F$111="Drained"),BI472,IF(AND('[1]Multi-Field'!$E$111=[1]Lists!BF472,'[1]Multi-Field'!$F$111="undrained"),BH472,""))</f>
        <v/>
      </c>
      <c r="FP472" s="409" t="str">
        <f>IF(AND('[1]Multi-Field'!$E$112=[1]Lists!BF472,'[1]Multi-Field'!$F$112="Drained"),BI472,IF(AND('[1]Multi-Field'!$E$112=[1]Lists!BF472,'[1]Multi-Field'!$F$112="undrained"),BH472,""))</f>
        <v/>
      </c>
      <c r="FQ472" s="409" t="str">
        <f>IF(AND('[1]Multi-Field'!$E$113=[1]Lists!BF472,'[1]Multi-Field'!$F$113="Drained"),BI472,IF(AND('[1]Multi-Field'!$E$113=[1]Lists!BF472,'[1]Multi-Field'!$F$113="undrained"),BH472,""))</f>
        <v/>
      </c>
      <c r="FR472" s="409" t="str">
        <f>IF(AND('[1]Multi-Field'!$E$114=[1]Lists!BF472,'[1]Multi-Field'!$F$114="Drained"),BI472,IF(AND('[1]Multi-Field'!$E$114=[1]Lists!BF472,'[1]Multi-Field'!$F$114="undrained"),BH472,""))</f>
        <v/>
      </c>
      <c r="FS472" s="409" t="str">
        <f>IF(AND('[1]Multi-Field'!$E$115=[1]Lists!BF472,'[1]Multi-Field'!$F$115="Drained"),BI472,IF(AND('[1]Multi-Field'!$E$115=[1]Lists!BF472,'[1]Multi-Field'!$F$115="undrained"),BH472,""))</f>
        <v/>
      </c>
      <c r="FT472" s="409" t="str">
        <f>IF(AND('[1]Multi-Field'!$E$116=[1]Lists!BF472,'[1]Multi-Field'!$F$116="Drained"),BI472,IF(AND('[1]Multi-Field'!$E$116=[1]Lists!BF472,'[1]Multi-Field'!$F$116="undrained"),BH472,""))</f>
        <v/>
      </c>
      <c r="FU472" s="409" t="str">
        <f>IF(AND('[1]Multi-Field'!$E$117=[1]Lists!BF472,'[1]Multi-Field'!$F$117="Drained"),BI472,IF(AND('[1]Multi-Field'!$E$117=[1]Lists!BF472,'[1]Multi-Field'!$F$117="undrained"),BH472,""))</f>
        <v/>
      </c>
      <c r="FV472" s="409" t="str">
        <f>IF(AND('[1]Multi-Field'!$E$118=[1]Lists!BF472,'[1]Multi-Field'!$F$118="Drained"),BI472,IF(AND('[1]Multi-Field'!$E$118=[1]Lists!BF472,'[1]Multi-Field'!$F$118="undrained"),BH472,""))</f>
        <v/>
      </c>
      <c r="FW472" s="409" t="str">
        <f>IF(AND('[1]Multi-Field'!$E$119=[1]Lists!BF472,'[1]Multi-Field'!$F$119="Drained"),BI472,IF(AND('[1]Multi-Field'!$E$119=[1]Lists!BF472,'[1]Multi-Field'!$F$119="undrained"),BH472,""))</f>
        <v/>
      </c>
      <c r="FX472" s="409" t="str">
        <f>IF(AND('[1]Multi-Field'!$E$120=[1]Lists!BF472,'[1]Multi-Field'!$F$120="Drained"),BI472,IF(AND('[1]Multi-Field'!$E$120=[1]Lists!BF472,'[1]Multi-Field'!$F$120="undrained"),BH472,""))</f>
        <v/>
      </c>
      <c r="GC472" s="4">
        <v>1</v>
      </c>
    </row>
    <row r="473" spans="1:185" ht="13.5" customHeight="1">
      <c r="A473" s="7" t="s">
        <v>559</v>
      </c>
      <c r="B473" s="7"/>
      <c r="C473" s="7"/>
      <c r="D473" s="8">
        <v>75</v>
      </c>
      <c r="E473" s="8">
        <f t="shared" si="67"/>
        <v>75</v>
      </c>
      <c r="F473" s="8">
        <f t="shared" si="68"/>
        <v>75</v>
      </c>
      <c r="G473" s="8">
        <v>75</v>
      </c>
      <c r="H473" s="8">
        <v>70</v>
      </c>
      <c r="I473" s="8">
        <f t="shared" si="71"/>
        <v>70</v>
      </c>
      <c r="J473" s="8">
        <f t="shared" si="72"/>
        <v>70</v>
      </c>
      <c r="K473" s="8">
        <v>70</v>
      </c>
      <c r="L473" s="8">
        <v>115</v>
      </c>
      <c r="M473" s="8">
        <f t="shared" si="69"/>
        <v>115</v>
      </c>
      <c r="N473" s="8">
        <f t="shared" si="70"/>
        <v>115</v>
      </c>
      <c r="O473" s="8">
        <v>115</v>
      </c>
      <c r="P473" s="391">
        <v>448</v>
      </c>
      <c r="Q473" s="394"/>
      <c r="R473" s="395">
        <f>IF(OR('Multi-Field'!AA450=Lists!AC489,'Multi-Field'!AA450=Lists!AC490),IF('Multi-Field'!Z450="x",(IF('Multi-Field'!AC450=Lists!Q458,Lists!R458,IF('Multi-Field'!AC450=Lists!Q459,Lists!R459,IF('Multi-Field'!AC450=Lists!Q460,Lists!R460,IF('Multi-Field'!AC450=Lists!Q461,Lists!R461))))),IF('Multi-Field'!X450="x",(IF('Multi-Field'!AC450=Lists!Q458,Lists!S458,IF('Multi-Field'!AC450=Lists!Q459,Lists!S459,IF('Multi-Field'!AC450=Lists!Q460,Lists!S460,IF('Multi-Field'!AC450=Lists!Q461,Lists!S461))))),IF('Multi-Field'!V450="x",(IF('Multi-Field'!AC450=Lists!Q458,Lists!T458,IF('Multi-Field'!AC450=Lists!Q459,Lists!T459,IF('Multi-Field'!AC450=Lists!Q460,Lists!T460,IF('Multi-Field'!AC450=Lists!Q461,Lists!T461))))),0))))</f>
        <v>0</v>
      </c>
      <c r="S473" s="395">
        <f t="shared" si="66"/>
        <v>0</v>
      </c>
      <c r="T473" s="395"/>
      <c r="U473" s="396"/>
      <c r="BF473" s="411" t="s">
        <v>1637</v>
      </c>
      <c r="BG473" s="412">
        <v>4</v>
      </c>
      <c r="BH473" s="412">
        <v>5</v>
      </c>
      <c r="BI473" s="412">
        <v>5</v>
      </c>
      <c r="BJ473" s="409" t="e">
        <f>IF(AND('[1]Single Field'!#REF!=[1]Lists!BF473,'[1]Single Field'!#REF!="Drained"),"x",IF(AND('[1]Single Field'!#REF!=[1]Lists!BF473,'[1]Single Field'!#REF!="Undrained"),O,""))</f>
        <v>#REF!</v>
      </c>
      <c r="BK473" s="409" t="str">
        <f>IF(AND('[1]Multi-Field'!$E$3=[1]Lists!BF473,'[1]Multi-Field'!$F$3="Drained"),BI473,IF(AND('[1]Multi-Field'!$E$3=BF473,'[1]Multi-Field'!$F$3="undrained"),BH473,""))</f>
        <v/>
      </c>
      <c r="BL473" s="409" t="str">
        <f>IF(AND('[1]Multi-Field'!$E$4=BF473,'[1]Multi-Field'!$F$4="Drained"),BI473,IF(AND('[1]Multi-Field'!$E$4=BF473,'[1]Multi-Field'!$F$4="undrained"),BH473,""))</f>
        <v/>
      </c>
      <c r="BM473" s="409" t="str">
        <f>IF(AND('[1]Multi-Field'!$E$5=BF473,'[1]Multi-Field'!$F$5="Drained"),BI473,IF(AND('[1]Multi-Field'!$E$5=BF473,'[1]Multi-Field'!$F$5="undrained"),BH473,""))</f>
        <v/>
      </c>
      <c r="BN473" s="409" t="str">
        <f>IF(AND('[1]Multi-Field'!$E$6=BF473,'[1]Multi-Field'!$F$6="Drained"),BI473,IF(AND('[1]Multi-Field'!$E$6=BF473,'[1]Multi-Field'!$F$6="undrained"),BH473,""))</f>
        <v/>
      </c>
      <c r="BO473" s="409" t="str">
        <f>IF(AND('[1]Multi-Field'!$E$7=BF473,'[1]Multi-Field'!$F$7="Drained"),BI473,IF(AND('[1]Multi-Field'!$E$7=BF473,'[1]Multi-Field'!$F$7="undrained"),BH473,""))</f>
        <v/>
      </c>
      <c r="BP473" s="409" t="str">
        <f>IF(AND('[1]Multi-Field'!$E$8=BF473,'[1]Multi-Field'!$F$8="Drained"),BI473,IF(AND('[1]Multi-Field'!$E$8=BF473,'[1]Multi-Field'!$F$8="undrained"),BH473,""))</f>
        <v/>
      </c>
      <c r="BQ473" s="409" t="str">
        <f>IF(AND('[1]Multi-Field'!$E$9=BF473,'[1]Multi-Field'!$F$9="Drained"),BI473,IF(AND('[1]Multi-Field'!$E$9=BF473,'[1]Multi-Field'!$F$9="undrained"),BH473,""))</f>
        <v/>
      </c>
      <c r="BR473" s="409" t="str">
        <f>IF(AND('[1]Multi-Field'!$E$10=BF473,'[1]Multi-Field'!$F$10="Drained"),BI473,IF(AND('[1]Multi-Field'!$E$10=BF473,'[1]Multi-Field'!$F$10="undrained"),BH473,""))</f>
        <v/>
      </c>
      <c r="BS473" s="409" t="str">
        <f>IF(AND('[1]Multi-Field'!$E$11=BF473,'[1]Multi-Field'!$F$11="Drained"),BI473,IF(AND('[1]Multi-Field'!$E$11=BF473,'[1]Multi-Field'!$F$11="undrained"),BH473,""))</f>
        <v/>
      </c>
      <c r="BT473" s="409" t="str">
        <f>IF(AND('[1]Multi-Field'!$E$12=BF473,'[1]Multi-Field'!$F$12="Drained"),BI473,IF(AND('[1]Multi-Field'!$E$12=BF473,'[1]Multi-Field'!$F$12="undrained"),BH473,""))</f>
        <v/>
      </c>
      <c r="BU473" s="409" t="str">
        <f>IF(AND('[1]Multi-Field'!$E$13=BF473,'[1]Multi-Field'!$F$13="Drained"),BI473,IF(AND('[1]Multi-Field'!$E$3=BF473,'[1]Multi-Field'!$F$13="undrained"),BH473,""))</f>
        <v/>
      </c>
      <c r="BV473" s="409" t="str">
        <f>IF(AND('[1]Multi-Field'!$E$14=BF473,'[1]Multi-Field'!$F$14="Drained"),BI473,IF(AND('[1]Multi-Field'!$E$14=BF473,'[1]Multi-Field'!$F$14="undrained"),BH473,""))</f>
        <v/>
      </c>
      <c r="BW473" s="409" t="str">
        <f>IF(AND('[1]Multi-Field'!$E$15=BF473,'[1]Multi-Field'!$F$15="Drained"),BI473,IF(AND('[1]Multi-Field'!$E$15=BF473,'[1]Multi-Field'!$F$15="undrained"),BH473,""))</f>
        <v/>
      </c>
      <c r="BX473" s="409" t="str">
        <f>IF(AND('[1]Multi-Field'!$E$16=[1]Lists!BF473,'[1]Multi-Field'!$F$16="Drained"),BI473,IF(AND('[1]Multi-Field'!$E$16=[1]Lists!BF473,'[1]Multi-Field'!$F$16="undrained"),BH473,""))</f>
        <v/>
      </c>
      <c r="BY473" s="409" t="str">
        <f>IF(AND('[1]Multi-Field'!$E$17=[1]Lists!BF473,'[1]Multi-Field'!$F$17="Drained"),BI473,IF(AND('[1]Multi-Field'!$E$17=[1]Lists!BF473,'[1]Multi-Field'!$F$17="undrained"),BH473,""))</f>
        <v/>
      </c>
      <c r="BZ473" s="409" t="str">
        <f>IF(AND('[1]Multi-Field'!$E$18=[1]Lists!BF473,'[1]Multi-Field'!$F$18="Drained"),BI473,IF(AND('[1]Multi-Field'!$E$18=[1]Lists!BF473,'[1]Multi-Field'!$F$18="undrained"),BH473,""))</f>
        <v/>
      </c>
      <c r="CA473" s="409" t="str">
        <f>IF(AND('[1]Multi-Field'!$E$19=[1]Lists!BF473,'[1]Multi-Field'!$F$19="Drained"),BI473,IF(AND('[1]Multi-Field'!$E$19=[1]Lists!BF473,'[1]Multi-Field'!$F$19="undrained"),BH473,""))</f>
        <v/>
      </c>
      <c r="CB473" s="409" t="str">
        <f>IF(AND('[1]Multi-Field'!$E$20=[1]Lists!BF473,'[1]Multi-Field'!$F$20="Drained"),BI473,IF(AND('[1]Multi-Field'!$E$20=[1]Lists!BF473,'[1]Multi-Field'!$F$20="undrained"),BH473,""))</f>
        <v/>
      </c>
      <c r="CC473" s="409" t="str">
        <f>IF(AND('[1]Multi-Field'!$E$21=[1]Lists!BF473,'[1]Multi-Field'!$F$21="Drained"),BI473,IF(AND('[1]Multi-Field'!$E$21=[1]Lists!BF473,'[1]Multi-Field'!$F$21="undrained"),BH473,""))</f>
        <v/>
      </c>
      <c r="CD473" s="409" t="str">
        <f>IF(AND('[1]Multi-Field'!$E$22=[1]Lists!BF473,'[1]Multi-Field'!$F$22="Drained"),BI473,IF(AND('[1]Multi-Field'!$E$22=[1]Lists!BF473,'[1]Multi-Field'!$F$22="undrained"),BH473,""))</f>
        <v/>
      </c>
      <c r="CE473" s="409" t="str">
        <f>IF(AND('[1]Multi-Field'!$E$23=[1]Lists!BF473,'[1]Multi-Field'!$F$23="Drained"),BI473,IF(AND('[1]Multi-Field'!$E$23=[1]Lists!BF473,'[1]Multi-Field'!$F$23="undrained"),BH473,""))</f>
        <v/>
      </c>
      <c r="CF473" s="409" t="str">
        <f>IF(AND('[1]Multi-Field'!$E$24=[1]Lists!BF473,'[1]Multi-Field'!$F$24="Drained"),BI473,IF(AND('[1]Multi-Field'!$E$24=[1]Lists!BF473,'[1]Multi-Field'!$F$24="undrained"),BH473,""))</f>
        <v/>
      </c>
      <c r="CG473" s="409" t="str">
        <f>IF(AND('[1]Multi-Field'!$E$25=[1]Lists!BF473,'[1]Multi-Field'!$F$25="Drained"),BI473,IF(AND('[1]Multi-Field'!$E$25=[1]Lists!BF473,'[1]Multi-Field'!$F$25="undrained"),BH473,""))</f>
        <v/>
      </c>
      <c r="CH473" s="409" t="str">
        <f>IF(AND('[1]Multi-Field'!$E$26=[1]Lists!BF473,'[1]Multi-Field'!$F$26="Drained"),BI473,IF(AND('[1]Multi-Field'!$E$26=[1]Lists!BF473,'[1]Multi-Field'!$F$26="undrained"),BH473,""))</f>
        <v/>
      </c>
      <c r="CI473" s="409" t="str">
        <f>IF(AND('[1]Multi-Field'!$E$27=[1]Lists!BF473,'[1]Multi-Field'!$F$27="Drained"),BI473,IF(AND('[1]Multi-Field'!$E$27=[1]Lists!BF473,'[1]Multi-Field'!$F$27="undrained"),BH473,""))</f>
        <v/>
      </c>
      <c r="CJ473" s="409" t="str">
        <f>IF(AND('[1]Multi-Field'!$E$28=[1]Lists!BF473,'[1]Multi-Field'!$F$28="Drained"),BI473,IF(AND('[1]Multi-Field'!$E$28=[1]Lists!BF473,'[1]Multi-Field'!$F$28="undrained"),BH473,""))</f>
        <v/>
      </c>
      <c r="CK473" s="409" t="str">
        <f>IF(AND('[1]Multi-Field'!$E$29=[1]Lists!BF473,'[1]Multi-Field'!$F$29="Drained"),BI473,IF(AND('[1]Multi-Field'!$E$29=[1]Lists!BF473,'[1]Multi-Field'!$F$29="undrained"),BH473,""))</f>
        <v/>
      </c>
      <c r="CL473" s="409" t="str">
        <f>IF(AND('[1]Multi-Field'!$E$30=[1]Lists!BF473,'[1]Multi-Field'!$F$30="Drained"),BI473,IF(AND('[1]Multi-Field'!$E$30=[1]Lists!BF473,'[1]Multi-Field'!$F$30="undrained"),BH473,""))</f>
        <v/>
      </c>
      <c r="CM473" s="409" t="str">
        <f>IF(AND('[1]Multi-Field'!$E$31=[1]Lists!BF473,'[1]Multi-Field'!$F$31="Drained"),BI473,IF(AND('[1]Multi-Field'!$E$31=[1]Lists!BF473,'[1]Multi-Field'!$F$31="undrained"),BH473,""))</f>
        <v/>
      </c>
      <c r="CN473" s="409" t="str">
        <f>IF(AND('[1]Multi-Field'!$E$32=[1]Lists!BF473,'[1]Multi-Field'!$F$32="Drained"),BI473,IF(AND('[1]Multi-Field'!$E$32=[1]Lists!BF473,'[1]Multi-Field'!$F$32="undrained"),BH473,""))</f>
        <v/>
      </c>
      <c r="CO473" s="409" t="str">
        <f>IF(AND('[1]Multi-Field'!$E$33=[1]Lists!BF473,'[1]Multi-Field'!$F$33="Drained"),BI473,IF(AND('[1]Multi-Field'!$E$33=[1]Lists!BF473,'[1]Multi-Field'!$F$33="undrained"),BH473,""))</f>
        <v/>
      </c>
      <c r="CP473" s="409" t="str">
        <f>IF(AND('[1]Multi-Field'!$E$34=[1]Lists!BF473,'[1]Multi-Field'!$F$34="Drained"),BI473,IF(AND('[1]Multi-Field'!$E$34=[1]Lists!BF473,'[1]Multi-Field'!$F$34="undrained"),BH473,""))</f>
        <v/>
      </c>
      <c r="CQ473" s="409" t="str">
        <f>IF(AND('[1]Multi-Field'!$E$35=[1]Lists!BF473,'[1]Multi-Field'!$F$35="Drained"),BI473,IF(AND('[1]Multi-Field'!$E$35=[1]Lists!BF473,'[1]Multi-Field'!$F$35="undrained"),BH473,""))</f>
        <v/>
      </c>
      <c r="CR473" s="409" t="str">
        <f>IF(AND('[1]Multi-Field'!$E$36=[1]Lists!BF473,'[1]Multi-Field'!$F$36="Drained"),BI473,IF(AND('[1]Multi-Field'!$E$36=[1]Lists!BF473,'[1]Multi-Field'!$F$36="undrained"),BH473,""))</f>
        <v/>
      </c>
      <c r="CS473" s="409" t="str">
        <f>IF(AND('[1]Multi-Field'!$E$37=[1]Lists!BF473,'[1]Multi-Field'!$F$37="Drained"),BI473,IF(AND('[1]Multi-Field'!$E$37=[1]Lists!BF473,'[1]Multi-Field'!$F$37="undrained"),BH473,""))</f>
        <v/>
      </c>
      <c r="CT473" s="409" t="str">
        <f>IF(AND('[1]Multi-Field'!$E$38=[1]Lists!BF473,'[1]Multi-Field'!$F$38="Drained"),BI473,IF(AND('[1]Multi-Field'!$E$38=[1]Lists!BF473,'[1]Multi-Field'!$F$38="undrained"),BH473,""))</f>
        <v/>
      </c>
      <c r="CU473" s="409" t="str">
        <f>IF(AND('[1]Multi-Field'!$E$39=[1]Lists!BF473,'[1]Multi-Field'!$F$39="Drained"),BI473,IF(AND('[1]Multi-Field'!$E$39=[1]Lists!BF473,'[1]Multi-Field'!$F$39="undrained"),BH473,""))</f>
        <v/>
      </c>
      <c r="CV473" s="409" t="str">
        <f>IF(AND('[1]Multi-Field'!$E$40=[1]Lists!BF473,'[1]Multi-Field'!$F$40="Drained"),BI473,IF(AND('[1]Multi-Field'!$E$40=[1]Lists!BF473,'[1]Multi-Field'!$F$40="undrained"),BH473,""))</f>
        <v/>
      </c>
      <c r="CW473" s="409" t="str">
        <f>IF(AND('[1]Multi-Field'!$E$41=[1]Lists!BF473,'[1]Multi-Field'!$F$40="Drained"),BI473,IF(AND('[1]Multi-Field'!$E$40=[1]Lists!BF473,'[1]Multi-Field'!$F$40="undrained"),BH473,""))</f>
        <v/>
      </c>
      <c r="CX473" s="409" t="str">
        <f>IF(AND('[1]Multi-Field'!$E$42=[1]Lists!BF473,'[1]Multi-Field'!$F$42="Drained"),BI473,IF(AND('[1]Multi-Field'!$E$42=[1]Lists!BF473,'[1]Multi-Field'!$F$42="undrained"),BH473,""))</f>
        <v/>
      </c>
      <c r="CY473" s="409" t="str">
        <f>IF(AND('[1]Multi-Field'!$E$43=[1]Lists!BF473,'[1]Multi-Field'!$F$43="Drained"),BI473,IF(AND('[1]Multi-Field'!$E$43=[1]Lists!BF473,'[1]Multi-Field'!$F$43="undrained"),BH473,""))</f>
        <v/>
      </c>
      <c r="CZ473" s="409" t="str">
        <f>IF(AND('[1]Multi-Field'!$E$44=[1]Lists!BF473,'[1]Multi-Field'!$F$44="Drained"),BI473,IF(AND('[1]Multi-Field'!$E$44=[1]Lists!BF473,'[1]Multi-Field'!$F$44="undrained"),BH473,""))</f>
        <v/>
      </c>
      <c r="DA473" s="409" t="str">
        <f>IF(AND('[1]Multi-Field'!$E$45=[1]Lists!BF473,'[1]Multi-Field'!$F$45="Drained"),BI473,IF(AND('[1]Multi-Field'!$E$45=[1]Lists!BF473,'[1]Multi-Field'!$F$45="undrained"),BH473,""))</f>
        <v/>
      </c>
      <c r="DB473" s="409" t="str">
        <f>IF(AND('[1]Multi-Field'!$E$46=[1]Lists!BF473,'[1]Multi-Field'!$F$46="Drained"),BI473,IF(AND('[1]Multi-Field'!$E$46=[1]Lists!BF473,'[1]Multi-Field'!$F$46="undrained"),BH473,""))</f>
        <v/>
      </c>
      <c r="DC473" s="409" t="str">
        <f>IF(AND('[1]Multi-Field'!$E$47=[1]Lists!BF473,'[1]Multi-Field'!$F$47="Drained"),BI473,IF(AND('[1]Multi-Field'!$E$47=[1]Lists!BF473,'[1]Multi-Field'!$F$47="undrained"),BH473,""))</f>
        <v/>
      </c>
      <c r="DD473" s="409" t="str">
        <f>IF(AND('[1]Multi-Field'!$E$48=[1]Lists!BF473,'[1]Multi-Field'!$F$48="Drained"),BI473,IF(AND('[1]Multi-Field'!$E$48=[1]Lists!BF473,'[1]Multi-Field'!$F$48="undrained"),BH473,""))</f>
        <v/>
      </c>
      <c r="DE473" s="409" t="str">
        <f>IF(AND('[1]Multi-Field'!$E$49=[1]Lists!BF473,'[1]Multi-Field'!$F$49="Drained"),BI473,IF(AND('[1]Multi-Field'!$E$49=[1]Lists!BF473,'[1]Multi-Field'!$F$9="undrained"),BH473,""))</f>
        <v/>
      </c>
      <c r="DF473" s="409" t="str">
        <f>IF(AND('[1]Multi-Field'!$E$50=[1]Lists!BF473,'[1]Multi-Field'!$F$50="Drained"),BI473,IF(AND('[1]Multi-Field'!$E$50=[1]Lists!BF473,'[1]Multi-Field'!$F$50="undrained"),BH473,""))</f>
        <v/>
      </c>
      <c r="DG473" s="409" t="str">
        <f>IF(AND('[1]Multi-Field'!$E$51=[1]Lists!BF473,'[1]Multi-Field'!$F$51="Drained"),BI473,IF(AND('[1]Multi-Field'!$E$51=[1]Lists!BF473,'[1]Multi-Field'!$F$51="undrained"),BH473,""))</f>
        <v/>
      </c>
      <c r="DH473" s="409" t="str">
        <f>IF(AND('[1]Multi-Field'!$E$52=[1]Lists!BF473,'[1]Multi-Field'!$F$52="Drained"),BI473,IF(AND('[1]Multi-Field'!$E$52=[1]Lists!BF473,'[1]Multi-Field'!$F$52="undrained"),BH473,""))</f>
        <v/>
      </c>
      <c r="DI473" s="409" t="str">
        <f>IF(AND('[1]Multi-Field'!$E$53=[1]Lists!BF473,'[1]Multi-Field'!$F$53="Drained"),BI473,IF(AND('[1]Multi-Field'!$E$53=[1]Lists!BF473,'[1]Multi-Field'!$F$53="undrained"),BH473,""))</f>
        <v/>
      </c>
      <c r="DJ473" s="409" t="str">
        <f>IF(AND('[1]Multi-Field'!$E$54=[1]Lists!BF473,'[1]Multi-Field'!$F$54="Drained"),BI473,IF(AND('[1]Multi-Field'!$E$54=[1]Lists!BF473,'[1]Multi-Field'!$F$54="undrained"),BH473,""))</f>
        <v/>
      </c>
      <c r="DK473" s="409" t="str">
        <f>IF(AND('[1]Multi-Field'!$E$55=[1]Lists!BF473,'[1]Multi-Field'!$F$55="Drained"),BI473,IF(AND('[1]Multi-Field'!$E$55=[1]Lists!BF473,'[1]Multi-Field'!$F$55="undrained"),BH473,""))</f>
        <v/>
      </c>
      <c r="DL473" s="409" t="str">
        <f>IF(AND('[1]Multi-Field'!$E$56=[1]Lists!BF473,'[1]Multi-Field'!$F$56="Drained"),BI473,IF(AND('[1]Multi-Field'!$E$56=[1]Lists!BF473,'[1]Multi-Field'!$F$56="undrained"),BH473,""))</f>
        <v/>
      </c>
      <c r="DM473" s="409" t="str">
        <f>IF(AND('[1]Multi-Field'!$E$57=[1]Lists!BF473,'[1]Multi-Field'!$F$57="Drained"),BI473,IF(AND('[1]Multi-Field'!$E$57=[1]Lists!BF473,'[1]Multi-Field'!$F$57="undrained"),BH473,""))</f>
        <v/>
      </c>
      <c r="DN473" s="409" t="str">
        <f>IF(AND('[1]Multi-Field'!$E$58=[1]Lists!BF473,'[1]Multi-Field'!$F$58="Drained"),BI473,IF(AND('[1]Multi-Field'!$E$58=[1]Lists!BF473,'[1]Multi-Field'!$F$58="undrained"),BH473,""))</f>
        <v/>
      </c>
      <c r="DO473" s="409" t="str">
        <f>IF(AND('[1]Multi-Field'!$E$59=[1]Lists!BF473,'[1]Multi-Field'!$F$59="Drained"),BI473,IF(AND('[1]Multi-Field'!$E$59=[1]Lists!BF473,'[1]Multi-Field'!$F$59="undrained"),BH473,""))</f>
        <v/>
      </c>
      <c r="DP473" s="409" t="str">
        <f>IF(AND('[1]Multi-Field'!$E$60=[1]Lists!BF473,'[1]Multi-Field'!$F$60="Drained"),BI473,IF(AND('[1]Multi-Field'!$E$60=[1]Lists!BF473,'[1]Multi-Field'!$F$60="undrained"),BH473,""))</f>
        <v/>
      </c>
      <c r="DQ473" s="409" t="str">
        <f>IF(AND('[1]Multi-Field'!$E$61=[1]Lists!BF473,'[1]Multi-Field'!$F$61="Drained"),BI473,IF(AND('[1]Multi-Field'!$E$61=[1]Lists!BF473,'[1]Multi-Field'!$F$61="undrained"),BH473,""))</f>
        <v/>
      </c>
      <c r="DR473" s="409" t="str">
        <f>IF(AND('[1]Multi-Field'!$E$62=[1]Lists!BF473,'[1]Multi-Field'!$F$62="Drained"),BI473,IF(AND('[1]Multi-Field'!$E$62=[1]Lists!BF473,'[1]Multi-Field'!$F$62="undrained"),BH473,""))</f>
        <v/>
      </c>
      <c r="DS473" s="409" t="str">
        <f>IF(AND('[1]Multi-Field'!$E$63=[1]Lists!BF473,'[1]Multi-Field'!$F$63="Drained"),BI473,IF(AND('[1]Multi-Field'!$E$63=[1]Lists!BF473,'[1]Multi-Field'!$F$63="undrained"),BH473,""))</f>
        <v/>
      </c>
      <c r="DT473" s="409" t="str">
        <f>IF(AND('[1]Multi-Field'!$E$64=[1]Lists!BF473,'[1]Multi-Field'!$F$64="Drained"),BI473,IF(AND('[1]Multi-Field'!$E$64=[1]Lists!BF473,'[1]Multi-Field'!$F$64="undrained"),BH473,""))</f>
        <v/>
      </c>
      <c r="DU473" s="409" t="str">
        <f>IF(AND('[1]Multi-Field'!$E$65=[1]Lists!BF473,'[1]Multi-Field'!$F$65="Drained"),BI473,IF(AND('[1]Multi-Field'!$E$65=[1]Lists!BF473,'[1]Multi-Field'!$F$65="undrained"),BH473,""))</f>
        <v/>
      </c>
      <c r="DV473" s="409" t="str">
        <f>IF(AND('[1]Multi-Field'!$E$66=[1]Lists!BF473,'[1]Multi-Field'!$F$66="Drained"),BI473,IF(AND('[1]Multi-Field'!$E$66=[1]Lists!BF473,'[1]Multi-Field'!$F$66="undrained"),BH473,""))</f>
        <v/>
      </c>
      <c r="DW473" s="409" t="str">
        <f>IF(AND('[1]Multi-Field'!$E$67=[1]Lists!BF473,'[1]Multi-Field'!$F$67="Drained"),BI473,IF(AND('[1]Multi-Field'!$E$67=[1]Lists!BF473,'[1]Multi-Field'!$F$67="undrained"),BH473,""))</f>
        <v/>
      </c>
      <c r="DX473" s="409" t="str">
        <f>IF(AND('[1]Multi-Field'!$E$68=[1]Lists!BF473,'[1]Multi-Field'!$F$68="Drained"),BI473,IF(AND('[1]Multi-Field'!$E$68=[1]Lists!BF473,'[1]Multi-Field'!$F$68="undrained"),BH473,""))</f>
        <v/>
      </c>
      <c r="DY473" s="409" t="str">
        <f>IF(AND('[1]Multi-Field'!$E$69=[1]Lists!BF473,'[1]Multi-Field'!$F$69="Drained"),BI473,IF(AND('[1]Multi-Field'!$E$69=[1]Lists!BF473,'[1]Multi-Field'!$F$69="undrained"),BH473,""))</f>
        <v/>
      </c>
      <c r="DZ473" s="409" t="str">
        <f>IF(AND('[1]Multi-Field'!$E$70=[1]Lists!BF473,'[1]Multi-Field'!$F$70="Drained"),BI473,IF(AND('[1]Multi-Field'!$E$70=[1]Lists!BF473,'[1]Multi-Field'!$F$70="undrained"),BH473,""))</f>
        <v/>
      </c>
      <c r="EA473" s="409" t="str">
        <f>IF(AND('[1]Multi-Field'!$E$71=[1]Lists!BF473,'[1]Multi-Field'!$F$71="Drained"),BI473,IF(AND('[1]Multi-Field'!$E$71=[1]Lists!BF473,'[1]Multi-Field'!$F$71="undrained"),BH473,""))</f>
        <v/>
      </c>
      <c r="EB473" s="409" t="str">
        <f>IF(AND('[1]Multi-Field'!$E$72=[1]Lists!BF473,'[1]Multi-Field'!$F$72="Drained"),BI473,IF(AND('[1]Multi-Field'!$E$72=[1]Lists!BF473,'[1]Multi-Field'!$F$72="undrained"),BH473,""))</f>
        <v/>
      </c>
      <c r="EC473" s="409" t="str">
        <f>IF(AND('[1]Multi-Field'!$E$73=[1]Lists!BF473,'[1]Multi-Field'!$F$73="Drained"),BI473,IF(AND('[1]Multi-Field'!$E$73=[1]Lists!BF473,'[1]Multi-Field'!$F$73="undrained"),BH473,""))</f>
        <v/>
      </c>
      <c r="ED473" s="409" t="str">
        <f>IF(AND('[1]Multi-Field'!$E$74=[1]Lists!BF473,'[1]Multi-Field'!$F$74="Drained"),BI473,IF(AND('[1]Multi-Field'!$E$74=[1]Lists!BF473,'[1]Multi-Field'!$F$74="undrained"),BH473,""))</f>
        <v/>
      </c>
      <c r="EE473" s="409" t="str">
        <f>IF(AND('[1]Multi-Field'!$E$75=[1]Lists!BF473,'[1]Multi-Field'!$F$75="Drained"),BI473,IF(AND('[1]Multi-Field'!$E$75=[1]Lists!BF473,'[1]Multi-Field'!$F$75="undrained"),BH473,""))</f>
        <v/>
      </c>
      <c r="EF473" s="409" t="str">
        <f>IF(AND('[1]Multi-Field'!$E$76=[1]Lists!BF473,'[1]Multi-Field'!$F$76="Drained"),BI473,IF(AND('[1]Multi-Field'!$E$76=[1]Lists!BF473,'[1]Multi-Field'!$F$6="undrained"),BH473,""))</f>
        <v/>
      </c>
      <c r="EG473" s="409" t="str">
        <f>IF(AND('[1]Multi-Field'!$E$77=[1]Lists!BF473,'[1]Multi-Field'!$F$77="Drained"),BI473,IF(AND('[1]Multi-Field'!$E$77=[1]Lists!BF473,'[1]Multi-Field'!$F$77="undrained"),BH473,""))</f>
        <v/>
      </c>
      <c r="EH473" s="409" t="str">
        <f>IF(AND('[1]Multi-Field'!$E$78=[1]Lists!BF473,'[1]Multi-Field'!$F$78="Drained"),BI473,IF(AND('[1]Multi-Field'!$E$78=[1]Lists!BF473,'[1]Multi-Field'!$F$78="undrained"),BH473,""))</f>
        <v/>
      </c>
      <c r="EI473" s="409" t="str">
        <f>IF(AND('[1]Multi-Field'!$E$79=[1]Lists!BF473,'[1]Multi-Field'!$F$79="Drained"),BI473,IF(AND('[1]Multi-Field'!$E$79=[1]Lists!BF473,'[1]Multi-Field'!$F$79="undrained"),BH473,""))</f>
        <v/>
      </c>
      <c r="EJ473" s="409" t="str">
        <f>IF(AND('[1]Multi-Field'!$E$80=[1]Lists!BF473,'[1]Multi-Field'!$F$80="Drained"),BI473,IF(AND('[1]Multi-Field'!$E$80=[1]Lists!BF473,'[1]Multi-Field'!$F$80="undrained"),BH473,""))</f>
        <v/>
      </c>
      <c r="EK473" s="409" t="str">
        <f>IF(AND('[1]Multi-Field'!$E$81=[1]Lists!BF473,'[1]Multi-Field'!$F$81="Drained"),BI473,IF(AND('[1]Multi-Field'!$E$81=[1]Lists!BF473,'[1]Multi-Field'!$F$81="undrained"),BH473,""))</f>
        <v/>
      </c>
      <c r="EL473" s="409" t="str">
        <f>IF(AND('[1]Multi-Field'!$E$82=[1]Lists!BF473,'[1]Multi-Field'!$F$82="Drained"),BI473,IF(AND('[1]Multi-Field'!$E$82=[1]Lists!BF473,'[1]Multi-Field'!$F$82="undrained"),BH473,""))</f>
        <v/>
      </c>
      <c r="EM473" s="409" t="str">
        <f>IF(AND('[1]Multi-Field'!$E$83=[1]Lists!BF473,'[1]Multi-Field'!$F$83="Drained"),BI473,IF(AND('[1]Multi-Field'!$E$83=[1]Lists!BF473,'[1]Multi-Field'!$F$83="undrained"),BH473,""))</f>
        <v/>
      </c>
      <c r="EN473" s="409" t="str">
        <f>IF(AND('[1]Multi-Field'!$E$84=[1]Lists!BF473,'[1]Multi-Field'!$F$84="Drained"),BI473,IF(AND('[1]Multi-Field'!$E$84=[1]Lists!BF473,'[1]Multi-Field'!$F$84="undrained"),BH473,""))</f>
        <v/>
      </c>
      <c r="EO473" s="409" t="str">
        <f>IF(AND('[1]Multi-Field'!$E$85=[1]Lists!BF473,'[1]Multi-Field'!$F$85="Drained"),BI473,IF(AND('[1]Multi-Field'!$E$85=[1]Lists!BF473,'[1]Multi-Field'!$F$85="undrained"),BH473,""))</f>
        <v/>
      </c>
      <c r="EP473" s="409" t="str">
        <f>IF(AND('[1]Multi-Field'!$E$86=[1]Lists!BF473,'[1]Multi-Field'!$F$86="Drained"),BI473,IF(AND('[1]Multi-Field'!$E$86=[1]Lists!BF473,'[1]Multi-Field'!$F$86="undrained"),BH473,""))</f>
        <v/>
      </c>
      <c r="EQ473" s="409" t="str">
        <f>IF(AND('[1]Multi-Field'!$E$87=[1]Lists!BF473,'[1]Multi-Field'!$F$87="Drained"),BI473,IF(AND('[1]Multi-Field'!$E$87=[1]Lists!BF473,'[1]Multi-Field'!$F$87="undrained"),BH473,""))</f>
        <v/>
      </c>
      <c r="ER473" s="409" t="str">
        <f>IF(AND('[1]Multi-Field'!$E$88=[1]Lists!BF473,'[1]Multi-Field'!$F$88="Drained"),BI473,IF(AND('[1]Multi-Field'!$E$88=[1]Lists!BF473,'[1]Multi-Field'!$F$88="undrained"),BH473,""))</f>
        <v/>
      </c>
      <c r="ES473" s="409" t="str">
        <f>IF(AND('[1]Multi-Field'!$E$89=[1]Lists!BF473,'[1]Multi-Field'!$F$89="Drained"),BI473,IF(AND('[1]Multi-Field'!$E$89=[1]Lists!BF473,'[1]Multi-Field'!$F$89="undrained"),BH473,""))</f>
        <v/>
      </c>
      <c r="ET473" s="409" t="str">
        <f>IF(AND('[1]Multi-Field'!$E$90=[1]Lists!BF473,'[1]Multi-Field'!$F$90="Drained"),BI473,IF(AND('[1]Multi-Field'!$E$90=[1]Lists!BF473,'[1]Multi-Field'!$F$90="undrained"),BH473,""))</f>
        <v/>
      </c>
      <c r="EU473" s="409" t="str">
        <f>IF(AND('[1]Multi-Field'!$E$91=[1]Lists!BF473,'[1]Multi-Field'!$F$91="Drained"),BI473,IF(AND('[1]Multi-Field'!$E$91=[1]Lists!BF473,'[1]Multi-Field'!$F$91="undrained"),BH473,""))</f>
        <v/>
      </c>
      <c r="EV473" s="409" t="str">
        <f>IF(AND('[1]Multi-Field'!$E$92=[1]Lists!BF473,'[1]Multi-Field'!$F$92="Drained"),BI473,IF(AND('[1]Multi-Field'!$E$92=[1]Lists!BF473,'[1]Multi-Field'!$F$92="undrained"),BH473,""))</f>
        <v/>
      </c>
      <c r="EW473" s="409" t="str">
        <f>IF(AND('[1]Multi-Field'!$E$93=[1]Lists!BF473,'[1]Multi-Field'!$F$93="Drained"),BI473,IF(AND('[1]Multi-Field'!$E$93=[1]Lists!BF473,'[1]Multi-Field'!$F$93="undrained"),BH473,""))</f>
        <v/>
      </c>
      <c r="EX473" s="409" t="str">
        <f>IF(AND('[1]Multi-Field'!$E$94=[1]Lists!BF473,'[1]Multi-Field'!$F$94="Drained"),BI473,IF(AND('[1]Multi-Field'!$E$94=[1]Lists!BF473,'[1]Multi-Field'!$F$94="undrained"),BH473,""))</f>
        <v/>
      </c>
      <c r="EY473" s="409" t="str">
        <f>IF(AND('[1]Multi-Field'!$E$95=[1]Lists!BF473,'[1]Multi-Field'!$F$95="Drained"),BI473,IF(AND('[1]Multi-Field'!$E$95=[1]Lists!BF473,'[1]Multi-Field'!$F$95="undrained"),BH473,""))</f>
        <v/>
      </c>
      <c r="EZ473" s="409" t="str">
        <f>IF(AND('[1]Multi-Field'!$E$96=[1]Lists!BF473,'[1]Multi-Field'!$F$96="Drained"),BI473,IF(AND('[1]Multi-Field'!$E$96=[1]Lists!BF473,'[1]Multi-Field'!$F$96="undrained"),BH473,""))</f>
        <v/>
      </c>
      <c r="FA473" s="409" t="str">
        <f>IF(AND('[1]Multi-Field'!$E$97=[1]Lists!BF473,'[1]Multi-Field'!$F$97="Drained"),BI473,IF(AND('[1]Multi-Field'!$E$97=[1]Lists!BF473,'[1]Multi-Field'!$F$97="undrained"),BH473,""))</f>
        <v/>
      </c>
      <c r="FB473" s="409" t="str">
        <f>IF(AND('[1]Multi-Field'!$E$98=[1]Lists!BF473,'[1]Multi-Field'!$F$98="Drained"),BI473,IF(AND('[1]Multi-Field'!$E$98=[1]Lists!BF473,'[1]Multi-Field'!$F$98="undrained"),BH473,""))</f>
        <v/>
      </c>
      <c r="FC473" s="409" t="str">
        <f>IF(AND('[1]Multi-Field'!$E$99=[1]Lists!BF473,'[1]Multi-Field'!$F$99="Drained"),BI473,IF(AND('[1]Multi-Field'!$E$99=[1]Lists!BF473,'[1]Multi-Field'!$F$99="undrained"),BH473,""))</f>
        <v/>
      </c>
      <c r="FD473" s="409" t="str">
        <f>IF(AND('[1]Multi-Field'!$E$100=[1]Lists!BF473,'[1]Multi-Field'!$F$100="Drained"),BI473,IF(AND('[1]Multi-Field'!$E$100=[1]Lists!BF473,'[1]Multi-Field'!$F$100="undrained"),BH473,""))</f>
        <v/>
      </c>
      <c r="FE473" s="409" t="str">
        <f>IF(AND('[1]Multi-Field'!$E$101=[1]Lists!BF473,'[1]Multi-Field'!$F$101="Drained"),BI473,IF(AND('[1]Multi-Field'!$E$101=[1]Lists!BF473,'[1]Multi-Field'!$F$101="undrained"),BH473,""))</f>
        <v/>
      </c>
      <c r="FF473" s="409" t="str">
        <f>IF(AND('[1]Multi-Field'!$E$102=[1]Lists!BF473,'[1]Multi-Field'!$F$102="Drained"),BI473,IF(AND('[1]Multi-Field'!$E$102=[1]Lists!BF473,'[1]Multi-Field'!$F$102="undrained"),BH473,""))</f>
        <v/>
      </c>
      <c r="FG473" s="409" t="str">
        <f>IF(AND('[1]Multi-Field'!$E$103=[1]Lists!BF473,'[1]Multi-Field'!$F$103="Drained"),BI473,IF(AND('[1]Multi-Field'!$E$103=[1]Lists!BF473,'[1]Multi-Field'!$F$103="undrained"),BH473,""))</f>
        <v/>
      </c>
      <c r="FH473" s="409" t="str">
        <f>IF(AND('[1]Multi-Field'!$E$104=[1]Lists!BF473,'[1]Multi-Field'!$F$104="Drained"),BI473,IF(AND('[1]Multi-Field'!$E$104=[1]Lists!BF473,'[1]Multi-Field'!$F$104="undrained"),BH473,""))</f>
        <v/>
      </c>
      <c r="FI473" s="409" t="str">
        <f>IF(AND('[1]Multi-Field'!$E$105=[1]Lists!BF473,'[1]Multi-Field'!$F$105="Drained"),BI473,IF(AND('[1]Multi-Field'!$E$105=[1]Lists!BF473,'[1]Multi-Field'!$F$105="undrained"),BH473,""))</f>
        <v/>
      </c>
      <c r="FJ473" s="409" t="str">
        <f>IF(AND('[1]Multi-Field'!$E$106=[1]Lists!BF473,'[1]Multi-Field'!$F$106="Drained"),BI473,IF(AND('[1]Multi-Field'!$E$106=[1]Lists!BF473,'[1]Multi-Field'!$F$106="undrained"),BH473,""))</f>
        <v/>
      </c>
      <c r="FK473" s="409" t="str">
        <f>IF(AND('[1]Multi-Field'!$E$107=[1]Lists!BF473,'[1]Multi-Field'!$F$107="Drained"),BI473,IF(AND('[1]Multi-Field'!$E$107=[1]Lists!BF473,'[1]Multi-Field'!$F$107="undrained"),BH473,""))</f>
        <v/>
      </c>
      <c r="FL473" s="409" t="str">
        <f>IF(AND('[1]Multi-Field'!$E$108=[1]Lists!BF473,'[1]Multi-Field'!$F$108="Drained"),BI473,IF(AND('[1]Multi-Field'!$E$108=[1]Lists!BF473,'[1]Multi-Field'!$F$108="undrained"),BH473,""))</f>
        <v/>
      </c>
      <c r="FM473" s="409" t="str">
        <f>IF(AND('[1]Multi-Field'!$E$109=[1]Lists!BF473,'[1]Multi-Field'!$F$109="Drained"),BI473,IF(AND('[1]Multi-Field'!$E$109=[1]Lists!BF473,'[1]Multi-Field'!$F$109="undrained"),BH473,""))</f>
        <v/>
      </c>
      <c r="FN473" s="409" t="str">
        <f>IF(AND('[1]Multi-Field'!$E$110=[1]Lists!BF473,'[1]Multi-Field'!$F$110="Drained"),BI473,IF(AND('[1]Multi-Field'!$E$110=[1]Lists!BF473,'[1]Multi-Field'!$F$110="undrained"),BH473,""))</f>
        <v/>
      </c>
      <c r="FO473" s="409" t="str">
        <f>IF(AND('[1]Multi-Field'!$E$111=[1]Lists!BF473,'[1]Multi-Field'!$F$111="Drained"),BI473,IF(AND('[1]Multi-Field'!$E$111=[1]Lists!BF473,'[1]Multi-Field'!$F$111="undrained"),BH473,""))</f>
        <v/>
      </c>
      <c r="FP473" s="409" t="str">
        <f>IF(AND('[1]Multi-Field'!$E$112=[1]Lists!BF473,'[1]Multi-Field'!$F$112="Drained"),BI473,IF(AND('[1]Multi-Field'!$E$112=[1]Lists!BF473,'[1]Multi-Field'!$F$112="undrained"),BH473,""))</f>
        <v/>
      </c>
      <c r="FQ473" s="409" t="str">
        <f>IF(AND('[1]Multi-Field'!$E$113=[1]Lists!BF473,'[1]Multi-Field'!$F$113="Drained"),BI473,IF(AND('[1]Multi-Field'!$E$113=[1]Lists!BF473,'[1]Multi-Field'!$F$113="undrained"),BH473,""))</f>
        <v/>
      </c>
      <c r="FR473" s="409" t="str">
        <f>IF(AND('[1]Multi-Field'!$E$114=[1]Lists!BF473,'[1]Multi-Field'!$F$114="Drained"),BI473,IF(AND('[1]Multi-Field'!$E$114=[1]Lists!BF473,'[1]Multi-Field'!$F$114="undrained"),BH473,""))</f>
        <v/>
      </c>
      <c r="FS473" s="409" t="str">
        <f>IF(AND('[1]Multi-Field'!$E$115=[1]Lists!BF473,'[1]Multi-Field'!$F$115="Drained"),BI473,IF(AND('[1]Multi-Field'!$E$115=[1]Lists!BF473,'[1]Multi-Field'!$F$115="undrained"),BH473,""))</f>
        <v/>
      </c>
      <c r="FT473" s="409" t="str">
        <f>IF(AND('[1]Multi-Field'!$E$116=[1]Lists!BF473,'[1]Multi-Field'!$F$116="Drained"),BI473,IF(AND('[1]Multi-Field'!$E$116=[1]Lists!BF473,'[1]Multi-Field'!$F$116="undrained"),BH473,""))</f>
        <v/>
      </c>
      <c r="FU473" s="409" t="str">
        <f>IF(AND('[1]Multi-Field'!$E$117=[1]Lists!BF473,'[1]Multi-Field'!$F$117="Drained"),BI473,IF(AND('[1]Multi-Field'!$E$117=[1]Lists!BF473,'[1]Multi-Field'!$F$117="undrained"),BH473,""))</f>
        <v/>
      </c>
      <c r="FV473" s="409" t="str">
        <f>IF(AND('[1]Multi-Field'!$E$118=[1]Lists!BF473,'[1]Multi-Field'!$F$118="Drained"),BI473,IF(AND('[1]Multi-Field'!$E$118=[1]Lists!BF473,'[1]Multi-Field'!$F$118="undrained"),BH473,""))</f>
        <v/>
      </c>
      <c r="FW473" s="409" t="str">
        <f>IF(AND('[1]Multi-Field'!$E$119=[1]Lists!BF473,'[1]Multi-Field'!$F$119="Drained"),BI473,IF(AND('[1]Multi-Field'!$E$119=[1]Lists!BF473,'[1]Multi-Field'!$F$119="undrained"),BH473,""))</f>
        <v/>
      </c>
      <c r="FX473" s="409" t="str">
        <f>IF(AND('[1]Multi-Field'!$E$120=[1]Lists!BF473,'[1]Multi-Field'!$F$120="Drained"),BI473,IF(AND('[1]Multi-Field'!$E$120=[1]Lists!BF473,'[1]Multi-Field'!$F$120="undrained"),BH473,""))</f>
        <v/>
      </c>
      <c r="GC473" s="4">
        <v>1</v>
      </c>
    </row>
    <row r="474" spans="1:185" ht="13.5" customHeight="1">
      <c r="A474" s="7" t="s">
        <v>560</v>
      </c>
      <c r="B474" s="7"/>
      <c r="C474" s="7"/>
      <c r="D474" s="8">
        <v>55</v>
      </c>
      <c r="E474" s="8">
        <f t="shared" si="67"/>
        <v>58</v>
      </c>
      <c r="F474" s="8">
        <f t="shared" si="68"/>
        <v>62</v>
      </c>
      <c r="G474" s="8">
        <v>65</v>
      </c>
      <c r="H474" s="8">
        <v>90</v>
      </c>
      <c r="I474" s="8">
        <f t="shared" si="71"/>
        <v>103</v>
      </c>
      <c r="J474" s="8">
        <f t="shared" si="72"/>
        <v>117</v>
      </c>
      <c r="K474" s="8">
        <v>130</v>
      </c>
      <c r="L474" s="8">
        <v>60</v>
      </c>
      <c r="M474" s="8">
        <f t="shared" si="69"/>
        <v>90</v>
      </c>
      <c r="N474" s="8">
        <f t="shared" si="70"/>
        <v>120</v>
      </c>
      <c r="O474" s="8">
        <v>150</v>
      </c>
      <c r="P474" s="391">
        <v>449</v>
      </c>
      <c r="Q474" s="394"/>
      <c r="R474" s="395">
        <f>IF(OR('Multi-Field'!AA451=Lists!AC490,'Multi-Field'!AA451=Lists!AC491),IF('Multi-Field'!Z451="x",(IF('Multi-Field'!AC451=Lists!Q459,Lists!R459,IF('Multi-Field'!AC451=Lists!Q460,Lists!R460,IF('Multi-Field'!AC451=Lists!Q461,Lists!R461,IF('Multi-Field'!AC451=Lists!Q462,Lists!R462))))),IF('Multi-Field'!X451="x",(IF('Multi-Field'!AC451=Lists!Q459,Lists!S459,IF('Multi-Field'!AC451=Lists!Q460,Lists!S460,IF('Multi-Field'!AC451=Lists!Q461,Lists!S461,IF('Multi-Field'!AC451=Lists!Q462,Lists!S462))))),IF('Multi-Field'!V451="x",(IF('Multi-Field'!AC451=Lists!Q459,Lists!T459,IF('Multi-Field'!AC451=Lists!Q460,Lists!T460,IF('Multi-Field'!AC451=Lists!Q461,Lists!T461,IF('Multi-Field'!AC451=Lists!Q462,Lists!T462))))),0))))</f>
        <v>0</v>
      </c>
      <c r="S474" s="395">
        <f t="shared" si="66"/>
        <v>0</v>
      </c>
      <c r="T474" s="395"/>
      <c r="U474" s="396"/>
      <c r="BF474" s="411" t="s">
        <v>1638</v>
      </c>
      <c r="BG474" s="412">
        <v>6</v>
      </c>
      <c r="BH474" s="412">
        <v>2</v>
      </c>
      <c r="BI474" s="412">
        <v>3.5</v>
      </c>
      <c r="BJ474" s="409" t="e">
        <f>IF(AND('[1]Single Field'!#REF!=[1]Lists!BF474,'[1]Single Field'!#REF!="Drained"),"x",IF(AND('[1]Single Field'!#REF!=[1]Lists!BF474,'[1]Single Field'!#REF!="Undrained"),O,""))</f>
        <v>#REF!</v>
      </c>
      <c r="BK474" s="409" t="str">
        <f>IF(AND('[1]Multi-Field'!$E$3=[1]Lists!BF474,'[1]Multi-Field'!$F$3="Drained"),BI474,IF(AND('[1]Multi-Field'!$E$3=BF474,'[1]Multi-Field'!$F$3="undrained"),BH474,""))</f>
        <v/>
      </c>
      <c r="BL474" s="409" t="str">
        <f>IF(AND('[1]Multi-Field'!$E$4=BF474,'[1]Multi-Field'!$F$4="Drained"),BI474,IF(AND('[1]Multi-Field'!$E$4=BF474,'[1]Multi-Field'!$F$4="undrained"),BH474,""))</f>
        <v/>
      </c>
      <c r="BM474" s="409" t="str">
        <f>IF(AND('[1]Multi-Field'!$E$5=BF474,'[1]Multi-Field'!$F$5="Drained"),BI474,IF(AND('[1]Multi-Field'!$E$5=BF474,'[1]Multi-Field'!$F$5="undrained"),BH474,""))</f>
        <v/>
      </c>
      <c r="BN474" s="409" t="str">
        <f>IF(AND('[1]Multi-Field'!$E$6=BF474,'[1]Multi-Field'!$F$6="Drained"),BI474,IF(AND('[1]Multi-Field'!$E$6=BF474,'[1]Multi-Field'!$F$6="undrained"),BH474,""))</f>
        <v/>
      </c>
      <c r="BO474" s="409" t="str">
        <f>IF(AND('[1]Multi-Field'!$E$7=BF474,'[1]Multi-Field'!$F$7="Drained"),BI474,IF(AND('[1]Multi-Field'!$E$7=BF474,'[1]Multi-Field'!$F$7="undrained"),BH474,""))</f>
        <v/>
      </c>
      <c r="BP474" s="409" t="str">
        <f>IF(AND('[1]Multi-Field'!$E$8=BF474,'[1]Multi-Field'!$F$8="Drained"),BI474,IF(AND('[1]Multi-Field'!$E$8=BF474,'[1]Multi-Field'!$F$8="undrained"),BH474,""))</f>
        <v/>
      </c>
      <c r="BQ474" s="409" t="str">
        <f>IF(AND('[1]Multi-Field'!$E$9=BF474,'[1]Multi-Field'!$F$9="Drained"),BI474,IF(AND('[1]Multi-Field'!$E$9=BF474,'[1]Multi-Field'!$F$9="undrained"),BH474,""))</f>
        <v/>
      </c>
      <c r="BR474" s="409" t="str">
        <f>IF(AND('[1]Multi-Field'!$E$10=BF474,'[1]Multi-Field'!$F$10="Drained"),BI474,IF(AND('[1]Multi-Field'!$E$10=BF474,'[1]Multi-Field'!$F$10="undrained"),BH474,""))</f>
        <v/>
      </c>
      <c r="BS474" s="409" t="str">
        <f>IF(AND('[1]Multi-Field'!$E$11=BF474,'[1]Multi-Field'!$F$11="Drained"),BI474,IF(AND('[1]Multi-Field'!$E$11=BF474,'[1]Multi-Field'!$F$11="undrained"),BH474,""))</f>
        <v/>
      </c>
      <c r="BT474" s="409" t="str">
        <f>IF(AND('[1]Multi-Field'!$E$12=BF474,'[1]Multi-Field'!$F$12="Drained"),BI474,IF(AND('[1]Multi-Field'!$E$12=BF474,'[1]Multi-Field'!$F$12="undrained"),BH474,""))</f>
        <v/>
      </c>
      <c r="BU474" s="409" t="str">
        <f>IF(AND('[1]Multi-Field'!$E$13=BF474,'[1]Multi-Field'!$F$13="Drained"),BI474,IF(AND('[1]Multi-Field'!$E$3=BF474,'[1]Multi-Field'!$F$13="undrained"),BH474,""))</f>
        <v/>
      </c>
      <c r="BV474" s="409" t="str">
        <f>IF(AND('[1]Multi-Field'!$E$14=BF474,'[1]Multi-Field'!$F$14="Drained"),BI474,IF(AND('[1]Multi-Field'!$E$14=BF474,'[1]Multi-Field'!$F$14="undrained"),BH474,""))</f>
        <v/>
      </c>
      <c r="BW474" s="409" t="str">
        <f>IF(AND('[1]Multi-Field'!$E$15=BF474,'[1]Multi-Field'!$F$15="Drained"),BI474,IF(AND('[1]Multi-Field'!$E$15=BF474,'[1]Multi-Field'!$F$15="undrained"),BH474,""))</f>
        <v/>
      </c>
      <c r="BX474" s="409" t="str">
        <f>IF(AND('[1]Multi-Field'!$E$16=[1]Lists!BF474,'[1]Multi-Field'!$F$16="Drained"),BI474,IF(AND('[1]Multi-Field'!$E$16=[1]Lists!BF474,'[1]Multi-Field'!$F$16="undrained"),BH474,""))</f>
        <v/>
      </c>
      <c r="BY474" s="409" t="str">
        <f>IF(AND('[1]Multi-Field'!$E$17=[1]Lists!BF474,'[1]Multi-Field'!$F$17="Drained"),BI474,IF(AND('[1]Multi-Field'!$E$17=[1]Lists!BF474,'[1]Multi-Field'!$F$17="undrained"),BH474,""))</f>
        <v/>
      </c>
      <c r="BZ474" s="409" t="str">
        <f>IF(AND('[1]Multi-Field'!$E$18=[1]Lists!BF474,'[1]Multi-Field'!$F$18="Drained"),BI474,IF(AND('[1]Multi-Field'!$E$18=[1]Lists!BF474,'[1]Multi-Field'!$F$18="undrained"),BH474,""))</f>
        <v/>
      </c>
      <c r="CA474" s="409" t="str">
        <f>IF(AND('[1]Multi-Field'!$E$19=[1]Lists!BF474,'[1]Multi-Field'!$F$19="Drained"),BI474,IF(AND('[1]Multi-Field'!$E$19=[1]Lists!BF474,'[1]Multi-Field'!$F$19="undrained"),BH474,""))</f>
        <v/>
      </c>
      <c r="CB474" s="409" t="str">
        <f>IF(AND('[1]Multi-Field'!$E$20=[1]Lists!BF474,'[1]Multi-Field'!$F$20="Drained"),BI474,IF(AND('[1]Multi-Field'!$E$20=[1]Lists!BF474,'[1]Multi-Field'!$F$20="undrained"),BH474,""))</f>
        <v/>
      </c>
      <c r="CC474" s="409" t="str">
        <f>IF(AND('[1]Multi-Field'!$E$21=[1]Lists!BF474,'[1]Multi-Field'!$F$21="Drained"),BI474,IF(AND('[1]Multi-Field'!$E$21=[1]Lists!BF474,'[1]Multi-Field'!$F$21="undrained"),BH474,""))</f>
        <v/>
      </c>
      <c r="CD474" s="409" t="str">
        <f>IF(AND('[1]Multi-Field'!$E$22=[1]Lists!BF474,'[1]Multi-Field'!$F$22="Drained"),BI474,IF(AND('[1]Multi-Field'!$E$22=[1]Lists!BF474,'[1]Multi-Field'!$F$22="undrained"),BH474,""))</f>
        <v/>
      </c>
      <c r="CE474" s="409" t="str">
        <f>IF(AND('[1]Multi-Field'!$E$23=[1]Lists!BF474,'[1]Multi-Field'!$F$23="Drained"),BI474,IF(AND('[1]Multi-Field'!$E$23=[1]Lists!BF474,'[1]Multi-Field'!$F$23="undrained"),BH474,""))</f>
        <v/>
      </c>
      <c r="CF474" s="409" t="str">
        <f>IF(AND('[1]Multi-Field'!$E$24=[1]Lists!BF474,'[1]Multi-Field'!$F$24="Drained"),BI474,IF(AND('[1]Multi-Field'!$E$24=[1]Lists!BF474,'[1]Multi-Field'!$F$24="undrained"),BH474,""))</f>
        <v/>
      </c>
      <c r="CG474" s="409" t="str">
        <f>IF(AND('[1]Multi-Field'!$E$25=[1]Lists!BF474,'[1]Multi-Field'!$F$25="Drained"),BI474,IF(AND('[1]Multi-Field'!$E$25=[1]Lists!BF474,'[1]Multi-Field'!$F$25="undrained"),BH474,""))</f>
        <v/>
      </c>
      <c r="CH474" s="409" t="str">
        <f>IF(AND('[1]Multi-Field'!$E$26=[1]Lists!BF474,'[1]Multi-Field'!$F$26="Drained"),BI474,IF(AND('[1]Multi-Field'!$E$26=[1]Lists!BF474,'[1]Multi-Field'!$F$26="undrained"),BH474,""))</f>
        <v/>
      </c>
      <c r="CI474" s="409" t="str">
        <f>IF(AND('[1]Multi-Field'!$E$27=[1]Lists!BF474,'[1]Multi-Field'!$F$27="Drained"),BI474,IF(AND('[1]Multi-Field'!$E$27=[1]Lists!BF474,'[1]Multi-Field'!$F$27="undrained"),BH474,""))</f>
        <v/>
      </c>
      <c r="CJ474" s="409" t="str">
        <f>IF(AND('[1]Multi-Field'!$E$28=[1]Lists!BF474,'[1]Multi-Field'!$F$28="Drained"),BI474,IF(AND('[1]Multi-Field'!$E$28=[1]Lists!BF474,'[1]Multi-Field'!$F$28="undrained"),BH474,""))</f>
        <v/>
      </c>
      <c r="CK474" s="409" t="str">
        <f>IF(AND('[1]Multi-Field'!$E$29=[1]Lists!BF474,'[1]Multi-Field'!$F$29="Drained"),BI474,IF(AND('[1]Multi-Field'!$E$29=[1]Lists!BF474,'[1]Multi-Field'!$F$29="undrained"),BH474,""))</f>
        <v/>
      </c>
      <c r="CL474" s="409" t="str">
        <f>IF(AND('[1]Multi-Field'!$E$30=[1]Lists!BF474,'[1]Multi-Field'!$F$30="Drained"),BI474,IF(AND('[1]Multi-Field'!$E$30=[1]Lists!BF474,'[1]Multi-Field'!$F$30="undrained"),BH474,""))</f>
        <v/>
      </c>
      <c r="CM474" s="409" t="str">
        <f>IF(AND('[1]Multi-Field'!$E$31=[1]Lists!BF474,'[1]Multi-Field'!$F$31="Drained"),BI474,IF(AND('[1]Multi-Field'!$E$31=[1]Lists!BF474,'[1]Multi-Field'!$F$31="undrained"),BH474,""))</f>
        <v/>
      </c>
      <c r="CN474" s="409" t="str">
        <f>IF(AND('[1]Multi-Field'!$E$32=[1]Lists!BF474,'[1]Multi-Field'!$F$32="Drained"),BI474,IF(AND('[1]Multi-Field'!$E$32=[1]Lists!BF474,'[1]Multi-Field'!$F$32="undrained"),BH474,""))</f>
        <v/>
      </c>
      <c r="CO474" s="409" t="str">
        <f>IF(AND('[1]Multi-Field'!$E$33=[1]Lists!BF474,'[1]Multi-Field'!$F$33="Drained"),BI474,IF(AND('[1]Multi-Field'!$E$33=[1]Lists!BF474,'[1]Multi-Field'!$F$33="undrained"),BH474,""))</f>
        <v/>
      </c>
      <c r="CP474" s="409" t="str">
        <f>IF(AND('[1]Multi-Field'!$E$34=[1]Lists!BF474,'[1]Multi-Field'!$F$34="Drained"),BI474,IF(AND('[1]Multi-Field'!$E$34=[1]Lists!BF474,'[1]Multi-Field'!$F$34="undrained"),BH474,""))</f>
        <v/>
      </c>
      <c r="CQ474" s="409" t="str">
        <f>IF(AND('[1]Multi-Field'!$E$35=[1]Lists!BF474,'[1]Multi-Field'!$F$35="Drained"),BI474,IF(AND('[1]Multi-Field'!$E$35=[1]Lists!BF474,'[1]Multi-Field'!$F$35="undrained"),BH474,""))</f>
        <v/>
      </c>
      <c r="CR474" s="409" t="str">
        <f>IF(AND('[1]Multi-Field'!$E$36=[1]Lists!BF474,'[1]Multi-Field'!$F$36="Drained"),BI474,IF(AND('[1]Multi-Field'!$E$36=[1]Lists!BF474,'[1]Multi-Field'!$F$36="undrained"),BH474,""))</f>
        <v/>
      </c>
      <c r="CS474" s="409" t="str">
        <f>IF(AND('[1]Multi-Field'!$E$37=[1]Lists!BF474,'[1]Multi-Field'!$F$37="Drained"),BI474,IF(AND('[1]Multi-Field'!$E$37=[1]Lists!BF474,'[1]Multi-Field'!$F$37="undrained"),BH474,""))</f>
        <v/>
      </c>
      <c r="CT474" s="409" t="str">
        <f>IF(AND('[1]Multi-Field'!$E$38=[1]Lists!BF474,'[1]Multi-Field'!$F$38="Drained"),BI474,IF(AND('[1]Multi-Field'!$E$38=[1]Lists!BF474,'[1]Multi-Field'!$F$38="undrained"),BH474,""))</f>
        <v/>
      </c>
      <c r="CU474" s="409" t="str">
        <f>IF(AND('[1]Multi-Field'!$E$39=[1]Lists!BF474,'[1]Multi-Field'!$F$39="Drained"),BI474,IF(AND('[1]Multi-Field'!$E$39=[1]Lists!BF474,'[1]Multi-Field'!$F$39="undrained"),BH474,""))</f>
        <v/>
      </c>
      <c r="CV474" s="409" t="str">
        <f>IF(AND('[1]Multi-Field'!$E$40=[1]Lists!BF474,'[1]Multi-Field'!$F$40="Drained"),BI474,IF(AND('[1]Multi-Field'!$E$40=[1]Lists!BF474,'[1]Multi-Field'!$F$40="undrained"),BH474,""))</f>
        <v/>
      </c>
      <c r="CW474" s="409" t="str">
        <f>IF(AND('[1]Multi-Field'!$E$41=[1]Lists!BF474,'[1]Multi-Field'!$F$40="Drained"),BI474,IF(AND('[1]Multi-Field'!$E$40=[1]Lists!BF474,'[1]Multi-Field'!$F$40="undrained"),BH474,""))</f>
        <v/>
      </c>
      <c r="CX474" s="409" t="str">
        <f>IF(AND('[1]Multi-Field'!$E$42=[1]Lists!BF474,'[1]Multi-Field'!$F$42="Drained"),BI474,IF(AND('[1]Multi-Field'!$E$42=[1]Lists!BF474,'[1]Multi-Field'!$F$42="undrained"),BH474,""))</f>
        <v/>
      </c>
      <c r="CY474" s="409" t="str">
        <f>IF(AND('[1]Multi-Field'!$E$43=[1]Lists!BF474,'[1]Multi-Field'!$F$43="Drained"),BI474,IF(AND('[1]Multi-Field'!$E$43=[1]Lists!BF474,'[1]Multi-Field'!$F$43="undrained"),BH474,""))</f>
        <v/>
      </c>
      <c r="CZ474" s="409" t="str">
        <f>IF(AND('[1]Multi-Field'!$E$44=[1]Lists!BF474,'[1]Multi-Field'!$F$44="Drained"),BI474,IF(AND('[1]Multi-Field'!$E$44=[1]Lists!BF474,'[1]Multi-Field'!$F$44="undrained"),BH474,""))</f>
        <v/>
      </c>
      <c r="DA474" s="409" t="str">
        <f>IF(AND('[1]Multi-Field'!$E$45=[1]Lists!BF474,'[1]Multi-Field'!$F$45="Drained"),BI474,IF(AND('[1]Multi-Field'!$E$45=[1]Lists!BF474,'[1]Multi-Field'!$F$45="undrained"),BH474,""))</f>
        <v/>
      </c>
      <c r="DB474" s="409" t="str">
        <f>IF(AND('[1]Multi-Field'!$E$46=[1]Lists!BF474,'[1]Multi-Field'!$F$46="Drained"),BI474,IF(AND('[1]Multi-Field'!$E$46=[1]Lists!BF474,'[1]Multi-Field'!$F$46="undrained"),BH474,""))</f>
        <v/>
      </c>
      <c r="DC474" s="409" t="str">
        <f>IF(AND('[1]Multi-Field'!$E$47=[1]Lists!BF474,'[1]Multi-Field'!$F$47="Drained"),BI474,IF(AND('[1]Multi-Field'!$E$47=[1]Lists!BF474,'[1]Multi-Field'!$F$47="undrained"),BH474,""))</f>
        <v/>
      </c>
      <c r="DD474" s="409" t="str">
        <f>IF(AND('[1]Multi-Field'!$E$48=[1]Lists!BF474,'[1]Multi-Field'!$F$48="Drained"),BI474,IF(AND('[1]Multi-Field'!$E$48=[1]Lists!BF474,'[1]Multi-Field'!$F$48="undrained"),BH474,""))</f>
        <v/>
      </c>
      <c r="DE474" s="409" t="str">
        <f>IF(AND('[1]Multi-Field'!$E$49=[1]Lists!BF474,'[1]Multi-Field'!$F$49="Drained"),BI474,IF(AND('[1]Multi-Field'!$E$49=[1]Lists!BF474,'[1]Multi-Field'!$F$9="undrained"),BH474,""))</f>
        <v/>
      </c>
      <c r="DF474" s="409" t="str">
        <f>IF(AND('[1]Multi-Field'!$E$50=[1]Lists!BF474,'[1]Multi-Field'!$F$50="Drained"),BI474,IF(AND('[1]Multi-Field'!$E$50=[1]Lists!BF474,'[1]Multi-Field'!$F$50="undrained"),BH474,""))</f>
        <v/>
      </c>
      <c r="DG474" s="409" t="str">
        <f>IF(AND('[1]Multi-Field'!$E$51=[1]Lists!BF474,'[1]Multi-Field'!$F$51="Drained"),BI474,IF(AND('[1]Multi-Field'!$E$51=[1]Lists!BF474,'[1]Multi-Field'!$F$51="undrained"),BH474,""))</f>
        <v/>
      </c>
      <c r="DH474" s="409" t="str">
        <f>IF(AND('[1]Multi-Field'!$E$52=[1]Lists!BF474,'[1]Multi-Field'!$F$52="Drained"),BI474,IF(AND('[1]Multi-Field'!$E$52=[1]Lists!BF474,'[1]Multi-Field'!$F$52="undrained"),BH474,""))</f>
        <v/>
      </c>
      <c r="DI474" s="409" t="str">
        <f>IF(AND('[1]Multi-Field'!$E$53=[1]Lists!BF474,'[1]Multi-Field'!$F$53="Drained"),BI474,IF(AND('[1]Multi-Field'!$E$53=[1]Lists!BF474,'[1]Multi-Field'!$F$53="undrained"),BH474,""))</f>
        <v/>
      </c>
      <c r="DJ474" s="409" t="str">
        <f>IF(AND('[1]Multi-Field'!$E$54=[1]Lists!BF474,'[1]Multi-Field'!$F$54="Drained"),BI474,IF(AND('[1]Multi-Field'!$E$54=[1]Lists!BF474,'[1]Multi-Field'!$F$54="undrained"),BH474,""))</f>
        <v/>
      </c>
      <c r="DK474" s="409" t="str">
        <f>IF(AND('[1]Multi-Field'!$E$55=[1]Lists!BF474,'[1]Multi-Field'!$F$55="Drained"),BI474,IF(AND('[1]Multi-Field'!$E$55=[1]Lists!BF474,'[1]Multi-Field'!$F$55="undrained"),BH474,""))</f>
        <v/>
      </c>
      <c r="DL474" s="409" t="str">
        <f>IF(AND('[1]Multi-Field'!$E$56=[1]Lists!BF474,'[1]Multi-Field'!$F$56="Drained"),BI474,IF(AND('[1]Multi-Field'!$E$56=[1]Lists!BF474,'[1]Multi-Field'!$F$56="undrained"),BH474,""))</f>
        <v/>
      </c>
      <c r="DM474" s="409" t="str">
        <f>IF(AND('[1]Multi-Field'!$E$57=[1]Lists!BF474,'[1]Multi-Field'!$F$57="Drained"),BI474,IF(AND('[1]Multi-Field'!$E$57=[1]Lists!BF474,'[1]Multi-Field'!$F$57="undrained"),BH474,""))</f>
        <v/>
      </c>
      <c r="DN474" s="409" t="str">
        <f>IF(AND('[1]Multi-Field'!$E$58=[1]Lists!BF474,'[1]Multi-Field'!$F$58="Drained"),BI474,IF(AND('[1]Multi-Field'!$E$58=[1]Lists!BF474,'[1]Multi-Field'!$F$58="undrained"),BH474,""))</f>
        <v/>
      </c>
      <c r="DO474" s="409" t="str">
        <f>IF(AND('[1]Multi-Field'!$E$59=[1]Lists!BF474,'[1]Multi-Field'!$F$59="Drained"),BI474,IF(AND('[1]Multi-Field'!$E$59=[1]Lists!BF474,'[1]Multi-Field'!$F$59="undrained"),BH474,""))</f>
        <v/>
      </c>
      <c r="DP474" s="409" t="str">
        <f>IF(AND('[1]Multi-Field'!$E$60=[1]Lists!BF474,'[1]Multi-Field'!$F$60="Drained"),BI474,IF(AND('[1]Multi-Field'!$E$60=[1]Lists!BF474,'[1]Multi-Field'!$F$60="undrained"),BH474,""))</f>
        <v/>
      </c>
      <c r="DQ474" s="409" t="str">
        <f>IF(AND('[1]Multi-Field'!$E$61=[1]Lists!BF474,'[1]Multi-Field'!$F$61="Drained"),BI474,IF(AND('[1]Multi-Field'!$E$61=[1]Lists!BF474,'[1]Multi-Field'!$F$61="undrained"),BH474,""))</f>
        <v/>
      </c>
      <c r="DR474" s="409" t="str">
        <f>IF(AND('[1]Multi-Field'!$E$62=[1]Lists!BF474,'[1]Multi-Field'!$F$62="Drained"),BI474,IF(AND('[1]Multi-Field'!$E$62=[1]Lists!BF474,'[1]Multi-Field'!$F$62="undrained"),BH474,""))</f>
        <v/>
      </c>
      <c r="DS474" s="409" t="str">
        <f>IF(AND('[1]Multi-Field'!$E$63=[1]Lists!BF474,'[1]Multi-Field'!$F$63="Drained"),BI474,IF(AND('[1]Multi-Field'!$E$63=[1]Lists!BF474,'[1]Multi-Field'!$F$63="undrained"),BH474,""))</f>
        <v/>
      </c>
      <c r="DT474" s="409" t="str">
        <f>IF(AND('[1]Multi-Field'!$E$64=[1]Lists!BF474,'[1]Multi-Field'!$F$64="Drained"),BI474,IF(AND('[1]Multi-Field'!$E$64=[1]Lists!BF474,'[1]Multi-Field'!$F$64="undrained"),BH474,""))</f>
        <v/>
      </c>
      <c r="DU474" s="409" t="str">
        <f>IF(AND('[1]Multi-Field'!$E$65=[1]Lists!BF474,'[1]Multi-Field'!$F$65="Drained"),BI474,IF(AND('[1]Multi-Field'!$E$65=[1]Lists!BF474,'[1]Multi-Field'!$F$65="undrained"),BH474,""))</f>
        <v/>
      </c>
      <c r="DV474" s="409" t="str">
        <f>IF(AND('[1]Multi-Field'!$E$66=[1]Lists!BF474,'[1]Multi-Field'!$F$66="Drained"),BI474,IF(AND('[1]Multi-Field'!$E$66=[1]Lists!BF474,'[1]Multi-Field'!$F$66="undrained"),BH474,""))</f>
        <v/>
      </c>
      <c r="DW474" s="409" t="str">
        <f>IF(AND('[1]Multi-Field'!$E$67=[1]Lists!BF474,'[1]Multi-Field'!$F$67="Drained"),BI474,IF(AND('[1]Multi-Field'!$E$67=[1]Lists!BF474,'[1]Multi-Field'!$F$67="undrained"),BH474,""))</f>
        <v/>
      </c>
      <c r="DX474" s="409" t="str">
        <f>IF(AND('[1]Multi-Field'!$E$68=[1]Lists!BF474,'[1]Multi-Field'!$F$68="Drained"),BI474,IF(AND('[1]Multi-Field'!$E$68=[1]Lists!BF474,'[1]Multi-Field'!$F$68="undrained"),BH474,""))</f>
        <v/>
      </c>
      <c r="DY474" s="409" t="str">
        <f>IF(AND('[1]Multi-Field'!$E$69=[1]Lists!BF474,'[1]Multi-Field'!$F$69="Drained"),BI474,IF(AND('[1]Multi-Field'!$E$69=[1]Lists!BF474,'[1]Multi-Field'!$F$69="undrained"),BH474,""))</f>
        <v/>
      </c>
      <c r="DZ474" s="409" t="str">
        <f>IF(AND('[1]Multi-Field'!$E$70=[1]Lists!BF474,'[1]Multi-Field'!$F$70="Drained"),BI474,IF(AND('[1]Multi-Field'!$E$70=[1]Lists!BF474,'[1]Multi-Field'!$F$70="undrained"),BH474,""))</f>
        <v/>
      </c>
      <c r="EA474" s="409" t="str">
        <f>IF(AND('[1]Multi-Field'!$E$71=[1]Lists!BF474,'[1]Multi-Field'!$F$71="Drained"),BI474,IF(AND('[1]Multi-Field'!$E$71=[1]Lists!BF474,'[1]Multi-Field'!$F$71="undrained"),BH474,""))</f>
        <v/>
      </c>
      <c r="EB474" s="409" t="str">
        <f>IF(AND('[1]Multi-Field'!$E$72=[1]Lists!BF474,'[1]Multi-Field'!$F$72="Drained"),BI474,IF(AND('[1]Multi-Field'!$E$72=[1]Lists!BF474,'[1]Multi-Field'!$F$72="undrained"),BH474,""))</f>
        <v/>
      </c>
      <c r="EC474" s="409" t="str">
        <f>IF(AND('[1]Multi-Field'!$E$73=[1]Lists!BF474,'[1]Multi-Field'!$F$73="Drained"),BI474,IF(AND('[1]Multi-Field'!$E$73=[1]Lists!BF474,'[1]Multi-Field'!$F$73="undrained"),BH474,""))</f>
        <v/>
      </c>
      <c r="ED474" s="409" t="str">
        <f>IF(AND('[1]Multi-Field'!$E$74=[1]Lists!BF474,'[1]Multi-Field'!$F$74="Drained"),BI474,IF(AND('[1]Multi-Field'!$E$74=[1]Lists!BF474,'[1]Multi-Field'!$F$74="undrained"),BH474,""))</f>
        <v/>
      </c>
      <c r="EE474" s="409" t="str">
        <f>IF(AND('[1]Multi-Field'!$E$75=[1]Lists!BF474,'[1]Multi-Field'!$F$75="Drained"),BI474,IF(AND('[1]Multi-Field'!$E$75=[1]Lists!BF474,'[1]Multi-Field'!$F$75="undrained"),BH474,""))</f>
        <v/>
      </c>
      <c r="EF474" s="409" t="str">
        <f>IF(AND('[1]Multi-Field'!$E$76=[1]Lists!BF474,'[1]Multi-Field'!$F$76="Drained"),BI474,IF(AND('[1]Multi-Field'!$E$76=[1]Lists!BF474,'[1]Multi-Field'!$F$6="undrained"),BH474,""))</f>
        <v/>
      </c>
      <c r="EG474" s="409" t="str">
        <f>IF(AND('[1]Multi-Field'!$E$77=[1]Lists!BF474,'[1]Multi-Field'!$F$77="Drained"),BI474,IF(AND('[1]Multi-Field'!$E$77=[1]Lists!BF474,'[1]Multi-Field'!$F$77="undrained"),BH474,""))</f>
        <v/>
      </c>
      <c r="EH474" s="409" t="str">
        <f>IF(AND('[1]Multi-Field'!$E$78=[1]Lists!BF474,'[1]Multi-Field'!$F$78="Drained"),BI474,IF(AND('[1]Multi-Field'!$E$78=[1]Lists!BF474,'[1]Multi-Field'!$F$78="undrained"),BH474,""))</f>
        <v/>
      </c>
      <c r="EI474" s="409" t="str">
        <f>IF(AND('[1]Multi-Field'!$E$79=[1]Lists!BF474,'[1]Multi-Field'!$F$79="Drained"),BI474,IF(AND('[1]Multi-Field'!$E$79=[1]Lists!BF474,'[1]Multi-Field'!$F$79="undrained"),BH474,""))</f>
        <v/>
      </c>
      <c r="EJ474" s="409" t="str">
        <f>IF(AND('[1]Multi-Field'!$E$80=[1]Lists!BF474,'[1]Multi-Field'!$F$80="Drained"),BI474,IF(AND('[1]Multi-Field'!$E$80=[1]Lists!BF474,'[1]Multi-Field'!$F$80="undrained"),BH474,""))</f>
        <v/>
      </c>
      <c r="EK474" s="409" t="str">
        <f>IF(AND('[1]Multi-Field'!$E$81=[1]Lists!BF474,'[1]Multi-Field'!$F$81="Drained"),BI474,IF(AND('[1]Multi-Field'!$E$81=[1]Lists!BF474,'[1]Multi-Field'!$F$81="undrained"),BH474,""))</f>
        <v/>
      </c>
      <c r="EL474" s="409" t="str">
        <f>IF(AND('[1]Multi-Field'!$E$82=[1]Lists!BF474,'[1]Multi-Field'!$F$82="Drained"),BI474,IF(AND('[1]Multi-Field'!$E$82=[1]Lists!BF474,'[1]Multi-Field'!$F$82="undrained"),BH474,""))</f>
        <v/>
      </c>
      <c r="EM474" s="409" t="str">
        <f>IF(AND('[1]Multi-Field'!$E$83=[1]Lists!BF474,'[1]Multi-Field'!$F$83="Drained"),BI474,IF(AND('[1]Multi-Field'!$E$83=[1]Lists!BF474,'[1]Multi-Field'!$F$83="undrained"),BH474,""))</f>
        <v/>
      </c>
      <c r="EN474" s="409" t="str">
        <f>IF(AND('[1]Multi-Field'!$E$84=[1]Lists!BF474,'[1]Multi-Field'!$F$84="Drained"),BI474,IF(AND('[1]Multi-Field'!$E$84=[1]Lists!BF474,'[1]Multi-Field'!$F$84="undrained"),BH474,""))</f>
        <v/>
      </c>
      <c r="EO474" s="409" t="str">
        <f>IF(AND('[1]Multi-Field'!$E$85=[1]Lists!BF474,'[1]Multi-Field'!$F$85="Drained"),BI474,IF(AND('[1]Multi-Field'!$E$85=[1]Lists!BF474,'[1]Multi-Field'!$F$85="undrained"),BH474,""))</f>
        <v/>
      </c>
      <c r="EP474" s="409" t="str">
        <f>IF(AND('[1]Multi-Field'!$E$86=[1]Lists!BF474,'[1]Multi-Field'!$F$86="Drained"),BI474,IF(AND('[1]Multi-Field'!$E$86=[1]Lists!BF474,'[1]Multi-Field'!$F$86="undrained"),BH474,""))</f>
        <v/>
      </c>
      <c r="EQ474" s="409" t="str">
        <f>IF(AND('[1]Multi-Field'!$E$87=[1]Lists!BF474,'[1]Multi-Field'!$F$87="Drained"),BI474,IF(AND('[1]Multi-Field'!$E$87=[1]Lists!BF474,'[1]Multi-Field'!$F$87="undrained"),BH474,""))</f>
        <v/>
      </c>
      <c r="ER474" s="409" t="str">
        <f>IF(AND('[1]Multi-Field'!$E$88=[1]Lists!BF474,'[1]Multi-Field'!$F$88="Drained"),BI474,IF(AND('[1]Multi-Field'!$E$88=[1]Lists!BF474,'[1]Multi-Field'!$F$88="undrained"),BH474,""))</f>
        <v/>
      </c>
      <c r="ES474" s="409" t="str">
        <f>IF(AND('[1]Multi-Field'!$E$89=[1]Lists!BF474,'[1]Multi-Field'!$F$89="Drained"),BI474,IF(AND('[1]Multi-Field'!$E$89=[1]Lists!BF474,'[1]Multi-Field'!$F$89="undrained"),BH474,""))</f>
        <v/>
      </c>
      <c r="ET474" s="409" t="str">
        <f>IF(AND('[1]Multi-Field'!$E$90=[1]Lists!BF474,'[1]Multi-Field'!$F$90="Drained"),BI474,IF(AND('[1]Multi-Field'!$E$90=[1]Lists!BF474,'[1]Multi-Field'!$F$90="undrained"),BH474,""))</f>
        <v/>
      </c>
      <c r="EU474" s="409" t="str">
        <f>IF(AND('[1]Multi-Field'!$E$91=[1]Lists!BF474,'[1]Multi-Field'!$F$91="Drained"),BI474,IF(AND('[1]Multi-Field'!$E$91=[1]Lists!BF474,'[1]Multi-Field'!$F$91="undrained"),BH474,""))</f>
        <v/>
      </c>
      <c r="EV474" s="409" t="str">
        <f>IF(AND('[1]Multi-Field'!$E$92=[1]Lists!BF474,'[1]Multi-Field'!$F$92="Drained"),BI474,IF(AND('[1]Multi-Field'!$E$92=[1]Lists!BF474,'[1]Multi-Field'!$F$92="undrained"),BH474,""))</f>
        <v/>
      </c>
      <c r="EW474" s="409" t="str">
        <f>IF(AND('[1]Multi-Field'!$E$93=[1]Lists!BF474,'[1]Multi-Field'!$F$93="Drained"),BI474,IF(AND('[1]Multi-Field'!$E$93=[1]Lists!BF474,'[1]Multi-Field'!$F$93="undrained"),BH474,""))</f>
        <v/>
      </c>
      <c r="EX474" s="409" t="str">
        <f>IF(AND('[1]Multi-Field'!$E$94=[1]Lists!BF474,'[1]Multi-Field'!$F$94="Drained"),BI474,IF(AND('[1]Multi-Field'!$E$94=[1]Lists!BF474,'[1]Multi-Field'!$F$94="undrained"),BH474,""))</f>
        <v/>
      </c>
      <c r="EY474" s="409" t="str">
        <f>IF(AND('[1]Multi-Field'!$E$95=[1]Lists!BF474,'[1]Multi-Field'!$F$95="Drained"),BI474,IF(AND('[1]Multi-Field'!$E$95=[1]Lists!BF474,'[1]Multi-Field'!$F$95="undrained"),BH474,""))</f>
        <v/>
      </c>
      <c r="EZ474" s="409" t="str">
        <f>IF(AND('[1]Multi-Field'!$E$96=[1]Lists!BF474,'[1]Multi-Field'!$F$96="Drained"),BI474,IF(AND('[1]Multi-Field'!$E$96=[1]Lists!BF474,'[1]Multi-Field'!$F$96="undrained"),BH474,""))</f>
        <v/>
      </c>
      <c r="FA474" s="409" t="str">
        <f>IF(AND('[1]Multi-Field'!$E$97=[1]Lists!BF474,'[1]Multi-Field'!$F$97="Drained"),BI474,IF(AND('[1]Multi-Field'!$E$97=[1]Lists!BF474,'[1]Multi-Field'!$F$97="undrained"),BH474,""))</f>
        <v/>
      </c>
      <c r="FB474" s="409" t="str">
        <f>IF(AND('[1]Multi-Field'!$E$98=[1]Lists!BF474,'[1]Multi-Field'!$F$98="Drained"),BI474,IF(AND('[1]Multi-Field'!$E$98=[1]Lists!BF474,'[1]Multi-Field'!$F$98="undrained"),BH474,""))</f>
        <v/>
      </c>
      <c r="FC474" s="409" t="str">
        <f>IF(AND('[1]Multi-Field'!$E$99=[1]Lists!BF474,'[1]Multi-Field'!$F$99="Drained"),BI474,IF(AND('[1]Multi-Field'!$E$99=[1]Lists!BF474,'[1]Multi-Field'!$F$99="undrained"),BH474,""))</f>
        <v/>
      </c>
      <c r="FD474" s="409" t="str">
        <f>IF(AND('[1]Multi-Field'!$E$100=[1]Lists!BF474,'[1]Multi-Field'!$F$100="Drained"),BI474,IF(AND('[1]Multi-Field'!$E$100=[1]Lists!BF474,'[1]Multi-Field'!$F$100="undrained"),BH474,""))</f>
        <v/>
      </c>
      <c r="FE474" s="409" t="str">
        <f>IF(AND('[1]Multi-Field'!$E$101=[1]Lists!BF474,'[1]Multi-Field'!$F$101="Drained"),BI474,IF(AND('[1]Multi-Field'!$E$101=[1]Lists!BF474,'[1]Multi-Field'!$F$101="undrained"),BH474,""))</f>
        <v/>
      </c>
      <c r="FF474" s="409" t="str">
        <f>IF(AND('[1]Multi-Field'!$E$102=[1]Lists!BF474,'[1]Multi-Field'!$F$102="Drained"),BI474,IF(AND('[1]Multi-Field'!$E$102=[1]Lists!BF474,'[1]Multi-Field'!$F$102="undrained"),BH474,""))</f>
        <v/>
      </c>
      <c r="FG474" s="409" t="str">
        <f>IF(AND('[1]Multi-Field'!$E$103=[1]Lists!BF474,'[1]Multi-Field'!$F$103="Drained"),BI474,IF(AND('[1]Multi-Field'!$E$103=[1]Lists!BF474,'[1]Multi-Field'!$F$103="undrained"),BH474,""))</f>
        <v/>
      </c>
      <c r="FH474" s="409" t="str">
        <f>IF(AND('[1]Multi-Field'!$E$104=[1]Lists!BF474,'[1]Multi-Field'!$F$104="Drained"),BI474,IF(AND('[1]Multi-Field'!$E$104=[1]Lists!BF474,'[1]Multi-Field'!$F$104="undrained"),BH474,""))</f>
        <v/>
      </c>
      <c r="FI474" s="409" t="str">
        <f>IF(AND('[1]Multi-Field'!$E$105=[1]Lists!BF474,'[1]Multi-Field'!$F$105="Drained"),BI474,IF(AND('[1]Multi-Field'!$E$105=[1]Lists!BF474,'[1]Multi-Field'!$F$105="undrained"),BH474,""))</f>
        <v/>
      </c>
      <c r="FJ474" s="409" t="str">
        <f>IF(AND('[1]Multi-Field'!$E$106=[1]Lists!BF474,'[1]Multi-Field'!$F$106="Drained"),BI474,IF(AND('[1]Multi-Field'!$E$106=[1]Lists!BF474,'[1]Multi-Field'!$F$106="undrained"),BH474,""))</f>
        <v/>
      </c>
      <c r="FK474" s="409" t="str">
        <f>IF(AND('[1]Multi-Field'!$E$107=[1]Lists!BF474,'[1]Multi-Field'!$F$107="Drained"),BI474,IF(AND('[1]Multi-Field'!$E$107=[1]Lists!BF474,'[1]Multi-Field'!$F$107="undrained"),BH474,""))</f>
        <v/>
      </c>
      <c r="FL474" s="409" t="str">
        <f>IF(AND('[1]Multi-Field'!$E$108=[1]Lists!BF474,'[1]Multi-Field'!$F$108="Drained"),BI474,IF(AND('[1]Multi-Field'!$E$108=[1]Lists!BF474,'[1]Multi-Field'!$F$108="undrained"),BH474,""))</f>
        <v/>
      </c>
      <c r="FM474" s="409" t="str">
        <f>IF(AND('[1]Multi-Field'!$E$109=[1]Lists!BF474,'[1]Multi-Field'!$F$109="Drained"),BI474,IF(AND('[1]Multi-Field'!$E$109=[1]Lists!BF474,'[1]Multi-Field'!$F$109="undrained"),BH474,""))</f>
        <v/>
      </c>
      <c r="FN474" s="409" t="str">
        <f>IF(AND('[1]Multi-Field'!$E$110=[1]Lists!BF474,'[1]Multi-Field'!$F$110="Drained"),BI474,IF(AND('[1]Multi-Field'!$E$110=[1]Lists!BF474,'[1]Multi-Field'!$F$110="undrained"),BH474,""))</f>
        <v/>
      </c>
      <c r="FO474" s="409" t="str">
        <f>IF(AND('[1]Multi-Field'!$E$111=[1]Lists!BF474,'[1]Multi-Field'!$F$111="Drained"),BI474,IF(AND('[1]Multi-Field'!$E$111=[1]Lists!BF474,'[1]Multi-Field'!$F$111="undrained"),BH474,""))</f>
        <v/>
      </c>
      <c r="FP474" s="409" t="str">
        <f>IF(AND('[1]Multi-Field'!$E$112=[1]Lists!BF474,'[1]Multi-Field'!$F$112="Drained"),BI474,IF(AND('[1]Multi-Field'!$E$112=[1]Lists!BF474,'[1]Multi-Field'!$F$112="undrained"),BH474,""))</f>
        <v/>
      </c>
      <c r="FQ474" s="409" t="str">
        <f>IF(AND('[1]Multi-Field'!$E$113=[1]Lists!BF474,'[1]Multi-Field'!$F$113="Drained"),BI474,IF(AND('[1]Multi-Field'!$E$113=[1]Lists!BF474,'[1]Multi-Field'!$F$113="undrained"),BH474,""))</f>
        <v/>
      </c>
      <c r="FR474" s="409" t="str">
        <f>IF(AND('[1]Multi-Field'!$E$114=[1]Lists!BF474,'[1]Multi-Field'!$F$114="Drained"),BI474,IF(AND('[1]Multi-Field'!$E$114=[1]Lists!BF474,'[1]Multi-Field'!$F$114="undrained"),BH474,""))</f>
        <v/>
      </c>
      <c r="FS474" s="409" t="str">
        <f>IF(AND('[1]Multi-Field'!$E$115=[1]Lists!BF474,'[1]Multi-Field'!$F$115="Drained"),BI474,IF(AND('[1]Multi-Field'!$E$115=[1]Lists!BF474,'[1]Multi-Field'!$F$115="undrained"),BH474,""))</f>
        <v/>
      </c>
      <c r="FT474" s="409" t="str">
        <f>IF(AND('[1]Multi-Field'!$E$116=[1]Lists!BF474,'[1]Multi-Field'!$F$116="Drained"),BI474,IF(AND('[1]Multi-Field'!$E$116=[1]Lists!BF474,'[1]Multi-Field'!$F$116="undrained"),BH474,""))</f>
        <v/>
      </c>
      <c r="FU474" s="409" t="str">
        <f>IF(AND('[1]Multi-Field'!$E$117=[1]Lists!BF474,'[1]Multi-Field'!$F$117="Drained"),BI474,IF(AND('[1]Multi-Field'!$E$117=[1]Lists!BF474,'[1]Multi-Field'!$F$117="undrained"),BH474,""))</f>
        <v/>
      </c>
      <c r="FV474" s="409" t="str">
        <f>IF(AND('[1]Multi-Field'!$E$118=[1]Lists!BF474,'[1]Multi-Field'!$F$118="Drained"),BI474,IF(AND('[1]Multi-Field'!$E$118=[1]Lists!BF474,'[1]Multi-Field'!$F$118="undrained"),BH474,""))</f>
        <v/>
      </c>
      <c r="FW474" s="409" t="str">
        <f>IF(AND('[1]Multi-Field'!$E$119=[1]Lists!BF474,'[1]Multi-Field'!$F$119="Drained"),BI474,IF(AND('[1]Multi-Field'!$E$119=[1]Lists!BF474,'[1]Multi-Field'!$F$119="undrained"),BH474,""))</f>
        <v/>
      </c>
      <c r="FX474" s="409" t="str">
        <f>IF(AND('[1]Multi-Field'!$E$120=[1]Lists!BF474,'[1]Multi-Field'!$F$120="Drained"),BI474,IF(AND('[1]Multi-Field'!$E$120=[1]Lists!BF474,'[1]Multi-Field'!$F$120="undrained"),BH474,""))</f>
        <v/>
      </c>
      <c r="GC474" s="4">
        <v>1</v>
      </c>
    </row>
    <row r="475" spans="1:185" ht="13.5" customHeight="1" thickBot="1">
      <c r="A475" s="7" t="s">
        <v>561</v>
      </c>
      <c r="B475" s="7"/>
      <c r="C475" s="7"/>
      <c r="D475" s="8">
        <v>60</v>
      </c>
      <c r="E475" s="8">
        <f t="shared" si="67"/>
        <v>62</v>
      </c>
      <c r="F475" s="8">
        <f t="shared" si="68"/>
        <v>63</v>
      </c>
      <c r="G475" s="8">
        <v>65</v>
      </c>
      <c r="H475" s="8">
        <v>60</v>
      </c>
      <c r="I475" s="8">
        <f t="shared" si="71"/>
        <v>63</v>
      </c>
      <c r="J475" s="8">
        <f t="shared" si="72"/>
        <v>67</v>
      </c>
      <c r="K475" s="8">
        <v>70</v>
      </c>
      <c r="L475" s="8">
        <v>70</v>
      </c>
      <c r="M475" s="8">
        <f t="shared" si="69"/>
        <v>78</v>
      </c>
      <c r="N475" s="8">
        <f t="shared" si="70"/>
        <v>87</v>
      </c>
      <c r="O475" s="8">
        <v>95</v>
      </c>
      <c r="P475" s="391">
        <v>450</v>
      </c>
      <c r="Q475" s="394"/>
      <c r="R475" s="395">
        <f>IF(OR('Multi-Field'!AA452=Lists!AC491,'Multi-Field'!AA452=Lists!AC492),IF('Multi-Field'!Z452="x",(IF('Multi-Field'!AC452=Lists!Q460,Lists!R460,IF('Multi-Field'!AC452=Lists!Q461,Lists!R461,IF('Multi-Field'!AC452=Lists!Q462,Lists!R462,IF('Multi-Field'!AC452=Lists!Q463,Lists!R463))))),IF('Multi-Field'!X452="x",(IF('Multi-Field'!AC452=Lists!Q460,Lists!S460,IF('Multi-Field'!AC452=Lists!Q461,Lists!S461,IF('Multi-Field'!AC452=Lists!Q462,Lists!S462,IF('Multi-Field'!AC452=Lists!Q463,Lists!S463))))),IF('Multi-Field'!V452="x",(IF('Multi-Field'!AC452=Lists!Q460,Lists!T460,IF('Multi-Field'!AC452=Lists!Q461,Lists!T461,IF('Multi-Field'!AC452=Lists!Q462,Lists!T462,IF('Multi-Field'!AC452=Lists!Q463,Lists!T463))))),0))))</f>
        <v>0</v>
      </c>
      <c r="S475" s="395">
        <f t="shared" ref="S475:S538" si="73">IF(R475=FALSE,"",R475)</f>
        <v>0</v>
      </c>
      <c r="T475" s="395"/>
      <c r="U475" s="396"/>
      <c r="BF475" s="414" t="s">
        <v>1639</v>
      </c>
      <c r="BG475" s="415">
        <v>5</v>
      </c>
      <c r="BH475" s="415">
        <v>3</v>
      </c>
      <c r="BI475" s="415">
        <v>4.5</v>
      </c>
      <c r="BJ475" s="409" t="e">
        <f>IF(AND('[1]Single Field'!#REF!=[1]Lists!BF475,'[1]Single Field'!#REF!="Drained"),"x",IF(AND('[1]Single Field'!#REF!=[1]Lists!BF475,'[1]Single Field'!#REF!="Undrained"),O,""))</f>
        <v>#REF!</v>
      </c>
      <c r="BK475" s="409" t="str">
        <f>IF(AND('[1]Multi-Field'!$E$3=[1]Lists!BF475,'[1]Multi-Field'!$F$3="Drained"),BI475,IF(AND('[1]Multi-Field'!$E$3=BF475,'[1]Multi-Field'!$F$3="undrained"),BH475,""))</f>
        <v/>
      </c>
      <c r="BL475" s="409" t="str">
        <f>IF(AND('[1]Multi-Field'!$E$4=BF475,'[1]Multi-Field'!$F$4="Drained"),BI475,IF(AND('[1]Multi-Field'!$E$4=BF475,'[1]Multi-Field'!$F$4="undrained"),BH475,""))</f>
        <v/>
      </c>
      <c r="BM475" s="409" t="str">
        <f>IF(AND('[1]Multi-Field'!$E$5=BF475,'[1]Multi-Field'!$F$5="Drained"),BI475,IF(AND('[1]Multi-Field'!$E$5=BF475,'[1]Multi-Field'!$F$5="undrained"),BH475,""))</f>
        <v/>
      </c>
      <c r="BN475" s="409" t="str">
        <f>IF(AND('[1]Multi-Field'!$E$6=BF475,'[1]Multi-Field'!$F$6="Drained"),BI475,IF(AND('[1]Multi-Field'!$E$6=BF475,'[1]Multi-Field'!$F$6="undrained"),BH475,""))</f>
        <v/>
      </c>
      <c r="BO475" s="409" t="str">
        <f>IF(AND('[1]Multi-Field'!$E$7=BF475,'[1]Multi-Field'!$F$7="Drained"),BI475,IF(AND('[1]Multi-Field'!$E$7=BF475,'[1]Multi-Field'!$F$7="undrained"),BH475,""))</f>
        <v/>
      </c>
      <c r="BP475" s="409" t="str">
        <f>IF(AND('[1]Multi-Field'!$E$8=BF475,'[1]Multi-Field'!$F$8="Drained"),BI475,IF(AND('[1]Multi-Field'!$E$8=BF475,'[1]Multi-Field'!$F$8="undrained"),BH475,""))</f>
        <v/>
      </c>
      <c r="BQ475" s="409" t="str">
        <f>IF(AND('[1]Multi-Field'!$E$9=BF475,'[1]Multi-Field'!$F$9="Drained"),BI475,IF(AND('[1]Multi-Field'!$E$9=BF475,'[1]Multi-Field'!$F$9="undrained"),BH475,""))</f>
        <v/>
      </c>
      <c r="BR475" s="409" t="str">
        <f>IF(AND('[1]Multi-Field'!$E$10=BF475,'[1]Multi-Field'!$F$10="Drained"),BI475,IF(AND('[1]Multi-Field'!$E$10=BF475,'[1]Multi-Field'!$F$10="undrained"),BH475,""))</f>
        <v/>
      </c>
      <c r="BS475" s="409" t="str">
        <f>IF(AND('[1]Multi-Field'!$E$11=BF475,'[1]Multi-Field'!$F$11="Drained"),BI475,IF(AND('[1]Multi-Field'!$E$11=BF475,'[1]Multi-Field'!$F$11="undrained"),BH475,""))</f>
        <v/>
      </c>
      <c r="BT475" s="409" t="str">
        <f>IF(AND('[1]Multi-Field'!$E$12=BF475,'[1]Multi-Field'!$F$12="Drained"),BI475,IF(AND('[1]Multi-Field'!$E$12=BF475,'[1]Multi-Field'!$F$12="undrained"),BH475,""))</f>
        <v/>
      </c>
      <c r="BU475" s="409" t="str">
        <f>IF(AND('[1]Multi-Field'!$E$13=BF475,'[1]Multi-Field'!$F$13="Drained"),BI475,IF(AND('[1]Multi-Field'!$E$3=BF475,'[1]Multi-Field'!$F$13="undrained"),BH475,""))</f>
        <v/>
      </c>
      <c r="BV475" s="409" t="str">
        <f>IF(AND('[1]Multi-Field'!$E$14=BF475,'[1]Multi-Field'!$F$14="Drained"),BI475,IF(AND('[1]Multi-Field'!$E$14=BF475,'[1]Multi-Field'!$F$14="undrained"),BH475,""))</f>
        <v/>
      </c>
      <c r="BW475" s="409" t="str">
        <f>IF(AND('[1]Multi-Field'!$E$15=BF475,'[1]Multi-Field'!$F$15="Drained"),BI475,IF(AND('[1]Multi-Field'!$E$15=BF475,'[1]Multi-Field'!$F$15="undrained"),BH475,""))</f>
        <v/>
      </c>
      <c r="BX475" s="409" t="str">
        <f>IF(AND('[1]Multi-Field'!$E$16=[1]Lists!BF475,'[1]Multi-Field'!$F$16="Drained"),BI475,IF(AND('[1]Multi-Field'!$E$16=[1]Lists!BF475,'[1]Multi-Field'!$F$16="undrained"),BH475,""))</f>
        <v/>
      </c>
      <c r="BY475" s="409" t="str">
        <f>IF(AND('[1]Multi-Field'!$E$17=[1]Lists!BF475,'[1]Multi-Field'!$F$17="Drained"),BI475,IF(AND('[1]Multi-Field'!$E$17=[1]Lists!BF475,'[1]Multi-Field'!$F$17="undrained"),BH475,""))</f>
        <v/>
      </c>
      <c r="BZ475" s="409" t="str">
        <f>IF(AND('[1]Multi-Field'!$E$18=[1]Lists!BF475,'[1]Multi-Field'!$F$18="Drained"),BI475,IF(AND('[1]Multi-Field'!$E$18=[1]Lists!BF475,'[1]Multi-Field'!$F$18="undrained"),BH475,""))</f>
        <v/>
      </c>
      <c r="CA475" s="409" t="str">
        <f>IF(AND('[1]Multi-Field'!$E$19=[1]Lists!BF475,'[1]Multi-Field'!$F$19="Drained"),BI475,IF(AND('[1]Multi-Field'!$E$19=[1]Lists!BF475,'[1]Multi-Field'!$F$19="undrained"),BH475,""))</f>
        <v/>
      </c>
      <c r="CB475" s="409" t="str">
        <f>IF(AND('[1]Multi-Field'!$E$20=[1]Lists!BF475,'[1]Multi-Field'!$F$20="Drained"),BI475,IF(AND('[1]Multi-Field'!$E$20=[1]Lists!BF475,'[1]Multi-Field'!$F$20="undrained"),BH475,""))</f>
        <v/>
      </c>
      <c r="CC475" s="409" t="str">
        <f>IF(AND('[1]Multi-Field'!$E$21=[1]Lists!BF475,'[1]Multi-Field'!$F$21="Drained"),BI475,IF(AND('[1]Multi-Field'!$E$21=[1]Lists!BF475,'[1]Multi-Field'!$F$21="undrained"),BH475,""))</f>
        <v/>
      </c>
      <c r="CD475" s="409" t="str">
        <f>IF(AND('[1]Multi-Field'!$E$22=[1]Lists!BF475,'[1]Multi-Field'!$F$22="Drained"),BI475,IF(AND('[1]Multi-Field'!$E$22=[1]Lists!BF475,'[1]Multi-Field'!$F$22="undrained"),BH475,""))</f>
        <v/>
      </c>
      <c r="CE475" s="409" t="str">
        <f>IF(AND('[1]Multi-Field'!$E$23=[1]Lists!BF475,'[1]Multi-Field'!$F$23="Drained"),BI475,IF(AND('[1]Multi-Field'!$E$23=[1]Lists!BF475,'[1]Multi-Field'!$F$23="undrained"),BH475,""))</f>
        <v/>
      </c>
      <c r="CF475" s="409" t="str">
        <f>IF(AND('[1]Multi-Field'!$E$24=[1]Lists!BF475,'[1]Multi-Field'!$F$24="Drained"),BI475,IF(AND('[1]Multi-Field'!$E$24=[1]Lists!BF475,'[1]Multi-Field'!$F$24="undrained"),BH475,""))</f>
        <v/>
      </c>
      <c r="CG475" s="409" t="str">
        <f>IF(AND('[1]Multi-Field'!$E$25=[1]Lists!BF475,'[1]Multi-Field'!$F$25="Drained"),BI475,IF(AND('[1]Multi-Field'!$E$25=[1]Lists!BF475,'[1]Multi-Field'!$F$25="undrained"),BH475,""))</f>
        <v/>
      </c>
      <c r="CH475" s="409" t="str">
        <f>IF(AND('[1]Multi-Field'!$E$26=[1]Lists!BF475,'[1]Multi-Field'!$F$26="Drained"),BI475,IF(AND('[1]Multi-Field'!$E$26=[1]Lists!BF475,'[1]Multi-Field'!$F$26="undrained"),BH475,""))</f>
        <v/>
      </c>
      <c r="CI475" s="409" t="str">
        <f>IF(AND('[1]Multi-Field'!$E$27=[1]Lists!BF475,'[1]Multi-Field'!$F$27="Drained"),BI475,IF(AND('[1]Multi-Field'!$E$27=[1]Lists!BF475,'[1]Multi-Field'!$F$27="undrained"),BH475,""))</f>
        <v/>
      </c>
      <c r="CJ475" s="409" t="str">
        <f>IF(AND('[1]Multi-Field'!$E$28=[1]Lists!BF475,'[1]Multi-Field'!$F$28="Drained"),BI475,IF(AND('[1]Multi-Field'!$E$28=[1]Lists!BF475,'[1]Multi-Field'!$F$28="undrained"),BH475,""))</f>
        <v/>
      </c>
      <c r="CK475" s="409" t="str">
        <f>IF(AND('[1]Multi-Field'!$E$29=[1]Lists!BF475,'[1]Multi-Field'!$F$29="Drained"),BI475,IF(AND('[1]Multi-Field'!$E$29=[1]Lists!BF475,'[1]Multi-Field'!$F$29="undrained"),BH475,""))</f>
        <v/>
      </c>
      <c r="CL475" s="409" t="str">
        <f>IF(AND('[1]Multi-Field'!$E$30=[1]Lists!BF475,'[1]Multi-Field'!$F$30="Drained"),BI475,IF(AND('[1]Multi-Field'!$E$30=[1]Lists!BF475,'[1]Multi-Field'!$F$30="undrained"),BH475,""))</f>
        <v/>
      </c>
      <c r="CM475" s="409" t="str">
        <f>IF(AND('[1]Multi-Field'!$E$31=[1]Lists!BF475,'[1]Multi-Field'!$F$31="Drained"),BI475,IF(AND('[1]Multi-Field'!$E$31=[1]Lists!BF475,'[1]Multi-Field'!$F$31="undrained"),BH475,""))</f>
        <v/>
      </c>
      <c r="CN475" s="409" t="str">
        <f>IF(AND('[1]Multi-Field'!$E$32=[1]Lists!BF475,'[1]Multi-Field'!$F$32="Drained"),BI475,IF(AND('[1]Multi-Field'!$E$32=[1]Lists!BF475,'[1]Multi-Field'!$F$32="undrained"),BH475,""))</f>
        <v/>
      </c>
      <c r="CO475" s="409" t="str">
        <f>IF(AND('[1]Multi-Field'!$E$33=[1]Lists!BF475,'[1]Multi-Field'!$F$33="Drained"),BI475,IF(AND('[1]Multi-Field'!$E$33=[1]Lists!BF475,'[1]Multi-Field'!$F$33="undrained"),BH475,""))</f>
        <v/>
      </c>
      <c r="CP475" s="409" t="str">
        <f>IF(AND('[1]Multi-Field'!$E$34=[1]Lists!BF475,'[1]Multi-Field'!$F$34="Drained"),BI475,IF(AND('[1]Multi-Field'!$E$34=[1]Lists!BF475,'[1]Multi-Field'!$F$34="undrained"),BH475,""))</f>
        <v/>
      </c>
      <c r="CQ475" s="409" t="str">
        <f>IF(AND('[1]Multi-Field'!$E$35=[1]Lists!BF475,'[1]Multi-Field'!$F$35="Drained"),BI475,IF(AND('[1]Multi-Field'!$E$35=[1]Lists!BF475,'[1]Multi-Field'!$F$35="undrained"),BH475,""))</f>
        <v/>
      </c>
      <c r="CR475" s="409" t="str">
        <f>IF(AND('[1]Multi-Field'!$E$36=[1]Lists!BF475,'[1]Multi-Field'!$F$36="Drained"),BI475,IF(AND('[1]Multi-Field'!$E$36=[1]Lists!BF475,'[1]Multi-Field'!$F$36="undrained"),BH475,""))</f>
        <v/>
      </c>
      <c r="CS475" s="409" t="str">
        <f>IF(AND('[1]Multi-Field'!$E$37=[1]Lists!BF475,'[1]Multi-Field'!$F$37="Drained"),BI475,IF(AND('[1]Multi-Field'!$E$37=[1]Lists!BF475,'[1]Multi-Field'!$F$37="undrained"),BH475,""))</f>
        <v/>
      </c>
      <c r="CT475" s="409" t="str">
        <f>IF(AND('[1]Multi-Field'!$E$38=[1]Lists!BF475,'[1]Multi-Field'!$F$38="Drained"),BI475,IF(AND('[1]Multi-Field'!$E$38=[1]Lists!BF475,'[1]Multi-Field'!$F$38="undrained"),BH475,""))</f>
        <v/>
      </c>
      <c r="CU475" s="409" t="str">
        <f>IF(AND('[1]Multi-Field'!$E$39=[1]Lists!BF475,'[1]Multi-Field'!$F$39="Drained"),BI475,IF(AND('[1]Multi-Field'!$E$39=[1]Lists!BF475,'[1]Multi-Field'!$F$39="undrained"),BH475,""))</f>
        <v/>
      </c>
      <c r="CV475" s="409" t="str">
        <f>IF(AND('[1]Multi-Field'!$E$40=[1]Lists!BF475,'[1]Multi-Field'!$F$40="Drained"),BI475,IF(AND('[1]Multi-Field'!$E$40=[1]Lists!BF475,'[1]Multi-Field'!$F$40="undrained"),BH475,""))</f>
        <v/>
      </c>
      <c r="CW475" s="409" t="str">
        <f>IF(AND('[1]Multi-Field'!$E$41=[1]Lists!BF475,'[1]Multi-Field'!$F$40="Drained"),BI475,IF(AND('[1]Multi-Field'!$E$40=[1]Lists!BF475,'[1]Multi-Field'!$F$40="undrained"),BH475,""))</f>
        <v/>
      </c>
      <c r="CX475" s="409" t="str">
        <f>IF(AND('[1]Multi-Field'!$E$42=[1]Lists!BF475,'[1]Multi-Field'!$F$42="Drained"),BI475,IF(AND('[1]Multi-Field'!$E$42=[1]Lists!BF475,'[1]Multi-Field'!$F$42="undrained"),BH475,""))</f>
        <v/>
      </c>
      <c r="CY475" s="409" t="str">
        <f>IF(AND('[1]Multi-Field'!$E$43=[1]Lists!BF475,'[1]Multi-Field'!$F$43="Drained"),BI475,IF(AND('[1]Multi-Field'!$E$43=[1]Lists!BF475,'[1]Multi-Field'!$F$43="undrained"),BH475,""))</f>
        <v/>
      </c>
      <c r="CZ475" s="409" t="str">
        <f>IF(AND('[1]Multi-Field'!$E$44=[1]Lists!BF475,'[1]Multi-Field'!$F$44="Drained"),BI475,IF(AND('[1]Multi-Field'!$E$44=[1]Lists!BF475,'[1]Multi-Field'!$F$44="undrained"),BH475,""))</f>
        <v/>
      </c>
      <c r="DA475" s="409" t="str">
        <f>IF(AND('[1]Multi-Field'!$E$45=[1]Lists!BF475,'[1]Multi-Field'!$F$45="Drained"),BI475,IF(AND('[1]Multi-Field'!$E$45=[1]Lists!BF475,'[1]Multi-Field'!$F$45="undrained"),BH475,""))</f>
        <v/>
      </c>
      <c r="DB475" s="409" t="str">
        <f>IF(AND('[1]Multi-Field'!$E$46=[1]Lists!BF475,'[1]Multi-Field'!$F$46="Drained"),BI475,IF(AND('[1]Multi-Field'!$E$46=[1]Lists!BF475,'[1]Multi-Field'!$F$46="undrained"),BH475,""))</f>
        <v/>
      </c>
      <c r="DC475" s="409" t="str">
        <f>IF(AND('[1]Multi-Field'!$E$47=[1]Lists!BF475,'[1]Multi-Field'!$F$47="Drained"),BI475,IF(AND('[1]Multi-Field'!$E$47=[1]Lists!BF475,'[1]Multi-Field'!$F$47="undrained"),BH475,""))</f>
        <v/>
      </c>
      <c r="DD475" s="409" t="str">
        <f>IF(AND('[1]Multi-Field'!$E$48=[1]Lists!BF475,'[1]Multi-Field'!$F$48="Drained"),BI475,IF(AND('[1]Multi-Field'!$E$48=[1]Lists!BF475,'[1]Multi-Field'!$F$48="undrained"),BH475,""))</f>
        <v/>
      </c>
      <c r="DE475" s="409" t="str">
        <f>IF(AND('[1]Multi-Field'!$E$49=[1]Lists!BF475,'[1]Multi-Field'!$F$49="Drained"),BI475,IF(AND('[1]Multi-Field'!$E$49=[1]Lists!BF475,'[1]Multi-Field'!$F$9="undrained"),BH475,""))</f>
        <v/>
      </c>
      <c r="DF475" s="409" t="str">
        <f>IF(AND('[1]Multi-Field'!$E$50=[1]Lists!BF475,'[1]Multi-Field'!$F$50="Drained"),BI475,IF(AND('[1]Multi-Field'!$E$50=[1]Lists!BF475,'[1]Multi-Field'!$F$50="undrained"),BH475,""))</f>
        <v/>
      </c>
      <c r="DG475" s="409" t="str">
        <f>IF(AND('[1]Multi-Field'!$E$51=[1]Lists!BF475,'[1]Multi-Field'!$F$51="Drained"),BI475,IF(AND('[1]Multi-Field'!$E$51=[1]Lists!BF475,'[1]Multi-Field'!$F$51="undrained"),BH475,""))</f>
        <v/>
      </c>
      <c r="DH475" s="409" t="str">
        <f>IF(AND('[1]Multi-Field'!$E$52=[1]Lists!BF475,'[1]Multi-Field'!$F$52="Drained"),BI475,IF(AND('[1]Multi-Field'!$E$52=[1]Lists!BF475,'[1]Multi-Field'!$F$52="undrained"),BH475,""))</f>
        <v/>
      </c>
      <c r="DI475" s="409" t="str">
        <f>IF(AND('[1]Multi-Field'!$E$53=[1]Lists!BF475,'[1]Multi-Field'!$F$53="Drained"),BI475,IF(AND('[1]Multi-Field'!$E$53=[1]Lists!BF475,'[1]Multi-Field'!$F$53="undrained"),BH475,""))</f>
        <v/>
      </c>
      <c r="DJ475" s="409" t="str">
        <f>IF(AND('[1]Multi-Field'!$E$54=[1]Lists!BF475,'[1]Multi-Field'!$F$54="Drained"),BI475,IF(AND('[1]Multi-Field'!$E$54=[1]Lists!BF475,'[1]Multi-Field'!$F$54="undrained"),BH475,""))</f>
        <v/>
      </c>
      <c r="DK475" s="409" t="str">
        <f>IF(AND('[1]Multi-Field'!$E$55=[1]Lists!BF475,'[1]Multi-Field'!$F$55="Drained"),BI475,IF(AND('[1]Multi-Field'!$E$55=[1]Lists!BF475,'[1]Multi-Field'!$F$55="undrained"),BH475,""))</f>
        <v/>
      </c>
      <c r="DL475" s="409" t="str">
        <f>IF(AND('[1]Multi-Field'!$E$56=[1]Lists!BF475,'[1]Multi-Field'!$F$56="Drained"),BI475,IF(AND('[1]Multi-Field'!$E$56=[1]Lists!BF475,'[1]Multi-Field'!$F$56="undrained"),BH475,""))</f>
        <v/>
      </c>
      <c r="DM475" s="409" t="str">
        <f>IF(AND('[1]Multi-Field'!$E$57=[1]Lists!BF475,'[1]Multi-Field'!$F$57="Drained"),BI475,IF(AND('[1]Multi-Field'!$E$57=[1]Lists!BF475,'[1]Multi-Field'!$F$57="undrained"),BH475,""))</f>
        <v/>
      </c>
      <c r="DN475" s="409" t="str">
        <f>IF(AND('[1]Multi-Field'!$E$58=[1]Lists!BF475,'[1]Multi-Field'!$F$58="Drained"),BI475,IF(AND('[1]Multi-Field'!$E$58=[1]Lists!BF475,'[1]Multi-Field'!$F$58="undrained"),BH475,""))</f>
        <v/>
      </c>
      <c r="DO475" s="409" t="str">
        <f>IF(AND('[1]Multi-Field'!$E$59=[1]Lists!BF475,'[1]Multi-Field'!$F$59="Drained"),BI475,IF(AND('[1]Multi-Field'!$E$59=[1]Lists!BF475,'[1]Multi-Field'!$F$59="undrained"),BH475,""))</f>
        <v/>
      </c>
      <c r="DP475" s="409" t="str">
        <f>IF(AND('[1]Multi-Field'!$E$60=[1]Lists!BF475,'[1]Multi-Field'!$F$60="Drained"),BI475,IF(AND('[1]Multi-Field'!$E$60=[1]Lists!BF475,'[1]Multi-Field'!$F$60="undrained"),BH475,""))</f>
        <v/>
      </c>
      <c r="DQ475" s="409" t="str">
        <f>IF(AND('[1]Multi-Field'!$E$61=[1]Lists!BF475,'[1]Multi-Field'!$F$61="Drained"),BI475,IF(AND('[1]Multi-Field'!$E$61=[1]Lists!BF475,'[1]Multi-Field'!$F$61="undrained"),BH475,""))</f>
        <v/>
      </c>
      <c r="DR475" s="409" t="str">
        <f>IF(AND('[1]Multi-Field'!$E$62=[1]Lists!BF475,'[1]Multi-Field'!$F$62="Drained"),BI475,IF(AND('[1]Multi-Field'!$E$62=[1]Lists!BF475,'[1]Multi-Field'!$F$62="undrained"),BH475,""))</f>
        <v/>
      </c>
      <c r="DS475" s="409" t="str">
        <f>IF(AND('[1]Multi-Field'!$E$63=[1]Lists!BF475,'[1]Multi-Field'!$F$63="Drained"),BI475,IF(AND('[1]Multi-Field'!$E$63=[1]Lists!BF475,'[1]Multi-Field'!$F$63="undrained"),BH475,""))</f>
        <v/>
      </c>
      <c r="DT475" s="409" t="str">
        <f>IF(AND('[1]Multi-Field'!$E$64=[1]Lists!BF475,'[1]Multi-Field'!$F$64="Drained"),BI475,IF(AND('[1]Multi-Field'!$E$64=[1]Lists!BF475,'[1]Multi-Field'!$F$64="undrained"),BH475,""))</f>
        <v/>
      </c>
      <c r="DU475" s="409" t="str">
        <f>IF(AND('[1]Multi-Field'!$E$65=[1]Lists!BF475,'[1]Multi-Field'!$F$65="Drained"),BI475,IF(AND('[1]Multi-Field'!$E$65=[1]Lists!BF475,'[1]Multi-Field'!$F$65="undrained"),BH475,""))</f>
        <v/>
      </c>
      <c r="DV475" s="409" t="str">
        <f>IF(AND('[1]Multi-Field'!$E$66=[1]Lists!BF475,'[1]Multi-Field'!$F$66="Drained"),BI475,IF(AND('[1]Multi-Field'!$E$66=[1]Lists!BF475,'[1]Multi-Field'!$F$66="undrained"),BH475,""))</f>
        <v/>
      </c>
      <c r="DW475" s="409" t="str">
        <f>IF(AND('[1]Multi-Field'!$E$67=[1]Lists!BF475,'[1]Multi-Field'!$F$67="Drained"),BI475,IF(AND('[1]Multi-Field'!$E$67=[1]Lists!BF475,'[1]Multi-Field'!$F$67="undrained"),BH475,""))</f>
        <v/>
      </c>
      <c r="DX475" s="409" t="str">
        <f>IF(AND('[1]Multi-Field'!$E$68=[1]Lists!BF475,'[1]Multi-Field'!$F$68="Drained"),BI475,IF(AND('[1]Multi-Field'!$E$68=[1]Lists!BF475,'[1]Multi-Field'!$F$68="undrained"),BH475,""))</f>
        <v/>
      </c>
      <c r="DY475" s="409" t="str">
        <f>IF(AND('[1]Multi-Field'!$E$69=[1]Lists!BF475,'[1]Multi-Field'!$F$69="Drained"),BI475,IF(AND('[1]Multi-Field'!$E$69=[1]Lists!BF475,'[1]Multi-Field'!$F$69="undrained"),BH475,""))</f>
        <v/>
      </c>
      <c r="DZ475" s="409" t="str">
        <f>IF(AND('[1]Multi-Field'!$E$70=[1]Lists!BF475,'[1]Multi-Field'!$F$70="Drained"),BI475,IF(AND('[1]Multi-Field'!$E$70=[1]Lists!BF475,'[1]Multi-Field'!$F$70="undrained"),BH475,""))</f>
        <v/>
      </c>
      <c r="EA475" s="409" t="str">
        <f>IF(AND('[1]Multi-Field'!$E$71=[1]Lists!BF475,'[1]Multi-Field'!$F$71="Drained"),BI475,IF(AND('[1]Multi-Field'!$E$71=[1]Lists!BF475,'[1]Multi-Field'!$F$71="undrained"),BH475,""))</f>
        <v/>
      </c>
      <c r="EB475" s="409" t="str">
        <f>IF(AND('[1]Multi-Field'!$E$72=[1]Lists!BF475,'[1]Multi-Field'!$F$72="Drained"),BI475,IF(AND('[1]Multi-Field'!$E$72=[1]Lists!BF475,'[1]Multi-Field'!$F$72="undrained"),BH475,""))</f>
        <v/>
      </c>
      <c r="EC475" s="409" t="str">
        <f>IF(AND('[1]Multi-Field'!$E$73=[1]Lists!BF475,'[1]Multi-Field'!$F$73="Drained"),BI475,IF(AND('[1]Multi-Field'!$E$73=[1]Lists!BF475,'[1]Multi-Field'!$F$73="undrained"),BH475,""))</f>
        <v/>
      </c>
      <c r="ED475" s="409" t="str">
        <f>IF(AND('[1]Multi-Field'!$E$74=[1]Lists!BF475,'[1]Multi-Field'!$F$74="Drained"),BI475,IF(AND('[1]Multi-Field'!$E$74=[1]Lists!BF475,'[1]Multi-Field'!$F$74="undrained"),BH475,""))</f>
        <v/>
      </c>
      <c r="EE475" s="409" t="str">
        <f>IF(AND('[1]Multi-Field'!$E$75=[1]Lists!BF475,'[1]Multi-Field'!$F$75="Drained"),BI475,IF(AND('[1]Multi-Field'!$E$75=[1]Lists!BF475,'[1]Multi-Field'!$F$75="undrained"),BH475,""))</f>
        <v/>
      </c>
      <c r="EF475" s="409" t="str">
        <f>IF(AND('[1]Multi-Field'!$E$76=[1]Lists!BF475,'[1]Multi-Field'!$F$76="Drained"),BI475,IF(AND('[1]Multi-Field'!$E$76=[1]Lists!BF475,'[1]Multi-Field'!$F$6="undrained"),BH475,""))</f>
        <v/>
      </c>
      <c r="EG475" s="409" t="str">
        <f>IF(AND('[1]Multi-Field'!$E$77=[1]Lists!BF475,'[1]Multi-Field'!$F$77="Drained"),BI475,IF(AND('[1]Multi-Field'!$E$77=[1]Lists!BF475,'[1]Multi-Field'!$F$77="undrained"),BH475,""))</f>
        <v/>
      </c>
      <c r="EH475" s="409" t="str">
        <f>IF(AND('[1]Multi-Field'!$E$78=[1]Lists!BF475,'[1]Multi-Field'!$F$78="Drained"),BI475,IF(AND('[1]Multi-Field'!$E$78=[1]Lists!BF475,'[1]Multi-Field'!$F$78="undrained"),BH475,""))</f>
        <v/>
      </c>
      <c r="EI475" s="409" t="str">
        <f>IF(AND('[1]Multi-Field'!$E$79=[1]Lists!BF475,'[1]Multi-Field'!$F$79="Drained"),BI475,IF(AND('[1]Multi-Field'!$E$79=[1]Lists!BF475,'[1]Multi-Field'!$F$79="undrained"),BH475,""))</f>
        <v/>
      </c>
      <c r="EJ475" s="409" t="str">
        <f>IF(AND('[1]Multi-Field'!$E$80=[1]Lists!BF475,'[1]Multi-Field'!$F$80="Drained"),BI475,IF(AND('[1]Multi-Field'!$E$80=[1]Lists!BF475,'[1]Multi-Field'!$F$80="undrained"),BH475,""))</f>
        <v/>
      </c>
      <c r="EK475" s="409" t="str">
        <f>IF(AND('[1]Multi-Field'!$E$81=[1]Lists!BF475,'[1]Multi-Field'!$F$81="Drained"),BI475,IF(AND('[1]Multi-Field'!$E$81=[1]Lists!BF475,'[1]Multi-Field'!$F$81="undrained"),BH475,""))</f>
        <v/>
      </c>
      <c r="EL475" s="409" t="str">
        <f>IF(AND('[1]Multi-Field'!$E$82=[1]Lists!BF475,'[1]Multi-Field'!$F$82="Drained"),BI475,IF(AND('[1]Multi-Field'!$E$82=[1]Lists!BF475,'[1]Multi-Field'!$F$82="undrained"),BH475,""))</f>
        <v/>
      </c>
      <c r="EM475" s="409" t="str">
        <f>IF(AND('[1]Multi-Field'!$E$83=[1]Lists!BF475,'[1]Multi-Field'!$F$83="Drained"),BI475,IF(AND('[1]Multi-Field'!$E$83=[1]Lists!BF475,'[1]Multi-Field'!$F$83="undrained"),BH475,""))</f>
        <v/>
      </c>
      <c r="EN475" s="409" t="str">
        <f>IF(AND('[1]Multi-Field'!$E$84=[1]Lists!BF475,'[1]Multi-Field'!$F$84="Drained"),BI475,IF(AND('[1]Multi-Field'!$E$84=[1]Lists!BF475,'[1]Multi-Field'!$F$84="undrained"),BH475,""))</f>
        <v/>
      </c>
      <c r="EO475" s="409" t="str">
        <f>IF(AND('[1]Multi-Field'!$E$85=[1]Lists!BF475,'[1]Multi-Field'!$F$85="Drained"),BI475,IF(AND('[1]Multi-Field'!$E$85=[1]Lists!BF475,'[1]Multi-Field'!$F$85="undrained"),BH475,""))</f>
        <v/>
      </c>
      <c r="EP475" s="409" t="str">
        <f>IF(AND('[1]Multi-Field'!$E$86=[1]Lists!BF475,'[1]Multi-Field'!$F$86="Drained"),BI475,IF(AND('[1]Multi-Field'!$E$86=[1]Lists!BF475,'[1]Multi-Field'!$F$86="undrained"),BH475,""))</f>
        <v/>
      </c>
      <c r="EQ475" s="409" t="str">
        <f>IF(AND('[1]Multi-Field'!$E$87=[1]Lists!BF475,'[1]Multi-Field'!$F$87="Drained"),BI475,IF(AND('[1]Multi-Field'!$E$87=[1]Lists!BF475,'[1]Multi-Field'!$F$87="undrained"),BH475,""))</f>
        <v/>
      </c>
      <c r="ER475" s="409" t="str">
        <f>IF(AND('[1]Multi-Field'!$E$88=[1]Lists!BF475,'[1]Multi-Field'!$F$88="Drained"),BI475,IF(AND('[1]Multi-Field'!$E$88=[1]Lists!BF475,'[1]Multi-Field'!$F$88="undrained"),BH475,""))</f>
        <v/>
      </c>
      <c r="ES475" s="409" t="str">
        <f>IF(AND('[1]Multi-Field'!$E$89=[1]Lists!BF475,'[1]Multi-Field'!$F$89="Drained"),BI475,IF(AND('[1]Multi-Field'!$E$89=[1]Lists!BF475,'[1]Multi-Field'!$F$89="undrained"),BH475,""))</f>
        <v/>
      </c>
      <c r="ET475" s="409" t="str">
        <f>IF(AND('[1]Multi-Field'!$E$90=[1]Lists!BF475,'[1]Multi-Field'!$F$90="Drained"),BI475,IF(AND('[1]Multi-Field'!$E$90=[1]Lists!BF475,'[1]Multi-Field'!$F$90="undrained"),BH475,""))</f>
        <v/>
      </c>
      <c r="EU475" s="409" t="str">
        <f>IF(AND('[1]Multi-Field'!$E$91=[1]Lists!BF475,'[1]Multi-Field'!$F$91="Drained"),BI475,IF(AND('[1]Multi-Field'!$E$91=[1]Lists!BF475,'[1]Multi-Field'!$F$91="undrained"),BH475,""))</f>
        <v/>
      </c>
      <c r="EV475" s="409" t="str">
        <f>IF(AND('[1]Multi-Field'!$E$92=[1]Lists!BF475,'[1]Multi-Field'!$F$92="Drained"),BI475,IF(AND('[1]Multi-Field'!$E$92=[1]Lists!BF475,'[1]Multi-Field'!$F$92="undrained"),BH475,""))</f>
        <v/>
      </c>
      <c r="EW475" s="409" t="str">
        <f>IF(AND('[1]Multi-Field'!$E$93=[1]Lists!BF475,'[1]Multi-Field'!$F$93="Drained"),BI475,IF(AND('[1]Multi-Field'!$E$93=[1]Lists!BF475,'[1]Multi-Field'!$F$93="undrained"),BH475,""))</f>
        <v/>
      </c>
      <c r="EX475" s="409" t="str">
        <f>IF(AND('[1]Multi-Field'!$E$94=[1]Lists!BF475,'[1]Multi-Field'!$F$94="Drained"),BI475,IF(AND('[1]Multi-Field'!$E$94=[1]Lists!BF475,'[1]Multi-Field'!$F$94="undrained"),BH475,""))</f>
        <v/>
      </c>
      <c r="EY475" s="409" t="str">
        <f>IF(AND('[1]Multi-Field'!$E$95=[1]Lists!BF475,'[1]Multi-Field'!$F$95="Drained"),BI475,IF(AND('[1]Multi-Field'!$E$95=[1]Lists!BF475,'[1]Multi-Field'!$F$95="undrained"),BH475,""))</f>
        <v/>
      </c>
      <c r="EZ475" s="409" t="str">
        <f>IF(AND('[1]Multi-Field'!$E$96=[1]Lists!BF475,'[1]Multi-Field'!$F$96="Drained"),BI475,IF(AND('[1]Multi-Field'!$E$96=[1]Lists!BF475,'[1]Multi-Field'!$F$96="undrained"),BH475,""))</f>
        <v/>
      </c>
      <c r="FA475" s="409" t="str">
        <f>IF(AND('[1]Multi-Field'!$E$97=[1]Lists!BF475,'[1]Multi-Field'!$F$97="Drained"),BI475,IF(AND('[1]Multi-Field'!$E$97=[1]Lists!BF475,'[1]Multi-Field'!$F$97="undrained"),BH475,""))</f>
        <v/>
      </c>
      <c r="FB475" s="409" t="str">
        <f>IF(AND('[1]Multi-Field'!$E$98=[1]Lists!BF475,'[1]Multi-Field'!$F$98="Drained"),BI475,IF(AND('[1]Multi-Field'!$E$98=[1]Lists!BF475,'[1]Multi-Field'!$F$98="undrained"),BH475,""))</f>
        <v/>
      </c>
      <c r="FC475" s="409" t="str">
        <f>IF(AND('[1]Multi-Field'!$E$99=[1]Lists!BF475,'[1]Multi-Field'!$F$99="Drained"),BI475,IF(AND('[1]Multi-Field'!$E$99=[1]Lists!BF475,'[1]Multi-Field'!$F$99="undrained"),BH475,""))</f>
        <v/>
      </c>
      <c r="FD475" s="409" t="str">
        <f>IF(AND('[1]Multi-Field'!$E$100=[1]Lists!BF475,'[1]Multi-Field'!$F$100="Drained"),BI475,IF(AND('[1]Multi-Field'!$E$100=[1]Lists!BF475,'[1]Multi-Field'!$F$100="undrained"),BH475,""))</f>
        <v/>
      </c>
      <c r="FE475" s="409" t="str">
        <f>IF(AND('[1]Multi-Field'!$E$101=[1]Lists!BF475,'[1]Multi-Field'!$F$101="Drained"),BI475,IF(AND('[1]Multi-Field'!$E$101=[1]Lists!BF475,'[1]Multi-Field'!$F$101="undrained"),BH475,""))</f>
        <v/>
      </c>
      <c r="FF475" s="409" t="str">
        <f>IF(AND('[1]Multi-Field'!$E$102=[1]Lists!BF475,'[1]Multi-Field'!$F$102="Drained"),BI475,IF(AND('[1]Multi-Field'!$E$102=[1]Lists!BF475,'[1]Multi-Field'!$F$102="undrained"),BH475,""))</f>
        <v/>
      </c>
      <c r="FG475" s="409" t="str">
        <f>IF(AND('[1]Multi-Field'!$E$103=[1]Lists!BF475,'[1]Multi-Field'!$F$103="Drained"),BI475,IF(AND('[1]Multi-Field'!$E$103=[1]Lists!BF475,'[1]Multi-Field'!$F$103="undrained"),BH475,""))</f>
        <v/>
      </c>
      <c r="FH475" s="409" t="str">
        <f>IF(AND('[1]Multi-Field'!$E$104=[1]Lists!BF475,'[1]Multi-Field'!$F$104="Drained"),BI475,IF(AND('[1]Multi-Field'!$E$104=[1]Lists!BF475,'[1]Multi-Field'!$F$104="undrained"),BH475,""))</f>
        <v/>
      </c>
      <c r="FI475" s="409" t="str">
        <f>IF(AND('[1]Multi-Field'!$E$105=[1]Lists!BF475,'[1]Multi-Field'!$F$105="Drained"),BI475,IF(AND('[1]Multi-Field'!$E$105=[1]Lists!BF475,'[1]Multi-Field'!$F$105="undrained"),BH475,""))</f>
        <v/>
      </c>
      <c r="FJ475" s="409" t="str">
        <f>IF(AND('[1]Multi-Field'!$E$106=[1]Lists!BF475,'[1]Multi-Field'!$F$106="Drained"),BI475,IF(AND('[1]Multi-Field'!$E$106=[1]Lists!BF475,'[1]Multi-Field'!$F$106="undrained"),BH475,""))</f>
        <v/>
      </c>
      <c r="FK475" s="409" t="str">
        <f>IF(AND('[1]Multi-Field'!$E$107=[1]Lists!BF475,'[1]Multi-Field'!$F$107="Drained"),BI475,IF(AND('[1]Multi-Field'!$E$107=[1]Lists!BF475,'[1]Multi-Field'!$F$107="undrained"),BH475,""))</f>
        <v/>
      </c>
      <c r="FL475" s="409" t="str">
        <f>IF(AND('[1]Multi-Field'!$E$108=[1]Lists!BF475,'[1]Multi-Field'!$F$108="Drained"),BI475,IF(AND('[1]Multi-Field'!$E$108=[1]Lists!BF475,'[1]Multi-Field'!$F$108="undrained"),BH475,""))</f>
        <v/>
      </c>
      <c r="FM475" s="409" t="str">
        <f>IF(AND('[1]Multi-Field'!$E$109=[1]Lists!BF475,'[1]Multi-Field'!$F$109="Drained"),BI475,IF(AND('[1]Multi-Field'!$E$109=[1]Lists!BF475,'[1]Multi-Field'!$F$109="undrained"),BH475,""))</f>
        <v/>
      </c>
      <c r="FN475" s="409" t="str">
        <f>IF(AND('[1]Multi-Field'!$E$110=[1]Lists!BF475,'[1]Multi-Field'!$F$110="Drained"),BI475,IF(AND('[1]Multi-Field'!$E$110=[1]Lists!BF475,'[1]Multi-Field'!$F$110="undrained"),BH475,""))</f>
        <v/>
      </c>
      <c r="FO475" s="409" t="str">
        <f>IF(AND('[1]Multi-Field'!$E$111=[1]Lists!BF475,'[1]Multi-Field'!$F$111="Drained"),BI475,IF(AND('[1]Multi-Field'!$E$111=[1]Lists!BF475,'[1]Multi-Field'!$F$111="undrained"),BH475,""))</f>
        <v/>
      </c>
      <c r="FP475" s="409" t="str">
        <f>IF(AND('[1]Multi-Field'!$E$112=[1]Lists!BF475,'[1]Multi-Field'!$F$112="Drained"),BI475,IF(AND('[1]Multi-Field'!$E$112=[1]Lists!BF475,'[1]Multi-Field'!$F$112="undrained"),BH475,""))</f>
        <v/>
      </c>
      <c r="FQ475" s="409" t="str">
        <f>IF(AND('[1]Multi-Field'!$E$113=[1]Lists!BF475,'[1]Multi-Field'!$F$113="Drained"),BI475,IF(AND('[1]Multi-Field'!$E$113=[1]Lists!BF475,'[1]Multi-Field'!$F$113="undrained"),BH475,""))</f>
        <v/>
      </c>
      <c r="FR475" s="409" t="str">
        <f>IF(AND('[1]Multi-Field'!$E$114=[1]Lists!BF475,'[1]Multi-Field'!$F$114="Drained"),BI475,IF(AND('[1]Multi-Field'!$E$114=[1]Lists!BF475,'[1]Multi-Field'!$F$114="undrained"),BH475,""))</f>
        <v/>
      </c>
      <c r="FS475" s="409" t="str">
        <f>IF(AND('[1]Multi-Field'!$E$115=[1]Lists!BF475,'[1]Multi-Field'!$F$115="Drained"),BI475,IF(AND('[1]Multi-Field'!$E$115=[1]Lists!BF475,'[1]Multi-Field'!$F$115="undrained"),BH475,""))</f>
        <v/>
      </c>
      <c r="FT475" s="409" t="str">
        <f>IF(AND('[1]Multi-Field'!$E$116=[1]Lists!BF475,'[1]Multi-Field'!$F$116="Drained"),BI475,IF(AND('[1]Multi-Field'!$E$116=[1]Lists!BF475,'[1]Multi-Field'!$F$116="undrained"),BH475,""))</f>
        <v/>
      </c>
      <c r="FU475" s="409" t="str">
        <f>IF(AND('[1]Multi-Field'!$E$117=[1]Lists!BF475,'[1]Multi-Field'!$F$117="Drained"),BI475,IF(AND('[1]Multi-Field'!$E$117=[1]Lists!BF475,'[1]Multi-Field'!$F$117="undrained"),BH475,""))</f>
        <v/>
      </c>
      <c r="FV475" s="409" t="str">
        <f>IF(AND('[1]Multi-Field'!$E$118=[1]Lists!BF475,'[1]Multi-Field'!$F$118="Drained"),BI475,IF(AND('[1]Multi-Field'!$E$118=[1]Lists!BF475,'[1]Multi-Field'!$F$118="undrained"),BH475,""))</f>
        <v/>
      </c>
      <c r="FW475" s="409" t="str">
        <f>IF(AND('[1]Multi-Field'!$E$119=[1]Lists!BF475,'[1]Multi-Field'!$F$119="Drained"),BI475,IF(AND('[1]Multi-Field'!$E$119=[1]Lists!BF475,'[1]Multi-Field'!$F$119="undrained"),BH475,""))</f>
        <v/>
      </c>
      <c r="FX475" s="409" t="str">
        <f>IF(AND('[1]Multi-Field'!$E$120=[1]Lists!BF475,'[1]Multi-Field'!$F$120="Drained"),BI475,IF(AND('[1]Multi-Field'!$E$120=[1]Lists!BF475,'[1]Multi-Field'!$F$120="undrained"),BH475,""))</f>
        <v/>
      </c>
      <c r="GC475" s="4">
        <v>1</v>
      </c>
    </row>
    <row r="476" spans="1:185" ht="13.5" customHeight="1">
      <c r="A476" s="7" t="s">
        <v>562</v>
      </c>
      <c r="B476" s="7"/>
      <c r="C476" s="7"/>
      <c r="D476" s="8">
        <v>55</v>
      </c>
      <c r="E476" s="8">
        <f t="shared" si="67"/>
        <v>57</v>
      </c>
      <c r="F476" s="8">
        <f t="shared" si="68"/>
        <v>58</v>
      </c>
      <c r="G476" s="8">
        <v>60</v>
      </c>
      <c r="H476" s="8">
        <v>65</v>
      </c>
      <c r="I476" s="8">
        <f t="shared" si="71"/>
        <v>68</v>
      </c>
      <c r="J476" s="8">
        <f t="shared" si="72"/>
        <v>72</v>
      </c>
      <c r="K476" s="8">
        <v>75</v>
      </c>
      <c r="L476" s="8">
        <v>90</v>
      </c>
      <c r="M476" s="8">
        <f t="shared" si="69"/>
        <v>93</v>
      </c>
      <c r="N476" s="8">
        <f t="shared" si="70"/>
        <v>97</v>
      </c>
      <c r="O476" s="8">
        <v>100</v>
      </c>
      <c r="P476" s="391">
        <v>451</v>
      </c>
      <c r="Q476" s="394"/>
      <c r="R476" s="395">
        <f>IF(OR('Multi-Field'!AA453=Lists!AC492,'Multi-Field'!AA453=Lists!AC493),IF('Multi-Field'!Z453="x",(IF('Multi-Field'!AC453=Lists!Q461,Lists!R461,IF('Multi-Field'!AC453=Lists!Q462,Lists!R462,IF('Multi-Field'!AC453=Lists!Q463,Lists!R463,IF('Multi-Field'!AC453=Lists!Q464,Lists!R464))))),IF('Multi-Field'!X453="x",(IF('Multi-Field'!AC453=Lists!Q461,Lists!S461,IF('Multi-Field'!AC453=Lists!Q462,Lists!S462,IF('Multi-Field'!AC453=Lists!Q463,Lists!S463,IF('Multi-Field'!AC453=Lists!Q464,Lists!S464))))),IF('Multi-Field'!V453="x",(IF('Multi-Field'!AC453=Lists!Q461,Lists!T461,IF('Multi-Field'!AC453=Lists!Q462,Lists!T462,IF('Multi-Field'!AC453=Lists!Q463,Lists!T463,IF('Multi-Field'!AC453=Lists!Q464,Lists!T464))))),0))))</f>
        <v>0</v>
      </c>
      <c r="S476" s="395">
        <f t="shared" si="73"/>
        <v>0</v>
      </c>
      <c r="T476" s="395"/>
      <c r="U476" s="396"/>
      <c r="BF476" s="407" t="s">
        <v>1640</v>
      </c>
      <c r="BG476" s="408">
        <v>2</v>
      </c>
      <c r="BH476" s="408">
        <v>3</v>
      </c>
      <c r="BI476" s="408">
        <v>4.5</v>
      </c>
      <c r="BJ476" s="409" t="e">
        <f>IF(AND('[1]Single Field'!#REF!=[1]Lists!BF476,'[1]Single Field'!#REF!="Drained"),"x",IF(AND('[1]Single Field'!#REF!=[1]Lists!BF476,'[1]Single Field'!#REF!="Undrained"),O,""))</f>
        <v>#REF!</v>
      </c>
      <c r="BK476" s="409" t="str">
        <f>IF(AND('[1]Multi-Field'!$E$3=[1]Lists!BF476,'[1]Multi-Field'!$F$3="Drained"),BI476,IF(AND('[1]Multi-Field'!$E$3=BF476,'[1]Multi-Field'!$F$3="undrained"),BH476,""))</f>
        <v/>
      </c>
      <c r="BL476" s="409" t="str">
        <f>IF(AND('[1]Multi-Field'!$E$4=BF476,'[1]Multi-Field'!$F$4="Drained"),BI476,IF(AND('[1]Multi-Field'!$E$4=BF476,'[1]Multi-Field'!$F$4="undrained"),BH476,""))</f>
        <v/>
      </c>
      <c r="BM476" s="409" t="str">
        <f>IF(AND('[1]Multi-Field'!$E$5=BF476,'[1]Multi-Field'!$F$5="Drained"),BI476,IF(AND('[1]Multi-Field'!$E$5=BF476,'[1]Multi-Field'!$F$5="undrained"),BH476,""))</f>
        <v/>
      </c>
      <c r="BN476" s="409" t="str">
        <f>IF(AND('[1]Multi-Field'!$E$6=BF476,'[1]Multi-Field'!$F$6="Drained"),BI476,IF(AND('[1]Multi-Field'!$E$6=BF476,'[1]Multi-Field'!$F$6="undrained"),BH476,""))</f>
        <v/>
      </c>
      <c r="BO476" s="409" t="str">
        <f>IF(AND('[1]Multi-Field'!$E$7=BF476,'[1]Multi-Field'!$F$7="Drained"),BI476,IF(AND('[1]Multi-Field'!$E$7=BF476,'[1]Multi-Field'!$F$7="undrained"),BH476,""))</f>
        <v/>
      </c>
      <c r="BP476" s="409" t="str">
        <f>IF(AND('[1]Multi-Field'!$E$8=BF476,'[1]Multi-Field'!$F$8="Drained"),BI476,IF(AND('[1]Multi-Field'!$E$8=BF476,'[1]Multi-Field'!$F$8="undrained"),BH476,""))</f>
        <v/>
      </c>
      <c r="BQ476" s="409" t="str">
        <f>IF(AND('[1]Multi-Field'!$E$9=BF476,'[1]Multi-Field'!$F$9="Drained"),BI476,IF(AND('[1]Multi-Field'!$E$9=BF476,'[1]Multi-Field'!$F$9="undrained"),BH476,""))</f>
        <v/>
      </c>
      <c r="BR476" s="409" t="str">
        <f>IF(AND('[1]Multi-Field'!$E$10=BF476,'[1]Multi-Field'!$F$10="Drained"),BI476,IF(AND('[1]Multi-Field'!$E$10=BF476,'[1]Multi-Field'!$F$10="undrained"),BH476,""))</f>
        <v/>
      </c>
      <c r="BS476" s="409" t="str">
        <f>IF(AND('[1]Multi-Field'!$E$11=BF476,'[1]Multi-Field'!$F$11="Drained"),BI476,IF(AND('[1]Multi-Field'!$E$11=BF476,'[1]Multi-Field'!$F$11="undrained"),BH476,""))</f>
        <v/>
      </c>
      <c r="BT476" s="409" t="str">
        <f>IF(AND('[1]Multi-Field'!$E$12=BF476,'[1]Multi-Field'!$F$12="Drained"),BI476,IF(AND('[1]Multi-Field'!$E$12=BF476,'[1]Multi-Field'!$F$12="undrained"),BH476,""))</f>
        <v/>
      </c>
      <c r="BU476" s="409" t="str">
        <f>IF(AND('[1]Multi-Field'!$E$13=BF476,'[1]Multi-Field'!$F$13="Drained"),BI476,IF(AND('[1]Multi-Field'!$E$3=BF476,'[1]Multi-Field'!$F$13="undrained"),BH476,""))</f>
        <v/>
      </c>
      <c r="BV476" s="409" t="str">
        <f>IF(AND('[1]Multi-Field'!$E$14=BF476,'[1]Multi-Field'!$F$14="Drained"),BI476,IF(AND('[1]Multi-Field'!$E$14=BF476,'[1]Multi-Field'!$F$14="undrained"),BH476,""))</f>
        <v/>
      </c>
      <c r="BW476" s="409" t="str">
        <f>IF(AND('[1]Multi-Field'!$E$15=BF476,'[1]Multi-Field'!$F$15="Drained"),BI476,IF(AND('[1]Multi-Field'!$E$15=BF476,'[1]Multi-Field'!$F$15="undrained"),BH476,""))</f>
        <v/>
      </c>
      <c r="BX476" s="409" t="str">
        <f>IF(AND('[1]Multi-Field'!$E$16=[1]Lists!BF476,'[1]Multi-Field'!$F$16="Drained"),BI476,IF(AND('[1]Multi-Field'!$E$16=[1]Lists!BF476,'[1]Multi-Field'!$F$16="undrained"),BH476,""))</f>
        <v/>
      </c>
      <c r="BY476" s="409" t="str">
        <f>IF(AND('[1]Multi-Field'!$E$17=[1]Lists!BF476,'[1]Multi-Field'!$F$17="Drained"),BI476,IF(AND('[1]Multi-Field'!$E$17=[1]Lists!BF476,'[1]Multi-Field'!$F$17="undrained"),BH476,""))</f>
        <v/>
      </c>
      <c r="BZ476" s="409" t="str">
        <f>IF(AND('[1]Multi-Field'!$E$18=[1]Lists!BF476,'[1]Multi-Field'!$F$18="Drained"),BI476,IF(AND('[1]Multi-Field'!$E$18=[1]Lists!BF476,'[1]Multi-Field'!$F$18="undrained"),BH476,""))</f>
        <v/>
      </c>
      <c r="CA476" s="409" t="str">
        <f>IF(AND('[1]Multi-Field'!$E$19=[1]Lists!BF476,'[1]Multi-Field'!$F$19="Drained"),BI476,IF(AND('[1]Multi-Field'!$E$19=[1]Lists!BF476,'[1]Multi-Field'!$F$19="undrained"),BH476,""))</f>
        <v/>
      </c>
      <c r="CB476" s="409" t="str">
        <f>IF(AND('[1]Multi-Field'!$E$20=[1]Lists!BF476,'[1]Multi-Field'!$F$20="Drained"),BI476,IF(AND('[1]Multi-Field'!$E$20=[1]Lists!BF476,'[1]Multi-Field'!$F$20="undrained"),BH476,""))</f>
        <v/>
      </c>
      <c r="CC476" s="409" t="str">
        <f>IF(AND('[1]Multi-Field'!$E$21=[1]Lists!BF476,'[1]Multi-Field'!$F$21="Drained"),BI476,IF(AND('[1]Multi-Field'!$E$21=[1]Lists!BF476,'[1]Multi-Field'!$F$21="undrained"),BH476,""))</f>
        <v/>
      </c>
      <c r="CD476" s="409" t="str">
        <f>IF(AND('[1]Multi-Field'!$E$22=[1]Lists!BF476,'[1]Multi-Field'!$F$22="Drained"),BI476,IF(AND('[1]Multi-Field'!$E$22=[1]Lists!BF476,'[1]Multi-Field'!$F$22="undrained"),BH476,""))</f>
        <v/>
      </c>
      <c r="CE476" s="409" t="str">
        <f>IF(AND('[1]Multi-Field'!$E$23=[1]Lists!BF476,'[1]Multi-Field'!$F$23="Drained"),BI476,IF(AND('[1]Multi-Field'!$E$23=[1]Lists!BF476,'[1]Multi-Field'!$F$23="undrained"),BH476,""))</f>
        <v/>
      </c>
      <c r="CF476" s="409" t="str">
        <f>IF(AND('[1]Multi-Field'!$E$24=[1]Lists!BF476,'[1]Multi-Field'!$F$24="Drained"),BI476,IF(AND('[1]Multi-Field'!$E$24=[1]Lists!BF476,'[1]Multi-Field'!$F$24="undrained"),BH476,""))</f>
        <v/>
      </c>
      <c r="CG476" s="409" t="str">
        <f>IF(AND('[1]Multi-Field'!$E$25=[1]Lists!BF476,'[1]Multi-Field'!$F$25="Drained"),BI476,IF(AND('[1]Multi-Field'!$E$25=[1]Lists!BF476,'[1]Multi-Field'!$F$25="undrained"),BH476,""))</f>
        <v/>
      </c>
      <c r="CH476" s="409" t="str">
        <f>IF(AND('[1]Multi-Field'!$E$26=[1]Lists!BF476,'[1]Multi-Field'!$F$26="Drained"),BI476,IF(AND('[1]Multi-Field'!$E$26=[1]Lists!BF476,'[1]Multi-Field'!$F$26="undrained"),BH476,""))</f>
        <v/>
      </c>
      <c r="CI476" s="409" t="str">
        <f>IF(AND('[1]Multi-Field'!$E$27=[1]Lists!BF476,'[1]Multi-Field'!$F$27="Drained"),BI476,IF(AND('[1]Multi-Field'!$E$27=[1]Lists!BF476,'[1]Multi-Field'!$F$27="undrained"),BH476,""))</f>
        <v/>
      </c>
      <c r="CJ476" s="409" t="str">
        <f>IF(AND('[1]Multi-Field'!$E$28=[1]Lists!BF476,'[1]Multi-Field'!$F$28="Drained"),BI476,IF(AND('[1]Multi-Field'!$E$28=[1]Lists!BF476,'[1]Multi-Field'!$F$28="undrained"),BH476,""))</f>
        <v/>
      </c>
      <c r="CK476" s="409" t="str">
        <f>IF(AND('[1]Multi-Field'!$E$29=[1]Lists!BF476,'[1]Multi-Field'!$F$29="Drained"),BI476,IF(AND('[1]Multi-Field'!$E$29=[1]Lists!BF476,'[1]Multi-Field'!$F$29="undrained"),BH476,""))</f>
        <v/>
      </c>
      <c r="CL476" s="409" t="str">
        <f>IF(AND('[1]Multi-Field'!$E$30=[1]Lists!BF476,'[1]Multi-Field'!$F$30="Drained"),BI476,IF(AND('[1]Multi-Field'!$E$30=[1]Lists!BF476,'[1]Multi-Field'!$F$30="undrained"),BH476,""))</f>
        <v/>
      </c>
      <c r="CM476" s="409" t="str">
        <f>IF(AND('[1]Multi-Field'!$E$31=[1]Lists!BF476,'[1]Multi-Field'!$F$31="Drained"),BI476,IF(AND('[1]Multi-Field'!$E$31=[1]Lists!BF476,'[1]Multi-Field'!$F$31="undrained"),BH476,""))</f>
        <v/>
      </c>
      <c r="CN476" s="409" t="str">
        <f>IF(AND('[1]Multi-Field'!$E$32=[1]Lists!BF476,'[1]Multi-Field'!$F$32="Drained"),BI476,IF(AND('[1]Multi-Field'!$E$32=[1]Lists!BF476,'[1]Multi-Field'!$F$32="undrained"),BH476,""))</f>
        <v/>
      </c>
      <c r="CO476" s="409" t="str">
        <f>IF(AND('[1]Multi-Field'!$E$33=[1]Lists!BF476,'[1]Multi-Field'!$F$33="Drained"),BI476,IF(AND('[1]Multi-Field'!$E$33=[1]Lists!BF476,'[1]Multi-Field'!$F$33="undrained"),BH476,""))</f>
        <v/>
      </c>
      <c r="CP476" s="409" t="str">
        <f>IF(AND('[1]Multi-Field'!$E$34=[1]Lists!BF476,'[1]Multi-Field'!$F$34="Drained"),BI476,IF(AND('[1]Multi-Field'!$E$34=[1]Lists!BF476,'[1]Multi-Field'!$F$34="undrained"),BH476,""))</f>
        <v/>
      </c>
      <c r="CQ476" s="409" t="str">
        <f>IF(AND('[1]Multi-Field'!$E$35=[1]Lists!BF476,'[1]Multi-Field'!$F$35="Drained"),BI476,IF(AND('[1]Multi-Field'!$E$35=[1]Lists!BF476,'[1]Multi-Field'!$F$35="undrained"),BH476,""))</f>
        <v/>
      </c>
      <c r="CR476" s="409" t="str">
        <f>IF(AND('[1]Multi-Field'!$E$36=[1]Lists!BF476,'[1]Multi-Field'!$F$36="Drained"),BI476,IF(AND('[1]Multi-Field'!$E$36=[1]Lists!BF476,'[1]Multi-Field'!$F$36="undrained"),BH476,""))</f>
        <v/>
      </c>
      <c r="CS476" s="409" t="str">
        <f>IF(AND('[1]Multi-Field'!$E$37=[1]Lists!BF476,'[1]Multi-Field'!$F$37="Drained"),BI476,IF(AND('[1]Multi-Field'!$E$37=[1]Lists!BF476,'[1]Multi-Field'!$F$37="undrained"),BH476,""))</f>
        <v/>
      </c>
      <c r="CT476" s="409" t="str">
        <f>IF(AND('[1]Multi-Field'!$E$38=[1]Lists!BF476,'[1]Multi-Field'!$F$38="Drained"),BI476,IF(AND('[1]Multi-Field'!$E$38=[1]Lists!BF476,'[1]Multi-Field'!$F$38="undrained"),BH476,""))</f>
        <v/>
      </c>
      <c r="CU476" s="409" t="str">
        <f>IF(AND('[1]Multi-Field'!$E$39=[1]Lists!BF476,'[1]Multi-Field'!$F$39="Drained"),BI476,IF(AND('[1]Multi-Field'!$E$39=[1]Lists!BF476,'[1]Multi-Field'!$F$39="undrained"),BH476,""))</f>
        <v/>
      </c>
      <c r="CV476" s="409" t="str">
        <f>IF(AND('[1]Multi-Field'!$E$40=[1]Lists!BF476,'[1]Multi-Field'!$F$40="Drained"),BI476,IF(AND('[1]Multi-Field'!$E$40=[1]Lists!BF476,'[1]Multi-Field'!$F$40="undrained"),BH476,""))</f>
        <v/>
      </c>
      <c r="CW476" s="409" t="str">
        <f>IF(AND('[1]Multi-Field'!$E$41=[1]Lists!BF476,'[1]Multi-Field'!$F$40="Drained"),BI476,IF(AND('[1]Multi-Field'!$E$40=[1]Lists!BF476,'[1]Multi-Field'!$F$40="undrained"),BH476,""))</f>
        <v/>
      </c>
      <c r="CX476" s="409" t="str">
        <f>IF(AND('[1]Multi-Field'!$E$42=[1]Lists!BF476,'[1]Multi-Field'!$F$42="Drained"),BI476,IF(AND('[1]Multi-Field'!$E$42=[1]Lists!BF476,'[1]Multi-Field'!$F$42="undrained"),BH476,""))</f>
        <v/>
      </c>
      <c r="CY476" s="409" t="str">
        <f>IF(AND('[1]Multi-Field'!$E$43=[1]Lists!BF476,'[1]Multi-Field'!$F$43="Drained"),BI476,IF(AND('[1]Multi-Field'!$E$43=[1]Lists!BF476,'[1]Multi-Field'!$F$43="undrained"),BH476,""))</f>
        <v/>
      </c>
      <c r="CZ476" s="409" t="str">
        <f>IF(AND('[1]Multi-Field'!$E$44=[1]Lists!BF476,'[1]Multi-Field'!$F$44="Drained"),BI476,IF(AND('[1]Multi-Field'!$E$44=[1]Lists!BF476,'[1]Multi-Field'!$F$44="undrained"),BH476,""))</f>
        <v/>
      </c>
      <c r="DA476" s="409" t="str">
        <f>IF(AND('[1]Multi-Field'!$E$45=[1]Lists!BF476,'[1]Multi-Field'!$F$45="Drained"),BI476,IF(AND('[1]Multi-Field'!$E$45=[1]Lists!BF476,'[1]Multi-Field'!$F$45="undrained"),BH476,""))</f>
        <v/>
      </c>
      <c r="DB476" s="409" t="str">
        <f>IF(AND('[1]Multi-Field'!$E$46=[1]Lists!BF476,'[1]Multi-Field'!$F$46="Drained"),BI476,IF(AND('[1]Multi-Field'!$E$46=[1]Lists!BF476,'[1]Multi-Field'!$F$46="undrained"),BH476,""))</f>
        <v/>
      </c>
      <c r="DC476" s="409" t="str">
        <f>IF(AND('[1]Multi-Field'!$E$47=[1]Lists!BF476,'[1]Multi-Field'!$F$47="Drained"),BI476,IF(AND('[1]Multi-Field'!$E$47=[1]Lists!BF476,'[1]Multi-Field'!$F$47="undrained"),BH476,""))</f>
        <v/>
      </c>
      <c r="DD476" s="409" t="str">
        <f>IF(AND('[1]Multi-Field'!$E$48=[1]Lists!BF476,'[1]Multi-Field'!$F$48="Drained"),BI476,IF(AND('[1]Multi-Field'!$E$48=[1]Lists!BF476,'[1]Multi-Field'!$F$48="undrained"),BH476,""))</f>
        <v/>
      </c>
      <c r="DE476" s="409" t="str">
        <f>IF(AND('[1]Multi-Field'!$E$49=[1]Lists!BF476,'[1]Multi-Field'!$F$49="Drained"),BI476,IF(AND('[1]Multi-Field'!$E$49=[1]Lists!BF476,'[1]Multi-Field'!$F$9="undrained"),BH476,""))</f>
        <v/>
      </c>
      <c r="DF476" s="409" t="str">
        <f>IF(AND('[1]Multi-Field'!$E$50=[1]Lists!BF476,'[1]Multi-Field'!$F$50="Drained"),BI476,IF(AND('[1]Multi-Field'!$E$50=[1]Lists!BF476,'[1]Multi-Field'!$F$50="undrained"),BH476,""))</f>
        <v/>
      </c>
      <c r="DG476" s="409" t="str">
        <f>IF(AND('[1]Multi-Field'!$E$51=[1]Lists!BF476,'[1]Multi-Field'!$F$51="Drained"),BI476,IF(AND('[1]Multi-Field'!$E$51=[1]Lists!BF476,'[1]Multi-Field'!$F$51="undrained"),BH476,""))</f>
        <v/>
      </c>
      <c r="DH476" s="409" t="str">
        <f>IF(AND('[1]Multi-Field'!$E$52=[1]Lists!BF476,'[1]Multi-Field'!$F$52="Drained"),BI476,IF(AND('[1]Multi-Field'!$E$52=[1]Lists!BF476,'[1]Multi-Field'!$F$52="undrained"),BH476,""))</f>
        <v/>
      </c>
      <c r="DI476" s="409" t="str">
        <f>IF(AND('[1]Multi-Field'!$E$53=[1]Lists!BF476,'[1]Multi-Field'!$F$53="Drained"),BI476,IF(AND('[1]Multi-Field'!$E$53=[1]Lists!BF476,'[1]Multi-Field'!$F$53="undrained"),BH476,""))</f>
        <v/>
      </c>
      <c r="DJ476" s="409" t="str">
        <f>IF(AND('[1]Multi-Field'!$E$54=[1]Lists!BF476,'[1]Multi-Field'!$F$54="Drained"),BI476,IF(AND('[1]Multi-Field'!$E$54=[1]Lists!BF476,'[1]Multi-Field'!$F$54="undrained"),BH476,""))</f>
        <v/>
      </c>
      <c r="DK476" s="409" t="str">
        <f>IF(AND('[1]Multi-Field'!$E$55=[1]Lists!BF476,'[1]Multi-Field'!$F$55="Drained"),BI476,IF(AND('[1]Multi-Field'!$E$55=[1]Lists!BF476,'[1]Multi-Field'!$F$55="undrained"),BH476,""))</f>
        <v/>
      </c>
      <c r="DL476" s="409" t="str">
        <f>IF(AND('[1]Multi-Field'!$E$56=[1]Lists!BF476,'[1]Multi-Field'!$F$56="Drained"),BI476,IF(AND('[1]Multi-Field'!$E$56=[1]Lists!BF476,'[1]Multi-Field'!$F$56="undrained"),BH476,""))</f>
        <v/>
      </c>
      <c r="DM476" s="409" t="str">
        <f>IF(AND('[1]Multi-Field'!$E$57=[1]Lists!BF476,'[1]Multi-Field'!$F$57="Drained"),BI476,IF(AND('[1]Multi-Field'!$E$57=[1]Lists!BF476,'[1]Multi-Field'!$F$57="undrained"),BH476,""))</f>
        <v/>
      </c>
      <c r="DN476" s="409" t="str">
        <f>IF(AND('[1]Multi-Field'!$E$58=[1]Lists!BF476,'[1]Multi-Field'!$F$58="Drained"),BI476,IF(AND('[1]Multi-Field'!$E$58=[1]Lists!BF476,'[1]Multi-Field'!$F$58="undrained"),BH476,""))</f>
        <v/>
      </c>
      <c r="DO476" s="409" t="str">
        <f>IF(AND('[1]Multi-Field'!$E$59=[1]Lists!BF476,'[1]Multi-Field'!$F$59="Drained"),BI476,IF(AND('[1]Multi-Field'!$E$59=[1]Lists!BF476,'[1]Multi-Field'!$F$59="undrained"),BH476,""))</f>
        <v/>
      </c>
      <c r="DP476" s="409" t="str">
        <f>IF(AND('[1]Multi-Field'!$E$60=[1]Lists!BF476,'[1]Multi-Field'!$F$60="Drained"),BI476,IF(AND('[1]Multi-Field'!$E$60=[1]Lists!BF476,'[1]Multi-Field'!$F$60="undrained"),BH476,""))</f>
        <v/>
      </c>
      <c r="DQ476" s="409" t="str">
        <f>IF(AND('[1]Multi-Field'!$E$61=[1]Lists!BF476,'[1]Multi-Field'!$F$61="Drained"),BI476,IF(AND('[1]Multi-Field'!$E$61=[1]Lists!BF476,'[1]Multi-Field'!$F$61="undrained"),BH476,""))</f>
        <v/>
      </c>
      <c r="DR476" s="409" t="str">
        <f>IF(AND('[1]Multi-Field'!$E$62=[1]Lists!BF476,'[1]Multi-Field'!$F$62="Drained"),BI476,IF(AND('[1]Multi-Field'!$E$62=[1]Lists!BF476,'[1]Multi-Field'!$F$62="undrained"),BH476,""))</f>
        <v/>
      </c>
      <c r="DS476" s="409" t="str">
        <f>IF(AND('[1]Multi-Field'!$E$63=[1]Lists!BF476,'[1]Multi-Field'!$F$63="Drained"),BI476,IF(AND('[1]Multi-Field'!$E$63=[1]Lists!BF476,'[1]Multi-Field'!$F$63="undrained"),BH476,""))</f>
        <v/>
      </c>
      <c r="DT476" s="409" t="str">
        <f>IF(AND('[1]Multi-Field'!$E$64=[1]Lists!BF476,'[1]Multi-Field'!$F$64="Drained"),BI476,IF(AND('[1]Multi-Field'!$E$64=[1]Lists!BF476,'[1]Multi-Field'!$F$64="undrained"),BH476,""))</f>
        <v/>
      </c>
      <c r="DU476" s="409" t="str">
        <f>IF(AND('[1]Multi-Field'!$E$65=[1]Lists!BF476,'[1]Multi-Field'!$F$65="Drained"),BI476,IF(AND('[1]Multi-Field'!$E$65=[1]Lists!BF476,'[1]Multi-Field'!$F$65="undrained"),BH476,""))</f>
        <v/>
      </c>
      <c r="DV476" s="409" t="str">
        <f>IF(AND('[1]Multi-Field'!$E$66=[1]Lists!BF476,'[1]Multi-Field'!$F$66="Drained"),BI476,IF(AND('[1]Multi-Field'!$E$66=[1]Lists!BF476,'[1]Multi-Field'!$F$66="undrained"),BH476,""))</f>
        <v/>
      </c>
      <c r="DW476" s="409" t="str">
        <f>IF(AND('[1]Multi-Field'!$E$67=[1]Lists!BF476,'[1]Multi-Field'!$F$67="Drained"),BI476,IF(AND('[1]Multi-Field'!$E$67=[1]Lists!BF476,'[1]Multi-Field'!$F$67="undrained"),BH476,""))</f>
        <v/>
      </c>
      <c r="DX476" s="409" t="str">
        <f>IF(AND('[1]Multi-Field'!$E$68=[1]Lists!BF476,'[1]Multi-Field'!$F$68="Drained"),BI476,IF(AND('[1]Multi-Field'!$E$68=[1]Lists!BF476,'[1]Multi-Field'!$F$68="undrained"),BH476,""))</f>
        <v/>
      </c>
      <c r="DY476" s="409" t="str">
        <f>IF(AND('[1]Multi-Field'!$E$69=[1]Lists!BF476,'[1]Multi-Field'!$F$69="Drained"),BI476,IF(AND('[1]Multi-Field'!$E$69=[1]Lists!BF476,'[1]Multi-Field'!$F$69="undrained"),BH476,""))</f>
        <v/>
      </c>
      <c r="DZ476" s="409" t="str">
        <f>IF(AND('[1]Multi-Field'!$E$70=[1]Lists!BF476,'[1]Multi-Field'!$F$70="Drained"),BI476,IF(AND('[1]Multi-Field'!$E$70=[1]Lists!BF476,'[1]Multi-Field'!$F$70="undrained"),BH476,""))</f>
        <v/>
      </c>
      <c r="EA476" s="409" t="str">
        <f>IF(AND('[1]Multi-Field'!$E$71=[1]Lists!BF476,'[1]Multi-Field'!$F$71="Drained"),BI476,IF(AND('[1]Multi-Field'!$E$71=[1]Lists!BF476,'[1]Multi-Field'!$F$71="undrained"),BH476,""))</f>
        <v/>
      </c>
      <c r="EB476" s="409" t="str">
        <f>IF(AND('[1]Multi-Field'!$E$72=[1]Lists!BF476,'[1]Multi-Field'!$F$72="Drained"),BI476,IF(AND('[1]Multi-Field'!$E$72=[1]Lists!BF476,'[1]Multi-Field'!$F$72="undrained"),BH476,""))</f>
        <v/>
      </c>
      <c r="EC476" s="409" t="str">
        <f>IF(AND('[1]Multi-Field'!$E$73=[1]Lists!BF476,'[1]Multi-Field'!$F$73="Drained"),BI476,IF(AND('[1]Multi-Field'!$E$73=[1]Lists!BF476,'[1]Multi-Field'!$F$73="undrained"),BH476,""))</f>
        <v/>
      </c>
      <c r="ED476" s="409" t="str">
        <f>IF(AND('[1]Multi-Field'!$E$74=[1]Lists!BF476,'[1]Multi-Field'!$F$74="Drained"),BI476,IF(AND('[1]Multi-Field'!$E$74=[1]Lists!BF476,'[1]Multi-Field'!$F$74="undrained"),BH476,""))</f>
        <v/>
      </c>
      <c r="EE476" s="409" t="str">
        <f>IF(AND('[1]Multi-Field'!$E$75=[1]Lists!BF476,'[1]Multi-Field'!$F$75="Drained"),BI476,IF(AND('[1]Multi-Field'!$E$75=[1]Lists!BF476,'[1]Multi-Field'!$F$75="undrained"),BH476,""))</f>
        <v/>
      </c>
      <c r="EF476" s="409" t="str">
        <f>IF(AND('[1]Multi-Field'!$E$76=[1]Lists!BF476,'[1]Multi-Field'!$F$76="Drained"),BI476,IF(AND('[1]Multi-Field'!$E$76=[1]Lists!BF476,'[1]Multi-Field'!$F$6="undrained"),BH476,""))</f>
        <v/>
      </c>
      <c r="EG476" s="409" t="str">
        <f>IF(AND('[1]Multi-Field'!$E$77=[1]Lists!BF476,'[1]Multi-Field'!$F$77="Drained"),BI476,IF(AND('[1]Multi-Field'!$E$77=[1]Lists!BF476,'[1]Multi-Field'!$F$77="undrained"),BH476,""))</f>
        <v/>
      </c>
      <c r="EH476" s="409" t="str">
        <f>IF(AND('[1]Multi-Field'!$E$78=[1]Lists!BF476,'[1]Multi-Field'!$F$78="Drained"),BI476,IF(AND('[1]Multi-Field'!$E$78=[1]Lists!BF476,'[1]Multi-Field'!$F$78="undrained"),BH476,""))</f>
        <v/>
      </c>
      <c r="EI476" s="409" t="str">
        <f>IF(AND('[1]Multi-Field'!$E$79=[1]Lists!BF476,'[1]Multi-Field'!$F$79="Drained"),BI476,IF(AND('[1]Multi-Field'!$E$79=[1]Lists!BF476,'[1]Multi-Field'!$F$79="undrained"),BH476,""))</f>
        <v/>
      </c>
      <c r="EJ476" s="409" t="str">
        <f>IF(AND('[1]Multi-Field'!$E$80=[1]Lists!BF476,'[1]Multi-Field'!$F$80="Drained"),BI476,IF(AND('[1]Multi-Field'!$E$80=[1]Lists!BF476,'[1]Multi-Field'!$F$80="undrained"),BH476,""))</f>
        <v/>
      </c>
      <c r="EK476" s="409" t="str">
        <f>IF(AND('[1]Multi-Field'!$E$81=[1]Lists!BF476,'[1]Multi-Field'!$F$81="Drained"),BI476,IF(AND('[1]Multi-Field'!$E$81=[1]Lists!BF476,'[1]Multi-Field'!$F$81="undrained"),BH476,""))</f>
        <v/>
      </c>
      <c r="EL476" s="409" t="str">
        <f>IF(AND('[1]Multi-Field'!$E$82=[1]Lists!BF476,'[1]Multi-Field'!$F$82="Drained"),BI476,IF(AND('[1]Multi-Field'!$E$82=[1]Lists!BF476,'[1]Multi-Field'!$F$82="undrained"),BH476,""))</f>
        <v/>
      </c>
      <c r="EM476" s="409" t="str">
        <f>IF(AND('[1]Multi-Field'!$E$83=[1]Lists!BF476,'[1]Multi-Field'!$F$83="Drained"),BI476,IF(AND('[1]Multi-Field'!$E$83=[1]Lists!BF476,'[1]Multi-Field'!$F$83="undrained"),BH476,""))</f>
        <v/>
      </c>
      <c r="EN476" s="409" t="str">
        <f>IF(AND('[1]Multi-Field'!$E$84=[1]Lists!BF476,'[1]Multi-Field'!$F$84="Drained"),BI476,IF(AND('[1]Multi-Field'!$E$84=[1]Lists!BF476,'[1]Multi-Field'!$F$84="undrained"),BH476,""))</f>
        <v/>
      </c>
      <c r="EO476" s="409" t="str">
        <f>IF(AND('[1]Multi-Field'!$E$85=[1]Lists!BF476,'[1]Multi-Field'!$F$85="Drained"),BI476,IF(AND('[1]Multi-Field'!$E$85=[1]Lists!BF476,'[1]Multi-Field'!$F$85="undrained"),BH476,""))</f>
        <v/>
      </c>
      <c r="EP476" s="409" t="str">
        <f>IF(AND('[1]Multi-Field'!$E$86=[1]Lists!BF476,'[1]Multi-Field'!$F$86="Drained"),BI476,IF(AND('[1]Multi-Field'!$E$86=[1]Lists!BF476,'[1]Multi-Field'!$F$86="undrained"),BH476,""))</f>
        <v/>
      </c>
      <c r="EQ476" s="409" t="str">
        <f>IF(AND('[1]Multi-Field'!$E$87=[1]Lists!BF476,'[1]Multi-Field'!$F$87="Drained"),BI476,IF(AND('[1]Multi-Field'!$E$87=[1]Lists!BF476,'[1]Multi-Field'!$F$87="undrained"),BH476,""))</f>
        <v/>
      </c>
      <c r="ER476" s="409" t="str">
        <f>IF(AND('[1]Multi-Field'!$E$88=[1]Lists!BF476,'[1]Multi-Field'!$F$88="Drained"),BI476,IF(AND('[1]Multi-Field'!$E$88=[1]Lists!BF476,'[1]Multi-Field'!$F$88="undrained"),BH476,""))</f>
        <v/>
      </c>
      <c r="ES476" s="409" t="str">
        <f>IF(AND('[1]Multi-Field'!$E$89=[1]Lists!BF476,'[1]Multi-Field'!$F$89="Drained"),BI476,IF(AND('[1]Multi-Field'!$E$89=[1]Lists!BF476,'[1]Multi-Field'!$F$89="undrained"),BH476,""))</f>
        <v/>
      </c>
      <c r="ET476" s="409" t="str">
        <f>IF(AND('[1]Multi-Field'!$E$90=[1]Lists!BF476,'[1]Multi-Field'!$F$90="Drained"),BI476,IF(AND('[1]Multi-Field'!$E$90=[1]Lists!BF476,'[1]Multi-Field'!$F$90="undrained"),BH476,""))</f>
        <v/>
      </c>
      <c r="EU476" s="409" t="str">
        <f>IF(AND('[1]Multi-Field'!$E$91=[1]Lists!BF476,'[1]Multi-Field'!$F$91="Drained"),BI476,IF(AND('[1]Multi-Field'!$E$91=[1]Lists!BF476,'[1]Multi-Field'!$F$91="undrained"),BH476,""))</f>
        <v/>
      </c>
      <c r="EV476" s="409" t="str">
        <f>IF(AND('[1]Multi-Field'!$E$92=[1]Lists!BF476,'[1]Multi-Field'!$F$92="Drained"),BI476,IF(AND('[1]Multi-Field'!$E$92=[1]Lists!BF476,'[1]Multi-Field'!$F$92="undrained"),BH476,""))</f>
        <v/>
      </c>
      <c r="EW476" s="409" t="str">
        <f>IF(AND('[1]Multi-Field'!$E$93=[1]Lists!BF476,'[1]Multi-Field'!$F$93="Drained"),BI476,IF(AND('[1]Multi-Field'!$E$93=[1]Lists!BF476,'[1]Multi-Field'!$F$93="undrained"),BH476,""))</f>
        <v/>
      </c>
      <c r="EX476" s="409" t="str">
        <f>IF(AND('[1]Multi-Field'!$E$94=[1]Lists!BF476,'[1]Multi-Field'!$F$94="Drained"),BI476,IF(AND('[1]Multi-Field'!$E$94=[1]Lists!BF476,'[1]Multi-Field'!$F$94="undrained"),BH476,""))</f>
        <v/>
      </c>
      <c r="EY476" s="409" t="str">
        <f>IF(AND('[1]Multi-Field'!$E$95=[1]Lists!BF476,'[1]Multi-Field'!$F$95="Drained"),BI476,IF(AND('[1]Multi-Field'!$E$95=[1]Lists!BF476,'[1]Multi-Field'!$F$95="undrained"),BH476,""))</f>
        <v/>
      </c>
      <c r="EZ476" s="409" t="str">
        <f>IF(AND('[1]Multi-Field'!$E$96=[1]Lists!BF476,'[1]Multi-Field'!$F$96="Drained"),BI476,IF(AND('[1]Multi-Field'!$E$96=[1]Lists!BF476,'[1]Multi-Field'!$F$96="undrained"),BH476,""))</f>
        <v/>
      </c>
      <c r="FA476" s="409" t="str">
        <f>IF(AND('[1]Multi-Field'!$E$97=[1]Lists!BF476,'[1]Multi-Field'!$F$97="Drained"),BI476,IF(AND('[1]Multi-Field'!$E$97=[1]Lists!BF476,'[1]Multi-Field'!$F$97="undrained"),BH476,""))</f>
        <v/>
      </c>
      <c r="FB476" s="409" t="str">
        <f>IF(AND('[1]Multi-Field'!$E$98=[1]Lists!BF476,'[1]Multi-Field'!$F$98="Drained"),BI476,IF(AND('[1]Multi-Field'!$E$98=[1]Lists!BF476,'[1]Multi-Field'!$F$98="undrained"),BH476,""))</f>
        <v/>
      </c>
      <c r="FC476" s="409" t="str">
        <f>IF(AND('[1]Multi-Field'!$E$99=[1]Lists!BF476,'[1]Multi-Field'!$F$99="Drained"),BI476,IF(AND('[1]Multi-Field'!$E$99=[1]Lists!BF476,'[1]Multi-Field'!$F$99="undrained"),BH476,""))</f>
        <v/>
      </c>
      <c r="FD476" s="409" t="str">
        <f>IF(AND('[1]Multi-Field'!$E$100=[1]Lists!BF476,'[1]Multi-Field'!$F$100="Drained"),BI476,IF(AND('[1]Multi-Field'!$E$100=[1]Lists!BF476,'[1]Multi-Field'!$F$100="undrained"),BH476,""))</f>
        <v/>
      </c>
      <c r="FE476" s="409" t="str">
        <f>IF(AND('[1]Multi-Field'!$E$101=[1]Lists!BF476,'[1]Multi-Field'!$F$101="Drained"),BI476,IF(AND('[1]Multi-Field'!$E$101=[1]Lists!BF476,'[1]Multi-Field'!$F$101="undrained"),BH476,""))</f>
        <v/>
      </c>
      <c r="FF476" s="409" t="str">
        <f>IF(AND('[1]Multi-Field'!$E$102=[1]Lists!BF476,'[1]Multi-Field'!$F$102="Drained"),BI476,IF(AND('[1]Multi-Field'!$E$102=[1]Lists!BF476,'[1]Multi-Field'!$F$102="undrained"),BH476,""))</f>
        <v/>
      </c>
      <c r="FG476" s="409" t="str">
        <f>IF(AND('[1]Multi-Field'!$E$103=[1]Lists!BF476,'[1]Multi-Field'!$F$103="Drained"),BI476,IF(AND('[1]Multi-Field'!$E$103=[1]Lists!BF476,'[1]Multi-Field'!$F$103="undrained"),BH476,""))</f>
        <v/>
      </c>
      <c r="FH476" s="409" t="str">
        <f>IF(AND('[1]Multi-Field'!$E$104=[1]Lists!BF476,'[1]Multi-Field'!$F$104="Drained"),BI476,IF(AND('[1]Multi-Field'!$E$104=[1]Lists!BF476,'[1]Multi-Field'!$F$104="undrained"),BH476,""))</f>
        <v/>
      </c>
      <c r="FI476" s="409" t="str">
        <f>IF(AND('[1]Multi-Field'!$E$105=[1]Lists!BF476,'[1]Multi-Field'!$F$105="Drained"),BI476,IF(AND('[1]Multi-Field'!$E$105=[1]Lists!BF476,'[1]Multi-Field'!$F$105="undrained"),BH476,""))</f>
        <v/>
      </c>
      <c r="FJ476" s="409" t="str">
        <f>IF(AND('[1]Multi-Field'!$E$106=[1]Lists!BF476,'[1]Multi-Field'!$F$106="Drained"),BI476,IF(AND('[1]Multi-Field'!$E$106=[1]Lists!BF476,'[1]Multi-Field'!$F$106="undrained"),BH476,""))</f>
        <v/>
      </c>
      <c r="FK476" s="409" t="str">
        <f>IF(AND('[1]Multi-Field'!$E$107=[1]Lists!BF476,'[1]Multi-Field'!$F$107="Drained"),BI476,IF(AND('[1]Multi-Field'!$E$107=[1]Lists!BF476,'[1]Multi-Field'!$F$107="undrained"),BH476,""))</f>
        <v/>
      </c>
      <c r="FL476" s="409" t="str">
        <f>IF(AND('[1]Multi-Field'!$E$108=[1]Lists!BF476,'[1]Multi-Field'!$F$108="Drained"),BI476,IF(AND('[1]Multi-Field'!$E$108=[1]Lists!BF476,'[1]Multi-Field'!$F$108="undrained"),BH476,""))</f>
        <v/>
      </c>
      <c r="FM476" s="409" t="str">
        <f>IF(AND('[1]Multi-Field'!$E$109=[1]Lists!BF476,'[1]Multi-Field'!$F$109="Drained"),BI476,IF(AND('[1]Multi-Field'!$E$109=[1]Lists!BF476,'[1]Multi-Field'!$F$109="undrained"),BH476,""))</f>
        <v/>
      </c>
      <c r="FN476" s="409" t="str">
        <f>IF(AND('[1]Multi-Field'!$E$110=[1]Lists!BF476,'[1]Multi-Field'!$F$110="Drained"),BI476,IF(AND('[1]Multi-Field'!$E$110=[1]Lists!BF476,'[1]Multi-Field'!$F$110="undrained"),BH476,""))</f>
        <v/>
      </c>
      <c r="FO476" s="409" t="str">
        <f>IF(AND('[1]Multi-Field'!$E$111=[1]Lists!BF476,'[1]Multi-Field'!$F$111="Drained"),BI476,IF(AND('[1]Multi-Field'!$E$111=[1]Lists!BF476,'[1]Multi-Field'!$F$111="undrained"),BH476,""))</f>
        <v/>
      </c>
      <c r="FP476" s="409" t="str">
        <f>IF(AND('[1]Multi-Field'!$E$112=[1]Lists!BF476,'[1]Multi-Field'!$F$112="Drained"),BI476,IF(AND('[1]Multi-Field'!$E$112=[1]Lists!BF476,'[1]Multi-Field'!$F$112="undrained"),BH476,""))</f>
        <v/>
      </c>
      <c r="FQ476" s="409" t="str">
        <f>IF(AND('[1]Multi-Field'!$E$113=[1]Lists!BF476,'[1]Multi-Field'!$F$113="Drained"),BI476,IF(AND('[1]Multi-Field'!$E$113=[1]Lists!BF476,'[1]Multi-Field'!$F$113="undrained"),BH476,""))</f>
        <v/>
      </c>
      <c r="FR476" s="409" t="str">
        <f>IF(AND('[1]Multi-Field'!$E$114=[1]Lists!BF476,'[1]Multi-Field'!$F$114="Drained"),BI476,IF(AND('[1]Multi-Field'!$E$114=[1]Lists!BF476,'[1]Multi-Field'!$F$114="undrained"),BH476,""))</f>
        <v/>
      </c>
      <c r="FS476" s="409" t="str">
        <f>IF(AND('[1]Multi-Field'!$E$115=[1]Lists!BF476,'[1]Multi-Field'!$F$115="Drained"),BI476,IF(AND('[1]Multi-Field'!$E$115=[1]Lists!BF476,'[1]Multi-Field'!$F$115="undrained"),BH476,""))</f>
        <v/>
      </c>
      <c r="FT476" s="409" t="str">
        <f>IF(AND('[1]Multi-Field'!$E$116=[1]Lists!BF476,'[1]Multi-Field'!$F$116="Drained"),BI476,IF(AND('[1]Multi-Field'!$E$116=[1]Lists!BF476,'[1]Multi-Field'!$F$116="undrained"),BH476,""))</f>
        <v/>
      </c>
      <c r="FU476" s="409" t="str">
        <f>IF(AND('[1]Multi-Field'!$E$117=[1]Lists!BF476,'[1]Multi-Field'!$F$117="Drained"),BI476,IF(AND('[1]Multi-Field'!$E$117=[1]Lists!BF476,'[1]Multi-Field'!$F$117="undrained"),BH476,""))</f>
        <v/>
      </c>
      <c r="FV476" s="409" t="str">
        <f>IF(AND('[1]Multi-Field'!$E$118=[1]Lists!BF476,'[1]Multi-Field'!$F$118="Drained"),BI476,IF(AND('[1]Multi-Field'!$E$118=[1]Lists!BF476,'[1]Multi-Field'!$F$118="undrained"),BH476,""))</f>
        <v/>
      </c>
      <c r="FW476" s="409" t="str">
        <f>IF(AND('[1]Multi-Field'!$E$119=[1]Lists!BF476,'[1]Multi-Field'!$F$119="Drained"),BI476,IF(AND('[1]Multi-Field'!$E$119=[1]Lists!BF476,'[1]Multi-Field'!$F$119="undrained"),BH476,""))</f>
        <v/>
      </c>
      <c r="FX476" s="409" t="str">
        <f>IF(AND('[1]Multi-Field'!$E$120=[1]Lists!BF476,'[1]Multi-Field'!$F$120="Drained"),BI476,IF(AND('[1]Multi-Field'!$E$120=[1]Lists!BF476,'[1]Multi-Field'!$F$120="undrained"),BH476,""))</f>
        <v/>
      </c>
      <c r="GC476" s="4">
        <v>1</v>
      </c>
    </row>
    <row r="477" spans="1:185" ht="13.5" customHeight="1">
      <c r="A477" s="7" t="s">
        <v>563</v>
      </c>
      <c r="B477" s="7"/>
      <c r="C477" s="7"/>
      <c r="D477" s="8">
        <v>55</v>
      </c>
      <c r="E477" s="8">
        <f t="shared" si="67"/>
        <v>58</v>
      </c>
      <c r="F477" s="8">
        <f t="shared" si="68"/>
        <v>62</v>
      </c>
      <c r="G477" s="8">
        <v>65</v>
      </c>
      <c r="H477" s="8">
        <v>60</v>
      </c>
      <c r="I477" s="8">
        <f t="shared" si="71"/>
        <v>63</v>
      </c>
      <c r="J477" s="8">
        <f t="shared" si="72"/>
        <v>67</v>
      </c>
      <c r="K477" s="8">
        <v>70</v>
      </c>
      <c r="L477" s="8">
        <v>75</v>
      </c>
      <c r="M477" s="8">
        <f t="shared" si="69"/>
        <v>85</v>
      </c>
      <c r="N477" s="8">
        <f t="shared" si="70"/>
        <v>95</v>
      </c>
      <c r="O477" s="8">
        <v>105</v>
      </c>
      <c r="P477" s="391">
        <v>452</v>
      </c>
      <c r="Q477" s="394"/>
      <c r="R477" s="395">
        <f>IF(OR('Multi-Field'!AA454=Lists!AC493,'Multi-Field'!AA454=Lists!AC494),IF('Multi-Field'!Z454="x",(IF('Multi-Field'!AC454=Lists!Q462,Lists!R462,IF('Multi-Field'!AC454=Lists!Q463,Lists!R463,IF('Multi-Field'!AC454=Lists!Q464,Lists!R464,IF('Multi-Field'!AC454=Lists!Q465,Lists!R465))))),IF('Multi-Field'!X454="x",(IF('Multi-Field'!AC454=Lists!Q462,Lists!S462,IF('Multi-Field'!AC454=Lists!Q463,Lists!S463,IF('Multi-Field'!AC454=Lists!Q464,Lists!S464,IF('Multi-Field'!AC454=Lists!Q465,Lists!S465))))),IF('Multi-Field'!V454="x",(IF('Multi-Field'!AC454=Lists!Q462,Lists!T462,IF('Multi-Field'!AC454=Lists!Q463,Lists!T463,IF('Multi-Field'!AC454=Lists!Q464,Lists!T464,IF('Multi-Field'!AC454=Lists!Q465,Lists!T465))))),0))))</f>
        <v>0</v>
      </c>
      <c r="S477" s="395">
        <f t="shared" si="73"/>
        <v>0</v>
      </c>
      <c r="T477" s="395"/>
      <c r="U477" s="396"/>
      <c r="BF477" s="411" t="s">
        <v>1641</v>
      </c>
      <c r="BG477" s="412">
        <v>4</v>
      </c>
      <c r="BH477" s="412">
        <v>2.5</v>
      </c>
      <c r="BI477" s="412">
        <v>4</v>
      </c>
      <c r="BJ477" s="409" t="e">
        <f>IF(AND('[1]Single Field'!#REF!=[1]Lists!BF477,'[1]Single Field'!#REF!="Drained"),"x",IF(AND('[1]Single Field'!#REF!=[1]Lists!BF477,'[1]Single Field'!#REF!="Undrained"),O,""))</f>
        <v>#REF!</v>
      </c>
      <c r="BK477" s="409" t="str">
        <f>IF(AND('[1]Multi-Field'!$E$3=[1]Lists!BF477,'[1]Multi-Field'!$F$3="Drained"),BI477,IF(AND('[1]Multi-Field'!$E$3=BF477,'[1]Multi-Field'!$F$3="undrained"),BH477,""))</f>
        <v/>
      </c>
      <c r="BL477" s="409" t="str">
        <f>IF(AND('[1]Multi-Field'!$E$4=BF477,'[1]Multi-Field'!$F$4="Drained"),BI477,IF(AND('[1]Multi-Field'!$E$4=BF477,'[1]Multi-Field'!$F$4="undrained"),BH477,""))</f>
        <v/>
      </c>
      <c r="BM477" s="409" t="str">
        <f>IF(AND('[1]Multi-Field'!$E$5=BF477,'[1]Multi-Field'!$F$5="Drained"),BI477,IF(AND('[1]Multi-Field'!$E$5=BF477,'[1]Multi-Field'!$F$5="undrained"),BH477,""))</f>
        <v/>
      </c>
      <c r="BN477" s="409" t="str">
        <f>IF(AND('[1]Multi-Field'!$E$6=BF477,'[1]Multi-Field'!$F$6="Drained"),BI477,IF(AND('[1]Multi-Field'!$E$6=BF477,'[1]Multi-Field'!$F$6="undrained"),BH477,""))</f>
        <v/>
      </c>
      <c r="BO477" s="409" t="str">
        <f>IF(AND('[1]Multi-Field'!$E$7=BF477,'[1]Multi-Field'!$F$7="Drained"),BI477,IF(AND('[1]Multi-Field'!$E$7=BF477,'[1]Multi-Field'!$F$7="undrained"),BH477,""))</f>
        <v/>
      </c>
      <c r="BP477" s="409" t="str">
        <f>IF(AND('[1]Multi-Field'!$E$8=BF477,'[1]Multi-Field'!$F$8="Drained"),BI477,IF(AND('[1]Multi-Field'!$E$8=BF477,'[1]Multi-Field'!$F$8="undrained"),BH477,""))</f>
        <v/>
      </c>
      <c r="BQ477" s="409" t="str">
        <f>IF(AND('[1]Multi-Field'!$E$9=BF477,'[1]Multi-Field'!$F$9="Drained"),BI477,IF(AND('[1]Multi-Field'!$E$9=BF477,'[1]Multi-Field'!$F$9="undrained"),BH477,""))</f>
        <v/>
      </c>
      <c r="BR477" s="409" t="str">
        <f>IF(AND('[1]Multi-Field'!$E$10=BF477,'[1]Multi-Field'!$F$10="Drained"),BI477,IF(AND('[1]Multi-Field'!$E$10=BF477,'[1]Multi-Field'!$F$10="undrained"),BH477,""))</f>
        <v/>
      </c>
      <c r="BS477" s="409" t="str">
        <f>IF(AND('[1]Multi-Field'!$E$11=BF477,'[1]Multi-Field'!$F$11="Drained"),BI477,IF(AND('[1]Multi-Field'!$E$11=BF477,'[1]Multi-Field'!$F$11="undrained"),BH477,""))</f>
        <v/>
      </c>
      <c r="BT477" s="409" t="str">
        <f>IF(AND('[1]Multi-Field'!$E$12=BF477,'[1]Multi-Field'!$F$12="Drained"),BI477,IF(AND('[1]Multi-Field'!$E$12=BF477,'[1]Multi-Field'!$F$12="undrained"),BH477,""))</f>
        <v/>
      </c>
      <c r="BU477" s="409" t="str">
        <f>IF(AND('[1]Multi-Field'!$E$13=BF477,'[1]Multi-Field'!$F$13="Drained"),BI477,IF(AND('[1]Multi-Field'!$E$3=BF477,'[1]Multi-Field'!$F$13="undrained"),BH477,""))</f>
        <v/>
      </c>
      <c r="BV477" s="409" t="str">
        <f>IF(AND('[1]Multi-Field'!$E$14=BF477,'[1]Multi-Field'!$F$14="Drained"),BI477,IF(AND('[1]Multi-Field'!$E$14=BF477,'[1]Multi-Field'!$F$14="undrained"),BH477,""))</f>
        <v/>
      </c>
      <c r="BW477" s="409" t="str">
        <f>IF(AND('[1]Multi-Field'!$E$15=BF477,'[1]Multi-Field'!$F$15="Drained"),BI477,IF(AND('[1]Multi-Field'!$E$15=BF477,'[1]Multi-Field'!$F$15="undrained"),BH477,""))</f>
        <v/>
      </c>
      <c r="BX477" s="409" t="str">
        <f>IF(AND('[1]Multi-Field'!$E$16=[1]Lists!BF477,'[1]Multi-Field'!$F$16="Drained"),BI477,IF(AND('[1]Multi-Field'!$E$16=[1]Lists!BF477,'[1]Multi-Field'!$F$16="undrained"),BH477,""))</f>
        <v/>
      </c>
      <c r="BY477" s="409" t="str">
        <f>IF(AND('[1]Multi-Field'!$E$17=[1]Lists!BF477,'[1]Multi-Field'!$F$17="Drained"),BI477,IF(AND('[1]Multi-Field'!$E$17=[1]Lists!BF477,'[1]Multi-Field'!$F$17="undrained"),BH477,""))</f>
        <v/>
      </c>
      <c r="BZ477" s="409" t="str">
        <f>IF(AND('[1]Multi-Field'!$E$18=[1]Lists!BF477,'[1]Multi-Field'!$F$18="Drained"),BI477,IF(AND('[1]Multi-Field'!$E$18=[1]Lists!BF477,'[1]Multi-Field'!$F$18="undrained"),BH477,""))</f>
        <v/>
      </c>
      <c r="CA477" s="409" t="str">
        <f>IF(AND('[1]Multi-Field'!$E$19=[1]Lists!BF477,'[1]Multi-Field'!$F$19="Drained"),BI477,IF(AND('[1]Multi-Field'!$E$19=[1]Lists!BF477,'[1]Multi-Field'!$F$19="undrained"),BH477,""))</f>
        <v/>
      </c>
      <c r="CB477" s="409" t="str">
        <f>IF(AND('[1]Multi-Field'!$E$20=[1]Lists!BF477,'[1]Multi-Field'!$F$20="Drained"),BI477,IF(AND('[1]Multi-Field'!$E$20=[1]Lists!BF477,'[1]Multi-Field'!$F$20="undrained"),BH477,""))</f>
        <v/>
      </c>
      <c r="CC477" s="409" t="str">
        <f>IF(AND('[1]Multi-Field'!$E$21=[1]Lists!BF477,'[1]Multi-Field'!$F$21="Drained"),BI477,IF(AND('[1]Multi-Field'!$E$21=[1]Lists!BF477,'[1]Multi-Field'!$F$21="undrained"),BH477,""))</f>
        <v/>
      </c>
      <c r="CD477" s="409" t="str">
        <f>IF(AND('[1]Multi-Field'!$E$22=[1]Lists!BF477,'[1]Multi-Field'!$F$22="Drained"),BI477,IF(AND('[1]Multi-Field'!$E$22=[1]Lists!BF477,'[1]Multi-Field'!$F$22="undrained"),BH477,""))</f>
        <v/>
      </c>
      <c r="CE477" s="409" t="str">
        <f>IF(AND('[1]Multi-Field'!$E$23=[1]Lists!BF477,'[1]Multi-Field'!$F$23="Drained"),BI477,IF(AND('[1]Multi-Field'!$E$23=[1]Lists!BF477,'[1]Multi-Field'!$F$23="undrained"),BH477,""))</f>
        <v/>
      </c>
      <c r="CF477" s="409" t="str">
        <f>IF(AND('[1]Multi-Field'!$E$24=[1]Lists!BF477,'[1]Multi-Field'!$F$24="Drained"),BI477,IF(AND('[1]Multi-Field'!$E$24=[1]Lists!BF477,'[1]Multi-Field'!$F$24="undrained"),BH477,""))</f>
        <v/>
      </c>
      <c r="CG477" s="409" t="str">
        <f>IF(AND('[1]Multi-Field'!$E$25=[1]Lists!BF477,'[1]Multi-Field'!$F$25="Drained"),BI477,IF(AND('[1]Multi-Field'!$E$25=[1]Lists!BF477,'[1]Multi-Field'!$F$25="undrained"),BH477,""))</f>
        <v/>
      </c>
      <c r="CH477" s="409" t="str">
        <f>IF(AND('[1]Multi-Field'!$E$26=[1]Lists!BF477,'[1]Multi-Field'!$F$26="Drained"),BI477,IF(AND('[1]Multi-Field'!$E$26=[1]Lists!BF477,'[1]Multi-Field'!$F$26="undrained"),BH477,""))</f>
        <v/>
      </c>
      <c r="CI477" s="409" t="str">
        <f>IF(AND('[1]Multi-Field'!$E$27=[1]Lists!BF477,'[1]Multi-Field'!$F$27="Drained"),BI477,IF(AND('[1]Multi-Field'!$E$27=[1]Lists!BF477,'[1]Multi-Field'!$F$27="undrained"),BH477,""))</f>
        <v/>
      </c>
      <c r="CJ477" s="409" t="str">
        <f>IF(AND('[1]Multi-Field'!$E$28=[1]Lists!BF477,'[1]Multi-Field'!$F$28="Drained"),BI477,IF(AND('[1]Multi-Field'!$E$28=[1]Lists!BF477,'[1]Multi-Field'!$F$28="undrained"),BH477,""))</f>
        <v/>
      </c>
      <c r="CK477" s="409" t="str">
        <f>IF(AND('[1]Multi-Field'!$E$29=[1]Lists!BF477,'[1]Multi-Field'!$F$29="Drained"),BI477,IF(AND('[1]Multi-Field'!$E$29=[1]Lists!BF477,'[1]Multi-Field'!$F$29="undrained"),BH477,""))</f>
        <v/>
      </c>
      <c r="CL477" s="409" t="str">
        <f>IF(AND('[1]Multi-Field'!$E$30=[1]Lists!BF477,'[1]Multi-Field'!$F$30="Drained"),BI477,IF(AND('[1]Multi-Field'!$E$30=[1]Lists!BF477,'[1]Multi-Field'!$F$30="undrained"),BH477,""))</f>
        <v/>
      </c>
      <c r="CM477" s="409" t="str">
        <f>IF(AND('[1]Multi-Field'!$E$31=[1]Lists!BF477,'[1]Multi-Field'!$F$31="Drained"),BI477,IF(AND('[1]Multi-Field'!$E$31=[1]Lists!BF477,'[1]Multi-Field'!$F$31="undrained"),BH477,""))</f>
        <v/>
      </c>
      <c r="CN477" s="409" t="str">
        <f>IF(AND('[1]Multi-Field'!$E$32=[1]Lists!BF477,'[1]Multi-Field'!$F$32="Drained"),BI477,IF(AND('[1]Multi-Field'!$E$32=[1]Lists!BF477,'[1]Multi-Field'!$F$32="undrained"),BH477,""))</f>
        <v/>
      </c>
      <c r="CO477" s="409" t="str">
        <f>IF(AND('[1]Multi-Field'!$E$33=[1]Lists!BF477,'[1]Multi-Field'!$F$33="Drained"),BI477,IF(AND('[1]Multi-Field'!$E$33=[1]Lists!BF477,'[1]Multi-Field'!$F$33="undrained"),BH477,""))</f>
        <v/>
      </c>
      <c r="CP477" s="409" t="str">
        <f>IF(AND('[1]Multi-Field'!$E$34=[1]Lists!BF477,'[1]Multi-Field'!$F$34="Drained"),BI477,IF(AND('[1]Multi-Field'!$E$34=[1]Lists!BF477,'[1]Multi-Field'!$F$34="undrained"),BH477,""))</f>
        <v/>
      </c>
      <c r="CQ477" s="409" t="str">
        <f>IF(AND('[1]Multi-Field'!$E$35=[1]Lists!BF477,'[1]Multi-Field'!$F$35="Drained"),BI477,IF(AND('[1]Multi-Field'!$E$35=[1]Lists!BF477,'[1]Multi-Field'!$F$35="undrained"),BH477,""))</f>
        <v/>
      </c>
      <c r="CR477" s="409" t="str">
        <f>IF(AND('[1]Multi-Field'!$E$36=[1]Lists!BF477,'[1]Multi-Field'!$F$36="Drained"),BI477,IF(AND('[1]Multi-Field'!$E$36=[1]Lists!BF477,'[1]Multi-Field'!$F$36="undrained"),BH477,""))</f>
        <v/>
      </c>
      <c r="CS477" s="409" t="str">
        <f>IF(AND('[1]Multi-Field'!$E$37=[1]Lists!BF477,'[1]Multi-Field'!$F$37="Drained"),BI477,IF(AND('[1]Multi-Field'!$E$37=[1]Lists!BF477,'[1]Multi-Field'!$F$37="undrained"),BH477,""))</f>
        <v/>
      </c>
      <c r="CT477" s="409" t="str">
        <f>IF(AND('[1]Multi-Field'!$E$38=[1]Lists!BF477,'[1]Multi-Field'!$F$38="Drained"),BI477,IF(AND('[1]Multi-Field'!$E$38=[1]Lists!BF477,'[1]Multi-Field'!$F$38="undrained"),BH477,""))</f>
        <v/>
      </c>
      <c r="CU477" s="409" t="str">
        <f>IF(AND('[1]Multi-Field'!$E$39=[1]Lists!BF477,'[1]Multi-Field'!$F$39="Drained"),BI477,IF(AND('[1]Multi-Field'!$E$39=[1]Lists!BF477,'[1]Multi-Field'!$F$39="undrained"),BH477,""))</f>
        <v/>
      </c>
      <c r="CV477" s="409" t="str">
        <f>IF(AND('[1]Multi-Field'!$E$40=[1]Lists!BF477,'[1]Multi-Field'!$F$40="Drained"),BI477,IF(AND('[1]Multi-Field'!$E$40=[1]Lists!BF477,'[1]Multi-Field'!$F$40="undrained"),BH477,""))</f>
        <v/>
      </c>
      <c r="CW477" s="409" t="str">
        <f>IF(AND('[1]Multi-Field'!$E$41=[1]Lists!BF477,'[1]Multi-Field'!$F$40="Drained"),BI477,IF(AND('[1]Multi-Field'!$E$40=[1]Lists!BF477,'[1]Multi-Field'!$F$40="undrained"),BH477,""))</f>
        <v/>
      </c>
      <c r="CX477" s="409" t="str">
        <f>IF(AND('[1]Multi-Field'!$E$42=[1]Lists!BF477,'[1]Multi-Field'!$F$42="Drained"),BI477,IF(AND('[1]Multi-Field'!$E$42=[1]Lists!BF477,'[1]Multi-Field'!$F$42="undrained"),BH477,""))</f>
        <v/>
      </c>
      <c r="CY477" s="409" t="str">
        <f>IF(AND('[1]Multi-Field'!$E$43=[1]Lists!BF477,'[1]Multi-Field'!$F$43="Drained"),BI477,IF(AND('[1]Multi-Field'!$E$43=[1]Lists!BF477,'[1]Multi-Field'!$F$43="undrained"),BH477,""))</f>
        <v/>
      </c>
      <c r="CZ477" s="409" t="str">
        <f>IF(AND('[1]Multi-Field'!$E$44=[1]Lists!BF477,'[1]Multi-Field'!$F$44="Drained"),BI477,IF(AND('[1]Multi-Field'!$E$44=[1]Lists!BF477,'[1]Multi-Field'!$F$44="undrained"),BH477,""))</f>
        <v/>
      </c>
      <c r="DA477" s="409" t="str">
        <f>IF(AND('[1]Multi-Field'!$E$45=[1]Lists!BF477,'[1]Multi-Field'!$F$45="Drained"),BI477,IF(AND('[1]Multi-Field'!$E$45=[1]Lists!BF477,'[1]Multi-Field'!$F$45="undrained"),BH477,""))</f>
        <v/>
      </c>
      <c r="DB477" s="409" t="str">
        <f>IF(AND('[1]Multi-Field'!$E$46=[1]Lists!BF477,'[1]Multi-Field'!$F$46="Drained"),BI477,IF(AND('[1]Multi-Field'!$E$46=[1]Lists!BF477,'[1]Multi-Field'!$F$46="undrained"),BH477,""))</f>
        <v/>
      </c>
      <c r="DC477" s="409" t="str">
        <f>IF(AND('[1]Multi-Field'!$E$47=[1]Lists!BF477,'[1]Multi-Field'!$F$47="Drained"),BI477,IF(AND('[1]Multi-Field'!$E$47=[1]Lists!BF477,'[1]Multi-Field'!$F$47="undrained"),BH477,""))</f>
        <v/>
      </c>
      <c r="DD477" s="409" t="str">
        <f>IF(AND('[1]Multi-Field'!$E$48=[1]Lists!BF477,'[1]Multi-Field'!$F$48="Drained"),BI477,IF(AND('[1]Multi-Field'!$E$48=[1]Lists!BF477,'[1]Multi-Field'!$F$48="undrained"),BH477,""))</f>
        <v/>
      </c>
      <c r="DE477" s="409" t="str">
        <f>IF(AND('[1]Multi-Field'!$E$49=[1]Lists!BF477,'[1]Multi-Field'!$F$49="Drained"),BI477,IF(AND('[1]Multi-Field'!$E$49=[1]Lists!BF477,'[1]Multi-Field'!$F$9="undrained"),BH477,""))</f>
        <v/>
      </c>
      <c r="DF477" s="409" t="str">
        <f>IF(AND('[1]Multi-Field'!$E$50=[1]Lists!BF477,'[1]Multi-Field'!$F$50="Drained"),BI477,IF(AND('[1]Multi-Field'!$E$50=[1]Lists!BF477,'[1]Multi-Field'!$F$50="undrained"),BH477,""))</f>
        <v/>
      </c>
      <c r="DG477" s="409" t="str">
        <f>IF(AND('[1]Multi-Field'!$E$51=[1]Lists!BF477,'[1]Multi-Field'!$F$51="Drained"),BI477,IF(AND('[1]Multi-Field'!$E$51=[1]Lists!BF477,'[1]Multi-Field'!$F$51="undrained"),BH477,""))</f>
        <v/>
      </c>
      <c r="DH477" s="409" t="str">
        <f>IF(AND('[1]Multi-Field'!$E$52=[1]Lists!BF477,'[1]Multi-Field'!$F$52="Drained"),BI477,IF(AND('[1]Multi-Field'!$E$52=[1]Lists!BF477,'[1]Multi-Field'!$F$52="undrained"),BH477,""))</f>
        <v/>
      </c>
      <c r="DI477" s="409" t="str">
        <f>IF(AND('[1]Multi-Field'!$E$53=[1]Lists!BF477,'[1]Multi-Field'!$F$53="Drained"),BI477,IF(AND('[1]Multi-Field'!$E$53=[1]Lists!BF477,'[1]Multi-Field'!$F$53="undrained"),BH477,""))</f>
        <v/>
      </c>
      <c r="DJ477" s="409" t="str">
        <f>IF(AND('[1]Multi-Field'!$E$54=[1]Lists!BF477,'[1]Multi-Field'!$F$54="Drained"),BI477,IF(AND('[1]Multi-Field'!$E$54=[1]Lists!BF477,'[1]Multi-Field'!$F$54="undrained"),BH477,""))</f>
        <v/>
      </c>
      <c r="DK477" s="409" t="str">
        <f>IF(AND('[1]Multi-Field'!$E$55=[1]Lists!BF477,'[1]Multi-Field'!$F$55="Drained"),BI477,IF(AND('[1]Multi-Field'!$E$55=[1]Lists!BF477,'[1]Multi-Field'!$F$55="undrained"),BH477,""))</f>
        <v/>
      </c>
      <c r="DL477" s="409" t="str">
        <f>IF(AND('[1]Multi-Field'!$E$56=[1]Lists!BF477,'[1]Multi-Field'!$F$56="Drained"),BI477,IF(AND('[1]Multi-Field'!$E$56=[1]Lists!BF477,'[1]Multi-Field'!$F$56="undrained"),BH477,""))</f>
        <v/>
      </c>
      <c r="DM477" s="409" t="str">
        <f>IF(AND('[1]Multi-Field'!$E$57=[1]Lists!BF477,'[1]Multi-Field'!$F$57="Drained"),BI477,IF(AND('[1]Multi-Field'!$E$57=[1]Lists!BF477,'[1]Multi-Field'!$F$57="undrained"),BH477,""))</f>
        <v/>
      </c>
      <c r="DN477" s="409" t="str">
        <f>IF(AND('[1]Multi-Field'!$E$58=[1]Lists!BF477,'[1]Multi-Field'!$F$58="Drained"),BI477,IF(AND('[1]Multi-Field'!$E$58=[1]Lists!BF477,'[1]Multi-Field'!$F$58="undrained"),BH477,""))</f>
        <v/>
      </c>
      <c r="DO477" s="409" t="str">
        <f>IF(AND('[1]Multi-Field'!$E$59=[1]Lists!BF477,'[1]Multi-Field'!$F$59="Drained"),BI477,IF(AND('[1]Multi-Field'!$E$59=[1]Lists!BF477,'[1]Multi-Field'!$F$59="undrained"),BH477,""))</f>
        <v/>
      </c>
      <c r="DP477" s="409" t="str">
        <f>IF(AND('[1]Multi-Field'!$E$60=[1]Lists!BF477,'[1]Multi-Field'!$F$60="Drained"),BI477,IF(AND('[1]Multi-Field'!$E$60=[1]Lists!BF477,'[1]Multi-Field'!$F$60="undrained"),BH477,""))</f>
        <v/>
      </c>
      <c r="DQ477" s="409" t="str">
        <f>IF(AND('[1]Multi-Field'!$E$61=[1]Lists!BF477,'[1]Multi-Field'!$F$61="Drained"),BI477,IF(AND('[1]Multi-Field'!$E$61=[1]Lists!BF477,'[1]Multi-Field'!$F$61="undrained"),BH477,""))</f>
        <v/>
      </c>
      <c r="DR477" s="409" t="str">
        <f>IF(AND('[1]Multi-Field'!$E$62=[1]Lists!BF477,'[1]Multi-Field'!$F$62="Drained"),BI477,IF(AND('[1]Multi-Field'!$E$62=[1]Lists!BF477,'[1]Multi-Field'!$F$62="undrained"),BH477,""))</f>
        <v/>
      </c>
      <c r="DS477" s="409" t="str">
        <f>IF(AND('[1]Multi-Field'!$E$63=[1]Lists!BF477,'[1]Multi-Field'!$F$63="Drained"),BI477,IF(AND('[1]Multi-Field'!$E$63=[1]Lists!BF477,'[1]Multi-Field'!$F$63="undrained"),BH477,""))</f>
        <v/>
      </c>
      <c r="DT477" s="409" t="str">
        <f>IF(AND('[1]Multi-Field'!$E$64=[1]Lists!BF477,'[1]Multi-Field'!$F$64="Drained"),BI477,IF(AND('[1]Multi-Field'!$E$64=[1]Lists!BF477,'[1]Multi-Field'!$F$64="undrained"),BH477,""))</f>
        <v/>
      </c>
      <c r="DU477" s="409" t="str">
        <f>IF(AND('[1]Multi-Field'!$E$65=[1]Lists!BF477,'[1]Multi-Field'!$F$65="Drained"),BI477,IF(AND('[1]Multi-Field'!$E$65=[1]Lists!BF477,'[1]Multi-Field'!$F$65="undrained"),BH477,""))</f>
        <v/>
      </c>
      <c r="DV477" s="409" t="str">
        <f>IF(AND('[1]Multi-Field'!$E$66=[1]Lists!BF477,'[1]Multi-Field'!$F$66="Drained"),BI477,IF(AND('[1]Multi-Field'!$E$66=[1]Lists!BF477,'[1]Multi-Field'!$F$66="undrained"),BH477,""))</f>
        <v/>
      </c>
      <c r="DW477" s="409" t="str">
        <f>IF(AND('[1]Multi-Field'!$E$67=[1]Lists!BF477,'[1]Multi-Field'!$F$67="Drained"),BI477,IF(AND('[1]Multi-Field'!$E$67=[1]Lists!BF477,'[1]Multi-Field'!$F$67="undrained"),BH477,""))</f>
        <v/>
      </c>
      <c r="DX477" s="409" t="str">
        <f>IF(AND('[1]Multi-Field'!$E$68=[1]Lists!BF477,'[1]Multi-Field'!$F$68="Drained"),BI477,IF(AND('[1]Multi-Field'!$E$68=[1]Lists!BF477,'[1]Multi-Field'!$F$68="undrained"),BH477,""))</f>
        <v/>
      </c>
      <c r="DY477" s="409" t="str">
        <f>IF(AND('[1]Multi-Field'!$E$69=[1]Lists!BF477,'[1]Multi-Field'!$F$69="Drained"),BI477,IF(AND('[1]Multi-Field'!$E$69=[1]Lists!BF477,'[1]Multi-Field'!$F$69="undrained"),BH477,""))</f>
        <v/>
      </c>
      <c r="DZ477" s="409" t="str">
        <f>IF(AND('[1]Multi-Field'!$E$70=[1]Lists!BF477,'[1]Multi-Field'!$F$70="Drained"),BI477,IF(AND('[1]Multi-Field'!$E$70=[1]Lists!BF477,'[1]Multi-Field'!$F$70="undrained"),BH477,""))</f>
        <v/>
      </c>
      <c r="EA477" s="409" t="str">
        <f>IF(AND('[1]Multi-Field'!$E$71=[1]Lists!BF477,'[1]Multi-Field'!$F$71="Drained"),BI477,IF(AND('[1]Multi-Field'!$E$71=[1]Lists!BF477,'[1]Multi-Field'!$F$71="undrained"),BH477,""))</f>
        <v/>
      </c>
      <c r="EB477" s="409" t="str">
        <f>IF(AND('[1]Multi-Field'!$E$72=[1]Lists!BF477,'[1]Multi-Field'!$F$72="Drained"),BI477,IF(AND('[1]Multi-Field'!$E$72=[1]Lists!BF477,'[1]Multi-Field'!$F$72="undrained"),BH477,""))</f>
        <v/>
      </c>
      <c r="EC477" s="409" t="str">
        <f>IF(AND('[1]Multi-Field'!$E$73=[1]Lists!BF477,'[1]Multi-Field'!$F$73="Drained"),BI477,IF(AND('[1]Multi-Field'!$E$73=[1]Lists!BF477,'[1]Multi-Field'!$F$73="undrained"),BH477,""))</f>
        <v/>
      </c>
      <c r="ED477" s="409" t="str">
        <f>IF(AND('[1]Multi-Field'!$E$74=[1]Lists!BF477,'[1]Multi-Field'!$F$74="Drained"),BI477,IF(AND('[1]Multi-Field'!$E$74=[1]Lists!BF477,'[1]Multi-Field'!$F$74="undrained"),BH477,""))</f>
        <v/>
      </c>
      <c r="EE477" s="409" t="str">
        <f>IF(AND('[1]Multi-Field'!$E$75=[1]Lists!BF477,'[1]Multi-Field'!$F$75="Drained"),BI477,IF(AND('[1]Multi-Field'!$E$75=[1]Lists!BF477,'[1]Multi-Field'!$F$75="undrained"),BH477,""))</f>
        <v/>
      </c>
      <c r="EF477" s="409" t="str">
        <f>IF(AND('[1]Multi-Field'!$E$76=[1]Lists!BF477,'[1]Multi-Field'!$F$76="Drained"),BI477,IF(AND('[1]Multi-Field'!$E$76=[1]Lists!BF477,'[1]Multi-Field'!$F$6="undrained"),BH477,""))</f>
        <v/>
      </c>
      <c r="EG477" s="409" t="str">
        <f>IF(AND('[1]Multi-Field'!$E$77=[1]Lists!BF477,'[1]Multi-Field'!$F$77="Drained"),BI477,IF(AND('[1]Multi-Field'!$E$77=[1]Lists!BF477,'[1]Multi-Field'!$F$77="undrained"),BH477,""))</f>
        <v/>
      </c>
      <c r="EH477" s="409" t="str">
        <f>IF(AND('[1]Multi-Field'!$E$78=[1]Lists!BF477,'[1]Multi-Field'!$F$78="Drained"),BI477,IF(AND('[1]Multi-Field'!$E$78=[1]Lists!BF477,'[1]Multi-Field'!$F$78="undrained"),BH477,""))</f>
        <v/>
      </c>
      <c r="EI477" s="409" t="str">
        <f>IF(AND('[1]Multi-Field'!$E$79=[1]Lists!BF477,'[1]Multi-Field'!$F$79="Drained"),BI477,IF(AND('[1]Multi-Field'!$E$79=[1]Lists!BF477,'[1]Multi-Field'!$F$79="undrained"),BH477,""))</f>
        <v/>
      </c>
      <c r="EJ477" s="409" t="str">
        <f>IF(AND('[1]Multi-Field'!$E$80=[1]Lists!BF477,'[1]Multi-Field'!$F$80="Drained"),BI477,IF(AND('[1]Multi-Field'!$E$80=[1]Lists!BF477,'[1]Multi-Field'!$F$80="undrained"),BH477,""))</f>
        <v/>
      </c>
      <c r="EK477" s="409" t="str">
        <f>IF(AND('[1]Multi-Field'!$E$81=[1]Lists!BF477,'[1]Multi-Field'!$F$81="Drained"),BI477,IF(AND('[1]Multi-Field'!$E$81=[1]Lists!BF477,'[1]Multi-Field'!$F$81="undrained"),BH477,""))</f>
        <v/>
      </c>
      <c r="EL477" s="409" t="str">
        <f>IF(AND('[1]Multi-Field'!$E$82=[1]Lists!BF477,'[1]Multi-Field'!$F$82="Drained"),BI477,IF(AND('[1]Multi-Field'!$E$82=[1]Lists!BF477,'[1]Multi-Field'!$F$82="undrained"),BH477,""))</f>
        <v/>
      </c>
      <c r="EM477" s="409" t="str">
        <f>IF(AND('[1]Multi-Field'!$E$83=[1]Lists!BF477,'[1]Multi-Field'!$F$83="Drained"),BI477,IF(AND('[1]Multi-Field'!$E$83=[1]Lists!BF477,'[1]Multi-Field'!$F$83="undrained"),BH477,""))</f>
        <v/>
      </c>
      <c r="EN477" s="409" t="str">
        <f>IF(AND('[1]Multi-Field'!$E$84=[1]Lists!BF477,'[1]Multi-Field'!$F$84="Drained"),BI477,IF(AND('[1]Multi-Field'!$E$84=[1]Lists!BF477,'[1]Multi-Field'!$F$84="undrained"),BH477,""))</f>
        <v/>
      </c>
      <c r="EO477" s="409" t="str">
        <f>IF(AND('[1]Multi-Field'!$E$85=[1]Lists!BF477,'[1]Multi-Field'!$F$85="Drained"),BI477,IF(AND('[1]Multi-Field'!$E$85=[1]Lists!BF477,'[1]Multi-Field'!$F$85="undrained"),BH477,""))</f>
        <v/>
      </c>
      <c r="EP477" s="409" t="str">
        <f>IF(AND('[1]Multi-Field'!$E$86=[1]Lists!BF477,'[1]Multi-Field'!$F$86="Drained"),BI477,IF(AND('[1]Multi-Field'!$E$86=[1]Lists!BF477,'[1]Multi-Field'!$F$86="undrained"),BH477,""))</f>
        <v/>
      </c>
      <c r="EQ477" s="409" t="str">
        <f>IF(AND('[1]Multi-Field'!$E$87=[1]Lists!BF477,'[1]Multi-Field'!$F$87="Drained"),BI477,IF(AND('[1]Multi-Field'!$E$87=[1]Lists!BF477,'[1]Multi-Field'!$F$87="undrained"),BH477,""))</f>
        <v/>
      </c>
      <c r="ER477" s="409" t="str">
        <f>IF(AND('[1]Multi-Field'!$E$88=[1]Lists!BF477,'[1]Multi-Field'!$F$88="Drained"),BI477,IF(AND('[1]Multi-Field'!$E$88=[1]Lists!BF477,'[1]Multi-Field'!$F$88="undrained"),BH477,""))</f>
        <v/>
      </c>
      <c r="ES477" s="409" t="str">
        <f>IF(AND('[1]Multi-Field'!$E$89=[1]Lists!BF477,'[1]Multi-Field'!$F$89="Drained"),BI477,IF(AND('[1]Multi-Field'!$E$89=[1]Lists!BF477,'[1]Multi-Field'!$F$89="undrained"),BH477,""))</f>
        <v/>
      </c>
      <c r="ET477" s="409" t="str">
        <f>IF(AND('[1]Multi-Field'!$E$90=[1]Lists!BF477,'[1]Multi-Field'!$F$90="Drained"),BI477,IF(AND('[1]Multi-Field'!$E$90=[1]Lists!BF477,'[1]Multi-Field'!$F$90="undrained"),BH477,""))</f>
        <v/>
      </c>
      <c r="EU477" s="409" t="str">
        <f>IF(AND('[1]Multi-Field'!$E$91=[1]Lists!BF477,'[1]Multi-Field'!$F$91="Drained"),BI477,IF(AND('[1]Multi-Field'!$E$91=[1]Lists!BF477,'[1]Multi-Field'!$F$91="undrained"),BH477,""))</f>
        <v/>
      </c>
      <c r="EV477" s="409" t="str">
        <f>IF(AND('[1]Multi-Field'!$E$92=[1]Lists!BF477,'[1]Multi-Field'!$F$92="Drained"),BI477,IF(AND('[1]Multi-Field'!$E$92=[1]Lists!BF477,'[1]Multi-Field'!$F$92="undrained"),BH477,""))</f>
        <v/>
      </c>
      <c r="EW477" s="409" t="str">
        <f>IF(AND('[1]Multi-Field'!$E$93=[1]Lists!BF477,'[1]Multi-Field'!$F$93="Drained"),BI477,IF(AND('[1]Multi-Field'!$E$93=[1]Lists!BF477,'[1]Multi-Field'!$F$93="undrained"),BH477,""))</f>
        <v/>
      </c>
      <c r="EX477" s="409" t="str">
        <f>IF(AND('[1]Multi-Field'!$E$94=[1]Lists!BF477,'[1]Multi-Field'!$F$94="Drained"),BI477,IF(AND('[1]Multi-Field'!$E$94=[1]Lists!BF477,'[1]Multi-Field'!$F$94="undrained"),BH477,""))</f>
        <v/>
      </c>
      <c r="EY477" s="409" t="str">
        <f>IF(AND('[1]Multi-Field'!$E$95=[1]Lists!BF477,'[1]Multi-Field'!$F$95="Drained"),BI477,IF(AND('[1]Multi-Field'!$E$95=[1]Lists!BF477,'[1]Multi-Field'!$F$95="undrained"),BH477,""))</f>
        <v/>
      </c>
      <c r="EZ477" s="409" t="str">
        <f>IF(AND('[1]Multi-Field'!$E$96=[1]Lists!BF477,'[1]Multi-Field'!$F$96="Drained"),BI477,IF(AND('[1]Multi-Field'!$E$96=[1]Lists!BF477,'[1]Multi-Field'!$F$96="undrained"),BH477,""))</f>
        <v/>
      </c>
      <c r="FA477" s="409" t="str">
        <f>IF(AND('[1]Multi-Field'!$E$97=[1]Lists!BF477,'[1]Multi-Field'!$F$97="Drained"),BI477,IF(AND('[1]Multi-Field'!$E$97=[1]Lists!BF477,'[1]Multi-Field'!$F$97="undrained"),BH477,""))</f>
        <v/>
      </c>
      <c r="FB477" s="409" t="str">
        <f>IF(AND('[1]Multi-Field'!$E$98=[1]Lists!BF477,'[1]Multi-Field'!$F$98="Drained"),BI477,IF(AND('[1]Multi-Field'!$E$98=[1]Lists!BF477,'[1]Multi-Field'!$F$98="undrained"),BH477,""))</f>
        <v/>
      </c>
      <c r="FC477" s="409" t="str">
        <f>IF(AND('[1]Multi-Field'!$E$99=[1]Lists!BF477,'[1]Multi-Field'!$F$99="Drained"),BI477,IF(AND('[1]Multi-Field'!$E$99=[1]Lists!BF477,'[1]Multi-Field'!$F$99="undrained"),BH477,""))</f>
        <v/>
      </c>
      <c r="FD477" s="409" t="str">
        <f>IF(AND('[1]Multi-Field'!$E$100=[1]Lists!BF477,'[1]Multi-Field'!$F$100="Drained"),BI477,IF(AND('[1]Multi-Field'!$E$100=[1]Lists!BF477,'[1]Multi-Field'!$F$100="undrained"),BH477,""))</f>
        <v/>
      </c>
      <c r="FE477" s="409" t="str">
        <f>IF(AND('[1]Multi-Field'!$E$101=[1]Lists!BF477,'[1]Multi-Field'!$F$101="Drained"),BI477,IF(AND('[1]Multi-Field'!$E$101=[1]Lists!BF477,'[1]Multi-Field'!$F$101="undrained"),BH477,""))</f>
        <v/>
      </c>
      <c r="FF477" s="409" t="str">
        <f>IF(AND('[1]Multi-Field'!$E$102=[1]Lists!BF477,'[1]Multi-Field'!$F$102="Drained"),BI477,IF(AND('[1]Multi-Field'!$E$102=[1]Lists!BF477,'[1]Multi-Field'!$F$102="undrained"),BH477,""))</f>
        <v/>
      </c>
      <c r="FG477" s="409" t="str">
        <f>IF(AND('[1]Multi-Field'!$E$103=[1]Lists!BF477,'[1]Multi-Field'!$F$103="Drained"),BI477,IF(AND('[1]Multi-Field'!$E$103=[1]Lists!BF477,'[1]Multi-Field'!$F$103="undrained"),BH477,""))</f>
        <v/>
      </c>
      <c r="FH477" s="409" t="str">
        <f>IF(AND('[1]Multi-Field'!$E$104=[1]Lists!BF477,'[1]Multi-Field'!$F$104="Drained"),BI477,IF(AND('[1]Multi-Field'!$E$104=[1]Lists!BF477,'[1]Multi-Field'!$F$104="undrained"),BH477,""))</f>
        <v/>
      </c>
      <c r="FI477" s="409" t="str">
        <f>IF(AND('[1]Multi-Field'!$E$105=[1]Lists!BF477,'[1]Multi-Field'!$F$105="Drained"),BI477,IF(AND('[1]Multi-Field'!$E$105=[1]Lists!BF477,'[1]Multi-Field'!$F$105="undrained"),BH477,""))</f>
        <v/>
      </c>
      <c r="FJ477" s="409" t="str">
        <f>IF(AND('[1]Multi-Field'!$E$106=[1]Lists!BF477,'[1]Multi-Field'!$F$106="Drained"),BI477,IF(AND('[1]Multi-Field'!$E$106=[1]Lists!BF477,'[1]Multi-Field'!$F$106="undrained"),BH477,""))</f>
        <v/>
      </c>
      <c r="FK477" s="409" t="str">
        <f>IF(AND('[1]Multi-Field'!$E$107=[1]Lists!BF477,'[1]Multi-Field'!$F$107="Drained"),BI477,IF(AND('[1]Multi-Field'!$E$107=[1]Lists!BF477,'[1]Multi-Field'!$F$107="undrained"),BH477,""))</f>
        <v/>
      </c>
      <c r="FL477" s="409" t="str">
        <f>IF(AND('[1]Multi-Field'!$E$108=[1]Lists!BF477,'[1]Multi-Field'!$F$108="Drained"),BI477,IF(AND('[1]Multi-Field'!$E$108=[1]Lists!BF477,'[1]Multi-Field'!$F$108="undrained"),BH477,""))</f>
        <v/>
      </c>
      <c r="FM477" s="409" t="str">
        <f>IF(AND('[1]Multi-Field'!$E$109=[1]Lists!BF477,'[1]Multi-Field'!$F$109="Drained"),BI477,IF(AND('[1]Multi-Field'!$E$109=[1]Lists!BF477,'[1]Multi-Field'!$F$109="undrained"),BH477,""))</f>
        <v/>
      </c>
      <c r="FN477" s="409" t="str">
        <f>IF(AND('[1]Multi-Field'!$E$110=[1]Lists!BF477,'[1]Multi-Field'!$F$110="Drained"),BI477,IF(AND('[1]Multi-Field'!$E$110=[1]Lists!BF477,'[1]Multi-Field'!$F$110="undrained"),BH477,""))</f>
        <v/>
      </c>
      <c r="FO477" s="409" t="str">
        <f>IF(AND('[1]Multi-Field'!$E$111=[1]Lists!BF477,'[1]Multi-Field'!$F$111="Drained"),BI477,IF(AND('[1]Multi-Field'!$E$111=[1]Lists!BF477,'[1]Multi-Field'!$F$111="undrained"),BH477,""))</f>
        <v/>
      </c>
      <c r="FP477" s="409" t="str">
        <f>IF(AND('[1]Multi-Field'!$E$112=[1]Lists!BF477,'[1]Multi-Field'!$F$112="Drained"),BI477,IF(AND('[1]Multi-Field'!$E$112=[1]Lists!BF477,'[1]Multi-Field'!$F$112="undrained"),BH477,""))</f>
        <v/>
      </c>
      <c r="FQ477" s="409" t="str">
        <f>IF(AND('[1]Multi-Field'!$E$113=[1]Lists!BF477,'[1]Multi-Field'!$F$113="Drained"),BI477,IF(AND('[1]Multi-Field'!$E$113=[1]Lists!BF477,'[1]Multi-Field'!$F$113="undrained"),BH477,""))</f>
        <v/>
      </c>
      <c r="FR477" s="409" t="str">
        <f>IF(AND('[1]Multi-Field'!$E$114=[1]Lists!BF477,'[1]Multi-Field'!$F$114="Drained"),BI477,IF(AND('[1]Multi-Field'!$E$114=[1]Lists!BF477,'[1]Multi-Field'!$F$114="undrained"),BH477,""))</f>
        <v/>
      </c>
      <c r="FS477" s="409" t="str">
        <f>IF(AND('[1]Multi-Field'!$E$115=[1]Lists!BF477,'[1]Multi-Field'!$F$115="Drained"),BI477,IF(AND('[1]Multi-Field'!$E$115=[1]Lists!BF477,'[1]Multi-Field'!$F$115="undrained"),BH477,""))</f>
        <v/>
      </c>
      <c r="FT477" s="409" t="str">
        <f>IF(AND('[1]Multi-Field'!$E$116=[1]Lists!BF477,'[1]Multi-Field'!$F$116="Drained"),BI477,IF(AND('[1]Multi-Field'!$E$116=[1]Lists!BF477,'[1]Multi-Field'!$F$116="undrained"),BH477,""))</f>
        <v/>
      </c>
      <c r="FU477" s="409" t="str">
        <f>IF(AND('[1]Multi-Field'!$E$117=[1]Lists!BF477,'[1]Multi-Field'!$F$117="Drained"),BI477,IF(AND('[1]Multi-Field'!$E$117=[1]Lists!BF477,'[1]Multi-Field'!$F$117="undrained"),BH477,""))</f>
        <v/>
      </c>
      <c r="FV477" s="409" t="str">
        <f>IF(AND('[1]Multi-Field'!$E$118=[1]Lists!BF477,'[1]Multi-Field'!$F$118="Drained"),BI477,IF(AND('[1]Multi-Field'!$E$118=[1]Lists!BF477,'[1]Multi-Field'!$F$118="undrained"),BH477,""))</f>
        <v/>
      </c>
      <c r="FW477" s="409" t="str">
        <f>IF(AND('[1]Multi-Field'!$E$119=[1]Lists!BF477,'[1]Multi-Field'!$F$119="Drained"),BI477,IF(AND('[1]Multi-Field'!$E$119=[1]Lists!BF477,'[1]Multi-Field'!$F$119="undrained"),BH477,""))</f>
        <v/>
      </c>
      <c r="FX477" s="409" t="str">
        <f>IF(AND('[1]Multi-Field'!$E$120=[1]Lists!BF477,'[1]Multi-Field'!$F$120="Drained"),BI477,IF(AND('[1]Multi-Field'!$E$120=[1]Lists!BF477,'[1]Multi-Field'!$F$120="undrained"),BH477,""))</f>
        <v/>
      </c>
      <c r="GC477" s="4">
        <v>1</v>
      </c>
    </row>
    <row r="478" spans="1:185" ht="13.5" customHeight="1">
      <c r="A478" s="7" t="s">
        <v>564</v>
      </c>
      <c r="B478" s="7"/>
      <c r="C478" s="7"/>
      <c r="D478" s="8">
        <v>70</v>
      </c>
      <c r="E478" s="8">
        <f t="shared" si="67"/>
        <v>70</v>
      </c>
      <c r="F478" s="8">
        <f t="shared" si="68"/>
        <v>70</v>
      </c>
      <c r="G478" s="8">
        <v>70</v>
      </c>
      <c r="H478" s="8">
        <v>75</v>
      </c>
      <c r="I478" s="8">
        <f t="shared" si="71"/>
        <v>75</v>
      </c>
      <c r="J478" s="8">
        <f t="shared" si="72"/>
        <v>75</v>
      </c>
      <c r="K478" s="8">
        <v>75</v>
      </c>
      <c r="L478" s="8">
        <v>135</v>
      </c>
      <c r="M478" s="8">
        <f t="shared" si="69"/>
        <v>135</v>
      </c>
      <c r="N478" s="8">
        <f t="shared" si="70"/>
        <v>135</v>
      </c>
      <c r="O478" s="8">
        <v>135</v>
      </c>
      <c r="P478" s="391">
        <v>453</v>
      </c>
      <c r="Q478" s="394"/>
      <c r="R478" s="395">
        <f>IF(OR('Multi-Field'!AA455=Lists!AC494,'Multi-Field'!AA455=Lists!AC495),IF('Multi-Field'!Z455="x",(IF('Multi-Field'!AC455=Lists!Q463,Lists!R463,IF('Multi-Field'!AC455=Lists!Q464,Lists!R464,IF('Multi-Field'!AC455=Lists!Q465,Lists!R465,IF('Multi-Field'!AC455=Lists!Q466,Lists!R466))))),IF('Multi-Field'!X455="x",(IF('Multi-Field'!AC455=Lists!Q463,Lists!S463,IF('Multi-Field'!AC455=Lists!Q464,Lists!S464,IF('Multi-Field'!AC455=Lists!Q465,Lists!S465,IF('Multi-Field'!AC455=Lists!Q466,Lists!S466))))),IF('Multi-Field'!V455="x",(IF('Multi-Field'!AC455=Lists!Q463,Lists!T463,IF('Multi-Field'!AC455=Lists!Q464,Lists!T464,IF('Multi-Field'!AC455=Lists!Q465,Lists!T465,IF('Multi-Field'!AC455=Lists!Q466,Lists!T466))))),0))))</f>
        <v>0</v>
      </c>
      <c r="S478" s="395">
        <f t="shared" si="73"/>
        <v>0</v>
      </c>
      <c r="T478" s="395"/>
      <c r="U478" s="396"/>
      <c r="BF478" s="411" t="s">
        <v>1642</v>
      </c>
      <c r="BG478" s="412">
        <v>1</v>
      </c>
      <c r="BH478" s="412">
        <v>5</v>
      </c>
      <c r="BI478" s="412">
        <v>5</v>
      </c>
      <c r="BJ478" s="409" t="e">
        <f>IF(AND('[1]Single Field'!#REF!=[1]Lists!BF478,'[1]Single Field'!#REF!="Drained"),"x",IF(AND('[1]Single Field'!#REF!=[1]Lists!BF478,'[1]Single Field'!#REF!="Undrained"),O,""))</f>
        <v>#REF!</v>
      </c>
      <c r="BK478" s="409" t="str">
        <f>IF(AND('[1]Multi-Field'!$E$3=[1]Lists!BF478,'[1]Multi-Field'!$F$3="Drained"),BI478,IF(AND('[1]Multi-Field'!$E$3=BF478,'[1]Multi-Field'!$F$3="undrained"),BH478,""))</f>
        <v/>
      </c>
      <c r="BL478" s="409" t="str">
        <f>IF(AND('[1]Multi-Field'!$E$4=BF478,'[1]Multi-Field'!$F$4="Drained"),BI478,IF(AND('[1]Multi-Field'!$E$4=BF478,'[1]Multi-Field'!$F$4="undrained"),BH478,""))</f>
        <v/>
      </c>
      <c r="BM478" s="409" t="str">
        <f>IF(AND('[1]Multi-Field'!$E$5=BF478,'[1]Multi-Field'!$F$5="Drained"),BI478,IF(AND('[1]Multi-Field'!$E$5=BF478,'[1]Multi-Field'!$F$5="undrained"),BH478,""))</f>
        <v/>
      </c>
      <c r="BN478" s="409" t="str">
        <f>IF(AND('[1]Multi-Field'!$E$6=BF478,'[1]Multi-Field'!$F$6="Drained"),BI478,IF(AND('[1]Multi-Field'!$E$6=BF478,'[1]Multi-Field'!$F$6="undrained"),BH478,""))</f>
        <v/>
      </c>
      <c r="BO478" s="409" t="str">
        <f>IF(AND('[1]Multi-Field'!$E$7=BF478,'[1]Multi-Field'!$F$7="Drained"),BI478,IF(AND('[1]Multi-Field'!$E$7=BF478,'[1]Multi-Field'!$F$7="undrained"),BH478,""))</f>
        <v/>
      </c>
      <c r="BP478" s="409" t="str">
        <f>IF(AND('[1]Multi-Field'!$E$8=BF478,'[1]Multi-Field'!$F$8="Drained"),BI478,IF(AND('[1]Multi-Field'!$E$8=BF478,'[1]Multi-Field'!$F$8="undrained"),BH478,""))</f>
        <v/>
      </c>
      <c r="BQ478" s="409" t="str">
        <f>IF(AND('[1]Multi-Field'!$E$9=BF478,'[1]Multi-Field'!$F$9="Drained"),BI478,IF(AND('[1]Multi-Field'!$E$9=BF478,'[1]Multi-Field'!$F$9="undrained"),BH478,""))</f>
        <v/>
      </c>
      <c r="BR478" s="409" t="str">
        <f>IF(AND('[1]Multi-Field'!$E$10=BF478,'[1]Multi-Field'!$F$10="Drained"),BI478,IF(AND('[1]Multi-Field'!$E$10=BF478,'[1]Multi-Field'!$F$10="undrained"),BH478,""))</f>
        <v/>
      </c>
      <c r="BS478" s="409" t="str">
        <f>IF(AND('[1]Multi-Field'!$E$11=BF478,'[1]Multi-Field'!$F$11="Drained"),BI478,IF(AND('[1]Multi-Field'!$E$11=BF478,'[1]Multi-Field'!$F$11="undrained"),BH478,""))</f>
        <v/>
      </c>
      <c r="BT478" s="409" t="str">
        <f>IF(AND('[1]Multi-Field'!$E$12=BF478,'[1]Multi-Field'!$F$12="Drained"),BI478,IF(AND('[1]Multi-Field'!$E$12=BF478,'[1]Multi-Field'!$F$12="undrained"),BH478,""))</f>
        <v/>
      </c>
      <c r="BU478" s="409" t="str">
        <f>IF(AND('[1]Multi-Field'!$E$13=BF478,'[1]Multi-Field'!$F$13="Drained"),BI478,IF(AND('[1]Multi-Field'!$E$3=BF478,'[1]Multi-Field'!$F$13="undrained"),BH478,""))</f>
        <v/>
      </c>
      <c r="BV478" s="409" t="str">
        <f>IF(AND('[1]Multi-Field'!$E$14=BF478,'[1]Multi-Field'!$F$14="Drained"),BI478,IF(AND('[1]Multi-Field'!$E$14=BF478,'[1]Multi-Field'!$F$14="undrained"),BH478,""))</f>
        <v/>
      </c>
      <c r="BW478" s="409" t="str">
        <f>IF(AND('[1]Multi-Field'!$E$15=BF478,'[1]Multi-Field'!$F$15="Drained"),BI478,IF(AND('[1]Multi-Field'!$E$15=BF478,'[1]Multi-Field'!$F$15="undrained"),BH478,""))</f>
        <v/>
      </c>
      <c r="BX478" s="409" t="str">
        <f>IF(AND('[1]Multi-Field'!$E$16=[1]Lists!BF478,'[1]Multi-Field'!$F$16="Drained"),BI478,IF(AND('[1]Multi-Field'!$E$16=[1]Lists!BF478,'[1]Multi-Field'!$F$16="undrained"),BH478,""))</f>
        <v/>
      </c>
      <c r="BY478" s="409" t="str">
        <f>IF(AND('[1]Multi-Field'!$E$17=[1]Lists!BF478,'[1]Multi-Field'!$F$17="Drained"),BI478,IF(AND('[1]Multi-Field'!$E$17=[1]Lists!BF478,'[1]Multi-Field'!$F$17="undrained"),BH478,""))</f>
        <v/>
      </c>
      <c r="BZ478" s="409" t="str">
        <f>IF(AND('[1]Multi-Field'!$E$18=[1]Lists!BF478,'[1]Multi-Field'!$F$18="Drained"),BI478,IF(AND('[1]Multi-Field'!$E$18=[1]Lists!BF478,'[1]Multi-Field'!$F$18="undrained"),BH478,""))</f>
        <v/>
      </c>
      <c r="CA478" s="409" t="str">
        <f>IF(AND('[1]Multi-Field'!$E$19=[1]Lists!BF478,'[1]Multi-Field'!$F$19="Drained"),BI478,IF(AND('[1]Multi-Field'!$E$19=[1]Lists!BF478,'[1]Multi-Field'!$F$19="undrained"),BH478,""))</f>
        <v/>
      </c>
      <c r="CB478" s="409" t="str">
        <f>IF(AND('[1]Multi-Field'!$E$20=[1]Lists!BF478,'[1]Multi-Field'!$F$20="Drained"),BI478,IF(AND('[1]Multi-Field'!$E$20=[1]Lists!BF478,'[1]Multi-Field'!$F$20="undrained"),BH478,""))</f>
        <v/>
      </c>
      <c r="CC478" s="409" t="str">
        <f>IF(AND('[1]Multi-Field'!$E$21=[1]Lists!BF478,'[1]Multi-Field'!$F$21="Drained"),BI478,IF(AND('[1]Multi-Field'!$E$21=[1]Lists!BF478,'[1]Multi-Field'!$F$21="undrained"),BH478,""))</f>
        <v/>
      </c>
      <c r="CD478" s="409" t="str">
        <f>IF(AND('[1]Multi-Field'!$E$22=[1]Lists!BF478,'[1]Multi-Field'!$F$22="Drained"),BI478,IF(AND('[1]Multi-Field'!$E$22=[1]Lists!BF478,'[1]Multi-Field'!$F$22="undrained"),BH478,""))</f>
        <v/>
      </c>
      <c r="CE478" s="409" t="str">
        <f>IF(AND('[1]Multi-Field'!$E$23=[1]Lists!BF478,'[1]Multi-Field'!$F$23="Drained"),BI478,IF(AND('[1]Multi-Field'!$E$23=[1]Lists!BF478,'[1]Multi-Field'!$F$23="undrained"),BH478,""))</f>
        <v/>
      </c>
      <c r="CF478" s="409" t="str">
        <f>IF(AND('[1]Multi-Field'!$E$24=[1]Lists!BF478,'[1]Multi-Field'!$F$24="Drained"),BI478,IF(AND('[1]Multi-Field'!$E$24=[1]Lists!BF478,'[1]Multi-Field'!$F$24="undrained"),BH478,""))</f>
        <v/>
      </c>
      <c r="CG478" s="409" t="str">
        <f>IF(AND('[1]Multi-Field'!$E$25=[1]Lists!BF478,'[1]Multi-Field'!$F$25="Drained"),BI478,IF(AND('[1]Multi-Field'!$E$25=[1]Lists!BF478,'[1]Multi-Field'!$F$25="undrained"),BH478,""))</f>
        <v/>
      </c>
      <c r="CH478" s="409" t="str">
        <f>IF(AND('[1]Multi-Field'!$E$26=[1]Lists!BF478,'[1]Multi-Field'!$F$26="Drained"),BI478,IF(AND('[1]Multi-Field'!$E$26=[1]Lists!BF478,'[1]Multi-Field'!$F$26="undrained"),BH478,""))</f>
        <v/>
      </c>
      <c r="CI478" s="409" t="str">
        <f>IF(AND('[1]Multi-Field'!$E$27=[1]Lists!BF478,'[1]Multi-Field'!$F$27="Drained"),BI478,IF(AND('[1]Multi-Field'!$E$27=[1]Lists!BF478,'[1]Multi-Field'!$F$27="undrained"),BH478,""))</f>
        <v/>
      </c>
      <c r="CJ478" s="409" t="str">
        <f>IF(AND('[1]Multi-Field'!$E$28=[1]Lists!BF478,'[1]Multi-Field'!$F$28="Drained"),BI478,IF(AND('[1]Multi-Field'!$E$28=[1]Lists!BF478,'[1]Multi-Field'!$F$28="undrained"),BH478,""))</f>
        <v/>
      </c>
      <c r="CK478" s="409" t="str">
        <f>IF(AND('[1]Multi-Field'!$E$29=[1]Lists!BF478,'[1]Multi-Field'!$F$29="Drained"),BI478,IF(AND('[1]Multi-Field'!$E$29=[1]Lists!BF478,'[1]Multi-Field'!$F$29="undrained"),BH478,""))</f>
        <v/>
      </c>
      <c r="CL478" s="409" t="str">
        <f>IF(AND('[1]Multi-Field'!$E$30=[1]Lists!BF478,'[1]Multi-Field'!$F$30="Drained"),BI478,IF(AND('[1]Multi-Field'!$E$30=[1]Lists!BF478,'[1]Multi-Field'!$F$30="undrained"),BH478,""))</f>
        <v/>
      </c>
      <c r="CM478" s="409" t="str">
        <f>IF(AND('[1]Multi-Field'!$E$31=[1]Lists!BF478,'[1]Multi-Field'!$F$31="Drained"),BI478,IF(AND('[1]Multi-Field'!$E$31=[1]Lists!BF478,'[1]Multi-Field'!$F$31="undrained"),BH478,""))</f>
        <v/>
      </c>
      <c r="CN478" s="409" t="str">
        <f>IF(AND('[1]Multi-Field'!$E$32=[1]Lists!BF478,'[1]Multi-Field'!$F$32="Drained"),BI478,IF(AND('[1]Multi-Field'!$E$32=[1]Lists!BF478,'[1]Multi-Field'!$F$32="undrained"),BH478,""))</f>
        <v/>
      </c>
      <c r="CO478" s="409" t="str">
        <f>IF(AND('[1]Multi-Field'!$E$33=[1]Lists!BF478,'[1]Multi-Field'!$F$33="Drained"),BI478,IF(AND('[1]Multi-Field'!$E$33=[1]Lists!BF478,'[1]Multi-Field'!$F$33="undrained"),BH478,""))</f>
        <v/>
      </c>
      <c r="CP478" s="409" t="str">
        <f>IF(AND('[1]Multi-Field'!$E$34=[1]Lists!BF478,'[1]Multi-Field'!$F$34="Drained"),BI478,IF(AND('[1]Multi-Field'!$E$34=[1]Lists!BF478,'[1]Multi-Field'!$F$34="undrained"),BH478,""))</f>
        <v/>
      </c>
      <c r="CQ478" s="409" t="str">
        <f>IF(AND('[1]Multi-Field'!$E$35=[1]Lists!BF478,'[1]Multi-Field'!$F$35="Drained"),BI478,IF(AND('[1]Multi-Field'!$E$35=[1]Lists!BF478,'[1]Multi-Field'!$F$35="undrained"),BH478,""))</f>
        <v/>
      </c>
      <c r="CR478" s="409" t="str">
        <f>IF(AND('[1]Multi-Field'!$E$36=[1]Lists!BF478,'[1]Multi-Field'!$F$36="Drained"),BI478,IF(AND('[1]Multi-Field'!$E$36=[1]Lists!BF478,'[1]Multi-Field'!$F$36="undrained"),BH478,""))</f>
        <v/>
      </c>
      <c r="CS478" s="409" t="str">
        <f>IF(AND('[1]Multi-Field'!$E$37=[1]Lists!BF478,'[1]Multi-Field'!$F$37="Drained"),BI478,IF(AND('[1]Multi-Field'!$E$37=[1]Lists!BF478,'[1]Multi-Field'!$F$37="undrained"),BH478,""))</f>
        <v/>
      </c>
      <c r="CT478" s="409" t="str">
        <f>IF(AND('[1]Multi-Field'!$E$38=[1]Lists!BF478,'[1]Multi-Field'!$F$38="Drained"),BI478,IF(AND('[1]Multi-Field'!$E$38=[1]Lists!BF478,'[1]Multi-Field'!$F$38="undrained"),BH478,""))</f>
        <v/>
      </c>
      <c r="CU478" s="409" t="str">
        <f>IF(AND('[1]Multi-Field'!$E$39=[1]Lists!BF478,'[1]Multi-Field'!$F$39="Drained"),BI478,IF(AND('[1]Multi-Field'!$E$39=[1]Lists!BF478,'[1]Multi-Field'!$F$39="undrained"),BH478,""))</f>
        <v/>
      </c>
      <c r="CV478" s="409" t="str">
        <f>IF(AND('[1]Multi-Field'!$E$40=[1]Lists!BF478,'[1]Multi-Field'!$F$40="Drained"),BI478,IF(AND('[1]Multi-Field'!$E$40=[1]Lists!BF478,'[1]Multi-Field'!$F$40="undrained"),BH478,""))</f>
        <v/>
      </c>
      <c r="CW478" s="409" t="str">
        <f>IF(AND('[1]Multi-Field'!$E$41=[1]Lists!BF478,'[1]Multi-Field'!$F$40="Drained"),BI478,IF(AND('[1]Multi-Field'!$E$40=[1]Lists!BF478,'[1]Multi-Field'!$F$40="undrained"),BH478,""))</f>
        <v/>
      </c>
      <c r="CX478" s="409" t="str">
        <f>IF(AND('[1]Multi-Field'!$E$42=[1]Lists!BF478,'[1]Multi-Field'!$F$42="Drained"),BI478,IF(AND('[1]Multi-Field'!$E$42=[1]Lists!BF478,'[1]Multi-Field'!$F$42="undrained"),BH478,""))</f>
        <v/>
      </c>
      <c r="CY478" s="409" t="str">
        <f>IF(AND('[1]Multi-Field'!$E$43=[1]Lists!BF478,'[1]Multi-Field'!$F$43="Drained"),BI478,IF(AND('[1]Multi-Field'!$E$43=[1]Lists!BF478,'[1]Multi-Field'!$F$43="undrained"),BH478,""))</f>
        <v/>
      </c>
      <c r="CZ478" s="409" t="str">
        <f>IF(AND('[1]Multi-Field'!$E$44=[1]Lists!BF478,'[1]Multi-Field'!$F$44="Drained"),BI478,IF(AND('[1]Multi-Field'!$E$44=[1]Lists!BF478,'[1]Multi-Field'!$F$44="undrained"),BH478,""))</f>
        <v/>
      </c>
      <c r="DA478" s="409" t="str">
        <f>IF(AND('[1]Multi-Field'!$E$45=[1]Lists!BF478,'[1]Multi-Field'!$F$45="Drained"),BI478,IF(AND('[1]Multi-Field'!$E$45=[1]Lists!BF478,'[1]Multi-Field'!$F$45="undrained"),BH478,""))</f>
        <v/>
      </c>
      <c r="DB478" s="409" t="str">
        <f>IF(AND('[1]Multi-Field'!$E$46=[1]Lists!BF478,'[1]Multi-Field'!$F$46="Drained"),BI478,IF(AND('[1]Multi-Field'!$E$46=[1]Lists!BF478,'[1]Multi-Field'!$F$46="undrained"),BH478,""))</f>
        <v/>
      </c>
      <c r="DC478" s="409" t="str">
        <f>IF(AND('[1]Multi-Field'!$E$47=[1]Lists!BF478,'[1]Multi-Field'!$F$47="Drained"),BI478,IF(AND('[1]Multi-Field'!$E$47=[1]Lists!BF478,'[1]Multi-Field'!$F$47="undrained"),BH478,""))</f>
        <v/>
      </c>
      <c r="DD478" s="409" t="str">
        <f>IF(AND('[1]Multi-Field'!$E$48=[1]Lists!BF478,'[1]Multi-Field'!$F$48="Drained"),BI478,IF(AND('[1]Multi-Field'!$E$48=[1]Lists!BF478,'[1]Multi-Field'!$F$48="undrained"),BH478,""))</f>
        <v/>
      </c>
      <c r="DE478" s="409" t="str">
        <f>IF(AND('[1]Multi-Field'!$E$49=[1]Lists!BF478,'[1]Multi-Field'!$F$49="Drained"),BI478,IF(AND('[1]Multi-Field'!$E$49=[1]Lists!BF478,'[1]Multi-Field'!$F$9="undrained"),BH478,""))</f>
        <v/>
      </c>
      <c r="DF478" s="409" t="str">
        <f>IF(AND('[1]Multi-Field'!$E$50=[1]Lists!BF478,'[1]Multi-Field'!$F$50="Drained"),BI478,IF(AND('[1]Multi-Field'!$E$50=[1]Lists!BF478,'[1]Multi-Field'!$F$50="undrained"),BH478,""))</f>
        <v/>
      </c>
      <c r="DG478" s="409" t="str">
        <f>IF(AND('[1]Multi-Field'!$E$51=[1]Lists!BF478,'[1]Multi-Field'!$F$51="Drained"),BI478,IF(AND('[1]Multi-Field'!$E$51=[1]Lists!BF478,'[1]Multi-Field'!$F$51="undrained"),BH478,""))</f>
        <v/>
      </c>
      <c r="DH478" s="409" t="str">
        <f>IF(AND('[1]Multi-Field'!$E$52=[1]Lists!BF478,'[1]Multi-Field'!$F$52="Drained"),BI478,IF(AND('[1]Multi-Field'!$E$52=[1]Lists!BF478,'[1]Multi-Field'!$F$52="undrained"),BH478,""))</f>
        <v/>
      </c>
      <c r="DI478" s="409" t="str">
        <f>IF(AND('[1]Multi-Field'!$E$53=[1]Lists!BF478,'[1]Multi-Field'!$F$53="Drained"),BI478,IF(AND('[1]Multi-Field'!$E$53=[1]Lists!BF478,'[1]Multi-Field'!$F$53="undrained"),BH478,""))</f>
        <v/>
      </c>
      <c r="DJ478" s="409" t="str">
        <f>IF(AND('[1]Multi-Field'!$E$54=[1]Lists!BF478,'[1]Multi-Field'!$F$54="Drained"),BI478,IF(AND('[1]Multi-Field'!$E$54=[1]Lists!BF478,'[1]Multi-Field'!$F$54="undrained"),BH478,""))</f>
        <v/>
      </c>
      <c r="DK478" s="409" t="str">
        <f>IF(AND('[1]Multi-Field'!$E$55=[1]Lists!BF478,'[1]Multi-Field'!$F$55="Drained"),BI478,IF(AND('[1]Multi-Field'!$E$55=[1]Lists!BF478,'[1]Multi-Field'!$F$55="undrained"),BH478,""))</f>
        <v/>
      </c>
      <c r="DL478" s="409" t="str">
        <f>IF(AND('[1]Multi-Field'!$E$56=[1]Lists!BF478,'[1]Multi-Field'!$F$56="Drained"),BI478,IF(AND('[1]Multi-Field'!$E$56=[1]Lists!BF478,'[1]Multi-Field'!$F$56="undrained"),BH478,""))</f>
        <v/>
      </c>
      <c r="DM478" s="409" t="str">
        <f>IF(AND('[1]Multi-Field'!$E$57=[1]Lists!BF478,'[1]Multi-Field'!$F$57="Drained"),BI478,IF(AND('[1]Multi-Field'!$E$57=[1]Lists!BF478,'[1]Multi-Field'!$F$57="undrained"),BH478,""))</f>
        <v/>
      </c>
      <c r="DN478" s="409" t="str">
        <f>IF(AND('[1]Multi-Field'!$E$58=[1]Lists!BF478,'[1]Multi-Field'!$F$58="Drained"),BI478,IF(AND('[1]Multi-Field'!$E$58=[1]Lists!BF478,'[1]Multi-Field'!$F$58="undrained"),BH478,""))</f>
        <v/>
      </c>
      <c r="DO478" s="409" t="str">
        <f>IF(AND('[1]Multi-Field'!$E$59=[1]Lists!BF478,'[1]Multi-Field'!$F$59="Drained"),BI478,IF(AND('[1]Multi-Field'!$E$59=[1]Lists!BF478,'[1]Multi-Field'!$F$59="undrained"),BH478,""))</f>
        <v/>
      </c>
      <c r="DP478" s="409" t="str">
        <f>IF(AND('[1]Multi-Field'!$E$60=[1]Lists!BF478,'[1]Multi-Field'!$F$60="Drained"),BI478,IF(AND('[1]Multi-Field'!$E$60=[1]Lists!BF478,'[1]Multi-Field'!$F$60="undrained"),BH478,""))</f>
        <v/>
      </c>
      <c r="DQ478" s="409" t="str">
        <f>IF(AND('[1]Multi-Field'!$E$61=[1]Lists!BF478,'[1]Multi-Field'!$F$61="Drained"),BI478,IF(AND('[1]Multi-Field'!$E$61=[1]Lists!BF478,'[1]Multi-Field'!$F$61="undrained"),BH478,""))</f>
        <v/>
      </c>
      <c r="DR478" s="409" t="str">
        <f>IF(AND('[1]Multi-Field'!$E$62=[1]Lists!BF478,'[1]Multi-Field'!$F$62="Drained"),BI478,IF(AND('[1]Multi-Field'!$E$62=[1]Lists!BF478,'[1]Multi-Field'!$F$62="undrained"),BH478,""))</f>
        <v/>
      </c>
      <c r="DS478" s="409" t="str">
        <f>IF(AND('[1]Multi-Field'!$E$63=[1]Lists!BF478,'[1]Multi-Field'!$F$63="Drained"),BI478,IF(AND('[1]Multi-Field'!$E$63=[1]Lists!BF478,'[1]Multi-Field'!$F$63="undrained"),BH478,""))</f>
        <v/>
      </c>
      <c r="DT478" s="409" t="str">
        <f>IF(AND('[1]Multi-Field'!$E$64=[1]Lists!BF478,'[1]Multi-Field'!$F$64="Drained"),BI478,IF(AND('[1]Multi-Field'!$E$64=[1]Lists!BF478,'[1]Multi-Field'!$F$64="undrained"),BH478,""))</f>
        <v/>
      </c>
      <c r="DU478" s="409" t="str">
        <f>IF(AND('[1]Multi-Field'!$E$65=[1]Lists!BF478,'[1]Multi-Field'!$F$65="Drained"),BI478,IF(AND('[1]Multi-Field'!$E$65=[1]Lists!BF478,'[1]Multi-Field'!$F$65="undrained"),BH478,""))</f>
        <v/>
      </c>
      <c r="DV478" s="409" t="str">
        <f>IF(AND('[1]Multi-Field'!$E$66=[1]Lists!BF478,'[1]Multi-Field'!$F$66="Drained"),BI478,IF(AND('[1]Multi-Field'!$E$66=[1]Lists!BF478,'[1]Multi-Field'!$F$66="undrained"),BH478,""))</f>
        <v/>
      </c>
      <c r="DW478" s="409" t="str">
        <f>IF(AND('[1]Multi-Field'!$E$67=[1]Lists!BF478,'[1]Multi-Field'!$F$67="Drained"),BI478,IF(AND('[1]Multi-Field'!$E$67=[1]Lists!BF478,'[1]Multi-Field'!$F$67="undrained"),BH478,""))</f>
        <v/>
      </c>
      <c r="DX478" s="409" t="str">
        <f>IF(AND('[1]Multi-Field'!$E$68=[1]Lists!BF478,'[1]Multi-Field'!$F$68="Drained"),BI478,IF(AND('[1]Multi-Field'!$E$68=[1]Lists!BF478,'[1]Multi-Field'!$F$68="undrained"),BH478,""))</f>
        <v/>
      </c>
      <c r="DY478" s="409" t="str">
        <f>IF(AND('[1]Multi-Field'!$E$69=[1]Lists!BF478,'[1]Multi-Field'!$F$69="Drained"),BI478,IF(AND('[1]Multi-Field'!$E$69=[1]Lists!BF478,'[1]Multi-Field'!$F$69="undrained"),BH478,""))</f>
        <v/>
      </c>
      <c r="DZ478" s="409" t="str">
        <f>IF(AND('[1]Multi-Field'!$E$70=[1]Lists!BF478,'[1]Multi-Field'!$F$70="Drained"),BI478,IF(AND('[1]Multi-Field'!$E$70=[1]Lists!BF478,'[1]Multi-Field'!$F$70="undrained"),BH478,""))</f>
        <v/>
      </c>
      <c r="EA478" s="409" t="str">
        <f>IF(AND('[1]Multi-Field'!$E$71=[1]Lists!BF478,'[1]Multi-Field'!$F$71="Drained"),BI478,IF(AND('[1]Multi-Field'!$E$71=[1]Lists!BF478,'[1]Multi-Field'!$F$71="undrained"),BH478,""))</f>
        <v/>
      </c>
      <c r="EB478" s="409" t="str">
        <f>IF(AND('[1]Multi-Field'!$E$72=[1]Lists!BF478,'[1]Multi-Field'!$F$72="Drained"),BI478,IF(AND('[1]Multi-Field'!$E$72=[1]Lists!BF478,'[1]Multi-Field'!$F$72="undrained"),BH478,""))</f>
        <v/>
      </c>
      <c r="EC478" s="409" t="str">
        <f>IF(AND('[1]Multi-Field'!$E$73=[1]Lists!BF478,'[1]Multi-Field'!$F$73="Drained"),BI478,IF(AND('[1]Multi-Field'!$E$73=[1]Lists!BF478,'[1]Multi-Field'!$F$73="undrained"),BH478,""))</f>
        <v/>
      </c>
      <c r="ED478" s="409" t="str">
        <f>IF(AND('[1]Multi-Field'!$E$74=[1]Lists!BF478,'[1]Multi-Field'!$F$74="Drained"),BI478,IF(AND('[1]Multi-Field'!$E$74=[1]Lists!BF478,'[1]Multi-Field'!$F$74="undrained"),BH478,""))</f>
        <v/>
      </c>
      <c r="EE478" s="409" t="str">
        <f>IF(AND('[1]Multi-Field'!$E$75=[1]Lists!BF478,'[1]Multi-Field'!$F$75="Drained"),BI478,IF(AND('[1]Multi-Field'!$E$75=[1]Lists!BF478,'[1]Multi-Field'!$F$75="undrained"),BH478,""))</f>
        <v/>
      </c>
      <c r="EF478" s="409" t="str">
        <f>IF(AND('[1]Multi-Field'!$E$76=[1]Lists!BF478,'[1]Multi-Field'!$F$76="Drained"),BI478,IF(AND('[1]Multi-Field'!$E$76=[1]Lists!BF478,'[1]Multi-Field'!$F$6="undrained"),BH478,""))</f>
        <v/>
      </c>
      <c r="EG478" s="409" t="str">
        <f>IF(AND('[1]Multi-Field'!$E$77=[1]Lists!BF478,'[1]Multi-Field'!$F$77="Drained"),BI478,IF(AND('[1]Multi-Field'!$E$77=[1]Lists!BF478,'[1]Multi-Field'!$F$77="undrained"),BH478,""))</f>
        <v/>
      </c>
      <c r="EH478" s="409" t="str">
        <f>IF(AND('[1]Multi-Field'!$E$78=[1]Lists!BF478,'[1]Multi-Field'!$F$78="Drained"),BI478,IF(AND('[1]Multi-Field'!$E$78=[1]Lists!BF478,'[1]Multi-Field'!$F$78="undrained"),BH478,""))</f>
        <v/>
      </c>
      <c r="EI478" s="409" t="str">
        <f>IF(AND('[1]Multi-Field'!$E$79=[1]Lists!BF478,'[1]Multi-Field'!$F$79="Drained"),BI478,IF(AND('[1]Multi-Field'!$E$79=[1]Lists!BF478,'[1]Multi-Field'!$F$79="undrained"),BH478,""))</f>
        <v/>
      </c>
      <c r="EJ478" s="409" t="str">
        <f>IF(AND('[1]Multi-Field'!$E$80=[1]Lists!BF478,'[1]Multi-Field'!$F$80="Drained"),BI478,IF(AND('[1]Multi-Field'!$E$80=[1]Lists!BF478,'[1]Multi-Field'!$F$80="undrained"),BH478,""))</f>
        <v/>
      </c>
      <c r="EK478" s="409" t="str">
        <f>IF(AND('[1]Multi-Field'!$E$81=[1]Lists!BF478,'[1]Multi-Field'!$F$81="Drained"),BI478,IF(AND('[1]Multi-Field'!$E$81=[1]Lists!BF478,'[1]Multi-Field'!$F$81="undrained"),BH478,""))</f>
        <v/>
      </c>
      <c r="EL478" s="409" t="str">
        <f>IF(AND('[1]Multi-Field'!$E$82=[1]Lists!BF478,'[1]Multi-Field'!$F$82="Drained"),BI478,IF(AND('[1]Multi-Field'!$E$82=[1]Lists!BF478,'[1]Multi-Field'!$F$82="undrained"),BH478,""))</f>
        <v/>
      </c>
      <c r="EM478" s="409" t="str">
        <f>IF(AND('[1]Multi-Field'!$E$83=[1]Lists!BF478,'[1]Multi-Field'!$F$83="Drained"),BI478,IF(AND('[1]Multi-Field'!$E$83=[1]Lists!BF478,'[1]Multi-Field'!$F$83="undrained"),BH478,""))</f>
        <v/>
      </c>
      <c r="EN478" s="409" t="str">
        <f>IF(AND('[1]Multi-Field'!$E$84=[1]Lists!BF478,'[1]Multi-Field'!$F$84="Drained"),BI478,IF(AND('[1]Multi-Field'!$E$84=[1]Lists!BF478,'[1]Multi-Field'!$F$84="undrained"),BH478,""))</f>
        <v/>
      </c>
      <c r="EO478" s="409" t="str">
        <f>IF(AND('[1]Multi-Field'!$E$85=[1]Lists!BF478,'[1]Multi-Field'!$F$85="Drained"),BI478,IF(AND('[1]Multi-Field'!$E$85=[1]Lists!BF478,'[1]Multi-Field'!$F$85="undrained"),BH478,""))</f>
        <v/>
      </c>
      <c r="EP478" s="409" t="str">
        <f>IF(AND('[1]Multi-Field'!$E$86=[1]Lists!BF478,'[1]Multi-Field'!$F$86="Drained"),BI478,IF(AND('[1]Multi-Field'!$E$86=[1]Lists!BF478,'[1]Multi-Field'!$F$86="undrained"),BH478,""))</f>
        <v/>
      </c>
      <c r="EQ478" s="409" t="str">
        <f>IF(AND('[1]Multi-Field'!$E$87=[1]Lists!BF478,'[1]Multi-Field'!$F$87="Drained"),BI478,IF(AND('[1]Multi-Field'!$E$87=[1]Lists!BF478,'[1]Multi-Field'!$F$87="undrained"),BH478,""))</f>
        <v/>
      </c>
      <c r="ER478" s="409" t="str">
        <f>IF(AND('[1]Multi-Field'!$E$88=[1]Lists!BF478,'[1]Multi-Field'!$F$88="Drained"),BI478,IF(AND('[1]Multi-Field'!$E$88=[1]Lists!BF478,'[1]Multi-Field'!$F$88="undrained"),BH478,""))</f>
        <v/>
      </c>
      <c r="ES478" s="409" t="str">
        <f>IF(AND('[1]Multi-Field'!$E$89=[1]Lists!BF478,'[1]Multi-Field'!$F$89="Drained"),BI478,IF(AND('[1]Multi-Field'!$E$89=[1]Lists!BF478,'[1]Multi-Field'!$F$89="undrained"),BH478,""))</f>
        <v/>
      </c>
      <c r="ET478" s="409" t="str">
        <f>IF(AND('[1]Multi-Field'!$E$90=[1]Lists!BF478,'[1]Multi-Field'!$F$90="Drained"),BI478,IF(AND('[1]Multi-Field'!$E$90=[1]Lists!BF478,'[1]Multi-Field'!$F$90="undrained"),BH478,""))</f>
        <v/>
      </c>
      <c r="EU478" s="409" t="str">
        <f>IF(AND('[1]Multi-Field'!$E$91=[1]Lists!BF478,'[1]Multi-Field'!$F$91="Drained"),BI478,IF(AND('[1]Multi-Field'!$E$91=[1]Lists!BF478,'[1]Multi-Field'!$F$91="undrained"),BH478,""))</f>
        <v/>
      </c>
      <c r="EV478" s="409" t="str">
        <f>IF(AND('[1]Multi-Field'!$E$92=[1]Lists!BF478,'[1]Multi-Field'!$F$92="Drained"),BI478,IF(AND('[1]Multi-Field'!$E$92=[1]Lists!BF478,'[1]Multi-Field'!$F$92="undrained"),BH478,""))</f>
        <v/>
      </c>
      <c r="EW478" s="409" t="str">
        <f>IF(AND('[1]Multi-Field'!$E$93=[1]Lists!BF478,'[1]Multi-Field'!$F$93="Drained"),BI478,IF(AND('[1]Multi-Field'!$E$93=[1]Lists!BF478,'[1]Multi-Field'!$F$93="undrained"),BH478,""))</f>
        <v/>
      </c>
      <c r="EX478" s="409" t="str">
        <f>IF(AND('[1]Multi-Field'!$E$94=[1]Lists!BF478,'[1]Multi-Field'!$F$94="Drained"),BI478,IF(AND('[1]Multi-Field'!$E$94=[1]Lists!BF478,'[1]Multi-Field'!$F$94="undrained"),BH478,""))</f>
        <v/>
      </c>
      <c r="EY478" s="409" t="str">
        <f>IF(AND('[1]Multi-Field'!$E$95=[1]Lists!BF478,'[1]Multi-Field'!$F$95="Drained"),BI478,IF(AND('[1]Multi-Field'!$E$95=[1]Lists!BF478,'[1]Multi-Field'!$F$95="undrained"),BH478,""))</f>
        <v/>
      </c>
      <c r="EZ478" s="409" t="str">
        <f>IF(AND('[1]Multi-Field'!$E$96=[1]Lists!BF478,'[1]Multi-Field'!$F$96="Drained"),BI478,IF(AND('[1]Multi-Field'!$E$96=[1]Lists!BF478,'[1]Multi-Field'!$F$96="undrained"),BH478,""))</f>
        <v/>
      </c>
      <c r="FA478" s="409" t="str">
        <f>IF(AND('[1]Multi-Field'!$E$97=[1]Lists!BF478,'[1]Multi-Field'!$F$97="Drained"),BI478,IF(AND('[1]Multi-Field'!$E$97=[1]Lists!BF478,'[1]Multi-Field'!$F$97="undrained"),BH478,""))</f>
        <v/>
      </c>
      <c r="FB478" s="409" t="str">
        <f>IF(AND('[1]Multi-Field'!$E$98=[1]Lists!BF478,'[1]Multi-Field'!$F$98="Drained"),BI478,IF(AND('[1]Multi-Field'!$E$98=[1]Lists!BF478,'[1]Multi-Field'!$F$98="undrained"),BH478,""))</f>
        <v/>
      </c>
      <c r="FC478" s="409" t="str">
        <f>IF(AND('[1]Multi-Field'!$E$99=[1]Lists!BF478,'[1]Multi-Field'!$F$99="Drained"),BI478,IF(AND('[1]Multi-Field'!$E$99=[1]Lists!BF478,'[1]Multi-Field'!$F$99="undrained"),BH478,""))</f>
        <v/>
      </c>
      <c r="FD478" s="409" t="str">
        <f>IF(AND('[1]Multi-Field'!$E$100=[1]Lists!BF478,'[1]Multi-Field'!$F$100="Drained"),BI478,IF(AND('[1]Multi-Field'!$E$100=[1]Lists!BF478,'[1]Multi-Field'!$F$100="undrained"),BH478,""))</f>
        <v/>
      </c>
      <c r="FE478" s="409" t="str">
        <f>IF(AND('[1]Multi-Field'!$E$101=[1]Lists!BF478,'[1]Multi-Field'!$F$101="Drained"),BI478,IF(AND('[1]Multi-Field'!$E$101=[1]Lists!BF478,'[1]Multi-Field'!$F$101="undrained"),BH478,""))</f>
        <v/>
      </c>
      <c r="FF478" s="409" t="str">
        <f>IF(AND('[1]Multi-Field'!$E$102=[1]Lists!BF478,'[1]Multi-Field'!$F$102="Drained"),BI478,IF(AND('[1]Multi-Field'!$E$102=[1]Lists!BF478,'[1]Multi-Field'!$F$102="undrained"),BH478,""))</f>
        <v/>
      </c>
      <c r="FG478" s="409" t="str">
        <f>IF(AND('[1]Multi-Field'!$E$103=[1]Lists!BF478,'[1]Multi-Field'!$F$103="Drained"),BI478,IF(AND('[1]Multi-Field'!$E$103=[1]Lists!BF478,'[1]Multi-Field'!$F$103="undrained"),BH478,""))</f>
        <v/>
      </c>
      <c r="FH478" s="409" t="str">
        <f>IF(AND('[1]Multi-Field'!$E$104=[1]Lists!BF478,'[1]Multi-Field'!$F$104="Drained"),BI478,IF(AND('[1]Multi-Field'!$E$104=[1]Lists!BF478,'[1]Multi-Field'!$F$104="undrained"),BH478,""))</f>
        <v/>
      </c>
      <c r="FI478" s="409" t="str">
        <f>IF(AND('[1]Multi-Field'!$E$105=[1]Lists!BF478,'[1]Multi-Field'!$F$105="Drained"),BI478,IF(AND('[1]Multi-Field'!$E$105=[1]Lists!BF478,'[1]Multi-Field'!$F$105="undrained"),BH478,""))</f>
        <v/>
      </c>
      <c r="FJ478" s="409" t="str">
        <f>IF(AND('[1]Multi-Field'!$E$106=[1]Lists!BF478,'[1]Multi-Field'!$F$106="Drained"),BI478,IF(AND('[1]Multi-Field'!$E$106=[1]Lists!BF478,'[1]Multi-Field'!$F$106="undrained"),BH478,""))</f>
        <v/>
      </c>
      <c r="FK478" s="409" t="str">
        <f>IF(AND('[1]Multi-Field'!$E$107=[1]Lists!BF478,'[1]Multi-Field'!$F$107="Drained"),BI478,IF(AND('[1]Multi-Field'!$E$107=[1]Lists!BF478,'[1]Multi-Field'!$F$107="undrained"),BH478,""))</f>
        <v/>
      </c>
      <c r="FL478" s="409" t="str">
        <f>IF(AND('[1]Multi-Field'!$E$108=[1]Lists!BF478,'[1]Multi-Field'!$F$108="Drained"),BI478,IF(AND('[1]Multi-Field'!$E$108=[1]Lists!BF478,'[1]Multi-Field'!$F$108="undrained"),BH478,""))</f>
        <v/>
      </c>
      <c r="FM478" s="409" t="str">
        <f>IF(AND('[1]Multi-Field'!$E$109=[1]Lists!BF478,'[1]Multi-Field'!$F$109="Drained"),BI478,IF(AND('[1]Multi-Field'!$E$109=[1]Lists!BF478,'[1]Multi-Field'!$F$109="undrained"),BH478,""))</f>
        <v/>
      </c>
      <c r="FN478" s="409" t="str">
        <f>IF(AND('[1]Multi-Field'!$E$110=[1]Lists!BF478,'[1]Multi-Field'!$F$110="Drained"),BI478,IF(AND('[1]Multi-Field'!$E$110=[1]Lists!BF478,'[1]Multi-Field'!$F$110="undrained"),BH478,""))</f>
        <v/>
      </c>
      <c r="FO478" s="409" t="str">
        <f>IF(AND('[1]Multi-Field'!$E$111=[1]Lists!BF478,'[1]Multi-Field'!$F$111="Drained"),BI478,IF(AND('[1]Multi-Field'!$E$111=[1]Lists!BF478,'[1]Multi-Field'!$F$111="undrained"),BH478,""))</f>
        <v/>
      </c>
      <c r="FP478" s="409" t="str">
        <f>IF(AND('[1]Multi-Field'!$E$112=[1]Lists!BF478,'[1]Multi-Field'!$F$112="Drained"),BI478,IF(AND('[1]Multi-Field'!$E$112=[1]Lists!BF478,'[1]Multi-Field'!$F$112="undrained"),BH478,""))</f>
        <v/>
      </c>
      <c r="FQ478" s="409" t="str">
        <f>IF(AND('[1]Multi-Field'!$E$113=[1]Lists!BF478,'[1]Multi-Field'!$F$113="Drained"),BI478,IF(AND('[1]Multi-Field'!$E$113=[1]Lists!BF478,'[1]Multi-Field'!$F$113="undrained"),BH478,""))</f>
        <v/>
      </c>
      <c r="FR478" s="409" t="str">
        <f>IF(AND('[1]Multi-Field'!$E$114=[1]Lists!BF478,'[1]Multi-Field'!$F$114="Drained"),BI478,IF(AND('[1]Multi-Field'!$E$114=[1]Lists!BF478,'[1]Multi-Field'!$F$114="undrained"),BH478,""))</f>
        <v/>
      </c>
      <c r="FS478" s="409" t="str">
        <f>IF(AND('[1]Multi-Field'!$E$115=[1]Lists!BF478,'[1]Multi-Field'!$F$115="Drained"),BI478,IF(AND('[1]Multi-Field'!$E$115=[1]Lists!BF478,'[1]Multi-Field'!$F$115="undrained"),BH478,""))</f>
        <v/>
      </c>
      <c r="FT478" s="409" t="str">
        <f>IF(AND('[1]Multi-Field'!$E$116=[1]Lists!BF478,'[1]Multi-Field'!$F$116="Drained"),BI478,IF(AND('[1]Multi-Field'!$E$116=[1]Lists!BF478,'[1]Multi-Field'!$F$116="undrained"),BH478,""))</f>
        <v/>
      </c>
      <c r="FU478" s="409" t="str">
        <f>IF(AND('[1]Multi-Field'!$E$117=[1]Lists!BF478,'[1]Multi-Field'!$F$117="Drained"),BI478,IF(AND('[1]Multi-Field'!$E$117=[1]Lists!BF478,'[1]Multi-Field'!$F$117="undrained"),BH478,""))</f>
        <v/>
      </c>
      <c r="FV478" s="409" t="str">
        <f>IF(AND('[1]Multi-Field'!$E$118=[1]Lists!BF478,'[1]Multi-Field'!$F$118="Drained"),BI478,IF(AND('[1]Multi-Field'!$E$118=[1]Lists!BF478,'[1]Multi-Field'!$F$118="undrained"),BH478,""))</f>
        <v/>
      </c>
      <c r="FW478" s="409" t="str">
        <f>IF(AND('[1]Multi-Field'!$E$119=[1]Lists!BF478,'[1]Multi-Field'!$F$119="Drained"),BI478,IF(AND('[1]Multi-Field'!$E$119=[1]Lists!BF478,'[1]Multi-Field'!$F$119="undrained"),BH478,""))</f>
        <v/>
      </c>
      <c r="FX478" s="409" t="str">
        <f>IF(AND('[1]Multi-Field'!$E$120=[1]Lists!BF478,'[1]Multi-Field'!$F$120="Drained"),BI478,IF(AND('[1]Multi-Field'!$E$120=[1]Lists!BF478,'[1]Multi-Field'!$F$120="undrained"),BH478,""))</f>
        <v/>
      </c>
      <c r="GC478" s="4">
        <v>1</v>
      </c>
    </row>
    <row r="479" spans="1:185" ht="13.5" customHeight="1">
      <c r="A479" s="7" t="s">
        <v>565</v>
      </c>
      <c r="B479" s="7"/>
      <c r="C479" s="7"/>
      <c r="D479" s="8">
        <v>70</v>
      </c>
      <c r="E479" s="8">
        <f t="shared" si="67"/>
        <v>70</v>
      </c>
      <c r="F479" s="8">
        <f t="shared" si="68"/>
        <v>70</v>
      </c>
      <c r="G479" s="8">
        <v>70</v>
      </c>
      <c r="H479" s="8">
        <v>50</v>
      </c>
      <c r="I479" s="8">
        <f t="shared" si="71"/>
        <v>50</v>
      </c>
      <c r="J479" s="8">
        <f t="shared" si="72"/>
        <v>50</v>
      </c>
      <c r="K479" s="8">
        <v>50</v>
      </c>
      <c r="L479" s="8">
        <v>130</v>
      </c>
      <c r="M479" s="8">
        <f t="shared" si="69"/>
        <v>130</v>
      </c>
      <c r="N479" s="8">
        <f t="shared" si="70"/>
        <v>130</v>
      </c>
      <c r="O479" s="8">
        <v>130</v>
      </c>
      <c r="P479" s="391">
        <v>454</v>
      </c>
      <c r="Q479" s="394"/>
      <c r="R479" s="395">
        <f>IF(OR('Multi-Field'!AA456=Lists!AC495,'Multi-Field'!AA456=Lists!AC496),IF('Multi-Field'!Z456="x",(IF('Multi-Field'!AC456=Lists!Q464,Lists!R464,IF('Multi-Field'!AC456=Lists!Q465,Lists!R465,IF('Multi-Field'!AC456=Lists!Q466,Lists!R466,IF('Multi-Field'!AC456=Lists!Q467,Lists!R467))))),IF('Multi-Field'!X456="x",(IF('Multi-Field'!AC456=Lists!Q464,Lists!S464,IF('Multi-Field'!AC456=Lists!Q465,Lists!S465,IF('Multi-Field'!AC456=Lists!Q466,Lists!S466,IF('Multi-Field'!AC456=Lists!Q467,Lists!S467))))),IF('Multi-Field'!V456="x",(IF('Multi-Field'!AC456=Lists!Q464,Lists!T464,IF('Multi-Field'!AC456=Lists!Q465,Lists!T465,IF('Multi-Field'!AC456=Lists!Q466,Lists!T466,IF('Multi-Field'!AC456=Lists!Q467,Lists!T467))))),0))))</f>
        <v>0</v>
      </c>
      <c r="S479" s="395">
        <f t="shared" si="73"/>
        <v>0</v>
      </c>
      <c r="T479" s="395"/>
      <c r="U479" s="396"/>
      <c r="BF479" s="411" t="s">
        <v>1643</v>
      </c>
      <c r="BG479" s="412">
        <v>5</v>
      </c>
      <c r="BH479" s="412">
        <v>5</v>
      </c>
      <c r="BI479" s="412">
        <v>5</v>
      </c>
      <c r="BJ479" s="409" t="e">
        <f>IF(AND('[1]Single Field'!#REF!=[1]Lists!BF479,'[1]Single Field'!#REF!="Drained"),"x",IF(AND('[1]Single Field'!#REF!=[1]Lists!BF479,'[1]Single Field'!#REF!="Undrained"),O,""))</f>
        <v>#REF!</v>
      </c>
      <c r="BK479" s="409" t="str">
        <f>IF(AND('[1]Multi-Field'!$E$3=[1]Lists!BF479,'[1]Multi-Field'!$F$3="Drained"),BI479,IF(AND('[1]Multi-Field'!$E$3=BF479,'[1]Multi-Field'!$F$3="undrained"),BH479,""))</f>
        <v/>
      </c>
      <c r="BL479" s="409" t="str">
        <f>IF(AND('[1]Multi-Field'!$E$4=BF479,'[1]Multi-Field'!$F$4="Drained"),BI479,IF(AND('[1]Multi-Field'!$E$4=BF479,'[1]Multi-Field'!$F$4="undrained"),BH479,""))</f>
        <v/>
      </c>
      <c r="BM479" s="409" t="str">
        <f>IF(AND('[1]Multi-Field'!$E$5=BF479,'[1]Multi-Field'!$F$5="Drained"),BI479,IF(AND('[1]Multi-Field'!$E$5=BF479,'[1]Multi-Field'!$F$5="undrained"),BH479,""))</f>
        <v/>
      </c>
      <c r="BN479" s="409" t="str">
        <f>IF(AND('[1]Multi-Field'!$E$6=BF479,'[1]Multi-Field'!$F$6="Drained"),BI479,IF(AND('[1]Multi-Field'!$E$6=BF479,'[1]Multi-Field'!$F$6="undrained"),BH479,""))</f>
        <v/>
      </c>
      <c r="BO479" s="409" t="str">
        <f>IF(AND('[1]Multi-Field'!$E$7=BF479,'[1]Multi-Field'!$F$7="Drained"),BI479,IF(AND('[1]Multi-Field'!$E$7=BF479,'[1]Multi-Field'!$F$7="undrained"),BH479,""))</f>
        <v/>
      </c>
      <c r="BP479" s="409" t="str">
        <f>IF(AND('[1]Multi-Field'!$E$8=BF479,'[1]Multi-Field'!$F$8="Drained"),BI479,IF(AND('[1]Multi-Field'!$E$8=BF479,'[1]Multi-Field'!$F$8="undrained"),BH479,""))</f>
        <v/>
      </c>
      <c r="BQ479" s="409" t="str">
        <f>IF(AND('[1]Multi-Field'!$E$9=BF479,'[1]Multi-Field'!$F$9="Drained"),BI479,IF(AND('[1]Multi-Field'!$E$9=BF479,'[1]Multi-Field'!$F$9="undrained"),BH479,""))</f>
        <v/>
      </c>
      <c r="BR479" s="409" t="str">
        <f>IF(AND('[1]Multi-Field'!$E$10=BF479,'[1]Multi-Field'!$F$10="Drained"),BI479,IF(AND('[1]Multi-Field'!$E$10=BF479,'[1]Multi-Field'!$F$10="undrained"),BH479,""))</f>
        <v/>
      </c>
      <c r="BS479" s="409" t="str">
        <f>IF(AND('[1]Multi-Field'!$E$11=BF479,'[1]Multi-Field'!$F$11="Drained"),BI479,IF(AND('[1]Multi-Field'!$E$11=BF479,'[1]Multi-Field'!$F$11="undrained"),BH479,""))</f>
        <v/>
      </c>
      <c r="BT479" s="409" t="str">
        <f>IF(AND('[1]Multi-Field'!$E$12=BF479,'[1]Multi-Field'!$F$12="Drained"),BI479,IF(AND('[1]Multi-Field'!$E$12=BF479,'[1]Multi-Field'!$F$12="undrained"),BH479,""))</f>
        <v/>
      </c>
      <c r="BU479" s="409" t="str">
        <f>IF(AND('[1]Multi-Field'!$E$13=BF479,'[1]Multi-Field'!$F$13="Drained"),BI479,IF(AND('[1]Multi-Field'!$E$3=BF479,'[1]Multi-Field'!$F$13="undrained"),BH479,""))</f>
        <v/>
      </c>
      <c r="BV479" s="409" t="str">
        <f>IF(AND('[1]Multi-Field'!$E$14=BF479,'[1]Multi-Field'!$F$14="Drained"),BI479,IF(AND('[1]Multi-Field'!$E$14=BF479,'[1]Multi-Field'!$F$14="undrained"),BH479,""))</f>
        <v/>
      </c>
      <c r="BW479" s="409" t="str">
        <f>IF(AND('[1]Multi-Field'!$E$15=BF479,'[1]Multi-Field'!$F$15="Drained"),BI479,IF(AND('[1]Multi-Field'!$E$15=BF479,'[1]Multi-Field'!$F$15="undrained"),BH479,""))</f>
        <v/>
      </c>
      <c r="BX479" s="409" t="str">
        <f>IF(AND('[1]Multi-Field'!$E$16=[1]Lists!BF479,'[1]Multi-Field'!$F$16="Drained"),BI479,IF(AND('[1]Multi-Field'!$E$16=[1]Lists!BF479,'[1]Multi-Field'!$F$16="undrained"),BH479,""))</f>
        <v/>
      </c>
      <c r="BY479" s="409" t="str">
        <f>IF(AND('[1]Multi-Field'!$E$17=[1]Lists!BF479,'[1]Multi-Field'!$F$17="Drained"),BI479,IF(AND('[1]Multi-Field'!$E$17=[1]Lists!BF479,'[1]Multi-Field'!$F$17="undrained"),BH479,""))</f>
        <v/>
      </c>
      <c r="BZ479" s="409" t="str">
        <f>IF(AND('[1]Multi-Field'!$E$18=[1]Lists!BF479,'[1]Multi-Field'!$F$18="Drained"),BI479,IF(AND('[1]Multi-Field'!$E$18=[1]Lists!BF479,'[1]Multi-Field'!$F$18="undrained"),BH479,""))</f>
        <v/>
      </c>
      <c r="CA479" s="409" t="str">
        <f>IF(AND('[1]Multi-Field'!$E$19=[1]Lists!BF479,'[1]Multi-Field'!$F$19="Drained"),BI479,IF(AND('[1]Multi-Field'!$E$19=[1]Lists!BF479,'[1]Multi-Field'!$F$19="undrained"),BH479,""))</f>
        <v/>
      </c>
      <c r="CB479" s="409" t="str">
        <f>IF(AND('[1]Multi-Field'!$E$20=[1]Lists!BF479,'[1]Multi-Field'!$F$20="Drained"),BI479,IF(AND('[1]Multi-Field'!$E$20=[1]Lists!BF479,'[1]Multi-Field'!$F$20="undrained"),BH479,""))</f>
        <v/>
      </c>
      <c r="CC479" s="409" t="str">
        <f>IF(AND('[1]Multi-Field'!$E$21=[1]Lists!BF479,'[1]Multi-Field'!$F$21="Drained"),BI479,IF(AND('[1]Multi-Field'!$E$21=[1]Lists!BF479,'[1]Multi-Field'!$F$21="undrained"),BH479,""))</f>
        <v/>
      </c>
      <c r="CD479" s="409" t="str">
        <f>IF(AND('[1]Multi-Field'!$E$22=[1]Lists!BF479,'[1]Multi-Field'!$F$22="Drained"),BI479,IF(AND('[1]Multi-Field'!$E$22=[1]Lists!BF479,'[1]Multi-Field'!$F$22="undrained"),BH479,""))</f>
        <v/>
      </c>
      <c r="CE479" s="409" t="str">
        <f>IF(AND('[1]Multi-Field'!$E$23=[1]Lists!BF479,'[1]Multi-Field'!$F$23="Drained"),BI479,IF(AND('[1]Multi-Field'!$E$23=[1]Lists!BF479,'[1]Multi-Field'!$F$23="undrained"),BH479,""))</f>
        <v/>
      </c>
      <c r="CF479" s="409" t="str">
        <f>IF(AND('[1]Multi-Field'!$E$24=[1]Lists!BF479,'[1]Multi-Field'!$F$24="Drained"),BI479,IF(AND('[1]Multi-Field'!$E$24=[1]Lists!BF479,'[1]Multi-Field'!$F$24="undrained"),BH479,""))</f>
        <v/>
      </c>
      <c r="CG479" s="409" t="str">
        <f>IF(AND('[1]Multi-Field'!$E$25=[1]Lists!BF479,'[1]Multi-Field'!$F$25="Drained"),BI479,IF(AND('[1]Multi-Field'!$E$25=[1]Lists!BF479,'[1]Multi-Field'!$F$25="undrained"),BH479,""))</f>
        <v/>
      </c>
      <c r="CH479" s="409" t="str">
        <f>IF(AND('[1]Multi-Field'!$E$26=[1]Lists!BF479,'[1]Multi-Field'!$F$26="Drained"),BI479,IF(AND('[1]Multi-Field'!$E$26=[1]Lists!BF479,'[1]Multi-Field'!$F$26="undrained"),BH479,""))</f>
        <v/>
      </c>
      <c r="CI479" s="409" t="str">
        <f>IF(AND('[1]Multi-Field'!$E$27=[1]Lists!BF479,'[1]Multi-Field'!$F$27="Drained"),BI479,IF(AND('[1]Multi-Field'!$E$27=[1]Lists!BF479,'[1]Multi-Field'!$F$27="undrained"),BH479,""))</f>
        <v/>
      </c>
      <c r="CJ479" s="409" t="str">
        <f>IF(AND('[1]Multi-Field'!$E$28=[1]Lists!BF479,'[1]Multi-Field'!$F$28="Drained"),BI479,IF(AND('[1]Multi-Field'!$E$28=[1]Lists!BF479,'[1]Multi-Field'!$F$28="undrained"),BH479,""))</f>
        <v/>
      </c>
      <c r="CK479" s="409" t="str">
        <f>IF(AND('[1]Multi-Field'!$E$29=[1]Lists!BF479,'[1]Multi-Field'!$F$29="Drained"),BI479,IF(AND('[1]Multi-Field'!$E$29=[1]Lists!BF479,'[1]Multi-Field'!$F$29="undrained"),BH479,""))</f>
        <v/>
      </c>
      <c r="CL479" s="409" t="str">
        <f>IF(AND('[1]Multi-Field'!$E$30=[1]Lists!BF479,'[1]Multi-Field'!$F$30="Drained"),BI479,IF(AND('[1]Multi-Field'!$E$30=[1]Lists!BF479,'[1]Multi-Field'!$F$30="undrained"),BH479,""))</f>
        <v/>
      </c>
      <c r="CM479" s="409" t="str">
        <f>IF(AND('[1]Multi-Field'!$E$31=[1]Lists!BF479,'[1]Multi-Field'!$F$31="Drained"),BI479,IF(AND('[1]Multi-Field'!$E$31=[1]Lists!BF479,'[1]Multi-Field'!$F$31="undrained"),BH479,""))</f>
        <v/>
      </c>
      <c r="CN479" s="409" t="str">
        <f>IF(AND('[1]Multi-Field'!$E$32=[1]Lists!BF479,'[1]Multi-Field'!$F$32="Drained"),BI479,IF(AND('[1]Multi-Field'!$E$32=[1]Lists!BF479,'[1]Multi-Field'!$F$32="undrained"),BH479,""))</f>
        <v/>
      </c>
      <c r="CO479" s="409" t="str">
        <f>IF(AND('[1]Multi-Field'!$E$33=[1]Lists!BF479,'[1]Multi-Field'!$F$33="Drained"),BI479,IF(AND('[1]Multi-Field'!$E$33=[1]Lists!BF479,'[1]Multi-Field'!$F$33="undrained"),BH479,""))</f>
        <v/>
      </c>
      <c r="CP479" s="409" t="str">
        <f>IF(AND('[1]Multi-Field'!$E$34=[1]Lists!BF479,'[1]Multi-Field'!$F$34="Drained"),BI479,IF(AND('[1]Multi-Field'!$E$34=[1]Lists!BF479,'[1]Multi-Field'!$F$34="undrained"),BH479,""))</f>
        <v/>
      </c>
      <c r="CQ479" s="409" t="str">
        <f>IF(AND('[1]Multi-Field'!$E$35=[1]Lists!BF479,'[1]Multi-Field'!$F$35="Drained"),BI479,IF(AND('[1]Multi-Field'!$E$35=[1]Lists!BF479,'[1]Multi-Field'!$F$35="undrained"),BH479,""))</f>
        <v/>
      </c>
      <c r="CR479" s="409" t="str">
        <f>IF(AND('[1]Multi-Field'!$E$36=[1]Lists!BF479,'[1]Multi-Field'!$F$36="Drained"),BI479,IF(AND('[1]Multi-Field'!$E$36=[1]Lists!BF479,'[1]Multi-Field'!$F$36="undrained"),BH479,""))</f>
        <v/>
      </c>
      <c r="CS479" s="409" t="str">
        <f>IF(AND('[1]Multi-Field'!$E$37=[1]Lists!BF479,'[1]Multi-Field'!$F$37="Drained"),BI479,IF(AND('[1]Multi-Field'!$E$37=[1]Lists!BF479,'[1]Multi-Field'!$F$37="undrained"),BH479,""))</f>
        <v/>
      </c>
      <c r="CT479" s="409" t="str">
        <f>IF(AND('[1]Multi-Field'!$E$38=[1]Lists!BF479,'[1]Multi-Field'!$F$38="Drained"),BI479,IF(AND('[1]Multi-Field'!$E$38=[1]Lists!BF479,'[1]Multi-Field'!$F$38="undrained"),BH479,""))</f>
        <v/>
      </c>
      <c r="CU479" s="409" t="str">
        <f>IF(AND('[1]Multi-Field'!$E$39=[1]Lists!BF479,'[1]Multi-Field'!$F$39="Drained"),BI479,IF(AND('[1]Multi-Field'!$E$39=[1]Lists!BF479,'[1]Multi-Field'!$F$39="undrained"),BH479,""))</f>
        <v/>
      </c>
      <c r="CV479" s="409" t="str">
        <f>IF(AND('[1]Multi-Field'!$E$40=[1]Lists!BF479,'[1]Multi-Field'!$F$40="Drained"),BI479,IF(AND('[1]Multi-Field'!$E$40=[1]Lists!BF479,'[1]Multi-Field'!$F$40="undrained"),BH479,""))</f>
        <v/>
      </c>
      <c r="CW479" s="409" t="str">
        <f>IF(AND('[1]Multi-Field'!$E$41=[1]Lists!BF479,'[1]Multi-Field'!$F$40="Drained"),BI479,IF(AND('[1]Multi-Field'!$E$40=[1]Lists!BF479,'[1]Multi-Field'!$F$40="undrained"),BH479,""))</f>
        <v/>
      </c>
      <c r="CX479" s="409" t="str">
        <f>IF(AND('[1]Multi-Field'!$E$42=[1]Lists!BF479,'[1]Multi-Field'!$F$42="Drained"),BI479,IF(AND('[1]Multi-Field'!$E$42=[1]Lists!BF479,'[1]Multi-Field'!$F$42="undrained"),BH479,""))</f>
        <v/>
      </c>
      <c r="CY479" s="409" t="str">
        <f>IF(AND('[1]Multi-Field'!$E$43=[1]Lists!BF479,'[1]Multi-Field'!$F$43="Drained"),BI479,IF(AND('[1]Multi-Field'!$E$43=[1]Lists!BF479,'[1]Multi-Field'!$F$43="undrained"),BH479,""))</f>
        <v/>
      </c>
      <c r="CZ479" s="409" t="str">
        <f>IF(AND('[1]Multi-Field'!$E$44=[1]Lists!BF479,'[1]Multi-Field'!$F$44="Drained"),BI479,IF(AND('[1]Multi-Field'!$E$44=[1]Lists!BF479,'[1]Multi-Field'!$F$44="undrained"),BH479,""))</f>
        <v/>
      </c>
      <c r="DA479" s="409" t="str">
        <f>IF(AND('[1]Multi-Field'!$E$45=[1]Lists!BF479,'[1]Multi-Field'!$F$45="Drained"),BI479,IF(AND('[1]Multi-Field'!$E$45=[1]Lists!BF479,'[1]Multi-Field'!$F$45="undrained"),BH479,""))</f>
        <v/>
      </c>
      <c r="DB479" s="409" t="str">
        <f>IF(AND('[1]Multi-Field'!$E$46=[1]Lists!BF479,'[1]Multi-Field'!$F$46="Drained"),BI479,IF(AND('[1]Multi-Field'!$E$46=[1]Lists!BF479,'[1]Multi-Field'!$F$46="undrained"),BH479,""))</f>
        <v/>
      </c>
      <c r="DC479" s="409" t="str">
        <f>IF(AND('[1]Multi-Field'!$E$47=[1]Lists!BF479,'[1]Multi-Field'!$F$47="Drained"),BI479,IF(AND('[1]Multi-Field'!$E$47=[1]Lists!BF479,'[1]Multi-Field'!$F$47="undrained"),BH479,""))</f>
        <v/>
      </c>
      <c r="DD479" s="409" t="str">
        <f>IF(AND('[1]Multi-Field'!$E$48=[1]Lists!BF479,'[1]Multi-Field'!$F$48="Drained"),BI479,IF(AND('[1]Multi-Field'!$E$48=[1]Lists!BF479,'[1]Multi-Field'!$F$48="undrained"),BH479,""))</f>
        <v/>
      </c>
      <c r="DE479" s="409" t="str">
        <f>IF(AND('[1]Multi-Field'!$E$49=[1]Lists!BF479,'[1]Multi-Field'!$F$49="Drained"),BI479,IF(AND('[1]Multi-Field'!$E$49=[1]Lists!BF479,'[1]Multi-Field'!$F$9="undrained"),BH479,""))</f>
        <v/>
      </c>
      <c r="DF479" s="409" t="str">
        <f>IF(AND('[1]Multi-Field'!$E$50=[1]Lists!BF479,'[1]Multi-Field'!$F$50="Drained"),BI479,IF(AND('[1]Multi-Field'!$E$50=[1]Lists!BF479,'[1]Multi-Field'!$F$50="undrained"),BH479,""))</f>
        <v/>
      </c>
      <c r="DG479" s="409" t="str">
        <f>IF(AND('[1]Multi-Field'!$E$51=[1]Lists!BF479,'[1]Multi-Field'!$F$51="Drained"),BI479,IF(AND('[1]Multi-Field'!$E$51=[1]Lists!BF479,'[1]Multi-Field'!$F$51="undrained"),BH479,""))</f>
        <v/>
      </c>
      <c r="DH479" s="409" t="str">
        <f>IF(AND('[1]Multi-Field'!$E$52=[1]Lists!BF479,'[1]Multi-Field'!$F$52="Drained"),BI479,IF(AND('[1]Multi-Field'!$E$52=[1]Lists!BF479,'[1]Multi-Field'!$F$52="undrained"),BH479,""))</f>
        <v/>
      </c>
      <c r="DI479" s="409" t="str">
        <f>IF(AND('[1]Multi-Field'!$E$53=[1]Lists!BF479,'[1]Multi-Field'!$F$53="Drained"),BI479,IF(AND('[1]Multi-Field'!$E$53=[1]Lists!BF479,'[1]Multi-Field'!$F$53="undrained"),BH479,""))</f>
        <v/>
      </c>
      <c r="DJ479" s="409" t="str">
        <f>IF(AND('[1]Multi-Field'!$E$54=[1]Lists!BF479,'[1]Multi-Field'!$F$54="Drained"),BI479,IF(AND('[1]Multi-Field'!$E$54=[1]Lists!BF479,'[1]Multi-Field'!$F$54="undrained"),BH479,""))</f>
        <v/>
      </c>
      <c r="DK479" s="409" t="str">
        <f>IF(AND('[1]Multi-Field'!$E$55=[1]Lists!BF479,'[1]Multi-Field'!$F$55="Drained"),BI479,IF(AND('[1]Multi-Field'!$E$55=[1]Lists!BF479,'[1]Multi-Field'!$F$55="undrained"),BH479,""))</f>
        <v/>
      </c>
      <c r="DL479" s="409" t="str">
        <f>IF(AND('[1]Multi-Field'!$E$56=[1]Lists!BF479,'[1]Multi-Field'!$F$56="Drained"),BI479,IF(AND('[1]Multi-Field'!$E$56=[1]Lists!BF479,'[1]Multi-Field'!$F$56="undrained"),BH479,""))</f>
        <v/>
      </c>
      <c r="DM479" s="409" t="str">
        <f>IF(AND('[1]Multi-Field'!$E$57=[1]Lists!BF479,'[1]Multi-Field'!$F$57="Drained"),BI479,IF(AND('[1]Multi-Field'!$E$57=[1]Lists!BF479,'[1]Multi-Field'!$F$57="undrained"),BH479,""))</f>
        <v/>
      </c>
      <c r="DN479" s="409" t="str">
        <f>IF(AND('[1]Multi-Field'!$E$58=[1]Lists!BF479,'[1]Multi-Field'!$F$58="Drained"),BI479,IF(AND('[1]Multi-Field'!$E$58=[1]Lists!BF479,'[1]Multi-Field'!$F$58="undrained"),BH479,""))</f>
        <v/>
      </c>
      <c r="DO479" s="409" t="str">
        <f>IF(AND('[1]Multi-Field'!$E$59=[1]Lists!BF479,'[1]Multi-Field'!$F$59="Drained"),BI479,IF(AND('[1]Multi-Field'!$E$59=[1]Lists!BF479,'[1]Multi-Field'!$F$59="undrained"),BH479,""))</f>
        <v/>
      </c>
      <c r="DP479" s="409" t="str">
        <f>IF(AND('[1]Multi-Field'!$E$60=[1]Lists!BF479,'[1]Multi-Field'!$F$60="Drained"),BI479,IF(AND('[1]Multi-Field'!$E$60=[1]Lists!BF479,'[1]Multi-Field'!$F$60="undrained"),BH479,""))</f>
        <v/>
      </c>
      <c r="DQ479" s="409" t="str">
        <f>IF(AND('[1]Multi-Field'!$E$61=[1]Lists!BF479,'[1]Multi-Field'!$F$61="Drained"),BI479,IF(AND('[1]Multi-Field'!$E$61=[1]Lists!BF479,'[1]Multi-Field'!$F$61="undrained"),BH479,""))</f>
        <v/>
      </c>
      <c r="DR479" s="409" t="str">
        <f>IF(AND('[1]Multi-Field'!$E$62=[1]Lists!BF479,'[1]Multi-Field'!$F$62="Drained"),BI479,IF(AND('[1]Multi-Field'!$E$62=[1]Lists!BF479,'[1]Multi-Field'!$F$62="undrained"),BH479,""))</f>
        <v/>
      </c>
      <c r="DS479" s="409" t="str">
        <f>IF(AND('[1]Multi-Field'!$E$63=[1]Lists!BF479,'[1]Multi-Field'!$F$63="Drained"),BI479,IF(AND('[1]Multi-Field'!$E$63=[1]Lists!BF479,'[1]Multi-Field'!$F$63="undrained"),BH479,""))</f>
        <v/>
      </c>
      <c r="DT479" s="409" t="str">
        <f>IF(AND('[1]Multi-Field'!$E$64=[1]Lists!BF479,'[1]Multi-Field'!$F$64="Drained"),BI479,IF(AND('[1]Multi-Field'!$E$64=[1]Lists!BF479,'[1]Multi-Field'!$F$64="undrained"),BH479,""))</f>
        <v/>
      </c>
      <c r="DU479" s="409" t="str">
        <f>IF(AND('[1]Multi-Field'!$E$65=[1]Lists!BF479,'[1]Multi-Field'!$F$65="Drained"),BI479,IF(AND('[1]Multi-Field'!$E$65=[1]Lists!BF479,'[1]Multi-Field'!$F$65="undrained"),BH479,""))</f>
        <v/>
      </c>
      <c r="DV479" s="409" t="str">
        <f>IF(AND('[1]Multi-Field'!$E$66=[1]Lists!BF479,'[1]Multi-Field'!$F$66="Drained"),BI479,IF(AND('[1]Multi-Field'!$E$66=[1]Lists!BF479,'[1]Multi-Field'!$F$66="undrained"),BH479,""))</f>
        <v/>
      </c>
      <c r="DW479" s="409" t="str">
        <f>IF(AND('[1]Multi-Field'!$E$67=[1]Lists!BF479,'[1]Multi-Field'!$F$67="Drained"),BI479,IF(AND('[1]Multi-Field'!$E$67=[1]Lists!BF479,'[1]Multi-Field'!$F$67="undrained"),BH479,""))</f>
        <v/>
      </c>
      <c r="DX479" s="409" t="str">
        <f>IF(AND('[1]Multi-Field'!$E$68=[1]Lists!BF479,'[1]Multi-Field'!$F$68="Drained"),BI479,IF(AND('[1]Multi-Field'!$E$68=[1]Lists!BF479,'[1]Multi-Field'!$F$68="undrained"),BH479,""))</f>
        <v/>
      </c>
      <c r="DY479" s="409" t="str">
        <f>IF(AND('[1]Multi-Field'!$E$69=[1]Lists!BF479,'[1]Multi-Field'!$F$69="Drained"),BI479,IF(AND('[1]Multi-Field'!$E$69=[1]Lists!BF479,'[1]Multi-Field'!$F$69="undrained"),BH479,""))</f>
        <v/>
      </c>
      <c r="DZ479" s="409" t="str">
        <f>IF(AND('[1]Multi-Field'!$E$70=[1]Lists!BF479,'[1]Multi-Field'!$F$70="Drained"),BI479,IF(AND('[1]Multi-Field'!$E$70=[1]Lists!BF479,'[1]Multi-Field'!$F$70="undrained"),BH479,""))</f>
        <v/>
      </c>
      <c r="EA479" s="409" t="str">
        <f>IF(AND('[1]Multi-Field'!$E$71=[1]Lists!BF479,'[1]Multi-Field'!$F$71="Drained"),BI479,IF(AND('[1]Multi-Field'!$E$71=[1]Lists!BF479,'[1]Multi-Field'!$F$71="undrained"),BH479,""))</f>
        <v/>
      </c>
      <c r="EB479" s="409" t="str">
        <f>IF(AND('[1]Multi-Field'!$E$72=[1]Lists!BF479,'[1]Multi-Field'!$F$72="Drained"),BI479,IF(AND('[1]Multi-Field'!$E$72=[1]Lists!BF479,'[1]Multi-Field'!$F$72="undrained"),BH479,""))</f>
        <v/>
      </c>
      <c r="EC479" s="409" t="str">
        <f>IF(AND('[1]Multi-Field'!$E$73=[1]Lists!BF479,'[1]Multi-Field'!$F$73="Drained"),BI479,IF(AND('[1]Multi-Field'!$E$73=[1]Lists!BF479,'[1]Multi-Field'!$F$73="undrained"),BH479,""))</f>
        <v/>
      </c>
      <c r="ED479" s="409" t="str">
        <f>IF(AND('[1]Multi-Field'!$E$74=[1]Lists!BF479,'[1]Multi-Field'!$F$74="Drained"),BI479,IF(AND('[1]Multi-Field'!$E$74=[1]Lists!BF479,'[1]Multi-Field'!$F$74="undrained"),BH479,""))</f>
        <v/>
      </c>
      <c r="EE479" s="409" t="str">
        <f>IF(AND('[1]Multi-Field'!$E$75=[1]Lists!BF479,'[1]Multi-Field'!$F$75="Drained"),BI479,IF(AND('[1]Multi-Field'!$E$75=[1]Lists!BF479,'[1]Multi-Field'!$F$75="undrained"),BH479,""))</f>
        <v/>
      </c>
      <c r="EF479" s="409" t="str">
        <f>IF(AND('[1]Multi-Field'!$E$76=[1]Lists!BF479,'[1]Multi-Field'!$F$76="Drained"),BI479,IF(AND('[1]Multi-Field'!$E$76=[1]Lists!BF479,'[1]Multi-Field'!$F$6="undrained"),BH479,""))</f>
        <v/>
      </c>
      <c r="EG479" s="409" t="str">
        <f>IF(AND('[1]Multi-Field'!$E$77=[1]Lists!BF479,'[1]Multi-Field'!$F$77="Drained"),BI479,IF(AND('[1]Multi-Field'!$E$77=[1]Lists!BF479,'[1]Multi-Field'!$F$77="undrained"),BH479,""))</f>
        <v/>
      </c>
      <c r="EH479" s="409" t="str">
        <f>IF(AND('[1]Multi-Field'!$E$78=[1]Lists!BF479,'[1]Multi-Field'!$F$78="Drained"),BI479,IF(AND('[1]Multi-Field'!$E$78=[1]Lists!BF479,'[1]Multi-Field'!$F$78="undrained"),BH479,""))</f>
        <v/>
      </c>
      <c r="EI479" s="409" t="str">
        <f>IF(AND('[1]Multi-Field'!$E$79=[1]Lists!BF479,'[1]Multi-Field'!$F$79="Drained"),BI479,IF(AND('[1]Multi-Field'!$E$79=[1]Lists!BF479,'[1]Multi-Field'!$F$79="undrained"),BH479,""))</f>
        <v/>
      </c>
      <c r="EJ479" s="409" t="str">
        <f>IF(AND('[1]Multi-Field'!$E$80=[1]Lists!BF479,'[1]Multi-Field'!$F$80="Drained"),BI479,IF(AND('[1]Multi-Field'!$E$80=[1]Lists!BF479,'[1]Multi-Field'!$F$80="undrained"),BH479,""))</f>
        <v/>
      </c>
      <c r="EK479" s="409" t="str">
        <f>IF(AND('[1]Multi-Field'!$E$81=[1]Lists!BF479,'[1]Multi-Field'!$F$81="Drained"),BI479,IF(AND('[1]Multi-Field'!$E$81=[1]Lists!BF479,'[1]Multi-Field'!$F$81="undrained"),BH479,""))</f>
        <v/>
      </c>
      <c r="EL479" s="409" t="str">
        <f>IF(AND('[1]Multi-Field'!$E$82=[1]Lists!BF479,'[1]Multi-Field'!$F$82="Drained"),BI479,IF(AND('[1]Multi-Field'!$E$82=[1]Lists!BF479,'[1]Multi-Field'!$F$82="undrained"),BH479,""))</f>
        <v/>
      </c>
      <c r="EM479" s="409" t="str">
        <f>IF(AND('[1]Multi-Field'!$E$83=[1]Lists!BF479,'[1]Multi-Field'!$F$83="Drained"),BI479,IF(AND('[1]Multi-Field'!$E$83=[1]Lists!BF479,'[1]Multi-Field'!$F$83="undrained"),BH479,""))</f>
        <v/>
      </c>
      <c r="EN479" s="409" t="str">
        <f>IF(AND('[1]Multi-Field'!$E$84=[1]Lists!BF479,'[1]Multi-Field'!$F$84="Drained"),BI479,IF(AND('[1]Multi-Field'!$E$84=[1]Lists!BF479,'[1]Multi-Field'!$F$84="undrained"),BH479,""))</f>
        <v/>
      </c>
      <c r="EO479" s="409" t="str">
        <f>IF(AND('[1]Multi-Field'!$E$85=[1]Lists!BF479,'[1]Multi-Field'!$F$85="Drained"),BI479,IF(AND('[1]Multi-Field'!$E$85=[1]Lists!BF479,'[1]Multi-Field'!$F$85="undrained"),BH479,""))</f>
        <v/>
      </c>
      <c r="EP479" s="409" t="str">
        <f>IF(AND('[1]Multi-Field'!$E$86=[1]Lists!BF479,'[1]Multi-Field'!$F$86="Drained"),BI479,IF(AND('[1]Multi-Field'!$E$86=[1]Lists!BF479,'[1]Multi-Field'!$F$86="undrained"),BH479,""))</f>
        <v/>
      </c>
      <c r="EQ479" s="409" t="str">
        <f>IF(AND('[1]Multi-Field'!$E$87=[1]Lists!BF479,'[1]Multi-Field'!$F$87="Drained"),BI479,IF(AND('[1]Multi-Field'!$E$87=[1]Lists!BF479,'[1]Multi-Field'!$F$87="undrained"),BH479,""))</f>
        <v/>
      </c>
      <c r="ER479" s="409" t="str">
        <f>IF(AND('[1]Multi-Field'!$E$88=[1]Lists!BF479,'[1]Multi-Field'!$F$88="Drained"),BI479,IF(AND('[1]Multi-Field'!$E$88=[1]Lists!BF479,'[1]Multi-Field'!$F$88="undrained"),BH479,""))</f>
        <v/>
      </c>
      <c r="ES479" s="409" t="str">
        <f>IF(AND('[1]Multi-Field'!$E$89=[1]Lists!BF479,'[1]Multi-Field'!$F$89="Drained"),BI479,IF(AND('[1]Multi-Field'!$E$89=[1]Lists!BF479,'[1]Multi-Field'!$F$89="undrained"),BH479,""))</f>
        <v/>
      </c>
      <c r="ET479" s="409" t="str">
        <f>IF(AND('[1]Multi-Field'!$E$90=[1]Lists!BF479,'[1]Multi-Field'!$F$90="Drained"),BI479,IF(AND('[1]Multi-Field'!$E$90=[1]Lists!BF479,'[1]Multi-Field'!$F$90="undrained"),BH479,""))</f>
        <v/>
      </c>
      <c r="EU479" s="409" t="str">
        <f>IF(AND('[1]Multi-Field'!$E$91=[1]Lists!BF479,'[1]Multi-Field'!$F$91="Drained"),BI479,IF(AND('[1]Multi-Field'!$E$91=[1]Lists!BF479,'[1]Multi-Field'!$F$91="undrained"),BH479,""))</f>
        <v/>
      </c>
      <c r="EV479" s="409" t="str">
        <f>IF(AND('[1]Multi-Field'!$E$92=[1]Lists!BF479,'[1]Multi-Field'!$F$92="Drained"),BI479,IF(AND('[1]Multi-Field'!$E$92=[1]Lists!BF479,'[1]Multi-Field'!$F$92="undrained"),BH479,""))</f>
        <v/>
      </c>
      <c r="EW479" s="409" t="str">
        <f>IF(AND('[1]Multi-Field'!$E$93=[1]Lists!BF479,'[1]Multi-Field'!$F$93="Drained"),BI479,IF(AND('[1]Multi-Field'!$E$93=[1]Lists!BF479,'[1]Multi-Field'!$F$93="undrained"),BH479,""))</f>
        <v/>
      </c>
      <c r="EX479" s="409" t="str">
        <f>IF(AND('[1]Multi-Field'!$E$94=[1]Lists!BF479,'[1]Multi-Field'!$F$94="Drained"),BI479,IF(AND('[1]Multi-Field'!$E$94=[1]Lists!BF479,'[1]Multi-Field'!$F$94="undrained"),BH479,""))</f>
        <v/>
      </c>
      <c r="EY479" s="409" t="str">
        <f>IF(AND('[1]Multi-Field'!$E$95=[1]Lists!BF479,'[1]Multi-Field'!$F$95="Drained"),BI479,IF(AND('[1]Multi-Field'!$E$95=[1]Lists!BF479,'[1]Multi-Field'!$F$95="undrained"),BH479,""))</f>
        <v/>
      </c>
      <c r="EZ479" s="409" t="str">
        <f>IF(AND('[1]Multi-Field'!$E$96=[1]Lists!BF479,'[1]Multi-Field'!$F$96="Drained"),BI479,IF(AND('[1]Multi-Field'!$E$96=[1]Lists!BF479,'[1]Multi-Field'!$F$96="undrained"),BH479,""))</f>
        <v/>
      </c>
      <c r="FA479" s="409" t="str">
        <f>IF(AND('[1]Multi-Field'!$E$97=[1]Lists!BF479,'[1]Multi-Field'!$F$97="Drained"),BI479,IF(AND('[1]Multi-Field'!$E$97=[1]Lists!BF479,'[1]Multi-Field'!$F$97="undrained"),BH479,""))</f>
        <v/>
      </c>
      <c r="FB479" s="409" t="str">
        <f>IF(AND('[1]Multi-Field'!$E$98=[1]Lists!BF479,'[1]Multi-Field'!$F$98="Drained"),BI479,IF(AND('[1]Multi-Field'!$E$98=[1]Lists!BF479,'[1]Multi-Field'!$F$98="undrained"),BH479,""))</f>
        <v/>
      </c>
      <c r="FC479" s="409" t="str">
        <f>IF(AND('[1]Multi-Field'!$E$99=[1]Lists!BF479,'[1]Multi-Field'!$F$99="Drained"),BI479,IF(AND('[1]Multi-Field'!$E$99=[1]Lists!BF479,'[1]Multi-Field'!$F$99="undrained"),BH479,""))</f>
        <v/>
      </c>
      <c r="FD479" s="409" t="str">
        <f>IF(AND('[1]Multi-Field'!$E$100=[1]Lists!BF479,'[1]Multi-Field'!$F$100="Drained"),BI479,IF(AND('[1]Multi-Field'!$E$100=[1]Lists!BF479,'[1]Multi-Field'!$F$100="undrained"),BH479,""))</f>
        <v/>
      </c>
      <c r="FE479" s="409" t="str">
        <f>IF(AND('[1]Multi-Field'!$E$101=[1]Lists!BF479,'[1]Multi-Field'!$F$101="Drained"),BI479,IF(AND('[1]Multi-Field'!$E$101=[1]Lists!BF479,'[1]Multi-Field'!$F$101="undrained"),BH479,""))</f>
        <v/>
      </c>
      <c r="FF479" s="409" t="str">
        <f>IF(AND('[1]Multi-Field'!$E$102=[1]Lists!BF479,'[1]Multi-Field'!$F$102="Drained"),BI479,IF(AND('[1]Multi-Field'!$E$102=[1]Lists!BF479,'[1]Multi-Field'!$F$102="undrained"),BH479,""))</f>
        <v/>
      </c>
      <c r="FG479" s="409" t="str">
        <f>IF(AND('[1]Multi-Field'!$E$103=[1]Lists!BF479,'[1]Multi-Field'!$F$103="Drained"),BI479,IF(AND('[1]Multi-Field'!$E$103=[1]Lists!BF479,'[1]Multi-Field'!$F$103="undrained"),BH479,""))</f>
        <v/>
      </c>
      <c r="FH479" s="409" t="str">
        <f>IF(AND('[1]Multi-Field'!$E$104=[1]Lists!BF479,'[1]Multi-Field'!$F$104="Drained"),BI479,IF(AND('[1]Multi-Field'!$E$104=[1]Lists!BF479,'[1]Multi-Field'!$F$104="undrained"),BH479,""))</f>
        <v/>
      </c>
      <c r="FI479" s="409" t="str">
        <f>IF(AND('[1]Multi-Field'!$E$105=[1]Lists!BF479,'[1]Multi-Field'!$F$105="Drained"),BI479,IF(AND('[1]Multi-Field'!$E$105=[1]Lists!BF479,'[1]Multi-Field'!$F$105="undrained"),BH479,""))</f>
        <v/>
      </c>
      <c r="FJ479" s="409" t="str">
        <f>IF(AND('[1]Multi-Field'!$E$106=[1]Lists!BF479,'[1]Multi-Field'!$F$106="Drained"),BI479,IF(AND('[1]Multi-Field'!$E$106=[1]Lists!BF479,'[1]Multi-Field'!$F$106="undrained"),BH479,""))</f>
        <v/>
      </c>
      <c r="FK479" s="409" t="str">
        <f>IF(AND('[1]Multi-Field'!$E$107=[1]Lists!BF479,'[1]Multi-Field'!$F$107="Drained"),BI479,IF(AND('[1]Multi-Field'!$E$107=[1]Lists!BF479,'[1]Multi-Field'!$F$107="undrained"),BH479,""))</f>
        <v/>
      </c>
      <c r="FL479" s="409" t="str">
        <f>IF(AND('[1]Multi-Field'!$E$108=[1]Lists!BF479,'[1]Multi-Field'!$F$108="Drained"),BI479,IF(AND('[1]Multi-Field'!$E$108=[1]Lists!BF479,'[1]Multi-Field'!$F$108="undrained"),BH479,""))</f>
        <v/>
      </c>
      <c r="FM479" s="409" t="str">
        <f>IF(AND('[1]Multi-Field'!$E$109=[1]Lists!BF479,'[1]Multi-Field'!$F$109="Drained"),BI479,IF(AND('[1]Multi-Field'!$E$109=[1]Lists!BF479,'[1]Multi-Field'!$F$109="undrained"),BH479,""))</f>
        <v/>
      </c>
      <c r="FN479" s="409" t="str">
        <f>IF(AND('[1]Multi-Field'!$E$110=[1]Lists!BF479,'[1]Multi-Field'!$F$110="Drained"),BI479,IF(AND('[1]Multi-Field'!$E$110=[1]Lists!BF479,'[1]Multi-Field'!$F$110="undrained"),BH479,""))</f>
        <v/>
      </c>
      <c r="FO479" s="409" t="str">
        <f>IF(AND('[1]Multi-Field'!$E$111=[1]Lists!BF479,'[1]Multi-Field'!$F$111="Drained"),BI479,IF(AND('[1]Multi-Field'!$E$111=[1]Lists!BF479,'[1]Multi-Field'!$F$111="undrained"),BH479,""))</f>
        <v/>
      </c>
      <c r="FP479" s="409" t="str">
        <f>IF(AND('[1]Multi-Field'!$E$112=[1]Lists!BF479,'[1]Multi-Field'!$F$112="Drained"),BI479,IF(AND('[1]Multi-Field'!$E$112=[1]Lists!BF479,'[1]Multi-Field'!$F$112="undrained"),BH479,""))</f>
        <v/>
      </c>
      <c r="FQ479" s="409" t="str">
        <f>IF(AND('[1]Multi-Field'!$E$113=[1]Lists!BF479,'[1]Multi-Field'!$F$113="Drained"),BI479,IF(AND('[1]Multi-Field'!$E$113=[1]Lists!BF479,'[1]Multi-Field'!$F$113="undrained"),BH479,""))</f>
        <v/>
      </c>
      <c r="FR479" s="409" t="str">
        <f>IF(AND('[1]Multi-Field'!$E$114=[1]Lists!BF479,'[1]Multi-Field'!$F$114="Drained"),BI479,IF(AND('[1]Multi-Field'!$E$114=[1]Lists!BF479,'[1]Multi-Field'!$F$114="undrained"),BH479,""))</f>
        <v/>
      </c>
      <c r="FS479" s="409" t="str">
        <f>IF(AND('[1]Multi-Field'!$E$115=[1]Lists!BF479,'[1]Multi-Field'!$F$115="Drained"),BI479,IF(AND('[1]Multi-Field'!$E$115=[1]Lists!BF479,'[1]Multi-Field'!$F$115="undrained"),BH479,""))</f>
        <v/>
      </c>
      <c r="FT479" s="409" t="str">
        <f>IF(AND('[1]Multi-Field'!$E$116=[1]Lists!BF479,'[1]Multi-Field'!$F$116="Drained"),BI479,IF(AND('[1]Multi-Field'!$E$116=[1]Lists!BF479,'[1]Multi-Field'!$F$116="undrained"),BH479,""))</f>
        <v/>
      </c>
      <c r="FU479" s="409" t="str">
        <f>IF(AND('[1]Multi-Field'!$E$117=[1]Lists!BF479,'[1]Multi-Field'!$F$117="Drained"),BI479,IF(AND('[1]Multi-Field'!$E$117=[1]Lists!BF479,'[1]Multi-Field'!$F$117="undrained"),BH479,""))</f>
        <v/>
      </c>
      <c r="FV479" s="409" t="str">
        <f>IF(AND('[1]Multi-Field'!$E$118=[1]Lists!BF479,'[1]Multi-Field'!$F$118="Drained"),BI479,IF(AND('[1]Multi-Field'!$E$118=[1]Lists!BF479,'[1]Multi-Field'!$F$118="undrained"),BH479,""))</f>
        <v/>
      </c>
      <c r="FW479" s="409" t="str">
        <f>IF(AND('[1]Multi-Field'!$E$119=[1]Lists!BF479,'[1]Multi-Field'!$F$119="Drained"),BI479,IF(AND('[1]Multi-Field'!$E$119=[1]Lists!BF479,'[1]Multi-Field'!$F$119="undrained"),BH479,""))</f>
        <v/>
      </c>
      <c r="FX479" s="409" t="str">
        <f>IF(AND('[1]Multi-Field'!$E$120=[1]Lists!BF479,'[1]Multi-Field'!$F$120="Drained"),BI479,IF(AND('[1]Multi-Field'!$E$120=[1]Lists!BF479,'[1]Multi-Field'!$F$120="undrained"),BH479,""))</f>
        <v/>
      </c>
      <c r="GC479" s="4">
        <v>1</v>
      </c>
    </row>
    <row r="480" spans="1:185" ht="13.5" customHeight="1">
      <c r="A480" s="7" t="s">
        <v>566</v>
      </c>
      <c r="B480" s="7"/>
      <c r="C480" s="7"/>
      <c r="D480" s="8">
        <v>70</v>
      </c>
      <c r="E480" s="8">
        <f t="shared" si="67"/>
        <v>70</v>
      </c>
      <c r="F480" s="8">
        <f t="shared" si="68"/>
        <v>70</v>
      </c>
      <c r="G480" s="8">
        <v>70</v>
      </c>
      <c r="H480" s="8">
        <v>75</v>
      </c>
      <c r="I480" s="8">
        <f t="shared" si="71"/>
        <v>75</v>
      </c>
      <c r="J480" s="8">
        <f t="shared" si="72"/>
        <v>75</v>
      </c>
      <c r="K480" s="8">
        <v>75</v>
      </c>
      <c r="L480" s="8">
        <v>115</v>
      </c>
      <c r="M480" s="8">
        <f t="shared" si="69"/>
        <v>115</v>
      </c>
      <c r="N480" s="8">
        <f t="shared" si="70"/>
        <v>115</v>
      </c>
      <c r="O480" s="8">
        <v>115</v>
      </c>
      <c r="P480" s="391">
        <v>455</v>
      </c>
      <c r="Q480" s="394"/>
      <c r="R480" s="395">
        <f>IF(OR('Multi-Field'!AA457=Lists!AC496,'Multi-Field'!AA457=Lists!AC497),IF('Multi-Field'!Z457="x",(IF('Multi-Field'!AC457=Lists!Q465,Lists!R465,IF('Multi-Field'!AC457=Lists!Q466,Lists!R466,IF('Multi-Field'!AC457=Lists!Q467,Lists!R467,IF('Multi-Field'!AC457=Lists!Q468,Lists!R468))))),IF('Multi-Field'!X457="x",(IF('Multi-Field'!AC457=Lists!Q465,Lists!S465,IF('Multi-Field'!AC457=Lists!Q466,Lists!S466,IF('Multi-Field'!AC457=Lists!Q467,Lists!S467,IF('Multi-Field'!AC457=Lists!Q468,Lists!S468))))),IF('Multi-Field'!V457="x",(IF('Multi-Field'!AC457=Lists!Q465,Lists!T465,IF('Multi-Field'!AC457=Lists!Q466,Lists!T466,IF('Multi-Field'!AC457=Lists!Q467,Lists!T467,IF('Multi-Field'!AC457=Lists!Q468,Lists!T468))))),0))))</f>
        <v>0</v>
      </c>
      <c r="S480" s="395">
        <f t="shared" si="73"/>
        <v>0</v>
      </c>
      <c r="T480" s="395"/>
      <c r="U480" s="396"/>
      <c r="BF480" s="411" t="s">
        <v>1644</v>
      </c>
      <c r="BG480" s="412">
        <v>3</v>
      </c>
      <c r="BH480" s="412">
        <v>4.5</v>
      </c>
      <c r="BI480" s="412">
        <v>5</v>
      </c>
      <c r="BJ480" s="409" t="e">
        <f>IF(AND('[1]Single Field'!#REF!=[1]Lists!BF480,'[1]Single Field'!#REF!="Drained"),"x",IF(AND('[1]Single Field'!#REF!=[1]Lists!BF480,'[1]Single Field'!#REF!="Undrained"),O,""))</f>
        <v>#REF!</v>
      </c>
      <c r="BK480" s="409" t="str">
        <f>IF(AND('[1]Multi-Field'!$E$3=[1]Lists!BF480,'[1]Multi-Field'!$F$3="Drained"),BI480,IF(AND('[1]Multi-Field'!$E$3=BF480,'[1]Multi-Field'!$F$3="undrained"),BH480,""))</f>
        <v/>
      </c>
      <c r="BL480" s="409" t="str">
        <f>IF(AND('[1]Multi-Field'!$E$4=BF480,'[1]Multi-Field'!$F$4="Drained"),BI480,IF(AND('[1]Multi-Field'!$E$4=BF480,'[1]Multi-Field'!$F$4="undrained"),BH480,""))</f>
        <v/>
      </c>
      <c r="BM480" s="409" t="str">
        <f>IF(AND('[1]Multi-Field'!$E$5=BF480,'[1]Multi-Field'!$F$5="Drained"),BI480,IF(AND('[1]Multi-Field'!$E$5=BF480,'[1]Multi-Field'!$F$5="undrained"),BH480,""))</f>
        <v/>
      </c>
      <c r="BN480" s="409" t="str">
        <f>IF(AND('[1]Multi-Field'!$E$6=BF480,'[1]Multi-Field'!$F$6="Drained"),BI480,IF(AND('[1]Multi-Field'!$E$6=BF480,'[1]Multi-Field'!$F$6="undrained"),BH480,""))</f>
        <v/>
      </c>
      <c r="BO480" s="409" t="str">
        <f>IF(AND('[1]Multi-Field'!$E$7=BF480,'[1]Multi-Field'!$F$7="Drained"),BI480,IF(AND('[1]Multi-Field'!$E$7=BF480,'[1]Multi-Field'!$F$7="undrained"),BH480,""))</f>
        <v/>
      </c>
      <c r="BP480" s="409" t="str">
        <f>IF(AND('[1]Multi-Field'!$E$8=BF480,'[1]Multi-Field'!$F$8="Drained"),BI480,IF(AND('[1]Multi-Field'!$E$8=BF480,'[1]Multi-Field'!$F$8="undrained"),BH480,""))</f>
        <v/>
      </c>
      <c r="BQ480" s="409" t="str">
        <f>IF(AND('[1]Multi-Field'!$E$9=BF480,'[1]Multi-Field'!$F$9="Drained"),BI480,IF(AND('[1]Multi-Field'!$E$9=BF480,'[1]Multi-Field'!$F$9="undrained"),BH480,""))</f>
        <v/>
      </c>
      <c r="BR480" s="409" t="str">
        <f>IF(AND('[1]Multi-Field'!$E$10=BF480,'[1]Multi-Field'!$F$10="Drained"),BI480,IF(AND('[1]Multi-Field'!$E$10=BF480,'[1]Multi-Field'!$F$10="undrained"),BH480,""))</f>
        <v/>
      </c>
      <c r="BS480" s="409" t="str">
        <f>IF(AND('[1]Multi-Field'!$E$11=BF480,'[1]Multi-Field'!$F$11="Drained"),BI480,IF(AND('[1]Multi-Field'!$E$11=BF480,'[1]Multi-Field'!$F$11="undrained"),BH480,""))</f>
        <v/>
      </c>
      <c r="BT480" s="409" t="str">
        <f>IF(AND('[1]Multi-Field'!$E$12=BF480,'[1]Multi-Field'!$F$12="Drained"),BI480,IF(AND('[1]Multi-Field'!$E$12=BF480,'[1]Multi-Field'!$F$12="undrained"),BH480,""))</f>
        <v/>
      </c>
      <c r="BU480" s="409" t="str">
        <f>IF(AND('[1]Multi-Field'!$E$13=BF480,'[1]Multi-Field'!$F$13="Drained"),BI480,IF(AND('[1]Multi-Field'!$E$3=BF480,'[1]Multi-Field'!$F$13="undrained"),BH480,""))</f>
        <v/>
      </c>
      <c r="BV480" s="409" t="str">
        <f>IF(AND('[1]Multi-Field'!$E$14=BF480,'[1]Multi-Field'!$F$14="Drained"),BI480,IF(AND('[1]Multi-Field'!$E$14=BF480,'[1]Multi-Field'!$F$14="undrained"),BH480,""))</f>
        <v/>
      </c>
      <c r="BW480" s="409" t="str">
        <f>IF(AND('[1]Multi-Field'!$E$15=BF480,'[1]Multi-Field'!$F$15="Drained"),BI480,IF(AND('[1]Multi-Field'!$E$15=BF480,'[1]Multi-Field'!$F$15="undrained"),BH480,""))</f>
        <v/>
      </c>
      <c r="BX480" s="409" t="str">
        <f>IF(AND('[1]Multi-Field'!$E$16=[1]Lists!BF480,'[1]Multi-Field'!$F$16="Drained"),BI480,IF(AND('[1]Multi-Field'!$E$16=[1]Lists!BF480,'[1]Multi-Field'!$F$16="undrained"),BH480,""))</f>
        <v/>
      </c>
      <c r="BY480" s="409" t="str">
        <f>IF(AND('[1]Multi-Field'!$E$17=[1]Lists!BF480,'[1]Multi-Field'!$F$17="Drained"),BI480,IF(AND('[1]Multi-Field'!$E$17=[1]Lists!BF480,'[1]Multi-Field'!$F$17="undrained"),BH480,""))</f>
        <v/>
      </c>
      <c r="BZ480" s="409" t="str">
        <f>IF(AND('[1]Multi-Field'!$E$18=[1]Lists!BF480,'[1]Multi-Field'!$F$18="Drained"),BI480,IF(AND('[1]Multi-Field'!$E$18=[1]Lists!BF480,'[1]Multi-Field'!$F$18="undrained"),BH480,""))</f>
        <v/>
      </c>
      <c r="CA480" s="409" t="str">
        <f>IF(AND('[1]Multi-Field'!$E$19=[1]Lists!BF480,'[1]Multi-Field'!$F$19="Drained"),BI480,IF(AND('[1]Multi-Field'!$E$19=[1]Lists!BF480,'[1]Multi-Field'!$F$19="undrained"),BH480,""))</f>
        <v/>
      </c>
      <c r="CB480" s="409" t="str">
        <f>IF(AND('[1]Multi-Field'!$E$20=[1]Lists!BF480,'[1]Multi-Field'!$F$20="Drained"),BI480,IF(AND('[1]Multi-Field'!$E$20=[1]Lists!BF480,'[1]Multi-Field'!$F$20="undrained"),BH480,""))</f>
        <v/>
      </c>
      <c r="CC480" s="409" t="str">
        <f>IF(AND('[1]Multi-Field'!$E$21=[1]Lists!BF480,'[1]Multi-Field'!$F$21="Drained"),BI480,IF(AND('[1]Multi-Field'!$E$21=[1]Lists!BF480,'[1]Multi-Field'!$F$21="undrained"),BH480,""))</f>
        <v/>
      </c>
      <c r="CD480" s="409" t="str">
        <f>IF(AND('[1]Multi-Field'!$E$22=[1]Lists!BF480,'[1]Multi-Field'!$F$22="Drained"),BI480,IF(AND('[1]Multi-Field'!$E$22=[1]Lists!BF480,'[1]Multi-Field'!$F$22="undrained"),BH480,""))</f>
        <v/>
      </c>
      <c r="CE480" s="409" t="str">
        <f>IF(AND('[1]Multi-Field'!$E$23=[1]Lists!BF480,'[1]Multi-Field'!$F$23="Drained"),BI480,IF(AND('[1]Multi-Field'!$E$23=[1]Lists!BF480,'[1]Multi-Field'!$F$23="undrained"),BH480,""))</f>
        <v/>
      </c>
      <c r="CF480" s="409" t="str">
        <f>IF(AND('[1]Multi-Field'!$E$24=[1]Lists!BF480,'[1]Multi-Field'!$F$24="Drained"),BI480,IF(AND('[1]Multi-Field'!$E$24=[1]Lists!BF480,'[1]Multi-Field'!$F$24="undrained"),BH480,""))</f>
        <v/>
      </c>
      <c r="CG480" s="409" t="str">
        <f>IF(AND('[1]Multi-Field'!$E$25=[1]Lists!BF480,'[1]Multi-Field'!$F$25="Drained"),BI480,IF(AND('[1]Multi-Field'!$E$25=[1]Lists!BF480,'[1]Multi-Field'!$F$25="undrained"),BH480,""))</f>
        <v/>
      </c>
      <c r="CH480" s="409" t="str">
        <f>IF(AND('[1]Multi-Field'!$E$26=[1]Lists!BF480,'[1]Multi-Field'!$F$26="Drained"),BI480,IF(AND('[1]Multi-Field'!$E$26=[1]Lists!BF480,'[1]Multi-Field'!$F$26="undrained"),BH480,""))</f>
        <v/>
      </c>
      <c r="CI480" s="409" t="str">
        <f>IF(AND('[1]Multi-Field'!$E$27=[1]Lists!BF480,'[1]Multi-Field'!$F$27="Drained"),BI480,IF(AND('[1]Multi-Field'!$E$27=[1]Lists!BF480,'[1]Multi-Field'!$F$27="undrained"),BH480,""))</f>
        <v/>
      </c>
      <c r="CJ480" s="409" t="str">
        <f>IF(AND('[1]Multi-Field'!$E$28=[1]Lists!BF480,'[1]Multi-Field'!$F$28="Drained"),BI480,IF(AND('[1]Multi-Field'!$E$28=[1]Lists!BF480,'[1]Multi-Field'!$F$28="undrained"),BH480,""))</f>
        <v/>
      </c>
      <c r="CK480" s="409" t="str">
        <f>IF(AND('[1]Multi-Field'!$E$29=[1]Lists!BF480,'[1]Multi-Field'!$F$29="Drained"),BI480,IF(AND('[1]Multi-Field'!$E$29=[1]Lists!BF480,'[1]Multi-Field'!$F$29="undrained"),BH480,""))</f>
        <v/>
      </c>
      <c r="CL480" s="409" t="str">
        <f>IF(AND('[1]Multi-Field'!$E$30=[1]Lists!BF480,'[1]Multi-Field'!$F$30="Drained"),BI480,IF(AND('[1]Multi-Field'!$E$30=[1]Lists!BF480,'[1]Multi-Field'!$F$30="undrained"),BH480,""))</f>
        <v/>
      </c>
      <c r="CM480" s="409" t="str">
        <f>IF(AND('[1]Multi-Field'!$E$31=[1]Lists!BF480,'[1]Multi-Field'!$F$31="Drained"),BI480,IF(AND('[1]Multi-Field'!$E$31=[1]Lists!BF480,'[1]Multi-Field'!$F$31="undrained"),BH480,""))</f>
        <v/>
      </c>
      <c r="CN480" s="409" t="str">
        <f>IF(AND('[1]Multi-Field'!$E$32=[1]Lists!BF480,'[1]Multi-Field'!$F$32="Drained"),BI480,IF(AND('[1]Multi-Field'!$E$32=[1]Lists!BF480,'[1]Multi-Field'!$F$32="undrained"),BH480,""))</f>
        <v/>
      </c>
      <c r="CO480" s="409" t="str">
        <f>IF(AND('[1]Multi-Field'!$E$33=[1]Lists!BF480,'[1]Multi-Field'!$F$33="Drained"),BI480,IF(AND('[1]Multi-Field'!$E$33=[1]Lists!BF480,'[1]Multi-Field'!$F$33="undrained"),BH480,""))</f>
        <v/>
      </c>
      <c r="CP480" s="409" t="str">
        <f>IF(AND('[1]Multi-Field'!$E$34=[1]Lists!BF480,'[1]Multi-Field'!$F$34="Drained"),BI480,IF(AND('[1]Multi-Field'!$E$34=[1]Lists!BF480,'[1]Multi-Field'!$F$34="undrained"),BH480,""))</f>
        <v/>
      </c>
      <c r="CQ480" s="409" t="str">
        <f>IF(AND('[1]Multi-Field'!$E$35=[1]Lists!BF480,'[1]Multi-Field'!$F$35="Drained"),BI480,IF(AND('[1]Multi-Field'!$E$35=[1]Lists!BF480,'[1]Multi-Field'!$F$35="undrained"),BH480,""))</f>
        <v/>
      </c>
      <c r="CR480" s="409" t="str">
        <f>IF(AND('[1]Multi-Field'!$E$36=[1]Lists!BF480,'[1]Multi-Field'!$F$36="Drained"),BI480,IF(AND('[1]Multi-Field'!$E$36=[1]Lists!BF480,'[1]Multi-Field'!$F$36="undrained"),BH480,""))</f>
        <v/>
      </c>
      <c r="CS480" s="409" t="str">
        <f>IF(AND('[1]Multi-Field'!$E$37=[1]Lists!BF480,'[1]Multi-Field'!$F$37="Drained"),BI480,IF(AND('[1]Multi-Field'!$E$37=[1]Lists!BF480,'[1]Multi-Field'!$F$37="undrained"),BH480,""))</f>
        <v/>
      </c>
      <c r="CT480" s="409" t="str">
        <f>IF(AND('[1]Multi-Field'!$E$38=[1]Lists!BF480,'[1]Multi-Field'!$F$38="Drained"),BI480,IF(AND('[1]Multi-Field'!$E$38=[1]Lists!BF480,'[1]Multi-Field'!$F$38="undrained"),BH480,""))</f>
        <v/>
      </c>
      <c r="CU480" s="409" t="str">
        <f>IF(AND('[1]Multi-Field'!$E$39=[1]Lists!BF480,'[1]Multi-Field'!$F$39="Drained"),BI480,IF(AND('[1]Multi-Field'!$E$39=[1]Lists!BF480,'[1]Multi-Field'!$F$39="undrained"),BH480,""))</f>
        <v/>
      </c>
      <c r="CV480" s="409" t="str">
        <f>IF(AND('[1]Multi-Field'!$E$40=[1]Lists!BF480,'[1]Multi-Field'!$F$40="Drained"),BI480,IF(AND('[1]Multi-Field'!$E$40=[1]Lists!BF480,'[1]Multi-Field'!$F$40="undrained"),BH480,""))</f>
        <v/>
      </c>
      <c r="CW480" s="409" t="str">
        <f>IF(AND('[1]Multi-Field'!$E$41=[1]Lists!BF480,'[1]Multi-Field'!$F$40="Drained"),BI480,IF(AND('[1]Multi-Field'!$E$40=[1]Lists!BF480,'[1]Multi-Field'!$F$40="undrained"),BH480,""))</f>
        <v/>
      </c>
      <c r="CX480" s="409" t="str">
        <f>IF(AND('[1]Multi-Field'!$E$42=[1]Lists!BF480,'[1]Multi-Field'!$F$42="Drained"),BI480,IF(AND('[1]Multi-Field'!$E$42=[1]Lists!BF480,'[1]Multi-Field'!$F$42="undrained"),BH480,""))</f>
        <v/>
      </c>
      <c r="CY480" s="409" t="str">
        <f>IF(AND('[1]Multi-Field'!$E$43=[1]Lists!BF480,'[1]Multi-Field'!$F$43="Drained"),BI480,IF(AND('[1]Multi-Field'!$E$43=[1]Lists!BF480,'[1]Multi-Field'!$F$43="undrained"),BH480,""))</f>
        <v/>
      </c>
      <c r="CZ480" s="409" t="str">
        <f>IF(AND('[1]Multi-Field'!$E$44=[1]Lists!BF480,'[1]Multi-Field'!$F$44="Drained"),BI480,IF(AND('[1]Multi-Field'!$E$44=[1]Lists!BF480,'[1]Multi-Field'!$F$44="undrained"),BH480,""))</f>
        <v/>
      </c>
      <c r="DA480" s="409" t="str">
        <f>IF(AND('[1]Multi-Field'!$E$45=[1]Lists!BF480,'[1]Multi-Field'!$F$45="Drained"),BI480,IF(AND('[1]Multi-Field'!$E$45=[1]Lists!BF480,'[1]Multi-Field'!$F$45="undrained"),BH480,""))</f>
        <v/>
      </c>
      <c r="DB480" s="409" t="str">
        <f>IF(AND('[1]Multi-Field'!$E$46=[1]Lists!BF480,'[1]Multi-Field'!$F$46="Drained"),BI480,IF(AND('[1]Multi-Field'!$E$46=[1]Lists!BF480,'[1]Multi-Field'!$F$46="undrained"),BH480,""))</f>
        <v/>
      </c>
      <c r="DC480" s="409" t="str">
        <f>IF(AND('[1]Multi-Field'!$E$47=[1]Lists!BF480,'[1]Multi-Field'!$F$47="Drained"),BI480,IF(AND('[1]Multi-Field'!$E$47=[1]Lists!BF480,'[1]Multi-Field'!$F$47="undrained"),BH480,""))</f>
        <v/>
      </c>
      <c r="DD480" s="409" t="str">
        <f>IF(AND('[1]Multi-Field'!$E$48=[1]Lists!BF480,'[1]Multi-Field'!$F$48="Drained"),BI480,IF(AND('[1]Multi-Field'!$E$48=[1]Lists!BF480,'[1]Multi-Field'!$F$48="undrained"),BH480,""))</f>
        <v/>
      </c>
      <c r="DE480" s="409" t="str">
        <f>IF(AND('[1]Multi-Field'!$E$49=[1]Lists!BF480,'[1]Multi-Field'!$F$49="Drained"),BI480,IF(AND('[1]Multi-Field'!$E$49=[1]Lists!BF480,'[1]Multi-Field'!$F$9="undrained"),BH480,""))</f>
        <v/>
      </c>
      <c r="DF480" s="409" t="str">
        <f>IF(AND('[1]Multi-Field'!$E$50=[1]Lists!BF480,'[1]Multi-Field'!$F$50="Drained"),BI480,IF(AND('[1]Multi-Field'!$E$50=[1]Lists!BF480,'[1]Multi-Field'!$F$50="undrained"),BH480,""))</f>
        <v/>
      </c>
      <c r="DG480" s="409" t="str">
        <f>IF(AND('[1]Multi-Field'!$E$51=[1]Lists!BF480,'[1]Multi-Field'!$F$51="Drained"),BI480,IF(AND('[1]Multi-Field'!$E$51=[1]Lists!BF480,'[1]Multi-Field'!$F$51="undrained"),BH480,""))</f>
        <v/>
      </c>
      <c r="DH480" s="409" t="str">
        <f>IF(AND('[1]Multi-Field'!$E$52=[1]Lists!BF480,'[1]Multi-Field'!$F$52="Drained"),BI480,IF(AND('[1]Multi-Field'!$E$52=[1]Lists!BF480,'[1]Multi-Field'!$F$52="undrained"),BH480,""))</f>
        <v/>
      </c>
      <c r="DI480" s="409" t="str">
        <f>IF(AND('[1]Multi-Field'!$E$53=[1]Lists!BF480,'[1]Multi-Field'!$F$53="Drained"),BI480,IF(AND('[1]Multi-Field'!$E$53=[1]Lists!BF480,'[1]Multi-Field'!$F$53="undrained"),BH480,""))</f>
        <v/>
      </c>
      <c r="DJ480" s="409" t="str">
        <f>IF(AND('[1]Multi-Field'!$E$54=[1]Lists!BF480,'[1]Multi-Field'!$F$54="Drained"),BI480,IF(AND('[1]Multi-Field'!$E$54=[1]Lists!BF480,'[1]Multi-Field'!$F$54="undrained"),BH480,""))</f>
        <v/>
      </c>
      <c r="DK480" s="409" t="str">
        <f>IF(AND('[1]Multi-Field'!$E$55=[1]Lists!BF480,'[1]Multi-Field'!$F$55="Drained"),BI480,IF(AND('[1]Multi-Field'!$E$55=[1]Lists!BF480,'[1]Multi-Field'!$F$55="undrained"),BH480,""))</f>
        <v/>
      </c>
      <c r="DL480" s="409" t="str">
        <f>IF(AND('[1]Multi-Field'!$E$56=[1]Lists!BF480,'[1]Multi-Field'!$F$56="Drained"),BI480,IF(AND('[1]Multi-Field'!$E$56=[1]Lists!BF480,'[1]Multi-Field'!$F$56="undrained"),BH480,""))</f>
        <v/>
      </c>
      <c r="DM480" s="409" t="str">
        <f>IF(AND('[1]Multi-Field'!$E$57=[1]Lists!BF480,'[1]Multi-Field'!$F$57="Drained"),BI480,IF(AND('[1]Multi-Field'!$E$57=[1]Lists!BF480,'[1]Multi-Field'!$F$57="undrained"),BH480,""))</f>
        <v/>
      </c>
      <c r="DN480" s="409" t="str">
        <f>IF(AND('[1]Multi-Field'!$E$58=[1]Lists!BF480,'[1]Multi-Field'!$F$58="Drained"),BI480,IF(AND('[1]Multi-Field'!$E$58=[1]Lists!BF480,'[1]Multi-Field'!$F$58="undrained"),BH480,""))</f>
        <v/>
      </c>
      <c r="DO480" s="409" t="str">
        <f>IF(AND('[1]Multi-Field'!$E$59=[1]Lists!BF480,'[1]Multi-Field'!$F$59="Drained"),BI480,IF(AND('[1]Multi-Field'!$E$59=[1]Lists!BF480,'[1]Multi-Field'!$F$59="undrained"),BH480,""))</f>
        <v/>
      </c>
      <c r="DP480" s="409" t="str">
        <f>IF(AND('[1]Multi-Field'!$E$60=[1]Lists!BF480,'[1]Multi-Field'!$F$60="Drained"),BI480,IF(AND('[1]Multi-Field'!$E$60=[1]Lists!BF480,'[1]Multi-Field'!$F$60="undrained"),BH480,""))</f>
        <v/>
      </c>
      <c r="DQ480" s="409" t="str">
        <f>IF(AND('[1]Multi-Field'!$E$61=[1]Lists!BF480,'[1]Multi-Field'!$F$61="Drained"),BI480,IF(AND('[1]Multi-Field'!$E$61=[1]Lists!BF480,'[1]Multi-Field'!$F$61="undrained"),BH480,""))</f>
        <v/>
      </c>
      <c r="DR480" s="409" t="str">
        <f>IF(AND('[1]Multi-Field'!$E$62=[1]Lists!BF480,'[1]Multi-Field'!$F$62="Drained"),BI480,IF(AND('[1]Multi-Field'!$E$62=[1]Lists!BF480,'[1]Multi-Field'!$F$62="undrained"),BH480,""))</f>
        <v/>
      </c>
      <c r="DS480" s="409" t="str">
        <f>IF(AND('[1]Multi-Field'!$E$63=[1]Lists!BF480,'[1]Multi-Field'!$F$63="Drained"),BI480,IF(AND('[1]Multi-Field'!$E$63=[1]Lists!BF480,'[1]Multi-Field'!$F$63="undrained"),BH480,""))</f>
        <v/>
      </c>
      <c r="DT480" s="409" t="str">
        <f>IF(AND('[1]Multi-Field'!$E$64=[1]Lists!BF480,'[1]Multi-Field'!$F$64="Drained"),BI480,IF(AND('[1]Multi-Field'!$E$64=[1]Lists!BF480,'[1]Multi-Field'!$F$64="undrained"),BH480,""))</f>
        <v/>
      </c>
      <c r="DU480" s="409" t="str">
        <f>IF(AND('[1]Multi-Field'!$E$65=[1]Lists!BF480,'[1]Multi-Field'!$F$65="Drained"),BI480,IF(AND('[1]Multi-Field'!$E$65=[1]Lists!BF480,'[1]Multi-Field'!$F$65="undrained"),BH480,""))</f>
        <v/>
      </c>
      <c r="DV480" s="409" t="str">
        <f>IF(AND('[1]Multi-Field'!$E$66=[1]Lists!BF480,'[1]Multi-Field'!$F$66="Drained"),BI480,IF(AND('[1]Multi-Field'!$E$66=[1]Lists!BF480,'[1]Multi-Field'!$F$66="undrained"),BH480,""))</f>
        <v/>
      </c>
      <c r="DW480" s="409" t="str">
        <f>IF(AND('[1]Multi-Field'!$E$67=[1]Lists!BF480,'[1]Multi-Field'!$F$67="Drained"),BI480,IF(AND('[1]Multi-Field'!$E$67=[1]Lists!BF480,'[1]Multi-Field'!$F$67="undrained"),BH480,""))</f>
        <v/>
      </c>
      <c r="DX480" s="409" t="str">
        <f>IF(AND('[1]Multi-Field'!$E$68=[1]Lists!BF480,'[1]Multi-Field'!$F$68="Drained"),BI480,IF(AND('[1]Multi-Field'!$E$68=[1]Lists!BF480,'[1]Multi-Field'!$F$68="undrained"),BH480,""))</f>
        <v/>
      </c>
      <c r="DY480" s="409" t="str">
        <f>IF(AND('[1]Multi-Field'!$E$69=[1]Lists!BF480,'[1]Multi-Field'!$F$69="Drained"),BI480,IF(AND('[1]Multi-Field'!$E$69=[1]Lists!BF480,'[1]Multi-Field'!$F$69="undrained"),BH480,""))</f>
        <v/>
      </c>
      <c r="DZ480" s="409" t="str">
        <f>IF(AND('[1]Multi-Field'!$E$70=[1]Lists!BF480,'[1]Multi-Field'!$F$70="Drained"),BI480,IF(AND('[1]Multi-Field'!$E$70=[1]Lists!BF480,'[1]Multi-Field'!$F$70="undrained"),BH480,""))</f>
        <v/>
      </c>
      <c r="EA480" s="409" t="str">
        <f>IF(AND('[1]Multi-Field'!$E$71=[1]Lists!BF480,'[1]Multi-Field'!$F$71="Drained"),BI480,IF(AND('[1]Multi-Field'!$E$71=[1]Lists!BF480,'[1]Multi-Field'!$F$71="undrained"),BH480,""))</f>
        <v/>
      </c>
      <c r="EB480" s="409" t="str">
        <f>IF(AND('[1]Multi-Field'!$E$72=[1]Lists!BF480,'[1]Multi-Field'!$F$72="Drained"),BI480,IF(AND('[1]Multi-Field'!$E$72=[1]Lists!BF480,'[1]Multi-Field'!$F$72="undrained"),BH480,""))</f>
        <v/>
      </c>
      <c r="EC480" s="409" t="str">
        <f>IF(AND('[1]Multi-Field'!$E$73=[1]Lists!BF480,'[1]Multi-Field'!$F$73="Drained"),BI480,IF(AND('[1]Multi-Field'!$E$73=[1]Lists!BF480,'[1]Multi-Field'!$F$73="undrained"),BH480,""))</f>
        <v/>
      </c>
      <c r="ED480" s="409" t="str">
        <f>IF(AND('[1]Multi-Field'!$E$74=[1]Lists!BF480,'[1]Multi-Field'!$F$74="Drained"),BI480,IF(AND('[1]Multi-Field'!$E$74=[1]Lists!BF480,'[1]Multi-Field'!$F$74="undrained"),BH480,""))</f>
        <v/>
      </c>
      <c r="EE480" s="409" t="str">
        <f>IF(AND('[1]Multi-Field'!$E$75=[1]Lists!BF480,'[1]Multi-Field'!$F$75="Drained"),BI480,IF(AND('[1]Multi-Field'!$E$75=[1]Lists!BF480,'[1]Multi-Field'!$F$75="undrained"),BH480,""))</f>
        <v/>
      </c>
      <c r="EF480" s="409" t="str">
        <f>IF(AND('[1]Multi-Field'!$E$76=[1]Lists!BF480,'[1]Multi-Field'!$F$76="Drained"),BI480,IF(AND('[1]Multi-Field'!$E$76=[1]Lists!BF480,'[1]Multi-Field'!$F$6="undrained"),BH480,""))</f>
        <v/>
      </c>
      <c r="EG480" s="409" t="str">
        <f>IF(AND('[1]Multi-Field'!$E$77=[1]Lists!BF480,'[1]Multi-Field'!$F$77="Drained"),BI480,IF(AND('[1]Multi-Field'!$E$77=[1]Lists!BF480,'[1]Multi-Field'!$F$77="undrained"),BH480,""))</f>
        <v/>
      </c>
      <c r="EH480" s="409" t="str">
        <f>IF(AND('[1]Multi-Field'!$E$78=[1]Lists!BF480,'[1]Multi-Field'!$F$78="Drained"),BI480,IF(AND('[1]Multi-Field'!$E$78=[1]Lists!BF480,'[1]Multi-Field'!$F$78="undrained"),BH480,""))</f>
        <v/>
      </c>
      <c r="EI480" s="409" t="str">
        <f>IF(AND('[1]Multi-Field'!$E$79=[1]Lists!BF480,'[1]Multi-Field'!$F$79="Drained"),BI480,IF(AND('[1]Multi-Field'!$E$79=[1]Lists!BF480,'[1]Multi-Field'!$F$79="undrained"),BH480,""))</f>
        <v/>
      </c>
      <c r="EJ480" s="409" t="str">
        <f>IF(AND('[1]Multi-Field'!$E$80=[1]Lists!BF480,'[1]Multi-Field'!$F$80="Drained"),BI480,IF(AND('[1]Multi-Field'!$E$80=[1]Lists!BF480,'[1]Multi-Field'!$F$80="undrained"),BH480,""))</f>
        <v/>
      </c>
      <c r="EK480" s="409" t="str">
        <f>IF(AND('[1]Multi-Field'!$E$81=[1]Lists!BF480,'[1]Multi-Field'!$F$81="Drained"),BI480,IF(AND('[1]Multi-Field'!$E$81=[1]Lists!BF480,'[1]Multi-Field'!$F$81="undrained"),BH480,""))</f>
        <v/>
      </c>
      <c r="EL480" s="409" t="str">
        <f>IF(AND('[1]Multi-Field'!$E$82=[1]Lists!BF480,'[1]Multi-Field'!$F$82="Drained"),BI480,IF(AND('[1]Multi-Field'!$E$82=[1]Lists!BF480,'[1]Multi-Field'!$F$82="undrained"),BH480,""))</f>
        <v/>
      </c>
      <c r="EM480" s="409" t="str">
        <f>IF(AND('[1]Multi-Field'!$E$83=[1]Lists!BF480,'[1]Multi-Field'!$F$83="Drained"),BI480,IF(AND('[1]Multi-Field'!$E$83=[1]Lists!BF480,'[1]Multi-Field'!$F$83="undrained"),BH480,""))</f>
        <v/>
      </c>
      <c r="EN480" s="409" t="str">
        <f>IF(AND('[1]Multi-Field'!$E$84=[1]Lists!BF480,'[1]Multi-Field'!$F$84="Drained"),BI480,IF(AND('[1]Multi-Field'!$E$84=[1]Lists!BF480,'[1]Multi-Field'!$F$84="undrained"),BH480,""))</f>
        <v/>
      </c>
      <c r="EO480" s="409" t="str">
        <f>IF(AND('[1]Multi-Field'!$E$85=[1]Lists!BF480,'[1]Multi-Field'!$F$85="Drained"),BI480,IF(AND('[1]Multi-Field'!$E$85=[1]Lists!BF480,'[1]Multi-Field'!$F$85="undrained"),BH480,""))</f>
        <v/>
      </c>
      <c r="EP480" s="409" t="str">
        <f>IF(AND('[1]Multi-Field'!$E$86=[1]Lists!BF480,'[1]Multi-Field'!$F$86="Drained"),BI480,IF(AND('[1]Multi-Field'!$E$86=[1]Lists!BF480,'[1]Multi-Field'!$F$86="undrained"),BH480,""))</f>
        <v/>
      </c>
      <c r="EQ480" s="409" t="str">
        <f>IF(AND('[1]Multi-Field'!$E$87=[1]Lists!BF480,'[1]Multi-Field'!$F$87="Drained"),BI480,IF(AND('[1]Multi-Field'!$E$87=[1]Lists!BF480,'[1]Multi-Field'!$F$87="undrained"),BH480,""))</f>
        <v/>
      </c>
      <c r="ER480" s="409" t="str">
        <f>IF(AND('[1]Multi-Field'!$E$88=[1]Lists!BF480,'[1]Multi-Field'!$F$88="Drained"),BI480,IF(AND('[1]Multi-Field'!$E$88=[1]Lists!BF480,'[1]Multi-Field'!$F$88="undrained"),BH480,""))</f>
        <v/>
      </c>
      <c r="ES480" s="409" t="str">
        <f>IF(AND('[1]Multi-Field'!$E$89=[1]Lists!BF480,'[1]Multi-Field'!$F$89="Drained"),BI480,IF(AND('[1]Multi-Field'!$E$89=[1]Lists!BF480,'[1]Multi-Field'!$F$89="undrained"),BH480,""))</f>
        <v/>
      </c>
      <c r="ET480" s="409" t="str">
        <f>IF(AND('[1]Multi-Field'!$E$90=[1]Lists!BF480,'[1]Multi-Field'!$F$90="Drained"),BI480,IF(AND('[1]Multi-Field'!$E$90=[1]Lists!BF480,'[1]Multi-Field'!$F$90="undrained"),BH480,""))</f>
        <v/>
      </c>
      <c r="EU480" s="409" t="str">
        <f>IF(AND('[1]Multi-Field'!$E$91=[1]Lists!BF480,'[1]Multi-Field'!$F$91="Drained"),BI480,IF(AND('[1]Multi-Field'!$E$91=[1]Lists!BF480,'[1]Multi-Field'!$F$91="undrained"),BH480,""))</f>
        <v/>
      </c>
      <c r="EV480" s="409" t="str">
        <f>IF(AND('[1]Multi-Field'!$E$92=[1]Lists!BF480,'[1]Multi-Field'!$F$92="Drained"),BI480,IF(AND('[1]Multi-Field'!$E$92=[1]Lists!BF480,'[1]Multi-Field'!$F$92="undrained"),BH480,""))</f>
        <v/>
      </c>
      <c r="EW480" s="409" t="str">
        <f>IF(AND('[1]Multi-Field'!$E$93=[1]Lists!BF480,'[1]Multi-Field'!$F$93="Drained"),BI480,IF(AND('[1]Multi-Field'!$E$93=[1]Lists!BF480,'[1]Multi-Field'!$F$93="undrained"),BH480,""))</f>
        <v/>
      </c>
      <c r="EX480" s="409" t="str">
        <f>IF(AND('[1]Multi-Field'!$E$94=[1]Lists!BF480,'[1]Multi-Field'!$F$94="Drained"),BI480,IF(AND('[1]Multi-Field'!$E$94=[1]Lists!BF480,'[1]Multi-Field'!$F$94="undrained"),BH480,""))</f>
        <v/>
      </c>
      <c r="EY480" s="409" t="str">
        <f>IF(AND('[1]Multi-Field'!$E$95=[1]Lists!BF480,'[1]Multi-Field'!$F$95="Drained"),BI480,IF(AND('[1]Multi-Field'!$E$95=[1]Lists!BF480,'[1]Multi-Field'!$F$95="undrained"),BH480,""))</f>
        <v/>
      </c>
      <c r="EZ480" s="409" t="str">
        <f>IF(AND('[1]Multi-Field'!$E$96=[1]Lists!BF480,'[1]Multi-Field'!$F$96="Drained"),BI480,IF(AND('[1]Multi-Field'!$E$96=[1]Lists!BF480,'[1]Multi-Field'!$F$96="undrained"),BH480,""))</f>
        <v/>
      </c>
      <c r="FA480" s="409" t="str">
        <f>IF(AND('[1]Multi-Field'!$E$97=[1]Lists!BF480,'[1]Multi-Field'!$F$97="Drained"),BI480,IF(AND('[1]Multi-Field'!$E$97=[1]Lists!BF480,'[1]Multi-Field'!$F$97="undrained"),BH480,""))</f>
        <v/>
      </c>
      <c r="FB480" s="409" t="str">
        <f>IF(AND('[1]Multi-Field'!$E$98=[1]Lists!BF480,'[1]Multi-Field'!$F$98="Drained"),BI480,IF(AND('[1]Multi-Field'!$E$98=[1]Lists!BF480,'[1]Multi-Field'!$F$98="undrained"),BH480,""))</f>
        <v/>
      </c>
      <c r="FC480" s="409" t="str">
        <f>IF(AND('[1]Multi-Field'!$E$99=[1]Lists!BF480,'[1]Multi-Field'!$F$99="Drained"),BI480,IF(AND('[1]Multi-Field'!$E$99=[1]Lists!BF480,'[1]Multi-Field'!$F$99="undrained"),BH480,""))</f>
        <v/>
      </c>
      <c r="FD480" s="409" t="str">
        <f>IF(AND('[1]Multi-Field'!$E$100=[1]Lists!BF480,'[1]Multi-Field'!$F$100="Drained"),BI480,IF(AND('[1]Multi-Field'!$E$100=[1]Lists!BF480,'[1]Multi-Field'!$F$100="undrained"),BH480,""))</f>
        <v/>
      </c>
      <c r="FE480" s="409" t="str">
        <f>IF(AND('[1]Multi-Field'!$E$101=[1]Lists!BF480,'[1]Multi-Field'!$F$101="Drained"),BI480,IF(AND('[1]Multi-Field'!$E$101=[1]Lists!BF480,'[1]Multi-Field'!$F$101="undrained"),BH480,""))</f>
        <v/>
      </c>
      <c r="FF480" s="409" t="str">
        <f>IF(AND('[1]Multi-Field'!$E$102=[1]Lists!BF480,'[1]Multi-Field'!$F$102="Drained"),BI480,IF(AND('[1]Multi-Field'!$E$102=[1]Lists!BF480,'[1]Multi-Field'!$F$102="undrained"),BH480,""))</f>
        <v/>
      </c>
      <c r="FG480" s="409" t="str">
        <f>IF(AND('[1]Multi-Field'!$E$103=[1]Lists!BF480,'[1]Multi-Field'!$F$103="Drained"),BI480,IF(AND('[1]Multi-Field'!$E$103=[1]Lists!BF480,'[1]Multi-Field'!$F$103="undrained"),BH480,""))</f>
        <v/>
      </c>
      <c r="FH480" s="409" t="str">
        <f>IF(AND('[1]Multi-Field'!$E$104=[1]Lists!BF480,'[1]Multi-Field'!$F$104="Drained"),BI480,IF(AND('[1]Multi-Field'!$E$104=[1]Lists!BF480,'[1]Multi-Field'!$F$104="undrained"),BH480,""))</f>
        <v/>
      </c>
      <c r="FI480" s="409" t="str">
        <f>IF(AND('[1]Multi-Field'!$E$105=[1]Lists!BF480,'[1]Multi-Field'!$F$105="Drained"),BI480,IF(AND('[1]Multi-Field'!$E$105=[1]Lists!BF480,'[1]Multi-Field'!$F$105="undrained"),BH480,""))</f>
        <v/>
      </c>
      <c r="FJ480" s="409" t="str">
        <f>IF(AND('[1]Multi-Field'!$E$106=[1]Lists!BF480,'[1]Multi-Field'!$F$106="Drained"),BI480,IF(AND('[1]Multi-Field'!$E$106=[1]Lists!BF480,'[1]Multi-Field'!$F$106="undrained"),BH480,""))</f>
        <v/>
      </c>
      <c r="FK480" s="409" t="str">
        <f>IF(AND('[1]Multi-Field'!$E$107=[1]Lists!BF480,'[1]Multi-Field'!$F$107="Drained"),BI480,IF(AND('[1]Multi-Field'!$E$107=[1]Lists!BF480,'[1]Multi-Field'!$F$107="undrained"),BH480,""))</f>
        <v/>
      </c>
      <c r="FL480" s="409" t="str">
        <f>IF(AND('[1]Multi-Field'!$E$108=[1]Lists!BF480,'[1]Multi-Field'!$F$108="Drained"),BI480,IF(AND('[1]Multi-Field'!$E$108=[1]Lists!BF480,'[1]Multi-Field'!$F$108="undrained"),BH480,""))</f>
        <v/>
      </c>
      <c r="FM480" s="409" t="str">
        <f>IF(AND('[1]Multi-Field'!$E$109=[1]Lists!BF480,'[1]Multi-Field'!$F$109="Drained"),BI480,IF(AND('[1]Multi-Field'!$E$109=[1]Lists!BF480,'[1]Multi-Field'!$F$109="undrained"),BH480,""))</f>
        <v/>
      </c>
      <c r="FN480" s="409" t="str">
        <f>IF(AND('[1]Multi-Field'!$E$110=[1]Lists!BF480,'[1]Multi-Field'!$F$110="Drained"),BI480,IF(AND('[1]Multi-Field'!$E$110=[1]Lists!BF480,'[1]Multi-Field'!$F$110="undrained"),BH480,""))</f>
        <v/>
      </c>
      <c r="FO480" s="409" t="str">
        <f>IF(AND('[1]Multi-Field'!$E$111=[1]Lists!BF480,'[1]Multi-Field'!$F$111="Drained"),BI480,IF(AND('[1]Multi-Field'!$E$111=[1]Lists!BF480,'[1]Multi-Field'!$F$111="undrained"),BH480,""))</f>
        <v/>
      </c>
      <c r="FP480" s="409" t="str">
        <f>IF(AND('[1]Multi-Field'!$E$112=[1]Lists!BF480,'[1]Multi-Field'!$F$112="Drained"),BI480,IF(AND('[1]Multi-Field'!$E$112=[1]Lists!BF480,'[1]Multi-Field'!$F$112="undrained"),BH480,""))</f>
        <v/>
      </c>
      <c r="FQ480" s="409" t="str">
        <f>IF(AND('[1]Multi-Field'!$E$113=[1]Lists!BF480,'[1]Multi-Field'!$F$113="Drained"),BI480,IF(AND('[1]Multi-Field'!$E$113=[1]Lists!BF480,'[1]Multi-Field'!$F$113="undrained"),BH480,""))</f>
        <v/>
      </c>
      <c r="FR480" s="409" t="str">
        <f>IF(AND('[1]Multi-Field'!$E$114=[1]Lists!BF480,'[1]Multi-Field'!$F$114="Drained"),BI480,IF(AND('[1]Multi-Field'!$E$114=[1]Lists!BF480,'[1]Multi-Field'!$F$114="undrained"),BH480,""))</f>
        <v/>
      </c>
      <c r="FS480" s="409" t="str">
        <f>IF(AND('[1]Multi-Field'!$E$115=[1]Lists!BF480,'[1]Multi-Field'!$F$115="Drained"),BI480,IF(AND('[1]Multi-Field'!$E$115=[1]Lists!BF480,'[1]Multi-Field'!$F$115="undrained"),BH480,""))</f>
        <v/>
      </c>
      <c r="FT480" s="409" t="str">
        <f>IF(AND('[1]Multi-Field'!$E$116=[1]Lists!BF480,'[1]Multi-Field'!$F$116="Drained"),BI480,IF(AND('[1]Multi-Field'!$E$116=[1]Lists!BF480,'[1]Multi-Field'!$F$116="undrained"),BH480,""))</f>
        <v/>
      </c>
      <c r="FU480" s="409" t="str">
        <f>IF(AND('[1]Multi-Field'!$E$117=[1]Lists!BF480,'[1]Multi-Field'!$F$117="Drained"),BI480,IF(AND('[1]Multi-Field'!$E$117=[1]Lists!BF480,'[1]Multi-Field'!$F$117="undrained"),BH480,""))</f>
        <v/>
      </c>
      <c r="FV480" s="409" t="str">
        <f>IF(AND('[1]Multi-Field'!$E$118=[1]Lists!BF480,'[1]Multi-Field'!$F$118="Drained"),BI480,IF(AND('[1]Multi-Field'!$E$118=[1]Lists!BF480,'[1]Multi-Field'!$F$118="undrained"),BH480,""))</f>
        <v/>
      </c>
      <c r="FW480" s="409" t="str">
        <f>IF(AND('[1]Multi-Field'!$E$119=[1]Lists!BF480,'[1]Multi-Field'!$F$119="Drained"),BI480,IF(AND('[1]Multi-Field'!$E$119=[1]Lists!BF480,'[1]Multi-Field'!$F$119="undrained"),BH480,""))</f>
        <v/>
      </c>
      <c r="FX480" s="409" t="str">
        <f>IF(AND('[1]Multi-Field'!$E$120=[1]Lists!BF480,'[1]Multi-Field'!$F$120="Drained"),BI480,IF(AND('[1]Multi-Field'!$E$120=[1]Lists!BF480,'[1]Multi-Field'!$F$120="undrained"),BH480,""))</f>
        <v/>
      </c>
      <c r="GC480" s="4">
        <v>1</v>
      </c>
    </row>
    <row r="481" spans="1:185" ht="13.5" customHeight="1">
      <c r="A481" s="7" t="s">
        <v>567</v>
      </c>
      <c r="B481" s="7"/>
      <c r="C481" s="7"/>
      <c r="D481" s="8">
        <v>70</v>
      </c>
      <c r="E481" s="8">
        <f t="shared" si="67"/>
        <v>70</v>
      </c>
      <c r="F481" s="8">
        <f t="shared" si="68"/>
        <v>70</v>
      </c>
      <c r="G481" s="8">
        <v>70</v>
      </c>
      <c r="H481" s="8">
        <v>75</v>
      </c>
      <c r="I481" s="8">
        <f t="shared" si="71"/>
        <v>75</v>
      </c>
      <c r="J481" s="8">
        <f t="shared" si="72"/>
        <v>75</v>
      </c>
      <c r="K481" s="8">
        <v>75</v>
      </c>
      <c r="L481" s="8">
        <v>135</v>
      </c>
      <c r="M481" s="8">
        <f t="shared" si="69"/>
        <v>137</v>
      </c>
      <c r="N481" s="8">
        <f t="shared" si="70"/>
        <v>138</v>
      </c>
      <c r="O481" s="8">
        <v>140</v>
      </c>
      <c r="P481" s="391">
        <v>456</v>
      </c>
      <c r="Q481" s="394"/>
      <c r="R481" s="395">
        <f>IF(OR('Multi-Field'!AA458=Lists!AC497,'Multi-Field'!AA458=Lists!AC498),IF('Multi-Field'!Z458="x",(IF('Multi-Field'!AC458=Lists!Q466,Lists!R466,IF('Multi-Field'!AC458=Lists!Q467,Lists!R467,IF('Multi-Field'!AC458=Lists!Q468,Lists!R468,IF('Multi-Field'!AC458=Lists!Q469,Lists!R469))))),IF('Multi-Field'!X458="x",(IF('Multi-Field'!AC458=Lists!Q466,Lists!S466,IF('Multi-Field'!AC458=Lists!Q467,Lists!S467,IF('Multi-Field'!AC458=Lists!Q468,Lists!S468,IF('Multi-Field'!AC458=Lists!Q469,Lists!S469))))),IF('Multi-Field'!V458="x",(IF('Multi-Field'!AC458=Lists!Q466,Lists!T466,IF('Multi-Field'!AC458=Lists!Q467,Lists!T467,IF('Multi-Field'!AC458=Lists!Q468,Lists!T468,IF('Multi-Field'!AC458=Lists!Q469,Lists!T469))))),0))))</f>
        <v>0</v>
      </c>
      <c r="S481" s="395">
        <f t="shared" si="73"/>
        <v>0</v>
      </c>
      <c r="T481" s="395"/>
      <c r="U481" s="396"/>
      <c r="BF481" s="411" t="s">
        <v>1645</v>
      </c>
      <c r="BG481" s="412">
        <v>3</v>
      </c>
      <c r="BH481" s="412">
        <v>5</v>
      </c>
      <c r="BI481" s="412">
        <v>5.5</v>
      </c>
      <c r="BJ481" s="409" t="e">
        <f>IF(AND('[1]Single Field'!#REF!=[1]Lists!BF481,'[1]Single Field'!#REF!="Drained"),"x",IF(AND('[1]Single Field'!#REF!=[1]Lists!BF481,'[1]Single Field'!#REF!="Undrained"),O,""))</f>
        <v>#REF!</v>
      </c>
      <c r="BK481" s="409" t="str">
        <f>IF(AND('[1]Multi-Field'!$E$3=[1]Lists!BF481,'[1]Multi-Field'!$F$3="Drained"),BI481,IF(AND('[1]Multi-Field'!$E$3=BF481,'[1]Multi-Field'!$F$3="undrained"),BH481,""))</f>
        <v/>
      </c>
      <c r="BL481" s="409" t="str">
        <f>IF(AND('[1]Multi-Field'!$E$4=BF481,'[1]Multi-Field'!$F$4="Drained"),BI481,IF(AND('[1]Multi-Field'!$E$4=BF481,'[1]Multi-Field'!$F$4="undrained"),BH481,""))</f>
        <v/>
      </c>
      <c r="BM481" s="409" t="str">
        <f>IF(AND('[1]Multi-Field'!$E$5=BF481,'[1]Multi-Field'!$F$5="Drained"),BI481,IF(AND('[1]Multi-Field'!$E$5=BF481,'[1]Multi-Field'!$F$5="undrained"),BH481,""))</f>
        <v/>
      </c>
      <c r="BN481" s="409" t="str">
        <f>IF(AND('[1]Multi-Field'!$E$6=BF481,'[1]Multi-Field'!$F$6="Drained"),BI481,IF(AND('[1]Multi-Field'!$E$6=BF481,'[1]Multi-Field'!$F$6="undrained"),BH481,""))</f>
        <v/>
      </c>
      <c r="BO481" s="409" t="str">
        <f>IF(AND('[1]Multi-Field'!$E$7=BF481,'[1]Multi-Field'!$F$7="Drained"),BI481,IF(AND('[1]Multi-Field'!$E$7=BF481,'[1]Multi-Field'!$F$7="undrained"),BH481,""))</f>
        <v/>
      </c>
      <c r="BP481" s="409" t="str">
        <f>IF(AND('[1]Multi-Field'!$E$8=BF481,'[1]Multi-Field'!$F$8="Drained"),BI481,IF(AND('[1]Multi-Field'!$E$8=BF481,'[1]Multi-Field'!$F$8="undrained"),BH481,""))</f>
        <v/>
      </c>
      <c r="BQ481" s="409" t="str">
        <f>IF(AND('[1]Multi-Field'!$E$9=BF481,'[1]Multi-Field'!$F$9="Drained"),BI481,IF(AND('[1]Multi-Field'!$E$9=BF481,'[1]Multi-Field'!$F$9="undrained"),BH481,""))</f>
        <v/>
      </c>
      <c r="BR481" s="409" t="str">
        <f>IF(AND('[1]Multi-Field'!$E$10=BF481,'[1]Multi-Field'!$F$10="Drained"),BI481,IF(AND('[1]Multi-Field'!$E$10=BF481,'[1]Multi-Field'!$F$10="undrained"),BH481,""))</f>
        <v/>
      </c>
      <c r="BS481" s="409" t="str">
        <f>IF(AND('[1]Multi-Field'!$E$11=BF481,'[1]Multi-Field'!$F$11="Drained"),BI481,IF(AND('[1]Multi-Field'!$E$11=BF481,'[1]Multi-Field'!$F$11="undrained"),BH481,""))</f>
        <v/>
      </c>
      <c r="BT481" s="409" t="str">
        <f>IF(AND('[1]Multi-Field'!$E$12=BF481,'[1]Multi-Field'!$F$12="Drained"),BI481,IF(AND('[1]Multi-Field'!$E$12=BF481,'[1]Multi-Field'!$F$12="undrained"),BH481,""))</f>
        <v/>
      </c>
      <c r="BU481" s="409" t="str">
        <f>IF(AND('[1]Multi-Field'!$E$13=BF481,'[1]Multi-Field'!$F$13="Drained"),BI481,IF(AND('[1]Multi-Field'!$E$3=BF481,'[1]Multi-Field'!$F$13="undrained"),BH481,""))</f>
        <v/>
      </c>
      <c r="BV481" s="409" t="str">
        <f>IF(AND('[1]Multi-Field'!$E$14=BF481,'[1]Multi-Field'!$F$14="Drained"),BI481,IF(AND('[1]Multi-Field'!$E$14=BF481,'[1]Multi-Field'!$F$14="undrained"),BH481,""))</f>
        <v/>
      </c>
      <c r="BW481" s="409" t="str">
        <f>IF(AND('[1]Multi-Field'!$E$15=BF481,'[1]Multi-Field'!$F$15="Drained"),BI481,IF(AND('[1]Multi-Field'!$E$15=BF481,'[1]Multi-Field'!$F$15="undrained"),BH481,""))</f>
        <v/>
      </c>
      <c r="BX481" s="409" t="str">
        <f>IF(AND('[1]Multi-Field'!$E$16=[1]Lists!BF481,'[1]Multi-Field'!$F$16="Drained"),BI481,IF(AND('[1]Multi-Field'!$E$16=[1]Lists!BF481,'[1]Multi-Field'!$F$16="undrained"),BH481,""))</f>
        <v/>
      </c>
      <c r="BY481" s="409" t="str">
        <f>IF(AND('[1]Multi-Field'!$E$17=[1]Lists!BF481,'[1]Multi-Field'!$F$17="Drained"),BI481,IF(AND('[1]Multi-Field'!$E$17=[1]Lists!BF481,'[1]Multi-Field'!$F$17="undrained"),BH481,""))</f>
        <v/>
      </c>
      <c r="BZ481" s="409" t="str">
        <f>IF(AND('[1]Multi-Field'!$E$18=[1]Lists!BF481,'[1]Multi-Field'!$F$18="Drained"),BI481,IF(AND('[1]Multi-Field'!$E$18=[1]Lists!BF481,'[1]Multi-Field'!$F$18="undrained"),BH481,""))</f>
        <v/>
      </c>
      <c r="CA481" s="409" t="str">
        <f>IF(AND('[1]Multi-Field'!$E$19=[1]Lists!BF481,'[1]Multi-Field'!$F$19="Drained"),BI481,IF(AND('[1]Multi-Field'!$E$19=[1]Lists!BF481,'[1]Multi-Field'!$F$19="undrained"),BH481,""))</f>
        <v/>
      </c>
      <c r="CB481" s="409" t="str">
        <f>IF(AND('[1]Multi-Field'!$E$20=[1]Lists!BF481,'[1]Multi-Field'!$F$20="Drained"),BI481,IF(AND('[1]Multi-Field'!$E$20=[1]Lists!BF481,'[1]Multi-Field'!$F$20="undrained"),BH481,""))</f>
        <v/>
      </c>
      <c r="CC481" s="409" t="str">
        <f>IF(AND('[1]Multi-Field'!$E$21=[1]Lists!BF481,'[1]Multi-Field'!$F$21="Drained"),BI481,IF(AND('[1]Multi-Field'!$E$21=[1]Lists!BF481,'[1]Multi-Field'!$F$21="undrained"),BH481,""))</f>
        <v/>
      </c>
      <c r="CD481" s="409" t="str">
        <f>IF(AND('[1]Multi-Field'!$E$22=[1]Lists!BF481,'[1]Multi-Field'!$F$22="Drained"),BI481,IF(AND('[1]Multi-Field'!$E$22=[1]Lists!BF481,'[1]Multi-Field'!$F$22="undrained"),BH481,""))</f>
        <v/>
      </c>
      <c r="CE481" s="409" t="str">
        <f>IF(AND('[1]Multi-Field'!$E$23=[1]Lists!BF481,'[1]Multi-Field'!$F$23="Drained"),BI481,IF(AND('[1]Multi-Field'!$E$23=[1]Lists!BF481,'[1]Multi-Field'!$F$23="undrained"),BH481,""))</f>
        <v/>
      </c>
      <c r="CF481" s="409" t="str">
        <f>IF(AND('[1]Multi-Field'!$E$24=[1]Lists!BF481,'[1]Multi-Field'!$F$24="Drained"),BI481,IF(AND('[1]Multi-Field'!$E$24=[1]Lists!BF481,'[1]Multi-Field'!$F$24="undrained"),BH481,""))</f>
        <v/>
      </c>
      <c r="CG481" s="409" t="str">
        <f>IF(AND('[1]Multi-Field'!$E$25=[1]Lists!BF481,'[1]Multi-Field'!$F$25="Drained"),BI481,IF(AND('[1]Multi-Field'!$E$25=[1]Lists!BF481,'[1]Multi-Field'!$F$25="undrained"),BH481,""))</f>
        <v/>
      </c>
      <c r="CH481" s="409" t="str">
        <f>IF(AND('[1]Multi-Field'!$E$26=[1]Lists!BF481,'[1]Multi-Field'!$F$26="Drained"),BI481,IF(AND('[1]Multi-Field'!$E$26=[1]Lists!BF481,'[1]Multi-Field'!$F$26="undrained"),BH481,""))</f>
        <v/>
      </c>
      <c r="CI481" s="409" t="str">
        <f>IF(AND('[1]Multi-Field'!$E$27=[1]Lists!BF481,'[1]Multi-Field'!$F$27="Drained"),BI481,IF(AND('[1]Multi-Field'!$E$27=[1]Lists!BF481,'[1]Multi-Field'!$F$27="undrained"),BH481,""))</f>
        <v/>
      </c>
      <c r="CJ481" s="409" t="str">
        <f>IF(AND('[1]Multi-Field'!$E$28=[1]Lists!BF481,'[1]Multi-Field'!$F$28="Drained"),BI481,IF(AND('[1]Multi-Field'!$E$28=[1]Lists!BF481,'[1]Multi-Field'!$F$28="undrained"),BH481,""))</f>
        <v/>
      </c>
      <c r="CK481" s="409" t="str">
        <f>IF(AND('[1]Multi-Field'!$E$29=[1]Lists!BF481,'[1]Multi-Field'!$F$29="Drained"),BI481,IF(AND('[1]Multi-Field'!$E$29=[1]Lists!BF481,'[1]Multi-Field'!$F$29="undrained"),BH481,""))</f>
        <v/>
      </c>
      <c r="CL481" s="409" t="str">
        <f>IF(AND('[1]Multi-Field'!$E$30=[1]Lists!BF481,'[1]Multi-Field'!$F$30="Drained"),BI481,IF(AND('[1]Multi-Field'!$E$30=[1]Lists!BF481,'[1]Multi-Field'!$F$30="undrained"),BH481,""))</f>
        <v/>
      </c>
      <c r="CM481" s="409" t="str">
        <f>IF(AND('[1]Multi-Field'!$E$31=[1]Lists!BF481,'[1]Multi-Field'!$F$31="Drained"),BI481,IF(AND('[1]Multi-Field'!$E$31=[1]Lists!BF481,'[1]Multi-Field'!$F$31="undrained"),BH481,""))</f>
        <v/>
      </c>
      <c r="CN481" s="409" t="str">
        <f>IF(AND('[1]Multi-Field'!$E$32=[1]Lists!BF481,'[1]Multi-Field'!$F$32="Drained"),BI481,IF(AND('[1]Multi-Field'!$E$32=[1]Lists!BF481,'[1]Multi-Field'!$F$32="undrained"),BH481,""))</f>
        <v/>
      </c>
      <c r="CO481" s="409" t="str">
        <f>IF(AND('[1]Multi-Field'!$E$33=[1]Lists!BF481,'[1]Multi-Field'!$F$33="Drained"),BI481,IF(AND('[1]Multi-Field'!$E$33=[1]Lists!BF481,'[1]Multi-Field'!$F$33="undrained"),BH481,""))</f>
        <v/>
      </c>
      <c r="CP481" s="409" t="str">
        <f>IF(AND('[1]Multi-Field'!$E$34=[1]Lists!BF481,'[1]Multi-Field'!$F$34="Drained"),BI481,IF(AND('[1]Multi-Field'!$E$34=[1]Lists!BF481,'[1]Multi-Field'!$F$34="undrained"),BH481,""))</f>
        <v/>
      </c>
      <c r="CQ481" s="409" t="str">
        <f>IF(AND('[1]Multi-Field'!$E$35=[1]Lists!BF481,'[1]Multi-Field'!$F$35="Drained"),BI481,IF(AND('[1]Multi-Field'!$E$35=[1]Lists!BF481,'[1]Multi-Field'!$F$35="undrained"),BH481,""))</f>
        <v/>
      </c>
      <c r="CR481" s="409" t="str">
        <f>IF(AND('[1]Multi-Field'!$E$36=[1]Lists!BF481,'[1]Multi-Field'!$F$36="Drained"),BI481,IF(AND('[1]Multi-Field'!$E$36=[1]Lists!BF481,'[1]Multi-Field'!$F$36="undrained"),BH481,""))</f>
        <v/>
      </c>
      <c r="CS481" s="409" t="str">
        <f>IF(AND('[1]Multi-Field'!$E$37=[1]Lists!BF481,'[1]Multi-Field'!$F$37="Drained"),BI481,IF(AND('[1]Multi-Field'!$E$37=[1]Lists!BF481,'[1]Multi-Field'!$F$37="undrained"),BH481,""))</f>
        <v/>
      </c>
      <c r="CT481" s="409" t="str">
        <f>IF(AND('[1]Multi-Field'!$E$38=[1]Lists!BF481,'[1]Multi-Field'!$F$38="Drained"),BI481,IF(AND('[1]Multi-Field'!$E$38=[1]Lists!BF481,'[1]Multi-Field'!$F$38="undrained"),BH481,""))</f>
        <v/>
      </c>
      <c r="CU481" s="409" t="str">
        <f>IF(AND('[1]Multi-Field'!$E$39=[1]Lists!BF481,'[1]Multi-Field'!$F$39="Drained"),BI481,IF(AND('[1]Multi-Field'!$E$39=[1]Lists!BF481,'[1]Multi-Field'!$F$39="undrained"),BH481,""))</f>
        <v/>
      </c>
      <c r="CV481" s="409" t="str">
        <f>IF(AND('[1]Multi-Field'!$E$40=[1]Lists!BF481,'[1]Multi-Field'!$F$40="Drained"),BI481,IF(AND('[1]Multi-Field'!$E$40=[1]Lists!BF481,'[1]Multi-Field'!$F$40="undrained"),BH481,""))</f>
        <v/>
      </c>
      <c r="CW481" s="409" t="str">
        <f>IF(AND('[1]Multi-Field'!$E$41=[1]Lists!BF481,'[1]Multi-Field'!$F$40="Drained"),BI481,IF(AND('[1]Multi-Field'!$E$40=[1]Lists!BF481,'[1]Multi-Field'!$F$40="undrained"),BH481,""))</f>
        <v/>
      </c>
      <c r="CX481" s="409" t="str">
        <f>IF(AND('[1]Multi-Field'!$E$42=[1]Lists!BF481,'[1]Multi-Field'!$F$42="Drained"),BI481,IF(AND('[1]Multi-Field'!$E$42=[1]Lists!BF481,'[1]Multi-Field'!$F$42="undrained"),BH481,""))</f>
        <v/>
      </c>
      <c r="CY481" s="409" t="str">
        <f>IF(AND('[1]Multi-Field'!$E$43=[1]Lists!BF481,'[1]Multi-Field'!$F$43="Drained"),BI481,IF(AND('[1]Multi-Field'!$E$43=[1]Lists!BF481,'[1]Multi-Field'!$F$43="undrained"),BH481,""))</f>
        <v/>
      </c>
      <c r="CZ481" s="409" t="str">
        <f>IF(AND('[1]Multi-Field'!$E$44=[1]Lists!BF481,'[1]Multi-Field'!$F$44="Drained"),BI481,IF(AND('[1]Multi-Field'!$E$44=[1]Lists!BF481,'[1]Multi-Field'!$F$44="undrained"),BH481,""))</f>
        <v/>
      </c>
      <c r="DA481" s="409" t="str">
        <f>IF(AND('[1]Multi-Field'!$E$45=[1]Lists!BF481,'[1]Multi-Field'!$F$45="Drained"),BI481,IF(AND('[1]Multi-Field'!$E$45=[1]Lists!BF481,'[1]Multi-Field'!$F$45="undrained"),BH481,""))</f>
        <v/>
      </c>
      <c r="DB481" s="409" t="str">
        <f>IF(AND('[1]Multi-Field'!$E$46=[1]Lists!BF481,'[1]Multi-Field'!$F$46="Drained"),BI481,IF(AND('[1]Multi-Field'!$E$46=[1]Lists!BF481,'[1]Multi-Field'!$F$46="undrained"),BH481,""))</f>
        <v/>
      </c>
      <c r="DC481" s="409" t="str">
        <f>IF(AND('[1]Multi-Field'!$E$47=[1]Lists!BF481,'[1]Multi-Field'!$F$47="Drained"),BI481,IF(AND('[1]Multi-Field'!$E$47=[1]Lists!BF481,'[1]Multi-Field'!$F$47="undrained"),BH481,""))</f>
        <v/>
      </c>
      <c r="DD481" s="409" t="str">
        <f>IF(AND('[1]Multi-Field'!$E$48=[1]Lists!BF481,'[1]Multi-Field'!$F$48="Drained"),BI481,IF(AND('[1]Multi-Field'!$E$48=[1]Lists!BF481,'[1]Multi-Field'!$F$48="undrained"),BH481,""))</f>
        <v/>
      </c>
      <c r="DE481" s="409" t="str">
        <f>IF(AND('[1]Multi-Field'!$E$49=[1]Lists!BF481,'[1]Multi-Field'!$F$49="Drained"),BI481,IF(AND('[1]Multi-Field'!$E$49=[1]Lists!BF481,'[1]Multi-Field'!$F$9="undrained"),BH481,""))</f>
        <v/>
      </c>
      <c r="DF481" s="409" t="str">
        <f>IF(AND('[1]Multi-Field'!$E$50=[1]Lists!BF481,'[1]Multi-Field'!$F$50="Drained"),BI481,IF(AND('[1]Multi-Field'!$E$50=[1]Lists!BF481,'[1]Multi-Field'!$F$50="undrained"),BH481,""))</f>
        <v/>
      </c>
      <c r="DG481" s="409" t="str">
        <f>IF(AND('[1]Multi-Field'!$E$51=[1]Lists!BF481,'[1]Multi-Field'!$F$51="Drained"),BI481,IF(AND('[1]Multi-Field'!$E$51=[1]Lists!BF481,'[1]Multi-Field'!$F$51="undrained"),BH481,""))</f>
        <v/>
      </c>
      <c r="DH481" s="409" t="str">
        <f>IF(AND('[1]Multi-Field'!$E$52=[1]Lists!BF481,'[1]Multi-Field'!$F$52="Drained"),BI481,IF(AND('[1]Multi-Field'!$E$52=[1]Lists!BF481,'[1]Multi-Field'!$F$52="undrained"),BH481,""))</f>
        <v/>
      </c>
      <c r="DI481" s="409" t="str">
        <f>IF(AND('[1]Multi-Field'!$E$53=[1]Lists!BF481,'[1]Multi-Field'!$F$53="Drained"),BI481,IF(AND('[1]Multi-Field'!$E$53=[1]Lists!BF481,'[1]Multi-Field'!$F$53="undrained"),BH481,""))</f>
        <v/>
      </c>
      <c r="DJ481" s="409" t="str">
        <f>IF(AND('[1]Multi-Field'!$E$54=[1]Lists!BF481,'[1]Multi-Field'!$F$54="Drained"),BI481,IF(AND('[1]Multi-Field'!$E$54=[1]Lists!BF481,'[1]Multi-Field'!$F$54="undrained"),BH481,""))</f>
        <v/>
      </c>
      <c r="DK481" s="409" t="str">
        <f>IF(AND('[1]Multi-Field'!$E$55=[1]Lists!BF481,'[1]Multi-Field'!$F$55="Drained"),BI481,IF(AND('[1]Multi-Field'!$E$55=[1]Lists!BF481,'[1]Multi-Field'!$F$55="undrained"),BH481,""))</f>
        <v/>
      </c>
      <c r="DL481" s="409" t="str">
        <f>IF(AND('[1]Multi-Field'!$E$56=[1]Lists!BF481,'[1]Multi-Field'!$F$56="Drained"),BI481,IF(AND('[1]Multi-Field'!$E$56=[1]Lists!BF481,'[1]Multi-Field'!$F$56="undrained"),BH481,""))</f>
        <v/>
      </c>
      <c r="DM481" s="409" t="str">
        <f>IF(AND('[1]Multi-Field'!$E$57=[1]Lists!BF481,'[1]Multi-Field'!$F$57="Drained"),BI481,IF(AND('[1]Multi-Field'!$E$57=[1]Lists!BF481,'[1]Multi-Field'!$F$57="undrained"),BH481,""))</f>
        <v/>
      </c>
      <c r="DN481" s="409" t="str">
        <f>IF(AND('[1]Multi-Field'!$E$58=[1]Lists!BF481,'[1]Multi-Field'!$F$58="Drained"),BI481,IF(AND('[1]Multi-Field'!$E$58=[1]Lists!BF481,'[1]Multi-Field'!$F$58="undrained"),BH481,""))</f>
        <v/>
      </c>
      <c r="DO481" s="409" t="str">
        <f>IF(AND('[1]Multi-Field'!$E$59=[1]Lists!BF481,'[1]Multi-Field'!$F$59="Drained"),BI481,IF(AND('[1]Multi-Field'!$E$59=[1]Lists!BF481,'[1]Multi-Field'!$F$59="undrained"),BH481,""))</f>
        <v/>
      </c>
      <c r="DP481" s="409" t="str">
        <f>IF(AND('[1]Multi-Field'!$E$60=[1]Lists!BF481,'[1]Multi-Field'!$F$60="Drained"),BI481,IF(AND('[1]Multi-Field'!$E$60=[1]Lists!BF481,'[1]Multi-Field'!$F$60="undrained"),BH481,""))</f>
        <v/>
      </c>
      <c r="DQ481" s="409" t="str">
        <f>IF(AND('[1]Multi-Field'!$E$61=[1]Lists!BF481,'[1]Multi-Field'!$F$61="Drained"),BI481,IF(AND('[1]Multi-Field'!$E$61=[1]Lists!BF481,'[1]Multi-Field'!$F$61="undrained"),BH481,""))</f>
        <v/>
      </c>
      <c r="DR481" s="409" t="str">
        <f>IF(AND('[1]Multi-Field'!$E$62=[1]Lists!BF481,'[1]Multi-Field'!$F$62="Drained"),BI481,IF(AND('[1]Multi-Field'!$E$62=[1]Lists!BF481,'[1]Multi-Field'!$F$62="undrained"),BH481,""))</f>
        <v/>
      </c>
      <c r="DS481" s="409" t="str">
        <f>IF(AND('[1]Multi-Field'!$E$63=[1]Lists!BF481,'[1]Multi-Field'!$F$63="Drained"),BI481,IF(AND('[1]Multi-Field'!$E$63=[1]Lists!BF481,'[1]Multi-Field'!$F$63="undrained"),BH481,""))</f>
        <v/>
      </c>
      <c r="DT481" s="409" t="str">
        <f>IF(AND('[1]Multi-Field'!$E$64=[1]Lists!BF481,'[1]Multi-Field'!$F$64="Drained"),BI481,IF(AND('[1]Multi-Field'!$E$64=[1]Lists!BF481,'[1]Multi-Field'!$F$64="undrained"),BH481,""))</f>
        <v/>
      </c>
      <c r="DU481" s="409" t="str">
        <f>IF(AND('[1]Multi-Field'!$E$65=[1]Lists!BF481,'[1]Multi-Field'!$F$65="Drained"),BI481,IF(AND('[1]Multi-Field'!$E$65=[1]Lists!BF481,'[1]Multi-Field'!$F$65="undrained"),BH481,""))</f>
        <v/>
      </c>
      <c r="DV481" s="409" t="str">
        <f>IF(AND('[1]Multi-Field'!$E$66=[1]Lists!BF481,'[1]Multi-Field'!$F$66="Drained"),BI481,IF(AND('[1]Multi-Field'!$E$66=[1]Lists!BF481,'[1]Multi-Field'!$F$66="undrained"),BH481,""))</f>
        <v/>
      </c>
      <c r="DW481" s="409" t="str">
        <f>IF(AND('[1]Multi-Field'!$E$67=[1]Lists!BF481,'[1]Multi-Field'!$F$67="Drained"),BI481,IF(AND('[1]Multi-Field'!$E$67=[1]Lists!BF481,'[1]Multi-Field'!$F$67="undrained"),BH481,""))</f>
        <v/>
      </c>
      <c r="DX481" s="409" t="str">
        <f>IF(AND('[1]Multi-Field'!$E$68=[1]Lists!BF481,'[1]Multi-Field'!$F$68="Drained"),BI481,IF(AND('[1]Multi-Field'!$E$68=[1]Lists!BF481,'[1]Multi-Field'!$F$68="undrained"),BH481,""))</f>
        <v/>
      </c>
      <c r="DY481" s="409" t="str">
        <f>IF(AND('[1]Multi-Field'!$E$69=[1]Lists!BF481,'[1]Multi-Field'!$F$69="Drained"),BI481,IF(AND('[1]Multi-Field'!$E$69=[1]Lists!BF481,'[1]Multi-Field'!$F$69="undrained"),BH481,""))</f>
        <v/>
      </c>
      <c r="DZ481" s="409" t="str">
        <f>IF(AND('[1]Multi-Field'!$E$70=[1]Lists!BF481,'[1]Multi-Field'!$F$70="Drained"),BI481,IF(AND('[1]Multi-Field'!$E$70=[1]Lists!BF481,'[1]Multi-Field'!$F$70="undrained"),BH481,""))</f>
        <v/>
      </c>
      <c r="EA481" s="409" t="str">
        <f>IF(AND('[1]Multi-Field'!$E$71=[1]Lists!BF481,'[1]Multi-Field'!$F$71="Drained"),BI481,IF(AND('[1]Multi-Field'!$E$71=[1]Lists!BF481,'[1]Multi-Field'!$F$71="undrained"),BH481,""))</f>
        <v/>
      </c>
      <c r="EB481" s="409" t="str">
        <f>IF(AND('[1]Multi-Field'!$E$72=[1]Lists!BF481,'[1]Multi-Field'!$F$72="Drained"),BI481,IF(AND('[1]Multi-Field'!$E$72=[1]Lists!BF481,'[1]Multi-Field'!$F$72="undrained"),BH481,""))</f>
        <v/>
      </c>
      <c r="EC481" s="409" t="str">
        <f>IF(AND('[1]Multi-Field'!$E$73=[1]Lists!BF481,'[1]Multi-Field'!$F$73="Drained"),BI481,IF(AND('[1]Multi-Field'!$E$73=[1]Lists!BF481,'[1]Multi-Field'!$F$73="undrained"),BH481,""))</f>
        <v/>
      </c>
      <c r="ED481" s="409" t="str">
        <f>IF(AND('[1]Multi-Field'!$E$74=[1]Lists!BF481,'[1]Multi-Field'!$F$74="Drained"),BI481,IF(AND('[1]Multi-Field'!$E$74=[1]Lists!BF481,'[1]Multi-Field'!$F$74="undrained"),BH481,""))</f>
        <v/>
      </c>
      <c r="EE481" s="409" t="str">
        <f>IF(AND('[1]Multi-Field'!$E$75=[1]Lists!BF481,'[1]Multi-Field'!$F$75="Drained"),BI481,IF(AND('[1]Multi-Field'!$E$75=[1]Lists!BF481,'[1]Multi-Field'!$F$75="undrained"),BH481,""))</f>
        <v/>
      </c>
      <c r="EF481" s="409" t="str">
        <f>IF(AND('[1]Multi-Field'!$E$76=[1]Lists!BF481,'[1]Multi-Field'!$F$76="Drained"),BI481,IF(AND('[1]Multi-Field'!$E$76=[1]Lists!BF481,'[1]Multi-Field'!$F$6="undrained"),BH481,""))</f>
        <v/>
      </c>
      <c r="EG481" s="409" t="str">
        <f>IF(AND('[1]Multi-Field'!$E$77=[1]Lists!BF481,'[1]Multi-Field'!$F$77="Drained"),BI481,IF(AND('[1]Multi-Field'!$E$77=[1]Lists!BF481,'[1]Multi-Field'!$F$77="undrained"),BH481,""))</f>
        <v/>
      </c>
      <c r="EH481" s="409" t="str">
        <f>IF(AND('[1]Multi-Field'!$E$78=[1]Lists!BF481,'[1]Multi-Field'!$F$78="Drained"),BI481,IF(AND('[1]Multi-Field'!$E$78=[1]Lists!BF481,'[1]Multi-Field'!$F$78="undrained"),BH481,""))</f>
        <v/>
      </c>
      <c r="EI481" s="409" t="str">
        <f>IF(AND('[1]Multi-Field'!$E$79=[1]Lists!BF481,'[1]Multi-Field'!$F$79="Drained"),BI481,IF(AND('[1]Multi-Field'!$E$79=[1]Lists!BF481,'[1]Multi-Field'!$F$79="undrained"),BH481,""))</f>
        <v/>
      </c>
      <c r="EJ481" s="409" t="str">
        <f>IF(AND('[1]Multi-Field'!$E$80=[1]Lists!BF481,'[1]Multi-Field'!$F$80="Drained"),BI481,IF(AND('[1]Multi-Field'!$E$80=[1]Lists!BF481,'[1]Multi-Field'!$F$80="undrained"),BH481,""))</f>
        <v/>
      </c>
      <c r="EK481" s="409" t="str">
        <f>IF(AND('[1]Multi-Field'!$E$81=[1]Lists!BF481,'[1]Multi-Field'!$F$81="Drained"),BI481,IF(AND('[1]Multi-Field'!$E$81=[1]Lists!BF481,'[1]Multi-Field'!$F$81="undrained"),BH481,""))</f>
        <v/>
      </c>
      <c r="EL481" s="409" t="str">
        <f>IF(AND('[1]Multi-Field'!$E$82=[1]Lists!BF481,'[1]Multi-Field'!$F$82="Drained"),BI481,IF(AND('[1]Multi-Field'!$E$82=[1]Lists!BF481,'[1]Multi-Field'!$F$82="undrained"),BH481,""))</f>
        <v/>
      </c>
      <c r="EM481" s="409" t="str">
        <f>IF(AND('[1]Multi-Field'!$E$83=[1]Lists!BF481,'[1]Multi-Field'!$F$83="Drained"),BI481,IF(AND('[1]Multi-Field'!$E$83=[1]Lists!BF481,'[1]Multi-Field'!$F$83="undrained"),BH481,""))</f>
        <v/>
      </c>
      <c r="EN481" s="409" t="str">
        <f>IF(AND('[1]Multi-Field'!$E$84=[1]Lists!BF481,'[1]Multi-Field'!$F$84="Drained"),BI481,IF(AND('[1]Multi-Field'!$E$84=[1]Lists!BF481,'[1]Multi-Field'!$F$84="undrained"),BH481,""))</f>
        <v/>
      </c>
      <c r="EO481" s="409" t="str">
        <f>IF(AND('[1]Multi-Field'!$E$85=[1]Lists!BF481,'[1]Multi-Field'!$F$85="Drained"),BI481,IF(AND('[1]Multi-Field'!$E$85=[1]Lists!BF481,'[1]Multi-Field'!$F$85="undrained"),BH481,""))</f>
        <v/>
      </c>
      <c r="EP481" s="409" t="str">
        <f>IF(AND('[1]Multi-Field'!$E$86=[1]Lists!BF481,'[1]Multi-Field'!$F$86="Drained"),BI481,IF(AND('[1]Multi-Field'!$E$86=[1]Lists!BF481,'[1]Multi-Field'!$F$86="undrained"),BH481,""))</f>
        <v/>
      </c>
      <c r="EQ481" s="409" t="str">
        <f>IF(AND('[1]Multi-Field'!$E$87=[1]Lists!BF481,'[1]Multi-Field'!$F$87="Drained"),BI481,IF(AND('[1]Multi-Field'!$E$87=[1]Lists!BF481,'[1]Multi-Field'!$F$87="undrained"),BH481,""))</f>
        <v/>
      </c>
      <c r="ER481" s="409" t="str">
        <f>IF(AND('[1]Multi-Field'!$E$88=[1]Lists!BF481,'[1]Multi-Field'!$F$88="Drained"),BI481,IF(AND('[1]Multi-Field'!$E$88=[1]Lists!BF481,'[1]Multi-Field'!$F$88="undrained"),BH481,""))</f>
        <v/>
      </c>
      <c r="ES481" s="409" t="str">
        <f>IF(AND('[1]Multi-Field'!$E$89=[1]Lists!BF481,'[1]Multi-Field'!$F$89="Drained"),BI481,IF(AND('[1]Multi-Field'!$E$89=[1]Lists!BF481,'[1]Multi-Field'!$F$89="undrained"),BH481,""))</f>
        <v/>
      </c>
      <c r="ET481" s="409" t="str">
        <f>IF(AND('[1]Multi-Field'!$E$90=[1]Lists!BF481,'[1]Multi-Field'!$F$90="Drained"),BI481,IF(AND('[1]Multi-Field'!$E$90=[1]Lists!BF481,'[1]Multi-Field'!$F$90="undrained"),BH481,""))</f>
        <v/>
      </c>
      <c r="EU481" s="409" t="str">
        <f>IF(AND('[1]Multi-Field'!$E$91=[1]Lists!BF481,'[1]Multi-Field'!$F$91="Drained"),BI481,IF(AND('[1]Multi-Field'!$E$91=[1]Lists!BF481,'[1]Multi-Field'!$F$91="undrained"),BH481,""))</f>
        <v/>
      </c>
      <c r="EV481" s="409" t="str">
        <f>IF(AND('[1]Multi-Field'!$E$92=[1]Lists!BF481,'[1]Multi-Field'!$F$92="Drained"),BI481,IF(AND('[1]Multi-Field'!$E$92=[1]Lists!BF481,'[1]Multi-Field'!$F$92="undrained"),BH481,""))</f>
        <v/>
      </c>
      <c r="EW481" s="409" t="str">
        <f>IF(AND('[1]Multi-Field'!$E$93=[1]Lists!BF481,'[1]Multi-Field'!$F$93="Drained"),BI481,IF(AND('[1]Multi-Field'!$E$93=[1]Lists!BF481,'[1]Multi-Field'!$F$93="undrained"),BH481,""))</f>
        <v/>
      </c>
      <c r="EX481" s="409" t="str">
        <f>IF(AND('[1]Multi-Field'!$E$94=[1]Lists!BF481,'[1]Multi-Field'!$F$94="Drained"),BI481,IF(AND('[1]Multi-Field'!$E$94=[1]Lists!BF481,'[1]Multi-Field'!$F$94="undrained"),BH481,""))</f>
        <v/>
      </c>
      <c r="EY481" s="409" t="str">
        <f>IF(AND('[1]Multi-Field'!$E$95=[1]Lists!BF481,'[1]Multi-Field'!$F$95="Drained"),BI481,IF(AND('[1]Multi-Field'!$E$95=[1]Lists!BF481,'[1]Multi-Field'!$F$95="undrained"),BH481,""))</f>
        <v/>
      </c>
      <c r="EZ481" s="409" t="str">
        <f>IF(AND('[1]Multi-Field'!$E$96=[1]Lists!BF481,'[1]Multi-Field'!$F$96="Drained"),BI481,IF(AND('[1]Multi-Field'!$E$96=[1]Lists!BF481,'[1]Multi-Field'!$F$96="undrained"),BH481,""))</f>
        <v/>
      </c>
      <c r="FA481" s="409" t="str">
        <f>IF(AND('[1]Multi-Field'!$E$97=[1]Lists!BF481,'[1]Multi-Field'!$F$97="Drained"),BI481,IF(AND('[1]Multi-Field'!$E$97=[1]Lists!BF481,'[1]Multi-Field'!$F$97="undrained"),BH481,""))</f>
        <v/>
      </c>
      <c r="FB481" s="409" t="str">
        <f>IF(AND('[1]Multi-Field'!$E$98=[1]Lists!BF481,'[1]Multi-Field'!$F$98="Drained"),BI481,IF(AND('[1]Multi-Field'!$E$98=[1]Lists!BF481,'[1]Multi-Field'!$F$98="undrained"),BH481,""))</f>
        <v/>
      </c>
      <c r="FC481" s="409" t="str">
        <f>IF(AND('[1]Multi-Field'!$E$99=[1]Lists!BF481,'[1]Multi-Field'!$F$99="Drained"),BI481,IF(AND('[1]Multi-Field'!$E$99=[1]Lists!BF481,'[1]Multi-Field'!$F$99="undrained"),BH481,""))</f>
        <v/>
      </c>
      <c r="FD481" s="409" t="str">
        <f>IF(AND('[1]Multi-Field'!$E$100=[1]Lists!BF481,'[1]Multi-Field'!$F$100="Drained"),BI481,IF(AND('[1]Multi-Field'!$E$100=[1]Lists!BF481,'[1]Multi-Field'!$F$100="undrained"),BH481,""))</f>
        <v/>
      </c>
      <c r="FE481" s="409" t="str">
        <f>IF(AND('[1]Multi-Field'!$E$101=[1]Lists!BF481,'[1]Multi-Field'!$F$101="Drained"),BI481,IF(AND('[1]Multi-Field'!$E$101=[1]Lists!BF481,'[1]Multi-Field'!$F$101="undrained"),BH481,""))</f>
        <v/>
      </c>
      <c r="FF481" s="409" t="str">
        <f>IF(AND('[1]Multi-Field'!$E$102=[1]Lists!BF481,'[1]Multi-Field'!$F$102="Drained"),BI481,IF(AND('[1]Multi-Field'!$E$102=[1]Lists!BF481,'[1]Multi-Field'!$F$102="undrained"),BH481,""))</f>
        <v/>
      </c>
      <c r="FG481" s="409" t="str">
        <f>IF(AND('[1]Multi-Field'!$E$103=[1]Lists!BF481,'[1]Multi-Field'!$F$103="Drained"),BI481,IF(AND('[1]Multi-Field'!$E$103=[1]Lists!BF481,'[1]Multi-Field'!$F$103="undrained"),BH481,""))</f>
        <v/>
      </c>
      <c r="FH481" s="409" t="str">
        <f>IF(AND('[1]Multi-Field'!$E$104=[1]Lists!BF481,'[1]Multi-Field'!$F$104="Drained"),BI481,IF(AND('[1]Multi-Field'!$E$104=[1]Lists!BF481,'[1]Multi-Field'!$F$104="undrained"),BH481,""))</f>
        <v/>
      </c>
      <c r="FI481" s="409" t="str">
        <f>IF(AND('[1]Multi-Field'!$E$105=[1]Lists!BF481,'[1]Multi-Field'!$F$105="Drained"),BI481,IF(AND('[1]Multi-Field'!$E$105=[1]Lists!BF481,'[1]Multi-Field'!$F$105="undrained"),BH481,""))</f>
        <v/>
      </c>
      <c r="FJ481" s="409" t="str">
        <f>IF(AND('[1]Multi-Field'!$E$106=[1]Lists!BF481,'[1]Multi-Field'!$F$106="Drained"),BI481,IF(AND('[1]Multi-Field'!$E$106=[1]Lists!BF481,'[1]Multi-Field'!$F$106="undrained"),BH481,""))</f>
        <v/>
      </c>
      <c r="FK481" s="409" t="str">
        <f>IF(AND('[1]Multi-Field'!$E$107=[1]Lists!BF481,'[1]Multi-Field'!$F$107="Drained"),BI481,IF(AND('[1]Multi-Field'!$E$107=[1]Lists!BF481,'[1]Multi-Field'!$F$107="undrained"),BH481,""))</f>
        <v/>
      </c>
      <c r="FL481" s="409" t="str">
        <f>IF(AND('[1]Multi-Field'!$E$108=[1]Lists!BF481,'[1]Multi-Field'!$F$108="Drained"),BI481,IF(AND('[1]Multi-Field'!$E$108=[1]Lists!BF481,'[1]Multi-Field'!$F$108="undrained"),BH481,""))</f>
        <v/>
      </c>
      <c r="FM481" s="409" t="str">
        <f>IF(AND('[1]Multi-Field'!$E$109=[1]Lists!BF481,'[1]Multi-Field'!$F$109="Drained"),BI481,IF(AND('[1]Multi-Field'!$E$109=[1]Lists!BF481,'[1]Multi-Field'!$F$109="undrained"),BH481,""))</f>
        <v/>
      </c>
      <c r="FN481" s="409" t="str">
        <f>IF(AND('[1]Multi-Field'!$E$110=[1]Lists!BF481,'[1]Multi-Field'!$F$110="Drained"),BI481,IF(AND('[1]Multi-Field'!$E$110=[1]Lists!BF481,'[1]Multi-Field'!$F$110="undrained"),BH481,""))</f>
        <v/>
      </c>
      <c r="FO481" s="409" t="str">
        <f>IF(AND('[1]Multi-Field'!$E$111=[1]Lists!BF481,'[1]Multi-Field'!$F$111="Drained"),BI481,IF(AND('[1]Multi-Field'!$E$111=[1]Lists!BF481,'[1]Multi-Field'!$F$111="undrained"),BH481,""))</f>
        <v/>
      </c>
      <c r="FP481" s="409" t="str">
        <f>IF(AND('[1]Multi-Field'!$E$112=[1]Lists!BF481,'[1]Multi-Field'!$F$112="Drained"),BI481,IF(AND('[1]Multi-Field'!$E$112=[1]Lists!BF481,'[1]Multi-Field'!$F$112="undrained"),BH481,""))</f>
        <v/>
      </c>
      <c r="FQ481" s="409" t="str">
        <f>IF(AND('[1]Multi-Field'!$E$113=[1]Lists!BF481,'[1]Multi-Field'!$F$113="Drained"),BI481,IF(AND('[1]Multi-Field'!$E$113=[1]Lists!BF481,'[1]Multi-Field'!$F$113="undrained"),BH481,""))</f>
        <v/>
      </c>
      <c r="FR481" s="409" t="str">
        <f>IF(AND('[1]Multi-Field'!$E$114=[1]Lists!BF481,'[1]Multi-Field'!$F$114="Drained"),BI481,IF(AND('[1]Multi-Field'!$E$114=[1]Lists!BF481,'[1]Multi-Field'!$F$114="undrained"),BH481,""))</f>
        <v/>
      </c>
      <c r="FS481" s="409" t="str">
        <f>IF(AND('[1]Multi-Field'!$E$115=[1]Lists!BF481,'[1]Multi-Field'!$F$115="Drained"),BI481,IF(AND('[1]Multi-Field'!$E$115=[1]Lists!BF481,'[1]Multi-Field'!$F$115="undrained"),BH481,""))</f>
        <v/>
      </c>
      <c r="FT481" s="409" t="str">
        <f>IF(AND('[1]Multi-Field'!$E$116=[1]Lists!BF481,'[1]Multi-Field'!$F$116="Drained"),BI481,IF(AND('[1]Multi-Field'!$E$116=[1]Lists!BF481,'[1]Multi-Field'!$F$116="undrained"),BH481,""))</f>
        <v/>
      </c>
      <c r="FU481" s="409" t="str">
        <f>IF(AND('[1]Multi-Field'!$E$117=[1]Lists!BF481,'[1]Multi-Field'!$F$117="Drained"),BI481,IF(AND('[1]Multi-Field'!$E$117=[1]Lists!BF481,'[1]Multi-Field'!$F$117="undrained"),BH481,""))</f>
        <v/>
      </c>
      <c r="FV481" s="409" t="str">
        <f>IF(AND('[1]Multi-Field'!$E$118=[1]Lists!BF481,'[1]Multi-Field'!$F$118="Drained"),BI481,IF(AND('[1]Multi-Field'!$E$118=[1]Lists!BF481,'[1]Multi-Field'!$F$118="undrained"),BH481,""))</f>
        <v/>
      </c>
      <c r="FW481" s="409" t="str">
        <f>IF(AND('[1]Multi-Field'!$E$119=[1]Lists!BF481,'[1]Multi-Field'!$F$119="Drained"),BI481,IF(AND('[1]Multi-Field'!$E$119=[1]Lists!BF481,'[1]Multi-Field'!$F$119="undrained"),BH481,""))</f>
        <v/>
      </c>
      <c r="FX481" s="409" t="str">
        <f>IF(AND('[1]Multi-Field'!$E$120=[1]Lists!BF481,'[1]Multi-Field'!$F$120="Drained"),BI481,IF(AND('[1]Multi-Field'!$E$120=[1]Lists!BF481,'[1]Multi-Field'!$F$120="undrained"),BH481,""))</f>
        <v/>
      </c>
      <c r="GC481" s="4">
        <v>1</v>
      </c>
    </row>
    <row r="482" spans="1:185" ht="13.5" customHeight="1">
      <c r="A482" s="7" t="s">
        <v>568</v>
      </c>
      <c r="B482" s="7"/>
      <c r="C482" s="7"/>
      <c r="D482" s="8">
        <v>70</v>
      </c>
      <c r="E482" s="8">
        <f t="shared" si="67"/>
        <v>70</v>
      </c>
      <c r="F482" s="8">
        <f t="shared" si="68"/>
        <v>70</v>
      </c>
      <c r="G482" s="8">
        <v>70</v>
      </c>
      <c r="H482" s="8">
        <v>75</v>
      </c>
      <c r="I482" s="8">
        <f t="shared" si="71"/>
        <v>75</v>
      </c>
      <c r="J482" s="8">
        <f t="shared" si="72"/>
        <v>75</v>
      </c>
      <c r="K482" s="8">
        <v>75</v>
      </c>
      <c r="L482" s="8">
        <v>115</v>
      </c>
      <c r="M482" s="8">
        <f t="shared" si="69"/>
        <v>115</v>
      </c>
      <c r="N482" s="8">
        <f t="shared" si="70"/>
        <v>115</v>
      </c>
      <c r="O482" s="8">
        <v>115</v>
      </c>
      <c r="P482" s="391">
        <v>457</v>
      </c>
      <c r="Q482" s="394"/>
      <c r="R482" s="395">
        <f>IF(OR('Multi-Field'!AA459=Lists!AC498,'Multi-Field'!AA459=Lists!AC499),IF('Multi-Field'!Z459="x",(IF('Multi-Field'!AC459=Lists!Q467,Lists!R467,IF('Multi-Field'!AC459=Lists!Q468,Lists!R468,IF('Multi-Field'!AC459=Lists!Q469,Lists!R469,IF('Multi-Field'!AC459=Lists!Q470,Lists!R470))))),IF('Multi-Field'!X459="x",(IF('Multi-Field'!AC459=Lists!Q467,Lists!S467,IF('Multi-Field'!AC459=Lists!Q468,Lists!S468,IF('Multi-Field'!AC459=Lists!Q469,Lists!S469,IF('Multi-Field'!AC459=Lists!Q470,Lists!S470))))),IF('Multi-Field'!V459="x",(IF('Multi-Field'!AC459=Lists!Q467,Lists!T467,IF('Multi-Field'!AC459=Lists!Q468,Lists!T468,IF('Multi-Field'!AC459=Lists!Q469,Lists!T469,IF('Multi-Field'!AC459=Lists!Q470,Lists!T470))))),0))))</f>
        <v>0</v>
      </c>
      <c r="S482" s="395">
        <f t="shared" si="73"/>
        <v>0</v>
      </c>
      <c r="T482" s="395"/>
      <c r="U482" s="396"/>
      <c r="BF482" s="411" t="s">
        <v>1646</v>
      </c>
      <c r="BG482" s="412">
        <v>4</v>
      </c>
      <c r="BH482" s="412">
        <v>4.5</v>
      </c>
      <c r="BI482" s="412">
        <v>4.5</v>
      </c>
      <c r="BJ482" s="409" t="e">
        <f>IF(AND('[1]Single Field'!#REF!=[1]Lists!BF482,'[1]Single Field'!#REF!="Drained"),"x",IF(AND('[1]Single Field'!#REF!=[1]Lists!BF482,'[1]Single Field'!#REF!="Undrained"),O,""))</f>
        <v>#REF!</v>
      </c>
      <c r="BK482" s="409" t="str">
        <f>IF(AND('[1]Multi-Field'!$E$3=[1]Lists!BF482,'[1]Multi-Field'!$F$3="Drained"),BI482,IF(AND('[1]Multi-Field'!$E$3=BF482,'[1]Multi-Field'!$F$3="undrained"),BH482,""))</f>
        <v/>
      </c>
      <c r="BL482" s="409" t="str">
        <f>IF(AND('[1]Multi-Field'!$E$4=BF482,'[1]Multi-Field'!$F$4="Drained"),BI482,IF(AND('[1]Multi-Field'!$E$4=BF482,'[1]Multi-Field'!$F$4="undrained"),BH482,""))</f>
        <v/>
      </c>
      <c r="BM482" s="409" t="str">
        <f>IF(AND('[1]Multi-Field'!$E$5=BF482,'[1]Multi-Field'!$F$5="Drained"),BI482,IF(AND('[1]Multi-Field'!$E$5=BF482,'[1]Multi-Field'!$F$5="undrained"),BH482,""))</f>
        <v/>
      </c>
      <c r="BN482" s="409" t="str">
        <f>IF(AND('[1]Multi-Field'!$E$6=BF482,'[1]Multi-Field'!$F$6="Drained"),BI482,IF(AND('[1]Multi-Field'!$E$6=BF482,'[1]Multi-Field'!$F$6="undrained"),BH482,""))</f>
        <v/>
      </c>
      <c r="BO482" s="409" t="str">
        <f>IF(AND('[1]Multi-Field'!$E$7=BF482,'[1]Multi-Field'!$F$7="Drained"),BI482,IF(AND('[1]Multi-Field'!$E$7=BF482,'[1]Multi-Field'!$F$7="undrained"),BH482,""))</f>
        <v/>
      </c>
      <c r="BP482" s="409" t="str">
        <f>IF(AND('[1]Multi-Field'!$E$8=BF482,'[1]Multi-Field'!$F$8="Drained"),BI482,IF(AND('[1]Multi-Field'!$E$8=BF482,'[1]Multi-Field'!$F$8="undrained"),BH482,""))</f>
        <v/>
      </c>
      <c r="BQ482" s="409" t="str">
        <f>IF(AND('[1]Multi-Field'!$E$9=BF482,'[1]Multi-Field'!$F$9="Drained"),BI482,IF(AND('[1]Multi-Field'!$E$9=BF482,'[1]Multi-Field'!$F$9="undrained"),BH482,""))</f>
        <v/>
      </c>
      <c r="BR482" s="409" t="str">
        <f>IF(AND('[1]Multi-Field'!$E$10=BF482,'[1]Multi-Field'!$F$10="Drained"),BI482,IF(AND('[1]Multi-Field'!$E$10=BF482,'[1]Multi-Field'!$F$10="undrained"),BH482,""))</f>
        <v/>
      </c>
      <c r="BS482" s="409" t="str">
        <f>IF(AND('[1]Multi-Field'!$E$11=BF482,'[1]Multi-Field'!$F$11="Drained"),BI482,IF(AND('[1]Multi-Field'!$E$11=BF482,'[1]Multi-Field'!$F$11="undrained"),BH482,""))</f>
        <v/>
      </c>
      <c r="BT482" s="409" t="str">
        <f>IF(AND('[1]Multi-Field'!$E$12=BF482,'[1]Multi-Field'!$F$12="Drained"),BI482,IF(AND('[1]Multi-Field'!$E$12=BF482,'[1]Multi-Field'!$F$12="undrained"),BH482,""))</f>
        <v/>
      </c>
      <c r="BU482" s="409" t="str">
        <f>IF(AND('[1]Multi-Field'!$E$13=BF482,'[1]Multi-Field'!$F$13="Drained"),BI482,IF(AND('[1]Multi-Field'!$E$3=BF482,'[1]Multi-Field'!$F$13="undrained"),BH482,""))</f>
        <v/>
      </c>
      <c r="BV482" s="409" t="str">
        <f>IF(AND('[1]Multi-Field'!$E$14=BF482,'[1]Multi-Field'!$F$14="Drained"),BI482,IF(AND('[1]Multi-Field'!$E$14=BF482,'[1]Multi-Field'!$F$14="undrained"),BH482,""))</f>
        <v/>
      </c>
      <c r="BW482" s="409" t="str">
        <f>IF(AND('[1]Multi-Field'!$E$15=BF482,'[1]Multi-Field'!$F$15="Drained"),BI482,IF(AND('[1]Multi-Field'!$E$15=BF482,'[1]Multi-Field'!$F$15="undrained"),BH482,""))</f>
        <v/>
      </c>
      <c r="BX482" s="409" t="str">
        <f>IF(AND('[1]Multi-Field'!$E$16=[1]Lists!BF482,'[1]Multi-Field'!$F$16="Drained"),BI482,IF(AND('[1]Multi-Field'!$E$16=[1]Lists!BF482,'[1]Multi-Field'!$F$16="undrained"),BH482,""))</f>
        <v/>
      </c>
      <c r="BY482" s="409" t="str">
        <f>IF(AND('[1]Multi-Field'!$E$17=[1]Lists!BF482,'[1]Multi-Field'!$F$17="Drained"),BI482,IF(AND('[1]Multi-Field'!$E$17=[1]Lists!BF482,'[1]Multi-Field'!$F$17="undrained"),BH482,""))</f>
        <v/>
      </c>
      <c r="BZ482" s="409" t="str">
        <f>IF(AND('[1]Multi-Field'!$E$18=[1]Lists!BF482,'[1]Multi-Field'!$F$18="Drained"),BI482,IF(AND('[1]Multi-Field'!$E$18=[1]Lists!BF482,'[1]Multi-Field'!$F$18="undrained"),BH482,""))</f>
        <v/>
      </c>
      <c r="CA482" s="409" t="str">
        <f>IF(AND('[1]Multi-Field'!$E$19=[1]Lists!BF482,'[1]Multi-Field'!$F$19="Drained"),BI482,IF(AND('[1]Multi-Field'!$E$19=[1]Lists!BF482,'[1]Multi-Field'!$F$19="undrained"),BH482,""))</f>
        <v/>
      </c>
      <c r="CB482" s="409" t="str">
        <f>IF(AND('[1]Multi-Field'!$E$20=[1]Lists!BF482,'[1]Multi-Field'!$F$20="Drained"),BI482,IF(AND('[1]Multi-Field'!$E$20=[1]Lists!BF482,'[1]Multi-Field'!$F$20="undrained"),BH482,""))</f>
        <v/>
      </c>
      <c r="CC482" s="409" t="str">
        <f>IF(AND('[1]Multi-Field'!$E$21=[1]Lists!BF482,'[1]Multi-Field'!$F$21="Drained"),BI482,IF(AND('[1]Multi-Field'!$E$21=[1]Lists!BF482,'[1]Multi-Field'!$F$21="undrained"),BH482,""))</f>
        <v/>
      </c>
      <c r="CD482" s="409" t="str">
        <f>IF(AND('[1]Multi-Field'!$E$22=[1]Lists!BF482,'[1]Multi-Field'!$F$22="Drained"),BI482,IF(AND('[1]Multi-Field'!$E$22=[1]Lists!BF482,'[1]Multi-Field'!$F$22="undrained"),BH482,""))</f>
        <v/>
      </c>
      <c r="CE482" s="409" t="str">
        <f>IF(AND('[1]Multi-Field'!$E$23=[1]Lists!BF482,'[1]Multi-Field'!$F$23="Drained"),BI482,IF(AND('[1]Multi-Field'!$E$23=[1]Lists!BF482,'[1]Multi-Field'!$F$23="undrained"),BH482,""))</f>
        <v/>
      </c>
      <c r="CF482" s="409" t="str">
        <f>IF(AND('[1]Multi-Field'!$E$24=[1]Lists!BF482,'[1]Multi-Field'!$F$24="Drained"),BI482,IF(AND('[1]Multi-Field'!$E$24=[1]Lists!BF482,'[1]Multi-Field'!$F$24="undrained"),BH482,""))</f>
        <v/>
      </c>
      <c r="CG482" s="409" t="str">
        <f>IF(AND('[1]Multi-Field'!$E$25=[1]Lists!BF482,'[1]Multi-Field'!$F$25="Drained"),BI482,IF(AND('[1]Multi-Field'!$E$25=[1]Lists!BF482,'[1]Multi-Field'!$F$25="undrained"),BH482,""))</f>
        <v/>
      </c>
      <c r="CH482" s="409" t="str">
        <f>IF(AND('[1]Multi-Field'!$E$26=[1]Lists!BF482,'[1]Multi-Field'!$F$26="Drained"),BI482,IF(AND('[1]Multi-Field'!$E$26=[1]Lists!BF482,'[1]Multi-Field'!$F$26="undrained"),BH482,""))</f>
        <v/>
      </c>
      <c r="CI482" s="409" t="str">
        <f>IF(AND('[1]Multi-Field'!$E$27=[1]Lists!BF482,'[1]Multi-Field'!$F$27="Drained"),BI482,IF(AND('[1]Multi-Field'!$E$27=[1]Lists!BF482,'[1]Multi-Field'!$F$27="undrained"),BH482,""))</f>
        <v/>
      </c>
      <c r="CJ482" s="409" t="str">
        <f>IF(AND('[1]Multi-Field'!$E$28=[1]Lists!BF482,'[1]Multi-Field'!$F$28="Drained"),BI482,IF(AND('[1]Multi-Field'!$E$28=[1]Lists!BF482,'[1]Multi-Field'!$F$28="undrained"),BH482,""))</f>
        <v/>
      </c>
      <c r="CK482" s="409" t="str">
        <f>IF(AND('[1]Multi-Field'!$E$29=[1]Lists!BF482,'[1]Multi-Field'!$F$29="Drained"),BI482,IF(AND('[1]Multi-Field'!$E$29=[1]Lists!BF482,'[1]Multi-Field'!$F$29="undrained"),BH482,""))</f>
        <v/>
      </c>
      <c r="CL482" s="409" t="str">
        <f>IF(AND('[1]Multi-Field'!$E$30=[1]Lists!BF482,'[1]Multi-Field'!$F$30="Drained"),BI482,IF(AND('[1]Multi-Field'!$E$30=[1]Lists!BF482,'[1]Multi-Field'!$F$30="undrained"),BH482,""))</f>
        <v/>
      </c>
      <c r="CM482" s="409" t="str">
        <f>IF(AND('[1]Multi-Field'!$E$31=[1]Lists!BF482,'[1]Multi-Field'!$F$31="Drained"),BI482,IF(AND('[1]Multi-Field'!$E$31=[1]Lists!BF482,'[1]Multi-Field'!$F$31="undrained"),BH482,""))</f>
        <v/>
      </c>
      <c r="CN482" s="409" t="str">
        <f>IF(AND('[1]Multi-Field'!$E$32=[1]Lists!BF482,'[1]Multi-Field'!$F$32="Drained"),BI482,IF(AND('[1]Multi-Field'!$E$32=[1]Lists!BF482,'[1]Multi-Field'!$F$32="undrained"),BH482,""))</f>
        <v/>
      </c>
      <c r="CO482" s="409" t="str">
        <f>IF(AND('[1]Multi-Field'!$E$33=[1]Lists!BF482,'[1]Multi-Field'!$F$33="Drained"),BI482,IF(AND('[1]Multi-Field'!$E$33=[1]Lists!BF482,'[1]Multi-Field'!$F$33="undrained"),BH482,""))</f>
        <v/>
      </c>
      <c r="CP482" s="409" t="str">
        <f>IF(AND('[1]Multi-Field'!$E$34=[1]Lists!BF482,'[1]Multi-Field'!$F$34="Drained"),BI482,IF(AND('[1]Multi-Field'!$E$34=[1]Lists!BF482,'[1]Multi-Field'!$F$34="undrained"),BH482,""))</f>
        <v/>
      </c>
      <c r="CQ482" s="409" t="str">
        <f>IF(AND('[1]Multi-Field'!$E$35=[1]Lists!BF482,'[1]Multi-Field'!$F$35="Drained"),BI482,IF(AND('[1]Multi-Field'!$E$35=[1]Lists!BF482,'[1]Multi-Field'!$F$35="undrained"),BH482,""))</f>
        <v/>
      </c>
      <c r="CR482" s="409" t="str">
        <f>IF(AND('[1]Multi-Field'!$E$36=[1]Lists!BF482,'[1]Multi-Field'!$F$36="Drained"),BI482,IF(AND('[1]Multi-Field'!$E$36=[1]Lists!BF482,'[1]Multi-Field'!$F$36="undrained"),BH482,""))</f>
        <v/>
      </c>
      <c r="CS482" s="409" t="str">
        <f>IF(AND('[1]Multi-Field'!$E$37=[1]Lists!BF482,'[1]Multi-Field'!$F$37="Drained"),BI482,IF(AND('[1]Multi-Field'!$E$37=[1]Lists!BF482,'[1]Multi-Field'!$F$37="undrained"),BH482,""))</f>
        <v/>
      </c>
      <c r="CT482" s="409" t="str">
        <f>IF(AND('[1]Multi-Field'!$E$38=[1]Lists!BF482,'[1]Multi-Field'!$F$38="Drained"),BI482,IF(AND('[1]Multi-Field'!$E$38=[1]Lists!BF482,'[1]Multi-Field'!$F$38="undrained"),BH482,""))</f>
        <v/>
      </c>
      <c r="CU482" s="409" t="str">
        <f>IF(AND('[1]Multi-Field'!$E$39=[1]Lists!BF482,'[1]Multi-Field'!$F$39="Drained"),BI482,IF(AND('[1]Multi-Field'!$E$39=[1]Lists!BF482,'[1]Multi-Field'!$F$39="undrained"),BH482,""))</f>
        <v/>
      </c>
      <c r="CV482" s="409" t="str">
        <f>IF(AND('[1]Multi-Field'!$E$40=[1]Lists!BF482,'[1]Multi-Field'!$F$40="Drained"),BI482,IF(AND('[1]Multi-Field'!$E$40=[1]Lists!BF482,'[1]Multi-Field'!$F$40="undrained"),BH482,""))</f>
        <v/>
      </c>
      <c r="CW482" s="409" t="str">
        <f>IF(AND('[1]Multi-Field'!$E$41=[1]Lists!BF482,'[1]Multi-Field'!$F$40="Drained"),BI482,IF(AND('[1]Multi-Field'!$E$40=[1]Lists!BF482,'[1]Multi-Field'!$F$40="undrained"),BH482,""))</f>
        <v/>
      </c>
      <c r="CX482" s="409" t="str">
        <f>IF(AND('[1]Multi-Field'!$E$42=[1]Lists!BF482,'[1]Multi-Field'!$F$42="Drained"),BI482,IF(AND('[1]Multi-Field'!$E$42=[1]Lists!BF482,'[1]Multi-Field'!$F$42="undrained"),BH482,""))</f>
        <v/>
      </c>
      <c r="CY482" s="409" t="str">
        <f>IF(AND('[1]Multi-Field'!$E$43=[1]Lists!BF482,'[1]Multi-Field'!$F$43="Drained"),BI482,IF(AND('[1]Multi-Field'!$E$43=[1]Lists!BF482,'[1]Multi-Field'!$F$43="undrained"),BH482,""))</f>
        <v/>
      </c>
      <c r="CZ482" s="409" t="str">
        <f>IF(AND('[1]Multi-Field'!$E$44=[1]Lists!BF482,'[1]Multi-Field'!$F$44="Drained"),BI482,IF(AND('[1]Multi-Field'!$E$44=[1]Lists!BF482,'[1]Multi-Field'!$F$44="undrained"),BH482,""))</f>
        <v/>
      </c>
      <c r="DA482" s="409" t="str">
        <f>IF(AND('[1]Multi-Field'!$E$45=[1]Lists!BF482,'[1]Multi-Field'!$F$45="Drained"),BI482,IF(AND('[1]Multi-Field'!$E$45=[1]Lists!BF482,'[1]Multi-Field'!$F$45="undrained"),BH482,""))</f>
        <v/>
      </c>
      <c r="DB482" s="409" t="str">
        <f>IF(AND('[1]Multi-Field'!$E$46=[1]Lists!BF482,'[1]Multi-Field'!$F$46="Drained"),BI482,IF(AND('[1]Multi-Field'!$E$46=[1]Lists!BF482,'[1]Multi-Field'!$F$46="undrained"),BH482,""))</f>
        <v/>
      </c>
      <c r="DC482" s="409" t="str">
        <f>IF(AND('[1]Multi-Field'!$E$47=[1]Lists!BF482,'[1]Multi-Field'!$F$47="Drained"),BI482,IF(AND('[1]Multi-Field'!$E$47=[1]Lists!BF482,'[1]Multi-Field'!$F$47="undrained"),BH482,""))</f>
        <v/>
      </c>
      <c r="DD482" s="409" t="str">
        <f>IF(AND('[1]Multi-Field'!$E$48=[1]Lists!BF482,'[1]Multi-Field'!$F$48="Drained"),BI482,IF(AND('[1]Multi-Field'!$E$48=[1]Lists!BF482,'[1]Multi-Field'!$F$48="undrained"),BH482,""))</f>
        <v/>
      </c>
      <c r="DE482" s="409" t="str">
        <f>IF(AND('[1]Multi-Field'!$E$49=[1]Lists!BF482,'[1]Multi-Field'!$F$49="Drained"),BI482,IF(AND('[1]Multi-Field'!$E$49=[1]Lists!BF482,'[1]Multi-Field'!$F$9="undrained"),BH482,""))</f>
        <v/>
      </c>
      <c r="DF482" s="409" t="str">
        <f>IF(AND('[1]Multi-Field'!$E$50=[1]Lists!BF482,'[1]Multi-Field'!$F$50="Drained"),BI482,IF(AND('[1]Multi-Field'!$E$50=[1]Lists!BF482,'[1]Multi-Field'!$F$50="undrained"),BH482,""))</f>
        <v/>
      </c>
      <c r="DG482" s="409" t="str">
        <f>IF(AND('[1]Multi-Field'!$E$51=[1]Lists!BF482,'[1]Multi-Field'!$F$51="Drained"),BI482,IF(AND('[1]Multi-Field'!$E$51=[1]Lists!BF482,'[1]Multi-Field'!$F$51="undrained"),BH482,""))</f>
        <v/>
      </c>
      <c r="DH482" s="409" t="str">
        <f>IF(AND('[1]Multi-Field'!$E$52=[1]Lists!BF482,'[1]Multi-Field'!$F$52="Drained"),BI482,IF(AND('[1]Multi-Field'!$E$52=[1]Lists!BF482,'[1]Multi-Field'!$F$52="undrained"),BH482,""))</f>
        <v/>
      </c>
      <c r="DI482" s="409" t="str">
        <f>IF(AND('[1]Multi-Field'!$E$53=[1]Lists!BF482,'[1]Multi-Field'!$F$53="Drained"),BI482,IF(AND('[1]Multi-Field'!$E$53=[1]Lists!BF482,'[1]Multi-Field'!$F$53="undrained"),BH482,""))</f>
        <v/>
      </c>
      <c r="DJ482" s="409" t="str">
        <f>IF(AND('[1]Multi-Field'!$E$54=[1]Lists!BF482,'[1]Multi-Field'!$F$54="Drained"),BI482,IF(AND('[1]Multi-Field'!$E$54=[1]Lists!BF482,'[1]Multi-Field'!$F$54="undrained"),BH482,""))</f>
        <v/>
      </c>
      <c r="DK482" s="409" t="str">
        <f>IF(AND('[1]Multi-Field'!$E$55=[1]Lists!BF482,'[1]Multi-Field'!$F$55="Drained"),BI482,IF(AND('[1]Multi-Field'!$E$55=[1]Lists!BF482,'[1]Multi-Field'!$F$55="undrained"),BH482,""))</f>
        <v/>
      </c>
      <c r="DL482" s="409" t="str">
        <f>IF(AND('[1]Multi-Field'!$E$56=[1]Lists!BF482,'[1]Multi-Field'!$F$56="Drained"),BI482,IF(AND('[1]Multi-Field'!$E$56=[1]Lists!BF482,'[1]Multi-Field'!$F$56="undrained"),BH482,""))</f>
        <v/>
      </c>
      <c r="DM482" s="409" t="str">
        <f>IF(AND('[1]Multi-Field'!$E$57=[1]Lists!BF482,'[1]Multi-Field'!$F$57="Drained"),BI482,IF(AND('[1]Multi-Field'!$E$57=[1]Lists!BF482,'[1]Multi-Field'!$F$57="undrained"),BH482,""))</f>
        <v/>
      </c>
      <c r="DN482" s="409" t="str">
        <f>IF(AND('[1]Multi-Field'!$E$58=[1]Lists!BF482,'[1]Multi-Field'!$F$58="Drained"),BI482,IF(AND('[1]Multi-Field'!$E$58=[1]Lists!BF482,'[1]Multi-Field'!$F$58="undrained"),BH482,""))</f>
        <v/>
      </c>
      <c r="DO482" s="409" t="str">
        <f>IF(AND('[1]Multi-Field'!$E$59=[1]Lists!BF482,'[1]Multi-Field'!$F$59="Drained"),BI482,IF(AND('[1]Multi-Field'!$E$59=[1]Lists!BF482,'[1]Multi-Field'!$F$59="undrained"),BH482,""))</f>
        <v/>
      </c>
      <c r="DP482" s="409" t="str">
        <f>IF(AND('[1]Multi-Field'!$E$60=[1]Lists!BF482,'[1]Multi-Field'!$F$60="Drained"),BI482,IF(AND('[1]Multi-Field'!$E$60=[1]Lists!BF482,'[1]Multi-Field'!$F$60="undrained"),BH482,""))</f>
        <v/>
      </c>
      <c r="DQ482" s="409" t="str">
        <f>IF(AND('[1]Multi-Field'!$E$61=[1]Lists!BF482,'[1]Multi-Field'!$F$61="Drained"),BI482,IF(AND('[1]Multi-Field'!$E$61=[1]Lists!BF482,'[1]Multi-Field'!$F$61="undrained"),BH482,""))</f>
        <v/>
      </c>
      <c r="DR482" s="409" t="str">
        <f>IF(AND('[1]Multi-Field'!$E$62=[1]Lists!BF482,'[1]Multi-Field'!$F$62="Drained"),BI482,IF(AND('[1]Multi-Field'!$E$62=[1]Lists!BF482,'[1]Multi-Field'!$F$62="undrained"),BH482,""))</f>
        <v/>
      </c>
      <c r="DS482" s="409" t="str">
        <f>IF(AND('[1]Multi-Field'!$E$63=[1]Lists!BF482,'[1]Multi-Field'!$F$63="Drained"),BI482,IF(AND('[1]Multi-Field'!$E$63=[1]Lists!BF482,'[1]Multi-Field'!$F$63="undrained"),BH482,""))</f>
        <v/>
      </c>
      <c r="DT482" s="409" t="str">
        <f>IF(AND('[1]Multi-Field'!$E$64=[1]Lists!BF482,'[1]Multi-Field'!$F$64="Drained"),BI482,IF(AND('[1]Multi-Field'!$E$64=[1]Lists!BF482,'[1]Multi-Field'!$F$64="undrained"),BH482,""))</f>
        <v/>
      </c>
      <c r="DU482" s="409" t="str">
        <f>IF(AND('[1]Multi-Field'!$E$65=[1]Lists!BF482,'[1]Multi-Field'!$F$65="Drained"),BI482,IF(AND('[1]Multi-Field'!$E$65=[1]Lists!BF482,'[1]Multi-Field'!$F$65="undrained"),BH482,""))</f>
        <v/>
      </c>
      <c r="DV482" s="409" t="str">
        <f>IF(AND('[1]Multi-Field'!$E$66=[1]Lists!BF482,'[1]Multi-Field'!$F$66="Drained"),BI482,IF(AND('[1]Multi-Field'!$E$66=[1]Lists!BF482,'[1]Multi-Field'!$F$66="undrained"),BH482,""))</f>
        <v/>
      </c>
      <c r="DW482" s="409" t="str">
        <f>IF(AND('[1]Multi-Field'!$E$67=[1]Lists!BF482,'[1]Multi-Field'!$F$67="Drained"),BI482,IF(AND('[1]Multi-Field'!$E$67=[1]Lists!BF482,'[1]Multi-Field'!$F$67="undrained"),BH482,""))</f>
        <v/>
      </c>
      <c r="DX482" s="409" t="str">
        <f>IF(AND('[1]Multi-Field'!$E$68=[1]Lists!BF482,'[1]Multi-Field'!$F$68="Drained"),BI482,IF(AND('[1]Multi-Field'!$E$68=[1]Lists!BF482,'[1]Multi-Field'!$F$68="undrained"),BH482,""))</f>
        <v/>
      </c>
      <c r="DY482" s="409" t="str">
        <f>IF(AND('[1]Multi-Field'!$E$69=[1]Lists!BF482,'[1]Multi-Field'!$F$69="Drained"),BI482,IF(AND('[1]Multi-Field'!$E$69=[1]Lists!BF482,'[1]Multi-Field'!$F$69="undrained"),BH482,""))</f>
        <v/>
      </c>
      <c r="DZ482" s="409" t="str">
        <f>IF(AND('[1]Multi-Field'!$E$70=[1]Lists!BF482,'[1]Multi-Field'!$F$70="Drained"),BI482,IF(AND('[1]Multi-Field'!$E$70=[1]Lists!BF482,'[1]Multi-Field'!$F$70="undrained"),BH482,""))</f>
        <v/>
      </c>
      <c r="EA482" s="409" t="str">
        <f>IF(AND('[1]Multi-Field'!$E$71=[1]Lists!BF482,'[1]Multi-Field'!$F$71="Drained"),BI482,IF(AND('[1]Multi-Field'!$E$71=[1]Lists!BF482,'[1]Multi-Field'!$F$71="undrained"),BH482,""))</f>
        <v/>
      </c>
      <c r="EB482" s="409" t="str">
        <f>IF(AND('[1]Multi-Field'!$E$72=[1]Lists!BF482,'[1]Multi-Field'!$F$72="Drained"),BI482,IF(AND('[1]Multi-Field'!$E$72=[1]Lists!BF482,'[1]Multi-Field'!$F$72="undrained"),BH482,""))</f>
        <v/>
      </c>
      <c r="EC482" s="409" t="str">
        <f>IF(AND('[1]Multi-Field'!$E$73=[1]Lists!BF482,'[1]Multi-Field'!$F$73="Drained"),BI482,IF(AND('[1]Multi-Field'!$E$73=[1]Lists!BF482,'[1]Multi-Field'!$F$73="undrained"),BH482,""))</f>
        <v/>
      </c>
      <c r="ED482" s="409" t="str">
        <f>IF(AND('[1]Multi-Field'!$E$74=[1]Lists!BF482,'[1]Multi-Field'!$F$74="Drained"),BI482,IF(AND('[1]Multi-Field'!$E$74=[1]Lists!BF482,'[1]Multi-Field'!$F$74="undrained"),BH482,""))</f>
        <v/>
      </c>
      <c r="EE482" s="409" t="str">
        <f>IF(AND('[1]Multi-Field'!$E$75=[1]Lists!BF482,'[1]Multi-Field'!$F$75="Drained"),BI482,IF(AND('[1]Multi-Field'!$E$75=[1]Lists!BF482,'[1]Multi-Field'!$F$75="undrained"),BH482,""))</f>
        <v/>
      </c>
      <c r="EF482" s="409" t="str">
        <f>IF(AND('[1]Multi-Field'!$E$76=[1]Lists!BF482,'[1]Multi-Field'!$F$76="Drained"),BI482,IF(AND('[1]Multi-Field'!$E$76=[1]Lists!BF482,'[1]Multi-Field'!$F$6="undrained"),BH482,""))</f>
        <v/>
      </c>
      <c r="EG482" s="409" t="str">
        <f>IF(AND('[1]Multi-Field'!$E$77=[1]Lists!BF482,'[1]Multi-Field'!$F$77="Drained"),BI482,IF(AND('[1]Multi-Field'!$E$77=[1]Lists!BF482,'[1]Multi-Field'!$F$77="undrained"),BH482,""))</f>
        <v/>
      </c>
      <c r="EH482" s="409" t="str">
        <f>IF(AND('[1]Multi-Field'!$E$78=[1]Lists!BF482,'[1]Multi-Field'!$F$78="Drained"),BI482,IF(AND('[1]Multi-Field'!$E$78=[1]Lists!BF482,'[1]Multi-Field'!$F$78="undrained"),BH482,""))</f>
        <v/>
      </c>
      <c r="EI482" s="409" t="str">
        <f>IF(AND('[1]Multi-Field'!$E$79=[1]Lists!BF482,'[1]Multi-Field'!$F$79="Drained"),BI482,IF(AND('[1]Multi-Field'!$E$79=[1]Lists!BF482,'[1]Multi-Field'!$F$79="undrained"),BH482,""))</f>
        <v/>
      </c>
      <c r="EJ482" s="409" t="str">
        <f>IF(AND('[1]Multi-Field'!$E$80=[1]Lists!BF482,'[1]Multi-Field'!$F$80="Drained"),BI482,IF(AND('[1]Multi-Field'!$E$80=[1]Lists!BF482,'[1]Multi-Field'!$F$80="undrained"),BH482,""))</f>
        <v/>
      </c>
      <c r="EK482" s="409" t="str">
        <f>IF(AND('[1]Multi-Field'!$E$81=[1]Lists!BF482,'[1]Multi-Field'!$F$81="Drained"),BI482,IF(AND('[1]Multi-Field'!$E$81=[1]Lists!BF482,'[1]Multi-Field'!$F$81="undrained"),BH482,""))</f>
        <v/>
      </c>
      <c r="EL482" s="409" t="str">
        <f>IF(AND('[1]Multi-Field'!$E$82=[1]Lists!BF482,'[1]Multi-Field'!$F$82="Drained"),BI482,IF(AND('[1]Multi-Field'!$E$82=[1]Lists!BF482,'[1]Multi-Field'!$F$82="undrained"),BH482,""))</f>
        <v/>
      </c>
      <c r="EM482" s="409" t="str">
        <f>IF(AND('[1]Multi-Field'!$E$83=[1]Lists!BF482,'[1]Multi-Field'!$F$83="Drained"),BI482,IF(AND('[1]Multi-Field'!$E$83=[1]Lists!BF482,'[1]Multi-Field'!$F$83="undrained"),BH482,""))</f>
        <v/>
      </c>
      <c r="EN482" s="409" t="str">
        <f>IF(AND('[1]Multi-Field'!$E$84=[1]Lists!BF482,'[1]Multi-Field'!$F$84="Drained"),BI482,IF(AND('[1]Multi-Field'!$E$84=[1]Lists!BF482,'[1]Multi-Field'!$F$84="undrained"),BH482,""))</f>
        <v/>
      </c>
      <c r="EO482" s="409" t="str">
        <f>IF(AND('[1]Multi-Field'!$E$85=[1]Lists!BF482,'[1]Multi-Field'!$F$85="Drained"),BI482,IF(AND('[1]Multi-Field'!$E$85=[1]Lists!BF482,'[1]Multi-Field'!$F$85="undrained"),BH482,""))</f>
        <v/>
      </c>
      <c r="EP482" s="409" t="str">
        <f>IF(AND('[1]Multi-Field'!$E$86=[1]Lists!BF482,'[1]Multi-Field'!$F$86="Drained"),BI482,IF(AND('[1]Multi-Field'!$E$86=[1]Lists!BF482,'[1]Multi-Field'!$F$86="undrained"),BH482,""))</f>
        <v/>
      </c>
      <c r="EQ482" s="409" t="str">
        <f>IF(AND('[1]Multi-Field'!$E$87=[1]Lists!BF482,'[1]Multi-Field'!$F$87="Drained"),BI482,IF(AND('[1]Multi-Field'!$E$87=[1]Lists!BF482,'[1]Multi-Field'!$F$87="undrained"),BH482,""))</f>
        <v/>
      </c>
      <c r="ER482" s="409" t="str">
        <f>IF(AND('[1]Multi-Field'!$E$88=[1]Lists!BF482,'[1]Multi-Field'!$F$88="Drained"),BI482,IF(AND('[1]Multi-Field'!$E$88=[1]Lists!BF482,'[1]Multi-Field'!$F$88="undrained"),BH482,""))</f>
        <v/>
      </c>
      <c r="ES482" s="409" t="str">
        <f>IF(AND('[1]Multi-Field'!$E$89=[1]Lists!BF482,'[1]Multi-Field'!$F$89="Drained"),BI482,IF(AND('[1]Multi-Field'!$E$89=[1]Lists!BF482,'[1]Multi-Field'!$F$89="undrained"),BH482,""))</f>
        <v/>
      </c>
      <c r="ET482" s="409" t="str">
        <f>IF(AND('[1]Multi-Field'!$E$90=[1]Lists!BF482,'[1]Multi-Field'!$F$90="Drained"),BI482,IF(AND('[1]Multi-Field'!$E$90=[1]Lists!BF482,'[1]Multi-Field'!$F$90="undrained"),BH482,""))</f>
        <v/>
      </c>
      <c r="EU482" s="409" t="str">
        <f>IF(AND('[1]Multi-Field'!$E$91=[1]Lists!BF482,'[1]Multi-Field'!$F$91="Drained"),BI482,IF(AND('[1]Multi-Field'!$E$91=[1]Lists!BF482,'[1]Multi-Field'!$F$91="undrained"),BH482,""))</f>
        <v/>
      </c>
      <c r="EV482" s="409" t="str">
        <f>IF(AND('[1]Multi-Field'!$E$92=[1]Lists!BF482,'[1]Multi-Field'!$F$92="Drained"),BI482,IF(AND('[1]Multi-Field'!$E$92=[1]Lists!BF482,'[1]Multi-Field'!$F$92="undrained"),BH482,""))</f>
        <v/>
      </c>
      <c r="EW482" s="409" t="str">
        <f>IF(AND('[1]Multi-Field'!$E$93=[1]Lists!BF482,'[1]Multi-Field'!$F$93="Drained"),BI482,IF(AND('[1]Multi-Field'!$E$93=[1]Lists!BF482,'[1]Multi-Field'!$F$93="undrained"),BH482,""))</f>
        <v/>
      </c>
      <c r="EX482" s="409" t="str">
        <f>IF(AND('[1]Multi-Field'!$E$94=[1]Lists!BF482,'[1]Multi-Field'!$F$94="Drained"),BI482,IF(AND('[1]Multi-Field'!$E$94=[1]Lists!BF482,'[1]Multi-Field'!$F$94="undrained"),BH482,""))</f>
        <v/>
      </c>
      <c r="EY482" s="409" t="str">
        <f>IF(AND('[1]Multi-Field'!$E$95=[1]Lists!BF482,'[1]Multi-Field'!$F$95="Drained"),BI482,IF(AND('[1]Multi-Field'!$E$95=[1]Lists!BF482,'[1]Multi-Field'!$F$95="undrained"),BH482,""))</f>
        <v/>
      </c>
      <c r="EZ482" s="409" t="str">
        <f>IF(AND('[1]Multi-Field'!$E$96=[1]Lists!BF482,'[1]Multi-Field'!$F$96="Drained"),BI482,IF(AND('[1]Multi-Field'!$E$96=[1]Lists!BF482,'[1]Multi-Field'!$F$96="undrained"),BH482,""))</f>
        <v/>
      </c>
      <c r="FA482" s="409" t="str">
        <f>IF(AND('[1]Multi-Field'!$E$97=[1]Lists!BF482,'[1]Multi-Field'!$F$97="Drained"),BI482,IF(AND('[1]Multi-Field'!$E$97=[1]Lists!BF482,'[1]Multi-Field'!$F$97="undrained"),BH482,""))</f>
        <v/>
      </c>
      <c r="FB482" s="409" t="str">
        <f>IF(AND('[1]Multi-Field'!$E$98=[1]Lists!BF482,'[1]Multi-Field'!$F$98="Drained"),BI482,IF(AND('[1]Multi-Field'!$E$98=[1]Lists!BF482,'[1]Multi-Field'!$F$98="undrained"),BH482,""))</f>
        <v/>
      </c>
      <c r="FC482" s="409" t="str">
        <f>IF(AND('[1]Multi-Field'!$E$99=[1]Lists!BF482,'[1]Multi-Field'!$F$99="Drained"),BI482,IF(AND('[1]Multi-Field'!$E$99=[1]Lists!BF482,'[1]Multi-Field'!$F$99="undrained"),BH482,""))</f>
        <v/>
      </c>
      <c r="FD482" s="409" t="str">
        <f>IF(AND('[1]Multi-Field'!$E$100=[1]Lists!BF482,'[1]Multi-Field'!$F$100="Drained"),BI482,IF(AND('[1]Multi-Field'!$E$100=[1]Lists!BF482,'[1]Multi-Field'!$F$100="undrained"),BH482,""))</f>
        <v/>
      </c>
      <c r="FE482" s="409" t="str">
        <f>IF(AND('[1]Multi-Field'!$E$101=[1]Lists!BF482,'[1]Multi-Field'!$F$101="Drained"),BI482,IF(AND('[1]Multi-Field'!$E$101=[1]Lists!BF482,'[1]Multi-Field'!$F$101="undrained"),BH482,""))</f>
        <v/>
      </c>
      <c r="FF482" s="409" t="str">
        <f>IF(AND('[1]Multi-Field'!$E$102=[1]Lists!BF482,'[1]Multi-Field'!$F$102="Drained"),BI482,IF(AND('[1]Multi-Field'!$E$102=[1]Lists!BF482,'[1]Multi-Field'!$F$102="undrained"),BH482,""))</f>
        <v/>
      </c>
      <c r="FG482" s="409" t="str">
        <f>IF(AND('[1]Multi-Field'!$E$103=[1]Lists!BF482,'[1]Multi-Field'!$F$103="Drained"),BI482,IF(AND('[1]Multi-Field'!$E$103=[1]Lists!BF482,'[1]Multi-Field'!$F$103="undrained"),BH482,""))</f>
        <v/>
      </c>
      <c r="FH482" s="409" t="str">
        <f>IF(AND('[1]Multi-Field'!$E$104=[1]Lists!BF482,'[1]Multi-Field'!$F$104="Drained"),BI482,IF(AND('[1]Multi-Field'!$E$104=[1]Lists!BF482,'[1]Multi-Field'!$F$104="undrained"),BH482,""))</f>
        <v/>
      </c>
      <c r="FI482" s="409" t="str">
        <f>IF(AND('[1]Multi-Field'!$E$105=[1]Lists!BF482,'[1]Multi-Field'!$F$105="Drained"),BI482,IF(AND('[1]Multi-Field'!$E$105=[1]Lists!BF482,'[1]Multi-Field'!$F$105="undrained"),BH482,""))</f>
        <v/>
      </c>
      <c r="FJ482" s="409" t="str">
        <f>IF(AND('[1]Multi-Field'!$E$106=[1]Lists!BF482,'[1]Multi-Field'!$F$106="Drained"),BI482,IF(AND('[1]Multi-Field'!$E$106=[1]Lists!BF482,'[1]Multi-Field'!$F$106="undrained"),BH482,""))</f>
        <v/>
      </c>
      <c r="FK482" s="409" t="str">
        <f>IF(AND('[1]Multi-Field'!$E$107=[1]Lists!BF482,'[1]Multi-Field'!$F$107="Drained"),BI482,IF(AND('[1]Multi-Field'!$E$107=[1]Lists!BF482,'[1]Multi-Field'!$F$107="undrained"),BH482,""))</f>
        <v/>
      </c>
      <c r="FL482" s="409" t="str">
        <f>IF(AND('[1]Multi-Field'!$E$108=[1]Lists!BF482,'[1]Multi-Field'!$F$108="Drained"),BI482,IF(AND('[1]Multi-Field'!$E$108=[1]Lists!BF482,'[1]Multi-Field'!$F$108="undrained"),BH482,""))</f>
        <v/>
      </c>
      <c r="FM482" s="409" t="str">
        <f>IF(AND('[1]Multi-Field'!$E$109=[1]Lists!BF482,'[1]Multi-Field'!$F$109="Drained"),BI482,IF(AND('[1]Multi-Field'!$E$109=[1]Lists!BF482,'[1]Multi-Field'!$F$109="undrained"),BH482,""))</f>
        <v/>
      </c>
      <c r="FN482" s="409" t="str">
        <f>IF(AND('[1]Multi-Field'!$E$110=[1]Lists!BF482,'[1]Multi-Field'!$F$110="Drained"),BI482,IF(AND('[1]Multi-Field'!$E$110=[1]Lists!BF482,'[1]Multi-Field'!$F$110="undrained"),BH482,""))</f>
        <v/>
      </c>
      <c r="FO482" s="409" t="str">
        <f>IF(AND('[1]Multi-Field'!$E$111=[1]Lists!BF482,'[1]Multi-Field'!$F$111="Drained"),BI482,IF(AND('[1]Multi-Field'!$E$111=[1]Lists!BF482,'[1]Multi-Field'!$F$111="undrained"),BH482,""))</f>
        <v/>
      </c>
      <c r="FP482" s="409" t="str">
        <f>IF(AND('[1]Multi-Field'!$E$112=[1]Lists!BF482,'[1]Multi-Field'!$F$112="Drained"),BI482,IF(AND('[1]Multi-Field'!$E$112=[1]Lists!BF482,'[1]Multi-Field'!$F$112="undrained"),BH482,""))</f>
        <v/>
      </c>
      <c r="FQ482" s="409" t="str">
        <f>IF(AND('[1]Multi-Field'!$E$113=[1]Lists!BF482,'[1]Multi-Field'!$F$113="Drained"),BI482,IF(AND('[1]Multi-Field'!$E$113=[1]Lists!BF482,'[1]Multi-Field'!$F$113="undrained"),BH482,""))</f>
        <v/>
      </c>
      <c r="FR482" s="409" t="str">
        <f>IF(AND('[1]Multi-Field'!$E$114=[1]Lists!BF482,'[1]Multi-Field'!$F$114="Drained"),BI482,IF(AND('[1]Multi-Field'!$E$114=[1]Lists!BF482,'[1]Multi-Field'!$F$114="undrained"),BH482,""))</f>
        <v/>
      </c>
      <c r="FS482" s="409" t="str">
        <f>IF(AND('[1]Multi-Field'!$E$115=[1]Lists!BF482,'[1]Multi-Field'!$F$115="Drained"),BI482,IF(AND('[1]Multi-Field'!$E$115=[1]Lists!BF482,'[1]Multi-Field'!$F$115="undrained"),BH482,""))</f>
        <v/>
      </c>
      <c r="FT482" s="409" t="str">
        <f>IF(AND('[1]Multi-Field'!$E$116=[1]Lists!BF482,'[1]Multi-Field'!$F$116="Drained"),BI482,IF(AND('[1]Multi-Field'!$E$116=[1]Lists!BF482,'[1]Multi-Field'!$F$116="undrained"),BH482,""))</f>
        <v/>
      </c>
      <c r="FU482" s="409" t="str">
        <f>IF(AND('[1]Multi-Field'!$E$117=[1]Lists!BF482,'[1]Multi-Field'!$F$117="Drained"),BI482,IF(AND('[1]Multi-Field'!$E$117=[1]Lists!BF482,'[1]Multi-Field'!$F$117="undrained"),BH482,""))</f>
        <v/>
      </c>
      <c r="FV482" s="409" t="str">
        <f>IF(AND('[1]Multi-Field'!$E$118=[1]Lists!BF482,'[1]Multi-Field'!$F$118="Drained"),BI482,IF(AND('[1]Multi-Field'!$E$118=[1]Lists!BF482,'[1]Multi-Field'!$F$118="undrained"),BH482,""))</f>
        <v/>
      </c>
      <c r="FW482" s="409" t="str">
        <f>IF(AND('[1]Multi-Field'!$E$119=[1]Lists!BF482,'[1]Multi-Field'!$F$119="Drained"),BI482,IF(AND('[1]Multi-Field'!$E$119=[1]Lists!BF482,'[1]Multi-Field'!$F$119="undrained"),BH482,""))</f>
        <v/>
      </c>
      <c r="FX482" s="409" t="str">
        <f>IF(AND('[1]Multi-Field'!$E$120=[1]Lists!BF482,'[1]Multi-Field'!$F$120="Drained"),BI482,IF(AND('[1]Multi-Field'!$E$120=[1]Lists!BF482,'[1]Multi-Field'!$F$120="undrained"),BH482,""))</f>
        <v/>
      </c>
      <c r="GC482" s="4">
        <v>1</v>
      </c>
    </row>
    <row r="483" spans="1:185" ht="13.5" customHeight="1">
      <c r="A483" s="7" t="s">
        <v>569</v>
      </c>
      <c r="B483" s="7"/>
      <c r="C483" s="7"/>
      <c r="D483" s="8">
        <v>60</v>
      </c>
      <c r="E483" s="8">
        <f t="shared" si="67"/>
        <v>62</v>
      </c>
      <c r="F483" s="8">
        <f t="shared" si="68"/>
        <v>63</v>
      </c>
      <c r="G483" s="8">
        <v>65</v>
      </c>
      <c r="H483" s="8">
        <v>65</v>
      </c>
      <c r="I483" s="8">
        <f t="shared" si="71"/>
        <v>68</v>
      </c>
      <c r="J483" s="8">
        <f t="shared" si="72"/>
        <v>72</v>
      </c>
      <c r="K483" s="8">
        <v>75</v>
      </c>
      <c r="L483" s="8">
        <v>94</v>
      </c>
      <c r="M483" s="8">
        <f t="shared" si="69"/>
        <v>98</v>
      </c>
      <c r="N483" s="8">
        <f t="shared" si="70"/>
        <v>101</v>
      </c>
      <c r="O483" s="8">
        <v>105</v>
      </c>
      <c r="P483" s="391">
        <v>458</v>
      </c>
      <c r="Q483" s="394"/>
      <c r="R483" s="395">
        <f>IF(OR('Multi-Field'!AA460=Lists!AC499,'Multi-Field'!AA460=Lists!AC500),IF('Multi-Field'!Z460="x",(IF('Multi-Field'!AC460=Lists!Q468,Lists!R468,IF('Multi-Field'!AC460=Lists!Q469,Lists!R469,IF('Multi-Field'!AC460=Lists!Q470,Lists!R470,IF('Multi-Field'!AC460=Lists!Q471,Lists!R471))))),IF('Multi-Field'!X460="x",(IF('Multi-Field'!AC460=Lists!Q468,Lists!S468,IF('Multi-Field'!AC460=Lists!Q469,Lists!S469,IF('Multi-Field'!AC460=Lists!Q470,Lists!S470,IF('Multi-Field'!AC460=Lists!Q471,Lists!S471))))),IF('Multi-Field'!V460="x",(IF('Multi-Field'!AC460=Lists!Q468,Lists!T468,IF('Multi-Field'!AC460=Lists!Q469,Lists!T469,IF('Multi-Field'!AC460=Lists!Q470,Lists!T470,IF('Multi-Field'!AC460=Lists!Q471,Lists!T471))))),0))))</f>
        <v>0</v>
      </c>
      <c r="S483" s="395">
        <f t="shared" si="73"/>
        <v>0</v>
      </c>
      <c r="T483" s="395"/>
      <c r="U483" s="396"/>
      <c r="BF483" s="411" t="s">
        <v>1647</v>
      </c>
      <c r="BG483" s="412">
        <v>4</v>
      </c>
      <c r="BH483" s="412">
        <v>3.5</v>
      </c>
      <c r="BI483" s="412">
        <v>4.5</v>
      </c>
      <c r="BJ483" s="409" t="e">
        <f>IF(AND('[1]Single Field'!#REF!=[1]Lists!BF483,'[1]Single Field'!#REF!="Drained"),"x",IF(AND('[1]Single Field'!#REF!=[1]Lists!BF483,'[1]Single Field'!#REF!="Undrained"),O,""))</f>
        <v>#REF!</v>
      </c>
      <c r="BK483" s="409" t="str">
        <f>IF(AND('[1]Multi-Field'!$E$3=[1]Lists!BF483,'[1]Multi-Field'!$F$3="Drained"),BI483,IF(AND('[1]Multi-Field'!$E$3=BF483,'[1]Multi-Field'!$F$3="undrained"),BH483,""))</f>
        <v/>
      </c>
      <c r="BL483" s="409" t="str">
        <f>IF(AND('[1]Multi-Field'!$E$4=BF483,'[1]Multi-Field'!$F$4="Drained"),BI483,IF(AND('[1]Multi-Field'!$E$4=BF483,'[1]Multi-Field'!$F$4="undrained"),BH483,""))</f>
        <v/>
      </c>
      <c r="BM483" s="409" t="str">
        <f>IF(AND('[1]Multi-Field'!$E$5=BF483,'[1]Multi-Field'!$F$5="Drained"),BI483,IF(AND('[1]Multi-Field'!$E$5=BF483,'[1]Multi-Field'!$F$5="undrained"),BH483,""))</f>
        <v/>
      </c>
      <c r="BN483" s="409" t="str">
        <f>IF(AND('[1]Multi-Field'!$E$6=BF483,'[1]Multi-Field'!$F$6="Drained"),BI483,IF(AND('[1]Multi-Field'!$E$6=BF483,'[1]Multi-Field'!$F$6="undrained"),BH483,""))</f>
        <v/>
      </c>
      <c r="BO483" s="409" t="str">
        <f>IF(AND('[1]Multi-Field'!$E$7=BF483,'[1]Multi-Field'!$F$7="Drained"),BI483,IF(AND('[1]Multi-Field'!$E$7=BF483,'[1]Multi-Field'!$F$7="undrained"),BH483,""))</f>
        <v/>
      </c>
      <c r="BP483" s="409" t="str">
        <f>IF(AND('[1]Multi-Field'!$E$8=BF483,'[1]Multi-Field'!$F$8="Drained"),BI483,IF(AND('[1]Multi-Field'!$E$8=BF483,'[1]Multi-Field'!$F$8="undrained"),BH483,""))</f>
        <v/>
      </c>
      <c r="BQ483" s="409" t="str">
        <f>IF(AND('[1]Multi-Field'!$E$9=BF483,'[1]Multi-Field'!$F$9="Drained"),BI483,IF(AND('[1]Multi-Field'!$E$9=BF483,'[1]Multi-Field'!$F$9="undrained"),BH483,""))</f>
        <v/>
      </c>
      <c r="BR483" s="409" t="str">
        <f>IF(AND('[1]Multi-Field'!$E$10=BF483,'[1]Multi-Field'!$F$10="Drained"),BI483,IF(AND('[1]Multi-Field'!$E$10=BF483,'[1]Multi-Field'!$F$10="undrained"),BH483,""))</f>
        <v/>
      </c>
      <c r="BS483" s="409" t="str">
        <f>IF(AND('[1]Multi-Field'!$E$11=BF483,'[1]Multi-Field'!$F$11="Drained"),BI483,IF(AND('[1]Multi-Field'!$E$11=BF483,'[1]Multi-Field'!$F$11="undrained"),BH483,""))</f>
        <v/>
      </c>
      <c r="BT483" s="409" t="str">
        <f>IF(AND('[1]Multi-Field'!$E$12=BF483,'[1]Multi-Field'!$F$12="Drained"),BI483,IF(AND('[1]Multi-Field'!$E$12=BF483,'[1]Multi-Field'!$F$12="undrained"),BH483,""))</f>
        <v/>
      </c>
      <c r="BU483" s="409" t="str">
        <f>IF(AND('[1]Multi-Field'!$E$13=BF483,'[1]Multi-Field'!$F$13="Drained"),BI483,IF(AND('[1]Multi-Field'!$E$3=BF483,'[1]Multi-Field'!$F$13="undrained"),BH483,""))</f>
        <v/>
      </c>
      <c r="BV483" s="409" t="str">
        <f>IF(AND('[1]Multi-Field'!$E$14=BF483,'[1]Multi-Field'!$F$14="Drained"),BI483,IF(AND('[1]Multi-Field'!$E$14=BF483,'[1]Multi-Field'!$F$14="undrained"),BH483,""))</f>
        <v/>
      </c>
      <c r="BW483" s="409" t="str">
        <f>IF(AND('[1]Multi-Field'!$E$15=BF483,'[1]Multi-Field'!$F$15="Drained"),BI483,IF(AND('[1]Multi-Field'!$E$15=BF483,'[1]Multi-Field'!$F$15="undrained"),BH483,""))</f>
        <v/>
      </c>
      <c r="BX483" s="409" t="str">
        <f>IF(AND('[1]Multi-Field'!$E$16=[1]Lists!BF483,'[1]Multi-Field'!$F$16="Drained"),BI483,IF(AND('[1]Multi-Field'!$E$16=[1]Lists!BF483,'[1]Multi-Field'!$F$16="undrained"),BH483,""))</f>
        <v/>
      </c>
      <c r="BY483" s="409" t="str">
        <f>IF(AND('[1]Multi-Field'!$E$17=[1]Lists!BF483,'[1]Multi-Field'!$F$17="Drained"),BI483,IF(AND('[1]Multi-Field'!$E$17=[1]Lists!BF483,'[1]Multi-Field'!$F$17="undrained"),BH483,""))</f>
        <v/>
      </c>
      <c r="BZ483" s="409" t="str">
        <f>IF(AND('[1]Multi-Field'!$E$18=[1]Lists!BF483,'[1]Multi-Field'!$F$18="Drained"),BI483,IF(AND('[1]Multi-Field'!$E$18=[1]Lists!BF483,'[1]Multi-Field'!$F$18="undrained"),BH483,""))</f>
        <v/>
      </c>
      <c r="CA483" s="409" t="str">
        <f>IF(AND('[1]Multi-Field'!$E$19=[1]Lists!BF483,'[1]Multi-Field'!$F$19="Drained"),BI483,IF(AND('[1]Multi-Field'!$E$19=[1]Lists!BF483,'[1]Multi-Field'!$F$19="undrained"),BH483,""))</f>
        <v/>
      </c>
      <c r="CB483" s="409" t="str">
        <f>IF(AND('[1]Multi-Field'!$E$20=[1]Lists!BF483,'[1]Multi-Field'!$F$20="Drained"),BI483,IF(AND('[1]Multi-Field'!$E$20=[1]Lists!BF483,'[1]Multi-Field'!$F$20="undrained"),BH483,""))</f>
        <v/>
      </c>
      <c r="CC483" s="409" t="str">
        <f>IF(AND('[1]Multi-Field'!$E$21=[1]Lists!BF483,'[1]Multi-Field'!$F$21="Drained"),BI483,IF(AND('[1]Multi-Field'!$E$21=[1]Lists!BF483,'[1]Multi-Field'!$F$21="undrained"),BH483,""))</f>
        <v/>
      </c>
      <c r="CD483" s="409" t="str">
        <f>IF(AND('[1]Multi-Field'!$E$22=[1]Lists!BF483,'[1]Multi-Field'!$F$22="Drained"),BI483,IF(AND('[1]Multi-Field'!$E$22=[1]Lists!BF483,'[1]Multi-Field'!$F$22="undrained"),BH483,""))</f>
        <v/>
      </c>
      <c r="CE483" s="409" t="str">
        <f>IF(AND('[1]Multi-Field'!$E$23=[1]Lists!BF483,'[1]Multi-Field'!$F$23="Drained"),BI483,IF(AND('[1]Multi-Field'!$E$23=[1]Lists!BF483,'[1]Multi-Field'!$F$23="undrained"),BH483,""))</f>
        <v/>
      </c>
      <c r="CF483" s="409" t="str">
        <f>IF(AND('[1]Multi-Field'!$E$24=[1]Lists!BF483,'[1]Multi-Field'!$F$24="Drained"),BI483,IF(AND('[1]Multi-Field'!$E$24=[1]Lists!BF483,'[1]Multi-Field'!$F$24="undrained"),BH483,""))</f>
        <v/>
      </c>
      <c r="CG483" s="409" t="str">
        <f>IF(AND('[1]Multi-Field'!$E$25=[1]Lists!BF483,'[1]Multi-Field'!$F$25="Drained"),BI483,IF(AND('[1]Multi-Field'!$E$25=[1]Lists!BF483,'[1]Multi-Field'!$F$25="undrained"),BH483,""))</f>
        <v/>
      </c>
      <c r="CH483" s="409" t="str">
        <f>IF(AND('[1]Multi-Field'!$E$26=[1]Lists!BF483,'[1]Multi-Field'!$F$26="Drained"),BI483,IF(AND('[1]Multi-Field'!$E$26=[1]Lists!BF483,'[1]Multi-Field'!$F$26="undrained"),BH483,""))</f>
        <v/>
      </c>
      <c r="CI483" s="409" t="str">
        <f>IF(AND('[1]Multi-Field'!$E$27=[1]Lists!BF483,'[1]Multi-Field'!$F$27="Drained"),BI483,IF(AND('[1]Multi-Field'!$E$27=[1]Lists!BF483,'[1]Multi-Field'!$F$27="undrained"),BH483,""))</f>
        <v/>
      </c>
      <c r="CJ483" s="409" t="str">
        <f>IF(AND('[1]Multi-Field'!$E$28=[1]Lists!BF483,'[1]Multi-Field'!$F$28="Drained"),BI483,IF(AND('[1]Multi-Field'!$E$28=[1]Lists!BF483,'[1]Multi-Field'!$F$28="undrained"),BH483,""))</f>
        <v/>
      </c>
      <c r="CK483" s="409" t="str">
        <f>IF(AND('[1]Multi-Field'!$E$29=[1]Lists!BF483,'[1]Multi-Field'!$F$29="Drained"),BI483,IF(AND('[1]Multi-Field'!$E$29=[1]Lists!BF483,'[1]Multi-Field'!$F$29="undrained"),BH483,""))</f>
        <v/>
      </c>
      <c r="CL483" s="409" t="str">
        <f>IF(AND('[1]Multi-Field'!$E$30=[1]Lists!BF483,'[1]Multi-Field'!$F$30="Drained"),BI483,IF(AND('[1]Multi-Field'!$E$30=[1]Lists!BF483,'[1]Multi-Field'!$F$30="undrained"),BH483,""))</f>
        <v/>
      </c>
      <c r="CM483" s="409" t="str">
        <f>IF(AND('[1]Multi-Field'!$E$31=[1]Lists!BF483,'[1]Multi-Field'!$F$31="Drained"),BI483,IF(AND('[1]Multi-Field'!$E$31=[1]Lists!BF483,'[1]Multi-Field'!$F$31="undrained"),BH483,""))</f>
        <v/>
      </c>
      <c r="CN483" s="409" t="str">
        <f>IF(AND('[1]Multi-Field'!$E$32=[1]Lists!BF483,'[1]Multi-Field'!$F$32="Drained"),BI483,IF(AND('[1]Multi-Field'!$E$32=[1]Lists!BF483,'[1]Multi-Field'!$F$32="undrained"),BH483,""))</f>
        <v/>
      </c>
      <c r="CO483" s="409" t="str">
        <f>IF(AND('[1]Multi-Field'!$E$33=[1]Lists!BF483,'[1]Multi-Field'!$F$33="Drained"),BI483,IF(AND('[1]Multi-Field'!$E$33=[1]Lists!BF483,'[1]Multi-Field'!$F$33="undrained"),BH483,""))</f>
        <v/>
      </c>
      <c r="CP483" s="409" t="str">
        <f>IF(AND('[1]Multi-Field'!$E$34=[1]Lists!BF483,'[1]Multi-Field'!$F$34="Drained"),BI483,IF(AND('[1]Multi-Field'!$E$34=[1]Lists!BF483,'[1]Multi-Field'!$F$34="undrained"),BH483,""))</f>
        <v/>
      </c>
      <c r="CQ483" s="409" t="str">
        <f>IF(AND('[1]Multi-Field'!$E$35=[1]Lists!BF483,'[1]Multi-Field'!$F$35="Drained"),BI483,IF(AND('[1]Multi-Field'!$E$35=[1]Lists!BF483,'[1]Multi-Field'!$F$35="undrained"),BH483,""))</f>
        <v/>
      </c>
      <c r="CR483" s="409" t="str">
        <f>IF(AND('[1]Multi-Field'!$E$36=[1]Lists!BF483,'[1]Multi-Field'!$F$36="Drained"),BI483,IF(AND('[1]Multi-Field'!$E$36=[1]Lists!BF483,'[1]Multi-Field'!$F$36="undrained"),BH483,""))</f>
        <v/>
      </c>
      <c r="CS483" s="409" t="str">
        <f>IF(AND('[1]Multi-Field'!$E$37=[1]Lists!BF483,'[1]Multi-Field'!$F$37="Drained"),BI483,IF(AND('[1]Multi-Field'!$E$37=[1]Lists!BF483,'[1]Multi-Field'!$F$37="undrained"),BH483,""))</f>
        <v/>
      </c>
      <c r="CT483" s="409" t="str">
        <f>IF(AND('[1]Multi-Field'!$E$38=[1]Lists!BF483,'[1]Multi-Field'!$F$38="Drained"),BI483,IF(AND('[1]Multi-Field'!$E$38=[1]Lists!BF483,'[1]Multi-Field'!$F$38="undrained"),BH483,""))</f>
        <v/>
      </c>
      <c r="CU483" s="409" t="str">
        <f>IF(AND('[1]Multi-Field'!$E$39=[1]Lists!BF483,'[1]Multi-Field'!$F$39="Drained"),BI483,IF(AND('[1]Multi-Field'!$E$39=[1]Lists!BF483,'[1]Multi-Field'!$F$39="undrained"),BH483,""))</f>
        <v/>
      </c>
      <c r="CV483" s="409" t="str">
        <f>IF(AND('[1]Multi-Field'!$E$40=[1]Lists!BF483,'[1]Multi-Field'!$F$40="Drained"),BI483,IF(AND('[1]Multi-Field'!$E$40=[1]Lists!BF483,'[1]Multi-Field'!$F$40="undrained"),BH483,""))</f>
        <v/>
      </c>
      <c r="CW483" s="409" t="str">
        <f>IF(AND('[1]Multi-Field'!$E$41=[1]Lists!BF483,'[1]Multi-Field'!$F$40="Drained"),BI483,IF(AND('[1]Multi-Field'!$E$40=[1]Lists!BF483,'[1]Multi-Field'!$F$40="undrained"),BH483,""))</f>
        <v/>
      </c>
      <c r="CX483" s="409" t="str">
        <f>IF(AND('[1]Multi-Field'!$E$42=[1]Lists!BF483,'[1]Multi-Field'!$F$42="Drained"),BI483,IF(AND('[1]Multi-Field'!$E$42=[1]Lists!BF483,'[1]Multi-Field'!$F$42="undrained"),BH483,""))</f>
        <v/>
      </c>
      <c r="CY483" s="409" t="str">
        <f>IF(AND('[1]Multi-Field'!$E$43=[1]Lists!BF483,'[1]Multi-Field'!$F$43="Drained"),BI483,IF(AND('[1]Multi-Field'!$E$43=[1]Lists!BF483,'[1]Multi-Field'!$F$43="undrained"),BH483,""))</f>
        <v/>
      </c>
      <c r="CZ483" s="409" t="str">
        <f>IF(AND('[1]Multi-Field'!$E$44=[1]Lists!BF483,'[1]Multi-Field'!$F$44="Drained"),BI483,IF(AND('[1]Multi-Field'!$E$44=[1]Lists!BF483,'[1]Multi-Field'!$F$44="undrained"),BH483,""))</f>
        <v/>
      </c>
      <c r="DA483" s="409" t="str">
        <f>IF(AND('[1]Multi-Field'!$E$45=[1]Lists!BF483,'[1]Multi-Field'!$F$45="Drained"),BI483,IF(AND('[1]Multi-Field'!$E$45=[1]Lists!BF483,'[1]Multi-Field'!$F$45="undrained"),BH483,""))</f>
        <v/>
      </c>
      <c r="DB483" s="409" t="str">
        <f>IF(AND('[1]Multi-Field'!$E$46=[1]Lists!BF483,'[1]Multi-Field'!$F$46="Drained"),BI483,IF(AND('[1]Multi-Field'!$E$46=[1]Lists!BF483,'[1]Multi-Field'!$F$46="undrained"),BH483,""))</f>
        <v/>
      </c>
      <c r="DC483" s="409" t="str">
        <f>IF(AND('[1]Multi-Field'!$E$47=[1]Lists!BF483,'[1]Multi-Field'!$F$47="Drained"),BI483,IF(AND('[1]Multi-Field'!$E$47=[1]Lists!BF483,'[1]Multi-Field'!$F$47="undrained"),BH483,""))</f>
        <v/>
      </c>
      <c r="DD483" s="409" t="str">
        <f>IF(AND('[1]Multi-Field'!$E$48=[1]Lists!BF483,'[1]Multi-Field'!$F$48="Drained"),BI483,IF(AND('[1]Multi-Field'!$E$48=[1]Lists!BF483,'[1]Multi-Field'!$F$48="undrained"),BH483,""))</f>
        <v/>
      </c>
      <c r="DE483" s="409" t="str">
        <f>IF(AND('[1]Multi-Field'!$E$49=[1]Lists!BF483,'[1]Multi-Field'!$F$49="Drained"),BI483,IF(AND('[1]Multi-Field'!$E$49=[1]Lists!BF483,'[1]Multi-Field'!$F$9="undrained"),BH483,""))</f>
        <v/>
      </c>
      <c r="DF483" s="409" t="str">
        <f>IF(AND('[1]Multi-Field'!$E$50=[1]Lists!BF483,'[1]Multi-Field'!$F$50="Drained"),BI483,IF(AND('[1]Multi-Field'!$E$50=[1]Lists!BF483,'[1]Multi-Field'!$F$50="undrained"),BH483,""))</f>
        <v/>
      </c>
      <c r="DG483" s="409" t="str">
        <f>IF(AND('[1]Multi-Field'!$E$51=[1]Lists!BF483,'[1]Multi-Field'!$F$51="Drained"),BI483,IF(AND('[1]Multi-Field'!$E$51=[1]Lists!BF483,'[1]Multi-Field'!$F$51="undrained"),BH483,""))</f>
        <v/>
      </c>
      <c r="DH483" s="409" t="str">
        <f>IF(AND('[1]Multi-Field'!$E$52=[1]Lists!BF483,'[1]Multi-Field'!$F$52="Drained"),BI483,IF(AND('[1]Multi-Field'!$E$52=[1]Lists!BF483,'[1]Multi-Field'!$F$52="undrained"),BH483,""))</f>
        <v/>
      </c>
      <c r="DI483" s="409" t="str">
        <f>IF(AND('[1]Multi-Field'!$E$53=[1]Lists!BF483,'[1]Multi-Field'!$F$53="Drained"),BI483,IF(AND('[1]Multi-Field'!$E$53=[1]Lists!BF483,'[1]Multi-Field'!$F$53="undrained"),BH483,""))</f>
        <v/>
      </c>
      <c r="DJ483" s="409" t="str">
        <f>IF(AND('[1]Multi-Field'!$E$54=[1]Lists!BF483,'[1]Multi-Field'!$F$54="Drained"),BI483,IF(AND('[1]Multi-Field'!$E$54=[1]Lists!BF483,'[1]Multi-Field'!$F$54="undrained"),BH483,""))</f>
        <v/>
      </c>
      <c r="DK483" s="409" t="str">
        <f>IF(AND('[1]Multi-Field'!$E$55=[1]Lists!BF483,'[1]Multi-Field'!$F$55="Drained"),BI483,IF(AND('[1]Multi-Field'!$E$55=[1]Lists!BF483,'[1]Multi-Field'!$F$55="undrained"),BH483,""))</f>
        <v/>
      </c>
      <c r="DL483" s="409" t="str">
        <f>IF(AND('[1]Multi-Field'!$E$56=[1]Lists!BF483,'[1]Multi-Field'!$F$56="Drained"),BI483,IF(AND('[1]Multi-Field'!$E$56=[1]Lists!BF483,'[1]Multi-Field'!$F$56="undrained"),BH483,""))</f>
        <v/>
      </c>
      <c r="DM483" s="409" t="str">
        <f>IF(AND('[1]Multi-Field'!$E$57=[1]Lists!BF483,'[1]Multi-Field'!$F$57="Drained"),BI483,IF(AND('[1]Multi-Field'!$E$57=[1]Lists!BF483,'[1]Multi-Field'!$F$57="undrained"),BH483,""))</f>
        <v/>
      </c>
      <c r="DN483" s="409" t="str">
        <f>IF(AND('[1]Multi-Field'!$E$58=[1]Lists!BF483,'[1]Multi-Field'!$F$58="Drained"),BI483,IF(AND('[1]Multi-Field'!$E$58=[1]Lists!BF483,'[1]Multi-Field'!$F$58="undrained"),BH483,""))</f>
        <v/>
      </c>
      <c r="DO483" s="409" t="str">
        <f>IF(AND('[1]Multi-Field'!$E$59=[1]Lists!BF483,'[1]Multi-Field'!$F$59="Drained"),BI483,IF(AND('[1]Multi-Field'!$E$59=[1]Lists!BF483,'[1]Multi-Field'!$F$59="undrained"),BH483,""))</f>
        <v/>
      </c>
      <c r="DP483" s="409" t="str">
        <f>IF(AND('[1]Multi-Field'!$E$60=[1]Lists!BF483,'[1]Multi-Field'!$F$60="Drained"),BI483,IF(AND('[1]Multi-Field'!$E$60=[1]Lists!BF483,'[1]Multi-Field'!$F$60="undrained"),BH483,""))</f>
        <v/>
      </c>
      <c r="DQ483" s="409" t="str">
        <f>IF(AND('[1]Multi-Field'!$E$61=[1]Lists!BF483,'[1]Multi-Field'!$F$61="Drained"),BI483,IF(AND('[1]Multi-Field'!$E$61=[1]Lists!BF483,'[1]Multi-Field'!$F$61="undrained"),BH483,""))</f>
        <v/>
      </c>
      <c r="DR483" s="409" t="str">
        <f>IF(AND('[1]Multi-Field'!$E$62=[1]Lists!BF483,'[1]Multi-Field'!$F$62="Drained"),BI483,IF(AND('[1]Multi-Field'!$E$62=[1]Lists!BF483,'[1]Multi-Field'!$F$62="undrained"),BH483,""))</f>
        <v/>
      </c>
      <c r="DS483" s="409" t="str">
        <f>IF(AND('[1]Multi-Field'!$E$63=[1]Lists!BF483,'[1]Multi-Field'!$F$63="Drained"),BI483,IF(AND('[1]Multi-Field'!$E$63=[1]Lists!BF483,'[1]Multi-Field'!$F$63="undrained"),BH483,""))</f>
        <v/>
      </c>
      <c r="DT483" s="409" t="str">
        <f>IF(AND('[1]Multi-Field'!$E$64=[1]Lists!BF483,'[1]Multi-Field'!$F$64="Drained"),BI483,IF(AND('[1]Multi-Field'!$E$64=[1]Lists!BF483,'[1]Multi-Field'!$F$64="undrained"),BH483,""))</f>
        <v/>
      </c>
      <c r="DU483" s="409" t="str">
        <f>IF(AND('[1]Multi-Field'!$E$65=[1]Lists!BF483,'[1]Multi-Field'!$F$65="Drained"),BI483,IF(AND('[1]Multi-Field'!$E$65=[1]Lists!BF483,'[1]Multi-Field'!$F$65="undrained"),BH483,""))</f>
        <v/>
      </c>
      <c r="DV483" s="409" t="str">
        <f>IF(AND('[1]Multi-Field'!$E$66=[1]Lists!BF483,'[1]Multi-Field'!$F$66="Drained"),BI483,IF(AND('[1]Multi-Field'!$E$66=[1]Lists!BF483,'[1]Multi-Field'!$F$66="undrained"),BH483,""))</f>
        <v/>
      </c>
      <c r="DW483" s="409" t="str">
        <f>IF(AND('[1]Multi-Field'!$E$67=[1]Lists!BF483,'[1]Multi-Field'!$F$67="Drained"),BI483,IF(AND('[1]Multi-Field'!$E$67=[1]Lists!BF483,'[1]Multi-Field'!$F$67="undrained"),BH483,""))</f>
        <v/>
      </c>
      <c r="DX483" s="409" t="str">
        <f>IF(AND('[1]Multi-Field'!$E$68=[1]Lists!BF483,'[1]Multi-Field'!$F$68="Drained"),BI483,IF(AND('[1]Multi-Field'!$E$68=[1]Lists!BF483,'[1]Multi-Field'!$F$68="undrained"),BH483,""))</f>
        <v/>
      </c>
      <c r="DY483" s="409" t="str">
        <f>IF(AND('[1]Multi-Field'!$E$69=[1]Lists!BF483,'[1]Multi-Field'!$F$69="Drained"),BI483,IF(AND('[1]Multi-Field'!$E$69=[1]Lists!BF483,'[1]Multi-Field'!$F$69="undrained"),BH483,""))</f>
        <v/>
      </c>
      <c r="DZ483" s="409" t="str">
        <f>IF(AND('[1]Multi-Field'!$E$70=[1]Lists!BF483,'[1]Multi-Field'!$F$70="Drained"),BI483,IF(AND('[1]Multi-Field'!$E$70=[1]Lists!BF483,'[1]Multi-Field'!$F$70="undrained"),BH483,""))</f>
        <v/>
      </c>
      <c r="EA483" s="409" t="str">
        <f>IF(AND('[1]Multi-Field'!$E$71=[1]Lists!BF483,'[1]Multi-Field'!$F$71="Drained"),BI483,IF(AND('[1]Multi-Field'!$E$71=[1]Lists!BF483,'[1]Multi-Field'!$F$71="undrained"),BH483,""))</f>
        <v/>
      </c>
      <c r="EB483" s="409" t="str">
        <f>IF(AND('[1]Multi-Field'!$E$72=[1]Lists!BF483,'[1]Multi-Field'!$F$72="Drained"),BI483,IF(AND('[1]Multi-Field'!$E$72=[1]Lists!BF483,'[1]Multi-Field'!$F$72="undrained"),BH483,""))</f>
        <v/>
      </c>
      <c r="EC483" s="409" t="str">
        <f>IF(AND('[1]Multi-Field'!$E$73=[1]Lists!BF483,'[1]Multi-Field'!$F$73="Drained"),BI483,IF(AND('[1]Multi-Field'!$E$73=[1]Lists!BF483,'[1]Multi-Field'!$F$73="undrained"),BH483,""))</f>
        <v/>
      </c>
      <c r="ED483" s="409" t="str">
        <f>IF(AND('[1]Multi-Field'!$E$74=[1]Lists!BF483,'[1]Multi-Field'!$F$74="Drained"),BI483,IF(AND('[1]Multi-Field'!$E$74=[1]Lists!BF483,'[1]Multi-Field'!$F$74="undrained"),BH483,""))</f>
        <v/>
      </c>
      <c r="EE483" s="409" t="str">
        <f>IF(AND('[1]Multi-Field'!$E$75=[1]Lists!BF483,'[1]Multi-Field'!$F$75="Drained"),BI483,IF(AND('[1]Multi-Field'!$E$75=[1]Lists!BF483,'[1]Multi-Field'!$F$75="undrained"),BH483,""))</f>
        <v/>
      </c>
      <c r="EF483" s="409" t="str">
        <f>IF(AND('[1]Multi-Field'!$E$76=[1]Lists!BF483,'[1]Multi-Field'!$F$76="Drained"),BI483,IF(AND('[1]Multi-Field'!$E$76=[1]Lists!BF483,'[1]Multi-Field'!$F$6="undrained"),BH483,""))</f>
        <v/>
      </c>
      <c r="EG483" s="409" t="str">
        <f>IF(AND('[1]Multi-Field'!$E$77=[1]Lists!BF483,'[1]Multi-Field'!$F$77="Drained"),BI483,IF(AND('[1]Multi-Field'!$E$77=[1]Lists!BF483,'[1]Multi-Field'!$F$77="undrained"),BH483,""))</f>
        <v/>
      </c>
      <c r="EH483" s="409" t="str">
        <f>IF(AND('[1]Multi-Field'!$E$78=[1]Lists!BF483,'[1]Multi-Field'!$F$78="Drained"),BI483,IF(AND('[1]Multi-Field'!$E$78=[1]Lists!BF483,'[1]Multi-Field'!$F$78="undrained"),BH483,""))</f>
        <v/>
      </c>
      <c r="EI483" s="409" t="str">
        <f>IF(AND('[1]Multi-Field'!$E$79=[1]Lists!BF483,'[1]Multi-Field'!$F$79="Drained"),BI483,IF(AND('[1]Multi-Field'!$E$79=[1]Lists!BF483,'[1]Multi-Field'!$F$79="undrained"),BH483,""))</f>
        <v/>
      </c>
      <c r="EJ483" s="409" t="str">
        <f>IF(AND('[1]Multi-Field'!$E$80=[1]Lists!BF483,'[1]Multi-Field'!$F$80="Drained"),BI483,IF(AND('[1]Multi-Field'!$E$80=[1]Lists!BF483,'[1]Multi-Field'!$F$80="undrained"),BH483,""))</f>
        <v/>
      </c>
      <c r="EK483" s="409" t="str">
        <f>IF(AND('[1]Multi-Field'!$E$81=[1]Lists!BF483,'[1]Multi-Field'!$F$81="Drained"),BI483,IF(AND('[1]Multi-Field'!$E$81=[1]Lists!BF483,'[1]Multi-Field'!$F$81="undrained"),BH483,""))</f>
        <v/>
      </c>
      <c r="EL483" s="409" t="str">
        <f>IF(AND('[1]Multi-Field'!$E$82=[1]Lists!BF483,'[1]Multi-Field'!$F$82="Drained"),BI483,IF(AND('[1]Multi-Field'!$E$82=[1]Lists!BF483,'[1]Multi-Field'!$F$82="undrained"),BH483,""))</f>
        <v/>
      </c>
      <c r="EM483" s="409" t="str">
        <f>IF(AND('[1]Multi-Field'!$E$83=[1]Lists!BF483,'[1]Multi-Field'!$F$83="Drained"),BI483,IF(AND('[1]Multi-Field'!$E$83=[1]Lists!BF483,'[1]Multi-Field'!$F$83="undrained"),BH483,""))</f>
        <v/>
      </c>
      <c r="EN483" s="409" t="str">
        <f>IF(AND('[1]Multi-Field'!$E$84=[1]Lists!BF483,'[1]Multi-Field'!$F$84="Drained"),BI483,IF(AND('[1]Multi-Field'!$E$84=[1]Lists!BF483,'[1]Multi-Field'!$F$84="undrained"),BH483,""))</f>
        <v/>
      </c>
      <c r="EO483" s="409" t="str">
        <f>IF(AND('[1]Multi-Field'!$E$85=[1]Lists!BF483,'[1]Multi-Field'!$F$85="Drained"),BI483,IF(AND('[1]Multi-Field'!$E$85=[1]Lists!BF483,'[1]Multi-Field'!$F$85="undrained"),BH483,""))</f>
        <v/>
      </c>
      <c r="EP483" s="409" t="str">
        <f>IF(AND('[1]Multi-Field'!$E$86=[1]Lists!BF483,'[1]Multi-Field'!$F$86="Drained"),BI483,IF(AND('[1]Multi-Field'!$E$86=[1]Lists!BF483,'[1]Multi-Field'!$F$86="undrained"),BH483,""))</f>
        <v/>
      </c>
      <c r="EQ483" s="409" t="str">
        <f>IF(AND('[1]Multi-Field'!$E$87=[1]Lists!BF483,'[1]Multi-Field'!$F$87="Drained"),BI483,IF(AND('[1]Multi-Field'!$E$87=[1]Lists!BF483,'[1]Multi-Field'!$F$87="undrained"),BH483,""))</f>
        <v/>
      </c>
      <c r="ER483" s="409" t="str">
        <f>IF(AND('[1]Multi-Field'!$E$88=[1]Lists!BF483,'[1]Multi-Field'!$F$88="Drained"),BI483,IF(AND('[1]Multi-Field'!$E$88=[1]Lists!BF483,'[1]Multi-Field'!$F$88="undrained"),BH483,""))</f>
        <v/>
      </c>
      <c r="ES483" s="409" t="str">
        <f>IF(AND('[1]Multi-Field'!$E$89=[1]Lists!BF483,'[1]Multi-Field'!$F$89="Drained"),BI483,IF(AND('[1]Multi-Field'!$E$89=[1]Lists!BF483,'[1]Multi-Field'!$F$89="undrained"),BH483,""))</f>
        <v/>
      </c>
      <c r="ET483" s="409" t="str">
        <f>IF(AND('[1]Multi-Field'!$E$90=[1]Lists!BF483,'[1]Multi-Field'!$F$90="Drained"),BI483,IF(AND('[1]Multi-Field'!$E$90=[1]Lists!BF483,'[1]Multi-Field'!$F$90="undrained"),BH483,""))</f>
        <v/>
      </c>
      <c r="EU483" s="409" t="str">
        <f>IF(AND('[1]Multi-Field'!$E$91=[1]Lists!BF483,'[1]Multi-Field'!$F$91="Drained"),BI483,IF(AND('[1]Multi-Field'!$E$91=[1]Lists!BF483,'[1]Multi-Field'!$F$91="undrained"),BH483,""))</f>
        <v/>
      </c>
      <c r="EV483" s="409" t="str">
        <f>IF(AND('[1]Multi-Field'!$E$92=[1]Lists!BF483,'[1]Multi-Field'!$F$92="Drained"),BI483,IF(AND('[1]Multi-Field'!$E$92=[1]Lists!BF483,'[1]Multi-Field'!$F$92="undrained"),BH483,""))</f>
        <v/>
      </c>
      <c r="EW483" s="409" t="str">
        <f>IF(AND('[1]Multi-Field'!$E$93=[1]Lists!BF483,'[1]Multi-Field'!$F$93="Drained"),BI483,IF(AND('[1]Multi-Field'!$E$93=[1]Lists!BF483,'[1]Multi-Field'!$F$93="undrained"),BH483,""))</f>
        <v/>
      </c>
      <c r="EX483" s="409" t="str">
        <f>IF(AND('[1]Multi-Field'!$E$94=[1]Lists!BF483,'[1]Multi-Field'!$F$94="Drained"),BI483,IF(AND('[1]Multi-Field'!$E$94=[1]Lists!BF483,'[1]Multi-Field'!$F$94="undrained"),BH483,""))</f>
        <v/>
      </c>
      <c r="EY483" s="409" t="str">
        <f>IF(AND('[1]Multi-Field'!$E$95=[1]Lists!BF483,'[1]Multi-Field'!$F$95="Drained"),BI483,IF(AND('[1]Multi-Field'!$E$95=[1]Lists!BF483,'[1]Multi-Field'!$F$95="undrained"),BH483,""))</f>
        <v/>
      </c>
      <c r="EZ483" s="409" t="str">
        <f>IF(AND('[1]Multi-Field'!$E$96=[1]Lists!BF483,'[1]Multi-Field'!$F$96="Drained"),BI483,IF(AND('[1]Multi-Field'!$E$96=[1]Lists!BF483,'[1]Multi-Field'!$F$96="undrained"),BH483,""))</f>
        <v/>
      </c>
      <c r="FA483" s="409" t="str">
        <f>IF(AND('[1]Multi-Field'!$E$97=[1]Lists!BF483,'[1]Multi-Field'!$F$97="Drained"),BI483,IF(AND('[1]Multi-Field'!$E$97=[1]Lists!BF483,'[1]Multi-Field'!$F$97="undrained"),BH483,""))</f>
        <v/>
      </c>
      <c r="FB483" s="409" t="str">
        <f>IF(AND('[1]Multi-Field'!$E$98=[1]Lists!BF483,'[1]Multi-Field'!$F$98="Drained"),BI483,IF(AND('[1]Multi-Field'!$E$98=[1]Lists!BF483,'[1]Multi-Field'!$F$98="undrained"),BH483,""))</f>
        <v/>
      </c>
      <c r="FC483" s="409" t="str">
        <f>IF(AND('[1]Multi-Field'!$E$99=[1]Lists!BF483,'[1]Multi-Field'!$F$99="Drained"),BI483,IF(AND('[1]Multi-Field'!$E$99=[1]Lists!BF483,'[1]Multi-Field'!$F$99="undrained"),BH483,""))</f>
        <v/>
      </c>
      <c r="FD483" s="409" t="str">
        <f>IF(AND('[1]Multi-Field'!$E$100=[1]Lists!BF483,'[1]Multi-Field'!$F$100="Drained"),BI483,IF(AND('[1]Multi-Field'!$E$100=[1]Lists!BF483,'[1]Multi-Field'!$F$100="undrained"),BH483,""))</f>
        <v/>
      </c>
      <c r="FE483" s="409" t="str">
        <f>IF(AND('[1]Multi-Field'!$E$101=[1]Lists!BF483,'[1]Multi-Field'!$F$101="Drained"),BI483,IF(AND('[1]Multi-Field'!$E$101=[1]Lists!BF483,'[1]Multi-Field'!$F$101="undrained"),BH483,""))</f>
        <v/>
      </c>
      <c r="FF483" s="409" t="str">
        <f>IF(AND('[1]Multi-Field'!$E$102=[1]Lists!BF483,'[1]Multi-Field'!$F$102="Drained"),BI483,IF(AND('[1]Multi-Field'!$E$102=[1]Lists!BF483,'[1]Multi-Field'!$F$102="undrained"),BH483,""))</f>
        <v/>
      </c>
      <c r="FG483" s="409" t="str">
        <f>IF(AND('[1]Multi-Field'!$E$103=[1]Lists!BF483,'[1]Multi-Field'!$F$103="Drained"),BI483,IF(AND('[1]Multi-Field'!$E$103=[1]Lists!BF483,'[1]Multi-Field'!$F$103="undrained"),BH483,""))</f>
        <v/>
      </c>
      <c r="FH483" s="409" t="str">
        <f>IF(AND('[1]Multi-Field'!$E$104=[1]Lists!BF483,'[1]Multi-Field'!$F$104="Drained"),BI483,IF(AND('[1]Multi-Field'!$E$104=[1]Lists!BF483,'[1]Multi-Field'!$F$104="undrained"),BH483,""))</f>
        <v/>
      </c>
      <c r="FI483" s="409" t="str">
        <f>IF(AND('[1]Multi-Field'!$E$105=[1]Lists!BF483,'[1]Multi-Field'!$F$105="Drained"),BI483,IF(AND('[1]Multi-Field'!$E$105=[1]Lists!BF483,'[1]Multi-Field'!$F$105="undrained"),BH483,""))</f>
        <v/>
      </c>
      <c r="FJ483" s="409" t="str">
        <f>IF(AND('[1]Multi-Field'!$E$106=[1]Lists!BF483,'[1]Multi-Field'!$F$106="Drained"),BI483,IF(AND('[1]Multi-Field'!$E$106=[1]Lists!BF483,'[1]Multi-Field'!$F$106="undrained"),BH483,""))</f>
        <v/>
      </c>
      <c r="FK483" s="409" t="str">
        <f>IF(AND('[1]Multi-Field'!$E$107=[1]Lists!BF483,'[1]Multi-Field'!$F$107="Drained"),BI483,IF(AND('[1]Multi-Field'!$E$107=[1]Lists!BF483,'[1]Multi-Field'!$F$107="undrained"),BH483,""))</f>
        <v/>
      </c>
      <c r="FL483" s="409" t="str">
        <f>IF(AND('[1]Multi-Field'!$E$108=[1]Lists!BF483,'[1]Multi-Field'!$F$108="Drained"),BI483,IF(AND('[1]Multi-Field'!$E$108=[1]Lists!BF483,'[1]Multi-Field'!$F$108="undrained"),BH483,""))</f>
        <v/>
      </c>
      <c r="FM483" s="409" t="str">
        <f>IF(AND('[1]Multi-Field'!$E$109=[1]Lists!BF483,'[1]Multi-Field'!$F$109="Drained"),BI483,IF(AND('[1]Multi-Field'!$E$109=[1]Lists!BF483,'[1]Multi-Field'!$F$109="undrained"),BH483,""))</f>
        <v/>
      </c>
      <c r="FN483" s="409" t="str">
        <f>IF(AND('[1]Multi-Field'!$E$110=[1]Lists!BF483,'[1]Multi-Field'!$F$110="Drained"),BI483,IF(AND('[1]Multi-Field'!$E$110=[1]Lists!BF483,'[1]Multi-Field'!$F$110="undrained"),BH483,""))</f>
        <v/>
      </c>
      <c r="FO483" s="409" t="str">
        <f>IF(AND('[1]Multi-Field'!$E$111=[1]Lists!BF483,'[1]Multi-Field'!$F$111="Drained"),BI483,IF(AND('[1]Multi-Field'!$E$111=[1]Lists!BF483,'[1]Multi-Field'!$F$111="undrained"),BH483,""))</f>
        <v/>
      </c>
      <c r="FP483" s="409" t="str">
        <f>IF(AND('[1]Multi-Field'!$E$112=[1]Lists!BF483,'[1]Multi-Field'!$F$112="Drained"),BI483,IF(AND('[1]Multi-Field'!$E$112=[1]Lists!BF483,'[1]Multi-Field'!$F$112="undrained"),BH483,""))</f>
        <v/>
      </c>
      <c r="FQ483" s="409" t="str">
        <f>IF(AND('[1]Multi-Field'!$E$113=[1]Lists!BF483,'[1]Multi-Field'!$F$113="Drained"),BI483,IF(AND('[1]Multi-Field'!$E$113=[1]Lists!BF483,'[1]Multi-Field'!$F$113="undrained"),BH483,""))</f>
        <v/>
      </c>
      <c r="FR483" s="409" t="str">
        <f>IF(AND('[1]Multi-Field'!$E$114=[1]Lists!BF483,'[1]Multi-Field'!$F$114="Drained"),BI483,IF(AND('[1]Multi-Field'!$E$114=[1]Lists!BF483,'[1]Multi-Field'!$F$114="undrained"),BH483,""))</f>
        <v/>
      </c>
      <c r="FS483" s="409" t="str">
        <f>IF(AND('[1]Multi-Field'!$E$115=[1]Lists!BF483,'[1]Multi-Field'!$F$115="Drained"),BI483,IF(AND('[1]Multi-Field'!$E$115=[1]Lists!BF483,'[1]Multi-Field'!$F$115="undrained"),BH483,""))</f>
        <v/>
      </c>
      <c r="FT483" s="409" t="str">
        <f>IF(AND('[1]Multi-Field'!$E$116=[1]Lists!BF483,'[1]Multi-Field'!$F$116="Drained"),BI483,IF(AND('[1]Multi-Field'!$E$116=[1]Lists!BF483,'[1]Multi-Field'!$F$116="undrained"),BH483,""))</f>
        <v/>
      </c>
      <c r="FU483" s="409" t="str">
        <f>IF(AND('[1]Multi-Field'!$E$117=[1]Lists!BF483,'[1]Multi-Field'!$F$117="Drained"),BI483,IF(AND('[1]Multi-Field'!$E$117=[1]Lists!BF483,'[1]Multi-Field'!$F$117="undrained"),BH483,""))</f>
        <v/>
      </c>
      <c r="FV483" s="409" t="str">
        <f>IF(AND('[1]Multi-Field'!$E$118=[1]Lists!BF483,'[1]Multi-Field'!$F$118="Drained"),BI483,IF(AND('[1]Multi-Field'!$E$118=[1]Lists!BF483,'[1]Multi-Field'!$F$118="undrained"),BH483,""))</f>
        <v/>
      </c>
      <c r="FW483" s="409" t="str">
        <f>IF(AND('[1]Multi-Field'!$E$119=[1]Lists!BF483,'[1]Multi-Field'!$F$119="Drained"),BI483,IF(AND('[1]Multi-Field'!$E$119=[1]Lists!BF483,'[1]Multi-Field'!$F$119="undrained"),BH483,""))</f>
        <v/>
      </c>
      <c r="FX483" s="409" t="str">
        <f>IF(AND('[1]Multi-Field'!$E$120=[1]Lists!BF483,'[1]Multi-Field'!$F$120="Drained"),BI483,IF(AND('[1]Multi-Field'!$E$120=[1]Lists!BF483,'[1]Multi-Field'!$F$120="undrained"),BH483,""))</f>
        <v/>
      </c>
      <c r="GC483" s="4">
        <v>1</v>
      </c>
    </row>
    <row r="484" spans="1:185" ht="13.5" customHeight="1">
      <c r="A484" s="7" t="s">
        <v>570</v>
      </c>
      <c r="B484" s="7"/>
      <c r="C484" s="7"/>
      <c r="D484" s="8">
        <v>55</v>
      </c>
      <c r="E484" s="8">
        <f t="shared" si="67"/>
        <v>58</v>
      </c>
      <c r="F484" s="8">
        <f t="shared" si="68"/>
        <v>62</v>
      </c>
      <c r="G484" s="8">
        <v>65</v>
      </c>
      <c r="H484" s="8">
        <v>60</v>
      </c>
      <c r="I484" s="8">
        <f t="shared" si="71"/>
        <v>63</v>
      </c>
      <c r="J484" s="8">
        <f t="shared" si="72"/>
        <v>67</v>
      </c>
      <c r="K484" s="8">
        <v>70</v>
      </c>
      <c r="L484" s="8">
        <v>75</v>
      </c>
      <c r="M484" s="8">
        <f t="shared" si="69"/>
        <v>85</v>
      </c>
      <c r="N484" s="8">
        <f t="shared" si="70"/>
        <v>95</v>
      </c>
      <c r="O484" s="8">
        <v>105</v>
      </c>
      <c r="P484" s="391">
        <v>459</v>
      </c>
      <c r="Q484" s="394"/>
      <c r="R484" s="395">
        <f>IF(OR('Multi-Field'!AA461=Lists!AC500,'Multi-Field'!AA461=Lists!AC501),IF('Multi-Field'!Z461="x",(IF('Multi-Field'!AC461=Lists!Q469,Lists!R469,IF('Multi-Field'!AC461=Lists!Q470,Lists!R470,IF('Multi-Field'!AC461=Lists!Q471,Lists!R471,IF('Multi-Field'!AC461=Lists!Q472,Lists!R472))))),IF('Multi-Field'!X461="x",(IF('Multi-Field'!AC461=Lists!Q469,Lists!S469,IF('Multi-Field'!AC461=Lists!Q470,Lists!S470,IF('Multi-Field'!AC461=Lists!Q471,Lists!S471,IF('Multi-Field'!AC461=Lists!Q472,Lists!S472))))),IF('Multi-Field'!V461="x",(IF('Multi-Field'!AC461=Lists!Q469,Lists!T469,IF('Multi-Field'!AC461=Lists!Q470,Lists!T470,IF('Multi-Field'!AC461=Lists!Q471,Lists!T471,IF('Multi-Field'!AC461=Lists!Q472,Lists!T472))))),0))))</f>
        <v>0</v>
      </c>
      <c r="S484" s="395">
        <f t="shared" si="73"/>
        <v>0</v>
      </c>
      <c r="T484" s="395"/>
      <c r="U484" s="396"/>
      <c r="BF484" s="411" t="s">
        <v>1648</v>
      </c>
      <c r="BG484" s="412">
        <v>4</v>
      </c>
      <c r="BH484" s="412">
        <v>2.5</v>
      </c>
      <c r="BI484" s="412">
        <v>4</v>
      </c>
      <c r="BJ484" s="409" t="e">
        <f>IF(AND('[1]Single Field'!#REF!=[1]Lists!BF484,'[1]Single Field'!#REF!="Drained"),"x",IF(AND('[1]Single Field'!#REF!=[1]Lists!BF484,'[1]Single Field'!#REF!="Undrained"),O,""))</f>
        <v>#REF!</v>
      </c>
      <c r="BK484" s="409" t="str">
        <f>IF(AND('[1]Multi-Field'!$E$3=[1]Lists!BF484,'[1]Multi-Field'!$F$3="Drained"),BI484,IF(AND('[1]Multi-Field'!$E$3=BF484,'[1]Multi-Field'!$F$3="undrained"),BH484,""))</f>
        <v/>
      </c>
      <c r="BL484" s="409" t="str">
        <f>IF(AND('[1]Multi-Field'!$E$4=BF484,'[1]Multi-Field'!$F$4="Drained"),BI484,IF(AND('[1]Multi-Field'!$E$4=BF484,'[1]Multi-Field'!$F$4="undrained"),BH484,""))</f>
        <v/>
      </c>
      <c r="BM484" s="409" t="str">
        <f>IF(AND('[1]Multi-Field'!$E$5=BF484,'[1]Multi-Field'!$F$5="Drained"),BI484,IF(AND('[1]Multi-Field'!$E$5=BF484,'[1]Multi-Field'!$F$5="undrained"),BH484,""))</f>
        <v/>
      </c>
      <c r="BN484" s="409" t="str">
        <f>IF(AND('[1]Multi-Field'!$E$6=BF484,'[1]Multi-Field'!$F$6="Drained"),BI484,IF(AND('[1]Multi-Field'!$E$6=BF484,'[1]Multi-Field'!$F$6="undrained"),BH484,""))</f>
        <v/>
      </c>
      <c r="BO484" s="409" t="str">
        <f>IF(AND('[1]Multi-Field'!$E$7=BF484,'[1]Multi-Field'!$F$7="Drained"),BI484,IF(AND('[1]Multi-Field'!$E$7=BF484,'[1]Multi-Field'!$F$7="undrained"),BH484,""))</f>
        <v/>
      </c>
      <c r="BP484" s="409" t="str">
        <f>IF(AND('[1]Multi-Field'!$E$8=BF484,'[1]Multi-Field'!$F$8="Drained"),BI484,IF(AND('[1]Multi-Field'!$E$8=BF484,'[1]Multi-Field'!$F$8="undrained"),BH484,""))</f>
        <v/>
      </c>
      <c r="BQ484" s="409" t="str">
        <f>IF(AND('[1]Multi-Field'!$E$9=BF484,'[1]Multi-Field'!$F$9="Drained"),BI484,IF(AND('[1]Multi-Field'!$E$9=BF484,'[1]Multi-Field'!$F$9="undrained"),BH484,""))</f>
        <v/>
      </c>
      <c r="BR484" s="409" t="str">
        <f>IF(AND('[1]Multi-Field'!$E$10=BF484,'[1]Multi-Field'!$F$10="Drained"),BI484,IF(AND('[1]Multi-Field'!$E$10=BF484,'[1]Multi-Field'!$F$10="undrained"),BH484,""))</f>
        <v/>
      </c>
      <c r="BS484" s="409" t="str">
        <f>IF(AND('[1]Multi-Field'!$E$11=BF484,'[1]Multi-Field'!$F$11="Drained"),BI484,IF(AND('[1]Multi-Field'!$E$11=BF484,'[1]Multi-Field'!$F$11="undrained"),BH484,""))</f>
        <v/>
      </c>
      <c r="BT484" s="409" t="str">
        <f>IF(AND('[1]Multi-Field'!$E$12=BF484,'[1]Multi-Field'!$F$12="Drained"),BI484,IF(AND('[1]Multi-Field'!$E$12=BF484,'[1]Multi-Field'!$F$12="undrained"),BH484,""))</f>
        <v/>
      </c>
      <c r="BU484" s="409" t="str">
        <f>IF(AND('[1]Multi-Field'!$E$13=BF484,'[1]Multi-Field'!$F$13="Drained"),BI484,IF(AND('[1]Multi-Field'!$E$3=BF484,'[1]Multi-Field'!$F$13="undrained"),BH484,""))</f>
        <v/>
      </c>
      <c r="BV484" s="409" t="str">
        <f>IF(AND('[1]Multi-Field'!$E$14=BF484,'[1]Multi-Field'!$F$14="Drained"),BI484,IF(AND('[1]Multi-Field'!$E$14=BF484,'[1]Multi-Field'!$F$14="undrained"),BH484,""))</f>
        <v/>
      </c>
      <c r="BW484" s="409" t="str">
        <f>IF(AND('[1]Multi-Field'!$E$15=BF484,'[1]Multi-Field'!$F$15="Drained"),BI484,IF(AND('[1]Multi-Field'!$E$15=BF484,'[1]Multi-Field'!$F$15="undrained"),BH484,""))</f>
        <v/>
      </c>
      <c r="BX484" s="409" t="str">
        <f>IF(AND('[1]Multi-Field'!$E$16=[1]Lists!BF484,'[1]Multi-Field'!$F$16="Drained"),BI484,IF(AND('[1]Multi-Field'!$E$16=[1]Lists!BF484,'[1]Multi-Field'!$F$16="undrained"),BH484,""))</f>
        <v/>
      </c>
      <c r="BY484" s="409" t="str">
        <f>IF(AND('[1]Multi-Field'!$E$17=[1]Lists!BF484,'[1]Multi-Field'!$F$17="Drained"),BI484,IF(AND('[1]Multi-Field'!$E$17=[1]Lists!BF484,'[1]Multi-Field'!$F$17="undrained"),BH484,""))</f>
        <v/>
      </c>
      <c r="BZ484" s="409" t="str">
        <f>IF(AND('[1]Multi-Field'!$E$18=[1]Lists!BF484,'[1]Multi-Field'!$F$18="Drained"),BI484,IF(AND('[1]Multi-Field'!$E$18=[1]Lists!BF484,'[1]Multi-Field'!$F$18="undrained"),BH484,""))</f>
        <v/>
      </c>
      <c r="CA484" s="409" t="str">
        <f>IF(AND('[1]Multi-Field'!$E$19=[1]Lists!BF484,'[1]Multi-Field'!$F$19="Drained"),BI484,IF(AND('[1]Multi-Field'!$E$19=[1]Lists!BF484,'[1]Multi-Field'!$F$19="undrained"),BH484,""))</f>
        <v/>
      </c>
      <c r="CB484" s="409" t="str">
        <f>IF(AND('[1]Multi-Field'!$E$20=[1]Lists!BF484,'[1]Multi-Field'!$F$20="Drained"),BI484,IF(AND('[1]Multi-Field'!$E$20=[1]Lists!BF484,'[1]Multi-Field'!$F$20="undrained"),BH484,""))</f>
        <v/>
      </c>
      <c r="CC484" s="409" t="str">
        <f>IF(AND('[1]Multi-Field'!$E$21=[1]Lists!BF484,'[1]Multi-Field'!$F$21="Drained"),BI484,IF(AND('[1]Multi-Field'!$E$21=[1]Lists!BF484,'[1]Multi-Field'!$F$21="undrained"),BH484,""))</f>
        <v/>
      </c>
      <c r="CD484" s="409" t="str">
        <f>IF(AND('[1]Multi-Field'!$E$22=[1]Lists!BF484,'[1]Multi-Field'!$F$22="Drained"),BI484,IF(AND('[1]Multi-Field'!$E$22=[1]Lists!BF484,'[1]Multi-Field'!$F$22="undrained"),BH484,""))</f>
        <v/>
      </c>
      <c r="CE484" s="409" t="str">
        <f>IF(AND('[1]Multi-Field'!$E$23=[1]Lists!BF484,'[1]Multi-Field'!$F$23="Drained"),BI484,IF(AND('[1]Multi-Field'!$E$23=[1]Lists!BF484,'[1]Multi-Field'!$F$23="undrained"),BH484,""))</f>
        <v/>
      </c>
      <c r="CF484" s="409" t="str">
        <f>IF(AND('[1]Multi-Field'!$E$24=[1]Lists!BF484,'[1]Multi-Field'!$F$24="Drained"),BI484,IF(AND('[1]Multi-Field'!$E$24=[1]Lists!BF484,'[1]Multi-Field'!$F$24="undrained"),BH484,""))</f>
        <v/>
      </c>
      <c r="CG484" s="409" t="str">
        <f>IF(AND('[1]Multi-Field'!$E$25=[1]Lists!BF484,'[1]Multi-Field'!$F$25="Drained"),BI484,IF(AND('[1]Multi-Field'!$E$25=[1]Lists!BF484,'[1]Multi-Field'!$F$25="undrained"),BH484,""))</f>
        <v/>
      </c>
      <c r="CH484" s="409" t="str">
        <f>IF(AND('[1]Multi-Field'!$E$26=[1]Lists!BF484,'[1]Multi-Field'!$F$26="Drained"),BI484,IF(AND('[1]Multi-Field'!$E$26=[1]Lists!BF484,'[1]Multi-Field'!$F$26="undrained"),BH484,""))</f>
        <v/>
      </c>
      <c r="CI484" s="409" t="str">
        <f>IF(AND('[1]Multi-Field'!$E$27=[1]Lists!BF484,'[1]Multi-Field'!$F$27="Drained"),BI484,IF(AND('[1]Multi-Field'!$E$27=[1]Lists!BF484,'[1]Multi-Field'!$F$27="undrained"),BH484,""))</f>
        <v/>
      </c>
      <c r="CJ484" s="409" t="str">
        <f>IF(AND('[1]Multi-Field'!$E$28=[1]Lists!BF484,'[1]Multi-Field'!$F$28="Drained"),BI484,IF(AND('[1]Multi-Field'!$E$28=[1]Lists!BF484,'[1]Multi-Field'!$F$28="undrained"),BH484,""))</f>
        <v/>
      </c>
      <c r="CK484" s="409" t="str">
        <f>IF(AND('[1]Multi-Field'!$E$29=[1]Lists!BF484,'[1]Multi-Field'!$F$29="Drained"),BI484,IF(AND('[1]Multi-Field'!$E$29=[1]Lists!BF484,'[1]Multi-Field'!$F$29="undrained"),BH484,""))</f>
        <v/>
      </c>
      <c r="CL484" s="409" t="str">
        <f>IF(AND('[1]Multi-Field'!$E$30=[1]Lists!BF484,'[1]Multi-Field'!$F$30="Drained"),BI484,IF(AND('[1]Multi-Field'!$E$30=[1]Lists!BF484,'[1]Multi-Field'!$F$30="undrained"),BH484,""))</f>
        <v/>
      </c>
      <c r="CM484" s="409" t="str">
        <f>IF(AND('[1]Multi-Field'!$E$31=[1]Lists!BF484,'[1]Multi-Field'!$F$31="Drained"),BI484,IF(AND('[1]Multi-Field'!$E$31=[1]Lists!BF484,'[1]Multi-Field'!$F$31="undrained"),BH484,""))</f>
        <v/>
      </c>
      <c r="CN484" s="409" t="str">
        <f>IF(AND('[1]Multi-Field'!$E$32=[1]Lists!BF484,'[1]Multi-Field'!$F$32="Drained"),BI484,IF(AND('[1]Multi-Field'!$E$32=[1]Lists!BF484,'[1]Multi-Field'!$F$32="undrained"),BH484,""))</f>
        <v/>
      </c>
      <c r="CO484" s="409" t="str">
        <f>IF(AND('[1]Multi-Field'!$E$33=[1]Lists!BF484,'[1]Multi-Field'!$F$33="Drained"),BI484,IF(AND('[1]Multi-Field'!$E$33=[1]Lists!BF484,'[1]Multi-Field'!$F$33="undrained"),BH484,""))</f>
        <v/>
      </c>
      <c r="CP484" s="409" t="str">
        <f>IF(AND('[1]Multi-Field'!$E$34=[1]Lists!BF484,'[1]Multi-Field'!$F$34="Drained"),BI484,IF(AND('[1]Multi-Field'!$E$34=[1]Lists!BF484,'[1]Multi-Field'!$F$34="undrained"),BH484,""))</f>
        <v/>
      </c>
      <c r="CQ484" s="409" t="str">
        <f>IF(AND('[1]Multi-Field'!$E$35=[1]Lists!BF484,'[1]Multi-Field'!$F$35="Drained"),BI484,IF(AND('[1]Multi-Field'!$E$35=[1]Lists!BF484,'[1]Multi-Field'!$F$35="undrained"),BH484,""))</f>
        <v/>
      </c>
      <c r="CR484" s="409" t="str">
        <f>IF(AND('[1]Multi-Field'!$E$36=[1]Lists!BF484,'[1]Multi-Field'!$F$36="Drained"),BI484,IF(AND('[1]Multi-Field'!$E$36=[1]Lists!BF484,'[1]Multi-Field'!$F$36="undrained"),BH484,""))</f>
        <v/>
      </c>
      <c r="CS484" s="409" t="str">
        <f>IF(AND('[1]Multi-Field'!$E$37=[1]Lists!BF484,'[1]Multi-Field'!$F$37="Drained"),BI484,IF(AND('[1]Multi-Field'!$E$37=[1]Lists!BF484,'[1]Multi-Field'!$F$37="undrained"),BH484,""))</f>
        <v/>
      </c>
      <c r="CT484" s="409" t="str">
        <f>IF(AND('[1]Multi-Field'!$E$38=[1]Lists!BF484,'[1]Multi-Field'!$F$38="Drained"),BI484,IF(AND('[1]Multi-Field'!$E$38=[1]Lists!BF484,'[1]Multi-Field'!$F$38="undrained"),BH484,""))</f>
        <v/>
      </c>
      <c r="CU484" s="409" t="str">
        <f>IF(AND('[1]Multi-Field'!$E$39=[1]Lists!BF484,'[1]Multi-Field'!$F$39="Drained"),BI484,IF(AND('[1]Multi-Field'!$E$39=[1]Lists!BF484,'[1]Multi-Field'!$F$39="undrained"),BH484,""))</f>
        <v/>
      </c>
      <c r="CV484" s="409" t="str">
        <f>IF(AND('[1]Multi-Field'!$E$40=[1]Lists!BF484,'[1]Multi-Field'!$F$40="Drained"),BI484,IF(AND('[1]Multi-Field'!$E$40=[1]Lists!BF484,'[1]Multi-Field'!$F$40="undrained"),BH484,""))</f>
        <v/>
      </c>
      <c r="CW484" s="409" t="str">
        <f>IF(AND('[1]Multi-Field'!$E$41=[1]Lists!BF484,'[1]Multi-Field'!$F$40="Drained"),BI484,IF(AND('[1]Multi-Field'!$E$40=[1]Lists!BF484,'[1]Multi-Field'!$F$40="undrained"),BH484,""))</f>
        <v/>
      </c>
      <c r="CX484" s="409" t="str">
        <f>IF(AND('[1]Multi-Field'!$E$42=[1]Lists!BF484,'[1]Multi-Field'!$F$42="Drained"),BI484,IF(AND('[1]Multi-Field'!$E$42=[1]Lists!BF484,'[1]Multi-Field'!$F$42="undrained"),BH484,""))</f>
        <v/>
      </c>
      <c r="CY484" s="409" t="str">
        <f>IF(AND('[1]Multi-Field'!$E$43=[1]Lists!BF484,'[1]Multi-Field'!$F$43="Drained"),BI484,IF(AND('[1]Multi-Field'!$E$43=[1]Lists!BF484,'[1]Multi-Field'!$F$43="undrained"),BH484,""))</f>
        <v/>
      </c>
      <c r="CZ484" s="409" t="str">
        <f>IF(AND('[1]Multi-Field'!$E$44=[1]Lists!BF484,'[1]Multi-Field'!$F$44="Drained"),BI484,IF(AND('[1]Multi-Field'!$E$44=[1]Lists!BF484,'[1]Multi-Field'!$F$44="undrained"),BH484,""))</f>
        <v/>
      </c>
      <c r="DA484" s="409" t="str">
        <f>IF(AND('[1]Multi-Field'!$E$45=[1]Lists!BF484,'[1]Multi-Field'!$F$45="Drained"),BI484,IF(AND('[1]Multi-Field'!$E$45=[1]Lists!BF484,'[1]Multi-Field'!$F$45="undrained"),BH484,""))</f>
        <v/>
      </c>
      <c r="DB484" s="409" t="str">
        <f>IF(AND('[1]Multi-Field'!$E$46=[1]Lists!BF484,'[1]Multi-Field'!$F$46="Drained"),BI484,IF(AND('[1]Multi-Field'!$E$46=[1]Lists!BF484,'[1]Multi-Field'!$F$46="undrained"),BH484,""))</f>
        <v/>
      </c>
      <c r="DC484" s="409" t="str">
        <f>IF(AND('[1]Multi-Field'!$E$47=[1]Lists!BF484,'[1]Multi-Field'!$F$47="Drained"),BI484,IF(AND('[1]Multi-Field'!$E$47=[1]Lists!BF484,'[1]Multi-Field'!$F$47="undrained"),BH484,""))</f>
        <v/>
      </c>
      <c r="DD484" s="409" t="str">
        <f>IF(AND('[1]Multi-Field'!$E$48=[1]Lists!BF484,'[1]Multi-Field'!$F$48="Drained"),BI484,IF(AND('[1]Multi-Field'!$E$48=[1]Lists!BF484,'[1]Multi-Field'!$F$48="undrained"),BH484,""))</f>
        <v/>
      </c>
      <c r="DE484" s="409" t="str">
        <f>IF(AND('[1]Multi-Field'!$E$49=[1]Lists!BF484,'[1]Multi-Field'!$F$49="Drained"),BI484,IF(AND('[1]Multi-Field'!$E$49=[1]Lists!BF484,'[1]Multi-Field'!$F$9="undrained"),BH484,""))</f>
        <v/>
      </c>
      <c r="DF484" s="409" t="str">
        <f>IF(AND('[1]Multi-Field'!$E$50=[1]Lists!BF484,'[1]Multi-Field'!$F$50="Drained"),BI484,IF(AND('[1]Multi-Field'!$E$50=[1]Lists!BF484,'[1]Multi-Field'!$F$50="undrained"),BH484,""))</f>
        <v/>
      </c>
      <c r="DG484" s="409" t="str">
        <f>IF(AND('[1]Multi-Field'!$E$51=[1]Lists!BF484,'[1]Multi-Field'!$F$51="Drained"),BI484,IF(AND('[1]Multi-Field'!$E$51=[1]Lists!BF484,'[1]Multi-Field'!$F$51="undrained"),BH484,""))</f>
        <v/>
      </c>
      <c r="DH484" s="409" t="str">
        <f>IF(AND('[1]Multi-Field'!$E$52=[1]Lists!BF484,'[1]Multi-Field'!$F$52="Drained"),BI484,IF(AND('[1]Multi-Field'!$E$52=[1]Lists!BF484,'[1]Multi-Field'!$F$52="undrained"),BH484,""))</f>
        <v/>
      </c>
      <c r="DI484" s="409" t="str">
        <f>IF(AND('[1]Multi-Field'!$E$53=[1]Lists!BF484,'[1]Multi-Field'!$F$53="Drained"),BI484,IF(AND('[1]Multi-Field'!$E$53=[1]Lists!BF484,'[1]Multi-Field'!$F$53="undrained"),BH484,""))</f>
        <v/>
      </c>
      <c r="DJ484" s="409" t="str">
        <f>IF(AND('[1]Multi-Field'!$E$54=[1]Lists!BF484,'[1]Multi-Field'!$F$54="Drained"),BI484,IF(AND('[1]Multi-Field'!$E$54=[1]Lists!BF484,'[1]Multi-Field'!$F$54="undrained"),BH484,""))</f>
        <v/>
      </c>
      <c r="DK484" s="409" t="str">
        <f>IF(AND('[1]Multi-Field'!$E$55=[1]Lists!BF484,'[1]Multi-Field'!$F$55="Drained"),BI484,IF(AND('[1]Multi-Field'!$E$55=[1]Lists!BF484,'[1]Multi-Field'!$F$55="undrained"),BH484,""))</f>
        <v/>
      </c>
      <c r="DL484" s="409" t="str">
        <f>IF(AND('[1]Multi-Field'!$E$56=[1]Lists!BF484,'[1]Multi-Field'!$F$56="Drained"),BI484,IF(AND('[1]Multi-Field'!$E$56=[1]Lists!BF484,'[1]Multi-Field'!$F$56="undrained"),BH484,""))</f>
        <v/>
      </c>
      <c r="DM484" s="409" t="str">
        <f>IF(AND('[1]Multi-Field'!$E$57=[1]Lists!BF484,'[1]Multi-Field'!$F$57="Drained"),BI484,IF(AND('[1]Multi-Field'!$E$57=[1]Lists!BF484,'[1]Multi-Field'!$F$57="undrained"),BH484,""))</f>
        <v/>
      </c>
      <c r="DN484" s="409" t="str">
        <f>IF(AND('[1]Multi-Field'!$E$58=[1]Lists!BF484,'[1]Multi-Field'!$F$58="Drained"),BI484,IF(AND('[1]Multi-Field'!$E$58=[1]Lists!BF484,'[1]Multi-Field'!$F$58="undrained"),BH484,""))</f>
        <v/>
      </c>
      <c r="DO484" s="409" t="str">
        <f>IF(AND('[1]Multi-Field'!$E$59=[1]Lists!BF484,'[1]Multi-Field'!$F$59="Drained"),BI484,IF(AND('[1]Multi-Field'!$E$59=[1]Lists!BF484,'[1]Multi-Field'!$F$59="undrained"),BH484,""))</f>
        <v/>
      </c>
      <c r="DP484" s="409" t="str">
        <f>IF(AND('[1]Multi-Field'!$E$60=[1]Lists!BF484,'[1]Multi-Field'!$F$60="Drained"),BI484,IF(AND('[1]Multi-Field'!$E$60=[1]Lists!BF484,'[1]Multi-Field'!$F$60="undrained"),BH484,""))</f>
        <v/>
      </c>
      <c r="DQ484" s="409" t="str">
        <f>IF(AND('[1]Multi-Field'!$E$61=[1]Lists!BF484,'[1]Multi-Field'!$F$61="Drained"),BI484,IF(AND('[1]Multi-Field'!$E$61=[1]Lists!BF484,'[1]Multi-Field'!$F$61="undrained"),BH484,""))</f>
        <v/>
      </c>
      <c r="DR484" s="409" t="str">
        <f>IF(AND('[1]Multi-Field'!$E$62=[1]Lists!BF484,'[1]Multi-Field'!$F$62="Drained"),BI484,IF(AND('[1]Multi-Field'!$E$62=[1]Lists!BF484,'[1]Multi-Field'!$F$62="undrained"),BH484,""))</f>
        <v/>
      </c>
      <c r="DS484" s="409" t="str">
        <f>IF(AND('[1]Multi-Field'!$E$63=[1]Lists!BF484,'[1]Multi-Field'!$F$63="Drained"),BI484,IF(AND('[1]Multi-Field'!$E$63=[1]Lists!BF484,'[1]Multi-Field'!$F$63="undrained"),BH484,""))</f>
        <v/>
      </c>
      <c r="DT484" s="409" t="str">
        <f>IF(AND('[1]Multi-Field'!$E$64=[1]Lists!BF484,'[1]Multi-Field'!$F$64="Drained"),BI484,IF(AND('[1]Multi-Field'!$E$64=[1]Lists!BF484,'[1]Multi-Field'!$F$64="undrained"),BH484,""))</f>
        <v/>
      </c>
      <c r="DU484" s="409" t="str">
        <f>IF(AND('[1]Multi-Field'!$E$65=[1]Lists!BF484,'[1]Multi-Field'!$F$65="Drained"),BI484,IF(AND('[1]Multi-Field'!$E$65=[1]Lists!BF484,'[1]Multi-Field'!$F$65="undrained"),BH484,""))</f>
        <v/>
      </c>
      <c r="DV484" s="409" t="str">
        <f>IF(AND('[1]Multi-Field'!$E$66=[1]Lists!BF484,'[1]Multi-Field'!$F$66="Drained"),BI484,IF(AND('[1]Multi-Field'!$E$66=[1]Lists!BF484,'[1]Multi-Field'!$F$66="undrained"),BH484,""))</f>
        <v/>
      </c>
      <c r="DW484" s="409" t="str">
        <f>IF(AND('[1]Multi-Field'!$E$67=[1]Lists!BF484,'[1]Multi-Field'!$F$67="Drained"),BI484,IF(AND('[1]Multi-Field'!$E$67=[1]Lists!BF484,'[1]Multi-Field'!$F$67="undrained"),BH484,""))</f>
        <v/>
      </c>
      <c r="DX484" s="409" t="str">
        <f>IF(AND('[1]Multi-Field'!$E$68=[1]Lists!BF484,'[1]Multi-Field'!$F$68="Drained"),BI484,IF(AND('[1]Multi-Field'!$E$68=[1]Lists!BF484,'[1]Multi-Field'!$F$68="undrained"),BH484,""))</f>
        <v/>
      </c>
      <c r="DY484" s="409" t="str">
        <f>IF(AND('[1]Multi-Field'!$E$69=[1]Lists!BF484,'[1]Multi-Field'!$F$69="Drained"),BI484,IF(AND('[1]Multi-Field'!$E$69=[1]Lists!BF484,'[1]Multi-Field'!$F$69="undrained"),BH484,""))</f>
        <v/>
      </c>
      <c r="DZ484" s="409" t="str">
        <f>IF(AND('[1]Multi-Field'!$E$70=[1]Lists!BF484,'[1]Multi-Field'!$F$70="Drained"),BI484,IF(AND('[1]Multi-Field'!$E$70=[1]Lists!BF484,'[1]Multi-Field'!$F$70="undrained"),BH484,""))</f>
        <v/>
      </c>
      <c r="EA484" s="409" t="str">
        <f>IF(AND('[1]Multi-Field'!$E$71=[1]Lists!BF484,'[1]Multi-Field'!$F$71="Drained"),BI484,IF(AND('[1]Multi-Field'!$E$71=[1]Lists!BF484,'[1]Multi-Field'!$F$71="undrained"),BH484,""))</f>
        <v/>
      </c>
      <c r="EB484" s="409" t="str">
        <f>IF(AND('[1]Multi-Field'!$E$72=[1]Lists!BF484,'[1]Multi-Field'!$F$72="Drained"),BI484,IF(AND('[1]Multi-Field'!$E$72=[1]Lists!BF484,'[1]Multi-Field'!$F$72="undrained"),BH484,""))</f>
        <v/>
      </c>
      <c r="EC484" s="409" t="str">
        <f>IF(AND('[1]Multi-Field'!$E$73=[1]Lists!BF484,'[1]Multi-Field'!$F$73="Drained"),BI484,IF(AND('[1]Multi-Field'!$E$73=[1]Lists!BF484,'[1]Multi-Field'!$F$73="undrained"),BH484,""))</f>
        <v/>
      </c>
      <c r="ED484" s="409" t="str">
        <f>IF(AND('[1]Multi-Field'!$E$74=[1]Lists!BF484,'[1]Multi-Field'!$F$74="Drained"),BI484,IF(AND('[1]Multi-Field'!$E$74=[1]Lists!BF484,'[1]Multi-Field'!$F$74="undrained"),BH484,""))</f>
        <v/>
      </c>
      <c r="EE484" s="409" t="str">
        <f>IF(AND('[1]Multi-Field'!$E$75=[1]Lists!BF484,'[1]Multi-Field'!$F$75="Drained"),BI484,IF(AND('[1]Multi-Field'!$E$75=[1]Lists!BF484,'[1]Multi-Field'!$F$75="undrained"),BH484,""))</f>
        <v/>
      </c>
      <c r="EF484" s="409" t="str">
        <f>IF(AND('[1]Multi-Field'!$E$76=[1]Lists!BF484,'[1]Multi-Field'!$F$76="Drained"),BI484,IF(AND('[1]Multi-Field'!$E$76=[1]Lists!BF484,'[1]Multi-Field'!$F$6="undrained"),BH484,""))</f>
        <v/>
      </c>
      <c r="EG484" s="409" t="str">
        <f>IF(AND('[1]Multi-Field'!$E$77=[1]Lists!BF484,'[1]Multi-Field'!$F$77="Drained"),BI484,IF(AND('[1]Multi-Field'!$E$77=[1]Lists!BF484,'[1]Multi-Field'!$F$77="undrained"),BH484,""))</f>
        <v/>
      </c>
      <c r="EH484" s="409" t="str">
        <f>IF(AND('[1]Multi-Field'!$E$78=[1]Lists!BF484,'[1]Multi-Field'!$F$78="Drained"),BI484,IF(AND('[1]Multi-Field'!$E$78=[1]Lists!BF484,'[1]Multi-Field'!$F$78="undrained"),BH484,""))</f>
        <v/>
      </c>
      <c r="EI484" s="409" t="str">
        <f>IF(AND('[1]Multi-Field'!$E$79=[1]Lists!BF484,'[1]Multi-Field'!$F$79="Drained"),BI484,IF(AND('[1]Multi-Field'!$E$79=[1]Lists!BF484,'[1]Multi-Field'!$F$79="undrained"),BH484,""))</f>
        <v/>
      </c>
      <c r="EJ484" s="409" t="str">
        <f>IF(AND('[1]Multi-Field'!$E$80=[1]Lists!BF484,'[1]Multi-Field'!$F$80="Drained"),BI484,IF(AND('[1]Multi-Field'!$E$80=[1]Lists!BF484,'[1]Multi-Field'!$F$80="undrained"),BH484,""))</f>
        <v/>
      </c>
      <c r="EK484" s="409" t="str">
        <f>IF(AND('[1]Multi-Field'!$E$81=[1]Lists!BF484,'[1]Multi-Field'!$F$81="Drained"),BI484,IF(AND('[1]Multi-Field'!$E$81=[1]Lists!BF484,'[1]Multi-Field'!$F$81="undrained"),BH484,""))</f>
        <v/>
      </c>
      <c r="EL484" s="409" t="str">
        <f>IF(AND('[1]Multi-Field'!$E$82=[1]Lists!BF484,'[1]Multi-Field'!$F$82="Drained"),BI484,IF(AND('[1]Multi-Field'!$E$82=[1]Lists!BF484,'[1]Multi-Field'!$F$82="undrained"),BH484,""))</f>
        <v/>
      </c>
      <c r="EM484" s="409" t="str">
        <f>IF(AND('[1]Multi-Field'!$E$83=[1]Lists!BF484,'[1]Multi-Field'!$F$83="Drained"),BI484,IF(AND('[1]Multi-Field'!$E$83=[1]Lists!BF484,'[1]Multi-Field'!$F$83="undrained"),BH484,""))</f>
        <v/>
      </c>
      <c r="EN484" s="409" t="str">
        <f>IF(AND('[1]Multi-Field'!$E$84=[1]Lists!BF484,'[1]Multi-Field'!$F$84="Drained"),BI484,IF(AND('[1]Multi-Field'!$E$84=[1]Lists!BF484,'[1]Multi-Field'!$F$84="undrained"),BH484,""))</f>
        <v/>
      </c>
      <c r="EO484" s="409" t="str">
        <f>IF(AND('[1]Multi-Field'!$E$85=[1]Lists!BF484,'[1]Multi-Field'!$F$85="Drained"),BI484,IF(AND('[1]Multi-Field'!$E$85=[1]Lists!BF484,'[1]Multi-Field'!$F$85="undrained"),BH484,""))</f>
        <v/>
      </c>
      <c r="EP484" s="409" t="str">
        <f>IF(AND('[1]Multi-Field'!$E$86=[1]Lists!BF484,'[1]Multi-Field'!$F$86="Drained"),BI484,IF(AND('[1]Multi-Field'!$E$86=[1]Lists!BF484,'[1]Multi-Field'!$F$86="undrained"),BH484,""))</f>
        <v/>
      </c>
      <c r="EQ484" s="409" t="str">
        <f>IF(AND('[1]Multi-Field'!$E$87=[1]Lists!BF484,'[1]Multi-Field'!$F$87="Drained"),BI484,IF(AND('[1]Multi-Field'!$E$87=[1]Lists!BF484,'[1]Multi-Field'!$F$87="undrained"),BH484,""))</f>
        <v/>
      </c>
      <c r="ER484" s="409" t="str">
        <f>IF(AND('[1]Multi-Field'!$E$88=[1]Lists!BF484,'[1]Multi-Field'!$F$88="Drained"),BI484,IF(AND('[1]Multi-Field'!$E$88=[1]Lists!BF484,'[1]Multi-Field'!$F$88="undrained"),BH484,""))</f>
        <v/>
      </c>
      <c r="ES484" s="409" t="str">
        <f>IF(AND('[1]Multi-Field'!$E$89=[1]Lists!BF484,'[1]Multi-Field'!$F$89="Drained"),BI484,IF(AND('[1]Multi-Field'!$E$89=[1]Lists!BF484,'[1]Multi-Field'!$F$89="undrained"),BH484,""))</f>
        <v/>
      </c>
      <c r="ET484" s="409" t="str">
        <f>IF(AND('[1]Multi-Field'!$E$90=[1]Lists!BF484,'[1]Multi-Field'!$F$90="Drained"),BI484,IF(AND('[1]Multi-Field'!$E$90=[1]Lists!BF484,'[1]Multi-Field'!$F$90="undrained"),BH484,""))</f>
        <v/>
      </c>
      <c r="EU484" s="409" t="str">
        <f>IF(AND('[1]Multi-Field'!$E$91=[1]Lists!BF484,'[1]Multi-Field'!$F$91="Drained"),BI484,IF(AND('[1]Multi-Field'!$E$91=[1]Lists!BF484,'[1]Multi-Field'!$F$91="undrained"),BH484,""))</f>
        <v/>
      </c>
      <c r="EV484" s="409" t="str">
        <f>IF(AND('[1]Multi-Field'!$E$92=[1]Lists!BF484,'[1]Multi-Field'!$F$92="Drained"),BI484,IF(AND('[1]Multi-Field'!$E$92=[1]Lists!BF484,'[1]Multi-Field'!$F$92="undrained"),BH484,""))</f>
        <v/>
      </c>
      <c r="EW484" s="409" t="str">
        <f>IF(AND('[1]Multi-Field'!$E$93=[1]Lists!BF484,'[1]Multi-Field'!$F$93="Drained"),BI484,IF(AND('[1]Multi-Field'!$E$93=[1]Lists!BF484,'[1]Multi-Field'!$F$93="undrained"),BH484,""))</f>
        <v/>
      </c>
      <c r="EX484" s="409" t="str">
        <f>IF(AND('[1]Multi-Field'!$E$94=[1]Lists!BF484,'[1]Multi-Field'!$F$94="Drained"),BI484,IF(AND('[1]Multi-Field'!$E$94=[1]Lists!BF484,'[1]Multi-Field'!$F$94="undrained"),BH484,""))</f>
        <v/>
      </c>
      <c r="EY484" s="409" t="str">
        <f>IF(AND('[1]Multi-Field'!$E$95=[1]Lists!BF484,'[1]Multi-Field'!$F$95="Drained"),BI484,IF(AND('[1]Multi-Field'!$E$95=[1]Lists!BF484,'[1]Multi-Field'!$F$95="undrained"),BH484,""))</f>
        <v/>
      </c>
      <c r="EZ484" s="409" t="str">
        <f>IF(AND('[1]Multi-Field'!$E$96=[1]Lists!BF484,'[1]Multi-Field'!$F$96="Drained"),BI484,IF(AND('[1]Multi-Field'!$E$96=[1]Lists!BF484,'[1]Multi-Field'!$F$96="undrained"),BH484,""))</f>
        <v/>
      </c>
      <c r="FA484" s="409" t="str">
        <f>IF(AND('[1]Multi-Field'!$E$97=[1]Lists!BF484,'[1]Multi-Field'!$F$97="Drained"),BI484,IF(AND('[1]Multi-Field'!$E$97=[1]Lists!BF484,'[1]Multi-Field'!$F$97="undrained"),BH484,""))</f>
        <v/>
      </c>
      <c r="FB484" s="409" t="str">
        <f>IF(AND('[1]Multi-Field'!$E$98=[1]Lists!BF484,'[1]Multi-Field'!$F$98="Drained"),BI484,IF(AND('[1]Multi-Field'!$E$98=[1]Lists!BF484,'[1]Multi-Field'!$F$98="undrained"),BH484,""))</f>
        <v/>
      </c>
      <c r="FC484" s="409" t="str">
        <f>IF(AND('[1]Multi-Field'!$E$99=[1]Lists!BF484,'[1]Multi-Field'!$F$99="Drained"),BI484,IF(AND('[1]Multi-Field'!$E$99=[1]Lists!BF484,'[1]Multi-Field'!$F$99="undrained"),BH484,""))</f>
        <v/>
      </c>
      <c r="FD484" s="409" t="str">
        <f>IF(AND('[1]Multi-Field'!$E$100=[1]Lists!BF484,'[1]Multi-Field'!$F$100="Drained"),BI484,IF(AND('[1]Multi-Field'!$E$100=[1]Lists!BF484,'[1]Multi-Field'!$F$100="undrained"),BH484,""))</f>
        <v/>
      </c>
      <c r="FE484" s="409" t="str">
        <f>IF(AND('[1]Multi-Field'!$E$101=[1]Lists!BF484,'[1]Multi-Field'!$F$101="Drained"),BI484,IF(AND('[1]Multi-Field'!$E$101=[1]Lists!BF484,'[1]Multi-Field'!$F$101="undrained"),BH484,""))</f>
        <v/>
      </c>
      <c r="FF484" s="409" t="str">
        <f>IF(AND('[1]Multi-Field'!$E$102=[1]Lists!BF484,'[1]Multi-Field'!$F$102="Drained"),BI484,IF(AND('[1]Multi-Field'!$E$102=[1]Lists!BF484,'[1]Multi-Field'!$F$102="undrained"),BH484,""))</f>
        <v/>
      </c>
      <c r="FG484" s="409" t="str">
        <f>IF(AND('[1]Multi-Field'!$E$103=[1]Lists!BF484,'[1]Multi-Field'!$F$103="Drained"),BI484,IF(AND('[1]Multi-Field'!$E$103=[1]Lists!BF484,'[1]Multi-Field'!$F$103="undrained"),BH484,""))</f>
        <v/>
      </c>
      <c r="FH484" s="409" t="str">
        <f>IF(AND('[1]Multi-Field'!$E$104=[1]Lists!BF484,'[1]Multi-Field'!$F$104="Drained"),BI484,IF(AND('[1]Multi-Field'!$E$104=[1]Lists!BF484,'[1]Multi-Field'!$F$104="undrained"),BH484,""))</f>
        <v/>
      </c>
      <c r="FI484" s="409" t="str">
        <f>IF(AND('[1]Multi-Field'!$E$105=[1]Lists!BF484,'[1]Multi-Field'!$F$105="Drained"),BI484,IF(AND('[1]Multi-Field'!$E$105=[1]Lists!BF484,'[1]Multi-Field'!$F$105="undrained"),BH484,""))</f>
        <v/>
      </c>
      <c r="FJ484" s="409" t="str">
        <f>IF(AND('[1]Multi-Field'!$E$106=[1]Lists!BF484,'[1]Multi-Field'!$F$106="Drained"),BI484,IF(AND('[1]Multi-Field'!$E$106=[1]Lists!BF484,'[1]Multi-Field'!$F$106="undrained"),BH484,""))</f>
        <v/>
      </c>
      <c r="FK484" s="409" t="str">
        <f>IF(AND('[1]Multi-Field'!$E$107=[1]Lists!BF484,'[1]Multi-Field'!$F$107="Drained"),BI484,IF(AND('[1]Multi-Field'!$E$107=[1]Lists!BF484,'[1]Multi-Field'!$F$107="undrained"),BH484,""))</f>
        <v/>
      </c>
      <c r="FL484" s="409" t="str">
        <f>IF(AND('[1]Multi-Field'!$E$108=[1]Lists!BF484,'[1]Multi-Field'!$F$108="Drained"),BI484,IF(AND('[1]Multi-Field'!$E$108=[1]Lists!BF484,'[1]Multi-Field'!$F$108="undrained"),BH484,""))</f>
        <v/>
      </c>
      <c r="FM484" s="409" t="str">
        <f>IF(AND('[1]Multi-Field'!$E$109=[1]Lists!BF484,'[1]Multi-Field'!$F$109="Drained"),BI484,IF(AND('[1]Multi-Field'!$E$109=[1]Lists!BF484,'[1]Multi-Field'!$F$109="undrained"),BH484,""))</f>
        <v/>
      </c>
      <c r="FN484" s="409" t="str">
        <f>IF(AND('[1]Multi-Field'!$E$110=[1]Lists!BF484,'[1]Multi-Field'!$F$110="Drained"),BI484,IF(AND('[1]Multi-Field'!$E$110=[1]Lists!BF484,'[1]Multi-Field'!$F$110="undrained"),BH484,""))</f>
        <v/>
      </c>
      <c r="FO484" s="409" t="str">
        <f>IF(AND('[1]Multi-Field'!$E$111=[1]Lists!BF484,'[1]Multi-Field'!$F$111="Drained"),BI484,IF(AND('[1]Multi-Field'!$E$111=[1]Lists!BF484,'[1]Multi-Field'!$F$111="undrained"),BH484,""))</f>
        <v/>
      </c>
      <c r="FP484" s="409" t="str">
        <f>IF(AND('[1]Multi-Field'!$E$112=[1]Lists!BF484,'[1]Multi-Field'!$F$112="Drained"),BI484,IF(AND('[1]Multi-Field'!$E$112=[1]Lists!BF484,'[1]Multi-Field'!$F$112="undrained"),BH484,""))</f>
        <v/>
      </c>
      <c r="FQ484" s="409" t="str">
        <f>IF(AND('[1]Multi-Field'!$E$113=[1]Lists!BF484,'[1]Multi-Field'!$F$113="Drained"),BI484,IF(AND('[1]Multi-Field'!$E$113=[1]Lists!BF484,'[1]Multi-Field'!$F$113="undrained"),BH484,""))</f>
        <v/>
      </c>
      <c r="FR484" s="409" t="str">
        <f>IF(AND('[1]Multi-Field'!$E$114=[1]Lists!BF484,'[1]Multi-Field'!$F$114="Drained"),BI484,IF(AND('[1]Multi-Field'!$E$114=[1]Lists!BF484,'[1]Multi-Field'!$F$114="undrained"),BH484,""))</f>
        <v/>
      </c>
      <c r="FS484" s="409" t="str">
        <f>IF(AND('[1]Multi-Field'!$E$115=[1]Lists!BF484,'[1]Multi-Field'!$F$115="Drained"),BI484,IF(AND('[1]Multi-Field'!$E$115=[1]Lists!BF484,'[1]Multi-Field'!$F$115="undrained"),BH484,""))</f>
        <v/>
      </c>
      <c r="FT484" s="409" t="str">
        <f>IF(AND('[1]Multi-Field'!$E$116=[1]Lists!BF484,'[1]Multi-Field'!$F$116="Drained"),BI484,IF(AND('[1]Multi-Field'!$E$116=[1]Lists!BF484,'[1]Multi-Field'!$F$116="undrained"),BH484,""))</f>
        <v/>
      </c>
      <c r="FU484" s="409" t="str">
        <f>IF(AND('[1]Multi-Field'!$E$117=[1]Lists!BF484,'[1]Multi-Field'!$F$117="Drained"),BI484,IF(AND('[1]Multi-Field'!$E$117=[1]Lists!BF484,'[1]Multi-Field'!$F$117="undrained"),BH484,""))</f>
        <v/>
      </c>
      <c r="FV484" s="409" t="str">
        <f>IF(AND('[1]Multi-Field'!$E$118=[1]Lists!BF484,'[1]Multi-Field'!$F$118="Drained"),BI484,IF(AND('[1]Multi-Field'!$E$118=[1]Lists!BF484,'[1]Multi-Field'!$F$118="undrained"),BH484,""))</f>
        <v/>
      </c>
      <c r="FW484" s="409" t="str">
        <f>IF(AND('[1]Multi-Field'!$E$119=[1]Lists!BF484,'[1]Multi-Field'!$F$119="Drained"),BI484,IF(AND('[1]Multi-Field'!$E$119=[1]Lists!BF484,'[1]Multi-Field'!$F$119="undrained"),BH484,""))</f>
        <v/>
      </c>
      <c r="FX484" s="409" t="str">
        <f>IF(AND('[1]Multi-Field'!$E$120=[1]Lists!BF484,'[1]Multi-Field'!$F$120="Drained"),BI484,IF(AND('[1]Multi-Field'!$E$120=[1]Lists!BF484,'[1]Multi-Field'!$F$120="undrained"),BH484,""))</f>
        <v/>
      </c>
      <c r="GC484" s="4">
        <v>1</v>
      </c>
    </row>
    <row r="485" spans="1:185" ht="13.5" customHeight="1">
      <c r="A485" s="7" t="s">
        <v>571</v>
      </c>
      <c r="B485" s="7"/>
      <c r="C485" s="7"/>
      <c r="D485" s="8">
        <v>60</v>
      </c>
      <c r="E485" s="8">
        <f t="shared" si="67"/>
        <v>62</v>
      </c>
      <c r="F485" s="8">
        <f t="shared" si="68"/>
        <v>63</v>
      </c>
      <c r="G485" s="8">
        <v>65</v>
      </c>
      <c r="H485" s="8">
        <v>65</v>
      </c>
      <c r="I485" s="8">
        <f t="shared" si="71"/>
        <v>68</v>
      </c>
      <c r="J485" s="8">
        <f t="shared" si="72"/>
        <v>72</v>
      </c>
      <c r="K485" s="8">
        <v>75</v>
      </c>
      <c r="L485" s="8">
        <v>105</v>
      </c>
      <c r="M485" s="8">
        <f t="shared" si="69"/>
        <v>112</v>
      </c>
      <c r="N485" s="8">
        <f t="shared" si="70"/>
        <v>118</v>
      </c>
      <c r="O485" s="8">
        <v>125</v>
      </c>
      <c r="P485" s="391">
        <v>460</v>
      </c>
      <c r="Q485" s="394"/>
      <c r="R485" s="395">
        <f>IF(OR('Multi-Field'!AA462=Lists!AC501,'Multi-Field'!AA462=Lists!AC502),IF('Multi-Field'!Z462="x",(IF('Multi-Field'!AC462=Lists!Q470,Lists!R470,IF('Multi-Field'!AC462=Lists!Q471,Lists!R471,IF('Multi-Field'!AC462=Lists!Q472,Lists!R472,IF('Multi-Field'!AC462=Lists!Q473,Lists!R473))))),IF('Multi-Field'!X462="x",(IF('Multi-Field'!AC462=Lists!Q470,Lists!S470,IF('Multi-Field'!AC462=Lists!Q471,Lists!S471,IF('Multi-Field'!AC462=Lists!Q472,Lists!S472,IF('Multi-Field'!AC462=Lists!Q473,Lists!S473))))),IF('Multi-Field'!V462="x",(IF('Multi-Field'!AC462=Lists!Q470,Lists!T470,IF('Multi-Field'!AC462=Lists!Q471,Lists!T471,IF('Multi-Field'!AC462=Lists!Q472,Lists!T472,IF('Multi-Field'!AC462=Lists!Q473,Lists!T473))))),0))))</f>
        <v>0</v>
      </c>
      <c r="S485" s="395">
        <f t="shared" si="73"/>
        <v>0</v>
      </c>
      <c r="T485" s="395"/>
      <c r="U485" s="396"/>
      <c r="BF485" s="411" t="s">
        <v>1649</v>
      </c>
      <c r="BG485" s="412">
        <v>2</v>
      </c>
      <c r="BH485" s="412">
        <v>3.5</v>
      </c>
      <c r="BI485" s="412">
        <v>4.5</v>
      </c>
      <c r="BJ485" s="409" t="e">
        <f>IF(AND('[1]Single Field'!#REF!=[1]Lists!BF485,'[1]Single Field'!#REF!="Drained"),"x",IF(AND('[1]Single Field'!#REF!=[1]Lists!BF485,'[1]Single Field'!#REF!="Undrained"),O,""))</f>
        <v>#REF!</v>
      </c>
      <c r="BK485" s="409" t="str">
        <f>IF(AND('[1]Multi-Field'!$E$3=[1]Lists!BF485,'[1]Multi-Field'!$F$3="Drained"),BI485,IF(AND('[1]Multi-Field'!$E$3=BF485,'[1]Multi-Field'!$F$3="undrained"),BH485,""))</f>
        <v/>
      </c>
      <c r="BL485" s="409" t="str">
        <f>IF(AND('[1]Multi-Field'!$E$4=BF485,'[1]Multi-Field'!$F$4="Drained"),BI485,IF(AND('[1]Multi-Field'!$E$4=BF485,'[1]Multi-Field'!$F$4="undrained"),BH485,""))</f>
        <v/>
      </c>
      <c r="BM485" s="409" t="str">
        <f>IF(AND('[1]Multi-Field'!$E$5=BF485,'[1]Multi-Field'!$F$5="Drained"),BI485,IF(AND('[1]Multi-Field'!$E$5=BF485,'[1]Multi-Field'!$F$5="undrained"),BH485,""))</f>
        <v/>
      </c>
      <c r="BN485" s="409" t="str">
        <f>IF(AND('[1]Multi-Field'!$E$6=BF485,'[1]Multi-Field'!$F$6="Drained"),BI485,IF(AND('[1]Multi-Field'!$E$6=BF485,'[1]Multi-Field'!$F$6="undrained"),BH485,""))</f>
        <v/>
      </c>
      <c r="BO485" s="409" t="str">
        <f>IF(AND('[1]Multi-Field'!$E$7=BF485,'[1]Multi-Field'!$F$7="Drained"),BI485,IF(AND('[1]Multi-Field'!$E$7=BF485,'[1]Multi-Field'!$F$7="undrained"),BH485,""))</f>
        <v/>
      </c>
      <c r="BP485" s="409" t="str">
        <f>IF(AND('[1]Multi-Field'!$E$8=BF485,'[1]Multi-Field'!$F$8="Drained"),BI485,IF(AND('[1]Multi-Field'!$E$8=BF485,'[1]Multi-Field'!$F$8="undrained"),BH485,""))</f>
        <v/>
      </c>
      <c r="BQ485" s="409" t="str">
        <f>IF(AND('[1]Multi-Field'!$E$9=BF485,'[1]Multi-Field'!$F$9="Drained"),BI485,IF(AND('[1]Multi-Field'!$E$9=BF485,'[1]Multi-Field'!$F$9="undrained"),BH485,""))</f>
        <v/>
      </c>
      <c r="BR485" s="409" t="str">
        <f>IF(AND('[1]Multi-Field'!$E$10=BF485,'[1]Multi-Field'!$F$10="Drained"),BI485,IF(AND('[1]Multi-Field'!$E$10=BF485,'[1]Multi-Field'!$F$10="undrained"),BH485,""))</f>
        <v/>
      </c>
      <c r="BS485" s="409" t="str">
        <f>IF(AND('[1]Multi-Field'!$E$11=BF485,'[1]Multi-Field'!$F$11="Drained"),BI485,IF(AND('[1]Multi-Field'!$E$11=BF485,'[1]Multi-Field'!$F$11="undrained"),BH485,""))</f>
        <v/>
      </c>
      <c r="BT485" s="409" t="str">
        <f>IF(AND('[1]Multi-Field'!$E$12=BF485,'[1]Multi-Field'!$F$12="Drained"),BI485,IF(AND('[1]Multi-Field'!$E$12=BF485,'[1]Multi-Field'!$F$12="undrained"),BH485,""))</f>
        <v/>
      </c>
      <c r="BU485" s="409" t="str">
        <f>IF(AND('[1]Multi-Field'!$E$13=BF485,'[1]Multi-Field'!$F$13="Drained"),BI485,IF(AND('[1]Multi-Field'!$E$3=BF485,'[1]Multi-Field'!$F$13="undrained"),BH485,""))</f>
        <v/>
      </c>
      <c r="BV485" s="409" t="str">
        <f>IF(AND('[1]Multi-Field'!$E$14=BF485,'[1]Multi-Field'!$F$14="Drained"),BI485,IF(AND('[1]Multi-Field'!$E$14=BF485,'[1]Multi-Field'!$F$14="undrained"),BH485,""))</f>
        <v/>
      </c>
      <c r="BW485" s="409" t="str">
        <f>IF(AND('[1]Multi-Field'!$E$15=BF485,'[1]Multi-Field'!$F$15="Drained"),BI485,IF(AND('[1]Multi-Field'!$E$15=BF485,'[1]Multi-Field'!$F$15="undrained"),BH485,""))</f>
        <v/>
      </c>
      <c r="BX485" s="409" t="str">
        <f>IF(AND('[1]Multi-Field'!$E$16=[1]Lists!BF485,'[1]Multi-Field'!$F$16="Drained"),BI485,IF(AND('[1]Multi-Field'!$E$16=[1]Lists!BF485,'[1]Multi-Field'!$F$16="undrained"),BH485,""))</f>
        <v/>
      </c>
      <c r="BY485" s="409" t="str">
        <f>IF(AND('[1]Multi-Field'!$E$17=[1]Lists!BF485,'[1]Multi-Field'!$F$17="Drained"),BI485,IF(AND('[1]Multi-Field'!$E$17=[1]Lists!BF485,'[1]Multi-Field'!$F$17="undrained"),BH485,""))</f>
        <v/>
      </c>
      <c r="BZ485" s="409" t="str">
        <f>IF(AND('[1]Multi-Field'!$E$18=[1]Lists!BF485,'[1]Multi-Field'!$F$18="Drained"),BI485,IF(AND('[1]Multi-Field'!$E$18=[1]Lists!BF485,'[1]Multi-Field'!$F$18="undrained"),BH485,""))</f>
        <v/>
      </c>
      <c r="CA485" s="409" t="str">
        <f>IF(AND('[1]Multi-Field'!$E$19=[1]Lists!BF485,'[1]Multi-Field'!$F$19="Drained"),BI485,IF(AND('[1]Multi-Field'!$E$19=[1]Lists!BF485,'[1]Multi-Field'!$F$19="undrained"),BH485,""))</f>
        <v/>
      </c>
      <c r="CB485" s="409" t="str">
        <f>IF(AND('[1]Multi-Field'!$E$20=[1]Lists!BF485,'[1]Multi-Field'!$F$20="Drained"),BI485,IF(AND('[1]Multi-Field'!$E$20=[1]Lists!BF485,'[1]Multi-Field'!$F$20="undrained"),BH485,""))</f>
        <v/>
      </c>
      <c r="CC485" s="409" t="str">
        <f>IF(AND('[1]Multi-Field'!$E$21=[1]Lists!BF485,'[1]Multi-Field'!$F$21="Drained"),BI485,IF(AND('[1]Multi-Field'!$E$21=[1]Lists!BF485,'[1]Multi-Field'!$F$21="undrained"),BH485,""))</f>
        <v/>
      </c>
      <c r="CD485" s="409" t="str">
        <f>IF(AND('[1]Multi-Field'!$E$22=[1]Lists!BF485,'[1]Multi-Field'!$F$22="Drained"),BI485,IF(AND('[1]Multi-Field'!$E$22=[1]Lists!BF485,'[1]Multi-Field'!$F$22="undrained"),BH485,""))</f>
        <v/>
      </c>
      <c r="CE485" s="409" t="str">
        <f>IF(AND('[1]Multi-Field'!$E$23=[1]Lists!BF485,'[1]Multi-Field'!$F$23="Drained"),BI485,IF(AND('[1]Multi-Field'!$E$23=[1]Lists!BF485,'[1]Multi-Field'!$F$23="undrained"),BH485,""))</f>
        <v/>
      </c>
      <c r="CF485" s="409" t="str">
        <f>IF(AND('[1]Multi-Field'!$E$24=[1]Lists!BF485,'[1]Multi-Field'!$F$24="Drained"),BI485,IF(AND('[1]Multi-Field'!$E$24=[1]Lists!BF485,'[1]Multi-Field'!$F$24="undrained"),BH485,""))</f>
        <v/>
      </c>
      <c r="CG485" s="409" t="str">
        <f>IF(AND('[1]Multi-Field'!$E$25=[1]Lists!BF485,'[1]Multi-Field'!$F$25="Drained"),BI485,IF(AND('[1]Multi-Field'!$E$25=[1]Lists!BF485,'[1]Multi-Field'!$F$25="undrained"),BH485,""))</f>
        <v/>
      </c>
      <c r="CH485" s="409" t="str">
        <f>IF(AND('[1]Multi-Field'!$E$26=[1]Lists!BF485,'[1]Multi-Field'!$F$26="Drained"),BI485,IF(AND('[1]Multi-Field'!$E$26=[1]Lists!BF485,'[1]Multi-Field'!$F$26="undrained"),BH485,""))</f>
        <v/>
      </c>
      <c r="CI485" s="409" t="str">
        <f>IF(AND('[1]Multi-Field'!$E$27=[1]Lists!BF485,'[1]Multi-Field'!$F$27="Drained"),BI485,IF(AND('[1]Multi-Field'!$E$27=[1]Lists!BF485,'[1]Multi-Field'!$F$27="undrained"),BH485,""))</f>
        <v/>
      </c>
      <c r="CJ485" s="409" t="str">
        <f>IF(AND('[1]Multi-Field'!$E$28=[1]Lists!BF485,'[1]Multi-Field'!$F$28="Drained"),BI485,IF(AND('[1]Multi-Field'!$E$28=[1]Lists!BF485,'[1]Multi-Field'!$F$28="undrained"),BH485,""))</f>
        <v/>
      </c>
      <c r="CK485" s="409" t="str">
        <f>IF(AND('[1]Multi-Field'!$E$29=[1]Lists!BF485,'[1]Multi-Field'!$F$29="Drained"),BI485,IF(AND('[1]Multi-Field'!$E$29=[1]Lists!BF485,'[1]Multi-Field'!$F$29="undrained"),BH485,""))</f>
        <v/>
      </c>
      <c r="CL485" s="409" t="str">
        <f>IF(AND('[1]Multi-Field'!$E$30=[1]Lists!BF485,'[1]Multi-Field'!$F$30="Drained"),BI485,IF(AND('[1]Multi-Field'!$E$30=[1]Lists!BF485,'[1]Multi-Field'!$F$30="undrained"),BH485,""))</f>
        <v/>
      </c>
      <c r="CM485" s="409" t="str">
        <f>IF(AND('[1]Multi-Field'!$E$31=[1]Lists!BF485,'[1]Multi-Field'!$F$31="Drained"),BI485,IF(AND('[1]Multi-Field'!$E$31=[1]Lists!BF485,'[1]Multi-Field'!$F$31="undrained"),BH485,""))</f>
        <v/>
      </c>
      <c r="CN485" s="409" t="str">
        <f>IF(AND('[1]Multi-Field'!$E$32=[1]Lists!BF485,'[1]Multi-Field'!$F$32="Drained"),BI485,IF(AND('[1]Multi-Field'!$E$32=[1]Lists!BF485,'[1]Multi-Field'!$F$32="undrained"),BH485,""))</f>
        <v/>
      </c>
      <c r="CO485" s="409" t="str">
        <f>IF(AND('[1]Multi-Field'!$E$33=[1]Lists!BF485,'[1]Multi-Field'!$F$33="Drained"),BI485,IF(AND('[1]Multi-Field'!$E$33=[1]Lists!BF485,'[1]Multi-Field'!$F$33="undrained"),BH485,""))</f>
        <v/>
      </c>
      <c r="CP485" s="409" t="str">
        <f>IF(AND('[1]Multi-Field'!$E$34=[1]Lists!BF485,'[1]Multi-Field'!$F$34="Drained"),BI485,IF(AND('[1]Multi-Field'!$E$34=[1]Lists!BF485,'[1]Multi-Field'!$F$34="undrained"),BH485,""))</f>
        <v/>
      </c>
      <c r="CQ485" s="409" t="str">
        <f>IF(AND('[1]Multi-Field'!$E$35=[1]Lists!BF485,'[1]Multi-Field'!$F$35="Drained"),BI485,IF(AND('[1]Multi-Field'!$E$35=[1]Lists!BF485,'[1]Multi-Field'!$F$35="undrained"),BH485,""))</f>
        <v/>
      </c>
      <c r="CR485" s="409" t="str">
        <f>IF(AND('[1]Multi-Field'!$E$36=[1]Lists!BF485,'[1]Multi-Field'!$F$36="Drained"),BI485,IF(AND('[1]Multi-Field'!$E$36=[1]Lists!BF485,'[1]Multi-Field'!$F$36="undrained"),BH485,""))</f>
        <v/>
      </c>
      <c r="CS485" s="409" t="str">
        <f>IF(AND('[1]Multi-Field'!$E$37=[1]Lists!BF485,'[1]Multi-Field'!$F$37="Drained"),BI485,IF(AND('[1]Multi-Field'!$E$37=[1]Lists!BF485,'[1]Multi-Field'!$F$37="undrained"),BH485,""))</f>
        <v/>
      </c>
      <c r="CT485" s="409" t="str">
        <f>IF(AND('[1]Multi-Field'!$E$38=[1]Lists!BF485,'[1]Multi-Field'!$F$38="Drained"),BI485,IF(AND('[1]Multi-Field'!$E$38=[1]Lists!BF485,'[1]Multi-Field'!$F$38="undrained"),BH485,""))</f>
        <v/>
      </c>
      <c r="CU485" s="409" t="str">
        <f>IF(AND('[1]Multi-Field'!$E$39=[1]Lists!BF485,'[1]Multi-Field'!$F$39="Drained"),BI485,IF(AND('[1]Multi-Field'!$E$39=[1]Lists!BF485,'[1]Multi-Field'!$F$39="undrained"),BH485,""))</f>
        <v/>
      </c>
      <c r="CV485" s="409" t="str">
        <f>IF(AND('[1]Multi-Field'!$E$40=[1]Lists!BF485,'[1]Multi-Field'!$F$40="Drained"),BI485,IF(AND('[1]Multi-Field'!$E$40=[1]Lists!BF485,'[1]Multi-Field'!$F$40="undrained"),BH485,""))</f>
        <v/>
      </c>
      <c r="CW485" s="409" t="str">
        <f>IF(AND('[1]Multi-Field'!$E$41=[1]Lists!BF485,'[1]Multi-Field'!$F$40="Drained"),BI485,IF(AND('[1]Multi-Field'!$E$40=[1]Lists!BF485,'[1]Multi-Field'!$F$40="undrained"),BH485,""))</f>
        <v/>
      </c>
      <c r="CX485" s="409" t="str">
        <f>IF(AND('[1]Multi-Field'!$E$42=[1]Lists!BF485,'[1]Multi-Field'!$F$42="Drained"),BI485,IF(AND('[1]Multi-Field'!$E$42=[1]Lists!BF485,'[1]Multi-Field'!$F$42="undrained"),BH485,""))</f>
        <v/>
      </c>
      <c r="CY485" s="409" t="str">
        <f>IF(AND('[1]Multi-Field'!$E$43=[1]Lists!BF485,'[1]Multi-Field'!$F$43="Drained"),BI485,IF(AND('[1]Multi-Field'!$E$43=[1]Lists!BF485,'[1]Multi-Field'!$F$43="undrained"),BH485,""))</f>
        <v/>
      </c>
      <c r="CZ485" s="409" t="str">
        <f>IF(AND('[1]Multi-Field'!$E$44=[1]Lists!BF485,'[1]Multi-Field'!$F$44="Drained"),BI485,IF(AND('[1]Multi-Field'!$E$44=[1]Lists!BF485,'[1]Multi-Field'!$F$44="undrained"),BH485,""))</f>
        <v/>
      </c>
      <c r="DA485" s="409" t="str">
        <f>IF(AND('[1]Multi-Field'!$E$45=[1]Lists!BF485,'[1]Multi-Field'!$F$45="Drained"),BI485,IF(AND('[1]Multi-Field'!$E$45=[1]Lists!BF485,'[1]Multi-Field'!$F$45="undrained"),BH485,""))</f>
        <v/>
      </c>
      <c r="DB485" s="409" t="str">
        <f>IF(AND('[1]Multi-Field'!$E$46=[1]Lists!BF485,'[1]Multi-Field'!$F$46="Drained"),BI485,IF(AND('[1]Multi-Field'!$E$46=[1]Lists!BF485,'[1]Multi-Field'!$F$46="undrained"),BH485,""))</f>
        <v/>
      </c>
      <c r="DC485" s="409" t="str">
        <f>IF(AND('[1]Multi-Field'!$E$47=[1]Lists!BF485,'[1]Multi-Field'!$F$47="Drained"),BI485,IF(AND('[1]Multi-Field'!$E$47=[1]Lists!BF485,'[1]Multi-Field'!$F$47="undrained"),BH485,""))</f>
        <v/>
      </c>
      <c r="DD485" s="409" t="str">
        <f>IF(AND('[1]Multi-Field'!$E$48=[1]Lists!BF485,'[1]Multi-Field'!$F$48="Drained"),BI485,IF(AND('[1]Multi-Field'!$E$48=[1]Lists!BF485,'[1]Multi-Field'!$F$48="undrained"),BH485,""))</f>
        <v/>
      </c>
      <c r="DE485" s="409" t="str">
        <f>IF(AND('[1]Multi-Field'!$E$49=[1]Lists!BF485,'[1]Multi-Field'!$F$49="Drained"),BI485,IF(AND('[1]Multi-Field'!$E$49=[1]Lists!BF485,'[1]Multi-Field'!$F$9="undrained"),BH485,""))</f>
        <v/>
      </c>
      <c r="DF485" s="409" t="str">
        <f>IF(AND('[1]Multi-Field'!$E$50=[1]Lists!BF485,'[1]Multi-Field'!$F$50="Drained"),BI485,IF(AND('[1]Multi-Field'!$E$50=[1]Lists!BF485,'[1]Multi-Field'!$F$50="undrained"),BH485,""))</f>
        <v/>
      </c>
      <c r="DG485" s="409" t="str">
        <f>IF(AND('[1]Multi-Field'!$E$51=[1]Lists!BF485,'[1]Multi-Field'!$F$51="Drained"),BI485,IF(AND('[1]Multi-Field'!$E$51=[1]Lists!BF485,'[1]Multi-Field'!$F$51="undrained"),BH485,""))</f>
        <v/>
      </c>
      <c r="DH485" s="409" t="str">
        <f>IF(AND('[1]Multi-Field'!$E$52=[1]Lists!BF485,'[1]Multi-Field'!$F$52="Drained"),BI485,IF(AND('[1]Multi-Field'!$E$52=[1]Lists!BF485,'[1]Multi-Field'!$F$52="undrained"),BH485,""))</f>
        <v/>
      </c>
      <c r="DI485" s="409" t="str">
        <f>IF(AND('[1]Multi-Field'!$E$53=[1]Lists!BF485,'[1]Multi-Field'!$F$53="Drained"),BI485,IF(AND('[1]Multi-Field'!$E$53=[1]Lists!BF485,'[1]Multi-Field'!$F$53="undrained"),BH485,""))</f>
        <v/>
      </c>
      <c r="DJ485" s="409" t="str">
        <f>IF(AND('[1]Multi-Field'!$E$54=[1]Lists!BF485,'[1]Multi-Field'!$F$54="Drained"),BI485,IF(AND('[1]Multi-Field'!$E$54=[1]Lists!BF485,'[1]Multi-Field'!$F$54="undrained"),BH485,""))</f>
        <v/>
      </c>
      <c r="DK485" s="409" t="str">
        <f>IF(AND('[1]Multi-Field'!$E$55=[1]Lists!BF485,'[1]Multi-Field'!$F$55="Drained"),BI485,IF(AND('[1]Multi-Field'!$E$55=[1]Lists!BF485,'[1]Multi-Field'!$F$55="undrained"),BH485,""))</f>
        <v/>
      </c>
      <c r="DL485" s="409" t="str">
        <f>IF(AND('[1]Multi-Field'!$E$56=[1]Lists!BF485,'[1]Multi-Field'!$F$56="Drained"),BI485,IF(AND('[1]Multi-Field'!$E$56=[1]Lists!BF485,'[1]Multi-Field'!$F$56="undrained"),BH485,""))</f>
        <v/>
      </c>
      <c r="DM485" s="409" t="str">
        <f>IF(AND('[1]Multi-Field'!$E$57=[1]Lists!BF485,'[1]Multi-Field'!$F$57="Drained"),BI485,IF(AND('[1]Multi-Field'!$E$57=[1]Lists!BF485,'[1]Multi-Field'!$F$57="undrained"),BH485,""))</f>
        <v/>
      </c>
      <c r="DN485" s="409" t="str">
        <f>IF(AND('[1]Multi-Field'!$E$58=[1]Lists!BF485,'[1]Multi-Field'!$F$58="Drained"),BI485,IF(AND('[1]Multi-Field'!$E$58=[1]Lists!BF485,'[1]Multi-Field'!$F$58="undrained"),BH485,""))</f>
        <v/>
      </c>
      <c r="DO485" s="409" t="str">
        <f>IF(AND('[1]Multi-Field'!$E$59=[1]Lists!BF485,'[1]Multi-Field'!$F$59="Drained"),BI485,IF(AND('[1]Multi-Field'!$E$59=[1]Lists!BF485,'[1]Multi-Field'!$F$59="undrained"),BH485,""))</f>
        <v/>
      </c>
      <c r="DP485" s="409" t="str">
        <f>IF(AND('[1]Multi-Field'!$E$60=[1]Lists!BF485,'[1]Multi-Field'!$F$60="Drained"),BI485,IF(AND('[1]Multi-Field'!$E$60=[1]Lists!BF485,'[1]Multi-Field'!$F$60="undrained"),BH485,""))</f>
        <v/>
      </c>
      <c r="DQ485" s="409" t="str">
        <f>IF(AND('[1]Multi-Field'!$E$61=[1]Lists!BF485,'[1]Multi-Field'!$F$61="Drained"),BI485,IF(AND('[1]Multi-Field'!$E$61=[1]Lists!BF485,'[1]Multi-Field'!$F$61="undrained"),BH485,""))</f>
        <v/>
      </c>
      <c r="DR485" s="409" t="str">
        <f>IF(AND('[1]Multi-Field'!$E$62=[1]Lists!BF485,'[1]Multi-Field'!$F$62="Drained"),BI485,IF(AND('[1]Multi-Field'!$E$62=[1]Lists!BF485,'[1]Multi-Field'!$F$62="undrained"),BH485,""))</f>
        <v/>
      </c>
      <c r="DS485" s="409" t="str">
        <f>IF(AND('[1]Multi-Field'!$E$63=[1]Lists!BF485,'[1]Multi-Field'!$F$63="Drained"),BI485,IF(AND('[1]Multi-Field'!$E$63=[1]Lists!BF485,'[1]Multi-Field'!$F$63="undrained"),BH485,""))</f>
        <v/>
      </c>
      <c r="DT485" s="409" t="str">
        <f>IF(AND('[1]Multi-Field'!$E$64=[1]Lists!BF485,'[1]Multi-Field'!$F$64="Drained"),BI485,IF(AND('[1]Multi-Field'!$E$64=[1]Lists!BF485,'[1]Multi-Field'!$F$64="undrained"),BH485,""))</f>
        <v/>
      </c>
      <c r="DU485" s="409" t="str">
        <f>IF(AND('[1]Multi-Field'!$E$65=[1]Lists!BF485,'[1]Multi-Field'!$F$65="Drained"),BI485,IF(AND('[1]Multi-Field'!$E$65=[1]Lists!BF485,'[1]Multi-Field'!$F$65="undrained"),BH485,""))</f>
        <v/>
      </c>
      <c r="DV485" s="409" t="str">
        <f>IF(AND('[1]Multi-Field'!$E$66=[1]Lists!BF485,'[1]Multi-Field'!$F$66="Drained"),BI485,IF(AND('[1]Multi-Field'!$E$66=[1]Lists!BF485,'[1]Multi-Field'!$F$66="undrained"),BH485,""))</f>
        <v/>
      </c>
      <c r="DW485" s="409" t="str">
        <f>IF(AND('[1]Multi-Field'!$E$67=[1]Lists!BF485,'[1]Multi-Field'!$F$67="Drained"),BI485,IF(AND('[1]Multi-Field'!$E$67=[1]Lists!BF485,'[1]Multi-Field'!$F$67="undrained"),BH485,""))</f>
        <v/>
      </c>
      <c r="DX485" s="409" t="str">
        <f>IF(AND('[1]Multi-Field'!$E$68=[1]Lists!BF485,'[1]Multi-Field'!$F$68="Drained"),BI485,IF(AND('[1]Multi-Field'!$E$68=[1]Lists!BF485,'[1]Multi-Field'!$F$68="undrained"),BH485,""))</f>
        <v/>
      </c>
      <c r="DY485" s="409" t="str">
        <f>IF(AND('[1]Multi-Field'!$E$69=[1]Lists!BF485,'[1]Multi-Field'!$F$69="Drained"),BI485,IF(AND('[1]Multi-Field'!$E$69=[1]Lists!BF485,'[1]Multi-Field'!$F$69="undrained"),BH485,""))</f>
        <v/>
      </c>
      <c r="DZ485" s="409" t="str">
        <f>IF(AND('[1]Multi-Field'!$E$70=[1]Lists!BF485,'[1]Multi-Field'!$F$70="Drained"),BI485,IF(AND('[1]Multi-Field'!$E$70=[1]Lists!BF485,'[1]Multi-Field'!$F$70="undrained"),BH485,""))</f>
        <v/>
      </c>
      <c r="EA485" s="409" t="str">
        <f>IF(AND('[1]Multi-Field'!$E$71=[1]Lists!BF485,'[1]Multi-Field'!$F$71="Drained"),BI485,IF(AND('[1]Multi-Field'!$E$71=[1]Lists!BF485,'[1]Multi-Field'!$F$71="undrained"),BH485,""))</f>
        <v/>
      </c>
      <c r="EB485" s="409" t="str">
        <f>IF(AND('[1]Multi-Field'!$E$72=[1]Lists!BF485,'[1]Multi-Field'!$F$72="Drained"),BI485,IF(AND('[1]Multi-Field'!$E$72=[1]Lists!BF485,'[1]Multi-Field'!$F$72="undrained"),BH485,""))</f>
        <v/>
      </c>
      <c r="EC485" s="409" t="str">
        <f>IF(AND('[1]Multi-Field'!$E$73=[1]Lists!BF485,'[1]Multi-Field'!$F$73="Drained"),BI485,IF(AND('[1]Multi-Field'!$E$73=[1]Lists!BF485,'[1]Multi-Field'!$F$73="undrained"),BH485,""))</f>
        <v/>
      </c>
      <c r="ED485" s="409" t="str">
        <f>IF(AND('[1]Multi-Field'!$E$74=[1]Lists!BF485,'[1]Multi-Field'!$F$74="Drained"),BI485,IF(AND('[1]Multi-Field'!$E$74=[1]Lists!BF485,'[1]Multi-Field'!$F$74="undrained"),BH485,""))</f>
        <v/>
      </c>
      <c r="EE485" s="409" t="str">
        <f>IF(AND('[1]Multi-Field'!$E$75=[1]Lists!BF485,'[1]Multi-Field'!$F$75="Drained"),BI485,IF(AND('[1]Multi-Field'!$E$75=[1]Lists!BF485,'[1]Multi-Field'!$F$75="undrained"),BH485,""))</f>
        <v/>
      </c>
      <c r="EF485" s="409" t="str">
        <f>IF(AND('[1]Multi-Field'!$E$76=[1]Lists!BF485,'[1]Multi-Field'!$F$76="Drained"),BI485,IF(AND('[1]Multi-Field'!$E$76=[1]Lists!BF485,'[1]Multi-Field'!$F$6="undrained"),BH485,""))</f>
        <v/>
      </c>
      <c r="EG485" s="409" t="str">
        <f>IF(AND('[1]Multi-Field'!$E$77=[1]Lists!BF485,'[1]Multi-Field'!$F$77="Drained"),BI485,IF(AND('[1]Multi-Field'!$E$77=[1]Lists!BF485,'[1]Multi-Field'!$F$77="undrained"),BH485,""))</f>
        <v/>
      </c>
      <c r="EH485" s="409" t="str">
        <f>IF(AND('[1]Multi-Field'!$E$78=[1]Lists!BF485,'[1]Multi-Field'!$F$78="Drained"),BI485,IF(AND('[1]Multi-Field'!$E$78=[1]Lists!BF485,'[1]Multi-Field'!$F$78="undrained"),BH485,""))</f>
        <v/>
      </c>
      <c r="EI485" s="409" t="str">
        <f>IF(AND('[1]Multi-Field'!$E$79=[1]Lists!BF485,'[1]Multi-Field'!$F$79="Drained"),BI485,IF(AND('[1]Multi-Field'!$E$79=[1]Lists!BF485,'[1]Multi-Field'!$F$79="undrained"),BH485,""))</f>
        <v/>
      </c>
      <c r="EJ485" s="409" t="str">
        <f>IF(AND('[1]Multi-Field'!$E$80=[1]Lists!BF485,'[1]Multi-Field'!$F$80="Drained"),BI485,IF(AND('[1]Multi-Field'!$E$80=[1]Lists!BF485,'[1]Multi-Field'!$F$80="undrained"),BH485,""))</f>
        <v/>
      </c>
      <c r="EK485" s="409" t="str">
        <f>IF(AND('[1]Multi-Field'!$E$81=[1]Lists!BF485,'[1]Multi-Field'!$F$81="Drained"),BI485,IF(AND('[1]Multi-Field'!$E$81=[1]Lists!BF485,'[1]Multi-Field'!$F$81="undrained"),BH485,""))</f>
        <v/>
      </c>
      <c r="EL485" s="409" t="str">
        <f>IF(AND('[1]Multi-Field'!$E$82=[1]Lists!BF485,'[1]Multi-Field'!$F$82="Drained"),BI485,IF(AND('[1]Multi-Field'!$E$82=[1]Lists!BF485,'[1]Multi-Field'!$F$82="undrained"),BH485,""))</f>
        <v/>
      </c>
      <c r="EM485" s="409" t="str">
        <f>IF(AND('[1]Multi-Field'!$E$83=[1]Lists!BF485,'[1]Multi-Field'!$F$83="Drained"),BI485,IF(AND('[1]Multi-Field'!$E$83=[1]Lists!BF485,'[1]Multi-Field'!$F$83="undrained"),BH485,""))</f>
        <v/>
      </c>
      <c r="EN485" s="409" t="str">
        <f>IF(AND('[1]Multi-Field'!$E$84=[1]Lists!BF485,'[1]Multi-Field'!$F$84="Drained"),BI485,IF(AND('[1]Multi-Field'!$E$84=[1]Lists!BF485,'[1]Multi-Field'!$F$84="undrained"),BH485,""))</f>
        <v/>
      </c>
      <c r="EO485" s="409" t="str">
        <f>IF(AND('[1]Multi-Field'!$E$85=[1]Lists!BF485,'[1]Multi-Field'!$F$85="Drained"),BI485,IF(AND('[1]Multi-Field'!$E$85=[1]Lists!BF485,'[1]Multi-Field'!$F$85="undrained"),BH485,""))</f>
        <v/>
      </c>
      <c r="EP485" s="409" t="str">
        <f>IF(AND('[1]Multi-Field'!$E$86=[1]Lists!BF485,'[1]Multi-Field'!$F$86="Drained"),BI485,IF(AND('[1]Multi-Field'!$E$86=[1]Lists!BF485,'[1]Multi-Field'!$F$86="undrained"),BH485,""))</f>
        <v/>
      </c>
      <c r="EQ485" s="409" t="str">
        <f>IF(AND('[1]Multi-Field'!$E$87=[1]Lists!BF485,'[1]Multi-Field'!$F$87="Drained"),BI485,IF(AND('[1]Multi-Field'!$E$87=[1]Lists!BF485,'[1]Multi-Field'!$F$87="undrained"),BH485,""))</f>
        <v/>
      </c>
      <c r="ER485" s="409" t="str">
        <f>IF(AND('[1]Multi-Field'!$E$88=[1]Lists!BF485,'[1]Multi-Field'!$F$88="Drained"),BI485,IF(AND('[1]Multi-Field'!$E$88=[1]Lists!BF485,'[1]Multi-Field'!$F$88="undrained"),BH485,""))</f>
        <v/>
      </c>
      <c r="ES485" s="409" t="str">
        <f>IF(AND('[1]Multi-Field'!$E$89=[1]Lists!BF485,'[1]Multi-Field'!$F$89="Drained"),BI485,IF(AND('[1]Multi-Field'!$E$89=[1]Lists!BF485,'[1]Multi-Field'!$F$89="undrained"),BH485,""))</f>
        <v/>
      </c>
      <c r="ET485" s="409" t="str">
        <f>IF(AND('[1]Multi-Field'!$E$90=[1]Lists!BF485,'[1]Multi-Field'!$F$90="Drained"),BI485,IF(AND('[1]Multi-Field'!$E$90=[1]Lists!BF485,'[1]Multi-Field'!$F$90="undrained"),BH485,""))</f>
        <v/>
      </c>
      <c r="EU485" s="409" t="str">
        <f>IF(AND('[1]Multi-Field'!$E$91=[1]Lists!BF485,'[1]Multi-Field'!$F$91="Drained"),BI485,IF(AND('[1]Multi-Field'!$E$91=[1]Lists!BF485,'[1]Multi-Field'!$F$91="undrained"),BH485,""))</f>
        <v/>
      </c>
      <c r="EV485" s="409" t="str">
        <f>IF(AND('[1]Multi-Field'!$E$92=[1]Lists!BF485,'[1]Multi-Field'!$F$92="Drained"),BI485,IF(AND('[1]Multi-Field'!$E$92=[1]Lists!BF485,'[1]Multi-Field'!$F$92="undrained"),BH485,""))</f>
        <v/>
      </c>
      <c r="EW485" s="409" t="str">
        <f>IF(AND('[1]Multi-Field'!$E$93=[1]Lists!BF485,'[1]Multi-Field'!$F$93="Drained"),BI485,IF(AND('[1]Multi-Field'!$E$93=[1]Lists!BF485,'[1]Multi-Field'!$F$93="undrained"),BH485,""))</f>
        <v/>
      </c>
      <c r="EX485" s="409" t="str">
        <f>IF(AND('[1]Multi-Field'!$E$94=[1]Lists!BF485,'[1]Multi-Field'!$F$94="Drained"),BI485,IF(AND('[1]Multi-Field'!$E$94=[1]Lists!BF485,'[1]Multi-Field'!$F$94="undrained"),BH485,""))</f>
        <v/>
      </c>
      <c r="EY485" s="409" t="str">
        <f>IF(AND('[1]Multi-Field'!$E$95=[1]Lists!BF485,'[1]Multi-Field'!$F$95="Drained"),BI485,IF(AND('[1]Multi-Field'!$E$95=[1]Lists!BF485,'[1]Multi-Field'!$F$95="undrained"),BH485,""))</f>
        <v/>
      </c>
      <c r="EZ485" s="409" t="str">
        <f>IF(AND('[1]Multi-Field'!$E$96=[1]Lists!BF485,'[1]Multi-Field'!$F$96="Drained"),BI485,IF(AND('[1]Multi-Field'!$E$96=[1]Lists!BF485,'[1]Multi-Field'!$F$96="undrained"),BH485,""))</f>
        <v/>
      </c>
      <c r="FA485" s="409" t="str">
        <f>IF(AND('[1]Multi-Field'!$E$97=[1]Lists!BF485,'[1]Multi-Field'!$F$97="Drained"),BI485,IF(AND('[1]Multi-Field'!$E$97=[1]Lists!BF485,'[1]Multi-Field'!$F$97="undrained"),BH485,""))</f>
        <v/>
      </c>
      <c r="FB485" s="409" t="str">
        <f>IF(AND('[1]Multi-Field'!$E$98=[1]Lists!BF485,'[1]Multi-Field'!$F$98="Drained"),BI485,IF(AND('[1]Multi-Field'!$E$98=[1]Lists!BF485,'[1]Multi-Field'!$F$98="undrained"),BH485,""))</f>
        <v/>
      </c>
      <c r="FC485" s="409" t="str">
        <f>IF(AND('[1]Multi-Field'!$E$99=[1]Lists!BF485,'[1]Multi-Field'!$F$99="Drained"),BI485,IF(AND('[1]Multi-Field'!$E$99=[1]Lists!BF485,'[1]Multi-Field'!$F$99="undrained"),BH485,""))</f>
        <v/>
      </c>
      <c r="FD485" s="409" t="str">
        <f>IF(AND('[1]Multi-Field'!$E$100=[1]Lists!BF485,'[1]Multi-Field'!$F$100="Drained"),BI485,IF(AND('[1]Multi-Field'!$E$100=[1]Lists!BF485,'[1]Multi-Field'!$F$100="undrained"),BH485,""))</f>
        <v/>
      </c>
      <c r="FE485" s="409" t="str">
        <f>IF(AND('[1]Multi-Field'!$E$101=[1]Lists!BF485,'[1]Multi-Field'!$F$101="Drained"),BI485,IF(AND('[1]Multi-Field'!$E$101=[1]Lists!BF485,'[1]Multi-Field'!$F$101="undrained"),BH485,""))</f>
        <v/>
      </c>
      <c r="FF485" s="409" t="str">
        <f>IF(AND('[1]Multi-Field'!$E$102=[1]Lists!BF485,'[1]Multi-Field'!$F$102="Drained"),BI485,IF(AND('[1]Multi-Field'!$E$102=[1]Lists!BF485,'[1]Multi-Field'!$F$102="undrained"),BH485,""))</f>
        <v/>
      </c>
      <c r="FG485" s="409" t="str">
        <f>IF(AND('[1]Multi-Field'!$E$103=[1]Lists!BF485,'[1]Multi-Field'!$F$103="Drained"),BI485,IF(AND('[1]Multi-Field'!$E$103=[1]Lists!BF485,'[1]Multi-Field'!$F$103="undrained"),BH485,""))</f>
        <v/>
      </c>
      <c r="FH485" s="409" t="str">
        <f>IF(AND('[1]Multi-Field'!$E$104=[1]Lists!BF485,'[1]Multi-Field'!$F$104="Drained"),BI485,IF(AND('[1]Multi-Field'!$E$104=[1]Lists!BF485,'[1]Multi-Field'!$F$104="undrained"),BH485,""))</f>
        <v/>
      </c>
      <c r="FI485" s="409" t="str">
        <f>IF(AND('[1]Multi-Field'!$E$105=[1]Lists!BF485,'[1]Multi-Field'!$F$105="Drained"),BI485,IF(AND('[1]Multi-Field'!$E$105=[1]Lists!BF485,'[1]Multi-Field'!$F$105="undrained"),BH485,""))</f>
        <v/>
      </c>
      <c r="FJ485" s="409" t="str">
        <f>IF(AND('[1]Multi-Field'!$E$106=[1]Lists!BF485,'[1]Multi-Field'!$F$106="Drained"),BI485,IF(AND('[1]Multi-Field'!$E$106=[1]Lists!BF485,'[1]Multi-Field'!$F$106="undrained"),BH485,""))</f>
        <v/>
      </c>
      <c r="FK485" s="409" t="str">
        <f>IF(AND('[1]Multi-Field'!$E$107=[1]Lists!BF485,'[1]Multi-Field'!$F$107="Drained"),BI485,IF(AND('[1]Multi-Field'!$E$107=[1]Lists!BF485,'[1]Multi-Field'!$F$107="undrained"),BH485,""))</f>
        <v/>
      </c>
      <c r="FL485" s="409" t="str">
        <f>IF(AND('[1]Multi-Field'!$E$108=[1]Lists!BF485,'[1]Multi-Field'!$F$108="Drained"),BI485,IF(AND('[1]Multi-Field'!$E$108=[1]Lists!BF485,'[1]Multi-Field'!$F$108="undrained"),BH485,""))</f>
        <v/>
      </c>
      <c r="FM485" s="409" t="str">
        <f>IF(AND('[1]Multi-Field'!$E$109=[1]Lists!BF485,'[1]Multi-Field'!$F$109="Drained"),BI485,IF(AND('[1]Multi-Field'!$E$109=[1]Lists!BF485,'[1]Multi-Field'!$F$109="undrained"),BH485,""))</f>
        <v/>
      </c>
      <c r="FN485" s="409" t="str">
        <f>IF(AND('[1]Multi-Field'!$E$110=[1]Lists!BF485,'[1]Multi-Field'!$F$110="Drained"),BI485,IF(AND('[1]Multi-Field'!$E$110=[1]Lists!BF485,'[1]Multi-Field'!$F$110="undrained"),BH485,""))</f>
        <v/>
      </c>
      <c r="FO485" s="409" t="str">
        <f>IF(AND('[1]Multi-Field'!$E$111=[1]Lists!BF485,'[1]Multi-Field'!$F$111="Drained"),BI485,IF(AND('[1]Multi-Field'!$E$111=[1]Lists!BF485,'[1]Multi-Field'!$F$111="undrained"),BH485,""))</f>
        <v/>
      </c>
      <c r="FP485" s="409" t="str">
        <f>IF(AND('[1]Multi-Field'!$E$112=[1]Lists!BF485,'[1]Multi-Field'!$F$112="Drained"),BI485,IF(AND('[1]Multi-Field'!$E$112=[1]Lists!BF485,'[1]Multi-Field'!$F$112="undrained"),BH485,""))</f>
        <v/>
      </c>
      <c r="FQ485" s="409" t="str">
        <f>IF(AND('[1]Multi-Field'!$E$113=[1]Lists!BF485,'[1]Multi-Field'!$F$113="Drained"),BI485,IF(AND('[1]Multi-Field'!$E$113=[1]Lists!BF485,'[1]Multi-Field'!$F$113="undrained"),BH485,""))</f>
        <v/>
      </c>
      <c r="FR485" s="409" t="str">
        <f>IF(AND('[1]Multi-Field'!$E$114=[1]Lists!BF485,'[1]Multi-Field'!$F$114="Drained"),BI485,IF(AND('[1]Multi-Field'!$E$114=[1]Lists!BF485,'[1]Multi-Field'!$F$114="undrained"),BH485,""))</f>
        <v/>
      </c>
      <c r="FS485" s="409" t="str">
        <f>IF(AND('[1]Multi-Field'!$E$115=[1]Lists!BF485,'[1]Multi-Field'!$F$115="Drained"),BI485,IF(AND('[1]Multi-Field'!$E$115=[1]Lists!BF485,'[1]Multi-Field'!$F$115="undrained"),BH485,""))</f>
        <v/>
      </c>
      <c r="FT485" s="409" t="str">
        <f>IF(AND('[1]Multi-Field'!$E$116=[1]Lists!BF485,'[1]Multi-Field'!$F$116="Drained"),BI485,IF(AND('[1]Multi-Field'!$E$116=[1]Lists!BF485,'[1]Multi-Field'!$F$116="undrained"),BH485,""))</f>
        <v/>
      </c>
      <c r="FU485" s="409" t="str">
        <f>IF(AND('[1]Multi-Field'!$E$117=[1]Lists!BF485,'[1]Multi-Field'!$F$117="Drained"),BI485,IF(AND('[1]Multi-Field'!$E$117=[1]Lists!BF485,'[1]Multi-Field'!$F$117="undrained"),BH485,""))</f>
        <v/>
      </c>
      <c r="FV485" s="409" t="str">
        <f>IF(AND('[1]Multi-Field'!$E$118=[1]Lists!BF485,'[1]Multi-Field'!$F$118="Drained"),BI485,IF(AND('[1]Multi-Field'!$E$118=[1]Lists!BF485,'[1]Multi-Field'!$F$118="undrained"),BH485,""))</f>
        <v/>
      </c>
      <c r="FW485" s="409" t="str">
        <f>IF(AND('[1]Multi-Field'!$E$119=[1]Lists!BF485,'[1]Multi-Field'!$F$119="Drained"),BI485,IF(AND('[1]Multi-Field'!$E$119=[1]Lists!BF485,'[1]Multi-Field'!$F$119="undrained"),BH485,""))</f>
        <v/>
      </c>
      <c r="FX485" s="409" t="str">
        <f>IF(AND('[1]Multi-Field'!$E$120=[1]Lists!BF485,'[1]Multi-Field'!$F$120="Drained"),BI485,IF(AND('[1]Multi-Field'!$E$120=[1]Lists!BF485,'[1]Multi-Field'!$F$120="undrained"),BH485,""))</f>
        <v/>
      </c>
      <c r="GC485" s="4">
        <v>1</v>
      </c>
    </row>
    <row r="486" spans="1:185" ht="13.5" customHeight="1">
      <c r="A486" s="7" t="s">
        <v>572</v>
      </c>
      <c r="B486" s="7"/>
      <c r="C486" s="7"/>
      <c r="D486" s="8">
        <v>50</v>
      </c>
      <c r="E486" s="8">
        <f t="shared" si="67"/>
        <v>53</v>
      </c>
      <c r="F486" s="8">
        <f t="shared" si="68"/>
        <v>57</v>
      </c>
      <c r="G486" s="8">
        <v>60</v>
      </c>
      <c r="H486" s="8">
        <v>70</v>
      </c>
      <c r="I486" s="8">
        <f t="shared" si="71"/>
        <v>70</v>
      </c>
      <c r="J486" s="8">
        <f t="shared" si="72"/>
        <v>70</v>
      </c>
      <c r="K486" s="8">
        <v>70</v>
      </c>
      <c r="L486" s="8">
        <v>65</v>
      </c>
      <c r="M486" s="8">
        <f t="shared" si="69"/>
        <v>75</v>
      </c>
      <c r="N486" s="8">
        <f t="shared" si="70"/>
        <v>85</v>
      </c>
      <c r="O486" s="8">
        <v>95</v>
      </c>
      <c r="P486" s="391">
        <v>461</v>
      </c>
      <c r="Q486" s="394"/>
      <c r="R486" s="395">
        <f>IF(OR('Multi-Field'!AA463=Lists!AC502,'Multi-Field'!AA463=Lists!AC503),IF('Multi-Field'!Z463="x",(IF('Multi-Field'!AC463=Lists!Q471,Lists!R471,IF('Multi-Field'!AC463=Lists!Q472,Lists!R472,IF('Multi-Field'!AC463=Lists!Q473,Lists!R473,IF('Multi-Field'!AC463=Lists!Q474,Lists!R474))))),IF('Multi-Field'!X463="x",(IF('Multi-Field'!AC463=Lists!Q471,Lists!S471,IF('Multi-Field'!AC463=Lists!Q472,Lists!S472,IF('Multi-Field'!AC463=Lists!Q473,Lists!S473,IF('Multi-Field'!AC463=Lists!Q474,Lists!S474))))),IF('Multi-Field'!V463="x",(IF('Multi-Field'!AC463=Lists!Q471,Lists!T471,IF('Multi-Field'!AC463=Lists!Q472,Lists!T472,IF('Multi-Field'!AC463=Lists!Q473,Lists!T473,IF('Multi-Field'!AC463=Lists!Q474,Lists!T474))))),0))))</f>
        <v>0</v>
      </c>
      <c r="S486" s="395">
        <f t="shared" si="73"/>
        <v>0</v>
      </c>
      <c r="T486" s="395"/>
      <c r="U486" s="396"/>
      <c r="BF486" s="411" t="s">
        <v>1650</v>
      </c>
      <c r="BG486" s="412">
        <v>2</v>
      </c>
      <c r="BH486" s="412">
        <v>2</v>
      </c>
      <c r="BI486" s="412">
        <v>3.5</v>
      </c>
      <c r="BJ486" s="409" t="e">
        <f>IF(AND('[1]Single Field'!#REF!=[1]Lists!BF486,'[1]Single Field'!#REF!="Drained"),"x",IF(AND('[1]Single Field'!#REF!=[1]Lists!BF486,'[1]Single Field'!#REF!="Undrained"),O,""))</f>
        <v>#REF!</v>
      </c>
      <c r="BK486" s="409" t="str">
        <f>IF(AND('[1]Multi-Field'!$E$3=[1]Lists!BF486,'[1]Multi-Field'!$F$3="Drained"),BI486,IF(AND('[1]Multi-Field'!$E$3=BF486,'[1]Multi-Field'!$F$3="undrained"),BH486,""))</f>
        <v/>
      </c>
      <c r="BL486" s="409" t="str">
        <f>IF(AND('[1]Multi-Field'!$E$4=BF486,'[1]Multi-Field'!$F$4="Drained"),BI486,IF(AND('[1]Multi-Field'!$E$4=BF486,'[1]Multi-Field'!$F$4="undrained"),BH486,""))</f>
        <v/>
      </c>
      <c r="BM486" s="409" t="str">
        <f>IF(AND('[1]Multi-Field'!$E$5=BF486,'[1]Multi-Field'!$F$5="Drained"),BI486,IF(AND('[1]Multi-Field'!$E$5=BF486,'[1]Multi-Field'!$F$5="undrained"),BH486,""))</f>
        <v/>
      </c>
      <c r="BN486" s="409" t="str">
        <f>IF(AND('[1]Multi-Field'!$E$6=BF486,'[1]Multi-Field'!$F$6="Drained"),BI486,IF(AND('[1]Multi-Field'!$E$6=BF486,'[1]Multi-Field'!$F$6="undrained"),BH486,""))</f>
        <v/>
      </c>
      <c r="BO486" s="409" t="str">
        <f>IF(AND('[1]Multi-Field'!$E$7=BF486,'[1]Multi-Field'!$F$7="Drained"),BI486,IF(AND('[1]Multi-Field'!$E$7=BF486,'[1]Multi-Field'!$F$7="undrained"),BH486,""))</f>
        <v/>
      </c>
      <c r="BP486" s="409" t="str">
        <f>IF(AND('[1]Multi-Field'!$E$8=BF486,'[1]Multi-Field'!$F$8="Drained"),BI486,IF(AND('[1]Multi-Field'!$E$8=BF486,'[1]Multi-Field'!$F$8="undrained"),BH486,""))</f>
        <v/>
      </c>
      <c r="BQ486" s="409" t="str">
        <f>IF(AND('[1]Multi-Field'!$E$9=BF486,'[1]Multi-Field'!$F$9="Drained"),BI486,IF(AND('[1]Multi-Field'!$E$9=BF486,'[1]Multi-Field'!$F$9="undrained"),BH486,""))</f>
        <v/>
      </c>
      <c r="BR486" s="409" t="str">
        <f>IF(AND('[1]Multi-Field'!$E$10=BF486,'[1]Multi-Field'!$F$10="Drained"),BI486,IF(AND('[1]Multi-Field'!$E$10=BF486,'[1]Multi-Field'!$F$10="undrained"),BH486,""))</f>
        <v/>
      </c>
      <c r="BS486" s="409" t="str">
        <f>IF(AND('[1]Multi-Field'!$E$11=BF486,'[1]Multi-Field'!$F$11="Drained"),BI486,IF(AND('[1]Multi-Field'!$E$11=BF486,'[1]Multi-Field'!$F$11="undrained"),BH486,""))</f>
        <v/>
      </c>
      <c r="BT486" s="409" t="str">
        <f>IF(AND('[1]Multi-Field'!$E$12=BF486,'[1]Multi-Field'!$F$12="Drained"),BI486,IF(AND('[1]Multi-Field'!$E$12=BF486,'[1]Multi-Field'!$F$12="undrained"),BH486,""))</f>
        <v/>
      </c>
      <c r="BU486" s="409" t="str">
        <f>IF(AND('[1]Multi-Field'!$E$13=BF486,'[1]Multi-Field'!$F$13="Drained"),BI486,IF(AND('[1]Multi-Field'!$E$3=BF486,'[1]Multi-Field'!$F$13="undrained"),BH486,""))</f>
        <v/>
      </c>
      <c r="BV486" s="409" t="str">
        <f>IF(AND('[1]Multi-Field'!$E$14=BF486,'[1]Multi-Field'!$F$14="Drained"),BI486,IF(AND('[1]Multi-Field'!$E$14=BF486,'[1]Multi-Field'!$F$14="undrained"),BH486,""))</f>
        <v/>
      </c>
      <c r="BW486" s="409" t="str">
        <f>IF(AND('[1]Multi-Field'!$E$15=BF486,'[1]Multi-Field'!$F$15="Drained"),BI486,IF(AND('[1]Multi-Field'!$E$15=BF486,'[1]Multi-Field'!$F$15="undrained"),BH486,""))</f>
        <v/>
      </c>
      <c r="BX486" s="409" t="str">
        <f>IF(AND('[1]Multi-Field'!$E$16=[1]Lists!BF486,'[1]Multi-Field'!$F$16="Drained"),BI486,IF(AND('[1]Multi-Field'!$E$16=[1]Lists!BF486,'[1]Multi-Field'!$F$16="undrained"),BH486,""))</f>
        <v/>
      </c>
      <c r="BY486" s="409" t="str">
        <f>IF(AND('[1]Multi-Field'!$E$17=[1]Lists!BF486,'[1]Multi-Field'!$F$17="Drained"),BI486,IF(AND('[1]Multi-Field'!$E$17=[1]Lists!BF486,'[1]Multi-Field'!$F$17="undrained"),BH486,""))</f>
        <v/>
      </c>
      <c r="BZ486" s="409" t="str">
        <f>IF(AND('[1]Multi-Field'!$E$18=[1]Lists!BF486,'[1]Multi-Field'!$F$18="Drained"),BI486,IF(AND('[1]Multi-Field'!$E$18=[1]Lists!BF486,'[1]Multi-Field'!$F$18="undrained"),BH486,""))</f>
        <v/>
      </c>
      <c r="CA486" s="409" t="str">
        <f>IF(AND('[1]Multi-Field'!$E$19=[1]Lists!BF486,'[1]Multi-Field'!$F$19="Drained"),BI486,IF(AND('[1]Multi-Field'!$E$19=[1]Lists!BF486,'[1]Multi-Field'!$F$19="undrained"),BH486,""))</f>
        <v/>
      </c>
      <c r="CB486" s="409" t="str">
        <f>IF(AND('[1]Multi-Field'!$E$20=[1]Lists!BF486,'[1]Multi-Field'!$F$20="Drained"),BI486,IF(AND('[1]Multi-Field'!$E$20=[1]Lists!BF486,'[1]Multi-Field'!$F$20="undrained"),BH486,""))</f>
        <v/>
      </c>
      <c r="CC486" s="409" t="str">
        <f>IF(AND('[1]Multi-Field'!$E$21=[1]Lists!BF486,'[1]Multi-Field'!$F$21="Drained"),BI486,IF(AND('[1]Multi-Field'!$E$21=[1]Lists!BF486,'[1]Multi-Field'!$F$21="undrained"),BH486,""))</f>
        <v/>
      </c>
      <c r="CD486" s="409" t="str">
        <f>IF(AND('[1]Multi-Field'!$E$22=[1]Lists!BF486,'[1]Multi-Field'!$F$22="Drained"),BI486,IF(AND('[1]Multi-Field'!$E$22=[1]Lists!BF486,'[1]Multi-Field'!$F$22="undrained"),BH486,""))</f>
        <v/>
      </c>
      <c r="CE486" s="409" t="str">
        <f>IF(AND('[1]Multi-Field'!$E$23=[1]Lists!BF486,'[1]Multi-Field'!$F$23="Drained"),BI486,IF(AND('[1]Multi-Field'!$E$23=[1]Lists!BF486,'[1]Multi-Field'!$F$23="undrained"),BH486,""))</f>
        <v/>
      </c>
      <c r="CF486" s="409" t="str">
        <f>IF(AND('[1]Multi-Field'!$E$24=[1]Lists!BF486,'[1]Multi-Field'!$F$24="Drained"),BI486,IF(AND('[1]Multi-Field'!$E$24=[1]Lists!BF486,'[1]Multi-Field'!$F$24="undrained"),BH486,""))</f>
        <v/>
      </c>
      <c r="CG486" s="409" t="str">
        <f>IF(AND('[1]Multi-Field'!$E$25=[1]Lists!BF486,'[1]Multi-Field'!$F$25="Drained"),BI486,IF(AND('[1]Multi-Field'!$E$25=[1]Lists!BF486,'[1]Multi-Field'!$F$25="undrained"),BH486,""))</f>
        <v/>
      </c>
      <c r="CH486" s="409" t="str">
        <f>IF(AND('[1]Multi-Field'!$E$26=[1]Lists!BF486,'[1]Multi-Field'!$F$26="Drained"),BI486,IF(AND('[1]Multi-Field'!$E$26=[1]Lists!BF486,'[1]Multi-Field'!$F$26="undrained"),BH486,""))</f>
        <v/>
      </c>
      <c r="CI486" s="409" t="str">
        <f>IF(AND('[1]Multi-Field'!$E$27=[1]Lists!BF486,'[1]Multi-Field'!$F$27="Drained"),BI486,IF(AND('[1]Multi-Field'!$E$27=[1]Lists!BF486,'[1]Multi-Field'!$F$27="undrained"),BH486,""))</f>
        <v/>
      </c>
      <c r="CJ486" s="409" t="str">
        <f>IF(AND('[1]Multi-Field'!$E$28=[1]Lists!BF486,'[1]Multi-Field'!$F$28="Drained"),BI486,IF(AND('[1]Multi-Field'!$E$28=[1]Lists!BF486,'[1]Multi-Field'!$F$28="undrained"),BH486,""))</f>
        <v/>
      </c>
      <c r="CK486" s="409" t="str">
        <f>IF(AND('[1]Multi-Field'!$E$29=[1]Lists!BF486,'[1]Multi-Field'!$F$29="Drained"),BI486,IF(AND('[1]Multi-Field'!$E$29=[1]Lists!BF486,'[1]Multi-Field'!$F$29="undrained"),BH486,""))</f>
        <v/>
      </c>
      <c r="CL486" s="409" t="str">
        <f>IF(AND('[1]Multi-Field'!$E$30=[1]Lists!BF486,'[1]Multi-Field'!$F$30="Drained"),BI486,IF(AND('[1]Multi-Field'!$E$30=[1]Lists!BF486,'[1]Multi-Field'!$F$30="undrained"),BH486,""))</f>
        <v/>
      </c>
      <c r="CM486" s="409" t="str">
        <f>IF(AND('[1]Multi-Field'!$E$31=[1]Lists!BF486,'[1]Multi-Field'!$F$31="Drained"),BI486,IF(AND('[1]Multi-Field'!$E$31=[1]Lists!BF486,'[1]Multi-Field'!$F$31="undrained"),BH486,""))</f>
        <v/>
      </c>
      <c r="CN486" s="409" t="str">
        <f>IF(AND('[1]Multi-Field'!$E$32=[1]Lists!BF486,'[1]Multi-Field'!$F$32="Drained"),BI486,IF(AND('[1]Multi-Field'!$E$32=[1]Lists!BF486,'[1]Multi-Field'!$F$32="undrained"),BH486,""))</f>
        <v/>
      </c>
      <c r="CO486" s="409" t="str">
        <f>IF(AND('[1]Multi-Field'!$E$33=[1]Lists!BF486,'[1]Multi-Field'!$F$33="Drained"),BI486,IF(AND('[1]Multi-Field'!$E$33=[1]Lists!BF486,'[1]Multi-Field'!$F$33="undrained"),BH486,""))</f>
        <v/>
      </c>
      <c r="CP486" s="409" t="str">
        <f>IF(AND('[1]Multi-Field'!$E$34=[1]Lists!BF486,'[1]Multi-Field'!$F$34="Drained"),BI486,IF(AND('[1]Multi-Field'!$E$34=[1]Lists!BF486,'[1]Multi-Field'!$F$34="undrained"),BH486,""))</f>
        <v/>
      </c>
      <c r="CQ486" s="409" t="str">
        <f>IF(AND('[1]Multi-Field'!$E$35=[1]Lists!BF486,'[1]Multi-Field'!$F$35="Drained"),BI486,IF(AND('[1]Multi-Field'!$E$35=[1]Lists!BF486,'[1]Multi-Field'!$F$35="undrained"),BH486,""))</f>
        <v/>
      </c>
      <c r="CR486" s="409" t="str">
        <f>IF(AND('[1]Multi-Field'!$E$36=[1]Lists!BF486,'[1]Multi-Field'!$F$36="Drained"),BI486,IF(AND('[1]Multi-Field'!$E$36=[1]Lists!BF486,'[1]Multi-Field'!$F$36="undrained"),BH486,""))</f>
        <v/>
      </c>
      <c r="CS486" s="409" t="str">
        <f>IF(AND('[1]Multi-Field'!$E$37=[1]Lists!BF486,'[1]Multi-Field'!$F$37="Drained"),BI486,IF(AND('[1]Multi-Field'!$E$37=[1]Lists!BF486,'[1]Multi-Field'!$F$37="undrained"),BH486,""))</f>
        <v/>
      </c>
      <c r="CT486" s="409" t="str">
        <f>IF(AND('[1]Multi-Field'!$E$38=[1]Lists!BF486,'[1]Multi-Field'!$F$38="Drained"),BI486,IF(AND('[1]Multi-Field'!$E$38=[1]Lists!BF486,'[1]Multi-Field'!$F$38="undrained"),BH486,""))</f>
        <v/>
      </c>
      <c r="CU486" s="409" t="str">
        <f>IF(AND('[1]Multi-Field'!$E$39=[1]Lists!BF486,'[1]Multi-Field'!$F$39="Drained"),BI486,IF(AND('[1]Multi-Field'!$E$39=[1]Lists!BF486,'[1]Multi-Field'!$F$39="undrained"),BH486,""))</f>
        <v/>
      </c>
      <c r="CV486" s="409" t="str">
        <f>IF(AND('[1]Multi-Field'!$E$40=[1]Lists!BF486,'[1]Multi-Field'!$F$40="Drained"),BI486,IF(AND('[1]Multi-Field'!$E$40=[1]Lists!BF486,'[1]Multi-Field'!$F$40="undrained"),BH486,""))</f>
        <v/>
      </c>
      <c r="CW486" s="409" t="str">
        <f>IF(AND('[1]Multi-Field'!$E$41=[1]Lists!BF486,'[1]Multi-Field'!$F$40="Drained"),BI486,IF(AND('[1]Multi-Field'!$E$40=[1]Lists!BF486,'[1]Multi-Field'!$F$40="undrained"),BH486,""))</f>
        <v/>
      </c>
      <c r="CX486" s="409" t="str">
        <f>IF(AND('[1]Multi-Field'!$E$42=[1]Lists!BF486,'[1]Multi-Field'!$F$42="Drained"),BI486,IF(AND('[1]Multi-Field'!$E$42=[1]Lists!BF486,'[1]Multi-Field'!$F$42="undrained"),BH486,""))</f>
        <v/>
      </c>
      <c r="CY486" s="409" t="str">
        <f>IF(AND('[1]Multi-Field'!$E$43=[1]Lists!BF486,'[1]Multi-Field'!$F$43="Drained"),BI486,IF(AND('[1]Multi-Field'!$E$43=[1]Lists!BF486,'[1]Multi-Field'!$F$43="undrained"),BH486,""))</f>
        <v/>
      </c>
      <c r="CZ486" s="409" t="str">
        <f>IF(AND('[1]Multi-Field'!$E$44=[1]Lists!BF486,'[1]Multi-Field'!$F$44="Drained"),BI486,IF(AND('[1]Multi-Field'!$E$44=[1]Lists!BF486,'[1]Multi-Field'!$F$44="undrained"),BH486,""))</f>
        <v/>
      </c>
      <c r="DA486" s="409" t="str">
        <f>IF(AND('[1]Multi-Field'!$E$45=[1]Lists!BF486,'[1]Multi-Field'!$F$45="Drained"),BI486,IF(AND('[1]Multi-Field'!$E$45=[1]Lists!BF486,'[1]Multi-Field'!$F$45="undrained"),BH486,""))</f>
        <v/>
      </c>
      <c r="DB486" s="409" t="str">
        <f>IF(AND('[1]Multi-Field'!$E$46=[1]Lists!BF486,'[1]Multi-Field'!$F$46="Drained"),BI486,IF(AND('[1]Multi-Field'!$E$46=[1]Lists!BF486,'[1]Multi-Field'!$F$46="undrained"),BH486,""))</f>
        <v/>
      </c>
      <c r="DC486" s="409" t="str">
        <f>IF(AND('[1]Multi-Field'!$E$47=[1]Lists!BF486,'[1]Multi-Field'!$F$47="Drained"),BI486,IF(AND('[1]Multi-Field'!$E$47=[1]Lists!BF486,'[1]Multi-Field'!$F$47="undrained"),BH486,""))</f>
        <v/>
      </c>
      <c r="DD486" s="409" t="str">
        <f>IF(AND('[1]Multi-Field'!$E$48=[1]Lists!BF486,'[1]Multi-Field'!$F$48="Drained"),BI486,IF(AND('[1]Multi-Field'!$E$48=[1]Lists!BF486,'[1]Multi-Field'!$F$48="undrained"),BH486,""))</f>
        <v/>
      </c>
      <c r="DE486" s="409" t="str">
        <f>IF(AND('[1]Multi-Field'!$E$49=[1]Lists!BF486,'[1]Multi-Field'!$F$49="Drained"),BI486,IF(AND('[1]Multi-Field'!$E$49=[1]Lists!BF486,'[1]Multi-Field'!$F$9="undrained"),BH486,""))</f>
        <v/>
      </c>
      <c r="DF486" s="409" t="str">
        <f>IF(AND('[1]Multi-Field'!$E$50=[1]Lists!BF486,'[1]Multi-Field'!$F$50="Drained"),BI486,IF(AND('[1]Multi-Field'!$E$50=[1]Lists!BF486,'[1]Multi-Field'!$F$50="undrained"),BH486,""))</f>
        <v/>
      </c>
      <c r="DG486" s="409" t="str">
        <f>IF(AND('[1]Multi-Field'!$E$51=[1]Lists!BF486,'[1]Multi-Field'!$F$51="Drained"),BI486,IF(AND('[1]Multi-Field'!$E$51=[1]Lists!BF486,'[1]Multi-Field'!$F$51="undrained"),BH486,""))</f>
        <v/>
      </c>
      <c r="DH486" s="409" t="str">
        <f>IF(AND('[1]Multi-Field'!$E$52=[1]Lists!BF486,'[1]Multi-Field'!$F$52="Drained"),BI486,IF(AND('[1]Multi-Field'!$E$52=[1]Lists!BF486,'[1]Multi-Field'!$F$52="undrained"),BH486,""))</f>
        <v/>
      </c>
      <c r="DI486" s="409" t="str">
        <f>IF(AND('[1]Multi-Field'!$E$53=[1]Lists!BF486,'[1]Multi-Field'!$F$53="Drained"),BI486,IF(AND('[1]Multi-Field'!$E$53=[1]Lists!BF486,'[1]Multi-Field'!$F$53="undrained"),BH486,""))</f>
        <v/>
      </c>
      <c r="DJ486" s="409" t="str">
        <f>IF(AND('[1]Multi-Field'!$E$54=[1]Lists!BF486,'[1]Multi-Field'!$F$54="Drained"),BI486,IF(AND('[1]Multi-Field'!$E$54=[1]Lists!BF486,'[1]Multi-Field'!$F$54="undrained"),BH486,""))</f>
        <v/>
      </c>
      <c r="DK486" s="409" t="str">
        <f>IF(AND('[1]Multi-Field'!$E$55=[1]Lists!BF486,'[1]Multi-Field'!$F$55="Drained"),BI486,IF(AND('[1]Multi-Field'!$E$55=[1]Lists!BF486,'[1]Multi-Field'!$F$55="undrained"),BH486,""))</f>
        <v/>
      </c>
      <c r="DL486" s="409" t="str">
        <f>IF(AND('[1]Multi-Field'!$E$56=[1]Lists!BF486,'[1]Multi-Field'!$F$56="Drained"),BI486,IF(AND('[1]Multi-Field'!$E$56=[1]Lists!BF486,'[1]Multi-Field'!$F$56="undrained"),BH486,""))</f>
        <v/>
      </c>
      <c r="DM486" s="409" t="str">
        <f>IF(AND('[1]Multi-Field'!$E$57=[1]Lists!BF486,'[1]Multi-Field'!$F$57="Drained"),BI486,IF(AND('[1]Multi-Field'!$E$57=[1]Lists!BF486,'[1]Multi-Field'!$F$57="undrained"),BH486,""))</f>
        <v/>
      </c>
      <c r="DN486" s="409" t="str">
        <f>IF(AND('[1]Multi-Field'!$E$58=[1]Lists!BF486,'[1]Multi-Field'!$F$58="Drained"),BI486,IF(AND('[1]Multi-Field'!$E$58=[1]Lists!BF486,'[1]Multi-Field'!$F$58="undrained"),BH486,""))</f>
        <v/>
      </c>
      <c r="DO486" s="409" t="str">
        <f>IF(AND('[1]Multi-Field'!$E$59=[1]Lists!BF486,'[1]Multi-Field'!$F$59="Drained"),BI486,IF(AND('[1]Multi-Field'!$E$59=[1]Lists!BF486,'[1]Multi-Field'!$F$59="undrained"),BH486,""))</f>
        <v/>
      </c>
      <c r="DP486" s="409" t="str">
        <f>IF(AND('[1]Multi-Field'!$E$60=[1]Lists!BF486,'[1]Multi-Field'!$F$60="Drained"),BI486,IF(AND('[1]Multi-Field'!$E$60=[1]Lists!BF486,'[1]Multi-Field'!$F$60="undrained"),BH486,""))</f>
        <v/>
      </c>
      <c r="DQ486" s="409" t="str">
        <f>IF(AND('[1]Multi-Field'!$E$61=[1]Lists!BF486,'[1]Multi-Field'!$F$61="Drained"),BI486,IF(AND('[1]Multi-Field'!$E$61=[1]Lists!BF486,'[1]Multi-Field'!$F$61="undrained"),BH486,""))</f>
        <v/>
      </c>
      <c r="DR486" s="409" t="str">
        <f>IF(AND('[1]Multi-Field'!$E$62=[1]Lists!BF486,'[1]Multi-Field'!$F$62="Drained"),BI486,IF(AND('[1]Multi-Field'!$E$62=[1]Lists!BF486,'[1]Multi-Field'!$F$62="undrained"),BH486,""))</f>
        <v/>
      </c>
      <c r="DS486" s="409" t="str">
        <f>IF(AND('[1]Multi-Field'!$E$63=[1]Lists!BF486,'[1]Multi-Field'!$F$63="Drained"),BI486,IF(AND('[1]Multi-Field'!$E$63=[1]Lists!BF486,'[1]Multi-Field'!$F$63="undrained"),BH486,""))</f>
        <v/>
      </c>
      <c r="DT486" s="409" t="str">
        <f>IF(AND('[1]Multi-Field'!$E$64=[1]Lists!BF486,'[1]Multi-Field'!$F$64="Drained"),BI486,IF(AND('[1]Multi-Field'!$E$64=[1]Lists!BF486,'[1]Multi-Field'!$F$64="undrained"),BH486,""))</f>
        <v/>
      </c>
      <c r="DU486" s="409" t="str">
        <f>IF(AND('[1]Multi-Field'!$E$65=[1]Lists!BF486,'[1]Multi-Field'!$F$65="Drained"),BI486,IF(AND('[1]Multi-Field'!$E$65=[1]Lists!BF486,'[1]Multi-Field'!$F$65="undrained"),BH486,""))</f>
        <v/>
      </c>
      <c r="DV486" s="409" t="str">
        <f>IF(AND('[1]Multi-Field'!$E$66=[1]Lists!BF486,'[1]Multi-Field'!$F$66="Drained"),BI486,IF(AND('[1]Multi-Field'!$E$66=[1]Lists!BF486,'[1]Multi-Field'!$F$66="undrained"),BH486,""))</f>
        <v/>
      </c>
      <c r="DW486" s="409" t="str">
        <f>IF(AND('[1]Multi-Field'!$E$67=[1]Lists!BF486,'[1]Multi-Field'!$F$67="Drained"),BI486,IF(AND('[1]Multi-Field'!$E$67=[1]Lists!BF486,'[1]Multi-Field'!$F$67="undrained"),BH486,""))</f>
        <v/>
      </c>
      <c r="DX486" s="409" t="str">
        <f>IF(AND('[1]Multi-Field'!$E$68=[1]Lists!BF486,'[1]Multi-Field'!$F$68="Drained"),BI486,IF(AND('[1]Multi-Field'!$E$68=[1]Lists!BF486,'[1]Multi-Field'!$F$68="undrained"),BH486,""))</f>
        <v/>
      </c>
      <c r="DY486" s="409" t="str">
        <f>IF(AND('[1]Multi-Field'!$E$69=[1]Lists!BF486,'[1]Multi-Field'!$F$69="Drained"),BI486,IF(AND('[1]Multi-Field'!$E$69=[1]Lists!BF486,'[1]Multi-Field'!$F$69="undrained"),BH486,""))</f>
        <v/>
      </c>
      <c r="DZ486" s="409" t="str">
        <f>IF(AND('[1]Multi-Field'!$E$70=[1]Lists!BF486,'[1]Multi-Field'!$F$70="Drained"),BI486,IF(AND('[1]Multi-Field'!$E$70=[1]Lists!BF486,'[1]Multi-Field'!$F$70="undrained"),BH486,""))</f>
        <v/>
      </c>
      <c r="EA486" s="409" t="str">
        <f>IF(AND('[1]Multi-Field'!$E$71=[1]Lists!BF486,'[1]Multi-Field'!$F$71="Drained"),BI486,IF(AND('[1]Multi-Field'!$E$71=[1]Lists!BF486,'[1]Multi-Field'!$F$71="undrained"),BH486,""))</f>
        <v/>
      </c>
      <c r="EB486" s="409" t="str">
        <f>IF(AND('[1]Multi-Field'!$E$72=[1]Lists!BF486,'[1]Multi-Field'!$F$72="Drained"),BI486,IF(AND('[1]Multi-Field'!$E$72=[1]Lists!BF486,'[1]Multi-Field'!$F$72="undrained"),BH486,""))</f>
        <v/>
      </c>
      <c r="EC486" s="409" t="str">
        <f>IF(AND('[1]Multi-Field'!$E$73=[1]Lists!BF486,'[1]Multi-Field'!$F$73="Drained"),BI486,IF(AND('[1]Multi-Field'!$E$73=[1]Lists!BF486,'[1]Multi-Field'!$F$73="undrained"),BH486,""))</f>
        <v/>
      </c>
      <c r="ED486" s="409" t="str">
        <f>IF(AND('[1]Multi-Field'!$E$74=[1]Lists!BF486,'[1]Multi-Field'!$F$74="Drained"),BI486,IF(AND('[1]Multi-Field'!$E$74=[1]Lists!BF486,'[1]Multi-Field'!$F$74="undrained"),BH486,""))</f>
        <v/>
      </c>
      <c r="EE486" s="409" t="str">
        <f>IF(AND('[1]Multi-Field'!$E$75=[1]Lists!BF486,'[1]Multi-Field'!$F$75="Drained"),BI486,IF(AND('[1]Multi-Field'!$E$75=[1]Lists!BF486,'[1]Multi-Field'!$F$75="undrained"),BH486,""))</f>
        <v/>
      </c>
      <c r="EF486" s="409" t="str">
        <f>IF(AND('[1]Multi-Field'!$E$76=[1]Lists!BF486,'[1]Multi-Field'!$F$76="Drained"),BI486,IF(AND('[1]Multi-Field'!$E$76=[1]Lists!BF486,'[1]Multi-Field'!$F$6="undrained"),BH486,""))</f>
        <v/>
      </c>
      <c r="EG486" s="409" t="str">
        <f>IF(AND('[1]Multi-Field'!$E$77=[1]Lists!BF486,'[1]Multi-Field'!$F$77="Drained"),BI486,IF(AND('[1]Multi-Field'!$E$77=[1]Lists!BF486,'[1]Multi-Field'!$F$77="undrained"),BH486,""))</f>
        <v/>
      </c>
      <c r="EH486" s="409" t="str">
        <f>IF(AND('[1]Multi-Field'!$E$78=[1]Lists!BF486,'[1]Multi-Field'!$F$78="Drained"),BI486,IF(AND('[1]Multi-Field'!$E$78=[1]Lists!BF486,'[1]Multi-Field'!$F$78="undrained"),BH486,""))</f>
        <v/>
      </c>
      <c r="EI486" s="409" t="str">
        <f>IF(AND('[1]Multi-Field'!$E$79=[1]Lists!BF486,'[1]Multi-Field'!$F$79="Drained"),BI486,IF(AND('[1]Multi-Field'!$E$79=[1]Lists!BF486,'[1]Multi-Field'!$F$79="undrained"),BH486,""))</f>
        <v/>
      </c>
      <c r="EJ486" s="409" t="str">
        <f>IF(AND('[1]Multi-Field'!$E$80=[1]Lists!BF486,'[1]Multi-Field'!$F$80="Drained"),BI486,IF(AND('[1]Multi-Field'!$E$80=[1]Lists!BF486,'[1]Multi-Field'!$F$80="undrained"),BH486,""))</f>
        <v/>
      </c>
      <c r="EK486" s="409" t="str">
        <f>IF(AND('[1]Multi-Field'!$E$81=[1]Lists!BF486,'[1]Multi-Field'!$F$81="Drained"),BI486,IF(AND('[1]Multi-Field'!$E$81=[1]Lists!BF486,'[1]Multi-Field'!$F$81="undrained"),BH486,""))</f>
        <v/>
      </c>
      <c r="EL486" s="409" t="str">
        <f>IF(AND('[1]Multi-Field'!$E$82=[1]Lists!BF486,'[1]Multi-Field'!$F$82="Drained"),BI486,IF(AND('[1]Multi-Field'!$E$82=[1]Lists!BF486,'[1]Multi-Field'!$F$82="undrained"),BH486,""))</f>
        <v/>
      </c>
      <c r="EM486" s="409" t="str">
        <f>IF(AND('[1]Multi-Field'!$E$83=[1]Lists!BF486,'[1]Multi-Field'!$F$83="Drained"),BI486,IF(AND('[1]Multi-Field'!$E$83=[1]Lists!BF486,'[1]Multi-Field'!$F$83="undrained"),BH486,""))</f>
        <v/>
      </c>
      <c r="EN486" s="409" t="str">
        <f>IF(AND('[1]Multi-Field'!$E$84=[1]Lists!BF486,'[1]Multi-Field'!$F$84="Drained"),BI486,IF(AND('[1]Multi-Field'!$E$84=[1]Lists!BF486,'[1]Multi-Field'!$F$84="undrained"),BH486,""))</f>
        <v/>
      </c>
      <c r="EO486" s="409" t="str">
        <f>IF(AND('[1]Multi-Field'!$E$85=[1]Lists!BF486,'[1]Multi-Field'!$F$85="Drained"),BI486,IF(AND('[1]Multi-Field'!$E$85=[1]Lists!BF486,'[1]Multi-Field'!$F$85="undrained"),BH486,""))</f>
        <v/>
      </c>
      <c r="EP486" s="409" t="str">
        <f>IF(AND('[1]Multi-Field'!$E$86=[1]Lists!BF486,'[1]Multi-Field'!$F$86="Drained"),BI486,IF(AND('[1]Multi-Field'!$E$86=[1]Lists!BF486,'[1]Multi-Field'!$F$86="undrained"),BH486,""))</f>
        <v/>
      </c>
      <c r="EQ486" s="409" t="str">
        <f>IF(AND('[1]Multi-Field'!$E$87=[1]Lists!BF486,'[1]Multi-Field'!$F$87="Drained"),BI486,IF(AND('[1]Multi-Field'!$E$87=[1]Lists!BF486,'[1]Multi-Field'!$F$87="undrained"),BH486,""))</f>
        <v/>
      </c>
      <c r="ER486" s="409" t="str">
        <f>IF(AND('[1]Multi-Field'!$E$88=[1]Lists!BF486,'[1]Multi-Field'!$F$88="Drained"),BI486,IF(AND('[1]Multi-Field'!$E$88=[1]Lists!BF486,'[1]Multi-Field'!$F$88="undrained"),BH486,""))</f>
        <v/>
      </c>
      <c r="ES486" s="409" t="str">
        <f>IF(AND('[1]Multi-Field'!$E$89=[1]Lists!BF486,'[1]Multi-Field'!$F$89="Drained"),BI486,IF(AND('[1]Multi-Field'!$E$89=[1]Lists!BF486,'[1]Multi-Field'!$F$89="undrained"),BH486,""))</f>
        <v/>
      </c>
      <c r="ET486" s="409" t="str">
        <f>IF(AND('[1]Multi-Field'!$E$90=[1]Lists!BF486,'[1]Multi-Field'!$F$90="Drained"),BI486,IF(AND('[1]Multi-Field'!$E$90=[1]Lists!BF486,'[1]Multi-Field'!$F$90="undrained"),BH486,""))</f>
        <v/>
      </c>
      <c r="EU486" s="409" t="str">
        <f>IF(AND('[1]Multi-Field'!$E$91=[1]Lists!BF486,'[1]Multi-Field'!$F$91="Drained"),BI486,IF(AND('[1]Multi-Field'!$E$91=[1]Lists!BF486,'[1]Multi-Field'!$F$91="undrained"),BH486,""))</f>
        <v/>
      </c>
      <c r="EV486" s="409" t="str">
        <f>IF(AND('[1]Multi-Field'!$E$92=[1]Lists!BF486,'[1]Multi-Field'!$F$92="Drained"),BI486,IF(AND('[1]Multi-Field'!$E$92=[1]Lists!BF486,'[1]Multi-Field'!$F$92="undrained"),BH486,""))</f>
        <v/>
      </c>
      <c r="EW486" s="409" t="str">
        <f>IF(AND('[1]Multi-Field'!$E$93=[1]Lists!BF486,'[1]Multi-Field'!$F$93="Drained"),BI486,IF(AND('[1]Multi-Field'!$E$93=[1]Lists!BF486,'[1]Multi-Field'!$F$93="undrained"),BH486,""))</f>
        <v/>
      </c>
      <c r="EX486" s="409" t="str">
        <f>IF(AND('[1]Multi-Field'!$E$94=[1]Lists!BF486,'[1]Multi-Field'!$F$94="Drained"),BI486,IF(AND('[1]Multi-Field'!$E$94=[1]Lists!BF486,'[1]Multi-Field'!$F$94="undrained"),BH486,""))</f>
        <v/>
      </c>
      <c r="EY486" s="409" t="str">
        <f>IF(AND('[1]Multi-Field'!$E$95=[1]Lists!BF486,'[1]Multi-Field'!$F$95="Drained"),BI486,IF(AND('[1]Multi-Field'!$E$95=[1]Lists!BF486,'[1]Multi-Field'!$F$95="undrained"),BH486,""))</f>
        <v/>
      </c>
      <c r="EZ486" s="409" t="str">
        <f>IF(AND('[1]Multi-Field'!$E$96=[1]Lists!BF486,'[1]Multi-Field'!$F$96="Drained"),BI486,IF(AND('[1]Multi-Field'!$E$96=[1]Lists!BF486,'[1]Multi-Field'!$F$96="undrained"),BH486,""))</f>
        <v/>
      </c>
      <c r="FA486" s="409" t="str">
        <f>IF(AND('[1]Multi-Field'!$E$97=[1]Lists!BF486,'[1]Multi-Field'!$F$97="Drained"),BI486,IF(AND('[1]Multi-Field'!$E$97=[1]Lists!BF486,'[1]Multi-Field'!$F$97="undrained"),BH486,""))</f>
        <v/>
      </c>
      <c r="FB486" s="409" t="str">
        <f>IF(AND('[1]Multi-Field'!$E$98=[1]Lists!BF486,'[1]Multi-Field'!$F$98="Drained"),BI486,IF(AND('[1]Multi-Field'!$E$98=[1]Lists!BF486,'[1]Multi-Field'!$F$98="undrained"),BH486,""))</f>
        <v/>
      </c>
      <c r="FC486" s="409" t="str">
        <f>IF(AND('[1]Multi-Field'!$E$99=[1]Lists!BF486,'[1]Multi-Field'!$F$99="Drained"),BI486,IF(AND('[1]Multi-Field'!$E$99=[1]Lists!BF486,'[1]Multi-Field'!$F$99="undrained"),BH486,""))</f>
        <v/>
      </c>
      <c r="FD486" s="409" t="str">
        <f>IF(AND('[1]Multi-Field'!$E$100=[1]Lists!BF486,'[1]Multi-Field'!$F$100="Drained"),BI486,IF(AND('[1]Multi-Field'!$E$100=[1]Lists!BF486,'[1]Multi-Field'!$F$100="undrained"),BH486,""))</f>
        <v/>
      </c>
      <c r="FE486" s="409" t="str">
        <f>IF(AND('[1]Multi-Field'!$E$101=[1]Lists!BF486,'[1]Multi-Field'!$F$101="Drained"),BI486,IF(AND('[1]Multi-Field'!$E$101=[1]Lists!BF486,'[1]Multi-Field'!$F$101="undrained"),BH486,""))</f>
        <v/>
      </c>
      <c r="FF486" s="409" t="str">
        <f>IF(AND('[1]Multi-Field'!$E$102=[1]Lists!BF486,'[1]Multi-Field'!$F$102="Drained"),BI486,IF(AND('[1]Multi-Field'!$E$102=[1]Lists!BF486,'[1]Multi-Field'!$F$102="undrained"),BH486,""))</f>
        <v/>
      </c>
      <c r="FG486" s="409" t="str">
        <f>IF(AND('[1]Multi-Field'!$E$103=[1]Lists!BF486,'[1]Multi-Field'!$F$103="Drained"),BI486,IF(AND('[1]Multi-Field'!$E$103=[1]Lists!BF486,'[1]Multi-Field'!$F$103="undrained"),BH486,""))</f>
        <v/>
      </c>
      <c r="FH486" s="409" t="str">
        <f>IF(AND('[1]Multi-Field'!$E$104=[1]Lists!BF486,'[1]Multi-Field'!$F$104="Drained"),BI486,IF(AND('[1]Multi-Field'!$E$104=[1]Lists!BF486,'[1]Multi-Field'!$F$104="undrained"),BH486,""))</f>
        <v/>
      </c>
      <c r="FI486" s="409" t="str">
        <f>IF(AND('[1]Multi-Field'!$E$105=[1]Lists!BF486,'[1]Multi-Field'!$F$105="Drained"),BI486,IF(AND('[1]Multi-Field'!$E$105=[1]Lists!BF486,'[1]Multi-Field'!$F$105="undrained"),BH486,""))</f>
        <v/>
      </c>
      <c r="FJ486" s="409" t="str">
        <f>IF(AND('[1]Multi-Field'!$E$106=[1]Lists!BF486,'[1]Multi-Field'!$F$106="Drained"),BI486,IF(AND('[1]Multi-Field'!$E$106=[1]Lists!BF486,'[1]Multi-Field'!$F$106="undrained"),BH486,""))</f>
        <v/>
      </c>
      <c r="FK486" s="409" t="str">
        <f>IF(AND('[1]Multi-Field'!$E$107=[1]Lists!BF486,'[1]Multi-Field'!$F$107="Drained"),BI486,IF(AND('[1]Multi-Field'!$E$107=[1]Lists!BF486,'[1]Multi-Field'!$F$107="undrained"),BH486,""))</f>
        <v/>
      </c>
      <c r="FL486" s="409" t="str">
        <f>IF(AND('[1]Multi-Field'!$E$108=[1]Lists!BF486,'[1]Multi-Field'!$F$108="Drained"),BI486,IF(AND('[1]Multi-Field'!$E$108=[1]Lists!BF486,'[1]Multi-Field'!$F$108="undrained"),BH486,""))</f>
        <v/>
      </c>
      <c r="FM486" s="409" t="str">
        <f>IF(AND('[1]Multi-Field'!$E$109=[1]Lists!BF486,'[1]Multi-Field'!$F$109="Drained"),BI486,IF(AND('[1]Multi-Field'!$E$109=[1]Lists!BF486,'[1]Multi-Field'!$F$109="undrained"),BH486,""))</f>
        <v/>
      </c>
      <c r="FN486" s="409" t="str">
        <f>IF(AND('[1]Multi-Field'!$E$110=[1]Lists!BF486,'[1]Multi-Field'!$F$110="Drained"),BI486,IF(AND('[1]Multi-Field'!$E$110=[1]Lists!BF486,'[1]Multi-Field'!$F$110="undrained"),BH486,""))</f>
        <v/>
      </c>
      <c r="FO486" s="409" t="str">
        <f>IF(AND('[1]Multi-Field'!$E$111=[1]Lists!BF486,'[1]Multi-Field'!$F$111="Drained"),BI486,IF(AND('[1]Multi-Field'!$E$111=[1]Lists!BF486,'[1]Multi-Field'!$F$111="undrained"),BH486,""))</f>
        <v/>
      </c>
      <c r="FP486" s="409" t="str">
        <f>IF(AND('[1]Multi-Field'!$E$112=[1]Lists!BF486,'[1]Multi-Field'!$F$112="Drained"),BI486,IF(AND('[1]Multi-Field'!$E$112=[1]Lists!BF486,'[1]Multi-Field'!$F$112="undrained"),BH486,""))</f>
        <v/>
      </c>
      <c r="FQ486" s="409" t="str">
        <f>IF(AND('[1]Multi-Field'!$E$113=[1]Lists!BF486,'[1]Multi-Field'!$F$113="Drained"),BI486,IF(AND('[1]Multi-Field'!$E$113=[1]Lists!BF486,'[1]Multi-Field'!$F$113="undrained"),BH486,""))</f>
        <v/>
      </c>
      <c r="FR486" s="409" t="str">
        <f>IF(AND('[1]Multi-Field'!$E$114=[1]Lists!BF486,'[1]Multi-Field'!$F$114="Drained"),BI486,IF(AND('[1]Multi-Field'!$E$114=[1]Lists!BF486,'[1]Multi-Field'!$F$114="undrained"),BH486,""))</f>
        <v/>
      </c>
      <c r="FS486" s="409" t="str">
        <f>IF(AND('[1]Multi-Field'!$E$115=[1]Lists!BF486,'[1]Multi-Field'!$F$115="Drained"),BI486,IF(AND('[1]Multi-Field'!$E$115=[1]Lists!BF486,'[1]Multi-Field'!$F$115="undrained"),BH486,""))</f>
        <v/>
      </c>
      <c r="FT486" s="409" t="str">
        <f>IF(AND('[1]Multi-Field'!$E$116=[1]Lists!BF486,'[1]Multi-Field'!$F$116="Drained"),BI486,IF(AND('[1]Multi-Field'!$E$116=[1]Lists!BF486,'[1]Multi-Field'!$F$116="undrained"),BH486,""))</f>
        <v/>
      </c>
      <c r="FU486" s="409" t="str">
        <f>IF(AND('[1]Multi-Field'!$E$117=[1]Lists!BF486,'[1]Multi-Field'!$F$117="Drained"),BI486,IF(AND('[1]Multi-Field'!$E$117=[1]Lists!BF486,'[1]Multi-Field'!$F$117="undrained"),BH486,""))</f>
        <v/>
      </c>
      <c r="FV486" s="409" t="str">
        <f>IF(AND('[1]Multi-Field'!$E$118=[1]Lists!BF486,'[1]Multi-Field'!$F$118="Drained"),BI486,IF(AND('[1]Multi-Field'!$E$118=[1]Lists!BF486,'[1]Multi-Field'!$F$118="undrained"),BH486,""))</f>
        <v/>
      </c>
      <c r="FW486" s="409" t="str">
        <f>IF(AND('[1]Multi-Field'!$E$119=[1]Lists!BF486,'[1]Multi-Field'!$F$119="Drained"),BI486,IF(AND('[1]Multi-Field'!$E$119=[1]Lists!BF486,'[1]Multi-Field'!$F$119="undrained"),BH486,""))</f>
        <v/>
      </c>
      <c r="FX486" s="409" t="str">
        <f>IF(AND('[1]Multi-Field'!$E$120=[1]Lists!BF486,'[1]Multi-Field'!$F$120="Drained"),BI486,IF(AND('[1]Multi-Field'!$E$120=[1]Lists!BF486,'[1]Multi-Field'!$F$120="undrained"),BH486,""))</f>
        <v/>
      </c>
      <c r="GC486" s="4">
        <v>1</v>
      </c>
    </row>
    <row r="487" spans="1:185" ht="13.5" customHeight="1">
      <c r="A487" s="7" t="s">
        <v>573</v>
      </c>
      <c r="B487" s="7"/>
      <c r="C487" s="7"/>
      <c r="D487" s="8">
        <v>55</v>
      </c>
      <c r="E487" s="8">
        <f t="shared" si="67"/>
        <v>57</v>
      </c>
      <c r="F487" s="8">
        <f t="shared" si="68"/>
        <v>58</v>
      </c>
      <c r="G487" s="8">
        <v>60</v>
      </c>
      <c r="H487" s="8">
        <v>65</v>
      </c>
      <c r="I487" s="8">
        <f t="shared" si="71"/>
        <v>68</v>
      </c>
      <c r="J487" s="8">
        <f t="shared" si="72"/>
        <v>72</v>
      </c>
      <c r="K487" s="8">
        <v>75</v>
      </c>
      <c r="L487" s="8">
        <v>60</v>
      </c>
      <c r="M487" s="8">
        <f t="shared" si="69"/>
        <v>68</v>
      </c>
      <c r="N487" s="8">
        <f t="shared" si="70"/>
        <v>77</v>
      </c>
      <c r="O487" s="8">
        <v>85</v>
      </c>
      <c r="P487" s="391">
        <v>462</v>
      </c>
      <c r="Q487" s="394"/>
      <c r="R487" s="395">
        <f>IF(OR('Multi-Field'!AA464=Lists!AC503,'Multi-Field'!AA464=Lists!AC504),IF('Multi-Field'!Z464="x",(IF('Multi-Field'!AC464=Lists!Q472,Lists!R472,IF('Multi-Field'!AC464=Lists!Q473,Lists!R473,IF('Multi-Field'!AC464=Lists!Q474,Lists!R474,IF('Multi-Field'!AC464=Lists!Q475,Lists!R475))))),IF('Multi-Field'!X464="x",(IF('Multi-Field'!AC464=Lists!Q472,Lists!S472,IF('Multi-Field'!AC464=Lists!Q473,Lists!S473,IF('Multi-Field'!AC464=Lists!Q474,Lists!S474,IF('Multi-Field'!AC464=Lists!Q475,Lists!S475))))),IF('Multi-Field'!V464="x",(IF('Multi-Field'!AC464=Lists!Q472,Lists!T472,IF('Multi-Field'!AC464=Lists!Q473,Lists!T473,IF('Multi-Field'!AC464=Lists!Q474,Lists!T474,IF('Multi-Field'!AC464=Lists!Q475,Lists!T475))))),0))))</f>
        <v>0</v>
      </c>
      <c r="S487" s="395">
        <f t="shared" si="73"/>
        <v>0</v>
      </c>
      <c r="T487" s="395"/>
      <c r="U487" s="396"/>
      <c r="BF487" s="411" t="s">
        <v>1651</v>
      </c>
      <c r="BG487" s="412">
        <v>4</v>
      </c>
      <c r="BH487" s="412">
        <v>2</v>
      </c>
      <c r="BI487" s="412">
        <v>3.5</v>
      </c>
      <c r="BJ487" s="409" t="e">
        <f>IF(AND('[1]Single Field'!#REF!=[1]Lists!BF487,'[1]Single Field'!#REF!="Drained"),"x",IF(AND('[1]Single Field'!#REF!=[1]Lists!BF487,'[1]Single Field'!#REF!="Undrained"),O,""))</f>
        <v>#REF!</v>
      </c>
      <c r="BK487" s="409" t="str">
        <f>IF(AND('[1]Multi-Field'!$E$3=[1]Lists!BF487,'[1]Multi-Field'!$F$3="Drained"),BI487,IF(AND('[1]Multi-Field'!$E$3=BF487,'[1]Multi-Field'!$F$3="undrained"),BH487,""))</f>
        <v/>
      </c>
      <c r="BL487" s="409" t="str">
        <f>IF(AND('[1]Multi-Field'!$E$4=BF487,'[1]Multi-Field'!$F$4="Drained"),BI487,IF(AND('[1]Multi-Field'!$E$4=BF487,'[1]Multi-Field'!$F$4="undrained"),BH487,""))</f>
        <v/>
      </c>
      <c r="BM487" s="409" t="str">
        <f>IF(AND('[1]Multi-Field'!$E$5=BF487,'[1]Multi-Field'!$F$5="Drained"),BI487,IF(AND('[1]Multi-Field'!$E$5=BF487,'[1]Multi-Field'!$F$5="undrained"),BH487,""))</f>
        <v/>
      </c>
      <c r="BN487" s="409" t="str">
        <f>IF(AND('[1]Multi-Field'!$E$6=BF487,'[1]Multi-Field'!$F$6="Drained"),BI487,IF(AND('[1]Multi-Field'!$E$6=BF487,'[1]Multi-Field'!$F$6="undrained"),BH487,""))</f>
        <v/>
      </c>
      <c r="BO487" s="409" t="str">
        <f>IF(AND('[1]Multi-Field'!$E$7=BF487,'[1]Multi-Field'!$F$7="Drained"),BI487,IF(AND('[1]Multi-Field'!$E$7=BF487,'[1]Multi-Field'!$F$7="undrained"),BH487,""))</f>
        <v/>
      </c>
      <c r="BP487" s="409" t="str">
        <f>IF(AND('[1]Multi-Field'!$E$8=BF487,'[1]Multi-Field'!$F$8="Drained"),BI487,IF(AND('[1]Multi-Field'!$E$8=BF487,'[1]Multi-Field'!$F$8="undrained"),BH487,""))</f>
        <v/>
      </c>
      <c r="BQ487" s="409" t="str">
        <f>IF(AND('[1]Multi-Field'!$E$9=BF487,'[1]Multi-Field'!$F$9="Drained"),BI487,IF(AND('[1]Multi-Field'!$E$9=BF487,'[1]Multi-Field'!$F$9="undrained"),BH487,""))</f>
        <v/>
      </c>
      <c r="BR487" s="409" t="str">
        <f>IF(AND('[1]Multi-Field'!$E$10=BF487,'[1]Multi-Field'!$F$10="Drained"),BI487,IF(AND('[1]Multi-Field'!$E$10=BF487,'[1]Multi-Field'!$F$10="undrained"),BH487,""))</f>
        <v/>
      </c>
      <c r="BS487" s="409" t="str">
        <f>IF(AND('[1]Multi-Field'!$E$11=BF487,'[1]Multi-Field'!$F$11="Drained"),BI487,IF(AND('[1]Multi-Field'!$E$11=BF487,'[1]Multi-Field'!$F$11="undrained"),BH487,""))</f>
        <v/>
      </c>
      <c r="BT487" s="409" t="str">
        <f>IF(AND('[1]Multi-Field'!$E$12=BF487,'[1]Multi-Field'!$F$12="Drained"),BI487,IF(AND('[1]Multi-Field'!$E$12=BF487,'[1]Multi-Field'!$F$12="undrained"),BH487,""))</f>
        <v/>
      </c>
      <c r="BU487" s="409" t="str">
        <f>IF(AND('[1]Multi-Field'!$E$13=BF487,'[1]Multi-Field'!$F$13="Drained"),BI487,IF(AND('[1]Multi-Field'!$E$3=BF487,'[1]Multi-Field'!$F$13="undrained"),BH487,""))</f>
        <v/>
      </c>
      <c r="BV487" s="409" t="str">
        <f>IF(AND('[1]Multi-Field'!$E$14=BF487,'[1]Multi-Field'!$F$14="Drained"),BI487,IF(AND('[1]Multi-Field'!$E$14=BF487,'[1]Multi-Field'!$F$14="undrained"),BH487,""))</f>
        <v/>
      </c>
      <c r="BW487" s="409" t="str">
        <f>IF(AND('[1]Multi-Field'!$E$15=BF487,'[1]Multi-Field'!$F$15="Drained"),BI487,IF(AND('[1]Multi-Field'!$E$15=BF487,'[1]Multi-Field'!$F$15="undrained"),BH487,""))</f>
        <v/>
      </c>
      <c r="BX487" s="409" t="str">
        <f>IF(AND('[1]Multi-Field'!$E$16=[1]Lists!BF487,'[1]Multi-Field'!$F$16="Drained"),BI487,IF(AND('[1]Multi-Field'!$E$16=[1]Lists!BF487,'[1]Multi-Field'!$F$16="undrained"),BH487,""))</f>
        <v/>
      </c>
      <c r="BY487" s="409" t="str">
        <f>IF(AND('[1]Multi-Field'!$E$17=[1]Lists!BF487,'[1]Multi-Field'!$F$17="Drained"),BI487,IF(AND('[1]Multi-Field'!$E$17=[1]Lists!BF487,'[1]Multi-Field'!$F$17="undrained"),BH487,""))</f>
        <v/>
      </c>
      <c r="BZ487" s="409" t="str">
        <f>IF(AND('[1]Multi-Field'!$E$18=[1]Lists!BF487,'[1]Multi-Field'!$F$18="Drained"),BI487,IF(AND('[1]Multi-Field'!$E$18=[1]Lists!BF487,'[1]Multi-Field'!$F$18="undrained"),BH487,""))</f>
        <v/>
      </c>
      <c r="CA487" s="409" t="str">
        <f>IF(AND('[1]Multi-Field'!$E$19=[1]Lists!BF487,'[1]Multi-Field'!$F$19="Drained"),BI487,IF(AND('[1]Multi-Field'!$E$19=[1]Lists!BF487,'[1]Multi-Field'!$F$19="undrained"),BH487,""))</f>
        <v/>
      </c>
      <c r="CB487" s="409" t="str">
        <f>IF(AND('[1]Multi-Field'!$E$20=[1]Lists!BF487,'[1]Multi-Field'!$F$20="Drained"),BI487,IF(AND('[1]Multi-Field'!$E$20=[1]Lists!BF487,'[1]Multi-Field'!$F$20="undrained"),BH487,""))</f>
        <v/>
      </c>
      <c r="CC487" s="409" t="str">
        <f>IF(AND('[1]Multi-Field'!$E$21=[1]Lists!BF487,'[1]Multi-Field'!$F$21="Drained"),BI487,IF(AND('[1]Multi-Field'!$E$21=[1]Lists!BF487,'[1]Multi-Field'!$F$21="undrained"),BH487,""))</f>
        <v/>
      </c>
      <c r="CD487" s="409" t="str">
        <f>IF(AND('[1]Multi-Field'!$E$22=[1]Lists!BF487,'[1]Multi-Field'!$F$22="Drained"),BI487,IF(AND('[1]Multi-Field'!$E$22=[1]Lists!BF487,'[1]Multi-Field'!$F$22="undrained"),BH487,""))</f>
        <v/>
      </c>
      <c r="CE487" s="409" t="str">
        <f>IF(AND('[1]Multi-Field'!$E$23=[1]Lists!BF487,'[1]Multi-Field'!$F$23="Drained"),BI487,IF(AND('[1]Multi-Field'!$E$23=[1]Lists!BF487,'[1]Multi-Field'!$F$23="undrained"),BH487,""))</f>
        <v/>
      </c>
      <c r="CF487" s="409" t="str">
        <f>IF(AND('[1]Multi-Field'!$E$24=[1]Lists!BF487,'[1]Multi-Field'!$F$24="Drained"),BI487,IF(AND('[1]Multi-Field'!$E$24=[1]Lists!BF487,'[1]Multi-Field'!$F$24="undrained"),BH487,""))</f>
        <v/>
      </c>
      <c r="CG487" s="409" t="str">
        <f>IF(AND('[1]Multi-Field'!$E$25=[1]Lists!BF487,'[1]Multi-Field'!$F$25="Drained"),BI487,IF(AND('[1]Multi-Field'!$E$25=[1]Lists!BF487,'[1]Multi-Field'!$F$25="undrained"),BH487,""))</f>
        <v/>
      </c>
      <c r="CH487" s="409" t="str">
        <f>IF(AND('[1]Multi-Field'!$E$26=[1]Lists!BF487,'[1]Multi-Field'!$F$26="Drained"),BI487,IF(AND('[1]Multi-Field'!$E$26=[1]Lists!BF487,'[1]Multi-Field'!$F$26="undrained"),BH487,""))</f>
        <v/>
      </c>
      <c r="CI487" s="409" t="str">
        <f>IF(AND('[1]Multi-Field'!$E$27=[1]Lists!BF487,'[1]Multi-Field'!$F$27="Drained"),BI487,IF(AND('[1]Multi-Field'!$E$27=[1]Lists!BF487,'[1]Multi-Field'!$F$27="undrained"),BH487,""))</f>
        <v/>
      </c>
      <c r="CJ487" s="409" t="str">
        <f>IF(AND('[1]Multi-Field'!$E$28=[1]Lists!BF487,'[1]Multi-Field'!$F$28="Drained"),BI487,IF(AND('[1]Multi-Field'!$E$28=[1]Lists!BF487,'[1]Multi-Field'!$F$28="undrained"),BH487,""))</f>
        <v/>
      </c>
      <c r="CK487" s="409" t="str">
        <f>IF(AND('[1]Multi-Field'!$E$29=[1]Lists!BF487,'[1]Multi-Field'!$F$29="Drained"),BI487,IF(AND('[1]Multi-Field'!$E$29=[1]Lists!BF487,'[1]Multi-Field'!$F$29="undrained"),BH487,""))</f>
        <v/>
      </c>
      <c r="CL487" s="409" t="str">
        <f>IF(AND('[1]Multi-Field'!$E$30=[1]Lists!BF487,'[1]Multi-Field'!$F$30="Drained"),BI487,IF(AND('[1]Multi-Field'!$E$30=[1]Lists!BF487,'[1]Multi-Field'!$F$30="undrained"),BH487,""))</f>
        <v/>
      </c>
      <c r="CM487" s="409" t="str">
        <f>IF(AND('[1]Multi-Field'!$E$31=[1]Lists!BF487,'[1]Multi-Field'!$F$31="Drained"),BI487,IF(AND('[1]Multi-Field'!$E$31=[1]Lists!BF487,'[1]Multi-Field'!$F$31="undrained"),BH487,""))</f>
        <v/>
      </c>
      <c r="CN487" s="409" t="str">
        <f>IF(AND('[1]Multi-Field'!$E$32=[1]Lists!BF487,'[1]Multi-Field'!$F$32="Drained"),BI487,IF(AND('[1]Multi-Field'!$E$32=[1]Lists!BF487,'[1]Multi-Field'!$F$32="undrained"),BH487,""))</f>
        <v/>
      </c>
      <c r="CO487" s="409" t="str">
        <f>IF(AND('[1]Multi-Field'!$E$33=[1]Lists!BF487,'[1]Multi-Field'!$F$33="Drained"),BI487,IF(AND('[1]Multi-Field'!$E$33=[1]Lists!BF487,'[1]Multi-Field'!$F$33="undrained"),BH487,""))</f>
        <v/>
      </c>
      <c r="CP487" s="409" t="str">
        <f>IF(AND('[1]Multi-Field'!$E$34=[1]Lists!BF487,'[1]Multi-Field'!$F$34="Drained"),BI487,IF(AND('[1]Multi-Field'!$E$34=[1]Lists!BF487,'[1]Multi-Field'!$F$34="undrained"),BH487,""))</f>
        <v/>
      </c>
      <c r="CQ487" s="409" t="str">
        <f>IF(AND('[1]Multi-Field'!$E$35=[1]Lists!BF487,'[1]Multi-Field'!$F$35="Drained"),BI487,IF(AND('[1]Multi-Field'!$E$35=[1]Lists!BF487,'[1]Multi-Field'!$F$35="undrained"),BH487,""))</f>
        <v/>
      </c>
      <c r="CR487" s="409" t="str">
        <f>IF(AND('[1]Multi-Field'!$E$36=[1]Lists!BF487,'[1]Multi-Field'!$F$36="Drained"),BI487,IF(AND('[1]Multi-Field'!$E$36=[1]Lists!BF487,'[1]Multi-Field'!$F$36="undrained"),BH487,""))</f>
        <v/>
      </c>
      <c r="CS487" s="409" t="str">
        <f>IF(AND('[1]Multi-Field'!$E$37=[1]Lists!BF487,'[1]Multi-Field'!$F$37="Drained"),BI487,IF(AND('[1]Multi-Field'!$E$37=[1]Lists!BF487,'[1]Multi-Field'!$F$37="undrained"),BH487,""))</f>
        <v/>
      </c>
      <c r="CT487" s="409" t="str">
        <f>IF(AND('[1]Multi-Field'!$E$38=[1]Lists!BF487,'[1]Multi-Field'!$F$38="Drained"),BI487,IF(AND('[1]Multi-Field'!$E$38=[1]Lists!BF487,'[1]Multi-Field'!$F$38="undrained"),BH487,""))</f>
        <v/>
      </c>
      <c r="CU487" s="409" t="str">
        <f>IF(AND('[1]Multi-Field'!$E$39=[1]Lists!BF487,'[1]Multi-Field'!$F$39="Drained"),BI487,IF(AND('[1]Multi-Field'!$E$39=[1]Lists!BF487,'[1]Multi-Field'!$F$39="undrained"),BH487,""))</f>
        <v/>
      </c>
      <c r="CV487" s="409" t="str">
        <f>IF(AND('[1]Multi-Field'!$E$40=[1]Lists!BF487,'[1]Multi-Field'!$F$40="Drained"),BI487,IF(AND('[1]Multi-Field'!$E$40=[1]Lists!BF487,'[1]Multi-Field'!$F$40="undrained"),BH487,""))</f>
        <v/>
      </c>
      <c r="CW487" s="409" t="str">
        <f>IF(AND('[1]Multi-Field'!$E$41=[1]Lists!BF487,'[1]Multi-Field'!$F$40="Drained"),BI487,IF(AND('[1]Multi-Field'!$E$40=[1]Lists!BF487,'[1]Multi-Field'!$F$40="undrained"),BH487,""))</f>
        <v/>
      </c>
      <c r="CX487" s="409" t="str">
        <f>IF(AND('[1]Multi-Field'!$E$42=[1]Lists!BF487,'[1]Multi-Field'!$F$42="Drained"),BI487,IF(AND('[1]Multi-Field'!$E$42=[1]Lists!BF487,'[1]Multi-Field'!$F$42="undrained"),BH487,""))</f>
        <v/>
      </c>
      <c r="CY487" s="409" t="str">
        <f>IF(AND('[1]Multi-Field'!$E$43=[1]Lists!BF487,'[1]Multi-Field'!$F$43="Drained"),BI487,IF(AND('[1]Multi-Field'!$E$43=[1]Lists!BF487,'[1]Multi-Field'!$F$43="undrained"),BH487,""))</f>
        <v/>
      </c>
      <c r="CZ487" s="409" t="str">
        <f>IF(AND('[1]Multi-Field'!$E$44=[1]Lists!BF487,'[1]Multi-Field'!$F$44="Drained"),BI487,IF(AND('[1]Multi-Field'!$E$44=[1]Lists!BF487,'[1]Multi-Field'!$F$44="undrained"),BH487,""))</f>
        <v/>
      </c>
      <c r="DA487" s="409" t="str">
        <f>IF(AND('[1]Multi-Field'!$E$45=[1]Lists!BF487,'[1]Multi-Field'!$F$45="Drained"),BI487,IF(AND('[1]Multi-Field'!$E$45=[1]Lists!BF487,'[1]Multi-Field'!$F$45="undrained"),BH487,""))</f>
        <v/>
      </c>
      <c r="DB487" s="409" t="str">
        <f>IF(AND('[1]Multi-Field'!$E$46=[1]Lists!BF487,'[1]Multi-Field'!$F$46="Drained"),BI487,IF(AND('[1]Multi-Field'!$E$46=[1]Lists!BF487,'[1]Multi-Field'!$F$46="undrained"),BH487,""))</f>
        <v/>
      </c>
      <c r="DC487" s="409" t="str">
        <f>IF(AND('[1]Multi-Field'!$E$47=[1]Lists!BF487,'[1]Multi-Field'!$F$47="Drained"),BI487,IF(AND('[1]Multi-Field'!$E$47=[1]Lists!BF487,'[1]Multi-Field'!$F$47="undrained"),BH487,""))</f>
        <v/>
      </c>
      <c r="DD487" s="409" t="str">
        <f>IF(AND('[1]Multi-Field'!$E$48=[1]Lists!BF487,'[1]Multi-Field'!$F$48="Drained"),BI487,IF(AND('[1]Multi-Field'!$E$48=[1]Lists!BF487,'[1]Multi-Field'!$F$48="undrained"),BH487,""))</f>
        <v/>
      </c>
      <c r="DE487" s="409" t="str">
        <f>IF(AND('[1]Multi-Field'!$E$49=[1]Lists!BF487,'[1]Multi-Field'!$F$49="Drained"),BI487,IF(AND('[1]Multi-Field'!$E$49=[1]Lists!BF487,'[1]Multi-Field'!$F$9="undrained"),BH487,""))</f>
        <v/>
      </c>
      <c r="DF487" s="409" t="str">
        <f>IF(AND('[1]Multi-Field'!$E$50=[1]Lists!BF487,'[1]Multi-Field'!$F$50="Drained"),BI487,IF(AND('[1]Multi-Field'!$E$50=[1]Lists!BF487,'[1]Multi-Field'!$F$50="undrained"),BH487,""))</f>
        <v/>
      </c>
      <c r="DG487" s="409" t="str">
        <f>IF(AND('[1]Multi-Field'!$E$51=[1]Lists!BF487,'[1]Multi-Field'!$F$51="Drained"),BI487,IF(AND('[1]Multi-Field'!$E$51=[1]Lists!BF487,'[1]Multi-Field'!$F$51="undrained"),BH487,""))</f>
        <v/>
      </c>
      <c r="DH487" s="409" t="str">
        <f>IF(AND('[1]Multi-Field'!$E$52=[1]Lists!BF487,'[1]Multi-Field'!$F$52="Drained"),BI487,IF(AND('[1]Multi-Field'!$E$52=[1]Lists!BF487,'[1]Multi-Field'!$F$52="undrained"),BH487,""))</f>
        <v/>
      </c>
      <c r="DI487" s="409" t="str">
        <f>IF(AND('[1]Multi-Field'!$E$53=[1]Lists!BF487,'[1]Multi-Field'!$F$53="Drained"),BI487,IF(AND('[1]Multi-Field'!$E$53=[1]Lists!BF487,'[1]Multi-Field'!$F$53="undrained"),BH487,""))</f>
        <v/>
      </c>
      <c r="DJ487" s="409" t="str">
        <f>IF(AND('[1]Multi-Field'!$E$54=[1]Lists!BF487,'[1]Multi-Field'!$F$54="Drained"),BI487,IF(AND('[1]Multi-Field'!$E$54=[1]Lists!BF487,'[1]Multi-Field'!$F$54="undrained"),BH487,""))</f>
        <v/>
      </c>
      <c r="DK487" s="409" t="str">
        <f>IF(AND('[1]Multi-Field'!$E$55=[1]Lists!BF487,'[1]Multi-Field'!$F$55="Drained"),BI487,IF(AND('[1]Multi-Field'!$E$55=[1]Lists!BF487,'[1]Multi-Field'!$F$55="undrained"),BH487,""))</f>
        <v/>
      </c>
      <c r="DL487" s="409" t="str">
        <f>IF(AND('[1]Multi-Field'!$E$56=[1]Lists!BF487,'[1]Multi-Field'!$F$56="Drained"),BI487,IF(AND('[1]Multi-Field'!$E$56=[1]Lists!BF487,'[1]Multi-Field'!$F$56="undrained"),BH487,""))</f>
        <v/>
      </c>
      <c r="DM487" s="409" t="str">
        <f>IF(AND('[1]Multi-Field'!$E$57=[1]Lists!BF487,'[1]Multi-Field'!$F$57="Drained"),BI487,IF(AND('[1]Multi-Field'!$E$57=[1]Lists!BF487,'[1]Multi-Field'!$F$57="undrained"),BH487,""))</f>
        <v/>
      </c>
      <c r="DN487" s="409" t="str">
        <f>IF(AND('[1]Multi-Field'!$E$58=[1]Lists!BF487,'[1]Multi-Field'!$F$58="Drained"),BI487,IF(AND('[1]Multi-Field'!$E$58=[1]Lists!BF487,'[1]Multi-Field'!$F$58="undrained"),BH487,""))</f>
        <v/>
      </c>
      <c r="DO487" s="409" t="str">
        <f>IF(AND('[1]Multi-Field'!$E$59=[1]Lists!BF487,'[1]Multi-Field'!$F$59="Drained"),BI487,IF(AND('[1]Multi-Field'!$E$59=[1]Lists!BF487,'[1]Multi-Field'!$F$59="undrained"),BH487,""))</f>
        <v/>
      </c>
      <c r="DP487" s="409" t="str">
        <f>IF(AND('[1]Multi-Field'!$E$60=[1]Lists!BF487,'[1]Multi-Field'!$F$60="Drained"),BI487,IF(AND('[1]Multi-Field'!$E$60=[1]Lists!BF487,'[1]Multi-Field'!$F$60="undrained"),BH487,""))</f>
        <v/>
      </c>
      <c r="DQ487" s="409" t="str">
        <f>IF(AND('[1]Multi-Field'!$E$61=[1]Lists!BF487,'[1]Multi-Field'!$F$61="Drained"),BI487,IF(AND('[1]Multi-Field'!$E$61=[1]Lists!BF487,'[1]Multi-Field'!$F$61="undrained"),BH487,""))</f>
        <v/>
      </c>
      <c r="DR487" s="409" t="str">
        <f>IF(AND('[1]Multi-Field'!$E$62=[1]Lists!BF487,'[1]Multi-Field'!$F$62="Drained"),BI487,IF(AND('[1]Multi-Field'!$E$62=[1]Lists!BF487,'[1]Multi-Field'!$F$62="undrained"),BH487,""))</f>
        <v/>
      </c>
      <c r="DS487" s="409" t="str">
        <f>IF(AND('[1]Multi-Field'!$E$63=[1]Lists!BF487,'[1]Multi-Field'!$F$63="Drained"),BI487,IF(AND('[1]Multi-Field'!$E$63=[1]Lists!BF487,'[1]Multi-Field'!$F$63="undrained"),BH487,""))</f>
        <v/>
      </c>
      <c r="DT487" s="409" t="str">
        <f>IF(AND('[1]Multi-Field'!$E$64=[1]Lists!BF487,'[1]Multi-Field'!$F$64="Drained"),BI487,IF(AND('[1]Multi-Field'!$E$64=[1]Lists!BF487,'[1]Multi-Field'!$F$64="undrained"),BH487,""))</f>
        <v/>
      </c>
      <c r="DU487" s="409" t="str">
        <f>IF(AND('[1]Multi-Field'!$E$65=[1]Lists!BF487,'[1]Multi-Field'!$F$65="Drained"),BI487,IF(AND('[1]Multi-Field'!$E$65=[1]Lists!BF487,'[1]Multi-Field'!$F$65="undrained"),BH487,""))</f>
        <v/>
      </c>
      <c r="DV487" s="409" t="str">
        <f>IF(AND('[1]Multi-Field'!$E$66=[1]Lists!BF487,'[1]Multi-Field'!$F$66="Drained"),BI487,IF(AND('[1]Multi-Field'!$E$66=[1]Lists!BF487,'[1]Multi-Field'!$F$66="undrained"),BH487,""))</f>
        <v/>
      </c>
      <c r="DW487" s="409" t="str">
        <f>IF(AND('[1]Multi-Field'!$E$67=[1]Lists!BF487,'[1]Multi-Field'!$F$67="Drained"),BI487,IF(AND('[1]Multi-Field'!$E$67=[1]Lists!BF487,'[1]Multi-Field'!$F$67="undrained"),BH487,""))</f>
        <v/>
      </c>
      <c r="DX487" s="409" t="str">
        <f>IF(AND('[1]Multi-Field'!$E$68=[1]Lists!BF487,'[1]Multi-Field'!$F$68="Drained"),BI487,IF(AND('[1]Multi-Field'!$E$68=[1]Lists!BF487,'[1]Multi-Field'!$F$68="undrained"),BH487,""))</f>
        <v/>
      </c>
      <c r="DY487" s="409" t="str">
        <f>IF(AND('[1]Multi-Field'!$E$69=[1]Lists!BF487,'[1]Multi-Field'!$F$69="Drained"),BI487,IF(AND('[1]Multi-Field'!$E$69=[1]Lists!BF487,'[1]Multi-Field'!$F$69="undrained"),BH487,""))</f>
        <v/>
      </c>
      <c r="DZ487" s="409" t="str">
        <f>IF(AND('[1]Multi-Field'!$E$70=[1]Lists!BF487,'[1]Multi-Field'!$F$70="Drained"),BI487,IF(AND('[1]Multi-Field'!$E$70=[1]Lists!BF487,'[1]Multi-Field'!$F$70="undrained"),BH487,""))</f>
        <v/>
      </c>
      <c r="EA487" s="409" t="str">
        <f>IF(AND('[1]Multi-Field'!$E$71=[1]Lists!BF487,'[1]Multi-Field'!$F$71="Drained"),BI487,IF(AND('[1]Multi-Field'!$E$71=[1]Lists!BF487,'[1]Multi-Field'!$F$71="undrained"),BH487,""))</f>
        <v/>
      </c>
      <c r="EB487" s="409" t="str">
        <f>IF(AND('[1]Multi-Field'!$E$72=[1]Lists!BF487,'[1]Multi-Field'!$F$72="Drained"),BI487,IF(AND('[1]Multi-Field'!$E$72=[1]Lists!BF487,'[1]Multi-Field'!$F$72="undrained"),BH487,""))</f>
        <v/>
      </c>
      <c r="EC487" s="409" t="str">
        <f>IF(AND('[1]Multi-Field'!$E$73=[1]Lists!BF487,'[1]Multi-Field'!$F$73="Drained"),BI487,IF(AND('[1]Multi-Field'!$E$73=[1]Lists!BF487,'[1]Multi-Field'!$F$73="undrained"),BH487,""))</f>
        <v/>
      </c>
      <c r="ED487" s="409" t="str">
        <f>IF(AND('[1]Multi-Field'!$E$74=[1]Lists!BF487,'[1]Multi-Field'!$F$74="Drained"),BI487,IF(AND('[1]Multi-Field'!$E$74=[1]Lists!BF487,'[1]Multi-Field'!$F$74="undrained"),BH487,""))</f>
        <v/>
      </c>
      <c r="EE487" s="409" t="str">
        <f>IF(AND('[1]Multi-Field'!$E$75=[1]Lists!BF487,'[1]Multi-Field'!$F$75="Drained"),BI487,IF(AND('[1]Multi-Field'!$E$75=[1]Lists!BF487,'[1]Multi-Field'!$F$75="undrained"),BH487,""))</f>
        <v/>
      </c>
      <c r="EF487" s="409" t="str">
        <f>IF(AND('[1]Multi-Field'!$E$76=[1]Lists!BF487,'[1]Multi-Field'!$F$76="Drained"),BI487,IF(AND('[1]Multi-Field'!$E$76=[1]Lists!BF487,'[1]Multi-Field'!$F$6="undrained"),BH487,""))</f>
        <v/>
      </c>
      <c r="EG487" s="409" t="str">
        <f>IF(AND('[1]Multi-Field'!$E$77=[1]Lists!BF487,'[1]Multi-Field'!$F$77="Drained"),BI487,IF(AND('[1]Multi-Field'!$E$77=[1]Lists!BF487,'[1]Multi-Field'!$F$77="undrained"),BH487,""))</f>
        <v/>
      </c>
      <c r="EH487" s="409" t="str">
        <f>IF(AND('[1]Multi-Field'!$E$78=[1]Lists!BF487,'[1]Multi-Field'!$F$78="Drained"),BI487,IF(AND('[1]Multi-Field'!$E$78=[1]Lists!BF487,'[1]Multi-Field'!$F$78="undrained"),BH487,""))</f>
        <v/>
      </c>
      <c r="EI487" s="409" t="str">
        <f>IF(AND('[1]Multi-Field'!$E$79=[1]Lists!BF487,'[1]Multi-Field'!$F$79="Drained"),BI487,IF(AND('[1]Multi-Field'!$E$79=[1]Lists!BF487,'[1]Multi-Field'!$F$79="undrained"),BH487,""))</f>
        <v/>
      </c>
      <c r="EJ487" s="409" t="str">
        <f>IF(AND('[1]Multi-Field'!$E$80=[1]Lists!BF487,'[1]Multi-Field'!$F$80="Drained"),BI487,IF(AND('[1]Multi-Field'!$E$80=[1]Lists!BF487,'[1]Multi-Field'!$F$80="undrained"),BH487,""))</f>
        <v/>
      </c>
      <c r="EK487" s="409" t="str">
        <f>IF(AND('[1]Multi-Field'!$E$81=[1]Lists!BF487,'[1]Multi-Field'!$F$81="Drained"),BI487,IF(AND('[1]Multi-Field'!$E$81=[1]Lists!BF487,'[1]Multi-Field'!$F$81="undrained"),BH487,""))</f>
        <v/>
      </c>
      <c r="EL487" s="409" t="str">
        <f>IF(AND('[1]Multi-Field'!$E$82=[1]Lists!BF487,'[1]Multi-Field'!$F$82="Drained"),BI487,IF(AND('[1]Multi-Field'!$E$82=[1]Lists!BF487,'[1]Multi-Field'!$F$82="undrained"),BH487,""))</f>
        <v/>
      </c>
      <c r="EM487" s="409" t="str">
        <f>IF(AND('[1]Multi-Field'!$E$83=[1]Lists!BF487,'[1]Multi-Field'!$F$83="Drained"),BI487,IF(AND('[1]Multi-Field'!$E$83=[1]Lists!BF487,'[1]Multi-Field'!$F$83="undrained"),BH487,""))</f>
        <v/>
      </c>
      <c r="EN487" s="409" t="str">
        <f>IF(AND('[1]Multi-Field'!$E$84=[1]Lists!BF487,'[1]Multi-Field'!$F$84="Drained"),BI487,IF(AND('[1]Multi-Field'!$E$84=[1]Lists!BF487,'[1]Multi-Field'!$F$84="undrained"),BH487,""))</f>
        <v/>
      </c>
      <c r="EO487" s="409" t="str">
        <f>IF(AND('[1]Multi-Field'!$E$85=[1]Lists!BF487,'[1]Multi-Field'!$F$85="Drained"),BI487,IF(AND('[1]Multi-Field'!$E$85=[1]Lists!BF487,'[1]Multi-Field'!$F$85="undrained"),BH487,""))</f>
        <v/>
      </c>
      <c r="EP487" s="409" t="str">
        <f>IF(AND('[1]Multi-Field'!$E$86=[1]Lists!BF487,'[1]Multi-Field'!$F$86="Drained"),BI487,IF(AND('[1]Multi-Field'!$E$86=[1]Lists!BF487,'[1]Multi-Field'!$F$86="undrained"),BH487,""))</f>
        <v/>
      </c>
      <c r="EQ487" s="409" t="str">
        <f>IF(AND('[1]Multi-Field'!$E$87=[1]Lists!BF487,'[1]Multi-Field'!$F$87="Drained"),BI487,IF(AND('[1]Multi-Field'!$E$87=[1]Lists!BF487,'[1]Multi-Field'!$F$87="undrained"),BH487,""))</f>
        <v/>
      </c>
      <c r="ER487" s="409" t="str">
        <f>IF(AND('[1]Multi-Field'!$E$88=[1]Lists!BF487,'[1]Multi-Field'!$F$88="Drained"),BI487,IF(AND('[1]Multi-Field'!$E$88=[1]Lists!BF487,'[1]Multi-Field'!$F$88="undrained"),BH487,""))</f>
        <v/>
      </c>
      <c r="ES487" s="409" t="str">
        <f>IF(AND('[1]Multi-Field'!$E$89=[1]Lists!BF487,'[1]Multi-Field'!$F$89="Drained"),BI487,IF(AND('[1]Multi-Field'!$E$89=[1]Lists!BF487,'[1]Multi-Field'!$F$89="undrained"),BH487,""))</f>
        <v/>
      </c>
      <c r="ET487" s="409" t="str">
        <f>IF(AND('[1]Multi-Field'!$E$90=[1]Lists!BF487,'[1]Multi-Field'!$F$90="Drained"),BI487,IF(AND('[1]Multi-Field'!$E$90=[1]Lists!BF487,'[1]Multi-Field'!$F$90="undrained"),BH487,""))</f>
        <v/>
      </c>
      <c r="EU487" s="409" t="str">
        <f>IF(AND('[1]Multi-Field'!$E$91=[1]Lists!BF487,'[1]Multi-Field'!$F$91="Drained"),BI487,IF(AND('[1]Multi-Field'!$E$91=[1]Lists!BF487,'[1]Multi-Field'!$F$91="undrained"),BH487,""))</f>
        <v/>
      </c>
      <c r="EV487" s="409" t="str">
        <f>IF(AND('[1]Multi-Field'!$E$92=[1]Lists!BF487,'[1]Multi-Field'!$F$92="Drained"),BI487,IF(AND('[1]Multi-Field'!$E$92=[1]Lists!BF487,'[1]Multi-Field'!$F$92="undrained"),BH487,""))</f>
        <v/>
      </c>
      <c r="EW487" s="409" t="str">
        <f>IF(AND('[1]Multi-Field'!$E$93=[1]Lists!BF487,'[1]Multi-Field'!$F$93="Drained"),BI487,IF(AND('[1]Multi-Field'!$E$93=[1]Lists!BF487,'[1]Multi-Field'!$F$93="undrained"),BH487,""))</f>
        <v/>
      </c>
      <c r="EX487" s="409" t="str">
        <f>IF(AND('[1]Multi-Field'!$E$94=[1]Lists!BF487,'[1]Multi-Field'!$F$94="Drained"),BI487,IF(AND('[1]Multi-Field'!$E$94=[1]Lists!BF487,'[1]Multi-Field'!$F$94="undrained"),BH487,""))</f>
        <v/>
      </c>
      <c r="EY487" s="409" t="str">
        <f>IF(AND('[1]Multi-Field'!$E$95=[1]Lists!BF487,'[1]Multi-Field'!$F$95="Drained"),BI487,IF(AND('[1]Multi-Field'!$E$95=[1]Lists!BF487,'[1]Multi-Field'!$F$95="undrained"),BH487,""))</f>
        <v/>
      </c>
      <c r="EZ487" s="409" t="str">
        <f>IF(AND('[1]Multi-Field'!$E$96=[1]Lists!BF487,'[1]Multi-Field'!$F$96="Drained"),BI487,IF(AND('[1]Multi-Field'!$E$96=[1]Lists!BF487,'[1]Multi-Field'!$F$96="undrained"),BH487,""))</f>
        <v/>
      </c>
      <c r="FA487" s="409" t="str">
        <f>IF(AND('[1]Multi-Field'!$E$97=[1]Lists!BF487,'[1]Multi-Field'!$F$97="Drained"),BI487,IF(AND('[1]Multi-Field'!$E$97=[1]Lists!BF487,'[1]Multi-Field'!$F$97="undrained"),BH487,""))</f>
        <v/>
      </c>
      <c r="FB487" s="409" t="str">
        <f>IF(AND('[1]Multi-Field'!$E$98=[1]Lists!BF487,'[1]Multi-Field'!$F$98="Drained"),BI487,IF(AND('[1]Multi-Field'!$E$98=[1]Lists!BF487,'[1]Multi-Field'!$F$98="undrained"),BH487,""))</f>
        <v/>
      </c>
      <c r="FC487" s="409" t="str">
        <f>IF(AND('[1]Multi-Field'!$E$99=[1]Lists!BF487,'[1]Multi-Field'!$F$99="Drained"),BI487,IF(AND('[1]Multi-Field'!$E$99=[1]Lists!BF487,'[1]Multi-Field'!$F$99="undrained"),BH487,""))</f>
        <v/>
      </c>
      <c r="FD487" s="409" t="str">
        <f>IF(AND('[1]Multi-Field'!$E$100=[1]Lists!BF487,'[1]Multi-Field'!$F$100="Drained"),BI487,IF(AND('[1]Multi-Field'!$E$100=[1]Lists!BF487,'[1]Multi-Field'!$F$100="undrained"),BH487,""))</f>
        <v/>
      </c>
      <c r="FE487" s="409" t="str">
        <f>IF(AND('[1]Multi-Field'!$E$101=[1]Lists!BF487,'[1]Multi-Field'!$F$101="Drained"),BI487,IF(AND('[1]Multi-Field'!$E$101=[1]Lists!BF487,'[1]Multi-Field'!$F$101="undrained"),BH487,""))</f>
        <v/>
      </c>
      <c r="FF487" s="409" t="str">
        <f>IF(AND('[1]Multi-Field'!$E$102=[1]Lists!BF487,'[1]Multi-Field'!$F$102="Drained"),BI487,IF(AND('[1]Multi-Field'!$E$102=[1]Lists!BF487,'[1]Multi-Field'!$F$102="undrained"),BH487,""))</f>
        <v/>
      </c>
      <c r="FG487" s="409" t="str">
        <f>IF(AND('[1]Multi-Field'!$E$103=[1]Lists!BF487,'[1]Multi-Field'!$F$103="Drained"),BI487,IF(AND('[1]Multi-Field'!$E$103=[1]Lists!BF487,'[1]Multi-Field'!$F$103="undrained"),BH487,""))</f>
        <v/>
      </c>
      <c r="FH487" s="409" t="str">
        <f>IF(AND('[1]Multi-Field'!$E$104=[1]Lists!BF487,'[1]Multi-Field'!$F$104="Drained"),BI487,IF(AND('[1]Multi-Field'!$E$104=[1]Lists!BF487,'[1]Multi-Field'!$F$104="undrained"),BH487,""))</f>
        <v/>
      </c>
      <c r="FI487" s="409" t="str">
        <f>IF(AND('[1]Multi-Field'!$E$105=[1]Lists!BF487,'[1]Multi-Field'!$F$105="Drained"),BI487,IF(AND('[1]Multi-Field'!$E$105=[1]Lists!BF487,'[1]Multi-Field'!$F$105="undrained"),BH487,""))</f>
        <v/>
      </c>
      <c r="FJ487" s="409" t="str">
        <f>IF(AND('[1]Multi-Field'!$E$106=[1]Lists!BF487,'[1]Multi-Field'!$F$106="Drained"),BI487,IF(AND('[1]Multi-Field'!$E$106=[1]Lists!BF487,'[1]Multi-Field'!$F$106="undrained"),BH487,""))</f>
        <v/>
      </c>
      <c r="FK487" s="409" t="str">
        <f>IF(AND('[1]Multi-Field'!$E$107=[1]Lists!BF487,'[1]Multi-Field'!$F$107="Drained"),BI487,IF(AND('[1]Multi-Field'!$E$107=[1]Lists!BF487,'[1]Multi-Field'!$F$107="undrained"),BH487,""))</f>
        <v/>
      </c>
      <c r="FL487" s="409" t="str">
        <f>IF(AND('[1]Multi-Field'!$E$108=[1]Lists!BF487,'[1]Multi-Field'!$F$108="Drained"),BI487,IF(AND('[1]Multi-Field'!$E$108=[1]Lists!BF487,'[1]Multi-Field'!$F$108="undrained"),BH487,""))</f>
        <v/>
      </c>
      <c r="FM487" s="409" t="str">
        <f>IF(AND('[1]Multi-Field'!$E$109=[1]Lists!BF487,'[1]Multi-Field'!$F$109="Drained"),BI487,IF(AND('[1]Multi-Field'!$E$109=[1]Lists!BF487,'[1]Multi-Field'!$F$109="undrained"),BH487,""))</f>
        <v/>
      </c>
      <c r="FN487" s="409" t="str">
        <f>IF(AND('[1]Multi-Field'!$E$110=[1]Lists!BF487,'[1]Multi-Field'!$F$110="Drained"),BI487,IF(AND('[1]Multi-Field'!$E$110=[1]Lists!BF487,'[1]Multi-Field'!$F$110="undrained"),BH487,""))</f>
        <v/>
      </c>
      <c r="FO487" s="409" t="str">
        <f>IF(AND('[1]Multi-Field'!$E$111=[1]Lists!BF487,'[1]Multi-Field'!$F$111="Drained"),BI487,IF(AND('[1]Multi-Field'!$E$111=[1]Lists!BF487,'[1]Multi-Field'!$F$111="undrained"),BH487,""))</f>
        <v/>
      </c>
      <c r="FP487" s="409" t="str">
        <f>IF(AND('[1]Multi-Field'!$E$112=[1]Lists!BF487,'[1]Multi-Field'!$F$112="Drained"),BI487,IF(AND('[1]Multi-Field'!$E$112=[1]Lists!BF487,'[1]Multi-Field'!$F$112="undrained"),BH487,""))</f>
        <v/>
      </c>
      <c r="FQ487" s="409" t="str">
        <f>IF(AND('[1]Multi-Field'!$E$113=[1]Lists!BF487,'[1]Multi-Field'!$F$113="Drained"),BI487,IF(AND('[1]Multi-Field'!$E$113=[1]Lists!BF487,'[1]Multi-Field'!$F$113="undrained"),BH487,""))</f>
        <v/>
      </c>
      <c r="FR487" s="409" t="str">
        <f>IF(AND('[1]Multi-Field'!$E$114=[1]Lists!BF487,'[1]Multi-Field'!$F$114="Drained"),BI487,IF(AND('[1]Multi-Field'!$E$114=[1]Lists!BF487,'[1]Multi-Field'!$F$114="undrained"),BH487,""))</f>
        <v/>
      </c>
      <c r="FS487" s="409" t="str">
        <f>IF(AND('[1]Multi-Field'!$E$115=[1]Lists!BF487,'[1]Multi-Field'!$F$115="Drained"),BI487,IF(AND('[1]Multi-Field'!$E$115=[1]Lists!BF487,'[1]Multi-Field'!$F$115="undrained"),BH487,""))</f>
        <v/>
      </c>
      <c r="FT487" s="409" t="str">
        <f>IF(AND('[1]Multi-Field'!$E$116=[1]Lists!BF487,'[1]Multi-Field'!$F$116="Drained"),BI487,IF(AND('[1]Multi-Field'!$E$116=[1]Lists!BF487,'[1]Multi-Field'!$F$116="undrained"),BH487,""))</f>
        <v/>
      </c>
      <c r="FU487" s="409" t="str">
        <f>IF(AND('[1]Multi-Field'!$E$117=[1]Lists!BF487,'[1]Multi-Field'!$F$117="Drained"),BI487,IF(AND('[1]Multi-Field'!$E$117=[1]Lists!BF487,'[1]Multi-Field'!$F$117="undrained"),BH487,""))</f>
        <v/>
      </c>
      <c r="FV487" s="409" t="str">
        <f>IF(AND('[1]Multi-Field'!$E$118=[1]Lists!BF487,'[1]Multi-Field'!$F$118="Drained"),BI487,IF(AND('[1]Multi-Field'!$E$118=[1]Lists!BF487,'[1]Multi-Field'!$F$118="undrained"),BH487,""))</f>
        <v/>
      </c>
      <c r="FW487" s="409" t="str">
        <f>IF(AND('[1]Multi-Field'!$E$119=[1]Lists!BF487,'[1]Multi-Field'!$F$119="Drained"),BI487,IF(AND('[1]Multi-Field'!$E$119=[1]Lists!BF487,'[1]Multi-Field'!$F$119="undrained"),BH487,""))</f>
        <v/>
      </c>
      <c r="FX487" s="409" t="str">
        <f>IF(AND('[1]Multi-Field'!$E$120=[1]Lists!BF487,'[1]Multi-Field'!$F$120="Drained"),BI487,IF(AND('[1]Multi-Field'!$E$120=[1]Lists!BF487,'[1]Multi-Field'!$F$120="undrained"),BH487,""))</f>
        <v/>
      </c>
      <c r="GC487" s="4">
        <v>1</v>
      </c>
    </row>
    <row r="488" spans="1:185" ht="13.5" customHeight="1">
      <c r="A488" s="7" t="s">
        <v>574</v>
      </c>
      <c r="B488" s="7"/>
      <c r="C488" s="7"/>
      <c r="D488" s="8">
        <v>60</v>
      </c>
      <c r="E488" s="8">
        <f t="shared" si="67"/>
        <v>62</v>
      </c>
      <c r="F488" s="8">
        <f t="shared" si="68"/>
        <v>63</v>
      </c>
      <c r="G488" s="8">
        <v>65</v>
      </c>
      <c r="H488" s="8">
        <v>65</v>
      </c>
      <c r="I488" s="8">
        <f t="shared" si="71"/>
        <v>68</v>
      </c>
      <c r="J488" s="8">
        <f t="shared" si="72"/>
        <v>72</v>
      </c>
      <c r="K488" s="8">
        <v>75</v>
      </c>
      <c r="L488" s="8">
        <v>95</v>
      </c>
      <c r="M488" s="8">
        <f t="shared" si="69"/>
        <v>97</v>
      </c>
      <c r="N488" s="8">
        <f t="shared" si="70"/>
        <v>98</v>
      </c>
      <c r="O488" s="8">
        <v>100</v>
      </c>
      <c r="P488" s="391">
        <v>463</v>
      </c>
      <c r="Q488" s="394"/>
      <c r="R488" s="395">
        <f>IF(OR('Multi-Field'!AA465=Lists!AC504,'Multi-Field'!AA465=Lists!AC505),IF('Multi-Field'!Z465="x",(IF('Multi-Field'!AC465=Lists!Q473,Lists!R473,IF('Multi-Field'!AC465=Lists!Q474,Lists!R474,IF('Multi-Field'!AC465=Lists!Q475,Lists!R475,IF('Multi-Field'!AC465=Lists!Q476,Lists!R476))))),IF('Multi-Field'!X465="x",(IF('Multi-Field'!AC465=Lists!Q473,Lists!S473,IF('Multi-Field'!AC465=Lists!Q474,Lists!S474,IF('Multi-Field'!AC465=Lists!Q475,Lists!S475,IF('Multi-Field'!AC465=Lists!Q476,Lists!S476))))),IF('Multi-Field'!V465="x",(IF('Multi-Field'!AC465=Lists!Q473,Lists!T473,IF('Multi-Field'!AC465=Lists!Q474,Lists!T474,IF('Multi-Field'!AC465=Lists!Q475,Lists!T475,IF('Multi-Field'!AC465=Lists!Q476,Lists!T476))))),0))))</f>
        <v>0</v>
      </c>
      <c r="S488" s="395">
        <f t="shared" si="73"/>
        <v>0</v>
      </c>
      <c r="T488" s="395"/>
      <c r="U488" s="396"/>
      <c r="BF488" s="411" t="s">
        <v>1652</v>
      </c>
      <c r="BG488" s="412">
        <v>5</v>
      </c>
      <c r="BH488" s="412">
        <v>4</v>
      </c>
      <c r="BI488" s="412">
        <v>4.5</v>
      </c>
      <c r="BJ488" s="409" t="e">
        <f>IF(AND('[1]Single Field'!#REF!=[1]Lists!BF488,'[1]Single Field'!#REF!="Drained"),"x",IF(AND('[1]Single Field'!#REF!=[1]Lists!BF488,'[1]Single Field'!#REF!="Undrained"),O,""))</f>
        <v>#REF!</v>
      </c>
      <c r="BK488" s="409" t="str">
        <f>IF(AND('[1]Multi-Field'!$E$3=[1]Lists!BF488,'[1]Multi-Field'!$F$3="Drained"),BI488,IF(AND('[1]Multi-Field'!$E$3=BF488,'[1]Multi-Field'!$F$3="undrained"),BH488,""))</f>
        <v/>
      </c>
      <c r="BL488" s="409" t="str">
        <f>IF(AND('[1]Multi-Field'!$E$4=BF488,'[1]Multi-Field'!$F$4="Drained"),BI488,IF(AND('[1]Multi-Field'!$E$4=BF488,'[1]Multi-Field'!$F$4="undrained"),BH488,""))</f>
        <v/>
      </c>
      <c r="BM488" s="409" t="str">
        <f>IF(AND('[1]Multi-Field'!$E$5=BF488,'[1]Multi-Field'!$F$5="Drained"),BI488,IF(AND('[1]Multi-Field'!$E$5=BF488,'[1]Multi-Field'!$F$5="undrained"),BH488,""))</f>
        <v/>
      </c>
      <c r="BN488" s="409" t="str">
        <f>IF(AND('[1]Multi-Field'!$E$6=BF488,'[1]Multi-Field'!$F$6="Drained"),BI488,IF(AND('[1]Multi-Field'!$E$6=BF488,'[1]Multi-Field'!$F$6="undrained"),BH488,""))</f>
        <v/>
      </c>
      <c r="BO488" s="409" t="str">
        <f>IF(AND('[1]Multi-Field'!$E$7=BF488,'[1]Multi-Field'!$F$7="Drained"),BI488,IF(AND('[1]Multi-Field'!$E$7=BF488,'[1]Multi-Field'!$F$7="undrained"),BH488,""))</f>
        <v/>
      </c>
      <c r="BP488" s="409" t="str">
        <f>IF(AND('[1]Multi-Field'!$E$8=BF488,'[1]Multi-Field'!$F$8="Drained"),BI488,IF(AND('[1]Multi-Field'!$E$8=BF488,'[1]Multi-Field'!$F$8="undrained"),BH488,""))</f>
        <v/>
      </c>
      <c r="BQ488" s="409" t="str">
        <f>IF(AND('[1]Multi-Field'!$E$9=BF488,'[1]Multi-Field'!$F$9="Drained"),BI488,IF(AND('[1]Multi-Field'!$E$9=BF488,'[1]Multi-Field'!$F$9="undrained"),BH488,""))</f>
        <v/>
      </c>
      <c r="BR488" s="409" t="str">
        <f>IF(AND('[1]Multi-Field'!$E$10=BF488,'[1]Multi-Field'!$F$10="Drained"),BI488,IF(AND('[1]Multi-Field'!$E$10=BF488,'[1]Multi-Field'!$F$10="undrained"),BH488,""))</f>
        <v/>
      </c>
      <c r="BS488" s="409" t="str">
        <f>IF(AND('[1]Multi-Field'!$E$11=BF488,'[1]Multi-Field'!$F$11="Drained"),BI488,IF(AND('[1]Multi-Field'!$E$11=BF488,'[1]Multi-Field'!$F$11="undrained"),BH488,""))</f>
        <v/>
      </c>
      <c r="BT488" s="409" t="str">
        <f>IF(AND('[1]Multi-Field'!$E$12=BF488,'[1]Multi-Field'!$F$12="Drained"),BI488,IF(AND('[1]Multi-Field'!$E$12=BF488,'[1]Multi-Field'!$F$12="undrained"),BH488,""))</f>
        <v/>
      </c>
      <c r="BU488" s="409" t="str">
        <f>IF(AND('[1]Multi-Field'!$E$13=BF488,'[1]Multi-Field'!$F$13="Drained"),BI488,IF(AND('[1]Multi-Field'!$E$3=BF488,'[1]Multi-Field'!$F$13="undrained"),BH488,""))</f>
        <v/>
      </c>
      <c r="BV488" s="409" t="str">
        <f>IF(AND('[1]Multi-Field'!$E$14=BF488,'[1]Multi-Field'!$F$14="Drained"),BI488,IF(AND('[1]Multi-Field'!$E$14=BF488,'[1]Multi-Field'!$F$14="undrained"),BH488,""))</f>
        <v/>
      </c>
      <c r="BW488" s="409" t="str">
        <f>IF(AND('[1]Multi-Field'!$E$15=BF488,'[1]Multi-Field'!$F$15="Drained"),BI488,IF(AND('[1]Multi-Field'!$E$15=BF488,'[1]Multi-Field'!$F$15="undrained"),BH488,""))</f>
        <v/>
      </c>
      <c r="BX488" s="409" t="str">
        <f>IF(AND('[1]Multi-Field'!$E$16=[1]Lists!BF488,'[1]Multi-Field'!$F$16="Drained"),BI488,IF(AND('[1]Multi-Field'!$E$16=[1]Lists!BF488,'[1]Multi-Field'!$F$16="undrained"),BH488,""))</f>
        <v/>
      </c>
      <c r="BY488" s="409" t="str">
        <f>IF(AND('[1]Multi-Field'!$E$17=[1]Lists!BF488,'[1]Multi-Field'!$F$17="Drained"),BI488,IF(AND('[1]Multi-Field'!$E$17=[1]Lists!BF488,'[1]Multi-Field'!$F$17="undrained"),BH488,""))</f>
        <v/>
      </c>
      <c r="BZ488" s="409" t="str">
        <f>IF(AND('[1]Multi-Field'!$E$18=[1]Lists!BF488,'[1]Multi-Field'!$F$18="Drained"),BI488,IF(AND('[1]Multi-Field'!$E$18=[1]Lists!BF488,'[1]Multi-Field'!$F$18="undrained"),BH488,""))</f>
        <v/>
      </c>
      <c r="CA488" s="409" t="str">
        <f>IF(AND('[1]Multi-Field'!$E$19=[1]Lists!BF488,'[1]Multi-Field'!$F$19="Drained"),BI488,IF(AND('[1]Multi-Field'!$E$19=[1]Lists!BF488,'[1]Multi-Field'!$F$19="undrained"),BH488,""))</f>
        <v/>
      </c>
      <c r="CB488" s="409" t="str">
        <f>IF(AND('[1]Multi-Field'!$E$20=[1]Lists!BF488,'[1]Multi-Field'!$F$20="Drained"),BI488,IF(AND('[1]Multi-Field'!$E$20=[1]Lists!BF488,'[1]Multi-Field'!$F$20="undrained"),BH488,""))</f>
        <v/>
      </c>
      <c r="CC488" s="409" t="str">
        <f>IF(AND('[1]Multi-Field'!$E$21=[1]Lists!BF488,'[1]Multi-Field'!$F$21="Drained"),BI488,IF(AND('[1]Multi-Field'!$E$21=[1]Lists!BF488,'[1]Multi-Field'!$F$21="undrained"),BH488,""))</f>
        <v/>
      </c>
      <c r="CD488" s="409" t="str">
        <f>IF(AND('[1]Multi-Field'!$E$22=[1]Lists!BF488,'[1]Multi-Field'!$F$22="Drained"),BI488,IF(AND('[1]Multi-Field'!$E$22=[1]Lists!BF488,'[1]Multi-Field'!$F$22="undrained"),BH488,""))</f>
        <v/>
      </c>
      <c r="CE488" s="409" t="str">
        <f>IF(AND('[1]Multi-Field'!$E$23=[1]Lists!BF488,'[1]Multi-Field'!$F$23="Drained"),BI488,IF(AND('[1]Multi-Field'!$E$23=[1]Lists!BF488,'[1]Multi-Field'!$F$23="undrained"),BH488,""))</f>
        <v/>
      </c>
      <c r="CF488" s="409" t="str">
        <f>IF(AND('[1]Multi-Field'!$E$24=[1]Lists!BF488,'[1]Multi-Field'!$F$24="Drained"),BI488,IF(AND('[1]Multi-Field'!$E$24=[1]Lists!BF488,'[1]Multi-Field'!$F$24="undrained"),BH488,""))</f>
        <v/>
      </c>
      <c r="CG488" s="409" t="str">
        <f>IF(AND('[1]Multi-Field'!$E$25=[1]Lists!BF488,'[1]Multi-Field'!$F$25="Drained"),BI488,IF(AND('[1]Multi-Field'!$E$25=[1]Lists!BF488,'[1]Multi-Field'!$F$25="undrained"),BH488,""))</f>
        <v/>
      </c>
      <c r="CH488" s="409" t="str">
        <f>IF(AND('[1]Multi-Field'!$E$26=[1]Lists!BF488,'[1]Multi-Field'!$F$26="Drained"),BI488,IF(AND('[1]Multi-Field'!$E$26=[1]Lists!BF488,'[1]Multi-Field'!$F$26="undrained"),BH488,""))</f>
        <v/>
      </c>
      <c r="CI488" s="409" t="str">
        <f>IF(AND('[1]Multi-Field'!$E$27=[1]Lists!BF488,'[1]Multi-Field'!$F$27="Drained"),BI488,IF(AND('[1]Multi-Field'!$E$27=[1]Lists!BF488,'[1]Multi-Field'!$F$27="undrained"),BH488,""))</f>
        <v/>
      </c>
      <c r="CJ488" s="409" t="str">
        <f>IF(AND('[1]Multi-Field'!$E$28=[1]Lists!BF488,'[1]Multi-Field'!$F$28="Drained"),BI488,IF(AND('[1]Multi-Field'!$E$28=[1]Lists!BF488,'[1]Multi-Field'!$F$28="undrained"),BH488,""))</f>
        <v/>
      </c>
      <c r="CK488" s="409" t="str">
        <f>IF(AND('[1]Multi-Field'!$E$29=[1]Lists!BF488,'[1]Multi-Field'!$F$29="Drained"),BI488,IF(AND('[1]Multi-Field'!$E$29=[1]Lists!BF488,'[1]Multi-Field'!$F$29="undrained"),BH488,""))</f>
        <v/>
      </c>
      <c r="CL488" s="409" t="str">
        <f>IF(AND('[1]Multi-Field'!$E$30=[1]Lists!BF488,'[1]Multi-Field'!$F$30="Drained"),BI488,IF(AND('[1]Multi-Field'!$E$30=[1]Lists!BF488,'[1]Multi-Field'!$F$30="undrained"),BH488,""))</f>
        <v/>
      </c>
      <c r="CM488" s="409" t="str">
        <f>IF(AND('[1]Multi-Field'!$E$31=[1]Lists!BF488,'[1]Multi-Field'!$F$31="Drained"),BI488,IF(AND('[1]Multi-Field'!$E$31=[1]Lists!BF488,'[1]Multi-Field'!$F$31="undrained"),BH488,""))</f>
        <v/>
      </c>
      <c r="CN488" s="409" t="str">
        <f>IF(AND('[1]Multi-Field'!$E$32=[1]Lists!BF488,'[1]Multi-Field'!$F$32="Drained"),BI488,IF(AND('[1]Multi-Field'!$E$32=[1]Lists!BF488,'[1]Multi-Field'!$F$32="undrained"),BH488,""))</f>
        <v/>
      </c>
      <c r="CO488" s="409" t="str">
        <f>IF(AND('[1]Multi-Field'!$E$33=[1]Lists!BF488,'[1]Multi-Field'!$F$33="Drained"),BI488,IF(AND('[1]Multi-Field'!$E$33=[1]Lists!BF488,'[1]Multi-Field'!$F$33="undrained"),BH488,""))</f>
        <v/>
      </c>
      <c r="CP488" s="409" t="str">
        <f>IF(AND('[1]Multi-Field'!$E$34=[1]Lists!BF488,'[1]Multi-Field'!$F$34="Drained"),BI488,IF(AND('[1]Multi-Field'!$E$34=[1]Lists!BF488,'[1]Multi-Field'!$F$34="undrained"),BH488,""))</f>
        <v/>
      </c>
      <c r="CQ488" s="409" t="str">
        <f>IF(AND('[1]Multi-Field'!$E$35=[1]Lists!BF488,'[1]Multi-Field'!$F$35="Drained"),BI488,IF(AND('[1]Multi-Field'!$E$35=[1]Lists!BF488,'[1]Multi-Field'!$F$35="undrained"),BH488,""))</f>
        <v/>
      </c>
      <c r="CR488" s="409" t="str">
        <f>IF(AND('[1]Multi-Field'!$E$36=[1]Lists!BF488,'[1]Multi-Field'!$F$36="Drained"),BI488,IF(AND('[1]Multi-Field'!$E$36=[1]Lists!BF488,'[1]Multi-Field'!$F$36="undrained"),BH488,""))</f>
        <v/>
      </c>
      <c r="CS488" s="409" t="str">
        <f>IF(AND('[1]Multi-Field'!$E$37=[1]Lists!BF488,'[1]Multi-Field'!$F$37="Drained"),BI488,IF(AND('[1]Multi-Field'!$E$37=[1]Lists!BF488,'[1]Multi-Field'!$F$37="undrained"),BH488,""))</f>
        <v/>
      </c>
      <c r="CT488" s="409" t="str">
        <f>IF(AND('[1]Multi-Field'!$E$38=[1]Lists!BF488,'[1]Multi-Field'!$F$38="Drained"),BI488,IF(AND('[1]Multi-Field'!$E$38=[1]Lists!BF488,'[1]Multi-Field'!$F$38="undrained"),BH488,""))</f>
        <v/>
      </c>
      <c r="CU488" s="409" t="str">
        <f>IF(AND('[1]Multi-Field'!$E$39=[1]Lists!BF488,'[1]Multi-Field'!$F$39="Drained"),BI488,IF(AND('[1]Multi-Field'!$E$39=[1]Lists!BF488,'[1]Multi-Field'!$F$39="undrained"),BH488,""))</f>
        <v/>
      </c>
      <c r="CV488" s="409" t="str">
        <f>IF(AND('[1]Multi-Field'!$E$40=[1]Lists!BF488,'[1]Multi-Field'!$F$40="Drained"),BI488,IF(AND('[1]Multi-Field'!$E$40=[1]Lists!BF488,'[1]Multi-Field'!$F$40="undrained"),BH488,""))</f>
        <v/>
      </c>
      <c r="CW488" s="409" t="str">
        <f>IF(AND('[1]Multi-Field'!$E$41=[1]Lists!BF488,'[1]Multi-Field'!$F$40="Drained"),BI488,IF(AND('[1]Multi-Field'!$E$40=[1]Lists!BF488,'[1]Multi-Field'!$F$40="undrained"),BH488,""))</f>
        <v/>
      </c>
      <c r="CX488" s="409" t="str">
        <f>IF(AND('[1]Multi-Field'!$E$42=[1]Lists!BF488,'[1]Multi-Field'!$F$42="Drained"),BI488,IF(AND('[1]Multi-Field'!$E$42=[1]Lists!BF488,'[1]Multi-Field'!$F$42="undrained"),BH488,""))</f>
        <v/>
      </c>
      <c r="CY488" s="409" t="str">
        <f>IF(AND('[1]Multi-Field'!$E$43=[1]Lists!BF488,'[1]Multi-Field'!$F$43="Drained"),BI488,IF(AND('[1]Multi-Field'!$E$43=[1]Lists!BF488,'[1]Multi-Field'!$F$43="undrained"),BH488,""))</f>
        <v/>
      </c>
      <c r="CZ488" s="409" t="str">
        <f>IF(AND('[1]Multi-Field'!$E$44=[1]Lists!BF488,'[1]Multi-Field'!$F$44="Drained"),BI488,IF(AND('[1]Multi-Field'!$E$44=[1]Lists!BF488,'[1]Multi-Field'!$F$44="undrained"),BH488,""))</f>
        <v/>
      </c>
      <c r="DA488" s="409" t="str">
        <f>IF(AND('[1]Multi-Field'!$E$45=[1]Lists!BF488,'[1]Multi-Field'!$F$45="Drained"),BI488,IF(AND('[1]Multi-Field'!$E$45=[1]Lists!BF488,'[1]Multi-Field'!$F$45="undrained"),BH488,""))</f>
        <v/>
      </c>
      <c r="DB488" s="409" t="str">
        <f>IF(AND('[1]Multi-Field'!$E$46=[1]Lists!BF488,'[1]Multi-Field'!$F$46="Drained"),BI488,IF(AND('[1]Multi-Field'!$E$46=[1]Lists!BF488,'[1]Multi-Field'!$F$46="undrained"),BH488,""))</f>
        <v/>
      </c>
      <c r="DC488" s="409" t="str">
        <f>IF(AND('[1]Multi-Field'!$E$47=[1]Lists!BF488,'[1]Multi-Field'!$F$47="Drained"),BI488,IF(AND('[1]Multi-Field'!$E$47=[1]Lists!BF488,'[1]Multi-Field'!$F$47="undrained"),BH488,""))</f>
        <v/>
      </c>
      <c r="DD488" s="409" t="str">
        <f>IF(AND('[1]Multi-Field'!$E$48=[1]Lists!BF488,'[1]Multi-Field'!$F$48="Drained"),BI488,IF(AND('[1]Multi-Field'!$E$48=[1]Lists!BF488,'[1]Multi-Field'!$F$48="undrained"),BH488,""))</f>
        <v/>
      </c>
      <c r="DE488" s="409" t="str">
        <f>IF(AND('[1]Multi-Field'!$E$49=[1]Lists!BF488,'[1]Multi-Field'!$F$49="Drained"),BI488,IF(AND('[1]Multi-Field'!$E$49=[1]Lists!BF488,'[1]Multi-Field'!$F$9="undrained"),BH488,""))</f>
        <v/>
      </c>
      <c r="DF488" s="409" t="str">
        <f>IF(AND('[1]Multi-Field'!$E$50=[1]Lists!BF488,'[1]Multi-Field'!$F$50="Drained"),BI488,IF(AND('[1]Multi-Field'!$E$50=[1]Lists!BF488,'[1]Multi-Field'!$F$50="undrained"),BH488,""))</f>
        <v/>
      </c>
      <c r="DG488" s="409" t="str">
        <f>IF(AND('[1]Multi-Field'!$E$51=[1]Lists!BF488,'[1]Multi-Field'!$F$51="Drained"),BI488,IF(AND('[1]Multi-Field'!$E$51=[1]Lists!BF488,'[1]Multi-Field'!$F$51="undrained"),BH488,""))</f>
        <v/>
      </c>
      <c r="DH488" s="409" t="str">
        <f>IF(AND('[1]Multi-Field'!$E$52=[1]Lists!BF488,'[1]Multi-Field'!$F$52="Drained"),BI488,IF(AND('[1]Multi-Field'!$E$52=[1]Lists!BF488,'[1]Multi-Field'!$F$52="undrained"),BH488,""))</f>
        <v/>
      </c>
      <c r="DI488" s="409" t="str">
        <f>IF(AND('[1]Multi-Field'!$E$53=[1]Lists!BF488,'[1]Multi-Field'!$F$53="Drained"),BI488,IF(AND('[1]Multi-Field'!$E$53=[1]Lists!BF488,'[1]Multi-Field'!$F$53="undrained"),BH488,""))</f>
        <v/>
      </c>
      <c r="DJ488" s="409" t="str">
        <f>IF(AND('[1]Multi-Field'!$E$54=[1]Lists!BF488,'[1]Multi-Field'!$F$54="Drained"),BI488,IF(AND('[1]Multi-Field'!$E$54=[1]Lists!BF488,'[1]Multi-Field'!$F$54="undrained"),BH488,""))</f>
        <v/>
      </c>
      <c r="DK488" s="409" t="str">
        <f>IF(AND('[1]Multi-Field'!$E$55=[1]Lists!BF488,'[1]Multi-Field'!$F$55="Drained"),BI488,IF(AND('[1]Multi-Field'!$E$55=[1]Lists!BF488,'[1]Multi-Field'!$F$55="undrained"),BH488,""))</f>
        <v/>
      </c>
      <c r="DL488" s="409" t="str">
        <f>IF(AND('[1]Multi-Field'!$E$56=[1]Lists!BF488,'[1]Multi-Field'!$F$56="Drained"),BI488,IF(AND('[1]Multi-Field'!$E$56=[1]Lists!BF488,'[1]Multi-Field'!$F$56="undrained"),BH488,""))</f>
        <v/>
      </c>
      <c r="DM488" s="409" t="str">
        <f>IF(AND('[1]Multi-Field'!$E$57=[1]Lists!BF488,'[1]Multi-Field'!$F$57="Drained"),BI488,IF(AND('[1]Multi-Field'!$E$57=[1]Lists!BF488,'[1]Multi-Field'!$F$57="undrained"),BH488,""))</f>
        <v/>
      </c>
      <c r="DN488" s="409" t="str">
        <f>IF(AND('[1]Multi-Field'!$E$58=[1]Lists!BF488,'[1]Multi-Field'!$F$58="Drained"),BI488,IF(AND('[1]Multi-Field'!$E$58=[1]Lists!BF488,'[1]Multi-Field'!$F$58="undrained"),BH488,""))</f>
        <v/>
      </c>
      <c r="DO488" s="409" t="str">
        <f>IF(AND('[1]Multi-Field'!$E$59=[1]Lists!BF488,'[1]Multi-Field'!$F$59="Drained"),BI488,IF(AND('[1]Multi-Field'!$E$59=[1]Lists!BF488,'[1]Multi-Field'!$F$59="undrained"),BH488,""))</f>
        <v/>
      </c>
      <c r="DP488" s="409" t="str">
        <f>IF(AND('[1]Multi-Field'!$E$60=[1]Lists!BF488,'[1]Multi-Field'!$F$60="Drained"),BI488,IF(AND('[1]Multi-Field'!$E$60=[1]Lists!BF488,'[1]Multi-Field'!$F$60="undrained"),BH488,""))</f>
        <v/>
      </c>
      <c r="DQ488" s="409" t="str">
        <f>IF(AND('[1]Multi-Field'!$E$61=[1]Lists!BF488,'[1]Multi-Field'!$F$61="Drained"),BI488,IF(AND('[1]Multi-Field'!$E$61=[1]Lists!BF488,'[1]Multi-Field'!$F$61="undrained"),BH488,""))</f>
        <v/>
      </c>
      <c r="DR488" s="409" t="str">
        <f>IF(AND('[1]Multi-Field'!$E$62=[1]Lists!BF488,'[1]Multi-Field'!$F$62="Drained"),BI488,IF(AND('[1]Multi-Field'!$E$62=[1]Lists!BF488,'[1]Multi-Field'!$F$62="undrained"),BH488,""))</f>
        <v/>
      </c>
      <c r="DS488" s="409" t="str">
        <f>IF(AND('[1]Multi-Field'!$E$63=[1]Lists!BF488,'[1]Multi-Field'!$F$63="Drained"),BI488,IF(AND('[1]Multi-Field'!$E$63=[1]Lists!BF488,'[1]Multi-Field'!$F$63="undrained"),BH488,""))</f>
        <v/>
      </c>
      <c r="DT488" s="409" t="str">
        <f>IF(AND('[1]Multi-Field'!$E$64=[1]Lists!BF488,'[1]Multi-Field'!$F$64="Drained"),BI488,IF(AND('[1]Multi-Field'!$E$64=[1]Lists!BF488,'[1]Multi-Field'!$F$64="undrained"),BH488,""))</f>
        <v/>
      </c>
      <c r="DU488" s="409" t="str">
        <f>IF(AND('[1]Multi-Field'!$E$65=[1]Lists!BF488,'[1]Multi-Field'!$F$65="Drained"),BI488,IF(AND('[1]Multi-Field'!$E$65=[1]Lists!BF488,'[1]Multi-Field'!$F$65="undrained"),BH488,""))</f>
        <v/>
      </c>
      <c r="DV488" s="409" t="str">
        <f>IF(AND('[1]Multi-Field'!$E$66=[1]Lists!BF488,'[1]Multi-Field'!$F$66="Drained"),BI488,IF(AND('[1]Multi-Field'!$E$66=[1]Lists!BF488,'[1]Multi-Field'!$F$66="undrained"),BH488,""))</f>
        <v/>
      </c>
      <c r="DW488" s="409" t="str">
        <f>IF(AND('[1]Multi-Field'!$E$67=[1]Lists!BF488,'[1]Multi-Field'!$F$67="Drained"),BI488,IF(AND('[1]Multi-Field'!$E$67=[1]Lists!BF488,'[1]Multi-Field'!$F$67="undrained"),BH488,""))</f>
        <v/>
      </c>
      <c r="DX488" s="409" t="str">
        <f>IF(AND('[1]Multi-Field'!$E$68=[1]Lists!BF488,'[1]Multi-Field'!$F$68="Drained"),BI488,IF(AND('[1]Multi-Field'!$E$68=[1]Lists!BF488,'[1]Multi-Field'!$F$68="undrained"),BH488,""))</f>
        <v/>
      </c>
      <c r="DY488" s="409" t="str">
        <f>IF(AND('[1]Multi-Field'!$E$69=[1]Lists!BF488,'[1]Multi-Field'!$F$69="Drained"),BI488,IF(AND('[1]Multi-Field'!$E$69=[1]Lists!BF488,'[1]Multi-Field'!$F$69="undrained"),BH488,""))</f>
        <v/>
      </c>
      <c r="DZ488" s="409" t="str">
        <f>IF(AND('[1]Multi-Field'!$E$70=[1]Lists!BF488,'[1]Multi-Field'!$F$70="Drained"),BI488,IF(AND('[1]Multi-Field'!$E$70=[1]Lists!BF488,'[1]Multi-Field'!$F$70="undrained"),BH488,""))</f>
        <v/>
      </c>
      <c r="EA488" s="409" t="str">
        <f>IF(AND('[1]Multi-Field'!$E$71=[1]Lists!BF488,'[1]Multi-Field'!$F$71="Drained"),BI488,IF(AND('[1]Multi-Field'!$E$71=[1]Lists!BF488,'[1]Multi-Field'!$F$71="undrained"),BH488,""))</f>
        <v/>
      </c>
      <c r="EB488" s="409" t="str">
        <f>IF(AND('[1]Multi-Field'!$E$72=[1]Lists!BF488,'[1]Multi-Field'!$F$72="Drained"),BI488,IF(AND('[1]Multi-Field'!$E$72=[1]Lists!BF488,'[1]Multi-Field'!$F$72="undrained"),BH488,""))</f>
        <v/>
      </c>
      <c r="EC488" s="409" t="str">
        <f>IF(AND('[1]Multi-Field'!$E$73=[1]Lists!BF488,'[1]Multi-Field'!$F$73="Drained"),BI488,IF(AND('[1]Multi-Field'!$E$73=[1]Lists!BF488,'[1]Multi-Field'!$F$73="undrained"),BH488,""))</f>
        <v/>
      </c>
      <c r="ED488" s="409" t="str">
        <f>IF(AND('[1]Multi-Field'!$E$74=[1]Lists!BF488,'[1]Multi-Field'!$F$74="Drained"),BI488,IF(AND('[1]Multi-Field'!$E$74=[1]Lists!BF488,'[1]Multi-Field'!$F$74="undrained"),BH488,""))</f>
        <v/>
      </c>
      <c r="EE488" s="409" t="str">
        <f>IF(AND('[1]Multi-Field'!$E$75=[1]Lists!BF488,'[1]Multi-Field'!$F$75="Drained"),BI488,IF(AND('[1]Multi-Field'!$E$75=[1]Lists!BF488,'[1]Multi-Field'!$F$75="undrained"),BH488,""))</f>
        <v/>
      </c>
      <c r="EF488" s="409" t="str">
        <f>IF(AND('[1]Multi-Field'!$E$76=[1]Lists!BF488,'[1]Multi-Field'!$F$76="Drained"),BI488,IF(AND('[1]Multi-Field'!$E$76=[1]Lists!BF488,'[1]Multi-Field'!$F$6="undrained"),BH488,""))</f>
        <v/>
      </c>
      <c r="EG488" s="409" t="str">
        <f>IF(AND('[1]Multi-Field'!$E$77=[1]Lists!BF488,'[1]Multi-Field'!$F$77="Drained"),BI488,IF(AND('[1]Multi-Field'!$E$77=[1]Lists!BF488,'[1]Multi-Field'!$F$77="undrained"),BH488,""))</f>
        <v/>
      </c>
      <c r="EH488" s="409" t="str">
        <f>IF(AND('[1]Multi-Field'!$E$78=[1]Lists!BF488,'[1]Multi-Field'!$F$78="Drained"),BI488,IF(AND('[1]Multi-Field'!$E$78=[1]Lists!BF488,'[1]Multi-Field'!$F$78="undrained"),BH488,""))</f>
        <v/>
      </c>
      <c r="EI488" s="409" t="str">
        <f>IF(AND('[1]Multi-Field'!$E$79=[1]Lists!BF488,'[1]Multi-Field'!$F$79="Drained"),BI488,IF(AND('[1]Multi-Field'!$E$79=[1]Lists!BF488,'[1]Multi-Field'!$F$79="undrained"),BH488,""))</f>
        <v/>
      </c>
      <c r="EJ488" s="409" t="str">
        <f>IF(AND('[1]Multi-Field'!$E$80=[1]Lists!BF488,'[1]Multi-Field'!$F$80="Drained"),BI488,IF(AND('[1]Multi-Field'!$E$80=[1]Lists!BF488,'[1]Multi-Field'!$F$80="undrained"),BH488,""))</f>
        <v/>
      </c>
      <c r="EK488" s="409" t="str">
        <f>IF(AND('[1]Multi-Field'!$E$81=[1]Lists!BF488,'[1]Multi-Field'!$F$81="Drained"),BI488,IF(AND('[1]Multi-Field'!$E$81=[1]Lists!BF488,'[1]Multi-Field'!$F$81="undrained"),BH488,""))</f>
        <v/>
      </c>
      <c r="EL488" s="409" t="str">
        <f>IF(AND('[1]Multi-Field'!$E$82=[1]Lists!BF488,'[1]Multi-Field'!$F$82="Drained"),BI488,IF(AND('[1]Multi-Field'!$E$82=[1]Lists!BF488,'[1]Multi-Field'!$F$82="undrained"),BH488,""))</f>
        <v/>
      </c>
      <c r="EM488" s="409" t="str">
        <f>IF(AND('[1]Multi-Field'!$E$83=[1]Lists!BF488,'[1]Multi-Field'!$F$83="Drained"),BI488,IF(AND('[1]Multi-Field'!$E$83=[1]Lists!BF488,'[1]Multi-Field'!$F$83="undrained"),BH488,""))</f>
        <v/>
      </c>
      <c r="EN488" s="409" t="str">
        <f>IF(AND('[1]Multi-Field'!$E$84=[1]Lists!BF488,'[1]Multi-Field'!$F$84="Drained"),BI488,IF(AND('[1]Multi-Field'!$E$84=[1]Lists!BF488,'[1]Multi-Field'!$F$84="undrained"),BH488,""))</f>
        <v/>
      </c>
      <c r="EO488" s="409" t="str">
        <f>IF(AND('[1]Multi-Field'!$E$85=[1]Lists!BF488,'[1]Multi-Field'!$F$85="Drained"),BI488,IF(AND('[1]Multi-Field'!$E$85=[1]Lists!BF488,'[1]Multi-Field'!$F$85="undrained"),BH488,""))</f>
        <v/>
      </c>
      <c r="EP488" s="409" t="str">
        <f>IF(AND('[1]Multi-Field'!$E$86=[1]Lists!BF488,'[1]Multi-Field'!$F$86="Drained"),BI488,IF(AND('[1]Multi-Field'!$E$86=[1]Lists!BF488,'[1]Multi-Field'!$F$86="undrained"),BH488,""))</f>
        <v/>
      </c>
      <c r="EQ488" s="409" t="str">
        <f>IF(AND('[1]Multi-Field'!$E$87=[1]Lists!BF488,'[1]Multi-Field'!$F$87="Drained"),BI488,IF(AND('[1]Multi-Field'!$E$87=[1]Lists!BF488,'[1]Multi-Field'!$F$87="undrained"),BH488,""))</f>
        <v/>
      </c>
      <c r="ER488" s="409" t="str">
        <f>IF(AND('[1]Multi-Field'!$E$88=[1]Lists!BF488,'[1]Multi-Field'!$F$88="Drained"),BI488,IF(AND('[1]Multi-Field'!$E$88=[1]Lists!BF488,'[1]Multi-Field'!$F$88="undrained"),BH488,""))</f>
        <v/>
      </c>
      <c r="ES488" s="409" t="str">
        <f>IF(AND('[1]Multi-Field'!$E$89=[1]Lists!BF488,'[1]Multi-Field'!$F$89="Drained"),BI488,IF(AND('[1]Multi-Field'!$E$89=[1]Lists!BF488,'[1]Multi-Field'!$F$89="undrained"),BH488,""))</f>
        <v/>
      </c>
      <c r="ET488" s="409" t="str">
        <f>IF(AND('[1]Multi-Field'!$E$90=[1]Lists!BF488,'[1]Multi-Field'!$F$90="Drained"),BI488,IF(AND('[1]Multi-Field'!$E$90=[1]Lists!BF488,'[1]Multi-Field'!$F$90="undrained"),BH488,""))</f>
        <v/>
      </c>
      <c r="EU488" s="409" t="str">
        <f>IF(AND('[1]Multi-Field'!$E$91=[1]Lists!BF488,'[1]Multi-Field'!$F$91="Drained"),BI488,IF(AND('[1]Multi-Field'!$E$91=[1]Lists!BF488,'[1]Multi-Field'!$F$91="undrained"),BH488,""))</f>
        <v/>
      </c>
      <c r="EV488" s="409" t="str">
        <f>IF(AND('[1]Multi-Field'!$E$92=[1]Lists!BF488,'[1]Multi-Field'!$F$92="Drained"),BI488,IF(AND('[1]Multi-Field'!$E$92=[1]Lists!BF488,'[1]Multi-Field'!$F$92="undrained"),BH488,""))</f>
        <v/>
      </c>
      <c r="EW488" s="409" t="str">
        <f>IF(AND('[1]Multi-Field'!$E$93=[1]Lists!BF488,'[1]Multi-Field'!$F$93="Drained"),BI488,IF(AND('[1]Multi-Field'!$E$93=[1]Lists!BF488,'[1]Multi-Field'!$F$93="undrained"),BH488,""))</f>
        <v/>
      </c>
      <c r="EX488" s="409" t="str">
        <f>IF(AND('[1]Multi-Field'!$E$94=[1]Lists!BF488,'[1]Multi-Field'!$F$94="Drained"),BI488,IF(AND('[1]Multi-Field'!$E$94=[1]Lists!BF488,'[1]Multi-Field'!$F$94="undrained"),BH488,""))</f>
        <v/>
      </c>
      <c r="EY488" s="409" t="str">
        <f>IF(AND('[1]Multi-Field'!$E$95=[1]Lists!BF488,'[1]Multi-Field'!$F$95="Drained"),BI488,IF(AND('[1]Multi-Field'!$E$95=[1]Lists!BF488,'[1]Multi-Field'!$F$95="undrained"),BH488,""))</f>
        <v/>
      </c>
      <c r="EZ488" s="409" t="str">
        <f>IF(AND('[1]Multi-Field'!$E$96=[1]Lists!BF488,'[1]Multi-Field'!$F$96="Drained"),BI488,IF(AND('[1]Multi-Field'!$E$96=[1]Lists!BF488,'[1]Multi-Field'!$F$96="undrained"),BH488,""))</f>
        <v/>
      </c>
      <c r="FA488" s="409" t="str">
        <f>IF(AND('[1]Multi-Field'!$E$97=[1]Lists!BF488,'[1]Multi-Field'!$F$97="Drained"),BI488,IF(AND('[1]Multi-Field'!$E$97=[1]Lists!BF488,'[1]Multi-Field'!$F$97="undrained"),BH488,""))</f>
        <v/>
      </c>
      <c r="FB488" s="409" t="str">
        <f>IF(AND('[1]Multi-Field'!$E$98=[1]Lists!BF488,'[1]Multi-Field'!$F$98="Drained"),BI488,IF(AND('[1]Multi-Field'!$E$98=[1]Lists!BF488,'[1]Multi-Field'!$F$98="undrained"),BH488,""))</f>
        <v/>
      </c>
      <c r="FC488" s="409" t="str">
        <f>IF(AND('[1]Multi-Field'!$E$99=[1]Lists!BF488,'[1]Multi-Field'!$F$99="Drained"),BI488,IF(AND('[1]Multi-Field'!$E$99=[1]Lists!BF488,'[1]Multi-Field'!$F$99="undrained"),BH488,""))</f>
        <v/>
      </c>
      <c r="FD488" s="409" t="str">
        <f>IF(AND('[1]Multi-Field'!$E$100=[1]Lists!BF488,'[1]Multi-Field'!$F$100="Drained"),BI488,IF(AND('[1]Multi-Field'!$E$100=[1]Lists!BF488,'[1]Multi-Field'!$F$100="undrained"),BH488,""))</f>
        <v/>
      </c>
      <c r="FE488" s="409" t="str">
        <f>IF(AND('[1]Multi-Field'!$E$101=[1]Lists!BF488,'[1]Multi-Field'!$F$101="Drained"),BI488,IF(AND('[1]Multi-Field'!$E$101=[1]Lists!BF488,'[1]Multi-Field'!$F$101="undrained"),BH488,""))</f>
        <v/>
      </c>
      <c r="FF488" s="409" t="str">
        <f>IF(AND('[1]Multi-Field'!$E$102=[1]Lists!BF488,'[1]Multi-Field'!$F$102="Drained"),BI488,IF(AND('[1]Multi-Field'!$E$102=[1]Lists!BF488,'[1]Multi-Field'!$F$102="undrained"),BH488,""))</f>
        <v/>
      </c>
      <c r="FG488" s="409" t="str">
        <f>IF(AND('[1]Multi-Field'!$E$103=[1]Lists!BF488,'[1]Multi-Field'!$F$103="Drained"),BI488,IF(AND('[1]Multi-Field'!$E$103=[1]Lists!BF488,'[1]Multi-Field'!$F$103="undrained"),BH488,""))</f>
        <v/>
      </c>
      <c r="FH488" s="409" t="str">
        <f>IF(AND('[1]Multi-Field'!$E$104=[1]Lists!BF488,'[1]Multi-Field'!$F$104="Drained"),BI488,IF(AND('[1]Multi-Field'!$E$104=[1]Lists!BF488,'[1]Multi-Field'!$F$104="undrained"),BH488,""))</f>
        <v/>
      </c>
      <c r="FI488" s="409" t="str">
        <f>IF(AND('[1]Multi-Field'!$E$105=[1]Lists!BF488,'[1]Multi-Field'!$F$105="Drained"),BI488,IF(AND('[1]Multi-Field'!$E$105=[1]Lists!BF488,'[1]Multi-Field'!$F$105="undrained"),BH488,""))</f>
        <v/>
      </c>
      <c r="FJ488" s="409" t="str">
        <f>IF(AND('[1]Multi-Field'!$E$106=[1]Lists!BF488,'[1]Multi-Field'!$F$106="Drained"),BI488,IF(AND('[1]Multi-Field'!$E$106=[1]Lists!BF488,'[1]Multi-Field'!$F$106="undrained"),BH488,""))</f>
        <v/>
      </c>
      <c r="FK488" s="409" t="str">
        <f>IF(AND('[1]Multi-Field'!$E$107=[1]Lists!BF488,'[1]Multi-Field'!$F$107="Drained"),BI488,IF(AND('[1]Multi-Field'!$E$107=[1]Lists!BF488,'[1]Multi-Field'!$F$107="undrained"),BH488,""))</f>
        <v/>
      </c>
      <c r="FL488" s="409" t="str">
        <f>IF(AND('[1]Multi-Field'!$E$108=[1]Lists!BF488,'[1]Multi-Field'!$F$108="Drained"),BI488,IF(AND('[1]Multi-Field'!$E$108=[1]Lists!BF488,'[1]Multi-Field'!$F$108="undrained"),BH488,""))</f>
        <v/>
      </c>
      <c r="FM488" s="409" t="str">
        <f>IF(AND('[1]Multi-Field'!$E$109=[1]Lists!BF488,'[1]Multi-Field'!$F$109="Drained"),BI488,IF(AND('[1]Multi-Field'!$E$109=[1]Lists!BF488,'[1]Multi-Field'!$F$109="undrained"),BH488,""))</f>
        <v/>
      </c>
      <c r="FN488" s="409" t="str">
        <f>IF(AND('[1]Multi-Field'!$E$110=[1]Lists!BF488,'[1]Multi-Field'!$F$110="Drained"),BI488,IF(AND('[1]Multi-Field'!$E$110=[1]Lists!BF488,'[1]Multi-Field'!$F$110="undrained"),BH488,""))</f>
        <v/>
      </c>
      <c r="FO488" s="409" t="str">
        <f>IF(AND('[1]Multi-Field'!$E$111=[1]Lists!BF488,'[1]Multi-Field'!$F$111="Drained"),BI488,IF(AND('[1]Multi-Field'!$E$111=[1]Lists!BF488,'[1]Multi-Field'!$F$111="undrained"),BH488,""))</f>
        <v/>
      </c>
      <c r="FP488" s="409" t="str">
        <f>IF(AND('[1]Multi-Field'!$E$112=[1]Lists!BF488,'[1]Multi-Field'!$F$112="Drained"),BI488,IF(AND('[1]Multi-Field'!$E$112=[1]Lists!BF488,'[1]Multi-Field'!$F$112="undrained"),BH488,""))</f>
        <v/>
      </c>
      <c r="FQ488" s="409" t="str">
        <f>IF(AND('[1]Multi-Field'!$E$113=[1]Lists!BF488,'[1]Multi-Field'!$F$113="Drained"),BI488,IF(AND('[1]Multi-Field'!$E$113=[1]Lists!BF488,'[1]Multi-Field'!$F$113="undrained"),BH488,""))</f>
        <v/>
      </c>
      <c r="FR488" s="409" t="str">
        <f>IF(AND('[1]Multi-Field'!$E$114=[1]Lists!BF488,'[1]Multi-Field'!$F$114="Drained"),BI488,IF(AND('[1]Multi-Field'!$E$114=[1]Lists!BF488,'[1]Multi-Field'!$F$114="undrained"),BH488,""))</f>
        <v/>
      </c>
      <c r="FS488" s="409" t="str">
        <f>IF(AND('[1]Multi-Field'!$E$115=[1]Lists!BF488,'[1]Multi-Field'!$F$115="Drained"),BI488,IF(AND('[1]Multi-Field'!$E$115=[1]Lists!BF488,'[1]Multi-Field'!$F$115="undrained"),BH488,""))</f>
        <v/>
      </c>
      <c r="FT488" s="409" t="str">
        <f>IF(AND('[1]Multi-Field'!$E$116=[1]Lists!BF488,'[1]Multi-Field'!$F$116="Drained"),BI488,IF(AND('[1]Multi-Field'!$E$116=[1]Lists!BF488,'[1]Multi-Field'!$F$116="undrained"),BH488,""))</f>
        <v/>
      </c>
      <c r="FU488" s="409" t="str">
        <f>IF(AND('[1]Multi-Field'!$E$117=[1]Lists!BF488,'[1]Multi-Field'!$F$117="Drained"),BI488,IF(AND('[1]Multi-Field'!$E$117=[1]Lists!BF488,'[1]Multi-Field'!$F$117="undrained"),BH488,""))</f>
        <v/>
      </c>
      <c r="FV488" s="409" t="str">
        <f>IF(AND('[1]Multi-Field'!$E$118=[1]Lists!BF488,'[1]Multi-Field'!$F$118="Drained"),BI488,IF(AND('[1]Multi-Field'!$E$118=[1]Lists!BF488,'[1]Multi-Field'!$F$118="undrained"),BH488,""))</f>
        <v/>
      </c>
      <c r="FW488" s="409" t="str">
        <f>IF(AND('[1]Multi-Field'!$E$119=[1]Lists!BF488,'[1]Multi-Field'!$F$119="Drained"),BI488,IF(AND('[1]Multi-Field'!$E$119=[1]Lists!BF488,'[1]Multi-Field'!$F$119="undrained"),BH488,""))</f>
        <v/>
      </c>
      <c r="FX488" s="409" t="str">
        <f>IF(AND('[1]Multi-Field'!$E$120=[1]Lists!BF488,'[1]Multi-Field'!$F$120="Drained"),BI488,IF(AND('[1]Multi-Field'!$E$120=[1]Lists!BF488,'[1]Multi-Field'!$F$120="undrained"),BH488,""))</f>
        <v/>
      </c>
      <c r="GC488" s="4">
        <v>1</v>
      </c>
    </row>
    <row r="489" spans="1:185" ht="13.5" customHeight="1">
      <c r="A489" s="7" t="s">
        <v>575</v>
      </c>
      <c r="B489" s="7"/>
      <c r="C489" s="7"/>
      <c r="D489" s="8">
        <v>50</v>
      </c>
      <c r="E489" s="8">
        <f t="shared" si="67"/>
        <v>52</v>
      </c>
      <c r="F489" s="8">
        <f t="shared" si="68"/>
        <v>53</v>
      </c>
      <c r="G489" s="8">
        <v>55</v>
      </c>
      <c r="H489" s="8">
        <v>65</v>
      </c>
      <c r="I489" s="8">
        <f t="shared" si="71"/>
        <v>68</v>
      </c>
      <c r="J489" s="8">
        <f t="shared" si="72"/>
        <v>72</v>
      </c>
      <c r="K489" s="8">
        <v>75</v>
      </c>
      <c r="L489" s="8">
        <v>70</v>
      </c>
      <c r="M489" s="8">
        <f t="shared" si="69"/>
        <v>77</v>
      </c>
      <c r="N489" s="8">
        <f t="shared" si="70"/>
        <v>83</v>
      </c>
      <c r="O489" s="8">
        <v>90</v>
      </c>
      <c r="P489" s="391">
        <v>464</v>
      </c>
      <c r="Q489" s="394"/>
      <c r="R489" s="395">
        <f>IF(OR('Multi-Field'!AA466=Lists!AC505,'Multi-Field'!AA466=Lists!AC506),IF('Multi-Field'!Z466="x",(IF('Multi-Field'!AC466=Lists!Q474,Lists!R474,IF('Multi-Field'!AC466=Lists!Q475,Lists!R475,IF('Multi-Field'!AC466=Lists!Q476,Lists!R476,IF('Multi-Field'!AC466=Lists!Q477,Lists!R477))))),IF('Multi-Field'!X466="x",(IF('Multi-Field'!AC466=Lists!Q474,Lists!S474,IF('Multi-Field'!AC466=Lists!Q475,Lists!S475,IF('Multi-Field'!AC466=Lists!Q476,Lists!S476,IF('Multi-Field'!AC466=Lists!Q477,Lists!S477))))),IF('Multi-Field'!V466="x",(IF('Multi-Field'!AC466=Lists!Q474,Lists!T474,IF('Multi-Field'!AC466=Lists!Q475,Lists!T475,IF('Multi-Field'!AC466=Lists!Q476,Lists!T476,IF('Multi-Field'!AC466=Lists!Q477,Lists!T477))))),0))))</f>
        <v>0</v>
      </c>
      <c r="S489" s="395">
        <f t="shared" si="73"/>
        <v>0</v>
      </c>
      <c r="T489" s="395"/>
      <c r="U489" s="396"/>
      <c r="BF489" s="411" t="s">
        <v>1653</v>
      </c>
      <c r="BG489" s="412">
        <v>3</v>
      </c>
      <c r="BH489" s="412">
        <v>2</v>
      </c>
      <c r="BI489" s="412">
        <v>3.5</v>
      </c>
      <c r="BJ489" s="409" t="e">
        <f>IF(AND('[1]Single Field'!#REF!=[1]Lists!BF489,'[1]Single Field'!#REF!="Drained"),"x",IF(AND('[1]Single Field'!#REF!=[1]Lists!BF489,'[1]Single Field'!#REF!="Undrained"),O,""))</f>
        <v>#REF!</v>
      </c>
      <c r="BK489" s="409" t="str">
        <f>IF(AND('[1]Multi-Field'!$E$3=[1]Lists!BF489,'[1]Multi-Field'!$F$3="Drained"),BI489,IF(AND('[1]Multi-Field'!$E$3=BF489,'[1]Multi-Field'!$F$3="undrained"),BH489,""))</f>
        <v/>
      </c>
      <c r="BL489" s="409" t="str">
        <f>IF(AND('[1]Multi-Field'!$E$4=BF489,'[1]Multi-Field'!$F$4="Drained"),BI489,IF(AND('[1]Multi-Field'!$E$4=BF489,'[1]Multi-Field'!$F$4="undrained"),BH489,""))</f>
        <v/>
      </c>
      <c r="BM489" s="409" t="str">
        <f>IF(AND('[1]Multi-Field'!$E$5=BF489,'[1]Multi-Field'!$F$5="Drained"),BI489,IF(AND('[1]Multi-Field'!$E$5=BF489,'[1]Multi-Field'!$F$5="undrained"),BH489,""))</f>
        <v/>
      </c>
      <c r="BN489" s="409" t="str">
        <f>IF(AND('[1]Multi-Field'!$E$6=BF489,'[1]Multi-Field'!$F$6="Drained"),BI489,IF(AND('[1]Multi-Field'!$E$6=BF489,'[1]Multi-Field'!$F$6="undrained"),BH489,""))</f>
        <v/>
      </c>
      <c r="BO489" s="409" t="str">
        <f>IF(AND('[1]Multi-Field'!$E$7=BF489,'[1]Multi-Field'!$F$7="Drained"),BI489,IF(AND('[1]Multi-Field'!$E$7=BF489,'[1]Multi-Field'!$F$7="undrained"),BH489,""))</f>
        <v/>
      </c>
      <c r="BP489" s="409" t="str">
        <f>IF(AND('[1]Multi-Field'!$E$8=BF489,'[1]Multi-Field'!$F$8="Drained"),BI489,IF(AND('[1]Multi-Field'!$E$8=BF489,'[1]Multi-Field'!$F$8="undrained"),BH489,""))</f>
        <v/>
      </c>
      <c r="BQ489" s="409" t="str">
        <f>IF(AND('[1]Multi-Field'!$E$9=BF489,'[1]Multi-Field'!$F$9="Drained"),BI489,IF(AND('[1]Multi-Field'!$E$9=BF489,'[1]Multi-Field'!$F$9="undrained"),BH489,""))</f>
        <v/>
      </c>
      <c r="BR489" s="409" t="str">
        <f>IF(AND('[1]Multi-Field'!$E$10=BF489,'[1]Multi-Field'!$F$10="Drained"),BI489,IF(AND('[1]Multi-Field'!$E$10=BF489,'[1]Multi-Field'!$F$10="undrained"),BH489,""))</f>
        <v/>
      </c>
      <c r="BS489" s="409" t="str">
        <f>IF(AND('[1]Multi-Field'!$E$11=BF489,'[1]Multi-Field'!$F$11="Drained"),BI489,IF(AND('[1]Multi-Field'!$E$11=BF489,'[1]Multi-Field'!$F$11="undrained"),BH489,""))</f>
        <v/>
      </c>
      <c r="BT489" s="409" t="str">
        <f>IF(AND('[1]Multi-Field'!$E$12=BF489,'[1]Multi-Field'!$F$12="Drained"),BI489,IF(AND('[1]Multi-Field'!$E$12=BF489,'[1]Multi-Field'!$F$12="undrained"),BH489,""))</f>
        <v/>
      </c>
      <c r="BU489" s="409" t="str">
        <f>IF(AND('[1]Multi-Field'!$E$13=BF489,'[1]Multi-Field'!$F$13="Drained"),BI489,IF(AND('[1]Multi-Field'!$E$3=BF489,'[1]Multi-Field'!$F$13="undrained"),BH489,""))</f>
        <v/>
      </c>
      <c r="BV489" s="409" t="str">
        <f>IF(AND('[1]Multi-Field'!$E$14=BF489,'[1]Multi-Field'!$F$14="Drained"),BI489,IF(AND('[1]Multi-Field'!$E$14=BF489,'[1]Multi-Field'!$F$14="undrained"),BH489,""))</f>
        <v/>
      </c>
      <c r="BW489" s="409" t="str">
        <f>IF(AND('[1]Multi-Field'!$E$15=BF489,'[1]Multi-Field'!$F$15="Drained"),BI489,IF(AND('[1]Multi-Field'!$E$15=BF489,'[1]Multi-Field'!$F$15="undrained"),BH489,""))</f>
        <v/>
      </c>
      <c r="BX489" s="409" t="str">
        <f>IF(AND('[1]Multi-Field'!$E$16=[1]Lists!BF489,'[1]Multi-Field'!$F$16="Drained"),BI489,IF(AND('[1]Multi-Field'!$E$16=[1]Lists!BF489,'[1]Multi-Field'!$F$16="undrained"),BH489,""))</f>
        <v/>
      </c>
      <c r="BY489" s="409" t="str">
        <f>IF(AND('[1]Multi-Field'!$E$17=[1]Lists!BF489,'[1]Multi-Field'!$F$17="Drained"),BI489,IF(AND('[1]Multi-Field'!$E$17=[1]Lists!BF489,'[1]Multi-Field'!$F$17="undrained"),BH489,""))</f>
        <v/>
      </c>
      <c r="BZ489" s="409" t="str">
        <f>IF(AND('[1]Multi-Field'!$E$18=[1]Lists!BF489,'[1]Multi-Field'!$F$18="Drained"),BI489,IF(AND('[1]Multi-Field'!$E$18=[1]Lists!BF489,'[1]Multi-Field'!$F$18="undrained"),BH489,""))</f>
        <v/>
      </c>
      <c r="CA489" s="409" t="str">
        <f>IF(AND('[1]Multi-Field'!$E$19=[1]Lists!BF489,'[1]Multi-Field'!$F$19="Drained"),BI489,IF(AND('[1]Multi-Field'!$E$19=[1]Lists!BF489,'[1]Multi-Field'!$F$19="undrained"),BH489,""))</f>
        <v/>
      </c>
      <c r="CB489" s="409" t="str">
        <f>IF(AND('[1]Multi-Field'!$E$20=[1]Lists!BF489,'[1]Multi-Field'!$F$20="Drained"),BI489,IF(AND('[1]Multi-Field'!$E$20=[1]Lists!BF489,'[1]Multi-Field'!$F$20="undrained"),BH489,""))</f>
        <v/>
      </c>
      <c r="CC489" s="409" t="str">
        <f>IF(AND('[1]Multi-Field'!$E$21=[1]Lists!BF489,'[1]Multi-Field'!$F$21="Drained"),BI489,IF(AND('[1]Multi-Field'!$E$21=[1]Lists!BF489,'[1]Multi-Field'!$F$21="undrained"),BH489,""))</f>
        <v/>
      </c>
      <c r="CD489" s="409" t="str">
        <f>IF(AND('[1]Multi-Field'!$E$22=[1]Lists!BF489,'[1]Multi-Field'!$F$22="Drained"),BI489,IF(AND('[1]Multi-Field'!$E$22=[1]Lists!BF489,'[1]Multi-Field'!$F$22="undrained"),BH489,""))</f>
        <v/>
      </c>
      <c r="CE489" s="409" t="str">
        <f>IF(AND('[1]Multi-Field'!$E$23=[1]Lists!BF489,'[1]Multi-Field'!$F$23="Drained"),BI489,IF(AND('[1]Multi-Field'!$E$23=[1]Lists!BF489,'[1]Multi-Field'!$F$23="undrained"),BH489,""))</f>
        <v/>
      </c>
      <c r="CF489" s="409" t="str">
        <f>IF(AND('[1]Multi-Field'!$E$24=[1]Lists!BF489,'[1]Multi-Field'!$F$24="Drained"),BI489,IF(AND('[1]Multi-Field'!$E$24=[1]Lists!BF489,'[1]Multi-Field'!$F$24="undrained"),BH489,""))</f>
        <v/>
      </c>
      <c r="CG489" s="409" t="str">
        <f>IF(AND('[1]Multi-Field'!$E$25=[1]Lists!BF489,'[1]Multi-Field'!$F$25="Drained"),BI489,IF(AND('[1]Multi-Field'!$E$25=[1]Lists!BF489,'[1]Multi-Field'!$F$25="undrained"),BH489,""))</f>
        <v/>
      </c>
      <c r="CH489" s="409" t="str">
        <f>IF(AND('[1]Multi-Field'!$E$26=[1]Lists!BF489,'[1]Multi-Field'!$F$26="Drained"),BI489,IF(AND('[1]Multi-Field'!$E$26=[1]Lists!BF489,'[1]Multi-Field'!$F$26="undrained"),BH489,""))</f>
        <v/>
      </c>
      <c r="CI489" s="409" t="str">
        <f>IF(AND('[1]Multi-Field'!$E$27=[1]Lists!BF489,'[1]Multi-Field'!$F$27="Drained"),BI489,IF(AND('[1]Multi-Field'!$E$27=[1]Lists!BF489,'[1]Multi-Field'!$F$27="undrained"),BH489,""))</f>
        <v/>
      </c>
      <c r="CJ489" s="409" t="str">
        <f>IF(AND('[1]Multi-Field'!$E$28=[1]Lists!BF489,'[1]Multi-Field'!$F$28="Drained"),BI489,IF(AND('[1]Multi-Field'!$E$28=[1]Lists!BF489,'[1]Multi-Field'!$F$28="undrained"),BH489,""))</f>
        <v/>
      </c>
      <c r="CK489" s="409" t="str">
        <f>IF(AND('[1]Multi-Field'!$E$29=[1]Lists!BF489,'[1]Multi-Field'!$F$29="Drained"),BI489,IF(AND('[1]Multi-Field'!$E$29=[1]Lists!BF489,'[1]Multi-Field'!$F$29="undrained"),BH489,""))</f>
        <v/>
      </c>
      <c r="CL489" s="409" t="str">
        <f>IF(AND('[1]Multi-Field'!$E$30=[1]Lists!BF489,'[1]Multi-Field'!$F$30="Drained"),BI489,IF(AND('[1]Multi-Field'!$E$30=[1]Lists!BF489,'[1]Multi-Field'!$F$30="undrained"),BH489,""))</f>
        <v/>
      </c>
      <c r="CM489" s="409" t="str">
        <f>IF(AND('[1]Multi-Field'!$E$31=[1]Lists!BF489,'[1]Multi-Field'!$F$31="Drained"),BI489,IF(AND('[1]Multi-Field'!$E$31=[1]Lists!BF489,'[1]Multi-Field'!$F$31="undrained"),BH489,""))</f>
        <v/>
      </c>
      <c r="CN489" s="409" t="str">
        <f>IF(AND('[1]Multi-Field'!$E$32=[1]Lists!BF489,'[1]Multi-Field'!$F$32="Drained"),BI489,IF(AND('[1]Multi-Field'!$E$32=[1]Lists!BF489,'[1]Multi-Field'!$F$32="undrained"),BH489,""))</f>
        <v/>
      </c>
      <c r="CO489" s="409" t="str">
        <f>IF(AND('[1]Multi-Field'!$E$33=[1]Lists!BF489,'[1]Multi-Field'!$F$33="Drained"),BI489,IF(AND('[1]Multi-Field'!$E$33=[1]Lists!BF489,'[1]Multi-Field'!$F$33="undrained"),BH489,""))</f>
        <v/>
      </c>
      <c r="CP489" s="409" t="str">
        <f>IF(AND('[1]Multi-Field'!$E$34=[1]Lists!BF489,'[1]Multi-Field'!$F$34="Drained"),BI489,IF(AND('[1]Multi-Field'!$E$34=[1]Lists!BF489,'[1]Multi-Field'!$F$34="undrained"),BH489,""))</f>
        <v/>
      </c>
      <c r="CQ489" s="409" t="str">
        <f>IF(AND('[1]Multi-Field'!$E$35=[1]Lists!BF489,'[1]Multi-Field'!$F$35="Drained"),BI489,IF(AND('[1]Multi-Field'!$E$35=[1]Lists!BF489,'[1]Multi-Field'!$F$35="undrained"),BH489,""))</f>
        <v/>
      </c>
      <c r="CR489" s="409" t="str">
        <f>IF(AND('[1]Multi-Field'!$E$36=[1]Lists!BF489,'[1]Multi-Field'!$F$36="Drained"),BI489,IF(AND('[1]Multi-Field'!$E$36=[1]Lists!BF489,'[1]Multi-Field'!$F$36="undrained"),BH489,""))</f>
        <v/>
      </c>
      <c r="CS489" s="409" t="str">
        <f>IF(AND('[1]Multi-Field'!$E$37=[1]Lists!BF489,'[1]Multi-Field'!$F$37="Drained"),BI489,IF(AND('[1]Multi-Field'!$E$37=[1]Lists!BF489,'[1]Multi-Field'!$F$37="undrained"),BH489,""))</f>
        <v/>
      </c>
      <c r="CT489" s="409" t="str">
        <f>IF(AND('[1]Multi-Field'!$E$38=[1]Lists!BF489,'[1]Multi-Field'!$F$38="Drained"),BI489,IF(AND('[1]Multi-Field'!$E$38=[1]Lists!BF489,'[1]Multi-Field'!$F$38="undrained"),BH489,""))</f>
        <v/>
      </c>
      <c r="CU489" s="409" t="str">
        <f>IF(AND('[1]Multi-Field'!$E$39=[1]Lists!BF489,'[1]Multi-Field'!$F$39="Drained"),BI489,IF(AND('[1]Multi-Field'!$E$39=[1]Lists!BF489,'[1]Multi-Field'!$F$39="undrained"),BH489,""))</f>
        <v/>
      </c>
      <c r="CV489" s="409" t="str">
        <f>IF(AND('[1]Multi-Field'!$E$40=[1]Lists!BF489,'[1]Multi-Field'!$F$40="Drained"),BI489,IF(AND('[1]Multi-Field'!$E$40=[1]Lists!BF489,'[1]Multi-Field'!$F$40="undrained"),BH489,""))</f>
        <v/>
      </c>
      <c r="CW489" s="409" t="str">
        <f>IF(AND('[1]Multi-Field'!$E$41=[1]Lists!BF489,'[1]Multi-Field'!$F$40="Drained"),BI489,IF(AND('[1]Multi-Field'!$E$40=[1]Lists!BF489,'[1]Multi-Field'!$F$40="undrained"),BH489,""))</f>
        <v/>
      </c>
      <c r="CX489" s="409" t="str">
        <f>IF(AND('[1]Multi-Field'!$E$42=[1]Lists!BF489,'[1]Multi-Field'!$F$42="Drained"),BI489,IF(AND('[1]Multi-Field'!$E$42=[1]Lists!BF489,'[1]Multi-Field'!$F$42="undrained"),BH489,""))</f>
        <v/>
      </c>
      <c r="CY489" s="409" t="str">
        <f>IF(AND('[1]Multi-Field'!$E$43=[1]Lists!BF489,'[1]Multi-Field'!$F$43="Drained"),BI489,IF(AND('[1]Multi-Field'!$E$43=[1]Lists!BF489,'[1]Multi-Field'!$F$43="undrained"),BH489,""))</f>
        <v/>
      </c>
      <c r="CZ489" s="409" t="str">
        <f>IF(AND('[1]Multi-Field'!$E$44=[1]Lists!BF489,'[1]Multi-Field'!$F$44="Drained"),BI489,IF(AND('[1]Multi-Field'!$E$44=[1]Lists!BF489,'[1]Multi-Field'!$F$44="undrained"),BH489,""))</f>
        <v/>
      </c>
      <c r="DA489" s="409" t="str">
        <f>IF(AND('[1]Multi-Field'!$E$45=[1]Lists!BF489,'[1]Multi-Field'!$F$45="Drained"),BI489,IF(AND('[1]Multi-Field'!$E$45=[1]Lists!BF489,'[1]Multi-Field'!$F$45="undrained"),BH489,""))</f>
        <v/>
      </c>
      <c r="DB489" s="409" t="str">
        <f>IF(AND('[1]Multi-Field'!$E$46=[1]Lists!BF489,'[1]Multi-Field'!$F$46="Drained"),BI489,IF(AND('[1]Multi-Field'!$E$46=[1]Lists!BF489,'[1]Multi-Field'!$F$46="undrained"),BH489,""))</f>
        <v/>
      </c>
      <c r="DC489" s="409" t="str">
        <f>IF(AND('[1]Multi-Field'!$E$47=[1]Lists!BF489,'[1]Multi-Field'!$F$47="Drained"),BI489,IF(AND('[1]Multi-Field'!$E$47=[1]Lists!BF489,'[1]Multi-Field'!$F$47="undrained"),BH489,""))</f>
        <v/>
      </c>
      <c r="DD489" s="409" t="str">
        <f>IF(AND('[1]Multi-Field'!$E$48=[1]Lists!BF489,'[1]Multi-Field'!$F$48="Drained"),BI489,IF(AND('[1]Multi-Field'!$E$48=[1]Lists!BF489,'[1]Multi-Field'!$F$48="undrained"),BH489,""))</f>
        <v/>
      </c>
      <c r="DE489" s="409" t="str">
        <f>IF(AND('[1]Multi-Field'!$E$49=[1]Lists!BF489,'[1]Multi-Field'!$F$49="Drained"),BI489,IF(AND('[1]Multi-Field'!$E$49=[1]Lists!BF489,'[1]Multi-Field'!$F$9="undrained"),BH489,""))</f>
        <v/>
      </c>
      <c r="DF489" s="409" t="str">
        <f>IF(AND('[1]Multi-Field'!$E$50=[1]Lists!BF489,'[1]Multi-Field'!$F$50="Drained"),BI489,IF(AND('[1]Multi-Field'!$E$50=[1]Lists!BF489,'[1]Multi-Field'!$F$50="undrained"),BH489,""))</f>
        <v/>
      </c>
      <c r="DG489" s="409" t="str">
        <f>IF(AND('[1]Multi-Field'!$E$51=[1]Lists!BF489,'[1]Multi-Field'!$F$51="Drained"),BI489,IF(AND('[1]Multi-Field'!$E$51=[1]Lists!BF489,'[1]Multi-Field'!$F$51="undrained"),BH489,""))</f>
        <v/>
      </c>
      <c r="DH489" s="409" t="str">
        <f>IF(AND('[1]Multi-Field'!$E$52=[1]Lists!BF489,'[1]Multi-Field'!$F$52="Drained"),BI489,IF(AND('[1]Multi-Field'!$E$52=[1]Lists!BF489,'[1]Multi-Field'!$F$52="undrained"),BH489,""))</f>
        <v/>
      </c>
      <c r="DI489" s="409" t="str">
        <f>IF(AND('[1]Multi-Field'!$E$53=[1]Lists!BF489,'[1]Multi-Field'!$F$53="Drained"),BI489,IF(AND('[1]Multi-Field'!$E$53=[1]Lists!BF489,'[1]Multi-Field'!$F$53="undrained"),BH489,""))</f>
        <v/>
      </c>
      <c r="DJ489" s="409" t="str">
        <f>IF(AND('[1]Multi-Field'!$E$54=[1]Lists!BF489,'[1]Multi-Field'!$F$54="Drained"),BI489,IF(AND('[1]Multi-Field'!$E$54=[1]Lists!BF489,'[1]Multi-Field'!$F$54="undrained"),BH489,""))</f>
        <v/>
      </c>
      <c r="DK489" s="409" t="str">
        <f>IF(AND('[1]Multi-Field'!$E$55=[1]Lists!BF489,'[1]Multi-Field'!$F$55="Drained"),BI489,IF(AND('[1]Multi-Field'!$E$55=[1]Lists!BF489,'[1]Multi-Field'!$F$55="undrained"),BH489,""))</f>
        <v/>
      </c>
      <c r="DL489" s="409" t="str">
        <f>IF(AND('[1]Multi-Field'!$E$56=[1]Lists!BF489,'[1]Multi-Field'!$F$56="Drained"),BI489,IF(AND('[1]Multi-Field'!$E$56=[1]Lists!BF489,'[1]Multi-Field'!$F$56="undrained"),BH489,""))</f>
        <v/>
      </c>
      <c r="DM489" s="409" t="str">
        <f>IF(AND('[1]Multi-Field'!$E$57=[1]Lists!BF489,'[1]Multi-Field'!$F$57="Drained"),BI489,IF(AND('[1]Multi-Field'!$E$57=[1]Lists!BF489,'[1]Multi-Field'!$F$57="undrained"),BH489,""))</f>
        <v/>
      </c>
      <c r="DN489" s="409" t="str">
        <f>IF(AND('[1]Multi-Field'!$E$58=[1]Lists!BF489,'[1]Multi-Field'!$F$58="Drained"),BI489,IF(AND('[1]Multi-Field'!$E$58=[1]Lists!BF489,'[1]Multi-Field'!$F$58="undrained"),BH489,""))</f>
        <v/>
      </c>
      <c r="DO489" s="409" t="str">
        <f>IF(AND('[1]Multi-Field'!$E$59=[1]Lists!BF489,'[1]Multi-Field'!$F$59="Drained"),BI489,IF(AND('[1]Multi-Field'!$E$59=[1]Lists!BF489,'[1]Multi-Field'!$F$59="undrained"),BH489,""))</f>
        <v/>
      </c>
      <c r="DP489" s="409" t="str">
        <f>IF(AND('[1]Multi-Field'!$E$60=[1]Lists!BF489,'[1]Multi-Field'!$F$60="Drained"),BI489,IF(AND('[1]Multi-Field'!$E$60=[1]Lists!BF489,'[1]Multi-Field'!$F$60="undrained"),BH489,""))</f>
        <v/>
      </c>
      <c r="DQ489" s="409" t="str">
        <f>IF(AND('[1]Multi-Field'!$E$61=[1]Lists!BF489,'[1]Multi-Field'!$F$61="Drained"),BI489,IF(AND('[1]Multi-Field'!$E$61=[1]Lists!BF489,'[1]Multi-Field'!$F$61="undrained"),BH489,""))</f>
        <v/>
      </c>
      <c r="DR489" s="409" t="str">
        <f>IF(AND('[1]Multi-Field'!$E$62=[1]Lists!BF489,'[1]Multi-Field'!$F$62="Drained"),BI489,IF(AND('[1]Multi-Field'!$E$62=[1]Lists!BF489,'[1]Multi-Field'!$F$62="undrained"),BH489,""))</f>
        <v/>
      </c>
      <c r="DS489" s="409" t="str">
        <f>IF(AND('[1]Multi-Field'!$E$63=[1]Lists!BF489,'[1]Multi-Field'!$F$63="Drained"),BI489,IF(AND('[1]Multi-Field'!$E$63=[1]Lists!BF489,'[1]Multi-Field'!$F$63="undrained"),BH489,""))</f>
        <v/>
      </c>
      <c r="DT489" s="409" t="str">
        <f>IF(AND('[1]Multi-Field'!$E$64=[1]Lists!BF489,'[1]Multi-Field'!$F$64="Drained"),BI489,IF(AND('[1]Multi-Field'!$E$64=[1]Lists!BF489,'[1]Multi-Field'!$F$64="undrained"),BH489,""))</f>
        <v/>
      </c>
      <c r="DU489" s="409" t="str">
        <f>IF(AND('[1]Multi-Field'!$E$65=[1]Lists!BF489,'[1]Multi-Field'!$F$65="Drained"),BI489,IF(AND('[1]Multi-Field'!$E$65=[1]Lists!BF489,'[1]Multi-Field'!$F$65="undrained"),BH489,""))</f>
        <v/>
      </c>
      <c r="DV489" s="409" t="str">
        <f>IF(AND('[1]Multi-Field'!$E$66=[1]Lists!BF489,'[1]Multi-Field'!$F$66="Drained"),BI489,IF(AND('[1]Multi-Field'!$E$66=[1]Lists!BF489,'[1]Multi-Field'!$F$66="undrained"),BH489,""))</f>
        <v/>
      </c>
      <c r="DW489" s="409" t="str">
        <f>IF(AND('[1]Multi-Field'!$E$67=[1]Lists!BF489,'[1]Multi-Field'!$F$67="Drained"),BI489,IF(AND('[1]Multi-Field'!$E$67=[1]Lists!BF489,'[1]Multi-Field'!$F$67="undrained"),BH489,""))</f>
        <v/>
      </c>
      <c r="DX489" s="409" t="str">
        <f>IF(AND('[1]Multi-Field'!$E$68=[1]Lists!BF489,'[1]Multi-Field'!$F$68="Drained"),BI489,IF(AND('[1]Multi-Field'!$E$68=[1]Lists!BF489,'[1]Multi-Field'!$F$68="undrained"),BH489,""))</f>
        <v/>
      </c>
      <c r="DY489" s="409" t="str">
        <f>IF(AND('[1]Multi-Field'!$E$69=[1]Lists!BF489,'[1]Multi-Field'!$F$69="Drained"),BI489,IF(AND('[1]Multi-Field'!$E$69=[1]Lists!BF489,'[1]Multi-Field'!$F$69="undrained"),BH489,""))</f>
        <v/>
      </c>
      <c r="DZ489" s="409" t="str">
        <f>IF(AND('[1]Multi-Field'!$E$70=[1]Lists!BF489,'[1]Multi-Field'!$F$70="Drained"),BI489,IF(AND('[1]Multi-Field'!$E$70=[1]Lists!BF489,'[1]Multi-Field'!$F$70="undrained"),BH489,""))</f>
        <v/>
      </c>
      <c r="EA489" s="409" t="str">
        <f>IF(AND('[1]Multi-Field'!$E$71=[1]Lists!BF489,'[1]Multi-Field'!$F$71="Drained"),BI489,IF(AND('[1]Multi-Field'!$E$71=[1]Lists!BF489,'[1]Multi-Field'!$F$71="undrained"),BH489,""))</f>
        <v/>
      </c>
      <c r="EB489" s="409" t="str">
        <f>IF(AND('[1]Multi-Field'!$E$72=[1]Lists!BF489,'[1]Multi-Field'!$F$72="Drained"),BI489,IF(AND('[1]Multi-Field'!$E$72=[1]Lists!BF489,'[1]Multi-Field'!$F$72="undrained"),BH489,""))</f>
        <v/>
      </c>
      <c r="EC489" s="409" t="str">
        <f>IF(AND('[1]Multi-Field'!$E$73=[1]Lists!BF489,'[1]Multi-Field'!$F$73="Drained"),BI489,IF(AND('[1]Multi-Field'!$E$73=[1]Lists!BF489,'[1]Multi-Field'!$F$73="undrained"),BH489,""))</f>
        <v/>
      </c>
      <c r="ED489" s="409" t="str">
        <f>IF(AND('[1]Multi-Field'!$E$74=[1]Lists!BF489,'[1]Multi-Field'!$F$74="Drained"),BI489,IF(AND('[1]Multi-Field'!$E$74=[1]Lists!BF489,'[1]Multi-Field'!$F$74="undrained"),BH489,""))</f>
        <v/>
      </c>
      <c r="EE489" s="409" t="str">
        <f>IF(AND('[1]Multi-Field'!$E$75=[1]Lists!BF489,'[1]Multi-Field'!$F$75="Drained"),BI489,IF(AND('[1]Multi-Field'!$E$75=[1]Lists!BF489,'[1]Multi-Field'!$F$75="undrained"),BH489,""))</f>
        <v/>
      </c>
      <c r="EF489" s="409" t="str">
        <f>IF(AND('[1]Multi-Field'!$E$76=[1]Lists!BF489,'[1]Multi-Field'!$F$76="Drained"),BI489,IF(AND('[1]Multi-Field'!$E$76=[1]Lists!BF489,'[1]Multi-Field'!$F$6="undrained"),BH489,""))</f>
        <v/>
      </c>
      <c r="EG489" s="409" t="str">
        <f>IF(AND('[1]Multi-Field'!$E$77=[1]Lists!BF489,'[1]Multi-Field'!$F$77="Drained"),BI489,IF(AND('[1]Multi-Field'!$E$77=[1]Lists!BF489,'[1]Multi-Field'!$F$77="undrained"),BH489,""))</f>
        <v/>
      </c>
      <c r="EH489" s="409" t="str">
        <f>IF(AND('[1]Multi-Field'!$E$78=[1]Lists!BF489,'[1]Multi-Field'!$F$78="Drained"),BI489,IF(AND('[1]Multi-Field'!$E$78=[1]Lists!BF489,'[1]Multi-Field'!$F$78="undrained"),BH489,""))</f>
        <v/>
      </c>
      <c r="EI489" s="409" t="str">
        <f>IF(AND('[1]Multi-Field'!$E$79=[1]Lists!BF489,'[1]Multi-Field'!$F$79="Drained"),BI489,IF(AND('[1]Multi-Field'!$E$79=[1]Lists!BF489,'[1]Multi-Field'!$F$79="undrained"),BH489,""))</f>
        <v/>
      </c>
      <c r="EJ489" s="409" t="str">
        <f>IF(AND('[1]Multi-Field'!$E$80=[1]Lists!BF489,'[1]Multi-Field'!$F$80="Drained"),BI489,IF(AND('[1]Multi-Field'!$E$80=[1]Lists!BF489,'[1]Multi-Field'!$F$80="undrained"),BH489,""))</f>
        <v/>
      </c>
      <c r="EK489" s="409" t="str">
        <f>IF(AND('[1]Multi-Field'!$E$81=[1]Lists!BF489,'[1]Multi-Field'!$F$81="Drained"),BI489,IF(AND('[1]Multi-Field'!$E$81=[1]Lists!BF489,'[1]Multi-Field'!$F$81="undrained"),BH489,""))</f>
        <v/>
      </c>
      <c r="EL489" s="409" t="str">
        <f>IF(AND('[1]Multi-Field'!$E$82=[1]Lists!BF489,'[1]Multi-Field'!$F$82="Drained"),BI489,IF(AND('[1]Multi-Field'!$E$82=[1]Lists!BF489,'[1]Multi-Field'!$F$82="undrained"),BH489,""))</f>
        <v/>
      </c>
      <c r="EM489" s="409" t="str">
        <f>IF(AND('[1]Multi-Field'!$E$83=[1]Lists!BF489,'[1]Multi-Field'!$F$83="Drained"),BI489,IF(AND('[1]Multi-Field'!$E$83=[1]Lists!BF489,'[1]Multi-Field'!$F$83="undrained"),BH489,""))</f>
        <v/>
      </c>
      <c r="EN489" s="409" t="str">
        <f>IF(AND('[1]Multi-Field'!$E$84=[1]Lists!BF489,'[1]Multi-Field'!$F$84="Drained"),BI489,IF(AND('[1]Multi-Field'!$E$84=[1]Lists!BF489,'[1]Multi-Field'!$F$84="undrained"),BH489,""))</f>
        <v/>
      </c>
      <c r="EO489" s="409" t="str">
        <f>IF(AND('[1]Multi-Field'!$E$85=[1]Lists!BF489,'[1]Multi-Field'!$F$85="Drained"),BI489,IF(AND('[1]Multi-Field'!$E$85=[1]Lists!BF489,'[1]Multi-Field'!$F$85="undrained"),BH489,""))</f>
        <v/>
      </c>
      <c r="EP489" s="409" t="str">
        <f>IF(AND('[1]Multi-Field'!$E$86=[1]Lists!BF489,'[1]Multi-Field'!$F$86="Drained"),BI489,IF(AND('[1]Multi-Field'!$E$86=[1]Lists!BF489,'[1]Multi-Field'!$F$86="undrained"),BH489,""))</f>
        <v/>
      </c>
      <c r="EQ489" s="409" t="str">
        <f>IF(AND('[1]Multi-Field'!$E$87=[1]Lists!BF489,'[1]Multi-Field'!$F$87="Drained"),BI489,IF(AND('[1]Multi-Field'!$E$87=[1]Lists!BF489,'[1]Multi-Field'!$F$87="undrained"),BH489,""))</f>
        <v/>
      </c>
      <c r="ER489" s="409" t="str">
        <f>IF(AND('[1]Multi-Field'!$E$88=[1]Lists!BF489,'[1]Multi-Field'!$F$88="Drained"),BI489,IF(AND('[1]Multi-Field'!$E$88=[1]Lists!BF489,'[1]Multi-Field'!$F$88="undrained"),BH489,""))</f>
        <v/>
      </c>
      <c r="ES489" s="409" t="str">
        <f>IF(AND('[1]Multi-Field'!$E$89=[1]Lists!BF489,'[1]Multi-Field'!$F$89="Drained"),BI489,IF(AND('[1]Multi-Field'!$E$89=[1]Lists!BF489,'[1]Multi-Field'!$F$89="undrained"),BH489,""))</f>
        <v/>
      </c>
      <c r="ET489" s="409" t="str">
        <f>IF(AND('[1]Multi-Field'!$E$90=[1]Lists!BF489,'[1]Multi-Field'!$F$90="Drained"),BI489,IF(AND('[1]Multi-Field'!$E$90=[1]Lists!BF489,'[1]Multi-Field'!$F$90="undrained"),BH489,""))</f>
        <v/>
      </c>
      <c r="EU489" s="409" t="str">
        <f>IF(AND('[1]Multi-Field'!$E$91=[1]Lists!BF489,'[1]Multi-Field'!$F$91="Drained"),BI489,IF(AND('[1]Multi-Field'!$E$91=[1]Lists!BF489,'[1]Multi-Field'!$F$91="undrained"),BH489,""))</f>
        <v/>
      </c>
      <c r="EV489" s="409" t="str">
        <f>IF(AND('[1]Multi-Field'!$E$92=[1]Lists!BF489,'[1]Multi-Field'!$F$92="Drained"),BI489,IF(AND('[1]Multi-Field'!$E$92=[1]Lists!BF489,'[1]Multi-Field'!$F$92="undrained"),BH489,""))</f>
        <v/>
      </c>
      <c r="EW489" s="409" t="str">
        <f>IF(AND('[1]Multi-Field'!$E$93=[1]Lists!BF489,'[1]Multi-Field'!$F$93="Drained"),BI489,IF(AND('[1]Multi-Field'!$E$93=[1]Lists!BF489,'[1]Multi-Field'!$F$93="undrained"),BH489,""))</f>
        <v/>
      </c>
      <c r="EX489" s="409" t="str">
        <f>IF(AND('[1]Multi-Field'!$E$94=[1]Lists!BF489,'[1]Multi-Field'!$F$94="Drained"),BI489,IF(AND('[1]Multi-Field'!$E$94=[1]Lists!BF489,'[1]Multi-Field'!$F$94="undrained"),BH489,""))</f>
        <v/>
      </c>
      <c r="EY489" s="409" t="str">
        <f>IF(AND('[1]Multi-Field'!$E$95=[1]Lists!BF489,'[1]Multi-Field'!$F$95="Drained"),BI489,IF(AND('[1]Multi-Field'!$E$95=[1]Lists!BF489,'[1]Multi-Field'!$F$95="undrained"),BH489,""))</f>
        <v/>
      </c>
      <c r="EZ489" s="409" t="str">
        <f>IF(AND('[1]Multi-Field'!$E$96=[1]Lists!BF489,'[1]Multi-Field'!$F$96="Drained"),BI489,IF(AND('[1]Multi-Field'!$E$96=[1]Lists!BF489,'[1]Multi-Field'!$F$96="undrained"),BH489,""))</f>
        <v/>
      </c>
      <c r="FA489" s="409" t="str">
        <f>IF(AND('[1]Multi-Field'!$E$97=[1]Lists!BF489,'[1]Multi-Field'!$F$97="Drained"),BI489,IF(AND('[1]Multi-Field'!$E$97=[1]Lists!BF489,'[1]Multi-Field'!$F$97="undrained"),BH489,""))</f>
        <v/>
      </c>
      <c r="FB489" s="409" t="str">
        <f>IF(AND('[1]Multi-Field'!$E$98=[1]Lists!BF489,'[1]Multi-Field'!$F$98="Drained"),BI489,IF(AND('[1]Multi-Field'!$E$98=[1]Lists!BF489,'[1]Multi-Field'!$F$98="undrained"),BH489,""))</f>
        <v/>
      </c>
      <c r="FC489" s="409" t="str">
        <f>IF(AND('[1]Multi-Field'!$E$99=[1]Lists!BF489,'[1]Multi-Field'!$F$99="Drained"),BI489,IF(AND('[1]Multi-Field'!$E$99=[1]Lists!BF489,'[1]Multi-Field'!$F$99="undrained"),BH489,""))</f>
        <v/>
      </c>
      <c r="FD489" s="409" t="str">
        <f>IF(AND('[1]Multi-Field'!$E$100=[1]Lists!BF489,'[1]Multi-Field'!$F$100="Drained"),BI489,IF(AND('[1]Multi-Field'!$E$100=[1]Lists!BF489,'[1]Multi-Field'!$F$100="undrained"),BH489,""))</f>
        <v/>
      </c>
      <c r="FE489" s="409" t="str">
        <f>IF(AND('[1]Multi-Field'!$E$101=[1]Lists!BF489,'[1]Multi-Field'!$F$101="Drained"),BI489,IF(AND('[1]Multi-Field'!$E$101=[1]Lists!BF489,'[1]Multi-Field'!$F$101="undrained"),BH489,""))</f>
        <v/>
      </c>
      <c r="FF489" s="409" t="str">
        <f>IF(AND('[1]Multi-Field'!$E$102=[1]Lists!BF489,'[1]Multi-Field'!$F$102="Drained"),BI489,IF(AND('[1]Multi-Field'!$E$102=[1]Lists!BF489,'[1]Multi-Field'!$F$102="undrained"),BH489,""))</f>
        <v/>
      </c>
      <c r="FG489" s="409" t="str">
        <f>IF(AND('[1]Multi-Field'!$E$103=[1]Lists!BF489,'[1]Multi-Field'!$F$103="Drained"),BI489,IF(AND('[1]Multi-Field'!$E$103=[1]Lists!BF489,'[1]Multi-Field'!$F$103="undrained"),BH489,""))</f>
        <v/>
      </c>
      <c r="FH489" s="409" t="str">
        <f>IF(AND('[1]Multi-Field'!$E$104=[1]Lists!BF489,'[1]Multi-Field'!$F$104="Drained"),BI489,IF(AND('[1]Multi-Field'!$E$104=[1]Lists!BF489,'[1]Multi-Field'!$F$104="undrained"),BH489,""))</f>
        <v/>
      </c>
      <c r="FI489" s="409" t="str">
        <f>IF(AND('[1]Multi-Field'!$E$105=[1]Lists!BF489,'[1]Multi-Field'!$F$105="Drained"),BI489,IF(AND('[1]Multi-Field'!$E$105=[1]Lists!BF489,'[1]Multi-Field'!$F$105="undrained"),BH489,""))</f>
        <v/>
      </c>
      <c r="FJ489" s="409" t="str">
        <f>IF(AND('[1]Multi-Field'!$E$106=[1]Lists!BF489,'[1]Multi-Field'!$F$106="Drained"),BI489,IF(AND('[1]Multi-Field'!$E$106=[1]Lists!BF489,'[1]Multi-Field'!$F$106="undrained"),BH489,""))</f>
        <v/>
      </c>
      <c r="FK489" s="409" t="str">
        <f>IF(AND('[1]Multi-Field'!$E$107=[1]Lists!BF489,'[1]Multi-Field'!$F$107="Drained"),BI489,IF(AND('[1]Multi-Field'!$E$107=[1]Lists!BF489,'[1]Multi-Field'!$F$107="undrained"),BH489,""))</f>
        <v/>
      </c>
      <c r="FL489" s="409" t="str">
        <f>IF(AND('[1]Multi-Field'!$E$108=[1]Lists!BF489,'[1]Multi-Field'!$F$108="Drained"),BI489,IF(AND('[1]Multi-Field'!$E$108=[1]Lists!BF489,'[1]Multi-Field'!$F$108="undrained"),BH489,""))</f>
        <v/>
      </c>
      <c r="FM489" s="409" t="str">
        <f>IF(AND('[1]Multi-Field'!$E$109=[1]Lists!BF489,'[1]Multi-Field'!$F$109="Drained"),BI489,IF(AND('[1]Multi-Field'!$E$109=[1]Lists!BF489,'[1]Multi-Field'!$F$109="undrained"),BH489,""))</f>
        <v/>
      </c>
      <c r="FN489" s="409" t="str">
        <f>IF(AND('[1]Multi-Field'!$E$110=[1]Lists!BF489,'[1]Multi-Field'!$F$110="Drained"),BI489,IF(AND('[1]Multi-Field'!$E$110=[1]Lists!BF489,'[1]Multi-Field'!$F$110="undrained"),BH489,""))</f>
        <v/>
      </c>
      <c r="FO489" s="409" t="str">
        <f>IF(AND('[1]Multi-Field'!$E$111=[1]Lists!BF489,'[1]Multi-Field'!$F$111="Drained"),BI489,IF(AND('[1]Multi-Field'!$E$111=[1]Lists!BF489,'[1]Multi-Field'!$F$111="undrained"),BH489,""))</f>
        <v/>
      </c>
      <c r="FP489" s="409" t="str">
        <f>IF(AND('[1]Multi-Field'!$E$112=[1]Lists!BF489,'[1]Multi-Field'!$F$112="Drained"),BI489,IF(AND('[1]Multi-Field'!$E$112=[1]Lists!BF489,'[1]Multi-Field'!$F$112="undrained"),BH489,""))</f>
        <v/>
      </c>
      <c r="FQ489" s="409" t="str">
        <f>IF(AND('[1]Multi-Field'!$E$113=[1]Lists!BF489,'[1]Multi-Field'!$F$113="Drained"),BI489,IF(AND('[1]Multi-Field'!$E$113=[1]Lists!BF489,'[1]Multi-Field'!$F$113="undrained"),BH489,""))</f>
        <v/>
      </c>
      <c r="FR489" s="409" t="str">
        <f>IF(AND('[1]Multi-Field'!$E$114=[1]Lists!BF489,'[1]Multi-Field'!$F$114="Drained"),BI489,IF(AND('[1]Multi-Field'!$E$114=[1]Lists!BF489,'[1]Multi-Field'!$F$114="undrained"),BH489,""))</f>
        <v/>
      </c>
      <c r="FS489" s="409" t="str">
        <f>IF(AND('[1]Multi-Field'!$E$115=[1]Lists!BF489,'[1]Multi-Field'!$F$115="Drained"),BI489,IF(AND('[1]Multi-Field'!$E$115=[1]Lists!BF489,'[1]Multi-Field'!$F$115="undrained"),BH489,""))</f>
        <v/>
      </c>
      <c r="FT489" s="409" t="str">
        <f>IF(AND('[1]Multi-Field'!$E$116=[1]Lists!BF489,'[1]Multi-Field'!$F$116="Drained"),BI489,IF(AND('[1]Multi-Field'!$E$116=[1]Lists!BF489,'[1]Multi-Field'!$F$116="undrained"),BH489,""))</f>
        <v/>
      </c>
      <c r="FU489" s="409" t="str">
        <f>IF(AND('[1]Multi-Field'!$E$117=[1]Lists!BF489,'[1]Multi-Field'!$F$117="Drained"),BI489,IF(AND('[1]Multi-Field'!$E$117=[1]Lists!BF489,'[1]Multi-Field'!$F$117="undrained"),BH489,""))</f>
        <v/>
      </c>
      <c r="FV489" s="409" t="str">
        <f>IF(AND('[1]Multi-Field'!$E$118=[1]Lists!BF489,'[1]Multi-Field'!$F$118="Drained"),BI489,IF(AND('[1]Multi-Field'!$E$118=[1]Lists!BF489,'[1]Multi-Field'!$F$118="undrained"),BH489,""))</f>
        <v/>
      </c>
      <c r="FW489" s="409" t="str">
        <f>IF(AND('[1]Multi-Field'!$E$119=[1]Lists!BF489,'[1]Multi-Field'!$F$119="Drained"),BI489,IF(AND('[1]Multi-Field'!$E$119=[1]Lists!BF489,'[1]Multi-Field'!$F$119="undrained"),BH489,""))</f>
        <v/>
      </c>
      <c r="FX489" s="409" t="str">
        <f>IF(AND('[1]Multi-Field'!$E$120=[1]Lists!BF489,'[1]Multi-Field'!$F$120="Drained"),BI489,IF(AND('[1]Multi-Field'!$E$120=[1]Lists!BF489,'[1]Multi-Field'!$F$120="undrained"),BH489,""))</f>
        <v/>
      </c>
      <c r="GC489" s="4">
        <v>1</v>
      </c>
    </row>
    <row r="490" spans="1:185" ht="13.5" customHeight="1">
      <c r="A490" s="7" t="s">
        <v>576</v>
      </c>
      <c r="B490" s="7"/>
      <c r="C490" s="7"/>
      <c r="D490" s="8">
        <v>75</v>
      </c>
      <c r="E490" s="8">
        <f t="shared" si="67"/>
        <v>75</v>
      </c>
      <c r="F490" s="8">
        <f t="shared" si="68"/>
        <v>75</v>
      </c>
      <c r="G490" s="8">
        <v>75</v>
      </c>
      <c r="H490" s="8">
        <v>75</v>
      </c>
      <c r="I490" s="8">
        <f t="shared" si="71"/>
        <v>75</v>
      </c>
      <c r="J490" s="8">
        <f t="shared" si="72"/>
        <v>75</v>
      </c>
      <c r="K490" s="8">
        <v>75</v>
      </c>
      <c r="L490" s="8">
        <v>120</v>
      </c>
      <c r="M490" s="8">
        <f t="shared" si="69"/>
        <v>120</v>
      </c>
      <c r="N490" s="8">
        <f t="shared" si="70"/>
        <v>120</v>
      </c>
      <c r="O490" s="8">
        <v>120</v>
      </c>
      <c r="P490" s="391">
        <v>465</v>
      </c>
      <c r="Q490" s="394"/>
      <c r="R490" s="395">
        <f>IF(OR('Multi-Field'!AA467=Lists!AC506,'Multi-Field'!AA467=Lists!AC507),IF('Multi-Field'!Z467="x",(IF('Multi-Field'!AC467=Lists!Q475,Lists!R475,IF('Multi-Field'!AC467=Lists!Q476,Lists!R476,IF('Multi-Field'!AC467=Lists!Q477,Lists!R477,IF('Multi-Field'!AC467=Lists!Q478,Lists!R478))))),IF('Multi-Field'!X467="x",(IF('Multi-Field'!AC467=Lists!Q475,Lists!S475,IF('Multi-Field'!AC467=Lists!Q476,Lists!S476,IF('Multi-Field'!AC467=Lists!Q477,Lists!S477,IF('Multi-Field'!AC467=Lists!Q478,Lists!S478))))),IF('Multi-Field'!V467="x",(IF('Multi-Field'!AC467=Lists!Q475,Lists!T475,IF('Multi-Field'!AC467=Lists!Q476,Lists!T476,IF('Multi-Field'!AC467=Lists!Q477,Lists!T477,IF('Multi-Field'!AC467=Lists!Q478,Lists!T478))))),0))))</f>
        <v>0</v>
      </c>
      <c r="S490" s="395">
        <f t="shared" si="73"/>
        <v>0</v>
      </c>
      <c r="T490" s="395"/>
      <c r="U490" s="396"/>
      <c r="BF490" s="411" t="s">
        <v>1654</v>
      </c>
      <c r="BG490" s="412">
        <v>4</v>
      </c>
      <c r="BH490" s="412">
        <v>5</v>
      </c>
      <c r="BI490" s="412">
        <v>5</v>
      </c>
      <c r="BJ490" s="409" t="e">
        <f>IF(AND('[1]Single Field'!#REF!=[1]Lists!BF490,'[1]Single Field'!#REF!="Drained"),"x",IF(AND('[1]Single Field'!#REF!=[1]Lists!BF490,'[1]Single Field'!#REF!="Undrained"),O,""))</f>
        <v>#REF!</v>
      </c>
      <c r="BK490" s="409" t="str">
        <f>IF(AND('[1]Multi-Field'!$E$3=[1]Lists!BF490,'[1]Multi-Field'!$F$3="Drained"),BI490,IF(AND('[1]Multi-Field'!$E$3=BF490,'[1]Multi-Field'!$F$3="undrained"),BH490,""))</f>
        <v/>
      </c>
      <c r="BL490" s="409" t="str">
        <f>IF(AND('[1]Multi-Field'!$E$4=BF490,'[1]Multi-Field'!$F$4="Drained"),BI490,IF(AND('[1]Multi-Field'!$E$4=BF490,'[1]Multi-Field'!$F$4="undrained"),BH490,""))</f>
        <v/>
      </c>
      <c r="BM490" s="409" t="str">
        <f>IF(AND('[1]Multi-Field'!$E$5=BF490,'[1]Multi-Field'!$F$5="Drained"),BI490,IF(AND('[1]Multi-Field'!$E$5=BF490,'[1]Multi-Field'!$F$5="undrained"),BH490,""))</f>
        <v/>
      </c>
      <c r="BN490" s="409" t="str">
        <f>IF(AND('[1]Multi-Field'!$E$6=BF490,'[1]Multi-Field'!$F$6="Drained"),BI490,IF(AND('[1]Multi-Field'!$E$6=BF490,'[1]Multi-Field'!$F$6="undrained"),BH490,""))</f>
        <v/>
      </c>
      <c r="BO490" s="409" t="str">
        <f>IF(AND('[1]Multi-Field'!$E$7=BF490,'[1]Multi-Field'!$F$7="Drained"),BI490,IF(AND('[1]Multi-Field'!$E$7=BF490,'[1]Multi-Field'!$F$7="undrained"),BH490,""))</f>
        <v/>
      </c>
      <c r="BP490" s="409" t="str">
        <f>IF(AND('[1]Multi-Field'!$E$8=BF490,'[1]Multi-Field'!$F$8="Drained"),BI490,IF(AND('[1]Multi-Field'!$E$8=BF490,'[1]Multi-Field'!$F$8="undrained"),BH490,""))</f>
        <v/>
      </c>
      <c r="BQ490" s="409" t="str">
        <f>IF(AND('[1]Multi-Field'!$E$9=BF490,'[1]Multi-Field'!$F$9="Drained"),BI490,IF(AND('[1]Multi-Field'!$E$9=BF490,'[1]Multi-Field'!$F$9="undrained"),BH490,""))</f>
        <v/>
      </c>
      <c r="BR490" s="409" t="str">
        <f>IF(AND('[1]Multi-Field'!$E$10=BF490,'[1]Multi-Field'!$F$10="Drained"),BI490,IF(AND('[1]Multi-Field'!$E$10=BF490,'[1]Multi-Field'!$F$10="undrained"),BH490,""))</f>
        <v/>
      </c>
      <c r="BS490" s="409" t="str">
        <f>IF(AND('[1]Multi-Field'!$E$11=BF490,'[1]Multi-Field'!$F$11="Drained"),BI490,IF(AND('[1]Multi-Field'!$E$11=BF490,'[1]Multi-Field'!$F$11="undrained"),BH490,""))</f>
        <v/>
      </c>
      <c r="BT490" s="409" t="str">
        <f>IF(AND('[1]Multi-Field'!$E$12=BF490,'[1]Multi-Field'!$F$12="Drained"),BI490,IF(AND('[1]Multi-Field'!$E$12=BF490,'[1]Multi-Field'!$F$12="undrained"),BH490,""))</f>
        <v/>
      </c>
      <c r="BU490" s="409" t="str">
        <f>IF(AND('[1]Multi-Field'!$E$13=BF490,'[1]Multi-Field'!$F$13="Drained"),BI490,IF(AND('[1]Multi-Field'!$E$3=BF490,'[1]Multi-Field'!$F$13="undrained"),BH490,""))</f>
        <v/>
      </c>
      <c r="BV490" s="409" t="str">
        <f>IF(AND('[1]Multi-Field'!$E$14=BF490,'[1]Multi-Field'!$F$14="Drained"),BI490,IF(AND('[1]Multi-Field'!$E$14=BF490,'[1]Multi-Field'!$F$14="undrained"),BH490,""))</f>
        <v/>
      </c>
      <c r="BW490" s="409" t="str">
        <f>IF(AND('[1]Multi-Field'!$E$15=BF490,'[1]Multi-Field'!$F$15="Drained"),BI490,IF(AND('[1]Multi-Field'!$E$15=BF490,'[1]Multi-Field'!$F$15="undrained"),BH490,""))</f>
        <v/>
      </c>
      <c r="BX490" s="409" t="str">
        <f>IF(AND('[1]Multi-Field'!$E$16=[1]Lists!BF490,'[1]Multi-Field'!$F$16="Drained"),BI490,IF(AND('[1]Multi-Field'!$E$16=[1]Lists!BF490,'[1]Multi-Field'!$F$16="undrained"),BH490,""))</f>
        <v/>
      </c>
      <c r="BY490" s="409" t="str">
        <f>IF(AND('[1]Multi-Field'!$E$17=[1]Lists!BF490,'[1]Multi-Field'!$F$17="Drained"),BI490,IF(AND('[1]Multi-Field'!$E$17=[1]Lists!BF490,'[1]Multi-Field'!$F$17="undrained"),BH490,""))</f>
        <v/>
      </c>
      <c r="BZ490" s="409" t="str">
        <f>IF(AND('[1]Multi-Field'!$E$18=[1]Lists!BF490,'[1]Multi-Field'!$F$18="Drained"),BI490,IF(AND('[1]Multi-Field'!$E$18=[1]Lists!BF490,'[1]Multi-Field'!$F$18="undrained"),BH490,""))</f>
        <v/>
      </c>
      <c r="CA490" s="409" t="str">
        <f>IF(AND('[1]Multi-Field'!$E$19=[1]Lists!BF490,'[1]Multi-Field'!$F$19="Drained"),BI490,IF(AND('[1]Multi-Field'!$E$19=[1]Lists!BF490,'[1]Multi-Field'!$F$19="undrained"),BH490,""))</f>
        <v/>
      </c>
      <c r="CB490" s="409" t="str">
        <f>IF(AND('[1]Multi-Field'!$E$20=[1]Lists!BF490,'[1]Multi-Field'!$F$20="Drained"),BI490,IF(AND('[1]Multi-Field'!$E$20=[1]Lists!BF490,'[1]Multi-Field'!$F$20="undrained"),BH490,""))</f>
        <v/>
      </c>
      <c r="CC490" s="409" t="str">
        <f>IF(AND('[1]Multi-Field'!$E$21=[1]Lists!BF490,'[1]Multi-Field'!$F$21="Drained"),BI490,IF(AND('[1]Multi-Field'!$E$21=[1]Lists!BF490,'[1]Multi-Field'!$F$21="undrained"),BH490,""))</f>
        <v/>
      </c>
      <c r="CD490" s="409" t="str">
        <f>IF(AND('[1]Multi-Field'!$E$22=[1]Lists!BF490,'[1]Multi-Field'!$F$22="Drained"),BI490,IF(AND('[1]Multi-Field'!$E$22=[1]Lists!BF490,'[1]Multi-Field'!$F$22="undrained"),BH490,""))</f>
        <v/>
      </c>
      <c r="CE490" s="409" t="str">
        <f>IF(AND('[1]Multi-Field'!$E$23=[1]Lists!BF490,'[1]Multi-Field'!$F$23="Drained"),BI490,IF(AND('[1]Multi-Field'!$E$23=[1]Lists!BF490,'[1]Multi-Field'!$F$23="undrained"),BH490,""))</f>
        <v/>
      </c>
      <c r="CF490" s="409" t="str">
        <f>IF(AND('[1]Multi-Field'!$E$24=[1]Lists!BF490,'[1]Multi-Field'!$F$24="Drained"),BI490,IF(AND('[1]Multi-Field'!$E$24=[1]Lists!BF490,'[1]Multi-Field'!$F$24="undrained"),BH490,""))</f>
        <v/>
      </c>
      <c r="CG490" s="409" t="str">
        <f>IF(AND('[1]Multi-Field'!$E$25=[1]Lists!BF490,'[1]Multi-Field'!$F$25="Drained"),BI490,IF(AND('[1]Multi-Field'!$E$25=[1]Lists!BF490,'[1]Multi-Field'!$F$25="undrained"),BH490,""))</f>
        <v/>
      </c>
      <c r="CH490" s="409" t="str">
        <f>IF(AND('[1]Multi-Field'!$E$26=[1]Lists!BF490,'[1]Multi-Field'!$F$26="Drained"),BI490,IF(AND('[1]Multi-Field'!$E$26=[1]Lists!BF490,'[1]Multi-Field'!$F$26="undrained"),BH490,""))</f>
        <v/>
      </c>
      <c r="CI490" s="409" t="str">
        <f>IF(AND('[1]Multi-Field'!$E$27=[1]Lists!BF490,'[1]Multi-Field'!$F$27="Drained"),BI490,IF(AND('[1]Multi-Field'!$E$27=[1]Lists!BF490,'[1]Multi-Field'!$F$27="undrained"),BH490,""))</f>
        <v/>
      </c>
      <c r="CJ490" s="409" t="str">
        <f>IF(AND('[1]Multi-Field'!$E$28=[1]Lists!BF490,'[1]Multi-Field'!$F$28="Drained"),BI490,IF(AND('[1]Multi-Field'!$E$28=[1]Lists!BF490,'[1]Multi-Field'!$F$28="undrained"),BH490,""))</f>
        <v/>
      </c>
      <c r="CK490" s="409" t="str">
        <f>IF(AND('[1]Multi-Field'!$E$29=[1]Lists!BF490,'[1]Multi-Field'!$F$29="Drained"),BI490,IF(AND('[1]Multi-Field'!$E$29=[1]Lists!BF490,'[1]Multi-Field'!$F$29="undrained"),BH490,""))</f>
        <v/>
      </c>
      <c r="CL490" s="409" t="str">
        <f>IF(AND('[1]Multi-Field'!$E$30=[1]Lists!BF490,'[1]Multi-Field'!$F$30="Drained"),BI490,IF(AND('[1]Multi-Field'!$E$30=[1]Lists!BF490,'[1]Multi-Field'!$F$30="undrained"),BH490,""))</f>
        <v/>
      </c>
      <c r="CM490" s="409" t="str">
        <f>IF(AND('[1]Multi-Field'!$E$31=[1]Lists!BF490,'[1]Multi-Field'!$F$31="Drained"),BI490,IF(AND('[1]Multi-Field'!$E$31=[1]Lists!BF490,'[1]Multi-Field'!$F$31="undrained"),BH490,""))</f>
        <v/>
      </c>
      <c r="CN490" s="409" t="str">
        <f>IF(AND('[1]Multi-Field'!$E$32=[1]Lists!BF490,'[1]Multi-Field'!$F$32="Drained"),BI490,IF(AND('[1]Multi-Field'!$E$32=[1]Lists!BF490,'[1]Multi-Field'!$F$32="undrained"),BH490,""))</f>
        <v/>
      </c>
      <c r="CO490" s="409" t="str">
        <f>IF(AND('[1]Multi-Field'!$E$33=[1]Lists!BF490,'[1]Multi-Field'!$F$33="Drained"),BI490,IF(AND('[1]Multi-Field'!$E$33=[1]Lists!BF490,'[1]Multi-Field'!$F$33="undrained"),BH490,""))</f>
        <v/>
      </c>
      <c r="CP490" s="409" t="str">
        <f>IF(AND('[1]Multi-Field'!$E$34=[1]Lists!BF490,'[1]Multi-Field'!$F$34="Drained"),BI490,IF(AND('[1]Multi-Field'!$E$34=[1]Lists!BF490,'[1]Multi-Field'!$F$34="undrained"),BH490,""))</f>
        <v/>
      </c>
      <c r="CQ490" s="409" t="str">
        <f>IF(AND('[1]Multi-Field'!$E$35=[1]Lists!BF490,'[1]Multi-Field'!$F$35="Drained"),BI490,IF(AND('[1]Multi-Field'!$E$35=[1]Lists!BF490,'[1]Multi-Field'!$F$35="undrained"),BH490,""))</f>
        <v/>
      </c>
      <c r="CR490" s="409" t="str">
        <f>IF(AND('[1]Multi-Field'!$E$36=[1]Lists!BF490,'[1]Multi-Field'!$F$36="Drained"),BI490,IF(AND('[1]Multi-Field'!$E$36=[1]Lists!BF490,'[1]Multi-Field'!$F$36="undrained"),BH490,""))</f>
        <v/>
      </c>
      <c r="CS490" s="409" t="str">
        <f>IF(AND('[1]Multi-Field'!$E$37=[1]Lists!BF490,'[1]Multi-Field'!$F$37="Drained"),BI490,IF(AND('[1]Multi-Field'!$E$37=[1]Lists!BF490,'[1]Multi-Field'!$F$37="undrained"),BH490,""))</f>
        <v/>
      </c>
      <c r="CT490" s="409" t="str">
        <f>IF(AND('[1]Multi-Field'!$E$38=[1]Lists!BF490,'[1]Multi-Field'!$F$38="Drained"),BI490,IF(AND('[1]Multi-Field'!$E$38=[1]Lists!BF490,'[1]Multi-Field'!$F$38="undrained"),BH490,""))</f>
        <v/>
      </c>
      <c r="CU490" s="409" t="str">
        <f>IF(AND('[1]Multi-Field'!$E$39=[1]Lists!BF490,'[1]Multi-Field'!$F$39="Drained"),BI490,IF(AND('[1]Multi-Field'!$E$39=[1]Lists!BF490,'[1]Multi-Field'!$F$39="undrained"),BH490,""))</f>
        <v/>
      </c>
      <c r="CV490" s="409" t="str">
        <f>IF(AND('[1]Multi-Field'!$E$40=[1]Lists!BF490,'[1]Multi-Field'!$F$40="Drained"),BI490,IF(AND('[1]Multi-Field'!$E$40=[1]Lists!BF490,'[1]Multi-Field'!$F$40="undrained"),BH490,""))</f>
        <v/>
      </c>
      <c r="CW490" s="409" t="str">
        <f>IF(AND('[1]Multi-Field'!$E$41=[1]Lists!BF490,'[1]Multi-Field'!$F$40="Drained"),BI490,IF(AND('[1]Multi-Field'!$E$40=[1]Lists!BF490,'[1]Multi-Field'!$F$40="undrained"),BH490,""))</f>
        <v/>
      </c>
      <c r="CX490" s="409" t="str">
        <f>IF(AND('[1]Multi-Field'!$E$42=[1]Lists!BF490,'[1]Multi-Field'!$F$42="Drained"),BI490,IF(AND('[1]Multi-Field'!$E$42=[1]Lists!BF490,'[1]Multi-Field'!$F$42="undrained"),BH490,""))</f>
        <v/>
      </c>
      <c r="CY490" s="409" t="str">
        <f>IF(AND('[1]Multi-Field'!$E$43=[1]Lists!BF490,'[1]Multi-Field'!$F$43="Drained"),BI490,IF(AND('[1]Multi-Field'!$E$43=[1]Lists!BF490,'[1]Multi-Field'!$F$43="undrained"),BH490,""))</f>
        <v/>
      </c>
      <c r="CZ490" s="409" t="str">
        <f>IF(AND('[1]Multi-Field'!$E$44=[1]Lists!BF490,'[1]Multi-Field'!$F$44="Drained"),BI490,IF(AND('[1]Multi-Field'!$E$44=[1]Lists!BF490,'[1]Multi-Field'!$F$44="undrained"),BH490,""))</f>
        <v/>
      </c>
      <c r="DA490" s="409" t="str">
        <f>IF(AND('[1]Multi-Field'!$E$45=[1]Lists!BF490,'[1]Multi-Field'!$F$45="Drained"),BI490,IF(AND('[1]Multi-Field'!$E$45=[1]Lists!BF490,'[1]Multi-Field'!$F$45="undrained"),BH490,""))</f>
        <v/>
      </c>
      <c r="DB490" s="409" t="str">
        <f>IF(AND('[1]Multi-Field'!$E$46=[1]Lists!BF490,'[1]Multi-Field'!$F$46="Drained"),BI490,IF(AND('[1]Multi-Field'!$E$46=[1]Lists!BF490,'[1]Multi-Field'!$F$46="undrained"),BH490,""))</f>
        <v/>
      </c>
      <c r="DC490" s="409" t="str">
        <f>IF(AND('[1]Multi-Field'!$E$47=[1]Lists!BF490,'[1]Multi-Field'!$F$47="Drained"),BI490,IF(AND('[1]Multi-Field'!$E$47=[1]Lists!BF490,'[1]Multi-Field'!$F$47="undrained"),BH490,""))</f>
        <v/>
      </c>
      <c r="DD490" s="409" t="str">
        <f>IF(AND('[1]Multi-Field'!$E$48=[1]Lists!BF490,'[1]Multi-Field'!$F$48="Drained"),BI490,IF(AND('[1]Multi-Field'!$E$48=[1]Lists!BF490,'[1]Multi-Field'!$F$48="undrained"),BH490,""))</f>
        <v/>
      </c>
      <c r="DE490" s="409" t="str">
        <f>IF(AND('[1]Multi-Field'!$E$49=[1]Lists!BF490,'[1]Multi-Field'!$F$49="Drained"),BI490,IF(AND('[1]Multi-Field'!$E$49=[1]Lists!BF490,'[1]Multi-Field'!$F$9="undrained"),BH490,""))</f>
        <v/>
      </c>
      <c r="DF490" s="409" t="str">
        <f>IF(AND('[1]Multi-Field'!$E$50=[1]Lists!BF490,'[1]Multi-Field'!$F$50="Drained"),BI490,IF(AND('[1]Multi-Field'!$E$50=[1]Lists!BF490,'[1]Multi-Field'!$F$50="undrained"),BH490,""))</f>
        <v/>
      </c>
      <c r="DG490" s="409" t="str">
        <f>IF(AND('[1]Multi-Field'!$E$51=[1]Lists!BF490,'[1]Multi-Field'!$F$51="Drained"),BI490,IF(AND('[1]Multi-Field'!$E$51=[1]Lists!BF490,'[1]Multi-Field'!$F$51="undrained"),BH490,""))</f>
        <v/>
      </c>
      <c r="DH490" s="409" t="str">
        <f>IF(AND('[1]Multi-Field'!$E$52=[1]Lists!BF490,'[1]Multi-Field'!$F$52="Drained"),BI490,IF(AND('[1]Multi-Field'!$E$52=[1]Lists!BF490,'[1]Multi-Field'!$F$52="undrained"),BH490,""))</f>
        <v/>
      </c>
      <c r="DI490" s="409" t="str">
        <f>IF(AND('[1]Multi-Field'!$E$53=[1]Lists!BF490,'[1]Multi-Field'!$F$53="Drained"),BI490,IF(AND('[1]Multi-Field'!$E$53=[1]Lists!BF490,'[1]Multi-Field'!$F$53="undrained"),BH490,""))</f>
        <v/>
      </c>
      <c r="DJ490" s="409" t="str">
        <f>IF(AND('[1]Multi-Field'!$E$54=[1]Lists!BF490,'[1]Multi-Field'!$F$54="Drained"),BI490,IF(AND('[1]Multi-Field'!$E$54=[1]Lists!BF490,'[1]Multi-Field'!$F$54="undrained"),BH490,""))</f>
        <v/>
      </c>
      <c r="DK490" s="409" t="str">
        <f>IF(AND('[1]Multi-Field'!$E$55=[1]Lists!BF490,'[1]Multi-Field'!$F$55="Drained"),BI490,IF(AND('[1]Multi-Field'!$E$55=[1]Lists!BF490,'[1]Multi-Field'!$F$55="undrained"),BH490,""))</f>
        <v/>
      </c>
      <c r="DL490" s="409" t="str">
        <f>IF(AND('[1]Multi-Field'!$E$56=[1]Lists!BF490,'[1]Multi-Field'!$F$56="Drained"),BI490,IF(AND('[1]Multi-Field'!$E$56=[1]Lists!BF490,'[1]Multi-Field'!$F$56="undrained"),BH490,""))</f>
        <v/>
      </c>
      <c r="DM490" s="409" t="str">
        <f>IF(AND('[1]Multi-Field'!$E$57=[1]Lists!BF490,'[1]Multi-Field'!$F$57="Drained"),BI490,IF(AND('[1]Multi-Field'!$E$57=[1]Lists!BF490,'[1]Multi-Field'!$F$57="undrained"),BH490,""))</f>
        <v/>
      </c>
      <c r="DN490" s="409" t="str">
        <f>IF(AND('[1]Multi-Field'!$E$58=[1]Lists!BF490,'[1]Multi-Field'!$F$58="Drained"),BI490,IF(AND('[1]Multi-Field'!$E$58=[1]Lists!BF490,'[1]Multi-Field'!$F$58="undrained"),BH490,""))</f>
        <v/>
      </c>
      <c r="DO490" s="409" t="str">
        <f>IF(AND('[1]Multi-Field'!$E$59=[1]Lists!BF490,'[1]Multi-Field'!$F$59="Drained"),BI490,IF(AND('[1]Multi-Field'!$E$59=[1]Lists!BF490,'[1]Multi-Field'!$F$59="undrained"),BH490,""))</f>
        <v/>
      </c>
      <c r="DP490" s="409" t="str">
        <f>IF(AND('[1]Multi-Field'!$E$60=[1]Lists!BF490,'[1]Multi-Field'!$F$60="Drained"),BI490,IF(AND('[1]Multi-Field'!$E$60=[1]Lists!BF490,'[1]Multi-Field'!$F$60="undrained"),BH490,""))</f>
        <v/>
      </c>
      <c r="DQ490" s="409" t="str">
        <f>IF(AND('[1]Multi-Field'!$E$61=[1]Lists!BF490,'[1]Multi-Field'!$F$61="Drained"),BI490,IF(AND('[1]Multi-Field'!$E$61=[1]Lists!BF490,'[1]Multi-Field'!$F$61="undrained"),BH490,""))</f>
        <v/>
      </c>
      <c r="DR490" s="409" t="str">
        <f>IF(AND('[1]Multi-Field'!$E$62=[1]Lists!BF490,'[1]Multi-Field'!$F$62="Drained"),BI490,IF(AND('[1]Multi-Field'!$E$62=[1]Lists!BF490,'[1]Multi-Field'!$F$62="undrained"),BH490,""))</f>
        <v/>
      </c>
      <c r="DS490" s="409" t="str">
        <f>IF(AND('[1]Multi-Field'!$E$63=[1]Lists!BF490,'[1]Multi-Field'!$F$63="Drained"),BI490,IF(AND('[1]Multi-Field'!$E$63=[1]Lists!BF490,'[1]Multi-Field'!$F$63="undrained"),BH490,""))</f>
        <v/>
      </c>
      <c r="DT490" s="409" t="str">
        <f>IF(AND('[1]Multi-Field'!$E$64=[1]Lists!BF490,'[1]Multi-Field'!$F$64="Drained"),BI490,IF(AND('[1]Multi-Field'!$E$64=[1]Lists!BF490,'[1]Multi-Field'!$F$64="undrained"),BH490,""))</f>
        <v/>
      </c>
      <c r="DU490" s="409" t="str">
        <f>IF(AND('[1]Multi-Field'!$E$65=[1]Lists!BF490,'[1]Multi-Field'!$F$65="Drained"),BI490,IF(AND('[1]Multi-Field'!$E$65=[1]Lists!BF490,'[1]Multi-Field'!$F$65="undrained"),BH490,""))</f>
        <v/>
      </c>
      <c r="DV490" s="409" t="str">
        <f>IF(AND('[1]Multi-Field'!$E$66=[1]Lists!BF490,'[1]Multi-Field'!$F$66="Drained"),BI490,IF(AND('[1]Multi-Field'!$E$66=[1]Lists!BF490,'[1]Multi-Field'!$F$66="undrained"),BH490,""))</f>
        <v/>
      </c>
      <c r="DW490" s="409" t="str">
        <f>IF(AND('[1]Multi-Field'!$E$67=[1]Lists!BF490,'[1]Multi-Field'!$F$67="Drained"),BI490,IF(AND('[1]Multi-Field'!$E$67=[1]Lists!BF490,'[1]Multi-Field'!$F$67="undrained"),BH490,""))</f>
        <v/>
      </c>
      <c r="DX490" s="409" t="str">
        <f>IF(AND('[1]Multi-Field'!$E$68=[1]Lists!BF490,'[1]Multi-Field'!$F$68="Drained"),BI490,IF(AND('[1]Multi-Field'!$E$68=[1]Lists!BF490,'[1]Multi-Field'!$F$68="undrained"),BH490,""))</f>
        <v/>
      </c>
      <c r="DY490" s="409" t="str">
        <f>IF(AND('[1]Multi-Field'!$E$69=[1]Lists!BF490,'[1]Multi-Field'!$F$69="Drained"),BI490,IF(AND('[1]Multi-Field'!$E$69=[1]Lists!BF490,'[1]Multi-Field'!$F$69="undrained"),BH490,""))</f>
        <v/>
      </c>
      <c r="DZ490" s="409" t="str">
        <f>IF(AND('[1]Multi-Field'!$E$70=[1]Lists!BF490,'[1]Multi-Field'!$F$70="Drained"),BI490,IF(AND('[1]Multi-Field'!$E$70=[1]Lists!BF490,'[1]Multi-Field'!$F$70="undrained"),BH490,""))</f>
        <v/>
      </c>
      <c r="EA490" s="409" t="str">
        <f>IF(AND('[1]Multi-Field'!$E$71=[1]Lists!BF490,'[1]Multi-Field'!$F$71="Drained"),BI490,IF(AND('[1]Multi-Field'!$E$71=[1]Lists!BF490,'[1]Multi-Field'!$F$71="undrained"),BH490,""))</f>
        <v/>
      </c>
      <c r="EB490" s="409" t="str">
        <f>IF(AND('[1]Multi-Field'!$E$72=[1]Lists!BF490,'[1]Multi-Field'!$F$72="Drained"),BI490,IF(AND('[1]Multi-Field'!$E$72=[1]Lists!BF490,'[1]Multi-Field'!$F$72="undrained"),BH490,""))</f>
        <v/>
      </c>
      <c r="EC490" s="409" t="str">
        <f>IF(AND('[1]Multi-Field'!$E$73=[1]Lists!BF490,'[1]Multi-Field'!$F$73="Drained"),BI490,IF(AND('[1]Multi-Field'!$E$73=[1]Lists!BF490,'[1]Multi-Field'!$F$73="undrained"),BH490,""))</f>
        <v/>
      </c>
      <c r="ED490" s="409" t="str">
        <f>IF(AND('[1]Multi-Field'!$E$74=[1]Lists!BF490,'[1]Multi-Field'!$F$74="Drained"),BI490,IF(AND('[1]Multi-Field'!$E$74=[1]Lists!BF490,'[1]Multi-Field'!$F$74="undrained"),BH490,""))</f>
        <v/>
      </c>
      <c r="EE490" s="409" t="str">
        <f>IF(AND('[1]Multi-Field'!$E$75=[1]Lists!BF490,'[1]Multi-Field'!$F$75="Drained"),BI490,IF(AND('[1]Multi-Field'!$E$75=[1]Lists!BF490,'[1]Multi-Field'!$F$75="undrained"),BH490,""))</f>
        <v/>
      </c>
      <c r="EF490" s="409" t="str">
        <f>IF(AND('[1]Multi-Field'!$E$76=[1]Lists!BF490,'[1]Multi-Field'!$F$76="Drained"),BI490,IF(AND('[1]Multi-Field'!$E$76=[1]Lists!BF490,'[1]Multi-Field'!$F$6="undrained"),BH490,""))</f>
        <v/>
      </c>
      <c r="EG490" s="409" t="str">
        <f>IF(AND('[1]Multi-Field'!$E$77=[1]Lists!BF490,'[1]Multi-Field'!$F$77="Drained"),BI490,IF(AND('[1]Multi-Field'!$E$77=[1]Lists!BF490,'[1]Multi-Field'!$F$77="undrained"),BH490,""))</f>
        <v/>
      </c>
      <c r="EH490" s="409" t="str">
        <f>IF(AND('[1]Multi-Field'!$E$78=[1]Lists!BF490,'[1]Multi-Field'!$F$78="Drained"),BI490,IF(AND('[1]Multi-Field'!$E$78=[1]Lists!BF490,'[1]Multi-Field'!$F$78="undrained"),BH490,""))</f>
        <v/>
      </c>
      <c r="EI490" s="409" t="str">
        <f>IF(AND('[1]Multi-Field'!$E$79=[1]Lists!BF490,'[1]Multi-Field'!$F$79="Drained"),BI490,IF(AND('[1]Multi-Field'!$E$79=[1]Lists!BF490,'[1]Multi-Field'!$F$79="undrained"),BH490,""))</f>
        <v/>
      </c>
      <c r="EJ490" s="409" t="str">
        <f>IF(AND('[1]Multi-Field'!$E$80=[1]Lists!BF490,'[1]Multi-Field'!$F$80="Drained"),BI490,IF(AND('[1]Multi-Field'!$E$80=[1]Lists!BF490,'[1]Multi-Field'!$F$80="undrained"),BH490,""))</f>
        <v/>
      </c>
      <c r="EK490" s="409" t="str">
        <f>IF(AND('[1]Multi-Field'!$E$81=[1]Lists!BF490,'[1]Multi-Field'!$F$81="Drained"),BI490,IF(AND('[1]Multi-Field'!$E$81=[1]Lists!BF490,'[1]Multi-Field'!$F$81="undrained"),BH490,""))</f>
        <v/>
      </c>
      <c r="EL490" s="409" t="str">
        <f>IF(AND('[1]Multi-Field'!$E$82=[1]Lists!BF490,'[1]Multi-Field'!$F$82="Drained"),BI490,IF(AND('[1]Multi-Field'!$E$82=[1]Lists!BF490,'[1]Multi-Field'!$F$82="undrained"),BH490,""))</f>
        <v/>
      </c>
      <c r="EM490" s="409" t="str">
        <f>IF(AND('[1]Multi-Field'!$E$83=[1]Lists!BF490,'[1]Multi-Field'!$F$83="Drained"),BI490,IF(AND('[1]Multi-Field'!$E$83=[1]Lists!BF490,'[1]Multi-Field'!$F$83="undrained"),BH490,""))</f>
        <v/>
      </c>
      <c r="EN490" s="409" t="str">
        <f>IF(AND('[1]Multi-Field'!$E$84=[1]Lists!BF490,'[1]Multi-Field'!$F$84="Drained"),BI490,IF(AND('[1]Multi-Field'!$E$84=[1]Lists!BF490,'[1]Multi-Field'!$F$84="undrained"),BH490,""))</f>
        <v/>
      </c>
      <c r="EO490" s="409" t="str">
        <f>IF(AND('[1]Multi-Field'!$E$85=[1]Lists!BF490,'[1]Multi-Field'!$F$85="Drained"),BI490,IF(AND('[1]Multi-Field'!$E$85=[1]Lists!BF490,'[1]Multi-Field'!$F$85="undrained"),BH490,""))</f>
        <v/>
      </c>
      <c r="EP490" s="409" t="str">
        <f>IF(AND('[1]Multi-Field'!$E$86=[1]Lists!BF490,'[1]Multi-Field'!$F$86="Drained"),BI490,IF(AND('[1]Multi-Field'!$E$86=[1]Lists!BF490,'[1]Multi-Field'!$F$86="undrained"),BH490,""))</f>
        <v/>
      </c>
      <c r="EQ490" s="409" t="str">
        <f>IF(AND('[1]Multi-Field'!$E$87=[1]Lists!BF490,'[1]Multi-Field'!$F$87="Drained"),BI490,IF(AND('[1]Multi-Field'!$E$87=[1]Lists!BF490,'[1]Multi-Field'!$F$87="undrained"),BH490,""))</f>
        <v/>
      </c>
      <c r="ER490" s="409" t="str">
        <f>IF(AND('[1]Multi-Field'!$E$88=[1]Lists!BF490,'[1]Multi-Field'!$F$88="Drained"),BI490,IF(AND('[1]Multi-Field'!$E$88=[1]Lists!BF490,'[1]Multi-Field'!$F$88="undrained"),BH490,""))</f>
        <v/>
      </c>
      <c r="ES490" s="409" t="str">
        <f>IF(AND('[1]Multi-Field'!$E$89=[1]Lists!BF490,'[1]Multi-Field'!$F$89="Drained"),BI490,IF(AND('[1]Multi-Field'!$E$89=[1]Lists!BF490,'[1]Multi-Field'!$F$89="undrained"),BH490,""))</f>
        <v/>
      </c>
      <c r="ET490" s="409" t="str">
        <f>IF(AND('[1]Multi-Field'!$E$90=[1]Lists!BF490,'[1]Multi-Field'!$F$90="Drained"),BI490,IF(AND('[1]Multi-Field'!$E$90=[1]Lists!BF490,'[1]Multi-Field'!$F$90="undrained"),BH490,""))</f>
        <v/>
      </c>
      <c r="EU490" s="409" t="str">
        <f>IF(AND('[1]Multi-Field'!$E$91=[1]Lists!BF490,'[1]Multi-Field'!$F$91="Drained"),BI490,IF(AND('[1]Multi-Field'!$E$91=[1]Lists!BF490,'[1]Multi-Field'!$F$91="undrained"),BH490,""))</f>
        <v/>
      </c>
      <c r="EV490" s="409" t="str">
        <f>IF(AND('[1]Multi-Field'!$E$92=[1]Lists!BF490,'[1]Multi-Field'!$F$92="Drained"),BI490,IF(AND('[1]Multi-Field'!$E$92=[1]Lists!BF490,'[1]Multi-Field'!$F$92="undrained"),BH490,""))</f>
        <v/>
      </c>
      <c r="EW490" s="409" t="str">
        <f>IF(AND('[1]Multi-Field'!$E$93=[1]Lists!BF490,'[1]Multi-Field'!$F$93="Drained"),BI490,IF(AND('[1]Multi-Field'!$E$93=[1]Lists!BF490,'[1]Multi-Field'!$F$93="undrained"),BH490,""))</f>
        <v/>
      </c>
      <c r="EX490" s="409" t="str">
        <f>IF(AND('[1]Multi-Field'!$E$94=[1]Lists!BF490,'[1]Multi-Field'!$F$94="Drained"),BI490,IF(AND('[1]Multi-Field'!$E$94=[1]Lists!BF490,'[1]Multi-Field'!$F$94="undrained"),BH490,""))</f>
        <v/>
      </c>
      <c r="EY490" s="409" t="str">
        <f>IF(AND('[1]Multi-Field'!$E$95=[1]Lists!BF490,'[1]Multi-Field'!$F$95="Drained"),BI490,IF(AND('[1]Multi-Field'!$E$95=[1]Lists!BF490,'[1]Multi-Field'!$F$95="undrained"),BH490,""))</f>
        <v/>
      </c>
      <c r="EZ490" s="409" t="str">
        <f>IF(AND('[1]Multi-Field'!$E$96=[1]Lists!BF490,'[1]Multi-Field'!$F$96="Drained"),BI490,IF(AND('[1]Multi-Field'!$E$96=[1]Lists!BF490,'[1]Multi-Field'!$F$96="undrained"),BH490,""))</f>
        <v/>
      </c>
      <c r="FA490" s="409" t="str">
        <f>IF(AND('[1]Multi-Field'!$E$97=[1]Lists!BF490,'[1]Multi-Field'!$F$97="Drained"),BI490,IF(AND('[1]Multi-Field'!$E$97=[1]Lists!BF490,'[1]Multi-Field'!$F$97="undrained"),BH490,""))</f>
        <v/>
      </c>
      <c r="FB490" s="409" t="str">
        <f>IF(AND('[1]Multi-Field'!$E$98=[1]Lists!BF490,'[1]Multi-Field'!$F$98="Drained"),BI490,IF(AND('[1]Multi-Field'!$E$98=[1]Lists!BF490,'[1]Multi-Field'!$F$98="undrained"),BH490,""))</f>
        <v/>
      </c>
      <c r="FC490" s="409" t="str">
        <f>IF(AND('[1]Multi-Field'!$E$99=[1]Lists!BF490,'[1]Multi-Field'!$F$99="Drained"),BI490,IF(AND('[1]Multi-Field'!$E$99=[1]Lists!BF490,'[1]Multi-Field'!$F$99="undrained"),BH490,""))</f>
        <v/>
      </c>
      <c r="FD490" s="409" t="str">
        <f>IF(AND('[1]Multi-Field'!$E$100=[1]Lists!BF490,'[1]Multi-Field'!$F$100="Drained"),BI490,IF(AND('[1]Multi-Field'!$E$100=[1]Lists!BF490,'[1]Multi-Field'!$F$100="undrained"),BH490,""))</f>
        <v/>
      </c>
      <c r="FE490" s="409" t="str">
        <f>IF(AND('[1]Multi-Field'!$E$101=[1]Lists!BF490,'[1]Multi-Field'!$F$101="Drained"),BI490,IF(AND('[1]Multi-Field'!$E$101=[1]Lists!BF490,'[1]Multi-Field'!$F$101="undrained"),BH490,""))</f>
        <v/>
      </c>
      <c r="FF490" s="409" t="str">
        <f>IF(AND('[1]Multi-Field'!$E$102=[1]Lists!BF490,'[1]Multi-Field'!$F$102="Drained"),BI490,IF(AND('[1]Multi-Field'!$E$102=[1]Lists!BF490,'[1]Multi-Field'!$F$102="undrained"),BH490,""))</f>
        <v/>
      </c>
      <c r="FG490" s="409" t="str">
        <f>IF(AND('[1]Multi-Field'!$E$103=[1]Lists!BF490,'[1]Multi-Field'!$F$103="Drained"),BI490,IF(AND('[1]Multi-Field'!$E$103=[1]Lists!BF490,'[1]Multi-Field'!$F$103="undrained"),BH490,""))</f>
        <v/>
      </c>
      <c r="FH490" s="409" t="str">
        <f>IF(AND('[1]Multi-Field'!$E$104=[1]Lists!BF490,'[1]Multi-Field'!$F$104="Drained"),BI490,IF(AND('[1]Multi-Field'!$E$104=[1]Lists!BF490,'[1]Multi-Field'!$F$104="undrained"),BH490,""))</f>
        <v/>
      </c>
      <c r="FI490" s="409" t="str">
        <f>IF(AND('[1]Multi-Field'!$E$105=[1]Lists!BF490,'[1]Multi-Field'!$F$105="Drained"),BI490,IF(AND('[1]Multi-Field'!$E$105=[1]Lists!BF490,'[1]Multi-Field'!$F$105="undrained"),BH490,""))</f>
        <v/>
      </c>
      <c r="FJ490" s="409" t="str">
        <f>IF(AND('[1]Multi-Field'!$E$106=[1]Lists!BF490,'[1]Multi-Field'!$F$106="Drained"),BI490,IF(AND('[1]Multi-Field'!$E$106=[1]Lists!BF490,'[1]Multi-Field'!$F$106="undrained"),BH490,""))</f>
        <v/>
      </c>
      <c r="FK490" s="409" t="str">
        <f>IF(AND('[1]Multi-Field'!$E$107=[1]Lists!BF490,'[1]Multi-Field'!$F$107="Drained"),BI490,IF(AND('[1]Multi-Field'!$E$107=[1]Lists!BF490,'[1]Multi-Field'!$F$107="undrained"),BH490,""))</f>
        <v/>
      </c>
      <c r="FL490" s="409" t="str">
        <f>IF(AND('[1]Multi-Field'!$E$108=[1]Lists!BF490,'[1]Multi-Field'!$F$108="Drained"),BI490,IF(AND('[1]Multi-Field'!$E$108=[1]Lists!BF490,'[1]Multi-Field'!$F$108="undrained"),BH490,""))</f>
        <v/>
      </c>
      <c r="FM490" s="409" t="str">
        <f>IF(AND('[1]Multi-Field'!$E$109=[1]Lists!BF490,'[1]Multi-Field'!$F$109="Drained"),BI490,IF(AND('[1]Multi-Field'!$E$109=[1]Lists!BF490,'[1]Multi-Field'!$F$109="undrained"),BH490,""))</f>
        <v/>
      </c>
      <c r="FN490" s="409" t="str">
        <f>IF(AND('[1]Multi-Field'!$E$110=[1]Lists!BF490,'[1]Multi-Field'!$F$110="Drained"),BI490,IF(AND('[1]Multi-Field'!$E$110=[1]Lists!BF490,'[1]Multi-Field'!$F$110="undrained"),BH490,""))</f>
        <v/>
      </c>
      <c r="FO490" s="409" t="str">
        <f>IF(AND('[1]Multi-Field'!$E$111=[1]Lists!BF490,'[1]Multi-Field'!$F$111="Drained"),BI490,IF(AND('[1]Multi-Field'!$E$111=[1]Lists!BF490,'[1]Multi-Field'!$F$111="undrained"),BH490,""))</f>
        <v/>
      </c>
      <c r="FP490" s="409" t="str">
        <f>IF(AND('[1]Multi-Field'!$E$112=[1]Lists!BF490,'[1]Multi-Field'!$F$112="Drained"),BI490,IF(AND('[1]Multi-Field'!$E$112=[1]Lists!BF490,'[1]Multi-Field'!$F$112="undrained"),BH490,""))</f>
        <v/>
      </c>
      <c r="FQ490" s="409" t="str">
        <f>IF(AND('[1]Multi-Field'!$E$113=[1]Lists!BF490,'[1]Multi-Field'!$F$113="Drained"),BI490,IF(AND('[1]Multi-Field'!$E$113=[1]Lists!BF490,'[1]Multi-Field'!$F$113="undrained"),BH490,""))</f>
        <v/>
      </c>
      <c r="FR490" s="409" t="str">
        <f>IF(AND('[1]Multi-Field'!$E$114=[1]Lists!BF490,'[1]Multi-Field'!$F$114="Drained"),BI490,IF(AND('[1]Multi-Field'!$E$114=[1]Lists!BF490,'[1]Multi-Field'!$F$114="undrained"),BH490,""))</f>
        <v/>
      </c>
      <c r="FS490" s="409" t="str">
        <f>IF(AND('[1]Multi-Field'!$E$115=[1]Lists!BF490,'[1]Multi-Field'!$F$115="Drained"),BI490,IF(AND('[1]Multi-Field'!$E$115=[1]Lists!BF490,'[1]Multi-Field'!$F$115="undrained"),BH490,""))</f>
        <v/>
      </c>
      <c r="FT490" s="409" t="str">
        <f>IF(AND('[1]Multi-Field'!$E$116=[1]Lists!BF490,'[1]Multi-Field'!$F$116="Drained"),BI490,IF(AND('[1]Multi-Field'!$E$116=[1]Lists!BF490,'[1]Multi-Field'!$F$116="undrained"),BH490,""))</f>
        <v/>
      </c>
      <c r="FU490" s="409" t="str">
        <f>IF(AND('[1]Multi-Field'!$E$117=[1]Lists!BF490,'[1]Multi-Field'!$F$117="Drained"),BI490,IF(AND('[1]Multi-Field'!$E$117=[1]Lists!BF490,'[1]Multi-Field'!$F$117="undrained"),BH490,""))</f>
        <v/>
      </c>
      <c r="FV490" s="409" t="str">
        <f>IF(AND('[1]Multi-Field'!$E$118=[1]Lists!BF490,'[1]Multi-Field'!$F$118="Drained"),BI490,IF(AND('[1]Multi-Field'!$E$118=[1]Lists!BF490,'[1]Multi-Field'!$F$118="undrained"),BH490,""))</f>
        <v/>
      </c>
      <c r="FW490" s="409" t="str">
        <f>IF(AND('[1]Multi-Field'!$E$119=[1]Lists!BF490,'[1]Multi-Field'!$F$119="Drained"),BI490,IF(AND('[1]Multi-Field'!$E$119=[1]Lists!BF490,'[1]Multi-Field'!$F$119="undrained"),BH490,""))</f>
        <v/>
      </c>
      <c r="FX490" s="409" t="str">
        <f>IF(AND('[1]Multi-Field'!$E$120=[1]Lists!BF490,'[1]Multi-Field'!$F$120="Drained"),BI490,IF(AND('[1]Multi-Field'!$E$120=[1]Lists!BF490,'[1]Multi-Field'!$F$120="undrained"),BH490,""))</f>
        <v/>
      </c>
      <c r="GC490" s="4">
        <v>1</v>
      </c>
    </row>
    <row r="491" spans="1:185" ht="13.5" customHeight="1">
      <c r="A491" s="7" t="s">
        <v>577</v>
      </c>
      <c r="B491" s="7"/>
      <c r="C491" s="7"/>
      <c r="D491" s="8">
        <v>60</v>
      </c>
      <c r="E491" s="8">
        <f t="shared" si="67"/>
        <v>62</v>
      </c>
      <c r="F491" s="8">
        <f t="shared" si="68"/>
        <v>63</v>
      </c>
      <c r="G491" s="8">
        <v>65</v>
      </c>
      <c r="H491" s="8">
        <v>65</v>
      </c>
      <c r="I491" s="8">
        <f t="shared" si="71"/>
        <v>68</v>
      </c>
      <c r="J491" s="8">
        <f t="shared" si="72"/>
        <v>72</v>
      </c>
      <c r="K491" s="8">
        <v>75</v>
      </c>
      <c r="L491" s="8">
        <v>90</v>
      </c>
      <c r="M491" s="8">
        <f t="shared" si="69"/>
        <v>95</v>
      </c>
      <c r="N491" s="8">
        <f t="shared" si="70"/>
        <v>100</v>
      </c>
      <c r="O491" s="8">
        <v>105</v>
      </c>
      <c r="P491" s="391">
        <v>466</v>
      </c>
      <c r="Q491" s="394"/>
      <c r="R491" s="395">
        <f>IF(OR('Multi-Field'!AA468=Lists!AC507,'Multi-Field'!AA468=Lists!AC508),IF('Multi-Field'!Z468="x",(IF('Multi-Field'!AC468=Lists!Q476,Lists!R476,IF('Multi-Field'!AC468=Lists!Q477,Lists!R477,IF('Multi-Field'!AC468=Lists!Q478,Lists!R478,IF('Multi-Field'!AC468=Lists!Q479,Lists!R479))))),IF('Multi-Field'!X468="x",(IF('Multi-Field'!AC468=Lists!Q476,Lists!S476,IF('Multi-Field'!AC468=Lists!Q477,Lists!S477,IF('Multi-Field'!AC468=Lists!Q478,Lists!S478,IF('Multi-Field'!AC468=Lists!Q479,Lists!S479))))),IF('Multi-Field'!V468="x",(IF('Multi-Field'!AC468=Lists!Q476,Lists!T476,IF('Multi-Field'!AC468=Lists!Q477,Lists!T477,IF('Multi-Field'!AC468=Lists!Q478,Lists!T478,IF('Multi-Field'!AC468=Lists!Q479,Lists!T479))))),0))))</f>
        <v>0</v>
      </c>
      <c r="S491" s="395">
        <f t="shared" si="73"/>
        <v>0</v>
      </c>
      <c r="T491" s="395"/>
      <c r="U491" s="396"/>
      <c r="BF491" s="411" t="s">
        <v>1655</v>
      </c>
      <c r="BG491" s="412">
        <v>5</v>
      </c>
      <c r="BH491" s="412">
        <v>3</v>
      </c>
      <c r="BI491" s="412">
        <v>4.5</v>
      </c>
      <c r="BJ491" s="409" t="e">
        <f>IF(AND('[1]Single Field'!#REF!=[1]Lists!BF491,'[1]Single Field'!#REF!="Drained"),"x",IF(AND('[1]Single Field'!#REF!=[1]Lists!BF491,'[1]Single Field'!#REF!="Undrained"),O,""))</f>
        <v>#REF!</v>
      </c>
      <c r="BK491" s="409" t="str">
        <f>IF(AND('[1]Multi-Field'!$E$3=[1]Lists!BF491,'[1]Multi-Field'!$F$3="Drained"),BI491,IF(AND('[1]Multi-Field'!$E$3=BF491,'[1]Multi-Field'!$F$3="undrained"),BH491,""))</f>
        <v/>
      </c>
      <c r="BL491" s="409" t="str">
        <f>IF(AND('[1]Multi-Field'!$E$4=BF491,'[1]Multi-Field'!$F$4="Drained"),BI491,IF(AND('[1]Multi-Field'!$E$4=BF491,'[1]Multi-Field'!$F$4="undrained"),BH491,""))</f>
        <v/>
      </c>
      <c r="BM491" s="409" t="str">
        <f>IF(AND('[1]Multi-Field'!$E$5=BF491,'[1]Multi-Field'!$F$5="Drained"),BI491,IF(AND('[1]Multi-Field'!$E$5=BF491,'[1]Multi-Field'!$F$5="undrained"),BH491,""))</f>
        <v/>
      </c>
      <c r="BN491" s="409" t="str">
        <f>IF(AND('[1]Multi-Field'!$E$6=BF491,'[1]Multi-Field'!$F$6="Drained"),BI491,IF(AND('[1]Multi-Field'!$E$6=BF491,'[1]Multi-Field'!$F$6="undrained"),BH491,""))</f>
        <v/>
      </c>
      <c r="BO491" s="409" t="str">
        <f>IF(AND('[1]Multi-Field'!$E$7=BF491,'[1]Multi-Field'!$F$7="Drained"),BI491,IF(AND('[1]Multi-Field'!$E$7=BF491,'[1]Multi-Field'!$F$7="undrained"),BH491,""))</f>
        <v/>
      </c>
      <c r="BP491" s="409" t="str">
        <f>IF(AND('[1]Multi-Field'!$E$8=BF491,'[1]Multi-Field'!$F$8="Drained"),BI491,IF(AND('[1]Multi-Field'!$E$8=BF491,'[1]Multi-Field'!$F$8="undrained"),BH491,""))</f>
        <v/>
      </c>
      <c r="BQ491" s="409" t="str">
        <f>IF(AND('[1]Multi-Field'!$E$9=BF491,'[1]Multi-Field'!$F$9="Drained"),BI491,IF(AND('[1]Multi-Field'!$E$9=BF491,'[1]Multi-Field'!$F$9="undrained"),BH491,""))</f>
        <v/>
      </c>
      <c r="BR491" s="409" t="str">
        <f>IF(AND('[1]Multi-Field'!$E$10=BF491,'[1]Multi-Field'!$F$10="Drained"),BI491,IF(AND('[1]Multi-Field'!$E$10=BF491,'[1]Multi-Field'!$F$10="undrained"),BH491,""))</f>
        <v/>
      </c>
      <c r="BS491" s="409" t="str">
        <f>IF(AND('[1]Multi-Field'!$E$11=BF491,'[1]Multi-Field'!$F$11="Drained"),BI491,IF(AND('[1]Multi-Field'!$E$11=BF491,'[1]Multi-Field'!$F$11="undrained"),BH491,""))</f>
        <v/>
      </c>
      <c r="BT491" s="409" t="str">
        <f>IF(AND('[1]Multi-Field'!$E$12=BF491,'[1]Multi-Field'!$F$12="Drained"),BI491,IF(AND('[1]Multi-Field'!$E$12=BF491,'[1]Multi-Field'!$F$12="undrained"),BH491,""))</f>
        <v/>
      </c>
      <c r="BU491" s="409" t="str">
        <f>IF(AND('[1]Multi-Field'!$E$13=BF491,'[1]Multi-Field'!$F$13="Drained"),BI491,IF(AND('[1]Multi-Field'!$E$3=BF491,'[1]Multi-Field'!$F$13="undrained"),BH491,""))</f>
        <v/>
      </c>
      <c r="BV491" s="409" t="str">
        <f>IF(AND('[1]Multi-Field'!$E$14=BF491,'[1]Multi-Field'!$F$14="Drained"),BI491,IF(AND('[1]Multi-Field'!$E$14=BF491,'[1]Multi-Field'!$F$14="undrained"),BH491,""))</f>
        <v/>
      </c>
      <c r="BW491" s="409" t="str">
        <f>IF(AND('[1]Multi-Field'!$E$15=BF491,'[1]Multi-Field'!$F$15="Drained"),BI491,IF(AND('[1]Multi-Field'!$E$15=BF491,'[1]Multi-Field'!$F$15="undrained"),BH491,""))</f>
        <v/>
      </c>
      <c r="BX491" s="409" t="str">
        <f>IF(AND('[1]Multi-Field'!$E$16=[1]Lists!BF491,'[1]Multi-Field'!$F$16="Drained"),BI491,IF(AND('[1]Multi-Field'!$E$16=[1]Lists!BF491,'[1]Multi-Field'!$F$16="undrained"),BH491,""))</f>
        <v/>
      </c>
      <c r="BY491" s="409" t="str">
        <f>IF(AND('[1]Multi-Field'!$E$17=[1]Lists!BF491,'[1]Multi-Field'!$F$17="Drained"),BI491,IF(AND('[1]Multi-Field'!$E$17=[1]Lists!BF491,'[1]Multi-Field'!$F$17="undrained"),BH491,""))</f>
        <v/>
      </c>
      <c r="BZ491" s="409" t="str">
        <f>IF(AND('[1]Multi-Field'!$E$18=[1]Lists!BF491,'[1]Multi-Field'!$F$18="Drained"),BI491,IF(AND('[1]Multi-Field'!$E$18=[1]Lists!BF491,'[1]Multi-Field'!$F$18="undrained"),BH491,""))</f>
        <v/>
      </c>
      <c r="CA491" s="409" t="str">
        <f>IF(AND('[1]Multi-Field'!$E$19=[1]Lists!BF491,'[1]Multi-Field'!$F$19="Drained"),BI491,IF(AND('[1]Multi-Field'!$E$19=[1]Lists!BF491,'[1]Multi-Field'!$F$19="undrained"),BH491,""))</f>
        <v/>
      </c>
      <c r="CB491" s="409" t="str">
        <f>IF(AND('[1]Multi-Field'!$E$20=[1]Lists!BF491,'[1]Multi-Field'!$F$20="Drained"),BI491,IF(AND('[1]Multi-Field'!$E$20=[1]Lists!BF491,'[1]Multi-Field'!$F$20="undrained"),BH491,""))</f>
        <v/>
      </c>
      <c r="CC491" s="409" t="str">
        <f>IF(AND('[1]Multi-Field'!$E$21=[1]Lists!BF491,'[1]Multi-Field'!$F$21="Drained"),BI491,IF(AND('[1]Multi-Field'!$E$21=[1]Lists!BF491,'[1]Multi-Field'!$F$21="undrained"),BH491,""))</f>
        <v/>
      </c>
      <c r="CD491" s="409" t="str">
        <f>IF(AND('[1]Multi-Field'!$E$22=[1]Lists!BF491,'[1]Multi-Field'!$F$22="Drained"),BI491,IF(AND('[1]Multi-Field'!$E$22=[1]Lists!BF491,'[1]Multi-Field'!$F$22="undrained"),BH491,""))</f>
        <v/>
      </c>
      <c r="CE491" s="409" t="str">
        <f>IF(AND('[1]Multi-Field'!$E$23=[1]Lists!BF491,'[1]Multi-Field'!$F$23="Drained"),BI491,IF(AND('[1]Multi-Field'!$E$23=[1]Lists!BF491,'[1]Multi-Field'!$F$23="undrained"),BH491,""))</f>
        <v/>
      </c>
      <c r="CF491" s="409" t="str">
        <f>IF(AND('[1]Multi-Field'!$E$24=[1]Lists!BF491,'[1]Multi-Field'!$F$24="Drained"),BI491,IF(AND('[1]Multi-Field'!$E$24=[1]Lists!BF491,'[1]Multi-Field'!$F$24="undrained"),BH491,""))</f>
        <v/>
      </c>
      <c r="CG491" s="409" t="str">
        <f>IF(AND('[1]Multi-Field'!$E$25=[1]Lists!BF491,'[1]Multi-Field'!$F$25="Drained"),BI491,IF(AND('[1]Multi-Field'!$E$25=[1]Lists!BF491,'[1]Multi-Field'!$F$25="undrained"),BH491,""))</f>
        <v/>
      </c>
      <c r="CH491" s="409" t="str">
        <f>IF(AND('[1]Multi-Field'!$E$26=[1]Lists!BF491,'[1]Multi-Field'!$F$26="Drained"),BI491,IF(AND('[1]Multi-Field'!$E$26=[1]Lists!BF491,'[1]Multi-Field'!$F$26="undrained"),BH491,""))</f>
        <v/>
      </c>
      <c r="CI491" s="409" t="str">
        <f>IF(AND('[1]Multi-Field'!$E$27=[1]Lists!BF491,'[1]Multi-Field'!$F$27="Drained"),BI491,IF(AND('[1]Multi-Field'!$E$27=[1]Lists!BF491,'[1]Multi-Field'!$F$27="undrained"),BH491,""))</f>
        <v/>
      </c>
      <c r="CJ491" s="409" t="str">
        <f>IF(AND('[1]Multi-Field'!$E$28=[1]Lists!BF491,'[1]Multi-Field'!$F$28="Drained"),BI491,IF(AND('[1]Multi-Field'!$E$28=[1]Lists!BF491,'[1]Multi-Field'!$F$28="undrained"),BH491,""))</f>
        <v/>
      </c>
      <c r="CK491" s="409" t="str">
        <f>IF(AND('[1]Multi-Field'!$E$29=[1]Lists!BF491,'[1]Multi-Field'!$F$29="Drained"),BI491,IF(AND('[1]Multi-Field'!$E$29=[1]Lists!BF491,'[1]Multi-Field'!$F$29="undrained"),BH491,""))</f>
        <v/>
      </c>
      <c r="CL491" s="409" t="str">
        <f>IF(AND('[1]Multi-Field'!$E$30=[1]Lists!BF491,'[1]Multi-Field'!$F$30="Drained"),BI491,IF(AND('[1]Multi-Field'!$E$30=[1]Lists!BF491,'[1]Multi-Field'!$F$30="undrained"),BH491,""))</f>
        <v/>
      </c>
      <c r="CM491" s="409" t="str">
        <f>IF(AND('[1]Multi-Field'!$E$31=[1]Lists!BF491,'[1]Multi-Field'!$F$31="Drained"),BI491,IF(AND('[1]Multi-Field'!$E$31=[1]Lists!BF491,'[1]Multi-Field'!$F$31="undrained"),BH491,""))</f>
        <v/>
      </c>
      <c r="CN491" s="409" t="str">
        <f>IF(AND('[1]Multi-Field'!$E$32=[1]Lists!BF491,'[1]Multi-Field'!$F$32="Drained"),BI491,IF(AND('[1]Multi-Field'!$E$32=[1]Lists!BF491,'[1]Multi-Field'!$F$32="undrained"),BH491,""))</f>
        <v/>
      </c>
      <c r="CO491" s="409" t="str">
        <f>IF(AND('[1]Multi-Field'!$E$33=[1]Lists!BF491,'[1]Multi-Field'!$F$33="Drained"),BI491,IF(AND('[1]Multi-Field'!$E$33=[1]Lists!BF491,'[1]Multi-Field'!$F$33="undrained"),BH491,""))</f>
        <v/>
      </c>
      <c r="CP491" s="409" t="str">
        <f>IF(AND('[1]Multi-Field'!$E$34=[1]Lists!BF491,'[1]Multi-Field'!$F$34="Drained"),BI491,IF(AND('[1]Multi-Field'!$E$34=[1]Lists!BF491,'[1]Multi-Field'!$F$34="undrained"),BH491,""))</f>
        <v/>
      </c>
      <c r="CQ491" s="409" t="str">
        <f>IF(AND('[1]Multi-Field'!$E$35=[1]Lists!BF491,'[1]Multi-Field'!$F$35="Drained"),BI491,IF(AND('[1]Multi-Field'!$E$35=[1]Lists!BF491,'[1]Multi-Field'!$F$35="undrained"),BH491,""))</f>
        <v/>
      </c>
      <c r="CR491" s="409" t="str">
        <f>IF(AND('[1]Multi-Field'!$E$36=[1]Lists!BF491,'[1]Multi-Field'!$F$36="Drained"),BI491,IF(AND('[1]Multi-Field'!$E$36=[1]Lists!BF491,'[1]Multi-Field'!$F$36="undrained"),BH491,""))</f>
        <v/>
      </c>
      <c r="CS491" s="409" t="str">
        <f>IF(AND('[1]Multi-Field'!$E$37=[1]Lists!BF491,'[1]Multi-Field'!$F$37="Drained"),BI491,IF(AND('[1]Multi-Field'!$E$37=[1]Lists!BF491,'[1]Multi-Field'!$F$37="undrained"),BH491,""))</f>
        <v/>
      </c>
      <c r="CT491" s="409" t="str">
        <f>IF(AND('[1]Multi-Field'!$E$38=[1]Lists!BF491,'[1]Multi-Field'!$F$38="Drained"),BI491,IF(AND('[1]Multi-Field'!$E$38=[1]Lists!BF491,'[1]Multi-Field'!$F$38="undrained"),BH491,""))</f>
        <v/>
      </c>
      <c r="CU491" s="409" t="str">
        <f>IF(AND('[1]Multi-Field'!$E$39=[1]Lists!BF491,'[1]Multi-Field'!$F$39="Drained"),BI491,IF(AND('[1]Multi-Field'!$E$39=[1]Lists!BF491,'[1]Multi-Field'!$F$39="undrained"),BH491,""))</f>
        <v/>
      </c>
      <c r="CV491" s="409" t="str">
        <f>IF(AND('[1]Multi-Field'!$E$40=[1]Lists!BF491,'[1]Multi-Field'!$F$40="Drained"),BI491,IF(AND('[1]Multi-Field'!$E$40=[1]Lists!BF491,'[1]Multi-Field'!$F$40="undrained"),BH491,""))</f>
        <v/>
      </c>
      <c r="CW491" s="409" t="str">
        <f>IF(AND('[1]Multi-Field'!$E$41=[1]Lists!BF491,'[1]Multi-Field'!$F$40="Drained"),BI491,IF(AND('[1]Multi-Field'!$E$40=[1]Lists!BF491,'[1]Multi-Field'!$F$40="undrained"),BH491,""))</f>
        <v/>
      </c>
      <c r="CX491" s="409" t="str">
        <f>IF(AND('[1]Multi-Field'!$E$42=[1]Lists!BF491,'[1]Multi-Field'!$F$42="Drained"),BI491,IF(AND('[1]Multi-Field'!$E$42=[1]Lists!BF491,'[1]Multi-Field'!$F$42="undrained"),BH491,""))</f>
        <v/>
      </c>
      <c r="CY491" s="409" t="str">
        <f>IF(AND('[1]Multi-Field'!$E$43=[1]Lists!BF491,'[1]Multi-Field'!$F$43="Drained"),BI491,IF(AND('[1]Multi-Field'!$E$43=[1]Lists!BF491,'[1]Multi-Field'!$F$43="undrained"),BH491,""))</f>
        <v/>
      </c>
      <c r="CZ491" s="409" t="str">
        <f>IF(AND('[1]Multi-Field'!$E$44=[1]Lists!BF491,'[1]Multi-Field'!$F$44="Drained"),BI491,IF(AND('[1]Multi-Field'!$E$44=[1]Lists!BF491,'[1]Multi-Field'!$F$44="undrained"),BH491,""))</f>
        <v/>
      </c>
      <c r="DA491" s="409" t="str">
        <f>IF(AND('[1]Multi-Field'!$E$45=[1]Lists!BF491,'[1]Multi-Field'!$F$45="Drained"),BI491,IF(AND('[1]Multi-Field'!$E$45=[1]Lists!BF491,'[1]Multi-Field'!$F$45="undrained"),BH491,""))</f>
        <v/>
      </c>
      <c r="DB491" s="409" t="str">
        <f>IF(AND('[1]Multi-Field'!$E$46=[1]Lists!BF491,'[1]Multi-Field'!$F$46="Drained"),BI491,IF(AND('[1]Multi-Field'!$E$46=[1]Lists!BF491,'[1]Multi-Field'!$F$46="undrained"),BH491,""))</f>
        <v/>
      </c>
      <c r="DC491" s="409" t="str">
        <f>IF(AND('[1]Multi-Field'!$E$47=[1]Lists!BF491,'[1]Multi-Field'!$F$47="Drained"),BI491,IF(AND('[1]Multi-Field'!$E$47=[1]Lists!BF491,'[1]Multi-Field'!$F$47="undrained"),BH491,""))</f>
        <v/>
      </c>
      <c r="DD491" s="409" t="str">
        <f>IF(AND('[1]Multi-Field'!$E$48=[1]Lists!BF491,'[1]Multi-Field'!$F$48="Drained"),BI491,IF(AND('[1]Multi-Field'!$E$48=[1]Lists!BF491,'[1]Multi-Field'!$F$48="undrained"),BH491,""))</f>
        <v/>
      </c>
      <c r="DE491" s="409" t="str">
        <f>IF(AND('[1]Multi-Field'!$E$49=[1]Lists!BF491,'[1]Multi-Field'!$F$49="Drained"),BI491,IF(AND('[1]Multi-Field'!$E$49=[1]Lists!BF491,'[1]Multi-Field'!$F$9="undrained"),BH491,""))</f>
        <v/>
      </c>
      <c r="DF491" s="409" t="str">
        <f>IF(AND('[1]Multi-Field'!$E$50=[1]Lists!BF491,'[1]Multi-Field'!$F$50="Drained"),BI491,IF(AND('[1]Multi-Field'!$E$50=[1]Lists!BF491,'[1]Multi-Field'!$F$50="undrained"),BH491,""))</f>
        <v/>
      </c>
      <c r="DG491" s="409" t="str">
        <f>IF(AND('[1]Multi-Field'!$E$51=[1]Lists!BF491,'[1]Multi-Field'!$F$51="Drained"),BI491,IF(AND('[1]Multi-Field'!$E$51=[1]Lists!BF491,'[1]Multi-Field'!$F$51="undrained"),BH491,""))</f>
        <v/>
      </c>
      <c r="DH491" s="409" t="str">
        <f>IF(AND('[1]Multi-Field'!$E$52=[1]Lists!BF491,'[1]Multi-Field'!$F$52="Drained"),BI491,IF(AND('[1]Multi-Field'!$E$52=[1]Lists!BF491,'[1]Multi-Field'!$F$52="undrained"),BH491,""))</f>
        <v/>
      </c>
      <c r="DI491" s="409" t="str">
        <f>IF(AND('[1]Multi-Field'!$E$53=[1]Lists!BF491,'[1]Multi-Field'!$F$53="Drained"),BI491,IF(AND('[1]Multi-Field'!$E$53=[1]Lists!BF491,'[1]Multi-Field'!$F$53="undrained"),BH491,""))</f>
        <v/>
      </c>
      <c r="DJ491" s="409" t="str">
        <f>IF(AND('[1]Multi-Field'!$E$54=[1]Lists!BF491,'[1]Multi-Field'!$F$54="Drained"),BI491,IF(AND('[1]Multi-Field'!$E$54=[1]Lists!BF491,'[1]Multi-Field'!$F$54="undrained"),BH491,""))</f>
        <v/>
      </c>
      <c r="DK491" s="409" t="str">
        <f>IF(AND('[1]Multi-Field'!$E$55=[1]Lists!BF491,'[1]Multi-Field'!$F$55="Drained"),BI491,IF(AND('[1]Multi-Field'!$E$55=[1]Lists!BF491,'[1]Multi-Field'!$F$55="undrained"),BH491,""))</f>
        <v/>
      </c>
      <c r="DL491" s="409" t="str">
        <f>IF(AND('[1]Multi-Field'!$E$56=[1]Lists!BF491,'[1]Multi-Field'!$F$56="Drained"),BI491,IF(AND('[1]Multi-Field'!$E$56=[1]Lists!BF491,'[1]Multi-Field'!$F$56="undrained"),BH491,""))</f>
        <v/>
      </c>
      <c r="DM491" s="409" t="str">
        <f>IF(AND('[1]Multi-Field'!$E$57=[1]Lists!BF491,'[1]Multi-Field'!$F$57="Drained"),BI491,IF(AND('[1]Multi-Field'!$E$57=[1]Lists!BF491,'[1]Multi-Field'!$F$57="undrained"),BH491,""))</f>
        <v/>
      </c>
      <c r="DN491" s="409" t="str">
        <f>IF(AND('[1]Multi-Field'!$E$58=[1]Lists!BF491,'[1]Multi-Field'!$F$58="Drained"),BI491,IF(AND('[1]Multi-Field'!$E$58=[1]Lists!BF491,'[1]Multi-Field'!$F$58="undrained"),BH491,""))</f>
        <v/>
      </c>
      <c r="DO491" s="409" t="str">
        <f>IF(AND('[1]Multi-Field'!$E$59=[1]Lists!BF491,'[1]Multi-Field'!$F$59="Drained"),BI491,IF(AND('[1]Multi-Field'!$E$59=[1]Lists!BF491,'[1]Multi-Field'!$F$59="undrained"),BH491,""))</f>
        <v/>
      </c>
      <c r="DP491" s="409" t="str">
        <f>IF(AND('[1]Multi-Field'!$E$60=[1]Lists!BF491,'[1]Multi-Field'!$F$60="Drained"),BI491,IF(AND('[1]Multi-Field'!$E$60=[1]Lists!BF491,'[1]Multi-Field'!$F$60="undrained"),BH491,""))</f>
        <v/>
      </c>
      <c r="DQ491" s="409" t="str">
        <f>IF(AND('[1]Multi-Field'!$E$61=[1]Lists!BF491,'[1]Multi-Field'!$F$61="Drained"),BI491,IF(AND('[1]Multi-Field'!$E$61=[1]Lists!BF491,'[1]Multi-Field'!$F$61="undrained"),BH491,""))</f>
        <v/>
      </c>
      <c r="DR491" s="409" t="str">
        <f>IF(AND('[1]Multi-Field'!$E$62=[1]Lists!BF491,'[1]Multi-Field'!$F$62="Drained"),BI491,IF(AND('[1]Multi-Field'!$E$62=[1]Lists!BF491,'[1]Multi-Field'!$F$62="undrained"),BH491,""))</f>
        <v/>
      </c>
      <c r="DS491" s="409" t="str">
        <f>IF(AND('[1]Multi-Field'!$E$63=[1]Lists!BF491,'[1]Multi-Field'!$F$63="Drained"),BI491,IF(AND('[1]Multi-Field'!$E$63=[1]Lists!BF491,'[1]Multi-Field'!$F$63="undrained"),BH491,""))</f>
        <v/>
      </c>
      <c r="DT491" s="409" t="str">
        <f>IF(AND('[1]Multi-Field'!$E$64=[1]Lists!BF491,'[1]Multi-Field'!$F$64="Drained"),BI491,IF(AND('[1]Multi-Field'!$E$64=[1]Lists!BF491,'[1]Multi-Field'!$F$64="undrained"),BH491,""))</f>
        <v/>
      </c>
      <c r="DU491" s="409" t="str">
        <f>IF(AND('[1]Multi-Field'!$E$65=[1]Lists!BF491,'[1]Multi-Field'!$F$65="Drained"),BI491,IF(AND('[1]Multi-Field'!$E$65=[1]Lists!BF491,'[1]Multi-Field'!$F$65="undrained"),BH491,""))</f>
        <v/>
      </c>
      <c r="DV491" s="409" t="str">
        <f>IF(AND('[1]Multi-Field'!$E$66=[1]Lists!BF491,'[1]Multi-Field'!$F$66="Drained"),BI491,IF(AND('[1]Multi-Field'!$E$66=[1]Lists!BF491,'[1]Multi-Field'!$F$66="undrained"),BH491,""))</f>
        <v/>
      </c>
      <c r="DW491" s="409" t="str">
        <f>IF(AND('[1]Multi-Field'!$E$67=[1]Lists!BF491,'[1]Multi-Field'!$F$67="Drained"),BI491,IF(AND('[1]Multi-Field'!$E$67=[1]Lists!BF491,'[1]Multi-Field'!$F$67="undrained"),BH491,""))</f>
        <v/>
      </c>
      <c r="DX491" s="409" t="str">
        <f>IF(AND('[1]Multi-Field'!$E$68=[1]Lists!BF491,'[1]Multi-Field'!$F$68="Drained"),BI491,IF(AND('[1]Multi-Field'!$E$68=[1]Lists!BF491,'[1]Multi-Field'!$F$68="undrained"),BH491,""))</f>
        <v/>
      </c>
      <c r="DY491" s="409" t="str">
        <f>IF(AND('[1]Multi-Field'!$E$69=[1]Lists!BF491,'[1]Multi-Field'!$F$69="Drained"),BI491,IF(AND('[1]Multi-Field'!$E$69=[1]Lists!BF491,'[1]Multi-Field'!$F$69="undrained"),BH491,""))</f>
        <v/>
      </c>
      <c r="DZ491" s="409" t="str">
        <f>IF(AND('[1]Multi-Field'!$E$70=[1]Lists!BF491,'[1]Multi-Field'!$F$70="Drained"),BI491,IF(AND('[1]Multi-Field'!$E$70=[1]Lists!BF491,'[1]Multi-Field'!$F$70="undrained"),BH491,""))</f>
        <v/>
      </c>
      <c r="EA491" s="409" t="str">
        <f>IF(AND('[1]Multi-Field'!$E$71=[1]Lists!BF491,'[1]Multi-Field'!$F$71="Drained"),BI491,IF(AND('[1]Multi-Field'!$E$71=[1]Lists!BF491,'[1]Multi-Field'!$F$71="undrained"),BH491,""))</f>
        <v/>
      </c>
      <c r="EB491" s="409" t="str">
        <f>IF(AND('[1]Multi-Field'!$E$72=[1]Lists!BF491,'[1]Multi-Field'!$F$72="Drained"),BI491,IF(AND('[1]Multi-Field'!$E$72=[1]Lists!BF491,'[1]Multi-Field'!$F$72="undrained"),BH491,""))</f>
        <v/>
      </c>
      <c r="EC491" s="409" t="str">
        <f>IF(AND('[1]Multi-Field'!$E$73=[1]Lists!BF491,'[1]Multi-Field'!$F$73="Drained"),BI491,IF(AND('[1]Multi-Field'!$E$73=[1]Lists!BF491,'[1]Multi-Field'!$F$73="undrained"),BH491,""))</f>
        <v/>
      </c>
      <c r="ED491" s="409" t="str">
        <f>IF(AND('[1]Multi-Field'!$E$74=[1]Lists!BF491,'[1]Multi-Field'!$F$74="Drained"),BI491,IF(AND('[1]Multi-Field'!$E$74=[1]Lists!BF491,'[1]Multi-Field'!$F$74="undrained"),BH491,""))</f>
        <v/>
      </c>
      <c r="EE491" s="409" t="str">
        <f>IF(AND('[1]Multi-Field'!$E$75=[1]Lists!BF491,'[1]Multi-Field'!$F$75="Drained"),BI491,IF(AND('[1]Multi-Field'!$E$75=[1]Lists!BF491,'[1]Multi-Field'!$F$75="undrained"),BH491,""))</f>
        <v/>
      </c>
      <c r="EF491" s="409" t="str">
        <f>IF(AND('[1]Multi-Field'!$E$76=[1]Lists!BF491,'[1]Multi-Field'!$F$76="Drained"),BI491,IF(AND('[1]Multi-Field'!$E$76=[1]Lists!BF491,'[1]Multi-Field'!$F$6="undrained"),BH491,""))</f>
        <v/>
      </c>
      <c r="EG491" s="409" t="str">
        <f>IF(AND('[1]Multi-Field'!$E$77=[1]Lists!BF491,'[1]Multi-Field'!$F$77="Drained"),BI491,IF(AND('[1]Multi-Field'!$E$77=[1]Lists!BF491,'[1]Multi-Field'!$F$77="undrained"),BH491,""))</f>
        <v/>
      </c>
      <c r="EH491" s="409" t="str">
        <f>IF(AND('[1]Multi-Field'!$E$78=[1]Lists!BF491,'[1]Multi-Field'!$F$78="Drained"),BI491,IF(AND('[1]Multi-Field'!$E$78=[1]Lists!BF491,'[1]Multi-Field'!$F$78="undrained"),BH491,""))</f>
        <v/>
      </c>
      <c r="EI491" s="409" t="str">
        <f>IF(AND('[1]Multi-Field'!$E$79=[1]Lists!BF491,'[1]Multi-Field'!$F$79="Drained"),BI491,IF(AND('[1]Multi-Field'!$E$79=[1]Lists!BF491,'[1]Multi-Field'!$F$79="undrained"),BH491,""))</f>
        <v/>
      </c>
      <c r="EJ491" s="409" t="str">
        <f>IF(AND('[1]Multi-Field'!$E$80=[1]Lists!BF491,'[1]Multi-Field'!$F$80="Drained"),BI491,IF(AND('[1]Multi-Field'!$E$80=[1]Lists!BF491,'[1]Multi-Field'!$F$80="undrained"),BH491,""))</f>
        <v/>
      </c>
      <c r="EK491" s="409" t="str">
        <f>IF(AND('[1]Multi-Field'!$E$81=[1]Lists!BF491,'[1]Multi-Field'!$F$81="Drained"),BI491,IF(AND('[1]Multi-Field'!$E$81=[1]Lists!BF491,'[1]Multi-Field'!$F$81="undrained"),BH491,""))</f>
        <v/>
      </c>
      <c r="EL491" s="409" t="str">
        <f>IF(AND('[1]Multi-Field'!$E$82=[1]Lists!BF491,'[1]Multi-Field'!$F$82="Drained"),BI491,IF(AND('[1]Multi-Field'!$E$82=[1]Lists!BF491,'[1]Multi-Field'!$F$82="undrained"),BH491,""))</f>
        <v/>
      </c>
      <c r="EM491" s="409" t="str">
        <f>IF(AND('[1]Multi-Field'!$E$83=[1]Lists!BF491,'[1]Multi-Field'!$F$83="Drained"),BI491,IF(AND('[1]Multi-Field'!$E$83=[1]Lists!BF491,'[1]Multi-Field'!$F$83="undrained"),BH491,""))</f>
        <v/>
      </c>
      <c r="EN491" s="409" t="str">
        <f>IF(AND('[1]Multi-Field'!$E$84=[1]Lists!BF491,'[1]Multi-Field'!$F$84="Drained"),BI491,IF(AND('[1]Multi-Field'!$E$84=[1]Lists!BF491,'[1]Multi-Field'!$F$84="undrained"),BH491,""))</f>
        <v/>
      </c>
      <c r="EO491" s="409" t="str">
        <f>IF(AND('[1]Multi-Field'!$E$85=[1]Lists!BF491,'[1]Multi-Field'!$F$85="Drained"),BI491,IF(AND('[1]Multi-Field'!$E$85=[1]Lists!BF491,'[1]Multi-Field'!$F$85="undrained"),BH491,""))</f>
        <v/>
      </c>
      <c r="EP491" s="409" t="str">
        <f>IF(AND('[1]Multi-Field'!$E$86=[1]Lists!BF491,'[1]Multi-Field'!$F$86="Drained"),BI491,IF(AND('[1]Multi-Field'!$E$86=[1]Lists!BF491,'[1]Multi-Field'!$F$86="undrained"),BH491,""))</f>
        <v/>
      </c>
      <c r="EQ491" s="409" t="str">
        <f>IF(AND('[1]Multi-Field'!$E$87=[1]Lists!BF491,'[1]Multi-Field'!$F$87="Drained"),BI491,IF(AND('[1]Multi-Field'!$E$87=[1]Lists!BF491,'[1]Multi-Field'!$F$87="undrained"),BH491,""))</f>
        <v/>
      </c>
      <c r="ER491" s="409" t="str">
        <f>IF(AND('[1]Multi-Field'!$E$88=[1]Lists!BF491,'[1]Multi-Field'!$F$88="Drained"),BI491,IF(AND('[1]Multi-Field'!$E$88=[1]Lists!BF491,'[1]Multi-Field'!$F$88="undrained"),BH491,""))</f>
        <v/>
      </c>
      <c r="ES491" s="409" t="str">
        <f>IF(AND('[1]Multi-Field'!$E$89=[1]Lists!BF491,'[1]Multi-Field'!$F$89="Drained"),BI491,IF(AND('[1]Multi-Field'!$E$89=[1]Lists!BF491,'[1]Multi-Field'!$F$89="undrained"),BH491,""))</f>
        <v/>
      </c>
      <c r="ET491" s="409" t="str">
        <f>IF(AND('[1]Multi-Field'!$E$90=[1]Lists!BF491,'[1]Multi-Field'!$F$90="Drained"),BI491,IF(AND('[1]Multi-Field'!$E$90=[1]Lists!BF491,'[1]Multi-Field'!$F$90="undrained"),BH491,""))</f>
        <v/>
      </c>
      <c r="EU491" s="409" t="str">
        <f>IF(AND('[1]Multi-Field'!$E$91=[1]Lists!BF491,'[1]Multi-Field'!$F$91="Drained"),BI491,IF(AND('[1]Multi-Field'!$E$91=[1]Lists!BF491,'[1]Multi-Field'!$F$91="undrained"),BH491,""))</f>
        <v/>
      </c>
      <c r="EV491" s="409" t="str">
        <f>IF(AND('[1]Multi-Field'!$E$92=[1]Lists!BF491,'[1]Multi-Field'!$F$92="Drained"),BI491,IF(AND('[1]Multi-Field'!$E$92=[1]Lists!BF491,'[1]Multi-Field'!$F$92="undrained"),BH491,""))</f>
        <v/>
      </c>
      <c r="EW491" s="409" t="str">
        <f>IF(AND('[1]Multi-Field'!$E$93=[1]Lists!BF491,'[1]Multi-Field'!$F$93="Drained"),BI491,IF(AND('[1]Multi-Field'!$E$93=[1]Lists!BF491,'[1]Multi-Field'!$F$93="undrained"),BH491,""))</f>
        <v/>
      </c>
      <c r="EX491" s="409" t="str">
        <f>IF(AND('[1]Multi-Field'!$E$94=[1]Lists!BF491,'[1]Multi-Field'!$F$94="Drained"),BI491,IF(AND('[1]Multi-Field'!$E$94=[1]Lists!BF491,'[1]Multi-Field'!$F$94="undrained"),BH491,""))</f>
        <v/>
      </c>
      <c r="EY491" s="409" t="str">
        <f>IF(AND('[1]Multi-Field'!$E$95=[1]Lists!BF491,'[1]Multi-Field'!$F$95="Drained"),BI491,IF(AND('[1]Multi-Field'!$E$95=[1]Lists!BF491,'[1]Multi-Field'!$F$95="undrained"),BH491,""))</f>
        <v/>
      </c>
      <c r="EZ491" s="409" t="str">
        <f>IF(AND('[1]Multi-Field'!$E$96=[1]Lists!BF491,'[1]Multi-Field'!$F$96="Drained"),BI491,IF(AND('[1]Multi-Field'!$E$96=[1]Lists!BF491,'[1]Multi-Field'!$F$96="undrained"),BH491,""))</f>
        <v/>
      </c>
      <c r="FA491" s="409" t="str">
        <f>IF(AND('[1]Multi-Field'!$E$97=[1]Lists!BF491,'[1]Multi-Field'!$F$97="Drained"),BI491,IF(AND('[1]Multi-Field'!$E$97=[1]Lists!BF491,'[1]Multi-Field'!$F$97="undrained"),BH491,""))</f>
        <v/>
      </c>
      <c r="FB491" s="409" t="str">
        <f>IF(AND('[1]Multi-Field'!$E$98=[1]Lists!BF491,'[1]Multi-Field'!$F$98="Drained"),BI491,IF(AND('[1]Multi-Field'!$E$98=[1]Lists!BF491,'[1]Multi-Field'!$F$98="undrained"),BH491,""))</f>
        <v/>
      </c>
      <c r="FC491" s="409" t="str">
        <f>IF(AND('[1]Multi-Field'!$E$99=[1]Lists!BF491,'[1]Multi-Field'!$F$99="Drained"),BI491,IF(AND('[1]Multi-Field'!$E$99=[1]Lists!BF491,'[1]Multi-Field'!$F$99="undrained"),BH491,""))</f>
        <v/>
      </c>
      <c r="FD491" s="409" t="str">
        <f>IF(AND('[1]Multi-Field'!$E$100=[1]Lists!BF491,'[1]Multi-Field'!$F$100="Drained"),BI491,IF(AND('[1]Multi-Field'!$E$100=[1]Lists!BF491,'[1]Multi-Field'!$F$100="undrained"),BH491,""))</f>
        <v/>
      </c>
      <c r="FE491" s="409" t="str">
        <f>IF(AND('[1]Multi-Field'!$E$101=[1]Lists!BF491,'[1]Multi-Field'!$F$101="Drained"),BI491,IF(AND('[1]Multi-Field'!$E$101=[1]Lists!BF491,'[1]Multi-Field'!$F$101="undrained"),BH491,""))</f>
        <v/>
      </c>
      <c r="FF491" s="409" t="str">
        <f>IF(AND('[1]Multi-Field'!$E$102=[1]Lists!BF491,'[1]Multi-Field'!$F$102="Drained"),BI491,IF(AND('[1]Multi-Field'!$E$102=[1]Lists!BF491,'[1]Multi-Field'!$F$102="undrained"),BH491,""))</f>
        <v/>
      </c>
      <c r="FG491" s="409" t="str">
        <f>IF(AND('[1]Multi-Field'!$E$103=[1]Lists!BF491,'[1]Multi-Field'!$F$103="Drained"),BI491,IF(AND('[1]Multi-Field'!$E$103=[1]Lists!BF491,'[1]Multi-Field'!$F$103="undrained"),BH491,""))</f>
        <v/>
      </c>
      <c r="FH491" s="409" t="str">
        <f>IF(AND('[1]Multi-Field'!$E$104=[1]Lists!BF491,'[1]Multi-Field'!$F$104="Drained"),BI491,IF(AND('[1]Multi-Field'!$E$104=[1]Lists!BF491,'[1]Multi-Field'!$F$104="undrained"),BH491,""))</f>
        <v/>
      </c>
      <c r="FI491" s="409" t="str">
        <f>IF(AND('[1]Multi-Field'!$E$105=[1]Lists!BF491,'[1]Multi-Field'!$F$105="Drained"),BI491,IF(AND('[1]Multi-Field'!$E$105=[1]Lists!BF491,'[1]Multi-Field'!$F$105="undrained"),BH491,""))</f>
        <v/>
      </c>
      <c r="FJ491" s="409" t="str">
        <f>IF(AND('[1]Multi-Field'!$E$106=[1]Lists!BF491,'[1]Multi-Field'!$F$106="Drained"),BI491,IF(AND('[1]Multi-Field'!$E$106=[1]Lists!BF491,'[1]Multi-Field'!$F$106="undrained"),BH491,""))</f>
        <v/>
      </c>
      <c r="FK491" s="409" t="str">
        <f>IF(AND('[1]Multi-Field'!$E$107=[1]Lists!BF491,'[1]Multi-Field'!$F$107="Drained"),BI491,IF(AND('[1]Multi-Field'!$E$107=[1]Lists!BF491,'[1]Multi-Field'!$F$107="undrained"),BH491,""))</f>
        <v/>
      </c>
      <c r="FL491" s="409" t="str">
        <f>IF(AND('[1]Multi-Field'!$E$108=[1]Lists!BF491,'[1]Multi-Field'!$F$108="Drained"),BI491,IF(AND('[1]Multi-Field'!$E$108=[1]Lists!BF491,'[1]Multi-Field'!$F$108="undrained"),BH491,""))</f>
        <v/>
      </c>
      <c r="FM491" s="409" t="str">
        <f>IF(AND('[1]Multi-Field'!$E$109=[1]Lists!BF491,'[1]Multi-Field'!$F$109="Drained"),BI491,IF(AND('[1]Multi-Field'!$E$109=[1]Lists!BF491,'[1]Multi-Field'!$F$109="undrained"),BH491,""))</f>
        <v/>
      </c>
      <c r="FN491" s="409" t="str">
        <f>IF(AND('[1]Multi-Field'!$E$110=[1]Lists!BF491,'[1]Multi-Field'!$F$110="Drained"),BI491,IF(AND('[1]Multi-Field'!$E$110=[1]Lists!BF491,'[1]Multi-Field'!$F$110="undrained"),BH491,""))</f>
        <v/>
      </c>
      <c r="FO491" s="409" t="str">
        <f>IF(AND('[1]Multi-Field'!$E$111=[1]Lists!BF491,'[1]Multi-Field'!$F$111="Drained"),BI491,IF(AND('[1]Multi-Field'!$E$111=[1]Lists!BF491,'[1]Multi-Field'!$F$111="undrained"),BH491,""))</f>
        <v/>
      </c>
      <c r="FP491" s="409" t="str">
        <f>IF(AND('[1]Multi-Field'!$E$112=[1]Lists!BF491,'[1]Multi-Field'!$F$112="Drained"),BI491,IF(AND('[1]Multi-Field'!$E$112=[1]Lists!BF491,'[1]Multi-Field'!$F$112="undrained"),BH491,""))</f>
        <v/>
      </c>
      <c r="FQ491" s="409" t="str">
        <f>IF(AND('[1]Multi-Field'!$E$113=[1]Lists!BF491,'[1]Multi-Field'!$F$113="Drained"),BI491,IF(AND('[1]Multi-Field'!$E$113=[1]Lists!BF491,'[1]Multi-Field'!$F$113="undrained"),BH491,""))</f>
        <v/>
      </c>
      <c r="FR491" s="409" t="str">
        <f>IF(AND('[1]Multi-Field'!$E$114=[1]Lists!BF491,'[1]Multi-Field'!$F$114="Drained"),BI491,IF(AND('[1]Multi-Field'!$E$114=[1]Lists!BF491,'[1]Multi-Field'!$F$114="undrained"),BH491,""))</f>
        <v/>
      </c>
      <c r="FS491" s="409" t="str">
        <f>IF(AND('[1]Multi-Field'!$E$115=[1]Lists!BF491,'[1]Multi-Field'!$F$115="Drained"),BI491,IF(AND('[1]Multi-Field'!$E$115=[1]Lists!BF491,'[1]Multi-Field'!$F$115="undrained"),BH491,""))</f>
        <v/>
      </c>
      <c r="FT491" s="409" t="str">
        <f>IF(AND('[1]Multi-Field'!$E$116=[1]Lists!BF491,'[1]Multi-Field'!$F$116="Drained"),BI491,IF(AND('[1]Multi-Field'!$E$116=[1]Lists!BF491,'[1]Multi-Field'!$F$116="undrained"),BH491,""))</f>
        <v/>
      </c>
      <c r="FU491" s="409" t="str">
        <f>IF(AND('[1]Multi-Field'!$E$117=[1]Lists!BF491,'[1]Multi-Field'!$F$117="Drained"),BI491,IF(AND('[1]Multi-Field'!$E$117=[1]Lists!BF491,'[1]Multi-Field'!$F$117="undrained"),BH491,""))</f>
        <v/>
      </c>
      <c r="FV491" s="409" t="str">
        <f>IF(AND('[1]Multi-Field'!$E$118=[1]Lists!BF491,'[1]Multi-Field'!$F$118="Drained"),BI491,IF(AND('[1]Multi-Field'!$E$118=[1]Lists!BF491,'[1]Multi-Field'!$F$118="undrained"),BH491,""))</f>
        <v/>
      </c>
      <c r="FW491" s="409" t="str">
        <f>IF(AND('[1]Multi-Field'!$E$119=[1]Lists!BF491,'[1]Multi-Field'!$F$119="Drained"),BI491,IF(AND('[1]Multi-Field'!$E$119=[1]Lists!BF491,'[1]Multi-Field'!$F$119="undrained"),BH491,""))</f>
        <v/>
      </c>
      <c r="FX491" s="409" t="str">
        <f>IF(AND('[1]Multi-Field'!$E$120=[1]Lists!BF491,'[1]Multi-Field'!$F$120="Drained"),BI491,IF(AND('[1]Multi-Field'!$E$120=[1]Lists!BF491,'[1]Multi-Field'!$F$120="undrained"),BH491,""))</f>
        <v/>
      </c>
      <c r="GC491" s="4">
        <v>1</v>
      </c>
    </row>
    <row r="492" spans="1:185" ht="13.5" customHeight="1">
      <c r="A492" s="7" t="s">
        <v>578</v>
      </c>
      <c r="B492" s="7"/>
      <c r="C492" s="7"/>
      <c r="D492" s="8">
        <v>55</v>
      </c>
      <c r="E492" s="8">
        <f t="shared" si="67"/>
        <v>58</v>
      </c>
      <c r="F492" s="8">
        <f t="shared" si="68"/>
        <v>62</v>
      </c>
      <c r="G492" s="8">
        <v>65</v>
      </c>
      <c r="H492" s="8">
        <v>60</v>
      </c>
      <c r="I492" s="8">
        <f t="shared" si="71"/>
        <v>63</v>
      </c>
      <c r="J492" s="8">
        <f t="shared" si="72"/>
        <v>67</v>
      </c>
      <c r="K492" s="8">
        <v>70</v>
      </c>
      <c r="L492" s="8">
        <v>75</v>
      </c>
      <c r="M492" s="8">
        <f t="shared" si="69"/>
        <v>85</v>
      </c>
      <c r="N492" s="8">
        <f t="shared" si="70"/>
        <v>95</v>
      </c>
      <c r="O492" s="8">
        <v>105</v>
      </c>
      <c r="P492" s="391">
        <v>467</v>
      </c>
      <c r="Q492" s="394"/>
      <c r="R492" s="395">
        <f>IF(OR('Multi-Field'!AA469=Lists!AC508,'Multi-Field'!AA469=Lists!AC509),IF('Multi-Field'!Z469="x",(IF('Multi-Field'!AC469=Lists!Q477,Lists!R477,IF('Multi-Field'!AC469=Lists!Q478,Lists!R478,IF('Multi-Field'!AC469=Lists!Q479,Lists!R479,IF('Multi-Field'!AC469=Lists!Q480,Lists!R480))))),IF('Multi-Field'!X469="x",(IF('Multi-Field'!AC469=Lists!Q477,Lists!S477,IF('Multi-Field'!AC469=Lists!Q478,Lists!S478,IF('Multi-Field'!AC469=Lists!Q479,Lists!S479,IF('Multi-Field'!AC469=Lists!Q480,Lists!S480))))),IF('Multi-Field'!V469="x",(IF('Multi-Field'!AC469=Lists!Q477,Lists!T477,IF('Multi-Field'!AC469=Lists!Q478,Lists!T478,IF('Multi-Field'!AC469=Lists!Q479,Lists!T479,IF('Multi-Field'!AC469=Lists!Q480,Lists!T480))))),0))))</f>
        <v>0</v>
      </c>
      <c r="S492" s="395">
        <f t="shared" si="73"/>
        <v>0</v>
      </c>
      <c r="T492" s="395"/>
      <c r="U492" s="396"/>
      <c r="BF492" s="411" t="s">
        <v>1656</v>
      </c>
      <c r="BG492" s="412">
        <v>4</v>
      </c>
      <c r="BH492" s="412">
        <v>2.5</v>
      </c>
      <c r="BI492" s="412">
        <v>4</v>
      </c>
      <c r="BJ492" s="409" t="e">
        <f>IF(AND('[1]Single Field'!#REF!=[1]Lists!BF492,'[1]Single Field'!#REF!="Drained"),"x",IF(AND('[1]Single Field'!#REF!=[1]Lists!BF492,'[1]Single Field'!#REF!="Undrained"),O,""))</f>
        <v>#REF!</v>
      </c>
      <c r="BK492" s="409" t="str">
        <f>IF(AND('[1]Multi-Field'!$E$3=[1]Lists!BF492,'[1]Multi-Field'!$F$3="Drained"),BI492,IF(AND('[1]Multi-Field'!$E$3=BF492,'[1]Multi-Field'!$F$3="undrained"),BH492,""))</f>
        <v/>
      </c>
      <c r="BL492" s="409" t="str">
        <f>IF(AND('[1]Multi-Field'!$E$4=BF492,'[1]Multi-Field'!$F$4="Drained"),BI492,IF(AND('[1]Multi-Field'!$E$4=BF492,'[1]Multi-Field'!$F$4="undrained"),BH492,""))</f>
        <v/>
      </c>
      <c r="BM492" s="409" t="str">
        <f>IF(AND('[1]Multi-Field'!$E$5=BF492,'[1]Multi-Field'!$F$5="Drained"),BI492,IF(AND('[1]Multi-Field'!$E$5=BF492,'[1]Multi-Field'!$F$5="undrained"),BH492,""))</f>
        <v/>
      </c>
      <c r="BN492" s="409" t="str">
        <f>IF(AND('[1]Multi-Field'!$E$6=BF492,'[1]Multi-Field'!$F$6="Drained"),BI492,IF(AND('[1]Multi-Field'!$E$6=BF492,'[1]Multi-Field'!$F$6="undrained"),BH492,""))</f>
        <v/>
      </c>
      <c r="BO492" s="409" t="str">
        <f>IF(AND('[1]Multi-Field'!$E$7=BF492,'[1]Multi-Field'!$F$7="Drained"),BI492,IF(AND('[1]Multi-Field'!$E$7=BF492,'[1]Multi-Field'!$F$7="undrained"),BH492,""))</f>
        <v/>
      </c>
      <c r="BP492" s="409" t="str">
        <f>IF(AND('[1]Multi-Field'!$E$8=BF492,'[1]Multi-Field'!$F$8="Drained"),BI492,IF(AND('[1]Multi-Field'!$E$8=BF492,'[1]Multi-Field'!$F$8="undrained"),BH492,""))</f>
        <v/>
      </c>
      <c r="BQ492" s="409" t="str">
        <f>IF(AND('[1]Multi-Field'!$E$9=BF492,'[1]Multi-Field'!$F$9="Drained"),BI492,IF(AND('[1]Multi-Field'!$E$9=BF492,'[1]Multi-Field'!$F$9="undrained"),BH492,""))</f>
        <v/>
      </c>
      <c r="BR492" s="409" t="str">
        <f>IF(AND('[1]Multi-Field'!$E$10=BF492,'[1]Multi-Field'!$F$10="Drained"),BI492,IF(AND('[1]Multi-Field'!$E$10=BF492,'[1]Multi-Field'!$F$10="undrained"),BH492,""))</f>
        <v/>
      </c>
      <c r="BS492" s="409" t="str">
        <f>IF(AND('[1]Multi-Field'!$E$11=BF492,'[1]Multi-Field'!$F$11="Drained"),BI492,IF(AND('[1]Multi-Field'!$E$11=BF492,'[1]Multi-Field'!$F$11="undrained"),BH492,""))</f>
        <v/>
      </c>
      <c r="BT492" s="409" t="str">
        <f>IF(AND('[1]Multi-Field'!$E$12=BF492,'[1]Multi-Field'!$F$12="Drained"),BI492,IF(AND('[1]Multi-Field'!$E$12=BF492,'[1]Multi-Field'!$F$12="undrained"),BH492,""))</f>
        <v/>
      </c>
      <c r="BU492" s="409" t="str">
        <f>IF(AND('[1]Multi-Field'!$E$13=BF492,'[1]Multi-Field'!$F$13="Drained"),BI492,IF(AND('[1]Multi-Field'!$E$3=BF492,'[1]Multi-Field'!$F$13="undrained"),BH492,""))</f>
        <v/>
      </c>
      <c r="BV492" s="409" t="str">
        <f>IF(AND('[1]Multi-Field'!$E$14=BF492,'[1]Multi-Field'!$F$14="Drained"),BI492,IF(AND('[1]Multi-Field'!$E$14=BF492,'[1]Multi-Field'!$F$14="undrained"),BH492,""))</f>
        <v/>
      </c>
      <c r="BW492" s="409" t="str">
        <f>IF(AND('[1]Multi-Field'!$E$15=BF492,'[1]Multi-Field'!$F$15="Drained"),BI492,IF(AND('[1]Multi-Field'!$E$15=BF492,'[1]Multi-Field'!$F$15="undrained"),BH492,""))</f>
        <v/>
      </c>
      <c r="BX492" s="409" t="str">
        <f>IF(AND('[1]Multi-Field'!$E$16=[1]Lists!BF492,'[1]Multi-Field'!$F$16="Drained"),BI492,IF(AND('[1]Multi-Field'!$E$16=[1]Lists!BF492,'[1]Multi-Field'!$F$16="undrained"),BH492,""))</f>
        <v/>
      </c>
      <c r="BY492" s="409" t="str">
        <f>IF(AND('[1]Multi-Field'!$E$17=[1]Lists!BF492,'[1]Multi-Field'!$F$17="Drained"),BI492,IF(AND('[1]Multi-Field'!$E$17=[1]Lists!BF492,'[1]Multi-Field'!$F$17="undrained"),BH492,""))</f>
        <v/>
      </c>
      <c r="BZ492" s="409" t="str">
        <f>IF(AND('[1]Multi-Field'!$E$18=[1]Lists!BF492,'[1]Multi-Field'!$F$18="Drained"),BI492,IF(AND('[1]Multi-Field'!$E$18=[1]Lists!BF492,'[1]Multi-Field'!$F$18="undrained"),BH492,""))</f>
        <v/>
      </c>
      <c r="CA492" s="409" t="str">
        <f>IF(AND('[1]Multi-Field'!$E$19=[1]Lists!BF492,'[1]Multi-Field'!$F$19="Drained"),BI492,IF(AND('[1]Multi-Field'!$E$19=[1]Lists!BF492,'[1]Multi-Field'!$F$19="undrained"),BH492,""))</f>
        <v/>
      </c>
      <c r="CB492" s="409" t="str">
        <f>IF(AND('[1]Multi-Field'!$E$20=[1]Lists!BF492,'[1]Multi-Field'!$F$20="Drained"),BI492,IF(AND('[1]Multi-Field'!$E$20=[1]Lists!BF492,'[1]Multi-Field'!$F$20="undrained"),BH492,""))</f>
        <v/>
      </c>
      <c r="CC492" s="409" t="str">
        <f>IF(AND('[1]Multi-Field'!$E$21=[1]Lists!BF492,'[1]Multi-Field'!$F$21="Drained"),BI492,IF(AND('[1]Multi-Field'!$E$21=[1]Lists!BF492,'[1]Multi-Field'!$F$21="undrained"),BH492,""))</f>
        <v/>
      </c>
      <c r="CD492" s="409" t="str">
        <f>IF(AND('[1]Multi-Field'!$E$22=[1]Lists!BF492,'[1]Multi-Field'!$F$22="Drained"),BI492,IF(AND('[1]Multi-Field'!$E$22=[1]Lists!BF492,'[1]Multi-Field'!$F$22="undrained"),BH492,""))</f>
        <v/>
      </c>
      <c r="CE492" s="409" t="str">
        <f>IF(AND('[1]Multi-Field'!$E$23=[1]Lists!BF492,'[1]Multi-Field'!$F$23="Drained"),BI492,IF(AND('[1]Multi-Field'!$E$23=[1]Lists!BF492,'[1]Multi-Field'!$F$23="undrained"),BH492,""))</f>
        <v/>
      </c>
      <c r="CF492" s="409" t="str">
        <f>IF(AND('[1]Multi-Field'!$E$24=[1]Lists!BF492,'[1]Multi-Field'!$F$24="Drained"),BI492,IF(AND('[1]Multi-Field'!$E$24=[1]Lists!BF492,'[1]Multi-Field'!$F$24="undrained"),BH492,""))</f>
        <v/>
      </c>
      <c r="CG492" s="409" t="str">
        <f>IF(AND('[1]Multi-Field'!$E$25=[1]Lists!BF492,'[1]Multi-Field'!$F$25="Drained"),BI492,IF(AND('[1]Multi-Field'!$E$25=[1]Lists!BF492,'[1]Multi-Field'!$F$25="undrained"),BH492,""))</f>
        <v/>
      </c>
      <c r="CH492" s="409" t="str">
        <f>IF(AND('[1]Multi-Field'!$E$26=[1]Lists!BF492,'[1]Multi-Field'!$F$26="Drained"),BI492,IF(AND('[1]Multi-Field'!$E$26=[1]Lists!BF492,'[1]Multi-Field'!$F$26="undrained"),BH492,""))</f>
        <v/>
      </c>
      <c r="CI492" s="409" t="str">
        <f>IF(AND('[1]Multi-Field'!$E$27=[1]Lists!BF492,'[1]Multi-Field'!$F$27="Drained"),BI492,IF(AND('[1]Multi-Field'!$E$27=[1]Lists!BF492,'[1]Multi-Field'!$F$27="undrained"),BH492,""))</f>
        <v/>
      </c>
      <c r="CJ492" s="409" t="str">
        <f>IF(AND('[1]Multi-Field'!$E$28=[1]Lists!BF492,'[1]Multi-Field'!$F$28="Drained"),BI492,IF(AND('[1]Multi-Field'!$E$28=[1]Lists!BF492,'[1]Multi-Field'!$F$28="undrained"),BH492,""))</f>
        <v/>
      </c>
      <c r="CK492" s="409" t="str">
        <f>IF(AND('[1]Multi-Field'!$E$29=[1]Lists!BF492,'[1]Multi-Field'!$F$29="Drained"),BI492,IF(AND('[1]Multi-Field'!$E$29=[1]Lists!BF492,'[1]Multi-Field'!$F$29="undrained"),BH492,""))</f>
        <v/>
      </c>
      <c r="CL492" s="409" t="str">
        <f>IF(AND('[1]Multi-Field'!$E$30=[1]Lists!BF492,'[1]Multi-Field'!$F$30="Drained"),BI492,IF(AND('[1]Multi-Field'!$E$30=[1]Lists!BF492,'[1]Multi-Field'!$F$30="undrained"),BH492,""))</f>
        <v/>
      </c>
      <c r="CM492" s="409" t="str">
        <f>IF(AND('[1]Multi-Field'!$E$31=[1]Lists!BF492,'[1]Multi-Field'!$F$31="Drained"),BI492,IF(AND('[1]Multi-Field'!$E$31=[1]Lists!BF492,'[1]Multi-Field'!$F$31="undrained"),BH492,""))</f>
        <v/>
      </c>
      <c r="CN492" s="409" t="str">
        <f>IF(AND('[1]Multi-Field'!$E$32=[1]Lists!BF492,'[1]Multi-Field'!$F$32="Drained"),BI492,IF(AND('[1]Multi-Field'!$E$32=[1]Lists!BF492,'[1]Multi-Field'!$F$32="undrained"),BH492,""))</f>
        <v/>
      </c>
      <c r="CO492" s="409" t="str">
        <f>IF(AND('[1]Multi-Field'!$E$33=[1]Lists!BF492,'[1]Multi-Field'!$F$33="Drained"),BI492,IF(AND('[1]Multi-Field'!$E$33=[1]Lists!BF492,'[1]Multi-Field'!$F$33="undrained"),BH492,""))</f>
        <v/>
      </c>
      <c r="CP492" s="409" t="str">
        <f>IF(AND('[1]Multi-Field'!$E$34=[1]Lists!BF492,'[1]Multi-Field'!$F$34="Drained"),BI492,IF(AND('[1]Multi-Field'!$E$34=[1]Lists!BF492,'[1]Multi-Field'!$F$34="undrained"),BH492,""))</f>
        <v/>
      </c>
      <c r="CQ492" s="409" t="str">
        <f>IF(AND('[1]Multi-Field'!$E$35=[1]Lists!BF492,'[1]Multi-Field'!$F$35="Drained"),BI492,IF(AND('[1]Multi-Field'!$E$35=[1]Lists!BF492,'[1]Multi-Field'!$F$35="undrained"),BH492,""))</f>
        <v/>
      </c>
      <c r="CR492" s="409" t="str">
        <f>IF(AND('[1]Multi-Field'!$E$36=[1]Lists!BF492,'[1]Multi-Field'!$F$36="Drained"),BI492,IF(AND('[1]Multi-Field'!$E$36=[1]Lists!BF492,'[1]Multi-Field'!$F$36="undrained"),BH492,""))</f>
        <v/>
      </c>
      <c r="CS492" s="409" t="str">
        <f>IF(AND('[1]Multi-Field'!$E$37=[1]Lists!BF492,'[1]Multi-Field'!$F$37="Drained"),BI492,IF(AND('[1]Multi-Field'!$E$37=[1]Lists!BF492,'[1]Multi-Field'!$F$37="undrained"),BH492,""))</f>
        <v/>
      </c>
      <c r="CT492" s="409" t="str">
        <f>IF(AND('[1]Multi-Field'!$E$38=[1]Lists!BF492,'[1]Multi-Field'!$F$38="Drained"),BI492,IF(AND('[1]Multi-Field'!$E$38=[1]Lists!BF492,'[1]Multi-Field'!$F$38="undrained"),BH492,""))</f>
        <v/>
      </c>
      <c r="CU492" s="409" t="str">
        <f>IF(AND('[1]Multi-Field'!$E$39=[1]Lists!BF492,'[1]Multi-Field'!$F$39="Drained"),BI492,IF(AND('[1]Multi-Field'!$E$39=[1]Lists!BF492,'[1]Multi-Field'!$F$39="undrained"),BH492,""))</f>
        <v/>
      </c>
      <c r="CV492" s="409" t="str">
        <f>IF(AND('[1]Multi-Field'!$E$40=[1]Lists!BF492,'[1]Multi-Field'!$F$40="Drained"),BI492,IF(AND('[1]Multi-Field'!$E$40=[1]Lists!BF492,'[1]Multi-Field'!$F$40="undrained"),BH492,""))</f>
        <v/>
      </c>
      <c r="CW492" s="409" t="str">
        <f>IF(AND('[1]Multi-Field'!$E$41=[1]Lists!BF492,'[1]Multi-Field'!$F$40="Drained"),BI492,IF(AND('[1]Multi-Field'!$E$40=[1]Lists!BF492,'[1]Multi-Field'!$F$40="undrained"),BH492,""))</f>
        <v/>
      </c>
      <c r="CX492" s="409" t="str">
        <f>IF(AND('[1]Multi-Field'!$E$42=[1]Lists!BF492,'[1]Multi-Field'!$F$42="Drained"),BI492,IF(AND('[1]Multi-Field'!$E$42=[1]Lists!BF492,'[1]Multi-Field'!$F$42="undrained"),BH492,""))</f>
        <v/>
      </c>
      <c r="CY492" s="409" t="str">
        <f>IF(AND('[1]Multi-Field'!$E$43=[1]Lists!BF492,'[1]Multi-Field'!$F$43="Drained"),BI492,IF(AND('[1]Multi-Field'!$E$43=[1]Lists!BF492,'[1]Multi-Field'!$F$43="undrained"),BH492,""))</f>
        <v/>
      </c>
      <c r="CZ492" s="409" t="str">
        <f>IF(AND('[1]Multi-Field'!$E$44=[1]Lists!BF492,'[1]Multi-Field'!$F$44="Drained"),BI492,IF(AND('[1]Multi-Field'!$E$44=[1]Lists!BF492,'[1]Multi-Field'!$F$44="undrained"),BH492,""))</f>
        <v/>
      </c>
      <c r="DA492" s="409" t="str">
        <f>IF(AND('[1]Multi-Field'!$E$45=[1]Lists!BF492,'[1]Multi-Field'!$F$45="Drained"),BI492,IF(AND('[1]Multi-Field'!$E$45=[1]Lists!BF492,'[1]Multi-Field'!$F$45="undrained"),BH492,""))</f>
        <v/>
      </c>
      <c r="DB492" s="409" t="str">
        <f>IF(AND('[1]Multi-Field'!$E$46=[1]Lists!BF492,'[1]Multi-Field'!$F$46="Drained"),BI492,IF(AND('[1]Multi-Field'!$E$46=[1]Lists!BF492,'[1]Multi-Field'!$F$46="undrained"),BH492,""))</f>
        <v/>
      </c>
      <c r="DC492" s="409" t="str">
        <f>IF(AND('[1]Multi-Field'!$E$47=[1]Lists!BF492,'[1]Multi-Field'!$F$47="Drained"),BI492,IF(AND('[1]Multi-Field'!$E$47=[1]Lists!BF492,'[1]Multi-Field'!$F$47="undrained"),BH492,""))</f>
        <v/>
      </c>
      <c r="DD492" s="409" t="str">
        <f>IF(AND('[1]Multi-Field'!$E$48=[1]Lists!BF492,'[1]Multi-Field'!$F$48="Drained"),BI492,IF(AND('[1]Multi-Field'!$E$48=[1]Lists!BF492,'[1]Multi-Field'!$F$48="undrained"),BH492,""))</f>
        <v/>
      </c>
      <c r="DE492" s="409" t="str">
        <f>IF(AND('[1]Multi-Field'!$E$49=[1]Lists!BF492,'[1]Multi-Field'!$F$49="Drained"),BI492,IF(AND('[1]Multi-Field'!$E$49=[1]Lists!BF492,'[1]Multi-Field'!$F$9="undrained"),BH492,""))</f>
        <v/>
      </c>
      <c r="DF492" s="409" t="str">
        <f>IF(AND('[1]Multi-Field'!$E$50=[1]Lists!BF492,'[1]Multi-Field'!$F$50="Drained"),BI492,IF(AND('[1]Multi-Field'!$E$50=[1]Lists!BF492,'[1]Multi-Field'!$F$50="undrained"),BH492,""))</f>
        <v/>
      </c>
      <c r="DG492" s="409" t="str">
        <f>IF(AND('[1]Multi-Field'!$E$51=[1]Lists!BF492,'[1]Multi-Field'!$F$51="Drained"),BI492,IF(AND('[1]Multi-Field'!$E$51=[1]Lists!BF492,'[1]Multi-Field'!$F$51="undrained"),BH492,""))</f>
        <v/>
      </c>
      <c r="DH492" s="409" t="str">
        <f>IF(AND('[1]Multi-Field'!$E$52=[1]Lists!BF492,'[1]Multi-Field'!$F$52="Drained"),BI492,IF(AND('[1]Multi-Field'!$E$52=[1]Lists!BF492,'[1]Multi-Field'!$F$52="undrained"),BH492,""))</f>
        <v/>
      </c>
      <c r="DI492" s="409" t="str">
        <f>IF(AND('[1]Multi-Field'!$E$53=[1]Lists!BF492,'[1]Multi-Field'!$F$53="Drained"),BI492,IF(AND('[1]Multi-Field'!$E$53=[1]Lists!BF492,'[1]Multi-Field'!$F$53="undrained"),BH492,""))</f>
        <v/>
      </c>
      <c r="DJ492" s="409" t="str">
        <f>IF(AND('[1]Multi-Field'!$E$54=[1]Lists!BF492,'[1]Multi-Field'!$F$54="Drained"),BI492,IF(AND('[1]Multi-Field'!$E$54=[1]Lists!BF492,'[1]Multi-Field'!$F$54="undrained"),BH492,""))</f>
        <v/>
      </c>
      <c r="DK492" s="409" t="str">
        <f>IF(AND('[1]Multi-Field'!$E$55=[1]Lists!BF492,'[1]Multi-Field'!$F$55="Drained"),BI492,IF(AND('[1]Multi-Field'!$E$55=[1]Lists!BF492,'[1]Multi-Field'!$F$55="undrained"),BH492,""))</f>
        <v/>
      </c>
      <c r="DL492" s="409" t="str">
        <f>IF(AND('[1]Multi-Field'!$E$56=[1]Lists!BF492,'[1]Multi-Field'!$F$56="Drained"),BI492,IF(AND('[1]Multi-Field'!$E$56=[1]Lists!BF492,'[1]Multi-Field'!$F$56="undrained"),BH492,""))</f>
        <v/>
      </c>
      <c r="DM492" s="409" t="str">
        <f>IF(AND('[1]Multi-Field'!$E$57=[1]Lists!BF492,'[1]Multi-Field'!$F$57="Drained"),BI492,IF(AND('[1]Multi-Field'!$E$57=[1]Lists!BF492,'[1]Multi-Field'!$F$57="undrained"),BH492,""))</f>
        <v/>
      </c>
      <c r="DN492" s="409" t="str">
        <f>IF(AND('[1]Multi-Field'!$E$58=[1]Lists!BF492,'[1]Multi-Field'!$F$58="Drained"),BI492,IF(AND('[1]Multi-Field'!$E$58=[1]Lists!BF492,'[1]Multi-Field'!$F$58="undrained"),BH492,""))</f>
        <v/>
      </c>
      <c r="DO492" s="409" t="str">
        <f>IF(AND('[1]Multi-Field'!$E$59=[1]Lists!BF492,'[1]Multi-Field'!$F$59="Drained"),BI492,IF(AND('[1]Multi-Field'!$E$59=[1]Lists!BF492,'[1]Multi-Field'!$F$59="undrained"),BH492,""))</f>
        <v/>
      </c>
      <c r="DP492" s="409" t="str">
        <f>IF(AND('[1]Multi-Field'!$E$60=[1]Lists!BF492,'[1]Multi-Field'!$F$60="Drained"),BI492,IF(AND('[1]Multi-Field'!$E$60=[1]Lists!BF492,'[1]Multi-Field'!$F$60="undrained"),BH492,""))</f>
        <v/>
      </c>
      <c r="DQ492" s="409" t="str">
        <f>IF(AND('[1]Multi-Field'!$E$61=[1]Lists!BF492,'[1]Multi-Field'!$F$61="Drained"),BI492,IF(AND('[1]Multi-Field'!$E$61=[1]Lists!BF492,'[1]Multi-Field'!$F$61="undrained"),BH492,""))</f>
        <v/>
      </c>
      <c r="DR492" s="409" t="str">
        <f>IF(AND('[1]Multi-Field'!$E$62=[1]Lists!BF492,'[1]Multi-Field'!$F$62="Drained"),BI492,IF(AND('[1]Multi-Field'!$E$62=[1]Lists!BF492,'[1]Multi-Field'!$F$62="undrained"),BH492,""))</f>
        <v/>
      </c>
      <c r="DS492" s="409" t="str">
        <f>IF(AND('[1]Multi-Field'!$E$63=[1]Lists!BF492,'[1]Multi-Field'!$F$63="Drained"),BI492,IF(AND('[1]Multi-Field'!$E$63=[1]Lists!BF492,'[1]Multi-Field'!$F$63="undrained"),BH492,""))</f>
        <v/>
      </c>
      <c r="DT492" s="409" t="str">
        <f>IF(AND('[1]Multi-Field'!$E$64=[1]Lists!BF492,'[1]Multi-Field'!$F$64="Drained"),BI492,IF(AND('[1]Multi-Field'!$E$64=[1]Lists!BF492,'[1]Multi-Field'!$F$64="undrained"),BH492,""))</f>
        <v/>
      </c>
      <c r="DU492" s="409" t="str">
        <f>IF(AND('[1]Multi-Field'!$E$65=[1]Lists!BF492,'[1]Multi-Field'!$F$65="Drained"),BI492,IF(AND('[1]Multi-Field'!$E$65=[1]Lists!BF492,'[1]Multi-Field'!$F$65="undrained"),BH492,""))</f>
        <v/>
      </c>
      <c r="DV492" s="409" t="str">
        <f>IF(AND('[1]Multi-Field'!$E$66=[1]Lists!BF492,'[1]Multi-Field'!$F$66="Drained"),BI492,IF(AND('[1]Multi-Field'!$E$66=[1]Lists!BF492,'[1]Multi-Field'!$F$66="undrained"),BH492,""))</f>
        <v/>
      </c>
      <c r="DW492" s="409" t="str">
        <f>IF(AND('[1]Multi-Field'!$E$67=[1]Lists!BF492,'[1]Multi-Field'!$F$67="Drained"),BI492,IF(AND('[1]Multi-Field'!$E$67=[1]Lists!BF492,'[1]Multi-Field'!$F$67="undrained"),BH492,""))</f>
        <v/>
      </c>
      <c r="DX492" s="409" t="str">
        <f>IF(AND('[1]Multi-Field'!$E$68=[1]Lists!BF492,'[1]Multi-Field'!$F$68="Drained"),BI492,IF(AND('[1]Multi-Field'!$E$68=[1]Lists!BF492,'[1]Multi-Field'!$F$68="undrained"),BH492,""))</f>
        <v/>
      </c>
      <c r="DY492" s="409" t="str">
        <f>IF(AND('[1]Multi-Field'!$E$69=[1]Lists!BF492,'[1]Multi-Field'!$F$69="Drained"),BI492,IF(AND('[1]Multi-Field'!$E$69=[1]Lists!BF492,'[1]Multi-Field'!$F$69="undrained"),BH492,""))</f>
        <v/>
      </c>
      <c r="DZ492" s="409" t="str">
        <f>IF(AND('[1]Multi-Field'!$E$70=[1]Lists!BF492,'[1]Multi-Field'!$F$70="Drained"),BI492,IF(AND('[1]Multi-Field'!$E$70=[1]Lists!BF492,'[1]Multi-Field'!$F$70="undrained"),BH492,""))</f>
        <v/>
      </c>
      <c r="EA492" s="409" t="str">
        <f>IF(AND('[1]Multi-Field'!$E$71=[1]Lists!BF492,'[1]Multi-Field'!$F$71="Drained"),BI492,IF(AND('[1]Multi-Field'!$E$71=[1]Lists!BF492,'[1]Multi-Field'!$F$71="undrained"),BH492,""))</f>
        <v/>
      </c>
      <c r="EB492" s="409" t="str">
        <f>IF(AND('[1]Multi-Field'!$E$72=[1]Lists!BF492,'[1]Multi-Field'!$F$72="Drained"),BI492,IF(AND('[1]Multi-Field'!$E$72=[1]Lists!BF492,'[1]Multi-Field'!$F$72="undrained"),BH492,""))</f>
        <v/>
      </c>
      <c r="EC492" s="409" t="str">
        <f>IF(AND('[1]Multi-Field'!$E$73=[1]Lists!BF492,'[1]Multi-Field'!$F$73="Drained"),BI492,IF(AND('[1]Multi-Field'!$E$73=[1]Lists!BF492,'[1]Multi-Field'!$F$73="undrained"),BH492,""))</f>
        <v/>
      </c>
      <c r="ED492" s="409" t="str">
        <f>IF(AND('[1]Multi-Field'!$E$74=[1]Lists!BF492,'[1]Multi-Field'!$F$74="Drained"),BI492,IF(AND('[1]Multi-Field'!$E$74=[1]Lists!BF492,'[1]Multi-Field'!$F$74="undrained"),BH492,""))</f>
        <v/>
      </c>
      <c r="EE492" s="409" t="str">
        <f>IF(AND('[1]Multi-Field'!$E$75=[1]Lists!BF492,'[1]Multi-Field'!$F$75="Drained"),BI492,IF(AND('[1]Multi-Field'!$E$75=[1]Lists!BF492,'[1]Multi-Field'!$F$75="undrained"),BH492,""))</f>
        <v/>
      </c>
      <c r="EF492" s="409" t="str">
        <f>IF(AND('[1]Multi-Field'!$E$76=[1]Lists!BF492,'[1]Multi-Field'!$F$76="Drained"),BI492,IF(AND('[1]Multi-Field'!$E$76=[1]Lists!BF492,'[1]Multi-Field'!$F$6="undrained"),BH492,""))</f>
        <v/>
      </c>
      <c r="EG492" s="409" t="str">
        <f>IF(AND('[1]Multi-Field'!$E$77=[1]Lists!BF492,'[1]Multi-Field'!$F$77="Drained"),BI492,IF(AND('[1]Multi-Field'!$E$77=[1]Lists!BF492,'[1]Multi-Field'!$F$77="undrained"),BH492,""))</f>
        <v/>
      </c>
      <c r="EH492" s="409" t="str">
        <f>IF(AND('[1]Multi-Field'!$E$78=[1]Lists!BF492,'[1]Multi-Field'!$F$78="Drained"),BI492,IF(AND('[1]Multi-Field'!$E$78=[1]Lists!BF492,'[1]Multi-Field'!$F$78="undrained"),BH492,""))</f>
        <v/>
      </c>
      <c r="EI492" s="409" t="str">
        <f>IF(AND('[1]Multi-Field'!$E$79=[1]Lists!BF492,'[1]Multi-Field'!$F$79="Drained"),BI492,IF(AND('[1]Multi-Field'!$E$79=[1]Lists!BF492,'[1]Multi-Field'!$F$79="undrained"),BH492,""))</f>
        <v/>
      </c>
      <c r="EJ492" s="409" t="str">
        <f>IF(AND('[1]Multi-Field'!$E$80=[1]Lists!BF492,'[1]Multi-Field'!$F$80="Drained"),BI492,IF(AND('[1]Multi-Field'!$E$80=[1]Lists!BF492,'[1]Multi-Field'!$F$80="undrained"),BH492,""))</f>
        <v/>
      </c>
      <c r="EK492" s="409" t="str">
        <f>IF(AND('[1]Multi-Field'!$E$81=[1]Lists!BF492,'[1]Multi-Field'!$F$81="Drained"),BI492,IF(AND('[1]Multi-Field'!$E$81=[1]Lists!BF492,'[1]Multi-Field'!$F$81="undrained"),BH492,""))</f>
        <v/>
      </c>
      <c r="EL492" s="409" t="str">
        <f>IF(AND('[1]Multi-Field'!$E$82=[1]Lists!BF492,'[1]Multi-Field'!$F$82="Drained"),BI492,IF(AND('[1]Multi-Field'!$E$82=[1]Lists!BF492,'[1]Multi-Field'!$F$82="undrained"),BH492,""))</f>
        <v/>
      </c>
      <c r="EM492" s="409" t="str">
        <f>IF(AND('[1]Multi-Field'!$E$83=[1]Lists!BF492,'[1]Multi-Field'!$F$83="Drained"),BI492,IF(AND('[1]Multi-Field'!$E$83=[1]Lists!BF492,'[1]Multi-Field'!$F$83="undrained"),BH492,""))</f>
        <v/>
      </c>
      <c r="EN492" s="409" t="str">
        <f>IF(AND('[1]Multi-Field'!$E$84=[1]Lists!BF492,'[1]Multi-Field'!$F$84="Drained"),BI492,IF(AND('[1]Multi-Field'!$E$84=[1]Lists!BF492,'[1]Multi-Field'!$F$84="undrained"),BH492,""))</f>
        <v/>
      </c>
      <c r="EO492" s="409" t="str">
        <f>IF(AND('[1]Multi-Field'!$E$85=[1]Lists!BF492,'[1]Multi-Field'!$F$85="Drained"),BI492,IF(AND('[1]Multi-Field'!$E$85=[1]Lists!BF492,'[1]Multi-Field'!$F$85="undrained"),BH492,""))</f>
        <v/>
      </c>
      <c r="EP492" s="409" t="str">
        <f>IF(AND('[1]Multi-Field'!$E$86=[1]Lists!BF492,'[1]Multi-Field'!$F$86="Drained"),BI492,IF(AND('[1]Multi-Field'!$E$86=[1]Lists!BF492,'[1]Multi-Field'!$F$86="undrained"),BH492,""))</f>
        <v/>
      </c>
      <c r="EQ492" s="409" t="str">
        <f>IF(AND('[1]Multi-Field'!$E$87=[1]Lists!BF492,'[1]Multi-Field'!$F$87="Drained"),BI492,IF(AND('[1]Multi-Field'!$E$87=[1]Lists!BF492,'[1]Multi-Field'!$F$87="undrained"),BH492,""))</f>
        <v/>
      </c>
      <c r="ER492" s="409" t="str">
        <f>IF(AND('[1]Multi-Field'!$E$88=[1]Lists!BF492,'[1]Multi-Field'!$F$88="Drained"),BI492,IF(AND('[1]Multi-Field'!$E$88=[1]Lists!BF492,'[1]Multi-Field'!$F$88="undrained"),BH492,""))</f>
        <v/>
      </c>
      <c r="ES492" s="409" t="str">
        <f>IF(AND('[1]Multi-Field'!$E$89=[1]Lists!BF492,'[1]Multi-Field'!$F$89="Drained"),BI492,IF(AND('[1]Multi-Field'!$E$89=[1]Lists!BF492,'[1]Multi-Field'!$F$89="undrained"),BH492,""))</f>
        <v/>
      </c>
      <c r="ET492" s="409" t="str">
        <f>IF(AND('[1]Multi-Field'!$E$90=[1]Lists!BF492,'[1]Multi-Field'!$F$90="Drained"),BI492,IF(AND('[1]Multi-Field'!$E$90=[1]Lists!BF492,'[1]Multi-Field'!$F$90="undrained"),BH492,""))</f>
        <v/>
      </c>
      <c r="EU492" s="409" t="str">
        <f>IF(AND('[1]Multi-Field'!$E$91=[1]Lists!BF492,'[1]Multi-Field'!$F$91="Drained"),BI492,IF(AND('[1]Multi-Field'!$E$91=[1]Lists!BF492,'[1]Multi-Field'!$F$91="undrained"),BH492,""))</f>
        <v/>
      </c>
      <c r="EV492" s="409" t="str">
        <f>IF(AND('[1]Multi-Field'!$E$92=[1]Lists!BF492,'[1]Multi-Field'!$F$92="Drained"),BI492,IF(AND('[1]Multi-Field'!$E$92=[1]Lists!BF492,'[1]Multi-Field'!$F$92="undrained"),BH492,""))</f>
        <v/>
      </c>
      <c r="EW492" s="409" t="str">
        <f>IF(AND('[1]Multi-Field'!$E$93=[1]Lists!BF492,'[1]Multi-Field'!$F$93="Drained"),BI492,IF(AND('[1]Multi-Field'!$E$93=[1]Lists!BF492,'[1]Multi-Field'!$F$93="undrained"),BH492,""))</f>
        <v/>
      </c>
      <c r="EX492" s="409" t="str">
        <f>IF(AND('[1]Multi-Field'!$E$94=[1]Lists!BF492,'[1]Multi-Field'!$F$94="Drained"),BI492,IF(AND('[1]Multi-Field'!$E$94=[1]Lists!BF492,'[1]Multi-Field'!$F$94="undrained"),BH492,""))</f>
        <v/>
      </c>
      <c r="EY492" s="409" t="str">
        <f>IF(AND('[1]Multi-Field'!$E$95=[1]Lists!BF492,'[1]Multi-Field'!$F$95="Drained"),BI492,IF(AND('[1]Multi-Field'!$E$95=[1]Lists!BF492,'[1]Multi-Field'!$F$95="undrained"),BH492,""))</f>
        <v/>
      </c>
      <c r="EZ492" s="409" t="str">
        <f>IF(AND('[1]Multi-Field'!$E$96=[1]Lists!BF492,'[1]Multi-Field'!$F$96="Drained"),BI492,IF(AND('[1]Multi-Field'!$E$96=[1]Lists!BF492,'[1]Multi-Field'!$F$96="undrained"),BH492,""))</f>
        <v/>
      </c>
      <c r="FA492" s="409" t="str">
        <f>IF(AND('[1]Multi-Field'!$E$97=[1]Lists!BF492,'[1]Multi-Field'!$F$97="Drained"),BI492,IF(AND('[1]Multi-Field'!$E$97=[1]Lists!BF492,'[1]Multi-Field'!$F$97="undrained"),BH492,""))</f>
        <v/>
      </c>
      <c r="FB492" s="409" t="str">
        <f>IF(AND('[1]Multi-Field'!$E$98=[1]Lists!BF492,'[1]Multi-Field'!$F$98="Drained"),BI492,IF(AND('[1]Multi-Field'!$E$98=[1]Lists!BF492,'[1]Multi-Field'!$F$98="undrained"),BH492,""))</f>
        <v/>
      </c>
      <c r="FC492" s="409" t="str">
        <f>IF(AND('[1]Multi-Field'!$E$99=[1]Lists!BF492,'[1]Multi-Field'!$F$99="Drained"),BI492,IF(AND('[1]Multi-Field'!$E$99=[1]Lists!BF492,'[1]Multi-Field'!$F$99="undrained"),BH492,""))</f>
        <v/>
      </c>
      <c r="FD492" s="409" t="str">
        <f>IF(AND('[1]Multi-Field'!$E$100=[1]Lists!BF492,'[1]Multi-Field'!$F$100="Drained"),BI492,IF(AND('[1]Multi-Field'!$E$100=[1]Lists!BF492,'[1]Multi-Field'!$F$100="undrained"),BH492,""))</f>
        <v/>
      </c>
      <c r="FE492" s="409" t="str">
        <f>IF(AND('[1]Multi-Field'!$E$101=[1]Lists!BF492,'[1]Multi-Field'!$F$101="Drained"),BI492,IF(AND('[1]Multi-Field'!$E$101=[1]Lists!BF492,'[1]Multi-Field'!$F$101="undrained"),BH492,""))</f>
        <v/>
      </c>
      <c r="FF492" s="409" t="str">
        <f>IF(AND('[1]Multi-Field'!$E$102=[1]Lists!BF492,'[1]Multi-Field'!$F$102="Drained"),BI492,IF(AND('[1]Multi-Field'!$E$102=[1]Lists!BF492,'[1]Multi-Field'!$F$102="undrained"),BH492,""))</f>
        <v/>
      </c>
      <c r="FG492" s="409" t="str">
        <f>IF(AND('[1]Multi-Field'!$E$103=[1]Lists!BF492,'[1]Multi-Field'!$F$103="Drained"),BI492,IF(AND('[1]Multi-Field'!$E$103=[1]Lists!BF492,'[1]Multi-Field'!$F$103="undrained"),BH492,""))</f>
        <v/>
      </c>
      <c r="FH492" s="409" t="str">
        <f>IF(AND('[1]Multi-Field'!$E$104=[1]Lists!BF492,'[1]Multi-Field'!$F$104="Drained"),BI492,IF(AND('[1]Multi-Field'!$E$104=[1]Lists!BF492,'[1]Multi-Field'!$F$104="undrained"),BH492,""))</f>
        <v/>
      </c>
      <c r="FI492" s="409" t="str">
        <f>IF(AND('[1]Multi-Field'!$E$105=[1]Lists!BF492,'[1]Multi-Field'!$F$105="Drained"),BI492,IF(AND('[1]Multi-Field'!$E$105=[1]Lists!BF492,'[1]Multi-Field'!$F$105="undrained"),BH492,""))</f>
        <v/>
      </c>
      <c r="FJ492" s="409" t="str">
        <f>IF(AND('[1]Multi-Field'!$E$106=[1]Lists!BF492,'[1]Multi-Field'!$F$106="Drained"),BI492,IF(AND('[1]Multi-Field'!$E$106=[1]Lists!BF492,'[1]Multi-Field'!$F$106="undrained"),BH492,""))</f>
        <v/>
      </c>
      <c r="FK492" s="409" t="str">
        <f>IF(AND('[1]Multi-Field'!$E$107=[1]Lists!BF492,'[1]Multi-Field'!$F$107="Drained"),BI492,IF(AND('[1]Multi-Field'!$E$107=[1]Lists!BF492,'[1]Multi-Field'!$F$107="undrained"),BH492,""))</f>
        <v/>
      </c>
      <c r="FL492" s="409" t="str">
        <f>IF(AND('[1]Multi-Field'!$E$108=[1]Lists!BF492,'[1]Multi-Field'!$F$108="Drained"),BI492,IF(AND('[1]Multi-Field'!$E$108=[1]Lists!BF492,'[1]Multi-Field'!$F$108="undrained"),BH492,""))</f>
        <v/>
      </c>
      <c r="FM492" s="409" t="str">
        <f>IF(AND('[1]Multi-Field'!$E$109=[1]Lists!BF492,'[1]Multi-Field'!$F$109="Drained"),BI492,IF(AND('[1]Multi-Field'!$E$109=[1]Lists!BF492,'[1]Multi-Field'!$F$109="undrained"),BH492,""))</f>
        <v/>
      </c>
      <c r="FN492" s="409" t="str">
        <f>IF(AND('[1]Multi-Field'!$E$110=[1]Lists!BF492,'[1]Multi-Field'!$F$110="Drained"),BI492,IF(AND('[1]Multi-Field'!$E$110=[1]Lists!BF492,'[1]Multi-Field'!$F$110="undrained"),BH492,""))</f>
        <v/>
      </c>
      <c r="FO492" s="409" t="str">
        <f>IF(AND('[1]Multi-Field'!$E$111=[1]Lists!BF492,'[1]Multi-Field'!$F$111="Drained"),BI492,IF(AND('[1]Multi-Field'!$E$111=[1]Lists!BF492,'[1]Multi-Field'!$F$111="undrained"),BH492,""))</f>
        <v/>
      </c>
      <c r="FP492" s="409" t="str">
        <f>IF(AND('[1]Multi-Field'!$E$112=[1]Lists!BF492,'[1]Multi-Field'!$F$112="Drained"),BI492,IF(AND('[1]Multi-Field'!$E$112=[1]Lists!BF492,'[1]Multi-Field'!$F$112="undrained"),BH492,""))</f>
        <v/>
      </c>
      <c r="FQ492" s="409" t="str">
        <f>IF(AND('[1]Multi-Field'!$E$113=[1]Lists!BF492,'[1]Multi-Field'!$F$113="Drained"),BI492,IF(AND('[1]Multi-Field'!$E$113=[1]Lists!BF492,'[1]Multi-Field'!$F$113="undrained"),BH492,""))</f>
        <v/>
      </c>
      <c r="FR492" s="409" t="str">
        <f>IF(AND('[1]Multi-Field'!$E$114=[1]Lists!BF492,'[1]Multi-Field'!$F$114="Drained"),BI492,IF(AND('[1]Multi-Field'!$E$114=[1]Lists!BF492,'[1]Multi-Field'!$F$114="undrained"),BH492,""))</f>
        <v/>
      </c>
      <c r="FS492" s="409" t="str">
        <f>IF(AND('[1]Multi-Field'!$E$115=[1]Lists!BF492,'[1]Multi-Field'!$F$115="Drained"),BI492,IF(AND('[1]Multi-Field'!$E$115=[1]Lists!BF492,'[1]Multi-Field'!$F$115="undrained"),BH492,""))</f>
        <v/>
      </c>
      <c r="FT492" s="409" t="str">
        <f>IF(AND('[1]Multi-Field'!$E$116=[1]Lists!BF492,'[1]Multi-Field'!$F$116="Drained"),BI492,IF(AND('[1]Multi-Field'!$E$116=[1]Lists!BF492,'[1]Multi-Field'!$F$116="undrained"),BH492,""))</f>
        <v/>
      </c>
      <c r="FU492" s="409" t="str">
        <f>IF(AND('[1]Multi-Field'!$E$117=[1]Lists!BF492,'[1]Multi-Field'!$F$117="Drained"),BI492,IF(AND('[1]Multi-Field'!$E$117=[1]Lists!BF492,'[1]Multi-Field'!$F$117="undrained"),BH492,""))</f>
        <v/>
      </c>
      <c r="FV492" s="409" t="str">
        <f>IF(AND('[1]Multi-Field'!$E$118=[1]Lists!BF492,'[1]Multi-Field'!$F$118="Drained"),BI492,IF(AND('[1]Multi-Field'!$E$118=[1]Lists!BF492,'[1]Multi-Field'!$F$118="undrained"),BH492,""))</f>
        <v/>
      </c>
      <c r="FW492" s="409" t="str">
        <f>IF(AND('[1]Multi-Field'!$E$119=[1]Lists!BF492,'[1]Multi-Field'!$F$119="Drained"),BI492,IF(AND('[1]Multi-Field'!$E$119=[1]Lists!BF492,'[1]Multi-Field'!$F$119="undrained"),BH492,""))</f>
        <v/>
      </c>
      <c r="FX492" s="409" t="str">
        <f>IF(AND('[1]Multi-Field'!$E$120=[1]Lists!BF492,'[1]Multi-Field'!$F$120="Drained"),BI492,IF(AND('[1]Multi-Field'!$E$120=[1]Lists!BF492,'[1]Multi-Field'!$F$120="undrained"),BH492,""))</f>
        <v/>
      </c>
      <c r="GC492" s="4">
        <v>1</v>
      </c>
    </row>
    <row r="493" spans="1:185" ht="13.5" customHeight="1">
      <c r="A493" s="7" t="s">
        <v>579</v>
      </c>
      <c r="B493" s="7"/>
      <c r="C493" s="7"/>
      <c r="D493" s="8">
        <v>75</v>
      </c>
      <c r="E493" s="8">
        <f t="shared" si="67"/>
        <v>75</v>
      </c>
      <c r="F493" s="8">
        <f t="shared" si="68"/>
        <v>75</v>
      </c>
      <c r="G493" s="8">
        <v>75</v>
      </c>
      <c r="H493" s="8">
        <v>70</v>
      </c>
      <c r="I493" s="8">
        <f t="shared" si="71"/>
        <v>70</v>
      </c>
      <c r="J493" s="8">
        <f t="shared" si="72"/>
        <v>70</v>
      </c>
      <c r="K493" s="8">
        <v>70</v>
      </c>
      <c r="L493" s="8">
        <v>90</v>
      </c>
      <c r="M493" s="8">
        <f t="shared" si="69"/>
        <v>90</v>
      </c>
      <c r="N493" s="8">
        <f t="shared" si="70"/>
        <v>90</v>
      </c>
      <c r="O493" s="8">
        <v>90</v>
      </c>
      <c r="P493" s="391">
        <v>468</v>
      </c>
      <c r="Q493" s="394"/>
      <c r="R493" s="395">
        <f>IF(OR('Multi-Field'!AA470=Lists!AC509,'Multi-Field'!AA470=Lists!AC510),IF('Multi-Field'!Z470="x",(IF('Multi-Field'!AC470=Lists!Q478,Lists!R478,IF('Multi-Field'!AC470=Lists!Q479,Lists!R479,IF('Multi-Field'!AC470=Lists!Q480,Lists!R480,IF('Multi-Field'!AC470=Lists!Q481,Lists!R481))))),IF('Multi-Field'!X470="x",(IF('Multi-Field'!AC470=Lists!Q478,Lists!S478,IF('Multi-Field'!AC470=Lists!Q479,Lists!S479,IF('Multi-Field'!AC470=Lists!Q480,Lists!S480,IF('Multi-Field'!AC470=Lists!Q481,Lists!S481))))),IF('Multi-Field'!V470="x",(IF('Multi-Field'!AC470=Lists!Q478,Lists!T478,IF('Multi-Field'!AC470=Lists!Q479,Lists!T479,IF('Multi-Field'!AC470=Lists!Q480,Lists!T480,IF('Multi-Field'!AC470=Lists!Q481,Lists!T481))))),0))))</f>
        <v>0</v>
      </c>
      <c r="S493" s="395">
        <f t="shared" si="73"/>
        <v>0</v>
      </c>
      <c r="T493" s="395"/>
      <c r="U493" s="396"/>
      <c r="BF493" s="411" t="s">
        <v>1657</v>
      </c>
      <c r="BG493" s="412">
        <v>3</v>
      </c>
      <c r="BH493" s="412">
        <v>4</v>
      </c>
      <c r="BI493" s="412">
        <v>4</v>
      </c>
      <c r="BJ493" s="409" t="e">
        <f>IF(AND('[1]Single Field'!#REF!=[1]Lists!BF493,'[1]Single Field'!#REF!="Drained"),"x",IF(AND('[1]Single Field'!#REF!=[1]Lists!BF493,'[1]Single Field'!#REF!="Undrained"),O,""))</f>
        <v>#REF!</v>
      </c>
      <c r="BK493" s="409" t="str">
        <f>IF(AND('[1]Multi-Field'!$E$3=[1]Lists!BF493,'[1]Multi-Field'!$F$3="Drained"),BI493,IF(AND('[1]Multi-Field'!$E$3=BF493,'[1]Multi-Field'!$F$3="undrained"),BH493,""))</f>
        <v/>
      </c>
      <c r="BL493" s="409" t="str">
        <f>IF(AND('[1]Multi-Field'!$E$4=BF493,'[1]Multi-Field'!$F$4="Drained"),BI493,IF(AND('[1]Multi-Field'!$E$4=BF493,'[1]Multi-Field'!$F$4="undrained"),BH493,""))</f>
        <v/>
      </c>
      <c r="BM493" s="409" t="str">
        <f>IF(AND('[1]Multi-Field'!$E$5=BF493,'[1]Multi-Field'!$F$5="Drained"),BI493,IF(AND('[1]Multi-Field'!$E$5=BF493,'[1]Multi-Field'!$F$5="undrained"),BH493,""))</f>
        <v/>
      </c>
      <c r="BN493" s="409" t="str">
        <f>IF(AND('[1]Multi-Field'!$E$6=BF493,'[1]Multi-Field'!$F$6="Drained"),BI493,IF(AND('[1]Multi-Field'!$E$6=BF493,'[1]Multi-Field'!$F$6="undrained"),BH493,""))</f>
        <v/>
      </c>
      <c r="BO493" s="409" t="str">
        <f>IF(AND('[1]Multi-Field'!$E$7=BF493,'[1]Multi-Field'!$F$7="Drained"),BI493,IF(AND('[1]Multi-Field'!$E$7=BF493,'[1]Multi-Field'!$F$7="undrained"),BH493,""))</f>
        <v/>
      </c>
      <c r="BP493" s="409" t="str">
        <f>IF(AND('[1]Multi-Field'!$E$8=BF493,'[1]Multi-Field'!$F$8="Drained"),BI493,IF(AND('[1]Multi-Field'!$E$8=BF493,'[1]Multi-Field'!$F$8="undrained"),BH493,""))</f>
        <v/>
      </c>
      <c r="BQ493" s="409" t="str">
        <f>IF(AND('[1]Multi-Field'!$E$9=BF493,'[1]Multi-Field'!$F$9="Drained"),BI493,IF(AND('[1]Multi-Field'!$E$9=BF493,'[1]Multi-Field'!$F$9="undrained"),BH493,""))</f>
        <v/>
      </c>
      <c r="BR493" s="409" t="str">
        <f>IF(AND('[1]Multi-Field'!$E$10=BF493,'[1]Multi-Field'!$F$10="Drained"),BI493,IF(AND('[1]Multi-Field'!$E$10=BF493,'[1]Multi-Field'!$F$10="undrained"),BH493,""))</f>
        <v/>
      </c>
      <c r="BS493" s="409" t="str">
        <f>IF(AND('[1]Multi-Field'!$E$11=BF493,'[1]Multi-Field'!$F$11="Drained"),BI493,IF(AND('[1]Multi-Field'!$E$11=BF493,'[1]Multi-Field'!$F$11="undrained"),BH493,""))</f>
        <v/>
      </c>
      <c r="BT493" s="409" t="str">
        <f>IF(AND('[1]Multi-Field'!$E$12=BF493,'[1]Multi-Field'!$F$12="Drained"),BI493,IF(AND('[1]Multi-Field'!$E$12=BF493,'[1]Multi-Field'!$F$12="undrained"),BH493,""))</f>
        <v/>
      </c>
      <c r="BU493" s="409" t="str">
        <f>IF(AND('[1]Multi-Field'!$E$13=BF493,'[1]Multi-Field'!$F$13="Drained"),BI493,IF(AND('[1]Multi-Field'!$E$3=BF493,'[1]Multi-Field'!$F$13="undrained"),BH493,""))</f>
        <v/>
      </c>
      <c r="BV493" s="409" t="str">
        <f>IF(AND('[1]Multi-Field'!$E$14=BF493,'[1]Multi-Field'!$F$14="Drained"),BI493,IF(AND('[1]Multi-Field'!$E$14=BF493,'[1]Multi-Field'!$F$14="undrained"),BH493,""))</f>
        <v/>
      </c>
      <c r="BW493" s="409" t="str">
        <f>IF(AND('[1]Multi-Field'!$E$15=BF493,'[1]Multi-Field'!$F$15="Drained"),BI493,IF(AND('[1]Multi-Field'!$E$15=BF493,'[1]Multi-Field'!$F$15="undrained"),BH493,""))</f>
        <v/>
      </c>
      <c r="BX493" s="409" t="str">
        <f>IF(AND('[1]Multi-Field'!$E$16=[1]Lists!BF493,'[1]Multi-Field'!$F$16="Drained"),BI493,IF(AND('[1]Multi-Field'!$E$16=[1]Lists!BF493,'[1]Multi-Field'!$F$16="undrained"),BH493,""))</f>
        <v/>
      </c>
      <c r="BY493" s="409" t="str">
        <f>IF(AND('[1]Multi-Field'!$E$17=[1]Lists!BF493,'[1]Multi-Field'!$F$17="Drained"),BI493,IF(AND('[1]Multi-Field'!$E$17=[1]Lists!BF493,'[1]Multi-Field'!$F$17="undrained"),BH493,""))</f>
        <v/>
      </c>
      <c r="BZ493" s="409" t="str">
        <f>IF(AND('[1]Multi-Field'!$E$18=[1]Lists!BF493,'[1]Multi-Field'!$F$18="Drained"),BI493,IF(AND('[1]Multi-Field'!$E$18=[1]Lists!BF493,'[1]Multi-Field'!$F$18="undrained"),BH493,""))</f>
        <v/>
      </c>
      <c r="CA493" s="409" t="str">
        <f>IF(AND('[1]Multi-Field'!$E$19=[1]Lists!BF493,'[1]Multi-Field'!$F$19="Drained"),BI493,IF(AND('[1]Multi-Field'!$E$19=[1]Lists!BF493,'[1]Multi-Field'!$F$19="undrained"),BH493,""))</f>
        <v/>
      </c>
      <c r="CB493" s="409" t="str">
        <f>IF(AND('[1]Multi-Field'!$E$20=[1]Lists!BF493,'[1]Multi-Field'!$F$20="Drained"),BI493,IF(AND('[1]Multi-Field'!$E$20=[1]Lists!BF493,'[1]Multi-Field'!$F$20="undrained"),BH493,""))</f>
        <v/>
      </c>
      <c r="CC493" s="409" t="str">
        <f>IF(AND('[1]Multi-Field'!$E$21=[1]Lists!BF493,'[1]Multi-Field'!$F$21="Drained"),BI493,IF(AND('[1]Multi-Field'!$E$21=[1]Lists!BF493,'[1]Multi-Field'!$F$21="undrained"),BH493,""))</f>
        <v/>
      </c>
      <c r="CD493" s="409" t="str">
        <f>IF(AND('[1]Multi-Field'!$E$22=[1]Lists!BF493,'[1]Multi-Field'!$F$22="Drained"),BI493,IF(AND('[1]Multi-Field'!$E$22=[1]Lists!BF493,'[1]Multi-Field'!$F$22="undrained"),BH493,""))</f>
        <v/>
      </c>
      <c r="CE493" s="409" t="str">
        <f>IF(AND('[1]Multi-Field'!$E$23=[1]Lists!BF493,'[1]Multi-Field'!$F$23="Drained"),BI493,IF(AND('[1]Multi-Field'!$E$23=[1]Lists!BF493,'[1]Multi-Field'!$F$23="undrained"),BH493,""))</f>
        <v/>
      </c>
      <c r="CF493" s="409" t="str">
        <f>IF(AND('[1]Multi-Field'!$E$24=[1]Lists!BF493,'[1]Multi-Field'!$F$24="Drained"),BI493,IF(AND('[1]Multi-Field'!$E$24=[1]Lists!BF493,'[1]Multi-Field'!$F$24="undrained"),BH493,""))</f>
        <v/>
      </c>
      <c r="CG493" s="409" t="str">
        <f>IF(AND('[1]Multi-Field'!$E$25=[1]Lists!BF493,'[1]Multi-Field'!$F$25="Drained"),BI493,IF(AND('[1]Multi-Field'!$E$25=[1]Lists!BF493,'[1]Multi-Field'!$F$25="undrained"),BH493,""))</f>
        <v/>
      </c>
      <c r="CH493" s="409" t="str">
        <f>IF(AND('[1]Multi-Field'!$E$26=[1]Lists!BF493,'[1]Multi-Field'!$F$26="Drained"),BI493,IF(AND('[1]Multi-Field'!$E$26=[1]Lists!BF493,'[1]Multi-Field'!$F$26="undrained"),BH493,""))</f>
        <v/>
      </c>
      <c r="CI493" s="409" t="str">
        <f>IF(AND('[1]Multi-Field'!$E$27=[1]Lists!BF493,'[1]Multi-Field'!$F$27="Drained"),BI493,IF(AND('[1]Multi-Field'!$E$27=[1]Lists!BF493,'[1]Multi-Field'!$F$27="undrained"),BH493,""))</f>
        <v/>
      </c>
      <c r="CJ493" s="409" t="str">
        <f>IF(AND('[1]Multi-Field'!$E$28=[1]Lists!BF493,'[1]Multi-Field'!$F$28="Drained"),BI493,IF(AND('[1]Multi-Field'!$E$28=[1]Lists!BF493,'[1]Multi-Field'!$F$28="undrained"),BH493,""))</f>
        <v/>
      </c>
      <c r="CK493" s="409" t="str">
        <f>IF(AND('[1]Multi-Field'!$E$29=[1]Lists!BF493,'[1]Multi-Field'!$F$29="Drained"),BI493,IF(AND('[1]Multi-Field'!$E$29=[1]Lists!BF493,'[1]Multi-Field'!$F$29="undrained"),BH493,""))</f>
        <v/>
      </c>
      <c r="CL493" s="409" t="str">
        <f>IF(AND('[1]Multi-Field'!$E$30=[1]Lists!BF493,'[1]Multi-Field'!$F$30="Drained"),BI493,IF(AND('[1]Multi-Field'!$E$30=[1]Lists!BF493,'[1]Multi-Field'!$F$30="undrained"),BH493,""))</f>
        <v/>
      </c>
      <c r="CM493" s="409" t="str">
        <f>IF(AND('[1]Multi-Field'!$E$31=[1]Lists!BF493,'[1]Multi-Field'!$F$31="Drained"),BI493,IF(AND('[1]Multi-Field'!$E$31=[1]Lists!BF493,'[1]Multi-Field'!$F$31="undrained"),BH493,""))</f>
        <v/>
      </c>
      <c r="CN493" s="409" t="str">
        <f>IF(AND('[1]Multi-Field'!$E$32=[1]Lists!BF493,'[1]Multi-Field'!$F$32="Drained"),BI493,IF(AND('[1]Multi-Field'!$E$32=[1]Lists!BF493,'[1]Multi-Field'!$F$32="undrained"),BH493,""))</f>
        <v/>
      </c>
      <c r="CO493" s="409" t="str">
        <f>IF(AND('[1]Multi-Field'!$E$33=[1]Lists!BF493,'[1]Multi-Field'!$F$33="Drained"),BI493,IF(AND('[1]Multi-Field'!$E$33=[1]Lists!BF493,'[1]Multi-Field'!$F$33="undrained"),BH493,""))</f>
        <v/>
      </c>
      <c r="CP493" s="409" t="str">
        <f>IF(AND('[1]Multi-Field'!$E$34=[1]Lists!BF493,'[1]Multi-Field'!$F$34="Drained"),BI493,IF(AND('[1]Multi-Field'!$E$34=[1]Lists!BF493,'[1]Multi-Field'!$F$34="undrained"),BH493,""))</f>
        <v/>
      </c>
      <c r="CQ493" s="409" t="str">
        <f>IF(AND('[1]Multi-Field'!$E$35=[1]Lists!BF493,'[1]Multi-Field'!$F$35="Drained"),BI493,IF(AND('[1]Multi-Field'!$E$35=[1]Lists!BF493,'[1]Multi-Field'!$F$35="undrained"),BH493,""))</f>
        <v/>
      </c>
      <c r="CR493" s="409" t="str">
        <f>IF(AND('[1]Multi-Field'!$E$36=[1]Lists!BF493,'[1]Multi-Field'!$F$36="Drained"),BI493,IF(AND('[1]Multi-Field'!$E$36=[1]Lists!BF493,'[1]Multi-Field'!$F$36="undrained"),BH493,""))</f>
        <v/>
      </c>
      <c r="CS493" s="409" t="str">
        <f>IF(AND('[1]Multi-Field'!$E$37=[1]Lists!BF493,'[1]Multi-Field'!$F$37="Drained"),BI493,IF(AND('[1]Multi-Field'!$E$37=[1]Lists!BF493,'[1]Multi-Field'!$F$37="undrained"),BH493,""))</f>
        <v/>
      </c>
      <c r="CT493" s="409" t="str">
        <f>IF(AND('[1]Multi-Field'!$E$38=[1]Lists!BF493,'[1]Multi-Field'!$F$38="Drained"),BI493,IF(AND('[1]Multi-Field'!$E$38=[1]Lists!BF493,'[1]Multi-Field'!$F$38="undrained"),BH493,""))</f>
        <v/>
      </c>
      <c r="CU493" s="409" t="str">
        <f>IF(AND('[1]Multi-Field'!$E$39=[1]Lists!BF493,'[1]Multi-Field'!$F$39="Drained"),BI493,IF(AND('[1]Multi-Field'!$E$39=[1]Lists!BF493,'[1]Multi-Field'!$F$39="undrained"),BH493,""))</f>
        <v/>
      </c>
      <c r="CV493" s="409" t="str">
        <f>IF(AND('[1]Multi-Field'!$E$40=[1]Lists!BF493,'[1]Multi-Field'!$F$40="Drained"),BI493,IF(AND('[1]Multi-Field'!$E$40=[1]Lists!BF493,'[1]Multi-Field'!$F$40="undrained"),BH493,""))</f>
        <v/>
      </c>
      <c r="CW493" s="409" t="str">
        <f>IF(AND('[1]Multi-Field'!$E$41=[1]Lists!BF493,'[1]Multi-Field'!$F$40="Drained"),BI493,IF(AND('[1]Multi-Field'!$E$40=[1]Lists!BF493,'[1]Multi-Field'!$F$40="undrained"),BH493,""))</f>
        <v/>
      </c>
      <c r="CX493" s="409" t="str">
        <f>IF(AND('[1]Multi-Field'!$E$42=[1]Lists!BF493,'[1]Multi-Field'!$F$42="Drained"),BI493,IF(AND('[1]Multi-Field'!$E$42=[1]Lists!BF493,'[1]Multi-Field'!$F$42="undrained"),BH493,""))</f>
        <v/>
      </c>
      <c r="CY493" s="409" t="str">
        <f>IF(AND('[1]Multi-Field'!$E$43=[1]Lists!BF493,'[1]Multi-Field'!$F$43="Drained"),BI493,IF(AND('[1]Multi-Field'!$E$43=[1]Lists!BF493,'[1]Multi-Field'!$F$43="undrained"),BH493,""))</f>
        <v/>
      </c>
      <c r="CZ493" s="409" t="str">
        <f>IF(AND('[1]Multi-Field'!$E$44=[1]Lists!BF493,'[1]Multi-Field'!$F$44="Drained"),BI493,IF(AND('[1]Multi-Field'!$E$44=[1]Lists!BF493,'[1]Multi-Field'!$F$44="undrained"),BH493,""))</f>
        <v/>
      </c>
      <c r="DA493" s="409" t="str">
        <f>IF(AND('[1]Multi-Field'!$E$45=[1]Lists!BF493,'[1]Multi-Field'!$F$45="Drained"),BI493,IF(AND('[1]Multi-Field'!$E$45=[1]Lists!BF493,'[1]Multi-Field'!$F$45="undrained"),BH493,""))</f>
        <v/>
      </c>
      <c r="DB493" s="409" t="str">
        <f>IF(AND('[1]Multi-Field'!$E$46=[1]Lists!BF493,'[1]Multi-Field'!$F$46="Drained"),BI493,IF(AND('[1]Multi-Field'!$E$46=[1]Lists!BF493,'[1]Multi-Field'!$F$46="undrained"),BH493,""))</f>
        <v/>
      </c>
      <c r="DC493" s="409" t="str">
        <f>IF(AND('[1]Multi-Field'!$E$47=[1]Lists!BF493,'[1]Multi-Field'!$F$47="Drained"),BI493,IF(AND('[1]Multi-Field'!$E$47=[1]Lists!BF493,'[1]Multi-Field'!$F$47="undrained"),BH493,""))</f>
        <v/>
      </c>
      <c r="DD493" s="409" t="str">
        <f>IF(AND('[1]Multi-Field'!$E$48=[1]Lists!BF493,'[1]Multi-Field'!$F$48="Drained"),BI493,IF(AND('[1]Multi-Field'!$E$48=[1]Lists!BF493,'[1]Multi-Field'!$F$48="undrained"),BH493,""))</f>
        <v/>
      </c>
      <c r="DE493" s="409" t="str">
        <f>IF(AND('[1]Multi-Field'!$E$49=[1]Lists!BF493,'[1]Multi-Field'!$F$49="Drained"),BI493,IF(AND('[1]Multi-Field'!$E$49=[1]Lists!BF493,'[1]Multi-Field'!$F$9="undrained"),BH493,""))</f>
        <v/>
      </c>
      <c r="DF493" s="409" t="str">
        <f>IF(AND('[1]Multi-Field'!$E$50=[1]Lists!BF493,'[1]Multi-Field'!$F$50="Drained"),BI493,IF(AND('[1]Multi-Field'!$E$50=[1]Lists!BF493,'[1]Multi-Field'!$F$50="undrained"),BH493,""))</f>
        <v/>
      </c>
      <c r="DG493" s="409" t="str">
        <f>IF(AND('[1]Multi-Field'!$E$51=[1]Lists!BF493,'[1]Multi-Field'!$F$51="Drained"),BI493,IF(AND('[1]Multi-Field'!$E$51=[1]Lists!BF493,'[1]Multi-Field'!$F$51="undrained"),BH493,""))</f>
        <v/>
      </c>
      <c r="DH493" s="409" t="str">
        <f>IF(AND('[1]Multi-Field'!$E$52=[1]Lists!BF493,'[1]Multi-Field'!$F$52="Drained"),BI493,IF(AND('[1]Multi-Field'!$E$52=[1]Lists!BF493,'[1]Multi-Field'!$F$52="undrained"),BH493,""))</f>
        <v/>
      </c>
      <c r="DI493" s="409" t="str">
        <f>IF(AND('[1]Multi-Field'!$E$53=[1]Lists!BF493,'[1]Multi-Field'!$F$53="Drained"),BI493,IF(AND('[1]Multi-Field'!$E$53=[1]Lists!BF493,'[1]Multi-Field'!$F$53="undrained"),BH493,""))</f>
        <v/>
      </c>
      <c r="DJ493" s="409" t="str">
        <f>IF(AND('[1]Multi-Field'!$E$54=[1]Lists!BF493,'[1]Multi-Field'!$F$54="Drained"),BI493,IF(AND('[1]Multi-Field'!$E$54=[1]Lists!BF493,'[1]Multi-Field'!$F$54="undrained"),BH493,""))</f>
        <v/>
      </c>
      <c r="DK493" s="409" t="str">
        <f>IF(AND('[1]Multi-Field'!$E$55=[1]Lists!BF493,'[1]Multi-Field'!$F$55="Drained"),BI493,IF(AND('[1]Multi-Field'!$E$55=[1]Lists!BF493,'[1]Multi-Field'!$F$55="undrained"),BH493,""))</f>
        <v/>
      </c>
      <c r="DL493" s="409" t="str">
        <f>IF(AND('[1]Multi-Field'!$E$56=[1]Lists!BF493,'[1]Multi-Field'!$F$56="Drained"),BI493,IF(AND('[1]Multi-Field'!$E$56=[1]Lists!BF493,'[1]Multi-Field'!$F$56="undrained"),BH493,""))</f>
        <v/>
      </c>
      <c r="DM493" s="409" t="str">
        <f>IF(AND('[1]Multi-Field'!$E$57=[1]Lists!BF493,'[1]Multi-Field'!$F$57="Drained"),BI493,IF(AND('[1]Multi-Field'!$E$57=[1]Lists!BF493,'[1]Multi-Field'!$F$57="undrained"),BH493,""))</f>
        <v/>
      </c>
      <c r="DN493" s="409" t="str">
        <f>IF(AND('[1]Multi-Field'!$E$58=[1]Lists!BF493,'[1]Multi-Field'!$F$58="Drained"),BI493,IF(AND('[1]Multi-Field'!$E$58=[1]Lists!BF493,'[1]Multi-Field'!$F$58="undrained"),BH493,""))</f>
        <v/>
      </c>
      <c r="DO493" s="409" t="str">
        <f>IF(AND('[1]Multi-Field'!$E$59=[1]Lists!BF493,'[1]Multi-Field'!$F$59="Drained"),BI493,IF(AND('[1]Multi-Field'!$E$59=[1]Lists!BF493,'[1]Multi-Field'!$F$59="undrained"),BH493,""))</f>
        <v/>
      </c>
      <c r="DP493" s="409" t="str">
        <f>IF(AND('[1]Multi-Field'!$E$60=[1]Lists!BF493,'[1]Multi-Field'!$F$60="Drained"),BI493,IF(AND('[1]Multi-Field'!$E$60=[1]Lists!BF493,'[1]Multi-Field'!$F$60="undrained"),BH493,""))</f>
        <v/>
      </c>
      <c r="DQ493" s="409" t="str">
        <f>IF(AND('[1]Multi-Field'!$E$61=[1]Lists!BF493,'[1]Multi-Field'!$F$61="Drained"),BI493,IF(AND('[1]Multi-Field'!$E$61=[1]Lists!BF493,'[1]Multi-Field'!$F$61="undrained"),BH493,""))</f>
        <v/>
      </c>
      <c r="DR493" s="409" t="str">
        <f>IF(AND('[1]Multi-Field'!$E$62=[1]Lists!BF493,'[1]Multi-Field'!$F$62="Drained"),BI493,IF(AND('[1]Multi-Field'!$E$62=[1]Lists!BF493,'[1]Multi-Field'!$F$62="undrained"),BH493,""))</f>
        <v/>
      </c>
      <c r="DS493" s="409" t="str">
        <f>IF(AND('[1]Multi-Field'!$E$63=[1]Lists!BF493,'[1]Multi-Field'!$F$63="Drained"),BI493,IF(AND('[1]Multi-Field'!$E$63=[1]Lists!BF493,'[1]Multi-Field'!$F$63="undrained"),BH493,""))</f>
        <v/>
      </c>
      <c r="DT493" s="409" t="str">
        <f>IF(AND('[1]Multi-Field'!$E$64=[1]Lists!BF493,'[1]Multi-Field'!$F$64="Drained"),BI493,IF(AND('[1]Multi-Field'!$E$64=[1]Lists!BF493,'[1]Multi-Field'!$F$64="undrained"),BH493,""))</f>
        <v/>
      </c>
      <c r="DU493" s="409" t="str">
        <f>IF(AND('[1]Multi-Field'!$E$65=[1]Lists!BF493,'[1]Multi-Field'!$F$65="Drained"),BI493,IF(AND('[1]Multi-Field'!$E$65=[1]Lists!BF493,'[1]Multi-Field'!$F$65="undrained"),BH493,""))</f>
        <v/>
      </c>
      <c r="DV493" s="409" t="str">
        <f>IF(AND('[1]Multi-Field'!$E$66=[1]Lists!BF493,'[1]Multi-Field'!$F$66="Drained"),BI493,IF(AND('[1]Multi-Field'!$E$66=[1]Lists!BF493,'[1]Multi-Field'!$F$66="undrained"),BH493,""))</f>
        <v/>
      </c>
      <c r="DW493" s="409" t="str">
        <f>IF(AND('[1]Multi-Field'!$E$67=[1]Lists!BF493,'[1]Multi-Field'!$F$67="Drained"),BI493,IF(AND('[1]Multi-Field'!$E$67=[1]Lists!BF493,'[1]Multi-Field'!$F$67="undrained"),BH493,""))</f>
        <v/>
      </c>
      <c r="DX493" s="409" t="str">
        <f>IF(AND('[1]Multi-Field'!$E$68=[1]Lists!BF493,'[1]Multi-Field'!$F$68="Drained"),BI493,IF(AND('[1]Multi-Field'!$E$68=[1]Lists!BF493,'[1]Multi-Field'!$F$68="undrained"),BH493,""))</f>
        <v/>
      </c>
      <c r="DY493" s="409" t="str">
        <f>IF(AND('[1]Multi-Field'!$E$69=[1]Lists!BF493,'[1]Multi-Field'!$F$69="Drained"),BI493,IF(AND('[1]Multi-Field'!$E$69=[1]Lists!BF493,'[1]Multi-Field'!$F$69="undrained"),BH493,""))</f>
        <v/>
      </c>
      <c r="DZ493" s="409" t="str">
        <f>IF(AND('[1]Multi-Field'!$E$70=[1]Lists!BF493,'[1]Multi-Field'!$F$70="Drained"),BI493,IF(AND('[1]Multi-Field'!$E$70=[1]Lists!BF493,'[1]Multi-Field'!$F$70="undrained"),BH493,""))</f>
        <v/>
      </c>
      <c r="EA493" s="409" t="str">
        <f>IF(AND('[1]Multi-Field'!$E$71=[1]Lists!BF493,'[1]Multi-Field'!$F$71="Drained"),BI493,IF(AND('[1]Multi-Field'!$E$71=[1]Lists!BF493,'[1]Multi-Field'!$F$71="undrained"),BH493,""))</f>
        <v/>
      </c>
      <c r="EB493" s="409" t="str">
        <f>IF(AND('[1]Multi-Field'!$E$72=[1]Lists!BF493,'[1]Multi-Field'!$F$72="Drained"),BI493,IF(AND('[1]Multi-Field'!$E$72=[1]Lists!BF493,'[1]Multi-Field'!$F$72="undrained"),BH493,""))</f>
        <v/>
      </c>
      <c r="EC493" s="409" t="str">
        <f>IF(AND('[1]Multi-Field'!$E$73=[1]Lists!BF493,'[1]Multi-Field'!$F$73="Drained"),BI493,IF(AND('[1]Multi-Field'!$E$73=[1]Lists!BF493,'[1]Multi-Field'!$F$73="undrained"),BH493,""))</f>
        <v/>
      </c>
      <c r="ED493" s="409" t="str">
        <f>IF(AND('[1]Multi-Field'!$E$74=[1]Lists!BF493,'[1]Multi-Field'!$F$74="Drained"),BI493,IF(AND('[1]Multi-Field'!$E$74=[1]Lists!BF493,'[1]Multi-Field'!$F$74="undrained"),BH493,""))</f>
        <v/>
      </c>
      <c r="EE493" s="409" t="str">
        <f>IF(AND('[1]Multi-Field'!$E$75=[1]Lists!BF493,'[1]Multi-Field'!$F$75="Drained"),BI493,IF(AND('[1]Multi-Field'!$E$75=[1]Lists!BF493,'[1]Multi-Field'!$F$75="undrained"),BH493,""))</f>
        <v/>
      </c>
      <c r="EF493" s="409" t="str">
        <f>IF(AND('[1]Multi-Field'!$E$76=[1]Lists!BF493,'[1]Multi-Field'!$F$76="Drained"),BI493,IF(AND('[1]Multi-Field'!$E$76=[1]Lists!BF493,'[1]Multi-Field'!$F$6="undrained"),BH493,""))</f>
        <v/>
      </c>
      <c r="EG493" s="409" t="str">
        <f>IF(AND('[1]Multi-Field'!$E$77=[1]Lists!BF493,'[1]Multi-Field'!$F$77="Drained"),BI493,IF(AND('[1]Multi-Field'!$E$77=[1]Lists!BF493,'[1]Multi-Field'!$F$77="undrained"),BH493,""))</f>
        <v/>
      </c>
      <c r="EH493" s="409" t="str">
        <f>IF(AND('[1]Multi-Field'!$E$78=[1]Lists!BF493,'[1]Multi-Field'!$F$78="Drained"),BI493,IF(AND('[1]Multi-Field'!$E$78=[1]Lists!BF493,'[1]Multi-Field'!$F$78="undrained"),BH493,""))</f>
        <v/>
      </c>
      <c r="EI493" s="409" t="str">
        <f>IF(AND('[1]Multi-Field'!$E$79=[1]Lists!BF493,'[1]Multi-Field'!$F$79="Drained"),BI493,IF(AND('[1]Multi-Field'!$E$79=[1]Lists!BF493,'[1]Multi-Field'!$F$79="undrained"),BH493,""))</f>
        <v/>
      </c>
      <c r="EJ493" s="409" t="str">
        <f>IF(AND('[1]Multi-Field'!$E$80=[1]Lists!BF493,'[1]Multi-Field'!$F$80="Drained"),BI493,IF(AND('[1]Multi-Field'!$E$80=[1]Lists!BF493,'[1]Multi-Field'!$F$80="undrained"),BH493,""))</f>
        <v/>
      </c>
      <c r="EK493" s="409" t="str">
        <f>IF(AND('[1]Multi-Field'!$E$81=[1]Lists!BF493,'[1]Multi-Field'!$F$81="Drained"),BI493,IF(AND('[1]Multi-Field'!$E$81=[1]Lists!BF493,'[1]Multi-Field'!$F$81="undrained"),BH493,""))</f>
        <v/>
      </c>
      <c r="EL493" s="409" t="str">
        <f>IF(AND('[1]Multi-Field'!$E$82=[1]Lists!BF493,'[1]Multi-Field'!$F$82="Drained"),BI493,IF(AND('[1]Multi-Field'!$E$82=[1]Lists!BF493,'[1]Multi-Field'!$F$82="undrained"),BH493,""))</f>
        <v/>
      </c>
      <c r="EM493" s="409" t="str">
        <f>IF(AND('[1]Multi-Field'!$E$83=[1]Lists!BF493,'[1]Multi-Field'!$F$83="Drained"),BI493,IF(AND('[1]Multi-Field'!$E$83=[1]Lists!BF493,'[1]Multi-Field'!$F$83="undrained"),BH493,""))</f>
        <v/>
      </c>
      <c r="EN493" s="409" t="str">
        <f>IF(AND('[1]Multi-Field'!$E$84=[1]Lists!BF493,'[1]Multi-Field'!$F$84="Drained"),BI493,IF(AND('[1]Multi-Field'!$E$84=[1]Lists!BF493,'[1]Multi-Field'!$F$84="undrained"),BH493,""))</f>
        <v/>
      </c>
      <c r="EO493" s="409" t="str">
        <f>IF(AND('[1]Multi-Field'!$E$85=[1]Lists!BF493,'[1]Multi-Field'!$F$85="Drained"),BI493,IF(AND('[1]Multi-Field'!$E$85=[1]Lists!BF493,'[1]Multi-Field'!$F$85="undrained"),BH493,""))</f>
        <v/>
      </c>
      <c r="EP493" s="409" t="str">
        <f>IF(AND('[1]Multi-Field'!$E$86=[1]Lists!BF493,'[1]Multi-Field'!$F$86="Drained"),BI493,IF(AND('[1]Multi-Field'!$E$86=[1]Lists!BF493,'[1]Multi-Field'!$F$86="undrained"),BH493,""))</f>
        <v/>
      </c>
      <c r="EQ493" s="409" t="str">
        <f>IF(AND('[1]Multi-Field'!$E$87=[1]Lists!BF493,'[1]Multi-Field'!$F$87="Drained"),BI493,IF(AND('[1]Multi-Field'!$E$87=[1]Lists!BF493,'[1]Multi-Field'!$F$87="undrained"),BH493,""))</f>
        <v/>
      </c>
      <c r="ER493" s="409" t="str">
        <f>IF(AND('[1]Multi-Field'!$E$88=[1]Lists!BF493,'[1]Multi-Field'!$F$88="Drained"),BI493,IF(AND('[1]Multi-Field'!$E$88=[1]Lists!BF493,'[1]Multi-Field'!$F$88="undrained"),BH493,""))</f>
        <v/>
      </c>
      <c r="ES493" s="409" t="str">
        <f>IF(AND('[1]Multi-Field'!$E$89=[1]Lists!BF493,'[1]Multi-Field'!$F$89="Drained"),BI493,IF(AND('[1]Multi-Field'!$E$89=[1]Lists!BF493,'[1]Multi-Field'!$F$89="undrained"),BH493,""))</f>
        <v/>
      </c>
      <c r="ET493" s="409" t="str">
        <f>IF(AND('[1]Multi-Field'!$E$90=[1]Lists!BF493,'[1]Multi-Field'!$F$90="Drained"),BI493,IF(AND('[1]Multi-Field'!$E$90=[1]Lists!BF493,'[1]Multi-Field'!$F$90="undrained"),BH493,""))</f>
        <v/>
      </c>
      <c r="EU493" s="409" t="str">
        <f>IF(AND('[1]Multi-Field'!$E$91=[1]Lists!BF493,'[1]Multi-Field'!$F$91="Drained"),BI493,IF(AND('[1]Multi-Field'!$E$91=[1]Lists!BF493,'[1]Multi-Field'!$F$91="undrained"),BH493,""))</f>
        <v/>
      </c>
      <c r="EV493" s="409" t="str">
        <f>IF(AND('[1]Multi-Field'!$E$92=[1]Lists!BF493,'[1]Multi-Field'!$F$92="Drained"),BI493,IF(AND('[1]Multi-Field'!$E$92=[1]Lists!BF493,'[1]Multi-Field'!$F$92="undrained"),BH493,""))</f>
        <v/>
      </c>
      <c r="EW493" s="409" t="str">
        <f>IF(AND('[1]Multi-Field'!$E$93=[1]Lists!BF493,'[1]Multi-Field'!$F$93="Drained"),BI493,IF(AND('[1]Multi-Field'!$E$93=[1]Lists!BF493,'[1]Multi-Field'!$F$93="undrained"),BH493,""))</f>
        <v/>
      </c>
      <c r="EX493" s="409" t="str">
        <f>IF(AND('[1]Multi-Field'!$E$94=[1]Lists!BF493,'[1]Multi-Field'!$F$94="Drained"),BI493,IF(AND('[1]Multi-Field'!$E$94=[1]Lists!BF493,'[1]Multi-Field'!$F$94="undrained"),BH493,""))</f>
        <v/>
      </c>
      <c r="EY493" s="409" t="str">
        <f>IF(AND('[1]Multi-Field'!$E$95=[1]Lists!BF493,'[1]Multi-Field'!$F$95="Drained"),BI493,IF(AND('[1]Multi-Field'!$E$95=[1]Lists!BF493,'[1]Multi-Field'!$F$95="undrained"),BH493,""))</f>
        <v/>
      </c>
      <c r="EZ493" s="409" t="str">
        <f>IF(AND('[1]Multi-Field'!$E$96=[1]Lists!BF493,'[1]Multi-Field'!$F$96="Drained"),BI493,IF(AND('[1]Multi-Field'!$E$96=[1]Lists!BF493,'[1]Multi-Field'!$F$96="undrained"),BH493,""))</f>
        <v/>
      </c>
      <c r="FA493" s="409" t="str">
        <f>IF(AND('[1]Multi-Field'!$E$97=[1]Lists!BF493,'[1]Multi-Field'!$F$97="Drained"),BI493,IF(AND('[1]Multi-Field'!$E$97=[1]Lists!BF493,'[1]Multi-Field'!$F$97="undrained"),BH493,""))</f>
        <v/>
      </c>
      <c r="FB493" s="409" t="str">
        <f>IF(AND('[1]Multi-Field'!$E$98=[1]Lists!BF493,'[1]Multi-Field'!$F$98="Drained"),BI493,IF(AND('[1]Multi-Field'!$E$98=[1]Lists!BF493,'[1]Multi-Field'!$F$98="undrained"),BH493,""))</f>
        <v/>
      </c>
      <c r="FC493" s="409" t="str">
        <f>IF(AND('[1]Multi-Field'!$E$99=[1]Lists!BF493,'[1]Multi-Field'!$F$99="Drained"),BI493,IF(AND('[1]Multi-Field'!$E$99=[1]Lists!BF493,'[1]Multi-Field'!$F$99="undrained"),BH493,""))</f>
        <v/>
      </c>
      <c r="FD493" s="409" t="str">
        <f>IF(AND('[1]Multi-Field'!$E$100=[1]Lists!BF493,'[1]Multi-Field'!$F$100="Drained"),BI493,IF(AND('[1]Multi-Field'!$E$100=[1]Lists!BF493,'[1]Multi-Field'!$F$100="undrained"),BH493,""))</f>
        <v/>
      </c>
      <c r="FE493" s="409" t="str">
        <f>IF(AND('[1]Multi-Field'!$E$101=[1]Lists!BF493,'[1]Multi-Field'!$F$101="Drained"),BI493,IF(AND('[1]Multi-Field'!$E$101=[1]Lists!BF493,'[1]Multi-Field'!$F$101="undrained"),BH493,""))</f>
        <v/>
      </c>
      <c r="FF493" s="409" t="str">
        <f>IF(AND('[1]Multi-Field'!$E$102=[1]Lists!BF493,'[1]Multi-Field'!$F$102="Drained"),BI493,IF(AND('[1]Multi-Field'!$E$102=[1]Lists!BF493,'[1]Multi-Field'!$F$102="undrained"),BH493,""))</f>
        <v/>
      </c>
      <c r="FG493" s="409" t="str">
        <f>IF(AND('[1]Multi-Field'!$E$103=[1]Lists!BF493,'[1]Multi-Field'!$F$103="Drained"),BI493,IF(AND('[1]Multi-Field'!$E$103=[1]Lists!BF493,'[1]Multi-Field'!$F$103="undrained"),BH493,""))</f>
        <v/>
      </c>
      <c r="FH493" s="409" t="str">
        <f>IF(AND('[1]Multi-Field'!$E$104=[1]Lists!BF493,'[1]Multi-Field'!$F$104="Drained"),BI493,IF(AND('[1]Multi-Field'!$E$104=[1]Lists!BF493,'[1]Multi-Field'!$F$104="undrained"),BH493,""))</f>
        <v/>
      </c>
      <c r="FI493" s="409" t="str">
        <f>IF(AND('[1]Multi-Field'!$E$105=[1]Lists!BF493,'[1]Multi-Field'!$F$105="Drained"),BI493,IF(AND('[1]Multi-Field'!$E$105=[1]Lists!BF493,'[1]Multi-Field'!$F$105="undrained"),BH493,""))</f>
        <v/>
      </c>
      <c r="FJ493" s="409" t="str">
        <f>IF(AND('[1]Multi-Field'!$E$106=[1]Lists!BF493,'[1]Multi-Field'!$F$106="Drained"),BI493,IF(AND('[1]Multi-Field'!$E$106=[1]Lists!BF493,'[1]Multi-Field'!$F$106="undrained"),BH493,""))</f>
        <v/>
      </c>
      <c r="FK493" s="409" t="str">
        <f>IF(AND('[1]Multi-Field'!$E$107=[1]Lists!BF493,'[1]Multi-Field'!$F$107="Drained"),BI493,IF(AND('[1]Multi-Field'!$E$107=[1]Lists!BF493,'[1]Multi-Field'!$F$107="undrained"),BH493,""))</f>
        <v/>
      </c>
      <c r="FL493" s="409" t="str">
        <f>IF(AND('[1]Multi-Field'!$E$108=[1]Lists!BF493,'[1]Multi-Field'!$F$108="Drained"),BI493,IF(AND('[1]Multi-Field'!$E$108=[1]Lists!BF493,'[1]Multi-Field'!$F$108="undrained"),BH493,""))</f>
        <v/>
      </c>
      <c r="FM493" s="409" t="str">
        <f>IF(AND('[1]Multi-Field'!$E$109=[1]Lists!BF493,'[1]Multi-Field'!$F$109="Drained"),BI493,IF(AND('[1]Multi-Field'!$E$109=[1]Lists!BF493,'[1]Multi-Field'!$F$109="undrained"),BH493,""))</f>
        <v/>
      </c>
      <c r="FN493" s="409" t="str">
        <f>IF(AND('[1]Multi-Field'!$E$110=[1]Lists!BF493,'[1]Multi-Field'!$F$110="Drained"),BI493,IF(AND('[1]Multi-Field'!$E$110=[1]Lists!BF493,'[1]Multi-Field'!$F$110="undrained"),BH493,""))</f>
        <v/>
      </c>
      <c r="FO493" s="409" t="str">
        <f>IF(AND('[1]Multi-Field'!$E$111=[1]Lists!BF493,'[1]Multi-Field'!$F$111="Drained"),BI493,IF(AND('[1]Multi-Field'!$E$111=[1]Lists!BF493,'[1]Multi-Field'!$F$111="undrained"),BH493,""))</f>
        <v/>
      </c>
      <c r="FP493" s="409" t="str">
        <f>IF(AND('[1]Multi-Field'!$E$112=[1]Lists!BF493,'[1]Multi-Field'!$F$112="Drained"),BI493,IF(AND('[1]Multi-Field'!$E$112=[1]Lists!BF493,'[1]Multi-Field'!$F$112="undrained"),BH493,""))</f>
        <v/>
      </c>
      <c r="FQ493" s="409" t="str">
        <f>IF(AND('[1]Multi-Field'!$E$113=[1]Lists!BF493,'[1]Multi-Field'!$F$113="Drained"),BI493,IF(AND('[1]Multi-Field'!$E$113=[1]Lists!BF493,'[1]Multi-Field'!$F$113="undrained"),BH493,""))</f>
        <v/>
      </c>
      <c r="FR493" s="409" t="str">
        <f>IF(AND('[1]Multi-Field'!$E$114=[1]Lists!BF493,'[1]Multi-Field'!$F$114="Drained"),BI493,IF(AND('[1]Multi-Field'!$E$114=[1]Lists!BF493,'[1]Multi-Field'!$F$114="undrained"),BH493,""))</f>
        <v/>
      </c>
      <c r="FS493" s="409" t="str">
        <f>IF(AND('[1]Multi-Field'!$E$115=[1]Lists!BF493,'[1]Multi-Field'!$F$115="Drained"),BI493,IF(AND('[1]Multi-Field'!$E$115=[1]Lists!BF493,'[1]Multi-Field'!$F$115="undrained"),BH493,""))</f>
        <v/>
      </c>
      <c r="FT493" s="409" t="str">
        <f>IF(AND('[1]Multi-Field'!$E$116=[1]Lists!BF493,'[1]Multi-Field'!$F$116="Drained"),BI493,IF(AND('[1]Multi-Field'!$E$116=[1]Lists!BF493,'[1]Multi-Field'!$F$116="undrained"),BH493,""))</f>
        <v/>
      </c>
      <c r="FU493" s="409" t="str">
        <f>IF(AND('[1]Multi-Field'!$E$117=[1]Lists!BF493,'[1]Multi-Field'!$F$117="Drained"),BI493,IF(AND('[1]Multi-Field'!$E$117=[1]Lists!BF493,'[1]Multi-Field'!$F$117="undrained"),BH493,""))</f>
        <v/>
      </c>
      <c r="FV493" s="409" t="str">
        <f>IF(AND('[1]Multi-Field'!$E$118=[1]Lists!BF493,'[1]Multi-Field'!$F$118="Drained"),BI493,IF(AND('[1]Multi-Field'!$E$118=[1]Lists!BF493,'[1]Multi-Field'!$F$118="undrained"),BH493,""))</f>
        <v/>
      </c>
      <c r="FW493" s="409" t="str">
        <f>IF(AND('[1]Multi-Field'!$E$119=[1]Lists!BF493,'[1]Multi-Field'!$F$119="Drained"),BI493,IF(AND('[1]Multi-Field'!$E$119=[1]Lists!BF493,'[1]Multi-Field'!$F$119="undrained"),BH493,""))</f>
        <v/>
      </c>
      <c r="FX493" s="409" t="str">
        <f>IF(AND('[1]Multi-Field'!$E$120=[1]Lists!BF493,'[1]Multi-Field'!$F$120="Drained"),BI493,IF(AND('[1]Multi-Field'!$E$120=[1]Lists!BF493,'[1]Multi-Field'!$F$120="undrained"),BH493,""))</f>
        <v/>
      </c>
      <c r="GC493" s="4">
        <v>1</v>
      </c>
    </row>
    <row r="494" spans="1:185" ht="13.5" customHeight="1">
      <c r="A494" s="7" t="s">
        <v>580</v>
      </c>
      <c r="B494" s="7"/>
      <c r="C494" s="7"/>
      <c r="D494" s="8">
        <v>60</v>
      </c>
      <c r="E494" s="8">
        <f t="shared" si="67"/>
        <v>62</v>
      </c>
      <c r="F494" s="8">
        <f t="shared" si="68"/>
        <v>63</v>
      </c>
      <c r="G494" s="8">
        <v>65</v>
      </c>
      <c r="H494" s="8">
        <v>50</v>
      </c>
      <c r="I494" s="8">
        <f t="shared" si="71"/>
        <v>53</v>
      </c>
      <c r="J494" s="8">
        <f t="shared" si="72"/>
        <v>57</v>
      </c>
      <c r="K494" s="8">
        <v>60</v>
      </c>
      <c r="L494" s="8">
        <v>95</v>
      </c>
      <c r="M494" s="8">
        <f t="shared" si="69"/>
        <v>100</v>
      </c>
      <c r="N494" s="8">
        <f t="shared" si="70"/>
        <v>105</v>
      </c>
      <c r="O494" s="8">
        <v>110</v>
      </c>
      <c r="P494" s="391"/>
      <c r="Q494" s="83"/>
      <c r="R494" s="395">
        <f>IF(OR('Multi-Field'!AA471=Lists!AC510,'Multi-Field'!AA471=Lists!AC511),IF('Multi-Field'!Z471="x",(IF('Multi-Field'!AC471=Lists!Q479,Lists!R479,IF('Multi-Field'!AC471=Lists!Q480,Lists!R480,IF('Multi-Field'!AC471=Lists!Q481,Lists!R481,IF('Multi-Field'!AC471=Lists!Q482,Lists!R482))))),IF('Multi-Field'!X471="x",(IF('Multi-Field'!AC471=Lists!Q479,Lists!S479,IF('Multi-Field'!AC471=Lists!Q480,Lists!S480,IF('Multi-Field'!AC471=Lists!Q481,Lists!S481,IF('Multi-Field'!AC471=Lists!Q482,Lists!S482))))),IF('Multi-Field'!V471="x",(IF('Multi-Field'!AC471=Lists!Q479,Lists!T479,IF('Multi-Field'!AC471=Lists!Q480,Lists!T480,IF('Multi-Field'!AC471=Lists!Q481,Lists!T481,IF('Multi-Field'!AC471=Lists!Q482,Lists!T482))))),0))))</f>
        <v>0</v>
      </c>
      <c r="S494" s="395">
        <f t="shared" si="73"/>
        <v>0</v>
      </c>
      <c r="T494" s="395"/>
      <c r="U494" s="396"/>
      <c r="BF494" s="411" t="s">
        <v>1658</v>
      </c>
      <c r="BG494" s="412">
        <v>4</v>
      </c>
      <c r="BH494" s="412">
        <v>3.5</v>
      </c>
      <c r="BI494" s="412">
        <v>4.5</v>
      </c>
      <c r="BJ494" s="409" t="e">
        <f>IF(AND('[1]Single Field'!#REF!=[1]Lists!BF494,'[1]Single Field'!#REF!="Drained"),"x",IF(AND('[1]Single Field'!#REF!=[1]Lists!BF494,'[1]Single Field'!#REF!="Undrained"),O,""))</f>
        <v>#REF!</v>
      </c>
      <c r="BK494" s="409" t="str">
        <f>IF(AND('[1]Multi-Field'!$E$3=[1]Lists!BF494,'[1]Multi-Field'!$F$3="Drained"),BI494,IF(AND('[1]Multi-Field'!$E$3=BF494,'[1]Multi-Field'!$F$3="undrained"),BH494,""))</f>
        <v/>
      </c>
      <c r="BL494" s="409" t="str">
        <f>IF(AND('[1]Multi-Field'!$E$4=BF494,'[1]Multi-Field'!$F$4="Drained"),BI494,IF(AND('[1]Multi-Field'!$E$4=BF494,'[1]Multi-Field'!$F$4="undrained"),BH494,""))</f>
        <v/>
      </c>
      <c r="BM494" s="409" t="str">
        <f>IF(AND('[1]Multi-Field'!$E$5=BF494,'[1]Multi-Field'!$F$5="Drained"),BI494,IF(AND('[1]Multi-Field'!$E$5=BF494,'[1]Multi-Field'!$F$5="undrained"),BH494,""))</f>
        <v/>
      </c>
      <c r="BN494" s="409" t="str">
        <f>IF(AND('[1]Multi-Field'!$E$6=BF494,'[1]Multi-Field'!$F$6="Drained"),BI494,IF(AND('[1]Multi-Field'!$E$6=BF494,'[1]Multi-Field'!$F$6="undrained"),BH494,""))</f>
        <v/>
      </c>
      <c r="BO494" s="409" t="str">
        <f>IF(AND('[1]Multi-Field'!$E$7=BF494,'[1]Multi-Field'!$F$7="Drained"),BI494,IF(AND('[1]Multi-Field'!$E$7=BF494,'[1]Multi-Field'!$F$7="undrained"),BH494,""))</f>
        <v/>
      </c>
      <c r="BP494" s="409" t="str">
        <f>IF(AND('[1]Multi-Field'!$E$8=BF494,'[1]Multi-Field'!$F$8="Drained"),BI494,IF(AND('[1]Multi-Field'!$E$8=BF494,'[1]Multi-Field'!$F$8="undrained"),BH494,""))</f>
        <v/>
      </c>
      <c r="BQ494" s="409" t="str">
        <f>IF(AND('[1]Multi-Field'!$E$9=BF494,'[1]Multi-Field'!$F$9="Drained"),BI494,IF(AND('[1]Multi-Field'!$E$9=BF494,'[1]Multi-Field'!$F$9="undrained"),BH494,""))</f>
        <v/>
      </c>
      <c r="BR494" s="409" t="str">
        <f>IF(AND('[1]Multi-Field'!$E$10=BF494,'[1]Multi-Field'!$F$10="Drained"),BI494,IF(AND('[1]Multi-Field'!$E$10=BF494,'[1]Multi-Field'!$F$10="undrained"),BH494,""))</f>
        <v/>
      </c>
      <c r="BS494" s="409" t="str">
        <f>IF(AND('[1]Multi-Field'!$E$11=BF494,'[1]Multi-Field'!$F$11="Drained"),BI494,IF(AND('[1]Multi-Field'!$E$11=BF494,'[1]Multi-Field'!$F$11="undrained"),BH494,""))</f>
        <v/>
      </c>
      <c r="BT494" s="409" t="str">
        <f>IF(AND('[1]Multi-Field'!$E$12=BF494,'[1]Multi-Field'!$F$12="Drained"),BI494,IF(AND('[1]Multi-Field'!$E$12=BF494,'[1]Multi-Field'!$F$12="undrained"),BH494,""))</f>
        <v/>
      </c>
      <c r="BU494" s="409" t="str">
        <f>IF(AND('[1]Multi-Field'!$E$13=BF494,'[1]Multi-Field'!$F$13="Drained"),BI494,IF(AND('[1]Multi-Field'!$E$3=BF494,'[1]Multi-Field'!$F$13="undrained"),BH494,""))</f>
        <v/>
      </c>
      <c r="BV494" s="409" t="str">
        <f>IF(AND('[1]Multi-Field'!$E$14=BF494,'[1]Multi-Field'!$F$14="Drained"),BI494,IF(AND('[1]Multi-Field'!$E$14=BF494,'[1]Multi-Field'!$F$14="undrained"),BH494,""))</f>
        <v/>
      </c>
      <c r="BW494" s="409" t="str">
        <f>IF(AND('[1]Multi-Field'!$E$15=BF494,'[1]Multi-Field'!$F$15="Drained"),BI494,IF(AND('[1]Multi-Field'!$E$15=BF494,'[1]Multi-Field'!$F$15="undrained"),BH494,""))</f>
        <v/>
      </c>
      <c r="BX494" s="409" t="str">
        <f>IF(AND('[1]Multi-Field'!$E$16=[1]Lists!BF494,'[1]Multi-Field'!$F$16="Drained"),BI494,IF(AND('[1]Multi-Field'!$E$16=[1]Lists!BF494,'[1]Multi-Field'!$F$16="undrained"),BH494,""))</f>
        <v/>
      </c>
      <c r="BY494" s="409" t="str">
        <f>IF(AND('[1]Multi-Field'!$E$17=[1]Lists!BF494,'[1]Multi-Field'!$F$17="Drained"),BI494,IF(AND('[1]Multi-Field'!$E$17=[1]Lists!BF494,'[1]Multi-Field'!$F$17="undrained"),BH494,""))</f>
        <v/>
      </c>
      <c r="BZ494" s="409" t="str">
        <f>IF(AND('[1]Multi-Field'!$E$18=[1]Lists!BF494,'[1]Multi-Field'!$F$18="Drained"),BI494,IF(AND('[1]Multi-Field'!$E$18=[1]Lists!BF494,'[1]Multi-Field'!$F$18="undrained"),BH494,""))</f>
        <v/>
      </c>
      <c r="CA494" s="409" t="str">
        <f>IF(AND('[1]Multi-Field'!$E$19=[1]Lists!BF494,'[1]Multi-Field'!$F$19="Drained"),BI494,IF(AND('[1]Multi-Field'!$E$19=[1]Lists!BF494,'[1]Multi-Field'!$F$19="undrained"),BH494,""))</f>
        <v/>
      </c>
      <c r="CB494" s="409" t="str">
        <f>IF(AND('[1]Multi-Field'!$E$20=[1]Lists!BF494,'[1]Multi-Field'!$F$20="Drained"),BI494,IF(AND('[1]Multi-Field'!$E$20=[1]Lists!BF494,'[1]Multi-Field'!$F$20="undrained"),BH494,""))</f>
        <v/>
      </c>
      <c r="CC494" s="409" t="str">
        <f>IF(AND('[1]Multi-Field'!$E$21=[1]Lists!BF494,'[1]Multi-Field'!$F$21="Drained"),BI494,IF(AND('[1]Multi-Field'!$E$21=[1]Lists!BF494,'[1]Multi-Field'!$F$21="undrained"),BH494,""))</f>
        <v/>
      </c>
      <c r="CD494" s="409" t="str">
        <f>IF(AND('[1]Multi-Field'!$E$22=[1]Lists!BF494,'[1]Multi-Field'!$F$22="Drained"),BI494,IF(AND('[1]Multi-Field'!$E$22=[1]Lists!BF494,'[1]Multi-Field'!$F$22="undrained"),BH494,""))</f>
        <v/>
      </c>
      <c r="CE494" s="409" t="str">
        <f>IF(AND('[1]Multi-Field'!$E$23=[1]Lists!BF494,'[1]Multi-Field'!$F$23="Drained"),BI494,IF(AND('[1]Multi-Field'!$E$23=[1]Lists!BF494,'[1]Multi-Field'!$F$23="undrained"),BH494,""))</f>
        <v/>
      </c>
      <c r="CF494" s="409" t="str">
        <f>IF(AND('[1]Multi-Field'!$E$24=[1]Lists!BF494,'[1]Multi-Field'!$F$24="Drained"),BI494,IF(AND('[1]Multi-Field'!$E$24=[1]Lists!BF494,'[1]Multi-Field'!$F$24="undrained"),BH494,""))</f>
        <v/>
      </c>
      <c r="CG494" s="409" t="str">
        <f>IF(AND('[1]Multi-Field'!$E$25=[1]Lists!BF494,'[1]Multi-Field'!$F$25="Drained"),BI494,IF(AND('[1]Multi-Field'!$E$25=[1]Lists!BF494,'[1]Multi-Field'!$F$25="undrained"),BH494,""))</f>
        <v/>
      </c>
      <c r="CH494" s="409" t="str">
        <f>IF(AND('[1]Multi-Field'!$E$26=[1]Lists!BF494,'[1]Multi-Field'!$F$26="Drained"),BI494,IF(AND('[1]Multi-Field'!$E$26=[1]Lists!BF494,'[1]Multi-Field'!$F$26="undrained"),BH494,""))</f>
        <v/>
      </c>
      <c r="CI494" s="409" t="str">
        <f>IF(AND('[1]Multi-Field'!$E$27=[1]Lists!BF494,'[1]Multi-Field'!$F$27="Drained"),BI494,IF(AND('[1]Multi-Field'!$E$27=[1]Lists!BF494,'[1]Multi-Field'!$F$27="undrained"),BH494,""))</f>
        <v/>
      </c>
      <c r="CJ494" s="409" t="str">
        <f>IF(AND('[1]Multi-Field'!$E$28=[1]Lists!BF494,'[1]Multi-Field'!$F$28="Drained"),BI494,IF(AND('[1]Multi-Field'!$E$28=[1]Lists!BF494,'[1]Multi-Field'!$F$28="undrained"),BH494,""))</f>
        <v/>
      </c>
      <c r="CK494" s="409" t="str">
        <f>IF(AND('[1]Multi-Field'!$E$29=[1]Lists!BF494,'[1]Multi-Field'!$F$29="Drained"),BI494,IF(AND('[1]Multi-Field'!$E$29=[1]Lists!BF494,'[1]Multi-Field'!$F$29="undrained"),BH494,""))</f>
        <v/>
      </c>
      <c r="CL494" s="409" t="str">
        <f>IF(AND('[1]Multi-Field'!$E$30=[1]Lists!BF494,'[1]Multi-Field'!$F$30="Drained"),BI494,IF(AND('[1]Multi-Field'!$E$30=[1]Lists!BF494,'[1]Multi-Field'!$F$30="undrained"),BH494,""))</f>
        <v/>
      </c>
      <c r="CM494" s="409" t="str">
        <f>IF(AND('[1]Multi-Field'!$E$31=[1]Lists!BF494,'[1]Multi-Field'!$F$31="Drained"),BI494,IF(AND('[1]Multi-Field'!$E$31=[1]Lists!BF494,'[1]Multi-Field'!$F$31="undrained"),BH494,""))</f>
        <v/>
      </c>
      <c r="CN494" s="409" t="str">
        <f>IF(AND('[1]Multi-Field'!$E$32=[1]Lists!BF494,'[1]Multi-Field'!$F$32="Drained"),BI494,IF(AND('[1]Multi-Field'!$E$32=[1]Lists!BF494,'[1]Multi-Field'!$F$32="undrained"),BH494,""))</f>
        <v/>
      </c>
      <c r="CO494" s="409" t="str">
        <f>IF(AND('[1]Multi-Field'!$E$33=[1]Lists!BF494,'[1]Multi-Field'!$F$33="Drained"),BI494,IF(AND('[1]Multi-Field'!$E$33=[1]Lists!BF494,'[1]Multi-Field'!$F$33="undrained"),BH494,""))</f>
        <v/>
      </c>
      <c r="CP494" s="409" t="str">
        <f>IF(AND('[1]Multi-Field'!$E$34=[1]Lists!BF494,'[1]Multi-Field'!$F$34="Drained"),BI494,IF(AND('[1]Multi-Field'!$E$34=[1]Lists!BF494,'[1]Multi-Field'!$F$34="undrained"),BH494,""))</f>
        <v/>
      </c>
      <c r="CQ494" s="409" t="str">
        <f>IF(AND('[1]Multi-Field'!$E$35=[1]Lists!BF494,'[1]Multi-Field'!$F$35="Drained"),BI494,IF(AND('[1]Multi-Field'!$E$35=[1]Lists!BF494,'[1]Multi-Field'!$F$35="undrained"),BH494,""))</f>
        <v/>
      </c>
      <c r="CR494" s="409" t="str">
        <f>IF(AND('[1]Multi-Field'!$E$36=[1]Lists!BF494,'[1]Multi-Field'!$F$36="Drained"),BI494,IF(AND('[1]Multi-Field'!$E$36=[1]Lists!BF494,'[1]Multi-Field'!$F$36="undrained"),BH494,""))</f>
        <v/>
      </c>
      <c r="CS494" s="409" t="str">
        <f>IF(AND('[1]Multi-Field'!$E$37=[1]Lists!BF494,'[1]Multi-Field'!$F$37="Drained"),BI494,IF(AND('[1]Multi-Field'!$E$37=[1]Lists!BF494,'[1]Multi-Field'!$F$37="undrained"),BH494,""))</f>
        <v/>
      </c>
      <c r="CT494" s="409" t="str">
        <f>IF(AND('[1]Multi-Field'!$E$38=[1]Lists!BF494,'[1]Multi-Field'!$F$38="Drained"),BI494,IF(AND('[1]Multi-Field'!$E$38=[1]Lists!BF494,'[1]Multi-Field'!$F$38="undrained"),BH494,""))</f>
        <v/>
      </c>
      <c r="CU494" s="409" t="str">
        <f>IF(AND('[1]Multi-Field'!$E$39=[1]Lists!BF494,'[1]Multi-Field'!$F$39="Drained"),BI494,IF(AND('[1]Multi-Field'!$E$39=[1]Lists!BF494,'[1]Multi-Field'!$F$39="undrained"),BH494,""))</f>
        <v/>
      </c>
      <c r="CV494" s="409" t="str">
        <f>IF(AND('[1]Multi-Field'!$E$40=[1]Lists!BF494,'[1]Multi-Field'!$F$40="Drained"),BI494,IF(AND('[1]Multi-Field'!$E$40=[1]Lists!BF494,'[1]Multi-Field'!$F$40="undrained"),BH494,""))</f>
        <v/>
      </c>
      <c r="CW494" s="409" t="str">
        <f>IF(AND('[1]Multi-Field'!$E$41=[1]Lists!BF494,'[1]Multi-Field'!$F$40="Drained"),BI494,IF(AND('[1]Multi-Field'!$E$40=[1]Lists!BF494,'[1]Multi-Field'!$F$40="undrained"),BH494,""))</f>
        <v/>
      </c>
      <c r="CX494" s="409" t="str">
        <f>IF(AND('[1]Multi-Field'!$E$42=[1]Lists!BF494,'[1]Multi-Field'!$F$42="Drained"),BI494,IF(AND('[1]Multi-Field'!$E$42=[1]Lists!BF494,'[1]Multi-Field'!$F$42="undrained"),BH494,""))</f>
        <v/>
      </c>
      <c r="CY494" s="409" t="str">
        <f>IF(AND('[1]Multi-Field'!$E$43=[1]Lists!BF494,'[1]Multi-Field'!$F$43="Drained"),BI494,IF(AND('[1]Multi-Field'!$E$43=[1]Lists!BF494,'[1]Multi-Field'!$F$43="undrained"),BH494,""))</f>
        <v/>
      </c>
      <c r="CZ494" s="409" t="str">
        <f>IF(AND('[1]Multi-Field'!$E$44=[1]Lists!BF494,'[1]Multi-Field'!$F$44="Drained"),BI494,IF(AND('[1]Multi-Field'!$E$44=[1]Lists!BF494,'[1]Multi-Field'!$F$44="undrained"),BH494,""))</f>
        <v/>
      </c>
      <c r="DA494" s="409" t="str">
        <f>IF(AND('[1]Multi-Field'!$E$45=[1]Lists!BF494,'[1]Multi-Field'!$F$45="Drained"),BI494,IF(AND('[1]Multi-Field'!$E$45=[1]Lists!BF494,'[1]Multi-Field'!$F$45="undrained"),BH494,""))</f>
        <v/>
      </c>
      <c r="DB494" s="409" t="str">
        <f>IF(AND('[1]Multi-Field'!$E$46=[1]Lists!BF494,'[1]Multi-Field'!$F$46="Drained"),BI494,IF(AND('[1]Multi-Field'!$E$46=[1]Lists!BF494,'[1]Multi-Field'!$F$46="undrained"),BH494,""))</f>
        <v/>
      </c>
      <c r="DC494" s="409" t="str">
        <f>IF(AND('[1]Multi-Field'!$E$47=[1]Lists!BF494,'[1]Multi-Field'!$F$47="Drained"),BI494,IF(AND('[1]Multi-Field'!$E$47=[1]Lists!BF494,'[1]Multi-Field'!$F$47="undrained"),BH494,""))</f>
        <v/>
      </c>
      <c r="DD494" s="409" t="str">
        <f>IF(AND('[1]Multi-Field'!$E$48=[1]Lists!BF494,'[1]Multi-Field'!$F$48="Drained"),BI494,IF(AND('[1]Multi-Field'!$E$48=[1]Lists!BF494,'[1]Multi-Field'!$F$48="undrained"),BH494,""))</f>
        <v/>
      </c>
      <c r="DE494" s="409" t="str">
        <f>IF(AND('[1]Multi-Field'!$E$49=[1]Lists!BF494,'[1]Multi-Field'!$F$49="Drained"),BI494,IF(AND('[1]Multi-Field'!$E$49=[1]Lists!BF494,'[1]Multi-Field'!$F$9="undrained"),BH494,""))</f>
        <v/>
      </c>
      <c r="DF494" s="409" t="str">
        <f>IF(AND('[1]Multi-Field'!$E$50=[1]Lists!BF494,'[1]Multi-Field'!$F$50="Drained"),BI494,IF(AND('[1]Multi-Field'!$E$50=[1]Lists!BF494,'[1]Multi-Field'!$F$50="undrained"),BH494,""))</f>
        <v/>
      </c>
      <c r="DG494" s="409" t="str">
        <f>IF(AND('[1]Multi-Field'!$E$51=[1]Lists!BF494,'[1]Multi-Field'!$F$51="Drained"),BI494,IF(AND('[1]Multi-Field'!$E$51=[1]Lists!BF494,'[1]Multi-Field'!$F$51="undrained"),BH494,""))</f>
        <v/>
      </c>
      <c r="DH494" s="409" t="str">
        <f>IF(AND('[1]Multi-Field'!$E$52=[1]Lists!BF494,'[1]Multi-Field'!$F$52="Drained"),BI494,IF(AND('[1]Multi-Field'!$E$52=[1]Lists!BF494,'[1]Multi-Field'!$F$52="undrained"),BH494,""))</f>
        <v/>
      </c>
      <c r="DI494" s="409" t="str">
        <f>IF(AND('[1]Multi-Field'!$E$53=[1]Lists!BF494,'[1]Multi-Field'!$F$53="Drained"),BI494,IF(AND('[1]Multi-Field'!$E$53=[1]Lists!BF494,'[1]Multi-Field'!$F$53="undrained"),BH494,""))</f>
        <v/>
      </c>
      <c r="DJ494" s="409" t="str">
        <f>IF(AND('[1]Multi-Field'!$E$54=[1]Lists!BF494,'[1]Multi-Field'!$F$54="Drained"),BI494,IF(AND('[1]Multi-Field'!$E$54=[1]Lists!BF494,'[1]Multi-Field'!$F$54="undrained"),BH494,""))</f>
        <v/>
      </c>
      <c r="DK494" s="409" t="str">
        <f>IF(AND('[1]Multi-Field'!$E$55=[1]Lists!BF494,'[1]Multi-Field'!$F$55="Drained"),BI494,IF(AND('[1]Multi-Field'!$E$55=[1]Lists!BF494,'[1]Multi-Field'!$F$55="undrained"),BH494,""))</f>
        <v/>
      </c>
      <c r="DL494" s="409" t="str">
        <f>IF(AND('[1]Multi-Field'!$E$56=[1]Lists!BF494,'[1]Multi-Field'!$F$56="Drained"),BI494,IF(AND('[1]Multi-Field'!$E$56=[1]Lists!BF494,'[1]Multi-Field'!$F$56="undrained"),BH494,""))</f>
        <v/>
      </c>
      <c r="DM494" s="409" t="str">
        <f>IF(AND('[1]Multi-Field'!$E$57=[1]Lists!BF494,'[1]Multi-Field'!$F$57="Drained"),BI494,IF(AND('[1]Multi-Field'!$E$57=[1]Lists!BF494,'[1]Multi-Field'!$F$57="undrained"),BH494,""))</f>
        <v/>
      </c>
      <c r="DN494" s="409" t="str">
        <f>IF(AND('[1]Multi-Field'!$E$58=[1]Lists!BF494,'[1]Multi-Field'!$F$58="Drained"),BI494,IF(AND('[1]Multi-Field'!$E$58=[1]Lists!BF494,'[1]Multi-Field'!$F$58="undrained"),BH494,""))</f>
        <v/>
      </c>
      <c r="DO494" s="409" t="str">
        <f>IF(AND('[1]Multi-Field'!$E$59=[1]Lists!BF494,'[1]Multi-Field'!$F$59="Drained"),BI494,IF(AND('[1]Multi-Field'!$E$59=[1]Lists!BF494,'[1]Multi-Field'!$F$59="undrained"),BH494,""))</f>
        <v/>
      </c>
      <c r="DP494" s="409" t="str">
        <f>IF(AND('[1]Multi-Field'!$E$60=[1]Lists!BF494,'[1]Multi-Field'!$F$60="Drained"),BI494,IF(AND('[1]Multi-Field'!$E$60=[1]Lists!BF494,'[1]Multi-Field'!$F$60="undrained"),BH494,""))</f>
        <v/>
      </c>
      <c r="DQ494" s="409" t="str">
        <f>IF(AND('[1]Multi-Field'!$E$61=[1]Lists!BF494,'[1]Multi-Field'!$F$61="Drained"),BI494,IF(AND('[1]Multi-Field'!$E$61=[1]Lists!BF494,'[1]Multi-Field'!$F$61="undrained"),BH494,""))</f>
        <v/>
      </c>
      <c r="DR494" s="409" t="str">
        <f>IF(AND('[1]Multi-Field'!$E$62=[1]Lists!BF494,'[1]Multi-Field'!$F$62="Drained"),BI494,IF(AND('[1]Multi-Field'!$E$62=[1]Lists!BF494,'[1]Multi-Field'!$F$62="undrained"),BH494,""))</f>
        <v/>
      </c>
      <c r="DS494" s="409" t="str">
        <f>IF(AND('[1]Multi-Field'!$E$63=[1]Lists!BF494,'[1]Multi-Field'!$F$63="Drained"),BI494,IF(AND('[1]Multi-Field'!$E$63=[1]Lists!BF494,'[1]Multi-Field'!$F$63="undrained"),BH494,""))</f>
        <v/>
      </c>
      <c r="DT494" s="409" t="str">
        <f>IF(AND('[1]Multi-Field'!$E$64=[1]Lists!BF494,'[1]Multi-Field'!$F$64="Drained"),BI494,IF(AND('[1]Multi-Field'!$E$64=[1]Lists!BF494,'[1]Multi-Field'!$F$64="undrained"),BH494,""))</f>
        <v/>
      </c>
      <c r="DU494" s="409" t="str">
        <f>IF(AND('[1]Multi-Field'!$E$65=[1]Lists!BF494,'[1]Multi-Field'!$F$65="Drained"),BI494,IF(AND('[1]Multi-Field'!$E$65=[1]Lists!BF494,'[1]Multi-Field'!$F$65="undrained"),BH494,""))</f>
        <v/>
      </c>
      <c r="DV494" s="409" t="str">
        <f>IF(AND('[1]Multi-Field'!$E$66=[1]Lists!BF494,'[1]Multi-Field'!$F$66="Drained"),BI494,IF(AND('[1]Multi-Field'!$E$66=[1]Lists!BF494,'[1]Multi-Field'!$F$66="undrained"),BH494,""))</f>
        <v/>
      </c>
      <c r="DW494" s="409" t="str">
        <f>IF(AND('[1]Multi-Field'!$E$67=[1]Lists!BF494,'[1]Multi-Field'!$F$67="Drained"),BI494,IF(AND('[1]Multi-Field'!$E$67=[1]Lists!BF494,'[1]Multi-Field'!$F$67="undrained"),BH494,""))</f>
        <v/>
      </c>
      <c r="DX494" s="409" t="str">
        <f>IF(AND('[1]Multi-Field'!$E$68=[1]Lists!BF494,'[1]Multi-Field'!$F$68="Drained"),BI494,IF(AND('[1]Multi-Field'!$E$68=[1]Lists!BF494,'[1]Multi-Field'!$F$68="undrained"),BH494,""))</f>
        <v/>
      </c>
      <c r="DY494" s="409" t="str">
        <f>IF(AND('[1]Multi-Field'!$E$69=[1]Lists!BF494,'[1]Multi-Field'!$F$69="Drained"),BI494,IF(AND('[1]Multi-Field'!$E$69=[1]Lists!BF494,'[1]Multi-Field'!$F$69="undrained"),BH494,""))</f>
        <v/>
      </c>
      <c r="DZ494" s="409" t="str">
        <f>IF(AND('[1]Multi-Field'!$E$70=[1]Lists!BF494,'[1]Multi-Field'!$F$70="Drained"),BI494,IF(AND('[1]Multi-Field'!$E$70=[1]Lists!BF494,'[1]Multi-Field'!$F$70="undrained"),BH494,""))</f>
        <v/>
      </c>
      <c r="EA494" s="409" t="str">
        <f>IF(AND('[1]Multi-Field'!$E$71=[1]Lists!BF494,'[1]Multi-Field'!$F$71="Drained"),BI494,IF(AND('[1]Multi-Field'!$E$71=[1]Lists!BF494,'[1]Multi-Field'!$F$71="undrained"),BH494,""))</f>
        <v/>
      </c>
      <c r="EB494" s="409" t="str">
        <f>IF(AND('[1]Multi-Field'!$E$72=[1]Lists!BF494,'[1]Multi-Field'!$F$72="Drained"),BI494,IF(AND('[1]Multi-Field'!$E$72=[1]Lists!BF494,'[1]Multi-Field'!$F$72="undrained"),BH494,""))</f>
        <v/>
      </c>
      <c r="EC494" s="409" t="str">
        <f>IF(AND('[1]Multi-Field'!$E$73=[1]Lists!BF494,'[1]Multi-Field'!$F$73="Drained"),BI494,IF(AND('[1]Multi-Field'!$E$73=[1]Lists!BF494,'[1]Multi-Field'!$F$73="undrained"),BH494,""))</f>
        <v/>
      </c>
      <c r="ED494" s="409" t="str">
        <f>IF(AND('[1]Multi-Field'!$E$74=[1]Lists!BF494,'[1]Multi-Field'!$F$74="Drained"),BI494,IF(AND('[1]Multi-Field'!$E$74=[1]Lists!BF494,'[1]Multi-Field'!$F$74="undrained"),BH494,""))</f>
        <v/>
      </c>
      <c r="EE494" s="409" t="str">
        <f>IF(AND('[1]Multi-Field'!$E$75=[1]Lists!BF494,'[1]Multi-Field'!$F$75="Drained"),BI494,IF(AND('[1]Multi-Field'!$E$75=[1]Lists!BF494,'[1]Multi-Field'!$F$75="undrained"),BH494,""))</f>
        <v/>
      </c>
      <c r="EF494" s="409" t="str">
        <f>IF(AND('[1]Multi-Field'!$E$76=[1]Lists!BF494,'[1]Multi-Field'!$F$76="Drained"),BI494,IF(AND('[1]Multi-Field'!$E$76=[1]Lists!BF494,'[1]Multi-Field'!$F$6="undrained"),BH494,""))</f>
        <v/>
      </c>
      <c r="EG494" s="409" t="str">
        <f>IF(AND('[1]Multi-Field'!$E$77=[1]Lists!BF494,'[1]Multi-Field'!$F$77="Drained"),BI494,IF(AND('[1]Multi-Field'!$E$77=[1]Lists!BF494,'[1]Multi-Field'!$F$77="undrained"),BH494,""))</f>
        <v/>
      </c>
      <c r="EH494" s="409" t="str">
        <f>IF(AND('[1]Multi-Field'!$E$78=[1]Lists!BF494,'[1]Multi-Field'!$F$78="Drained"),BI494,IF(AND('[1]Multi-Field'!$E$78=[1]Lists!BF494,'[1]Multi-Field'!$F$78="undrained"),BH494,""))</f>
        <v/>
      </c>
      <c r="EI494" s="409" t="str">
        <f>IF(AND('[1]Multi-Field'!$E$79=[1]Lists!BF494,'[1]Multi-Field'!$F$79="Drained"),BI494,IF(AND('[1]Multi-Field'!$E$79=[1]Lists!BF494,'[1]Multi-Field'!$F$79="undrained"),BH494,""))</f>
        <v/>
      </c>
      <c r="EJ494" s="409" t="str">
        <f>IF(AND('[1]Multi-Field'!$E$80=[1]Lists!BF494,'[1]Multi-Field'!$F$80="Drained"),BI494,IF(AND('[1]Multi-Field'!$E$80=[1]Lists!BF494,'[1]Multi-Field'!$F$80="undrained"),BH494,""))</f>
        <v/>
      </c>
      <c r="EK494" s="409" t="str">
        <f>IF(AND('[1]Multi-Field'!$E$81=[1]Lists!BF494,'[1]Multi-Field'!$F$81="Drained"),BI494,IF(AND('[1]Multi-Field'!$E$81=[1]Lists!BF494,'[1]Multi-Field'!$F$81="undrained"),BH494,""))</f>
        <v/>
      </c>
      <c r="EL494" s="409" t="str">
        <f>IF(AND('[1]Multi-Field'!$E$82=[1]Lists!BF494,'[1]Multi-Field'!$F$82="Drained"),BI494,IF(AND('[1]Multi-Field'!$E$82=[1]Lists!BF494,'[1]Multi-Field'!$F$82="undrained"),BH494,""))</f>
        <v/>
      </c>
      <c r="EM494" s="409" t="str">
        <f>IF(AND('[1]Multi-Field'!$E$83=[1]Lists!BF494,'[1]Multi-Field'!$F$83="Drained"),BI494,IF(AND('[1]Multi-Field'!$E$83=[1]Lists!BF494,'[1]Multi-Field'!$F$83="undrained"),BH494,""))</f>
        <v/>
      </c>
      <c r="EN494" s="409" t="str">
        <f>IF(AND('[1]Multi-Field'!$E$84=[1]Lists!BF494,'[1]Multi-Field'!$F$84="Drained"),BI494,IF(AND('[1]Multi-Field'!$E$84=[1]Lists!BF494,'[1]Multi-Field'!$F$84="undrained"),BH494,""))</f>
        <v/>
      </c>
      <c r="EO494" s="409" t="str">
        <f>IF(AND('[1]Multi-Field'!$E$85=[1]Lists!BF494,'[1]Multi-Field'!$F$85="Drained"),BI494,IF(AND('[1]Multi-Field'!$E$85=[1]Lists!BF494,'[1]Multi-Field'!$F$85="undrained"),BH494,""))</f>
        <v/>
      </c>
      <c r="EP494" s="409" t="str">
        <f>IF(AND('[1]Multi-Field'!$E$86=[1]Lists!BF494,'[1]Multi-Field'!$F$86="Drained"),BI494,IF(AND('[1]Multi-Field'!$E$86=[1]Lists!BF494,'[1]Multi-Field'!$F$86="undrained"),BH494,""))</f>
        <v/>
      </c>
      <c r="EQ494" s="409" t="str">
        <f>IF(AND('[1]Multi-Field'!$E$87=[1]Lists!BF494,'[1]Multi-Field'!$F$87="Drained"),BI494,IF(AND('[1]Multi-Field'!$E$87=[1]Lists!BF494,'[1]Multi-Field'!$F$87="undrained"),BH494,""))</f>
        <v/>
      </c>
      <c r="ER494" s="409" t="str">
        <f>IF(AND('[1]Multi-Field'!$E$88=[1]Lists!BF494,'[1]Multi-Field'!$F$88="Drained"),BI494,IF(AND('[1]Multi-Field'!$E$88=[1]Lists!BF494,'[1]Multi-Field'!$F$88="undrained"),BH494,""))</f>
        <v/>
      </c>
      <c r="ES494" s="409" t="str">
        <f>IF(AND('[1]Multi-Field'!$E$89=[1]Lists!BF494,'[1]Multi-Field'!$F$89="Drained"),BI494,IF(AND('[1]Multi-Field'!$E$89=[1]Lists!BF494,'[1]Multi-Field'!$F$89="undrained"),BH494,""))</f>
        <v/>
      </c>
      <c r="ET494" s="409" t="str">
        <f>IF(AND('[1]Multi-Field'!$E$90=[1]Lists!BF494,'[1]Multi-Field'!$F$90="Drained"),BI494,IF(AND('[1]Multi-Field'!$E$90=[1]Lists!BF494,'[1]Multi-Field'!$F$90="undrained"),BH494,""))</f>
        <v/>
      </c>
      <c r="EU494" s="409" t="str">
        <f>IF(AND('[1]Multi-Field'!$E$91=[1]Lists!BF494,'[1]Multi-Field'!$F$91="Drained"),BI494,IF(AND('[1]Multi-Field'!$E$91=[1]Lists!BF494,'[1]Multi-Field'!$F$91="undrained"),BH494,""))</f>
        <v/>
      </c>
      <c r="EV494" s="409" t="str">
        <f>IF(AND('[1]Multi-Field'!$E$92=[1]Lists!BF494,'[1]Multi-Field'!$F$92="Drained"),BI494,IF(AND('[1]Multi-Field'!$E$92=[1]Lists!BF494,'[1]Multi-Field'!$F$92="undrained"),BH494,""))</f>
        <v/>
      </c>
      <c r="EW494" s="409" t="str">
        <f>IF(AND('[1]Multi-Field'!$E$93=[1]Lists!BF494,'[1]Multi-Field'!$F$93="Drained"),BI494,IF(AND('[1]Multi-Field'!$E$93=[1]Lists!BF494,'[1]Multi-Field'!$F$93="undrained"),BH494,""))</f>
        <v/>
      </c>
      <c r="EX494" s="409" t="str">
        <f>IF(AND('[1]Multi-Field'!$E$94=[1]Lists!BF494,'[1]Multi-Field'!$F$94="Drained"),BI494,IF(AND('[1]Multi-Field'!$E$94=[1]Lists!BF494,'[1]Multi-Field'!$F$94="undrained"),BH494,""))</f>
        <v/>
      </c>
      <c r="EY494" s="409" t="str">
        <f>IF(AND('[1]Multi-Field'!$E$95=[1]Lists!BF494,'[1]Multi-Field'!$F$95="Drained"),BI494,IF(AND('[1]Multi-Field'!$E$95=[1]Lists!BF494,'[1]Multi-Field'!$F$95="undrained"),BH494,""))</f>
        <v/>
      </c>
      <c r="EZ494" s="409" t="str">
        <f>IF(AND('[1]Multi-Field'!$E$96=[1]Lists!BF494,'[1]Multi-Field'!$F$96="Drained"),BI494,IF(AND('[1]Multi-Field'!$E$96=[1]Lists!BF494,'[1]Multi-Field'!$F$96="undrained"),BH494,""))</f>
        <v/>
      </c>
      <c r="FA494" s="409" t="str">
        <f>IF(AND('[1]Multi-Field'!$E$97=[1]Lists!BF494,'[1]Multi-Field'!$F$97="Drained"),BI494,IF(AND('[1]Multi-Field'!$E$97=[1]Lists!BF494,'[1]Multi-Field'!$F$97="undrained"),BH494,""))</f>
        <v/>
      </c>
      <c r="FB494" s="409" t="str">
        <f>IF(AND('[1]Multi-Field'!$E$98=[1]Lists!BF494,'[1]Multi-Field'!$F$98="Drained"),BI494,IF(AND('[1]Multi-Field'!$E$98=[1]Lists!BF494,'[1]Multi-Field'!$F$98="undrained"),BH494,""))</f>
        <v/>
      </c>
      <c r="FC494" s="409" t="str">
        <f>IF(AND('[1]Multi-Field'!$E$99=[1]Lists!BF494,'[1]Multi-Field'!$F$99="Drained"),BI494,IF(AND('[1]Multi-Field'!$E$99=[1]Lists!BF494,'[1]Multi-Field'!$F$99="undrained"),BH494,""))</f>
        <v/>
      </c>
      <c r="FD494" s="409" t="str">
        <f>IF(AND('[1]Multi-Field'!$E$100=[1]Lists!BF494,'[1]Multi-Field'!$F$100="Drained"),BI494,IF(AND('[1]Multi-Field'!$E$100=[1]Lists!BF494,'[1]Multi-Field'!$F$100="undrained"),BH494,""))</f>
        <v/>
      </c>
      <c r="FE494" s="409" t="str">
        <f>IF(AND('[1]Multi-Field'!$E$101=[1]Lists!BF494,'[1]Multi-Field'!$F$101="Drained"),BI494,IF(AND('[1]Multi-Field'!$E$101=[1]Lists!BF494,'[1]Multi-Field'!$F$101="undrained"),BH494,""))</f>
        <v/>
      </c>
      <c r="FF494" s="409" t="str">
        <f>IF(AND('[1]Multi-Field'!$E$102=[1]Lists!BF494,'[1]Multi-Field'!$F$102="Drained"),BI494,IF(AND('[1]Multi-Field'!$E$102=[1]Lists!BF494,'[1]Multi-Field'!$F$102="undrained"),BH494,""))</f>
        <v/>
      </c>
      <c r="FG494" s="409" t="str">
        <f>IF(AND('[1]Multi-Field'!$E$103=[1]Lists!BF494,'[1]Multi-Field'!$F$103="Drained"),BI494,IF(AND('[1]Multi-Field'!$E$103=[1]Lists!BF494,'[1]Multi-Field'!$F$103="undrained"),BH494,""))</f>
        <v/>
      </c>
      <c r="FH494" s="409" t="str">
        <f>IF(AND('[1]Multi-Field'!$E$104=[1]Lists!BF494,'[1]Multi-Field'!$F$104="Drained"),BI494,IF(AND('[1]Multi-Field'!$E$104=[1]Lists!BF494,'[1]Multi-Field'!$F$104="undrained"),BH494,""))</f>
        <v/>
      </c>
      <c r="FI494" s="409" t="str">
        <f>IF(AND('[1]Multi-Field'!$E$105=[1]Lists!BF494,'[1]Multi-Field'!$F$105="Drained"),BI494,IF(AND('[1]Multi-Field'!$E$105=[1]Lists!BF494,'[1]Multi-Field'!$F$105="undrained"),BH494,""))</f>
        <v/>
      </c>
      <c r="FJ494" s="409" t="str">
        <f>IF(AND('[1]Multi-Field'!$E$106=[1]Lists!BF494,'[1]Multi-Field'!$F$106="Drained"),BI494,IF(AND('[1]Multi-Field'!$E$106=[1]Lists!BF494,'[1]Multi-Field'!$F$106="undrained"),BH494,""))</f>
        <v/>
      </c>
      <c r="FK494" s="409" t="str">
        <f>IF(AND('[1]Multi-Field'!$E$107=[1]Lists!BF494,'[1]Multi-Field'!$F$107="Drained"),BI494,IF(AND('[1]Multi-Field'!$E$107=[1]Lists!BF494,'[1]Multi-Field'!$F$107="undrained"),BH494,""))</f>
        <v/>
      </c>
      <c r="FL494" s="409" t="str">
        <f>IF(AND('[1]Multi-Field'!$E$108=[1]Lists!BF494,'[1]Multi-Field'!$F$108="Drained"),BI494,IF(AND('[1]Multi-Field'!$E$108=[1]Lists!BF494,'[1]Multi-Field'!$F$108="undrained"),BH494,""))</f>
        <v/>
      </c>
      <c r="FM494" s="409" t="str">
        <f>IF(AND('[1]Multi-Field'!$E$109=[1]Lists!BF494,'[1]Multi-Field'!$F$109="Drained"),BI494,IF(AND('[1]Multi-Field'!$E$109=[1]Lists!BF494,'[1]Multi-Field'!$F$109="undrained"),BH494,""))</f>
        <v/>
      </c>
      <c r="FN494" s="409" t="str">
        <f>IF(AND('[1]Multi-Field'!$E$110=[1]Lists!BF494,'[1]Multi-Field'!$F$110="Drained"),BI494,IF(AND('[1]Multi-Field'!$E$110=[1]Lists!BF494,'[1]Multi-Field'!$F$110="undrained"),BH494,""))</f>
        <v/>
      </c>
      <c r="FO494" s="409" t="str">
        <f>IF(AND('[1]Multi-Field'!$E$111=[1]Lists!BF494,'[1]Multi-Field'!$F$111="Drained"),BI494,IF(AND('[1]Multi-Field'!$E$111=[1]Lists!BF494,'[1]Multi-Field'!$F$111="undrained"),BH494,""))</f>
        <v/>
      </c>
      <c r="FP494" s="409" t="str">
        <f>IF(AND('[1]Multi-Field'!$E$112=[1]Lists!BF494,'[1]Multi-Field'!$F$112="Drained"),BI494,IF(AND('[1]Multi-Field'!$E$112=[1]Lists!BF494,'[1]Multi-Field'!$F$112="undrained"),BH494,""))</f>
        <v/>
      </c>
      <c r="FQ494" s="409" t="str">
        <f>IF(AND('[1]Multi-Field'!$E$113=[1]Lists!BF494,'[1]Multi-Field'!$F$113="Drained"),BI494,IF(AND('[1]Multi-Field'!$E$113=[1]Lists!BF494,'[1]Multi-Field'!$F$113="undrained"),BH494,""))</f>
        <v/>
      </c>
      <c r="FR494" s="409" t="str">
        <f>IF(AND('[1]Multi-Field'!$E$114=[1]Lists!BF494,'[1]Multi-Field'!$F$114="Drained"),BI494,IF(AND('[1]Multi-Field'!$E$114=[1]Lists!BF494,'[1]Multi-Field'!$F$114="undrained"),BH494,""))</f>
        <v/>
      </c>
      <c r="FS494" s="409" t="str">
        <f>IF(AND('[1]Multi-Field'!$E$115=[1]Lists!BF494,'[1]Multi-Field'!$F$115="Drained"),BI494,IF(AND('[1]Multi-Field'!$E$115=[1]Lists!BF494,'[1]Multi-Field'!$F$115="undrained"),BH494,""))</f>
        <v/>
      </c>
      <c r="FT494" s="409" t="str">
        <f>IF(AND('[1]Multi-Field'!$E$116=[1]Lists!BF494,'[1]Multi-Field'!$F$116="Drained"),BI494,IF(AND('[1]Multi-Field'!$E$116=[1]Lists!BF494,'[1]Multi-Field'!$F$116="undrained"),BH494,""))</f>
        <v/>
      </c>
      <c r="FU494" s="409" t="str">
        <f>IF(AND('[1]Multi-Field'!$E$117=[1]Lists!BF494,'[1]Multi-Field'!$F$117="Drained"),BI494,IF(AND('[1]Multi-Field'!$E$117=[1]Lists!BF494,'[1]Multi-Field'!$F$117="undrained"),BH494,""))</f>
        <v/>
      </c>
      <c r="FV494" s="409" t="str">
        <f>IF(AND('[1]Multi-Field'!$E$118=[1]Lists!BF494,'[1]Multi-Field'!$F$118="Drained"),BI494,IF(AND('[1]Multi-Field'!$E$118=[1]Lists!BF494,'[1]Multi-Field'!$F$118="undrained"),BH494,""))</f>
        <v/>
      </c>
      <c r="FW494" s="409" t="str">
        <f>IF(AND('[1]Multi-Field'!$E$119=[1]Lists!BF494,'[1]Multi-Field'!$F$119="Drained"),BI494,IF(AND('[1]Multi-Field'!$E$119=[1]Lists!BF494,'[1]Multi-Field'!$F$119="undrained"),BH494,""))</f>
        <v/>
      </c>
      <c r="FX494" s="409" t="str">
        <f>IF(AND('[1]Multi-Field'!$E$120=[1]Lists!BF494,'[1]Multi-Field'!$F$120="Drained"),BI494,IF(AND('[1]Multi-Field'!$E$120=[1]Lists!BF494,'[1]Multi-Field'!$F$120="undrained"),BH494,""))</f>
        <v/>
      </c>
      <c r="GC494" s="4">
        <v>1</v>
      </c>
    </row>
    <row r="495" spans="1:185" ht="13.5" customHeight="1">
      <c r="A495" s="7" t="s">
        <v>581</v>
      </c>
      <c r="B495" s="7"/>
      <c r="C495" s="7"/>
      <c r="D495" s="8">
        <v>70</v>
      </c>
      <c r="E495" s="8">
        <f t="shared" si="67"/>
        <v>70</v>
      </c>
      <c r="F495" s="8">
        <f t="shared" si="68"/>
        <v>70</v>
      </c>
      <c r="G495" s="8">
        <v>70</v>
      </c>
      <c r="H495" s="8">
        <v>75</v>
      </c>
      <c r="I495" s="8">
        <f t="shared" si="71"/>
        <v>75</v>
      </c>
      <c r="J495" s="8">
        <f t="shared" si="72"/>
        <v>75</v>
      </c>
      <c r="K495" s="8">
        <v>75</v>
      </c>
      <c r="L495" s="8">
        <v>100</v>
      </c>
      <c r="M495" s="8">
        <f t="shared" si="69"/>
        <v>102</v>
      </c>
      <c r="N495" s="8">
        <f t="shared" si="70"/>
        <v>103</v>
      </c>
      <c r="O495" s="8">
        <v>105</v>
      </c>
      <c r="P495" s="391"/>
      <c r="Q495" s="84"/>
      <c r="R495" s="395">
        <f>IF(OR('Multi-Field'!AA472=Lists!AC511,'Multi-Field'!AA472=Lists!AC512),IF('Multi-Field'!Z472="x",(IF('Multi-Field'!AC472=Lists!Q480,Lists!R480,IF('Multi-Field'!AC472=Lists!Q481,Lists!R481,IF('Multi-Field'!AC472=Lists!Q482,Lists!R482,IF('Multi-Field'!AC472=Lists!Q483,Lists!R483))))),IF('Multi-Field'!X472="x",(IF('Multi-Field'!AC472=Lists!Q480,Lists!S480,IF('Multi-Field'!AC472=Lists!Q481,Lists!S481,IF('Multi-Field'!AC472=Lists!Q482,Lists!S482,IF('Multi-Field'!AC472=Lists!Q483,Lists!S483))))),IF('Multi-Field'!V472="x",(IF('Multi-Field'!AC472=Lists!Q480,Lists!T480,IF('Multi-Field'!AC472=Lists!Q481,Lists!T481,IF('Multi-Field'!AC472=Lists!Q482,Lists!T482,IF('Multi-Field'!AC472=Lists!Q483,Lists!T483))))),0))))</f>
        <v>0</v>
      </c>
      <c r="S495" s="395">
        <f t="shared" si="73"/>
        <v>0</v>
      </c>
      <c r="T495" s="395"/>
      <c r="U495" s="396"/>
      <c r="BF495" s="411" t="s">
        <v>1659</v>
      </c>
      <c r="BG495" s="412">
        <v>3</v>
      </c>
      <c r="BH495" s="412">
        <v>4</v>
      </c>
      <c r="BI495" s="412">
        <v>4.5</v>
      </c>
      <c r="BJ495" s="409" t="e">
        <f>IF(AND('[1]Single Field'!#REF!=[1]Lists!BF495,'[1]Single Field'!#REF!="Drained"),"x",IF(AND('[1]Single Field'!#REF!=[1]Lists!BF495,'[1]Single Field'!#REF!="Undrained"),O,""))</f>
        <v>#REF!</v>
      </c>
      <c r="BK495" s="409" t="str">
        <f>IF(AND('[1]Multi-Field'!$E$3=[1]Lists!BF495,'[1]Multi-Field'!$F$3="Drained"),BI495,IF(AND('[1]Multi-Field'!$E$3=BF495,'[1]Multi-Field'!$F$3="undrained"),BH495,""))</f>
        <v/>
      </c>
      <c r="BL495" s="409" t="str">
        <f>IF(AND('[1]Multi-Field'!$E$4=BF495,'[1]Multi-Field'!$F$4="Drained"),BI495,IF(AND('[1]Multi-Field'!$E$4=BF495,'[1]Multi-Field'!$F$4="undrained"),BH495,""))</f>
        <v/>
      </c>
      <c r="BM495" s="409" t="str">
        <f>IF(AND('[1]Multi-Field'!$E$5=BF495,'[1]Multi-Field'!$F$5="Drained"),BI495,IF(AND('[1]Multi-Field'!$E$5=BF495,'[1]Multi-Field'!$F$5="undrained"),BH495,""))</f>
        <v/>
      </c>
      <c r="BN495" s="409" t="str">
        <f>IF(AND('[1]Multi-Field'!$E$6=BF495,'[1]Multi-Field'!$F$6="Drained"),BI495,IF(AND('[1]Multi-Field'!$E$6=BF495,'[1]Multi-Field'!$F$6="undrained"),BH495,""))</f>
        <v/>
      </c>
      <c r="BO495" s="409" t="str">
        <f>IF(AND('[1]Multi-Field'!$E$7=BF495,'[1]Multi-Field'!$F$7="Drained"),BI495,IF(AND('[1]Multi-Field'!$E$7=BF495,'[1]Multi-Field'!$F$7="undrained"),BH495,""))</f>
        <v/>
      </c>
      <c r="BP495" s="409" t="str">
        <f>IF(AND('[1]Multi-Field'!$E$8=BF495,'[1]Multi-Field'!$F$8="Drained"),BI495,IF(AND('[1]Multi-Field'!$E$8=BF495,'[1]Multi-Field'!$F$8="undrained"),BH495,""))</f>
        <v/>
      </c>
      <c r="BQ495" s="409" t="str">
        <f>IF(AND('[1]Multi-Field'!$E$9=BF495,'[1]Multi-Field'!$F$9="Drained"),BI495,IF(AND('[1]Multi-Field'!$E$9=BF495,'[1]Multi-Field'!$F$9="undrained"),BH495,""))</f>
        <v/>
      </c>
      <c r="BR495" s="409" t="str">
        <f>IF(AND('[1]Multi-Field'!$E$10=BF495,'[1]Multi-Field'!$F$10="Drained"),BI495,IF(AND('[1]Multi-Field'!$E$10=BF495,'[1]Multi-Field'!$F$10="undrained"),BH495,""))</f>
        <v/>
      </c>
      <c r="BS495" s="409" t="str">
        <f>IF(AND('[1]Multi-Field'!$E$11=BF495,'[1]Multi-Field'!$F$11="Drained"),BI495,IF(AND('[1]Multi-Field'!$E$11=BF495,'[1]Multi-Field'!$F$11="undrained"),BH495,""))</f>
        <v/>
      </c>
      <c r="BT495" s="409" t="str">
        <f>IF(AND('[1]Multi-Field'!$E$12=BF495,'[1]Multi-Field'!$F$12="Drained"),BI495,IF(AND('[1]Multi-Field'!$E$12=BF495,'[1]Multi-Field'!$F$12="undrained"),BH495,""))</f>
        <v/>
      </c>
      <c r="BU495" s="409" t="str">
        <f>IF(AND('[1]Multi-Field'!$E$13=BF495,'[1]Multi-Field'!$F$13="Drained"),BI495,IF(AND('[1]Multi-Field'!$E$3=BF495,'[1]Multi-Field'!$F$13="undrained"),BH495,""))</f>
        <v/>
      </c>
      <c r="BV495" s="409" t="str">
        <f>IF(AND('[1]Multi-Field'!$E$14=BF495,'[1]Multi-Field'!$F$14="Drained"),BI495,IF(AND('[1]Multi-Field'!$E$14=BF495,'[1]Multi-Field'!$F$14="undrained"),BH495,""))</f>
        <v/>
      </c>
      <c r="BW495" s="409" t="str">
        <f>IF(AND('[1]Multi-Field'!$E$15=BF495,'[1]Multi-Field'!$F$15="Drained"),BI495,IF(AND('[1]Multi-Field'!$E$15=BF495,'[1]Multi-Field'!$F$15="undrained"),BH495,""))</f>
        <v/>
      </c>
      <c r="BX495" s="409" t="str">
        <f>IF(AND('[1]Multi-Field'!$E$16=[1]Lists!BF495,'[1]Multi-Field'!$F$16="Drained"),BI495,IF(AND('[1]Multi-Field'!$E$16=[1]Lists!BF495,'[1]Multi-Field'!$F$16="undrained"),BH495,""))</f>
        <v/>
      </c>
      <c r="BY495" s="409" t="str">
        <f>IF(AND('[1]Multi-Field'!$E$17=[1]Lists!BF495,'[1]Multi-Field'!$F$17="Drained"),BI495,IF(AND('[1]Multi-Field'!$E$17=[1]Lists!BF495,'[1]Multi-Field'!$F$17="undrained"),BH495,""))</f>
        <v/>
      </c>
      <c r="BZ495" s="409" t="str">
        <f>IF(AND('[1]Multi-Field'!$E$18=[1]Lists!BF495,'[1]Multi-Field'!$F$18="Drained"),BI495,IF(AND('[1]Multi-Field'!$E$18=[1]Lists!BF495,'[1]Multi-Field'!$F$18="undrained"),BH495,""))</f>
        <v/>
      </c>
      <c r="CA495" s="409" t="str">
        <f>IF(AND('[1]Multi-Field'!$E$19=[1]Lists!BF495,'[1]Multi-Field'!$F$19="Drained"),BI495,IF(AND('[1]Multi-Field'!$E$19=[1]Lists!BF495,'[1]Multi-Field'!$F$19="undrained"),BH495,""))</f>
        <v/>
      </c>
      <c r="CB495" s="409" t="str">
        <f>IF(AND('[1]Multi-Field'!$E$20=[1]Lists!BF495,'[1]Multi-Field'!$F$20="Drained"),BI495,IF(AND('[1]Multi-Field'!$E$20=[1]Lists!BF495,'[1]Multi-Field'!$F$20="undrained"),BH495,""))</f>
        <v/>
      </c>
      <c r="CC495" s="409" t="str">
        <f>IF(AND('[1]Multi-Field'!$E$21=[1]Lists!BF495,'[1]Multi-Field'!$F$21="Drained"),BI495,IF(AND('[1]Multi-Field'!$E$21=[1]Lists!BF495,'[1]Multi-Field'!$F$21="undrained"),BH495,""))</f>
        <v/>
      </c>
      <c r="CD495" s="409" t="str">
        <f>IF(AND('[1]Multi-Field'!$E$22=[1]Lists!BF495,'[1]Multi-Field'!$F$22="Drained"),BI495,IF(AND('[1]Multi-Field'!$E$22=[1]Lists!BF495,'[1]Multi-Field'!$F$22="undrained"),BH495,""))</f>
        <v/>
      </c>
      <c r="CE495" s="409" t="str">
        <f>IF(AND('[1]Multi-Field'!$E$23=[1]Lists!BF495,'[1]Multi-Field'!$F$23="Drained"),BI495,IF(AND('[1]Multi-Field'!$E$23=[1]Lists!BF495,'[1]Multi-Field'!$F$23="undrained"),BH495,""))</f>
        <v/>
      </c>
      <c r="CF495" s="409" t="str">
        <f>IF(AND('[1]Multi-Field'!$E$24=[1]Lists!BF495,'[1]Multi-Field'!$F$24="Drained"),BI495,IF(AND('[1]Multi-Field'!$E$24=[1]Lists!BF495,'[1]Multi-Field'!$F$24="undrained"),BH495,""))</f>
        <v/>
      </c>
      <c r="CG495" s="409" t="str">
        <f>IF(AND('[1]Multi-Field'!$E$25=[1]Lists!BF495,'[1]Multi-Field'!$F$25="Drained"),BI495,IF(AND('[1]Multi-Field'!$E$25=[1]Lists!BF495,'[1]Multi-Field'!$F$25="undrained"),BH495,""))</f>
        <v/>
      </c>
      <c r="CH495" s="409" t="str">
        <f>IF(AND('[1]Multi-Field'!$E$26=[1]Lists!BF495,'[1]Multi-Field'!$F$26="Drained"),BI495,IF(AND('[1]Multi-Field'!$E$26=[1]Lists!BF495,'[1]Multi-Field'!$F$26="undrained"),BH495,""))</f>
        <v/>
      </c>
      <c r="CI495" s="409" t="str">
        <f>IF(AND('[1]Multi-Field'!$E$27=[1]Lists!BF495,'[1]Multi-Field'!$F$27="Drained"),BI495,IF(AND('[1]Multi-Field'!$E$27=[1]Lists!BF495,'[1]Multi-Field'!$F$27="undrained"),BH495,""))</f>
        <v/>
      </c>
      <c r="CJ495" s="409" t="str">
        <f>IF(AND('[1]Multi-Field'!$E$28=[1]Lists!BF495,'[1]Multi-Field'!$F$28="Drained"),BI495,IF(AND('[1]Multi-Field'!$E$28=[1]Lists!BF495,'[1]Multi-Field'!$F$28="undrained"),BH495,""))</f>
        <v/>
      </c>
      <c r="CK495" s="409" t="str">
        <f>IF(AND('[1]Multi-Field'!$E$29=[1]Lists!BF495,'[1]Multi-Field'!$F$29="Drained"),BI495,IF(AND('[1]Multi-Field'!$E$29=[1]Lists!BF495,'[1]Multi-Field'!$F$29="undrained"),BH495,""))</f>
        <v/>
      </c>
      <c r="CL495" s="409" t="str">
        <f>IF(AND('[1]Multi-Field'!$E$30=[1]Lists!BF495,'[1]Multi-Field'!$F$30="Drained"),BI495,IF(AND('[1]Multi-Field'!$E$30=[1]Lists!BF495,'[1]Multi-Field'!$F$30="undrained"),BH495,""))</f>
        <v/>
      </c>
      <c r="CM495" s="409" t="str">
        <f>IF(AND('[1]Multi-Field'!$E$31=[1]Lists!BF495,'[1]Multi-Field'!$F$31="Drained"),BI495,IF(AND('[1]Multi-Field'!$E$31=[1]Lists!BF495,'[1]Multi-Field'!$F$31="undrained"),BH495,""))</f>
        <v/>
      </c>
      <c r="CN495" s="409" t="str">
        <f>IF(AND('[1]Multi-Field'!$E$32=[1]Lists!BF495,'[1]Multi-Field'!$F$32="Drained"),BI495,IF(AND('[1]Multi-Field'!$E$32=[1]Lists!BF495,'[1]Multi-Field'!$F$32="undrained"),BH495,""))</f>
        <v/>
      </c>
      <c r="CO495" s="409" t="str">
        <f>IF(AND('[1]Multi-Field'!$E$33=[1]Lists!BF495,'[1]Multi-Field'!$F$33="Drained"),BI495,IF(AND('[1]Multi-Field'!$E$33=[1]Lists!BF495,'[1]Multi-Field'!$F$33="undrained"),BH495,""))</f>
        <v/>
      </c>
      <c r="CP495" s="409" t="str">
        <f>IF(AND('[1]Multi-Field'!$E$34=[1]Lists!BF495,'[1]Multi-Field'!$F$34="Drained"),BI495,IF(AND('[1]Multi-Field'!$E$34=[1]Lists!BF495,'[1]Multi-Field'!$F$34="undrained"),BH495,""))</f>
        <v/>
      </c>
      <c r="CQ495" s="409" t="str">
        <f>IF(AND('[1]Multi-Field'!$E$35=[1]Lists!BF495,'[1]Multi-Field'!$F$35="Drained"),BI495,IF(AND('[1]Multi-Field'!$E$35=[1]Lists!BF495,'[1]Multi-Field'!$F$35="undrained"),BH495,""))</f>
        <v/>
      </c>
      <c r="CR495" s="409" t="str">
        <f>IF(AND('[1]Multi-Field'!$E$36=[1]Lists!BF495,'[1]Multi-Field'!$F$36="Drained"),BI495,IF(AND('[1]Multi-Field'!$E$36=[1]Lists!BF495,'[1]Multi-Field'!$F$36="undrained"),BH495,""))</f>
        <v/>
      </c>
      <c r="CS495" s="409" t="str">
        <f>IF(AND('[1]Multi-Field'!$E$37=[1]Lists!BF495,'[1]Multi-Field'!$F$37="Drained"),BI495,IF(AND('[1]Multi-Field'!$E$37=[1]Lists!BF495,'[1]Multi-Field'!$F$37="undrained"),BH495,""))</f>
        <v/>
      </c>
      <c r="CT495" s="409" t="str">
        <f>IF(AND('[1]Multi-Field'!$E$38=[1]Lists!BF495,'[1]Multi-Field'!$F$38="Drained"),BI495,IF(AND('[1]Multi-Field'!$E$38=[1]Lists!BF495,'[1]Multi-Field'!$F$38="undrained"),BH495,""))</f>
        <v/>
      </c>
      <c r="CU495" s="409" t="str">
        <f>IF(AND('[1]Multi-Field'!$E$39=[1]Lists!BF495,'[1]Multi-Field'!$F$39="Drained"),BI495,IF(AND('[1]Multi-Field'!$E$39=[1]Lists!BF495,'[1]Multi-Field'!$F$39="undrained"),BH495,""))</f>
        <v/>
      </c>
      <c r="CV495" s="409" t="str">
        <f>IF(AND('[1]Multi-Field'!$E$40=[1]Lists!BF495,'[1]Multi-Field'!$F$40="Drained"),BI495,IF(AND('[1]Multi-Field'!$E$40=[1]Lists!BF495,'[1]Multi-Field'!$F$40="undrained"),BH495,""))</f>
        <v/>
      </c>
      <c r="CW495" s="409" t="str">
        <f>IF(AND('[1]Multi-Field'!$E$41=[1]Lists!BF495,'[1]Multi-Field'!$F$40="Drained"),BI495,IF(AND('[1]Multi-Field'!$E$40=[1]Lists!BF495,'[1]Multi-Field'!$F$40="undrained"),BH495,""))</f>
        <v/>
      </c>
      <c r="CX495" s="409" t="str">
        <f>IF(AND('[1]Multi-Field'!$E$42=[1]Lists!BF495,'[1]Multi-Field'!$F$42="Drained"),BI495,IF(AND('[1]Multi-Field'!$E$42=[1]Lists!BF495,'[1]Multi-Field'!$F$42="undrained"),BH495,""))</f>
        <v/>
      </c>
      <c r="CY495" s="409" t="str">
        <f>IF(AND('[1]Multi-Field'!$E$43=[1]Lists!BF495,'[1]Multi-Field'!$F$43="Drained"),BI495,IF(AND('[1]Multi-Field'!$E$43=[1]Lists!BF495,'[1]Multi-Field'!$F$43="undrained"),BH495,""))</f>
        <v/>
      </c>
      <c r="CZ495" s="409" t="str">
        <f>IF(AND('[1]Multi-Field'!$E$44=[1]Lists!BF495,'[1]Multi-Field'!$F$44="Drained"),BI495,IF(AND('[1]Multi-Field'!$E$44=[1]Lists!BF495,'[1]Multi-Field'!$F$44="undrained"),BH495,""))</f>
        <v/>
      </c>
      <c r="DA495" s="409" t="str">
        <f>IF(AND('[1]Multi-Field'!$E$45=[1]Lists!BF495,'[1]Multi-Field'!$F$45="Drained"),BI495,IF(AND('[1]Multi-Field'!$E$45=[1]Lists!BF495,'[1]Multi-Field'!$F$45="undrained"),BH495,""))</f>
        <v/>
      </c>
      <c r="DB495" s="409" t="str">
        <f>IF(AND('[1]Multi-Field'!$E$46=[1]Lists!BF495,'[1]Multi-Field'!$F$46="Drained"),BI495,IF(AND('[1]Multi-Field'!$E$46=[1]Lists!BF495,'[1]Multi-Field'!$F$46="undrained"),BH495,""))</f>
        <v/>
      </c>
      <c r="DC495" s="409" t="str">
        <f>IF(AND('[1]Multi-Field'!$E$47=[1]Lists!BF495,'[1]Multi-Field'!$F$47="Drained"),BI495,IF(AND('[1]Multi-Field'!$E$47=[1]Lists!BF495,'[1]Multi-Field'!$F$47="undrained"),BH495,""))</f>
        <v/>
      </c>
      <c r="DD495" s="409" t="str">
        <f>IF(AND('[1]Multi-Field'!$E$48=[1]Lists!BF495,'[1]Multi-Field'!$F$48="Drained"),BI495,IF(AND('[1]Multi-Field'!$E$48=[1]Lists!BF495,'[1]Multi-Field'!$F$48="undrained"),BH495,""))</f>
        <v/>
      </c>
      <c r="DE495" s="409" t="str">
        <f>IF(AND('[1]Multi-Field'!$E$49=[1]Lists!BF495,'[1]Multi-Field'!$F$49="Drained"),BI495,IF(AND('[1]Multi-Field'!$E$49=[1]Lists!BF495,'[1]Multi-Field'!$F$9="undrained"),BH495,""))</f>
        <v/>
      </c>
      <c r="DF495" s="409" t="str">
        <f>IF(AND('[1]Multi-Field'!$E$50=[1]Lists!BF495,'[1]Multi-Field'!$F$50="Drained"),BI495,IF(AND('[1]Multi-Field'!$E$50=[1]Lists!BF495,'[1]Multi-Field'!$F$50="undrained"),BH495,""))</f>
        <v/>
      </c>
      <c r="DG495" s="409" t="str">
        <f>IF(AND('[1]Multi-Field'!$E$51=[1]Lists!BF495,'[1]Multi-Field'!$F$51="Drained"),BI495,IF(AND('[1]Multi-Field'!$E$51=[1]Lists!BF495,'[1]Multi-Field'!$F$51="undrained"),BH495,""))</f>
        <v/>
      </c>
      <c r="DH495" s="409" t="str">
        <f>IF(AND('[1]Multi-Field'!$E$52=[1]Lists!BF495,'[1]Multi-Field'!$F$52="Drained"),BI495,IF(AND('[1]Multi-Field'!$E$52=[1]Lists!BF495,'[1]Multi-Field'!$F$52="undrained"),BH495,""))</f>
        <v/>
      </c>
      <c r="DI495" s="409" t="str">
        <f>IF(AND('[1]Multi-Field'!$E$53=[1]Lists!BF495,'[1]Multi-Field'!$F$53="Drained"),BI495,IF(AND('[1]Multi-Field'!$E$53=[1]Lists!BF495,'[1]Multi-Field'!$F$53="undrained"),BH495,""))</f>
        <v/>
      </c>
      <c r="DJ495" s="409" t="str">
        <f>IF(AND('[1]Multi-Field'!$E$54=[1]Lists!BF495,'[1]Multi-Field'!$F$54="Drained"),BI495,IF(AND('[1]Multi-Field'!$E$54=[1]Lists!BF495,'[1]Multi-Field'!$F$54="undrained"),BH495,""))</f>
        <v/>
      </c>
      <c r="DK495" s="409" t="str">
        <f>IF(AND('[1]Multi-Field'!$E$55=[1]Lists!BF495,'[1]Multi-Field'!$F$55="Drained"),BI495,IF(AND('[1]Multi-Field'!$E$55=[1]Lists!BF495,'[1]Multi-Field'!$F$55="undrained"),BH495,""))</f>
        <v/>
      </c>
      <c r="DL495" s="409" t="str">
        <f>IF(AND('[1]Multi-Field'!$E$56=[1]Lists!BF495,'[1]Multi-Field'!$F$56="Drained"),BI495,IF(AND('[1]Multi-Field'!$E$56=[1]Lists!BF495,'[1]Multi-Field'!$F$56="undrained"),BH495,""))</f>
        <v/>
      </c>
      <c r="DM495" s="409" t="str">
        <f>IF(AND('[1]Multi-Field'!$E$57=[1]Lists!BF495,'[1]Multi-Field'!$F$57="Drained"),BI495,IF(AND('[1]Multi-Field'!$E$57=[1]Lists!BF495,'[1]Multi-Field'!$F$57="undrained"),BH495,""))</f>
        <v/>
      </c>
      <c r="DN495" s="409" t="str">
        <f>IF(AND('[1]Multi-Field'!$E$58=[1]Lists!BF495,'[1]Multi-Field'!$F$58="Drained"),BI495,IF(AND('[1]Multi-Field'!$E$58=[1]Lists!BF495,'[1]Multi-Field'!$F$58="undrained"),BH495,""))</f>
        <v/>
      </c>
      <c r="DO495" s="409" t="str">
        <f>IF(AND('[1]Multi-Field'!$E$59=[1]Lists!BF495,'[1]Multi-Field'!$F$59="Drained"),BI495,IF(AND('[1]Multi-Field'!$E$59=[1]Lists!BF495,'[1]Multi-Field'!$F$59="undrained"),BH495,""))</f>
        <v/>
      </c>
      <c r="DP495" s="409" t="str">
        <f>IF(AND('[1]Multi-Field'!$E$60=[1]Lists!BF495,'[1]Multi-Field'!$F$60="Drained"),BI495,IF(AND('[1]Multi-Field'!$E$60=[1]Lists!BF495,'[1]Multi-Field'!$F$60="undrained"),BH495,""))</f>
        <v/>
      </c>
      <c r="DQ495" s="409" t="str">
        <f>IF(AND('[1]Multi-Field'!$E$61=[1]Lists!BF495,'[1]Multi-Field'!$F$61="Drained"),BI495,IF(AND('[1]Multi-Field'!$E$61=[1]Lists!BF495,'[1]Multi-Field'!$F$61="undrained"),BH495,""))</f>
        <v/>
      </c>
      <c r="DR495" s="409" t="str">
        <f>IF(AND('[1]Multi-Field'!$E$62=[1]Lists!BF495,'[1]Multi-Field'!$F$62="Drained"),BI495,IF(AND('[1]Multi-Field'!$E$62=[1]Lists!BF495,'[1]Multi-Field'!$F$62="undrained"),BH495,""))</f>
        <v/>
      </c>
      <c r="DS495" s="409" t="str">
        <f>IF(AND('[1]Multi-Field'!$E$63=[1]Lists!BF495,'[1]Multi-Field'!$F$63="Drained"),BI495,IF(AND('[1]Multi-Field'!$E$63=[1]Lists!BF495,'[1]Multi-Field'!$F$63="undrained"),BH495,""))</f>
        <v/>
      </c>
      <c r="DT495" s="409" t="str">
        <f>IF(AND('[1]Multi-Field'!$E$64=[1]Lists!BF495,'[1]Multi-Field'!$F$64="Drained"),BI495,IF(AND('[1]Multi-Field'!$E$64=[1]Lists!BF495,'[1]Multi-Field'!$F$64="undrained"),BH495,""))</f>
        <v/>
      </c>
      <c r="DU495" s="409" t="str">
        <f>IF(AND('[1]Multi-Field'!$E$65=[1]Lists!BF495,'[1]Multi-Field'!$F$65="Drained"),BI495,IF(AND('[1]Multi-Field'!$E$65=[1]Lists!BF495,'[1]Multi-Field'!$F$65="undrained"),BH495,""))</f>
        <v/>
      </c>
      <c r="DV495" s="409" t="str">
        <f>IF(AND('[1]Multi-Field'!$E$66=[1]Lists!BF495,'[1]Multi-Field'!$F$66="Drained"),BI495,IF(AND('[1]Multi-Field'!$E$66=[1]Lists!BF495,'[1]Multi-Field'!$F$66="undrained"),BH495,""))</f>
        <v/>
      </c>
      <c r="DW495" s="409" t="str">
        <f>IF(AND('[1]Multi-Field'!$E$67=[1]Lists!BF495,'[1]Multi-Field'!$F$67="Drained"),BI495,IF(AND('[1]Multi-Field'!$E$67=[1]Lists!BF495,'[1]Multi-Field'!$F$67="undrained"),BH495,""))</f>
        <v/>
      </c>
      <c r="DX495" s="409" t="str">
        <f>IF(AND('[1]Multi-Field'!$E$68=[1]Lists!BF495,'[1]Multi-Field'!$F$68="Drained"),BI495,IF(AND('[1]Multi-Field'!$E$68=[1]Lists!BF495,'[1]Multi-Field'!$F$68="undrained"),BH495,""))</f>
        <v/>
      </c>
      <c r="DY495" s="409" t="str">
        <f>IF(AND('[1]Multi-Field'!$E$69=[1]Lists!BF495,'[1]Multi-Field'!$F$69="Drained"),BI495,IF(AND('[1]Multi-Field'!$E$69=[1]Lists!BF495,'[1]Multi-Field'!$F$69="undrained"),BH495,""))</f>
        <v/>
      </c>
      <c r="DZ495" s="409" t="str">
        <f>IF(AND('[1]Multi-Field'!$E$70=[1]Lists!BF495,'[1]Multi-Field'!$F$70="Drained"),BI495,IF(AND('[1]Multi-Field'!$E$70=[1]Lists!BF495,'[1]Multi-Field'!$F$70="undrained"),BH495,""))</f>
        <v/>
      </c>
      <c r="EA495" s="409" t="str">
        <f>IF(AND('[1]Multi-Field'!$E$71=[1]Lists!BF495,'[1]Multi-Field'!$F$71="Drained"),BI495,IF(AND('[1]Multi-Field'!$E$71=[1]Lists!BF495,'[1]Multi-Field'!$F$71="undrained"),BH495,""))</f>
        <v/>
      </c>
      <c r="EB495" s="409" t="str">
        <f>IF(AND('[1]Multi-Field'!$E$72=[1]Lists!BF495,'[1]Multi-Field'!$F$72="Drained"),BI495,IF(AND('[1]Multi-Field'!$E$72=[1]Lists!BF495,'[1]Multi-Field'!$F$72="undrained"),BH495,""))</f>
        <v/>
      </c>
      <c r="EC495" s="409" t="str">
        <f>IF(AND('[1]Multi-Field'!$E$73=[1]Lists!BF495,'[1]Multi-Field'!$F$73="Drained"),BI495,IF(AND('[1]Multi-Field'!$E$73=[1]Lists!BF495,'[1]Multi-Field'!$F$73="undrained"),BH495,""))</f>
        <v/>
      </c>
      <c r="ED495" s="409" t="str">
        <f>IF(AND('[1]Multi-Field'!$E$74=[1]Lists!BF495,'[1]Multi-Field'!$F$74="Drained"),BI495,IF(AND('[1]Multi-Field'!$E$74=[1]Lists!BF495,'[1]Multi-Field'!$F$74="undrained"),BH495,""))</f>
        <v/>
      </c>
      <c r="EE495" s="409" t="str">
        <f>IF(AND('[1]Multi-Field'!$E$75=[1]Lists!BF495,'[1]Multi-Field'!$F$75="Drained"),BI495,IF(AND('[1]Multi-Field'!$E$75=[1]Lists!BF495,'[1]Multi-Field'!$F$75="undrained"),BH495,""))</f>
        <v/>
      </c>
      <c r="EF495" s="409" t="str">
        <f>IF(AND('[1]Multi-Field'!$E$76=[1]Lists!BF495,'[1]Multi-Field'!$F$76="Drained"),BI495,IF(AND('[1]Multi-Field'!$E$76=[1]Lists!BF495,'[1]Multi-Field'!$F$6="undrained"),BH495,""))</f>
        <v/>
      </c>
      <c r="EG495" s="409" t="str">
        <f>IF(AND('[1]Multi-Field'!$E$77=[1]Lists!BF495,'[1]Multi-Field'!$F$77="Drained"),BI495,IF(AND('[1]Multi-Field'!$E$77=[1]Lists!BF495,'[1]Multi-Field'!$F$77="undrained"),BH495,""))</f>
        <v/>
      </c>
      <c r="EH495" s="409" t="str">
        <f>IF(AND('[1]Multi-Field'!$E$78=[1]Lists!BF495,'[1]Multi-Field'!$F$78="Drained"),BI495,IF(AND('[1]Multi-Field'!$E$78=[1]Lists!BF495,'[1]Multi-Field'!$F$78="undrained"),BH495,""))</f>
        <v/>
      </c>
      <c r="EI495" s="409" t="str">
        <f>IF(AND('[1]Multi-Field'!$E$79=[1]Lists!BF495,'[1]Multi-Field'!$F$79="Drained"),BI495,IF(AND('[1]Multi-Field'!$E$79=[1]Lists!BF495,'[1]Multi-Field'!$F$79="undrained"),BH495,""))</f>
        <v/>
      </c>
      <c r="EJ495" s="409" t="str">
        <f>IF(AND('[1]Multi-Field'!$E$80=[1]Lists!BF495,'[1]Multi-Field'!$F$80="Drained"),BI495,IF(AND('[1]Multi-Field'!$E$80=[1]Lists!BF495,'[1]Multi-Field'!$F$80="undrained"),BH495,""))</f>
        <v/>
      </c>
      <c r="EK495" s="409" t="str">
        <f>IF(AND('[1]Multi-Field'!$E$81=[1]Lists!BF495,'[1]Multi-Field'!$F$81="Drained"),BI495,IF(AND('[1]Multi-Field'!$E$81=[1]Lists!BF495,'[1]Multi-Field'!$F$81="undrained"),BH495,""))</f>
        <v/>
      </c>
      <c r="EL495" s="409" t="str">
        <f>IF(AND('[1]Multi-Field'!$E$82=[1]Lists!BF495,'[1]Multi-Field'!$F$82="Drained"),BI495,IF(AND('[1]Multi-Field'!$E$82=[1]Lists!BF495,'[1]Multi-Field'!$F$82="undrained"),BH495,""))</f>
        <v/>
      </c>
      <c r="EM495" s="409" t="str">
        <f>IF(AND('[1]Multi-Field'!$E$83=[1]Lists!BF495,'[1]Multi-Field'!$F$83="Drained"),BI495,IF(AND('[1]Multi-Field'!$E$83=[1]Lists!BF495,'[1]Multi-Field'!$F$83="undrained"),BH495,""))</f>
        <v/>
      </c>
      <c r="EN495" s="409" t="str">
        <f>IF(AND('[1]Multi-Field'!$E$84=[1]Lists!BF495,'[1]Multi-Field'!$F$84="Drained"),BI495,IF(AND('[1]Multi-Field'!$E$84=[1]Lists!BF495,'[1]Multi-Field'!$F$84="undrained"),BH495,""))</f>
        <v/>
      </c>
      <c r="EO495" s="409" t="str">
        <f>IF(AND('[1]Multi-Field'!$E$85=[1]Lists!BF495,'[1]Multi-Field'!$F$85="Drained"),BI495,IF(AND('[1]Multi-Field'!$E$85=[1]Lists!BF495,'[1]Multi-Field'!$F$85="undrained"),BH495,""))</f>
        <v/>
      </c>
      <c r="EP495" s="409" t="str">
        <f>IF(AND('[1]Multi-Field'!$E$86=[1]Lists!BF495,'[1]Multi-Field'!$F$86="Drained"),BI495,IF(AND('[1]Multi-Field'!$E$86=[1]Lists!BF495,'[1]Multi-Field'!$F$86="undrained"),BH495,""))</f>
        <v/>
      </c>
      <c r="EQ495" s="409" t="str">
        <f>IF(AND('[1]Multi-Field'!$E$87=[1]Lists!BF495,'[1]Multi-Field'!$F$87="Drained"),BI495,IF(AND('[1]Multi-Field'!$E$87=[1]Lists!BF495,'[1]Multi-Field'!$F$87="undrained"),BH495,""))</f>
        <v/>
      </c>
      <c r="ER495" s="409" t="str">
        <f>IF(AND('[1]Multi-Field'!$E$88=[1]Lists!BF495,'[1]Multi-Field'!$F$88="Drained"),BI495,IF(AND('[1]Multi-Field'!$E$88=[1]Lists!BF495,'[1]Multi-Field'!$F$88="undrained"),BH495,""))</f>
        <v/>
      </c>
      <c r="ES495" s="409" t="str">
        <f>IF(AND('[1]Multi-Field'!$E$89=[1]Lists!BF495,'[1]Multi-Field'!$F$89="Drained"),BI495,IF(AND('[1]Multi-Field'!$E$89=[1]Lists!BF495,'[1]Multi-Field'!$F$89="undrained"),BH495,""))</f>
        <v/>
      </c>
      <c r="ET495" s="409" t="str">
        <f>IF(AND('[1]Multi-Field'!$E$90=[1]Lists!BF495,'[1]Multi-Field'!$F$90="Drained"),BI495,IF(AND('[1]Multi-Field'!$E$90=[1]Lists!BF495,'[1]Multi-Field'!$F$90="undrained"),BH495,""))</f>
        <v/>
      </c>
      <c r="EU495" s="409" t="str">
        <f>IF(AND('[1]Multi-Field'!$E$91=[1]Lists!BF495,'[1]Multi-Field'!$F$91="Drained"),BI495,IF(AND('[1]Multi-Field'!$E$91=[1]Lists!BF495,'[1]Multi-Field'!$F$91="undrained"),BH495,""))</f>
        <v/>
      </c>
      <c r="EV495" s="409" t="str">
        <f>IF(AND('[1]Multi-Field'!$E$92=[1]Lists!BF495,'[1]Multi-Field'!$F$92="Drained"),BI495,IF(AND('[1]Multi-Field'!$E$92=[1]Lists!BF495,'[1]Multi-Field'!$F$92="undrained"),BH495,""))</f>
        <v/>
      </c>
      <c r="EW495" s="409" t="str">
        <f>IF(AND('[1]Multi-Field'!$E$93=[1]Lists!BF495,'[1]Multi-Field'!$F$93="Drained"),BI495,IF(AND('[1]Multi-Field'!$E$93=[1]Lists!BF495,'[1]Multi-Field'!$F$93="undrained"),BH495,""))</f>
        <v/>
      </c>
      <c r="EX495" s="409" t="str">
        <f>IF(AND('[1]Multi-Field'!$E$94=[1]Lists!BF495,'[1]Multi-Field'!$F$94="Drained"),BI495,IF(AND('[1]Multi-Field'!$E$94=[1]Lists!BF495,'[1]Multi-Field'!$F$94="undrained"),BH495,""))</f>
        <v/>
      </c>
      <c r="EY495" s="409" t="str">
        <f>IF(AND('[1]Multi-Field'!$E$95=[1]Lists!BF495,'[1]Multi-Field'!$F$95="Drained"),BI495,IF(AND('[1]Multi-Field'!$E$95=[1]Lists!BF495,'[1]Multi-Field'!$F$95="undrained"),BH495,""))</f>
        <v/>
      </c>
      <c r="EZ495" s="409" t="str">
        <f>IF(AND('[1]Multi-Field'!$E$96=[1]Lists!BF495,'[1]Multi-Field'!$F$96="Drained"),BI495,IF(AND('[1]Multi-Field'!$E$96=[1]Lists!BF495,'[1]Multi-Field'!$F$96="undrained"),BH495,""))</f>
        <v/>
      </c>
      <c r="FA495" s="409" t="str">
        <f>IF(AND('[1]Multi-Field'!$E$97=[1]Lists!BF495,'[1]Multi-Field'!$F$97="Drained"),BI495,IF(AND('[1]Multi-Field'!$E$97=[1]Lists!BF495,'[1]Multi-Field'!$F$97="undrained"),BH495,""))</f>
        <v/>
      </c>
      <c r="FB495" s="409" t="str">
        <f>IF(AND('[1]Multi-Field'!$E$98=[1]Lists!BF495,'[1]Multi-Field'!$F$98="Drained"),BI495,IF(AND('[1]Multi-Field'!$E$98=[1]Lists!BF495,'[1]Multi-Field'!$F$98="undrained"),BH495,""))</f>
        <v/>
      </c>
      <c r="FC495" s="409" t="str">
        <f>IF(AND('[1]Multi-Field'!$E$99=[1]Lists!BF495,'[1]Multi-Field'!$F$99="Drained"),BI495,IF(AND('[1]Multi-Field'!$E$99=[1]Lists!BF495,'[1]Multi-Field'!$F$99="undrained"),BH495,""))</f>
        <v/>
      </c>
      <c r="FD495" s="409" t="str">
        <f>IF(AND('[1]Multi-Field'!$E$100=[1]Lists!BF495,'[1]Multi-Field'!$F$100="Drained"),BI495,IF(AND('[1]Multi-Field'!$E$100=[1]Lists!BF495,'[1]Multi-Field'!$F$100="undrained"),BH495,""))</f>
        <v/>
      </c>
      <c r="FE495" s="409" t="str">
        <f>IF(AND('[1]Multi-Field'!$E$101=[1]Lists!BF495,'[1]Multi-Field'!$F$101="Drained"),BI495,IF(AND('[1]Multi-Field'!$E$101=[1]Lists!BF495,'[1]Multi-Field'!$F$101="undrained"),BH495,""))</f>
        <v/>
      </c>
      <c r="FF495" s="409" t="str">
        <f>IF(AND('[1]Multi-Field'!$E$102=[1]Lists!BF495,'[1]Multi-Field'!$F$102="Drained"),BI495,IF(AND('[1]Multi-Field'!$E$102=[1]Lists!BF495,'[1]Multi-Field'!$F$102="undrained"),BH495,""))</f>
        <v/>
      </c>
      <c r="FG495" s="409" t="str">
        <f>IF(AND('[1]Multi-Field'!$E$103=[1]Lists!BF495,'[1]Multi-Field'!$F$103="Drained"),BI495,IF(AND('[1]Multi-Field'!$E$103=[1]Lists!BF495,'[1]Multi-Field'!$F$103="undrained"),BH495,""))</f>
        <v/>
      </c>
      <c r="FH495" s="409" t="str">
        <f>IF(AND('[1]Multi-Field'!$E$104=[1]Lists!BF495,'[1]Multi-Field'!$F$104="Drained"),BI495,IF(AND('[1]Multi-Field'!$E$104=[1]Lists!BF495,'[1]Multi-Field'!$F$104="undrained"),BH495,""))</f>
        <v/>
      </c>
      <c r="FI495" s="409" t="str">
        <f>IF(AND('[1]Multi-Field'!$E$105=[1]Lists!BF495,'[1]Multi-Field'!$F$105="Drained"),BI495,IF(AND('[1]Multi-Field'!$E$105=[1]Lists!BF495,'[1]Multi-Field'!$F$105="undrained"),BH495,""))</f>
        <v/>
      </c>
      <c r="FJ495" s="409" t="str">
        <f>IF(AND('[1]Multi-Field'!$E$106=[1]Lists!BF495,'[1]Multi-Field'!$F$106="Drained"),BI495,IF(AND('[1]Multi-Field'!$E$106=[1]Lists!BF495,'[1]Multi-Field'!$F$106="undrained"),BH495,""))</f>
        <v/>
      </c>
      <c r="FK495" s="409" t="str">
        <f>IF(AND('[1]Multi-Field'!$E$107=[1]Lists!BF495,'[1]Multi-Field'!$F$107="Drained"),BI495,IF(AND('[1]Multi-Field'!$E$107=[1]Lists!BF495,'[1]Multi-Field'!$F$107="undrained"),BH495,""))</f>
        <v/>
      </c>
      <c r="FL495" s="409" t="str">
        <f>IF(AND('[1]Multi-Field'!$E$108=[1]Lists!BF495,'[1]Multi-Field'!$F$108="Drained"),BI495,IF(AND('[1]Multi-Field'!$E$108=[1]Lists!BF495,'[1]Multi-Field'!$F$108="undrained"),BH495,""))</f>
        <v/>
      </c>
      <c r="FM495" s="409" t="str">
        <f>IF(AND('[1]Multi-Field'!$E$109=[1]Lists!BF495,'[1]Multi-Field'!$F$109="Drained"),BI495,IF(AND('[1]Multi-Field'!$E$109=[1]Lists!BF495,'[1]Multi-Field'!$F$109="undrained"),BH495,""))</f>
        <v/>
      </c>
      <c r="FN495" s="409" t="str">
        <f>IF(AND('[1]Multi-Field'!$E$110=[1]Lists!BF495,'[1]Multi-Field'!$F$110="Drained"),BI495,IF(AND('[1]Multi-Field'!$E$110=[1]Lists!BF495,'[1]Multi-Field'!$F$110="undrained"),BH495,""))</f>
        <v/>
      </c>
      <c r="FO495" s="409" t="str">
        <f>IF(AND('[1]Multi-Field'!$E$111=[1]Lists!BF495,'[1]Multi-Field'!$F$111="Drained"),BI495,IF(AND('[1]Multi-Field'!$E$111=[1]Lists!BF495,'[1]Multi-Field'!$F$111="undrained"),BH495,""))</f>
        <v/>
      </c>
      <c r="FP495" s="409" t="str">
        <f>IF(AND('[1]Multi-Field'!$E$112=[1]Lists!BF495,'[1]Multi-Field'!$F$112="Drained"),BI495,IF(AND('[1]Multi-Field'!$E$112=[1]Lists!BF495,'[1]Multi-Field'!$F$112="undrained"),BH495,""))</f>
        <v/>
      </c>
      <c r="FQ495" s="409" t="str">
        <f>IF(AND('[1]Multi-Field'!$E$113=[1]Lists!BF495,'[1]Multi-Field'!$F$113="Drained"),BI495,IF(AND('[1]Multi-Field'!$E$113=[1]Lists!BF495,'[1]Multi-Field'!$F$113="undrained"),BH495,""))</f>
        <v/>
      </c>
      <c r="FR495" s="409" t="str">
        <f>IF(AND('[1]Multi-Field'!$E$114=[1]Lists!BF495,'[1]Multi-Field'!$F$114="Drained"),BI495,IF(AND('[1]Multi-Field'!$E$114=[1]Lists!BF495,'[1]Multi-Field'!$F$114="undrained"),BH495,""))</f>
        <v/>
      </c>
      <c r="FS495" s="409" t="str">
        <f>IF(AND('[1]Multi-Field'!$E$115=[1]Lists!BF495,'[1]Multi-Field'!$F$115="Drained"),BI495,IF(AND('[1]Multi-Field'!$E$115=[1]Lists!BF495,'[1]Multi-Field'!$F$115="undrained"),BH495,""))</f>
        <v/>
      </c>
      <c r="FT495" s="409" t="str">
        <f>IF(AND('[1]Multi-Field'!$E$116=[1]Lists!BF495,'[1]Multi-Field'!$F$116="Drained"),BI495,IF(AND('[1]Multi-Field'!$E$116=[1]Lists!BF495,'[1]Multi-Field'!$F$116="undrained"),BH495,""))</f>
        <v/>
      </c>
      <c r="FU495" s="409" t="str">
        <f>IF(AND('[1]Multi-Field'!$E$117=[1]Lists!BF495,'[1]Multi-Field'!$F$117="Drained"),BI495,IF(AND('[1]Multi-Field'!$E$117=[1]Lists!BF495,'[1]Multi-Field'!$F$117="undrained"),BH495,""))</f>
        <v/>
      </c>
      <c r="FV495" s="409" t="str">
        <f>IF(AND('[1]Multi-Field'!$E$118=[1]Lists!BF495,'[1]Multi-Field'!$F$118="Drained"),BI495,IF(AND('[1]Multi-Field'!$E$118=[1]Lists!BF495,'[1]Multi-Field'!$F$118="undrained"),BH495,""))</f>
        <v/>
      </c>
      <c r="FW495" s="409" t="str">
        <f>IF(AND('[1]Multi-Field'!$E$119=[1]Lists!BF495,'[1]Multi-Field'!$F$119="Drained"),BI495,IF(AND('[1]Multi-Field'!$E$119=[1]Lists!BF495,'[1]Multi-Field'!$F$119="undrained"),BH495,""))</f>
        <v/>
      </c>
      <c r="FX495" s="409" t="str">
        <f>IF(AND('[1]Multi-Field'!$E$120=[1]Lists!BF495,'[1]Multi-Field'!$F$120="Drained"),BI495,IF(AND('[1]Multi-Field'!$E$120=[1]Lists!BF495,'[1]Multi-Field'!$F$120="undrained"),BH495,""))</f>
        <v/>
      </c>
      <c r="GC495" s="4">
        <v>1</v>
      </c>
    </row>
    <row r="496" spans="1:185" ht="13.5" customHeight="1">
      <c r="A496" s="7" t="s">
        <v>582</v>
      </c>
      <c r="B496" s="7"/>
      <c r="C496" s="7"/>
      <c r="D496" s="8">
        <v>75</v>
      </c>
      <c r="E496" s="8">
        <f t="shared" si="67"/>
        <v>75</v>
      </c>
      <c r="F496" s="8">
        <f t="shared" si="68"/>
        <v>75</v>
      </c>
      <c r="G496" s="8">
        <v>75</v>
      </c>
      <c r="H496" s="8">
        <v>70</v>
      </c>
      <c r="I496" s="8">
        <f t="shared" si="71"/>
        <v>70</v>
      </c>
      <c r="J496" s="8">
        <f t="shared" si="72"/>
        <v>70</v>
      </c>
      <c r="K496" s="8">
        <v>70</v>
      </c>
      <c r="L496" s="8">
        <v>110</v>
      </c>
      <c r="M496" s="8">
        <f t="shared" si="69"/>
        <v>110</v>
      </c>
      <c r="N496" s="8">
        <f t="shared" si="70"/>
        <v>110</v>
      </c>
      <c r="O496" s="8">
        <v>110</v>
      </c>
      <c r="P496" s="391"/>
      <c r="Q496" s="84"/>
      <c r="R496" s="395">
        <f>IF(OR('Multi-Field'!AA473=Lists!AC512,'Multi-Field'!AA473=Lists!AC513),IF('Multi-Field'!Z473="x",(IF('Multi-Field'!AC473=Lists!Q481,Lists!R481,IF('Multi-Field'!AC473=Lists!Q482,Lists!R482,IF('Multi-Field'!AC473=Lists!Q483,Lists!R483,IF('Multi-Field'!AC473=Lists!Q484,Lists!R484))))),IF('Multi-Field'!X473="x",(IF('Multi-Field'!AC473=Lists!Q481,Lists!S481,IF('Multi-Field'!AC473=Lists!Q482,Lists!S482,IF('Multi-Field'!AC473=Lists!Q483,Lists!S483,IF('Multi-Field'!AC473=Lists!Q484,Lists!S484))))),IF('Multi-Field'!V473="x",(IF('Multi-Field'!AC473=Lists!Q481,Lists!T481,IF('Multi-Field'!AC473=Lists!Q482,Lists!T482,IF('Multi-Field'!AC473=Lists!Q483,Lists!T483,IF('Multi-Field'!AC473=Lists!Q484,Lists!T484))))),0))))</f>
        <v>0</v>
      </c>
      <c r="S496" s="395">
        <f t="shared" si="73"/>
        <v>0</v>
      </c>
      <c r="T496" s="395"/>
      <c r="U496" s="396"/>
      <c r="BF496" s="411" t="s">
        <v>1660</v>
      </c>
      <c r="BG496" s="412">
        <v>5</v>
      </c>
      <c r="BH496" s="412">
        <v>5</v>
      </c>
      <c r="BI496" s="412">
        <v>5</v>
      </c>
      <c r="BJ496" s="409" t="e">
        <f>IF(AND('[1]Single Field'!#REF!=[1]Lists!BF496,'[1]Single Field'!#REF!="Drained"),"x",IF(AND('[1]Single Field'!#REF!=[1]Lists!BF496,'[1]Single Field'!#REF!="Undrained"),O,""))</f>
        <v>#REF!</v>
      </c>
      <c r="BK496" s="409" t="str">
        <f>IF(AND('[1]Multi-Field'!$E$3=[1]Lists!BF496,'[1]Multi-Field'!$F$3="Drained"),BI496,IF(AND('[1]Multi-Field'!$E$3=BF496,'[1]Multi-Field'!$F$3="undrained"),BH496,""))</f>
        <v/>
      </c>
      <c r="BL496" s="409" t="str">
        <f>IF(AND('[1]Multi-Field'!$E$4=BF496,'[1]Multi-Field'!$F$4="Drained"),BI496,IF(AND('[1]Multi-Field'!$E$4=BF496,'[1]Multi-Field'!$F$4="undrained"),BH496,""))</f>
        <v/>
      </c>
      <c r="BM496" s="409" t="str">
        <f>IF(AND('[1]Multi-Field'!$E$5=BF496,'[1]Multi-Field'!$F$5="Drained"),BI496,IF(AND('[1]Multi-Field'!$E$5=BF496,'[1]Multi-Field'!$F$5="undrained"),BH496,""))</f>
        <v/>
      </c>
      <c r="BN496" s="409" t="str">
        <f>IF(AND('[1]Multi-Field'!$E$6=BF496,'[1]Multi-Field'!$F$6="Drained"),BI496,IF(AND('[1]Multi-Field'!$E$6=BF496,'[1]Multi-Field'!$F$6="undrained"),BH496,""))</f>
        <v/>
      </c>
      <c r="BO496" s="409" t="str">
        <f>IF(AND('[1]Multi-Field'!$E$7=BF496,'[1]Multi-Field'!$F$7="Drained"),BI496,IF(AND('[1]Multi-Field'!$E$7=BF496,'[1]Multi-Field'!$F$7="undrained"),BH496,""))</f>
        <v/>
      </c>
      <c r="BP496" s="409" t="str">
        <f>IF(AND('[1]Multi-Field'!$E$8=BF496,'[1]Multi-Field'!$F$8="Drained"),BI496,IF(AND('[1]Multi-Field'!$E$8=BF496,'[1]Multi-Field'!$F$8="undrained"),BH496,""))</f>
        <v/>
      </c>
      <c r="BQ496" s="409" t="str">
        <f>IF(AND('[1]Multi-Field'!$E$9=BF496,'[1]Multi-Field'!$F$9="Drained"),BI496,IF(AND('[1]Multi-Field'!$E$9=BF496,'[1]Multi-Field'!$F$9="undrained"),BH496,""))</f>
        <v/>
      </c>
      <c r="BR496" s="409" t="str">
        <f>IF(AND('[1]Multi-Field'!$E$10=BF496,'[1]Multi-Field'!$F$10="Drained"),BI496,IF(AND('[1]Multi-Field'!$E$10=BF496,'[1]Multi-Field'!$F$10="undrained"),BH496,""))</f>
        <v/>
      </c>
      <c r="BS496" s="409" t="str">
        <f>IF(AND('[1]Multi-Field'!$E$11=BF496,'[1]Multi-Field'!$F$11="Drained"),BI496,IF(AND('[1]Multi-Field'!$E$11=BF496,'[1]Multi-Field'!$F$11="undrained"),BH496,""))</f>
        <v/>
      </c>
      <c r="BT496" s="409" t="str">
        <f>IF(AND('[1]Multi-Field'!$E$12=BF496,'[1]Multi-Field'!$F$12="Drained"),BI496,IF(AND('[1]Multi-Field'!$E$12=BF496,'[1]Multi-Field'!$F$12="undrained"),BH496,""))</f>
        <v/>
      </c>
      <c r="BU496" s="409" t="str">
        <f>IF(AND('[1]Multi-Field'!$E$13=BF496,'[1]Multi-Field'!$F$13="Drained"),BI496,IF(AND('[1]Multi-Field'!$E$3=BF496,'[1]Multi-Field'!$F$13="undrained"),BH496,""))</f>
        <v/>
      </c>
      <c r="BV496" s="409" t="str">
        <f>IF(AND('[1]Multi-Field'!$E$14=BF496,'[1]Multi-Field'!$F$14="Drained"),BI496,IF(AND('[1]Multi-Field'!$E$14=BF496,'[1]Multi-Field'!$F$14="undrained"),BH496,""))</f>
        <v/>
      </c>
      <c r="BW496" s="409" t="str">
        <f>IF(AND('[1]Multi-Field'!$E$15=BF496,'[1]Multi-Field'!$F$15="Drained"),BI496,IF(AND('[1]Multi-Field'!$E$15=BF496,'[1]Multi-Field'!$F$15="undrained"),BH496,""))</f>
        <v/>
      </c>
      <c r="BX496" s="409" t="str">
        <f>IF(AND('[1]Multi-Field'!$E$16=[1]Lists!BF496,'[1]Multi-Field'!$F$16="Drained"),BI496,IF(AND('[1]Multi-Field'!$E$16=[1]Lists!BF496,'[1]Multi-Field'!$F$16="undrained"),BH496,""))</f>
        <v/>
      </c>
      <c r="BY496" s="409" t="str">
        <f>IF(AND('[1]Multi-Field'!$E$17=[1]Lists!BF496,'[1]Multi-Field'!$F$17="Drained"),BI496,IF(AND('[1]Multi-Field'!$E$17=[1]Lists!BF496,'[1]Multi-Field'!$F$17="undrained"),BH496,""))</f>
        <v/>
      </c>
      <c r="BZ496" s="409" t="str">
        <f>IF(AND('[1]Multi-Field'!$E$18=[1]Lists!BF496,'[1]Multi-Field'!$F$18="Drained"),BI496,IF(AND('[1]Multi-Field'!$E$18=[1]Lists!BF496,'[1]Multi-Field'!$F$18="undrained"),BH496,""))</f>
        <v/>
      </c>
      <c r="CA496" s="409" t="str">
        <f>IF(AND('[1]Multi-Field'!$E$19=[1]Lists!BF496,'[1]Multi-Field'!$F$19="Drained"),BI496,IF(AND('[1]Multi-Field'!$E$19=[1]Lists!BF496,'[1]Multi-Field'!$F$19="undrained"),BH496,""))</f>
        <v/>
      </c>
      <c r="CB496" s="409" t="str">
        <f>IF(AND('[1]Multi-Field'!$E$20=[1]Lists!BF496,'[1]Multi-Field'!$F$20="Drained"),BI496,IF(AND('[1]Multi-Field'!$E$20=[1]Lists!BF496,'[1]Multi-Field'!$F$20="undrained"),BH496,""))</f>
        <v/>
      </c>
      <c r="CC496" s="409" t="str">
        <f>IF(AND('[1]Multi-Field'!$E$21=[1]Lists!BF496,'[1]Multi-Field'!$F$21="Drained"),BI496,IF(AND('[1]Multi-Field'!$E$21=[1]Lists!BF496,'[1]Multi-Field'!$F$21="undrained"),BH496,""))</f>
        <v/>
      </c>
      <c r="CD496" s="409" t="str">
        <f>IF(AND('[1]Multi-Field'!$E$22=[1]Lists!BF496,'[1]Multi-Field'!$F$22="Drained"),BI496,IF(AND('[1]Multi-Field'!$E$22=[1]Lists!BF496,'[1]Multi-Field'!$F$22="undrained"),BH496,""))</f>
        <v/>
      </c>
      <c r="CE496" s="409" t="str">
        <f>IF(AND('[1]Multi-Field'!$E$23=[1]Lists!BF496,'[1]Multi-Field'!$F$23="Drained"),BI496,IF(AND('[1]Multi-Field'!$E$23=[1]Lists!BF496,'[1]Multi-Field'!$F$23="undrained"),BH496,""))</f>
        <v/>
      </c>
      <c r="CF496" s="409" t="str">
        <f>IF(AND('[1]Multi-Field'!$E$24=[1]Lists!BF496,'[1]Multi-Field'!$F$24="Drained"),BI496,IF(AND('[1]Multi-Field'!$E$24=[1]Lists!BF496,'[1]Multi-Field'!$F$24="undrained"),BH496,""))</f>
        <v/>
      </c>
      <c r="CG496" s="409" t="str">
        <f>IF(AND('[1]Multi-Field'!$E$25=[1]Lists!BF496,'[1]Multi-Field'!$F$25="Drained"),BI496,IF(AND('[1]Multi-Field'!$E$25=[1]Lists!BF496,'[1]Multi-Field'!$F$25="undrained"),BH496,""))</f>
        <v/>
      </c>
      <c r="CH496" s="409" t="str">
        <f>IF(AND('[1]Multi-Field'!$E$26=[1]Lists!BF496,'[1]Multi-Field'!$F$26="Drained"),BI496,IF(AND('[1]Multi-Field'!$E$26=[1]Lists!BF496,'[1]Multi-Field'!$F$26="undrained"),BH496,""))</f>
        <v/>
      </c>
      <c r="CI496" s="409" t="str">
        <f>IF(AND('[1]Multi-Field'!$E$27=[1]Lists!BF496,'[1]Multi-Field'!$F$27="Drained"),BI496,IF(AND('[1]Multi-Field'!$E$27=[1]Lists!BF496,'[1]Multi-Field'!$F$27="undrained"),BH496,""))</f>
        <v/>
      </c>
      <c r="CJ496" s="409" t="str">
        <f>IF(AND('[1]Multi-Field'!$E$28=[1]Lists!BF496,'[1]Multi-Field'!$F$28="Drained"),BI496,IF(AND('[1]Multi-Field'!$E$28=[1]Lists!BF496,'[1]Multi-Field'!$F$28="undrained"),BH496,""))</f>
        <v/>
      </c>
      <c r="CK496" s="409" t="str">
        <f>IF(AND('[1]Multi-Field'!$E$29=[1]Lists!BF496,'[1]Multi-Field'!$F$29="Drained"),BI496,IF(AND('[1]Multi-Field'!$E$29=[1]Lists!BF496,'[1]Multi-Field'!$F$29="undrained"),BH496,""))</f>
        <v/>
      </c>
      <c r="CL496" s="409" t="str">
        <f>IF(AND('[1]Multi-Field'!$E$30=[1]Lists!BF496,'[1]Multi-Field'!$F$30="Drained"),BI496,IF(AND('[1]Multi-Field'!$E$30=[1]Lists!BF496,'[1]Multi-Field'!$F$30="undrained"),BH496,""))</f>
        <v/>
      </c>
      <c r="CM496" s="409" t="str">
        <f>IF(AND('[1]Multi-Field'!$E$31=[1]Lists!BF496,'[1]Multi-Field'!$F$31="Drained"),BI496,IF(AND('[1]Multi-Field'!$E$31=[1]Lists!BF496,'[1]Multi-Field'!$F$31="undrained"),BH496,""))</f>
        <v/>
      </c>
      <c r="CN496" s="409" t="str">
        <f>IF(AND('[1]Multi-Field'!$E$32=[1]Lists!BF496,'[1]Multi-Field'!$F$32="Drained"),BI496,IF(AND('[1]Multi-Field'!$E$32=[1]Lists!BF496,'[1]Multi-Field'!$F$32="undrained"),BH496,""))</f>
        <v/>
      </c>
      <c r="CO496" s="409" t="str">
        <f>IF(AND('[1]Multi-Field'!$E$33=[1]Lists!BF496,'[1]Multi-Field'!$F$33="Drained"),BI496,IF(AND('[1]Multi-Field'!$E$33=[1]Lists!BF496,'[1]Multi-Field'!$F$33="undrained"),BH496,""))</f>
        <v/>
      </c>
      <c r="CP496" s="409" t="str">
        <f>IF(AND('[1]Multi-Field'!$E$34=[1]Lists!BF496,'[1]Multi-Field'!$F$34="Drained"),BI496,IF(AND('[1]Multi-Field'!$E$34=[1]Lists!BF496,'[1]Multi-Field'!$F$34="undrained"),BH496,""))</f>
        <v/>
      </c>
      <c r="CQ496" s="409" t="str">
        <f>IF(AND('[1]Multi-Field'!$E$35=[1]Lists!BF496,'[1]Multi-Field'!$F$35="Drained"),BI496,IF(AND('[1]Multi-Field'!$E$35=[1]Lists!BF496,'[1]Multi-Field'!$F$35="undrained"),BH496,""))</f>
        <v/>
      </c>
      <c r="CR496" s="409" t="str">
        <f>IF(AND('[1]Multi-Field'!$E$36=[1]Lists!BF496,'[1]Multi-Field'!$F$36="Drained"),BI496,IF(AND('[1]Multi-Field'!$E$36=[1]Lists!BF496,'[1]Multi-Field'!$F$36="undrained"),BH496,""))</f>
        <v/>
      </c>
      <c r="CS496" s="409" t="str">
        <f>IF(AND('[1]Multi-Field'!$E$37=[1]Lists!BF496,'[1]Multi-Field'!$F$37="Drained"),BI496,IF(AND('[1]Multi-Field'!$E$37=[1]Lists!BF496,'[1]Multi-Field'!$F$37="undrained"),BH496,""))</f>
        <v/>
      </c>
      <c r="CT496" s="409" t="str">
        <f>IF(AND('[1]Multi-Field'!$E$38=[1]Lists!BF496,'[1]Multi-Field'!$F$38="Drained"),BI496,IF(AND('[1]Multi-Field'!$E$38=[1]Lists!BF496,'[1]Multi-Field'!$F$38="undrained"),BH496,""))</f>
        <v/>
      </c>
      <c r="CU496" s="409" t="str">
        <f>IF(AND('[1]Multi-Field'!$E$39=[1]Lists!BF496,'[1]Multi-Field'!$F$39="Drained"),BI496,IF(AND('[1]Multi-Field'!$E$39=[1]Lists!BF496,'[1]Multi-Field'!$F$39="undrained"),BH496,""))</f>
        <v/>
      </c>
      <c r="CV496" s="409" t="str">
        <f>IF(AND('[1]Multi-Field'!$E$40=[1]Lists!BF496,'[1]Multi-Field'!$F$40="Drained"),BI496,IF(AND('[1]Multi-Field'!$E$40=[1]Lists!BF496,'[1]Multi-Field'!$F$40="undrained"),BH496,""))</f>
        <v/>
      </c>
      <c r="CW496" s="409" t="str">
        <f>IF(AND('[1]Multi-Field'!$E$41=[1]Lists!BF496,'[1]Multi-Field'!$F$40="Drained"),BI496,IF(AND('[1]Multi-Field'!$E$40=[1]Lists!BF496,'[1]Multi-Field'!$F$40="undrained"),BH496,""))</f>
        <v/>
      </c>
      <c r="CX496" s="409" t="str">
        <f>IF(AND('[1]Multi-Field'!$E$42=[1]Lists!BF496,'[1]Multi-Field'!$F$42="Drained"),BI496,IF(AND('[1]Multi-Field'!$E$42=[1]Lists!BF496,'[1]Multi-Field'!$F$42="undrained"),BH496,""))</f>
        <v/>
      </c>
      <c r="CY496" s="409" t="str">
        <f>IF(AND('[1]Multi-Field'!$E$43=[1]Lists!BF496,'[1]Multi-Field'!$F$43="Drained"),BI496,IF(AND('[1]Multi-Field'!$E$43=[1]Lists!BF496,'[1]Multi-Field'!$F$43="undrained"),BH496,""))</f>
        <v/>
      </c>
      <c r="CZ496" s="409" t="str">
        <f>IF(AND('[1]Multi-Field'!$E$44=[1]Lists!BF496,'[1]Multi-Field'!$F$44="Drained"),BI496,IF(AND('[1]Multi-Field'!$E$44=[1]Lists!BF496,'[1]Multi-Field'!$F$44="undrained"),BH496,""))</f>
        <v/>
      </c>
      <c r="DA496" s="409" t="str">
        <f>IF(AND('[1]Multi-Field'!$E$45=[1]Lists!BF496,'[1]Multi-Field'!$F$45="Drained"),BI496,IF(AND('[1]Multi-Field'!$E$45=[1]Lists!BF496,'[1]Multi-Field'!$F$45="undrained"),BH496,""))</f>
        <v/>
      </c>
      <c r="DB496" s="409" t="str">
        <f>IF(AND('[1]Multi-Field'!$E$46=[1]Lists!BF496,'[1]Multi-Field'!$F$46="Drained"),BI496,IF(AND('[1]Multi-Field'!$E$46=[1]Lists!BF496,'[1]Multi-Field'!$F$46="undrained"),BH496,""))</f>
        <v/>
      </c>
      <c r="DC496" s="409" t="str">
        <f>IF(AND('[1]Multi-Field'!$E$47=[1]Lists!BF496,'[1]Multi-Field'!$F$47="Drained"),BI496,IF(AND('[1]Multi-Field'!$E$47=[1]Lists!BF496,'[1]Multi-Field'!$F$47="undrained"),BH496,""))</f>
        <v/>
      </c>
      <c r="DD496" s="409" t="str">
        <f>IF(AND('[1]Multi-Field'!$E$48=[1]Lists!BF496,'[1]Multi-Field'!$F$48="Drained"),BI496,IF(AND('[1]Multi-Field'!$E$48=[1]Lists!BF496,'[1]Multi-Field'!$F$48="undrained"),BH496,""))</f>
        <v/>
      </c>
      <c r="DE496" s="409" t="str">
        <f>IF(AND('[1]Multi-Field'!$E$49=[1]Lists!BF496,'[1]Multi-Field'!$F$49="Drained"),BI496,IF(AND('[1]Multi-Field'!$E$49=[1]Lists!BF496,'[1]Multi-Field'!$F$9="undrained"),BH496,""))</f>
        <v/>
      </c>
      <c r="DF496" s="409" t="str">
        <f>IF(AND('[1]Multi-Field'!$E$50=[1]Lists!BF496,'[1]Multi-Field'!$F$50="Drained"),BI496,IF(AND('[1]Multi-Field'!$E$50=[1]Lists!BF496,'[1]Multi-Field'!$F$50="undrained"),BH496,""))</f>
        <v/>
      </c>
      <c r="DG496" s="409" t="str">
        <f>IF(AND('[1]Multi-Field'!$E$51=[1]Lists!BF496,'[1]Multi-Field'!$F$51="Drained"),BI496,IF(AND('[1]Multi-Field'!$E$51=[1]Lists!BF496,'[1]Multi-Field'!$F$51="undrained"),BH496,""))</f>
        <v/>
      </c>
      <c r="DH496" s="409" t="str">
        <f>IF(AND('[1]Multi-Field'!$E$52=[1]Lists!BF496,'[1]Multi-Field'!$F$52="Drained"),BI496,IF(AND('[1]Multi-Field'!$E$52=[1]Lists!BF496,'[1]Multi-Field'!$F$52="undrained"),BH496,""))</f>
        <v/>
      </c>
      <c r="DI496" s="409" t="str">
        <f>IF(AND('[1]Multi-Field'!$E$53=[1]Lists!BF496,'[1]Multi-Field'!$F$53="Drained"),BI496,IF(AND('[1]Multi-Field'!$E$53=[1]Lists!BF496,'[1]Multi-Field'!$F$53="undrained"),BH496,""))</f>
        <v/>
      </c>
      <c r="DJ496" s="409" t="str">
        <f>IF(AND('[1]Multi-Field'!$E$54=[1]Lists!BF496,'[1]Multi-Field'!$F$54="Drained"),BI496,IF(AND('[1]Multi-Field'!$E$54=[1]Lists!BF496,'[1]Multi-Field'!$F$54="undrained"),BH496,""))</f>
        <v/>
      </c>
      <c r="DK496" s="409" t="str">
        <f>IF(AND('[1]Multi-Field'!$E$55=[1]Lists!BF496,'[1]Multi-Field'!$F$55="Drained"),BI496,IF(AND('[1]Multi-Field'!$E$55=[1]Lists!BF496,'[1]Multi-Field'!$F$55="undrained"),BH496,""))</f>
        <v/>
      </c>
      <c r="DL496" s="409" t="str">
        <f>IF(AND('[1]Multi-Field'!$E$56=[1]Lists!BF496,'[1]Multi-Field'!$F$56="Drained"),BI496,IF(AND('[1]Multi-Field'!$E$56=[1]Lists!BF496,'[1]Multi-Field'!$F$56="undrained"),BH496,""))</f>
        <v/>
      </c>
      <c r="DM496" s="409" t="str">
        <f>IF(AND('[1]Multi-Field'!$E$57=[1]Lists!BF496,'[1]Multi-Field'!$F$57="Drained"),BI496,IF(AND('[1]Multi-Field'!$E$57=[1]Lists!BF496,'[1]Multi-Field'!$F$57="undrained"),BH496,""))</f>
        <v/>
      </c>
      <c r="DN496" s="409" t="str">
        <f>IF(AND('[1]Multi-Field'!$E$58=[1]Lists!BF496,'[1]Multi-Field'!$F$58="Drained"),BI496,IF(AND('[1]Multi-Field'!$E$58=[1]Lists!BF496,'[1]Multi-Field'!$F$58="undrained"),BH496,""))</f>
        <v/>
      </c>
      <c r="DO496" s="409" t="str">
        <f>IF(AND('[1]Multi-Field'!$E$59=[1]Lists!BF496,'[1]Multi-Field'!$F$59="Drained"),BI496,IF(AND('[1]Multi-Field'!$E$59=[1]Lists!BF496,'[1]Multi-Field'!$F$59="undrained"),BH496,""))</f>
        <v/>
      </c>
      <c r="DP496" s="409" t="str">
        <f>IF(AND('[1]Multi-Field'!$E$60=[1]Lists!BF496,'[1]Multi-Field'!$F$60="Drained"),BI496,IF(AND('[1]Multi-Field'!$E$60=[1]Lists!BF496,'[1]Multi-Field'!$F$60="undrained"),BH496,""))</f>
        <v/>
      </c>
      <c r="DQ496" s="409" t="str">
        <f>IF(AND('[1]Multi-Field'!$E$61=[1]Lists!BF496,'[1]Multi-Field'!$F$61="Drained"),BI496,IF(AND('[1]Multi-Field'!$E$61=[1]Lists!BF496,'[1]Multi-Field'!$F$61="undrained"),BH496,""))</f>
        <v/>
      </c>
      <c r="DR496" s="409" t="str">
        <f>IF(AND('[1]Multi-Field'!$E$62=[1]Lists!BF496,'[1]Multi-Field'!$F$62="Drained"),BI496,IF(AND('[1]Multi-Field'!$E$62=[1]Lists!BF496,'[1]Multi-Field'!$F$62="undrained"),BH496,""))</f>
        <v/>
      </c>
      <c r="DS496" s="409" t="str">
        <f>IF(AND('[1]Multi-Field'!$E$63=[1]Lists!BF496,'[1]Multi-Field'!$F$63="Drained"),BI496,IF(AND('[1]Multi-Field'!$E$63=[1]Lists!BF496,'[1]Multi-Field'!$F$63="undrained"),BH496,""))</f>
        <v/>
      </c>
      <c r="DT496" s="409" t="str">
        <f>IF(AND('[1]Multi-Field'!$E$64=[1]Lists!BF496,'[1]Multi-Field'!$F$64="Drained"),BI496,IF(AND('[1]Multi-Field'!$E$64=[1]Lists!BF496,'[1]Multi-Field'!$F$64="undrained"),BH496,""))</f>
        <v/>
      </c>
      <c r="DU496" s="409" t="str">
        <f>IF(AND('[1]Multi-Field'!$E$65=[1]Lists!BF496,'[1]Multi-Field'!$F$65="Drained"),BI496,IF(AND('[1]Multi-Field'!$E$65=[1]Lists!BF496,'[1]Multi-Field'!$F$65="undrained"),BH496,""))</f>
        <v/>
      </c>
      <c r="DV496" s="409" t="str">
        <f>IF(AND('[1]Multi-Field'!$E$66=[1]Lists!BF496,'[1]Multi-Field'!$F$66="Drained"),BI496,IF(AND('[1]Multi-Field'!$E$66=[1]Lists!BF496,'[1]Multi-Field'!$F$66="undrained"),BH496,""))</f>
        <v/>
      </c>
      <c r="DW496" s="409" t="str">
        <f>IF(AND('[1]Multi-Field'!$E$67=[1]Lists!BF496,'[1]Multi-Field'!$F$67="Drained"),BI496,IF(AND('[1]Multi-Field'!$E$67=[1]Lists!BF496,'[1]Multi-Field'!$F$67="undrained"),BH496,""))</f>
        <v/>
      </c>
      <c r="DX496" s="409" t="str">
        <f>IF(AND('[1]Multi-Field'!$E$68=[1]Lists!BF496,'[1]Multi-Field'!$F$68="Drained"),BI496,IF(AND('[1]Multi-Field'!$E$68=[1]Lists!BF496,'[1]Multi-Field'!$F$68="undrained"),BH496,""))</f>
        <v/>
      </c>
      <c r="DY496" s="409" t="str">
        <f>IF(AND('[1]Multi-Field'!$E$69=[1]Lists!BF496,'[1]Multi-Field'!$F$69="Drained"),BI496,IF(AND('[1]Multi-Field'!$E$69=[1]Lists!BF496,'[1]Multi-Field'!$F$69="undrained"),BH496,""))</f>
        <v/>
      </c>
      <c r="DZ496" s="409" t="str">
        <f>IF(AND('[1]Multi-Field'!$E$70=[1]Lists!BF496,'[1]Multi-Field'!$F$70="Drained"),BI496,IF(AND('[1]Multi-Field'!$E$70=[1]Lists!BF496,'[1]Multi-Field'!$F$70="undrained"),BH496,""))</f>
        <v/>
      </c>
      <c r="EA496" s="409" t="str">
        <f>IF(AND('[1]Multi-Field'!$E$71=[1]Lists!BF496,'[1]Multi-Field'!$F$71="Drained"),BI496,IF(AND('[1]Multi-Field'!$E$71=[1]Lists!BF496,'[1]Multi-Field'!$F$71="undrained"),BH496,""))</f>
        <v/>
      </c>
      <c r="EB496" s="409" t="str">
        <f>IF(AND('[1]Multi-Field'!$E$72=[1]Lists!BF496,'[1]Multi-Field'!$F$72="Drained"),BI496,IF(AND('[1]Multi-Field'!$E$72=[1]Lists!BF496,'[1]Multi-Field'!$F$72="undrained"),BH496,""))</f>
        <v/>
      </c>
      <c r="EC496" s="409" t="str">
        <f>IF(AND('[1]Multi-Field'!$E$73=[1]Lists!BF496,'[1]Multi-Field'!$F$73="Drained"),BI496,IF(AND('[1]Multi-Field'!$E$73=[1]Lists!BF496,'[1]Multi-Field'!$F$73="undrained"),BH496,""))</f>
        <v/>
      </c>
      <c r="ED496" s="409" t="str">
        <f>IF(AND('[1]Multi-Field'!$E$74=[1]Lists!BF496,'[1]Multi-Field'!$F$74="Drained"),BI496,IF(AND('[1]Multi-Field'!$E$74=[1]Lists!BF496,'[1]Multi-Field'!$F$74="undrained"),BH496,""))</f>
        <v/>
      </c>
      <c r="EE496" s="409" t="str">
        <f>IF(AND('[1]Multi-Field'!$E$75=[1]Lists!BF496,'[1]Multi-Field'!$F$75="Drained"),BI496,IF(AND('[1]Multi-Field'!$E$75=[1]Lists!BF496,'[1]Multi-Field'!$F$75="undrained"),BH496,""))</f>
        <v/>
      </c>
      <c r="EF496" s="409" t="str">
        <f>IF(AND('[1]Multi-Field'!$E$76=[1]Lists!BF496,'[1]Multi-Field'!$F$76="Drained"),BI496,IF(AND('[1]Multi-Field'!$E$76=[1]Lists!BF496,'[1]Multi-Field'!$F$6="undrained"),BH496,""))</f>
        <v/>
      </c>
      <c r="EG496" s="409" t="str">
        <f>IF(AND('[1]Multi-Field'!$E$77=[1]Lists!BF496,'[1]Multi-Field'!$F$77="Drained"),BI496,IF(AND('[1]Multi-Field'!$E$77=[1]Lists!BF496,'[1]Multi-Field'!$F$77="undrained"),BH496,""))</f>
        <v/>
      </c>
      <c r="EH496" s="409" t="str">
        <f>IF(AND('[1]Multi-Field'!$E$78=[1]Lists!BF496,'[1]Multi-Field'!$F$78="Drained"),BI496,IF(AND('[1]Multi-Field'!$E$78=[1]Lists!BF496,'[1]Multi-Field'!$F$78="undrained"),BH496,""))</f>
        <v/>
      </c>
      <c r="EI496" s="409" t="str">
        <f>IF(AND('[1]Multi-Field'!$E$79=[1]Lists!BF496,'[1]Multi-Field'!$F$79="Drained"),BI496,IF(AND('[1]Multi-Field'!$E$79=[1]Lists!BF496,'[1]Multi-Field'!$F$79="undrained"),BH496,""))</f>
        <v/>
      </c>
      <c r="EJ496" s="409" t="str">
        <f>IF(AND('[1]Multi-Field'!$E$80=[1]Lists!BF496,'[1]Multi-Field'!$F$80="Drained"),BI496,IF(AND('[1]Multi-Field'!$E$80=[1]Lists!BF496,'[1]Multi-Field'!$F$80="undrained"),BH496,""))</f>
        <v/>
      </c>
      <c r="EK496" s="409" t="str">
        <f>IF(AND('[1]Multi-Field'!$E$81=[1]Lists!BF496,'[1]Multi-Field'!$F$81="Drained"),BI496,IF(AND('[1]Multi-Field'!$E$81=[1]Lists!BF496,'[1]Multi-Field'!$F$81="undrained"),BH496,""))</f>
        <v/>
      </c>
      <c r="EL496" s="409" t="str">
        <f>IF(AND('[1]Multi-Field'!$E$82=[1]Lists!BF496,'[1]Multi-Field'!$F$82="Drained"),BI496,IF(AND('[1]Multi-Field'!$E$82=[1]Lists!BF496,'[1]Multi-Field'!$F$82="undrained"),BH496,""))</f>
        <v/>
      </c>
      <c r="EM496" s="409" t="str">
        <f>IF(AND('[1]Multi-Field'!$E$83=[1]Lists!BF496,'[1]Multi-Field'!$F$83="Drained"),BI496,IF(AND('[1]Multi-Field'!$E$83=[1]Lists!BF496,'[1]Multi-Field'!$F$83="undrained"),BH496,""))</f>
        <v/>
      </c>
      <c r="EN496" s="409" t="str">
        <f>IF(AND('[1]Multi-Field'!$E$84=[1]Lists!BF496,'[1]Multi-Field'!$F$84="Drained"),BI496,IF(AND('[1]Multi-Field'!$E$84=[1]Lists!BF496,'[1]Multi-Field'!$F$84="undrained"),BH496,""))</f>
        <v/>
      </c>
      <c r="EO496" s="409" t="str">
        <f>IF(AND('[1]Multi-Field'!$E$85=[1]Lists!BF496,'[1]Multi-Field'!$F$85="Drained"),BI496,IF(AND('[1]Multi-Field'!$E$85=[1]Lists!BF496,'[1]Multi-Field'!$F$85="undrained"),BH496,""))</f>
        <v/>
      </c>
      <c r="EP496" s="409" t="str">
        <f>IF(AND('[1]Multi-Field'!$E$86=[1]Lists!BF496,'[1]Multi-Field'!$F$86="Drained"),BI496,IF(AND('[1]Multi-Field'!$E$86=[1]Lists!BF496,'[1]Multi-Field'!$F$86="undrained"),BH496,""))</f>
        <v/>
      </c>
      <c r="EQ496" s="409" t="str">
        <f>IF(AND('[1]Multi-Field'!$E$87=[1]Lists!BF496,'[1]Multi-Field'!$F$87="Drained"),BI496,IF(AND('[1]Multi-Field'!$E$87=[1]Lists!BF496,'[1]Multi-Field'!$F$87="undrained"),BH496,""))</f>
        <v/>
      </c>
      <c r="ER496" s="409" t="str">
        <f>IF(AND('[1]Multi-Field'!$E$88=[1]Lists!BF496,'[1]Multi-Field'!$F$88="Drained"),BI496,IF(AND('[1]Multi-Field'!$E$88=[1]Lists!BF496,'[1]Multi-Field'!$F$88="undrained"),BH496,""))</f>
        <v/>
      </c>
      <c r="ES496" s="409" t="str">
        <f>IF(AND('[1]Multi-Field'!$E$89=[1]Lists!BF496,'[1]Multi-Field'!$F$89="Drained"),BI496,IF(AND('[1]Multi-Field'!$E$89=[1]Lists!BF496,'[1]Multi-Field'!$F$89="undrained"),BH496,""))</f>
        <v/>
      </c>
      <c r="ET496" s="409" t="str">
        <f>IF(AND('[1]Multi-Field'!$E$90=[1]Lists!BF496,'[1]Multi-Field'!$F$90="Drained"),BI496,IF(AND('[1]Multi-Field'!$E$90=[1]Lists!BF496,'[1]Multi-Field'!$F$90="undrained"),BH496,""))</f>
        <v/>
      </c>
      <c r="EU496" s="409" t="str">
        <f>IF(AND('[1]Multi-Field'!$E$91=[1]Lists!BF496,'[1]Multi-Field'!$F$91="Drained"),BI496,IF(AND('[1]Multi-Field'!$E$91=[1]Lists!BF496,'[1]Multi-Field'!$F$91="undrained"),BH496,""))</f>
        <v/>
      </c>
      <c r="EV496" s="409" t="str">
        <f>IF(AND('[1]Multi-Field'!$E$92=[1]Lists!BF496,'[1]Multi-Field'!$F$92="Drained"),BI496,IF(AND('[1]Multi-Field'!$E$92=[1]Lists!BF496,'[1]Multi-Field'!$F$92="undrained"),BH496,""))</f>
        <v/>
      </c>
      <c r="EW496" s="409" t="str">
        <f>IF(AND('[1]Multi-Field'!$E$93=[1]Lists!BF496,'[1]Multi-Field'!$F$93="Drained"),BI496,IF(AND('[1]Multi-Field'!$E$93=[1]Lists!BF496,'[1]Multi-Field'!$F$93="undrained"),BH496,""))</f>
        <v/>
      </c>
      <c r="EX496" s="409" t="str">
        <f>IF(AND('[1]Multi-Field'!$E$94=[1]Lists!BF496,'[1]Multi-Field'!$F$94="Drained"),BI496,IF(AND('[1]Multi-Field'!$E$94=[1]Lists!BF496,'[1]Multi-Field'!$F$94="undrained"),BH496,""))</f>
        <v/>
      </c>
      <c r="EY496" s="409" t="str">
        <f>IF(AND('[1]Multi-Field'!$E$95=[1]Lists!BF496,'[1]Multi-Field'!$F$95="Drained"),BI496,IF(AND('[1]Multi-Field'!$E$95=[1]Lists!BF496,'[1]Multi-Field'!$F$95="undrained"),BH496,""))</f>
        <v/>
      </c>
      <c r="EZ496" s="409" t="str">
        <f>IF(AND('[1]Multi-Field'!$E$96=[1]Lists!BF496,'[1]Multi-Field'!$F$96="Drained"),BI496,IF(AND('[1]Multi-Field'!$E$96=[1]Lists!BF496,'[1]Multi-Field'!$F$96="undrained"),BH496,""))</f>
        <v/>
      </c>
      <c r="FA496" s="409" t="str">
        <f>IF(AND('[1]Multi-Field'!$E$97=[1]Lists!BF496,'[1]Multi-Field'!$F$97="Drained"),BI496,IF(AND('[1]Multi-Field'!$E$97=[1]Lists!BF496,'[1]Multi-Field'!$F$97="undrained"),BH496,""))</f>
        <v/>
      </c>
      <c r="FB496" s="409" t="str">
        <f>IF(AND('[1]Multi-Field'!$E$98=[1]Lists!BF496,'[1]Multi-Field'!$F$98="Drained"),BI496,IF(AND('[1]Multi-Field'!$E$98=[1]Lists!BF496,'[1]Multi-Field'!$F$98="undrained"),BH496,""))</f>
        <v/>
      </c>
      <c r="FC496" s="409" t="str">
        <f>IF(AND('[1]Multi-Field'!$E$99=[1]Lists!BF496,'[1]Multi-Field'!$F$99="Drained"),BI496,IF(AND('[1]Multi-Field'!$E$99=[1]Lists!BF496,'[1]Multi-Field'!$F$99="undrained"),BH496,""))</f>
        <v/>
      </c>
      <c r="FD496" s="409" t="str">
        <f>IF(AND('[1]Multi-Field'!$E$100=[1]Lists!BF496,'[1]Multi-Field'!$F$100="Drained"),BI496,IF(AND('[1]Multi-Field'!$E$100=[1]Lists!BF496,'[1]Multi-Field'!$F$100="undrained"),BH496,""))</f>
        <v/>
      </c>
      <c r="FE496" s="409" t="str">
        <f>IF(AND('[1]Multi-Field'!$E$101=[1]Lists!BF496,'[1]Multi-Field'!$F$101="Drained"),BI496,IF(AND('[1]Multi-Field'!$E$101=[1]Lists!BF496,'[1]Multi-Field'!$F$101="undrained"),BH496,""))</f>
        <v/>
      </c>
      <c r="FF496" s="409" t="str">
        <f>IF(AND('[1]Multi-Field'!$E$102=[1]Lists!BF496,'[1]Multi-Field'!$F$102="Drained"),BI496,IF(AND('[1]Multi-Field'!$E$102=[1]Lists!BF496,'[1]Multi-Field'!$F$102="undrained"),BH496,""))</f>
        <v/>
      </c>
      <c r="FG496" s="409" t="str">
        <f>IF(AND('[1]Multi-Field'!$E$103=[1]Lists!BF496,'[1]Multi-Field'!$F$103="Drained"),BI496,IF(AND('[1]Multi-Field'!$E$103=[1]Lists!BF496,'[1]Multi-Field'!$F$103="undrained"),BH496,""))</f>
        <v/>
      </c>
      <c r="FH496" s="409" t="str">
        <f>IF(AND('[1]Multi-Field'!$E$104=[1]Lists!BF496,'[1]Multi-Field'!$F$104="Drained"),BI496,IF(AND('[1]Multi-Field'!$E$104=[1]Lists!BF496,'[1]Multi-Field'!$F$104="undrained"),BH496,""))</f>
        <v/>
      </c>
      <c r="FI496" s="409" t="str">
        <f>IF(AND('[1]Multi-Field'!$E$105=[1]Lists!BF496,'[1]Multi-Field'!$F$105="Drained"),BI496,IF(AND('[1]Multi-Field'!$E$105=[1]Lists!BF496,'[1]Multi-Field'!$F$105="undrained"),BH496,""))</f>
        <v/>
      </c>
      <c r="FJ496" s="409" t="str">
        <f>IF(AND('[1]Multi-Field'!$E$106=[1]Lists!BF496,'[1]Multi-Field'!$F$106="Drained"),BI496,IF(AND('[1]Multi-Field'!$E$106=[1]Lists!BF496,'[1]Multi-Field'!$F$106="undrained"),BH496,""))</f>
        <v/>
      </c>
      <c r="FK496" s="409" t="str">
        <f>IF(AND('[1]Multi-Field'!$E$107=[1]Lists!BF496,'[1]Multi-Field'!$F$107="Drained"),BI496,IF(AND('[1]Multi-Field'!$E$107=[1]Lists!BF496,'[1]Multi-Field'!$F$107="undrained"),BH496,""))</f>
        <v/>
      </c>
      <c r="FL496" s="409" t="str">
        <f>IF(AND('[1]Multi-Field'!$E$108=[1]Lists!BF496,'[1]Multi-Field'!$F$108="Drained"),BI496,IF(AND('[1]Multi-Field'!$E$108=[1]Lists!BF496,'[1]Multi-Field'!$F$108="undrained"),BH496,""))</f>
        <v/>
      </c>
      <c r="FM496" s="409" t="str">
        <f>IF(AND('[1]Multi-Field'!$E$109=[1]Lists!BF496,'[1]Multi-Field'!$F$109="Drained"),BI496,IF(AND('[1]Multi-Field'!$E$109=[1]Lists!BF496,'[1]Multi-Field'!$F$109="undrained"),BH496,""))</f>
        <v/>
      </c>
      <c r="FN496" s="409" t="str">
        <f>IF(AND('[1]Multi-Field'!$E$110=[1]Lists!BF496,'[1]Multi-Field'!$F$110="Drained"),BI496,IF(AND('[1]Multi-Field'!$E$110=[1]Lists!BF496,'[1]Multi-Field'!$F$110="undrained"),BH496,""))</f>
        <v/>
      </c>
      <c r="FO496" s="409" t="str">
        <f>IF(AND('[1]Multi-Field'!$E$111=[1]Lists!BF496,'[1]Multi-Field'!$F$111="Drained"),BI496,IF(AND('[1]Multi-Field'!$E$111=[1]Lists!BF496,'[1]Multi-Field'!$F$111="undrained"),BH496,""))</f>
        <v/>
      </c>
      <c r="FP496" s="409" t="str">
        <f>IF(AND('[1]Multi-Field'!$E$112=[1]Lists!BF496,'[1]Multi-Field'!$F$112="Drained"),BI496,IF(AND('[1]Multi-Field'!$E$112=[1]Lists!BF496,'[1]Multi-Field'!$F$112="undrained"),BH496,""))</f>
        <v/>
      </c>
      <c r="FQ496" s="409" t="str">
        <f>IF(AND('[1]Multi-Field'!$E$113=[1]Lists!BF496,'[1]Multi-Field'!$F$113="Drained"),BI496,IF(AND('[1]Multi-Field'!$E$113=[1]Lists!BF496,'[1]Multi-Field'!$F$113="undrained"),BH496,""))</f>
        <v/>
      </c>
      <c r="FR496" s="409" t="str">
        <f>IF(AND('[1]Multi-Field'!$E$114=[1]Lists!BF496,'[1]Multi-Field'!$F$114="Drained"),BI496,IF(AND('[1]Multi-Field'!$E$114=[1]Lists!BF496,'[1]Multi-Field'!$F$114="undrained"),BH496,""))</f>
        <v/>
      </c>
      <c r="FS496" s="409" t="str">
        <f>IF(AND('[1]Multi-Field'!$E$115=[1]Lists!BF496,'[1]Multi-Field'!$F$115="Drained"),BI496,IF(AND('[1]Multi-Field'!$E$115=[1]Lists!BF496,'[1]Multi-Field'!$F$115="undrained"),BH496,""))</f>
        <v/>
      </c>
      <c r="FT496" s="409" t="str">
        <f>IF(AND('[1]Multi-Field'!$E$116=[1]Lists!BF496,'[1]Multi-Field'!$F$116="Drained"),BI496,IF(AND('[1]Multi-Field'!$E$116=[1]Lists!BF496,'[1]Multi-Field'!$F$116="undrained"),BH496,""))</f>
        <v/>
      </c>
      <c r="FU496" s="409" t="str">
        <f>IF(AND('[1]Multi-Field'!$E$117=[1]Lists!BF496,'[1]Multi-Field'!$F$117="Drained"),BI496,IF(AND('[1]Multi-Field'!$E$117=[1]Lists!BF496,'[1]Multi-Field'!$F$117="undrained"),BH496,""))</f>
        <v/>
      </c>
      <c r="FV496" s="409" t="str">
        <f>IF(AND('[1]Multi-Field'!$E$118=[1]Lists!BF496,'[1]Multi-Field'!$F$118="Drained"),BI496,IF(AND('[1]Multi-Field'!$E$118=[1]Lists!BF496,'[1]Multi-Field'!$F$118="undrained"),BH496,""))</f>
        <v/>
      </c>
      <c r="FW496" s="409" t="str">
        <f>IF(AND('[1]Multi-Field'!$E$119=[1]Lists!BF496,'[1]Multi-Field'!$F$119="Drained"),BI496,IF(AND('[1]Multi-Field'!$E$119=[1]Lists!BF496,'[1]Multi-Field'!$F$119="undrained"),BH496,""))</f>
        <v/>
      </c>
      <c r="FX496" s="409" t="str">
        <f>IF(AND('[1]Multi-Field'!$E$120=[1]Lists!BF496,'[1]Multi-Field'!$F$120="Drained"),BI496,IF(AND('[1]Multi-Field'!$E$120=[1]Lists!BF496,'[1]Multi-Field'!$F$120="undrained"),BH496,""))</f>
        <v/>
      </c>
      <c r="GC496" s="4">
        <v>1</v>
      </c>
    </row>
    <row r="497" spans="1:185" ht="13.5" customHeight="1" thickBot="1">
      <c r="A497" s="7" t="s">
        <v>583</v>
      </c>
      <c r="B497" s="7"/>
      <c r="C497" s="7"/>
      <c r="D497" s="8">
        <v>60</v>
      </c>
      <c r="E497" s="8">
        <f t="shared" si="67"/>
        <v>62</v>
      </c>
      <c r="F497" s="8">
        <f t="shared" si="68"/>
        <v>63</v>
      </c>
      <c r="G497" s="8">
        <v>65</v>
      </c>
      <c r="H497" s="8">
        <v>60</v>
      </c>
      <c r="I497" s="8">
        <f t="shared" si="71"/>
        <v>63</v>
      </c>
      <c r="J497" s="8">
        <f t="shared" si="72"/>
        <v>67</v>
      </c>
      <c r="K497" s="8">
        <v>70</v>
      </c>
      <c r="L497" s="8">
        <v>90</v>
      </c>
      <c r="M497" s="8">
        <f t="shared" si="69"/>
        <v>98</v>
      </c>
      <c r="N497" s="8">
        <f t="shared" si="70"/>
        <v>107</v>
      </c>
      <c r="O497" s="8">
        <v>115</v>
      </c>
      <c r="P497" s="391"/>
      <c r="Q497" s="85"/>
      <c r="R497" s="395">
        <f>IF(OR('Multi-Field'!AA474=Lists!AC513,'Multi-Field'!AA474=Lists!AC514),IF('Multi-Field'!Z474="x",(IF('Multi-Field'!AC474=Lists!Q482,Lists!R482,IF('Multi-Field'!AC474=Lists!Q483,Lists!R483,IF('Multi-Field'!AC474=Lists!Q484,Lists!R484,IF('Multi-Field'!AC474=Lists!Q485,Lists!R485))))),IF('Multi-Field'!X474="x",(IF('Multi-Field'!AC474=Lists!Q482,Lists!S482,IF('Multi-Field'!AC474=Lists!Q483,Lists!S483,IF('Multi-Field'!AC474=Lists!Q484,Lists!S484,IF('Multi-Field'!AC474=Lists!Q485,Lists!S485))))),IF('Multi-Field'!V474="x",(IF('Multi-Field'!AC474=Lists!Q482,Lists!T482,IF('Multi-Field'!AC474=Lists!Q483,Lists!T483,IF('Multi-Field'!AC474=Lists!Q484,Lists!T484,IF('Multi-Field'!AC474=Lists!Q485,Lists!T485))))),0))))</f>
        <v>0</v>
      </c>
      <c r="S497" s="395">
        <f t="shared" si="73"/>
        <v>0</v>
      </c>
      <c r="T497" s="397"/>
      <c r="U497" s="398"/>
      <c r="BF497" s="411" t="s">
        <v>1661</v>
      </c>
      <c r="BG497" s="412">
        <v>4</v>
      </c>
      <c r="BH497" s="412">
        <v>2.5</v>
      </c>
      <c r="BI497" s="412">
        <v>4</v>
      </c>
      <c r="BJ497" s="409" t="e">
        <f>IF(AND('[1]Single Field'!#REF!=[1]Lists!BF497,'[1]Single Field'!#REF!="Drained"),"x",IF(AND('[1]Single Field'!#REF!=[1]Lists!BF497,'[1]Single Field'!#REF!="Undrained"),O,""))</f>
        <v>#REF!</v>
      </c>
      <c r="BK497" s="409" t="str">
        <f>IF(AND('[1]Multi-Field'!$E$3=[1]Lists!BF497,'[1]Multi-Field'!$F$3="Drained"),BI497,IF(AND('[1]Multi-Field'!$E$3=BF497,'[1]Multi-Field'!$F$3="undrained"),BH497,""))</f>
        <v/>
      </c>
      <c r="BL497" s="409" t="str">
        <f>IF(AND('[1]Multi-Field'!$E$4=BF497,'[1]Multi-Field'!$F$4="Drained"),BI497,IF(AND('[1]Multi-Field'!$E$4=BF497,'[1]Multi-Field'!$F$4="undrained"),BH497,""))</f>
        <v/>
      </c>
      <c r="BM497" s="409" t="str">
        <f>IF(AND('[1]Multi-Field'!$E$5=BF497,'[1]Multi-Field'!$F$5="Drained"),BI497,IF(AND('[1]Multi-Field'!$E$5=BF497,'[1]Multi-Field'!$F$5="undrained"),BH497,""))</f>
        <v/>
      </c>
      <c r="BN497" s="409" t="str">
        <f>IF(AND('[1]Multi-Field'!$E$6=BF497,'[1]Multi-Field'!$F$6="Drained"),BI497,IF(AND('[1]Multi-Field'!$E$6=BF497,'[1]Multi-Field'!$F$6="undrained"),BH497,""))</f>
        <v/>
      </c>
      <c r="BO497" s="409" t="str">
        <f>IF(AND('[1]Multi-Field'!$E$7=BF497,'[1]Multi-Field'!$F$7="Drained"),BI497,IF(AND('[1]Multi-Field'!$E$7=BF497,'[1]Multi-Field'!$F$7="undrained"),BH497,""))</f>
        <v/>
      </c>
      <c r="BP497" s="409" t="str">
        <f>IF(AND('[1]Multi-Field'!$E$8=BF497,'[1]Multi-Field'!$F$8="Drained"),BI497,IF(AND('[1]Multi-Field'!$E$8=BF497,'[1]Multi-Field'!$F$8="undrained"),BH497,""))</f>
        <v/>
      </c>
      <c r="BQ497" s="409" t="str">
        <f>IF(AND('[1]Multi-Field'!$E$9=BF497,'[1]Multi-Field'!$F$9="Drained"),BI497,IF(AND('[1]Multi-Field'!$E$9=BF497,'[1]Multi-Field'!$F$9="undrained"),BH497,""))</f>
        <v/>
      </c>
      <c r="BR497" s="409" t="str">
        <f>IF(AND('[1]Multi-Field'!$E$10=BF497,'[1]Multi-Field'!$F$10="Drained"),BI497,IF(AND('[1]Multi-Field'!$E$10=BF497,'[1]Multi-Field'!$F$10="undrained"),BH497,""))</f>
        <v/>
      </c>
      <c r="BS497" s="409" t="str">
        <f>IF(AND('[1]Multi-Field'!$E$11=BF497,'[1]Multi-Field'!$F$11="Drained"),BI497,IF(AND('[1]Multi-Field'!$E$11=BF497,'[1]Multi-Field'!$F$11="undrained"),BH497,""))</f>
        <v/>
      </c>
      <c r="BT497" s="409" t="str">
        <f>IF(AND('[1]Multi-Field'!$E$12=BF497,'[1]Multi-Field'!$F$12="Drained"),BI497,IF(AND('[1]Multi-Field'!$E$12=BF497,'[1]Multi-Field'!$F$12="undrained"),BH497,""))</f>
        <v/>
      </c>
      <c r="BU497" s="409" t="str">
        <f>IF(AND('[1]Multi-Field'!$E$13=BF497,'[1]Multi-Field'!$F$13="Drained"),BI497,IF(AND('[1]Multi-Field'!$E$3=BF497,'[1]Multi-Field'!$F$13="undrained"),BH497,""))</f>
        <v/>
      </c>
      <c r="BV497" s="409" t="str">
        <f>IF(AND('[1]Multi-Field'!$E$14=BF497,'[1]Multi-Field'!$F$14="Drained"),BI497,IF(AND('[1]Multi-Field'!$E$14=BF497,'[1]Multi-Field'!$F$14="undrained"),BH497,""))</f>
        <v/>
      </c>
      <c r="BW497" s="409" t="str">
        <f>IF(AND('[1]Multi-Field'!$E$15=BF497,'[1]Multi-Field'!$F$15="Drained"),BI497,IF(AND('[1]Multi-Field'!$E$15=BF497,'[1]Multi-Field'!$F$15="undrained"),BH497,""))</f>
        <v/>
      </c>
      <c r="BX497" s="409" t="str">
        <f>IF(AND('[1]Multi-Field'!$E$16=[1]Lists!BF497,'[1]Multi-Field'!$F$16="Drained"),BI497,IF(AND('[1]Multi-Field'!$E$16=[1]Lists!BF497,'[1]Multi-Field'!$F$16="undrained"),BH497,""))</f>
        <v/>
      </c>
      <c r="BY497" s="409" t="str">
        <f>IF(AND('[1]Multi-Field'!$E$17=[1]Lists!BF497,'[1]Multi-Field'!$F$17="Drained"),BI497,IF(AND('[1]Multi-Field'!$E$17=[1]Lists!BF497,'[1]Multi-Field'!$F$17="undrained"),BH497,""))</f>
        <v/>
      </c>
      <c r="BZ497" s="409" t="str">
        <f>IF(AND('[1]Multi-Field'!$E$18=[1]Lists!BF497,'[1]Multi-Field'!$F$18="Drained"),BI497,IF(AND('[1]Multi-Field'!$E$18=[1]Lists!BF497,'[1]Multi-Field'!$F$18="undrained"),BH497,""))</f>
        <v/>
      </c>
      <c r="CA497" s="409" t="str">
        <f>IF(AND('[1]Multi-Field'!$E$19=[1]Lists!BF497,'[1]Multi-Field'!$F$19="Drained"),BI497,IF(AND('[1]Multi-Field'!$E$19=[1]Lists!BF497,'[1]Multi-Field'!$F$19="undrained"),BH497,""))</f>
        <v/>
      </c>
      <c r="CB497" s="409" t="str">
        <f>IF(AND('[1]Multi-Field'!$E$20=[1]Lists!BF497,'[1]Multi-Field'!$F$20="Drained"),BI497,IF(AND('[1]Multi-Field'!$E$20=[1]Lists!BF497,'[1]Multi-Field'!$F$20="undrained"),BH497,""))</f>
        <v/>
      </c>
      <c r="CC497" s="409" t="str">
        <f>IF(AND('[1]Multi-Field'!$E$21=[1]Lists!BF497,'[1]Multi-Field'!$F$21="Drained"),BI497,IF(AND('[1]Multi-Field'!$E$21=[1]Lists!BF497,'[1]Multi-Field'!$F$21="undrained"),BH497,""))</f>
        <v/>
      </c>
      <c r="CD497" s="409" t="str">
        <f>IF(AND('[1]Multi-Field'!$E$22=[1]Lists!BF497,'[1]Multi-Field'!$F$22="Drained"),BI497,IF(AND('[1]Multi-Field'!$E$22=[1]Lists!BF497,'[1]Multi-Field'!$F$22="undrained"),BH497,""))</f>
        <v/>
      </c>
      <c r="CE497" s="409" t="str">
        <f>IF(AND('[1]Multi-Field'!$E$23=[1]Lists!BF497,'[1]Multi-Field'!$F$23="Drained"),BI497,IF(AND('[1]Multi-Field'!$E$23=[1]Lists!BF497,'[1]Multi-Field'!$F$23="undrained"),BH497,""))</f>
        <v/>
      </c>
      <c r="CF497" s="409" t="str">
        <f>IF(AND('[1]Multi-Field'!$E$24=[1]Lists!BF497,'[1]Multi-Field'!$F$24="Drained"),BI497,IF(AND('[1]Multi-Field'!$E$24=[1]Lists!BF497,'[1]Multi-Field'!$F$24="undrained"),BH497,""))</f>
        <v/>
      </c>
      <c r="CG497" s="409" t="str">
        <f>IF(AND('[1]Multi-Field'!$E$25=[1]Lists!BF497,'[1]Multi-Field'!$F$25="Drained"),BI497,IF(AND('[1]Multi-Field'!$E$25=[1]Lists!BF497,'[1]Multi-Field'!$F$25="undrained"),BH497,""))</f>
        <v/>
      </c>
      <c r="CH497" s="409" t="str">
        <f>IF(AND('[1]Multi-Field'!$E$26=[1]Lists!BF497,'[1]Multi-Field'!$F$26="Drained"),BI497,IF(AND('[1]Multi-Field'!$E$26=[1]Lists!BF497,'[1]Multi-Field'!$F$26="undrained"),BH497,""))</f>
        <v/>
      </c>
      <c r="CI497" s="409" t="str">
        <f>IF(AND('[1]Multi-Field'!$E$27=[1]Lists!BF497,'[1]Multi-Field'!$F$27="Drained"),BI497,IF(AND('[1]Multi-Field'!$E$27=[1]Lists!BF497,'[1]Multi-Field'!$F$27="undrained"),BH497,""))</f>
        <v/>
      </c>
      <c r="CJ497" s="409" t="str">
        <f>IF(AND('[1]Multi-Field'!$E$28=[1]Lists!BF497,'[1]Multi-Field'!$F$28="Drained"),BI497,IF(AND('[1]Multi-Field'!$E$28=[1]Lists!BF497,'[1]Multi-Field'!$F$28="undrained"),BH497,""))</f>
        <v/>
      </c>
      <c r="CK497" s="409" t="str">
        <f>IF(AND('[1]Multi-Field'!$E$29=[1]Lists!BF497,'[1]Multi-Field'!$F$29="Drained"),BI497,IF(AND('[1]Multi-Field'!$E$29=[1]Lists!BF497,'[1]Multi-Field'!$F$29="undrained"),BH497,""))</f>
        <v/>
      </c>
      <c r="CL497" s="409" t="str">
        <f>IF(AND('[1]Multi-Field'!$E$30=[1]Lists!BF497,'[1]Multi-Field'!$F$30="Drained"),BI497,IF(AND('[1]Multi-Field'!$E$30=[1]Lists!BF497,'[1]Multi-Field'!$F$30="undrained"),BH497,""))</f>
        <v/>
      </c>
      <c r="CM497" s="409" t="str">
        <f>IF(AND('[1]Multi-Field'!$E$31=[1]Lists!BF497,'[1]Multi-Field'!$F$31="Drained"),BI497,IF(AND('[1]Multi-Field'!$E$31=[1]Lists!BF497,'[1]Multi-Field'!$F$31="undrained"),BH497,""))</f>
        <v/>
      </c>
      <c r="CN497" s="409" t="str">
        <f>IF(AND('[1]Multi-Field'!$E$32=[1]Lists!BF497,'[1]Multi-Field'!$F$32="Drained"),BI497,IF(AND('[1]Multi-Field'!$E$32=[1]Lists!BF497,'[1]Multi-Field'!$F$32="undrained"),BH497,""))</f>
        <v/>
      </c>
      <c r="CO497" s="409" t="str">
        <f>IF(AND('[1]Multi-Field'!$E$33=[1]Lists!BF497,'[1]Multi-Field'!$F$33="Drained"),BI497,IF(AND('[1]Multi-Field'!$E$33=[1]Lists!BF497,'[1]Multi-Field'!$F$33="undrained"),BH497,""))</f>
        <v/>
      </c>
      <c r="CP497" s="409" t="str">
        <f>IF(AND('[1]Multi-Field'!$E$34=[1]Lists!BF497,'[1]Multi-Field'!$F$34="Drained"),BI497,IF(AND('[1]Multi-Field'!$E$34=[1]Lists!BF497,'[1]Multi-Field'!$F$34="undrained"),BH497,""))</f>
        <v/>
      </c>
      <c r="CQ497" s="409" t="str">
        <f>IF(AND('[1]Multi-Field'!$E$35=[1]Lists!BF497,'[1]Multi-Field'!$F$35="Drained"),BI497,IF(AND('[1]Multi-Field'!$E$35=[1]Lists!BF497,'[1]Multi-Field'!$F$35="undrained"),BH497,""))</f>
        <v/>
      </c>
      <c r="CR497" s="409" t="str">
        <f>IF(AND('[1]Multi-Field'!$E$36=[1]Lists!BF497,'[1]Multi-Field'!$F$36="Drained"),BI497,IF(AND('[1]Multi-Field'!$E$36=[1]Lists!BF497,'[1]Multi-Field'!$F$36="undrained"),BH497,""))</f>
        <v/>
      </c>
      <c r="CS497" s="409" t="str">
        <f>IF(AND('[1]Multi-Field'!$E$37=[1]Lists!BF497,'[1]Multi-Field'!$F$37="Drained"),BI497,IF(AND('[1]Multi-Field'!$E$37=[1]Lists!BF497,'[1]Multi-Field'!$F$37="undrained"),BH497,""))</f>
        <v/>
      </c>
      <c r="CT497" s="409" t="str">
        <f>IF(AND('[1]Multi-Field'!$E$38=[1]Lists!BF497,'[1]Multi-Field'!$F$38="Drained"),BI497,IF(AND('[1]Multi-Field'!$E$38=[1]Lists!BF497,'[1]Multi-Field'!$F$38="undrained"),BH497,""))</f>
        <v/>
      </c>
      <c r="CU497" s="409" t="str">
        <f>IF(AND('[1]Multi-Field'!$E$39=[1]Lists!BF497,'[1]Multi-Field'!$F$39="Drained"),BI497,IF(AND('[1]Multi-Field'!$E$39=[1]Lists!BF497,'[1]Multi-Field'!$F$39="undrained"),BH497,""))</f>
        <v/>
      </c>
      <c r="CV497" s="409" t="str">
        <f>IF(AND('[1]Multi-Field'!$E$40=[1]Lists!BF497,'[1]Multi-Field'!$F$40="Drained"),BI497,IF(AND('[1]Multi-Field'!$E$40=[1]Lists!BF497,'[1]Multi-Field'!$F$40="undrained"),BH497,""))</f>
        <v/>
      </c>
      <c r="CW497" s="409" t="str">
        <f>IF(AND('[1]Multi-Field'!$E$41=[1]Lists!BF497,'[1]Multi-Field'!$F$40="Drained"),BI497,IF(AND('[1]Multi-Field'!$E$40=[1]Lists!BF497,'[1]Multi-Field'!$F$40="undrained"),BH497,""))</f>
        <v/>
      </c>
      <c r="CX497" s="409" t="str">
        <f>IF(AND('[1]Multi-Field'!$E$42=[1]Lists!BF497,'[1]Multi-Field'!$F$42="Drained"),BI497,IF(AND('[1]Multi-Field'!$E$42=[1]Lists!BF497,'[1]Multi-Field'!$F$42="undrained"),BH497,""))</f>
        <v/>
      </c>
      <c r="CY497" s="409" t="str">
        <f>IF(AND('[1]Multi-Field'!$E$43=[1]Lists!BF497,'[1]Multi-Field'!$F$43="Drained"),BI497,IF(AND('[1]Multi-Field'!$E$43=[1]Lists!BF497,'[1]Multi-Field'!$F$43="undrained"),BH497,""))</f>
        <v/>
      </c>
      <c r="CZ497" s="409" t="str">
        <f>IF(AND('[1]Multi-Field'!$E$44=[1]Lists!BF497,'[1]Multi-Field'!$F$44="Drained"),BI497,IF(AND('[1]Multi-Field'!$E$44=[1]Lists!BF497,'[1]Multi-Field'!$F$44="undrained"),BH497,""))</f>
        <v/>
      </c>
      <c r="DA497" s="409" t="str">
        <f>IF(AND('[1]Multi-Field'!$E$45=[1]Lists!BF497,'[1]Multi-Field'!$F$45="Drained"),BI497,IF(AND('[1]Multi-Field'!$E$45=[1]Lists!BF497,'[1]Multi-Field'!$F$45="undrained"),BH497,""))</f>
        <v/>
      </c>
      <c r="DB497" s="409" t="str">
        <f>IF(AND('[1]Multi-Field'!$E$46=[1]Lists!BF497,'[1]Multi-Field'!$F$46="Drained"),BI497,IF(AND('[1]Multi-Field'!$E$46=[1]Lists!BF497,'[1]Multi-Field'!$F$46="undrained"),BH497,""))</f>
        <v/>
      </c>
      <c r="DC497" s="409" t="str">
        <f>IF(AND('[1]Multi-Field'!$E$47=[1]Lists!BF497,'[1]Multi-Field'!$F$47="Drained"),BI497,IF(AND('[1]Multi-Field'!$E$47=[1]Lists!BF497,'[1]Multi-Field'!$F$47="undrained"),BH497,""))</f>
        <v/>
      </c>
      <c r="DD497" s="409" t="str">
        <f>IF(AND('[1]Multi-Field'!$E$48=[1]Lists!BF497,'[1]Multi-Field'!$F$48="Drained"),BI497,IF(AND('[1]Multi-Field'!$E$48=[1]Lists!BF497,'[1]Multi-Field'!$F$48="undrained"),BH497,""))</f>
        <v/>
      </c>
      <c r="DE497" s="409" t="str">
        <f>IF(AND('[1]Multi-Field'!$E$49=[1]Lists!BF497,'[1]Multi-Field'!$F$49="Drained"),BI497,IF(AND('[1]Multi-Field'!$E$49=[1]Lists!BF497,'[1]Multi-Field'!$F$9="undrained"),BH497,""))</f>
        <v/>
      </c>
      <c r="DF497" s="409" t="str">
        <f>IF(AND('[1]Multi-Field'!$E$50=[1]Lists!BF497,'[1]Multi-Field'!$F$50="Drained"),BI497,IF(AND('[1]Multi-Field'!$E$50=[1]Lists!BF497,'[1]Multi-Field'!$F$50="undrained"),BH497,""))</f>
        <v/>
      </c>
      <c r="DG497" s="409" t="str">
        <f>IF(AND('[1]Multi-Field'!$E$51=[1]Lists!BF497,'[1]Multi-Field'!$F$51="Drained"),BI497,IF(AND('[1]Multi-Field'!$E$51=[1]Lists!BF497,'[1]Multi-Field'!$F$51="undrained"),BH497,""))</f>
        <v/>
      </c>
      <c r="DH497" s="409" t="str">
        <f>IF(AND('[1]Multi-Field'!$E$52=[1]Lists!BF497,'[1]Multi-Field'!$F$52="Drained"),BI497,IF(AND('[1]Multi-Field'!$E$52=[1]Lists!BF497,'[1]Multi-Field'!$F$52="undrained"),BH497,""))</f>
        <v/>
      </c>
      <c r="DI497" s="409" t="str">
        <f>IF(AND('[1]Multi-Field'!$E$53=[1]Lists!BF497,'[1]Multi-Field'!$F$53="Drained"),BI497,IF(AND('[1]Multi-Field'!$E$53=[1]Lists!BF497,'[1]Multi-Field'!$F$53="undrained"),BH497,""))</f>
        <v/>
      </c>
      <c r="DJ497" s="409" t="str">
        <f>IF(AND('[1]Multi-Field'!$E$54=[1]Lists!BF497,'[1]Multi-Field'!$F$54="Drained"),BI497,IF(AND('[1]Multi-Field'!$E$54=[1]Lists!BF497,'[1]Multi-Field'!$F$54="undrained"),BH497,""))</f>
        <v/>
      </c>
      <c r="DK497" s="409" t="str">
        <f>IF(AND('[1]Multi-Field'!$E$55=[1]Lists!BF497,'[1]Multi-Field'!$F$55="Drained"),BI497,IF(AND('[1]Multi-Field'!$E$55=[1]Lists!BF497,'[1]Multi-Field'!$F$55="undrained"),BH497,""))</f>
        <v/>
      </c>
      <c r="DL497" s="409" t="str">
        <f>IF(AND('[1]Multi-Field'!$E$56=[1]Lists!BF497,'[1]Multi-Field'!$F$56="Drained"),BI497,IF(AND('[1]Multi-Field'!$E$56=[1]Lists!BF497,'[1]Multi-Field'!$F$56="undrained"),BH497,""))</f>
        <v/>
      </c>
      <c r="DM497" s="409" t="str">
        <f>IF(AND('[1]Multi-Field'!$E$57=[1]Lists!BF497,'[1]Multi-Field'!$F$57="Drained"),BI497,IF(AND('[1]Multi-Field'!$E$57=[1]Lists!BF497,'[1]Multi-Field'!$F$57="undrained"),BH497,""))</f>
        <v/>
      </c>
      <c r="DN497" s="409" t="str">
        <f>IF(AND('[1]Multi-Field'!$E$58=[1]Lists!BF497,'[1]Multi-Field'!$F$58="Drained"),BI497,IF(AND('[1]Multi-Field'!$E$58=[1]Lists!BF497,'[1]Multi-Field'!$F$58="undrained"),BH497,""))</f>
        <v/>
      </c>
      <c r="DO497" s="409" t="str">
        <f>IF(AND('[1]Multi-Field'!$E$59=[1]Lists!BF497,'[1]Multi-Field'!$F$59="Drained"),BI497,IF(AND('[1]Multi-Field'!$E$59=[1]Lists!BF497,'[1]Multi-Field'!$F$59="undrained"),BH497,""))</f>
        <v/>
      </c>
      <c r="DP497" s="409" t="str">
        <f>IF(AND('[1]Multi-Field'!$E$60=[1]Lists!BF497,'[1]Multi-Field'!$F$60="Drained"),BI497,IF(AND('[1]Multi-Field'!$E$60=[1]Lists!BF497,'[1]Multi-Field'!$F$60="undrained"),BH497,""))</f>
        <v/>
      </c>
      <c r="DQ497" s="409" t="str">
        <f>IF(AND('[1]Multi-Field'!$E$61=[1]Lists!BF497,'[1]Multi-Field'!$F$61="Drained"),BI497,IF(AND('[1]Multi-Field'!$E$61=[1]Lists!BF497,'[1]Multi-Field'!$F$61="undrained"),BH497,""))</f>
        <v/>
      </c>
      <c r="DR497" s="409" t="str">
        <f>IF(AND('[1]Multi-Field'!$E$62=[1]Lists!BF497,'[1]Multi-Field'!$F$62="Drained"),BI497,IF(AND('[1]Multi-Field'!$E$62=[1]Lists!BF497,'[1]Multi-Field'!$F$62="undrained"),BH497,""))</f>
        <v/>
      </c>
      <c r="DS497" s="409" t="str">
        <f>IF(AND('[1]Multi-Field'!$E$63=[1]Lists!BF497,'[1]Multi-Field'!$F$63="Drained"),BI497,IF(AND('[1]Multi-Field'!$E$63=[1]Lists!BF497,'[1]Multi-Field'!$F$63="undrained"),BH497,""))</f>
        <v/>
      </c>
      <c r="DT497" s="409" t="str">
        <f>IF(AND('[1]Multi-Field'!$E$64=[1]Lists!BF497,'[1]Multi-Field'!$F$64="Drained"),BI497,IF(AND('[1]Multi-Field'!$E$64=[1]Lists!BF497,'[1]Multi-Field'!$F$64="undrained"),BH497,""))</f>
        <v/>
      </c>
      <c r="DU497" s="409" t="str">
        <f>IF(AND('[1]Multi-Field'!$E$65=[1]Lists!BF497,'[1]Multi-Field'!$F$65="Drained"),BI497,IF(AND('[1]Multi-Field'!$E$65=[1]Lists!BF497,'[1]Multi-Field'!$F$65="undrained"),BH497,""))</f>
        <v/>
      </c>
      <c r="DV497" s="409" t="str">
        <f>IF(AND('[1]Multi-Field'!$E$66=[1]Lists!BF497,'[1]Multi-Field'!$F$66="Drained"),BI497,IF(AND('[1]Multi-Field'!$E$66=[1]Lists!BF497,'[1]Multi-Field'!$F$66="undrained"),BH497,""))</f>
        <v/>
      </c>
      <c r="DW497" s="409" t="str">
        <f>IF(AND('[1]Multi-Field'!$E$67=[1]Lists!BF497,'[1]Multi-Field'!$F$67="Drained"),BI497,IF(AND('[1]Multi-Field'!$E$67=[1]Lists!BF497,'[1]Multi-Field'!$F$67="undrained"),BH497,""))</f>
        <v/>
      </c>
      <c r="DX497" s="409" t="str">
        <f>IF(AND('[1]Multi-Field'!$E$68=[1]Lists!BF497,'[1]Multi-Field'!$F$68="Drained"),BI497,IF(AND('[1]Multi-Field'!$E$68=[1]Lists!BF497,'[1]Multi-Field'!$F$68="undrained"),BH497,""))</f>
        <v/>
      </c>
      <c r="DY497" s="409" t="str">
        <f>IF(AND('[1]Multi-Field'!$E$69=[1]Lists!BF497,'[1]Multi-Field'!$F$69="Drained"),BI497,IF(AND('[1]Multi-Field'!$E$69=[1]Lists!BF497,'[1]Multi-Field'!$F$69="undrained"),BH497,""))</f>
        <v/>
      </c>
      <c r="DZ497" s="409" t="str">
        <f>IF(AND('[1]Multi-Field'!$E$70=[1]Lists!BF497,'[1]Multi-Field'!$F$70="Drained"),BI497,IF(AND('[1]Multi-Field'!$E$70=[1]Lists!BF497,'[1]Multi-Field'!$F$70="undrained"),BH497,""))</f>
        <v/>
      </c>
      <c r="EA497" s="409" t="str">
        <f>IF(AND('[1]Multi-Field'!$E$71=[1]Lists!BF497,'[1]Multi-Field'!$F$71="Drained"),BI497,IF(AND('[1]Multi-Field'!$E$71=[1]Lists!BF497,'[1]Multi-Field'!$F$71="undrained"),BH497,""))</f>
        <v/>
      </c>
      <c r="EB497" s="409" t="str">
        <f>IF(AND('[1]Multi-Field'!$E$72=[1]Lists!BF497,'[1]Multi-Field'!$F$72="Drained"),BI497,IF(AND('[1]Multi-Field'!$E$72=[1]Lists!BF497,'[1]Multi-Field'!$F$72="undrained"),BH497,""))</f>
        <v/>
      </c>
      <c r="EC497" s="409" t="str">
        <f>IF(AND('[1]Multi-Field'!$E$73=[1]Lists!BF497,'[1]Multi-Field'!$F$73="Drained"),BI497,IF(AND('[1]Multi-Field'!$E$73=[1]Lists!BF497,'[1]Multi-Field'!$F$73="undrained"),BH497,""))</f>
        <v/>
      </c>
      <c r="ED497" s="409" t="str">
        <f>IF(AND('[1]Multi-Field'!$E$74=[1]Lists!BF497,'[1]Multi-Field'!$F$74="Drained"),BI497,IF(AND('[1]Multi-Field'!$E$74=[1]Lists!BF497,'[1]Multi-Field'!$F$74="undrained"),BH497,""))</f>
        <v/>
      </c>
      <c r="EE497" s="409" t="str">
        <f>IF(AND('[1]Multi-Field'!$E$75=[1]Lists!BF497,'[1]Multi-Field'!$F$75="Drained"),BI497,IF(AND('[1]Multi-Field'!$E$75=[1]Lists!BF497,'[1]Multi-Field'!$F$75="undrained"),BH497,""))</f>
        <v/>
      </c>
      <c r="EF497" s="409" t="str">
        <f>IF(AND('[1]Multi-Field'!$E$76=[1]Lists!BF497,'[1]Multi-Field'!$F$76="Drained"),BI497,IF(AND('[1]Multi-Field'!$E$76=[1]Lists!BF497,'[1]Multi-Field'!$F$6="undrained"),BH497,""))</f>
        <v/>
      </c>
      <c r="EG497" s="409" t="str">
        <f>IF(AND('[1]Multi-Field'!$E$77=[1]Lists!BF497,'[1]Multi-Field'!$F$77="Drained"),BI497,IF(AND('[1]Multi-Field'!$E$77=[1]Lists!BF497,'[1]Multi-Field'!$F$77="undrained"),BH497,""))</f>
        <v/>
      </c>
      <c r="EH497" s="409" t="str">
        <f>IF(AND('[1]Multi-Field'!$E$78=[1]Lists!BF497,'[1]Multi-Field'!$F$78="Drained"),BI497,IF(AND('[1]Multi-Field'!$E$78=[1]Lists!BF497,'[1]Multi-Field'!$F$78="undrained"),BH497,""))</f>
        <v/>
      </c>
      <c r="EI497" s="409" t="str">
        <f>IF(AND('[1]Multi-Field'!$E$79=[1]Lists!BF497,'[1]Multi-Field'!$F$79="Drained"),BI497,IF(AND('[1]Multi-Field'!$E$79=[1]Lists!BF497,'[1]Multi-Field'!$F$79="undrained"),BH497,""))</f>
        <v/>
      </c>
      <c r="EJ497" s="409" t="str">
        <f>IF(AND('[1]Multi-Field'!$E$80=[1]Lists!BF497,'[1]Multi-Field'!$F$80="Drained"),BI497,IF(AND('[1]Multi-Field'!$E$80=[1]Lists!BF497,'[1]Multi-Field'!$F$80="undrained"),BH497,""))</f>
        <v/>
      </c>
      <c r="EK497" s="409" t="str">
        <f>IF(AND('[1]Multi-Field'!$E$81=[1]Lists!BF497,'[1]Multi-Field'!$F$81="Drained"),BI497,IF(AND('[1]Multi-Field'!$E$81=[1]Lists!BF497,'[1]Multi-Field'!$F$81="undrained"),BH497,""))</f>
        <v/>
      </c>
      <c r="EL497" s="409" t="str">
        <f>IF(AND('[1]Multi-Field'!$E$82=[1]Lists!BF497,'[1]Multi-Field'!$F$82="Drained"),BI497,IF(AND('[1]Multi-Field'!$E$82=[1]Lists!BF497,'[1]Multi-Field'!$F$82="undrained"),BH497,""))</f>
        <v/>
      </c>
      <c r="EM497" s="409" t="str">
        <f>IF(AND('[1]Multi-Field'!$E$83=[1]Lists!BF497,'[1]Multi-Field'!$F$83="Drained"),BI497,IF(AND('[1]Multi-Field'!$E$83=[1]Lists!BF497,'[1]Multi-Field'!$F$83="undrained"),BH497,""))</f>
        <v/>
      </c>
      <c r="EN497" s="409" t="str">
        <f>IF(AND('[1]Multi-Field'!$E$84=[1]Lists!BF497,'[1]Multi-Field'!$F$84="Drained"),BI497,IF(AND('[1]Multi-Field'!$E$84=[1]Lists!BF497,'[1]Multi-Field'!$F$84="undrained"),BH497,""))</f>
        <v/>
      </c>
      <c r="EO497" s="409" t="str">
        <f>IF(AND('[1]Multi-Field'!$E$85=[1]Lists!BF497,'[1]Multi-Field'!$F$85="Drained"),BI497,IF(AND('[1]Multi-Field'!$E$85=[1]Lists!BF497,'[1]Multi-Field'!$F$85="undrained"),BH497,""))</f>
        <v/>
      </c>
      <c r="EP497" s="409" t="str">
        <f>IF(AND('[1]Multi-Field'!$E$86=[1]Lists!BF497,'[1]Multi-Field'!$F$86="Drained"),BI497,IF(AND('[1]Multi-Field'!$E$86=[1]Lists!BF497,'[1]Multi-Field'!$F$86="undrained"),BH497,""))</f>
        <v/>
      </c>
      <c r="EQ497" s="409" t="str">
        <f>IF(AND('[1]Multi-Field'!$E$87=[1]Lists!BF497,'[1]Multi-Field'!$F$87="Drained"),BI497,IF(AND('[1]Multi-Field'!$E$87=[1]Lists!BF497,'[1]Multi-Field'!$F$87="undrained"),BH497,""))</f>
        <v/>
      </c>
      <c r="ER497" s="409" t="str">
        <f>IF(AND('[1]Multi-Field'!$E$88=[1]Lists!BF497,'[1]Multi-Field'!$F$88="Drained"),BI497,IF(AND('[1]Multi-Field'!$E$88=[1]Lists!BF497,'[1]Multi-Field'!$F$88="undrained"),BH497,""))</f>
        <v/>
      </c>
      <c r="ES497" s="409" t="str">
        <f>IF(AND('[1]Multi-Field'!$E$89=[1]Lists!BF497,'[1]Multi-Field'!$F$89="Drained"),BI497,IF(AND('[1]Multi-Field'!$E$89=[1]Lists!BF497,'[1]Multi-Field'!$F$89="undrained"),BH497,""))</f>
        <v/>
      </c>
      <c r="ET497" s="409" t="str">
        <f>IF(AND('[1]Multi-Field'!$E$90=[1]Lists!BF497,'[1]Multi-Field'!$F$90="Drained"),BI497,IF(AND('[1]Multi-Field'!$E$90=[1]Lists!BF497,'[1]Multi-Field'!$F$90="undrained"),BH497,""))</f>
        <v/>
      </c>
      <c r="EU497" s="409" t="str">
        <f>IF(AND('[1]Multi-Field'!$E$91=[1]Lists!BF497,'[1]Multi-Field'!$F$91="Drained"),BI497,IF(AND('[1]Multi-Field'!$E$91=[1]Lists!BF497,'[1]Multi-Field'!$F$91="undrained"),BH497,""))</f>
        <v/>
      </c>
      <c r="EV497" s="409" t="str">
        <f>IF(AND('[1]Multi-Field'!$E$92=[1]Lists!BF497,'[1]Multi-Field'!$F$92="Drained"),BI497,IF(AND('[1]Multi-Field'!$E$92=[1]Lists!BF497,'[1]Multi-Field'!$F$92="undrained"),BH497,""))</f>
        <v/>
      </c>
      <c r="EW497" s="409" t="str">
        <f>IF(AND('[1]Multi-Field'!$E$93=[1]Lists!BF497,'[1]Multi-Field'!$F$93="Drained"),BI497,IF(AND('[1]Multi-Field'!$E$93=[1]Lists!BF497,'[1]Multi-Field'!$F$93="undrained"),BH497,""))</f>
        <v/>
      </c>
      <c r="EX497" s="409" t="str">
        <f>IF(AND('[1]Multi-Field'!$E$94=[1]Lists!BF497,'[1]Multi-Field'!$F$94="Drained"),BI497,IF(AND('[1]Multi-Field'!$E$94=[1]Lists!BF497,'[1]Multi-Field'!$F$94="undrained"),BH497,""))</f>
        <v/>
      </c>
      <c r="EY497" s="409" t="str">
        <f>IF(AND('[1]Multi-Field'!$E$95=[1]Lists!BF497,'[1]Multi-Field'!$F$95="Drained"),BI497,IF(AND('[1]Multi-Field'!$E$95=[1]Lists!BF497,'[1]Multi-Field'!$F$95="undrained"),BH497,""))</f>
        <v/>
      </c>
      <c r="EZ497" s="409" t="str">
        <f>IF(AND('[1]Multi-Field'!$E$96=[1]Lists!BF497,'[1]Multi-Field'!$F$96="Drained"),BI497,IF(AND('[1]Multi-Field'!$E$96=[1]Lists!BF497,'[1]Multi-Field'!$F$96="undrained"),BH497,""))</f>
        <v/>
      </c>
      <c r="FA497" s="409" t="str">
        <f>IF(AND('[1]Multi-Field'!$E$97=[1]Lists!BF497,'[1]Multi-Field'!$F$97="Drained"),BI497,IF(AND('[1]Multi-Field'!$E$97=[1]Lists!BF497,'[1]Multi-Field'!$F$97="undrained"),BH497,""))</f>
        <v/>
      </c>
      <c r="FB497" s="409" t="str">
        <f>IF(AND('[1]Multi-Field'!$E$98=[1]Lists!BF497,'[1]Multi-Field'!$F$98="Drained"),BI497,IF(AND('[1]Multi-Field'!$E$98=[1]Lists!BF497,'[1]Multi-Field'!$F$98="undrained"),BH497,""))</f>
        <v/>
      </c>
      <c r="FC497" s="409" t="str">
        <f>IF(AND('[1]Multi-Field'!$E$99=[1]Lists!BF497,'[1]Multi-Field'!$F$99="Drained"),BI497,IF(AND('[1]Multi-Field'!$E$99=[1]Lists!BF497,'[1]Multi-Field'!$F$99="undrained"),BH497,""))</f>
        <v/>
      </c>
      <c r="FD497" s="409" t="str">
        <f>IF(AND('[1]Multi-Field'!$E$100=[1]Lists!BF497,'[1]Multi-Field'!$F$100="Drained"),BI497,IF(AND('[1]Multi-Field'!$E$100=[1]Lists!BF497,'[1]Multi-Field'!$F$100="undrained"),BH497,""))</f>
        <v/>
      </c>
      <c r="FE497" s="409" t="str">
        <f>IF(AND('[1]Multi-Field'!$E$101=[1]Lists!BF497,'[1]Multi-Field'!$F$101="Drained"),BI497,IF(AND('[1]Multi-Field'!$E$101=[1]Lists!BF497,'[1]Multi-Field'!$F$101="undrained"),BH497,""))</f>
        <v/>
      </c>
      <c r="FF497" s="409" t="str">
        <f>IF(AND('[1]Multi-Field'!$E$102=[1]Lists!BF497,'[1]Multi-Field'!$F$102="Drained"),BI497,IF(AND('[1]Multi-Field'!$E$102=[1]Lists!BF497,'[1]Multi-Field'!$F$102="undrained"),BH497,""))</f>
        <v/>
      </c>
      <c r="FG497" s="409" t="str">
        <f>IF(AND('[1]Multi-Field'!$E$103=[1]Lists!BF497,'[1]Multi-Field'!$F$103="Drained"),BI497,IF(AND('[1]Multi-Field'!$E$103=[1]Lists!BF497,'[1]Multi-Field'!$F$103="undrained"),BH497,""))</f>
        <v/>
      </c>
      <c r="FH497" s="409" t="str">
        <f>IF(AND('[1]Multi-Field'!$E$104=[1]Lists!BF497,'[1]Multi-Field'!$F$104="Drained"),BI497,IF(AND('[1]Multi-Field'!$E$104=[1]Lists!BF497,'[1]Multi-Field'!$F$104="undrained"),BH497,""))</f>
        <v/>
      </c>
      <c r="FI497" s="409" t="str">
        <f>IF(AND('[1]Multi-Field'!$E$105=[1]Lists!BF497,'[1]Multi-Field'!$F$105="Drained"),BI497,IF(AND('[1]Multi-Field'!$E$105=[1]Lists!BF497,'[1]Multi-Field'!$F$105="undrained"),BH497,""))</f>
        <v/>
      </c>
      <c r="FJ497" s="409" t="str">
        <f>IF(AND('[1]Multi-Field'!$E$106=[1]Lists!BF497,'[1]Multi-Field'!$F$106="Drained"),BI497,IF(AND('[1]Multi-Field'!$E$106=[1]Lists!BF497,'[1]Multi-Field'!$F$106="undrained"),BH497,""))</f>
        <v/>
      </c>
      <c r="FK497" s="409" t="str">
        <f>IF(AND('[1]Multi-Field'!$E$107=[1]Lists!BF497,'[1]Multi-Field'!$F$107="Drained"),BI497,IF(AND('[1]Multi-Field'!$E$107=[1]Lists!BF497,'[1]Multi-Field'!$F$107="undrained"),BH497,""))</f>
        <v/>
      </c>
      <c r="FL497" s="409" t="str">
        <f>IF(AND('[1]Multi-Field'!$E$108=[1]Lists!BF497,'[1]Multi-Field'!$F$108="Drained"),BI497,IF(AND('[1]Multi-Field'!$E$108=[1]Lists!BF497,'[1]Multi-Field'!$F$108="undrained"),BH497,""))</f>
        <v/>
      </c>
      <c r="FM497" s="409" t="str">
        <f>IF(AND('[1]Multi-Field'!$E$109=[1]Lists!BF497,'[1]Multi-Field'!$F$109="Drained"),BI497,IF(AND('[1]Multi-Field'!$E$109=[1]Lists!BF497,'[1]Multi-Field'!$F$109="undrained"),BH497,""))</f>
        <v/>
      </c>
      <c r="FN497" s="409" t="str">
        <f>IF(AND('[1]Multi-Field'!$E$110=[1]Lists!BF497,'[1]Multi-Field'!$F$110="Drained"),BI497,IF(AND('[1]Multi-Field'!$E$110=[1]Lists!BF497,'[1]Multi-Field'!$F$110="undrained"),BH497,""))</f>
        <v/>
      </c>
      <c r="FO497" s="409" t="str">
        <f>IF(AND('[1]Multi-Field'!$E$111=[1]Lists!BF497,'[1]Multi-Field'!$F$111="Drained"),BI497,IF(AND('[1]Multi-Field'!$E$111=[1]Lists!BF497,'[1]Multi-Field'!$F$111="undrained"),BH497,""))</f>
        <v/>
      </c>
      <c r="FP497" s="409" t="str">
        <f>IF(AND('[1]Multi-Field'!$E$112=[1]Lists!BF497,'[1]Multi-Field'!$F$112="Drained"),BI497,IF(AND('[1]Multi-Field'!$E$112=[1]Lists!BF497,'[1]Multi-Field'!$F$112="undrained"),BH497,""))</f>
        <v/>
      </c>
      <c r="FQ497" s="409" t="str">
        <f>IF(AND('[1]Multi-Field'!$E$113=[1]Lists!BF497,'[1]Multi-Field'!$F$113="Drained"),BI497,IF(AND('[1]Multi-Field'!$E$113=[1]Lists!BF497,'[1]Multi-Field'!$F$113="undrained"),BH497,""))</f>
        <v/>
      </c>
      <c r="FR497" s="409" t="str">
        <f>IF(AND('[1]Multi-Field'!$E$114=[1]Lists!BF497,'[1]Multi-Field'!$F$114="Drained"),BI497,IF(AND('[1]Multi-Field'!$E$114=[1]Lists!BF497,'[1]Multi-Field'!$F$114="undrained"),BH497,""))</f>
        <v/>
      </c>
      <c r="FS497" s="409" t="str">
        <f>IF(AND('[1]Multi-Field'!$E$115=[1]Lists!BF497,'[1]Multi-Field'!$F$115="Drained"),BI497,IF(AND('[1]Multi-Field'!$E$115=[1]Lists!BF497,'[1]Multi-Field'!$F$115="undrained"),BH497,""))</f>
        <v/>
      </c>
      <c r="FT497" s="409" t="str">
        <f>IF(AND('[1]Multi-Field'!$E$116=[1]Lists!BF497,'[1]Multi-Field'!$F$116="Drained"),BI497,IF(AND('[1]Multi-Field'!$E$116=[1]Lists!BF497,'[1]Multi-Field'!$F$116="undrained"),BH497,""))</f>
        <v/>
      </c>
      <c r="FU497" s="409" t="str">
        <f>IF(AND('[1]Multi-Field'!$E$117=[1]Lists!BF497,'[1]Multi-Field'!$F$117="Drained"),BI497,IF(AND('[1]Multi-Field'!$E$117=[1]Lists!BF497,'[1]Multi-Field'!$F$117="undrained"),BH497,""))</f>
        <v/>
      </c>
      <c r="FV497" s="409" t="str">
        <f>IF(AND('[1]Multi-Field'!$E$118=[1]Lists!BF497,'[1]Multi-Field'!$F$118="Drained"),BI497,IF(AND('[1]Multi-Field'!$E$118=[1]Lists!BF497,'[1]Multi-Field'!$F$118="undrained"),BH497,""))</f>
        <v/>
      </c>
      <c r="FW497" s="409" t="str">
        <f>IF(AND('[1]Multi-Field'!$E$119=[1]Lists!BF497,'[1]Multi-Field'!$F$119="Drained"),BI497,IF(AND('[1]Multi-Field'!$E$119=[1]Lists!BF497,'[1]Multi-Field'!$F$119="undrained"),BH497,""))</f>
        <v/>
      </c>
      <c r="FX497" s="409" t="str">
        <f>IF(AND('[1]Multi-Field'!$E$120=[1]Lists!BF497,'[1]Multi-Field'!$F$120="Drained"),BI497,IF(AND('[1]Multi-Field'!$E$120=[1]Lists!BF497,'[1]Multi-Field'!$F$120="undrained"),BH497,""))</f>
        <v/>
      </c>
      <c r="GC497" s="4">
        <v>1</v>
      </c>
    </row>
    <row r="498" spans="1:185" ht="13.5" customHeight="1">
      <c r="A498" s="7" t="s">
        <v>584</v>
      </c>
      <c r="B498" s="7"/>
      <c r="C498" s="7"/>
      <c r="D498" s="8">
        <v>75</v>
      </c>
      <c r="E498" s="8">
        <f t="shared" si="67"/>
        <v>75</v>
      </c>
      <c r="F498" s="8">
        <f t="shared" si="68"/>
        <v>75</v>
      </c>
      <c r="G498" s="8">
        <v>75</v>
      </c>
      <c r="H498" s="8">
        <v>75</v>
      </c>
      <c r="I498" s="8">
        <f t="shared" si="71"/>
        <v>75</v>
      </c>
      <c r="J498" s="8">
        <f t="shared" si="72"/>
        <v>75</v>
      </c>
      <c r="K498" s="8">
        <v>75</v>
      </c>
      <c r="L498" s="8">
        <v>140</v>
      </c>
      <c r="M498" s="8">
        <f t="shared" si="69"/>
        <v>140</v>
      </c>
      <c r="N498" s="8">
        <f t="shared" si="70"/>
        <v>140</v>
      </c>
      <c r="O498" s="8">
        <v>140</v>
      </c>
      <c r="P498" s="391"/>
      <c r="Q498" s="83"/>
      <c r="R498" s="395"/>
      <c r="S498" s="395" t="str">
        <f t="shared" si="73"/>
        <v/>
      </c>
      <c r="T498" s="395"/>
      <c r="U498" s="396"/>
      <c r="BF498" s="411" t="s">
        <v>1662</v>
      </c>
      <c r="BG498" s="412">
        <v>3</v>
      </c>
      <c r="BH498" s="412">
        <v>5.5</v>
      </c>
      <c r="BI498" s="412">
        <v>5.5</v>
      </c>
      <c r="BJ498" s="409" t="e">
        <f>IF(AND('[1]Single Field'!#REF!=[1]Lists!BF498,'[1]Single Field'!#REF!="Drained"),"x",IF(AND('[1]Single Field'!#REF!=[1]Lists!BF498,'[1]Single Field'!#REF!="Undrained"),O,""))</f>
        <v>#REF!</v>
      </c>
      <c r="BK498" s="409" t="str">
        <f>IF(AND('[1]Multi-Field'!$E$3=[1]Lists!BF498,'[1]Multi-Field'!$F$3="Drained"),BI498,IF(AND('[1]Multi-Field'!$E$3=BF498,'[1]Multi-Field'!$F$3="undrained"),BH498,""))</f>
        <v/>
      </c>
      <c r="BL498" s="409" t="str">
        <f>IF(AND('[1]Multi-Field'!$E$4=BF498,'[1]Multi-Field'!$F$4="Drained"),BI498,IF(AND('[1]Multi-Field'!$E$4=BF498,'[1]Multi-Field'!$F$4="undrained"),BH498,""))</f>
        <v/>
      </c>
      <c r="BM498" s="409" t="str">
        <f>IF(AND('[1]Multi-Field'!$E$5=BF498,'[1]Multi-Field'!$F$5="Drained"),BI498,IF(AND('[1]Multi-Field'!$E$5=BF498,'[1]Multi-Field'!$F$5="undrained"),BH498,""))</f>
        <v/>
      </c>
      <c r="BN498" s="409" t="str">
        <f>IF(AND('[1]Multi-Field'!$E$6=BF498,'[1]Multi-Field'!$F$6="Drained"),BI498,IF(AND('[1]Multi-Field'!$E$6=BF498,'[1]Multi-Field'!$F$6="undrained"),BH498,""))</f>
        <v/>
      </c>
      <c r="BO498" s="409" t="str">
        <f>IF(AND('[1]Multi-Field'!$E$7=BF498,'[1]Multi-Field'!$F$7="Drained"),BI498,IF(AND('[1]Multi-Field'!$E$7=BF498,'[1]Multi-Field'!$F$7="undrained"),BH498,""))</f>
        <v/>
      </c>
      <c r="BP498" s="409" t="str">
        <f>IF(AND('[1]Multi-Field'!$E$8=BF498,'[1]Multi-Field'!$F$8="Drained"),BI498,IF(AND('[1]Multi-Field'!$E$8=BF498,'[1]Multi-Field'!$F$8="undrained"),BH498,""))</f>
        <v/>
      </c>
      <c r="BQ498" s="409" t="str">
        <f>IF(AND('[1]Multi-Field'!$E$9=BF498,'[1]Multi-Field'!$F$9="Drained"),BI498,IF(AND('[1]Multi-Field'!$E$9=BF498,'[1]Multi-Field'!$F$9="undrained"),BH498,""))</f>
        <v/>
      </c>
      <c r="BR498" s="409" t="str">
        <f>IF(AND('[1]Multi-Field'!$E$10=BF498,'[1]Multi-Field'!$F$10="Drained"),BI498,IF(AND('[1]Multi-Field'!$E$10=BF498,'[1]Multi-Field'!$F$10="undrained"),BH498,""))</f>
        <v/>
      </c>
      <c r="BS498" s="409" t="str">
        <f>IF(AND('[1]Multi-Field'!$E$11=BF498,'[1]Multi-Field'!$F$11="Drained"),BI498,IF(AND('[1]Multi-Field'!$E$11=BF498,'[1]Multi-Field'!$F$11="undrained"),BH498,""))</f>
        <v/>
      </c>
      <c r="BT498" s="409" t="str">
        <f>IF(AND('[1]Multi-Field'!$E$12=BF498,'[1]Multi-Field'!$F$12="Drained"),BI498,IF(AND('[1]Multi-Field'!$E$12=BF498,'[1]Multi-Field'!$F$12="undrained"),BH498,""))</f>
        <v/>
      </c>
      <c r="BU498" s="409" t="str">
        <f>IF(AND('[1]Multi-Field'!$E$13=BF498,'[1]Multi-Field'!$F$13="Drained"),BI498,IF(AND('[1]Multi-Field'!$E$3=BF498,'[1]Multi-Field'!$F$13="undrained"),BH498,""))</f>
        <v/>
      </c>
      <c r="BV498" s="409" t="str">
        <f>IF(AND('[1]Multi-Field'!$E$14=BF498,'[1]Multi-Field'!$F$14="Drained"),BI498,IF(AND('[1]Multi-Field'!$E$14=BF498,'[1]Multi-Field'!$F$14="undrained"),BH498,""))</f>
        <v/>
      </c>
      <c r="BW498" s="409" t="str">
        <f>IF(AND('[1]Multi-Field'!$E$15=BF498,'[1]Multi-Field'!$F$15="Drained"),BI498,IF(AND('[1]Multi-Field'!$E$15=BF498,'[1]Multi-Field'!$F$15="undrained"),BH498,""))</f>
        <v/>
      </c>
      <c r="BX498" s="409" t="str">
        <f>IF(AND('[1]Multi-Field'!$E$16=[1]Lists!BF498,'[1]Multi-Field'!$F$16="Drained"),BI498,IF(AND('[1]Multi-Field'!$E$16=[1]Lists!BF498,'[1]Multi-Field'!$F$16="undrained"),BH498,""))</f>
        <v/>
      </c>
      <c r="BY498" s="409" t="str">
        <f>IF(AND('[1]Multi-Field'!$E$17=[1]Lists!BF498,'[1]Multi-Field'!$F$17="Drained"),BI498,IF(AND('[1]Multi-Field'!$E$17=[1]Lists!BF498,'[1]Multi-Field'!$F$17="undrained"),BH498,""))</f>
        <v/>
      </c>
      <c r="BZ498" s="409" t="str">
        <f>IF(AND('[1]Multi-Field'!$E$18=[1]Lists!BF498,'[1]Multi-Field'!$F$18="Drained"),BI498,IF(AND('[1]Multi-Field'!$E$18=[1]Lists!BF498,'[1]Multi-Field'!$F$18="undrained"),BH498,""))</f>
        <v/>
      </c>
      <c r="CA498" s="409" t="str">
        <f>IF(AND('[1]Multi-Field'!$E$19=[1]Lists!BF498,'[1]Multi-Field'!$F$19="Drained"),BI498,IF(AND('[1]Multi-Field'!$E$19=[1]Lists!BF498,'[1]Multi-Field'!$F$19="undrained"),BH498,""))</f>
        <v/>
      </c>
      <c r="CB498" s="409" t="str">
        <f>IF(AND('[1]Multi-Field'!$E$20=[1]Lists!BF498,'[1]Multi-Field'!$F$20="Drained"),BI498,IF(AND('[1]Multi-Field'!$E$20=[1]Lists!BF498,'[1]Multi-Field'!$F$20="undrained"),BH498,""))</f>
        <v/>
      </c>
      <c r="CC498" s="409" t="str">
        <f>IF(AND('[1]Multi-Field'!$E$21=[1]Lists!BF498,'[1]Multi-Field'!$F$21="Drained"),BI498,IF(AND('[1]Multi-Field'!$E$21=[1]Lists!BF498,'[1]Multi-Field'!$F$21="undrained"),BH498,""))</f>
        <v/>
      </c>
      <c r="CD498" s="409" t="str">
        <f>IF(AND('[1]Multi-Field'!$E$22=[1]Lists!BF498,'[1]Multi-Field'!$F$22="Drained"),BI498,IF(AND('[1]Multi-Field'!$E$22=[1]Lists!BF498,'[1]Multi-Field'!$F$22="undrained"),BH498,""))</f>
        <v/>
      </c>
      <c r="CE498" s="409" t="str">
        <f>IF(AND('[1]Multi-Field'!$E$23=[1]Lists!BF498,'[1]Multi-Field'!$F$23="Drained"),BI498,IF(AND('[1]Multi-Field'!$E$23=[1]Lists!BF498,'[1]Multi-Field'!$F$23="undrained"),BH498,""))</f>
        <v/>
      </c>
      <c r="CF498" s="409" t="str">
        <f>IF(AND('[1]Multi-Field'!$E$24=[1]Lists!BF498,'[1]Multi-Field'!$F$24="Drained"),BI498,IF(AND('[1]Multi-Field'!$E$24=[1]Lists!BF498,'[1]Multi-Field'!$F$24="undrained"),BH498,""))</f>
        <v/>
      </c>
      <c r="CG498" s="409" t="str">
        <f>IF(AND('[1]Multi-Field'!$E$25=[1]Lists!BF498,'[1]Multi-Field'!$F$25="Drained"),BI498,IF(AND('[1]Multi-Field'!$E$25=[1]Lists!BF498,'[1]Multi-Field'!$F$25="undrained"),BH498,""))</f>
        <v/>
      </c>
      <c r="CH498" s="409" t="str">
        <f>IF(AND('[1]Multi-Field'!$E$26=[1]Lists!BF498,'[1]Multi-Field'!$F$26="Drained"),BI498,IF(AND('[1]Multi-Field'!$E$26=[1]Lists!BF498,'[1]Multi-Field'!$F$26="undrained"),BH498,""))</f>
        <v/>
      </c>
      <c r="CI498" s="409" t="str">
        <f>IF(AND('[1]Multi-Field'!$E$27=[1]Lists!BF498,'[1]Multi-Field'!$F$27="Drained"),BI498,IF(AND('[1]Multi-Field'!$E$27=[1]Lists!BF498,'[1]Multi-Field'!$F$27="undrained"),BH498,""))</f>
        <v/>
      </c>
      <c r="CJ498" s="409" t="str">
        <f>IF(AND('[1]Multi-Field'!$E$28=[1]Lists!BF498,'[1]Multi-Field'!$F$28="Drained"),BI498,IF(AND('[1]Multi-Field'!$E$28=[1]Lists!BF498,'[1]Multi-Field'!$F$28="undrained"),BH498,""))</f>
        <v/>
      </c>
      <c r="CK498" s="409" t="str">
        <f>IF(AND('[1]Multi-Field'!$E$29=[1]Lists!BF498,'[1]Multi-Field'!$F$29="Drained"),BI498,IF(AND('[1]Multi-Field'!$E$29=[1]Lists!BF498,'[1]Multi-Field'!$F$29="undrained"),BH498,""))</f>
        <v/>
      </c>
      <c r="CL498" s="409" t="str">
        <f>IF(AND('[1]Multi-Field'!$E$30=[1]Lists!BF498,'[1]Multi-Field'!$F$30="Drained"),BI498,IF(AND('[1]Multi-Field'!$E$30=[1]Lists!BF498,'[1]Multi-Field'!$F$30="undrained"),BH498,""))</f>
        <v/>
      </c>
      <c r="CM498" s="409" t="str">
        <f>IF(AND('[1]Multi-Field'!$E$31=[1]Lists!BF498,'[1]Multi-Field'!$F$31="Drained"),BI498,IF(AND('[1]Multi-Field'!$E$31=[1]Lists!BF498,'[1]Multi-Field'!$F$31="undrained"),BH498,""))</f>
        <v/>
      </c>
      <c r="CN498" s="409" t="str">
        <f>IF(AND('[1]Multi-Field'!$E$32=[1]Lists!BF498,'[1]Multi-Field'!$F$32="Drained"),BI498,IF(AND('[1]Multi-Field'!$E$32=[1]Lists!BF498,'[1]Multi-Field'!$F$32="undrained"),BH498,""))</f>
        <v/>
      </c>
      <c r="CO498" s="409" t="str">
        <f>IF(AND('[1]Multi-Field'!$E$33=[1]Lists!BF498,'[1]Multi-Field'!$F$33="Drained"),BI498,IF(AND('[1]Multi-Field'!$E$33=[1]Lists!BF498,'[1]Multi-Field'!$F$33="undrained"),BH498,""))</f>
        <v/>
      </c>
      <c r="CP498" s="409" t="str">
        <f>IF(AND('[1]Multi-Field'!$E$34=[1]Lists!BF498,'[1]Multi-Field'!$F$34="Drained"),BI498,IF(AND('[1]Multi-Field'!$E$34=[1]Lists!BF498,'[1]Multi-Field'!$F$34="undrained"),BH498,""))</f>
        <v/>
      </c>
      <c r="CQ498" s="409" t="str">
        <f>IF(AND('[1]Multi-Field'!$E$35=[1]Lists!BF498,'[1]Multi-Field'!$F$35="Drained"),BI498,IF(AND('[1]Multi-Field'!$E$35=[1]Lists!BF498,'[1]Multi-Field'!$F$35="undrained"),BH498,""))</f>
        <v/>
      </c>
      <c r="CR498" s="409" t="str">
        <f>IF(AND('[1]Multi-Field'!$E$36=[1]Lists!BF498,'[1]Multi-Field'!$F$36="Drained"),BI498,IF(AND('[1]Multi-Field'!$E$36=[1]Lists!BF498,'[1]Multi-Field'!$F$36="undrained"),BH498,""))</f>
        <v/>
      </c>
      <c r="CS498" s="409" t="str">
        <f>IF(AND('[1]Multi-Field'!$E$37=[1]Lists!BF498,'[1]Multi-Field'!$F$37="Drained"),BI498,IF(AND('[1]Multi-Field'!$E$37=[1]Lists!BF498,'[1]Multi-Field'!$F$37="undrained"),BH498,""))</f>
        <v/>
      </c>
      <c r="CT498" s="409" t="str">
        <f>IF(AND('[1]Multi-Field'!$E$38=[1]Lists!BF498,'[1]Multi-Field'!$F$38="Drained"),BI498,IF(AND('[1]Multi-Field'!$E$38=[1]Lists!BF498,'[1]Multi-Field'!$F$38="undrained"),BH498,""))</f>
        <v/>
      </c>
      <c r="CU498" s="409" t="str">
        <f>IF(AND('[1]Multi-Field'!$E$39=[1]Lists!BF498,'[1]Multi-Field'!$F$39="Drained"),BI498,IF(AND('[1]Multi-Field'!$E$39=[1]Lists!BF498,'[1]Multi-Field'!$F$39="undrained"),BH498,""))</f>
        <v/>
      </c>
      <c r="CV498" s="409" t="str">
        <f>IF(AND('[1]Multi-Field'!$E$40=[1]Lists!BF498,'[1]Multi-Field'!$F$40="Drained"),BI498,IF(AND('[1]Multi-Field'!$E$40=[1]Lists!BF498,'[1]Multi-Field'!$F$40="undrained"),BH498,""))</f>
        <v/>
      </c>
      <c r="CW498" s="409" t="str">
        <f>IF(AND('[1]Multi-Field'!$E$41=[1]Lists!BF498,'[1]Multi-Field'!$F$40="Drained"),BI498,IF(AND('[1]Multi-Field'!$E$40=[1]Lists!BF498,'[1]Multi-Field'!$F$40="undrained"),BH498,""))</f>
        <v/>
      </c>
      <c r="CX498" s="409" t="str">
        <f>IF(AND('[1]Multi-Field'!$E$42=[1]Lists!BF498,'[1]Multi-Field'!$F$42="Drained"),BI498,IF(AND('[1]Multi-Field'!$E$42=[1]Lists!BF498,'[1]Multi-Field'!$F$42="undrained"),BH498,""))</f>
        <v/>
      </c>
      <c r="CY498" s="409" t="str">
        <f>IF(AND('[1]Multi-Field'!$E$43=[1]Lists!BF498,'[1]Multi-Field'!$F$43="Drained"),BI498,IF(AND('[1]Multi-Field'!$E$43=[1]Lists!BF498,'[1]Multi-Field'!$F$43="undrained"),BH498,""))</f>
        <v/>
      </c>
      <c r="CZ498" s="409" t="str">
        <f>IF(AND('[1]Multi-Field'!$E$44=[1]Lists!BF498,'[1]Multi-Field'!$F$44="Drained"),BI498,IF(AND('[1]Multi-Field'!$E$44=[1]Lists!BF498,'[1]Multi-Field'!$F$44="undrained"),BH498,""))</f>
        <v/>
      </c>
      <c r="DA498" s="409" t="str">
        <f>IF(AND('[1]Multi-Field'!$E$45=[1]Lists!BF498,'[1]Multi-Field'!$F$45="Drained"),BI498,IF(AND('[1]Multi-Field'!$E$45=[1]Lists!BF498,'[1]Multi-Field'!$F$45="undrained"),BH498,""))</f>
        <v/>
      </c>
      <c r="DB498" s="409" t="str">
        <f>IF(AND('[1]Multi-Field'!$E$46=[1]Lists!BF498,'[1]Multi-Field'!$F$46="Drained"),BI498,IF(AND('[1]Multi-Field'!$E$46=[1]Lists!BF498,'[1]Multi-Field'!$F$46="undrained"),BH498,""))</f>
        <v/>
      </c>
      <c r="DC498" s="409" t="str">
        <f>IF(AND('[1]Multi-Field'!$E$47=[1]Lists!BF498,'[1]Multi-Field'!$F$47="Drained"),BI498,IF(AND('[1]Multi-Field'!$E$47=[1]Lists!BF498,'[1]Multi-Field'!$F$47="undrained"),BH498,""))</f>
        <v/>
      </c>
      <c r="DD498" s="409" t="str">
        <f>IF(AND('[1]Multi-Field'!$E$48=[1]Lists!BF498,'[1]Multi-Field'!$F$48="Drained"),BI498,IF(AND('[1]Multi-Field'!$E$48=[1]Lists!BF498,'[1]Multi-Field'!$F$48="undrained"),BH498,""))</f>
        <v/>
      </c>
      <c r="DE498" s="409" t="str">
        <f>IF(AND('[1]Multi-Field'!$E$49=[1]Lists!BF498,'[1]Multi-Field'!$F$49="Drained"),BI498,IF(AND('[1]Multi-Field'!$E$49=[1]Lists!BF498,'[1]Multi-Field'!$F$9="undrained"),BH498,""))</f>
        <v/>
      </c>
      <c r="DF498" s="409" t="str">
        <f>IF(AND('[1]Multi-Field'!$E$50=[1]Lists!BF498,'[1]Multi-Field'!$F$50="Drained"),BI498,IF(AND('[1]Multi-Field'!$E$50=[1]Lists!BF498,'[1]Multi-Field'!$F$50="undrained"),BH498,""))</f>
        <v/>
      </c>
      <c r="DG498" s="409" t="str">
        <f>IF(AND('[1]Multi-Field'!$E$51=[1]Lists!BF498,'[1]Multi-Field'!$F$51="Drained"),BI498,IF(AND('[1]Multi-Field'!$E$51=[1]Lists!BF498,'[1]Multi-Field'!$F$51="undrained"),BH498,""))</f>
        <v/>
      </c>
      <c r="DH498" s="409" t="str">
        <f>IF(AND('[1]Multi-Field'!$E$52=[1]Lists!BF498,'[1]Multi-Field'!$F$52="Drained"),BI498,IF(AND('[1]Multi-Field'!$E$52=[1]Lists!BF498,'[1]Multi-Field'!$F$52="undrained"),BH498,""))</f>
        <v/>
      </c>
      <c r="DI498" s="409" t="str">
        <f>IF(AND('[1]Multi-Field'!$E$53=[1]Lists!BF498,'[1]Multi-Field'!$F$53="Drained"),BI498,IF(AND('[1]Multi-Field'!$E$53=[1]Lists!BF498,'[1]Multi-Field'!$F$53="undrained"),BH498,""))</f>
        <v/>
      </c>
      <c r="DJ498" s="409" t="str">
        <f>IF(AND('[1]Multi-Field'!$E$54=[1]Lists!BF498,'[1]Multi-Field'!$F$54="Drained"),BI498,IF(AND('[1]Multi-Field'!$E$54=[1]Lists!BF498,'[1]Multi-Field'!$F$54="undrained"),BH498,""))</f>
        <v/>
      </c>
      <c r="DK498" s="409" t="str">
        <f>IF(AND('[1]Multi-Field'!$E$55=[1]Lists!BF498,'[1]Multi-Field'!$F$55="Drained"),BI498,IF(AND('[1]Multi-Field'!$E$55=[1]Lists!BF498,'[1]Multi-Field'!$F$55="undrained"),BH498,""))</f>
        <v/>
      </c>
      <c r="DL498" s="409" t="str">
        <f>IF(AND('[1]Multi-Field'!$E$56=[1]Lists!BF498,'[1]Multi-Field'!$F$56="Drained"),BI498,IF(AND('[1]Multi-Field'!$E$56=[1]Lists!BF498,'[1]Multi-Field'!$F$56="undrained"),BH498,""))</f>
        <v/>
      </c>
      <c r="DM498" s="409" t="str">
        <f>IF(AND('[1]Multi-Field'!$E$57=[1]Lists!BF498,'[1]Multi-Field'!$F$57="Drained"),BI498,IF(AND('[1]Multi-Field'!$E$57=[1]Lists!BF498,'[1]Multi-Field'!$F$57="undrained"),BH498,""))</f>
        <v/>
      </c>
      <c r="DN498" s="409" t="str">
        <f>IF(AND('[1]Multi-Field'!$E$58=[1]Lists!BF498,'[1]Multi-Field'!$F$58="Drained"),BI498,IF(AND('[1]Multi-Field'!$E$58=[1]Lists!BF498,'[1]Multi-Field'!$F$58="undrained"),BH498,""))</f>
        <v/>
      </c>
      <c r="DO498" s="409" t="str">
        <f>IF(AND('[1]Multi-Field'!$E$59=[1]Lists!BF498,'[1]Multi-Field'!$F$59="Drained"),BI498,IF(AND('[1]Multi-Field'!$E$59=[1]Lists!BF498,'[1]Multi-Field'!$F$59="undrained"),BH498,""))</f>
        <v/>
      </c>
      <c r="DP498" s="409" t="str">
        <f>IF(AND('[1]Multi-Field'!$E$60=[1]Lists!BF498,'[1]Multi-Field'!$F$60="Drained"),BI498,IF(AND('[1]Multi-Field'!$E$60=[1]Lists!BF498,'[1]Multi-Field'!$F$60="undrained"),BH498,""))</f>
        <v/>
      </c>
      <c r="DQ498" s="409" t="str">
        <f>IF(AND('[1]Multi-Field'!$E$61=[1]Lists!BF498,'[1]Multi-Field'!$F$61="Drained"),BI498,IF(AND('[1]Multi-Field'!$E$61=[1]Lists!BF498,'[1]Multi-Field'!$F$61="undrained"),BH498,""))</f>
        <v/>
      </c>
      <c r="DR498" s="409" t="str">
        <f>IF(AND('[1]Multi-Field'!$E$62=[1]Lists!BF498,'[1]Multi-Field'!$F$62="Drained"),BI498,IF(AND('[1]Multi-Field'!$E$62=[1]Lists!BF498,'[1]Multi-Field'!$F$62="undrained"),BH498,""))</f>
        <v/>
      </c>
      <c r="DS498" s="409" t="str">
        <f>IF(AND('[1]Multi-Field'!$E$63=[1]Lists!BF498,'[1]Multi-Field'!$F$63="Drained"),BI498,IF(AND('[1]Multi-Field'!$E$63=[1]Lists!BF498,'[1]Multi-Field'!$F$63="undrained"),BH498,""))</f>
        <v/>
      </c>
      <c r="DT498" s="409" t="str">
        <f>IF(AND('[1]Multi-Field'!$E$64=[1]Lists!BF498,'[1]Multi-Field'!$F$64="Drained"),BI498,IF(AND('[1]Multi-Field'!$E$64=[1]Lists!BF498,'[1]Multi-Field'!$F$64="undrained"),BH498,""))</f>
        <v/>
      </c>
      <c r="DU498" s="409" t="str">
        <f>IF(AND('[1]Multi-Field'!$E$65=[1]Lists!BF498,'[1]Multi-Field'!$F$65="Drained"),BI498,IF(AND('[1]Multi-Field'!$E$65=[1]Lists!BF498,'[1]Multi-Field'!$F$65="undrained"),BH498,""))</f>
        <v/>
      </c>
      <c r="DV498" s="409" t="str">
        <f>IF(AND('[1]Multi-Field'!$E$66=[1]Lists!BF498,'[1]Multi-Field'!$F$66="Drained"),BI498,IF(AND('[1]Multi-Field'!$E$66=[1]Lists!BF498,'[1]Multi-Field'!$F$66="undrained"),BH498,""))</f>
        <v/>
      </c>
      <c r="DW498" s="409" t="str">
        <f>IF(AND('[1]Multi-Field'!$E$67=[1]Lists!BF498,'[1]Multi-Field'!$F$67="Drained"),BI498,IF(AND('[1]Multi-Field'!$E$67=[1]Lists!BF498,'[1]Multi-Field'!$F$67="undrained"),BH498,""))</f>
        <v/>
      </c>
      <c r="DX498" s="409" t="str">
        <f>IF(AND('[1]Multi-Field'!$E$68=[1]Lists!BF498,'[1]Multi-Field'!$F$68="Drained"),BI498,IF(AND('[1]Multi-Field'!$E$68=[1]Lists!BF498,'[1]Multi-Field'!$F$68="undrained"),BH498,""))</f>
        <v/>
      </c>
      <c r="DY498" s="409" t="str">
        <f>IF(AND('[1]Multi-Field'!$E$69=[1]Lists!BF498,'[1]Multi-Field'!$F$69="Drained"),BI498,IF(AND('[1]Multi-Field'!$E$69=[1]Lists!BF498,'[1]Multi-Field'!$F$69="undrained"),BH498,""))</f>
        <v/>
      </c>
      <c r="DZ498" s="409" t="str">
        <f>IF(AND('[1]Multi-Field'!$E$70=[1]Lists!BF498,'[1]Multi-Field'!$F$70="Drained"),BI498,IF(AND('[1]Multi-Field'!$E$70=[1]Lists!BF498,'[1]Multi-Field'!$F$70="undrained"),BH498,""))</f>
        <v/>
      </c>
      <c r="EA498" s="409" t="str">
        <f>IF(AND('[1]Multi-Field'!$E$71=[1]Lists!BF498,'[1]Multi-Field'!$F$71="Drained"),BI498,IF(AND('[1]Multi-Field'!$E$71=[1]Lists!BF498,'[1]Multi-Field'!$F$71="undrained"),BH498,""))</f>
        <v/>
      </c>
      <c r="EB498" s="409" t="str">
        <f>IF(AND('[1]Multi-Field'!$E$72=[1]Lists!BF498,'[1]Multi-Field'!$F$72="Drained"),BI498,IF(AND('[1]Multi-Field'!$E$72=[1]Lists!BF498,'[1]Multi-Field'!$F$72="undrained"),BH498,""))</f>
        <v/>
      </c>
      <c r="EC498" s="409" t="str">
        <f>IF(AND('[1]Multi-Field'!$E$73=[1]Lists!BF498,'[1]Multi-Field'!$F$73="Drained"),BI498,IF(AND('[1]Multi-Field'!$E$73=[1]Lists!BF498,'[1]Multi-Field'!$F$73="undrained"),BH498,""))</f>
        <v/>
      </c>
      <c r="ED498" s="409" t="str">
        <f>IF(AND('[1]Multi-Field'!$E$74=[1]Lists!BF498,'[1]Multi-Field'!$F$74="Drained"),BI498,IF(AND('[1]Multi-Field'!$E$74=[1]Lists!BF498,'[1]Multi-Field'!$F$74="undrained"),BH498,""))</f>
        <v/>
      </c>
      <c r="EE498" s="409" t="str">
        <f>IF(AND('[1]Multi-Field'!$E$75=[1]Lists!BF498,'[1]Multi-Field'!$F$75="Drained"),BI498,IF(AND('[1]Multi-Field'!$E$75=[1]Lists!BF498,'[1]Multi-Field'!$F$75="undrained"),BH498,""))</f>
        <v/>
      </c>
      <c r="EF498" s="409" t="str">
        <f>IF(AND('[1]Multi-Field'!$E$76=[1]Lists!BF498,'[1]Multi-Field'!$F$76="Drained"),BI498,IF(AND('[1]Multi-Field'!$E$76=[1]Lists!BF498,'[1]Multi-Field'!$F$6="undrained"),BH498,""))</f>
        <v/>
      </c>
      <c r="EG498" s="409" t="str">
        <f>IF(AND('[1]Multi-Field'!$E$77=[1]Lists!BF498,'[1]Multi-Field'!$F$77="Drained"),BI498,IF(AND('[1]Multi-Field'!$E$77=[1]Lists!BF498,'[1]Multi-Field'!$F$77="undrained"),BH498,""))</f>
        <v/>
      </c>
      <c r="EH498" s="409" t="str">
        <f>IF(AND('[1]Multi-Field'!$E$78=[1]Lists!BF498,'[1]Multi-Field'!$F$78="Drained"),BI498,IF(AND('[1]Multi-Field'!$E$78=[1]Lists!BF498,'[1]Multi-Field'!$F$78="undrained"),BH498,""))</f>
        <v/>
      </c>
      <c r="EI498" s="409" t="str">
        <f>IF(AND('[1]Multi-Field'!$E$79=[1]Lists!BF498,'[1]Multi-Field'!$F$79="Drained"),BI498,IF(AND('[1]Multi-Field'!$E$79=[1]Lists!BF498,'[1]Multi-Field'!$F$79="undrained"),BH498,""))</f>
        <v/>
      </c>
      <c r="EJ498" s="409" t="str">
        <f>IF(AND('[1]Multi-Field'!$E$80=[1]Lists!BF498,'[1]Multi-Field'!$F$80="Drained"),BI498,IF(AND('[1]Multi-Field'!$E$80=[1]Lists!BF498,'[1]Multi-Field'!$F$80="undrained"),BH498,""))</f>
        <v/>
      </c>
      <c r="EK498" s="409" t="str">
        <f>IF(AND('[1]Multi-Field'!$E$81=[1]Lists!BF498,'[1]Multi-Field'!$F$81="Drained"),BI498,IF(AND('[1]Multi-Field'!$E$81=[1]Lists!BF498,'[1]Multi-Field'!$F$81="undrained"),BH498,""))</f>
        <v/>
      </c>
      <c r="EL498" s="409" t="str">
        <f>IF(AND('[1]Multi-Field'!$E$82=[1]Lists!BF498,'[1]Multi-Field'!$F$82="Drained"),BI498,IF(AND('[1]Multi-Field'!$E$82=[1]Lists!BF498,'[1]Multi-Field'!$F$82="undrained"),BH498,""))</f>
        <v/>
      </c>
      <c r="EM498" s="409" t="str">
        <f>IF(AND('[1]Multi-Field'!$E$83=[1]Lists!BF498,'[1]Multi-Field'!$F$83="Drained"),BI498,IF(AND('[1]Multi-Field'!$E$83=[1]Lists!BF498,'[1]Multi-Field'!$F$83="undrained"),BH498,""))</f>
        <v/>
      </c>
      <c r="EN498" s="409" t="str">
        <f>IF(AND('[1]Multi-Field'!$E$84=[1]Lists!BF498,'[1]Multi-Field'!$F$84="Drained"),BI498,IF(AND('[1]Multi-Field'!$E$84=[1]Lists!BF498,'[1]Multi-Field'!$F$84="undrained"),BH498,""))</f>
        <v/>
      </c>
      <c r="EO498" s="409" t="str">
        <f>IF(AND('[1]Multi-Field'!$E$85=[1]Lists!BF498,'[1]Multi-Field'!$F$85="Drained"),BI498,IF(AND('[1]Multi-Field'!$E$85=[1]Lists!BF498,'[1]Multi-Field'!$F$85="undrained"),BH498,""))</f>
        <v/>
      </c>
      <c r="EP498" s="409" t="str">
        <f>IF(AND('[1]Multi-Field'!$E$86=[1]Lists!BF498,'[1]Multi-Field'!$F$86="Drained"),BI498,IF(AND('[1]Multi-Field'!$E$86=[1]Lists!BF498,'[1]Multi-Field'!$F$86="undrained"),BH498,""))</f>
        <v/>
      </c>
      <c r="EQ498" s="409" t="str">
        <f>IF(AND('[1]Multi-Field'!$E$87=[1]Lists!BF498,'[1]Multi-Field'!$F$87="Drained"),BI498,IF(AND('[1]Multi-Field'!$E$87=[1]Lists!BF498,'[1]Multi-Field'!$F$87="undrained"),BH498,""))</f>
        <v/>
      </c>
      <c r="ER498" s="409" t="str">
        <f>IF(AND('[1]Multi-Field'!$E$88=[1]Lists!BF498,'[1]Multi-Field'!$F$88="Drained"),BI498,IF(AND('[1]Multi-Field'!$E$88=[1]Lists!BF498,'[1]Multi-Field'!$F$88="undrained"),BH498,""))</f>
        <v/>
      </c>
      <c r="ES498" s="409" t="str">
        <f>IF(AND('[1]Multi-Field'!$E$89=[1]Lists!BF498,'[1]Multi-Field'!$F$89="Drained"),BI498,IF(AND('[1]Multi-Field'!$E$89=[1]Lists!BF498,'[1]Multi-Field'!$F$89="undrained"),BH498,""))</f>
        <v/>
      </c>
      <c r="ET498" s="409" t="str">
        <f>IF(AND('[1]Multi-Field'!$E$90=[1]Lists!BF498,'[1]Multi-Field'!$F$90="Drained"),BI498,IF(AND('[1]Multi-Field'!$E$90=[1]Lists!BF498,'[1]Multi-Field'!$F$90="undrained"),BH498,""))</f>
        <v/>
      </c>
      <c r="EU498" s="409" t="str">
        <f>IF(AND('[1]Multi-Field'!$E$91=[1]Lists!BF498,'[1]Multi-Field'!$F$91="Drained"),BI498,IF(AND('[1]Multi-Field'!$E$91=[1]Lists!BF498,'[1]Multi-Field'!$F$91="undrained"),BH498,""))</f>
        <v/>
      </c>
      <c r="EV498" s="409" t="str">
        <f>IF(AND('[1]Multi-Field'!$E$92=[1]Lists!BF498,'[1]Multi-Field'!$F$92="Drained"),BI498,IF(AND('[1]Multi-Field'!$E$92=[1]Lists!BF498,'[1]Multi-Field'!$F$92="undrained"),BH498,""))</f>
        <v/>
      </c>
      <c r="EW498" s="409" t="str">
        <f>IF(AND('[1]Multi-Field'!$E$93=[1]Lists!BF498,'[1]Multi-Field'!$F$93="Drained"),BI498,IF(AND('[1]Multi-Field'!$E$93=[1]Lists!BF498,'[1]Multi-Field'!$F$93="undrained"),BH498,""))</f>
        <v/>
      </c>
      <c r="EX498" s="409" t="str">
        <f>IF(AND('[1]Multi-Field'!$E$94=[1]Lists!BF498,'[1]Multi-Field'!$F$94="Drained"),BI498,IF(AND('[1]Multi-Field'!$E$94=[1]Lists!BF498,'[1]Multi-Field'!$F$94="undrained"),BH498,""))</f>
        <v/>
      </c>
      <c r="EY498" s="409" t="str">
        <f>IF(AND('[1]Multi-Field'!$E$95=[1]Lists!BF498,'[1]Multi-Field'!$F$95="Drained"),BI498,IF(AND('[1]Multi-Field'!$E$95=[1]Lists!BF498,'[1]Multi-Field'!$F$95="undrained"),BH498,""))</f>
        <v/>
      </c>
      <c r="EZ498" s="409" t="str">
        <f>IF(AND('[1]Multi-Field'!$E$96=[1]Lists!BF498,'[1]Multi-Field'!$F$96="Drained"),BI498,IF(AND('[1]Multi-Field'!$E$96=[1]Lists!BF498,'[1]Multi-Field'!$F$96="undrained"),BH498,""))</f>
        <v/>
      </c>
      <c r="FA498" s="409" t="str">
        <f>IF(AND('[1]Multi-Field'!$E$97=[1]Lists!BF498,'[1]Multi-Field'!$F$97="Drained"),BI498,IF(AND('[1]Multi-Field'!$E$97=[1]Lists!BF498,'[1]Multi-Field'!$F$97="undrained"),BH498,""))</f>
        <v/>
      </c>
      <c r="FB498" s="409" t="str">
        <f>IF(AND('[1]Multi-Field'!$E$98=[1]Lists!BF498,'[1]Multi-Field'!$F$98="Drained"),BI498,IF(AND('[1]Multi-Field'!$E$98=[1]Lists!BF498,'[1]Multi-Field'!$F$98="undrained"),BH498,""))</f>
        <v/>
      </c>
      <c r="FC498" s="409" t="str">
        <f>IF(AND('[1]Multi-Field'!$E$99=[1]Lists!BF498,'[1]Multi-Field'!$F$99="Drained"),BI498,IF(AND('[1]Multi-Field'!$E$99=[1]Lists!BF498,'[1]Multi-Field'!$F$99="undrained"),BH498,""))</f>
        <v/>
      </c>
      <c r="FD498" s="409" t="str">
        <f>IF(AND('[1]Multi-Field'!$E$100=[1]Lists!BF498,'[1]Multi-Field'!$F$100="Drained"),BI498,IF(AND('[1]Multi-Field'!$E$100=[1]Lists!BF498,'[1]Multi-Field'!$F$100="undrained"),BH498,""))</f>
        <v/>
      </c>
      <c r="FE498" s="409" t="str">
        <f>IF(AND('[1]Multi-Field'!$E$101=[1]Lists!BF498,'[1]Multi-Field'!$F$101="Drained"),BI498,IF(AND('[1]Multi-Field'!$E$101=[1]Lists!BF498,'[1]Multi-Field'!$F$101="undrained"),BH498,""))</f>
        <v/>
      </c>
      <c r="FF498" s="409" t="str">
        <f>IF(AND('[1]Multi-Field'!$E$102=[1]Lists!BF498,'[1]Multi-Field'!$F$102="Drained"),BI498,IF(AND('[1]Multi-Field'!$E$102=[1]Lists!BF498,'[1]Multi-Field'!$F$102="undrained"),BH498,""))</f>
        <v/>
      </c>
      <c r="FG498" s="409" t="str">
        <f>IF(AND('[1]Multi-Field'!$E$103=[1]Lists!BF498,'[1]Multi-Field'!$F$103="Drained"),BI498,IF(AND('[1]Multi-Field'!$E$103=[1]Lists!BF498,'[1]Multi-Field'!$F$103="undrained"),BH498,""))</f>
        <v/>
      </c>
      <c r="FH498" s="409" t="str">
        <f>IF(AND('[1]Multi-Field'!$E$104=[1]Lists!BF498,'[1]Multi-Field'!$F$104="Drained"),BI498,IF(AND('[1]Multi-Field'!$E$104=[1]Lists!BF498,'[1]Multi-Field'!$F$104="undrained"),BH498,""))</f>
        <v/>
      </c>
      <c r="FI498" s="409" t="str">
        <f>IF(AND('[1]Multi-Field'!$E$105=[1]Lists!BF498,'[1]Multi-Field'!$F$105="Drained"),BI498,IF(AND('[1]Multi-Field'!$E$105=[1]Lists!BF498,'[1]Multi-Field'!$F$105="undrained"),BH498,""))</f>
        <v/>
      </c>
      <c r="FJ498" s="409" t="str">
        <f>IF(AND('[1]Multi-Field'!$E$106=[1]Lists!BF498,'[1]Multi-Field'!$F$106="Drained"),BI498,IF(AND('[1]Multi-Field'!$E$106=[1]Lists!BF498,'[1]Multi-Field'!$F$106="undrained"),BH498,""))</f>
        <v/>
      </c>
      <c r="FK498" s="409" t="str">
        <f>IF(AND('[1]Multi-Field'!$E$107=[1]Lists!BF498,'[1]Multi-Field'!$F$107="Drained"),BI498,IF(AND('[1]Multi-Field'!$E$107=[1]Lists!BF498,'[1]Multi-Field'!$F$107="undrained"),BH498,""))</f>
        <v/>
      </c>
      <c r="FL498" s="409" t="str">
        <f>IF(AND('[1]Multi-Field'!$E$108=[1]Lists!BF498,'[1]Multi-Field'!$F$108="Drained"),BI498,IF(AND('[1]Multi-Field'!$E$108=[1]Lists!BF498,'[1]Multi-Field'!$F$108="undrained"),BH498,""))</f>
        <v/>
      </c>
      <c r="FM498" s="409" t="str">
        <f>IF(AND('[1]Multi-Field'!$E$109=[1]Lists!BF498,'[1]Multi-Field'!$F$109="Drained"),BI498,IF(AND('[1]Multi-Field'!$E$109=[1]Lists!BF498,'[1]Multi-Field'!$F$109="undrained"),BH498,""))</f>
        <v/>
      </c>
      <c r="FN498" s="409" t="str">
        <f>IF(AND('[1]Multi-Field'!$E$110=[1]Lists!BF498,'[1]Multi-Field'!$F$110="Drained"),BI498,IF(AND('[1]Multi-Field'!$E$110=[1]Lists!BF498,'[1]Multi-Field'!$F$110="undrained"),BH498,""))</f>
        <v/>
      </c>
      <c r="FO498" s="409" t="str">
        <f>IF(AND('[1]Multi-Field'!$E$111=[1]Lists!BF498,'[1]Multi-Field'!$F$111="Drained"),BI498,IF(AND('[1]Multi-Field'!$E$111=[1]Lists!BF498,'[1]Multi-Field'!$F$111="undrained"),BH498,""))</f>
        <v/>
      </c>
      <c r="FP498" s="409" t="str">
        <f>IF(AND('[1]Multi-Field'!$E$112=[1]Lists!BF498,'[1]Multi-Field'!$F$112="Drained"),BI498,IF(AND('[1]Multi-Field'!$E$112=[1]Lists!BF498,'[1]Multi-Field'!$F$112="undrained"),BH498,""))</f>
        <v/>
      </c>
      <c r="FQ498" s="409" t="str">
        <f>IF(AND('[1]Multi-Field'!$E$113=[1]Lists!BF498,'[1]Multi-Field'!$F$113="Drained"),BI498,IF(AND('[1]Multi-Field'!$E$113=[1]Lists!BF498,'[1]Multi-Field'!$F$113="undrained"),BH498,""))</f>
        <v/>
      </c>
      <c r="FR498" s="409" t="str">
        <f>IF(AND('[1]Multi-Field'!$E$114=[1]Lists!BF498,'[1]Multi-Field'!$F$114="Drained"),BI498,IF(AND('[1]Multi-Field'!$E$114=[1]Lists!BF498,'[1]Multi-Field'!$F$114="undrained"),BH498,""))</f>
        <v/>
      </c>
      <c r="FS498" s="409" t="str">
        <f>IF(AND('[1]Multi-Field'!$E$115=[1]Lists!BF498,'[1]Multi-Field'!$F$115="Drained"),BI498,IF(AND('[1]Multi-Field'!$E$115=[1]Lists!BF498,'[1]Multi-Field'!$F$115="undrained"),BH498,""))</f>
        <v/>
      </c>
      <c r="FT498" s="409" t="str">
        <f>IF(AND('[1]Multi-Field'!$E$116=[1]Lists!BF498,'[1]Multi-Field'!$F$116="Drained"),BI498,IF(AND('[1]Multi-Field'!$E$116=[1]Lists!BF498,'[1]Multi-Field'!$F$116="undrained"),BH498,""))</f>
        <v/>
      </c>
      <c r="FU498" s="409" t="str">
        <f>IF(AND('[1]Multi-Field'!$E$117=[1]Lists!BF498,'[1]Multi-Field'!$F$117="Drained"),BI498,IF(AND('[1]Multi-Field'!$E$117=[1]Lists!BF498,'[1]Multi-Field'!$F$117="undrained"),BH498,""))</f>
        <v/>
      </c>
      <c r="FV498" s="409" t="str">
        <f>IF(AND('[1]Multi-Field'!$E$118=[1]Lists!BF498,'[1]Multi-Field'!$F$118="Drained"),BI498,IF(AND('[1]Multi-Field'!$E$118=[1]Lists!BF498,'[1]Multi-Field'!$F$118="undrained"),BH498,""))</f>
        <v/>
      </c>
      <c r="FW498" s="409" t="str">
        <f>IF(AND('[1]Multi-Field'!$E$119=[1]Lists!BF498,'[1]Multi-Field'!$F$119="Drained"),BI498,IF(AND('[1]Multi-Field'!$E$119=[1]Lists!BF498,'[1]Multi-Field'!$F$119="undrained"),BH498,""))</f>
        <v/>
      </c>
      <c r="FX498" s="409" t="str">
        <f>IF(AND('[1]Multi-Field'!$E$120=[1]Lists!BF498,'[1]Multi-Field'!$F$120="Drained"),BI498,IF(AND('[1]Multi-Field'!$E$120=[1]Lists!BF498,'[1]Multi-Field'!$F$120="undrained"),BH498,""))</f>
        <v/>
      </c>
      <c r="GC498" s="4">
        <v>1</v>
      </c>
    </row>
    <row r="499" spans="1:185" ht="13.5" customHeight="1">
      <c r="A499" s="7" t="s">
        <v>585</v>
      </c>
      <c r="B499" s="7"/>
      <c r="C499" s="7"/>
      <c r="D499" s="8">
        <v>60</v>
      </c>
      <c r="E499" s="8">
        <f t="shared" si="67"/>
        <v>60</v>
      </c>
      <c r="F499" s="8">
        <f t="shared" si="68"/>
        <v>60</v>
      </c>
      <c r="G499" s="8">
        <v>60</v>
      </c>
      <c r="H499" s="8">
        <v>60</v>
      </c>
      <c r="I499" s="8">
        <f t="shared" si="71"/>
        <v>63</v>
      </c>
      <c r="J499" s="8">
        <f t="shared" si="72"/>
        <v>67</v>
      </c>
      <c r="K499" s="8">
        <v>70</v>
      </c>
      <c r="L499" s="8">
        <v>90</v>
      </c>
      <c r="M499" s="8">
        <f t="shared" si="69"/>
        <v>93</v>
      </c>
      <c r="N499" s="8">
        <f t="shared" si="70"/>
        <v>97</v>
      </c>
      <c r="O499" s="8">
        <v>100</v>
      </c>
      <c r="P499" s="391"/>
      <c r="Q499" s="84"/>
      <c r="R499" s="395"/>
      <c r="S499" s="395" t="str">
        <f t="shared" si="73"/>
        <v/>
      </c>
      <c r="T499" s="395"/>
      <c r="U499" s="396"/>
      <c r="BF499" s="411" t="s">
        <v>1663</v>
      </c>
      <c r="BG499" s="412">
        <v>5</v>
      </c>
      <c r="BH499" s="412">
        <v>3</v>
      </c>
      <c r="BI499" s="412">
        <v>4</v>
      </c>
      <c r="BJ499" s="409" t="e">
        <f>IF(AND('[1]Single Field'!#REF!=[1]Lists!BF499,'[1]Single Field'!#REF!="Drained"),"x",IF(AND('[1]Single Field'!#REF!=[1]Lists!BF499,'[1]Single Field'!#REF!="Undrained"),O,""))</f>
        <v>#REF!</v>
      </c>
      <c r="BK499" s="409" t="str">
        <f>IF(AND('[1]Multi-Field'!$E$3=[1]Lists!BF499,'[1]Multi-Field'!$F$3="Drained"),BI499,IF(AND('[1]Multi-Field'!$E$3=BF499,'[1]Multi-Field'!$F$3="undrained"),BH499,""))</f>
        <v/>
      </c>
      <c r="BL499" s="409" t="str">
        <f>IF(AND('[1]Multi-Field'!$E$4=BF499,'[1]Multi-Field'!$F$4="Drained"),BI499,IF(AND('[1]Multi-Field'!$E$4=BF499,'[1]Multi-Field'!$F$4="undrained"),BH499,""))</f>
        <v/>
      </c>
      <c r="BM499" s="409" t="str">
        <f>IF(AND('[1]Multi-Field'!$E$5=BF499,'[1]Multi-Field'!$F$5="Drained"),BI499,IF(AND('[1]Multi-Field'!$E$5=BF499,'[1]Multi-Field'!$F$5="undrained"),BH499,""))</f>
        <v/>
      </c>
      <c r="BN499" s="409" t="str">
        <f>IF(AND('[1]Multi-Field'!$E$6=BF499,'[1]Multi-Field'!$F$6="Drained"),BI499,IF(AND('[1]Multi-Field'!$E$6=BF499,'[1]Multi-Field'!$F$6="undrained"),BH499,""))</f>
        <v/>
      </c>
      <c r="BO499" s="409" t="str">
        <f>IF(AND('[1]Multi-Field'!$E$7=BF499,'[1]Multi-Field'!$F$7="Drained"),BI499,IF(AND('[1]Multi-Field'!$E$7=BF499,'[1]Multi-Field'!$F$7="undrained"),BH499,""))</f>
        <v/>
      </c>
      <c r="BP499" s="409" t="str">
        <f>IF(AND('[1]Multi-Field'!$E$8=BF499,'[1]Multi-Field'!$F$8="Drained"),BI499,IF(AND('[1]Multi-Field'!$E$8=BF499,'[1]Multi-Field'!$F$8="undrained"),BH499,""))</f>
        <v/>
      </c>
      <c r="BQ499" s="409" t="str">
        <f>IF(AND('[1]Multi-Field'!$E$9=BF499,'[1]Multi-Field'!$F$9="Drained"),BI499,IF(AND('[1]Multi-Field'!$E$9=BF499,'[1]Multi-Field'!$F$9="undrained"),BH499,""))</f>
        <v/>
      </c>
      <c r="BR499" s="409" t="str">
        <f>IF(AND('[1]Multi-Field'!$E$10=BF499,'[1]Multi-Field'!$F$10="Drained"),BI499,IF(AND('[1]Multi-Field'!$E$10=BF499,'[1]Multi-Field'!$F$10="undrained"),BH499,""))</f>
        <v/>
      </c>
      <c r="BS499" s="409" t="str">
        <f>IF(AND('[1]Multi-Field'!$E$11=BF499,'[1]Multi-Field'!$F$11="Drained"),BI499,IF(AND('[1]Multi-Field'!$E$11=BF499,'[1]Multi-Field'!$F$11="undrained"),BH499,""))</f>
        <v/>
      </c>
      <c r="BT499" s="409" t="str">
        <f>IF(AND('[1]Multi-Field'!$E$12=BF499,'[1]Multi-Field'!$F$12="Drained"),BI499,IF(AND('[1]Multi-Field'!$E$12=BF499,'[1]Multi-Field'!$F$12="undrained"),BH499,""))</f>
        <v/>
      </c>
      <c r="BU499" s="409" t="str">
        <f>IF(AND('[1]Multi-Field'!$E$13=BF499,'[1]Multi-Field'!$F$13="Drained"),BI499,IF(AND('[1]Multi-Field'!$E$3=BF499,'[1]Multi-Field'!$F$13="undrained"),BH499,""))</f>
        <v/>
      </c>
      <c r="BV499" s="409" t="str">
        <f>IF(AND('[1]Multi-Field'!$E$14=BF499,'[1]Multi-Field'!$F$14="Drained"),BI499,IF(AND('[1]Multi-Field'!$E$14=BF499,'[1]Multi-Field'!$F$14="undrained"),BH499,""))</f>
        <v/>
      </c>
      <c r="BW499" s="409" t="str">
        <f>IF(AND('[1]Multi-Field'!$E$15=BF499,'[1]Multi-Field'!$F$15="Drained"),BI499,IF(AND('[1]Multi-Field'!$E$15=BF499,'[1]Multi-Field'!$F$15="undrained"),BH499,""))</f>
        <v/>
      </c>
      <c r="BX499" s="409" t="str">
        <f>IF(AND('[1]Multi-Field'!$E$16=[1]Lists!BF499,'[1]Multi-Field'!$F$16="Drained"),BI499,IF(AND('[1]Multi-Field'!$E$16=[1]Lists!BF499,'[1]Multi-Field'!$F$16="undrained"),BH499,""))</f>
        <v/>
      </c>
      <c r="BY499" s="409" t="str">
        <f>IF(AND('[1]Multi-Field'!$E$17=[1]Lists!BF499,'[1]Multi-Field'!$F$17="Drained"),BI499,IF(AND('[1]Multi-Field'!$E$17=[1]Lists!BF499,'[1]Multi-Field'!$F$17="undrained"),BH499,""))</f>
        <v/>
      </c>
      <c r="BZ499" s="409" t="str">
        <f>IF(AND('[1]Multi-Field'!$E$18=[1]Lists!BF499,'[1]Multi-Field'!$F$18="Drained"),BI499,IF(AND('[1]Multi-Field'!$E$18=[1]Lists!BF499,'[1]Multi-Field'!$F$18="undrained"),BH499,""))</f>
        <v/>
      </c>
      <c r="CA499" s="409" t="str">
        <f>IF(AND('[1]Multi-Field'!$E$19=[1]Lists!BF499,'[1]Multi-Field'!$F$19="Drained"),BI499,IF(AND('[1]Multi-Field'!$E$19=[1]Lists!BF499,'[1]Multi-Field'!$F$19="undrained"),BH499,""))</f>
        <v/>
      </c>
      <c r="CB499" s="409" t="str">
        <f>IF(AND('[1]Multi-Field'!$E$20=[1]Lists!BF499,'[1]Multi-Field'!$F$20="Drained"),BI499,IF(AND('[1]Multi-Field'!$E$20=[1]Lists!BF499,'[1]Multi-Field'!$F$20="undrained"),BH499,""))</f>
        <v/>
      </c>
      <c r="CC499" s="409" t="str">
        <f>IF(AND('[1]Multi-Field'!$E$21=[1]Lists!BF499,'[1]Multi-Field'!$F$21="Drained"),BI499,IF(AND('[1]Multi-Field'!$E$21=[1]Lists!BF499,'[1]Multi-Field'!$F$21="undrained"),BH499,""))</f>
        <v/>
      </c>
      <c r="CD499" s="409" t="str">
        <f>IF(AND('[1]Multi-Field'!$E$22=[1]Lists!BF499,'[1]Multi-Field'!$F$22="Drained"),BI499,IF(AND('[1]Multi-Field'!$E$22=[1]Lists!BF499,'[1]Multi-Field'!$F$22="undrained"),BH499,""))</f>
        <v/>
      </c>
      <c r="CE499" s="409" t="str">
        <f>IF(AND('[1]Multi-Field'!$E$23=[1]Lists!BF499,'[1]Multi-Field'!$F$23="Drained"),BI499,IF(AND('[1]Multi-Field'!$E$23=[1]Lists!BF499,'[1]Multi-Field'!$F$23="undrained"),BH499,""))</f>
        <v/>
      </c>
      <c r="CF499" s="409" t="str">
        <f>IF(AND('[1]Multi-Field'!$E$24=[1]Lists!BF499,'[1]Multi-Field'!$F$24="Drained"),BI499,IF(AND('[1]Multi-Field'!$E$24=[1]Lists!BF499,'[1]Multi-Field'!$F$24="undrained"),BH499,""))</f>
        <v/>
      </c>
      <c r="CG499" s="409" t="str">
        <f>IF(AND('[1]Multi-Field'!$E$25=[1]Lists!BF499,'[1]Multi-Field'!$F$25="Drained"),BI499,IF(AND('[1]Multi-Field'!$E$25=[1]Lists!BF499,'[1]Multi-Field'!$F$25="undrained"),BH499,""))</f>
        <v/>
      </c>
      <c r="CH499" s="409" t="str">
        <f>IF(AND('[1]Multi-Field'!$E$26=[1]Lists!BF499,'[1]Multi-Field'!$F$26="Drained"),BI499,IF(AND('[1]Multi-Field'!$E$26=[1]Lists!BF499,'[1]Multi-Field'!$F$26="undrained"),BH499,""))</f>
        <v/>
      </c>
      <c r="CI499" s="409" t="str">
        <f>IF(AND('[1]Multi-Field'!$E$27=[1]Lists!BF499,'[1]Multi-Field'!$F$27="Drained"),BI499,IF(AND('[1]Multi-Field'!$E$27=[1]Lists!BF499,'[1]Multi-Field'!$F$27="undrained"),BH499,""))</f>
        <v/>
      </c>
      <c r="CJ499" s="409" t="str">
        <f>IF(AND('[1]Multi-Field'!$E$28=[1]Lists!BF499,'[1]Multi-Field'!$F$28="Drained"),BI499,IF(AND('[1]Multi-Field'!$E$28=[1]Lists!BF499,'[1]Multi-Field'!$F$28="undrained"),BH499,""))</f>
        <v/>
      </c>
      <c r="CK499" s="409" t="str">
        <f>IF(AND('[1]Multi-Field'!$E$29=[1]Lists!BF499,'[1]Multi-Field'!$F$29="Drained"),BI499,IF(AND('[1]Multi-Field'!$E$29=[1]Lists!BF499,'[1]Multi-Field'!$F$29="undrained"),BH499,""))</f>
        <v/>
      </c>
      <c r="CL499" s="409" t="str">
        <f>IF(AND('[1]Multi-Field'!$E$30=[1]Lists!BF499,'[1]Multi-Field'!$F$30="Drained"),BI499,IF(AND('[1]Multi-Field'!$E$30=[1]Lists!BF499,'[1]Multi-Field'!$F$30="undrained"),BH499,""))</f>
        <v/>
      </c>
      <c r="CM499" s="409" t="str">
        <f>IF(AND('[1]Multi-Field'!$E$31=[1]Lists!BF499,'[1]Multi-Field'!$F$31="Drained"),BI499,IF(AND('[1]Multi-Field'!$E$31=[1]Lists!BF499,'[1]Multi-Field'!$F$31="undrained"),BH499,""))</f>
        <v/>
      </c>
      <c r="CN499" s="409" t="str">
        <f>IF(AND('[1]Multi-Field'!$E$32=[1]Lists!BF499,'[1]Multi-Field'!$F$32="Drained"),BI499,IF(AND('[1]Multi-Field'!$E$32=[1]Lists!BF499,'[1]Multi-Field'!$F$32="undrained"),BH499,""))</f>
        <v/>
      </c>
      <c r="CO499" s="409" t="str">
        <f>IF(AND('[1]Multi-Field'!$E$33=[1]Lists!BF499,'[1]Multi-Field'!$F$33="Drained"),BI499,IF(AND('[1]Multi-Field'!$E$33=[1]Lists!BF499,'[1]Multi-Field'!$F$33="undrained"),BH499,""))</f>
        <v/>
      </c>
      <c r="CP499" s="409" t="str">
        <f>IF(AND('[1]Multi-Field'!$E$34=[1]Lists!BF499,'[1]Multi-Field'!$F$34="Drained"),BI499,IF(AND('[1]Multi-Field'!$E$34=[1]Lists!BF499,'[1]Multi-Field'!$F$34="undrained"),BH499,""))</f>
        <v/>
      </c>
      <c r="CQ499" s="409" t="str">
        <f>IF(AND('[1]Multi-Field'!$E$35=[1]Lists!BF499,'[1]Multi-Field'!$F$35="Drained"),BI499,IF(AND('[1]Multi-Field'!$E$35=[1]Lists!BF499,'[1]Multi-Field'!$F$35="undrained"),BH499,""))</f>
        <v/>
      </c>
      <c r="CR499" s="409" t="str">
        <f>IF(AND('[1]Multi-Field'!$E$36=[1]Lists!BF499,'[1]Multi-Field'!$F$36="Drained"),BI499,IF(AND('[1]Multi-Field'!$E$36=[1]Lists!BF499,'[1]Multi-Field'!$F$36="undrained"),BH499,""))</f>
        <v/>
      </c>
      <c r="CS499" s="409" t="str">
        <f>IF(AND('[1]Multi-Field'!$E$37=[1]Lists!BF499,'[1]Multi-Field'!$F$37="Drained"),BI499,IF(AND('[1]Multi-Field'!$E$37=[1]Lists!BF499,'[1]Multi-Field'!$F$37="undrained"),BH499,""))</f>
        <v/>
      </c>
      <c r="CT499" s="409" t="str">
        <f>IF(AND('[1]Multi-Field'!$E$38=[1]Lists!BF499,'[1]Multi-Field'!$F$38="Drained"),BI499,IF(AND('[1]Multi-Field'!$E$38=[1]Lists!BF499,'[1]Multi-Field'!$F$38="undrained"),BH499,""))</f>
        <v/>
      </c>
      <c r="CU499" s="409" t="str">
        <f>IF(AND('[1]Multi-Field'!$E$39=[1]Lists!BF499,'[1]Multi-Field'!$F$39="Drained"),BI499,IF(AND('[1]Multi-Field'!$E$39=[1]Lists!BF499,'[1]Multi-Field'!$F$39="undrained"),BH499,""))</f>
        <v/>
      </c>
      <c r="CV499" s="409" t="str">
        <f>IF(AND('[1]Multi-Field'!$E$40=[1]Lists!BF499,'[1]Multi-Field'!$F$40="Drained"),BI499,IF(AND('[1]Multi-Field'!$E$40=[1]Lists!BF499,'[1]Multi-Field'!$F$40="undrained"),BH499,""))</f>
        <v/>
      </c>
      <c r="CW499" s="409" t="str">
        <f>IF(AND('[1]Multi-Field'!$E$41=[1]Lists!BF499,'[1]Multi-Field'!$F$40="Drained"),BI499,IF(AND('[1]Multi-Field'!$E$40=[1]Lists!BF499,'[1]Multi-Field'!$F$40="undrained"),BH499,""))</f>
        <v/>
      </c>
      <c r="CX499" s="409" t="str">
        <f>IF(AND('[1]Multi-Field'!$E$42=[1]Lists!BF499,'[1]Multi-Field'!$F$42="Drained"),BI499,IF(AND('[1]Multi-Field'!$E$42=[1]Lists!BF499,'[1]Multi-Field'!$F$42="undrained"),BH499,""))</f>
        <v/>
      </c>
      <c r="CY499" s="409" t="str">
        <f>IF(AND('[1]Multi-Field'!$E$43=[1]Lists!BF499,'[1]Multi-Field'!$F$43="Drained"),BI499,IF(AND('[1]Multi-Field'!$E$43=[1]Lists!BF499,'[1]Multi-Field'!$F$43="undrained"),BH499,""))</f>
        <v/>
      </c>
      <c r="CZ499" s="409" t="str">
        <f>IF(AND('[1]Multi-Field'!$E$44=[1]Lists!BF499,'[1]Multi-Field'!$F$44="Drained"),BI499,IF(AND('[1]Multi-Field'!$E$44=[1]Lists!BF499,'[1]Multi-Field'!$F$44="undrained"),BH499,""))</f>
        <v/>
      </c>
      <c r="DA499" s="409" t="str">
        <f>IF(AND('[1]Multi-Field'!$E$45=[1]Lists!BF499,'[1]Multi-Field'!$F$45="Drained"),BI499,IF(AND('[1]Multi-Field'!$E$45=[1]Lists!BF499,'[1]Multi-Field'!$F$45="undrained"),BH499,""))</f>
        <v/>
      </c>
      <c r="DB499" s="409" t="str">
        <f>IF(AND('[1]Multi-Field'!$E$46=[1]Lists!BF499,'[1]Multi-Field'!$F$46="Drained"),BI499,IF(AND('[1]Multi-Field'!$E$46=[1]Lists!BF499,'[1]Multi-Field'!$F$46="undrained"),BH499,""))</f>
        <v/>
      </c>
      <c r="DC499" s="409" t="str">
        <f>IF(AND('[1]Multi-Field'!$E$47=[1]Lists!BF499,'[1]Multi-Field'!$F$47="Drained"),BI499,IF(AND('[1]Multi-Field'!$E$47=[1]Lists!BF499,'[1]Multi-Field'!$F$47="undrained"),BH499,""))</f>
        <v/>
      </c>
      <c r="DD499" s="409" t="str">
        <f>IF(AND('[1]Multi-Field'!$E$48=[1]Lists!BF499,'[1]Multi-Field'!$F$48="Drained"),BI499,IF(AND('[1]Multi-Field'!$E$48=[1]Lists!BF499,'[1]Multi-Field'!$F$48="undrained"),BH499,""))</f>
        <v/>
      </c>
      <c r="DE499" s="409" t="str">
        <f>IF(AND('[1]Multi-Field'!$E$49=[1]Lists!BF499,'[1]Multi-Field'!$F$49="Drained"),BI499,IF(AND('[1]Multi-Field'!$E$49=[1]Lists!BF499,'[1]Multi-Field'!$F$9="undrained"),BH499,""))</f>
        <v/>
      </c>
      <c r="DF499" s="409" t="str">
        <f>IF(AND('[1]Multi-Field'!$E$50=[1]Lists!BF499,'[1]Multi-Field'!$F$50="Drained"),BI499,IF(AND('[1]Multi-Field'!$E$50=[1]Lists!BF499,'[1]Multi-Field'!$F$50="undrained"),BH499,""))</f>
        <v/>
      </c>
      <c r="DG499" s="409" t="str">
        <f>IF(AND('[1]Multi-Field'!$E$51=[1]Lists!BF499,'[1]Multi-Field'!$F$51="Drained"),BI499,IF(AND('[1]Multi-Field'!$E$51=[1]Lists!BF499,'[1]Multi-Field'!$F$51="undrained"),BH499,""))</f>
        <v/>
      </c>
      <c r="DH499" s="409" t="str">
        <f>IF(AND('[1]Multi-Field'!$E$52=[1]Lists!BF499,'[1]Multi-Field'!$F$52="Drained"),BI499,IF(AND('[1]Multi-Field'!$E$52=[1]Lists!BF499,'[1]Multi-Field'!$F$52="undrained"),BH499,""))</f>
        <v/>
      </c>
      <c r="DI499" s="409" t="str">
        <f>IF(AND('[1]Multi-Field'!$E$53=[1]Lists!BF499,'[1]Multi-Field'!$F$53="Drained"),BI499,IF(AND('[1]Multi-Field'!$E$53=[1]Lists!BF499,'[1]Multi-Field'!$F$53="undrained"),BH499,""))</f>
        <v/>
      </c>
      <c r="DJ499" s="409" t="str">
        <f>IF(AND('[1]Multi-Field'!$E$54=[1]Lists!BF499,'[1]Multi-Field'!$F$54="Drained"),BI499,IF(AND('[1]Multi-Field'!$E$54=[1]Lists!BF499,'[1]Multi-Field'!$F$54="undrained"),BH499,""))</f>
        <v/>
      </c>
      <c r="DK499" s="409" t="str">
        <f>IF(AND('[1]Multi-Field'!$E$55=[1]Lists!BF499,'[1]Multi-Field'!$F$55="Drained"),BI499,IF(AND('[1]Multi-Field'!$E$55=[1]Lists!BF499,'[1]Multi-Field'!$F$55="undrained"),BH499,""))</f>
        <v/>
      </c>
      <c r="DL499" s="409" t="str">
        <f>IF(AND('[1]Multi-Field'!$E$56=[1]Lists!BF499,'[1]Multi-Field'!$F$56="Drained"),BI499,IF(AND('[1]Multi-Field'!$E$56=[1]Lists!BF499,'[1]Multi-Field'!$F$56="undrained"),BH499,""))</f>
        <v/>
      </c>
      <c r="DM499" s="409" t="str">
        <f>IF(AND('[1]Multi-Field'!$E$57=[1]Lists!BF499,'[1]Multi-Field'!$F$57="Drained"),BI499,IF(AND('[1]Multi-Field'!$E$57=[1]Lists!BF499,'[1]Multi-Field'!$F$57="undrained"),BH499,""))</f>
        <v/>
      </c>
      <c r="DN499" s="409" t="str">
        <f>IF(AND('[1]Multi-Field'!$E$58=[1]Lists!BF499,'[1]Multi-Field'!$F$58="Drained"),BI499,IF(AND('[1]Multi-Field'!$E$58=[1]Lists!BF499,'[1]Multi-Field'!$F$58="undrained"),BH499,""))</f>
        <v/>
      </c>
      <c r="DO499" s="409" t="str">
        <f>IF(AND('[1]Multi-Field'!$E$59=[1]Lists!BF499,'[1]Multi-Field'!$F$59="Drained"),BI499,IF(AND('[1]Multi-Field'!$E$59=[1]Lists!BF499,'[1]Multi-Field'!$F$59="undrained"),BH499,""))</f>
        <v/>
      </c>
      <c r="DP499" s="409" t="str">
        <f>IF(AND('[1]Multi-Field'!$E$60=[1]Lists!BF499,'[1]Multi-Field'!$F$60="Drained"),BI499,IF(AND('[1]Multi-Field'!$E$60=[1]Lists!BF499,'[1]Multi-Field'!$F$60="undrained"),BH499,""))</f>
        <v/>
      </c>
      <c r="DQ499" s="409" t="str">
        <f>IF(AND('[1]Multi-Field'!$E$61=[1]Lists!BF499,'[1]Multi-Field'!$F$61="Drained"),BI499,IF(AND('[1]Multi-Field'!$E$61=[1]Lists!BF499,'[1]Multi-Field'!$F$61="undrained"),BH499,""))</f>
        <v/>
      </c>
      <c r="DR499" s="409" t="str">
        <f>IF(AND('[1]Multi-Field'!$E$62=[1]Lists!BF499,'[1]Multi-Field'!$F$62="Drained"),BI499,IF(AND('[1]Multi-Field'!$E$62=[1]Lists!BF499,'[1]Multi-Field'!$F$62="undrained"),BH499,""))</f>
        <v/>
      </c>
      <c r="DS499" s="409" t="str">
        <f>IF(AND('[1]Multi-Field'!$E$63=[1]Lists!BF499,'[1]Multi-Field'!$F$63="Drained"),BI499,IF(AND('[1]Multi-Field'!$E$63=[1]Lists!BF499,'[1]Multi-Field'!$F$63="undrained"),BH499,""))</f>
        <v/>
      </c>
      <c r="DT499" s="409" t="str">
        <f>IF(AND('[1]Multi-Field'!$E$64=[1]Lists!BF499,'[1]Multi-Field'!$F$64="Drained"),BI499,IF(AND('[1]Multi-Field'!$E$64=[1]Lists!BF499,'[1]Multi-Field'!$F$64="undrained"),BH499,""))</f>
        <v/>
      </c>
      <c r="DU499" s="409" t="str">
        <f>IF(AND('[1]Multi-Field'!$E$65=[1]Lists!BF499,'[1]Multi-Field'!$F$65="Drained"),BI499,IF(AND('[1]Multi-Field'!$E$65=[1]Lists!BF499,'[1]Multi-Field'!$F$65="undrained"),BH499,""))</f>
        <v/>
      </c>
      <c r="DV499" s="409" t="str">
        <f>IF(AND('[1]Multi-Field'!$E$66=[1]Lists!BF499,'[1]Multi-Field'!$F$66="Drained"),BI499,IF(AND('[1]Multi-Field'!$E$66=[1]Lists!BF499,'[1]Multi-Field'!$F$66="undrained"),BH499,""))</f>
        <v/>
      </c>
      <c r="DW499" s="409" t="str">
        <f>IF(AND('[1]Multi-Field'!$E$67=[1]Lists!BF499,'[1]Multi-Field'!$F$67="Drained"),BI499,IF(AND('[1]Multi-Field'!$E$67=[1]Lists!BF499,'[1]Multi-Field'!$F$67="undrained"),BH499,""))</f>
        <v/>
      </c>
      <c r="DX499" s="409" t="str">
        <f>IF(AND('[1]Multi-Field'!$E$68=[1]Lists!BF499,'[1]Multi-Field'!$F$68="Drained"),BI499,IF(AND('[1]Multi-Field'!$E$68=[1]Lists!BF499,'[1]Multi-Field'!$F$68="undrained"),BH499,""))</f>
        <v/>
      </c>
      <c r="DY499" s="409" t="str">
        <f>IF(AND('[1]Multi-Field'!$E$69=[1]Lists!BF499,'[1]Multi-Field'!$F$69="Drained"),BI499,IF(AND('[1]Multi-Field'!$E$69=[1]Lists!BF499,'[1]Multi-Field'!$F$69="undrained"),BH499,""))</f>
        <v/>
      </c>
      <c r="DZ499" s="409" t="str">
        <f>IF(AND('[1]Multi-Field'!$E$70=[1]Lists!BF499,'[1]Multi-Field'!$F$70="Drained"),BI499,IF(AND('[1]Multi-Field'!$E$70=[1]Lists!BF499,'[1]Multi-Field'!$F$70="undrained"),BH499,""))</f>
        <v/>
      </c>
      <c r="EA499" s="409" t="str">
        <f>IF(AND('[1]Multi-Field'!$E$71=[1]Lists!BF499,'[1]Multi-Field'!$F$71="Drained"),BI499,IF(AND('[1]Multi-Field'!$E$71=[1]Lists!BF499,'[1]Multi-Field'!$F$71="undrained"),BH499,""))</f>
        <v/>
      </c>
      <c r="EB499" s="409" t="str">
        <f>IF(AND('[1]Multi-Field'!$E$72=[1]Lists!BF499,'[1]Multi-Field'!$F$72="Drained"),BI499,IF(AND('[1]Multi-Field'!$E$72=[1]Lists!BF499,'[1]Multi-Field'!$F$72="undrained"),BH499,""))</f>
        <v/>
      </c>
      <c r="EC499" s="409" t="str">
        <f>IF(AND('[1]Multi-Field'!$E$73=[1]Lists!BF499,'[1]Multi-Field'!$F$73="Drained"),BI499,IF(AND('[1]Multi-Field'!$E$73=[1]Lists!BF499,'[1]Multi-Field'!$F$73="undrained"),BH499,""))</f>
        <v/>
      </c>
      <c r="ED499" s="409" t="str">
        <f>IF(AND('[1]Multi-Field'!$E$74=[1]Lists!BF499,'[1]Multi-Field'!$F$74="Drained"),BI499,IF(AND('[1]Multi-Field'!$E$74=[1]Lists!BF499,'[1]Multi-Field'!$F$74="undrained"),BH499,""))</f>
        <v/>
      </c>
      <c r="EE499" s="409" t="str">
        <f>IF(AND('[1]Multi-Field'!$E$75=[1]Lists!BF499,'[1]Multi-Field'!$F$75="Drained"),BI499,IF(AND('[1]Multi-Field'!$E$75=[1]Lists!BF499,'[1]Multi-Field'!$F$75="undrained"),BH499,""))</f>
        <v/>
      </c>
      <c r="EF499" s="409" t="str">
        <f>IF(AND('[1]Multi-Field'!$E$76=[1]Lists!BF499,'[1]Multi-Field'!$F$76="Drained"),BI499,IF(AND('[1]Multi-Field'!$E$76=[1]Lists!BF499,'[1]Multi-Field'!$F$6="undrained"),BH499,""))</f>
        <v/>
      </c>
      <c r="EG499" s="409" t="str">
        <f>IF(AND('[1]Multi-Field'!$E$77=[1]Lists!BF499,'[1]Multi-Field'!$F$77="Drained"),BI499,IF(AND('[1]Multi-Field'!$E$77=[1]Lists!BF499,'[1]Multi-Field'!$F$77="undrained"),BH499,""))</f>
        <v/>
      </c>
      <c r="EH499" s="409" t="str">
        <f>IF(AND('[1]Multi-Field'!$E$78=[1]Lists!BF499,'[1]Multi-Field'!$F$78="Drained"),BI499,IF(AND('[1]Multi-Field'!$E$78=[1]Lists!BF499,'[1]Multi-Field'!$F$78="undrained"),BH499,""))</f>
        <v/>
      </c>
      <c r="EI499" s="409" t="str">
        <f>IF(AND('[1]Multi-Field'!$E$79=[1]Lists!BF499,'[1]Multi-Field'!$F$79="Drained"),BI499,IF(AND('[1]Multi-Field'!$E$79=[1]Lists!BF499,'[1]Multi-Field'!$F$79="undrained"),BH499,""))</f>
        <v/>
      </c>
      <c r="EJ499" s="409" t="str">
        <f>IF(AND('[1]Multi-Field'!$E$80=[1]Lists!BF499,'[1]Multi-Field'!$F$80="Drained"),BI499,IF(AND('[1]Multi-Field'!$E$80=[1]Lists!BF499,'[1]Multi-Field'!$F$80="undrained"),BH499,""))</f>
        <v/>
      </c>
      <c r="EK499" s="409" t="str">
        <f>IF(AND('[1]Multi-Field'!$E$81=[1]Lists!BF499,'[1]Multi-Field'!$F$81="Drained"),BI499,IF(AND('[1]Multi-Field'!$E$81=[1]Lists!BF499,'[1]Multi-Field'!$F$81="undrained"),BH499,""))</f>
        <v/>
      </c>
      <c r="EL499" s="409" t="str">
        <f>IF(AND('[1]Multi-Field'!$E$82=[1]Lists!BF499,'[1]Multi-Field'!$F$82="Drained"),BI499,IF(AND('[1]Multi-Field'!$E$82=[1]Lists!BF499,'[1]Multi-Field'!$F$82="undrained"),BH499,""))</f>
        <v/>
      </c>
      <c r="EM499" s="409" t="str">
        <f>IF(AND('[1]Multi-Field'!$E$83=[1]Lists!BF499,'[1]Multi-Field'!$F$83="Drained"),BI499,IF(AND('[1]Multi-Field'!$E$83=[1]Lists!BF499,'[1]Multi-Field'!$F$83="undrained"),BH499,""))</f>
        <v/>
      </c>
      <c r="EN499" s="409" t="str">
        <f>IF(AND('[1]Multi-Field'!$E$84=[1]Lists!BF499,'[1]Multi-Field'!$F$84="Drained"),BI499,IF(AND('[1]Multi-Field'!$E$84=[1]Lists!BF499,'[1]Multi-Field'!$F$84="undrained"),BH499,""))</f>
        <v/>
      </c>
      <c r="EO499" s="409" t="str">
        <f>IF(AND('[1]Multi-Field'!$E$85=[1]Lists!BF499,'[1]Multi-Field'!$F$85="Drained"),BI499,IF(AND('[1]Multi-Field'!$E$85=[1]Lists!BF499,'[1]Multi-Field'!$F$85="undrained"),BH499,""))</f>
        <v/>
      </c>
      <c r="EP499" s="409" t="str">
        <f>IF(AND('[1]Multi-Field'!$E$86=[1]Lists!BF499,'[1]Multi-Field'!$F$86="Drained"),BI499,IF(AND('[1]Multi-Field'!$E$86=[1]Lists!BF499,'[1]Multi-Field'!$F$86="undrained"),BH499,""))</f>
        <v/>
      </c>
      <c r="EQ499" s="409" t="str">
        <f>IF(AND('[1]Multi-Field'!$E$87=[1]Lists!BF499,'[1]Multi-Field'!$F$87="Drained"),BI499,IF(AND('[1]Multi-Field'!$E$87=[1]Lists!BF499,'[1]Multi-Field'!$F$87="undrained"),BH499,""))</f>
        <v/>
      </c>
      <c r="ER499" s="409" t="str">
        <f>IF(AND('[1]Multi-Field'!$E$88=[1]Lists!BF499,'[1]Multi-Field'!$F$88="Drained"),BI499,IF(AND('[1]Multi-Field'!$E$88=[1]Lists!BF499,'[1]Multi-Field'!$F$88="undrained"),BH499,""))</f>
        <v/>
      </c>
      <c r="ES499" s="409" t="str">
        <f>IF(AND('[1]Multi-Field'!$E$89=[1]Lists!BF499,'[1]Multi-Field'!$F$89="Drained"),BI499,IF(AND('[1]Multi-Field'!$E$89=[1]Lists!BF499,'[1]Multi-Field'!$F$89="undrained"),BH499,""))</f>
        <v/>
      </c>
      <c r="ET499" s="409" t="str">
        <f>IF(AND('[1]Multi-Field'!$E$90=[1]Lists!BF499,'[1]Multi-Field'!$F$90="Drained"),BI499,IF(AND('[1]Multi-Field'!$E$90=[1]Lists!BF499,'[1]Multi-Field'!$F$90="undrained"),BH499,""))</f>
        <v/>
      </c>
      <c r="EU499" s="409" t="str">
        <f>IF(AND('[1]Multi-Field'!$E$91=[1]Lists!BF499,'[1]Multi-Field'!$F$91="Drained"),BI499,IF(AND('[1]Multi-Field'!$E$91=[1]Lists!BF499,'[1]Multi-Field'!$F$91="undrained"),BH499,""))</f>
        <v/>
      </c>
      <c r="EV499" s="409" t="str">
        <f>IF(AND('[1]Multi-Field'!$E$92=[1]Lists!BF499,'[1]Multi-Field'!$F$92="Drained"),BI499,IF(AND('[1]Multi-Field'!$E$92=[1]Lists!BF499,'[1]Multi-Field'!$F$92="undrained"),BH499,""))</f>
        <v/>
      </c>
      <c r="EW499" s="409" t="str">
        <f>IF(AND('[1]Multi-Field'!$E$93=[1]Lists!BF499,'[1]Multi-Field'!$F$93="Drained"),BI499,IF(AND('[1]Multi-Field'!$E$93=[1]Lists!BF499,'[1]Multi-Field'!$F$93="undrained"),BH499,""))</f>
        <v/>
      </c>
      <c r="EX499" s="409" t="str">
        <f>IF(AND('[1]Multi-Field'!$E$94=[1]Lists!BF499,'[1]Multi-Field'!$F$94="Drained"),BI499,IF(AND('[1]Multi-Field'!$E$94=[1]Lists!BF499,'[1]Multi-Field'!$F$94="undrained"),BH499,""))</f>
        <v/>
      </c>
      <c r="EY499" s="409" t="str">
        <f>IF(AND('[1]Multi-Field'!$E$95=[1]Lists!BF499,'[1]Multi-Field'!$F$95="Drained"),BI499,IF(AND('[1]Multi-Field'!$E$95=[1]Lists!BF499,'[1]Multi-Field'!$F$95="undrained"),BH499,""))</f>
        <v/>
      </c>
      <c r="EZ499" s="409" t="str">
        <f>IF(AND('[1]Multi-Field'!$E$96=[1]Lists!BF499,'[1]Multi-Field'!$F$96="Drained"),BI499,IF(AND('[1]Multi-Field'!$E$96=[1]Lists!BF499,'[1]Multi-Field'!$F$96="undrained"),BH499,""))</f>
        <v/>
      </c>
      <c r="FA499" s="409" t="str">
        <f>IF(AND('[1]Multi-Field'!$E$97=[1]Lists!BF499,'[1]Multi-Field'!$F$97="Drained"),BI499,IF(AND('[1]Multi-Field'!$E$97=[1]Lists!BF499,'[1]Multi-Field'!$F$97="undrained"),BH499,""))</f>
        <v/>
      </c>
      <c r="FB499" s="409" t="str">
        <f>IF(AND('[1]Multi-Field'!$E$98=[1]Lists!BF499,'[1]Multi-Field'!$F$98="Drained"),BI499,IF(AND('[1]Multi-Field'!$E$98=[1]Lists!BF499,'[1]Multi-Field'!$F$98="undrained"),BH499,""))</f>
        <v/>
      </c>
      <c r="FC499" s="409" t="str">
        <f>IF(AND('[1]Multi-Field'!$E$99=[1]Lists!BF499,'[1]Multi-Field'!$F$99="Drained"),BI499,IF(AND('[1]Multi-Field'!$E$99=[1]Lists!BF499,'[1]Multi-Field'!$F$99="undrained"),BH499,""))</f>
        <v/>
      </c>
      <c r="FD499" s="409" t="str">
        <f>IF(AND('[1]Multi-Field'!$E$100=[1]Lists!BF499,'[1]Multi-Field'!$F$100="Drained"),BI499,IF(AND('[1]Multi-Field'!$E$100=[1]Lists!BF499,'[1]Multi-Field'!$F$100="undrained"),BH499,""))</f>
        <v/>
      </c>
      <c r="FE499" s="409" t="str">
        <f>IF(AND('[1]Multi-Field'!$E$101=[1]Lists!BF499,'[1]Multi-Field'!$F$101="Drained"),BI499,IF(AND('[1]Multi-Field'!$E$101=[1]Lists!BF499,'[1]Multi-Field'!$F$101="undrained"),BH499,""))</f>
        <v/>
      </c>
      <c r="FF499" s="409" t="str">
        <f>IF(AND('[1]Multi-Field'!$E$102=[1]Lists!BF499,'[1]Multi-Field'!$F$102="Drained"),BI499,IF(AND('[1]Multi-Field'!$E$102=[1]Lists!BF499,'[1]Multi-Field'!$F$102="undrained"),BH499,""))</f>
        <v/>
      </c>
      <c r="FG499" s="409" t="str">
        <f>IF(AND('[1]Multi-Field'!$E$103=[1]Lists!BF499,'[1]Multi-Field'!$F$103="Drained"),BI499,IF(AND('[1]Multi-Field'!$E$103=[1]Lists!BF499,'[1]Multi-Field'!$F$103="undrained"),BH499,""))</f>
        <v/>
      </c>
      <c r="FH499" s="409" t="str">
        <f>IF(AND('[1]Multi-Field'!$E$104=[1]Lists!BF499,'[1]Multi-Field'!$F$104="Drained"),BI499,IF(AND('[1]Multi-Field'!$E$104=[1]Lists!BF499,'[1]Multi-Field'!$F$104="undrained"),BH499,""))</f>
        <v/>
      </c>
      <c r="FI499" s="409" t="str">
        <f>IF(AND('[1]Multi-Field'!$E$105=[1]Lists!BF499,'[1]Multi-Field'!$F$105="Drained"),BI499,IF(AND('[1]Multi-Field'!$E$105=[1]Lists!BF499,'[1]Multi-Field'!$F$105="undrained"),BH499,""))</f>
        <v/>
      </c>
      <c r="FJ499" s="409" t="str">
        <f>IF(AND('[1]Multi-Field'!$E$106=[1]Lists!BF499,'[1]Multi-Field'!$F$106="Drained"),BI499,IF(AND('[1]Multi-Field'!$E$106=[1]Lists!BF499,'[1]Multi-Field'!$F$106="undrained"),BH499,""))</f>
        <v/>
      </c>
      <c r="FK499" s="409" t="str">
        <f>IF(AND('[1]Multi-Field'!$E$107=[1]Lists!BF499,'[1]Multi-Field'!$F$107="Drained"),BI499,IF(AND('[1]Multi-Field'!$E$107=[1]Lists!BF499,'[1]Multi-Field'!$F$107="undrained"),BH499,""))</f>
        <v/>
      </c>
      <c r="FL499" s="409" t="str">
        <f>IF(AND('[1]Multi-Field'!$E$108=[1]Lists!BF499,'[1]Multi-Field'!$F$108="Drained"),BI499,IF(AND('[1]Multi-Field'!$E$108=[1]Lists!BF499,'[1]Multi-Field'!$F$108="undrained"),BH499,""))</f>
        <v/>
      </c>
      <c r="FM499" s="409" t="str">
        <f>IF(AND('[1]Multi-Field'!$E$109=[1]Lists!BF499,'[1]Multi-Field'!$F$109="Drained"),BI499,IF(AND('[1]Multi-Field'!$E$109=[1]Lists!BF499,'[1]Multi-Field'!$F$109="undrained"),BH499,""))</f>
        <v/>
      </c>
      <c r="FN499" s="409" t="str">
        <f>IF(AND('[1]Multi-Field'!$E$110=[1]Lists!BF499,'[1]Multi-Field'!$F$110="Drained"),BI499,IF(AND('[1]Multi-Field'!$E$110=[1]Lists!BF499,'[1]Multi-Field'!$F$110="undrained"),BH499,""))</f>
        <v/>
      </c>
      <c r="FO499" s="409" t="str">
        <f>IF(AND('[1]Multi-Field'!$E$111=[1]Lists!BF499,'[1]Multi-Field'!$F$111="Drained"),BI499,IF(AND('[1]Multi-Field'!$E$111=[1]Lists!BF499,'[1]Multi-Field'!$F$111="undrained"),BH499,""))</f>
        <v/>
      </c>
      <c r="FP499" s="409" t="str">
        <f>IF(AND('[1]Multi-Field'!$E$112=[1]Lists!BF499,'[1]Multi-Field'!$F$112="Drained"),BI499,IF(AND('[1]Multi-Field'!$E$112=[1]Lists!BF499,'[1]Multi-Field'!$F$112="undrained"),BH499,""))</f>
        <v/>
      </c>
      <c r="FQ499" s="409" t="str">
        <f>IF(AND('[1]Multi-Field'!$E$113=[1]Lists!BF499,'[1]Multi-Field'!$F$113="Drained"),BI499,IF(AND('[1]Multi-Field'!$E$113=[1]Lists!BF499,'[1]Multi-Field'!$F$113="undrained"),BH499,""))</f>
        <v/>
      </c>
      <c r="FR499" s="409" t="str">
        <f>IF(AND('[1]Multi-Field'!$E$114=[1]Lists!BF499,'[1]Multi-Field'!$F$114="Drained"),BI499,IF(AND('[1]Multi-Field'!$E$114=[1]Lists!BF499,'[1]Multi-Field'!$F$114="undrained"),BH499,""))</f>
        <v/>
      </c>
      <c r="FS499" s="409" t="str">
        <f>IF(AND('[1]Multi-Field'!$E$115=[1]Lists!BF499,'[1]Multi-Field'!$F$115="Drained"),BI499,IF(AND('[1]Multi-Field'!$E$115=[1]Lists!BF499,'[1]Multi-Field'!$F$115="undrained"),BH499,""))</f>
        <v/>
      </c>
      <c r="FT499" s="409" t="str">
        <f>IF(AND('[1]Multi-Field'!$E$116=[1]Lists!BF499,'[1]Multi-Field'!$F$116="Drained"),BI499,IF(AND('[1]Multi-Field'!$E$116=[1]Lists!BF499,'[1]Multi-Field'!$F$116="undrained"),BH499,""))</f>
        <v/>
      </c>
      <c r="FU499" s="409" t="str">
        <f>IF(AND('[1]Multi-Field'!$E$117=[1]Lists!BF499,'[1]Multi-Field'!$F$117="Drained"),BI499,IF(AND('[1]Multi-Field'!$E$117=[1]Lists!BF499,'[1]Multi-Field'!$F$117="undrained"),BH499,""))</f>
        <v/>
      </c>
      <c r="FV499" s="409" t="str">
        <f>IF(AND('[1]Multi-Field'!$E$118=[1]Lists!BF499,'[1]Multi-Field'!$F$118="Drained"),BI499,IF(AND('[1]Multi-Field'!$E$118=[1]Lists!BF499,'[1]Multi-Field'!$F$118="undrained"),BH499,""))</f>
        <v/>
      </c>
      <c r="FW499" s="409" t="str">
        <f>IF(AND('[1]Multi-Field'!$E$119=[1]Lists!BF499,'[1]Multi-Field'!$F$119="Drained"),BI499,IF(AND('[1]Multi-Field'!$E$119=[1]Lists!BF499,'[1]Multi-Field'!$F$119="undrained"),BH499,""))</f>
        <v/>
      </c>
      <c r="FX499" s="409" t="str">
        <f>IF(AND('[1]Multi-Field'!$E$120=[1]Lists!BF499,'[1]Multi-Field'!$F$120="Drained"),BI499,IF(AND('[1]Multi-Field'!$E$120=[1]Lists!BF499,'[1]Multi-Field'!$F$120="undrained"),BH499,""))</f>
        <v/>
      </c>
      <c r="GC499" s="4">
        <v>1</v>
      </c>
    </row>
    <row r="500" spans="1:185" ht="13.5" customHeight="1">
      <c r="A500" s="7" t="s">
        <v>586</v>
      </c>
      <c r="B500" s="7"/>
      <c r="C500" s="7"/>
      <c r="D500" s="8">
        <v>75</v>
      </c>
      <c r="E500" s="8">
        <f t="shared" si="67"/>
        <v>75</v>
      </c>
      <c r="F500" s="8">
        <f t="shared" si="68"/>
        <v>75</v>
      </c>
      <c r="G500" s="8">
        <v>75</v>
      </c>
      <c r="H500" s="8">
        <v>65</v>
      </c>
      <c r="I500" s="8">
        <f t="shared" si="71"/>
        <v>65</v>
      </c>
      <c r="J500" s="8">
        <f t="shared" si="72"/>
        <v>65</v>
      </c>
      <c r="K500" s="8">
        <v>65</v>
      </c>
      <c r="L500" s="8">
        <v>110</v>
      </c>
      <c r="M500" s="8">
        <f t="shared" si="69"/>
        <v>110</v>
      </c>
      <c r="N500" s="8">
        <f t="shared" si="70"/>
        <v>110</v>
      </c>
      <c r="O500" s="8">
        <v>110</v>
      </c>
      <c r="P500" s="391"/>
      <c r="Q500" s="84"/>
      <c r="R500" s="395"/>
      <c r="S500" s="395" t="str">
        <f t="shared" si="73"/>
        <v/>
      </c>
      <c r="T500" s="395"/>
      <c r="U500" s="396"/>
      <c r="BF500" s="411" t="s">
        <v>1664</v>
      </c>
      <c r="BG500" s="412">
        <v>4</v>
      </c>
      <c r="BH500" s="412">
        <v>4.5</v>
      </c>
      <c r="BI500" s="412">
        <v>4.5</v>
      </c>
      <c r="BJ500" s="409" t="e">
        <f>IF(AND('[1]Single Field'!#REF!=[1]Lists!BF500,'[1]Single Field'!#REF!="Drained"),"x",IF(AND('[1]Single Field'!#REF!=[1]Lists!BF500,'[1]Single Field'!#REF!="Undrained"),O,""))</f>
        <v>#REF!</v>
      </c>
      <c r="BK500" s="409" t="str">
        <f>IF(AND('[1]Multi-Field'!$E$3=[1]Lists!BF500,'[1]Multi-Field'!$F$3="Drained"),BI500,IF(AND('[1]Multi-Field'!$E$3=BF500,'[1]Multi-Field'!$F$3="undrained"),BH500,""))</f>
        <v/>
      </c>
      <c r="BL500" s="409" t="str">
        <f>IF(AND('[1]Multi-Field'!$E$4=BF500,'[1]Multi-Field'!$F$4="Drained"),BI500,IF(AND('[1]Multi-Field'!$E$4=BF500,'[1]Multi-Field'!$F$4="undrained"),BH500,""))</f>
        <v/>
      </c>
      <c r="BM500" s="409" t="str">
        <f>IF(AND('[1]Multi-Field'!$E$5=BF500,'[1]Multi-Field'!$F$5="Drained"),BI500,IF(AND('[1]Multi-Field'!$E$5=BF500,'[1]Multi-Field'!$F$5="undrained"),BH500,""))</f>
        <v/>
      </c>
      <c r="BN500" s="409" t="str">
        <f>IF(AND('[1]Multi-Field'!$E$6=BF500,'[1]Multi-Field'!$F$6="Drained"),BI500,IF(AND('[1]Multi-Field'!$E$6=BF500,'[1]Multi-Field'!$F$6="undrained"),BH500,""))</f>
        <v/>
      </c>
      <c r="BO500" s="409" t="str">
        <f>IF(AND('[1]Multi-Field'!$E$7=BF500,'[1]Multi-Field'!$F$7="Drained"),BI500,IF(AND('[1]Multi-Field'!$E$7=BF500,'[1]Multi-Field'!$F$7="undrained"),BH500,""))</f>
        <v/>
      </c>
      <c r="BP500" s="409" t="str">
        <f>IF(AND('[1]Multi-Field'!$E$8=BF500,'[1]Multi-Field'!$F$8="Drained"),BI500,IF(AND('[1]Multi-Field'!$E$8=BF500,'[1]Multi-Field'!$F$8="undrained"),BH500,""))</f>
        <v/>
      </c>
      <c r="BQ500" s="409" t="str">
        <f>IF(AND('[1]Multi-Field'!$E$9=BF500,'[1]Multi-Field'!$F$9="Drained"),BI500,IF(AND('[1]Multi-Field'!$E$9=BF500,'[1]Multi-Field'!$F$9="undrained"),BH500,""))</f>
        <v/>
      </c>
      <c r="BR500" s="409" t="str">
        <f>IF(AND('[1]Multi-Field'!$E$10=BF500,'[1]Multi-Field'!$F$10="Drained"),BI500,IF(AND('[1]Multi-Field'!$E$10=BF500,'[1]Multi-Field'!$F$10="undrained"),BH500,""))</f>
        <v/>
      </c>
      <c r="BS500" s="409" t="str">
        <f>IF(AND('[1]Multi-Field'!$E$11=BF500,'[1]Multi-Field'!$F$11="Drained"),BI500,IF(AND('[1]Multi-Field'!$E$11=BF500,'[1]Multi-Field'!$F$11="undrained"),BH500,""))</f>
        <v/>
      </c>
      <c r="BT500" s="409" t="str">
        <f>IF(AND('[1]Multi-Field'!$E$12=BF500,'[1]Multi-Field'!$F$12="Drained"),BI500,IF(AND('[1]Multi-Field'!$E$12=BF500,'[1]Multi-Field'!$F$12="undrained"),BH500,""))</f>
        <v/>
      </c>
      <c r="BU500" s="409" t="str">
        <f>IF(AND('[1]Multi-Field'!$E$13=BF500,'[1]Multi-Field'!$F$13="Drained"),BI500,IF(AND('[1]Multi-Field'!$E$3=BF500,'[1]Multi-Field'!$F$13="undrained"),BH500,""))</f>
        <v/>
      </c>
      <c r="BV500" s="409" t="str">
        <f>IF(AND('[1]Multi-Field'!$E$14=BF500,'[1]Multi-Field'!$F$14="Drained"),BI500,IF(AND('[1]Multi-Field'!$E$14=BF500,'[1]Multi-Field'!$F$14="undrained"),BH500,""))</f>
        <v/>
      </c>
      <c r="BW500" s="409" t="str">
        <f>IF(AND('[1]Multi-Field'!$E$15=BF500,'[1]Multi-Field'!$F$15="Drained"),BI500,IF(AND('[1]Multi-Field'!$E$15=BF500,'[1]Multi-Field'!$F$15="undrained"),BH500,""))</f>
        <v/>
      </c>
      <c r="BX500" s="409" t="str">
        <f>IF(AND('[1]Multi-Field'!$E$16=[1]Lists!BF500,'[1]Multi-Field'!$F$16="Drained"),BI500,IF(AND('[1]Multi-Field'!$E$16=[1]Lists!BF500,'[1]Multi-Field'!$F$16="undrained"),BH500,""))</f>
        <v/>
      </c>
      <c r="BY500" s="409" t="str">
        <f>IF(AND('[1]Multi-Field'!$E$17=[1]Lists!BF500,'[1]Multi-Field'!$F$17="Drained"),BI500,IF(AND('[1]Multi-Field'!$E$17=[1]Lists!BF500,'[1]Multi-Field'!$F$17="undrained"),BH500,""))</f>
        <v/>
      </c>
      <c r="BZ500" s="409" t="str">
        <f>IF(AND('[1]Multi-Field'!$E$18=[1]Lists!BF500,'[1]Multi-Field'!$F$18="Drained"),BI500,IF(AND('[1]Multi-Field'!$E$18=[1]Lists!BF500,'[1]Multi-Field'!$F$18="undrained"),BH500,""))</f>
        <v/>
      </c>
      <c r="CA500" s="409" t="str">
        <f>IF(AND('[1]Multi-Field'!$E$19=[1]Lists!BF500,'[1]Multi-Field'!$F$19="Drained"),BI500,IF(AND('[1]Multi-Field'!$E$19=[1]Lists!BF500,'[1]Multi-Field'!$F$19="undrained"),BH500,""))</f>
        <v/>
      </c>
      <c r="CB500" s="409" t="str">
        <f>IF(AND('[1]Multi-Field'!$E$20=[1]Lists!BF500,'[1]Multi-Field'!$F$20="Drained"),BI500,IF(AND('[1]Multi-Field'!$E$20=[1]Lists!BF500,'[1]Multi-Field'!$F$20="undrained"),BH500,""))</f>
        <v/>
      </c>
      <c r="CC500" s="409" t="str">
        <f>IF(AND('[1]Multi-Field'!$E$21=[1]Lists!BF500,'[1]Multi-Field'!$F$21="Drained"),BI500,IF(AND('[1]Multi-Field'!$E$21=[1]Lists!BF500,'[1]Multi-Field'!$F$21="undrained"),BH500,""))</f>
        <v/>
      </c>
      <c r="CD500" s="409" t="str">
        <f>IF(AND('[1]Multi-Field'!$E$22=[1]Lists!BF500,'[1]Multi-Field'!$F$22="Drained"),BI500,IF(AND('[1]Multi-Field'!$E$22=[1]Lists!BF500,'[1]Multi-Field'!$F$22="undrained"),BH500,""))</f>
        <v/>
      </c>
      <c r="CE500" s="409" t="str">
        <f>IF(AND('[1]Multi-Field'!$E$23=[1]Lists!BF500,'[1]Multi-Field'!$F$23="Drained"),BI500,IF(AND('[1]Multi-Field'!$E$23=[1]Lists!BF500,'[1]Multi-Field'!$F$23="undrained"),BH500,""))</f>
        <v/>
      </c>
      <c r="CF500" s="409" t="str">
        <f>IF(AND('[1]Multi-Field'!$E$24=[1]Lists!BF500,'[1]Multi-Field'!$F$24="Drained"),BI500,IF(AND('[1]Multi-Field'!$E$24=[1]Lists!BF500,'[1]Multi-Field'!$F$24="undrained"),BH500,""))</f>
        <v/>
      </c>
      <c r="CG500" s="409" t="str">
        <f>IF(AND('[1]Multi-Field'!$E$25=[1]Lists!BF500,'[1]Multi-Field'!$F$25="Drained"),BI500,IF(AND('[1]Multi-Field'!$E$25=[1]Lists!BF500,'[1]Multi-Field'!$F$25="undrained"),BH500,""))</f>
        <v/>
      </c>
      <c r="CH500" s="409" t="str">
        <f>IF(AND('[1]Multi-Field'!$E$26=[1]Lists!BF500,'[1]Multi-Field'!$F$26="Drained"),BI500,IF(AND('[1]Multi-Field'!$E$26=[1]Lists!BF500,'[1]Multi-Field'!$F$26="undrained"),BH500,""))</f>
        <v/>
      </c>
      <c r="CI500" s="409" t="str">
        <f>IF(AND('[1]Multi-Field'!$E$27=[1]Lists!BF500,'[1]Multi-Field'!$F$27="Drained"),BI500,IF(AND('[1]Multi-Field'!$E$27=[1]Lists!BF500,'[1]Multi-Field'!$F$27="undrained"),BH500,""))</f>
        <v/>
      </c>
      <c r="CJ500" s="409" t="str">
        <f>IF(AND('[1]Multi-Field'!$E$28=[1]Lists!BF500,'[1]Multi-Field'!$F$28="Drained"),BI500,IF(AND('[1]Multi-Field'!$E$28=[1]Lists!BF500,'[1]Multi-Field'!$F$28="undrained"),BH500,""))</f>
        <v/>
      </c>
      <c r="CK500" s="409" t="str">
        <f>IF(AND('[1]Multi-Field'!$E$29=[1]Lists!BF500,'[1]Multi-Field'!$F$29="Drained"),BI500,IF(AND('[1]Multi-Field'!$E$29=[1]Lists!BF500,'[1]Multi-Field'!$F$29="undrained"),BH500,""))</f>
        <v/>
      </c>
      <c r="CL500" s="409" t="str">
        <f>IF(AND('[1]Multi-Field'!$E$30=[1]Lists!BF500,'[1]Multi-Field'!$F$30="Drained"),BI500,IF(AND('[1]Multi-Field'!$E$30=[1]Lists!BF500,'[1]Multi-Field'!$F$30="undrained"),BH500,""))</f>
        <v/>
      </c>
      <c r="CM500" s="409" t="str">
        <f>IF(AND('[1]Multi-Field'!$E$31=[1]Lists!BF500,'[1]Multi-Field'!$F$31="Drained"),BI500,IF(AND('[1]Multi-Field'!$E$31=[1]Lists!BF500,'[1]Multi-Field'!$F$31="undrained"),BH500,""))</f>
        <v/>
      </c>
      <c r="CN500" s="409" t="str">
        <f>IF(AND('[1]Multi-Field'!$E$32=[1]Lists!BF500,'[1]Multi-Field'!$F$32="Drained"),BI500,IF(AND('[1]Multi-Field'!$E$32=[1]Lists!BF500,'[1]Multi-Field'!$F$32="undrained"),BH500,""))</f>
        <v/>
      </c>
      <c r="CO500" s="409" t="str">
        <f>IF(AND('[1]Multi-Field'!$E$33=[1]Lists!BF500,'[1]Multi-Field'!$F$33="Drained"),BI500,IF(AND('[1]Multi-Field'!$E$33=[1]Lists!BF500,'[1]Multi-Field'!$F$33="undrained"),BH500,""))</f>
        <v/>
      </c>
      <c r="CP500" s="409" t="str">
        <f>IF(AND('[1]Multi-Field'!$E$34=[1]Lists!BF500,'[1]Multi-Field'!$F$34="Drained"),BI500,IF(AND('[1]Multi-Field'!$E$34=[1]Lists!BF500,'[1]Multi-Field'!$F$34="undrained"),BH500,""))</f>
        <v/>
      </c>
      <c r="CQ500" s="409" t="str">
        <f>IF(AND('[1]Multi-Field'!$E$35=[1]Lists!BF500,'[1]Multi-Field'!$F$35="Drained"),BI500,IF(AND('[1]Multi-Field'!$E$35=[1]Lists!BF500,'[1]Multi-Field'!$F$35="undrained"),BH500,""))</f>
        <v/>
      </c>
      <c r="CR500" s="409" t="str">
        <f>IF(AND('[1]Multi-Field'!$E$36=[1]Lists!BF500,'[1]Multi-Field'!$F$36="Drained"),BI500,IF(AND('[1]Multi-Field'!$E$36=[1]Lists!BF500,'[1]Multi-Field'!$F$36="undrained"),BH500,""))</f>
        <v/>
      </c>
      <c r="CS500" s="409" t="str">
        <f>IF(AND('[1]Multi-Field'!$E$37=[1]Lists!BF500,'[1]Multi-Field'!$F$37="Drained"),BI500,IF(AND('[1]Multi-Field'!$E$37=[1]Lists!BF500,'[1]Multi-Field'!$F$37="undrained"),BH500,""))</f>
        <v/>
      </c>
      <c r="CT500" s="409" t="str">
        <f>IF(AND('[1]Multi-Field'!$E$38=[1]Lists!BF500,'[1]Multi-Field'!$F$38="Drained"),BI500,IF(AND('[1]Multi-Field'!$E$38=[1]Lists!BF500,'[1]Multi-Field'!$F$38="undrained"),BH500,""))</f>
        <v/>
      </c>
      <c r="CU500" s="409" t="str">
        <f>IF(AND('[1]Multi-Field'!$E$39=[1]Lists!BF500,'[1]Multi-Field'!$F$39="Drained"),BI500,IF(AND('[1]Multi-Field'!$E$39=[1]Lists!BF500,'[1]Multi-Field'!$F$39="undrained"),BH500,""))</f>
        <v/>
      </c>
      <c r="CV500" s="409" t="str">
        <f>IF(AND('[1]Multi-Field'!$E$40=[1]Lists!BF500,'[1]Multi-Field'!$F$40="Drained"),BI500,IF(AND('[1]Multi-Field'!$E$40=[1]Lists!BF500,'[1]Multi-Field'!$F$40="undrained"),BH500,""))</f>
        <v/>
      </c>
      <c r="CW500" s="409" t="str">
        <f>IF(AND('[1]Multi-Field'!$E$41=[1]Lists!BF500,'[1]Multi-Field'!$F$40="Drained"),BI500,IF(AND('[1]Multi-Field'!$E$40=[1]Lists!BF500,'[1]Multi-Field'!$F$40="undrained"),BH500,""))</f>
        <v/>
      </c>
      <c r="CX500" s="409" t="str">
        <f>IF(AND('[1]Multi-Field'!$E$42=[1]Lists!BF500,'[1]Multi-Field'!$F$42="Drained"),BI500,IF(AND('[1]Multi-Field'!$E$42=[1]Lists!BF500,'[1]Multi-Field'!$F$42="undrained"),BH500,""))</f>
        <v/>
      </c>
      <c r="CY500" s="409" t="str">
        <f>IF(AND('[1]Multi-Field'!$E$43=[1]Lists!BF500,'[1]Multi-Field'!$F$43="Drained"),BI500,IF(AND('[1]Multi-Field'!$E$43=[1]Lists!BF500,'[1]Multi-Field'!$F$43="undrained"),BH500,""))</f>
        <v/>
      </c>
      <c r="CZ500" s="409" t="str">
        <f>IF(AND('[1]Multi-Field'!$E$44=[1]Lists!BF500,'[1]Multi-Field'!$F$44="Drained"),BI500,IF(AND('[1]Multi-Field'!$E$44=[1]Lists!BF500,'[1]Multi-Field'!$F$44="undrained"),BH500,""))</f>
        <v/>
      </c>
      <c r="DA500" s="409" t="str">
        <f>IF(AND('[1]Multi-Field'!$E$45=[1]Lists!BF500,'[1]Multi-Field'!$F$45="Drained"),BI500,IF(AND('[1]Multi-Field'!$E$45=[1]Lists!BF500,'[1]Multi-Field'!$F$45="undrained"),BH500,""))</f>
        <v/>
      </c>
      <c r="DB500" s="409" t="str">
        <f>IF(AND('[1]Multi-Field'!$E$46=[1]Lists!BF500,'[1]Multi-Field'!$F$46="Drained"),BI500,IF(AND('[1]Multi-Field'!$E$46=[1]Lists!BF500,'[1]Multi-Field'!$F$46="undrained"),BH500,""))</f>
        <v/>
      </c>
      <c r="DC500" s="409" t="str">
        <f>IF(AND('[1]Multi-Field'!$E$47=[1]Lists!BF500,'[1]Multi-Field'!$F$47="Drained"),BI500,IF(AND('[1]Multi-Field'!$E$47=[1]Lists!BF500,'[1]Multi-Field'!$F$47="undrained"),BH500,""))</f>
        <v/>
      </c>
      <c r="DD500" s="409" t="str">
        <f>IF(AND('[1]Multi-Field'!$E$48=[1]Lists!BF500,'[1]Multi-Field'!$F$48="Drained"),BI500,IF(AND('[1]Multi-Field'!$E$48=[1]Lists!BF500,'[1]Multi-Field'!$F$48="undrained"),BH500,""))</f>
        <v/>
      </c>
      <c r="DE500" s="409" t="str">
        <f>IF(AND('[1]Multi-Field'!$E$49=[1]Lists!BF500,'[1]Multi-Field'!$F$49="Drained"),BI500,IF(AND('[1]Multi-Field'!$E$49=[1]Lists!BF500,'[1]Multi-Field'!$F$9="undrained"),BH500,""))</f>
        <v/>
      </c>
      <c r="DF500" s="409" t="str">
        <f>IF(AND('[1]Multi-Field'!$E$50=[1]Lists!BF500,'[1]Multi-Field'!$F$50="Drained"),BI500,IF(AND('[1]Multi-Field'!$E$50=[1]Lists!BF500,'[1]Multi-Field'!$F$50="undrained"),BH500,""))</f>
        <v/>
      </c>
      <c r="DG500" s="409" t="str">
        <f>IF(AND('[1]Multi-Field'!$E$51=[1]Lists!BF500,'[1]Multi-Field'!$F$51="Drained"),BI500,IF(AND('[1]Multi-Field'!$E$51=[1]Lists!BF500,'[1]Multi-Field'!$F$51="undrained"),BH500,""))</f>
        <v/>
      </c>
      <c r="DH500" s="409" t="str">
        <f>IF(AND('[1]Multi-Field'!$E$52=[1]Lists!BF500,'[1]Multi-Field'!$F$52="Drained"),BI500,IF(AND('[1]Multi-Field'!$E$52=[1]Lists!BF500,'[1]Multi-Field'!$F$52="undrained"),BH500,""))</f>
        <v/>
      </c>
      <c r="DI500" s="409" t="str">
        <f>IF(AND('[1]Multi-Field'!$E$53=[1]Lists!BF500,'[1]Multi-Field'!$F$53="Drained"),BI500,IF(AND('[1]Multi-Field'!$E$53=[1]Lists!BF500,'[1]Multi-Field'!$F$53="undrained"),BH500,""))</f>
        <v/>
      </c>
      <c r="DJ500" s="409" t="str">
        <f>IF(AND('[1]Multi-Field'!$E$54=[1]Lists!BF500,'[1]Multi-Field'!$F$54="Drained"),BI500,IF(AND('[1]Multi-Field'!$E$54=[1]Lists!BF500,'[1]Multi-Field'!$F$54="undrained"),BH500,""))</f>
        <v/>
      </c>
      <c r="DK500" s="409" t="str">
        <f>IF(AND('[1]Multi-Field'!$E$55=[1]Lists!BF500,'[1]Multi-Field'!$F$55="Drained"),BI500,IF(AND('[1]Multi-Field'!$E$55=[1]Lists!BF500,'[1]Multi-Field'!$F$55="undrained"),BH500,""))</f>
        <v/>
      </c>
      <c r="DL500" s="409" t="str">
        <f>IF(AND('[1]Multi-Field'!$E$56=[1]Lists!BF500,'[1]Multi-Field'!$F$56="Drained"),BI500,IF(AND('[1]Multi-Field'!$E$56=[1]Lists!BF500,'[1]Multi-Field'!$F$56="undrained"),BH500,""))</f>
        <v/>
      </c>
      <c r="DM500" s="409" t="str">
        <f>IF(AND('[1]Multi-Field'!$E$57=[1]Lists!BF500,'[1]Multi-Field'!$F$57="Drained"),BI500,IF(AND('[1]Multi-Field'!$E$57=[1]Lists!BF500,'[1]Multi-Field'!$F$57="undrained"),BH500,""))</f>
        <v/>
      </c>
      <c r="DN500" s="409" t="str">
        <f>IF(AND('[1]Multi-Field'!$E$58=[1]Lists!BF500,'[1]Multi-Field'!$F$58="Drained"),BI500,IF(AND('[1]Multi-Field'!$E$58=[1]Lists!BF500,'[1]Multi-Field'!$F$58="undrained"),BH500,""))</f>
        <v/>
      </c>
      <c r="DO500" s="409" t="str">
        <f>IF(AND('[1]Multi-Field'!$E$59=[1]Lists!BF500,'[1]Multi-Field'!$F$59="Drained"),BI500,IF(AND('[1]Multi-Field'!$E$59=[1]Lists!BF500,'[1]Multi-Field'!$F$59="undrained"),BH500,""))</f>
        <v/>
      </c>
      <c r="DP500" s="409" t="str">
        <f>IF(AND('[1]Multi-Field'!$E$60=[1]Lists!BF500,'[1]Multi-Field'!$F$60="Drained"),BI500,IF(AND('[1]Multi-Field'!$E$60=[1]Lists!BF500,'[1]Multi-Field'!$F$60="undrained"),BH500,""))</f>
        <v/>
      </c>
      <c r="DQ500" s="409" t="str">
        <f>IF(AND('[1]Multi-Field'!$E$61=[1]Lists!BF500,'[1]Multi-Field'!$F$61="Drained"),BI500,IF(AND('[1]Multi-Field'!$E$61=[1]Lists!BF500,'[1]Multi-Field'!$F$61="undrained"),BH500,""))</f>
        <v/>
      </c>
      <c r="DR500" s="409" t="str">
        <f>IF(AND('[1]Multi-Field'!$E$62=[1]Lists!BF500,'[1]Multi-Field'!$F$62="Drained"),BI500,IF(AND('[1]Multi-Field'!$E$62=[1]Lists!BF500,'[1]Multi-Field'!$F$62="undrained"),BH500,""))</f>
        <v/>
      </c>
      <c r="DS500" s="409" t="str">
        <f>IF(AND('[1]Multi-Field'!$E$63=[1]Lists!BF500,'[1]Multi-Field'!$F$63="Drained"),BI500,IF(AND('[1]Multi-Field'!$E$63=[1]Lists!BF500,'[1]Multi-Field'!$F$63="undrained"),BH500,""))</f>
        <v/>
      </c>
      <c r="DT500" s="409" t="str">
        <f>IF(AND('[1]Multi-Field'!$E$64=[1]Lists!BF500,'[1]Multi-Field'!$F$64="Drained"),BI500,IF(AND('[1]Multi-Field'!$E$64=[1]Lists!BF500,'[1]Multi-Field'!$F$64="undrained"),BH500,""))</f>
        <v/>
      </c>
      <c r="DU500" s="409" t="str">
        <f>IF(AND('[1]Multi-Field'!$E$65=[1]Lists!BF500,'[1]Multi-Field'!$F$65="Drained"),BI500,IF(AND('[1]Multi-Field'!$E$65=[1]Lists!BF500,'[1]Multi-Field'!$F$65="undrained"),BH500,""))</f>
        <v/>
      </c>
      <c r="DV500" s="409" t="str">
        <f>IF(AND('[1]Multi-Field'!$E$66=[1]Lists!BF500,'[1]Multi-Field'!$F$66="Drained"),BI500,IF(AND('[1]Multi-Field'!$E$66=[1]Lists!BF500,'[1]Multi-Field'!$F$66="undrained"),BH500,""))</f>
        <v/>
      </c>
      <c r="DW500" s="409" t="str">
        <f>IF(AND('[1]Multi-Field'!$E$67=[1]Lists!BF500,'[1]Multi-Field'!$F$67="Drained"),BI500,IF(AND('[1]Multi-Field'!$E$67=[1]Lists!BF500,'[1]Multi-Field'!$F$67="undrained"),BH500,""))</f>
        <v/>
      </c>
      <c r="DX500" s="409" t="str">
        <f>IF(AND('[1]Multi-Field'!$E$68=[1]Lists!BF500,'[1]Multi-Field'!$F$68="Drained"),BI500,IF(AND('[1]Multi-Field'!$E$68=[1]Lists!BF500,'[1]Multi-Field'!$F$68="undrained"),BH500,""))</f>
        <v/>
      </c>
      <c r="DY500" s="409" t="str">
        <f>IF(AND('[1]Multi-Field'!$E$69=[1]Lists!BF500,'[1]Multi-Field'!$F$69="Drained"),BI500,IF(AND('[1]Multi-Field'!$E$69=[1]Lists!BF500,'[1]Multi-Field'!$F$69="undrained"),BH500,""))</f>
        <v/>
      </c>
      <c r="DZ500" s="409" t="str">
        <f>IF(AND('[1]Multi-Field'!$E$70=[1]Lists!BF500,'[1]Multi-Field'!$F$70="Drained"),BI500,IF(AND('[1]Multi-Field'!$E$70=[1]Lists!BF500,'[1]Multi-Field'!$F$70="undrained"),BH500,""))</f>
        <v/>
      </c>
      <c r="EA500" s="409" t="str">
        <f>IF(AND('[1]Multi-Field'!$E$71=[1]Lists!BF500,'[1]Multi-Field'!$F$71="Drained"),BI500,IF(AND('[1]Multi-Field'!$E$71=[1]Lists!BF500,'[1]Multi-Field'!$F$71="undrained"),BH500,""))</f>
        <v/>
      </c>
      <c r="EB500" s="409" t="str">
        <f>IF(AND('[1]Multi-Field'!$E$72=[1]Lists!BF500,'[1]Multi-Field'!$F$72="Drained"),BI500,IF(AND('[1]Multi-Field'!$E$72=[1]Lists!BF500,'[1]Multi-Field'!$F$72="undrained"),BH500,""))</f>
        <v/>
      </c>
      <c r="EC500" s="409" t="str">
        <f>IF(AND('[1]Multi-Field'!$E$73=[1]Lists!BF500,'[1]Multi-Field'!$F$73="Drained"),BI500,IF(AND('[1]Multi-Field'!$E$73=[1]Lists!BF500,'[1]Multi-Field'!$F$73="undrained"),BH500,""))</f>
        <v/>
      </c>
      <c r="ED500" s="409" t="str">
        <f>IF(AND('[1]Multi-Field'!$E$74=[1]Lists!BF500,'[1]Multi-Field'!$F$74="Drained"),BI500,IF(AND('[1]Multi-Field'!$E$74=[1]Lists!BF500,'[1]Multi-Field'!$F$74="undrained"),BH500,""))</f>
        <v/>
      </c>
      <c r="EE500" s="409" t="str">
        <f>IF(AND('[1]Multi-Field'!$E$75=[1]Lists!BF500,'[1]Multi-Field'!$F$75="Drained"),BI500,IF(AND('[1]Multi-Field'!$E$75=[1]Lists!BF500,'[1]Multi-Field'!$F$75="undrained"),BH500,""))</f>
        <v/>
      </c>
      <c r="EF500" s="409" t="str">
        <f>IF(AND('[1]Multi-Field'!$E$76=[1]Lists!BF500,'[1]Multi-Field'!$F$76="Drained"),BI500,IF(AND('[1]Multi-Field'!$E$76=[1]Lists!BF500,'[1]Multi-Field'!$F$6="undrained"),BH500,""))</f>
        <v/>
      </c>
      <c r="EG500" s="409" t="str">
        <f>IF(AND('[1]Multi-Field'!$E$77=[1]Lists!BF500,'[1]Multi-Field'!$F$77="Drained"),BI500,IF(AND('[1]Multi-Field'!$E$77=[1]Lists!BF500,'[1]Multi-Field'!$F$77="undrained"),BH500,""))</f>
        <v/>
      </c>
      <c r="EH500" s="409" t="str">
        <f>IF(AND('[1]Multi-Field'!$E$78=[1]Lists!BF500,'[1]Multi-Field'!$F$78="Drained"),BI500,IF(AND('[1]Multi-Field'!$E$78=[1]Lists!BF500,'[1]Multi-Field'!$F$78="undrained"),BH500,""))</f>
        <v/>
      </c>
      <c r="EI500" s="409" t="str">
        <f>IF(AND('[1]Multi-Field'!$E$79=[1]Lists!BF500,'[1]Multi-Field'!$F$79="Drained"),BI500,IF(AND('[1]Multi-Field'!$E$79=[1]Lists!BF500,'[1]Multi-Field'!$F$79="undrained"),BH500,""))</f>
        <v/>
      </c>
      <c r="EJ500" s="409" t="str">
        <f>IF(AND('[1]Multi-Field'!$E$80=[1]Lists!BF500,'[1]Multi-Field'!$F$80="Drained"),BI500,IF(AND('[1]Multi-Field'!$E$80=[1]Lists!BF500,'[1]Multi-Field'!$F$80="undrained"),BH500,""))</f>
        <v/>
      </c>
      <c r="EK500" s="409" t="str">
        <f>IF(AND('[1]Multi-Field'!$E$81=[1]Lists!BF500,'[1]Multi-Field'!$F$81="Drained"),BI500,IF(AND('[1]Multi-Field'!$E$81=[1]Lists!BF500,'[1]Multi-Field'!$F$81="undrained"),BH500,""))</f>
        <v/>
      </c>
      <c r="EL500" s="409" t="str">
        <f>IF(AND('[1]Multi-Field'!$E$82=[1]Lists!BF500,'[1]Multi-Field'!$F$82="Drained"),BI500,IF(AND('[1]Multi-Field'!$E$82=[1]Lists!BF500,'[1]Multi-Field'!$F$82="undrained"),BH500,""))</f>
        <v/>
      </c>
      <c r="EM500" s="409" t="str">
        <f>IF(AND('[1]Multi-Field'!$E$83=[1]Lists!BF500,'[1]Multi-Field'!$F$83="Drained"),BI500,IF(AND('[1]Multi-Field'!$E$83=[1]Lists!BF500,'[1]Multi-Field'!$F$83="undrained"),BH500,""))</f>
        <v/>
      </c>
      <c r="EN500" s="409" t="str">
        <f>IF(AND('[1]Multi-Field'!$E$84=[1]Lists!BF500,'[1]Multi-Field'!$F$84="Drained"),BI500,IF(AND('[1]Multi-Field'!$E$84=[1]Lists!BF500,'[1]Multi-Field'!$F$84="undrained"),BH500,""))</f>
        <v/>
      </c>
      <c r="EO500" s="409" t="str">
        <f>IF(AND('[1]Multi-Field'!$E$85=[1]Lists!BF500,'[1]Multi-Field'!$F$85="Drained"),BI500,IF(AND('[1]Multi-Field'!$E$85=[1]Lists!BF500,'[1]Multi-Field'!$F$85="undrained"),BH500,""))</f>
        <v/>
      </c>
      <c r="EP500" s="409" t="str">
        <f>IF(AND('[1]Multi-Field'!$E$86=[1]Lists!BF500,'[1]Multi-Field'!$F$86="Drained"),BI500,IF(AND('[1]Multi-Field'!$E$86=[1]Lists!BF500,'[1]Multi-Field'!$F$86="undrained"),BH500,""))</f>
        <v/>
      </c>
      <c r="EQ500" s="409" t="str">
        <f>IF(AND('[1]Multi-Field'!$E$87=[1]Lists!BF500,'[1]Multi-Field'!$F$87="Drained"),BI500,IF(AND('[1]Multi-Field'!$E$87=[1]Lists!BF500,'[1]Multi-Field'!$F$87="undrained"),BH500,""))</f>
        <v/>
      </c>
      <c r="ER500" s="409" t="str">
        <f>IF(AND('[1]Multi-Field'!$E$88=[1]Lists!BF500,'[1]Multi-Field'!$F$88="Drained"),BI500,IF(AND('[1]Multi-Field'!$E$88=[1]Lists!BF500,'[1]Multi-Field'!$F$88="undrained"),BH500,""))</f>
        <v/>
      </c>
      <c r="ES500" s="409" t="str">
        <f>IF(AND('[1]Multi-Field'!$E$89=[1]Lists!BF500,'[1]Multi-Field'!$F$89="Drained"),BI500,IF(AND('[1]Multi-Field'!$E$89=[1]Lists!BF500,'[1]Multi-Field'!$F$89="undrained"),BH500,""))</f>
        <v/>
      </c>
      <c r="ET500" s="409" t="str">
        <f>IF(AND('[1]Multi-Field'!$E$90=[1]Lists!BF500,'[1]Multi-Field'!$F$90="Drained"),BI500,IF(AND('[1]Multi-Field'!$E$90=[1]Lists!BF500,'[1]Multi-Field'!$F$90="undrained"),BH500,""))</f>
        <v/>
      </c>
      <c r="EU500" s="409" t="str">
        <f>IF(AND('[1]Multi-Field'!$E$91=[1]Lists!BF500,'[1]Multi-Field'!$F$91="Drained"),BI500,IF(AND('[1]Multi-Field'!$E$91=[1]Lists!BF500,'[1]Multi-Field'!$F$91="undrained"),BH500,""))</f>
        <v/>
      </c>
      <c r="EV500" s="409" t="str">
        <f>IF(AND('[1]Multi-Field'!$E$92=[1]Lists!BF500,'[1]Multi-Field'!$F$92="Drained"),BI500,IF(AND('[1]Multi-Field'!$E$92=[1]Lists!BF500,'[1]Multi-Field'!$F$92="undrained"),BH500,""))</f>
        <v/>
      </c>
      <c r="EW500" s="409" t="str">
        <f>IF(AND('[1]Multi-Field'!$E$93=[1]Lists!BF500,'[1]Multi-Field'!$F$93="Drained"),BI500,IF(AND('[1]Multi-Field'!$E$93=[1]Lists!BF500,'[1]Multi-Field'!$F$93="undrained"),BH500,""))</f>
        <v/>
      </c>
      <c r="EX500" s="409" t="str">
        <f>IF(AND('[1]Multi-Field'!$E$94=[1]Lists!BF500,'[1]Multi-Field'!$F$94="Drained"),BI500,IF(AND('[1]Multi-Field'!$E$94=[1]Lists!BF500,'[1]Multi-Field'!$F$94="undrained"),BH500,""))</f>
        <v/>
      </c>
      <c r="EY500" s="409" t="str">
        <f>IF(AND('[1]Multi-Field'!$E$95=[1]Lists!BF500,'[1]Multi-Field'!$F$95="Drained"),BI500,IF(AND('[1]Multi-Field'!$E$95=[1]Lists!BF500,'[1]Multi-Field'!$F$95="undrained"),BH500,""))</f>
        <v/>
      </c>
      <c r="EZ500" s="409" t="str">
        <f>IF(AND('[1]Multi-Field'!$E$96=[1]Lists!BF500,'[1]Multi-Field'!$F$96="Drained"),BI500,IF(AND('[1]Multi-Field'!$E$96=[1]Lists!BF500,'[1]Multi-Field'!$F$96="undrained"),BH500,""))</f>
        <v/>
      </c>
      <c r="FA500" s="409" t="str">
        <f>IF(AND('[1]Multi-Field'!$E$97=[1]Lists!BF500,'[1]Multi-Field'!$F$97="Drained"),BI500,IF(AND('[1]Multi-Field'!$E$97=[1]Lists!BF500,'[1]Multi-Field'!$F$97="undrained"),BH500,""))</f>
        <v/>
      </c>
      <c r="FB500" s="409" t="str">
        <f>IF(AND('[1]Multi-Field'!$E$98=[1]Lists!BF500,'[1]Multi-Field'!$F$98="Drained"),BI500,IF(AND('[1]Multi-Field'!$E$98=[1]Lists!BF500,'[1]Multi-Field'!$F$98="undrained"),BH500,""))</f>
        <v/>
      </c>
      <c r="FC500" s="409" t="str">
        <f>IF(AND('[1]Multi-Field'!$E$99=[1]Lists!BF500,'[1]Multi-Field'!$F$99="Drained"),BI500,IF(AND('[1]Multi-Field'!$E$99=[1]Lists!BF500,'[1]Multi-Field'!$F$99="undrained"),BH500,""))</f>
        <v/>
      </c>
      <c r="FD500" s="409" t="str">
        <f>IF(AND('[1]Multi-Field'!$E$100=[1]Lists!BF500,'[1]Multi-Field'!$F$100="Drained"),BI500,IF(AND('[1]Multi-Field'!$E$100=[1]Lists!BF500,'[1]Multi-Field'!$F$100="undrained"),BH500,""))</f>
        <v/>
      </c>
      <c r="FE500" s="409" t="str">
        <f>IF(AND('[1]Multi-Field'!$E$101=[1]Lists!BF500,'[1]Multi-Field'!$F$101="Drained"),BI500,IF(AND('[1]Multi-Field'!$E$101=[1]Lists!BF500,'[1]Multi-Field'!$F$101="undrained"),BH500,""))</f>
        <v/>
      </c>
      <c r="FF500" s="409" t="str">
        <f>IF(AND('[1]Multi-Field'!$E$102=[1]Lists!BF500,'[1]Multi-Field'!$F$102="Drained"),BI500,IF(AND('[1]Multi-Field'!$E$102=[1]Lists!BF500,'[1]Multi-Field'!$F$102="undrained"),BH500,""))</f>
        <v/>
      </c>
      <c r="FG500" s="409" t="str">
        <f>IF(AND('[1]Multi-Field'!$E$103=[1]Lists!BF500,'[1]Multi-Field'!$F$103="Drained"),BI500,IF(AND('[1]Multi-Field'!$E$103=[1]Lists!BF500,'[1]Multi-Field'!$F$103="undrained"),BH500,""))</f>
        <v/>
      </c>
      <c r="FH500" s="409" t="str">
        <f>IF(AND('[1]Multi-Field'!$E$104=[1]Lists!BF500,'[1]Multi-Field'!$F$104="Drained"),BI500,IF(AND('[1]Multi-Field'!$E$104=[1]Lists!BF500,'[1]Multi-Field'!$F$104="undrained"),BH500,""))</f>
        <v/>
      </c>
      <c r="FI500" s="409" t="str">
        <f>IF(AND('[1]Multi-Field'!$E$105=[1]Lists!BF500,'[1]Multi-Field'!$F$105="Drained"),BI500,IF(AND('[1]Multi-Field'!$E$105=[1]Lists!BF500,'[1]Multi-Field'!$F$105="undrained"),BH500,""))</f>
        <v/>
      </c>
      <c r="FJ500" s="409" t="str">
        <f>IF(AND('[1]Multi-Field'!$E$106=[1]Lists!BF500,'[1]Multi-Field'!$F$106="Drained"),BI500,IF(AND('[1]Multi-Field'!$E$106=[1]Lists!BF500,'[1]Multi-Field'!$F$106="undrained"),BH500,""))</f>
        <v/>
      </c>
      <c r="FK500" s="409" t="str">
        <f>IF(AND('[1]Multi-Field'!$E$107=[1]Lists!BF500,'[1]Multi-Field'!$F$107="Drained"),BI500,IF(AND('[1]Multi-Field'!$E$107=[1]Lists!BF500,'[1]Multi-Field'!$F$107="undrained"),BH500,""))</f>
        <v/>
      </c>
      <c r="FL500" s="409" t="str">
        <f>IF(AND('[1]Multi-Field'!$E$108=[1]Lists!BF500,'[1]Multi-Field'!$F$108="Drained"),BI500,IF(AND('[1]Multi-Field'!$E$108=[1]Lists!BF500,'[1]Multi-Field'!$F$108="undrained"),BH500,""))</f>
        <v/>
      </c>
      <c r="FM500" s="409" t="str">
        <f>IF(AND('[1]Multi-Field'!$E$109=[1]Lists!BF500,'[1]Multi-Field'!$F$109="Drained"),BI500,IF(AND('[1]Multi-Field'!$E$109=[1]Lists!BF500,'[1]Multi-Field'!$F$109="undrained"),BH500,""))</f>
        <v/>
      </c>
      <c r="FN500" s="409" t="str">
        <f>IF(AND('[1]Multi-Field'!$E$110=[1]Lists!BF500,'[1]Multi-Field'!$F$110="Drained"),BI500,IF(AND('[1]Multi-Field'!$E$110=[1]Lists!BF500,'[1]Multi-Field'!$F$110="undrained"),BH500,""))</f>
        <v/>
      </c>
      <c r="FO500" s="409" t="str">
        <f>IF(AND('[1]Multi-Field'!$E$111=[1]Lists!BF500,'[1]Multi-Field'!$F$111="Drained"),BI500,IF(AND('[1]Multi-Field'!$E$111=[1]Lists!BF500,'[1]Multi-Field'!$F$111="undrained"),BH500,""))</f>
        <v/>
      </c>
      <c r="FP500" s="409" t="str">
        <f>IF(AND('[1]Multi-Field'!$E$112=[1]Lists!BF500,'[1]Multi-Field'!$F$112="Drained"),BI500,IF(AND('[1]Multi-Field'!$E$112=[1]Lists!BF500,'[1]Multi-Field'!$F$112="undrained"),BH500,""))</f>
        <v/>
      </c>
      <c r="FQ500" s="409" t="str">
        <f>IF(AND('[1]Multi-Field'!$E$113=[1]Lists!BF500,'[1]Multi-Field'!$F$113="Drained"),BI500,IF(AND('[1]Multi-Field'!$E$113=[1]Lists!BF500,'[1]Multi-Field'!$F$113="undrained"),BH500,""))</f>
        <v/>
      </c>
      <c r="FR500" s="409" t="str">
        <f>IF(AND('[1]Multi-Field'!$E$114=[1]Lists!BF500,'[1]Multi-Field'!$F$114="Drained"),BI500,IF(AND('[1]Multi-Field'!$E$114=[1]Lists!BF500,'[1]Multi-Field'!$F$114="undrained"),BH500,""))</f>
        <v/>
      </c>
      <c r="FS500" s="409" t="str">
        <f>IF(AND('[1]Multi-Field'!$E$115=[1]Lists!BF500,'[1]Multi-Field'!$F$115="Drained"),BI500,IF(AND('[1]Multi-Field'!$E$115=[1]Lists!BF500,'[1]Multi-Field'!$F$115="undrained"),BH500,""))</f>
        <v/>
      </c>
      <c r="FT500" s="409" t="str">
        <f>IF(AND('[1]Multi-Field'!$E$116=[1]Lists!BF500,'[1]Multi-Field'!$F$116="Drained"),BI500,IF(AND('[1]Multi-Field'!$E$116=[1]Lists!BF500,'[1]Multi-Field'!$F$116="undrained"),BH500,""))</f>
        <v/>
      </c>
      <c r="FU500" s="409" t="str">
        <f>IF(AND('[1]Multi-Field'!$E$117=[1]Lists!BF500,'[1]Multi-Field'!$F$117="Drained"),BI500,IF(AND('[1]Multi-Field'!$E$117=[1]Lists!BF500,'[1]Multi-Field'!$F$117="undrained"),BH500,""))</f>
        <v/>
      </c>
      <c r="FV500" s="409" t="str">
        <f>IF(AND('[1]Multi-Field'!$E$118=[1]Lists!BF500,'[1]Multi-Field'!$F$118="Drained"),BI500,IF(AND('[1]Multi-Field'!$E$118=[1]Lists!BF500,'[1]Multi-Field'!$F$118="undrained"),BH500,""))</f>
        <v/>
      </c>
      <c r="FW500" s="409" t="str">
        <f>IF(AND('[1]Multi-Field'!$E$119=[1]Lists!BF500,'[1]Multi-Field'!$F$119="Drained"),BI500,IF(AND('[1]Multi-Field'!$E$119=[1]Lists!BF500,'[1]Multi-Field'!$F$119="undrained"),BH500,""))</f>
        <v/>
      </c>
      <c r="FX500" s="409" t="str">
        <f>IF(AND('[1]Multi-Field'!$E$120=[1]Lists!BF500,'[1]Multi-Field'!$F$120="Drained"),BI500,IF(AND('[1]Multi-Field'!$E$120=[1]Lists!BF500,'[1]Multi-Field'!$F$120="undrained"),BH500,""))</f>
        <v/>
      </c>
      <c r="GC500" s="4">
        <v>1</v>
      </c>
    </row>
    <row r="501" spans="1:185" ht="13.5" customHeight="1" thickBot="1">
      <c r="A501" s="7" t="s">
        <v>587</v>
      </c>
      <c r="B501" s="7"/>
      <c r="C501" s="7"/>
      <c r="D501" s="8">
        <v>60</v>
      </c>
      <c r="E501" s="8">
        <f t="shared" si="67"/>
        <v>62</v>
      </c>
      <c r="F501" s="8">
        <f t="shared" si="68"/>
        <v>63</v>
      </c>
      <c r="G501" s="8">
        <v>65</v>
      </c>
      <c r="H501" s="8">
        <v>65</v>
      </c>
      <c r="I501" s="8">
        <f t="shared" si="71"/>
        <v>65</v>
      </c>
      <c r="J501" s="8">
        <f t="shared" si="72"/>
        <v>65</v>
      </c>
      <c r="K501" s="8">
        <v>65</v>
      </c>
      <c r="L501" s="8">
        <v>105</v>
      </c>
      <c r="M501" s="8">
        <f t="shared" si="69"/>
        <v>107</v>
      </c>
      <c r="N501" s="8">
        <f t="shared" si="70"/>
        <v>108</v>
      </c>
      <c r="O501" s="8">
        <v>110</v>
      </c>
      <c r="P501" s="391"/>
      <c r="Q501" s="85"/>
      <c r="R501" s="397"/>
      <c r="S501" s="395" t="str">
        <f t="shared" si="73"/>
        <v/>
      </c>
      <c r="T501" s="397"/>
      <c r="U501" s="398"/>
      <c r="BF501" s="411" t="s">
        <v>1665</v>
      </c>
      <c r="BG501" s="412">
        <v>4</v>
      </c>
      <c r="BH501" s="412">
        <v>4</v>
      </c>
      <c r="BI501" s="412">
        <v>5</v>
      </c>
      <c r="BJ501" s="409" t="e">
        <f>IF(AND('[1]Single Field'!#REF!=[1]Lists!BF501,'[1]Single Field'!#REF!="Drained"),"x",IF(AND('[1]Single Field'!#REF!=[1]Lists!BF501,'[1]Single Field'!#REF!="Undrained"),O,""))</f>
        <v>#REF!</v>
      </c>
      <c r="BK501" s="409" t="str">
        <f>IF(AND('[1]Multi-Field'!$E$3=[1]Lists!BF501,'[1]Multi-Field'!$F$3="Drained"),BI501,IF(AND('[1]Multi-Field'!$E$3=BF501,'[1]Multi-Field'!$F$3="undrained"),BH501,""))</f>
        <v/>
      </c>
      <c r="BL501" s="409" t="str">
        <f>IF(AND('[1]Multi-Field'!$E$4=BF501,'[1]Multi-Field'!$F$4="Drained"),BI501,IF(AND('[1]Multi-Field'!$E$4=BF501,'[1]Multi-Field'!$F$4="undrained"),BH501,""))</f>
        <v/>
      </c>
      <c r="BM501" s="409" t="str">
        <f>IF(AND('[1]Multi-Field'!$E$5=BF501,'[1]Multi-Field'!$F$5="Drained"),BI501,IF(AND('[1]Multi-Field'!$E$5=BF501,'[1]Multi-Field'!$F$5="undrained"),BH501,""))</f>
        <v/>
      </c>
      <c r="BN501" s="409" t="str">
        <f>IF(AND('[1]Multi-Field'!$E$6=BF501,'[1]Multi-Field'!$F$6="Drained"),BI501,IF(AND('[1]Multi-Field'!$E$6=BF501,'[1]Multi-Field'!$F$6="undrained"),BH501,""))</f>
        <v/>
      </c>
      <c r="BO501" s="409" t="str">
        <f>IF(AND('[1]Multi-Field'!$E$7=BF501,'[1]Multi-Field'!$F$7="Drained"),BI501,IF(AND('[1]Multi-Field'!$E$7=BF501,'[1]Multi-Field'!$F$7="undrained"),BH501,""))</f>
        <v/>
      </c>
      <c r="BP501" s="409" t="str">
        <f>IF(AND('[1]Multi-Field'!$E$8=BF501,'[1]Multi-Field'!$F$8="Drained"),BI501,IF(AND('[1]Multi-Field'!$E$8=BF501,'[1]Multi-Field'!$F$8="undrained"),BH501,""))</f>
        <v/>
      </c>
      <c r="BQ501" s="409" t="str">
        <f>IF(AND('[1]Multi-Field'!$E$9=BF501,'[1]Multi-Field'!$F$9="Drained"),BI501,IF(AND('[1]Multi-Field'!$E$9=BF501,'[1]Multi-Field'!$F$9="undrained"),BH501,""))</f>
        <v/>
      </c>
      <c r="BR501" s="409" t="str">
        <f>IF(AND('[1]Multi-Field'!$E$10=BF501,'[1]Multi-Field'!$F$10="Drained"),BI501,IF(AND('[1]Multi-Field'!$E$10=BF501,'[1]Multi-Field'!$F$10="undrained"),BH501,""))</f>
        <v/>
      </c>
      <c r="BS501" s="409" t="str">
        <f>IF(AND('[1]Multi-Field'!$E$11=BF501,'[1]Multi-Field'!$F$11="Drained"),BI501,IF(AND('[1]Multi-Field'!$E$11=BF501,'[1]Multi-Field'!$F$11="undrained"),BH501,""))</f>
        <v/>
      </c>
      <c r="BT501" s="409" t="str">
        <f>IF(AND('[1]Multi-Field'!$E$12=BF501,'[1]Multi-Field'!$F$12="Drained"),BI501,IF(AND('[1]Multi-Field'!$E$12=BF501,'[1]Multi-Field'!$F$12="undrained"),BH501,""))</f>
        <v/>
      </c>
      <c r="BU501" s="409" t="str">
        <f>IF(AND('[1]Multi-Field'!$E$13=BF501,'[1]Multi-Field'!$F$13="Drained"),BI501,IF(AND('[1]Multi-Field'!$E$3=BF501,'[1]Multi-Field'!$F$13="undrained"),BH501,""))</f>
        <v/>
      </c>
      <c r="BV501" s="409" t="str">
        <f>IF(AND('[1]Multi-Field'!$E$14=BF501,'[1]Multi-Field'!$F$14="Drained"),BI501,IF(AND('[1]Multi-Field'!$E$14=BF501,'[1]Multi-Field'!$F$14="undrained"),BH501,""))</f>
        <v/>
      </c>
      <c r="BW501" s="409" t="str">
        <f>IF(AND('[1]Multi-Field'!$E$15=BF501,'[1]Multi-Field'!$F$15="Drained"),BI501,IF(AND('[1]Multi-Field'!$E$15=BF501,'[1]Multi-Field'!$F$15="undrained"),BH501,""))</f>
        <v/>
      </c>
      <c r="BX501" s="409" t="str">
        <f>IF(AND('[1]Multi-Field'!$E$16=[1]Lists!BF501,'[1]Multi-Field'!$F$16="Drained"),BI501,IF(AND('[1]Multi-Field'!$E$16=[1]Lists!BF501,'[1]Multi-Field'!$F$16="undrained"),BH501,""))</f>
        <v/>
      </c>
      <c r="BY501" s="409" t="str">
        <f>IF(AND('[1]Multi-Field'!$E$17=[1]Lists!BF501,'[1]Multi-Field'!$F$17="Drained"),BI501,IF(AND('[1]Multi-Field'!$E$17=[1]Lists!BF501,'[1]Multi-Field'!$F$17="undrained"),BH501,""))</f>
        <v/>
      </c>
      <c r="BZ501" s="409" t="str">
        <f>IF(AND('[1]Multi-Field'!$E$18=[1]Lists!BF501,'[1]Multi-Field'!$F$18="Drained"),BI501,IF(AND('[1]Multi-Field'!$E$18=[1]Lists!BF501,'[1]Multi-Field'!$F$18="undrained"),BH501,""))</f>
        <v/>
      </c>
      <c r="CA501" s="409" t="str">
        <f>IF(AND('[1]Multi-Field'!$E$19=[1]Lists!BF501,'[1]Multi-Field'!$F$19="Drained"),BI501,IF(AND('[1]Multi-Field'!$E$19=[1]Lists!BF501,'[1]Multi-Field'!$F$19="undrained"),BH501,""))</f>
        <v/>
      </c>
      <c r="CB501" s="409" t="str">
        <f>IF(AND('[1]Multi-Field'!$E$20=[1]Lists!BF501,'[1]Multi-Field'!$F$20="Drained"),BI501,IF(AND('[1]Multi-Field'!$E$20=[1]Lists!BF501,'[1]Multi-Field'!$F$20="undrained"),BH501,""))</f>
        <v/>
      </c>
      <c r="CC501" s="409" t="str">
        <f>IF(AND('[1]Multi-Field'!$E$21=[1]Lists!BF501,'[1]Multi-Field'!$F$21="Drained"),BI501,IF(AND('[1]Multi-Field'!$E$21=[1]Lists!BF501,'[1]Multi-Field'!$F$21="undrained"),BH501,""))</f>
        <v/>
      </c>
      <c r="CD501" s="409" t="str">
        <f>IF(AND('[1]Multi-Field'!$E$22=[1]Lists!BF501,'[1]Multi-Field'!$F$22="Drained"),BI501,IF(AND('[1]Multi-Field'!$E$22=[1]Lists!BF501,'[1]Multi-Field'!$F$22="undrained"),BH501,""))</f>
        <v/>
      </c>
      <c r="CE501" s="409" t="str">
        <f>IF(AND('[1]Multi-Field'!$E$23=[1]Lists!BF501,'[1]Multi-Field'!$F$23="Drained"),BI501,IF(AND('[1]Multi-Field'!$E$23=[1]Lists!BF501,'[1]Multi-Field'!$F$23="undrained"),BH501,""))</f>
        <v/>
      </c>
      <c r="CF501" s="409" t="str">
        <f>IF(AND('[1]Multi-Field'!$E$24=[1]Lists!BF501,'[1]Multi-Field'!$F$24="Drained"),BI501,IF(AND('[1]Multi-Field'!$E$24=[1]Lists!BF501,'[1]Multi-Field'!$F$24="undrained"),BH501,""))</f>
        <v/>
      </c>
      <c r="CG501" s="409" t="str">
        <f>IF(AND('[1]Multi-Field'!$E$25=[1]Lists!BF501,'[1]Multi-Field'!$F$25="Drained"),BI501,IF(AND('[1]Multi-Field'!$E$25=[1]Lists!BF501,'[1]Multi-Field'!$F$25="undrained"),BH501,""))</f>
        <v/>
      </c>
      <c r="CH501" s="409" t="str">
        <f>IF(AND('[1]Multi-Field'!$E$26=[1]Lists!BF501,'[1]Multi-Field'!$F$26="Drained"),BI501,IF(AND('[1]Multi-Field'!$E$26=[1]Lists!BF501,'[1]Multi-Field'!$F$26="undrained"),BH501,""))</f>
        <v/>
      </c>
      <c r="CI501" s="409" t="str">
        <f>IF(AND('[1]Multi-Field'!$E$27=[1]Lists!BF501,'[1]Multi-Field'!$F$27="Drained"),BI501,IF(AND('[1]Multi-Field'!$E$27=[1]Lists!BF501,'[1]Multi-Field'!$F$27="undrained"),BH501,""))</f>
        <v/>
      </c>
      <c r="CJ501" s="409" t="str">
        <f>IF(AND('[1]Multi-Field'!$E$28=[1]Lists!BF501,'[1]Multi-Field'!$F$28="Drained"),BI501,IF(AND('[1]Multi-Field'!$E$28=[1]Lists!BF501,'[1]Multi-Field'!$F$28="undrained"),BH501,""))</f>
        <v/>
      </c>
      <c r="CK501" s="409" t="str">
        <f>IF(AND('[1]Multi-Field'!$E$29=[1]Lists!BF501,'[1]Multi-Field'!$F$29="Drained"),BI501,IF(AND('[1]Multi-Field'!$E$29=[1]Lists!BF501,'[1]Multi-Field'!$F$29="undrained"),BH501,""))</f>
        <v/>
      </c>
      <c r="CL501" s="409" t="str">
        <f>IF(AND('[1]Multi-Field'!$E$30=[1]Lists!BF501,'[1]Multi-Field'!$F$30="Drained"),BI501,IF(AND('[1]Multi-Field'!$E$30=[1]Lists!BF501,'[1]Multi-Field'!$F$30="undrained"),BH501,""))</f>
        <v/>
      </c>
      <c r="CM501" s="409" t="str">
        <f>IF(AND('[1]Multi-Field'!$E$31=[1]Lists!BF501,'[1]Multi-Field'!$F$31="Drained"),BI501,IF(AND('[1]Multi-Field'!$E$31=[1]Lists!BF501,'[1]Multi-Field'!$F$31="undrained"),BH501,""))</f>
        <v/>
      </c>
      <c r="CN501" s="409" t="str">
        <f>IF(AND('[1]Multi-Field'!$E$32=[1]Lists!BF501,'[1]Multi-Field'!$F$32="Drained"),BI501,IF(AND('[1]Multi-Field'!$E$32=[1]Lists!BF501,'[1]Multi-Field'!$F$32="undrained"),BH501,""))</f>
        <v/>
      </c>
      <c r="CO501" s="409" t="str">
        <f>IF(AND('[1]Multi-Field'!$E$33=[1]Lists!BF501,'[1]Multi-Field'!$F$33="Drained"),BI501,IF(AND('[1]Multi-Field'!$E$33=[1]Lists!BF501,'[1]Multi-Field'!$F$33="undrained"),BH501,""))</f>
        <v/>
      </c>
      <c r="CP501" s="409" t="str">
        <f>IF(AND('[1]Multi-Field'!$E$34=[1]Lists!BF501,'[1]Multi-Field'!$F$34="Drained"),BI501,IF(AND('[1]Multi-Field'!$E$34=[1]Lists!BF501,'[1]Multi-Field'!$F$34="undrained"),BH501,""))</f>
        <v/>
      </c>
      <c r="CQ501" s="409" t="str">
        <f>IF(AND('[1]Multi-Field'!$E$35=[1]Lists!BF501,'[1]Multi-Field'!$F$35="Drained"),BI501,IF(AND('[1]Multi-Field'!$E$35=[1]Lists!BF501,'[1]Multi-Field'!$F$35="undrained"),BH501,""))</f>
        <v/>
      </c>
      <c r="CR501" s="409" t="str">
        <f>IF(AND('[1]Multi-Field'!$E$36=[1]Lists!BF501,'[1]Multi-Field'!$F$36="Drained"),BI501,IF(AND('[1]Multi-Field'!$E$36=[1]Lists!BF501,'[1]Multi-Field'!$F$36="undrained"),BH501,""))</f>
        <v/>
      </c>
      <c r="CS501" s="409" t="str">
        <f>IF(AND('[1]Multi-Field'!$E$37=[1]Lists!BF501,'[1]Multi-Field'!$F$37="Drained"),BI501,IF(AND('[1]Multi-Field'!$E$37=[1]Lists!BF501,'[1]Multi-Field'!$F$37="undrained"),BH501,""))</f>
        <v/>
      </c>
      <c r="CT501" s="409" t="str">
        <f>IF(AND('[1]Multi-Field'!$E$38=[1]Lists!BF501,'[1]Multi-Field'!$F$38="Drained"),BI501,IF(AND('[1]Multi-Field'!$E$38=[1]Lists!BF501,'[1]Multi-Field'!$F$38="undrained"),BH501,""))</f>
        <v/>
      </c>
      <c r="CU501" s="409" t="str">
        <f>IF(AND('[1]Multi-Field'!$E$39=[1]Lists!BF501,'[1]Multi-Field'!$F$39="Drained"),BI501,IF(AND('[1]Multi-Field'!$E$39=[1]Lists!BF501,'[1]Multi-Field'!$F$39="undrained"),BH501,""))</f>
        <v/>
      </c>
      <c r="CV501" s="409" t="str">
        <f>IF(AND('[1]Multi-Field'!$E$40=[1]Lists!BF501,'[1]Multi-Field'!$F$40="Drained"),BI501,IF(AND('[1]Multi-Field'!$E$40=[1]Lists!BF501,'[1]Multi-Field'!$F$40="undrained"),BH501,""))</f>
        <v/>
      </c>
      <c r="CW501" s="409" t="str">
        <f>IF(AND('[1]Multi-Field'!$E$41=[1]Lists!BF501,'[1]Multi-Field'!$F$40="Drained"),BI501,IF(AND('[1]Multi-Field'!$E$40=[1]Lists!BF501,'[1]Multi-Field'!$F$40="undrained"),BH501,""))</f>
        <v/>
      </c>
      <c r="CX501" s="409" t="str">
        <f>IF(AND('[1]Multi-Field'!$E$42=[1]Lists!BF501,'[1]Multi-Field'!$F$42="Drained"),BI501,IF(AND('[1]Multi-Field'!$E$42=[1]Lists!BF501,'[1]Multi-Field'!$F$42="undrained"),BH501,""))</f>
        <v/>
      </c>
      <c r="CY501" s="409" t="str">
        <f>IF(AND('[1]Multi-Field'!$E$43=[1]Lists!BF501,'[1]Multi-Field'!$F$43="Drained"),BI501,IF(AND('[1]Multi-Field'!$E$43=[1]Lists!BF501,'[1]Multi-Field'!$F$43="undrained"),BH501,""))</f>
        <v/>
      </c>
      <c r="CZ501" s="409" t="str">
        <f>IF(AND('[1]Multi-Field'!$E$44=[1]Lists!BF501,'[1]Multi-Field'!$F$44="Drained"),BI501,IF(AND('[1]Multi-Field'!$E$44=[1]Lists!BF501,'[1]Multi-Field'!$F$44="undrained"),BH501,""))</f>
        <v/>
      </c>
      <c r="DA501" s="409" t="str">
        <f>IF(AND('[1]Multi-Field'!$E$45=[1]Lists!BF501,'[1]Multi-Field'!$F$45="Drained"),BI501,IF(AND('[1]Multi-Field'!$E$45=[1]Lists!BF501,'[1]Multi-Field'!$F$45="undrained"),BH501,""))</f>
        <v/>
      </c>
      <c r="DB501" s="409" t="str">
        <f>IF(AND('[1]Multi-Field'!$E$46=[1]Lists!BF501,'[1]Multi-Field'!$F$46="Drained"),BI501,IF(AND('[1]Multi-Field'!$E$46=[1]Lists!BF501,'[1]Multi-Field'!$F$46="undrained"),BH501,""))</f>
        <v/>
      </c>
      <c r="DC501" s="409" t="str">
        <f>IF(AND('[1]Multi-Field'!$E$47=[1]Lists!BF501,'[1]Multi-Field'!$F$47="Drained"),BI501,IF(AND('[1]Multi-Field'!$E$47=[1]Lists!BF501,'[1]Multi-Field'!$F$47="undrained"),BH501,""))</f>
        <v/>
      </c>
      <c r="DD501" s="409" t="str">
        <f>IF(AND('[1]Multi-Field'!$E$48=[1]Lists!BF501,'[1]Multi-Field'!$F$48="Drained"),BI501,IF(AND('[1]Multi-Field'!$E$48=[1]Lists!BF501,'[1]Multi-Field'!$F$48="undrained"),BH501,""))</f>
        <v/>
      </c>
      <c r="DE501" s="409" t="str">
        <f>IF(AND('[1]Multi-Field'!$E$49=[1]Lists!BF501,'[1]Multi-Field'!$F$49="Drained"),BI501,IF(AND('[1]Multi-Field'!$E$49=[1]Lists!BF501,'[1]Multi-Field'!$F$9="undrained"),BH501,""))</f>
        <v/>
      </c>
      <c r="DF501" s="409" t="str">
        <f>IF(AND('[1]Multi-Field'!$E$50=[1]Lists!BF501,'[1]Multi-Field'!$F$50="Drained"),BI501,IF(AND('[1]Multi-Field'!$E$50=[1]Lists!BF501,'[1]Multi-Field'!$F$50="undrained"),BH501,""))</f>
        <v/>
      </c>
      <c r="DG501" s="409" t="str">
        <f>IF(AND('[1]Multi-Field'!$E$51=[1]Lists!BF501,'[1]Multi-Field'!$F$51="Drained"),BI501,IF(AND('[1]Multi-Field'!$E$51=[1]Lists!BF501,'[1]Multi-Field'!$F$51="undrained"),BH501,""))</f>
        <v/>
      </c>
      <c r="DH501" s="409" t="str">
        <f>IF(AND('[1]Multi-Field'!$E$52=[1]Lists!BF501,'[1]Multi-Field'!$F$52="Drained"),BI501,IF(AND('[1]Multi-Field'!$E$52=[1]Lists!BF501,'[1]Multi-Field'!$F$52="undrained"),BH501,""))</f>
        <v/>
      </c>
      <c r="DI501" s="409" t="str">
        <f>IF(AND('[1]Multi-Field'!$E$53=[1]Lists!BF501,'[1]Multi-Field'!$F$53="Drained"),BI501,IF(AND('[1]Multi-Field'!$E$53=[1]Lists!BF501,'[1]Multi-Field'!$F$53="undrained"),BH501,""))</f>
        <v/>
      </c>
      <c r="DJ501" s="409" t="str">
        <f>IF(AND('[1]Multi-Field'!$E$54=[1]Lists!BF501,'[1]Multi-Field'!$F$54="Drained"),BI501,IF(AND('[1]Multi-Field'!$E$54=[1]Lists!BF501,'[1]Multi-Field'!$F$54="undrained"),BH501,""))</f>
        <v/>
      </c>
      <c r="DK501" s="409" t="str">
        <f>IF(AND('[1]Multi-Field'!$E$55=[1]Lists!BF501,'[1]Multi-Field'!$F$55="Drained"),BI501,IF(AND('[1]Multi-Field'!$E$55=[1]Lists!BF501,'[1]Multi-Field'!$F$55="undrained"),BH501,""))</f>
        <v/>
      </c>
      <c r="DL501" s="409" t="str">
        <f>IF(AND('[1]Multi-Field'!$E$56=[1]Lists!BF501,'[1]Multi-Field'!$F$56="Drained"),BI501,IF(AND('[1]Multi-Field'!$E$56=[1]Lists!BF501,'[1]Multi-Field'!$F$56="undrained"),BH501,""))</f>
        <v/>
      </c>
      <c r="DM501" s="409" t="str">
        <f>IF(AND('[1]Multi-Field'!$E$57=[1]Lists!BF501,'[1]Multi-Field'!$F$57="Drained"),BI501,IF(AND('[1]Multi-Field'!$E$57=[1]Lists!BF501,'[1]Multi-Field'!$F$57="undrained"),BH501,""))</f>
        <v/>
      </c>
      <c r="DN501" s="409" t="str">
        <f>IF(AND('[1]Multi-Field'!$E$58=[1]Lists!BF501,'[1]Multi-Field'!$F$58="Drained"),BI501,IF(AND('[1]Multi-Field'!$E$58=[1]Lists!BF501,'[1]Multi-Field'!$F$58="undrained"),BH501,""))</f>
        <v/>
      </c>
      <c r="DO501" s="409" t="str">
        <f>IF(AND('[1]Multi-Field'!$E$59=[1]Lists!BF501,'[1]Multi-Field'!$F$59="Drained"),BI501,IF(AND('[1]Multi-Field'!$E$59=[1]Lists!BF501,'[1]Multi-Field'!$F$59="undrained"),BH501,""))</f>
        <v/>
      </c>
      <c r="DP501" s="409" t="str">
        <f>IF(AND('[1]Multi-Field'!$E$60=[1]Lists!BF501,'[1]Multi-Field'!$F$60="Drained"),BI501,IF(AND('[1]Multi-Field'!$E$60=[1]Lists!BF501,'[1]Multi-Field'!$F$60="undrained"),BH501,""))</f>
        <v/>
      </c>
      <c r="DQ501" s="409" t="str">
        <f>IF(AND('[1]Multi-Field'!$E$61=[1]Lists!BF501,'[1]Multi-Field'!$F$61="Drained"),BI501,IF(AND('[1]Multi-Field'!$E$61=[1]Lists!BF501,'[1]Multi-Field'!$F$61="undrained"),BH501,""))</f>
        <v/>
      </c>
      <c r="DR501" s="409" t="str">
        <f>IF(AND('[1]Multi-Field'!$E$62=[1]Lists!BF501,'[1]Multi-Field'!$F$62="Drained"),BI501,IF(AND('[1]Multi-Field'!$E$62=[1]Lists!BF501,'[1]Multi-Field'!$F$62="undrained"),BH501,""))</f>
        <v/>
      </c>
      <c r="DS501" s="409" t="str">
        <f>IF(AND('[1]Multi-Field'!$E$63=[1]Lists!BF501,'[1]Multi-Field'!$F$63="Drained"),BI501,IF(AND('[1]Multi-Field'!$E$63=[1]Lists!BF501,'[1]Multi-Field'!$F$63="undrained"),BH501,""))</f>
        <v/>
      </c>
      <c r="DT501" s="409" t="str">
        <f>IF(AND('[1]Multi-Field'!$E$64=[1]Lists!BF501,'[1]Multi-Field'!$F$64="Drained"),BI501,IF(AND('[1]Multi-Field'!$E$64=[1]Lists!BF501,'[1]Multi-Field'!$F$64="undrained"),BH501,""))</f>
        <v/>
      </c>
      <c r="DU501" s="409" t="str">
        <f>IF(AND('[1]Multi-Field'!$E$65=[1]Lists!BF501,'[1]Multi-Field'!$F$65="Drained"),BI501,IF(AND('[1]Multi-Field'!$E$65=[1]Lists!BF501,'[1]Multi-Field'!$F$65="undrained"),BH501,""))</f>
        <v/>
      </c>
      <c r="DV501" s="409" t="str">
        <f>IF(AND('[1]Multi-Field'!$E$66=[1]Lists!BF501,'[1]Multi-Field'!$F$66="Drained"),BI501,IF(AND('[1]Multi-Field'!$E$66=[1]Lists!BF501,'[1]Multi-Field'!$F$66="undrained"),BH501,""))</f>
        <v/>
      </c>
      <c r="DW501" s="409" t="str">
        <f>IF(AND('[1]Multi-Field'!$E$67=[1]Lists!BF501,'[1]Multi-Field'!$F$67="Drained"),BI501,IF(AND('[1]Multi-Field'!$E$67=[1]Lists!BF501,'[1]Multi-Field'!$F$67="undrained"),BH501,""))</f>
        <v/>
      </c>
      <c r="DX501" s="409" t="str">
        <f>IF(AND('[1]Multi-Field'!$E$68=[1]Lists!BF501,'[1]Multi-Field'!$F$68="Drained"),BI501,IF(AND('[1]Multi-Field'!$E$68=[1]Lists!BF501,'[1]Multi-Field'!$F$68="undrained"),BH501,""))</f>
        <v/>
      </c>
      <c r="DY501" s="409" t="str">
        <f>IF(AND('[1]Multi-Field'!$E$69=[1]Lists!BF501,'[1]Multi-Field'!$F$69="Drained"),BI501,IF(AND('[1]Multi-Field'!$E$69=[1]Lists!BF501,'[1]Multi-Field'!$F$69="undrained"),BH501,""))</f>
        <v/>
      </c>
      <c r="DZ501" s="409" t="str">
        <f>IF(AND('[1]Multi-Field'!$E$70=[1]Lists!BF501,'[1]Multi-Field'!$F$70="Drained"),BI501,IF(AND('[1]Multi-Field'!$E$70=[1]Lists!BF501,'[1]Multi-Field'!$F$70="undrained"),BH501,""))</f>
        <v/>
      </c>
      <c r="EA501" s="409" t="str">
        <f>IF(AND('[1]Multi-Field'!$E$71=[1]Lists!BF501,'[1]Multi-Field'!$F$71="Drained"),BI501,IF(AND('[1]Multi-Field'!$E$71=[1]Lists!BF501,'[1]Multi-Field'!$F$71="undrained"),BH501,""))</f>
        <v/>
      </c>
      <c r="EB501" s="409" t="str">
        <f>IF(AND('[1]Multi-Field'!$E$72=[1]Lists!BF501,'[1]Multi-Field'!$F$72="Drained"),BI501,IF(AND('[1]Multi-Field'!$E$72=[1]Lists!BF501,'[1]Multi-Field'!$F$72="undrained"),BH501,""))</f>
        <v/>
      </c>
      <c r="EC501" s="409" t="str">
        <f>IF(AND('[1]Multi-Field'!$E$73=[1]Lists!BF501,'[1]Multi-Field'!$F$73="Drained"),BI501,IF(AND('[1]Multi-Field'!$E$73=[1]Lists!BF501,'[1]Multi-Field'!$F$73="undrained"),BH501,""))</f>
        <v/>
      </c>
      <c r="ED501" s="409" t="str">
        <f>IF(AND('[1]Multi-Field'!$E$74=[1]Lists!BF501,'[1]Multi-Field'!$F$74="Drained"),BI501,IF(AND('[1]Multi-Field'!$E$74=[1]Lists!BF501,'[1]Multi-Field'!$F$74="undrained"),BH501,""))</f>
        <v/>
      </c>
      <c r="EE501" s="409" t="str">
        <f>IF(AND('[1]Multi-Field'!$E$75=[1]Lists!BF501,'[1]Multi-Field'!$F$75="Drained"),BI501,IF(AND('[1]Multi-Field'!$E$75=[1]Lists!BF501,'[1]Multi-Field'!$F$75="undrained"),BH501,""))</f>
        <v/>
      </c>
      <c r="EF501" s="409" t="str">
        <f>IF(AND('[1]Multi-Field'!$E$76=[1]Lists!BF501,'[1]Multi-Field'!$F$76="Drained"),BI501,IF(AND('[1]Multi-Field'!$E$76=[1]Lists!BF501,'[1]Multi-Field'!$F$6="undrained"),BH501,""))</f>
        <v/>
      </c>
      <c r="EG501" s="409" t="str">
        <f>IF(AND('[1]Multi-Field'!$E$77=[1]Lists!BF501,'[1]Multi-Field'!$F$77="Drained"),BI501,IF(AND('[1]Multi-Field'!$E$77=[1]Lists!BF501,'[1]Multi-Field'!$F$77="undrained"),BH501,""))</f>
        <v/>
      </c>
      <c r="EH501" s="409" t="str">
        <f>IF(AND('[1]Multi-Field'!$E$78=[1]Lists!BF501,'[1]Multi-Field'!$F$78="Drained"),BI501,IF(AND('[1]Multi-Field'!$E$78=[1]Lists!BF501,'[1]Multi-Field'!$F$78="undrained"),BH501,""))</f>
        <v/>
      </c>
      <c r="EI501" s="409" t="str">
        <f>IF(AND('[1]Multi-Field'!$E$79=[1]Lists!BF501,'[1]Multi-Field'!$F$79="Drained"),BI501,IF(AND('[1]Multi-Field'!$E$79=[1]Lists!BF501,'[1]Multi-Field'!$F$79="undrained"),BH501,""))</f>
        <v/>
      </c>
      <c r="EJ501" s="409" t="str">
        <f>IF(AND('[1]Multi-Field'!$E$80=[1]Lists!BF501,'[1]Multi-Field'!$F$80="Drained"),BI501,IF(AND('[1]Multi-Field'!$E$80=[1]Lists!BF501,'[1]Multi-Field'!$F$80="undrained"),BH501,""))</f>
        <v/>
      </c>
      <c r="EK501" s="409" t="str">
        <f>IF(AND('[1]Multi-Field'!$E$81=[1]Lists!BF501,'[1]Multi-Field'!$F$81="Drained"),BI501,IF(AND('[1]Multi-Field'!$E$81=[1]Lists!BF501,'[1]Multi-Field'!$F$81="undrained"),BH501,""))</f>
        <v/>
      </c>
      <c r="EL501" s="409" t="str">
        <f>IF(AND('[1]Multi-Field'!$E$82=[1]Lists!BF501,'[1]Multi-Field'!$F$82="Drained"),BI501,IF(AND('[1]Multi-Field'!$E$82=[1]Lists!BF501,'[1]Multi-Field'!$F$82="undrained"),BH501,""))</f>
        <v/>
      </c>
      <c r="EM501" s="409" t="str">
        <f>IF(AND('[1]Multi-Field'!$E$83=[1]Lists!BF501,'[1]Multi-Field'!$F$83="Drained"),BI501,IF(AND('[1]Multi-Field'!$E$83=[1]Lists!BF501,'[1]Multi-Field'!$F$83="undrained"),BH501,""))</f>
        <v/>
      </c>
      <c r="EN501" s="409" t="str">
        <f>IF(AND('[1]Multi-Field'!$E$84=[1]Lists!BF501,'[1]Multi-Field'!$F$84="Drained"),BI501,IF(AND('[1]Multi-Field'!$E$84=[1]Lists!BF501,'[1]Multi-Field'!$F$84="undrained"),BH501,""))</f>
        <v/>
      </c>
      <c r="EO501" s="409" t="str">
        <f>IF(AND('[1]Multi-Field'!$E$85=[1]Lists!BF501,'[1]Multi-Field'!$F$85="Drained"),BI501,IF(AND('[1]Multi-Field'!$E$85=[1]Lists!BF501,'[1]Multi-Field'!$F$85="undrained"),BH501,""))</f>
        <v/>
      </c>
      <c r="EP501" s="409" t="str">
        <f>IF(AND('[1]Multi-Field'!$E$86=[1]Lists!BF501,'[1]Multi-Field'!$F$86="Drained"),BI501,IF(AND('[1]Multi-Field'!$E$86=[1]Lists!BF501,'[1]Multi-Field'!$F$86="undrained"),BH501,""))</f>
        <v/>
      </c>
      <c r="EQ501" s="409" t="str">
        <f>IF(AND('[1]Multi-Field'!$E$87=[1]Lists!BF501,'[1]Multi-Field'!$F$87="Drained"),BI501,IF(AND('[1]Multi-Field'!$E$87=[1]Lists!BF501,'[1]Multi-Field'!$F$87="undrained"),BH501,""))</f>
        <v/>
      </c>
      <c r="ER501" s="409" t="str">
        <f>IF(AND('[1]Multi-Field'!$E$88=[1]Lists!BF501,'[1]Multi-Field'!$F$88="Drained"),BI501,IF(AND('[1]Multi-Field'!$E$88=[1]Lists!BF501,'[1]Multi-Field'!$F$88="undrained"),BH501,""))</f>
        <v/>
      </c>
      <c r="ES501" s="409" t="str">
        <f>IF(AND('[1]Multi-Field'!$E$89=[1]Lists!BF501,'[1]Multi-Field'!$F$89="Drained"),BI501,IF(AND('[1]Multi-Field'!$E$89=[1]Lists!BF501,'[1]Multi-Field'!$F$89="undrained"),BH501,""))</f>
        <v/>
      </c>
      <c r="ET501" s="409" t="str">
        <f>IF(AND('[1]Multi-Field'!$E$90=[1]Lists!BF501,'[1]Multi-Field'!$F$90="Drained"),BI501,IF(AND('[1]Multi-Field'!$E$90=[1]Lists!BF501,'[1]Multi-Field'!$F$90="undrained"),BH501,""))</f>
        <v/>
      </c>
      <c r="EU501" s="409" t="str">
        <f>IF(AND('[1]Multi-Field'!$E$91=[1]Lists!BF501,'[1]Multi-Field'!$F$91="Drained"),BI501,IF(AND('[1]Multi-Field'!$E$91=[1]Lists!BF501,'[1]Multi-Field'!$F$91="undrained"),BH501,""))</f>
        <v/>
      </c>
      <c r="EV501" s="409" t="str">
        <f>IF(AND('[1]Multi-Field'!$E$92=[1]Lists!BF501,'[1]Multi-Field'!$F$92="Drained"),BI501,IF(AND('[1]Multi-Field'!$E$92=[1]Lists!BF501,'[1]Multi-Field'!$F$92="undrained"),BH501,""))</f>
        <v/>
      </c>
      <c r="EW501" s="409" t="str">
        <f>IF(AND('[1]Multi-Field'!$E$93=[1]Lists!BF501,'[1]Multi-Field'!$F$93="Drained"),BI501,IF(AND('[1]Multi-Field'!$E$93=[1]Lists!BF501,'[1]Multi-Field'!$F$93="undrained"),BH501,""))</f>
        <v/>
      </c>
      <c r="EX501" s="409" t="str">
        <f>IF(AND('[1]Multi-Field'!$E$94=[1]Lists!BF501,'[1]Multi-Field'!$F$94="Drained"),BI501,IF(AND('[1]Multi-Field'!$E$94=[1]Lists!BF501,'[1]Multi-Field'!$F$94="undrained"),BH501,""))</f>
        <v/>
      </c>
      <c r="EY501" s="409" t="str">
        <f>IF(AND('[1]Multi-Field'!$E$95=[1]Lists!BF501,'[1]Multi-Field'!$F$95="Drained"),BI501,IF(AND('[1]Multi-Field'!$E$95=[1]Lists!BF501,'[1]Multi-Field'!$F$95="undrained"),BH501,""))</f>
        <v/>
      </c>
      <c r="EZ501" s="409" t="str">
        <f>IF(AND('[1]Multi-Field'!$E$96=[1]Lists!BF501,'[1]Multi-Field'!$F$96="Drained"),BI501,IF(AND('[1]Multi-Field'!$E$96=[1]Lists!BF501,'[1]Multi-Field'!$F$96="undrained"),BH501,""))</f>
        <v/>
      </c>
      <c r="FA501" s="409" t="str">
        <f>IF(AND('[1]Multi-Field'!$E$97=[1]Lists!BF501,'[1]Multi-Field'!$F$97="Drained"),BI501,IF(AND('[1]Multi-Field'!$E$97=[1]Lists!BF501,'[1]Multi-Field'!$F$97="undrained"),BH501,""))</f>
        <v/>
      </c>
      <c r="FB501" s="409" t="str">
        <f>IF(AND('[1]Multi-Field'!$E$98=[1]Lists!BF501,'[1]Multi-Field'!$F$98="Drained"),BI501,IF(AND('[1]Multi-Field'!$E$98=[1]Lists!BF501,'[1]Multi-Field'!$F$98="undrained"),BH501,""))</f>
        <v/>
      </c>
      <c r="FC501" s="409" t="str">
        <f>IF(AND('[1]Multi-Field'!$E$99=[1]Lists!BF501,'[1]Multi-Field'!$F$99="Drained"),BI501,IF(AND('[1]Multi-Field'!$E$99=[1]Lists!BF501,'[1]Multi-Field'!$F$99="undrained"),BH501,""))</f>
        <v/>
      </c>
      <c r="FD501" s="409" t="str">
        <f>IF(AND('[1]Multi-Field'!$E$100=[1]Lists!BF501,'[1]Multi-Field'!$F$100="Drained"),BI501,IF(AND('[1]Multi-Field'!$E$100=[1]Lists!BF501,'[1]Multi-Field'!$F$100="undrained"),BH501,""))</f>
        <v/>
      </c>
      <c r="FE501" s="409" t="str">
        <f>IF(AND('[1]Multi-Field'!$E$101=[1]Lists!BF501,'[1]Multi-Field'!$F$101="Drained"),BI501,IF(AND('[1]Multi-Field'!$E$101=[1]Lists!BF501,'[1]Multi-Field'!$F$101="undrained"),BH501,""))</f>
        <v/>
      </c>
      <c r="FF501" s="409" t="str">
        <f>IF(AND('[1]Multi-Field'!$E$102=[1]Lists!BF501,'[1]Multi-Field'!$F$102="Drained"),BI501,IF(AND('[1]Multi-Field'!$E$102=[1]Lists!BF501,'[1]Multi-Field'!$F$102="undrained"),BH501,""))</f>
        <v/>
      </c>
      <c r="FG501" s="409" t="str">
        <f>IF(AND('[1]Multi-Field'!$E$103=[1]Lists!BF501,'[1]Multi-Field'!$F$103="Drained"),BI501,IF(AND('[1]Multi-Field'!$E$103=[1]Lists!BF501,'[1]Multi-Field'!$F$103="undrained"),BH501,""))</f>
        <v/>
      </c>
      <c r="FH501" s="409" t="str">
        <f>IF(AND('[1]Multi-Field'!$E$104=[1]Lists!BF501,'[1]Multi-Field'!$F$104="Drained"),BI501,IF(AND('[1]Multi-Field'!$E$104=[1]Lists!BF501,'[1]Multi-Field'!$F$104="undrained"),BH501,""))</f>
        <v/>
      </c>
      <c r="FI501" s="409" t="str">
        <f>IF(AND('[1]Multi-Field'!$E$105=[1]Lists!BF501,'[1]Multi-Field'!$F$105="Drained"),BI501,IF(AND('[1]Multi-Field'!$E$105=[1]Lists!BF501,'[1]Multi-Field'!$F$105="undrained"),BH501,""))</f>
        <v/>
      </c>
      <c r="FJ501" s="409" t="str">
        <f>IF(AND('[1]Multi-Field'!$E$106=[1]Lists!BF501,'[1]Multi-Field'!$F$106="Drained"),BI501,IF(AND('[1]Multi-Field'!$E$106=[1]Lists!BF501,'[1]Multi-Field'!$F$106="undrained"),BH501,""))</f>
        <v/>
      </c>
      <c r="FK501" s="409" t="str">
        <f>IF(AND('[1]Multi-Field'!$E$107=[1]Lists!BF501,'[1]Multi-Field'!$F$107="Drained"),BI501,IF(AND('[1]Multi-Field'!$E$107=[1]Lists!BF501,'[1]Multi-Field'!$F$107="undrained"),BH501,""))</f>
        <v/>
      </c>
      <c r="FL501" s="409" t="str">
        <f>IF(AND('[1]Multi-Field'!$E$108=[1]Lists!BF501,'[1]Multi-Field'!$F$108="Drained"),BI501,IF(AND('[1]Multi-Field'!$E$108=[1]Lists!BF501,'[1]Multi-Field'!$F$108="undrained"),BH501,""))</f>
        <v/>
      </c>
      <c r="FM501" s="409" t="str">
        <f>IF(AND('[1]Multi-Field'!$E$109=[1]Lists!BF501,'[1]Multi-Field'!$F$109="Drained"),BI501,IF(AND('[1]Multi-Field'!$E$109=[1]Lists!BF501,'[1]Multi-Field'!$F$109="undrained"),BH501,""))</f>
        <v/>
      </c>
      <c r="FN501" s="409" t="str">
        <f>IF(AND('[1]Multi-Field'!$E$110=[1]Lists!BF501,'[1]Multi-Field'!$F$110="Drained"),BI501,IF(AND('[1]Multi-Field'!$E$110=[1]Lists!BF501,'[1]Multi-Field'!$F$110="undrained"),BH501,""))</f>
        <v/>
      </c>
      <c r="FO501" s="409" t="str">
        <f>IF(AND('[1]Multi-Field'!$E$111=[1]Lists!BF501,'[1]Multi-Field'!$F$111="Drained"),BI501,IF(AND('[1]Multi-Field'!$E$111=[1]Lists!BF501,'[1]Multi-Field'!$F$111="undrained"),BH501,""))</f>
        <v/>
      </c>
      <c r="FP501" s="409" t="str">
        <f>IF(AND('[1]Multi-Field'!$E$112=[1]Lists!BF501,'[1]Multi-Field'!$F$112="Drained"),BI501,IF(AND('[1]Multi-Field'!$E$112=[1]Lists!BF501,'[1]Multi-Field'!$F$112="undrained"),BH501,""))</f>
        <v/>
      </c>
      <c r="FQ501" s="409" t="str">
        <f>IF(AND('[1]Multi-Field'!$E$113=[1]Lists!BF501,'[1]Multi-Field'!$F$113="Drained"),BI501,IF(AND('[1]Multi-Field'!$E$113=[1]Lists!BF501,'[1]Multi-Field'!$F$113="undrained"),BH501,""))</f>
        <v/>
      </c>
      <c r="FR501" s="409" t="str">
        <f>IF(AND('[1]Multi-Field'!$E$114=[1]Lists!BF501,'[1]Multi-Field'!$F$114="Drained"),BI501,IF(AND('[1]Multi-Field'!$E$114=[1]Lists!BF501,'[1]Multi-Field'!$F$114="undrained"),BH501,""))</f>
        <v/>
      </c>
      <c r="FS501" s="409" t="str">
        <f>IF(AND('[1]Multi-Field'!$E$115=[1]Lists!BF501,'[1]Multi-Field'!$F$115="Drained"),BI501,IF(AND('[1]Multi-Field'!$E$115=[1]Lists!BF501,'[1]Multi-Field'!$F$115="undrained"),BH501,""))</f>
        <v/>
      </c>
      <c r="FT501" s="409" t="str">
        <f>IF(AND('[1]Multi-Field'!$E$116=[1]Lists!BF501,'[1]Multi-Field'!$F$116="Drained"),BI501,IF(AND('[1]Multi-Field'!$E$116=[1]Lists!BF501,'[1]Multi-Field'!$F$116="undrained"),BH501,""))</f>
        <v/>
      </c>
      <c r="FU501" s="409" t="str">
        <f>IF(AND('[1]Multi-Field'!$E$117=[1]Lists!BF501,'[1]Multi-Field'!$F$117="Drained"),BI501,IF(AND('[1]Multi-Field'!$E$117=[1]Lists!BF501,'[1]Multi-Field'!$F$117="undrained"),BH501,""))</f>
        <v/>
      </c>
      <c r="FV501" s="409" t="str">
        <f>IF(AND('[1]Multi-Field'!$E$118=[1]Lists!BF501,'[1]Multi-Field'!$F$118="Drained"),BI501,IF(AND('[1]Multi-Field'!$E$118=[1]Lists!BF501,'[1]Multi-Field'!$F$118="undrained"),BH501,""))</f>
        <v/>
      </c>
      <c r="FW501" s="409" t="str">
        <f>IF(AND('[1]Multi-Field'!$E$119=[1]Lists!BF501,'[1]Multi-Field'!$F$119="Drained"),BI501,IF(AND('[1]Multi-Field'!$E$119=[1]Lists!BF501,'[1]Multi-Field'!$F$119="undrained"),BH501,""))</f>
        <v/>
      </c>
      <c r="FX501" s="409" t="str">
        <f>IF(AND('[1]Multi-Field'!$E$120=[1]Lists!BF501,'[1]Multi-Field'!$F$120="Drained"),BI501,IF(AND('[1]Multi-Field'!$E$120=[1]Lists!BF501,'[1]Multi-Field'!$F$120="undrained"),BH501,""))</f>
        <v/>
      </c>
      <c r="GC501" s="4">
        <v>1</v>
      </c>
    </row>
    <row r="502" spans="1:185" ht="13.5" customHeight="1">
      <c r="A502" s="7" t="s">
        <v>588</v>
      </c>
      <c r="B502" s="7"/>
      <c r="C502" s="7"/>
      <c r="D502" s="8">
        <v>70</v>
      </c>
      <c r="E502" s="8">
        <f t="shared" si="67"/>
        <v>70</v>
      </c>
      <c r="F502" s="8">
        <f t="shared" si="68"/>
        <v>70</v>
      </c>
      <c r="G502" s="8">
        <v>70</v>
      </c>
      <c r="H502" s="8">
        <v>80</v>
      </c>
      <c r="I502" s="8">
        <f t="shared" si="71"/>
        <v>80</v>
      </c>
      <c r="J502" s="8">
        <f t="shared" si="72"/>
        <v>80</v>
      </c>
      <c r="K502" s="8">
        <v>80</v>
      </c>
      <c r="L502" s="8">
        <v>135</v>
      </c>
      <c r="M502" s="8">
        <f t="shared" si="69"/>
        <v>135</v>
      </c>
      <c r="N502" s="8">
        <f t="shared" si="70"/>
        <v>135</v>
      </c>
      <c r="O502" s="8">
        <v>135</v>
      </c>
      <c r="P502" s="391"/>
      <c r="Q502" s="83"/>
      <c r="R502" s="395"/>
      <c r="S502" s="395" t="str">
        <f t="shared" si="73"/>
        <v/>
      </c>
      <c r="T502" s="395"/>
      <c r="U502" s="396"/>
      <c r="BF502" s="411" t="s">
        <v>1666</v>
      </c>
      <c r="BG502" s="412">
        <v>2</v>
      </c>
      <c r="BH502" s="412">
        <v>5</v>
      </c>
      <c r="BI502" s="412">
        <v>5.5</v>
      </c>
      <c r="BJ502" s="409" t="e">
        <f>IF(AND('[1]Single Field'!#REF!=[1]Lists!BF502,'[1]Single Field'!#REF!="Drained"),"x",IF(AND('[1]Single Field'!#REF!=[1]Lists!BF502,'[1]Single Field'!#REF!="Undrained"),O,""))</f>
        <v>#REF!</v>
      </c>
      <c r="BK502" s="409" t="str">
        <f>IF(AND('[1]Multi-Field'!$E$3=[1]Lists!BF502,'[1]Multi-Field'!$F$3="Drained"),BI502,IF(AND('[1]Multi-Field'!$E$3=BF502,'[1]Multi-Field'!$F$3="undrained"),BH502,""))</f>
        <v/>
      </c>
      <c r="BL502" s="409" t="str">
        <f>IF(AND('[1]Multi-Field'!$E$4=BF502,'[1]Multi-Field'!$F$4="Drained"),BI502,IF(AND('[1]Multi-Field'!$E$4=BF502,'[1]Multi-Field'!$F$4="undrained"),BH502,""))</f>
        <v/>
      </c>
      <c r="BM502" s="409" t="str">
        <f>IF(AND('[1]Multi-Field'!$E$5=BF502,'[1]Multi-Field'!$F$5="Drained"),BI502,IF(AND('[1]Multi-Field'!$E$5=BF502,'[1]Multi-Field'!$F$5="undrained"),BH502,""))</f>
        <v/>
      </c>
      <c r="BN502" s="409" t="str">
        <f>IF(AND('[1]Multi-Field'!$E$6=BF502,'[1]Multi-Field'!$F$6="Drained"),BI502,IF(AND('[1]Multi-Field'!$E$6=BF502,'[1]Multi-Field'!$F$6="undrained"),BH502,""))</f>
        <v/>
      </c>
      <c r="BO502" s="409" t="str">
        <f>IF(AND('[1]Multi-Field'!$E$7=BF502,'[1]Multi-Field'!$F$7="Drained"),BI502,IF(AND('[1]Multi-Field'!$E$7=BF502,'[1]Multi-Field'!$F$7="undrained"),BH502,""))</f>
        <v/>
      </c>
      <c r="BP502" s="409" t="str">
        <f>IF(AND('[1]Multi-Field'!$E$8=BF502,'[1]Multi-Field'!$F$8="Drained"),BI502,IF(AND('[1]Multi-Field'!$E$8=BF502,'[1]Multi-Field'!$F$8="undrained"),BH502,""))</f>
        <v/>
      </c>
      <c r="BQ502" s="409" t="str">
        <f>IF(AND('[1]Multi-Field'!$E$9=BF502,'[1]Multi-Field'!$F$9="Drained"),BI502,IF(AND('[1]Multi-Field'!$E$9=BF502,'[1]Multi-Field'!$F$9="undrained"),BH502,""))</f>
        <v/>
      </c>
      <c r="BR502" s="409" t="str">
        <f>IF(AND('[1]Multi-Field'!$E$10=BF502,'[1]Multi-Field'!$F$10="Drained"),BI502,IF(AND('[1]Multi-Field'!$E$10=BF502,'[1]Multi-Field'!$F$10="undrained"),BH502,""))</f>
        <v/>
      </c>
      <c r="BS502" s="409" t="str">
        <f>IF(AND('[1]Multi-Field'!$E$11=BF502,'[1]Multi-Field'!$F$11="Drained"),BI502,IF(AND('[1]Multi-Field'!$E$11=BF502,'[1]Multi-Field'!$F$11="undrained"),BH502,""))</f>
        <v/>
      </c>
      <c r="BT502" s="409" t="str">
        <f>IF(AND('[1]Multi-Field'!$E$12=BF502,'[1]Multi-Field'!$F$12="Drained"),BI502,IF(AND('[1]Multi-Field'!$E$12=BF502,'[1]Multi-Field'!$F$12="undrained"),BH502,""))</f>
        <v/>
      </c>
      <c r="BU502" s="409" t="str">
        <f>IF(AND('[1]Multi-Field'!$E$13=BF502,'[1]Multi-Field'!$F$13="Drained"),BI502,IF(AND('[1]Multi-Field'!$E$3=BF502,'[1]Multi-Field'!$F$13="undrained"),BH502,""))</f>
        <v/>
      </c>
      <c r="BV502" s="409" t="str">
        <f>IF(AND('[1]Multi-Field'!$E$14=BF502,'[1]Multi-Field'!$F$14="Drained"),BI502,IF(AND('[1]Multi-Field'!$E$14=BF502,'[1]Multi-Field'!$F$14="undrained"),BH502,""))</f>
        <v/>
      </c>
      <c r="BW502" s="409" t="str">
        <f>IF(AND('[1]Multi-Field'!$E$15=BF502,'[1]Multi-Field'!$F$15="Drained"),BI502,IF(AND('[1]Multi-Field'!$E$15=BF502,'[1]Multi-Field'!$F$15="undrained"),BH502,""))</f>
        <v/>
      </c>
      <c r="BX502" s="409" t="str">
        <f>IF(AND('[1]Multi-Field'!$E$16=[1]Lists!BF502,'[1]Multi-Field'!$F$16="Drained"),BI502,IF(AND('[1]Multi-Field'!$E$16=[1]Lists!BF502,'[1]Multi-Field'!$F$16="undrained"),BH502,""))</f>
        <v/>
      </c>
      <c r="BY502" s="409" t="str">
        <f>IF(AND('[1]Multi-Field'!$E$17=[1]Lists!BF502,'[1]Multi-Field'!$F$17="Drained"),BI502,IF(AND('[1]Multi-Field'!$E$17=[1]Lists!BF502,'[1]Multi-Field'!$F$17="undrained"),BH502,""))</f>
        <v/>
      </c>
      <c r="BZ502" s="409" t="str">
        <f>IF(AND('[1]Multi-Field'!$E$18=[1]Lists!BF502,'[1]Multi-Field'!$F$18="Drained"),BI502,IF(AND('[1]Multi-Field'!$E$18=[1]Lists!BF502,'[1]Multi-Field'!$F$18="undrained"),BH502,""))</f>
        <v/>
      </c>
      <c r="CA502" s="409" t="str">
        <f>IF(AND('[1]Multi-Field'!$E$19=[1]Lists!BF502,'[1]Multi-Field'!$F$19="Drained"),BI502,IF(AND('[1]Multi-Field'!$E$19=[1]Lists!BF502,'[1]Multi-Field'!$F$19="undrained"),BH502,""))</f>
        <v/>
      </c>
      <c r="CB502" s="409" t="str">
        <f>IF(AND('[1]Multi-Field'!$E$20=[1]Lists!BF502,'[1]Multi-Field'!$F$20="Drained"),BI502,IF(AND('[1]Multi-Field'!$E$20=[1]Lists!BF502,'[1]Multi-Field'!$F$20="undrained"),BH502,""))</f>
        <v/>
      </c>
      <c r="CC502" s="409" t="str">
        <f>IF(AND('[1]Multi-Field'!$E$21=[1]Lists!BF502,'[1]Multi-Field'!$F$21="Drained"),BI502,IF(AND('[1]Multi-Field'!$E$21=[1]Lists!BF502,'[1]Multi-Field'!$F$21="undrained"),BH502,""))</f>
        <v/>
      </c>
      <c r="CD502" s="409" t="str">
        <f>IF(AND('[1]Multi-Field'!$E$22=[1]Lists!BF502,'[1]Multi-Field'!$F$22="Drained"),BI502,IF(AND('[1]Multi-Field'!$E$22=[1]Lists!BF502,'[1]Multi-Field'!$F$22="undrained"),BH502,""))</f>
        <v/>
      </c>
      <c r="CE502" s="409" t="str">
        <f>IF(AND('[1]Multi-Field'!$E$23=[1]Lists!BF502,'[1]Multi-Field'!$F$23="Drained"),BI502,IF(AND('[1]Multi-Field'!$E$23=[1]Lists!BF502,'[1]Multi-Field'!$F$23="undrained"),BH502,""))</f>
        <v/>
      </c>
      <c r="CF502" s="409" t="str">
        <f>IF(AND('[1]Multi-Field'!$E$24=[1]Lists!BF502,'[1]Multi-Field'!$F$24="Drained"),BI502,IF(AND('[1]Multi-Field'!$E$24=[1]Lists!BF502,'[1]Multi-Field'!$F$24="undrained"),BH502,""))</f>
        <v/>
      </c>
      <c r="CG502" s="409" t="str">
        <f>IF(AND('[1]Multi-Field'!$E$25=[1]Lists!BF502,'[1]Multi-Field'!$F$25="Drained"),BI502,IF(AND('[1]Multi-Field'!$E$25=[1]Lists!BF502,'[1]Multi-Field'!$F$25="undrained"),BH502,""))</f>
        <v/>
      </c>
      <c r="CH502" s="409" t="str">
        <f>IF(AND('[1]Multi-Field'!$E$26=[1]Lists!BF502,'[1]Multi-Field'!$F$26="Drained"),BI502,IF(AND('[1]Multi-Field'!$E$26=[1]Lists!BF502,'[1]Multi-Field'!$F$26="undrained"),BH502,""))</f>
        <v/>
      </c>
      <c r="CI502" s="409" t="str">
        <f>IF(AND('[1]Multi-Field'!$E$27=[1]Lists!BF502,'[1]Multi-Field'!$F$27="Drained"),BI502,IF(AND('[1]Multi-Field'!$E$27=[1]Lists!BF502,'[1]Multi-Field'!$F$27="undrained"),BH502,""))</f>
        <v/>
      </c>
      <c r="CJ502" s="409" t="str">
        <f>IF(AND('[1]Multi-Field'!$E$28=[1]Lists!BF502,'[1]Multi-Field'!$F$28="Drained"),BI502,IF(AND('[1]Multi-Field'!$E$28=[1]Lists!BF502,'[1]Multi-Field'!$F$28="undrained"),BH502,""))</f>
        <v/>
      </c>
      <c r="CK502" s="409" t="str">
        <f>IF(AND('[1]Multi-Field'!$E$29=[1]Lists!BF502,'[1]Multi-Field'!$F$29="Drained"),BI502,IF(AND('[1]Multi-Field'!$E$29=[1]Lists!BF502,'[1]Multi-Field'!$F$29="undrained"),BH502,""))</f>
        <v/>
      </c>
      <c r="CL502" s="409" t="str">
        <f>IF(AND('[1]Multi-Field'!$E$30=[1]Lists!BF502,'[1]Multi-Field'!$F$30="Drained"),BI502,IF(AND('[1]Multi-Field'!$E$30=[1]Lists!BF502,'[1]Multi-Field'!$F$30="undrained"),BH502,""))</f>
        <v/>
      </c>
      <c r="CM502" s="409" t="str">
        <f>IF(AND('[1]Multi-Field'!$E$31=[1]Lists!BF502,'[1]Multi-Field'!$F$31="Drained"),BI502,IF(AND('[1]Multi-Field'!$E$31=[1]Lists!BF502,'[1]Multi-Field'!$F$31="undrained"),BH502,""))</f>
        <v/>
      </c>
      <c r="CN502" s="409" t="str">
        <f>IF(AND('[1]Multi-Field'!$E$32=[1]Lists!BF502,'[1]Multi-Field'!$F$32="Drained"),BI502,IF(AND('[1]Multi-Field'!$E$32=[1]Lists!BF502,'[1]Multi-Field'!$F$32="undrained"),BH502,""))</f>
        <v/>
      </c>
      <c r="CO502" s="409" t="str">
        <f>IF(AND('[1]Multi-Field'!$E$33=[1]Lists!BF502,'[1]Multi-Field'!$F$33="Drained"),BI502,IF(AND('[1]Multi-Field'!$E$33=[1]Lists!BF502,'[1]Multi-Field'!$F$33="undrained"),BH502,""))</f>
        <v/>
      </c>
      <c r="CP502" s="409" t="str">
        <f>IF(AND('[1]Multi-Field'!$E$34=[1]Lists!BF502,'[1]Multi-Field'!$F$34="Drained"),BI502,IF(AND('[1]Multi-Field'!$E$34=[1]Lists!BF502,'[1]Multi-Field'!$F$34="undrained"),BH502,""))</f>
        <v/>
      </c>
      <c r="CQ502" s="409" t="str">
        <f>IF(AND('[1]Multi-Field'!$E$35=[1]Lists!BF502,'[1]Multi-Field'!$F$35="Drained"),BI502,IF(AND('[1]Multi-Field'!$E$35=[1]Lists!BF502,'[1]Multi-Field'!$F$35="undrained"),BH502,""))</f>
        <v/>
      </c>
      <c r="CR502" s="409" t="str">
        <f>IF(AND('[1]Multi-Field'!$E$36=[1]Lists!BF502,'[1]Multi-Field'!$F$36="Drained"),BI502,IF(AND('[1]Multi-Field'!$E$36=[1]Lists!BF502,'[1]Multi-Field'!$F$36="undrained"),BH502,""))</f>
        <v/>
      </c>
      <c r="CS502" s="409" t="str">
        <f>IF(AND('[1]Multi-Field'!$E$37=[1]Lists!BF502,'[1]Multi-Field'!$F$37="Drained"),BI502,IF(AND('[1]Multi-Field'!$E$37=[1]Lists!BF502,'[1]Multi-Field'!$F$37="undrained"),BH502,""))</f>
        <v/>
      </c>
      <c r="CT502" s="409" t="str">
        <f>IF(AND('[1]Multi-Field'!$E$38=[1]Lists!BF502,'[1]Multi-Field'!$F$38="Drained"),BI502,IF(AND('[1]Multi-Field'!$E$38=[1]Lists!BF502,'[1]Multi-Field'!$F$38="undrained"),BH502,""))</f>
        <v/>
      </c>
      <c r="CU502" s="409" t="str">
        <f>IF(AND('[1]Multi-Field'!$E$39=[1]Lists!BF502,'[1]Multi-Field'!$F$39="Drained"),BI502,IF(AND('[1]Multi-Field'!$E$39=[1]Lists!BF502,'[1]Multi-Field'!$F$39="undrained"),BH502,""))</f>
        <v/>
      </c>
      <c r="CV502" s="409" t="str">
        <f>IF(AND('[1]Multi-Field'!$E$40=[1]Lists!BF502,'[1]Multi-Field'!$F$40="Drained"),BI502,IF(AND('[1]Multi-Field'!$E$40=[1]Lists!BF502,'[1]Multi-Field'!$F$40="undrained"),BH502,""))</f>
        <v/>
      </c>
      <c r="CW502" s="409" t="str">
        <f>IF(AND('[1]Multi-Field'!$E$41=[1]Lists!BF502,'[1]Multi-Field'!$F$40="Drained"),BI502,IF(AND('[1]Multi-Field'!$E$40=[1]Lists!BF502,'[1]Multi-Field'!$F$40="undrained"),BH502,""))</f>
        <v/>
      </c>
      <c r="CX502" s="409" t="str">
        <f>IF(AND('[1]Multi-Field'!$E$42=[1]Lists!BF502,'[1]Multi-Field'!$F$42="Drained"),BI502,IF(AND('[1]Multi-Field'!$E$42=[1]Lists!BF502,'[1]Multi-Field'!$F$42="undrained"),BH502,""))</f>
        <v/>
      </c>
      <c r="CY502" s="409" t="str">
        <f>IF(AND('[1]Multi-Field'!$E$43=[1]Lists!BF502,'[1]Multi-Field'!$F$43="Drained"),BI502,IF(AND('[1]Multi-Field'!$E$43=[1]Lists!BF502,'[1]Multi-Field'!$F$43="undrained"),BH502,""))</f>
        <v/>
      </c>
      <c r="CZ502" s="409" t="str">
        <f>IF(AND('[1]Multi-Field'!$E$44=[1]Lists!BF502,'[1]Multi-Field'!$F$44="Drained"),BI502,IF(AND('[1]Multi-Field'!$E$44=[1]Lists!BF502,'[1]Multi-Field'!$F$44="undrained"),BH502,""))</f>
        <v/>
      </c>
      <c r="DA502" s="409" t="str">
        <f>IF(AND('[1]Multi-Field'!$E$45=[1]Lists!BF502,'[1]Multi-Field'!$F$45="Drained"),BI502,IF(AND('[1]Multi-Field'!$E$45=[1]Lists!BF502,'[1]Multi-Field'!$F$45="undrained"),BH502,""))</f>
        <v/>
      </c>
      <c r="DB502" s="409" t="str">
        <f>IF(AND('[1]Multi-Field'!$E$46=[1]Lists!BF502,'[1]Multi-Field'!$F$46="Drained"),BI502,IF(AND('[1]Multi-Field'!$E$46=[1]Lists!BF502,'[1]Multi-Field'!$F$46="undrained"),BH502,""))</f>
        <v/>
      </c>
      <c r="DC502" s="409" t="str">
        <f>IF(AND('[1]Multi-Field'!$E$47=[1]Lists!BF502,'[1]Multi-Field'!$F$47="Drained"),BI502,IF(AND('[1]Multi-Field'!$E$47=[1]Lists!BF502,'[1]Multi-Field'!$F$47="undrained"),BH502,""))</f>
        <v/>
      </c>
      <c r="DD502" s="409" t="str">
        <f>IF(AND('[1]Multi-Field'!$E$48=[1]Lists!BF502,'[1]Multi-Field'!$F$48="Drained"),BI502,IF(AND('[1]Multi-Field'!$E$48=[1]Lists!BF502,'[1]Multi-Field'!$F$48="undrained"),BH502,""))</f>
        <v/>
      </c>
      <c r="DE502" s="409" t="str">
        <f>IF(AND('[1]Multi-Field'!$E$49=[1]Lists!BF502,'[1]Multi-Field'!$F$49="Drained"),BI502,IF(AND('[1]Multi-Field'!$E$49=[1]Lists!BF502,'[1]Multi-Field'!$F$9="undrained"),BH502,""))</f>
        <v/>
      </c>
      <c r="DF502" s="409" t="str">
        <f>IF(AND('[1]Multi-Field'!$E$50=[1]Lists!BF502,'[1]Multi-Field'!$F$50="Drained"),BI502,IF(AND('[1]Multi-Field'!$E$50=[1]Lists!BF502,'[1]Multi-Field'!$F$50="undrained"),BH502,""))</f>
        <v/>
      </c>
      <c r="DG502" s="409" t="str">
        <f>IF(AND('[1]Multi-Field'!$E$51=[1]Lists!BF502,'[1]Multi-Field'!$F$51="Drained"),BI502,IF(AND('[1]Multi-Field'!$E$51=[1]Lists!BF502,'[1]Multi-Field'!$F$51="undrained"),BH502,""))</f>
        <v/>
      </c>
      <c r="DH502" s="409" t="str">
        <f>IF(AND('[1]Multi-Field'!$E$52=[1]Lists!BF502,'[1]Multi-Field'!$F$52="Drained"),BI502,IF(AND('[1]Multi-Field'!$E$52=[1]Lists!BF502,'[1]Multi-Field'!$F$52="undrained"),BH502,""))</f>
        <v/>
      </c>
      <c r="DI502" s="409" t="str">
        <f>IF(AND('[1]Multi-Field'!$E$53=[1]Lists!BF502,'[1]Multi-Field'!$F$53="Drained"),BI502,IF(AND('[1]Multi-Field'!$E$53=[1]Lists!BF502,'[1]Multi-Field'!$F$53="undrained"),BH502,""))</f>
        <v/>
      </c>
      <c r="DJ502" s="409" t="str">
        <f>IF(AND('[1]Multi-Field'!$E$54=[1]Lists!BF502,'[1]Multi-Field'!$F$54="Drained"),BI502,IF(AND('[1]Multi-Field'!$E$54=[1]Lists!BF502,'[1]Multi-Field'!$F$54="undrained"),BH502,""))</f>
        <v/>
      </c>
      <c r="DK502" s="409" t="str">
        <f>IF(AND('[1]Multi-Field'!$E$55=[1]Lists!BF502,'[1]Multi-Field'!$F$55="Drained"),BI502,IF(AND('[1]Multi-Field'!$E$55=[1]Lists!BF502,'[1]Multi-Field'!$F$55="undrained"),BH502,""))</f>
        <v/>
      </c>
      <c r="DL502" s="409" t="str">
        <f>IF(AND('[1]Multi-Field'!$E$56=[1]Lists!BF502,'[1]Multi-Field'!$F$56="Drained"),BI502,IF(AND('[1]Multi-Field'!$E$56=[1]Lists!BF502,'[1]Multi-Field'!$F$56="undrained"),BH502,""))</f>
        <v/>
      </c>
      <c r="DM502" s="409" t="str">
        <f>IF(AND('[1]Multi-Field'!$E$57=[1]Lists!BF502,'[1]Multi-Field'!$F$57="Drained"),BI502,IF(AND('[1]Multi-Field'!$E$57=[1]Lists!BF502,'[1]Multi-Field'!$F$57="undrained"),BH502,""))</f>
        <v/>
      </c>
      <c r="DN502" s="409" t="str">
        <f>IF(AND('[1]Multi-Field'!$E$58=[1]Lists!BF502,'[1]Multi-Field'!$F$58="Drained"),BI502,IF(AND('[1]Multi-Field'!$E$58=[1]Lists!BF502,'[1]Multi-Field'!$F$58="undrained"),BH502,""))</f>
        <v/>
      </c>
      <c r="DO502" s="409" t="str">
        <f>IF(AND('[1]Multi-Field'!$E$59=[1]Lists!BF502,'[1]Multi-Field'!$F$59="Drained"),BI502,IF(AND('[1]Multi-Field'!$E$59=[1]Lists!BF502,'[1]Multi-Field'!$F$59="undrained"),BH502,""))</f>
        <v/>
      </c>
      <c r="DP502" s="409" t="str">
        <f>IF(AND('[1]Multi-Field'!$E$60=[1]Lists!BF502,'[1]Multi-Field'!$F$60="Drained"),BI502,IF(AND('[1]Multi-Field'!$E$60=[1]Lists!BF502,'[1]Multi-Field'!$F$60="undrained"),BH502,""))</f>
        <v/>
      </c>
      <c r="DQ502" s="409" t="str">
        <f>IF(AND('[1]Multi-Field'!$E$61=[1]Lists!BF502,'[1]Multi-Field'!$F$61="Drained"),BI502,IF(AND('[1]Multi-Field'!$E$61=[1]Lists!BF502,'[1]Multi-Field'!$F$61="undrained"),BH502,""))</f>
        <v/>
      </c>
      <c r="DR502" s="409" t="str">
        <f>IF(AND('[1]Multi-Field'!$E$62=[1]Lists!BF502,'[1]Multi-Field'!$F$62="Drained"),BI502,IF(AND('[1]Multi-Field'!$E$62=[1]Lists!BF502,'[1]Multi-Field'!$F$62="undrained"),BH502,""))</f>
        <v/>
      </c>
      <c r="DS502" s="409" t="str">
        <f>IF(AND('[1]Multi-Field'!$E$63=[1]Lists!BF502,'[1]Multi-Field'!$F$63="Drained"),BI502,IF(AND('[1]Multi-Field'!$E$63=[1]Lists!BF502,'[1]Multi-Field'!$F$63="undrained"),BH502,""))</f>
        <v/>
      </c>
      <c r="DT502" s="409" t="str">
        <f>IF(AND('[1]Multi-Field'!$E$64=[1]Lists!BF502,'[1]Multi-Field'!$F$64="Drained"),BI502,IF(AND('[1]Multi-Field'!$E$64=[1]Lists!BF502,'[1]Multi-Field'!$F$64="undrained"),BH502,""))</f>
        <v/>
      </c>
      <c r="DU502" s="409" t="str">
        <f>IF(AND('[1]Multi-Field'!$E$65=[1]Lists!BF502,'[1]Multi-Field'!$F$65="Drained"),BI502,IF(AND('[1]Multi-Field'!$E$65=[1]Lists!BF502,'[1]Multi-Field'!$F$65="undrained"),BH502,""))</f>
        <v/>
      </c>
      <c r="DV502" s="409" t="str">
        <f>IF(AND('[1]Multi-Field'!$E$66=[1]Lists!BF502,'[1]Multi-Field'!$F$66="Drained"),BI502,IF(AND('[1]Multi-Field'!$E$66=[1]Lists!BF502,'[1]Multi-Field'!$F$66="undrained"),BH502,""))</f>
        <v/>
      </c>
      <c r="DW502" s="409" t="str">
        <f>IF(AND('[1]Multi-Field'!$E$67=[1]Lists!BF502,'[1]Multi-Field'!$F$67="Drained"),BI502,IF(AND('[1]Multi-Field'!$E$67=[1]Lists!BF502,'[1]Multi-Field'!$F$67="undrained"),BH502,""))</f>
        <v/>
      </c>
      <c r="DX502" s="409" t="str">
        <f>IF(AND('[1]Multi-Field'!$E$68=[1]Lists!BF502,'[1]Multi-Field'!$F$68="Drained"),BI502,IF(AND('[1]Multi-Field'!$E$68=[1]Lists!BF502,'[1]Multi-Field'!$F$68="undrained"),BH502,""))</f>
        <v/>
      </c>
      <c r="DY502" s="409" t="str">
        <f>IF(AND('[1]Multi-Field'!$E$69=[1]Lists!BF502,'[1]Multi-Field'!$F$69="Drained"),BI502,IF(AND('[1]Multi-Field'!$E$69=[1]Lists!BF502,'[1]Multi-Field'!$F$69="undrained"),BH502,""))</f>
        <v/>
      </c>
      <c r="DZ502" s="409" t="str">
        <f>IF(AND('[1]Multi-Field'!$E$70=[1]Lists!BF502,'[1]Multi-Field'!$F$70="Drained"),BI502,IF(AND('[1]Multi-Field'!$E$70=[1]Lists!BF502,'[1]Multi-Field'!$F$70="undrained"),BH502,""))</f>
        <v/>
      </c>
      <c r="EA502" s="409" t="str">
        <f>IF(AND('[1]Multi-Field'!$E$71=[1]Lists!BF502,'[1]Multi-Field'!$F$71="Drained"),BI502,IF(AND('[1]Multi-Field'!$E$71=[1]Lists!BF502,'[1]Multi-Field'!$F$71="undrained"),BH502,""))</f>
        <v/>
      </c>
      <c r="EB502" s="409" t="str">
        <f>IF(AND('[1]Multi-Field'!$E$72=[1]Lists!BF502,'[1]Multi-Field'!$F$72="Drained"),BI502,IF(AND('[1]Multi-Field'!$E$72=[1]Lists!BF502,'[1]Multi-Field'!$F$72="undrained"),BH502,""))</f>
        <v/>
      </c>
      <c r="EC502" s="409" t="str">
        <f>IF(AND('[1]Multi-Field'!$E$73=[1]Lists!BF502,'[1]Multi-Field'!$F$73="Drained"),BI502,IF(AND('[1]Multi-Field'!$E$73=[1]Lists!BF502,'[1]Multi-Field'!$F$73="undrained"),BH502,""))</f>
        <v/>
      </c>
      <c r="ED502" s="409" t="str">
        <f>IF(AND('[1]Multi-Field'!$E$74=[1]Lists!BF502,'[1]Multi-Field'!$F$74="Drained"),BI502,IF(AND('[1]Multi-Field'!$E$74=[1]Lists!BF502,'[1]Multi-Field'!$F$74="undrained"),BH502,""))</f>
        <v/>
      </c>
      <c r="EE502" s="409" t="str">
        <f>IF(AND('[1]Multi-Field'!$E$75=[1]Lists!BF502,'[1]Multi-Field'!$F$75="Drained"),BI502,IF(AND('[1]Multi-Field'!$E$75=[1]Lists!BF502,'[1]Multi-Field'!$F$75="undrained"),BH502,""))</f>
        <v/>
      </c>
      <c r="EF502" s="409" t="str">
        <f>IF(AND('[1]Multi-Field'!$E$76=[1]Lists!BF502,'[1]Multi-Field'!$F$76="Drained"),BI502,IF(AND('[1]Multi-Field'!$E$76=[1]Lists!BF502,'[1]Multi-Field'!$F$6="undrained"),BH502,""))</f>
        <v/>
      </c>
      <c r="EG502" s="409" t="str">
        <f>IF(AND('[1]Multi-Field'!$E$77=[1]Lists!BF502,'[1]Multi-Field'!$F$77="Drained"),BI502,IF(AND('[1]Multi-Field'!$E$77=[1]Lists!BF502,'[1]Multi-Field'!$F$77="undrained"),BH502,""))</f>
        <v/>
      </c>
      <c r="EH502" s="409" t="str">
        <f>IF(AND('[1]Multi-Field'!$E$78=[1]Lists!BF502,'[1]Multi-Field'!$F$78="Drained"),BI502,IF(AND('[1]Multi-Field'!$E$78=[1]Lists!BF502,'[1]Multi-Field'!$F$78="undrained"),BH502,""))</f>
        <v/>
      </c>
      <c r="EI502" s="409" t="str">
        <f>IF(AND('[1]Multi-Field'!$E$79=[1]Lists!BF502,'[1]Multi-Field'!$F$79="Drained"),BI502,IF(AND('[1]Multi-Field'!$E$79=[1]Lists!BF502,'[1]Multi-Field'!$F$79="undrained"),BH502,""))</f>
        <v/>
      </c>
      <c r="EJ502" s="409" t="str">
        <f>IF(AND('[1]Multi-Field'!$E$80=[1]Lists!BF502,'[1]Multi-Field'!$F$80="Drained"),BI502,IF(AND('[1]Multi-Field'!$E$80=[1]Lists!BF502,'[1]Multi-Field'!$F$80="undrained"),BH502,""))</f>
        <v/>
      </c>
      <c r="EK502" s="409" t="str">
        <f>IF(AND('[1]Multi-Field'!$E$81=[1]Lists!BF502,'[1]Multi-Field'!$F$81="Drained"),BI502,IF(AND('[1]Multi-Field'!$E$81=[1]Lists!BF502,'[1]Multi-Field'!$F$81="undrained"),BH502,""))</f>
        <v/>
      </c>
      <c r="EL502" s="409" t="str">
        <f>IF(AND('[1]Multi-Field'!$E$82=[1]Lists!BF502,'[1]Multi-Field'!$F$82="Drained"),BI502,IF(AND('[1]Multi-Field'!$E$82=[1]Lists!BF502,'[1]Multi-Field'!$F$82="undrained"),BH502,""))</f>
        <v/>
      </c>
      <c r="EM502" s="409" t="str">
        <f>IF(AND('[1]Multi-Field'!$E$83=[1]Lists!BF502,'[1]Multi-Field'!$F$83="Drained"),BI502,IF(AND('[1]Multi-Field'!$E$83=[1]Lists!BF502,'[1]Multi-Field'!$F$83="undrained"),BH502,""))</f>
        <v/>
      </c>
      <c r="EN502" s="409" t="str">
        <f>IF(AND('[1]Multi-Field'!$E$84=[1]Lists!BF502,'[1]Multi-Field'!$F$84="Drained"),BI502,IF(AND('[1]Multi-Field'!$E$84=[1]Lists!BF502,'[1]Multi-Field'!$F$84="undrained"),BH502,""))</f>
        <v/>
      </c>
      <c r="EO502" s="409" t="str">
        <f>IF(AND('[1]Multi-Field'!$E$85=[1]Lists!BF502,'[1]Multi-Field'!$F$85="Drained"),BI502,IF(AND('[1]Multi-Field'!$E$85=[1]Lists!BF502,'[1]Multi-Field'!$F$85="undrained"),BH502,""))</f>
        <v/>
      </c>
      <c r="EP502" s="409" t="str">
        <f>IF(AND('[1]Multi-Field'!$E$86=[1]Lists!BF502,'[1]Multi-Field'!$F$86="Drained"),BI502,IF(AND('[1]Multi-Field'!$E$86=[1]Lists!BF502,'[1]Multi-Field'!$F$86="undrained"),BH502,""))</f>
        <v/>
      </c>
      <c r="EQ502" s="409" t="str">
        <f>IF(AND('[1]Multi-Field'!$E$87=[1]Lists!BF502,'[1]Multi-Field'!$F$87="Drained"),BI502,IF(AND('[1]Multi-Field'!$E$87=[1]Lists!BF502,'[1]Multi-Field'!$F$87="undrained"),BH502,""))</f>
        <v/>
      </c>
      <c r="ER502" s="409" t="str">
        <f>IF(AND('[1]Multi-Field'!$E$88=[1]Lists!BF502,'[1]Multi-Field'!$F$88="Drained"),BI502,IF(AND('[1]Multi-Field'!$E$88=[1]Lists!BF502,'[1]Multi-Field'!$F$88="undrained"),BH502,""))</f>
        <v/>
      </c>
      <c r="ES502" s="409" t="str">
        <f>IF(AND('[1]Multi-Field'!$E$89=[1]Lists!BF502,'[1]Multi-Field'!$F$89="Drained"),BI502,IF(AND('[1]Multi-Field'!$E$89=[1]Lists!BF502,'[1]Multi-Field'!$F$89="undrained"),BH502,""))</f>
        <v/>
      </c>
      <c r="ET502" s="409" t="str">
        <f>IF(AND('[1]Multi-Field'!$E$90=[1]Lists!BF502,'[1]Multi-Field'!$F$90="Drained"),BI502,IF(AND('[1]Multi-Field'!$E$90=[1]Lists!BF502,'[1]Multi-Field'!$F$90="undrained"),BH502,""))</f>
        <v/>
      </c>
      <c r="EU502" s="409" t="str">
        <f>IF(AND('[1]Multi-Field'!$E$91=[1]Lists!BF502,'[1]Multi-Field'!$F$91="Drained"),BI502,IF(AND('[1]Multi-Field'!$E$91=[1]Lists!BF502,'[1]Multi-Field'!$F$91="undrained"),BH502,""))</f>
        <v/>
      </c>
      <c r="EV502" s="409" t="str">
        <f>IF(AND('[1]Multi-Field'!$E$92=[1]Lists!BF502,'[1]Multi-Field'!$F$92="Drained"),BI502,IF(AND('[1]Multi-Field'!$E$92=[1]Lists!BF502,'[1]Multi-Field'!$F$92="undrained"),BH502,""))</f>
        <v/>
      </c>
      <c r="EW502" s="409" t="str">
        <f>IF(AND('[1]Multi-Field'!$E$93=[1]Lists!BF502,'[1]Multi-Field'!$F$93="Drained"),BI502,IF(AND('[1]Multi-Field'!$E$93=[1]Lists!BF502,'[1]Multi-Field'!$F$93="undrained"),BH502,""))</f>
        <v/>
      </c>
      <c r="EX502" s="409" t="str">
        <f>IF(AND('[1]Multi-Field'!$E$94=[1]Lists!BF502,'[1]Multi-Field'!$F$94="Drained"),BI502,IF(AND('[1]Multi-Field'!$E$94=[1]Lists!BF502,'[1]Multi-Field'!$F$94="undrained"),BH502,""))</f>
        <v/>
      </c>
      <c r="EY502" s="409" t="str">
        <f>IF(AND('[1]Multi-Field'!$E$95=[1]Lists!BF502,'[1]Multi-Field'!$F$95="Drained"),BI502,IF(AND('[1]Multi-Field'!$E$95=[1]Lists!BF502,'[1]Multi-Field'!$F$95="undrained"),BH502,""))</f>
        <v/>
      </c>
      <c r="EZ502" s="409" t="str">
        <f>IF(AND('[1]Multi-Field'!$E$96=[1]Lists!BF502,'[1]Multi-Field'!$F$96="Drained"),BI502,IF(AND('[1]Multi-Field'!$E$96=[1]Lists!BF502,'[1]Multi-Field'!$F$96="undrained"),BH502,""))</f>
        <v/>
      </c>
      <c r="FA502" s="409" t="str">
        <f>IF(AND('[1]Multi-Field'!$E$97=[1]Lists!BF502,'[1]Multi-Field'!$F$97="Drained"),BI502,IF(AND('[1]Multi-Field'!$E$97=[1]Lists!BF502,'[1]Multi-Field'!$F$97="undrained"),BH502,""))</f>
        <v/>
      </c>
      <c r="FB502" s="409" t="str">
        <f>IF(AND('[1]Multi-Field'!$E$98=[1]Lists!BF502,'[1]Multi-Field'!$F$98="Drained"),BI502,IF(AND('[1]Multi-Field'!$E$98=[1]Lists!BF502,'[1]Multi-Field'!$F$98="undrained"),BH502,""))</f>
        <v/>
      </c>
      <c r="FC502" s="409" t="str">
        <f>IF(AND('[1]Multi-Field'!$E$99=[1]Lists!BF502,'[1]Multi-Field'!$F$99="Drained"),BI502,IF(AND('[1]Multi-Field'!$E$99=[1]Lists!BF502,'[1]Multi-Field'!$F$99="undrained"),BH502,""))</f>
        <v/>
      </c>
      <c r="FD502" s="409" t="str">
        <f>IF(AND('[1]Multi-Field'!$E$100=[1]Lists!BF502,'[1]Multi-Field'!$F$100="Drained"),BI502,IF(AND('[1]Multi-Field'!$E$100=[1]Lists!BF502,'[1]Multi-Field'!$F$100="undrained"),BH502,""))</f>
        <v/>
      </c>
      <c r="FE502" s="409" t="str">
        <f>IF(AND('[1]Multi-Field'!$E$101=[1]Lists!BF502,'[1]Multi-Field'!$F$101="Drained"),BI502,IF(AND('[1]Multi-Field'!$E$101=[1]Lists!BF502,'[1]Multi-Field'!$F$101="undrained"),BH502,""))</f>
        <v/>
      </c>
      <c r="FF502" s="409" t="str">
        <f>IF(AND('[1]Multi-Field'!$E$102=[1]Lists!BF502,'[1]Multi-Field'!$F$102="Drained"),BI502,IF(AND('[1]Multi-Field'!$E$102=[1]Lists!BF502,'[1]Multi-Field'!$F$102="undrained"),BH502,""))</f>
        <v/>
      </c>
      <c r="FG502" s="409" t="str">
        <f>IF(AND('[1]Multi-Field'!$E$103=[1]Lists!BF502,'[1]Multi-Field'!$F$103="Drained"),BI502,IF(AND('[1]Multi-Field'!$E$103=[1]Lists!BF502,'[1]Multi-Field'!$F$103="undrained"),BH502,""))</f>
        <v/>
      </c>
      <c r="FH502" s="409" t="str">
        <f>IF(AND('[1]Multi-Field'!$E$104=[1]Lists!BF502,'[1]Multi-Field'!$F$104="Drained"),BI502,IF(AND('[1]Multi-Field'!$E$104=[1]Lists!BF502,'[1]Multi-Field'!$F$104="undrained"),BH502,""))</f>
        <v/>
      </c>
      <c r="FI502" s="409" t="str">
        <f>IF(AND('[1]Multi-Field'!$E$105=[1]Lists!BF502,'[1]Multi-Field'!$F$105="Drained"),BI502,IF(AND('[1]Multi-Field'!$E$105=[1]Lists!BF502,'[1]Multi-Field'!$F$105="undrained"),BH502,""))</f>
        <v/>
      </c>
      <c r="FJ502" s="409" t="str">
        <f>IF(AND('[1]Multi-Field'!$E$106=[1]Lists!BF502,'[1]Multi-Field'!$F$106="Drained"),BI502,IF(AND('[1]Multi-Field'!$E$106=[1]Lists!BF502,'[1]Multi-Field'!$F$106="undrained"),BH502,""))</f>
        <v/>
      </c>
      <c r="FK502" s="409" t="str">
        <f>IF(AND('[1]Multi-Field'!$E$107=[1]Lists!BF502,'[1]Multi-Field'!$F$107="Drained"),BI502,IF(AND('[1]Multi-Field'!$E$107=[1]Lists!BF502,'[1]Multi-Field'!$F$107="undrained"),BH502,""))</f>
        <v/>
      </c>
      <c r="FL502" s="409" t="str">
        <f>IF(AND('[1]Multi-Field'!$E$108=[1]Lists!BF502,'[1]Multi-Field'!$F$108="Drained"),BI502,IF(AND('[1]Multi-Field'!$E$108=[1]Lists!BF502,'[1]Multi-Field'!$F$108="undrained"),BH502,""))</f>
        <v/>
      </c>
      <c r="FM502" s="409" t="str">
        <f>IF(AND('[1]Multi-Field'!$E$109=[1]Lists!BF502,'[1]Multi-Field'!$F$109="Drained"),BI502,IF(AND('[1]Multi-Field'!$E$109=[1]Lists!BF502,'[1]Multi-Field'!$F$109="undrained"),BH502,""))</f>
        <v/>
      </c>
      <c r="FN502" s="409" t="str">
        <f>IF(AND('[1]Multi-Field'!$E$110=[1]Lists!BF502,'[1]Multi-Field'!$F$110="Drained"),BI502,IF(AND('[1]Multi-Field'!$E$110=[1]Lists!BF502,'[1]Multi-Field'!$F$110="undrained"),BH502,""))</f>
        <v/>
      </c>
      <c r="FO502" s="409" t="str">
        <f>IF(AND('[1]Multi-Field'!$E$111=[1]Lists!BF502,'[1]Multi-Field'!$F$111="Drained"),BI502,IF(AND('[1]Multi-Field'!$E$111=[1]Lists!BF502,'[1]Multi-Field'!$F$111="undrained"),BH502,""))</f>
        <v/>
      </c>
      <c r="FP502" s="409" t="str">
        <f>IF(AND('[1]Multi-Field'!$E$112=[1]Lists!BF502,'[1]Multi-Field'!$F$112="Drained"),BI502,IF(AND('[1]Multi-Field'!$E$112=[1]Lists!BF502,'[1]Multi-Field'!$F$112="undrained"),BH502,""))</f>
        <v/>
      </c>
      <c r="FQ502" s="409" t="str">
        <f>IF(AND('[1]Multi-Field'!$E$113=[1]Lists!BF502,'[1]Multi-Field'!$F$113="Drained"),BI502,IF(AND('[1]Multi-Field'!$E$113=[1]Lists!BF502,'[1]Multi-Field'!$F$113="undrained"),BH502,""))</f>
        <v/>
      </c>
      <c r="FR502" s="409" t="str">
        <f>IF(AND('[1]Multi-Field'!$E$114=[1]Lists!BF502,'[1]Multi-Field'!$F$114="Drained"),BI502,IF(AND('[1]Multi-Field'!$E$114=[1]Lists!BF502,'[1]Multi-Field'!$F$114="undrained"),BH502,""))</f>
        <v/>
      </c>
      <c r="FS502" s="409" t="str">
        <f>IF(AND('[1]Multi-Field'!$E$115=[1]Lists!BF502,'[1]Multi-Field'!$F$115="Drained"),BI502,IF(AND('[1]Multi-Field'!$E$115=[1]Lists!BF502,'[1]Multi-Field'!$F$115="undrained"),BH502,""))</f>
        <v/>
      </c>
      <c r="FT502" s="409" t="str">
        <f>IF(AND('[1]Multi-Field'!$E$116=[1]Lists!BF502,'[1]Multi-Field'!$F$116="Drained"),BI502,IF(AND('[1]Multi-Field'!$E$116=[1]Lists!BF502,'[1]Multi-Field'!$F$116="undrained"),BH502,""))</f>
        <v/>
      </c>
      <c r="FU502" s="409" t="str">
        <f>IF(AND('[1]Multi-Field'!$E$117=[1]Lists!BF502,'[1]Multi-Field'!$F$117="Drained"),BI502,IF(AND('[1]Multi-Field'!$E$117=[1]Lists!BF502,'[1]Multi-Field'!$F$117="undrained"),BH502,""))</f>
        <v/>
      </c>
      <c r="FV502" s="409" t="str">
        <f>IF(AND('[1]Multi-Field'!$E$118=[1]Lists!BF502,'[1]Multi-Field'!$F$118="Drained"),BI502,IF(AND('[1]Multi-Field'!$E$118=[1]Lists!BF502,'[1]Multi-Field'!$F$118="undrained"),BH502,""))</f>
        <v/>
      </c>
      <c r="FW502" s="409" t="str">
        <f>IF(AND('[1]Multi-Field'!$E$119=[1]Lists!BF502,'[1]Multi-Field'!$F$119="Drained"),BI502,IF(AND('[1]Multi-Field'!$E$119=[1]Lists!BF502,'[1]Multi-Field'!$F$119="undrained"),BH502,""))</f>
        <v/>
      </c>
      <c r="FX502" s="409" t="str">
        <f>IF(AND('[1]Multi-Field'!$E$120=[1]Lists!BF502,'[1]Multi-Field'!$F$120="Drained"),BI502,IF(AND('[1]Multi-Field'!$E$120=[1]Lists!BF502,'[1]Multi-Field'!$F$120="undrained"),BH502,""))</f>
        <v/>
      </c>
      <c r="GC502" s="4">
        <v>1</v>
      </c>
    </row>
    <row r="503" spans="1:185" ht="13.5" customHeight="1">
      <c r="A503" s="7" t="s">
        <v>589</v>
      </c>
      <c r="B503" s="7"/>
      <c r="C503" s="7"/>
      <c r="D503" s="8">
        <v>70</v>
      </c>
      <c r="E503" s="8">
        <f t="shared" si="67"/>
        <v>70</v>
      </c>
      <c r="F503" s="8">
        <f t="shared" si="68"/>
        <v>70</v>
      </c>
      <c r="G503" s="8">
        <v>70</v>
      </c>
      <c r="H503" s="8">
        <v>50</v>
      </c>
      <c r="I503" s="8">
        <f t="shared" si="71"/>
        <v>50</v>
      </c>
      <c r="J503" s="8">
        <f t="shared" si="72"/>
        <v>50</v>
      </c>
      <c r="K503" s="8">
        <v>50</v>
      </c>
      <c r="L503" s="8">
        <v>80</v>
      </c>
      <c r="M503" s="8">
        <f t="shared" si="69"/>
        <v>80</v>
      </c>
      <c r="N503" s="8">
        <f t="shared" si="70"/>
        <v>80</v>
      </c>
      <c r="O503" s="8">
        <v>80</v>
      </c>
      <c r="P503" s="391"/>
      <c r="Q503" s="84"/>
      <c r="R503" s="395"/>
      <c r="S503" s="395" t="str">
        <f t="shared" si="73"/>
        <v/>
      </c>
      <c r="T503" s="395"/>
      <c r="U503" s="396"/>
      <c r="BF503" s="411" t="s">
        <v>1667</v>
      </c>
      <c r="BG503" s="412">
        <v>4</v>
      </c>
      <c r="BH503" s="412">
        <v>4</v>
      </c>
      <c r="BI503" s="412">
        <v>4</v>
      </c>
      <c r="BJ503" s="409" t="e">
        <f>IF(AND('[1]Single Field'!#REF!=[1]Lists!BF503,'[1]Single Field'!#REF!="Drained"),"x",IF(AND('[1]Single Field'!#REF!=[1]Lists!BF503,'[1]Single Field'!#REF!="Undrained"),O,""))</f>
        <v>#REF!</v>
      </c>
      <c r="BK503" s="409" t="str">
        <f>IF(AND('[1]Multi-Field'!$E$3=[1]Lists!BF503,'[1]Multi-Field'!$F$3="Drained"),BI503,IF(AND('[1]Multi-Field'!$E$3=BF503,'[1]Multi-Field'!$F$3="undrained"),BH503,""))</f>
        <v/>
      </c>
      <c r="BL503" s="409" t="str">
        <f>IF(AND('[1]Multi-Field'!$E$4=BF503,'[1]Multi-Field'!$F$4="Drained"),BI503,IF(AND('[1]Multi-Field'!$E$4=BF503,'[1]Multi-Field'!$F$4="undrained"),BH503,""))</f>
        <v/>
      </c>
      <c r="BM503" s="409" t="str">
        <f>IF(AND('[1]Multi-Field'!$E$5=BF503,'[1]Multi-Field'!$F$5="Drained"),BI503,IF(AND('[1]Multi-Field'!$E$5=BF503,'[1]Multi-Field'!$F$5="undrained"),BH503,""))</f>
        <v/>
      </c>
      <c r="BN503" s="409" t="str">
        <f>IF(AND('[1]Multi-Field'!$E$6=BF503,'[1]Multi-Field'!$F$6="Drained"),BI503,IF(AND('[1]Multi-Field'!$E$6=BF503,'[1]Multi-Field'!$F$6="undrained"),BH503,""))</f>
        <v/>
      </c>
      <c r="BO503" s="409" t="str">
        <f>IF(AND('[1]Multi-Field'!$E$7=BF503,'[1]Multi-Field'!$F$7="Drained"),BI503,IF(AND('[1]Multi-Field'!$E$7=BF503,'[1]Multi-Field'!$F$7="undrained"),BH503,""))</f>
        <v/>
      </c>
      <c r="BP503" s="409" t="str">
        <f>IF(AND('[1]Multi-Field'!$E$8=BF503,'[1]Multi-Field'!$F$8="Drained"),BI503,IF(AND('[1]Multi-Field'!$E$8=BF503,'[1]Multi-Field'!$F$8="undrained"),BH503,""))</f>
        <v/>
      </c>
      <c r="BQ503" s="409" t="str">
        <f>IF(AND('[1]Multi-Field'!$E$9=BF503,'[1]Multi-Field'!$F$9="Drained"),BI503,IF(AND('[1]Multi-Field'!$E$9=BF503,'[1]Multi-Field'!$F$9="undrained"),BH503,""))</f>
        <v/>
      </c>
      <c r="BR503" s="409" t="str">
        <f>IF(AND('[1]Multi-Field'!$E$10=BF503,'[1]Multi-Field'!$F$10="Drained"),BI503,IF(AND('[1]Multi-Field'!$E$10=BF503,'[1]Multi-Field'!$F$10="undrained"),BH503,""))</f>
        <v/>
      </c>
      <c r="BS503" s="409" t="str">
        <f>IF(AND('[1]Multi-Field'!$E$11=BF503,'[1]Multi-Field'!$F$11="Drained"),BI503,IF(AND('[1]Multi-Field'!$E$11=BF503,'[1]Multi-Field'!$F$11="undrained"),BH503,""))</f>
        <v/>
      </c>
      <c r="BT503" s="409" t="str">
        <f>IF(AND('[1]Multi-Field'!$E$12=BF503,'[1]Multi-Field'!$F$12="Drained"),BI503,IF(AND('[1]Multi-Field'!$E$12=BF503,'[1]Multi-Field'!$F$12="undrained"),BH503,""))</f>
        <v/>
      </c>
      <c r="BU503" s="409" t="str">
        <f>IF(AND('[1]Multi-Field'!$E$13=BF503,'[1]Multi-Field'!$F$13="Drained"),BI503,IF(AND('[1]Multi-Field'!$E$3=BF503,'[1]Multi-Field'!$F$13="undrained"),BH503,""))</f>
        <v/>
      </c>
      <c r="BV503" s="409" t="str">
        <f>IF(AND('[1]Multi-Field'!$E$14=BF503,'[1]Multi-Field'!$F$14="Drained"),BI503,IF(AND('[1]Multi-Field'!$E$14=BF503,'[1]Multi-Field'!$F$14="undrained"),BH503,""))</f>
        <v/>
      </c>
      <c r="BW503" s="409" t="str">
        <f>IF(AND('[1]Multi-Field'!$E$15=BF503,'[1]Multi-Field'!$F$15="Drained"),BI503,IF(AND('[1]Multi-Field'!$E$15=BF503,'[1]Multi-Field'!$F$15="undrained"),BH503,""))</f>
        <v/>
      </c>
      <c r="BX503" s="409" t="str">
        <f>IF(AND('[1]Multi-Field'!$E$16=[1]Lists!BF503,'[1]Multi-Field'!$F$16="Drained"),BI503,IF(AND('[1]Multi-Field'!$E$16=[1]Lists!BF503,'[1]Multi-Field'!$F$16="undrained"),BH503,""))</f>
        <v/>
      </c>
      <c r="BY503" s="409" t="str">
        <f>IF(AND('[1]Multi-Field'!$E$17=[1]Lists!BF503,'[1]Multi-Field'!$F$17="Drained"),BI503,IF(AND('[1]Multi-Field'!$E$17=[1]Lists!BF503,'[1]Multi-Field'!$F$17="undrained"),BH503,""))</f>
        <v/>
      </c>
      <c r="BZ503" s="409" t="str">
        <f>IF(AND('[1]Multi-Field'!$E$18=[1]Lists!BF503,'[1]Multi-Field'!$F$18="Drained"),BI503,IF(AND('[1]Multi-Field'!$E$18=[1]Lists!BF503,'[1]Multi-Field'!$F$18="undrained"),BH503,""))</f>
        <v/>
      </c>
      <c r="CA503" s="409" t="str">
        <f>IF(AND('[1]Multi-Field'!$E$19=[1]Lists!BF503,'[1]Multi-Field'!$F$19="Drained"),BI503,IF(AND('[1]Multi-Field'!$E$19=[1]Lists!BF503,'[1]Multi-Field'!$F$19="undrained"),BH503,""))</f>
        <v/>
      </c>
      <c r="CB503" s="409" t="str">
        <f>IF(AND('[1]Multi-Field'!$E$20=[1]Lists!BF503,'[1]Multi-Field'!$F$20="Drained"),BI503,IF(AND('[1]Multi-Field'!$E$20=[1]Lists!BF503,'[1]Multi-Field'!$F$20="undrained"),BH503,""))</f>
        <v/>
      </c>
      <c r="CC503" s="409" t="str">
        <f>IF(AND('[1]Multi-Field'!$E$21=[1]Lists!BF503,'[1]Multi-Field'!$F$21="Drained"),BI503,IF(AND('[1]Multi-Field'!$E$21=[1]Lists!BF503,'[1]Multi-Field'!$F$21="undrained"),BH503,""))</f>
        <v/>
      </c>
      <c r="CD503" s="409" t="str">
        <f>IF(AND('[1]Multi-Field'!$E$22=[1]Lists!BF503,'[1]Multi-Field'!$F$22="Drained"),BI503,IF(AND('[1]Multi-Field'!$E$22=[1]Lists!BF503,'[1]Multi-Field'!$F$22="undrained"),BH503,""))</f>
        <v/>
      </c>
      <c r="CE503" s="409" t="str">
        <f>IF(AND('[1]Multi-Field'!$E$23=[1]Lists!BF503,'[1]Multi-Field'!$F$23="Drained"),BI503,IF(AND('[1]Multi-Field'!$E$23=[1]Lists!BF503,'[1]Multi-Field'!$F$23="undrained"),BH503,""))</f>
        <v/>
      </c>
      <c r="CF503" s="409" t="str">
        <f>IF(AND('[1]Multi-Field'!$E$24=[1]Lists!BF503,'[1]Multi-Field'!$F$24="Drained"),BI503,IF(AND('[1]Multi-Field'!$E$24=[1]Lists!BF503,'[1]Multi-Field'!$F$24="undrained"),BH503,""))</f>
        <v/>
      </c>
      <c r="CG503" s="409" t="str">
        <f>IF(AND('[1]Multi-Field'!$E$25=[1]Lists!BF503,'[1]Multi-Field'!$F$25="Drained"),BI503,IF(AND('[1]Multi-Field'!$E$25=[1]Lists!BF503,'[1]Multi-Field'!$F$25="undrained"),BH503,""))</f>
        <v/>
      </c>
      <c r="CH503" s="409" t="str">
        <f>IF(AND('[1]Multi-Field'!$E$26=[1]Lists!BF503,'[1]Multi-Field'!$F$26="Drained"),BI503,IF(AND('[1]Multi-Field'!$E$26=[1]Lists!BF503,'[1]Multi-Field'!$F$26="undrained"),BH503,""))</f>
        <v/>
      </c>
      <c r="CI503" s="409" t="str">
        <f>IF(AND('[1]Multi-Field'!$E$27=[1]Lists!BF503,'[1]Multi-Field'!$F$27="Drained"),BI503,IF(AND('[1]Multi-Field'!$E$27=[1]Lists!BF503,'[1]Multi-Field'!$F$27="undrained"),BH503,""))</f>
        <v/>
      </c>
      <c r="CJ503" s="409" t="str">
        <f>IF(AND('[1]Multi-Field'!$E$28=[1]Lists!BF503,'[1]Multi-Field'!$F$28="Drained"),BI503,IF(AND('[1]Multi-Field'!$E$28=[1]Lists!BF503,'[1]Multi-Field'!$F$28="undrained"),BH503,""))</f>
        <v/>
      </c>
      <c r="CK503" s="409" t="str">
        <f>IF(AND('[1]Multi-Field'!$E$29=[1]Lists!BF503,'[1]Multi-Field'!$F$29="Drained"),BI503,IF(AND('[1]Multi-Field'!$E$29=[1]Lists!BF503,'[1]Multi-Field'!$F$29="undrained"),BH503,""))</f>
        <v/>
      </c>
      <c r="CL503" s="409" t="str">
        <f>IF(AND('[1]Multi-Field'!$E$30=[1]Lists!BF503,'[1]Multi-Field'!$F$30="Drained"),BI503,IF(AND('[1]Multi-Field'!$E$30=[1]Lists!BF503,'[1]Multi-Field'!$F$30="undrained"),BH503,""))</f>
        <v/>
      </c>
      <c r="CM503" s="409" t="str">
        <f>IF(AND('[1]Multi-Field'!$E$31=[1]Lists!BF503,'[1]Multi-Field'!$F$31="Drained"),BI503,IF(AND('[1]Multi-Field'!$E$31=[1]Lists!BF503,'[1]Multi-Field'!$F$31="undrained"),BH503,""))</f>
        <v/>
      </c>
      <c r="CN503" s="409" t="str">
        <f>IF(AND('[1]Multi-Field'!$E$32=[1]Lists!BF503,'[1]Multi-Field'!$F$32="Drained"),BI503,IF(AND('[1]Multi-Field'!$E$32=[1]Lists!BF503,'[1]Multi-Field'!$F$32="undrained"),BH503,""))</f>
        <v/>
      </c>
      <c r="CO503" s="409" t="str">
        <f>IF(AND('[1]Multi-Field'!$E$33=[1]Lists!BF503,'[1]Multi-Field'!$F$33="Drained"),BI503,IF(AND('[1]Multi-Field'!$E$33=[1]Lists!BF503,'[1]Multi-Field'!$F$33="undrained"),BH503,""))</f>
        <v/>
      </c>
      <c r="CP503" s="409" t="str">
        <f>IF(AND('[1]Multi-Field'!$E$34=[1]Lists!BF503,'[1]Multi-Field'!$F$34="Drained"),BI503,IF(AND('[1]Multi-Field'!$E$34=[1]Lists!BF503,'[1]Multi-Field'!$F$34="undrained"),BH503,""))</f>
        <v/>
      </c>
      <c r="CQ503" s="409" t="str">
        <f>IF(AND('[1]Multi-Field'!$E$35=[1]Lists!BF503,'[1]Multi-Field'!$F$35="Drained"),BI503,IF(AND('[1]Multi-Field'!$E$35=[1]Lists!BF503,'[1]Multi-Field'!$F$35="undrained"),BH503,""))</f>
        <v/>
      </c>
      <c r="CR503" s="409" t="str">
        <f>IF(AND('[1]Multi-Field'!$E$36=[1]Lists!BF503,'[1]Multi-Field'!$F$36="Drained"),BI503,IF(AND('[1]Multi-Field'!$E$36=[1]Lists!BF503,'[1]Multi-Field'!$F$36="undrained"),BH503,""))</f>
        <v/>
      </c>
      <c r="CS503" s="409" t="str">
        <f>IF(AND('[1]Multi-Field'!$E$37=[1]Lists!BF503,'[1]Multi-Field'!$F$37="Drained"),BI503,IF(AND('[1]Multi-Field'!$E$37=[1]Lists!BF503,'[1]Multi-Field'!$F$37="undrained"),BH503,""))</f>
        <v/>
      </c>
      <c r="CT503" s="409" t="str">
        <f>IF(AND('[1]Multi-Field'!$E$38=[1]Lists!BF503,'[1]Multi-Field'!$F$38="Drained"),BI503,IF(AND('[1]Multi-Field'!$E$38=[1]Lists!BF503,'[1]Multi-Field'!$F$38="undrained"),BH503,""))</f>
        <v/>
      </c>
      <c r="CU503" s="409" t="str">
        <f>IF(AND('[1]Multi-Field'!$E$39=[1]Lists!BF503,'[1]Multi-Field'!$F$39="Drained"),BI503,IF(AND('[1]Multi-Field'!$E$39=[1]Lists!BF503,'[1]Multi-Field'!$F$39="undrained"),BH503,""))</f>
        <v/>
      </c>
      <c r="CV503" s="409" t="str">
        <f>IF(AND('[1]Multi-Field'!$E$40=[1]Lists!BF503,'[1]Multi-Field'!$F$40="Drained"),BI503,IF(AND('[1]Multi-Field'!$E$40=[1]Lists!BF503,'[1]Multi-Field'!$F$40="undrained"),BH503,""))</f>
        <v/>
      </c>
      <c r="CW503" s="409" t="str">
        <f>IF(AND('[1]Multi-Field'!$E$41=[1]Lists!BF503,'[1]Multi-Field'!$F$40="Drained"),BI503,IF(AND('[1]Multi-Field'!$E$40=[1]Lists!BF503,'[1]Multi-Field'!$F$40="undrained"),BH503,""))</f>
        <v/>
      </c>
      <c r="CX503" s="409" t="str">
        <f>IF(AND('[1]Multi-Field'!$E$42=[1]Lists!BF503,'[1]Multi-Field'!$F$42="Drained"),BI503,IF(AND('[1]Multi-Field'!$E$42=[1]Lists!BF503,'[1]Multi-Field'!$F$42="undrained"),BH503,""))</f>
        <v/>
      </c>
      <c r="CY503" s="409" t="str">
        <f>IF(AND('[1]Multi-Field'!$E$43=[1]Lists!BF503,'[1]Multi-Field'!$F$43="Drained"),BI503,IF(AND('[1]Multi-Field'!$E$43=[1]Lists!BF503,'[1]Multi-Field'!$F$43="undrained"),BH503,""))</f>
        <v/>
      </c>
      <c r="CZ503" s="409" t="str">
        <f>IF(AND('[1]Multi-Field'!$E$44=[1]Lists!BF503,'[1]Multi-Field'!$F$44="Drained"),BI503,IF(AND('[1]Multi-Field'!$E$44=[1]Lists!BF503,'[1]Multi-Field'!$F$44="undrained"),BH503,""))</f>
        <v/>
      </c>
      <c r="DA503" s="409" t="str">
        <f>IF(AND('[1]Multi-Field'!$E$45=[1]Lists!BF503,'[1]Multi-Field'!$F$45="Drained"),BI503,IF(AND('[1]Multi-Field'!$E$45=[1]Lists!BF503,'[1]Multi-Field'!$F$45="undrained"),BH503,""))</f>
        <v/>
      </c>
      <c r="DB503" s="409" t="str">
        <f>IF(AND('[1]Multi-Field'!$E$46=[1]Lists!BF503,'[1]Multi-Field'!$F$46="Drained"),BI503,IF(AND('[1]Multi-Field'!$E$46=[1]Lists!BF503,'[1]Multi-Field'!$F$46="undrained"),BH503,""))</f>
        <v/>
      </c>
      <c r="DC503" s="409" t="str">
        <f>IF(AND('[1]Multi-Field'!$E$47=[1]Lists!BF503,'[1]Multi-Field'!$F$47="Drained"),BI503,IF(AND('[1]Multi-Field'!$E$47=[1]Lists!BF503,'[1]Multi-Field'!$F$47="undrained"),BH503,""))</f>
        <v/>
      </c>
      <c r="DD503" s="409" t="str">
        <f>IF(AND('[1]Multi-Field'!$E$48=[1]Lists!BF503,'[1]Multi-Field'!$F$48="Drained"),BI503,IF(AND('[1]Multi-Field'!$E$48=[1]Lists!BF503,'[1]Multi-Field'!$F$48="undrained"),BH503,""))</f>
        <v/>
      </c>
      <c r="DE503" s="409" t="str">
        <f>IF(AND('[1]Multi-Field'!$E$49=[1]Lists!BF503,'[1]Multi-Field'!$F$49="Drained"),BI503,IF(AND('[1]Multi-Field'!$E$49=[1]Lists!BF503,'[1]Multi-Field'!$F$9="undrained"),BH503,""))</f>
        <v/>
      </c>
      <c r="DF503" s="409" t="str">
        <f>IF(AND('[1]Multi-Field'!$E$50=[1]Lists!BF503,'[1]Multi-Field'!$F$50="Drained"),BI503,IF(AND('[1]Multi-Field'!$E$50=[1]Lists!BF503,'[1]Multi-Field'!$F$50="undrained"),BH503,""))</f>
        <v/>
      </c>
      <c r="DG503" s="409" t="str">
        <f>IF(AND('[1]Multi-Field'!$E$51=[1]Lists!BF503,'[1]Multi-Field'!$F$51="Drained"),BI503,IF(AND('[1]Multi-Field'!$E$51=[1]Lists!BF503,'[1]Multi-Field'!$F$51="undrained"),BH503,""))</f>
        <v/>
      </c>
      <c r="DH503" s="409" t="str">
        <f>IF(AND('[1]Multi-Field'!$E$52=[1]Lists!BF503,'[1]Multi-Field'!$F$52="Drained"),BI503,IF(AND('[1]Multi-Field'!$E$52=[1]Lists!BF503,'[1]Multi-Field'!$F$52="undrained"),BH503,""))</f>
        <v/>
      </c>
      <c r="DI503" s="409" t="str">
        <f>IF(AND('[1]Multi-Field'!$E$53=[1]Lists!BF503,'[1]Multi-Field'!$F$53="Drained"),BI503,IF(AND('[1]Multi-Field'!$E$53=[1]Lists!BF503,'[1]Multi-Field'!$F$53="undrained"),BH503,""))</f>
        <v/>
      </c>
      <c r="DJ503" s="409" t="str">
        <f>IF(AND('[1]Multi-Field'!$E$54=[1]Lists!BF503,'[1]Multi-Field'!$F$54="Drained"),BI503,IF(AND('[1]Multi-Field'!$E$54=[1]Lists!BF503,'[1]Multi-Field'!$F$54="undrained"),BH503,""))</f>
        <v/>
      </c>
      <c r="DK503" s="409" t="str">
        <f>IF(AND('[1]Multi-Field'!$E$55=[1]Lists!BF503,'[1]Multi-Field'!$F$55="Drained"),BI503,IF(AND('[1]Multi-Field'!$E$55=[1]Lists!BF503,'[1]Multi-Field'!$F$55="undrained"),BH503,""))</f>
        <v/>
      </c>
      <c r="DL503" s="409" t="str">
        <f>IF(AND('[1]Multi-Field'!$E$56=[1]Lists!BF503,'[1]Multi-Field'!$F$56="Drained"),BI503,IF(AND('[1]Multi-Field'!$E$56=[1]Lists!BF503,'[1]Multi-Field'!$F$56="undrained"),BH503,""))</f>
        <v/>
      </c>
      <c r="DM503" s="409" t="str">
        <f>IF(AND('[1]Multi-Field'!$E$57=[1]Lists!BF503,'[1]Multi-Field'!$F$57="Drained"),BI503,IF(AND('[1]Multi-Field'!$E$57=[1]Lists!BF503,'[1]Multi-Field'!$F$57="undrained"),BH503,""))</f>
        <v/>
      </c>
      <c r="DN503" s="409" t="str">
        <f>IF(AND('[1]Multi-Field'!$E$58=[1]Lists!BF503,'[1]Multi-Field'!$F$58="Drained"),BI503,IF(AND('[1]Multi-Field'!$E$58=[1]Lists!BF503,'[1]Multi-Field'!$F$58="undrained"),BH503,""))</f>
        <v/>
      </c>
      <c r="DO503" s="409" t="str">
        <f>IF(AND('[1]Multi-Field'!$E$59=[1]Lists!BF503,'[1]Multi-Field'!$F$59="Drained"),BI503,IF(AND('[1]Multi-Field'!$E$59=[1]Lists!BF503,'[1]Multi-Field'!$F$59="undrained"),BH503,""))</f>
        <v/>
      </c>
      <c r="DP503" s="409" t="str">
        <f>IF(AND('[1]Multi-Field'!$E$60=[1]Lists!BF503,'[1]Multi-Field'!$F$60="Drained"),BI503,IF(AND('[1]Multi-Field'!$E$60=[1]Lists!BF503,'[1]Multi-Field'!$F$60="undrained"),BH503,""))</f>
        <v/>
      </c>
      <c r="DQ503" s="409" t="str">
        <f>IF(AND('[1]Multi-Field'!$E$61=[1]Lists!BF503,'[1]Multi-Field'!$F$61="Drained"),BI503,IF(AND('[1]Multi-Field'!$E$61=[1]Lists!BF503,'[1]Multi-Field'!$F$61="undrained"),BH503,""))</f>
        <v/>
      </c>
      <c r="DR503" s="409" t="str">
        <f>IF(AND('[1]Multi-Field'!$E$62=[1]Lists!BF503,'[1]Multi-Field'!$F$62="Drained"),BI503,IF(AND('[1]Multi-Field'!$E$62=[1]Lists!BF503,'[1]Multi-Field'!$F$62="undrained"),BH503,""))</f>
        <v/>
      </c>
      <c r="DS503" s="409" t="str">
        <f>IF(AND('[1]Multi-Field'!$E$63=[1]Lists!BF503,'[1]Multi-Field'!$F$63="Drained"),BI503,IF(AND('[1]Multi-Field'!$E$63=[1]Lists!BF503,'[1]Multi-Field'!$F$63="undrained"),BH503,""))</f>
        <v/>
      </c>
      <c r="DT503" s="409" t="str">
        <f>IF(AND('[1]Multi-Field'!$E$64=[1]Lists!BF503,'[1]Multi-Field'!$F$64="Drained"),BI503,IF(AND('[1]Multi-Field'!$E$64=[1]Lists!BF503,'[1]Multi-Field'!$F$64="undrained"),BH503,""))</f>
        <v/>
      </c>
      <c r="DU503" s="409" t="str">
        <f>IF(AND('[1]Multi-Field'!$E$65=[1]Lists!BF503,'[1]Multi-Field'!$F$65="Drained"),BI503,IF(AND('[1]Multi-Field'!$E$65=[1]Lists!BF503,'[1]Multi-Field'!$F$65="undrained"),BH503,""))</f>
        <v/>
      </c>
      <c r="DV503" s="409" t="str">
        <f>IF(AND('[1]Multi-Field'!$E$66=[1]Lists!BF503,'[1]Multi-Field'!$F$66="Drained"),BI503,IF(AND('[1]Multi-Field'!$E$66=[1]Lists!BF503,'[1]Multi-Field'!$F$66="undrained"),BH503,""))</f>
        <v/>
      </c>
      <c r="DW503" s="409" t="str">
        <f>IF(AND('[1]Multi-Field'!$E$67=[1]Lists!BF503,'[1]Multi-Field'!$F$67="Drained"),BI503,IF(AND('[1]Multi-Field'!$E$67=[1]Lists!BF503,'[1]Multi-Field'!$F$67="undrained"),BH503,""))</f>
        <v/>
      </c>
      <c r="DX503" s="409" t="str">
        <f>IF(AND('[1]Multi-Field'!$E$68=[1]Lists!BF503,'[1]Multi-Field'!$F$68="Drained"),BI503,IF(AND('[1]Multi-Field'!$E$68=[1]Lists!BF503,'[1]Multi-Field'!$F$68="undrained"),BH503,""))</f>
        <v/>
      </c>
      <c r="DY503" s="409" t="str">
        <f>IF(AND('[1]Multi-Field'!$E$69=[1]Lists!BF503,'[1]Multi-Field'!$F$69="Drained"),BI503,IF(AND('[1]Multi-Field'!$E$69=[1]Lists!BF503,'[1]Multi-Field'!$F$69="undrained"),BH503,""))</f>
        <v/>
      </c>
      <c r="DZ503" s="409" t="str">
        <f>IF(AND('[1]Multi-Field'!$E$70=[1]Lists!BF503,'[1]Multi-Field'!$F$70="Drained"),BI503,IF(AND('[1]Multi-Field'!$E$70=[1]Lists!BF503,'[1]Multi-Field'!$F$70="undrained"),BH503,""))</f>
        <v/>
      </c>
      <c r="EA503" s="409" t="str">
        <f>IF(AND('[1]Multi-Field'!$E$71=[1]Lists!BF503,'[1]Multi-Field'!$F$71="Drained"),BI503,IF(AND('[1]Multi-Field'!$E$71=[1]Lists!BF503,'[1]Multi-Field'!$F$71="undrained"),BH503,""))</f>
        <v/>
      </c>
      <c r="EB503" s="409" t="str">
        <f>IF(AND('[1]Multi-Field'!$E$72=[1]Lists!BF503,'[1]Multi-Field'!$F$72="Drained"),BI503,IF(AND('[1]Multi-Field'!$E$72=[1]Lists!BF503,'[1]Multi-Field'!$F$72="undrained"),BH503,""))</f>
        <v/>
      </c>
      <c r="EC503" s="409" t="str">
        <f>IF(AND('[1]Multi-Field'!$E$73=[1]Lists!BF503,'[1]Multi-Field'!$F$73="Drained"),BI503,IF(AND('[1]Multi-Field'!$E$73=[1]Lists!BF503,'[1]Multi-Field'!$F$73="undrained"),BH503,""))</f>
        <v/>
      </c>
      <c r="ED503" s="409" t="str">
        <f>IF(AND('[1]Multi-Field'!$E$74=[1]Lists!BF503,'[1]Multi-Field'!$F$74="Drained"),BI503,IF(AND('[1]Multi-Field'!$E$74=[1]Lists!BF503,'[1]Multi-Field'!$F$74="undrained"),BH503,""))</f>
        <v/>
      </c>
      <c r="EE503" s="409" t="str">
        <f>IF(AND('[1]Multi-Field'!$E$75=[1]Lists!BF503,'[1]Multi-Field'!$F$75="Drained"),BI503,IF(AND('[1]Multi-Field'!$E$75=[1]Lists!BF503,'[1]Multi-Field'!$F$75="undrained"),BH503,""))</f>
        <v/>
      </c>
      <c r="EF503" s="409" t="str">
        <f>IF(AND('[1]Multi-Field'!$E$76=[1]Lists!BF503,'[1]Multi-Field'!$F$76="Drained"),BI503,IF(AND('[1]Multi-Field'!$E$76=[1]Lists!BF503,'[1]Multi-Field'!$F$6="undrained"),BH503,""))</f>
        <v/>
      </c>
      <c r="EG503" s="409" t="str">
        <f>IF(AND('[1]Multi-Field'!$E$77=[1]Lists!BF503,'[1]Multi-Field'!$F$77="Drained"),BI503,IF(AND('[1]Multi-Field'!$E$77=[1]Lists!BF503,'[1]Multi-Field'!$F$77="undrained"),BH503,""))</f>
        <v/>
      </c>
      <c r="EH503" s="409" t="str">
        <f>IF(AND('[1]Multi-Field'!$E$78=[1]Lists!BF503,'[1]Multi-Field'!$F$78="Drained"),BI503,IF(AND('[1]Multi-Field'!$E$78=[1]Lists!BF503,'[1]Multi-Field'!$F$78="undrained"),BH503,""))</f>
        <v/>
      </c>
      <c r="EI503" s="409" t="str">
        <f>IF(AND('[1]Multi-Field'!$E$79=[1]Lists!BF503,'[1]Multi-Field'!$F$79="Drained"),BI503,IF(AND('[1]Multi-Field'!$E$79=[1]Lists!BF503,'[1]Multi-Field'!$F$79="undrained"),BH503,""))</f>
        <v/>
      </c>
      <c r="EJ503" s="409" t="str">
        <f>IF(AND('[1]Multi-Field'!$E$80=[1]Lists!BF503,'[1]Multi-Field'!$F$80="Drained"),BI503,IF(AND('[1]Multi-Field'!$E$80=[1]Lists!BF503,'[1]Multi-Field'!$F$80="undrained"),BH503,""))</f>
        <v/>
      </c>
      <c r="EK503" s="409" t="str">
        <f>IF(AND('[1]Multi-Field'!$E$81=[1]Lists!BF503,'[1]Multi-Field'!$F$81="Drained"),BI503,IF(AND('[1]Multi-Field'!$E$81=[1]Lists!BF503,'[1]Multi-Field'!$F$81="undrained"),BH503,""))</f>
        <v/>
      </c>
      <c r="EL503" s="409" t="str">
        <f>IF(AND('[1]Multi-Field'!$E$82=[1]Lists!BF503,'[1]Multi-Field'!$F$82="Drained"),BI503,IF(AND('[1]Multi-Field'!$E$82=[1]Lists!BF503,'[1]Multi-Field'!$F$82="undrained"),BH503,""))</f>
        <v/>
      </c>
      <c r="EM503" s="409" t="str">
        <f>IF(AND('[1]Multi-Field'!$E$83=[1]Lists!BF503,'[1]Multi-Field'!$F$83="Drained"),BI503,IF(AND('[1]Multi-Field'!$E$83=[1]Lists!BF503,'[1]Multi-Field'!$F$83="undrained"),BH503,""))</f>
        <v/>
      </c>
      <c r="EN503" s="409" t="str">
        <f>IF(AND('[1]Multi-Field'!$E$84=[1]Lists!BF503,'[1]Multi-Field'!$F$84="Drained"),BI503,IF(AND('[1]Multi-Field'!$E$84=[1]Lists!BF503,'[1]Multi-Field'!$F$84="undrained"),BH503,""))</f>
        <v/>
      </c>
      <c r="EO503" s="409" t="str">
        <f>IF(AND('[1]Multi-Field'!$E$85=[1]Lists!BF503,'[1]Multi-Field'!$F$85="Drained"),BI503,IF(AND('[1]Multi-Field'!$E$85=[1]Lists!BF503,'[1]Multi-Field'!$F$85="undrained"),BH503,""))</f>
        <v/>
      </c>
      <c r="EP503" s="409" t="str">
        <f>IF(AND('[1]Multi-Field'!$E$86=[1]Lists!BF503,'[1]Multi-Field'!$F$86="Drained"),BI503,IF(AND('[1]Multi-Field'!$E$86=[1]Lists!BF503,'[1]Multi-Field'!$F$86="undrained"),BH503,""))</f>
        <v/>
      </c>
      <c r="EQ503" s="409" t="str">
        <f>IF(AND('[1]Multi-Field'!$E$87=[1]Lists!BF503,'[1]Multi-Field'!$F$87="Drained"),BI503,IF(AND('[1]Multi-Field'!$E$87=[1]Lists!BF503,'[1]Multi-Field'!$F$87="undrained"),BH503,""))</f>
        <v/>
      </c>
      <c r="ER503" s="409" t="str">
        <f>IF(AND('[1]Multi-Field'!$E$88=[1]Lists!BF503,'[1]Multi-Field'!$F$88="Drained"),BI503,IF(AND('[1]Multi-Field'!$E$88=[1]Lists!BF503,'[1]Multi-Field'!$F$88="undrained"),BH503,""))</f>
        <v/>
      </c>
      <c r="ES503" s="409" t="str">
        <f>IF(AND('[1]Multi-Field'!$E$89=[1]Lists!BF503,'[1]Multi-Field'!$F$89="Drained"),BI503,IF(AND('[1]Multi-Field'!$E$89=[1]Lists!BF503,'[1]Multi-Field'!$F$89="undrained"),BH503,""))</f>
        <v/>
      </c>
      <c r="ET503" s="409" t="str">
        <f>IF(AND('[1]Multi-Field'!$E$90=[1]Lists!BF503,'[1]Multi-Field'!$F$90="Drained"),BI503,IF(AND('[1]Multi-Field'!$E$90=[1]Lists!BF503,'[1]Multi-Field'!$F$90="undrained"),BH503,""))</f>
        <v/>
      </c>
      <c r="EU503" s="409" t="str">
        <f>IF(AND('[1]Multi-Field'!$E$91=[1]Lists!BF503,'[1]Multi-Field'!$F$91="Drained"),BI503,IF(AND('[1]Multi-Field'!$E$91=[1]Lists!BF503,'[1]Multi-Field'!$F$91="undrained"),BH503,""))</f>
        <v/>
      </c>
      <c r="EV503" s="409" t="str">
        <f>IF(AND('[1]Multi-Field'!$E$92=[1]Lists!BF503,'[1]Multi-Field'!$F$92="Drained"),BI503,IF(AND('[1]Multi-Field'!$E$92=[1]Lists!BF503,'[1]Multi-Field'!$F$92="undrained"),BH503,""))</f>
        <v/>
      </c>
      <c r="EW503" s="409" t="str">
        <f>IF(AND('[1]Multi-Field'!$E$93=[1]Lists!BF503,'[1]Multi-Field'!$F$93="Drained"),BI503,IF(AND('[1]Multi-Field'!$E$93=[1]Lists!BF503,'[1]Multi-Field'!$F$93="undrained"),BH503,""))</f>
        <v/>
      </c>
      <c r="EX503" s="409" t="str">
        <f>IF(AND('[1]Multi-Field'!$E$94=[1]Lists!BF503,'[1]Multi-Field'!$F$94="Drained"),BI503,IF(AND('[1]Multi-Field'!$E$94=[1]Lists!BF503,'[1]Multi-Field'!$F$94="undrained"),BH503,""))</f>
        <v/>
      </c>
      <c r="EY503" s="409" t="str">
        <f>IF(AND('[1]Multi-Field'!$E$95=[1]Lists!BF503,'[1]Multi-Field'!$F$95="Drained"),BI503,IF(AND('[1]Multi-Field'!$E$95=[1]Lists!BF503,'[1]Multi-Field'!$F$95="undrained"),BH503,""))</f>
        <v/>
      </c>
      <c r="EZ503" s="409" t="str">
        <f>IF(AND('[1]Multi-Field'!$E$96=[1]Lists!BF503,'[1]Multi-Field'!$F$96="Drained"),BI503,IF(AND('[1]Multi-Field'!$E$96=[1]Lists!BF503,'[1]Multi-Field'!$F$96="undrained"),BH503,""))</f>
        <v/>
      </c>
      <c r="FA503" s="409" t="str">
        <f>IF(AND('[1]Multi-Field'!$E$97=[1]Lists!BF503,'[1]Multi-Field'!$F$97="Drained"),BI503,IF(AND('[1]Multi-Field'!$E$97=[1]Lists!BF503,'[1]Multi-Field'!$F$97="undrained"),BH503,""))</f>
        <v/>
      </c>
      <c r="FB503" s="409" t="str">
        <f>IF(AND('[1]Multi-Field'!$E$98=[1]Lists!BF503,'[1]Multi-Field'!$F$98="Drained"),BI503,IF(AND('[1]Multi-Field'!$E$98=[1]Lists!BF503,'[1]Multi-Field'!$F$98="undrained"),BH503,""))</f>
        <v/>
      </c>
      <c r="FC503" s="409" t="str">
        <f>IF(AND('[1]Multi-Field'!$E$99=[1]Lists!BF503,'[1]Multi-Field'!$F$99="Drained"),BI503,IF(AND('[1]Multi-Field'!$E$99=[1]Lists!BF503,'[1]Multi-Field'!$F$99="undrained"),BH503,""))</f>
        <v/>
      </c>
      <c r="FD503" s="409" t="str">
        <f>IF(AND('[1]Multi-Field'!$E$100=[1]Lists!BF503,'[1]Multi-Field'!$F$100="Drained"),BI503,IF(AND('[1]Multi-Field'!$E$100=[1]Lists!BF503,'[1]Multi-Field'!$F$100="undrained"),BH503,""))</f>
        <v/>
      </c>
      <c r="FE503" s="409" t="str">
        <f>IF(AND('[1]Multi-Field'!$E$101=[1]Lists!BF503,'[1]Multi-Field'!$F$101="Drained"),BI503,IF(AND('[1]Multi-Field'!$E$101=[1]Lists!BF503,'[1]Multi-Field'!$F$101="undrained"),BH503,""))</f>
        <v/>
      </c>
      <c r="FF503" s="409" t="str">
        <f>IF(AND('[1]Multi-Field'!$E$102=[1]Lists!BF503,'[1]Multi-Field'!$F$102="Drained"),BI503,IF(AND('[1]Multi-Field'!$E$102=[1]Lists!BF503,'[1]Multi-Field'!$F$102="undrained"),BH503,""))</f>
        <v/>
      </c>
      <c r="FG503" s="409" t="str">
        <f>IF(AND('[1]Multi-Field'!$E$103=[1]Lists!BF503,'[1]Multi-Field'!$F$103="Drained"),BI503,IF(AND('[1]Multi-Field'!$E$103=[1]Lists!BF503,'[1]Multi-Field'!$F$103="undrained"),BH503,""))</f>
        <v/>
      </c>
      <c r="FH503" s="409" t="str">
        <f>IF(AND('[1]Multi-Field'!$E$104=[1]Lists!BF503,'[1]Multi-Field'!$F$104="Drained"),BI503,IF(AND('[1]Multi-Field'!$E$104=[1]Lists!BF503,'[1]Multi-Field'!$F$104="undrained"),BH503,""))</f>
        <v/>
      </c>
      <c r="FI503" s="409" t="str">
        <f>IF(AND('[1]Multi-Field'!$E$105=[1]Lists!BF503,'[1]Multi-Field'!$F$105="Drained"),BI503,IF(AND('[1]Multi-Field'!$E$105=[1]Lists!BF503,'[1]Multi-Field'!$F$105="undrained"),BH503,""))</f>
        <v/>
      </c>
      <c r="FJ503" s="409" t="str">
        <f>IF(AND('[1]Multi-Field'!$E$106=[1]Lists!BF503,'[1]Multi-Field'!$F$106="Drained"),BI503,IF(AND('[1]Multi-Field'!$E$106=[1]Lists!BF503,'[1]Multi-Field'!$F$106="undrained"),BH503,""))</f>
        <v/>
      </c>
      <c r="FK503" s="409" t="str">
        <f>IF(AND('[1]Multi-Field'!$E$107=[1]Lists!BF503,'[1]Multi-Field'!$F$107="Drained"),BI503,IF(AND('[1]Multi-Field'!$E$107=[1]Lists!BF503,'[1]Multi-Field'!$F$107="undrained"),BH503,""))</f>
        <v/>
      </c>
      <c r="FL503" s="409" t="str">
        <f>IF(AND('[1]Multi-Field'!$E$108=[1]Lists!BF503,'[1]Multi-Field'!$F$108="Drained"),BI503,IF(AND('[1]Multi-Field'!$E$108=[1]Lists!BF503,'[1]Multi-Field'!$F$108="undrained"),BH503,""))</f>
        <v/>
      </c>
      <c r="FM503" s="409" t="str">
        <f>IF(AND('[1]Multi-Field'!$E$109=[1]Lists!BF503,'[1]Multi-Field'!$F$109="Drained"),BI503,IF(AND('[1]Multi-Field'!$E$109=[1]Lists!BF503,'[1]Multi-Field'!$F$109="undrained"),BH503,""))</f>
        <v/>
      </c>
      <c r="FN503" s="409" t="str">
        <f>IF(AND('[1]Multi-Field'!$E$110=[1]Lists!BF503,'[1]Multi-Field'!$F$110="Drained"),BI503,IF(AND('[1]Multi-Field'!$E$110=[1]Lists!BF503,'[1]Multi-Field'!$F$110="undrained"),BH503,""))</f>
        <v/>
      </c>
      <c r="FO503" s="409" t="str">
        <f>IF(AND('[1]Multi-Field'!$E$111=[1]Lists!BF503,'[1]Multi-Field'!$F$111="Drained"),BI503,IF(AND('[1]Multi-Field'!$E$111=[1]Lists!BF503,'[1]Multi-Field'!$F$111="undrained"),BH503,""))</f>
        <v/>
      </c>
      <c r="FP503" s="409" t="str">
        <f>IF(AND('[1]Multi-Field'!$E$112=[1]Lists!BF503,'[1]Multi-Field'!$F$112="Drained"),BI503,IF(AND('[1]Multi-Field'!$E$112=[1]Lists!BF503,'[1]Multi-Field'!$F$112="undrained"),BH503,""))</f>
        <v/>
      </c>
      <c r="FQ503" s="409" t="str">
        <f>IF(AND('[1]Multi-Field'!$E$113=[1]Lists!BF503,'[1]Multi-Field'!$F$113="Drained"),BI503,IF(AND('[1]Multi-Field'!$E$113=[1]Lists!BF503,'[1]Multi-Field'!$F$113="undrained"),BH503,""))</f>
        <v/>
      </c>
      <c r="FR503" s="409" t="str">
        <f>IF(AND('[1]Multi-Field'!$E$114=[1]Lists!BF503,'[1]Multi-Field'!$F$114="Drained"),BI503,IF(AND('[1]Multi-Field'!$E$114=[1]Lists!BF503,'[1]Multi-Field'!$F$114="undrained"),BH503,""))</f>
        <v/>
      </c>
      <c r="FS503" s="409" t="str">
        <f>IF(AND('[1]Multi-Field'!$E$115=[1]Lists!BF503,'[1]Multi-Field'!$F$115="Drained"),BI503,IF(AND('[1]Multi-Field'!$E$115=[1]Lists!BF503,'[1]Multi-Field'!$F$115="undrained"),BH503,""))</f>
        <v/>
      </c>
      <c r="FT503" s="409" t="str">
        <f>IF(AND('[1]Multi-Field'!$E$116=[1]Lists!BF503,'[1]Multi-Field'!$F$116="Drained"),BI503,IF(AND('[1]Multi-Field'!$E$116=[1]Lists!BF503,'[1]Multi-Field'!$F$116="undrained"),BH503,""))</f>
        <v/>
      </c>
      <c r="FU503" s="409" t="str">
        <f>IF(AND('[1]Multi-Field'!$E$117=[1]Lists!BF503,'[1]Multi-Field'!$F$117="Drained"),BI503,IF(AND('[1]Multi-Field'!$E$117=[1]Lists!BF503,'[1]Multi-Field'!$F$117="undrained"),BH503,""))</f>
        <v/>
      </c>
      <c r="FV503" s="409" t="str">
        <f>IF(AND('[1]Multi-Field'!$E$118=[1]Lists!BF503,'[1]Multi-Field'!$F$118="Drained"),BI503,IF(AND('[1]Multi-Field'!$E$118=[1]Lists!BF503,'[1]Multi-Field'!$F$118="undrained"),BH503,""))</f>
        <v/>
      </c>
      <c r="FW503" s="409" t="str">
        <f>IF(AND('[1]Multi-Field'!$E$119=[1]Lists!BF503,'[1]Multi-Field'!$F$119="Drained"),BI503,IF(AND('[1]Multi-Field'!$E$119=[1]Lists!BF503,'[1]Multi-Field'!$F$119="undrained"),BH503,""))</f>
        <v/>
      </c>
      <c r="FX503" s="409" t="str">
        <f>IF(AND('[1]Multi-Field'!$E$120=[1]Lists!BF503,'[1]Multi-Field'!$F$120="Drained"),BI503,IF(AND('[1]Multi-Field'!$E$120=[1]Lists!BF503,'[1]Multi-Field'!$F$120="undrained"),BH503,""))</f>
        <v/>
      </c>
      <c r="GC503" s="4">
        <v>1</v>
      </c>
    </row>
    <row r="504" spans="1:185" ht="13.5" customHeight="1">
      <c r="A504" s="7" t="s">
        <v>590</v>
      </c>
      <c r="B504" s="7"/>
      <c r="C504" s="7"/>
      <c r="D504" s="8">
        <v>55</v>
      </c>
      <c r="E504" s="8">
        <f t="shared" si="67"/>
        <v>57</v>
      </c>
      <c r="F504" s="8">
        <f t="shared" si="68"/>
        <v>58</v>
      </c>
      <c r="G504" s="8">
        <v>60</v>
      </c>
      <c r="H504" s="8">
        <v>60</v>
      </c>
      <c r="I504" s="8">
        <f t="shared" si="71"/>
        <v>63</v>
      </c>
      <c r="J504" s="8">
        <f t="shared" si="72"/>
        <v>67</v>
      </c>
      <c r="K504" s="8">
        <v>70</v>
      </c>
      <c r="L504" s="8">
        <v>75</v>
      </c>
      <c r="M504" s="8">
        <f t="shared" si="69"/>
        <v>83</v>
      </c>
      <c r="N504" s="8">
        <f t="shared" si="70"/>
        <v>92</v>
      </c>
      <c r="O504" s="8">
        <v>100</v>
      </c>
      <c r="P504" s="391"/>
      <c r="Q504" s="84"/>
      <c r="R504" s="395"/>
      <c r="S504" s="395" t="str">
        <f t="shared" si="73"/>
        <v/>
      </c>
      <c r="T504" s="395"/>
      <c r="U504" s="396"/>
      <c r="BF504" s="411" t="s">
        <v>1668</v>
      </c>
      <c r="BG504" s="412">
        <v>4</v>
      </c>
      <c r="BH504" s="412">
        <v>2.5</v>
      </c>
      <c r="BI504" s="412">
        <v>3.5</v>
      </c>
      <c r="BJ504" s="409" t="e">
        <f>IF(AND('[1]Single Field'!#REF!=[1]Lists!BF504,'[1]Single Field'!#REF!="Drained"),"x",IF(AND('[1]Single Field'!#REF!=[1]Lists!BF504,'[1]Single Field'!#REF!="Undrained"),O,""))</f>
        <v>#REF!</v>
      </c>
      <c r="BK504" s="409" t="str">
        <f>IF(AND('[1]Multi-Field'!$E$3=[1]Lists!BF504,'[1]Multi-Field'!$F$3="Drained"),BI504,IF(AND('[1]Multi-Field'!$E$3=BF504,'[1]Multi-Field'!$F$3="undrained"),BH504,""))</f>
        <v/>
      </c>
      <c r="BL504" s="409" t="str">
        <f>IF(AND('[1]Multi-Field'!$E$4=BF504,'[1]Multi-Field'!$F$4="Drained"),BI504,IF(AND('[1]Multi-Field'!$E$4=BF504,'[1]Multi-Field'!$F$4="undrained"),BH504,""))</f>
        <v/>
      </c>
      <c r="BM504" s="409" t="str">
        <f>IF(AND('[1]Multi-Field'!$E$5=BF504,'[1]Multi-Field'!$F$5="Drained"),BI504,IF(AND('[1]Multi-Field'!$E$5=BF504,'[1]Multi-Field'!$F$5="undrained"),BH504,""))</f>
        <v/>
      </c>
      <c r="BN504" s="409" t="str">
        <f>IF(AND('[1]Multi-Field'!$E$6=BF504,'[1]Multi-Field'!$F$6="Drained"),BI504,IF(AND('[1]Multi-Field'!$E$6=BF504,'[1]Multi-Field'!$F$6="undrained"),BH504,""))</f>
        <v/>
      </c>
      <c r="BO504" s="409" t="str">
        <f>IF(AND('[1]Multi-Field'!$E$7=BF504,'[1]Multi-Field'!$F$7="Drained"),BI504,IF(AND('[1]Multi-Field'!$E$7=BF504,'[1]Multi-Field'!$F$7="undrained"),BH504,""))</f>
        <v/>
      </c>
      <c r="BP504" s="409" t="str">
        <f>IF(AND('[1]Multi-Field'!$E$8=BF504,'[1]Multi-Field'!$F$8="Drained"),BI504,IF(AND('[1]Multi-Field'!$E$8=BF504,'[1]Multi-Field'!$F$8="undrained"),BH504,""))</f>
        <v/>
      </c>
      <c r="BQ504" s="409" t="str">
        <f>IF(AND('[1]Multi-Field'!$E$9=BF504,'[1]Multi-Field'!$F$9="Drained"),BI504,IF(AND('[1]Multi-Field'!$E$9=BF504,'[1]Multi-Field'!$F$9="undrained"),BH504,""))</f>
        <v/>
      </c>
      <c r="BR504" s="409" t="str">
        <f>IF(AND('[1]Multi-Field'!$E$10=BF504,'[1]Multi-Field'!$F$10="Drained"),BI504,IF(AND('[1]Multi-Field'!$E$10=BF504,'[1]Multi-Field'!$F$10="undrained"),BH504,""))</f>
        <v/>
      </c>
      <c r="BS504" s="409" t="str">
        <f>IF(AND('[1]Multi-Field'!$E$11=BF504,'[1]Multi-Field'!$F$11="Drained"),BI504,IF(AND('[1]Multi-Field'!$E$11=BF504,'[1]Multi-Field'!$F$11="undrained"),BH504,""))</f>
        <v/>
      </c>
      <c r="BT504" s="409" t="str">
        <f>IF(AND('[1]Multi-Field'!$E$12=BF504,'[1]Multi-Field'!$F$12="Drained"),BI504,IF(AND('[1]Multi-Field'!$E$12=BF504,'[1]Multi-Field'!$F$12="undrained"),BH504,""))</f>
        <v/>
      </c>
      <c r="BU504" s="409" t="str">
        <f>IF(AND('[1]Multi-Field'!$E$13=BF504,'[1]Multi-Field'!$F$13="Drained"),BI504,IF(AND('[1]Multi-Field'!$E$3=BF504,'[1]Multi-Field'!$F$13="undrained"),BH504,""))</f>
        <v/>
      </c>
      <c r="BV504" s="409" t="str">
        <f>IF(AND('[1]Multi-Field'!$E$14=BF504,'[1]Multi-Field'!$F$14="Drained"),BI504,IF(AND('[1]Multi-Field'!$E$14=BF504,'[1]Multi-Field'!$F$14="undrained"),BH504,""))</f>
        <v/>
      </c>
      <c r="BW504" s="409" t="str">
        <f>IF(AND('[1]Multi-Field'!$E$15=BF504,'[1]Multi-Field'!$F$15="Drained"),BI504,IF(AND('[1]Multi-Field'!$E$15=BF504,'[1]Multi-Field'!$F$15="undrained"),BH504,""))</f>
        <v/>
      </c>
      <c r="BX504" s="409" t="str">
        <f>IF(AND('[1]Multi-Field'!$E$16=[1]Lists!BF504,'[1]Multi-Field'!$F$16="Drained"),BI504,IF(AND('[1]Multi-Field'!$E$16=[1]Lists!BF504,'[1]Multi-Field'!$F$16="undrained"),BH504,""))</f>
        <v/>
      </c>
      <c r="BY504" s="409" t="str">
        <f>IF(AND('[1]Multi-Field'!$E$17=[1]Lists!BF504,'[1]Multi-Field'!$F$17="Drained"),BI504,IF(AND('[1]Multi-Field'!$E$17=[1]Lists!BF504,'[1]Multi-Field'!$F$17="undrained"),BH504,""))</f>
        <v/>
      </c>
      <c r="BZ504" s="409" t="str">
        <f>IF(AND('[1]Multi-Field'!$E$18=[1]Lists!BF504,'[1]Multi-Field'!$F$18="Drained"),BI504,IF(AND('[1]Multi-Field'!$E$18=[1]Lists!BF504,'[1]Multi-Field'!$F$18="undrained"),BH504,""))</f>
        <v/>
      </c>
      <c r="CA504" s="409" t="str">
        <f>IF(AND('[1]Multi-Field'!$E$19=[1]Lists!BF504,'[1]Multi-Field'!$F$19="Drained"),BI504,IF(AND('[1]Multi-Field'!$E$19=[1]Lists!BF504,'[1]Multi-Field'!$F$19="undrained"),BH504,""))</f>
        <v/>
      </c>
      <c r="CB504" s="409" t="str">
        <f>IF(AND('[1]Multi-Field'!$E$20=[1]Lists!BF504,'[1]Multi-Field'!$F$20="Drained"),BI504,IF(AND('[1]Multi-Field'!$E$20=[1]Lists!BF504,'[1]Multi-Field'!$F$20="undrained"),BH504,""))</f>
        <v/>
      </c>
      <c r="CC504" s="409" t="str">
        <f>IF(AND('[1]Multi-Field'!$E$21=[1]Lists!BF504,'[1]Multi-Field'!$F$21="Drained"),BI504,IF(AND('[1]Multi-Field'!$E$21=[1]Lists!BF504,'[1]Multi-Field'!$F$21="undrained"),BH504,""))</f>
        <v/>
      </c>
      <c r="CD504" s="409" t="str">
        <f>IF(AND('[1]Multi-Field'!$E$22=[1]Lists!BF504,'[1]Multi-Field'!$F$22="Drained"),BI504,IF(AND('[1]Multi-Field'!$E$22=[1]Lists!BF504,'[1]Multi-Field'!$F$22="undrained"),BH504,""))</f>
        <v/>
      </c>
      <c r="CE504" s="409" t="str">
        <f>IF(AND('[1]Multi-Field'!$E$23=[1]Lists!BF504,'[1]Multi-Field'!$F$23="Drained"),BI504,IF(AND('[1]Multi-Field'!$E$23=[1]Lists!BF504,'[1]Multi-Field'!$F$23="undrained"),BH504,""))</f>
        <v/>
      </c>
      <c r="CF504" s="409" t="str">
        <f>IF(AND('[1]Multi-Field'!$E$24=[1]Lists!BF504,'[1]Multi-Field'!$F$24="Drained"),BI504,IF(AND('[1]Multi-Field'!$E$24=[1]Lists!BF504,'[1]Multi-Field'!$F$24="undrained"),BH504,""))</f>
        <v/>
      </c>
      <c r="CG504" s="409" t="str">
        <f>IF(AND('[1]Multi-Field'!$E$25=[1]Lists!BF504,'[1]Multi-Field'!$F$25="Drained"),BI504,IF(AND('[1]Multi-Field'!$E$25=[1]Lists!BF504,'[1]Multi-Field'!$F$25="undrained"),BH504,""))</f>
        <v/>
      </c>
      <c r="CH504" s="409" t="str">
        <f>IF(AND('[1]Multi-Field'!$E$26=[1]Lists!BF504,'[1]Multi-Field'!$F$26="Drained"),BI504,IF(AND('[1]Multi-Field'!$E$26=[1]Lists!BF504,'[1]Multi-Field'!$F$26="undrained"),BH504,""))</f>
        <v/>
      </c>
      <c r="CI504" s="409" t="str">
        <f>IF(AND('[1]Multi-Field'!$E$27=[1]Lists!BF504,'[1]Multi-Field'!$F$27="Drained"),BI504,IF(AND('[1]Multi-Field'!$E$27=[1]Lists!BF504,'[1]Multi-Field'!$F$27="undrained"),BH504,""))</f>
        <v/>
      </c>
      <c r="CJ504" s="409" t="str">
        <f>IF(AND('[1]Multi-Field'!$E$28=[1]Lists!BF504,'[1]Multi-Field'!$F$28="Drained"),BI504,IF(AND('[1]Multi-Field'!$E$28=[1]Lists!BF504,'[1]Multi-Field'!$F$28="undrained"),BH504,""))</f>
        <v/>
      </c>
      <c r="CK504" s="409" t="str">
        <f>IF(AND('[1]Multi-Field'!$E$29=[1]Lists!BF504,'[1]Multi-Field'!$F$29="Drained"),BI504,IF(AND('[1]Multi-Field'!$E$29=[1]Lists!BF504,'[1]Multi-Field'!$F$29="undrained"),BH504,""))</f>
        <v/>
      </c>
      <c r="CL504" s="409" t="str">
        <f>IF(AND('[1]Multi-Field'!$E$30=[1]Lists!BF504,'[1]Multi-Field'!$F$30="Drained"),BI504,IF(AND('[1]Multi-Field'!$E$30=[1]Lists!BF504,'[1]Multi-Field'!$F$30="undrained"),BH504,""))</f>
        <v/>
      </c>
      <c r="CM504" s="409" t="str">
        <f>IF(AND('[1]Multi-Field'!$E$31=[1]Lists!BF504,'[1]Multi-Field'!$F$31="Drained"),BI504,IF(AND('[1]Multi-Field'!$E$31=[1]Lists!BF504,'[1]Multi-Field'!$F$31="undrained"),BH504,""))</f>
        <v/>
      </c>
      <c r="CN504" s="409" t="str">
        <f>IF(AND('[1]Multi-Field'!$E$32=[1]Lists!BF504,'[1]Multi-Field'!$F$32="Drained"),BI504,IF(AND('[1]Multi-Field'!$E$32=[1]Lists!BF504,'[1]Multi-Field'!$F$32="undrained"),BH504,""))</f>
        <v/>
      </c>
      <c r="CO504" s="409" t="str">
        <f>IF(AND('[1]Multi-Field'!$E$33=[1]Lists!BF504,'[1]Multi-Field'!$F$33="Drained"),BI504,IF(AND('[1]Multi-Field'!$E$33=[1]Lists!BF504,'[1]Multi-Field'!$F$33="undrained"),BH504,""))</f>
        <v/>
      </c>
      <c r="CP504" s="409" t="str">
        <f>IF(AND('[1]Multi-Field'!$E$34=[1]Lists!BF504,'[1]Multi-Field'!$F$34="Drained"),BI504,IF(AND('[1]Multi-Field'!$E$34=[1]Lists!BF504,'[1]Multi-Field'!$F$34="undrained"),BH504,""))</f>
        <v/>
      </c>
      <c r="CQ504" s="409" t="str">
        <f>IF(AND('[1]Multi-Field'!$E$35=[1]Lists!BF504,'[1]Multi-Field'!$F$35="Drained"),BI504,IF(AND('[1]Multi-Field'!$E$35=[1]Lists!BF504,'[1]Multi-Field'!$F$35="undrained"),BH504,""))</f>
        <v/>
      </c>
      <c r="CR504" s="409" t="str">
        <f>IF(AND('[1]Multi-Field'!$E$36=[1]Lists!BF504,'[1]Multi-Field'!$F$36="Drained"),BI504,IF(AND('[1]Multi-Field'!$E$36=[1]Lists!BF504,'[1]Multi-Field'!$F$36="undrained"),BH504,""))</f>
        <v/>
      </c>
      <c r="CS504" s="409" t="str">
        <f>IF(AND('[1]Multi-Field'!$E$37=[1]Lists!BF504,'[1]Multi-Field'!$F$37="Drained"),BI504,IF(AND('[1]Multi-Field'!$E$37=[1]Lists!BF504,'[1]Multi-Field'!$F$37="undrained"),BH504,""))</f>
        <v/>
      </c>
      <c r="CT504" s="409" t="str">
        <f>IF(AND('[1]Multi-Field'!$E$38=[1]Lists!BF504,'[1]Multi-Field'!$F$38="Drained"),BI504,IF(AND('[1]Multi-Field'!$E$38=[1]Lists!BF504,'[1]Multi-Field'!$F$38="undrained"),BH504,""))</f>
        <v/>
      </c>
      <c r="CU504" s="409" t="str">
        <f>IF(AND('[1]Multi-Field'!$E$39=[1]Lists!BF504,'[1]Multi-Field'!$F$39="Drained"),BI504,IF(AND('[1]Multi-Field'!$E$39=[1]Lists!BF504,'[1]Multi-Field'!$F$39="undrained"),BH504,""))</f>
        <v/>
      </c>
      <c r="CV504" s="409" t="str">
        <f>IF(AND('[1]Multi-Field'!$E$40=[1]Lists!BF504,'[1]Multi-Field'!$F$40="Drained"),BI504,IF(AND('[1]Multi-Field'!$E$40=[1]Lists!BF504,'[1]Multi-Field'!$F$40="undrained"),BH504,""))</f>
        <v/>
      </c>
      <c r="CW504" s="409" t="str">
        <f>IF(AND('[1]Multi-Field'!$E$41=[1]Lists!BF504,'[1]Multi-Field'!$F$40="Drained"),BI504,IF(AND('[1]Multi-Field'!$E$40=[1]Lists!BF504,'[1]Multi-Field'!$F$40="undrained"),BH504,""))</f>
        <v/>
      </c>
      <c r="CX504" s="409" t="str">
        <f>IF(AND('[1]Multi-Field'!$E$42=[1]Lists!BF504,'[1]Multi-Field'!$F$42="Drained"),BI504,IF(AND('[1]Multi-Field'!$E$42=[1]Lists!BF504,'[1]Multi-Field'!$F$42="undrained"),BH504,""))</f>
        <v/>
      </c>
      <c r="CY504" s="409" t="str">
        <f>IF(AND('[1]Multi-Field'!$E$43=[1]Lists!BF504,'[1]Multi-Field'!$F$43="Drained"),BI504,IF(AND('[1]Multi-Field'!$E$43=[1]Lists!BF504,'[1]Multi-Field'!$F$43="undrained"),BH504,""))</f>
        <v/>
      </c>
      <c r="CZ504" s="409" t="str">
        <f>IF(AND('[1]Multi-Field'!$E$44=[1]Lists!BF504,'[1]Multi-Field'!$F$44="Drained"),BI504,IF(AND('[1]Multi-Field'!$E$44=[1]Lists!BF504,'[1]Multi-Field'!$F$44="undrained"),BH504,""))</f>
        <v/>
      </c>
      <c r="DA504" s="409" t="str">
        <f>IF(AND('[1]Multi-Field'!$E$45=[1]Lists!BF504,'[1]Multi-Field'!$F$45="Drained"),BI504,IF(AND('[1]Multi-Field'!$E$45=[1]Lists!BF504,'[1]Multi-Field'!$F$45="undrained"),BH504,""))</f>
        <v/>
      </c>
      <c r="DB504" s="409" t="str">
        <f>IF(AND('[1]Multi-Field'!$E$46=[1]Lists!BF504,'[1]Multi-Field'!$F$46="Drained"),BI504,IF(AND('[1]Multi-Field'!$E$46=[1]Lists!BF504,'[1]Multi-Field'!$F$46="undrained"),BH504,""))</f>
        <v/>
      </c>
      <c r="DC504" s="409" t="str">
        <f>IF(AND('[1]Multi-Field'!$E$47=[1]Lists!BF504,'[1]Multi-Field'!$F$47="Drained"),BI504,IF(AND('[1]Multi-Field'!$E$47=[1]Lists!BF504,'[1]Multi-Field'!$F$47="undrained"),BH504,""))</f>
        <v/>
      </c>
      <c r="DD504" s="409" t="str">
        <f>IF(AND('[1]Multi-Field'!$E$48=[1]Lists!BF504,'[1]Multi-Field'!$F$48="Drained"),BI504,IF(AND('[1]Multi-Field'!$E$48=[1]Lists!BF504,'[1]Multi-Field'!$F$48="undrained"),BH504,""))</f>
        <v/>
      </c>
      <c r="DE504" s="409" t="str">
        <f>IF(AND('[1]Multi-Field'!$E$49=[1]Lists!BF504,'[1]Multi-Field'!$F$49="Drained"),BI504,IF(AND('[1]Multi-Field'!$E$49=[1]Lists!BF504,'[1]Multi-Field'!$F$9="undrained"),BH504,""))</f>
        <v/>
      </c>
      <c r="DF504" s="409" t="str">
        <f>IF(AND('[1]Multi-Field'!$E$50=[1]Lists!BF504,'[1]Multi-Field'!$F$50="Drained"),BI504,IF(AND('[1]Multi-Field'!$E$50=[1]Lists!BF504,'[1]Multi-Field'!$F$50="undrained"),BH504,""))</f>
        <v/>
      </c>
      <c r="DG504" s="409" t="str">
        <f>IF(AND('[1]Multi-Field'!$E$51=[1]Lists!BF504,'[1]Multi-Field'!$F$51="Drained"),BI504,IF(AND('[1]Multi-Field'!$E$51=[1]Lists!BF504,'[1]Multi-Field'!$F$51="undrained"),BH504,""))</f>
        <v/>
      </c>
      <c r="DH504" s="409" t="str">
        <f>IF(AND('[1]Multi-Field'!$E$52=[1]Lists!BF504,'[1]Multi-Field'!$F$52="Drained"),BI504,IF(AND('[1]Multi-Field'!$E$52=[1]Lists!BF504,'[1]Multi-Field'!$F$52="undrained"),BH504,""))</f>
        <v/>
      </c>
      <c r="DI504" s="409" t="str">
        <f>IF(AND('[1]Multi-Field'!$E$53=[1]Lists!BF504,'[1]Multi-Field'!$F$53="Drained"),BI504,IF(AND('[1]Multi-Field'!$E$53=[1]Lists!BF504,'[1]Multi-Field'!$F$53="undrained"),BH504,""))</f>
        <v/>
      </c>
      <c r="DJ504" s="409" t="str">
        <f>IF(AND('[1]Multi-Field'!$E$54=[1]Lists!BF504,'[1]Multi-Field'!$F$54="Drained"),BI504,IF(AND('[1]Multi-Field'!$E$54=[1]Lists!BF504,'[1]Multi-Field'!$F$54="undrained"),BH504,""))</f>
        <v/>
      </c>
      <c r="DK504" s="409" t="str">
        <f>IF(AND('[1]Multi-Field'!$E$55=[1]Lists!BF504,'[1]Multi-Field'!$F$55="Drained"),BI504,IF(AND('[1]Multi-Field'!$E$55=[1]Lists!BF504,'[1]Multi-Field'!$F$55="undrained"),BH504,""))</f>
        <v/>
      </c>
      <c r="DL504" s="409" t="str">
        <f>IF(AND('[1]Multi-Field'!$E$56=[1]Lists!BF504,'[1]Multi-Field'!$F$56="Drained"),BI504,IF(AND('[1]Multi-Field'!$E$56=[1]Lists!BF504,'[1]Multi-Field'!$F$56="undrained"),BH504,""))</f>
        <v/>
      </c>
      <c r="DM504" s="409" t="str">
        <f>IF(AND('[1]Multi-Field'!$E$57=[1]Lists!BF504,'[1]Multi-Field'!$F$57="Drained"),BI504,IF(AND('[1]Multi-Field'!$E$57=[1]Lists!BF504,'[1]Multi-Field'!$F$57="undrained"),BH504,""))</f>
        <v/>
      </c>
      <c r="DN504" s="409" t="str">
        <f>IF(AND('[1]Multi-Field'!$E$58=[1]Lists!BF504,'[1]Multi-Field'!$F$58="Drained"),BI504,IF(AND('[1]Multi-Field'!$E$58=[1]Lists!BF504,'[1]Multi-Field'!$F$58="undrained"),BH504,""))</f>
        <v/>
      </c>
      <c r="DO504" s="409" t="str">
        <f>IF(AND('[1]Multi-Field'!$E$59=[1]Lists!BF504,'[1]Multi-Field'!$F$59="Drained"),BI504,IF(AND('[1]Multi-Field'!$E$59=[1]Lists!BF504,'[1]Multi-Field'!$F$59="undrained"),BH504,""))</f>
        <v/>
      </c>
      <c r="DP504" s="409" t="str">
        <f>IF(AND('[1]Multi-Field'!$E$60=[1]Lists!BF504,'[1]Multi-Field'!$F$60="Drained"),BI504,IF(AND('[1]Multi-Field'!$E$60=[1]Lists!BF504,'[1]Multi-Field'!$F$60="undrained"),BH504,""))</f>
        <v/>
      </c>
      <c r="DQ504" s="409" t="str">
        <f>IF(AND('[1]Multi-Field'!$E$61=[1]Lists!BF504,'[1]Multi-Field'!$F$61="Drained"),BI504,IF(AND('[1]Multi-Field'!$E$61=[1]Lists!BF504,'[1]Multi-Field'!$F$61="undrained"),BH504,""))</f>
        <v/>
      </c>
      <c r="DR504" s="409" t="str">
        <f>IF(AND('[1]Multi-Field'!$E$62=[1]Lists!BF504,'[1]Multi-Field'!$F$62="Drained"),BI504,IF(AND('[1]Multi-Field'!$E$62=[1]Lists!BF504,'[1]Multi-Field'!$F$62="undrained"),BH504,""))</f>
        <v/>
      </c>
      <c r="DS504" s="409" t="str">
        <f>IF(AND('[1]Multi-Field'!$E$63=[1]Lists!BF504,'[1]Multi-Field'!$F$63="Drained"),BI504,IF(AND('[1]Multi-Field'!$E$63=[1]Lists!BF504,'[1]Multi-Field'!$F$63="undrained"),BH504,""))</f>
        <v/>
      </c>
      <c r="DT504" s="409" t="str">
        <f>IF(AND('[1]Multi-Field'!$E$64=[1]Lists!BF504,'[1]Multi-Field'!$F$64="Drained"),BI504,IF(AND('[1]Multi-Field'!$E$64=[1]Lists!BF504,'[1]Multi-Field'!$F$64="undrained"),BH504,""))</f>
        <v/>
      </c>
      <c r="DU504" s="409" t="str">
        <f>IF(AND('[1]Multi-Field'!$E$65=[1]Lists!BF504,'[1]Multi-Field'!$F$65="Drained"),BI504,IF(AND('[1]Multi-Field'!$E$65=[1]Lists!BF504,'[1]Multi-Field'!$F$65="undrained"),BH504,""))</f>
        <v/>
      </c>
      <c r="DV504" s="409" t="str">
        <f>IF(AND('[1]Multi-Field'!$E$66=[1]Lists!BF504,'[1]Multi-Field'!$F$66="Drained"),BI504,IF(AND('[1]Multi-Field'!$E$66=[1]Lists!BF504,'[1]Multi-Field'!$F$66="undrained"),BH504,""))</f>
        <v/>
      </c>
      <c r="DW504" s="409" t="str">
        <f>IF(AND('[1]Multi-Field'!$E$67=[1]Lists!BF504,'[1]Multi-Field'!$F$67="Drained"),BI504,IF(AND('[1]Multi-Field'!$E$67=[1]Lists!BF504,'[1]Multi-Field'!$F$67="undrained"),BH504,""))</f>
        <v/>
      </c>
      <c r="DX504" s="409" t="str">
        <f>IF(AND('[1]Multi-Field'!$E$68=[1]Lists!BF504,'[1]Multi-Field'!$F$68="Drained"),BI504,IF(AND('[1]Multi-Field'!$E$68=[1]Lists!BF504,'[1]Multi-Field'!$F$68="undrained"),BH504,""))</f>
        <v/>
      </c>
      <c r="DY504" s="409" t="str">
        <f>IF(AND('[1]Multi-Field'!$E$69=[1]Lists!BF504,'[1]Multi-Field'!$F$69="Drained"),BI504,IF(AND('[1]Multi-Field'!$E$69=[1]Lists!BF504,'[1]Multi-Field'!$F$69="undrained"),BH504,""))</f>
        <v/>
      </c>
      <c r="DZ504" s="409" t="str">
        <f>IF(AND('[1]Multi-Field'!$E$70=[1]Lists!BF504,'[1]Multi-Field'!$F$70="Drained"),BI504,IF(AND('[1]Multi-Field'!$E$70=[1]Lists!BF504,'[1]Multi-Field'!$F$70="undrained"),BH504,""))</f>
        <v/>
      </c>
      <c r="EA504" s="409" t="str">
        <f>IF(AND('[1]Multi-Field'!$E$71=[1]Lists!BF504,'[1]Multi-Field'!$F$71="Drained"),BI504,IF(AND('[1]Multi-Field'!$E$71=[1]Lists!BF504,'[1]Multi-Field'!$F$71="undrained"),BH504,""))</f>
        <v/>
      </c>
      <c r="EB504" s="409" t="str">
        <f>IF(AND('[1]Multi-Field'!$E$72=[1]Lists!BF504,'[1]Multi-Field'!$F$72="Drained"),BI504,IF(AND('[1]Multi-Field'!$E$72=[1]Lists!BF504,'[1]Multi-Field'!$F$72="undrained"),BH504,""))</f>
        <v/>
      </c>
      <c r="EC504" s="409" t="str">
        <f>IF(AND('[1]Multi-Field'!$E$73=[1]Lists!BF504,'[1]Multi-Field'!$F$73="Drained"),BI504,IF(AND('[1]Multi-Field'!$E$73=[1]Lists!BF504,'[1]Multi-Field'!$F$73="undrained"),BH504,""))</f>
        <v/>
      </c>
      <c r="ED504" s="409" t="str">
        <f>IF(AND('[1]Multi-Field'!$E$74=[1]Lists!BF504,'[1]Multi-Field'!$F$74="Drained"),BI504,IF(AND('[1]Multi-Field'!$E$74=[1]Lists!BF504,'[1]Multi-Field'!$F$74="undrained"),BH504,""))</f>
        <v/>
      </c>
      <c r="EE504" s="409" t="str">
        <f>IF(AND('[1]Multi-Field'!$E$75=[1]Lists!BF504,'[1]Multi-Field'!$F$75="Drained"),BI504,IF(AND('[1]Multi-Field'!$E$75=[1]Lists!BF504,'[1]Multi-Field'!$F$75="undrained"),BH504,""))</f>
        <v/>
      </c>
      <c r="EF504" s="409" t="str">
        <f>IF(AND('[1]Multi-Field'!$E$76=[1]Lists!BF504,'[1]Multi-Field'!$F$76="Drained"),BI504,IF(AND('[1]Multi-Field'!$E$76=[1]Lists!BF504,'[1]Multi-Field'!$F$6="undrained"),BH504,""))</f>
        <v/>
      </c>
      <c r="EG504" s="409" t="str">
        <f>IF(AND('[1]Multi-Field'!$E$77=[1]Lists!BF504,'[1]Multi-Field'!$F$77="Drained"),BI504,IF(AND('[1]Multi-Field'!$E$77=[1]Lists!BF504,'[1]Multi-Field'!$F$77="undrained"),BH504,""))</f>
        <v/>
      </c>
      <c r="EH504" s="409" t="str">
        <f>IF(AND('[1]Multi-Field'!$E$78=[1]Lists!BF504,'[1]Multi-Field'!$F$78="Drained"),BI504,IF(AND('[1]Multi-Field'!$E$78=[1]Lists!BF504,'[1]Multi-Field'!$F$78="undrained"),BH504,""))</f>
        <v/>
      </c>
      <c r="EI504" s="409" t="str">
        <f>IF(AND('[1]Multi-Field'!$E$79=[1]Lists!BF504,'[1]Multi-Field'!$F$79="Drained"),BI504,IF(AND('[1]Multi-Field'!$E$79=[1]Lists!BF504,'[1]Multi-Field'!$F$79="undrained"),BH504,""))</f>
        <v/>
      </c>
      <c r="EJ504" s="409" t="str">
        <f>IF(AND('[1]Multi-Field'!$E$80=[1]Lists!BF504,'[1]Multi-Field'!$F$80="Drained"),BI504,IF(AND('[1]Multi-Field'!$E$80=[1]Lists!BF504,'[1]Multi-Field'!$F$80="undrained"),BH504,""))</f>
        <v/>
      </c>
      <c r="EK504" s="409" t="str">
        <f>IF(AND('[1]Multi-Field'!$E$81=[1]Lists!BF504,'[1]Multi-Field'!$F$81="Drained"),BI504,IF(AND('[1]Multi-Field'!$E$81=[1]Lists!BF504,'[1]Multi-Field'!$F$81="undrained"),BH504,""))</f>
        <v/>
      </c>
      <c r="EL504" s="409" t="str">
        <f>IF(AND('[1]Multi-Field'!$E$82=[1]Lists!BF504,'[1]Multi-Field'!$F$82="Drained"),BI504,IF(AND('[1]Multi-Field'!$E$82=[1]Lists!BF504,'[1]Multi-Field'!$F$82="undrained"),BH504,""))</f>
        <v/>
      </c>
      <c r="EM504" s="409" t="str">
        <f>IF(AND('[1]Multi-Field'!$E$83=[1]Lists!BF504,'[1]Multi-Field'!$F$83="Drained"),BI504,IF(AND('[1]Multi-Field'!$E$83=[1]Lists!BF504,'[1]Multi-Field'!$F$83="undrained"),BH504,""))</f>
        <v/>
      </c>
      <c r="EN504" s="409" t="str">
        <f>IF(AND('[1]Multi-Field'!$E$84=[1]Lists!BF504,'[1]Multi-Field'!$F$84="Drained"),BI504,IF(AND('[1]Multi-Field'!$E$84=[1]Lists!BF504,'[1]Multi-Field'!$F$84="undrained"),BH504,""))</f>
        <v/>
      </c>
      <c r="EO504" s="409" t="str">
        <f>IF(AND('[1]Multi-Field'!$E$85=[1]Lists!BF504,'[1]Multi-Field'!$F$85="Drained"),BI504,IF(AND('[1]Multi-Field'!$E$85=[1]Lists!BF504,'[1]Multi-Field'!$F$85="undrained"),BH504,""))</f>
        <v/>
      </c>
      <c r="EP504" s="409" t="str">
        <f>IF(AND('[1]Multi-Field'!$E$86=[1]Lists!BF504,'[1]Multi-Field'!$F$86="Drained"),BI504,IF(AND('[1]Multi-Field'!$E$86=[1]Lists!BF504,'[1]Multi-Field'!$F$86="undrained"),BH504,""))</f>
        <v/>
      </c>
      <c r="EQ504" s="409" t="str">
        <f>IF(AND('[1]Multi-Field'!$E$87=[1]Lists!BF504,'[1]Multi-Field'!$F$87="Drained"),BI504,IF(AND('[1]Multi-Field'!$E$87=[1]Lists!BF504,'[1]Multi-Field'!$F$87="undrained"),BH504,""))</f>
        <v/>
      </c>
      <c r="ER504" s="409" t="str">
        <f>IF(AND('[1]Multi-Field'!$E$88=[1]Lists!BF504,'[1]Multi-Field'!$F$88="Drained"),BI504,IF(AND('[1]Multi-Field'!$E$88=[1]Lists!BF504,'[1]Multi-Field'!$F$88="undrained"),BH504,""))</f>
        <v/>
      </c>
      <c r="ES504" s="409" t="str">
        <f>IF(AND('[1]Multi-Field'!$E$89=[1]Lists!BF504,'[1]Multi-Field'!$F$89="Drained"),BI504,IF(AND('[1]Multi-Field'!$E$89=[1]Lists!BF504,'[1]Multi-Field'!$F$89="undrained"),BH504,""))</f>
        <v/>
      </c>
      <c r="ET504" s="409" t="str">
        <f>IF(AND('[1]Multi-Field'!$E$90=[1]Lists!BF504,'[1]Multi-Field'!$F$90="Drained"),BI504,IF(AND('[1]Multi-Field'!$E$90=[1]Lists!BF504,'[1]Multi-Field'!$F$90="undrained"),BH504,""))</f>
        <v/>
      </c>
      <c r="EU504" s="409" t="str">
        <f>IF(AND('[1]Multi-Field'!$E$91=[1]Lists!BF504,'[1]Multi-Field'!$F$91="Drained"),BI504,IF(AND('[1]Multi-Field'!$E$91=[1]Lists!BF504,'[1]Multi-Field'!$F$91="undrained"),BH504,""))</f>
        <v/>
      </c>
      <c r="EV504" s="409" t="str">
        <f>IF(AND('[1]Multi-Field'!$E$92=[1]Lists!BF504,'[1]Multi-Field'!$F$92="Drained"),BI504,IF(AND('[1]Multi-Field'!$E$92=[1]Lists!BF504,'[1]Multi-Field'!$F$92="undrained"),BH504,""))</f>
        <v/>
      </c>
      <c r="EW504" s="409" t="str">
        <f>IF(AND('[1]Multi-Field'!$E$93=[1]Lists!BF504,'[1]Multi-Field'!$F$93="Drained"),BI504,IF(AND('[1]Multi-Field'!$E$93=[1]Lists!BF504,'[1]Multi-Field'!$F$93="undrained"),BH504,""))</f>
        <v/>
      </c>
      <c r="EX504" s="409" t="str">
        <f>IF(AND('[1]Multi-Field'!$E$94=[1]Lists!BF504,'[1]Multi-Field'!$F$94="Drained"),BI504,IF(AND('[1]Multi-Field'!$E$94=[1]Lists!BF504,'[1]Multi-Field'!$F$94="undrained"),BH504,""))</f>
        <v/>
      </c>
      <c r="EY504" s="409" t="str">
        <f>IF(AND('[1]Multi-Field'!$E$95=[1]Lists!BF504,'[1]Multi-Field'!$F$95="Drained"),BI504,IF(AND('[1]Multi-Field'!$E$95=[1]Lists!BF504,'[1]Multi-Field'!$F$95="undrained"),BH504,""))</f>
        <v/>
      </c>
      <c r="EZ504" s="409" t="str">
        <f>IF(AND('[1]Multi-Field'!$E$96=[1]Lists!BF504,'[1]Multi-Field'!$F$96="Drained"),BI504,IF(AND('[1]Multi-Field'!$E$96=[1]Lists!BF504,'[1]Multi-Field'!$F$96="undrained"),BH504,""))</f>
        <v/>
      </c>
      <c r="FA504" s="409" t="str">
        <f>IF(AND('[1]Multi-Field'!$E$97=[1]Lists!BF504,'[1]Multi-Field'!$F$97="Drained"),BI504,IF(AND('[1]Multi-Field'!$E$97=[1]Lists!BF504,'[1]Multi-Field'!$F$97="undrained"),BH504,""))</f>
        <v/>
      </c>
      <c r="FB504" s="409" t="str">
        <f>IF(AND('[1]Multi-Field'!$E$98=[1]Lists!BF504,'[1]Multi-Field'!$F$98="Drained"),BI504,IF(AND('[1]Multi-Field'!$E$98=[1]Lists!BF504,'[1]Multi-Field'!$F$98="undrained"),BH504,""))</f>
        <v/>
      </c>
      <c r="FC504" s="409" t="str">
        <f>IF(AND('[1]Multi-Field'!$E$99=[1]Lists!BF504,'[1]Multi-Field'!$F$99="Drained"),BI504,IF(AND('[1]Multi-Field'!$E$99=[1]Lists!BF504,'[1]Multi-Field'!$F$99="undrained"),BH504,""))</f>
        <v/>
      </c>
      <c r="FD504" s="409" t="str">
        <f>IF(AND('[1]Multi-Field'!$E$100=[1]Lists!BF504,'[1]Multi-Field'!$F$100="Drained"),BI504,IF(AND('[1]Multi-Field'!$E$100=[1]Lists!BF504,'[1]Multi-Field'!$F$100="undrained"),BH504,""))</f>
        <v/>
      </c>
      <c r="FE504" s="409" t="str">
        <f>IF(AND('[1]Multi-Field'!$E$101=[1]Lists!BF504,'[1]Multi-Field'!$F$101="Drained"),BI504,IF(AND('[1]Multi-Field'!$E$101=[1]Lists!BF504,'[1]Multi-Field'!$F$101="undrained"),BH504,""))</f>
        <v/>
      </c>
      <c r="FF504" s="409" t="str">
        <f>IF(AND('[1]Multi-Field'!$E$102=[1]Lists!BF504,'[1]Multi-Field'!$F$102="Drained"),BI504,IF(AND('[1]Multi-Field'!$E$102=[1]Lists!BF504,'[1]Multi-Field'!$F$102="undrained"),BH504,""))</f>
        <v/>
      </c>
      <c r="FG504" s="409" t="str">
        <f>IF(AND('[1]Multi-Field'!$E$103=[1]Lists!BF504,'[1]Multi-Field'!$F$103="Drained"),BI504,IF(AND('[1]Multi-Field'!$E$103=[1]Lists!BF504,'[1]Multi-Field'!$F$103="undrained"),BH504,""))</f>
        <v/>
      </c>
      <c r="FH504" s="409" t="str">
        <f>IF(AND('[1]Multi-Field'!$E$104=[1]Lists!BF504,'[1]Multi-Field'!$F$104="Drained"),BI504,IF(AND('[1]Multi-Field'!$E$104=[1]Lists!BF504,'[1]Multi-Field'!$F$104="undrained"),BH504,""))</f>
        <v/>
      </c>
      <c r="FI504" s="409" t="str">
        <f>IF(AND('[1]Multi-Field'!$E$105=[1]Lists!BF504,'[1]Multi-Field'!$F$105="Drained"),BI504,IF(AND('[1]Multi-Field'!$E$105=[1]Lists!BF504,'[1]Multi-Field'!$F$105="undrained"),BH504,""))</f>
        <v/>
      </c>
      <c r="FJ504" s="409" t="str">
        <f>IF(AND('[1]Multi-Field'!$E$106=[1]Lists!BF504,'[1]Multi-Field'!$F$106="Drained"),BI504,IF(AND('[1]Multi-Field'!$E$106=[1]Lists!BF504,'[1]Multi-Field'!$F$106="undrained"),BH504,""))</f>
        <v/>
      </c>
      <c r="FK504" s="409" t="str">
        <f>IF(AND('[1]Multi-Field'!$E$107=[1]Lists!BF504,'[1]Multi-Field'!$F$107="Drained"),BI504,IF(AND('[1]Multi-Field'!$E$107=[1]Lists!BF504,'[1]Multi-Field'!$F$107="undrained"),BH504,""))</f>
        <v/>
      </c>
      <c r="FL504" s="409" t="str">
        <f>IF(AND('[1]Multi-Field'!$E$108=[1]Lists!BF504,'[1]Multi-Field'!$F$108="Drained"),BI504,IF(AND('[1]Multi-Field'!$E$108=[1]Lists!BF504,'[1]Multi-Field'!$F$108="undrained"),BH504,""))</f>
        <v/>
      </c>
      <c r="FM504" s="409" t="str">
        <f>IF(AND('[1]Multi-Field'!$E$109=[1]Lists!BF504,'[1]Multi-Field'!$F$109="Drained"),BI504,IF(AND('[1]Multi-Field'!$E$109=[1]Lists!BF504,'[1]Multi-Field'!$F$109="undrained"),BH504,""))</f>
        <v/>
      </c>
      <c r="FN504" s="409" t="str">
        <f>IF(AND('[1]Multi-Field'!$E$110=[1]Lists!BF504,'[1]Multi-Field'!$F$110="Drained"),BI504,IF(AND('[1]Multi-Field'!$E$110=[1]Lists!BF504,'[1]Multi-Field'!$F$110="undrained"),BH504,""))</f>
        <v/>
      </c>
      <c r="FO504" s="409" t="str">
        <f>IF(AND('[1]Multi-Field'!$E$111=[1]Lists!BF504,'[1]Multi-Field'!$F$111="Drained"),BI504,IF(AND('[1]Multi-Field'!$E$111=[1]Lists!BF504,'[1]Multi-Field'!$F$111="undrained"),BH504,""))</f>
        <v/>
      </c>
      <c r="FP504" s="409" t="str">
        <f>IF(AND('[1]Multi-Field'!$E$112=[1]Lists!BF504,'[1]Multi-Field'!$F$112="Drained"),BI504,IF(AND('[1]Multi-Field'!$E$112=[1]Lists!BF504,'[1]Multi-Field'!$F$112="undrained"),BH504,""))</f>
        <v/>
      </c>
      <c r="FQ504" s="409" t="str">
        <f>IF(AND('[1]Multi-Field'!$E$113=[1]Lists!BF504,'[1]Multi-Field'!$F$113="Drained"),BI504,IF(AND('[1]Multi-Field'!$E$113=[1]Lists!BF504,'[1]Multi-Field'!$F$113="undrained"),BH504,""))</f>
        <v/>
      </c>
      <c r="FR504" s="409" t="str">
        <f>IF(AND('[1]Multi-Field'!$E$114=[1]Lists!BF504,'[1]Multi-Field'!$F$114="Drained"),BI504,IF(AND('[1]Multi-Field'!$E$114=[1]Lists!BF504,'[1]Multi-Field'!$F$114="undrained"),BH504,""))</f>
        <v/>
      </c>
      <c r="FS504" s="409" t="str">
        <f>IF(AND('[1]Multi-Field'!$E$115=[1]Lists!BF504,'[1]Multi-Field'!$F$115="Drained"),BI504,IF(AND('[1]Multi-Field'!$E$115=[1]Lists!BF504,'[1]Multi-Field'!$F$115="undrained"),BH504,""))</f>
        <v/>
      </c>
      <c r="FT504" s="409" t="str">
        <f>IF(AND('[1]Multi-Field'!$E$116=[1]Lists!BF504,'[1]Multi-Field'!$F$116="Drained"),BI504,IF(AND('[1]Multi-Field'!$E$116=[1]Lists!BF504,'[1]Multi-Field'!$F$116="undrained"),BH504,""))</f>
        <v/>
      </c>
      <c r="FU504" s="409" t="str">
        <f>IF(AND('[1]Multi-Field'!$E$117=[1]Lists!BF504,'[1]Multi-Field'!$F$117="Drained"),BI504,IF(AND('[1]Multi-Field'!$E$117=[1]Lists!BF504,'[1]Multi-Field'!$F$117="undrained"),BH504,""))</f>
        <v/>
      </c>
      <c r="FV504" s="409" t="str">
        <f>IF(AND('[1]Multi-Field'!$E$118=[1]Lists!BF504,'[1]Multi-Field'!$F$118="Drained"),BI504,IF(AND('[1]Multi-Field'!$E$118=[1]Lists!BF504,'[1]Multi-Field'!$F$118="undrained"),BH504,""))</f>
        <v/>
      </c>
      <c r="FW504" s="409" t="str">
        <f>IF(AND('[1]Multi-Field'!$E$119=[1]Lists!BF504,'[1]Multi-Field'!$F$119="Drained"),BI504,IF(AND('[1]Multi-Field'!$E$119=[1]Lists!BF504,'[1]Multi-Field'!$F$119="undrained"),BH504,""))</f>
        <v/>
      </c>
      <c r="FX504" s="409" t="str">
        <f>IF(AND('[1]Multi-Field'!$E$120=[1]Lists!BF504,'[1]Multi-Field'!$F$120="Drained"),BI504,IF(AND('[1]Multi-Field'!$E$120=[1]Lists!BF504,'[1]Multi-Field'!$F$120="undrained"),BH504,""))</f>
        <v/>
      </c>
      <c r="GC504" s="4">
        <v>1</v>
      </c>
    </row>
    <row r="505" spans="1:185" ht="13.5" customHeight="1" thickBot="1">
      <c r="A505" s="7" t="s">
        <v>591</v>
      </c>
      <c r="B505" s="7"/>
      <c r="C505" s="7"/>
      <c r="D505" s="8">
        <v>70</v>
      </c>
      <c r="E505" s="8">
        <f t="shared" si="67"/>
        <v>70</v>
      </c>
      <c r="F505" s="8">
        <f t="shared" si="68"/>
        <v>70</v>
      </c>
      <c r="G505" s="8">
        <v>70</v>
      </c>
      <c r="H505" s="8">
        <v>65</v>
      </c>
      <c r="I505" s="8">
        <f t="shared" si="71"/>
        <v>65</v>
      </c>
      <c r="J505" s="8">
        <f t="shared" si="72"/>
        <v>65</v>
      </c>
      <c r="K505" s="8">
        <v>65</v>
      </c>
      <c r="L505" s="8">
        <v>95</v>
      </c>
      <c r="M505" s="8">
        <f t="shared" si="69"/>
        <v>100</v>
      </c>
      <c r="N505" s="8">
        <f t="shared" si="70"/>
        <v>105</v>
      </c>
      <c r="O505" s="8">
        <v>110</v>
      </c>
      <c r="P505" s="391"/>
      <c r="Q505" s="85"/>
      <c r="R505" s="397"/>
      <c r="S505" s="395" t="str">
        <f t="shared" si="73"/>
        <v/>
      </c>
      <c r="T505" s="397"/>
      <c r="U505" s="398"/>
      <c r="BF505" s="411" t="s">
        <v>1669</v>
      </c>
      <c r="BG505" s="412">
        <v>4</v>
      </c>
      <c r="BH505" s="412">
        <v>3.5</v>
      </c>
      <c r="BI505" s="412">
        <v>4.5</v>
      </c>
      <c r="BJ505" s="409" t="e">
        <f>IF(AND('[1]Single Field'!#REF!=[1]Lists!BF505,'[1]Single Field'!#REF!="Drained"),"x",IF(AND('[1]Single Field'!#REF!=[1]Lists!BF505,'[1]Single Field'!#REF!="Undrained"),O,""))</f>
        <v>#REF!</v>
      </c>
      <c r="BK505" s="409" t="str">
        <f>IF(AND('[1]Multi-Field'!$E$3=[1]Lists!BF505,'[1]Multi-Field'!$F$3="Drained"),BI505,IF(AND('[1]Multi-Field'!$E$3=BF505,'[1]Multi-Field'!$F$3="undrained"),BH505,""))</f>
        <v/>
      </c>
      <c r="BL505" s="409" t="str">
        <f>IF(AND('[1]Multi-Field'!$E$4=BF505,'[1]Multi-Field'!$F$4="Drained"),BI505,IF(AND('[1]Multi-Field'!$E$4=BF505,'[1]Multi-Field'!$F$4="undrained"),BH505,""))</f>
        <v/>
      </c>
      <c r="BM505" s="409" t="str">
        <f>IF(AND('[1]Multi-Field'!$E$5=BF505,'[1]Multi-Field'!$F$5="Drained"),BI505,IF(AND('[1]Multi-Field'!$E$5=BF505,'[1]Multi-Field'!$F$5="undrained"),BH505,""))</f>
        <v/>
      </c>
      <c r="BN505" s="409" t="str">
        <f>IF(AND('[1]Multi-Field'!$E$6=BF505,'[1]Multi-Field'!$F$6="Drained"),BI505,IF(AND('[1]Multi-Field'!$E$6=BF505,'[1]Multi-Field'!$F$6="undrained"),BH505,""))</f>
        <v/>
      </c>
      <c r="BO505" s="409" t="str">
        <f>IF(AND('[1]Multi-Field'!$E$7=BF505,'[1]Multi-Field'!$F$7="Drained"),BI505,IF(AND('[1]Multi-Field'!$E$7=BF505,'[1]Multi-Field'!$F$7="undrained"),BH505,""))</f>
        <v/>
      </c>
      <c r="BP505" s="409" t="str">
        <f>IF(AND('[1]Multi-Field'!$E$8=BF505,'[1]Multi-Field'!$F$8="Drained"),BI505,IF(AND('[1]Multi-Field'!$E$8=BF505,'[1]Multi-Field'!$F$8="undrained"),BH505,""))</f>
        <v/>
      </c>
      <c r="BQ505" s="409" t="str">
        <f>IF(AND('[1]Multi-Field'!$E$9=BF505,'[1]Multi-Field'!$F$9="Drained"),BI505,IF(AND('[1]Multi-Field'!$E$9=BF505,'[1]Multi-Field'!$F$9="undrained"),BH505,""))</f>
        <v/>
      </c>
      <c r="BR505" s="409" t="str">
        <f>IF(AND('[1]Multi-Field'!$E$10=BF505,'[1]Multi-Field'!$F$10="Drained"),BI505,IF(AND('[1]Multi-Field'!$E$10=BF505,'[1]Multi-Field'!$F$10="undrained"),BH505,""))</f>
        <v/>
      </c>
      <c r="BS505" s="409" t="str">
        <f>IF(AND('[1]Multi-Field'!$E$11=BF505,'[1]Multi-Field'!$F$11="Drained"),BI505,IF(AND('[1]Multi-Field'!$E$11=BF505,'[1]Multi-Field'!$F$11="undrained"),BH505,""))</f>
        <v/>
      </c>
      <c r="BT505" s="409" t="str">
        <f>IF(AND('[1]Multi-Field'!$E$12=BF505,'[1]Multi-Field'!$F$12="Drained"),BI505,IF(AND('[1]Multi-Field'!$E$12=BF505,'[1]Multi-Field'!$F$12="undrained"),BH505,""))</f>
        <v/>
      </c>
      <c r="BU505" s="409" t="str">
        <f>IF(AND('[1]Multi-Field'!$E$13=BF505,'[1]Multi-Field'!$F$13="Drained"),BI505,IF(AND('[1]Multi-Field'!$E$3=BF505,'[1]Multi-Field'!$F$13="undrained"),BH505,""))</f>
        <v/>
      </c>
      <c r="BV505" s="409" t="str">
        <f>IF(AND('[1]Multi-Field'!$E$14=BF505,'[1]Multi-Field'!$F$14="Drained"),BI505,IF(AND('[1]Multi-Field'!$E$14=BF505,'[1]Multi-Field'!$F$14="undrained"),BH505,""))</f>
        <v/>
      </c>
      <c r="BW505" s="409" t="str">
        <f>IF(AND('[1]Multi-Field'!$E$15=BF505,'[1]Multi-Field'!$F$15="Drained"),BI505,IF(AND('[1]Multi-Field'!$E$15=BF505,'[1]Multi-Field'!$F$15="undrained"),BH505,""))</f>
        <v/>
      </c>
      <c r="BX505" s="409" t="str">
        <f>IF(AND('[1]Multi-Field'!$E$16=[1]Lists!BF505,'[1]Multi-Field'!$F$16="Drained"),BI505,IF(AND('[1]Multi-Field'!$E$16=[1]Lists!BF505,'[1]Multi-Field'!$F$16="undrained"),BH505,""))</f>
        <v/>
      </c>
      <c r="BY505" s="409" t="str">
        <f>IF(AND('[1]Multi-Field'!$E$17=[1]Lists!BF505,'[1]Multi-Field'!$F$17="Drained"),BI505,IF(AND('[1]Multi-Field'!$E$17=[1]Lists!BF505,'[1]Multi-Field'!$F$17="undrained"),BH505,""))</f>
        <v/>
      </c>
      <c r="BZ505" s="409" t="str">
        <f>IF(AND('[1]Multi-Field'!$E$18=[1]Lists!BF505,'[1]Multi-Field'!$F$18="Drained"),BI505,IF(AND('[1]Multi-Field'!$E$18=[1]Lists!BF505,'[1]Multi-Field'!$F$18="undrained"),BH505,""))</f>
        <v/>
      </c>
      <c r="CA505" s="409" t="str">
        <f>IF(AND('[1]Multi-Field'!$E$19=[1]Lists!BF505,'[1]Multi-Field'!$F$19="Drained"),BI505,IF(AND('[1]Multi-Field'!$E$19=[1]Lists!BF505,'[1]Multi-Field'!$F$19="undrained"),BH505,""))</f>
        <v/>
      </c>
      <c r="CB505" s="409" t="str">
        <f>IF(AND('[1]Multi-Field'!$E$20=[1]Lists!BF505,'[1]Multi-Field'!$F$20="Drained"),BI505,IF(AND('[1]Multi-Field'!$E$20=[1]Lists!BF505,'[1]Multi-Field'!$F$20="undrained"),BH505,""))</f>
        <v/>
      </c>
      <c r="CC505" s="409" t="str">
        <f>IF(AND('[1]Multi-Field'!$E$21=[1]Lists!BF505,'[1]Multi-Field'!$F$21="Drained"),BI505,IF(AND('[1]Multi-Field'!$E$21=[1]Lists!BF505,'[1]Multi-Field'!$F$21="undrained"),BH505,""))</f>
        <v/>
      </c>
      <c r="CD505" s="409" t="str">
        <f>IF(AND('[1]Multi-Field'!$E$22=[1]Lists!BF505,'[1]Multi-Field'!$F$22="Drained"),BI505,IF(AND('[1]Multi-Field'!$E$22=[1]Lists!BF505,'[1]Multi-Field'!$F$22="undrained"),BH505,""))</f>
        <v/>
      </c>
      <c r="CE505" s="409" t="str">
        <f>IF(AND('[1]Multi-Field'!$E$23=[1]Lists!BF505,'[1]Multi-Field'!$F$23="Drained"),BI505,IF(AND('[1]Multi-Field'!$E$23=[1]Lists!BF505,'[1]Multi-Field'!$F$23="undrained"),BH505,""))</f>
        <v/>
      </c>
      <c r="CF505" s="409" t="str">
        <f>IF(AND('[1]Multi-Field'!$E$24=[1]Lists!BF505,'[1]Multi-Field'!$F$24="Drained"),BI505,IF(AND('[1]Multi-Field'!$E$24=[1]Lists!BF505,'[1]Multi-Field'!$F$24="undrained"),BH505,""))</f>
        <v/>
      </c>
      <c r="CG505" s="409" t="str">
        <f>IF(AND('[1]Multi-Field'!$E$25=[1]Lists!BF505,'[1]Multi-Field'!$F$25="Drained"),BI505,IF(AND('[1]Multi-Field'!$E$25=[1]Lists!BF505,'[1]Multi-Field'!$F$25="undrained"),BH505,""))</f>
        <v/>
      </c>
      <c r="CH505" s="409" t="str">
        <f>IF(AND('[1]Multi-Field'!$E$26=[1]Lists!BF505,'[1]Multi-Field'!$F$26="Drained"),BI505,IF(AND('[1]Multi-Field'!$E$26=[1]Lists!BF505,'[1]Multi-Field'!$F$26="undrained"),BH505,""))</f>
        <v/>
      </c>
      <c r="CI505" s="409" t="str">
        <f>IF(AND('[1]Multi-Field'!$E$27=[1]Lists!BF505,'[1]Multi-Field'!$F$27="Drained"),BI505,IF(AND('[1]Multi-Field'!$E$27=[1]Lists!BF505,'[1]Multi-Field'!$F$27="undrained"),BH505,""))</f>
        <v/>
      </c>
      <c r="CJ505" s="409" t="str">
        <f>IF(AND('[1]Multi-Field'!$E$28=[1]Lists!BF505,'[1]Multi-Field'!$F$28="Drained"),BI505,IF(AND('[1]Multi-Field'!$E$28=[1]Lists!BF505,'[1]Multi-Field'!$F$28="undrained"),BH505,""))</f>
        <v/>
      </c>
      <c r="CK505" s="409" t="str">
        <f>IF(AND('[1]Multi-Field'!$E$29=[1]Lists!BF505,'[1]Multi-Field'!$F$29="Drained"),BI505,IF(AND('[1]Multi-Field'!$E$29=[1]Lists!BF505,'[1]Multi-Field'!$F$29="undrained"),BH505,""))</f>
        <v/>
      </c>
      <c r="CL505" s="409" t="str">
        <f>IF(AND('[1]Multi-Field'!$E$30=[1]Lists!BF505,'[1]Multi-Field'!$F$30="Drained"),BI505,IF(AND('[1]Multi-Field'!$E$30=[1]Lists!BF505,'[1]Multi-Field'!$F$30="undrained"),BH505,""))</f>
        <v/>
      </c>
      <c r="CM505" s="409" t="str">
        <f>IF(AND('[1]Multi-Field'!$E$31=[1]Lists!BF505,'[1]Multi-Field'!$F$31="Drained"),BI505,IF(AND('[1]Multi-Field'!$E$31=[1]Lists!BF505,'[1]Multi-Field'!$F$31="undrained"),BH505,""))</f>
        <v/>
      </c>
      <c r="CN505" s="409" t="str">
        <f>IF(AND('[1]Multi-Field'!$E$32=[1]Lists!BF505,'[1]Multi-Field'!$F$32="Drained"),BI505,IF(AND('[1]Multi-Field'!$E$32=[1]Lists!BF505,'[1]Multi-Field'!$F$32="undrained"),BH505,""))</f>
        <v/>
      </c>
      <c r="CO505" s="409" t="str">
        <f>IF(AND('[1]Multi-Field'!$E$33=[1]Lists!BF505,'[1]Multi-Field'!$F$33="Drained"),BI505,IF(AND('[1]Multi-Field'!$E$33=[1]Lists!BF505,'[1]Multi-Field'!$F$33="undrained"),BH505,""))</f>
        <v/>
      </c>
      <c r="CP505" s="409" t="str">
        <f>IF(AND('[1]Multi-Field'!$E$34=[1]Lists!BF505,'[1]Multi-Field'!$F$34="Drained"),BI505,IF(AND('[1]Multi-Field'!$E$34=[1]Lists!BF505,'[1]Multi-Field'!$F$34="undrained"),BH505,""))</f>
        <v/>
      </c>
      <c r="CQ505" s="409" t="str">
        <f>IF(AND('[1]Multi-Field'!$E$35=[1]Lists!BF505,'[1]Multi-Field'!$F$35="Drained"),BI505,IF(AND('[1]Multi-Field'!$E$35=[1]Lists!BF505,'[1]Multi-Field'!$F$35="undrained"),BH505,""))</f>
        <v/>
      </c>
      <c r="CR505" s="409" t="str">
        <f>IF(AND('[1]Multi-Field'!$E$36=[1]Lists!BF505,'[1]Multi-Field'!$F$36="Drained"),BI505,IF(AND('[1]Multi-Field'!$E$36=[1]Lists!BF505,'[1]Multi-Field'!$F$36="undrained"),BH505,""))</f>
        <v/>
      </c>
      <c r="CS505" s="409" t="str">
        <f>IF(AND('[1]Multi-Field'!$E$37=[1]Lists!BF505,'[1]Multi-Field'!$F$37="Drained"),BI505,IF(AND('[1]Multi-Field'!$E$37=[1]Lists!BF505,'[1]Multi-Field'!$F$37="undrained"),BH505,""))</f>
        <v/>
      </c>
      <c r="CT505" s="409" t="str">
        <f>IF(AND('[1]Multi-Field'!$E$38=[1]Lists!BF505,'[1]Multi-Field'!$F$38="Drained"),BI505,IF(AND('[1]Multi-Field'!$E$38=[1]Lists!BF505,'[1]Multi-Field'!$F$38="undrained"),BH505,""))</f>
        <v/>
      </c>
      <c r="CU505" s="409" t="str">
        <f>IF(AND('[1]Multi-Field'!$E$39=[1]Lists!BF505,'[1]Multi-Field'!$F$39="Drained"),BI505,IF(AND('[1]Multi-Field'!$E$39=[1]Lists!BF505,'[1]Multi-Field'!$F$39="undrained"),BH505,""))</f>
        <v/>
      </c>
      <c r="CV505" s="409" t="str">
        <f>IF(AND('[1]Multi-Field'!$E$40=[1]Lists!BF505,'[1]Multi-Field'!$F$40="Drained"),BI505,IF(AND('[1]Multi-Field'!$E$40=[1]Lists!BF505,'[1]Multi-Field'!$F$40="undrained"),BH505,""))</f>
        <v/>
      </c>
      <c r="CW505" s="409" t="str">
        <f>IF(AND('[1]Multi-Field'!$E$41=[1]Lists!BF505,'[1]Multi-Field'!$F$40="Drained"),BI505,IF(AND('[1]Multi-Field'!$E$40=[1]Lists!BF505,'[1]Multi-Field'!$F$40="undrained"),BH505,""))</f>
        <v/>
      </c>
      <c r="CX505" s="409" t="str">
        <f>IF(AND('[1]Multi-Field'!$E$42=[1]Lists!BF505,'[1]Multi-Field'!$F$42="Drained"),BI505,IF(AND('[1]Multi-Field'!$E$42=[1]Lists!BF505,'[1]Multi-Field'!$F$42="undrained"),BH505,""))</f>
        <v/>
      </c>
      <c r="CY505" s="409" t="str">
        <f>IF(AND('[1]Multi-Field'!$E$43=[1]Lists!BF505,'[1]Multi-Field'!$F$43="Drained"),BI505,IF(AND('[1]Multi-Field'!$E$43=[1]Lists!BF505,'[1]Multi-Field'!$F$43="undrained"),BH505,""))</f>
        <v/>
      </c>
      <c r="CZ505" s="409" t="str">
        <f>IF(AND('[1]Multi-Field'!$E$44=[1]Lists!BF505,'[1]Multi-Field'!$F$44="Drained"),BI505,IF(AND('[1]Multi-Field'!$E$44=[1]Lists!BF505,'[1]Multi-Field'!$F$44="undrained"),BH505,""))</f>
        <v/>
      </c>
      <c r="DA505" s="409" t="str">
        <f>IF(AND('[1]Multi-Field'!$E$45=[1]Lists!BF505,'[1]Multi-Field'!$F$45="Drained"),BI505,IF(AND('[1]Multi-Field'!$E$45=[1]Lists!BF505,'[1]Multi-Field'!$F$45="undrained"),BH505,""))</f>
        <v/>
      </c>
      <c r="DB505" s="409" t="str">
        <f>IF(AND('[1]Multi-Field'!$E$46=[1]Lists!BF505,'[1]Multi-Field'!$F$46="Drained"),BI505,IF(AND('[1]Multi-Field'!$E$46=[1]Lists!BF505,'[1]Multi-Field'!$F$46="undrained"),BH505,""))</f>
        <v/>
      </c>
      <c r="DC505" s="409" t="str">
        <f>IF(AND('[1]Multi-Field'!$E$47=[1]Lists!BF505,'[1]Multi-Field'!$F$47="Drained"),BI505,IF(AND('[1]Multi-Field'!$E$47=[1]Lists!BF505,'[1]Multi-Field'!$F$47="undrained"),BH505,""))</f>
        <v/>
      </c>
      <c r="DD505" s="409" t="str">
        <f>IF(AND('[1]Multi-Field'!$E$48=[1]Lists!BF505,'[1]Multi-Field'!$F$48="Drained"),BI505,IF(AND('[1]Multi-Field'!$E$48=[1]Lists!BF505,'[1]Multi-Field'!$F$48="undrained"),BH505,""))</f>
        <v/>
      </c>
      <c r="DE505" s="409" t="str">
        <f>IF(AND('[1]Multi-Field'!$E$49=[1]Lists!BF505,'[1]Multi-Field'!$F$49="Drained"),BI505,IF(AND('[1]Multi-Field'!$E$49=[1]Lists!BF505,'[1]Multi-Field'!$F$9="undrained"),BH505,""))</f>
        <v/>
      </c>
      <c r="DF505" s="409" t="str">
        <f>IF(AND('[1]Multi-Field'!$E$50=[1]Lists!BF505,'[1]Multi-Field'!$F$50="Drained"),BI505,IF(AND('[1]Multi-Field'!$E$50=[1]Lists!BF505,'[1]Multi-Field'!$F$50="undrained"),BH505,""))</f>
        <v/>
      </c>
      <c r="DG505" s="409" t="str">
        <f>IF(AND('[1]Multi-Field'!$E$51=[1]Lists!BF505,'[1]Multi-Field'!$F$51="Drained"),BI505,IF(AND('[1]Multi-Field'!$E$51=[1]Lists!BF505,'[1]Multi-Field'!$F$51="undrained"),BH505,""))</f>
        <v/>
      </c>
      <c r="DH505" s="409" t="str">
        <f>IF(AND('[1]Multi-Field'!$E$52=[1]Lists!BF505,'[1]Multi-Field'!$F$52="Drained"),BI505,IF(AND('[1]Multi-Field'!$E$52=[1]Lists!BF505,'[1]Multi-Field'!$F$52="undrained"),BH505,""))</f>
        <v/>
      </c>
      <c r="DI505" s="409" t="str">
        <f>IF(AND('[1]Multi-Field'!$E$53=[1]Lists!BF505,'[1]Multi-Field'!$F$53="Drained"),BI505,IF(AND('[1]Multi-Field'!$E$53=[1]Lists!BF505,'[1]Multi-Field'!$F$53="undrained"),BH505,""))</f>
        <v/>
      </c>
      <c r="DJ505" s="409" t="str">
        <f>IF(AND('[1]Multi-Field'!$E$54=[1]Lists!BF505,'[1]Multi-Field'!$F$54="Drained"),BI505,IF(AND('[1]Multi-Field'!$E$54=[1]Lists!BF505,'[1]Multi-Field'!$F$54="undrained"),BH505,""))</f>
        <v/>
      </c>
      <c r="DK505" s="409" t="str">
        <f>IF(AND('[1]Multi-Field'!$E$55=[1]Lists!BF505,'[1]Multi-Field'!$F$55="Drained"),BI505,IF(AND('[1]Multi-Field'!$E$55=[1]Lists!BF505,'[1]Multi-Field'!$F$55="undrained"),BH505,""))</f>
        <v/>
      </c>
      <c r="DL505" s="409" t="str">
        <f>IF(AND('[1]Multi-Field'!$E$56=[1]Lists!BF505,'[1]Multi-Field'!$F$56="Drained"),BI505,IF(AND('[1]Multi-Field'!$E$56=[1]Lists!BF505,'[1]Multi-Field'!$F$56="undrained"),BH505,""))</f>
        <v/>
      </c>
      <c r="DM505" s="409" t="str">
        <f>IF(AND('[1]Multi-Field'!$E$57=[1]Lists!BF505,'[1]Multi-Field'!$F$57="Drained"),BI505,IF(AND('[1]Multi-Field'!$E$57=[1]Lists!BF505,'[1]Multi-Field'!$F$57="undrained"),BH505,""))</f>
        <v/>
      </c>
      <c r="DN505" s="409" t="str">
        <f>IF(AND('[1]Multi-Field'!$E$58=[1]Lists!BF505,'[1]Multi-Field'!$F$58="Drained"),BI505,IF(AND('[1]Multi-Field'!$E$58=[1]Lists!BF505,'[1]Multi-Field'!$F$58="undrained"),BH505,""))</f>
        <v/>
      </c>
      <c r="DO505" s="409" t="str">
        <f>IF(AND('[1]Multi-Field'!$E$59=[1]Lists!BF505,'[1]Multi-Field'!$F$59="Drained"),BI505,IF(AND('[1]Multi-Field'!$E$59=[1]Lists!BF505,'[1]Multi-Field'!$F$59="undrained"),BH505,""))</f>
        <v/>
      </c>
      <c r="DP505" s="409" t="str">
        <f>IF(AND('[1]Multi-Field'!$E$60=[1]Lists!BF505,'[1]Multi-Field'!$F$60="Drained"),BI505,IF(AND('[1]Multi-Field'!$E$60=[1]Lists!BF505,'[1]Multi-Field'!$F$60="undrained"),BH505,""))</f>
        <v/>
      </c>
      <c r="DQ505" s="409" t="str">
        <f>IF(AND('[1]Multi-Field'!$E$61=[1]Lists!BF505,'[1]Multi-Field'!$F$61="Drained"),BI505,IF(AND('[1]Multi-Field'!$E$61=[1]Lists!BF505,'[1]Multi-Field'!$F$61="undrained"),BH505,""))</f>
        <v/>
      </c>
      <c r="DR505" s="409" t="str">
        <f>IF(AND('[1]Multi-Field'!$E$62=[1]Lists!BF505,'[1]Multi-Field'!$F$62="Drained"),BI505,IF(AND('[1]Multi-Field'!$E$62=[1]Lists!BF505,'[1]Multi-Field'!$F$62="undrained"),BH505,""))</f>
        <v/>
      </c>
      <c r="DS505" s="409" t="str">
        <f>IF(AND('[1]Multi-Field'!$E$63=[1]Lists!BF505,'[1]Multi-Field'!$F$63="Drained"),BI505,IF(AND('[1]Multi-Field'!$E$63=[1]Lists!BF505,'[1]Multi-Field'!$F$63="undrained"),BH505,""))</f>
        <v/>
      </c>
      <c r="DT505" s="409" t="str">
        <f>IF(AND('[1]Multi-Field'!$E$64=[1]Lists!BF505,'[1]Multi-Field'!$F$64="Drained"),BI505,IF(AND('[1]Multi-Field'!$E$64=[1]Lists!BF505,'[1]Multi-Field'!$F$64="undrained"),BH505,""))</f>
        <v/>
      </c>
      <c r="DU505" s="409" t="str">
        <f>IF(AND('[1]Multi-Field'!$E$65=[1]Lists!BF505,'[1]Multi-Field'!$F$65="Drained"),BI505,IF(AND('[1]Multi-Field'!$E$65=[1]Lists!BF505,'[1]Multi-Field'!$F$65="undrained"),BH505,""))</f>
        <v/>
      </c>
      <c r="DV505" s="409" t="str">
        <f>IF(AND('[1]Multi-Field'!$E$66=[1]Lists!BF505,'[1]Multi-Field'!$F$66="Drained"),BI505,IF(AND('[1]Multi-Field'!$E$66=[1]Lists!BF505,'[1]Multi-Field'!$F$66="undrained"),BH505,""))</f>
        <v/>
      </c>
      <c r="DW505" s="409" t="str">
        <f>IF(AND('[1]Multi-Field'!$E$67=[1]Lists!BF505,'[1]Multi-Field'!$F$67="Drained"),BI505,IF(AND('[1]Multi-Field'!$E$67=[1]Lists!BF505,'[1]Multi-Field'!$F$67="undrained"),BH505,""))</f>
        <v/>
      </c>
      <c r="DX505" s="409" t="str">
        <f>IF(AND('[1]Multi-Field'!$E$68=[1]Lists!BF505,'[1]Multi-Field'!$F$68="Drained"),BI505,IF(AND('[1]Multi-Field'!$E$68=[1]Lists!BF505,'[1]Multi-Field'!$F$68="undrained"),BH505,""))</f>
        <v/>
      </c>
      <c r="DY505" s="409" t="str">
        <f>IF(AND('[1]Multi-Field'!$E$69=[1]Lists!BF505,'[1]Multi-Field'!$F$69="Drained"),BI505,IF(AND('[1]Multi-Field'!$E$69=[1]Lists!BF505,'[1]Multi-Field'!$F$69="undrained"),BH505,""))</f>
        <v/>
      </c>
      <c r="DZ505" s="409" t="str">
        <f>IF(AND('[1]Multi-Field'!$E$70=[1]Lists!BF505,'[1]Multi-Field'!$F$70="Drained"),BI505,IF(AND('[1]Multi-Field'!$E$70=[1]Lists!BF505,'[1]Multi-Field'!$F$70="undrained"),BH505,""))</f>
        <v/>
      </c>
      <c r="EA505" s="409" t="str">
        <f>IF(AND('[1]Multi-Field'!$E$71=[1]Lists!BF505,'[1]Multi-Field'!$F$71="Drained"),BI505,IF(AND('[1]Multi-Field'!$E$71=[1]Lists!BF505,'[1]Multi-Field'!$F$71="undrained"),BH505,""))</f>
        <v/>
      </c>
      <c r="EB505" s="409" t="str">
        <f>IF(AND('[1]Multi-Field'!$E$72=[1]Lists!BF505,'[1]Multi-Field'!$F$72="Drained"),BI505,IF(AND('[1]Multi-Field'!$E$72=[1]Lists!BF505,'[1]Multi-Field'!$F$72="undrained"),BH505,""))</f>
        <v/>
      </c>
      <c r="EC505" s="409" t="str">
        <f>IF(AND('[1]Multi-Field'!$E$73=[1]Lists!BF505,'[1]Multi-Field'!$F$73="Drained"),BI505,IF(AND('[1]Multi-Field'!$E$73=[1]Lists!BF505,'[1]Multi-Field'!$F$73="undrained"),BH505,""))</f>
        <v/>
      </c>
      <c r="ED505" s="409" t="str">
        <f>IF(AND('[1]Multi-Field'!$E$74=[1]Lists!BF505,'[1]Multi-Field'!$F$74="Drained"),BI505,IF(AND('[1]Multi-Field'!$E$74=[1]Lists!BF505,'[1]Multi-Field'!$F$74="undrained"),BH505,""))</f>
        <v/>
      </c>
      <c r="EE505" s="409" t="str">
        <f>IF(AND('[1]Multi-Field'!$E$75=[1]Lists!BF505,'[1]Multi-Field'!$F$75="Drained"),BI505,IF(AND('[1]Multi-Field'!$E$75=[1]Lists!BF505,'[1]Multi-Field'!$F$75="undrained"),BH505,""))</f>
        <v/>
      </c>
      <c r="EF505" s="409" t="str">
        <f>IF(AND('[1]Multi-Field'!$E$76=[1]Lists!BF505,'[1]Multi-Field'!$F$76="Drained"),BI505,IF(AND('[1]Multi-Field'!$E$76=[1]Lists!BF505,'[1]Multi-Field'!$F$6="undrained"),BH505,""))</f>
        <v/>
      </c>
      <c r="EG505" s="409" t="str">
        <f>IF(AND('[1]Multi-Field'!$E$77=[1]Lists!BF505,'[1]Multi-Field'!$F$77="Drained"),BI505,IF(AND('[1]Multi-Field'!$E$77=[1]Lists!BF505,'[1]Multi-Field'!$F$77="undrained"),BH505,""))</f>
        <v/>
      </c>
      <c r="EH505" s="409" t="str">
        <f>IF(AND('[1]Multi-Field'!$E$78=[1]Lists!BF505,'[1]Multi-Field'!$F$78="Drained"),BI505,IF(AND('[1]Multi-Field'!$E$78=[1]Lists!BF505,'[1]Multi-Field'!$F$78="undrained"),BH505,""))</f>
        <v/>
      </c>
      <c r="EI505" s="409" t="str">
        <f>IF(AND('[1]Multi-Field'!$E$79=[1]Lists!BF505,'[1]Multi-Field'!$F$79="Drained"),BI505,IF(AND('[1]Multi-Field'!$E$79=[1]Lists!BF505,'[1]Multi-Field'!$F$79="undrained"),BH505,""))</f>
        <v/>
      </c>
      <c r="EJ505" s="409" t="str">
        <f>IF(AND('[1]Multi-Field'!$E$80=[1]Lists!BF505,'[1]Multi-Field'!$F$80="Drained"),BI505,IF(AND('[1]Multi-Field'!$E$80=[1]Lists!BF505,'[1]Multi-Field'!$F$80="undrained"),BH505,""))</f>
        <v/>
      </c>
      <c r="EK505" s="409" t="str">
        <f>IF(AND('[1]Multi-Field'!$E$81=[1]Lists!BF505,'[1]Multi-Field'!$F$81="Drained"),BI505,IF(AND('[1]Multi-Field'!$E$81=[1]Lists!BF505,'[1]Multi-Field'!$F$81="undrained"),BH505,""))</f>
        <v/>
      </c>
      <c r="EL505" s="409" t="str">
        <f>IF(AND('[1]Multi-Field'!$E$82=[1]Lists!BF505,'[1]Multi-Field'!$F$82="Drained"),BI505,IF(AND('[1]Multi-Field'!$E$82=[1]Lists!BF505,'[1]Multi-Field'!$F$82="undrained"),BH505,""))</f>
        <v/>
      </c>
      <c r="EM505" s="409" t="str">
        <f>IF(AND('[1]Multi-Field'!$E$83=[1]Lists!BF505,'[1]Multi-Field'!$F$83="Drained"),BI505,IF(AND('[1]Multi-Field'!$E$83=[1]Lists!BF505,'[1]Multi-Field'!$F$83="undrained"),BH505,""))</f>
        <v/>
      </c>
      <c r="EN505" s="409" t="str">
        <f>IF(AND('[1]Multi-Field'!$E$84=[1]Lists!BF505,'[1]Multi-Field'!$F$84="Drained"),BI505,IF(AND('[1]Multi-Field'!$E$84=[1]Lists!BF505,'[1]Multi-Field'!$F$84="undrained"),BH505,""))</f>
        <v/>
      </c>
      <c r="EO505" s="409" t="str">
        <f>IF(AND('[1]Multi-Field'!$E$85=[1]Lists!BF505,'[1]Multi-Field'!$F$85="Drained"),BI505,IF(AND('[1]Multi-Field'!$E$85=[1]Lists!BF505,'[1]Multi-Field'!$F$85="undrained"),BH505,""))</f>
        <v/>
      </c>
      <c r="EP505" s="409" t="str">
        <f>IF(AND('[1]Multi-Field'!$E$86=[1]Lists!BF505,'[1]Multi-Field'!$F$86="Drained"),BI505,IF(AND('[1]Multi-Field'!$E$86=[1]Lists!BF505,'[1]Multi-Field'!$F$86="undrained"),BH505,""))</f>
        <v/>
      </c>
      <c r="EQ505" s="409" t="str">
        <f>IF(AND('[1]Multi-Field'!$E$87=[1]Lists!BF505,'[1]Multi-Field'!$F$87="Drained"),BI505,IF(AND('[1]Multi-Field'!$E$87=[1]Lists!BF505,'[1]Multi-Field'!$F$87="undrained"),BH505,""))</f>
        <v/>
      </c>
      <c r="ER505" s="409" t="str">
        <f>IF(AND('[1]Multi-Field'!$E$88=[1]Lists!BF505,'[1]Multi-Field'!$F$88="Drained"),BI505,IF(AND('[1]Multi-Field'!$E$88=[1]Lists!BF505,'[1]Multi-Field'!$F$88="undrained"),BH505,""))</f>
        <v/>
      </c>
      <c r="ES505" s="409" t="str">
        <f>IF(AND('[1]Multi-Field'!$E$89=[1]Lists!BF505,'[1]Multi-Field'!$F$89="Drained"),BI505,IF(AND('[1]Multi-Field'!$E$89=[1]Lists!BF505,'[1]Multi-Field'!$F$89="undrained"),BH505,""))</f>
        <v/>
      </c>
      <c r="ET505" s="409" t="str">
        <f>IF(AND('[1]Multi-Field'!$E$90=[1]Lists!BF505,'[1]Multi-Field'!$F$90="Drained"),BI505,IF(AND('[1]Multi-Field'!$E$90=[1]Lists!BF505,'[1]Multi-Field'!$F$90="undrained"),BH505,""))</f>
        <v/>
      </c>
      <c r="EU505" s="409" t="str">
        <f>IF(AND('[1]Multi-Field'!$E$91=[1]Lists!BF505,'[1]Multi-Field'!$F$91="Drained"),BI505,IF(AND('[1]Multi-Field'!$E$91=[1]Lists!BF505,'[1]Multi-Field'!$F$91="undrained"),BH505,""))</f>
        <v/>
      </c>
      <c r="EV505" s="409" t="str">
        <f>IF(AND('[1]Multi-Field'!$E$92=[1]Lists!BF505,'[1]Multi-Field'!$F$92="Drained"),BI505,IF(AND('[1]Multi-Field'!$E$92=[1]Lists!BF505,'[1]Multi-Field'!$F$92="undrained"),BH505,""))</f>
        <v/>
      </c>
      <c r="EW505" s="409" t="str">
        <f>IF(AND('[1]Multi-Field'!$E$93=[1]Lists!BF505,'[1]Multi-Field'!$F$93="Drained"),BI505,IF(AND('[1]Multi-Field'!$E$93=[1]Lists!BF505,'[1]Multi-Field'!$F$93="undrained"),BH505,""))</f>
        <v/>
      </c>
      <c r="EX505" s="409" t="str">
        <f>IF(AND('[1]Multi-Field'!$E$94=[1]Lists!BF505,'[1]Multi-Field'!$F$94="Drained"),BI505,IF(AND('[1]Multi-Field'!$E$94=[1]Lists!BF505,'[1]Multi-Field'!$F$94="undrained"),BH505,""))</f>
        <v/>
      </c>
      <c r="EY505" s="409" t="str">
        <f>IF(AND('[1]Multi-Field'!$E$95=[1]Lists!BF505,'[1]Multi-Field'!$F$95="Drained"),BI505,IF(AND('[1]Multi-Field'!$E$95=[1]Lists!BF505,'[1]Multi-Field'!$F$95="undrained"),BH505,""))</f>
        <v/>
      </c>
      <c r="EZ505" s="409" t="str">
        <f>IF(AND('[1]Multi-Field'!$E$96=[1]Lists!BF505,'[1]Multi-Field'!$F$96="Drained"),BI505,IF(AND('[1]Multi-Field'!$E$96=[1]Lists!BF505,'[1]Multi-Field'!$F$96="undrained"),BH505,""))</f>
        <v/>
      </c>
      <c r="FA505" s="409" t="str">
        <f>IF(AND('[1]Multi-Field'!$E$97=[1]Lists!BF505,'[1]Multi-Field'!$F$97="Drained"),BI505,IF(AND('[1]Multi-Field'!$E$97=[1]Lists!BF505,'[1]Multi-Field'!$F$97="undrained"),BH505,""))</f>
        <v/>
      </c>
      <c r="FB505" s="409" t="str">
        <f>IF(AND('[1]Multi-Field'!$E$98=[1]Lists!BF505,'[1]Multi-Field'!$F$98="Drained"),BI505,IF(AND('[1]Multi-Field'!$E$98=[1]Lists!BF505,'[1]Multi-Field'!$F$98="undrained"),BH505,""))</f>
        <v/>
      </c>
      <c r="FC505" s="409" t="str">
        <f>IF(AND('[1]Multi-Field'!$E$99=[1]Lists!BF505,'[1]Multi-Field'!$F$99="Drained"),BI505,IF(AND('[1]Multi-Field'!$E$99=[1]Lists!BF505,'[1]Multi-Field'!$F$99="undrained"),BH505,""))</f>
        <v/>
      </c>
      <c r="FD505" s="409" t="str">
        <f>IF(AND('[1]Multi-Field'!$E$100=[1]Lists!BF505,'[1]Multi-Field'!$F$100="Drained"),BI505,IF(AND('[1]Multi-Field'!$E$100=[1]Lists!BF505,'[1]Multi-Field'!$F$100="undrained"),BH505,""))</f>
        <v/>
      </c>
      <c r="FE505" s="409" t="str">
        <f>IF(AND('[1]Multi-Field'!$E$101=[1]Lists!BF505,'[1]Multi-Field'!$F$101="Drained"),BI505,IF(AND('[1]Multi-Field'!$E$101=[1]Lists!BF505,'[1]Multi-Field'!$F$101="undrained"),BH505,""))</f>
        <v/>
      </c>
      <c r="FF505" s="409" t="str">
        <f>IF(AND('[1]Multi-Field'!$E$102=[1]Lists!BF505,'[1]Multi-Field'!$F$102="Drained"),BI505,IF(AND('[1]Multi-Field'!$E$102=[1]Lists!BF505,'[1]Multi-Field'!$F$102="undrained"),BH505,""))</f>
        <v/>
      </c>
      <c r="FG505" s="409" t="str">
        <f>IF(AND('[1]Multi-Field'!$E$103=[1]Lists!BF505,'[1]Multi-Field'!$F$103="Drained"),BI505,IF(AND('[1]Multi-Field'!$E$103=[1]Lists!BF505,'[1]Multi-Field'!$F$103="undrained"),BH505,""))</f>
        <v/>
      </c>
      <c r="FH505" s="409" t="str">
        <f>IF(AND('[1]Multi-Field'!$E$104=[1]Lists!BF505,'[1]Multi-Field'!$F$104="Drained"),BI505,IF(AND('[1]Multi-Field'!$E$104=[1]Lists!BF505,'[1]Multi-Field'!$F$104="undrained"),BH505,""))</f>
        <v/>
      </c>
      <c r="FI505" s="409" t="str">
        <f>IF(AND('[1]Multi-Field'!$E$105=[1]Lists!BF505,'[1]Multi-Field'!$F$105="Drained"),BI505,IF(AND('[1]Multi-Field'!$E$105=[1]Lists!BF505,'[1]Multi-Field'!$F$105="undrained"),BH505,""))</f>
        <v/>
      </c>
      <c r="FJ505" s="409" t="str">
        <f>IF(AND('[1]Multi-Field'!$E$106=[1]Lists!BF505,'[1]Multi-Field'!$F$106="Drained"),BI505,IF(AND('[1]Multi-Field'!$E$106=[1]Lists!BF505,'[1]Multi-Field'!$F$106="undrained"),BH505,""))</f>
        <v/>
      </c>
      <c r="FK505" s="409" t="str">
        <f>IF(AND('[1]Multi-Field'!$E$107=[1]Lists!BF505,'[1]Multi-Field'!$F$107="Drained"),BI505,IF(AND('[1]Multi-Field'!$E$107=[1]Lists!BF505,'[1]Multi-Field'!$F$107="undrained"),BH505,""))</f>
        <v/>
      </c>
      <c r="FL505" s="409" t="str">
        <f>IF(AND('[1]Multi-Field'!$E$108=[1]Lists!BF505,'[1]Multi-Field'!$F$108="Drained"),BI505,IF(AND('[1]Multi-Field'!$E$108=[1]Lists!BF505,'[1]Multi-Field'!$F$108="undrained"),BH505,""))</f>
        <v/>
      </c>
      <c r="FM505" s="409" t="str">
        <f>IF(AND('[1]Multi-Field'!$E$109=[1]Lists!BF505,'[1]Multi-Field'!$F$109="Drained"),BI505,IF(AND('[1]Multi-Field'!$E$109=[1]Lists!BF505,'[1]Multi-Field'!$F$109="undrained"),BH505,""))</f>
        <v/>
      </c>
      <c r="FN505" s="409" t="str">
        <f>IF(AND('[1]Multi-Field'!$E$110=[1]Lists!BF505,'[1]Multi-Field'!$F$110="Drained"),BI505,IF(AND('[1]Multi-Field'!$E$110=[1]Lists!BF505,'[1]Multi-Field'!$F$110="undrained"),BH505,""))</f>
        <v/>
      </c>
      <c r="FO505" s="409" t="str">
        <f>IF(AND('[1]Multi-Field'!$E$111=[1]Lists!BF505,'[1]Multi-Field'!$F$111="Drained"),BI505,IF(AND('[1]Multi-Field'!$E$111=[1]Lists!BF505,'[1]Multi-Field'!$F$111="undrained"),BH505,""))</f>
        <v/>
      </c>
      <c r="FP505" s="409" t="str">
        <f>IF(AND('[1]Multi-Field'!$E$112=[1]Lists!BF505,'[1]Multi-Field'!$F$112="Drained"),BI505,IF(AND('[1]Multi-Field'!$E$112=[1]Lists!BF505,'[1]Multi-Field'!$F$112="undrained"),BH505,""))</f>
        <v/>
      </c>
      <c r="FQ505" s="409" t="str">
        <f>IF(AND('[1]Multi-Field'!$E$113=[1]Lists!BF505,'[1]Multi-Field'!$F$113="Drained"),BI505,IF(AND('[1]Multi-Field'!$E$113=[1]Lists!BF505,'[1]Multi-Field'!$F$113="undrained"),BH505,""))</f>
        <v/>
      </c>
      <c r="FR505" s="409" t="str">
        <f>IF(AND('[1]Multi-Field'!$E$114=[1]Lists!BF505,'[1]Multi-Field'!$F$114="Drained"),BI505,IF(AND('[1]Multi-Field'!$E$114=[1]Lists!BF505,'[1]Multi-Field'!$F$114="undrained"),BH505,""))</f>
        <v/>
      </c>
      <c r="FS505" s="409" t="str">
        <f>IF(AND('[1]Multi-Field'!$E$115=[1]Lists!BF505,'[1]Multi-Field'!$F$115="Drained"),BI505,IF(AND('[1]Multi-Field'!$E$115=[1]Lists!BF505,'[1]Multi-Field'!$F$115="undrained"),BH505,""))</f>
        <v/>
      </c>
      <c r="FT505" s="409" t="str">
        <f>IF(AND('[1]Multi-Field'!$E$116=[1]Lists!BF505,'[1]Multi-Field'!$F$116="Drained"),BI505,IF(AND('[1]Multi-Field'!$E$116=[1]Lists!BF505,'[1]Multi-Field'!$F$116="undrained"),BH505,""))</f>
        <v/>
      </c>
      <c r="FU505" s="409" t="str">
        <f>IF(AND('[1]Multi-Field'!$E$117=[1]Lists!BF505,'[1]Multi-Field'!$F$117="Drained"),BI505,IF(AND('[1]Multi-Field'!$E$117=[1]Lists!BF505,'[1]Multi-Field'!$F$117="undrained"),BH505,""))</f>
        <v/>
      </c>
      <c r="FV505" s="409" t="str">
        <f>IF(AND('[1]Multi-Field'!$E$118=[1]Lists!BF505,'[1]Multi-Field'!$F$118="Drained"),BI505,IF(AND('[1]Multi-Field'!$E$118=[1]Lists!BF505,'[1]Multi-Field'!$F$118="undrained"),BH505,""))</f>
        <v/>
      </c>
      <c r="FW505" s="409" t="str">
        <f>IF(AND('[1]Multi-Field'!$E$119=[1]Lists!BF505,'[1]Multi-Field'!$F$119="Drained"),BI505,IF(AND('[1]Multi-Field'!$E$119=[1]Lists!BF505,'[1]Multi-Field'!$F$119="undrained"),BH505,""))</f>
        <v/>
      </c>
      <c r="FX505" s="409" t="str">
        <f>IF(AND('[1]Multi-Field'!$E$120=[1]Lists!BF505,'[1]Multi-Field'!$F$120="Drained"),BI505,IF(AND('[1]Multi-Field'!$E$120=[1]Lists!BF505,'[1]Multi-Field'!$F$120="undrained"),BH505,""))</f>
        <v/>
      </c>
      <c r="GC505" s="4">
        <v>1</v>
      </c>
    </row>
    <row r="506" spans="1:185" ht="13.5" customHeight="1">
      <c r="A506" s="7" t="s">
        <v>592</v>
      </c>
      <c r="B506" s="7"/>
      <c r="C506" s="7"/>
      <c r="D506" s="8">
        <v>70</v>
      </c>
      <c r="E506" s="8">
        <f t="shared" si="67"/>
        <v>70</v>
      </c>
      <c r="F506" s="8">
        <f t="shared" si="68"/>
        <v>70</v>
      </c>
      <c r="G506" s="8">
        <v>70</v>
      </c>
      <c r="H506" s="8">
        <v>40</v>
      </c>
      <c r="I506" s="8">
        <f t="shared" si="71"/>
        <v>40</v>
      </c>
      <c r="J506" s="8">
        <f t="shared" si="72"/>
        <v>40</v>
      </c>
      <c r="K506" s="8">
        <v>40</v>
      </c>
      <c r="L506" s="8">
        <v>90</v>
      </c>
      <c r="M506" s="8">
        <f t="shared" si="69"/>
        <v>90</v>
      </c>
      <c r="N506" s="8">
        <f t="shared" si="70"/>
        <v>90</v>
      </c>
      <c r="O506" s="8">
        <v>90</v>
      </c>
      <c r="P506" s="391"/>
      <c r="Q506" s="83"/>
      <c r="R506" s="395"/>
      <c r="S506" s="395" t="str">
        <f t="shared" si="73"/>
        <v/>
      </c>
      <c r="T506" s="395"/>
      <c r="U506" s="396"/>
      <c r="BF506" s="411" t="s">
        <v>1670</v>
      </c>
      <c r="BG506" s="412">
        <v>5</v>
      </c>
      <c r="BH506" s="412">
        <v>3</v>
      </c>
      <c r="BI506" s="412">
        <v>3</v>
      </c>
      <c r="BJ506" s="409" t="e">
        <f>IF(AND('[1]Single Field'!#REF!=[1]Lists!BF506,'[1]Single Field'!#REF!="Drained"),"x",IF(AND('[1]Single Field'!#REF!=[1]Lists!BF506,'[1]Single Field'!#REF!="Undrained"),O,""))</f>
        <v>#REF!</v>
      </c>
      <c r="BK506" s="409" t="str">
        <f>IF(AND('[1]Multi-Field'!$E$3=[1]Lists!BF506,'[1]Multi-Field'!$F$3="Drained"),BI506,IF(AND('[1]Multi-Field'!$E$3=BF506,'[1]Multi-Field'!$F$3="undrained"),BH506,""))</f>
        <v/>
      </c>
      <c r="BL506" s="409" t="str">
        <f>IF(AND('[1]Multi-Field'!$E$4=BF506,'[1]Multi-Field'!$F$4="Drained"),BI506,IF(AND('[1]Multi-Field'!$E$4=BF506,'[1]Multi-Field'!$F$4="undrained"),BH506,""))</f>
        <v/>
      </c>
      <c r="BM506" s="409" t="str">
        <f>IF(AND('[1]Multi-Field'!$E$5=BF506,'[1]Multi-Field'!$F$5="Drained"),BI506,IF(AND('[1]Multi-Field'!$E$5=BF506,'[1]Multi-Field'!$F$5="undrained"),BH506,""))</f>
        <v/>
      </c>
      <c r="BN506" s="409" t="str">
        <f>IF(AND('[1]Multi-Field'!$E$6=BF506,'[1]Multi-Field'!$F$6="Drained"),BI506,IF(AND('[1]Multi-Field'!$E$6=BF506,'[1]Multi-Field'!$F$6="undrained"),BH506,""))</f>
        <v/>
      </c>
      <c r="BO506" s="409" t="str">
        <f>IF(AND('[1]Multi-Field'!$E$7=BF506,'[1]Multi-Field'!$F$7="Drained"),BI506,IF(AND('[1]Multi-Field'!$E$7=BF506,'[1]Multi-Field'!$F$7="undrained"),BH506,""))</f>
        <v/>
      </c>
      <c r="BP506" s="409" t="str">
        <f>IF(AND('[1]Multi-Field'!$E$8=BF506,'[1]Multi-Field'!$F$8="Drained"),BI506,IF(AND('[1]Multi-Field'!$E$8=BF506,'[1]Multi-Field'!$F$8="undrained"),BH506,""))</f>
        <v/>
      </c>
      <c r="BQ506" s="409" t="str">
        <f>IF(AND('[1]Multi-Field'!$E$9=BF506,'[1]Multi-Field'!$F$9="Drained"),BI506,IF(AND('[1]Multi-Field'!$E$9=BF506,'[1]Multi-Field'!$F$9="undrained"),BH506,""))</f>
        <v/>
      </c>
      <c r="BR506" s="409" t="str">
        <f>IF(AND('[1]Multi-Field'!$E$10=BF506,'[1]Multi-Field'!$F$10="Drained"),BI506,IF(AND('[1]Multi-Field'!$E$10=BF506,'[1]Multi-Field'!$F$10="undrained"),BH506,""))</f>
        <v/>
      </c>
      <c r="BS506" s="409" t="str">
        <f>IF(AND('[1]Multi-Field'!$E$11=BF506,'[1]Multi-Field'!$F$11="Drained"),BI506,IF(AND('[1]Multi-Field'!$E$11=BF506,'[1]Multi-Field'!$F$11="undrained"),BH506,""))</f>
        <v/>
      </c>
      <c r="BT506" s="409" t="str">
        <f>IF(AND('[1]Multi-Field'!$E$12=BF506,'[1]Multi-Field'!$F$12="Drained"),BI506,IF(AND('[1]Multi-Field'!$E$12=BF506,'[1]Multi-Field'!$F$12="undrained"),BH506,""))</f>
        <v/>
      </c>
      <c r="BU506" s="409" t="str">
        <f>IF(AND('[1]Multi-Field'!$E$13=BF506,'[1]Multi-Field'!$F$13="Drained"),BI506,IF(AND('[1]Multi-Field'!$E$3=BF506,'[1]Multi-Field'!$F$13="undrained"),BH506,""))</f>
        <v/>
      </c>
      <c r="BV506" s="409" t="str">
        <f>IF(AND('[1]Multi-Field'!$E$14=BF506,'[1]Multi-Field'!$F$14="Drained"),BI506,IF(AND('[1]Multi-Field'!$E$14=BF506,'[1]Multi-Field'!$F$14="undrained"),BH506,""))</f>
        <v/>
      </c>
      <c r="BW506" s="409" t="str">
        <f>IF(AND('[1]Multi-Field'!$E$15=BF506,'[1]Multi-Field'!$F$15="Drained"),BI506,IF(AND('[1]Multi-Field'!$E$15=BF506,'[1]Multi-Field'!$F$15="undrained"),BH506,""))</f>
        <v/>
      </c>
      <c r="BX506" s="409" t="str">
        <f>IF(AND('[1]Multi-Field'!$E$16=[1]Lists!BF506,'[1]Multi-Field'!$F$16="Drained"),BI506,IF(AND('[1]Multi-Field'!$E$16=[1]Lists!BF506,'[1]Multi-Field'!$F$16="undrained"),BH506,""))</f>
        <v/>
      </c>
      <c r="BY506" s="409" t="str">
        <f>IF(AND('[1]Multi-Field'!$E$17=[1]Lists!BF506,'[1]Multi-Field'!$F$17="Drained"),BI506,IF(AND('[1]Multi-Field'!$E$17=[1]Lists!BF506,'[1]Multi-Field'!$F$17="undrained"),BH506,""))</f>
        <v/>
      </c>
      <c r="BZ506" s="409" t="str">
        <f>IF(AND('[1]Multi-Field'!$E$18=[1]Lists!BF506,'[1]Multi-Field'!$F$18="Drained"),BI506,IF(AND('[1]Multi-Field'!$E$18=[1]Lists!BF506,'[1]Multi-Field'!$F$18="undrained"),BH506,""))</f>
        <v/>
      </c>
      <c r="CA506" s="409" t="str">
        <f>IF(AND('[1]Multi-Field'!$E$19=[1]Lists!BF506,'[1]Multi-Field'!$F$19="Drained"),BI506,IF(AND('[1]Multi-Field'!$E$19=[1]Lists!BF506,'[1]Multi-Field'!$F$19="undrained"),BH506,""))</f>
        <v/>
      </c>
      <c r="CB506" s="409" t="str">
        <f>IF(AND('[1]Multi-Field'!$E$20=[1]Lists!BF506,'[1]Multi-Field'!$F$20="Drained"),BI506,IF(AND('[1]Multi-Field'!$E$20=[1]Lists!BF506,'[1]Multi-Field'!$F$20="undrained"),BH506,""))</f>
        <v/>
      </c>
      <c r="CC506" s="409" t="str">
        <f>IF(AND('[1]Multi-Field'!$E$21=[1]Lists!BF506,'[1]Multi-Field'!$F$21="Drained"),BI506,IF(AND('[1]Multi-Field'!$E$21=[1]Lists!BF506,'[1]Multi-Field'!$F$21="undrained"),BH506,""))</f>
        <v/>
      </c>
      <c r="CD506" s="409" t="str">
        <f>IF(AND('[1]Multi-Field'!$E$22=[1]Lists!BF506,'[1]Multi-Field'!$F$22="Drained"),BI506,IF(AND('[1]Multi-Field'!$E$22=[1]Lists!BF506,'[1]Multi-Field'!$F$22="undrained"),BH506,""))</f>
        <v/>
      </c>
      <c r="CE506" s="409" t="str">
        <f>IF(AND('[1]Multi-Field'!$E$23=[1]Lists!BF506,'[1]Multi-Field'!$F$23="Drained"),BI506,IF(AND('[1]Multi-Field'!$E$23=[1]Lists!BF506,'[1]Multi-Field'!$F$23="undrained"),BH506,""))</f>
        <v/>
      </c>
      <c r="CF506" s="409" t="str">
        <f>IF(AND('[1]Multi-Field'!$E$24=[1]Lists!BF506,'[1]Multi-Field'!$F$24="Drained"),BI506,IF(AND('[1]Multi-Field'!$E$24=[1]Lists!BF506,'[1]Multi-Field'!$F$24="undrained"),BH506,""))</f>
        <v/>
      </c>
      <c r="CG506" s="409" t="str">
        <f>IF(AND('[1]Multi-Field'!$E$25=[1]Lists!BF506,'[1]Multi-Field'!$F$25="Drained"),BI506,IF(AND('[1]Multi-Field'!$E$25=[1]Lists!BF506,'[1]Multi-Field'!$F$25="undrained"),BH506,""))</f>
        <v/>
      </c>
      <c r="CH506" s="409" t="str">
        <f>IF(AND('[1]Multi-Field'!$E$26=[1]Lists!BF506,'[1]Multi-Field'!$F$26="Drained"),BI506,IF(AND('[1]Multi-Field'!$E$26=[1]Lists!BF506,'[1]Multi-Field'!$F$26="undrained"),BH506,""))</f>
        <v/>
      </c>
      <c r="CI506" s="409" t="str">
        <f>IF(AND('[1]Multi-Field'!$E$27=[1]Lists!BF506,'[1]Multi-Field'!$F$27="Drained"),BI506,IF(AND('[1]Multi-Field'!$E$27=[1]Lists!BF506,'[1]Multi-Field'!$F$27="undrained"),BH506,""))</f>
        <v/>
      </c>
      <c r="CJ506" s="409" t="str">
        <f>IF(AND('[1]Multi-Field'!$E$28=[1]Lists!BF506,'[1]Multi-Field'!$F$28="Drained"),BI506,IF(AND('[1]Multi-Field'!$E$28=[1]Lists!BF506,'[1]Multi-Field'!$F$28="undrained"),BH506,""))</f>
        <v/>
      </c>
      <c r="CK506" s="409" t="str">
        <f>IF(AND('[1]Multi-Field'!$E$29=[1]Lists!BF506,'[1]Multi-Field'!$F$29="Drained"),BI506,IF(AND('[1]Multi-Field'!$E$29=[1]Lists!BF506,'[1]Multi-Field'!$F$29="undrained"),BH506,""))</f>
        <v/>
      </c>
      <c r="CL506" s="409" t="str">
        <f>IF(AND('[1]Multi-Field'!$E$30=[1]Lists!BF506,'[1]Multi-Field'!$F$30="Drained"),BI506,IF(AND('[1]Multi-Field'!$E$30=[1]Lists!BF506,'[1]Multi-Field'!$F$30="undrained"),BH506,""))</f>
        <v/>
      </c>
      <c r="CM506" s="409" t="str">
        <f>IF(AND('[1]Multi-Field'!$E$31=[1]Lists!BF506,'[1]Multi-Field'!$F$31="Drained"),BI506,IF(AND('[1]Multi-Field'!$E$31=[1]Lists!BF506,'[1]Multi-Field'!$F$31="undrained"),BH506,""))</f>
        <v/>
      </c>
      <c r="CN506" s="409" t="str">
        <f>IF(AND('[1]Multi-Field'!$E$32=[1]Lists!BF506,'[1]Multi-Field'!$F$32="Drained"),BI506,IF(AND('[1]Multi-Field'!$E$32=[1]Lists!BF506,'[1]Multi-Field'!$F$32="undrained"),BH506,""))</f>
        <v/>
      </c>
      <c r="CO506" s="409" t="str">
        <f>IF(AND('[1]Multi-Field'!$E$33=[1]Lists!BF506,'[1]Multi-Field'!$F$33="Drained"),BI506,IF(AND('[1]Multi-Field'!$E$33=[1]Lists!BF506,'[1]Multi-Field'!$F$33="undrained"),BH506,""))</f>
        <v/>
      </c>
      <c r="CP506" s="409" t="str">
        <f>IF(AND('[1]Multi-Field'!$E$34=[1]Lists!BF506,'[1]Multi-Field'!$F$34="Drained"),BI506,IF(AND('[1]Multi-Field'!$E$34=[1]Lists!BF506,'[1]Multi-Field'!$F$34="undrained"),BH506,""))</f>
        <v/>
      </c>
      <c r="CQ506" s="409" t="str">
        <f>IF(AND('[1]Multi-Field'!$E$35=[1]Lists!BF506,'[1]Multi-Field'!$F$35="Drained"),BI506,IF(AND('[1]Multi-Field'!$E$35=[1]Lists!BF506,'[1]Multi-Field'!$F$35="undrained"),BH506,""))</f>
        <v/>
      </c>
      <c r="CR506" s="409" t="str">
        <f>IF(AND('[1]Multi-Field'!$E$36=[1]Lists!BF506,'[1]Multi-Field'!$F$36="Drained"),BI506,IF(AND('[1]Multi-Field'!$E$36=[1]Lists!BF506,'[1]Multi-Field'!$F$36="undrained"),BH506,""))</f>
        <v/>
      </c>
      <c r="CS506" s="409" t="str">
        <f>IF(AND('[1]Multi-Field'!$E$37=[1]Lists!BF506,'[1]Multi-Field'!$F$37="Drained"),BI506,IF(AND('[1]Multi-Field'!$E$37=[1]Lists!BF506,'[1]Multi-Field'!$F$37="undrained"),BH506,""))</f>
        <v/>
      </c>
      <c r="CT506" s="409" t="str">
        <f>IF(AND('[1]Multi-Field'!$E$38=[1]Lists!BF506,'[1]Multi-Field'!$F$38="Drained"),BI506,IF(AND('[1]Multi-Field'!$E$38=[1]Lists!BF506,'[1]Multi-Field'!$F$38="undrained"),BH506,""))</f>
        <v/>
      </c>
      <c r="CU506" s="409" t="str">
        <f>IF(AND('[1]Multi-Field'!$E$39=[1]Lists!BF506,'[1]Multi-Field'!$F$39="Drained"),BI506,IF(AND('[1]Multi-Field'!$E$39=[1]Lists!BF506,'[1]Multi-Field'!$F$39="undrained"),BH506,""))</f>
        <v/>
      </c>
      <c r="CV506" s="409" t="str">
        <f>IF(AND('[1]Multi-Field'!$E$40=[1]Lists!BF506,'[1]Multi-Field'!$F$40="Drained"),BI506,IF(AND('[1]Multi-Field'!$E$40=[1]Lists!BF506,'[1]Multi-Field'!$F$40="undrained"),BH506,""))</f>
        <v/>
      </c>
      <c r="CW506" s="409" t="str">
        <f>IF(AND('[1]Multi-Field'!$E$41=[1]Lists!BF506,'[1]Multi-Field'!$F$40="Drained"),BI506,IF(AND('[1]Multi-Field'!$E$40=[1]Lists!BF506,'[1]Multi-Field'!$F$40="undrained"),BH506,""))</f>
        <v/>
      </c>
      <c r="CX506" s="409" t="str">
        <f>IF(AND('[1]Multi-Field'!$E$42=[1]Lists!BF506,'[1]Multi-Field'!$F$42="Drained"),BI506,IF(AND('[1]Multi-Field'!$E$42=[1]Lists!BF506,'[1]Multi-Field'!$F$42="undrained"),BH506,""))</f>
        <v/>
      </c>
      <c r="CY506" s="409" t="str">
        <f>IF(AND('[1]Multi-Field'!$E$43=[1]Lists!BF506,'[1]Multi-Field'!$F$43="Drained"),BI506,IF(AND('[1]Multi-Field'!$E$43=[1]Lists!BF506,'[1]Multi-Field'!$F$43="undrained"),BH506,""))</f>
        <v/>
      </c>
      <c r="CZ506" s="409" t="str">
        <f>IF(AND('[1]Multi-Field'!$E$44=[1]Lists!BF506,'[1]Multi-Field'!$F$44="Drained"),BI506,IF(AND('[1]Multi-Field'!$E$44=[1]Lists!BF506,'[1]Multi-Field'!$F$44="undrained"),BH506,""))</f>
        <v/>
      </c>
      <c r="DA506" s="409" t="str">
        <f>IF(AND('[1]Multi-Field'!$E$45=[1]Lists!BF506,'[1]Multi-Field'!$F$45="Drained"),BI506,IF(AND('[1]Multi-Field'!$E$45=[1]Lists!BF506,'[1]Multi-Field'!$F$45="undrained"),BH506,""))</f>
        <v/>
      </c>
      <c r="DB506" s="409" t="str">
        <f>IF(AND('[1]Multi-Field'!$E$46=[1]Lists!BF506,'[1]Multi-Field'!$F$46="Drained"),BI506,IF(AND('[1]Multi-Field'!$E$46=[1]Lists!BF506,'[1]Multi-Field'!$F$46="undrained"),BH506,""))</f>
        <v/>
      </c>
      <c r="DC506" s="409" t="str">
        <f>IF(AND('[1]Multi-Field'!$E$47=[1]Lists!BF506,'[1]Multi-Field'!$F$47="Drained"),BI506,IF(AND('[1]Multi-Field'!$E$47=[1]Lists!BF506,'[1]Multi-Field'!$F$47="undrained"),BH506,""))</f>
        <v/>
      </c>
      <c r="DD506" s="409" t="str">
        <f>IF(AND('[1]Multi-Field'!$E$48=[1]Lists!BF506,'[1]Multi-Field'!$F$48="Drained"),BI506,IF(AND('[1]Multi-Field'!$E$48=[1]Lists!BF506,'[1]Multi-Field'!$F$48="undrained"),BH506,""))</f>
        <v/>
      </c>
      <c r="DE506" s="409" t="str">
        <f>IF(AND('[1]Multi-Field'!$E$49=[1]Lists!BF506,'[1]Multi-Field'!$F$49="Drained"),BI506,IF(AND('[1]Multi-Field'!$E$49=[1]Lists!BF506,'[1]Multi-Field'!$F$9="undrained"),BH506,""))</f>
        <v/>
      </c>
      <c r="DF506" s="409" t="str">
        <f>IF(AND('[1]Multi-Field'!$E$50=[1]Lists!BF506,'[1]Multi-Field'!$F$50="Drained"),BI506,IF(AND('[1]Multi-Field'!$E$50=[1]Lists!BF506,'[1]Multi-Field'!$F$50="undrained"),BH506,""))</f>
        <v/>
      </c>
      <c r="DG506" s="409" t="str">
        <f>IF(AND('[1]Multi-Field'!$E$51=[1]Lists!BF506,'[1]Multi-Field'!$F$51="Drained"),BI506,IF(AND('[1]Multi-Field'!$E$51=[1]Lists!BF506,'[1]Multi-Field'!$F$51="undrained"),BH506,""))</f>
        <v/>
      </c>
      <c r="DH506" s="409" t="str">
        <f>IF(AND('[1]Multi-Field'!$E$52=[1]Lists!BF506,'[1]Multi-Field'!$F$52="Drained"),BI506,IF(AND('[1]Multi-Field'!$E$52=[1]Lists!BF506,'[1]Multi-Field'!$F$52="undrained"),BH506,""))</f>
        <v/>
      </c>
      <c r="DI506" s="409" t="str">
        <f>IF(AND('[1]Multi-Field'!$E$53=[1]Lists!BF506,'[1]Multi-Field'!$F$53="Drained"),BI506,IF(AND('[1]Multi-Field'!$E$53=[1]Lists!BF506,'[1]Multi-Field'!$F$53="undrained"),BH506,""))</f>
        <v/>
      </c>
      <c r="DJ506" s="409" t="str">
        <f>IF(AND('[1]Multi-Field'!$E$54=[1]Lists!BF506,'[1]Multi-Field'!$F$54="Drained"),BI506,IF(AND('[1]Multi-Field'!$E$54=[1]Lists!BF506,'[1]Multi-Field'!$F$54="undrained"),BH506,""))</f>
        <v/>
      </c>
      <c r="DK506" s="409" t="str">
        <f>IF(AND('[1]Multi-Field'!$E$55=[1]Lists!BF506,'[1]Multi-Field'!$F$55="Drained"),BI506,IF(AND('[1]Multi-Field'!$E$55=[1]Lists!BF506,'[1]Multi-Field'!$F$55="undrained"),BH506,""))</f>
        <v/>
      </c>
      <c r="DL506" s="409" t="str">
        <f>IF(AND('[1]Multi-Field'!$E$56=[1]Lists!BF506,'[1]Multi-Field'!$F$56="Drained"),BI506,IF(AND('[1]Multi-Field'!$E$56=[1]Lists!BF506,'[1]Multi-Field'!$F$56="undrained"),BH506,""))</f>
        <v/>
      </c>
      <c r="DM506" s="409" t="str">
        <f>IF(AND('[1]Multi-Field'!$E$57=[1]Lists!BF506,'[1]Multi-Field'!$F$57="Drained"),BI506,IF(AND('[1]Multi-Field'!$E$57=[1]Lists!BF506,'[1]Multi-Field'!$F$57="undrained"),BH506,""))</f>
        <v/>
      </c>
      <c r="DN506" s="409" t="str">
        <f>IF(AND('[1]Multi-Field'!$E$58=[1]Lists!BF506,'[1]Multi-Field'!$F$58="Drained"),BI506,IF(AND('[1]Multi-Field'!$E$58=[1]Lists!BF506,'[1]Multi-Field'!$F$58="undrained"),BH506,""))</f>
        <v/>
      </c>
      <c r="DO506" s="409" t="str">
        <f>IF(AND('[1]Multi-Field'!$E$59=[1]Lists!BF506,'[1]Multi-Field'!$F$59="Drained"),BI506,IF(AND('[1]Multi-Field'!$E$59=[1]Lists!BF506,'[1]Multi-Field'!$F$59="undrained"),BH506,""))</f>
        <v/>
      </c>
      <c r="DP506" s="409" t="str">
        <f>IF(AND('[1]Multi-Field'!$E$60=[1]Lists!BF506,'[1]Multi-Field'!$F$60="Drained"),BI506,IF(AND('[1]Multi-Field'!$E$60=[1]Lists!BF506,'[1]Multi-Field'!$F$60="undrained"),BH506,""))</f>
        <v/>
      </c>
      <c r="DQ506" s="409" t="str">
        <f>IF(AND('[1]Multi-Field'!$E$61=[1]Lists!BF506,'[1]Multi-Field'!$F$61="Drained"),BI506,IF(AND('[1]Multi-Field'!$E$61=[1]Lists!BF506,'[1]Multi-Field'!$F$61="undrained"),BH506,""))</f>
        <v/>
      </c>
      <c r="DR506" s="409" t="str">
        <f>IF(AND('[1]Multi-Field'!$E$62=[1]Lists!BF506,'[1]Multi-Field'!$F$62="Drained"),BI506,IF(AND('[1]Multi-Field'!$E$62=[1]Lists!BF506,'[1]Multi-Field'!$F$62="undrained"),BH506,""))</f>
        <v/>
      </c>
      <c r="DS506" s="409" t="str">
        <f>IF(AND('[1]Multi-Field'!$E$63=[1]Lists!BF506,'[1]Multi-Field'!$F$63="Drained"),BI506,IF(AND('[1]Multi-Field'!$E$63=[1]Lists!BF506,'[1]Multi-Field'!$F$63="undrained"),BH506,""))</f>
        <v/>
      </c>
      <c r="DT506" s="409" t="str">
        <f>IF(AND('[1]Multi-Field'!$E$64=[1]Lists!BF506,'[1]Multi-Field'!$F$64="Drained"),BI506,IF(AND('[1]Multi-Field'!$E$64=[1]Lists!BF506,'[1]Multi-Field'!$F$64="undrained"),BH506,""))</f>
        <v/>
      </c>
      <c r="DU506" s="409" t="str">
        <f>IF(AND('[1]Multi-Field'!$E$65=[1]Lists!BF506,'[1]Multi-Field'!$F$65="Drained"),BI506,IF(AND('[1]Multi-Field'!$E$65=[1]Lists!BF506,'[1]Multi-Field'!$F$65="undrained"),BH506,""))</f>
        <v/>
      </c>
      <c r="DV506" s="409" t="str">
        <f>IF(AND('[1]Multi-Field'!$E$66=[1]Lists!BF506,'[1]Multi-Field'!$F$66="Drained"),BI506,IF(AND('[1]Multi-Field'!$E$66=[1]Lists!BF506,'[1]Multi-Field'!$F$66="undrained"),BH506,""))</f>
        <v/>
      </c>
      <c r="DW506" s="409" t="str">
        <f>IF(AND('[1]Multi-Field'!$E$67=[1]Lists!BF506,'[1]Multi-Field'!$F$67="Drained"),BI506,IF(AND('[1]Multi-Field'!$E$67=[1]Lists!BF506,'[1]Multi-Field'!$F$67="undrained"),BH506,""))</f>
        <v/>
      </c>
      <c r="DX506" s="409" t="str">
        <f>IF(AND('[1]Multi-Field'!$E$68=[1]Lists!BF506,'[1]Multi-Field'!$F$68="Drained"),BI506,IF(AND('[1]Multi-Field'!$E$68=[1]Lists!BF506,'[1]Multi-Field'!$F$68="undrained"),BH506,""))</f>
        <v/>
      </c>
      <c r="DY506" s="409" t="str">
        <f>IF(AND('[1]Multi-Field'!$E$69=[1]Lists!BF506,'[1]Multi-Field'!$F$69="Drained"),BI506,IF(AND('[1]Multi-Field'!$E$69=[1]Lists!BF506,'[1]Multi-Field'!$F$69="undrained"),BH506,""))</f>
        <v/>
      </c>
      <c r="DZ506" s="409" t="str">
        <f>IF(AND('[1]Multi-Field'!$E$70=[1]Lists!BF506,'[1]Multi-Field'!$F$70="Drained"),BI506,IF(AND('[1]Multi-Field'!$E$70=[1]Lists!BF506,'[1]Multi-Field'!$F$70="undrained"),BH506,""))</f>
        <v/>
      </c>
      <c r="EA506" s="409" t="str">
        <f>IF(AND('[1]Multi-Field'!$E$71=[1]Lists!BF506,'[1]Multi-Field'!$F$71="Drained"),BI506,IF(AND('[1]Multi-Field'!$E$71=[1]Lists!BF506,'[1]Multi-Field'!$F$71="undrained"),BH506,""))</f>
        <v/>
      </c>
      <c r="EB506" s="409" t="str">
        <f>IF(AND('[1]Multi-Field'!$E$72=[1]Lists!BF506,'[1]Multi-Field'!$F$72="Drained"),BI506,IF(AND('[1]Multi-Field'!$E$72=[1]Lists!BF506,'[1]Multi-Field'!$F$72="undrained"),BH506,""))</f>
        <v/>
      </c>
      <c r="EC506" s="409" t="str">
        <f>IF(AND('[1]Multi-Field'!$E$73=[1]Lists!BF506,'[1]Multi-Field'!$F$73="Drained"),BI506,IF(AND('[1]Multi-Field'!$E$73=[1]Lists!BF506,'[1]Multi-Field'!$F$73="undrained"),BH506,""))</f>
        <v/>
      </c>
      <c r="ED506" s="409" t="str">
        <f>IF(AND('[1]Multi-Field'!$E$74=[1]Lists!BF506,'[1]Multi-Field'!$F$74="Drained"),BI506,IF(AND('[1]Multi-Field'!$E$74=[1]Lists!BF506,'[1]Multi-Field'!$F$74="undrained"),BH506,""))</f>
        <v/>
      </c>
      <c r="EE506" s="409" t="str">
        <f>IF(AND('[1]Multi-Field'!$E$75=[1]Lists!BF506,'[1]Multi-Field'!$F$75="Drained"),BI506,IF(AND('[1]Multi-Field'!$E$75=[1]Lists!BF506,'[1]Multi-Field'!$F$75="undrained"),BH506,""))</f>
        <v/>
      </c>
      <c r="EF506" s="409" t="str">
        <f>IF(AND('[1]Multi-Field'!$E$76=[1]Lists!BF506,'[1]Multi-Field'!$F$76="Drained"),BI506,IF(AND('[1]Multi-Field'!$E$76=[1]Lists!BF506,'[1]Multi-Field'!$F$6="undrained"),BH506,""))</f>
        <v/>
      </c>
      <c r="EG506" s="409" t="str">
        <f>IF(AND('[1]Multi-Field'!$E$77=[1]Lists!BF506,'[1]Multi-Field'!$F$77="Drained"),BI506,IF(AND('[1]Multi-Field'!$E$77=[1]Lists!BF506,'[1]Multi-Field'!$F$77="undrained"),BH506,""))</f>
        <v/>
      </c>
      <c r="EH506" s="409" t="str">
        <f>IF(AND('[1]Multi-Field'!$E$78=[1]Lists!BF506,'[1]Multi-Field'!$F$78="Drained"),BI506,IF(AND('[1]Multi-Field'!$E$78=[1]Lists!BF506,'[1]Multi-Field'!$F$78="undrained"),BH506,""))</f>
        <v/>
      </c>
      <c r="EI506" s="409" t="str">
        <f>IF(AND('[1]Multi-Field'!$E$79=[1]Lists!BF506,'[1]Multi-Field'!$F$79="Drained"),BI506,IF(AND('[1]Multi-Field'!$E$79=[1]Lists!BF506,'[1]Multi-Field'!$F$79="undrained"),BH506,""))</f>
        <v/>
      </c>
      <c r="EJ506" s="409" t="str">
        <f>IF(AND('[1]Multi-Field'!$E$80=[1]Lists!BF506,'[1]Multi-Field'!$F$80="Drained"),BI506,IF(AND('[1]Multi-Field'!$E$80=[1]Lists!BF506,'[1]Multi-Field'!$F$80="undrained"),BH506,""))</f>
        <v/>
      </c>
      <c r="EK506" s="409" t="str">
        <f>IF(AND('[1]Multi-Field'!$E$81=[1]Lists!BF506,'[1]Multi-Field'!$F$81="Drained"),BI506,IF(AND('[1]Multi-Field'!$E$81=[1]Lists!BF506,'[1]Multi-Field'!$F$81="undrained"),BH506,""))</f>
        <v/>
      </c>
      <c r="EL506" s="409" t="str">
        <f>IF(AND('[1]Multi-Field'!$E$82=[1]Lists!BF506,'[1]Multi-Field'!$F$82="Drained"),BI506,IF(AND('[1]Multi-Field'!$E$82=[1]Lists!BF506,'[1]Multi-Field'!$F$82="undrained"),BH506,""))</f>
        <v/>
      </c>
      <c r="EM506" s="409" t="str">
        <f>IF(AND('[1]Multi-Field'!$E$83=[1]Lists!BF506,'[1]Multi-Field'!$F$83="Drained"),BI506,IF(AND('[1]Multi-Field'!$E$83=[1]Lists!BF506,'[1]Multi-Field'!$F$83="undrained"),BH506,""))</f>
        <v/>
      </c>
      <c r="EN506" s="409" t="str">
        <f>IF(AND('[1]Multi-Field'!$E$84=[1]Lists!BF506,'[1]Multi-Field'!$F$84="Drained"),BI506,IF(AND('[1]Multi-Field'!$E$84=[1]Lists!BF506,'[1]Multi-Field'!$F$84="undrained"),BH506,""))</f>
        <v/>
      </c>
      <c r="EO506" s="409" t="str">
        <f>IF(AND('[1]Multi-Field'!$E$85=[1]Lists!BF506,'[1]Multi-Field'!$F$85="Drained"),BI506,IF(AND('[1]Multi-Field'!$E$85=[1]Lists!BF506,'[1]Multi-Field'!$F$85="undrained"),BH506,""))</f>
        <v/>
      </c>
      <c r="EP506" s="409" t="str">
        <f>IF(AND('[1]Multi-Field'!$E$86=[1]Lists!BF506,'[1]Multi-Field'!$F$86="Drained"),BI506,IF(AND('[1]Multi-Field'!$E$86=[1]Lists!BF506,'[1]Multi-Field'!$F$86="undrained"),BH506,""))</f>
        <v/>
      </c>
      <c r="EQ506" s="409" t="str">
        <f>IF(AND('[1]Multi-Field'!$E$87=[1]Lists!BF506,'[1]Multi-Field'!$F$87="Drained"),BI506,IF(AND('[1]Multi-Field'!$E$87=[1]Lists!BF506,'[1]Multi-Field'!$F$87="undrained"),BH506,""))</f>
        <v/>
      </c>
      <c r="ER506" s="409" t="str">
        <f>IF(AND('[1]Multi-Field'!$E$88=[1]Lists!BF506,'[1]Multi-Field'!$F$88="Drained"),BI506,IF(AND('[1]Multi-Field'!$E$88=[1]Lists!BF506,'[1]Multi-Field'!$F$88="undrained"),BH506,""))</f>
        <v/>
      </c>
      <c r="ES506" s="409" t="str">
        <f>IF(AND('[1]Multi-Field'!$E$89=[1]Lists!BF506,'[1]Multi-Field'!$F$89="Drained"),BI506,IF(AND('[1]Multi-Field'!$E$89=[1]Lists!BF506,'[1]Multi-Field'!$F$89="undrained"),BH506,""))</f>
        <v/>
      </c>
      <c r="ET506" s="409" t="str">
        <f>IF(AND('[1]Multi-Field'!$E$90=[1]Lists!BF506,'[1]Multi-Field'!$F$90="Drained"),BI506,IF(AND('[1]Multi-Field'!$E$90=[1]Lists!BF506,'[1]Multi-Field'!$F$90="undrained"),BH506,""))</f>
        <v/>
      </c>
      <c r="EU506" s="409" t="str">
        <f>IF(AND('[1]Multi-Field'!$E$91=[1]Lists!BF506,'[1]Multi-Field'!$F$91="Drained"),BI506,IF(AND('[1]Multi-Field'!$E$91=[1]Lists!BF506,'[1]Multi-Field'!$F$91="undrained"),BH506,""))</f>
        <v/>
      </c>
      <c r="EV506" s="409" t="str">
        <f>IF(AND('[1]Multi-Field'!$E$92=[1]Lists!BF506,'[1]Multi-Field'!$F$92="Drained"),BI506,IF(AND('[1]Multi-Field'!$E$92=[1]Lists!BF506,'[1]Multi-Field'!$F$92="undrained"),BH506,""))</f>
        <v/>
      </c>
      <c r="EW506" s="409" t="str">
        <f>IF(AND('[1]Multi-Field'!$E$93=[1]Lists!BF506,'[1]Multi-Field'!$F$93="Drained"),BI506,IF(AND('[1]Multi-Field'!$E$93=[1]Lists!BF506,'[1]Multi-Field'!$F$93="undrained"),BH506,""))</f>
        <v/>
      </c>
      <c r="EX506" s="409" t="str">
        <f>IF(AND('[1]Multi-Field'!$E$94=[1]Lists!BF506,'[1]Multi-Field'!$F$94="Drained"),BI506,IF(AND('[1]Multi-Field'!$E$94=[1]Lists!BF506,'[1]Multi-Field'!$F$94="undrained"),BH506,""))</f>
        <v/>
      </c>
      <c r="EY506" s="409" t="str">
        <f>IF(AND('[1]Multi-Field'!$E$95=[1]Lists!BF506,'[1]Multi-Field'!$F$95="Drained"),BI506,IF(AND('[1]Multi-Field'!$E$95=[1]Lists!BF506,'[1]Multi-Field'!$F$95="undrained"),BH506,""))</f>
        <v/>
      </c>
      <c r="EZ506" s="409" t="str">
        <f>IF(AND('[1]Multi-Field'!$E$96=[1]Lists!BF506,'[1]Multi-Field'!$F$96="Drained"),BI506,IF(AND('[1]Multi-Field'!$E$96=[1]Lists!BF506,'[1]Multi-Field'!$F$96="undrained"),BH506,""))</f>
        <v/>
      </c>
      <c r="FA506" s="409" t="str">
        <f>IF(AND('[1]Multi-Field'!$E$97=[1]Lists!BF506,'[1]Multi-Field'!$F$97="Drained"),BI506,IF(AND('[1]Multi-Field'!$E$97=[1]Lists!BF506,'[1]Multi-Field'!$F$97="undrained"),BH506,""))</f>
        <v/>
      </c>
      <c r="FB506" s="409" t="str">
        <f>IF(AND('[1]Multi-Field'!$E$98=[1]Lists!BF506,'[1]Multi-Field'!$F$98="Drained"),BI506,IF(AND('[1]Multi-Field'!$E$98=[1]Lists!BF506,'[1]Multi-Field'!$F$98="undrained"),BH506,""))</f>
        <v/>
      </c>
      <c r="FC506" s="409" t="str">
        <f>IF(AND('[1]Multi-Field'!$E$99=[1]Lists!BF506,'[1]Multi-Field'!$F$99="Drained"),BI506,IF(AND('[1]Multi-Field'!$E$99=[1]Lists!BF506,'[1]Multi-Field'!$F$99="undrained"),BH506,""))</f>
        <v/>
      </c>
      <c r="FD506" s="409" t="str">
        <f>IF(AND('[1]Multi-Field'!$E$100=[1]Lists!BF506,'[1]Multi-Field'!$F$100="Drained"),BI506,IF(AND('[1]Multi-Field'!$E$100=[1]Lists!BF506,'[1]Multi-Field'!$F$100="undrained"),BH506,""))</f>
        <v/>
      </c>
      <c r="FE506" s="409" t="str">
        <f>IF(AND('[1]Multi-Field'!$E$101=[1]Lists!BF506,'[1]Multi-Field'!$F$101="Drained"),BI506,IF(AND('[1]Multi-Field'!$E$101=[1]Lists!BF506,'[1]Multi-Field'!$F$101="undrained"),BH506,""))</f>
        <v/>
      </c>
      <c r="FF506" s="409" t="str">
        <f>IF(AND('[1]Multi-Field'!$E$102=[1]Lists!BF506,'[1]Multi-Field'!$F$102="Drained"),BI506,IF(AND('[1]Multi-Field'!$E$102=[1]Lists!BF506,'[1]Multi-Field'!$F$102="undrained"),BH506,""))</f>
        <v/>
      </c>
      <c r="FG506" s="409" t="str">
        <f>IF(AND('[1]Multi-Field'!$E$103=[1]Lists!BF506,'[1]Multi-Field'!$F$103="Drained"),BI506,IF(AND('[1]Multi-Field'!$E$103=[1]Lists!BF506,'[1]Multi-Field'!$F$103="undrained"),BH506,""))</f>
        <v/>
      </c>
      <c r="FH506" s="409" t="str">
        <f>IF(AND('[1]Multi-Field'!$E$104=[1]Lists!BF506,'[1]Multi-Field'!$F$104="Drained"),BI506,IF(AND('[1]Multi-Field'!$E$104=[1]Lists!BF506,'[1]Multi-Field'!$F$104="undrained"),BH506,""))</f>
        <v/>
      </c>
      <c r="FI506" s="409" t="str">
        <f>IF(AND('[1]Multi-Field'!$E$105=[1]Lists!BF506,'[1]Multi-Field'!$F$105="Drained"),BI506,IF(AND('[1]Multi-Field'!$E$105=[1]Lists!BF506,'[1]Multi-Field'!$F$105="undrained"),BH506,""))</f>
        <v/>
      </c>
      <c r="FJ506" s="409" t="str">
        <f>IF(AND('[1]Multi-Field'!$E$106=[1]Lists!BF506,'[1]Multi-Field'!$F$106="Drained"),BI506,IF(AND('[1]Multi-Field'!$E$106=[1]Lists!BF506,'[1]Multi-Field'!$F$106="undrained"),BH506,""))</f>
        <v/>
      </c>
      <c r="FK506" s="409" t="str">
        <f>IF(AND('[1]Multi-Field'!$E$107=[1]Lists!BF506,'[1]Multi-Field'!$F$107="Drained"),BI506,IF(AND('[1]Multi-Field'!$E$107=[1]Lists!BF506,'[1]Multi-Field'!$F$107="undrained"),BH506,""))</f>
        <v/>
      </c>
      <c r="FL506" s="409" t="str">
        <f>IF(AND('[1]Multi-Field'!$E$108=[1]Lists!BF506,'[1]Multi-Field'!$F$108="Drained"),BI506,IF(AND('[1]Multi-Field'!$E$108=[1]Lists!BF506,'[1]Multi-Field'!$F$108="undrained"),BH506,""))</f>
        <v/>
      </c>
      <c r="FM506" s="409" t="str">
        <f>IF(AND('[1]Multi-Field'!$E$109=[1]Lists!BF506,'[1]Multi-Field'!$F$109="Drained"),BI506,IF(AND('[1]Multi-Field'!$E$109=[1]Lists!BF506,'[1]Multi-Field'!$F$109="undrained"),BH506,""))</f>
        <v/>
      </c>
      <c r="FN506" s="409" t="str">
        <f>IF(AND('[1]Multi-Field'!$E$110=[1]Lists!BF506,'[1]Multi-Field'!$F$110="Drained"),BI506,IF(AND('[1]Multi-Field'!$E$110=[1]Lists!BF506,'[1]Multi-Field'!$F$110="undrained"),BH506,""))</f>
        <v/>
      </c>
      <c r="FO506" s="409" t="str">
        <f>IF(AND('[1]Multi-Field'!$E$111=[1]Lists!BF506,'[1]Multi-Field'!$F$111="Drained"),BI506,IF(AND('[1]Multi-Field'!$E$111=[1]Lists!BF506,'[1]Multi-Field'!$F$111="undrained"),BH506,""))</f>
        <v/>
      </c>
      <c r="FP506" s="409" t="str">
        <f>IF(AND('[1]Multi-Field'!$E$112=[1]Lists!BF506,'[1]Multi-Field'!$F$112="Drained"),BI506,IF(AND('[1]Multi-Field'!$E$112=[1]Lists!BF506,'[1]Multi-Field'!$F$112="undrained"),BH506,""))</f>
        <v/>
      </c>
      <c r="FQ506" s="409" t="str">
        <f>IF(AND('[1]Multi-Field'!$E$113=[1]Lists!BF506,'[1]Multi-Field'!$F$113="Drained"),BI506,IF(AND('[1]Multi-Field'!$E$113=[1]Lists!BF506,'[1]Multi-Field'!$F$113="undrained"),BH506,""))</f>
        <v/>
      </c>
      <c r="FR506" s="409" t="str">
        <f>IF(AND('[1]Multi-Field'!$E$114=[1]Lists!BF506,'[1]Multi-Field'!$F$114="Drained"),BI506,IF(AND('[1]Multi-Field'!$E$114=[1]Lists!BF506,'[1]Multi-Field'!$F$114="undrained"),BH506,""))</f>
        <v/>
      </c>
      <c r="FS506" s="409" t="str">
        <f>IF(AND('[1]Multi-Field'!$E$115=[1]Lists!BF506,'[1]Multi-Field'!$F$115="Drained"),BI506,IF(AND('[1]Multi-Field'!$E$115=[1]Lists!BF506,'[1]Multi-Field'!$F$115="undrained"),BH506,""))</f>
        <v/>
      </c>
      <c r="FT506" s="409" t="str">
        <f>IF(AND('[1]Multi-Field'!$E$116=[1]Lists!BF506,'[1]Multi-Field'!$F$116="Drained"),BI506,IF(AND('[1]Multi-Field'!$E$116=[1]Lists!BF506,'[1]Multi-Field'!$F$116="undrained"),BH506,""))</f>
        <v/>
      </c>
      <c r="FU506" s="409" t="str">
        <f>IF(AND('[1]Multi-Field'!$E$117=[1]Lists!BF506,'[1]Multi-Field'!$F$117="Drained"),BI506,IF(AND('[1]Multi-Field'!$E$117=[1]Lists!BF506,'[1]Multi-Field'!$F$117="undrained"),BH506,""))</f>
        <v/>
      </c>
      <c r="FV506" s="409" t="str">
        <f>IF(AND('[1]Multi-Field'!$E$118=[1]Lists!BF506,'[1]Multi-Field'!$F$118="Drained"),BI506,IF(AND('[1]Multi-Field'!$E$118=[1]Lists!BF506,'[1]Multi-Field'!$F$118="undrained"),BH506,""))</f>
        <v/>
      </c>
      <c r="FW506" s="409" t="str">
        <f>IF(AND('[1]Multi-Field'!$E$119=[1]Lists!BF506,'[1]Multi-Field'!$F$119="Drained"),BI506,IF(AND('[1]Multi-Field'!$E$119=[1]Lists!BF506,'[1]Multi-Field'!$F$119="undrained"),BH506,""))</f>
        <v/>
      </c>
      <c r="FX506" s="409" t="str">
        <f>IF(AND('[1]Multi-Field'!$E$120=[1]Lists!BF506,'[1]Multi-Field'!$F$120="Drained"),BI506,IF(AND('[1]Multi-Field'!$E$120=[1]Lists!BF506,'[1]Multi-Field'!$F$120="undrained"),BH506,""))</f>
        <v/>
      </c>
      <c r="GC506" s="4">
        <v>1</v>
      </c>
    </row>
    <row r="507" spans="1:185" ht="13.5" customHeight="1">
      <c r="A507" s="7" t="s">
        <v>593</v>
      </c>
      <c r="B507" s="7"/>
      <c r="C507" s="7"/>
      <c r="D507" s="8">
        <v>50</v>
      </c>
      <c r="E507" s="8">
        <f t="shared" si="67"/>
        <v>52</v>
      </c>
      <c r="F507" s="8">
        <f t="shared" si="68"/>
        <v>53</v>
      </c>
      <c r="G507" s="8">
        <v>55</v>
      </c>
      <c r="H507" s="8">
        <v>60</v>
      </c>
      <c r="I507" s="8">
        <f t="shared" si="71"/>
        <v>63</v>
      </c>
      <c r="J507" s="8">
        <f t="shared" si="72"/>
        <v>67</v>
      </c>
      <c r="K507" s="8">
        <v>70</v>
      </c>
      <c r="L507" s="8">
        <v>70</v>
      </c>
      <c r="M507" s="8">
        <f t="shared" si="69"/>
        <v>83</v>
      </c>
      <c r="N507" s="8">
        <f t="shared" si="70"/>
        <v>97</v>
      </c>
      <c r="O507" s="8">
        <v>110</v>
      </c>
      <c r="P507" s="391"/>
      <c r="Q507" s="84"/>
      <c r="R507" s="395"/>
      <c r="S507" s="395" t="str">
        <f t="shared" si="73"/>
        <v/>
      </c>
      <c r="T507" s="395"/>
      <c r="U507" s="396"/>
      <c r="BF507" s="411" t="s">
        <v>1671</v>
      </c>
      <c r="BG507" s="412">
        <v>4</v>
      </c>
      <c r="BH507" s="412">
        <v>2</v>
      </c>
      <c r="BI507" s="412">
        <v>3.4</v>
      </c>
      <c r="BJ507" s="409" t="e">
        <f>IF(AND('[1]Single Field'!#REF!=[1]Lists!BF507,'[1]Single Field'!#REF!="Drained"),"x",IF(AND('[1]Single Field'!#REF!=[1]Lists!BF507,'[1]Single Field'!#REF!="Undrained"),O,""))</f>
        <v>#REF!</v>
      </c>
      <c r="BK507" s="409" t="str">
        <f>IF(AND('[1]Multi-Field'!$E$3=[1]Lists!BF507,'[1]Multi-Field'!$F$3="Drained"),BI507,IF(AND('[1]Multi-Field'!$E$3=BF507,'[1]Multi-Field'!$F$3="undrained"),BH507,""))</f>
        <v/>
      </c>
      <c r="BL507" s="409" t="str">
        <f>IF(AND('[1]Multi-Field'!$E$4=BF507,'[1]Multi-Field'!$F$4="Drained"),BI507,IF(AND('[1]Multi-Field'!$E$4=BF507,'[1]Multi-Field'!$F$4="undrained"),BH507,""))</f>
        <v/>
      </c>
      <c r="BM507" s="409" t="str">
        <f>IF(AND('[1]Multi-Field'!$E$5=BF507,'[1]Multi-Field'!$F$5="Drained"),BI507,IF(AND('[1]Multi-Field'!$E$5=BF507,'[1]Multi-Field'!$F$5="undrained"),BH507,""))</f>
        <v/>
      </c>
      <c r="BN507" s="409" t="str">
        <f>IF(AND('[1]Multi-Field'!$E$6=BF507,'[1]Multi-Field'!$F$6="Drained"),BI507,IF(AND('[1]Multi-Field'!$E$6=BF507,'[1]Multi-Field'!$F$6="undrained"),BH507,""))</f>
        <v/>
      </c>
      <c r="BO507" s="409" t="str">
        <f>IF(AND('[1]Multi-Field'!$E$7=BF507,'[1]Multi-Field'!$F$7="Drained"),BI507,IF(AND('[1]Multi-Field'!$E$7=BF507,'[1]Multi-Field'!$F$7="undrained"),BH507,""))</f>
        <v/>
      </c>
      <c r="BP507" s="409" t="str">
        <f>IF(AND('[1]Multi-Field'!$E$8=BF507,'[1]Multi-Field'!$F$8="Drained"),BI507,IF(AND('[1]Multi-Field'!$E$8=BF507,'[1]Multi-Field'!$F$8="undrained"),BH507,""))</f>
        <v/>
      </c>
      <c r="BQ507" s="409" t="str">
        <f>IF(AND('[1]Multi-Field'!$E$9=BF507,'[1]Multi-Field'!$F$9="Drained"),BI507,IF(AND('[1]Multi-Field'!$E$9=BF507,'[1]Multi-Field'!$F$9="undrained"),BH507,""))</f>
        <v/>
      </c>
      <c r="BR507" s="409" t="str">
        <f>IF(AND('[1]Multi-Field'!$E$10=BF507,'[1]Multi-Field'!$F$10="Drained"),BI507,IF(AND('[1]Multi-Field'!$E$10=BF507,'[1]Multi-Field'!$F$10="undrained"),BH507,""))</f>
        <v/>
      </c>
      <c r="BS507" s="409" t="str">
        <f>IF(AND('[1]Multi-Field'!$E$11=BF507,'[1]Multi-Field'!$F$11="Drained"),BI507,IF(AND('[1]Multi-Field'!$E$11=BF507,'[1]Multi-Field'!$F$11="undrained"),BH507,""))</f>
        <v/>
      </c>
      <c r="BT507" s="409" t="str">
        <f>IF(AND('[1]Multi-Field'!$E$12=BF507,'[1]Multi-Field'!$F$12="Drained"),BI507,IF(AND('[1]Multi-Field'!$E$12=BF507,'[1]Multi-Field'!$F$12="undrained"),BH507,""))</f>
        <v/>
      </c>
      <c r="BU507" s="409" t="str">
        <f>IF(AND('[1]Multi-Field'!$E$13=BF507,'[1]Multi-Field'!$F$13="Drained"),BI507,IF(AND('[1]Multi-Field'!$E$3=BF507,'[1]Multi-Field'!$F$13="undrained"),BH507,""))</f>
        <v/>
      </c>
      <c r="BV507" s="409" t="str">
        <f>IF(AND('[1]Multi-Field'!$E$14=BF507,'[1]Multi-Field'!$F$14="Drained"),BI507,IF(AND('[1]Multi-Field'!$E$14=BF507,'[1]Multi-Field'!$F$14="undrained"),BH507,""))</f>
        <v/>
      </c>
      <c r="BW507" s="409" t="str">
        <f>IF(AND('[1]Multi-Field'!$E$15=BF507,'[1]Multi-Field'!$F$15="Drained"),BI507,IF(AND('[1]Multi-Field'!$E$15=BF507,'[1]Multi-Field'!$F$15="undrained"),BH507,""))</f>
        <v/>
      </c>
      <c r="BX507" s="409" t="str">
        <f>IF(AND('[1]Multi-Field'!$E$16=[1]Lists!BF507,'[1]Multi-Field'!$F$16="Drained"),BI507,IF(AND('[1]Multi-Field'!$E$16=[1]Lists!BF507,'[1]Multi-Field'!$F$16="undrained"),BH507,""))</f>
        <v/>
      </c>
      <c r="BY507" s="409" t="str">
        <f>IF(AND('[1]Multi-Field'!$E$17=[1]Lists!BF507,'[1]Multi-Field'!$F$17="Drained"),BI507,IF(AND('[1]Multi-Field'!$E$17=[1]Lists!BF507,'[1]Multi-Field'!$F$17="undrained"),BH507,""))</f>
        <v/>
      </c>
      <c r="BZ507" s="409" t="str">
        <f>IF(AND('[1]Multi-Field'!$E$18=[1]Lists!BF507,'[1]Multi-Field'!$F$18="Drained"),BI507,IF(AND('[1]Multi-Field'!$E$18=[1]Lists!BF507,'[1]Multi-Field'!$F$18="undrained"),BH507,""))</f>
        <v/>
      </c>
      <c r="CA507" s="409" t="str">
        <f>IF(AND('[1]Multi-Field'!$E$19=[1]Lists!BF507,'[1]Multi-Field'!$F$19="Drained"),BI507,IF(AND('[1]Multi-Field'!$E$19=[1]Lists!BF507,'[1]Multi-Field'!$F$19="undrained"),BH507,""))</f>
        <v/>
      </c>
      <c r="CB507" s="409" t="str">
        <f>IF(AND('[1]Multi-Field'!$E$20=[1]Lists!BF507,'[1]Multi-Field'!$F$20="Drained"),BI507,IF(AND('[1]Multi-Field'!$E$20=[1]Lists!BF507,'[1]Multi-Field'!$F$20="undrained"),BH507,""))</f>
        <v/>
      </c>
      <c r="CC507" s="409" t="str">
        <f>IF(AND('[1]Multi-Field'!$E$21=[1]Lists!BF507,'[1]Multi-Field'!$F$21="Drained"),BI507,IF(AND('[1]Multi-Field'!$E$21=[1]Lists!BF507,'[1]Multi-Field'!$F$21="undrained"),BH507,""))</f>
        <v/>
      </c>
      <c r="CD507" s="409" t="str">
        <f>IF(AND('[1]Multi-Field'!$E$22=[1]Lists!BF507,'[1]Multi-Field'!$F$22="Drained"),BI507,IF(AND('[1]Multi-Field'!$E$22=[1]Lists!BF507,'[1]Multi-Field'!$F$22="undrained"),BH507,""))</f>
        <v/>
      </c>
      <c r="CE507" s="409" t="str">
        <f>IF(AND('[1]Multi-Field'!$E$23=[1]Lists!BF507,'[1]Multi-Field'!$F$23="Drained"),BI507,IF(AND('[1]Multi-Field'!$E$23=[1]Lists!BF507,'[1]Multi-Field'!$F$23="undrained"),BH507,""))</f>
        <v/>
      </c>
      <c r="CF507" s="409" t="str">
        <f>IF(AND('[1]Multi-Field'!$E$24=[1]Lists!BF507,'[1]Multi-Field'!$F$24="Drained"),BI507,IF(AND('[1]Multi-Field'!$E$24=[1]Lists!BF507,'[1]Multi-Field'!$F$24="undrained"),BH507,""))</f>
        <v/>
      </c>
      <c r="CG507" s="409" t="str">
        <f>IF(AND('[1]Multi-Field'!$E$25=[1]Lists!BF507,'[1]Multi-Field'!$F$25="Drained"),BI507,IF(AND('[1]Multi-Field'!$E$25=[1]Lists!BF507,'[1]Multi-Field'!$F$25="undrained"),BH507,""))</f>
        <v/>
      </c>
      <c r="CH507" s="409" t="str">
        <f>IF(AND('[1]Multi-Field'!$E$26=[1]Lists!BF507,'[1]Multi-Field'!$F$26="Drained"),BI507,IF(AND('[1]Multi-Field'!$E$26=[1]Lists!BF507,'[1]Multi-Field'!$F$26="undrained"),BH507,""))</f>
        <v/>
      </c>
      <c r="CI507" s="409" t="str">
        <f>IF(AND('[1]Multi-Field'!$E$27=[1]Lists!BF507,'[1]Multi-Field'!$F$27="Drained"),BI507,IF(AND('[1]Multi-Field'!$E$27=[1]Lists!BF507,'[1]Multi-Field'!$F$27="undrained"),BH507,""))</f>
        <v/>
      </c>
      <c r="CJ507" s="409" t="str">
        <f>IF(AND('[1]Multi-Field'!$E$28=[1]Lists!BF507,'[1]Multi-Field'!$F$28="Drained"),BI507,IF(AND('[1]Multi-Field'!$E$28=[1]Lists!BF507,'[1]Multi-Field'!$F$28="undrained"),BH507,""))</f>
        <v/>
      </c>
      <c r="CK507" s="409" t="str">
        <f>IF(AND('[1]Multi-Field'!$E$29=[1]Lists!BF507,'[1]Multi-Field'!$F$29="Drained"),BI507,IF(AND('[1]Multi-Field'!$E$29=[1]Lists!BF507,'[1]Multi-Field'!$F$29="undrained"),BH507,""))</f>
        <v/>
      </c>
      <c r="CL507" s="409" t="str">
        <f>IF(AND('[1]Multi-Field'!$E$30=[1]Lists!BF507,'[1]Multi-Field'!$F$30="Drained"),BI507,IF(AND('[1]Multi-Field'!$E$30=[1]Lists!BF507,'[1]Multi-Field'!$F$30="undrained"),BH507,""))</f>
        <v/>
      </c>
      <c r="CM507" s="409" t="str">
        <f>IF(AND('[1]Multi-Field'!$E$31=[1]Lists!BF507,'[1]Multi-Field'!$F$31="Drained"),BI507,IF(AND('[1]Multi-Field'!$E$31=[1]Lists!BF507,'[1]Multi-Field'!$F$31="undrained"),BH507,""))</f>
        <v/>
      </c>
      <c r="CN507" s="409" t="str">
        <f>IF(AND('[1]Multi-Field'!$E$32=[1]Lists!BF507,'[1]Multi-Field'!$F$32="Drained"),BI507,IF(AND('[1]Multi-Field'!$E$32=[1]Lists!BF507,'[1]Multi-Field'!$F$32="undrained"),BH507,""))</f>
        <v/>
      </c>
      <c r="CO507" s="409" t="str">
        <f>IF(AND('[1]Multi-Field'!$E$33=[1]Lists!BF507,'[1]Multi-Field'!$F$33="Drained"),BI507,IF(AND('[1]Multi-Field'!$E$33=[1]Lists!BF507,'[1]Multi-Field'!$F$33="undrained"),BH507,""))</f>
        <v/>
      </c>
      <c r="CP507" s="409" t="str">
        <f>IF(AND('[1]Multi-Field'!$E$34=[1]Lists!BF507,'[1]Multi-Field'!$F$34="Drained"),BI507,IF(AND('[1]Multi-Field'!$E$34=[1]Lists!BF507,'[1]Multi-Field'!$F$34="undrained"),BH507,""))</f>
        <v/>
      </c>
      <c r="CQ507" s="409" t="str">
        <f>IF(AND('[1]Multi-Field'!$E$35=[1]Lists!BF507,'[1]Multi-Field'!$F$35="Drained"),BI507,IF(AND('[1]Multi-Field'!$E$35=[1]Lists!BF507,'[1]Multi-Field'!$F$35="undrained"),BH507,""))</f>
        <v/>
      </c>
      <c r="CR507" s="409" t="str">
        <f>IF(AND('[1]Multi-Field'!$E$36=[1]Lists!BF507,'[1]Multi-Field'!$F$36="Drained"),BI507,IF(AND('[1]Multi-Field'!$E$36=[1]Lists!BF507,'[1]Multi-Field'!$F$36="undrained"),BH507,""))</f>
        <v/>
      </c>
      <c r="CS507" s="409" t="str">
        <f>IF(AND('[1]Multi-Field'!$E$37=[1]Lists!BF507,'[1]Multi-Field'!$F$37="Drained"),BI507,IF(AND('[1]Multi-Field'!$E$37=[1]Lists!BF507,'[1]Multi-Field'!$F$37="undrained"),BH507,""))</f>
        <v/>
      </c>
      <c r="CT507" s="409" t="str">
        <f>IF(AND('[1]Multi-Field'!$E$38=[1]Lists!BF507,'[1]Multi-Field'!$F$38="Drained"),BI507,IF(AND('[1]Multi-Field'!$E$38=[1]Lists!BF507,'[1]Multi-Field'!$F$38="undrained"),BH507,""))</f>
        <v/>
      </c>
      <c r="CU507" s="409" t="str">
        <f>IF(AND('[1]Multi-Field'!$E$39=[1]Lists!BF507,'[1]Multi-Field'!$F$39="Drained"),BI507,IF(AND('[1]Multi-Field'!$E$39=[1]Lists!BF507,'[1]Multi-Field'!$F$39="undrained"),BH507,""))</f>
        <v/>
      </c>
      <c r="CV507" s="409" t="str">
        <f>IF(AND('[1]Multi-Field'!$E$40=[1]Lists!BF507,'[1]Multi-Field'!$F$40="Drained"),BI507,IF(AND('[1]Multi-Field'!$E$40=[1]Lists!BF507,'[1]Multi-Field'!$F$40="undrained"),BH507,""))</f>
        <v/>
      </c>
      <c r="CW507" s="409" t="str">
        <f>IF(AND('[1]Multi-Field'!$E$41=[1]Lists!BF507,'[1]Multi-Field'!$F$40="Drained"),BI507,IF(AND('[1]Multi-Field'!$E$40=[1]Lists!BF507,'[1]Multi-Field'!$F$40="undrained"),BH507,""))</f>
        <v/>
      </c>
      <c r="CX507" s="409" t="str">
        <f>IF(AND('[1]Multi-Field'!$E$42=[1]Lists!BF507,'[1]Multi-Field'!$F$42="Drained"),BI507,IF(AND('[1]Multi-Field'!$E$42=[1]Lists!BF507,'[1]Multi-Field'!$F$42="undrained"),BH507,""))</f>
        <v/>
      </c>
      <c r="CY507" s="409" t="str">
        <f>IF(AND('[1]Multi-Field'!$E$43=[1]Lists!BF507,'[1]Multi-Field'!$F$43="Drained"),BI507,IF(AND('[1]Multi-Field'!$E$43=[1]Lists!BF507,'[1]Multi-Field'!$F$43="undrained"),BH507,""))</f>
        <v/>
      </c>
      <c r="CZ507" s="409" t="str">
        <f>IF(AND('[1]Multi-Field'!$E$44=[1]Lists!BF507,'[1]Multi-Field'!$F$44="Drained"),BI507,IF(AND('[1]Multi-Field'!$E$44=[1]Lists!BF507,'[1]Multi-Field'!$F$44="undrained"),BH507,""))</f>
        <v/>
      </c>
      <c r="DA507" s="409" t="str">
        <f>IF(AND('[1]Multi-Field'!$E$45=[1]Lists!BF507,'[1]Multi-Field'!$F$45="Drained"),BI507,IF(AND('[1]Multi-Field'!$E$45=[1]Lists!BF507,'[1]Multi-Field'!$F$45="undrained"),BH507,""))</f>
        <v/>
      </c>
      <c r="DB507" s="409" t="str">
        <f>IF(AND('[1]Multi-Field'!$E$46=[1]Lists!BF507,'[1]Multi-Field'!$F$46="Drained"),BI507,IF(AND('[1]Multi-Field'!$E$46=[1]Lists!BF507,'[1]Multi-Field'!$F$46="undrained"),BH507,""))</f>
        <v/>
      </c>
      <c r="DC507" s="409" t="str">
        <f>IF(AND('[1]Multi-Field'!$E$47=[1]Lists!BF507,'[1]Multi-Field'!$F$47="Drained"),BI507,IF(AND('[1]Multi-Field'!$E$47=[1]Lists!BF507,'[1]Multi-Field'!$F$47="undrained"),BH507,""))</f>
        <v/>
      </c>
      <c r="DD507" s="409" t="str">
        <f>IF(AND('[1]Multi-Field'!$E$48=[1]Lists!BF507,'[1]Multi-Field'!$F$48="Drained"),BI507,IF(AND('[1]Multi-Field'!$E$48=[1]Lists!BF507,'[1]Multi-Field'!$F$48="undrained"),BH507,""))</f>
        <v/>
      </c>
      <c r="DE507" s="409" t="str">
        <f>IF(AND('[1]Multi-Field'!$E$49=[1]Lists!BF507,'[1]Multi-Field'!$F$49="Drained"),BI507,IF(AND('[1]Multi-Field'!$E$49=[1]Lists!BF507,'[1]Multi-Field'!$F$9="undrained"),BH507,""))</f>
        <v/>
      </c>
      <c r="DF507" s="409" t="str">
        <f>IF(AND('[1]Multi-Field'!$E$50=[1]Lists!BF507,'[1]Multi-Field'!$F$50="Drained"),BI507,IF(AND('[1]Multi-Field'!$E$50=[1]Lists!BF507,'[1]Multi-Field'!$F$50="undrained"),BH507,""))</f>
        <v/>
      </c>
      <c r="DG507" s="409" t="str">
        <f>IF(AND('[1]Multi-Field'!$E$51=[1]Lists!BF507,'[1]Multi-Field'!$F$51="Drained"),BI507,IF(AND('[1]Multi-Field'!$E$51=[1]Lists!BF507,'[1]Multi-Field'!$F$51="undrained"),BH507,""))</f>
        <v/>
      </c>
      <c r="DH507" s="409" t="str">
        <f>IF(AND('[1]Multi-Field'!$E$52=[1]Lists!BF507,'[1]Multi-Field'!$F$52="Drained"),BI507,IF(AND('[1]Multi-Field'!$E$52=[1]Lists!BF507,'[1]Multi-Field'!$F$52="undrained"),BH507,""))</f>
        <v/>
      </c>
      <c r="DI507" s="409" t="str">
        <f>IF(AND('[1]Multi-Field'!$E$53=[1]Lists!BF507,'[1]Multi-Field'!$F$53="Drained"),BI507,IF(AND('[1]Multi-Field'!$E$53=[1]Lists!BF507,'[1]Multi-Field'!$F$53="undrained"),BH507,""))</f>
        <v/>
      </c>
      <c r="DJ507" s="409" t="str">
        <f>IF(AND('[1]Multi-Field'!$E$54=[1]Lists!BF507,'[1]Multi-Field'!$F$54="Drained"),BI507,IF(AND('[1]Multi-Field'!$E$54=[1]Lists!BF507,'[1]Multi-Field'!$F$54="undrained"),BH507,""))</f>
        <v/>
      </c>
      <c r="DK507" s="409" t="str">
        <f>IF(AND('[1]Multi-Field'!$E$55=[1]Lists!BF507,'[1]Multi-Field'!$F$55="Drained"),BI507,IF(AND('[1]Multi-Field'!$E$55=[1]Lists!BF507,'[1]Multi-Field'!$F$55="undrained"),BH507,""))</f>
        <v/>
      </c>
      <c r="DL507" s="409" t="str">
        <f>IF(AND('[1]Multi-Field'!$E$56=[1]Lists!BF507,'[1]Multi-Field'!$F$56="Drained"),BI507,IF(AND('[1]Multi-Field'!$E$56=[1]Lists!BF507,'[1]Multi-Field'!$F$56="undrained"),BH507,""))</f>
        <v/>
      </c>
      <c r="DM507" s="409" t="str">
        <f>IF(AND('[1]Multi-Field'!$E$57=[1]Lists!BF507,'[1]Multi-Field'!$F$57="Drained"),BI507,IF(AND('[1]Multi-Field'!$E$57=[1]Lists!BF507,'[1]Multi-Field'!$F$57="undrained"),BH507,""))</f>
        <v/>
      </c>
      <c r="DN507" s="409" t="str">
        <f>IF(AND('[1]Multi-Field'!$E$58=[1]Lists!BF507,'[1]Multi-Field'!$F$58="Drained"),BI507,IF(AND('[1]Multi-Field'!$E$58=[1]Lists!BF507,'[1]Multi-Field'!$F$58="undrained"),BH507,""))</f>
        <v/>
      </c>
      <c r="DO507" s="409" t="str">
        <f>IF(AND('[1]Multi-Field'!$E$59=[1]Lists!BF507,'[1]Multi-Field'!$F$59="Drained"),BI507,IF(AND('[1]Multi-Field'!$E$59=[1]Lists!BF507,'[1]Multi-Field'!$F$59="undrained"),BH507,""))</f>
        <v/>
      </c>
      <c r="DP507" s="409" t="str">
        <f>IF(AND('[1]Multi-Field'!$E$60=[1]Lists!BF507,'[1]Multi-Field'!$F$60="Drained"),BI507,IF(AND('[1]Multi-Field'!$E$60=[1]Lists!BF507,'[1]Multi-Field'!$F$60="undrained"),BH507,""))</f>
        <v/>
      </c>
      <c r="DQ507" s="409" t="str">
        <f>IF(AND('[1]Multi-Field'!$E$61=[1]Lists!BF507,'[1]Multi-Field'!$F$61="Drained"),BI507,IF(AND('[1]Multi-Field'!$E$61=[1]Lists!BF507,'[1]Multi-Field'!$F$61="undrained"),BH507,""))</f>
        <v/>
      </c>
      <c r="DR507" s="409" t="str">
        <f>IF(AND('[1]Multi-Field'!$E$62=[1]Lists!BF507,'[1]Multi-Field'!$F$62="Drained"),BI507,IF(AND('[1]Multi-Field'!$E$62=[1]Lists!BF507,'[1]Multi-Field'!$F$62="undrained"),BH507,""))</f>
        <v/>
      </c>
      <c r="DS507" s="409" t="str">
        <f>IF(AND('[1]Multi-Field'!$E$63=[1]Lists!BF507,'[1]Multi-Field'!$F$63="Drained"),BI507,IF(AND('[1]Multi-Field'!$E$63=[1]Lists!BF507,'[1]Multi-Field'!$F$63="undrained"),BH507,""))</f>
        <v/>
      </c>
      <c r="DT507" s="409" t="str">
        <f>IF(AND('[1]Multi-Field'!$E$64=[1]Lists!BF507,'[1]Multi-Field'!$F$64="Drained"),BI507,IF(AND('[1]Multi-Field'!$E$64=[1]Lists!BF507,'[1]Multi-Field'!$F$64="undrained"),BH507,""))</f>
        <v/>
      </c>
      <c r="DU507" s="409" t="str">
        <f>IF(AND('[1]Multi-Field'!$E$65=[1]Lists!BF507,'[1]Multi-Field'!$F$65="Drained"),BI507,IF(AND('[1]Multi-Field'!$E$65=[1]Lists!BF507,'[1]Multi-Field'!$F$65="undrained"),BH507,""))</f>
        <v/>
      </c>
      <c r="DV507" s="409" t="str">
        <f>IF(AND('[1]Multi-Field'!$E$66=[1]Lists!BF507,'[1]Multi-Field'!$F$66="Drained"),BI507,IF(AND('[1]Multi-Field'!$E$66=[1]Lists!BF507,'[1]Multi-Field'!$F$66="undrained"),BH507,""))</f>
        <v/>
      </c>
      <c r="DW507" s="409" t="str">
        <f>IF(AND('[1]Multi-Field'!$E$67=[1]Lists!BF507,'[1]Multi-Field'!$F$67="Drained"),BI507,IF(AND('[1]Multi-Field'!$E$67=[1]Lists!BF507,'[1]Multi-Field'!$F$67="undrained"),BH507,""))</f>
        <v/>
      </c>
      <c r="DX507" s="409" t="str">
        <f>IF(AND('[1]Multi-Field'!$E$68=[1]Lists!BF507,'[1]Multi-Field'!$F$68="Drained"),BI507,IF(AND('[1]Multi-Field'!$E$68=[1]Lists!BF507,'[1]Multi-Field'!$F$68="undrained"),BH507,""))</f>
        <v/>
      </c>
      <c r="DY507" s="409" t="str">
        <f>IF(AND('[1]Multi-Field'!$E$69=[1]Lists!BF507,'[1]Multi-Field'!$F$69="Drained"),BI507,IF(AND('[1]Multi-Field'!$E$69=[1]Lists!BF507,'[1]Multi-Field'!$F$69="undrained"),BH507,""))</f>
        <v/>
      </c>
      <c r="DZ507" s="409" t="str">
        <f>IF(AND('[1]Multi-Field'!$E$70=[1]Lists!BF507,'[1]Multi-Field'!$F$70="Drained"),BI507,IF(AND('[1]Multi-Field'!$E$70=[1]Lists!BF507,'[1]Multi-Field'!$F$70="undrained"),BH507,""))</f>
        <v/>
      </c>
      <c r="EA507" s="409" t="str">
        <f>IF(AND('[1]Multi-Field'!$E$71=[1]Lists!BF507,'[1]Multi-Field'!$F$71="Drained"),BI507,IF(AND('[1]Multi-Field'!$E$71=[1]Lists!BF507,'[1]Multi-Field'!$F$71="undrained"),BH507,""))</f>
        <v/>
      </c>
      <c r="EB507" s="409" t="str">
        <f>IF(AND('[1]Multi-Field'!$E$72=[1]Lists!BF507,'[1]Multi-Field'!$F$72="Drained"),BI507,IF(AND('[1]Multi-Field'!$E$72=[1]Lists!BF507,'[1]Multi-Field'!$F$72="undrained"),BH507,""))</f>
        <v/>
      </c>
      <c r="EC507" s="409" t="str">
        <f>IF(AND('[1]Multi-Field'!$E$73=[1]Lists!BF507,'[1]Multi-Field'!$F$73="Drained"),BI507,IF(AND('[1]Multi-Field'!$E$73=[1]Lists!BF507,'[1]Multi-Field'!$F$73="undrained"),BH507,""))</f>
        <v/>
      </c>
      <c r="ED507" s="409" t="str">
        <f>IF(AND('[1]Multi-Field'!$E$74=[1]Lists!BF507,'[1]Multi-Field'!$F$74="Drained"),BI507,IF(AND('[1]Multi-Field'!$E$74=[1]Lists!BF507,'[1]Multi-Field'!$F$74="undrained"),BH507,""))</f>
        <v/>
      </c>
      <c r="EE507" s="409" t="str">
        <f>IF(AND('[1]Multi-Field'!$E$75=[1]Lists!BF507,'[1]Multi-Field'!$F$75="Drained"),BI507,IF(AND('[1]Multi-Field'!$E$75=[1]Lists!BF507,'[1]Multi-Field'!$F$75="undrained"),BH507,""))</f>
        <v/>
      </c>
      <c r="EF507" s="409" t="str">
        <f>IF(AND('[1]Multi-Field'!$E$76=[1]Lists!BF507,'[1]Multi-Field'!$F$76="Drained"),BI507,IF(AND('[1]Multi-Field'!$E$76=[1]Lists!BF507,'[1]Multi-Field'!$F$6="undrained"),BH507,""))</f>
        <v/>
      </c>
      <c r="EG507" s="409" t="str">
        <f>IF(AND('[1]Multi-Field'!$E$77=[1]Lists!BF507,'[1]Multi-Field'!$F$77="Drained"),BI507,IF(AND('[1]Multi-Field'!$E$77=[1]Lists!BF507,'[1]Multi-Field'!$F$77="undrained"),BH507,""))</f>
        <v/>
      </c>
      <c r="EH507" s="409" t="str">
        <f>IF(AND('[1]Multi-Field'!$E$78=[1]Lists!BF507,'[1]Multi-Field'!$F$78="Drained"),BI507,IF(AND('[1]Multi-Field'!$E$78=[1]Lists!BF507,'[1]Multi-Field'!$F$78="undrained"),BH507,""))</f>
        <v/>
      </c>
      <c r="EI507" s="409" t="str">
        <f>IF(AND('[1]Multi-Field'!$E$79=[1]Lists!BF507,'[1]Multi-Field'!$F$79="Drained"),BI507,IF(AND('[1]Multi-Field'!$E$79=[1]Lists!BF507,'[1]Multi-Field'!$F$79="undrained"),BH507,""))</f>
        <v/>
      </c>
      <c r="EJ507" s="409" t="str">
        <f>IF(AND('[1]Multi-Field'!$E$80=[1]Lists!BF507,'[1]Multi-Field'!$F$80="Drained"),BI507,IF(AND('[1]Multi-Field'!$E$80=[1]Lists!BF507,'[1]Multi-Field'!$F$80="undrained"),BH507,""))</f>
        <v/>
      </c>
      <c r="EK507" s="409" t="str">
        <f>IF(AND('[1]Multi-Field'!$E$81=[1]Lists!BF507,'[1]Multi-Field'!$F$81="Drained"),BI507,IF(AND('[1]Multi-Field'!$E$81=[1]Lists!BF507,'[1]Multi-Field'!$F$81="undrained"),BH507,""))</f>
        <v/>
      </c>
      <c r="EL507" s="409" t="str">
        <f>IF(AND('[1]Multi-Field'!$E$82=[1]Lists!BF507,'[1]Multi-Field'!$F$82="Drained"),BI507,IF(AND('[1]Multi-Field'!$E$82=[1]Lists!BF507,'[1]Multi-Field'!$F$82="undrained"),BH507,""))</f>
        <v/>
      </c>
      <c r="EM507" s="409" t="str">
        <f>IF(AND('[1]Multi-Field'!$E$83=[1]Lists!BF507,'[1]Multi-Field'!$F$83="Drained"),BI507,IF(AND('[1]Multi-Field'!$E$83=[1]Lists!BF507,'[1]Multi-Field'!$F$83="undrained"),BH507,""))</f>
        <v/>
      </c>
      <c r="EN507" s="409" t="str">
        <f>IF(AND('[1]Multi-Field'!$E$84=[1]Lists!BF507,'[1]Multi-Field'!$F$84="Drained"),BI507,IF(AND('[1]Multi-Field'!$E$84=[1]Lists!BF507,'[1]Multi-Field'!$F$84="undrained"),BH507,""))</f>
        <v/>
      </c>
      <c r="EO507" s="409" t="str">
        <f>IF(AND('[1]Multi-Field'!$E$85=[1]Lists!BF507,'[1]Multi-Field'!$F$85="Drained"),BI507,IF(AND('[1]Multi-Field'!$E$85=[1]Lists!BF507,'[1]Multi-Field'!$F$85="undrained"),BH507,""))</f>
        <v/>
      </c>
      <c r="EP507" s="409" t="str">
        <f>IF(AND('[1]Multi-Field'!$E$86=[1]Lists!BF507,'[1]Multi-Field'!$F$86="Drained"),BI507,IF(AND('[1]Multi-Field'!$E$86=[1]Lists!BF507,'[1]Multi-Field'!$F$86="undrained"),BH507,""))</f>
        <v/>
      </c>
      <c r="EQ507" s="409" t="str">
        <f>IF(AND('[1]Multi-Field'!$E$87=[1]Lists!BF507,'[1]Multi-Field'!$F$87="Drained"),BI507,IF(AND('[1]Multi-Field'!$E$87=[1]Lists!BF507,'[1]Multi-Field'!$F$87="undrained"),BH507,""))</f>
        <v/>
      </c>
      <c r="ER507" s="409" t="str">
        <f>IF(AND('[1]Multi-Field'!$E$88=[1]Lists!BF507,'[1]Multi-Field'!$F$88="Drained"),BI507,IF(AND('[1]Multi-Field'!$E$88=[1]Lists!BF507,'[1]Multi-Field'!$F$88="undrained"),BH507,""))</f>
        <v/>
      </c>
      <c r="ES507" s="409" t="str">
        <f>IF(AND('[1]Multi-Field'!$E$89=[1]Lists!BF507,'[1]Multi-Field'!$F$89="Drained"),BI507,IF(AND('[1]Multi-Field'!$E$89=[1]Lists!BF507,'[1]Multi-Field'!$F$89="undrained"),BH507,""))</f>
        <v/>
      </c>
      <c r="ET507" s="409" t="str">
        <f>IF(AND('[1]Multi-Field'!$E$90=[1]Lists!BF507,'[1]Multi-Field'!$F$90="Drained"),BI507,IF(AND('[1]Multi-Field'!$E$90=[1]Lists!BF507,'[1]Multi-Field'!$F$90="undrained"),BH507,""))</f>
        <v/>
      </c>
      <c r="EU507" s="409" t="str">
        <f>IF(AND('[1]Multi-Field'!$E$91=[1]Lists!BF507,'[1]Multi-Field'!$F$91="Drained"),BI507,IF(AND('[1]Multi-Field'!$E$91=[1]Lists!BF507,'[1]Multi-Field'!$F$91="undrained"),BH507,""))</f>
        <v/>
      </c>
      <c r="EV507" s="409" t="str">
        <f>IF(AND('[1]Multi-Field'!$E$92=[1]Lists!BF507,'[1]Multi-Field'!$F$92="Drained"),BI507,IF(AND('[1]Multi-Field'!$E$92=[1]Lists!BF507,'[1]Multi-Field'!$F$92="undrained"),BH507,""))</f>
        <v/>
      </c>
      <c r="EW507" s="409" t="str">
        <f>IF(AND('[1]Multi-Field'!$E$93=[1]Lists!BF507,'[1]Multi-Field'!$F$93="Drained"),BI507,IF(AND('[1]Multi-Field'!$E$93=[1]Lists!BF507,'[1]Multi-Field'!$F$93="undrained"),BH507,""))</f>
        <v/>
      </c>
      <c r="EX507" s="409" t="str">
        <f>IF(AND('[1]Multi-Field'!$E$94=[1]Lists!BF507,'[1]Multi-Field'!$F$94="Drained"),BI507,IF(AND('[1]Multi-Field'!$E$94=[1]Lists!BF507,'[1]Multi-Field'!$F$94="undrained"),BH507,""))</f>
        <v/>
      </c>
      <c r="EY507" s="409" t="str">
        <f>IF(AND('[1]Multi-Field'!$E$95=[1]Lists!BF507,'[1]Multi-Field'!$F$95="Drained"),BI507,IF(AND('[1]Multi-Field'!$E$95=[1]Lists!BF507,'[1]Multi-Field'!$F$95="undrained"),BH507,""))</f>
        <v/>
      </c>
      <c r="EZ507" s="409" t="str">
        <f>IF(AND('[1]Multi-Field'!$E$96=[1]Lists!BF507,'[1]Multi-Field'!$F$96="Drained"),BI507,IF(AND('[1]Multi-Field'!$E$96=[1]Lists!BF507,'[1]Multi-Field'!$F$96="undrained"),BH507,""))</f>
        <v/>
      </c>
      <c r="FA507" s="409" t="str">
        <f>IF(AND('[1]Multi-Field'!$E$97=[1]Lists!BF507,'[1]Multi-Field'!$F$97="Drained"),BI507,IF(AND('[1]Multi-Field'!$E$97=[1]Lists!BF507,'[1]Multi-Field'!$F$97="undrained"),BH507,""))</f>
        <v/>
      </c>
      <c r="FB507" s="409" t="str">
        <f>IF(AND('[1]Multi-Field'!$E$98=[1]Lists!BF507,'[1]Multi-Field'!$F$98="Drained"),BI507,IF(AND('[1]Multi-Field'!$E$98=[1]Lists!BF507,'[1]Multi-Field'!$F$98="undrained"),BH507,""))</f>
        <v/>
      </c>
      <c r="FC507" s="409" t="str">
        <f>IF(AND('[1]Multi-Field'!$E$99=[1]Lists!BF507,'[1]Multi-Field'!$F$99="Drained"),BI507,IF(AND('[1]Multi-Field'!$E$99=[1]Lists!BF507,'[1]Multi-Field'!$F$99="undrained"),BH507,""))</f>
        <v/>
      </c>
      <c r="FD507" s="409" t="str">
        <f>IF(AND('[1]Multi-Field'!$E$100=[1]Lists!BF507,'[1]Multi-Field'!$F$100="Drained"),BI507,IF(AND('[1]Multi-Field'!$E$100=[1]Lists!BF507,'[1]Multi-Field'!$F$100="undrained"),BH507,""))</f>
        <v/>
      </c>
      <c r="FE507" s="409" t="str">
        <f>IF(AND('[1]Multi-Field'!$E$101=[1]Lists!BF507,'[1]Multi-Field'!$F$101="Drained"),BI507,IF(AND('[1]Multi-Field'!$E$101=[1]Lists!BF507,'[1]Multi-Field'!$F$101="undrained"),BH507,""))</f>
        <v/>
      </c>
      <c r="FF507" s="409" t="str">
        <f>IF(AND('[1]Multi-Field'!$E$102=[1]Lists!BF507,'[1]Multi-Field'!$F$102="Drained"),BI507,IF(AND('[1]Multi-Field'!$E$102=[1]Lists!BF507,'[1]Multi-Field'!$F$102="undrained"),BH507,""))</f>
        <v/>
      </c>
      <c r="FG507" s="409" t="str">
        <f>IF(AND('[1]Multi-Field'!$E$103=[1]Lists!BF507,'[1]Multi-Field'!$F$103="Drained"),BI507,IF(AND('[1]Multi-Field'!$E$103=[1]Lists!BF507,'[1]Multi-Field'!$F$103="undrained"),BH507,""))</f>
        <v/>
      </c>
      <c r="FH507" s="409" t="str">
        <f>IF(AND('[1]Multi-Field'!$E$104=[1]Lists!BF507,'[1]Multi-Field'!$F$104="Drained"),BI507,IF(AND('[1]Multi-Field'!$E$104=[1]Lists!BF507,'[1]Multi-Field'!$F$104="undrained"),BH507,""))</f>
        <v/>
      </c>
      <c r="FI507" s="409" t="str">
        <f>IF(AND('[1]Multi-Field'!$E$105=[1]Lists!BF507,'[1]Multi-Field'!$F$105="Drained"),BI507,IF(AND('[1]Multi-Field'!$E$105=[1]Lists!BF507,'[1]Multi-Field'!$F$105="undrained"),BH507,""))</f>
        <v/>
      </c>
      <c r="FJ507" s="409" t="str">
        <f>IF(AND('[1]Multi-Field'!$E$106=[1]Lists!BF507,'[1]Multi-Field'!$F$106="Drained"),BI507,IF(AND('[1]Multi-Field'!$E$106=[1]Lists!BF507,'[1]Multi-Field'!$F$106="undrained"),BH507,""))</f>
        <v/>
      </c>
      <c r="FK507" s="409" t="str">
        <f>IF(AND('[1]Multi-Field'!$E$107=[1]Lists!BF507,'[1]Multi-Field'!$F$107="Drained"),BI507,IF(AND('[1]Multi-Field'!$E$107=[1]Lists!BF507,'[1]Multi-Field'!$F$107="undrained"),BH507,""))</f>
        <v/>
      </c>
      <c r="FL507" s="409" t="str">
        <f>IF(AND('[1]Multi-Field'!$E$108=[1]Lists!BF507,'[1]Multi-Field'!$F$108="Drained"),BI507,IF(AND('[1]Multi-Field'!$E$108=[1]Lists!BF507,'[1]Multi-Field'!$F$108="undrained"),BH507,""))</f>
        <v/>
      </c>
      <c r="FM507" s="409" t="str">
        <f>IF(AND('[1]Multi-Field'!$E$109=[1]Lists!BF507,'[1]Multi-Field'!$F$109="Drained"),BI507,IF(AND('[1]Multi-Field'!$E$109=[1]Lists!BF507,'[1]Multi-Field'!$F$109="undrained"),BH507,""))</f>
        <v/>
      </c>
      <c r="FN507" s="409" t="str">
        <f>IF(AND('[1]Multi-Field'!$E$110=[1]Lists!BF507,'[1]Multi-Field'!$F$110="Drained"),BI507,IF(AND('[1]Multi-Field'!$E$110=[1]Lists!BF507,'[1]Multi-Field'!$F$110="undrained"),BH507,""))</f>
        <v/>
      </c>
      <c r="FO507" s="409" t="str">
        <f>IF(AND('[1]Multi-Field'!$E$111=[1]Lists!BF507,'[1]Multi-Field'!$F$111="Drained"),BI507,IF(AND('[1]Multi-Field'!$E$111=[1]Lists!BF507,'[1]Multi-Field'!$F$111="undrained"),BH507,""))</f>
        <v/>
      </c>
      <c r="FP507" s="409" t="str">
        <f>IF(AND('[1]Multi-Field'!$E$112=[1]Lists!BF507,'[1]Multi-Field'!$F$112="Drained"),BI507,IF(AND('[1]Multi-Field'!$E$112=[1]Lists!BF507,'[1]Multi-Field'!$F$112="undrained"),BH507,""))</f>
        <v/>
      </c>
      <c r="FQ507" s="409" t="str">
        <f>IF(AND('[1]Multi-Field'!$E$113=[1]Lists!BF507,'[1]Multi-Field'!$F$113="Drained"),BI507,IF(AND('[1]Multi-Field'!$E$113=[1]Lists!BF507,'[1]Multi-Field'!$F$113="undrained"),BH507,""))</f>
        <v/>
      </c>
      <c r="FR507" s="409" t="str">
        <f>IF(AND('[1]Multi-Field'!$E$114=[1]Lists!BF507,'[1]Multi-Field'!$F$114="Drained"),BI507,IF(AND('[1]Multi-Field'!$E$114=[1]Lists!BF507,'[1]Multi-Field'!$F$114="undrained"),BH507,""))</f>
        <v/>
      </c>
      <c r="FS507" s="409" t="str">
        <f>IF(AND('[1]Multi-Field'!$E$115=[1]Lists!BF507,'[1]Multi-Field'!$F$115="Drained"),BI507,IF(AND('[1]Multi-Field'!$E$115=[1]Lists!BF507,'[1]Multi-Field'!$F$115="undrained"),BH507,""))</f>
        <v/>
      </c>
      <c r="FT507" s="409" t="str">
        <f>IF(AND('[1]Multi-Field'!$E$116=[1]Lists!BF507,'[1]Multi-Field'!$F$116="Drained"),BI507,IF(AND('[1]Multi-Field'!$E$116=[1]Lists!BF507,'[1]Multi-Field'!$F$116="undrained"),BH507,""))</f>
        <v/>
      </c>
      <c r="FU507" s="409" t="str">
        <f>IF(AND('[1]Multi-Field'!$E$117=[1]Lists!BF507,'[1]Multi-Field'!$F$117="Drained"),BI507,IF(AND('[1]Multi-Field'!$E$117=[1]Lists!BF507,'[1]Multi-Field'!$F$117="undrained"),BH507,""))</f>
        <v/>
      </c>
      <c r="FV507" s="409" t="str">
        <f>IF(AND('[1]Multi-Field'!$E$118=[1]Lists!BF507,'[1]Multi-Field'!$F$118="Drained"),BI507,IF(AND('[1]Multi-Field'!$E$118=[1]Lists!BF507,'[1]Multi-Field'!$F$118="undrained"),BH507,""))</f>
        <v/>
      </c>
      <c r="FW507" s="409" t="str">
        <f>IF(AND('[1]Multi-Field'!$E$119=[1]Lists!BF507,'[1]Multi-Field'!$F$119="Drained"),BI507,IF(AND('[1]Multi-Field'!$E$119=[1]Lists!BF507,'[1]Multi-Field'!$F$119="undrained"),BH507,""))</f>
        <v/>
      </c>
      <c r="FX507" s="409" t="str">
        <f>IF(AND('[1]Multi-Field'!$E$120=[1]Lists!BF507,'[1]Multi-Field'!$F$120="Drained"),BI507,IF(AND('[1]Multi-Field'!$E$120=[1]Lists!BF507,'[1]Multi-Field'!$F$120="undrained"),BH507,""))</f>
        <v/>
      </c>
      <c r="GC507" s="4">
        <v>1</v>
      </c>
    </row>
    <row r="508" spans="1:185" ht="13.5" customHeight="1">
      <c r="A508" s="7" t="s">
        <v>594</v>
      </c>
      <c r="B508" s="7"/>
      <c r="C508" s="7"/>
      <c r="D508" s="8">
        <v>55</v>
      </c>
      <c r="E508" s="8">
        <f t="shared" si="67"/>
        <v>57</v>
      </c>
      <c r="F508" s="8">
        <f t="shared" si="68"/>
        <v>58</v>
      </c>
      <c r="G508" s="8">
        <v>60</v>
      </c>
      <c r="H508" s="8">
        <v>65</v>
      </c>
      <c r="I508" s="8">
        <f t="shared" si="71"/>
        <v>68</v>
      </c>
      <c r="J508" s="8">
        <f t="shared" si="72"/>
        <v>72</v>
      </c>
      <c r="K508" s="8">
        <v>75</v>
      </c>
      <c r="L508" s="8">
        <v>60</v>
      </c>
      <c r="M508" s="8">
        <f t="shared" si="69"/>
        <v>70</v>
      </c>
      <c r="N508" s="8">
        <f t="shared" si="70"/>
        <v>80</v>
      </c>
      <c r="O508" s="8">
        <v>90</v>
      </c>
      <c r="P508" s="391"/>
      <c r="Q508" s="84"/>
      <c r="R508" s="395"/>
      <c r="S508" s="395" t="str">
        <f t="shared" si="73"/>
        <v/>
      </c>
      <c r="T508" s="395"/>
      <c r="U508" s="396"/>
      <c r="BF508" s="411" t="s">
        <v>1672</v>
      </c>
      <c r="BG508" s="412">
        <v>4</v>
      </c>
      <c r="BH508" s="412">
        <v>2</v>
      </c>
      <c r="BI508" s="412">
        <v>3.5</v>
      </c>
      <c r="BJ508" s="409" t="e">
        <f>IF(AND('[1]Single Field'!#REF!=[1]Lists!BF508,'[1]Single Field'!#REF!="Drained"),"x",IF(AND('[1]Single Field'!#REF!=[1]Lists!BF508,'[1]Single Field'!#REF!="Undrained"),O,""))</f>
        <v>#REF!</v>
      </c>
      <c r="BK508" s="409" t="str">
        <f>IF(AND('[1]Multi-Field'!$E$3=[1]Lists!BF508,'[1]Multi-Field'!$F$3="Drained"),BI508,IF(AND('[1]Multi-Field'!$E$3=BF508,'[1]Multi-Field'!$F$3="undrained"),BH508,""))</f>
        <v/>
      </c>
      <c r="BL508" s="409" t="str">
        <f>IF(AND('[1]Multi-Field'!$E$4=BF508,'[1]Multi-Field'!$F$4="Drained"),BI508,IF(AND('[1]Multi-Field'!$E$4=BF508,'[1]Multi-Field'!$F$4="undrained"),BH508,""))</f>
        <v/>
      </c>
      <c r="BM508" s="409" t="str">
        <f>IF(AND('[1]Multi-Field'!$E$5=BF508,'[1]Multi-Field'!$F$5="Drained"),BI508,IF(AND('[1]Multi-Field'!$E$5=BF508,'[1]Multi-Field'!$F$5="undrained"),BH508,""))</f>
        <v/>
      </c>
      <c r="BN508" s="409" t="str">
        <f>IF(AND('[1]Multi-Field'!$E$6=BF508,'[1]Multi-Field'!$F$6="Drained"),BI508,IF(AND('[1]Multi-Field'!$E$6=BF508,'[1]Multi-Field'!$F$6="undrained"),BH508,""))</f>
        <v/>
      </c>
      <c r="BO508" s="409" t="str">
        <f>IF(AND('[1]Multi-Field'!$E$7=BF508,'[1]Multi-Field'!$F$7="Drained"),BI508,IF(AND('[1]Multi-Field'!$E$7=BF508,'[1]Multi-Field'!$F$7="undrained"),BH508,""))</f>
        <v/>
      </c>
      <c r="BP508" s="409" t="str">
        <f>IF(AND('[1]Multi-Field'!$E$8=BF508,'[1]Multi-Field'!$F$8="Drained"),BI508,IF(AND('[1]Multi-Field'!$E$8=BF508,'[1]Multi-Field'!$F$8="undrained"),BH508,""))</f>
        <v/>
      </c>
      <c r="BQ508" s="409" t="str">
        <f>IF(AND('[1]Multi-Field'!$E$9=BF508,'[1]Multi-Field'!$F$9="Drained"),BI508,IF(AND('[1]Multi-Field'!$E$9=BF508,'[1]Multi-Field'!$F$9="undrained"),BH508,""))</f>
        <v/>
      </c>
      <c r="BR508" s="409" t="str">
        <f>IF(AND('[1]Multi-Field'!$E$10=BF508,'[1]Multi-Field'!$F$10="Drained"),BI508,IF(AND('[1]Multi-Field'!$E$10=BF508,'[1]Multi-Field'!$F$10="undrained"),BH508,""))</f>
        <v/>
      </c>
      <c r="BS508" s="409" t="str">
        <f>IF(AND('[1]Multi-Field'!$E$11=BF508,'[1]Multi-Field'!$F$11="Drained"),BI508,IF(AND('[1]Multi-Field'!$E$11=BF508,'[1]Multi-Field'!$F$11="undrained"),BH508,""))</f>
        <v/>
      </c>
      <c r="BT508" s="409" t="str">
        <f>IF(AND('[1]Multi-Field'!$E$12=BF508,'[1]Multi-Field'!$F$12="Drained"),BI508,IF(AND('[1]Multi-Field'!$E$12=BF508,'[1]Multi-Field'!$F$12="undrained"),BH508,""))</f>
        <v/>
      </c>
      <c r="BU508" s="409" t="str">
        <f>IF(AND('[1]Multi-Field'!$E$13=BF508,'[1]Multi-Field'!$F$13="Drained"),BI508,IF(AND('[1]Multi-Field'!$E$3=BF508,'[1]Multi-Field'!$F$13="undrained"),BH508,""))</f>
        <v/>
      </c>
      <c r="BV508" s="409" t="str">
        <f>IF(AND('[1]Multi-Field'!$E$14=BF508,'[1]Multi-Field'!$F$14="Drained"),BI508,IF(AND('[1]Multi-Field'!$E$14=BF508,'[1]Multi-Field'!$F$14="undrained"),BH508,""))</f>
        <v/>
      </c>
      <c r="BW508" s="409" t="str">
        <f>IF(AND('[1]Multi-Field'!$E$15=BF508,'[1]Multi-Field'!$F$15="Drained"),BI508,IF(AND('[1]Multi-Field'!$E$15=BF508,'[1]Multi-Field'!$F$15="undrained"),BH508,""))</f>
        <v/>
      </c>
      <c r="BX508" s="409" t="str">
        <f>IF(AND('[1]Multi-Field'!$E$16=[1]Lists!BF508,'[1]Multi-Field'!$F$16="Drained"),BI508,IF(AND('[1]Multi-Field'!$E$16=[1]Lists!BF508,'[1]Multi-Field'!$F$16="undrained"),BH508,""))</f>
        <v/>
      </c>
      <c r="BY508" s="409" t="str">
        <f>IF(AND('[1]Multi-Field'!$E$17=[1]Lists!BF508,'[1]Multi-Field'!$F$17="Drained"),BI508,IF(AND('[1]Multi-Field'!$E$17=[1]Lists!BF508,'[1]Multi-Field'!$F$17="undrained"),BH508,""))</f>
        <v/>
      </c>
      <c r="BZ508" s="409" t="str">
        <f>IF(AND('[1]Multi-Field'!$E$18=[1]Lists!BF508,'[1]Multi-Field'!$F$18="Drained"),BI508,IF(AND('[1]Multi-Field'!$E$18=[1]Lists!BF508,'[1]Multi-Field'!$F$18="undrained"),BH508,""))</f>
        <v/>
      </c>
      <c r="CA508" s="409" t="str">
        <f>IF(AND('[1]Multi-Field'!$E$19=[1]Lists!BF508,'[1]Multi-Field'!$F$19="Drained"),BI508,IF(AND('[1]Multi-Field'!$E$19=[1]Lists!BF508,'[1]Multi-Field'!$F$19="undrained"),BH508,""))</f>
        <v/>
      </c>
      <c r="CB508" s="409" t="str">
        <f>IF(AND('[1]Multi-Field'!$E$20=[1]Lists!BF508,'[1]Multi-Field'!$F$20="Drained"),BI508,IF(AND('[1]Multi-Field'!$E$20=[1]Lists!BF508,'[1]Multi-Field'!$F$20="undrained"),BH508,""))</f>
        <v/>
      </c>
      <c r="CC508" s="409" t="str">
        <f>IF(AND('[1]Multi-Field'!$E$21=[1]Lists!BF508,'[1]Multi-Field'!$F$21="Drained"),BI508,IF(AND('[1]Multi-Field'!$E$21=[1]Lists!BF508,'[1]Multi-Field'!$F$21="undrained"),BH508,""))</f>
        <v/>
      </c>
      <c r="CD508" s="409" t="str">
        <f>IF(AND('[1]Multi-Field'!$E$22=[1]Lists!BF508,'[1]Multi-Field'!$F$22="Drained"),BI508,IF(AND('[1]Multi-Field'!$E$22=[1]Lists!BF508,'[1]Multi-Field'!$F$22="undrained"),BH508,""))</f>
        <v/>
      </c>
      <c r="CE508" s="409" t="str">
        <f>IF(AND('[1]Multi-Field'!$E$23=[1]Lists!BF508,'[1]Multi-Field'!$F$23="Drained"),BI508,IF(AND('[1]Multi-Field'!$E$23=[1]Lists!BF508,'[1]Multi-Field'!$F$23="undrained"),BH508,""))</f>
        <v/>
      </c>
      <c r="CF508" s="409" t="str">
        <f>IF(AND('[1]Multi-Field'!$E$24=[1]Lists!BF508,'[1]Multi-Field'!$F$24="Drained"),BI508,IF(AND('[1]Multi-Field'!$E$24=[1]Lists!BF508,'[1]Multi-Field'!$F$24="undrained"),BH508,""))</f>
        <v/>
      </c>
      <c r="CG508" s="409" t="str">
        <f>IF(AND('[1]Multi-Field'!$E$25=[1]Lists!BF508,'[1]Multi-Field'!$F$25="Drained"),BI508,IF(AND('[1]Multi-Field'!$E$25=[1]Lists!BF508,'[1]Multi-Field'!$F$25="undrained"),BH508,""))</f>
        <v/>
      </c>
      <c r="CH508" s="409" t="str">
        <f>IF(AND('[1]Multi-Field'!$E$26=[1]Lists!BF508,'[1]Multi-Field'!$F$26="Drained"),BI508,IF(AND('[1]Multi-Field'!$E$26=[1]Lists!BF508,'[1]Multi-Field'!$F$26="undrained"),BH508,""))</f>
        <v/>
      </c>
      <c r="CI508" s="409" t="str">
        <f>IF(AND('[1]Multi-Field'!$E$27=[1]Lists!BF508,'[1]Multi-Field'!$F$27="Drained"),BI508,IF(AND('[1]Multi-Field'!$E$27=[1]Lists!BF508,'[1]Multi-Field'!$F$27="undrained"),BH508,""))</f>
        <v/>
      </c>
      <c r="CJ508" s="409" t="str">
        <f>IF(AND('[1]Multi-Field'!$E$28=[1]Lists!BF508,'[1]Multi-Field'!$F$28="Drained"),BI508,IF(AND('[1]Multi-Field'!$E$28=[1]Lists!BF508,'[1]Multi-Field'!$F$28="undrained"),BH508,""))</f>
        <v/>
      </c>
      <c r="CK508" s="409" t="str">
        <f>IF(AND('[1]Multi-Field'!$E$29=[1]Lists!BF508,'[1]Multi-Field'!$F$29="Drained"),BI508,IF(AND('[1]Multi-Field'!$E$29=[1]Lists!BF508,'[1]Multi-Field'!$F$29="undrained"),BH508,""))</f>
        <v/>
      </c>
      <c r="CL508" s="409" t="str">
        <f>IF(AND('[1]Multi-Field'!$E$30=[1]Lists!BF508,'[1]Multi-Field'!$F$30="Drained"),BI508,IF(AND('[1]Multi-Field'!$E$30=[1]Lists!BF508,'[1]Multi-Field'!$F$30="undrained"),BH508,""))</f>
        <v/>
      </c>
      <c r="CM508" s="409" t="str">
        <f>IF(AND('[1]Multi-Field'!$E$31=[1]Lists!BF508,'[1]Multi-Field'!$F$31="Drained"),BI508,IF(AND('[1]Multi-Field'!$E$31=[1]Lists!BF508,'[1]Multi-Field'!$F$31="undrained"),BH508,""))</f>
        <v/>
      </c>
      <c r="CN508" s="409" t="str">
        <f>IF(AND('[1]Multi-Field'!$E$32=[1]Lists!BF508,'[1]Multi-Field'!$F$32="Drained"),BI508,IF(AND('[1]Multi-Field'!$E$32=[1]Lists!BF508,'[1]Multi-Field'!$F$32="undrained"),BH508,""))</f>
        <v/>
      </c>
      <c r="CO508" s="409" t="str">
        <f>IF(AND('[1]Multi-Field'!$E$33=[1]Lists!BF508,'[1]Multi-Field'!$F$33="Drained"),BI508,IF(AND('[1]Multi-Field'!$E$33=[1]Lists!BF508,'[1]Multi-Field'!$F$33="undrained"),BH508,""))</f>
        <v/>
      </c>
      <c r="CP508" s="409" t="str">
        <f>IF(AND('[1]Multi-Field'!$E$34=[1]Lists!BF508,'[1]Multi-Field'!$F$34="Drained"),BI508,IF(AND('[1]Multi-Field'!$E$34=[1]Lists!BF508,'[1]Multi-Field'!$F$34="undrained"),BH508,""))</f>
        <v/>
      </c>
      <c r="CQ508" s="409" t="str">
        <f>IF(AND('[1]Multi-Field'!$E$35=[1]Lists!BF508,'[1]Multi-Field'!$F$35="Drained"),BI508,IF(AND('[1]Multi-Field'!$E$35=[1]Lists!BF508,'[1]Multi-Field'!$F$35="undrained"),BH508,""))</f>
        <v/>
      </c>
      <c r="CR508" s="409" t="str">
        <f>IF(AND('[1]Multi-Field'!$E$36=[1]Lists!BF508,'[1]Multi-Field'!$F$36="Drained"),BI508,IF(AND('[1]Multi-Field'!$E$36=[1]Lists!BF508,'[1]Multi-Field'!$F$36="undrained"),BH508,""))</f>
        <v/>
      </c>
      <c r="CS508" s="409" t="str">
        <f>IF(AND('[1]Multi-Field'!$E$37=[1]Lists!BF508,'[1]Multi-Field'!$F$37="Drained"),BI508,IF(AND('[1]Multi-Field'!$E$37=[1]Lists!BF508,'[1]Multi-Field'!$F$37="undrained"),BH508,""))</f>
        <v/>
      </c>
      <c r="CT508" s="409" t="str">
        <f>IF(AND('[1]Multi-Field'!$E$38=[1]Lists!BF508,'[1]Multi-Field'!$F$38="Drained"),BI508,IF(AND('[1]Multi-Field'!$E$38=[1]Lists!BF508,'[1]Multi-Field'!$F$38="undrained"),BH508,""))</f>
        <v/>
      </c>
      <c r="CU508" s="409" t="str">
        <f>IF(AND('[1]Multi-Field'!$E$39=[1]Lists!BF508,'[1]Multi-Field'!$F$39="Drained"),BI508,IF(AND('[1]Multi-Field'!$E$39=[1]Lists!BF508,'[1]Multi-Field'!$F$39="undrained"),BH508,""))</f>
        <v/>
      </c>
      <c r="CV508" s="409" t="str">
        <f>IF(AND('[1]Multi-Field'!$E$40=[1]Lists!BF508,'[1]Multi-Field'!$F$40="Drained"),BI508,IF(AND('[1]Multi-Field'!$E$40=[1]Lists!BF508,'[1]Multi-Field'!$F$40="undrained"),BH508,""))</f>
        <v/>
      </c>
      <c r="CW508" s="409" t="str">
        <f>IF(AND('[1]Multi-Field'!$E$41=[1]Lists!BF508,'[1]Multi-Field'!$F$40="Drained"),BI508,IF(AND('[1]Multi-Field'!$E$40=[1]Lists!BF508,'[1]Multi-Field'!$F$40="undrained"),BH508,""))</f>
        <v/>
      </c>
      <c r="CX508" s="409" t="str">
        <f>IF(AND('[1]Multi-Field'!$E$42=[1]Lists!BF508,'[1]Multi-Field'!$F$42="Drained"),BI508,IF(AND('[1]Multi-Field'!$E$42=[1]Lists!BF508,'[1]Multi-Field'!$F$42="undrained"),BH508,""))</f>
        <v/>
      </c>
      <c r="CY508" s="409" t="str">
        <f>IF(AND('[1]Multi-Field'!$E$43=[1]Lists!BF508,'[1]Multi-Field'!$F$43="Drained"),BI508,IF(AND('[1]Multi-Field'!$E$43=[1]Lists!BF508,'[1]Multi-Field'!$F$43="undrained"),BH508,""))</f>
        <v/>
      </c>
      <c r="CZ508" s="409" t="str">
        <f>IF(AND('[1]Multi-Field'!$E$44=[1]Lists!BF508,'[1]Multi-Field'!$F$44="Drained"),BI508,IF(AND('[1]Multi-Field'!$E$44=[1]Lists!BF508,'[1]Multi-Field'!$F$44="undrained"),BH508,""))</f>
        <v/>
      </c>
      <c r="DA508" s="409" t="str">
        <f>IF(AND('[1]Multi-Field'!$E$45=[1]Lists!BF508,'[1]Multi-Field'!$F$45="Drained"),BI508,IF(AND('[1]Multi-Field'!$E$45=[1]Lists!BF508,'[1]Multi-Field'!$F$45="undrained"),BH508,""))</f>
        <v/>
      </c>
      <c r="DB508" s="409" t="str">
        <f>IF(AND('[1]Multi-Field'!$E$46=[1]Lists!BF508,'[1]Multi-Field'!$F$46="Drained"),BI508,IF(AND('[1]Multi-Field'!$E$46=[1]Lists!BF508,'[1]Multi-Field'!$F$46="undrained"),BH508,""))</f>
        <v/>
      </c>
      <c r="DC508" s="409" t="str">
        <f>IF(AND('[1]Multi-Field'!$E$47=[1]Lists!BF508,'[1]Multi-Field'!$F$47="Drained"),BI508,IF(AND('[1]Multi-Field'!$E$47=[1]Lists!BF508,'[1]Multi-Field'!$F$47="undrained"),BH508,""))</f>
        <v/>
      </c>
      <c r="DD508" s="409" t="str">
        <f>IF(AND('[1]Multi-Field'!$E$48=[1]Lists!BF508,'[1]Multi-Field'!$F$48="Drained"),BI508,IF(AND('[1]Multi-Field'!$E$48=[1]Lists!BF508,'[1]Multi-Field'!$F$48="undrained"),BH508,""))</f>
        <v/>
      </c>
      <c r="DE508" s="409" t="str">
        <f>IF(AND('[1]Multi-Field'!$E$49=[1]Lists!BF508,'[1]Multi-Field'!$F$49="Drained"),BI508,IF(AND('[1]Multi-Field'!$E$49=[1]Lists!BF508,'[1]Multi-Field'!$F$9="undrained"),BH508,""))</f>
        <v/>
      </c>
      <c r="DF508" s="409" t="str">
        <f>IF(AND('[1]Multi-Field'!$E$50=[1]Lists!BF508,'[1]Multi-Field'!$F$50="Drained"),BI508,IF(AND('[1]Multi-Field'!$E$50=[1]Lists!BF508,'[1]Multi-Field'!$F$50="undrained"),BH508,""))</f>
        <v/>
      </c>
      <c r="DG508" s="409" t="str">
        <f>IF(AND('[1]Multi-Field'!$E$51=[1]Lists!BF508,'[1]Multi-Field'!$F$51="Drained"),BI508,IF(AND('[1]Multi-Field'!$E$51=[1]Lists!BF508,'[1]Multi-Field'!$F$51="undrained"),BH508,""))</f>
        <v/>
      </c>
      <c r="DH508" s="409" t="str">
        <f>IF(AND('[1]Multi-Field'!$E$52=[1]Lists!BF508,'[1]Multi-Field'!$F$52="Drained"),BI508,IF(AND('[1]Multi-Field'!$E$52=[1]Lists!BF508,'[1]Multi-Field'!$F$52="undrained"),BH508,""))</f>
        <v/>
      </c>
      <c r="DI508" s="409" t="str">
        <f>IF(AND('[1]Multi-Field'!$E$53=[1]Lists!BF508,'[1]Multi-Field'!$F$53="Drained"),BI508,IF(AND('[1]Multi-Field'!$E$53=[1]Lists!BF508,'[1]Multi-Field'!$F$53="undrained"),BH508,""))</f>
        <v/>
      </c>
      <c r="DJ508" s="409" t="str">
        <f>IF(AND('[1]Multi-Field'!$E$54=[1]Lists!BF508,'[1]Multi-Field'!$F$54="Drained"),BI508,IF(AND('[1]Multi-Field'!$E$54=[1]Lists!BF508,'[1]Multi-Field'!$F$54="undrained"),BH508,""))</f>
        <v/>
      </c>
      <c r="DK508" s="409" t="str">
        <f>IF(AND('[1]Multi-Field'!$E$55=[1]Lists!BF508,'[1]Multi-Field'!$F$55="Drained"),BI508,IF(AND('[1]Multi-Field'!$E$55=[1]Lists!BF508,'[1]Multi-Field'!$F$55="undrained"),BH508,""))</f>
        <v/>
      </c>
      <c r="DL508" s="409" t="str">
        <f>IF(AND('[1]Multi-Field'!$E$56=[1]Lists!BF508,'[1]Multi-Field'!$F$56="Drained"),BI508,IF(AND('[1]Multi-Field'!$E$56=[1]Lists!BF508,'[1]Multi-Field'!$F$56="undrained"),BH508,""))</f>
        <v/>
      </c>
      <c r="DM508" s="409" t="str">
        <f>IF(AND('[1]Multi-Field'!$E$57=[1]Lists!BF508,'[1]Multi-Field'!$F$57="Drained"),BI508,IF(AND('[1]Multi-Field'!$E$57=[1]Lists!BF508,'[1]Multi-Field'!$F$57="undrained"),BH508,""))</f>
        <v/>
      </c>
      <c r="DN508" s="409" t="str">
        <f>IF(AND('[1]Multi-Field'!$E$58=[1]Lists!BF508,'[1]Multi-Field'!$F$58="Drained"),BI508,IF(AND('[1]Multi-Field'!$E$58=[1]Lists!BF508,'[1]Multi-Field'!$F$58="undrained"),BH508,""))</f>
        <v/>
      </c>
      <c r="DO508" s="409" t="str">
        <f>IF(AND('[1]Multi-Field'!$E$59=[1]Lists!BF508,'[1]Multi-Field'!$F$59="Drained"),BI508,IF(AND('[1]Multi-Field'!$E$59=[1]Lists!BF508,'[1]Multi-Field'!$F$59="undrained"),BH508,""))</f>
        <v/>
      </c>
      <c r="DP508" s="409" t="str">
        <f>IF(AND('[1]Multi-Field'!$E$60=[1]Lists!BF508,'[1]Multi-Field'!$F$60="Drained"),BI508,IF(AND('[1]Multi-Field'!$E$60=[1]Lists!BF508,'[1]Multi-Field'!$F$60="undrained"),BH508,""))</f>
        <v/>
      </c>
      <c r="DQ508" s="409" t="str">
        <f>IF(AND('[1]Multi-Field'!$E$61=[1]Lists!BF508,'[1]Multi-Field'!$F$61="Drained"),BI508,IF(AND('[1]Multi-Field'!$E$61=[1]Lists!BF508,'[1]Multi-Field'!$F$61="undrained"),BH508,""))</f>
        <v/>
      </c>
      <c r="DR508" s="409" t="str">
        <f>IF(AND('[1]Multi-Field'!$E$62=[1]Lists!BF508,'[1]Multi-Field'!$F$62="Drained"),BI508,IF(AND('[1]Multi-Field'!$E$62=[1]Lists!BF508,'[1]Multi-Field'!$F$62="undrained"),BH508,""))</f>
        <v/>
      </c>
      <c r="DS508" s="409" t="str">
        <f>IF(AND('[1]Multi-Field'!$E$63=[1]Lists!BF508,'[1]Multi-Field'!$F$63="Drained"),BI508,IF(AND('[1]Multi-Field'!$E$63=[1]Lists!BF508,'[1]Multi-Field'!$F$63="undrained"),BH508,""))</f>
        <v/>
      </c>
      <c r="DT508" s="409" t="str">
        <f>IF(AND('[1]Multi-Field'!$E$64=[1]Lists!BF508,'[1]Multi-Field'!$F$64="Drained"),BI508,IF(AND('[1]Multi-Field'!$E$64=[1]Lists!BF508,'[1]Multi-Field'!$F$64="undrained"),BH508,""))</f>
        <v/>
      </c>
      <c r="DU508" s="409" t="str">
        <f>IF(AND('[1]Multi-Field'!$E$65=[1]Lists!BF508,'[1]Multi-Field'!$F$65="Drained"),BI508,IF(AND('[1]Multi-Field'!$E$65=[1]Lists!BF508,'[1]Multi-Field'!$F$65="undrained"),BH508,""))</f>
        <v/>
      </c>
      <c r="DV508" s="409" t="str">
        <f>IF(AND('[1]Multi-Field'!$E$66=[1]Lists!BF508,'[1]Multi-Field'!$F$66="Drained"),BI508,IF(AND('[1]Multi-Field'!$E$66=[1]Lists!BF508,'[1]Multi-Field'!$F$66="undrained"),BH508,""))</f>
        <v/>
      </c>
      <c r="DW508" s="409" t="str">
        <f>IF(AND('[1]Multi-Field'!$E$67=[1]Lists!BF508,'[1]Multi-Field'!$F$67="Drained"),BI508,IF(AND('[1]Multi-Field'!$E$67=[1]Lists!BF508,'[1]Multi-Field'!$F$67="undrained"),BH508,""))</f>
        <v/>
      </c>
      <c r="DX508" s="409" t="str">
        <f>IF(AND('[1]Multi-Field'!$E$68=[1]Lists!BF508,'[1]Multi-Field'!$F$68="Drained"),BI508,IF(AND('[1]Multi-Field'!$E$68=[1]Lists!BF508,'[1]Multi-Field'!$F$68="undrained"),BH508,""))</f>
        <v/>
      </c>
      <c r="DY508" s="409" t="str">
        <f>IF(AND('[1]Multi-Field'!$E$69=[1]Lists!BF508,'[1]Multi-Field'!$F$69="Drained"),BI508,IF(AND('[1]Multi-Field'!$E$69=[1]Lists!BF508,'[1]Multi-Field'!$F$69="undrained"),BH508,""))</f>
        <v/>
      </c>
      <c r="DZ508" s="409" t="str">
        <f>IF(AND('[1]Multi-Field'!$E$70=[1]Lists!BF508,'[1]Multi-Field'!$F$70="Drained"),BI508,IF(AND('[1]Multi-Field'!$E$70=[1]Lists!BF508,'[1]Multi-Field'!$F$70="undrained"),BH508,""))</f>
        <v/>
      </c>
      <c r="EA508" s="409" t="str">
        <f>IF(AND('[1]Multi-Field'!$E$71=[1]Lists!BF508,'[1]Multi-Field'!$F$71="Drained"),BI508,IF(AND('[1]Multi-Field'!$E$71=[1]Lists!BF508,'[1]Multi-Field'!$F$71="undrained"),BH508,""))</f>
        <v/>
      </c>
      <c r="EB508" s="409" t="str">
        <f>IF(AND('[1]Multi-Field'!$E$72=[1]Lists!BF508,'[1]Multi-Field'!$F$72="Drained"),BI508,IF(AND('[1]Multi-Field'!$E$72=[1]Lists!BF508,'[1]Multi-Field'!$F$72="undrained"),BH508,""))</f>
        <v/>
      </c>
      <c r="EC508" s="409" t="str">
        <f>IF(AND('[1]Multi-Field'!$E$73=[1]Lists!BF508,'[1]Multi-Field'!$F$73="Drained"),BI508,IF(AND('[1]Multi-Field'!$E$73=[1]Lists!BF508,'[1]Multi-Field'!$F$73="undrained"),BH508,""))</f>
        <v/>
      </c>
      <c r="ED508" s="409" t="str">
        <f>IF(AND('[1]Multi-Field'!$E$74=[1]Lists!BF508,'[1]Multi-Field'!$F$74="Drained"),BI508,IF(AND('[1]Multi-Field'!$E$74=[1]Lists!BF508,'[1]Multi-Field'!$F$74="undrained"),BH508,""))</f>
        <v/>
      </c>
      <c r="EE508" s="409" t="str">
        <f>IF(AND('[1]Multi-Field'!$E$75=[1]Lists!BF508,'[1]Multi-Field'!$F$75="Drained"),BI508,IF(AND('[1]Multi-Field'!$E$75=[1]Lists!BF508,'[1]Multi-Field'!$F$75="undrained"),BH508,""))</f>
        <v/>
      </c>
      <c r="EF508" s="409" t="str">
        <f>IF(AND('[1]Multi-Field'!$E$76=[1]Lists!BF508,'[1]Multi-Field'!$F$76="Drained"),BI508,IF(AND('[1]Multi-Field'!$E$76=[1]Lists!BF508,'[1]Multi-Field'!$F$6="undrained"),BH508,""))</f>
        <v/>
      </c>
      <c r="EG508" s="409" t="str">
        <f>IF(AND('[1]Multi-Field'!$E$77=[1]Lists!BF508,'[1]Multi-Field'!$F$77="Drained"),BI508,IF(AND('[1]Multi-Field'!$E$77=[1]Lists!BF508,'[1]Multi-Field'!$F$77="undrained"),BH508,""))</f>
        <v/>
      </c>
      <c r="EH508" s="409" t="str">
        <f>IF(AND('[1]Multi-Field'!$E$78=[1]Lists!BF508,'[1]Multi-Field'!$F$78="Drained"),BI508,IF(AND('[1]Multi-Field'!$E$78=[1]Lists!BF508,'[1]Multi-Field'!$F$78="undrained"),BH508,""))</f>
        <v/>
      </c>
      <c r="EI508" s="409" t="str">
        <f>IF(AND('[1]Multi-Field'!$E$79=[1]Lists!BF508,'[1]Multi-Field'!$F$79="Drained"),BI508,IF(AND('[1]Multi-Field'!$E$79=[1]Lists!BF508,'[1]Multi-Field'!$F$79="undrained"),BH508,""))</f>
        <v/>
      </c>
      <c r="EJ508" s="409" t="str">
        <f>IF(AND('[1]Multi-Field'!$E$80=[1]Lists!BF508,'[1]Multi-Field'!$F$80="Drained"),BI508,IF(AND('[1]Multi-Field'!$E$80=[1]Lists!BF508,'[1]Multi-Field'!$F$80="undrained"),BH508,""))</f>
        <v/>
      </c>
      <c r="EK508" s="409" t="str">
        <f>IF(AND('[1]Multi-Field'!$E$81=[1]Lists!BF508,'[1]Multi-Field'!$F$81="Drained"),BI508,IF(AND('[1]Multi-Field'!$E$81=[1]Lists!BF508,'[1]Multi-Field'!$F$81="undrained"),BH508,""))</f>
        <v/>
      </c>
      <c r="EL508" s="409" t="str">
        <f>IF(AND('[1]Multi-Field'!$E$82=[1]Lists!BF508,'[1]Multi-Field'!$F$82="Drained"),BI508,IF(AND('[1]Multi-Field'!$E$82=[1]Lists!BF508,'[1]Multi-Field'!$F$82="undrained"),BH508,""))</f>
        <v/>
      </c>
      <c r="EM508" s="409" t="str">
        <f>IF(AND('[1]Multi-Field'!$E$83=[1]Lists!BF508,'[1]Multi-Field'!$F$83="Drained"),BI508,IF(AND('[1]Multi-Field'!$E$83=[1]Lists!BF508,'[1]Multi-Field'!$F$83="undrained"),BH508,""))</f>
        <v/>
      </c>
      <c r="EN508" s="409" t="str">
        <f>IF(AND('[1]Multi-Field'!$E$84=[1]Lists!BF508,'[1]Multi-Field'!$F$84="Drained"),BI508,IF(AND('[1]Multi-Field'!$E$84=[1]Lists!BF508,'[1]Multi-Field'!$F$84="undrained"),BH508,""))</f>
        <v/>
      </c>
      <c r="EO508" s="409" t="str">
        <f>IF(AND('[1]Multi-Field'!$E$85=[1]Lists!BF508,'[1]Multi-Field'!$F$85="Drained"),BI508,IF(AND('[1]Multi-Field'!$E$85=[1]Lists!BF508,'[1]Multi-Field'!$F$85="undrained"),BH508,""))</f>
        <v/>
      </c>
      <c r="EP508" s="409" t="str">
        <f>IF(AND('[1]Multi-Field'!$E$86=[1]Lists!BF508,'[1]Multi-Field'!$F$86="Drained"),BI508,IF(AND('[1]Multi-Field'!$E$86=[1]Lists!BF508,'[1]Multi-Field'!$F$86="undrained"),BH508,""))</f>
        <v/>
      </c>
      <c r="EQ508" s="409" t="str">
        <f>IF(AND('[1]Multi-Field'!$E$87=[1]Lists!BF508,'[1]Multi-Field'!$F$87="Drained"),BI508,IF(AND('[1]Multi-Field'!$E$87=[1]Lists!BF508,'[1]Multi-Field'!$F$87="undrained"),BH508,""))</f>
        <v/>
      </c>
      <c r="ER508" s="409" t="str">
        <f>IF(AND('[1]Multi-Field'!$E$88=[1]Lists!BF508,'[1]Multi-Field'!$F$88="Drained"),BI508,IF(AND('[1]Multi-Field'!$E$88=[1]Lists!BF508,'[1]Multi-Field'!$F$88="undrained"),BH508,""))</f>
        <v/>
      </c>
      <c r="ES508" s="409" t="str">
        <f>IF(AND('[1]Multi-Field'!$E$89=[1]Lists!BF508,'[1]Multi-Field'!$F$89="Drained"),BI508,IF(AND('[1]Multi-Field'!$E$89=[1]Lists!BF508,'[1]Multi-Field'!$F$89="undrained"),BH508,""))</f>
        <v/>
      </c>
      <c r="ET508" s="409" t="str">
        <f>IF(AND('[1]Multi-Field'!$E$90=[1]Lists!BF508,'[1]Multi-Field'!$F$90="Drained"),BI508,IF(AND('[1]Multi-Field'!$E$90=[1]Lists!BF508,'[1]Multi-Field'!$F$90="undrained"),BH508,""))</f>
        <v/>
      </c>
      <c r="EU508" s="409" t="str">
        <f>IF(AND('[1]Multi-Field'!$E$91=[1]Lists!BF508,'[1]Multi-Field'!$F$91="Drained"),BI508,IF(AND('[1]Multi-Field'!$E$91=[1]Lists!BF508,'[1]Multi-Field'!$F$91="undrained"),BH508,""))</f>
        <v/>
      </c>
      <c r="EV508" s="409" t="str">
        <f>IF(AND('[1]Multi-Field'!$E$92=[1]Lists!BF508,'[1]Multi-Field'!$F$92="Drained"),BI508,IF(AND('[1]Multi-Field'!$E$92=[1]Lists!BF508,'[1]Multi-Field'!$F$92="undrained"),BH508,""))</f>
        <v/>
      </c>
      <c r="EW508" s="409" t="str">
        <f>IF(AND('[1]Multi-Field'!$E$93=[1]Lists!BF508,'[1]Multi-Field'!$F$93="Drained"),BI508,IF(AND('[1]Multi-Field'!$E$93=[1]Lists!BF508,'[1]Multi-Field'!$F$93="undrained"),BH508,""))</f>
        <v/>
      </c>
      <c r="EX508" s="409" t="str">
        <f>IF(AND('[1]Multi-Field'!$E$94=[1]Lists!BF508,'[1]Multi-Field'!$F$94="Drained"),BI508,IF(AND('[1]Multi-Field'!$E$94=[1]Lists!BF508,'[1]Multi-Field'!$F$94="undrained"),BH508,""))</f>
        <v/>
      </c>
      <c r="EY508" s="409" t="str">
        <f>IF(AND('[1]Multi-Field'!$E$95=[1]Lists!BF508,'[1]Multi-Field'!$F$95="Drained"),BI508,IF(AND('[1]Multi-Field'!$E$95=[1]Lists!BF508,'[1]Multi-Field'!$F$95="undrained"),BH508,""))</f>
        <v/>
      </c>
      <c r="EZ508" s="409" t="str">
        <f>IF(AND('[1]Multi-Field'!$E$96=[1]Lists!BF508,'[1]Multi-Field'!$F$96="Drained"),BI508,IF(AND('[1]Multi-Field'!$E$96=[1]Lists!BF508,'[1]Multi-Field'!$F$96="undrained"),BH508,""))</f>
        <v/>
      </c>
      <c r="FA508" s="409" t="str">
        <f>IF(AND('[1]Multi-Field'!$E$97=[1]Lists!BF508,'[1]Multi-Field'!$F$97="Drained"),BI508,IF(AND('[1]Multi-Field'!$E$97=[1]Lists!BF508,'[1]Multi-Field'!$F$97="undrained"),BH508,""))</f>
        <v/>
      </c>
      <c r="FB508" s="409" t="str">
        <f>IF(AND('[1]Multi-Field'!$E$98=[1]Lists!BF508,'[1]Multi-Field'!$F$98="Drained"),BI508,IF(AND('[1]Multi-Field'!$E$98=[1]Lists!BF508,'[1]Multi-Field'!$F$98="undrained"),BH508,""))</f>
        <v/>
      </c>
      <c r="FC508" s="409" t="str">
        <f>IF(AND('[1]Multi-Field'!$E$99=[1]Lists!BF508,'[1]Multi-Field'!$F$99="Drained"),BI508,IF(AND('[1]Multi-Field'!$E$99=[1]Lists!BF508,'[1]Multi-Field'!$F$99="undrained"),BH508,""))</f>
        <v/>
      </c>
      <c r="FD508" s="409" t="str">
        <f>IF(AND('[1]Multi-Field'!$E$100=[1]Lists!BF508,'[1]Multi-Field'!$F$100="Drained"),BI508,IF(AND('[1]Multi-Field'!$E$100=[1]Lists!BF508,'[1]Multi-Field'!$F$100="undrained"),BH508,""))</f>
        <v/>
      </c>
      <c r="FE508" s="409" t="str">
        <f>IF(AND('[1]Multi-Field'!$E$101=[1]Lists!BF508,'[1]Multi-Field'!$F$101="Drained"),BI508,IF(AND('[1]Multi-Field'!$E$101=[1]Lists!BF508,'[1]Multi-Field'!$F$101="undrained"),BH508,""))</f>
        <v/>
      </c>
      <c r="FF508" s="409" t="str">
        <f>IF(AND('[1]Multi-Field'!$E$102=[1]Lists!BF508,'[1]Multi-Field'!$F$102="Drained"),BI508,IF(AND('[1]Multi-Field'!$E$102=[1]Lists!BF508,'[1]Multi-Field'!$F$102="undrained"),BH508,""))</f>
        <v/>
      </c>
      <c r="FG508" s="409" t="str">
        <f>IF(AND('[1]Multi-Field'!$E$103=[1]Lists!BF508,'[1]Multi-Field'!$F$103="Drained"),BI508,IF(AND('[1]Multi-Field'!$E$103=[1]Lists!BF508,'[1]Multi-Field'!$F$103="undrained"),BH508,""))</f>
        <v/>
      </c>
      <c r="FH508" s="409" t="str">
        <f>IF(AND('[1]Multi-Field'!$E$104=[1]Lists!BF508,'[1]Multi-Field'!$F$104="Drained"),BI508,IF(AND('[1]Multi-Field'!$E$104=[1]Lists!BF508,'[1]Multi-Field'!$F$104="undrained"),BH508,""))</f>
        <v/>
      </c>
      <c r="FI508" s="409" t="str">
        <f>IF(AND('[1]Multi-Field'!$E$105=[1]Lists!BF508,'[1]Multi-Field'!$F$105="Drained"),BI508,IF(AND('[1]Multi-Field'!$E$105=[1]Lists!BF508,'[1]Multi-Field'!$F$105="undrained"),BH508,""))</f>
        <v/>
      </c>
      <c r="FJ508" s="409" t="str">
        <f>IF(AND('[1]Multi-Field'!$E$106=[1]Lists!BF508,'[1]Multi-Field'!$F$106="Drained"),BI508,IF(AND('[1]Multi-Field'!$E$106=[1]Lists!BF508,'[1]Multi-Field'!$F$106="undrained"),BH508,""))</f>
        <v/>
      </c>
      <c r="FK508" s="409" t="str">
        <f>IF(AND('[1]Multi-Field'!$E$107=[1]Lists!BF508,'[1]Multi-Field'!$F$107="Drained"),BI508,IF(AND('[1]Multi-Field'!$E$107=[1]Lists!BF508,'[1]Multi-Field'!$F$107="undrained"),BH508,""))</f>
        <v/>
      </c>
      <c r="FL508" s="409" t="str">
        <f>IF(AND('[1]Multi-Field'!$E$108=[1]Lists!BF508,'[1]Multi-Field'!$F$108="Drained"),BI508,IF(AND('[1]Multi-Field'!$E$108=[1]Lists!BF508,'[1]Multi-Field'!$F$108="undrained"),BH508,""))</f>
        <v/>
      </c>
      <c r="FM508" s="409" t="str">
        <f>IF(AND('[1]Multi-Field'!$E$109=[1]Lists!BF508,'[1]Multi-Field'!$F$109="Drained"),BI508,IF(AND('[1]Multi-Field'!$E$109=[1]Lists!BF508,'[1]Multi-Field'!$F$109="undrained"),BH508,""))</f>
        <v/>
      </c>
      <c r="FN508" s="409" t="str">
        <f>IF(AND('[1]Multi-Field'!$E$110=[1]Lists!BF508,'[1]Multi-Field'!$F$110="Drained"),BI508,IF(AND('[1]Multi-Field'!$E$110=[1]Lists!BF508,'[1]Multi-Field'!$F$110="undrained"),BH508,""))</f>
        <v/>
      </c>
      <c r="FO508" s="409" t="str">
        <f>IF(AND('[1]Multi-Field'!$E$111=[1]Lists!BF508,'[1]Multi-Field'!$F$111="Drained"),BI508,IF(AND('[1]Multi-Field'!$E$111=[1]Lists!BF508,'[1]Multi-Field'!$F$111="undrained"),BH508,""))</f>
        <v/>
      </c>
      <c r="FP508" s="409" t="str">
        <f>IF(AND('[1]Multi-Field'!$E$112=[1]Lists!BF508,'[1]Multi-Field'!$F$112="Drained"),BI508,IF(AND('[1]Multi-Field'!$E$112=[1]Lists!BF508,'[1]Multi-Field'!$F$112="undrained"),BH508,""))</f>
        <v/>
      </c>
      <c r="FQ508" s="409" t="str">
        <f>IF(AND('[1]Multi-Field'!$E$113=[1]Lists!BF508,'[1]Multi-Field'!$F$113="Drained"),BI508,IF(AND('[1]Multi-Field'!$E$113=[1]Lists!BF508,'[1]Multi-Field'!$F$113="undrained"),BH508,""))</f>
        <v/>
      </c>
      <c r="FR508" s="409" t="str">
        <f>IF(AND('[1]Multi-Field'!$E$114=[1]Lists!BF508,'[1]Multi-Field'!$F$114="Drained"),BI508,IF(AND('[1]Multi-Field'!$E$114=[1]Lists!BF508,'[1]Multi-Field'!$F$114="undrained"),BH508,""))</f>
        <v/>
      </c>
      <c r="FS508" s="409" t="str">
        <f>IF(AND('[1]Multi-Field'!$E$115=[1]Lists!BF508,'[1]Multi-Field'!$F$115="Drained"),BI508,IF(AND('[1]Multi-Field'!$E$115=[1]Lists!BF508,'[1]Multi-Field'!$F$115="undrained"),BH508,""))</f>
        <v/>
      </c>
      <c r="FT508" s="409" t="str">
        <f>IF(AND('[1]Multi-Field'!$E$116=[1]Lists!BF508,'[1]Multi-Field'!$F$116="Drained"),BI508,IF(AND('[1]Multi-Field'!$E$116=[1]Lists!BF508,'[1]Multi-Field'!$F$116="undrained"),BH508,""))</f>
        <v/>
      </c>
      <c r="FU508" s="409" t="str">
        <f>IF(AND('[1]Multi-Field'!$E$117=[1]Lists!BF508,'[1]Multi-Field'!$F$117="Drained"),BI508,IF(AND('[1]Multi-Field'!$E$117=[1]Lists!BF508,'[1]Multi-Field'!$F$117="undrained"),BH508,""))</f>
        <v/>
      </c>
      <c r="FV508" s="409" t="str">
        <f>IF(AND('[1]Multi-Field'!$E$118=[1]Lists!BF508,'[1]Multi-Field'!$F$118="Drained"),BI508,IF(AND('[1]Multi-Field'!$E$118=[1]Lists!BF508,'[1]Multi-Field'!$F$118="undrained"),BH508,""))</f>
        <v/>
      </c>
      <c r="FW508" s="409" t="str">
        <f>IF(AND('[1]Multi-Field'!$E$119=[1]Lists!BF508,'[1]Multi-Field'!$F$119="Drained"),BI508,IF(AND('[1]Multi-Field'!$E$119=[1]Lists!BF508,'[1]Multi-Field'!$F$119="undrained"),BH508,""))</f>
        <v/>
      </c>
      <c r="FX508" s="409" t="str">
        <f>IF(AND('[1]Multi-Field'!$E$120=[1]Lists!BF508,'[1]Multi-Field'!$F$120="Drained"),BI508,IF(AND('[1]Multi-Field'!$E$120=[1]Lists!BF508,'[1]Multi-Field'!$F$120="undrained"),BH508,""))</f>
        <v/>
      </c>
      <c r="GC508" s="4">
        <v>1</v>
      </c>
    </row>
    <row r="509" spans="1:185" ht="13.5" customHeight="1" thickBot="1">
      <c r="A509" s="7" t="s">
        <v>595</v>
      </c>
      <c r="B509" s="7"/>
      <c r="C509" s="7"/>
      <c r="D509" s="8">
        <v>55</v>
      </c>
      <c r="E509" s="8">
        <f t="shared" si="67"/>
        <v>57</v>
      </c>
      <c r="F509" s="8">
        <f t="shared" si="68"/>
        <v>58</v>
      </c>
      <c r="G509" s="8">
        <v>60</v>
      </c>
      <c r="H509" s="8">
        <v>65</v>
      </c>
      <c r="I509" s="8">
        <f t="shared" si="71"/>
        <v>68</v>
      </c>
      <c r="J509" s="8">
        <f t="shared" si="72"/>
        <v>72</v>
      </c>
      <c r="K509" s="8">
        <v>75</v>
      </c>
      <c r="L509" s="8">
        <v>60</v>
      </c>
      <c r="M509" s="8">
        <f t="shared" si="69"/>
        <v>70</v>
      </c>
      <c r="N509" s="8">
        <f t="shared" si="70"/>
        <v>80</v>
      </c>
      <c r="O509" s="8">
        <v>90</v>
      </c>
      <c r="P509" s="391"/>
      <c r="Q509" s="85"/>
      <c r="R509" s="397"/>
      <c r="S509" s="395" t="str">
        <f t="shared" si="73"/>
        <v/>
      </c>
      <c r="T509" s="397"/>
      <c r="U509" s="398"/>
      <c r="BF509" s="411" t="s">
        <v>1673</v>
      </c>
      <c r="BG509" s="412">
        <v>4</v>
      </c>
      <c r="BH509" s="412">
        <v>2</v>
      </c>
      <c r="BI509" s="412">
        <v>3.5</v>
      </c>
      <c r="BJ509" s="409" t="e">
        <f>IF(AND('[1]Single Field'!#REF!=[1]Lists!BF509,'[1]Single Field'!#REF!="Drained"),"x",IF(AND('[1]Single Field'!#REF!=[1]Lists!BF509,'[1]Single Field'!#REF!="Undrained"),O,""))</f>
        <v>#REF!</v>
      </c>
      <c r="BK509" s="409" t="str">
        <f>IF(AND('[1]Multi-Field'!$E$3=[1]Lists!BF509,'[1]Multi-Field'!$F$3="Drained"),BI509,IF(AND('[1]Multi-Field'!$E$3=BF509,'[1]Multi-Field'!$F$3="undrained"),BH509,""))</f>
        <v/>
      </c>
      <c r="BL509" s="409" t="str">
        <f>IF(AND('[1]Multi-Field'!$E$4=BF509,'[1]Multi-Field'!$F$4="Drained"),BI509,IF(AND('[1]Multi-Field'!$E$4=BF509,'[1]Multi-Field'!$F$4="undrained"),BH509,""))</f>
        <v/>
      </c>
      <c r="BM509" s="409" t="str">
        <f>IF(AND('[1]Multi-Field'!$E$5=BF509,'[1]Multi-Field'!$F$5="Drained"),BI509,IF(AND('[1]Multi-Field'!$E$5=BF509,'[1]Multi-Field'!$F$5="undrained"),BH509,""))</f>
        <v/>
      </c>
      <c r="BN509" s="409" t="str">
        <f>IF(AND('[1]Multi-Field'!$E$6=BF509,'[1]Multi-Field'!$F$6="Drained"),BI509,IF(AND('[1]Multi-Field'!$E$6=BF509,'[1]Multi-Field'!$F$6="undrained"),BH509,""))</f>
        <v/>
      </c>
      <c r="BO509" s="409" t="str">
        <f>IF(AND('[1]Multi-Field'!$E$7=BF509,'[1]Multi-Field'!$F$7="Drained"),BI509,IF(AND('[1]Multi-Field'!$E$7=BF509,'[1]Multi-Field'!$F$7="undrained"),BH509,""))</f>
        <v/>
      </c>
      <c r="BP509" s="409" t="str">
        <f>IF(AND('[1]Multi-Field'!$E$8=BF509,'[1]Multi-Field'!$F$8="Drained"),BI509,IF(AND('[1]Multi-Field'!$E$8=BF509,'[1]Multi-Field'!$F$8="undrained"),BH509,""))</f>
        <v/>
      </c>
      <c r="BQ509" s="409" t="str">
        <f>IF(AND('[1]Multi-Field'!$E$9=BF509,'[1]Multi-Field'!$F$9="Drained"),BI509,IF(AND('[1]Multi-Field'!$E$9=BF509,'[1]Multi-Field'!$F$9="undrained"),BH509,""))</f>
        <v/>
      </c>
      <c r="BR509" s="409" t="str">
        <f>IF(AND('[1]Multi-Field'!$E$10=BF509,'[1]Multi-Field'!$F$10="Drained"),BI509,IF(AND('[1]Multi-Field'!$E$10=BF509,'[1]Multi-Field'!$F$10="undrained"),BH509,""))</f>
        <v/>
      </c>
      <c r="BS509" s="409" t="str">
        <f>IF(AND('[1]Multi-Field'!$E$11=BF509,'[1]Multi-Field'!$F$11="Drained"),BI509,IF(AND('[1]Multi-Field'!$E$11=BF509,'[1]Multi-Field'!$F$11="undrained"),BH509,""))</f>
        <v/>
      </c>
      <c r="BT509" s="409" t="str">
        <f>IF(AND('[1]Multi-Field'!$E$12=BF509,'[1]Multi-Field'!$F$12="Drained"),BI509,IF(AND('[1]Multi-Field'!$E$12=BF509,'[1]Multi-Field'!$F$12="undrained"),BH509,""))</f>
        <v/>
      </c>
      <c r="BU509" s="409" t="str">
        <f>IF(AND('[1]Multi-Field'!$E$13=BF509,'[1]Multi-Field'!$F$13="Drained"),BI509,IF(AND('[1]Multi-Field'!$E$3=BF509,'[1]Multi-Field'!$F$13="undrained"),BH509,""))</f>
        <v/>
      </c>
      <c r="BV509" s="409" t="str">
        <f>IF(AND('[1]Multi-Field'!$E$14=BF509,'[1]Multi-Field'!$F$14="Drained"),BI509,IF(AND('[1]Multi-Field'!$E$14=BF509,'[1]Multi-Field'!$F$14="undrained"),BH509,""))</f>
        <v/>
      </c>
      <c r="BW509" s="409" t="str">
        <f>IF(AND('[1]Multi-Field'!$E$15=BF509,'[1]Multi-Field'!$F$15="Drained"),BI509,IF(AND('[1]Multi-Field'!$E$15=BF509,'[1]Multi-Field'!$F$15="undrained"),BH509,""))</f>
        <v/>
      </c>
      <c r="BX509" s="409" t="str">
        <f>IF(AND('[1]Multi-Field'!$E$16=[1]Lists!BF509,'[1]Multi-Field'!$F$16="Drained"),BI509,IF(AND('[1]Multi-Field'!$E$16=[1]Lists!BF509,'[1]Multi-Field'!$F$16="undrained"),BH509,""))</f>
        <v/>
      </c>
      <c r="BY509" s="409" t="str">
        <f>IF(AND('[1]Multi-Field'!$E$17=[1]Lists!BF509,'[1]Multi-Field'!$F$17="Drained"),BI509,IF(AND('[1]Multi-Field'!$E$17=[1]Lists!BF509,'[1]Multi-Field'!$F$17="undrained"),BH509,""))</f>
        <v/>
      </c>
      <c r="BZ509" s="409" t="str">
        <f>IF(AND('[1]Multi-Field'!$E$18=[1]Lists!BF509,'[1]Multi-Field'!$F$18="Drained"),BI509,IF(AND('[1]Multi-Field'!$E$18=[1]Lists!BF509,'[1]Multi-Field'!$F$18="undrained"),BH509,""))</f>
        <v/>
      </c>
      <c r="CA509" s="409" t="str">
        <f>IF(AND('[1]Multi-Field'!$E$19=[1]Lists!BF509,'[1]Multi-Field'!$F$19="Drained"),BI509,IF(AND('[1]Multi-Field'!$E$19=[1]Lists!BF509,'[1]Multi-Field'!$F$19="undrained"),BH509,""))</f>
        <v/>
      </c>
      <c r="CB509" s="409" t="str">
        <f>IF(AND('[1]Multi-Field'!$E$20=[1]Lists!BF509,'[1]Multi-Field'!$F$20="Drained"),BI509,IF(AND('[1]Multi-Field'!$E$20=[1]Lists!BF509,'[1]Multi-Field'!$F$20="undrained"),BH509,""))</f>
        <v/>
      </c>
      <c r="CC509" s="409" t="str">
        <f>IF(AND('[1]Multi-Field'!$E$21=[1]Lists!BF509,'[1]Multi-Field'!$F$21="Drained"),BI509,IF(AND('[1]Multi-Field'!$E$21=[1]Lists!BF509,'[1]Multi-Field'!$F$21="undrained"),BH509,""))</f>
        <v/>
      </c>
      <c r="CD509" s="409" t="str">
        <f>IF(AND('[1]Multi-Field'!$E$22=[1]Lists!BF509,'[1]Multi-Field'!$F$22="Drained"),BI509,IF(AND('[1]Multi-Field'!$E$22=[1]Lists!BF509,'[1]Multi-Field'!$F$22="undrained"),BH509,""))</f>
        <v/>
      </c>
      <c r="CE509" s="409" t="str">
        <f>IF(AND('[1]Multi-Field'!$E$23=[1]Lists!BF509,'[1]Multi-Field'!$F$23="Drained"),BI509,IF(AND('[1]Multi-Field'!$E$23=[1]Lists!BF509,'[1]Multi-Field'!$F$23="undrained"),BH509,""))</f>
        <v/>
      </c>
      <c r="CF509" s="409" t="str">
        <f>IF(AND('[1]Multi-Field'!$E$24=[1]Lists!BF509,'[1]Multi-Field'!$F$24="Drained"),BI509,IF(AND('[1]Multi-Field'!$E$24=[1]Lists!BF509,'[1]Multi-Field'!$F$24="undrained"),BH509,""))</f>
        <v/>
      </c>
      <c r="CG509" s="409" t="str">
        <f>IF(AND('[1]Multi-Field'!$E$25=[1]Lists!BF509,'[1]Multi-Field'!$F$25="Drained"),BI509,IF(AND('[1]Multi-Field'!$E$25=[1]Lists!BF509,'[1]Multi-Field'!$F$25="undrained"),BH509,""))</f>
        <v/>
      </c>
      <c r="CH509" s="409" t="str">
        <f>IF(AND('[1]Multi-Field'!$E$26=[1]Lists!BF509,'[1]Multi-Field'!$F$26="Drained"),BI509,IF(AND('[1]Multi-Field'!$E$26=[1]Lists!BF509,'[1]Multi-Field'!$F$26="undrained"),BH509,""))</f>
        <v/>
      </c>
      <c r="CI509" s="409" t="str">
        <f>IF(AND('[1]Multi-Field'!$E$27=[1]Lists!BF509,'[1]Multi-Field'!$F$27="Drained"),BI509,IF(AND('[1]Multi-Field'!$E$27=[1]Lists!BF509,'[1]Multi-Field'!$F$27="undrained"),BH509,""))</f>
        <v/>
      </c>
      <c r="CJ509" s="409" t="str">
        <f>IF(AND('[1]Multi-Field'!$E$28=[1]Lists!BF509,'[1]Multi-Field'!$F$28="Drained"),BI509,IF(AND('[1]Multi-Field'!$E$28=[1]Lists!BF509,'[1]Multi-Field'!$F$28="undrained"),BH509,""))</f>
        <v/>
      </c>
      <c r="CK509" s="409" t="str">
        <f>IF(AND('[1]Multi-Field'!$E$29=[1]Lists!BF509,'[1]Multi-Field'!$F$29="Drained"),BI509,IF(AND('[1]Multi-Field'!$E$29=[1]Lists!BF509,'[1]Multi-Field'!$F$29="undrained"),BH509,""))</f>
        <v/>
      </c>
      <c r="CL509" s="409" t="str">
        <f>IF(AND('[1]Multi-Field'!$E$30=[1]Lists!BF509,'[1]Multi-Field'!$F$30="Drained"),BI509,IF(AND('[1]Multi-Field'!$E$30=[1]Lists!BF509,'[1]Multi-Field'!$F$30="undrained"),BH509,""))</f>
        <v/>
      </c>
      <c r="CM509" s="409" t="str">
        <f>IF(AND('[1]Multi-Field'!$E$31=[1]Lists!BF509,'[1]Multi-Field'!$F$31="Drained"),BI509,IF(AND('[1]Multi-Field'!$E$31=[1]Lists!BF509,'[1]Multi-Field'!$F$31="undrained"),BH509,""))</f>
        <v/>
      </c>
      <c r="CN509" s="409" t="str">
        <f>IF(AND('[1]Multi-Field'!$E$32=[1]Lists!BF509,'[1]Multi-Field'!$F$32="Drained"),BI509,IF(AND('[1]Multi-Field'!$E$32=[1]Lists!BF509,'[1]Multi-Field'!$F$32="undrained"),BH509,""))</f>
        <v/>
      </c>
      <c r="CO509" s="409" t="str">
        <f>IF(AND('[1]Multi-Field'!$E$33=[1]Lists!BF509,'[1]Multi-Field'!$F$33="Drained"),BI509,IF(AND('[1]Multi-Field'!$E$33=[1]Lists!BF509,'[1]Multi-Field'!$F$33="undrained"),BH509,""))</f>
        <v/>
      </c>
      <c r="CP509" s="409" t="str">
        <f>IF(AND('[1]Multi-Field'!$E$34=[1]Lists!BF509,'[1]Multi-Field'!$F$34="Drained"),BI509,IF(AND('[1]Multi-Field'!$E$34=[1]Lists!BF509,'[1]Multi-Field'!$F$34="undrained"),BH509,""))</f>
        <v/>
      </c>
      <c r="CQ509" s="409" t="str">
        <f>IF(AND('[1]Multi-Field'!$E$35=[1]Lists!BF509,'[1]Multi-Field'!$F$35="Drained"),BI509,IF(AND('[1]Multi-Field'!$E$35=[1]Lists!BF509,'[1]Multi-Field'!$F$35="undrained"),BH509,""))</f>
        <v/>
      </c>
      <c r="CR509" s="409" t="str">
        <f>IF(AND('[1]Multi-Field'!$E$36=[1]Lists!BF509,'[1]Multi-Field'!$F$36="Drained"),BI509,IF(AND('[1]Multi-Field'!$E$36=[1]Lists!BF509,'[1]Multi-Field'!$F$36="undrained"),BH509,""))</f>
        <v/>
      </c>
      <c r="CS509" s="409" t="str">
        <f>IF(AND('[1]Multi-Field'!$E$37=[1]Lists!BF509,'[1]Multi-Field'!$F$37="Drained"),BI509,IF(AND('[1]Multi-Field'!$E$37=[1]Lists!BF509,'[1]Multi-Field'!$F$37="undrained"),BH509,""))</f>
        <v/>
      </c>
      <c r="CT509" s="409" t="str">
        <f>IF(AND('[1]Multi-Field'!$E$38=[1]Lists!BF509,'[1]Multi-Field'!$F$38="Drained"),BI509,IF(AND('[1]Multi-Field'!$E$38=[1]Lists!BF509,'[1]Multi-Field'!$F$38="undrained"),BH509,""))</f>
        <v/>
      </c>
      <c r="CU509" s="409" t="str">
        <f>IF(AND('[1]Multi-Field'!$E$39=[1]Lists!BF509,'[1]Multi-Field'!$F$39="Drained"),BI509,IF(AND('[1]Multi-Field'!$E$39=[1]Lists!BF509,'[1]Multi-Field'!$F$39="undrained"),BH509,""))</f>
        <v/>
      </c>
      <c r="CV509" s="409" t="str">
        <f>IF(AND('[1]Multi-Field'!$E$40=[1]Lists!BF509,'[1]Multi-Field'!$F$40="Drained"),BI509,IF(AND('[1]Multi-Field'!$E$40=[1]Lists!BF509,'[1]Multi-Field'!$F$40="undrained"),BH509,""))</f>
        <v/>
      </c>
      <c r="CW509" s="409" t="str">
        <f>IF(AND('[1]Multi-Field'!$E$41=[1]Lists!BF509,'[1]Multi-Field'!$F$40="Drained"),BI509,IF(AND('[1]Multi-Field'!$E$40=[1]Lists!BF509,'[1]Multi-Field'!$F$40="undrained"),BH509,""))</f>
        <v/>
      </c>
      <c r="CX509" s="409" t="str">
        <f>IF(AND('[1]Multi-Field'!$E$42=[1]Lists!BF509,'[1]Multi-Field'!$F$42="Drained"),BI509,IF(AND('[1]Multi-Field'!$E$42=[1]Lists!BF509,'[1]Multi-Field'!$F$42="undrained"),BH509,""))</f>
        <v/>
      </c>
      <c r="CY509" s="409" t="str">
        <f>IF(AND('[1]Multi-Field'!$E$43=[1]Lists!BF509,'[1]Multi-Field'!$F$43="Drained"),BI509,IF(AND('[1]Multi-Field'!$E$43=[1]Lists!BF509,'[1]Multi-Field'!$F$43="undrained"),BH509,""))</f>
        <v/>
      </c>
      <c r="CZ509" s="409" t="str">
        <f>IF(AND('[1]Multi-Field'!$E$44=[1]Lists!BF509,'[1]Multi-Field'!$F$44="Drained"),BI509,IF(AND('[1]Multi-Field'!$E$44=[1]Lists!BF509,'[1]Multi-Field'!$F$44="undrained"),BH509,""))</f>
        <v/>
      </c>
      <c r="DA509" s="409" t="str">
        <f>IF(AND('[1]Multi-Field'!$E$45=[1]Lists!BF509,'[1]Multi-Field'!$F$45="Drained"),BI509,IF(AND('[1]Multi-Field'!$E$45=[1]Lists!BF509,'[1]Multi-Field'!$F$45="undrained"),BH509,""))</f>
        <v/>
      </c>
      <c r="DB509" s="409" t="str">
        <f>IF(AND('[1]Multi-Field'!$E$46=[1]Lists!BF509,'[1]Multi-Field'!$F$46="Drained"),BI509,IF(AND('[1]Multi-Field'!$E$46=[1]Lists!BF509,'[1]Multi-Field'!$F$46="undrained"),BH509,""))</f>
        <v/>
      </c>
      <c r="DC509" s="409" t="str">
        <f>IF(AND('[1]Multi-Field'!$E$47=[1]Lists!BF509,'[1]Multi-Field'!$F$47="Drained"),BI509,IF(AND('[1]Multi-Field'!$E$47=[1]Lists!BF509,'[1]Multi-Field'!$F$47="undrained"),BH509,""))</f>
        <v/>
      </c>
      <c r="DD509" s="409" t="str">
        <f>IF(AND('[1]Multi-Field'!$E$48=[1]Lists!BF509,'[1]Multi-Field'!$F$48="Drained"),BI509,IF(AND('[1]Multi-Field'!$E$48=[1]Lists!BF509,'[1]Multi-Field'!$F$48="undrained"),BH509,""))</f>
        <v/>
      </c>
      <c r="DE509" s="409" t="str">
        <f>IF(AND('[1]Multi-Field'!$E$49=[1]Lists!BF509,'[1]Multi-Field'!$F$49="Drained"),BI509,IF(AND('[1]Multi-Field'!$E$49=[1]Lists!BF509,'[1]Multi-Field'!$F$9="undrained"),BH509,""))</f>
        <v/>
      </c>
      <c r="DF509" s="409" t="str">
        <f>IF(AND('[1]Multi-Field'!$E$50=[1]Lists!BF509,'[1]Multi-Field'!$F$50="Drained"),BI509,IF(AND('[1]Multi-Field'!$E$50=[1]Lists!BF509,'[1]Multi-Field'!$F$50="undrained"),BH509,""))</f>
        <v/>
      </c>
      <c r="DG509" s="409" t="str">
        <f>IF(AND('[1]Multi-Field'!$E$51=[1]Lists!BF509,'[1]Multi-Field'!$F$51="Drained"),BI509,IF(AND('[1]Multi-Field'!$E$51=[1]Lists!BF509,'[1]Multi-Field'!$F$51="undrained"),BH509,""))</f>
        <v/>
      </c>
      <c r="DH509" s="409" t="str">
        <f>IF(AND('[1]Multi-Field'!$E$52=[1]Lists!BF509,'[1]Multi-Field'!$F$52="Drained"),BI509,IF(AND('[1]Multi-Field'!$E$52=[1]Lists!BF509,'[1]Multi-Field'!$F$52="undrained"),BH509,""))</f>
        <v/>
      </c>
      <c r="DI509" s="409" t="str">
        <f>IF(AND('[1]Multi-Field'!$E$53=[1]Lists!BF509,'[1]Multi-Field'!$F$53="Drained"),BI509,IF(AND('[1]Multi-Field'!$E$53=[1]Lists!BF509,'[1]Multi-Field'!$F$53="undrained"),BH509,""))</f>
        <v/>
      </c>
      <c r="DJ509" s="409" t="str">
        <f>IF(AND('[1]Multi-Field'!$E$54=[1]Lists!BF509,'[1]Multi-Field'!$F$54="Drained"),BI509,IF(AND('[1]Multi-Field'!$E$54=[1]Lists!BF509,'[1]Multi-Field'!$F$54="undrained"),BH509,""))</f>
        <v/>
      </c>
      <c r="DK509" s="409" t="str">
        <f>IF(AND('[1]Multi-Field'!$E$55=[1]Lists!BF509,'[1]Multi-Field'!$F$55="Drained"),BI509,IF(AND('[1]Multi-Field'!$E$55=[1]Lists!BF509,'[1]Multi-Field'!$F$55="undrained"),BH509,""))</f>
        <v/>
      </c>
      <c r="DL509" s="409" t="str">
        <f>IF(AND('[1]Multi-Field'!$E$56=[1]Lists!BF509,'[1]Multi-Field'!$F$56="Drained"),BI509,IF(AND('[1]Multi-Field'!$E$56=[1]Lists!BF509,'[1]Multi-Field'!$F$56="undrained"),BH509,""))</f>
        <v/>
      </c>
      <c r="DM509" s="409" t="str">
        <f>IF(AND('[1]Multi-Field'!$E$57=[1]Lists!BF509,'[1]Multi-Field'!$F$57="Drained"),BI509,IF(AND('[1]Multi-Field'!$E$57=[1]Lists!BF509,'[1]Multi-Field'!$F$57="undrained"),BH509,""))</f>
        <v/>
      </c>
      <c r="DN509" s="409" t="str">
        <f>IF(AND('[1]Multi-Field'!$E$58=[1]Lists!BF509,'[1]Multi-Field'!$F$58="Drained"),BI509,IF(AND('[1]Multi-Field'!$E$58=[1]Lists!BF509,'[1]Multi-Field'!$F$58="undrained"),BH509,""))</f>
        <v/>
      </c>
      <c r="DO509" s="409" t="str">
        <f>IF(AND('[1]Multi-Field'!$E$59=[1]Lists!BF509,'[1]Multi-Field'!$F$59="Drained"),BI509,IF(AND('[1]Multi-Field'!$E$59=[1]Lists!BF509,'[1]Multi-Field'!$F$59="undrained"),BH509,""))</f>
        <v/>
      </c>
      <c r="DP509" s="409" t="str">
        <f>IF(AND('[1]Multi-Field'!$E$60=[1]Lists!BF509,'[1]Multi-Field'!$F$60="Drained"),BI509,IF(AND('[1]Multi-Field'!$E$60=[1]Lists!BF509,'[1]Multi-Field'!$F$60="undrained"),BH509,""))</f>
        <v/>
      </c>
      <c r="DQ509" s="409" t="str">
        <f>IF(AND('[1]Multi-Field'!$E$61=[1]Lists!BF509,'[1]Multi-Field'!$F$61="Drained"),BI509,IF(AND('[1]Multi-Field'!$E$61=[1]Lists!BF509,'[1]Multi-Field'!$F$61="undrained"),BH509,""))</f>
        <v/>
      </c>
      <c r="DR509" s="409" t="str">
        <f>IF(AND('[1]Multi-Field'!$E$62=[1]Lists!BF509,'[1]Multi-Field'!$F$62="Drained"),BI509,IF(AND('[1]Multi-Field'!$E$62=[1]Lists!BF509,'[1]Multi-Field'!$F$62="undrained"),BH509,""))</f>
        <v/>
      </c>
      <c r="DS509" s="409" t="str">
        <f>IF(AND('[1]Multi-Field'!$E$63=[1]Lists!BF509,'[1]Multi-Field'!$F$63="Drained"),BI509,IF(AND('[1]Multi-Field'!$E$63=[1]Lists!BF509,'[1]Multi-Field'!$F$63="undrained"),BH509,""))</f>
        <v/>
      </c>
      <c r="DT509" s="409" t="str">
        <f>IF(AND('[1]Multi-Field'!$E$64=[1]Lists!BF509,'[1]Multi-Field'!$F$64="Drained"),BI509,IF(AND('[1]Multi-Field'!$E$64=[1]Lists!BF509,'[1]Multi-Field'!$F$64="undrained"),BH509,""))</f>
        <v/>
      </c>
      <c r="DU509" s="409" t="str">
        <f>IF(AND('[1]Multi-Field'!$E$65=[1]Lists!BF509,'[1]Multi-Field'!$F$65="Drained"),BI509,IF(AND('[1]Multi-Field'!$E$65=[1]Lists!BF509,'[1]Multi-Field'!$F$65="undrained"),BH509,""))</f>
        <v/>
      </c>
      <c r="DV509" s="409" t="str">
        <f>IF(AND('[1]Multi-Field'!$E$66=[1]Lists!BF509,'[1]Multi-Field'!$F$66="Drained"),BI509,IF(AND('[1]Multi-Field'!$E$66=[1]Lists!BF509,'[1]Multi-Field'!$F$66="undrained"),BH509,""))</f>
        <v/>
      </c>
      <c r="DW509" s="409" t="str">
        <f>IF(AND('[1]Multi-Field'!$E$67=[1]Lists!BF509,'[1]Multi-Field'!$F$67="Drained"),BI509,IF(AND('[1]Multi-Field'!$E$67=[1]Lists!BF509,'[1]Multi-Field'!$F$67="undrained"),BH509,""))</f>
        <v/>
      </c>
      <c r="DX509" s="409" t="str">
        <f>IF(AND('[1]Multi-Field'!$E$68=[1]Lists!BF509,'[1]Multi-Field'!$F$68="Drained"),BI509,IF(AND('[1]Multi-Field'!$E$68=[1]Lists!BF509,'[1]Multi-Field'!$F$68="undrained"),BH509,""))</f>
        <v/>
      </c>
      <c r="DY509" s="409" t="str">
        <f>IF(AND('[1]Multi-Field'!$E$69=[1]Lists!BF509,'[1]Multi-Field'!$F$69="Drained"),BI509,IF(AND('[1]Multi-Field'!$E$69=[1]Lists!BF509,'[1]Multi-Field'!$F$69="undrained"),BH509,""))</f>
        <v/>
      </c>
      <c r="DZ509" s="409" t="str">
        <f>IF(AND('[1]Multi-Field'!$E$70=[1]Lists!BF509,'[1]Multi-Field'!$F$70="Drained"),BI509,IF(AND('[1]Multi-Field'!$E$70=[1]Lists!BF509,'[1]Multi-Field'!$F$70="undrained"),BH509,""))</f>
        <v/>
      </c>
      <c r="EA509" s="409" t="str">
        <f>IF(AND('[1]Multi-Field'!$E$71=[1]Lists!BF509,'[1]Multi-Field'!$F$71="Drained"),BI509,IF(AND('[1]Multi-Field'!$E$71=[1]Lists!BF509,'[1]Multi-Field'!$F$71="undrained"),BH509,""))</f>
        <v/>
      </c>
      <c r="EB509" s="409" t="str">
        <f>IF(AND('[1]Multi-Field'!$E$72=[1]Lists!BF509,'[1]Multi-Field'!$F$72="Drained"),BI509,IF(AND('[1]Multi-Field'!$E$72=[1]Lists!BF509,'[1]Multi-Field'!$F$72="undrained"),BH509,""))</f>
        <v/>
      </c>
      <c r="EC509" s="409" t="str">
        <f>IF(AND('[1]Multi-Field'!$E$73=[1]Lists!BF509,'[1]Multi-Field'!$F$73="Drained"),BI509,IF(AND('[1]Multi-Field'!$E$73=[1]Lists!BF509,'[1]Multi-Field'!$F$73="undrained"),BH509,""))</f>
        <v/>
      </c>
      <c r="ED509" s="409" t="str">
        <f>IF(AND('[1]Multi-Field'!$E$74=[1]Lists!BF509,'[1]Multi-Field'!$F$74="Drained"),BI509,IF(AND('[1]Multi-Field'!$E$74=[1]Lists!BF509,'[1]Multi-Field'!$F$74="undrained"),BH509,""))</f>
        <v/>
      </c>
      <c r="EE509" s="409" t="str">
        <f>IF(AND('[1]Multi-Field'!$E$75=[1]Lists!BF509,'[1]Multi-Field'!$F$75="Drained"),BI509,IF(AND('[1]Multi-Field'!$E$75=[1]Lists!BF509,'[1]Multi-Field'!$F$75="undrained"),BH509,""))</f>
        <v/>
      </c>
      <c r="EF509" s="409" t="str">
        <f>IF(AND('[1]Multi-Field'!$E$76=[1]Lists!BF509,'[1]Multi-Field'!$F$76="Drained"),BI509,IF(AND('[1]Multi-Field'!$E$76=[1]Lists!BF509,'[1]Multi-Field'!$F$6="undrained"),BH509,""))</f>
        <v/>
      </c>
      <c r="EG509" s="409" t="str">
        <f>IF(AND('[1]Multi-Field'!$E$77=[1]Lists!BF509,'[1]Multi-Field'!$F$77="Drained"),BI509,IF(AND('[1]Multi-Field'!$E$77=[1]Lists!BF509,'[1]Multi-Field'!$F$77="undrained"),BH509,""))</f>
        <v/>
      </c>
      <c r="EH509" s="409" t="str">
        <f>IF(AND('[1]Multi-Field'!$E$78=[1]Lists!BF509,'[1]Multi-Field'!$F$78="Drained"),BI509,IF(AND('[1]Multi-Field'!$E$78=[1]Lists!BF509,'[1]Multi-Field'!$F$78="undrained"),BH509,""))</f>
        <v/>
      </c>
      <c r="EI509" s="409" t="str">
        <f>IF(AND('[1]Multi-Field'!$E$79=[1]Lists!BF509,'[1]Multi-Field'!$F$79="Drained"),BI509,IF(AND('[1]Multi-Field'!$E$79=[1]Lists!BF509,'[1]Multi-Field'!$F$79="undrained"),BH509,""))</f>
        <v/>
      </c>
      <c r="EJ509" s="409" t="str">
        <f>IF(AND('[1]Multi-Field'!$E$80=[1]Lists!BF509,'[1]Multi-Field'!$F$80="Drained"),BI509,IF(AND('[1]Multi-Field'!$E$80=[1]Lists!BF509,'[1]Multi-Field'!$F$80="undrained"),BH509,""))</f>
        <v/>
      </c>
      <c r="EK509" s="409" t="str">
        <f>IF(AND('[1]Multi-Field'!$E$81=[1]Lists!BF509,'[1]Multi-Field'!$F$81="Drained"),BI509,IF(AND('[1]Multi-Field'!$E$81=[1]Lists!BF509,'[1]Multi-Field'!$F$81="undrained"),BH509,""))</f>
        <v/>
      </c>
      <c r="EL509" s="409" t="str">
        <f>IF(AND('[1]Multi-Field'!$E$82=[1]Lists!BF509,'[1]Multi-Field'!$F$82="Drained"),BI509,IF(AND('[1]Multi-Field'!$E$82=[1]Lists!BF509,'[1]Multi-Field'!$F$82="undrained"),BH509,""))</f>
        <v/>
      </c>
      <c r="EM509" s="409" t="str">
        <f>IF(AND('[1]Multi-Field'!$E$83=[1]Lists!BF509,'[1]Multi-Field'!$F$83="Drained"),BI509,IF(AND('[1]Multi-Field'!$E$83=[1]Lists!BF509,'[1]Multi-Field'!$F$83="undrained"),BH509,""))</f>
        <v/>
      </c>
      <c r="EN509" s="409" t="str">
        <f>IF(AND('[1]Multi-Field'!$E$84=[1]Lists!BF509,'[1]Multi-Field'!$F$84="Drained"),BI509,IF(AND('[1]Multi-Field'!$E$84=[1]Lists!BF509,'[1]Multi-Field'!$F$84="undrained"),BH509,""))</f>
        <v/>
      </c>
      <c r="EO509" s="409" t="str">
        <f>IF(AND('[1]Multi-Field'!$E$85=[1]Lists!BF509,'[1]Multi-Field'!$F$85="Drained"),BI509,IF(AND('[1]Multi-Field'!$E$85=[1]Lists!BF509,'[1]Multi-Field'!$F$85="undrained"),BH509,""))</f>
        <v/>
      </c>
      <c r="EP509" s="409" t="str">
        <f>IF(AND('[1]Multi-Field'!$E$86=[1]Lists!BF509,'[1]Multi-Field'!$F$86="Drained"),BI509,IF(AND('[1]Multi-Field'!$E$86=[1]Lists!BF509,'[1]Multi-Field'!$F$86="undrained"),BH509,""))</f>
        <v/>
      </c>
      <c r="EQ509" s="409" t="str">
        <f>IF(AND('[1]Multi-Field'!$E$87=[1]Lists!BF509,'[1]Multi-Field'!$F$87="Drained"),BI509,IF(AND('[1]Multi-Field'!$E$87=[1]Lists!BF509,'[1]Multi-Field'!$F$87="undrained"),BH509,""))</f>
        <v/>
      </c>
      <c r="ER509" s="409" t="str">
        <f>IF(AND('[1]Multi-Field'!$E$88=[1]Lists!BF509,'[1]Multi-Field'!$F$88="Drained"),BI509,IF(AND('[1]Multi-Field'!$E$88=[1]Lists!BF509,'[1]Multi-Field'!$F$88="undrained"),BH509,""))</f>
        <v/>
      </c>
      <c r="ES509" s="409" t="str">
        <f>IF(AND('[1]Multi-Field'!$E$89=[1]Lists!BF509,'[1]Multi-Field'!$F$89="Drained"),BI509,IF(AND('[1]Multi-Field'!$E$89=[1]Lists!BF509,'[1]Multi-Field'!$F$89="undrained"),BH509,""))</f>
        <v/>
      </c>
      <c r="ET509" s="409" t="str">
        <f>IF(AND('[1]Multi-Field'!$E$90=[1]Lists!BF509,'[1]Multi-Field'!$F$90="Drained"),BI509,IF(AND('[1]Multi-Field'!$E$90=[1]Lists!BF509,'[1]Multi-Field'!$F$90="undrained"),BH509,""))</f>
        <v/>
      </c>
      <c r="EU509" s="409" t="str">
        <f>IF(AND('[1]Multi-Field'!$E$91=[1]Lists!BF509,'[1]Multi-Field'!$F$91="Drained"),BI509,IF(AND('[1]Multi-Field'!$E$91=[1]Lists!BF509,'[1]Multi-Field'!$F$91="undrained"),BH509,""))</f>
        <v/>
      </c>
      <c r="EV509" s="409" t="str">
        <f>IF(AND('[1]Multi-Field'!$E$92=[1]Lists!BF509,'[1]Multi-Field'!$F$92="Drained"),BI509,IF(AND('[1]Multi-Field'!$E$92=[1]Lists!BF509,'[1]Multi-Field'!$F$92="undrained"),BH509,""))</f>
        <v/>
      </c>
      <c r="EW509" s="409" t="str">
        <f>IF(AND('[1]Multi-Field'!$E$93=[1]Lists!BF509,'[1]Multi-Field'!$F$93="Drained"),BI509,IF(AND('[1]Multi-Field'!$E$93=[1]Lists!BF509,'[1]Multi-Field'!$F$93="undrained"),BH509,""))</f>
        <v/>
      </c>
      <c r="EX509" s="409" t="str">
        <f>IF(AND('[1]Multi-Field'!$E$94=[1]Lists!BF509,'[1]Multi-Field'!$F$94="Drained"),BI509,IF(AND('[1]Multi-Field'!$E$94=[1]Lists!BF509,'[1]Multi-Field'!$F$94="undrained"),BH509,""))</f>
        <v/>
      </c>
      <c r="EY509" s="409" t="str">
        <f>IF(AND('[1]Multi-Field'!$E$95=[1]Lists!BF509,'[1]Multi-Field'!$F$95="Drained"),BI509,IF(AND('[1]Multi-Field'!$E$95=[1]Lists!BF509,'[1]Multi-Field'!$F$95="undrained"),BH509,""))</f>
        <v/>
      </c>
      <c r="EZ509" s="409" t="str">
        <f>IF(AND('[1]Multi-Field'!$E$96=[1]Lists!BF509,'[1]Multi-Field'!$F$96="Drained"),BI509,IF(AND('[1]Multi-Field'!$E$96=[1]Lists!BF509,'[1]Multi-Field'!$F$96="undrained"),BH509,""))</f>
        <v/>
      </c>
      <c r="FA509" s="409" t="str">
        <f>IF(AND('[1]Multi-Field'!$E$97=[1]Lists!BF509,'[1]Multi-Field'!$F$97="Drained"),BI509,IF(AND('[1]Multi-Field'!$E$97=[1]Lists!BF509,'[1]Multi-Field'!$F$97="undrained"),BH509,""))</f>
        <v/>
      </c>
      <c r="FB509" s="409" t="str">
        <f>IF(AND('[1]Multi-Field'!$E$98=[1]Lists!BF509,'[1]Multi-Field'!$F$98="Drained"),BI509,IF(AND('[1]Multi-Field'!$E$98=[1]Lists!BF509,'[1]Multi-Field'!$F$98="undrained"),BH509,""))</f>
        <v/>
      </c>
      <c r="FC509" s="409" t="str">
        <f>IF(AND('[1]Multi-Field'!$E$99=[1]Lists!BF509,'[1]Multi-Field'!$F$99="Drained"),BI509,IF(AND('[1]Multi-Field'!$E$99=[1]Lists!BF509,'[1]Multi-Field'!$F$99="undrained"),BH509,""))</f>
        <v/>
      </c>
      <c r="FD509" s="409" t="str">
        <f>IF(AND('[1]Multi-Field'!$E$100=[1]Lists!BF509,'[1]Multi-Field'!$F$100="Drained"),BI509,IF(AND('[1]Multi-Field'!$E$100=[1]Lists!BF509,'[1]Multi-Field'!$F$100="undrained"),BH509,""))</f>
        <v/>
      </c>
      <c r="FE509" s="409" t="str">
        <f>IF(AND('[1]Multi-Field'!$E$101=[1]Lists!BF509,'[1]Multi-Field'!$F$101="Drained"),BI509,IF(AND('[1]Multi-Field'!$E$101=[1]Lists!BF509,'[1]Multi-Field'!$F$101="undrained"),BH509,""))</f>
        <v/>
      </c>
      <c r="FF509" s="409" t="str">
        <f>IF(AND('[1]Multi-Field'!$E$102=[1]Lists!BF509,'[1]Multi-Field'!$F$102="Drained"),BI509,IF(AND('[1]Multi-Field'!$E$102=[1]Lists!BF509,'[1]Multi-Field'!$F$102="undrained"),BH509,""))</f>
        <v/>
      </c>
      <c r="FG509" s="409" t="str">
        <f>IF(AND('[1]Multi-Field'!$E$103=[1]Lists!BF509,'[1]Multi-Field'!$F$103="Drained"),BI509,IF(AND('[1]Multi-Field'!$E$103=[1]Lists!BF509,'[1]Multi-Field'!$F$103="undrained"),BH509,""))</f>
        <v/>
      </c>
      <c r="FH509" s="409" t="str">
        <f>IF(AND('[1]Multi-Field'!$E$104=[1]Lists!BF509,'[1]Multi-Field'!$F$104="Drained"),BI509,IF(AND('[1]Multi-Field'!$E$104=[1]Lists!BF509,'[1]Multi-Field'!$F$104="undrained"),BH509,""))</f>
        <v/>
      </c>
      <c r="FI509" s="409" t="str">
        <f>IF(AND('[1]Multi-Field'!$E$105=[1]Lists!BF509,'[1]Multi-Field'!$F$105="Drained"),BI509,IF(AND('[1]Multi-Field'!$E$105=[1]Lists!BF509,'[1]Multi-Field'!$F$105="undrained"),BH509,""))</f>
        <v/>
      </c>
      <c r="FJ509" s="409" t="str">
        <f>IF(AND('[1]Multi-Field'!$E$106=[1]Lists!BF509,'[1]Multi-Field'!$F$106="Drained"),BI509,IF(AND('[1]Multi-Field'!$E$106=[1]Lists!BF509,'[1]Multi-Field'!$F$106="undrained"),BH509,""))</f>
        <v/>
      </c>
      <c r="FK509" s="409" t="str">
        <f>IF(AND('[1]Multi-Field'!$E$107=[1]Lists!BF509,'[1]Multi-Field'!$F$107="Drained"),BI509,IF(AND('[1]Multi-Field'!$E$107=[1]Lists!BF509,'[1]Multi-Field'!$F$107="undrained"),BH509,""))</f>
        <v/>
      </c>
      <c r="FL509" s="409" t="str">
        <f>IF(AND('[1]Multi-Field'!$E$108=[1]Lists!BF509,'[1]Multi-Field'!$F$108="Drained"),BI509,IF(AND('[1]Multi-Field'!$E$108=[1]Lists!BF509,'[1]Multi-Field'!$F$108="undrained"),BH509,""))</f>
        <v/>
      </c>
      <c r="FM509" s="409" t="str">
        <f>IF(AND('[1]Multi-Field'!$E$109=[1]Lists!BF509,'[1]Multi-Field'!$F$109="Drained"),BI509,IF(AND('[1]Multi-Field'!$E$109=[1]Lists!BF509,'[1]Multi-Field'!$F$109="undrained"),BH509,""))</f>
        <v/>
      </c>
      <c r="FN509" s="409" t="str">
        <f>IF(AND('[1]Multi-Field'!$E$110=[1]Lists!BF509,'[1]Multi-Field'!$F$110="Drained"),BI509,IF(AND('[1]Multi-Field'!$E$110=[1]Lists!BF509,'[1]Multi-Field'!$F$110="undrained"),BH509,""))</f>
        <v/>
      </c>
      <c r="FO509" s="409" t="str">
        <f>IF(AND('[1]Multi-Field'!$E$111=[1]Lists!BF509,'[1]Multi-Field'!$F$111="Drained"),BI509,IF(AND('[1]Multi-Field'!$E$111=[1]Lists!BF509,'[1]Multi-Field'!$F$111="undrained"),BH509,""))</f>
        <v/>
      </c>
      <c r="FP509" s="409" t="str">
        <f>IF(AND('[1]Multi-Field'!$E$112=[1]Lists!BF509,'[1]Multi-Field'!$F$112="Drained"),BI509,IF(AND('[1]Multi-Field'!$E$112=[1]Lists!BF509,'[1]Multi-Field'!$F$112="undrained"),BH509,""))</f>
        <v/>
      </c>
      <c r="FQ509" s="409" t="str">
        <f>IF(AND('[1]Multi-Field'!$E$113=[1]Lists!BF509,'[1]Multi-Field'!$F$113="Drained"),BI509,IF(AND('[1]Multi-Field'!$E$113=[1]Lists!BF509,'[1]Multi-Field'!$F$113="undrained"),BH509,""))</f>
        <v/>
      </c>
      <c r="FR509" s="409" t="str">
        <f>IF(AND('[1]Multi-Field'!$E$114=[1]Lists!BF509,'[1]Multi-Field'!$F$114="Drained"),BI509,IF(AND('[1]Multi-Field'!$E$114=[1]Lists!BF509,'[1]Multi-Field'!$F$114="undrained"),BH509,""))</f>
        <v/>
      </c>
      <c r="FS509" s="409" t="str">
        <f>IF(AND('[1]Multi-Field'!$E$115=[1]Lists!BF509,'[1]Multi-Field'!$F$115="Drained"),BI509,IF(AND('[1]Multi-Field'!$E$115=[1]Lists!BF509,'[1]Multi-Field'!$F$115="undrained"),BH509,""))</f>
        <v/>
      </c>
      <c r="FT509" s="409" t="str">
        <f>IF(AND('[1]Multi-Field'!$E$116=[1]Lists!BF509,'[1]Multi-Field'!$F$116="Drained"),BI509,IF(AND('[1]Multi-Field'!$E$116=[1]Lists!BF509,'[1]Multi-Field'!$F$116="undrained"),BH509,""))</f>
        <v/>
      </c>
      <c r="FU509" s="409" t="str">
        <f>IF(AND('[1]Multi-Field'!$E$117=[1]Lists!BF509,'[1]Multi-Field'!$F$117="Drained"),BI509,IF(AND('[1]Multi-Field'!$E$117=[1]Lists!BF509,'[1]Multi-Field'!$F$117="undrained"),BH509,""))</f>
        <v/>
      </c>
      <c r="FV509" s="409" t="str">
        <f>IF(AND('[1]Multi-Field'!$E$118=[1]Lists!BF509,'[1]Multi-Field'!$F$118="Drained"),BI509,IF(AND('[1]Multi-Field'!$E$118=[1]Lists!BF509,'[1]Multi-Field'!$F$118="undrained"),BH509,""))</f>
        <v/>
      </c>
      <c r="FW509" s="409" t="str">
        <f>IF(AND('[1]Multi-Field'!$E$119=[1]Lists!BF509,'[1]Multi-Field'!$F$119="Drained"),BI509,IF(AND('[1]Multi-Field'!$E$119=[1]Lists!BF509,'[1]Multi-Field'!$F$119="undrained"),BH509,""))</f>
        <v/>
      </c>
      <c r="FX509" s="409" t="str">
        <f>IF(AND('[1]Multi-Field'!$E$120=[1]Lists!BF509,'[1]Multi-Field'!$F$120="Drained"),BI509,IF(AND('[1]Multi-Field'!$E$120=[1]Lists!BF509,'[1]Multi-Field'!$F$120="undrained"),BH509,""))</f>
        <v/>
      </c>
      <c r="GC509" s="4">
        <v>1</v>
      </c>
    </row>
    <row r="510" spans="1:185" ht="13.5" customHeight="1">
      <c r="A510" s="7" t="s">
        <v>596</v>
      </c>
      <c r="B510" s="7"/>
      <c r="C510" s="7"/>
      <c r="D510" s="8">
        <v>70</v>
      </c>
      <c r="E510" s="8">
        <f t="shared" si="67"/>
        <v>70</v>
      </c>
      <c r="F510" s="8">
        <f t="shared" si="68"/>
        <v>70</v>
      </c>
      <c r="G510" s="8">
        <v>70</v>
      </c>
      <c r="H510" s="8">
        <v>70</v>
      </c>
      <c r="I510" s="8">
        <f t="shared" si="71"/>
        <v>70</v>
      </c>
      <c r="J510" s="8">
        <f t="shared" si="72"/>
        <v>70</v>
      </c>
      <c r="K510" s="8">
        <v>70</v>
      </c>
      <c r="L510" s="8">
        <v>130</v>
      </c>
      <c r="M510" s="8">
        <f t="shared" si="69"/>
        <v>130</v>
      </c>
      <c r="N510" s="8">
        <f t="shared" si="70"/>
        <v>130</v>
      </c>
      <c r="O510" s="8">
        <v>130</v>
      </c>
      <c r="P510" s="391"/>
      <c r="Q510" s="83"/>
      <c r="R510" s="395"/>
      <c r="S510" s="395" t="str">
        <f t="shared" si="73"/>
        <v/>
      </c>
      <c r="T510" s="395"/>
      <c r="U510" s="396"/>
      <c r="BF510" s="411" t="s">
        <v>1674</v>
      </c>
      <c r="BG510" s="412">
        <v>4</v>
      </c>
      <c r="BH510" s="412">
        <v>5</v>
      </c>
      <c r="BI510" s="412">
        <v>5</v>
      </c>
      <c r="BJ510" s="409" t="e">
        <f>IF(AND('[1]Single Field'!#REF!=[1]Lists!BF510,'[1]Single Field'!#REF!="Drained"),"x",IF(AND('[1]Single Field'!#REF!=[1]Lists!BF510,'[1]Single Field'!#REF!="Undrained"),O,""))</f>
        <v>#REF!</v>
      </c>
      <c r="BK510" s="409" t="str">
        <f>IF(AND('[1]Multi-Field'!$E$3=[1]Lists!BF510,'[1]Multi-Field'!$F$3="Drained"),BI510,IF(AND('[1]Multi-Field'!$E$3=BF510,'[1]Multi-Field'!$F$3="undrained"),BH510,""))</f>
        <v/>
      </c>
      <c r="BL510" s="409" t="str">
        <f>IF(AND('[1]Multi-Field'!$E$4=BF510,'[1]Multi-Field'!$F$4="Drained"),BI510,IF(AND('[1]Multi-Field'!$E$4=BF510,'[1]Multi-Field'!$F$4="undrained"),BH510,""))</f>
        <v/>
      </c>
      <c r="BM510" s="409" t="str">
        <f>IF(AND('[1]Multi-Field'!$E$5=BF510,'[1]Multi-Field'!$F$5="Drained"),BI510,IF(AND('[1]Multi-Field'!$E$5=BF510,'[1]Multi-Field'!$F$5="undrained"),BH510,""))</f>
        <v/>
      </c>
      <c r="BN510" s="409" t="str">
        <f>IF(AND('[1]Multi-Field'!$E$6=BF510,'[1]Multi-Field'!$F$6="Drained"),BI510,IF(AND('[1]Multi-Field'!$E$6=BF510,'[1]Multi-Field'!$F$6="undrained"),BH510,""))</f>
        <v/>
      </c>
      <c r="BO510" s="409" t="str">
        <f>IF(AND('[1]Multi-Field'!$E$7=BF510,'[1]Multi-Field'!$F$7="Drained"),BI510,IF(AND('[1]Multi-Field'!$E$7=BF510,'[1]Multi-Field'!$F$7="undrained"),BH510,""))</f>
        <v/>
      </c>
      <c r="BP510" s="409" t="str">
        <f>IF(AND('[1]Multi-Field'!$E$8=BF510,'[1]Multi-Field'!$F$8="Drained"),BI510,IF(AND('[1]Multi-Field'!$E$8=BF510,'[1]Multi-Field'!$F$8="undrained"),BH510,""))</f>
        <v/>
      </c>
      <c r="BQ510" s="409" t="str">
        <f>IF(AND('[1]Multi-Field'!$E$9=BF510,'[1]Multi-Field'!$F$9="Drained"),BI510,IF(AND('[1]Multi-Field'!$E$9=BF510,'[1]Multi-Field'!$F$9="undrained"),BH510,""))</f>
        <v/>
      </c>
      <c r="BR510" s="409" t="str">
        <f>IF(AND('[1]Multi-Field'!$E$10=BF510,'[1]Multi-Field'!$F$10="Drained"),BI510,IF(AND('[1]Multi-Field'!$E$10=BF510,'[1]Multi-Field'!$F$10="undrained"),BH510,""))</f>
        <v/>
      </c>
      <c r="BS510" s="409" t="str">
        <f>IF(AND('[1]Multi-Field'!$E$11=BF510,'[1]Multi-Field'!$F$11="Drained"),BI510,IF(AND('[1]Multi-Field'!$E$11=BF510,'[1]Multi-Field'!$F$11="undrained"),BH510,""))</f>
        <v/>
      </c>
      <c r="BT510" s="409" t="str">
        <f>IF(AND('[1]Multi-Field'!$E$12=BF510,'[1]Multi-Field'!$F$12="Drained"),BI510,IF(AND('[1]Multi-Field'!$E$12=BF510,'[1]Multi-Field'!$F$12="undrained"),BH510,""))</f>
        <v/>
      </c>
      <c r="BU510" s="409" t="str">
        <f>IF(AND('[1]Multi-Field'!$E$13=BF510,'[1]Multi-Field'!$F$13="Drained"),BI510,IF(AND('[1]Multi-Field'!$E$3=BF510,'[1]Multi-Field'!$F$13="undrained"),BH510,""))</f>
        <v/>
      </c>
      <c r="BV510" s="409" t="str">
        <f>IF(AND('[1]Multi-Field'!$E$14=BF510,'[1]Multi-Field'!$F$14="Drained"),BI510,IF(AND('[1]Multi-Field'!$E$14=BF510,'[1]Multi-Field'!$F$14="undrained"),BH510,""))</f>
        <v/>
      </c>
      <c r="BW510" s="409" t="str">
        <f>IF(AND('[1]Multi-Field'!$E$15=BF510,'[1]Multi-Field'!$F$15="Drained"),BI510,IF(AND('[1]Multi-Field'!$E$15=BF510,'[1]Multi-Field'!$F$15="undrained"),BH510,""))</f>
        <v/>
      </c>
      <c r="BX510" s="409" t="str">
        <f>IF(AND('[1]Multi-Field'!$E$16=[1]Lists!BF510,'[1]Multi-Field'!$F$16="Drained"),BI510,IF(AND('[1]Multi-Field'!$E$16=[1]Lists!BF510,'[1]Multi-Field'!$F$16="undrained"),BH510,""))</f>
        <v/>
      </c>
      <c r="BY510" s="409" t="str">
        <f>IF(AND('[1]Multi-Field'!$E$17=[1]Lists!BF510,'[1]Multi-Field'!$F$17="Drained"),BI510,IF(AND('[1]Multi-Field'!$E$17=[1]Lists!BF510,'[1]Multi-Field'!$F$17="undrained"),BH510,""))</f>
        <v/>
      </c>
      <c r="BZ510" s="409" t="str">
        <f>IF(AND('[1]Multi-Field'!$E$18=[1]Lists!BF510,'[1]Multi-Field'!$F$18="Drained"),BI510,IF(AND('[1]Multi-Field'!$E$18=[1]Lists!BF510,'[1]Multi-Field'!$F$18="undrained"),BH510,""))</f>
        <v/>
      </c>
      <c r="CA510" s="409" t="str">
        <f>IF(AND('[1]Multi-Field'!$E$19=[1]Lists!BF510,'[1]Multi-Field'!$F$19="Drained"),BI510,IF(AND('[1]Multi-Field'!$E$19=[1]Lists!BF510,'[1]Multi-Field'!$F$19="undrained"),BH510,""))</f>
        <v/>
      </c>
      <c r="CB510" s="409" t="str">
        <f>IF(AND('[1]Multi-Field'!$E$20=[1]Lists!BF510,'[1]Multi-Field'!$F$20="Drained"),BI510,IF(AND('[1]Multi-Field'!$E$20=[1]Lists!BF510,'[1]Multi-Field'!$F$20="undrained"),BH510,""))</f>
        <v/>
      </c>
      <c r="CC510" s="409" t="str">
        <f>IF(AND('[1]Multi-Field'!$E$21=[1]Lists!BF510,'[1]Multi-Field'!$F$21="Drained"),BI510,IF(AND('[1]Multi-Field'!$E$21=[1]Lists!BF510,'[1]Multi-Field'!$F$21="undrained"),BH510,""))</f>
        <v/>
      </c>
      <c r="CD510" s="409" t="str">
        <f>IF(AND('[1]Multi-Field'!$E$22=[1]Lists!BF510,'[1]Multi-Field'!$F$22="Drained"),BI510,IF(AND('[1]Multi-Field'!$E$22=[1]Lists!BF510,'[1]Multi-Field'!$F$22="undrained"),BH510,""))</f>
        <v/>
      </c>
      <c r="CE510" s="409" t="str">
        <f>IF(AND('[1]Multi-Field'!$E$23=[1]Lists!BF510,'[1]Multi-Field'!$F$23="Drained"),BI510,IF(AND('[1]Multi-Field'!$E$23=[1]Lists!BF510,'[1]Multi-Field'!$F$23="undrained"),BH510,""))</f>
        <v/>
      </c>
      <c r="CF510" s="409" t="str">
        <f>IF(AND('[1]Multi-Field'!$E$24=[1]Lists!BF510,'[1]Multi-Field'!$F$24="Drained"),BI510,IF(AND('[1]Multi-Field'!$E$24=[1]Lists!BF510,'[1]Multi-Field'!$F$24="undrained"),BH510,""))</f>
        <v/>
      </c>
      <c r="CG510" s="409" t="str">
        <f>IF(AND('[1]Multi-Field'!$E$25=[1]Lists!BF510,'[1]Multi-Field'!$F$25="Drained"),BI510,IF(AND('[1]Multi-Field'!$E$25=[1]Lists!BF510,'[1]Multi-Field'!$F$25="undrained"),BH510,""))</f>
        <v/>
      </c>
      <c r="CH510" s="409" t="str">
        <f>IF(AND('[1]Multi-Field'!$E$26=[1]Lists!BF510,'[1]Multi-Field'!$F$26="Drained"),BI510,IF(AND('[1]Multi-Field'!$E$26=[1]Lists!BF510,'[1]Multi-Field'!$F$26="undrained"),BH510,""))</f>
        <v/>
      </c>
      <c r="CI510" s="409" t="str">
        <f>IF(AND('[1]Multi-Field'!$E$27=[1]Lists!BF510,'[1]Multi-Field'!$F$27="Drained"),BI510,IF(AND('[1]Multi-Field'!$E$27=[1]Lists!BF510,'[1]Multi-Field'!$F$27="undrained"),BH510,""))</f>
        <v/>
      </c>
      <c r="CJ510" s="409" t="str">
        <f>IF(AND('[1]Multi-Field'!$E$28=[1]Lists!BF510,'[1]Multi-Field'!$F$28="Drained"),BI510,IF(AND('[1]Multi-Field'!$E$28=[1]Lists!BF510,'[1]Multi-Field'!$F$28="undrained"),BH510,""))</f>
        <v/>
      </c>
      <c r="CK510" s="409" t="str">
        <f>IF(AND('[1]Multi-Field'!$E$29=[1]Lists!BF510,'[1]Multi-Field'!$F$29="Drained"),BI510,IF(AND('[1]Multi-Field'!$E$29=[1]Lists!BF510,'[1]Multi-Field'!$F$29="undrained"),BH510,""))</f>
        <v/>
      </c>
      <c r="CL510" s="409" t="str">
        <f>IF(AND('[1]Multi-Field'!$E$30=[1]Lists!BF510,'[1]Multi-Field'!$F$30="Drained"),BI510,IF(AND('[1]Multi-Field'!$E$30=[1]Lists!BF510,'[1]Multi-Field'!$F$30="undrained"),BH510,""))</f>
        <v/>
      </c>
      <c r="CM510" s="409" t="str">
        <f>IF(AND('[1]Multi-Field'!$E$31=[1]Lists!BF510,'[1]Multi-Field'!$F$31="Drained"),BI510,IF(AND('[1]Multi-Field'!$E$31=[1]Lists!BF510,'[1]Multi-Field'!$F$31="undrained"),BH510,""))</f>
        <v/>
      </c>
      <c r="CN510" s="409" t="str">
        <f>IF(AND('[1]Multi-Field'!$E$32=[1]Lists!BF510,'[1]Multi-Field'!$F$32="Drained"),BI510,IF(AND('[1]Multi-Field'!$E$32=[1]Lists!BF510,'[1]Multi-Field'!$F$32="undrained"),BH510,""))</f>
        <v/>
      </c>
      <c r="CO510" s="409" t="str">
        <f>IF(AND('[1]Multi-Field'!$E$33=[1]Lists!BF510,'[1]Multi-Field'!$F$33="Drained"),BI510,IF(AND('[1]Multi-Field'!$E$33=[1]Lists!BF510,'[1]Multi-Field'!$F$33="undrained"),BH510,""))</f>
        <v/>
      </c>
      <c r="CP510" s="409" t="str">
        <f>IF(AND('[1]Multi-Field'!$E$34=[1]Lists!BF510,'[1]Multi-Field'!$F$34="Drained"),BI510,IF(AND('[1]Multi-Field'!$E$34=[1]Lists!BF510,'[1]Multi-Field'!$F$34="undrained"),BH510,""))</f>
        <v/>
      </c>
      <c r="CQ510" s="409" t="str">
        <f>IF(AND('[1]Multi-Field'!$E$35=[1]Lists!BF510,'[1]Multi-Field'!$F$35="Drained"),BI510,IF(AND('[1]Multi-Field'!$E$35=[1]Lists!BF510,'[1]Multi-Field'!$F$35="undrained"),BH510,""))</f>
        <v/>
      </c>
      <c r="CR510" s="409" t="str">
        <f>IF(AND('[1]Multi-Field'!$E$36=[1]Lists!BF510,'[1]Multi-Field'!$F$36="Drained"),BI510,IF(AND('[1]Multi-Field'!$E$36=[1]Lists!BF510,'[1]Multi-Field'!$F$36="undrained"),BH510,""))</f>
        <v/>
      </c>
      <c r="CS510" s="409" t="str">
        <f>IF(AND('[1]Multi-Field'!$E$37=[1]Lists!BF510,'[1]Multi-Field'!$F$37="Drained"),BI510,IF(AND('[1]Multi-Field'!$E$37=[1]Lists!BF510,'[1]Multi-Field'!$F$37="undrained"),BH510,""))</f>
        <v/>
      </c>
      <c r="CT510" s="409" t="str">
        <f>IF(AND('[1]Multi-Field'!$E$38=[1]Lists!BF510,'[1]Multi-Field'!$F$38="Drained"),BI510,IF(AND('[1]Multi-Field'!$E$38=[1]Lists!BF510,'[1]Multi-Field'!$F$38="undrained"),BH510,""))</f>
        <v/>
      </c>
      <c r="CU510" s="409" t="str">
        <f>IF(AND('[1]Multi-Field'!$E$39=[1]Lists!BF510,'[1]Multi-Field'!$F$39="Drained"),BI510,IF(AND('[1]Multi-Field'!$E$39=[1]Lists!BF510,'[1]Multi-Field'!$F$39="undrained"),BH510,""))</f>
        <v/>
      </c>
      <c r="CV510" s="409" t="str">
        <f>IF(AND('[1]Multi-Field'!$E$40=[1]Lists!BF510,'[1]Multi-Field'!$F$40="Drained"),BI510,IF(AND('[1]Multi-Field'!$E$40=[1]Lists!BF510,'[1]Multi-Field'!$F$40="undrained"),BH510,""))</f>
        <v/>
      </c>
      <c r="CW510" s="409" t="str">
        <f>IF(AND('[1]Multi-Field'!$E$41=[1]Lists!BF510,'[1]Multi-Field'!$F$40="Drained"),BI510,IF(AND('[1]Multi-Field'!$E$40=[1]Lists!BF510,'[1]Multi-Field'!$F$40="undrained"),BH510,""))</f>
        <v/>
      </c>
      <c r="CX510" s="409" t="str">
        <f>IF(AND('[1]Multi-Field'!$E$42=[1]Lists!BF510,'[1]Multi-Field'!$F$42="Drained"),BI510,IF(AND('[1]Multi-Field'!$E$42=[1]Lists!BF510,'[1]Multi-Field'!$F$42="undrained"),BH510,""))</f>
        <v/>
      </c>
      <c r="CY510" s="409" t="str">
        <f>IF(AND('[1]Multi-Field'!$E$43=[1]Lists!BF510,'[1]Multi-Field'!$F$43="Drained"),BI510,IF(AND('[1]Multi-Field'!$E$43=[1]Lists!BF510,'[1]Multi-Field'!$F$43="undrained"),BH510,""))</f>
        <v/>
      </c>
      <c r="CZ510" s="409" t="str">
        <f>IF(AND('[1]Multi-Field'!$E$44=[1]Lists!BF510,'[1]Multi-Field'!$F$44="Drained"),BI510,IF(AND('[1]Multi-Field'!$E$44=[1]Lists!BF510,'[1]Multi-Field'!$F$44="undrained"),BH510,""))</f>
        <v/>
      </c>
      <c r="DA510" s="409" t="str">
        <f>IF(AND('[1]Multi-Field'!$E$45=[1]Lists!BF510,'[1]Multi-Field'!$F$45="Drained"),BI510,IF(AND('[1]Multi-Field'!$E$45=[1]Lists!BF510,'[1]Multi-Field'!$F$45="undrained"),BH510,""))</f>
        <v/>
      </c>
      <c r="DB510" s="409" t="str">
        <f>IF(AND('[1]Multi-Field'!$E$46=[1]Lists!BF510,'[1]Multi-Field'!$F$46="Drained"),BI510,IF(AND('[1]Multi-Field'!$E$46=[1]Lists!BF510,'[1]Multi-Field'!$F$46="undrained"),BH510,""))</f>
        <v/>
      </c>
      <c r="DC510" s="409" t="str">
        <f>IF(AND('[1]Multi-Field'!$E$47=[1]Lists!BF510,'[1]Multi-Field'!$F$47="Drained"),BI510,IF(AND('[1]Multi-Field'!$E$47=[1]Lists!BF510,'[1]Multi-Field'!$F$47="undrained"),BH510,""))</f>
        <v/>
      </c>
      <c r="DD510" s="409" t="str">
        <f>IF(AND('[1]Multi-Field'!$E$48=[1]Lists!BF510,'[1]Multi-Field'!$F$48="Drained"),BI510,IF(AND('[1]Multi-Field'!$E$48=[1]Lists!BF510,'[1]Multi-Field'!$F$48="undrained"),BH510,""))</f>
        <v/>
      </c>
      <c r="DE510" s="409" t="str">
        <f>IF(AND('[1]Multi-Field'!$E$49=[1]Lists!BF510,'[1]Multi-Field'!$F$49="Drained"),BI510,IF(AND('[1]Multi-Field'!$E$49=[1]Lists!BF510,'[1]Multi-Field'!$F$9="undrained"),BH510,""))</f>
        <v/>
      </c>
      <c r="DF510" s="409" t="str">
        <f>IF(AND('[1]Multi-Field'!$E$50=[1]Lists!BF510,'[1]Multi-Field'!$F$50="Drained"),BI510,IF(AND('[1]Multi-Field'!$E$50=[1]Lists!BF510,'[1]Multi-Field'!$F$50="undrained"),BH510,""))</f>
        <v/>
      </c>
      <c r="DG510" s="409" t="str">
        <f>IF(AND('[1]Multi-Field'!$E$51=[1]Lists!BF510,'[1]Multi-Field'!$F$51="Drained"),BI510,IF(AND('[1]Multi-Field'!$E$51=[1]Lists!BF510,'[1]Multi-Field'!$F$51="undrained"),BH510,""))</f>
        <v/>
      </c>
      <c r="DH510" s="409" t="str">
        <f>IF(AND('[1]Multi-Field'!$E$52=[1]Lists!BF510,'[1]Multi-Field'!$F$52="Drained"),BI510,IF(AND('[1]Multi-Field'!$E$52=[1]Lists!BF510,'[1]Multi-Field'!$F$52="undrained"),BH510,""))</f>
        <v/>
      </c>
      <c r="DI510" s="409" t="str">
        <f>IF(AND('[1]Multi-Field'!$E$53=[1]Lists!BF510,'[1]Multi-Field'!$F$53="Drained"),BI510,IF(AND('[1]Multi-Field'!$E$53=[1]Lists!BF510,'[1]Multi-Field'!$F$53="undrained"),BH510,""))</f>
        <v/>
      </c>
      <c r="DJ510" s="409" t="str">
        <f>IF(AND('[1]Multi-Field'!$E$54=[1]Lists!BF510,'[1]Multi-Field'!$F$54="Drained"),BI510,IF(AND('[1]Multi-Field'!$E$54=[1]Lists!BF510,'[1]Multi-Field'!$F$54="undrained"),BH510,""))</f>
        <v/>
      </c>
      <c r="DK510" s="409" t="str">
        <f>IF(AND('[1]Multi-Field'!$E$55=[1]Lists!BF510,'[1]Multi-Field'!$F$55="Drained"),BI510,IF(AND('[1]Multi-Field'!$E$55=[1]Lists!BF510,'[1]Multi-Field'!$F$55="undrained"),BH510,""))</f>
        <v/>
      </c>
      <c r="DL510" s="409" t="str">
        <f>IF(AND('[1]Multi-Field'!$E$56=[1]Lists!BF510,'[1]Multi-Field'!$F$56="Drained"),BI510,IF(AND('[1]Multi-Field'!$E$56=[1]Lists!BF510,'[1]Multi-Field'!$F$56="undrained"),BH510,""))</f>
        <v/>
      </c>
      <c r="DM510" s="409" t="str">
        <f>IF(AND('[1]Multi-Field'!$E$57=[1]Lists!BF510,'[1]Multi-Field'!$F$57="Drained"),BI510,IF(AND('[1]Multi-Field'!$E$57=[1]Lists!BF510,'[1]Multi-Field'!$F$57="undrained"),BH510,""))</f>
        <v/>
      </c>
      <c r="DN510" s="409" t="str">
        <f>IF(AND('[1]Multi-Field'!$E$58=[1]Lists!BF510,'[1]Multi-Field'!$F$58="Drained"),BI510,IF(AND('[1]Multi-Field'!$E$58=[1]Lists!BF510,'[1]Multi-Field'!$F$58="undrained"),BH510,""))</f>
        <v/>
      </c>
      <c r="DO510" s="409" t="str">
        <f>IF(AND('[1]Multi-Field'!$E$59=[1]Lists!BF510,'[1]Multi-Field'!$F$59="Drained"),BI510,IF(AND('[1]Multi-Field'!$E$59=[1]Lists!BF510,'[1]Multi-Field'!$F$59="undrained"),BH510,""))</f>
        <v/>
      </c>
      <c r="DP510" s="409" t="str">
        <f>IF(AND('[1]Multi-Field'!$E$60=[1]Lists!BF510,'[1]Multi-Field'!$F$60="Drained"),BI510,IF(AND('[1]Multi-Field'!$E$60=[1]Lists!BF510,'[1]Multi-Field'!$F$60="undrained"),BH510,""))</f>
        <v/>
      </c>
      <c r="DQ510" s="409" t="str">
        <f>IF(AND('[1]Multi-Field'!$E$61=[1]Lists!BF510,'[1]Multi-Field'!$F$61="Drained"),BI510,IF(AND('[1]Multi-Field'!$E$61=[1]Lists!BF510,'[1]Multi-Field'!$F$61="undrained"),BH510,""))</f>
        <v/>
      </c>
      <c r="DR510" s="409" t="str">
        <f>IF(AND('[1]Multi-Field'!$E$62=[1]Lists!BF510,'[1]Multi-Field'!$F$62="Drained"),BI510,IF(AND('[1]Multi-Field'!$E$62=[1]Lists!BF510,'[1]Multi-Field'!$F$62="undrained"),BH510,""))</f>
        <v/>
      </c>
      <c r="DS510" s="409" t="str">
        <f>IF(AND('[1]Multi-Field'!$E$63=[1]Lists!BF510,'[1]Multi-Field'!$F$63="Drained"),BI510,IF(AND('[1]Multi-Field'!$E$63=[1]Lists!BF510,'[1]Multi-Field'!$F$63="undrained"),BH510,""))</f>
        <v/>
      </c>
      <c r="DT510" s="409" t="str">
        <f>IF(AND('[1]Multi-Field'!$E$64=[1]Lists!BF510,'[1]Multi-Field'!$F$64="Drained"),BI510,IF(AND('[1]Multi-Field'!$E$64=[1]Lists!BF510,'[1]Multi-Field'!$F$64="undrained"),BH510,""))</f>
        <v/>
      </c>
      <c r="DU510" s="409" t="str">
        <f>IF(AND('[1]Multi-Field'!$E$65=[1]Lists!BF510,'[1]Multi-Field'!$F$65="Drained"),BI510,IF(AND('[1]Multi-Field'!$E$65=[1]Lists!BF510,'[1]Multi-Field'!$F$65="undrained"),BH510,""))</f>
        <v/>
      </c>
      <c r="DV510" s="409" t="str">
        <f>IF(AND('[1]Multi-Field'!$E$66=[1]Lists!BF510,'[1]Multi-Field'!$F$66="Drained"),BI510,IF(AND('[1]Multi-Field'!$E$66=[1]Lists!BF510,'[1]Multi-Field'!$F$66="undrained"),BH510,""))</f>
        <v/>
      </c>
      <c r="DW510" s="409" t="str">
        <f>IF(AND('[1]Multi-Field'!$E$67=[1]Lists!BF510,'[1]Multi-Field'!$F$67="Drained"),BI510,IF(AND('[1]Multi-Field'!$E$67=[1]Lists!BF510,'[1]Multi-Field'!$F$67="undrained"),BH510,""))</f>
        <v/>
      </c>
      <c r="DX510" s="409" t="str">
        <f>IF(AND('[1]Multi-Field'!$E$68=[1]Lists!BF510,'[1]Multi-Field'!$F$68="Drained"),BI510,IF(AND('[1]Multi-Field'!$E$68=[1]Lists!BF510,'[1]Multi-Field'!$F$68="undrained"),BH510,""))</f>
        <v/>
      </c>
      <c r="DY510" s="409" t="str">
        <f>IF(AND('[1]Multi-Field'!$E$69=[1]Lists!BF510,'[1]Multi-Field'!$F$69="Drained"),BI510,IF(AND('[1]Multi-Field'!$E$69=[1]Lists!BF510,'[1]Multi-Field'!$F$69="undrained"),BH510,""))</f>
        <v/>
      </c>
      <c r="DZ510" s="409" t="str">
        <f>IF(AND('[1]Multi-Field'!$E$70=[1]Lists!BF510,'[1]Multi-Field'!$F$70="Drained"),BI510,IF(AND('[1]Multi-Field'!$E$70=[1]Lists!BF510,'[1]Multi-Field'!$F$70="undrained"),BH510,""))</f>
        <v/>
      </c>
      <c r="EA510" s="409" t="str">
        <f>IF(AND('[1]Multi-Field'!$E$71=[1]Lists!BF510,'[1]Multi-Field'!$F$71="Drained"),BI510,IF(AND('[1]Multi-Field'!$E$71=[1]Lists!BF510,'[1]Multi-Field'!$F$71="undrained"),BH510,""))</f>
        <v/>
      </c>
      <c r="EB510" s="409" t="str">
        <f>IF(AND('[1]Multi-Field'!$E$72=[1]Lists!BF510,'[1]Multi-Field'!$F$72="Drained"),BI510,IF(AND('[1]Multi-Field'!$E$72=[1]Lists!BF510,'[1]Multi-Field'!$F$72="undrained"),BH510,""))</f>
        <v/>
      </c>
      <c r="EC510" s="409" t="str">
        <f>IF(AND('[1]Multi-Field'!$E$73=[1]Lists!BF510,'[1]Multi-Field'!$F$73="Drained"),BI510,IF(AND('[1]Multi-Field'!$E$73=[1]Lists!BF510,'[1]Multi-Field'!$F$73="undrained"),BH510,""))</f>
        <v/>
      </c>
      <c r="ED510" s="409" t="str">
        <f>IF(AND('[1]Multi-Field'!$E$74=[1]Lists!BF510,'[1]Multi-Field'!$F$74="Drained"),BI510,IF(AND('[1]Multi-Field'!$E$74=[1]Lists!BF510,'[1]Multi-Field'!$F$74="undrained"),BH510,""))</f>
        <v/>
      </c>
      <c r="EE510" s="409" t="str">
        <f>IF(AND('[1]Multi-Field'!$E$75=[1]Lists!BF510,'[1]Multi-Field'!$F$75="Drained"),BI510,IF(AND('[1]Multi-Field'!$E$75=[1]Lists!BF510,'[1]Multi-Field'!$F$75="undrained"),BH510,""))</f>
        <v/>
      </c>
      <c r="EF510" s="409" t="str">
        <f>IF(AND('[1]Multi-Field'!$E$76=[1]Lists!BF510,'[1]Multi-Field'!$F$76="Drained"),BI510,IF(AND('[1]Multi-Field'!$E$76=[1]Lists!BF510,'[1]Multi-Field'!$F$6="undrained"),BH510,""))</f>
        <v/>
      </c>
      <c r="EG510" s="409" t="str">
        <f>IF(AND('[1]Multi-Field'!$E$77=[1]Lists!BF510,'[1]Multi-Field'!$F$77="Drained"),BI510,IF(AND('[1]Multi-Field'!$E$77=[1]Lists!BF510,'[1]Multi-Field'!$F$77="undrained"),BH510,""))</f>
        <v/>
      </c>
      <c r="EH510" s="409" t="str">
        <f>IF(AND('[1]Multi-Field'!$E$78=[1]Lists!BF510,'[1]Multi-Field'!$F$78="Drained"),BI510,IF(AND('[1]Multi-Field'!$E$78=[1]Lists!BF510,'[1]Multi-Field'!$F$78="undrained"),BH510,""))</f>
        <v/>
      </c>
      <c r="EI510" s="409" t="str">
        <f>IF(AND('[1]Multi-Field'!$E$79=[1]Lists!BF510,'[1]Multi-Field'!$F$79="Drained"),BI510,IF(AND('[1]Multi-Field'!$E$79=[1]Lists!BF510,'[1]Multi-Field'!$F$79="undrained"),BH510,""))</f>
        <v/>
      </c>
      <c r="EJ510" s="409" t="str">
        <f>IF(AND('[1]Multi-Field'!$E$80=[1]Lists!BF510,'[1]Multi-Field'!$F$80="Drained"),BI510,IF(AND('[1]Multi-Field'!$E$80=[1]Lists!BF510,'[1]Multi-Field'!$F$80="undrained"),BH510,""))</f>
        <v/>
      </c>
      <c r="EK510" s="409" t="str">
        <f>IF(AND('[1]Multi-Field'!$E$81=[1]Lists!BF510,'[1]Multi-Field'!$F$81="Drained"),BI510,IF(AND('[1]Multi-Field'!$E$81=[1]Lists!BF510,'[1]Multi-Field'!$F$81="undrained"),BH510,""))</f>
        <v/>
      </c>
      <c r="EL510" s="409" t="str">
        <f>IF(AND('[1]Multi-Field'!$E$82=[1]Lists!BF510,'[1]Multi-Field'!$F$82="Drained"),BI510,IF(AND('[1]Multi-Field'!$E$82=[1]Lists!BF510,'[1]Multi-Field'!$F$82="undrained"),BH510,""))</f>
        <v/>
      </c>
      <c r="EM510" s="409" t="str">
        <f>IF(AND('[1]Multi-Field'!$E$83=[1]Lists!BF510,'[1]Multi-Field'!$F$83="Drained"),BI510,IF(AND('[1]Multi-Field'!$E$83=[1]Lists!BF510,'[1]Multi-Field'!$F$83="undrained"),BH510,""))</f>
        <v/>
      </c>
      <c r="EN510" s="409" t="str">
        <f>IF(AND('[1]Multi-Field'!$E$84=[1]Lists!BF510,'[1]Multi-Field'!$F$84="Drained"),BI510,IF(AND('[1]Multi-Field'!$E$84=[1]Lists!BF510,'[1]Multi-Field'!$F$84="undrained"),BH510,""))</f>
        <v/>
      </c>
      <c r="EO510" s="409" t="str">
        <f>IF(AND('[1]Multi-Field'!$E$85=[1]Lists!BF510,'[1]Multi-Field'!$F$85="Drained"),BI510,IF(AND('[1]Multi-Field'!$E$85=[1]Lists!BF510,'[1]Multi-Field'!$F$85="undrained"),BH510,""))</f>
        <v/>
      </c>
      <c r="EP510" s="409" t="str">
        <f>IF(AND('[1]Multi-Field'!$E$86=[1]Lists!BF510,'[1]Multi-Field'!$F$86="Drained"),BI510,IF(AND('[1]Multi-Field'!$E$86=[1]Lists!BF510,'[1]Multi-Field'!$F$86="undrained"),BH510,""))</f>
        <v/>
      </c>
      <c r="EQ510" s="409" t="str">
        <f>IF(AND('[1]Multi-Field'!$E$87=[1]Lists!BF510,'[1]Multi-Field'!$F$87="Drained"),BI510,IF(AND('[1]Multi-Field'!$E$87=[1]Lists!BF510,'[1]Multi-Field'!$F$87="undrained"),BH510,""))</f>
        <v/>
      </c>
      <c r="ER510" s="409" t="str">
        <f>IF(AND('[1]Multi-Field'!$E$88=[1]Lists!BF510,'[1]Multi-Field'!$F$88="Drained"),BI510,IF(AND('[1]Multi-Field'!$E$88=[1]Lists!BF510,'[1]Multi-Field'!$F$88="undrained"),BH510,""))</f>
        <v/>
      </c>
      <c r="ES510" s="409" t="str">
        <f>IF(AND('[1]Multi-Field'!$E$89=[1]Lists!BF510,'[1]Multi-Field'!$F$89="Drained"),BI510,IF(AND('[1]Multi-Field'!$E$89=[1]Lists!BF510,'[1]Multi-Field'!$F$89="undrained"),BH510,""))</f>
        <v/>
      </c>
      <c r="ET510" s="409" t="str">
        <f>IF(AND('[1]Multi-Field'!$E$90=[1]Lists!BF510,'[1]Multi-Field'!$F$90="Drained"),BI510,IF(AND('[1]Multi-Field'!$E$90=[1]Lists!BF510,'[1]Multi-Field'!$F$90="undrained"),BH510,""))</f>
        <v/>
      </c>
      <c r="EU510" s="409" t="str">
        <f>IF(AND('[1]Multi-Field'!$E$91=[1]Lists!BF510,'[1]Multi-Field'!$F$91="Drained"),BI510,IF(AND('[1]Multi-Field'!$E$91=[1]Lists!BF510,'[1]Multi-Field'!$F$91="undrained"),BH510,""))</f>
        <v/>
      </c>
      <c r="EV510" s="409" t="str">
        <f>IF(AND('[1]Multi-Field'!$E$92=[1]Lists!BF510,'[1]Multi-Field'!$F$92="Drained"),BI510,IF(AND('[1]Multi-Field'!$E$92=[1]Lists!BF510,'[1]Multi-Field'!$F$92="undrained"),BH510,""))</f>
        <v/>
      </c>
      <c r="EW510" s="409" t="str">
        <f>IF(AND('[1]Multi-Field'!$E$93=[1]Lists!BF510,'[1]Multi-Field'!$F$93="Drained"),BI510,IF(AND('[1]Multi-Field'!$E$93=[1]Lists!BF510,'[1]Multi-Field'!$F$93="undrained"),BH510,""))</f>
        <v/>
      </c>
      <c r="EX510" s="409" t="str">
        <f>IF(AND('[1]Multi-Field'!$E$94=[1]Lists!BF510,'[1]Multi-Field'!$F$94="Drained"),BI510,IF(AND('[1]Multi-Field'!$E$94=[1]Lists!BF510,'[1]Multi-Field'!$F$94="undrained"),BH510,""))</f>
        <v/>
      </c>
      <c r="EY510" s="409" t="str">
        <f>IF(AND('[1]Multi-Field'!$E$95=[1]Lists!BF510,'[1]Multi-Field'!$F$95="Drained"),BI510,IF(AND('[1]Multi-Field'!$E$95=[1]Lists!BF510,'[1]Multi-Field'!$F$95="undrained"),BH510,""))</f>
        <v/>
      </c>
      <c r="EZ510" s="409" t="str">
        <f>IF(AND('[1]Multi-Field'!$E$96=[1]Lists!BF510,'[1]Multi-Field'!$F$96="Drained"),BI510,IF(AND('[1]Multi-Field'!$E$96=[1]Lists!BF510,'[1]Multi-Field'!$F$96="undrained"),BH510,""))</f>
        <v/>
      </c>
      <c r="FA510" s="409" t="str">
        <f>IF(AND('[1]Multi-Field'!$E$97=[1]Lists!BF510,'[1]Multi-Field'!$F$97="Drained"),BI510,IF(AND('[1]Multi-Field'!$E$97=[1]Lists!BF510,'[1]Multi-Field'!$F$97="undrained"),BH510,""))</f>
        <v/>
      </c>
      <c r="FB510" s="409" t="str">
        <f>IF(AND('[1]Multi-Field'!$E$98=[1]Lists!BF510,'[1]Multi-Field'!$F$98="Drained"),BI510,IF(AND('[1]Multi-Field'!$E$98=[1]Lists!BF510,'[1]Multi-Field'!$F$98="undrained"),BH510,""))</f>
        <v/>
      </c>
      <c r="FC510" s="409" t="str">
        <f>IF(AND('[1]Multi-Field'!$E$99=[1]Lists!BF510,'[1]Multi-Field'!$F$99="Drained"),BI510,IF(AND('[1]Multi-Field'!$E$99=[1]Lists!BF510,'[1]Multi-Field'!$F$99="undrained"),BH510,""))</f>
        <v/>
      </c>
      <c r="FD510" s="409" t="str">
        <f>IF(AND('[1]Multi-Field'!$E$100=[1]Lists!BF510,'[1]Multi-Field'!$F$100="Drained"),BI510,IF(AND('[1]Multi-Field'!$E$100=[1]Lists!BF510,'[1]Multi-Field'!$F$100="undrained"),BH510,""))</f>
        <v/>
      </c>
      <c r="FE510" s="409" t="str">
        <f>IF(AND('[1]Multi-Field'!$E$101=[1]Lists!BF510,'[1]Multi-Field'!$F$101="Drained"),BI510,IF(AND('[1]Multi-Field'!$E$101=[1]Lists!BF510,'[1]Multi-Field'!$F$101="undrained"),BH510,""))</f>
        <v/>
      </c>
      <c r="FF510" s="409" t="str">
        <f>IF(AND('[1]Multi-Field'!$E$102=[1]Lists!BF510,'[1]Multi-Field'!$F$102="Drained"),BI510,IF(AND('[1]Multi-Field'!$E$102=[1]Lists!BF510,'[1]Multi-Field'!$F$102="undrained"),BH510,""))</f>
        <v/>
      </c>
      <c r="FG510" s="409" t="str">
        <f>IF(AND('[1]Multi-Field'!$E$103=[1]Lists!BF510,'[1]Multi-Field'!$F$103="Drained"),BI510,IF(AND('[1]Multi-Field'!$E$103=[1]Lists!BF510,'[1]Multi-Field'!$F$103="undrained"),BH510,""))</f>
        <v/>
      </c>
      <c r="FH510" s="409" t="str">
        <f>IF(AND('[1]Multi-Field'!$E$104=[1]Lists!BF510,'[1]Multi-Field'!$F$104="Drained"),BI510,IF(AND('[1]Multi-Field'!$E$104=[1]Lists!BF510,'[1]Multi-Field'!$F$104="undrained"),BH510,""))</f>
        <v/>
      </c>
      <c r="FI510" s="409" t="str">
        <f>IF(AND('[1]Multi-Field'!$E$105=[1]Lists!BF510,'[1]Multi-Field'!$F$105="Drained"),BI510,IF(AND('[1]Multi-Field'!$E$105=[1]Lists!BF510,'[1]Multi-Field'!$F$105="undrained"),BH510,""))</f>
        <v/>
      </c>
      <c r="FJ510" s="409" t="str">
        <f>IF(AND('[1]Multi-Field'!$E$106=[1]Lists!BF510,'[1]Multi-Field'!$F$106="Drained"),BI510,IF(AND('[1]Multi-Field'!$E$106=[1]Lists!BF510,'[1]Multi-Field'!$F$106="undrained"),BH510,""))</f>
        <v/>
      </c>
      <c r="FK510" s="409" t="str">
        <f>IF(AND('[1]Multi-Field'!$E$107=[1]Lists!BF510,'[1]Multi-Field'!$F$107="Drained"),BI510,IF(AND('[1]Multi-Field'!$E$107=[1]Lists!BF510,'[1]Multi-Field'!$F$107="undrained"),BH510,""))</f>
        <v/>
      </c>
      <c r="FL510" s="409" t="str">
        <f>IF(AND('[1]Multi-Field'!$E$108=[1]Lists!BF510,'[1]Multi-Field'!$F$108="Drained"),BI510,IF(AND('[1]Multi-Field'!$E$108=[1]Lists!BF510,'[1]Multi-Field'!$F$108="undrained"),BH510,""))</f>
        <v/>
      </c>
      <c r="FM510" s="409" t="str">
        <f>IF(AND('[1]Multi-Field'!$E$109=[1]Lists!BF510,'[1]Multi-Field'!$F$109="Drained"),BI510,IF(AND('[1]Multi-Field'!$E$109=[1]Lists!BF510,'[1]Multi-Field'!$F$109="undrained"),BH510,""))</f>
        <v/>
      </c>
      <c r="FN510" s="409" t="str">
        <f>IF(AND('[1]Multi-Field'!$E$110=[1]Lists!BF510,'[1]Multi-Field'!$F$110="Drained"),BI510,IF(AND('[1]Multi-Field'!$E$110=[1]Lists!BF510,'[1]Multi-Field'!$F$110="undrained"),BH510,""))</f>
        <v/>
      </c>
      <c r="FO510" s="409" t="str">
        <f>IF(AND('[1]Multi-Field'!$E$111=[1]Lists!BF510,'[1]Multi-Field'!$F$111="Drained"),BI510,IF(AND('[1]Multi-Field'!$E$111=[1]Lists!BF510,'[1]Multi-Field'!$F$111="undrained"),BH510,""))</f>
        <v/>
      </c>
      <c r="FP510" s="409" t="str">
        <f>IF(AND('[1]Multi-Field'!$E$112=[1]Lists!BF510,'[1]Multi-Field'!$F$112="Drained"),BI510,IF(AND('[1]Multi-Field'!$E$112=[1]Lists!BF510,'[1]Multi-Field'!$F$112="undrained"),BH510,""))</f>
        <v/>
      </c>
      <c r="FQ510" s="409" t="str">
        <f>IF(AND('[1]Multi-Field'!$E$113=[1]Lists!BF510,'[1]Multi-Field'!$F$113="Drained"),BI510,IF(AND('[1]Multi-Field'!$E$113=[1]Lists!BF510,'[1]Multi-Field'!$F$113="undrained"),BH510,""))</f>
        <v/>
      </c>
      <c r="FR510" s="409" t="str">
        <f>IF(AND('[1]Multi-Field'!$E$114=[1]Lists!BF510,'[1]Multi-Field'!$F$114="Drained"),BI510,IF(AND('[1]Multi-Field'!$E$114=[1]Lists!BF510,'[1]Multi-Field'!$F$114="undrained"),BH510,""))</f>
        <v/>
      </c>
      <c r="FS510" s="409" t="str">
        <f>IF(AND('[1]Multi-Field'!$E$115=[1]Lists!BF510,'[1]Multi-Field'!$F$115="Drained"),BI510,IF(AND('[1]Multi-Field'!$E$115=[1]Lists!BF510,'[1]Multi-Field'!$F$115="undrained"),BH510,""))</f>
        <v/>
      </c>
      <c r="FT510" s="409" t="str">
        <f>IF(AND('[1]Multi-Field'!$E$116=[1]Lists!BF510,'[1]Multi-Field'!$F$116="Drained"),BI510,IF(AND('[1]Multi-Field'!$E$116=[1]Lists!BF510,'[1]Multi-Field'!$F$116="undrained"),BH510,""))</f>
        <v/>
      </c>
      <c r="FU510" s="409" t="str">
        <f>IF(AND('[1]Multi-Field'!$E$117=[1]Lists!BF510,'[1]Multi-Field'!$F$117="Drained"),BI510,IF(AND('[1]Multi-Field'!$E$117=[1]Lists!BF510,'[1]Multi-Field'!$F$117="undrained"),BH510,""))</f>
        <v/>
      </c>
      <c r="FV510" s="409" t="str">
        <f>IF(AND('[1]Multi-Field'!$E$118=[1]Lists!BF510,'[1]Multi-Field'!$F$118="Drained"),BI510,IF(AND('[1]Multi-Field'!$E$118=[1]Lists!BF510,'[1]Multi-Field'!$F$118="undrained"),BH510,""))</f>
        <v/>
      </c>
      <c r="FW510" s="409" t="str">
        <f>IF(AND('[1]Multi-Field'!$E$119=[1]Lists!BF510,'[1]Multi-Field'!$F$119="Drained"),BI510,IF(AND('[1]Multi-Field'!$E$119=[1]Lists!BF510,'[1]Multi-Field'!$F$119="undrained"),BH510,""))</f>
        <v/>
      </c>
      <c r="FX510" s="409" t="str">
        <f>IF(AND('[1]Multi-Field'!$E$120=[1]Lists!BF510,'[1]Multi-Field'!$F$120="Drained"),BI510,IF(AND('[1]Multi-Field'!$E$120=[1]Lists!BF510,'[1]Multi-Field'!$F$120="undrained"),BH510,""))</f>
        <v/>
      </c>
      <c r="GC510" s="4">
        <v>1</v>
      </c>
    </row>
    <row r="511" spans="1:185" ht="13.5" customHeight="1">
      <c r="A511" s="7" t="s">
        <v>597</v>
      </c>
      <c r="B511" s="7"/>
      <c r="C511" s="7"/>
      <c r="D511" s="8">
        <v>60</v>
      </c>
      <c r="E511" s="8">
        <f t="shared" si="67"/>
        <v>62</v>
      </c>
      <c r="F511" s="8">
        <f t="shared" si="68"/>
        <v>63</v>
      </c>
      <c r="G511" s="8">
        <v>65</v>
      </c>
      <c r="H511" s="8">
        <v>50</v>
      </c>
      <c r="I511" s="8">
        <f t="shared" si="71"/>
        <v>53</v>
      </c>
      <c r="J511" s="8">
        <f t="shared" si="72"/>
        <v>57</v>
      </c>
      <c r="K511" s="8">
        <v>60</v>
      </c>
      <c r="L511" s="8">
        <v>95</v>
      </c>
      <c r="M511" s="8">
        <f t="shared" si="69"/>
        <v>105</v>
      </c>
      <c r="N511" s="8">
        <f t="shared" si="70"/>
        <v>115</v>
      </c>
      <c r="O511" s="8">
        <v>125</v>
      </c>
      <c r="P511" s="391"/>
      <c r="Q511" s="84"/>
      <c r="R511" s="395"/>
      <c r="S511" s="395" t="str">
        <f t="shared" si="73"/>
        <v/>
      </c>
      <c r="T511" s="395"/>
      <c r="U511" s="396"/>
      <c r="BF511" s="411" t="s">
        <v>1675</v>
      </c>
      <c r="BG511" s="412">
        <v>4</v>
      </c>
      <c r="BH511" s="412">
        <v>3</v>
      </c>
      <c r="BI511" s="412">
        <v>4.5</v>
      </c>
      <c r="BJ511" s="409" t="e">
        <f>IF(AND('[1]Single Field'!#REF!=[1]Lists!BF511,'[1]Single Field'!#REF!="Drained"),"x",IF(AND('[1]Single Field'!#REF!=[1]Lists!BF511,'[1]Single Field'!#REF!="Undrained"),O,""))</f>
        <v>#REF!</v>
      </c>
      <c r="BK511" s="409" t="str">
        <f>IF(AND('[1]Multi-Field'!$E$3=[1]Lists!BF511,'[1]Multi-Field'!$F$3="Drained"),BI511,IF(AND('[1]Multi-Field'!$E$3=BF511,'[1]Multi-Field'!$F$3="undrained"),BH511,""))</f>
        <v/>
      </c>
      <c r="BL511" s="409" t="str">
        <f>IF(AND('[1]Multi-Field'!$E$4=BF511,'[1]Multi-Field'!$F$4="Drained"),BI511,IF(AND('[1]Multi-Field'!$E$4=BF511,'[1]Multi-Field'!$F$4="undrained"),BH511,""))</f>
        <v/>
      </c>
      <c r="BM511" s="409" t="str">
        <f>IF(AND('[1]Multi-Field'!$E$5=BF511,'[1]Multi-Field'!$F$5="Drained"),BI511,IF(AND('[1]Multi-Field'!$E$5=BF511,'[1]Multi-Field'!$F$5="undrained"),BH511,""))</f>
        <v/>
      </c>
      <c r="BN511" s="409" t="str">
        <f>IF(AND('[1]Multi-Field'!$E$6=BF511,'[1]Multi-Field'!$F$6="Drained"),BI511,IF(AND('[1]Multi-Field'!$E$6=BF511,'[1]Multi-Field'!$F$6="undrained"),BH511,""))</f>
        <v/>
      </c>
      <c r="BO511" s="409" t="str">
        <f>IF(AND('[1]Multi-Field'!$E$7=BF511,'[1]Multi-Field'!$F$7="Drained"),BI511,IF(AND('[1]Multi-Field'!$E$7=BF511,'[1]Multi-Field'!$F$7="undrained"),BH511,""))</f>
        <v/>
      </c>
      <c r="BP511" s="409" t="str">
        <f>IF(AND('[1]Multi-Field'!$E$8=BF511,'[1]Multi-Field'!$F$8="Drained"),BI511,IF(AND('[1]Multi-Field'!$E$8=BF511,'[1]Multi-Field'!$F$8="undrained"),BH511,""))</f>
        <v/>
      </c>
      <c r="BQ511" s="409" t="str">
        <f>IF(AND('[1]Multi-Field'!$E$9=BF511,'[1]Multi-Field'!$F$9="Drained"),BI511,IF(AND('[1]Multi-Field'!$E$9=BF511,'[1]Multi-Field'!$F$9="undrained"),BH511,""))</f>
        <v/>
      </c>
      <c r="BR511" s="409" t="str">
        <f>IF(AND('[1]Multi-Field'!$E$10=BF511,'[1]Multi-Field'!$F$10="Drained"),BI511,IF(AND('[1]Multi-Field'!$E$10=BF511,'[1]Multi-Field'!$F$10="undrained"),BH511,""))</f>
        <v/>
      </c>
      <c r="BS511" s="409" t="str">
        <f>IF(AND('[1]Multi-Field'!$E$11=BF511,'[1]Multi-Field'!$F$11="Drained"),BI511,IF(AND('[1]Multi-Field'!$E$11=BF511,'[1]Multi-Field'!$F$11="undrained"),BH511,""))</f>
        <v/>
      </c>
      <c r="BT511" s="409" t="str">
        <f>IF(AND('[1]Multi-Field'!$E$12=BF511,'[1]Multi-Field'!$F$12="Drained"),BI511,IF(AND('[1]Multi-Field'!$E$12=BF511,'[1]Multi-Field'!$F$12="undrained"),BH511,""))</f>
        <v/>
      </c>
      <c r="BU511" s="409" t="str">
        <f>IF(AND('[1]Multi-Field'!$E$13=BF511,'[1]Multi-Field'!$F$13="Drained"),BI511,IF(AND('[1]Multi-Field'!$E$3=BF511,'[1]Multi-Field'!$F$13="undrained"),BH511,""))</f>
        <v/>
      </c>
      <c r="BV511" s="409" t="str">
        <f>IF(AND('[1]Multi-Field'!$E$14=BF511,'[1]Multi-Field'!$F$14="Drained"),BI511,IF(AND('[1]Multi-Field'!$E$14=BF511,'[1]Multi-Field'!$F$14="undrained"),BH511,""))</f>
        <v/>
      </c>
      <c r="BW511" s="409" t="str">
        <f>IF(AND('[1]Multi-Field'!$E$15=BF511,'[1]Multi-Field'!$F$15="Drained"),BI511,IF(AND('[1]Multi-Field'!$E$15=BF511,'[1]Multi-Field'!$F$15="undrained"),BH511,""))</f>
        <v/>
      </c>
      <c r="BX511" s="409" t="str">
        <f>IF(AND('[1]Multi-Field'!$E$16=[1]Lists!BF511,'[1]Multi-Field'!$F$16="Drained"),BI511,IF(AND('[1]Multi-Field'!$E$16=[1]Lists!BF511,'[1]Multi-Field'!$F$16="undrained"),BH511,""))</f>
        <v/>
      </c>
      <c r="BY511" s="409" t="str">
        <f>IF(AND('[1]Multi-Field'!$E$17=[1]Lists!BF511,'[1]Multi-Field'!$F$17="Drained"),BI511,IF(AND('[1]Multi-Field'!$E$17=[1]Lists!BF511,'[1]Multi-Field'!$F$17="undrained"),BH511,""))</f>
        <v/>
      </c>
      <c r="BZ511" s="409" t="str">
        <f>IF(AND('[1]Multi-Field'!$E$18=[1]Lists!BF511,'[1]Multi-Field'!$F$18="Drained"),BI511,IF(AND('[1]Multi-Field'!$E$18=[1]Lists!BF511,'[1]Multi-Field'!$F$18="undrained"),BH511,""))</f>
        <v/>
      </c>
      <c r="CA511" s="409" t="str">
        <f>IF(AND('[1]Multi-Field'!$E$19=[1]Lists!BF511,'[1]Multi-Field'!$F$19="Drained"),BI511,IF(AND('[1]Multi-Field'!$E$19=[1]Lists!BF511,'[1]Multi-Field'!$F$19="undrained"),BH511,""))</f>
        <v/>
      </c>
      <c r="CB511" s="409" t="str">
        <f>IF(AND('[1]Multi-Field'!$E$20=[1]Lists!BF511,'[1]Multi-Field'!$F$20="Drained"),BI511,IF(AND('[1]Multi-Field'!$E$20=[1]Lists!BF511,'[1]Multi-Field'!$F$20="undrained"),BH511,""))</f>
        <v/>
      </c>
      <c r="CC511" s="409" t="str">
        <f>IF(AND('[1]Multi-Field'!$E$21=[1]Lists!BF511,'[1]Multi-Field'!$F$21="Drained"),BI511,IF(AND('[1]Multi-Field'!$E$21=[1]Lists!BF511,'[1]Multi-Field'!$F$21="undrained"),BH511,""))</f>
        <v/>
      </c>
      <c r="CD511" s="409" t="str">
        <f>IF(AND('[1]Multi-Field'!$E$22=[1]Lists!BF511,'[1]Multi-Field'!$F$22="Drained"),BI511,IF(AND('[1]Multi-Field'!$E$22=[1]Lists!BF511,'[1]Multi-Field'!$F$22="undrained"),BH511,""))</f>
        <v/>
      </c>
      <c r="CE511" s="409" t="str">
        <f>IF(AND('[1]Multi-Field'!$E$23=[1]Lists!BF511,'[1]Multi-Field'!$F$23="Drained"),BI511,IF(AND('[1]Multi-Field'!$E$23=[1]Lists!BF511,'[1]Multi-Field'!$F$23="undrained"),BH511,""))</f>
        <v/>
      </c>
      <c r="CF511" s="409" t="str">
        <f>IF(AND('[1]Multi-Field'!$E$24=[1]Lists!BF511,'[1]Multi-Field'!$F$24="Drained"),BI511,IF(AND('[1]Multi-Field'!$E$24=[1]Lists!BF511,'[1]Multi-Field'!$F$24="undrained"),BH511,""))</f>
        <v/>
      </c>
      <c r="CG511" s="409" t="str">
        <f>IF(AND('[1]Multi-Field'!$E$25=[1]Lists!BF511,'[1]Multi-Field'!$F$25="Drained"),BI511,IF(AND('[1]Multi-Field'!$E$25=[1]Lists!BF511,'[1]Multi-Field'!$F$25="undrained"),BH511,""))</f>
        <v/>
      </c>
      <c r="CH511" s="409" t="str">
        <f>IF(AND('[1]Multi-Field'!$E$26=[1]Lists!BF511,'[1]Multi-Field'!$F$26="Drained"),BI511,IF(AND('[1]Multi-Field'!$E$26=[1]Lists!BF511,'[1]Multi-Field'!$F$26="undrained"),BH511,""))</f>
        <v/>
      </c>
      <c r="CI511" s="409" t="str">
        <f>IF(AND('[1]Multi-Field'!$E$27=[1]Lists!BF511,'[1]Multi-Field'!$F$27="Drained"),BI511,IF(AND('[1]Multi-Field'!$E$27=[1]Lists!BF511,'[1]Multi-Field'!$F$27="undrained"),BH511,""))</f>
        <v/>
      </c>
      <c r="CJ511" s="409" t="str">
        <f>IF(AND('[1]Multi-Field'!$E$28=[1]Lists!BF511,'[1]Multi-Field'!$F$28="Drained"),BI511,IF(AND('[1]Multi-Field'!$E$28=[1]Lists!BF511,'[1]Multi-Field'!$F$28="undrained"),BH511,""))</f>
        <v/>
      </c>
      <c r="CK511" s="409" t="str">
        <f>IF(AND('[1]Multi-Field'!$E$29=[1]Lists!BF511,'[1]Multi-Field'!$F$29="Drained"),BI511,IF(AND('[1]Multi-Field'!$E$29=[1]Lists!BF511,'[1]Multi-Field'!$F$29="undrained"),BH511,""))</f>
        <v/>
      </c>
      <c r="CL511" s="409" t="str">
        <f>IF(AND('[1]Multi-Field'!$E$30=[1]Lists!BF511,'[1]Multi-Field'!$F$30="Drained"),BI511,IF(AND('[1]Multi-Field'!$E$30=[1]Lists!BF511,'[1]Multi-Field'!$F$30="undrained"),BH511,""))</f>
        <v/>
      </c>
      <c r="CM511" s="409" t="str">
        <f>IF(AND('[1]Multi-Field'!$E$31=[1]Lists!BF511,'[1]Multi-Field'!$F$31="Drained"),BI511,IF(AND('[1]Multi-Field'!$E$31=[1]Lists!BF511,'[1]Multi-Field'!$F$31="undrained"),BH511,""))</f>
        <v/>
      </c>
      <c r="CN511" s="409" t="str">
        <f>IF(AND('[1]Multi-Field'!$E$32=[1]Lists!BF511,'[1]Multi-Field'!$F$32="Drained"),BI511,IF(AND('[1]Multi-Field'!$E$32=[1]Lists!BF511,'[1]Multi-Field'!$F$32="undrained"),BH511,""))</f>
        <v/>
      </c>
      <c r="CO511" s="409" t="str">
        <f>IF(AND('[1]Multi-Field'!$E$33=[1]Lists!BF511,'[1]Multi-Field'!$F$33="Drained"),BI511,IF(AND('[1]Multi-Field'!$E$33=[1]Lists!BF511,'[1]Multi-Field'!$F$33="undrained"),BH511,""))</f>
        <v/>
      </c>
      <c r="CP511" s="409" t="str">
        <f>IF(AND('[1]Multi-Field'!$E$34=[1]Lists!BF511,'[1]Multi-Field'!$F$34="Drained"),BI511,IF(AND('[1]Multi-Field'!$E$34=[1]Lists!BF511,'[1]Multi-Field'!$F$34="undrained"),BH511,""))</f>
        <v/>
      </c>
      <c r="CQ511" s="409" t="str">
        <f>IF(AND('[1]Multi-Field'!$E$35=[1]Lists!BF511,'[1]Multi-Field'!$F$35="Drained"),BI511,IF(AND('[1]Multi-Field'!$E$35=[1]Lists!BF511,'[1]Multi-Field'!$F$35="undrained"),BH511,""))</f>
        <v/>
      </c>
      <c r="CR511" s="409" t="str">
        <f>IF(AND('[1]Multi-Field'!$E$36=[1]Lists!BF511,'[1]Multi-Field'!$F$36="Drained"),BI511,IF(AND('[1]Multi-Field'!$E$36=[1]Lists!BF511,'[1]Multi-Field'!$F$36="undrained"),BH511,""))</f>
        <v/>
      </c>
      <c r="CS511" s="409" t="str">
        <f>IF(AND('[1]Multi-Field'!$E$37=[1]Lists!BF511,'[1]Multi-Field'!$F$37="Drained"),BI511,IF(AND('[1]Multi-Field'!$E$37=[1]Lists!BF511,'[1]Multi-Field'!$F$37="undrained"),BH511,""))</f>
        <v/>
      </c>
      <c r="CT511" s="409" t="str">
        <f>IF(AND('[1]Multi-Field'!$E$38=[1]Lists!BF511,'[1]Multi-Field'!$F$38="Drained"),BI511,IF(AND('[1]Multi-Field'!$E$38=[1]Lists!BF511,'[1]Multi-Field'!$F$38="undrained"),BH511,""))</f>
        <v/>
      </c>
      <c r="CU511" s="409" t="str">
        <f>IF(AND('[1]Multi-Field'!$E$39=[1]Lists!BF511,'[1]Multi-Field'!$F$39="Drained"),BI511,IF(AND('[1]Multi-Field'!$E$39=[1]Lists!BF511,'[1]Multi-Field'!$F$39="undrained"),BH511,""))</f>
        <v/>
      </c>
      <c r="CV511" s="409" t="str">
        <f>IF(AND('[1]Multi-Field'!$E$40=[1]Lists!BF511,'[1]Multi-Field'!$F$40="Drained"),BI511,IF(AND('[1]Multi-Field'!$E$40=[1]Lists!BF511,'[1]Multi-Field'!$F$40="undrained"),BH511,""))</f>
        <v/>
      </c>
      <c r="CW511" s="409" t="str">
        <f>IF(AND('[1]Multi-Field'!$E$41=[1]Lists!BF511,'[1]Multi-Field'!$F$40="Drained"),BI511,IF(AND('[1]Multi-Field'!$E$40=[1]Lists!BF511,'[1]Multi-Field'!$F$40="undrained"),BH511,""))</f>
        <v/>
      </c>
      <c r="CX511" s="409" t="str">
        <f>IF(AND('[1]Multi-Field'!$E$42=[1]Lists!BF511,'[1]Multi-Field'!$F$42="Drained"),BI511,IF(AND('[1]Multi-Field'!$E$42=[1]Lists!BF511,'[1]Multi-Field'!$F$42="undrained"),BH511,""))</f>
        <v/>
      </c>
      <c r="CY511" s="409" t="str">
        <f>IF(AND('[1]Multi-Field'!$E$43=[1]Lists!BF511,'[1]Multi-Field'!$F$43="Drained"),BI511,IF(AND('[1]Multi-Field'!$E$43=[1]Lists!BF511,'[1]Multi-Field'!$F$43="undrained"),BH511,""))</f>
        <v/>
      </c>
      <c r="CZ511" s="409" t="str">
        <f>IF(AND('[1]Multi-Field'!$E$44=[1]Lists!BF511,'[1]Multi-Field'!$F$44="Drained"),BI511,IF(AND('[1]Multi-Field'!$E$44=[1]Lists!BF511,'[1]Multi-Field'!$F$44="undrained"),BH511,""))</f>
        <v/>
      </c>
      <c r="DA511" s="409" t="str">
        <f>IF(AND('[1]Multi-Field'!$E$45=[1]Lists!BF511,'[1]Multi-Field'!$F$45="Drained"),BI511,IF(AND('[1]Multi-Field'!$E$45=[1]Lists!BF511,'[1]Multi-Field'!$F$45="undrained"),BH511,""))</f>
        <v/>
      </c>
      <c r="DB511" s="409" t="str">
        <f>IF(AND('[1]Multi-Field'!$E$46=[1]Lists!BF511,'[1]Multi-Field'!$F$46="Drained"),BI511,IF(AND('[1]Multi-Field'!$E$46=[1]Lists!BF511,'[1]Multi-Field'!$F$46="undrained"),BH511,""))</f>
        <v/>
      </c>
      <c r="DC511" s="409" t="str">
        <f>IF(AND('[1]Multi-Field'!$E$47=[1]Lists!BF511,'[1]Multi-Field'!$F$47="Drained"),BI511,IF(AND('[1]Multi-Field'!$E$47=[1]Lists!BF511,'[1]Multi-Field'!$F$47="undrained"),BH511,""))</f>
        <v/>
      </c>
      <c r="DD511" s="409" t="str">
        <f>IF(AND('[1]Multi-Field'!$E$48=[1]Lists!BF511,'[1]Multi-Field'!$F$48="Drained"),BI511,IF(AND('[1]Multi-Field'!$E$48=[1]Lists!BF511,'[1]Multi-Field'!$F$48="undrained"),BH511,""))</f>
        <v/>
      </c>
      <c r="DE511" s="409" t="str">
        <f>IF(AND('[1]Multi-Field'!$E$49=[1]Lists!BF511,'[1]Multi-Field'!$F$49="Drained"),BI511,IF(AND('[1]Multi-Field'!$E$49=[1]Lists!BF511,'[1]Multi-Field'!$F$9="undrained"),BH511,""))</f>
        <v/>
      </c>
      <c r="DF511" s="409" t="str">
        <f>IF(AND('[1]Multi-Field'!$E$50=[1]Lists!BF511,'[1]Multi-Field'!$F$50="Drained"),BI511,IF(AND('[1]Multi-Field'!$E$50=[1]Lists!BF511,'[1]Multi-Field'!$F$50="undrained"),BH511,""))</f>
        <v/>
      </c>
      <c r="DG511" s="409" t="str">
        <f>IF(AND('[1]Multi-Field'!$E$51=[1]Lists!BF511,'[1]Multi-Field'!$F$51="Drained"),BI511,IF(AND('[1]Multi-Field'!$E$51=[1]Lists!BF511,'[1]Multi-Field'!$F$51="undrained"),BH511,""))</f>
        <v/>
      </c>
      <c r="DH511" s="409" t="str">
        <f>IF(AND('[1]Multi-Field'!$E$52=[1]Lists!BF511,'[1]Multi-Field'!$F$52="Drained"),BI511,IF(AND('[1]Multi-Field'!$E$52=[1]Lists!BF511,'[1]Multi-Field'!$F$52="undrained"),BH511,""))</f>
        <v/>
      </c>
      <c r="DI511" s="409" t="str">
        <f>IF(AND('[1]Multi-Field'!$E$53=[1]Lists!BF511,'[1]Multi-Field'!$F$53="Drained"),BI511,IF(AND('[1]Multi-Field'!$E$53=[1]Lists!BF511,'[1]Multi-Field'!$F$53="undrained"),BH511,""))</f>
        <v/>
      </c>
      <c r="DJ511" s="409" t="str">
        <f>IF(AND('[1]Multi-Field'!$E$54=[1]Lists!BF511,'[1]Multi-Field'!$F$54="Drained"),BI511,IF(AND('[1]Multi-Field'!$E$54=[1]Lists!BF511,'[1]Multi-Field'!$F$54="undrained"),BH511,""))</f>
        <v/>
      </c>
      <c r="DK511" s="409" t="str">
        <f>IF(AND('[1]Multi-Field'!$E$55=[1]Lists!BF511,'[1]Multi-Field'!$F$55="Drained"),BI511,IF(AND('[1]Multi-Field'!$E$55=[1]Lists!BF511,'[1]Multi-Field'!$F$55="undrained"),BH511,""))</f>
        <v/>
      </c>
      <c r="DL511" s="409" t="str">
        <f>IF(AND('[1]Multi-Field'!$E$56=[1]Lists!BF511,'[1]Multi-Field'!$F$56="Drained"),BI511,IF(AND('[1]Multi-Field'!$E$56=[1]Lists!BF511,'[1]Multi-Field'!$F$56="undrained"),BH511,""))</f>
        <v/>
      </c>
      <c r="DM511" s="409" t="str">
        <f>IF(AND('[1]Multi-Field'!$E$57=[1]Lists!BF511,'[1]Multi-Field'!$F$57="Drained"),BI511,IF(AND('[1]Multi-Field'!$E$57=[1]Lists!BF511,'[1]Multi-Field'!$F$57="undrained"),BH511,""))</f>
        <v/>
      </c>
      <c r="DN511" s="409" t="str">
        <f>IF(AND('[1]Multi-Field'!$E$58=[1]Lists!BF511,'[1]Multi-Field'!$F$58="Drained"),BI511,IF(AND('[1]Multi-Field'!$E$58=[1]Lists!BF511,'[1]Multi-Field'!$F$58="undrained"),BH511,""))</f>
        <v/>
      </c>
      <c r="DO511" s="409" t="str">
        <f>IF(AND('[1]Multi-Field'!$E$59=[1]Lists!BF511,'[1]Multi-Field'!$F$59="Drained"),BI511,IF(AND('[1]Multi-Field'!$E$59=[1]Lists!BF511,'[1]Multi-Field'!$F$59="undrained"),BH511,""))</f>
        <v/>
      </c>
      <c r="DP511" s="409" t="str">
        <f>IF(AND('[1]Multi-Field'!$E$60=[1]Lists!BF511,'[1]Multi-Field'!$F$60="Drained"),BI511,IF(AND('[1]Multi-Field'!$E$60=[1]Lists!BF511,'[1]Multi-Field'!$F$60="undrained"),BH511,""))</f>
        <v/>
      </c>
      <c r="DQ511" s="409" t="str">
        <f>IF(AND('[1]Multi-Field'!$E$61=[1]Lists!BF511,'[1]Multi-Field'!$F$61="Drained"),BI511,IF(AND('[1]Multi-Field'!$E$61=[1]Lists!BF511,'[1]Multi-Field'!$F$61="undrained"),BH511,""))</f>
        <v/>
      </c>
      <c r="DR511" s="409" t="str">
        <f>IF(AND('[1]Multi-Field'!$E$62=[1]Lists!BF511,'[1]Multi-Field'!$F$62="Drained"),BI511,IF(AND('[1]Multi-Field'!$E$62=[1]Lists!BF511,'[1]Multi-Field'!$F$62="undrained"),BH511,""))</f>
        <v/>
      </c>
      <c r="DS511" s="409" t="str">
        <f>IF(AND('[1]Multi-Field'!$E$63=[1]Lists!BF511,'[1]Multi-Field'!$F$63="Drained"),BI511,IF(AND('[1]Multi-Field'!$E$63=[1]Lists!BF511,'[1]Multi-Field'!$F$63="undrained"),BH511,""))</f>
        <v/>
      </c>
      <c r="DT511" s="409" t="str">
        <f>IF(AND('[1]Multi-Field'!$E$64=[1]Lists!BF511,'[1]Multi-Field'!$F$64="Drained"),BI511,IF(AND('[1]Multi-Field'!$E$64=[1]Lists!BF511,'[1]Multi-Field'!$F$64="undrained"),BH511,""))</f>
        <v/>
      </c>
      <c r="DU511" s="409" t="str">
        <f>IF(AND('[1]Multi-Field'!$E$65=[1]Lists!BF511,'[1]Multi-Field'!$F$65="Drained"),BI511,IF(AND('[1]Multi-Field'!$E$65=[1]Lists!BF511,'[1]Multi-Field'!$F$65="undrained"),BH511,""))</f>
        <v/>
      </c>
      <c r="DV511" s="409" t="str">
        <f>IF(AND('[1]Multi-Field'!$E$66=[1]Lists!BF511,'[1]Multi-Field'!$F$66="Drained"),BI511,IF(AND('[1]Multi-Field'!$E$66=[1]Lists!BF511,'[1]Multi-Field'!$F$66="undrained"),BH511,""))</f>
        <v/>
      </c>
      <c r="DW511" s="409" t="str">
        <f>IF(AND('[1]Multi-Field'!$E$67=[1]Lists!BF511,'[1]Multi-Field'!$F$67="Drained"),BI511,IF(AND('[1]Multi-Field'!$E$67=[1]Lists!BF511,'[1]Multi-Field'!$F$67="undrained"),BH511,""))</f>
        <v/>
      </c>
      <c r="DX511" s="409" t="str">
        <f>IF(AND('[1]Multi-Field'!$E$68=[1]Lists!BF511,'[1]Multi-Field'!$F$68="Drained"),BI511,IF(AND('[1]Multi-Field'!$E$68=[1]Lists!BF511,'[1]Multi-Field'!$F$68="undrained"),BH511,""))</f>
        <v/>
      </c>
      <c r="DY511" s="409" t="str">
        <f>IF(AND('[1]Multi-Field'!$E$69=[1]Lists!BF511,'[1]Multi-Field'!$F$69="Drained"),BI511,IF(AND('[1]Multi-Field'!$E$69=[1]Lists!BF511,'[1]Multi-Field'!$F$69="undrained"),BH511,""))</f>
        <v/>
      </c>
      <c r="DZ511" s="409" t="str">
        <f>IF(AND('[1]Multi-Field'!$E$70=[1]Lists!BF511,'[1]Multi-Field'!$F$70="Drained"),BI511,IF(AND('[1]Multi-Field'!$E$70=[1]Lists!BF511,'[1]Multi-Field'!$F$70="undrained"),BH511,""))</f>
        <v/>
      </c>
      <c r="EA511" s="409" t="str">
        <f>IF(AND('[1]Multi-Field'!$E$71=[1]Lists!BF511,'[1]Multi-Field'!$F$71="Drained"),BI511,IF(AND('[1]Multi-Field'!$E$71=[1]Lists!BF511,'[1]Multi-Field'!$F$71="undrained"),BH511,""))</f>
        <v/>
      </c>
      <c r="EB511" s="409" t="str">
        <f>IF(AND('[1]Multi-Field'!$E$72=[1]Lists!BF511,'[1]Multi-Field'!$F$72="Drained"),BI511,IF(AND('[1]Multi-Field'!$E$72=[1]Lists!BF511,'[1]Multi-Field'!$F$72="undrained"),BH511,""))</f>
        <v/>
      </c>
      <c r="EC511" s="409" t="str">
        <f>IF(AND('[1]Multi-Field'!$E$73=[1]Lists!BF511,'[1]Multi-Field'!$F$73="Drained"),BI511,IF(AND('[1]Multi-Field'!$E$73=[1]Lists!BF511,'[1]Multi-Field'!$F$73="undrained"),BH511,""))</f>
        <v/>
      </c>
      <c r="ED511" s="409" t="str">
        <f>IF(AND('[1]Multi-Field'!$E$74=[1]Lists!BF511,'[1]Multi-Field'!$F$74="Drained"),BI511,IF(AND('[1]Multi-Field'!$E$74=[1]Lists!BF511,'[1]Multi-Field'!$F$74="undrained"),BH511,""))</f>
        <v/>
      </c>
      <c r="EE511" s="409" t="str">
        <f>IF(AND('[1]Multi-Field'!$E$75=[1]Lists!BF511,'[1]Multi-Field'!$F$75="Drained"),BI511,IF(AND('[1]Multi-Field'!$E$75=[1]Lists!BF511,'[1]Multi-Field'!$F$75="undrained"),BH511,""))</f>
        <v/>
      </c>
      <c r="EF511" s="409" t="str">
        <f>IF(AND('[1]Multi-Field'!$E$76=[1]Lists!BF511,'[1]Multi-Field'!$F$76="Drained"),BI511,IF(AND('[1]Multi-Field'!$E$76=[1]Lists!BF511,'[1]Multi-Field'!$F$6="undrained"),BH511,""))</f>
        <v/>
      </c>
      <c r="EG511" s="409" t="str">
        <f>IF(AND('[1]Multi-Field'!$E$77=[1]Lists!BF511,'[1]Multi-Field'!$F$77="Drained"),BI511,IF(AND('[1]Multi-Field'!$E$77=[1]Lists!BF511,'[1]Multi-Field'!$F$77="undrained"),BH511,""))</f>
        <v/>
      </c>
      <c r="EH511" s="409" t="str">
        <f>IF(AND('[1]Multi-Field'!$E$78=[1]Lists!BF511,'[1]Multi-Field'!$F$78="Drained"),BI511,IF(AND('[1]Multi-Field'!$E$78=[1]Lists!BF511,'[1]Multi-Field'!$F$78="undrained"),BH511,""))</f>
        <v/>
      </c>
      <c r="EI511" s="409" t="str">
        <f>IF(AND('[1]Multi-Field'!$E$79=[1]Lists!BF511,'[1]Multi-Field'!$F$79="Drained"),BI511,IF(AND('[1]Multi-Field'!$E$79=[1]Lists!BF511,'[1]Multi-Field'!$F$79="undrained"),BH511,""))</f>
        <v/>
      </c>
      <c r="EJ511" s="409" t="str">
        <f>IF(AND('[1]Multi-Field'!$E$80=[1]Lists!BF511,'[1]Multi-Field'!$F$80="Drained"),BI511,IF(AND('[1]Multi-Field'!$E$80=[1]Lists!BF511,'[1]Multi-Field'!$F$80="undrained"),BH511,""))</f>
        <v/>
      </c>
      <c r="EK511" s="409" t="str">
        <f>IF(AND('[1]Multi-Field'!$E$81=[1]Lists!BF511,'[1]Multi-Field'!$F$81="Drained"),BI511,IF(AND('[1]Multi-Field'!$E$81=[1]Lists!BF511,'[1]Multi-Field'!$F$81="undrained"),BH511,""))</f>
        <v/>
      </c>
      <c r="EL511" s="409" t="str">
        <f>IF(AND('[1]Multi-Field'!$E$82=[1]Lists!BF511,'[1]Multi-Field'!$F$82="Drained"),BI511,IF(AND('[1]Multi-Field'!$E$82=[1]Lists!BF511,'[1]Multi-Field'!$F$82="undrained"),BH511,""))</f>
        <v/>
      </c>
      <c r="EM511" s="409" t="str">
        <f>IF(AND('[1]Multi-Field'!$E$83=[1]Lists!BF511,'[1]Multi-Field'!$F$83="Drained"),BI511,IF(AND('[1]Multi-Field'!$E$83=[1]Lists!BF511,'[1]Multi-Field'!$F$83="undrained"),BH511,""))</f>
        <v/>
      </c>
      <c r="EN511" s="409" t="str">
        <f>IF(AND('[1]Multi-Field'!$E$84=[1]Lists!BF511,'[1]Multi-Field'!$F$84="Drained"),BI511,IF(AND('[1]Multi-Field'!$E$84=[1]Lists!BF511,'[1]Multi-Field'!$F$84="undrained"),BH511,""))</f>
        <v/>
      </c>
      <c r="EO511" s="409" t="str">
        <f>IF(AND('[1]Multi-Field'!$E$85=[1]Lists!BF511,'[1]Multi-Field'!$F$85="Drained"),BI511,IF(AND('[1]Multi-Field'!$E$85=[1]Lists!BF511,'[1]Multi-Field'!$F$85="undrained"),BH511,""))</f>
        <v/>
      </c>
      <c r="EP511" s="409" t="str">
        <f>IF(AND('[1]Multi-Field'!$E$86=[1]Lists!BF511,'[1]Multi-Field'!$F$86="Drained"),BI511,IF(AND('[1]Multi-Field'!$E$86=[1]Lists!BF511,'[1]Multi-Field'!$F$86="undrained"),BH511,""))</f>
        <v/>
      </c>
      <c r="EQ511" s="409" t="str">
        <f>IF(AND('[1]Multi-Field'!$E$87=[1]Lists!BF511,'[1]Multi-Field'!$F$87="Drained"),BI511,IF(AND('[1]Multi-Field'!$E$87=[1]Lists!BF511,'[1]Multi-Field'!$F$87="undrained"),BH511,""))</f>
        <v/>
      </c>
      <c r="ER511" s="409" t="str">
        <f>IF(AND('[1]Multi-Field'!$E$88=[1]Lists!BF511,'[1]Multi-Field'!$F$88="Drained"),BI511,IF(AND('[1]Multi-Field'!$E$88=[1]Lists!BF511,'[1]Multi-Field'!$F$88="undrained"),BH511,""))</f>
        <v/>
      </c>
      <c r="ES511" s="409" t="str">
        <f>IF(AND('[1]Multi-Field'!$E$89=[1]Lists!BF511,'[1]Multi-Field'!$F$89="Drained"),BI511,IF(AND('[1]Multi-Field'!$E$89=[1]Lists!BF511,'[1]Multi-Field'!$F$89="undrained"),BH511,""))</f>
        <v/>
      </c>
      <c r="ET511" s="409" t="str">
        <f>IF(AND('[1]Multi-Field'!$E$90=[1]Lists!BF511,'[1]Multi-Field'!$F$90="Drained"),BI511,IF(AND('[1]Multi-Field'!$E$90=[1]Lists!BF511,'[1]Multi-Field'!$F$90="undrained"),BH511,""))</f>
        <v/>
      </c>
      <c r="EU511" s="409" t="str">
        <f>IF(AND('[1]Multi-Field'!$E$91=[1]Lists!BF511,'[1]Multi-Field'!$F$91="Drained"),BI511,IF(AND('[1]Multi-Field'!$E$91=[1]Lists!BF511,'[1]Multi-Field'!$F$91="undrained"),BH511,""))</f>
        <v/>
      </c>
      <c r="EV511" s="409" t="str">
        <f>IF(AND('[1]Multi-Field'!$E$92=[1]Lists!BF511,'[1]Multi-Field'!$F$92="Drained"),BI511,IF(AND('[1]Multi-Field'!$E$92=[1]Lists!BF511,'[1]Multi-Field'!$F$92="undrained"),BH511,""))</f>
        <v/>
      </c>
      <c r="EW511" s="409" t="str">
        <f>IF(AND('[1]Multi-Field'!$E$93=[1]Lists!BF511,'[1]Multi-Field'!$F$93="Drained"),BI511,IF(AND('[1]Multi-Field'!$E$93=[1]Lists!BF511,'[1]Multi-Field'!$F$93="undrained"),BH511,""))</f>
        <v/>
      </c>
      <c r="EX511" s="409" t="str">
        <f>IF(AND('[1]Multi-Field'!$E$94=[1]Lists!BF511,'[1]Multi-Field'!$F$94="Drained"),BI511,IF(AND('[1]Multi-Field'!$E$94=[1]Lists!BF511,'[1]Multi-Field'!$F$94="undrained"),BH511,""))</f>
        <v/>
      </c>
      <c r="EY511" s="409" t="str">
        <f>IF(AND('[1]Multi-Field'!$E$95=[1]Lists!BF511,'[1]Multi-Field'!$F$95="Drained"),BI511,IF(AND('[1]Multi-Field'!$E$95=[1]Lists!BF511,'[1]Multi-Field'!$F$95="undrained"),BH511,""))</f>
        <v/>
      </c>
      <c r="EZ511" s="409" t="str">
        <f>IF(AND('[1]Multi-Field'!$E$96=[1]Lists!BF511,'[1]Multi-Field'!$F$96="Drained"),BI511,IF(AND('[1]Multi-Field'!$E$96=[1]Lists!BF511,'[1]Multi-Field'!$F$96="undrained"),BH511,""))</f>
        <v/>
      </c>
      <c r="FA511" s="409" t="str">
        <f>IF(AND('[1]Multi-Field'!$E$97=[1]Lists!BF511,'[1]Multi-Field'!$F$97="Drained"),BI511,IF(AND('[1]Multi-Field'!$E$97=[1]Lists!BF511,'[1]Multi-Field'!$F$97="undrained"),BH511,""))</f>
        <v/>
      </c>
      <c r="FB511" s="409" t="str">
        <f>IF(AND('[1]Multi-Field'!$E$98=[1]Lists!BF511,'[1]Multi-Field'!$F$98="Drained"),BI511,IF(AND('[1]Multi-Field'!$E$98=[1]Lists!BF511,'[1]Multi-Field'!$F$98="undrained"),BH511,""))</f>
        <v/>
      </c>
      <c r="FC511" s="409" t="str">
        <f>IF(AND('[1]Multi-Field'!$E$99=[1]Lists!BF511,'[1]Multi-Field'!$F$99="Drained"),BI511,IF(AND('[1]Multi-Field'!$E$99=[1]Lists!BF511,'[1]Multi-Field'!$F$99="undrained"),BH511,""))</f>
        <v/>
      </c>
      <c r="FD511" s="409" t="str">
        <f>IF(AND('[1]Multi-Field'!$E$100=[1]Lists!BF511,'[1]Multi-Field'!$F$100="Drained"),BI511,IF(AND('[1]Multi-Field'!$E$100=[1]Lists!BF511,'[1]Multi-Field'!$F$100="undrained"),BH511,""))</f>
        <v/>
      </c>
      <c r="FE511" s="409" t="str">
        <f>IF(AND('[1]Multi-Field'!$E$101=[1]Lists!BF511,'[1]Multi-Field'!$F$101="Drained"),BI511,IF(AND('[1]Multi-Field'!$E$101=[1]Lists!BF511,'[1]Multi-Field'!$F$101="undrained"),BH511,""))</f>
        <v/>
      </c>
      <c r="FF511" s="409" t="str">
        <f>IF(AND('[1]Multi-Field'!$E$102=[1]Lists!BF511,'[1]Multi-Field'!$F$102="Drained"),BI511,IF(AND('[1]Multi-Field'!$E$102=[1]Lists!BF511,'[1]Multi-Field'!$F$102="undrained"),BH511,""))</f>
        <v/>
      </c>
      <c r="FG511" s="409" t="str">
        <f>IF(AND('[1]Multi-Field'!$E$103=[1]Lists!BF511,'[1]Multi-Field'!$F$103="Drained"),BI511,IF(AND('[1]Multi-Field'!$E$103=[1]Lists!BF511,'[1]Multi-Field'!$F$103="undrained"),BH511,""))</f>
        <v/>
      </c>
      <c r="FH511" s="409" t="str">
        <f>IF(AND('[1]Multi-Field'!$E$104=[1]Lists!BF511,'[1]Multi-Field'!$F$104="Drained"),BI511,IF(AND('[1]Multi-Field'!$E$104=[1]Lists!BF511,'[1]Multi-Field'!$F$104="undrained"),BH511,""))</f>
        <v/>
      </c>
      <c r="FI511" s="409" t="str">
        <f>IF(AND('[1]Multi-Field'!$E$105=[1]Lists!BF511,'[1]Multi-Field'!$F$105="Drained"),BI511,IF(AND('[1]Multi-Field'!$E$105=[1]Lists!BF511,'[1]Multi-Field'!$F$105="undrained"),BH511,""))</f>
        <v/>
      </c>
      <c r="FJ511" s="409" t="str">
        <f>IF(AND('[1]Multi-Field'!$E$106=[1]Lists!BF511,'[1]Multi-Field'!$F$106="Drained"),BI511,IF(AND('[1]Multi-Field'!$E$106=[1]Lists!BF511,'[1]Multi-Field'!$F$106="undrained"),BH511,""))</f>
        <v/>
      </c>
      <c r="FK511" s="409" t="str">
        <f>IF(AND('[1]Multi-Field'!$E$107=[1]Lists!BF511,'[1]Multi-Field'!$F$107="Drained"),BI511,IF(AND('[1]Multi-Field'!$E$107=[1]Lists!BF511,'[1]Multi-Field'!$F$107="undrained"),BH511,""))</f>
        <v/>
      </c>
      <c r="FL511" s="409" t="str">
        <f>IF(AND('[1]Multi-Field'!$E$108=[1]Lists!BF511,'[1]Multi-Field'!$F$108="Drained"),BI511,IF(AND('[1]Multi-Field'!$E$108=[1]Lists!BF511,'[1]Multi-Field'!$F$108="undrained"),BH511,""))</f>
        <v/>
      </c>
      <c r="FM511" s="409" t="str">
        <f>IF(AND('[1]Multi-Field'!$E$109=[1]Lists!BF511,'[1]Multi-Field'!$F$109="Drained"),BI511,IF(AND('[1]Multi-Field'!$E$109=[1]Lists!BF511,'[1]Multi-Field'!$F$109="undrained"),BH511,""))</f>
        <v/>
      </c>
      <c r="FN511" s="409" t="str">
        <f>IF(AND('[1]Multi-Field'!$E$110=[1]Lists!BF511,'[1]Multi-Field'!$F$110="Drained"),BI511,IF(AND('[1]Multi-Field'!$E$110=[1]Lists!BF511,'[1]Multi-Field'!$F$110="undrained"),BH511,""))</f>
        <v/>
      </c>
      <c r="FO511" s="409" t="str">
        <f>IF(AND('[1]Multi-Field'!$E$111=[1]Lists!BF511,'[1]Multi-Field'!$F$111="Drained"),BI511,IF(AND('[1]Multi-Field'!$E$111=[1]Lists!BF511,'[1]Multi-Field'!$F$111="undrained"),BH511,""))</f>
        <v/>
      </c>
      <c r="FP511" s="409" t="str">
        <f>IF(AND('[1]Multi-Field'!$E$112=[1]Lists!BF511,'[1]Multi-Field'!$F$112="Drained"),BI511,IF(AND('[1]Multi-Field'!$E$112=[1]Lists!BF511,'[1]Multi-Field'!$F$112="undrained"),BH511,""))</f>
        <v/>
      </c>
      <c r="FQ511" s="409" t="str">
        <f>IF(AND('[1]Multi-Field'!$E$113=[1]Lists!BF511,'[1]Multi-Field'!$F$113="Drained"),BI511,IF(AND('[1]Multi-Field'!$E$113=[1]Lists!BF511,'[1]Multi-Field'!$F$113="undrained"),BH511,""))</f>
        <v/>
      </c>
      <c r="FR511" s="409" t="str">
        <f>IF(AND('[1]Multi-Field'!$E$114=[1]Lists!BF511,'[1]Multi-Field'!$F$114="Drained"),BI511,IF(AND('[1]Multi-Field'!$E$114=[1]Lists!BF511,'[1]Multi-Field'!$F$114="undrained"),BH511,""))</f>
        <v/>
      </c>
      <c r="FS511" s="409" t="str">
        <f>IF(AND('[1]Multi-Field'!$E$115=[1]Lists!BF511,'[1]Multi-Field'!$F$115="Drained"),BI511,IF(AND('[1]Multi-Field'!$E$115=[1]Lists!BF511,'[1]Multi-Field'!$F$115="undrained"),BH511,""))</f>
        <v/>
      </c>
      <c r="FT511" s="409" t="str">
        <f>IF(AND('[1]Multi-Field'!$E$116=[1]Lists!BF511,'[1]Multi-Field'!$F$116="Drained"),BI511,IF(AND('[1]Multi-Field'!$E$116=[1]Lists!BF511,'[1]Multi-Field'!$F$116="undrained"),BH511,""))</f>
        <v/>
      </c>
      <c r="FU511" s="409" t="str">
        <f>IF(AND('[1]Multi-Field'!$E$117=[1]Lists!BF511,'[1]Multi-Field'!$F$117="Drained"),BI511,IF(AND('[1]Multi-Field'!$E$117=[1]Lists!BF511,'[1]Multi-Field'!$F$117="undrained"),BH511,""))</f>
        <v/>
      </c>
      <c r="FV511" s="409" t="str">
        <f>IF(AND('[1]Multi-Field'!$E$118=[1]Lists!BF511,'[1]Multi-Field'!$F$118="Drained"),BI511,IF(AND('[1]Multi-Field'!$E$118=[1]Lists!BF511,'[1]Multi-Field'!$F$118="undrained"),BH511,""))</f>
        <v/>
      </c>
      <c r="FW511" s="409" t="str">
        <f>IF(AND('[1]Multi-Field'!$E$119=[1]Lists!BF511,'[1]Multi-Field'!$F$119="Drained"),BI511,IF(AND('[1]Multi-Field'!$E$119=[1]Lists!BF511,'[1]Multi-Field'!$F$119="undrained"),BH511,""))</f>
        <v/>
      </c>
      <c r="FX511" s="409" t="str">
        <f>IF(AND('[1]Multi-Field'!$E$120=[1]Lists!BF511,'[1]Multi-Field'!$F$120="Drained"),BI511,IF(AND('[1]Multi-Field'!$E$120=[1]Lists!BF511,'[1]Multi-Field'!$F$120="undrained"),BH511,""))</f>
        <v/>
      </c>
      <c r="GC511" s="4">
        <v>1</v>
      </c>
    </row>
    <row r="512" spans="1:185" ht="13.5" customHeight="1">
      <c r="A512" s="7" t="s">
        <v>598</v>
      </c>
      <c r="B512" s="7"/>
      <c r="C512" s="7"/>
      <c r="D512" s="8">
        <v>75</v>
      </c>
      <c r="E512" s="8">
        <f t="shared" si="67"/>
        <v>75</v>
      </c>
      <c r="F512" s="8">
        <f t="shared" si="68"/>
        <v>75</v>
      </c>
      <c r="G512" s="8">
        <v>75</v>
      </c>
      <c r="H512" s="8">
        <v>70</v>
      </c>
      <c r="I512" s="8">
        <f t="shared" si="71"/>
        <v>70</v>
      </c>
      <c r="J512" s="8">
        <f t="shared" si="72"/>
        <v>70</v>
      </c>
      <c r="K512" s="8">
        <v>70</v>
      </c>
      <c r="L512" s="8">
        <v>120</v>
      </c>
      <c r="M512" s="8">
        <f t="shared" si="69"/>
        <v>120</v>
      </c>
      <c r="N512" s="8">
        <f t="shared" si="70"/>
        <v>120</v>
      </c>
      <c r="O512" s="8">
        <v>120</v>
      </c>
      <c r="P512" s="391"/>
      <c r="Q512" s="84"/>
      <c r="R512" s="395"/>
      <c r="S512" s="395" t="str">
        <f t="shared" si="73"/>
        <v/>
      </c>
      <c r="T512" s="395"/>
      <c r="U512" s="396"/>
      <c r="BF512" s="411" t="s">
        <v>1676</v>
      </c>
      <c r="BG512" s="412">
        <v>4</v>
      </c>
      <c r="BH512" s="412">
        <v>5</v>
      </c>
      <c r="BI512" s="412">
        <v>5</v>
      </c>
      <c r="BJ512" s="409" t="e">
        <f>IF(AND('[1]Single Field'!#REF!=[1]Lists!BF512,'[1]Single Field'!#REF!="Drained"),"x",IF(AND('[1]Single Field'!#REF!=[1]Lists!BF512,'[1]Single Field'!#REF!="Undrained"),O,""))</f>
        <v>#REF!</v>
      </c>
      <c r="BK512" s="409" t="str">
        <f>IF(AND('[1]Multi-Field'!$E$3=[1]Lists!BF512,'[1]Multi-Field'!$F$3="Drained"),BI512,IF(AND('[1]Multi-Field'!$E$3=BF512,'[1]Multi-Field'!$F$3="undrained"),BH512,""))</f>
        <v/>
      </c>
      <c r="BL512" s="409" t="str">
        <f>IF(AND('[1]Multi-Field'!$E$4=BF512,'[1]Multi-Field'!$F$4="Drained"),BI512,IF(AND('[1]Multi-Field'!$E$4=BF512,'[1]Multi-Field'!$F$4="undrained"),BH512,""))</f>
        <v/>
      </c>
      <c r="BM512" s="409" t="str">
        <f>IF(AND('[1]Multi-Field'!$E$5=BF512,'[1]Multi-Field'!$F$5="Drained"),BI512,IF(AND('[1]Multi-Field'!$E$5=BF512,'[1]Multi-Field'!$F$5="undrained"),BH512,""))</f>
        <v/>
      </c>
      <c r="BN512" s="409" t="str">
        <f>IF(AND('[1]Multi-Field'!$E$6=BF512,'[1]Multi-Field'!$F$6="Drained"),BI512,IF(AND('[1]Multi-Field'!$E$6=BF512,'[1]Multi-Field'!$F$6="undrained"),BH512,""))</f>
        <v/>
      </c>
      <c r="BO512" s="409" t="str">
        <f>IF(AND('[1]Multi-Field'!$E$7=BF512,'[1]Multi-Field'!$F$7="Drained"),BI512,IF(AND('[1]Multi-Field'!$E$7=BF512,'[1]Multi-Field'!$F$7="undrained"),BH512,""))</f>
        <v/>
      </c>
      <c r="BP512" s="409" t="str">
        <f>IF(AND('[1]Multi-Field'!$E$8=BF512,'[1]Multi-Field'!$F$8="Drained"),BI512,IF(AND('[1]Multi-Field'!$E$8=BF512,'[1]Multi-Field'!$F$8="undrained"),BH512,""))</f>
        <v/>
      </c>
      <c r="BQ512" s="409" t="str">
        <f>IF(AND('[1]Multi-Field'!$E$9=BF512,'[1]Multi-Field'!$F$9="Drained"),BI512,IF(AND('[1]Multi-Field'!$E$9=BF512,'[1]Multi-Field'!$F$9="undrained"),BH512,""))</f>
        <v/>
      </c>
      <c r="BR512" s="409" t="str">
        <f>IF(AND('[1]Multi-Field'!$E$10=BF512,'[1]Multi-Field'!$F$10="Drained"),BI512,IF(AND('[1]Multi-Field'!$E$10=BF512,'[1]Multi-Field'!$F$10="undrained"),BH512,""))</f>
        <v/>
      </c>
      <c r="BS512" s="409" t="str">
        <f>IF(AND('[1]Multi-Field'!$E$11=BF512,'[1]Multi-Field'!$F$11="Drained"),BI512,IF(AND('[1]Multi-Field'!$E$11=BF512,'[1]Multi-Field'!$F$11="undrained"),BH512,""))</f>
        <v/>
      </c>
      <c r="BT512" s="409" t="str">
        <f>IF(AND('[1]Multi-Field'!$E$12=BF512,'[1]Multi-Field'!$F$12="Drained"),BI512,IF(AND('[1]Multi-Field'!$E$12=BF512,'[1]Multi-Field'!$F$12="undrained"),BH512,""))</f>
        <v/>
      </c>
      <c r="BU512" s="409" t="str">
        <f>IF(AND('[1]Multi-Field'!$E$13=BF512,'[1]Multi-Field'!$F$13="Drained"),BI512,IF(AND('[1]Multi-Field'!$E$3=BF512,'[1]Multi-Field'!$F$13="undrained"),BH512,""))</f>
        <v/>
      </c>
      <c r="BV512" s="409" t="str">
        <f>IF(AND('[1]Multi-Field'!$E$14=BF512,'[1]Multi-Field'!$F$14="Drained"),BI512,IF(AND('[1]Multi-Field'!$E$14=BF512,'[1]Multi-Field'!$F$14="undrained"),BH512,""))</f>
        <v/>
      </c>
      <c r="BW512" s="409" t="str">
        <f>IF(AND('[1]Multi-Field'!$E$15=BF512,'[1]Multi-Field'!$F$15="Drained"),BI512,IF(AND('[1]Multi-Field'!$E$15=BF512,'[1]Multi-Field'!$F$15="undrained"),BH512,""))</f>
        <v/>
      </c>
      <c r="BX512" s="409" t="str">
        <f>IF(AND('[1]Multi-Field'!$E$16=[1]Lists!BF512,'[1]Multi-Field'!$F$16="Drained"),BI512,IF(AND('[1]Multi-Field'!$E$16=[1]Lists!BF512,'[1]Multi-Field'!$F$16="undrained"),BH512,""))</f>
        <v/>
      </c>
      <c r="BY512" s="409" t="str">
        <f>IF(AND('[1]Multi-Field'!$E$17=[1]Lists!BF512,'[1]Multi-Field'!$F$17="Drained"),BI512,IF(AND('[1]Multi-Field'!$E$17=[1]Lists!BF512,'[1]Multi-Field'!$F$17="undrained"),BH512,""))</f>
        <v/>
      </c>
      <c r="BZ512" s="409" t="str">
        <f>IF(AND('[1]Multi-Field'!$E$18=[1]Lists!BF512,'[1]Multi-Field'!$F$18="Drained"),BI512,IF(AND('[1]Multi-Field'!$E$18=[1]Lists!BF512,'[1]Multi-Field'!$F$18="undrained"),BH512,""))</f>
        <v/>
      </c>
      <c r="CA512" s="409" t="str">
        <f>IF(AND('[1]Multi-Field'!$E$19=[1]Lists!BF512,'[1]Multi-Field'!$F$19="Drained"),BI512,IF(AND('[1]Multi-Field'!$E$19=[1]Lists!BF512,'[1]Multi-Field'!$F$19="undrained"),BH512,""))</f>
        <v/>
      </c>
      <c r="CB512" s="409" t="str">
        <f>IF(AND('[1]Multi-Field'!$E$20=[1]Lists!BF512,'[1]Multi-Field'!$F$20="Drained"),BI512,IF(AND('[1]Multi-Field'!$E$20=[1]Lists!BF512,'[1]Multi-Field'!$F$20="undrained"),BH512,""))</f>
        <v/>
      </c>
      <c r="CC512" s="409" t="str">
        <f>IF(AND('[1]Multi-Field'!$E$21=[1]Lists!BF512,'[1]Multi-Field'!$F$21="Drained"),BI512,IF(AND('[1]Multi-Field'!$E$21=[1]Lists!BF512,'[1]Multi-Field'!$F$21="undrained"),BH512,""))</f>
        <v/>
      </c>
      <c r="CD512" s="409" t="str">
        <f>IF(AND('[1]Multi-Field'!$E$22=[1]Lists!BF512,'[1]Multi-Field'!$F$22="Drained"),BI512,IF(AND('[1]Multi-Field'!$E$22=[1]Lists!BF512,'[1]Multi-Field'!$F$22="undrained"),BH512,""))</f>
        <v/>
      </c>
      <c r="CE512" s="409" t="str">
        <f>IF(AND('[1]Multi-Field'!$E$23=[1]Lists!BF512,'[1]Multi-Field'!$F$23="Drained"),BI512,IF(AND('[1]Multi-Field'!$E$23=[1]Lists!BF512,'[1]Multi-Field'!$F$23="undrained"),BH512,""))</f>
        <v/>
      </c>
      <c r="CF512" s="409" t="str">
        <f>IF(AND('[1]Multi-Field'!$E$24=[1]Lists!BF512,'[1]Multi-Field'!$F$24="Drained"),BI512,IF(AND('[1]Multi-Field'!$E$24=[1]Lists!BF512,'[1]Multi-Field'!$F$24="undrained"),BH512,""))</f>
        <v/>
      </c>
      <c r="CG512" s="409" t="str">
        <f>IF(AND('[1]Multi-Field'!$E$25=[1]Lists!BF512,'[1]Multi-Field'!$F$25="Drained"),BI512,IF(AND('[1]Multi-Field'!$E$25=[1]Lists!BF512,'[1]Multi-Field'!$F$25="undrained"),BH512,""))</f>
        <v/>
      </c>
      <c r="CH512" s="409" t="str">
        <f>IF(AND('[1]Multi-Field'!$E$26=[1]Lists!BF512,'[1]Multi-Field'!$F$26="Drained"),BI512,IF(AND('[1]Multi-Field'!$E$26=[1]Lists!BF512,'[1]Multi-Field'!$F$26="undrained"),BH512,""))</f>
        <v/>
      </c>
      <c r="CI512" s="409" t="str">
        <f>IF(AND('[1]Multi-Field'!$E$27=[1]Lists!BF512,'[1]Multi-Field'!$F$27="Drained"),BI512,IF(AND('[1]Multi-Field'!$E$27=[1]Lists!BF512,'[1]Multi-Field'!$F$27="undrained"),BH512,""))</f>
        <v/>
      </c>
      <c r="CJ512" s="409" t="str">
        <f>IF(AND('[1]Multi-Field'!$E$28=[1]Lists!BF512,'[1]Multi-Field'!$F$28="Drained"),BI512,IF(AND('[1]Multi-Field'!$E$28=[1]Lists!BF512,'[1]Multi-Field'!$F$28="undrained"),BH512,""))</f>
        <v/>
      </c>
      <c r="CK512" s="409" t="str">
        <f>IF(AND('[1]Multi-Field'!$E$29=[1]Lists!BF512,'[1]Multi-Field'!$F$29="Drained"),BI512,IF(AND('[1]Multi-Field'!$E$29=[1]Lists!BF512,'[1]Multi-Field'!$F$29="undrained"),BH512,""))</f>
        <v/>
      </c>
      <c r="CL512" s="409" t="str">
        <f>IF(AND('[1]Multi-Field'!$E$30=[1]Lists!BF512,'[1]Multi-Field'!$F$30="Drained"),BI512,IF(AND('[1]Multi-Field'!$E$30=[1]Lists!BF512,'[1]Multi-Field'!$F$30="undrained"),BH512,""))</f>
        <v/>
      </c>
      <c r="CM512" s="409" t="str">
        <f>IF(AND('[1]Multi-Field'!$E$31=[1]Lists!BF512,'[1]Multi-Field'!$F$31="Drained"),BI512,IF(AND('[1]Multi-Field'!$E$31=[1]Lists!BF512,'[1]Multi-Field'!$F$31="undrained"),BH512,""))</f>
        <v/>
      </c>
      <c r="CN512" s="409" t="str">
        <f>IF(AND('[1]Multi-Field'!$E$32=[1]Lists!BF512,'[1]Multi-Field'!$F$32="Drained"),BI512,IF(AND('[1]Multi-Field'!$E$32=[1]Lists!BF512,'[1]Multi-Field'!$F$32="undrained"),BH512,""))</f>
        <v/>
      </c>
      <c r="CO512" s="409" t="str">
        <f>IF(AND('[1]Multi-Field'!$E$33=[1]Lists!BF512,'[1]Multi-Field'!$F$33="Drained"),BI512,IF(AND('[1]Multi-Field'!$E$33=[1]Lists!BF512,'[1]Multi-Field'!$F$33="undrained"),BH512,""))</f>
        <v/>
      </c>
      <c r="CP512" s="409" t="str">
        <f>IF(AND('[1]Multi-Field'!$E$34=[1]Lists!BF512,'[1]Multi-Field'!$F$34="Drained"),BI512,IF(AND('[1]Multi-Field'!$E$34=[1]Lists!BF512,'[1]Multi-Field'!$F$34="undrained"),BH512,""))</f>
        <v/>
      </c>
      <c r="CQ512" s="409" t="str">
        <f>IF(AND('[1]Multi-Field'!$E$35=[1]Lists!BF512,'[1]Multi-Field'!$F$35="Drained"),BI512,IF(AND('[1]Multi-Field'!$E$35=[1]Lists!BF512,'[1]Multi-Field'!$F$35="undrained"),BH512,""))</f>
        <v/>
      </c>
      <c r="CR512" s="409" t="str">
        <f>IF(AND('[1]Multi-Field'!$E$36=[1]Lists!BF512,'[1]Multi-Field'!$F$36="Drained"),BI512,IF(AND('[1]Multi-Field'!$E$36=[1]Lists!BF512,'[1]Multi-Field'!$F$36="undrained"),BH512,""))</f>
        <v/>
      </c>
      <c r="CS512" s="409" t="str">
        <f>IF(AND('[1]Multi-Field'!$E$37=[1]Lists!BF512,'[1]Multi-Field'!$F$37="Drained"),BI512,IF(AND('[1]Multi-Field'!$E$37=[1]Lists!BF512,'[1]Multi-Field'!$F$37="undrained"),BH512,""))</f>
        <v/>
      </c>
      <c r="CT512" s="409" t="str">
        <f>IF(AND('[1]Multi-Field'!$E$38=[1]Lists!BF512,'[1]Multi-Field'!$F$38="Drained"),BI512,IF(AND('[1]Multi-Field'!$E$38=[1]Lists!BF512,'[1]Multi-Field'!$F$38="undrained"),BH512,""))</f>
        <v/>
      </c>
      <c r="CU512" s="409" t="str">
        <f>IF(AND('[1]Multi-Field'!$E$39=[1]Lists!BF512,'[1]Multi-Field'!$F$39="Drained"),BI512,IF(AND('[1]Multi-Field'!$E$39=[1]Lists!BF512,'[1]Multi-Field'!$F$39="undrained"),BH512,""))</f>
        <v/>
      </c>
      <c r="CV512" s="409" t="str">
        <f>IF(AND('[1]Multi-Field'!$E$40=[1]Lists!BF512,'[1]Multi-Field'!$F$40="Drained"),BI512,IF(AND('[1]Multi-Field'!$E$40=[1]Lists!BF512,'[1]Multi-Field'!$F$40="undrained"),BH512,""))</f>
        <v/>
      </c>
      <c r="CW512" s="409" t="str">
        <f>IF(AND('[1]Multi-Field'!$E$41=[1]Lists!BF512,'[1]Multi-Field'!$F$40="Drained"),BI512,IF(AND('[1]Multi-Field'!$E$40=[1]Lists!BF512,'[1]Multi-Field'!$F$40="undrained"),BH512,""))</f>
        <v/>
      </c>
      <c r="CX512" s="409" t="str">
        <f>IF(AND('[1]Multi-Field'!$E$42=[1]Lists!BF512,'[1]Multi-Field'!$F$42="Drained"),BI512,IF(AND('[1]Multi-Field'!$E$42=[1]Lists!BF512,'[1]Multi-Field'!$F$42="undrained"),BH512,""))</f>
        <v/>
      </c>
      <c r="CY512" s="409" t="str">
        <f>IF(AND('[1]Multi-Field'!$E$43=[1]Lists!BF512,'[1]Multi-Field'!$F$43="Drained"),BI512,IF(AND('[1]Multi-Field'!$E$43=[1]Lists!BF512,'[1]Multi-Field'!$F$43="undrained"),BH512,""))</f>
        <v/>
      </c>
      <c r="CZ512" s="409" t="str">
        <f>IF(AND('[1]Multi-Field'!$E$44=[1]Lists!BF512,'[1]Multi-Field'!$F$44="Drained"),BI512,IF(AND('[1]Multi-Field'!$E$44=[1]Lists!BF512,'[1]Multi-Field'!$F$44="undrained"),BH512,""))</f>
        <v/>
      </c>
      <c r="DA512" s="409" t="str">
        <f>IF(AND('[1]Multi-Field'!$E$45=[1]Lists!BF512,'[1]Multi-Field'!$F$45="Drained"),BI512,IF(AND('[1]Multi-Field'!$E$45=[1]Lists!BF512,'[1]Multi-Field'!$F$45="undrained"),BH512,""))</f>
        <v/>
      </c>
      <c r="DB512" s="409" t="str">
        <f>IF(AND('[1]Multi-Field'!$E$46=[1]Lists!BF512,'[1]Multi-Field'!$F$46="Drained"),BI512,IF(AND('[1]Multi-Field'!$E$46=[1]Lists!BF512,'[1]Multi-Field'!$F$46="undrained"),BH512,""))</f>
        <v/>
      </c>
      <c r="DC512" s="409" t="str">
        <f>IF(AND('[1]Multi-Field'!$E$47=[1]Lists!BF512,'[1]Multi-Field'!$F$47="Drained"),BI512,IF(AND('[1]Multi-Field'!$E$47=[1]Lists!BF512,'[1]Multi-Field'!$F$47="undrained"),BH512,""))</f>
        <v/>
      </c>
      <c r="DD512" s="409" t="str">
        <f>IF(AND('[1]Multi-Field'!$E$48=[1]Lists!BF512,'[1]Multi-Field'!$F$48="Drained"),BI512,IF(AND('[1]Multi-Field'!$E$48=[1]Lists!BF512,'[1]Multi-Field'!$F$48="undrained"),BH512,""))</f>
        <v/>
      </c>
      <c r="DE512" s="409" t="str">
        <f>IF(AND('[1]Multi-Field'!$E$49=[1]Lists!BF512,'[1]Multi-Field'!$F$49="Drained"),BI512,IF(AND('[1]Multi-Field'!$E$49=[1]Lists!BF512,'[1]Multi-Field'!$F$9="undrained"),BH512,""))</f>
        <v/>
      </c>
      <c r="DF512" s="409" t="str">
        <f>IF(AND('[1]Multi-Field'!$E$50=[1]Lists!BF512,'[1]Multi-Field'!$F$50="Drained"),BI512,IF(AND('[1]Multi-Field'!$E$50=[1]Lists!BF512,'[1]Multi-Field'!$F$50="undrained"),BH512,""))</f>
        <v/>
      </c>
      <c r="DG512" s="409" t="str">
        <f>IF(AND('[1]Multi-Field'!$E$51=[1]Lists!BF512,'[1]Multi-Field'!$F$51="Drained"),BI512,IF(AND('[1]Multi-Field'!$E$51=[1]Lists!BF512,'[1]Multi-Field'!$F$51="undrained"),BH512,""))</f>
        <v/>
      </c>
      <c r="DH512" s="409" t="str">
        <f>IF(AND('[1]Multi-Field'!$E$52=[1]Lists!BF512,'[1]Multi-Field'!$F$52="Drained"),BI512,IF(AND('[1]Multi-Field'!$E$52=[1]Lists!BF512,'[1]Multi-Field'!$F$52="undrained"),BH512,""))</f>
        <v/>
      </c>
      <c r="DI512" s="409" t="str">
        <f>IF(AND('[1]Multi-Field'!$E$53=[1]Lists!BF512,'[1]Multi-Field'!$F$53="Drained"),BI512,IF(AND('[1]Multi-Field'!$E$53=[1]Lists!BF512,'[1]Multi-Field'!$F$53="undrained"),BH512,""))</f>
        <v/>
      </c>
      <c r="DJ512" s="409" t="str">
        <f>IF(AND('[1]Multi-Field'!$E$54=[1]Lists!BF512,'[1]Multi-Field'!$F$54="Drained"),BI512,IF(AND('[1]Multi-Field'!$E$54=[1]Lists!BF512,'[1]Multi-Field'!$F$54="undrained"),BH512,""))</f>
        <v/>
      </c>
      <c r="DK512" s="409" t="str">
        <f>IF(AND('[1]Multi-Field'!$E$55=[1]Lists!BF512,'[1]Multi-Field'!$F$55="Drained"),BI512,IF(AND('[1]Multi-Field'!$E$55=[1]Lists!BF512,'[1]Multi-Field'!$F$55="undrained"),BH512,""))</f>
        <v/>
      </c>
      <c r="DL512" s="409" t="str">
        <f>IF(AND('[1]Multi-Field'!$E$56=[1]Lists!BF512,'[1]Multi-Field'!$F$56="Drained"),BI512,IF(AND('[1]Multi-Field'!$E$56=[1]Lists!BF512,'[1]Multi-Field'!$F$56="undrained"),BH512,""))</f>
        <v/>
      </c>
      <c r="DM512" s="409" t="str">
        <f>IF(AND('[1]Multi-Field'!$E$57=[1]Lists!BF512,'[1]Multi-Field'!$F$57="Drained"),BI512,IF(AND('[1]Multi-Field'!$E$57=[1]Lists!BF512,'[1]Multi-Field'!$F$57="undrained"),BH512,""))</f>
        <v/>
      </c>
      <c r="DN512" s="409" t="str">
        <f>IF(AND('[1]Multi-Field'!$E$58=[1]Lists!BF512,'[1]Multi-Field'!$F$58="Drained"),BI512,IF(AND('[1]Multi-Field'!$E$58=[1]Lists!BF512,'[1]Multi-Field'!$F$58="undrained"),BH512,""))</f>
        <v/>
      </c>
      <c r="DO512" s="409" t="str">
        <f>IF(AND('[1]Multi-Field'!$E$59=[1]Lists!BF512,'[1]Multi-Field'!$F$59="Drained"),BI512,IF(AND('[1]Multi-Field'!$E$59=[1]Lists!BF512,'[1]Multi-Field'!$F$59="undrained"),BH512,""))</f>
        <v/>
      </c>
      <c r="DP512" s="409" t="str">
        <f>IF(AND('[1]Multi-Field'!$E$60=[1]Lists!BF512,'[1]Multi-Field'!$F$60="Drained"),BI512,IF(AND('[1]Multi-Field'!$E$60=[1]Lists!BF512,'[1]Multi-Field'!$F$60="undrained"),BH512,""))</f>
        <v/>
      </c>
      <c r="DQ512" s="409" t="str">
        <f>IF(AND('[1]Multi-Field'!$E$61=[1]Lists!BF512,'[1]Multi-Field'!$F$61="Drained"),BI512,IF(AND('[1]Multi-Field'!$E$61=[1]Lists!BF512,'[1]Multi-Field'!$F$61="undrained"),BH512,""))</f>
        <v/>
      </c>
      <c r="DR512" s="409" t="str">
        <f>IF(AND('[1]Multi-Field'!$E$62=[1]Lists!BF512,'[1]Multi-Field'!$F$62="Drained"),BI512,IF(AND('[1]Multi-Field'!$E$62=[1]Lists!BF512,'[1]Multi-Field'!$F$62="undrained"),BH512,""))</f>
        <v/>
      </c>
      <c r="DS512" s="409" t="str">
        <f>IF(AND('[1]Multi-Field'!$E$63=[1]Lists!BF512,'[1]Multi-Field'!$F$63="Drained"),BI512,IF(AND('[1]Multi-Field'!$E$63=[1]Lists!BF512,'[1]Multi-Field'!$F$63="undrained"),BH512,""))</f>
        <v/>
      </c>
      <c r="DT512" s="409" t="str">
        <f>IF(AND('[1]Multi-Field'!$E$64=[1]Lists!BF512,'[1]Multi-Field'!$F$64="Drained"),BI512,IF(AND('[1]Multi-Field'!$E$64=[1]Lists!BF512,'[1]Multi-Field'!$F$64="undrained"),BH512,""))</f>
        <v/>
      </c>
      <c r="DU512" s="409" t="str">
        <f>IF(AND('[1]Multi-Field'!$E$65=[1]Lists!BF512,'[1]Multi-Field'!$F$65="Drained"),BI512,IF(AND('[1]Multi-Field'!$E$65=[1]Lists!BF512,'[1]Multi-Field'!$F$65="undrained"),BH512,""))</f>
        <v/>
      </c>
      <c r="DV512" s="409" t="str">
        <f>IF(AND('[1]Multi-Field'!$E$66=[1]Lists!BF512,'[1]Multi-Field'!$F$66="Drained"),BI512,IF(AND('[1]Multi-Field'!$E$66=[1]Lists!BF512,'[1]Multi-Field'!$F$66="undrained"),BH512,""))</f>
        <v/>
      </c>
      <c r="DW512" s="409" t="str">
        <f>IF(AND('[1]Multi-Field'!$E$67=[1]Lists!BF512,'[1]Multi-Field'!$F$67="Drained"),BI512,IF(AND('[1]Multi-Field'!$E$67=[1]Lists!BF512,'[1]Multi-Field'!$F$67="undrained"),BH512,""))</f>
        <v/>
      </c>
      <c r="DX512" s="409" t="str">
        <f>IF(AND('[1]Multi-Field'!$E$68=[1]Lists!BF512,'[1]Multi-Field'!$F$68="Drained"),BI512,IF(AND('[1]Multi-Field'!$E$68=[1]Lists!BF512,'[1]Multi-Field'!$F$68="undrained"),BH512,""))</f>
        <v/>
      </c>
      <c r="DY512" s="409" t="str">
        <f>IF(AND('[1]Multi-Field'!$E$69=[1]Lists!BF512,'[1]Multi-Field'!$F$69="Drained"),BI512,IF(AND('[1]Multi-Field'!$E$69=[1]Lists!BF512,'[1]Multi-Field'!$F$69="undrained"),BH512,""))</f>
        <v/>
      </c>
      <c r="DZ512" s="409" t="str">
        <f>IF(AND('[1]Multi-Field'!$E$70=[1]Lists!BF512,'[1]Multi-Field'!$F$70="Drained"),BI512,IF(AND('[1]Multi-Field'!$E$70=[1]Lists!BF512,'[1]Multi-Field'!$F$70="undrained"),BH512,""))</f>
        <v/>
      </c>
      <c r="EA512" s="409" t="str">
        <f>IF(AND('[1]Multi-Field'!$E$71=[1]Lists!BF512,'[1]Multi-Field'!$F$71="Drained"),BI512,IF(AND('[1]Multi-Field'!$E$71=[1]Lists!BF512,'[1]Multi-Field'!$F$71="undrained"),BH512,""))</f>
        <v/>
      </c>
      <c r="EB512" s="409" t="str">
        <f>IF(AND('[1]Multi-Field'!$E$72=[1]Lists!BF512,'[1]Multi-Field'!$F$72="Drained"),BI512,IF(AND('[1]Multi-Field'!$E$72=[1]Lists!BF512,'[1]Multi-Field'!$F$72="undrained"),BH512,""))</f>
        <v/>
      </c>
      <c r="EC512" s="409" t="str">
        <f>IF(AND('[1]Multi-Field'!$E$73=[1]Lists!BF512,'[1]Multi-Field'!$F$73="Drained"),BI512,IF(AND('[1]Multi-Field'!$E$73=[1]Lists!BF512,'[1]Multi-Field'!$F$73="undrained"),BH512,""))</f>
        <v/>
      </c>
      <c r="ED512" s="409" t="str">
        <f>IF(AND('[1]Multi-Field'!$E$74=[1]Lists!BF512,'[1]Multi-Field'!$F$74="Drained"),BI512,IF(AND('[1]Multi-Field'!$E$74=[1]Lists!BF512,'[1]Multi-Field'!$F$74="undrained"),BH512,""))</f>
        <v/>
      </c>
      <c r="EE512" s="409" t="str">
        <f>IF(AND('[1]Multi-Field'!$E$75=[1]Lists!BF512,'[1]Multi-Field'!$F$75="Drained"),BI512,IF(AND('[1]Multi-Field'!$E$75=[1]Lists!BF512,'[1]Multi-Field'!$F$75="undrained"),BH512,""))</f>
        <v/>
      </c>
      <c r="EF512" s="409" t="str">
        <f>IF(AND('[1]Multi-Field'!$E$76=[1]Lists!BF512,'[1]Multi-Field'!$F$76="Drained"),BI512,IF(AND('[1]Multi-Field'!$E$76=[1]Lists!BF512,'[1]Multi-Field'!$F$6="undrained"),BH512,""))</f>
        <v/>
      </c>
      <c r="EG512" s="409" t="str">
        <f>IF(AND('[1]Multi-Field'!$E$77=[1]Lists!BF512,'[1]Multi-Field'!$F$77="Drained"),BI512,IF(AND('[1]Multi-Field'!$E$77=[1]Lists!BF512,'[1]Multi-Field'!$F$77="undrained"),BH512,""))</f>
        <v/>
      </c>
      <c r="EH512" s="409" t="str">
        <f>IF(AND('[1]Multi-Field'!$E$78=[1]Lists!BF512,'[1]Multi-Field'!$F$78="Drained"),BI512,IF(AND('[1]Multi-Field'!$E$78=[1]Lists!BF512,'[1]Multi-Field'!$F$78="undrained"),BH512,""))</f>
        <v/>
      </c>
      <c r="EI512" s="409" t="str">
        <f>IF(AND('[1]Multi-Field'!$E$79=[1]Lists!BF512,'[1]Multi-Field'!$F$79="Drained"),BI512,IF(AND('[1]Multi-Field'!$E$79=[1]Lists!BF512,'[1]Multi-Field'!$F$79="undrained"),BH512,""))</f>
        <v/>
      </c>
      <c r="EJ512" s="409" t="str">
        <f>IF(AND('[1]Multi-Field'!$E$80=[1]Lists!BF512,'[1]Multi-Field'!$F$80="Drained"),BI512,IF(AND('[1]Multi-Field'!$E$80=[1]Lists!BF512,'[1]Multi-Field'!$F$80="undrained"),BH512,""))</f>
        <v/>
      </c>
      <c r="EK512" s="409" t="str">
        <f>IF(AND('[1]Multi-Field'!$E$81=[1]Lists!BF512,'[1]Multi-Field'!$F$81="Drained"),BI512,IF(AND('[1]Multi-Field'!$E$81=[1]Lists!BF512,'[1]Multi-Field'!$F$81="undrained"),BH512,""))</f>
        <v/>
      </c>
      <c r="EL512" s="409" t="str">
        <f>IF(AND('[1]Multi-Field'!$E$82=[1]Lists!BF512,'[1]Multi-Field'!$F$82="Drained"),BI512,IF(AND('[1]Multi-Field'!$E$82=[1]Lists!BF512,'[1]Multi-Field'!$F$82="undrained"),BH512,""))</f>
        <v/>
      </c>
      <c r="EM512" s="409" t="str">
        <f>IF(AND('[1]Multi-Field'!$E$83=[1]Lists!BF512,'[1]Multi-Field'!$F$83="Drained"),BI512,IF(AND('[1]Multi-Field'!$E$83=[1]Lists!BF512,'[1]Multi-Field'!$F$83="undrained"),BH512,""))</f>
        <v/>
      </c>
      <c r="EN512" s="409" t="str">
        <f>IF(AND('[1]Multi-Field'!$E$84=[1]Lists!BF512,'[1]Multi-Field'!$F$84="Drained"),BI512,IF(AND('[1]Multi-Field'!$E$84=[1]Lists!BF512,'[1]Multi-Field'!$F$84="undrained"),BH512,""))</f>
        <v/>
      </c>
      <c r="EO512" s="409" t="str">
        <f>IF(AND('[1]Multi-Field'!$E$85=[1]Lists!BF512,'[1]Multi-Field'!$F$85="Drained"),BI512,IF(AND('[1]Multi-Field'!$E$85=[1]Lists!BF512,'[1]Multi-Field'!$F$85="undrained"),BH512,""))</f>
        <v/>
      </c>
      <c r="EP512" s="409" t="str">
        <f>IF(AND('[1]Multi-Field'!$E$86=[1]Lists!BF512,'[1]Multi-Field'!$F$86="Drained"),BI512,IF(AND('[1]Multi-Field'!$E$86=[1]Lists!BF512,'[1]Multi-Field'!$F$86="undrained"),BH512,""))</f>
        <v/>
      </c>
      <c r="EQ512" s="409" t="str">
        <f>IF(AND('[1]Multi-Field'!$E$87=[1]Lists!BF512,'[1]Multi-Field'!$F$87="Drained"),BI512,IF(AND('[1]Multi-Field'!$E$87=[1]Lists!BF512,'[1]Multi-Field'!$F$87="undrained"),BH512,""))</f>
        <v/>
      </c>
      <c r="ER512" s="409" t="str">
        <f>IF(AND('[1]Multi-Field'!$E$88=[1]Lists!BF512,'[1]Multi-Field'!$F$88="Drained"),BI512,IF(AND('[1]Multi-Field'!$E$88=[1]Lists!BF512,'[1]Multi-Field'!$F$88="undrained"),BH512,""))</f>
        <v/>
      </c>
      <c r="ES512" s="409" t="str">
        <f>IF(AND('[1]Multi-Field'!$E$89=[1]Lists!BF512,'[1]Multi-Field'!$F$89="Drained"),BI512,IF(AND('[1]Multi-Field'!$E$89=[1]Lists!BF512,'[1]Multi-Field'!$F$89="undrained"),BH512,""))</f>
        <v/>
      </c>
      <c r="ET512" s="409" t="str">
        <f>IF(AND('[1]Multi-Field'!$E$90=[1]Lists!BF512,'[1]Multi-Field'!$F$90="Drained"),BI512,IF(AND('[1]Multi-Field'!$E$90=[1]Lists!BF512,'[1]Multi-Field'!$F$90="undrained"),BH512,""))</f>
        <v/>
      </c>
      <c r="EU512" s="409" t="str">
        <f>IF(AND('[1]Multi-Field'!$E$91=[1]Lists!BF512,'[1]Multi-Field'!$F$91="Drained"),BI512,IF(AND('[1]Multi-Field'!$E$91=[1]Lists!BF512,'[1]Multi-Field'!$F$91="undrained"),BH512,""))</f>
        <v/>
      </c>
      <c r="EV512" s="409" t="str">
        <f>IF(AND('[1]Multi-Field'!$E$92=[1]Lists!BF512,'[1]Multi-Field'!$F$92="Drained"),BI512,IF(AND('[1]Multi-Field'!$E$92=[1]Lists!BF512,'[1]Multi-Field'!$F$92="undrained"),BH512,""))</f>
        <v/>
      </c>
      <c r="EW512" s="409" t="str">
        <f>IF(AND('[1]Multi-Field'!$E$93=[1]Lists!BF512,'[1]Multi-Field'!$F$93="Drained"),BI512,IF(AND('[1]Multi-Field'!$E$93=[1]Lists!BF512,'[1]Multi-Field'!$F$93="undrained"),BH512,""))</f>
        <v/>
      </c>
      <c r="EX512" s="409" t="str">
        <f>IF(AND('[1]Multi-Field'!$E$94=[1]Lists!BF512,'[1]Multi-Field'!$F$94="Drained"),BI512,IF(AND('[1]Multi-Field'!$E$94=[1]Lists!BF512,'[1]Multi-Field'!$F$94="undrained"),BH512,""))</f>
        <v/>
      </c>
      <c r="EY512" s="409" t="str">
        <f>IF(AND('[1]Multi-Field'!$E$95=[1]Lists!BF512,'[1]Multi-Field'!$F$95="Drained"),BI512,IF(AND('[1]Multi-Field'!$E$95=[1]Lists!BF512,'[1]Multi-Field'!$F$95="undrained"),BH512,""))</f>
        <v/>
      </c>
      <c r="EZ512" s="409" t="str">
        <f>IF(AND('[1]Multi-Field'!$E$96=[1]Lists!BF512,'[1]Multi-Field'!$F$96="Drained"),BI512,IF(AND('[1]Multi-Field'!$E$96=[1]Lists!BF512,'[1]Multi-Field'!$F$96="undrained"),BH512,""))</f>
        <v/>
      </c>
      <c r="FA512" s="409" t="str">
        <f>IF(AND('[1]Multi-Field'!$E$97=[1]Lists!BF512,'[1]Multi-Field'!$F$97="Drained"),BI512,IF(AND('[1]Multi-Field'!$E$97=[1]Lists!BF512,'[1]Multi-Field'!$F$97="undrained"),BH512,""))</f>
        <v/>
      </c>
      <c r="FB512" s="409" t="str">
        <f>IF(AND('[1]Multi-Field'!$E$98=[1]Lists!BF512,'[1]Multi-Field'!$F$98="Drained"),BI512,IF(AND('[1]Multi-Field'!$E$98=[1]Lists!BF512,'[1]Multi-Field'!$F$98="undrained"),BH512,""))</f>
        <v/>
      </c>
      <c r="FC512" s="409" t="str">
        <f>IF(AND('[1]Multi-Field'!$E$99=[1]Lists!BF512,'[1]Multi-Field'!$F$99="Drained"),BI512,IF(AND('[1]Multi-Field'!$E$99=[1]Lists!BF512,'[1]Multi-Field'!$F$99="undrained"),BH512,""))</f>
        <v/>
      </c>
      <c r="FD512" s="409" t="str">
        <f>IF(AND('[1]Multi-Field'!$E$100=[1]Lists!BF512,'[1]Multi-Field'!$F$100="Drained"),BI512,IF(AND('[1]Multi-Field'!$E$100=[1]Lists!BF512,'[1]Multi-Field'!$F$100="undrained"),BH512,""))</f>
        <v/>
      </c>
      <c r="FE512" s="409" t="str">
        <f>IF(AND('[1]Multi-Field'!$E$101=[1]Lists!BF512,'[1]Multi-Field'!$F$101="Drained"),BI512,IF(AND('[1]Multi-Field'!$E$101=[1]Lists!BF512,'[1]Multi-Field'!$F$101="undrained"),BH512,""))</f>
        <v/>
      </c>
      <c r="FF512" s="409" t="str">
        <f>IF(AND('[1]Multi-Field'!$E$102=[1]Lists!BF512,'[1]Multi-Field'!$F$102="Drained"),BI512,IF(AND('[1]Multi-Field'!$E$102=[1]Lists!BF512,'[1]Multi-Field'!$F$102="undrained"),BH512,""))</f>
        <v/>
      </c>
      <c r="FG512" s="409" t="str">
        <f>IF(AND('[1]Multi-Field'!$E$103=[1]Lists!BF512,'[1]Multi-Field'!$F$103="Drained"),BI512,IF(AND('[1]Multi-Field'!$E$103=[1]Lists!BF512,'[1]Multi-Field'!$F$103="undrained"),BH512,""))</f>
        <v/>
      </c>
      <c r="FH512" s="409" t="str">
        <f>IF(AND('[1]Multi-Field'!$E$104=[1]Lists!BF512,'[1]Multi-Field'!$F$104="Drained"),BI512,IF(AND('[1]Multi-Field'!$E$104=[1]Lists!BF512,'[1]Multi-Field'!$F$104="undrained"),BH512,""))</f>
        <v/>
      </c>
      <c r="FI512" s="409" t="str">
        <f>IF(AND('[1]Multi-Field'!$E$105=[1]Lists!BF512,'[1]Multi-Field'!$F$105="Drained"),BI512,IF(AND('[1]Multi-Field'!$E$105=[1]Lists!BF512,'[1]Multi-Field'!$F$105="undrained"),BH512,""))</f>
        <v/>
      </c>
      <c r="FJ512" s="409" t="str">
        <f>IF(AND('[1]Multi-Field'!$E$106=[1]Lists!BF512,'[1]Multi-Field'!$F$106="Drained"),BI512,IF(AND('[1]Multi-Field'!$E$106=[1]Lists!BF512,'[1]Multi-Field'!$F$106="undrained"),BH512,""))</f>
        <v/>
      </c>
      <c r="FK512" s="409" t="str">
        <f>IF(AND('[1]Multi-Field'!$E$107=[1]Lists!BF512,'[1]Multi-Field'!$F$107="Drained"),BI512,IF(AND('[1]Multi-Field'!$E$107=[1]Lists!BF512,'[1]Multi-Field'!$F$107="undrained"),BH512,""))</f>
        <v/>
      </c>
      <c r="FL512" s="409" t="str">
        <f>IF(AND('[1]Multi-Field'!$E$108=[1]Lists!BF512,'[1]Multi-Field'!$F$108="Drained"),BI512,IF(AND('[1]Multi-Field'!$E$108=[1]Lists!BF512,'[1]Multi-Field'!$F$108="undrained"),BH512,""))</f>
        <v/>
      </c>
      <c r="FM512" s="409" t="str">
        <f>IF(AND('[1]Multi-Field'!$E$109=[1]Lists!BF512,'[1]Multi-Field'!$F$109="Drained"),BI512,IF(AND('[1]Multi-Field'!$E$109=[1]Lists!BF512,'[1]Multi-Field'!$F$109="undrained"),BH512,""))</f>
        <v/>
      </c>
      <c r="FN512" s="409" t="str">
        <f>IF(AND('[1]Multi-Field'!$E$110=[1]Lists!BF512,'[1]Multi-Field'!$F$110="Drained"),BI512,IF(AND('[1]Multi-Field'!$E$110=[1]Lists!BF512,'[1]Multi-Field'!$F$110="undrained"),BH512,""))</f>
        <v/>
      </c>
      <c r="FO512" s="409" t="str">
        <f>IF(AND('[1]Multi-Field'!$E$111=[1]Lists!BF512,'[1]Multi-Field'!$F$111="Drained"),BI512,IF(AND('[1]Multi-Field'!$E$111=[1]Lists!BF512,'[1]Multi-Field'!$F$111="undrained"),BH512,""))</f>
        <v/>
      </c>
      <c r="FP512" s="409" t="str">
        <f>IF(AND('[1]Multi-Field'!$E$112=[1]Lists!BF512,'[1]Multi-Field'!$F$112="Drained"),BI512,IF(AND('[1]Multi-Field'!$E$112=[1]Lists!BF512,'[1]Multi-Field'!$F$112="undrained"),BH512,""))</f>
        <v/>
      </c>
      <c r="FQ512" s="409" t="str">
        <f>IF(AND('[1]Multi-Field'!$E$113=[1]Lists!BF512,'[1]Multi-Field'!$F$113="Drained"),BI512,IF(AND('[1]Multi-Field'!$E$113=[1]Lists!BF512,'[1]Multi-Field'!$F$113="undrained"),BH512,""))</f>
        <v/>
      </c>
      <c r="FR512" s="409" t="str">
        <f>IF(AND('[1]Multi-Field'!$E$114=[1]Lists!BF512,'[1]Multi-Field'!$F$114="Drained"),BI512,IF(AND('[1]Multi-Field'!$E$114=[1]Lists!BF512,'[1]Multi-Field'!$F$114="undrained"),BH512,""))</f>
        <v/>
      </c>
      <c r="FS512" s="409" t="str">
        <f>IF(AND('[1]Multi-Field'!$E$115=[1]Lists!BF512,'[1]Multi-Field'!$F$115="Drained"),BI512,IF(AND('[1]Multi-Field'!$E$115=[1]Lists!BF512,'[1]Multi-Field'!$F$115="undrained"),BH512,""))</f>
        <v/>
      </c>
      <c r="FT512" s="409" t="str">
        <f>IF(AND('[1]Multi-Field'!$E$116=[1]Lists!BF512,'[1]Multi-Field'!$F$116="Drained"),BI512,IF(AND('[1]Multi-Field'!$E$116=[1]Lists!BF512,'[1]Multi-Field'!$F$116="undrained"),BH512,""))</f>
        <v/>
      </c>
      <c r="FU512" s="409" t="str">
        <f>IF(AND('[1]Multi-Field'!$E$117=[1]Lists!BF512,'[1]Multi-Field'!$F$117="Drained"),BI512,IF(AND('[1]Multi-Field'!$E$117=[1]Lists!BF512,'[1]Multi-Field'!$F$117="undrained"),BH512,""))</f>
        <v/>
      </c>
      <c r="FV512" s="409" t="str">
        <f>IF(AND('[1]Multi-Field'!$E$118=[1]Lists!BF512,'[1]Multi-Field'!$F$118="Drained"),BI512,IF(AND('[1]Multi-Field'!$E$118=[1]Lists!BF512,'[1]Multi-Field'!$F$118="undrained"),BH512,""))</f>
        <v/>
      </c>
      <c r="FW512" s="409" t="str">
        <f>IF(AND('[1]Multi-Field'!$E$119=[1]Lists!BF512,'[1]Multi-Field'!$F$119="Drained"),BI512,IF(AND('[1]Multi-Field'!$E$119=[1]Lists!BF512,'[1]Multi-Field'!$F$119="undrained"),BH512,""))</f>
        <v/>
      </c>
      <c r="FX512" s="409" t="str">
        <f>IF(AND('[1]Multi-Field'!$E$120=[1]Lists!BF512,'[1]Multi-Field'!$F$120="Drained"),BI512,IF(AND('[1]Multi-Field'!$E$120=[1]Lists!BF512,'[1]Multi-Field'!$F$120="undrained"),BH512,""))</f>
        <v/>
      </c>
      <c r="GC512" s="4">
        <v>1</v>
      </c>
    </row>
    <row r="513" spans="1:185" ht="13.5" customHeight="1" thickBot="1">
      <c r="A513" s="7" t="s">
        <v>599</v>
      </c>
      <c r="B513" s="7"/>
      <c r="C513" s="7"/>
      <c r="D513" s="8">
        <v>60</v>
      </c>
      <c r="E513" s="8">
        <f t="shared" si="67"/>
        <v>62</v>
      </c>
      <c r="F513" s="8">
        <f t="shared" si="68"/>
        <v>63</v>
      </c>
      <c r="G513" s="8">
        <v>65</v>
      </c>
      <c r="H513" s="8">
        <v>65</v>
      </c>
      <c r="I513" s="8">
        <f t="shared" si="71"/>
        <v>68</v>
      </c>
      <c r="J513" s="8">
        <f t="shared" si="72"/>
        <v>72</v>
      </c>
      <c r="K513" s="8">
        <v>75</v>
      </c>
      <c r="L513" s="8">
        <v>90</v>
      </c>
      <c r="M513" s="8">
        <f t="shared" si="69"/>
        <v>98</v>
      </c>
      <c r="N513" s="8">
        <f t="shared" si="70"/>
        <v>107</v>
      </c>
      <c r="O513" s="8">
        <v>115</v>
      </c>
      <c r="P513" s="391"/>
      <c r="Q513" s="85"/>
      <c r="R513" s="397"/>
      <c r="S513" s="395" t="str">
        <f t="shared" si="73"/>
        <v/>
      </c>
      <c r="T513" s="397"/>
      <c r="U513" s="398"/>
      <c r="BF513" s="414" t="s">
        <v>1677</v>
      </c>
      <c r="BG513" s="415">
        <v>1</v>
      </c>
      <c r="BH513" s="415">
        <v>3</v>
      </c>
      <c r="BI513" s="415">
        <v>4.5</v>
      </c>
      <c r="BJ513" s="409" t="e">
        <f>IF(AND('[1]Single Field'!#REF!=[1]Lists!BF513,'[1]Single Field'!#REF!="Drained"),"x",IF(AND('[1]Single Field'!#REF!=[1]Lists!BF513,'[1]Single Field'!#REF!="Undrained"),O,""))</f>
        <v>#REF!</v>
      </c>
      <c r="BK513" s="409" t="str">
        <f>IF(AND('[1]Multi-Field'!$E$3=[1]Lists!BF513,'[1]Multi-Field'!$F$3="Drained"),BI513,IF(AND('[1]Multi-Field'!$E$3=BF513,'[1]Multi-Field'!$F$3="undrained"),BH513,""))</f>
        <v/>
      </c>
      <c r="BL513" s="409" t="str">
        <f>IF(AND('[1]Multi-Field'!$E$4=BF513,'[1]Multi-Field'!$F$4="Drained"),BI513,IF(AND('[1]Multi-Field'!$E$4=BF513,'[1]Multi-Field'!$F$4="undrained"),BH513,""))</f>
        <v/>
      </c>
      <c r="BM513" s="409" t="str">
        <f>IF(AND('[1]Multi-Field'!$E$5=BF513,'[1]Multi-Field'!$F$5="Drained"),BI513,IF(AND('[1]Multi-Field'!$E$5=BF513,'[1]Multi-Field'!$F$5="undrained"),BH513,""))</f>
        <v/>
      </c>
      <c r="BN513" s="409" t="str">
        <f>IF(AND('[1]Multi-Field'!$E$6=BF513,'[1]Multi-Field'!$F$6="Drained"),BI513,IF(AND('[1]Multi-Field'!$E$6=BF513,'[1]Multi-Field'!$F$6="undrained"),BH513,""))</f>
        <v/>
      </c>
      <c r="BO513" s="409" t="str">
        <f>IF(AND('[1]Multi-Field'!$E$7=BF513,'[1]Multi-Field'!$F$7="Drained"),BI513,IF(AND('[1]Multi-Field'!$E$7=BF513,'[1]Multi-Field'!$F$7="undrained"),BH513,""))</f>
        <v/>
      </c>
      <c r="BP513" s="409" t="str">
        <f>IF(AND('[1]Multi-Field'!$E$8=BF513,'[1]Multi-Field'!$F$8="Drained"),BI513,IF(AND('[1]Multi-Field'!$E$8=BF513,'[1]Multi-Field'!$F$8="undrained"),BH513,""))</f>
        <v/>
      </c>
      <c r="BQ513" s="409" t="str">
        <f>IF(AND('[1]Multi-Field'!$E$9=BF513,'[1]Multi-Field'!$F$9="Drained"),BI513,IF(AND('[1]Multi-Field'!$E$9=BF513,'[1]Multi-Field'!$F$9="undrained"),BH513,""))</f>
        <v/>
      </c>
      <c r="BR513" s="409" t="str">
        <f>IF(AND('[1]Multi-Field'!$E$10=BF513,'[1]Multi-Field'!$F$10="Drained"),BI513,IF(AND('[1]Multi-Field'!$E$10=BF513,'[1]Multi-Field'!$F$10="undrained"),BH513,""))</f>
        <v/>
      </c>
      <c r="BS513" s="409" t="str">
        <f>IF(AND('[1]Multi-Field'!$E$11=BF513,'[1]Multi-Field'!$F$11="Drained"),BI513,IF(AND('[1]Multi-Field'!$E$11=BF513,'[1]Multi-Field'!$F$11="undrained"),BH513,""))</f>
        <v/>
      </c>
      <c r="BT513" s="409" t="str">
        <f>IF(AND('[1]Multi-Field'!$E$12=BF513,'[1]Multi-Field'!$F$12="Drained"),BI513,IF(AND('[1]Multi-Field'!$E$12=BF513,'[1]Multi-Field'!$F$12="undrained"),BH513,""))</f>
        <v/>
      </c>
      <c r="BU513" s="409" t="str">
        <f>IF(AND('[1]Multi-Field'!$E$13=BF513,'[1]Multi-Field'!$F$13="Drained"),BI513,IF(AND('[1]Multi-Field'!$E$3=BF513,'[1]Multi-Field'!$F$13="undrained"),BH513,""))</f>
        <v/>
      </c>
      <c r="BV513" s="409" t="str">
        <f>IF(AND('[1]Multi-Field'!$E$14=BF513,'[1]Multi-Field'!$F$14="Drained"),BI513,IF(AND('[1]Multi-Field'!$E$14=BF513,'[1]Multi-Field'!$F$14="undrained"),BH513,""))</f>
        <v/>
      </c>
      <c r="BW513" s="409" t="str">
        <f>IF(AND('[1]Multi-Field'!$E$15=BF513,'[1]Multi-Field'!$F$15="Drained"),BI513,IF(AND('[1]Multi-Field'!$E$15=BF513,'[1]Multi-Field'!$F$15="undrained"),BH513,""))</f>
        <v/>
      </c>
      <c r="BX513" s="409" t="str">
        <f>IF(AND('[1]Multi-Field'!$E$16=[1]Lists!BF513,'[1]Multi-Field'!$F$16="Drained"),BI513,IF(AND('[1]Multi-Field'!$E$16=[1]Lists!BF513,'[1]Multi-Field'!$F$16="undrained"),BH513,""))</f>
        <v/>
      </c>
      <c r="BY513" s="409" t="str">
        <f>IF(AND('[1]Multi-Field'!$E$17=[1]Lists!BF513,'[1]Multi-Field'!$F$17="Drained"),BI513,IF(AND('[1]Multi-Field'!$E$17=[1]Lists!BF513,'[1]Multi-Field'!$F$17="undrained"),BH513,""))</f>
        <v/>
      </c>
      <c r="BZ513" s="409" t="str">
        <f>IF(AND('[1]Multi-Field'!$E$18=[1]Lists!BF513,'[1]Multi-Field'!$F$18="Drained"),BI513,IF(AND('[1]Multi-Field'!$E$18=[1]Lists!BF513,'[1]Multi-Field'!$F$18="undrained"),BH513,""))</f>
        <v/>
      </c>
      <c r="CA513" s="409" t="str">
        <f>IF(AND('[1]Multi-Field'!$E$19=[1]Lists!BF513,'[1]Multi-Field'!$F$19="Drained"),BI513,IF(AND('[1]Multi-Field'!$E$19=[1]Lists!BF513,'[1]Multi-Field'!$F$19="undrained"),BH513,""))</f>
        <v/>
      </c>
      <c r="CB513" s="409" t="str">
        <f>IF(AND('[1]Multi-Field'!$E$20=[1]Lists!BF513,'[1]Multi-Field'!$F$20="Drained"),BI513,IF(AND('[1]Multi-Field'!$E$20=[1]Lists!BF513,'[1]Multi-Field'!$F$20="undrained"),BH513,""))</f>
        <v/>
      </c>
      <c r="CC513" s="409" t="str">
        <f>IF(AND('[1]Multi-Field'!$E$21=[1]Lists!BF513,'[1]Multi-Field'!$F$21="Drained"),BI513,IF(AND('[1]Multi-Field'!$E$21=[1]Lists!BF513,'[1]Multi-Field'!$F$21="undrained"),BH513,""))</f>
        <v/>
      </c>
      <c r="CD513" s="409" t="str">
        <f>IF(AND('[1]Multi-Field'!$E$22=[1]Lists!BF513,'[1]Multi-Field'!$F$22="Drained"),BI513,IF(AND('[1]Multi-Field'!$E$22=[1]Lists!BF513,'[1]Multi-Field'!$F$22="undrained"),BH513,""))</f>
        <v/>
      </c>
      <c r="CE513" s="409" t="str">
        <f>IF(AND('[1]Multi-Field'!$E$23=[1]Lists!BF513,'[1]Multi-Field'!$F$23="Drained"),BI513,IF(AND('[1]Multi-Field'!$E$23=[1]Lists!BF513,'[1]Multi-Field'!$F$23="undrained"),BH513,""))</f>
        <v/>
      </c>
      <c r="CF513" s="409" t="str">
        <f>IF(AND('[1]Multi-Field'!$E$24=[1]Lists!BF513,'[1]Multi-Field'!$F$24="Drained"),BI513,IF(AND('[1]Multi-Field'!$E$24=[1]Lists!BF513,'[1]Multi-Field'!$F$24="undrained"),BH513,""))</f>
        <v/>
      </c>
      <c r="CG513" s="409" t="str">
        <f>IF(AND('[1]Multi-Field'!$E$25=[1]Lists!BF513,'[1]Multi-Field'!$F$25="Drained"),BI513,IF(AND('[1]Multi-Field'!$E$25=[1]Lists!BF513,'[1]Multi-Field'!$F$25="undrained"),BH513,""))</f>
        <v/>
      </c>
      <c r="CH513" s="409" t="str">
        <f>IF(AND('[1]Multi-Field'!$E$26=[1]Lists!BF513,'[1]Multi-Field'!$F$26="Drained"),BI513,IF(AND('[1]Multi-Field'!$E$26=[1]Lists!BF513,'[1]Multi-Field'!$F$26="undrained"),BH513,""))</f>
        <v/>
      </c>
      <c r="CI513" s="409" t="str">
        <f>IF(AND('[1]Multi-Field'!$E$27=[1]Lists!BF513,'[1]Multi-Field'!$F$27="Drained"),BI513,IF(AND('[1]Multi-Field'!$E$27=[1]Lists!BF513,'[1]Multi-Field'!$F$27="undrained"),BH513,""))</f>
        <v/>
      </c>
      <c r="CJ513" s="409" t="str">
        <f>IF(AND('[1]Multi-Field'!$E$28=[1]Lists!BF513,'[1]Multi-Field'!$F$28="Drained"),BI513,IF(AND('[1]Multi-Field'!$E$28=[1]Lists!BF513,'[1]Multi-Field'!$F$28="undrained"),BH513,""))</f>
        <v/>
      </c>
      <c r="CK513" s="409" t="str">
        <f>IF(AND('[1]Multi-Field'!$E$29=[1]Lists!BF513,'[1]Multi-Field'!$F$29="Drained"),BI513,IF(AND('[1]Multi-Field'!$E$29=[1]Lists!BF513,'[1]Multi-Field'!$F$29="undrained"),BH513,""))</f>
        <v/>
      </c>
      <c r="CL513" s="409" t="str">
        <f>IF(AND('[1]Multi-Field'!$E$30=[1]Lists!BF513,'[1]Multi-Field'!$F$30="Drained"),BI513,IF(AND('[1]Multi-Field'!$E$30=[1]Lists!BF513,'[1]Multi-Field'!$F$30="undrained"),BH513,""))</f>
        <v/>
      </c>
      <c r="CM513" s="409" t="str">
        <f>IF(AND('[1]Multi-Field'!$E$31=[1]Lists!BF513,'[1]Multi-Field'!$F$31="Drained"),BI513,IF(AND('[1]Multi-Field'!$E$31=[1]Lists!BF513,'[1]Multi-Field'!$F$31="undrained"),BH513,""))</f>
        <v/>
      </c>
      <c r="CN513" s="409" t="str">
        <f>IF(AND('[1]Multi-Field'!$E$32=[1]Lists!BF513,'[1]Multi-Field'!$F$32="Drained"),BI513,IF(AND('[1]Multi-Field'!$E$32=[1]Lists!BF513,'[1]Multi-Field'!$F$32="undrained"),BH513,""))</f>
        <v/>
      </c>
      <c r="CO513" s="409" t="str">
        <f>IF(AND('[1]Multi-Field'!$E$33=[1]Lists!BF513,'[1]Multi-Field'!$F$33="Drained"),BI513,IF(AND('[1]Multi-Field'!$E$33=[1]Lists!BF513,'[1]Multi-Field'!$F$33="undrained"),BH513,""))</f>
        <v/>
      </c>
      <c r="CP513" s="409" t="str">
        <f>IF(AND('[1]Multi-Field'!$E$34=[1]Lists!BF513,'[1]Multi-Field'!$F$34="Drained"),BI513,IF(AND('[1]Multi-Field'!$E$34=[1]Lists!BF513,'[1]Multi-Field'!$F$34="undrained"),BH513,""))</f>
        <v/>
      </c>
      <c r="CQ513" s="409" t="str">
        <f>IF(AND('[1]Multi-Field'!$E$35=[1]Lists!BF513,'[1]Multi-Field'!$F$35="Drained"),BI513,IF(AND('[1]Multi-Field'!$E$35=[1]Lists!BF513,'[1]Multi-Field'!$F$35="undrained"),BH513,""))</f>
        <v/>
      </c>
      <c r="CR513" s="409" t="str">
        <f>IF(AND('[1]Multi-Field'!$E$36=[1]Lists!BF513,'[1]Multi-Field'!$F$36="Drained"),BI513,IF(AND('[1]Multi-Field'!$E$36=[1]Lists!BF513,'[1]Multi-Field'!$F$36="undrained"),BH513,""))</f>
        <v/>
      </c>
      <c r="CS513" s="409" t="str">
        <f>IF(AND('[1]Multi-Field'!$E$37=[1]Lists!BF513,'[1]Multi-Field'!$F$37="Drained"),BI513,IF(AND('[1]Multi-Field'!$E$37=[1]Lists!BF513,'[1]Multi-Field'!$F$37="undrained"),BH513,""))</f>
        <v/>
      </c>
      <c r="CT513" s="409" t="str">
        <f>IF(AND('[1]Multi-Field'!$E$38=[1]Lists!BF513,'[1]Multi-Field'!$F$38="Drained"),BI513,IF(AND('[1]Multi-Field'!$E$38=[1]Lists!BF513,'[1]Multi-Field'!$F$38="undrained"),BH513,""))</f>
        <v/>
      </c>
      <c r="CU513" s="409" t="str">
        <f>IF(AND('[1]Multi-Field'!$E$39=[1]Lists!BF513,'[1]Multi-Field'!$F$39="Drained"),BI513,IF(AND('[1]Multi-Field'!$E$39=[1]Lists!BF513,'[1]Multi-Field'!$F$39="undrained"),BH513,""))</f>
        <v/>
      </c>
      <c r="CV513" s="409" t="str">
        <f>IF(AND('[1]Multi-Field'!$E$40=[1]Lists!BF513,'[1]Multi-Field'!$F$40="Drained"),BI513,IF(AND('[1]Multi-Field'!$E$40=[1]Lists!BF513,'[1]Multi-Field'!$F$40="undrained"),BH513,""))</f>
        <v/>
      </c>
      <c r="CW513" s="409" t="str">
        <f>IF(AND('[1]Multi-Field'!$E$41=[1]Lists!BF513,'[1]Multi-Field'!$F$40="Drained"),BI513,IF(AND('[1]Multi-Field'!$E$40=[1]Lists!BF513,'[1]Multi-Field'!$F$40="undrained"),BH513,""))</f>
        <v/>
      </c>
      <c r="CX513" s="409" t="str">
        <f>IF(AND('[1]Multi-Field'!$E$42=[1]Lists!BF513,'[1]Multi-Field'!$F$42="Drained"),BI513,IF(AND('[1]Multi-Field'!$E$42=[1]Lists!BF513,'[1]Multi-Field'!$F$42="undrained"),BH513,""))</f>
        <v/>
      </c>
      <c r="CY513" s="409" t="str">
        <f>IF(AND('[1]Multi-Field'!$E$43=[1]Lists!BF513,'[1]Multi-Field'!$F$43="Drained"),BI513,IF(AND('[1]Multi-Field'!$E$43=[1]Lists!BF513,'[1]Multi-Field'!$F$43="undrained"),BH513,""))</f>
        <v/>
      </c>
      <c r="CZ513" s="409" t="str">
        <f>IF(AND('[1]Multi-Field'!$E$44=[1]Lists!BF513,'[1]Multi-Field'!$F$44="Drained"),BI513,IF(AND('[1]Multi-Field'!$E$44=[1]Lists!BF513,'[1]Multi-Field'!$F$44="undrained"),BH513,""))</f>
        <v/>
      </c>
      <c r="DA513" s="409" t="str">
        <f>IF(AND('[1]Multi-Field'!$E$45=[1]Lists!BF513,'[1]Multi-Field'!$F$45="Drained"),BI513,IF(AND('[1]Multi-Field'!$E$45=[1]Lists!BF513,'[1]Multi-Field'!$F$45="undrained"),BH513,""))</f>
        <v/>
      </c>
      <c r="DB513" s="409" t="str">
        <f>IF(AND('[1]Multi-Field'!$E$46=[1]Lists!BF513,'[1]Multi-Field'!$F$46="Drained"),BI513,IF(AND('[1]Multi-Field'!$E$46=[1]Lists!BF513,'[1]Multi-Field'!$F$46="undrained"),BH513,""))</f>
        <v/>
      </c>
      <c r="DC513" s="409" t="str">
        <f>IF(AND('[1]Multi-Field'!$E$47=[1]Lists!BF513,'[1]Multi-Field'!$F$47="Drained"),BI513,IF(AND('[1]Multi-Field'!$E$47=[1]Lists!BF513,'[1]Multi-Field'!$F$47="undrained"),BH513,""))</f>
        <v/>
      </c>
      <c r="DD513" s="409" t="str">
        <f>IF(AND('[1]Multi-Field'!$E$48=[1]Lists!BF513,'[1]Multi-Field'!$F$48="Drained"),BI513,IF(AND('[1]Multi-Field'!$E$48=[1]Lists!BF513,'[1]Multi-Field'!$F$48="undrained"),BH513,""))</f>
        <v/>
      </c>
      <c r="DE513" s="409" t="str">
        <f>IF(AND('[1]Multi-Field'!$E$49=[1]Lists!BF513,'[1]Multi-Field'!$F$49="Drained"),BI513,IF(AND('[1]Multi-Field'!$E$49=[1]Lists!BF513,'[1]Multi-Field'!$F$9="undrained"),BH513,""))</f>
        <v/>
      </c>
      <c r="DF513" s="409" t="str">
        <f>IF(AND('[1]Multi-Field'!$E$50=[1]Lists!BF513,'[1]Multi-Field'!$F$50="Drained"),BI513,IF(AND('[1]Multi-Field'!$E$50=[1]Lists!BF513,'[1]Multi-Field'!$F$50="undrained"),BH513,""))</f>
        <v/>
      </c>
      <c r="DG513" s="409" t="str">
        <f>IF(AND('[1]Multi-Field'!$E$51=[1]Lists!BF513,'[1]Multi-Field'!$F$51="Drained"),BI513,IF(AND('[1]Multi-Field'!$E$51=[1]Lists!BF513,'[1]Multi-Field'!$F$51="undrained"),BH513,""))</f>
        <v/>
      </c>
      <c r="DH513" s="409" t="str">
        <f>IF(AND('[1]Multi-Field'!$E$52=[1]Lists!BF513,'[1]Multi-Field'!$F$52="Drained"),BI513,IF(AND('[1]Multi-Field'!$E$52=[1]Lists!BF513,'[1]Multi-Field'!$F$52="undrained"),BH513,""))</f>
        <v/>
      </c>
      <c r="DI513" s="409" t="str">
        <f>IF(AND('[1]Multi-Field'!$E$53=[1]Lists!BF513,'[1]Multi-Field'!$F$53="Drained"),BI513,IF(AND('[1]Multi-Field'!$E$53=[1]Lists!BF513,'[1]Multi-Field'!$F$53="undrained"),BH513,""))</f>
        <v/>
      </c>
      <c r="DJ513" s="409" t="str">
        <f>IF(AND('[1]Multi-Field'!$E$54=[1]Lists!BF513,'[1]Multi-Field'!$F$54="Drained"),BI513,IF(AND('[1]Multi-Field'!$E$54=[1]Lists!BF513,'[1]Multi-Field'!$F$54="undrained"),BH513,""))</f>
        <v/>
      </c>
      <c r="DK513" s="409" t="str">
        <f>IF(AND('[1]Multi-Field'!$E$55=[1]Lists!BF513,'[1]Multi-Field'!$F$55="Drained"),BI513,IF(AND('[1]Multi-Field'!$E$55=[1]Lists!BF513,'[1]Multi-Field'!$F$55="undrained"),BH513,""))</f>
        <v/>
      </c>
      <c r="DL513" s="409" t="str">
        <f>IF(AND('[1]Multi-Field'!$E$56=[1]Lists!BF513,'[1]Multi-Field'!$F$56="Drained"),BI513,IF(AND('[1]Multi-Field'!$E$56=[1]Lists!BF513,'[1]Multi-Field'!$F$56="undrained"),BH513,""))</f>
        <v/>
      </c>
      <c r="DM513" s="409" t="str">
        <f>IF(AND('[1]Multi-Field'!$E$57=[1]Lists!BF513,'[1]Multi-Field'!$F$57="Drained"),BI513,IF(AND('[1]Multi-Field'!$E$57=[1]Lists!BF513,'[1]Multi-Field'!$F$57="undrained"),BH513,""))</f>
        <v/>
      </c>
      <c r="DN513" s="409" t="str">
        <f>IF(AND('[1]Multi-Field'!$E$58=[1]Lists!BF513,'[1]Multi-Field'!$F$58="Drained"),BI513,IF(AND('[1]Multi-Field'!$E$58=[1]Lists!BF513,'[1]Multi-Field'!$F$58="undrained"),BH513,""))</f>
        <v/>
      </c>
      <c r="DO513" s="409" t="str">
        <f>IF(AND('[1]Multi-Field'!$E$59=[1]Lists!BF513,'[1]Multi-Field'!$F$59="Drained"),BI513,IF(AND('[1]Multi-Field'!$E$59=[1]Lists!BF513,'[1]Multi-Field'!$F$59="undrained"),BH513,""))</f>
        <v/>
      </c>
      <c r="DP513" s="409" t="str">
        <f>IF(AND('[1]Multi-Field'!$E$60=[1]Lists!BF513,'[1]Multi-Field'!$F$60="Drained"),BI513,IF(AND('[1]Multi-Field'!$E$60=[1]Lists!BF513,'[1]Multi-Field'!$F$60="undrained"),BH513,""))</f>
        <v/>
      </c>
      <c r="DQ513" s="409" t="str">
        <f>IF(AND('[1]Multi-Field'!$E$61=[1]Lists!BF513,'[1]Multi-Field'!$F$61="Drained"),BI513,IF(AND('[1]Multi-Field'!$E$61=[1]Lists!BF513,'[1]Multi-Field'!$F$61="undrained"),BH513,""))</f>
        <v/>
      </c>
      <c r="DR513" s="409" t="str">
        <f>IF(AND('[1]Multi-Field'!$E$62=[1]Lists!BF513,'[1]Multi-Field'!$F$62="Drained"),BI513,IF(AND('[1]Multi-Field'!$E$62=[1]Lists!BF513,'[1]Multi-Field'!$F$62="undrained"),BH513,""))</f>
        <v/>
      </c>
      <c r="DS513" s="409" t="str">
        <f>IF(AND('[1]Multi-Field'!$E$63=[1]Lists!BF513,'[1]Multi-Field'!$F$63="Drained"),BI513,IF(AND('[1]Multi-Field'!$E$63=[1]Lists!BF513,'[1]Multi-Field'!$F$63="undrained"),BH513,""))</f>
        <v/>
      </c>
      <c r="DT513" s="409" t="str">
        <f>IF(AND('[1]Multi-Field'!$E$64=[1]Lists!BF513,'[1]Multi-Field'!$F$64="Drained"),BI513,IF(AND('[1]Multi-Field'!$E$64=[1]Lists!BF513,'[1]Multi-Field'!$F$64="undrained"),BH513,""))</f>
        <v/>
      </c>
      <c r="DU513" s="409" t="str">
        <f>IF(AND('[1]Multi-Field'!$E$65=[1]Lists!BF513,'[1]Multi-Field'!$F$65="Drained"),BI513,IF(AND('[1]Multi-Field'!$E$65=[1]Lists!BF513,'[1]Multi-Field'!$F$65="undrained"),BH513,""))</f>
        <v/>
      </c>
      <c r="DV513" s="409" t="str">
        <f>IF(AND('[1]Multi-Field'!$E$66=[1]Lists!BF513,'[1]Multi-Field'!$F$66="Drained"),BI513,IF(AND('[1]Multi-Field'!$E$66=[1]Lists!BF513,'[1]Multi-Field'!$F$66="undrained"),BH513,""))</f>
        <v/>
      </c>
      <c r="DW513" s="409" t="str">
        <f>IF(AND('[1]Multi-Field'!$E$67=[1]Lists!BF513,'[1]Multi-Field'!$F$67="Drained"),BI513,IF(AND('[1]Multi-Field'!$E$67=[1]Lists!BF513,'[1]Multi-Field'!$F$67="undrained"),BH513,""))</f>
        <v/>
      </c>
      <c r="DX513" s="409" t="str">
        <f>IF(AND('[1]Multi-Field'!$E$68=[1]Lists!BF513,'[1]Multi-Field'!$F$68="Drained"),BI513,IF(AND('[1]Multi-Field'!$E$68=[1]Lists!BF513,'[1]Multi-Field'!$F$68="undrained"),BH513,""))</f>
        <v/>
      </c>
      <c r="DY513" s="409" t="str">
        <f>IF(AND('[1]Multi-Field'!$E$69=[1]Lists!BF513,'[1]Multi-Field'!$F$69="Drained"),BI513,IF(AND('[1]Multi-Field'!$E$69=[1]Lists!BF513,'[1]Multi-Field'!$F$69="undrained"),BH513,""))</f>
        <v/>
      </c>
      <c r="DZ513" s="409" t="str">
        <f>IF(AND('[1]Multi-Field'!$E$70=[1]Lists!BF513,'[1]Multi-Field'!$F$70="Drained"),BI513,IF(AND('[1]Multi-Field'!$E$70=[1]Lists!BF513,'[1]Multi-Field'!$F$70="undrained"),BH513,""))</f>
        <v/>
      </c>
      <c r="EA513" s="409" t="str">
        <f>IF(AND('[1]Multi-Field'!$E$71=[1]Lists!BF513,'[1]Multi-Field'!$F$71="Drained"),BI513,IF(AND('[1]Multi-Field'!$E$71=[1]Lists!BF513,'[1]Multi-Field'!$F$71="undrained"),BH513,""))</f>
        <v/>
      </c>
      <c r="EB513" s="409" t="str">
        <f>IF(AND('[1]Multi-Field'!$E$72=[1]Lists!BF513,'[1]Multi-Field'!$F$72="Drained"),BI513,IF(AND('[1]Multi-Field'!$E$72=[1]Lists!BF513,'[1]Multi-Field'!$F$72="undrained"),BH513,""))</f>
        <v/>
      </c>
      <c r="EC513" s="409" t="str">
        <f>IF(AND('[1]Multi-Field'!$E$73=[1]Lists!BF513,'[1]Multi-Field'!$F$73="Drained"),BI513,IF(AND('[1]Multi-Field'!$E$73=[1]Lists!BF513,'[1]Multi-Field'!$F$73="undrained"),BH513,""))</f>
        <v/>
      </c>
      <c r="ED513" s="409" t="str">
        <f>IF(AND('[1]Multi-Field'!$E$74=[1]Lists!BF513,'[1]Multi-Field'!$F$74="Drained"),BI513,IF(AND('[1]Multi-Field'!$E$74=[1]Lists!BF513,'[1]Multi-Field'!$F$74="undrained"),BH513,""))</f>
        <v/>
      </c>
      <c r="EE513" s="409" t="str">
        <f>IF(AND('[1]Multi-Field'!$E$75=[1]Lists!BF513,'[1]Multi-Field'!$F$75="Drained"),BI513,IF(AND('[1]Multi-Field'!$E$75=[1]Lists!BF513,'[1]Multi-Field'!$F$75="undrained"),BH513,""))</f>
        <v/>
      </c>
      <c r="EF513" s="409" t="str">
        <f>IF(AND('[1]Multi-Field'!$E$76=[1]Lists!BF513,'[1]Multi-Field'!$F$76="Drained"),BI513,IF(AND('[1]Multi-Field'!$E$76=[1]Lists!BF513,'[1]Multi-Field'!$F$6="undrained"),BH513,""))</f>
        <v/>
      </c>
      <c r="EG513" s="409" t="str">
        <f>IF(AND('[1]Multi-Field'!$E$77=[1]Lists!BF513,'[1]Multi-Field'!$F$77="Drained"),BI513,IF(AND('[1]Multi-Field'!$E$77=[1]Lists!BF513,'[1]Multi-Field'!$F$77="undrained"),BH513,""))</f>
        <v/>
      </c>
      <c r="EH513" s="409" t="str">
        <f>IF(AND('[1]Multi-Field'!$E$78=[1]Lists!BF513,'[1]Multi-Field'!$F$78="Drained"),BI513,IF(AND('[1]Multi-Field'!$E$78=[1]Lists!BF513,'[1]Multi-Field'!$F$78="undrained"),BH513,""))</f>
        <v/>
      </c>
      <c r="EI513" s="409" t="str">
        <f>IF(AND('[1]Multi-Field'!$E$79=[1]Lists!BF513,'[1]Multi-Field'!$F$79="Drained"),BI513,IF(AND('[1]Multi-Field'!$E$79=[1]Lists!BF513,'[1]Multi-Field'!$F$79="undrained"),BH513,""))</f>
        <v/>
      </c>
      <c r="EJ513" s="409" t="str">
        <f>IF(AND('[1]Multi-Field'!$E$80=[1]Lists!BF513,'[1]Multi-Field'!$F$80="Drained"),BI513,IF(AND('[1]Multi-Field'!$E$80=[1]Lists!BF513,'[1]Multi-Field'!$F$80="undrained"),BH513,""))</f>
        <v/>
      </c>
      <c r="EK513" s="409" t="str">
        <f>IF(AND('[1]Multi-Field'!$E$81=[1]Lists!BF513,'[1]Multi-Field'!$F$81="Drained"),BI513,IF(AND('[1]Multi-Field'!$E$81=[1]Lists!BF513,'[1]Multi-Field'!$F$81="undrained"),BH513,""))</f>
        <v/>
      </c>
      <c r="EL513" s="409" t="str">
        <f>IF(AND('[1]Multi-Field'!$E$82=[1]Lists!BF513,'[1]Multi-Field'!$F$82="Drained"),BI513,IF(AND('[1]Multi-Field'!$E$82=[1]Lists!BF513,'[1]Multi-Field'!$F$82="undrained"),BH513,""))</f>
        <v/>
      </c>
      <c r="EM513" s="409" t="str">
        <f>IF(AND('[1]Multi-Field'!$E$83=[1]Lists!BF513,'[1]Multi-Field'!$F$83="Drained"),BI513,IF(AND('[1]Multi-Field'!$E$83=[1]Lists!BF513,'[1]Multi-Field'!$F$83="undrained"),BH513,""))</f>
        <v/>
      </c>
      <c r="EN513" s="409" t="str">
        <f>IF(AND('[1]Multi-Field'!$E$84=[1]Lists!BF513,'[1]Multi-Field'!$F$84="Drained"),BI513,IF(AND('[1]Multi-Field'!$E$84=[1]Lists!BF513,'[1]Multi-Field'!$F$84="undrained"),BH513,""))</f>
        <v/>
      </c>
      <c r="EO513" s="409" t="str">
        <f>IF(AND('[1]Multi-Field'!$E$85=[1]Lists!BF513,'[1]Multi-Field'!$F$85="Drained"),BI513,IF(AND('[1]Multi-Field'!$E$85=[1]Lists!BF513,'[1]Multi-Field'!$F$85="undrained"),BH513,""))</f>
        <v/>
      </c>
      <c r="EP513" s="409" t="str">
        <f>IF(AND('[1]Multi-Field'!$E$86=[1]Lists!BF513,'[1]Multi-Field'!$F$86="Drained"),BI513,IF(AND('[1]Multi-Field'!$E$86=[1]Lists!BF513,'[1]Multi-Field'!$F$86="undrained"),BH513,""))</f>
        <v/>
      </c>
      <c r="EQ513" s="409" t="str">
        <f>IF(AND('[1]Multi-Field'!$E$87=[1]Lists!BF513,'[1]Multi-Field'!$F$87="Drained"),BI513,IF(AND('[1]Multi-Field'!$E$87=[1]Lists!BF513,'[1]Multi-Field'!$F$87="undrained"),BH513,""))</f>
        <v/>
      </c>
      <c r="ER513" s="409" t="str">
        <f>IF(AND('[1]Multi-Field'!$E$88=[1]Lists!BF513,'[1]Multi-Field'!$F$88="Drained"),BI513,IF(AND('[1]Multi-Field'!$E$88=[1]Lists!BF513,'[1]Multi-Field'!$F$88="undrained"),BH513,""))</f>
        <v/>
      </c>
      <c r="ES513" s="409" t="str">
        <f>IF(AND('[1]Multi-Field'!$E$89=[1]Lists!BF513,'[1]Multi-Field'!$F$89="Drained"),BI513,IF(AND('[1]Multi-Field'!$E$89=[1]Lists!BF513,'[1]Multi-Field'!$F$89="undrained"),BH513,""))</f>
        <v/>
      </c>
      <c r="ET513" s="409" t="str">
        <f>IF(AND('[1]Multi-Field'!$E$90=[1]Lists!BF513,'[1]Multi-Field'!$F$90="Drained"),BI513,IF(AND('[1]Multi-Field'!$E$90=[1]Lists!BF513,'[1]Multi-Field'!$F$90="undrained"),BH513,""))</f>
        <v/>
      </c>
      <c r="EU513" s="409" t="str">
        <f>IF(AND('[1]Multi-Field'!$E$91=[1]Lists!BF513,'[1]Multi-Field'!$F$91="Drained"),BI513,IF(AND('[1]Multi-Field'!$E$91=[1]Lists!BF513,'[1]Multi-Field'!$F$91="undrained"),BH513,""))</f>
        <v/>
      </c>
      <c r="EV513" s="409" t="str">
        <f>IF(AND('[1]Multi-Field'!$E$92=[1]Lists!BF513,'[1]Multi-Field'!$F$92="Drained"),BI513,IF(AND('[1]Multi-Field'!$E$92=[1]Lists!BF513,'[1]Multi-Field'!$F$92="undrained"),BH513,""))</f>
        <v/>
      </c>
      <c r="EW513" s="409" t="str">
        <f>IF(AND('[1]Multi-Field'!$E$93=[1]Lists!BF513,'[1]Multi-Field'!$F$93="Drained"),BI513,IF(AND('[1]Multi-Field'!$E$93=[1]Lists!BF513,'[1]Multi-Field'!$F$93="undrained"),BH513,""))</f>
        <v/>
      </c>
      <c r="EX513" s="409" t="str">
        <f>IF(AND('[1]Multi-Field'!$E$94=[1]Lists!BF513,'[1]Multi-Field'!$F$94="Drained"),BI513,IF(AND('[1]Multi-Field'!$E$94=[1]Lists!BF513,'[1]Multi-Field'!$F$94="undrained"),BH513,""))</f>
        <v/>
      </c>
      <c r="EY513" s="409" t="str">
        <f>IF(AND('[1]Multi-Field'!$E$95=[1]Lists!BF513,'[1]Multi-Field'!$F$95="Drained"),BI513,IF(AND('[1]Multi-Field'!$E$95=[1]Lists!BF513,'[1]Multi-Field'!$F$95="undrained"),BH513,""))</f>
        <v/>
      </c>
      <c r="EZ513" s="409" t="str">
        <f>IF(AND('[1]Multi-Field'!$E$96=[1]Lists!BF513,'[1]Multi-Field'!$F$96="Drained"),BI513,IF(AND('[1]Multi-Field'!$E$96=[1]Lists!BF513,'[1]Multi-Field'!$F$96="undrained"),BH513,""))</f>
        <v/>
      </c>
      <c r="FA513" s="409" t="str">
        <f>IF(AND('[1]Multi-Field'!$E$97=[1]Lists!BF513,'[1]Multi-Field'!$F$97="Drained"),BI513,IF(AND('[1]Multi-Field'!$E$97=[1]Lists!BF513,'[1]Multi-Field'!$F$97="undrained"),BH513,""))</f>
        <v/>
      </c>
      <c r="FB513" s="409" t="str">
        <f>IF(AND('[1]Multi-Field'!$E$98=[1]Lists!BF513,'[1]Multi-Field'!$F$98="Drained"),BI513,IF(AND('[1]Multi-Field'!$E$98=[1]Lists!BF513,'[1]Multi-Field'!$F$98="undrained"),BH513,""))</f>
        <v/>
      </c>
      <c r="FC513" s="409" t="str">
        <f>IF(AND('[1]Multi-Field'!$E$99=[1]Lists!BF513,'[1]Multi-Field'!$F$99="Drained"),BI513,IF(AND('[1]Multi-Field'!$E$99=[1]Lists!BF513,'[1]Multi-Field'!$F$99="undrained"),BH513,""))</f>
        <v/>
      </c>
      <c r="FD513" s="409" t="str">
        <f>IF(AND('[1]Multi-Field'!$E$100=[1]Lists!BF513,'[1]Multi-Field'!$F$100="Drained"),BI513,IF(AND('[1]Multi-Field'!$E$100=[1]Lists!BF513,'[1]Multi-Field'!$F$100="undrained"),BH513,""))</f>
        <v/>
      </c>
      <c r="FE513" s="409" t="str">
        <f>IF(AND('[1]Multi-Field'!$E$101=[1]Lists!BF513,'[1]Multi-Field'!$F$101="Drained"),BI513,IF(AND('[1]Multi-Field'!$E$101=[1]Lists!BF513,'[1]Multi-Field'!$F$101="undrained"),BH513,""))</f>
        <v/>
      </c>
      <c r="FF513" s="409" t="str">
        <f>IF(AND('[1]Multi-Field'!$E$102=[1]Lists!BF513,'[1]Multi-Field'!$F$102="Drained"),BI513,IF(AND('[1]Multi-Field'!$E$102=[1]Lists!BF513,'[1]Multi-Field'!$F$102="undrained"),BH513,""))</f>
        <v/>
      </c>
      <c r="FG513" s="409" t="str">
        <f>IF(AND('[1]Multi-Field'!$E$103=[1]Lists!BF513,'[1]Multi-Field'!$F$103="Drained"),BI513,IF(AND('[1]Multi-Field'!$E$103=[1]Lists!BF513,'[1]Multi-Field'!$F$103="undrained"),BH513,""))</f>
        <v/>
      </c>
      <c r="FH513" s="409" t="str">
        <f>IF(AND('[1]Multi-Field'!$E$104=[1]Lists!BF513,'[1]Multi-Field'!$F$104="Drained"),BI513,IF(AND('[1]Multi-Field'!$E$104=[1]Lists!BF513,'[1]Multi-Field'!$F$104="undrained"),BH513,""))</f>
        <v/>
      </c>
      <c r="FI513" s="409" t="str">
        <f>IF(AND('[1]Multi-Field'!$E$105=[1]Lists!BF513,'[1]Multi-Field'!$F$105="Drained"),BI513,IF(AND('[1]Multi-Field'!$E$105=[1]Lists!BF513,'[1]Multi-Field'!$F$105="undrained"),BH513,""))</f>
        <v/>
      </c>
      <c r="FJ513" s="409" t="str">
        <f>IF(AND('[1]Multi-Field'!$E$106=[1]Lists!BF513,'[1]Multi-Field'!$F$106="Drained"),BI513,IF(AND('[1]Multi-Field'!$E$106=[1]Lists!BF513,'[1]Multi-Field'!$F$106="undrained"),BH513,""))</f>
        <v/>
      </c>
      <c r="FK513" s="409" t="str">
        <f>IF(AND('[1]Multi-Field'!$E$107=[1]Lists!BF513,'[1]Multi-Field'!$F$107="Drained"),BI513,IF(AND('[1]Multi-Field'!$E$107=[1]Lists!BF513,'[1]Multi-Field'!$F$107="undrained"),BH513,""))</f>
        <v/>
      </c>
      <c r="FL513" s="409" t="str">
        <f>IF(AND('[1]Multi-Field'!$E$108=[1]Lists!BF513,'[1]Multi-Field'!$F$108="Drained"),BI513,IF(AND('[1]Multi-Field'!$E$108=[1]Lists!BF513,'[1]Multi-Field'!$F$108="undrained"),BH513,""))</f>
        <v/>
      </c>
      <c r="FM513" s="409" t="str">
        <f>IF(AND('[1]Multi-Field'!$E$109=[1]Lists!BF513,'[1]Multi-Field'!$F$109="Drained"),BI513,IF(AND('[1]Multi-Field'!$E$109=[1]Lists!BF513,'[1]Multi-Field'!$F$109="undrained"),BH513,""))</f>
        <v/>
      </c>
      <c r="FN513" s="409" t="str">
        <f>IF(AND('[1]Multi-Field'!$E$110=[1]Lists!BF513,'[1]Multi-Field'!$F$110="Drained"),BI513,IF(AND('[1]Multi-Field'!$E$110=[1]Lists!BF513,'[1]Multi-Field'!$F$110="undrained"),BH513,""))</f>
        <v/>
      </c>
      <c r="FO513" s="409" t="str">
        <f>IF(AND('[1]Multi-Field'!$E$111=[1]Lists!BF513,'[1]Multi-Field'!$F$111="Drained"),BI513,IF(AND('[1]Multi-Field'!$E$111=[1]Lists!BF513,'[1]Multi-Field'!$F$111="undrained"),BH513,""))</f>
        <v/>
      </c>
      <c r="FP513" s="409" t="str">
        <f>IF(AND('[1]Multi-Field'!$E$112=[1]Lists!BF513,'[1]Multi-Field'!$F$112="Drained"),BI513,IF(AND('[1]Multi-Field'!$E$112=[1]Lists!BF513,'[1]Multi-Field'!$F$112="undrained"),BH513,""))</f>
        <v/>
      </c>
      <c r="FQ513" s="409" t="str">
        <f>IF(AND('[1]Multi-Field'!$E$113=[1]Lists!BF513,'[1]Multi-Field'!$F$113="Drained"),BI513,IF(AND('[1]Multi-Field'!$E$113=[1]Lists!BF513,'[1]Multi-Field'!$F$113="undrained"),BH513,""))</f>
        <v/>
      </c>
      <c r="FR513" s="409" t="str">
        <f>IF(AND('[1]Multi-Field'!$E$114=[1]Lists!BF513,'[1]Multi-Field'!$F$114="Drained"),BI513,IF(AND('[1]Multi-Field'!$E$114=[1]Lists!BF513,'[1]Multi-Field'!$F$114="undrained"),BH513,""))</f>
        <v/>
      </c>
      <c r="FS513" s="409" t="str">
        <f>IF(AND('[1]Multi-Field'!$E$115=[1]Lists!BF513,'[1]Multi-Field'!$F$115="Drained"),BI513,IF(AND('[1]Multi-Field'!$E$115=[1]Lists!BF513,'[1]Multi-Field'!$F$115="undrained"),BH513,""))</f>
        <v/>
      </c>
      <c r="FT513" s="409" t="str">
        <f>IF(AND('[1]Multi-Field'!$E$116=[1]Lists!BF513,'[1]Multi-Field'!$F$116="Drained"),BI513,IF(AND('[1]Multi-Field'!$E$116=[1]Lists!BF513,'[1]Multi-Field'!$F$116="undrained"),BH513,""))</f>
        <v/>
      </c>
      <c r="FU513" s="409" t="str">
        <f>IF(AND('[1]Multi-Field'!$E$117=[1]Lists!BF513,'[1]Multi-Field'!$F$117="Drained"),BI513,IF(AND('[1]Multi-Field'!$E$117=[1]Lists!BF513,'[1]Multi-Field'!$F$117="undrained"),BH513,""))</f>
        <v/>
      </c>
      <c r="FV513" s="409" t="str">
        <f>IF(AND('[1]Multi-Field'!$E$118=[1]Lists!BF513,'[1]Multi-Field'!$F$118="Drained"),BI513,IF(AND('[1]Multi-Field'!$E$118=[1]Lists!BF513,'[1]Multi-Field'!$F$118="undrained"),BH513,""))</f>
        <v/>
      </c>
      <c r="FW513" s="409" t="str">
        <f>IF(AND('[1]Multi-Field'!$E$119=[1]Lists!BF513,'[1]Multi-Field'!$F$119="Drained"),BI513,IF(AND('[1]Multi-Field'!$E$119=[1]Lists!BF513,'[1]Multi-Field'!$F$119="undrained"),BH513,""))</f>
        <v/>
      </c>
      <c r="FX513" s="409" t="str">
        <f>IF(AND('[1]Multi-Field'!$E$120=[1]Lists!BF513,'[1]Multi-Field'!$F$120="Drained"),BI513,IF(AND('[1]Multi-Field'!$E$120=[1]Lists!BF513,'[1]Multi-Field'!$F$120="undrained"),BH513,""))</f>
        <v/>
      </c>
      <c r="GC513" s="4">
        <v>1</v>
      </c>
    </row>
    <row r="514" spans="1:185" ht="13.5" customHeight="1">
      <c r="A514" s="7" t="s">
        <v>600</v>
      </c>
      <c r="B514" s="7"/>
      <c r="C514" s="7"/>
      <c r="D514" s="8">
        <v>75</v>
      </c>
      <c r="E514" s="8">
        <f t="shared" si="67"/>
        <v>75</v>
      </c>
      <c r="F514" s="8">
        <f t="shared" si="68"/>
        <v>75</v>
      </c>
      <c r="G514" s="8">
        <v>75</v>
      </c>
      <c r="H514" s="8">
        <v>75</v>
      </c>
      <c r="I514" s="8">
        <f t="shared" si="71"/>
        <v>75</v>
      </c>
      <c r="J514" s="8">
        <f t="shared" si="72"/>
        <v>75</v>
      </c>
      <c r="K514" s="8">
        <v>75</v>
      </c>
      <c r="L514" s="8">
        <v>75</v>
      </c>
      <c r="M514" s="8">
        <f t="shared" si="69"/>
        <v>80</v>
      </c>
      <c r="N514" s="8">
        <f t="shared" si="70"/>
        <v>85</v>
      </c>
      <c r="O514" s="8">
        <v>90</v>
      </c>
      <c r="P514" s="391"/>
      <c r="Q514" s="83"/>
      <c r="R514" s="395"/>
      <c r="S514" s="395" t="str">
        <f t="shared" si="73"/>
        <v/>
      </c>
      <c r="T514" s="395"/>
      <c r="U514" s="396"/>
      <c r="BF514" s="407" t="s">
        <v>1678</v>
      </c>
      <c r="BG514" s="408">
        <v>3</v>
      </c>
      <c r="BH514" s="408">
        <v>3.5</v>
      </c>
      <c r="BI514" s="408">
        <v>3.5</v>
      </c>
      <c r="BJ514" s="409" t="e">
        <f>IF(AND('[1]Single Field'!#REF!=[1]Lists!BF514,'[1]Single Field'!#REF!="Drained"),"x",IF(AND('[1]Single Field'!#REF!=[1]Lists!BF514,'[1]Single Field'!#REF!="Undrained"),O,""))</f>
        <v>#REF!</v>
      </c>
      <c r="BK514" s="409" t="str">
        <f>IF(AND('[1]Multi-Field'!$E$3=[1]Lists!BF514,'[1]Multi-Field'!$F$3="Drained"),BI514,IF(AND('[1]Multi-Field'!$E$3=BF514,'[1]Multi-Field'!$F$3="undrained"),BH514,""))</f>
        <v/>
      </c>
      <c r="BL514" s="409" t="str">
        <f>IF(AND('[1]Multi-Field'!$E$4=BF514,'[1]Multi-Field'!$F$4="Drained"),BI514,IF(AND('[1]Multi-Field'!$E$4=BF514,'[1]Multi-Field'!$F$4="undrained"),BH514,""))</f>
        <v/>
      </c>
      <c r="BM514" s="409" t="str">
        <f>IF(AND('[1]Multi-Field'!$E$5=BF514,'[1]Multi-Field'!$F$5="Drained"),BI514,IF(AND('[1]Multi-Field'!$E$5=BF514,'[1]Multi-Field'!$F$5="undrained"),BH514,""))</f>
        <v/>
      </c>
      <c r="BN514" s="409" t="str">
        <f>IF(AND('[1]Multi-Field'!$E$6=BF514,'[1]Multi-Field'!$F$6="Drained"),BI514,IF(AND('[1]Multi-Field'!$E$6=BF514,'[1]Multi-Field'!$F$6="undrained"),BH514,""))</f>
        <v/>
      </c>
      <c r="BO514" s="409" t="str">
        <f>IF(AND('[1]Multi-Field'!$E$7=BF514,'[1]Multi-Field'!$F$7="Drained"),BI514,IF(AND('[1]Multi-Field'!$E$7=BF514,'[1]Multi-Field'!$F$7="undrained"),BH514,""))</f>
        <v/>
      </c>
      <c r="BP514" s="409" t="str">
        <f>IF(AND('[1]Multi-Field'!$E$8=BF514,'[1]Multi-Field'!$F$8="Drained"),BI514,IF(AND('[1]Multi-Field'!$E$8=BF514,'[1]Multi-Field'!$F$8="undrained"),BH514,""))</f>
        <v/>
      </c>
      <c r="BQ514" s="409" t="str">
        <f>IF(AND('[1]Multi-Field'!$E$9=BF514,'[1]Multi-Field'!$F$9="Drained"),BI514,IF(AND('[1]Multi-Field'!$E$9=BF514,'[1]Multi-Field'!$F$9="undrained"),BH514,""))</f>
        <v/>
      </c>
      <c r="BR514" s="409" t="str">
        <f>IF(AND('[1]Multi-Field'!$E$10=BF514,'[1]Multi-Field'!$F$10="Drained"),BI514,IF(AND('[1]Multi-Field'!$E$10=BF514,'[1]Multi-Field'!$F$10="undrained"),BH514,""))</f>
        <v/>
      </c>
      <c r="BS514" s="409" t="str">
        <f>IF(AND('[1]Multi-Field'!$E$11=BF514,'[1]Multi-Field'!$F$11="Drained"),BI514,IF(AND('[1]Multi-Field'!$E$11=BF514,'[1]Multi-Field'!$F$11="undrained"),BH514,""))</f>
        <v/>
      </c>
      <c r="BT514" s="409" t="str">
        <f>IF(AND('[1]Multi-Field'!$E$12=BF514,'[1]Multi-Field'!$F$12="Drained"),BI514,IF(AND('[1]Multi-Field'!$E$12=BF514,'[1]Multi-Field'!$F$12="undrained"),BH514,""))</f>
        <v/>
      </c>
      <c r="BU514" s="409" t="str">
        <f>IF(AND('[1]Multi-Field'!$E$13=BF514,'[1]Multi-Field'!$F$13="Drained"),BI514,IF(AND('[1]Multi-Field'!$E$3=BF514,'[1]Multi-Field'!$F$13="undrained"),BH514,""))</f>
        <v/>
      </c>
      <c r="BV514" s="409" t="str">
        <f>IF(AND('[1]Multi-Field'!$E$14=BF514,'[1]Multi-Field'!$F$14="Drained"),BI514,IF(AND('[1]Multi-Field'!$E$14=BF514,'[1]Multi-Field'!$F$14="undrained"),BH514,""))</f>
        <v/>
      </c>
      <c r="BW514" s="409" t="str">
        <f>IF(AND('[1]Multi-Field'!$E$15=BF514,'[1]Multi-Field'!$F$15="Drained"),BI514,IF(AND('[1]Multi-Field'!$E$15=BF514,'[1]Multi-Field'!$F$15="undrained"),BH514,""))</f>
        <v/>
      </c>
      <c r="BX514" s="409" t="str">
        <f>IF(AND('[1]Multi-Field'!$E$16=[1]Lists!BF514,'[1]Multi-Field'!$F$16="Drained"),BI514,IF(AND('[1]Multi-Field'!$E$16=[1]Lists!BF514,'[1]Multi-Field'!$F$16="undrained"),BH514,""))</f>
        <v/>
      </c>
      <c r="BY514" s="409" t="str">
        <f>IF(AND('[1]Multi-Field'!$E$17=[1]Lists!BF514,'[1]Multi-Field'!$F$17="Drained"),BI514,IF(AND('[1]Multi-Field'!$E$17=[1]Lists!BF514,'[1]Multi-Field'!$F$17="undrained"),BH514,""))</f>
        <v/>
      </c>
      <c r="BZ514" s="409" t="str">
        <f>IF(AND('[1]Multi-Field'!$E$18=[1]Lists!BF514,'[1]Multi-Field'!$F$18="Drained"),BI514,IF(AND('[1]Multi-Field'!$E$18=[1]Lists!BF514,'[1]Multi-Field'!$F$18="undrained"),BH514,""))</f>
        <v/>
      </c>
      <c r="CA514" s="409" t="str">
        <f>IF(AND('[1]Multi-Field'!$E$19=[1]Lists!BF514,'[1]Multi-Field'!$F$19="Drained"),BI514,IF(AND('[1]Multi-Field'!$E$19=[1]Lists!BF514,'[1]Multi-Field'!$F$19="undrained"),BH514,""))</f>
        <v/>
      </c>
      <c r="CB514" s="409" t="str">
        <f>IF(AND('[1]Multi-Field'!$E$20=[1]Lists!BF514,'[1]Multi-Field'!$F$20="Drained"),BI514,IF(AND('[1]Multi-Field'!$E$20=[1]Lists!BF514,'[1]Multi-Field'!$F$20="undrained"),BH514,""))</f>
        <v/>
      </c>
      <c r="CC514" s="409" t="str">
        <f>IF(AND('[1]Multi-Field'!$E$21=[1]Lists!BF514,'[1]Multi-Field'!$F$21="Drained"),BI514,IF(AND('[1]Multi-Field'!$E$21=[1]Lists!BF514,'[1]Multi-Field'!$F$21="undrained"),BH514,""))</f>
        <v/>
      </c>
      <c r="CD514" s="409" t="str">
        <f>IF(AND('[1]Multi-Field'!$E$22=[1]Lists!BF514,'[1]Multi-Field'!$F$22="Drained"),BI514,IF(AND('[1]Multi-Field'!$E$22=[1]Lists!BF514,'[1]Multi-Field'!$F$22="undrained"),BH514,""))</f>
        <v/>
      </c>
      <c r="CE514" s="409" t="str">
        <f>IF(AND('[1]Multi-Field'!$E$23=[1]Lists!BF514,'[1]Multi-Field'!$F$23="Drained"),BI514,IF(AND('[1]Multi-Field'!$E$23=[1]Lists!BF514,'[1]Multi-Field'!$F$23="undrained"),BH514,""))</f>
        <v/>
      </c>
      <c r="CF514" s="409" t="str">
        <f>IF(AND('[1]Multi-Field'!$E$24=[1]Lists!BF514,'[1]Multi-Field'!$F$24="Drained"),BI514,IF(AND('[1]Multi-Field'!$E$24=[1]Lists!BF514,'[1]Multi-Field'!$F$24="undrained"),BH514,""))</f>
        <v/>
      </c>
      <c r="CG514" s="409" t="str">
        <f>IF(AND('[1]Multi-Field'!$E$25=[1]Lists!BF514,'[1]Multi-Field'!$F$25="Drained"),BI514,IF(AND('[1]Multi-Field'!$E$25=[1]Lists!BF514,'[1]Multi-Field'!$F$25="undrained"),BH514,""))</f>
        <v/>
      </c>
      <c r="CH514" s="409" t="str">
        <f>IF(AND('[1]Multi-Field'!$E$26=[1]Lists!BF514,'[1]Multi-Field'!$F$26="Drained"),BI514,IF(AND('[1]Multi-Field'!$E$26=[1]Lists!BF514,'[1]Multi-Field'!$F$26="undrained"),BH514,""))</f>
        <v/>
      </c>
      <c r="CI514" s="409" t="str">
        <f>IF(AND('[1]Multi-Field'!$E$27=[1]Lists!BF514,'[1]Multi-Field'!$F$27="Drained"),BI514,IF(AND('[1]Multi-Field'!$E$27=[1]Lists!BF514,'[1]Multi-Field'!$F$27="undrained"),BH514,""))</f>
        <v/>
      </c>
      <c r="CJ514" s="409" t="str">
        <f>IF(AND('[1]Multi-Field'!$E$28=[1]Lists!BF514,'[1]Multi-Field'!$F$28="Drained"),BI514,IF(AND('[1]Multi-Field'!$E$28=[1]Lists!BF514,'[1]Multi-Field'!$F$28="undrained"),BH514,""))</f>
        <v/>
      </c>
      <c r="CK514" s="409" t="str">
        <f>IF(AND('[1]Multi-Field'!$E$29=[1]Lists!BF514,'[1]Multi-Field'!$F$29="Drained"),BI514,IF(AND('[1]Multi-Field'!$E$29=[1]Lists!BF514,'[1]Multi-Field'!$F$29="undrained"),BH514,""))</f>
        <v/>
      </c>
      <c r="CL514" s="409" t="str">
        <f>IF(AND('[1]Multi-Field'!$E$30=[1]Lists!BF514,'[1]Multi-Field'!$F$30="Drained"),BI514,IF(AND('[1]Multi-Field'!$E$30=[1]Lists!BF514,'[1]Multi-Field'!$F$30="undrained"),BH514,""))</f>
        <v/>
      </c>
      <c r="CM514" s="409" t="str">
        <f>IF(AND('[1]Multi-Field'!$E$31=[1]Lists!BF514,'[1]Multi-Field'!$F$31="Drained"),BI514,IF(AND('[1]Multi-Field'!$E$31=[1]Lists!BF514,'[1]Multi-Field'!$F$31="undrained"),BH514,""))</f>
        <v/>
      </c>
      <c r="CN514" s="409" t="str">
        <f>IF(AND('[1]Multi-Field'!$E$32=[1]Lists!BF514,'[1]Multi-Field'!$F$32="Drained"),BI514,IF(AND('[1]Multi-Field'!$E$32=[1]Lists!BF514,'[1]Multi-Field'!$F$32="undrained"),BH514,""))</f>
        <v/>
      </c>
      <c r="CO514" s="409" t="str">
        <f>IF(AND('[1]Multi-Field'!$E$33=[1]Lists!BF514,'[1]Multi-Field'!$F$33="Drained"),BI514,IF(AND('[1]Multi-Field'!$E$33=[1]Lists!BF514,'[1]Multi-Field'!$F$33="undrained"),BH514,""))</f>
        <v/>
      </c>
      <c r="CP514" s="409" t="str">
        <f>IF(AND('[1]Multi-Field'!$E$34=[1]Lists!BF514,'[1]Multi-Field'!$F$34="Drained"),BI514,IF(AND('[1]Multi-Field'!$E$34=[1]Lists!BF514,'[1]Multi-Field'!$F$34="undrained"),BH514,""))</f>
        <v/>
      </c>
      <c r="CQ514" s="409" t="str">
        <f>IF(AND('[1]Multi-Field'!$E$35=[1]Lists!BF514,'[1]Multi-Field'!$F$35="Drained"),BI514,IF(AND('[1]Multi-Field'!$E$35=[1]Lists!BF514,'[1]Multi-Field'!$F$35="undrained"),BH514,""))</f>
        <v/>
      </c>
      <c r="CR514" s="409" t="str">
        <f>IF(AND('[1]Multi-Field'!$E$36=[1]Lists!BF514,'[1]Multi-Field'!$F$36="Drained"),BI514,IF(AND('[1]Multi-Field'!$E$36=[1]Lists!BF514,'[1]Multi-Field'!$F$36="undrained"),BH514,""))</f>
        <v/>
      </c>
      <c r="CS514" s="409" t="str">
        <f>IF(AND('[1]Multi-Field'!$E$37=[1]Lists!BF514,'[1]Multi-Field'!$F$37="Drained"),BI514,IF(AND('[1]Multi-Field'!$E$37=[1]Lists!BF514,'[1]Multi-Field'!$F$37="undrained"),BH514,""))</f>
        <v/>
      </c>
      <c r="CT514" s="409" t="str">
        <f>IF(AND('[1]Multi-Field'!$E$38=[1]Lists!BF514,'[1]Multi-Field'!$F$38="Drained"),BI514,IF(AND('[1]Multi-Field'!$E$38=[1]Lists!BF514,'[1]Multi-Field'!$F$38="undrained"),BH514,""))</f>
        <v/>
      </c>
      <c r="CU514" s="409" t="str">
        <f>IF(AND('[1]Multi-Field'!$E$39=[1]Lists!BF514,'[1]Multi-Field'!$F$39="Drained"),BI514,IF(AND('[1]Multi-Field'!$E$39=[1]Lists!BF514,'[1]Multi-Field'!$F$39="undrained"),BH514,""))</f>
        <v/>
      </c>
      <c r="CV514" s="409" t="str">
        <f>IF(AND('[1]Multi-Field'!$E$40=[1]Lists!BF514,'[1]Multi-Field'!$F$40="Drained"),BI514,IF(AND('[1]Multi-Field'!$E$40=[1]Lists!BF514,'[1]Multi-Field'!$F$40="undrained"),BH514,""))</f>
        <v/>
      </c>
      <c r="CW514" s="409" t="str">
        <f>IF(AND('[1]Multi-Field'!$E$41=[1]Lists!BF514,'[1]Multi-Field'!$F$40="Drained"),BI514,IF(AND('[1]Multi-Field'!$E$40=[1]Lists!BF514,'[1]Multi-Field'!$F$40="undrained"),BH514,""))</f>
        <v/>
      </c>
      <c r="CX514" s="409" t="str">
        <f>IF(AND('[1]Multi-Field'!$E$42=[1]Lists!BF514,'[1]Multi-Field'!$F$42="Drained"),BI514,IF(AND('[1]Multi-Field'!$E$42=[1]Lists!BF514,'[1]Multi-Field'!$F$42="undrained"),BH514,""))</f>
        <v/>
      </c>
      <c r="CY514" s="409" t="str">
        <f>IF(AND('[1]Multi-Field'!$E$43=[1]Lists!BF514,'[1]Multi-Field'!$F$43="Drained"),BI514,IF(AND('[1]Multi-Field'!$E$43=[1]Lists!BF514,'[1]Multi-Field'!$F$43="undrained"),BH514,""))</f>
        <v/>
      </c>
      <c r="CZ514" s="409" t="str">
        <f>IF(AND('[1]Multi-Field'!$E$44=[1]Lists!BF514,'[1]Multi-Field'!$F$44="Drained"),BI514,IF(AND('[1]Multi-Field'!$E$44=[1]Lists!BF514,'[1]Multi-Field'!$F$44="undrained"),BH514,""))</f>
        <v/>
      </c>
      <c r="DA514" s="409" t="str">
        <f>IF(AND('[1]Multi-Field'!$E$45=[1]Lists!BF514,'[1]Multi-Field'!$F$45="Drained"),BI514,IF(AND('[1]Multi-Field'!$E$45=[1]Lists!BF514,'[1]Multi-Field'!$F$45="undrained"),BH514,""))</f>
        <v/>
      </c>
      <c r="DB514" s="409" t="str">
        <f>IF(AND('[1]Multi-Field'!$E$46=[1]Lists!BF514,'[1]Multi-Field'!$F$46="Drained"),BI514,IF(AND('[1]Multi-Field'!$E$46=[1]Lists!BF514,'[1]Multi-Field'!$F$46="undrained"),BH514,""))</f>
        <v/>
      </c>
      <c r="DC514" s="409" t="str">
        <f>IF(AND('[1]Multi-Field'!$E$47=[1]Lists!BF514,'[1]Multi-Field'!$F$47="Drained"),BI514,IF(AND('[1]Multi-Field'!$E$47=[1]Lists!BF514,'[1]Multi-Field'!$F$47="undrained"),BH514,""))</f>
        <v/>
      </c>
      <c r="DD514" s="409" t="str">
        <f>IF(AND('[1]Multi-Field'!$E$48=[1]Lists!BF514,'[1]Multi-Field'!$F$48="Drained"),BI514,IF(AND('[1]Multi-Field'!$E$48=[1]Lists!BF514,'[1]Multi-Field'!$F$48="undrained"),BH514,""))</f>
        <v/>
      </c>
      <c r="DE514" s="409" t="str">
        <f>IF(AND('[1]Multi-Field'!$E$49=[1]Lists!BF514,'[1]Multi-Field'!$F$49="Drained"),BI514,IF(AND('[1]Multi-Field'!$E$49=[1]Lists!BF514,'[1]Multi-Field'!$F$9="undrained"),BH514,""))</f>
        <v/>
      </c>
      <c r="DF514" s="409" t="str">
        <f>IF(AND('[1]Multi-Field'!$E$50=[1]Lists!BF514,'[1]Multi-Field'!$F$50="Drained"),BI514,IF(AND('[1]Multi-Field'!$E$50=[1]Lists!BF514,'[1]Multi-Field'!$F$50="undrained"),BH514,""))</f>
        <v/>
      </c>
      <c r="DG514" s="409" t="str">
        <f>IF(AND('[1]Multi-Field'!$E$51=[1]Lists!BF514,'[1]Multi-Field'!$F$51="Drained"),BI514,IF(AND('[1]Multi-Field'!$E$51=[1]Lists!BF514,'[1]Multi-Field'!$F$51="undrained"),BH514,""))</f>
        <v/>
      </c>
      <c r="DH514" s="409" t="str">
        <f>IF(AND('[1]Multi-Field'!$E$52=[1]Lists!BF514,'[1]Multi-Field'!$F$52="Drained"),BI514,IF(AND('[1]Multi-Field'!$E$52=[1]Lists!BF514,'[1]Multi-Field'!$F$52="undrained"),BH514,""))</f>
        <v/>
      </c>
      <c r="DI514" s="409" t="str">
        <f>IF(AND('[1]Multi-Field'!$E$53=[1]Lists!BF514,'[1]Multi-Field'!$F$53="Drained"),BI514,IF(AND('[1]Multi-Field'!$E$53=[1]Lists!BF514,'[1]Multi-Field'!$F$53="undrained"),BH514,""))</f>
        <v/>
      </c>
      <c r="DJ514" s="409" t="str">
        <f>IF(AND('[1]Multi-Field'!$E$54=[1]Lists!BF514,'[1]Multi-Field'!$F$54="Drained"),BI514,IF(AND('[1]Multi-Field'!$E$54=[1]Lists!BF514,'[1]Multi-Field'!$F$54="undrained"),BH514,""))</f>
        <v/>
      </c>
      <c r="DK514" s="409" t="str">
        <f>IF(AND('[1]Multi-Field'!$E$55=[1]Lists!BF514,'[1]Multi-Field'!$F$55="Drained"),BI514,IF(AND('[1]Multi-Field'!$E$55=[1]Lists!BF514,'[1]Multi-Field'!$F$55="undrained"),BH514,""))</f>
        <v/>
      </c>
      <c r="DL514" s="409" t="str">
        <f>IF(AND('[1]Multi-Field'!$E$56=[1]Lists!BF514,'[1]Multi-Field'!$F$56="Drained"),BI514,IF(AND('[1]Multi-Field'!$E$56=[1]Lists!BF514,'[1]Multi-Field'!$F$56="undrained"),BH514,""))</f>
        <v/>
      </c>
      <c r="DM514" s="409" t="str">
        <f>IF(AND('[1]Multi-Field'!$E$57=[1]Lists!BF514,'[1]Multi-Field'!$F$57="Drained"),BI514,IF(AND('[1]Multi-Field'!$E$57=[1]Lists!BF514,'[1]Multi-Field'!$F$57="undrained"),BH514,""))</f>
        <v/>
      </c>
      <c r="DN514" s="409" t="str">
        <f>IF(AND('[1]Multi-Field'!$E$58=[1]Lists!BF514,'[1]Multi-Field'!$F$58="Drained"),BI514,IF(AND('[1]Multi-Field'!$E$58=[1]Lists!BF514,'[1]Multi-Field'!$F$58="undrained"),BH514,""))</f>
        <v/>
      </c>
      <c r="DO514" s="409" t="str">
        <f>IF(AND('[1]Multi-Field'!$E$59=[1]Lists!BF514,'[1]Multi-Field'!$F$59="Drained"),BI514,IF(AND('[1]Multi-Field'!$E$59=[1]Lists!BF514,'[1]Multi-Field'!$F$59="undrained"),BH514,""))</f>
        <v/>
      </c>
      <c r="DP514" s="409" t="str">
        <f>IF(AND('[1]Multi-Field'!$E$60=[1]Lists!BF514,'[1]Multi-Field'!$F$60="Drained"),BI514,IF(AND('[1]Multi-Field'!$E$60=[1]Lists!BF514,'[1]Multi-Field'!$F$60="undrained"),BH514,""))</f>
        <v/>
      </c>
      <c r="DQ514" s="409" t="str">
        <f>IF(AND('[1]Multi-Field'!$E$61=[1]Lists!BF514,'[1]Multi-Field'!$F$61="Drained"),BI514,IF(AND('[1]Multi-Field'!$E$61=[1]Lists!BF514,'[1]Multi-Field'!$F$61="undrained"),BH514,""))</f>
        <v/>
      </c>
      <c r="DR514" s="409" t="str">
        <f>IF(AND('[1]Multi-Field'!$E$62=[1]Lists!BF514,'[1]Multi-Field'!$F$62="Drained"),BI514,IF(AND('[1]Multi-Field'!$E$62=[1]Lists!BF514,'[1]Multi-Field'!$F$62="undrained"),BH514,""))</f>
        <v/>
      </c>
      <c r="DS514" s="409" t="str">
        <f>IF(AND('[1]Multi-Field'!$E$63=[1]Lists!BF514,'[1]Multi-Field'!$F$63="Drained"),BI514,IF(AND('[1]Multi-Field'!$E$63=[1]Lists!BF514,'[1]Multi-Field'!$F$63="undrained"),BH514,""))</f>
        <v/>
      </c>
      <c r="DT514" s="409" t="str">
        <f>IF(AND('[1]Multi-Field'!$E$64=[1]Lists!BF514,'[1]Multi-Field'!$F$64="Drained"),BI514,IF(AND('[1]Multi-Field'!$E$64=[1]Lists!BF514,'[1]Multi-Field'!$F$64="undrained"),BH514,""))</f>
        <v/>
      </c>
      <c r="DU514" s="409" t="str">
        <f>IF(AND('[1]Multi-Field'!$E$65=[1]Lists!BF514,'[1]Multi-Field'!$F$65="Drained"),BI514,IF(AND('[1]Multi-Field'!$E$65=[1]Lists!BF514,'[1]Multi-Field'!$F$65="undrained"),BH514,""))</f>
        <v/>
      </c>
      <c r="DV514" s="409" t="str">
        <f>IF(AND('[1]Multi-Field'!$E$66=[1]Lists!BF514,'[1]Multi-Field'!$F$66="Drained"),BI514,IF(AND('[1]Multi-Field'!$E$66=[1]Lists!BF514,'[1]Multi-Field'!$F$66="undrained"),BH514,""))</f>
        <v/>
      </c>
      <c r="DW514" s="409" t="str">
        <f>IF(AND('[1]Multi-Field'!$E$67=[1]Lists!BF514,'[1]Multi-Field'!$F$67="Drained"),BI514,IF(AND('[1]Multi-Field'!$E$67=[1]Lists!BF514,'[1]Multi-Field'!$F$67="undrained"),BH514,""))</f>
        <v/>
      </c>
      <c r="DX514" s="409" t="str">
        <f>IF(AND('[1]Multi-Field'!$E$68=[1]Lists!BF514,'[1]Multi-Field'!$F$68="Drained"),BI514,IF(AND('[1]Multi-Field'!$E$68=[1]Lists!BF514,'[1]Multi-Field'!$F$68="undrained"),BH514,""))</f>
        <v/>
      </c>
      <c r="DY514" s="409" t="str">
        <f>IF(AND('[1]Multi-Field'!$E$69=[1]Lists!BF514,'[1]Multi-Field'!$F$69="Drained"),BI514,IF(AND('[1]Multi-Field'!$E$69=[1]Lists!BF514,'[1]Multi-Field'!$F$69="undrained"),BH514,""))</f>
        <v/>
      </c>
      <c r="DZ514" s="409" t="str">
        <f>IF(AND('[1]Multi-Field'!$E$70=[1]Lists!BF514,'[1]Multi-Field'!$F$70="Drained"),BI514,IF(AND('[1]Multi-Field'!$E$70=[1]Lists!BF514,'[1]Multi-Field'!$F$70="undrained"),BH514,""))</f>
        <v/>
      </c>
      <c r="EA514" s="409" t="str">
        <f>IF(AND('[1]Multi-Field'!$E$71=[1]Lists!BF514,'[1]Multi-Field'!$F$71="Drained"),BI514,IF(AND('[1]Multi-Field'!$E$71=[1]Lists!BF514,'[1]Multi-Field'!$F$71="undrained"),BH514,""))</f>
        <v/>
      </c>
      <c r="EB514" s="409" t="str">
        <f>IF(AND('[1]Multi-Field'!$E$72=[1]Lists!BF514,'[1]Multi-Field'!$F$72="Drained"),BI514,IF(AND('[1]Multi-Field'!$E$72=[1]Lists!BF514,'[1]Multi-Field'!$F$72="undrained"),BH514,""))</f>
        <v/>
      </c>
      <c r="EC514" s="409" t="str">
        <f>IF(AND('[1]Multi-Field'!$E$73=[1]Lists!BF514,'[1]Multi-Field'!$F$73="Drained"),BI514,IF(AND('[1]Multi-Field'!$E$73=[1]Lists!BF514,'[1]Multi-Field'!$F$73="undrained"),BH514,""))</f>
        <v/>
      </c>
      <c r="ED514" s="409" t="str">
        <f>IF(AND('[1]Multi-Field'!$E$74=[1]Lists!BF514,'[1]Multi-Field'!$F$74="Drained"),BI514,IF(AND('[1]Multi-Field'!$E$74=[1]Lists!BF514,'[1]Multi-Field'!$F$74="undrained"),BH514,""))</f>
        <v/>
      </c>
      <c r="EE514" s="409" t="str">
        <f>IF(AND('[1]Multi-Field'!$E$75=[1]Lists!BF514,'[1]Multi-Field'!$F$75="Drained"),BI514,IF(AND('[1]Multi-Field'!$E$75=[1]Lists!BF514,'[1]Multi-Field'!$F$75="undrained"),BH514,""))</f>
        <v/>
      </c>
      <c r="EF514" s="409" t="str">
        <f>IF(AND('[1]Multi-Field'!$E$76=[1]Lists!BF514,'[1]Multi-Field'!$F$76="Drained"),BI514,IF(AND('[1]Multi-Field'!$E$76=[1]Lists!BF514,'[1]Multi-Field'!$F$6="undrained"),BH514,""))</f>
        <v/>
      </c>
      <c r="EG514" s="409" t="str">
        <f>IF(AND('[1]Multi-Field'!$E$77=[1]Lists!BF514,'[1]Multi-Field'!$F$77="Drained"),BI514,IF(AND('[1]Multi-Field'!$E$77=[1]Lists!BF514,'[1]Multi-Field'!$F$77="undrained"),BH514,""))</f>
        <v/>
      </c>
      <c r="EH514" s="409" t="str">
        <f>IF(AND('[1]Multi-Field'!$E$78=[1]Lists!BF514,'[1]Multi-Field'!$F$78="Drained"),BI514,IF(AND('[1]Multi-Field'!$E$78=[1]Lists!BF514,'[1]Multi-Field'!$F$78="undrained"),BH514,""))</f>
        <v/>
      </c>
      <c r="EI514" s="409" t="str">
        <f>IF(AND('[1]Multi-Field'!$E$79=[1]Lists!BF514,'[1]Multi-Field'!$F$79="Drained"),BI514,IF(AND('[1]Multi-Field'!$E$79=[1]Lists!BF514,'[1]Multi-Field'!$F$79="undrained"),BH514,""))</f>
        <v/>
      </c>
      <c r="EJ514" s="409" t="str">
        <f>IF(AND('[1]Multi-Field'!$E$80=[1]Lists!BF514,'[1]Multi-Field'!$F$80="Drained"),BI514,IF(AND('[1]Multi-Field'!$E$80=[1]Lists!BF514,'[1]Multi-Field'!$F$80="undrained"),BH514,""))</f>
        <v/>
      </c>
      <c r="EK514" s="409" t="str">
        <f>IF(AND('[1]Multi-Field'!$E$81=[1]Lists!BF514,'[1]Multi-Field'!$F$81="Drained"),BI514,IF(AND('[1]Multi-Field'!$E$81=[1]Lists!BF514,'[1]Multi-Field'!$F$81="undrained"),BH514,""))</f>
        <v/>
      </c>
      <c r="EL514" s="409" t="str">
        <f>IF(AND('[1]Multi-Field'!$E$82=[1]Lists!BF514,'[1]Multi-Field'!$F$82="Drained"),BI514,IF(AND('[1]Multi-Field'!$E$82=[1]Lists!BF514,'[1]Multi-Field'!$F$82="undrained"),BH514,""))</f>
        <v/>
      </c>
      <c r="EM514" s="409" t="str">
        <f>IF(AND('[1]Multi-Field'!$E$83=[1]Lists!BF514,'[1]Multi-Field'!$F$83="Drained"),BI514,IF(AND('[1]Multi-Field'!$E$83=[1]Lists!BF514,'[1]Multi-Field'!$F$83="undrained"),BH514,""))</f>
        <v/>
      </c>
      <c r="EN514" s="409" t="str">
        <f>IF(AND('[1]Multi-Field'!$E$84=[1]Lists!BF514,'[1]Multi-Field'!$F$84="Drained"),BI514,IF(AND('[1]Multi-Field'!$E$84=[1]Lists!BF514,'[1]Multi-Field'!$F$84="undrained"),BH514,""))</f>
        <v/>
      </c>
      <c r="EO514" s="409" t="str">
        <f>IF(AND('[1]Multi-Field'!$E$85=[1]Lists!BF514,'[1]Multi-Field'!$F$85="Drained"),BI514,IF(AND('[1]Multi-Field'!$E$85=[1]Lists!BF514,'[1]Multi-Field'!$F$85="undrained"),BH514,""))</f>
        <v/>
      </c>
      <c r="EP514" s="409" t="str">
        <f>IF(AND('[1]Multi-Field'!$E$86=[1]Lists!BF514,'[1]Multi-Field'!$F$86="Drained"),BI514,IF(AND('[1]Multi-Field'!$E$86=[1]Lists!BF514,'[1]Multi-Field'!$F$86="undrained"),BH514,""))</f>
        <v/>
      </c>
      <c r="EQ514" s="409" t="str">
        <f>IF(AND('[1]Multi-Field'!$E$87=[1]Lists!BF514,'[1]Multi-Field'!$F$87="Drained"),BI514,IF(AND('[1]Multi-Field'!$E$87=[1]Lists!BF514,'[1]Multi-Field'!$F$87="undrained"),BH514,""))</f>
        <v/>
      </c>
      <c r="ER514" s="409" t="str">
        <f>IF(AND('[1]Multi-Field'!$E$88=[1]Lists!BF514,'[1]Multi-Field'!$F$88="Drained"),BI514,IF(AND('[1]Multi-Field'!$E$88=[1]Lists!BF514,'[1]Multi-Field'!$F$88="undrained"),BH514,""))</f>
        <v/>
      </c>
      <c r="ES514" s="409" t="str">
        <f>IF(AND('[1]Multi-Field'!$E$89=[1]Lists!BF514,'[1]Multi-Field'!$F$89="Drained"),BI514,IF(AND('[1]Multi-Field'!$E$89=[1]Lists!BF514,'[1]Multi-Field'!$F$89="undrained"),BH514,""))</f>
        <v/>
      </c>
      <c r="ET514" s="409" t="str">
        <f>IF(AND('[1]Multi-Field'!$E$90=[1]Lists!BF514,'[1]Multi-Field'!$F$90="Drained"),BI514,IF(AND('[1]Multi-Field'!$E$90=[1]Lists!BF514,'[1]Multi-Field'!$F$90="undrained"),BH514,""))</f>
        <v/>
      </c>
      <c r="EU514" s="409" t="str">
        <f>IF(AND('[1]Multi-Field'!$E$91=[1]Lists!BF514,'[1]Multi-Field'!$F$91="Drained"),BI514,IF(AND('[1]Multi-Field'!$E$91=[1]Lists!BF514,'[1]Multi-Field'!$F$91="undrained"),BH514,""))</f>
        <v/>
      </c>
      <c r="EV514" s="409" t="str">
        <f>IF(AND('[1]Multi-Field'!$E$92=[1]Lists!BF514,'[1]Multi-Field'!$F$92="Drained"),BI514,IF(AND('[1]Multi-Field'!$E$92=[1]Lists!BF514,'[1]Multi-Field'!$F$92="undrained"),BH514,""))</f>
        <v/>
      </c>
      <c r="EW514" s="409" t="str">
        <f>IF(AND('[1]Multi-Field'!$E$93=[1]Lists!BF514,'[1]Multi-Field'!$F$93="Drained"),BI514,IF(AND('[1]Multi-Field'!$E$93=[1]Lists!BF514,'[1]Multi-Field'!$F$93="undrained"),BH514,""))</f>
        <v/>
      </c>
      <c r="EX514" s="409" t="str">
        <f>IF(AND('[1]Multi-Field'!$E$94=[1]Lists!BF514,'[1]Multi-Field'!$F$94="Drained"),BI514,IF(AND('[1]Multi-Field'!$E$94=[1]Lists!BF514,'[1]Multi-Field'!$F$94="undrained"),BH514,""))</f>
        <v/>
      </c>
      <c r="EY514" s="409" t="str">
        <f>IF(AND('[1]Multi-Field'!$E$95=[1]Lists!BF514,'[1]Multi-Field'!$F$95="Drained"),BI514,IF(AND('[1]Multi-Field'!$E$95=[1]Lists!BF514,'[1]Multi-Field'!$F$95="undrained"),BH514,""))</f>
        <v/>
      </c>
      <c r="EZ514" s="409" t="str">
        <f>IF(AND('[1]Multi-Field'!$E$96=[1]Lists!BF514,'[1]Multi-Field'!$F$96="Drained"),BI514,IF(AND('[1]Multi-Field'!$E$96=[1]Lists!BF514,'[1]Multi-Field'!$F$96="undrained"),BH514,""))</f>
        <v/>
      </c>
      <c r="FA514" s="409" t="str">
        <f>IF(AND('[1]Multi-Field'!$E$97=[1]Lists!BF514,'[1]Multi-Field'!$F$97="Drained"),BI514,IF(AND('[1]Multi-Field'!$E$97=[1]Lists!BF514,'[1]Multi-Field'!$F$97="undrained"),BH514,""))</f>
        <v/>
      </c>
      <c r="FB514" s="409" t="str">
        <f>IF(AND('[1]Multi-Field'!$E$98=[1]Lists!BF514,'[1]Multi-Field'!$F$98="Drained"),BI514,IF(AND('[1]Multi-Field'!$E$98=[1]Lists!BF514,'[1]Multi-Field'!$F$98="undrained"),BH514,""))</f>
        <v/>
      </c>
      <c r="FC514" s="409" t="str">
        <f>IF(AND('[1]Multi-Field'!$E$99=[1]Lists!BF514,'[1]Multi-Field'!$F$99="Drained"),BI514,IF(AND('[1]Multi-Field'!$E$99=[1]Lists!BF514,'[1]Multi-Field'!$F$99="undrained"),BH514,""))</f>
        <v/>
      </c>
      <c r="FD514" s="409" t="str">
        <f>IF(AND('[1]Multi-Field'!$E$100=[1]Lists!BF514,'[1]Multi-Field'!$F$100="Drained"),BI514,IF(AND('[1]Multi-Field'!$E$100=[1]Lists!BF514,'[1]Multi-Field'!$F$100="undrained"),BH514,""))</f>
        <v/>
      </c>
      <c r="FE514" s="409" t="str">
        <f>IF(AND('[1]Multi-Field'!$E$101=[1]Lists!BF514,'[1]Multi-Field'!$F$101="Drained"),BI514,IF(AND('[1]Multi-Field'!$E$101=[1]Lists!BF514,'[1]Multi-Field'!$F$101="undrained"),BH514,""))</f>
        <v/>
      </c>
      <c r="FF514" s="409" t="str">
        <f>IF(AND('[1]Multi-Field'!$E$102=[1]Lists!BF514,'[1]Multi-Field'!$F$102="Drained"),BI514,IF(AND('[1]Multi-Field'!$E$102=[1]Lists!BF514,'[1]Multi-Field'!$F$102="undrained"),BH514,""))</f>
        <v/>
      </c>
      <c r="FG514" s="409" t="str">
        <f>IF(AND('[1]Multi-Field'!$E$103=[1]Lists!BF514,'[1]Multi-Field'!$F$103="Drained"),BI514,IF(AND('[1]Multi-Field'!$E$103=[1]Lists!BF514,'[1]Multi-Field'!$F$103="undrained"),BH514,""))</f>
        <v/>
      </c>
      <c r="FH514" s="409" t="str">
        <f>IF(AND('[1]Multi-Field'!$E$104=[1]Lists!BF514,'[1]Multi-Field'!$F$104="Drained"),BI514,IF(AND('[1]Multi-Field'!$E$104=[1]Lists!BF514,'[1]Multi-Field'!$F$104="undrained"),BH514,""))</f>
        <v/>
      </c>
      <c r="FI514" s="409" t="str">
        <f>IF(AND('[1]Multi-Field'!$E$105=[1]Lists!BF514,'[1]Multi-Field'!$F$105="Drained"),BI514,IF(AND('[1]Multi-Field'!$E$105=[1]Lists!BF514,'[1]Multi-Field'!$F$105="undrained"),BH514,""))</f>
        <v/>
      </c>
      <c r="FJ514" s="409" t="str">
        <f>IF(AND('[1]Multi-Field'!$E$106=[1]Lists!BF514,'[1]Multi-Field'!$F$106="Drained"),BI514,IF(AND('[1]Multi-Field'!$E$106=[1]Lists!BF514,'[1]Multi-Field'!$F$106="undrained"),BH514,""))</f>
        <v/>
      </c>
      <c r="FK514" s="409" t="str">
        <f>IF(AND('[1]Multi-Field'!$E$107=[1]Lists!BF514,'[1]Multi-Field'!$F$107="Drained"),BI514,IF(AND('[1]Multi-Field'!$E$107=[1]Lists!BF514,'[1]Multi-Field'!$F$107="undrained"),BH514,""))</f>
        <v/>
      </c>
      <c r="FL514" s="409" t="str">
        <f>IF(AND('[1]Multi-Field'!$E$108=[1]Lists!BF514,'[1]Multi-Field'!$F$108="Drained"),BI514,IF(AND('[1]Multi-Field'!$E$108=[1]Lists!BF514,'[1]Multi-Field'!$F$108="undrained"),BH514,""))</f>
        <v/>
      </c>
      <c r="FM514" s="409" t="str">
        <f>IF(AND('[1]Multi-Field'!$E$109=[1]Lists!BF514,'[1]Multi-Field'!$F$109="Drained"),BI514,IF(AND('[1]Multi-Field'!$E$109=[1]Lists!BF514,'[1]Multi-Field'!$F$109="undrained"),BH514,""))</f>
        <v/>
      </c>
      <c r="FN514" s="409" t="str">
        <f>IF(AND('[1]Multi-Field'!$E$110=[1]Lists!BF514,'[1]Multi-Field'!$F$110="Drained"),BI514,IF(AND('[1]Multi-Field'!$E$110=[1]Lists!BF514,'[1]Multi-Field'!$F$110="undrained"),BH514,""))</f>
        <v/>
      </c>
      <c r="FO514" s="409" t="str">
        <f>IF(AND('[1]Multi-Field'!$E$111=[1]Lists!BF514,'[1]Multi-Field'!$F$111="Drained"),BI514,IF(AND('[1]Multi-Field'!$E$111=[1]Lists!BF514,'[1]Multi-Field'!$F$111="undrained"),BH514,""))</f>
        <v/>
      </c>
      <c r="FP514" s="409" t="str">
        <f>IF(AND('[1]Multi-Field'!$E$112=[1]Lists!BF514,'[1]Multi-Field'!$F$112="Drained"),BI514,IF(AND('[1]Multi-Field'!$E$112=[1]Lists!BF514,'[1]Multi-Field'!$F$112="undrained"),BH514,""))</f>
        <v/>
      </c>
      <c r="FQ514" s="409" t="str">
        <f>IF(AND('[1]Multi-Field'!$E$113=[1]Lists!BF514,'[1]Multi-Field'!$F$113="Drained"),BI514,IF(AND('[1]Multi-Field'!$E$113=[1]Lists!BF514,'[1]Multi-Field'!$F$113="undrained"),BH514,""))</f>
        <v/>
      </c>
      <c r="FR514" s="409" t="str">
        <f>IF(AND('[1]Multi-Field'!$E$114=[1]Lists!BF514,'[1]Multi-Field'!$F$114="Drained"),BI514,IF(AND('[1]Multi-Field'!$E$114=[1]Lists!BF514,'[1]Multi-Field'!$F$114="undrained"),BH514,""))</f>
        <v/>
      </c>
      <c r="FS514" s="409" t="str">
        <f>IF(AND('[1]Multi-Field'!$E$115=[1]Lists!BF514,'[1]Multi-Field'!$F$115="Drained"),BI514,IF(AND('[1]Multi-Field'!$E$115=[1]Lists!BF514,'[1]Multi-Field'!$F$115="undrained"),BH514,""))</f>
        <v/>
      </c>
      <c r="FT514" s="409" t="str">
        <f>IF(AND('[1]Multi-Field'!$E$116=[1]Lists!BF514,'[1]Multi-Field'!$F$116="Drained"),BI514,IF(AND('[1]Multi-Field'!$E$116=[1]Lists!BF514,'[1]Multi-Field'!$F$116="undrained"),BH514,""))</f>
        <v/>
      </c>
      <c r="FU514" s="409" t="str">
        <f>IF(AND('[1]Multi-Field'!$E$117=[1]Lists!BF514,'[1]Multi-Field'!$F$117="Drained"),BI514,IF(AND('[1]Multi-Field'!$E$117=[1]Lists!BF514,'[1]Multi-Field'!$F$117="undrained"),BH514,""))</f>
        <v/>
      </c>
      <c r="FV514" s="409" t="str">
        <f>IF(AND('[1]Multi-Field'!$E$118=[1]Lists!BF514,'[1]Multi-Field'!$F$118="Drained"),BI514,IF(AND('[1]Multi-Field'!$E$118=[1]Lists!BF514,'[1]Multi-Field'!$F$118="undrained"),BH514,""))</f>
        <v/>
      </c>
      <c r="FW514" s="409" t="str">
        <f>IF(AND('[1]Multi-Field'!$E$119=[1]Lists!BF514,'[1]Multi-Field'!$F$119="Drained"),BI514,IF(AND('[1]Multi-Field'!$E$119=[1]Lists!BF514,'[1]Multi-Field'!$F$119="undrained"),BH514,""))</f>
        <v/>
      </c>
      <c r="FX514" s="409" t="str">
        <f>IF(AND('[1]Multi-Field'!$E$120=[1]Lists!BF514,'[1]Multi-Field'!$F$120="Drained"),BI514,IF(AND('[1]Multi-Field'!$E$120=[1]Lists!BF514,'[1]Multi-Field'!$F$120="undrained"),BH514,""))</f>
        <v/>
      </c>
      <c r="GC514" s="4">
        <v>1</v>
      </c>
    </row>
    <row r="515" spans="1:185" ht="13.5" customHeight="1">
      <c r="A515" s="7" t="s">
        <v>601</v>
      </c>
      <c r="B515" s="7"/>
      <c r="C515" s="7"/>
      <c r="D515" s="8">
        <v>75</v>
      </c>
      <c r="E515" s="8">
        <f t="shared" ref="E515:E578" si="74">ROUND((D515+(G515-D515)*1/3),0)</f>
        <v>75</v>
      </c>
      <c r="F515" s="8">
        <f t="shared" ref="F515:F578" si="75">ROUND((D515+(G515-D515)*2/3),0)</f>
        <v>75</v>
      </c>
      <c r="G515" s="8">
        <v>75</v>
      </c>
      <c r="H515" s="8">
        <v>75</v>
      </c>
      <c r="I515" s="8">
        <f t="shared" si="71"/>
        <v>75</v>
      </c>
      <c r="J515" s="8">
        <f t="shared" si="72"/>
        <v>75</v>
      </c>
      <c r="K515" s="8">
        <v>75</v>
      </c>
      <c r="L515" s="8">
        <v>75</v>
      </c>
      <c r="M515" s="8">
        <f t="shared" ref="M515:M578" si="76">ROUND((L515+(O515-L515)*1/3),0)</f>
        <v>80</v>
      </c>
      <c r="N515" s="8">
        <f t="shared" ref="N515:N578" si="77">ROUND((L515+(O515-L515)*2/3),0)</f>
        <v>85</v>
      </c>
      <c r="O515" s="8">
        <v>90</v>
      </c>
      <c r="P515" s="391"/>
      <c r="Q515" s="84"/>
      <c r="R515" s="395"/>
      <c r="S515" s="395" t="str">
        <f t="shared" si="73"/>
        <v/>
      </c>
      <c r="T515" s="395"/>
      <c r="U515" s="396"/>
      <c r="BF515" s="411" t="s">
        <v>1679</v>
      </c>
      <c r="BG515" s="412">
        <v>3</v>
      </c>
      <c r="BH515" s="412">
        <v>3.5</v>
      </c>
      <c r="BI515" s="412">
        <v>3.5</v>
      </c>
      <c r="BJ515" s="409" t="e">
        <f>IF(AND('[1]Single Field'!#REF!=[1]Lists!BF515,'[1]Single Field'!#REF!="Drained"),"x",IF(AND('[1]Single Field'!#REF!=[1]Lists!BF515,'[1]Single Field'!#REF!="Undrained"),O,""))</f>
        <v>#REF!</v>
      </c>
      <c r="BK515" s="409" t="str">
        <f>IF(AND('[1]Multi-Field'!$E$3=[1]Lists!BF515,'[1]Multi-Field'!$F$3="Drained"),BI515,IF(AND('[1]Multi-Field'!$E$3=BF515,'[1]Multi-Field'!$F$3="undrained"),BH515,""))</f>
        <v/>
      </c>
      <c r="BL515" s="409" t="str">
        <f>IF(AND('[1]Multi-Field'!$E$4=BF515,'[1]Multi-Field'!$F$4="Drained"),BI515,IF(AND('[1]Multi-Field'!$E$4=BF515,'[1]Multi-Field'!$F$4="undrained"),BH515,""))</f>
        <v/>
      </c>
      <c r="BM515" s="409" t="str">
        <f>IF(AND('[1]Multi-Field'!$E$5=BF515,'[1]Multi-Field'!$F$5="Drained"),BI515,IF(AND('[1]Multi-Field'!$E$5=BF515,'[1]Multi-Field'!$F$5="undrained"),BH515,""))</f>
        <v/>
      </c>
      <c r="BN515" s="409" t="str">
        <f>IF(AND('[1]Multi-Field'!$E$6=BF515,'[1]Multi-Field'!$F$6="Drained"),BI515,IF(AND('[1]Multi-Field'!$E$6=BF515,'[1]Multi-Field'!$F$6="undrained"),BH515,""))</f>
        <v/>
      </c>
      <c r="BO515" s="409" t="str">
        <f>IF(AND('[1]Multi-Field'!$E$7=BF515,'[1]Multi-Field'!$F$7="Drained"),BI515,IF(AND('[1]Multi-Field'!$E$7=BF515,'[1]Multi-Field'!$F$7="undrained"),BH515,""))</f>
        <v/>
      </c>
      <c r="BP515" s="409" t="str">
        <f>IF(AND('[1]Multi-Field'!$E$8=BF515,'[1]Multi-Field'!$F$8="Drained"),BI515,IF(AND('[1]Multi-Field'!$E$8=BF515,'[1]Multi-Field'!$F$8="undrained"),BH515,""))</f>
        <v/>
      </c>
      <c r="BQ515" s="409" t="str">
        <f>IF(AND('[1]Multi-Field'!$E$9=BF515,'[1]Multi-Field'!$F$9="Drained"),BI515,IF(AND('[1]Multi-Field'!$E$9=BF515,'[1]Multi-Field'!$F$9="undrained"),BH515,""))</f>
        <v/>
      </c>
      <c r="BR515" s="409" t="str">
        <f>IF(AND('[1]Multi-Field'!$E$10=BF515,'[1]Multi-Field'!$F$10="Drained"),BI515,IF(AND('[1]Multi-Field'!$E$10=BF515,'[1]Multi-Field'!$F$10="undrained"),BH515,""))</f>
        <v/>
      </c>
      <c r="BS515" s="409" t="str">
        <f>IF(AND('[1]Multi-Field'!$E$11=BF515,'[1]Multi-Field'!$F$11="Drained"),BI515,IF(AND('[1]Multi-Field'!$E$11=BF515,'[1]Multi-Field'!$F$11="undrained"),BH515,""))</f>
        <v/>
      </c>
      <c r="BT515" s="409" t="str">
        <f>IF(AND('[1]Multi-Field'!$E$12=BF515,'[1]Multi-Field'!$F$12="Drained"),BI515,IF(AND('[1]Multi-Field'!$E$12=BF515,'[1]Multi-Field'!$F$12="undrained"),BH515,""))</f>
        <v/>
      </c>
      <c r="BU515" s="409" t="str">
        <f>IF(AND('[1]Multi-Field'!$E$13=BF515,'[1]Multi-Field'!$F$13="Drained"),BI515,IF(AND('[1]Multi-Field'!$E$3=BF515,'[1]Multi-Field'!$F$13="undrained"),BH515,""))</f>
        <v/>
      </c>
      <c r="BV515" s="409" t="str">
        <f>IF(AND('[1]Multi-Field'!$E$14=BF515,'[1]Multi-Field'!$F$14="Drained"),BI515,IF(AND('[1]Multi-Field'!$E$14=BF515,'[1]Multi-Field'!$F$14="undrained"),BH515,""))</f>
        <v/>
      </c>
      <c r="BW515" s="409" t="str">
        <f>IF(AND('[1]Multi-Field'!$E$15=BF515,'[1]Multi-Field'!$F$15="Drained"),BI515,IF(AND('[1]Multi-Field'!$E$15=BF515,'[1]Multi-Field'!$F$15="undrained"),BH515,""))</f>
        <v/>
      </c>
      <c r="BX515" s="409" t="str">
        <f>IF(AND('[1]Multi-Field'!$E$16=[1]Lists!BF515,'[1]Multi-Field'!$F$16="Drained"),BI515,IF(AND('[1]Multi-Field'!$E$16=[1]Lists!BF515,'[1]Multi-Field'!$F$16="undrained"),BH515,""))</f>
        <v/>
      </c>
      <c r="BY515" s="409" t="str">
        <f>IF(AND('[1]Multi-Field'!$E$17=[1]Lists!BF515,'[1]Multi-Field'!$F$17="Drained"),BI515,IF(AND('[1]Multi-Field'!$E$17=[1]Lists!BF515,'[1]Multi-Field'!$F$17="undrained"),BH515,""))</f>
        <v/>
      </c>
      <c r="BZ515" s="409" t="str">
        <f>IF(AND('[1]Multi-Field'!$E$18=[1]Lists!BF515,'[1]Multi-Field'!$F$18="Drained"),BI515,IF(AND('[1]Multi-Field'!$E$18=[1]Lists!BF515,'[1]Multi-Field'!$F$18="undrained"),BH515,""))</f>
        <v/>
      </c>
      <c r="CA515" s="409" t="str">
        <f>IF(AND('[1]Multi-Field'!$E$19=[1]Lists!BF515,'[1]Multi-Field'!$F$19="Drained"),BI515,IF(AND('[1]Multi-Field'!$E$19=[1]Lists!BF515,'[1]Multi-Field'!$F$19="undrained"),BH515,""))</f>
        <v/>
      </c>
      <c r="CB515" s="409" t="str">
        <f>IF(AND('[1]Multi-Field'!$E$20=[1]Lists!BF515,'[1]Multi-Field'!$F$20="Drained"),BI515,IF(AND('[1]Multi-Field'!$E$20=[1]Lists!BF515,'[1]Multi-Field'!$F$20="undrained"),BH515,""))</f>
        <v/>
      </c>
      <c r="CC515" s="409" t="str">
        <f>IF(AND('[1]Multi-Field'!$E$21=[1]Lists!BF515,'[1]Multi-Field'!$F$21="Drained"),BI515,IF(AND('[1]Multi-Field'!$E$21=[1]Lists!BF515,'[1]Multi-Field'!$F$21="undrained"),BH515,""))</f>
        <v/>
      </c>
      <c r="CD515" s="409" t="str">
        <f>IF(AND('[1]Multi-Field'!$E$22=[1]Lists!BF515,'[1]Multi-Field'!$F$22="Drained"),BI515,IF(AND('[1]Multi-Field'!$E$22=[1]Lists!BF515,'[1]Multi-Field'!$F$22="undrained"),BH515,""))</f>
        <v/>
      </c>
      <c r="CE515" s="409" t="str">
        <f>IF(AND('[1]Multi-Field'!$E$23=[1]Lists!BF515,'[1]Multi-Field'!$F$23="Drained"),BI515,IF(AND('[1]Multi-Field'!$E$23=[1]Lists!BF515,'[1]Multi-Field'!$F$23="undrained"),BH515,""))</f>
        <v/>
      </c>
      <c r="CF515" s="409" t="str">
        <f>IF(AND('[1]Multi-Field'!$E$24=[1]Lists!BF515,'[1]Multi-Field'!$F$24="Drained"),BI515,IF(AND('[1]Multi-Field'!$E$24=[1]Lists!BF515,'[1]Multi-Field'!$F$24="undrained"),BH515,""))</f>
        <v/>
      </c>
      <c r="CG515" s="409" t="str">
        <f>IF(AND('[1]Multi-Field'!$E$25=[1]Lists!BF515,'[1]Multi-Field'!$F$25="Drained"),BI515,IF(AND('[1]Multi-Field'!$E$25=[1]Lists!BF515,'[1]Multi-Field'!$F$25="undrained"),BH515,""))</f>
        <v/>
      </c>
      <c r="CH515" s="409" t="str">
        <f>IF(AND('[1]Multi-Field'!$E$26=[1]Lists!BF515,'[1]Multi-Field'!$F$26="Drained"),BI515,IF(AND('[1]Multi-Field'!$E$26=[1]Lists!BF515,'[1]Multi-Field'!$F$26="undrained"),BH515,""))</f>
        <v/>
      </c>
      <c r="CI515" s="409" t="str">
        <f>IF(AND('[1]Multi-Field'!$E$27=[1]Lists!BF515,'[1]Multi-Field'!$F$27="Drained"),BI515,IF(AND('[1]Multi-Field'!$E$27=[1]Lists!BF515,'[1]Multi-Field'!$F$27="undrained"),BH515,""))</f>
        <v/>
      </c>
      <c r="CJ515" s="409" t="str">
        <f>IF(AND('[1]Multi-Field'!$E$28=[1]Lists!BF515,'[1]Multi-Field'!$F$28="Drained"),BI515,IF(AND('[1]Multi-Field'!$E$28=[1]Lists!BF515,'[1]Multi-Field'!$F$28="undrained"),BH515,""))</f>
        <v/>
      </c>
      <c r="CK515" s="409" t="str">
        <f>IF(AND('[1]Multi-Field'!$E$29=[1]Lists!BF515,'[1]Multi-Field'!$F$29="Drained"),BI515,IF(AND('[1]Multi-Field'!$E$29=[1]Lists!BF515,'[1]Multi-Field'!$F$29="undrained"),BH515,""))</f>
        <v/>
      </c>
      <c r="CL515" s="409" t="str">
        <f>IF(AND('[1]Multi-Field'!$E$30=[1]Lists!BF515,'[1]Multi-Field'!$F$30="Drained"),BI515,IF(AND('[1]Multi-Field'!$E$30=[1]Lists!BF515,'[1]Multi-Field'!$F$30="undrained"),BH515,""))</f>
        <v/>
      </c>
      <c r="CM515" s="409" t="str">
        <f>IF(AND('[1]Multi-Field'!$E$31=[1]Lists!BF515,'[1]Multi-Field'!$F$31="Drained"),BI515,IF(AND('[1]Multi-Field'!$E$31=[1]Lists!BF515,'[1]Multi-Field'!$F$31="undrained"),BH515,""))</f>
        <v/>
      </c>
      <c r="CN515" s="409" t="str">
        <f>IF(AND('[1]Multi-Field'!$E$32=[1]Lists!BF515,'[1]Multi-Field'!$F$32="Drained"),BI515,IF(AND('[1]Multi-Field'!$E$32=[1]Lists!BF515,'[1]Multi-Field'!$F$32="undrained"),BH515,""))</f>
        <v/>
      </c>
      <c r="CO515" s="409" t="str">
        <f>IF(AND('[1]Multi-Field'!$E$33=[1]Lists!BF515,'[1]Multi-Field'!$F$33="Drained"),BI515,IF(AND('[1]Multi-Field'!$E$33=[1]Lists!BF515,'[1]Multi-Field'!$F$33="undrained"),BH515,""))</f>
        <v/>
      </c>
      <c r="CP515" s="409" t="str">
        <f>IF(AND('[1]Multi-Field'!$E$34=[1]Lists!BF515,'[1]Multi-Field'!$F$34="Drained"),BI515,IF(AND('[1]Multi-Field'!$E$34=[1]Lists!BF515,'[1]Multi-Field'!$F$34="undrained"),BH515,""))</f>
        <v/>
      </c>
      <c r="CQ515" s="409" t="str">
        <f>IF(AND('[1]Multi-Field'!$E$35=[1]Lists!BF515,'[1]Multi-Field'!$F$35="Drained"),BI515,IF(AND('[1]Multi-Field'!$E$35=[1]Lists!BF515,'[1]Multi-Field'!$F$35="undrained"),BH515,""))</f>
        <v/>
      </c>
      <c r="CR515" s="409" t="str">
        <f>IF(AND('[1]Multi-Field'!$E$36=[1]Lists!BF515,'[1]Multi-Field'!$F$36="Drained"),BI515,IF(AND('[1]Multi-Field'!$E$36=[1]Lists!BF515,'[1]Multi-Field'!$F$36="undrained"),BH515,""))</f>
        <v/>
      </c>
      <c r="CS515" s="409" t="str">
        <f>IF(AND('[1]Multi-Field'!$E$37=[1]Lists!BF515,'[1]Multi-Field'!$F$37="Drained"),BI515,IF(AND('[1]Multi-Field'!$E$37=[1]Lists!BF515,'[1]Multi-Field'!$F$37="undrained"),BH515,""))</f>
        <v/>
      </c>
      <c r="CT515" s="409" t="str">
        <f>IF(AND('[1]Multi-Field'!$E$38=[1]Lists!BF515,'[1]Multi-Field'!$F$38="Drained"),BI515,IF(AND('[1]Multi-Field'!$E$38=[1]Lists!BF515,'[1]Multi-Field'!$F$38="undrained"),BH515,""))</f>
        <v/>
      </c>
      <c r="CU515" s="409" t="str">
        <f>IF(AND('[1]Multi-Field'!$E$39=[1]Lists!BF515,'[1]Multi-Field'!$F$39="Drained"),BI515,IF(AND('[1]Multi-Field'!$E$39=[1]Lists!BF515,'[1]Multi-Field'!$F$39="undrained"),BH515,""))</f>
        <v/>
      </c>
      <c r="CV515" s="409" t="str">
        <f>IF(AND('[1]Multi-Field'!$E$40=[1]Lists!BF515,'[1]Multi-Field'!$F$40="Drained"),BI515,IF(AND('[1]Multi-Field'!$E$40=[1]Lists!BF515,'[1]Multi-Field'!$F$40="undrained"),BH515,""))</f>
        <v/>
      </c>
      <c r="CW515" s="409" t="str">
        <f>IF(AND('[1]Multi-Field'!$E$41=[1]Lists!BF515,'[1]Multi-Field'!$F$40="Drained"),BI515,IF(AND('[1]Multi-Field'!$E$40=[1]Lists!BF515,'[1]Multi-Field'!$F$40="undrained"),BH515,""))</f>
        <v/>
      </c>
      <c r="CX515" s="409" t="str">
        <f>IF(AND('[1]Multi-Field'!$E$42=[1]Lists!BF515,'[1]Multi-Field'!$F$42="Drained"),BI515,IF(AND('[1]Multi-Field'!$E$42=[1]Lists!BF515,'[1]Multi-Field'!$F$42="undrained"),BH515,""))</f>
        <v/>
      </c>
      <c r="CY515" s="409" t="str">
        <f>IF(AND('[1]Multi-Field'!$E$43=[1]Lists!BF515,'[1]Multi-Field'!$F$43="Drained"),BI515,IF(AND('[1]Multi-Field'!$E$43=[1]Lists!BF515,'[1]Multi-Field'!$F$43="undrained"),BH515,""))</f>
        <v/>
      </c>
      <c r="CZ515" s="409" t="str">
        <f>IF(AND('[1]Multi-Field'!$E$44=[1]Lists!BF515,'[1]Multi-Field'!$F$44="Drained"),BI515,IF(AND('[1]Multi-Field'!$E$44=[1]Lists!BF515,'[1]Multi-Field'!$F$44="undrained"),BH515,""))</f>
        <v/>
      </c>
      <c r="DA515" s="409" t="str">
        <f>IF(AND('[1]Multi-Field'!$E$45=[1]Lists!BF515,'[1]Multi-Field'!$F$45="Drained"),BI515,IF(AND('[1]Multi-Field'!$E$45=[1]Lists!BF515,'[1]Multi-Field'!$F$45="undrained"),BH515,""))</f>
        <v/>
      </c>
      <c r="DB515" s="409" t="str">
        <f>IF(AND('[1]Multi-Field'!$E$46=[1]Lists!BF515,'[1]Multi-Field'!$F$46="Drained"),BI515,IF(AND('[1]Multi-Field'!$E$46=[1]Lists!BF515,'[1]Multi-Field'!$F$46="undrained"),BH515,""))</f>
        <v/>
      </c>
      <c r="DC515" s="409" t="str">
        <f>IF(AND('[1]Multi-Field'!$E$47=[1]Lists!BF515,'[1]Multi-Field'!$F$47="Drained"),BI515,IF(AND('[1]Multi-Field'!$E$47=[1]Lists!BF515,'[1]Multi-Field'!$F$47="undrained"),BH515,""))</f>
        <v/>
      </c>
      <c r="DD515" s="409" t="str">
        <f>IF(AND('[1]Multi-Field'!$E$48=[1]Lists!BF515,'[1]Multi-Field'!$F$48="Drained"),BI515,IF(AND('[1]Multi-Field'!$E$48=[1]Lists!BF515,'[1]Multi-Field'!$F$48="undrained"),BH515,""))</f>
        <v/>
      </c>
      <c r="DE515" s="409" t="str">
        <f>IF(AND('[1]Multi-Field'!$E$49=[1]Lists!BF515,'[1]Multi-Field'!$F$49="Drained"),BI515,IF(AND('[1]Multi-Field'!$E$49=[1]Lists!BF515,'[1]Multi-Field'!$F$9="undrained"),BH515,""))</f>
        <v/>
      </c>
      <c r="DF515" s="409" t="str">
        <f>IF(AND('[1]Multi-Field'!$E$50=[1]Lists!BF515,'[1]Multi-Field'!$F$50="Drained"),BI515,IF(AND('[1]Multi-Field'!$E$50=[1]Lists!BF515,'[1]Multi-Field'!$F$50="undrained"),BH515,""))</f>
        <v/>
      </c>
      <c r="DG515" s="409" t="str">
        <f>IF(AND('[1]Multi-Field'!$E$51=[1]Lists!BF515,'[1]Multi-Field'!$F$51="Drained"),BI515,IF(AND('[1]Multi-Field'!$E$51=[1]Lists!BF515,'[1]Multi-Field'!$F$51="undrained"),BH515,""))</f>
        <v/>
      </c>
      <c r="DH515" s="409" t="str">
        <f>IF(AND('[1]Multi-Field'!$E$52=[1]Lists!BF515,'[1]Multi-Field'!$F$52="Drained"),BI515,IF(AND('[1]Multi-Field'!$E$52=[1]Lists!BF515,'[1]Multi-Field'!$F$52="undrained"),BH515,""))</f>
        <v/>
      </c>
      <c r="DI515" s="409" t="str">
        <f>IF(AND('[1]Multi-Field'!$E$53=[1]Lists!BF515,'[1]Multi-Field'!$F$53="Drained"),BI515,IF(AND('[1]Multi-Field'!$E$53=[1]Lists!BF515,'[1]Multi-Field'!$F$53="undrained"),BH515,""))</f>
        <v/>
      </c>
      <c r="DJ515" s="409" t="str">
        <f>IF(AND('[1]Multi-Field'!$E$54=[1]Lists!BF515,'[1]Multi-Field'!$F$54="Drained"),BI515,IF(AND('[1]Multi-Field'!$E$54=[1]Lists!BF515,'[1]Multi-Field'!$F$54="undrained"),BH515,""))</f>
        <v/>
      </c>
      <c r="DK515" s="409" t="str">
        <f>IF(AND('[1]Multi-Field'!$E$55=[1]Lists!BF515,'[1]Multi-Field'!$F$55="Drained"),BI515,IF(AND('[1]Multi-Field'!$E$55=[1]Lists!BF515,'[1]Multi-Field'!$F$55="undrained"),BH515,""))</f>
        <v/>
      </c>
      <c r="DL515" s="409" t="str">
        <f>IF(AND('[1]Multi-Field'!$E$56=[1]Lists!BF515,'[1]Multi-Field'!$F$56="Drained"),BI515,IF(AND('[1]Multi-Field'!$E$56=[1]Lists!BF515,'[1]Multi-Field'!$F$56="undrained"),BH515,""))</f>
        <v/>
      </c>
      <c r="DM515" s="409" t="str">
        <f>IF(AND('[1]Multi-Field'!$E$57=[1]Lists!BF515,'[1]Multi-Field'!$F$57="Drained"),BI515,IF(AND('[1]Multi-Field'!$E$57=[1]Lists!BF515,'[1]Multi-Field'!$F$57="undrained"),BH515,""))</f>
        <v/>
      </c>
      <c r="DN515" s="409" t="str">
        <f>IF(AND('[1]Multi-Field'!$E$58=[1]Lists!BF515,'[1]Multi-Field'!$F$58="Drained"),BI515,IF(AND('[1]Multi-Field'!$E$58=[1]Lists!BF515,'[1]Multi-Field'!$F$58="undrained"),BH515,""))</f>
        <v/>
      </c>
      <c r="DO515" s="409" t="str">
        <f>IF(AND('[1]Multi-Field'!$E$59=[1]Lists!BF515,'[1]Multi-Field'!$F$59="Drained"),BI515,IF(AND('[1]Multi-Field'!$E$59=[1]Lists!BF515,'[1]Multi-Field'!$F$59="undrained"),BH515,""))</f>
        <v/>
      </c>
      <c r="DP515" s="409" t="str">
        <f>IF(AND('[1]Multi-Field'!$E$60=[1]Lists!BF515,'[1]Multi-Field'!$F$60="Drained"),BI515,IF(AND('[1]Multi-Field'!$E$60=[1]Lists!BF515,'[1]Multi-Field'!$F$60="undrained"),BH515,""))</f>
        <v/>
      </c>
      <c r="DQ515" s="409" t="str">
        <f>IF(AND('[1]Multi-Field'!$E$61=[1]Lists!BF515,'[1]Multi-Field'!$F$61="Drained"),BI515,IF(AND('[1]Multi-Field'!$E$61=[1]Lists!BF515,'[1]Multi-Field'!$F$61="undrained"),BH515,""))</f>
        <v/>
      </c>
      <c r="DR515" s="409" t="str">
        <f>IF(AND('[1]Multi-Field'!$E$62=[1]Lists!BF515,'[1]Multi-Field'!$F$62="Drained"),BI515,IF(AND('[1]Multi-Field'!$E$62=[1]Lists!BF515,'[1]Multi-Field'!$F$62="undrained"),BH515,""))</f>
        <v/>
      </c>
      <c r="DS515" s="409" t="str">
        <f>IF(AND('[1]Multi-Field'!$E$63=[1]Lists!BF515,'[1]Multi-Field'!$F$63="Drained"),BI515,IF(AND('[1]Multi-Field'!$E$63=[1]Lists!BF515,'[1]Multi-Field'!$F$63="undrained"),BH515,""))</f>
        <v/>
      </c>
      <c r="DT515" s="409" t="str">
        <f>IF(AND('[1]Multi-Field'!$E$64=[1]Lists!BF515,'[1]Multi-Field'!$F$64="Drained"),BI515,IF(AND('[1]Multi-Field'!$E$64=[1]Lists!BF515,'[1]Multi-Field'!$F$64="undrained"),BH515,""))</f>
        <v/>
      </c>
      <c r="DU515" s="409" t="str">
        <f>IF(AND('[1]Multi-Field'!$E$65=[1]Lists!BF515,'[1]Multi-Field'!$F$65="Drained"),BI515,IF(AND('[1]Multi-Field'!$E$65=[1]Lists!BF515,'[1]Multi-Field'!$F$65="undrained"),BH515,""))</f>
        <v/>
      </c>
      <c r="DV515" s="409" t="str">
        <f>IF(AND('[1]Multi-Field'!$E$66=[1]Lists!BF515,'[1]Multi-Field'!$F$66="Drained"),BI515,IF(AND('[1]Multi-Field'!$E$66=[1]Lists!BF515,'[1]Multi-Field'!$F$66="undrained"),BH515,""))</f>
        <v/>
      </c>
      <c r="DW515" s="409" t="str">
        <f>IF(AND('[1]Multi-Field'!$E$67=[1]Lists!BF515,'[1]Multi-Field'!$F$67="Drained"),BI515,IF(AND('[1]Multi-Field'!$E$67=[1]Lists!BF515,'[1]Multi-Field'!$F$67="undrained"),BH515,""))</f>
        <v/>
      </c>
      <c r="DX515" s="409" t="str">
        <f>IF(AND('[1]Multi-Field'!$E$68=[1]Lists!BF515,'[1]Multi-Field'!$F$68="Drained"),BI515,IF(AND('[1]Multi-Field'!$E$68=[1]Lists!BF515,'[1]Multi-Field'!$F$68="undrained"),BH515,""))</f>
        <v/>
      </c>
      <c r="DY515" s="409" t="str">
        <f>IF(AND('[1]Multi-Field'!$E$69=[1]Lists!BF515,'[1]Multi-Field'!$F$69="Drained"),BI515,IF(AND('[1]Multi-Field'!$E$69=[1]Lists!BF515,'[1]Multi-Field'!$F$69="undrained"),BH515,""))</f>
        <v/>
      </c>
      <c r="DZ515" s="409" t="str">
        <f>IF(AND('[1]Multi-Field'!$E$70=[1]Lists!BF515,'[1]Multi-Field'!$F$70="Drained"),BI515,IF(AND('[1]Multi-Field'!$E$70=[1]Lists!BF515,'[1]Multi-Field'!$F$70="undrained"),BH515,""))</f>
        <v/>
      </c>
      <c r="EA515" s="409" t="str">
        <f>IF(AND('[1]Multi-Field'!$E$71=[1]Lists!BF515,'[1]Multi-Field'!$F$71="Drained"),BI515,IF(AND('[1]Multi-Field'!$E$71=[1]Lists!BF515,'[1]Multi-Field'!$F$71="undrained"),BH515,""))</f>
        <v/>
      </c>
      <c r="EB515" s="409" t="str">
        <f>IF(AND('[1]Multi-Field'!$E$72=[1]Lists!BF515,'[1]Multi-Field'!$F$72="Drained"),BI515,IF(AND('[1]Multi-Field'!$E$72=[1]Lists!BF515,'[1]Multi-Field'!$F$72="undrained"),BH515,""))</f>
        <v/>
      </c>
      <c r="EC515" s="409" t="str">
        <f>IF(AND('[1]Multi-Field'!$E$73=[1]Lists!BF515,'[1]Multi-Field'!$F$73="Drained"),BI515,IF(AND('[1]Multi-Field'!$E$73=[1]Lists!BF515,'[1]Multi-Field'!$F$73="undrained"),BH515,""))</f>
        <v/>
      </c>
      <c r="ED515" s="409" t="str">
        <f>IF(AND('[1]Multi-Field'!$E$74=[1]Lists!BF515,'[1]Multi-Field'!$F$74="Drained"),BI515,IF(AND('[1]Multi-Field'!$E$74=[1]Lists!BF515,'[1]Multi-Field'!$F$74="undrained"),BH515,""))</f>
        <v/>
      </c>
      <c r="EE515" s="409" t="str">
        <f>IF(AND('[1]Multi-Field'!$E$75=[1]Lists!BF515,'[1]Multi-Field'!$F$75="Drained"),BI515,IF(AND('[1]Multi-Field'!$E$75=[1]Lists!BF515,'[1]Multi-Field'!$F$75="undrained"),BH515,""))</f>
        <v/>
      </c>
      <c r="EF515" s="409" t="str">
        <f>IF(AND('[1]Multi-Field'!$E$76=[1]Lists!BF515,'[1]Multi-Field'!$F$76="Drained"),BI515,IF(AND('[1]Multi-Field'!$E$76=[1]Lists!BF515,'[1]Multi-Field'!$F$6="undrained"),BH515,""))</f>
        <v/>
      </c>
      <c r="EG515" s="409" t="str">
        <f>IF(AND('[1]Multi-Field'!$E$77=[1]Lists!BF515,'[1]Multi-Field'!$F$77="Drained"),BI515,IF(AND('[1]Multi-Field'!$E$77=[1]Lists!BF515,'[1]Multi-Field'!$F$77="undrained"),BH515,""))</f>
        <v/>
      </c>
      <c r="EH515" s="409" t="str">
        <f>IF(AND('[1]Multi-Field'!$E$78=[1]Lists!BF515,'[1]Multi-Field'!$F$78="Drained"),BI515,IF(AND('[1]Multi-Field'!$E$78=[1]Lists!BF515,'[1]Multi-Field'!$F$78="undrained"),BH515,""))</f>
        <v/>
      </c>
      <c r="EI515" s="409" t="str">
        <f>IF(AND('[1]Multi-Field'!$E$79=[1]Lists!BF515,'[1]Multi-Field'!$F$79="Drained"),BI515,IF(AND('[1]Multi-Field'!$E$79=[1]Lists!BF515,'[1]Multi-Field'!$F$79="undrained"),BH515,""))</f>
        <v/>
      </c>
      <c r="EJ515" s="409" t="str">
        <f>IF(AND('[1]Multi-Field'!$E$80=[1]Lists!BF515,'[1]Multi-Field'!$F$80="Drained"),BI515,IF(AND('[1]Multi-Field'!$E$80=[1]Lists!BF515,'[1]Multi-Field'!$F$80="undrained"),BH515,""))</f>
        <v/>
      </c>
      <c r="EK515" s="409" t="str">
        <f>IF(AND('[1]Multi-Field'!$E$81=[1]Lists!BF515,'[1]Multi-Field'!$F$81="Drained"),BI515,IF(AND('[1]Multi-Field'!$E$81=[1]Lists!BF515,'[1]Multi-Field'!$F$81="undrained"),BH515,""))</f>
        <v/>
      </c>
      <c r="EL515" s="409" t="str">
        <f>IF(AND('[1]Multi-Field'!$E$82=[1]Lists!BF515,'[1]Multi-Field'!$F$82="Drained"),BI515,IF(AND('[1]Multi-Field'!$E$82=[1]Lists!BF515,'[1]Multi-Field'!$F$82="undrained"),BH515,""))</f>
        <v/>
      </c>
      <c r="EM515" s="409" t="str">
        <f>IF(AND('[1]Multi-Field'!$E$83=[1]Lists!BF515,'[1]Multi-Field'!$F$83="Drained"),BI515,IF(AND('[1]Multi-Field'!$E$83=[1]Lists!BF515,'[1]Multi-Field'!$F$83="undrained"),BH515,""))</f>
        <v/>
      </c>
      <c r="EN515" s="409" t="str">
        <f>IF(AND('[1]Multi-Field'!$E$84=[1]Lists!BF515,'[1]Multi-Field'!$F$84="Drained"),BI515,IF(AND('[1]Multi-Field'!$E$84=[1]Lists!BF515,'[1]Multi-Field'!$F$84="undrained"),BH515,""))</f>
        <v/>
      </c>
      <c r="EO515" s="409" t="str">
        <f>IF(AND('[1]Multi-Field'!$E$85=[1]Lists!BF515,'[1]Multi-Field'!$F$85="Drained"),BI515,IF(AND('[1]Multi-Field'!$E$85=[1]Lists!BF515,'[1]Multi-Field'!$F$85="undrained"),BH515,""))</f>
        <v/>
      </c>
      <c r="EP515" s="409" t="str">
        <f>IF(AND('[1]Multi-Field'!$E$86=[1]Lists!BF515,'[1]Multi-Field'!$F$86="Drained"),BI515,IF(AND('[1]Multi-Field'!$E$86=[1]Lists!BF515,'[1]Multi-Field'!$F$86="undrained"),BH515,""))</f>
        <v/>
      </c>
      <c r="EQ515" s="409" t="str">
        <f>IF(AND('[1]Multi-Field'!$E$87=[1]Lists!BF515,'[1]Multi-Field'!$F$87="Drained"),BI515,IF(AND('[1]Multi-Field'!$E$87=[1]Lists!BF515,'[1]Multi-Field'!$F$87="undrained"),BH515,""))</f>
        <v/>
      </c>
      <c r="ER515" s="409" t="str">
        <f>IF(AND('[1]Multi-Field'!$E$88=[1]Lists!BF515,'[1]Multi-Field'!$F$88="Drained"),BI515,IF(AND('[1]Multi-Field'!$E$88=[1]Lists!BF515,'[1]Multi-Field'!$F$88="undrained"),BH515,""))</f>
        <v/>
      </c>
      <c r="ES515" s="409" t="str">
        <f>IF(AND('[1]Multi-Field'!$E$89=[1]Lists!BF515,'[1]Multi-Field'!$F$89="Drained"),BI515,IF(AND('[1]Multi-Field'!$E$89=[1]Lists!BF515,'[1]Multi-Field'!$F$89="undrained"),BH515,""))</f>
        <v/>
      </c>
      <c r="ET515" s="409" t="str">
        <f>IF(AND('[1]Multi-Field'!$E$90=[1]Lists!BF515,'[1]Multi-Field'!$F$90="Drained"),BI515,IF(AND('[1]Multi-Field'!$E$90=[1]Lists!BF515,'[1]Multi-Field'!$F$90="undrained"),BH515,""))</f>
        <v/>
      </c>
      <c r="EU515" s="409" t="str">
        <f>IF(AND('[1]Multi-Field'!$E$91=[1]Lists!BF515,'[1]Multi-Field'!$F$91="Drained"),BI515,IF(AND('[1]Multi-Field'!$E$91=[1]Lists!BF515,'[1]Multi-Field'!$F$91="undrained"),BH515,""))</f>
        <v/>
      </c>
      <c r="EV515" s="409" t="str">
        <f>IF(AND('[1]Multi-Field'!$E$92=[1]Lists!BF515,'[1]Multi-Field'!$F$92="Drained"),BI515,IF(AND('[1]Multi-Field'!$E$92=[1]Lists!BF515,'[1]Multi-Field'!$F$92="undrained"),BH515,""))</f>
        <v/>
      </c>
      <c r="EW515" s="409" t="str">
        <f>IF(AND('[1]Multi-Field'!$E$93=[1]Lists!BF515,'[1]Multi-Field'!$F$93="Drained"),BI515,IF(AND('[1]Multi-Field'!$E$93=[1]Lists!BF515,'[1]Multi-Field'!$F$93="undrained"),BH515,""))</f>
        <v/>
      </c>
      <c r="EX515" s="409" t="str">
        <f>IF(AND('[1]Multi-Field'!$E$94=[1]Lists!BF515,'[1]Multi-Field'!$F$94="Drained"),BI515,IF(AND('[1]Multi-Field'!$E$94=[1]Lists!BF515,'[1]Multi-Field'!$F$94="undrained"),BH515,""))</f>
        <v/>
      </c>
      <c r="EY515" s="409" t="str">
        <f>IF(AND('[1]Multi-Field'!$E$95=[1]Lists!BF515,'[1]Multi-Field'!$F$95="Drained"),BI515,IF(AND('[1]Multi-Field'!$E$95=[1]Lists!BF515,'[1]Multi-Field'!$F$95="undrained"),BH515,""))</f>
        <v/>
      </c>
      <c r="EZ515" s="409" t="str">
        <f>IF(AND('[1]Multi-Field'!$E$96=[1]Lists!BF515,'[1]Multi-Field'!$F$96="Drained"),BI515,IF(AND('[1]Multi-Field'!$E$96=[1]Lists!BF515,'[1]Multi-Field'!$F$96="undrained"),BH515,""))</f>
        <v/>
      </c>
      <c r="FA515" s="409" t="str">
        <f>IF(AND('[1]Multi-Field'!$E$97=[1]Lists!BF515,'[1]Multi-Field'!$F$97="Drained"),BI515,IF(AND('[1]Multi-Field'!$E$97=[1]Lists!BF515,'[1]Multi-Field'!$F$97="undrained"),BH515,""))</f>
        <v/>
      </c>
      <c r="FB515" s="409" t="str">
        <f>IF(AND('[1]Multi-Field'!$E$98=[1]Lists!BF515,'[1]Multi-Field'!$F$98="Drained"),BI515,IF(AND('[1]Multi-Field'!$E$98=[1]Lists!BF515,'[1]Multi-Field'!$F$98="undrained"),BH515,""))</f>
        <v/>
      </c>
      <c r="FC515" s="409" t="str">
        <f>IF(AND('[1]Multi-Field'!$E$99=[1]Lists!BF515,'[1]Multi-Field'!$F$99="Drained"),BI515,IF(AND('[1]Multi-Field'!$E$99=[1]Lists!BF515,'[1]Multi-Field'!$F$99="undrained"),BH515,""))</f>
        <v/>
      </c>
      <c r="FD515" s="409" t="str">
        <f>IF(AND('[1]Multi-Field'!$E$100=[1]Lists!BF515,'[1]Multi-Field'!$F$100="Drained"),BI515,IF(AND('[1]Multi-Field'!$E$100=[1]Lists!BF515,'[1]Multi-Field'!$F$100="undrained"),BH515,""))</f>
        <v/>
      </c>
      <c r="FE515" s="409" t="str">
        <f>IF(AND('[1]Multi-Field'!$E$101=[1]Lists!BF515,'[1]Multi-Field'!$F$101="Drained"),BI515,IF(AND('[1]Multi-Field'!$E$101=[1]Lists!BF515,'[1]Multi-Field'!$F$101="undrained"),BH515,""))</f>
        <v/>
      </c>
      <c r="FF515" s="409" t="str">
        <f>IF(AND('[1]Multi-Field'!$E$102=[1]Lists!BF515,'[1]Multi-Field'!$F$102="Drained"),BI515,IF(AND('[1]Multi-Field'!$E$102=[1]Lists!BF515,'[1]Multi-Field'!$F$102="undrained"),BH515,""))</f>
        <v/>
      </c>
      <c r="FG515" s="409" t="str">
        <f>IF(AND('[1]Multi-Field'!$E$103=[1]Lists!BF515,'[1]Multi-Field'!$F$103="Drained"),BI515,IF(AND('[1]Multi-Field'!$E$103=[1]Lists!BF515,'[1]Multi-Field'!$F$103="undrained"),BH515,""))</f>
        <v/>
      </c>
      <c r="FH515" s="409" t="str">
        <f>IF(AND('[1]Multi-Field'!$E$104=[1]Lists!BF515,'[1]Multi-Field'!$F$104="Drained"),BI515,IF(AND('[1]Multi-Field'!$E$104=[1]Lists!BF515,'[1]Multi-Field'!$F$104="undrained"),BH515,""))</f>
        <v/>
      </c>
      <c r="FI515" s="409" t="str">
        <f>IF(AND('[1]Multi-Field'!$E$105=[1]Lists!BF515,'[1]Multi-Field'!$F$105="Drained"),BI515,IF(AND('[1]Multi-Field'!$E$105=[1]Lists!BF515,'[1]Multi-Field'!$F$105="undrained"),BH515,""))</f>
        <v/>
      </c>
      <c r="FJ515" s="409" t="str">
        <f>IF(AND('[1]Multi-Field'!$E$106=[1]Lists!BF515,'[1]Multi-Field'!$F$106="Drained"),BI515,IF(AND('[1]Multi-Field'!$E$106=[1]Lists!BF515,'[1]Multi-Field'!$F$106="undrained"),BH515,""))</f>
        <v/>
      </c>
      <c r="FK515" s="409" t="str">
        <f>IF(AND('[1]Multi-Field'!$E$107=[1]Lists!BF515,'[1]Multi-Field'!$F$107="Drained"),BI515,IF(AND('[1]Multi-Field'!$E$107=[1]Lists!BF515,'[1]Multi-Field'!$F$107="undrained"),BH515,""))</f>
        <v/>
      </c>
      <c r="FL515" s="409" t="str">
        <f>IF(AND('[1]Multi-Field'!$E$108=[1]Lists!BF515,'[1]Multi-Field'!$F$108="Drained"),BI515,IF(AND('[1]Multi-Field'!$E$108=[1]Lists!BF515,'[1]Multi-Field'!$F$108="undrained"),BH515,""))</f>
        <v/>
      </c>
      <c r="FM515" s="409" t="str">
        <f>IF(AND('[1]Multi-Field'!$E$109=[1]Lists!BF515,'[1]Multi-Field'!$F$109="Drained"),BI515,IF(AND('[1]Multi-Field'!$E$109=[1]Lists!BF515,'[1]Multi-Field'!$F$109="undrained"),BH515,""))</f>
        <v/>
      </c>
      <c r="FN515" s="409" t="str">
        <f>IF(AND('[1]Multi-Field'!$E$110=[1]Lists!BF515,'[1]Multi-Field'!$F$110="Drained"),BI515,IF(AND('[1]Multi-Field'!$E$110=[1]Lists!BF515,'[1]Multi-Field'!$F$110="undrained"),BH515,""))</f>
        <v/>
      </c>
      <c r="FO515" s="409" t="str">
        <f>IF(AND('[1]Multi-Field'!$E$111=[1]Lists!BF515,'[1]Multi-Field'!$F$111="Drained"),BI515,IF(AND('[1]Multi-Field'!$E$111=[1]Lists!BF515,'[1]Multi-Field'!$F$111="undrained"),BH515,""))</f>
        <v/>
      </c>
      <c r="FP515" s="409" t="str">
        <f>IF(AND('[1]Multi-Field'!$E$112=[1]Lists!BF515,'[1]Multi-Field'!$F$112="Drained"),BI515,IF(AND('[1]Multi-Field'!$E$112=[1]Lists!BF515,'[1]Multi-Field'!$F$112="undrained"),BH515,""))</f>
        <v/>
      </c>
      <c r="FQ515" s="409" t="str">
        <f>IF(AND('[1]Multi-Field'!$E$113=[1]Lists!BF515,'[1]Multi-Field'!$F$113="Drained"),BI515,IF(AND('[1]Multi-Field'!$E$113=[1]Lists!BF515,'[1]Multi-Field'!$F$113="undrained"),BH515,""))</f>
        <v/>
      </c>
      <c r="FR515" s="409" t="str">
        <f>IF(AND('[1]Multi-Field'!$E$114=[1]Lists!BF515,'[1]Multi-Field'!$F$114="Drained"),BI515,IF(AND('[1]Multi-Field'!$E$114=[1]Lists!BF515,'[1]Multi-Field'!$F$114="undrained"),BH515,""))</f>
        <v/>
      </c>
      <c r="FS515" s="409" t="str">
        <f>IF(AND('[1]Multi-Field'!$E$115=[1]Lists!BF515,'[1]Multi-Field'!$F$115="Drained"),BI515,IF(AND('[1]Multi-Field'!$E$115=[1]Lists!BF515,'[1]Multi-Field'!$F$115="undrained"),BH515,""))</f>
        <v/>
      </c>
      <c r="FT515" s="409" t="str">
        <f>IF(AND('[1]Multi-Field'!$E$116=[1]Lists!BF515,'[1]Multi-Field'!$F$116="Drained"),BI515,IF(AND('[1]Multi-Field'!$E$116=[1]Lists!BF515,'[1]Multi-Field'!$F$116="undrained"),BH515,""))</f>
        <v/>
      </c>
      <c r="FU515" s="409" t="str">
        <f>IF(AND('[1]Multi-Field'!$E$117=[1]Lists!BF515,'[1]Multi-Field'!$F$117="Drained"),BI515,IF(AND('[1]Multi-Field'!$E$117=[1]Lists!BF515,'[1]Multi-Field'!$F$117="undrained"),BH515,""))</f>
        <v/>
      </c>
      <c r="FV515" s="409" t="str">
        <f>IF(AND('[1]Multi-Field'!$E$118=[1]Lists!BF515,'[1]Multi-Field'!$F$118="Drained"),BI515,IF(AND('[1]Multi-Field'!$E$118=[1]Lists!BF515,'[1]Multi-Field'!$F$118="undrained"),BH515,""))</f>
        <v/>
      </c>
      <c r="FW515" s="409" t="str">
        <f>IF(AND('[1]Multi-Field'!$E$119=[1]Lists!BF515,'[1]Multi-Field'!$F$119="Drained"),BI515,IF(AND('[1]Multi-Field'!$E$119=[1]Lists!BF515,'[1]Multi-Field'!$F$119="undrained"),BH515,""))</f>
        <v/>
      </c>
      <c r="FX515" s="409" t="str">
        <f>IF(AND('[1]Multi-Field'!$E$120=[1]Lists!BF515,'[1]Multi-Field'!$F$120="Drained"),BI515,IF(AND('[1]Multi-Field'!$E$120=[1]Lists!BF515,'[1]Multi-Field'!$F$120="undrained"),BH515,""))</f>
        <v/>
      </c>
      <c r="GC515" s="4">
        <v>1</v>
      </c>
    </row>
    <row r="516" spans="1:185" ht="13.5" customHeight="1">
      <c r="A516" s="7" t="s">
        <v>602</v>
      </c>
      <c r="B516" s="7"/>
      <c r="C516" s="7"/>
      <c r="D516" s="8">
        <v>50</v>
      </c>
      <c r="E516" s="8">
        <f t="shared" si="74"/>
        <v>55</v>
      </c>
      <c r="F516" s="8">
        <f t="shared" si="75"/>
        <v>60</v>
      </c>
      <c r="G516" s="8">
        <v>65</v>
      </c>
      <c r="H516" s="8">
        <v>90</v>
      </c>
      <c r="I516" s="8">
        <f t="shared" si="71"/>
        <v>103</v>
      </c>
      <c r="J516" s="8">
        <f t="shared" si="72"/>
        <v>117</v>
      </c>
      <c r="K516" s="8">
        <v>130</v>
      </c>
      <c r="L516" s="8">
        <v>60</v>
      </c>
      <c r="M516" s="8">
        <f t="shared" si="76"/>
        <v>83</v>
      </c>
      <c r="N516" s="8">
        <f t="shared" si="77"/>
        <v>107</v>
      </c>
      <c r="O516" s="8">
        <v>130</v>
      </c>
      <c r="P516" s="391"/>
      <c r="Q516" s="84"/>
      <c r="R516" s="395"/>
      <c r="S516" s="395" t="str">
        <f t="shared" si="73"/>
        <v/>
      </c>
      <c r="T516" s="395"/>
      <c r="U516" s="396"/>
      <c r="BF516" s="411" t="s">
        <v>1680</v>
      </c>
      <c r="BG516" s="412">
        <v>6</v>
      </c>
      <c r="BH516" s="412">
        <v>2.5</v>
      </c>
      <c r="BI516" s="412">
        <v>3.5</v>
      </c>
      <c r="BJ516" s="409" t="e">
        <f>IF(AND('[1]Single Field'!#REF!=[1]Lists!BF516,'[1]Single Field'!#REF!="Drained"),"x",IF(AND('[1]Single Field'!#REF!=[1]Lists!BF516,'[1]Single Field'!#REF!="Undrained"),O,""))</f>
        <v>#REF!</v>
      </c>
      <c r="BK516" s="409" t="str">
        <f>IF(AND('[1]Multi-Field'!$E$3=[1]Lists!BF516,'[1]Multi-Field'!$F$3="Drained"),BI516,IF(AND('[1]Multi-Field'!$E$3=BF516,'[1]Multi-Field'!$F$3="undrained"),BH516,""))</f>
        <v/>
      </c>
      <c r="BL516" s="409" t="str">
        <f>IF(AND('[1]Multi-Field'!$E$4=BF516,'[1]Multi-Field'!$F$4="Drained"),BI516,IF(AND('[1]Multi-Field'!$E$4=BF516,'[1]Multi-Field'!$F$4="undrained"),BH516,""))</f>
        <v/>
      </c>
      <c r="BM516" s="409" t="str">
        <f>IF(AND('[1]Multi-Field'!$E$5=BF516,'[1]Multi-Field'!$F$5="Drained"),BI516,IF(AND('[1]Multi-Field'!$E$5=BF516,'[1]Multi-Field'!$F$5="undrained"),BH516,""))</f>
        <v/>
      </c>
      <c r="BN516" s="409" t="str">
        <f>IF(AND('[1]Multi-Field'!$E$6=BF516,'[1]Multi-Field'!$F$6="Drained"),BI516,IF(AND('[1]Multi-Field'!$E$6=BF516,'[1]Multi-Field'!$F$6="undrained"),BH516,""))</f>
        <v/>
      </c>
      <c r="BO516" s="409" t="str">
        <f>IF(AND('[1]Multi-Field'!$E$7=BF516,'[1]Multi-Field'!$F$7="Drained"),BI516,IF(AND('[1]Multi-Field'!$E$7=BF516,'[1]Multi-Field'!$F$7="undrained"),BH516,""))</f>
        <v/>
      </c>
      <c r="BP516" s="409" t="str">
        <f>IF(AND('[1]Multi-Field'!$E$8=BF516,'[1]Multi-Field'!$F$8="Drained"),BI516,IF(AND('[1]Multi-Field'!$E$8=BF516,'[1]Multi-Field'!$F$8="undrained"),BH516,""))</f>
        <v/>
      </c>
      <c r="BQ516" s="409" t="str">
        <f>IF(AND('[1]Multi-Field'!$E$9=BF516,'[1]Multi-Field'!$F$9="Drained"),BI516,IF(AND('[1]Multi-Field'!$E$9=BF516,'[1]Multi-Field'!$F$9="undrained"),BH516,""))</f>
        <v/>
      </c>
      <c r="BR516" s="409" t="str">
        <f>IF(AND('[1]Multi-Field'!$E$10=BF516,'[1]Multi-Field'!$F$10="Drained"),BI516,IF(AND('[1]Multi-Field'!$E$10=BF516,'[1]Multi-Field'!$F$10="undrained"),BH516,""))</f>
        <v/>
      </c>
      <c r="BS516" s="409" t="str">
        <f>IF(AND('[1]Multi-Field'!$E$11=BF516,'[1]Multi-Field'!$F$11="Drained"),BI516,IF(AND('[1]Multi-Field'!$E$11=BF516,'[1]Multi-Field'!$F$11="undrained"),BH516,""))</f>
        <v/>
      </c>
      <c r="BT516" s="409" t="str">
        <f>IF(AND('[1]Multi-Field'!$E$12=BF516,'[1]Multi-Field'!$F$12="Drained"),BI516,IF(AND('[1]Multi-Field'!$E$12=BF516,'[1]Multi-Field'!$F$12="undrained"),BH516,""))</f>
        <v/>
      </c>
      <c r="BU516" s="409" t="str">
        <f>IF(AND('[1]Multi-Field'!$E$13=BF516,'[1]Multi-Field'!$F$13="Drained"),BI516,IF(AND('[1]Multi-Field'!$E$3=BF516,'[1]Multi-Field'!$F$13="undrained"),BH516,""))</f>
        <v/>
      </c>
      <c r="BV516" s="409" t="str">
        <f>IF(AND('[1]Multi-Field'!$E$14=BF516,'[1]Multi-Field'!$F$14="Drained"),BI516,IF(AND('[1]Multi-Field'!$E$14=BF516,'[1]Multi-Field'!$F$14="undrained"),BH516,""))</f>
        <v/>
      </c>
      <c r="BW516" s="409" t="str">
        <f>IF(AND('[1]Multi-Field'!$E$15=BF516,'[1]Multi-Field'!$F$15="Drained"),BI516,IF(AND('[1]Multi-Field'!$E$15=BF516,'[1]Multi-Field'!$F$15="undrained"),BH516,""))</f>
        <v/>
      </c>
      <c r="BX516" s="409" t="str">
        <f>IF(AND('[1]Multi-Field'!$E$16=[1]Lists!BF516,'[1]Multi-Field'!$F$16="Drained"),BI516,IF(AND('[1]Multi-Field'!$E$16=[1]Lists!BF516,'[1]Multi-Field'!$F$16="undrained"),BH516,""))</f>
        <v/>
      </c>
      <c r="BY516" s="409" t="str">
        <f>IF(AND('[1]Multi-Field'!$E$17=[1]Lists!BF516,'[1]Multi-Field'!$F$17="Drained"),BI516,IF(AND('[1]Multi-Field'!$E$17=[1]Lists!BF516,'[1]Multi-Field'!$F$17="undrained"),BH516,""))</f>
        <v/>
      </c>
      <c r="BZ516" s="409" t="str">
        <f>IF(AND('[1]Multi-Field'!$E$18=[1]Lists!BF516,'[1]Multi-Field'!$F$18="Drained"),BI516,IF(AND('[1]Multi-Field'!$E$18=[1]Lists!BF516,'[1]Multi-Field'!$F$18="undrained"),BH516,""))</f>
        <v/>
      </c>
      <c r="CA516" s="409" t="str">
        <f>IF(AND('[1]Multi-Field'!$E$19=[1]Lists!BF516,'[1]Multi-Field'!$F$19="Drained"),BI516,IF(AND('[1]Multi-Field'!$E$19=[1]Lists!BF516,'[1]Multi-Field'!$F$19="undrained"),BH516,""))</f>
        <v/>
      </c>
      <c r="CB516" s="409" t="str">
        <f>IF(AND('[1]Multi-Field'!$E$20=[1]Lists!BF516,'[1]Multi-Field'!$F$20="Drained"),BI516,IF(AND('[1]Multi-Field'!$E$20=[1]Lists!BF516,'[1]Multi-Field'!$F$20="undrained"),BH516,""))</f>
        <v/>
      </c>
      <c r="CC516" s="409" t="str">
        <f>IF(AND('[1]Multi-Field'!$E$21=[1]Lists!BF516,'[1]Multi-Field'!$F$21="Drained"),BI516,IF(AND('[1]Multi-Field'!$E$21=[1]Lists!BF516,'[1]Multi-Field'!$F$21="undrained"),BH516,""))</f>
        <v/>
      </c>
      <c r="CD516" s="409" t="str">
        <f>IF(AND('[1]Multi-Field'!$E$22=[1]Lists!BF516,'[1]Multi-Field'!$F$22="Drained"),BI516,IF(AND('[1]Multi-Field'!$E$22=[1]Lists!BF516,'[1]Multi-Field'!$F$22="undrained"),BH516,""))</f>
        <v/>
      </c>
      <c r="CE516" s="409" t="str">
        <f>IF(AND('[1]Multi-Field'!$E$23=[1]Lists!BF516,'[1]Multi-Field'!$F$23="Drained"),BI516,IF(AND('[1]Multi-Field'!$E$23=[1]Lists!BF516,'[1]Multi-Field'!$F$23="undrained"),BH516,""))</f>
        <v/>
      </c>
      <c r="CF516" s="409" t="str">
        <f>IF(AND('[1]Multi-Field'!$E$24=[1]Lists!BF516,'[1]Multi-Field'!$F$24="Drained"),BI516,IF(AND('[1]Multi-Field'!$E$24=[1]Lists!BF516,'[1]Multi-Field'!$F$24="undrained"),BH516,""))</f>
        <v/>
      </c>
      <c r="CG516" s="409" t="str">
        <f>IF(AND('[1]Multi-Field'!$E$25=[1]Lists!BF516,'[1]Multi-Field'!$F$25="Drained"),BI516,IF(AND('[1]Multi-Field'!$E$25=[1]Lists!BF516,'[1]Multi-Field'!$F$25="undrained"),BH516,""))</f>
        <v/>
      </c>
      <c r="CH516" s="409" t="str">
        <f>IF(AND('[1]Multi-Field'!$E$26=[1]Lists!BF516,'[1]Multi-Field'!$F$26="Drained"),BI516,IF(AND('[1]Multi-Field'!$E$26=[1]Lists!BF516,'[1]Multi-Field'!$F$26="undrained"),BH516,""))</f>
        <v/>
      </c>
      <c r="CI516" s="409" t="str">
        <f>IF(AND('[1]Multi-Field'!$E$27=[1]Lists!BF516,'[1]Multi-Field'!$F$27="Drained"),BI516,IF(AND('[1]Multi-Field'!$E$27=[1]Lists!BF516,'[1]Multi-Field'!$F$27="undrained"),BH516,""))</f>
        <v/>
      </c>
      <c r="CJ516" s="409" t="str">
        <f>IF(AND('[1]Multi-Field'!$E$28=[1]Lists!BF516,'[1]Multi-Field'!$F$28="Drained"),BI516,IF(AND('[1]Multi-Field'!$E$28=[1]Lists!BF516,'[1]Multi-Field'!$F$28="undrained"),BH516,""))</f>
        <v/>
      </c>
      <c r="CK516" s="409" t="str">
        <f>IF(AND('[1]Multi-Field'!$E$29=[1]Lists!BF516,'[1]Multi-Field'!$F$29="Drained"),BI516,IF(AND('[1]Multi-Field'!$E$29=[1]Lists!BF516,'[1]Multi-Field'!$F$29="undrained"),BH516,""))</f>
        <v/>
      </c>
      <c r="CL516" s="409" t="str">
        <f>IF(AND('[1]Multi-Field'!$E$30=[1]Lists!BF516,'[1]Multi-Field'!$F$30="Drained"),BI516,IF(AND('[1]Multi-Field'!$E$30=[1]Lists!BF516,'[1]Multi-Field'!$F$30="undrained"),BH516,""))</f>
        <v/>
      </c>
      <c r="CM516" s="409" t="str">
        <f>IF(AND('[1]Multi-Field'!$E$31=[1]Lists!BF516,'[1]Multi-Field'!$F$31="Drained"),BI516,IF(AND('[1]Multi-Field'!$E$31=[1]Lists!BF516,'[1]Multi-Field'!$F$31="undrained"),BH516,""))</f>
        <v/>
      </c>
      <c r="CN516" s="409" t="str">
        <f>IF(AND('[1]Multi-Field'!$E$32=[1]Lists!BF516,'[1]Multi-Field'!$F$32="Drained"),BI516,IF(AND('[1]Multi-Field'!$E$32=[1]Lists!BF516,'[1]Multi-Field'!$F$32="undrained"),BH516,""))</f>
        <v/>
      </c>
      <c r="CO516" s="409" t="str">
        <f>IF(AND('[1]Multi-Field'!$E$33=[1]Lists!BF516,'[1]Multi-Field'!$F$33="Drained"),BI516,IF(AND('[1]Multi-Field'!$E$33=[1]Lists!BF516,'[1]Multi-Field'!$F$33="undrained"),BH516,""))</f>
        <v/>
      </c>
      <c r="CP516" s="409" t="str">
        <f>IF(AND('[1]Multi-Field'!$E$34=[1]Lists!BF516,'[1]Multi-Field'!$F$34="Drained"),BI516,IF(AND('[1]Multi-Field'!$E$34=[1]Lists!BF516,'[1]Multi-Field'!$F$34="undrained"),BH516,""))</f>
        <v/>
      </c>
      <c r="CQ516" s="409" t="str">
        <f>IF(AND('[1]Multi-Field'!$E$35=[1]Lists!BF516,'[1]Multi-Field'!$F$35="Drained"),BI516,IF(AND('[1]Multi-Field'!$E$35=[1]Lists!BF516,'[1]Multi-Field'!$F$35="undrained"),BH516,""))</f>
        <v/>
      </c>
      <c r="CR516" s="409" t="str">
        <f>IF(AND('[1]Multi-Field'!$E$36=[1]Lists!BF516,'[1]Multi-Field'!$F$36="Drained"),BI516,IF(AND('[1]Multi-Field'!$E$36=[1]Lists!BF516,'[1]Multi-Field'!$F$36="undrained"),BH516,""))</f>
        <v/>
      </c>
      <c r="CS516" s="409" t="str">
        <f>IF(AND('[1]Multi-Field'!$E$37=[1]Lists!BF516,'[1]Multi-Field'!$F$37="Drained"),BI516,IF(AND('[1]Multi-Field'!$E$37=[1]Lists!BF516,'[1]Multi-Field'!$F$37="undrained"),BH516,""))</f>
        <v/>
      </c>
      <c r="CT516" s="409" t="str">
        <f>IF(AND('[1]Multi-Field'!$E$38=[1]Lists!BF516,'[1]Multi-Field'!$F$38="Drained"),BI516,IF(AND('[1]Multi-Field'!$E$38=[1]Lists!BF516,'[1]Multi-Field'!$F$38="undrained"),BH516,""))</f>
        <v/>
      </c>
      <c r="CU516" s="409" t="str">
        <f>IF(AND('[1]Multi-Field'!$E$39=[1]Lists!BF516,'[1]Multi-Field'!$F$39="Drained"),BI516,IF(AND('[1]Multi-Field'!$E$39=[1]Lists!BF516,'[1]Multi-Field'!$F$39="undrained"),BH516,""))</f>
        <v/>
      </c>
      <c r="CV516" s="409" t="str">
        <f>IF(AND('[1]Multi-Field'!$E$40=[1]Lists!BF516,'[1]Multi-Field'!$F$40="Drained"),BI516,IF(AND('[1]Multi-Field'!$E$40=[1]Lists!BF516,'[1]Multi-Field'!$F$40="undrained"),BH516,""))</f>
        <v/>
      </c>
      <c r="CW516" s="409" t="str">
        <f>IF(AND('[1]Multi-Field'!$E$41=[1]Lists!BF516,'[1]Multi-Field'!$F$40="Drained"),BI516,IF(AND('[1]Multi-Field'!$E$40=[1]Lists!BF516,'[1]Multi-Field'!$F$40="undrained"),BH516,""))</f>
        <v/>
      </c>
      <c r="CX516" s="409" t="str">
        <f>IF(AND('[1]Multi-Field'!$E$42=[1]Lists!BF516,'[1]Multi-Field'!$F$42="Drained"),BI516,IF(AND('[1]Multi-Field'!$E$42=[1]Lists!BF516,'[1]Multi-Field'!$F$42="undrained"),BH516,""))</f>
        <v/>
      </c>
      <c r="CY516" s="409" t="str">
        <f>IF(AND('[1]Multi-Field'!$E$43=[1]Lists!BF516,'[1]Multi-Field'!$F$43="Drained"),BI516,IF(AND('[1]Multi-Field'!$E$43=[1]Lists!BF516,'[1]Multi-Field'!$F$43="undrained"),BH516,""))</f>
        <v/>
      </c>
      <c r="CZ516" s="409" t="str">
        <f>IF(AND('[1]Multi-Field'!$E$44=[1]Lists!BF516,'[1]Multi-Field'!$F$44="Drained"),BI516,IF(AND('[1]Multi-Field'!$E$44=[1]Lists!BF516,'[1]Multi-Field'!$F$44="undrained"),BH516,""))</f>
        <v/>
      </c>
      <c r="DA516" s="409" t="str">
        <f>IF(AND('[1]Multi-Field'!$E$45=[1]Lists!BF516,'[1]Multi-Field'!$F$45="Drained"),BI516,IF(AND('[1]Multi-Field'!$E$45=[1]Lists!BF516,'[1]Multi-Field'!$F$45="undrained"),BH516,""))</f>
        <v/>
      </c>
      <c r="DB516" s="409" t="str">
        <f>IF(AND('[1]Multi-Field'!$E$46=[1]Lists!BF516,'[1]Multi-Field'!$F$46="Drained"),BI516,IF(AND('[1]Multi-Field'!$E$46=[1]Lists!BF516,'[1]Multi-Field'!$F$46="undrained"),BH516,""))</f>
        <v/>
      </c>
      <c r="DC516" s="409" t="str">
        <f>IF(AND('[1]Multi-Field'!$E$47=[1]Lists!BF516,'[1]Multi-Field'!$F$47="Drained"),BI516,IF(AND('[1]Multi-Field'!$E$47=[1]Lists!BF516,'[1]Multi-Field'!$F$47="undrained"),BH516,""))</f>
        <v/>
      </c>
      <c r="DD516" s="409" t="str">
        <f>IF(AND('[1]Multi-Field'!$E$48=[1]Lists!BF516,'[1]Multi-Field'!$F$48="Drained"),BI516,IF(AND('[1]Multi-Field'!$E$48=[1]Lists!BF516,'[1]Multi-Field'!$F$48="undrained"),BH516,""))</f>
        <v/>
      </c>
      <c r="DE516" s="409" t="str">
        <f>IF(AND('[1]Multi-Field'!$E$49=[1]Lists!BF516,'[1]Multi-Field'!$F$49="Drained"),BI516,IF(AND('[1]Multi-Field'!$E$49=[1]Lists!BF516,'[1]Multi-Field'!$F$9="undrained"),BH516,""))</f>
        <v/>
      </c>
      <c r="DF516" s="409" t="str">
        <f>IF(AND('[1]Multi-Field'!$E$50=[1]Lists!BF516,'[1]Multi-Field'!$F$50="Drained"),BI516,IF(AND('[1]Multi-Field'!$E$50=[1]Lists!BF516,'[1]Multi-Field'!$F$50="undrained"),BH516,""))</f>
        <v/>
      </c>
      <c r="DG516" s="409" t="str">
        <f>IF(AND('[1]Multi-Field'!$E$51=[1]Lists!BF516,'[1]Multi-Field'!$F$51="Drained"),BI516,IF(AND('[1]Multi-Field'!$E$51=[1]Lists!BF516,'[1]Multi-Field'!$F$51="undrained"),BH516,""))</f>
        <v/>
      </c>
      <c r="DH516" s="409" t="str">
        <f>IF(AND('[1]Multi-Field'!$E$52=[1]Lists!BF516,'[1]Multi-Field'!$F$52="Drained"),BI516,IF(AND('[1]Multi-Field'!$E$52=[1]Lists!BF516,'[1]Multi-Field'!$F$52="undrained"),BH516,""))</f>
        <v/>
      </c>
      <c r="DI516" s="409" t="str">
        <f>IF(AND('[1]Multi-Field'!$E$53=[1]Lists!BF516,'[1]Multi-Field'!$F$53="Drained"),BI516,IF(AND('[1]Multi-Field'!$E$53=[1]Lists!BF516,'[1]Multi-Field'!$F$53="undrained"),BH516,""))</f>
        <v/>
      </c>
      <c r="DJ516" s="409" t="str">
        <f>IF(AND('[1]Multi-Field'!$E$54=[1]Lists!BF516,'[1]Multi-Field'!$F$54="Drained"),BI516,IF(AND('[1]Multi-Field'!$E$54=[1]Lists!BF516,'[1]Multi-Field'!$F$54="undrained"),BH516,""))</f>
        <v/>
      </c>
      <c r="DK516" s="409" t="str">
        <f>IF(AND('[1]Multi-Field'!$E$55=[1]Lists!BF516,'[1]Multi-Field'!$F$55="Drained"),BI516,IF(AND('[1]Multi-Field'!$E$55=[1]Lists!BF516,'[1]Multi-Field'!$F$55="undrained"),BH516,""))</f>
        <v/>
      </c>
      <c r="DL516" s="409" t="str">
        <f>IF(AND('[1]Multi-Field'!$E$56=[1]Lists!BF516,'[1]Multi-Field'!$F$56="Drained"),BI516,IF(AND('[1]Multi-Field'!$E$56=[1]Lists!BF516,'[1]Multi-Field'!$F$56="undrained"),BH516,""))</f>
        <v/>
      </c>
      <c r="DM516" s="409" t="str">
        <f>IF(AND('[1]Multi-Field'!$E$57=[1]Lists!BF516,'[1]Multi-Field'!$F$57="Drained"),BI516,IF(AND('[1]Multi-Field'!$E$57=[1]Lists!BF516,'[1]Multi-Field'!$F$57="undrained"),BH516,""))</f>
        <v/>
      </c>
      <c r="DN516" s="409" t="str">
        <f>IF(AND('[1]Multi-Field'!$E$58=[1]Lists!BF516,'[1]Multi-Field'!$F$58="Drained"),BI516,IF(AND('[1]Multi-Field'!$E$58=[1]Lists!BF516,'[1]Multi-Field'!$F$58="undrained"),BH516,""))</f>
        <v/>
      </c>
      <c r="DO516" s="409" t="str">
        <f>IF(AND('[1]Multi-Field'!$E$59=[1]Lists!BF516,'[1]Multi-Field'!$F$59="Drained"),BI516,IF(AND('[1]Multi-Field'!$E$59=[1]Lists!BF516,'[1]Multi-Field'!$F$59="undrained"),BH516,""))</f>
        <v/>
      </c>
      <c r="DP516" s="409" t="str">
        <f>IF(AND('[1]Multi-Field'!$E$60=[1]Lists!BF516,'[1]Multi-Field'!$F$60="Drained"),BI516,IF(AND('[1]Multi-Field'!$E$60=[1]Lists!BF516,'[1]Multi-Field'!$F$60="undrained"),BH516,""))</f>
        <v/>
      </c>
      <c r="DQ516" s="409" t="str">
        <f>IF(AND('[1]Multi-Field'!$E$61=[1]Lists!BF516,'[1]Multi-Field'!$F$61="Drained"),BI516,IF(AND('[1]Multi-Field'!$E$61=[1]Lists!BF516,'[1]Multi-Field'!$F$61="undrained"),BH516,""))</f>
        <v/>
      </c>
      <c r="DR516" s="409" t="str">
        <f>IF(AND('[1]Multi-Field'!$E$62=[1]Lists!BF516,'[1]Multi-Field'!$F$62="Drained"),BI516,IF(AND('[1]Multi-Field'!$E$62=[1]Lists!BF516,'[1]Multi-Field'!$F$62="undrained"),BH516,""))</f>
        <v/>
      </c>
      <c r="DS516" s="409" t="str">
        <f>IF(AND('[1]Multi-Field'!$E$63=[1]Lists!BF516,'[1]Multi-Field'!$F$63="Drained"),BI516,IF(AND('[1]Multi-Field'!$E$63=[1]Lists!BF516,'[1]Multi-Field'!$F$63="undrained"),BH516,""))</f>
        <v/>
      </c>
      <c r="DT516" s="409" t="str">
        <f>IF(AND('[1]Multi-Field'!$E$64=[1]Lists!BF516,'[1]Multi-Field'!$F$64="Drained"),BI516,IF(AND('[1]Multi-Field'!$E$64=[1]Lists!BF516,'[1]Multi-Field'!$F$64="undrained"),BH516,""))</f>
        <v/>
      </c>
      <c r="DU516" s="409" t="str">
        <f>IF(AND('[1]Multi-Field'!$E$65=[1]Lists!BF516,'[1]Multi-Field'!$F$65="Drained"),BI516,IF(AND('[1]Multi-Field'!$E$65=[1]Lists!BF516,'[1]Multi-Field'!$F$65="undrained"),BH516,""))</f>
        <v/>
      </c>
      <c r="DV516" s="409" t="str">
        <f>IF(AND('[1]Multi-Field'!$E$66=[1]Lists!BF516,'[1]Multi-Field'!$F$66="Drained"),BI516,IF(AND('[1]Multi-Field'!$E$66=[1]Lists!BF516,'[1]Multi-Field'!$F$66="undrained"),BH516,""))</f>
        <v/>
      </c>
      <c r="DW516" s="409" t="str">
        <f>IF(AND('[1]Multi-Field'!$E$67=[1]Lists!BF516,'[1]Multi-Field'!$F$67="Drained"),BI516,IF(AND('[1]Multi-Field'!$E$67=[1]Lists!BF516,'[1]Multi-Field'!$F$67="undrained"),BH516,""))</f>
        <v/>
      </c>
      <c r="DX516" s="409" t="str">
        <f>IF(AND('[1]Multi-Field'!$E$68=[1]Lists!BF516,'[1]Multi-Field'!$F$68="Drained"),BI516,IF(AND('[1]Multi-Field'!$E$68=[1]Lists!BF516,'[1]Multi-Field'!$F$68="undrained"),BH516,""))</f>
        <v/>
      </c>
      <c r="DY516" s="409" t="str">
        <f>IF(AND('[1]Multi-Field'!$E$69=[1]Lists!BF516,'[1]Multi-Field'!$F$69="Drained"),BI516,IF(AND('[1]Multi-Field'!$E$69=[1]Lists!BF516,'[1]Multi-Field'!$F$69="undrained"),BH516,""))</f>
        <v/>
      </c>
      <c r="DZ516" s="409" t="str">
        <f>IF(AND('[1]Multi-Field'!$E$70=[1]Lists!BF516,'[1]Multi-Field'!$F$70="Drained"),BI516,IF(AND('[1]Multi-Field'!$E$70=[1]Lists!BF516,'[1]Multi-Field'!$F$70="undrained"),BH516,""))</f>
        <v/>
      </c>
      <c r="EA516" s="409" t="str">
        <f>IF(AND('[1]Multi-Field'!$E$71=[1]Lists!BF516,'[1]Multi-Field'!$F$71="Drained"),BI516,IF(AND('[1]Multi-Field'!$E$71=[1]Lists!BF516,'[1]Multi-Field'!$F$71="undrained"),BH516,""))</f>
        <v/>
      </c>
      <c r="EB516" s="409" t="str">
        <f>IF(AND('[1]Multi-Field'!$E$72=[1]Lists!BF516,'[1]Multi-Field'!$F$72="Drained"),BI516,IF(AND('[1]Multi-Field'!$E$72=[1]Lists!BF516,'[1]Multi-Field'!$F$72="undrained"),BH516,""))</f>
        <v/>
      </c>
      <c r="EC516" s="409" t="str">
        <f>IF(AND('[1]Multi-Field'!$E$73=[1]Lists!BF516,'[1]Multi-Field'!$F$73="Drained"),BI516,IF(AND('[1]Multi-Field'!$E$73=[1]Lists!BF516,'[1]Multi-Field'!$F$73="undrained"),BH516,""))</f>
        <v/>
      </c>
      <c r="ED516" s="409" t="str">
        <f>IF(AND('[1]Multi-Field'!$E$74=[1]Lists!BF516,'[1]Multi-Field'!$F$74="Drained"),BI516,IF(AND('[1]Multi-Field'!$E$74=[1]Lists!BF516,'[1]Multi-Field'!$F$74="undrained"),BH516,""))</f>
        <v/>
      </c>
      <c r="EE516" s="409" t="str">
        <f>IF(AND('[1]Multi-Field'!$E$75=[1]Lists!BF516,'[1]Multi-Field'!$F$75="Drained"),BI516,IF(AND('[1]Multi-Field'!$E$75=[1]Lists!BF516,'[1]Multi-Field'!$F$75="undrained"),BH516,""))</f>
        <v/>
      </c>
      <c r="EF516" s="409" t="str">
        <f>IF(AND('[1]Multi-Field'!$E$76=[1]Lists!BF516,'[1]Multi-Field'!$F$76="Drained"),BI516,IF(AND('[1]Multi-Field'!$E$76=[1]Lists!BF516,'[1]Multi-Field'!$F$6="undrained"),BH516,""))</f>
        <v/>
      </c>
      <c r="EG516" s="409" t="str">
        <f>IF(AND('[1]Multi-Field'!$E$77=[1]Lists!BF516,'[1]Multi-Field'!$F$77="Drained"),BI516,IF(AND('[1]Multi-Field'!$E$77=[1]Lists!BF516,'[1]Multi-Field'!$F$77="undrained"),BH516,""))</f>
        <v/>
      </c>
      <c r="EH516" s="409" t="str">
        <f>IF(AND('[1]Multi-Field'!$E$78=[1]Lists!BF516,'[1]Multi-Field'!$F$78="Drained"),BI516,IF(AND('[1]Multi-Field'!$E$78=[1]Lists!BF516,'[1]Multi-Field'!$F$78="undrained"),BH516,""))</f>
        <v/>
      </c>
      <c r="EI516" s="409" t="str">
        <f>IF(AND('[1]Multi-Field'!$E$79=[1]Lists!BF516,'[1]Multi-Field'!$F$79="Drained"),BI516,IF(AND('[1]Multi-Field'!$E$79=[1]Lists!BF516,'[1]Multi-Field'!$F$79="undrained"),BH516,""))</f>
        <v/>
      </c>
      <c r="EJ516" s="409" t="str">
        <f>IF(AND('[1]Multi-Field'!$E$80=[1]Lists!BF516,'[1]Multi-Field'!$F$80="Drained"),BI516,IF(AND('[1]Multi-Field'!$E$80=[1]Lists!BF516,'[1]Multi-Field'!$F$80="undrained"),BH516,""))</f>
        <v/>
      </c>
      <c r="EK516" s="409" t="str">
        <f>IF(AND('[1]Multi-Field'!$E$81=[1]Lists!BF516,'[1]Multi-Field'!$F$81="Drained"),BI516,IF(AND('[1]Multi-Field'!$E$81=[1]Lists!BF516,'[1]Multi-Field'!$F$81="undrained"),BH516,""))</f>
        <v/>
      </c>
      <c r="EL516" s="409" t="str">
        <f>IF(AND('[1]Multi-Field'!$E$82=[1]Lists!BF516,'[1]Multi-Field'!$F$82="Drained"),BI516,IF(AND('[1]Multi-Field'!$E$82=[1]Lists!BF516,'[1]Multi-Field'!$F$82="undrained"),BH516,""))</f>
        <v/>
      </c>
      <c r="EM516" s="409" t="str">
        <f>IF(AND('[1]Multi-Field'!$E$83=[1]Lists!BF516,'[1]Multi-Field'!$F$83="Drained"),BI516,IF(AND('[1]Multi-Field'!$E$83=[1]Lists!BF516,'[1]Multi-Field'!$F$83="undrained"),BH516,""))</f>
        <v/>
      </c>
      <c r="EN516" s="409" t="str">
        <f>IF(AND('[1]Multi-Field'!$E$84=[1]Lists!BF516,'[1]Multi-Field'!$F$84="Drained"),BI516,IF(AND('[1]Multi-Field'!$E$84=[1]Lists!BF516,'[1]Multi-Field'!$F$84="undrained"),BH516,""))</f>
        <v/>
      </c>
      <c r="EO516" s="409" t="str">
        <f>IF(AND('[1]Multi-Field'!$E$85=[1]Lists!BF516,'[1]Multi-Field'!$F$85="Drained"),BI516,IF(AND('[1]Multi-Field'!$E$85=[1]Lists!BF516,'[1]Multi-Field'!$F$85="undrained"),BH516,""))</f>
        <v/>
      </c>
      <c r="EP516" s="409" t="str">
        <f>IF(AND('[1]Multi-Field'!$E$86=[1]Lists!BF516,'[1]Multi-Field'!$F$86="Drained"),BI516,IF(AND('[1]Multi-Field'!$E$86=[1]Lists!BF516,'[1]Multi-Field'!$F$86="undrained"),BH516,""))</f>
        <v/>
      </c>
      <c r="EQ516" s="409" t="str">
        <f>IF(AND('[1]Multi-Field'!$E$87=[1]Lists!BF516,'[1]Multi-Field'!$F$87="Drained"),BI516,IF(AND('[1]Multi-Field'!$E$87=[1]Lists!BF516,'[1]Multi-Field'!$F$87="undrained"),BH516,""))</f>
        <v/>
      </c>
      <c r="ER516" s="409" t="str">
        <f>IF(AND('[1]Multi-Field'!$E$88=[1]Lists!BF516,'[1]Multi-Field'!$F$88="Drained"),BI516,IF(AND('[1]Multi-Field'!$E$88=[1]Lists!BF516,'[1]Multi-Field'!$F$88="undrained"),BH516,""))</f>
        <v/>
      </c>
      <c r="ES516" s="409" t="str">
        <f>IF(AND('[1]Multi-Field'!$E$89=[1]Lists!BF516,'[1]Multi-Field'!$F$89="Drained"),BI516,IF(AND('[1]Multi-Field'!$E$89=[1]Lists!BF516,'[1]Multi-Field'!$F$89="undrained"),BH516,""))</f>
        <v/>
      </c>
      <c r="ET516" s="409" t="str">
        <f>IF(AND('[1]Multi-Field'!$E$90=[1]Lists!BF516,'[1]Multi-Field'!$F$90="Drained"),BI516,IF(AND('[1]Multi-Field'!$E$90=[1]Lists!BF516,'[1]Multi-Field'!$F$90="undrained"),BH516,""))</f>
        <v/>
      </c>
      <c r="EU516" s="409" t="str">
        <f>IF(AND('[1]Multi-Field'!$E$91=[1]Lists!BF516,'[1]Multi-Field'!$F$91="Drained"),BI516,IF(AND('[1]Multi-Field'!$E$91=[1]Lists!BF516,'[1]Multi-Field'!$F$91="undrained"),BH516,""))</f>
        <v/>
      </c>
      <c r="EV516" s="409" t="str">
        <f>IF(AND('[1]Multi-Field'!$E$92=[1]Lists!BF516,'[1]Multi-Field'!$F$92="Drained"),BI516,IF(AND('[1]Multi-Field'!$E$92=[1]Lists!BF516,'[1]Multi-Field'!$F$92="undrained"),BH516,""))</f>
        <v/>
      </c>
      <c r="EW516" s="409" t="str">
        <f>IF(AND('[1]Multi-Field'!$E$93=[1]Lists!BF516,'[1]Multi-Field'!$F$93="Drained"),BI516,IF(AND('[1]Multi-Field'!$E$93=[1]Lists!BF516,'[1]Multi-Field'!$F$93="undrained"),BH516,""))</f>
        <v/>
      </c>
      <c r="EX516" s="409" t="str">
        <f>IF(AND('[1]Multi-Field'!$E$94=[1]Lists!BF516,'[1]Multi-Field'!$F$94="Drained"),BI516,IF(AND('[1]Multi-Field'!$E$94=[1]Lists!BF516,'[1]Multi-Field'!$F$94="undrained"),BH516,""))</f>
        <v/>
      </c>
      <c r="EY516" s="409" t="str">
        <f>IF(AND('[1]Multi-Field'!$E$95=[1]Lists!BF516,'[1]Multi-Field'!$F$95="Drained"),BI516,IF(AND('[1]Multi-Field'!$E$95=[1]Lists!BF516,'[1]Multi-Field'!$F$95="undrained"),BH516,""))</f>
        <v/>
      </c>
      <c r="EZ516" s="409" t="str">
        <f>IF(AND('[1]Multi-Field'!$E$96=[1]Lists!BF516,'[1]Multi-Field'!$F$96="Drained"),BI516,IF(AND('[1]Multi-Field'!$E$96=[1]Lists!BF516,'[1]Multi-Field'!$F$96="undrained"),BH516,""))</f>
        <v/>
      </c>
      <c r="FA516" s="409" t="str">
        <f>IF(AND('[1]Multi-Field'!$E$97=[1]Lists!BF516,'[1]Multi-Field'!$F$97="Drained"),BI516,IF(AND('[1]Multi-Field'!$E$97=[1]Lists!BF516,'[1]Multi-Field'!$F$97="undrained"),BH516,""))</f>
        <v/>
      </c>
      <c r="FB516" s="409" t="str">
        <f>IF(AND('[1]Multi-Field'!$E$98=[1]Lists!BF516,'[1]Multi-Field'!$F$98="Drained"),BI516,IF(AND('[1]Multi-Field'!$E$98=[1]Lists!BF516,'[1]Multi-Field'!$F$98="undrained"),BH516,""))</f>
        <v/>
      </c>
      <c r="FC516" s="409" t="str">
        <f>IF(AND('[1]Multi-Field'!$E$99=[1]Lists!BF516,'[1]Multi-Field'!$F$99="Drained"),BI516,IF(AND('[1]Multi-Field'!$E$99=[1]Lists!BF516,'[1]Multi-Field'!$F$99="undrained"),BH516,""))</f>
        <v/>
      </c>
      <c r="FD516" s="409" t="str">
        <f>IF(AND('[1]Multi-Field'!$E$100=[1]Lists!BF516,'[1]Multi-Field'!$F$100="Drained"),BI516,IF(AND('[1]Multi-Field'!$E$100=[1]Lists!BF516,'[1]Multi-Field'!$F$100="undrained"),BH516,""))</f>
        <v/>
      </c>
      <c r="FE516" s="409" t="str">
        <f>IF(AND('[1]Multi-Field'!$E$101=[1]Lists!BF516,'[1]Multi-Field'!$F$101="Drained"),BI516,IF(AND('[1]Multi-Field'!$E$101=[1]Lists!BF516,'[1]Multi-Field'!$F$101="undrained"),BH516,""))</f>
        <v/>
      </c>
      <c r="FF516" s="409" t="str">
        <f>IF(AND('[1]Multi-Field'!$E$102=[1]Lists!BF516,'[1]Multi-Field'!$F$102="Drained"),BI516,IF(AND('[1]Multi-Field'!$E$102=[1]Lists!BF516,'[1]Multi-Field'!$F$102="undrained"),BH516,""))</f>
        <v/>
      </c>
      <c r="FG516" s="409" t="str">
        <f>IF(AND('[1]Multi-Field'!$E$103=[1]Lists!BF516,'[1]Multi-Field'!$F$103="Drained"),BI516,IF(AND('[1]Multi-Field'!$E$103=[1]Lists!BF516,'[1]Multi-Field'!$F$103="undrained"),BH516,""))</f>
        <v/>
      </c>
      <c r="FH516" s="409" t="str">
        <f>IF(AND('[1]Multi-Field'!$E$104=[1]Lists!BF516,'[1]Multi-Field'!$F$104="Drained"),BI516,IF(AND('[1]Multi-Field'!$E$104=[1]Lists!BF516,'[1]Multi-Field'!$F$104="undrained"),BH516,""))</f>
        <v/>
      </c>
      <c r="FI516" s="409" t="str">
        <f>IF(AND('[1]Multi-Field'!$E$105=[1]Lists!BF516,'[1]Multi-Field'!$F$105="Drained"),BI516,IF(AND('[1]Multi-Field'!$E$105=[1]Lists!BF516,'[1]Multi-Field'!$F$105="undrained"),BH516,""))</f>
        <v/>
      </c>
      <c r="FJ516" s="409" t="str">
        <f>IF(AND('[1]Multi-Field'!$E$106=[1]Lists!BF516,'[1]Multi-Field'!$F$106="Drained"),BI516,IF(AND('[1]Multi-Field'!$E$106=[1]Lists!BF516,'[1]Multi-Field'!$F$106="undrained"),BH516,""))</f>
        <v/>
      </c>
      <c r="FK516" s="409" t="str">
        <f>IF(AND('[1]Multi-Field'!$E$107=[1]Lists!BF516,'[1]Multi-Field'!$F$107="Drained"),BI516,IF(AND('[1]Multi-Field'!$E$107=[1]Lists!BF516,'[1]Multi-Field'!$F$107="undrained"),BH516,""))</f>
        <v/>
      </c>
      <c r="FL516" s="409" t="str">
        <f>IF(AND('[1]Multi-Field'!$E$108=[1]Lists!BF516,'[1]Multi-Field'!$F$108="Drained"),BI516,IF(AND('[1]Multi-Field'!$E$108=[1]Lists!BF516,'[1]Multi-Field'!$F$108="undrained"),BH516,""))</f>
        <v/>
      </c>
      <c r="FM516" s="409" t="str">
        <f>IF(AND('[1]Multi-Field'!$E$109=[1]Lists!BF516,'[1]Multi-Field'!$F$109="Drained"),BI516,IF(AND('[1]Multi-Field'!$E$109=[1]Lists!BF516,'[1]Multi-Field'!$F$109="undrained"),BH516,""))</f>
        <v/>
      </c>
      <c r="FN516" s="409" t="str">
        <f>IF(AND('[1]Multi-Field'!$E$110=[1]Lists!BF516,'[1]Multi-Field'!$F$110="Drained"),BI516,IF(AND('[1]Multi-Field'!$E$110=[1]Lists!BF516,'[1]Multi-Field'!$F$110="undrained"),BH516,""))</f>
        <v/>
      </c>
      <c r="FO516" s="409" t="str">
        <f>IF(AND('[1]Multi-Field'!$E$111=[1]Lists!BF516,'[1]Multi-Field'!$F$111="Drained"),BI516,IF(AND('[1]Multi-Field'!$E$111=[1]Lists!BF516,'[1]Multi-Field'!$F$111="undrained"),BH516,""))</f>
        <v/>
      </c>
      <c r="FP516" s="409" t="str">
        <f>IF(AND('[1]Multi-Field'!$E$112=[1]Lists!BF516,'[1]Multi-Field'!$F$112="Drained"),BI516,IF(AND('[1]Multi-Field'!$E$112=[1]Lists!BF516,'[1]Multi-Field'!$F$112="undrained"),BH516,""))</f>
        <v/>
      </c>
      <c r="FQ516" s="409" t="str">
        <f>IF(AND('[1]Multi-Field'!$E$113=[1]Lists!BF516,'[1]Multi-Field'!$F$113="Drained"),BI516,IF(AND('[1]Multi-Field'!$E$113=[1]Lists!BF516,'[1]Multi-Field'!$F$113="undrained"),BH516,""))</f>
        <v/>
      </c>
      <c r="FR516" s="409" t="str">
        <f>IF(AND('[1]Multi-Field'!$E$114=[1]Lists!BF516,'[1]Multi-Field'!$F$114="Drained"),BI516,IF(AND('[1]Multi-Field'!$E$114=[1]Lists!BF516,'[1]Multi-Field'!$F$114="undrained"),BH516,""))</f>
        <v/>
      </c>
      <c r="FS516" s="409" t="str">
        <f>IF(AND('[1]Multi-Field'!$E$115=[1]Lists!BF516,'[1]Multi-Field'!$F$115="Drained"),BI516,IF(AND('[1]Multi-Field'!$E$115=[1]Lists!BF516,'[1]Multi-Field'!$F$115="undrained"),BH516,""))</f>
        <v/>
      </c>
      <c r="FT516" s="409" t="str">
        <f>IF(AND('[1]Multi-Field'!$E$116=[1]Lists!BF516,'[1]Multi-Field'!$F$116="Drained"),BI516,IF(AND('[1]Multi-Field'!$E$116=[1]Lists!BF516,'[1]Multi-Field'!$F$116="undrained"),BH516,""))</f>
        <v/>
      </c>
      <c r="FU516" s="409" t="str">
        <f>IF(AND('[1]Multi-Field'!$E$117=[1]Lists!BF516,'[1]Multi-Field'!$F$117="Drained"),BI516,IF(AND('[1]Multi-Field'!$E$117=[1]Lists!BF516,'[1]Multi-Field'!$F$117="undrained"),BH516,""))</f>
        <v/>
      </c>
      <c r="FV516" s="409" t="str">
        <f>IF(AND('[1]Multi-Field'!$E$118=[1]Lists!BF516,'[1]Multi-Field'!$F$118="Drained"),BI516,IF(AND('[1]Multi-Field'!$E$118=[1]Lists!BF516,'[1]Multi-Field'!$F$118="undrained"),BH516,""))</f>
        <v/>
      </c>
      <c r="FW516" s="409" t="str">
        <f>IF(AND('[1]Multi-Field'!$E$119=[1]Lists!BF516,'[1]Multi-Field'!$F$119="Drained"),BI516,IF(AND('[1]Multi-Field'!$E$119=[1]Lists!BF516,'[1]Multi-Field'!$F$119="undrained"),BH516,""))</f>
        <v/>
      </c>
      <c r="FX516" s="409" t="str">
        <f>IF(AND('[1]Multi-Field'!$E$120=[1]Lists!BF516,'[1]Multi-Field'!$F$120="Drained"),BI516,IF(AND('[1]Multi-Field'!$E$120=[1]Lists!BF516,'[1]Multi-Field'!$F$120="undrained"),BH516,""))</f>
        <v/>
      </c>
      <c r="GC516" s="4">
        <v>1</v>
      </c>
    </row>
    <row r="517" spans="1:185" ht="13.5" customHeight="1" thickBot="1">
      <c r="A517" s="7" t="s">
        <v>603</v>
      </c>
      <c r="B517" s="7"/>
      <c r="C517" s="7"/>
      <c r="D517" s="8">
        <v>65</v>
      </c>
      <c r="E517" s="8">
        <f t="shared" si="74"/>
        <v>67</v>
      </c>
      <c r="F517" s="8">
        <f t="shared" si="75"/>
        <v>68</v>
      </c>
      <c r="G517" s="8">
        <v>70</v>
      </c>
      <c r="H517" s="8">
        <v>75</v>
      </c>
      <c r="I517" s="8">
        <f t="shared" si="71"/>
        <v>75</v>
      </c>
      <c r="J517" s="8">
        <f t="shared" si="72"/>
        <v>75</v>
      </c>
      <c r="K517" s="8">
        <v>75</v>
      </c>
      <c r="L517" s="8">
        <v>140</v>
      </c>
      <c r="M517" s="8">
        <f t="shared" si="76"/>
        <v>140</v>
      </c>
      <c r="N517" s="8">
        <f t="shared" si="77"/>
        <v>140</v>
      </c>
      <c r="O517" s="8">
        <v>140</v>
      </c>
      <c r="P517" s="391"/>
      <c r="Q517" s="85"/>
      <c r="R517" s="397"/>
      <c r="S517" s="395" t="str">
        <f t="shared" si="73"/>
        <v/>
      </c>
      <c r="T517" s="397"/>
      <c r="U517" s="398"/>
      <c r="BF517" s="411" t="s">
        <v>1681</v>
      </c>
      <c r="BG517" s="412">
        <v>2</v>
      </c>
      <c r="BH517" s="412">
        <v>4.5</v>
      </c>
      <c r="BI517" s="412">
        <v>5.5</v>
      </c>
      <c r="BJ517" s="409" t="e">
        <f>IF(AND('[1]Single Field'!#REF!=[1]Lists!BF517,'[1]Single Field'!#REF!="Drained"),"x",IF(AND('[1]Single Field'!#REF!=[1]Lists!BF517,'[1]Single Field'!#REF!="Undrained"),O,""))</f>
        <v>#REF!</v>
      </c>
      <c r="BK517" s="409" t="str">
        <f>IF(AND('[1]Multi-Field'!$E$3=[1]Lists!BF517,'[1]Multi-Field'!$F$3="Drained"),BI517,IF(AND('[1]Multi-Field'!$E$3=BF517,'[1]Multi-Field'!$F$3="undrained"),BH517,""))</f>
        <v/>
      </c>
      <c r="BL517" s="409" t="str">
        <f>IF(AND('[1]Multi-Field'!$E$4=BF517,'[1]Multi-Field'!$F$4="Drained"),BI517,IF(AND('[1]Multi-Field'!$E$4=BF517,'[1]Multi-Field'!$F$4="undrained"),BH517,""))</f>
        <v/>
      </c>
      <c r="BM517" s="409" t="str">
        <f>IF(AND('[1]Multi-Field'!$E$5=BF517,'[1]Multi-Field'!$F$5="Drained"),BI517,IF(AND('[1]Multi-Field'!$E$5=BF517,'[1]Multi-Field'!$F$5="undrained"),BH517,""))</f>
        <v/>
      </c>
      <c r="BN517" s="409" t="str">
        <f>IF(AND('[1]Multi-Field'!$E$6=BF517,'[1]Multi-Field'!$F$6="Drained"),BI517,IF(AND('[1]Multi-Field'!$E$6=BF517,'[1]Multi-Field'!$F$6="undrained"),BH517,""))</f>
        <v/>
      </c>
      <c r="BO517" s="409" t="str">
        <f>IF(AND('[1]Multi-Field'!$E$7=BF517,'[1]Multi-Field'!$F$7="Drained"),BI517,IF(AND('[1]Multi-Field'!$E$7=BF517,'[1]Multi-Field'!$F$7="undrained"),BH517,""))</f>
        <v/>
      </c>
      <c r="BP517" s="409" t="str">
        <f>IF(AND('[1]Multi-Field'!$E$8=BF517,'[1]Multi-Field'!$F$8="Drained"),BI517,IF(AND('[1]Multi-Field'!$E$8=BF517,'[1]Multi-Field'!$F$8="undrained"),BH517,""))</f>
        <v/>
      </c>
      <c r="BQ517" s="409" t="str">
        <f>IF(AND('[1]Multi-Field'!$E$9=BF517,'[1]Multi-Field'!$F$9="Drained"),BI517,IF(AND('[1]Multi-Field'!$E$9=BF517,'[1]Multi-Field'!$F$9="undrained"),BH517,""))</f>
        <v/>
      </c>
      <c r="BR517" s="409" t="str">
        <f>IF(AND('[1]Multi-Field'!$E$10=BF517,'[1]Multi-Field'!$F$10="Drained"),BI517,IF(AND('[1]Multi-Field'!$E$10=BF517,'[1]Multi-Field'!$F$10="undrained"),BH517,""))</f>
        <v/>
      </c>
      <c r="BS517" s="409" t="str">
        <f>IF(AND('[1]Multi-Field'!$E$11=BF517,'[1]Multi-Field'!$F$11="Drained"),BI517,IF(AND('[1]Multi-Field'!$E$11=BF517,'[1]Multi-Field'!$F$11="undrained"),BH517,""))</f>
        <v/>
      </c>
      <c r="BT517" s="409" t="str">
        <f>IF(AND('[1]Multi-Field'!$E$12=BF517,'[1]Multi-Field'!$F$12="Drained"),BI517,IF(AND('[1]Multi-Field'!$E$12=BF517,'[1]Multi-Field'!$F$12="undrained"),BH517,""))</f>
        <v/>
      </c>
      <c r="BU517" s="409" t="str">
        <f>IF(AND('[1]Multi-Field'!$E$13=BF517,'[1]Multi-Field'!$F$13="Drained"),BI517,IF(AND('[1]Multi-Field'!$E$3=BF517,'[1]Multi-Field'!$F$13="undrained"),BH517,""))</f>
        <v/>
      </c>
      <c r="BV517" s="409" t="str">
        <f>IF(AND('[1]Multi-Field'!$E$14=BF517,'[1]Multi-Field'!$F$14="Drained"),BI517,IF(AND('[1]Multi-Field'!$E$14=BF517,'[1]Multi-Field'!$F$14="undrained"),BH517,""))</f>
        <v/>
      </c>
      <c r="BW517" s="409" t="str">
        <f>IF(AND('[1]Multi-Field'!$E$15=BF517,'[1]Multi-Field'!$F$15="Drained"),BI517,IF(AND('[1]Multi-Field'!$E$15=BF517,'[1]Multi-Field'!$F$15="undrained"),BH517,""))</f>
        <v/>
      </c>
      <c r="BX517" s="409" t="str">
        <f>IF(AND('[1]Multi-Field'!$E$16=[1]Lists!BF517,'[1]Multi-Field'!$F$16="Drained"),BI517,IF(AND('[1]Multi-Field'!$E$16=[1]Lists!BF517,'[1]Multi-Field'!$F$16="undrained"),BH517,""))</f>
        <v/>
      </c>
      <c r="BY517" s="409" t="str">
        <f>IF(AND('[1]Multi-Field'!$E$17=[1]Lists!BF517,'[1]Multi-Field'!$F$17="Drained"),BI517,IF(AND('[1]Multi-Field'!$E$17=[1]Lists!BF517,'[1]Multi-Field'!$F$17="undrained"),BH517,""))</f>
        <v/>
      </c>
      <c r="BZ517" s="409" t="str">
        <f>IF(AND('[1]Multi-Field'!$E$18=[1]Lists!BF517,'[1]Multi-Field'!$F$18="Drained"),BI517,IF(AND('[1]Multi-Field'!$E$18=[1]Lists!BF517,'[1]Multi-Field'!$F$18="undrained"),BH517,""))</f>
        <v/>
      </c>
      <c r="CA517" s="409" t="str">
        <f>IF(AND('[1]Multi-Field'!$E$19=[1]Lists!BF517,'[1]Multi-Field'!$F$19="Drained"),BI517,IF(AND('[1]Multi-Field'!$E$19=[1]Lists!BF517,'[1]Multi-Field'!$F$19="undrained"),BH517,""))</f>
        <v/>
      </c>
      <c r="CB517" s="409" t="str">
        <f>IF(AND('[1]Multi-Field'!$E$20=[1]Lists!BF517,'[1]Multi-Field'!$F$20="Drained"),BI517,IF(AND('[1]Multi-Field'!$E$20=[1]Lists!BF517,'[1]Multi-Field'!$F$20="undrained"),BH517,""))</f>
        <v/>
      </c>
      <c r="CC517" s="409" t="str">
        <f>IF(AND('[1]Multi-Field'!$E$21=[1]Lists!BF517,'[1]Multi-Field'!$F$21="Drained"),BI517,IF(AND('[1]Multi-Field'!$E$21=[1]Lists!BF517,'[1]Multi-Field'!$F$21="undrained"),BH517,""))</f>
        <v/>
      </c>
      <c r="CD517" s="409" t="str">
        <f>IF(AND('[1]Multi-Field'!$E$22=[1]Lists!BF517,'[1]Multi-Field'!$F$22="Drained"),BI517,IF(AND('[1]Multi-Field'!$E$22=[1]Lists!BF517,'[1]Multi-Field'!$F$22="undrained"),BH517,""))</f>
        <v/>
      </c>
      <c r="CE517" s="409" t="str">
        <f>IF(AND('[1]Multi-Field'!$E$23=[1]Lists!BF517,'[1]Multi-Field'!$F$23="Drained"),BI517,IF(AND('[1]Multi-Field'!$E$23=[1]Lists!BF517,'[1]Multi-Field'!$F$23="undrained"),BH517,""))</f>
        <v/>
      </c>
      <c r="CF517" s="409" t="str">
        <f>IF(AND('[1]Multi-Field'!$E$24=[1]Lists!BF517,'[1]Multi-Field'!$F$24="Drained"),BI517,IF(AND('[1]Multi-Field'!$E$24=[1]Lists!BF517,'[1]Multi-Field'!$F$24="undrained"),BH517,""))</f>
        <v/>
      </c>
      <c r="CG517" s="409" t="str">
        <f>IF(AND('[1]Multi-Field'!$E$25=[1]Lists!BF517,'[1]Multi-Field'!$F$25="Drained"),BI517,IF(AND('[1]Multi-Field'!$E$25=[1]Lists!BF517,'[1]Multi-Field'!$F$25="undrained"),BH517,""))</f>
        <v/>
      </c>
      <c r="CH517" s="409" t="str">
        <f>IF(AND('[1]Multi-Field'!$E$26=[1]Lists!BF517,'[1]Multi-Field'!$F$26="Drained"),BI517,IF(AND('[1]Multi-Field'!$E$26=[1]Lists!BF517,'[1]Multi-Field'!$F$26="undrained"),BH517,""))</f>
        <v/>
      </c>
      <c r="CI517" s="409" t="str">
        <f>IF(AND('[1]Multi-Field'!$E$27=[1]Lists!BF517,'[1]Multi-Field'!$F$27="Drained"),BI517,IF(AND('[1]Multi-Field'!$E$27=[1]Lists!BF517,'[1]Multi-Field'!$F$27="undrained"),BH517,""))</f>
        <v/>
      </c>
      <c r="CJ517" s="409" t="str">
        <f>IF(AND('[1]Multi-Field'!$E$28=[1]Lists!BF517,'[1]Multi-Field'!$F$28="Drained"),BI517,IF(AND('[1]Multi-Field'!$E$28=[1]Lists!BF517,'[1]Multi-Field'!$F$28="undrained"),BH517,""))</f>
        <v/>
      </c>
      <c r="CK517" s="409" t="str">
        <f>IF(AND('[1]Multi-Field'!$E$29=[1]Lists!BF517,'[1]Multi-Field'!$F$29="Drained"),BI517,IF(AND('[1]Multi-Field'!$E$29=[1]Lists!BF517,'[1]Multi-Field'!$F$29="undrained"),BH517,""))</f>
        <v/>
      </c>
      <c r="CL517" s="409" t="str">
        <f>IF(AND('[1]Multi-Field'!$E$30=[1]Lists!BF517,'[1]Multi-Field'!$F$30="Drained"),BI517,IF(AND('[1]Multi-Field'!$E$30=[1]Lists!BF517,'[1]Multi-Field'!$F$30="undrained"),BH517,""))</f>
        <v/>
      </c>
      <c r="CM517" s="409" t="str">
        <f>IF(AND('[1]Multi-Field'!$E$31=[1]Lists!BF517,'[1]Multi-Field'!$F$31="Drained"),BI517,IF(AND('[1]Multi-Field'!$E$31=[1]Lists!BF517,'[1]Multi-Field'!$F$31="undrained"),BH517,""))</f>
        <v/>
      </c>
      <c r="CN517" s="409" t="str">
        <f>IF(AND('[1]Multi-Field'!$E$32=[1]Lists!BF517,'[1]Multi-Field'!$F$32="Drained"),BI517,IF(AND('[1]Multi-Field'!$E$32=[1]Lists!BF517,'[1]Multi-Field'!$F$32="undrained"),BH517,""))</f>
        <v/>
      </c>
      <c r="CO517" s="409" t="str">
        <f>IF(AND('[1]Multi-Field'!$E$33=[1]Lists!BF517,'[1]Multi-Field'!$F$33="Drained"),BI517,IF(AND('[1]Multi-Field'!$E$33=[1]Lists!BF517,'[1]Multi-Field'!$F$33="undrained"),BH517,""))</f>
        <v/>
      </c>
      <c r="CP517" s="409" t="str">
        <f>IF(AND('[1]Multi-Field'!$E$34=[1]Lists!BF517,'[1]Multi-Field'!$F$34="Drained"),BI517,IF(AND('[1]Multi-Field'!$E$34=[1]Lists!BF517,'[1]Multi-Field'!$F$34="undrained"),BH517,""))</f>
        <v/>
      </c>
      <c r="CQ517" s="409" t="str">
        <f>IF(AND('[1]Multi-Field'!$E$35=[1]Lists!BF517,'[1]Multi-Field'!$F$35="Drained"),BI517,IF(AND('[1]Multi-Field'!$E$35=[1]Lists!BF517,'[1]Multi-Field'!$F$35="undrained"),BH517,""))</f>
        <v/>
      </c>
      <c r="CR517" s="409" t="str">
        <f>IF(AND('[1]Multi-Field'!$E$36=[1]Lists!BF517,'[1]Multi-Field'!$F$36="Drained"),BI517,IF(AND('[1]Multi-Field'!$E$36=[1]Lists!BF517,'[1]Multi-Field'!$F$36="undrained"),BH517,""))</f>
        <v/>
      </c>
      <c r="CS517" s="409" t="str">
        <f>IF(AND('[1]Multi-Field'!$E$37=[1]Lists!BF517,'[1]Multi-Field'!$F$37="Drained"),BI517,IF(AND('[1]Multi-Field'!$E$37=[1]Lists!BF517,'[1]Multi-Field'!$F$37="undrained"),BH517,""))</f>
        <v/>
      </c>
      <c r="CT517" s="409" t="str">
        <f>IF(AND('[1]Multi-Field'!$E$38=[1]Lists!BF517,'[1]Multi-Field'!$F$38="Drained"),BI517,IF(AND('[1]Multi-Field'!$E$38=[1]Lists!BF517,'[1]Multi-Field'!$F$38="undrained"),BH517,""))</f>
        <v/>
      </c>
      <c r="CU517" s="409" t="str">
        <f>IF(AND('[1]Multi-Field'!$E$39=[1]Lists!BF517,'[1]Multi-Field'!$F$39="Drained"),BI517,IF(AND('[1]Multi-Field'!$E$39=[1]Lists!BF517,'[1]Multi-Field'!$F$39="undrained"),BH517,""))</f>
        <v/>
      </c>
      <c r="CV517" s="409" t="str">
        <f>IF(AND('[1]Multi-Field'!$E$40=[1]Lists!BF517,'[1]Multi-Field'!$F$40="Drained"),BI517,IF(AND('[1]Multi-Field'!$E$40=[1]Lists!BF517,'[1]Multi-Field'!$F$40="undrained"),BH517,""))</f>
        <v/>
      </c>
      <c r="CW517" s="409" t="str">
        <f>IF(AND('[1]Multi-Field'!$E$41=[1]Lists!BF517,'[1]Multi-Field'!$F$40="Drained"),BI517,IF(AND('[1]Multi-Field'!$E$40=[1]Lists!BF517,'[1]Multi-Field'!$F$40="undrained"),BH517,""))</f>
        <v/>
      </c>
      <c r="CX517" s="409" t="str">
        <f>IF(AND('[1]Multi-Field'!$E$42=[1]Lists!BF517,'[1]Multi-Field'!$F$42="Drained"),BI517,IF(AND('[1]Multi-Field'!$E$42=[1]Lists!BF517,'[1]Multi-Field'!$F$42="undrained"),BH517,""))</f>
        <v/>
      </c>
      <c r="CY517" s="409" t="str">
        <f>IF(AND('[1]Multi-Field'!$E$43=[1]Lists!BF517,'[1]Multi-Field'!$F$43="Drained"),BI517,IF(AND('[1]Multi-Field'!$E$43=[1]Lists!BF517,'[1]Multi-Field'!$F$43="undrained"),BH517,""))</f>
        <v/>
      </c>
      <c r="CZ517" s="409" t="str">
        <f>IF(AND('[1]Multi-Field'!$E$44=[1]Lists!BF517,'[1]Multi-Field'!$F$44="Drained"),BI517,IF(AND('[1]Multi-Field'!$E$44=[1]Lists!BF517,'[1]Multi-Field'!$F$44="undrained"),BH517,""))</f>
        <v/>
      </c>
      <c r="DA517" s="409" t="str">
        <f>IF(AND('[1]Multi-Field'!$E$45=[1]Lists!BF517,'[1]Multi-Field'!$F$45="Drained"),BI517,IF(AND('[1]Multi-Field'!$E$45=[1]Lists!BF517,'[1]Multi-Field'!$F$45="undrained"),BH517,""))</f>
        <v/>
      </c>
      <c r="DB517" s="409" t="str">
        <f>IF(AND('[1]Multi-Field'!$E$46=[1]Lists!BF517,'[1]Multi-Field'!$F$46="Drained"),BI517,IF(AND('[1]Multi-Field'!$E$46=[1]Lists!BF517,'[1]Multi-Field'!$F$46="undrained"),BH517,""))</f>
        <v/>
      </c>
      <c r="DC517" s="409" t="str">
        <f>IF(AND('[1]Multi-Field'!$E$47=[1]Lists!BF517,'[1]Multi-Field'!$F$47="Drained"),BI517,IF(AND('[1]Multi-Field'!$E$47=[1]Lists!BF517,'[1]Multi-Field'!$F$47="undrained"),BH517,""))</f>
        <v/>
      </c>
      <c r="DD517" s="409" t="str">
        <f>IF(AND('[1]Multi-Field'!$E$48=[1]Lists!BF517,'[1]Multi-Field'!$F$48="Drained"),BI517,IF(AND('[1]Multi-Field'!$E$48=[1]Lists!BF517,'[1]Multi-Field'!$F$48="undrained"),BH517,""))</f>
        <v/>
      </c>
      <c r="DE517" s="409" t="str">
        <f>IF(AND('[1]Multi-Field'!$E$49=[1]Lists!BF517,'[1]Multi-Field'!$F$49="Drained"),BI517,IF(AND('[1]Multi-Field'!$E$49=[1]Lists!BF517,'[1]Multi-Field'!$F$9="undrained"),BH517,""))</f>
        <v/>
      </c>
      <c r="DF517" s="409" t="str">
        <f>IF(AND('[1]Multi-Field'!$E$50=[1]Lists!BF517,'[1]Multi-Field'!$F$50="Drained"),BI517,IF(AND('[1]Multi-Field'!$E$50=[1]Lists!BF517,'[1]Multi-Field'!$F$50="undrained"),BH517,""))</f>
        <v/>
      </c>
      <c r="DG517" s="409" t="str">
        <f>IF(AND('[1]Multi-Field'!$E$51=[1]Lists!BF517,'[1]Multi-Field'!$F$51="Drained"),BI517,IF(AND('[1]Multi-Field'!$E$51=[1]Lists!BF517,'[1]Multi-Field'!$F$51="undrained"),BH517,""))</f>
        <v/>
      </c>
      <c r="DH517" s="409" t="str">
        <f>IF(AND('[1]Multi-Field'!$E$52=[1]Lists!BF517,'[1]Multi-Field'!$F$52="Drained"),BI517,IF(AND('[1]Multi-Field'!$E$52=[1]Lists!BF517,'[1]Multi-Field'!$F$52="undrained"),BH517,""))</f>
        <v/>
      </c>
      <c r="DI517" s="409" t="str">
        <f>IF(AND('[1]Multi-Field'!$E$53=[1]Lists!BF517,'[1]Multi-Field'!$F$53="Drained"),BI517,IF(AND('[1]Multi-Field'!$E$53=[1]Lists!BF517,'[1]Multi-Field'!$F$53="undrained"),BH517,""))</f>
        <v/>
      </c>
      <c r="DJ517" s="409" t="str">
        <f>IF(AND('[1]Multi-Field'!$E$54=[1]Lists!BF517,'[1]Multi-Field'!$F$54="Drained"),BI517,IF(AND('[1]Multi-Field'!$E$54=[1]Lists!BF517,'[1]Multi-Field'!$F$54="undrained"),BH517,""))</f>
        <v/>
      </c>
      <c r="DK517" s="409" t="str">
        <f>IF(AND('[1]Multi-Field'!$E$55=[1]Lists!BF517,'[1]Multi-Field'!$F$55="Drained"),BI517,IF(AND('[1]Multi-Field'!$E$55=[1]Lists!BF517,'[1]Multi-Field'!$F$55="undrained"),BH517,""))</f>
        <v/>
      </c>
      <c r="DL517" s="409" t="str">
        <f>IF(AND('[1]Multi-Field'!$E$56=[1]Lists!BF517,'[1]Multi-Field'!$F$56="Drained"),BI517,IF(AND('[1]Multi-Field'!$E$56=[1]Lists!BF517,'[1]Multi-Field'!$F$56="undrained"),BH517,""))</f>
        <v/>
      </c>
      <c r="DM517" s="409" t="str">
        <f>IF(AND('[1]Multi-Field'!$E$57=[1]Lists!BF517,'[1]Multi-Field'!$F$57="Drained"),BI517,IF(AND('[1]Multi-Field'!$E$57=[1]Lists!BF517,'[1]Multi-Field'!$F$57="undrained"),BH517,""))</f>
        <v/>
      </c>
      <c r="DN517" s="409" t="str">
        <f>IF(AND('[1]Multi-Field'!$E$58=[1]Lists!BF517,'[1]Multi-Field'!$F$58="Drained"),BI517,IF(AND('[1]Multi-Field'!$E$58=[1]Lists!BF517,'[1]Multi-Field'!$F$58="undrained"),BH517,""))</f>
        <v/>
      </c>
      <c r="DO517" s="409" t="str">
        <f>IF(AND('[1]Multi-Field'!$E$59=[1]Lists!BF517,'[1]Multi-Field'!$F$59="Drained"),BI517,IF(AND('[1]Multi-Field'!$E$59=[1]Lists!BF517,'[1]Multi-Field'!$F$59="undrained"),BH517,""))</f>
        <v/>
      </c>
      <c r="DP517" s="409" t="str">
        <f>IF(AND('[1]Multi-Field'!$E$60=[1]Lists!BF517,'[1]Multi-Field'!$F$60="Drained"),BI517,IF(AND('[1]Multi-Field'!$E$60=[1]Lists!BF517,'[1]Multi-Field'!$F$60="undrained"),BH517,""))</f>
        <v/>
      </c>
      <c r="DQ517" s="409" t="str">
        <f>IF(AND('[1]Multi-Field'!$E$61=[1]Lists!BF517,'[1]Multi-Field'!$F$61="Drained"),BI517,IF(AND('[1]Multi-Field'!$E$61=[1]Lists!BF517,'[1]Multi-Field'!$F$61="undrained"),BH517,""))</f>
        <v/>
      </c>
      <c r="DR517" s="409" t="str">
        <f>IF(AND('[1]Multi-Field'!$E$62=[1]Lists!BF517,'[1]Multi-Field'!$F$62="Drained"),BI517,IF(AND('[1]Multi-Field'!$E$62=[1]Lists!BF517,'[1]Multi-Field'!$F$62="undrained"),BH517,""))</f>
        <v/>
      </c>
      <c r="DS517" s="409" t="str">
        <f>IF(AND('[1]Multi-Field'!$E$63=[1]Lists!BF517,'[1]Multi-Field'!$F$63="Drained"),BI517,IF(AND('[1]Multi-Field'!$E$63=[1]Lists!BF517,'[1]Multi-Field'!$F$63="undrained"),BH517,""))</f>
        <v/>
      </c>
      <c r="DT517" s="409" t="str">
        <f>IF(AND('[1]Multi-Field'!$E$64=[1]Lists!BF517,'[1]Multi-Field'!$F$64="Drained"),BI517,IF(AND('[1]Multi-Field'!$E$64=[1]Lists!BF517,'[1]Multi-Field'!$F$64="undrained"),BH517,""))</f>
        <v/>
      </c>
      <c r="DU517" s="409" t="str">
        <f>IF(AND('[1]Multi-Field'!$E$65=[1]Lists!BF517,'[1]Multi-Field'!$F$65="Drained"),BI517,IF(AND('[1]Multi-Field'!$E$65=[1]Lists!BF517,'[1]Multi-Field'!$F$65="undrained"),BH517,""))</f>
        <v/>
      </c>
      <c r="DV517" s="409" t="str">
        <f>IF(AND('[1]Multi-Field'!$E$66=[1]Lists!BF517,'[1]Multi-Field'!$F$66="Drained"),BI517,IF(AND('[1]Multi-Field'!$E$66=[1]Lists!BF517,'[1]Multi-Field'!$F$66="undrained"),BH517,""))</f>
        <v/>
      </c>
      <c r="DW517" s="409" t="str">
        <f>IF(AND('[1]Multi-Field'!$E$67=[1]Lists!BF517,'[1]Multi-Field'!$F$67="Drained"),BI517,IF(AND('[1]Multi-Field'!$E$67=[1]Lists!BF517,'[1]Multi-Field'!$F$67="undrained"),BH517,""))</f>
        <v/>
      </c>
      <c r="DX517" s="409" t="str">
        <f>IF(AND('[1]Multi-Field'!$E$68=[1]Lists!BF517,'[1]Multi-Field'!$F$68="Drained"),BI517,IF(AND('[1]Multi-Field'!$E$68=[1]Lists!BF517,'[1]Multi-Field'!$F$68="undrained"),BH517,""))</f>
        <v/>
      </c>
      <c r="DY517" s="409" t="str">
        <f>IF(AND('[1]Multi-Field'!$E$69=[1]Lists!BF517,'[1]Multi-Field'!$F$69="Drained"),BI517,IF(AND('[1]Multi-Field'!$E$69=[1]Lists!BF517,'[1]Multi-Field'!$F$69="undrained"),BH517,""))</f>
        <v/>
      </c>
      <c r="DZ517" s="409" t="str">
        <f>IF(AND('[1]Multi-Field'!$E$70=[1]Lists!BF517,'[1]Multi-Field'!$F$70="Drained"),BI517,IF(AND('[1]Multi-Field'!$E$70=[1]Lists!BF517,'[1]Multi-Field'!$F$70="undrained"),BH517,""))</f>
        <v/>
      </c>
      <c r="EA517" s="409" t="str">
        <f>IF(AND('[1]Multi-Field'!$E$71=[1]Lists!BF517,'[1]Multi-Field'!$F$71="Drained"),BI517,IF(AND('[1]Multi-Field'!$E$71=[1]Lists!BF517,'[1]Multi-Field'!$F$71="undrained"),BH517,""))</f>
        <v/>
      </c>
      <c r="EB517" s="409" t="str">
        <f>IF(AND('[1]Multi-Field'!$E$72=[1]Lists!BF517,'[1]Multi-Field'!$F$72="Drained"),BI517,IF(AND('[1]Multi-Field'!$E$72=[1]Lists!BF517,'[1]Multi-Field'!$F$72="undrained"),BH517,""))</f>
        <v/>
      </c>
      <c r="EC517" s="409" t="str">
        <f>IF(AND('[1]Multi-Field'!$E$73=[1]Lists!BF517,'[1]Multi-Field'!$F$73="Drained"),BI517,IF(AND('[1]Multi-Field'!$E$73=[1]Lists!BF517,'[1]Multi-Field'!$F$73="undrained"),BH517,""))</f>
        <v/>
      </c>
      <c r="ED517" s="409" t="str">
        <f>IF(AND('[1]Multi-Field'!$E$74=[1]Lists!BF517,'[1]Multi-Field'!$F$74="Drained"),BI517,IF(AND('[1]Multi-Field'!$E$74=[1]Lists!BF517,'[1]Multi-Field'!$F$74="undrained"),BH517,""))</f>
        <v/>
      </c>
      <c r="EE517" s="409" t="str">
        <f>IF(AND('[1]Multi-Field'!$E$75=[1]Lists!BF517,'[1]Multi-Field'!$F$75="Drained"),BI517,IF(AND('[1]Multi-Field'!$E$75=[1]Lists!BF517,'[1]Multi-Field'!$F$75="undrained"),BH517,""))</f>
        <v/>
      </c>
      <c r="EF517" s="409" t="str">
        <f>IF(AND('[1]Multi-Field'!$E$76=[1]Lists!BF517,'[1]Multi-Field'!$F$76="Drained"),BI517,IF(AND('[1]Multi-Field'!$E$76=[1]Lists!BF517,'[1]Multi-Field'!$F$6="undrained"),BH517,""))</f>
        <v/>
      </c>
      <c r="EG517" s="409" t="str">
        <f>IF(AND('[1]Multi-Field'!$E$77=[1]Lists!BF517,'[1]Multi-Field'!$F$77="Drained"),BI517,IF(AND('[1]Multi-Field'!$E$77=[1]Lists!BF517,'[1]Multi-Field'!$F$77="undrained"),BH517,""))</f>
        <v/>
      </c>
      <c r="EH517" s="409" t="str">
        <f>IF(AND('[1]Multi-Field'!$E$78=[1]Lists!BF517,'[1]Multi-Field'!$F$78="Drained"),BI517,IF(AND('[1]Multi-Field'!$E$78=[1]Lists!BF517,'[1]Multi-Field'!$F$78="undrained"),BH517,""))</f>
        <v/>
      </c>
      <c r="EI517" s="409" t="str">
        <f>IF(AND('[1]Multi-Field'!$E$79=[1]Lists!BF517,'[1]Multi-Field'!$F$79="Drained"),BI517,IF(AND('[1]Multi-Field'!$E$79=[1]Lists!BF517,'[1]Multi-Field'!$F$79="undrained"),BH517,""))</f>
        <v/>
      </c>
      <c r="EJ517" s="409" t="str">
        <f>IF(AND('[1]Multi-Field'!$E$80=[1]Lists!BF517,'[1]Multi-Field'!$F$80="Drained"),BI517,IF(AND('[1]Multi-Field'!$E$80=[1]Lists!BF517,'[1]Multi-Field'!$F$80="undrained"),BH517,""))</f>
        <v/>
      </c>
      <c r="EK517" s="409" t="str">
        <f>IF(AND('[1]Multi-Field'!$E$81=[1]Lists!BF517,'[1]Multi-Field'!$F$81="Drained"),BI517,IF(AND('[1]Multi-Field'!$E$81=[1]Lists!BF517,'[1]Multi-Field'!$F$81="undrained"),BH517,""))</f>
        <v/>
      </c>
      <c r="EL517" s="409" t="str">
        <f>IF(AND('[1]Multi-Field'!$E$82=[1]Lists!BF517,'[1]Multi-Field'!$F$82="Drained"),BI517,IF(AND('[1]Multi-Field'!$E$82=[1]Lists!BF517,'[1]Multi-Field'!$F$82="undrained"),BH517,""))</f>
        <v/>
      </c>
      <c r="EM517" s="409" t="str">
        <f>IF(AND('[1]Multi-Field'!$E$83=[1]Lists!BF517,'[1]Multi-Field'!$F$83="Drained"),BI517,IF(AND('[1]Multi-Field'!$E$83=[1]Lists!BF517,'[1]Multi-Field'!$F$83="undrained"),BH517,""))</f>
        <v/>
      </c>
      <c r="EN517" s="409" t="str">
        <f>IF(AND('[1]Multi-Field'!$E$84=[1]Lists!BF517,'[1]Multi-Field'!$F$84="Drained"),BI517,IF(AND('[1]Multi-Field'!$E$84=[1]Lists!BF517,'[1]Multi-Field'!$F$84="undrained"),BH517,""))</f>
        <v/>
      </c>
      <c r="EO517" s="409" t="str">
        <f>IF(AND('[1]Multi-Field'!$E$85=[1]Lists!BF517,'[1]Multi-Field'!$F$85="Drained"),BI517,IF(AND('[1]Multi-Field'!$E$85=[1]Lists!BF517,'[1]Multi-Field'!$F$85="undrained"),BH517,""))</f>
        <v/>
      </c>
      <c r="EP517" s="409" t="str">
        <f>IF(AND('[1]Multi-Field'!$E$86=[1]Lists!BF517,'[1]Multi-Field'!$F$86="Drained"),BI517,IF(AND('[1]Multi-Field'!$E$86=[1]Lists!BF517,'[1]Multi-Field'!$F$86="undrained"),BH517,""))</f>
        <v/>
      </c>
      <c r="EQ517" s="409" t="str">
        <f>IF(AND('[1]Multi-Field'!$E$87=[1]Lists!BF517,'[1]Multi-Field'!$F$87="Drained"),BI517,IF(AND('[1]Multi-Field'!$E$87=[1]Lists!BF517,'[1]Multi-Field'!$F$87="undrained"),BH517,""))</f>
        <v/>
      </c>
      <c r="ER517" s="409" t="str">
        <f>IF(AND('[1]Multi-Field'!$E$88=[1]Lists!BF517,'[1]Multi-Field'!$F$88="Drained"),BI517,IF(AND('[1]Multi-Field'!$E$88=[1]Lists!BF517,'[1]Multi-Field'!$F$88="undrained"),BH517,""))</f>
        <v/>
      </c>
      <c r="ES517" s="409" t="str">
        <f>IF(AND('[1]Multi-Field'!$E$89=[1]Lists!BF517,'[1]Multi-Field'!$F$89="Drained"),BI517,IF(AND('[1]Multi-Field'!$E$89=[1]Lists!BF517,'[1]Multi-Field'!$F$89="undrained"),BH517,""))</f>
        <v/>
      </c>
      <c r="ET517" s="409" t="str">
        <f>IF(AND('[1]Multi-Field'!$E$90=[1]Lists!BF517,'[1]Multi-Field'!$F$90="Drained"),BI517,IF(AND('[1]Multi-Field'!$E$90=[1]Lists!BF517,'[1]Multi-Field'!$F$90="undrained"),BH517,""))</f>
        <v/>
      </c>
      <c r="EU517" s="409" t="str">
        <f>IF(AND('[1]Multi-Field'!$E$91=[1]Lists!BF517,'[1]Multi-Field'!$F$91="Drained"),BI517,IF(AND('[1]Multi-Field'!$E$91=[1]Lists!BF517,'[1]Multi-Field'!$F$91="undrained"),BH517,""))</f>
        <v/>
      </c>
      <c r="EV517" s="409" t="str">
        <f>IF(AND('[1]Multi-Field'!$E$92=[1]Lists!BF517,'[1]Multi-Field'!$F$92="Drained"),BI517,IF(AND('[1]Multi-Field'!$E$92=[1]Lists!BF517,'[1]Multi-Field'!$F$92="undrained"),BH517,""))</f>
        <v/>
      </c>
      <c r="EW517" s="409" t="str">
        <f>IF(AND('[1]Multi-Field'!$E$93=[1]Lists!BF517,'[1]Multi-Field'!$F$93="Drained"),BI517,IF(AND('[1]Multi-Field'!$E$93=[1]Lists!BF517,'[1]Multi-Field'!$F$93="undrained"),BH517,""))</f>
        <v/>
      </c>
      <c r="EX517" s="409" t="str">
        <f>IF(AND('[1]Multi-Field'!$E$94=[1]Lists!BF517,'[1]Multi-Field'!$F$94="Drained"),BI517,IF(AND('[1]Multi-Field'!$E$94=[1]Lists!BF517,'[1]Multi-Field'!$F$94="undrained"),BH517,""))</f>
        <v/>
      </c>
      <c r="EY517" s="409" t="str">
        <f>IF(AND('[1]Multi-Field'!$E$95=[1]Lists!BF517,'[1]Multi-Field'!$F$95="Drained"),BI517,IF(AND('[1]Multi-Field'!$E$95=[1]Lists!BF517,'[1]Multi-Field'!$F$95="undrained"),BH517,""))</f>
        <v/>
      </c>
      <c r="EZ517" s="409" t="str">
        <f>IF(AND('[1]Multi-Field'!$E$96=[1]Lists!BF517,'[1]Multi-Field'!$F$96="Drained"),BI517,IF(AND('[1]Multi-Field'!$E$96=[1]Lists!BF517,'[1]Multi-Field'!$F$96="undrained"),BH517,""))</f>
        <v/>
      </c>
      <c r="FA517" s="409" t="str">
        <f>IF(AND('[1]Multi-Field'!$E$97=[1]Lists!BF517,'[1]Multi-Field'!$F$97="Drained"),BI517,IF(AND('[1]Multi-Field'!$E$97=[1]Lists!BF517,'[1]Multi-Field'!$F$97="undrained"),BH517,""))</f>
        <v/>
      </c>
      <c r="FB517" s="409" t="str">
        <f>IF(AND('[1]Multi-Field'!$E$98=[1]Lists!BF517,'[1]Multi-Field'!$F$98="Drained"),BI517,IF(AND('[1]Multi-Field'!$E$98=[1]Lists!BF517,'[1]Multi-Field'!$F$98="undrained"),BH517,""))</f>
        <v/>
      </c>
      <c r="FC517" s="409" t="str">
        <f>IF(AND('[1]Multi-Field'!$E$99=[1]Lists!BF517,'[1]Multi-Field'!$F$99="Drained"),BI517,IF(AND('[1]Multi-Field'!$E$99=[1]Lists!BF517,'[1]Multi-Field'!$F$99="undrained"),BH517,""))</f>
        <v/>
      </c>
      <c r="FD517" s="409" t="str">
        <f>IF(AND('[1]Multi-Field'!$E$100=[1]Lists!BF517,'[1]Multi-Field'!$F$100="Drained"),BI517,IF(AND('[1]Multi-Field'!$E$100=[1]Lists!BF517,'[1]Multi-Field'!$F$100="undrained"),BH517,""))</f>
        <v/>
      </c>
      <c r="FE517" s="409" t="str">
        <f>IF(AND('[1]Multi-Field'!$E$101=[1]Lists!BF517,'[1]Multi-Field'!$F$101="Drained"),BI517,IF(AND('[1]Multi-Field'!$E$101=[1]Lists!BF517,'[1]Multi-Field'!$F$101="undrained"),BH517,""))</f>
        <v/>
      </c>
      <c r="FF517" s="409" t="str">
        <f>IF(AND('[1]Multi-Field'!$E$102=[1]Lists!BF517,'[1]Multi-Field'!$F$102="Drained"),BI517,IF(AND('[1]Multi-Field'!$E$102=[1]Lists!BF517,'[1]Multi-Field'!$F$102="undrained"),BH517,""))</f>
        <v/>
      </c>
      <c r="FG517" s="409" t="str">
        <f>IF(AND('[1]Multi-Field'!$E$103=[1]Lists!BF517,'[1]Multi-Field'!$F$103="Drained"),BI517,IF(AND('[1]Multi-Field'!$E$103=[1]Lists!BF517,'[1]Multi-Field'!$F$103="undrained"),BH517,""))</f>
        <v/>
      </c>
      <c r="FH517" s="409" t="str">
        <f>IF(AND('[1]Multi-Field'!$E$104=[1]Lists!BF517,'[1]Multi-Field'!$F$104="Drained"),BI517,IF(AND('[1]Multi-Field'!$E$104=[1]Lists!BF517,'[1]Multi-Field'!$F$104="undrained"),BH517,""))</f>
        <v/>
      </c>
      <c r="FI517" s="409" t="str">
        <f>IF(AND('[1]Multi-Field'!$E$105=[1]Lists!BF517,'[1]Multi-Field'!$F$105="Drained"),BI517,IF(AND('[1]Multi-Field'!$E$105=[1]Lists!BF517,'[1]Multi-Field'!$F$105="undrained"),BH517,""))</f>
        <v/>
      </c>
      <c r="FJ517" s="409" t="str">
        <f>IF(AND('[1]Multi-Field'!$E$106=[1]Lists!BF517,'[1]Multi-Field'!$F$106="Drained"),BI517,IF(AND('[1]Multi-Field'!$E$106=[1]Lists!BF517,'[1]Multi-Field'!$F$106="undrained"),BH517,""))</f>
        <v/>
      </c>
      <c r="FK517" s="409" t="str">
        <f>IF(AND('[1]Multi-Field'!$E$107=[1]Lists!BF517,'[1]Multi-Field'!$F$107="Drained"),BI517,IF(AND('[1]Multi-Field'!$E$107=[1]Lists!BF517,'[1]Multi-Field'!$F$107="undrained"),BH517,""))</f>
        <v/>
      </c>
      <c r="FL517" s="409" t="str">
        <f>IF(AND('[1]Multi-Field'!$E$108=[1]Lists!BF517,'[1]Multi-Field'!$F$108="Drained"),BI517,IF(AND('[1]Multi-Field'!$E$108=[1]Lists!BF517,'[1]Multi-Field'!$F$108="undrained"),BH517,""))</f>
        <v/>
      </c>
      <c r="FM517" s="409" t="str">
        <f>IF(AND('[1]Multi-Field'!$E$109=[1]Lists!BF517,'[1]Multi-Field'!$F$109="Drained"),BI517,IF(AND('[1]Multi-Field'!$E$109=[1]Lists!BF517,'[1]Multi-Field'!$F$109="undrained"),BH517,""))</f>
        <v/>
      </c>
      <c r="FN517" s="409" t="str">
        <f>IF(AND('[1]Multi-Field'!$E$110=[1]Lists!BF517,'[1]Multi-Field'!$F$110="Drained"),BI517,IF(AND('[1]Multi-Field'!$E$110=[1]Lists!BF517,'[1]Multi-Field'!$F$110="undrained"),BH517,""))</f>
        <v/>
      </c>
      <c r="FO517" s="409" t="str">
        <f>IF(AND('[1]Multi-Field'!$E$111=[1]Lists!BF517,'[1]Multi-Field'!$F$111="Drained"),BI517,IF(AND('[1]Multi-Field'!$E$111=[1]Lists!BF517,'[1]Multi-Field'!$F$111="undrained"),BH517,""))</f>
        <v/>
      </c>
      <c r="FP517" s="409" t="str">
        <f>IF(AND('[1]Multi-Field'!$E$112=[1]Lists!BF517,'[1]Multi-Field'!$F$112="Drained"),BI517,IF(AND('[1]Multi-Field'!$E$112=[1]Lists!BF517,'[1]Multi-Field'!$F$112="undrained"),BH517,""))</f>
        <v/>
      </c>
      <c r="FQ517" s="409" t="str">
        <f>IF(AND('[1]Multi-Field'!$E$113=[1]Lists!BF517,'[1]Multi-Field'!$F$113="Drained"),BI517,IF(AND('[1]Multi-Field'!$E$113=[1]Lists!BF517,'[1]Multi-Field'!$F$113="undrained"),BH517,""))</f>
        <v/>
      </c>
      <c r="FR517" s="409" t="str">
        <f>IF(AND('[1]Multi-Field'!$E$114=[1]Lists!BF517,'[1]Multi-Field'!$F$114="Drained"),BI517,IF(AND('[1]Multi-Field'!$E$114=[1]Lists!BF517,'[1]Multi-Field'!$F$114="undrained"),BH517,""))</f>
        <v/>
      </c>
      <c r="FS517" s="409" t="str">
        <f>IF(AND('[1]Multi-Field'!$E$115=[1]Lists!BF517,'[1]Multi-Field'!$F$115="Drained"),BI517,IF(AND('[1]Multi-Field'!$E$115=[1]Lists!BF517,'[1]Multi-Field'!$F$115="undrained"),BH517,""))</f>
        <v/>
      </c>
      <c r="FT517" s="409" t="str">
        <f>IF(AND('[1]Multi-Field'!$E$116=[1]Lists!BF517,'[1]Multi-Field'!$F$116="Drained"),BI517,IF(AND('[1]Multi-Field'!$E$116=[1]Lists!BF517,'[1]Multi-Field'!$F$116="undrained"),BH517,""))</f>
        <v/>
      </c>
      <c r="FU517" s="409" t="str">
        <f>IF(AND('[1]Multi-Field'!$E$117=[1]Lists!BF517,'[1]Multi-Field'!$F$117="Drained"),BI517,IF(AND('[1]Multi-Field'!$E$117=[1]Lists!BF517,'[1]Multi-Field'!$F$117="undrained"),BH517,""))</f>
        <v/>
      </c>
      <c r="FV517" s="409" t="str">
        <f>IF(AND('[1]Multi-Field'!$E$118=[1]Lists!BF517,'[1]Multi-Field'!$F$118="Drained"),BI517,IF(AND('[1]Multi-Field'!$E$118=[1]Lists!BF517,'[1]Multi-Field'!$F$118="undrained"),BH517,""))</f>
        <v/>
      </c>
      <c r="FW517" s="409" t="str">
        <f>IF(AND('[1]Multi-Field'!$E$119=[1]Lists!BF517,'[1]Multi-Field'!$F$119="Drained"),BI517,IF(AND('[1]Multi-Field'!$E$119=[1]Lists!BF517,'[1]Multi-Field'!$F$119="undrained"),BH517,""))</f>
        <v/>
      </c>
      <c r="FX517" s="409" t="str">
        <f>IF(AND('[1]Multi-Field'!$E$120=[1]Lists!BF517,'[1]Multi-Field'!$F$120="Drained"),BI517,IF(AND('[1]Multi-Field'!$E$120=[1]Lists!BF517,'[1]Multi-Field'!$F$120="undrained"),BH517,""))</f>
        <v/>
      </c>
      <c r="GC517" s="4">
        <v>1</v>
      </c>
    </row>
    <row r="518" spans="1:185" ht="13.5" customHeight="1">
      <c r="A518" s="7" t="s">
        <v>604</v>
      </c>
      <c r="B518" s="7"/>
      <c r="C518" s="7"/>
      <c r="D518" s="8">
        <v>75</v>
      </c>
      <c r="E518" s="8">
        <f t="shared" si="74"/>
        <v>75</v>
      </c>
      <c r="F518" s="8">
        <f t="shared" si="75"/>
        <v>75</v>
      </c>
      <c r="G518" s="8">
        <v>75</v>
      </c>
      <c r="H518" s="8">
        <v>75</v>
      </c>
      <c r="I518" s="8">
        <f t="shared" ref="I518:I581" si="78">ROUND((H518+(K518-H518)*1/3),0)</f>
        <v>75</v>
      </c>
      <c r="J518" s="8">
        <f t="shared" ref="J518:J581" si="79">ROUND((H518+(K518-H518)*2/3),0)</f>
        <v>75</v>
      </c>
      <c r="K518" s="8">
        <v>75</v>
      </c>
      <c r="L518" s="8">
        <v>140</v>
      </c>
      <c r="M518" s="8">
        <f t="shared" si="76"/>
        <v>140</v>
      </c>
      <c r="N518" s="8">
        <f t="shared" si="77"/>
        <v>140</v>
      </c>
      <c r="O518" s="8">
        <v>140</v>
      </c>
      <c r="P518" s="391"/>
      <c r="Q518" s="83"/>
      <c r="R518" s="395"/>
      <c r="S518" s="395" t="str">
        <f t="shared" si="73"/>
        <v/>
      </c>
      <c r="T518" s="395"/>
      <c r="U518" s="396"/>
      <c r="BJ518" s="409" t="e">
        <f>IF(AND('[1]Single Field'!#REF!=[1]Lists!BF518,'[1]Single Field'!#REF!="Drained"),"x",IF(AND('[1]Single Field'!#REF!=[1]Lists!BF518,'[1]Single Field'!#REF!="Undrained"),O,""))</f>
        <v>#REF!</v>
      </c>
      <c r="BK518" s="409" t="str">
        <f>IF(AND('[1]Multi-Field'!$E$3=[1]Lists!BF518,'[1]Multi-Field'!$F$3="Drained"),BI518,IF(AND('[1]Multi-Field'!$E$3=BF518,'[1]Multi-Field'!$F$3="undrained"),BH518,""))</f>
        <v/>
      </c>
      <c r="BL518" s="409" t="str">
        <f>IF(AND('[1]Multi-Field'!$E$4=BF518,'[1]Multi-Field'!$F$4="Drained"),BI518,IF(AND('[1]Multi-Field'!$E$4=BF518,'[1]Multi-Field'!$F$4="undrained"),BH518,""))</f>
        <v/>
      </c>
      <c r="BM518" s="409" t="str">
        <f>IF(AND('[1]Multi-Field'!$E$5=BF518,'[1]Multi-Field'!$F$5="Drained"),BI518,IF(AND('[1]Multi-Field'!$E$5=BF518,'[1]Multi-Field'!$F$5="undrained"),BH518,""))</f>
        <v/>
      </c>
      <c r="BN518" s="409" t="str">
        <f>IF(AND('[1]Multi-Field'!$E$6=BF518,'[1]Multi-Field'!$F$6="Drained"),BI518,IF(AND('[1]Multi-Field'!$E$6=BF518,'[1]Multi-Field'!$F$6="undrained"),BH518,""))</f>
        <v/>
      </c>
      <c r="BO518" s="409" t="str">
        <f>IF(AND('[1]Multi-Field'!$E$7=BF518,'[1]Multi-Field'!$F$7="Drained"),BI518,IF(AND('[1]Multi-Field'!$E$7=BF518,'[1]Multi-Field'!$F$7="undrained"),BH518,""))</f>
        <v/>
      </c>
      <c r="BP518" s="409" t="str">
        <f>IF(AND('[1]Multi-Field'!$E$8=BF518,'[1]Multi-Field'!$F$8="Drained"),BI518,IF(AND('[1]Multi-Field'!$E$8=BF518,'[1]Multi-Field'!$F$8="undrained"),BH518,""))</f>
        <v/>
      </c>
      <c r="BQ518" s="409" t="str">
        <f>IF(AND('[1]Multi-Field'!$E$9=BF518,'[1]Multi-Field'!$F$9="Drained"),BI518,IF(AND('[1]Multi-Field'!$E$9=BF518,'[1]Multi-Field'!$F$9="undrained"),BH518,""))</f>
        <v/>
      </c>
      <c r="BR518" s="409" t="str">
        <f>IF(AND('[1]Multi-Field'!$E$10=BF518,'[1]Multi-Field'!$F$10="Drained"),BI518,IF(AND('[1]Multi-Field'!$E$10=BF518,'[1]Multi-Field'!$F$10="undrained"),BH518,""))</f>
        <v/>
      </c>
      <c r="BS518" s="409" t="str">
        <f>IF(AND('[1]Multi-Field'!$E$11=BF518,'[1]Multi-Field'!$F$11="Drained"),BI518,IF(AND('[1]Multi-Field'!$E$11=BF518,'[1]Multi-Field'!$F$11="undrained"),BH518,""))</f>
        <v/>
      </c>
      <c r="BT518" s="409" t="str">
        <f>IF(AND('[1]Multi-Field'!$E$12=BF518,'[1]Multi-Field'!$F$12="Drained"),BI518,IF(AND('[1]Multi-Field'!$E$12=BF518,'[1]Multi-Field'!$F$12="undrained"),BH518,""))</f>
        <v/>
      </c>
      <c r="BU518" s="409" t="str">
        <f>IF(AND('[1]Multi-Field'!$E$13=BF518,'[1]Multi-Field'!$F$13="Drained"),BI518,IF(AND('[1]Multi-Field'!$E$3=BF518,'[1]Multi-Field'!$F$13="undrained"),BH518,""))</f>
        <v/>
      </c>
      <c r="BV518" s="409" t="str">
        <f>IF(AND('[1]Multi-Field'!$E$14=BF518,'[1]Multi-Field'!$F$14="Drained"),BI518,IF(AND('[1]Multi-Field'!$E$14=BF518,'[1]Multi-Field'!$F$14="undrained"),BH518,""))</f>
        <v/>
      </c>
      <c r="BW518" s="409" t="str">
        <f>IF(AND('[1]Multi-Field'!$E$15=BF518,'[1]Multi-Field'!$F$15="Drained"),BI518,IF(AND('[1]Multi-Field'!$E$15=BF518,'[1]Multi-Field'!$F$15="undrained"),BH518,""))</f>
        <v/>
      </c>
      <c r="BX518" s="409" t="str">
        <f>IF(AND('[1]Multi-Field'!$E$16=[1]Lists!BF518,'[1]Multi-Field'!$F$16="Drained"),BI518,IF(AND('[1]Multi-Field'!$E$16=[1]Lists!BF518,'[1]Multi-Field'!$F$16="undrained"),BH518,""))</f>
        <v/>
      </c>
      <c r="BY518" s="409" t="str">
        <f>IF(AND('[1]Multi-Field'!$E$17=[1]Lists!BF518,'[1]Multi-Field'!$F$17="Drained"),BI518,IF(AND('[1]Multi-Field'!$E$17=[1]Lists!BF518,'[1]Multi-Field'!$F$17="undrained"),BH518,""))</f>
        <v/>
      </c>
      <c r="BZ518" s="409" t="str">
        <f>IF(AND('[1]Multi-Field'!$E$18=[1]Lists!BF518,'[1]Multi-Field'!$F$18="Drained"),BI518,IF(AND('[1]Multi-Field'!$E$18=[1]Lists!BF518,'[1]Multi-Field'!$F$18="undrained"),BH518,""))</f>
        <v/>
      </c>
      <c r="CA518" s="409" t="str">
        <f>IF(AND('[1]Multi-Field'!$E$19=[1]Lists!BF518,'[1]Multi-Field'!$F$19="Drained"),BI518,IF(AND('[1]Multi-Field'!$E$19=[1]Lists!BF518,'[1]Multi-Field'!$F$19="undrained"),BH518,""))</f>
        <v/>
      </c>
      <c r="CB518" s="409" t="str">
        <f>IF(AND('[1]Multi-Field'!$E$20=[1]Lists!BF518,'[1]Multi-Field'!$F$20="Drained"),BI518,IF(AND('[1]Multi-Field'!$E$20=[1]Lists!BF518,'[1]Multi-Field'!$F$20="undrained"),BH518,""))</f>
        <v/>
      </c>
      <c r="CC518" s="409" t="str">
        <f>IF(AND('[1]Multi-Field'!$E$21=[1]Lists!BF518,'[1]Multi-Field'!$F$21="Drained"),BI518,IF(AND('[1]Multi-Field'!$E$21=[1]Lists!BF518,'[1]Multi-Field'!$F$21="undrained"),BH518,""))</f>
        <v/>
      </c>
      <c r="CD518" s="409" t="str">
        <f>IF(AND('[1]Multi-Field'!$E$22=[1]Lists!BF518,'[1]Multi-Field'!$F$22="Drained"),BI518,IF(AND('[1]Multi-Field'!$E$22=[1]Lists!BF518,'[1]Multi-Field'!$F$22="undrained"),BH518,""))</f>
        <v/>
      </c>
      <c r="CE518" s="409" t="str">
        <f>IF(AND('[1]Multi-Field'!$E$23=[1]Lists!BF518,'[1]Multi-Field'!$F$23="Drained"),BI518,IF(AND('[1]Multi-Field'!$E$23=[1]Lists!BF518,'[1]Multi-Field'!$F$23="undrained"),BH518,""))</f>
        <v/>
      </c>
      <c r="CF518" s="409" t="str">
        <f>IF(AND('[1]Multi-Field'!$E$24=[1]Lists!BF518,'[1]Multi-Field'!$F$24="Drained"),BI518,IF(AND('[1]Multi-Field'!$E$24=[1]Lists!BF518,'[1]Multi-Field'!$F$24="undrained"),BH518,""))</f>
        <v/>
      </c>
      <c r="CG518" s="409" t="str">
        <f>IF(AND('[1]Multi-Field'!$E$25=[1]Lists!BF518,'[1]Multi-Field'!$F$25="Drained"),BI518,IF(AND('[1]Multi-Field'!$E$25=[1]Lists!BF518,'[1]Multi-Field'!$F$25="undrained"),BH518,""))</f>
        <v/>
      </c>
      <c r="CH518" s="409" t="str">
        <f>IF(AND('[1]Multi-Field'!$E$26=[1]Lists!BF518,'[1]Multi-Field'!$F$26="Drained"),BI518,IF(AND('[1]Multi-Field'!$E$26=[1]Lists!BF518,'[1]Multi-Field'!$F$26="undrained"),BH518,""))</f>
        <v/>
      </c>
      <c r="CI518" s="409" t="str">
        <f>IF(AND('[1]Multi-Field'!$E$27=[1]Lists!BF518,'[1]Multi-Field'!$F$27="Drained"),BI518,IF(AND('[1]Multi-Field'!$E$27=[1]Lists!BF518,'[1]Multi-Field'!$F$27="undrained"),BH518,""))</f>
        <v/>
      </c>
      <c r="CJ518" s="409" t="str">
        <f>IF(AND('[1]Multi-Field'!$E$28=[1]Lists!BF518,'[1]Multi-Field'!$F$28="Drained"),BI518,IF(AND('[1]Multi-Field'!$E$28=[1]Lists!BF518,'[1]Multi-Field'!$F$28="undrained"),BH518,""))</f>
        <v/>
      </c>
      <c r="CK518" s="409" t="str">
        <f>IF(AND('[1]Multi-Field'!$E$29=[1]Lists!BF518,'[1]Multi-Field'!$F$29="Drained"),BI518,IF(AND('[1]Multi-Field'!$E$29=[1]Lists!BF518,'[1]Multi-Field'!$F$29="undrained"),BH518,""))</f>
        <v/>
      </c>
      <c r="CL518" s="409" t="str">
        <f>IF(AND('[1]Multi-Field'!$E$30=[1]Lists!BF518,'[1]Multi-Field'!$F$30="Drained"),BI518,IF(AND('[1]Multi-Field'!$E$30=[1]Lists!BF518,'[1]Multi-Field'!$F$30="undrained"),BH518,""))</f>
        <v/>
      </c>
      <c r="CM518" s="409" t="str">
        <f>IF(AND('[1]Multi-Field'!$E$31=[1]Lists!BF518,'[1]Multi-Field'!$F$31="Drained"),BI518,IF(AND('[1]Multi-Field'!$E$31=[1]Lists!BF518,'[1]Multi-Field'!$F$31="undrained"),BH518,""))</f>
        <v/>
      </c>
      <c r="CN518" s="409" t="str">
        <f>IF(AND('[1]Multi-Field'!$E$32=[1]Lists!BF518,'[1]Multi-Field'!$F$32="Drained"),BI518,IF(AND('[1]Multi-Field'!$E$32=[1]Lists!BF518,'[1]Multi-Field'!$F$32="undrained"),BH518,""))</f>
        <v/>
      </c>
      <c r="CO518" s="409" t="str">
        <f>IF(AND('[1]Multi-Field'!$E$33=[1]Lists!BF518,'[1]Multi-Field'!$F$33="Drained"),BI518,IF(AND('[1]Multi-Field'!$E$33=[1]Lists!BF518,'[1]Multi-Field'!$F$33="undrained"),BH518,""))</f>
        <v/>
      </c>
      <c r="CP518" s="409" t="str">
        <f>IF(AND('[1]Multi-Field'!$E$34=[1]Lists!BF518,'[1]Multi-Field'!$F$34="Drained"),BI518,IF(AND('[1]Multi-Field'!$E$34=[1]Lists!BF518,'[1]Multi-Field'!$F$34="undrained"),BH518,""))</f>
        <v/>
      </c>
      <c r="CQ518" s="409" t="str">
        <f>IF(AND('[1]Multi-Field'!$E$35=[1]Lists!BF518,'[1]Multi-Field'!$F$35="Drained"),BI518,IF(AND('[1]Multi-Field'!$E$35=[1]Lists!BF518,'[1]Multi-Field'!$F$35="undrained"),BH518,""))</f>
        <v/>
      </c>
      <c r="CR518" s="409" t="str">
        <f>IF(AND('[1]Multi-Field'!$E$36=[1]Lists!BF518,'[1]Multi-Field'!$F$36="Drained"),BI518,IF(AND('[1]Multi-Field'!$E$36=[1]Lists!BF518,'[1]Multi-Field'!$F$36="undrained"),BH518,""))</f>
        <v/>
      </c>
      <c r="CS518" s="409" t="str">
        <f>IF(AND('[1]Multi-Field'!$E$37=[1]Lists!BF518,'[1]Multi-Field'!$F$37="Drained"),BI518,IF(AND('[1]Multi-Field'!$E$37=[1]Lists!BF518,'[1]Multi-Field'!$F$37="undrained"),BH518,""))</f>
        <v/>
      </c>
      <c r="CT518" s="409" t="str">
        <f>IF(AND('[1]Multi-Field'!$E$38=[1]Lists!BF518,'[1]Multi-Field'!$F$38="Drained"),BI518,IF(AND('[1]Multi-Field'!$E$38=[1]Lists!BF518,'[1]Multi-Field'!$F$38="undrained"),BH518,""))</f>
        <v/>
      </c>
      <c r="CU518" s="409" t="str">
        <f>IF(AND('[1]Multi-Field'!$E$39=[1]Lists!BF518,'[1]Multi-Field'!$F$39="Drained"),BI518,IF(AND('[1]Multi-Field'!$E$39=[1]Lists!BF518,'[1]Multi-Field'!$F$39="undrained"),BH518,""))</f>
        <v/>
      </c>
      <c r="CV518" s="409" t="str">
        <f>IF(AND('[1]Multi-Field'!$E$40=[1]Lists!BF518,'[1]Multi-Field'!$F$40="Drained"),BI518,IF(AND('[1]Multi-Field'!$E$40=[1]Lists!BF518,'[1]Multi-Field'!$F$40="undrained"),BH518,""))</f>
        <v/>
      </c>
      <c r="CW518" s="409" t="str">
        <f>IF(AND('[1]Multi-Field'!$E$41=[1]Lists!BF518,'[1]Multi-Field'!$F$40="Drained"),BI518,IF(AND('[1]Multi-Field'!$E$40=[1]Lists!BF518,'[1]Multi-Field'!$F$40="undrained"),BH518,""))</f>
        <v/>
      </c>
      <c r="CX518" s="409" t="str">
        <f>IF(AND('[1]Multi-Field'!$E$42=[1]Lists!BF518,'[1]Multi-Field'!$F$42="Drained"),BI518,IF(AND('[1]Multi-Field'!$E$42=[1]Lists!BF518,'[1]Multi-Field'!$F$42="undrained"),BH518,""))</f>
        <v/>
      </c>
      <c r="CY518" s="409" t="str">
        <f>IF(AND('[1]Multi-Field'!$E$43=[1]Lists!BF518,'[1]Multi-Field'!$F$43="Drained"),BI518,IF(AND('[1]Multi-Field'!$E$43=[1]Lists!BF518,'[1]Multi-Field'!$F$43="undrained"),BH518,""))</f>
        <v/>
      </c>
      <c r="CZ518" s="409" t="str">
        <f>IF(AND('[1]Multi-Field'!$E$44=[1]Lists!BF518,'[1]Multi-Field'!$F$44="Drained"),BI518,IF(AND('[1]Multi-Field'!$E$44=[1]Lists!BF518,'[1]Multi-Field'!$F$44="undrained"),BH518,""))</f>
        <v/>
      </c>
      <c r="DA518" s="409" t="str">
        <f>IF(AND('[1]Multi-Field'!$E$45=[1]Lists!BF518,'[1]Multi-Field'!$F$45="Drained"),BI518,IF(AND('[1]Multi-Field'!$E$45=[1]Lists!BF518,'[1]Multi-Field'!$F$45="undrained"),BH518,""))</f>
        <v/>
      </c>
      <c r="DB518" s="409" t="str">
        <f>IF(AND('[1]Multi-Field'!$E$46=[1]Lists!BF518,'[1]Multi-Field'!$F$46="Drained"),BI518,IF(AND('[1]Multi-Field'!$E$46=[1]Lists!BF518,'[1]Multi-Field'!$F$46="undrained"),BH518,""))</f>
        <v/>
      </c>
      <c r="DC518" s="409" t="str">
        <f>IF(AND('[1]Multi-Field'!$E$47=[1]Lists!BF518,'[1]Multi-Field'!$F$47="Drained"),BI518,IF(AND('[1]Multi-Field'!$E$47=[1]Lists!BF518,'[1]Multi-Field'!$F$47="undrained"),BH518,""))</f>
        <v/>
      </c>
      <c r="DD518" s="409" t="str">
        <f>IF(AND('[1]Multi-Field'!$E$48=[1]Lists!BF518,'[1]Multi-Field'!$F$48="Drained"),BI518,IF(AND('[1]Multi-Field'!$E$48=[1]Lists!BF518,'[1]Multi-Field'!$F$48="undrained"),BH518,""))</f>
        <v/>
      </c>
      <c r="DE518" s="409" t="str">
        <f>IF(AND('[1]Multi-Field'!$E$49=[1]Lists!BF518,'[1]Multi-Field'!$F$49="Drained"),BI518,IF(AND('[1]Multi-Field'!$E$49=[1]Lists!BF518,'[1]Multi-Field'!$F$9="undrained"),BH518,""))</f>
        <v/>
      </c>
      <c r="DF518" s="409" t="str">
        <f>IF(AND('[1]Multi-Field'!$E$50=[1]Lists!BF518,'[1]Multi-Field'!$F$50="Drained"),BI518,IF(AND('[1]Multi-Field'!$E$50=[1]Lists!BF518,'[1]Multi-Field'!$F$50="undrained"),BH518,""))</f>
        <v/>
      </c>
      <c r="DG518" s="409" t="str">
        <f>IF(AND('[1]Multi-Field'!$E$51=[1]Lists!BF518,'[1]Multi-Field'!$F$51="Drained"),BI518,IF(AND('[1]Multi-Field'!$E$51=[1]Lists!BF518,'[1]Multi-Field'!$F$51="undrained"),BH518,""))</f>
        <v/>
      </c>
      <c r="DH518" s="409" t="str">
        <f>IF(AND('[1]Multi-Field'!$E$52=[1]Lists!BF518,'[1]Multi-Field'!$F$52="Drained"),BI518,IF(AND('[1]Multi-Field'!$E$52=[1]Lists!BF518,'[1]Multi-Field'!$F$52="undrained"),BH518,""))</f>
        <v/>
      </c>
      <c r="DI518" s="409" t="str">
        <f>IF(AND('[1]Multi-Field'!$E$53=[1]Lists!BF518,'[1]Multi-Field'!$F$53="Drained"),BI518,IF(AND('[1]Multi-Field'!$E$53=[1]Lists!BF518,'[1]Multi-Field'!$F$53="undrained"),BH518,""))</f>
        <v/>
      </c>
      <c r="DJ518" s="409" t="str">
        <f>IF(AND('[1]Multi-Field'!$E$54=[1]Lists!BF518,'[1]Multi-Field'!$F$54="Drained"),BI518,IF(AND('[1]Multi-Field'!$E$54=[1]Lists!BF518,'[1]Multi-Field'!$F$54="undrained"),BH518,""))</f>
        <v/>
      </c>
      <c r="DK518" s="409" t="str">
        <f>IF(AND('[1]Multi-Field'!$E$55=[1]Lists!BF518,'[1]Multi-Field'!$F$55="Drained"),BI518,IF(AND('[1]Multi-Field'!$E$55=[1]Lists!BF518,'[1]Multi-Field'!$F$55="undrained"),BH518,""))</f>
        <v/>
      </c>
      <c r="DL518" s="409" t="str">
        <f>IF(AND('[1]Multi-Field'!$E$56=[1]Lists!BF518,'[1]Multi-Field'!$F$56="Drained"),BI518,IF(AND('[1]Multi-Field'!$E$56=[1]Lists!BF518,'[1]Multi-Field'!$F$56="undrained"),BH518,""))</f>
        <v/>
      </c>
      <c r="DM518" s="409" t="str">
        <f>IF(AND('[1]Multi-Field'!$E$57=[1]Lists!BF518,'[1]Multi-Field'!$F$57="Drained"),BI518,IF(AND('[1]Multi-Field'!$E$57=[1]Lists!BF518,'[1]Multi-Field'!$F$57="undrained"),BH518,""))</f>
        <v/>
      </c>
      <c r="DN518" s="409" t="str">
        <f>IF(AND('[1]Multi-Field'!$E$58=[1]Lists!BF518,'[1]Multi-Field'!$F$58="Drained"),BI518,IF(AND('[1]Multi-Field'!$E$58=[1]Lists!BF518,'[1]Multi-Field'!$F$58="undrained"),BH518,""))</f>
        <v/>
      </c>
      <c r="DO518" s="409" t="str">
        <f>IF(AND('[1]Multi-Field'!$E$59=[1]Lists!BF518,'[1]Multi-Field'!$F$59="Drained"),BI518,IF(AND('[1]Multi-Field'!$E$59=[1]Lists!BF518,'[1]Multi-Field'!$F$59="undrained"),BH518,""))</f>
        <v/>
      </c>
      <c r="DP518" s="409" t="str">
        <f>IF(AND('[1]Multi-Field'!$E$60=[1]Lists!BF518,'[1]Multi-Field'!$F$60="Drained"),BI518,IF(AND('[1]Multi-Field'!$E$60=[1]Lists!BF518,'[1]Multi-Field'!$F$60="undrained"),BH518,""))</f>
        <v/>
      </c>
      <c r="DQ518" s="409" t="str">
        <f>IF(AND('[1]Multi-Field'!$E$61=[1]Lists!BF518,'[1]Multi-Field'!$F$61="Drained"),BI518,IF(AND('[1]Multi-Field'!$E$61=[1]Lists!BF518,'[1]Multi-Field'!$F$61="undrained"),BH518,""))</f>
        <v/>
      </c>
      <c r="DR518" s="409" t="str">
        <f>IF(AND('[1]Multi-Field'!$E$62=[1]Lists!BF518,'[1]Multi-Field'!$F$62="Drained"),BI518,IF(AND('[1]Multi-Field'!$E$62=[1]Lists!BF518,'[1]Multi-Field'!$F$62="undrained"),BH518,""))</f>
        <v/>
      </c>
      <c r="DS518" s="409" t="str">
        <f>IF(AND('[1]Multi-Field'!$E$63=[1]Lists!BF518,'[1]Multi-Field'!$F$63="Drained"),BI518,IF(AND('[1]Multi-Field'!$E$63=[1]Lists!BF518,'[1]Multi-Field'!$F$63="undrained"),BH518,""))</f>
        <v/>
      </c>
      <c r="DT518" s="409" t="str">
        <f>IF(AND('[1]Multi-Field'!$E$64=[1]Lists!BF518,'[1]Multi-Field'!$F$64="Drained"),BI518,IF(AND('[1]Multi-Field'!$E$64=[1]Lists!BF518,'[1]Multi-Field'!$F$64="undrained"),BH518,""))</f>
        <v/>
      </c>
      <c r="DU518" s="409" t="str">
        <f>IF(AND('[1]Multi-Field'!$E$65=[1]Lists!BF518,'[1]Multi-Field'!$F$65="Drained"),BI518,IF(AND('[1]Multi-Field'!$E$65=[1]Lists!BF518,'[1]Multi-Field'!$F$65="undrained"),BH518,""))</f>
        <v/>
      </c>
      <c r="DV518" s="409" t="str">
        <f>IF(AND('[1]Multi-Field'!$E$66=[1]Lists!BF518,'[1]Multi-Field'!$F$66="Drained"),BI518,IF(AND('[1]Multi-Field'!$E$66=[1]Lists!BF518,'[1]Multi-Field'!$F$66="undrained"),BH518,""))</f>
        <v/>
      </c>
      <c r="DW518" s="409" t="str">
        <f>IF(AND('[1]Multi-Field'!$E$67=[1]Lists!BF518,'[1]Multi-Field'!$F$67="Drained"),BI518,IF(AND('[1]Multi-Field'!$E$67=[1]Lists!BF518,'[1]Multi-Field'!$F$67="undrained"),BH518,""))</f>
        <v/>
      </c>
      <c r="DX518" s="409" t="str">
        <f>IF(AND('[1]Multi-Field'!$E$68=[1]Lists!BF518,'[1]Multi-Field'!$F$68="Drained"),BI518,IF(AND('[1]Multi-Field'!$E$68=[1]Lists!BF518,'[1]Multi-Field'!$F$68="undrained"),BH518,""))</f>
        <v/>
      </c>
      <c r="DY518" s="409" t="str">
        <f>IF(AND('[1]Multi-Field'!$E$69=[1]Lists!BF518,'[1]Multi-Field'!$F$69="Drained"),BI518,IF(AND('[1]Multi-Field'!$E$69=[1]Lists!BF518,'[1]Multi-Field'!$F$69="undrained"),BH518,""))</f>
        <v/>
      </c>
      <c r="DZ518" s="409" t="str">
        <f>IF(AND('[1]Multi-Field'!$E$70=[1]Lists!BF518,'[1]Multi-Field'!$F$70="Drained"),BI518,IF(AND('[1]Multi-Field'!$E$70=[1]Lists!BF518,'[1]Multi-Field'!$F$70="undrained"),BH518,""))</f>
        <v/>
      </c>
      <c r="EA518" s="409" t="str">
        <f>IF(AND('[1]Multi-Field'!$E$71=[1]Lists!BF518,'[1]Multi-Field'!$F$71="Drained"),BI518,IF(AND('[1]Multi-Field'!$E$71=[1]Lists!BF518,'[1]Multi-Field'!$F$71="undrained"),BH518,""))</f>
        <v/>
      </c>
      <c r="EB518" s="409" t="str">
        <f>IF(AND('[1]Multi-Field'!$E$72=[1]Lists!BF518,'[1]Multi-Field'!$F$72="Drained"),BI518,IF(AND('[1]Multi-Field'!$E$72=[1]Lists!BF518,'[1]Multi-Field'!$F$72="undrained"),BH518,""))</f>
        <v/>
      </c>
      <c r="EC518" s="409" t="str">
        <f>IF(AND('[1]Multi-Field'!$E$73=[1]Lists!BF518,'[1]Multi-Field'!$F$73="Drained"),BI518,IF(AND('[1]Multi-Field'!$E$73=[1]Lists!BF518,'[1]Multi-Field'!$F$73="undrained"),BH518,""))</f>
        <v/>
      </c>
      <c r="ED518" s="409" t="str">
        <f>IF(AND('[1]Multi-Field'!$E$74=[1]Lists!BF518,'[1]Multi-Field'!$F$74="Drained"),BI518,IF(AND('[1]Multi-Field'!$E$74=[1]Lists!BF518,'[1]Multi-Field'!$F$74="undrained"),BH518,""))</f>
        <v/>
      </c>
      <c r="EE518" s="409" t="str">
        <f>IF(AND('[1]Multi-Field'!$E$75=[1]Lists!BF518,'[1]Multi-Field'!$F$75="Drained"),BI518,IF(AND('[1]Multi-Field'!$E$75=[1]Lists!BF518,'[1]Multi-Field'!$F$75="undrained"),BH518,""))</f>
        <v/>
      </c>
      <c r="EF518" s="409" t="str">
        <f>IF(AND('[1]Multi-Field'!$E$76=[1]Lists!BF518,'[1]Multi-Field'!$F$76="Drained"),BI518,IF(AND('[1]Multi-Field'!$E$76=[1]Lists!BF518,'[1]Multi-Field'!$F$6="undrained"),BH518,""))</f>
        <v/>
      </c>
      <c r="EG518" s="409" t="str">
        <f>IF(AND('[1]Multi-Field'!$E$77=[1]Lists!BF518,'[1]Multi-Field'!$F$77="Drained"),BI518,IF(AND('[1]Multi-Field'!$E$77=[1]Lists!BF518,'[1]Multi-Field'!$F$77="undrained"),BH518,""))</f>
        <v/>
      </c>
      <c r="EH518" s="409" t="str">
        <f>IF(AND('[1]Multi-Field'!$E$78=[1]Lists!BF518,'[1]Multi-Field'!$F$78="Drained"),BI518,IF(AND('[1]Multi-Field'!$E$78=[1]Lists!BF518,'[1]Multi-Field'!$F$78="undrained"),BH518,""))</f>
        <v/>
      </c>
      <c r="EI518" s="409" t="str">
        <f>IF(AND('[1]Multi-Field'!$E$79=[1]Lists!BF518,'[1]Multi-Field'!$F$79="Drained"),BI518,IF(AND('[1]Multi-Field'!$E$79=[1]Lists!BF518,'[1]Multi-Field'!$F$79="undrained"),BH518,""))</f>
        <v/>
      </c>
      <c r="EJ518" s="409" t="str">
        <f>IF(AND('[1]Multi-Field'!$E$80=[1]Lists!BF518,'[1]Multi-Field'!$F$80="Drained"),BI518,IF(AND('[1]Multi-Field'!$E$80=[1]Lists!BF518,'[1]Multi-Field'!$F$80="undrained"),BH518,""))</f>
        <v/>
      </c>
      <c r="EK518" s="409" t="str">
        <f>IF(AND('[1]Multi-Field'!$E$81=[1]Lists!BF518,'[1]Multi-Field'!$F$81="Drained"),BI518,IF(AND('[1]Multi-Field'!$E$81=[1]Lists!BF518,'[1]Multi-Field'!$F$81="undrained"),BH518,""))</f>
        <v/>
      </c>
      <c r="EL518" s="409" t="str">
        <f>IF(AND('[1]Multi-Field'!$E$82=[1]Lists!BF518,'[1]Multi-Field'!$F$82="Drained"),BI518,IF(AND('[1]Multi-Field'!$E$82=[1]Lists!BF518,'[1]Multi-Field'!$F$82="undrained"),BH518,""))</f>
        <v/>
      </c>
      <c r="EM518" s="409" t="str">
        <f>IF(AND('[1]Multi-Field'!$E$83=[1]Lists!BF518,'[1]Multi-Field'!$F$83="Drained"),BI518,IF(AND('[1]Multi-Field'!$E$83=[1]Lists!BF518,'[1]Multi-Field'!$F$83="undrained"),BH518,""))</f>
        <v/>
      </c>
      <c r="EN518" s="409" t="str">
        <f>IF(AND('[1]Multi-Field'!$E$84=[1]Lists!BF518,'[1]Multi-Field'!$F$84="Drained"),BI518,IF(AND('[1]Multi-Field'!$E$84=[1]Lists!BF518,'[1]Multi-Field'!$F$84="undrained"),BH518,""))</f>
        <v/>
      </c>
      <c r="EO518" s="409" t="str">
        <f>IF(AND('[1]Multi-Field'!$E$85=[1]Lists!BF518,'[1]Multi-Field'!$F$85="Drained"),BI518,IF(AND('[1]Multi-Field'!$E$85=[1]Lists!BF518,'[1]Multi-Field'!$F$85="undrained"),BH518,""))</f>
        <v/>
      </c>
      <c r="EP518" s="409" t="str">
        <f>IF(AND('[1]Multi-Field'!$E$86=[1]Lists!BF518,'[1]Multi-Field'!$F$86="Drained"),BI518,IF(AND('[1]Multi-Field'!$E$86=[1]Lists!BF518,'[1]Multi-Field'!$F$86="undrained"),BH518,""))</f>
        <v/>
      </c>
      <c r="EQ518" s="409" t="str">
        <f>IF(AND('[1]Multi-Field'!$E$87=[1]Lists!BF518,'[1]Multi-Field'!$F$87="Drained"),BI518,IF(AND('[1]Multi-Field'!$E$87=[1]Lists!BF518,'[1]Multi-Field'!$F$87="undrained"),BH518,""))</f>
        <v/>
      </c>
      <c r="ER518" s="409" t="str">
        <f>IF(AND('[1]Multi-Field'!$E$88=[1]Lists!BF518,'[1]Multi-Field'!$F$88="Drained"),BI518,IF(AND('[1]Multi-Field'!$E$88=[1]Lists!BF518,'[1]Multi-Field'!$F$88="undrained"),BH518,""))</f>
        <v/>
      </c>
      <c r="ES518" s="409" t="str">
        <f>IF(AND('[1]Multi-Field'!$E$89=[1]Lists!BF518,'[1]Multi-Field'!$F$89="Drained"),BI518,IF(AND('[1]Multi-Field'!$E$89=[1]Lists!BF518,'[1]Multi-Field'!$F$89="undrained"),BH518,""))</f>
        <v/>
      </c>
      <c r="ET518" s="409" t="str">
        <f>IF(AND('[1]Multi-Field'!$E$90=[1]Lists!BF518,'[1]Multi-Field'!$F$90="Drained"),BI518,IF(AND('[1]Multi-Field'!$E$90=[1]Lists!BF518,'[1]Multi-Field'!$F$90="undrained"),BH518,""))</f>
        <v/>
      </c>
      <c r="EU518" s="409" t="str">
        <f>IF(AND('[1]Multi-Field'!$E$91=[1]Lists!BF518,'[1]Multi-Field'!$F$91="Drained"),BI518,IF(AND('[1]Multi-Field'!$E$91=[1]Lists!BF518,'[1]Multi-Field'!$F$91="undrained"),BH518,""))</f>
        <v/>
      </c>
      <c r="EV518" s="409" t="str">
        <f>IF(AND('[1]Multi-Field'!$E$92=[1]Lists!BF518,'[1]Multi-Field'!$F$92="Drained"),BI518,IF(AND('[1]Multi-Field'!$E$92=[1]Lists!BF518,'[1]Multi-Field'!$F$92="undrained"),BH518,""))</f>
        <v/>
      </c>
      <c r="EW518" s="409" t="str">
        <f>IF(AND('[1]Multi-Field'!$E$93=[1]Lists!BF518,'[1]Multi-Field'!$F$93="Drained"),BI518,IF(AND('[1]Multi-Field'!$E$93=[1]Lists!BF518,'[1]Multi-Field'!$F$93="undrained"),BH518,""))</f>
        <v/>
      </c>
      <c r="EX518" s="409" t="str">
        <f>IF(AND('[1]Multi-Field'!$E$94=[1]Lists!BF518,'[1]Multi-Field'!$F$94="Drained"),BI518,IF(AND('[1]Multi-Field'!$E$94=[1]Lists!BF518,'[1]Multi-Field'!$F$94="undrained"),BH518,""))</f>
        <v/>
      </c>
      <c r="EY518" s="409" t="str">
        <f>IF(AND('[1]Multi-Field'!$E$95=[1]Lists!BF518,'[1]Multi-Field'!$F$95="Drained"),BI518,IF(AND('[1]Multi-Field'!$E$95=[1]Lists!BF518,'[1]Multi-Field'!$F$95="undrained"),BH518,""))</f>
        <v/>
      </c>
      <c r="EZ518" s="409" t="str">
        <f>IF(AND('[1]Multi-Field'!$E$96=[1]Lists!BF518,'[1]Multi-Field'!$F$96="Drained"),BI518,IF(AND('[1]Multi-Field'!$E$96=[1]Lists!BF518,'[1]Multi-Field'!$F$96="undrained"),BH518,""))</f>
        <v/>
      </c>
      <c r="FA518" s="409" t="str">
        <f>IF(AND('[1]Multi-Field'!$E$97=[1]Lists!BF518,'[1]Multi-Field'!$F$97="Drained"),BI518,IF(AND('[1]Multi-Field'!$E$97=[1]Lists!BF518,'[1]Multi-Field'!$F$97="undrained"),BH518,""))</f>
        <v/>
      </c>
      <c r="FB518" s="409" t="str">
        <f>IF(AND('[1]Multi-Field'!$E$98=[1]Lists!BF518,'[1]Multi-Field'!$F$98="Drained"),BI518,IF(AND('[1]Multi-Field'!$E$98=[1]Lists!BF518,'[1]Multi-Field'!$F$98="undrained"),BH518,""))</f>
        <v/>
      </c>
      <c r="FC518" s="409" t="str">
        <f>IF(AND('[1]Multi-Field'!$E$99=[1]Lists!BF518,'[1]Multi-Field'!$F$99="Drained"),BI518,IF(AND('[1]Multi-Field'!$E$99=[1]Lists!BF518,'[1]Multi-Field'!$F$99="undrained"),BH518,""))</f>
        <v/>
      </c>
      <c r="FD518" s="409" t="str">
        <f>IF(AND('[1]Multi-Field'!$E$100=[1]Lists!BF518,'[1]Multi-Field'!$F$100="Drained"),BI518,IF(AND('[1]Multi-Field'!$E$100=[1]Lists!BF518,'[1]Multi-Field'!$F$100="undrained"),BH518,""))</f>
        <v/>
      </c>
      <c r="FE518" s="409" t="str">
        <f>IF(AND('[1]Multi-Field'!$E$101=[1]Lists!BF518,'[1]Multi-Field'!$F$101="Drained"),BI518,IF(AND('[1]Multi-Field'!$E$101=[1]Lists!BF518,'[1]Multi-Field'!$F$101="undrained"),BH518,""))</f>
        <v/>
      </c>
      <c r="FF518" s="409" t="str">
        <f>IF(AND('[1]Multi-Field'!$E$102=[1]Lists!BF518,'[1]Multi-Field'!$F$102="Drained"),BI518,IF(AND('[1]Multi-Field'!$E$102=[1]Lists!BF518,'[1]Multi-Field'!$F$102="undrained"),BH518,""))</f>
        <v/>
      </c>
      <c r="FG518" s="409" t="str">
        <f>IF(AND('[1]Multi-Field'!$E$103=[1]Lists!BF518,'[1]Multi-Field'!$F$103="Drained"),BI518,IF(AND('[1]Multi-Field'!$E$103=[1]Lists!BF518,'[1]Multi-Field'!$F$103="undrained"),BH518,""))</f>
        <v/>
      </c>
      <c r="FH518" s="409" t="str">
        <f>IF(AND('[1]Multi-Field'!$E$104=[1]Lists!BF518,'[1]Multi-Field'!$F$104="Drained"),BI518,IF(AND('[1]Multi-Field'!$E$104=[1]Lists!BF518,'[1]Multi-Field'!$F$104="undrained"),BH518,""))</f>
        <v/>
      </c>
      <c r="FI518" s="409" t="str">
        <f>IF(AND('[1]Multi-Field'!$E$105=[1]Lists!BF518,'[1]Multi-Field'!$F$105="Drained"),BI518,IF(AND('[1]Multi-Field'!$E$105=[1]Lists!BF518,'[1]Multi-Field'!$F$105="undrained"),BH518,""))</f>
        <v/>
      </c>
      <c r="FJ518" s="409" t="str">
        <f>IF(AND('[1]Multi-Field'!$E$106=[1]Lists!BF518,'[1]Multi-Field'!$F$106="Drained"),BI518,IF(AND('[1]Multi-Field'!$E$106=[1]Lists!BF518,'[1]Multi-Field'!$F$106="undrained"),BH518,""))</f>
        <v/>
      </c>
      <c r="FK518" s="409" t="str">
        <f>IF(AND('[1]Multi-Field'!$E$107=[1]Lists!BF518,'[1]Multi-Field'!$F$107="Drained"),BI518,IF(AND('[1]Multi-Field'!$E$107=[1]Lists!BF518,'[1]Multi-Field'!$F$107="undrained"),BH518,""))</f>
        <v/>
      </c>
      <c r="FL518" s="409" t="str">
        <f>IF(AND('[1]Multi-Field'!$E$108=[1]Lists!BF518,'[1]Multi-Field'!$F$108="Drained"),BI518,IF(AND('[1]Multi-Field'!$E$108=[1]Lists!BF518,'[1]Multi-Field'!$F$108="undrained"),BH518,""))</f>
        <v/>
      </c>
      <c r="FM518" s="409" t="str">
        <f>IF(AND('[1]Multi-Field'!$E$109=[1]Lists!BF518,'[1]Multi-Field'!$F$109="Drained"),BI518,IF(AND('[1]Multi-Field'!$E$109=[1]Lists!BF518,'[1]Multi-Field'!$F$109="undrained"),BH518,""))</f>
        <v/>
      </c>
      <c r="FN518" s="409" t="str">
        <f>IF(AND('[1]Multi-Field'!$E$110=[1]Lists!BF518,'[1]Multi-Field'!$F$110="Drained"),BI518,IF(AND('[1]Multi-Field'!$E$110=[1]Lists!BF518,'[1]Multi-Field'!$F$110="undrained"),BH518,""))</f>
        <v/>
      </c>
      <c r="FO518" s="409" t="str">
        <f>IF(AND('[1]Multi-Field'!$E$111=[1]Lists!BF518,'[1]Multi-Field'!$F$111="Drained"),BI518,IF(AND('[1]Multi-Field'!$E$111=[1]Lists!BF518,'[1]Multi-Field'!$F$111="undrained"),BH518,""))</f>
        <v/>
      </c>
      <c r="FP518" s="409" t="str">
        <f>IF(AND('[1]Multi-Field'!$E$112=[1]Lists!BF518,'[1]Multi-Field'!$F$112="Drained"),BI518,IF(AND('[1]Multi-Field'!$E$112=[1]Lists!BF518,'[1]Multi-Field'!$F$112="undrained"),BH518,""))</f>
        <v/>
      </c>
      <c r="FQ518" s="409" t="str">
        <f>IF(AND('[1]Multi-Field'!$E$113=[1]Lists!BF518,'[1]Multi-Field'!$F$113="Drained"),BI518,IF(AND('[1]Multi-Field'!$E$113=[1]Lists!BF518,'[1]Multi-Field'!$F$113="undrained"),BH518,""))</f>
        <v/>
      </c>
      <c r="FR518" s="409" t="str">
        <f>IF(AND('[1]Multi-Field'!$E$114=[1]Lists!BF518,'[1]Multi-Field'!$F$114="Drained"),BI518,IF(AND('[1]Multi-Field'!$E$114=[1]Lists!BF518,'[1]Multi-Field'!$F$114="undrained"),BH518,""))</f>
        <v/>
      </c>
      <c r="FS518" s="409" t="str">
        <f>IF(AND('[1]Multi-Field'!$E$115=[1]Lists!BF518,'[1]Multi-Field'!$F$115="Drained"),BI518,IF(AND('[1]Multi-Field'!$E$115=[1]Lists!BF518,'[1]Multi-Field'!$F$115="undrained"),BH518,""))</f>
        <v/>
      </c>
      <c r="FT518" s="409" t="str">
        <f>IF(AND('[1]Multi-Field'!$E$116=[1]Lists!BF518,'[1]Multi-Field'!$F$116="Drained"),BI518,IF(AND('[1]Multi-Field'!$E$116=[1]Lists!BF518,'[1]Multi-Field'!$F$116="undrained"),BH518,""))</f>
        <v/>
      </c>
      <c r="FU518" s="409" t="str">
        <f>IF(AND('[1]Multi-Field'!$E$117=[1]Lists!BF518,'[1]Multi-Field'!$F$117="Drained"),BI518,IF(AND('[1]Multi-Field'!$E$117=[1]Lists!BF518,'[1]Multi-Field'!$F$117="undrained"),BH518,""))</f>
        <v/>
      </c>
      <c r="FV518" s="409" t="str">
        <f>IF(AND('[1]Multi-Field'!$E$118=[1]Lists!BF518,'[1]Multi-Field'!$F$118="Drained"),BI518,IF(AND('[1]Multi-Field'!$E$118=[1]Lists!BF518,'[1]Multi-Field'!$F$118="undrained"),BH518,""))</f>
        <v/>
      </c>
      <c r="FW518" s="409" t="str">
        <f>IF(AND('[1]Multi-Field'!$E$119=[1]Lists!BF518,'[1]Multi-Field'!$F$119="Drained"),BI518,IF(AND('[1]Multi-Field'!$E$119=[1]Lists!BF518,'[1]Multi-Field'!$F$119="undrained"),BH518,""))</f>
        <v/>
      </c>
      <c r="FX518" s="409" t="str">
        <f>IF(AND('[1]Multi-Field'!$E$120=[1]Lists!BF518,'[1]Multi-Field'!$F$120="Drained"),BI518,IF(AND('[1]Multi-Field'!$E$120=[1]Lists!BF518,'[1]Multi-Field'!$F$120="undrained"),BH518,""))</f>
        <v/>
      </c>
      <c r="GC518" s="4">
        <v>1</v>
      </c>
    </row>
    <row r="519" spans="1:185" ht="13.5" customHeight="1">
      <c r="A519" s="7" t="s">
        <v>605</v>
      </c>
      <c r="B519" s="7"/>
      <c r="C519" s="7"/>
      <c r="D519" s="8">
        <v>50</v>
      </c>
      <c r="E519" s="8">
        <f t="shared" si="74"/>
        <v>53</v>
      </c>
      <c r="F519" s="8">
        <f t="shared" si="75"/>
        <v>57</v>
      </c>
      <c r="G519" s="8">
        <v>60</v>
      </c>
      <c r="H519" s="8">
        <v>70</v>
      </c>
      <c r="I519" s="8">
        <f t="shared" si="78"/>
        <v>73</v>
      </c>
      <c r="J519" s="8">
        <f t="shared" si="79"/>
        <v>77</v>
      </c>
      <c r="K519" s="8">
        <v>80</v>
      </c>
      <c r="L519" s="8">
        <v>70</v>
      </c>
      <c r="M519" s="8">
        <f t="shared" si="76"/>
        <v>80</v>
      </c>
      <c r="N519" s="8">
        <f t="shared" si="77"/>
        <v>90</v>
      </c>
      <c r="O519" s="8">
        <v>100</v>
      </c>
      <c r="P519" s="391"/>
      <c r="Q519" s="84"/>
      <c r="R519" s="395"/>
      <c r="S519" s="395" t="str">
        <f t="shared" si="73"/>
        <v/>
      </c>
      <c r="T519" s="395"/>
      <c r="U519" s="396"/>
      <c r="BF519" s="411" t="s">
        <v>1682</v>
      </c>
      <c r="BG519" s="412">
        <v>2</v>
      </c>
      <c r="BH519" s="412">
        <v>2</v>
      </c>
      <c r="BI519" s="412">
        <v>3.5</v>
      </c>
      <c r="BJ519" s="409" t="e">
        <f>IF(AND('[1]Single Field'!#REF!=[1]Lists!BF519,'[1]Single Field'!#REF!="Drained"),"x",IF(AND('[1]Single Field'!#REF!=[1]Lists!BF519,'[1]Single Field'!#REF!="Undrained"),O,""))</f>
        <v>#REF!</v>
      </c>
      <c r="BK519" s="409" t="str">
        <f>IF(AND('[1]Multi-Field'!$E$3=[1]Lists!BF519,'[1]Multi-Field'!$F$3="Drained"),BI519,IF(AND('[1]Multi-Field'!$E$3=BF519,'[1]Multi-Field'!$F$3="undrained"),BH519,""))</f>
        <v/>
      </c>
      <c r="BL519" s="409" t="str">
        <f>IF(AND('[1]Multi-Field'!$E$4=BF519,'[1]Multi-Field'!$F$4="Drained"),BI519,IF(AND('[1]Multi-Field'!$E$4=BF519,'[1]Multi-Field'!$F$4="undrained"),BH519,""))</f>
        <v/>
      </c>
      <c r="BM519" s="409" t="str">
        <f>IF(AND('[1]Multi-Field'!$E$5=BF519,'[1]Multi-Field'!$F$5="Drained"),BI519,IF(AND('[1]Multi-Field'!$E$5=BF519,'[1]Multi-Field'!$F$5="undrained"),BH519,""))</f>
        <v/>
      </c>
      <c r="BN519" s="409" t="str">
        <f>IF(AND('[1]Multi-Field'!$E$6=BF519,'[1]Multi-Field'!$F$6="Drained"),BI519,IF(AND('[1]Multi-Field'!$E$6=BF519,'[1]Multi-Field'!$F$6="undrained"),BH519,""))</f>
        <v/>
      </c>
      <c r="BO519" s="409" t="str">
        <f>IF(AND('[1]Multi-Field'!$E$7=BF519,'[1]Multi-Field'!$F$7="Drained"),BI519,IF(AND('[1]Multi-Field'!$E$7=BF519,'[1]Multi-Field'!$F$7="undrained"),BH519,""))</f>
        <v/>
      </c>
      <c r="BP519" s="409" t="str">
        <f>IF(AND('[1]Multi-Field'!$E$8=BF519,'[1]Multi-Field'!$F$8="Drained"),BI519,IF(AND('[1]Multi-Field'!$E$8=BF519,'[1]Multi-Field'!$F$8="undrained"),BH519,""))</f>
        <v/>
      </c>
      <c r="BQ519" s="409" t="str">
        <f>IF(AND('[1]Multi-Field'!$E$9=BF519,'[1]Multi-Field'!$F$9="Drained"),BI519,IF(AND('[1]Multi-Field'!$E$9=BF519,'[1]Multi-Field'!$F$9="undrained"),BH519,""))</f>
        <v/>
      </c>
      <c r="BR519" s="409" t="str">
        <f>IF(AND('[1]Multi-Field'!$E$10=BF519,'[1]Multi-Field'!$F$10="Drained"),BI519,IF(AND('[1]Multi-Field'!$E$10=BF519,'[1]Multi-Field'!$F$10="undrained"),BH519,""))</f>
        <v/>
      </c>
      <c r="BS519" s="409" t="str">
        <f>IF(AND('[1]Multi-Field'!$E$11=BF519,'[1]Multi-Field'!$F$11="Drained"),BI519,IF(AND('[1]Multi-Field'!$E$11=BF519,'[1]Multi-Field'!$F$11="undrained"),BH519,""))</f>
        <v/>
      </c>
      <c r="BT519" s="409" t="str">
        <f>IF(AND('[1]Multi-Field'!$E$12=BF519,'[1]Multi-Field'!$F$12="Drained"),BI519,IF(AND('[1]Multi-Field'!$E$12=BF519,'[1]Multi-Field'!$F$12="undrained"),BH519,""))</f>
        <v/>
      </c>
      <c r="BU519" s="409" t="str">
        <f>IF(AND('[1]Multi-Field'!$E$13=BF519,'[1]Multi-Field'!$F$13="Drained"),BI519,IF(AND('[1]Multi-Field'!$E$3=BF519,'[1]Multi-Field'!$F$13="undrained"),BH519,""))</f>
        <v/>
      </c>
      <c r="BV519" s="409" t="str">
        <f>IF(AND('[1]Multi-Field'!$E$14=BF519,'[1]Multi-Field'!$F$14="Drained"),BI519,IF(AND('[1]Multi-Field'!$E$14=BF519,'[1]Multi-Field'!$F$14="undrained"),BH519,""))</f>
        <v/>
      </c>
      <c r="BW519" s="409" t="str">
        <f>IF(AND('[1]Multi-Field'!$E$15=BF519,'[1]Multi-Field'!$F$15="Drained"),BI519,IF(AND('[1]Multi-Field'!$E$15=BF519,'[1]Multi-Field'!$F$15="undrained"),BH519,""))</f>
        <v/>
      </c>
      <c r="BX519" s="409" t="str">
        <f>IF(AND('[1]Multi-Field'!$E$16=[1]Lists!BF519,'[1]Multi-Field'!$F$16="Drained"),BI519,IF(AND('[1]Multi-Field'!$E$16=[1]Lists!BF519,'[1]Multi-Field'!$F$16="undrained"),BH519,""))</f>
        <v/>
      </c>
      <c r="BY519" s="409" t="str">
        <f>IF(AND('[1]Multi-Field'!$E$17=[1]Lists!BF519,'[1]Multi-Field'!$F$17="Drained"),BI519,IF(AND('[1]Multi-Field'!$E$17=[1]Lists!BF519,'[1]Multi-Field'!$F$17="undrained"),BH519,""))</f>
        <v/>
      </c>
      <c r="BZ519" s="409" t="str">
        <f>IF(AND('[1]Multi-Field'!$E$18=[1]Lists!BF519,'[1]Multi-Field'!$F$18="Drained"),BI519,IF(AND('[1]Multi-Field'!$E$18=[1]Lists!BF519,'[1]Multi-Field'!$F$18="undrained"),BH519,""))</f>
        <v/>
      </c>
      <c r="CA519" s="409" t="str">
        <f>IF(AND('[1]Multi-Field'!$E$19=[1]Lists!BF519,'[1]Multi-Field'!$F$19="Drained"),BI519,IF(AND('[1]Multi-Field'!$E$19=[1]Lists!BF519,'[1]Multi-Field'!$F$19="undrained"),BH519,""))</f>
        <v/>
      </c>
      <c r="CB519" s="409" t="str">
        <f>IF(AND('[1]Multi-Field'!$E$20=[1]Lists!BF519,'[1]Multi-Field'!$F$20="Drained"),BI519,IF(AND('[1]Multi-Field'!$E$20=[1]Lists!BF519,'[1]Multi-Field'!$F$20="undrained"),BH519,""))</f>
        <v/>
      </c>
      <c r="CC519" s="409" t="str">
        <f>IF(AND('[1]Multi-Field'!$E$21=[1]Lists!BF519,'[1]Multi-Field'!$F$21="Drained"),BI519,IF(AND('[1]Multi-Field'!$E$21=[1]Lists!BF519,'[1]Multi-Field'!$F$21="undrained"),BH519,""))</f>
        <v/>
      </c>
      <c r="CD519" s="409" t="str">
        <f>IF(AND('[1]Multi-Field'!$E$22=[1]Lists!BF519,'[1]Multi-Field'!$F$22="Drained"),BI519,IF(AND('[1]Multi-Field'!$E$22=[1]Lists!BF519,'[1]Multi-Field'!$F$22="undrained"),BH519,""))</f>
        <v/>
      </c>
      <c r="CE519" s="409" t="str">
        <f>IF(AND('[1]Multi-Field'!$E$23=[1]Lists!BF519,'[1]Multi-Field'!$F$23="Drained"),BI519,IF(AND('[1]Multi-Field'!$E$23=[1]Lists!BF519,'[1]Multi-Field'!$F$23="undrained"),BH519,""))</f>
        <v/>
      </c>
      <c r="CF519" s="409" t="str">
        <f>IF(AND('[1]Multi-Field'!$E$24=[1]Lists!BF519,'[1]Multi-Field'!$F$24="Drained"),BI519,IF(AND('[1]Multi-Field'!$E$24=[1]Lists!BF519,'[1]Multi-Field'!$F$24="undrained"),BH519,""))</f>
        <v/>
      </c>
      <c r="CG519" s="409" t="str">
        <f>IF(AND('[1]Multi-Field'!$E$25=[1]Lists!BF519,'[1]Multi-Field'!$F$25="Drained"),BI519,IF(AND('[1]Multi-Field'!$E$25=[1]Lists!BF519,'[1]Multi-Field'!$F$25="undrained"),BH519,""))</f>
        <v/>
      </c>
      <c r="CH519" s="409" t="str">
        <f>IF(AND('[1]Multi-Field'!$E$26=[1]Lists!BF519,'[1]Multi-Field'!$F$26="Drained"),BI519,IF(AND('[1]Multi-Field'!$E$26=[1]Lists!BF519,'[1]Multi-Field'!$F$26="undrained"),BH519,""))</f>
        <v/>
      </c>
      <c r="CI519" s="409" t="str">
        <f>IF(AND('[1]Multi-Field'!$E$27=[1]Lists!BF519,'[1]Multi-Field'!$F$27="Drained"),BI519,IF(AND('[1]Multi-Field'!$E$27=[1]Lists!BF519,'[1]Multi-Field'!$F$27="undrained"),BH519,""))</f>
        <v/>
      </c>
      <c r="CJ519" s="409" t="str">
        <f>IF(AND('[1]Multi-Field'!$E$28=[1]Lists!BF519,'[1]Multi-Field'!$F$28="Drained"),BI519,IF(AND('[1]Multi-Field'!$E$28=[1]Lists!BF519,'[1]Multi-Field'!$F$28="undrained"),BH519,""))</f>
        <v/>
      </c>
      <c r="CK519" s="409" t="str">
        <f>IF(AND('[1]Multi-Field'!$E$29=[1]Lists!BF519,'[1]Multi-Field'!$F$29="Drained"),BI519,IF(AND('[1]Multi-Field'!$E$29=[1]Lists!BF519,'[1]Multi-Field'!$F$29="undrained"),BH519,""))</f>
        <v/>
      </c>
      <c r="CL519" s="409" t="str">
        <f>IF(AND('[1]Multi-Field'!$E$30=[1]Lists!BF519,'[1]Multi-Field'!$F$30="Drained"),BI519,IF(AND('[1]Multi-Field'!$E$30=[1]Lists!BF519,'[1]Multi-Field'!$F$30="undrained"),BH519,""))</f>
        <v/>
      </c>
      <c r="CM519" s="409" t="str">
        <f>IF(AND('[1]Multi-Field'!$E$31=[1]Lists!BF519,'[1]Multi-Field'!$F$31="Drained"),BI519,IF(AND('[1]Multi-Field'!$E$31=[1]Lists!BF519,'[1]Multi-Field'!$F$31="undrained"),BH519,""))</f>
        <v/>
      </c>
      <c r="CN519" s="409" t="str">
        <f>IF(AND('[1]Multi-Field'!$E$32=[1]Lists!BF519,'[1]Multi-Field'!$F$32="Drained"),BI519,IF(AND('[1]Multi-Field'!$E$32=[1]Lists!BF519,'[1]Multi-Field'!$F$32="undrained"),BH519,""))</f>
        <v/>
      </c>
      <c r="CO519" s="409" t="str">
        <f>IF(AND('[1]Multi-Field'!$E$33=[1]Lists!BF519,'[1]Multi-Field'!$F$33="Drained"),BI519,IF(AND('[1]Multi-Field'!$E$33=[1]Lists!BF519,'[1]Multi-Field'!$F$33="undrained"),BH519,""))</f>
        <v/>
      </c>
      <c r="CP519" s="409" t="str">
        <f>IF(AND('[1]Multi-Field'!$E$34=[1]Lists!BF519,'[1]Multi-Field'!$F$34="Drained"),BI519,IF(AND('[1]Multi-Field'!$E$34=[1]Lists!BF519,'[1]Multi-Field'!$F$34="undrained"),BH519,""))</f>
        <v/>
      </c>
      <c r="CQ519" s="409" t="str">
        <f>IF(AND('[1]Multi-Field'!$E$35=[1]Lists!BF519,'[1]Multi-Field'!$F$35="Drained"),BI519,IF(AND('[1]Multi-Field'!$E$35=[1]Lists!BF519,'[1]Multi-Field'!$F$35="undrained"),BH519,""))</f>
        <v/>
      </c>
      <c r="CR519" s="409" t="str">
        <f>IF(AND('[1]Multi-Field'!$E$36=[1]Lists!BF519,'[1]Multi-Field'!$F$36="Drained"),BI519,IF(AND('[1]Multi-Field'!$E$36=[1]Lists!BF519,'[1]Multi-Field'!$F$36="undrained"),BH519,""))</f>
        <v/>
      </c>
      <c r="CS519" s="409" t="str">
        <f>IF(AND('[1]Multi-Field'!$E$37=[1]Lists!BF519,'[1]Multi-Field'!$F$37="Drained"),BI519,IF(AND('[1]Multi-Field'!$E$37=[1]Lists!BF519,'[1]Multi-Field'!$F$37="undrained"),BH519,""))</f>
        <v/>
      </c>
      <c r="CT519" s="409" t="str">
        <f>IF(AND('[1]Multi-Field'!$E$38=[1]Lists!BF519,'[1]Multi-Field'!$F$38="Drained"),BI519,IF(AND('[1]Multi-Field'!$E$38=[1]Lists!BF519,'[1]Multi-Field'!$F$38="undrained"),BH519,""))</f>
        <v/>
      </c>
      <c r="CU519" s="409" t="str">
        <f>IF(AND('[1]Multi-Field'!$E$39=[1]Lists!BF519,'[1]Multi-Field'!$F$39="Drained"),BI519,IF(AND('[1]Multi-Field'!$E$39=[1]Lists!BF519,'[1]Multi-Field'!$F$39="undrained"),BH519,""))</f>
        <v/>
      </c>
      <c r="CV519" s="409" t="str">
        <f>IF(AND('[1]Multi-Field'!$E$40=[1]Lists!BF519,'[1]Multi-Field'!$F$40="Drained"),BI519,IF(AND('[1]Multi-Field'!$E$40=[1]Lists!BF519,'[1]Multi-Field'!$F$40="undrained"),BH519,""))</f>
        <v/>
      </c>
      <c r="CW519" s="409" t="str">
        <f>IF(AND('[1]Multi-Field'!$E$41=[1]Lists!BF519,'[1]Multi-Field'!$F$40="Drained"),BI519,IF(AND('[1]Multi-Field'!$E$40=[1]Lists!BF519,'[1]Multi-Field'!$F$40="undrained"),BH519,""))</f>
        <v/>
      </c>
      <c r="CX519" s="409" t="str">
        <f>IF(AND('[1]Multi-Field'!$E$42=[1]Lists!BF519,'[1]Multi-Field'!$F$42="Drained"),BI519,IF(AND('[1]Multi-Field'!$E$42=[1]Lists!BF519,'[1]Multi-Field'!$F$42="undrained"),BH519,""))</f>
        <v/>
      </c>
      <c r="CY519" s="409" t="str">
        <f>IF(AND('[1]Multi-Field'!$E$43=[1]Lists!BF519,'[1]Multi-Field'!$F$43="Drained"),BI519,IF(AND('[1]Multi-Field'!$E$43=[1]Lists!BF519,'[1]Multi-Field'!$F$43="undrained"),BH519,""))</f>
        <v/>
      </c>
      <c r="CZ519" s="409" t="str">
        <f>IF(AND('[1]Multi-Field'!$E$44=[1]Lists!BF519,'[1]Multi-Field'!$F$44="Drained"),BI519,IF(AND('[1]Multi-Field'!$E$44=[1]Lists!BF519,'[1]Multi-Field'!$F$44="undrained"),BH519,""))</f>
        <v/>
      </c>
      <c r="DA519" s="409" t="str">
        <f>IF(AND('[1]Multi-Field'!$E$45=[1]Lists!BF519,'[1]Multi-Field'!$F$45="Drained"),BI519,IF(AND('[1]Multi-Field'!$E$45=[1]Lists!BF519,'[1]Multi-Field'!$F$45="undrained"),BH519,""))</f>
        <v/>
      </c>
      <c r="DB519" s="409" t="str">
        <f>IF(AND('[1]Multi-Field'!$E$46=[1]Lists!BF519,'[1]Multi-Field'!$F$46="Drained"),BI519,IF(AND('[1]Multi-Field'!$E$46=[1]Lists!BF519,'[1]Multi-Field'!$F$46="undrained"),BH519,""))</f>
        <v/>
      </c>
      <c r="DC519" s="409" t="str">
        <f>IF(AND('[1]Multi-Field'!$E$47=[1]Lists!BF519,'[1]Multi-Field'!$F$47="Drained"),BI519,IF(AND('[1]Multi-Field'!$E$47=[1]Lists!BF519,'[1]Multi-Field'!$F$47="undrained"),BH519,""))</f>
        <v/>
      </c>
      <c r="DD519" s="409" t="str">
        <f>IF(AND('[1]Multi-Field'!$E$48=[1]Lists!BF519,'[1]Multi-Field'!$F$48="Drained"),BI519,IF(AND('[1]Multi-Field'!$E$48=[1]Lists!BF519,'[1]Multi-Field'!$F$48="undrained"),BH519,""))</f>
        <v/>
      </c>
      <c r="DE519" s="409" t="str">
        <f>IF(AND('[1]Multi-Field'!$E$49=[1]Lists!BF519,'[1]Multi-Field'!$F$49="Drained"),BI519,IF(AND('[1]Multi-Field'!$E$49=[1]Lists!BF519,'[1]Multi-Field'!$F$9="undrained"),BH519,""))</f>
        <v/>
      </c>
      <c r="DF519" s="409" t="str">
        <f>IF(AND('[1]Multi-Field'!$E$50=[1]Lists!BF519,'[1]Multi-Field'!$F$50="Drained"),BI519,IF(AND('[1]Multi-Field'!$E$50=[1]Lists!BF519,'[1]Multi-Field'!$F$50="undrained"),BH519,""))</f>
        <v/>
      </c>
      <c r="DG519" s="409" t="str">
        <f>IF(AND('[1]Multi-Field'!$E$51=[1]Lists!BF519,'[1]Multi-Field'!$F$51="Drained"),BI519,IF(AND('[1]Multi-Field'!$E$51=[1]Lists!BF519,'[1]Multi-Field'!$F$51="undrained"),BH519,""))</f>
        <v/>
      </c>
      <c r="DH519" s="409" t="str">
        <f>IF(AND('[1]Multi-Field'!$E$52=[1]Lists!BF519,'[1]Multi-Field'!$F$52="Drained"),BI519,IF(AND('[1]Multi-Field'!$E$52=[1]Lists!BF519,'[1]Multi-Field'!$F$52="undrained"),BH519,""))</f>
        <v/>
      </c>
      <c r="DI519" s="409" t="str">
        <f>IF(AND('[1]Multi-Field'!$E$53=[1]Lists!BF519,'[1]Multi-Field'!$F$53="Drained"),BI519,IF(AND('[1]Multi-Field'!$E$53=[1]Lists!BF519,'[1]Multi-Field'!$F$53="undrained"),BH519,""))</f>
        <v/>
      </c>
      <c r="DJ519" s="409" t="str">
        <f>IF(AND('[1]Multi-Field'!$E$54=[1]Lists!BF519,'[1]Multi-Field'!$F$54="Drained"),BI519,IF(AND('[1]Multi-Field'!$E$54=[1]Lists!BF519,'[1]Multi-Field'!$F$54="undrained"),BH519,""))</f>
        <v/>
      </c>
      <c r="DK519" s="409" t="str">
        <f>IF(AND('[1]Multi-Field'!$E$55=[1]Lists!BF519,'[1]Multi-Field'!$F$55="Drained"),BI519,IF(AND('[1]Multi-Field'!$E$55=[1]Lists!BF519,'[1]Multi-Field'!$F$55="undrained"),BH519,""))</f>
        <v/>
      </c>
      <c r="DL519" s="409" t="str">
        <f>IF(AND('[1]Multi-Field'!$E$56=[1]Lists!BF519,'[1]Multi-Field'!$F$56="Drained"),BI519,IF(AND('[1]Multi-Field'!$E$56=[1]Lists!BF519,'[1]Multi-Field'!$F$56="undrained"),BH519,""))</f>
        <v/>
      </c>
      <c r="DM519" s="409" t="str">
        <f>IF(AND('[1]Multi-Field'!$E$57=[1]Lists!BF519,'[1]Multi-Field'!$F$57="Drained"),BI519,IF(AND('[1]Multi-Field'!$E$57=[1]Lists!BF519,'[1]Multi-Field'!$F$57="undrained"),BH519,""))</f>
        <v/>
      </c>
      <c r="DN519" s="409" t="str">
        <f>IF(AND('[1]Multi-Field'!$E$58=[1]Lists!BF519,'[1]Multi-Field'!$F$58="Drained"),BI519,IF(AND('[1]Multi-Field'!$E$58=[1]Lists!BF519,'[1]Multi-Field'!$F$58="undrained"),BH519,""))</f>
        <v/>
      </c>
      <c r="DO519" s="409" t="str">
        <f>IF(AND('[1]Multi-Field'!$E$59=[1]Lists!BF519,'[1]Multi-Field'!$F$59="Drained"),BI519,IF(AND('[1]Multi-Field'!$E$59=[1]Lists!BF519,'[1]Multi-Field'!$F$59="undrained"),BH519,""))</f>
        <v/>
      </c>
      <c r="DP519" s="409" t="str">
        <f>IF(AND('[1]Multi-Field'!$E$60=[1]Lists!BF519,'[1]Multi-Field'!$F$60="Drained"),BI519,IF(AND('[1]Multi-Field'!$E$60=[1]Lists!BF519,'[1]Multi-Field'!$F$60="undrained"),BH519,""))</f>
        <v/>
      </c>
      <c r="DQ519" s="409" t="str">
        <f>IF(AND('[1]Multi-Field'!$E$61=[1]Lists!BF519,'[1]Multi-Field'!$F$61="Drained"),BI519,IF(AND('[1]Multi-Field'!$E$61=[1]Lists!BF519,'[1]Multi-Field'!$F$61="undrained"),BH519,""))</f>
        <v/>
      </c>
      <c r="DR519" s="409" t="str">
        <f>IF(AND('[1]Multi-Field'!$E$62=[1]Lists!BF519,'[1]Multi-Field'!$F$62="Drained"),BI519,IF(AND('[1]Multi-Field'!$E$62=[1]Lists!BF519,'[1]Multi-Field'!$F$62="undrained"),BH519,""))</f>
        <v/>
      </c>
      <c r="DS519" s="409" t="str">
        <f>IF(AND('[1]Multi-Field'!$E$63=[1]Lists!BF519,'[1]Multi-Field'!$F$63="Drained"),BI519,IF(AND('[1]Multi-Field'!$E$63=[1]Lists!BF519,'[1]Multi-Field'!$F$63="undrained"),BH519,""))</f>
        <v/>
      </c>
      <c r="DT519" s="409" t="str">
        <f>IF(AND('[1]Multi-Field'!$E$64=[1]Lists!BF519,'[1]Multi-Field'!$F$64="Drained"),BI519,IF(AND('[1]Multi-Field'!$E$64=[1]Lists!BF519,'[1]Multi-Field'!$F$64="undrained"),BH519,""))</f>
        <v/>
      </c>
      <c r="DU519" s="409" t="str">
        <f>IF(AND('[1]Multi-Field'!$E$65=[1]Lists!BF519,'[1]Multi-Field'!$F$65="Drained"),BI519,IF(AND('[1]Multi-Field'!$E$65=[1]Lists!BF519,'[1]Multi-Field'!$F$65="undrained"),BH519,""))</f>
        <v/>
      </c>
      <c r="DV519" s="409" t="str">
        <f>IF(AND('[1]Multi-Field'!$E$66=[1]Lists!BF519,'[1]Multi-Field'!$F$66="Drained"),BI519,IF(AND('[1]Multi-Field'!$E$66=[1]Lists!BF519,'[1]Multi-Field'!$F$66="undrained"),BH519,""))</f>
        <v/>
      </c>
      <c r="DW519" s="409" t="str">
        <f>IF(AND('[1]Multi-Field'!$E$67=[1]Lists!BF519,'[1]Multi-Field'!$F$67="Drained"),BI519,IF(AND('[1]Multi-Field'!$E$67=[1]Lists!BF519,'[1]Multi-Field'!$F$67="undrained"),BH519,""))</f>
        <v/>
      </c>
      <c r="DX519" s="409" t="str">
        <f>IF(AND('[1]Multi-Field'!$E$68=[1]Lists!BF519,'[1]Multi-Field'!$F$68="Drained"),BI519,IF(AND('[1]Multi-Field'!$E$68=[1]Lists!BF519,'[1]Multi-Field'!$F$68="undrained"),BH519,""))</f>
        <v/>
      </c>
      <c r="DY519" s="409" t="str">
        <f>IF(AND('[1]Multi-Field'!$E$69=[1]Lists!BF519,'[1]Multi-Field'!$F$69="Drained"),BI519,IF(AND('[1]Multi-Field'!$E$69=[1]Lists!BF519,'[1]Multi-Field'!$F$69="undrained"),BH519,""))</f>
        <v/>
      </c>
      <c r="DZ519" s="409" t="str">
        <f>IF(AND('[1]Multi-Field'!$E$70=[1]Lists!BF519,'[1]Multi-Field'!$F$70="Drained"),BI519,IF(AND('[1]Multi-Field'!$E$70=[1]Lists!BF519,'[1]Multi-Field'!$F$70="undrained"),BH519,""))</f>
        <v/>
      </c>
      <c r="EA519" s="409" t="str">
        <f>IF(AND('[1]Multi-Field'!$E$71=[1]Lists!BF519,'[1]Multi-Field'!$F$71="Drained"),BI519,IF(AND('[1]Multi-Field'!$E$71=[1]Lists!BF519,'[1]Multi-Field'!$F$71="undrained"),BH519,""))</f>
        <v/>
      </c>
      <c r="EB519" s="409" t="str">
        <f>IF(AND('[1]Multi-Field'!$E$72=[1]Lists!BF519,'[1]Multi-Field'!$F$72="Drained"),BI519,IF(AND('[1]Multi-Field'!$E$72=[1]Lists!BF519,'[1]Multi-Field'!$F$72="undrained"),BH519,""))</f>
        <v/>
      </c>
      <c r="EC519" s="409" t="str">
        <f>IF(AND('[1]Multi-Field'!$E$73=[1]Lists!BF519,'[1]Multi-Field'!$F$73="Drained"),BI519,IF(AND('[1]Multi-Field'!$E$73=[1]Lists!BF519,'[1]Multi-Field'!$F$73="undrained"),BH519,""))</f>
        <v/>
      </c>
      <c r="ED519" s="409" t="str">
        <f>IF(AND('[1]Multi-Field'!$E$74=[1]Lists!BF519,'[1]Multi-Field'!$F$74="Drained"),BI519,IF(AND('[1]Multi-Field'!$E$74=[1]Lists!BF519,'[1]Multi-Field'!$F$74="undrained"),BH519,""))</f>
        <v/>
      </c>
      <c r="EE519" s="409" t="str">
        <f>IF(AND('[1]Multi-Field'!$E$75=[1]Lists!BF519,'[1]Multi-Field'!$F$75="Drained"),BI519,IF(AND('[1]Multi-Field'!$E$75=[1]Lists!BF519,'[1]Multi-Field'!$F$75="undrained"),BH519,""))</f>
        <v/>
      </c>
      <c r="EF519" s="409" t="str">
        <f>IF(AND('[1]Multi-Field'!$E$76=[1]Lists!BF519,'[1]Multi-Field'!$F$76="Drained"),BI519,IF(AND('[1]Multi-Field'!$E$76=[1]Lists!BF519,'[1]Multi-Field'!$F$6="undrained"),BH519,""))</f>
        <v/>
      </c>
      <c r="EG519" s="409" t="str">
        <f>IF(AND('[1]Multi-Field'!$E$77=[1]Lists!BF519,'[1]Multi-Field'!$F$77="Drained"),BI519,IF(AND('[1]Multi-Field'!$E$77=[1]Lists!BF519,'[1]Multi-Field'!$F$77="undrained"),BH519,""))</f>
        <v/>
      </c>
      <c r="EH519" s="409" t="str">
        <f>IF(AND('[1]Multi-Field'!$E$78=[1]Lists!BF519,'[1]Multi-Field'!$F$78="Drained"),BI519,IF(AND('[1]Multi-Field'!$E$78=[1]Lists!BF519,'[1]Multi-Field'!$F$78="undrained"),BH519,""))</f>
        <v/>
      </c>
      <c r="EI519" s="409" t="str">
        <f>IF(AND('[1]Multi-Field'!$E$79=[1]Lists!BF519,'[1]Multi-Field'!$F$79="Drained"),BI519,IF(AND('[1]Multi-Field'!$E$79=[1]Lists!BF519,'[1]Multi-Field'!$F$79="undrained"),BH519,""))</f>
        <v/>
      </c>
      <c r="EJ519" s="409" t="str">
        <f>IF(AND('[1]Multi-Field'!$E$80=[1]Lists!BF519,'[1]Multi-Field'!$F$80="Drained"),BI519,IF(AND('[1]Multi-Field'!$E$80=[1]Lists!BF519,'[1]Multi-Field'!$F$80="undrained"),BH519,""))</f>
        <v/>
      </c>
      <c r="EK519" s="409" t="str">
        <f>IF(AND('[1]Multi-Field'!$E$81=[1]Lists!BF519,'[1]Multi-Field'!$F$81="Drained"),BI519,IF(AND('[1]Multi-Field'!$E$81=[1]Lists!BF519,'[1]Multi-Field'!$F$81="undrained"),BH519,""))</f>
        <v/>
      </c>
      <c r="EL519" s="409" t="str">
        <f>IF(AND('[1]Multi-Field'!$E$82=[1]Lists!BF519,'[1]Multi-Field'!$F$82="Drained"),BI519,IF(AND('[1]Multi-Field'!$E$82=[1]Lists!BF519,'[1]Multi-Field'!$F$82="undrained"),BH519,""))</f>
        <v/>
      </c>
      <c r="EM519" s="409" t="str">
        <f>IF(AND('[1]Multi-Field'!$E$83=[1]Lists!BF519,'[1]Multi-Field'!$F$83="Drained"),BI519,IF(AND('[1]Multi-Field'!$E$83=[1]Lists!BF519,'[1]Multi-Field'!$F$83="undrained"),BH519,""))</f>
        <v/>
      </c>
      <c r="EN519" s="409" t="str">
        <f>IF(AND('[1]Multi-Field'!$E$84=[1]Lists!BF519,'[1]Multi-Field'!$F$84="Drained"),BI519,IF(AND('[1]Multi-Field'!$E$84=[1]Lists!BF519,'[1]Multi-Field'!$F$84="undrained"),BH519,""))</f>
        <v/>
      </c>
      <c r="EO519" s="409" t="str">
        <f>IF(AND('[1]Multi-Field'!$E$85=[1]Lists!BF519,'[1]Multi-Field'!$F$85="Drained"),BI519,IF(AND('[1]Multi-Field'!$E$85=[1]Lists!BF519,'[1]Multi-Field'!$F$85="undrained"),BH519,""))</f>
        <v/>
      </c>
      <c r="EP519" s="409" t="str">
        <f>IF(AND('[1]Multi-Field'!$E$86=[1]Lists!BF519,'[1]Multi-Field'!$F$86="Drained"),BI519,IF(AND('[1]Multi-Field'!$E$86=[1]Lists!BF519,'[1]Multi-Field'!$F$86="undrained"),BH519,""))</f>
        <v/>
      </c>
      <c r="EQ519" s="409" t="str">
        <f>IF(AND('[1]Multi-Field'!$E$87=[1]Lists!BF519,'[1]Multi-Field'!$F$87="Drained"),BI519,IF(AND('[1]Multi-Field'!$E$87=[1]Lists!BF519,'[1]Multi-Field'!$F$87="undrained"),BH519,""))</f>
        <v/>
      </c>
      <c r="ER519" s="409" t="str">
        <f>IF(AND('[1]Multi-Field'!$E$88=[1]Lists!BF519,'[1]Multi-Field'!$F$88="Drained"),BI519,IF(AND('[1]Multi-Field'!$E$88=[1]Lists!BF519,'[1]Multi-Field'!$F$88="undrained"),BH519,""))</f>
        <v/>
      </c>
      <c r="ES519" s="409" t="str">
        <f>IF(AND('[1]Multi-Field'!$E$89=[1]Lists!BF519,'[1]Multi-Field'!$F$89="Drained"),BI519,IF(AND('[1]Multi-Field'!$E$89=[1]Lists!BF519,'[1]Multi-Field'!$F$89="undrained"),BH519,""))</f>
        <v/>
      </c>
      <c r="ET519" s="409" t="str">
        <f>IF(AND('[1]Multi-Field'!$E$90=[1]Lists!BF519,'[1]Multi-Field'!$F$90="Drained"),BI519,IF(AND('[1]Multi-Field'!$E$90=[1]Lists!BF519,'[1]Multi-Field'!$F$90="undrained"),BH519,""))</f>
        <v/>
      </c>
      <c r="EU519" s="409" t="str">
        <f>IF(AND('[1]Multi-Field'!$E$91=[1]Lists!BF519,'[1]Multi-Field'!$F$91="Drained"),BI519,IF(AND('[1]Multi-Field'!$E$91=[1]Lists!BF519,'[1]Multi-Field'!$F$91="undrained"),BH519,""))</f>
        <v/>
      </c>
      <c r="EV519" s="409" t="str">
        <f>IF(AND('[1]Multi-Field'!$E$92=[1]Lists!BF519,'[1]Multi-Field'!$F$92="Drained"),BI519,IF(AND('[1]Multi-Field'!$E$92=[1]Lists!BF519,'[1]Multi-Field'!$F$92="undrained"),BH519,""))</f>
        <v/>
      </c>
      <c r="EW519" s="409" t="str">
        <f>IF(AND('[1]Multi-Field'!$E$93=[1]Lists!BF519,'[1]Multi-Field'!$F$93="Drained"),BI519,IF(AND('[1]Multi-Field'!$E$93=[1]Lists!BF519,'[1]Multi-Field'!$F$93="undrained"),BH519,""))</f>
        <v/>
      </c>
      <c r="EX519" s="409" t="str">
        <f>IF(AND('[1]Multi-Field'!$E$94=[1]Lists!BF519,'[1]Multi-Field'!$F$94="Drained"),BI519,IF(AND('[1]Multi-Field'!$E$94=[1]Lists!BF519,'[1]Multi-Field'!$F$94="undrained"),BH519,""))</f>
        <v/>
      </c>
      <c r="EY519" s="409" t="str">
        <f>IF(AND('[1]Multi-Field'!$E$95=[1]Lists!BF519,'[1]Multi-Field'!$F$95="Drained"),BI519,IF(AND('[1]Multi-Field'!$E$95=[1]Lists!BF519,'[1]Multi-Field'!$F$95="undrained"),BH519,""))</f>
        <v/>
      </c>
      <c r="EZ519" s="409" t="str">
        <f>IF(AND('[1]Multi-Field'!$E$96=[1]Lists!BF519,'[1]Multi-Field'!$F$96="Drained"),BI519,IF(AND('[1]Multi-Field'!$E$96=[1]Lists!BF519,'[1]Multi-Field'!$F$96="undrained"),BH519,""))</f>
        <v/>
      </c>
      <c r="FA519" s="409" t="str">
        <f>IF(AND('[1]Multi-Field'!$E$97=[1]Lists!BF519,'[1]Multi-Field'!$F$97="Drained"),BI519,IF(AND('[1]Multi-Field'!$E$97=[1]Lists!BF519,'[1]Multi-Field'!$F$97="undrained"),BH519,""))</f>
        <v/>
      </c>
      <c r="FB519" s="409" t="str">
        <f>IF(AND('[1]Multi-Field'!$E$98=[1]Lists!BF519,'[1]Multi-Field'!$F$98="Drained"),BI519,IF(AND('[1]Multi-Field'!$E$98=[1]Lists!BF519,'[1]Multi-Field'!$F$98="undrained"),BH519,""))</f>
        <v/>
      </c>
      <c r="FC519" s="409" t="str">
        <f>IF(AND('[1]Multi-Field'!$E$99=[1]Lists!BF519,'[1]Multi-Field'!$F$99="Drained"),BI519,IF(AND('[1]Multi-Field'!$E$99=[1]Lists!BF519,'[1]Multi-Field'!$F$99="undrained"),BH519,""))</f>
        <v/>
      </c>
      <c r="FD519" s="409" t="str">
        <f>IF(AND('[1]Multi-Field'!$E$100=[1]Lists!BF519,'[1]Multi-Field'!$F$100="Drained"),BI519,IF(AND('[1]Multi-Field'!$E$100=[1]Lists!BF519,'[1]Multi-Field'!$F$100="undrained"),BH519,""))</f>
        <v/>
      </c>
      <c r="FE519" s="409" t="str">
        <f>IF(AND('[1]Multi-Field'!$E$101=[1]Lists!BF519,'[1]Multi-Field'!$F$101="Drained"),BI519,IF(AND('[1]Multi-Field'!$E$101=[1]Lists!BF519,'[1]Multi-Field'!$F$101="undrained"),BH519,""))</f>
        <v/>
      </c>
      <c r="FF519" s="409" t="str">
        <f>IF(AND('[1]Multi-Field'!$E$102=[1]Lists!BF519,'[1]Multi-Field'!$F$102="Drained"),BI519,IF(AND('[1]Multi-Field'!$E$102=[1]Lists!BF519,'[1]Multi-Field'!$F$102="undrained"),BH519,""))</f>
        <v/>
      </c>
      <c r="FG519" s="409" t="str">
        <f>IF(AND('[1]Multi-Field'!$E$103=[1]Lists!BF519,'[1]Multi-Field'!$F$103="Drained"),BI519,IF(AND('[1]Multi-Field'!$E$103=[1]Lists!BF519,'[1]Multi-Field'!$F$103="undrained"),BH519,""))</f>
        <v/>
      </c>
      <c r="FH519" s="409" t="str">
        <f>IF(AND('[1]Multi-Field'!$E$104=[1]Lists!BF519,'[1]Multi-Field'!$F$104="Drained"),BI519,IF(AND('[1]Multi-Field'!$E$104=[1]Lists!BF519,'[1]Multi-Field'!$F$104="undrained"),BH519,""))</f>
        <v/>
      </c>
      <c r="FI519" s="409" t="str">
        <f>IF(AND('[1]Multi-Field'!$E$105=[1]Lists!BF519,'[1]Multi-Field'!$F$105="Drained"),BI519,IF(AND('[1]Multi-Field'!$E$105=[1]Lists!BF519,'[1]Multi-Field'!$F$105="undrained"),BH519,""))</f>
        <v/>
      </c>
      <c r="FJ519" s="409" t="str">
        <f>IF(AND('[1]Multi-Field'!$E$106=[1]Lists!BF519,'[1]Multi-Field'!$F$106="Drained"),BI519,IF(AND('[1]Multi-Field'!$E$106=[1]Lists!BF519,'[1]Multi-Field'!$F$106="undrained"),BH519,""))</f>
        <v/>
      </c>
      <c r="FK519" s="409" t="str">
        <f>IF(AND('[1]Multi-Field'!$E$107=[1]Lists!BF519,'[1]Multi-Field'!$F$107="Drained"),BI519,IF(AND('[1]Multi-Field'!$E$107=[1]Lists!BF519,'[1]Multi-Field'!$F$107="undrained"),BH519,""))</f>
        <v/>
      </c>
      <c r="FL519" s="409" t="str">
        <f>IF(AND('[1]Multi-Field'!$E$108=[1]Lists!BF519,'[1]Multi-Field'!$F$108="Drained"),BI519,IF(AND('[1]Multi-Field'!$E$108=[1]Lists!BF519,'[1]Multi-Field'!$F$108="undrained"),BH519,""))</f>
        <v/>
      </c>
      <c r="FM519" s="409" t="str">
        <f>IF(AND('[1]Multi-Field'!$E$109=[1]Lists!BF519,'[1]Multi-Field'!$F$109="Drained"),BI519,IF(AND('[1]Multi-Field'!$E$109=[1]Lists!BF519,'[1]Multi-Field'!$F$109="undrained"),BH519,""))</f>
        <v/>
      </c>
      <c r="FN519" s="409" t="str">
        <f>IF(AND('[1]Multi-Field'!$E$110=[1]Lists!BF519,'[1]Multi-Field'!$F$110="Drained"),BI519,IF(AND('[1]Multi-Field'!$E$110=[1]Lists!BF519,'[1]Multi-Field'!$F$110="undrained"),BH519,""))</f>
        <v/>
      </c>
      <c r="FO519" s="409" t="str">
        <f>IF(AND('[1]Multi-Field'!$E$111=[1]Lists!BF519,'[1]Multi-Field'!$F$111="Drained"),BI519,IF(AND('[1]Multi-Field'!$E$111=[1]Lists!BF519,'[1]Multi-Field'!$F$111="undrained"),BH519,""))</f>
        <v/>
      </c>
      <c r="FP519" s="409" t="str">
        <f>IF(AND('[1]Multi-Field'!$E$112=[1]Lists!BF519,'[1]Multi-Field'!$F$112="Drained"),BI519,IF(AND('[1]Multi-Field'!$E$112=[1]Lists!BF519,'[1]Multi-Field'!$F$112="undrained"),BH519,""))</f>
        <v/>
      </c>
      <c r="FQ519" s="409" t="str">
        <f>IF(AND('[1]Multi-Field'!$E$113=[1]Lists!BF519,'[1]Multi-Field'!$F$113="Drained"),BI519,IF(AND('[1]Multi-Field'!$E$113=[1]Lists!BF519,'[1]Multi-Field'!$F$113="undrained"),BH519,""))</f>
        <v/>
      </c>
      <c r="FR519" s="409" t="str">
        <f>IF(AND('[1]Multi-Field'!$E$114=[1]Lists!BF519,'[1]Multi-Field'!$F$114="Drained"),BI519,IF(AND('[1]Multi-Field'!$E$114=[1]Lists!BF519,'[1]Multi-Field'!$F$114="undrained"),BH519,""))</f>
        <v/>
      </c>
      <c r="FS519" s="409" t="str">
        <f>IF(AND('[1]Multi-Field'!$E$115=[1]Lists!BF519,'[1]Multi-Field'!$F$115="Drained"),BI519,IF(AND('[1]Multi-Field'!$E$115=[1]Lists!BF519,'[1]Multi-Field'!$F$115="undrained"),BH519,""))</f>
        <v/>
      </c>
      <c r="FT519" s="409" t="str">
        <f>IF(AND('[1]Multi-Field'!$E$116=[1]Lists!BF519,'[1]Multi-Field'!$F$116="Drained"),BI519,IF(AND('[1]Multi-Field'!$E$116=[1]Lists!BF519,'[1]Multi-Field'!$F$116="undrained"),BH519,""))</f>
        <v/>
      </c>
      <c r="FU519" s="409" t="str">
        <f>IF(AND('[1]Multi-Field'!$E$117=[1]Lists!BF519,'[1]Multi-Field'!$F$117="Drained"),BI519,IF(AND('[1]Multi-Field'!$E$117=[1]Lists!BF519,'[1]Multi-Field'!$F$117="undrained"),BH519,""))</f>
        <v/>
      </c>
      <c r="FV519" s="409" t="str">
        <f>IF(AND('[1]Multi-Field'!$E$118=[1]Lists!BF519,'[1]Multi-Field'!$F$118="Drained"),BI519,IF(AND('[1]Multi-Field'!$E$118=[1]Lists!BF519,'[1]Multi-Field'!$F$118="undrained"),BH519,""))</f>
        <v/>
      </c>
      <c r="FW519" s="409" t="str">
        <f>IF(AND('[1]Multi-Field'!$E$119=[1]Lists!BF519,'[1]Multi-Field'!$F$119="Drained"),BI519,IF(AND('[1]Multi-Field'!$E$119=[1]Lists!BF519,'[1]Multi-Field'!$F$119="undrained"),BH519,""))</f>
        <v/>
      </c>
      <c r="FX519" s="409" t="str">
        <f>IF(AND('[1]Multi-Field'!$E$120=[1]Lists!BF519,'[1]Multi-Field'!$F$120="Drained"),BI519,IF(AND('[1]Multi-Field'!$E$120=[1]Lists!BF519,'[1]Multi-Field'!$F$120="undrained"),BH519,""))</f>
        <v/>
      </c>
    </row>
    <row r="520" spans="1:185" ht="13.5" customHeight="1">
      <c r="A520" s="7" t="s">
        <v>606</v>
      </c>
      <c r="B520" s="7"/>
      <c r="C520" s="7"/>
      <c r="D520" s="8">
        <v>60</v>
      </c>
      <c r="E520" s="8">
        <f t="shared" si="74"/>
        <v>62</v>
      </c>
      <c r="F520" s="8">
        <f t="shared" si="75"/>
        <v>63</v>
      </c>
      <c r="G520" s="8">
        <v>65</v>
      </c>
      <c r="H520" s="8">
        <v>65</v>
      </c>
      <c r="I520" s="8">
        <f t="shared" si="78"/>
        <v>68</v>
      </c>
      <c r="J520" s="8">
        <f t="shared" si="79"/>
        <v>72</v>
      </c>
      <c r="K520" s="8">
        <v>75</v>
      </c>
      <c r="L520" s="8">
        <v>105</v>
      </c>
      <c r="M520" s="8">
        <f t="shared" si="76"/>
        <v>110</v>
      </c>
      <c r="N520" s="8">
        <f t="shared" si="77"/>
        <v>115</v>
      </c>
      <c r="O520" s="8">
        <v>120</v>
      </c>
      <c r="P520" s="391"/>
      <c r="Q520" s="84"/>
      <c r="R520" s="395"/>
      <c r="S520" s="395" t="str">
        <f t="shared" si="73"/>
        <v/>
      </c>
      <c r="T520" s="395"/>
      <c r="U520" s="396"/>
      <c r="BF520" s="411" t="s">
        <v>1683</v>
      </c>
      <c r="BG520" s="412">
        <v>2</v>
      </c>
      <c r="BH520" s="412">
        <v>3</v>
      </c>
      <c r="BI520" s="412">
        <v>4.5</v>
      </c>
      <c r="BJ520" s="409" t="e">
        <f>IF(AND('[1]Single Field'!#REF!=[1]Lists!BF520,'[1]Single Field'!#REF!="Drained"),"x",IF(AND('[1]Single Field'!#REF!=[1]Lists!BF520,'[1]Single Field'!#REF!="Undrained"),O,""))</f>
        <v>#REF!</v>
      </c>
      <c r="BK520" s="409" t="str">
        <f>IF(AND('[1]Multi-Field'!$E$3=[1]Lists!BF520,'[1]Multi-Field'!$F$3="Drained"),BI520,IF(AND('[1]Multi-Field'!$E$3=BF520,'[1]Multi-Field'!$F$3="undrained"),BH520,""))</f>
        <v/>
      </c>
      <c r="BL520" s="409" t="str">
        <f>IF(AND('[1]Multi-Field'!$E$4=BF520,'[1]Multi-Field'!$F$4="Drained"),BI520,IF(AND('[1]Multi-Field'!$E$4=BF520,'[1]Multi-Field'!$F$4="undrained"),BH520,""))</f>
        <v/>
      </c>
      <c r="BM520" s="409" t="str">
        <f>IF(AND('[1]Multi-Field'!$E$5=BF520,'[1]Multi-Field'!$F$5="Drained"),BI520,IF(AND('[1]Multi-Field'!$E$5=BF520,'[1]Multi-Field'!$F$5="undrained"),BH520,""))</f>
        <v/>
      </c>
      <c r="BN520" s="409" t="str">
        <f>IF(AND('[1]Multi-Field'!$E$6=BF520,'[1]Multi-Field'!$F$6="Drained"),BI520,IF(AND('[1]Multi-Field'!$E$6=BF520,'[1]Multi-Field'!$F$6="undrained"),BH520,""))</f>
        <v/>
      </c>
      <c r="BO520" s="409" t="str">
        <f>IF(AND('[1]Multi-Field'!$E$7=BF520,'[1]Multi-Field'!$F$7="Drained"),BI520,IF(AND('[1]Multi-Field'!$E$7=BF520,'[1]Multi-Field'!$F$7="undrained"),BH520,""))</f>
        <v/>
      </c>
      <c r="BP520" s="409" t="str">
        <f>IF(AND('[1]Multi-Field'!$E$8=BF520,'[1]Multi-Field'!$F$8="Drained"),BI520,IF(AND('[1]Multi-Field'!$E$8=BF520,'[1]Multi-Field'!$F$8="undrained"),BH520,""))</f>
        <v/>
      </c>
      <c r="BQ520" s="409" t="str">
        <f>IF(AND('[1]Multi-Field'!$E$9=BF520,'[1]Multi-Field'!$F$9="Drained"),BI520,IF(AND('[1]Multi-Field'!$E$9=BF520,'[1]Multi-Field'!$F$9="undrained"),BH520,""))</f>
        <v/>
      </c>
      <c r="BR520" s="409" t="str">
        <f>IF(AND('[1]Multi-Field'!$E$10=BF520,'[1]Multi-Field'!$F$10="Drained"),BI520,IF(AND('[1]Multi-Field'!$E$10=BF520,'[1]Multi-Field'!$F$10="undrained"),BH520,""))</f>
        <v/>
      </c>
      <c r="BS520" s="409" t="str">
        <f>IF(AND('[1]Multi-Field'!$E$11=BF520,'[1]Multi-Field'!$F$11="Drained"),BI520,IF(AND('[1]Multi-Field'!$E$11=BF520,'[1]Multi-Field'!$F$11="undrained"),BH520,""))</f>
        <v/>
      </c>
      <c r="BT520" s="409" t="str">
        <f>IF(AND('[1]Multi-Field'!$E$12=BF520,'[1]Multi-Field'!$F$12="Drained"),BI520,IF(AND('[1]Multi-Field'!$E$12=BF520,'[1]Multi-Field'!$F$12="undrained"),BH520,""))</f>
        <v/>
      </c>
      <c r="BU520" s="409" t="str">
        <f>IF(AND('[1]Multi-Field'!$E$13=BF520,'[1]Multi-Field'!$F$13="Drained"),BI520,IF(AND('[1]Multi-Field'!$E$3=BF520,'[1]Multi-Field'!$F$13="undrained"),BH520,""))</f>
        <v/>
      </c>
      <c r="BV520" s="409" t="str">
        <f>IF(AND('[1]Multi-Field'!$E$14=BF520,'[1]Multi-Field'!$F$14="Drained"),BI520,IF(AND('[1]Multi-Field'!$E$14=BF520,'[1]Multi-Field'!$F$14="undrained"),BH520,""))</f>
        <v/>
      </c>
      <c r="BW520" s="409" t="str">
        <f>IF(AND('[1]Multi-Field'!$E$15=BF520,'[1]Multi-Field'!$F$15="Drained"),BI520,IF(AND('[1]Multi-Field'!$E$15=BF520,'[1]Multi-Field'!$F$15="undrained"),BH520,""))</f>
        <v/>
      </c>
      <c r="BX520" s="409" t="str">
        <f>IF(AND('[1]Multi-Field'!$E$16=[1]Lists!BF520,'[1]Multi-Field'!$F$16="Drained"),BI520,IF(AND('[1]Multi-Field'!$E$16=[1]Lists!BF520,'[1]Multi-Field'!$F$16="undrained"),BH520,""))</f>
        <v/>
      </c>
      <c r="BY520" s="409" t="str">
        <f>IF(AND('[1]Multi-Field'!$E$17=[1]Lists!BF520,'[1]Multi-Field'!$F$17="Drained"),BI520,IF(AND('[1]Multi-Field'!$E$17=[1]Lists!BF520,'[1]Multi-Field'!$F$17="undrained"),BH520,""))</f>
        <v/>
      </c>
      <c r="BZ520" s="409" t="str">
        <f>IF(AND('[1]Multi-Field'!$E$18=[1]Lists!BF520,'[1]Multi-Field'!$F$18="Drained"),BI520,IF(AND('[1]Multi-Field'!$E$18=[1]Lists!BF520,'[1]Multi-Field'!$F$18="undrained"),BH520,""))</f>
        <v/>
      </c>
      <c r="CA520" s="409" t="str">
        <f>IF(AND('[1]Multi-Field'!$E$19=[1]Lists!BF520,'[1]Multi-Field'!$F$19="Drained"),BI520,IF(AND('[1]Multi-Field'!$E$19=[1]Lists!BF520,'[1]Multi-Field'!$F$19="undrained"),BH520,""))</f>
        <v/>
      </c>
      <c r="CB520" s="409" t="str">
        <f>IF(AND('[1]Multi-Field'!$E$20=[1]Lists!BF520,'[1]Multi-Field'!$F$20="Drained"),BI520,IF(AND('[1]Multi-Field'!$E$20=[1]Lists!BF520,'[1]Multi-Field'!$F$20="undrained"),BH520,""))</f>
        <v/>
      </c>
      <c r="CC520" s="409" t="str">
        <f>IF(AND('[1]Multi-Field'!$E$21=[1]Lists!BF520,'[1]Multi-Field'!$F$21="Drained"),BI520,IF(AND('[1]Multi-Field'!$E$21=[1]Lists!BF520,'[1]Multi-Field'!$F$21="undrained"),BH520,""))</f>
        <v/>
      </c>
      <c r="CD520" s="409" t="str">
        <f>IF(AND('[1]Multi-Field'!$E$22=[1]Lists!BF520,'[1]Multi-Field'!$F$22="Drained"),BI520,IF(AND('[1]Multi-Field'!$E$22=[1]Lists!BF520,'[1]Multi-Field'!$F$22="undrained"),BH520,""))</f>
        <v/>
      </c>
      <c r="CE520" s="409" t="str">
        <f>IF(AND('[1]Multi-Field'!$E$23=[1]Lists!BF520,'[1]Multi-Field'!$F$23="Drained"),BI520,IF(AND('[1]Multi-Field'!$E$23=[1]Lists!BF520,'[1]Multi-Field'!$F$23="undrained"),BH520,""))</f>
        <v/>
      </c>
      <c r="CF520" s="409" t="str">
        <f>IF(AND('[1]Multi-Field'!$E$24=[1]Lists!BF520,'[1]Multi-Field'!$F$24="Drained"),BI520,IF(AND('[1]Multi-Field'!$E$24=[1]Lists!BF520,'[1]Multi-Field'!$F$24="undrained"),BH520,""))</f>
        <v/>
      </c>
      <c r="CG520" s="409" t="str">
        <f>IF(AND('[1]Multi-Field'!$E$25=[1]Lists!BF520,'[1]Multi-Field'!$F$25="Drained"),BI520,IF(AND('[1]Multi-Field'!$E$25=[1]Lists!BF520,'[1]Multi-Field'!$F$25="undrained"),BH520,""))</f>
        <v/>
      </c>
      <c r="CH520" s="409" t="str">
        <f>IF(AND('[1]Multi-Field'!$E$26=[1]Lists!BF520,'[1]Multi-Field'!$F$26="Drained"),BI520,IF(AND('[1]Multi-Field'!$E$26=[1]Lists!BF520,'[1]Multi-Field'!$F$26="undrained"),BH520,""))</f>
        <v/>
      </c>
      <c r="CI520" s="409" t="str">
        <f>IF(AND('[1]Multi-Field'!$E$27=[1]Lists!BF520,'[1]Multi-Field'!$F$27="Drained"),BI520,IF(AND('[1]Multi-Field'!$E$27=[1]Lists!BF520,'[1]Multi-Field'!$F$27="undrained"),BH520,""))</f>
        <v/>
      </c>
      <c r="CJ520" s="409" t="str">
        <f>IF(AND('[1]Multi-Field'!$E$28=[1]Lists!BF520,'[1]Multi-Field'!$F$28="Drained"),BI520,IF(AND('[1]Multi-Field'!$E$28=[1]Lists!BF520,'[1]Multi-Field'!$F$28="undrained"),BH520,""))</f>
        <v/>
      </c>
      <c r="CK520" s="409" t="str">
        <f>IF(AND('[1]Multi-Field'!$E$29=[1]Lists!BF520,'[1]Multi-Field'!$F$29="Drained"),BI520,IF(AND('[1]Multi-Field'!$E$29=[1]Lists!BF520,'[1]Multi-Field'!$F$29="undrained"),BH520,""))</f>
        <v/>
      </c>
      <c r="CL520" s="409" t="str">
        <f>IF(AND('[1]Multi-Field'!$E$30=[1]Lists!BF520,'[1]Multi-Field'!$F$30="Drained"),BI520,IF(AND('[1]Multi-Field'!$E$30=[1]Lists!BF520,'[1]Multi-Field'!$F$30="undrained"),BH520,""))</f>
        <v/>
      </c>
      <c r="CM520" s="409" t="str">
        <f>IF(AND('[1]Multi-Field'!$E$31=[1]Lists!BF520,'[1]Multi-Field'!$F$31="Drained"),BI520,IF(AND('[1]Multi-Field'!$E$31=[1]Lists!BF520,'[1]Multi-Field'!$F$31="undrained"),BH520,""))</f>
        <v/>
      </c>
      <c r="CN520" s="409" t="str">
        <f>IF(AND('[1]Multi-Field'!$E$32=[1]Lists!BF520,'[1]Multi-Field'!$F$32="Drained"),BI520,IF(AND('[1]Multi-Field'!$E$32=[1]Lists!BF520,'[1]Multi-Field'!$F$32="undrained"),BH520,""))</f>
        <v/>
      </c>
      <c r="CO520" s="409" t="str">
        <f>IF(AND('[1]Multi-Field'!$E$33=[1]Lists!BF520,'[1]Multi-Field'!$F$33="Drained"),BI520,IF(AND('[1]Multi-Field'!$E$33=[1]Lists!BF520,'[1]Multi-Field'!$F$33="undrained"),BH520,""))</f>
        <v/>
      </c>
      <c r="CP520" s="409" t="str">
        <f>IF(AND('[1]Multi-Field'!$E$34=[1]Lists!BF520,'[1]Multi-Field'!$F$34="Drained"),BI520,IF(AND('[1]Multi-Field'!$E$34=[1]Lists!BF520,'[1]Multi-Field'!$F$34="undrained"),BH520,""))</f>
        <v/>
      </c>
      <c r="CQ520" s="409" t="str">
        <f>IF(AND('[1]Multi-Field'!$E$35=[1]Lists!BF520,'[1]Multi-Field'!$F$35="Drained"),BI520,IF(AND('[1]Multi-Field'!$E$35=[1]Lists!BF520,'[1]Multi-Field'!$F$35="undrained"),BH520,""))</f>
        <v/>
      </c>
      <c r="CR520" s="409" t="str">
        <f>IF(AND('[1]Multi-Field'!$E$36=[1]Lists!BF520,'[1]Multi-Field'!$F$36="Drained"),BI520,IF(AND('[1]Multi-Field'!$E$36=[1]Lists!BF520,'[1]Multi-Field'!$F$36="undrained"),BH520,""))</f>
        <v/>
      </c>
      <c r="CS520" s="409" t="str">
        <f>IF(AND('[1]Multi-Field'!$E$37=[1]Lists!BF520,'[1]Multi-Field'!$F$37="Drained"),BI520,IF(AND('[1]Multi-Field'!$E$37=[1]Lists!BF520,'[1]Multi-Field'!$F$37="undrained"),BH520,""))</f>
        <v/>
      </c>
      <c r="CT520" s="409" t="str">
        <f>IF(AND('[1]Multi-Field'!$E$38=[1]Lists!BF520,'[1]Multi-Field'!$F$38="Drained"),BI520,IF(AND('[1]Multi-Field'!$E$38=[1]Lists!BF520,'[1]Multi-Field'!$F$38="undrained"),BH520,""))</f>
        <v/>
      </c>
      <c r="CU520" s="409" t="str">
        <f>IF(AND('[1]Multi-Field'!$E$39=[1]Lists!BF520,'[1]Multi-Field'!$F$39="Drained"),BI520,IF(AND('[1]Multi-Field'!$E$39=[1]Lists!BF520,'[1]Multi-Field'!$F$39="undrained"),BH520,""))</f>
        <v/>
      </c>
      <c r="CV520" s="409" t="str">
        <f>IF(AND('[1]Multi-Field'!$E$40=[1]Lists!BF520,'[1]Multi-Field'!$F$40="Drained"),BI520,IF(AND('[1]Multi-Field'!$E$40=[1]Lists!BF520,'[1]Multi-Field'!$F$40="undrained"),BH520,""))</f>
        <v/>
      </c>
      <c r="CW520" s="409" t="str">
        <f>IF(AND('[1]Multi-Field'!$E$41=[1]Lists!BF520,'[1]Multi-Field'!$F$40="Drained"),BI520,IF(AND('[1]Multi-Field'!$E$40=[1]Lists!BF520,'[1]Multi-Field'!$F$40="undrained"),BH520,""))</f>
        <v/>
      </c>
      <c r="CX520" s="409" t="str">
        <f>IF(AND('[1]Multi-Field'!$E$42=[1]Lists!BF520,'[1]Multi-Field'!$F$42="Drained"),BI520,IF(AND('[1]Multi-Field'!$E$42=[1]Lists!BF520,'[1]Multi-Field'!$F$42="undrained"),BH520,""))</f>
        <v/>
      </c>
      <c r="CY520" s="409" t="str">
        <f>IF(AND('[1]Multi-Field'!$E$43=[1]Lists!BF520,'[1]Multi-Field'!$F$43="Drained"),BI520,IF(AND('[1]Multi-Field'!$E$43=[1]Lists!BF520,'[1]Multi-Field'!$F$43="undrained"),BH520,""))</f>
        <v/>
      </c>
      <c r="CZ520" s="409" t="str">
        <f>IF(AND('[1]Multi-Field'!$E$44=[1]Lists!BF520,'[1]Multi-Field'!$F$44="Drained"),BI520,IF(AND('[1]Multi-Field'!$E$44=[1]Lists!BF520,'[1]Multi-Field'!$F$44="undrained"),BH520,""))</f>
        <v/>
      </c>
      <c r="DA520" s="409" t="str">
        <f>IF(AND('[1]Multi-Field'!$E$45=[1]Lists!BF520,'[1]Multi-Field'!$F$45="Drained"),BI520,IF(AND('[1]Multi-Field'!$E$45=[1]Lists!BF520,'[1]Multi-Field'!$F$45="undrained"),BH520,""))</f>
        <v/>
      </c>
      <c r="DB520" s="409" t="str">
        <f>IF(AND('[1]Multi-Field'!$E$46=[1]Lists!BF520,'[1]Multi-Field'!$F$46="Drained"),BI520,IF(AND('[1]Multi-Field'!$E$46=[1]Lists!BF520,'[1]Multi-Field'!$F$46="undrained"),BH520,""))</f>
        <v/>
      </c>
      <c r="DC520" s="409" t="str">
        <f>IF(AND('[1]Multi-Field'!$E$47=[1]Lists!BF520,'[1]Multi-Field'!$F$47="Drained"),BI520,IF(AND('[1]Multi-Field'!$E$47=[1]Lists!BF520,'[1]Multi-Field'!$F$47="undrained"),BH520,""))</f>
        <v/>
      </c>
      <c r="DD520" s="409" t="str">
        <f>IF(AND('[1]Multi-Field'!$E$48=[1]Lists!BF520,'[1]Multi-Field'!$F$48="Drained"),BI520,IF(AND('[1]Multi-Field'!$E$48=[1]Lists!BF520,'[1]Multi-Field'!$F$48="undrained"),BH520,""))</f>
        <v/>
      </c>
      <c r="DE520" s="409" t="str">
        <f>IF(AND('[1]Multi-Field'!$E$49=[1]Lists!BF520,'[1]Multi-Field'!$F$49="Drained"),BI520,IF(AND('[1]Multi-Field'!$E$49=[1]Lists!BF520,'[1]Multi-Field'!$F$9="undrained"),BH520,""))</f>
        <v/>
      </c>
      <c r="DF520" s="409" t="str">
        <f>IF(AND('[1]Multi-Field'!$E$50=[1]Lists!BF520,'[1]Multi-Field'!$F$50="Drained"),BI520,IF(AND('[1]Multi-Field'!$E$50=[1]Lists!BF520,'[1]Multi-Field'!$F$50="undrained"),BH520,""))</f>
        <v/>
      </c>
      <c r="DG520" s="409" t="str">
        <f>IF(AND('[1]Multi-Field'!$E$51=[1]Lists!BF520,'[1]Multi-Field'!$F$51="Drained"),BI520,IF(AND('[1]Multi-Field'!$E$51=[1]Lists!BF520,'[1]Multi-Field'!$F$51="undrained"),BH520,""))</f>
        <v/>
      </c>
      <c r="DH520" s="409" t="str">
        <f>IF(AND('[1]Multi-Field'!$E$52=[1]Lists!BF520,'[1]Multi-Field'!$F$52="Drained"),BI520,IF(AND('[1]Multi-Field'!$E$52=[1]Lists!BF520,'[1]Multi-Field'!$F$52="undrained"),BH520,""))</f>
        <v/>
      </c>
      <c r="DI520" s="409" t="str">
        <f>IF(AND('[1]Multi-Field'!$E$53=[1]Lists!BF520,'[1]Multi-Field'!$F$53="Drained"),BI520,IF(AND('[1]Multi-Field'!$E$53=[1]Lists!BF520,'[1]Multi-Field'!$F$53="undrained"),BH520,""))</f>
        <v/>
      </c>
      <c r="DJ520" s="409" t="str">
        <f>IF(AND('[1]Multi-Field'!$E$54=[1]Lists!BF520,'[1]Multi-Field'!$F$54="Drained"),BI520,IF(AND('[1]Multi-Field'!$E$54=[1]Lists!BF520,'[1]Multi-Field'!$F$54="undrained"),BH520,""))</f>
        <v/>
      </c>
      <c r="DK520" s="409" t="str">
        <f>IF(AND('[1]Multi-Field'!$E$55=[1]Lists!BF520,'[1]Multi-Field'!$F$55="Drained"),BI520,IF(AND('[1]Multi-Field'!$E$55=[1]Lists!BF520,'[1]Multi-Field'!$F$55="undrained"),BH520,""))</f>
        <v/>
      </c>
      <c r="DL520" s="409" t="str">
        <f>IF(AND('[1]Multi-Field'!$E$56=[1]Lists!BF520,'[1]Multi-Field'!$F$56="Drained"),BI520,IF(AND('[1]Multi-Field'!$E$56=[1]Lists!BF520,'[1]Multi-Field'!$F$56="undrained"),BH520,""))</f>
        <v/>
      </c>
      <c r="DM520" s="409" t="str">
        <f>IF(AND('[1]Multi-Field'!$E$57=[1]Lists!BF520,'[1]Multi-Field'!$F$57="Drained"),BI520,IF(AND('[1]Multi-Field'!$E$57=[1]Lists!BF520,'[1]Multi-Field'!$F$57="undrained"),BH520,""))</f>
        <v/>
      </c>
      <c r="DN520" s="409" t="str">
        <f>IF(AND('[1]Multi-Field'!$E$58=[1]Lists!BF520,'[1]Multi-Field'!$F$58="Drained"),BI520,IF(AND('[1]Multi-Field'!$E$58=[1]Lists!BF520,'[1]Multi-Field'!$F$58="undrained"),BH520,""))</f>
        <v/>
      </c>
      <c r="DO520" s="409" t="str">
        <f>IF(AND('[1]Multi-Field'!$E$59=[1]Lists!BF520,'[1]Multi-Field'!$F$59="Drained"),BI520,IF(AND('[1]Multi-Field'!$E$59=[1]Lists!BF520,'[1]Multi-Field'!$F$59="undrained"),BH520,""))</f>
        <v/>
      </c>
      <c r="DP520" s="409" t="str">
        <f>IF(AND('[1]Multi-Field'!$E$60=[1]Lists!BF520,'[1]Multi-Field'!$F$60="Drained"),BI520,IF(AND('[1]Multi-Field'!$E$60=[1]Lists!BF520,'[1]Multi-Field'!$F$60="undrained"),BH520,""))</f>
        <v/>
      </c>
      <c r="DQ520" s="409" t="str">
        <f>IF(AND('[1]Multi-Field'!$E$61=[1]Lists!BF520,'[1]Multi-Field'!$F$61="Drained"),BI520,IF(AND('[1]Multi-Field'!$E$61=[1]Lists!BF520,'[1]Multi-Field'!$F$61="undrained"),BH520,""))</f>
        <v/>
      </c>
      <c r="DR520" s="409" t="str">
        <f>IF(AND('[1]Multi-Field'!$E$62=[1]Lists!BF520,'[1]Multi-Field'!$F$62="Drained"),BI520,IF(AND('[1]Multi-Field'!$E$62=[1]Lists!BF520,'[1]Multi-Field'!$F$62="undrained"),BH520,""))</f>
        <v/>
      </c>
      <c r="DS520" s="409" t="str">
        <f>IF(AND('[1]Multi-Field'!$E$63=[1]Lists!BF520,'[1]Multi-Field'!$F$63="Drained"),BI520,IF(AND('[1]Multi-Field'!$E$63=[1]Lists!BF520,'[1]Multi-Field'!$F$63="undrained"),BH520,""))</f>
        <v/>
      </c>
      <c r="DT520" s="409" t="str">
        <f>IF(AND('[1]Multi-Field'!$E$64=[1]Lists!BF520,'[1]Multi-Field'!$F$64="Drained"),BI520,IF(AND('[1]Multi-Field'!$E$64=[1]Lists!BF520,'[1]Multi-Field'!$F$64="undrained"),BH520,""))</f>
        <v/>
      </c>
      <c r="DU520" s="409" t="str">
        <f>IF(AND('[1]Multi-Field'!$E$65=[1]Lists!BF520,'[1]Multi-Field'!$F$65="Drained"),BI520,IF(AND('[1]Multi-Field'!$E$65=[1]Lists!BF520,'[1]Multi-Field'!$F$65="undrained"),BH520,""))</f>
        <v/>
      </c>
      <c r="DV520" s="409" t="str">
        <f>IF(AND('[1]Multi-Field'!$E$66=[1]Lists!BF520,'[1]Multi-Field'!$F$66="Drained"),BI520,IF(AND('[1]Multi-Field'!$E$66=[1]Lists!BF520,'[1]Multi-Field'!$F$66="undrained"),BH520,""))</f>
        <v/>
      </c>
      <c r="DW520" s="409" t="str">
        <f>IF(AND('[1]Multi-Field'!$E$67=[1]Lists!BF520,'[1]Multi-Field'!$F$67="Drained"),BI520,IF(AND('[1]Multi-Field'!$E$67=[1]Lists!BF520,'[1]Multi-Field'!$F$67="undrained"),BH520,""))</f>
        <v/>
      </c>
      <c r="DX520" s="409" t="str">
        <f>IF(AND('[1]Multi-Field'!$E$68=[1]Lists!BF520,'[1]Multi-Field'!$F$68="Drained"),BI520,IF(AND('[1]Multi-Field'!$E$68=[1]Lists!BF520,'[1]Multi-Field'!$F$68="undrained"),BH520,""))</f>
        <v/>
      </c>
      <c r="DY520" s="409" t="str">
        <f>IF(AND('[1]Multi-Field'!$E$69=[1]Lists!BF520,'[1]Multi-Field'!$F$69="Drained"),BI520,IF(AND('[1]Multi-Field'!$E$69=[1]Lists!BF520,'[1]Multi-Field'!$F$69="undrained"),BH520,""))</f>
        <v/>
      </c>
      <c r="DZ520" s="409" t="str">
        <f>IF(AND('[1]Multi-Field'!$E$70=[1]Lists!BF520,'[1]Multi-Field'!$F$70="Drained"),BI520,IF(AND('[1]Multi-Field'!$E$70=[1]Lists!BF520,'[1]Multi-Field'!$F$70="undrained"),BH520,""))</f>
        <v/>
      </c>
      <c r="EA520" s="409" t="str">
        <f>IF(AND('[1]Multi-Field'!$E$71=[1]Lists!BF520,'[1]Multi-Field'!$F$71="Drained"),BI520,IF(AND('[1]Multi-Field'!$E$71=[1]Lists!BF520,'[1]Multi-Field'!$F$71="undrained"),BH520,""))</f>
        <v/>
      </c>
      <c r="EB520" s="409" t="str">
        <f>IF(AND('[1]Multi-Field'!$E$72=[1]Lists!BF520,'[1]Multi-Field'!$F$72="Drained"),BI520,IF(AND('[1]Multi-Field'!$E$72=[1]Lists!BF520,'[1]Multi-Field'!$F$72="undrained"),BH520,""))</f>
        <v/>
      </c>
      <c r="EC520" s="409" t="str">
        <f>IF(AND('[1]Multi-Field'!$E$73=[1]Lists!BF520,'[1]Multi-Field'!$F$73="Drained"),BI520,IF(AND('[1]Multi-Field'!$E$73=[1]Lists!BF520,'[1]Multi-Field'!$F$73="undrained"),BH520,""))</f>
        <v/>
      </c>
      <c r="ED520" s="409" t="str">
        <f>IF(AND('[1]Multi-Field'!$E$74=[1]Lists!BF520,'[1]Multi-Field'!$F$74="Drained"),BI520,IF(AND('[1]Multi-Field'!$E$74=[1]Lists!BF520,'[1]Multi-Field'!$F$74="undrained"),BH520,""))</f>
        <v/>
      </c>
      <c r="EE520" s="409" t="str">
        <f>IF(AND('[1]Multi-Field'!$E$75=[1]Lists!BF520,'[1]Multi-Field'!$F$75="Drained"),BI520,IF(AND('[1]Multi-Field'!$E$75=[1]Lists!BF520,'[1]Multi-Field'!$F$75="undrained"),BH520,""))</f>
        <v/>
      </c>
      <c r="EF520" s="409" t="str">
        <f>IF(AND('[1]Multi-Field'!$E$76=[1]Lists!BF520,'[1]Multi-Field'!$F$76="Drained"),BI520,IF(AND('[1]Multi-Field'!$E$76=[1]Lists!BF520,'[1]Multi-Field'!$F$6="undrained"),BH520,""))</f>
        <v/>
      </c>
      <c r="EG520" s="409" t="str">
        <f>IF(AND('[1]Multi-Field'!$E$77=[1]Lists!BF520,'[1]Multi-Field'!$F$77="Drained"),BI520,IF(AND('[1]Multi-Field'!$E$77=[1]Lists!BF520,'[1]Multi-Field'!$F$77="undrained"),BH520,""))</f>
        <v/>
      </c>
      <c r="EH520" s="409" t="str">
        <f>IF(AND('[1]Multi-Field'!$E$78=[1]Lists!BF520,'[1]Multi-Field'!$F$78="Drained"),BI520,IF(AND('[1]Multi-Field'!$E$78=[1]Lists!BF520,'[1]Multi-Field'!$F$78="undrained"),BH520,""))</f>
        <v/>
      </c>
      <c r="EI520" s="409" t="str">
        <f>IF(AND('[1]Multi-Field'!$E$79=[1]Lists!BF520,'[1]Multi-Field'!$F$79="Drained"),BI520,IF(AND('[1]Multi-Field'!$E$79=[1]Lists!BF520,'[1]Multi-Field'!$F$79="undrained"),BH520,""))</f>
        <v/>
      </c>
      <c r="EJ520" s="409" t="str">
        <f>IF(AND('[1]Multi-Field'!$E$80=[1]Lists!BF520,'[1]Multi-Field'!$F$80="Drained"),BI520,IF(AND('[1]Multi-Field'!$E$80=[1]Lists!BF520,'[1]Multi-Field'!$F$80="undrained"),BH520,""))</f>
        <v/>
      </c>
      <c r="EK520" s="409" t="str">
        <f>IF(AND('[1]Multi-Field'!$E$81=[1]Lists!BF520,'[1]Multi-Field'!$F$81="Drained"),BI520,IF(AND('[1]Multi-Field'!$E$81=[1]Lists!BF520,'[1]Multi-Field'!$F$81="undrained"),BH520,""))</f>
        <v/>
      </c>
      <c r="EL520" s="409" t="str">
        <f>IF(AND('[1]Multi-Field'!$E$82=[1]Lists!BF520,'[1]Multi-Field'!$F$82="Drained"),BI520,IF(AND('[1]Multi-Field'!$E$82=[1]Lists!BF520,'[1]Multi-Field'!$F$82="undrained"),BH520,""))</f>
        <v/>
      </c>
      <c r="EM520" s="409" t="str">
        <f>IF(AND('[1]Multi-Field'!$E$83=[1]Lists!BF520,'[1]Multi-Field'!$F$83="Drained"),BI520,IF(AND('[1]Multi-Field'!$E$83=[1]Lists!BF520,'[1]Multi-Field'!$F$83="undrained"),BH520,""))</f>
        <v/>
      </c>
      <c r="EN520" s="409" t="str">
        <f>IF(AND('[1]Multi-Field'!$E$84=[1]Lists!BF520,'[1]Multi-Field'!$F$84="Drained"),BI520,IF(AND('[1]Multi-Field'!$E$84=[1]Lists!BF520,'[1]Multi-Field'!$F$84="undrained"),BH520,""))</f>
        <v/>
      </c>
      <c r="EO520" s="409" t="str">
        <f>IF(AND('[1]Multi-Field'!$E$85=[1]Lists!BF520,'[1]Multi-Field'!$F$85="Drained"),BI520,IF(AND('[1]Multi-Field'!$E$85=[1]Lists!BF520,'[1]Multi-Field'!$F$85="undrained"),BH520,""))</f>
        <v/>
      </c>
      <c r="EP520" s="409" t="str">
        <f>IF(AND('[1]Multi-Field'!$E$86=[1]Lists!BF520,'[1]Multi-Field'!$F$86="Drained"),BI520,IF(AND('[1]Multi-Field'!$E$86=[1]Lists!BF520,'[1]Multi-Field'!$F$86="undrained"),BH520,""))</f>
        <v/>
      </c>
      <c r="EQ520" s="409" t="str">
        <f>IF(AND('[1]Multi-Field'!$E$87=[1]Lists!BF520,'[1]Multi-Field'!$F$87="Drained"),BI520,IF(AND('[1]Multi-Field'!$E$87=[1]Lists!BF520,'[1]Multi-Field'!$F$87="undrained"),BH520,""))</f>
        <v/>
      </c>
      <c r="ER520" s="409" t="str">
        <f>IF(AND('[1]Multi-Field'!$E$88=[1]Lists!BF520,'[1]Multi-Field'!$F$88="Drained"),BI520,IF(AND('[1]Multi-Field'!$E$88=[1]Lists!BF520,'[1]Multi-Field'!$F$88="undrained"),BH520,""))</f>
        <v/>
      </c>
      <c r="ES520" s="409" t="str">
        <f>IF(AND('[1]Multi-Field'!$E$89=[1]Lists!BF520,'[1]Multi-Field'!$F$89="Drained"),BI520,IF(AND('[1]Multi-Field'!$E$89=[1]Lists!BF520,'[1]Multi-Field'!$F$89="undrained"),BH520,""))</f>
        <v/>
      </c>
      <c r="ET520" s="409" t="str">
        <f>IF(AND('[1]Multi-Field'!$E$90=[1]Lists!BF520,'[1]Multi-Field'!$F$90="Drained"),BI520,IF(AND('[1]Multi-Field'!$E$90=[1]Lists!BF520,'[1]Multi-Field'!$F$90="undrained"),BH520,""))</f>
        <v/>
      </c>
      <c r="EU520" s="409" t="str">
        <f>IF(AND('[1]Multi-Field'!$E$91=[1]Lists!BF520,'[1]Multi-Field'!$F$91="Drained"),BI520,IF(AND('[1]Multi-Field'!$E$91=[1]Lists!BF520,'[1]Multi-Field'!$F$91="undrained"),BH520,""))</f>
        <v/>
      </c>
      <c r="EV520" s="409" t="str">
        <f>IF(AND('[1]Multi-Field'!$E$92=[1]Lists!BF520,'[1]Multi-Field'!$F$92="Drained"),BI520,IF(AND('[1]Multi-Field'!$E$92=[1]Lists!BF520,'[1]Multi-Field'!$F$92="undrained"),BH520,""))</f>
        <v/>
      </c>
      <c r="EW520" s="409" t="str">
        <f>IF(AND('[1]Multi-Field'!$E$93=[1]Lists!BF520,'[1]Multi-Field'!$F$93="Drained"),BI520,IF(AND('[1]Multi-Field'!$E$93=[1]Lists!BF520,'[1]Multi-Field'!$F$93="undrained"),BH520,""))</f>
        <v/>
      </c>
      <c r="EX520" s="409" t="str">
        <f>IF(AND('[1]Multi-Field'!$E$94=[1]Lists!BF520,'[1]Multi-Field'!$F$94="Drained"),BI520,IF(AND('[1]Multi-Field'!$E$94=[1]Lists!BF520,'[1]Multi-Field'!$F$94="undrained"),BH520,""))</f>
        <v/>
      </c>
      <c r="EY520" s="409" t="str">
        <f>IF(AND('[1]Multi-Field'!$E$95=[1]Lists!BF520,'[1]Multi-Field'!$F$95="Drained"),BI520,IF(AND('[1]Multi-Field'!$E$95=[1]Lists!BF520,'[1]Multi-Field'!$F$95="undrained"),BH520,""))</f>
        <v/>
      </c>
      <c r="EZ520" s="409" t="str">
        <f>IF(AND('[1]Multi-Field'!$E$96=[1]Lists!BF520,'[1]Multi-Field'!$F$96="Drained"),BI520,IF(AND('[1]Multi-Field'!$E$96=[1]Lists!BF520,'[1]Multi-Field'!$F$96="undrained"),BH520,""))</f>
        <v/>
      </c>
      <c r="FA520" s="409" t="str">
        <f>IF(AND('[1]Multi-Field'!$E$97=[1]Lists!BF520,'[1]Multi-Field'!$F$97="Drained"),BI520,IF(AND('[1]Multi-Field'!$E$97=[1]Lists!BF520,'[1]Multi-Field'!$F$97="undrained"),BH520,""))</f>
        <v/>
      </c>
      <c r="FB520" s="409" t="str">
        <f>IF(AND('[1]Multi-Field'!$E$98=[1]Lists!BF520,'[1]Multi-Field'!$F$98="Drained"),BI520,IF(AND('[1]Multi-Field'!$E$98=[1]Lists!BF520,'[1]Multi-Field'!$F$98="undrained"),BH520,""))</f>
        <v/>
      </c>
      <c r="FC520" s="409" t="str">
        <f>IF(AND('[1]Multi-Field'!$E$99=[1]Lists!BF520,'[1]Multi-Field'!$F$99="Drained"),BI520,IF(AND('[1]Multi-Field'!$E$99=[1]Lists!BF520,'[1]Multi-Field'!$F$99="undrained"),BH520,""))</f>
        <v/>
      </c>
      <c r="FD520" s="409" t="str">
        <f>IF(AND('[1]Multi-Field'!$E$100=[1]Lists!BF520,'[1]Multi-Field'!$F$100="Drained"),BI520,IF(AND('[1]Multi-Field'!$E$100=[1]Lists!BF520,'[1]Multi-Field'!$F$100="undrained"),BH520,""))</f>
        <v/>
      </c>
      <c r="FE520" s="409" t="str">
        <f>IF(AND('[1]Multi-Field'!$E$101=[1]Lists!BF520,'[1]Multi-Field'!$F$101="Drained"),BI520,IF(AND('[1]Multi-Field'!$E$101=[1]Lists!BF520,'[1]Multi-Field'!$F$101="undrained"),BH520,""))</f>
        <v/>
      </c>
      <c r="FF520" s="409" t="str">
        <f>IF(AND('[1]Multi-Field'!$E$102=[1]Lists!BF520,'[1]Multi-Field'!$F$102="Drained"),BI520,IF(AND('[1]Multi-Field'!$E$102=[1]Lists!BF520,'[1]Multi-Field'!$F$102="undrained"),BH520,""))</f>
        <v/>
      </c>
      <c r="FG520" s="409" t="str">
        <f>IF(AND('[1]Multi-Field'!$E$103=[1]Lists!BF520,'[1]Multi-Field'!$F$103="Drained"),BI520,IF(AND('[1]Multi-Field'!$E$103=[1]Lists!BF520,'[1]Multi-Field'!$F$103="undrained"),BH520,""))</f>
        <v/>
      </c>
      <c r="FH520" s="409" t="str">
        <f>IF(AND('[1]Multi-Field'!$E$104=[1]Lists!BF520,'[1]Multi-Field'!$F$104="Drained"),BI520,IF(AND('[1]Multi-Field'!$E$104=[1]Lists!BF520,'[1]Multi-Field'!$F$104="undrained"),BH520,""))</f>
        <v/>
      </c>
      <c r="FI520" s="409" t="str">
        <f>IF(AND('[1]Multi-Field'!$E$105=[1]Lists!BF520,'[1]Multi-Field'!$F$105="Drained"),BI520,IF(AND('[1]Multi-Field'!$E$105=[1]Lists!BF520,'[1]Multi-Field'!$F$105="undrained"),BH520,""))</f>
        <v/>
      </c>
      <c r="FJ520" s="409" t="str">
        <f>IF(AND('[1]Multi-Field'!$E$106=[1]Lists!BF520,'[1]Multi-Field'!$F$106="Drained"),BI520,IF(AND('[1]Multi-Field'!$E$106=[1]Lists!BF520,'[1]Multi-Field'!$F$106="undrained"),BH520,""))</f>
        <v/>
      </c>
      <c r="FK520" s="409" t="str">
        <f>IF(AND('[1]Multi-Field'!$E$107=[1]Lists!BF520,'[1]Multi-Field'!$F$107="Drained"),BI520,IF(AND('[1]Multi-Field'!$E$107=[1]Lists!BF520,'[1]Multi-Field'!$F$107="undrained"),BH520,""))</f>
        <v/>
      </c>
      <c r="FL520" s="409" t="str">
        <f>IF(AND('[1]Multi-Field'!$E$108=[1]Lists!BF520,'[1]Multi-Field'!$F$108="Drained"),BI520,IF(AND('[1]Multi-Field'!$E$108=[1]Lists!BF520,'[1]Multi-Field'!$F$108="undrained"),BH520,""))</f>
        <v/>
      </c>
      <c r="FM520" s="409" t="str">
        <f>IF(AND('[1]Multi-Field'!$E$109=[1]Lists!BF520,'[1]Multi-Field'!$F$109="Drained"),BI520,IF(AND('[1]Multi-Field'!$E$109=[1]Lists!BF520,'[1]Multi-Field'!$F$109="undrained"),BH520,""))</f>
        <v/>
      </c>
      <c r="FN520" s="409" t="str">
        <f>IF(AND('[1]Multi-Field'!$E$110=[1]Lists!BF520,'[1]Multi-Field'!$F$110="Drained"),BI520,IF(AND('[1]Multi-Field'!$E$110=[1]Lists!BF520,'[1]Multi-Field'!$F$110="undrained"),BH520,""))</f>
        <v/>
      </c>
      <c r="FO520" s="409" t="str">
        <f>IF(AND('[1]Multi-Field'!$E$111=[1]Lists!BF520,'[1]Multi-Field'!$F$111="Drained"),BI520,IF(AND('[1]Multi-Field'!$E$111=[1]Lists!BF520,'[1]Multi-Field'!$F$111="undrained"),BH520,""))</f>
        <v/>
      </c>
      <c r="FP520" s="409" t="str">
        <f>IF(AND('[1]Multi-Field'!$E$112=[1]Lists!BF520,'[1]Multi-Field'!$F$112="Drained"),BI520,IF(AND('[1]Multi-Field'!$E$112=[1]Lists!BF520,'[1]Multi-Field'!$F$112="undrained"),BH520,""))</f>
        <v/>
      </c>
      <c r="FQ520" s="409" t="str">
        <f>IF(AND('[1]Multi-Field'!$E$113=[1]Lists!BF520,'[1]Multi-Field'!$F$113="Drained"),BI520,IF(AND('[1]Multi-Field'!$E$113=[1]Lists!BF520,'[1]Multi-Field'!$F$113="undrained"),BH520,""))</f>
        <v/>
      </c>
      <c r="FR520" s="409" t="str">
        <f>IF(AND('[1]Multi-Field'!$E$114=[1]Lists!BF520,'[1]Multi-Field'!$F$114="Drained"),BI520,IF(AND('[1]Multi-Field'!$E$114=[1]Lists!BF520,'[1]Multi-Field'!$F$114="undrained"),BH520,""))</f>
        <v/>
      </c>
      <c r="FS520" s="409" t="str">
        <f>IF(AND('[1]Multi-Field'!$E$115=[1]Lists!BF520,'[1]Multi-Field'!$F$115="Drained"),BI520,IF(AND('[1]Multi-Field'!$E$115=[1]Lists!BF520,'[1]Multi-Field'!$F$115="undrained"),BH520,""))</f>
        <v/>
      </c>
      <c r="FT520" s="409" t="str">
        <f>IF(AND('[1]Multi-Field'!$E$116=[1]Lists!BF520,'[1]Multi-Field'!$F$116="Drained"),BI520,IF(AND('[1]Multi-Field'!$E$116=[1]Lists!BF520,'[1]Multi-Field'!$F$116="undrained"),BH520,""))</f>
        <v/>
      </c>
      <c r="FU520" s="409" t="str">
        <f>IF(AND('[1]Multi-Field'!$E$117=[1]Lists!BF520,'[1]Multi-Field'!$F$117="Drained"),BI520,IF(AND('[1]Multi-Field'!$E$117=[1]Lists!BF520,'[1]Multi-Field'!$F$117="undrained"),BH520,""))</f>
        <v/>
      </c>
      <c r="FV520" s="409" t="str">
        <f>IF(AND('[1]Multi-Field'!$E$118=[1]Lists!BF520,'[1]Multi-Field'!$F$118="Drained"),BI520,IF(AND('[1]Multi-Field'!$E$118=[1]Lists!BF520,'[1]Multi-Field'!$F$118="undrained"),BH520,""))</f>
        <v/>
      </c>
      <c r="FW520" s="409" t="str">
        <f>IF(AND('[1]Multi-Field'!$E$119=[1]Lists!BF520,'[1]Multi-Field'!$F$119="Drained"),BI520,IF(AND('[1]Multi-Field'!$E$119=[1]Lists!BF520,'[1]Multi-Field'!$F$119="undrained"),BH520,""))</f>
        <v/>
      </c>
      <c r="FX520" s="409" t="str">
        <f>IF(AND('[1]Multi-Field'!$E$120=[1]Lists!BF520,'[1]Multi-Field'!$F$120="Drained"),BI520,IF(AND('[1]Multi-Field'!$E$120=[1]Lists!BF520,'[1]Multi-Field'!$F$120="undrained"),BH520,""))</f>
        <v/>
      </c>
    </row>
    <row r="521" spans="1:185" ht="13.5" customHeight="1" thickBot="1">
      <c r="A521" s="7" t="s">
        <v>607</v>
      </c>
      <c r="B521" s="7"/>
      <c r="C521" s="7"/>
      <c r="D521" s="8">
        <v>60</v>
      </c>
      <c r="E521" s="8">
        <f t="shared" si="74"/>
        <v>60</v>
      </c>
      <c r="F521" s="8">
        <f t="shared" si="75"/>
        <v>60</v>
      </c>
      <c r="G521" s="8">
        <v>60</v>
      </c>
      <c r="H521" s="8">
        <v>65</v>
      </c>
      <c r="I521" s="8">
        <f t="shared" si="78"/>
        <v>68</v>
      </c>
      <c r="J521" s="8">
        <f t="shared" si="79"/>
        <v>72</v>
      </c>
      <c r="K521" s="8">
        <v>75</v>
      </c>
      <c r="L521" s="8">
        <v>60</v>
      </c>
      <c r="M521" s="8">
        <f t="shared" si="76"/>
        <v>68</v>
      </c>
      <c r="N521" s="8">
        <f t="shared" si="77"/>
        <v>77</v>
      </c>
      <c r="O521" s="8">
        <v>85</v>
      </c>
      <c r="P521" s="391"/>
      <c r="Q521" s="85"/>
      <c r="R521" s="397"/>
      <c r="S521" s="395" t="str">
        <f t="shared" si="73"/>
        <v/>
      </c>
      <c r="T521" s="397"/>
      <c r="U521" s="398"/>
      <c r="BF521" s="411" t="s">
        <v>1684</v>
      </c>
      <c r="BG521" s="412">
        <v>4</v>
      </c>
      <c r="BH521" s="412">
        <v>2</v>
      </c>
      <c r="BI521" s="412">
        <v>3.5</v>
      </c>
      <c r="BJ521" s="409" t="e">
        <f>IF(AND('[1]Single Field'!#REF!=[1]Lists!BF521,'[1]Single Field'!#REF!="Drained"),"x",IF(AND('[1]Single Field'!#REF!=[1]Lists!BF521,'[1]Single Field'!#REF!="Undrained"),O,""))</f>
        <v>#REF!</v>
      </c>
      <c r="BK521" s="409" t="str">
        <f>IF(AND('[1]Multi-Field'!$E$3=[1]Lists!BF521,'[1]Multi-Field'!$F$3="Drained"),BI521,IF(AND('[1]Multi-Field'!$E$3=BF521,'[1]Multi-Field'!$F$3="undrained"),BH521,""))</f>
        <v/>
      </c>
      <c r="BL521" s="409" t="str">
        <f>IF(AND('[1]Multi-Field'!$E$4=BF521,'[1]Multi-Field'!$F$4="Drained"),BI521,IF(AND('[1]Multi-Field'!$E$4=BF521,'[1]Multi-Field'!$F$4="undrained"),BH521,""))</f>
        <v/>
      </c>
      <c r="BM521" s="409" t="str">
        <f>IF(AND('[1]Multi-Field'!$E$5=BF521,'[1]Multi-Field'!$F$5="Drained"),BI521,IF(AND('[1]Multi-Field'!$E$5=BF521,'[1]Multi-Field'!$F$5="undrained"),BH521,""))</f>
        <v/>
      </c>
      <c r="BN521" s="409" t="str">
        <f>IF(AND('[1]Multi-Field'!$E$6=BF521,'[1]Multi-Field'!$F$6="Drained"),BI521,IF(AND('[1]Multi-Field'!$E$6=BF521,'[1]Multi-Field'!$F$6="undrained"),BH521,""))</f>
        <v/>
      </c>
      <c r="BO521" s="409" t="str">
        <f>IF(AND('[1]Multi-Field'!$E$7=BF521,'[1]Multi-Field'!$F$7="Drained"),BI521,IF(AND('[1]Multi-Field'!$E$7=BF521,'[1]Multi-Field'!$F$7="undrained"),BH521,""))</f>
        <v/>
      </c>
      <c r="BP521" s="409" t="str">
        <f>IF(AND('[1]Multi-Field'!$E$8=BF521,'[1]Multi-Field'!$F$8="Drained"),BI521,IF(AND('[1]Multi-Field'!$E$8=BF521,'[1]Multi-Field'!$F$8="undrained"),BH521,""))</f>
        <v/>
      </c>
      <c r="BQ521" s="409" t="str">
        <f>IF(AND('[1]Multi-Field'!$E$9=BF521,'[1]Multi-Field'!$F$9="Drained"),BI521,IF(AND('[1]Multi-Field'!$E$9=BF521,'[1]Multi-Field'!$F$9="undrained"),BH521,""))</f>
        <v/>
      </c>
      <c r="BR521" s="409" t="str">
        <f>IF(AND('[1]Multi-Field'!$E$10=BF521,'[1]Multi-Field'!$F$10="Drained"),BI521,IF(AND('[1]Multi-Field'!$E$10=BF521,'[1]Multi-Field'!$F$10="undrained"),BH521,""))</f>
        <v/>
      </c>
      <c r="BS521" s="409" t="str">
        <f>IF(AND('[1]Multi-Field'!$E$11=BF521,'[1]Multi-Field'!$F$11="Drained"),BI521,IF(AND('[1]Multi-Field'!$E$11=BF521,'[1]Multi-Field'!$F$11="undrained"),BH521,""))</f>
        <v/>
      </c>
      <c r="BT521" s="409" t="str">
        <f>IF(AND('[1]Multi-Field'!$E$12=BF521,'[1]Multi-Field'!$F$12="Drained"),BI521,IF(AND('[1]Multi-Field'!$E$12=BF521,'[1]Multi-Field'!$F$12="undrained"),BH521,""))</f>
        <v/>
      </c>
      <c r="BU521" s="409" t="str">
        <f>IF(AND('[1]Multi-Field'!$E$13=BF521,'[1]Multi-Field'!$F$13="Drained"),BI521,IF(AND('[1]Multi-Field'!$E$3=BF521,'[1]Multi-Field'!$F$13="undrained"),BH521,""))</f>
        <v/>
      </c>
      <c r="BV521" s="409" t="str">
        <f>IF(AND('[1]Multi-Field'!$E$14=BF521,'[1]Multi-Field'!$F$14="Drained"),BI521,IF(AND('[1]Multi-Field'!$E$14=BF521,'[1]Multi-Field'!$F$14="undrained"),BH521,""))</f>
        <v/>
      </c>
      <c r="BW521" s="409" t="str">
        <f>IF(AND('[1]Multi-Field'!$E$15=BF521,'[1]Multi-Field'!$F$15="Drained"),BI521,IF(AND('[1]Multi-Field'!$E$15=BF521,'[1]Multi-Field'!$F$15="undrained"),BH521,""))</f>
        <v/>
      </c>
      <c r="BX521" s="409" t="str">
        <f>IF(AND('[1]Multi-Field'!$E$16=[1]Lists!BF521,'[1]Multi-Field'!$F$16="Drained"),BI521,IF(AND('[1]Multi-Field'!$E$16=[1]Lists!BF521,'[1]Multi-Field'!$F$16="undrained"),BH521,""))</f>
        <v/>
      </c>
      <c r="BY521" s="409" t="str">
        <f>IF(AND('[1]Multi-Field'!$E$17=[1]Lists!BF521,'[1]Multi-Field'!$F$17="Drained"),BI521,IF(AND('[1]Multi-Field'!$E$17=[1]Lists!BF521,'[1]Multi-Field'!$F$17="undrained"),BH521,""))</f>
        <v/>
      </c>
      <c r="BZ521" s="409" t="str">
        <f>IF(AND('[1]Multi-Field'!$E$18=[1]Lists!BF521,'[1]Multi-Field'!$F$18="Drained"),BI521,IF(AND('[1]Multi-Field'!$E$18=[1]Lists!BF521,'[1]Multi-Field'!$F$18="undrained"),BH521,""))</f>
        <v/>
      </c>
      <c r="CA521" s="409" t="str">
        <f>IF(AND('[1]Multi-Field'!$E$19=[1]Lists!BF521,'[1]Multi-Field'!$F$19="Drained"),BI521,IF(AND('[1]Multi-Field'!$E$19=[1]Lists!BF521,'[1]Multi-Field'!$F$19="undrained"),BH521,""))</f>
        <v/>
      </c>
      <c r="CB521" s="409" t="str">
        <f>IF(AND('[1]Multi-Field'!$E$20=[1]Lists!BF521,'[1]Multi-Field'!$F$20="Drained"),BI521,IF(AND('[1]Multi-Field'!$E$20=[1]Lists!BF521,'[1]Multi-Field'!$F$20="undrained"),BH521,""))</f>
        <v/>
      </c>
      <c r="CC521" s="409" t="str">
        <f>IF(AND('[1]Multi-Field'!$E$21=[1]Lists!BF521,'[1]Multi-Field'!$F$21="Drained"),BI521,IF(AND('[1]Multi-Field'!$E$21=[1]Lists!BF521,'[1]Multi-Field'!$F$21="undrained"),BH521,""))</f>
        <v/>
      </c>
      <c r="CD521" s="409" t="str">
        <f>IF(AND('[1]Multi-Field'!$E$22=[1]Lists!BF521,'[1]Multi-Field'!$F$22="Drained"),BI521,IF(AND('[1]Multi-Field'!$E$22=[1]Lists!BF521,'[1]Multi-Field'!$F$22="undrained"),BH521,""))</f>
        <v/>
      </c>
      <c r="CE521" s="409" t="str">
        <f>IF(AND('[1]Multi-Field'!$E$23=[1]Lists!BF521,'[1]Multi-Field'!$F$23="Drained"),BI521,IF(AND('[1]Multi-Field'!$E$23=[1]Lists!BF521,'[1]Multi-Field'!$F$23="undrained"),BH521,""))</f>
        <v/>
      </c>
      <c r="CF521" s="409" t="str">
        <f>IF(AND('[1]Multi-Field'!$E$24=[1]Lists!BF521,'[1]Multi-Field'!$F$24="Drained"),BI521,IF(AND('[1]Multi-Field'!$E$24=[1]Lists!BF521,'[1]Multi-Field'!$F$24="undrained"),BH521,""))</f>
        <v/>
      </c>
      <c r="CG521" s="409" t="str">
        <f>IF(AND('[1]Multi-Field'!$E$25=[1]Lists!BF521,'[1]Multi-Field'!$F$25="Drained"),BI521,IF(AND('[1]Multi-Field'!$E$25=[1]Lists!BF521,'[1]Multi-Field'!$F$25="undrained"),BH521,""))</f>
        <v/>
      </c>
      <c r="CH521" s="409" t="str">
        <f>IF(AND('[1]Multi-Field'!$E$26=[1]Lists!BF521,'[1]Multi-Field'!$F$26="Drained"),BI521,IF(AND('[1]Multi-Field'!$E$26=[1]Lists!BF521,'[1]Multi-Field'!$F$26="undrained"),BH521,""))</f>
        <v/>
      </c>
      <c r="CI521" s="409" t="str">
        <f>IF(AND('[1]Multi-Field'!$E$27=[1]Lists!BF521,'[1]Multi-Field'!$F$27="Drained"),BI521,IF(AND('[1]Multi-Field'!$E$27=[1]Lists!BF521,'[1]Multi-Field'!$F$27="undrained"),BH521,""))</f>
        <v/>
      </c>
      <c r="CJ521" s="409" t="str">
        <f>IF(AND('[1]Multi-Field'!$E$28=[1]Lists!BF521,'[1]Multi-Field'!$F$28="Drained"),BI521,IF(AND('[1]Multi-Field'!$E$28=[1]Lists!BF521,'[1]Multi-Field'!$F$28="undrained"),BH521,""))</f>
        <v/>
      </c>
      <c r="CK521" s="409" t="str">
        <f>IF(AND('[1]Multi-Field'!$E$29=[1]Lists!BF521,'[1]Multi-Field'!$F$29="Drained"),BI521,IF(AND('[1]Multi-Field'!$E$29=[1]Lists!BF521,'[1]Multi-Field'!$F$29="undrained"),BH521,""))</f>
        <v/>
      </c>
      <c r="CL521" s="409" t="str">
        <f>IF(AND('[1]Multi-Field'!$E$30=[1]Lists!BF521,'[1]Multi-Field'!$F$30="Drained"),BI521,IF(AND('[1]Multi-Field'!$E$30=[1]Lists!BF521,'[1]Multi-Field'!$F$30="undrained"),BH521,""))</f>
        <v/>
      </c>
      <c r="CM521" s="409" t="str">
        <f>IF(AND('[1]Multi-Field'!$E$31=[1]Lists!BF521,'[1]Multi-Field'!$F$31="Drained"),BI521,IF(AND('[1]Multi-Field'!$E$31=[1]Lists!BF521,'[1]Multi-Field'!$F$31="undrained"),BH521,""))</f>
        <v/>
      </c>
      <c r="CN521" s="409" t="str">
        <f>IF(AND('[1]Multi-Field'!$E$32=[1]Lists!BF521,'[1]Multi-Field'!$F$32="Drained"),BI521,IF(AND('[1]Multi-Field'!$E$32=[1]Lists!BF521,'[1]Multi-Field'!$F$32="undrained"),BH521,""))</f>
        <v/>
      </c>
      <c r="CO521" s="409" t="str">
        <f>IF(AND('[1]Multi-Field'!$E$33=[1]Lists!BF521,'[1]Multi-Field'!$F$33="Drained"),BI521,IF(AND('[1]Multi-Field'!$E$33=[1]Lists!BF521,'[1]Multi-Field'!$F$33="undrained"),BH521,""))</f>
        <v/>
      </c>
      <c r="CP521" s="409" t="str">
        <f>IF(AND('[1]Multi-Field'!$E$34=[1]Lists!BF521,'[1]Multi-Field'!$F$34="Drained"),BI521,IF(AND('[1]Multi-Field'!$E$34=[1]Lists!BF521,'[1]Multi-Field'!$F$34="undrained"),BH521,""))</f>
        <v/>
      </c>
      <c r="CQ521" s="409" t="str">
        <f>IF(AND('[1]Multi-Field'!$E$35=[1]Lists!BF521,'[1]Multi-Field'!$F$35="Drained"),BI521,IF(AND('[1]Multi-Field'!$E$35=[1]Lists!BF521,'[1]Multi-Field'!$F$35="undrained"),BH521,""))</f>
        <v/>
      </c>
      <c r="CR521" s="409" t="str">
        <f>IF(AND('[1]Multi-Field'!$E$36=[1]Lists!BF521,'[1]Multi-Field'!$F$36="Drained"),BI521,IF(AND('[1]Multi-Field'!$E$36=[1]Lists!BF521,'[1]Multi-Field'!$F$36="undrained"),BH521,""))</f>
        <v/>
      </c>
      <c r="CS521" s="409" t="str">
        <f>IF(AND('[1]Multi-Field'!$E$37=[1]Lists!BF521,'[1]Multi-Field'!$F$37="Drained"),BI521,IF(AND('[1]Multi-Field'!$E$37=[1]Lists!BF521,'[1]Multi-Field'!$F$37="undrained"),BH521,""))</f>
        <v/>
      </c>
      <c r="CT521" s="409" t="str">
        <f>IF(AND('[1]Multi-Field'!$E$38=[1]Lists!BF521,'[1]Multi-Field'!$F$38="Drained"),BI521,IF(AND('[1]Multi-Field'!$E$38=[1]Lists!BF521,'[1]Multi-Field'!$F$38="undrained"),BH521,""))</f>
        <v/>
      </c>
      <c r="CU521" s="409" t="str">
        <f>IF(AND('[1]Multi-Field'!$E$39=[1]Lists!BF521,'[1]Multi-Field'!$F$39="Drained"),BI521,IF(AND('[1]Multi-Field'!$E$39=[1]Lists!BF521,'[1]Multi-Field'!$F$39="undrained"),BH521,""))</f>
        <v/>
      </c>
      <c r="CV521" s="409" t="str">
        <f>IF(AND('[1]Multi-Field'!$E$40=[1]Lists!BF521,'[1]Multi-Field'!$F$40="Drained"),BI521,IF(AND('[1]Multi-Field'!$E$40=[1]Lists!BF521,'[1]Multi-Field'!$F$40="undrained"),BH521,""))</f>
        <v/>
      </c>
      <c r="CW521" s="409" t="str">
        <f>IF(AND('[1]Multi-Field'!$E$41=[1]Lists!BF521,'[1]Multi-Field'!$F$40="Drained"),BI521,IF(AND('[1]Multi-Field'!$E$40=[1]Lists!BF521,'[1]Multi-Field'!$F$40="undrained"),BH521,""))</f>
        <v/>
      </c>
      <c r="CX521" s="409" t="str">
        <f>IF(AND('[1]Multi-Field'!$E$42=[1]Lists!BF521,'[1]Multi-Field'!$F$42="Drained"),BI521,IF(AND('[1]Multi-Field'!$E$42=[1]Lists!BF521,'[1]Multi-Field'!$F$42="undrained"),BH521,""))</f>
        <v/>
      </c>
      <c r="CY521" s="409" t="str">
        <f>IF(AND('[1]Multi-Field'!$E$43=[1]Lists!BF521,'[1]Multi-Field'!$F$43="Drained"),BI521,IF(AND('[1]Multi-Field'!$E$43=[1]Lists!BF521,'[1]Multi-Field'!$F$43="undrained"),BH521,""))</f>
        <v/>
      </c>
      <c r="CZ521" s="409" t="str">
        <f>IF(AND('[1]Multi-Field'!$E$44=[1]Lists!BF521,'[1]Multi-Field'!$F$44="Drained"),BI521,IF(AND('[1]Multi-Field'!$E$44=[1]Lists!BF521,'[1]Multi-Field'!$F$44="undrained"),BH521,""))</f>
        <v/>
      </c>
      <c r="DA521" s="409" t="str">
        <f>IF(AND('[1]Multi-Field'!$E$45=[1]Lists!BF521,'[1]Multi-Field'!$F$45="Drained"),BI521,IF(AND('[1]Multi-Field'!$E$45=[1]Lists!BF521,'[1]Multi-Field'!$F$45="undrained"),BH521,""))</f>
        <v/>
      </c>
      <c r="DB521" s="409" t="str">
        <f>IF(AND('[1]Multi-Field'!$E$46=[1]Lists!BF521,'[1]Multi-Field'!$F$46="Drained"),BI521,IF(AND('[1]Multi-Field'!$E$46=[1]Lists!BF521,'[1]Multi-Field'!$F$46="undrained"),BH521,""))</f>
        <v/>
      </c>
      <c r="DC521" s="409" t="str">
        <f>IF(AND('[1]Multi-Field'!$E$47=[1]Lists!BF521,'[1]Multi-Field'!$F$47="Drained"),BI521,IF(AND('[1]Multi-Field'!$E$47=[1]Lists!BF521,'[1]Multi-Field'!$F$47="undrained"),BH521,""))</f>
        <v/>
      </c>
      <c r="DD521" s="409" t="str">
        <f>IF(AND('[1]Multi-Field'!$E$48=[1]Lists!BF521,'[1]Multi-Field'!$F$48="Drained"),BI521,IF(AND('[1]Multi-Field'!$E$48=[1]Lists!BF521,'[1]Multi-Field'!$F$48="undrained"),BH521,""))</f>
        <v/>
      </c>
      <c r="DE521" s="409" t="str">
        <f>IF(AND('[1]Multi-Field'!$E$49=[1]Lists!BF521,'[1]Multi-Field'!$F$49="Drained"),BI521,IF(AND('[1]Multi-Field'!$E$49=[1]Lists!BF521,'[1]Multi-Field'!$F$9="undrained"),BH521,""))</f>
        <v/>
      </c>
      <c r="DF521" s="409" t="str">
        <f>IF(AND('[1]Multi-Field'!$E$50=[1]Lists!BF521,'[1]Multi-Field'!$F$50="Drained"),BI521,IF(AND('[1]Multi-Field'!$E$50=[1]Lists!BF521,'[1]Multi-Field'!$F$50="undrained"),BH521,""))</f>
        <v/>
      </c>
      <c r="DG521" s="409" t="str">
        <f>IF(AND('[1]Multi-Field'!$E$51=[1]Lists!BF521,'[1]Multi-Field'!$F$51="Drained"),BI521,IF(AND('[1]Multi-Field'!$E$51=[1]Lists!BF521,'[1]Multi-Field'!$F$51="undrained"),BH521,""))</f>
        <v/>
      </c>
      <c r="DH521" s="409" t="str">
        <f>IF(AND('[1]Multi-Field'!$E$52=[1]Lists!BF521,'[1]Multi-Field'!$F$52="Drained"),BI521,IF(AND('[1]Multi-Field'!$E$52=[1]Lists!BF521,'[1]Multi-Field'!$F$52="undrained"),BH521,""))</f>
        <v/>
      </c>
      <c r="DI521" s="409" t="str">
        <f>IF(AND('[1]Multi-Field'!$E$53=[1]Lists!BF521,'[1]Multi-Field'!$F$53="Drained"),BI521,IF(AND('[1]Multi-Field'!$E$53=[1]Lists!BF521,'[1]Multi-Field'!$F$53="undrained"),BH521,""))</f>
        <v/>
      </c>
      <c r="DJ521" s="409" t="str">
        <f>IF(AND('[1]Multi-Field'!$E$54=[1]Lists!BF521,'[1]Multi-Field'!$F$54="Drained"),BI521,IF(AND('[1]Multi-Field'!$E$54=[1]Lists!BF521,'[1]Multi-Field'!$F$54="undrained"),BH521,""))</f>
        <v/>
      </c>
      <c r="DK521" s="409" t="str">
        <f>IF(AND('[1]Multi-Field'!$E$55=[1]Lists!BF521,'[1]Multi-Field'!$F$55="Drained"),BI521,IF(AND('[1]Multi-Field'!$E$55=[1]Lists!BF521,'[1]Multi-Field'!$F$55="undrained"),BH521,""))</f>
        <v/>
      </c>
      <c r="DL521" s="409" t="str">
        <f>IF(AND('[1]Multi-Field'!$E$56=[1]Lists!BF521,'[1]Multi-Field'!$F$56="Drained"),BI521,IF(AND('[1]Multi-Field'!$E$56=[1]Lists!BF521,'[1]Multi-Field'!$F$56="undrained"),BH521,""))</f>
        <v/>
      </c>
      <c r="DM521" s="409" t="str">
        <f>IF(AND('[1]Multi-Field'!$E$57=[1]Lists!BF521,'[1]Multi-Field'!$F$57="Drained"),BI521,IF(AND('[1]Multi-Field'!$E$57=[1]Lists!BF521,'[1]Multi-Field'!$F$57="undrained"),BH521,""))</f>
        <v/>
      </c>
      <c r="DN521" s="409" t="str">
        <f>IF(AND('[1]Multi-Field'!$E$58=[1]Lists!BF521,'[1]Multi-Field'!$F$58="Drained"),BI521,IF(AND('[1]Multi-Field'!$E$58=[1]Lists!BF521,'[1]Multi-Field'!$F$58="undrained"),BH521,""))</f>
        <v/>
      </c>
      <c r="DO521" s="409" t="str">
        <f>IF(AND('[1]Multi-Field'!$E$59=[1]Lists!BF521,'[1]Multi-Field'!$F$59="Drained"),BI521,IF(AND('[1]Multi-Field'!$E$59=[1]Lists!BF521,'[1]Multi-Field'!$F$59="undrained"),BH521,""))</f>
        <v/>
      </c>
      <c r="DP521" s="409" t="str">
        <f>IF(AND('[1]Multi-Field'!$E$60=[1]Lists!BF521,'[1]Multi-Field'!$F$60="Drained"),BI521,IF(AND('[1]Multi-Field'!$E$60=[1]Lists!BF521,'[1]Multi-Field'!$F$60="undrained"),BH521,""))</f>
        <v/>
      </c>
      <c r="DQ521" s="409" t="str">
        <f>IF(AND('[1]Multi-Field'!$E$61=[1]Lists!BF521,'[1]Multi-Field'!$F$61="Drained"),BI521,IF(AND('[1]Multi-Field'!$E$61=[1]Lists!BF521,'[1]Multi-Field'!$F$61="undrained"),BH521,""))</f>
        <v/>
      </c>
      <c r="DR521" s="409" t="str">
        <f>IF(AND('[1]Multi-Field'!$E$62=[1]Lists!BF521,'[1]Multi-Field'!$F$62="Drained"),BI521,IF(AND('[1]Multi-Field'!$E$62=[1]Lists!BF521,'[1]Multi-Field'!$F$62="undrained"),BH521,""))</f>
        <v/>
      </c>
      <c r="DS521" s="409" t="str">
        <f>IF(AND('[1]Multi-Field'!$E$63=[1]Lists!BF521,'[1]Multi-Field'!$F$63="Drained"),BI521,IF(AND('[1]Multi-Field'!$E$63=[1]Lists!BF521,'[1]Multi-Field'!$F$63="undrained"),BH521,""))</f>
        <v/>
      </c>
      <c r="DT521" s="409" t="str">
        <f>IF(AND('[1]Multi-Field'!$E$64=[1]Lists!BF521,'[1]Multi-Field'!$F$64="Drained"),BI521,IF(AND('[1]Multi-Field'!$E$64=[1]Lists!BF521,'[1]Multi-Field'!$F$64="undrained"),BH521,""))</f>
        <v/>
      </c>
      <c r="DU521" s="409" t="str">
        <f>IF(AND('[1]Multi-Field'!$E$65=[1]Lists!BF521,'[1]Multi-Field'!$F$65="Drained"),BI521,IF(AND('[1]Multi-Field'!$E$65=[1]Lists!BF521,'[1]Multi-Field'!$F$65="undrained"),BH521,""))</f>
        <v/>
      </c>
      <c r="DV521" s="409" t="str">
        <f>IF(AND('[1]Multi-Field'!$E$66=[1]Lists!BF521,'[1]Multi-Field'!$F$66="Drained"),BI521,IF(AND('[1]Multi-Field'!$E$66=[1]Lists!BF521,'[1]Multi-Field'!$F$66="undrained"),BH521,""))</f>
        <v/>
      </c>
      <c r="DW521" s="409" t="str">
        <f>IF(AND('[1]Multi-Field'!$E$67=[1]Lists!BF521,'[1]Multi-Field'!$F$67="Drained"),BI521,IF(AND('[1]Multi-Field'!$E$67=[1]Lists!BF521,'[1]Multi-Field'!$F$67="undrained"),BH521,""))</f>
        <v/>
      </c>
      <c r="DX521" s="409" t="str">
        <f>IF(AND('[1]Multi-Field'!$E$68=[1]Lists!BF521,'[1]Multi-Field'!$F$68="Drained"),BI521,IF(AND('[1]Multi-Field'!$E$68=[1]Lists!BF521,'[1]Multi-Field'!$F$68="undrained"),BH521,""))</f>
        <v/>
      </c>
      <c r="DY521" s="409" t="str">
        <f>IF(AND('[1]Multi-Field'!$E$69=[1]Lists!BF521,'[1]Multi-Field'!$F$69="Drained"),BI521,IF(AND('[1]Multi-Field'!$E$69=[1]Lists!BF521,'[1]Multi-Field'!$F$69="undrained"),BH521,""))</f>
        <v/>
      </c>
      <c r="DZ521" s="409" t="str">
        <f>IF(AND('[1]Multi-Field'!$E$70=[1]Lists!BF521,'[1]Multi-Field'!$F$70="Drained"),BI521,IF(AND('[1]Multi-Field'!$E$70=[1]Lists!BF521,'[1]Multi-Field'!$F$70="undrained"),BH521,""))</f>
        <v/>
      </c>
      <c r="EA521" s="409" t="str">
        <f>IF(AND('[1]Multi-Field'!$E$71=[1]Lists!BF521,'[1]Multi-Field'!$F$71="Drained"),BI521,IF(AND('[1]Multi-Field'!$E$71=[1]Lists!BF521,'[1]Multi-Field'!$F$71="undrained"),BH521,""))</f>
        <v/>
      </c>
      <c r="EB521" s="409" t="str">
        <f>IF(AND('[1]Multi-Field'!$E$72=[1]Lists!BF521,'[1]Multi-Field'!$F$72="Drained"),BI521,IF(AND('[1]Multi-Field'!$E$72=[1]Lists!BF521,'[1]Multi-Field'!$F$72="undrained"),BH521,""))</f>
        <v/>
      </c>
      <c r="EC521" s="409" t="str">
        <f>IF(AND('[1]Multi-Field'!$E$73=[1]Lists!BF521,'[1]Multi-Field'!$F$73="Drained"),BI521,IF(AND('[1]Multi-Field'!$E$73=[1]Lists!BF521,'[1]Multi-Field'!$F$73="undrained"),BH521,""))</f>
        <v/>
      </c>
      <c r="ED521" s="409" t="str">
        <f>IF(AND('[1]Multi-Field'!$E$74=[1]Lists!BF521,'[1]Multi-Field'!$F$74="Drained"),BI521,IF(AND('[1]Multi-Field'!$E$74=[1]Lists!BF521,'[1]Multi-Field'!$F$74="undrained"),BH521,""))</f>
        <v/>
      </c>
      <c r="EE521" s="409" t="str">
        <f>IF(AND('[1]Multi-Field'!$E$75=[1]Lists!BF521,'[1]Multi-Field'!$F$75="Drained"),BI521,IF(AND('[1]Multi-Field'!$E$75=[1]Lists!BF521,'[1]Multi-Field'!$F$75="undrained"),BH521,""))</f>
        <v/>
      </c>
      <c r="EF521" s="409" t="str">
        <f>IF(AND('[1]Multi-Field'!$E$76=[1]Lists!BF521,'[1]Multi-Field'!$F$76="Drained"),BI521,IF(AND('[1]Multi-Field'!$E$76=[1]Lists!BF521,'[1]Multi-Field'!$F$6="undrained"),BH521,""))</f>
        <v/>
      </c>
      <c r="EG521" s="409" t="str">
        <f>IF(AND('[1]Multi-Field'!$E$77=[1]Lists!BF521,'[1]Multi-Field'!$F$77="Drained"),BI521,IF(AND('[1]Multi-Field'!$E$77=[1]Lists!BF521,'[1]Multi-Field'!$F$77="undrained"),BH521,""))</f>
        <v/>
      </c>
      <c r="EH521" s="409" t="str">
        <f>IF(AND('[1]Multi-Field'!$E$78=[1]Lists!BF521,'[1]Multi-Field'!$F$78="Drained"),BI521,IF(AND('[1]Multi-Field'!$E$78=[1]Lists!BF521,'[1]Multi-Field'!$F$78="undrained"),BH521,""))</f>
        <v/>
      </c>
      <c r="EI521" s="409" t="str">
        <f>IF(AND('[1]Multi-Field'!$E$79=[1]Lists!BF521,'[1]Multi-Field'!$F$79="Drained"),BI521,IF(AND('[1]Multi-Field'!$E$79=[1]Lists!BF521,'[1]Multi-Field'!$F$79="undrained"),BH521,""))</f>
        <v/>
      </c>
      <c r="EJ521" s="409" t="str">
        <f>IF(AND('[1]Multi-Field'!$E$80=[1]Lists!BF521,'[1]Multi-Field'!$F$80="Drained"),BI521,IF(AND('[1]Multi-Field'!$E$80=[1]Lists!BF521,'[1]Multi-Field'!$F$80="undrained"),BH521,""))</f>
        <v/>
      </c>
      <c r="EK521" s="409" t="str">
        <f>IF(AND('[1]Multi-Field'!$E$81=[1]Lists!BF521,'[1]Multi-Field'!$F$81="Drained"),BI521,IF(AND('[1]Multi-Field'!$E$81=[1]Lists!BF521,'[1]Multi-Field'!$F$81="undrained"),BH521,""))</f>
        <v/>
      </c>
      <c r="EL521" s="409" t="str">
        <f>IF(AND('[1]Multi-Field'!$E$82=[1]Lists!BF521,'[1]Multi-Field'!$F$82="Drained"),BI521,IF(AND('[1]Multi-Field'!$E$82=[1]Lists!BF521,'[1]Multi-Field'!$F$82="undrained"),BH521,""))</f>
        <v/>
      </c>
      <c r="EM521" s="409" t="str">
        <f>IF(AND('[1]Multi-Field'!$E$83=[1]Lists!BF521,'[1]Multi-Field'!$F$83="Drained"),BI521,IF(AND('[1]Multi-Field'!$E$83=[1]Lists!BF521,'[1]Multi-Field'!$F$83="undrained"),BH521,""))</f>
        <v/>
      </c>
      <c r="EN521" s="409" t="str">
        <f>IF(AND('[1]Multi-Field'!$E$84=[1]Lists!BF521,'[1]Multi-Field'!$F$84="Drained"),BI521,IF(AND('[1]Multi-Field'!$E$84=[1]Lists!BF521,'[1]Multi-Field'!$F$84="undrained"),BH521,""))</f>
        <v/>
      </c>
      <c r="EO521" s="409" t="str">
        <f>IF(AND('[1]Multi-Field'!$E$85=[1]Lists!BF521,'[1]Multi-Field'!$F$85="Drained"),BI521,IF(AND('[1]Multi-Field'!$E$85=[1]Lists!BF521,'[1]Multi-Field'!$F$85="undrained"),BH521,""))</f>
        <v/>
      </c>
      <c r="EP521" s="409" t="str">
        <f>IF(AND('[1]Multi-Field'!$E$86=[1]Lists!BF521,'[1]Multi-Field'!$F$86="Drained"),BI521,IF(AND('[1]Multi-Field'!$E$86=[1]Lists!BF521,'[1]Multi-Field'!$F$86="undrained"),BH521,""))</f>
        <v/>
      </c>
      <c r="EQ521" s="409" t="str">
        <f>IF(AND('[1]Multi-Field'!$E$87=[1]Lists!BF521,'[1]Multi-Field'!$F$87="Drained"),BI521,IF(AND('[1]Multi-Field'!$E$87=[1]Lists!BF521,'[1]Multi-Field'!$F$87="undrained"),BH521,""))</f>
        <v/>
      </c>
      <c r="ER521" s="409" t="str">
        <f>IF(AND('[1]Multi-Field'!$E$88=[1]Lists!BF521,'[1]Multi-Field'!$F$88="Drained"),BI521,IF(AND('[1]Multi-Field'!$E$88=[1]Lists!BF521,'[1]Multi-Field'!$F$88="undrained"),BH521,""))</f>
        <v/>
      </c>
      <c r="ES521" s="409" t="str">
        <f>IF(AND('[1]Multi-Field'!$E$89=[1]Lists!BF521,'[1]Multi-Field'!$F$89="Drained"),BI521,IF(AND('[1]Multi-Field'!$E$89=[1]Lists!BF521,'[1]Multi-Field'!$F$89="undrained"),BH521,""))</f>
        <v/>
      </c>
      <c r="ET521" s="409" t="str">
        <f>IF(AND('[1]Multi-Field'!$E$90=[1]Lists!BF521,'[1]Multi-Field'!$F$90="Drained"),BI521,IF(AND('[1]Multi-Field'!$E$90=[1]Lists!BF521,'[1]Multi-Field'!$F$90="undrained"),BH521,""))</f>
        <v/>
      </c>
      <c r="EU521" s="409" t="str">
        <f>IF(AND('[1]Multi-Field'!$E$91=[1]Lists!BF521,'[1]Multi-Field'!$F$91="Drained"),BI521,IF(AND('[1]Multi-Field'!$E$91=[1]Lists!BF521,'[1]Multi-Field'!$F$91="undrained"),BH521,""))</f>
        <v/>
      </c>
      <c r="EV521" s="409" t="str">
        <f>IF(AND('[1]Multi-Field'!$E$92=[1]Lists!BF521,'[1]Multi-Field'!$F$92="Drained"),BI521,IF(AND('[1]Multi-Field'!$E$92=[1]Lists!BF521,'[1]Multi-Field'!$F$92="undrained"),BH521,""))</f>
        <v/>
      </c>
      <c r="EW521" s="409" t="str">
        <f>IF(AND('[1]Multi-Field'!$E$93=[1]Lists!BF521,'[1]Multi-Field'!$F$93="Drained"),BI521,IF(AND('[1]Multi-Field'!$E$93=[1]Lists!BF521,'[1]Multi-Field'!$F$93="undrained"),BH521,""))</f>
        <v/>
      </c>
      <c r="EX521" s="409" t="str">
        <f>IF(AND('[1]Multi-Field'!$E$94=[1]Lists!BF521,'[1]Multi-Field'!$F$94="Drained"),BI521,IF(AND('[1]Multi-Field'!$E$94=[1]Lists!BF521,'[1]Multi-Field'!$F$94="undrained"),BH521,""))</f>
        <v/>
      </c>
      <c r="EY521" s="409" t="str">
        <f>IF(AND('[1]Multi-Field'!$E$95=[1]Lists!BF521,'[1]Multi-Field'!$F$95="Drained"),BI521,IF(AND('[1]Multi-Field'!$E$95=[1]Lists!BF521,'[1]Multi-Field'!$F$95="undrained"),BH521,""))</f>
        <v/>
      </c>
      <c r="EZ521" s="409" t="str">
        <f>IF(AND('[1]Multi-Field'!$E$96=[1]Lists!BF521,'[1]Multi-Field'!$F$96="Drained"),BI521,IF(AND('[1]Multi-Field'!$E$96=[1]Lists!BF521,'[1]Multi-Field'!$F$96="undrained"),BH521,""))</f>
        <v/>
      </c>
      <c r="FA521" s="409" t="str">
        <f>IF(AND('[1]Multi-Field'!$E$97=[1]Lists!BF521,'[1]Multi-Field'!$F$97="Drained"),BI521,IF(AND('[1]Multi-Field'!$E$97=[1]Lists!BF521,'[1]Multi-Field'!$F$97="undrained"),BH521,""))</f>
        <v/>
      </c>
      <c r="FB521" s="409" t="str">
        <f>IF(AND('[1]Multi-Field'!$E$98=[1]Lists!BF521,'[1]Multi-Field'!$F$98="Drained"),BI521,IF(AND('[1]Multi-Field'!$E$98=[1]Lists!BF521,'[1]Multi-Field'!$F$98="undrained"),BH521,""))</f>
        <v/>
      </c>
      <c r="FC521" s="409" t="str">
        <f>IF(AND('[1]Multi-Field'!$E$99=[1]Lists!BF521,'[1]Multi-Field'!$F$99="Drained"),BI521,IF(AND('[1]Multi-Field'!$E$99=[1]Lists!BF521,'[1]Multi-Field'!$F$99="undrained"),BH521,""))</f>
        <v/>
      </c>
      <c r="FD521" s="409" t="str">
        <f>IF(AND('[1]Multi-Field'!$E$100=[1]Lists!BF521,'[1]Multi-Field'!$F$100="Drained"),BI521,IF(AND('[1]Multi-Field'!$E$100=[1]Lists!BF521,'[1]Multi-Field'!$F$100="undrained"),BH521,""))</f>
        <v/>
      </c>
      <c r="FE521" s="409" t="str">
        <f>IF(AND('[1]Multi-Field'!$E$101=[1]Lists!BF521,'[1]Multi-Field'!$F$101="Drained"),BI521,IF(AND('[1]Multi-Field'!$E$101=[1]Lists!BF521,'[1]Multi-Field'!$F$101="undrained"),BH521,""))</f>
        <v/>
      </c>
      <c r="FF521" s="409" t="str">
        <f>IF(AND('[1]Multi-Field'!$E$102=[1]Lists!BF521,'[1]Multi-Field'!$F$102="Drained"),BI521,IF(AND('[1]Multi-Field'!$E$102=[1]Lists!BF521,'[1]Multi-Field'!$F$102="undrained"),BH521,""))</f>
        <v/>
      </c>
      <c r="FG521" s="409" t="str">
        <f>IF(AND('[1]Multi-Field'!$E$103=[1]Lists!BF521,'[1]Multi-Field'!$F$103="Drained"),BI521,IF(AND('[1]Multi-Field'!$E$103=[1]Lists!BF521,'[1]Multi-Field'!$F$103="undrained"),BH521,""))</f>
        <v/>
      </c>
      <c r="FH521" s="409" t="str">
        <f>IF(AND('[1]Multi-Field'!$E$104=[1]Lists!BF521,'[1]Multi-Field'!$F$104="Drained"),BI521,IF(AND('[1]Multi-Field'!$E$104=[1]Lists!BF521,'[1]Multi-Field'!$F$104="undrained"),BH521,""))</f>
        <v/>
      </c>
      <c r="FI521" s="409" t="str">
        <f>IF(AND('[1]Multi-Field'!$E$105=[1]Lists!BF521,'[1]Multi-Field'!$F$105="Drained"),BI521,IF(AND('[1]Multi-Field'!$E$105=[1]Lists!BF521,'[1]Multi-Field'!$F$105="undrained"),BH521,""))</f>
        <v/>
      </c>
      <c r="FJ521" s="409" t="str">
        <f>IF(AND('[1]Multi-Field'!$E$106=[1]Lists!BF521,'[1]Multi-Field'!$F$106="Drained"),BI521,IF(AND('[1]Multi-Field'!$E$106=[1]Lists!BF521,'[1]Multi-Field'!$F$106="undrained"),BH521,""))</f>
        <v/>
      </c>
      <c r="FK521" s="409" t="str">
        <f>IF(AND('[1]Multi-Field'!$E$107=[1]Lists!BF521,'[1]Multi-Field'!$F$107="Drained"),BI521,IF(AND('[1]Multi-Field'!$E$107=[1]Lists!BF521,'[1]Multi-Field'!$F$107="undrained"),BH521,""))</f>
        <v/>
      </c>
      <c r="FL521" s="409" t="str">
        <f>IF(AND('[1]Multi-Field'!$E$108=[1]Lists!BF521,'[1]Multi-Field'!$F$108="Drained"),BI521,IF(AND('[1]Multi-Field'!$E$108=[1]Lists!BF521,'[1]Multi-Field'!$F$108="undrained"),BH521,""))</f>
        <v/>
      </c>
      <c r="FM521" s="409" t="str">
        <f>IF(AND('[1]Multi-Field'!$E$109=[1]Lists!BF521,'[1]Multi-Field'!$F$109="Drained"),BI521,IF(AND('[1]Multi-Field'!$E$109=[1]Lists!BF521,'[1]Multi-Field'!$F$109="undrained"),BH521,""))</f>
        <v/>
      </c>
      <c r="FN521" s="409" t="str">
        <f>IF(AND('[1]Multi-Field'!$E$110=[1]Lists!BF521,'[1]Multi-Field'!$F$110="Drained"),BI521,IF(AND('[1]Multi-Field'!$E$110=[1]Lists!BF521,'[1]Multi-Field'!$F$110="undrained"),BH521,""))</f>
        <v/>
      </c>
      <c r="FO521" s="409" t="str">
        <f>IF(AND('[1]Multi-Field'!$E$111=[1]Lists!BF521,'[1]Multi-Field'!$F$111="Drained"),BI521,IF(AND('[1]Multi-Field'!$E$111=[1]Lists!BF521,'[1]Multi-Field'!$F$111="undrained"),BH521,""))</f>
        <v/>
      </c>
      <c r="FP521" s="409" t="str">
        <f>IF(AND('[1]Multi-Field'!$E$112=[1]Lists!BF521,'[1]Multi-Field'!$F$112="Drained"),BI521,IF(AND('[1]Multi-Field'!$E$112=[1]Lists!BF521,'[1]Multi-Field'!$F$112="undrained"),BH521,""))</f>
        <v/>
      </c>
      <c r="FQ521" s="409" t="str">
        <f>IF(AND('[1]Multi-Field'!$E$113=[1]Lists!BF521,'[1]Multi-Field'!$F$113="Drained"),BI521,IF(AND('[1]Multi-Field'!$E$113=[1]Lists!BF521,'[1]Multi-Field'!$F$113="undrained"),BH521,""))</f>
        <v/>
      </c>
      <c r="FR521" s="409" t="str">
        <f>IF(AND('[1]Multi-Field'!$E$114=[1]Lists!BF521,'[1]Multi-Field'!$F$114="Drained"),BI521,IF(AND('[1]Multi-Field'!$E$114=[1]Lists!BF521,'[1]Multi-Field'!$F$114="undrained"),BH521,""))</f>
        <v/>
      </c>
      <c r="FS521" s="409" t="str">
        <f>IF(AND('[1]Multi-Field'!$E$115=[1]Lists!BF521,'[1]Multi-Field'!$F$115="Drained"),BI521,IF(AND('[1]Multi-Field'!$E$115=[1]Lists!BF521,'[1]Multi-Field'!$F$115="undrained"),BH521,""))</f>
        <v/>
      </c>
      <c r="FT521" s="409" t="str">
        <f>IF(AND('[1]Multi-Field'!$E$116=[1]Lists!BF521,'[1]Multi-Field'!$F$116="Drained"),BI521,IF(AND('[1]Multi-Field'!$E$116=[1]Lists!BF521,'[1]Multi-Field'!$F$116="undrained"),BH521,""))</f>
        <v/>
      </c>
      <c r="FU521" s="409" t="str">
        <f>IF(AND('[1]Multi-Field'!$E$117=[1]Lists!BF521,'[1]Multi-Field'!$F$117="Drained"),BI521,IF(AND('[1]Multi-Field'!$E$117=[1]Lists!BF521,'[1]Multi-Field'!$F$117="undrained"),BH521,""))</f>
        <v/>
      </c>
      <c r="FV521" s="409" t="str">
        <f>IF(AND('[1]Multi-Field'!$E$118=[1]Lists!BF521,'[1]Multi-Field'!$F$118="Drained"),BI521,IF(AND('[1]Multi-Field'!$E$118=[1]Lists!BF521,'[1]Multi-Field'!$F$118="undrained"),BH521,""))</f>
        <v/>
      </c>
      <c r="FW521" s="409" t="str">
        <f>IF(AND('[1]Multi-Field'!$E$119=[1]Lists!BF521,'[1]Multi-Field'!$F$119="Drained"),BI521,IF(AND('[1]Multi-Field'!$E$119=[1]Lists!BF521,'[1]Multi-Field'!$F$119="undrained"),BH521,""))</f>
        <v/>
      </c>
      <c r="FX521" s="409" t="str">
        <f>IF(AND('[1]Multi-Field'!$E$120=[1]Lists!BF521,'[1]Multi-Field'!$F$120="Drained"),BI521,IF(AND('[1]Multi-Field'!$E$120=[1]Lists!BF521,'[1]Multi-Field'!$F$120="undrained"),BH521,""))</f>
        <v/>
      </c>
    </row>
    <row r="522" spans="1:185" ht="13.5" customHeight="1">
      <c r="A522" s="7" t="s">
        <v>608</v>
      </c>
      <c r="B522" s="7"/>
      <c r="C522" s="7"/>
      <c r="D522" s="8">
        <v>60</v>
      </c>
      <c r="E522" s="8">
        <f t="shared" si="74"/>
        <v>62</v>
      </c>
      <c r="F522" s="8">
        <f t="shared" si="75"/>
        <v>63</v>
      </c>
      <c r="G522" s="8">
        <v>65</v>
      </c>
      <c r="H522" s="8">
        <v>65</v>
      </c>
      <c r="I522" s="8">
        <f t="shared" si="78"/>
        <v>68</v>
      </c>
      <c r="J522" s="8">
        <f t="shared" si="79"/>
        <v>72</v>
      </c>
      <c r="K522" s="8">
        <v>75</v>
      </c>
      <c r="L522" s="8">
        <v>90</v>
      </c>
      <c r="M522" s="8">
        <f t="shared" si="76"/>
        <v>97</v>
      </c>
      <c r="N522" s="8">
        <f t="shared" si="77"/>
        <v>103</v>
      </c>
      <c r="O522" s="8">
        <v>110</v>
      </c>
      <c r="P522" s="391"/>
      <c r="Q522" s="83"/>
      <c r="R522" s="395"/>
      <c r="S522" s="395" t="str">
        <f t="shared" si="73"/>
        <v/>
      </c>
      <c r="T522" s="395"/>
      <c r="U522" s="396"/>
      <c r="BF522" s="411" t="s">
        <v>1685</v>
      </c>
      <c r="BG522" s="412">
        <v>3</v>
      </c>
      <c r="BH522" s="412">
        <v>3</v>
      </c>
      <c r="BI522" s="412">
        <v>4</v>
      </c>
      <c r="BJ522" s="409" t="e">
        <f>IF(AND('[1]Single Field'!#REF!=[1]Lists!BF522,'[1]Single Field'!#REF!="Drained"),"x",IF(AND('[1]Single Field'!#REF!=[1]Lists!BF522,'[1]Single Field'!#REF!="Undrained"),O,""))</f>
        <v>#REF!</v>
      </c>
      <c r="BK522" s="409" t="str">
        <f>IF(AND('[1]Multi-Field'!$E$3=[1]Lists!BF522,'[1]Multi-Field'!$F$3="Drained"),BI522,IF(AND('[1]Multi-Field'!$E$3=BF522,'[1]Multi-Field'!$F$3="undrained"),BH522,""))</f>
        <v/>
      </c>
      <c r="BL522" s="409" t="str">
        <f>IF(AND('[1]Multi-Field'!$E$4=BF522,'[1]Multi-Field'!$F$4="Drained"),BI522,IF(AND('[1]Multi-Field'!$E$4=BF522,'[1]Multi-Field'!$F$4="undrained"),BH522,""))</f>
        <v/>
      </c>
      <c r="BM522" s="409" t="str">
        <f>IF(AND('[1]Multi-Field'!$E$5=BF522,'[1]Multi-Field'!$F$5="Drained"),BI522,IF(AND('[1]Multi-Field'!$E$5=BF522,'[1]Multi-Field'!$F$5="undrained"),BH522,""))</f>
        <v/>
      </c>
      <c r="BN522" s="409" t="str">
        <f>IF(AND('[1]Multi-Field'!$E$6=BF522,'[1]Multi-Field'!$F$6="Drained"),BI522,IF(AND('[1]Multi-Field'!$E$6=BF522,'[1]Multi-Field'!$F$6="undrained"),BH522,""))</f>
        <v/>
      </c>
      <c r="BO522" s="409" t="str">
        <f>IF(AND('[1]Multi-Field'!$E$7=BF522,'[1]Multi-Field'!$F$7="Drained"),BI522,IF(AND('[1]Multi-Field'!$E$7=BF522,'[1]Multi-Field'!$F$7="undrained"),BH522,""))</f>
        <v/>
      </c>
      <c r="BP522" s="409" t="str">
        <f>IF(AND('[1]Multi-Field'!$E$8=BF522,'[1]Multi-Field'!$F$8="Drained"),BI522,IF(AND('[1]Multi-Field'!$E$8=BF522,'[1]Multi-Field'!$F$8="undrained"),BH522,""))</f>
        <v/>
      </c>
      <c r="BQ522" s="409" t="str">
        <f>IF(AND('[1]Multi-Field'!$E$9=BF522,'[1]Multi-Field'!$F$9="Drained"),BI522,IF(AND('[1]Multi-Field'!$E$9=BF522,'[1]Multi-Field'!$F$9="undrained"),BH522,""))</f>
        <v/>
      </c>
      <c r="BR522" s="409" t="str">
        <f>IF(AND('[1]Multi-Field'!$E$10=BF522,'[1]Multi-Field'!$F$10="Drained"),BI522,IF(AND('[1]Multi-Field'!$E$10=BF522,'[1]Multi-Field'!$F$10="undrained"),BH522,""))</f>
        <v/>
      </c>
      <c r="BS522" s="409" t="str">
        <f>IF(AND('[1]Multi-Field'!$E$11=BF522,'[1]Multi-Field'!$F$11="Drained"),BI522,IF(AND('[1]Multi-Field'!$E$11=BF522,'[1]Multi-Field'!$F$11="undrained"),BH522,""))</f>
        <v/>
      </c>
      <c r="BT522" s="409" t="str">
        <f>IF(AND('[1]Multi-Field'!$E$12=BF522,'[1]Multi-Field'!$F$12="Drained"),BI522,IF(AND('[1]Multi-Field'!$E$12=BF522,'[1]Multi-Field'!$F$12="undrained"),BH522,""))</f>
        <v/>
      </c>
      <c r="BU522" s="409" t="str">
        <f>IF(AND('[1]Multi-Field'!$E$13=BF522,'[1]Multi-Field'!$F$13="Drained"),BI522,IF(AND('[1]Multi-Field'!$E$3=BF522,'[1]Multi-Field'!$F$13="undrained"),BH522,""))</f>
        <v/>
      </c>
      <c r="BV522" s="409" t="str">
        <f>IF(AND('[1]Multi-Field'!$E$14=BF522,'[1]Multi-Field'!$F$14="Drained"),BI522,IF(AND('[1]Multi-Field'!$E$14=BF522,'[1]Multi-Field'!$F$14="undrained"),BH522,""))</f>
        <v/>
      </c>
      <c r="BW522" s="409" t="str">
        <f>IF(AND('[1]Multi-Field'!$E$15=BF522,'[1]Multi-Field'!$F$15="Drained"),BI522,IF(AND('[1]Multi-Field'!$E$15=BF522,'[1]Multi-Field'!$F$15="undrained"),BH522,""))</f>
        <v/>
      </c>
      <c r="BX522" s="409" t="str">
        <f>IF(AND('[1]Multi-Field'!$E$16=[1]Lists!BF522,'[1]Multi-Field'!$F$16="Drained"),BI522,IF(AND('[1]Multi-Field'!$E$16=[1]Lists!BF522,'[1]Multi-Field'!$F$16="undrained"),BH522,""))</f>
        <v/>
      </c>
      <c r="BY522" s="409" t="str">
        <f>IF(AND('[1]Multi-Field'!$E$17=[1]Lists!BF522,'[1]Multi-Field'!$F$17="Drained"),BI522,IF(AND('[1]Multi-Field'!$E$17=[1]Lists!BF522,'[1]Multi-Field'!$F$17="undrained"),BH522,""))</f>
        <v/>
      </c>
      <c r="BZ522" s="409" t="str">
        <f>IF(AND('[1]Multi-Field'!$E$18=[1]Lists!BF522,'[1]Multi-Field'!$F$18="Drained"),BI522,IF(AND('[1]Multi-Field'!$E$18=[1]Lists!BF522,'[1]Multi-Field'!$F$18="undrained"),BH522,""))</f>
        <v/>
      </c>
      <c r="CA522" s="409" t="str">
        <f>IF(AND('[1]Multi-Field'!$E$19=[1]Lists!BF522,'[1]Multi-Field'!$F$19="Drained"),BI522,IF(AND('[1]Multi-Field'!$E$19=[1]Lists!BF522,'[1]Multi-Field'!$F$19="undrained"),BH522,""))</f>
        <v/>
      </c>
      <c r="CB522" s="409" t="str">
        <f>IF(AND('[1]Multi-Field'!$E$20=[1]Lists!BF522,'[1]Multi-Field'!$F$20="Drained"),BI522,IF(AND('[1]Multi-Field'!$E$20=[1]Lists!BF522,'[1]Multi-Field'!$F$20="undrained"),BH522,""))</f>
        <v/>
      </c>
      <c r="CC522" s="409" t="str">
        <f>IF(AND('[1]Multi-Field'!$E$21=[1]Lists!BF522,'[1]Multi-Field'!$F$21="Drained"),BI522,IF(AND('[1]Multi-Field'!$E$21=[1]Lists!BF522,'[1]Multi-Field'!$F$21="undrained"),BH522,""))</f>
        <v/>
      </c>
      <c r="CD522" s="409" t="str">
        <f>IF(AND('[1]Multi-Field'!$E$22=[1]Lists!BF522,'[1]Multi-Field'!$F$22="Drained"),BI522,IF(AND('[1]Multi-Field'!$E$22=[1]Lists!BF522,'[1]Multi-Field'!$F$22="undrained"),BH522,""))</f>
        <v/>
      </c>
      <c r="CE522" s="409" t="str">
        <f>IF(AND('[1]Multi-Field'!$E$23=[1]Lists!BF522,'[1]Multi-Field'!$F$23="Drained"),BI522,IF(AND('[1]Multi-Field'!$E$23=[1]Lists!BF522,'[1]Multi-Field'!$F$23="undrained"),BH522,""))</f>
        <v/>
      </c>
      <c r="CF522" s="409" t="str">
        <f>IF(AND('[1]Multi-Field'!$E$24=[1]Lists!BF522,'[1]Multi-Field'!$F$24="Drained"),BI522,IF(AND('[1]Multi-Field'!$E$24=[1]Lists!BF522,'[1]Multi-Field'!$F$24="undrained"),BH522,""))</f>
        <v/>
      </c>
      <c r="CG522" s="409" t="str">
        <f>IF(AND('[1]Multi-Field'!$E$25=[1]Lists!BF522,'[1]Multi-Field'!$F$25="Drained"),BI522,IF(AND('[1]Multi-Field'!$E$25=[1]Lists!BF522,'[1]Multi-Field'!$F$25="undrained"),BH522,""))</f>
        <v/>
      </c>
      <c r="CH522" s="409" t="str">
        <f>IF(AND('[1]Multi-Field'!$E$26=[1]Lists!BF522,'[1]Multi-Field'!$F$26="Drained"),BI522,IF(AND('[1]Multi-Field'!$E$26=[1]Lists!BF522,'[1]Multi-Field'!$F$26="undrained"),BH522,""))</f>
        <v/>
      </c>
      <c r="CI522" s="409" t="str">
        <f>IF(AND('[1]Multi-Field'!$E$27=[1]Lists!BF522,'[1]Multi-Field'!$F$27="Drained"),BI522,IF(AND('[1]Multi-Field'!$E$27=[1]Lists!BF522,'[1]Multi-Field'!$F$27="undrained"),BH522,""))</f>
        <v/>
      </c>
      <c r="CJ522" s="409" t="str">
        <f>IF(AND('[1]Multi-Field'!$E$28=[1]Lists!BF522,'[1]Multi-Field'!$F$28="Drained"),BI522,IF(AND('[1]Multi-Field'!$E$28=[1]Lists!BF522,'[1]Multi-Field'!$F$28="undrained"),BH522,""))</f>
        <v/>
      </c>
      <c r="CK522" s="409" t="str">
        <f>IF(AND('[1]Multi-Field'!$E$29=[1]Lists!BF522,'[1]Multi-Field'!$F$29="Drained"),BI522,IF(AND('[1]Multi-Field'!$E$29=[1]Lists!BF522,'[1]Multi-Field'!$F$29="undrained"),BH522,""))</f>
        <v/>
      </c>
      <c r="CL522" s="409" t="str">
        <f>IF(AND('[1]Multi-Field'!$E$30=[1]Lists!BF522,'[1]Multi-Field'!$F$30="Drained"),BI522,IF(AND('[1]Multi-Field'!$E$30=[1]Lists!BF522,'[1]Multi-Field'!$F$30="undrained"),BH522,""))</f>
        <v/>
      </c>
      <c r="CM522" s="409" t="str">
        <f>IF(AND('[1]Multi-Field'!$E$31=[1]Lists!BF522,'[1]Multi-Field'!$F$31="Drained"),BI522,IF(AND('[1]Multi-Field'!$E$31=[1]Lists!BF522,'[1]Multi-Field'!$F$31="undrained"),BH522,""))</f>
        <v/>
      </c>
      <c r="CN522" s="409" t="str">
        <f>IF(AND('[1]Multi-Field'!$E$32=[1]Lists!BF522,'[1]Multi-Field'!$F$32="Drained"),BI522,IF(AND('[1]Multi-Field'!$E$32=[1]Lists!BF522,'[1]Multi-Field'!$F$32="undrained"),BH522,""))</f>
        <v/>
      </c>
      <c r="CO522" s="409" t="str">
        <f>IF(AND('[1]Multi-Field'!$E$33=[1]Lists!BF522,'[1]Multi-Field'!$F$33="Drained"),BI522,IF(AND('[1]Multi-Field'!$E$33=[1]Lists!BF522,'[1]Multi-Field'!$F$33="undrained"),BH522,""))</f>
        <v/>
      </c>
      <c r="CP522" s="409" t="str">
        <f>IF(AND('[1]Multi-Field'!$E$34=[1]Lists!BF522,'[1]Multi-Field'!$F$34="Drained"),BI522,IF(AND('[1]Multi-Field'!$E$34=[1]Lists!BF522,'[1]Multi-Field'!$F$34="undrained"),BH522,""))</f>
        <v/>
      </c>
      <c r="CQ522" s="409" t="str">
        <f>IF(AND('[1]Multi-Field'!$E$35=[1]Lists!BF522,'[1]Multi-Field'!$F$35="Drained"),BI522,IF(AND('[1]Multi-Field'!$E$35=[1]Lists!BF522,'[1]Multi-Field'!$F$35="undrained"),BH522,""))</f>
        <v/>
      </c>
      <c r="CR522" s="409" t="str">
        <f>IF(AND('[1]Multi-Field'!$E$36=[1]Lists!BF522,'[1]Multi-Field'!$F$36="Drained"),BI522,IF(AND('[1]Multi-Field'!$E$36=[1]Lists!BF522,'[1]Multi-Field'!$F$36="undrained"),BH522,""))</f>
        <v/>
      </c>
      <c r="CS522" s="409" t="str">
        <f>IF(AND('[1]Multi-Field'!$E$37=[1]Lists!BF522,'[1]Multi-Field'!$F$37="Drained"),BI522,IF(AND('[1]Multi-Field'!$E$37=[1]Lists!BF522,'[1]Multi-Field'!$F$37="undrained"),BH522,""))</f>
        <v/>
      </c>
      <c r="CT522" s="409" t="str">
        <f>IF(AND('[1]Multi-Field'!$E$38=[1]Lists!BF522,'[1]Multi-Field'!$F$38="Drained"),BI522,IF(AND('[1]Multi-Field'!$E$38=[1]Lists!BF522,'[1]Multi-Field'!$F$38="undrained"),BH522,""))</f>
        <v/>
      </c>
      <c r="CU522" s="409" t="str">
        <f>IF(AND('[1]Multi-Field'!$E$39=[1]Lists!BF522,'[1]Multi-Field'!$F$39="Drained"),BI522,IF(AND('[1]Multi-Field'!$E$39=[1]Lists!BF522,'[1]Multi-Field'!$F$39="undrained"),BH522,""))</f>
        <v/>
      </c>
      <c r="CV522" s="409" t="str">
        <f>IF(AND('[1]Multi-Field'!$E$40=[1]Lists!BF522,'[1]Multi-Field'!$F$40="Drained"),BI522,IF(AND('[1]Multi-Field'!$E$40=[1]Lists!BF522,'[1]Multi-Field'!$F$40="undrained"),BH522,""))</f>
        <v/>
      </c>
      <c r="CW522" s="409" t="str">
        <f>IF(AND('[1]Multi-Field'!$E$41=[1]Lists!BF522,'[1]Multi-Field'!$F$40="Drained"),BI522,IF(AND('[1]Multi-Field'!$E$40=[1]Lists!BF522,'[1]Multi-Field'!$F$40="undrained"),BH522,""))</f>
        <v/>
      </c>
      <c r="CX522" s="409" t="str">
        <f>IF(AND('[1]Multi-Field'!$E$42=[1]Lists!BF522,'[1]Multi-Field'!$F$42="Drained"),BI522,IF(AND('[1]Multi-Field'!$E$42=[1]Lists!BF522,'[1]Multi-Field'!$F$42="undrained"),BH522,""))</f>
        <v/>
      </c>
      <c r="CY522" s="409" t="str">
        <f>IF(AND('[1]Multi-Field'!$E$43=[1]Lists!BF522,'[1]Multi-Field'!$F$43="Drained"),BI522,IF(AND('[1]Multi-Field'!$E$43=[1]Lists!BF522,'[1]Multi-Field'!$F$43="undrained"),BH522,""))</f>
        <v/>
      </c>
      <c r="CZ522" s="409" t="str">
        <f>IF(AND('[1]Multi-Field'!$E$44=[1]Lists!BF522,'[1]Multi-Field'!$F$44="Drained"),BI522,IF(AND('[1]Multi-Field'!$E$44=[1]Lists!BF522,'[1]Multi-Field'!$F$44="undrained"),BH522,""))</f>
        <v/>
      </c>
      <c r="DA522" s="409" t="str">
        <f>IF(AND('[1]Multi-Field'!$E$45=[1]Lists!BF522,'[1]Multi-Field'!$F$45="Drained"),BI522,IF(AND('[1]Multi-Field'!$E$45=[1]Lists!BF522,'[1]Multi-Field'!$F$45="undrained"),BH522,""))</f>
        <v/>
      </c>
      <c r="DB522" s="409" t="str">
        <f>IF(AND('[1]Multi-Field'!$E$46=[1]Lists!BF522,'[1]Multi-Field'!$F$46="Drained"),BI522,IF(AND('[1]Multi-Field'!$E$46=[1]Lists!BF522,'[1]Multi-Field'!$F$46="undrained"),BH522,""))</f>
        <v/>
      </c>
      <c r="DC522" s="409" t="str">
        <f>IF(AND('[1]Multi-Field'!$E$47=[1]Lists!BF522,'[1]Multi-Field'!$F$47="Drained"),BI522,IF(AND('[1]Multi-Field'!$E$47=[1]Lists!BF522,'[1]Multi-Field'!$F$47="undrained"),BH522,""))</f>
        <v/>
      </c>
      <c r="DD522" s="409" t="str">
        <f>IF(AND('[1]Multi-Field'!$E$48=[1]Lists!BF522,'[1]Multi-Field'!$F$48="Drained"),BI522,IF(AND('[1]Multi-Field'!$E$48=[1]Lists!BF522,'[1]Multi-Field'!$F$48="undrained"),BH522,""))</f>
        <v/>
      </c>
      <c r="DE522" s="409" t="str">
        <f>IF(AND('[1]Multi-Field'!$E$49=[1]Lists!BF522,'[1]Multi-Field'!$F$49="Drained"),BI522,IF(AND('[1]Multi-Field'!$E$49=[1]Lists!BF522,'[1]Multi-Field'!$F$9="undrained"),BH522,""))</f>
        <v/>
      </c>
      <c r="DF522" s="409" t="str">
        <f>IF(AND('[1]Multi-Field'!$E$50=[1]Lists!BF522,'[1]Multi-Field'!$F$50="Drained"),BI522,IF(AND('[1]Multi-Field'!$E$50=[1]Lists!BF522,'[1]Multi-Field'!$F$50="undrained"),BH522,""))</f>
        <v/>
      </c>
      <c r="DG522" s="409" t="str">
        <f>IF(AND('[1]Multi-Field'!$E$51=[1]Lists!BF522,'[1]Multi-Field'!$F$51="Drained"),BI522,IF(AND('[1]Multi-Field'!$E$51=[1]Lists!BF522,'[1]Multi-Field'!$F$51="undrained"),BH522,""))</f>
        <v/>
      </c>
      <c r="DH522" s="409" t="str">
        <f>IF(AND('[1]Multi-Field'!$E$52=[1]Lists!BF522,'[1]Multi-Field'!$F$52="Drained"),BI522,IF(AND('[1]Multi-Field'!$E$52=[1]Lists!BF522,'[1]Multi-Field'!$F$52="undrained"),BH522,""))</f>
        <v/>
      </c>
      <c r="DI522" s="409" t="str">
        <f>IF(AND('[1]Multi-Field'!$E$53=[1]Lists!BF522,'[1]Multi-Field'!$F$53="Drained"),BI522,IF(AND('[1]Multi-Field'!$E$53=[1]Lists!BF522,'[1]Multi-Field'!$F$53="undrained"),BH522,""))</f>
        <v/>
      </c>
      <c r="DJ522" s="409" t="str">
        <f>IF(AND('[1]Multi-Field'!$E$54=[1]Lists!BF522,'[1]Multi-Field'!$F$54="Drained"),BI522,IF(AND('[1]Multi-Field'!$E$54=[1]Lists!BF522,'[1]Multi-Field'!$F$54="undrained"),BH522,""))</f>
        <v/>
      </c>
      <c r="DK522" s="409" t="str">
        <f>IF(AND('[1]Multi-Field'!$E$55=[1]Lists!BF522,'[1]Multi-Field'!$F$55="Drained"),BI522,IF(AND('[1]Multi-Field'!$E$55=[1]Lists!BF522,'[1]Multi-Field'!$F$55="undrained"),BH522,""))</f>
        <v/>
      </c>
      <c r="DL522" s="409" t="str">
        <f>IF(AND('[1]Multi-Field'!$E$56=[1]Lists!BF522,'[1]Multi-Field'!$F$56="Drained"),BI522,IF(AND('[1]Multi-Field'!$E$56=[1]Lists!BF522,'[1]Multi-Field'!$F$56="undrained"),BH522,""))</f>
        <v/>
      </c>
      <c r="DM522" s="409" t="str">
        <f>IF(AND('[1]Multi-Field'!$E$57=[1]Lists!BF522,'[1]Multi-Field'!$F$57="Drained"),BI522,IF(AND('[1]Multi-Field'!$E$57=[1]Lists!BF522,'[1]Multi-Field'!$F$57="undrained"),BH522,""))</f>
        <v/>
      </c>
      <c r="DN522" s="409" t="str">
        <f>IF(AND('[1]Multi-Field'!$E$58=[1]Lists!BF522,'[1]Multi-Field'!$F$58="Drained"),BI522,IF(AND('[1]Multi-Field'!$E$58=[1]Lists!BF522,'[1]Multi-Field'!$F$58="undrained"),BH522,""))</f>
        <v/>
      </c>
      <c r="DO522" s="409" t="str">
        <f>IF(AND('[1]Multi-Field'!$E$59=[1]Lists!BF522,'[1]Multi-Field'!$F$59="Drained"),BI522,IF(AND('[1]Multi-Field'!$E$59=[1]Lists!BF522,'[1]Multi-Field'!$F$59="undrained"),BH522,""))</f>
        <v/>
      </c>
      <c r="DP522" s="409" t="str">
        <f>IF(AND('[1]Multi-Field'!$E$60=[1]Lists!BF522,'[1]Multi-Field'!$F$60="Drained"),BI522,IF(AND('[1]Multi-Field'!$E$60=[1]Lists!BF522,'[1]Multi-Field'!$F$60="undrained"),BH522,""))</f>
        <v/>
      </c>
      <c r="DQ522" s="409" t="str">
        <f>IF(AND('[1]Multi-Field'!$E$61=[1]Lists!BF522,'[1]Multi-Field'!$F$61="Drained"),BI522,IF(AND('[1]Multi-Field'!$E$61=[1]Lists!BF522,'[1]Multi-Field'!$F$61="undrained"),BH522,""))</f>
        <v/>
      </c>
      <c r="DR522" s="409" t="str">
        <f>IF(AND('[1]Multi-Field'!$E$62=[1]Lists!BF522,'[1]Multi-Field'!$F$62="Drained"),BI522,IF(AND('[1]Multi-Field'!$E$62=[1]Lists!BF522,'[1]Multi-Field'!$F$62="undrained"),BH522,""))</f>
        <v/>
      </c>
      <c r="DS522" s="409" t="str">
        <f>IF(AND('[1]Multi-Field'!$E$63=[1]Lists!BF522,'[1]Multi-Field'!$F$63="Drained"),BI522,IF(AND('[1]Multi-Field'!$E$63=[1]Lists!BF522,'[1]Multi-Field'!$F$63="undrained"),BH522,""))</f>
        <v/>
      </c>
      <c r="DT522" s="409" t="str">
        <f>IF(AND('[1]Multi-Field'!$E$64=[1]Lists!BF522,'[1]Multi-Field'!$F$64="Drained"),BI522,IF(AND('[1]Multi-Field'!$E$64=[1]Lists!BF522,'[1]Multi-Field'!$F$64="undrained"),BH522,""))</f>
        <v/>
      </c>
      <c r="DU522" s="409" t="str">
        <f>IF(AND('[1]Multi-Field'!$E$65=[1]Lists!BF522,'[1]Multi-Field'!$F$65="Drained"),BI522,IF(AND('[1]Multi-Field'!$E$65=[1]Lists!BF522,'[1]Multi-Field'!$F$65="undrained"),BH522,""))</f>
        <v/>
      </c>
      <c r="DV522" s="409" t="str">
        <f>IF(AND('[1]Multi-Field'!$E$66=[1]Lists!BF522,'[1]Multi-Field'!$F$66="Drained"),BI522,IF(AND('[1]Multi-Field'!$E$66=[1]Lists!BF522,'[1]Multi-Field'!$F$66="undrained"),BH522,""))</f>
        <v/>
      </c>
      <c r="DW522" s="409" t="str">
        <f>IF(AND('[1]Multi-Field'!$E$67=[1]Lists!BF522,'[1]Multi-Field'!$F$67="Drained"),BI522,IF(AND('[1]Multi-Field'!$E$67=[1]Lists!BF522,'[1]Multi-Field'!$F$67="undrained"),BH522,""))</f>
        <v/>
      </c>
      <c r="DX522" s="409" t="str">
        <f>IF(AND('[1]Multi-Field'!$E$68=[1]Lists!BF522,'[1]Multi-Field'!$F$68="Drained"),BI522,IF(AND('[1]Multi-Field'!$E$68=[1]Lists!BF522,'[1]Multi-Field'!$F$68="undrained"),BH522,""))</f>
        <v/>
      </c>
      <c r="DY522" s="409" t="str">
        <f>IF(AND('[1]Multi-Field'!$E$69=[1]Lists!BF522,'[1]Multi-Field'!$F$69="Drained"),BI522,IF(AND('[1]Multi-Field'!$E$69=[1]Lists!BF522,'[1]Multi-Field'!$F$69="undrained"),BH522,""))</f>
        <v/>
      </c>
      <c r="DZ522" s="409" t="str">
        <f>IF(AND('[1]Multi-Field'!$E$70=[1]Lists!BF522,'[1]Multi-Field'!$F$70="Drained"),BI522,IF(AND('[1]Multi-Field'!$E$70=[1]Lists!BF522,'[1]Multi-Field'!$F$70="undrained"),BH522,""))</f>
        <v/>
      </c>
      <c r="EA522" s="409" t="str">
        <f>IF(AND('[1]Multi-Field'!$E$71=[1]Lists!BF522,'[1]Multi-Field'!$F$71="Drained"),BI522,IF(AND('[1]Multi-Field'!$E$71=[1]Lists!BF522,'[1]Multi-Field'!$F$71="undrained"),BH522,""))</f>
        <v/>
      </c>
      <c r="EB522" s="409" t="str">
        <f>IF(AND('[1]Multi-Field'!$E$72=[1]Lists!BF522,'[1]Multi-Field'!$F$72="Drained"),BI522,IF(AND('[1]Multi-Field'!$E$72=[1]Lists!BF522,'[1]Multi-Field'!$F$72="undrained"),BH522,""))</f>
        <v/>
      </c>
      <c r="EC522" s="409" t="str">
        <f>IF(AND('[1]Multi-Field'!$E$73=[1]Lists!BF522,'[1]Multi-Field'!$F$73="Drained"),BI522,IF(AND('[1]Multi-Field'!$E$73=[1]Lists!BF522,'[1]Multi-Field'!$F$73="undrained"),BH522,""))</f>
        <v/>
      </c>
      <c r="ED522" s="409" t="str">
        <f>IF(AND('[1]Multi-Field'!$E$74=[1]Lists!BF522,'[1]Multi-Field'!$F$74="Drained"),BI522,IF(AND('[1]Multi-Field'!$E$74=[1]Lists!BF522,'[1]Multi-Field'!$F$74="undrained"),BH522,""))</f>
        <v/>
      </c>
      <c r="EE522" s="409" t="str">
        <f>IF(AND('[1]Multi-Field'!$E$75=[1]Lists!BF522,'[1]Multi-Field'!$F$75="Drained"),BI522,IF(AND('[1]Multi-Field'!$E$75=[1]Lists!BF522,'[1]Multi-Field'!$F$75="undrained"),BH522,""))</f>
        <v/>
      </c>
      <c r="EF522" s="409" t="str">
        <f>IF(AND('[1]Multi-Field'!$E$76=[1]Lists!BF522,'[1]Multi-Field'!$F$76="Drained"),BI522,IF(AND('[1]Multi-Field'!$E$76=[1]Lists!BF522,'[1]Multi-Field'!$F$6="undrained"),BH522,""))</f>
        <v/>
      </c>
      <c r="EG522" s="409" t="str">
        <f>IF(AND('[1]Multi-Field'!$E$77=[1]Lists!BF522,'[1]Multi-Field'!$F$77="Drained"),BI522,IF(AND('[1]Multi-Field'!$E$77=[1]Lists!BF522,'[1]Multi-Field'!$F$77="undrained"),BH522,""))</f>
        <v/>
      </c>
      <c r="EH522" s="409" t="str">
        <f>IF(AND('[1]Multi-Field'!$E$78=[1]Lists!BF522,'[1]Multi-Field'!$F$78="Drained"),BI522,IF(AND('[1]Multi-Field'!$E$78=[1]Lists!BF522,'[1]Multi-Field'!$F$78="undrained"),BH522,""))</f>
        <v/>
      </c>
      <c r="EI522" s="409" t="str">
        <f>IF(AND('[1]Multi-Field'!$E$79=[1]Lists!BF522,'[1]Multi-Field'!$F$79="Drained"),BI522,IF(AND('[1]Multi-Field'!$E$79=[1]Lists!BF522,'[1]Multi-Field'!$F$79="undrained"),BH522,""))</f>
        <v/>
      </c>
      <c r="EJ522" s="409" t="str">
        <f>IF(AND('[1]Multi-Field'!$E$80=[1]Lists!BF522,'[1]Multi-Field'!$F$80="Drained"),BI522,IF(AND('[1]Multi-Field'!$E$80=[1]Lists!BF522,'[1]Multi-Field'!$F$80="undrained"),BH522,""))</f>
        <v/>
      </c>
      <c r="EK522" s="409" t="str">
        <f>IF(AND('[1]Multi-Field'!$E$81=[1]Lists!BF522,'[1]Multi-Field'!$F$81="Drained"),BI522,IF(AND('[1]Multi-Field'!$E$81=[1]Lists!BF522,'[1]Multi-Field'!$F$81="undrained"),BH522,""))</f>
        <v/>
      </c>
      <c r="EL522" s="409" t="str">
        <f>IF(AND('[1]Multi-Field'!$E$82=[1]Lists!BF522,'[1]Multi-Field'!$F$82="Drained"),BI522,IF(AND('[1]Multi-Field'!$E$82=[1]Lists!BF522,'[1]Multi-Field'!$F$82="undrained"),BH522,""))</f>
        <v/>
      </c>
      <c r="EM522" s="409" t="str">
        <f>IF(AND('[1]Multi-Field'!$E$83=[1]Lists!BF522,'[1]Multi-Field'!$F$83="Drained"),BI522,IF(AND('[1]Multi-Field'!$E$83=[1]Lists!BF522,'[1]Multi-Field'!$F$83="undrained"),BH522,""))</f>
        <v/>
      </c>
      <c r="EN522" s="409" t="str">
        <f>IF(AND('[1]Multi-Field'!$E$84=[1]Lists!BF522,'[1]Multi-Field'!$F$84="Drained"),BI522,IF(AND('[1]Multi-Field'!$E$84=[1]Lists!BF522,'[1]Multi-Field'!$F$84="undrained"),BH522,""))</f>
        <v/>
      </c>
      <c r="EO522" s="409" t="str">
        <f>IF(AND('[1]Multi-Field'!$E$85=[1]Lists!BF522,'[1]Multi-Field'!$F$85="Drained"),BI522,IF(AND('[1]Multi-Field'!$E$85=[1]Lists!BF522,'[1]Multi-Field'!$F$85="undrained"),BH522,""))</f>
        <v/>
      </c>
      <c r="EP522" s="409" t="str">
        <f>IF(AND('[1]Multi-Field'!$E$86=[1]Lists!BF522,'[1]Multi-Field'!$F$86="Drained"),BI522,IF(AND('[1]Multi-Field'!$E$86=[1]Lists!BF522,'[1]Multi-Field'!$F$86="undrained"),BH522,""))</f>
        <v/>
      </c>
      <c r="EQ522" s="409" t="str">
        <f>IF(AND('[1]Multi-Field'!$E$87=[1]Lists!BF522,'[1]Multi-Field'!$F$87="Drained"),BI522,IF(AND('[1]Multi-Field'!$E$87=[1]Lists!BF522,'[1]Multi-Field'!$F$87="undrained"),BH522,""))</f>
        <v/>
      </c>
      <c r="ER522" s="409" t="str">
        <f>IF(AND('[1]Multi-Field'!$E$88=[1]Lists!BF522,'[1]Multi-Field'!$F$88="Drained"),BI522,IF(AND('[1]Multi-Field'!$E$88=[1]Lists!BF522,'[1]Multi-Field'!$F$88="undrained"),BH522,""))</f>
        <v/>
      </c>
      <c r="ES522" s="409" t="str">
        <f>IF(AND('[1]Multi-Field'!$E$89=[1]Lists!BF522,'[1]Multi-Field'!$F$89="Drained"),BI522,IF(AND('[1]Multi-Field'!$E$89=[1]Lists!BF522,'[1]Multi-Field'!$F$89="undrained"),BH522,""))</f>
        <v/>
      </c>
      <c r="ET522" s="409" t="str">
        <f>IF(AND('[1]Multi-Field'!$E$90=[1]Lists!BF522,'[1]Multi-Field'!$F$90="Drained"),BI522,IF(AND('[1]Multi-Field'!$E$90=[1]Lists!BF522,'[1]Multi-Field'!$F$90="undrained"),BH522,""))</f>
        <v/>
      </c>
      <c r="EU522" s="409" t="str">
        <f>IF(AND('[1]Multi-Field'!$E$91=[1]Lists!BF522,'[1]Multi-Field'!$F$91="Drained"),BI522,IF(AND('[1]Multi-Field'!$E$91=[1]Lists!BF522,'[1]Multi-Field'!$F$91="undrained"),BH522,""))</f>
        <v/>
      </c>
      <c r="EV522" s="409" t="str">
        <f>IF(AND('[1]Multi-Field'!$E$92=[1]Lists!BF522,'[1]Multi-Field'!$F$92="Drained"),BI522,IF(AND('[1]Multi-Field'!$E$92=[1]Lists!BF522,'[1]Multi-Field'!$F$92="undrained"),BH522,""))</f>
        <v/>
      </c>
      <c r="EW522" s="409" t="str">
        <f>IF(AND('[1]Multi-Field'!$E$93=[1]Lists!BF522,'[1]Multi-Field'!$F$93="Drained"),BI522,IF(AND('[1]Multi-Field'!$E$93=[1]Lists!BF522,'[1]Multi-Field'!$F$93="undrained"),BH522,""))</f>
        <v/>
      </c>
      <c r="EX522" s="409" t="str">
        <f>IF(AND('[1]Multi-Field'!$E$94=[1]Lists!BF522,'[1]Multi-Field'!$F$94="Drained"),BI522,IF(AND('[1]Multi-Field'!$E$94=[1]Lists!BF522,'[1]Multi-Field'!$F$94="undrained"),BH522,""))</f>
        <v/>
      </c>
      <c r="EY522" s="409" t="str">
        <f>IF(AND('[1]Multi-Field'!$E$95=[1]Lists!BF522,'[1]Multi-Field'!$F$95="Drained"),BI522,IF(AND('[1]Multi-Field'!$E$95=[1]Lists!BF522,'[1]Multi-Field'!$F$95="undrained"),BH522,""))</f>
        <v/>
      </c>
      <c r="EZ522" s="409" t="str">
        <f>IF(AND('[1]Multi-Field'!$E$96=[1]Lists!BF522,'[1]Multi-Field'!$F$96="Drained"),BI522,IF(AND('[1]Multi-Field'!$E$96=[1]Lists!BF522,'[1]Multi-Field'!$F$96="undrained"),BH522,""))</f>
        <v/>
      </c>
      <c r="FA522" s="409" t="str">
        <f>IF(AND('[1]Multi-Field'!$E$97=[1]Lists!BF522,'[1]Multi-Field'!$F$97="Drained"),BI522,IF(AND('[1]Multi-Field'!$E$97=[1]Lists!BF522,'[1]Multi-Field'!$F$97="undrained"),BH522,""))</f>
        <v/>
      </c>
      <c r="FB522" s="409" t="str">
        <f>IF(AND('[1]Multi-Field'!$E$98=[1]Lists!BF522,'[1]Multi-Field'!$F$98="Drained"),BI522,IF(AND('[1]Multi-Field'!$E$98=[1]Lists!BF522,'[1]Multi-Field'!$F$98="undrained"),BH522,""))</f>
        <v/>
      </c>
      <c r="FC522" s="409" t="str">
        <f>IF(AND('[1]Multi-Field'!$E$99=[1]Lists!BF522,'[1]Multi-Field'!$F$99="Drained"),BI522,IF(AND('[1]Multi-Field'!$E$99=[1]Lists!BF522,'[1]Multi-Field'!$F$99="undrained"),BH522,""))</f>
        <v/>
      </c>
      <c r="FD522" s="409" t="str">
        <f>IF(AND('[1]Multi-Field'!$E$100=[1]Lists!BF522,'[1]Multi-Field'!$F$100="Drained"),BI522,IF(AND('[1]Multi-Field'!$E$100=[1]Lists!BF522,'[1]Multi-Field'!$F$100="undrained"),BH522,""))</f>
        <v/>
      </c>
      <c r="FE522" s="409" t="str">
        <f>IF(AND('[1]Multi-Field'!$E$101=[1]Lists!BF522,'[1]Multi-Field'!$F$101="Drained"),BI522,IF(AND('[1]Multi-Field'!$E$101=[1]Lists!BF522,'[1]Multi-Field'!$F$101="undrained"),BH522,""))</f>
        <v/>
      </c>
      <c r="FF522" s="409" t="str">
        <f>IF(AND('[1]Multi-Field'!$E$102=[1]Lists!BF522,'[1]Multi-Field'!$F$102="Drained"),BI522,IF(AND('[1]Multi-Field'!$E$102=[1]Lists!BF522,'[1]Multi-Field'!$F$102="undrained"),BH522,""))</f>
        <v/>
      </c>
      <c r="FG522" s="409" t="str">
        <f>IF(AND('[1]Multi-Field'!$E$103=[1]Lists!BF522,'[1]Multi-Field'!$F$103="Drained"),BI522,IF(AND('[1]Multi-Field'!$E$103=[1]Lists!BF522,'[1]Multi-Field'!$F$103="undrained"),BH522,""))</f>
        <v/>
      </c>
      <c r="FH522" s="409" t="str">
        <f>IF(AND('[1]Multi-Field'!$E$104=[1]Lists!BF522,'[1]Multi-Field'!$F$104="Drained"),BI522,IF(AND('[1]Multi-Field'!$E$104=[1]Lists!BF522,'[1]Multi-Field'!$F$104="undrained"),BH522,""))</f>
        <v/>
      </c>
      <c r="FI522" s="409" t="str">
        <f>IF(AND('[1]Multi-Field'!$E$105=[1]Lists!BF522,'[1]Multi-Field'!$F$105="Drained"),BI522,IF(AND('[1]Multi-Field'!$E$105=[1]Lists!BF522,'[1]Multi-Field'!$F$105="undrained"),BH522,""))</f>
        <v/>
      </c>
      <c r="FJ522" s="409" t="str">
        <f>IF(AND('[1]Multi-Field'!$E$106=[1]Lists!BF522,'[1]Multi-Field'!$F$106="Drained"),BI522,IF(AND('[1]Multi-Field'!$E$106=[1]Lists!BF522,'[1]Multi-Field'!$F$106="undrained"),BH522,""))</f>
        <v/>
      </c>
      <c r="FK522" s="409" t="str">
        <f>IF(AND('[1]Multi-Field'!$E$107=[1]Lists!BF522,'[1]Multi-Field'!$F$107="Drained"),BI522,IF(AND('[1]Multi-Field'!$E$107=[1]Lists!BF522,'[1]Multi-Field'!$F$107="undrained"),BH522,""))</f>
        <v/>
      </c>
      <c r="FL522" s="409" t="str">
        <f>IF(AND('[1]Multi-Field'!$E$108=[1]Lists!BF522,'[1]Multi-Field'!$F$108="Drained"),BI522,IF(AND('[1]Multi-Field'!$E$108=[1]Lists!BF522,'[1]Multi-Field'!$F$108="undrained"),BH522,""))</f>
        <v/>
      </c>
      <c r="FM522" s="409" t="str">
        <f>IF(AND('[1]Multi-Field'!$E$109=[1]Lists!BF522,'[1]Multi-Field'!$F$109="Drained"),BI522,IF(AND('[1]Multi-Field'!$E$109=[1]Lists!BF522,'[1]Multi-Field'!$F$109="undrained"),BH522,""))</f>
        <v/>
      </c>
      <c r="FN522" s="409" t="str">
        <f>IF(AND('[1]Multi-Field'!$E$110=[1]Lists!BF522,'[1]Multi-Field'!$F$110="Drained"),BI522,IF(AND('[1]Multi-Field'!$E$110=[1]Lists!BF522,'[1]Multi-Field'!$F$110="undrained"),BH522,""))</f>
        <v/>
      </c>
      <c r="FO522" s="409" t="str">
        <f>IF(AND('[1]Multi-Field'!$E$111=[1]Lists!BF522,'[1]Multi-Field'!$F$111="Drained"),BI522,IF(AND('[1]Multi-Field'!$E$111=[1]Lists!BF522,'[1]Multi-Field'!$F$111="undrained"),BH522,""))</f>
        <v/>
      </c>
      <c r="FP522" s="409" t="str">
        <f>IF(AND('[1]Multi-Field'!$E$112=[1]Lists!BF522,'[1]Multi-Field'!$F$112="Drained"),BI522,IF(AND('[1]Multi-Field'!$E$112=[1]Lists!BF522,'[1]Multi-Field'!$F$112="undrained"),BH522,""))</f>
        <v/>
      </c>
      <c r="FQ522" s="409" t="str">
        <f>IF(AND('[1]Multi-Field'!$E$113=[1]Lists!BF522,'[1]Multi-Field'!$F$113="Drained"),BI522,IF(AND('[1]Multi-Field'!$E$113=[1]Lists!BF522,'[1]Multi-Field'!$F$113="undrained"),BH522,""))</f>
        <v/>
      </c>
      <c r="FR522" s="409" t="str">
        <f>IF(AND('[1]Multi-Field'!$E$114=[1]Lists!BF522,'[1]Multi-Field'!$F$114="Drained"),BI522,IF(AND('[1]Multi-Field'!$E$114=[1]Lists!BF522,'[1]Multi-Field'!$F$114="undrained"),BH522,""))</f>
        <v/>
      </c>
      <c r="FS522" s="409" t="str">
        <f>IF(AND('[1]Multi-Field'!$E$115=[1]Lists!BF522,'[1]Multi-Field'!$F$115="Drained"),BI522,IF(AND('[1]Multi-Field'!$E$115=[1]Lists!BF522,'[1]Multi-Field'!$F$115="undrained"),BH522,""))</f>
        <v/>
      </c>
      <c r="FT522" s="409" t="str">
        <f>IF(AND('[1]Multi-Field'!$E$116=[1]Lists!BF522,'[1]Multi-Field'!$F$116="Drained"),BI522,IF(AND('[1]Multi-Field'!$E$116=[1]Lists!BF522,'[1]Multi-Field'!$F$116="undrained"),BH522,""))</f>
        <v/>
      </c>
      <c r="FU522" s="409" t="str">
        <f>IF(AND('[1]Multi-Field'!$E$117=[1]Lists!BF522,'[1]Multi-Field'!$F$117="Drained"),BI522,IF(AND('[1]Multi-Field'!$E$117=[1]Lists!BF522,'[1]Multi-Field'!$F$117="undrained"),BH522,""))</f>
        <v/>
      </c>
      <c r="FV522" s="409" t="str">
        <f>IF(AND('[1]Multi-Field'!$E$118=[1]Lists!BF522,'[1]Multi-Field'!$F$118="Drained"),BI522,IF(AND('[1]Multi-Field'!$E$118=[1]Lists!BF522,'[1]Multi-Field'!$F$118="undrained"),BH522,""))</f>
        <v/>
      </c>
      <c r="FW522" s="409" t="str">
        <f>IF(AND('[1]Multi-Field'!$E$119=[1]Lists!BF522,'[1]Multi-Field'!$F$119="Drained"),BI522,IF(AND('[1]Multi-Field'!$E$119=[1]Lists!BF522,'[1]Multi-Field'!$F$119="undrained"),BH522,""))</f>
        <v/>
      </c>
      <c r="FX522" s="409" t="str">
        <f>IF(AND('[1]Multi-Field'!$E$120=[1]Lists!BF522,'[1]Multi-Field'!$F$120="Drained"),BI522,IF(AND('[1]Multi-Field'!$E$120=[1]Lists!BF522,'[1]Multi-Field'!$F$120="undrained"),BH522,""))</f>
        <v/>
      </c>
    </row>
    <row r="523" spans="1:185" ht="13.5" customHeight="1">
      <c r="A523" s="7" t="s">
        <v>609</v>
      </c>
      <c r="B523" s="7"/>
      <c r="C523" s="7"/>
      <c r="D523" s="8">
        <v>70</v>
      </c>
      <c r="E523" s="8">
        <f t="shared" si="74"/>
        <v>70</v>
      </c>
      <c r="F523" s="8">
        <f t="shared" si="75"/>
        <v>70</v>
      </c>
      <c r="G523" s="8">
        <v>70</v>
      </c>
      <c r="H523" s="8">
        <v>75</v>
      </c>
      <c r="I523" s="8">
        <f t="shared" si="78"/>
        <v>75</v>
      </c>
      <c r="J523" s="8">
        <f t="shared" si="79"/>
        <v>75</v>
      </c>
      <c r="K523" s="8">
        <v>75</v>
      </c>
      <c r="L523" s="8">
        <v>115</v>
      </c>
      <c r="M523" s="8">
        <f t="shared" si="76"/>
        <v>115</v>
      </c>
      <c r="N523" s="8">
        <f t="shared" si="77"/>
        <v>115</v>
      </c>
      <c r="O523" s="8">
        <v>115</v>
      </c>
      <c r="P523" s="391"/>
      <c r="Q523" s="84"/>
      <c r="R523" s="395"/>
      <c r="S523" s="395" t="str">
        <f t="shared" si="73"/>
        <v/>
      </c>
      <c r="T523" s="395"/>
      <c r="U523" s="396"/>
      <c r="BF523" s="411" t="s">
        <v>1686</v>
      </c>
      <c r="BG523" s="412">
        <v>3</v>
      </c>
      <c r="BH523" s="412">
        <v>4.5</v>
      </c>
      <c r="BI523" s="412">
        <v>5</v>
      </c>
      <c r="BJ523" s="409" t="e">
        <f>IF(AND('[1]Single Field'!#REF!=[1]Lists!BF523,'[1]Single Field'!#REF!="Drained"),"x",IF(AND('[1]Single Field'!#REF!=[1]Lists!BF523,'[1]Single Field'!#REF!="Undrained"),O,""))</f>
        <v>#REF!</v>
      </c>
      <c r="BK523" s="409" t="str">
        <f>IF(AND('[1]Multi-Field'!$E$3=[1]Lists!BF523,'[1]Multi-Field'!$F$3="Drained"),BI523,IF(AND('[1]Multi-Field'!$E$3=BF523,'[1]Multi-Field'!$F$3="undrained"),BH523,""))</f>
        <v/>
      </c>
      <c r="BL523" s="409" t="str">
        <f>IF(AND('[1]Multi-Field'!$E$4=BF523,'[1]Multi-Field'!$F$4="Drained"),BI523,IF(AND('[1]Multi-Field'!$E$4=BF523,'[1]Multi-Field'!$F$4="undrained"),BH523,""))</f>
        <v/>
      </c>
      <c r="BM523" s="409" t="str">
        <f>IF(AND('[1]Multi-Field'!$E$5=BF523,'[1]Multi-Field'!$F$5="Drained"),BI523,IF(AND('[1]Multi-Field'!$E$5=BF523,'[1]Multi-Field'!$F$5="undrained"),BH523,""))</f>
        <v/>
      </c>
      <c r="BN523" s="409" t="str">
        <f>IF(AND('[1]Multi-Field'!$E$6=BF523,'[1]Multi-Field'!$F$6="Drained"),BI523,IF(AND('[1]Multi-Field'!$E$6=BF523,'[1]Multi-Field'!$F$6="undrained"),BH523,""))</f>
        <v/>
      </c>
      <c r="BO523" s="409" t="str">
        <f>IF(AND('[1]Multi-Field'!$E$7=BF523,'[1]Multi-Field'!$F$7="Drained"),BI523,IF(AND('[1]Multi-Field'!$E$7=BF523,'[1]Multi-Field'!$F$7="undrained"),BH523,""))</f>
        <v/>
      </c>
      <c r="BP523" s="409" t="str">
        <f>IF(AND('[1]Multi-Field'!$E$8=BF523,'[1]Multi-Field'!$F$8="Drained"),BI523,IF(AND('[1]Multi-Field'!$E$8=BF523,'[1]Multi-Field'!$F$8="undrained"),BH523,""))</f>
        <v/>
      </c>
      <c r="BQ523" s="409" t="str">
        <f>IF(AND('[1]Multi-Field'!$E$9=BF523,'[1]Multi-Field'!$F$9="Drained"),BI523,IF(AND('[1]Multi-Field'!$E$9=BF523,'[1]Multi-Field'!$F$9="undrained"),BH523,""))</f>
        <v/>
      </c>
      <c r="BR523" s="409" t="str">
        <f>IF(AND('[1]Multi-Field'!$E$10=BF523,'[1]Multi-Field'!$F$10="Drained"),BI523,IF(AND('[1]Multi-Field'!$E$10=BF523,'[1]Multi-Field'!$F$10="undrained"),BH523,""))</f>
        <v/>
      </c>
      <c r="BS523" s="409" t="str">
        <f>IF(AND('[1]Multi-Field'!$E$11=BF523,'[1]Multi-Field'!$F$11="Drained"),BI523,IF(AND('[1]Multi-Field'!$E$11=BF523,'[1]Multi-Field'!$F$11="undrained"),BH523,""))</f>
        <v/>
      </c>
      <c r="BT523" s="409" t="str">
        <f>IF(AND('[1]Multi-Field'!$E$12=BF523,'[1]Multi-Field'!$F$12="Drained"),BI523,IF(AND('[1]Multi-Field'!$E$12=BF523,'[1]Multi-Field'!$F$12="undrained"),BH523,""))</f>
        <v/>
      </c>
      <c r="BU523" s="409" t="str">
        <f>IF(AND('[1]Multi-Field'!$E$13=BF523,'[1]Multi-Field'!$F$13="Drained"),BI523,IF(AND('[1]Multi-Field'!$E$3=BF523,'[1]Multi-Field'!$F$13="undrained"),BH523,""))</f>
        <v/>
      </c>
      <c r="BV523" s="409" t="str">
        <f>IF(AND('[1]Multi-Field'!$E$14=BF523,'[1]Multi-Field'!$F$14="Drained"),BI523,IF(AND('[1]Multi-Field'!$E$14=BF523,'[1]Multi-Field'!$F$14="undrained"),BH523,""))</f>
        <v/>
      </c>
      <c r="BW523" s="409" t="str">
        <f>IF(AND('[1]Multi-Field'!$E$15=BF523,'[1]Multi-Field'!$F$15="Drained"),BI523,IF(AND('[1]Multi-Field'!$E$15=BF523,'[1]Multi-Field'!$F$15="undrained"),BH523,""))</f>
        <v/>
      </c>
      <c r="BX523" s="409" t="str">
        <f>IF(AND('[1]Multi-Field'!$E$16=[1]Lists!BF523,'[1]Multi-Field'!$F$16="Drained"),BI523,IF(AND('[1]Multi-Field'!$E$16=[1]Lists!BF523,'[1]Multi-Field'!$F$16="undrained"),BH523,""))</f>
        <v/>
      </c>
      <c r="BY523" s="409" t="str">
        <f>IF(AND('[1]Multi-Field'!$E$17=[1]Lists!BF523,'[1]Multi-Field'!$F$17="Drained"),BI523,IF(AND('[1]Multi-Field'!$E$17=[1]Lists!BF523,'[1]Multi-Field'!$F$17="undrained"),BH523,""))</f>
        <v/>
      </c>
      <c r="BZ523" s="409" t="str">
        <f>IF(AND('[1]Multi-Field'!$E$18=[1]Lists!BF523,'[1]Multi-Field'!$F$18="Drained"),BI523,IF(AND('[1]Multi-Field'!$E$18=[1]Lists!BF523,'[1]Multi-Field'!$F$18="undrained"),BH523,""))</f>
        <v/>
      </c>
      <c r="CA523" s="409" t="str">
        <f>IF(AND('[1]Multi-Field'!$E$19=[1]Lists!BF523,'[1]Multi-Field'!$F$19="Drained"),BI523,IF(AND('[1]Multi-Field'!$E$19=[1]Lists!BF523,'[1]Multi-Field'!$F$19="undrained"),BH523,""))</f>
        <v/>
      </c>
      <c r="CB523" s="409" t="str">
        <f>IF(AND('[1]Multi-Field'!$E$20=[1]Lists!BF523,'[1]Multi-Field'!$F$20="Drained"),BI523,IF(AND('[1]Multi-Field'!$E$20=[1]Lists!BF523,'[1]Multi-Field'!$F$20="undrained"),BH523,""))</f>
        <v/>
      </c>
      <c r="CC523" s="409" t="str">
        <f>IF(AND('[1]Multi-Field'!$E$21=[1]Lists!BF523,'[1]Multi-Field'!$F$21="Drained"),BI523,IF(AND('[1]Multi-Field'!$E$21=[1]Lists!BF523,'[1]Multi-Field'!$F$21="undrained"),BH523,""))</f>
        <v/>
      </c>
      <c r="CD523" s="409" t="str">
        <f>IF(AND('[1]Multi-Field'!$E$22=[1]Lists!BF523,'[1]Multi-Field'!$F$22="Drained"),BI523,IF(AND('[1]Multi-Field'!$E$22=[1]Lists!BF523,'[1]Multi-Field'!$F$22="undrained"),BH523,""))</f>
        <v/>
      </c>
      <c r="CE523" s="409" t="str">
        <f>IF(AND('[1]Multi-Field'!$E$23=[1]Lists!BF523,'[1]Multi-Field'!$F$23="Drained"),BI523,IF(AND('[1]Multi-Field'!$E$23=[1]Lists!BF523,'[1]Multi-Field'!$F$23="undrained"),BH523,""))</f>
        <v/>
      </c>
      <c r="CF523" s="409" t="str">
        <f>IF(AND('[1]Multi-Field'!$E$24=[1]Lists!BF523,'[1]Multi-Field'!$F$24="Drained"),BI523,IF(AND('[1]Multi-Field'!$E$24=[1]Lists!BF523,'[1]Multi-Field'!$F$24="undrained"),BH523,""))</f>
        <v/>
      </c>
      <c r="CG523" s="409" t="str">
        <f>IF(AND('[1]Multi-Field'!$E$25=[1]Lists!BF523,'[1]Multi-Field'!$F$25="Drained"),BI523,IF(AND('[1]Multi-Field'!$E$25=[1]Lists!BF523,'[1]Multi-Field'!$F$25="undrained"),BH523,""))</f>
        <v/>
      </c>
      <c r="CH523" s="409" t="str">
        <f>IF(AND('[1]Multi-Field'!$E$26=[1]Lists!BF523,'[1]Multi-Field'!$F$26="Drained"),BI523,IF(AND('[1]Multi-Field'!$E$26=[1]Lists!BF523,'[1]Multi-Field'!$F$26="undrained"),BH523,""))</f>
        <v/>
      </c>
      <c r="CI523" s="409" t="str">
        <f>IF(AND('[1]Multi-Field'!$E$27=[1]Lists!BF523,'[1]Multi-Field'!$F$27="Drained"),BI523,IF(AND('[1]Multi-Field'!$E$27=[1]Lists!BF523,'[1]Multi-Field'!$F$27="undrained"),BH523,""))</f>
        <v/>
      </c>
      <c r="CJ523" s="409" t="str">
        <f>IF(AND('[1]Multi-Field'!$E$28=[1]Lists!BF523,'[1]Multi-Field'!$F$28="Drained"),BI523,IF(AND('[1]Multi-Field'!$E$28=[1]Lists!BF523,'[1]Multi-Field'!$F$28="undrained"),BH523,""))</f>
        <v/>
      </c>
      <c r="CK523" s="409" t="str">
        <f>IF(AND('[1]Multi-Field'!$E$29=[1]Lists!BF523,'[1]Multi-Field'!$F$29="Drained"),BI523,IF(AND('[1]Multi-Field'!$E$29=[1]Lists!BF523,'[1]Multi-Field'!$F$29="undrained"),BH523,""))</f>
        <v/>
      </c>
      <c r="CL523" s="409" t="str">
        <f>IF(AND('[1]Multi-Field'!$E$30=[1]Lists!BF523,'[1]Multi-Field'!$F$30="Drained"),BI523,IF(AND('[1]Multi-Field'!$E$30=[1]Lists!BF523,'[1]Multi-Field'!$F$30="undrained"),BH523,""))</f>
        <v/>
      </c>
      <c r="CM523" s="409" t="str">
        <f>IF(AND('[1]Multi-Field'!$E$31=[1]Lists!BF523,'[1]Multi-Field'!$F$31="Drained"),BI523,IF(AND('[1]Multi-Field'!$E$31=[1]Lists!BF523,'[1]Multi-Field'!$F$31="undrained"),BH523,""))</f>
        <v/>
      </c>
      <c r="CN523" s="409" t="str">
        <f>IF(AND('[1]Multi-Field'!$E$32=[1]Lists!BF523,'[1]Multi-Field'!$F$32="Drained"),BI523,IF(AND('[1]Multi-Field'!$E$32=[1]Lists!BF523,'[1]Multi-Field'!$F$32="undrained"),BH523,""))</f>
        <v/>
      </c>
      <c r="CO523" s="409" t="str">
        <f>IF(AND('[1]Multi-Field'!$E$33=[1]Lists!BF523,'[1]Multi-Field'!$F$33="Drained"),BI523,IF(AND('[1]Multi-Field'!$E$33=[1]Lists!BF523,'[1]Multi-Field'!$F$33="undrained"),BH523,""))</f>
        <v/>
      </c>
      <c r="CP523" s="409" t="str">
        <f>IF(AND('[1]Multi-Field'!$E$34=[1]Lists!BF523,'[1]Multi-Field'!$F$34="Drained"),BI523,IF(AND('[1]Multi-Field'!$E$34=[1]Lists!BF523,'[1]Multi-Field'!$F$34="undrained"),BH523,""))</f>
        <v/>
      </c>
      <c r="CQ523" s="409" t="str">
        <f>IF(AND('[1]Multi-Field'!$E$35=[1]Lists!BF523,'[1]Multi-Field'!$F$35="Drained"),BI523,IF(AND('[1]Multi-Field'!$E$35=[1]Lists!BF523,'[1]Multi-Field'!$F$35="undrained"),BH523,""))</f>
        <v/>
      </c>
      <c r="CR523" s="409" t="str">
        <f>IF(AND('[1]Multi-Field'!$E$36=[1]Lists!BF523,'[1]Multi-Field'!$F$36="Drained"),BI523,IF(AND('[1]Multi-Field'!$E$36=[1]Lists!BF523,'[1]Multi-Field'!$F$36="undrained"),BH523,""))</f>
        <v/>
      </c>
      <c r="CS523" s="409" t="str">
        <f>IF(AND('[1]Multi-Field'!$E$37=[1]Lists!BF523,'[1]Multi-Field'!$F$37="Drained"),BI523,IF(AND('[1]Multi-Field'!$E$37=[1]Lists!BF523,'[1]Multi-Field'!$F$37="undrained"),BH523,""))</f>
        <v/>
      </c>
      <c r="CT523" s="409" t="str">
        <f>IF(AND('[1]Multi-Field'!$E$38=[1]Lists!BF523,'[1]Multi-Field'!$F$38="Drained"),BI523,IF(AND('[1]Multi-Field'!$E$38=[1]Lists!BF523,'[1]Multi-Field'!$F$38="undrained"),BH523,""))</f>
        <v/>
      </c>
      <c r="CU523" s="409" t="str">
        <f>IF(AND('[1]Multi-Field'!$E$39=[1]Lists!BF523,'[1]Multi-Field'!$F$39="Drained"),BI523,IF(AND('[1]Multi-Field'!$E$39=[1]Lists!BF523,'[1]Multi-Field'!$F$39="undrained"),BH523,""))</f>
        <v/>
      </c>
      <c r="CV523" s="409" t="str">
        <f>IF(AND('[1]Multi-Field'!$E$40=[1]Lists!BF523,'[1]Multi-Field'!$F$40="Drained"),BI523,IF(AND('[1]Multi-Field'!$E$40=[1]Lists!BF523,'[1]Multi-Field'!$F$40="undrained"),BH523,""))</f>
        <v/>
      </c>
      <c r="CW523" s="409" t="str">
        <f>IF(AND('[1]Multi-Field'!$E$41=[1]Lists!BF523,'[1]Multi-Field'!$F$40="Drained"),BI523,IF(AND('[1]Multi-Field'!$E$40=[1]Lists!BF523,'[1]Multi-Field'!$F$40="undrained"),BH523,""))</f>
        <v/>
      </c>
      <c r="CX523" s="409" t="str">
        <f>IF(AND('[1]Multi-Field'!$E$42=[1]Lists!BF523,'[1]Multi-Field'!$F$42="Drained"),BI523,IF(AND('[1]Multi-Field'!$E$42=[1]Lists!BF523,'[1]Multi-Field'!$F$42="undrained"),BH523,""))</f>
        <v/>
      </c>
      <c r="CY523" s="409" t="str">
        <f>IF(AND('[1]Multi-Field'!$E$43=[1]Lists!BF523,'[1]Multi-Field'!$F$43="Drained"),BI523,IF(AND('[1]Multi-Field'!$E$43=[1]Lists!BF523,'[1]Multi-Field'!$F$43="undrained"),BH523,""))</f>
        <v/>
      </c>
      <c r="CZ523" s="409" t="str">
        <f>IF(AND('[1]Multi-Field'!$E$44=[1]Lists!BF523,'[1]Multi-Field'!$F$44="Drained"),BI523,IF(AND('[1]Multi-Field'!$E$44=[1]Lists!BF523,'[1]Multi-Field'!$F$44="undrained"),BH523,""))</f>
        <v/>
      </c>
      <c r="DA523" s="409" t="str">
        <f>IF(AND('[1]Multi-Field'!$E$45=[1]Lists!BF523,'[1]Multi-Field'!$F$45="Drained"),BI523,IF(AND('[1]Multi-Field'!$E$45=[1]Lists!BF523,'[1]Multi-Field'!$F$45="undrained"),BH523,""))</f>
        <v/>
      </c>
      <c r="DB523" s="409" t="str">
        <f>IF(AND('[1]Multi-Field'!$E$46=[1]Lists!BF523,'[1]Multi-Field'!$F$46="Drained"),BI523,IF(AND('[1]Multi-Field'!$E$46=[1]Lists!BF523,'[1]Multi-Field'!$F$46="undrained"),BH523,""))</f>
        <v/>
      </c>
      <c r="DC523" s="409" t="str">
        <f>IF(AND('[1]Multi-Field'!$E$47=[1]Lists!BF523,'[1]Multi-Field'!$F$47="Drained"),BI523,IF(AND('[1]Multi-Field'!$E$47=[1]Lists!BF523,'[1]Multi-Field'!$F$47="undrained"),BH523,""))</f>
        <v/>
      </c>
      <c r="DD523" s="409" t="str">
        <f>IF(AND('[1]Multi-Field'!$E$48=[1]Lists!BF523,'[1]Multi-Field'!$F$48="Drained"),BI523,IF(AND('[1]Multi-Field'!$E$48=[1]Lists!BF523,'[1]Multi-Field'!$F$48="undrained"),BH523,""))</f>
        <v/>
      </c>
      <c r="DE523" s="409" t="str">
        <f>IF(AND('[1]Multi-Field'!$E$49=[1]Lists!BF523,'[1]Multi-Field'!$F$49="Drained"),BI523,IF(AND('[1]Multi-Field'!$E$49=[1]Lists!BF523,'[1]Multi-Field'!$F$9="undrained"),BH523,""))</f>
        <v/>
      </c>
      <c r="DF523" s="409" t="str">
        <f>IF(AND('[1]Multi-Field'!$E$50=[1]Lists!BF523,'[1]Multi-Field'!$F$50="Drained"),BI523,IF(AND('[1]Multi-Field'!$E$50=[1]Lists!BF523,'[1]Multi-Field'!$F$50="undrained"),BH523,""))</f>
        <v/>
      </c>
      <c r="DG523" s="409" t="str">
        <f>IF(AND('[1]Multi-Field'!$E$51=[1]Lists!BF523,'[1]Multi-Field'!$F$51="Drained"),BI523,IF(AND('[1]Multi-Field'!$E$51=[1]Lists!BF523,'[1]Multi-Field'!$F$51="undrained"),BH523,""))</f>
        <v/>
      </c>
      <c r="DH523" s="409" t="str">
        <f>IF(AND('[1]Multi-Field'!$E$52=[1]Lists!BF523,'[1]Multi-Field'!$F$52="Drained"),BI523,IF(AND('[1]Multi-Field'!$E$52=[1]Lists!BF523,'[1]Multi-Field'!$F$52="undrained"),BH523,""))</f>
        <v/>
      </c>
      <c r="DI523" s="409" t="str">
        <f>IF(AND('[1]Multi-Field'!$E$53=[1]Lists!BF523,'[1]Multi-Field'!$F$53="Drained"),BI523,IF(AND('[1]Multi-Field'!$E$53=[1]Lists!BF523,'[1]Multi-Field'!$F$53="undrained"),BH523,""))</f>
        <v/>
      </c>
      <c r="DJ523" s="409" t="str">
        <f>IF(AND('[1]Multi-Field'!$E$54=[1]Lists!BF523,'[1]Multi-Field'!$F$54="Drained"),BI523,IF(AND('[1]Multi-Field'!$E$54=[1]Lists!BF523,'[1]Multi-Field'!$F$54="undrained"),BH523,""))</f>
        <v/>
      </c>
      <c r="DK523" s="409" t="str">
        <f>IF(AND('[1]Multi-Field'!$E$55=[1]Lists!BF523,'[1]Multi-Field'!$F$55="Drained"),BI523,IF(AND('[1]Multi-Field'!$E$55=[1]Lists!BF523,'[1]Multi-Field'!$F$55="undrained"),BH523,""))</f>
        <v/>
      </c>
      <c r="DL523" s="409" t="str">
        <f>IF(AND('[1]Multi-Field'!$E$56=[1]Lists!BF523,'[1]Multi-Field'!$F$56="Drained"),BI523,IF(AND('[1]Multi-Field'!$E$56=[1]Lists!BF523,'[1]Multi-Field'!$F$56="undrained"),BH523,""))</f>
        <v/>
      </c>
      <c r="DM523" s="409" t="str">
        <f>IF(AND('[1]Multi-Field'!$E$57=[1]Lists!BF523,'[1]Multi-Field'!$F$57="Drained"),BI523,IF(AND('[1]Multi-Field'!$E$57=[1]Lists!BF523,'[1]Multi-Field'!$F$57="undrained"),BH523,""))</f>
        <v/>
      </c>
      <c r="DN523" s="409" t="str">
        <f>IF(AND('[1]Multi-Field'!$E$58=[1]Lists!BF523,'[1]Multi-Field'!$F$58="Drained"),BI523,IF(AND('[1]Multi-Field'!$E$58=[1]Lists!BF523,'[1]Multi-Field'!$F$58="undrained"),BH523,""))</f>
        <v/>
      </c>
      <c r="DO523" s="409" t="str">
        <f>IF(AND('[1]Multi-Field'!$E$59=[1]Lists!BF523,'[1]Multi-Field'!$F$59="Drained"),BI523,IF(AND('[1]Multi-Field'!$E$59=[1]Lists!BF523,'[1]Multi-Field'!$F$59="undrained"),BH523,""))</f>
        <v/>
      </c>
      <c r="DP523" s="409" t="str">
        <f>IF(AND('[1]Multi-Field'!$E$60=[1]Lists!BF523,'[1]Multi-Field'!$F$60="Drained"),BI523,IF(AND('[1]Multi-Field'!$E$60=[1]Lists!BF523,'[1]Multi-Field'!$F$60="undrained"),BH523,""))</f>
        <v/>
      </c>
      <c r="DQ523" s="409" t="str">
        <f>IF(AND('[1]Multi-Field'!$E$61=[1]Lists!BF523,'[1]Multi-Field'!$F$61="Drained"),BI523,IF(AND('[1]Multi-Field'!$E$61=[1]Lists!BF523,'[1]Multi-Field'!$F$61="undrained"),BH523,""))</f>
        <v/>
      </c>
      <c r="DR523" s="409" t="str">
        <f>IF(AND('[1]Multi-Field'!$E$62=[1]Lists!BF523,'[1]Multi-Field'!$F$62="Drained"),BI523,IF(AND('[1]Multi-Field'!$E$62=[1]Lists!BF523,'[1]Multi-Field'!$F$62="undrained"),BH523,""))</f>
        <v/>
      </c>
      <c r="DS523" s="409" t="str">
        <f>IF(AND('[1]Multi-Field'!$E$63=[1]Lists!BF523,'[1]Multi-Field'!$F$63="Drained"),BI523,IF(AND('[1]Multi-Field'!$E$63=[1]Lists!BF523,'[1]Multi-Field'!$F$63="undrained"),BH523,""))</f>
        <v/>
      </c>
      <c r="DT523" s="409" t="str">
        <f>IF(AND('[1]Multi-Field'!$E$64=[1]Lists!BF523,'[1]Multi-Field'!$F$64="Drained"),BI523,IF(AND('[1]Multi-Field'!$E$64=[1]Lists!BF523,'[1]Multi-Field'!$F$64="undrained"),BH523,""))</f>
        <v/>
      </c>
      <c r="DU523" s="409" t="str">
        <f>IF(AND('[1]Multi-Field'!$E$65=[1]Lists!BF523,'[1]Multi-Field'!$F$65="Drained"),BI523,IF(AND('[1]Multi-Field'!$E$65=[1]Lists!BF523,'[1]Multi-Field'!$F$65="undrained"),BH523,""))</f>
        <v/>
      </c>
      <c r="DV523" s="409" t="str">
        <f>IF(AND('[1]Multi-Field'!$E$66=[1]Lists!BF523,'[1]Multi-Field'!$F$66="Drained"),BI523,IF(AND('[1]Multi-Field'!$E$66=[1]Lists!BF523,'[1]Multi-Field'!$F$66="undrained"),BH523,""))</f>
        <v/>
      </c>
      <c r="DW523" s="409" t="str">
        <f>IF(AND('[1]Multi-Field'!$E$67=[1]Lists!BF523,'[1]Multi-Field'!$F$67="Drained"),BI523,IF(AND('[1]Multi-Field'!$E$67=[1]Lists!BF523,'[1]Multi-Field'!$F$67="undrained"),BH523,""))</f>
        <v/>
      </c>
      <c r="DX523" s="409" t="str">
        <f>IF(AND('[1]Multi-Field'!$E$68=[1]Lists!BF523,'[1]Multi-Field'!$F$68="Drained"),BI523,IF(AND('[1]Multi-Field'!$E$68=[1]Lists!BF523,'[1]Multi-Field'!$F$68="undrained"),BH523,""))</f>
        <v/>
      </c>
      <c r="DY523" s="409" t="str">
        <f>IF(AND('[1]Multi-Field'!$E$69=[1]Lists!BF523,'[1]Multi-Field'!$F$69="Drained"),BI523,IF(AND('[1]Multi-Field'!$E$69=[1]Lists!BF523,'[1]Multi-Field'!$F$69="undrained"),BH523,""))</f>
        <v/>
      </c>
      <c r="DZ523" s="409" t="str">
        <f>IF(AND('[1]Multi-Field'!$E$70=[1]Lists!BF523,'[1]Multi-Field'!$F$70="Drained"),BI523,IF(AND('[1]Multi-Field'!$E$70=[1]Lists!BF523,'[1]Multi-Field'!$F$70="undrained"),BH523,""))</f>
        <v/>
      </c>
      <c r="EA523" s="409" t="str">
        <f>IF(AND('[1]Multi-Field'!$E$71=[1]Lists!BF523,'[1]Multi-Field'!$F$71="Drained"),BI523,IF(AND('[1]Multi-Field'!$E$71=[1]Lists!BF523,'[1]Multi-Field'!$F$71="undrained"),BH523,""))</f>
        <v/>
      </c>
      <c r="EB523" s="409" t="str">
        <f>IF(AND('[1]Multi-Field'!$E$72=[1]Lists!BF523,'[1]Multi-Field'!$F$72="Drained"),BI523,IF(AND('[1]Multi-Field'!$E$72=[1]Lists!BF523,'[1]Multi-Field'!$F$72="undrained"),BH523,""))</f>
        <v/>
      </c>
      <c r="EC523" s="409" t="str">
        <f>IF(AND('[1]Multi-Field'!$E$73=[1]Lists!BF523,'[1]Multi-Field'!$F$73="Drained"),BI523,IF(AND('[1]Multi-Field'!$E$73=[1]Lists!BF523,'[1]Multi-Field'!$F$73="undrained"),BH523,""))</f>
        <v/>
      </c>
      <c r="ED523" s="409" t="str">
        <f>IF(AND('[1]Multi-Field'!$E$74=[1]Lists!BF523,'[1]Multi-Field'!$F$74="Drained"),BI523,IF(AND('[1]Multi-Field'!$E$74=[1]Lists!BF523,'[1]Multi-Field'!$F$74="undrained"),BH523,""))</f>
        <v/>
      </c>
      <c r="EE523" s="409" t="str">
        <f>IF(AND('[1]Multi-Field'!$E$75=[1]Lists!BF523,'[1]Multi-Field'!$F$75="Drained"),BI523,IF(AND('[1]Multi-Field'!$E$75=[1]Lists!BF523,'[1]Multi-Field'!$F$75="undrained"),BH523,""))</f>
        <v/>
      </c>
      <c r="EF523" s="409" t="str">
        <f>IF(AND('[1]Multi-Field'!$E$76=[1]Lists!BF523,'[1]Multi-Field'!$F$76="Drained"),BI523,IF(AND('[1]Multi-Field'!$E$76=[1]Lists!BF523,'[1]Multi-Field'!$F$6="undrained"),BH523,""))</f>
        <v/>
      </c>
      <c r="EG523" s="409" t="str">
        <f>IF(AND('[1]Multi-Field'!$E$77=[1]Lists!BF523,'[1]Multi-Field'!$F$77="Drained"),BI523,IF(AND('[1]Multi-Field'!$E$77=[1]Lists!BF523,'[1]Multi-Field'!$F$77="undrained"),BH523,""))</f>
        <v/>
      </c>
      <c r="EH523" s="409" t="str">
        <f>IF(AND('[1]Multi-Field'!$E$78=[1]Lists!BF523,'[1]Multi-Field'!$F$78="Drained"),BI523,IF(AND('[1]Multi-Field'!$E$78=[1]Lists!BF523,'[1]Multi-Field'!$F$78="undrained"),BH523,""))</f>
        <v/>
      </c>
      <c r="EI523" s="409" t="str">
        <f>IF(AND('[1]Multi-Field'!$E$79=[1]Lists!BF523,'[1]Multi-Field'!$F$79="Drained"),BI523,IF(AND('[1]Multi-Field'!$E$79=[1]Lists!BF523,'[1]Multi-Field'!$F$79="undrained"),BH523,""))</f>
        <v/>
      </c>
      <c r="EJ523" s="409" t="str">
        <f>IF(AND('[1]Multi-Field'!$E$80=[1]Lists!BF523,'[1]Multi-Field'!$F$80="Drained"),BI523,IF(AND('[1]Multi-Field'!$E$80=[1]Lists!BF523,'[1]Multi-Field'!$F$80="undrained"),BH523,""))</f>
        <v/>
      </c>
      <c r="EK523" s="409" t="str">
        <f>IF(AND('[1]Multi-Field'!$E$81=[1]Lists!BF523,'[1]Multi-Field'!$F$81="Drained"),BI523,IF(AND('[1]Multi-Field'!$E$81=[1]Lists!BF523,'[1]Multi-Field'!$F$81="undrained"),BH523,""))</f>
        <v/>
      </c>
      <c r="EL523" s="409" t="str">
        <f>IF(AND('[1]Multi-Field'!$E$82=[1]Lists!BF523,'[1]Multi-Field'!$F$82="Drained"),BI523,IF(AND('[1]Multi-Field'!$E$82=[1]Lists!BF523,'[1]Multi-Field'!$F$82="undrained"),BH523,""))</f>
        <v/>
      </c>
      <c r="EM523" s="409" t="str">
        <f>IF(AND('[1]Multi-Field'!$E$83=[1]Lists!BF523,'[1]Multi-Field'!$F$83="Drained"),BI523,IF(AND('[1]Multi-Field'!$E$83=[1]Lists!BF523,'[1]Multi-Field'!$F$83="undrained"),BH523,""))</f>
        <v/>
      </c>
      <c r="EN523" s="409" t="str">
        <f>IF(AND('[1]Multi-Field'!$E$84=[1]Lists!BF523,'[1]Multi-Field'!$F$84="Drained"),BI523,IF(AND('[1]Multi-Field'!$E$84=[1]Lists!BF523,'[1]Multi-Field'!$F$84="undrained"),BH523,""))</f>
        <v/>
      </c>
      <c r="EO523" s="409" t="str">
        <f>IF(AND('[1]Multi-Field'!$E$85=[1]Lists!BF523,'[1]Multi-Field'!$F$85="Drained"),BI523,IF(AND('[1]Multi-Field'!$E$85=[1]Lists!BF523,'[1]Multi-Field'!$F$85="undrained"),BH523,""))</f>
        <v/>
      </c>
      <c r="EP523" s="409" t="str">
        <f>IF(AND('[1]Multi-Field'!$E$86=[1]Lists!BF523,'[1]Multi-Field'!$F$86="Drained"),BI523,IF(AND('[1]Multi-Field'!$E$86=[1]Lists!BF523,'[1]Multi-Field'!$F$86="undrained"),BH523,""))</f>
        <v/>
      </c>
      <c r="EQ523" s="409" t="str">
        <f>IF(AND('[1]Multi-Field'!$E$87=[1]Lists!BF523,'[1]Multi-Field'!$F$87="Drained"),BI523,IF(AND('[1]Multi-Field'!$E$87=[1]Lists!BF523,'[1]Multi-Field'!$F$87="undrained"),BH523,""))</f>
        <v/>
      </c>
      <c r="ER523" s="409" t="str">
        <f>IF(AND('[1]Multi-Field'!$E$88=[1]Lists!BF523,'[1]Multi-Field'!$F$88="Drained"),BI523,IF(AND('[1]Multi-Field'!$E$88=[1]Lists!BF523,'[1]Multi-Field'!$F$88="undrained"),BH523,""))</f>
        <v/>
      </c>
      <c r="ES523" s="409" t="str">
        <f>IF(AND('[1]Multi-Field'!$E$89=[1]Lists!BF523,'[1]Multi-Field'!$F$89="Drained"),BI523,IF(AND('[1]Multi-Field'!$E$89=[1]Lists!BF523,'[1]Multi-Field'!$F$89="undrained"),BH523,""))</f>
        <v/>
      </c>
      <c r="ET523" s="409" t="str">
        <f>IF(AND('[1]Multi-Field'!$E$90=[1]Lists!BF523,'[1]Multi-Field'!$F$90="Drained"),BI523,IF(AND('[1]Multi-Field'!$E$90=[1]Lists!BF523,'[1]Multi-Field'!$F$90="undrained"),BH523,""))</f>
        <v/>
      </c>
      <c r="EU523" s="409" t="str">
        <f>IF(AND('[1]Multi-Field'!$E$91=[1]Lists!BF523,'[1]Multi-Field'!$F$91="Drained"),BI523,IF(AND('[1]Multi-Field'!$E$91=[1]Lists!BF523,'[1]Multi-Field'!$F$91="undrained"),BH523,""))</f>
        <v/>
      </c>
      <c r="EV523" s="409" t="str">
        <f>IF(AND('[1]Multi-Field'!$E$92=[1]Lists!BF523,'[1]Multi-Field'!$F$92="Drained"),BI523,IF(AND('[1]Multi-Field'!$E$92=[1]Lists!BF523,'[1]Multi-Field'!$F$92="undrained"),BH523,""))</f>
        <v/>
      </c>
      <c r="EW523" s="409" t="str">
        <f>IF(AND('[1]Multi-Field'!$E$93=[1]Lists!BF523,'[1]Multi-Field'!$F$93="Drained"),BI523,IF(AND('[1]Multi-Field'!$E$93=[1]Lists!BF523,'[1]Multi-Field'!$F$93="undrained"),BH523,""))</f>
        <v/>
      </c>
      <c r="EX523" s="409" t="str">
        <f>IF(AND('[1]Multi-Field'!$E$94=[1]Lists!BF523,'[1]Multi-Field'!$F$94="Drained"),BI523,IF(AND('[1]Multi-Field'!$E$94=[1]Lists!BF523,'[1]Multi-Field'!$F$94="undrained"),BH523,""))</f>
        <v/>
      </c>
      <c r="EY523" s="409" t="str">
        <f>IF(AND('[1]Multi-Field'!$E$95=[1]Lists!BF523,'[1]Multi-Field'!$F$95="Drained"),BI523,IF(AND('[1]Multi-Field'!$E$95=[1]Lists!BF523,'[1]Multi-Field'!$F$95="undrained"),BH523,""))</f>
        <v/>
      </c>
      <c r="EZ523" s="409" t="str">
        <f>IF(AND('[1]Multi-Field'!$E$96=[1]Lists!BF523,'[1]Multi-Field'!$F$96="Drained"),BI523,IF(AND('[1]Multi-Field'!$E$96=[1]Lists!BF523,'[1]Multi-Field'!$F$96="undrained"),BH523,""))</f>
        <v/>
      </c>
      <c r="FA523" s="409" t="str">
        <f>IF(AND('[1]Multi-Field'!$E$97=[1]Lists!BF523,'[1]Multi-Field'!$F$97="Drained"),BI523,IF(AND('[1]Multi-Field'!$E$97=[1]Lists!BF523,'[1]Multi-Field'!$F$97="undrained"),BH523,""))</f>
        <v/>
      </c>
      <c r="FB523" s="409" t="str">
        <f>IF(AND('[1]Multi-Field'!$E$98=[1]Lists!BF523,'[1]Multi-Field'!$F$98="Drained"),BI523,IF(AND('[1]Multi-Field'!$E$98=[1]Lists!BF523,'[1]Multi-Field'!$F$98="undrained"),BH523,""))</f>
        <v/>
      </c>
      <c r="FC523" s="409" t="str">
        <f>IF(AND('[1]Multi-Field'!$E$99=[1]Lists!BF523,'[1]Multi-Field'!$F$99="Drained"),BI523,IF(AND('[1]Multi-Field'!$E$99=[1]Lists!BF523,'[1]Multi-Field'!$F$99="undrained"),BH523,""))</f>
        <v/>
      </c>
      <c r="FD523" s="409" t="str">
        <f>IF(AND('[1]Multi-Field'!$E$100=[1]Lists!BF523,'[1]Multi-Field'!$F$100="Drained"),BI523,IF(AND('[1]Multi-Field'!$E$100=[1]Lists!BF523,'[1]Multi-Field'!$F$100="undrained"),BH523,""))</f>
        <v/>
      </c>
      <c r="FE523" s="409" t="str">
        <f>IF(AND('[1]Multi-Field'!$E$101=[1]Lists!BF523,'[1]Multi-Field'!$F$101="Drained"),BI523,IF(AND('[1]Multi-Field'!$E$101=[1]Lists!BF523,'[1]Multi-Field'!$F$101="undrained"),BH523,""))</f>
        <v/>
      </c>
      <c r="FF523" s="409" t="str">
        <f>IF(AND('[1]Multi-Field'!$E$102=[1]Lists!BF523,'[1]Multi-Field'!$F$102="Drained"),BI523,IF(AND('[1]Multi-Field'!$E$102=[1]Lists!BF523,'[1]Multi-Field'!$F$102="undrained"),BH523,""))</f>
        <v/>
      </c>
      <c r="FG523" s="409" t="str">
        <f>IF(AND('[1]Multi-Field'!$E$103=[1]Lists!BF523,'[1]Multi-Field'!$F$103="Drained"),BI523,IF(AND('[1]Multi-Field'!$E$103=[1]Lists!BF523,'[1]Multi-Field'!$F$103="undrained"),BH523,""))</f>
        <v/>
      </c>
      <c r="FH523" s="409" t="str">
        <f>IF(AND('[1]Multi-Field'!$E$104=[1]Lists!BF523,'[1]Multi-Field'!$F$104="Drained"),BI523,IF(AND('[1]Multi-Field'!$E$104=[1]Lists!BF523,'[1]Multi-Field'!$F$104="undrained"),BH523,""))</f>
        <v/>
      </c>
      <c r="FI523" s="409" t="str">
        <f>IF(AND('[1]Multi-Field'!$E$105=[1]Lists!BF523,'[1]Multi-Field'!$F$105="Drained"),BI523,IF(AND('[1]Multi-Field'!$E$105=[1]Lists!BF523,'[1]Multi-Field'!$F$105="undrained"),BH523,""))</f>
        <v/>
      </c>
      <c r="FJ523" s="409" t="str">
        <f>IF(AND('[1]Multi-Field'!$E$106=[1]Lists!BF523,'[1]Multi-Field'!$F$106="Drained"),BI523,IF(AND('[1]Multi-Field'!$E$106=[1]Lists!BF523,'[1]Multi-Field'!$F$106="undrained"),BH523,""))</f>
        <v/>
      </c>
      <c r="FK523" s="409" t="str">
        <f>IF(AND('[1]Multi-Field'!$E$107=[1]Lists!BF523,'[1]Multi-Field'!$F$107="Drained"),BI523,IF(AND('[1]Multi-Field'!$E$107=[1]Lists!BF523,'[1]Multi-Field'!$F$107="undrained"),BH523,""))</f>
        <v/>
      </c>
      <c r="FL523" s="409" t="str">
        <f>IF(AND('[1]Multi-Field'!$E$108=[1]Lists!BF523,'[1]Multi-Field'!$F$108="Drained"),BI523,IF(AND('[1]Multi-Field'!$E$108=[1]Lists!BF523,'[1]Multi-Field'!$F$108="undrained"),BH523,""))</f>
        <v/>
      </c>
      <c r="FM523" s="409" t="str">
        <f>IF(AND('[1]Multi-Field'!$E$109=[1]Lists!BF523,'[1]Multi-Field'!$F$109="Drained"),BI523,IF(AND('[1]Multi-Field'!$E$109=[1]Lists!BF523,'[1]Multi-Field'!$F$109="undrained"),BH523,""))</f>
        <v/>
      </c>
      <c r="FN523" s="409" t="str">
        <f>IF(AND('[1]Multi-Field'!$E$110=[1]Lists!BF523,'[1]Multi-Field'!$F$110="Drained"),BI523,IF(AND('[1]Multi-Field'!$E$110=[1]Lists!BF523,'[1]Multi-Field'!$F$110="undrained"),BH523,""))</f>
        <v/>
      </c>
      <c r="FO523" s="409" t="str">
        <f>IF(AND('[1]Multi-Field'!$E$111=[1]Lists!BF523,'[1]Multi-Field'!$F$111="Drained"),BI523,IF(AND('[1]Multi-Field'!$E$111=[1]Lists!BF523,'[1]Multi-Field'!$F$111="undrained"),BH523,""))</f>
        <v/>
      </c>
      <c r="FP523" s="409" t="str">
        <f>IF(AND('[1]Multi-Field'!$E$112=[1]Lists!BF523,'[1]Multi-Field'!$F$112="Drained"),BI523,IF(AND('[1]Multi-Field'!$E$112=[1]Lists!BF523,'[1]Multi-Field'!$F$112="undrained"),BH523,""))</f>
        <v/>
      </c>
      <c r="FQ523" s="409" t="str">
        <f>IF(AND('[1]Multi-Field'!$E$113=[1]Lists!BF523,'[1]Multi-Field'!$F$113="Drained"),BI523,IF(AND('[1]Multi-Field'!$E$113=[1]Lists!BF523,'[1]Multi-Field'!$F$113="undrained"),BH523,""))</f>
        <v/>
      </c>
      <c r="FR523" s="409" t="str">
        <f>IF(AND('[1]Multi-Field'!$E$114=[1]Lists!BF523,'[1]Multi-Field'!$F$114="Drained"),BI523,IF(AND('[1]Multi-Field'!$E$114=[1]Lists!BF523,'[1]Multi-Field'!$F$114="undrained"),BH523,""))</f>
        <v/>
      </c>
      <c r="FS523" s="409" t="str">
        <f>IF(AND('[1]Multi-Field'!$E$115=[1]Lists!BF523,'[1]Multi-Field'!$F$115="Drained"),BI523,IF(AND('[1]Multi-Field'!$E$115=[1]Lists!BF523,'[1]Multi-Field'!$F$115="undrained"),BH523,""))</f>
        <v/>
      </c>
      <c r="FT523" s="409" t="str">
        <f>IF(AND('[1]Multi-Field'!$E$116=[1]Lists!BF523,'[1]Multi-Field'!$F$116="Drained"),BI523,IF(AND('[1]Multi-Field'!$E$116=[1]Lists!BF523,'[1]Multi-Field'!$F$116="undrained"),BH523,""))</f>
        <v/>
      </c>
      <c r="FU523" s="409" t="str">
        <f>IF(AND('[1]Multi-Field'!$E$117=[1]Lists!BF523,'[1]Multi-Field'!$F$117="Drained"),BI523,IF(AND('[1]Multi-Field'!$E$117=[1]Lists!BF523,'[1]Multi-Field'!$F$117="undrained"),BH523,""))</f>
        <v/>
      </c>
      <c r="FV523" s="409" t="str">
        <f>IF(AND('[1]Multi-Field'!$E$118=[1]Lists!BF523,'[1]Multi-Field'!$F$118="Drained"),BI523,IF(AND('[1]Multi-Field'!$E$118=[1]Lists!BF523,'[1]Multi-Field'!$F$118="undrained"),BH523,""))</f>
        <v/>
      </c>
      <c r="FW523" s="409" t="str">
        <f>IF(AND('[1]Multi-Field'!$E$119=[1]Lists!BF523,'[1]Multi-Field'!$F$119="Drained"),BI523,IF(AND('[1]Multi-Field'!$E$119=[1]Lists!BF523,'[1]Multi-Field'!$F$119="undrained"),BH523,""))</f>
        <v/>
      </c>
      <c r="FX523" s="409" t="str">
        <f>IF(AND('[1]Multi-Field'!$E$120=[1]Lists!BF523,'[1]Multi-Field'!$F$120="Drained"),BI523,IF(AND('[1]Multi-Field'!$E$120=[1]Lists!BF523,'[1]Multi-Field'!$F$120="undrained"),BH523,""))</f>
        <v/>
      </c>
    </row>
    <row r="524" spans="1:185" ht="13.5" customHeight="1">
      <c r="A524" s="7" t="s">
        <v>610</v>
      </c>
      <c r="B524" s="7"/>
      <c r="C524" s="7"/>
      <c r="D524" s="8">
        <v>75</v>
      </c>
      <c r="E524" s="8">
        <f t="shared" si="74"/>
        <v>75</v>
      </c>
      <c r="F524" s="8">
        <f t="shared" si="75"/>
        <v>75</v>
      </c>
      <c r="G524" s="8">
        <v>75</v>
      </c>
      <c r="H524" s="8">
        <v>75</v>
      </c>
      <c r="I524" s="8">
        <f t="shared" si="78"/>
        <v>75</v>
      </c>
      <c r="J524" s="8">
        <f t="shared" si="79"/>
        <v>75</v>
      </c>
      <c r="K524" s="8">
        <v>75</v>
      </c>
      <c r="L524" s="8">
        <v>145</v>
      </c>
      <c r="M524" s="8">
        <f t="shared" si="76"/>
        <v>145</v>
      </c>
      <c r="N524" s="8">
        <f t="shared" si="77"/>
        <v>145</v>
      </c>
      <c r="O524" s="8">
        <v>145</v>
      </c>
      <c r="P524" s="391"/>
      <c r="Q524" s="84"/>
      <c r="R524" s="395"/>
      <c r="S524" s="395" t="str">
        <f t="shared" si="73"/>
        <v/>
      </c>
      <c r="T524" s="395"/>
      <c r="U524" s="396"/>
      <c r="BF524" s="411" t="s">
        <v>1687</v>
      </c>
      <c r="BG524" s="412">
        <v>3</v>
      </c>
      <c r="BH524" s="412">
        <v>5.5</v>
      </c>
      <c r="BI524" s="412">
        <v>5.5</v>
      </c>
      <c r="BJ524" s="409" t="e">
        <f>IF(AND('[1]Single Field'!#REF!=[1]Lists!BF524,'[1]Single Field'!#REF!="Drained"),"x",IF(AND('[1]Single Field'!#REF!=[1]Lists!BF524,'[1]Single Field'!#REF!="Undrained"),O,""))</f>
        <v>#REF!</v>
      </c>
      <c r="BK524" s="409" t="str">
        <f>IF(AND('[1]Multi-Field'!$E$3=[1]Lists!BF524,'[1]Multi-Field'!$F$3="Drained"),BI524,IF(AND('[1]Multi-Field'!$E$3=BF524,'[1]Multi-Field'!$F$3="undrained"),BH524,""))</f>
        <v/>
      </c>
      <c r="BL524" s="409" t="str">
        <f>IF(AND('[1]Multi-Field'!$E$4=BF524,'[1]Multi-Field'!$F$4="Drained"),BI524,IF(AND('[1]Multi-Field'!$E$4=BF524,'[1]Multi-Field'!$F$4="undrained"),BH524,""))</f>
        <v/>
      </c>
      <c r="BM524" s="409" t="str">
        <f>IF(AND('[1]Multi-Field'!$E$5=BF524,'[1]Multi-Field'!$F$5="Drained"),BI524,IF(AND('[1]Multi-Field'!$E$5=BF524,'[1]Multi-Field'!$F$5="undrained"),BH524,""))</f>
        <v/>
      </c>
      <c r="BN524" s="409" t="str">
        <f>IF(AND('[1]Multi-Field'!$E$6=BF524,'[1]Multi-Field'!$F$6="Drained"),BI524,IF(AND('[1]Multi-Field'!$E$6=BF524,'[1]Multi-Field'!$F$6="undrained"),BH524,""))</f>
        <v/>
      </c>
      <c r="BO524" s="409" t="str">
        <f>IF(AND('[1]Multi-Field'!$E$7=BF524,'[1]Multi-Field'!$F$7="Drained"),BI524,IF(AND('[1]Multi-Field'!$E$7=BF524,'[1]Multi-Field'!$F$7="undrained"),BH524,""))</f>
        <v/>
      </c>
      <c r="BP524" s="409" t="str">
        <f>IF(AND('[1]Multi-Field'!$E$8=BF524,'[1]Multi-Field'!$F$8="Drained"),BI524,IF(AND('[1]Multi-Field'!$E$8=BF524,'[1]Multi-Field'!$F$8="undrained"),BH524,""))</f>
        <v/>
      </c>
      <c r="BQ524" s="409" t="str">
        <f>IF(AND('[1]Multi-Field'!$E$9=BF524,'[1]Multi-Field'!$F$9="Drained"),BI524,IF(AND('[1]Multi-Field'!$E$9=BF524,'[1]Multi-Field'!$F$9="undrained"),BH524,""))</f>
        <v/>
      </c>
      <c r="BR524" s="409" t="str">
        <f>IF(AND('[1]Multi-Field'!$E$10=BF524,'[1]Multi-Field'!$F$10="Drained"),BI524,IF(AND('[1]Multi-Field'!$E$10=BF524,'[1]Multi-Field'!$F$10="undrained"),BH524,""))</f>
        <v/>
      </c>
      <c r="BS524" s="409" t="str">
        <f>IF(AND('[1]Multi-Field'!$E$11=BF524,'[1]Multi-Field'!$F$11="Drained"),BI524,IF(AND('[1]Multi-Field'!$E$11=BF524,'[1]Multi-Field'!$F$11="undrained"),BH524,""))</f>
        <v/>
      </c>
      <c r="BT524" s="409" t="str">
        <f>IF(AND('[1]Multi-Field'!$E$12=BF524,'[1]Multi-Field'!$F$12="Drained"),BI524,IF(AND('[1]Multi-Field'!$E$12=BF524,'[1]Multi-Field'!$F$12="undrained"),BH524,""))</f>
        <v/>
      </c>
      <c r="BU524" s="409" t="str">
        <f>IF(AND('[1]Multi-Field'!$E$13=BF524,'[1]Multi-Field'!$F$13="Drained"),BI524,IF(AND('[1]Multi-Field'!$E$3=BF524,'[1]Multi-Field'!$F$13="undrained"),BH524,""))</f>
        <v/>
      </c>
      <c r="BV524" s="409" t="str">
        <f>IF(AND('[1]Multi-Field'!$E$14=BF524,'[1]Multi-Field'!$F$14="Drained"),BI524,IF(AND('[1]Multi-Field'!$E$14=BF524,'[1]Multi-Field'!$F$14="undrained"),BH524,""))</f>
        <v/>
      </c>
      <c r="BW524" s="409" t="str">
        <f>IF(AND('[1]Multi-Field'!$E$15=BF524,'[1]Multi-Field'!$F$15="Drained"),BI524,IF(AND('[1]Multi-Field'!$E$15=BF524,'[1]Multi-Field'!$F$15="undrained"),BH524,""))</f>
        <v/>
      </c>
      <c r="BX524" s="409" t="str">
        <f>IF(AND('[1]Multi-Field'!$E$16=[1]Lists!BF524,'[1]Multi-Field'!$F$16="Drained"),BI524,IF(AND('[1]Multi-Field'!$E$16=[1]Lists!BF524,'[1]Multi-Field'!$F$16="undrained"),BH524,""))</f>
        <v/>
      </c>
      <c r="BY524" s="409" t="str">
        <f>IF(AND('[1]Multi-Field'!$E$17=[1]Lists!BF524,'[1]Multi-Field'!$F$17="Drained"),BI524,IF(AND('[1]Multi-Field'!$E$17=[1]Lists!BF524,'[1]Multi-Field'!$F$17="undrained"),BH524,""))</f>
        <v/>
      </c>
      <c r="BZ524" s="409" t="str">
        <f>IF(AND('[1]Multi-Field'!$E$18=[1]Lists!BF524,'[1]Multi-Field'!$F$18="Drained"),BI524,IF(AND('[1]Multi-Field'!$E$18=[1]Lists!BF524,'[1]Multi-Field'!$F$18="undrained"),BH524,""))</f>
        <v/>
      </c>
      <c r="CA524" s="409" t="str">
        <f>IF(AND('[1]Multi-Field'!$E$19=[1]Lists!BF524,'[1]Multi-Field'!$F$19="Drained"),BI524,IF(AND('[1]Multi-Field'!$E$19=[1]Lists!BF524,'[1]Multi-Field'!$F$19="undrained"),BH524,""))</f>
        <v/>
      </c>
      <c r="CB524" s="409" t="str">
        <f>IF(AND('[1]Multi-Field'!$E$20=[1]Lists!BF524,'[1]Multi-Field'!$F$20="Drained"),BI524,IF(AND('[1]Multi-Field'!$E$20=[1]Lists!BF524,'[1]Multi-Field'!$F$20="undrained"),BH524,""))</f>
        <v/>
      </c>
      <c r="CC524" s="409" t="str">
        <f>IF(AND('[1]Multi-Field'!$E$21=[1]Lists!BF524,'[1]Multi-Field'!$F$21="Drained"),BI524,IF(AND('[1]Multi-Field'!$E$21=[1]Lists!BF524,'[1]Multi-Field'!$F$21="undrained"),BH524,""))</f>
        <v/>
      </c>
      <c r="CD524" s="409" t="str">
        <f>IF(AND('[1]Multi-Field'!$E$22=[1]Lists!BF524,'[1]Multi-Field'!$F$22="Drained"),BI524,IF(AND('[1]Multi-Field'!$E$22=[1]Lists!BF524,'[1]Multi-Field'!$F$22="undrained"),BH524,""))</f>
        <v/>
      </c>
      <c r="CE524" s="409" t="str">
        <f>IF(AND('[1]Multi-Field'!$E$23=[1]Lists!BF524,'[1]Multi-Field'!$F$23="Drained"),BI524,IF(AND('[1]Multi-Field'!$E$23=[1]Lists!BF524,'[1]Multi-Field'!$F$23="undrained"),BH524,""))</f>
        <v/>
      </c>
      <c r="CF524" s="409" t="str">
        <f>IF(AND('[1]Multi-Field'!$E$24=[1]Lists!BF524,'[1]Multi-Field'!$F$24="Drained"),BI524,IF(AND('[1]Multi-Field'!$E$24=[1]Lists!BF524,'[1]Multi-Field'!$F$24="undrained"),BH524,""))</f>
        <v/>
      </c>
      <c r="CG524" s="409" t="str">
        <f>IF(AND('[1]Multi-Field'!$E$25=[1]Lists!BF524,'[1]Multi-Field'!$F$25="Drained"),BI524,IF(AND('[1]Multi-Field'!$E$25=[1]Lists!BF524,'[1]Multi-Field'!$F$25="undrained"),BH524,""))</f>
        <v/>
      </c>
      <c r="CH524" s="409" t="str">
        <f>IF(AND('[1]Multi-Field'!$E$26=[1]Lists!BF524,'[1]Multi-Field'!$F$26="Drained"),BI524,IF(AND('[1]Multi-Field'!$E$26=[1]Lists!BF524,'[1]Multi-Field'!$F$26="undrained"),BH524,""))</f>
        <v/>
      </c>
      <c r="CI524" s="409" t="str">
        <f>IF(AND('[1]Multi-Field'!$E$27=[1]Lists!BF524,'[1]Multi-Field'!$F$27="Drained"),BI524,IF(AND('[1]Multi-Field'!$E$27=[1]Lists!BF524,'[1]Multi-Field'!$F$27="undrained"),BH524,""))</f>
        <v/>
      </c>
      <c r="CJ524" s="409" t="str">
        <f>IF(AND('[1]Multi-Field'!$E$28=[1]Lists!BF524,'[1]Multi-Field'!$F$28="Drained"),BI524,IF(AND('[1]Multi-Field'!$E$28=[1]Lists!BF524,'[1]Multi-Field'!$F$28="undrained"),BH524,""))</f>
        <v/>
      </c>
      <c r="CK524" s="409" t="str">
        <f>IF(AND('[1]Multi-Field'!$E$29=[1]Lists!BF524,'[1]Multi-Field'!$F$29="Drained"),BI524,IF(AND('[1]Multi-Field'!$E$29=[1]Lists!BF524,'[1]Multi-Field'!$F$29="undrained"),BH524,""))</f>
        <v/>
      </c>
      <c r="CL524" s="409" t="str">
        <f>IF(AND('[1]Multi-Field'!$E$30=[1]Lists!BF524,'[1]Multi-Field'!$F$30="Drained"),BI524,IF(AND('[1]Multi-Field'!$E$30=[1]Lists!BF524,'[1]Multi-Field'!$F$30="undrained"),BH524,""))</f>
        <v/>
      </c>
      <c r="CM524" s="409" t="str">
        <f>IF(AND('[1]Multi-Field'!$E$31=[1]Lists!BF524,'[1]Multi-Field'!$F$31="Drained"),BI524,IF(AND('[1]Multi-Field'!$E$31=[1]Lists!BF524,'[1]Multi-Field'!$F$31="undrained"),BH524,""))</f>
        <v/>
      </c>
      <c r="CN524" s="409" t="str">
        <f>IF(AND('[1]Multi-Field'!$E$32=[1]Lists!BF524,'[1]Multi-Field'!$F$32="Drained"),BI524,IF(AND('[1]Multi-Field'!$E$32=[1]Lists!BF524,'[1]Multi-Field'!$F$32="undrained"),BH524,""))</f>
        <v/>
      </c>
      <c r="CO524" s="409" t="str">
        <f>IF(AND('[1]Multi-Field'!$E$33=[1]Lists!BF524,'[1]Multi-Field'!$F$33="Drained"),BI524,IF(AND('[1]Multi-Field'!$E$33=[1]Lists!BF524,'[1]Multi-Field'!$F$33="undrained"),BH524,""))</f>
        <v/>
      </c>
      <c r="CP524" s="409" t="str">
        <f>IF(AND('[1]Multi-Field'!$E$34=[1]Lists!BF524,'[1]Multi-Field'!$F$34="Drained"),BI524,IF(AND('[1]Multi-Field'!$E$34=[1]Lists!BF524,'[1]Multi-Field'!$F$34="undrained"),BH524,""))</f>
        <v/>
      </c>
      <c r="CQ524" s="409" t="str">
        <f>IF(AND('[1]Multi-Field'!$E$35=[1]Lists!BF524,'[1]Multi-Field'!$F$35="Drained"),BI524,IF(AND('[1]Multi-Field'!$E$35=[1]Lists!BF524,'[1]Multi-Field'!$F$35="undrained"),BH524,""))</f>
        <v/>
      </c>
      <c r="CR524" s="409" t="str">
        <f>IF(AND('[1]Multi-Field'!$E$36=[1]Lists!BF524,'[1]Multi-Field'!$F$36="Drained"),BI524,IF(AND('[1]Multi-Field'!$E$36=[1]Lists!BF524,'[1]Multi-Field'!$F$36="undrained"),BH524,""))</f>
        <v/>
      </c>
      <c r="CS524" s="409" t="str">
        <f>IF(AND('[1]Multi-Field'!$E$37=[1]Lists!BF524,'[1]Multi-Field'!$F$37="Drained"),BI524,IF(AND('[1]Multi-Field'!$E$37=[1]Lists!BF524,'[1]Multi-Field'!$F$37="undrained"),BH524,""))</f>
        <v/>
      </c>
      <c r="CT524" s="409" t="str">
        <f>IF(AND('[1]Multi-Field'!$E$38=[1]Lists!BF524,'[1]Multi-Field'!$F$38="Drained"),BI524,IF(AND('[1]Multi-Field'!$E$38=[1]Lists!BF524,'[1]Multi-Field'!$F$38="undrained"),BH524,""))</f>
        <v/>
      </c>
      <c r="CU524" s="409" t="str">
        <f>IF(AND('[1]Multi-Field'!$E$39=[1]Lists!BF524,'[1]Multi-Field'!$F$39="Drained"),BI524,IF(AND('[1]Multi-Field'!$E$39=[1]Lists!BF524,'[1]Multi-Field'!$F$39="undrained"),BH524,""))</f>
        <v/>
      </c>
      <c r="CV524" s="409" t="str">
        <f>IF(AND('[1]Multi-Field'!$E$40=[1]Lists!BF524,'[1]Multi-Field'!$F$40="Drained"),BI524,IF(AND('[1]Multi-Field'!$E$40=[1]Lists!BF524,'[1]Multi-Field'!$F$40="undrained"),BH524,""))</f>
        <v/>
      </c>
      <c r="CW524" s="409" t="str">
        <f>IF(AND('[1]Multi-Field'!$E$41=[1]Lists!BF524,'[1]Multi-Field'!$F$40="Drained"),BI524,IF(AND('[1]Multi-Field'!$E$40=[1]Lists!BF524,'[1]Multi-Field'!$F$40="undrained"),BH524,""))</f>
        <v/>
      </c>
      <c r="CX524" s="409" t="str">
        <f>IF(AND('[1]Multi-Field'!$E$42=[1]Lists!BF524,'[1]Multi-Field'!$F$42="Drained"),BI524,IF(AND('[1]Multi-Field'!$E$42=[1]Lists!BF524,'[1]Multi-Field'!$F$42="undrained"),BH524,""))</f>
        <v/>
      </c>
      <c r="CY524" s="409" t="str">
        <f>IF(AND('[1]Multi-Field'!$E$43=[1]Lists!BF524,'[1]Multi-Field'!$F$43="Drained"),BI524,IF(AND('[1]Multi-Field'!$E$43=[1]Lists!BF524,'[1]Multi-Field'!$F$43="undrained"),BH524,""))</f>
        <v/>
      </c>
      <c r="CZ524" s="409" t="str">
        <f>IF(AND('[1]Multi-Field'!$E$44=[1]Lists!BF524,'[1]Multi-Field'!$F$44="Drained"),BI524,IF(AND('[1]Multi-Field'!$E$44=[1]Lists!BF524,'[1]Multi-Field'!$F$44="undrained"),BH524,""))</f>
        <v/>
      </c>
      <c r="DA524" s="409" t="str">
        <f>IF(AND('[1]Multi-Field'!$E$45=[1]Lists!BF524,'[1]Multi-Field'!$F$45="Drained"),BI524,IF(AND('[1]Multi-Field'!$E$45=[1]Lists!BF524,'[1]Multi-Field'!$F$45="undrained"),BH524,""))</f>
        <v/>
      </c>
      <c r="DB524" s="409" t="str">
        <f>IF(AND('[1]Multi-Field'!$E$46=[1]Lists!BF524,'[1]Multi-Field'!$F$46="Drained"),BI524,IF(AND('[1]Multi-Field'!$E$46=[1]Lists!BF524,'[1]Multi-Field'!$F$46="undrained"),BH524,""))</f>
        <v/>
      </c>
      <c r="DC524" s="409" t="str">
        <f>IF(AND('[1]Multi-Field'!$E$47=[1]Lists!BF524,'[1]Multi-Field'!$F$47="Drained"),BI524,IF(AND('[1]Multi-Field'!$E$47=[1]Lists!BF524,'[1]Multi-Field'!$F$47="undrained"),BH524,""))</f>
        <v/>
      </c>
      <c r="DD524" s="409" t="str">
        <f>IF(AND('[1]Multi-Field'!$E$48=[1]Lists!BF524,'[1]Multi-Field'!$F$48="Drained"),BI524,IF(AND('[1]Multi-Field'!$E$48=[1]Lists!BF524,'[1]Multi-Field'!$F$48="undrained"),BH524,""))</f>
        <v/>
      </c>
      <c r="DE524" s="409" t="str">
        <f>IF(AND('[1]Multi-Field'!$E$49=[1]Lists!BF524,'[1]Multi-Field'!$F$49="Drained"),BI524,IF(AND('[1]Multi-Field'!$E$49=[1]Lists!BF524,'[1]Multi-Field'!$F$9="undrained"),BH524,""))</f>
        <v/>
      </c>
      <c r="DF524" s="409" t="str">
        <f>IF(AND('[1]Multi-Field'!$E$50=[1]Lists!BF524,'[1]Multi-Field'!$F$50="Drained"),BI524,IF(AND('[1]Multi-Field'!$E$50=[1]Lists!BF524,'[1]Multi-Field'!$F$50="undrained"),BH524,""))</f>
        <v/>
      </c>
      <c r="DG524" s="409" t="str">
        <f>IF(AND('[1]Multi-Field'!$E$51=[1]Lists!BF524,'[1]Multi-Field'!$F$51="Drained"),BI524,IF(AND('[1]Multi-Field'!$E$51=[1]Lists!BF524,'[1]Multi-Field'!$F$51="undrained"),BH524,""))</f>
        <v/>
      </c>
      <c r="DH524" s="409" t="str">
        <f>IF(AND('[1]Multi-Field'!$E$52=[1]Lists!BF524,'[1]Multi-Field'!$F$52="Drained"),BI524,IF(AND('[1]Multi-Field'!$E$52=[1]Lists!BF524,'[1]Multi-Field'!$F$52="undrained"),BH524,""))</f>
        <v/>
      </c>
      <c r="DI524" s="409" t="str">
        <f>IF(AND('[1]Multi-Field'!$E$53=[1]Lists!BF524,'[1]Multi-Field'!$F$53="Drained"),BI524,IF(AND('[1]Multi-Field'!$E$53=[1]Lists!BF524,'[1]Multi-Field'!$F$53="undrained"),BH524,""))</f>
        <v/>
      </c>
      <c r="DJ524" s="409" t="str">
        <f>IF(AND('[1]Multi-Field'!$E$54=[1]Lists!BF524,'[1]Multi-Field'!$F$54="Drained"),BI524,IF(AND('[1]Multi-Field'!$E$54=[1]Lists!BF524,'[1]Multi-Field'!$F$54="undrained"),BH524,""))</f>
        <v/>
      </c>
      <c r="DK524" s="409" t="str">
        <f>IF(AND('[1]Multi-Field'!$E$55=[1]Lists!BF524,'[1]Multi-Field'!$F$55="Drained"),BI524,IF(AND('[1]Multi-Field'!$E$55=[1]Lists!BF524,'[1]Multi-Field'!$F$55="undrained"),BH524,""))</f>
        <v/>
      </c>
      <c r="DL524" s="409" t="str">
        <f>IF(AND('[1]Multi-Field'!$E$56=[1]Lists!BF524,'[1]Multi-Field'!$F$56="Drained"),BI524,IF(AND('[1]Multi-Field'!$E$56=[1]Lists!BF524,'[1]Multi-Field'!$F$56="undrained"),BH524,""))</f>
        <v/>
      </c>
      <c r="DM524" s="409" t="str">
        <f>IF(AND('[1]Multi-Field'!$E$57=[1]Lists!BF524,'[1]Multi-Field'!$F$57="Drained"),BI524,IF(AND('[1]Multi-Field'!$E$57=[1]Lists!BF524,'[1]Multi-Field'!$F$57="undrained"),BH524,""))</f>
        <v/>
      </c>
      <c r="DN524" s="409" t="str">
        <f>IF(AND('[1]Multi-Field'!$E$58=[1]Lists!BF524,'[1]Multi-Field'!$F$58="Drained"),BI524,IF(AND('[1]Multi-Field'!$E$58=[1]Lists!BF524,'[1]Multi-Field'!$F$58="undrained"),BH524,""))</f>
        <v/>
      </c>
      <c r="DO524" s="409" t="str">
        <f>IF(AND('[1]Multi-Field'!$E$59=[1]Lists!BF524,'[1]Multi-Field'!$F$59="Drained"),BI524,IF(AND('[1]Multi-Field'!$E$59=[1]Lists!BF524,'[1]Multi-Field'!$F$59="undrained"),BH524,""))</f>
        <v/>
      </c>
      <c r="DP524" s="409" t="str">
        <f>IF(AND('[1]Multi-Field'!$E$60=[1]Lists!BF524,'[1]Multi-Field'!$F$60="Drained"),BI524,IF(AND('[1]Multi-Field'!$E$60=[1]Lists!BF524,'[1]Multi-Field'!$F$60="undrained"),BH524,""))</f>
        <v/>
      </c>
      <c r="DQ524" s="409" t="str">
        <f>IF(AND('[1]Multi-Field'!$E$61=[1]Lists!BF524,'[1]Multi-Field'!$F$61="Drained"),BI524,IF(AND('[1]Multi-Field'!$E$61=[1]Lists!BF524,'[1]Multi-Field'!$F$61="undrained"),BH524,""))</f>
        <v/>
      </c>
      <c r="DR524" s="409" t="str">
        <f>IF(AND('[1]Multi-Field'!$E$62=[1]Lists!BF524,'[1]Multi-Field'!$F$62="Drained"),BI524,IF(AND('[1]Multi-Field'!$E$62=[1]Lists!BF524,'[1]Multi-Field'!$F$62="undrained"),BH524,""))</f>
        <v/>
      </c>
      <c r="DS524" s="409" t="str">
        <f>IF(AND('[1]Multi-Field'!$E$63=[1]Lists!BF524,'[1]Multi-Field'!$F$63="Drained"),BI524,IF(AND('[1]Multi-Field'!$E$63=[1]Lists!BF524,'[1]Multi-Field'!$F$63="undrained"),BH524,""))</f>
        <v/>
      </c>
      <c r="DT524" s="409" t="str">
        <f>IF(AND('[1]Multi-Field'!$E$64=[1]Lists!BF524,'[1]Multi-Field'!$F$64="Drained"),BI524,IF(AND('[1]Multi-Field'!$E$64=[1]Lists!BF524,'[1]Multi-Field'!$F$64="undrained"),BH524,""))</f>
        <v/>
      </c>
      <c r="DU524" s="409" t="str">
        <f>IF(AND('[1]Multi-Field'!$E$65=[1]Lists!BF524,'[1]Multi-Field'!$F$65="Drained"),BI524,IF(AND('[1]Multi-Field'!$E$65=[1]Lists!BF524,'[1]Multi-Field'!$F$65="undrained"),BH524,""))</f>
        <v/>
      </c>
      <c r="DV524" s="409" t="str">
        <f>IF(AND('[1]Multi-Field'!$E$66=[1]Lists!BF524,'[1]Multi-Field'!$F$66="Drained"),BI524,IF(AND('[1]Multi-Field'!$E$66=[1]Lists!BF524,'[1]Multi-Field'!$F$66="undrained"),BH524,""))</f>
        <v/>
      </c>
      <c r="DW524" s="409" t="str">
        <f>IF(AND('[1]Multi-Field'!$E$67=[1]Lists!BF524,'[1]Multi-Field'!$F$67="Drained"),BI524,IF(AND('[1]Multi-Field'!$E$67=[1]Lists!BF524,'[1]Multi-Field'!$F$67="undrained"),BH524,""))</f>
        <v/>
      </c>
      <c r="DX524" s="409" t="str">
        <f>IF(AND('[1]Multi-Field'!$E$68=[1]Lists!BF524,'[1]Multi-Field'!$F$68="Drained"),BI524,IF(AND('[1]Multi-Field'!$E$68=[1]Lists!BF524,'[1]Multi-Field'!$F$68="undrained"),BH524,""))</f>
        <v/>
      </c>
      <c r="DY524" s="409" t="str">
        <f>IF(AND('[1]Multi-Field'!$E$69=[1]Lists!BF524,'[1]Multi-Field'!$F$69="Drained"),BI524,IF(AND('[1]Multi-Field'!$E$69=[1]Lists!BF524,'[1]Multi-Field'!$F$69="undrained"),BH524,""))</f>
        <v/>
      </c>
      <c r="DZ524" s="409" t="str">
        <f>IF(AND('[1]Multi-Field'!$E$70=[1]Lists!BF524,'[1]Multi-Field'!$F$70="Drained"),BI524,IF(AND('[1]Multi-Field'!$E$70=[1]Lists!BF524,'[1]Multi-Field'!$F$70="undrained"),BH524,""))</f>
        <v/>
      </c>
      <c r="EA524" s="409" t="str">
        <f>IF(AND('[1]Multi-Field'!$E$71=[1]Lists!BF524,'[1]Multi-Field'!$F$71="Drained"),BI524,IF(AND('[1]Multi-Field'!$E$71=[1]Lists!BF524,'[1]Multi-Field'!$F$71="undrained"),BH524,""))</f>
        <v/>
      </c>
      <c r="EB524" s="409" t="str">
        <f>IF(AND('[1]Multi-Field'!$E$72=[1]Lists!BF524,'[1]Multi-Field'!$F$72="Drained"),BI524,IF(AND('[1]Multi-Field'!$E$72=[1]Lists!BF524,'[1]Multi-Field'!$F$72="undrained"),BH524,""))</f>
        <v/>
      </c>
      <c r="EC524" s="409" t="str">
        <f>IF(AND('[1]Multi-Field'!$E$73=[1]Lists!BF524,'[1]Multi-Field'!$F$73="Drained"),BI524,IF(AND('[1]Multi-Field'!$E$73=[1]Lists!BF524,'[1]Multi-Field'!$F$73="undrained"),BH524,""))</f>
        <v/>
      </c>
      <c r="ED524" s="409" t="str">
        <f>IF(AND('[1]Multi-Field'!$E$74=[1]Lists!BF524,'[1]Multi-Field'!$F$74="Drained"),BI524,IF(AND('[1]Multi-Field'!$E$74=[1]Lists!BF524,'[1]Multi-Field'!$F$74="undrained"),BH524,""))</f>
        <v/>
      </c>
      <c r="EE524" s="409" t="str">
        <f>IF(AND('[1]Multi-Field'!$E$75=[1]Lists!BF524,'[1]Multi-Field'!$F$75="Drained"),BI524,IF(AND('[1]Multi-Field'!$E$75=[1]Lists!BF524,'[1]Multi-Field'!$F$75="undrained"),BH524,""))</f>
        <v/>
      </c>
      <c r="EF524" s="409" t="str">
        <f>IF(AND('[1]Multi-Field'!$E$76=[1]Lists!BF524,'[1]Multi-Field'!$F$76="Drained"),BI524,IF(AND('[1]Multi-Field'!$E$76=[1]Lists!BF524,'[1]Multi-Field'!$F$6="undrained"),BH524,""))</f>
        <v/>
      </c>
      <c r="EG524" s="409" t="str">
        <f>IF(AND('[1]Multi-Field'!$E$77=[1]Lists!BF524,'[1]Multi-Field'!$F$77="Drained"),BI524,IF(AND('[1]Multi-Field'!$E$77=[1]Lists!BF524,'[1]Multi-Field'!$F$77="undrained"),BH524,""))</f>
        <v/>
      </c>
      <c r="EH524" s="409" t="str">
        <f>IF(AND('[1]Multi-Field'!$E$78=[1]Lists!BF524,'[1]Multi-Field'!$F$78="Drained"),BI524,IF(AND('[1]Multi-Field'!$E$78=[1]Lists!BF524,'[1]Multi-Field'!$F$78="undrained"),BH524,""))</f>
        <v/>
      </c>
      <c r="EI524" s="409" t="str">
        <f>IF(AND('[1]Multi-Field'!$E$79=[1]Lists!BF524,'[1]Multi-Field'!$F$79="Drained"),BI524,IF(AND('[1]Multi-Field'!$E$79=[1]Lists!BF524,'[1]Multi-Field'!$F$79="undrained"),BH524,""))</f>
        <v/>
      </c>
      <c r="EJ524" s="409" t="str">
        <f>IF(AND('[1]Multi-Field'!$E$80=[1]Lists!BF524,'[1]Multi-Field'!$F$80="Drained"),BI524,IF(AND('[1]Multi-Field'!$E$80=[1]Lists!BF524,'[1]Multi-Field'!$F$80="undrained"),BH524,""))</f>
        <v/>
      </c>
      <c r="EK524" s="409" t="str">
        <f>IF(AND('[1]Multi-Field'!$E$81=[1]Lists!BF524,'[1]Multi-Field'!$F$81="Drained"),BI524,IF(AND('[1]Multi-Field'!$E$81=[1]Lists!BF524,'[1]Multi-Field'!$F$81="undrained"),BH524,""))</f>
        <v/>
      </c>
      <c r="EL524" s="409" t="str">
        <f>IF(AND('[1]Multi-Field'!$E$82=[1]Lists!BF524,'[1]Multi-Field'!$F$82="Drained"),BI524,IF(AND('[1]Multi-Field'!$E$82=[1]Lists!BF524,'[1]Multi-Field'!$F$82="undrained"),BH524,""))</f>
        <v/>
      </c>
      <c r="EM524" s="409" t="str">
        <f>IF(AND('[1]Multi-Field'!$E$83=[1]Lists!BF524,'[1]Multi-Field'!$F$83="Drained"),BI524,IF(AND('[1]Multi-Field'!$E$83=[1]Lists!BF524,'[1]Multi-Field'!$F$83="undrained"),BH524,""))</f>
        <v/>
      </c>
      <c r="EN524" s="409" t="str">
        <f>IF(AND('[1]Multi-Field'!$E$84=[1]Lists!BF524,'[1]Multi-Field'!$F$84="Drained"),BI524,IF(AND('[1]Multi-Field'!$E$84=[1]Lists!BF524,'[1]Multi-Field'!$F$84="undrained"),BH524,""))</f>
        <v/>
      </c>
      <c r="EO524" s="409" t="str">
        <f>IF(AND('[1]Multi-Field'!$E$85=[1]Lists!BF524,'[1]Multi-Field'!$F$85="Drained"),BI524,IF(AND('[1]Multi-Field'!$E$85=[1]Lists!BF524,'[1]Multi-Field'!$F$85="undrained"),BH524,""))</f>
        <v/>
      </c>
      <c r="EP524" s="409" t="str">
        <f>IF(AND('[1]Multi-Field'!$E$86=[1]Lists!BF524,'[1]Multi-Field'!$F$86="Drained"),BI524,IF(AND('[1]Multi-Field'!$E$86=[1]Lists!BF524,'[1]Multi-Field'!$F$86="undrained"),BH524,""))</f>
        <v/>
      </c>
      <c r="EQ524" s="409" t="str">
        <f>IF(AND('[1]Multi-Field'!$E$87=[1]Lists!BF524,'[1]Multi-Field'!$F$87="Drained"),BI524,IF(AND('[1]Multi-Field'!$E$87=[1]Lists!BF524,'[1]Multi-Field'!$F$87="undrained"),BH524,""))</f>
        <v/>
      </c>
      <c r="ER524" s="409" t="str">
        <f>IF(AND('[1]Multi-Field'!$E$88=[1]Lists!BF524,'[1]Multi-Field'!$F$88="Drained"),BI524,IF(AND('[1]Multi-Field'!$E$88=[1]Lists!BF524,'[1]Multi-Field'!$F$88="undrained"),BH524,""))</f>
        <v/>
      </c>
      <c r="ES524" s="409" t="str">
        <f>IF(AND('[1]Multi-Field'!$E$89=[1]Lists!BF524,'[1]Multi-Field'!$F$89="Drained"),BI524,IF(AND('[1]Multi-Field'!$E$89=[1]Lists!BF524,'[1]Multi-Field'!$F$89="undrained"),BH524,""))</f>
        <v/>
      </c>
      <c r="ET524" s="409" t="str">
        <f>IF(AND('[1]Multi-Field'!$E$90=[1]Lists!BF524,'[1]Multi-Field'!$F$90="Drained"),BI524,IF(AND('[1]Multi-Field'!$E$90=[1]Lists!BF524,'[1]Multi-Field'!$F$90="undrained"),BH524,""))</f>
        <v/>
      </c>
      <c r="EU524" s="409" t="str">
        <f>IF(AND('[1]Multi-Field'!$E$91=[1]Lists!BF524,'[1]Multi-Field'!$F$91="Drained"),BI524,IF(AND('[1]Multi-Field'!$E$91=[1]Lists!BF524,'[1]Multi-Field'!$F$91="undrained"),BH524,""))</f>
        <v/>
      </c>
      <c r="EV524" s="409" t="str">
        <f>IF(AND('[1]Multi-Field'!$E$92=[1]Lists!BF524,'[1]Multi-Field'!$F$92="Drained"),BI524,IF(AND('[1]Multi-Field'!$E$92=[1]Lists!BF524,'[1]Multi-Field'!$F$92="undrained"),BH524,""))</f>
        <v/>
      </c>
      <c r="EW524" s="409" t="str">
        <f>IF(AND('[1]Multi-Field'!$E$93=[1]Lists!BF524,'[1]Multi-Field'!$F$93="Drained"),BI524,IF(AND('[1]Multi-Field'!$E$93=[1]Lists!BF524,'[1]Multi-Field'!$F$93="undrained"),BH524,""))</f>
        <v/>
      </c>
      <c r="EX524" s="409" t="str">
        <f>IF(AND('[1]Multi-Field'!$E$94=[1]Lists!BF524,'[1]Multi-Field'!$F$94="Drained"),BI524,IF(AND('[1]Multi-Field'!$E$94=[1]Lists!BF524,'[1]Multi-Field'!$F$94="undrained"),BH524,""))</f>
        <v/>
      </c>
      <c r="EY524" s="409" t="str">
        <f>IF(AND('[1]Multi-Field'!$E$95=[1]Lists!BF524,'[1]Multi-Field'!$F$95="Drained"),BI524,IF(AND('[1]Multi-Field'!$E$95=[1]Lists!BF524,'[1]Multi-Field'!$F$95="undrained"),BH524,""))</f>
        <v/>
      </c>
      <c r="EZ524" s="409" t="str">
        <f>IF(AND('[1]Multi-Field'!$E$96=[1]Lists!BF524,'[1]Multi-Field'!$F$96="Drained"),BI524,IF(AND('[1]Multi-Field'!$E$96=[1]Lists!BF524,'[1]Multi-Field'!$F$96="undrained"),BH524,""))</f>
        <v/>
      </c>
      <c r="FA524" s="409" t="str">
        <f>IF(AND('[1]Multi-Field'!$E$97=[1]Lists!BF524,'[1]Multi-Field'!$F$97="Drained"),BI524,IF(AND('[1]Multi-Field'!$E$97=[1]Lists!BF524,'[1]Multi-Field'!$F$97="undrained"),BH524,""))</f>
        <v/>
      </c>
      <c r="FB524" s="409" t="str">
        <f>IF(AND('[1]Multi-Field'!$E$98=[1]Lists!BF524,'[1]Multi-Field'!$F$98="Drained"),BI524,IF(AND('[1]Multi-Field'!$E$98=[1]Lists!BF524,'[1]Multi-Field'!$F$98="undrained"),BH524,""))</f>
        <v/>
      </c>
      <c r="FC524" s="409" t="str">
        <f>IF(AND('[1]Multi-Field'!$E$99=[1]Lists!BF524,'[1]Multi-Field'!$F$99="Drained"),BI524,IF(AND('[1]Multi-Field'!$E$99=[1]Lists!BF524,'[1]Multi-Field'!$F$99="undrained"),BH524,""))</f>
        <v/>
      </c>
      <c r="FD524" s="409" t="str">
        <f>IF(AND('[1]Multi-Field'!$E$100=[1]Lists!BF524,'[1]Multi-Field'!$F$100="Drained"),BI524,IF(AND('[1]Multi-Field'!$E$100=[1]Lists!BF524,'[1]Multi-Field'!$F$100="undrained"),BH524,""))</f>
        <v/>
      </c>
      <c r="FE524" s="409" t="str">
        <f>IF(AND('[1]Multi-Field'!$E$101=[1]Lists!BF524,'[1]Multi-Field'!$F$101="Drained"),BI524,IF(AND('[1]Multi-Field'!$E$101=[1]Lists!BF524,'[1]Multi-Field'!$F$101="undrained"),BH524,""))</f>
        <v/>
      </c>
      <c r="FF524" s="409" t="str">
        <f>IF(AND('[1]Multi-Field'!$E$102=[1]Lists!BF524,'[1]Multi-Field'!$F$102="Drained"),BI524,IF(AND('[1]Multi-Field'!$E$102=[1]Lists!BF524,'[1]Multi-Field'!$F$102="undrained"),BH524,""))</f>
        <v/>
      </c>
      <c r="FG524" s="409" t="str">
        <f>IF(AND('[1]Multi-Field'!$E$103=[1]Lists!BF524,'[1]Multi-Field'!$F$103="Drained"),BI524,IF(AND('[1]Multi-Field'!$E$103=[1]Lists!BF524,'[1]Multi-Field'!$F$103="undrained"),BH524,""))</f>
        <v/>
      </c>
      <c r="FH524" s="409" t="str">
        <f>IF(AND('[1]Multi-Field'!$E$104=[1]Lists!BF524,'[1]Multi-Field'!$F$104="Drained"),BI524,IF(AND('[1]Multi-Field'!$E$104=[1]Lists!BF524,'[1]Multi-Field'!$F$104="undrained"),BH524,""))</f>
        <v/>
      </c>
      <c r="FI524" s="409" t="str">
        <f>IF(AND('[1]Multi-Field'!$E$105=[1]Lists!BF524,'[1]Multi-Field'!$F$105="Drained"),BI524,IF(AND('[1]Multi-Field'!$E$105=[1]Lists!BF524,'[1]Multi-Field'!$F$105="undrained"),BH524,""))</f>
        <v/>
      </c>
      <c r="FJ524" s="409" t="str">
        <f>IF(AND('[1]Multi-Field'!$E$106=[1]Lists!BF524,'[1]Multi-Field'!$F$106="Drained"),BI524,IF(AND('[1]Multi-Field'!$E$106=[1]Lists!BF524,'[1]Multi-Field'!$F$106="undrained"),BH524,""))</f>
        <v/>
      </c>
      <c r="FK524" s="409" t="str">
        <f>IF(AND('[1]Multi-Field'!$E$107=[1]Lists!BF524,'[1]Multi-Field'!$F$107="Drained"),BI524,IF(AND('[1]Multi-Field'!$E$107=[1]Lists!BF524,'[1]Multi-Field'!$F$107="undrained"),BH524,""))</f>
        <v/>
      </c>
      <c r="FL524" s="409" t="str">
        <f>IF(AND('[1]Multi-Field'!$E$108=[1]Lists!BF524,'[1]Multi-Field'!$F$108="Drained"),BI524,IF(AND('[1]Multi-Field'!$E$108=[1]Lists!BF524,'[1]Multi-Field'!$F$108="undrained"),BH524,""))</f>
        <v/>
      </c>
      <c r="FM524" s="409" t="str">
        <f>IF(AND('[1]Multi-Field'!$E$109=[1]Lists!BF524,'[1]Multi-Field'!$F$109="Drained"),BI524,IF(AND('[1]Multi-Field'!$E$109=[1]Lists!BF524,'[1]Multi-Field'!$F$109="undrained"),BH524,""))</f>
        <v/>
      </c>
      <c r="FN524" s="409" t="str">
        <f>IF(AND('[1]Multi-Field'!$E$110=[1]Lists!BF524,'[1]Multi-Field'!$F$110="Drained"),BI524,IF(AND('[1]Multi-Field'!$E$110=[1]Lists!BF524,'[1]Multi-Field'!$F$110="undrained"),BH524,""))</f>
        <v/>
      </c>
      <c r="FO524" s="409" t="str">
        <f>IF(AND('[1]Multi-Field'!$E$111=[1]Lists!BF524,'[1]Multi-Field'!$F$111="Drained"),BI524,IF(AND('[1]Multi-Field'!$E$111=[1]Lists!BF524,'[1]Multi-Field'!$F$111="undrained"),BH524,""))</f>
        <v/>
      </c>
      <c r="FP524" s="409" t="str">
        <f>IF(AND('[1]Multi-Field'!$E$112=[1]Lists!BF524,'[1]Multi-Field'!$F$112="Drained"),BI524,IF(AND('[1]Multi-Field'!$E$112=[1]Lists!BF524,'[1]Multi-Field'!$F$112="undrained"),BH524,""))</f>
        <v/>
      </c>
      <c r="FQ524" s="409" t="str">
        <f>IF(AND('[1]Multi-Field'!$E$113=[1]Lists!BF524,'[1]Multi-Field'!$F$113="Drained"),BI524,IF(AND('[1]Multi-Field'!$E$113=[1]Lists!BF524,'[1]Multi-Field'!$F$113="undrained"),BH524,""))</f>
        <v/>
      </c>
      <c r="FR524" s="409" t="str">
        <f>IF(AND('[1]Multi-Field'!$E$114=[1]Lists!BF524,'[1]Multi-Field'!$F$114="Drained"),BI524,IF(AND('[1]Multi-Field'!$E$114=[1]Lists!BF524,'[1]Multi-Field'!$F$114="undrained"),BH524,""))</f>
        <v/>
      </c>
      <c r="FS524" s="409" t="str">
        <f>IF(AND('[1]Multi-Field'!$E$115=[1]Lists!BF524,'[1]Multi-Field'!$F$115="Drained"),BI524,IF(AND('[1]Multi-Field'!$E$115=[1]Lists!BF524,'[1]Multi-Field'!$F$115="undrained"),BH524,""))</f>
        <v/>
      </c>
      <c r="FT524" s="409" t="str">
        <f>IF(AND('[1]Multi-Field'!$E$116=[1]Lists!BF524,'[1]Multi-Field'!$F$116="Drained"),BI524,IF(AND('[1]Multi-Field'!$E$116=[1]Lists!BF524,'[1]Multi-Field'!$F$116="undrained"),BH524,""))</f>
        <v/>
      </c>
      <c r="FU524" s="409" t="str">
        <f>IF(AND('[1]Multi-Field'!$E$117=[1]Lists!BF524,'[1]Multi-Field'!$F$117="Drained"),BI524,IF(AND('[1]Multi-Field'!$E$117=[1]Lists!BF524,'[1]Multi-Field'!$F$117="undrained"),BH524,""))</f>
        <v/>
      </c>
      <c r="FV524" s="409" t="str">
        <f>IF(AND('[1]Multi-Field'!$E$118=[1]Lists!BF524,'[1]Multi-Field'!$F$118="Drained"),BI524,IF(AND('[1]Multi-Field'!$E$118=[1]Lists!BF524,'[1]Multi-Field'!$F$118="undrained"),BH524,""))</f>
        <v/>
      </c>
      <c r="FW524" s="409" t="str">
        <f>IF(AND('[1]Multi-Field'!$E$119=[1]Lists!BF524,'[1]Multi-Field'!$F$119="Drained"),BI524,IF(AND('[1]Multi-Field'!$E$119=[1]Lists!BF524,'[1]Multi-Field'!$F$119="undrained"),BH524,""))</f>
        <v/>
      </c>
      <c r="FX524" s="409" t="str">
        <f>IF(AND('[1]Multi-Field'!$E$120=[1]Lists!BF524,'[1]Multi-Field'!$F$120="Drained"),BI524,IF(AND('[1]Multi-Field'!$E$120=[1]Lists!BF524,'[1]Multi-Field'!$F$120="undrained"),BH524,""))</f>
        <v/>
      </c>
    </row>
    <row r="525" spans="1:185" ht="13.5" customHeight="1" thickBot="1">
      <c r="A525" s="7" t="s">
        <v>611</v>
      </c>
      <c r="B525" s="7"/>
      <c r="C525" s="7"/>
      <c r="D525" s="8">
        <v>70</v>
      </c>
      <c r="E525" s="8">
        <f t="shared" si="74"/>
        <v>70</v>
      </c>
      <c r="F525" s="8">
        <f t="shared" si="75"/>
        <v>70</v>
      </c>
      <c r="G525" s="8">
        <v>70</v>
      </c>
      <c r="H525" s="8">
        <v>50</v>
      </c>
      <c r="I525" s="8">
        <f t="shared" si="78"/>
        <v>50</v>
      </c>
      <c r="J525" s="8">
        <f t="shared" si="79"/>
        <v>50</v>
      </c>
      <c r="K525" s="8">
        <v>50</v>
      </c>
      <c r="L525" s="8">
        <v>95</v>
      </c>
      <c r="M525" s="8">
        <f t="shared" si="76"/>
        <v>95</v>
      </c>
      <c r="N525" s="8">
        <f t="shared" si="77"/>
        <v>95</v>
      </c>
      <c r="O525" s="8">
        <v>95</v>
      </c>
      <c r="P525" s="391"/>
      <c r="Q525" s="85"/>
      <c r="R525" s="397"/>
      <c r="S525" s="395" t="str">
        <f t="shared" si="73"/>
        <v/>
      </c>
      <c r="T525" s="397"/>
      <c r="U525" s="398"/>
      <c r="BF525" s="411" t="s">
        <v>1688</v>
      </c>
      <c r="BG525" s="412">
        <v>5</v>
      </c>
      <c r="BH525" s="412">
        <v>4</v>
      </c>
      <c r="BI525" s="412">
        <v>4</v>
      </c>
      <c r="BJ525" s="409" t="e">
        <f>IF(AND('[1]Single Field'!#REF!=[1]Lists!BF525,'[1]Single Field'!#REF!="Drained"),"x",IF(AND('[1]Single Field'!#REF!=[1]Lists!BF525,'[1]Single Field'!#REF!="Undrained"),O,""))</f>
        <v>#REF!</v>
      </c>
      <c r="BK525" s="409" t="str">
        <f>IF(AND('[1]Multi-Field'!$E$3=[1]Lists!BF525,'[1]Multi-Field'!$F$3="Drained"),BI525,IF(AND('[1]Multi-Field'!$E$3=BF525,'[1]Multi-Field'!$F$3="undrained"),BH525,""))</f>
        <v/>
      </c>
      <c r="BL525" s="409" t="str">
        <f>IF(AND('[1]Multi-Field'!$E$4=BF525,'[1]Multi-Field'!$F$4="Drained"),BI525,IF(AND('[1]Multi-Field'!$E$4=BF525,'[1]Multi-Field'!$F$4="undrained"),BH525,""))</f>
        <v/>
      </c>
      <c r="BM525" s="409" t="str">
        <f>IF(AND('[1]Multi-Field'!$E$5=BF525,'[1]Multi-Field'!$F$5="Drained"),BI525,IF(AND('[1]Multi-Field'!$E$5=BF525,'[1]Multi-Field'!$F$5="undrained"),BH525,""))</f>
        <v/>
      </c>
      <c r="BN525" s="409" t="str">
        <f>IF(AND('[1]Multi-Field'!$E$6=BF525,'[1]Multi-Field'!$F$6="Drained"),BI525,IF(AND('[1]Multi-Field'!$E$6=BF525,'[1]Multi-Field'!$F$6="undrained"),BH525,""))</f>
        <v/>
      </c>
      <c r="BO525" s="409" t="str">
        <f>IF(AND('[1]Multi-Field'!$E$7=BF525,'[1]Multi-Field'!$F$7="Drained"),BI525,IF(AND('[1]Multi-Field'!$E$7=BF525,'[1]Multi-Field'!$F$7="undrained"),BH525,""))</f>
        <v/>
      </c>
      <c r="BP525" s="409" t="str">
        <f>IF(AND('[1]Multi-Field'!$E$8=BF525,'[1]Multi-Field'!$F$8="Drained"),BI525,IF(AND('[1]Multi-Field'!$E$8=BF525,'[1]Multi-Field'!$F$8="undrained"),BH525,""))</f>
        <v/>
      </c>
      <c r="BQ525" s="409" t="str">
        <f>IF(AND('[1]Multi-Field'!$E$9=BF525,'[1]Multi-Field'!$F$9="Drained"),BI525,IF(AND('[1]Multi-Field'!$E$9=BF525,'[1]Multi-Field'!$F$9="undrained"),BH525,""))</f>
        <v/>
      </c>
      <c r="BR525" s="409" t="str">
        <f>IF(AND('[1]Multi-Field'!$E$10=BF525,'[1]Multi-Field'!$F$10="Drained"),BI525,IF(AND('[1]Multi-Field'!$E$10=BF525,'[1]Multi-Field'!$F$10="undrained"),BH525,""))</f>
        <v/>
      </c>
      <c r="BS525" s="409" t="str">
        <f>IF(AND('[1]Multi-Field'!$E$11=BF525,'[1]Multi-Field'!$F$11="Drained"),BI525,IF(AND('[1]Multi-Field'!$E$11=BF525,'[1]Multi-Field'!$F$11="undrained"),BH525,""))</f>
        <v/>
      </c>
      <c r="BT525" s="409" t="str">
        <f>IF(AND('[1]Multi-Field'!$E$12=BF525,'[1]Multi-Field'!$F$12="Drained"),BI525,IF(AND('[1]Multi-Field'!$E$12=BF525,'[1]Multi-Field'!$F$12="undrained"),BH525,""))</f>
        <v/>
      </c>
      <c r="BU525" s="409" t="str">
        <f>IF(AND('[1]Multi-Field'!$E$13=BF525,'[1]Multi-Field'!$F$13="Drained"),BI525,IF(AND('[1]Multi-Field'!$E$3=BF525,'[1]Multi-Field'!$F$13="undrained"),BH525,""))</f>
        <v/>
      </c>
      <c r="BV525" s="409" t="str">
        <f>IF(AND('[1]Multi-Field'!$E$14=BF525,'[1]Multi-Field'!$F$14="Drained"),BI525,IF(AND('[1]Multi-Field'!$E$14=BF525,'[1]Multi-Field'!$F$14="undrained"),BH525,""))</f>
        <v/>
      </c>
      <c r="BW525" s="409" t="str">
        <f>IF(AND('[1]Multi-Field'!$E$15=BF525,'[1]Multi-Field'!$F$15="Drained"),BI525,IF(AND('[1]Multi-Field'!$E$15=BF525,'[1]Multi-Field'!$F$15="undrained"),BH525,""))</f>
        <v/>
      </c>
      <c r="BX525" s="409" t="str">
        <f>IF(AND('[1]Multi-Field'!$E$16=[1]Lists!BF525,'[1]Multi-Field'!$F$16="Drained"),BI525,IF(AND('[1]Multi-Field'!$E$16=[1]Lists!BF525,'[1]Multi-Field'!$F$16="undrained"),BH525,""))</f>
        <v/>
      </c>
      <c r="BY525" s="409" t="str">
        <f>IF(AND('[1]Multi-Field'!$E$17=[1]Lists!BF525,'[1]Multi-Field'!$F$17="Drained"),BI525,IF(AND('[1]Multi-Field'!$E$17=[1]Lists!BF525,'[1]Multi-Field'!$F$17="undrained"),BH525,""))</f>
        <v/>
      </c>
      <c r="BZ525" s="409" t="str">
        <f>IF(AND('[1]Multi-Field'!$E$18=[1]Lists!BF525,'[1]Multi-Field'!$F$18="Drained"),BI525,IF(AND('[1]Multi-Field'!$E$18=[1]Lists!BF525,'[1]Multi-Field'!$F$18="undrained"),BH525,""))</f>
        <v/>
      </c>
      <c r="CA525" s="409" t="str">
        <f>IF(AND('[1]Multi-Field'!$E$19=[1]Lists!BF525,'[1]Multi-Field'!$F$19="Drained"),BI525,IF(AND('[1]Multi-Field'!$E$19=[1]Lists!BF525,'[1]Multi-Field'!$F$19="undrained"),BH525,""))</f>
        <v/>
      </c>
      <c r="CB525" s="409" t="str">
        <f>IF(AND('[1]Multi-Field'!$E$20=[1]Lists!BF525,'[1]Multi-Field'!$F$20="Drained"),BI525,IF(AND('[1]Multi-Field'!$E$20=[1]Lists!BF525,'[1]Multi-Field'!$F$20="undrained"),BH525,""))</f>
        <v/>
      </c>
      <c r="CC525" s="409" t="str">
        <f>IF(AND('[1]Multi-Field'!$E$21=[1]Lists!BF525,'[1]Multi-Field'!$F$21="Drained"),BI525,IF(AND('[1]Multi-Field'!$E$21=[1]Lists!BF525,'[1]Multi-Field'!$F$21="undrained"),BH525,""))</f>
        <v/>
      </c>
      <c r="CD525" s="409" t="str">
        <f>IF(AND('[1]Multi-Field'!$E$22=[1]Lists!BF525,'[1]Multi-Field'!$F$22="Drained"),BI525,IF(AND('[1]Multi-Field'!$E$22=[1]Lists!BF525,'[1]Multi-Field'!$F$22="undrained"),BH525,""))</f>
        <v/>
      </c>
      <c r="CE525" s="409" t="str">
        <f>IF(AND('[1]Multi-Field'!$E$23=[1]Lists!BF525,'[1]Multi-Field'!$F$23="Drained"),BI525,IF(AND('[1]Multi-Field'!$E$23=[1]Lists!BF525,'[1]Multi-Field'!$F$23="undrained"),BH525,""))</f>
        <v/>
      </c>
      <c r="CF525" s="409" t="str">
        <f>IF(AND('[1]Multi-Field'!$E$24=[1]Lists!BF525,'[1]Multi-Field'!$F$24="Drained"),BI525,IF(AND('[1]Multi-Field'!$E$24=[1]Lists!BF525,'[1]Multi-Field'!$F$24="undrained"),BH525,""))</f>
        <v/>
      </c>
      <c r="CG525" s="409" t="str">
        <f>IF(AND('[1]Multi-Field'!$E$25=[1]Lists!BF525,'[1]Multi-Field'!$F$25="Drained"),BI525,IF(AND('[1]Multi-Field'!$E$25=[1]Lists!BF525,'[1]Multi-Field'!$F$25="undrained"),BH525,""))</f>
        <v/>
      </c>
      <c r="CH525" s="409" t="str">
        <f>IF(AND('[1]Multi-Field'!$E$26=[1]Lists!BF525,'[1]Multi-Field'!$F$26="Drained"),BI525,IF(AND('[1]Multi-Field'!$E$26=[1]Lists!BF525,'[1]Multi-Field'!$F$26="undrained"),BH525,""))</f>
        <v/>
      </c>
      <c r="CI525" s="409" t="str">
        <f>IF(AND('[1]Multi-Field'!$E$27=[1]Lists!BF525,'[1]Multi-Field'!$F$27="Drained"),BI525,IF(AND('[1]Multi-Field'!$E$27=[1]Lists!BF525,'[1]Multi-Field'!$F$27="undrained"),BH525,""))</f>
        <v/>
      </c>
      <c r="CJ525" s="409" t="str">
        <f>IF(AND('[1]Multi-Field'!$E$28=[1]Lists!BF525,'[1]Multi-Field'!$F$28="Drained"),BI525,IF(AND('[1]Multi-Field'!$E$28=[1]Lists!BF525,'[1]Multi-Field'!$F$28="undrained"),BH525,""))</f>
        <v/>
      </c>
      <c r="CK525" s="409" t="str">
        <f>IF(AND('[1]Multi-Field'!$E$29=[1]Lists!BF525,'[1]Multi-Field'!$F$29="Drained"),BI525,IF(AND('[1]Multi-Field'!$E$29=[1]Lists!BF525,'[1]Multi-Field'!$F$29="undrained"),BH525,""))</f>
        <v/>
      </c>
      <c r="CL525" s="409" t="str">
        <f>IF(AND('[1]Multi-Field'!$E$30=[1]Lists!BF525,'[1]Multi-Field'!$F$30="Drained"),BI525,IF(AND('[1]Multi-Field'!$E$30=[1]Lists!BF525,'[1]Multi-Field'!$F$30="undrained"),BH525,""))</f>
        <v/>
      </c>
      <c r="CM525" s="409" t="str">
        <f>IF(AND('[1]Multi-Field'!$E$31=[1]Lists!BF525,'[1]Multi-Field'!$F$31="Drained"),BI525,IF(AND('[1]Multi-Field'!$E$31=[1]Lists!BF525,'[1]Multi-Field'!$F$31="undrained"),BH525,""))</f>
        <v/>
      </c>
      <c r="CN525" s="409" t="str">
        <f>IF(AND('[1]Multi-Field'!$E$32=[1]Lists!BF525,'[1]Multi-Field'!$F$32="Drained"),BI525,IF(AND('[1]Multi-Field'!$E$32=[1]Lists!BF525,'[1]Multi-Field'!$F$32="undrained"),BH525,""))</f>
        <v/>
      </c>
      <c r="CO525" s="409" t="str">
        <f>IF(AND('[1]Multi-Field'!$E$33=[1]Lists!BF525,'[1]Multi-Field'!$F$33="Drained"),BI525,IF(AND('[1]Multi-Field'!$E$33=[1]Lists!BF525,'[1]Multi-Field'!$F$33="undrained"),BH525,""))</f>
        <v/>
      </c>
      <c r="CP525" s="409" t="str">
        <f>IF(AND('[1]Multi-Field'!$E$34=[1]Lists!BF525,'[1]Multi-Field'!$F$34="Drained"),BI525,IF(AND('[1]Multi-Field'!$E$34=[1]Lists!BF525,'[1]Multi-Field'!$F$34="undrained"),BH525,""))</f>
        <v/>
      </c>
      <c r="CQ525" s="409" t="str">
        <f>IF(AND('[1]Multi-Field'!$E$35=[1]Lists!BF525,'[1]Multi-Field'!$F$35="Drained"),BI525,IF(AND('[1]Multi-Field'!$E$35=[1]Lists!BF525,'[1]Multi-Field'!$F$35="undrained"),BH525,""))</f>
        <v/>
      </c>
      <c r="CR525" s="409" t="str">
        <f>IF(AND('[1]Multi-Field'!$E$36=[1]Lists!BF525,'[1]Multi-Field'!$F$36="Drained"),BI525,IF(AND('[1]Multi-Field'!$E$36=[1]Lists!BF525,'[1]Multi-Field'!$F$36="undrained"),BH525,""))</f>
        <v/>
      </c>
      <c r="CS525" s="409" t="str">
        <f>IF(AND('[1]Multi-Field'!$E$37=[1]Lists!BF525,'[1]Multi-Field'!$F$37="Drained"),BI525,IF(AND('[1]Multi-Field'!$E$37=[1]Lists!BF525,'[1]Multi-Field'!$F$37="undrained"),BH525,""))</f>
        <v/>
      </c>
      <c r="CT525" s="409" t="str">
        <f>IF(AND('[1]Multi-Field'!$E$38=[1]Lists!BF525,'[1]Multi-Field'!$F$38="Drained"),BI525,IF(AND('[1]Multi-Field'!$E$38=[1]Lists!BF525,'[1]Multi-Field'!$F$38="undrained"),BH525,""))</f>
        <v/>
      </c>
      <c r="CU525" s="409" t="str">
        <f>IF(AND('[1]Multi-Field'!$E$39=[1]Lists!BF525,'[1]Multi-Field'!$F$39="Drained"),BI525,IF(AND('[1]Multi-Field'!$E$39=[1]Lists!BF525,'[1]Multi-Field'!$F$39="undrained"),BH525,""))</f>
        <v/>
      </c>
      <c r="CV525" s="409" t="str">
        <f>IF(AND('[1]Multi-Field'!$E$40=[1]Lists!BF525,'[1]Multi-Field'!$F$40="Drained"),BI525,IF(AND('[1]Multi-Field'!$E$40=[1]Lists!BF525,'[1]Multi-Field'!$F$40="undrained"),BH525,""))</f>
        <v/>
      </c>
      <c r="CW525" s="409" t="str">
        <f>IF(AND('[1]Multi-Field'!$E$41=[1]Lists!BF525,'[1]Multi-Field'!$F$40="Drained"),BI525,IF(AND('[1]Multi-Field'!$E$40=[1]Lists!BF525,'[1]Multi-Field'!$F$40="undrained"),BH525,""))</f>
        <v/>
      </c>
      <c r="CX525" s="409" t="str">
        <f>IF(AND('[1]Multi-Field'!$E$42=[1]Lists!BF525,'[1]Multi-Field'!$F$42="Drained"),BI525,IF(AND('[1]Multi-Field'!$E$42=[1]Lists!BF525,'[1]Multi-Field'!$F$42="undrained"),BH525,""))</f>
        <v/>
      </c>
      <c r="CY525" s="409" t="str">
        <f>IF(AND('[1]Multi-Field'!$E$43=[1]Lists!BF525,'[1]Multi-Field'!$F$43="Drained"),BI525,IF(AND('[1]Multi-Field'!$E$43=[1]Lists!BF525,'[1]Multi-Field'!$F$43="undrained"),BH525,""))</f>
        <v/>
      </c>
      <c r="CZ525" s="409" t="str">
        <f>IF(AND('[1]Multi-Field'!$E$44=[1]Lists!BF525,'[1]Multi-Field'!$F$44="Drained"),BI525,IF(AND('[1]Multi-Field'!$E$44=[1]Lists!BF525,'[1]Multi-Field'!$F$44="undrained"),BH525,""))</f>
        <v/>
      </c>
      <c r="DA525" s="409" t="str">
        <f>IF(AND('[1]Multi-Field'!$E$45=[1]Lists!BF525,'[1]Multi-Field'!$F$45="Drained"),BI525,IF(AND('[1]Multi-Field'!$E$45=[1]Lists!BF525,'[1]Multi-Field'!$F$45="undrained"),BH525,""))</f>
        <v/>
      </c>
      <c r="DB525" s="409" t="str">
        <f>IF(AND('[1]Multi-Field'!$E$46=[1]Lists!BF525,'[1]Multi-Field'!$F$46="Drained"),BI525,IF(AND('[1]Multi-Field'!$E$46=[1]Lists!BF525,'[1]Multi-Field'!$F$46="undrained"),BH525,""))</f>
        <v/>
      </c>
      <c r="DC525" s="409" t="str">
        <f>IF(AND('[1]Multi-Field'!$E$47=[1]Lists!BF525,'[1]Multi-Field'!$F$47="Drained"),BI525,IF(AND('[1]Multi-Field'!$E$47=[1]Lists!BF525,'[1]Multi-Field'!$F$47="undrained"),BH525,""))</f>
        <v/>
      </c>
      <c r="DD525" s="409" t="str">
        <f>IF(AND('[1]Multi-Field'!$E$48=[1]Lists!BF525,'[1]Multi-Field'!$F$48="Drained"),BI525,IF(AND('[1]Multi-Field'!$E$48=[1]Lists!BF525,'[1]Multi-Field'!$F$48="undrained"),BH525,""))</f>
        <v/>
      </c>
      <c r="DE525" s="409" t="str">
        <f>IF(AND('[1]Multi-Field'!$E$49=[1]Lists!BF525,'[1]Multi-Field'!$F$49="Drained"),BI525,IF(AND('[1]Multi-Field'!$E$49=[1]Lists!BF525,'[1]Multi-Field'!$F$9="undrained"),BH525,""))</f>
        <v/>
      </c>
      <c r="DF525" s="409" t="str">
        <f>IF(AND('[1]Multi-Field'!$E$50=[1]Lists!BF525,'[1]Multi-Field'!$F$50="Drained"),BI525,IF(AND('[1]Multi-Field'!$E$50=[1]Lists!BF525,'[1]Multi-Field'!$F$50="undrained"),BH525,""))</f>
        <v/>
      </c>
      <c r="DG525" s="409" t="str">
        <f>IF(AND('[1]Multi-Field'!$E$51=[1]Lists!BF525,'[1]Multi-Field'!$F$51="Drained"),BI525,IF(AND('[1]Multi-Field'!$E$51=[1]Lists!BF525,'[1]Multi-Field'!$F$51="undrained"),BH525,""))</f>
        <v/>
      </c>
      <c r="DH525" s="409" t="str">
        <f>IF(AND('[1]Multi-Field'!$E$52=[1]Lists!BF525,'[1]Multi-Field'!$F$52="Drained"),BI525,IF(AND('[1]Multi-Field'!$E$52=[1]Lists!BF525,'[1]Multi-Field'!$F$52="undrained"),BH525,""))</f>
        <v/>
      </c>
      <c r="DI525" s="409" t="str">
        <f>IF(AND('[1]Multi-Field'!$E$53=[1]Lists!BF525,'[1]Multi-Field'!$F$53="Drained"),BI525,IF(AND('[1]Multi-Field'!$E$53=[1]Lists!BF525,'[1]Multi-Field'!$F$53="undrained"),BH525,""))</f>
        <v/>
      </c>
      <c r="DJ525" s="409" t="str">
        <f>IF(AND('[1]Multi-Field'!$E$54=[1]Lists!BF525,'[1]Multi-Field'!$F$54="Drained"),BI525,IF(AND('[1]Multi-Field'!$E$54=[1]Lists!BF525,'[1]Multi-Field'!$F$54="undrained"),BH525,""))</f>
        <v/>
      </c>
      <c r="DK525" s="409" t="str">
        <f>IF(AND('[1]Multi-Field'!$E$55=[1]Lists!BF525,'[1]Multi-Field'!$F$55="Drained"),BI525,IF(AND('[1]Multi-Field'!$E$55=[1]Lists!BF525,'[1]Multi-Field'!$F$55="undrained"),BH525,""))</f>
        <v/>
      </c>
      <c r="DL525" s="409" t="str">
        <f>IF(AND('[1]Multi-Field'!$E$56=[1]Lists!BF525,'[1]Multi-Field'!$F$56="Drained"),BI525,IF(AND('[1]Multi-Field'!$E$56=[1]Lists!BF525,'[1]Multi-Field'!$F$56="undrained"),BH525,""))</f>
        <v/>
      </c>
      <c r="DM525" s="409" t="str">
        <f>IF(AND('[1]Multi-Field'!$E$57=[1]Lists!BF525,'[1]Multi-Field'!$F$57="Drained"),BI525,IF(AND('[1]Multi-Field'!$E$57=[1]Lists!BF525,'[1]Multi-Field'!$F$57="undrained"),BH525,""))</f>
        <v/>
      </c>
      <c r="DN525" s="409" t="str">
        <f>IF(AND('[1]Multi-Field'!$E$58=[1]Lists!BF525,'[1]Multi-Field'!$F$58="Drained"),BI525,IF(AND('[1]Multi-Field'!$E$58=[1]Lists!BF525,'[1]Multi-Field'!$F$58="undrained"),BH525,""))</f>
        <v/>
      </c>
      <c r="DO525" s="409" t="str">
        <f>IF(AND('[1]Multi-Field'!$E$59=[1]Lists!BF525,'[1]Multi-Field'!$F$59="Drained"),BI525,IF(AND('[1]Multi-Field'!$E$59=[1]Lists!BF525,'[1]Multi-Field'!$F$59="undrained"),BH525,""))</f>
        <v/>
      </c>
      <c r="DP525" s="409" t="str">
        <f>IF(AND('[1]Multi-Field'!$E$60=[1]Lists!BF525,'[1]Multi-Field'!$F$60="Drained"),BI525,IF(AND('[1]Multi-Field'!$E$60=[1]Lists!BF525,'[1]Multi-Field'!$F$60="undrained"),BH525,""))</f>
        <v/>
      </c>
      <c r="DQ525" s="409" t="str">
        <f>IF(AND('[1]Multi-Field'!$E$61=[1]Lists!BF525,'[1]Multi-Field'!$F$61="Drained"),BI525,IF(AND('[1]Multi-Field'!$E$61=[1]Lists!BF525,'[1]Multi-Field'!$F$61="undrained"),BH525,""))</f>
        <v/>
      </c>
      <c r="DR525" s="409" t="str">
        <f>IF(AND('[1]Multi-Field'!$E$62=[1]Lists!BF525,'[1]Multi-Field'!$F$62="Drained"),BI525,IF(AND('[1]Multi-Field'!$E$62=[1]Lists!BF525,'[1]Multi-Field'!$F$62="undrained"),BH525,""))</f>
        <v/>
      </c>
      <c r="DS525" s="409" t="str">
        <f>IF(AND('[1]Multi-Field'!$E$63=[1]Lists!BF525,'[1]Multi-Field'!$F$63="Drained"),BI525,IF(AND('[1]Multi-Field'!$E$63=[1]Lists!BF525,'[1]Multi-Field'!$F$63="undrained"),BH525,""))</f>
        <v/>
      </c>
      <c r="DT525" s="409" t="str">
        <f>IF(AND('[1]Multi-Field'!$E$64=[1]Lists!BF525,'[1]Multi-Field'!$F$64="Drained"),BI525,IF(AND('[1]Multi-Field'!$E$64=[1]Lists!BF525,'[1]Multi-Field'!$F$64="undrained"),BH525,""))</f>
        <v/>
      </c>
      <c r="DU525" s="409" t="str">
        <f>IF(AND('[1]Multi-Field'!$E$65=[1]Lists!BF525,'[1]Multi-Field'!$F$65="Drained"),BI525,IF(AND('[1]Multi-Field'!$E$65=[1]Lists!BF525,'[1]Multi-Field'!$F$65="undrained"),BH525,""))</f>
        <v/>
      </c>
      <c r="DV525" s="409" t="str">
        <f>IF(AND('[1]Multi-Field'!$E$66=[1]Lists!BF525,'[1]Multi-Field'!$F$66="Drained"),BI525,IF(AND('[1]Multi-Field'!$E$66=[1]Lists!BF525,'[1]Multi-Field'!$F$66="undrained"),BH525,""))</f>
        <v/>
      </c>
      <c r="DW525" s="409" t="str">
        <f>IF(AND('[1]Multi-Field'!$E$67=[1]Lists!BF525,'[1]Multi-Field'!$F$67="Drained"),BI525,IF(AND('[1]Multi-Field'!$E$67=[1]Lists!BF525,'[1]Multi-Field'!$F$67="undrained"),BH525,""))</f>
        <v/>
      </c>
      <c r="DX525" s="409" t="str">
        <f>IF(AND('[1]Multi-Field'!$E$68=[1]Lists!BF525,'[1]Multi-Field'!$F$68="Drained"),BI525,IF(AND('[1]Multi-Field'!$E$68=[1]Lists!BF525,'[1]Multi-Field'!$F$68="undrained"),BH525,""))</f>
        <v/>
      </c>
      <c r="DY525" s="409" t="str">
        <f>IF(AND('[1]Multi-Field'!$E$69=[1]Lists!BF525,'[1]Multi-Field'!$F$69="Drained"),BI525,IF(AND('[1]Multi-Field'!$E$69=[1]Lists!BF525,'[1]Multi-Field'!$F$69="undrained"),BH525,""))</f>
        <v/>
      </c>
      <c r="DZ525" s="409" t="str">
        <f>IF(AND('[1]Multi-Field'!$E$70=[1]Lists!BF525,'[1]Multi-Field'!$F$70="Drained"),BI525,IF(AND('[1]Multi-Field'!$E$70=[1]Lists!BF525,'[1]Multi-Field'!$F$70="undrained"),BH525,""))</f>
        <v/>
      </c>
      <c r="EA525" s="409" t="str">
        <f>IF(AND('[1]Multi-Field'!$E$71=[1]Lists!BF525,'[1]Multi-Field'!$F$71="Drained"),BI525,IF(AND('[1]Multi-Field'!$E$71=[1]Lists!BF525,'[1]Multi-Field'!$F$71="undrained"),BH525,""))</f>
        <v/>
      </c>
      <c r="EB525" s="409" t="str">
        <f>IF(AND('[1]Multi-Field'!$E$72=[1]Lists!BF525,'[1]Multi-Field'!$F$72="Drained"),BI525,IF(AND('[1]Multi-Field'!$E$72=[1]Lists!BF525,'[1]Multi-Field'!$F$72="undrained"),BH525,""))</f>
        <v/>
      </c>
      <c r="EC525" s="409" t="str">
        <f>IF(AND('[1]Multi-Field'!$E$73=[1]Lists!BF525,'[1]Multi-Field'!$F$73="Drained"),BI525,IF(AND('[1]Multi-Field'!$E$73=[1]Lists!BF525,'[1]Multi-Field'!$F$73="undrained"),BH525,""))</f>
        <v/>
      </c>
      <c r="ED525" s="409" t="str">
        <f>IF(AND('[1]Multi-Field'!$E$74=[1]Lists!BF525,'[1]Multi-Field'!$F$74="Drained"),BI525,IF(AND('[1]Multi-Field'!$E$74=[1]Lists!BF525,'[1]Multi-Field'!$F$74="undrained"),BH525,""))</f>
        <v/>
      </c>
      <c r="EE525" s="409" t="str">
        <f>IF(AND('[1]Multi-Field'!$E$75=[1]Lists!BF525,'[1]Multi-Field'!$F$75="Drained"),BI525,IF(AND('[1]Multi-Field'!$E$75=[1]Lists!BF525,'[1]Multi-Field'!$F$75="undrained"),BH525,""))</f>
        <v/>
      </c>
      <c r="EF525" s="409" t="str">
        <f>IF(AND('[1]Multi-Field'!$E$76=[1]Lists!BF525,'[1]Multi-Field'!$F$76="Drained"),BI525,IF(AND('[1]Multi-Field'!$E$76=[1]Lists!BF525,'[1]Multi-Field'!$F$6="undrained"),BH525,""))</f>
        <v/>
      </c>
      <c r="EG525" s="409" t="str">
        <f>IF(AND('[1]Multi-Field'!$E$77=[1]Lists!BF525,'[1]Multi-Field'!$F$77="Drained"),BI525,IF(AND('[1]Multi-Field'!$E$77=[1]Lists!BF525,'[1]Multi-Field'!$F$77="undrained"),BH525,""))</f>
        <v/>
      </c>
      <c r="EH525" s="409" t="str">
        <f>IF(AND('[1]Multi-Field'!$E$78=[1]Lists!BF525,'[1]Multi-Field'!$F$78="Drained"),BI525,IF(AND('[1]Multi-Field'!$E$78=[1]Lists!BF525,'[1]Multi-Field'!$F$78="undrained"),BH525,""))</f>
        <v/>
      </c>
      <c r="EI525" s="409" t="str">
        <f>IF(AND('[1]Multi-Field'!$E$79=[1]Lists!BF525,'[1]Multi-Field'!$F$79="Drained"),BI525,IF(AND('[1]Multi-Field'!$E$79=[1]Lists!BF525,'[1]Multi-Field'!$F$79="undrained"),BH525,""))</f>
        <v/>
      </c>
      <c r="EJ525" s="409" t="str">
        <f>IF(AND('[1]Multi-Field'!$E$80=[1]Lists!BF525,'[1]Multi-Field'!$F$80="Drained"),BI525,IF(AND('[1]Multi-Field'!$E$80=[1]Lists!BF525,'[1]Multi-Field'!$F$80="undrained"),BH525,""))</f>
        <v/>
      </c>
      <c r="EK525" s="409" t="str">
        <f>IF(AND('[1]Multi-Field'!$E$81=[1]Lists!BF525,'[1]Multi-Field'!$F$81="Drained"),BI525,IF(AND('[1]Multi-Field'!$E$81=[1]Lists!BF525,'[1]Multi-Field'!$F$81="undrained"),BH525,""))</f>
        <v/>
      </c>
      <c r="EL525" s="409" t="str">
        <f>IF(AND('[1]Multi-Field'!$E$82=[1]Lists!BF525,'[1]Multi-Field'!$F$82="Drained"),BI525,IF(AND('[1]Multi-Field'!$E$82=[1]Lists!BF525,'[1]Multi-Field'!$F$82="undrained"),BH525,""))</f>
        <v/>
      </c>
      <c r="EM525" s="409" t="str">
        <f>IF(AND('[1]Multi-Field'!$E$83=[1]Lists!BF525,'[1]Multi-Field'!$F$83="Drained"),BI525,IF(AND('[1]Multi-Field'!$E$83=[1]Lists!BF525,'[1]Multi-Field'!$F$83="undrained"),BH525,""))</f>
        <v/>
      </c>
      <c r="EN525" s="409" t="str">
        <f>IF(AND('[1]Multi-Field'!$E$84=[1]Lists!BF525,'[1]Multi-Field'!$F$84="Drained"),BI525,IF(AND('[1]Multi-Field'!$E$84=[1]Lists!BF525,'[1]Multi-Field'!$F$84="undrained"),BH525,""))</f>
        <v/>
      </c>
      <c r="EO525" s="409" t="str">
        <f>IF(AND('[1]Multi-Field'!$E$85=[1]Lists!BF525,'[1]Multi-Field'!$F$85="Drained"),BI525,IF(AND('[1]Multi-Field'!$E$85=[1]Lists!BF525,'[1]Multi-Field'!$F$85="undrained"),BH525,""))</f>
        <v/>
      </c>
      <c r="EP525" s="409" t="str">
        <f>IF(AND('[1]Multi-Field'!$E$86=[1]Lists!BF525,'[1]Multi-Field'!$F$86="Drained"),BI525,IF(AND('[1]Multi-Field'!$E$86=[1]Lists!BF525,'[1]Multi-Field'!$F$86="undrained"),BH525,""))</f>
        <v/>
      </c>
      <c r="EQ525" s="409" t="str">
        <f>IF(AND('[1]Multi-Field'!$E$87=[1]Lists!BF525,'[1]Multi-Field'!$F$87="Drained"),BI525,IF(AND('[1]Multi-Field'!$E$87=[1]Lists!BF525,'[1]Multi-Field'!$F$87="undrained"),BH525,""))</f>
        <v/>
      </c>
      <c r="ER525" s="409" t="str">
        <f>IF(AND('[1]Multi-Field'!$E$88=[1]Lists!BF525,'[1]Multi-Field'!$F$88="Drained"),BI525,IF(AND('[1]Multi-Field'!$E$88=[1]Lists!BF525,'[1]Multi-Field'!$F$88="undrained"),BH525,""))</f>
        <v/>
      </c>
      <c r="ES525" s="409" t="str">
        <f>IF(AND('[1]Multi-Field'!$E$89=[1]Lists!BF525,'[1]Multi-Field'!$F$89="Drained"),BI525,IF(AND('[1]Multi-Field'!$E$89=[1]Lists!BF525,'[1]Multi-Field'!$F$89="undrained"),BH525,""))</f>
        <v/>
      </c>
      <c r="ET525" s="409" t="str">
        <f>IF(AND('[1]Multi-Field'!$E$90=[1]Lists!BF525,'[1]Multi-Field'!$F$90="Drained"),BI525,IF(AND('[1]Multi-Field'!$E$90=[1]Lists!BF525,'[1]Multi-Field'!$F$90="undrained"),BH525,""))</f>
        <v/>
      </c>
      <c r="EU525" s="409" t="str">
        <f>IF(AND('[1]Multi-Field'!$E$91=[1]Lists!BF525,'[1]Multi-Field'!$F$91="Drained"),BI525,IF(AND('[1]Multi-Field'!$E$91=[1]Lists!BF525,'[1]Multi-Field'!$F$91="undrained"),BH525,""))</f>
        <v/>
      </c>
      <c r="EV525" s="409" t="str">
        <f>IF(AND('[1]Multi-Field'!$E$92=[1]Lists!BF525,'[1]Multi-Field'!$F$92="Drained"),BI525,IF(AND('[1]Multi-Field'!$E$92=[1]Lists!BF525,'[1]Multi-Field'!$F$92="undrained"),BH525,""))</f>
        <v/>
      </c>
      <c r="EW525" s="409" t="str">
        <f>IF(AND('[1]Multi-Field'!$E$93=[1]Lists!BF525,'[1]Multi-Field'!$F$93="Drained"),BI525,IF(AND('[1]Multi-Field'!$E$93=[1]Lists!BF525,'[1]Multi-Field'!$F$93="undrained"),BH525,""))</f>
        <v/>
      </c>
      <c r="EX525" s="409" t="str">
        <f>IF(AND('[1]Multi-Field'!$E$94=[1]Lists!BF525,'[1]Multi-Field'!$F$94="Drained"),BI525,IF(AND('[1]Multi-Field'!$E$94=[1]Lists!BF525,'[1]Multi-Field'!$F$94="undrained"),BH525,""))</f>
        <v/>
      </c>
      <c r="EY525" s="409" t="str">
        <f>IF(AND('[1]Multi-Field'!$E$95=[1]Lists!BF525,'[1]Multi-Field'!$F$95="Drained"),BI525,IF(AND('[1]Multi-Field'!$E$95=[1]Lists!BF525,'[1]Multi-Field'!$F$95="undrained"),BH525,""))</f>
        <v/>
      </c>
      <c r="EZ525" s="409" t="str">
        <f>IF(AND('[1]Multi-Field'!$E$96=[1]Lists!BF525,'[1]Multi-Field'!$F$96="Drained"),BI525,IF(AND('[1]Multi-Field'!$E$96=[1]Lists!BF525,'[1]Multi-Field'!$F$96="undrained"),BH525,""))</f>
        <v/>
      </c>
      <c r="FA525" s="409" t="str">
        <f>IF(AND('[1]Multi-Field'!$E$97=[1]Lists!BF525,'[1]Multi-Field'!$F$97="Drained"),BI525,IF(AND('[1]Multi-Field'!$E$97=[1]Lists!BF525,'[1]Multi-Field'!$F$97="undrained"),BH525,""))</f>
        <v/>
      </c>
      <c r="FB525" s="409" t="str">
        <f>IF(AND('[1]Multi-Field'!$E$98=[1]Lists!BF525,'[1]Multi-Field'!$F$98="Drained"),BI525,IF(AND('[1]Multi-Field'!$E$98=[1]Lists!BF525,'[1]Multi-Field'!$F$98="undrained"),BH525,""))</f>
        <v/>
      </c>
      <c r="FC525" s="409" t="str">
        <f>IF(AND('[1]Multi-Field'!$E$99=[1]Lists!BF525,'[1]Multi-Field'!$F$99="Drained"),BI525,IF(AND('[1]Multi-Field'!$E$99=[1]Lists!BF525,'[1]Multi-Field'!$F$99="undrained"),BH525,""))</f>
        <v/>
      </c>
      <c r="FD525" s="409" t="str">
        <f>IF(AND('[1]Multi-Field'!$E$100=[1]Lists!BF525,'[1]Multi-Field'!$F$100="Drained"),BI525,IF(AND('[1]Multi-Field'!$E$100=[1]Lists!BF525,'[1]Multi-Field'!$F$100="undrained"),BH525,""))</f>
        <v/>
      </c>
      <c r="FE525" s="409" t="str">
        <f>IF(AND('[1]Multi-Field'!$E$101=[1]Lists!BF525,'[1]Multi-Field'!$F$101="Drained"),BI525,IF(AND('[1]Multi-Field'!$E$101=[1]Lists!BF525,'[1]Multi-Field'!$F$101="undrained"),BH525,""))</f>
        <v/>
      </c>
      <c r="FF525" s="409" t="str">
        <f>IF(AND('[1]Multi-Field'!$E$102=[1]Lists!BF525,'[1]Multi-Field'!$F$102="Drained"),BI525,IF(AND('[1]Multi-Field'!$E$102=[1]Lists!BF525,'[1]Multi-Field'!$F$102="undrained"),BH525,""))</f>
        <v/>
      </c>
      <c r="FG525" s="409" t="str">
        <f>IF(AND('[1]Multi-Field'!$E$103=[1]Lists!BF525,'[1]Multi-Field'!$F$103="Drained"),BI525,IF(AND('[1]Multi-Field'!$E$103=[1]Lists!BF525,'[1]Multi-Field'!$F$103="undrained"),BH525,""))</f>
        <v/>
      </c>
      <c r="FH525" s="409" t="str">
        <f>IF(AND('[1]Multi-Field'!$E$104=[1]Lists!BF525,'[1]Multi-Field'!$F$104="Drained"),BI525,IF(AND('[1]Multi-Field'!$E$104=[1]Lists!BF525,'[1]Multi-Field'!$F$104="undrained"),BH525,""))</f>
        <v/>
      </c>
      <c r="FI525" s="409" t="str">
        <f>IF(AND('[1]Multi-Field'!$E$105=[1]Lists!BF525,'[1]Multi-Field'!$F$105="Drained"),BI525,IF(AND('[1]Multi-Field'!$E$105=[1]Lists!BF525,'[1]Multi-Field'!$F$105="undrained"),BH525,""))</f>
        <v/>
      </c>
      <c r="FJ525" s="409" t="str">
        <f>IF(AND('[1]Multi-Field'!$E$106=[1]Lists!BF525,'[1]Multi-Field'!$F$106="Drained"),BI525,IF(AND('[1]Multi-Field'!$E$106=[1]Lists!BF525,'[1]Multi-Field'!$F$106="undrained"),BH525,""))</f>
        <v/>
      </c>
      <c r="FK525" s="409" t="str">
        <f>IF(AND('[1]Multi-Field'!$E$107=[1]Lists!BF525,'[1]Multi-Field'!$F$107="Drained"),BI525,IF(AND('[1]Multi-Field'!$E$107=[1]Lists!BF525,'[1]Multi-Field'!$F$107="undrained"),BH525,""))</f>
        <v/>
      </c>
      <c r="FL525" s="409" t="str">
        <f>IF(AND('[1]Multi-Field'!$E$108=[1]Lists!BF525,'[1]Multi-Field'!$F$108="Drained"),BI525,IF(AND('[1]Multi-Field'!$E$108=[1]Lists!BF525,'[1]Multi-Field'!$F$108="undrained"),BH525,""))</f>
        <v/>
      </c>
      <c r="FM525" s="409" t="str">
        <f>IF(AND('[1]Multi-Field'!$E$109=[1]Lists!BF525,'[1]Multi-Field'!$F$109="Drained"),BI525,IF(AND('[1]Multi-Field'!$E$109=[1]Lists!BF525,'[1]Multi-Field'!$F$109="undrained"),BH525,""))</f>
        <v/>
      </c>
      <c r="FN525" s="409" t="str">
        <f>IF(AND('[1]Multi-Field'!$E$110=[1]Lists!BF525,'[1]Multi-Field'!$F$110="Drained"),BI525,IF(AND('[1]Multi-Field'!$E$110=[1]Lists!BF525,'[1]Multi-Field'!$F$110="undrained"),BH525,""))</f>
        <v/>
      </c>
      <c r="FO525" s="409" t="str">
        <f>IF(AND('[1]Multi-Field'!$E$111=[1]Lists!BF525,'[1]Multi-Field'!$F$111="Drained"),BI525,IF(AND('[1]Multi-Field'!$E$111=[1]Lists!BF525,'[1]Multi-Field'!$F$111="undrained"),BH525,""))</f>
        <v/>
      </c>
      <c r="FP525" s="409" t="str">
        <f>IF(AND('[1]Multi-Field'!$E$112=[1]Lists!BF525,'[1]Multi-Field'!$F$112="Drained"),BI525,IF(AND('[1]Multi-Field'!$E$112=[1]Lists!BF525,'[1]Multi-Field'!$F$112="undrained"),BH525,""))</f>
        <v/>
      </c>
      <c r="FQ525" s="409" t="str">
        <f>IF(AND('[1]Multi-Field'!$E$113=[1]Lists!BF525,'[1]Multi-Field'!$F$113="Drained"),BI525,IF(AND('[1]Multi-Field'!$E$113=[1]Lists!BF525,'[1]Multi-Field'!$F$113="undrained"),BH525,""))</f>
        <v/>
      </c>
      <c r="FR525" s="409" t="str">
        <f>IF(AND('[1]Multi-Field'!$E$114=[1]Lists!BF525,'[1]Multi-Field'!$F$114="Drained"),BI525,IF(AND('[1]Multi-Field'!$E$114=[1]Lists!BF525,'[1]Multi-Field'!$F$114="undrained"),BH525,""))</f>
        <v/>
      </c>
      <c r="FS525" s="409" t="str">
        <f>IF(AND('[1]Multi-Field'!$E$115=[1]Lists!BF525,'[1]Multi-Field'!$F$115="Drained"),BI525,IF(AND('[1]Multi-Field'!$E$115=[1]Lists!BF525,'[1]Multi-Field'!$F$115="undrained"),BH525,""))</f>
        <v/>
      </c>
      <c r="FT525" s="409" t="str">
        <f>IF(AND('[1]Multi-Field'!$E$116=[1]Lists!BF525,'[1]Multi-Field'!$F$116="Drained"),BI525,IF(AND('[1]Multi-Field'!$E$116=[1]Lists!BF525,'[1]Multi-Field'!$F$116="undrained"),BH525,""))</f>
        <v/>
      </c>
      <c r="FU525" s="409" t="str">
        <f>IF(AND('[1]Multi-Field'!$E$117=[1]Lists!BF525,'[1]Multi-Field'!$F$117="Drained"),BI525,IF(AND('[1]Multi-Field'!$E$117=[1]Lists!BF525,'[1]Multi-Field'!$F$117="undrained"),BH525,""))</f>
        <v/>
      </c>
      <c r="FV525" s="409" t="str">
        <f>IF(AND('[1]Multi-Field'!$E$118=[1]Lists!BF525,'[1]Multi-Field'!$F$118="Drained"),BI525,IF(AND('[1]Multi-Field'!$E$118=[1]Lists!BF525,'[1]Multi-Field'!$F$118="undrained"),BH525,""))</f>
        <v/>
      </c>
      <c r="FW525" s="409" t="str">
        <f>IF(AND('[1]Multi-Field'!$E$119=[1]Lists!BF525,'[1]Multi-Field'!$F$119="Drained"),BI525,IF(AND('[1]Multi-Field'!$E$119=[1]Lists!BF525,'[1]Multi-Field'!$F$119="undrained"),BH525,""))</f>
        <v/>
      </c>
      <c r="FX525" s="409" t="str">
        <f>IF(AND('[1]Multi-Field'!$E$120=[1]Lists!BF525,'[1]Multi-Field'!$F$120="Drained"),BI525,IF(AND('[1]Multi-Field'!$E$120=[1]Lists!BF525,'[1]Multi-Field'!$F$120="undrained"),BH525,""))</f>
        <v/>
      </c>
    </row>
    <row r="526" spans="1:185" ht="13.5" customHeight="1">
      <c r="A526" s="7" t="s">
        <v>612</v>
      </c>
      <c r="B526" s="7"/>
      <c r="C526" s="7"/>
      <c r="D526" s="8">
        <v>70</v>
      </c>
      <c r="E526" s="8">
        <f t="shared" si="74"/>
        <v>70</v>
      </c>
      <c r="F526" s="8">
        <f t="shared" si="75"/>
        <v>70</v>
      </c>
      <c r="G526" s="8">
        <v>70</v>
      </c>
      <c r="H526" s="8">
        <v>70</v>
      </c>
      <c r="I526" s="8">
        <f t="shared" si="78"/>
        <v>70</v>
      </c>
      <c r="J526" s="8">
        <f t="shared" si="79"/>
        <v>70</v>
      </c>
      <c r="K526" s="8">
        <v>70</v>
      </c>
      <c r="L526" s="8">
        <v>120</v>
      </c>
      <c r="M526" s="8">
        <f t="shared" si="76"/>
        <v>122</v>
      </c>
      <c r="N526" s="8">
        <f t="shared" si="77"/>
        <v>123</v>
      </c>
      <c r="O526" s="8">
        <v>125</v>
      </c>
      <c r="P526" s="391"/>
      <c r="Q526" s="83"/>
      <c r="R526" s="395"/>
      <c r="S526" s="395" t="str">
        <f t="shared" si="73"/>
        <v/>
      </c>
      <c r="T526" s="395"/>
      <c r="U526" s="396"/>
      <c r="BF526" s="411" t="s">
        <v>1689</v>
      </c>
      <c r="BG526" s="412">
        <v>3</v>
      </c>
      <c r="BH526" s="412">
        <v>5</v>
      </c>
      <c r="BI526" s="412">
        <v>5.5</v>
      </c>
      <c r="BJ526" s="409" t="e">
        <f>IF(AND('[1]Single Field'!#REF!=[1]Lists!BF526,'[1]Single Field'!#REF!="Drained"),"x",IF(AND('[1]Single Field'!#REF!=[1]Lists!BF526,'[1]Single Field'!#REF!="Undrained"),O,""))</f>
        <v>#REF!</v>
      </c>
      <c r="BK526" s="409" t="str">
        <f>IF(AND('[1]Multi-Field'!$E$3=[1]Lists!BF526,'[1]Multi-Field'!$F$3="Drained"),BI526,IF(AND('[1]Multi-Field'!$E$3=BF526,'[1]Multi-Field'!$F$3="undrained"),BH526,""))</f>
        <v/>
      </c>
      <c r="BL526" s="409" t="str">
        <f>IF(AND('[1]Multi-Field'!$E$4=BF526,'[1]Multi-Field'!$F$4="Drained"),BI526,IF(AND('[1]Multi-Field'!$E$4=BF526,'[1]Multi-Field'!$F$4="undrained"),BH526,""))</f>
        <v/>
      </c>
      <c r="BM526" s="409" t="str">
        <f>IF(AND('[1]Multi-Field'!$E$5=BF526,'[1]Multi-Field'!$F$5="Drained"),BI526,IF(AND('[1]Multi-Field'!$E$5=BF526,'[1]Multi-Field'!$F$5="undrained"),BH526,""))</f>
        <v/>
      </c>
      <c r="BN526" s="409" t="str">
        <f>IF(AND('[1]Multi-Field'!$E$6=BF526,'[1]Multi-Field'!$F$6="Drained"),BI526,IF(AND('[1]Multi-Field'!$E$6=BF526,'[1]Multi-Field'!$F$6="undrained"),BH526,""))</f>
        <v/>
      </c>
      <c r="BO526" s="409" t="str">
        <f>IF(AND('[1]Multi-Field'!$E$7=BF526,'[1]Multi-Field'!$F$7="Drained"),BI526,IF(AND('[1]Multi-Field'!$E$7=BF526,'[1]Multi-Field'!$F$7="undrained"),BH526,""))</f>
        <v/>
      </c>
      <c r="BP526" s="409" t="str">
        <f>IF(AND('[1]Multi-Field'!$E$8=BF526,'[1]Multi-Field'!$F$8="Drained"),BI526,IF(AND('[1]Multi-Field'!$E$8=BF526,'[1]Multi-Field'!$F$8="undrained"),BH526,""))</f>
        <v/>
      </c>
      <c r="BQ526" s="409" t="str">
        <f>IF(AND('[1]Multi-Field'!$E$9=BF526,'[1]Multi-Field'!$F$9="Drained"),BI526,IF(AND('[1]Multi-Field'!$E$9=BF526,'[1]Multi-Field'!$F$9="undrained"),BH526,""))</f>
        <v/>
      </c>
      <c r="BR526" s="409" t="str">
        <f>IF(AND('[1]Multi-Field'!$E$10=BF526,'[1]Multi-Field'!$F$10="Drained"),BI526,IF(AND('[1]Multi-Field'!$E$10=BF526,'[1]Multi-Field'!$F$10="undrained"),BH526,""))</f>
        <v/>
      </c>
      <c r="BS526" s="409" t="str">
        <f>IF(AND('[1]Multi-Field'!$E$11=BF526,'[1]Multi-Field'!$F$11="Drained"),BI526,IF(AND('[1]Multi-Field'!$E$11=BF526,'[1]Multi-Field'!$F$11="undrained"),BH526,""))</f>
        <v/>
      </c>
      <c r="BT526" s="409" t="str">
        <f>IF(AND('[1]Multi-Field'!$E$12=BF526,'[1]Multi-Field'!$F$12="Drained"),BI526,IF(AND('[1]Multi-Field'!$E$12=BF526,'[1]Multi-Field'!$F$12="undrained"),BH526,""))</f>
        <v/>
      </c>
      <c r="BU526" s="409" t="str">
        <f>IF(AND('[1]Multi-Field'!$E$13=BF526,'[1]Multi-Field'!$F$13="Drained"),BI526,IF(AND('[1]Multi-Field'!$E$3=BF526,'[1]Multi-Field'!$F$13="undrained"),BH526,""))</f>
        <v/>
      </c>
      <c r="BV526" s="409" t="str">
        <f>IF(AND('[1]Multi-Field'!$E$14=BF526,'[1]Multi-Field'!$F$14="Drained"),BI526,IF(AND('[1]Multi-Field'!$E$14=BF526,'[1]Multi-Field'!$F$14="undrained"),BH526,""))</f>
        <v/>
      </c>
      <c r="BW526" s="409" t="str">
        <f>IF(AND('[1]Multi-Field'!$E$15=BF526,'[1]Multi-Field'!$F$15="Drained"),BI526,IF(AND('[1]Multi-Field'!$E$15=BF526,'[1]Multi-Field'!$F$15="undrained"),BH526,""))</f>
        <v/>
      </c>
      <c r="BX526" s="409" t="str">
        <f>IF(AND('[1]Multi-Field'!$E$16=[1]Lists!BF526,'[1]Multi-Field'!$F$16="Drained"),BI526,IF(AND('[1]Multi-Field'!$E$16=[1]Lists!BF526,'[1]Multi-Field'!$F$16="undrained"),BH526,""))</f>
        <v/>
      </c>
      <c r="BY526" s="409" t="str">
        <f>IF(AND('[1]Multi-Field'!$E$17=[1]Lists!BF526,'[1]Multi-Field'!$F$17="Drained"),BI526,IF(AND('[1]Multi-Field'!$E$17=[1]Lists!BF526,'[1]Multi-Field'!$F$17="undrained"),BH526,""))</f>
        <v/>
      </c>
      <c r="BZ526" s="409" t="str">
        <f>IF(AND('[1]Multi-Field'!$E$18=[1]Lists!BF526,'[1]Multi-Field'!$F$18="Drained"),BI526,IF(AND('[1]Multi-Field'!$E$18=[1]Lists!BF526,'[1]Multi-Field'!$F$18="undrained"),BH526,""))</f>
        <v/>
      </c>
      <c r="CA526" s="409" t="str">
        <f>IF(AND('[1]Multi-Field'!$E$19=[1]Lists!BF526,'[1]Multi-Field'!$F$19="Drained"),BI526,IF(AND('[1]Multi-Field'!$E$19=[1]Lists!BF526,'[1]Multi-Field'!$F$19="undrained"),BH526,""))</f>
        <v/>
      </c>
      <c r="CB526" s="409" t="str">
        <f>IF(AND('[1]Multi-Field'!$E$20=[1]Lists!BF526,'[1]Multi-Field'!$F$20="Drained"),BI526,IF(AND('[1]Multi-Field'!$E$20=[1]Lists!BF526,'[1]Multi-Field'!$F$20="undrained"),BH526,""))</f>
        <v/>
      </c>
      <c r="CC526" s="409" t="str">
        <f>IF(AND('[1]Multi-Field'!$E$21=[1]Lists!BF526,'[1]Multi-Field'!$F$21="Drained"),BI526,IF(AND('[1]Multi-Field'!$E$21=[1]Lists!BF526,'[1]Multi-Field'!$F$21="undrained"),BH526,""))</f>
        <v/>
      </c>
      <c r="CD526" s="409" t="str">
        <f>IF(AND('[1]Multi-Field'!$E$22=[1]Lists!BF526,'[1]Multi-Field'!$F$22="Drained"),BI526,IF(AND('[1]Multi-Field'!$E$22=[1]Lists!BF526,'[1]Multi-Field'!$F$22="undrained"),BH526,""))</f>
        <v/>
      </c>
      <c r="CE526" s="409" t="str">
        <f>IF(AND('[1]Multi-Field'!$E$23=[1]Lists!BF526,'[1]Multi-Field'!$F$23="Drained"),BI526,IF(AND('[1]Multi-Field'!$E$23=[1]Lists!BF526,'[1]Multi-Field'!$F$23="undrained"),BH526,""))</f>
        <v/>
      </c>
      <c r="CF526" s="409" t="str">
        <f>IF(AND('[1]Multi-Field'!$E$24=[1]Lists!BF526,'[1]Multi-Field'!$F$24="Drained"),BI526,IF(AND('[1]Multi-Field'!$E$24=[1]Lists!BF526,'[1]Multi-Field'!$F$24="undrained"),BH526,""))</f>
        <v/>
      </c>
      <c r="CG526" s="409" t="str">
        <f>IF(AND('[1]Multi-Field'!$E$25=[1]Lists!BF526,'[1]Multi-Field'!$F$25="Drained"),BI526,IF(AND('[1]Multi-Field'!$E$25=[1]Lists!BF526,'[1]Multi-Field'!$F$25="undrained"),BH526,""))</f>
        <v/>
      </c>
      <c r="CH526" s="409" t="str">
        <f>IF(AND('[1]Multi-Field'!$E$26=[1]Lists!BF526,'[1]Multi-Field'!$F$26="Drained"),BI526,IF(AND('[1]Multi-Field'!$E$26=[1]Lists!BF526,'[1]Multi-Field'!$F$26="undrained"),BH526,""))</f>
        <v/>
      </c>
      <c r="CI526" s="409" t="str">
        <f>IF(AND('[1]Multi-Field'!$E$27=[1]Lists!BF526,'[1]Multi-Field'!$F$27="Drained"),BI526,IF(AND('[1]Multi-Field'!$E$27=[1]Lists!BF526,'[1]Multi-Field'!$F$27="undrained"),BH526,""))</f>
        <v/>
      </c>
      <c r="CJ526" s="409" t="str">
        <f>IF(AND('[1]Multi-Field'!$E$28=[1]Lists!BF526,'[1]Multi-Field'!$F$28="Drained"),BI526,IF(AND('[1]Multi-Field'!$E$28=[1]Lists!BF526,'[1]Multi-Field'!$F$28="undrained"),BH526,""))</f>
        <v/>
      </c>
      <c r="CK526" s="409" t="str">
        <f>IF(AND('[1]Multi-Field'!$E$29=[1]Lists!BF526,'[1]Multi-Field'!$F$29="Drained"),BI526,IF(AND('[1]Multi-Field'!$E$29=[1]Lists!BF526,'[1]Multi-Field'!$F$29="undrained"),BH526,""))</f>
        <v/>
      </c>
      <c r="CL526" s="409" t="str">
        <f>IF(AND('[1]Multi-Field'!$E$30=[1]Lists!BF526,'[1]Multi-Field'!$F$30="Drained"),BI526,IF(AND('[1]Multi-Field'!$E$30=[1]Lists!BF526,'[1]Multi-Field'!$F$30="undrained"),BH526,""))</f>
        <v/>
      </c>
      <c r="CM526" s="409" t="str">
        <f>IF(AND('[1]Multi-Field'!$E$31=[1]Lists!BF526,'[1]Multi-Field'!$F$31="Drained"),BI526,IF(AND('[1]Multi-Field'!$E$31=[1]Lists!BF526,'[1]Multi-Field'!$F$31="undrained"),BH526,""))</f>
        <v/>
      </c>
      <c r="CN526" s="409" t="str">
        <f>IF(AND('[1]Multi-Field'!$E$32=[1]Lists!BF526,'[1]Multi-Field'!$F$32="Drained"),BI526,IF(AND('[1]Multi-Field'!$E$32=[1]Lists!BF526,'[1]Multi-Field'!$F$32="undrained"),BH526,""))</f>
        <v/>
      </c>
      <c r="CO526" s="409" t="str">
        <f>IF(AND('[1]Multi-Field'!$E$33=[1]Lists!BF526,'[1]Multi-Field'!$F$33="Drained"),BI526,IF(AND('[1]Multi-Field'!$E$33=[1]Lists!BF526,'[1]Multi-Field'!$F$33="undrained"),BH526,""))</f>
        <v/>
      </c>
      <c r="CP526" s="409" t="str">
        <f>IF(AND('[1]Multi-Field'!$E$34=[1]Lists!BF526,'[1]Multi-Field'!$F$34="Drained"),BI526,IF(AND('[1]Multi-Field'!$E$34=[1]Lists!BF526,'[1]Multi-Field'!$F$34="undrained"),BH526,""))</f>
        <v/>
      </c>
      <c r="CQ526" s="409" t="str">
        <f>IF(AND('[1]Multi-Field'!$E$35=[1]Lists!BF526,'[1]Multi-Field'!$F$35="Drained"),BI526,IF(AND('[1]Multi-Field'!$E$35=[1]Lists!BF526,'[1]Multi-Field'!$F$35="undrained"),BH526,""))</f>
        <v/>
      </c>
      <c r="CR526" s="409" t="str">
        <f>IF(AND('[1]Multi-Field'!$E$36=[1]Lists!BF526,'[1]Multi-Field'!$F$36="Drained"),BI526,IF(AND('[1]Multi-Field'!$E$36=[1]Lists!BF526,'[1]Multi-Field'!$F$36="undrained"),BH526,""))</f>
        <v/>
      </c>
      <c r="CS526" s="409" t="str">
        <f>IF(AND('[1]Multi-Field'!$E$37=[1]Lists!BF526,'[1]Multi-Field'!$F$37="Drained"),BI526,IF(AND('[1]Multi-Field'!$E$37=[1]Lists!BF526,'[1]Multi-Field'!$F$37="undrained"),BH526,""))</f>
        <v/>
      </c>
      <c r="CT526" s="409" t="str">
        <f>IF(AND('[1]Multi-Field'!$E$38=[1]Lists!BF526,'[1]Multi-Field'!$F$38="Drained"),BI526,IF(AND('[1]Multi-Field'!$E$38=[1]Lists!BF526,'[1]Multi-Field'!$F$38="undrained"),BH526,""))</f>
        <v/>
      </c>
      <c r="CU526" s="409" t="str">
        <f>IF(AND('[1]Multi-Field'!$E$39=[1]Lists!BF526,'[1]Multi-Field'!$F$39="Drained"),BI526,IF(AND('[1]Multi-Field'!$E$39=[1]Lists!BF526,'[1]Multi-Field'!$F$39="undrained"),BH526,""))</f>
        <v/>
      </c>
      <c r="CV526" s="409" t="str">
        <f>IF(AND('[1]Multi-Field'!$E$40=[1]Lists!BF526,'[1]Multi-Field'!$F$40="Drained"),BI526,IF(AND('[1]Multi-Field'!$E$40=[1]Lists!BF526,'[1]Multi-Field'!$F$40="undrained"),BH526,""))</f>
        <v/>
      </c>
      <c r="CW526" s="409" t="str">
        <f>IF(AND('[1]Multi-Field'!$E$41=[1]Lists!BF526,'[1]Multi-Field'!$F$40="Drained"),BI526,IF(AND('[1]Multi-Field'!$E$40=[1]Lists!BF526,'[1]Multi-Field'!$F$40="undrained"),BH526,""))</f>
        <v/>
      </c>
      <c r="CX526" s="409" t="str">
        <f>IF(AND('[1]Multi-Field'!$E$42=[1]Lists!BF526,'[1]Multi-Field'!$F$42="Drained"),BI526,IF(AND('[1]Multi-Field'!$E$42=[1]Lists!BF526,'[1]Multi-Field'!$F$42="undrained"),BH526,""))</f>
        <v/>
      </c>
      <c r="CY526" s="409" t="str">
        <f>IF(AND('[1]Multi-Field'!$E$43=[1]Lists!BF526,'[1]Multi-Field'!$F$43="Drained"),BI526,IF(AND('[1]Multi-Field'!$E$43=[1]Lists!BF526,'[1]Multi-Field'!$F$43="undrained"),BH526,""))</f>
        <v/>
      </c>
      <c r="CZ526" s="409" t="str">
        <f>IF(AND('[1]Multi-Field'!$E$44=[1]Lists!BF526,'[1]Multi-Field'!$F$44="Drained"),BI526,IF(AND('[1]Multi-Field'!$E$44=[1]Lists!BF526,'[1]Multi-Field'!$F$44="undrained"),BH526,""))</f>
        <v/>
      </c>
      <c r="DA526" s="409" t="str">
        <f>IF(AND('[1]Multi-Field'!$E$45=[1]Lists!BF526,'[1]Multi-Field'!$F$45="Drained"),BI526,IF(AND('[1]Multi-Field'!$E$45=[1]Lists!BF526,'[1]Multi-Field'!$F$45="undrained"),BH526,""))</f>
        <v/>
      </c>
      <c r="DB526" s="409" t="str">
        <f>IF(AND('[1]Multi-Field'!$E$46=[1]Lists!BF526,'[1]Multi-Field'!$F$46="Drained"),BI526,IF(AND('[1]Multi-Field'!$E$46=[1]Lists!BF526,'[1]Multi-Field'!$F$46="undrained"),BH526,""))</f>
        <v/>
      </c>
      <c r="DC526" s="409" t="str">
        <f>IF(AND('[1]Multi-Field'!$E$47=[1]Lists!BF526,'[1]Multi-Field'!$F$47="Drained"),BI526,IF(AND('[1]Multi-Field'!$E$47=[1]Lists!BF526,'[1]Multi-Field'!$F$47="undrained"),BH526,""))</f>
        <v/>
      </c>
      <c r="DD526" s="409" t="str">
        <f>IF(AND('[1]Multi-Field'!$E$48=[1]Lists!BF526,'[1]Multi-Field'!$F$48="Drained"),BI526,IF(AND('[1]Multi-Field'!$E$48=[1]Lists!BF526,'[1]Multi-Field'!$F$48="undrained"),BH526,""))</f>
        <v/>
      </c>
      <c r="DE526" s="409" t="str">
        <f>IF(AND('[1]Multi-Field'!$E$49=[1]Lists!BF526,'[1]Multi-Field'!$F$49="Drained"),BI526,IF(AND('[1]Multi-Field'!$E$49=[1]Lists!BF526,'[1]Multi-Field'!$F$9="undrained"),BH526,""))</f>
        <v/>
      </c>
      <c r="DF526" s="409" t="str">
        <f>IF(AND('[1]Multi-Field'!$E$50=[1]Lists!BF526,'[1]Multi-Field'!$F$50="Drained"),BI526,IF(AND('[1]Multi-Field'!$E$50=[1]Lists!BF526,'[1]Multi-Field'!$F$50="undrained"),BH526,""))</f>
        <v/>
      </c>
      <c r="DG526" s="409" t="str">
        <f>IF(AND('[1]Multi-Field'!$E$51=[1]Lists!BF526,'[1]Multi-Field'!$F$51="Drained"),BI526,IF(AND('[1]Multi-Field'!$E$51=[1]Lists!BF526,'[1]Multi-Field'!$F$51="undrained"),BH526,""))</f>
        <v/>
      </c>
      <c r="DH526" s="409" t="str">
        <f>IF(AND('[1]Multi-Field'!$E$52=[1]Lists!BF526,'[1]Multi-Field'!$F$52="Drained"),BI526,IF(AND('[1]Multi-Field'!$E$52=[1]Lists!BF526,'[1]Multi-Field'!$F$52="undrained"),BH526,""))</f>
        <v/>
      </c>
      <c r="DI526" s="409" t="str">
        <f>IF(AND('[1]Multi-Field'!$E$53=[1]Lists!BF526,'[1]Multi-Field'!$F$53="Drained"),BI526,IF(AND('[1]Multi-Field'!$E$53=[1]Lists!BF526,'[1]Multi-Field'!$F$53="undrained"),BH526,""))</f>
        <v/>
      </c>
      <c r="DJ526" s="409" t="str">
        <f>IF(AND('[1]Multi-Field'!$E$54=[1]Lists!BF526,'[1]Multi-Field'!$F$54="Drained"),BI526,IF(AND('[1]Multi-Field'!$E$54=[1]Lists!BF526,'[1]Multi-Field'!$F$54="undrained"),BH526,""))</f>
        <v/>
      </c>
      <c r="DK526" s="409" t="str">
        <f>IF(AND('[1]Multi-Field'!$E$55=[1]Lists!BF526,'[1]Multi-Field'!$F$55="Drained"),BI526,IF(AND('[1]Multi-Field'!$E$55=[1]Lists!BF526,'[1]Multi-Field'!$F$55="undrained"),BH526,""))</f>
        <v/>
      </c>
      <c r="DL526" s="409" t="str">
        <f>IF(AND('[1]Multi-Field'!$E$56=[1]Lists!BF526,'[1]Multi-Field'!$F$56="Drained"),BI526,IF(AND('[1]Multi-Field'!$E$56=[1]Lists!BF526,'[1]Multi-Field'!$F$56="undrained"),BH526,""))</f>
        <v/>
      </c>
      <c r="DM526" s="409" t="str">
        <f>IF(AND('[1]Multi-Field'!$E$57=[1]Lists!BF526,'[1]Multi-Field'!$F$57="Drained"),BI526,IF(AND('[1]Multi-Field'!$E$57=[1]Lists!BF526,'[1]Multi-Field'!$F$57="undrained"),BH526,""))</f>
        <v/>
      </c>
      <c r="DN526" s="409" t="str">
        <f>IF(AND('[1]Multi-Field'!$E$58=[1]Lists!BF526,'[1]Multi-Field'!$F$58="Drained"),BI526,IF(AND('[1]Multi-Field'!$E$58=[1]Lists!BF526,'[1]Multi-Field'!$F$58="undrained"),BH526,""))</f>
        <v/>
      </c>
      <c r="DO526" s="409" t="str">
        <f>IF(AND('[1]Multi-Field'!$E$59=[1]Lists!BF526,'[1]Multi-Field'!$F$59="Drained"),BI526,IF(AND('[1]Multi-Field'!$E$59=[1]Lists!BF526,'[1]Multi-Field'!$F$59="undrained"),BH526,""))</f>
        <v/>
      </c>
      <c r="DP526" s="409" t="str">
        <f>IF(AND('[1]Multi-Field'!$E$60=[1]Lists!BF526,'[1]Multi-Field'!$F$60="Drained"),BI526,IF(AND('[1]Multi-Field'!$E$60=[1]Lists!BF526,'[1]Multi-Field'!$F$60="undrained"),BH526,""))</f>
        <v/>
      </c>
      <c r="DQ526" s="409" t="str">
        <f>IF(AND('[1]Multi-Field'!$E$61=[1]Lists!BF526,'[1]Multi-Field'!$F$61="Drained"),BI526,IF(AND('[1]Multi-Field'!$E$61=[1]Lists!BF526,'[1]Multi-Field'!$F$61="undrained"),BH526,""))</f>
        <v/>
      </c>
      <c r="DR526" s="409" t="str">
        <f>IF(AND('[1]Multi-Field'!$E$62=[1]Lists!BF526,'[1]Multi-Field'!$F$62="Drained"),BI526,IF(AND('[1]Multi-Field'!$E$62=[1]Lists!BF526,'[1]Multi-Field'!$F$62="undrained"),BH526,""))</f>
        <v/>
      </c>
      <c r="DS526" s="409" t="str">
        <f>IF(AND('[1]Multi-Field'!$E$63=[1]Lists!BF526,'[1]Multi-Field'!$F$63="Drained"),BI526,IF(AND('[1]Multi-Field'!$E$63=[1]Lists!BF526,'[1]Multi-Field'!$F$63="undrained"),BH526,""))</f>
        <v/>
      </c>
      <c r="DT526" s="409" t="str">
        <f>IF(AND('[1]Multi-Field'!$E$64=[1]Lists!BF526,'[1]Multi-Field'!$F$64="Drained"),BI526,IF(AND('[1]Multi-Field'!$E$64=[1]Lists!BF526,'[1]Multi-Field'!$F$64="undrained"),BH526,""))</f>
        <v/>
      </c>
      <c r="DU526" s="409" t="str">
        <f>IF(AND('[1]Multi-Field'!$E$65=[1]Lists!BF526,'[1]Multi-Field'!$F$65="Drained"),BI526,IF(AND('[1]Multi-Field'!$E$65=[1]Lists!BF526,'[1]Multi-Field'!$F$65="undrained"),BH526,""))</f>
        <v/>
      </c>
      <c r="DV526" s="409" t="str">
        <f>IF(AND('[1]Multi-Field'!$E$66=[1]Lists!BF526,'[1]Multi-Field'!$F$66="Drained"),BI526,IF(AND('[1]Multi-Field'!$E$66=[1]Lists!BF526,'[1]Multi-Field'!$F$66="undrained"),BH526,""))</f>
        <v/>
      </c>
      <c r="DW526" s="409" t="str">
        <f>IF(AND('[1]Multi-Field'!$E$67=[1]Lists!BF526,'[1]Multi-Field'!$F$67="Drained"),BI526,IF(AND('[1]Multi-Field'!$E$67=[1]Lists!BF526,'[1]Multi-Field'!$F$67="undrained"),BH526,""))</f>
        <v/>
      </c>
      <c r="DX526" s="409" t="str">
        <f>IF(AND('[1]Multi-Field'!$E$68=[1]Lists!BF526,'[1]Multi-Field'!$F$68="Drained"),BI526,IF(AND('[1]Multi-Field'!$E$68=[1]Lists!BF526,'[1]Multi-Field'!$F$68="undrained"),BH526,""))</f>
        <v/>
      </c>
      <c r="DY526" s="409" t="str">
        <f>IF(AND('[1]Multi-Field'!$E$69=[1]Lists!BF526,'[1]Multi-Field'!$F$69="Drained"),BI526,IF(AND('[1]Multi-Field'!$E$69=[1]Lists!BF526,'[1]Multi-Field'!$F$69="undrained"),BH526,""))</f>
        <v/>
      </c>
      <c r="DZ526" s="409" t="str">
        <f>IF(AND('[1]Multi-Field'!$E$70=[1]Lists!BF526,'[1]Multi-Field'!$F$70="Drained"),BI526,IF(AND('[1]Multi-Field'!$E$70=[1]Lists!BF526,'[1]Multi-Field'!$F$70="undrained"),BH526,""))</f>
        <v/>
      </c>
      <c r="EA526" s="409" t="str">
        <f>IF(AND('[1]Multi-Field'!$E$71=[1]Lists!BF526,'[1]Multi-Field'!$F$71="Drained"),BI526,IF(AND('[1]Multi-Field'!$E$71=[1]Lists!BF526,'[1]Multi-Field'!$F$71="undrained"),BH526,""))</f>
        <v/>
      </c>
      <c r="EB526" s="409" t="str">
        <f>IF(AND('[1]Multi-Field'!$E$72=[1]Lists!BF526,'[1]Multi-Field'!$F$72="Drained"),BI526,IF(AND('[1]Multi-Field'!$E$72=[1]Lists!BF526,'[1]Multi-Field'!$F$72="undrained"),BH526,""))</f>
        <v/>
      </c>
      <c r="EC526" s="409" t="str">
        <f>IF(AND('[1]Multi-Field'!$E$73=[1]Lists!BF526,'[1]Multi-Field'!$F$73="Drained"),BI526,IF(AND('[1]Multi-Field'!$E$73=[1]Lists!BF526,'[1]Multi-Field'!$F$73="undrained"),BH526,""))</f>
        <v/>
      </c>
      <c r="ED526" s="409" t="str">
        <f>IF(AND('[1]Multi-Field'!$E$74=[1]Lists!BF526,'[1]Multi-Field'!$F$74="Drained"),BI526,IF(AND('[1]Multi-Field'!$E$74=[1]Lists!BF526,'[1]Multi-Field'!$F$74="undrained"),BH526,""))</f>
        <v/>
      </c>
      <c r="EE526" s="409" t="str">
        <f>IF(AND('[1]Multi-Field'!$E$75=[1]Lists!BF526,'[1]Multi-Field'!$F$75="Drained"),BI526,IF(AND('[1]Multi-Field'!$E$75=[1]Lists!BF526,'[1]Multi-Field'!$F$75="undrained"),BH526,""))</f>
        <v/>
      </c>
      <c r="EF526" s="409" t="str">
        <f>IF(AND('[1]Multi-Field'!$E$76=[1]Lists!BF526,'[1]Multi-Field'!$F$76="Drained"),BI526,IF(AND('[1]Multi-Field'!$E$76=[1]Lists!BF526,'[1]Multi-Field'!$F$6="undrained"),BH526,""))</f>
        <v/>
      </c>
      <c r="EG526" s="409" t="str">
        <f>IF(AND('[1]Multi-Field'!$E$77=[1]Lists!BF526,'[1]Multi-Field'!$F$77="Drained"),BI526,IF(AND('[1]Multi-Field'!$E$77=[1]Lists!BF526,'[1]Multi-Field'!$F$77="undrained"),BH526,""))</f>
        <v/>
      </c>
      <c r="EH526" s="409" t="str">
        <f>IF(AND('[1]Multi-Field'!$E$78=[1]Lists!BF526,'[1]Multi-Field'!$F$78="Drained"),BI526,IF(AND('[1]Multi-Field'!$E$78=[1]Lists!BF526,'[1]Multi-Field'!$F$78="undrained"),BH526,""))</f>
        <v/>
      </c>
      <c r="EI526" s="409" t="str">
        <f>IF(AND('[1]Multi-Field'!$E$79=[1]Lists!BF526,'[1]Multi-Field'!$F$79="Drained"),BI526,IF(AND('[1]Multi-Field'!$E$79=[1]Lists!BF526,'[1]Multi-Field'!$F$79="undrained"),BH526,""))</f>
        <v/>
      </c>
      <c r="EJ526" s="409" t="str">
        <f>IF(AND('[1]Multi-Field'!$E$80=[1]Lists!BF526,'[1]Multi-Field'!$F$80="Drained"),BI526,IF(AND('[1]Multi-Field'!$E$80=[1]Lists!BF526,'[1]Multi-Field'!$F$80="undrained"),BH526,""))</f>
        <v/>
      </c>
      <c r="EK526" s="409" t="str">
        <f>IF(AND('[1]Multi-Field'!$E$81=[1]Lists!BF526,'[1]Multi-Field'!$F$81="Drained"),BI526,IF(AND('[1]Multi-Field'!$E$81=[1]Lists!BF526,'[1]Multi-Field'!$F$81="undrained"),BH526,""))</f>
        <v/>
      </c>
      <c r="EL526" s="409" t="str">
        <f>IF(AND('[1]Multi-Field'!$E$82=[1]Lists!BF526,'[1]Multi-Field'!$F$82="Drained"),BI526,IF(AND('[1]Multi-Field'!$E$82=[1]Lists!BF526,'[1]Multi-Field'!$F$82="undrained"),BH526,""))</f>
        <v/>
      </c>
      <c r="EM526" s="409" t="str">
        <f>IF(AND('[1]Multi-Field'!$E$83=[1]Lists!BF526,'[1]Multi-Field'!$F$83="Drained"),BI526,IF(AND('[1]Multi-Field'!$E$83=[1]Lists!BF526,'[1]Multi-Field'!$F$83="undrained"),BH526,""))</f>
        <v/>
      </c>
      <c r="EN526" s="409" t="str">
        <f>IF(AND('[1]Multi-Field'!$E$84=[1]Lists!BF526,'[1]Multi-Field'!$F$84="Drained"),BI526,IF(AND('[1]Multi-Field'!$E$84=[1]Lists!BF526,'[1]Multi-Field'!$F$84="undrained"),BH526,""))</f>
        <v/>
      </c>
      <c r="EO526" s="409" t="str">
        <f>IF(AND('[1]Multi-Field'!$E$85=[1]Lists!BF526,'[1]Multi-Field'!$F$85="Drained"),BI526,IF(AND('[1]Multi-Field'!$E$85=[1]Lists!BF526,'[1]Multi-Field'!$F$85="undrained"),BH526,""))</f>
        <v/>
      </c>
      <c r="EP526" s="409" t="str">
        <f>IF(AND('[1]Multi-Field'!$E$86=[1]Lists!BF526,'[1]Multi-Field'!$F$86="Drained"),BI526,IF(AND('[1]Multi-Field'!$E$86=[1]Lists!BF526,'[1]Multi-Field'!$F$86="undrained"),BH526,""))</f>
        <v/>
      </c>
      <c r="EQ526" s="409" t="str">
        <f>IF(AND('[1]Multi-Field'!$E$87=[1]Lists!BF526,'[1]Multi-Field'!$F$87="Drained"),BI526,IF(AND('[1]Multi-Field'!$E$87=[1]Lists!BF526,'[1]Multi-Field'!$F$87="undrained"),BH526,""))</f>
        <v/>
      </c>
      <c r="ER526" s="409" t="str">
        <f>IF(AND('[1]Multi-Field'!$E$88=[1]Lists!BF526,'[1]Multi-Field'!$F$88="Drained"),BI526,IF(AND('[1]Multi-Field'!$E$88=[1]Lists!BF526,'[1]Multi-Field'!$F$88="undrained"),BH526,""))</f>
        <v/>
      </c>
      <c r="ES526" s="409" t="str">
        <f>IF(AND('[1]Multi-Field'!$E$89=[1]Lists!BF526,'[1]Multi-Field'!$F$89="Drained"),BI526,IF(AND('[1]Multi-Field'!$E$89=[1]Lists!BF526,'[1]Multi-Field'!$F$89="undrained"),BH526,""))</f>
        <v/>
      </c>
      <c r="ET526" s="409" t="str">
        <f>IF(AND('[1]Multi-Field'!$E$90=[1]Lists!BF526,'[1]Multi-Field'!$F$90="Drained"),BI526,IF(AND('[1]Multi-Field'!$E$90=[1]Lists!BF526,'[1]Multi-Field'!$F$90="undrained"),BH526,""))</f>
        <v/>
      </c>
      <c r="EU526" s="409" t="str">
        <f>IF(AND('[1]Multi-Field'!$E$91=[1]Lists!BF526,'[1]Multi-Field'!$F$91="Drained"),BI526,IF(AND('[1]Multi-Field'!$E$91=[1]Lists!BF526,'[1]Multi-Field'!$F$91="undrained"),BH526,""))</f>
        <v/>
      </c>
      <c r="EV526" s="409" t="str">
        <f>IF(AND('[1]Multi-Field'!$E$92=[1]Lists!BF526,'[1]Multi-Field'!$F$92="Drained"),BI526,IF(AND('[1]Multi-Field'!$E$92=[1]Lists!BF526,'[1]Multi-Field'!$F$92="undrained"),BH526,""))</f>
        <v/>
      </c>
      <c r="EW526" s="409" t="str">
        <f>IF(AND('[1]Multi-Field'!$E$93=[1]Lists!BF526,'[1]Multi-Field'!$F$93="Drained"),BI526,IF(AND('[1]Multi-Field'!$E$93=[1]Lists!BF526,'[1]Multi-Field'!$F$93="undrained"),BH526,""))</f>
        <v/>
      </c>
      <c r="EX526" s="409" t="str">
        <f>IF(AND('[1]Multi-Field'!$E$94=[1]Lists!BF526,'[1]Multi-Field'!$F$94="Drained"),BI526,IF(AND('[1]Multi-Field'!$E$94=[1]Lists!BF526,'[1]Multi-Field'!$F$94="undrained"),BH526,""))</f>
        <v/>
      </c>
      <c r="EY526" s="409" t="str">
        <f>IF(AND('[1]Multi-Field'!$E$95=[1]Lists!BF526,'[1]Multi-Field'!$F$95="Drained"),BI526,IF(AND('[1]Multi-Field'!$E$95=[1]Lists!BF526,'[1]Multi-Field'!$F$95="undrained"),BH526,""))</f>
        <v/>
      </c>
      <c r="EZ526" s="409" t="str">
        <f>IF(AND('[1]Multi-Field'!$E$96=[1]Lists!BF526,'[1]Multi-Field'!$F$96="Drained"),BI526,IF(AND('[1]Multi-Field'!$E$96=[1]Lists!BF526,'[1]Multi-Field'!$F$96="undrained"),BH526,""))</f>
        <v/>
      </c>
      <c r="FA526" s="409" t="str">
        <f>IF(AND('[1]Multi-Field'!$E$97=[1]Lists!BF526,'[1]Multi-Field'!$F$97="Drained"),BI526,IF(AND('[1]Multi-Field'!$E$97=[1]Lists!BF526,'[1]Multi-Field'!$F$97="undrained"),BH526,""))</f>
        <v/>
      </c>
      <c r="FB526" s="409" t="str">
        <f>IF(AND('[1]Multi-Field'!$E$98=[1]Lists!BF526,'[1]Multi-Field'!$F$98="Drained"),BI526,IF(AND('[1]Multi-Field'!$E$98=[1]Lists!BF526,'[1]Multi-Field'!$F$98="undrained"),BH526,""))</f>
        <v/>
      </c>
      <c r="FC526" s="409" t="str">
        <f>IF(AND('[1]Multi-Field'!$E$99=[1]Lists!BF526,'[1]Multi-Field'!$F$99="Drained"),BI526,IF(AND('[1]Multi-Field'!$E$99=[1]Lists!BF526,'[1]Multi-Field'!$F$99="undrained"),BH526,""))</f>
        <v/>
      </c>
      <c r="FD526" s="409" t="str">
        <f>IF(AND('[1]Multi-Field'!$E$100=[1]Lists!BF526,'[1]Multi-Field'!$F$100="Drained"),BI526,IF(AND('[1]Multi-Field'!$E$100=[1]Lists!BF526,'[1]Multi-Field'!$F$100="undrained"),BH526,""))</f>
        <v/>
      </c>
      <c r="FE526" s="409" t="str">
        <f>IF(AND('[1]Multi-Field'!$E$101=[1]Lists!BF526,'[1]Multi-Field'!$F$101="Drained"),BI526,IF(AND('[1]Multi-Field'!$E$101=[1]Lists!BF526,'[1]Multi-Field'!$F$101="undrained"),BH526,""))</f>
        <v/>
      </c>
      <c r="FF526" s="409" t="str">
        <f>IF(AND('[1]Multi-Field'!$E$102=[1]Lists!BF526,'[1]Multi-Field'!$F$102="Drained"),BI526,IF(AND('[1]Multi-Field'!$E$102=[1]Lists!BF526,'[1]Multi-Field'!$F$102="undrained"),BH526,""))</f>
        <v/>
      </c>
      <c r="FG526" s="409" t="str">
        <f>IF(AND('[1]Multi-Field'!$E$103=[1]Lists!BF526,'[1]Multi-Field'!$F$103="Drained"),BI526,IF(AND('[1]Multi-Field'!$E$103=[1]Lists!BF526,'[1]Multi-Field'!$F$103="undrained"),BH526,""))</f>
        <v/>
      </c>
      <c r="FH526" s="409" t="str">
        <f>IF(AND('[1]Multi-Field'!$E$104=[1]Lists!BF526,'[1]Multi-Field'!$F$104="Drained"),BI526,IF(AND('[1]Multi-Field'!$E$104=[1]Lists!BF526,'[1]Multi-Field'!$F$104="undrained"),BH526,""))</f>
        <v/>
      </c>
      <c r="FI526" s="409" t="str">
        <f>IF(AND('[1]Multi-Field'!$E$105=[1]Lists!BF526,'[1]Multi-Field'!$F$105="Drained"),BI526,IF(AND('[1]Multi-Field'!$E$105=[1]Lists!BF526,'[1]Multi-Field'!$F$105="undrained"),BH526,""))</f>
        <v/>
      </c>
      <c r="FJ526" s="409" t="str">
        <f>IF(AND('[1]Multi-Field'!$E$106=[1]Lists!BF526,'[1]Multi-Field'!$F$106="Drained"),BI526,IF(AND('[1]Multi-Field'!$E$106=[1]Lists!BF526,'[1]Multi-Field'!$F$106="undrained"),BH526,""))</f>
        <v/>
      </c>
      <c r="FK526" s="409" t="str">
        <f>IF(AND('[1]Multi-Field'!$E$107=[1]Lists!BF526,'[1]Multi-Field'!$F$107="Drained"),BI526,IF(AND('[1]Multi-Field'!$E$107=[1]Lists!BF526,'[1]Multi-Field'!$F$107="undrained"),BH526,""))</f>
        <v/>
      </c>
      <c r="FL526" s="409" t="str">
        <f>IF(AND('[1]Multi-Field'!$E$108=[1]Lists!BF526,'[1]Multi-Field'!$F$108="Drained"),BI526,IF(AND('[1]Multi-Field'!$E$108=[1]Lists!BF526,'[1]Multi-Field'!$F$108="undrained"),BH526,""))</f>
        <v/>
      </c>
      <c r="FM526" s="409" t="str">
        <f>IF(AND('[1]Multi-Field'!$E$109=[1]Lists!BF526,'[1]Multi-Field'!$F$109="Drained"),BI526,IF(AND('[1]Multi-Field'!$E$109=[1]Lists!BF526,'[1]Multi-Field'!$F$109="undrained"),BH526,""))</f>
        <v/>
      </c>
      <c r="FN526" s="409" t="str">
        <f>IF(AND('[1]Multi-Field'!$E$110=[1]Lists!BF526,'[1]Multi-Field'!$F$110="Drained"),BI526,IF(AND('[1]Multi-Field'!$E$110=[1]Lists!BF526,'[1]Multi-Field'!$F$110="undrained"),BH526,""))</f>
        <v/>
      </c>
      <c r="FO526" s="409" t="str">
        <f>IF(AND('[1]Multi-Field'!$E$111=[1]Lists!BF526,'[1]Multi-Field'!$F$111="Drained"),BI526,IF(AND('[1]Multi-Field'!$E$111=[1]Lists!BF526,'[1]Multi-Field'!$F$111="undrained"),BH526,""))</f>
        <v/>
      </c>
      <c r="FP526" s="409" t="str">
        <f>IF(AND('[1]Multi-Field'!$E$112=[1]Lists!BF526,'[1]Multi-Field'!$F$112="Drained"),BI526,IF(AND('[1]Multi-Field'!$E$112=[1]Lists!BF526,'[1]Multi-Field'!$F$112="undrained"),BH526,""))</f>
        <v/>
      </c>
      <c r="FQ526" s="409" t="str">
        <f>IF(AND('[1]Multi-Field'!$E$113=[1]Lists!BF526,'[1]Multi-Field'!$F$113="Drained"),BI526,IF(AND('[1]Multi-Field'!$E$113=[1]Lists!BF526,'[1]Multi-Field'!$F$113="undrained"),BH526,""))</f>
        <v/>
      </c>
      <c r="FR526" s="409" t="str">
        <f>IF(AND('[1]Multi-Field'!$E$114=[1]Lists!BF526,'[1]Multi-Field'!$F$114="Drained"),BI526,IF(AND('[1]Multi-Field'!$E$114=[1]Lists!BF526,'[1]Multi-Field'!$F$114="undrained"),BH526,""))</f>
        <v/>
      </c>
      <c r="FS526" s="409" t="str">
        <f>IF(AND('[1]Multi-Field'!$E$115=[1]Lists!BF526,'[1]Multi-Field'!$F$115="Drained"),BI526,IF(AND('[1]Multi-Field'!$E$115=[1]Lists!BF526,'[1]Multi-Field'!$F$115="undrained"),BH526,""))</f>
        <v/>
      </c>
      <c r="FT526" s="409" t="str">
        <f>IF(AND('[1]Multi-Field'!$E$116=[1]Lists!BF526,'[1]Multi-Field'!$F$116="Drained"),BI526,IF(AND('[1]Multi-Field'!$E$116=[1]Lists!BF526,'[1]Multi-Field'!$F$116="undrained"),BH526,""))</f>
        <v/>
      </c>
      <c r="FU526" s="409" t="str">
        <f>IF(AND('[1]Multi-Field'!$E$117=[1]Lists!BF526,'[1]Multi-Field'!$F$117="Drained"),BI526,IF(AND('[1]Multi-Field'!$E$117=[1]Lists!BF526,'[1]Multi-Field'!$F$117="undrained"),BH526,""))</f>
        <v/>
      </c>
      <c r="FV526" s="409" t="str">
        <f>IF(AND('[1]Multi-Field'!$E$118=[1]Lists!BF526,'[1]Multi-Field'!$F$118="Drained"),BI526,IF(AND('[1]Multi-Field'!$E$118=[1]Lists!BF526,'[1]Multi-Field'!$F$118="undrained"),BH526,""))</f>
        <v/>
      </c>
      <c r="FW526" s="409" t="str">
        <f>IF(AND('[1]Multi-Field'!$E$119=[1]Lists!BF526,'[1]Multi-Field'!$F$119="Drained"),BI526,IF(AND('[1]Multi-Field'!$E$119=[1]Lists!BF526,'[1]Multi-Field'!$F$119="undrained"),BH526,""))</f>
        <v/>
      </c>
      <c r="FX526" s="409" t="str">
        <f>IF(AND('[1]Multi-Field'!$E$120=[1]Lists!BF526,'[1]Multi-Field'!$F$120="Drained"),BI526,IF(AND('[1]Multi-Field'!$E$120=[1]Lists!BF526,'[1]Multi-Field'!$F$120="undrained"),BH526,""))</f>
        <v/>
      </c>
    </row>
    <row r="527" spans="1:185" ht="13.5" customHeight="1">
      <c r="A527" s="7" t="s">
        <v>613</v>
      </c>
      <c r="B527" s="7"/>
      <c r="C527" s="7"/>
      <c r="D527" s="8">
        <v>55</v>
      </c>
      <c r="E527" s="8">
        <f t="shared" si="74"/>
        <v>57</v>
      </c>
      <c r="F527" s="8">
        <f t="shared" si="75"/>
        <v>58</v>
      </c>
      <c r="G527" s="8">
        <v>60</v>
      </c>
      <c r="H527" s="8">
        <v>65</v>
      </c>
      <c r="I527" s="8">
        <f t="shared" si="78"/>
        <v>68</v>
      </c>
      <c r="J527" s="8">
        <f t="shared" si="79"/>
        <v>72</v>
      </c>
      <c r="K527" s="8">
        <v>75</v>
      </c>
      <c r="L527" s="8">
        <v>75</v>
      </c>
      <c r="M527" s="8">
        <f t="shared" si="76"/>
        <v>85</v>
      </c>
      <c r="N527" s="8">
        <f t="shared" si="77"/>
        <v>95</v>
      </c>
      <c r="O527" s="8">
        <v>105</v>
      </c>
      <c r="P527" s="391"/>
      <c r="Q527" s="84"/>
      <c r="R527" s="395"/>
      <c r="S527" s="395" t="str">
        <f t="shared" si="73"/>
        <v/>
      </c>
      <c r="T527" s="395"/>
      <c r="U527" s="396"/>
      <c r="BF527" s="411" t="s">
        <v>1690</v>
      </c>
      <c r="BG527" s="412">
        <v>1</v>
      </c>
      <c r="BH527" s="412">
        <v>2.5</v>
      </c>
      <c r="BI527" s="412">
        <v>3.5</v>
      </c>
      <c r="BJ527" s="409" t="e">
        <f>IF(AND('[1]Single Field'!#REF!=[1]Lists!BF527,'[1]Single Field'!#REF!="Drained"),"x",IF(AND('[1]Single Field'!#REF!=[1]Lists!BF527,'[1]Single Field'!#REF!="Undrained"),O,""))</f>
        <v>#REF!</v>
      </c>
      <c r="BK527" s="409" t="str">
        <f>IF(AND('[1]Multi-Field'!$E$3=[1]Lists!BF527,'[1]Multi-Field'!$F$3="Drained"),BI527,IF(AND('[1]Multi-Field'!$E$3=BF527,'[1]Multi-Field'!$F$3="undrained"),BH527,""))</f>
        <v/>
      </c>
      <c r="BL527" s="409" t="str">
        <f>IF(AND('[1]Multi-Field'!$E$4=BF527,'[1]Multi-Field'!$F$4="Drained"),BI527,IF(AND('[1]Multi-Field'!$E$4=BF527,'[1]Multi-Field'!$F$4="undrained"),BH527,""))</f>
        <v/>
      </c>
      <c r="BM527" s="409" t="str">
        <f>IF(AND('[1]Multi-Field'!$E$5=BF527,'[1]Multi-Field'!$F$5="Drained"),BI527,IF(AND('[1]Multi-Field'!$E$5=BF527,'[1]Multi-Field'!$F$5="undrained"),BH527,""))</f>
        <v/>
      </c>
      <c r="BN527" s="409" t="str">
        <f>IF(AND('[1]Multi-Field'!$E$6=BF527,'[1]Multi-Field'!$F$6="Drained"),BI527,IF(AND('[1]Multi-Field'!$E$6=BF527,'[1]Multi-Field'!$F$6="undrained"),BH527,""))</f>
        <v/>
      </c>
      <c r="BO527" s="409" t="str">
        <f>IF(AND('[1]Multi-Field'!$E$7=BF527,'[1]Multi-Field'!$F$7="Drained"),BI527,IF(AND('[1]Multi-Field'!$E$7=BF527,'[1]Multi-Field'!$F$7="undrained"),BH527,""))</f>
        <v/>
      </c>
      <c r="BP527" s="409" t="str">
        <f>IF(AND('[1]Multi-Field'!$E$8=BF527,'[1]Multi-Field'!$F$8="Drained"),BI527,IF(AND('[1]Multi-Field'!$E$8=BF527,'[1]Multi-Field'!$F$8="undrained"),BH527,""))</f>
        <v/>
      </c>
      <c r="BQ527" s="409" t="str">
        <f>IF(AND('[1]Multi-Field'!$E$9=BF527,'[1]Multi-Field'!$F$9="Drained"),BI527,IF(AND('[1]Multi-Field'!$E$9=BF527,'[1]Multi-Field'!$F$9="undrained"),BH527,""))</f>
        <v/>
      </c>
      <c r="BR527" s="409" t="str">
        <f>IF(AND('[1]Multi-Field'!$E$10=BF527,'[1]Multi-Field'!$F$10="Drained"),BI527,IF(AND('[1]Multi-Field'!$E$10=BF527,'[1]Multi-Field'!$F$10="undrained"),BH527,""))</f>
        <v/>
      </c>
      <c r="BS527" s="409" t="str">
        <f>IF(AND('[1]Multi-Field'!$E$11=BF527,'[1]Multi-Field'!$F$11="Drained"),BI527,IF(AND('[1]Multi-Field'!$E$11=BF527,'[1]Multi-Field'!$F$11="undrained"),BH527,""))</f>
        <v/>
      </c>
      <c r="BT527" s="409" t="str">
        <f>IF(AND('[1]Multi-Field'!$E$12=BF527,'[1]Multi-Field'!$F$12="Drained"),BI527,IF(AND('[1]Multi-Field'!$E$12=BF527,'[1]Multi-Field'!$F$12="undrained"),BH527,""))</f>
        <v/>
      </c>
      <c r="BU527" s="409" t="str">
        <f>IF(AND('[1]Multi-Field'!$E$13=BF527,'[1]Multi-Field'!$F$13="Drained"),BI527,IF(AND('[1]Multi-Field'!$E$3=BF527,'[1]Multi-Field'!$F$13="undrained"),BH527,""))</f>
        <v/>
      </c>
      <c r="BV527" s="409" t="str">
        <f>IF(AND('[1]Multi-Field'!$E$14=BF527,'[1]Multi-Field'!$F$14="Drained"),BI527,IF(AND('[1]Multi-Field'!$E$14=BF527,'[1]Multi-Field'!$F$14="undrained"),BH527,""))</f>
        <v/>
      </c>
      <c r="BW527" s="409" t="str">
        <f>IF(AND('[1]Multi-Field'!$E$15=BF527,'[1]Multi-Field'!$F$15="Drained"),BI527,IF(AND('[1]Multi-Field'!$E$15=BF527,'[1]Multi-Field'!$F$15="undrained"),BH527,""))</f>
        <v/>
      </c>
      <c r="BX527" s="409" t="str">
        <f>IF(AND('[1]Multi-Field'!$E$16=[1]Lists!BF527,'[1]Multi-Field'!$F$16="Drained"),BI527,IF(AND('[1]Multi-Field'!$E$16=[1]Lists!BF527,'[1]Multi-Field'!$F$16="undrained"),BH527,""))</f>
        <v/>
      </c>
      <c r="BY527" s="409" t="str">
        <f>IF(AND('[1]Multi-Field'!$E$17=[1]Lists!BF527,'[1]Multi-Field'!$F$17="Drained"),BI527,IF(AND('[1]Multi-Field'!$E$17=[1]Lists!BF527,'[1]Multi-Field'!$F$17="undrained"),BH527,""))</f>
        <v/>
      </c>
      <c r="BZ527" s="409" t="str">
        <f>IF(AND('[1]Multi-Field'!$E$18=[1]Lists!BF527,'[1]Multi-Field'!$F$18="Drained"),BI527,IF(AND('[1]Multi-Field'!$E$18=[1]Lists!BF527,'[1]Multi-Field'!$F$18="undrained"),BH527,""))</f>
        <v/>
      </c>
      <c r="CA527" s="409" t="str">
        <f>IF(AND('[1]Multi-Field'!$E$19=[1]Lists!BF527,'[1]Multi-Field'!$F$19="Drained"),BI527,IF(AND('[1]Multi-Field'!$E$19=[1]Lists!BF527,'[1]Multi-Field'!$F$19="undrained"),BH527,""))</f>
        <v/>
      </c>
      <c r="CB527" s="409" t="str">
        <f>IF(AND('[1]Multi-Field'!$E$20=[1]Lists!BF527,'[1]Multi-Field'!$F$20="Drained"),BI527,IF(AND('[1]Multi-Field'!$E$20=[1]Lists!BF527,'[1]Multi-Field'!$F$20="undrained"),BH527,""))</f>
        <v/>
      </c>
      <c r="CC527" s="409" t="str">
        <f>IF(AND('[1]Multi-Field'!$E$21=[1]Lists!BF527,'[1]Multi-Field'!$F$21="Drained"),BI527,IF(AND('[1]Multi-Field'!$E$21=[1]Lists!BF527,'[1]Multi-Field'!$F$21="undrained"),BH527,""))</f>
        <v/>
      </c>
      <c r="CD527" s="409" t="str">
        <f>IF(AND('[1]Multi-Field'!$E$22=[1]Lists!BF527,'[1]Multi-Field'!$F$22="Drained"),BI527,IF(AND('[1]Multi-Field'!$E$22=[1]Lists!BF527,'[1]Multi-Field'!$F$22="undrained"),BH527,""))</f>
        <v/>
      </c>
      <c r="CE527" s="409" t="str">
        <f>IF(AND('[1]Multi-Field'!$E$23=[1]Lists!BF527,'[1]Multi-Field'!$F$23="Drained"),BI527,IF(AND('[1]Multi-Field'!$E$23=[1]Lists!BF527,'[1]Multi-Field'!$F$23="undrained"),BH527,""))</f>
        <v/>
      </c>
      <c r="CF527" s="409" t="str">
        <f>IF(AND('[1]Multi-Field'!$E$24=[1]Lists!BF527,'[1]Multi-Field'!$F$24="Drained"),BI527,IF(AND('[1]Multi-Field'!$E$24=[1]Lists!BF527,'[1]Multi-Field'!$F$24="undrained"),BH527,""))</f>
        <v/>
      </c>
      <c r="CG527" s="409" t="str">
        <f>IF(AND('[1]Multi-Field'!$E$25=[1]Lists!BF527,'[1]Multi-Field'!$F$25="Drained"),BI527,IF(AND('[1]Multi-Field'!$E$25=[1]Lists!BF527,'[1]Multi-Field'!$F$25="undrained"),BH527,""))</f>
        <v/>
      </c>
      <c r="CH527" s="409" t="str">
        <f>IF(AND('[1]Multi-Field'!$E$26=[1]Lists!BF527,'[1]Multi-Field'!$F$26="Drained"),BI527,IF(AND('[1]Multi-Field'!$E$26=[1]Lists!BF527,'[1]Multi-Field'!$F$26="undrained"),BH527,""))</f>
        <v/>
      </c>
      <c r="CI527" s="409" t="str">
        <f>IF(AND('[1]Multi-Field'!$E$27=[1]Lists!BF527,'[1]Multi-Field'!$F$27="Drained"),BI527,IF(AND('[1]Multi-Field'!$E$27=[1]Lists!BF527,'[1]Multi-Field'!$F$27="undrained"),BH527,""))</f>
        <v/>
      </c>
      <c r="CJ527" s="409" t="str">
        <f>IF(AND('[1]Multi-Field'!$E$28=[1]Lists!BF527,'[1]Multi-Field'!$F$28="Drained"),BI527,IF(AND('[1]Multi-Field'!$E$28=[1]Lists!BF527,'[1]Multi-Field'!$F$28="undrained"),BH527,""))</f>
        <v/>
      </c>
      <c r="CK527" s="409" t="str">
        <f>IF(AND('[1]Multi-Field'!$E$29=[1]Lists!BF527,'[1]Multi-Field'!$F$29="Drained"),BI527,IF(AND('[1]Multi-Field'!$E$29=[1]Lists!BF527,'[1]Multi-Field'!$F$29="undrained"),BH527,""))</f>
        <v/>
      </c>
      <c r="CL527" s="409" t="str">
        <f>IF(AND('[1]Multi-Field'!$E$30=[1]Lists!BF527,'[1]Multi-Field'!$F$30="Drained"),BI527,IF(AND('[1]Multi-Field'!$E$30=[1]Lists!BF527,'[1]Multi-Field'!$F$30="undrained"),BH527,""))</f>
        <v/>
      </c>
      <c r="CM527" s="409" t="str">
        <f>IF(AND('[1]Multi-Field'!$E$31=[1]Lists!BF527,'[1]Multi-Field'!$F$31="Drained"),BI527,IF(AND('[1]Multi-Field'!$E$31=[1]Lists!BF527,'[1]Multi-Field'!$F$31="undrained"),BH527,""))</f>
        <v/>
      </c>
      <c r="CN527" s="409" t="str">
        <f>IF(AND('[1]Multi-Field'!$E$32=[1]Lists!BF527,'[1]Multi-Field'!$F$32="Drained"),BI527,IF(AND('[1]Multi-Field'!$E$32=[1]Lists!BF527,'[1]Multi-Field'!$F$32="undrained"),BH527,""))</f>
        <v/>
      </c>
      <c r="CO527" s="409" t="str">
        <f>IF(AND('[1]Multi-Field'!$E$33=[1]Lists!BF527,'[1]Multi-Field'!$F$33="Drained"),BI527,IF(AND('[1]Multi-Field'!$E$33=[1]Lists!BF527,'[1]Multi-Field'!$F$33="undrained"),BH527,""))</f>
        <v/>
      </c>
      <c r="CP527" s="409" t="str">
        <f>IF(AND('[1]Multi-Field'!$E$34=[1]Lists!BF527,'[1]Multi-Field'!$F$34="Drained"),BI527,IF(AND('[1]Multi-Field'!$E$34=[1]Lists!BF527,'[1]Multi-Field'!$F$34="undrained"),BH527,""))</f>
        <v/>
      </c>
      <c r="CQ527" s="409" t="str">
        <f>IF(AND('[1]Multi-Field'!$E$35=[1]Lists!BF527,'[1]Multi-Field'!$F$35="Drained"),BI527,IF(AND('[1]Multi-Field'!$E$35=[1]Lists!BF527,'[1]Multi-Field'!$F$35="undrained"),BH527,""))</f>
        <v/>
      </c>
      <c r="CR527" s="409" t="str">
        <f>IF(AND('[1]Multi-Field'!$E$36=[1]Lists!BF527,'[1]Multi-Field'!$F$36="Drained"),BI527,IF(AND('[1]Multi-Field'!$E$36=[1]Lists!BF527,'[1]Multi-Field'!$F$36="undrained"),BH527,""))</f>
        <v/>
      </c>
      <c r="CS527" s="409" t="str">
        <f>IF(AND('[1]Multi-Field'!$E$37=[1]Lists!BF527,'[1]Multi-Field'!$F$37="Drained"),BI527,IF(AND('[1]Multi-Field'!$E$37=[1]Lists!BF527,'[1]Multi-Field'!$F$37="undrained"),BH527,""))</f>
        <v/>
      </c>
      <c r="CT527" s="409" t="str">
        <f>IF(AND('[1]Multi-Field'!$E$38=[1]Lists!BF527,'[1]Multi-Field'!$F$38="Drained"),BI527,IF(AND('[1]Multi-Field'!$E$38=[1]Lists!BF527,'[1]Multi-Field'!$F$38="undrained"),BH527,""))</f>
        <v/>
      </c>
      <c r="CU527" s="409" t="str">
        <f>IF(AND('[1]Multi-Field'!$E$39=[1]Lists!BF527,'[1]Multi-Field'!$F$39="Drained"),BI527,IF(AND('[1]Multi-Field'!$E$39=[1]Lists!BF527,'[1]Multi-Field'!$F$39="undrained"),BH527,""))</f>
        <v/>
      </c>
      <c r="CV527" s="409" t="str">
        <f>IF(AND('[1]Multi-Field'!$E$40=[1]Lists!BF527,'[1]Multi-Field'!$F$40="Drained"),BI527,IF(AND('[1]Multi-Field'!$E$40=[1]Lists!BF527,'[1]Multi-Field'!$F$40="undrained"),BH527,""))</f>
        <v/>
      </c>
      <c r="CW527" s="409" t="str">
        <f>IF(AND('[1]Multi-Field'!$E$41=[1]Lists!BF527,'[1]Multi-Field'!$F$40="Drained"),BI527,IF(AND('[1]Multi-Field'!$E$40=[1]Lists!BF527,'[1]Multi-Field'!$F$40="undrained"),BH527,""))</f>
        <v/>
      </c>
      <c r="CX527" s="409" t="str">
        <f>IF(AND('[1]Multi-Field'!$E$42=[1]Lists!BF527,'[1]Multi-Field'!$F$42="Drained"),BI527,IF(AND('[1]Multi-Field'!$E$42=[1]Lists!BF527,'[1]Multi-Field'!$F$42="undrained"),BH527,""))</f>
        <v/>
      </c>
      <c r="CY527" s="409" t="str">
        <f>IF(AND('[1]Multi-Field'!$E$43=[1]Lists!BF527,'[1]Multi-Field'!$F$43="Drained"),BI527,IF(AND('[1]Multi-Field'!$E$43=[1]Lists!BF527,'[1]Multi-Field'!$F$43="undrained"),BH527,""))</f>
        <v/>
      </c>
      <c r="CZ527" s="409" t="str">
        <f>IF(AND('[1]Multi-Field'!$E$44=[1]Lists!BF527,'[1]Multi-Field'!$F$44="Drained"),BI527,IF(AND('[1]Multi-Field'!$E$44=[1]Lists!BF527,'[1]Multi-Field'!$F$44="undrained"),BH527,""))</f>
        <v/>
      </c>
      <c r="DA527" s="409" t="str">
        <f>IF(AND('[1]Multi-Field'!$E$45=[1]Lists!BF527,'[1]Multi-Field'!$F$45="Drained"),BI527,IF(AND('[1]Multi-Field'!$E$45=[1]Lists!BF527,'[1]Multi-Field'!$F$45="undrained"),BH527,""))</f>
        <v/>
      </c>
      <c r="DB527" s="409" t="str">
        <f>IF(AND('[1]Multi-Field'!$E$46=[1]Lists!BF527,'[1]Multi-Field'!$F$46="Drained"),BI527,IF(AND('[1]Multi-Field'!$E$46=[1]Lists!BF527,'[1]Multi-Field'!$F$46="undrained"),BH527,""))</f>
        <v/>
      </c>
      <c r="DC527" s="409" t="str">
        <f>IF(AND('[1]Multi-Field'!$E$47=[1]Lists!BF527,'[1]Multi-Field'!$F$47="Drained"),BI527,IF(AND('[1]Multi-Field'!$E$47=[1]Lists!BF527,'[1]Multi-Field'!$F$47="undrained"),BH527,""))</f>
        <v/>
      </c>
      <c r="DD527" s="409" t="str">
        <f>IF(AND('[1]Multi-Field'!$E$48=[1]Lists!BF527,'[1]Multi-Field'!$F$48="Drained"),BI527,IF(AND('[1]Multi-Field'!$E$48=[1]Lists!BF527,'[1]Multi-Field'!$F$48="undrained"),BH527,""))</f>
        <v/>
      </c>
      <c r="DE527" s="409" t="str">
        <f>IF(AND('[1]Multi-Field'!$E$49=[1]Lists!BF527,'[1]Multi-Field'!$F$49="Drained"),BI527,IF(AND('[1]Multi-Field'!$E$49=[1]Lists!BF527,'[1]Multi-Field'!$F$9="undrained"),BH527,""))</f>
        <v/>
      </c>
      <c r="DF527" s="409" t="str">
        <f>IF(AND('[1]Multi-Field'!$E$50=[1]Lists!BF527,'[1]Multi-Field'!$F$50="Drained"),BI527,IF(AND('[1]Multi-Field'!$E$50=[1]Lists!BF527,'[1]Multi-Field'!$F$50="undrained"),BH527,""))</f>
        <v/>
      </c>
      <c r="DG527" s="409" t="str">
        <f>IF(AND('[1]Multi-Field'!$E$51=[1]Lists!BF527,'[1]Multi-Field'!$F$51="Drained"),BI527,IF(AND('[1]Multi-Field'!$E$51=[1]Lists!BF527,'[1]Multi-Field'!$F$51="undrained"),BH527,""))</f>
        <v/>
      </c>
      <c r="DH527" s="409" t="str">
        <f>IF(AND('[1]Multi-Field'!$E$52=[1]Lists!BF527,'[1]Multi-Field'!$F$52="Drained"),BI527,IF(AND('[1]Multi-Field'!$E$52=[1]Lists!BF527,'[1]Multi-Field'!$F$52="undrained"),BH527,""))</f>
        <v/>
      </c>
      <c r="DI527" s="409" t="str">
        <f>IF(AND('[1]Multi-Field'!$E$53=[1]Lists!BF527,'[1]Multi-Field'!$F$53="Drained"),BI527,IF(AND('[1]Multi-Field'!$E$53=[1]Lists!BF527,'[1]Multi-Field'!$F$53="undrained"),BH527,""))</f>
        <v/>
      </c>
      <c r="DJ527" s="409" t="str">
        <f>IF(AND('[1]Multi-Field'!$E$54=[1]Lists!BF527,'[1]Multi-Field'!$F$54="Drained"),BI527,IF(AND('[1]Multi-Field'!$E$54=[1]Lists!BF527,'[1]Multi-Field'!$F$54="undrained"),BH527,""))</f>
        <v/>
      </c>
      <c r="DK527" s="409" t="str">
        <f>IF(AND('[1]Multi-Field'!$E$55=[1]Lists!BF527,'[1]Multi-Field'!$F$55="Drained"),BI527,IF(AND('[1]Multi-Field'!$E$55=[1]Lists!BF527,'[1]Multi-Field'!$F$55="undrained"),BH527,""))</f>
        <v/>
      </c>
      <c r="DL527" s="409" t="str">
        <f>IF(AND('[1]Multi-Field'!$E$56=[1]Lists!BF527,'[1]Multi-Field'!$F$56="Drained"),BI527,IF(AND('[1]Multi-Field'!$E$56=[1]Lists!BF527,'[1]Multi-Field'!$F$56="undrained"),BH527,""))</f>
        <v/>
      </c>
      <c r="DM527" s="409" t="str">
        <f>IF(AND('[1]Multi-Field'!$E$57=[1]Lists!BF527,'[1]Multi-Field'!$F$57="Drained"),BI527,IF(AND('[1]Multi-Field'!$E$57=[1]Lists!BF527,'[1]Multi-Field'!$F$57="undrained"),BH527,""))</f>
        <v/>
      </c>
      <c r="DN527" s="409" t="str">
        <f>IF(AND('[1]Multi-Field'!$E$58=[1]Lists!BF527,'[1]Multi-Field'!$F$58="Drained"),BI527,IF(AND('[1]Multi-Field'!$E$58=[1]Lists!BF527,'[1]Multi-Field'!$F$58="undrained"),BH527,""))</f>
        <v/>
      </c>
      <c r="DO527" s="409" t="str">
        <f>IF(AND('[1]Multi-Field'!$E$59=[1]Lists!BF527,'[1]Multi-Field'!$F$59="Drained"),BI527,IF(AND('[1]Multi-Field'!$E$59=[1]Lists!BF527,'[1]Multi-Field'!$F$59="undrained"),BH527,""))</f>
        <v/>
      </c>
      <c r="DP527" s="409" t="str">
        <f>IF(AND('[1]Multi-Field'!$E$60=[1]Lists!BF527,'[1]Multi-Field'!$F$60="Drained"),BI527,IF(AND('[1]Multi-Field'!$E$60=[1]Lists!BF527,'[1]Multi-Field'!$F$60="undrained"),BH527,""))</f>
        <v/>
      </c>
      <c r="DQ527" s="409" t="str">
        <f>IF(AND('[1]Multi-Field'!$E$61=[1]Lists!BF527,'[1]Multi-Field'!$F$61="Drained"),BI527,IF(AND('[1]Multi-Field'!$E$61=[1]Lists!BF527,'[1]Multi-Field'!$F$61="undrained"),BH527,""))</f>
        <v/>
      </c>
      <c r="DR527" s="409" t="str">
        <f>IF(AND('[1]Multi-Field'!$E$62=[1]Lists!BF527,'[1]Multi-Field'!$F$62="Drained"),BI527,IF(AND('[1]Multi-Field'!$E$62=[1]Lists!BF527,'[1]Multi-Field'!$F$62="undrained"),BH527,""))</f>
        <v/>
      </c>
      <c r="DS527" s="409" t="str">
        <f>IF(AND('[1]Multi-Field'!$E$63=[1]Lists!BF527,'[1]Multi-Field'!$F$63="Drained"),BI527,IF(AND('[1]Multi-Field'!$E$63=[1]Lists!BF527,'[1]Multi-Field'!$F$63="undrained"),BH527,""))</f>
        <v/>
      </c>
      <c r="DT527" s="409" t="str">
        <f>IF(AND('[1]Multi-Field'!$E$64=[1]Lists!BF527,'[1]Multi-Field'!$F$64="Drained"),BI527,IF(AND('[1]Multi-Field'!$E$64=[1]Lists!BF527,'[1]Multi-Field'!$F$64="undrained"),BH527,""))</f>
        <v/>
      </c>
      <c r="DU527" s="409" t="str">
        <f>IF(AND('[1]Multi-Field'!$E$65=[1]Lists!BF527,'[1]Multi-Field'!$F$65="Drained"),BI527,IF(AND('[1]Multi-Field'!$E$65=[1]Lists!BF527,'[1]Multi-Field'!$F$65="undrained"),BH527,""))</f>
        <v/>
      </c>
      <c r="DV527" s="409" t="str">
        <f>IF(AND('[1]Multi-Field'!$E$66=[1]Lists!BF527,'[1]Multi-Field'!$F$66="Drained"),BI527,IF(AND('[1]Multi-Field'!$E$66=[1]Lists!BF527,'[1]Multi-Field'!$F$66="undrained"),BH527,""))</f>
        <v/>
      </c>
      <c r="DW527" s="409" t="str">
        <f>IF(AND('[1]Multi-Field'!$E$67=[1]Lists!BF527,'[1]Multi-Field'!$F$67="Drained"),BI527,IF(AND('[1]Multi-Field'!$E$67=[1]Lists!BF527,'[1]Multi-Field'!$F$67="undrained"),BH527,""))</f>
        <v/>
      </c>
      <c r="DX527" s="409" t="str">
        <f>IF(AND('[1]Multi-Field'!$E$68=[1]Lists!BF527,'[1]Multi-Field'!$F$68="Drained"),BI527,IF(AND('[1]Multi-Field'!$E$68=[1]Lists!BF527,'[1]Multi-Field'!$F$68="undrained"),BH527,""))</f>
        <v/>
      </c>
      <c r="DY527" s="409" t="str">
        <f>IF(AND('[1]Multi-Field'!$E$69=[1]Lists!BF527,'[1]Multi-Field'!$F$69="Drained"),BI527,IF(AND('[1]Multi-Field'!$E$69=[1]Lists!BF527,'[1]Multi-Field'!$F$69="undrained"),BH527,""))</f>
        <v/>
      </c>
      <c r="DZ527" s="409" t="str">
        <f>IF(AND('[1]Multi-Field'!$E$70=[1]Lists!BF527,'[1]Multi-Field'!$F$70="Drained"),BI527,IF(AND('[1]Multi-Field'!$E$70=[1]Lists!BF527,'[1]Multi-Field'!$F$70="undrained"),BH527,""))</f>
        <v/>
      </c>
      <c r="EA527" s="409" t="str">
        <f>IF(AND('[1]Multi-Field'!$E$71=[1]Lists!BF527,'[1]Multi-Field'!$F$71="Drained"),BI527,IF(AND('[1]Multi-Field'!$E$71=[1]Lists!BF527,'[1]Multi-Field'!$F$71="undrained"),BH527,""))</f>
        <v/>
      </c>
      <c r="EB527" s="409" t="str">
        <f>IF(AND('[1]Multi-Field'!$E$72=[1]Lists!BF527,'[1]Multi-Field'!$F$72="Drained"),BI527,IF(AND('[1]Multi-Field'!$E$72=[1]Lists!BF527,'[1]Multi-Field'!$F$72="undrained"),BH527,""))</f>
        <v/>
      </c>
      <c r="EC527" s="409" t="str">
        <f>IF(AND('[1]Multi-Field'!$E$73=[1]Lists!BF527,'[1]Multi-Field'!$F$73="Drained"),BI527,IF(AND('[1]Multi-Field'!$E$73=[1]Lists!BF527,'[1]Multi-Field'!$F$73="undrained"),BH527,""))</f>
        <v/>
      </c>
      <c r="ED527" s="409" t="str">
        <f>IF(AND('[1]Multi-Field'!$E$74=[1]Lists!BF527,'[1]Multi-Field'!$F$74="Drained"),BI527,IF(AND('[1]Multi-Field'!$E$74=[1]Lists!BF527,'[1]Multi-Field'!$F$74="undrained"),BH527,""))</f>
        <v/>
      </c>
      <c r="EE527" s="409" t="str">
        <f>IF(AND('[1]Multi-Field'!$E$75=[1]Lists!BF527,'[1]Multi-Field'!$F$75="Drained"),BI527,IF(AND('[1]Multi-Field'!$E$75=[1]Lists!BF527,'[1]Multi-Field'!$F$75="undrained"),BH527,""))</f>
        <v/>
      </c>
      <c r="EF527" s="409" t="str">
        <f>IF(AND('[1]Multi-Field'!$E$76=[1]Lists!BF527,'[1]Multi-Field'!$F$76="Drained"),BI527,IF(AND('[1]Multi-Field'!$E$76=[1]Lists!BF527,'[1]Multi-Field'!$F$6="undrained"),BH527,""))</f>
        <v/>
      </c>
      <c r="EG527" s="409" t="str">
        <f>IF(AND('[1]Multi-Field'!$E$77=[1]Lists!BF527,'[1]Multi-Field'!$F$77="Drained"),BI527,IF(AND('[1]Multi-Field'!$E$77=[1]Lists!BF527,'[1]Multi-Field'!$F$77="undrained"),BH527,""))</f>
        <v/>
      </c>
      <c r="EH527" s="409" t="str">
        <f>IF(AND('[1]Multi-Field'!$E$78=[1]Lists!BF527,'[1]Multi-Field'!$F$78="Drained"),BI527,IF(AND('[1]Multi-Field'!$E$78=[1]Lists!BF527,'[1]Multi-Field'!$F$78="undrained"),BH527,""))</f>
        <v/>
      </c>
      <c r="EI527" s="409" t="str">
        <f>IF(AND('[1]Multi-Field'!$E$79=[1]Lists!BF527,'[1]Multi-Field'!$F$79="Drained"),BI527,IF(AND('[1]Multi-Field'!$E$79=[1]Lists!BF527,'[1]Multi-Field'!$F$79="undrained"),BH527,""))</f>
        <v/>
      </c>
      <c r="EJ527" s="409" t="str">
        <f>IF(AND('[1]Multi-Field'!$E$80=[1]Lists!BF527,'[1]Multi-Field'!$F$80="Drained"),BI527,IF(AND('[1]Multi-Field'!$E$80=[1]Lists!BF527,'[1]Multi-Field'!$F$80="undrained"),BH527,""))</f>
        <v/>
      </c>
      <c r="EK527" s="409" t="str">
        <f>IF(AND('[1]Multi-Field'!$E$81=[1]Lists!BF527,'[1]Multi-Field'!$F$81="Drained"),BI527,IF(AND('[1]Multi-Field'!$E$81=[1]Lists!BF527,'[1]Multi-Field'!$F$81="undrained"),BH527,""))</f>
        <v/>
      </c>
      <c r="EL527" s="409" t="str">
        <f>IF(AND('[1]Multi-Field'!$E$82=[1]Lists!BF527,'[1]Multi-Field'!$F$82="Drained"),BI527,IF(AND('[1]Multi-Field'!$E$82=[1]Lists!BF527,'[1]Multi-Field'!$F$82="undrained"),BH527,""))</f>
        <v/>
      </c>
      <c r="EM527" s="409" t="str">
        <f>IF(AND('[1]Multi-Field'!$E$83=[1]Lists!BF527,'[1]Multi-Field'!$F$83="Drained"),BI527,IF(AND('[1]Multi-Field'!$E$83=[1]Lists!BF527,'[1]Multi-Field'!$F$83="undrained"),BH527,""))</f>
        <v/>
      </c>
      <c r="EN527" s="409" t="str">
        <f>IF(AND('[1]Multi-Field'!$E$84=[1]Lists!BF527,'[1]Multi-Field'!$F$84="Drained"),BI527,IF(AND('[1]Multi-Field'!$E$84=[1]Lists!BF527,'[1]Multi-Field'!$F$84="undrained"),BH527,""))</f>
        <v/>
      </c>
      <c r="EO527" s="409" t="str">
        <f>IF(AND('[1]Multi-Field'!$E$85=[1]Lists!BF527,'[1]Multi-Field'!$F$85="Drained"),BI527,IF(AND('[1]Multi-Field'!$E$85=[1]Lists!BF527,'[1]Multi-Field'!$F$85="undrained"),BH527,""))</f>
        <v/>
      </c>
      <c r="EP527" s="409" t="str">
        <f>IF(AND('[1]Multi-Field'!$E$86=[1]Lists!BF527,'[1]Multi-Field'!$F$86="Drained"),BI527,IF(AND('[1]Multi-Field'!$E$86=[1]Lists!BF527,'[1]Multi-Field'!$F$86="undrained"),BH527,""))</f>
        <v/>
      </c>
      <c r="EQ527" s="409" t="str">
        <f>IF(AND('[1]Multi-Field'!$E$87=[1]Lists!BF527,'[1]Multi-Field'!$F$87="Drained"),BI527,IF(AND('[1]Multi-Field'!$E$87=[1]Lists!BF527,'[1]Multi-Field'!$F$87="undrained"),BH527,""))</f>
        <v/>
      </c>
      <c r="ER527" s="409" t="str">
        <f>IF(AND('[1]Multi-Field'!$E$88=[1]Lists!BF527,'[1]Multi-Field'!$F$88="Drained"),BI527,IF(AND('[1]Multi-Field'!$E$88=[1]Lists!BF527,'[1]Multi-Field'!$F$88="undrained"),BH527,""))</f>
        <v/>
      </c>
      <c r="ES527" s="409" t="str">
        <f>IF(AND('[1]Multi-Field'!$E$89=[1]Lists!BF527,'[1]Multi-Field'!$F$89="Drained"),BI527,IF(AND('[1]Multi-Field'!$E$89=[1]Lists!BF527,'[1]Multi-Field'!$F$89="undrained"),BH527,""))</f>
        <v/>
      </c>
      <c r="ET527" s="409" t="str">
        <f>IF(AND('[1]Multi-Field'!$E$90=[1]Lists!BF527,'[1]Multi-Field'!$F$90="Drained"),BI527,IF(AND('[1]Multi-Field'!$E$90=[1]Lists!BF527,'[1]Multi-Field'!$F$90="undrained"),BH527,""))</f>
        <v/>
      </c>
      <c r="EU527" s="409" t="str">
        <f>IF(AND('[1]Multi-Field'!$E$91=[1]Lists!BF527,'[1]Multi-Field'!$F$91="Drained"),BI527,IF(AND('[1]Multi-Field'!$E$91=[1]Lists!BF527,'[1]Multi-Field'!$F$91="undrained"),BH527,""))</f>
        <v/>
      </c>
      <c r="EV527" s="409" t="str">
        <f>IF(AND('[1]Multi-Field'!$E$92=[1]Lists!BF527,'[1]Multi-Field'!$F$92="Drained"),BI527,IF(AND('[1]Multi-Field'!$E$92=[1]Lists!BF527,'[1]Multi-Field'!$F$92="undrained"),BH527,""))</f>
        <v/>
      </c>
      <c r="EW527" s="409" t="str">
        <f>IF(AND('[1]Multi-Field'!$E$93=[1]Lists!BF527,'[1]Multi-Field'!$F$93="Drained"),BI527,IF(AND('[1]Multi-Field'!$E$93=[1]Lists!BF527,'[1]Multi-Field'!$F$93="undrained"),BH527,""))</f>
        <v/>
      </c>
      <c r="EX527" s="409" t="str">
        <f>IF(AND('[1]Multi-Field'!$E$94=[1]Lists!BF527,'[1]Multi-Field'!$F$94="Drained"),BI527,IF(AND('[1]Multi-Field'!$E$94=[1]Lists!BF527,'[1]Multi-Field'!$F$94="undrained"),BH527,""))</f>
        <v/>
      </c>
      <c r="EY527" s="409" t="str">
        <f>IF(AND('[1]Multi-Field'!$E$95=[1]Lists!BF527,'[1]Multi-Field'!$F$95="Drained"),BI527,IF(AND('[1]Multi-Field'!$E$95=[1]Lists!BF527,'[1]Multi-Field'!$F$95="undrained"),BH527,""))</f>
        <v/>
      </c>
      <c r="EZ527" s="409" t="str">
        <f>IF(AND('[1]Multi-Field'!$E$96=[1]Lists!BF527,'[1]Multi-Field'!$F$96="Drained"),BI527,IF(AND('[1]Multi-Field'!$E$96=[1]Lists!BF527,'[1]Multi-Field'!$F$96="undrained"),BH527,""))</f>
        <v/>
      </c>
      <c r="FA527" s="409" t="str">
        <f>IF(AND('[1]Multi-Field'!$E$97=[1]Lists!BF527,'[1]Multi-Field'!$F$97="Drained"),BI527,IF(AND('[1]Multi-Field'!$E$97=[1]Lists!BF527,'[1]Multi-Field'!$F$97="undrained"),BH527,""))</f>
        <v/>
      </c>
      <c r="FB527" s="409" t="str">
        <f>IF(AND('[1]Multi-Field'!$E$98=[1]Lists!BF527,'[1]Multi-Field'!$F$98="Drained"),BI527,IF(AND('[1]Multi-Field'!$E$98=[1]Lists!BF527,'[1]Multi-Field'!$F$98="undrained"),BH527,""))</f>
        <v/>
      </c>
      <c r="FC527" s="409" t="str">
        <f>IF(AND('[1]Multi-Field'!$E$99=[1]Lists!BF527,'[1]Multi-Field'!$F$99="Drained"),BI527,IF(AND('[1]Multi-Field'!$E$99=[1]Lists!BF527,'[1]Multi-Field'!$F$99="undrained"),BH527,""))</f>
        <v/>
      </c>
      <c r="FD527" s="409" t="str">
        <f>IF(AND('[1]Multi-Field'!$E$100=[1]Lists!BF527,'[1]Multi-Field'!$F$100="Drained"),BI527,IF(AND('[1]Multi-Field'!$E$100=[1]Lists!BF527,'[1]Multi-Field'!$F$100="undrained"),BH527,""))</f>
        <v/>
      </c>
      <c r="FE527" s="409" t="str">
        <f>IF(AND('[1]Multi-Field'!$E$101=[1]Lists!BF527,'[1]Multi-Field'!$F$101="Drained"),BI527,IF(AND('[1]Multi-Field'!$E$101=[1]Lists!BF527,'[1]Multi-Field'!$F$101="undrained"),BH527,""))</f>
        <v/>
      </c>
      <c r="FF527" s="409" t="str">
        <f>IF(AND('[1]Multi-Field'!$E$102=[1]Lists!BF527,'[1]Multi-Field'!$F$102="Drained"),BI527,IF(AND('[1]Multi-Field'!$E$102=[1]Lists!BF527,'[1]Multi-Field'!$F$102="undrained"),BH527,""))</f>
        <v/>
      </c>
      <c r="FG527" s="409" t="str">
        <f>IF(AND('[1]Multi-Field'!$E$103=[1]Lists!BF527,'[1]Multi-Field'!$F$103="Drained"),BI527,IF(AND('[1]Multi-Field'!$E$103=[1]Lists!BF527,'[1]Multi-Field'!$F$103="undrained"),BH527,""))</f>
        <v/>
      </c>
      <c r="FH527" s="409" t="str">
        <f>IF(AND('[1]Multi-Field'!$E$104=[1]Lists!BF527,'[1]Multi-Field'!$F$104="Drained"),BI527,IF(AND('[1]Multi-Field'!$E$104=[1]Lists!BF527,'[1]Multi-Field'!$F$104="undrained"),BH527,""))</f>
        <v/>
      </c>
      <c r="FI527" s="409" t="str">
        <f>IF(AND('[1]Multi-Field'!$E$105=[1]Lists!BF527,'[1]Multi-Field'!$F$105="Drained"),BI527,IF(AND('[1]Multi-Field'!$E$105=[1]Lists!BF527,'[1]Multi-Field'!$F$105="undrained"),BH527,""))</f>
        <v/>
      </c>
      <c r="FJ527" s="409" t="str">
        <f>IF(AND('[1]Multi-Field'!$E$106=[1]Lists!BF527,'[1]Multi-Field'!$F$106="Drained"),BI527,IF(AND('[1]Multi-Field'!$E$106=[1]Lists!BF527,'[1]Multi-Field'!$F$106="undrained"),BH527,""))</f>
        <v/>
      </c>
      <c r="FK527" s="409" t="str">
        <f>IF(AND('[1]Multi-Field'!$E$107=[1]Lists!BF527,'[1]Multi-Field'!$F$107="Drained"),BI527,IF(AND('[1]Multi-Field'!$E$107=[1]Lists!BF527,'[1]Multi-Field'!$F$107="undrained"),BH527,""))</f>
        <v/>
      </c>
      <c r="FL527" s="409" t="str">
        <f>IF(AND('[1]Multi-Field'!$E$108=[1]Lists!BF527,'[1]Multi-Field'!$F$108="Drained"),BI527,IF(AND('[1]Multi-Field'!$E$108=[1]Lists!BF527,'[1]Multi-Field'!$F$108="undrained"),BH527,""))</f>
        <v/>
      </c>
      <c r="FM527" s="409" t="str">
        <f>IF(AND('[1]Multi-Field'!$E$109=[1]Lists!BF527,'[1]Multi-Field'!$F$109="Drained"),BI527,IF(AND('[1]Multi-Field'!$E$109=[1]Lists!BF527,'[1]Multi-Field'!$F$109="undrained"),BH527,""))</f>
        <v/>
      </c>
      <c r="FN527" s="409" t="str">
        <f>IF(AND('[1]Multi-Field'!$E$110=[1]Lists!BF527,'[1]Multi-Field'!$F$110="Drained"),BI527,IF(AND('[1]Multi-Field'!$E$110=[1]Lists!BF527,'[1]Multi-Field'!$F$110="undrained"),BH527,""))</f>
        <v/>
      </c>
      <c r="FO527" s="409" t="str">
        <f>IF(AND('[1]Multi-Field'!$E$111=[1]Lists!BF527,'[1]Multi-Field'!$F$111="Drained"),BI527,IF(AND('[1]Multi-Field'!$E$111=[1]Lists!BF527,'[1]Multi-Field'!$F$111="undrained"),BH527,""))</f>
        <v/>
      </c>
      <c r="FP527" s="409" t="str">
        <f>IF(AND('[1]Multi-Field'!$E$112=[1]Lists!BF527,'[1]Multi-Field'!$F$112="Drained"),BI527,IF(AND('[1]Multi-Field'!$E$112=[1]Lists!BF527,'[1]Multi-Field'!$F$112="undrained"),BH527,""))</f>
        <v/>
      </c>
      <c r="FQ527" s="409" t="str">
        <f>IF(AND('[1]Multi-Field'!$E$113=[1]Lists!BF527,'[1]Multi-Field'!$F$113="Drained"),BI527,IF(AND('[1]Multi-Field'!$E$113=[1]Lists!BF527,'[1]Multi-Field'!$F$113="undrained"),BH527,""))</f>
        <v/>
      </c>
      <c r="FR527" s="409" t="str">
        <f>IF(AND('[1]Multi-Field'!$E$114=[1]Lists!BF527,'[1]Multi-Field'!$F$114="Drained"),BI527,IF(AND('[1]Multi-Field'!$E$114=[1]Lists!BF527,'[1]Multi-Field'!$F$114="undrained"),BH527,""))</f>
        <v/>
      </c>
      <c r="FS527" s="409" t="str">
        <f>IF(AND('[1]Multi-Field'!$E$115=[1]Lists!BF527,'[1]Multi-Field'!$F$115="Drained"),BI527,IF(AND('[1]Multi-Field'!$E$115=[1]Lists!BF527,'[1]Multi-Field'!$F$115="undrained"),BH527,""))</f>
        <v/>
      </c>
      <c r="FT527" s="409" t="str">
        <f>IF(AND('[1]Multi-Field'!$E$116=[1]Lists!BF527,'[1]Multi-Field'!$F$116="Drained"),BI527,IF(AND('[1]Multi-Field'!$E$116=[1]Lists!BF527,'[1]Multi-Field'!$F$116="undrained"),BH527,""))</f>
        <v/>
      </c>
      <c r="FU527" s="409" t="str">
        <f>IF(AND('[1]Multi-Field'!$E$117=[1]Lists!BF527,'[1]Multi-Field'!$F$117="Drained"),BI527,IF(AND('[1]Multi-Field'!$E$117=[1]Lists!BF527,'[1]Multi-Field'!$F$117="undrained"),BH527,""))</f>
        <v/>
      </c>
      <c r="FV527" s="409" t="str">
        <f>IF(AND('[1]Multi-Field'!$E$118=[1]Lists!BF527,'[1]Multi-Field'!$F$118="Drained"),BI527,IF(AND('[1]Multi-Field'!$E$118=[1]Lists!BF527,'[1]Multi-Field'!$F$118="undrained"),BH527,""))</f>
        <v/>
      </c>
      <c r="FW527" s="409" t="str">
        <f>IF(AND('[1]Multi-Field'!$E$119=[1]Lists!BF527,'[1]Multi-Field'!$F$119="Drained"),BI527,IF(AND('[1]Multi-Field'!$E$119=[1]Lists!BF527,'[1]Multi-Field'!$F$119="undrained"),BH527,""))</f>
        <v/>
      </c>
      <c r="FX527" s="409" t="str">
        <f>IF(AND('[1]Multi-Field'!$E$120=[1]Lists!BF527,'[1]Multi-Field'!$F$120="Drained"),BI527,IF(AND('[1]Multi-Field'!$E$120=[1]Lists!BF527,'[1]Multi-Field'!$F$120="undrained"),BH527,""))</f>
        <v/>
      </c>
    </row>
    <row r="528" spans="1:185" ht="13.5" customHeight="1">
      <c r="A528" s="7" t="s">
        <v>614</v>
      </c>
      <c r="B528" s="7"/>
      <c r="C528" s="7"/>
      <c r="D528" s="8">
        <v>50</v>
      </c>
      <c r="E528" s="8">
        <f t="shared" si="74"/>
        <v>52</v>
      </c>
      <c r="F528" s="8">
        <f t="shared" si="75"/>
        <v>53</v>
      </c>
      <c r="G528" s="8">
        <v>55</v>
      </c>
      <c r="H528" s="8">
        <v>55</v>
      </c>
      <c r="I528" s="8">
        <f t="shared" si="78"/>
        <v>58</v>
      </c>
      <c r="J528" s="8">
        <f t="shared" si="79"/>
        <v>62</v>
      </c>
      <c r="K528" s="8">
        <v>65</v>
      </c>
      <c r="L528" s="8">
        <v>60</v>
      </c>
      <c r="M528" s="8">
        <f t="shared" si="76"/>
        <v>68</v>
      </c>
      <c r="N528" s="8">
        <f t="shared" si="77"/>
        <v>77</v>
      </c>
      <c r="O528" s="8">
        <v>85</v>
      </c>
      <c r="P528" s="391"/>
      <c r="Q528" s="84"/>
      <c r="R528" s="395"/>
      <c r="S528" s="395" t="str">
        <f t="shared" si="73"/>
        <v/>
      </c>
      <c r="T528" s="395"/>
      <c r="U528" s="396"/>
      <c r="BF528" s="411" t="s">
        <v>1691</v>
      </c>
      <c r="BG528" s="412">
        <v>4</v>
      </c>
      <c r="BH528" s="412">
        <v>2.5</v>
      </c>
      <c r="BI528" s="412">
        <v>3.5</v>
      </c>
      <c r="BJ528" s="409" t="e">
        <f>IF(AND('[1]Single Field'!#REF!=[1]Lists!BF528,'[1]Single Field'!#REF!="Drained"),"x",IF(AND('[1]Single Field'!#REF!=[1]Lists!BF528,'[1]Single Field'!#REF!="Undrained"),O,""))</f>
        <v>#REF!</v>
      </c>
      <c r="BK528" s="409" t="str">
        <f>IF(AND('[1]Multi-Field'!$E$3=[1]Lists!BF528,'[1]Multi-Field'!$F$3="Drained"),BI528,IF(AND('[1]Multi-Field'!$E$3=BF528,'[1]Multi-Field'!$F$3="undrained"),BH528,""))</f>
        <v/>
      </c>
      <c r="BL528" s="409" t="str">
        <f>IF(AND('[1]Multi-Field'!$E$4=BF528,'[1]Multi-Field'!$F$4="Drained"),BI528,IF(AND('[1]Multi-Field'!$E$4=BF528,'[1]Multi-Field'!$F$4="undrained"),BH528,""))</f>
        <v/>
      </c>
      <c r="BM528" s="409" t="str">
        <f>IF(AND('[1]Multi-Field'!$E$5=BF528,'[1]Multi-Field'!$F$5="Drained"),BI528,IF(AND('[1]Multi-Field'!$E$5=BF528,'[1]Multi-Field'!$F$5="undrained"),BH528,""))</f>
        <v/>
      </c>
      <c r="BN528" s="409" t="str">
        <f>IF(AND('[1]Multi-Field'!$E$6=BF528,'[1]Multi-Field'!$F$6="Drained"),BI528,IF(AND('[1]Multi-Field'!$E$6=BF528,'[1]Multi-Field'!$F$6="undrained"),BH528,""))</f>
        <v/>
      </c>
      <c r="BO528" s="409" t="str">
        <f>IF(AND('[1]Multi-Field'!$E$7=BF528,'[1]Multi-Field'!$F$7="Drained"),BI528,IF(AND('[1]Multi-Field'!$E$7=BF528,'[1]Multi-Field'!$F$7="undrained"),BH528,""))</f>
        <v/>
      </c>
      <c r="BP528" s="409" t="str">
        <f>IF(AND('[1]Multi-Field'!$E$8=BF528,'[1]Multi-Field'!$F$8="Drained"),BI528,IF(AND('[1]Multi-Field'!$E$8=BF528,'[1]Multi-Field'!$F$8="undrained"),BH528,""))</f>
        <v/>
      </c>
      <c r="BQ528" s="409" t="str">
        <f>IF(AND('[1]Multi-Field'!$E$9=BF528,'[1]Multi-Field'!$F$9="Drained"),BI528,IF(AND('[1]Multi-Field'!$E$9=BF528,'[1]Multi-Field'!$F$9="undrained"),BH528,""))</f>
        <v/>
      </c>
      <c r="BR528" s="409" t="str">
        <f>IF(AND('[1]Multi-Field'!$E$10=BF528,'[1]Multi-Field'!$F$10="Drained"),BI528,IF(AND('[1]Multi-Field'!$E$10=BF528,'[1]Multi-Field'!$F$10="undrained"),BH528,""))</f>
        <v/>
      </c>
      <c r="BS528" s="409" t="str">
        <f>IF(AND('[1]Multi-Field'!$E$11=BF528,'[1]Multi-Field'!$F$11="Drained"),BI528,IF(AND('[1]Multi-Field'!$E$11=BF528,'[1]Multi-Field'!$F$11="undrained"),BH528,""))</f>
        <v/>
      </c>
      <c r="BT528" s="409" t="str">
        <f>IF(AND('[1]Multi-Field'!$E$12=BF528,'[1]Multi-Field'!$F$12="Drained"),BI528,IF(AND('[1]Multi-Field'!$E$12=BF528,'[1]Multi-Field'!$F$12="undrained"),BH528,""))</f>
        <v/>
      </c>
      <c r="BU528" s="409" t="str">
        <f>IF(AND('[1]Multi-Field'!$E$13=BF528,'[1]Multi-Field'!$F$13="Drained"),BI528,IF(AND('[1]Multi-Field'!$E$3=BF528,'[1]Multi-Field'!$F$13="undrained"),BH528,""))</f>
        <v/>
      </c>
      <c r="BV528" s="409" t="str">
        <f>IF(AND('[1]Multi-Field'!$E$14=BF528,'[1]Multi-Field'!$F$14="Drained"),BI528,IF(AND('[1]Multi-Field'!$E$14=BF528,'[1]Multi-Field'!$F$14="undrained"),BH528,""))</f>
        <v/>
      </c>
      <c r="BW528" s="409" t="str">
        <f>IF(AND('[1]Multi-Field'!$E$15=BF528,'[1]Multi-Field'!$F$15="Drained"),BI528,IF(AND('[1]Multi-Field'!$E$15=BF528,'[1]Multi-Field'!$F$15="undrained"),BH528,""))</f>
        <v/>
      </c>
      <c r="BX528" s="409" t="str">
        <f>IF(AND('[1]Multi-Field'!$E$16=[1]Lists!BF528,'[1]Multi-Field'!$F$16="Drained"),BI528,IF(AND('[1]Multi-Field'!$E$16=[1]Lists!BF528,'[1]Multi-Field'!$F$16="undrained"),BH528,""))</f>
        <v/>
      </c>
      <c r="BY528" s="409" t="str">
        <f>IF(AND('[1]Multi-Field'!$E$17=[1]Lists!BF528,'[1]Multi-Field'!$F$17="Drained"),BI528,IF(AND('[1]Multi-Field'!$E$17=[1]Lists!BF528,'[1]Multi-Field'!$F$17="undrained"),BH528,""))</f>
        <v/>
      </c>
      <c r="BZ528" s="409" t="str">
        <f>IF(AND('[1]Multi-Field'!$E$18=[1]Lists!BF528,'[1]Multi-Field'!$F$18="Drained"),BI528,IF(AND('[1]Multi-Field'!$E$18=[1]Lists!BF528,'[1]Multi-Field'!$F$18="undrained"),BH528,""))</f>
        <v/>
      </c>
      <c r="CA528" s="409" t="str">
        <f>IF(AND('[1]Multi-Field'!$E$19=[1]Lists!BF528,'[1]Multi-Field'!$F$19="Drained"),BI528,IF(AND('[1]Multi-Field'!$E$19=[1]Lists!BF528,'[1]Multi-Field'!$F$19="undrained"),BH528,""))</f>
        <v/>
      </c>
      <c r="CB528" s="409" t="str">
        <f>IF(AND('[1]Multi-Field'!$E$20=[1]Lists!BF528,'[1]Multi-Field'!$F$20="Drained"),BI528,IF(AND('[1]Multi-Field'!$E$20=[1]Lists!BF528,'[1]Multi-Field'!$F$20="undrained"),BH528,""))</f>
        <v/>
      </c>
      <c r="CC528" s="409" t="str">
        <f>IF(AND('[1]Multi-Field'!$E$21=[1]Lists!BF528,'[1]Multi-Field'!$F$21="Drained"),BI528,IF(AND('[1]Multi-Field'!$E$21=[1]Lists!BF528,'[1]Multi-Field'!$F$21="undrained"),BH528,""))</f>
        <v/>
      </c>
      <c r="CD528" s="409" t="str">
        <f>IF(AND('[1]Multi-Field'!$E$22=[1]Lists!BF528,'[1]Multi-Field'!$F$22="Drained"),BI528,IF(AND('[1]Multi-Field'!$E$22=[1]Lists!BF528,'[1]Multi-Field'!$F$22="undrained"),BH528,""))</f>
        <v/>
      </c>
      <c r="CE528" s="409" t="str">
        <f>IF(AND('[1]Multi-Field'!$E$23=[1]Lists!BF528,'[1]Multi-Field'!$F$23="Drained"),BI528,IF(AND('[1]Multi-Field'!$E$23=[1]Lists!BF528,'[1]Multi-Field'!$F$23="undrained"),BH528,""))</f>
        <v/>
      </c>
      <c r="CF528" s="409" t="str">
        <f>IF(AND('[1]Multi-Field'!$E$24=[1]Lists!BF528,'[1]Multi-Field'!$F$24="Drained"),BI528,IF(AND('[1]Multi-Field'!$E$24=[1]Lists!BF528,'[1]Multi-Field'!$F$24="undrained"),BH528,""))</f>
        <v/>
      </c>
      <c r="CG528" s="409" t="str">
        <f>IF(AND('[1]Multi-Field'!$E$25=[1]Lists!BF528,'[1]Multi-Field'!$F$25="Drained"),BI528,IF(AND('[1]Multi-Field'!$E$25=[1]Lists!BF528,'[1]Multi-Field'!$F$25="undrained"),BH528,""))</f>
        <v/>
      </c>
      <c r="CH528" s="409" t="str">
        <f>IF(AND('[1]Multi-Field'!$E$26=[1]Lists!BF528,'[1]Multi-Field'!$F$26="Drained"),BI528,IF(AND('[1]Multi-Field'!$E$26=[1]Lists!BF528,'[1]Multi-Field'!$F$26="undrained"),BH528,""))</f>
        <v/>
      </c>
      <c r="CI528" s="409" t="str">
        <f>IF(AND('[1]Multi-Field'!$E$27=[1]Lists!BF528,'[1]Multi-Field'!$F$27="Drained"),BI528,IF(AND('[1]Multi-Field'!$E$27=[1]Lists!BF528,'[1]Multi-Field'!$F$27="undrained"),BH528,""))</f>
        <v/>
      </c>
      <c r="CJ528" s="409" t="str">
        <f>IF(AND('[1]Multi-Field'!$E$28=[1]Lists!BF528,'[1]Multi-Field'!$F$28="Drained"),BI528,IF(AND('[1]Multi-Field'!$E$28=[1]Lists!BF528,'[1]Multi-Field'!$F$28="undrained"),BH528,""))</f>
        <v/>
      </c>
      <c r="CK528" s="409" t="str">
        <f>IF(AND('[1]Multi-Field'!$E$29=[1]Lists!BF528,'[1]Multi-Field'!$F$29="Drained"),BI528,IF(AND('[1]Multi-Field'!$E$29=[1]Lists!BF528,'[1]Multi-Field'!$F$29="undrained"),BH528,""))</f>
        <v/>
      </c>
      <c r="CL528" s="409" t="str">
        <f>IF(AND('[1]Multi-Field'!$E$30=[1]Lists!BF528,'[1]Multi-Field'!$F$30="Drained"),BI528,IF(AND('[1]Multi-Field'!$E$30=[1]Lists!BF528,'[1]Multi-Field'!$F$30="undrained"),BH528,""))</f>
        <v/>
      </c>
      <c r="CM528" s="409" t="str">
        <f>IF(AND('[1]Multi-Field'!$E$31=[1]Lists!BF528,'[1]Multi-Field'!$F$31="Drained"),BI528,IF(AND('[1]Multi-Field'!$E$31=[1]Lists!BF528,'[1]Multi-Field'!$F$31="undrained"),BH528,""))</f>
        <v/>
      </c>
      <c r="CN528" s="409" t="str">
        <f>IF(AND('[1]Multi-Field'!$E$32=[1]Lists!BF528,'[1]Multi-Field'!$F$32="Drained"),BI528,IF(AND('[1]Multi-Field'!$E$32=[1]Lists!BF528,'[1]Multi-Field'!$F$32="undrained"),BH528,""))</f>
        <v/>
      </c>
      <c r="CO528" s="409" t="str">
        <f>IF(AND('[1]Multi-Field'!$E$33=[1]Lists!BF528,'[1]Multi-Field'!$F$33="Drained"),BI528,IF(AND('[1]Multi-Field'!$E$33=[1]Lists!BF528,'[1]Multi-Field'!$F$33="undrained"),BH528,""))</f>
        <v/>
      </c>
      <c r="CP528" s="409" t="str">
        <f>IF(AND('[1]Multi-Field'!$E$34=[1]Lists!BF528,'[1]Multi-Field'!$F$34="Drained"),BI528,IF(AND('[1]Multi-Field'!$E$34=[1]Lists!BF528,'[1]Multi-Field'!$F$34="undrained"),BH528,""))</f>
        <v/>
      </c>
      <c r="CQ528" s="409" t="str">
        <f>IF(AND('[1]Multi-Field'!$E$35=[1]Lists!BF528,'[1]Multi-Field'!$F$35="Drained"),BI528,IF(AND('[1]Multi-Field'!$E$35=[1]Lists!BF528,'[1]Multi-Field'!$F$35="undrained"),BH528,""))</f>
        <v/>
      </c>
      <c r="CR528" s="409" t="str">
        <f>IF(AND('[1]Multi-Field'!$E$36=[1]Lists!BF528,'[1]Multi-Field'!$F$36="Drained"),BI528,IF(AND('[1]Multi-Field'!$E$36=[1]Lists!BF528,'[1]Multi-Field'!$F$36="undrained"),BH528,""))</f>
        <v/>
      </c>
      <c r="CS528" s="409" t="str">
        <f>IF(AND('[1]Multi-Field'!$E$37=[1]Lists!BF528,'[1]Multi-Field'!$F$37="Drained"),BI528,IF(AND('[1]Multi-Field'!$E$37=[1]Lists!BF528,'[1]Multi-Field'!$F$37="undrained"),BH528,""))</f>
        <v/>
      </c>
      <c r="CT528" s="409" t="str">
        <f>IF(AND('[1]Multi-Field'!$E$38=[1]Lists!BF528,'[1]Multi-Field'!$F$38="Drained"),BI528,IF(AND('[1]Multi-Field'!$E$38=[1]Lists!BF528,'[1]Multi-Field'!$F$38="undrained"),BH528,""))</f>
        <v/>
      </c>
      <c r="CU528" s="409" t="str">
        <f>IF(AND('[1]Multi-Field'!$E$39=[1]Lists!BF528,'[1]Multi-Field'!$F$39="Drained"),BI528,IF(AND('[1]Multi-Field'!$E$39=[1]Lists!BF528,'[1]Multi-Field'!$F$39="undrained"),BH528,""))</f>
        <v/>
      </c>
      <c r="CV528" s="409" t="str">
        <f>IF(AND('[1]Multi-Field'!$E$40=[1]Lists!BF528,'[1]Multi-Field'!$F$40="Drained"),BI528,IF(AND('[1]Multi-Field'!$E$40=[1]Lists!BF528,'[1]Multi-Field'!$F$40="undrained"),BH528,""))</f>
        <v/>
      </c>
      <c r="CW528" s="409" t="str">
        <f>IF(AND('[1]Multi-Field'!$E$41=[1]Lists!BF528,'[1]Multi-Field'!$F$40="Drained"),BI528,IF(AND('[1]Multi-Field'!$E$40=[1]Lists!BF528,'[1]Multi-Field'!$F$40="undrained"),BH528,""))</f>
        <v/>
      </c>
      <c r="CX528" s="409" t="str">
        <f>IF(AND('[1]Multi-Field'!$E$42=[1]Lists!BF528,'[1]Multi-Field'!$F$42="Drained"),BI528,IF(AND('[1]Multi-Field'!$E$42=[1]Lists!BF528,'[1]Multi-Field'!$F$42="undrained"),BH528,""))</f>
        <v/>
      </c>
      <c r="CY528" s="409" t="str">
        <f>IF(AND('[1]Multi-Field'!$E$43=[1]Lists!BF528,'[1]Multi-Field'!$F$43="Drained"),BI528,IF(AND('[1]Multi-Field'!$E$43=[1]Lists!BF528,'[1]Multi-Field'!$F$43="undrained"),BH528,""))</f>
        <v/>
      </c>
      <c r="CZ528" s="409" t="str">
        <f>IF(AND('[1]Multi-Field'!$E$44=[1]Lists!BF528,'[1]Multi-Field'!$F$44="Drained"),BI528,IF(AND('[1]Multi-Field'!$E$44=[1]Lists!BF528,'[1]Multi-Field'!$F$44="undrained"),BH528,""))</f>
        <v/>
      </c>
      <c r="DA528" s="409" t="str">
        <f>IF(AND('[1]Multi-Field'!$E$45=[1]Lists!BF528,'[1]Multi-Field'!$F$45="Drained"),BI528,IF(AND('[1]Multi-Field'!$E$45=[1]Lists!BF528,'[1]Multi-Field'!$F$45="undrained"),BH528,""))</f>
        <v/>
      </c>
      <c r="DB528" s="409" t="str">
        <f>IF(AND('[1]Multi-Field'!$E$46=[1]Lists!BF528,'[1]Multi-Field'!$F$46="Drained"),BI528,IF(AND('[1]Multi-Field'!$E$46=[1]Lists!BF528,'[1]Multi-Field'!$F$46="undrained"),BH528,""))</f>
        <v/>
      </c>
      <c r="DC528" s="409" t="str">
        <f>IF(AND('[1]Multi-Field'!$E$47=[1]Lists!BF528,'[1]Multi-Field'!$F$47="Drained"),BI528,IF(AND('[1]Multi-Field'!$E$47=[1]Lists!BF528,'[1]Multi-Field'!$F$47="undrained"),BH528,""))</f>
        <v/>
      </c>
      <c r="DD528" s="409" t="str">
        <f>IF(AND('[1]Multi-Field'!$E$48=[1]Lists!BF528,'[1]Multi-Field'!$F$48="Drained"),BI528,IF(AND('[1]Multi-Field'!$E$48=[1]Lists!BF528,'[1]Multi-Field'!$F$48="undrained"),BH528,""))</f>
        <v/>
      </c>
      <c r="DE528" s="409" t="str">
        <f>IF(AND('[1]Multi-Field'!$E$49=[1]Lists!BF528,'[1]Multi-Field'!$F$49="Drained"),BI528,IF(AND('[1]Multi-Field'!$E$49=[1]Lists!BF528,'[1]Multi-Field'!$F$9="undrained"),BH528,""))</f>
        <v/>
      </c>
      <c r="DF528" s="409" t="str">
        <f>IF(AND('[1]Multi-Field'!$E$50=[1]Lists!BF528,'[1]Multi-Field'!$F$50="Drained"),BI528,IF(AND('[1]Multi-Field'!$E$50=[1]Lists!BF528,'[1]Multi-Field'!$F$50="undrained"),BH528,""))</f>
        <v/>
      </c>
      <c r="DG528" s="409" t="str">
        <f>IF(AND('[1]Multi-Field'!$E$51=[1]Lists!BF528,'[1]Multi-Field'!$F$51="Drained"),BI528,IF(AND('[1]Multi-Field'!$E$51=[1]Lists!BF528,'[1]Multi-Field'!$F$51="undrained"),BH528,""))</f>
        <v/>
      </c>
      <c r="DH528" s="409" t="str">
        <f>IF(AND('[1]Multi-Field'!$E$52=[1]Lists!BF528,'[1]Multi-Field'!$F$52="Drained"),BI528,IF(AND('[1]Multi-Field'!$E$52=[1]Lists!BF528,'[1]Multi-Field'!$F$52="undrained"),BH528,""))</f>
        <v/>
      </c>
      <c r="DI528" s="409" t="str">
        <f>IF(AND('[1]Multi-Field'!$E$53=[1]Lists!BF528,'[1]Multi-Field'!$F$53="Drained"),BI528,IF(AND('[1]Multi-Field'!$E$53=[1]Lists!BF528,'[1]Multi-Field'!$F$53="undrained"),BH528,""))</f>
        <v/>
      </c>
      <c r="DJ528" s="409" t="str">
        <f>IF(AND('[1]Multi-Field'!$E$54=[1]Lists!BF528,'[1]Multi-Field'!$F$54="Drained"),BI528,IF(AND('[1]Multi-Field'!$E$54=[1]Lists!BF528,'[1]Multi-Field'!$F$54="undrained"),BH528,""))</f>
        <v/>
      </c>
      <c r="DK528" s="409" t="str">
        <f>IF(AND('[1]Multi-Field'!$E$55=[1]Lists!BF528,'[1]Multi-Field'!$F$55="Drained"),BI528,IF(AND('[1]Multi-Field'!$E$55=[1]Lists!BF528,'[1]Multi-Field'!$F$55="undrained"),BH528,""))</f>
        <v/>
      </c>
      <c r="DL528" s="409" t="str">
        <f>IF(AND('[1]Multi-Field'!$E$56=[1]Lists!BF528,'[1]Multi-Field'!$F$56="Drained"),BI528,IF(AND('[1]Multi-Field'!$E$56=[1]Lists!BF528,'[1]Multi-Field'!$F$56="undrained"),BH528,""))</f>
        <v/>
      </c>
      <c r="DM528" s="409" t="str">
        <f>IF(AND('[1]Multi-Field'!$E$57=[1]Lists!BF528,'[1]Multi-Field'!$F$57="Drained"),BI528,IF(AND('[1]Multi-Field'!$E$57=[1]Lists!BF528,'[1]Multi-Field'!$F$57="undrained"),BH528,""))</f>
        <v/>
      </c>
      <c r="DN528" s="409" t="str">
        <f>IF(AND('[1]Multi-Field'!$E$58=[1]Lists!BF528,'[1]Multi-Field'!$F$58="Drained"),BI528,IF(AND('[1]Multi-Field'!$E$58=[1]Lists!BF528,'[1]Multi-Field'!$F$58="undrained"),BH528,""))</f>
        <v/>
      </c>
      <c r="DO528" s="409" t="str">
        <f>IF(AND('[1]Multi-Field'!$E$59=[1]Lists!BF528,'[1]Multi-Field'!$F$59="Drained"),BI528,IF(AND('[1]Multi-Field'!$E$59=[1]Lists!BF528,'[1]Multi-Field'!$F$59="undrained"),BH528,""))</f>
        <v/>
      </c>
      <c r="DP528" s="409" t="str">
        <f>IF(AND('[1]Multi-Field'!$E$60=[1]Lists!BF528,'[1]Multi-Field'!$F$60="Drained"),BI528,IF(AND('[1]Multi-Field'!$E$60=[1]Lists!BF528,'[1]Multi-Field'!$F$60="undrained"),BH528,""))</f>
        <v/>
      </c>
      <c r="DQ528" s="409" t="str">
        <f>IF(AND('[1]Multi-Field'!$E$61=[1]Lists!BF528,'[1]Multi-Field'!$F$61="Drained"),BI528,IF(AND('[1]Multi-Field'!$E$61=[1]Lists!BF528,'[1]Multi-Field'!$F$61="undrained"),BH528,""))</f>
        <v/>
      </c>
      <c r="DR528" s="409" t="str">
        <f>IF(AND('[1]Multi-Field'!$E$62=[1]Lists!BF528,'[1]Multi-Field'!$F$62="Drained"),BI528,IF(AND('[1]Multi-Field'!$E$62=[1]Lists!BF528,'[1]Multi-Field'!$F$62="undrained"),BH528,""))</f>
        <v/>
      </c>
      <c r="DS528" s="409" t="str">
        <f>IF(AND('[1]Multi-Field'!$E$63=[1]Lists!BF528,'[1]Multi-Field'!$F$63="Drained"),BI528,IF(AND('[1]Multi-Field'!$E$63=[1]Lists!BF528,'[1]Multi-Field'!$F$63="undrained"),BH528,""))</f>
        <v/>
      </c>
      <c r="DT528" s="409" t="str">
        <f>IF(AND('[1]Multi-Field'!$E$64=[1]Lists!BF528,'[1]Multi-Field'!$F$64="Drained"),BI528,IF(AND('[1]Multi-Field'!$E$64=[1]Lists!BF528,'[1]Multi-Field'!$F$64="undrained"),BH528,""))</f>
        <v/>
      </c>
      <c r="DU528" s="409" t="str">
        <f>IF(AND('[1]Multi-Field'!$E$65=[1]Lists!BF528,'[1]Multi-Field'!$F$65="Drained"),BI528,IF(AND('[1]Multi-Field'!$E$65=[1]Lists!BF528,'[1]Multi-Field'!$F$65="undrained"),BH528,""))</f>
        <v/>
      </c>
      <c r="DV528" s="409" t="str">
        <f>IF(AND('[1]Multi-Field'!$E$66=[1]Lists!BF528,'[1]Multi-Field'!$F$66="Drained"),BI528,IF(AND('[1]Multi-Field'!$E$66=[1]Lists!BF528,'[1]Multi-Field'!$F$66="undrained"),BH528,""))</f>
        <v/>
      </c>
      <c r="DW528" s="409" t="str">
        <f>IF(AND('[1]Multi-Field'!$E$67=[1]Lists!BF528,'[1]Multi-Field'!$F$67="Drained"),BI528,IF(AND('[1]Multi-Field'!$E$67=[1]Lists!BF528,'[1]Multi-Field'!$F$67="undrained"),BH528,""))</f>
        <v/>
      </c>
      <c r="DX528" s="409" t="str">
        <f>IF(AND('[1]Multi-Field'!$E$68=[1]Lists!BF528,'[1]Multi-Field'!$F$68="Drained"),BI528,IF(AND('[1]Multi-Field'!$E$68=[1]Lists!BF528,'[1]Multi-Field'!$F$68="undrained"),BH528,""))</f>
        <v/>
      </c>
      <c r="DY528" s="409" t="str">
        <f>IF(AND('[1]Multi-Field'!$E$69=[1]Lists!BF528,'[1]Multi-Field'!$F$69="Drained"),BI528,IF(AND('[1]Multi-Field'!$E$69=[1]Lists!BF528,'[1]Multi-Field'!$F$69="undrained"),BH528,""))</f>
        <v/>
      </c>
      <c r="DZ528" s="409" t="str">
        <f>IF(AND('[1]Multi-Field'!$E$70=[1]Lists!BF528,'[1]Multi-Field'!$F$70="Drained"),BI528,IF(AND('[1]Multi-Field'!$E$70=[1]Lists!BF528,'[1]Multi-Field'!$F$70="undrained"),BH528,""))</f>
        <v/>
      </c>
      <c r="EA528" s="409" t="str">
        <f>IF(AND('[1]Multi-Field'!$E$71=[1]Lists!BF528,'[1]Multi-Field'!$F$71="Drained"),BI528,IF(AND('[1]Multi-Field'!$E$71=[1]Lists!BF528,'[1]Multi-Field'!$F$71="undrained"),BH528,""))</f>
        <v/>
      </c>
      <c r="EB528" s="409" t="str">
        <f>IF(AND('[1]Multi-Field'!$E$72=[1]Lists!BF528,'[1]Multi-Field'!$F$72="Drained"),BI528,IF(AND('[1]Multi-Field'!$E$72=[1]Lists!BF528,'[1]Multi-Field'!$F$72="undrained"),BH528,""))</f>
        <v/>
      </c>
      <c r="EC528" s="409" t="str">
        <f>IF(AND('[1]Multi-Field'!$E$73=[1]Lists!BF528,'[1]Multi-Field'!$F$73="Drained"),BI528,IF(AND('[1]Multi-Field'!$E$73=[1]Lists!BF528,'[1]Multi-Field'!$F$73="undrained"),BH528,""))</f>
        <v/>
      </c>
      <c r="ED528" s="409" t="str">
        <f>IF(AND('[1]Multi-Field'!$E$74=[1]Lists!BF528,'[1]Multi-Field'!$F$74="Drained"),BI528,IF(AND('[1]Multi-Field'!$E$74=[1]Lists!BF528,'[1]Multi-Field'!$F$74="undrained"),BH528,""))</f>
        <v/>
      </c>
      <c r="EE528" s="409" t="str">
        <f>IF(AND('[1]Multi-Field'!$E$75=[1]Lists!BF528,'[1]Multi-Field'!$F$75="Drained"),BI528,IF(AND('[1]Multi-Field'!$E$75=[1]Lists!BF528,'[1]Multi-Field'!$F$75="undrained"),BH528,""))</f>
        <v/>
      </c>
      <c r="EF528" s="409" t="str">
        <f>IF(AND('[1]Multi-Field'!$E$76=[1]Lists!BF528,'[1]Multi-Field'!$F$76="Drained"),BI528,IF(AND('[1]Multi-Field'!$E$76=[1]Lists!BF528,'[1]Multi-Field'!$F$6="undrained"),BH528,""))</f>
        <v/>
      </c>
      <c r="EG528" s="409" t="str">
        <f>IF(AND('[1]Multi-Field'!$E$77=[1]Lists!BF528,'[1]Multi-Field'!$F$77="Drained"),BI528,IF(AND('[1]Multi-Field'!$E$77=[1]Lists!BF528,'[1]Multi-Field'!$F$77="undrained"),BH528,""))</f>
        <v/>
      </c>
      <c r="EH528" s="409" t="str">
        <f>IF(AND('[1]Multi-Field'!$E$78=[1]Lists!BF528,'[1]Multi-Field'!$F$78="Drained"),BI528,IF(AND('[1]Multi-Field'!$E$78=[1]Lists!BF528,'[1]Multi-Field'!$F$78="undrained"),BH528,""))</f>
        <v/>
      </c>
      <c r="EI528" s="409" t="str">
        <f>IF(AND('[1]Multi-Field'!$E$79=[1]Lists!BF528,'[1]Multi-Field'!$F$79="Drained"),BI528,IF(AND('[1]Multi-Field'!$E$79=[1]Lists!BF528,'[1]Multi-Field'!$F$79="undrained"),BH528,""))</f>
        <v/>
      </c>
      <c r="EJ528" s="409" t="str">
        <f>IF(AND('[1]Multi-Field'!$E$80=[1]Lists!BF528,'[1]Multi-Field'!$F$80="Drained"),BI528,IF(AND('[1]Multi-Field'!$E$80=[1]Lists!BF528,'[1]Multi-Field'!$F$80="undrained"),BH528,""))</f>
        <v/>
      </c>
      <c r="EK528" s="409" t="str">
        <f>IF(AND('[1]Multi-Field'!$E$81=[1]Lists!BF528,'[1]Multi-Field'!$F$81="Drained"),BI528,IF(AND('[1]Multi-Field'!$E$81=[1]Lists!BF528,'[1]Multi-Field'!$F$81="undrained"),BH528,""))</f>
        <v/>
      </c>
      <c r="EL528" s="409" t="str">
        <f>IF(AND('[1]Multi-Field'!$E$82=[1]Lists!BF528,'[1]Multi-Field'!$F$82="Drained"),BI528,IF(AND('[1]Multi-Field'!$E$82=[1]Lists!BF528,'[1]Multi-Field'!$F$82="undrained"),BH528,""))</f>
        <v/>
      </c>
      <c r="EM528" s="409" t="str">
        <f>IF(AND('[1]Multi-Field'!$E$83=[1]Lists!BF528,'[1]Multi-Field'!$F$83="Drained"),BI528,IF(AND('[1]Multi-Field'!$E$83=[1]Lists!BF528,'[1]Multi-Field'!$F$83="undrained"),BH528,""))</f>
        <v/>
      </c>
      <c r="EN528" s="409" t="str">
        <f>IF(AND('[1]Multi-Field'!$E$84=[1]Lists!BF528,'[1]Multi-Field'!$F$84="Drained"),BI528,IF(AND('[1]Multi-Field'!$E$84=[1]Lists!BF528,'[1]Multi-Field'!$F$84="undrained"),BH528,""))</f>
        <v/>
      </c>
      <c r="EO528" s="409" t="str">
        <f>IF(AND('[1]Multi-Field'!$E$85=[1]Lists!BF528,'[1]Multi-Field'!$F$85="Drained"),BI528,IF(AND('[1]Multi-Field'!$E$85=[1]Lists!BF528,'[1]Multi-Field'!$F$85="undrained"),BH528,""))</f>
        <v/>
      </c>
      <c r="EP528" s="409" t="str">
        <f>IF(AND('[1]Multi-Field'!$E$86=[1]Lists!BF528,'[1]Multi-Field'!$F$86="Drained"),BI528,IF(AND('[1]Multi-Field'!$E$86=[1]Lists!BF528,'[1]Multi-Field'!$F$86="undrained"),BH528,""))</f>
        <v/>
      </c>
      <c r="EQ528" s="409" t="str">
        <f>IF(AND('[1]Multi-Field'!$E$87=[1]Lists!BF528,'[1]Multi-Field'!$F$87="Drained"),BI528,IF(AND('[1]Multi-Field'!$E$87=[1]Lists!BF528,'[1]Multi-Field'!$F$87="undrained"),BH528,""))</f>
        <v/>
      </c>
      <c r="ER528" s="409" t="str">
        <f>IF(AND('[1]Multi-Field'!$E$88=[1]Lists!BF528,'[1]Multi-Field'!$F$88="Drained"),BI528,IF(AND('[1]Multi-Field'!$E$88=[1]Lists!BF528,'[1]Multi-Field'!$F$88="undrained"),BH528,""))</f>
        <v/>
      </c>
      <c r="ES528" s="409" t="str">
        <f>IF(AND('[1]Multi-Field'!$E$89=[1]Lists!BF528,'[1]Multi-Field'!$F$89="Drained"),BI528,IF(AND('[1]Multi-Field'!$E$89=[1]Lists!BF528,'[1]Multi-Field'!$F$89="undrained"),BH528,""))</f>
        <v/>
      </c>
      <c r="ET528" s="409" t="str">
        <f>IF(AND('[1]Multi-Field'!$E$90=[1]Lists!BF528,'[1]Multi-Field'!$F$90="Drained"),BI528,IF(AND('[1]Multi-Field'!$E$90=[1]Lists!BF528,'[1]Multi-Field'!$F$90="undrained"),BH528,""))</f>
        <v/>
      </c>
      <c r="EU528" s="409" t="str">
        <f>IF(AND('[1]Multi-Field'!$E$91=[1]Lists!BF528,'[1]Multi-Field'!$F$91="Drained"),BI528,IF(AND('[1]Multi-Field'!$E$91=[1]Lists!BF528,'[1]Multi-Field'!$F$91="undrained"),BH528,""))</f>
        <v/>
      </c>
      <c r="EV528" s="409" t="str">
        <f>IF(AND('[1]Multi-Field'!$E$92=[1]Lists!BF528,'[1]Multi-Field'!$F$92="Drained"),BI528,IF(AND('[1]Multi-Field'!$E$92=[1]Lists!BF528,'[1]Multi-Field'!$F$92="undrained"),BH528,""))</f>
        <v/>
      </c>
      <c r="EW528" s="409" t="str">
        <f>IF(AND('[1]Multi-Field'!$E$93=[1]Lists!BF528,'[1]Multi-Field'!$F$93="Drained"),BI528,IF(AND('[1]Multi-Field'!$E$93=[1]Lists!BF528,'[1]Multi-Field'!$F$93="undrained"),BH528,""))</f>
        <v/>
      </c>
      <c r="EX528" s="409" t="str">
        <f>IF(AND('[1]Multi-Field'!$E$94=[1]Lists!BF528,'[1]Multi-Field'!$F$94="Drained"),BI528,IF(AND('[1]Multi-Field'!$E$94=[1]Lists!BF528,'[1]Multi-Field'!$F$94="undrained"),BH528,""))</f>
        <v/>
      </c>
      <c r="EY528" s="409" t="str">
        <f>IF(AND('[1]Multi-Field'!$E$95=[1]Lists!BF528,'[1]Multi-Field'!$F$95="Drained"),BI528,IF(AND('[1]Multi-Field'!$E$95=[1]Lists!BF528,'[1]Multi-Field'!$F$95="undrained"),BH528,""))</f>
        <v/>
      </c>
      <c r="EZ528" s="409" t="str">
        <f>IF(AND('[1]Multi-Field'!$E$96=[1]Lists!BF528,'[1]Multi-Field'!$F$96="Drained"),BI528,IF(AND('[1]Multi-Field'!$E$96=[1]Lists!BF528,'[1]Multi-Field'!$F$96="undrained"),BH528,""))</f>
        <v/>
      </c>
      <c r="FA528" s="409" t="str">
        <f>IF(AND('[1]Multi-Field'!$E$97=[1]Lists!BF528,'[1]Multi-Field'!$F$97="Drained"),BI528,IF(AND('[1]Multi-Field'!$E$97=[1]Lists!BF528,'[1]Multi-Field'!$F$97="undrained"),BH528,""))</f>
        <v/>
      </c>
      <c r="FB528" s="409" t="str">
        <f>IF(AND('[1]Multi-Field'!$E$98=[1]Lists!BF528,'[1]Multi-Field'!$F$98="Drained"),BI528,IF(AND('[1]Multi-Field'!$E$98=[1]Lists!BF528,'[1]Multi-Field'!$F$98="undrained"),BH528,""))</f>
        <v/>
      </c>
      <c r="FC528" s="409" t="str">
        <f>IF(AND('[1]Multi-Field'!$E$99=[1]Lists!BF528,'[1]Multi-Field'!$F$99="Drained"),BI528,IF(AND('[1]Multi-Field'!$E$99=[1]Lists!BF528,'[1]Multi-Field'!$F$99="undrained"),BH528,""))</f>
        <v/>
      </c>
      <c r="FD528" s="409" t="str">
        <f>IF(AND('[1]Multi-Field'!$E$100=[1]Lists!BF528,'[1]Multi-Field'!$F$100="Drained"),BI528,IF(AND('[1]Multi-Field'!$E$100=[1]Lists!BF528,'[1]Multi-Field'!$F$100="undrained"),BH528,""))</f>
        <v/>
      </c>
      <c r="FE528" s="409" t="str">
        <f>IF(AND('[1]Multi-Field'!$E$101=[1]Lists!BF528,'[1]Multi-Field'!$F$101="Drained"),BI528,IF(AND('[1]Multi-Field'!$E$101=[1]Lists!BF528,'[1]Multi-Field'!$F$101="undrained"),BH528,""))</f>
        <v/>
      </c>
      <c r="FF528" s="409" t="str">
        <f>IF(AND('[1]Multi-Field'!$E$102=[1]Lists!BF528,'[1]Multi-Field'!$F$102="Drained"),BI528,IF(AND('[1]Multi-Field'!$E$102=[1]Lists!BF528,'[1]Multi-Field'!$F$102="undrained"),BH528,""))</f>
        <v/>
      </c>
      <c r="FG528" s="409" t="str">
        <f>IF(AND('[1]Multi-Field'!$E$103=[1]Lists!BF528,'[1]Multi-Field'!$F$103="Drained"),BI528,IF(AND('[1]Multi-Field'!$E$103=[1]Lists!BF528,'[1]Multi-Field'!$F$103="undrained"),BH528,""))</f>
        <v/>
      </c>
      <c r="FH528" s="409" t="str">
        <f>IF(AND('[1]Multi-Field'!$E$104=[1]Lists!BF528,'[1]Multi-Field'!$F$104="Drained"),BI528,IF(AND('[1]Multi-Field'!$E$104=[1]Lists!BF528,'[1]Multi-Field'!$F$104="undrained"),BH528,""))</f>
        <v/>
      </c>
      <c r="FI528" s="409" t="str">
        <f>IF(AND('[1]Multi-Field'!$E$105=[1]Lists!BF528,'[1]Multi-Field'!$F$105="Drained"),BI528,IF(AND('[1]Multi-Field'!$E$105=[1]Lists!BF528,'[1]Multi-Field'!$F$105="undrained"),BH528,""))</f>
        <v/>
      </c>
      <c r="FJ528" s="409" t="str">
        <f>IF(AND('[1]Multi-Field'!$E$106=[1]Lists!BF528,'[1]Multi-Field'!$F$106="Drained"),BI528,IF(AND('[1]Multi-Field'!$E$106=[1]Lists!BF528,'[1]Multi-Field'!$F$106="undrained"),BH528,""))</f>
        <v/>
      </c>
      <c r="FK528" s="409" t="str">
        <f>IF(AND('[1]Multi-Field'!$E$107=[1]Lists!BF528,'[1]Multi-Field'!$F$107="Drained"),BI528,IF(AND('[1]Multi-Field'!$E$107=[1]Lists!BF528,'[1]Multi-Field'!$F$107="undrained"),BH528,""))</f>
        <v/>
      </c>
      <c r="FL528" s="409" t="str">
        <f>IF(AND('[1]Multi-Field'!$E$108=[1]Lists!BF528,'[1]Multi-Field'!$F$108="Drained"),BI528,IF(AND('[1]Multi-Field'!$E$108=[1]Lists!BF528,'[1]Multi-Field'!$F$108="undrained"),BH528,""))</f>
        <v/>
      </c>
      <c r="FM528" s="409" t="str">
        <f>IF(AND('[1]Multi-Field'!$E$109=[1]Lists!BF528,'[1]Multi-Field'!$F$109="Drained"),BI528,IF(AND('[1]Multi-Field'!$E$109=[1]Lists!BF528,'[1]Multi-Field'!$F$109="undrained"),BH528,""))</f>
        <v/>
      </c>
      <c r="FN528" s="409" t="str">
        <f>IF(AND('[1]Multi-Field'!$E$110=[1]Lists!BF528,'[1]Multi-Field'!$F$110="Drained"),BI528,IF(AND('[1]Multi-Field'!$E$110=[1]Lists!BF528,'[1]Multi-Field'!$F$110="undrained"),BH528,""))</f>
        <v/>
      </c>
      <c r="FO528" s="409" t="str">
        <f>IF(AND('[1]Multi-Field'!$E$111=[1]Lists!BF528,'[1]Multi-Field'!$F$111="Drained"),BI528,IF(AND('[1]Multi-Field'!$E$111=[1]Lists!BF528,'[1]Multi-Field'!$F$111="undrained"),BH528,""))</f>
        <v/>
      </c>
      <c r="FP528" s="409" t="str">
        <f>IF(AND('[1]Multi-Field'!$E$112=[1]Lists!BF528,'[1]Multi-Field'!$F$112="Drained"),BI528,IF(AND('[1]Multi-Field'!$E$112=[1]Lists!BF528,'[1]Multi-Field'!$F$112="undrained"),BH528,""))</f>
        <v/>
      </c>
      <c r="FQ528" s="409" t="str">
        <f>IF(AND('[1]Multi-Field'!$E$113=[1]Lists!BF528,'[1]Multi-Field'!$F$113="Drained"),BI528,IF(AND('[1]Multi-Field'!$E$113=[1]Lists!BF528,'[1]Multi-Field'!$F$113="undrained"),BH528,""))</f>
        <v/>
      </c>
      <c r="FR528" s="409" t="str">
        <f>IF(AND('[1]Multi-Field'!$E$114=[1]Lists!BF528,'[1]Multi-Field'!$F$114="Drained"),BI528,IF(AND('[1]Multi-Field'!$E$114=[1]Lists!BF528,'[1]Multi-Field'!$F$114="undrained"),BH528,""))</f>
        <v/>
      </c>
      <c r="FS528" s="409" t="str">
        <f>IF(AND('[1]Multi-Field'!$E$115=[1]Lists!BF528,'[1]Multi-Field'!$F$115="Drained"),BI528,IF(AND('[1]Multi-Field'!$E$115=[1]Lists!BF528,'[1]Multi-Field'!$F$115="undrained"),BH528,""))</f>
        <v/>
      </c>
      <c r="FT528" s="409" t="str">
        <f>IF(AND('[1]Multi-Field'!$E$116=[1]Lists!BF528,'[1]Multi-Field'!$F$116="Drained"),BI528,IF(AND('[1]Multi-Field'!$E$116=[1]Lists!BF528,'[1]Multi-Field'!$F$116="undrained"),BH528,""))</f>
        <v/>
      </c>
      <c r="FU528" s="409" t="str">
        <f>IF(AND('[1]Multi-Field'!$E$117=[1]Lists!BF528,'[1]Multi-Field'!$F$117="Drained"),BI528,IF(AND('[1]Multi-Field'!$E$117=[1]Lists!BF528,'[1]Multi-Field'!$F$117="undrained"),BH528,""))</f>
        <v/>
      </c>
      <c r="FV528" s="409" t="str">
        <f>IF(AND('[1]Multi-Field'!$E$118=[1]Lists!BF528,'[1]Multi-Field'!$F$118="Drained"),BI528,IF(AND('[1]Multi-Field'!$E$118=[1]Lists!BF528,'[1]Multi-Field'!$F$118="undrained"),BH528,""))</f>
        <v/>
      </c>
      <c r="FW528" s="409" t="str">
        <f>IF(AND('[1]Multi-Field'!$E$119=[1]Lists!BF528,'[1]Multi-Field'!$F$119="Drained"),BI528,IF(AND('[1]Multi-Field'!$E$119=[1]Lists!BF528,'[1]Multi-Field'!$F$119="undrained"),BH528,""))</f>
        <v/>
      </c>
      <c r="FX528" s="409" t="str">
        <f>IF(AND('[1]Multi-Field'!$E$120=[1]Lists!BF528,'[1]Multi-Field'!$F$120="Drained"),BI528,IF(AND('[1]Multi-Field'!$E$120=[1]Lists!BF528,'[1]Multi-Field'!$F$120="undrained"),BH528,""))</f>
        <v/>
      </c>
    </row>
    <row r="529" spans="1:180" ht="13.5" customHeight="1" thickBot="1">
      <c r="A529" s="7" t="s">
        <v>615</v>
      </c>
      <c r="B529" s="7"/>
      <c r="C529" s="7"/>
      <c r="D529" s="8">
        <v>60</v>
      </c>
      <c r="E529" s="8">
        <f t="shared" si="74"/>
        <v>62</v>
      </c>
      <c r="F529" s="8">
        <f t="shared" si="75"/>
        <v>63</v>
      </c>
      <c r="G529" s="8">
        <v>65</v>
      </c>
      <c r="H529" s="8">
        <v>65</v>
      </c>
      <c r="I529" s="8">
        <f t="shared" si="78"/>
        <v>68</v>
      </c>
      <c r="J529" s="8">
        <f t="shared" si="79"/>
        <v>72</v>
      </c>
      <c r="K529" s="8">
        <v>75</v>
      </c>
      <c r="L529" s="8">
        <v>80</v>
      </c>
      <c r="M529" s="8">
        <f t="shared" si="76"/>
        <v>85</v>
      </c>
      <c r="N529" s="8">
        <f t="shared" si="77"/>
        <v>90</v>
      </c>
      <c r="O529" s="8">
        <v>95</v>
      </c>
      <c r="P529" s="391"/>
      <c r="Q529" s="85"/>
      <c r="R529" s="397"/>
      <c r="S529" s="395" t="str">
        <f t="shared" si="73"/>
        <v/>
      </c>
      <c r="T529" s="397"/>
      <c r="U529" s="398"/>
      <c r="BF529" s="411" t="s">
        <v>1692</v>
      </c>
      <c r="BG529" s="412">
        <v>3</v>
      </c>
      <c r="BH529" s="412">
        <v>3.5</v>
      </c>
      <c r="BI529" s="412">
        <v>4</v>
      </c>
      <c r="BJ529" s="409" t="e">
        <f>IF(AND('[1]Single Field'!#REF!=[1]Lists!BF529,'[1]Single Field'!#REF!="Drained"),"x",IF(AND('[1]Single Field'!#REF!=[1]Lists!BF529,'[1]Single Field'!#REF!="Undrained"),O,""))</f>
        <v>#REF!</v>
      </c>
      <c r="BK529" s="409" t="str">
        <f>IF(AND('[1]Multi-Field'!$E$3=[1]Lists!BF529,'[1]Multi-Field'!$F$3="Drained"),BI529,IF(AND('[1]Multi-Field'!$E$3=BF529,'[1]Multi-Field'!$F$3="undrained"),BH529,""))</f>
        <v/>
      </c>
      <c r="BL529" s="409" t="str">
        <f>IF(AND('[1]Multi-Field'!$E$4=BF529,'[1]Multi-Field'!$F$4="Drained"),BI529,IF(AND('[1]Multi-Field'!$E$4=BF529,'[1]Multi-Field'!$F$4="undrained"),BH529,""))</f>
        <v/>
      </c>
      <c r="BM529" s="409" t="str">
        <f>IF(AND('[1]Multi-Field'!$E$5=BF529,'[1]Multi-Field'!$F$5="Drained"),BI529,IF(AND('[1]Multi-Field'!$E$5=BF529,'[1]Multi-Field'!$F$5="undrained"),BH529,""))</f>
        <v/>
      </c>
      <c r="BN529" s="409" t="str">
        <f>IF(AND('[1]Multi-Field'!$E$6=BF529,'[1]Multi-Field'!$F$6="Drained"),BI529,IF(AND('[1]Multi-Field'!$E$6=BF529,'[1]Multi-Field'!$F$6="undrained"),BH529,""))</f>
        <v/>
      </c>
      <c r="BO529" s="409" t="str">
        <f>IF(AND('[1]Multi-Field'!$E$7=BF529,'[1]Multi-Field'!$F$7="Drained"),BI529,IF(AND('[1]Multi-Field'!$E$7=BF529,'[1]Multi-Field'!$F$7="undrained"),BH529,""))</f>
        <v/>
      </c>
      <c r="BP529" s="409" t="str">
        <f>IF(AND('[1]Multi-Field'!$E$8=BF529,'[1]Multi-Field'!$F$8="Drained"),BI529,IF(AND('[1]Multi-Field'!$E$8=BF529,'[1]Multi-Field'!$F$8="undrained"),BH529,""))</f>
        <v/>
      </c>
      <c r="BQ529" s="409" t="str">
        <f>IF(AND('[1]Multi-Field'!$E$9=BF529,'[1]Multi-Field'!$F$9="Drained"),BI529,IF(AND('[1]Multi-Field'!$E$9=BF529,'[1]Multi-Field'!$F$9="undrained"),BH529,""))</f>
        <v/>
      </c>
      <c r="BR529" s="409" t="str">
        <f>IF(AND('[1]Multi-Field'!$E$10=BF529,'[1]Multi-Field'!$F$10="Drained"),BI529,IF(AND('[1]Multi-Field'!$E$10=BF529,'[1]Multi-Field'!$F$10="undrained"),BH529,""))</f>
        <v/>
      </c>
      <c r="BS529" s="409" t="str">
        <f>IF(AND('[1]Multi-Field'!$E$11=BF529,'[1]Multi-Field'!$F$11="Drained"),BI529,IF(AND('[1]Multi-Field'!$E$11=BF529,'[1]Multi-Field'!$F$11="undrained"),BH529,""))</f>
        <v/>
      </c>
      <c r="BT529" s="409" t="str">
        <f>IF(AND('[1]Multi-Field'!$E$12=BF529,'[1]Multi-Field'!$F$12="Drained"),BI529,IF(AND('[1]Multi-Field'!$E$12=BF529,'[1]Multi-Field'!$F$12="undrained"),BH529,""))</f>
        <v/>
      </c>
      <c r="BU529" s="409" t="str">
        <f>IF(AND('[1]Multi-Field'!$E$13=BF529,'[1]Multi-Field'!$F$13="Drained"),BI529,IF(AND('[1]Multi-Field'!$E$3=BF529,'[1]Multi-Field'!$F$13="undrained"),BH529,""))</f>
        <v/>
      </c>
      <c r="BV529" s="409" t="str">
        <f>IF(AND('[1]Multi-Field'!$E$14=BF529,'[1]Multi-Field'!$F$14="Drained"),BI529,IF(AND('[1]Multi-Field'!$E$14=BF529,'[1]Multi-Field'!$F$14="undrained"),BH529,""))</f>
        <v/>
      </c>
      <c r="BW529" s="409" t="str">
        <f>IF(AND('[1]Multi-Field'!$E$15=BF529,'[1]Multi-Field'!$F$15="Drained"),BI529,IF(AND('[1]Multi-Field'!$E$15=BF529,'[1]Multi-Field'!$F$15="undrained"),BH529,""))</f>
        <v/>
      </c>
      <c r="BX529" s="409" t="str">
        <f>IF(AND('[1]Multi-Field'!$E$16=[1]Lists!BF529,'[1]Multi-Field'!$F$16="Drained"),BI529,IF(AND('[1]Multi-Field'!$E$16=[1]Lists!BF529,'[1]Multi-Field'!$F$16="undrained"),BH529,""))</f>
        <v/>
      </c>
      <c r="BY529" s="409" t="str">
        <f>IF(AND('[1]Multi-Field'!$E$17=[1]Lists!BF529,'[1]Multi-Field'!$F$17="Drained"),BI529,IF(AND('[1]Multi-Field'!$E$17=[1]Lists!BF529,'[1]Multi-Field'!$F$17="undrained"),BH529,""))</f>
        <v/>
      </c>
      <c r="BZ529" s="409" t="str">
        <f>IF(AND('[1]Multi-Field'!$E$18=[1]Lists!BF529,'[1]Multi-Field'!$F$18="Drained"),BI529,IF(AND('[1]Multi-Field'!$E$18=[1]Lists!BF529,'[1]Multi-Field'!$F$18="undrained"),BH529,""))</f>
        <v/>
      </c>
      <c r="CA529" s="409" t="str">
        <f>IF(AND('[1]Multi-Field'!$E$19=[1]Lists!BF529,'[1]Multi-Field'!$F$19="Drained"),BI529,IF(AND('[1]Multi-Field'!$E$19=[1]Lists!BF529,'[1]Multi-Field'!$F$19="undrained"),BH529,""))</f>
        <v/>
      </c>
      <c r="CB529" s="409" t="str">
        <f>IF(AND('[1]Multi-Field'!$E$20=[1]Lists!BF529,'[1]Multi-Field'!$F$20="Drained"),BI529,IF(AND('[1]Multi-Field'!$E$20=[1]Lists!BF529,'[1]Multi-Field'!$F$20="undrained"),BH529,""))</f>
        <v/>
      </c>
      <c r="CC529" s="409" t="str">
        <f>IF(AND('[1]Multi-Field'!$E$21=[1]Lists!BF529,'[1]Multi-Field'!$F$21="Drained"),BI529,IF(AND('[1]Multi-Field'!$E$21=[1]Lists!BF529,'[1]Multi-Field'!$F$21="undrained"),BH529,""))</f>
        <v/>
      </c>
      <c r="CD529" s="409" t="str">
        <f>IF(AND('[1]Multi-Field'!$E$22=[1]Lists!BF529,'[1]Multi-Field'!$F$22="Drained"),BI529,IF(AND('[1]Multi-Field'!$E$22=[1]Lists!BF529,'[1]Multi-Field'!$F$22="undrained"),BH529,""))</f>
        <v/>
      </c>
      <c r="CE529" s="409" t="str">
        <f>IF(AND('[1]Multi-Field'!$E$23=[1]Lists!BF529,'[1]Multi-Field'!$F$23="Drained"),BI529,IF(AND('[1]Multi-Field'!$E$23=[1]Lists!BF529,'[1]Multi-Field'!$F$23="undrained"),BH529,""))</f>
        <v/>
      </c>
      <c r="CF529" s="409" t="str">
        <f>IF(AND('[1]Multi-Field'!$E$24=[1]Lists!BF529,'[1]Multi-Field'!$F$24="Drained"),BI529,IF(AND('[1]Multi-Field'!$E$24=[1]Lists!BF529,'[1]Multi-Field'!$F$24="undrained"),BH529,""))</f>
        <v/>
      </c>
      <c r="CG529" s="409" t="str">
        <f>IF(AND('[1]Multi-Field'!$E$25=[1]Lists!BF529,'[1]Multi-Field'!$F$25="Drained"),BI529,IF(AND('[1]Multi-Field'!$E$25=[1]Lists!BF529,'[1]Multi-Field'!$F$25="undrained"),BH529,""))</f>
        <v/>
      </c>
      <c r="CH529" s="409" t="str">
        <f>IF(AND('[1]Multi-Field'!$E$26=[1]Lists!BF529,'[1]Multi-Field'!$F$26="Drained"),BI529,IF(AND('[1]Multi-Field'!$E$26=[1]Lists!BF529,'[1]Multi-Field'!$F$26="undrained"),BH529,""))</f>
        <v/>
      </c>
      <c r="CI529" s="409" t="str">
        <f>IF(AND('[1]Multi-Field'!$E$27=[1]Lists!BF529,'[1]Multi-Field'!$F$27="Drained"),BI529,IF(AND('[1]Multi-Field'!$E$27=[1]Lists!BF529,'[1]Multi-Field'!$F$27="undrained"),BH529,""))</f>
        <v/>
      </c>
      <c r="CJ529" s="409" t="str">
        <f>IF(AND('[1]Multi-Field'!$E$28=[1]Lists!BF529,'[1]Multi-Field'!$F$28="Drained"),BI529,IF(AND('[1]Multi-Field'!$E$28=[1]Lists!BF529,'[1]Multi-Field'!$F$28="undrained"),BH529,""))</f>
        <v/>
      </c>
      <c r="CK529" s="409" t="str">
        <f>IF(AND('[1]Multi-Field'!$E$29=[1]Lists!BF529,'[1]Multi-Field'!$F$29="Drained"),BI529,IF(AND('[1]Multi-Field'!$E$29=[1]Lists!BF529,'[1]Multi-Field'!$F$29="undrained"),BH529,""))</f>
        <v/>
      </c>
      <c r="CL529" s="409" t="str">
        <f>IF(AND('[1]Multi-Field'!$E$30=[1]Lists!BF529,'[1]Multi-Field'!$F$30="Drained"),BI529,IF(AND('[1]Multi-Field'!$E$30=[1]Lists!BF529,'[1]Multi-Field'!$F$30="undrained"),BH529,""))</f>
        <v/>
      </c>
      <c r="CM529" s="409" t="str">
        <f>IF(AND('[1]Multi-Field'!$E$31=[1]Lists!BF529,'[1]Multi-Field'!$F$31="Drained"),BI529,IF(AND('[1]Multi-Field'!$E$31=[1]Lists!BF529,'[1]Multi-Field'!$F$31="undrained"),BH529,""))</f>
        <v/>
      </c>
      <c r="CN529" s="409" t="str">
        <f>IF(AND('[1]Multi-Field'!$E$32=[1]Lists!BF529,'[1]Multi-Field'!$F$32="Drained"),BI529,IF(AND('[1]Multi-Field'!$E$32=[1]Lists!BF529,'[1]Multi-Field'!$F$32="undrained"),BH529,""))</f>
        <v/>
      </c>
      <c r="CO529" s="409" t="str">
        <f>IF(AND('[1]Multi-Field'!$E$33=[1]Lists!BF529,'[1]Multi-Field'!$F$33="Drained"),BI529,IF(AND('[1]Multi-Field'!$E$33=[1]Lists!BF529,'[1]Multi-Field'!$F$33="undrained"),BH529,""))</f>
        <v/>
      </c>
      <c r="CP529" s="409" t="str">
        <f>IF(AND('[1]Multi-Field'!$E$34=[1]Lists!BF529,'[1]Multi-Field'!$F$34="Drained"),BI529,IF(AND('[1]Multi-Field'!$E$34=[1]Lists!BF529,'[1]Multi-Field'!$F$34="undrained"),BH529,""))</f>
        <v/>
      </c>
      <c r="CQ529" s="409" t="str">
        <f>IF(AND('[1]Multi-Field'!$E$35=[1]Lists!BF529,'[1]Multi-Field'!$F$35="Drained"),BI529,IF(AND('[1]Multi-Field'!$E$35=[1]Lists!BF529,'[1]Multi-Field'!$F$35="undrained"),BH529,""))</f>
        <v/>
      </c>
      <c r="CR529" s="409" t="str">
        <f>IF(AND('[1]Multi-Field'!$E$36=[1]Lists!BF529,'[1]Multi-Field'!$F$36="Drained"),BI529,IF(AND('[1]Multi-Field'!$E$36=[1]Lists!BF529,'[1]Multi-Field'!$F$36="undrained"),BH529,""))</f>
        <v/>
      </c>
      <c r="CS529" s="409" t="str">
        <f>IF(AND('[1]Multi-Field'!$E$37=[1]Lists!BF529,'[1]Multi-Field'!$F$37="Drained"),BI529,IF(AND('[1]Multi-Field'!$E$37=[1]Lists!BF529,'[1]Multi-Field'!$F$37="undrained"),BH529,""))</f>
        <v/>
      </c>
      <c r="CT529" s="409" t="str">
        <f>IF(AND('[1]Multi-Field'!$E$38=[1]Lists!BF529,'[1]Multi-Field'!$F$38="Drained"),BI529,IF(AND('[1]Multi-Field'!$E$38=[1]Lists!BF529,'[1]Multi-Field'!$F$38="undrained"),BH529,""))</f>
        <v/>
      </c>
      <c r="CU529" s="409" t="str">
        <f>IF(AND('[1]Multi-Field'!$E$39=[1]Lists!BF529,'[1]Multi-Field'!$F$39="Drained"),BI529,IF(AND('[1]Multi-Field'!$E$39=[1]Lists!BF529,'[1]Multi-Field'!$F$39="undrained"),BH529,""))</f>
        <v/>
      </c>
      <c r="CV529" s="409" t="str">
        <f>IF(AND('[1]Multi-Field'!$E$40=[1]Lists!BF529,'[1]Multi-Field'!$F$40="Drained"),BI529,IF(AND('[1]Multi-Field'!$E$40=[1]Lists!BF529,'[1]Multi-Field'!$F$40="undrained"),BH529,""))</f>
        <v/>
      </c>
      <c r="CW529" s="409" t="str">
        <f>IF(AND('[1]Multi-Field'!$E$41=[1]Lists!BF529,'[1]Multi-Field'!$F$40="Drained"),BI529,IF(AND('[1]Multi-Field'!$E$40=[1]Lists!BF529,'[1]Multi-Field'!$F$40="undrained"),BH529,""))</f>
        <v/>
      </c>
      <c r="CX529" s="409" t="str">
        <f>IF(AND('[1]Multi-Field'!$E$42=[1]Lists!BF529,'[1]Multi-Field'!$F$42="Drained"),BI529,IF(AND('[1]Multi-Field'!$E$42=[1]Lists!BF529,'[1]Multi-Field'!$F$42="undrained"),BH529,""))</f>
        <v/>
      </c>
      <c r="CY529" s="409" t="str">
        <f>IF(AND('[1]Multi-Field'!$E$43=[1]Lists!BF529,'[1]Multi-Field'!$F$43="Drained"),BI529,IF(AND('[1]Multi-Field'!$E$43=[1]Lists!BF529,'[1]Multi-Field'!$F$43="undrained"),BH529,""))</f>
        <v/>
      </c>
      <c r="CZ529" s="409" t="str">
        <f>IF(AND('[1]Multi-Field'!$E$44=[1]Lists!BF529,'[1]Multi-Field'!$F$44="Drained"),BI529,IF(AND('[1]Multi-Field'!$E$44=[1]Lists!BF529,'[1]Multi-Field'!$F$44="undrained"),BH529,""))</f>
        <v/>
      </c>
      <c r="DA529" s="409" t="str">
        <f>IF(AND('[1]Multi-Field'!$E$45=[1]Lists!BF529,'[1]Multi-Field'!$F$45="Drained"),BI529,IF(AND('[1]Multi-Field'!$E$45=[1]Lists!BF529,'[1]Multi-Field'!$F$45="undrained"),BH529,""))</f>
        <v/>
      </c>
      <c r="DB529" s="409" t="str">
        <f>IF(AND('[1]Multi-Field'!$E$46=[1]Lists!BF529,'[1]Multi-Field'!$F$46="Drained"),BI529,IF(AND('[1]Multi-Field'!$E$46=[1]Lists!BF529,'[1]Multi-Field'!$F$46="undrained"),BH529,""))</f>
        <v/>
      </c>
      <c r="DC529" s="409" t="str">
        <f>IF(AND('[1]Multi-Field'!$E$47=[1]Lists!BF529,'[1]Multi-Field'!$F$47="Drained"),BI529,IF(AND('[1]Multi-Field'!$E$47=[1]Lists!BF529,'[1]Multi-Field'!$F$47="undrained"),BH529,""))</f>
        <v/>
      </c>
      <c r="DD529" s="409" t="str">
        <f>IF(AND('[1]Multi-Field'!$E$48=[1]Lists!BF529,'[1]Multi-Field'!$F$48="Drained"),BI529,IF(AND('[1]Multi-Field'!$E$48=[1]Lists!BF529,'[1]Multi-Field'!$F$48="undrained"),BH529,""))</f>
        <v/>
      </c>
      <c r="DE529" s="409" t="str">
        <f>IF(AND('[1]Multi-Field'!$E$49=[1]Lists!BF529,'[1]Multi-Field'!$F$49="Drained"),BI529,IF(AND('[1]Multi-Field'!$E$49=[1]Lists!BF529,'[1]Multi-Field'!$F$9="undrained"),BH529,""))</f>
        <v/>
      </c>
      <c r="DF529" s="409" t="str">
        <f>IF(AND('[1]Multi-Field'!$E$50=[1]Lists!BF529,'[1]Multi-Field'!$F$50="Drained"),BI529,IF(AND('[1]Multi-Field'!$E$50=[1]Lists!BF529,'[1]Multi-Field'!$F$50="undrained"),BH529,""))</f>
        <v/>
      </c>
      <c r="DG529" s="409" t="str">
        <f>IF(AND('[1]Multi-Field'!$E$51=[1]Lists!BF529,'[1]Multi-Field'!$F$51="Drained"),BI529,IF(AND('[1]Multi-Field'!$E$51=[1]Lists!BF529,'[1]Multi-Field'!$F$51="undrained"),BH529,""))</f>
        <v/>
      </c>
      <c r="DH529" s="409" t="str">
        <f>IF(AND('[1]Multi-Field'!$E$52=[1]Lists!BF529,'[1]Multi-Field'!$F$52="Drained"),BI529,IF(AND('[1]Multi-Field'!$E$52=[1]Lists!BF529,'[1]Multi-Field'!$F$52="undrained"),BH529,""))</f>
        <v/>
      </c>
      <c r="DI529" s="409" t="str">
        <f>IF(AND('[1]Multi-Field'!$E$53=[1]Lists!BF529,'[1]Multi-Field'!$F$53="Drained"),BI529,IF(AND('[1]Multi-Field'!$E$53=[1]Lists!BF529,'[1]Multi-Field'!$F$53="undrained"),BH529,""))</f>
        <v/>
      </c>
      <c r="DJ529" s="409" t="str">
        <f>IF(AND('[1]Multi-Field'!$E$54=[1]Lists!BF529,'[1]Multi-Field'!$F$54="Drained"),BI529,IF(AND('[1]Multi-Field'!$E$54=[1]Lists!BF529,'[1]Multi-Field'!$F$54="undrained"),BH529,""))</f>
        <v/>
      </c>
      <c r="DK529" s="409" t="str">
        <f>IF(AND('[1]Multi-Field'!$E$55=[1]Lists!BF529,'[1]Multi-Field'!$F$55="Drained"),BI529,IF(AND('[1]Multi-Field'!$E$55=[1]Lists!BF529,'[1]Multi-Field'!$F$55="undrained"),BH529,""))</f>
        <v/>
      </c>
      <c r="DL529" s="409" t="str">
        <f>IF(AND('[1]Multi-Field'!$E$56=[1]Lists!BF529,'[1]Multi-Field'!$F$56="Drained"),BI529,IF(AND('[1]Multi-Field'!$E$56=[1]Lists!BF529,'[1]Multi-Field'!$F$56="undrained"),BH529,""))</f>
        <v/>
      </c>
      <c r="DM529" s="409" t="str">
        <f>IF(AND('[1]Multi-Field'!$E$57=[1]Lists!BF529,'[1]Multi-Field'!$F$57="Drained"),BI529,IF(AND('[1]Multi-Field'!$E$57=[1]Lists!BF529,'[1]Multi-Field'!$F$57="undrained"),BH529,""))</f>
        <v/>
      </c>
      <c r="DN529" s="409" t="str">
        <f>IF(AND('[1]Multi-Field'!$E$58=[1]Lists!BF529,'[1]Multi-Field'!$F$58="Drained"),BI529,IF(AND('[1]Multi-Field'!$E$58=[1]Lists!BF529,'[1]Multi-Field'!$F$58="undrained"),BH529,""))</f>
        <v/>
      </c>
      <c r="DO529" s="409" t="str">
        <f>IF(AND('[1]Multi-Field'!$E$59=[1]Lists!BF529,'[1]Multi-Field'!$F$59="Drained"),BI529,IF(AND('[1]Multi-Field'!$E$59=[1]Lists!BF529,'[1]Multi-Field'!$F$59="undrained"),BH529,""))</f>
        <v/>
      </c>
      <c r="DP529" s="409" t="str">
        <f>IF(AND('[1]Multi-Field'!$E$60=[1]Lists!BF529,'[1]Multi-Field'!$F$60="Drained"),BI529,IF(AND('[1]Multi-Field'!$E$60=[1]Lists!BF529,'[1]Multi-Field'!$F$60="undrained"),BH529,""))</f>
        <v/>
      </c>
      <c r="DQ529" s="409" t="str">
        <f>IF(AND('[1]Multi-Field'!$E$61=[1]Lists!BF529,'[1]Multi-Field'!$F$61="Drained"),BI529,IF(AND('[1]Multi-Field'!$E$61=[1]Lists!BF529,'[1]Multi-Field'!$F$61="undrained"),BH529,""))</f>
        <v/>
      </c>
      <c r="DR529" s="409" t="str">
        <f>IF(AND('[1]Multi-Field'!$E$62=[1]Lists!BF529,'[1]Multi-Field'!$F$62="Drained"),BI529,IF(AND('[1]Multi-Field'!$E$62=[1]Lists!BF529,'[1]Multi-Field'!$F$62="undrained"),BH529,""))</f>
        <v/>
      </c>
      <c r="DS529" s="409" t="str">
        <f>IF(AND('[1]Multi-Field'!$E$63=[1]Lists!BF529,'[1]Multi-Field'!$F$63="Drained"),BI529,IF(AND('[1]Multi-Field'!$E$63=[1]Lists!BF529,'[1]Multi-Field'!$F$63="undrained"),BH529,""))</f>
        <v/>
      </c>
      <c r="DT529" s="409" t="str">
        <f>IF(AND('[1]Multi-Field'!$E$64=[1]Lists!BF529,'[1]Multi-Field'!$F$64="Drained"),BI529,IF(AND('[1]Multi-Field'!$E$64=[1]Lists!BF529,'[1]Multi-Field'!$F$64="undrained"),BH529,""))</f>
        <v/>
      </c>
      <c r="DU529" s="409" t="str">
        <f>IF(AND('[1]Multi-Field'!$E$65=[1]Lists!BF529,'[1]Multi-Field'!$F$65="Drained"),BI529,IF(AND('[1]Multi-Field'!$E$65=[1]Lists!BF529,'[1]Multi-Field'!$F$65="undrained"),BH529,""))</f>
        <v/>
      </c>
      <c r="DV529" s="409" t="str">
        <f>IF(AND('[1]Multi-Field'!$E$66=[1]Lists!BF529,'[1]Multi-Field'!$F$66="Drained"),BI529,IF(AND('[1]Multi-Field'!$E$66=[1]Lists!BF529,'[1]Multi-Field'!$F$66="undrained"),BH529,""))</f>
        <v/>
      </c>
      <c r="DW529" s="409" t="str">
        <f>IF(AND('[1]Multi-Field'!$E$67=[1]Lists!BF529,'[1]Multi-Field'!$F$67="Drained"),BI529,IF(AND('[1]Multi-Field'!$E$67=[1]Lists!BF529,'[1]Multi-Field'!$F$67="undrained"),BH529,""))</f>
        <v/>
      </c>
      <c r="DX529" s="409" t="str">
        <f>IF(AND('[1]Multi-Field'!$E$68=[1]Lists!BF529,'[1]Multi-Field'!$F$68="Drained"),BI529,IF(AND('[1]Multi-Field'!$E$68=[1]Lists!BF529,'[1]Multi-Field'!$F$68="undrained"),BH529,""))</f>
        <v/>
      </c>
      <c r="DY529" s="409" t="str">
        <f>IF(AND('[1]Multi-Field'!$E$69=[1]Lists!BF529,'[1]Multi-Field'!$F$69="Drained"),BI529,IF(AND('[1]Multi-Field'!$E$69=[1]Lists!BF529,'[1]Multi-Field'!$F$69="undrained"),BH529,""))</f>
        <v/>
      </c>
      <c r="DZ529" s="409" t="str">
        <f>IF(AND('[1]Multi-Field'!$E$70=[1]Lists!BF529,'[1]Multi-Field'!$F$70="Drained"),BI529,IF(AND('[1]Multi-Field'!$E$70=[1]Lists!BF529,'[1]Multi-Field'!$F$70="undrained"),BH529,""))</f>
        <v/>
      </c>
      <c r="EA529" s="409" t="str">
        <f>IF(AND('[1]Multi-Field'!$E$71=[1]Lists!BF529,'[1]Multi-Field'!$F$71="Drained"),BI529,IF(AND('[1]Multi-Field'!$E$71=[1]Lists!BF529,'[1]Multi-Field'!$F$71="undrained"),BH529,""))</f>
        <v/>
      </c>
      <c r="EB529" s="409" t="str">
        <f>IF(AND('[1]Multi-Field'!$E$72=[1]Lists!BF529,'[1]Multi-Field'!$F$72="Drained"),BI529,IF(AND('[1]Multi-Field'!$E$72=[1]Lists!BF529,'[1]Multi-Field'!$F$72="undrained"),BH529,""))</f>
        <v/>
      </c>
      <c r="EC529" s="409" t="str">
        <f>IF(AND('[1]Multi-Field'!$E$73=[1]Lists!BF529,'[1]Multi-Field'!$F$73="Drained"),BI529,IF(AND('[1]Multi-Field'!$E$73=[1]Lists!BF529,'[1]Multi-Field'!$F$73="undrained"),BH529,""))</f>
        <v/>
      </c>
      <c r="ED529" s="409" t="str">
        <f>IF(AND('[1]Multi-Field'!$E$74=[1]Lists!BF529,'[1]Multi-Field'!$F$74="Drained"),BI529,IF(AND('[1]Multi-Field'!$E$74=[1]Lists!BF529,'[1]Multi-Field'!$F$74="undrained"),BH529,""))</f>
        <v/>
      </c>
      <c r="EE529" s="409" t="str">
        <f>IF(AND('[1]Multi-Field'!$E$75=[1]Lists!BF529,'[1]Multi-Field'!$F$75="Drained"),BI529,IF(AND('[1]Multi-Field'!$E$75=[1]Lists!BF529,'[1]Multi-Field'!$F$75="undrained"),BH529,""))</f>
        <v/>
      </c>
      <c r="EF529" s="409" t="str">
        <f>IF(AND('[1]Multi-Field'!$E$76=[1]Lists!BF529,'[1]Multi-Field'!$F$76="Drained"),BI529,IF(AND('[1]Multi-Field'!$E$76=[1]Lists!BF529,'[1]Multi-Field'!$F$6="undrained"),BH529,""))</f>
        <v/>
      </c>
      <c r="EG529" s="409" t="str">
        <f>IF(AND('[1]Multi-Field'!$E$77=[1]Lists!BF529,'[1]Multi-Field'!$F$77="Drained"),BI529,IF(AND('[1]Multi-Field'!$E$77=[1]Lists!BF529,'[1]Multi-Field'!$F$77="undrained"),BH529,""))</f>
        <v/>
      </c>
      <c r="EH529" s="409" t="str">
        <f>IF(AND('[1]Multi-Field'!$E$78=[1]Lists!BF529,'[1]Multi-Field'!$F$78="Drained"),BI529,IF(AND('[1]Multi-Field'!$E$78=[1]Lists!BF529,'[1]Multi-Field'!$F$78="undrained"),BH529,""))</f>
        <v/>
      </c>
      <c r="EI529" s="409" t="str">
        <f>IF(AND('[1]Multi-Field'!$E$79=[1]Lists!BF529,'[1]Multi-Field'!$F$79="Drained"),BI529,IF(AND('[1]Multi-Field'!$E$79=[1]Lists!BF529,'[1]Multi-Field'!$F$79="undrained"),BH529,""))</f>
        <v/>
      </c>
      <c r="EJ529" s="409" t="str">
        <f>IF(AND('[1]Multi-Field'!$E$80=[1]Lists!BF529,'[1]Multi-Field'!$F$80="Drained"),BI529,IF(AND('[1]Multi-Field'!$E$80=[1]Lists!BF529,'[1]Multi-Field'!$F$80="undrained"),BH529,""))</f>
        <v/>
      </c>
      <c r="EK529" s="409" t="str">
        <f>IF(AND('[1]Multi-Field'!$E$81=[1]Lists!BF529,'[1]Multi-Field'!$F$81="Drained"),BI529,IF(AND('[1]Multi-Field'!$E$81=[1]Lists!BF529,'[1]Multi-Field'!$F$81="undrained"),BH529,""))</f>
        <v/>
      </c>
      <c r="EL529" s="409" t="str">
        <f>IF(AND('[1]Multi-Field'!$E$82=[1]Lists!BF529,'[1]Multi-Field'!$F$82="Drained"),BI529,IF(AND('[1]Multi-Field'!$E$82=[1]Lists!BF529,'[1]Multi-Field'!$F$82="undrained"),BH529,""))</f>
        <v/>
      </c>
      <c r="EM529" s="409" t="str">
        <f>IF(AND('[1]Multi-Field'!$E$83=[1]Lists!BF529,'[1]Multi-Field'!$F$83="Drained"),BI529,IF(AND('[1]Multi-Field'!$E$83=[1]Lists!BF529,'[1]Multi-Field'!$F$83="undrained"),BH529,""))</f>
        <v/>
      </c>
      <c r="EN529" s="409" t="str">
        <f>IF(AND('[1]Multi-Field'!$E$84=[1]Lists!BF529,'[1]Multi-Field'!$F$84="Drained"),BI529,IF(AND('[1]Multi-Field'!$E$84=[1]Lists!BF529,'[1]Multi-Field'!$F$84="undrained"),BH529,""))</f>
        <v/>
      </c>
      <c r="EO529" s="409" t="str">
        <f>IF(AND('[1]Multi-Field'!$E$85=[1]Lists!BF529,'[1]Multi-Field'!$F$85="Drained"),BI529,IF(AND('[1]Multi-Field'!$E$85=[1]Lists!BF529,'[1]Multi-Field'!$F$85="undrained"),BH529,""))</f>
        <v/>
      </c>
      <c r="EP529" s="409" t="str">
        <f>IF(AND('[1]Multi-Field'!$E$86=[1]Lists!BF529,'[1]Multi-Field'!$F$86="Drained"),BI529,IF(AND('[1]Multi-Field'!$E$86=[1]Lists!BF529,'[1]Multi-Field'!$F$86="undrained"),BH529,""))</f>
        <v/>
      </c>
      <c r="EQ529" s="409" t="str">
        <f>IF(AND('[1]Multi-Field'!$E$87=[1]Lists!BF529,'[1]Multi-Field'!$F$87="Drained"),BI529,IF(AND('[1]Multi-Field'!$E$87=[1]Lists!BF529,'[1]Multi-Field'!$F$87="undrained"),BH529,""))</f>
        <v/>
      </c>
      <c r="ER529" s="409" t="str">
        <f>IF(AND('[1]Multi-Field'!$E$88=[1]Lists!BF529,'[1]Multi-Field'!$F$88="Drained"),BI529,IF(AND('[1]Multi-Field'!$E$88=[1]Lists!BF529,'[1]Multi-Field'!$F$88="undrained"),BH529,""))</f>
        <v/>
      </c>
      <c r="ES529" s="409" t="str">
        <f>IF(AND('[1]Multi-Field'!$E$89=[1]Lists!BF529,'[1]Multi-Field'!$F$89="Drained"),BI529,IF(AND('[1]Multi-Field'!$E$89=[1]Lists!BF529,'[1]Multi-Field'!$F$89="undrained"),BH529,""))</f>
        <v/>
      </c>
      <c r="ET529" s="409" t="str">
        <f>IF(AND('[1]Multi-Field'!$E$90=[1]Lists!BF529,'[1]Multi-Field'!$F$90="Drained"),BI529,IF(AND('[1]Multi-Field'!$E$90=[1]Lists!BF529,'[1]Multi-Field'!$F$90="undrained"),BH529,""))</f>
        <v/>
      </c>
      <c r="EU529" s="409" t="str">
        <f>IF(AND('[1]Multi-Field'!$E$91=[1]Lists!BF529,'[1]Multi-Field'!$F$91="Drained"),BI529,IF(AND('[1]Multi-Field'!$E$91=[1]Lists!BF529,'[1]Multi-Field'!$F$91="undrained"),BH529,""))</f>
        <v/>
      </c>
      <c r="EV529" s="409" t="str">
        <f>IF(AND('[1]Multi-Field'!$E$92=[1]Lists!BF529,'[1]Multi-Field'!$F$92="Drained"),BI529,IF(AND('[1]Multi-Field'!$E$92=[1]Lists!BF529,'[1]Multi-Field'!$F$92="undrained"),BH529,""))</f>
        <v/>
      </c>
      <c r="EW529" s="409" t="str">
        <f>IF(AND('[1]Multi-Field'!$E$93=[1]Lists!BF529,'[1]Multi-Field'!$F$93="Drained"),BI529,IF(AND('[1]Multi-Field'!$E$93=[1]Lists!BF529,'[1]Multi-Field'!$F$93="undrained"),BH529,""))</f>
        <v/>
      </c>
      <c r="EX529" s="409" t="str">
        <f>IF(AND('[1]Multi-Field'!$E$94=[1]Lists!BF529,'[1]Multi-Field'!$F$94="Drained"),BI529,IF(AND('[1]Multi-Field'!$E$94=[1]Lists!BF529,'[1]Multi-Field'!$F$94="undrained"),BH529,""))</f>
        <v/>
      </c>
      <c r="EY529" s="409" t="str">
        <f>IF(AND('[1]Multi-Field'!$E$95=[1]Lists!BF529,'[1]Multi-Field'!$F$95="Drained"),BI529,IF(AND('[1]Multi-Field'!$E$95=[1]Lists!BF529,'[1]Multi-Field'!$F$95="undrained"),BH529,""))</f>
        <v/>
      </c>
      <c r="EZ529" s="409" t="str">
        <f>IF(AND('[1]Multi-Field'!$E$96=[1]Lists!BF529,'[1]Multi-Field'!$F$96="Drained"),BI529,IF(AND('[1]Multi-Field'!$E$96=[1]Lists!BF529,'[1]Multi-Field'!$F$96="undrained"),BH529,""))</f>
        <v/>
      </c>
      <c r="FA529" s="409" t="str">
        <f>IF(AND('[1]Multi-Field'!$E$97=[1]Lists!BF529,'[1]Multi-Field'!$F$97="Drained"),BI529,IF(AND('[1]Multi-Field'!$E$97=[1]Lists!BF529,'[1]Multi-Field'!$F$97="undrained"),BH529,""))</f>
        <v/>
      </c>
      <c r="FB529" s="409" t="str">
        <f>IF(AND('[1]Multi-Field'!$E$98=[1]Lists!BF529,'[1]Multi-Field'!$F$98="Drained"),BI529,IF(AND('[1]Multi-Field'!$E$98=[1]Lists!BF529,'[1]Multi-Field'!$F$98="undrained"),BH529,""))</f>
        <v/>
      </c>
      <c r="FC529" s="409" t="str">
        <f>IF(AND('[1]Multi-Field'!$E$99=[1]Lists!BF529,'[1]Multi-Field'!$F$99="Drained"),BI529,IF(AND('[1]Multi-Field'!$E$99=[1]Lists!BF529,'[1]Multi-Field'!$F$99="undrained"),BH529,""))</f>
        <v/>
      </c>
      <c r="FD529" s="409" t="str">
        <f>IF(AND('[1]Multi-Field'!$E$100=[1]Lists!BF529,'[1]Multi-Field'!$F$100="Drained"),BI529,IF(AND('[1]Multi-Field'!$E$100=[1]Lists!BF529,'[1]Multi-Field'!$F$100="undrained"),BH529,""))</f>
        <v/>
      </c>
      <c r="FE529" s="409" t="str">
        <f>IF(AND('[1]Multi-Field'!$E$101=[1]Lists!BF529,'[1]Multi-Field'!$F$101="Drained"),BI529,IF(AND('[1]Multi-Field'!$E$101=[1]Lists!BF529,'[1]Multi-Field'!$F$101="undrained"),BH529,""))</f>
        <v/>
      </c>
      <c r="FF529" s="409" t="str">
        <f>IF(AND('[1]Multi-Field'!$E$102=[1]Lists!BF529,'[1]Multi-Field'!$F$102="Drained"),BI529,IF(AND('[1]Multi-Field'!$E$102=[1]Lists!BF529,'[1]Multi-Field'!$F$102="undrained"),BH529,""))</f>
        <v/>
      </c>
      <c r="FG529" s="409" t="str">
        <f>IF(AND('[1]Multi-Field'!$E$103=[1]Lists!BF529,'[1]Multi-Field'!$F$103="Drained"),BI529,IF(AND('[1]Multi-Field'!$E$103=[1]Lists!BF529,'[1]Multi-Field'!$F$103="undrained"),BH529,""))</f>
        <v/>
      </c>
      <c r="FH529" s="409" t="str">
        <f>IF(AND('[1]Multi-Field'!$E$104=[1]Lists!BF529,'[1]Multi-Field'!$F$104="Drained"),BI529,IF(AND('[1]Multi-Field'!$E$104=[1]Lists!BF529,'[1]Multi-Field'!$F$104="undrained"),BH529,""))</f>
        <v/>
      </c>
      <c r="FI529" s="409" t="str">
        <f>IF(AND('[1]Multi-Field'!$E$105=[1]Lists!BF529,'[1]Multi-Field'!$F$105="Drained"),BI529,IF(AND('[1]Multi-Field'!$E$105=[1]Lists!BF529,'[1]Multi-Field'!$F$105="undrained"),BH529,""))</f>
        <v/>
      </c>
      <c r="FJ529" s="409" t="str">
        <f>IF(AND('[1]Multi-Field'!$E$106=[1]Lists!BF529,'[1]Multi-Field'!$F$106="Drained"),BI529,IF(AND('[1]Multi-Field'!$E$106=[1]Lists!BF529,'[1]Multi-Field'!$F$106="undrained"),BH529,""))</f>
        <v/>
      </c>
      <c r="FK529" s="409" t="str">
        <f>IF(AND('[1]Multi-Field'!$E$107=[1]Lists!BF529,'[1]Multi-Field'!$F$107="Drained"),BI529,IF(AND('[1]Multi-Field'!$E$107=[1]Lists!BF529,'[1]Multi-Field'!$F$107="undrained"),BH529,""))</f>
        <v/>
      </c>
      <c r="FL529" s="409" t="str">
        <f>IF(AND('[1]Multi-Field'!$E$108=[1]Lists!BF529,'[1]Multi-Field'!$F$108="Drained"),BI529,IF(AND('[1]Multi-Field'!$E$108=[1]Lists!BF529,'[1]Multi-Field'!$F$108="undrained"),BH529,""))</f>
        <v/>
      </c>
      <c r="FM529" s="409" t="str">
        <f>IF(AND('[1]Multi-Field'!$E$109=[1]Lists!BF529,'[1]Multi-Field'!$F$109="Drained"),BI529,IF(AND('[1]Multi-Field'!$E$109=[1]Lists!BF529,'[1]Multi-Field'!$F$109="undrained"),BH529,""))</f>
        <v/>
      </c>
      <c r="FN529" s="409" t="str">
        <f>IF(AND('[1]Multi-Field'!$E$110=[1]Lists!BF529,'[1]Multi-Field'!$F$110="Drained"),BI529,IF(AND('[1]Multi-Field'!$E$110=[1]Lists!BF529,'[1]Multi-Field'!$F$110="undrained"),BH529,""))</f>
        <v/>
      </c>
      <c r="FO529" s="409" t="str">
        <f>IF(AND('[1]Multi-Field'!$E$111=[1]Lists!BF529,'[1]Multi-Field'!$F$111="Drained"),BI529,IF(AND('[1]Multi-Field'!$E$111=[1]Lists!BF529,'[1]Multi-Field'!$F$111="undrained"),BH529,""))</f>
        <v/>
      </c>
      <c r="FP529" s="409" t="str">
        <f>IF(AND('[1]Multi-Field'!$E$112=[1]Lists!BF529,'[1]Multi-Field'!$F$112="Drained"),BI529,IF(AND('[1]Multi-Field'!$E$112=[1]Lists!BF529,'[1]Multi-Field'!$F$112="undrained"),BH529,""))</f>
        <v/>
      </c>
      <c r="FQ529" s="409" t="str">
        <f>IF(AND('[1]Multi-Field'!$E$113=[1]Lists!BF529,'[1]Multi-Field'!$F$113="Drained"),BI529,IF(AND('[1]Multi-Field'!$E$113=[1]Lists!BF529,'[1]Multi-Field'!$F$113="undrained"),BH529,""))</f>
        <v/>
      </c>
      <c r="FR529" s="409" t="str">
        <f>IF(AND('[1]Multi-Field'!$E$114=[1]Lists!BF529,'[1]Multi-Field'!$F$114="Drained"),BI529,IF(AND('[1]Multi-Field'!$E$114=[1]Lists!BF529,'[1]Multi-Field'!$F$114="undrained"),BH529,""))</f>
        <v/>
      </c>
      <c r="FS529" s="409" t="str">
        <f>IF(AND('[1]Multi-Field'!$E$115=[1]Lists!BF529,'[1]Multi-Field'!$F$115="Drained"),BI529,IF(AND('[1]Multi-Field'!$E$115=[1]Lists!BF529,'[1]Multi-Field'!$F$115="undrained"),BH529,""))</f>
        <v/>
      </c>
      <c r="FT529" s="409" t="str">
        <f>IF(AND('[1]Multi-Field'!$E$116=[1]Lists!BF529,'[1]Multi-Field'!$F$116="Drained"),BI529,IF(AND('[1]Multi-Field'!$E$116=[1]Lists!BF529,'[1]Multi-Field'!$F$116="undrained"),BH529,""))</f>
        <v/>
      </c>
      <c r="FU529" s="409" t="str">
        <f>IF(AND('[1]Multi-Field'!$E$117=[1]Lists!BF529,'[1]Multi-Field'!$F$117="Drained"),BI529,IF(AND('[1]Multi-Field'!$E$117=[1]Lists!BF529,'[1]Multi-Field'!$F$117="undrained"),BH529,""))</f>
        <v/>
      </c>
      <c r="FV529" s="409" t="str">
        <f>IF(AND('[1]Multi-Field'!$E$118=[1]Lists!BF529,'[1]Multi-Field'!$F$118="Drained"),BI529,IF(AND('[1]Multi-Field'!$E$118=[1]Lists!BF529,'[1]Multi-Field'!$F$118="undrained"),BH529,""))</f>
        <v/>
      </c>
      <c r="FW529" s="409" t="str">
        <f>IF(AND('[1]Multi-Field'!$E$119=[1]Lists!BF529,'[1]Multi-Field'!$F$119="Drained"),BI529,IF(AND('[1]Multi-Field'!$E$119=[1]Lists!BF529,'[1]Multi-Field'!$F$119="undrained"),BH529,""))</f>
        <v/>
      </c>
      <c r="FX529" s="409" t="str">
        <f>IF(AND('[1]Multi-Field'!$E$120=[1]Lists!BF529,'[1]Multi-Field'!$F$120="Drained"),BI529,IF(AND('[1]Multi-Field'!$E$120=[1]Lists!BF529,'[1]Multi-Field'!$F$120="undrained"),BH529,""))</f>
        <v/>
      </c>
    </row>
    <row r="530" spans="1:180" ht="13.5" customHeight="1">
      <c r="A530" s="7" t="s">
        <v>616</v>
      </c>
      <c r="B530" s="7"/>
      <c r="C530" s="7"/>
      <c r="D530" s="8">
        <v>75</v>
      </c>
      <c r="E530" s="8">
        <f t="shared" si="74"/>
        <v>75</v>
      </c>
      <c r="F530" s="8">
        <f t="shared" si="75"/>
        <v>75</v>
      </c>
      <c r="G530" s="8">
        <v>75</v>
      </c>
      <c r="H530" s="8">
        <v>70</v>
      </c>
      <c r="I530" s="8">
        <f t="shared" si="78"/>
        <v>70</v>
      </c>
      <c r="J530" s="8">
        <f t="shared" si="79"/>
        <v>70</v>
      </c>
      <c r="K530" s="8">
        <v>70</v>
      </c>
      <c r="L530" s="8">
        <v>90</v>
      </c>
      <c r="M530" s="8">
        <f t="shared" si="76"/>
        <v>90</v>
      </c>
      <c r="N530" s="8">
        <f t="shared" si="77"/>
        <v>90</v>
      </c>
      <c r="O530" s="8">
        <v>90</v>
      </c>
      <c r="P530" s="391"/>
      <c r="Q530" s="83"/>
      <c r="R530" s="395"/>
      <c r="S530" s="395" t="str">
        <f t="shared" si="73"/>
        <v/>
      </c>
      <c r="T530" s="395"/>
      <c r="U530" s="396"/>
      <c r="BF530" s="411" t="s">
        <v>1693</v>
      </c>
      <c r="BG530" s="412">
        <v>4</v>
      </c>
      <c r="BH530" s="412">
        <v>4.5</v>
      </c>
      <c r="BI530" s="412">
        <v>4.5</v>
      </c>
      <c r="BJ530" s="409" t="e">
        <f>IF(AND('[1]Single Field'!#REF!=[1]Lists!BF530,'[1]Single Field'!#REF!="Drained"),"x",IF(AND('[1]Single Field'!#REF!=[1]Lists!BF530,'[1]Single Field'!#REF!="Undrained"),O,""))</f>
        <v>#REF!</v>
      </c>
      <c r="BK530" s="409" t="str">
        <f>IF(AND('[1]Multi-Field'!$E$3=[1]Lists!BF530,'[1]Multi-Field'!$F$3="Drained"),BI530,IF(AND('[1]Multi-Field'!$E$3=BF530,'[1]Multi-Field'!$F$3="undrained"),BH530,""))</f>
        <v/>
      </c>
      <c r="BL530" s="409" t="str">
        <f>IF(AND('[1]Multi-Field'!$E$4=BF530,'[1]Multi-Field'!$F$4="Drained"),BI530,IF(AND('[1]Multi-Field'!$E$4=BF530,'[1]Multi-Field'!$F$4="undrained"),BH530,""))</f>
        <v/>
      </c>
      <c r="BM530" s="409" t="str">
        <f>IF(AND('[1]Multi-Field'!$E$5=BF530,'[1]Multi-Field'!$F$5="Drained"),BI530,IF(AND('[1]Multi-Field'!$E$5=BF530,'[1]Multi-Field'!$F$5="undrained"),BH530,""))</f>
        <v/>
      </c>
      <c r="BN530" s="409" t="str">
        <f>IF(AND('[1]Multi-Field'!$E$6=BF530,'[1]Multi-Field'!$F$6="Drained"),BI530,IF(AND('[1]Multi-Field'!$E$6=BF530,'[1]Multi-Field'!$F$6="undrained"),BH530,""))</f>
        <v/>
      </c>
      <c r="BO530" s="409" t="str">
        <f>IF(AND('[1]Multi-Field'!$E$7=BF530,'[1]Multi-Field'!$F$7="Drained"),BI530,IF(AND('[1]Multi-Field'!$E$7=BF530,'[1]Multi-Field'!$F$7="undrained"),BH530,""))</f>
        <v/>
      </c>
      <c r="BP530" s="409" t="str">
        <f>IF(AND('[1]Multi-Field'!$E$8=BF530,'[1]Multi-Field'!$F$8="Drained"),BI530,IF(AND('[1]Multi-Field'!$E$8=BF530,'[1]Multi-Field'!$F$8="undrained"),BH530,""))</f>
        <v/>
      </c>
      <c r="BQ530" s="409" t="str">
        <f>IF(AND('[1]Multi-Field'!$E$9=BF530,'[1]Multi-Field'!$F$9="Drained"),BI530,IF(AND('[1]Multi-Field'!$E$9=BF530,'[1]Multi-Field'!$F$9="undrained"),BH530,""))</f>
        <v/>
      </c>
      <c r="BR530" s="409" t="str">
        <f>IF(AND('[1]Multi-Field'!$E$10=BF530,'[1]Multi-Field'!$F$10="Drained"),BI530,IF(AND('[1]Multi-Field'!$E$10=BF530,'[1]Multi-Field'!$F$10="undrained"),BH530,""))</f>
        <v/>
      </c>
      <c r="BS530" s="409" t="str">
        <f>IF(AND('[1]Multi-Field'!$E$11=BF530,'[1]Multi-Field'!$F$11="Drained"),BI530,IF(AND('[1]Multi-Field'!$E$11=BF530,'[1]Multi-Field'!$F$11="undrained"),BH530,""))</f>
        <v/>
      </c>
      <c r="BT530" s="409" t="str">
        <f>IF(AND('[1]Multi-Field'!$E$12=BF530,'[1]Multi-Field'!$F$12="Drained"),BI530,IF(AND('[1]Multi-Field'!$E$12=BF530,'[1]Multi-Field'!$F$12="undrained"),BH530,""))</f>
        <v/>
      </c>
      <c r="BU530" s="409" t="str">
        <f>IF(AND('[1]Multi-Field'!$E$13=BF530,'[1]Multi-Field'!$F$13="Drained"),BI530,IF(AND('[1]Multi-Field'!$E$3=BF530,'[1]Multi-Field'!$F$13="undrained"),BH530,""))</f>
        <v/>
      </c>
      <c r="BV530" s="409" t="str">
        <f>IF(AND('[1]Multi-Field'!$E$14=BF530,'[1]Multi-Field'!$F$14="Drained"),BI530,IF(AND('[1]Multi-Field'!$E$14=BF530,'[1]Multi-Field'!$F$14="undrained"),BH530,""))</f>
        <v/>
      </c>
      <c r="BW530" s="409" t="str">
        <f>IF(AND('[1]Multi-Field'!$E$15=BF530,'[1]Multi-Field'!$F$15="Drained"),BI530,IF(AND('[1]Multi-Field'!$E$15=BF530,'[1]Multi-Field'!$F$15="undrained"),BH530,""))</f>
        <v/>
      </c>
      <c r="BX530" s="409" t="str">
        <f>IF(AND('[1]Multi-Field'!$E$16=[1]Lists!BF530,'[1]Multi-Field'!$F$16="Drained"),BI530,IF(AND('[1]Multi-Field'!$E$16=[1]Lists!BF530,'[1]Multi-Field'!$F$16="undrained"),BH530,""))</f>
        <v/>
      </c>
      <c r="BY530" s="409" t="str">
        <f>IF(AND('[1]Multi-Field'!$E$17=[1]Lists!BF530,'[1]Multi-Field'!$F$17="Drained"),BI530,IF(AND('[1]Multi-Field'!$E$17=[1]Lists!BF530,'[1]Multi-Field'!$F$17="undrained"),BH530,""))</f>
        <v/>
      </c>
      <c r="BZ530" s="409" t="str">
        <f>IF(AND('[1]Multi-Field'!$E$18=[1]Lists!BF530,'[1]Multi-Field'!$F$18="Drained"),BI530,IF(AND('[1]Multi-Field'!$E$18=[1]Lists!BF530,'[1]Multi-Field'!$F$18="undrained"),BH530,""))</f>
        <v/>
      </c>
      <c r="CA530" s="409" t="str">
        <f>IF(AND('[1]Multi-Field'!$E$19=[1]Lists!BF530,'[1]Multi-Field'!$F$19="Drained"),BI530,IF(AND('[1]Multi-Field'!$E$19=[1]Lists!BF530,'[1]Multi-Field'!$F$19="undrained"),BH530,""))</f>
        <v/>
      </c>
      <c r="CB530" s="409" t="str">
        <f>IF(AND('[1]Multi-Field'!$E$20=[1]Lists!BF530,'[1]Multi-Field'!$F$20="Drained"),BI530,IF(AND('[1]Multi-Field'!$E$20=[1]Lists!BF530,'[1]Multi-Field'!$F$20="undrained"),BH530,""))</f>
        <v/>
      </c>
      <c r="CC530" s="409" t="str">
        <f>IF(AND('[1]Multi-Field'!$E$21=[1]Lists!BF530,'[1]Multi-Field'!$F$21="Drained"),BI530,IF(AND('[1]Multi-Field'!$E$21=[1]Lists!BF530,'[1]Multi-Field'!$F$21="undrained"),BH530,""))</f>
        <v/>
      </c>
      <c r="CD530" s="409" t="str">
        <f>IF(AND('[1]Multi-Field'!$E$22=[1]Lists!BF530,'[1]Multi-Field'!$F$22="Drained"),BI530,IF(AND('[1]Multi-Field'!$E$22=[1]Lists!BF530,'[1]Multi-Field'!$F$22="undrained"),BH530,""))</f>
        <v/>
      </c>
      <c r="CE530" s="409" t="str">
        <f>IF(AND('[1]Multi-Field'!$E$23=[1]Lists!BF530,'[1]Multi-Field'!$F$23="Drained"),BI530,IF(AND('[1]Multi-Field'!$E$23=[1]Lists!BF530,'[1]Multi-Field'!$F$23="undrained"),BH530,""))</f>
        <v/>
      </c>
      <c r="CF530" s="409" t="str">
        <f>IF(AND('[1]Multi-Field'!$E$24=[1]Lists!BF530,'[1]Multi-Field'!$F$24="Drained"),BI530,IF(AND('[1]Multi-Field'!$E$24=[1]Lists!BF530,'[1]Multi-Field'!$F$24="undrained"),BH530,""))</f>
        <v/>
      </c>
      <c r="CG530" s="409" t="str">
        <f>IF(AND('[1]Multi-Field'!$E$25=[1]Lists!BF530,'[1]Multi-Field'!$F$25="Drained"),BI530,IF(AND('[1]Multi-Field'!$E$25=[1]Lists!BF530,'[1]Multi-Field'!$F$25="undrained"),BH530,""))</f>
        <v/>
      </c>
      <c r="CH530" s="409" t="str">
        <f>IF(AND('[1]Multi-Field'!$E$26=[1]Lists!BF530,'[1]Multi-Field'!$F$26="Drained"),BI530,IF(AND('[1]Multi-Field'!$E$26=[1]Lists!BF530,'[1]Multi-Field'!$F$26="undrained"),BH530,""))</f>
        <v/>
      </c>
      <c r="CI530" s="409" t="str">
        <f>IF(AND('[1]Multi-Field'!$E$27=[1]Lists!BF530,'[1]Multi-Field'!$F$27="Drained"),BI530,IF(AND('[1]Multi-Field'!$E$27=[1]Lists!BF530,'[1]Multi-Field'!$F$27="undrained"),BH530,""))</f>
        <v/>
      </c>
      <c r="CJ530" s="409" t="str">
        <f>IF(AND('[1]Multi-Field'!$E$28=[1]Lists!BF530,'[1]Multi-Field'!$F$28="Drained"),BI530,IF(AND('[1]Multi-Field'!$E$28=[1]Lists!BF530,'[1]Multi-Field'!$F$28="undrained"),BH530,""))</f>
        <v/>
      </c>
      <c r="CK530" s="409" t="str">
        <f>IF(AND('[1]Multi-Field'!$E$29=[1]Lists!BF530,'[1]Multi-Field'!$F$29="Drained"),BI530,IF(AND('[1]Multi-Field'!$E$29=[1]Lists!BF530,'[1]Multi-Field'!$F$29="undrained"),BH530,""))</f>
        <v/>
      </c>
      <c r="CL530" s="409" t="str">
        <f>IF(AND('[1]Multi-Field'!$E$30=[1]Lists!BF530,'[1]Multi-Field'!$F$30="Drained"),BI530,IF(AND('[1]Multi-Field'!$E$30=[1]Lists!BF530,'[1]Multi-Field'!$F$30="undrained"),BH530,""))</f>
        <v/>
      </c>
      <c r="CM530" s="409" t="str">
        <f>IF(AND('[1]Multi-Field'!$E$31=[1]Lists!BF530,'[1]Multi-Field'!$F$31="Drained"),BI530,IF(AND('[1]Multi-Field'!$E$31=[1]Lists!BF530,'[1]Multi-Field'!$F$31="undrained"),BH530,""))</f>
        <v/>
      </c>
      <c r="CN530" s="409" t="str">
        <f>IF(AND('[1]Multi-Field'!$E$32=[1]Lists!BF530,'[1]Multi-Field'!$F$32="Drained"),BI530,IF(AND('[1]Multi-Field'!$E$32=[1]Lists!BF530,'[1]Multi-Field'!$F$32="undrained"),BH530,""))</f>
        <v/>
      </c>
      <c r="CO530" s="409" t="str">
        <f>IF(AND('[1]Multi-Field'!$E$33=[1]Lists!BF530,'[1]Multi-Field'!$F$33="Drained"),BI530,IF(AND('[1]Multi-Field'!$E$33=[1]Lists!BF530,'[1]Multi-Field'!$F$33="undrained"),BH530,""))</f>
        <v/>
      </c>
      <c r="CP530" s="409" t="str">
        <f>IF(AND('[1]Multi-Field'!$E$34=[1]Lists!BF530,'[1]Multi-Field'!$F$34="Drained"),BI530,IF(AND('[1]Multi-Field'!$E$34=[1]Lists!BF530,'[1]Multi-Field'!$F$34="undrained"),BH530,""))</f>
        <v/>
      </c>
      <c r="CQ530" s="409" t="str">
        <f>IF(AND('[1]Multi-Field'!$E$35=[1]Lists!BF530,'[1]Multi-Field'!$F$35="Drained"),BI530,IF(AND('[1]Multi-Field'!$E$35=[1]Lists!BF530,'[1]Multi-Field'!$F$35="undrained"),BH530,""))</f>
        <v/>
      </c>
      <c r="CR530" s="409" t="str">
        <f>IF(AND('[1]Multi-Field'!$E$36=[1]Lists!BF530,'[1]Multi-Field'!$F$36="Drained"),BI530,IF(AND('[1]Multi-Field'!$E$36=[1]Lists!BF530,'[1]Multi-Field'!$F$36="undrained"),BH530,""))</f>
        <v/>
      </c>
      <c r="CS530" s="409" t="str">
        <f>IF(AND('[1]Multi-Field'!$E$37=[1]Lists!BF530,'[1]Multi-Field'!$F$37="Drained"),BI530,IF(AND('[1]Multi-Field'!$E$37=[1]Lists!BF530,'[1]Multi-Field'!$F$37="undrained"),BH530,""))</f>
        <v/>
      </c>
      <c r="CT530" s="409" t="str">
        <f>IF(AND('[1]Multi-Field'!$E$38=[1]Lists!BF530,'[1]Multi-Field'!$F$38="Drained"),BI530,IF(AND('[1]Multi-Field'!$E$38=[1]Lists!BF530,'[1]Multi-Field'!$F$38="undrained"),BH530,""))</f>
        <v/>
      </c>
      <c r="CU530" s="409" t="str">
        <f>IF(AND('[1]Multi-Field'!$E$39=[1]Lists!BF530,'[1]Multi-Field'!$F$39="Drained"),BI530,IF(AND('[1]Multi-Field'!$E$39=[1]Lists!BF530,'[1]Multi-Field'!$F$39="undrained"),BH530,""))</f>
        <v/>
      </c>
      <c r="CV530" s="409" t="str">
        <f>IF(AND('[1]Multi-Field'!$E$40=[1]Lists!BF530,'[1]Multi-Field'!$F$40="Drained"),BI530,IF(AND('[1]Multi-Field'!$E$40=[1]Lists!BF530,'[1]Multi-Field'!$F$40="undrained"),BH530,""))</f>
        <v/>
      </c>
      <c r="CW530" s="409" t="str">
        <f>IF(AND('[1]Multi-Field'!$E$41=[1]Lists!BF530,'[1]Multi-Field'!$F$40="Drained"),BI530,IF(AND('[1]Multi-Field'!$E$40=[1]Lists!BF530,'[1]Multi-Field'!$F$40="undrained"),BH530,""))</f>
        <v/>
      </c>
      <c r="CX530" s="409" t="str">
        <f>IF(AND('[1]Multi-Field'!$E$42=[1]Lists!BF530,'[1]Multi-Field'!$F$42="Drained"),BI530,IF(AND('[1]Multi-Field'!$E$42=[1]Lists!BF530,'[1]Multi-Field'!$F$42="undrained"),BH530,""))</f>
        <v/>
      </c>
      <c r="CY530" s="409" t="str">
        <f>IF(AND('[1]Multi-Field'!$E$43=[1]Lists!BF530,'[1]Multi-Field'!$F$43="Drained"),BI530,IF(AND('[1]Multi-Field'!$E$43=[1]Lists!BF530,'[1]Multi-Field'!$F$43="undrained"),BH530,""))</f>
        <v/>
      </c>
      <c r="CZ530" s="409" t="str">
        <f>IF(AND('[1]Multi-Field'!$E$44=[1]Lists!BF530,'[1]Multi-Field'!$F$44="Drained"),BI530,IF(AND('[1]Multi-Field'!$E$44=[1]Lists!BF530,'[1]Multi-Field'!$F$44="undrained"),BH530,""))</f>
        <v/>
      </c>
      <c r="DA530" s="409" t="str">
        <f>IF(AND('[1]Multi-Field'!$E$45=[1]Lists!BF530,'[1]Multi-Field'!$F$45="Drained"),BI530,IF(AND('[1]Multi-Field'!$E$45=[1]Lists!BF530,'[1]Multi-Field'!$F$45="undrained"),BH530,""))</f>
        <v/>
      </c>
      <c r="DB530" s="409" t="str">
        <f>IF(AND('[1]Multi-Field'!$E$46=[1]Lists!BF530,'[1]Multi-Field'!$F$46="Drained"),BI530,IF(AND('[1]Multi-Field'!$E$46=[1]Lists!BF530,'[1]Multi-Field'!$F$46="undrained"),BH530,""))</f>
        <v/>
      </c>
      <c r="DC530" s="409" t="str">
        <f>IF(AND('[1]Multi-Field'!$E$47=[1]Lists!BF530,'[1]Multi-Field'!$F$47="Drained"),BI530,IF(AND('[1]Multi-Field'!$E$47=[1]Lists!BF530,'[1]Multi-Field'!$F$47="undrained"),BH530,""))</f>
        <v/>
      </c>
      <c r="DD530" s="409" t="str">
        <f>IF(AND('[1]Multi-Field'!$E$48=[1]Lists!BF530,'[1]Multi-Field'!$F$48="Drained"),BI530,IF(AND('[1]Multi-Field'!$E$48=[1]Lists!BF530,'[1]Multi-Field'!$F$48="undrained"),BH530,""))</f>
        <v/>
      </c>
      <c r="DE530" s="409" t="str">
        <f>IF(AND('[1]Multi-Field'!$E$49=[1]Lists!BF530,'[1]Multi-Field'!$F$49="Drained"),BI530,IF(AND('[1]Multi-Field'!$E$49=[1]Lists!BF530,'[1]Multi-Field'!$F$9="undrained"),BH530,""))</f>
        <v/>
      </c>
      <c r="DF530" s="409" t="str">
        <f>IF(AND('[1]Multi-Field'!$E$50=[1]Lists!BF530,'[1]Multi-Field'!$F$50="Drained"),BI530,IF(AND('[1]Multi-Field'!$E$50=[1]Lists!BF530,'[1]Multi-Field'!$F$50="undrained"),BH530,""))</f>
        <v/>
      </c>
      <c r="DG530" s="409" t="str">
        <f>IF(AND('[1]Multi-Field'!$E$51=[1]Lists!BF530,'[1]Multi-Field'!$F$51="Drained"),BI530,IF(AND('[1]Multi-Field'!$E$51=[1]Lists!BF530,'[1]Multi-Field'!$F$51="undrained"),BH530,""))</f>
        <v/>
      </c>
      <c r="DH530" s="409" t="str">
        <f>IF(AND('[1]Multi-Field'!$E$52=[1]Lists!BF530,'[1]Multi-Field'!$F$52="Drained"),BI530,IF(AND('[1]Multi-Field'!$E$52=[1]Lists!BF530,'[1]Multi-Field'!$F$52="undrained"),BH530,""))</f>
        <v/>
      </c>
      <c r="DI530" s="409" t="str">
        <f>IF(AND('[1]Multi-Field'!$E$53=[1]Lists!BF530,'[1]Multi-Field'!$F$53="Drained"),BI530,IF(AND('[1]Multi-Field'!$E$53=[1]Lists!BF530,'[1]Multi-Field'!$F$53="undrained"),BH530,""))</f>
        <v/>
      </c>
      <c r="DJ530" s="409" t="str">
        <f>IF(AND('[1]Multi-Field'!$E$54=[1]Lists!BF530,'[1]Multi-Field'!$F$54="Drained"),BI530,IF(AND('[1]Multi-Field'!$E$54=[1]Lists!BF530,'[1]Multi-Field'!$F$54="undrained"),BH530,""))</f>
        <v/>
      </c>
      <c r="DK530" s="409" t="str">
        <f>IF(AND('[1]Multi-Field'!$E$55=[1]Lists!BF530,'[1]Multi-Field'!$F$55="Drained"),BI530,IF(AND('[1]Multi-Field'!$E$55=[1]Lists!BF530,'[1]Multi-Field'!$F$55="undrained"),BH530,""))</f>
        <v/>
      </c>
      <c r="DL530" s="409" t="str">
        <f>IF(AND('[1]Multi-Field'!$E$56=[1]Lists!BF530,'[1]Multi-Field'!$F$56="Drained"),BI530,IF(AND('[1]Multi-Field'!$E$56=[1]Lists!BF530,'[1]Multi-Field'!$F$56="undrained"),BH530,""))</f>
        <v/>
      </c>
      <c r="DM530" s="409" t="str">
        <f>IF(AND('[1]Multi-Field'!$E$57=[1]Lists!BF530,'[1]Multi-Field'!$F$57="Drained"),BI530,IF(AND('[1]Multi-Field'!$E$57=[1]Lists!BF530,'[1]Multi-Field'!$F$57="undrained"),BH530,""))</f>
        <v/>
      </c>
      <c r="DN530" s="409" t="str">
        <f>IF(AND('[1]Multi-Field'!$E$58=[1]Lists!BF530,'[1]Multi-Field'!$F$58="Drained"),BI530,IF(AND('[1]Multi-Field'!$E$58=[1]Lists!BF530,'[1]Multi-Field'!$F$58="undrained"),BH530,""))</f>
        <v/>
      </c>
      <c r="DO530" s="409" t="str">
        <f>IF(AND('[1]Multi-Field'!$E$59=[1]Lists!BF530,'[1]Multi-Field'!$F$59="Drained"),BI530,IF(AND('[1]Multi-Field'!$E$59=[1]Lists!BF530,'[1]Multi-Field'!$F$59="undrained"),BH530,""))</f>
        <v/>
      </c>
      <c r="DP530" s="409" t="str">
        <f>IF(AND('[1]Multi-Field'!$E$60=[1]Lists!BF530,'[1]Multi-Field'!$F$60="Drained"),BI530,IF(AND('[1]Multi-Field'!$E$60=[1]Lists!BF530,'[1]Multi-Field'!$F$60="undrained"),BH530,""))</f>
        <v/>
      </c>
      <c r="DQ530" s="409" t="str">
        <f>IF(AND('[1]Multi-Field'!$E$61=[1]Lists!BF530,'[1]Multi-Field'!$F$61="Drained"),BI530,IF(AND('[1]Multi-Field'!$E$61=[1]Lists!BF530,'[1]Multi-Field'!$F$61="undrained"),BH530,""))</f>
        <v/>
      </c>
      <c r="DR530" s="409" t="str">
        <f>IF(AND('[1]Multi-Field'!$E$62=[1]Lists!BF530,'[1]Multi-Field'!$F$62="Drained"),BI530,IF(AND('[1]Multi-Field'!$E$62=[1]Lists!BF530,'[1]Multi-Field'!$F$62="undrained"),BH530,""))</f>
        <v/>
      </c>
      <c r="DS530" s="409" t="str">
        <f>IF(AND('[1]Multi-Field'!$E$63=[1]Lists!BF530,'[1]Multi-Field'!$F$63="Drained"),BI530,IF(AND('[1]Multi-Field'!$E$63=[1]Lists!BF530,'[1]Multi-Field'!$F$63="undrained"),BH530,""))</f>
        <v/>
      </c>
      <c r="DT530" s="409" t="str">
        <f>IF(AND('[1]Multi-Field'!$E$64=[1]Lists!BF530,'[1]Multi-Field'!$F$64="Drained"),BI530,IF(AND('[1]Multi-Field'!$E$64=[1]Lists!BF530,'[1]Multi-Field'!$F$64="undrained"),BH530,""))</f>
        <v/>
      </c>
      <c r="DU530" s="409" t="str">
        <f>IF(AND('[1]Multi-Field'!$E$65=[1]Lists!BF530,'[1]Multi-Field'!$F$65="Drained"),BI530,IF(AND('[1]Multi-Field'!$E$65=[1]Lists!BF530,'[1]Multi-Field'!$F$65="undrained"),BH530,""))</f>
        <v/>
      </c>
      <c r="DV530" s="409" t="str">
        <f>IF(AND('[1]Multi-Field'!$E$66=[1]Lists!BF530,'[1]Multi-Field'!$F$66="Drained"),BI530,IF(AND('[1]Multi-Field'!$E$66=[1]Lists!BF530,'[1]Multi-Field'!$F$66="undrained"),BH530,""))</f>
        <v/>
      </c>
      <c r="DW530" s="409" t="str">
        <f>IF(AND('[1]Multi-Field'!$E$67=[1]Lists!BF530,'[1]Multi-Field'!$F$67="Drained"),BI530,IF(AND('[1]Multi-Field'!$E$67=[1]Lists!BF530,'[1]Multi-Field'!$F$67="undrained"),BH530,""))</f>
        <v/>
      </c>
      <c r="DX530" s="409" t="str">
        <f>IF(AND('[1]Multi-Field'!$E$68=[1]Lists!BF530,'[1]Multi-Field'!$F$68="Drained"),BI530,IF(AND('[1]Multi-Field'!$E$68=[1]Lists!BF530,'[1]Multi-Field'!$F$68="undrained"),BH530,""))</f>
        <v/>
      </c>
      <c r="DY530" s="409" t="str">
        <f>IF(AND('[1]Multi-Field'!$E$69=[1]Lists!BF530,'[1]Multi-Field'!$F$69="Drained"),BI530,IF(AND('[1]Multi-Field'!$E$69=[1]Lists!BF530,'[1]Multi-Field'!$F$69="undrained"),BH530,""))</f>
        <v/>
      </c>
      <c r="DZ530" s="409" t="str">
        <f>IF(AND('[1]Multi-Field'!$E$70=[1]Lists!BF530,'[1]Multi-Field'!$F$70="Drained"),BI530,IF(AND('[1]Multi-Field'!$E$70=[1]Lists!BF530,'[1]Multi-Field'!$F$70="undrained"),BH530,""))</f>
        <v/>
      </c>
      <c r="EA530" s="409" t="str">
        <f>IF(AND('[1]Multi-Field'!$E$71=[1]Lists!BF530,'[1]Multi-Field'!$F$71="Drained"),BI530,IF(AND('[1]Multi-Field'!$E$71=[1]Lists!BF530,'[1]Multi-Field'!$F$71="undrained"),BH530,""))</f>
        <v/>
      </c>
      <c r="EB530" s="409" t="str">
        <f>IF(AND('[1]Multi-Field'!$E$72=[1]Lists!BF530,'[1]Multi-Field'!$F$72="Drained"),BI530,IF(AND('[1]Multi-Field'!$E$72=[1]Lists!BF530,'[1]Multi-Field'!$F$72="undrained"),BH530,""))</f>
        <v/>
      </c>
      <c r="EC530" s="409" t="str">
        <f>IF(AND('[1]Multi-Field'!$E$73=[1]Lists!BF530,'[1]Multi-Field'!$F$73="Drained"),BI530,IF(AND('[1]Multi-Field'!$E$73=[1]Lists!BF530,'[1]Multi-Field'!$F$73="undrained"),BH530,""))</f>
        <v/>
      </c>
      <c r="ED530" s="409" t="str">
        <f>IF(AND('[1]Multi-Field'!$E$74=[1]Lists!BF530,'[1]Multi-Field'!$F$74="Drained"),BI530,IF(AND('[1]Multi-Field'!$E$74=[1]Lists!BF530,'[1]Multi-Field'!$F$74="undrained"),BH530,""))</f>
        <v/>
      </c>
      <c r="EE530" s="409" t="str">
        <f>IF(AND('[1]Multi-Field'!$E$75=[1]Lists!BF530,'[1]Multi-Field'!$F$75="Drained"),BI530,IF(AND('[1]Multi-Field'!$E$75=[1]Lists!BF530,'[1]Multi-Field'!$F$75="undrained"),BH530,""))</f>
        <v/>
      </c>
      <c r="EF530" s="409" t="str">
        <f>IF(AND('[1]Multi-Field'!$E$76=[1]Lists!BF530,'[1]Multi-Field'!$F$76="Drained"),BI530,IF(AND('[1]Multi-Field'!$E$76=[1]Lists!BF530,'[1]Multi-Field'!$F$6="undrained"),BH530,""))</f>
        <v/>
      </c>
      <c r="EG530" s="409" t="str">
        <f>IF(AND('[1]Multi-Field'!$E$77=[1]Lists!BF530,'[1]Multi-Field'!$F$77="Drained"),BI530,IF(AND('[1]Multi-Field'!$E$77=[1]Lists!BF530,'[1]Multi-Field'!$F$77="undrained"),BH530,""))</f>
        <v/>
      </c>
      <c r="EH530" s="409" t="str">
        <f>IF(AND('[1]Multi-Field'!$E$78=[1]Lists!BF530,'[1]Multi-Field'!$F$78="Drained"),BI530,IF(AND('[1]Multi-Field'!$E$78=[1]Lists!BF530,'[1]Multi-Field'!$F$78="undrained"),BH530,""))</f>
        <v/>
      </c>
      <c r="EI530" s="409" t="str">
        <f>IF(AND('[1]Multi-Field'!$E$79=[1]Lists!BF530,'[1]Multi-Field'!$F$79="Drained"),BI530,IF(AND('[1]Multi-Field'!$E$79=[1]Lists!BF530,'[1]Multi-Field'!$F$79="undrained"),BH530,""))</f>
        <v/>
      </c>
      <c r="EJ530" s="409" t="str">
        <f>IF(AND('[1]Multi-Field'!$E$80=[1]Lists!BF530,'[1]Multi-Field'!$F$80="Drained"),BI530,IF(AND('[1]Multi-Field'!$E$80=[1]Lists!BF530,'[1]Multi-Field'!$F$80="undrained"),BH530,""))</f>
        <v/>
      </c>
      <c r="EK530" s="409" t="str">
        <f>IF(AND('[1]Multi-Field'!$E$81=[1]Lists!BF530,'[1]Multi-Field'!$F$81="Drained"),BI530,IF(AND('[1]Multi-Field'!$E$81=[1]Lists!BF530,'[1]Multi-Field'!$F$81="undrained"),BH530,""))</f>
        <v/>
      </c>
      <c r="EL530" s="409" t="str">
        <f>IF(AND('[1]Multi-Field'!$E$82=[1]Lists!BF530,'[1]Multi-Field'!$F$82="Drained"),BI530,IF(AND('[1]Multi-Field'!$E$82=[1]Lists!BF530,'[1]Multi-Field'!$F$82="undrained"),BH530,""))</f>
        <v/>
      </c>
      <c r="EM530" s="409" t="str">
        <f>IF(AND('[1]Multi-Field'!$E$83=[1]Lists!BF530,'[1]Multi-Field'!$F$83="Drained"),BI530,IF(AND('[1]Multi-Field'!$E$83=[1]Lists!BF530,'[1]Multi-Field'!$F$83="undrained"),BH530,""))</f>
        <v/>
      </c>
      <c r="EN530" s="409" t="str">
        <f>IF(AND('[1]Multi-Field'!$E$84=[1]Lists!BF530,'[1]Multi-Field'!$F$84="Drained"),BI530,IF(AND('[1]Multi-Field'!$E$84=[1]Lists!BF530,'[1]Multi-Field'!$F$84="undrained"),BH530,""))</f>
        <v/>
      </c>
      <c r="EO530" s="409" t="str">
        <f>IF(AND('[1]Multi-Field'!$E$85=[1]Lists!BF530,'[1]Multi-Field'!$F$85="Drained"),BI530,IF(AND('[1]Multi-Field'!$E$85=[1]Lists!BF530,'[1]Multi-Field'!$F$85="undrained"),BH530,""))</f>
        <v/>
      </c>
      <c r="EP530" s="409" t="str">
        <f>IF(AND('[1]Multi-Field'!$E$86=[1]Lists!BF530,'[1]Multi-Field'!$F$86="Drained"),BI530,IF(AND('[1]Multi-Field'!$E$86=[1]Lists!BF530,'[1]Multi-Field'!$F$86="undrained"),BH530,""))</f>
        <v/>
      </c>
      <c r="EQ530" s="409" t="str">
        <f>IF(AND('[1]Multi-Field'!$E$87=[1]Lists!BF530,'[1]Multi-Field'!$F$87="Drained"),BI530,IF(AND('[1]Multi-Field'!$E$87=[1]Lists!BF530,'[1]Multi-Field'!$F$87="undrained"),BH530,""))</f>
        <v/>
      </c>
      <c r="ER530" s="409" t="str">
        <f>IF(AND('[1]Multi-Field'!$E$88=[1]Lists!BF530,'[1]Multi-Field'!$F$88="Drained"),BI530,IF(AND('[1]Multi-Field'!$E$88=[1]Lists!BF530,'[1]Multi-Field'!$F$88="undrained"),BH530,""))</f>
        <v/>
      </c>
      <c r="ES530" s="409" t="str">
        <f>IF(AND('[1]Multi-Field'!$E$89=[1]Lists!BF530,'[1]Multi-Field'!$F$89="Drained"),BI530,IF(AND('[1]Multi-Field'!$E$89=[1]Lists!BF530,'[1]Multi-Field'!$F$89="undrained"),BH530,""))</f>
        <v/>
      </c>
      <c r="ET530" s="409" t="str">
        <f>IF(AND('[1]Multi-Field'!$E$90=[1]Lists!BF530,'[1]Multi-Field'!$F$90="Drained"),BI530,IF(AND('[1]Multi-Field'!$E$90=[1]Lists!BF530,'[1]Multi-Field'!$F$90="undrained"),BH530,""))</f>
        <v/>
      </c>
      <c r="EU530" s="409" t="str">
        <f>IF(AND('[1]Multi-Field'!$E$91=[1]Lists!BF530,'[1]Multi-Field'!$F$91="Drained"),BI530,IF(AND('[1]Multi-Field'!$E$91=[1]Lists!BF530,'[1]Multi-Field'!$F$91="undrained"),BH530,""))</f>
        <v/>
      </c>
      <c r="EV530" s="409" t="str">
        <f>IF(AND('[1]Multi-Field'!$E$92=[1]Lists!BF530,'[1]Multi-Field'!$F$92="Drained"),BI530,IF(AND('[1]Multi-Field'!$E$92=[1]Lists!BF530,'[1]Multi-Field'!$F$92="undrained"),BH530,""))</f>
        <v/>
      </c>
      <c r="EW530" s="409" t="str">
        <f>IF(AND('[1]Multi-Field'!$E$93=[1]Lists!BF530,'[1]Multi-Field'!$F$93="Drained"),BI530,IF(AND('[1]Multi-Field'!$E$93=[1]Lists!BF530,'[1]Multi-Field'!$F$93="undrained"),BH530,""))</f>
        <v/>
      </c>
      <c r="EX530" s="409" t="str">
        <f>IF(AND('[1]Multi-Field'!$E$94=[1]Lists!BF530,'[1]Multi-Field'!$F$94="Drained"),BI530,IF(AND('[1]Multi-Field'!$E$94=[1]Lists!BF530,'[1]Multi-Field'!$F$94="undrained"),BH530,""))</f>
        <v/>
      </c>
      <c r="EY530" s="409" t="str">
        <f>IF(AND('[1]Multi-Field'!$E$95=[1]Lists!BF530,'[1]Multi-Field'!$F$95="Drained"),BI530,IF(AND('[1]Multi-Field'!$E$95=[1]Lists!BF530,'[1]Multi-Field'!$F$95="undrained"),BH530,""))</f>
        <v/>
      </c>
      <c r="EZ530" s="409" t="str">
        <f>IF(AND('[1]Multi-Field'!$E$96=[1]Lists!BF530,'[1]Multi-Field'!$F$96="Drained"),BI530,IF(AND('[1]Multi-Field'!$E$96=[1]Lists!BF530,'[1]Multi-Field'!$F$96="undrained"),BH530,""))</f>
        <v/>
      </c>
      <c r="FA530" s="409" t="str">
        <f>IF(AND('[1]Multi-Field'!$E$97=[1]Lists!BF530,'[1]Multi-Field'!$F$97="Drained"),BI530,IF(AND('[1]Multi-Field'!$E$97=[1]Lists!BF530,'[1]Multi-Field'!$F$97="undrained"),BH530,""))</f>
        <v/>
      </c>
      <c r="FB530" s="409" t="str">
        <f>IF(AND('[1]Multi-Field'!$E$98=[1]Lists!BF530,'[1]Multi-Field'!$F$98="Drained"),BI530,IF(AND('[1]Multi-Field'!$E$98=[1]Lists!BF530,'[1]Multi-Field'!$F$98="undrained"),BH530,""))</f>
        <v/>
      </c>
      <c r="FC530" s="409" t="str">
        <f>IF(AND('[1]Multi-Field'!$E$99=[1]Lists!BF530,'[1]Multi-Field'!$F$99="Drained"),BI530,IF(AND('[1]Multi-Field'!$E$99=[1]Lists!BF530,'[1]Multi-Field'!$F$99="undrained"),BH530,""))</f>
        <v/>
      </c>
      <c r="FD530" s="409" t="str">
        <f>IF(AND('[1]Multi-Field'!$E$100=[1]Lists!BF530,'[1]Multi-Field'!$F$100="Drained"),BI530,IF(AND('[1]Multi-Field'!$E$100=[1]Lists!BF530,'[1]Multi-Field'!$F$100="undrained"),BH530,""))</f>
        <v/>
      </c>
      <c r="FE530" s="409" t="str">
        <f>IF(AND('[1]Multi-Field'!$E$101=[1]Lists!BF530,'[1]Multi-Field'!$F$101="Drained"),BI530,IF(AND('[1]Multi-Field'!$E$101=[1]Lists!BF530,'[1]Multi-Field'!$F$101="undrained"),BH530,""))</f>
        <v/>
      </c>
      <c r="FF530" s="409" t="str">
        <f>IF(AND('[1]Multi-Field'!$E$102=[1]Lists!BF530,'[1]Multi-Field'!$F$102="Drained"),BI530,IF(AND('[1]Multi-Field'!$E$102=[1]Lists!BF530,'[1]Multi-Field'!$F$102="undrained"),BH530,""))</f>
        <v/>
      </c>
      <c r="FG530" s="409" t="str">
        <f>IF(AND('[1]Multi-Field'!$E$103=[1]Lists!BF530,'[1]Multi-Field'!$F$103="Drained"),BI530,IF(AND('[1]Multi-Field'!$E$103=[1]Lists!BF530,'[1]Multi-Field'!$F$103="undrained"),BH530,""))</f>
        <v/>
      </c>
      <c r="FH530" s="409" t="str">
        <f>IF(AND('[1]Multi-Field'!$E$104=[1]Lists!BF530,'[1]Multi-Field'!$F$104="Drained"),BI530,IF(AND('[1]Multi-Field'!$E$104=[1]Lists!BF530,'[1]Multi-Field'!$F$104="undrained"),BH530,""))</f>
        <v/>
      </c>
      <c r="FI530" s="409" t="str">
        <f>IF(AND('[1]Multi-Field'!$E$105=[1]Lists!BF530,'[1]Multi-Field'!$F$105="Drained"),BI530,IF(AND('[1]Multi-Field'!$E$105=[1]Lists!BF530,'[1]Multi-Field'!$F$105="undrained"),BH530,""))</f>
        <v/>
      </c>
      <c r="FJ530" s="409" t="str">
        <f>IF(AND('[1]Multi-Field'!$E$106=[1]Lists!BF530,'[1]Multi-Field'!$F$106="Drained"),BI530,IF(AND('[1]Multi-Field'!$E$106=[1]Lists!BF530,'[1]Multi-Field'!$F$106="undrained"),BH530,""))</f>
        <v/>
      </c>
      <c r="FK530" s="409" t="str">
        <f>IF(AND('[1]Multi-Field'!$E$107=[1]Lists!BF530,'[1]Multi-Field'!$F$107="Drained"),BI530,IF(AND('[1]Multi-Field'!$E$107=[1]Lists!BF530,'[1]Multi-Field'!$F$107="undrained"),BH530,""))</f>
        <v/>
      </c>
      <c r="FL530" s="409" t="str">
        <f>IF(AND('[1]Multi-Field'!$E$108=[1]Lists!BF530,'[1]Multi-Field'!$F$108="Drained"),BI530,IF(AND('[1]Multi-Field'!$E$108=[1]Lists!BF530,'[1]Multi-Field'!$F$108="undrained"),BH530,""))</f>
        <v/>
      </c>
      <c r="FM530" s="409" t="str">
        <f>IF(AND('[1]Multi-Field'!$E$109=[1]Lists!BF530,'[1]Multi-Field'!$F$109="Drained"),BI530,IF(AND('[1]Multi-Field'!$E$109=[1]Lists!BF530,'[1]Multi-Field'!$F$109="undrained"),BH530,""))</f>
        <v/>
      </c>
      <c r="FN530" s="409" t="str">
        <f>IF(AND('[1]Multi-Field'!$E$110=[1]Lists!BF530,'[1]Multi-Field'!$F$110="Drained"),BI530,IF(AND('[1]Multi-Field'!$E$110=[1]Lists!BF530,'[1]Multi-Field'!$F$110="undrained"),BH530,""))</f>
        <v/>
      </c>
      <c r="FO530" s="409" t="str">
        <f>IF(AND('[1]Multi-Field'!$E$111=[1]Lists!BF530,'[1]Multi-Field'!$F$111="Drained"),BI530,IF(AND('[1]Multi-Field'!$E$111=[1]Lists!BF530,'[1]Multi-Field'!$F$111="undrained"),BH530,""))</f>
        <v/>
      </c>
      <c r="FP530" s="409" t="str">
        <f>IF(AND('[1]Multi-Field'!$E$112=[1]Lists!BF530,'[1]Multi-Field'!$F$112="Drained"),BI530,IF(AND('[1]Multi-Field'!$E$112=[1]Lists!BF530,'[1]Multi-Field'!$F$112="undrained"),BH530,""))</f>
        <v/>
      </c>
      <c r="FQ530" s="409" t="str">
        <f>IF(AND('[1]Multi-Field'!$E$113=[1]Lists!BF530,'[1]Multi-Field'!$F$113="Drained"),BI530,IF(AND('[1]Multi-Field'!$E$113=[1]Lists!BF530,'[1]Multi-Field'!$F$113="undrained"),BH530,""))</f>
        <v/>
      </c>
      <c r="FR530" s="409" t="str">
        <f>IF(AND('[1]Multi-Field'!$E$114=[1]Lists!BF530,'[1]Multi-Field'!$F$114="Drained"),BI530,IF(AND('[1]Multi-Field'!$E$114=[1]Lists!BF530,'[1]Multi-Field'!$F$114="undrained"),BH530,""))</f>
        <v/>
      </c>
      <c r="FS530" s="409" t="str">
        <f>IF(AND('[1]Multi-Field'!$E$115=[1]Lists!BF530,'[1]Multi-Field'!$F$115="Drained"),BI530,IF(AND('[1]Multi-Field'!$E$115=[1]Lists!BF530,'[1]Multi-Field'!$F$115="undrained"),BH530,""))</f>
        <v/>
      </c>
      <c r="FT530" s="409" t="str">
        <f>IF(AND('[1]Multi-Field'!$E$116=[1]Lists!BF530,'[1]Multi-Field'!$F$116="Drained"),BI530,IF(AND('[1]Multi-Field'!$E$116=[1]Lists!BF530,'[1]Multi-Field'!$F$116="undrained"),BH530,""))</f>
        <v/>
      </c>
      <c r="FU530" s="409" t="str">
        <f>IF(AND('[1]Multi-Field'!$E$117=[1]Lists!BF530,'[1]Multi-Field'!$F$117="Drained"),BI530,IF(AND('[1]Multi-Field'!$E$117=[1]Lists!BF530,'[1]Multi-Field'!$F$117="undrained"),BH530,""))</f>
        <v/>
      </c>
      <c r="FV530" s="409" t="str">
        <f>IF(AND('[1]Multi-Field'!$E$118=[1]Lists!BF530,'[1]Multi-Field'!$F$118="Drained"),BI530,IF(AND('[1]Multi-Field'!$E$118=[1]Lists!BF530,'[1]Multi-Field'!$F$118="undrained"),BH530,""))</f>
        <v/>
      </c>
      <c r="FW530" s="409" t="str">
        <f>IF(AND('[1]Multi-Field'!$E$119=[1]Lists!BF530,'[1]Multi-Field'!$F$119="Drained"),BI530,IF(AND('[1]Multi-Field'!$E$119=[1]Lists!BF530,'[1]Multi-Field'!$F$119="undrained"),BH530,""))</f>
        <v/>
      </c>
      <c r="FX530" s="409" t="str">
        <f>IF(AND('[1]Multi-Field'!$E$120=[1]Lists!BF530,'[1]Multi-Field'!$F$120="Drained"),BI530,IF(AND('[1]Multi-Field'!$E$120=[1]Lists!BF530,'[1]Multi-Field'!$F$120="undrained"),BH530,""))</f>
        <v/>
      </c>
    </row>
    <row r="531" spans="1:180" ht="13.5" customHeight="1">
      <c r="A531" s="7" t="s">
        <v>617</v>
      </c>
      <c r="B531" s="7"/>
      <c r="C531" s="7"/>
      <c r="D531" s="8">
        <v>75</v>
      </c>
      <c r="E531" s="8">
        <f t="shared" si="74"/>
        <v>75</v>
      </c>
      <c r="F531" s="8">
        <f t="shared" si="75"/>
        <v>75</v>
      </c>
      <c r="G531" s="8">
        <v>75</v>
      </c>
      <c r="H531" s="8">
        <v>70</v>
      </c>
      <c r="I531" s="8">
        <f t="shared" si="78"/>
        <v>70</v>
      </c>
      <c r="J531" s="8">
        <f t="shared" si="79"/>
        <v>70</v>
      </c>
      <c r="K531" s="8">
        <v>70</v>
      </c>
      <c r="L531" s="8">
        <v>90</v>
      </c>
      <c r="M531" s="8">
        <f t="shared" si="76"/>
        <v>90</v>
      </c>
      <c r="N531" s="8">
        <f t="shared" si="77"/>
        <v>90</v>
      </c>
      <c r="O531" s="8">
        <v>90</v>
      </c>
      <c r="P531" s="391"/>
      <c r="Q531" s="84"/>
      <c r="R531" s="395"/>
      <c r="S531" s="395" t="str">
        <f t="shared" si="73"/>
        <v/>
      </c>
      <c r="T531" s="395"/>
      <c r="U531" s="396"/>
      <c r="BF531" s="411" t="s">
        <v>1694</v>
      </c>
      <c r="BG531" s="412">
        <v>4</v>
      </c>
      <c r="BH531" s="412">
        <v>4.5</v>
      </c>
      <c r="BI531" s="412">
        <v>4.5</v>
      </c>
      <c r="BJ531" s="409" t="e">
        <f>IF(AND('[1]Single Field'!#REF!=[1]Lists!BF531,'[1]Single Field'!#REF!="Drained"),"x",IF(AND('[1]Single Field'!#REF!=[1]Lists!BF531,'[1]Single Field'!#REF!="Undrained"),O,""))</f>
        <v>#REF!</v>
      </c>
      <c r="BK531" s="409" t="str">
        <f>IF(AND('[1]Multi-Field'!$E$3=[1]Lists!BF531,'[1]Multi-Field'!$F$3="Drained"),BI531,IF(AND('[1]Multi-Field'!$E$3=BF531,'[1]Multi-Field'!$F$3="undrained"),BH531,""))</f>
        <v/>
      </c>
      <c r="BL531" s="409" t="str">
        <f>IF(AND('[1]Multi-Field'!$E$4=BF531,'[1]Multi-Field'!$F$4="Drained"),BI531,IF(AND('[1]Multi-Field'!$E$4=BF531,'[1]Multi-Field'!$F$4="undrained"),BH531,""))</f>
        <v/>
      </c>
      <c r="BM531" s="409" t="str">
        <f>IF(AND('[1]Multi-Field'!$E$5=BF531,'[1]Multi-Field'!$F$5="Drained"),BI531,IF(AND('[1]Multi-Field'!$E$5=BF531,'[1]Multi-Field'!$F$5="undrained"),BH531,""))</f>
        <v/>
      </c>
      <c r="BN531" s="409" t="str">
        <f>IF(AND('[1]Multi-Field'!$E$6=BF531,'[1]Multi-Field'!$F$6="Drained"),BI531,IF(AND('[1]Multi-Field'!$E$6=BF531,'[1]Multi-Field'!$F$6="undrained"),BH531,""))</f>
        <v/>
      </c>
      <c r="BO531" s="409" t="str">
        <f>IF(AND('[1]Multi-Field'!$E$7=BF531,'[1]Multi-Field'!$F$7="Drained"),BI531,IF(AND('[1]Multi-Field'!$E$7=BF531,'[1]Multi-Field'!$F$7="undrained"),BH531,""))</f>
        <v/>
      </c>
      <c r="BP531" s="409" t="str">
        <f>IF(AND('[1]Multi-Field'!$E$8=BF531,'[1]Multi-Field'!$F$8="Drained"),BI531,IF(AND('[1]Multi-Field'!$E$8=BF531,'[1]Multi-Field'!$F$8="undrained"),BH531,""))</f>
        <v/>
      </c>
      <c r="BQ531" s="409" t="str">
        <f>IF(AND('[1]Multi-Field'!$E$9=BF531,'[1]Multi-Field'!$F$9="Drained"),BI531,IF(AND('[1]Multi-Field'!$E$9=BF531,'[1]Multi-Field'!$F$9="undrained"),BH531,""))</f>
        <v/>
      </c>
      <c r="BR531" s="409" t="str">
        <f>IF(AND('[1]Multi-Field'!$E$10=BF531,'[1]Multi-Field'!$F$10="Drained"),BI531,IF(AND('[1]Multi-Field'!$E$10=BF531,'[1]Multi-Field'!$F$10="undrained"),BH531,""))</f>
        <v/>
      </c>
      <c r="BS531" s="409" t="str">
        <f>IF(AND('[1]Multi-Field'!$E$11=BF531,'[1]Multi-Field'!$F$11="Drained"),BI531,IF(AND('[1]Multi-Field'!$E$11=BF531,'[1]Multi-Field'!$F$11="undrained"),BH531,""))</f>
        <v/>
      </c>
      <c r="BT531" s="409" t="str">
        <f>IF(AND('[1]Multi-Field'!$E$12=BF531,'[1]Multi-Field'!$F$12="Drained"),BI531,IF(AND('[1]Multi-Field'!$E$12=BF531,'[1]Multi-Field'!$F$12="undrained"),BH531,""))</f>
        <v/>
      </c>
      <c r="BU531" s="409" t="str">
        <f>IF(AND('[1]Multi-Field'!$E$13=BF531,'[1]Multi-Field'!$F$13="Drained"),BI531,IF(AND('[1]Multi-Field'!$E$3=BF531,'[1]Multi-Field'!$F$13="undrained"),BH531,""))</f>
        <v/>
      </c>
      <c r="BV531" s="409" t="str">
        <f>IF(AND('[1]Multi-Field'!$E$14=BF531,'[1]Multi-Field'!$F$14="Drained"),BI531,IF(AND('[1]Multi-Field'!$E$14=BF531,'[1]Multi-Field'!$F$14="undrained"),BH531,""))</f>
        <v/>
      </c>
      <c r="BW531" s="409" t="str">
        <f>IF(AND('[1]Multi-Field'!$E$15=BF531,'[1]Multi-Field'!$F$15="Drained"),BI531,IF(AND('[1]Multi-Field'!$E$15=BF531,'[1]Multi-Field'!$F$15="undrained"),BH531,""))</f>
        <v/>
      </c>
      <c r="BX531" s="409" t="str">
        <f>IF(AND('[1]Multi-Field'!$E$16=[1]Lists!BF531,'[1]Multi-Field'!$F$16="Drained"),BI531,IF(AND('[1]Multi-Field'!$E$16=[1]Lists!BF531,'[1]Multi-Field'!$F$16="undrained"),BH531,""))</f>
        <v/>
      </c>
      <c r="BY531" s="409" t="str">
        <f>IF(AND('[1]Multi-Field'!$E$17=[1]Lists!BF531,'[1]Multi-Field'!$F$17="Drained"),BI531,IF(AND('[1]Multi-Field'!$E$17=[1]Lists!BF531,'[1]Multi-Field'!$F$17="undrained"),BH531,""))</f>
        <v/>
      </c>
      <c r="BZ531" s="409" t="str">
        <f>IF(AND('[1]Multi-Field'!$E$18=[1]Lists!BF531,'[1]Multi-Field'!$F$18="Drained"),BI531,IF(AND('[1]Multi-Field'!$E$18=[1]Lists!BF531,'[1]Multi-Field'!$F$18="undrained"),BH531,""))</f>
        <v/>
      </c>
      <c r="CA531" s="409" t="str">
        <f>IF(AND('[1]Multi-Field'!$E$19=[1]Lists!BF531,'[1]Multi-Field'!$F$19="Drained"),BI531,IF(AND('[1]Multi-Field'!$E$19=[1]Lists!BF531,'[1]Multi-Field'!$F$19="undrained"),BH531,""))</f>
        <v/>
      </c>
      <c r="CB531" s="409" t="str">
        <f>IF(AND('[1]Multi-Field'!$E$20=[1]Lists!BF531,'[1]Multi-Field'!$F$20="Drained"),BI531,IF(AND('[1]Multi-Field'!$E$20=[1]Lists!BF531,'[1]Multi-Field'!$F$20="undrained"),BH531,""))</f>
        <v/>
      </c>
      <c r="CC531" s="409" t="str">
        <f>IF(AND('[1]Multi-Field'!$E$21=[1]Lists!BF531,'[1]Multi-Field'!$F$21="Drained"),BI531,IF(AND('[1]Multi-Field'!$E$21=[1]Lists!BF531,'[1]Multi-Field'!$F$21="undrained"),BH531,""))</f>
        <v/>
      </c>
      <c r="CD531" s="409" t="str">
        <f>IF(AND('[1]Multi-Field'!$E$22=[1]Lists!BF531,'[1]Multi-Field'!$F$22="Drained"),BI531,IF(AND('[1]Multi-Field'!$E$22=[1]Lists!BF531,'[1]Multi-Field'!$F$22="undrained"),BH531,""))</f>
        <v/>
      </c>
      <c r="CE531" s="409" t="str">
        <f>IF(AND('[1]Multi-Field'!$E$23=[1]Lists!BF531,'[1]Multi-Field'!$F$23="Drained"),BI531,IF(AND('[1]Multi-Field'!$E$23=[1]Lists!BF531,'[1]Multi-Field'!$F$23="undrained"),BH531,""))</f>
        <v/>
      </c>
      <c r="CF531" s="409" t="str">
        <f>IF(AND('[1]Multi-Field'!$E$24=[1]Lists!BF531,'[1]Multi-Field'!$F$24="Drained"),BI531,IF(AND('[1]Multi-Field'!$E$24=[1]Lists!BF531,'[1]Multi-Field'!$F$24="undrained"),BH531,""))</f>
        <v/>
      </c>
      <c r="CG531" s="409" t="str">
        <f>IF(AND('[1]Multi-Field'!$E$25=[1]Lists!BF531,'[1]Multi-Field'!$F$25="Drained"),BI531,IF(AND('[1]Multi-Field'!$E$25=[1]Lists!BF531,'[1]Multi-Field'!$F$25="undrained"),BH531,""))</f>
        <v/>
      </c>
      <c r="CH531" s="409" t="str">
        <f>IF(AND('[1]Multi-Field'!$E$26=[1]Lists!BF531,'[1]Multi-Field'!$F$26="Drained"),BI531,IF(AND('[1]Multi-Field'!$E$26=[1]Lists!BF531,'[1]Multi-Field'!$F$26="undrained"),BH531,""))</f>
        <v/>
      </c>
      <c r="CI531" s="409" t="str">
        <f>IF(AND('[1]Multi-Field'!$E$27=[1]Lists!BF531,'[1]Multi-Field'!$F$27="Drained"),BI531,IF(AND('[1]Multi-Field'!$E$27=[1]Lists!BF531,'[1]Multi-Field'!$F$27="undrained"),BH531,""))</f>
        <v/>
      </c>
      <c r="CJ531" s="409" t="str">
        <f>IF(AND('[1]Multi-Field'!$E$28=[1]Lists!BF531,'[1]Multi-Field'!$F$28="Drained"),BI531,IF(AND('[1]Multi-Field'!$E$28=[1]Lists!BF531,'[1]Multi-Field'!$F$28="undrained"),BH531,""))</f>
        <v/>
      </c>
      <c r="CK531" s="409" t="str">
        <f>IF(AND('[1]Multi-Field'!$E$29=[1]Lists!BF531,'[1]Multi-Field'!$F$29="Drained"),BI531,IF(AND('[1]Multi-Field'!$E$29=[1]Lists!BF531,'[1]Multi-Field'!$F$29="undrained"),BH531,""))</f>
        <v/>
      </c>
      <c r="CL531" s="409" t="str">
        <f>IF(AND('[1]Multi-Field'!$E$30=[1]Lists!BF531,'[1]Multi-Field'!$F$30="Drained"),BI531,IF(AND('[1]Multi-Field'!$E$30=[1]Lists!BF531,'[1]Multi-Field'!$F$30="undrained"),BH531,""))</f>
        <v/>
      </c>
      <c r="CM531" s="409" t="str">
        <f>IF(AND('[1]Multi-Field'!$E$31=[1]Lists!BF531,'[1]Multi-Field'!$F$31="Drained"),BI531,IF(AND('[1]Multi-Field'!$E$31=[1]Lists!BF531,'[1]Multi-Field'!$F$31="undrained"),BH531,""))</f>
        <v/>
      </c>
      <c r="CN531" s="409" t="str">
        <f>IF(AND('[1]Multi-Field'!$E$32=[1]Lists!BF531,'[1]Multi-Field'!$F$32="Drained"),BI531,IF(AND('[1]Multi-Field'!$E$32=[1]Lists!BF531,'[1]Multi-Field'!$F$32="undrained"),BH531,""))</f>
        <v/>
      </c>
      <c r="CO531" s="409" t="str">
        <f>IF(AND('[1]Multi-Field'!$E$33=[1]Lists!BF531,'[1]Multi-Field'!$F$33="Drained"),BI531,IF(AND('[1]Multi-Field'!$E$33=[1]Lists!BF531,'[1]Multi-Field'!$F$33="undrained"),BH531,""))</f>
        <v/>
      </c>
      <c r="CP531" s="409" t="str">
        <f>IF(AND('[1]Multi-Field'!$E$34=[1]Lists!BF531,'[1]Multi-Field'!$F$34="Drained"),BI531,IF(AND('[1]Multi-Field'!$E$34=[1]Lists!BF531,'[1]Multi-Field'!$F$34="undrained"),BH531,""))</f>
        <v/>
      </c>
      <c r="CQ531" s="409" t="str">
        <f>IF(AND('[1]Multi-Field'!$E$35=[1]Lists!BF531,'[1]Multi-Field'!$F$35="Drained"),BI531,IF(AND('[1]Multi-Field'!$E$35=[1]Lists!BF531,'[1]Multi-Field'!$F$35="undrained"),BH531,""))</f>
        <v/>
      </c>
      <c r="CR531" s="409" t="str">
        <f>IF(AND('[1]Multi-Field'!$E$36=[1]Lists!BF531,'[1]Multi-Field'!$F$36="Drained"),BI531,IF(AND('[1]Multi-Field'!$E$36=[1]Lists!BF531,'[1]Multi-Field'!$F$36="undrained"),BH531,""))</f>
        <v/>
      </c>
      <c r="CS531" s="409" t="str">
        <f>IF(AND('[1]Multi-Field'!$E$37=[1]Lists!BF531,'[1]Multi-Field'!$F$37="Drained"),BI531,IF(AND('[1]Multi-Field'!$E$37=[1]Lists!BF531,'[1]Multi-Field'!$F$37="undrained"),BH531,""))</f>
        <v/>
      </c>
      <c r="CT531" s="409" t="str">
        <f>IF(AND('[1]Multi-Field'!$E$38=[1]Lists!BF531,'[1]Multi-Field'!$F$38="Drained"),BI531,IF(AND('[1]Multi-Field'!$E$38=[1]Lists!BF531,'[1]Multi-Field'!$F$38="undrained"),BH531,""))</f>
        <v/>
      </c>
      <c r="CU531" s="409" t="str">
        <f>IF(AND('[1]Multi-Field'!$E$39=[1]Lists!BF531,'[1]Multi-Field'!$F$39="Drained"),BI531,IF(AND('[1]Multi-Field'!$E$39=[1]Lists!BF531,'[1]Multi-Field'!$F$39="undrained"),BH531,""))</f>
        <v/>
      </c>
      <c r="CV531" s="409" t="str">
        <f>IF(AND('[1]Multi-Field'!$E$40=[1]Lists!BF531,'[1]Multi-Field'!$F$40="Drained"),BI531,IF(AND('[1]Multi-Field'!$E$40=[1]Lists!BF531,'[1]Multi-Field'!$F$40="undrained"),BH531,""))</f>
        <v/>
      </c>
      <c r="CW531" s="409" t="str">
        <f>IF(AND('[1]Multi-Field'!$E$41=[1]Lists!BF531,'[1]Multi-Field'!$F$40="Drained"),BI531,IF(AND('[1]Multi-Field'!$E$40=[1]Lists!BF531,'[1]Multi-Field'!$F$40="undrained"),BH531,""))</f>
        <v/>
      </c>
      <c r="CX531" s="409" t="str">
        <f>IF(AND('[1]Multi-Field'!$E$42=[1]Lists!BF531,'[1]Multi-Field'!$F$42="Drained"),BI531,IF(AND('[1]Multi-Field'!$E$42=[1]Lists!BF531,'[1]Multi-Field'!$F$42="undrained"),BH531,""))</f>
        <v/>
      </c>
      <c r="CY531" s="409" t="str">
        <f>IF(AND('[1]Multi-Field'!$E$43=[1]Lists!BF531,'[1]Multi-Field'!$F$43="Drained"),BI531,IF(AND('[1]Multi-Field'!$E$43=[1]Lists!BF531,'[1]Multi-Field'!$F$43="undrained"),BH531,""))</f>
        <v/>
      </c>
      <c r="CZ531" s="409" t="str">
        <f>IF(AND('[1]Multi-Field'!$E$44=[1]Lists!BF531,'[1]Multi-Field'!$F$44="Drained"),BI531,IF(AND('[1]Multi-Field'!$E$44=[1]Lists!BF531,'[1]Multi-Field'!$F$44="undrained"),BH531,""))</f>
        <v/>
      </c>
      <c r="DA531" s="409" t="str">
        <f>IF(AND('[1]Multi-Field'!$E$45=[1]Lists!BF531,'[1]Multi-Field'!$F$45="Drained"),BI531,IF(AND('[1]Multi-Field'!$E$45=[1]Lists!BF531,'[1]Multi-Field'!$F$45="undrained"),BH531,""))</f>
        <v/>
      </c>
      <c r="DB531" s="409" t="str">
        <f>IF(AND('[1]Multi-Field'!$E$46=[1]Lists!BF531,'[1]Multi-Field'!$F$46="Drained"),BI531,IF(AND('[1]Multi-Field'!$E$46=[1]Lists!BF531,'[1]Multi-Field'!$F$46="undrained"),BH531,""))</f>
        <v/>
      </c>
      <c r="DC531" s="409" t="str">
        <f>IF(AND('[1]Multi-Field'!$E$47=[1]Lists!BF531,'[1]Multi-Field'!$F$47="Drained"),BI531,IF(AND('[1]Multi-Field'!$E$47=[1]Lists!BF531,'[1]Multi-Field'!$F$47="undrained"),BH531,""))</f>
        <v/>
      </c>
      <c r="DD531" s="409" t="str">
        <f>IF(AND('[1]Multi-Field'!$E$48=[1]Lists!BF531,'[1]Multi-Field'!$F$48="Drained"),BI531,IF(AND('[1]Multi-Field'!$E$48=[1]Lists!BF531,'[1]Multi-Field'!$F$48="undrained"),BH531,""))</f>
        <v/>
      </c>
      <c r="DE531" s="409" t="str">
        <f>IF(AND('[1]Multi-Field'!$E$49=[1]Lists!BF531,'[1]Multi-Field'!$F$49="Drained"),BI531,IF(AND('[1]Multi-Field'!$E$49=[1]Lists!BF531,'[1]Multi-Field'!$F$9="undrained"),BH531,""))</f>
        <v/>
      </c>
      <c r="DF531" s="409" t="str">
        <f>IF(AND('[1]Multi-Field'!$E$50=[1]Lists!BF531,'[1]Multi-Field'!$F$50="Drained"),BI531,IF(AND('[1]Multi-Field'!$E$50=[1]Lists!BF531,'[1]Multi-Field'!$F$50="undrained"),BH531,""))</f>
        <v/>
      </c>
      <c r="DG531" s="409" t="str">
        <f>IF(AND('[1]Multi-Field'!$E$51=[1]Lists!BF531,'[1]Multi-Field'!$F$51="Drained"),BI531,IF(AND('[1]Multi-Field'!$E$51=[1]Lists!BF531,'[1]Multi-Field'!$F$51="undrained"),BH531,""))</f>
        <v/>
      </c>
      <c r="DH531" s="409" t="str">
        <f>IF(AND('[1]Multi-Field'!$E$52=[1]Lists!BF531,'[1]Multi-Field'!$F$52="Drained"),BI531,IF(AND('[1]Multi-Field'!$E$52=[1]Lists!BF531,'[1]Multi-Field'!$F$52="undrained"),BH531,""))</f>
        <v/>
      </c>
      <c r="DI531" s="409" t="str">
        <f>IF(AND('[1]Multi-Field'!$E$53=[1]Lists!BF531,'[1]Multi-Field'!$F$53="Drained"),BI531,IF(AND('[1]Multi-Field'!$E$53=[1]Lists!BF531,'[1]Multi-Field'!$F$53="undrained"),BH531,""))</f>
        <v/>
      </c>
      <c r="DJ531" s="409" t="str">
        <f>IF(AND('[1]Multi-Field'!$E$54=[1]Lists!BF531,'[1]Multi-Field'!$F$54="Drained"),BI531,IF(AND('[1]Multi-Field'!$E$54=[1]Lists!BF531,'[1]Multi-Field'!$F$54="undrained"),BH531,""))</f>
        <v/>
      </c>
      <c r="DK531" s="409" t="str">
        <f>IF(AND('[1]Multi-Field'!$E$55=[1]Lists!BF531,'[1]Multi-Field'!$F$55="Drained"),BI531,IF(AND('[1]Multi-Field'!$E$55=[1]Lists!BF531,'[1]Multi-Field'!$F$55="undrained"),BH531,""))</f>
        <v/>
      </c>
      <c r="DL531" s="409" t="str">
        <f>IF(AND('[1]Multi-Field'!$E$56=[1]Lists!BF531,'[1]Multi-Field'!$F$56="Drained"),BI531,IF(AND('[1]Multi-Field'!$E$56=[1]Lists!BF531,'[1]Multi-Field'!$F$56="undrained"),BH531,""))</f>
        <v/>
      </c>
      <c r="DM531" s="409" t="str">
        <f>IF(AND('[1]Multi-Field'!$E$57=[1]Lists!BF531,'[1]Multi-Field'!$F$57="Drained"),BI531,IF(AND('[1]Multi-Field'!$E$57=[1]Lists!BF531,'[1]Multi-Field'!$F$57="undrained"),BH531,""))</f>
        <v/>
      </c>
      <c r="DN531" s="409" t="str">
        <f>IF(AND('[1]Multi-Field'!$E$58=[1]Lists!BF531,'[1]Multi-Field'!$F$58="Drained"),BI531,IF(AND('[1]Multi-Field'!$E$58=[1]Lists!BF531,'[1]Multi-Field'!$F$58="undrained"),BH531,""))</f>
        <v/>
      </c>
      <c r="DO531" s="409" t="str">
        <f>IF(AND('[1]Multi-Field'!$E$59=[1]Lists!BF531,'[1]Multi-Field'!$F$59="Drained"),BI531,IF(AND('[1]Multi-Field'!$E$59=[1]Lists!BF531,'[1]Multi-Field'!$F$59="undrained"),BH531,""))</f>
        <v/>
      </c>
      <c r="DP531" s="409" t="str">
        <f>IF(AND('[1]Multi-Field'!$E$60=[1]Lists!BF531,'[1]Multi-Field'!$F$60="Drained"),BI531,IF(AND('[1]Multi-Field'!$E$60=[1]Lists!BF531,'[1]Multi-Field'!$F$60="undrained"),BH531,""))</f>
        <v/>
      </c>
      <c r="DQ531" s="409" t="str">
        <f>IF(AND('[1]Multi-Field'!$E$61=[1]Lists!BF531,'[1]Multi-Field'!$F$61="Drained"),BI531,IF(AND('[1]Multi-Field'!$E$61=[1]Lists!BF531,'[1]Multi-Field'!$F$61="undrained"),BH531,""))</f>
        <v/>
      </c>
      <c r="DR531" s="409" t="str">
        <f>IF(AND('[1]Multi-Field'!$E$62=[1]Lists!BF531,'[1]Multi-Field'!$F$62="Drained"),BI531,IF(AND('[1]Multi-Field'!$E$62=[1]Lists!BF531,'[1]Multi-Field'!$F$62="undrained"),BH531,""))</f>
        <v/>
      </c>
      <c r="DS531" s="409" t="str">
        <f>IF(AND('[1]Multi-Field'!$E$63=[1]Lists!BF531,'[1]Multi-Field'!$F$63="Drained"),BI531,IF(AND('[1]Multi-Field'!$E$63=[1]Lists!BF531,'[1]Multi-Field'!$F$63="undrained"),BH531,""))</f>
        <v/>
      </c>
      <c r="DT531" s="409" t="str">
        <f>IF(AND('[1]Multi-Field'!$E$64=[1]Lists!BF531,'[1]Multi-Field'!$F$64="Drained"),BI531,IF(AND('[1]Multi-Field'!$E$64=[1]Lists!BF531,'[1]Multi-Field'!$F$64="undrained"),BH531,""))</f>
        <v/>
      </c>
      <c r="DU531" s="409" t="str">
        <f>IF(AND('[1]Multi-Field'!$E$65=[1]Lists!BF531,'[1]Multi-Field'!$F$65="Drained"),BI531,IF(AND('[1]Multi-Field'!$E$65=[1]Lists!BF531,'[1]Multi-Field'!$F$65="undrained"),BH531,""))</f>
        <v/>
      </c>
      <c r="DV531" s="409" t="str">
        <f>IF(AND('[1]Multi-Field'!$E$66=[1]Lists!BF531,'[1]Multi-Field'!$F$66="Drained"),BI531,IF(AND('[1]Multi-Field'!$E$66=[1]Lists!BF531,'[1]Multi-Field'!$F$66="undrained"),BH531,""))</f>
        <v/>
      </c>
      <c r="DW531" s="409" t="str">
        <f>IF(AND('[1]Multi-Field'!$E$67=[1]Lists!BF531,'[1]Multi-Field'!$F$67="Drained"),BI531,IF(AND('[1]Multi-Field'!$E$67=[1]Lists!BF531,'[1]Multi-Field'!$F$67="undrained"),BH531,""))</f>
        <v/>
      </c>
      <c r="DX531" s="409" t="str">
        <f>IF(AND('[1]Multi-Field'!$E$68=[1]Lists!BF531,'[1]Multi-Field'!$F$68="Drained"),BI531,IF(AND('[1]Multi-Field'!$E$68=[1]Lists!BF531,'[1]Multi-Field'!$F$68="undrained"),BH531,""))</f>
        <v/>
      </c>
      <c r="DY531" s="409" t="str">
        <f>IF(AND('[1]Multi-Field'!$E$69=[1]Lists!BF531,'[1]Multi-Field'!$F$69="Drained"),BI531,IF(AND('[1]Multi-Field'!$E$69=[1]Lists!BF531,'[1]Multi-Field'!$F$69="undrained"),BH531,""))</f>
        <v/>
      </c>
      <c r="DZ531" s="409" t="str">
        <f>IF(AND('[1]Multi-Field'!$E$70=[1]Lists!BF531,'[1]Multi-Field'!$F$70="Drained"),BI531,IF(AND('[1]Multi-Field'!$E$70=[1]Lists!BF531,'[1]Multi-Field'!$F$70="undrained"),BH531,""))</f>
        <v/>
      </c>
      <c r="EA531" s="409" t="str">
        <f>IF(AND('[1]Multi-Field'!$E$71=[1]Lists!BF531,'[1]Multi-Field'!$F$71="Drained"),BI531,IF(AND('[1]Multi-Field'!$E$71=[1]Lists!BF531,'[1]Multi-Field'!$F$71="undrained"),BH531,""))</f>
        <v/>
      </c>
      <c r="EB531" s="409" t="str">
        <f>IF(AND('[1]Multi-Field'!$E$72=[1]Lists!BF531,'[1]Multi-Field'!$F$72="Drained"),BI531,IF(AND('[1]Multi-Field'!$E$72=[1]Lists!BF531,'[1]Multi-Field'!$F$72="undrained"),BH531,""))</f>
        <v/>
      </c>
      <c r="EC531" s="409" t="str">
        <f>IF(AND('[1]Multi-Field'!$E$73=[1]Lists!BF531,'[1]Multi-Field'!$F$73="Drained"),BI531,IF(AND('[1]Multi-Field'!$E$73=[1]Lists!BF531,'[1]Multi-Field'!$F$73="undrained"),BH531,""))</f>
        <v/>
      </c>
      <c r="ED531" s="409" t="str">
        <f>IF(AND('[1]Multi-Field'!$E$74=[1]Lists!BF531,'[1]Multi-Field'!$F$74="Drained"),BI531,IF(AND('[1]Multi-Field'!$E$74=[1]Lists!BF531,'[1]Multi-Field'!$F$74="undrained"),BH531,""))</f>
        <v/>
      </c>
      <c r="EE531" s="409" t="str">
        <f>IF(AND('[1]Multi-Field'!$E$75=[1]Lists!BF531,'[1]Multi-Field'!$F$75="Drained"),BI531,IF(AND('[1]Multi-Field'!$E$75=[1]Lists!BF531,'[1]Multi-Field'!$F$75="undrained"),BH531,""))</f>
        <v/>
      </c>
      <c r="EF531" s="409" t="str">
        <f>IF(AND('[1]Multi-Field'!$E$76=[1]Lists!BF531,'[1]Multi-Field'!$F$76="Drained"),BI531,IF(AND('[1]Multi-Field'!$E$76=[1]Lists!BF531,'[1]Multi-Field'!$F$6="undrained"),BH531,""))</f>
        <v/>
      </c>
      <c r="EG531" s="409" t="str">
        <f>IF(AND('[1]Multi-Field'!$E$77=[1]Lists!BF531,'[1]Multi-Field'!$F$77="Drained"),BI531,IF(AND('[1]Multi-Field'!$E$77=[1]Lists!BF531,'[1]Multi-Field'!$F$77="undrained"),BH531,""))</f>
        <v/>
      </c>
      <c r="EH531" s="409" t="str">
        <f>IF(AND('[1]Multi-Field'!$E$78=[1]Lists!BF531,'[1]Multi-Field'!$F$78="Drained"),BI531,IF(AND('[1]Multi-Field'!$E$78=[1]Lists!BF531,'[1]Multi-Field'!$F$78="undrained"),BH531,""))</f>
        <v/>
      </c>
      <c r="EI531" s="409" t="str">
        <f>IF(AND('[1]Multi-Field'!$E$79=[1]Lists!BF531,'[1]Multi-Field'!$F$79="Drained"),BI531,IF(AND('[1]Multi-Field'!$E$79=[1]Lists!BF531,'[1]Multi-Field'!$F$79="undrained"),BH531,""))</f>
        <v/>
      </c>
      <c r="EJ531" s="409" t="str">
        <f>IF(AND('[1]Multi-Field'!$E$80=[1]Lists!BF531,'[1]Multi-Field'!$F$80="Drained"),BI531,IF(AND('[1]Multi-Field'!$E$80=[1]Lists!BF531,'[1]Multi-Field'!$F$80="undrained"),BH531,""))</f>
        <v/>
      </c>
      <c r="EK531" s="409" t="str">
        <f>IF(AND('[1]Multi-Field'!$E$81=[1]Lists!BF531,'[1]Multi-Field'!$F$81="Drained"),BI531,IF(AND('[1]Multi-Field'!$E$81=[1]Lists!BF531,'[1]Multi-Field'!$F$81="undrained"),BH531,""))</f>
        <v/>
      </c>
      <c r="EL531" s="409" t="str">
        <f>IF(AND('[1]Multi-Field'!$E$82=[1]Lists!BF531,'[1]Multi-Field'!$F$82="Drained"),BI531,IF(AND('[1]Multi-Field'!$E$82=[1]Lists!BF531,'[1]Multi-Field'!$F$82="undrained"),BH531,""))</f>
        <v/>
      </c>
      <c r="EM531" s="409" t="str">
        <f>IF(AND('[1]Multi-Field'!$E$83=[1]Lists!BF531,'[1]Multi-Field'!$F$83="Drained"),BI531,IF(AND('[1]Multi-Field'!$E$83=[1]Lists!BF531,'[1]Multi-Field'!$F$83="undrained"),BH531,""))</f>
        <v/>
      </c>
      <c r="EN531" s="409" t="str">
        <f>IF(AND('[1]Multi-Field'!$E$84=[1]Lists!BF531,'[1]Multi-Field'!$F$84="Drained"),BI531,IF(AND('[1]Multi-Field'!$E$84=[1]Lists!BF531,'[1]Multi-Field'!$F$84="undrained"),BH531,""))</f>
        <v/>
      </c>
      <c r="EO531" s="409" t="str">
        <f>IF(AND('[1]Multi-Field'!$E$85=[1]Lists!BF531,'[1]Multi-Field'!$F$85="Drained"),BI531,IF(AND('[1]Multi-Field'!$E$85=[1]Lists!BF531,'[1]Multi-Field'!$F$85="undrained"),BH531,""))</f>
        <v/>
      </c>
      <c r="EP531" s="409" t="str">
        <f>IF(AND('[1]Multi-Field'!$E$86=[1]Lists!BF531,'[1]Multi-Field'!$F$86="Drained"),BI531,IF(AND('[1]Multi-Field'!$E$86=[1]Lists!BF531,'[1]Multi-Field'!$F$86="undrained"),BH531,""))</f>
        <v/>
      </c>
      <c r="EQ531" s="409" t="str">
        <f>IF(AND('[1]Multi-Field'!$E$87=[1]Lists!BF531,'[1]Multi-Field'!$F$87="Drained"),BI531,IF(AND('[1]Multi-Field'!$E$87=[1]Lists!BF531,'[1]Multi-Field'!$F$87="undrained"),BH531,""))</f>
        <v/>
      </c>
      <c r="ER531" s="409" t="str">
        <f>IF(AND('[1]Multi-Field'!$E$88=[1]Lists!BF531,'[1]Multi-Field'!$F$88="Drained"),BI531,IF(AND('[1]Multi-Field'!$E$88=[1]Lists!BF531,'[1]Multi-Field'!$F$88="undrained"),BH531,""))</f>
        <v/>
      </c>
      <c r="ES531" s="409" t="str">
        <f>IF(AND('[1]Multi-Field'!$E$89=[1]Lists!BF531,'[1]Multi-Field'!$F$89="Drained"),BI531,IF(AND('[1]Multi-Field'!$E$89=[1]Lists!BF531,'[1]Multi-Field'!$F$89="undrained"),BH531,""))</f>
        <v/>
      </c>
      <c r="ET531" s="409" t="str">
        <f>IF(AND('[1]Multi-Field'!$E$90=[1]Lists!BF531,'[1]Multi-Field'!$F$90="Drained"),BI531,IF(AND('[1]Multi-Field'!$E$90=[1]Lists!BF531,'[1]Multi-Field'!$F$90="undrained"),BH531,""))</f>
        <v/>
      </c>
      <c r="EU531" s="409" t="str">
        <f>IF(AND('[1]Multi-Field'!$E$91=[1]Lists!BF531,'[1]Multi-Field'!$F$91="Drained"),BI531,IF(AND('[1]Multi-Field'!$E$91=[1]Lists!BF531,'[1]Multi-Field'!$F$91="undrained"),BH531,""))</f>
        <v/>
      </c>
      <c r="EV531" s="409" t="str">
        <f>IF(AND('[1]Multi-Field'!$E$92=[1]Lists!BF531,'[1]Multi-Field'!$F$92="Drained"),BI531,IF(AND('[1]Multi-Field'!$E$92=[1]Lists!BF531,'[1]Multi-Field'!$F$92="undrained"),BH531,""))</f>
        <v/>
      </c>
      <c r="EW531" s="409" t="str">
        <f>IF(AND('[1]Multi-Field'!$E$93=[1]Lists!BF531,'[1]Multi-Field'!$F$93="Drained"),BI531,IF(AND('[1]Multi-Field'!$E$93=[1]Lists!BF531,'[1]Multi-Field'!$F$93="undrained"),BH531,""))</f>
        <v/>
      </c>
      <c r="EX531" s="409" t="str">
        <f>IF(AND('[1]Multi-Field'!$E$94=[1]Lists!BF531,'[1]Multi-Field'!$F$94="Drained"),BI531,IF(AND('[1]Multi-Field'!$E$94=[1]Lists!BF531,'[1]Multi-Field'!$F$94="undrained"),BH531,""))</f>
        <v/>
      </c>
      <c r="EY531" s="409" t="str">
        <f>IF(AND('[1]Multi-Field'!$E$95=[1]Lists!BF531,'[1]Multi-Field'!$F$95="Drained"),BI531,IF(AND('[1]Multi-Field'!$E$95=[1]Lists!BF531,'[1]Multi-Field'!$F$95="undrained"),BH531,""))</f>
        <v/>
      </c>
      <c r="EZ531" s="409" t="str">
        <f>IF(AND('[1]Multi-Field'!$E$96=[1]Lists!BF531,'[1]Multi-Field'!$F$96="Drained"),BI531,IF(AND('[1]Multi-Field'!$E$96=[1]Lists!BF531,'[1]Multi-Field'!$F$96="undrained"),BH531,""))</f>
        <v/>
      </c>
      <c r="FA531" s="409" t="str">
        <f>IF(AND('[1]Multi-Field'!$E$97=[1]Lists!BF531,'[1]Multi-Field'!$F$97="Drained"),BI531,IF(AND('[1]Multi-Field'!$E$97=[1]Lists!BF531,'[1]Multi-Field'!$F$97="undrained"),BH531,""))</f>
        <v/>
      </c>
      <c r="FB531" s="409" t="str">
        <f>IF(AND('[1]Multi-Field'!$E$98=[1]Lists!BF531,'[1]Multi-Field'!$F$98="Drained"),BI531,IF(AND('[1]Multi-Field'!$E$98=[1]Lists!BF531,'[1]Multi-Field'!$F$98="undrained"),BH531,""))</f>
        <v/>
      </c>
      <c r="FC531" s="409" t="str">
        <f>IF(AND('[1]Multi-Field'!$E$99=[1]Lists!BF531,'[1]Multi-Field'!$F$99="Drained"),BI531,IF(AND('[1]Multi-Field'!$E$99=[1]Lists!BF531,'[1]Multi-Field'!$F$99="undrained"),BH531,""))</f>
        <v/>
      </c>
      <c r="FD531" s="409" t="str">
        <f>IF(AND('[1]Multi-Field'!$E$100=[1]Lists!BF531,'[1]Multi-Field'!$F$100="Drained"),BI531,IF(AND('[1]Multi-Field'!$E$100=[1]Lists!BF531,'[1]Multi-Field'!$F$100="undrained"),BH531,""))</f>
        <v/>
      </c>
      <c r="FE531" s="409" t="str">
        <f>IF(AND('[1]Multi-Field'!$E$101=[1]Lists!BF531,'[1]Multi-Field'!$F$101="Drained"),BI531,IF(AND('[1]Multi-Field'!$E$101=[1]Lists!BF531,'[1]Multi-Field'!$F$101="undrained"),BH531,""))</f>
        <v/>
      </c>
      <c r="FF531" s="409" t="str">
        <f>IF(AND('[1]Multi-Field'!$E$102=[1]Lists!BF531,'[1]Multi-Field'!$F$102="Drained"),BI531,IF(AND('[1]Multi-Field'!$E$102=[1]Lists!BF531,'[1]Multi-Field'!$F$102="undrained"),BH531,""))</f>
        <v/>
      </c>
      <c r="FG531" s="409" t="str">
        <f>IF(AND('[1]Multi-Field'!$E$103=[1]Lists!BF531,'[1]Multi-Field'!$F$103="Drained"),BI531,IF(AND('[1]Multi-Field'!$E$103=[1]Lists!BF531,'[1]Multi-Field'!$F$103="undrained"),BH531,""))</f>
        <v/>
      </c>
      <c r="FH531" s="409" t="str">
        <f>IF(AND('[1]Multi-Field'!$E$104=[1]Lists!BF531,'[1]Multi-Field'!$F$104="Drained"),BI531,IF(AND('[1]Multi-Field'!$E$104=[1]Lists!BF531,'[1]Multi-Field'!$F$104="undrained"),BH531,""))</f>
        <v/>
      </c>
      <c r="FI531" s="409" t="str">
        <f>IF(AND('[1]Multi-Field'!$E$105=[1]Lists!BF531,'[1]Multi-Field'!$F$105="Drained"),BI531,IF(AND('[1]Multi-Field'!$E$105=[1]Lists!BF531,'[1]Multi-Field'!$F$105="undrained"),BH531,""))</f>
        <v/>
      </c>
      <c r="FJ531" s="409" t="str">
        <f>IF(AND('[1]Multi-Field'!$E$106=[1]Lists!BF531,'[1]Multi-Field'!$F$106="Drained"),BI531,IF(AND('[1]Multi-Field'!$E$106=[1]Lists!BF531,'[1]Multi-Field'!$F$106="undrained"),BH531,""))</f>
        <v/>
      </c>
      <c r="FK531" s="409" t="str">
        <f>IF(AND('[1]Multi-Field'!$E$107=[1]Lists!BF531,'[1]Multi-Field'!$F$107="Drained"),BI531,IF(AND('[1]Multi-Field'!$E$107=[1]Lists!BF531,'[1]Multi-Field'!$F$107="undrained"),BH531,""))</f>
        <v/>
      </c>
      <c r="FL531" s="409" t="str">
        <f>IF(AND('[1]Multi-Field'!$E$108=[1]Lists!BF531,'[1]Multi-Field'!$F$108="Drained"),BI531,IF(AND('[1]Multi-Field'!$E$108=[1]Lists!BF531,'[1]Multi-Field'!$F$108="undrained"),BH531,""))</f>
        <v/>
      </c>
      <c r="FM531" s="409" t="str">
        <f>IF(AND('[1]Multi-Field'!$E$109=[1]Lists!BF531,'[1]Multi-Field'!$F$109="Drained"),BI531,IF(AND('[1]Multi-Field'!$E$109=[1]Lists!BF531,'[1]Multi-Field'!$F$109="undrained"),BH531,""))</f>
        <v/>
      </c>
      <c r="FN531" s="409" t="str">
        <f>IF(AND('[1]Multi-Field'!$E$110=[1]Lists!BF531,'[1]Multi-Field'!$F$110="Drained"),BI531,IF(AND('[1]Multi-Field'!$E$110=[1]Lists!BF531,'[1]Multi-Field'!$F$110="undrained"),BH531,""))</f>
        <v/>
      </c>
      <c r="FO531" s="409" t="str">
        <f>IF(AND('[1]Multi-Field'!$E$111=[1]Lists!BF531,'[1]Multi-Field'!$F$111="Drained"),BI531,IF(AND('[1]Multi-Field'!$E$111=[1]Lists!BF531,'[1]Multi-Field'!$F$111="undrained"),BH531,""))</f>
        <v/>
      </c>
      <c r="FP531" s="409" t="str">
        <f>IF(AND('[1]Multi-Field'!$E$112=[1]Lists!BF531,'[1]Multi-Field'!$F$112="Drained"),BI531,IF(AND('[1]Multi-Field'!$E$112=[1]Lists!BF531,'[1]Multi-Field'!$F$112="undrained"),BH531,""))</f>
        <v/>
      </c>
      <c r="FQ531" s="409" t="str">
        <f>IF(AND('[1]Multi-Field'!$E$113=[1]Lists!BF531,'[1]Multi-Field'!$F$113="Drained"),BI531,IF(AND('[1]Multi-Field'!$E$113=[1]Lists!BF531,'[1]Multi-Field'!$F$113="undrained"),BH531,""))</f>
        <v/>
      </c>
      <c r="FR531" s="409" t="str">
        <f>IF(AND('[1]Multi-Field'!$E$114=[1]Lists!BF531,'[1]Multi-Field'!$F$114="Drained"),BI531,IF(AND('[1]Multi-Field'!$E$114=[1]Lists!BF531,'[1]Multi-Field'!$F$114="undrained"),BH531,""))</f>
        <v/>
      </c>
      <c r="FS531" s="409" t="str">
        <f>IF(AND('[1]Multi-Field'!$E$115=[1]Lists!BF531,'[1]Multi-Field'!$F$115="Drained"),BI531,IF(AND('[1]Multi-Field'!$E$115=[1]Lists!BF531,'[1]Multi-Field'!$F$115="undrained"),BH531,""))</f>
        <v/>
      </c>
      <c r="FT531" s="409" t="str">
        <f>IF(AND('[1]Multi-Field'!$E$116=[1]Lists!BF531,'[1]Multi-Field'!$F$116="Drained"),BI531,IF(AND('[1]Multi-Field'!$E$116=[1]Lists!BF531,'[1]Multi-Field'!$F$116="undrained"),BH531,""))</f>
        <v/>
      </c>
      <c r="FU531" s="409" t="str">
        <f>IF(AND('[1]Multi-Field'!$E$117=[1]Lists!BF531,'[1]Multi-Field'!$F$117="Drained"),BI531,IF(AND('[1]Multi-Field'!$E$117=[1]Lists!BF531,'[1]Multi-Field'!$F$117="undrained"),BH531,""))</f>
        <v/>
      </c>
      <c r="FV531" s="409" t="str">
        <f>IF(AND('[1]Multi-Field'!$E$118=[1]Lists!BF531,'[1]Multi-Field'!$F$118="Drained"),BI531,IF(AND('[1]Multi-Field'!$E$118=[1]Lists!BF531,'[1]Multi-Field'!$F$118="undrained"),BH531,""))</f>
        <v/>
      </c>
      <c r="FW531" s="409" t="str">
        <f>IF(AND('[1]Multi-Field'!$E$119=[1]Lists!BF531,'[1]Multi-Field'!$F$119="Drained"),BI531,IF(AND('[1]Multi-Field'!$E$119=[1]Lists!BF531,'[1]Multi-Field'!$F$119="undrained"),BH531,""))</f>
        <v/>
      </c>
      <c r="FX531" s="409" t="str">
        <f>IF(AND('[1]Multi-Field'!$E$120=[1]Lists!BF531,'[1]Multi-Field'!$F$120="Drained"),BI531,IF(AND('[1]Multi-Field'!$E$120=[1]Lists!BF531,'[1]Multi-Field'!$F$120="undrained"),BH531,""))</f>
        <v/>
      </c>
    </row>
    <row r="532" spans="1:180" ht="13.5" customHeight="1">
      <c r="A532" s="7" t="s">
        <v>618</v>
      </c>
      <c r="B532" s="7"/>
      <c r="C532" s="7"/>
      <c r="D532" s="8">
        <v>75</v>
      </c>
      <c r="E532" s="8">
        <f t="shared" si="74"/>
        <v>75</v>
      </c>
      <c r="F532" s="8">
        <f t="shared" si="75"/>
        <v>75</v>
      </c>
      <c r="G532" s="8">
        <v>75</v>
      </c>
      <c r="H532" s="8">
        <v>75</v>
      </c>
      <c r="I532" s="8">
        <f t="shared" si="78"/>
        <v>75</v>
      </c>
      <c r="J532" s="8">
        <f t="shared" si="79"/>
        <v>75</v>
      </c>
      <c r="K532" s="8">
        <v>75</v>
      </c>
      <c r="L532" s="8">
        <v>120</v>
      </c>
      <c r="M532" s="8">
        <f t="shared" si="76"/>
        <v>120</v>
      </c>
      <c r="N532" s="8">
        <f t="shared" si="77"/>
        <v>120</v>
      </c>
      <c r="O532" s="8">
        <v>120</v>
      </c>
      <c r="P532" s="391"/>
      <c r="Q532" s="84"/>
      <c r="R532" s="395"/>
      <c r="S532" s="395" t="str">
        <f t="shared" si="73"/>
        <v/>
      </c>
      <c r="T532" s="395"/>
      <c r="U532" s="396"/>
      <c r="BF532" s="411" t="s">
        <v>1695</v>
      </c>
      <c r="BG532" s="412">
        <v>3</v>
      </c>
      <c r="BH532" s="412">
        <v>5.5</v>
      </c>
      <c r="BI532" s="412">
        <v>5.5</v>
      </c>
      <c r="BJ532" s="409" t="e">
        <f>IF(AND('[1]Single Field'!#REF!=[1]Lists!BF532,'[1]Single Field'!#REF!="Drained"),"x",IF(AND('[1]Single Field'!#REF!=[1]Lists!BF532,'[1]Single Field'!#REF!="Undrained"),O,""))</f>
        <v>#REF!</v>
      </c>
      <c r="BK532" s="409" t="str">
        <f>IF(AND('[1]Multi-Field'!$E$3=[1]Lists!BF532,'[1]Multi-Field'!$F$3="Drained"),BI532,IF(AND('[1]Multi-Field'!$E$3=BF532,'[1]Multi-Field'!$F$3="undrained"),BH532,""))</f>
        <v/>
      </c>
      <c r="BL532" s="409" t="str">
        <f>IF(AND('[1]Multi-Field'!$E$4=BF532,'[1]Multi-Field'!$F$4="Drained"),BI532,IF(AND('[1]Multi-Field'!$E$4=BF532,'[1]Multi-Field'!$F$4="undrained"),BH532,""))</f>
        <v/>
      </c>
      <c r="BM532" s="409" t="str">
        <f>IF(AND('[1]Multi-Field'!$E$5=BF532,'[1]Multi-Field'!$F$5="Drained"),BI532,IF(AND('[1]Multi-Field'!$E$5=BF532,'[1]Multi-Field'!$F$5="undrained"),BH532,""))</f>
        <v/>
      </c>
      <c r="BN532" s="409" t="str">
        <f>IF(AND('[1]Multi-Field'!$E$6=BF532,'[1]Multi-Field'!$F$6="Drained"),BI532,IF(AND('[1]Multi-Field'!$E$6=BF532,'[1]Multi-Field'!$F$6="undrained"),BH532,""))</f>
        <v/>
      </c>
      <c r="BO532" s="409" t="str">
        <f>IF(AND('[1]Multi-Field'!$E$7=BF532,'[1]Multi-Field'!$F$7="Drained"),BI532,IF(AND('[1]Multi-Field'!$E$7=BF532,'[1]Multi-Field'!$F$7="undrained"),BH532,""))</f>
        <v/>
      </c>
      <c r="BP532" s="409" t="str">
        <f>IF(AND('[1]Multi-Field'!$E$8=BF532,'[1]Multi-Field'!$F$8="Drained"),BI532,IF(AND('[1]Multi-Field'!$E$8=BF532,'[1]Multi-Field'!$F$8="undrained"),BH532,""))</f>
        <v/>
      </c>
      <c r="BQ532" s="409" t="str">
        <f>IF(AND('[1]Multi-Field'!$E$9=BF532,'[1]Multi-Field'!$F$9="Drained"),BI532,IF(AND('[1]Multi-Field'!$E$9=BF532,'[1]Multi-Field'!$F$9="undrained"),BH532,""))</f>
        <v/>
      </c>
      <c r="BR532" s="409" t="str">
        <f>IF(AND('[1]Multi-Field'!$E$10=BF532,'[1]Multi-Field'!$F$10="Drained"),BI532,IF(AND('[1]Multi-Field'!$E$10=BF532,'[1]Multi-Field'!$F$10="undrained"),BH532,""))</f>
        <v/>
      </c>
      <c r="BS532" s="409" t="str">
        <f>IF(AND('[1]Multi-Field'!$E$11=BF532,'[1]Multi-Field'!$F$11="Drained"),BI532,IF(AND('[1]Multi-Field'!$E$11=BF532,'[1]Multi-Field'!$F$11="undrained"),BH532,""))</f>
        <v/>
      </c>
      <c r="BT532" s="409" t="str">
        <f>IF(AND('[1]Multi-Field'!$E$12=BF532,'[1]Multi-Field'!$F$12="Drained"),BI532,IF(AND('[1]Multi-Field'!$E$12=BF532,'[1]Multi-Field'!$F$12="undrained"),BH532,""))</f>
        <v/>
      </c>
      <c r="BU532" s="409" t="str">
        <f>IF(AND('[1]Multi-Field'!$E$13=BF532,'[1]Multi-Field'!$F$13="Drained"),BI532,IF(AND('[1]Multi-Field'!$E$3=BF532,'[1]Multi-Field'!$F$13="undrained"),BH532,""))</f>
        <v/>
      </c>
      <c r="BV532" s="409" t="str">
        <f>IF(AND('[1]Multi-Field'!$E$14=BF532,'[1]Multi-Field'!$F$14="Drained"),BI532,IF(AND('[1]Multi-Field'!$E$14=BF532,'[1]Multi-Field'!$F$14="undrained"),BH532,""))</f>
        <v/>
      </c>
      <c r="BW532" s="409" t="str">
        <f>IF(AND('[1]Multi-Field'!$E$15=BF532,'[1]Multi-Field'!$F$15="Drained"),BI532,IF(AND('[1]Multi-Field'!$E$15=BF532,'[1]Multi-Field'!$F$15="undrained"),BH532,""))</f>
        <v/>
      </c>
      <c r="BX532" s="409" t="str">
        <f>IF(AND('[1]Multi-Field'!$E$16=[1]Lists!BF532,'[1]Multi-Field'!$F$16="Drained"),BI532,IF(AND('[1]Multi-Field'!$E$16=[1]Lists!BF532,'[1]Multi-Field'!$F$16="undrained"),BH532,""))</f>
        <v/>
      </c>
      <c r="BY532" s="409" t="str">
        <f>IF(AND('[1]Multi-Field'!$E$17=[1]Lists!BF532,'[1]Multi-Field'!$F$17="Drained"),BI532,IF(AND('[1]Multi-Field'!$E$17=[1]Lists!BF532,'[1]Multi-Field'!$F$17="undrained"),BH532,""))</f>
        <v/>
      </c>
      <c r="BZ532" s="409" t="str">
        <f>IF(AND('[1]Multi-Field'!$E$18=[1]Lists!BF532,'[1]Multi-Field'!$F$18="Drained"),BI532,IF(AND('[1]Multi-Field'!$E$18=[1]Lists!BF532,'[1]Multi-Field'!$F$18="undrained"),BH532,""))</f>
        <v/>
      </c>
      <c r="CA532" s="409" t="str">
        <f>IF(AND('[1]Multi-Field'!$E$19=[1]Lists!BF532,'[1]Multi-Field'!$F$19="Drained"),BI532,IF(AND('[1]Multi-Field'!$E$19=[1]Lists!BF532,'[1]Multi-Field'!$F$19="undrained"),BH532,""))</f>
        <v/>
      </c>
      <c r="CB532" s="409" t="str">
        <f>IF(AND('[1]Multi-Field'!$E$20=[1]Lists!BF532,'[1]Multi-Field'!$F$20="Drained"),BI532,IF(AND('[1]Multi-Field'!$E$20=[1]Lists!BF532,'[1]Multi-Field'!$F$20="undrained"),BH532,""))</f>
        <v/>
      </c>
      <c r="CC532" s="409" t="str">
        <f>IF(AND('[1]Multi-Field'!$E$21=[1]Lists!BF532,'[1]Multi-Field'!$F$21="Drained"),BI532,IF(AND('[1]Multi-Field'!$E$21=[1]Lists!BF532,'[1]Multi-Field'!$F$21="undrained"),BH532,""))</f>
        <v/>
      </c>
      <c r="CD532" s="409" t="str">
        <f>IF(AND('[1]Multi-Field'!$E$22=[1]Lists!BF532,'[1]Multi-Field'!$F$22="Drained"),BI532,IF(AND('[1]Multi-Field'!$E$22=[1]Lists!BF532,'[1]Multi-Field'!$F$22="undrained"),BH532,""))</f>
        <v/>
      </c>
      <c r="CE532" s="409" t="str">
        <f>IF(AND('[1]Multi-Field'!$E$23=[1]Lists!BF532,'[1]Multi-Field'!$F$23="Drained"),BI532,IF(AND('[1]Multi-Field'!$E$23=[1]Lists!BF532,'[1]Multi-Field'!$F$23="undrained"),BH532,""))</f>
        <v/>
      </c>
      <c r="CF532" s="409" t="str">
        <f>IF(AND('[1]Multi-Field'!$E$24=[1]Lists!BF532,'[1]Multi-Field'!$F$24="Drained"),BI532,IF(AND('[1]Multi-Field'!$E$24=[1]Lists!BF532,'[1]Multi-Field'!$F$24="undrained"),BH532,""))</f>
        <v/>
      </c>
      <c r="CG532" s="409" t="str">
        <f>IF(AND('[1]Multi-Field'!$E$25=[1]Lists!BF532,'[1]Multi-Field'!$F$25="Drained"),BI532,IF(AND('[1]Multi-Field'!$E$25=[1]Lists!BF532,'[1]Multi-Field'!$F$25="undrained"),BH532,""))</f>
        <v/>
      </c>
      <c r="CH532" s="409" t="str">
        <f>IF(AND('[1]Multi-Field'!$E$26=[1]Lists!BF532,'[1]Multi-Field'!$F$26="Drained"),BI532,IF(AND('[1]Multi-Field'!$E$26=[1]Lists!BF532,'[1]Multi-Field'!$F$26="undrained"),BH532,""))</f>
        <v/>
      </c>
      <c r="CI532" s="409" t="str">
        <f>IF(AND('[1]Multi-Field'!$E$27=[1]Lists!BF532,'[1]Multi-Field'!$F$27="Drained"),BI532,IF(AND('[1]Multi-Field'!$E$27=[1]Lists!BF532,'[1]Multi-Field'!$F$27="undrained"),BH532,""))</f>
        <v/>
      </c>
      <c r="CJ532" s="409" t="str">
        <f>IF(AND('[1]Multi-Field'!$E$28=[1]Lists!BF532,'[1]Multi-Field'!$F$28="Drained"),BI532,IF(AND('[1]Multi-Field'!$E$28=[1]Lists!BF532,'[1]Multi-Field'!$F$28="undrained"),BH532,""))</f>
        <v/>
      </c>
      <c r="CK532" s="409" t="str">
        <f>IF(AND('[1]Multi-Field'!$E$29=[1]Lists!BF532,'[1]Multi-Field'!$F$29="Drained"),BI532,IF(AND('[1]Multi-Field'!$E$29=[1]Lists!BF532,'[1]Multi-Field'!$F$29="undrained"),BH532,""))</f>
        <v/>
      </c>
      <c r="CL532" s="409" t="str">
        <f>IF(AND('[1]Multi-Field'!$E$30=[1]Lists!BF532,'[1]Multi-Field'!$F$30="Drained"),BI532,IF(AND('[1]Multi-Field'!$E$30=[1]Lists!BF532,'[1]Multi-Field'!$F$30="undrained"),BH532,""))</f>
        <v/>
      </c>
      <c r="CM532" s="409" t="str">
        <f>IF(AND('[1]Multi-Field'!$E$31=[1]Lists!BF532,'[1]Multi-Field'!$F$31="Drained"),BI532,IF(AND('[1]Multi-Field'!$E$31=[1]Lists!BF532,'[1]Multi-Field'!$F$31="undrained"),BH532,""))</f>
        <v/>
      </c>
      <c r="CN532" s="409" t="str">
        <f>IF(AND('[1]Multi-Field'!$E$32=[1]Lists!BF532,'[1]Multi-Field'!$F$32="Drained"),BI532,IF(AND('[1]Multi-Field'!$E$32=[1]Lists!BF532,'[1]Multi-Field'!$F$32="undrained"),BH532,""))</f>
        <v/>
      </c>
      <c r="CO532" s="409" t="str">
        <f>IF(AND('[1]Multi-Field'!$E$33=[1]Lists!BF532,'[1]Multi-Field'!$F$33="Drained"),BI532,IF(AND('[1]Multi-Field'!$E$33=[1]Lists!BF532,'[1]Multi-Field'!$F$33="undrained"),BH532,""))</f>
        <v/>
      </c>
      <c r="CP532" s="409" t="str">
        <f>IF(AND('[1]Multi-Field'!$E$34=[1]Lists!BF532,'[1]Multi-Field'!$F$34="Drained"),BI532,IF(AND('[1]Multi-Field'!$E$34=[1]Lists!BF532,'[1]Multi-Field'!$F$34="undrained"),BH532,""))</f>
        <v/>
      </c>
      <c r="CQ532" s="409" t="str">
        <f>IF(AND('[1]Multi-Field'!$E$35=[1]Lists!BF532,'[1]Multi-Field'!$F$35="Drained"),BI532,IF(AND('[1]Multi-Field'!$E$35=[1]Lists!BF532,'[1]Multi-Field'!$F$35="undrained"),BH532,""))</f>
        <v/>
      </c>
      <c r="CR532" s="409" t="str">
        <f>IF(AND('[1]Multi-Field'!$E$36=[1]Lists!BF532,'[1]Multi-Field'!$F$36="Drained"),BI532,IF(AND('[1]Multi-Field'!$E$36=[1]Lists!BF532,'[1]Multi-Field'!$F$36="undrained"),BH532,""))</f>
        <v/>
      </c>
      <c r="CS532" s="409" t="str">
        <f>IF(AND('[1]Multi-Field'!$E$37=[1]Lists!BF532,'[1]Multi-Field'!$F$37="Drained"),BI532,IF(AND('[1]Multi-Field'!$E$37=[1]Lists!BF532,'[1]Multi-Field'!$F$37="undrained"),BH532,""))</f>
        <v/>
      </c>
      <c r="CT532" s="409" t="str">
        <f>IF(AND('[1]Multi-Field'!$E$38=[1]Lists!BF532,'[1]Multi-Field'!$F$38="Drained"),BI532,IF(AND('[1]Multi-Field'!$E$38=[1]Lists!BF532,'[1]Multi-Field'!$F$38="undrained"),BH532,""))</f>
        <v/>
      </c>
      <c r="CU532" s="409" t="str">
        <f>IF(AND('[1]Multi-Field'!$E$39=[1]Lists!BF532,'[1]Multi-Field'!$F$39="Drained"),BI532,IF(AND('[1]Multi-Field'!$E$39=[1]Lists!BF532,'[1]Multi-Field'!$F$39="undrained"),BH532,""))</f>
        <v/>
      </c>
      <c r="CV532" s="409" t="str">
        <f>IF(AND('[1]Multi-Field'!$E$40=[1]Lists!BF532,'[1]Multi-Field'!$F$40="Drained"),BI532,IF(AND('[1]Multi-Field'!$E$40=[1]Lists!BF532,'[1]Multi-Field'!$F$40="undrained"),BH532,""))</f>
        <v/>
      </c>
      <c r="CW532" s="409" t="str">
        <f>IF(AND('[1]Multi-Field'!$E$41=[1]Lists!BF532,'[1]Multi-Field'!$F$40="Drained"),BI532,IF(AND('[1]Multi-Field'!$E$40=[1]Lists!BF532,'[1]Multi-Field'!$F$40="undrained"),BH532,""))</f>
        <v/>
      </c>
      <c r="CX532" s="409" t="str">
        <f>IF(AND('[1]Multi-Field'!$E$42=[1]Lists!BF532,'[1]Multi-Field'!$F$42="Drained"),BI532,IF(AND('[1]Multi-Field'!$E$42=[1]Lists!BF532,'[1]Multi-Field'!$F$42="undrained"),BH532,""))</f>
        <v/>
      </c>
      <c r="CY532" s="409" t="str">
        <f>IF(AND('[1]Multi-Field'!$E$43=[1]Lists!BF532,'[1]Multi-Field'!$F$43="Drained"),BI532,IF(AND('[1]Multi-Field'!$E$43=[1]Lists!BF532,'[1]Multi-Field'!$F$43="undrained"),BH532,""))</f>
        <v/>
      </c>
      <c r="CZ532" s="409" t="str">
        <f>IF(AND('[1]Multi-Field'!$E$44=[1]Lists!BF532,'[1]Multi-Field'!$F$44="Drained"),BI532,IF(AND('[1]Multi-Field'!$E$44=[1]Lists!BF532,'[1]Multi-Field'!$F$44="undrained"),BH532,""))</f>
        <v/>
      </c>
      <c r="DA532" s="409" t="str">
        <f>IF(AND('[1]Multi-Field'!$E$45=[1]Lists!BF532,'[1]Multi-Field'!$F$45="Drained"),BI532,IF(AND('[1]Multi-Field'!$E$45=[1]Lists!BF532,'[1]Multi-Field'!$F$45="undrained"),BH532,""))</f>
        <v/>
      </c>
      <c r="DB532" s="409" t="str">
        <f>IF(AND('[1]Multi-Field'!$E$46=[1]Lists!BF532,'[1]Multi-Field'!$F$46="Drained"),BI532,IF(AND('[1]Multi-Field'!$E$46=[1]Lists!BF532,'[1]Multi-Field'!$F$46="undrained"),BH532,""))</f>
        <v/>
      </c>
      <c r="DC532" s="409" t="str">
        <f>IF(AND('[1]Multi-Field'!$E$47=[1]Lists!BF532,'[1]Multi-Field'!$F$47="Drained"),BI532,IF(AND('[1]Multi-Field'!$E$47=[1]Lists!BF532,'[1]Multi-Field'!$F$47="undrained"),BH532,""))</f>
        <v/>
      </c>
      <c r="DD532" s="409" t="str">
        <f>IF(AND('[1]Multi-Field'!$E$48=[1]Lists!BF532,'[1]Multi-Field'!$F$48="Drained"),BI532,IF(AND('[1]Multi-Field'!$E$48=[1]Lists!BF532,'[1]Multi-Field'!$F$48="undrained"),BH532,""))</f>
        <v/>
      </c>
      <c r="DE532" s="409" t="str">
        <f>IF(AND('[1]Multi-Field'!$E$49=[1]Lists!BF532,'[1]Multi-Field'!$F$49="Drained"),BI532,IF(AND('[1]Multi-Field'!$E$49=[1]Lists!BF532,'[1]Multi-Field'!$F$9="undrained"),BH532,""))</f>
        <v/>
      </c>
      <c r="DF532" s="409" t="str">
        <f>IF(AND('[1]Multi-Field'!$E$50=[1]Lists!BF532,'[1]Multi-Field'!$F$50="Drained"),BI532,IF(AND('[1]Multi-Field'!$E$50=[1]Lists!BF532,'[1]Multi-Field'!$F$50="undrained"),BH532,""))</f>
        <v/>
      </c>
      <c r="DG532" s="409" t="str">
        <f>IF(AND('[1]Multi-Field'!$E$51=[1]Lists!BF532,'[1]Multi-Field'!$F$51="Drained"),BI532,IF(AND('[1]Multi-Field'!$E$51=[1]Lists!BF532,'[1]Multi-Field'!$F$51="undrained"),BH532,""))</f>
        <v/>
      </c>
      <c r="DH532" s="409" t="str">
        <f>IF(AND('[1]Multi-Field'!$E$52=[1]Lists!BF532,'[1]Multi-Field'!$F$52="Drained"),BI532,IF(AND('[1]Multi-Field'!$E$52=[1]Lists!BF532,'[1]Multi-Field'!$F$52="undrained"),BH532,""))</f>
        <v/>
      </c>
      <c r="DI532" s="409" t="str">
        <f>IF(AND('[1]Multi-Field'!$E$53=[1]Lists!BF532,'[1]Multi-Field'!$F$53="Drained"),BI532,IF(AND('[1]Multi-Field'!$E$53=[1]Lists!BF532,'[1]Multi-Field'!$F$53="undrained"),BH532,""))</f>
        <v/>
      </c>
      <c r="DJ532" s="409" t="str">
        <f>IF(AND('[1]Multi-Field'!$E$54=[1]Lists!BF532,'[1]Multi-Field'!$F$54="Drained"),BI532,IF(AND('[1]Multi-Field'!$E$54=[1]Lists!BF532,'[1]Multi-Field'!$F$54="undrained"),BH532,""))</f>
        <v/>
      </c>
      <c r="DK532" s="409" t="str">
        <f>IF(AND('[1]Multi-Field'!$E$55=[1]Lists!BF532,'[1]Multi-Field'!$F$55="Drained"),BI532,IF(AND('[1]Multi-Field'!$E$55=[1]Lists!BF532,'[1]Multi-Field'!$F$55="undrained"),BH532,""))</f>
        <v/>
      </c>
      <c r="DL532" s="409" t="str">
        <f>IF(AND('[1]Multi-Field'!$E$56=[1]Lists!BF532,'[1]Multi-Field'!$F$56="Drained"),BI532,IF(AND('[1]Multi-Field'!$E$56=[1]Lists!BF532,'[1]Multi-Field'!$F$56="undrained"),BH532,""))</f>
        <v/>
      </c>
      <c r="DM532" s="409" t="str">
        <f>IF(AND('[1]Multi-Field'!$E$57=[1]Lists!BF532,'[1]Multi-Field'!$F$57="Drained"),BI532,IF(AND('[1]Multi-Field'!$E$57=[1]Lists!BF532,'[1]Multi-Field'!$F$57="undrained"),BH532,""))</f>
        <v/>
      </c>
      <c r="DN532" s="409" t="str">
        <f>IF(AND('[1]Multi-Field'!$E$58=[1]Lists!BF532,'[1]Multi-Field'!$F$58="Drained"),BI532,IF(AND('[1]Multi-Field'!$E$58=[1]Lists!BF532,'[1]Multi-Field'!$F$58="undrained"),BH532,""))</f>
        <v/>
      </c>
      <c r="DO532" s="409" t="str">
        <f>IF(AND('[1]Multi-Field'!$E$59=[1]Lists!BF532,'[1]Multi-Field'!$F$59="Drained"),BI532,IF(AND('[1]Multi-Field'!$E$59=[1]Lists!BF532,'[1]Multi-Field'!$F$59="undrained"),BH532,""))</f>
        <v/>
      </c>
      <c r="DP532" s="409" t="str">
        <f>IF(AND('[1]Multi-Field'!$E$60=[1]Lists!BF532,'[1]Multi-Field'!$F$60="Drained"),BI532,IF(AND('[1]Multi-Field'!$E$60=[1]Lists!BF532,'[1]Multi-Field'!$F$60="undrained"),BH532,""))</f>
        <v/>
      </c>
      <c r="DQ532" s="409" t="str">
        <f>IF(AND('[1]Multi-Field'!$E$61=[1]Lists!BF532,'[1]Multi-Field'!$F$61="Drained"),BI532,IF(AND('[1]Multi-Field'!$E$61=[1]Lists!BF532,'[1]Multi-Field'!$F$61="undrained"),BH532,""))</f>
        <v/>
      </c>
      <c r="DR532" s="409" t="str">
        <f>IF(AND('[1]Multi-Field'!$E$62=[1]Lists!BF532,'[1]Multi-Field'!$F$62="Drained"),BI532,IF(AND('[1]Multi-Field'!$E$62=[1]Lists!BF532,'[1]Multi-Field'!$F$62="undrained"),BH532,""))</f>
        <v/>
      </c>
      <c r="DS532" s="409" t="str">
        <f>IF(AND('[1]Multi-Field'!$E$63=[1]Lists!BF532,'[1]Multi-Field'!$F$63="Drained"),BI532,IF(AND('[1]Multi-Field'!$E$63=[1]Lists!BF532,'[1]Multi-Field'!$F$63="undrained"),BH532,""))</f>
        <v/>
      </c>
      <c r="DT532" s="409" t="str">
        <f>IF(AND('[1]Multi-Field'!$E$64=[1]Lists!BF532,'[1]Multi-Field'!$F$64="Drained"),BI532,IF(AND('[1]Multi-Field'!$E$64=[1]Lists!BF532,'[1]Multi-Field'!$F$64="undrained"),BH532,""))</f>
        <v/>
      </c>
      <c r="DU532" s="409" t="str">
        <f>IF(AND('[1]Multi-Field'!$E$65=[1]Lists!BF532,'[1]Multi-Field'!$F$65="Drained"),BI532,IF(AND('[1]Multi-Field'!$E$65=[1]Lists!BF532,'[1]Multi-Field'!$F$65="undrained"),BH532,""))</f>
        <v/>
      </c>
      <c r="DV532" s="409" t="str">
        <f>IF(AND('[1]Multi-Field'!$E$66=[1]Lists!BF532,'[1]Multi-Field'!$F$66="Drained"),BI532,IF(AND('[1]Multi-Field'!$E$66=[1]Lists!BF532,'[1]Multi-Field'!$F$66="undrained"),BH532,""))</f>
        <v/>
      </c>
      <c r="DW532" s="409" t="str">
        <f>IF(AND('[1]Multi-Field'!$E$67=[1]Lists!BF532,'[1]Multi-Field'!$F$67="Drained"),BI532,IF(AND('[1]Multi-Field'!$E$67=[1]Lists!BF532,'[1]Multi-Field'!$F$67="undrained"),BH532,""))</f>
        <v/>
      </c>
      <c r="DX532" s="409" t="str">
        <f>IF(AND('[1]Multi-Field'!$E$68=[1]Lists!BF532,'[1]Multi-Field'!$F$68="Drained"),BI532,IF(AND('[1]Multi-Field'!$E$68=[1]Lists!BF532,'[1]Multi-Field'!$F$68="undrained"),BH532,""))</f>
        <v/>
      </c>
      <c r="DY532" s="409" t="str">
        <f>IF(AND('[1]Multi-Field'!$E$69=[1]Lists!BF532,'[1]Multi-Field'!$F$69="Drained"),BI532,IF(AND('[1]Multi-Field'!$E$69=[1]Lists!BF532,'[1]Multi-Field'!$F$69="undrained"),BH532,""))</f>
        <v/>
      </c>
      <c r="DZ532" s="409" t="str">
        <f>IF(AND('[1]Multi-Field'!$E$70=[1]Lists!BF532,'[1]Multi-Field'!$F$70="Drained"),BI532,IF(AND('[1]Multi-Field'!$E$70=[1]Lists!BF532,'[1]Multi-Field'!$F$70="undrained"),BH532,""))</f>
        <v/>
      </c>
      <c r="EA532" s="409" t="str">
        <f>IF(AND('[1]Multi-Field'!$E$71=[1]Lists!BF532,'[1]Multi-Field'!$F$71="Drained"),BI532,IF(AND('[1]Multi-Field'!$E$71=[1]Lists!BF532,'[1]Multi-Field'!$F$71="undrained"),BH532,""))</f>
        <v/>
      </c>
      <c r="EB532" s="409" t="str">
        <f>IF(AND('[1]Multi-Field'!$E$72=[1]Lists!BF532,'[1]Multi-Field'!$F$72="Drained"),BI532,IF(AND('[1]Multi-Field'!$E$72=[1]Lists!BF532,'[1]Multi-Field'!$F$72="undrained"),BH532,""))</f>
        <v/>
      </c>
      <c r="EC532" s="409" t="str">
        <f>IF(AND('[1]Multi-Field'!$E$73=[1]Lists!BF532,'[1]Multi-Field'!$F$73="Drained"),BI532,IF(AND('[1]Multi-Field'!$E$73=[1]Lists!BF532,'[1]Multi-Field'!$F$73="undrained"),BH532,""))</f>
        <v/>
      </c>
      <c r="ED532" s="409" t="str">
        <f>IF(AND('[1]Multi-Field'!$E$74=[1]Lists!BF532,'[1]Multi-Field'!$F$74="Drained"),BI532,IF(AND('[1]Multi-Field'!$E$74=[1]Lists!BF532,'[1]Multi-Field'!$F$74="undrained"),BH532,""))</f>
        <v/>
      </c>
      <c r="EE532" s="409" t="str">
        <f>IF(AND('[1]Multi-Field'!$E$75=[1]Lists!BF532,'[1]Multi-Field'!$F$75="Drained"),BI532,IF(AND('[1]Multi-Field'!$E$75=[1]Lists!BF532,'[1]Multi-Field'!$F$75="undrained"),BH532,""))</f>
        <v/>
      </c>
      <c r="EF532" s="409" t="str">
        <f>IF(AND('[1]Multi-Field'!$E$76=[1]Lists!BF532,'[1]Multi-Field'!$F$76="Drained"),BI532,IF(AND('[1]Multi-Field'!$E$76=[1]Lists!BF532,'[1]Multi-Field'!$F$6="undrained"),BH532,""))</f>
        <v/>
      </c>
      <c r="EG532" s="409" t="str">
        <f>IF(AND('[1]Multi-Field'!$E$77=[1]Lists!BF532,'[1]Multi-Field'!$F$77="Drained"),BI532,IF(AND('[1]Multi-Field'!$E$77=[1]Lists!BF532,'[1]Multi-Field'!$F$77="undrained"),BH532,""))</f>
        <v/>
      </c>
      <c r="EH532" s="409" t="str">
        <f>IF(AND('[1]Multi-Field'!$E$78=[1]Lists!BF532,'[1]Multi-Field'!$F$78="Drained"),BI532,IF(AND('[1]Multi-Field'!$E$78=[1]Lists!BF532,'[1]Multi-Field'!$F$78="undrained"),BH532,""))</f>
        <v/>
      </c>
      <c r="EI532" s="409" t="str">
        <f>IF(AND('[1]Multi-Field'!$E$79=[1]Lists!BF532,'[1]Multi-Field'!$F$79="Drained"),BI532,IF(AND('[1]Multi-Field'!$E$79=[1]Lists!BF532,'[1]Multi-Field'!$F$79="undrained"),BH532,""))</f>
        <v/>
      </c>
      <c r="EJ532" s="409" t="str">
        <f>IF(AND('[1]Multi-Field'!$E$80=[1]Lists!BF532,'[1]Multi-Field'!$F$80="Drained"),BI532,IF(AND('[1]Multi-Field'!$E$80=[1]Lists!BF532,'[1]Multi-Field'!$F$80="undrained"),BH532,""))</f>
        <v/>
      </c>
      <c r="EK532" s="409" t="str">
        <f>IF(AND('[1]Multi-Field'!$E$81=[1]Lists!BF532,'[1]Multi-Field'!$F$81="Drained"),BI532,IF(AND('[1]Multi-Field'!$E$81=[1]Lists!BF532,'[1]Multi-Field'!$F$81="undrained"),BH532,""))</f>
        <v/>
      </c>
      <c r="EL532" s="409" t="str">
        <f>IF(AND('[1]Multi-Field'!$E$82=[1]Lists!BF532,'[1]Multi-Field'!$F$82="Drained"),BI532,IF(AND('[1]Multi-Field'!$E$82=[1]Lists!BF532,'[1]Multi-Field'!$F$82="undrained"),BH532,""))</f>
        <v/>
      </c>
      <c r="EM532" s="409" t="str">
        <f>IF(AND('[1]Multi-Field'!$E$83=[1]Lists!BF532,'[1]Multi-Field'!$F$83="Drained"),BI532,IF(AND('[1]Multi-Field'!$E$83=[1]Lists!BF532,'[1]Multi-Field'!$F$83="undrained"),BH532,""))</f>
        <v/>
      </c>
      <c r="EN532" s="409" t="str">
        <f>IF(AND('[1]Multi-Field'!$E$84=[1]Lists!BF532,'[1]Multi-Field'!$F$84="Drained"),BI532,IF(AND('[1]Multi-Field'!$E$84=[1]Lists!BF532,'[1]Multi-Field'!$F$84="undrained"),BH532,""))</f>
        <v/>
      </c>
      <c r="EO532" s="409" t="str">
        <f>IF(AND('[1]Multi-Field'!$E$85=[1]Lists!BF532,'[1]Multi-Field'!$F$85="Drained"),BI532,IF(AND('[1]Multi-Field'!$E$85=[1]Lists!BF532,'[1]Multi-Field'!$F$85="undrained"),BH532,""))</f>
        <v/>
      </c>
      <c r="EP532" s="409" t="str">
        <f>IF(AND('[1]Multi-Field'!$E$86=[1]Lists!BF532,'[1]Multi-Field'!$F$86="Drained"),BI532,IF(AND('[1]Multi-Field'!$E$86=[1]Lists!BF532,'[1]Multi-Field'!$F$86="undrained"),BH532,""))</f>
        <v/>
      </c>
      <c r="EQ532" s="409" t="str">
        <f>IF(AND('[1]Multi-Field'!$E$87=[1]Lists!BF532,'[1]Multi-Field'!$F$87="Drained"),BI532,IF(AND('[1]Multi-Field'!$E$87=[1]Lists!BF532,'[1]Multi-Field'!$F$87="undrained"),BH532,""))</f>
        <v/>
      </c>
      <c r="ER532" s="409" t="str">
        <f>IF(AND('[1]Multi-Field'!$E$88=[1]Lists!BF532,'[1]Multi-Field'!$F$88="Drained"),BI532,IF(AND('[1]Multi-Field'!$E$88=[1]Lists!BF532,'[1]Multi-Field'!$F$88="undrained"),BH532,""))</f>
        <v/>
      </c>
      <c r="ES532" s="409" t="str">
        <f>IF(AND('[1]Multi-Field'!$E$89=[1]Lists!BF532,'[1]Multi-Field'!$F$89="Drained"),BI532,IF(AND('[1]Multi-Field'!$E$89=[1]Lists!BF532,'[1]Multi-Field'!$F$89="undrained"),BH532,""))</f>
        <v/>
      </c>
      <c r="ET532" s="409" t="str">
        <f>IF(AND('[1]Multi-Field'!$E$90=[1]Lists!BF532,'[1]Multi-Field'!$F$90="Drained"),BI532,IF(AND('[1]Multi-Field'!$E$90=[1]Lists!BF532,'[1]Multi-Field'!$F$90="undrained"),BH532,""))</f>
        <v/>
      </c>
      <c r="EU532" s="409" t="str">
        <f>IF(AND('[1]Multi-Field'!$E$91=[1]Lists!BF532,'[1]Multi-Field'!$F$91="Drained"),BI532,IF(AND('[1]Multi-Field'!$E$91=[1]Lists!BF532,'[1]Multi-Field'!$F$91="undrained"),BH532,""))</f>
        <v/>
      </c>
      <c r="EV532" s="409" t="str">
        <f>IF(AND('[1]Multi-Field'!$E$92=[1]Lists!BF532,'[1]Multi-Field'!$F$92="Drained"),BI532,IF(AND('[1]Multi-Field'!$E$92=[1]Lists!BF532,'[1]Multi-Field'!$F$92="undrained"),BH532,""))</f>
        <v/>
      </c>
      <c r="EW532" s="409" t="str">
        <f>IF(AND('[1]Multi-Field'!$E$93=[1]Lists!BF532,'[1]Multi-Field'!$F$93="Drained"),BI532,IF(AND('[1]Multi-Field'!$E$93=[1]Lists!BF532,'[1]Multi-Field'!$F$93="undrained"),BH532,""))</f>
        <v/>
      </c>
      <c r="EX532" s="409" t="str">
        <f>IF(AND('[1]Multi-Field'!$E$94=[1]Lists!BF532,'[1]Multi-Field'!$F$94="Drained"),BI532,IF(AND('[1]Multi-Field'!$E$94=[1]Lists!BF532,'[1]Multi-Field'!$F$94="undrained"),BH532,""))</f>
        <v/>
      </c>
      <c r="EY532" s="409" t="str">
        <f>IF(AND('[1]Multi-Field'!$E$95=[1]Lists!BF532,'[1]Multi-Field'!$F$95="Drained"),BI532,IF(AND('[1]Multi-Field'!$E$95=[1]Lists!BF532,'[1]Multi-Field'!$F$95="undrained"),BH532,""))</f>
        <v/>
      </c>
      <c r="EZ532" s="409" t="str">
        <f>IF(AND('[1]Multi-Field'!$E$96=[1]Lists!BF532,'[1]Multi-Field'!$F$96="Drained"),BI532,IF(AND('[1]Multi-Field'!$E$96=[1]Lists!BF532,'[1]Multi-Field'!$F$96="undrained"),BH532,""))</f>
        <v/>
      </c>
      <c r="FA532" s="409" t="str">
        <f>IF(AND('[1]Multi-Field'!$E$97=[1]Lists!BF532,'[1]Multi-Field'!$F$97="Drained"),BI532,IF(AND('[1]Multi-Field'!$E$97=[1]Lists!BF532,'[1]Multi-Field'!$F$97="undrained"),BH532,""))</f>
        <v/>
      </c>
      <c r="FB532" s="409" t="str">
        <f>IF(AND('[1]Multi-Field'!$E$98=[1]Lists!BF532,'[1]Multi-Field'!$F$98="Drained"),BI532,IF(AND('[1]Multi-Field'!$E$98=[1]Lists!BF532,'[1]Multi-Field'!$F$98="undrained"),BH532,""))</f>
        <v/>
      </c>
      <c r="FC532" s="409" t="str">
        <f>IF(AND('[1]Multi-Field'!$E$99=[1]Lists!BF532,'[1]Multi-Field'!$F$99="Drained"),BI532,IF(AND('[1]Multi-Field'!$E$99=[1]Lists!BF532,'[1]Multi-Field'!$F$99="undrained"),BH532,""))</f>
        <v/>
      </c>
      <c r="FD532" s="409" t="str">
        <f>IF(AND('[1]Multi-Field'!$E$100=[1]Lists!BF532,'[1]Multi-Field'!$F$100="Drained"),BI532,IF(AND('[1]Multi-Field'!$E$100=[1]Lists!BF532,'[1]Multi-Field'!$F$100="undrained"),BH532,""))</f>
        <v/>
      </c>
      <c r="FE532" s="409" t="str">
        <f>IF(AND('[1]Multi-Field'!$E$101=[1]Lists!BF532,'[1]Multi-Field'!$F$101="Drained"),BI532,IF(AND('[1]Multi-Field'!$E$101=[1]Lists!BF532,'[1]Multi-Field'!$F$101="undrained"),BH532,""))</f>
        <v/>
      </c>
      <c r="FF532" s="409" t="str">
        <f>IF(AND('[1]Multi-Field'!$E$102=[1]Lists!BF532,'[1]Multi-Field'!$F$102="Drained"),BI532,IF(AND('[1]Multi-Field'!$E$102=[1]Lists!BF532,'[1]Multi-Field'!$F$102="undrained"),BH532,""))</f>
        <v/>
      </c>
      <c r="FG532" s="409" t="str">
        <f>IF(AND('[1]Multi-Field'!$E$103=[1]Lists!BF532,'[1]Multi-Field'!$F$103="Drained"),BI532,IF(AND('[1]Multi-Field'!$E$103=[1]Lists!BF532,'[1]Multi-Field'!$F$103="undrained"),BH532,""))</f>
        <v/>
      </c>
      <c r="FH532" s="409" t="str">
        <f>IF(AND('[1]Multi-Field'!$E$104=[1]Lists!BF532,'[1]Multi-Field'!$F$104="Drained"),BI532,IF(AND('[1]Multi-Field'!$E$104=[1]Lists!BF532,'[1]Multi-Field'!$F$104="undrained"),BH532,""))</f>
        <v/>
      </c>
      <c r="FI532" s="409" t="str">
        <f>IF(AND('[1]Multi-Field'!$E$105=[1]Lists!BF532,'[1]Multi-Field'!$F$105="Drained"),BI532,IF(AND('[1]Multi-Field'!$E$105=[1]Lists!BF532,'[1]Multi-Field'!$F$105="undrained"),BH532,""))</f>
        <v/>
      </c>
      <c r="FJ532" s="409" t="str">
        <f>IF(AND('[1]Multi-Field'!$E$106=[1]Lists!BF532,'[1]Multi-Field'!$F$106="Drained"),BI532,IF(AND('[1]Multi-Field'!$E$106=[1]Lists!BF532,'[1]Multi-Field'!$F$106="undrained"),BH532,""))</f>
        <v/>
      </c>
      <c r="FK532" s="409" t="str">
        <f>IF(AND('[1]Multi-Field'!$E$107=[1]Lists!BF532,'[1]Multi-Field'!$F$107="Drained"),BI532,IF(AND('[1]Multi-Field'!$E$107=[1]Lists!BF532,'[1]Multi-Field'!$F$107="undrained"),BH532,""))</f>
        <v/>
      </c>
      <c r="FL532" s="409" t="str">
        <f>IF(AND('[1]Multi-Field'!$E$108=[1]Lists!BF532,'[1]Multi-Field'!$F$108="Drained"),BI532,IF(AND('[1]Multi-Field'!$E$108=[1]Lists!BF532,'[1]Multi-Field'!$F$108="undrained"),BH532,""))</f>
        <v/>
      </c>
      <c r="FM532" s="409" t="str">
        <f>IF(AND('[1]Multi-Field'!$E$109=[1]Lists!BF532,'[1]Multi-Field'!$F$109="Drained"),BI532,IF(AND('[1]Multi-Field'!$E$109=[1]Lists!BF532,'[1]Multi-Field'!$F$109="undrained"),BH532,""))</f>
        <v/>
      </c>
      <c r="FN532" s="409" t="str">
        <f>IF(AND('[1]Multi-Field'!$E$110=[1]Lists!BF532,'[1]Multi-Field'!$F$110="Drained"),BI532,IF(AND('[1]Multi-Field'!$E$110=[1]Lists!BF532,'[1]Multi-Field'!$F$110="undrained"),BH532,""))</f>
        <v/>
      </c>
      <c r="FO532" s="409" t="str">
        <f>IF(AND('[1]Multi-Field'!$E$111=[1]Lists!BF532,'[1]Multi-Field'!$F$111="Drained"),BI532,IF(AND('[1]Multi-Field'!$E$111=[1]Lists!BF532,'[1]Multi-Field'!$F$111="undrained"),BH532,""))</f>
        <v/>
      </c>
      <c r="FP532" s="409" t="str">
        <f>IF(AND('[1]Multi-Field'!$E$112=[1]Lists!BF532,'[1]Multi-Field'!$F$112="Drained"),BI532,IF(AND('[1]Multi-Field'!$E$112=[1]Lists!BF532,'[1]Multi-Field'!$F$112="undrained"),BH532,""))</f>
        <v/>
      </c>
      <c r="FQ532" s="409" t="str">
        <f>IF(AND('[1]Multi-Field'!$E$113=[1]Lists!BF532,'[1]Multi-Field'!$F$113="Drained"),BI532,IF(AND('[1]Multi-Field'!$E$113=[1]Lists!BF532,'[1]Multi-Field'!$F$113="undrained"),BH532,""))</f>
        <v/>
      </c>
      <c r="FR532" s="409" t="str">
        <f>IF(AND('[1]Multi-Field'!$E$114=[1]Lists!BF532,'[1]Multi-Field'!$F$114="Drained"),BI532,IF(AND('[1]Multi-Field'!$E$114=[1]Lists!BF532,'[1]Multi-Field'!$F$114="undrained"),BH532,""))</f>
        <v/>
      </c>
      <c r="FS532" s="409" t="str">
        <f>IF(AND('[1]Multi-Field'!$E$115=[1]Lists!BF532,'[1]Multi-Field'!$F$115="Drained"),BI532,IF(AND('[1]Multi-Field'!$E$115=[1]Lists!BF532,'[1]Multi-Field'!$F$115="undrained"),BH532,""))</f>
        <v/>
      </c>
      <c r="FT532" s="409" t="str">
        <f>IF(AND('[1]Multi-Field'!$E$116=[1]Lists!BF532,'[1]Multi-Field'!$F$116="Drained"),BI532,IF(AND('[1]Multi-Field'!$E$116=[1]Lists!BF532,'[1]Multi-Field'!$F$116="undrained"),BH532,""))</f>
        <v/>
      </c>
      <c r="FU532" s="409" t="str">
        <f>IF(AND('[1]Multi-Field'!$E$117=[1]Lists!BF532,'[1]Multi-Field'!$F$117="Drained"),BI532,IF(AND('[1]Multi-Field'!$E$117=[1]Lists!BF532,'[1]Multi-Field'!$F$117="undrained"),BH532,""))</f>
        <v/>
      </c>
      <c r="FV532" s="409" t="str">
        <f>IF(AND('[1]Multi-Field'!$E$118=[1]Lists!BF532,'[1]Multi-Field'!$F$118="Drained"),BI532,IF(AND('[1]Multi-Field'!$E$118=[1]Lists!BF532,'[1]Multi-Field'!$F$118="undrained"),BH532,""))</f>
        <v/>
      </c>
      <c r="FW532" s="409" t="str">
        <f>IF(AND('[1]Multi-Field'!$E$119=[1]Lists!BF532,'[1]Multi-Field'!$F$119="Drained"),BI532,IF(AND('[1]Multi-Field'!$E$119=[1]Lists!BF532,'[1]Multi-Field'!$F$119="undrained"),BH532,""))</f>
        <v/>
      </c>
      <c r="FX532" s="409" t="str">
        <f>IF(AND('[1]Multi-Field'!$E$120=[1]Lists!BF532,'[1]Multi-Field'!$F$120="Drained"),BI532,IF(AND('[1]Multi-Field'!$E$120=[1]Lists!BF532,'[1]Multi-Field'!$F$120="undrained"),BH532,""))</f>
        <v/>
      </c>
    </row>
    <row r="533" spans="1:180" ht="13.5" customHeight="1" thickBot="1">
      <c r="A533" s="7" t="s">
        <v>619</v>
      </c>
      <c r="B533" s="7"/>
      <c r="C533" s="7"/>
      <c r="D533" s="8">
        <v>60</v>
      </c>
      <c r="E533" s="8">
        <f t="shared" si="74"/>
        <v>62</v>
      </c>
      <c r="F533" s="8">
        <f t="shared" si="75"/>
        <v>63</v>
      </c>
      <c r="G533" s="8">
        <v>65</v>
      </c>
      <c r="H533" s="8">
        <v>70</v>
      </c>
      <c r="I533" s="8">
        <f t="shared" si="78"/>
        <v>73</v>
      </c>
      <c r="J533" s="8">
        <f t="shared" si="79"/>
        <v>77</v>
      </c>
      <c r="K533" s="8">
        <v>80</v>
      </c>
      <c r="L533" s="8">
        <v>105</v>
      </c>
      <c r="M533" s="8">
        <f t="shared" si="76"/>
        <v>112</v>
      </c>
      <c r="N533" s="8">
        <f t="shared" si="77"/>
        <v>118</v>
      </c>
      <c r="O533" s="8">
        <v>125</v>
      </c>
      <c r="P533" s="391"/>
      <c r="Q533" s="85"/>
      <c r="R533" s="397"/>
      <c r="S533" s="395" t="str">
        <f t="shared" si="73"/>
        <v/>
      </c>
      <c r="T533" s="397"/>
      <c r="U533" s="398"/>
      <c r="BF533" s="411" t="s">
        <v>1696</v>
      </c>
      <c r="BG533" s="412">
        <v>2</v>
      </c>
      <c r="BH533" s="412">
        <v>3</v>
      </c>
      <c r="BI533" s="412">
        <v>4.5</v>
      </c>
      <c r="BJ533" s="409" t="e">
        <f>IF(AND('[1]Single Field'!#REF!=[1]Lists!BF533,'[1]Single Field'!#REF!="Drained"),"x",IF(AND('[1]Single Field'!#REF!=[1]Lists!BF533,'[1]Single Field'!#REF!="Undrained"),O,""))</f>
        <v>#REF!</v>
      </c>
      <c r="BK533" s="409" t="str">
        <f>IF(AND('[1]Multi-Field'!$E$3=[1]Lists!BF533,'[1]Multi-Field'!$F$3="Drained"),BI533,IF(AND('[1]Multi-Field'!$E$3=BF533,'[1]Multi-Field'!$F$3="undrained"),BH533,""))</f>
        <v/>
      </c>
      <c r="BL533" s="409" t="str">
        <f>IF(AND('[1]Multi-Field'!$E$4=BF533,'[1]Multi-Field'!$F$4="Drained"),BI533,IF(AND('[1]Multi-Field'!$E$4=BF533,'[1]Multi-Field'!$F$4="undrained"),BH533,""))</f>
        <v/>
      </c>
      <c r="BM533" s="409" t="str">
        <f>IF(AND('[1]Multi-Field'!$E$5=BF533,'[1]Multi-Field'!$F$5="Drained"),BI533,IF(AND('[1]Multi-Field'!$E$5=BF533,'[1]Multi-Field'!$F$5="undrained"),BH533,""))</f>
        <v/>
      </c>
      <c r="BN533" s="409" t="str">
        <f>IF(AND('[1]Multi-Field'!$E$6=BF533,'[1]Multi-Field'!$F$6="Drained"),BI533,IF(AND('[1]Multi-Field'!$E$6=BF533,'[1]Multi-Field'!$F$6="undrained"),BH533,""))</f>
        <v/>
      </c>
      <c r="BO533" s="409" t="str">
        <f>IF(AND('[1]Multi-Field'!$E$7=BF533,'[1]Multi-Field'!$F$7="Drained"),BI533,IF(AND('[1]Multi-Field'!$E$7=BF533,'[1]Multi-Field'!$F$7="undrained"),BH533,""))</f>
        <v/>
      </c>
      <c r="BP533" s="409" t="str">
        <f>IF(AND('[1]Multi-Field'!$E$8=BF533,'[1]Multi-Field'!$F$8="Drained"),BI533,IF(AND('[1]Multi-Field'!$E$8=BF533,'[1]Multi-Field'!$F$8="undrained"),BH533,""))</f>
        <v/>
      </c>
      <c r="BQ533" s="409" t="str">
        <f>IF(AND('[1]Multi-Field'!$E$9=BF533,'[1]Multi-Field'!$F$9="Drained"),BI533,IF(AND('[1]Multi-Field'!$E$9=BF533,'[1]Multi-Field'!$F$9="undrained"),BH533,""))</f>
        <v/>
      </c>
      <c r="BR533" s="409" t="str">
        <f>IF(AND('[1]Multi-Field'!$E$10=BF533,'[1]Multi-Field'!$F$10="Drained"),BI533,IF(AND('[1]Multi-Field'!$E$10=BF533,'[1]Multi-Field'!$F$10="undrained"),BH533,""))</f>
        <v/>
      </c>
      <c r="BS533" s="409" t="str">
        <f>IF(AND('[1]Multi-Field'!$E$11=BF533,'[1]Multi-Field'!$F$11="Drained"),BI533,IF(AND('[1]Multi-Field'!$E$11=BF533,'[1]Multi-Field'!$F$11="undrained"),BH533,""))</f>
        <v/>
      </c>
      <c r="BT533" s="409" t="str">
        <f>IF(AND('[1]Multi-Field'!$E$12=BF533,'[1]Multi-Field'!$F$12="Drained"),BI533,IF(AND('[1]Multi-Field'!$E$12=BF533,'[1]Multi-Field'!$F$12="undrained"),BH533,""))</f>
        <v/>
      </c>
      <c r="BU533" s="409" t="str">
        <f>IF(AND('[1]Multi-Field'!$E$13=BF533,'[1]Multi-Field'!$F$13="Drained"),BI533,IF(AND('[1]Multi-Field'!$E$3=BF533,'[1]Multi-Field'!$F$13="undrained"),BH533,""))</f>
        <v/>
      </c>
      <c r="BV533" s="409" t="str">
        <f>IF(AND('[1]Multi-Field'!$E$14=BF533,'[1]Multi-Field'!$F$14="Drained"),BI533,IF(AND('[1]Multi-Field'!$E$14=BF533,'[1]Multi-Field'!$F$14="undrained"),BH533,""))</f>
        <v/>
      </c>
      <c r="BW533" s="409" t="str">
        <f>IF(AND('[1]Multi-Field'!$E$15=BF533,'[1]Multi-Field'!$F$15="Drained"),BI533,IF(AND('[1]Multi-Field'!$E$15=BF533,'[1]Multi-Field'!$F$15="undrained"),BH533,""))</f>
        <v/>
      </c>
      <c r="BX533" s="409" t="str">
        <f>IF(AND('[1]Multi-Field'!$E$16=[1]Lists!BF533,'[1]Multi-Field'!$F$16="Drained"),BI533,IF(AND('[1]Multi-Field'!$E$16=[1]Lists!BF533,'[1]Multi-Field'!$F$16="undrained"),BH533,""))</f>
        <v/>
      </c>
      <c r="BY533" s="409" t="str">
        <f>IF(AND('[1]Multi-Field'!$E$17=[1]Lists!BF533,'[1]Multi-Field'!$F$17="Drained"),BI533,IF(AND('[1]Multi-Field'!$E$17=[1]Lists!BF533,'[1]Multi-Field'!$F$17="undrained"),BH533,""))</f>
        <v/>
      </c>
      <c r="BZ533" s="409" t="str">
        <f>IF(AND('[1]Multi-Field'!$E$18=[1]Lists!BF533,'[1]Multi-Field'!$F$18="Drained"),BI533,IF(AND('[1]Multi-Field'!$E$18=[1]Lists!BF533,'[1]Multi-Field'!$F$18="undrained"),BH533,""))</f>
        <v/>
      </c>
      <c r="CA533" s="409" t="str">
        <f>IF(AND('[1]Multi-Field'!$E$19=[1]Lists!BF533,'[1]Multi-Field'!$F$19="Drained"),BI533,IF(AND('[1]Multi-Field'!$E$19=[1]Lists!BF533,'[1]Multi-Field'!$F$19="undrained"),BH533,""))</f>
        <v/>
      </c>
      <c r="CB533" s="409" t="str">
        <f>IF(AND('[1]Multi-Field'!$E$20=[1]Lists!BF533,'[1]Multi-Field'!$F$20="Drained"),BI533,IF(AND('[1]Multi-Field'!$E$20=[1]Lists!BF533,'[1]Multi-Field'!$F$20="undrained"),BH533,""))</f>
        <v/>
      </c>
      <c r="CC533" s="409" t="str">
        <f>IF(AND('[1]Multi-Field'!$E$21=[1]Lists!BF533,'[1]Multi-Field'!$F$21="Drained"),BI533,IF(AND('[1]Multi-Field'!$E$21=[1]Lists!BF533,'[1]Multi-Field'!$F$21="undrained"),BH533,""))</f>
        <v/>
      </c>
      <c r="CD533" s="409" t="str">
        <f>IF(AND('[1]Multi-Field'!$E$22=[1]Lists!BF533,'[1]Multi-Field'!$F$22="Drained"),BI533,IF(AND('[1]Multi-Field'!$E$22=[1]Lists!BF533,'[1]Multi-Field'!$F$22="undrained"),BH533,""))</f>
        <v/>
      </c>
      <c r="CE533" s="409" t="str">
        <f>IF(AND('[1]Multi-Field'!$E$23=[1]Lists!BF533,'[1]Multi-Field'!$F$23="Drained"),BI533,IF(AND('[1]Multi-Field'!$E$23=[1]Lists!BF533,'[1]Multi-Field'!$F$23="undrained"),BH533,""))</f>
        <v/>
      </c>
      <c r="CF533" s="409" t="str">
        <f>IF(AND('[1]Multi-Field'!$E$24=[1]Lists!BF533,'[1]Multi-Field'!$F$24="Drained"),BI533,IF(AND('[1]Multi-Field'!$E$24=[1]Lists!BF533,'[1]Multi-Field'!$F$24="undrained"),BH533,""))</f>
        <v/>
      </c>
      <c r="CG533" s="409" t="str">
        <f>IF(AND('[1]Multi-Field'!$E$25=[1]Lists!BF533,'[1]Multi-Field'!$F$25="Drained"),BI533,IF(AND('[1]Multi-Field'!$E$25=[1]Lists!BF533,'[1]Multi-Field'!$F$25="undrained"),BH533,""))</f>
        <v/>
      </c>
      <c r="CH533" s="409" t="str">
        <f>IF(AND('[1]Multi-Field'!$E$26=[1]Lists!BF533,'[1]Multi-Field'!$F$26="Drained"),BI533,IF(AND('[1]Multi-Field'!$E$26=[1]Lists!BF533,'[1]Multi-Field'!$F$26="undrained"),BH533,""))</f>
        <v/>
      </c>
      <c r="CI533" s="409" t="str">
        <f>IF(AND('[1]Multi-Field'!$E$27=[1]Lists!BF533,'[1]Multi-Field'!$F$27="Drained"),BI533,IF(AND('[1]Multi-Field'!$E$27=[1]Lists!BF533,'[1]Multi-Field'!$F$27="undrained"),BH533,""))</f>
        <v/>
      </c>
      <c r="CJ533" s="409" t="str">
        <f>IF(AND('[1]Multi-Field'!$E$28=[1]Lists!BF533,'[1]Multi-Field'!$F$28="Drained"),BI533,IF(AND('[1]Multi-Field'!$E$28=[1]Lists!BF533,'[1]Multi-Field'!$F$28="undrained"),BH533,""))</f>
        <v/>
      </c>
      <c r="CK533" s="409" t="str">
        <f>IF(AND('[1]Multi-Field'!$E$29=[1]Lists!BF533,'[1]Multi-Field'!$F$29="Drained"),BI533,IF(AND('[1]Multi-Field'!$E$29=[1]Lists!BF533,'[1]Multi-Field'!$F$29="undrained"),BH533,""))</f>
        <v/>
      </c>
      <c r="CL533" s="409" t="str">
        <f>IF(AND('[1]Multi-Field'!$E$30=[1]Lists!BF533,'[1]Multi-Field'!$F$30="Drained"),BI533,IF(AND('[1]Multi-Field'!$E$30=[1]Lists!BF533,'[1]Multi-Field'!$F$30="undrained"),BH533,""))</f>
        <v/>
      </c>
      <c r="CM533" s="409" t="str">
        <f>IF(AND('[1]Multi-Field'!$E$31=[1]Lists!BF533,'[1]Multi-Field'!$F$31="Drained"),BI533,IF(AND('[1]Multi-Field'!$E$31=[1]Lists!BF533,'[1]Multi-Field'!$F$31="undrained"),BH533,""))</f>
        <v/>
      </c>
      <c r="CN533" s="409" t="str">
        <f>IF(AND('[1]Multi-Field'!$E$32=[1]Lists!BF533,'[1]Multi-Field'!$F$32="Drained"),BI533,IF(AND('[1]Multi-Field'!$E$32=[1]Lists!BF533,'[1]Multi-Field'!$F$32="undrained"),BH533,""))</f>
        <v/>
      </c>
      <c r="CO533" s="409" t="str">
        <f>IF(AND('[1]Multi-Field'!$E$33=[1]Lists!BF533,'[1]Multi-Field'!$F$33="Drained"),BI533,IF(AND('[1]Multi-Field'!$E$33=[1]Lists!BF533,'[1]Multi-Field'!$F$33="undrained"),BH533,""))</f>
        <v/>
      </c>
      <c r="CP533" s="409" t="str">
        <f>IF(AND('[1]Multi-Field'!$E$34=[1]Lists!BF533,'[1]Multi-Field'!$F$34="Drained"),BI533,IF(AND('[1]Multi-Field'!$E$34=[1]Lists!BF533,'[1]Multi-Field'!$F$34="undrained"),BH533,""))</f>
        <v/>
      </c>
      <c r="CQ533" s="409" t="str">
        <f>IF(AND('[1]Multi-Field'!$E$35=[1]Lists!BF533,'[1]Multi-Field'!$F$35="Drained"),BI533,IF(AND('[1]Multi-Field'!$E$35=[1]Lists!BF533,'[1]Multi-Field'!$F$35="undrained"),BH533,""))</f>
        <v/>
      </c>
      <c r="CR533" s="409" t="str">
        <f>IF(AND('[1]Multi-Field'!$E$36=[1]Lists!BF533,'[1]Multi-Field'!$F$36="Drained"),BI533,IF(AND('[1]Multi-Field'!$E$36=[1]Lists!BF533,'[1]Multi-Field'!$F$36="undrained"),BH533,""))</f>
        <v/>
      </c>
      <c r="CS533" s="409" t="str">
        <f>IF(AND('[1]Multi-Field'!$E$37=[1]Lists!BF533,'[1]Multi-Field'!$F$37="Drained"),BI533,IF(AND('[1]Multi-Field'!$E$37=[1]Lists!BF533,'[1]Multi-Field'!$F$37="undrained"),BH533,""))</f>
        <v/>
      </c>
      <c r="CT533" s="409" t="str">
        <f>IF(AND('[1]Multi-Field'!$E$38=[1]Lists!BF533,'[1]Multi-Field'!$F$38="Drained"),BI533,IF(AND('[1]Multi-Field'!$E$38=[1]Lists!BF533,'[1]Multi-Field'!$F$38="undrained"),BH533,""))</f>
        <v/>
      </c>
      <c r="CU533" s="409" t="str">
        <f>IF(AND('[1]Multi-Field'!$E$39=[1]Lists!BF533,'[1]Multi-Field'!$F$39="Drained"),BI533,IF(AND('[1]Multi-Field'!$E$39=[1]Lists!BF533,'[1]Multi-Field'!$F$39="undrained"),BH533,""))</f>
        <v/>
      </c>
      <c r="CV533" s="409" t="str">
        <f>IF(AND('[1]Multi-Field'!$E$40=[1]Lists!BF533,'[1]Multi-Field'!$F$40="Drained"),BI533,IF(AND('[1]Multi-Field'!$E$40=[1]Lists!BF533,'[1]Multi-Field'!$F$40="undrained"),BH533,""))</f>
        <v/>
      </c>
      <c r="CW533" s="409" t="str">
        <f>IF(AND('[1]Multi-Field'!$E$41=[1]Lists!BF533,'[1]Multi-Field'!$F$40="Drained"),BI533,IF(AND('[1]Multi-Field'!$E$40=[1]Lists!BF533,'[1]Multi-Field'!$F$40="undrained"),BH533,""))</f>
        <v/>
      </c>
      <c r="CX533" s="409" t="str">
        <f>IF(AND('[1]Multi-Field'!$E$42=[1]Lists!BF533,'[1]Multi-Field'!$F$42="Drained"),BI533,IF(AND('[1]Multi-Field'!$E$42=[1]Lists!BF533,'[1]Multi-Field'!$F$42="undrained"),BH533,""))</f>
        <v/>
      </c>
      <c r="CY533" s="409" t="str">
        <f>IF(AND('[1]Multi-Field'!$E$43=[1]Lists!BF533,'[1]Multi-Field'!$F$43="Drained"),BI533,IF(AND('[1]Multi-Field'!$E$43=[1]Lists!BF533,'[1]Multi-Field'!$F$43="undrained"),BH533,""))</f>
        <v/>
      </c>
      <c r="CZ533" s="409" t="str">
        <f>IF(AND('[1]Multi-Field'!$E$44=[1]Lists!BF533,'[1]Multi-Field'!$F$44="Drained"),BI533,IF(AND('[1]Multi-Field'!$E$44=[1]Lists!BF533,'[1]Multi-Field'!$F$44="undrained"),BH533,""))</f>
        <v/>
      </c>
      <c r="DA533" s="409" t="str">
        <f>IF(AND('[1]Multi-Field'!$E$45=[1]Lists!BF533,'[1]Multi-Field'!$F$45="Drained"),BI533,IF(AND('[1]Multi-Field'!$E$45=[1]Lists!BF533,'[1]Multi-Field'!$F$45="undrained"),BH533,""))</f>
        <v/>
      </c>
      <c r="DB533" s="409" t="str">
        <f>IF(AND('[1]Multi-Field'!$E$46=[1]Lists!BF533,'[1]Multi-Field'!$F$46="Drained"),BI533,IF(AND('[1]Multi-Field'!$E$46=[1]Lists!BF533,'[1]Multi-Field'!$F$46="undrained"),BH533,""))</f>
        <v/>
      </c>
      <c r="DC533" s="409" t="str">
        <f>IF(AND('[1]Multi-Field'!$E$47=[1]Lists!BF533,'[1]Multi-Field'!$F$47="Drained"),BI533,IF(AND('[1]Multi-Field'!$E$47=[1]Lists!BF533,'[1]Multi-Field'!$F$47="undrained"),BH533,""))</f>
        <v/>
      </c>
      <c r="DD533" s="409" t="str">
        <f>IF(AND('[1]Multi-Field'!$E$48=[1]Lists!BF533,'[1]Multi-Field'!$F$48="Drained"),BI533,IF(AND('[1]Multi-Field'!$E$48=[1]Lists!BF533,'[1]Multi-Field'!$F$48="undrained"),BH533,""))</f>
        <v/>
      </c>
      <c r="DE533" s="409" t="str">
        <f>IF(AND('[1]Multi-Field'!$E$49=[1]Lists!BF533,'[1]Multi-Field'!$F$49="Drained"),BI533,IF(AND('[1]Multi-Field'!$E$49=[1]Lists!BF533,'[1]Multi-Field'!$F$9="undrained"),BH533,""))</f>
        <v/>
      </c>
      <c r="DF533" s="409" t="str">
        <f>IF(AND('[1]Multi-Field'!$E$50=[1]Lists!BF533,'[1]Multi-Field'!$F$50="Drained"),BI533,IF(AND('[1]Multi-Field'!$E$50=[1]Lists!BF533,'[1]Multi-Field'!$F$50="undrained"),BH533,""))</f>
        <v/>
      </c>
      <c r="DG533" s="409" t="str">
        <f>IF(AND('[1]Multi-Field'!$E$51=[1]Lists!BF533,'[1]Multi-Field'!$F$51="Drained"),BI533,IF(AND('[1]Multi-Field'!$E$51=[1]Lists!BF533,'[1]Multi-Field'!$F$51="undrained"),BH533,""))</f>
        <v/>
      </c>
      <c r="DH533" s="409" t="str">
        <f>IF(AND('[1]Multi-Field'!$E$52=[1]Lists!BF533,'[1]Multi-Field'!$F$52="Drained"),BI533,IF(AND('[1]Multi-Field'!$E$52=[1]Lists!BF533,'[1]Multi-Field'!$F$52="undrained"),BH533,""))</f>
        <v/>
      </c>
      <c r="DI533" s="409" t="str">
        <f>IF(AND('[1]Multi-Field'!$E$53=[1]Lists!BF533,'[1]Multi-Field'!$F$53="Drained"),BI533,IF(AND('[1]Multi-Field'!$E$53=[1]Lists!BF533,'[1]Multi-Field'!$F$53="undrained"),BH533,""))</f>
        <v/>
      </c>
      <c r="DJ533" s="409" t="str">
        <f>IF(AND('[1]Multi-Field'!$E$54=[1]Lists!BF533,'[1]Multi-Field'!$F$54="Drained"),BI533,IF(AND('[1]Multi-Field'!$E$54=[1]Lists!BF533,'[1]Multi-Field'!$F$54="undrained"),BH533,""))</f>
        <v/>
      </c>
      <c r="DK533" s="409" t="str">
        <f>IF(AND('[1]Multi-Field'!$E$55=[1]Lists!BF533,'[1]Multi-Field'!$F$55="Drained"),BI533,IF(AND('[1]Multi-Field'!$E$55=[1]Lists!BF533,'[1]Multi-Field'!$F$55="undrained"),BH533,""))</f>
        <v/>
      </c>
      <c r="DL533" s="409" t="str">
        <f>IF(AND('[1]Multi-Field'!$E$56=[1]Lists!BF533,'[1]Multi-Field'!$F$56="Drained"),BI533,IF(AND('[1]Multi-Field'!$E$56=[1]Lists!BF533,'[1]Multi-Field'!$F$56="undrained"),BH533,""))</f>
        <v/>
      </c>
      <c r="DM533" s="409" t="str">
        <f>IF(AND('[1]Multi-Field'!$E$57=[1]Lists!BF533,'[1]Multi-Field'!$F$57="Drained"),BI533,IF(AND('[1]Multi-Field'!$E$57=[1]Lists!BF533,'[1]Multi-Field'!$F$57="undrained"),BH533,""))</f>
        <v/>
      </c>
      <c r="DN533" s="409" t="str">
        <f>IF(AND('[1]Multi-Field'!$E$58=[1]Lists!BF533,'[1]Multi-Field'!$F$58="Drained"),BI533,IF(AND('[1]Multi-Field'!$E$58=[1]Lists!BF533,'[1]Multi-Field'!$F$58="undrained"),BH533,""))</f>
        <v/>
      </c>
      <c r="DO533" s="409" t="str">
        <f>IF(AND('[1]Multi-Field'!$E$59=[1]Lists!BF533,'[1]Multi-Field'!$F$59="Drained"),BI533,IF(AND('[1]Multi-Field'!$E$59=[1]Lists!BF533,'[1]Multi-Field'!$F$59="undrained"),BH533,""))</f>
        <v/>
      </c>
      <c r="DP533" s="409" t="str">
        <f>IF(AND('[1]Multi-Field'!$E$60=[1]Lists!BF533,'[1]Multi-Field'!$F$60="Drained"),BI533,IF(AND('[1]Multi-Field'!$E$60=[1]Lists!BF533,'[1]Multi-Field'!$F$60="undrained"),BH533,""))</f>
        <v/>
      </c>
      <c r="DQ533" s="409" t="str">
        <f>IF(AND('[1]Multi-Field'!$E$61=[1]Lists!BF533,'[1]Multi-Field'!$F$61="Drained"),BI533,IF(AND('[1]Multi-Field'!$E$61=[1]Lists!BF533,'[1]Multi-Field'!$F$61="undrained"),BH533,""))</f>
        <v/>
      </c>
      <c r="DR533" s="409" t="str">
        <f>IF(AND('[1]Multi-Field'!$E$62=[1]Lists!BF533,'[1]Multi-Field'!$F$62="Drained"),BI533,IF(AND('[1]Multi-Field'!$E$62=[1]Lists!BF533,'[1]Multi-Field'!$F$62="undrained"),BH533,""))</f>
        <v/>
      </c>
      <c r="DS533" s="409" t="str">
        <f>IF(AND('[1]Multi-Field'!$E$63=[1]Lists!BF533,'[1]Multi-Field'!$F$63="Drained"),BI533,IF(AND('[1]Multi-Field'!$E$63=[1]Lists!BF533,'[1]Multi-Field'!$F$63="undrained"),BH533,""))</f>
        <v/>
      </c>
      <c r="DT533" s="409" t="str">
        <f>IF(AND('[1]Multi-Field'!$E$64=[1]Lists!BF533,'[1]Multi-Field'!$F$64="Drained"),BI533,IF(AND('[1]Multi-Field'!$E$64=[1]Lists!BF533,'[1]Multi-Field'!$F$64="undrained"),BH533,""))</f>
        <v/>
      </c>
      <c r="DU533" s="409" t="str">
        <f>IF(AND('[1]Multi-Field'!$E$65=[1]Lists!BF533,'[1]Multi-Field'!$F$65="Drained"),BI533,IF(AND('[1]Multi-Field'!$E$65=[1]Lists!BF533,'[1]Multi-Field'!$F$65="undrained"),BH533,""))</f>
        <v/>
      </c>
      <c r="DV533" s="409" t="str">
        <f>IF(AND('[1]Multi-Field'!$E$66=[1]Lists!BF533,'[1]Multi-Field'!$F$66="Drained"),BI533,IF(AND('[1]Multi-Field'!$E$66=[1]Lists!BF533,'[1]Multi-Field'!$F$66="undrained"),BH533,""))</f>
        <v/>
      </c>
      <c r="DW533" s="409" t="str">
        <f>IF(AND('[1]Multi-Field'!$E$67=[1]Lists!BF533,'[1]Multi-Field'!$F$67="Drained"),BI533,IF(AND('[1]Multi-Field'!$E$67=[1]Lists!BF533,'[1]Multi-Field'!$F$67="undrained"),BH533,""))</f>
        <v/>
      </c>
      <c r="DX533" s="409" t="str">
        <f>IF(AND('[1]Multi-Field'!$E$68=[1]Lists!BF533,'[1]Multi-Field'!$F$68="Drained"),BI533,IF(AND('[1]Multi-Field'!$E$68=[1]Lists!BF533,'[1]Multi-Field'!$F$68="undrained"),BH533,""))</f>
        <v/>
      </c>
      <c r="DY533" s="409" t="str">
        <f>IF(AND('[1]Multi-Field'!$E$69=[1]Lists!BF533,'[1]Multi-Field'!$F$69="Drained"),BI533,IF(AND('[1]Multi-Field'!$E$69=[1]Lists!BF533,'[1]Multi-Field'!$F$69="undrained"),BH533,""))</f>
        <v/>
      </c>
      <c r="DZ533" s="409" t="str">
        <f>IF(AND('[1]Multi-Field'!$E$70=[1]Lists!BF533,'[1]Multi-Field'!$F$70="Drained"),BI533,IF(AND('[1]Multi-Field'!$E$70=[1]Lists!BF533,'[1]Multi-Field'!$F$70="undrained"),BH533,""))</f>
        <v/>
      </c>
      <c r="EA533" s="409" t="str">
        <f>IF(AND('[1]Multi-Field'!$E$71=[1]Lists!BF533,'[1]Multi-Field'!$F$71="Drained"),BI533,IF(AND('[1]Multi-Field'!$E$71=[1]Lists!BF533,'[1]Multi-Field'!$F$71="undrained"),BH533,""))</f>
        <v/>
      </c>
      <c r="EB533" s="409" t="str">
        <f>IF(AND('[1]Multi-Field'!$E$72=[1]Lists!BF533,'[1]Multi-Field'!$F$72="Drained"),BI533,IF(AND('[1]Multi-Field'!$E$72=[1]Lists!BF533,'[1]Multi-Field'!$F$72="undrained"),BH533,""))</f>
        <v/>
      </c>
      <c r="EC533" s="409" t="str">
        <f>IF(AND('[1]Multi-Field'!$E$73=[1]Lists!BF533,'[1]Multi-Field'!$F$73="Drained"),BI533,IF(AND('[1]Multi-Field'!$E$73=[1]Lists!BF533,'[1]Multi-Field'!$F$73="undrained"),BH533,""))</f>
        <v/>
      </c>
      <c r="ED533" s="409" t="str">
        <f>IF(AND('[1]Multi-Field'!$E$74=[1]Lists!BF533,'[1]Multi-Field'!$F$74="Drained"),BI533,IF(AND('[1]Multi-Field'!$E$74=[1]Lists!BF533,'[1]Multi-Field'!$F$74="undrained"),BH533,""))</f>
        <v/>
      </c>
      <c r="EE533" s="409" t="str">
        <f>IF(AND('[1]Multi-Field'!$E$75=[1]Lists!BF533,'[1]Multi-Field'!$F$75="Drained"),BI533,IF(AND('[1]Multi-Field'!$E$75=[1]Lists!BF533,'[1]Multi-Field'!$F$75="undrained"),BH533,""))</f>
        <v/>
      </c>
      <c r="EF533" s="409" t="str">
        <f>IF(AND('[1]Multi-Field'!$E$76=[1]Lists!BF533,'[1]Multi-Field'!$F$76="Drained"),BI533,IF(AND('[1]Multi-Field'!$E$76=[1]Lists!BF533,'[1]Multi-Field'!$F$6="undrained"),BH533,""))</f>
        <v/>
      </c>
      <c r="EG533" s="409" t="str">
        <f>IF(AND('[1]Multi-Field'!$E$77=[1]Lists!BF533,'[1]Multi-Field'!$F$77="Drained"),BI533,IF(AND('[1]Multi-Field'!$E$77=[1]Lists!BF533,'[1]Multi-Field'!$F$77="undrained"),BH533,""))</f>
        <v/>
      </c>
      <c r="EH533" s="409" t="str">
        <f>IF(AND('[1]Multi-Field'!$E$78=[1]Lists!BF533,'[1]Multi-Field'!$F$78="Drained"),BI533,IF(AND('[1]Multi-Field'!$E$78=[1]Lists!BF533,'[1]Multi-Field'!$F$78="undrained"),BH533,""))</f>
        <v/>
      </c>
      <c r="EI533" s="409" t="str">
        <f>IF(AND('[1]Multi-Field'!$E$79=[1]Lists!BF533,'[1]Multi-Field'!$F$79="Drained"),BI533,IF(AND('[1]Multi-Field'!$E$79=[1]Lists!BF533,'[1]Multi-Field'!$F$79="undrained"),BH533,""))</f>
        <v/>
      </c>
      <c r="EJ533" s="409" t="str">
        <f>IF(AND('[1]Multi-Field'!$E$80=[1]Lists!BF533,'[1]Multi-Field'!$F$80="Drained"),BI533,IF(AND('[1]Multi-Field'!$E$80=[1]Lists!BF533,'[1]Multi-Field'!$F$80="undrained"),BH533,""))</f>
        <v/>
      </c>
      <c r="EK533" s="409" t="str">
        <f>IF(AND('[1]Multi-Field'!$E$81=[1]Lists!BF533,'[1]Multi-Field'!$F$81="Drained"),BI533,IF(AND('[1]Multi-Field'!$E$81=[1]Lists!BF533,'[1]Multi-Field'!$F$81="undrained"),BH533,""))</f>
        <v/>
      </c>
      <c r="EL533" s="409" t="str">
        <f>IF(AND('[1]Multi-Field'!$E$82=[1]Lists!BF533,'[1]Multi-Field'!$F$82="Drained"),BI533,IF(AND('[1]Multi-Field'!$E$82=[1]Lists!BF533,'[1]Multi-Field'!$F$82="undrained"),BH533,""))</f>
        <v/>
      </c>
      <c r="EM533" s="409" t="str">
        <f>IF(AND('[1]Multi-Field'!$E$83=[1]Lists!BF533,'[1]Multi-Field'!$F$83="Drained"),BI533,IF(AND('[1]Multi-Field'!$E$83=[1]Lists!BF533,'[1]Multi-Field'!$F$83="undrained"),BH533,""))</f>
        <v/>
      </c>
      <c r="EN533" s="409" t="str">
        <f>IF(AND('[1]Multi-Field'!$E$84=[1]Lists!BF533,'[1]Multi-Field'!$F$84="Drained"),BI533,IF(AND('[1]Multi-Field'!$E$84=[1]Lists!BF533,'[1]Multi-Field'!$F$84="undrained"),BH533,""))</f>
        <v/>
      </c>
      <c r="EO533" s="409" t="str">
        <f>IF(AND('[1]Multi-Field'!$E$85=[1]Lists!BF533,'[1]Multi-Field'!$F$85="Drained"),BI533,IF(AND('[1]Multi-Field'!$E$85=[1]Lists!BF533,'[1]Multi-Field'!$F$85="undrained"),BH533,""))</f>
        <v/>
      </c>
      <c r="EP533" s="409" t="str">
        <f>IF(AND('[1]Multi-Field'!$E$86=[1]Lists!BF533,'[1]Multi-Field'!$F$86="Drained"),BI533,IF(AND('[1]Multi-Field'!$E$86=[1]Lists!BF533,'[1]Multi-Field'!$F$86="undrained"),BH533,""))</f>
        <v/>
      </c>
      <c r="EQ533" s="409" t="str">
        <f>IF(AND('[1]Multi-Field'!$E$87=[1]Lists!BF533,'[1]Multi-Field'!$F$87="Drained"),BI533,IF(AND('[1]Multi-Field'!$E$87=[1]Lists!BF533,'[1]Multi-Field'!$F$87="undrained"),BH533,""))</f>
        <v/>
      </c>
      <c r="ER533" s="409" t="str">
        <f>IF(AND('[1]Multi-Field'!$E$88=[1]Lists!BF533,'[1]Multi-Field'!$F$88="Drained"),BI533,IF(AND('[1]Multi-Field'!$E$88=[1]Lists!BF533,'[1]Multi-Field'!$F$88="undrained"),BH533,""))</f>
        <v/>
      </c>
      <c r="ES533" s="409" t="str">
        <f>IF(AND('[1]Multi-Field'!$E$89=[1]Lists!BF533,'[1]Multi-Field'!$F$89="Drained"),BI533,IF(AND('[1]Multi-Field'!$E$89=[1]Lists!BF533,'[1]Multi-Field'!$F$89="undrained"),BH533,""))</f>
        <v/>
      </c>
      <c r="ET533" s="409" t="str">
        <f>IF(AND('[1]Multi-Field'!$E$90=[1]Lists!BF533,'[1]Multi-Field'!$F$90="Drained"),BI533,IF(AND('[1]Multi-Field'!$E$90=[1]Lists!BF533,'[1]Multi-Field'!$F$90="undrained"),BH533,""))</f>
        <v/>
      </c>
      <c r="EU533" s="409" t="str">
        <f>IF(AND('[1]Multi-Field'!$E$91=[1]Lists!BF533,'[1]Multi-Field'!$F$91="Drained"),BI533,IF(AND('[1]Multi-Field'!$E$91=[1]Lists!BF533,'[1]Multi-Field'!$F$91="undrained"),BH533,""))</f>
        <v/>
      </c>
      <c r="EV533" s="409" t="str">
        <f>IF(AND('[1]Multi-Field'!$E$92=[1]Lists!BF533,'[1]Multi-Field'!$F$92="Drained"),BI533,IF(AND('[1]Multi-Field'!$E$92=[1]Lists!BF533,'[1]Multi-Field'!$F$92="undrained"),BH533,""))</f>
        <v/>
      </c>
      <c r="EW533" s="409" t="str">
        <f>IF(AND('[1]Multi-Field'!$E$93=[1]Lists!BF533,'[1]Multi-Field'!$F$93="Drained"),BI533,IF(AND('[1]Multi-Field'!$E$93=[1]Lists!BF533,'[1]Multi-Field'!$F$93="undrained"),BH533,""))</f>
        <v/>
      </c>
      <c r="EX533" s="409" t="str">
        <f>IF(AND('[1]Multi-Field'!$E$94=[1]Lists!BF533,'[1]Multi-Field'!$F$94="Drained"),BI533,IF(AND('[1]Multi-Field'!$E$94=[1]Lists!BF533,'[1]Multi-Field'!$F$94="undrained"),BH533,""))</f>
        <v/>
      </c>
      <c r="EY533" s="409" t="str">
        <f>IF(AND('[1]Multi-Field'!$E$95=[1]Lists!BF533,'[1]Multi-Field'!$F$95="Drained"),BI533,IF(AND('[1]Multi-Field'!$E$95=[1]Lists!BF533,'[1]Multi-Field'!$F$95="undrained"),BH533,""))</f>
        <v/>
      </c>
      <c r="EZ533" s="409" t="str">
        <f>IF(AND('[1]Multi-Field'!$E$96=[1]Lists!BF533,'[1]Multi-Field'!$F$96="Drained"),BI533,IF(AND('[1]Multi-Field'!$E$96=[1]Lists!BF533,'[1]Multi-Field'!$F$96="undrained"),BH533,""))</f>
        <v/>
      </c>
      <c r="FA533" s="409" t="str">
        <f>IF(AND('[1]Multi-Field'!$E$97=[1]Lists!BF533,'[1]Multi-Field'!$F$97="Drained"),BI533,IF(AND('[1]Multi-Field'!$E$97=[1]Lists!BF533,'[1]Multi-Field'!$F$97="undrained"),BH533,""))</f>
        <v/>
      </c>
      <c r="FB533" s="409" t="str">
        <f>IF(AND('[1]Multi-Field'!$E$98=[1]Lists!BF533,'[1]Multi-Field'!$F$98="Drained"),BI533,IF(AND('[1]Multi-Field'!$E$98=[1]Lists!BF533,'[1]Multi-Field'!$F$98="undrained"),BH533,""))</f>
        <v/>
      </c>
      <c r="FC533" s="409" t="str">
        <f>IF(AND('[1]Multi-Field'!$E$99=[1]Lists!BF533,'[1]Multi-Field'!$F$99="Drained"),BI533,IF(AND('[1]Multi-Field'!$E$99=[1]Lists!BF533,'[1]Multi-Field'!$F$99="undrained"),BH533,""))</f>
        <v/>
      </c>
      <c r="FD533" s="409" t="str">
        <f>IF(AND('[1]Multi-Field'!$E$100=[1]Lists!BF533,'[1]Multi-Field'!$F$100="Drained"),BI533,IF(AND('[1]Multi-Field'!$E$100=[1]Lists!BF533,'[1]Multi-Field'!$F$100="undrained"),BH533,""))</f>
        <v/>
      </c>
      <c r="FE533" s="409" t="str">
        <f>IF(AND('[1]Multi-Field'!$E$101=[1]Lists!BF533,'[1]Multi-Field'!$F$101="Drained"),BI533,IF(AND('[1]Multi-Field'!$E$101=[1]Lists!BF533,'[1]Multi-Field'!$F$101="undrained"),BH533,""))</f>
        <v/>
      </c>
      <c r="FF533" s="409" t="str">
        <f>IF(AND('[1]Multi-Field'!$E$102=[1]Lists!BF533,'[1]Multi-Field'!$F$102="Drained"),BI533,IF(AND('[1]Multi-Field'!$E$102=[1]Lists!BF533,'[1]Multi-Field'!$F$102="undrained"),BH533,""))</f>
        <v/>
      </c>
      <c r="FG533" s="409" t="str">
        <f>IF(AND('[1]Multi-Field'!$E$103=[1]Lists!BF533,'[1]Multi-Field'!$F$103="Drained"),BI533,IF(AND('[1]Multi-Field'!$E$103=[1]Lists!BF533,'[1]Multi-Field'!$F$103="undrained"),BH533,""))</f>
        <v/>
      </c>
      <c r="FH533" s="409" t="str">
        <f>IF(AND('[1]Multi-Field'!$E$104=[1]Lists!BF533,'[1]Multi-Field'!$F$104="Drained"),BI533,IF(AND('[1]Multi-Field'!$E$104=[1]Lists!BF533,'[1]Multi-Field'!$F$104="undrained"),BH533,""))</f>
        <v/>
      </c>
      <c r="FI533" s="409" t="str">
        <f>IF(AND('[1]Multi-Field'!$E$105=[1]Lists!BF533,'[1]Multi-Field'!$F$105="Drained"),BI533,IF(AND('[1]Multi-Field'!$E$105=[1]Lists!BF533,'[1]Multi-Field'!$F$105="undrained"),BH533,""))</f>
        <v/>
      </c>
      <c r="FJ533" s="409" t="str">
        <f>IF(AND('[1]Multi-Field'!$E$106=[1]Lists!BF533,'[1]Multi-Field'!$F$106="Drained"),BI533,IF(AND('[1]Multi-Field'!$E$106=[1]Lists!BF533,'[1]Multi-Field'!$F$106="undrained"),BH533,""))</f>
        <v/>
      </c>
      <c r="FK533" s="409" t="str">
        <f>IF(AND('[1]Multi-Field'!$E$107=[1]Lists!BF533,'[1]Multi-Field'!$F$107="Drained"),BI533,IF(AND('[1]Multi-Field'!$E$107=[1]Lists!BF533,'[1]Multi-Field'!$F$107="undrained"),BH533,""))</f>
        <v/>
      </c>
      <c r="FL533" s="409" t="str">
        <f>IF(AND('[1]Multi-Field'!$E$108=[1]Lists!BF533,'[1]Multi-Field'!$F$108="Drained"),BI533,IF(AND('[1]Multi-Field'!$E$108=[1]Lists!BF533,'[1]Multi-Field'!$F$108="undrained"),BH533,""))</f>
        <v/>
      </c>
      <c r="FM533" s="409" t="str">
        <f>IF(AND('[1]Multi-Field'!$E$109=[1]Lists!BF533,'[1]Multi-Field'!$F$109="Drained"),BI533,IF(AND('[1]Multi-Field'!$E$109=[1]Lists!BF533,'[1]Multi-Field'!$F$109="undrained"),BH533,""))</f>
        <v/>
      </c>
      <c r="FN533" s="409" t="str">
        <f>IF(AND('[1]Multi-Field'!$E$110=[1]Lists!BF533,'[1]Multi-Field'!$F$110="Drained"),BI533,IF(AND('[1]Multi-Field'!$E$110=[1]Lists!BF533,'[1]Multi-Field'!$F$110="undrained"),BH533,""))</f>
        <v/>
      </c>
      <c r="FO533" s="409" t="str">
        <f>IF(AND('[1]Multi-Field'!$E$111=[1]Lists!BF533,'[1]Multi-Field'!$F$111="Drained"),BI533,IF(AND('[1]Multi-Field'!$E$111=[1]Lists!BF533,'[1]Multi-Field'!$F$111="undrained"),BH533,""))</f>
        <v/>
      </c>
      <c r="FP533" s="409" t="str">
        <f>IF(AND('[1]Multi-Field'!$E$112=[1]Lists!BF533,'[1]Multi-Field'!$F$112="Drained"),BI533,IF(AND('[1]Multi-Field'!$E$112=[1]Lists!BF533,'[1]Multi-Field'!$F$112="undrained"),BH533,""))</f>
        <v/>
      </c>
      <c r="FQ533" s="409" t="str">
        <f>IF(AND('[1]Multi-Field'!$E$113=[1]Lists!BF533,'[1]Multi-Field'!$F$113="Drained"),BI533,IF(AND('[1]Multi-Field'!$E$113=[1]Lists!BF533,'[1]Multi-Field'!$F$113="undrained"),BH533,""))</f>
        <v/>
      </c>
      <c r="FR533" s="409" t="str">
        <f>IF(AND('[1]Multi-Field'!$E$114=[1]Lists!BF533,'[1]Multi-Field'!$F$114="Drained"),BI533,IF(AND('[1]Multi-Field'!$E$114=[1]Lists!BF533,'[1]Multi-Field'!$F$114="undrained"),BH533,""))</f>
        <v/>
      </c>
      <c r="FS533" s="409" t="str">
        <f>IF(AND('[1]Multi-Field'!$E$115=[1]Lists!BF533,'[1]Multi-Field'!$F$115="Drained"),BI533,IF(AND('[1]Multi-Field'!$E$115=[1]Lists!BF533,'[1]Multi-Field'!$F$115="undrained"),BH533,""))</f>
        <v/>
      </c>
      <c r="FT533" s="409" t="str">
        <f>IF(AND('[1]Multi-Field'!$E$116=[1]Lists!BF533,'[1]Multi-Field'!$F$116="Drained"),BI533,IF(AND('[1]Multi-Field'!$E$116=[1]Lists!BF533,'[1]Multi-Field'!$F$116="undrained"),BH533,""))</f>
        <v/>
      </c>
      <c r="FU533" s="409" t="str">
        <f>IF(AND('[1]Multi-Field'!$E$117=[1]Lists!BF533,'[1]Multi-Field'!$F$117="Drained"),BI533,IF(AND('[1]Multi-Field'!$E$117=[1]Lists!BF533,'[1]Multi-Field'!$F$117="undrained"),BH533,""))</f>
        <v/>
      </c>
      <c r="FV533" s="409" t="str">
        <f>IF(AND('[1]Multi-Field'!$E$118=[1]Lists!BF533,'[1]Multi-Field'!$F$118="Drained"),BI533,IF(AND('[1]Multi-Field'!$E$118=[1]Lists!BF533,'[1]Multi-Field'!$F$118="undrained"),BH533,""))</f>
        <v/>
      </c>
      <c r="FW533" s="409" t="str">
        <f>IF(AND('[1]Multi-Field'!$E$119=[1]Lists!BF533,'[1]Multi-Field'!$F$119="Drained"),BI533,IF(AND('[1]Multi-Field'!$E$119=[1]Lists!BF533,'[1]Multi-Field'!$F$119="undrained"),BH533,""))</f>
        <v/>
      </c>
      <c r="FX533" s="409" t="str">
        <f>IF(AND('[1]Multi-Field'!$E$120=[1]Lists!BF533,'[1]Multi-Field'!$F$120="Drained"),BI533,IF(AND('[1]Multi-Field'!$E$120=[1]Lists!BF533,'[1]Multi-Field'!$F$120="undrained"),BH533,""))</f>
        <v/>
      </c>
    </row>
    <row r="534" spans="1:180" ht="13.5" customHeight="1">
      <c r="A534" s="7" t="s">
        <v>620</v>
      </c>
      <c r="B534" s="7"/>
      <c r="C534" s="7"/>
      <c r="D534" s="8">
        <v>70</v>
      </c>
      <c r="E534" s="8">
        <f t="shared" si="74"/>
        <v>70</v>
      </c>
      <c r="F534" s="8">
        <f t="shared" si="75"/>
        <v>70</v>
      </c>
      <c r="G534" s="8">
        <v>70</v>
      </c>
      <c r="H534" s="8">
        <v>50</v>
      </c>
      <c r="I534" s="8">
        <f t="shared" si="78"/>
        <v>50</v>
      </c>
      <c r="J534" s="8">
        <f t="shared" si="79"/>
        <v>50</v>
      </c>
      <c r="K534" s="8">
        <v>50</v>
      </c>
      <c r="L534" s="8">
        <v>125</v>
      </c>
      <c r="M534" s="8">
        <f t="shared" si="76"/>
        <v>125</v>
      </c>
      <c r="N534" s="8">
        <f t="shared" si="77"/>
        <v>125</v>
      </c>
      <c r="O534" s="8">
        <v>125</v>
      </c>
      <c r="P534" s="391"/>
      <c r="Q534" s="83"/>
      <c r="R534" s="395"/>
      <c r="S534" s="395" t="str">
        <f t="shared" si="73"/>
        <v/>
      </c>
      <c r="T534" s="395"/>
      <c r="U534" s="396"/>
      <c r="BF534" s="411" t="s">
        <v>1697</v>
      </c>
      <c r="BG534" s="412">
        <v>4</v>
      </c>
      <c r="BH534" s="412">
        <v>5.5</v>
      </c>
      <c r="BI534" s="412">
        <v>5.5</v>
      </c>
      <c r="BJ534" s="409" t="e">
        <f>IF(AND('[1]Single Field'!#REF!=[1]Lists!BF534,'[1]Single Field'!#REF!="Drained"),"x",IF(AND('[1]Single Field'!#REF!=[1]Lists!BF534,'[1]Single Field'!#REF!="Undrained"),O,""))</f>
        <v>#REF!</v>
      </c>
      <c r="BK534" s="409" t="str">
        <f>IF(AND('[1]Multi-Field'!$E$3=[1]Lists!BF534,'[1]Multi-Field'!$F$3="Drained"),BI534,IF(AND('[1]Multi-Field'!$E$3=BF534,'[1]Multi-Field'!$F$3="undrained"),BH534,""))</f>
        <v/>
      </c>
      <c r="BL534" s="409" t="str">
        <f>IF(AND('[1]Multi-Field'!$E$4=BF534,'[1]Multi-Field'!$F$4="Drained"),BI534,IF(AND('[1]Multi-Field'!$E$4=BF534,'[1]Multi-Field'!$F$4="undrained"),BH534,""))</f>
        <v/>
      </c>
      <c r="BM534" s="409" t="str">
        <f>IF(AND('[1]Multi-Field'!$E$5=BF534,'[1]Multi-Field'!$F$5="Drained"),BI534,IF(AND('[1]Multi-Field'!$E$5=BF534,'[1]Multi-Field'!$F$5="undrained"),BH534,""))</f>
        <v/>
      </c>
      <c r="BN534" s="409" t="str">
        <f>IF(AND('[1]Multi-Field'!$E$6=BF534,'[1]Multi-Field'!$F$6="Drained"),BI534,IF(AND('[1]Multi-Field'!$E$6=BF534,'[1]Multi-Field'!$F$6="undrained"),BH534,""))</f>
        <v/>
      </c>
      <c r="BO534" s="409" t="str">
        <f>IF(AND('[1]Multi-Field'!$E$7=BF534,'[1]Multi-Field'!$F$7="Drained"),BI534,IF(AND('[1]Multi-Field'!$E$7=BF534,'[1]Multi-Field'!$F$7="undrained"),BH534,""))</f>
        <v/>
      </c>
      <c r="BP534" s="409" t="str">
        <f>IF(AND('[1]Multi-Field'!$E$8=BF534,'[1]Multi-Field'!$F$8="Drained"),BI534,IF(AND('[1]Multi-Field'!$E$8=BF534,'[1]Multi-Field'!$F$8="undrained"),BH534,""))</f>
        <v/>
      </c>
      <c r="BQ534" s="409" t="str">
        <f>IF(AND('[1]Multi-Field'!$E$9=BF534,'[1]Multi-Field'!$F$9="Drained"),BI534,IF(AND('[1]Multi-Field'!$E$9=BF534,'[1]Multi-Field'!$F$9="undrained"),BH534,""))</f>
        <v/>
      </c>
      <c r="BR534" s="409" t="str">
        <f>IF(AND('[1]Multi-Field'!$E$10=BF534,'[1]Multi-Field'!$F$10="Drained"),BI534,IF(AND('[1]Multi-Field'!$E$10=BF534,'[1]Multi-Field'!$F$10="undrained"),BH534,""))</f>
        <v/>
      </c>
      <c r="BS534" s="409" t="str">
        <f>IF(AND('[1]Multi-Field'!$E$11=BF534,'[1]Multi-Field'!$F$11="Drained"),BI534,IF(AND('[1]Multi-Field'!$E$11=BF534,'[1]Multi-Field'!$F$11="undrained"),BH534,""))</f>
        <v/>
      </c>
      <c r="BT534" s="409" t="str">
        <f>IF(AND('[1]Multi-Field'!$E$12=BF534,'[1]Multi-Field'!$F$12="Drained"),BI534,IF(AND('[1]Multi-Field'!$E$12=BF534,'[1]Multi-Field'!$F$12="undrained"),BH534,""))</f>
        <v/>
      </c>
      <c r="BU534" s="409" t="str">
        <f>IF(AND('[1]Multi-Field'!$E$13=BF534,'[1]Multi-Field'!$F$13="Drained"),BI534,IF(AND('[1]Multi-Field'!$E$3=BF534,'[1]Multi-Field'!$F$13="undrained"),BH534,""))</f>
        <v/>
      </c>
      <c r="BV534" s="409" t="str">
        <f>IF(AND('[1]Multi-Field'!$E$14=BF534,'[1]Multi-Field'!$F$14="Drained"),BI534,IF(AND('[1]Multi-Field'!$E$14=BF534,'[1]Multi-Field'!$F$14="undrained"),BH534,""))</f>
        <v/>
      </c>
      <c r="BW534" s="409" t="str">
        <f>IF(AND('[1]Multi-Field'!$E$15=BF534,'[1]Multi-Field'!$F$15="Drained"),BI534,IF(AND('[1]Multi-Field'!$E$15=BF534,'[1]Multi-Field'!$F$15="undrained"),BH534,""))</f>
        <v/>
      </c>
      <c r="BX534" s="409" t="str">
        <f>IF(AND('[1]Multi-Field'!$E$16=[1]Lists!BF534,'[1]Multi-Field'!$F$16="Drained"),BI534,IF(AND('[1]Multi-Field'!$E$16=[1]Lists!BF534,'[1]Multi-Field'!$F$16="undrained"),BH534,""))</f>
        <v/>
      </c>
      <c r="BY534" s="409" t="str">
        <f>IF(AND('[1]Multi-Field'!$E$17=[1]Lists!BF534,'[1]Multi-Field'!$F$17="Drained"),BI534,IF(AND('[1]Multi-Field'!$E$17=[1]Lists!BF534,'[1]Multi-Field'!$F$17="undrained"),BH534,""))</f>
        <v/>
      </c>
      <c r="BZ534" s="409" t="str">
        <f>IF(AND('[1]Multi-Field'!$E$18=[1]Lists!BF534,'[1]Multi-Field'!$F$18="Drained"),BI534,IF(AND('[1]Multi-Field'!$E$18=[1]Lists!BF534,'[1]Multi-Field'!$F$18="undrained"),BH534,""))</f>
        <v/>
      </c>
      <c r="CA534" s="409" t="str">
        <f>IF(AND('[1]Multi-Field'!$E$19=[1]Lists!BF534,'[1]Multi-Field'!$F$19="Drained"),BI534,IF(AND('[1]Multi-Field'!$E$19=[1]Lists!BF534,'[1]Multi-Field'!$F$19="undrained"),BH534,""))</f>
        <v/>
      </c>
      <c r="CB534" s="409" t="str">
        <f>IF(AND('[1]Multi-Field'!$E$20=[1]Lists!BF534,'[1]Multi-Field'!$F$20="Drained"),BI534,IF(AND('[1]Multi-Field'!$E$20=[1]Lists!BF534,'[1]Multi-Field'!$F$20="undrained"),BH534,""))</f>
        <v/>
      </c>
      <c r="CC534" s="409" t="str">
        <f>IF(AND('[1]Multi-Field'!$E$21=[1]Lists!BF534,'[1]Multi-Field'!$F$21="Drained"),BI534,IF(AND('[1]Multi-Field'!$E$21=[1]Lists!BF534,'[1]Multi-Field'!$F$21="undrained"),BH534,""))</f>
        <v/>
      </c>
      <c r="CD534" s="409" t="str">
        <f>IF(AND('[1]Multi-Field'!$E$22=[1]Lists!BF534,'[1]Multi-Field'!$F$22="Drained"),BI534,IF(AND('[1]Multi-Field'!$E$22=[1]Lists!BF534,'[1]Multi-Field'!$F$22="undrained"),BH534,""))</f>
        <v/>
      </c>
      <c r="CE534" s="409" t="str">
        <f>IF(AND('[1]Multi-Field'!$E$23=[1]Lists!BF534,'[1]Multi-Field'!$F$23="Drained"),BI534,IF(AND('[1]Multi-Field'!$E$23=[1]Lists!BF534,'[1]Multi-Field'!$F$23="undrained"),BH534,""))</f>
        <v/>
      </c>
      <c r="CF534" s="409" t="str">
        <f>IF(AND('[1]Multi-Field'!$E$24=[1]Lists!BF534,'[1]Multi-Field'!$F$24="Drained"),BI534,IF(AND('[1]Multi-Field'!$E$24=[1]Lists!BF534,'[1]Multi-Field'!$F$24="undrained"),BH534,""))</f>
        <v/>
      </c>
      <c r="CG534" s="409" t="str">
        <f>IF(AND('[1]Multi-Field'!$E$25=[1]Lists!BF534,'[1]Multi-Field'!$F$25="Drained"),BI534,IF(AND('[1]Multi-Field'!$E$25=[1]Lists!BF534,'[1]Multi-Field'!$F$25="undrained"),BH534,""))</f>
        <v/>
      </c>
      <c r="CH534" s="409" t="str">
        <f>IF(AND('[1]Multi-Field'!$E$26=[1]Lists!BF534,'[1]Multi-Field'!$F$26="Drained"),BI534,IF(AND('[1]Multi-Field'!$E$26=[1]Lists!BF534,'[1]Multi-Field'!$F$26="undrained"),BH534,""))</f>
        <v/>
      </c>
      <c r="CI534" s="409" t="str">
        <f>IF(AND('[1]Multi-Field'!$E$27=[1]Lists!BF534,'[1]Multi-Field'!$F$27="Drained"),BI534,IF(AND('[1]Multi-Field'!$E$27=[1]Lists!BF534,'[1]Multi-Field'!$F$27="undrained"),BH534,""))</f>
        <v/>
      </c>
      <c r="CJ534" s="409" t="str">
        <f>IF(AND('[1]Multi-Field'!$E$28=[1]Lists!BF534,'[1]Multi-Field'!$F$28="Drained"),BI534,IF(AND('[1]Multi-Field'!$E$28=[1]Lists!BF534,'[1]Multi-Field'!$F$28="undrained"),BH534,""))</f>
        <v/>
      </c>
      <c r="CK534" s="409" t="str">
        <f>IF(AND('[1]Multi-Field'!$E$29=[1]Lists!BF534,'[1]Multi-Field'!$F$29="Drained"),BI534,IF(AND('[1]Multi-Field'!$E$29=[1]Lists!BF534,'[1]Multi-Field'!$F$29="undrained"),BH534,""))</f>
        <v/>
      </c>
      <c r="CL534" s="409" t="str">
        <f>IF(AND('[1]Multi-Field'!$E$30=[1]Lists!BF534,'[1]Multi-Field'!$F$30="Drained"),BI534,IF(AND('[1]Multi-Field'!$E$30=[1]Lists!BF534,'[1]Multi-Field'!$F$30="undrained"),BH534,""))</f>
        <v/>
      </c>
      <c r="CM534" s="409" t="str">
        <f>IF(AND('[1]Multi-Field'!$E$31=[1]Lists!BF534,'[1]Multi-Field'!$F$31="Drained"),BI534,IF(AND('[1]Multi-Field'!$E$31=[1]Lists!BF534,'[1]Multi-Field'!$F$31="undrained"),BH534,""))</f>
        <v/>
      </c>
      <c r="CN534" s="409" t="str">
        <f>IF(AND('[1]Multi-Field'!$E$32=[1]Lists!BF534,'[1]Multi-Field'!$F$32="Drained"),BI534,IF(AND('[1]Multi-Field'!$E$32=[1]Lists!BF534,'[1]Multi-Field'!$F$32="undrained"),BH534,""))</f>
        <v/>
      </c>
      <c r="CO534" s="409" t="str">
        <f>IF(AND('[1]Multi-Field'!$E$33=[1]Lists!BF534,'[1]Multi-Field'!$F$33="Drained"),BI534,IF(AND('[1]Multi-Field'!$E$33=[1]Lists!BF534,'[1]Multi-Field'!$F$33="undrained"),BH534,""))</f>
        <v/>
      </c>
      <c r="CP534" s="409" t="str">
        <f>IF(AND('[1]Multi-Field'!$E$34=[1]Lists!BF534,'[1]Multi-Field'!$F$34="Drained"),BI534,IF(AND('[1]Multi-Field'!$E$34=[1]Lists!BF534,'[1]Multi-Field'!$F$34="undrained"),BH534,""))</f>
        <v/>
      </c>
      <c r="CQ534" s="409" t="str">
        <f>IF(AND('[1]Multi-Field'!$E$35=[1]Lists!BF534,'[1]Multi-Field'!$F$35="Drained"),BI534,IF(AND('[1]Multi-Field'!$E$35=[1]Lists!BF534,'[1]Multi-Field'!$F$35="undrained"),BH534,""))</f>
        <v/>
      </c>
      <c r="CR534" s="409" t="str">
        <f>IF(AND('[1]Multi-Field'!$E$36=[1]Lists!BF534,'[1]Multi-Field'!$F$36="Drained"),BI534,IF(AND('[1]Multi-Field'!$E$36=[1]Lists!BF534,'[1]Multi-Field'!$F$36="undrained"),BH534,""))</f>
        <v/>
      </c>
      <c r="CS534" s="409" t="str">
        <f>IF(AND('[1]Multi-Field'!$E$37=[1]Lists!BF534,'[1]Multi-Field'!$F$37="Drained"),BI534,IF(AND('[1]Multi-Field'!$E$37=[1]Lists!BF534,'[1]Multi-Field'!$F$37="undrained"),BH534,""))</f>
        <v/>
      </c>
      <c r="CT534" s="409" t="str">
        <f>IF(AND('[1]Multi-Field'!$E$38=[1]Lists!BF534,'[1]Multi-Field'!$F$38="Drained"),BI534,IF(AND('[1]Multi-Field'!$E$38=[1]Lists!BF534,'[1]Multi-Field'!$F$38="undrained"),BH534,""))</f>
        <v/>
      </c>
      <c r="CU534" s="409" t="str">
        <f>IF(AND('[1]Multi-Field'!$E$39=[1]Lists!BF534,'[1]Multi-Field'!$F$39="Drained"),BI534,IF(AND('[1]Multi-Field'!$E$39=[1]Lists!BF534,'[1]Multi-Field'!$F$39="undrained"),BH534,""))</f>
        <v/>
      </c>
      <c r="CV534" s="409" t="str">
        <f>IF(AND('[1]Multi-Field'!$E$40=[1]Lists!BF534,'[1]Multi-Field'!$F$40="Drained"),BI534,IF(AND('[1]Multi-Field'!$E$40=[1]Lists!BF534,'[1]Multi-Field'!$F$40="undrained"),BH534,""))</f>
        <v/>
      </c>
      <c r="CW534" s="409" t="str">
        <f>IF(AND('[1]Multi-Field'!$E$41=[1]Lists!BF534,'[1]Multi-Field'!$F$40="Drained"),BI534,IF(AND('[1]Multi-Field'!$E$40=[1]Lists!BF534,'[1]Multi-Field'!$F$40="undrained"),BH534,""))</f>
        <v/>
      </c>
      <c r="CX534" s="409" t="str">
        <f>IF(AND('[1]Multi-Field'!$E$42=[1]Lists!BF534,'[1]Multi-Field'!$F$42="Drained"),BI534,IF(AND('[1]Multi-Field'!$E$42=[1]Lists!BF534,'[1]Multi-Field'!$F$42="undrained"),BH534,""))</f>
        <v/>
      </c>
      <c r="CY534" s="409" t="str">
        <f>IF(AND('[1]Multi-Field'!$E$43=[1]Lists!BF534,'[1]Multi-Field'!$F$43="Drained"),BI534,IF(AND('[1]Multi-Field'!$E$43=[1]Lists!BF534,'[1]Multi-Field'!$F$43="undrained"),BH534,""))</f>
        <v/>
      </c>
      <c r="CZ534" s="409" t="str">
        <f>IF(AND('[1]Multi-Field'!$E$44=[1]Lists!BF534,'[1]Multi-Field'!$F$44="Drained"),BI534,IF(AND('[1]Multi-Field'!$E$44=[1]Lists!BF534,'[1]Multi-Field'!$F$44="undrained"),BH534,""))</f>
        <v/>
      </c>
      <c r="DA534" s="409" t="str">
        <f>IF(AND('[1]Multi-Field'!$E$45=[1]Lists!BF534,'[1]Multi-Field'!$F$45="Drained"),BI534,IF(AND('[1]Multi-Field'!$E$45=[1]Lists!BF534,'[1]Multi-Field'!$F$45="undrained"),BH534,""))</f>
        <v/>
      </c>
      <c r="DB534" s="409" t="str">
        <f>IF(AND('[1]Multi-Field'!$E$46=[1]Lists!BF534,'[1]Multi-Field'!$F$46="Drained"),BI534,IF(AND('[1]Multi-Field'!$E$46=[1]Lists!BF534,'[1]Multi-Field'!$F$46="undrained"),BH534,""))</f>
        <v/>
      </c>
      <c r="DC534" s="409" t="str">
        <f>IF(AND('[1]Multi-Field'!$E$47=[1]Lists!BF534,'[1]Multi-Field'!$F$47="Drained"),BI534,IF(AND('[1]Multi-Field'!$E$47=[1]Lists!BF534,'[1]Multi-Field'!$F$47="undrained"),BH534,""))</f>
        <v/>
      </c>
      <c r="DD534" s="409" t="str">
        <f>IF(AND('[1]Multi-Field'!$E$48=[1]Lists!BF534,'[1]Multi-Field'!$F$48="Drained"),BI534,IF(AND('[1]Multi-Field'!$E$48=[1]Lists!BF534,'[1]Multi-Field'!$F$48="undrained"),BH534,""))</f>
        <v/>
      </c>
      <c r="DE534" s="409" t="str">
        <f>IF(AND('[1]Multi-Field'!$E$49=[1]Lists!BF534,'[1]Multi-Field'!$F$49="Drained"),BI534,IF(AND('[1]Multi-Field'!$E$49=[1]Lists!BF534,'[1]Multi-Field'!$F$9="undrained"),BH534,""))</f>
        <v/>
      </c>
      <c r="DF534" s="409" t="str">
        <f>IF(AND('[1]Multi-Field'!$E$50=[1]Lists!BF534,'[1]Multi-Field'!$F$50="Drained"),BI534,IF(AND('[1]Multi-Field'!$E$50=[1]Lists!BF534,'[1]Multi-Field'!$F$50="undrained"),BH534,""))</f>
        <v/>
      </c>
      <c r="DG534" s="409" t="str">
        <f>IF(AND('[1]Multi-Field'!$E$51=[1]Lists!BF534,'[1]Multi-Field'!$F$51="Drained"),BI534,IF(AND('[1]Multi-Field'!$E$51=[1]Lists!BF534,'[1]Multi-Field'!$F$51="undrained"),BH534,""))</f>
        <v/>
      </c>
      <c r="DH534" s="409" t="str">
        <f>IF(AND('[1]Multi-Field'!$E$52=[1]Lists!BF534,'[1]Multi-Field'!$F$52="Drained"),BI534,IF(AND('[1]Multi-Field'!$E$52=[1]Lists!BF534,'[1]Multi-Field'!$F$52="undrained"),BH534,""))</f>
        <v/>
      </c>
      <c r="DI534" s="409" t="str">
        <f>IF(AND('[1]Multi-Field'!$E$53=[1]Lists!BF534,'[1]Multi-Field'!$F$53="Drained"),BI534,IF(AND('[1]Multi-Field'!$E$53=[1]Lists!BF534,'[1]Multi-Field'!$F$53="undrained"),BH534,""))</f>
        <v/>
      </c>
      <c r="DJ534" s="409" t="str">
        <f>IF(AND('[1]Multi-Field'!$E$54=[1]Lists!BF534,'[1]Multi-Field'!$F$54="Drained"),BI534,IF(AND('[1]Multi-Field'!$E$54=[1]Lists!BF534,'[1]Multi-Field'!$F$54="undrained"),BH534,""))</f>
        <v/>
      </c>
      <c r="DK534" s="409" t="str">
        <f>IF(AND('[1]Multi-Field'!$E$55=[1]Lists!BF534,'[1]Multi-Field'!$F$55="Drained"),BI534,IF(AND('[1]Multi-Field'!$E$55=[1]Lists!BF534,'[1]Multi-Field'!$F$55="undrained"),BH534,""))</f>
        <v/>
      </c>
      <c r="DL534" s="409" t="str">
        <f>IF(AND('[1]Multi-Field'!$E$56=[1]Lists!BF534,'[1]Multi-Field'!$F$56="Drained"),BI534,IF(AND('[1]Multi-Field'!$E$56=[1]Lists!BF534,'[1]Multi-Field'!$F$56="undrained"),BH534,""))</f>
        <v/>
      </c>
      <c r="DM534" s="409" t="str">
        <f>IF(AND('[1]Multi-Field'!$E$57=[1]Lists!BF534,'[1]Multi-Field'!$F$57="Drained"),BI534,IF(AND('[1]Multi-Field'!$E$57=[1]Lists!BF534,'[1]Multi-Field'!$F$57="undrained"),BH534,""))</f>
        <v/>
      </c>
      <c r="DN534" s="409" t="str">
        <f>IF(AND('[1]Multi-Field'!$E$58=[1]Lists!BF534,'[1]Multi-Field'!$F$58="Drained"),BI534,IF(AND('[1]Multi-Field'!$E$58=[1]Lists!BF534,'[1]Multi-Field'!$F$58="undrained"),BH534,""))</f>
        <v/>
      </c>
      <c r="DO534" s="409" t="str">
        <f>IF(AND('[1]Multi-Field'!$E$59=[1]Lists!BF534,'[1]Multi-Field'!$F$59="Drained"),BI534,IF(AND('[1]Multi-Field'!$E$59=[1]Lists!BF534,'[1]Multi-Field'!$F$59="undrained"),BH534,""))</f>
        <v/>
      </c>
      <c r="DP534" s="409" t="str">
        <f>IF(AND('[1]Multi-Field'!$E$60=[1]Lists!BF534,'[1]Multi-Field'!$F$60="Drained"),BI534,IF(AND('[1]Multi-Field'!$E$60=[1]Lists!BF534,'[1]Multi-Field'!$F$60="undrained"),BH534,""))</f>
        <v/>
      </c>
      <c r="DQ534" s="409" t="str">
        <f>IF(AND('[1]Multi-Field'!$E$61=[1]Lists!BF534,'[1]Multi-Field'!$F$61="Drained"),BI534,IF(AND('[1]Multi-Field'!$E$61=[1]Lists!BF534,'[1]Multi-Field'!$F$61="undrained"),BH534,""))</f>
        <v/>
      </c>
      <c r="DR534" s="409" t="str">
        <f>IF(AND('[1]Multi-Field'!$E$62=[1]Lists!BF534,'[1]Multi-Field'!$F$62="Drained"),BI534,IF(AND('[1]Multi-Field'!$E$62=[1]Lists!BF534,'[1]Multi-Field'!$F$62="undrained"),BH534,""))</f>
        <v/>
      </c>
      <c r="DS534" s="409" t="str">
        <f>IF(AND('[1]Multi-Field'!$E$63=[1]Lists!BF534,'[1]Multi-Field'!$F$63="Drained"),BI534,IF(AND('[1]Multi-Field'!$E$63=[1]Lists!BF534,'[1]Multi-Field'!$F$63="undrained"),BH534,""))</f>
        <v/>
      </c>
      <c r="DT534" s="409" t="str">
        <f>IF(AND('[1]Multi-Field'!$E$64=[1]Lists!BF534,'[1]Multi-Field'!$F$64="Drained"),BI534,IF(AND('[1]Multi-Field'!$E$64=[1]Lists!BF534,'[1]Multi-Field'!$F$64="undrained"),BH534,""))</f>
        <v/>
      </c>
      <c r="DU534" s="409" t="str">
        <f>IF(AND('[1]Multi-Field'!$E$65=[1]Lists!BF534,'[1]Multi-Field'!$F$65="Drained"),BI534,IF(AND('[1]Multi-Field'!$E$65=[1]Lists!BF534,'[1]Multi-Field'!$F$65="undrained"),BH534,""))</f>
        <v/>
      </c>
      <c r="DV534" s="409" t="str">
        <f>IF(AND('[1]Multi-Field'!$E$66=[1]Lists!BF534,'[1]Multi-Field'!$F$66="Drained"),BI534,IF(AND('[1]Multi-Field'!$E$66=[1]Lists!BF534,'[1]Multi-Field'!$F$66="undrained"),BH534,""))</f>
        <v/>
      </c>
      <c r="DW534" s="409" t="str">
        <f>IF(AND('[1]Multi-Field'!$E$67=[1]Lists!BF534,'[1]Multi-Field'!$F$67="Drained"),BI534,IF(AND('[1]Multi-Field'!$E$67=[1]Lists!BF534,'[1]Multi-Field'!$F$67="undrained"),BH534,""))</f>
        <v/>
      </c>
      <c r="DX534" s="409" t="str">
        <f>IF(AND('[1]Multi-Field'!$E$68=[1]Lists!BF534,'[1]Multi-Field'!$F$68="Drained"),BI534,IF(AND('[1]Multi-Field'!$E$68=[1]Lists!BF534,'[1]Multi-Field'!$F$68="undrained"),BH534,""))</f>
        <v/>
      </c>
      <c r="DY534" s="409" t="str">
        <f>IF(AND('[1]Multi-Field'!$E$69=[1]Lists!BF534,'[1]Multi-Field'!$F$69="Drained"),BI534,IF(AND('[1]Multi-Field'!$E$69=[1]Lists!BF534,'[1]Multi-Field'!$F$69="undrained"),BH534,""))</f>
        <v/>
      </c>
      <c r="DZ534" s="409" t="str">
        <f>IF(AND('[1]Multi-Field'!$E$70=[1]Lists!BF534,'[1]Multi-Field'!$F$70="Drained"),BI534,IF(AND('[1]Multi-Field'!$E$70=[1]Lists!BF534,'[1]Multi-Field'!$F$70="undrained"),BH534,""))</f>
        <v/>
      </c>
      <c r="EA534" s="409" t="str">
        <f>IF(AND('[1]Multi-Field'!$E$71=[1]Lists!BF534,'[1]Multi-Field'!$F$71="Drained"),BI534,IF(AND('[1]Multi-Field'!$E$71=[1]Lists!BF534,'[1]Multi-Field'!$F$71="undrained"),BH534,""))</f>
        <v/>
      </c>
      <c r="EB534" s="409" t="str">
        <f>IF(AND('[1]Multi-Field'!$E$72=[1]Lists!BF534,'[1]Multi-Field'!$F$72="Drained"),BI534,IF(AND('[1]Multi-Field'!$E$72=[1]Lists!BF534,'[1]Multi-Field'!$F$72="undrained"),BH534,""))</f>
        <v/>
      </c>
      <c r="EC534" s="409" t="str">
        <f>IF(AND('[1]Multi-Field'!$E$73=[1]Lists!BF534,'[1]Multi-Field'!$F$73="Drained"),BI534,IF(AND('[1]Multi-Field'!$E$73=[1]Lists!BF534,'[1]Multi-Field'!$F$73="undrained"),BH534,""))</f>
        <v/>
      </c>
      <c r="ED534" s="409" t="str">
        <f>IF(AND('[1]Multi-Field'!$E$74=[1]Lists!BF534,'[1]Multi-Field'!$F$74="Drained"),BI534,IF(AND('[1]Multi-Field'!$E$74=[1]Lists!BF534,'[1]Multi-Field'!$F$74="undrained"),BH534,""))</f>
        <v/>
      </c>
      <c r="EE534" s="409" t="str">
        <f>IF(AND('[1]Multi-Field'!$E$75=[1]Lists!BF534,'[1]Multi-Field'!$F$75="Drained"),BI534,IF(AND('[1]Multi-Field'!$E$75=[1]Lists!BF534,'[1]Multi-Field'!$F$75="undrained"),BH534,""))</f>
        <v/>
      </c>
      <c r="EF534" s="409" t="str">
        <f>IF(AND('[1]Multi-Field'!$E$76=[1]Lists!BF534,'[1]Multi-Field'!$F$76="Drained"),BI534,IF(AND('[1]Multi-Field'!$E$76=[1]Lists!BF534,'[1]Multi-Field'!$F$6="undrained"),BH534,""))</f>
        <v/>
      </c>
      <c r="EG534" s="409" t="str">
        <f>IF(AND('[1]Multi-Field'!$E$77=[1]Lists!BF534,'[1]Multi-Field'!$F$77="Drained"),BI534,IF(AND('[1]Multi-Field'!$E$77=[1]Lists!BF534,'[1]Multi-Field'!$F$77="undrained"),BH534,""))</f>
        <v/>
      </c>
      <c r="EH534" s="409" t="str">
        <f>IF(AND('[1]Multi-Field'!$E$78=[1]Lists!BF534,'[1]Multi-Field'!$F$78="Drained"),BI534,IF(AND('[1]Multi-Field'!$E$78=[1]Lists!BF534,'[1]Multi-Field'!$F$78="undrained"),BH534,""))</f>
        <v/>
      </c>
      <c r="EI534" s="409" t="str">
        <f>IF(AND('[1]Multi-Field'!$E$79=[1]Lists!BF534,'[1]Multi-Field'!$F$79="Drained"),BI534,IF(AND('[1]Multi-Field'!$E$79=[1]Lists!BF534,'[1]Multi-Field'!$F$79="undrained"),BH534,""))</f>
        <v/>
      </c>
      <c r="EJ534" s="409" t="str">
        <f>IF(AND('[1]Multi-Field'!$E$80=[1]Lists!BF534,'[1]Multi-Field'!$F$80="Drained"),BI534,IF(AND('[1]Multi-Field'!$E$80=[1]Lists!BF534,'[1]Multi-Field'!$F$80="undrained"),BH534,""))</f>
        <v/>
      </c>
      <c r="EK534" s="409" t="str">
        <f>IF(AND('[1]Multi-Field'!$E$81=[1]Lists!BF534,'[1]Multi-Field'!$F$81="Drained"),BI534,IF(AND('[1]Multi-Field'!$E$81=[1]Lists!BF534,'[1]Multi-Field'!$F$81="undrained"),BH534,""))</f>
        <v/>
      </c>
      <c r="EL534" s="409" t="str">
        <f>IF(AND('[1]Multi-Field'!$E$82=[1]Lists!BF534,'[1]Multi-Field'!$F$82="Drained"),BI534,IF(AND('[1]Multi-Field'!$E$82=[1]Lists!BF534,'[1]Multi-Field'!$F$82="undrained"),BH534,""))</f>
        <v/>
      </c>
      <c r="EM534" s="409" t="str">
        <f>IF(AND('[1]Multi-Field'!$E$83=[1]Lists!BF534,'[1]Multi-Field'!$F$83="Drained"),BI534,IF(AND('[1]Multi-Field'!$E$83=[1]Lists!BF534,'[1]Multi-Field'!$F$83="undrained"),BH534,""))</f>
        <v/>
      </c>
      <c r="EN534" s="409" t="str">
        <f>IF(AND('[1]Multi-Field'!$E$84=[1]Lists!BF534,'[1]Multi-Field'!$F$84="Drained"),BI534,IF(AND('[1]Multi-Field'!$E$84=[1]Lists!BF534,'[1]Multi-Field'!$F$84="undrained"),BH534,""))</f>
        <v/>
      </c>
      <c r="EO534" s="409" t="str">
        <f>IF(AND('[1]Multi-Field'!$E$85=[1]Lists!BF534,'[1]Multi-Field'!$F$85="Drained"),BI534,IF(AND('[1]Multi-Field'!$E$85=[1]Lists!BF534,'[1]Multi-Field'!$F$85="undrained"),BH534,""))</f>
        <v/>
      </c>
      <c r="EP534" s="409" t="str">
        <f>IF(AND('[1]Multi-Field'!$E$86=[1]Lists!BF534,'[1]Multi-Field'!$F$86="Drained"),BI534,IF(AND('[1]Multi-Field'!$E$86=[1]Lists!BF534,'[1]Multi-Field'!$F$86="undrained"),BH534,""))</f>
        <v/>
      </c>
      <c r="EQ534" s="409" t="str">
        <f>IF(AND('[1]Multi-Field'!$E$87=[1]Lists!BF534,'[1]Multi-Field'!$F$87="Drained"),BI534,IF(AND('[1]Multi-Field'!$E$87=[1]Lists!BF534,'[1]Multi-Field'!$F$87="undrained"),BH534,""))</f>
        <v/>
      </c>
      <c r="ER534" s="409" t="str">
        <f>IF(AND('[1]Multi-Field'!$E$88=[1]Lists!BF534,'[1]Multi-Field'!$F$88="Drained"),BI534,IF(AND('[1]Multi-Field'!$E$88=[1]Lists!BF534,'[1]Multi-Field'!$F$88="undrained"),BH534,""))</f>
        <v/>
      </c>
      <c r="ES534" s="409" t="str">
        <f>IF(AND('[1]Multi-Field'!$E$89=[1]Lists!BF534,'[1]Multi-Field'!$F$89="Drained"),BI534,IF(AND('[1]Multi-Field'!$E$89=[1]Lists!BF534,'[1]Multi-Field'!$F$89="undrained"),BH534,""))</f>
        <v/>
      </c>
      <c r="ET534" s="409" t="str">
        <f>IF(AND('[1]Multi-Field'!$E$90=[1]Lists!BF534,'[1]Multi-Field'!$F$90="Drained"),BI534,IF(AND('[1]Multi-Field'!$E$90=[1]Lists!BF534,'[1]Multi-Field'!$F$90="undrained"),BH534,""))</f>
        <v/>
      </c>
      <c r="EU534" s="409" t="str">
        <f>IF(AND('[1]Multi-Field'!$E$91=[1]Lists!BF534,'[1]Multi-Field'!$F$91="Drained"),BI534,IF(AND('[1]Multi-Field'!$E$91=[1]Lists!BF534,'[1]Multi-Field'!$F$91="undrained"),BH534,""))</f>
        <v/>
      </c>
      <c r="EV534" s="409" t="str">
        <f>IF(AND('[1]Multi-Field'!$E$92=[1]Lists!BF534,'[1]Multi-Field'!$F$92="Drained"),BI534,IF(AND('[1]Multi-Field'!$E$92=[1]Lists!BF534,'[1]Multi-Field'!$F$92="undrained"),BH534,""))</f>
        <v/>
      </c>
      <c r="EW534" s="409" t="str">
        <f>IF(AND('[1]Multi-Field'!$E$93=[1]Lists!BF534,'[1]Multi-Field'!$F$93="Drained"),BI534,IF(AND('[1]Multi-Field'!$E$93=[1]Lists!BF534,'[1]Multi-Field'!$F$93="undrained"),BH534,""))</f>
        <v/>
      </c>
      <c r="EX534" s="409" t="str">
        <f>IF(AND('[1]Multi-Field'!$E$94=[1]Lists!BF534,'[1]Multi-Field'!$F$94="Drained"),BI534,IF(AND('[1]Multi-Field'!$E$94=[1]Lists!BF534,'[1]Multi-Field'!$F$94="undrained"),BH534,""))</f>
        <v/>
      </c>
      <c r="EY534" s="409" t="str">
        <f>IF(AND('[1]Multi-Field'!$E$95=[1]Lists!BF534,'[1]Multi-Field'!$F$95="Drained"),BI534,IF(AND('[1]Multi-Field'!$E$95=[1]Lists!BF534,'[1]Multi-Field'!$F$95="undrained"),BH534,""))</f>
        <v/>
      </c>
      <c r="EZ534" s="409" t="str">
        <f>IF(AND('[1]Multi-Field'!$E$96=[1]Lists!BF534,'[1]Multi-Field'!$F$96="Drained"),BI534,IF(AND('[1]Multi-Field'!$E$96=[1]Lists!BF534,'[1]Multi-Field'!$F$96="undrained"),BH534,""))</f>
        <v/>
      </c>
      <c r="FA534" s="409" t="str">
        <f>IF(AND('[1]Multi-Field'!$E$97=[1]Lists!BF534,'[1]Multi-Field'!$F$97="Drained"),BI534,IF(AND('[1]Multi-Field'!$E$97=[1]Lists!BF534,'[1]Multi-Field'!$F$97="undrained"),BH534,""))</f>
        <v/>
      </c>
      <c r="FB534" s="409" t="str">
        <f>IF(AND('[1]Multi-Field'!$E$98=[1]Lists!BF534,'[1]Multi-Field'!$F$98="Drained"),BI534,IF(AND('[1]Multi-Field'!$E$98=[1]Lists!BF534,'[1]Multi-Field'!$F$98="undrained"),BH534,""))</f>
        <v/>
      </c>
      <c r="FC534" s="409" t="str">
        <f>IF(AND('[1]Multi-Field'!$E$99=[1]Lists!BF534,'[1]Multi-Field'!$F$99="Drained"),BI534,IF(AND('[1]Multi-Field'!$E$99=[1]Lists!BF534,'[1]Multi-Field'!$F$99="undrained"),BH534,""))</f>
        <v/>
      </c>
      <c r="FD534" s="409" t="str">
        <f>IF(AND('[1]Multi-Field'!$E$100=[1]Lists!BF534,'[1]Multi-Field'!$F$100="Drained"),BI534,IF(AND('[1]Multi-Field'!$E$100=[1]Lists!BF534,'[1]Multi-Field'!$F$100="undrained"),BH534,""))</f>
        <v/>
      </c>
      <c r="FE534" s="409" t="str">
        <f>IF(AND('[1]Multi-Field'!$E$101=[1]Lists!BF534,'[1]Multi-Field'!$F$101="Drained"),BI534,IF(AND('[1]Multi-Field'!$E$101=[1]Lists!BF534,'[1]Multi-Field'!$F$101="undrained"),BH534,""))</f>
        <v/>
      </c>
      <c r="FF534" s="409" t="str">
        <f>IF(AND('[1]Multi-Field'!$E$102=[1]Lists!BF534,'[1]Multi-Field'!$F$102="Drained"),BI534,IF(AND('[1]Multi-Field'!$E$102=[1]Lists!BF534,'[1]Multi-Field'!$F$102="undrained"),BH534,""))</f>
        <v/>
      </c>
      <c r="FG534" s="409" t="str">
        <f>IF(AND('[1]Multi-Field'!$E$103=[1]Lists!BF534,'[1]Multi-Field'!$F$103="Drained"),BI534,IF(AND('[1]Multi-Field'!$E$103=[1]Lists!BF534,'[1]Multi-Field'!$F$103="undrained"),BH534,""))</f>
        <v/>
      </c>
      <c r="FH534" s="409" t="str">
        <f>IF(AND('[1]Multi-Field'!$E$104=[1]Lists!BF534,'[1]Multi-Field'!$F$104="Drained"),BI534,IF(AND('[1]Multi-Field'!$E$104=[1]Lists!BF534,'[1]Multi-Field'!$F$104="undrained"),BH534,""))</f>
        <v/>
      </c>
      <c r="FI534" s="409" t="str">
        <f>IF(AND('[1]Multi-Field'!$E$105=[1]Lists!BF534,'[1]Multi-Field'!$F$105="Drained"),BI534,IF(AND('[1]Multi-Field'!$E$105=[1]Lists!BF534,'[1]Multi-Field'!$F$105="undrained"),BH534,""))</f>
        <v/>
      </c>
      <c r="FJ534" s="409" t="str">
        <f>IF(AND('[1]Multi-Field'!$E$106=[1]Lists!BF534,'[1]Multi-Field'!$F$106="Drained"),BI534,IF(AND('[1]Multi-Field'!$E$106=[1]Lists!BF534,'[1]Multi-Field'!$F$106="undrained"),BH534,""))</f>
        <v/>
      </c>
      <c r="FK534" s="409" t="str">
        <f>IF(AND('[1]Multi-Field'!$E$107=[1]Lists!BF534,'[1]Multi-Field'!$F$107="Drained"),BI534,IF(AND('[1]Multi-Field'!$E$107=[1]Lists!BF534,'[1]Multi-Field'!$F$107="undrained"),BH534,""))</f>
        <v/>
      </c>
      <c r="FL534" s="409" t="str">
        <f>IF(AND('[1]Multi-Field'!$E$108=[1]Lists!BF534,'[1]Multi-Field'!$F$108="Drained"),BI534,IF(AND('[1]Multi-Field'!$E$108=[1]Lists!BF534,'[1]Multi-Field'!$F$108="undrained"),BH534,""))</f>
        <v/>
      </c>
      <c r="FM534" s="409" t="str">
        <f>IF(AND('[1]Multi-Field'!$E$109=[1]Lists!BF534,'[1]Multi-Field'!$F$109="Drained"),BI534,IF(AND('[1]Multi-Field'!$E$109=[1]Lists!BF534,'[1]Multi-Field'!$F$109="undrained"),BH534,""))</f>
        <v/>
      </c>
      <c r="FN534" s="409" t="str">
        <f>IF(AND('[1]Multi-Field'!$E$110=[1]Lists!BF534,'[1]Multi-Field'!$F$110="Drained"),BI534,IF(AND('[1]Multi-Field'!$E$110=[1]Lists!BF534,'[1]Multi-Field'!$F$110="undrained"),BH534,""))</f>
        <v/>
      </c>
      <c r="FO534" s="409" t="str">
        <f>IF(AND('[1]Multi-Field'!$E$111=[1]Lists!BF534,'[1]Multi-Field'!$F$111="Drained"),BI534,IF(AND('[1]Multi-Field'!$E$111=[1]Lists!BF534,'[1]Multi-Field'!$F$111="undrained"),BH534,""))</f>
        <v/>
      </c>
      <c r="FP534" s="409" t="str">
        <f>IF(AND('[1]Multi-Field'!$E$112=[1]Lists!BF534,'[1]Multi-Field'!$F$112="Drained"),BI534,IF(AND('[1]Multi-Field'!$E$112=[1]Lists!BF534,'[1]Multi-Field'!$F$112="undrained"),BH534,""))</f>
        <v/>
      </c>
      <c r="FQ534" s="409" t="str">
        <f>IF(AND('[1]Multi-Field'!$E$113=[1]Lists!BF534,'[1]Multi-Field'!$F$113="Drained"),BI534,IF(AND('[1]Multi-Field'!$E$113=[1]Lists!BF534,'[1]Multi-Field'!$F$113="undrained"),BH534,""))</f>
        <v/>
      </c>
      <c r="FR534" s="409" t="str">
        <f>IF(AND('[1]Multi-Field'!$E$114=[1]Lists!BF534,'[1]Multi-Field'!$F$114="Drained"),BI534,IF(AND('[1]Multi-Field'!$E$114=[1]Lists!BF534,'[1]Multi-Field'!$F$114="undrained"),BH534,""))</f>
        <v/>
      </c>
      <c r="FS534" s="409" t="str">
        <f>IF(AND('[1]Multi-Field'!$E$115=[1]Lists!BF534,'[1]Multi-Field'!$F$115="Drained"),BI534,IF(AND('[1]Multi-Field'!$E$115=[1]Lists!BF534,'[1]Multi-Field'!$F$115="undrained"),BH534,""))</f>
        <v/>
      </c>
      <c r="FT534" s="409" t="str">
        <f>IF(AND('[1]Multi-Field'!$E$116=[1]Lists!BF534,'[1]Multi-Field'!$F$116="Drained"),BI534,IF(AND('[1]Multi-Field'!$E$116=[1]Lists!BF534,'[1]Multi-Field'!$F$116="undrained"),BH534,""))</f>
        <v/>
      </c>
      <c r="FU534" s="409" t="str">
        <f>IF(AND('[1]Multi-Field'!$E$117=[1]Lists!BF534,'[1]Multi-Field'!$F$117="Drained"),BI534,IF(AND('[1]Multi-Field'!$E$117=[1]Lists!BF534,'[1]Multi-Field'!$F$117="undrained"),BH534,""))</f>
        <v/>
      </c>
      <c r="FV534" s="409" t="str">
        <f>IF(AND('[1]Multi-Field'!$E$118=[1]Lists!BF534,'[1]Multi-Field'!$F$118="Drained"),BI534,IF(AND('[1]Multi-Field'!$E$118=[1]Lists!BF534,'[1]Multi-Field'!$F$118="undrained"),BH534,""))</f>
        <v/>
      </c>
      <c r="FW534" s="409" t="str">
        <f>IF(AND('[1]Multi-Field'!$E$119=[1]Lists!BF534,'[1]Multi-Field'!$F$119="Drained"),BI534,IF(AND('[1]Multi-Field'!$E$119=[1]Lists!BF534,'[1]Multi-Field'!$F$119="undrained"),BH534,""))</f>
        <v/>
      </c>
      <c r="FX534" s="409" t="str">
        <f>IF(AND('[1]Multi-Field'!$E$120=[1]Lists!BF534,'[1]Multi-Field'!$F$120="Drained"),BI534,IF(AND('[1]Multi-Field'!$E$120=[1]Lists!BF534,'[1]Multi-Field'!$F$120="undrained"),BH534,""))</f>
        <v/>
      </c>
    </row>
    <row r="535" spans="1:180" ht="13.5" customHeight="1">
      <c r="A535" s="7" t="s">
        <v>621</v>
      </c>
      <c r="B535" s="7"/>
      <c r="C535" s="7"/>
      <c r="D535" s="8">
        <v>75</v>
      </c>
      <c r="E535" s="8">
        <f t="shared" si="74"/>
        <v>75</v>
      </c>
      <c r="F535" s="8">
        <f t="shared" si="75"/>
        <v>75</v>
      </c>
      <c r="G535" s="8">
        <v>75</v>
      </c>
      <c r="H535" s="8">
        <v>75</v>
      </c>
      <c r="I535" s="8">
        <f t="shared" si="78"/>
        <v>75</v>
      </c>
      <c r="J535" s="8">
        <f t="shared" si="79"/>
        <v>75</v>
      </c>
      <c r="K535" s="8">
        <v>75</v>
      </c>
      <c r="L535" s="8">
        <v>140</v>
      </c>
      <c r="M535" s="8">
        <f t="shared" si="76"/>
        <v>140</v>
      </c>
      <c r="N535" s="8">
        <f t="shared" si="77"/>
        <v>140</v>
      </c>
      <c r="O535" s="8">
        <v>140</v>
      </c>
      <c r="P535" s="391"/>
      <c r="Q535" s="84"/>
      <c r="R535" s="395"/>
      <c r="S535" s="395" t="str">
        <f t="shared" si="73"/>
        <v/>
      </c>
      <c r="T535" s="395"/>
      <c r="U535" s="396"/>
      <c r="BF535" s="411" t="s">
        <v>1698</v>
      </c>
      <c r="BG535" s="412">
        <v>3</v>
      </c>
      <c r="BH535" s="412">
        <v>6</v>
      </c>
      <c r="BI535" s="412">
        <v>6</v>
      </c>
      <c r="BJ535" s="409" t="e">
        <f>IF(AND('[1]Single Field'!#REF!=[1]Lists!BF535,'[1]Single Field'!#REF!="Drained"),"x",IF(AND('[1]Single Field'!#REF!=[1]Lists!BF535,'[1]Single Field'!#REF!="Undrained"),O,""))</f>
        <v>#REF!</v>
      </c>
      <c r="BK535" s="409" t="str">
        <f>IF(AND('[1]Multi-Field'!$E$3=[1]Lists!BF535,'[1]Multi-Field'!$F$3="Drained"),BI535,IF(AND('[1]Multi-Field'!$E$3=BF535,'[1]Multi-Field'!$F$3="undrained"),BH535,""))</f>
        <v/>
      </c>
      <c r="BL535" s="409" t="str">
        <f>IF(AND('[1]Multi-Field'!$E$4=BF535,'[1]Multi-Field'!$F$4="Drained"),BI535,IF(AND('[1]Multi-Field'!$E$4=BF535,'[1]Multi-Field'!$F$4="undrained"),BH535,""))</f>
        <v/>
      </c>
      <c r="BM535" s="409" t="str">
        <f>IF(AND('[1]Multi-Field'!$E$5=BF535,'[1]Multi-Field'!$F$5="Drained"),BI535,IF(AND('[1]Multi-Field'!$E$5=BF535,'[1]Multi-Field'!$F$5="undrained"),BH535,""))</f>
        <v/>
      </c>
      <c r="BN535" s="409" t="str">
        <f>IF(AND('[1]Multi-Field'!$E$6=BF535,'[1]Multi-Field'!$F$6="Drained"),BI535,IF(AND('[1]Multi-Field'!$E$6=BF535,'[1]Multi-Field'!$F$6="undrained"),BH535,""))</f>
        <v/>
      </c>
      <c r="BO535" s="409" t="str">
        <f>IF(AND('[1]Multi-Field'!$E$7=BF535,'[1]Multi-Field'!$F$7="Drained"),BI535,IF(AND('[1]Multi-Field'!$E$7=BF535,'[1]Multi-Field'!$F$7="undrained"),BH535,""))</f>
        <v/>
      </c>
      <c r="BP535" s="409" t="str">
        <f>IF(AND('[1]Multi-Field'!$E$8=BF535,'[1]Multi-Field'!$F$8="Drained"),BI535,IF(AND('[1]Multi-Field'!$E$8=BF535,'[1]Multi-Field'!$F$8="undrained"),BH535,""))</f>
        <v/>
      </c>
      <c r="BQ535" s="409" t="str">
        <f>IF(AND('[1]Multi-Field'!$E$9=BF535,'[1]Multi-Field'!$F$9="Drained"),BI535,IF(AND('[1]Multi-Field'!$E$9=BF535,'[1]Multi-Field'!$F$9="undrained"),BH535,""))</f>
        <v/>
      </c>
      <c r="BR535" s="409" t="str">
        <f>IF(AND('[1]Multi-Field'!$E$10=BF535,'[1]Multi-Field'!$F$10="Drained"),BI535,IF(AND('[1]Multi-Field'!$E$10=BF535,'[1]Multi-Field'!$F$10="undrained"),BH535,""))</f>
        <v/>
      </c>
      <c r="BS535" s="409" t="str">
        <f>IF(AND('[1]Multi-Field'!$E$11=BF535,'[1]Multi-Field'!$F$11="Drained"),BI535,IF(AND('[1]Multi-Field'!$E$11=BF535,'[1]Multi-Field'!$F$11="undrained"),BH535,""))</f>
        <v/>
      </c>
      <c r="BT535" s="409" t="str">
        <f>IF(AND('[1]Multi-Field'!$E$12=BF535,'[1]Multi-Field'!$F$12="Drained"),BI535,IF(AND('[1]Multi-Field'!$E$12=BF535,'[1]Multi-Field'!$F$12="undrained"),BH535,""))</f>
        <v/>
      </c>
      <c r="BU535" s="409" t="str">
        <f>IF(AND('[1]Multi-Field'!$E$13=BF535,'[1]Multi-Field'!$F$13="Drained"),BI535,IF(AND('[1]Multi-Field'!$E$3=BF535,'[1]Multi-Field'!$F$13="undrained"),BH535,""))</f>
        <v/>
      </c>
      <c r="BV535" s="409" t="str">
        <f>IF(AND('[1]Multi-Field'!$E$14=BF535,'[1]Multi-Field'!$F$14="Drained"),BI535,IF(AND('[1]Multi-Field'!$E$14=BF535,'[1]Multi-Field'!$F$14="undrained"),BH535,""))</f>
        <v/>
      </c>
      <c r="BW535" s="409" t="str">
        <f>IF(AND('[1]Multi-Field'!$E$15=BF535,'[1]Multi-Field'!$F$15="Drained"),BI535,IF(AND('[1]Multi-Field'!$E$15=BF535,'[1]Multi-Field'!$F$15="undrained"),BH535,""))</f>
        <v/>
      </c>
      <c r="BX535" s="409" t="str">
        <f>IF(AND('[1]Multi-Field'!$E$16=[1]Lists!BF535,'[1]Multi-Field'!$F$16="Drained"),BI535,IF(AND('[1]Multi-Field'!$E$16=[1]Lists!BF535,'[1]Multi-Field'!$F$16="undrained"),BH535,""))</f>
        <v/>
      </c>
      <c r="BY535" s="409" t="str">
        <f>IF(AND('[1]Multi-Field'!$E$17=[1]Lists!BF535,'[1]Multi-Field'!$F$17="Drained"),BI535,IF(AND('[1]Multi-Field'!$E$17=[1]Lists!BF535,'[1]Multi-Field'!$F$17="undrained"),BH535,""))</f>
        <v/>
      </c>
      <c r="BZ535" s="409" t="str">
        <f>IF(AND('[1]Multi-Field'!$E$18=[1]Lists!BF535,'[1]Multi-Field'!$F$18="Drained"),BI535,IF(AND('[1]Multi-Field'!$E$18=[1]Lists!BF535,'[1]Multi-Field'!$F$18="undrained"),BH535,""))</f>
        <v/>
      </c>
      <c r="CA535" s="409" t="str">
        <f>IF(AND('[1]Multi-Field'!$E$19=[1]Lists!BF535,'[1]Multi-Field'!$F$19="Drained"),BI535,IF(AND('[1]Multi-Field'!$E$19=[1]Lists!BF535,'[1]Multi-Field'!$F$19="undrained"),BH535,""))</f>
        <v/>
      </c>
      <c r="CB535" s="409" t="str">
        <f>IF(AND('[1]Multi-Field'!$E$20=[1]Lists!BF535,'[1]Multi-Field'!$F$20="Drained"),BI535,IF(AND('[1]Multi-Field'!$E$20=[1]Lists!BF535,'[1]Multi-Field'!$F$20="undrained"),BH535,""))</f>
        <v/>
      </c>
      <c r="CC535" s="409" t="str">
        <f>IF(AND('[1]Multi-Field'!$E$21=[1]Lists!BF535,'[1]Multi-Field'!$F$21="Drained"),BI535,IF(AND('[1]Multi-Field'!$E$21=[1]Lists!BF535,'[1]Multi-Field'!$F$21="undrained"),BH535,""))</f>
        <v/>
      </c>
      <c r="CD535" s="409" t="str">
        <f>IF(AND('[1]Multi-Field'!$E$22=[1]Lists!BF535,'[1]Multi-Field'!$F$22="Drained"),BI535,IF(AND('[1]Multi-Field'!$E$22=[1]Lists!BF535,'[1]Multi-Field'!$F$22="undrained"),BH535,""))</f>
        <v/>
      </c>
      <c r="CE535" s="409" t="str">
        <f>IF(AND('[1]Multi-Field'!$E$23=[1]Lists!BF535,'[1]Multi-Field'!$F$23="Drained"),BI535,IF(AND('[1]Multi-Field'!$E$23=[1]Lists!BF535,'[1]Multi-Field'!$F$23="undrained"),BH535,""))</f>
        <v/>
      </c>
      <c r="CF535" s="409" t="str">
        <f>IF(AND('[1]Multi-Field'!$E$24=[1]Lists!BF535,'[1]Multi-Field'!$F$24="Drained"),BI535,IF(AND('[1]Multi-Field'!$E$24=[1]Lists!BF535,'[1]Multi-Field'!$F$24="undrained"),BH535,""))</f>
        <v/>
      </c>
      <c r="CG535" s="409" t="str">
        <f>IF(AND('[1]Multi-Field'!$E$25=[1]Lists!BF535,'[1]Multi-Field'!$F$25="Drained"),BI535,IF(AND('[1]Multi-Field'!$E$25=[1]Lists!BF535,'[1]Multi-Field'!$F$25="undrained"),BH535,""))</f>
        <v/>
      </c>
      <c r="CH535" s="409" t="str">
        <f>IF(AND('[1]Multi-Field'!$E$26=[1]Lists!BF535,'[1]Multi-Field'!$F$26="Drained"),BI535,IF(AND('[1]Multi-Field'!$E$26=[1]Lists!BF535,'[1]Multi-Field'!$F$26="undrained"),BH535,""))</f>
        <v/>
      </c>
      <c r="CI535" s="409" t="str">
        <f>IF(AND('[1]Multi-Field'!$E$27=[1]Lists!BF535,'[1]Multi-Field'!$F$27="Drained"),BI535,IF(AND('[1]Multi-Field'!$E$27=[1]Lists!BF535,'[1]Multi-Field'!$F$27="undrained"),BH535,""))</f>
        <v/>
      </c>
      <c r="CJ535" s="409" t="str">
        <f>IF(AND('[1]Multi-Field'!$E$28=[1]Lists!BF535,'[1]Multi-Field'!$F$28="Drained"),BI535,IF(AND('[1]Multi-Field'!$E$28=[1]Lists!BF535,'[1]Multi-Field'!$F$28="undrained"),BH535,""))</f>
        <v/>
      </c>
      <c r="CK535" s="409" t="str">
        <f>IF(AND('[1]Multi-Field'!$E$29=[1]Lists!BF535,'[1]Multi-Field'!$F$29="Drained"),BI535,IF(AND('[1]Multi-Field'!$E$29=[1]Lists!BF535,'[1]Multi-Field'!$F$29="undrained"),BH535,""))</f>
        <v/>
      </c>
      <c r="CL535" s="409" t="str">
        <f>IF(AND('[1]Multi-Field'!$E$30=[1]Lists!BF535,'[1]Multi-Field'!$F$30="Drained"),BI535,IF(AND('[1]Multi-Field'!$E$30=[1]Lists!BF535,'[1]Multi-Field'!$F$30="undrained"),BH535,""))</f>
        <v/>
      </c>
      <c r="CM535" s="409" t="str">
        <f>IF(AND('[1]Multi-Field'!$E$31=[1]Lists!BF535,'[1]Multi-Field'!$F$31="Drained"),BI535,IF(AND('[1]Multi-Field'!$E$31=[1]Lists!BF535,'[1]Multi-Field'!$F$31="undrained"),BH535,""))</f>
        <v/>
      </c>
      <c r="CN535" s="409" t="str">
        <f>IF(AND('[1]Multi-Field'!$E$32=[1]Lists!BF535,'[1]Multi-Field'!$F$32="Drained"),BI535,IF(AND('[1]Multi-Field'!$E$32=[1]Lists!BF535,'[1]Multi-Field'!$F$32="undrained"),BH535,""))</f>
        <v/>
      </c>
      <c r="CO535" s="409" t="str">
        <f>IF(AND('[1]Multi-Field'!$E$33=[1]Lists!BF535,'[1]Multi-Field'!$F$33="Drained"),BI535,IF(AND('[1]Multi-Field'!$E$33=[1]Lists!BF535,'[1]Multi-Field'!$F$33="undrained"),BH535,""))</f>
        <v/>
      </c>
      <c r="CP535" s="409" t="str">
        <f>IF(AND('[1]Multi-Field'!$E$34=[1]Lists!BF535,'[1]Multi-Field'!$F$34="Drained"),BI535,IF(AND('[1]Multi-Field'!$E$34=[1]Lists!BF535,'[1]Multi-Field'!$F$34="undrained"),BH535,""))</f>
        <v/>
      </c>
      <c r="CQ535" s="409" t="str">
        <f>IF(AND('[1]Multi-Field'!$E$35=[1]Lists!BF535,'[1]Multi-Field'!$F$35="Drained"),BI535,IF(AND('[1]Multi-Field'!$E$35=[1]Lists!BF535,'[1]Multi-Field'!$F$35="undrained"),BH535,""))</f>
        <v/>
      </c>
      <c r="CR535" s="409" t="str">
        <f>IF(AND('[1]Multi-Field'!$E$36=[1]Lists!BF535,'[1]Multi-Field'!$F$36="Drained"),BI535,IF(AND('[1]Multi-Field'!$E$36=[1]Lists!BF535,'[1]Multi-Field'!$F$36="undrained"),BH535,""))</f>
        <v/>
      </c>
      <c r="CS535" s="409" t="str">
        <f>IF(AND('[1]Multi-Field'!$E$37=[1]Lists!BF535,'[1]Multi-Field'!$F$37="Drained"),BI535,IF(AND('[1]Multi-Field'!$E$37=[1]Lists!BF535,'[1]Multi-Field'!$F$37="undrained"),BH535,""))</f>
        <v/>
      </c>
      <c r="CT535" s="409" t="str">
        <f>IF(AND('[1]Multi-Field'!$E$38=[1]Lists!BF535,'[1]Multi-Field'!$F$38="Drained"),BI535,IF(AND('[1]Multi-Field'!$E$38=[1]Lists!BF535,'[1]Multi-Field'!$F$38="undrained"),BH535,""))</f>
        <v/>
      </c>
      <c r="CU535" s="409" t="str">
        <f>IF(AND('[1]Multi-Field'!$E$39=[1]Lists!BF535,'[1]Multi-Field'!$F$39="Drained"),BI535,IF(AND('[1]Multi-Field'!$E$39=[1]Lists!BF535,'[1]Multi-Field'!$F$39="undrained"),BH535,""))</f>
        <v/>
      </c>
      <c r="CV535" s="409" t="str">
        <f>IF(AND('[1]Multi-Field'!$E$40=[1]Lists!BF535,'[1]Multi-Field'!$F$40="Drained"),BI535,IF(AND('[1]Multi-Field'!$E$40=[1]Lists!BF535,'[1]Multi-Field'!$F$40="undrained"),BH535,""))</f>
        <v/>
      </c>
      <c r="CW535" s="409" t="str">
        <f>IF(AND('[1]Multi-Field'!$E$41=[1]Lists!BF535,'[1]Multi-Field'!$F$40="Drained"),BI535,IF(AND('[1]Multi-Field'!$E$40=[1]Lists!BF535,'[1]Multi-Field'!$F$40="undrained"),BH535,""))</f>
        <v/>
      </c>
      <c r="CX535" s="409" t="str">
        <f>IF(AND('[1]Multi-Field'!$E$42=[1]Lists!BF535,'[1]Multi-Field'!$F$42="Drained"),BI535,IF(AND('[1]Multi-Field'!$E$42=[1]Lists!BF535,'[1]Multi-Field'!$F$42="undrained"),BH535,""))</f>
        <v/>
      </c>
      <c r="CY535" s="409" t="str">
        <f>IF(AND('[1]Multi-Field'!$E$43=[1]Lists!BF535,'[1]Multi-Field'!$F$43="Drained"),BI535,IF(AND('[1]Multi-Field'!$E$43=[1]Lists!BF535,'[1]Multi-Field'!$F$43="undrained"),BH535,""))</f>
        <v/>
      </c>
      <c r="CZ535" s="409" t="str">
        <f>IF(AND('[1]Multi-Field'!$E$44=[1]Lists!BF535,'[1]Multi-Field'!$F$44="Drained"),BI535,IF(AND('[1]Multi-Field'!$E$44=[1]Lists!BF535,'[1]Multi-Field'!$F$44="undrained"),BH535,""))</f>
        <v/>
      </c>
      <c r="DA535" s="409" t="str">
        <f>IF(AND('[1]Multi-Field'!$E$45=[1]Lists!BF535,'[1]Multi-Field'!$F$45="Drained"),BI535,IF(AND('[1]Multi-Field'!$E$45=[1]Lists!BF535,'[1]Multi-Field'!$F$45="undrained"),BH535,""))</f>
        <v/>
      </c>
      <c r="DB535" s="409" t="str">
        <f>IF(AND('[1]Multi-Field'!$E$46=[1]Lists!BF535,'[1]Multi-Field'!$F$46="Drained"),BI535,IF(AND('[1]Multi-Field'!$E$46=[1]Lists!BF535,'[1]Multi-Field'!$F$46="undrained"),BH535,""))</f>
        <v/>
      </c>
      <c r="DC535" s="409" t="str">
        <f>IF(AND('[1]Multi-Field'!$E$47=[1]Lists!BF535,'[1]Multi-Field'!$F$47="Drained"),BI535,IF(AND('[1]Multi-Field'!$E$47=[1]Lists!BF535,'[1]Multi-Field'!$F$47="undrained"),BH535,""))</f>
        <v/>
      </c>
      <c r="DD535" s="409" t="str">
        <f>IF(AND('[1]Multi-Field'!$E$48=[1]Lists!BF535,'[1]Multi-Field'!$F$48="Drained"),BI535,IF(AND('[1]Multi-Field'!$E$48=[1]Lists!BF535,'[1]Multi-Field'!$F$48="undrained"),BH535,""))</f>
        <v/>
      </c>
      <c r="DE535" s="409" t="str">
        <f>IF(AND('[1]Multi-Field'!$E$49=[1]Lists!BF535,'[1]Multi-Field'!$F$49="Drained"),BI535,IF(AND('[1]Multi-Field'!$E$49=[1]Lists!BF535,'[1]Multi-Field'!$F$9="undrained"),BH535,""))</f>
        <v/>
      </c>
      <c r="DF535" s="409" t="str">
        <f>IF(AND('[1]Multi-Field'!$E$50=[1]Lists!BF535,'[1]Multi-Field'!$F$50="Drained"),BI535,IF(AND('[1]Multi-Field'!$E$50=[1]Lists!BF535,'[1]Multi-Field'!$F$50="undrained"),BH535,""))</f>
        <v/>
      </c>
      <c r="DG535" s="409" t="str">
        <f>IF(AND('[1]Multi-Field'!$E$51=[1]Lists!BF535,'[1]Multi-Field'!$F$51="Drained"),BI535,IF(AND('[1]Multi-Field'!$E$51=[1]Lists!BF535,'[1]Multi-Field'!$F$51="undrained"),BH535,""))</f>
        <v/>
      </c>
      <c r="DH535" s="409" t="str">
        <f>IF(AND('[1]Multi-Field'!$E$52=[1]Lists!BF535,'[1]Multi-Field'!$F$52="Drained"),BI535,IF(AND('[1]Multi-Field'!$E$52=[1]Lists!BF535,'[1]Multi-Field'!$F$52="undrained"),BH535,""))</f>
        <v/>
      </c>
      <c r="DI535" s="409" t="str">
        <f>IF(AND('[1]Multi-Field'!$E$53=[1]Lists!BF535,'[1]Multi-Field'!$F$53="Drained"),BI535,IF(AND('[1]Multi-Field'!$E$53=[1]Lists!BF535,'[1]Multi-Field'!$F$53="undrained"),BH535,""))</f>
        <v/>
      </c>
      <c r="DJ535" s="409" t="str">
        <f>IF(AND('[1]Multi-Field'!$E$54=[1]Lists!BF535,'[1]Multi-Field'!$F$54="Drained"),BI535,IF(AND('[1]Multi-Field'!$E$54=[1]Lists!BF535,'[1]Multi-Field'!$F$54="undrained"),BH535,""))</f>
        <v/>
      </c>
      <c r="DK535" s="409" t="str">
        <f>IF(AND('[1]Multi-Field'!$E$55=[1]Lists!BF535,'[1]Multi-Field'!$F$55="Drained"),BI535,IF(AND('[1]Multi-Field'!$E$55=[1]Lists!BF535,'[1]Multi-Field'!$F$55="undrained"),BH535,""))</f>
        <v/>
      </c>
      <c r="DL535" s="409" t="str">
        <f>IF(AND('[1]Multi-Field'!$E$56=[1]Lists!BF535,'[1]Multi-Field'!$F$56="Drained"),BI535,IF(AND('[1]Multi-Field'!$E$56=[1]Lists!BF535,'[1]Multi-Field'!$F$56="undrained"),BH535,""))</f>
        <v/>
      </c>
      <c r="DM535" s="409" t="str">
        <f>IF(AND('[1]Multi-Field'!$E$57=[1]Lists!BF535,'[1]Multi-Field'!$F$57="Drained"),BI535,IF(AND('[1]Multi-Field'!$E$57=[1]Lists!BF535,'[1]Multi-Field'!$F$57="undrained"),BH535,""))</f>
        <v/>
      </c>
      <c r="DN535" s="409" t="str">
        <f>IF(AND('[1]Multi-Field'!$E$58=[1]Lists!BF535,'[1]Multi-Field'!$F$58="Drained"),BI535,IF(AND('[1]Multi-Field'!$E$58=[1]Lists!BF535,'[1]Multi-Field'!$F$58="undrained"),BH535,""))</f>
        <v/>
      </c>
      <c r="DO535" s="409" t="str">
        <f>IF(AND('[1]Multi-Field'!$E$59=[1]Lists!BF535,'[1]Multi-Field'!$F$59="Drained"),BI535,IF(AND('[1]Multi-Field'!$E$59=[1]Lists!BF535,'[1]Multi-Field'!$F$59="undrained"),BH535,""))</f>
        <v/>
      </c>
      <c r="DP535" s="409" t="str">
        <f>IF(AND('[1]Multi-Field'!$E$60=[1]Lists!BF535,'[1]Multi-Field'!$F$60="Drained"),BI535,IF(AND('[1]Multi-Field'!$E$60=[1]Lists!BF535,'[1]Multi-Field'!$F$60="undrained"),BH535,""))</f>
        <v/>
      </c>
      <c r="DQ535" s="409" t="str">
        <f>IF(AND('[1]Multi-Field'!$E$61=[1]Lists!BF535,'[1]Multi-Field'!$F$61="Drained"),BI535,IF(AND('[1]Multi-Field'!$E$61=[1]Lists!BF535,'[1]Multi-Field'!$F$61="undrained"),BH535,""))</f>
        <v/>
      </c>
      <c r="DR535" s="409" t="str">
        <f>IF(AND('[1]Multi-Field'!$E$62=[1]Lists!BF535,'[1]Multi-Field'!$F$62="Drained"),BI535,IF(AND('[1]Multi-Field'!$E$62=[1]Lists!BF535,'[1]Multi-Field'!$F$62="undrained"),BH535,""))</f>
        <v/>
      </c>
      <c r="DS535" s="409" t="str">
        <f>IF(AND('[1]Multi-Field'!$E$63=[1]Lists!BF535,'[1]Multi-Field'!$F$63="Drained"),BI535,IF(AND('[1]Multi-Field'!$E$63=[1]Lists!BF535,'[1]Multi-Field'!$F$63="undrained"),BH535,""))</f>
        <v/>
      </c>
      <c r="DT535" s="409" t="str">
        <f>IF(AND('[1]Multi-Field'!$E$64=[1]Lists!BF535,'[1]Multi-Field'!$F$64="Drained"),BI535,IF(AND('[1]Multi-Field'!$E$64=[1]Lists!BF535,'[1]Multi-Field'!$F$64="undrained"),BH535,""))</f>
        <v/>
      </c>
      <c r="DU535" s="409" t="str">
        <f>IF(AND('[1]Multi-Field'!$E$65=[1]Lists!BF535,'[1]Multi-Field'!$F$65="Drained"),BI535,IF(AND('[1]Multi-Field'!$E$65=[1]Lists!BF535,'[1]Multi-Field'!$F$65="undrained"),BH535,""))</f>
        <v/>
      </c>
      <c r="DV535" s="409" t="str">
        <f>IF(AND('[1]Multi-Field'!$E$66=[1]Lists!BF535,'[1]Multi-Field'!$F$66="Drained"),BI535,IF(AND('[1]Multi-Field'!$E$66=[1]Lists!BF535,'[1]Multi-Field'!$F$66="undrained"),BH535,""))</f>
        <v/>
      </c>
      <c r="DW535" s="409" t="str">
        <f>IF(AND('[1]Multi-Field'!$E$67=[1]Lists!BF535,'[1]Multi-Field'!$F$67="Drained"),BI535,IF(AND('[1]Multi-Field'!$E$67=[1]Lists!BF535,'[1]Multi-Field'!$F$67="undrained"),BH535,""))</f>
        <v/>
      </c>
      <c r="DX535" s="409" t="str">
        <f>IF(AND('[1]Multi-Field'!$E$68=[1]Lists!BF535,'[1]Multi-Field'!$F$68="Drained"),BI535,IF(AND('[1]Multi-Field'!$E$68=[1]Lists!BF535,'[1]Multi-Field'!$F$68="undrained"),BH535,""))</f>
        <v/>
      </c>
      <c r="DY535" s="409" t="str">
        <f>IF(AND('[1]Multi-Field'!$E$69=[1]Lists!BF535,'[1]Multi-Field'!$F$69="Drained"),BI535,IF(AND('[1]Multi-Field'!$E$69=[1]Lists!BF535,'[1]Multi-Field'!$F$69="undrained"),BH535,""))</f>
        <v/>
      </c>
      <c r="DZ535" s="409" t="str">
        <f>IF(AND('[1]Multi-Field'!$E$70=[1]Lists!BF535,'[1]Multi-Field'!$F$70="Drained"),BI535,IF(AND('[1]Multi-Field'!$E$70=[1]Lists!BF535,'[1]Multi-Field'!$F$70="undrained"),BH535,""))</f>
        <v/>
      </c>
      <c r="EA535" s="409" t="str">
        <f>IF(AND('[1]Multi-Field'!$E$71=[1]Lists!BF535,'[1]Multi-Field'!$F$71="Drained"),BI535,IF(AND('[1]Multi-Field'!$E$71=[1]Lists!BF535,'[1]Multi-Field'!$F$71="undrained"),BH535,""))</f>
        <v/>
      </c>
      <c r="EB535" s="409" t="str">
        <f>IF(AND('[1]Multi-Field'!$E$72=[1]Lists!BF535,'[1]Multi-Field'!$F$72="Drained"),BI535,IF(AND('[1]Multi-Field'!$E$72=[1]Lists!BF535,'[1]Multi-Field'!$F$72="undrained"),BH535,""))</f>
        <v/>
      </c>
      <c r="EC535" s="409" t="str">
        <f>IF(AND('[1]Multi-Field'!$E$73=[1]Lists!BF535,'[1]Multi-Field'!$F$73="Drained"),BI535,IF(AND('[1]Multi-Field'!$E$73=[1]Lists!BF535,'[1]Multi-Field'!$F$73="undrained"),BH535,""))</f>
        <v/>
      </c>
      <c r="ED535" s="409" t="str">
        <f>IF(AND('[1]Multi-Field'!$E$74=[1]Lists!BF535,'[1]Multi-Field'!$F$74="Drained"),BI535,IF(AND('[1]Multi-Field'!$E$74=[1]Lists!BF535,'[1]Multi-Field'!$F$74="undrained"),BH535,""))</f>
        <v/>
      </c>
      <c r="EE535" s="409" t="str">
        <f>IF(AND('[1]Multi-Field'!$E$75=[1]Lists!BF535,'[1]Multi-Field'!$F$75="Drained"),BI535,IF(AND('[1]Multi-Field'!$E$75=[1]Lists!BF535,'[1]Multi-Field'!$F$75="undrained"),BH535,""))</f>
        <v/>
      </c>
      <c r="EF535" s="409" t="str">
        <f>IF(AND('[1]Multi-Field'!$E$76=[1]Lists!BF535,'[1]Multi-Field'!$F$76="Drained"),BI535,IF(AND('[1]Multi-Field'!$E$76=[1]Lists!BF535,'[1]Multi-Field'!$F$6="undrained"),BH535,""))</f>
        <v/>
      </c>
      <c r="EG535" s="409" t="str">
        <f>IF(AND('[1]Multi-Field'!$E$77=[1]Lists!BF535,'[1]Multi-Field'!$F$77="Drained"),BI535,IF(AND('[1]Multi-Field'!$E$77=[1]Lists!BF535,'[1]Multi-Field'!$F$77="undrained"),BH535,""))</f>
        <v/>
      </c>
      <c r="EH535" s="409" t="str">
        <f>IF(AND('[1]Multi-Field'!$E$78=[1]Lists!BF535,'[1]Multi-Field'!$F$78="Drained"),BI535,IF(AND('[1]Multi-Field'!$E$78=[1]Lists!BF535,'[1]Multi-Field'!$F$78="undrained"),BH535,""))</f>
        <v/>
      </c>
      <c r="EI535" s="409" t="str">
        <f>IF(AND('[1]Multi-Field'!$E$79=[1]Lists!BF535,'[1]Multi-Field'!$F$79="Drained"),BI535,IF(AND('[1]Multi-Field'!$E$79=[1]Lists!BF535,'[1]Multi-Field'!$F$79="undrained"),BH535,""))</f>
        <v/>
      </c>
      <c r="EJ535" s="409" t="str">
        <f>IF(AND('[1]Multi-Field'!$E$80=[1]Lists!BF535,'[1]Multi-Field'!$F$80="Drained"),BI535,IF(AND('[1]Multi-Field'!$E$80=[1]Lists!BF535,'[1]Multi-Field'!$F$80="undrained"),BH535,""))</f>
        <v/>
      </c>
      <c r="EK535" s="409" t="str">
        <f>IF(AND('[1]Multi-Field'!$E$81=[1]Lists!BF535,'[1]Multi-Field'!$F$81="Drained"),BI535,IF(AND('[1]Multi-Field'!$E$81=[1]Lists!BF535,'[1]Multi-Field'!$F$81="undrained"),BH535,""))</f>
        <v/>
      </c>
      <c r="EL535" s="409" t="str">
        <f>IF(AND('[1]Multi-Field'!$E$82=[1]Lists!BF535,'[1]Multi-Field'!$F$82="Drained"),BI535,IF(AND('[1]Multi-Field'!$E$82=[1]Lists!BF535,'[1]Multi-Field'!$F$82="undrained"),BH535,""))</f>
        <v/>
      </c>
      <c r="EM535" s="409" t="str">
        <f>IF(AND('[1]Multi-Field'!$E$83=[1]Lists!BF535,'[1]Multi-Field'!$F$83="Drained"),BI535,IF(AND('[1]Multi-Field'!$E$83=[1]Lists!BF535,'[1]Multi-Field'!$F$83="undrained"),BH535,""))</f>
        <v/>
      </c>
      <c r="EN535" s="409" t="str">
        <f>IF(AND('[1]Multi-Field'!$E$84=[1]Lists!BF535,'[1]Multi-Field'!$F$84="Drained"),BI535,IF(AND('[1]Multi-Field'!$E$84=[1]Lists!BF535,'[1]Multi-Field'!$F$84="undrained"),BH535,""))</f>
        <v/>
      </c>
      <c r="EO535" s="409" t="str">
        <f>IF(AND('[1]Multi-Field'!$E$85=[1]Lists!BF535,'[1]Multi-Field'!$F$85="Drained"),BI535,IF(AND('[1]Multi-Field'!$E$85=[1]Lists!BF535,'[1]Multi-Field'!$F$85="undrained"),BH535,""))</f>
        <v/>
      </c>
      <c r="EP535" s="409" t="str">
        <f>IF(AND('[1]Multi-Field'!$E$86=[1]Lists!BF535,'[1]Multi-Field'!$F$86="Drained"),BI535,IF(AND('[1]Multi-Field'!$E$86=[1]Lists!BF535,'[1]Multi-Field'!$F$86="undrained"),BH535,""))</f>
        <v/>
      </c>
      <c r="EQ535" s="409" t="str">
        <f>IF(AND('[1]Multi-Field'!$E$87=[1]Lists!BF535,'[1]Multi-Field'!$F$87="Drained"),BI535,IF(AND('[1]Multi-Field'!$E$87=[1]Lists!BF535,'[1]Multi-Field'!$F$87="undrained"),BH535,""))</f>
        <v/>
      </c>
      <c r="ER535" s="409" t="str">
        <f>IF(AND('[1]Multi-Field'!$E$88=[1]Lists!BF535,'[1]Multi-Field'!$F$88="Drained"),BI535,IF(AND('[1]Multi-Field'!$E$88=[1]Lists!BF535,'[1]Multi-Field'!$F$88="undrained"),BH535,""))</f>
        <v/>
      </c>
      <c r="ES535" s="409" t="str">
        <f>IF(AND('[1]Multi-Field'!$E$89=[1]Lists!BF535,'[1]Multi-Field'!$F$89="Drained"),BI535,IF(AND('[1]Multi-Field'!$E$89=[1]Lists!BF535,'[1]Multi-Field'!$F$89="undrained"),BH535,""))</f>
        <v/>
      </c>
      <c r="ET535" s="409" t="str">
        <f>IF(AND('[1]Multi-Field'!$E$90=[1]Lists!BF535,'[1]Multi-Field'!$F$90="Drained"),BI535,IF(AND('[1]Multi-Field'!$E$90=[1]Lists!BF535,'[1]Multi-Field'!$F$90="undrained"),BH535,""))</f>
        <v/>
      </c>
      <c r="EU535" s="409" t="str">
        <f>IF(AND('[1]Multi-Field'!$E$91=[1]Lists!BF535,'[1]Multi-Field'!$F$91="Drained"),BI535,IF(AND('[1]Multi-Field'!$E$91=[1]Lists!BF535,'[1]Multi-Field'!$F$91="undrained"),BH535,""))</f>
        <v/>
      </c>
      <c r="EV535" s="409" t="str">
        <f>IF(AND('[1]Multi-Field'!$E$92=[1]Lists!BF535,'[1]Multi-Field'!$F$92="Drained"),BI535,IF(AND('[1]Multi-Field'!$E$92=[1]Lists!BF535,'[1]Multi-Field'!$F$92="undrained"),BH535,""))</f>
        <v/>
      </c>
      <c r="EW535" s="409" t="str">
        <f>IF(AND('[1]Multi-Field'!$E$93=[1]Lists!BF535,'[1]Multi-Field'!$F$93="Drained"),BI535,IF(AND('[1]Multi-Field'!$E$93=[1]Lists!BF535,'[1]Multi-Field'!$F$93="undrained"),BH535,""))</f>
        <v/>
      </c>
      <c r="EX535" s="409" t="str">
        <f>IF(AND('[1]Multi-Field'!$E$94=[1]Lists!BF535,'[1]Multi-Field'!$F$94="Drained"),BI535,IF(AND('[1]Multi-Field'!$E$94=[1]Lists!BF535,'[1]Multi-Field'!$F$94="undrained"),BH535,""))</f>
        <v/>
      </c>
      <c r="EY535" s="409" t="str">
        <f>IF(AND('[1]Multi-Field'!$E$95=[1]Lists!BF535,'[1]Multi-Field'!$F$95="Drained"),BI535,IF(AND('[1]Multi-Field'!$E$95=[1]Lists!BF535,'[1]Multi-Field'!$F$95="undrained"),BH535,""))</f>
        <v/>
      </c>
      <c r="EZ535" s="409" t="str">
        <f>IF(AND('[1]Multi-Field'!$E$96=[1]Lists!BF535,'[1]Multi-Field'!$F$96="Drained"),BI535,IF(AND('[1]Multi-Field'!$E$96=[1]Lists!BF535,'[1]Multi-Field'!$F$96="undrained"),BH535,""))</f>
        <v/>
      </c>
      <c r="FA535" s="409" t="str">
        <f>IF(AND('[1]Multi-Field'!$E$97=[1]Lists!BF535,'[1]Multi-Field'!$F$97="Drained"),BI535,IF(AND('[1]Multi-Field'!$E$97=[1]Lists!BF535,'[1]Multi-Field'!$F$97="undrained"),BH535,""))</f>
        <v/>
      </c>
      <c r="FB535" s="409" t="str">
        <f>IF(AND('[1]Multi-Field'!$E$98=[1]Lists!BF535,'[1]Multi-Field'!$F$98="Drained"),BI535,IF(AND('[1]Multi-Field'!$E$98=[1]Lists!BF535,'[1]Multi-Field'!$F$98="undrained"),BH535,""))</f>
        <v/>
      </c>
      <c r="FC535" s="409" t="str">
        <f>IF(AND('[1]Multi-Field'!$E$99=[1]Lists!BF535,'[1]Multi-Field'!$F$99="Drained"),BI535,IF(AND('[1]Multi-Field'!$E$99=[1]Lists!BF535,'[1]Multi-Field'!$F$99="undrained"),BH535,""))</f>
        <v/>
      </c>
      <c r="FD535" s="409" t="str">
        <f>IF(AND('[1]Multi-Field'!$E$100=[1]Lists!BF535,'[1]Multi-Field'!$F$100="Drained"),BI535,IF(AND('[1]Multi-Field'!$E$100=[1]Lists!BF535,'[1]Multi-Field'!$F$100="undrained"),BH535,""))</f>
        <v/>
      </c>
      <c r="FE535" s="409" t="str">
        <f>IF(AND('[1]Multi-Field'!$E$101=[1]Lists!BF535,'[1]Multi-Field'!$F$101="Drained"),BI535,IF(AND('[1]Multi-Field'!$E$101=[1]Lists!BF535,'[1]Multi-Field'!$F$101="undrained"),BH535,""))</f>
        <v/>
      </c>
      <c r="FF535" s="409" t="str">
        <f>IF(AND('[1]Multi-Field'!$E$102=[1]Lists!BF535,'[1]Multi-Field'!$F$102="Drained"),BI535,IF(AND('[1]Multi-Field'!$E$102=[1]Lists!BF535,'[1]Multi-Field'!$F$102="undrained"),BH535,""))</f>
        <v/>
      </c>
      <c r="FG535" s="409" t="str">
        <f>IF(AND('[1]Multi-Field'!$E$103=[1]Lists!BF535,'[1]Multi-Field'!$F$103="Drained"),BI535,IF(AND('[1]Multi-Field'!$E$103=[1]Lists!BF535,'[1]Multi-Field'!$F$103="undrained"),BH535,""))</f>
        <v/>
      </c>
      <c r="FH535" s="409" t="str">
        <f>IF(AND('[1]Multi-Field'!$E$104=[1]Lists!BF535,'[1]Multi-Field'!$F$104="Drained"),BI535,IF(AND('[1]Multi-Field'!$E$104=[1]Lists!BF535,'[1]Multi-Field'!$F$104="undrained"),BH535,""))</f>
        <v/>
      </c>
      <c r="FI535" s="409" t="str">
        <f>IF(AND('[1]Multi-Field'!$E$105=[1]Lists!BF535,'[1]Multi-Field'!$F$105="Drained"),BI535,IF(AND('[1]Multi-Field'!$E$105=[1]Lists!BF535,'[1]Multi-Field'!$F$105="undrained"),BH535,""))</f>
        <v/>
      </c>
      <c r="FJ535" s="409" t="str">
        <f>IF(AND('[1]Multi-Field'!$E$106=[1]Lists!BF535,'[1]Multi-Field'!$F$106="Drained"),BI535,IF(AND('[1]Multi-Field'!$E$106=[1]Lists!BF535,'[1]Multi-Field'!$F$106="undrained"),BH535,""))</f>
        <v/>
      </c>
      <c r="FK535" s="409" t="str">
        <f>IF(AND('[1]Multi-Field'!$E$107=[1]Lists!BF535,'[1]Multi-Field'!$F$107="Drained"),BI535,IF(AND('[1]Multi-Field'!$E$107=[1]Lists!BF535,'[1]Multi-Field'!$F$107="undrained"),BH535,""))</f>
        <v/>
      </c>
      <c r="FL535" s="409" t="str">
        <f>IF(AND('[1]Multi-Field'!$E$108=[1]Lists!BF535,'[1]Multi-Field'!$F$108="Drained"),BI535,IF(AND('[1]Multi-Field'!$E$108=[1]Lists!BF535,'[1]Multi-Field'!$F$108="undrained"),BH535,""))</f>
        <v/>
      </c>
      <c r="FM535" s="409" t="str">
        <f>IF(AND('[1]Multi-Field'!$E$109=[1]Lists!BF535,'[1]Multi-Field'!$F$109="Drained"),BI535,IF(AND('[1]Multi-Field'!$E$109=[1]Lists!BF535,'[1]Multi-Field'!$F$109="undrained"),BH535,""))</f>
        <v/>
      </c>
      <c r="FN535" s="409" t="str">
        <f>IF(AND('[1]Multi-Field'!$E$110=[1]Lists!BF535,'[1]Multi-Field'!$F$110="Drained"),BI535,IF(AND('[1]Multi-Field'!$E$110=[1]Lists!BF535,'[1]Multi-Field'!$F$110="undrained"),BH535,""))</f>
        <v/>
      </c>
      <c r="FO535" s="409" t="str">
        <f>IF(AND('[1]Multi-Field'!$E$111=[1]Lists!BF535,'[1]Multi-Field'!$F$111="Drained"),BI535,IF(AND('[1]Multi-Field'!$E$111=[1]Lists!BF535,'[1]Multi-Field'!$F$111="undrained"),BH535,""))</f>
        <v/>
      </c>
      <c r="FP535" s="409" t="str">
        <f>IF(AND('[1]Multi-Field'!$E$112=[1]Lists!BF535,'[1]Multi-Field'!$F$112="Drained"),BI535,IF(AND('[1]Multi-Field'!$E$112=[1]Lists!BF535,'[1]Multi-Field'!$F$112="undrained"),BH535,""))</f>
        <v/>
      </c>
      <c r="FQ535" s="409" t="str">
        <f>IF(AND('[1]Multi-Field'!$E$113=[1]Lists!BF535,'[1]Multi-Field'!$F$113="Drained"),BI535,IF(AND('[1]Multi-Field'!$E$113=[1]Lists!BF535,'[1]Multi-Field'!$F$113="undrained"),BH535,""))</f>
        <v/>
      </c>
      <c r="FR535" s="409" t="str">
        <f>IF(AND('[1]Multi-Field'!$E$114=[1]Lists!BF535,'[1]Multi-Field'!$F$114="Drained"),BI535,IF(AND('[1]Multi-Field'!$E$114=[1]Lists!BF535,'[1]Multi-Field'!$F$114="undrained"),BH535,""))</f>
        <v/>
      </c>
      <c r="FS535" s="409" t="str">
        <f>IF(AND('[1]Multi-Field'!$E$115=[1]Lists!BF535,'[1]Multi-Field'!$F$115="Drained"),BI535,IF(AND('[1]Multi-Field'!$E$115=[1]Lists!BF535,'[1]Multi-Field'!$F$115="undrained"),BH535,""))</f>
        <v/>
      </c>
      <c r="FT535" s="409" t="str">
        <f>IF(AND('[1]Multi-Field'!$E$116=[1]Lists!BF535,'[1]Multi-Field'!$F$116="Drained"),BI535,IF(AND('[1]Multi-Field'!$E$116=[1]Lists!BF535,'[1]Multi-Field'!$F$116="undrained"),BH535,""))</f>
        <v/>
      </c>
      <c r="FU535" s="409" t="str">
        <f>IF(AND('[1]Multi-Field'!$E$117=[1]Lists!BF535,'[1]Multi-Field'!$F$117="Drained"),BI535,IF(AND('[1]Multi-Field'!$E$117=[1]Lists!BF535,'[1]Multi-Field'!$F$117="undrained"),BH535,""))</f>
        <v/>
      </c>
      <c r="FV535" s="409" t="str">
        <f>IF(AND('[1]Multi-Field'!$E$118=[1]Lists!BF535,'[1]Multi-Field'!$F$118="Drained"),BI535,IF(AND('[1]Multi-Field'!$E$118=[1]Lists!BF535,'[1]Multi-Field'!$F$118="undrained"),BH535,""))</f>
        <v/>
      </c>
      <c r="FW535" s="409" t="str">
        <f>IF(AND('[1]Multi-Field'!$E$119=[1]Lists!BF535,'[1]Multi-Field'!$F$119="Drained"),BI535,IF(AND('[1]Multi-Field'!$E$119=[1]Lists!BF535,'[1]Multi-Field'!$F$119="undrained"),BH535,""))</f>
        <v/>
      </c>
      <c r="FX535" s="409" t="str">
        <f>IF(AND('[1]Multi-Field'!$E$120=[1]Lists!BF535,'[1]Multi-Field'!$F$120="Drained"),BI535,IF(AND('[1]Multi-Field'!$E$120=[1]Lists!BF535,'[1]Multi-Field'!$F$120="undrained"),BH535,""))</f>
        <v/>
      </c>
    </row>
    <row r="536" spans="1:180" ht="13.5" customHeight="1">
      <c r="A536" s="7" t="s">
        <v>622</v>
      </c>
      <c r="B536" s="7"/>
      <c r="C536" s="7"/>
      <c r="D536" s="8">
        <v>75</v>
      </c>
      <c r="E536" s="8">
        <f t="shared" si="74"/>
        <v>75</v>
      </c>
      <c r="F536" s="8">
        <f t="shared" si="75"/>
        <v>75</v>
      </c>
      <c r="G536" s="8">
        <v>75</v>
      </c>
      <c r="H536" s="8">
        <v>75</v>
      </c>
      <c r="I536" s="8">
        <f t="shared" si="78"/>
        <v>75</v>
      </c>
      <c r="J536" s="8">
        <f t="shared" si="79"/>
        <v>75</v>
      </c>
      <c r="K536" s="8">
        <v>75</v>
      </c>
      <c r="L536" s="8">
        <v>130</v>
      </c>
      <c r="M536" s="8">
        <f t="shared" si="76"/>
        <v>130</v>
      </c>
      <c r="N536" s="8">
        <f t="shared" si="77"/>
        <v>130</v>
      </c>
      <c r="O536" s="8">
        <v>130</v>
      </c>
      <c r="P536" s="391"/>
      <c r="Q536" s="84"/>
      <c r="R536" s="395"/>
      <c r="S536" s="395" t="str">
        <f t="shared" si="73"/>
        <v/>
      </c>
      <c r="T536" s="395"/>
      <c r="U536" s="396"/>
      <c r="BF536" s="411" t="s">
        <v>1699</v>
      </c>
      <c r="BG536" s="412">
        <v>3</v>
      </c>
      <c r="BH536" s="412">
        <v>5.5</v>
      </c>
      <c r="BI536" s="412">
        <v>5.5</v>
      </c>
      <c r="BJ536" s="409" t="e">
        <f>IF(AND('[1]Single Field'!#REF!=[1]Lists!BF536,'[1]Single Field'!#REF!="Drained"),"x",IF(AND('[1]Single Field'!#REF!=[1]Lists!BF536,'[1]Single Field'!#REF!="Undrained"),O,""))</f>
        <v>#REF!</v>
      </c>
      <c r="BK536" s="409" t="str">
        <f>IF(AND('[1]Multi-Field'!$E$3=[1]Lists!BF536,'[1]Multi-Field'!$F$3="Drained"),BI536,IF(AND('[1]Multi-Field'!$E$3=BF536,'[1]Multi-Field'!$F$3="undrained"),BH536,""))</f>
        <v/>
      </c>
      <c r="BL536" s="409" t="str">
        <f>IF(AND('[1]Multi-Field'!$E$4=BF536,'[1]Multi-Field'!$F$4="Drained"),BI536,IF(AND('[1]Multi-Field'!$E$4=BF536,'[1]Multi-Field'!$F$4="undrained"),BH536,""))</f>
        <v/>
      </c>
      <c r="BM536" s="409" t="str">
        <f>IF(AND('[1]Multi-Field'!$E$5=BF536,'[1]Multi-Field'!$F$5="Drained"),BI536,IF(AND('[1]Multi-Field'!$E$5=BF536,'[1]Multi-Field'!$F$5="undrained"),BH536,""))</f>
        <v/>
      </c>
      <c r="BN536" s="409" t="str">
        <f>IF(AND('[1]Multi-Field'!$E$6=BF536,'[1]Multi-Field'!$F$6="Drained"),BI536,IF(AND('[1]Multi-Field'!$E$6=BF536,'[1]Multi-Field'!$F$6="undrained"),BH536,""))</f>
        <v/>
      </c>
      <c r="BO536" s="409" t="str">
        <f>IF(AND('[1]Multi-Field'!$E$7=BF536,'[1]Multi-Field'!$F$7="Drained"),BI536,IF(AND('[1]Multi-Field'!$E$7=BF536,'[1]Multi-Field'!$F$7="undrained"),BH536,""))</f>
        <v/>
      </c>
      <c r="BP536" s="409" t="str">
        <f>IF(AND('[1]Multi-Field'!$E$8=BF536,'[1]Multi-Field'!$F$8="Drained"),BI536,IF(AND('[1]Multi-Field'!$E$8=BF536,'[1]Multi-Field'!$F$8="undrained"),BH536,""))</f>
        <v/>
      </c>
      <c r="BQ536" s="409" t="str">
        <f>IF(AND('[1]Multi-Field'!$E$9=BF536,'[1]Multi-Field'!$F$9="Drained"),BI536,IF(AND('[1]Multi-Field'!$E$9=BF536,'[1]Multi-Field'!$F$9="undrained"),BH536,""))</f>
        <v/>
      </c>
      <c r="BR536" s="409" t="str">
        <f>IF(AND('[1]Multi-Field'!$E$10=BF536,'[1]Multi-Field'!$F$10="Drained"),BI536,IF(AND('[1]Multi-Field'!$E$10=BF536,'[1]Multi-Field'!$F$10="undrained"),BH536,""))</f>
        <v/>
      </c>
      <c r="BS536" s="409" t="str">
        <f>IF(AND('[1]Multi-Field'!$E$11=BF536,'[1]Multi-Field'!$F$11="Drained"),BI536,IF(AND('[1]Multi-Field'!$E$11=BF536,'[1]Multi-Field'!$F$11="undrained"),BH536,""))</f>
        <v/>
      </c>
      <c r="BT536" s="409" t="str">
        <f>IF(AND('[1]Multi-Field'!$E$12=BF536,'[1]Multi-Field'!$F$12="Drained"),BI536,IF(AND('[1]Multi-Field'!$E$12=BF536,'[1]Multi-Field'!$F$12="undrained"),BH536,""))</f>
        <v/>
      </c>
      <c r="BU536" s="409" t="str">
        <f>IF(AND('[1]Multi-Field'!$E$13=BF536,'[1]Multi-Field'!$F$13="Drained"),BI536,IF(AND('[1]Multi-Field'!$E$3=BF536,'[1]Multi-Field'!$F$13="undrained"),BH536,""))</f>
        <v/>
      </c>
      <c r="BV536" s="409" t="str">
        <f>IF(AND('[1]Multi-Field'!$E$14=BF536,'[1]Multi-Field'!$F$14="Drained"),BI536,IF(AND('[1]Multi-Field'!$E$14=BF536,'[1]Multi-Field'!$F$14="undrained"),BH536,""))</f>
        <v/>
      </c>
      <c r="BW536" s="409" t="str">
        <f>IF(AND('[1]Multi-Field'!$E$15=BF536,'[1]Multi-Field'!$F$15="Drained"),BI536,IF(AND('[1]Multi-Field'!$E$15=BF536,'[1]Multi-Field'!$F$15="undrained"),BH536,""))</f>
        <v/>
      </c>
      <c r="BX536" s="409" t="str">
        <f>IF(AND('[1]Multi-Field'!$E$16=[1]Lists!BF536,'[1]Multi-Field'!$F$16="Drained"),BI536,IF(AND('[1]Multi-Field'!$E$16=[1]Lists!BF536,'[1]Multi-Field'!$F$16="undrained"),BH536,""))</f>
        <v/>
      </c>
      <c r="BY536" s="409" t="str">
        <f>IF(AND('[1]Multi-Field'!$E$17=[1]Lists!BF536,'[1]Multi-Field'!$F$17="Drained"),BI536,IF(AND('[1]Multi-Field'!$E$17=[1]Lists!BF536,'[1]Multi-Field'!$F$17="undrained"),BH536,""))</f>
        <v/>
      </c>
      <c r="BZ536" s="409" t="str">
        <f>IF(AND('[1]Multi-Field'!$E$18=[1]Lists!BF536,'[1]Multi-Field'!$F$18="Drained"),BI536,IF(AND('[1]Multi-Field'!$E$18=[1]Lists!BF536,'[1]Multi-Field'!$F$18="undrained"),BH536,""))</f>
        <v/>
      </c>
      <c r="CA536" s="409" t="str">
        <f>IF(AND('[1]Multi-Field'!$E$19=[1]Lists!BF536,'[1]Multi-Field'!$F$19="Drained"),BI536,IF(AND('[1]Multi-Field'!$E$19=[1]Lists!BF536,'[1]Multi-Field'!$F$19="undrained"),BH536,""))</f>
        <v/>
      </c>
      <c r="CB536" s="409" t="str">
        <f>IF(AND('[1]Multi-Field'!$E$20=[1]Lists!BF536,'[1]Multi-Field'!$F$20="Drained"),BI536,IF(AND('[1]Multi-Field'!$E$20=[1]Lists!BF536,'[1]Multi-Field'!$F$20="undrained"),BH536,""))</f>
        <v/>
      </c>
      <c r="CC536" s="409" t="str">
        <f>IF(AND('[1]Multi-Field'!$E$21=[1]Lists!BF536,'[1]Multi-Field'!$F$21="Drained"),BI536,IF(AND('[1]Multi-Field'!$E$21=[1]Lists!BF536,'[1]Multi-Field'!$F$21="undrained"),BH536,""))</f>
        <v/>
      </c>
      <c r="CD536" s="409" t="str">
        <f>IF(AND('[1]Multi-Field'!$E$22=[1]Lists!BF536,'[1]Multi-Field'!$F$22="Drained"),BI536,IF(AND('[1]Multi-Field'!$E$22=[1]Lists!BF536,'[1]Multi-Field'!$F$22="undrained"),BH536,""))</f>
        <v/>
      </c>
      <c r="CE536" s="409" t="str">
        <f>IF(AND('[1]Multi-Field'!$E$23=[1]Lists!BF536,'[1]Multi-Field'!$F$23="Drained"),BI536,IF(AND('[1]Multi-Field'!$E$23=[1]Lists!BF536,'[1]Multi-Field'!$F$23="undrained"),BH536,""))</f>
        <v/>
      </c>
      <c r="CF536" s="409" t="str">
        <f>IF(AND('[1]Multi-Field'!$E$24=[1]Lists!BF536,'[1]Multi-Field'!$F$24="Drained"),BI536,IF(AND('[1]Multi-Field'!$E$24=[1]Lists!BF536,'[1]Multi-Field'!$F$24="undrained"),BH536,""))</f>
        <v/>
      </c>
      <c r="CG536" s="409" t="str">
        <f>IF(AND('[1]Multi-Field'!$E$25=[1]Lists!BF536,'[1]Multi-Field'!$F$25="Drained"),BI536,IF(AND('[1]Multi-Field'!$E$25=[1]Lists!BF536,'[1]Multi-Field'!$F$25="undrained"),BH536,""))</f>
        <v/>
      </c>
      <c r="CH536" s="409" t="str">
        <f>IF(AND('[1]Multi-Field'!$E$26=[1]Lists!BF536,'[1]Multi-Field'!$F$26="Drained"),BI536,IF(AND('[1]Multi-Field'!$E$26=[1]Lists!BF536,'[1]Multi-Field'!$F$26="undrained"),BH536,""))</f>
        <v/>
      </c>
      <c r="CI536" s="409" t="str">
        <f>IF(AND('[1]Multi-Field'!$E$27=[1]Lists!BF536,'[1]Multi-Field'!$F$27="Drained"),BI536,IF(AND('[1]Multi-Field'!$E$27=[1]Lists!BF536,'[1]Multi-Field'!$F$27="undrained"),BH536,""))</f>
        <v/>
      </c>
      <c r="CJ536" s="409" t="str">
        <f>IF(AND('[1]Multi-Field'!$E$28=[1]Lists!BF536,'[1]Multi-Field'!$F$28="Drained"),BI536,IF(AND('[1]Multi-Field'!$E$28=[1]Lists!BF536,'[1]Multi-Field'!$F$28="undrained"),BH536,""))</f>
        <v/>
      </c>
      <c r="CK536" s="409" t="str">
        <f>IF(AND('[1]Multi-Field'!$E$29=[1]Lists!BF536,'[1]Multi-Field'!$F$29="Drained"),BI536,IF(AND('[1]Multi-Field'!$E$29=[1]Lists!BF536,'[1]Multi-Field'!$F$29="undrained"),BH536,""))</f>
        <v/>
      </c>
      <c r="CL536" s="409" t="str">
        <f>IF(AND('[1]Multi-Field'!$E$30=[1]Lists!BF536,'[1]Multi-Field'!$F$30="Drained"),BI536,IF(AND('[1]Multi-Field'!$E$30=[1]Lists!BF536,'[1]Multi-Field'!$F$30="undrained"),BH536,""))</f>
        <v/>
      </c>
      <c r="CM536" s="409" t="str">
        <f>IF(AND('[1]Multi-Field'!$E$31=[1]Lists!BF536,'[1]Multi-Field'!$F$31="Drained"),BI536,IF(AND('[1]Multi-Field'!$E$31=[1]Lists!BF536,'[1]Multi-Field'!$F$31="undrained"),BH536,""))</f>
        <v/>
      </c>
      <c r="CN536" s="409" t="str">
        <f>IF(AND('[1]Multi-Field'!$E$32=[1]Lists!BF536,'[1]Multi-Field'!$F$32="Drained"),BI536,IF(AND('[1]Multi-Field'!$E$32=[1]Lists!BF536,'[1]Multi-Field'!$F$32="undrained"),BH536,""))</f>
        <v/>
      </c>
      <c r="CO536" s="409" t="str">
        <f>IF(AND('[1]Multi-Field'!$E$33=[1]Lists!BF536,'[1]Multi-Field'!$F$33="Drained"),BI536,IF(AND('[1]Multi-Field'!$E$33=[1]Lists!BF536,'[1]Multi-Field'!$F$33="undrained"),BH536,""))</f>
        <v/>
      </c>
      <c r="CP536" s="409" t="str">
        <f>IF(AND('[1]Multi-Field'!$E$34=[1]Lists!BF536,'[1]Multi-Field'!$F$34="Drained"),BI536,IF(AND('[1]Multi-Field'!$E$34=[1]Lists!BF536,'[1]Multi-Field'!$F$34="undrained"),BH536,""))</f>
        <v/>
      </c>
      <c r="CQ536" s="409" t="str">
        <f>IF(AND('[1]Multi-Field'!$E$35=[1]Lists!BF536,'[1]Multi-Field'!$F$35="Drained"),BI536,IF(AND('[1]Multi-Field'!$E$35=[1]Lists!BF536,'[1]Multi-Field'!$F$35="undrained"),BH536,""))</f>
        <v/>
      </c>
      <c r="CR536" s="409" t="str">
        <f>IF(AND('[1]Multi-Field'!$E$36=[1]Lists!BF536,'[1]Multi-Field'!$F$36="Drained"),BI536,IF(AND('[1]Multi-Field'!$E$36=[1]Lists!BF536,'[1]Multi-Field'!$F$36="undrained"),BH536,""))</f>
        <v/>
      </c>
      <c r="CS536" s="409" t="str">
        <f>IF(AND('[1]Multi-Field'!$E$37=[1]Lists!BF536,'[1]Multi-Field'!$F$37="Drained"),BI536,IF(AND('[1]Multi-Field'!$E$37=[1]Lists!BF536,'[1]Multi-Field'!$F$37="undrained"),BH536,""))</f>
        <v/>
      </c>
      <c r="CT536" s="409" t="str">
        <f>IF(AND('[1]Multi-Field'!$E$38=[1]Lists!BF536,'[1]Multi-Field'!$F$38="Drained"),BI536,IF(AND('[1]Multi-Field'!$E$38=[1]Lists!BF536,'[1]Multi-Field'!$F$38="undrained"),BH536,""))</f>
        <v/>
      </c>
      <c r="CU536" s="409" t="str">
        <f>IF(AND('[1]Multi-Field'!$E$39=[1]Lists!BF536,'[1]Multi-Field'!$F$39="Drained"),BI536,IF(AND('[1]Multi-Field'!$E$39=[1]Lists!BF536,'[1]Multi-Field'!$F$39="undrained"),BH536,""))</f>
        <v/>
      </c>
      <c r="CV536" s="409" t="str">
        <f>IF(AND('[1]Multi-Field'!$E$40=[1]Lists!BF536,'[1]Multi-Field'!$F$40="Drained"),BI536,IF(AND('[1]Multi-Field'!$E$40=[1]Lists!BF536,'[1]Multi-Field'!$F$40="undrained"),BH536,""))</f>
        <v/>
      </c>
      <c r="CW536" s="409" t="str">
        <f>IF(AND('[1]Multi-Field'!$E$41=[1]Lists!BF536,'[1]Multi-Field'!$F$40="Drained"),BI536,IF(AND('[1]Multi-Field'!$E$40=[1]Lists!BF536,'[1]Multi-Field'!$F$40="undrained"),BH536,""))</f>
        <v/>
      </c>
      <c r="CX536" s="409" t="str">
        <f>IF(AND('[1]Multi-Field'!$E$42=[1]Lists!BF536,'[1]Multi-Field'!$F$42="Drained"),BI536,IF(AND('[1]Multi-Field'!$E$42=[1]Lists!BF536,'[1]Multi-Field'!$F$42="undrained"),BH536,""))</f>
        <v/>
      </c>
      <c r="CY536" s="409" t="str">
        <f>IF(AND('[1]Multi-Field'!$E$43=[1]Lists!BF536,'[1]Multi-Field'!$F$43="Drained"),BI536,IF(AND('[1]Multi-Field'!$E$43=[1]Lists!BF536,'[1]Multi-Field'!$F$43="undrained"),BH536,""))</f>
        <v/>
      </c>
      <c r="CZ536" s="409" t="str">
        <f>IF(AND('[1]Multi-Field'!$E$44=[1]Lists!BF536,'[1]Multi-Field'!$F$44="Drained"),BI536,IF(AND('[1]Multi-Field'!$E$44=[1]Lists!BF536,'[1]Multi-Field'!$F$44="undrained"),BH536,""))</f>
        <v/>
      </c>
      <c r="DA536" s="409" t="str">
        <f>IF(AND('[1]Multi-Field'!$E$45=[1]Lists!BF536,'[1]Multi-Field'!$F$45="Drained"),BI536,IF(AND('[1]Multi-Field'!$E$45=[1]Lists!BF536,'[1]Multi-Field'!$F$45="undrained"),BH536,""))</f>
        <v/>
      </c>
      <c r="DB536" s="409" t="str">
        <f>IF(AND('[1]Multi-Field'!$E$46=[1]Lists!BF536,'[1]Multi-Field'!$F$46="Drained"),BI536,IF(AND('[1]Multi-Field'!$E$46=[1]Lists!BF536,'[1]Multi-Field'!$F$46="undrained"),BH536,""))</f>
        <v/>
      </c>
      <c r="DC536" s="409" t="str">
        <f>IF(AND('[1]Multi-Field'!$E$47=[1]Lists!BF536,'[1]Multi-Field'!$F$47="Drained"),BI536,IF(AND('[1]Multi-Field'!$E$47=[1]Lists!BF536,'[1]Multi-Field'!$F$47="undrained"),BH536,""))</f>
        <v/>
      </c>
      <c r="DD536" s="409" t="str">
        <f>IF(AND('[1]Multi-Field'!$E$48=[1]Lists!BF536,'[1]Multi-Field'!$F$48="Drained"),BI536,IF(AND('[1]Multi-Field'!$E$48=[1]Lists!BF536,'[1]Multi-Field'!$F$48="undrained"),BH536,""))</f>
        <v/>
      </c>
      <c r="DE536" s="409" t="str">
        <f>IF(AND('[1]Multi-Field'!$E$49=[1]Lists!BF536,'[1]Multi-Field'!$F$49="Drained"),BI536,IF(AND('[1]Multi-Field'!$E$49=[1]Lists!BF536,'[1]Multi-Field'!$F$9="undrained"),BH536,""))</f>
        <v/>
      </c>
      <c r="DF536" s="409" t="str">
        <f>IF(AND('[1]Multi-Field'!$E$50=[1]Lists!BF536,'[1]Multi-Field'!$F$50="Drained"),BI536,IF(AND('[1]Multi-Field'!$E$50=[1]Lists!BF536,'[1]Multi-Field'!$F$50="undrained"),BH536,""))</f>
        <v/>
      </c>
      <c r="DG536" s="409" t="str">
        <f>IF(AND('[1]Multi-Field'!$E$51=[1]Lists!BF536,'[1]Multi-Field'!$F$51="Drained"),BI536,IF(AND('[1]Multi-Field'!$E$51=[1]Lists!BF536,'[1]Multi-Field'!$F$51="undrained"),BH536,""))</f>
        <v/>
      </c>
      <c r="DH536" s="409" t="str">
        <f>IF(AND('[1]Multi-Field'!$E$52=[1]Lists!BF536,'[1]Multi-Field'!$F$52="Drained"),BI536,IF(AND('[1]Multi-Field'!$E$52=[1]Lists!BF536,'[1]Multi-Field'!$F$52="undrained"),BH536,""))</f>
        <v/>
      </c>
      <c r="DI536" s="409" t="str">
        <f>IF(AND('[1]Multi-Field'!$E$53=[1]Lists!BF536,'[1]Multi-Field'!$F$53="Drained"),BI536,IF(AND('[1]Multi-Field'!$E$53=[1]Lists!BF536,'[1]Multi-Field'!$F$53="undrained"),BH536,""))</f>
        <v/>
      </c>
      <c r="DJ536" s="409" t="str">
        <f>IF(AND('[1]Multi-Field'!$E$54=[1]Lists!BF536,'[1]Multi-Field'!$F$54="Drained"),BI536,IF(AND('[1]Multi-Field'!$E$54=[1]Lists!BF536,'[1]Multi-Field'!$F$54="undrained"),BH536,""))</f>
        <v/>
      </c>
      <c r="DK536" s="409" t="str">
        <f>IF(AND('[1]Multi-Field'!$E$55=[1]Lists!BF536,'[1]Multi-Field'!$F$55="Drained"),BI536,IF(AND('[1]Multi-Field'!$E$55=[1]Lists!BF536,'[1]Multi-Field'!$F$55="undrained"),BH536,""))</f>
        <v/>
      </c>
      <c r="DL536" s="409" t="str">
        <f>IF(AND('[1]Multi-Field'!$E$56=[1]Lists!BF536,'[1]Multi-Field'!$F$56="Drained"),BI536,IF(AND('[1]Multi-Field'!$E$56=[1]Lists!BF536,'[1]Multi-Field'!$F$56="undrained"),BH536,""))</f>
        <v/>
      </c>
      <c r="DM536" s="409" t="str">
        <f>IF(AND('[1]Multi-Field'!$E$57=[1]Lists!BF536,'[1]Multi-Field'!$F$57="Drained"),BI536,IF(AND('[1]Multi-Field'!$E$57=[1]Lists!BF536,'[1]Multi-Field'!$F$57="undrained"),BH536,""))</f>
        <v/>
      </c>
      <c r="DN536" s="409" t="str">
        <f>IF(AND('[1]Multi-Field'!$E$58=[1]Lists!BF536,'[1]Multi-Field'!$F$58="Drained"),BI536,IF(AND('[1]Multi-Field'!$E$58=[1]Lists!BF536,'[1]Multi-Field'!$F$58="undrained"),BH536,""))</f>
        <v/>
      </c>
      <c r="DO536" s="409" t="str">
        <f>IF(AND('[1]Multi-Field'!$E$59=[1]Lists!BF536,'[1]Multi-Field'!$F$59="Drained"),BI536,IF(AND('[1]Multi-Field'!$E$59=[1]Lists!BF536,'[1]Multi-Field'!$F$59="undrained"),BH536,""))</f>
        <v/>
      </c>
      <c r="DP536" s="409" t="str">
        <f>IF(AND('[1]Multi-Field'!$E$60=[1]Lists!BF536,'[1]Multi-Field'!$F$60="Drained"),BI536,IF(AND('[1]Multi-Field'!$E$60=[1]Lists!BF536,'[1]Multi-Field'!$F$60="undrained"),BH536,""))</f>
        <v/>
      </c>
      <c r="DQ536" s="409" t="str">
        <f>IF(AND('[1]Multi-Field'!$E$61=[1]Lists!BF536,'[1]Multi-Field'!$F$61="Drained"),BI536,IF(AND('[1]Multi-Field'!$E$61=[1]Lists!BF536,'[1]Multi-Field'!$F$61="undrained"),BH536,""))</f>
        <v/>
      </c>
      <c r="DR536" s="409" t="str">
        <f>IF(AND('[1]Multi-Field'!$E$62=[1]Lists!BF536,'[1]Multi-Field'!$F$62="Drained"),BI536,IF(AND('[1]Multi-Field'!$E$62=[1]Lists!BF536,'[1]Multi-Field'!$F$62="undrained"),BH536,""))</f>
        <v/>
      </c>
      <c r="DS536" s="409" t="str">
        <f>IF(AND('[1]Multi-Field'!$E$63=[1]Lists!BF536,'[1]Multi-Field'!$F$63="Drained"),BI536,IF(AND('[1]Multi-Field'!$E$63=[1]Lists!BF536,'[1]Multi-Field'!$F$63="undrained"),BH536,""))</f>
        <v/>
      </c>
      <c r="DT536" s="409" t="str">
        <f>IF(AND('[1]Multi-Field'!$E$64=[1]Lists!BF536,'[1]Multi-Field'!$F$64="Drained"),BI536,IF(AND('[1]Multi-Field'!$E$64=[1]Lists!BF536,'[1]Multi-Field'!$F$64="undrained"),BH536,""))</f>
        <v/>
      </c>
      <c r="DU536" s="409" t="str">
        <f>IF(AND('[1]Multi-Field'!$E$65=[1]Lists!BF536,'[1]Multi-Field'!$F$65="Drained"),BI536,IF(AND('[1]Multi-Field'!$E$65=[1]Lists!BF536,'[1]Multi-Field'!$F$65="undrained"),BH536,""))</f>
        <v/>
      </c>
      <c r="DV536" s="409" t="str">
        <f>IF(AND('[1]Multi-Field'!$E$66=[1]Lists!BF536,'[1]Multi-Field'!$F$66="Drained"),BI536,IF(AND('[1]Multi-Field'!$E$66=[1]Lists!BF536,'[1]Multi-Field'!$F$66="undrained"),BH536,""))</f>
        <v/>
      </c>
      <c r="DW536" s="409" t="str">
        <f>IF(AND('[1]Multi-Field'!$E$67=[1]Lists!BF536,'[1]Multi-Field'!$F$67="Drained"),BI536,IF(AND('[1]Multi-Field'!$E$67=[1]Lists!BF536,'[1]Multi-Field'!$F$67="undrained"),BH536,""))</f>
        <v/>
      </c>
      <c r="DX536" s="409" t="str">
        <f>IF(AND('[1]Multi-Field'!$E$68=[1]Lists!BF536,'[1]Multi-Field'!$F$68="Drained"),BI536,IF(AND('[1]Multi-Field'!$E$68=[1]Lists!BF536,'[1]Multi-Field'!$F$68="undrained"),BH536,""))</f>
        <v/>
      </c>
      <c r="DY536" s="409" t="str">
        <f>IF(AND('[1]Multi-Field'!$E$69=[1]Lists!BF536,'[1]Multi-Field'!$F$69="Drained"),BI536,IF(AND('[1]Multi-Field'!$E$69=[1]Lists!BF536,'[1]Multi-Field'!$F$69="undrained"),BH536,""))</f>
        <v/>
      </c>
      <c r="DZ536" s="409" t="str">
        <f>IF(AND('[1]Multi-Field'!$E$70=[1]Lists!BF536,'[1]Multi-Field'!$F$70="Drained"),BI536,IF(AND('[1]Multi-Field'!$E$70=[1]Lists!BF536,'[1]Multi-Field'!$F$70="undrained"),BH536,""))</f>
        <v/>
      </c>
      <c r="EA536" s="409" t="str">
        <f>IF(AND('[1]Multi-Field'!$E$71=[1]Lists!BF536,'[1]Multi-Field'!$F$71="Drained"),BI536,IF(AND('[1]Multi-Field'!$E$71=[1]Lists!BF536,'[1]Multi-Field'!$F$71="undrained"),BH536,""))</f>
        <v/>
      </c>
      <c r="EB536" s="409" t="str">
        <f>IF(AND('[1]Multi-Field'!$E$72=[1]Lists!BF536,'[1]Multi-Field'!$F$72="Drained"),BI536,IF(AND('[1]Multi-Field'!$E$72=[1]Lists!BF536,'[1]Multi-Field'!$F$72="undrained"),BH536,""))</f>
        <v/>
      </c>
      <c r="EC536" s="409" t="str">
        <f>IF(AND('[1]Multi-Field'!$E$73=[1]Lists!BF536,'[1]Multi-Field'!$F$73="Drained"),BI536,IF(AND('[1]Multi-Field'!$E$73=[1]Lists!BF536,'[1]Multi-Field'!$F$73="undrained"),BH536,""))</f>
        <v/>
      </c>
      <c r="ED536" s="409" t="str">
        <f>IF(AND('[1]Multi-Field'!$E$74=[1]Lists!BF536,'[1]Multi-Field'!$F$74="Drained"),BI536,IF(AND('[1]Multi-Field'!$E$74=[1]Lists!BF536,'[1]Multi-Field'!$F$74="undrained"),BH536,""))</f>
        <v/>
      </c>
      <c r="EE536" s="409" t="str">
        <f>IF(AND('[1]Multi-Field'!$E$75=[1]Lists!BF536,'[1]Multi-Field'!$F$75="Drained"),BI536,IF(AND('[1]Multi-Field'!$E$75=[1]Lists!BF536,'[1]Multi-Field'!$F$75="undrained"),BH536,""))</f>
        <v/>
      </c>
      <c r="EF536" s="409" t="str">
        <f>IF(AND('[1]Multi-Field'!$E$76=[1]Lists!BF536,'[1]Multi-Field'!$F$76="Drained"),BI536,IF(AND('[1]Multi-Field'!$E$76=[1]Lists!BF536,'[1]Multi-Field'!$F$6="undrained"),BH536,""))</f>
        <v/>
      </c>
      <c r="EG536" s="409" t="str">
        <f>IF(AND('[1]Multi-Field'!$E$77=[1]Lists!BF536,'[1]Multi-Field'!$F$77="Drained"),BI536,IF(AND('[1]Multi-Field'!$E$77=[1]Lists!BF536,'[1]Multi-Field'!$F$77="undrained"),BH536,""))</f>
        <v/>
      </c>
      <c r="EH536" s="409" t="str">
        <f>IF(AND('[1]Multi-Field'!$E$78=[1]Lists!BF536,'[1]Multi-Field'!$F$78="Drained"),BI536,IF(AND('[1]Multi-Field'!$E$78=[1]Lists!BF536,'[1]Multi-Field'!$F$78="undrained"),BH536,""))</f>
        <v/>
      </c>
      <c r="EI536" s="409" t="str">
        <f>IF(AND('[1]Multi-Field'!$E$79=[1]Lists!BF536,'[1]Multi-Field'!$F$79="Drained"),BI536,IF(AND('[1]Multi-Field'!$E$79=[1]Lists!BF536,'[1]Multi-Field'!$F$79="undrained"),BH536,""))</f>
        <v/>
      </c>
      <c r="EJ536" s="409" t="str">
        <f>IF(AND('[1]Multi-Field'!$E$80=[1]Lists!BF536,'[1]Multi-Field'!$F$80="Drained"),BI536,IF(AND('[1]Multi-Field'!$E$80=[1]Lists!BF536,'[1]Multi-Field'!$F$80="undrained"),BH536,""))</f>
        <v/>
      </c>
      <c r="EK536" s="409" t="str">
        <f>IF(AND('[1]Multi-Field'!$E$81=[1]Lists!BF536,'[1]Multi-Field'!$F$81="Drained"),BI536,IF(AND('[1]Multi-Field'!$E$81=[1]Lists!BF536,'[1]Multi-Field'!$F$81="undrained"),BH536,""))</f>
        <v/>
      </c>
      <c r="EL536" s="409" t="str">
        <f>IF(AND('[1]Multi-Field'!$E$82=[1]Lists!BF536,'[1]Multi-Field'!$F$82="Drained"),BI536,IF(AND('[1]Multi-Field'!$E$82=[1]Lists!BF536,'[1]Multi-Field'!$F$82="undrained"),BH536,""))</f>
        <v/>
      </c>
      <c r="EM536" s="409" t="str">
        <f>IF(AND('[1]Multi-Field'!$E$83=[1]Lists!BF536,'[1]Multi-Field'!$F$83="Drained"),BI536,IF(AND('[1]Multi-Field'!$E$83=[1]Lists!BF536,'[1]Multi-Field'!$F$83="undrained"),BH536,""))</f>
        <v/>
      </c>
      <c r="EN536" s="409" t="str">
        <f>IF(AND('[1]Multi-Field'!$E$84=[1]Lists!BF536,'[1]Multi-Field'!$F$84="Drained"),BI536,IF(AND('[1]Multi-Field'!$E$84=[1]Lists!BF536,'[1]Multi-Field'!$F$84="undrained"),BH536,""))</f>
        <v/>
      </c>
      <c r="EO536" s="409" t="str">
        <f>IF(AND('[1]Multi-Field'!$E$85=[1]Lists!BF536,'[1]Multi-Field'!$F$85="Drained"),BI536,IF(AND('[1]Multi-Field'!$E$85=[1]Lists!BF536,'[1]Multi-Field'!$F$85="undrained"),BH536,""))</f>
        <v/>
      </c>
      <c r="EP536" s="409" t="str">
        <f>IF(AND('[1]Multi-Field'!$E$86=[1]Lists!BF536,'[1]Multi-Field'!$F$86="Drained"),BI536,IF(AND('[1]Multi-Field'!$E$86=[1]Lists!BF536,'[1]Multi-Field'!$F$86="undrained"),BH536,""))</f>
        <v/>
      </c>
      <c r="EQ536" s="409" t="str">
        <f>IF(AND('[1]Multi-Field'!$E$87=[1]Lists!BF536,'[1]Multi-Field'!$F$87="Drained"),BI536,IF(AND('[1]Multi-Field'!$E$87=[1]Lists!BF536,'[1]Multi-Field'!$F$87="undrained"),BH536,""))</f>
        <v/>
      </c>
      <c r="ER536" s="409" t="str">
        <f>IF(AND('[1]Multi-Field'!$E$88=[1]Lists!BF536,'[1]Multi-Field'!$F$88="Drained"),BI536,IF(AND('[1]Multi-Field'!$E$88=[1]Lists!BF536,'[1]Multi-Field'!$F$88="undrained"),BH536,""))</f>
        <v/>
      </c>
      <c r="ES536" s="409" t="str">
        <f>IF(AND('[1]Multi-Field'!$E$89=[1]Lists!BF536,'[1]Multi-Field'!$F$89="Drained"),BI536,IF(AND('[1]Multi-Field'!$E$89=[1]Lists!BF536,'[1]Multi-Field'!$F$89="undrained"),BH536,""))</f>
        <v/>
      </c>
      <c r="ET536" s="409" t="str">
        <f>IF(AND('[1]Multi-Field'!$E$90=[1]Lists!BF536,'[1]Multi-Field'!$F$90="Drained"),BI536,IF(AND('[1]Multi-Field'!$E$90=[1]Lists!BF536,'[1]Multi-Field'!$F$90="undrained"),BH536,""))</f>
        <v/>
      </c>
      <c r="EU536" s="409" t="str">
        <f>IF(AND('[1]Multi-Field'!$E$91=[1]Lists!BF536,'[1]Multi-Field'!$F$91="Drained"),BI536,IF(AND('[1]Multi-Field'!$E$91=[1]Lists!BF536,'[1]Multi-Field'!$F$91="undrained"),BH536,""))</f>
        <v/>
      </c>
      <c r="EV536" s="409" t="str">
        <f>IF(AND('[1]Multi-Field'!$E$92=[1]Lists!BF536,'[1]Multi-Field'!$F$92="Drained"),BI536,IF(AND('[1]Multi-Field'!$E$92=[1]Lists!BF536,'[1]Multi-Field'!$F$92="undrained"),BH536,""))</f>
        <v/>
      </c>
      <c r="EW536" s="409" t="str">
        <f>IF(AND('[1]Multi-Field'!$E$93=[1]Lists!BF536,'[1]Multi-Field'!$F$93="Drained"),BI536,IF(AND('[1]Multi-Field'!$E$93=[1]Lists!BF536,'[1]Multi-Field'!$F$93="undrained"),BH536,""))</f>
        <v/>
      </c>
      <c r="EX536" s="409" t="str">
        <f>IF(AND('[1]Multi-Field'!$E$94=[1]Lists!BF536,'[1]Multi-Field'!$F$94="Drained"),BI536,IF(AND('[1]Multi-Field'!$E$94=[1]Lists!BF536,'[1]Multi-Field'!$F$94="undrained"),BH536,""))</f>
        <v/>
      </c>
      <c r="EY536" s="409" t="str">
        <f>IF(AND('[1]Multi-Field'!$E$95=[1]Lists!BF536,'[1]Multi-Field'!$F$95="Drained"),BI536,IF(AND('[1]Multi-Field'!$E$95=[1]Lists!BF536,'[1]Multi-Field'!$F$95="undrained"),BH536,""))</f>
        <v/>
      </c>
      <c r="EZ536" s="409" t="str">
        <f>IF(AND('[1]Multi-Field'!$E$96=[1]Lists!BF536,'[1]Multi-Field'!$F$96="Drained"),BI536,IF(AND('[1]Multi-Field'!$E$96=[1]Lists!BF536,'[1]Multi-Field'!$F$96="undrained"),BH536,""))</f>
        <v/>
      </c>
      <c r="FA536" s="409" t="str">
        <f>IF(AND('[1]Multi-Field'!$E$97=[1]Lists!BF536,'[1]Multi-Field'!$F$97="Drained"),BI536,IF(AND('[1]Multi-Field'!$E$97=[1]Lists!BF536,'[1]Multi-Field'!$F$97="undrained"),BH536,""))</f>
        <v/>
      </c>
      <c r="FB536" s="409" t="str">
        <f>IF(AND('[1]Multi-Field'!$E$98=[1]Lists!BF536,'[1]Multi-Field'!$F$98="Drained"),BI536,IF(AND('[1]Multi-Field'!$E$98=[1]Lists!BF536,'[1]Multi-Field'!$F$98="undrained"),BH536,""))</f>
        <v/>
      </c>
      <c r="FC536" s="409" t="str">
        <f>IF(AND('[1]Multi-Field'!$E$99=[1]Lists!BF536,'[1]Multi-Field'!$F$99="Drained"),BI536,IF(AND('[1]Multi-Field'!$E$99=[1]Lists!BF536,'[1]Multi-Field'!$F$99="undrained"),BH536,""))</f>
        <v/>
      </c>
      <c r="FD536" s="409" t="str">
        <f>IF(AND('[1]Multi-Field'!$E$100=[1]Lists!BF536,'[1]Multi-Field'!$F$100="Drained"),BI536,IF(AND('[1]Multi-Field'!$E$100=[1]Lists!BF536,'[1]Multi-Field'!$F$100="undrained"),BH536,""))</f>
        <v/>
      </c>
      <c r="FE536" s="409" t="str">
        <f>IF(AND('[1]Multi-Field'!$E$101=[1]Lists!BF536,'[1]Multi-Field'!$F$101="Drained"),BI536,IF(AND('[1]Multi-Field'!$E$101=[1]Lists!BF536,'[1]Multi-Field'!$F$101="undrained"),BH536,""))</f>
        <v/>
      </c>
      <c r="FF536" s="409" t="str">
        <f>IF(AND('[1]Multi-Field'!$E$102=[1]Lists!BF536,'[1]Multi-Field'!$F$102="Drained"),BI536,IF(AND('[1]Multi-Field'!$E$102=[1]Lists!BF536,'[1]Multi-Field'!$F$102="undrained"),BH536,""))</f>
        <v/>
      </c>
      <c r="FG536" s="409" t="str">
        <f>IF(AND('[1]Multi-Field'!$E$103=[1]Lists!BF536,'[1]Multi-Field'!$F$103="Drained"),BI536,IF(AND('[1]Multi-Field'!$E$103=[1]Lists!BF536,'[1]Multi-Field'!$F$103="undrained"),BH536,""))</f>
        <v/>
      </c>
      <c r="FH536" s="409" t="str">
        <f>IF(AND('[1]Multi-Field'!$E$104=[1]Lists!BF536,'[1]Multi-Field'!$F$104="Drained"),BI536,IF(AND('[1]Multi-Field'!$E$104=[1]Lists!BF536,'[1]Multi-Field'!$F$104="undrained"),BH536,""))</f>
        <v/>
      </c>
      <c r="FI536" s="409" t="str">
        <f>IF(AND('[1]Multi-Field'!$E$105=[1]Lists!BF536,'[1]Multi-Field'!$F$105="Drained"),BI536,IF(AND('[1]Multi-Field'!$E$105=[1]Lists!BF536,'[1]Multi-Field'!$F$105="undrained"),BH536,""))</f>
        <v/>
      </c>
      <c r="FJ536" s="409" t="str">
        <f>IF(AND('[1]Multi-Field'!$E$106=[1]Lists!BF536,'[1]Multi-Field'!$F$106="Drained"),BI536,IF(AND('[1]Multi-Field'!$E$106=[1]Lists!BF536,'[1]Multi-Field'!$F$106="undrained"),BH536,""))</f>
        <v/>
      </c>
      <c r="FK536" s="409" t="str">
        <f>IF(AND('[1]Multi-Field'!$E$107=[1]Lists!BF536,'[1]Multi-Field'!$F$107="Drained"),BI536,IF(AND('[1]Multi-Field'!$E$107=[1]Lists!BF536,'[1]Multi-Field'!$F$107="undrained"),BH536,""))</f>
        <v/>
      </c>
      <c r="FL536" s="409" t="str">
        <f>IF(AND('[1]Multi-Field'!$E$108=[1]Lists!BF536,'[1]Multi-Field'!$F$108="Drained"),BI536,IF(AND('[1]Multi-Field'!$E$108=[1]Lists!BF536,'[1]Multi-Field'!$F$108="undrained"),BH536,""))</f>
        <v/>
      </c>
      <c r="FM536" s="409" t="str">
        <f>IF(AND('[1]Multi-Field'!$E$109=[1]Lists!BF536,'[1]Multi-Field'!$F$109="Drained"),BI536,IF(AND('[1]Multi-Field'!$E$109=[1]Lists!BF536,'[1]Multi-Field'!$F$109="undrained"),BH536,""))</f>
        <v/>
      </c>
      <c r="FN536" s="409" t="str">
        <f>IF(AND('[1]Multi-Field'!$E$110=[1]Lists!BF536,'[1]Multi-Field'!$F$110="Drained"),BI536,IF(AND('[1]Multi-Field'!$E$110=[1]Lists!BF536,'[1]Multi-Field'!$F$110="undrained"),BH536,""))</f>
        <v/>
      </c>
      <c r="FO536" s="409" t="str">
        <f>IF(AND('[1]Multi-Field'!$E$111=[1]Lists!BF536,'[1]Multi-Field'!$F$111="Drained"),BI536,IF(AND('[1]Multi-Field'!$E$111=[1]Lists!BF536,'[1]Multi-Field'!$F$111="undrained"),BH536,""))</f>
        <v/>
      </c>
      <c r="FP536" s="409" t="str">
        <f>IF(AND('[1]Multi-Field'!$E$112=[1]Lists!BF536,'[1]Multi-Field'!$F$112="Drained"),BI536,IF(AND('[1]Multi-Field'!$E$112=[1]Lists!BF536,'[1]Multi-Field'!$F$112="undrained"),BH536,""))</f>
        <v/>
      </c>
      <c r="FQ536" s="409" t="str">
        <f>IF(AND('[1]Multi-Field'!$E$113=[1]Lists!BF536,'[1]Multi-Field'!$F$113="Drained"),BI536,IF(AND('[1]Multi-Field'!$E$113=[1]Lists!BF536,'[1]Multi-Field'!$F$113="undrained"),BH536,""))</f>
        <v/>
      </c>
      <c r="FR536" s="409" t="str">
        <f>IF(AND('[1]Multi-Field'!$E$114=[1]Lists!BF536,'[1]Multi-Field'!$F$114="Drained"),BI536,IF(AND('[1]Multi-Field'!$E$114=[1]Lists!BF536,'[1]Multi-Field'!$F$114="undrained"),BH536,""))</f>
        <v/>
      </c>
      <c r="FS536" s="409" t="str">
        <f>IF(AND('[1]Multi-Field'!$E$115=[1]Lists!BF536,'[1]Multi-Field'!$F$115="Drained"),BI536,IF(AND('[1]Multi-Field'!$E$115=[1]Lists!BF536,'[1]Multi-Field'!$F$115="undrained"),BH536,""))</f>
        <v/>
      </c>
      <c r="FT536" s="409" t="str">
        <f>IF(AND('[1]Multi-Field'!$E$116=[1]Lists!BF536,'[1]Multi-Field'!$F$116="Drained"),BI536,IF(AND('[1]Multi-Field'!$E$116=[1]Lists!BF536,'[1]Multi-Field'!$F$116="undrained"),BH536,""))</f>
        <v/>
      </c>
      <c r="FU536" s="409" t="str">
        <f>IF(AND('[1]Multi-Field'!$E$117=[1]Lists!BF536,'[1]Multi-Field'!$F$117="Drained"),BI536,IF(AND('[1]Multi-Field'!$E$117=[1]Lists!BF536,'[1]Multi-Field'!$F$117="undrained"),BH536,""))</f>
        <v/>
      </c>
      <c r="FV536" s="409" t="str">
        <f>IF(AND('[1]Multi-Field'!$E$118=[1]Lists!BF536,'[1]Multi-Field'!$F$118="Drained"),BI536,IF(AND('[1]Multi-Field'!$E$118=[1]Lists!BF536,'[1]Multi-Field'!$F$118="undrained"),BH536,""))</f>
        <v/>
      </c>
      <c r="FW536" s="409" t="str">
        <f>IF(AND('[1]Multi-Field'!$E$119=[1]Lists!BF536,'[1]Multi-Field'!$F$119="Drained"),BI536,IF(AND('[1]Multi-Field'!$E$119=[1]Lists!BF536,'[1]Multi-Field'!$F$119="undrained"),BH536,""))</f>
        <v/>
      </c>
      <c r="FX536" s="409" t="str">
        <f>IF(AND('[1]Multi-Field'!$E$120=[1]Lists!BF536,'[1]Multi-Field'!$F$120="Drained"),BI536,IF(AND('[1]Multi-Field'!$E$120=[1]Lists!BF536,'[1]Multi-Field'!$F$120="undrained"),BH536,""))</f>
        <v/>
      </c>
    </row>
    <row r="537" spans="1:180" ht="13.5" customHeight="1" thickBot="1">
      <c r="A537" s="7" t="s">
        <v>623</v>
      </c>
      <c r="B537" s="7"/>
      <c r="C537" s="7"/>
      <c r="D537" s="8">
        <v>55</v>
      </c>
      <c r="E537" s="8">
        <f t="shared" si="74"/>
        <v>57</v>
      </c>
      <c r="F537" s="8">
        <f t="shared" si="75"/>
        <v>58</v>
      </c>
      <c r="G537" s="8">
        <v>60</v>
      </c>
      <c r="H537" s="8">
        <v>75</v>
      </c>
      <c r="I537" s="8">
        <f t="shared" si="78"/>
        <v>75</v>
      </c>
      <c r="J537" s="8">
        <f t="shared" si="79"/>
        <v>75</v>
      </c>
      <c r="K537" s="8">
        <v>75</v>
      </c>
      <c r="L537" s="8">
        <v>80</v>
      </c>
      <c r="M537" s="8">
        <f t="shared" si="76"/>
        <v>87</v>
      </c>
      <c r="N537" s="8">
        <f t="shared" si="77"/>
        <v>93</v>
      </c>
      <c r="O537" s="8">
        <v>100</v>
      </c>
      <c r="P537" s="391"/>
      <c r="Q537" s="85"/>
      <c r="R537" s="397"/>
      <c r="S537" s="395" t="str">
        <f t="shared" si="73"/>
        <v/>
      </c>
      <c r="T537" s="397"/>
      <c r="U537" s="398"/>
      <c r="BF537" s="411" t="s">
        <v>1700</v>
      </c>
      <c r="BG537" s="412">
        <v>2</v>
      </c>
      <c r="BH537" s="412">
        <v>2.5</v>
      </c>
      <c r="BI537" s="412">
        <v>3.5</v>
      </c>
      <c r="BJ537" s="409" t="e">
        <f>IF(AND('[1]Single Field'!#REF!=[1]Lists!BF537,'[1]Single Field'!#REF!="Drained"),"x",IF(AND('[1]Single Field'!#REF!=[1]Lists!BF537,'[1]Single Field'!#REF!="Undrained"),O,""))</f>
        <v>#REF!</v>
      </c>
      <c r="BK537" s="409" t="str">
        <f>IF(AND('[1]Multi-Field'!$E$3=[1]Lists!BF537,'[1]Multi-Field'!$F$3="Drained"),BI537,IF(AND('[1]Multi-Field'!$E$3=BF537,'[1]Multi-Field'!$F$3="undrained"),BH537,""))</f>
        <v/>
      </c>
      <c r="BL537" s="409" t="str">
        <f>IF(AND('[1]Multi-Field'!$E$4=BF537,'[1]Multi-Field'!$F$4="Drained"),BI537,IF(AND('[1]Multi-Field'!$E$4=BF537,'[1]Multi-Field'!$F$4="undrained"),BH537,""))</f>
        <v/>
      </c>
      <c r="BM537" s="409" t="str">
        <f>IF(AND('[1]Multi-Field'!$E$5=BF537,'[1]Multi-Field'!$F$5="Drained"),BI537,IF(AND('[1]Multi-Field'!$E$5=BF537,'[1]Multi-Field'!$F$5="undrained"),BH537,""))</f>
        <v/>
      </c>
      <c r="BN537" s="409" t="str">
        <f>IF(AND('[1]Multi-Field'!$E$6=BF537,'[1]Multi-Field'!$F$6="Drained"),BI537,IF(AND('[1]Multi-Field'!$E$6=BF537,'[1]Multi-Field'!$F$6="undrained"),BH537,""))</f>
        <v/>
      </c>
      <c r="BO537" s="409" t="str">
        <f>IF(AND('[1]Multi-Field'!$E$7=BF537,'[1]Multi-Field'!$F$7="Drained"),BI537,IF(AND('[1]Multi-Field'!$E$7=BF537,'[1]Multi-Field'!$F$7="undrained"),BH537,""))</f>
        <v/>
      </c>
      <c r="BP537" s="409" t="str">
        <f>IF(AND('[1]Multi-Field'!$E$8=BF537,'[1]Multi-Field'!$F$8="Drained"),BI537,IF(AND('[1]Multi-Field'!$E$8=BF537,'[1]Multi-Field'!$F$8="undrained"),BH537,""))</f>
        <v/>
      </c>
      <c r="BQ537" s="409" t="str">
        <f>IF(AND('[1]Multi-Field'!$E$9=BF537,'[1]Multi-Field'!$F$9="Drained"),BI537,IF(AND('[1]Multi-Field'!$E$9=BF537,'[1]Multi-Field'!$F$9="undrained"),BH537,""))</f>
        <v/>
      </c>
      <c r="BR537" s="409" t="str">
        <f>IF(AND('[1]Multi-Field'!$E$10=BF537,'[1]Multi-Field'!$F$10="Drained"),BI537,IF(AND('[1]Multi-Field'!$E$10=BF537,'[1]Multi-Field'!$F$10="undrained"),BH537,""))</f>
        <v/>
      </c>
      <c r="BS537" s="409" t="str">
        <f>IF(AND('[1]Multi-Field'!$E$11=BF537,'[1]Multi-Field'!$F$11="Drained"),BI537,IF(AND('[1]Multi-Field'!$E$11=BF537,'[1]Multi-Field'!$F$11="undrained"),BH537,""))</f>
        <v/>
      </c>
      <c r="BT537" s="409" t="str">
        <f>IF(AND('[1]Multi-Field'!$E$12=BF537,'[1]Multi-Field'!$F$12="Drained"),BI537,IF(AND('[1]Multi-Field'!$E$12=BF537,'[1]Multi-Field'!$F$12="undrained"),BH537,""))</f>
        <v/>
      </c>
      <c r="BU537" s="409" t="str">
        <f>IF(AND('[1]Multi-Field'!$E$13=BF537,'[1]Multi-Field'!$F$13="Drained"),BI537,IF(AND('[1]Multi-Field'!$E$3=BF537,'[1]Multi-Field'!$F$13="undrained"),BH537,""))</f>
        <v/>
      </c>
      <c r="BV537" s="409" t="str">
        <f>IF(AND('[1]Multi-Field'!$E$14=BF537,'[1]Multi-Field'!$F$14="Drained"),BI537,IF(AND('[1]Multi-Field'!$E$14=BF537,'[1]Multi-Field'!$F$14="undrained"),BH537,""))</f>
        <v/>
      </c>
      <c r="BW537" s="409" t="str">
        <f>IF(AND('[1]Multi-Field'!$E$15=BF537,'[1]Multi-Field'!$F$15="Drained"),BI537,IF(AND('[1]Multi-Field'!$E$15=BF537,'[1]Multi-Field'!$F$15="undrained"),BH537,""))</f>
        <v/>
      </c>
      <c r="BX537" s="409" t="str">
        <f>IF(AND('[1]Multi-Field'!$E$16=[1]Lists!BF537,'[1]Multi-Field'!$F$16="Drained"),BI537,IF(AND('[1]Multi-Field'!$E$16=[1]Lists!BF537,'[1]Multi-Field'!$F$16="undrained"),BH537,""))</f>
        <v/>
      </c>
      <c r="BY537" s="409" t="str">
        <f>IF(AND('[1]Multi-Field'!$E$17=[1]Lists!BF537,'[1]Multi-Field'!$F$17="Drained"),BI537,IF(AND('[1]Multi-Field'!$E$17=[1]Lists!BF537,'[1]Multi-Field'!$F$17="undrained"),BH537,""))</f>
        <v/>
      </c>
      <c r="BZ537" s="409" t="str">
        <f>IF(AND('[1]Multi-Field'!$E$18=[1]Lists!BF537,'[1]Multi-Field'!$F$18="Drained"),BI537,IF(AND('[1]Multi-Field'!$E$18=[1]Lists!BF537,'[1]Multi-Field'!$F$18="undrained"),BH537,""))</f>
        <v/>
      </c>
      <c r="CA537" s="409" t="str">
        <f>IF(AND('[1]Multi-Field'!$E$19=[1]Lists!BF537,'[1]Multi-Field'!$F$19="Drained"),BI537,IF(AND('[1]Multi-Field'!$E$19=[1]Lists!BF537,'[1]Multi-Field'!$F$19="undrained"),BH537,""))</f>
        <v/>
      </c>
      <c r="CB537" s="409" t="str">
        <f>IF(AND('[1]Multi-Field'!$E$20=[1]Lists!BF537,'[1]Multi-Field'!$F$20="Drained"),BI537,IF(AND('[1]Multi-Field'!$E$20=[1]Lists!BF537,'[1]Multi-Field'!$F$20="undrained"),BH537,""))</f>
        <v/>
      </c>
      <c r="CC537" s="409" t="str">
        <f>IF(AND('[1]Multi-Field'!$E$21=[1]Lists!BF537,'[1]Multi-Field'!$F$21="Drained"),BI537,IF(AND('[1]Multi-Field'!$E$21=[1]Lists!BF537,'[1]Multi-Field'!$F$21="undrained"),BH537,""))</f>
        <v/>
      </c>
      <c r="CD537" s="409" t="str">
        <f>IF(AND('[1]Multi-Field'!$E$22=[1]Lists!BF537,'[1]Multi-Field'!$F$22="Drained"),BI537,IF(AND('[1]Multi-Field'!$E$22=[1]Lists!BF537,'[1]Multi-Field'!$F$22="undrained"),BH537,""))</f>
        <v/>
      </c>
      <c r="CE537" s="409" t="str">
        <f>IF(AND('[1]Multi-Field'!$E$23=[1]Lists!BF537,'[1]Multi-Field'!$F$23="Drained"),BI537,IF(AND('[1]Multi-Field'!$E$23=[1]Lists!BF537,'[1]Multi-Field'!$F$23="undrained"),BH537,""))</f>
        <v/>
      </c>
      <c r="CF537" s="409" t="str">
        <f>IF(AND('[1]Multi-Field'!$E$24=[1]Lists!BF537,'[1]Multi-Field'!$F$24="Drained"),BI537,IF(AND('[1]Multi-Field'!$E$24=[1]Lists!BF537,'[1]Multi-Field'!$F$24="undrained"),BH537,""))</f>
        <v/>
      </c>
      <c r="CG537" s="409" t="str">
        <f>IF(AND('[1]Multi-Field'!$E$25=[1]Lists!BF537,'[1]Multi-Field'!$F$25="Drained"),BI537,IF(AND('[1]Multi-Field'!$E$25=[1]Lists!BF537,'[1]Multi-Field'!$F$25="undrained"),BH537,""))</f>
        <v/>
      </c>
      <c r="CH537" s="409" t="str">
        <f>IF(AND('[1]Multi-Field'!$E$26=[1]Lists!BF537,'[1]Multi-Field'!$F$26="Drained"),BI537,IF(AND('[1]Multi-Field'!$E$26=[1]Lists!BF537,'[1]Multi-Field'!$F$26="undrained"),BH537,""))</f>
        <v/>
      </c>
      <c r="CI537" s="409" t="str">
        <f>IF(AND('[1]Multi-Field'!$E$27=[1]Lists!BF537,'[1]Multi-Field'!$F$27="Drained"),BI537,IF(AND('[1]Multi-Field'!$E$27=[1]Lists!BF537,'[1]Multi-Field'!$F$27="undrained"),BH537,""))</f>
        <v/>
      </c>
      <c r="CJ537" s="409" t="str">
        <f>IF(AND('[1]Multi-Field'!$E$28=[1]Lists!BF537,'[1]Multi-Field'!$F$28="Drained"),BI537,IF(AND('[1]Multi-Field'!$E$28=[1]Lists!BF537,'[1]Multi-Field'!$F$28="undrained"),BH537,""))</f>
        <v/>
      </c>
      <c r="CK537" s="409" t="str">
        <f>IF(AND('[1]Multi-Field'!$E$29=[1]Lists!BF537,'[1]Multi-Field'!$F$29="Drained"),BI537,IF(AND('[1]Multi-Field'!$E$29=[1]Lists!BF537,'[1]Multi-Field'!$F$29="undrained"),BH537,""))</f>
        <v/>
      </c>
      <c r="CL537" s="409" t="str">
        <f>IF(AND('[1]Multi-Field'!$E$30=[1]Lists!BF537,'[1]Multi-Field'!$F$30="Drained"),BI537,IF(AND('[1]Multi-Field'!$E$30=[1]Lists!BF537,'[1]Multi-Field'!$F$30="undrained"),BH537,""))</f>
        <v/>
      </c>
      <c r="CM537" s="409" t="str">
        <f>IF(AND('[1]Multi-Field'!$E$31=[1]Lists!BF537,'[1]Multi-Field'!$F$31="Drained"),BI537,IF(AND('[1]Multi-Field'!$E$31=[1]Lists!BF537,'[1]Multi-Field'!$F$31="undrained"),BH537,""))</f>
        <v/>
      </c>
      <c r="CN537" s="409" t="str">
        <f>IF(AND('[1]Multi-Field'!$E$32=[1]Lists!BF537,'[1]Multi-Field'!$F$32="Drained"),BI537,IF(AND('[1]Multi-Field'!$E$32=[1]Lists!BF537,'[1]Multi-Field'!$F$32="undrained"),BH537,""))</f>
        <v/>
      </c>
      <c r="CO537" s="409" t="str">
        <f>IF(AND('[1]Multi-Field'!$E$33=[1]Lists!BF537,'[1]Multi-Field'!$F$33="Drained"),BI537,IF(AND('[1]Multi-Field'!$E$33=[1]Lists!BF537,'[1]Multi-Field'!$F$33="undrained"),BH537,""))</f>
        <v/>
      </c>
      <c r="CP537" s="409" t="str">
        <f>IF(AND('[1]Multi-Field'!$E$34=[1]Lists!BF537,'[1]Multi-Field'!$F$34="Drained"),BI537,IF(AND('[1]Multi-Field'!$E$34=[1]Lists!BF537,'[1]Multi-Field'!$F$34="undrained"),BH537,""))</f>
        <v/>
      </c>
      <c r="CQ537" s="409" t="str">
        <f>IF(AND('[1]Multi-Field'!$E$35=[1]Lists!BF537,'[1]Multi-Field'!$F$35="Drained"),BI537,IF(AND('[1]Multi-Field'!$E$35=[1]Lists!BF537,'[1]Multi-Field'!$F$35="undrained"),BH537,""))</f>
        <v/>
      </c>
      <c r="CR537" s="409" t="str">
        <f>IF(AND('[1]Multi-Field'!$E$36=[1]Lists!BF537,'[1]Multi-Field'!$F$36="Drained"),BI537,IF(AND('[1]Multi-Field'!$E$36=[1]Lists!BF537,'[1]Multi-Field'!$F$36="undrained"),BH537,""))</f>
        <v/>
      </c>
      <c r="CS537" s="409" t="str">
        <f>IF(AND('[1]Multi-Field'!$E$37=[1]Lists!BF537,'[1]Multi-Field'!$F$37="Drained"),BI537,IF(AND('[1]Multi-Field'!$E$37=[1]Lists!BF537,'[1]Multi-Field'!$F$37="undrained"),BH537,""))</f>
        <v/>
      </c>
      <c r="CT537" s="409" t="str">
        <f>IF(AND('[1]Multi-Field'!$E$38=[1]Lists!BF537,'[1]Multi-Field'!$F$38="Drained"),BI537,IF(AND('[1]Multi-Field'!$E$38=[1]Lists!BF537,'[1]Multi-Field'!$F$38="undrained"),BH537,""))</f>
        <v/>
      </c>
      <c r="CU537" s="409" t="str">
        <f>IF(AND('[1]Multi-Field'!$E$39=[1]Lists!BF537,'[1]Multi-Field'!$F$39="Drained"),BI537,IF(AND('[1]Multi-Field'!$E$39=[1]Lists!BF537,'[1]Multi-Field'!$F$39="undrained"),BH537,""))</f>
        <v/>
      </c>
      <c r="CV537" s="409" t="str">
        <f>IF(AND('[1]Multi-Field'!$E$40=[1]Lists!BF537,'[1]Multi-Field'!$F$40="Drained"),BI537,IF(AND('[1]Multi-Field'!$E$40=[1]Lists!BF537,'[1]Multi-Field'!$F$40="undrained"),BH537,""))</f>
        <v/>
      </c>
      <c r="CW537" s="409" t="str">
        <f>IF(AND('[1]Multi-Field'!$E$41=[1]Lists!BF537,'[1]Multi-Field'!$F$40="Drained"),BI537,IF(AND('[1]Multi-Field'!$E$40=[1]Lists!BF537,'[1]Multi-Field'!$F$40="undrained"),BH537,""))</f>
        <v/>
      </c>
      <c r="CX537" s="409" t="str">
        <f>IF(AND('[1]Multi-Field'!$E$42=[1]Lists!BF537,'[1]Multi-Field'!$F$42="Drained"),BI537,IF(AND('[1]Multi-Field'!$E$42=[1]Lists!BF537,'[1]Multi-Field'!$F$42="undrained"),BH537,""))</f>
        <v/>
      </c>
      <c r="CY537" s="409" t="str">
        <f>IF(AND('[1]Multi-Field'!$E$43=[1]Lists!BF537,'[1]Multi-Field'!$F$43="Drained"),BI537,IF(AND('[1]Multi-Field'!$E$43=[1]Lists!BF537,'[1]Multi-Field'!$F$43="undrained"),BH537,""))</f>
        <v/>
      </c>
      <c r="CZ537" s="409" t="str">
        <f>IF(AND('[1]Multi-Field'!$E$44=[1]Lists!BF537,'[1]Multi-Field'!$F$44="Drained"),BI537,IF(AND('[1]Multi-Field'!$E$44=[1]Lists!BF537,'[1]Multi-Field'!$F$44="undrained"),BH537,""))</f>
        <v/>
      </c>
      <c r="DA537" s="409" t="str">
        <f>IF(AND('[1]Multi-Field'!$E$45=[1]Lists!BF537,'[1]Multi-Field'!$F$45="Drained"),BI537,IF(AND('[1]Multi-Field'!$E$45=[1]Lists!BF537,'[1]Multi-Field'!$F$45="undrained"),BH537,""))</f>
        <v/>
      </c>
      <c r="DB537" s="409" t="str">
        <f>IF(AND('[1]Multi-Field'!$E$46=[1]Lists!BF537,'[1]Multi-Field'!$F$46="Drained"),BI537,IF(AND('[1]Multi-Field'!$E$46=[1]Lists!BF537,'[1]Multi-Field'!$F$46="undrained"),BH537,""))</f>
        <v/>
      </c>
      <c r="DC537" s="409" t="str">
        <f>IF(AND('[1]Multi-Field'!$E$47=[1]Lists!BF537,'[1]Multi-Field'!$F$47="Drained"),BI537,IF(AND('[1]Multi-Field'!$E$47=[1]Lists!BF537,'[1]Multi-Field'!$F$47="undrained"),BH537,""))</f>
        <v/>
      </c>
      <c r="DD537" s="409" t="str">
        <f>IF(AND('[1]Multi-Field'!$E$48=[1]Lists!BF537,'[1]Multi-Field'!$F$48="Drained"),BI537,IF(AND('[1]Multi-Field'!$E$48=[1]Lists!BF537,'[1]Multi-Field'!$F$48="undrained"),BH537,""))</f>
        <v/>
      </c>
      <c r="DE537" s="409" t="str">
        <f>IF(AND('[1]Multi-Field'!$E$49=[1]Lists!BF537,'[1]Multi-Field'!$F$49="Drained"),BI537,IF(AND('[1]Multi-Field'!$E$49=[1]Lists!BF537,'[1]Multi-Field'!$F$9="undrained"),BH537,""))</f>
        <v/>
      </c>
      <c r="DF537" s="409" t="str">
        <f>IF(AND('[1]Multi-Field'!$E$50=[1]Lists!BF537,'[1]Multi-Field'!$F$50="Drained"),BI537,IF(AND('[1]Multi-Field'!$E$50=[1]Lists!BF537,'[1]Multi-Field'!$F$50="undrained"),BH537,""))</f>
        <v/>
      </c>
      <c r="DG537" s="409" t="str">
        <f>IF(AND('[1]Multi-Field'!$E$51=[1]Lists!BF537,'[1]Multi-Field'!$F$51="Drained"),BI537,IF(AND('[1]Multi-Field'!$E$51=[1]Lists!BF537,'[1]Multi-Field'!$F$51="undrained"),BH537,""))</f>
        <v/>
      </c>
      <c r="DH537" s="409" t="str">
        <f>IF(AND('[1]Multi-Field'!$E$52=[1]Lists!BF537,'[1]Multi-Field'!$F$52="Drained"),BI537,IF(AND('[1]Multi-Field'!$E$52=[1]Lists!BF537,'[1]Multi-Field'!$F$52="undrained"),BH537,""))</f>
        <v/>
      </c>
      <c r="DI537" s="409" t="str">
        <f>IF(AND('[1]Multi-Field'!$E$53=[1]Lists!BF537,'[1]Multi-Field'!$F$53="Drained"),BI537,IF(AND('[1]Multi-Field'!$E$53=[1]Lists!BF537,'[1]Multi-Field'!$F$53="undrained"),BH537,""))</f>
        <v/>
      </c>
      <c r="DJ537" s="409" t="str">
        <f>IF(AND('[1]Multi-Field'!$E$54=[1]Lists!BF537,'[1]Multi-Field'!$F$54="Drained"),BI537,IF(AND('[1]Multi-Field'!$E$54=[1]Lists!BF537,'[1]Multi-Field'!$F$54="undrained"),BH537,""))</f>
        <v/>
      </c>
      <c r="DK537" s="409" t="str">
        <f>IF(AND('[1]Multi-Field'!$E$55=[1]Lists!BF537,'[1]Multi-Field'!$F$55="Drained"),BI537,IF(AND('[1]Multi-Field'!$E$55=[1]Lists!BF537,'[1]Multi-Field'!$F$55="undrained"),BH537,""))</f>
        <v/>
      </c>
      <c r="DL537" s="409" t="str">
        <f>IF(AND('[1]Multi-Field'!$E$56=[1]Lists!BF537,'[1]Multi-Field'!$F$56="Drained"),BI537,IF(AND('[1]Multi-Field'!$E$56=[1]Lists!BF537,'[1]Multi-Field'!$F$56="undrained"),BH537,""))</f>
        <v/>
      </c>
      <c r="DM537" s="409" t="str">
        <f>IF(AND('[1]Multi-Field'!$E$57=[1]Lists!BF537,'[1]Multi-Field'!$F$57="Drained"),BI537,IF(AND('[1]Multi-Field'!$E$57=[1]Lists!BF537,'[1]Multi-Field'!$F$57="undrained"),BH537,""))</f>
        <v/>
      </c>
      <c r="DN537" s="409" t="str">
        <f>IF(AND('[1]Multi-Field'!$E$58=[1]Lists!BF537,'[1]Multi-Field'!$F$58="Drained"),BI537,IF(AND('[1]Multi-Field'!$E$58=[1]Lists!BF537,'[1]Multi-Field'!$F$58="undrained"),BH537,""))</f>
        <v/>
      </c>
      <c r="DO537" s="409" t="str">
        <f>IF(AND('[1]Multi-Field'!$E$59=[1]Lists!BF537,'[1]Multi-Field'!$F$59="Drained"),BI537,IF(AND('[1]Multi-Field'!$E$59=[1]Lists!BF537,'[1]Multi-Field'!$F$59="undrained"),BH537,""))</f>
        <v/>
      </c>
      <c r="DP537" s="409" t="str">
        <f>IF(AND('[1]Multi-Field'!$E$60=[1]Lists!BF537,'[1]Multi-Field'!$F$60="Drained"),BI537,IF(AND('[1]Multi-Field'!$E$60=[1]Lists!BF537,'[1]Multi-Field'!$F$60="undrained"),BH537,""))</f>
        <v/>
      </c>
      <c r="DQ537" s="409" t="str">
        <f>IF(AND('[1]Multi-Field'!$E$61=[1]Lists!BF537,'[1]Multi-Field'!$F$61="Drained"),BI537,IF(AND('[1]Multi-Field'!$E$61=[1]Lists!BF537,'[1]Multi-Field'!$F$61="undrained"),BH537,""))</f>
        <v/>
      </c>
      <c r="DR537" s="409" t="str">
        <f>IF(AND('[1]Multi-Field'!$E$62=[1]Lists!BF537,'[1]Multi-Field'!$F$62="Drained"),BI537,IF(AND('[1]Multi-Field'!$E$62=[1]Lists!BF537,'[1]Multi-Field'!$F$62="undrained"),BH537,""))</f>
        <v/>
      </c>
      <c r="DS537" s="409" t="str">
        <f>IF(AND('[1]Multi-Field'!$E$63=[1]Lists!BF537,'[1]Multi-Field'!$F$63="Drained"),BI537,IF(AND('[1]Multi-Field'!$E$63=[1]Lists!BF537,'[1]Multi-Field'!$F$63="undrained"),BH537,""))</f>
        <v/>
      </c>
      <c r="DT537" s="409" t="str">
        <f>IF(AND('[1]Multi-Field'!$E$64=[1]Lists!BF537,'[1]Multi-Field'!$F$64="Drained"),BI537,IF(AND('[1]Multi-Field'!$E$64=[1]Lists!BF537,'[1]Multi-Field'!$F$64="undrained"),BH537,""))</f>
        <v/>
      </c>
      <c r="DU537" s="409" t="str">
        <f>IF(AND('[1]Multi-Field'!$E$65=[1]Lists!BF537,'[1]Multi-Field'!$F$65="Drained"),BI537,IF(AND('[1]Multi-Field'!$E$65=[1]Lists!BF537,'[1]Multi-Field'!$F$65="undrained"),BH537,""))</f>
        <v/>
      </c>
      <c r="DV537" s="409" t="str">
        <f>IF(AND('[1]Multi-Field'!$E$66=[1]Lists!BF537,'[1]Multi-Field'!$F$66="Drained"),BI537,IF(AND('[1]Multi-Field'!$E$66=[1]Lists!BF537,'[1]Multi-Field'!$F$66="undrained"),BH537,""))</f>
        <v/>
      </c>
      <c r="DW537" s="409" t="str">
        <f>IF(AND('[1]Multi-Field'!$E$67=[1]Lists!BF537,'[1]Multi-Field'!$F$67="Drained"),BI537,IF(AND('[1]Multi-Field'!$E$67=[1]Lists!BF537,'[1]Multi-Field'!$F$67="undrained"),BH537,""))</f>
        <v/>
      </c>
      <c r="DX537" s="409" t="str">
        <f>IF(AND('[1]Multi-Field'!$E$68=[1]Lists!BF537,'[1]Multi-Field'!$F$68="Drained"),BI537,IF(AND('[1]Multi-Field'!$E$68=[1]Lists!BF537,'[1]Multi-Field'!$F$68="undrained"),BH537,""))</f>
        <v/>
      </c>
      <c r="DY537" s="409" t="str">
        <f>IF(AND('[1]Multi-Field'!$E$69=[1]Lists!BF537,'[1]Multi-Field'!$F$69="Drained"),BI537,IF(AND('[1]Multi-Field'!$E$69=[1]Lists!BF537,'[1]Multi-Field'!$F$69="undrained"),BH537,""))</f>
        <v/>
      </c>
      <c r="DZ537" s="409" t="str">
        <f>IF(AND('[1]Multi-Field'!$E$70=[1]Lists!BF537,'[1]Multi-Field'!$F$70="Drained"),BI537,IF(AND('[1]Multi-Field'!$E$70=[1]Lists!BF537,'[1]Multi-Field'!$F$70="undrained"),BH537,""))</f>
        <v/>
      </c>
      <c r="EA537" s="409" t="str">
        <f>IF(AND('[1]Multi-Field'!$E$71=[1]Lists!BF537,'[1]Multi-Field'!$F$71="Drained"),BI537,IF(AND('[1]Multi-Field'!$E$71=[1]Lists!BF537,'[1]Multi-Field'!$F$71="undrained"),BH537,""))</f>
        <v/>
      </c>
      <c r="EB537" s="409" t="str">
        <f>IF(AND('[1]Multi-Field'!$E$72=[1]Lists!BF537,'[1]Multi-Field'!$F$72="Drained"),BI537,IF(AND('[1]Multi-Field'!$E$72=[1]Lists!BF537,'[1]Multi-Field'!$F$72="undrained"),BH537,""))</f>
        <v/>
      </c>
      <c r="EC537" s="409" t="str">
        <f>IF(AND('[1]Multi-Field'!$E$73=[1]Lists!BF537,'[1]Multi-Field'!$F$73="Drained"),BI537,IF(AND('[1]Multi-Field'!$E$73=[1]Lists!BF537,'[1]Multi-Field'!$F$73="undrained"),BH537,""))</f>
        <v/>
      </c>
      <c r="ED537" s="409" t="str">
        <f>IF(AND('[1]Multi-Field'!$E$74=[1]Lists!BF537,'[1]Multi-Field'!$F$74="Drained"),BI537,IF(AND('[1]Multi-Field'!$E$74=[1]Lists!BF537,'[1]Multi-Field'!$F$74="undrained"),BH537,""))</f>
        <v/>
      </c>
      <c r="EE537" s="409" t="str">
        <f>IF(AND('[1]Multi-Field'!$E$75=[1]Lists!BF537,'[1]Multi-Field'!$F$75="Drained"),BI537,IF(AND('[1]Multi-Field'!$E$75=[1]Lists!BF537,'[1]Multi-Field'!$F$75="undrained"),BH537,""))</f>
        <v/>
      </c>
      <c r="EF537" s="409" t="str">
        <f>IF(AND('[1]Multi-Field'!$E$76=[1]Lists!BF537,'[1]Multi-Field'!$F$76="Drained"),BI537,IF(AND('[1]Multi-Field'!$E$76=[1]Lists!BF537,'[1]Multi-Field'!$F$6="undrained"),BH537,""))</f>
        <v/>
      </c>
      <c r="EG537" s="409" t="str">
        <f>IF(AND('[1]Multi-Field'!$E$77=[1]Lists!BF537,'[1]Multi-Field'!$F$77="Drained"),BI537,IF(AND('[1]Multi-Field'!$E$77=[1]Lists!BF537,'[1]Multi-Field'!$F$77="undrained"),BH537,""))</f>
        <v/>
      </c>
      <c r="EH537" s="409" t="str">
        <f>IF(AND('[1]Multi-Field'!$E$78=[1]Lists!BF537,'[1]Multi-Field'!$F$78="Drained"),BI537,IF(AND('[1]Multi-Field'!$E$78=[1]Lists!BF537,'[1]Multi-Field'!$F$78="undrained"),BH537,""))</f>
        <v/>
      </c>
      <c r="EI537" s="409" t="str">
        <f>IF(AND('[1]Multi-Field'!$E$79=[1]Lists!BF537,'[1]Multi-Field'!$F$79="Drained"),BI537,IF(AND('[1]Multi-Field'!$E$79=[1]Lists!BF537,'[1]Multi-Field'!$F$79="undrained"),BH537,""))</f>
        <v/>
      </c>
      <c r="EJ537" s="409" t="str">
        <f>IF(AND('[1]Multi-Field'!$E$80=[1]Lists!BF537,'[1]Multi-Field'!$F$80="Drained"),BI537,IF(AND('[1]Multi-Field'!$E$80=[1]Lists!BF537,'[1]Multi-Field'!$F$80="undrained"),BH537,""))</f>
        <v/>
      </c>
      <c r="EK537" s="409" t="str">
        <f>IF(AND('[1]Multi-Field'!$E$81=[1]Lists!BF537,'[1]Multi-Field'!$F$81="Drained"),BI537,IF(AND('[1]Multi-Field'!$E$81=[1]Lists!BF537,'[1]Multi-Field'!$F$81="undrained"),BH537,""))</f>
        <v/>
      </c>
      <c r="EL537" s="409" t="str">
        <f>IF(AND('[1]Multi-Field'!$E$82=[1]Lists!BF537,'[1]Multi-Field'!$F$82="Drained"),BI537,IF(AND('[1]Multi-Field'!$E$82=[1]Lists!BF537,'[1]Multi-Field'!$F$82="undrained"),BH537,""))</f>
        <v/>
      </c>
      <c r="EM537" s="409" t="str">
        <f>IF(AND('[1]Multi-Field'!$E$83=[1]Lists!BF537,'[1]Multi-Field'!$F$83="Drained"),BI537,IF(AND('[1]Multi-Field'!$E$83=[1]Lists!BF537,'[1]Multi-Field'!$F$83="undrained"),BH537,""))</f>
        <v/>
      </c>
      <c r="EN537" s="409" t="str">
        <f>IF(AND('[1]Multi-Field'!$E$84=[1]Lists!BF537,'[1]Multi-Field'!$F$84="Drained"),BI537,IF(AND('[1]Multi-Field'!$E$84=[1]Lists!BF537,'[1]Multi-Field'!$F$84="undrained"),BH537,""))</f>
        <v/>
      </c>
      <c r="EO537" s="409" t="str">
        <f>IF(AND('[1]Multi-Field'!$E$85=[1]Lists!BF537,'[1]Multi-Field'!$F$85="Drained"),BI537,IF(AND('[1]Multi-Field'!$E$85=[1]Lists!BF537,'[1]Multi-Field'!$F$85="undrained"),BH537,""))</f>
        <v/>
      </c>
      <c r="EP537" s="409" t="str">
        <f>IF(AND('[1]Multi-Field'!$E$86=[1]Lists!BF537,'[1]Multi-Field'!$F$86="Drained"),BI537,IF(AND('[1]Multi-Field'!$E$86=[1]Lists!BF537,'[1]Multi-Field'!$F$86="undrained"),BH537,""))</f>
        <v/>
      </c>
      <c r="EQ537" s="409" t="str">
        <f>IF(AND('[1]Multi-Field'!$E$87=[1]Lists!BF537,'[1]Multi-Field'!$F$87="Drained"),BI537,IF(AND('[1]Multi-Field'!$E$87=[1]Lists!BF537,'[1]Multi-Field'!$F$87="undrained"),BH537,""))</f>
        <v/>
      </c>
      <c r="ER537" s="409" t="str">
        <f>IF(AND('[1]Multi-Field'!$E$88=[1]Lists!BF537,'[1]Multi-Field'!$F$88="Drained"),BI537,IF(AND('[1]Multi-Field'!$E$88=[1]Lists!BF537,'[1]Multi-Field'!$F$88="undrained"),BH537,""))</f>
        <v/>
      </c>
      <c r="ES537" s="409" t="str">
        <f>IF(AND('[1]Multi-Field'!$E$89=[1]Lists!BF537,'[1]Multi-Field'!$F$89="Drained"),BI537,IF(AND('[1]Multi-Field'!$E$89=[1]Lists!BF537,'[1]Multi-Field'!$F$89="undrained"),BH537,""))</f>
        <v/>
      </c>
      <c r="ET537" s="409" t="str">
        <f>IF(AND('[1]Multi-Field'!$E$90=[1]Lists!BF537,'[1]Multi-Field'!$F$90="Drained"),BI537,IF(AND('[1]Multi-Field'!$E$90=[1]Lists!BF537,'[1]Multi-Field'!$F$90="undrained"),BH537,""))</f>
        <v/>
      </c>
      <c r="EU537" s="409" t="str">
        <f>IF(AND('[1]Multi-Field'!$E$91=[1]Lists!BF537,'[1]Multi-Field'!$F$91="Drained"),BI537,IF(AND('[1]Multi-Field'!$E$91=[1]Lists!BF537,'[1]Multi-Field'!$F$91="undrained"),BH537,""))</f>
        <v/>
      </c>
      <c r="EV537" s="409" t="str">
        <f>IF(AND('[1]Multi-Field'!$E$92=[1]Lists!BF537,'[1]Multi-Field'!$F$92="Drained"),BI537,IF(AND('[1]Multi-Field'!$E$92=[1]Lists!BF537,'[1]Multi-Field'!$F$92="undrained"),BH537,""))</f>
        <v/>
      </c>
      <c r="EW537" s="409" t="str">
        <f>IF(AND('[1]Multi-Field'!$E$93=[1]Lists!BF537,'[1]Multi-Field'!$F$93="Drained"),BI537,IF(AND('[1]Multi-Field'!$E$93=[1]Lists!BF537,'[1]Multi-Field'!$F$93="undrained"),BH537,""))</f>
        <v/>
      </c>
      <c r="EX537" s="409" t="str">
        <f>IF(AND('[1]Multi-Field'!$E$94=[1]Lists!BF537,'[1]Multi-Field'!$F$94="Drained"),BI537,IF(AND('[1]Multi-Field'!$E$94=[1]Lists!BF537,'[1]Multi-Field'!$F$94="undrained"),BH537,""))</f>
        <v/>
      </c>
      <c r="EY537" s="409" t="str">
        <f>IF(AND('[1]Multi-Field'!$E$95=[1]Lists!BF537,'[1]Multi-Field'!$F$95="Drained"),BI537,IF(AND('[1]Multi-Field'!$E$95=[1]Lists!BF537,'[1]Multi-Field'!$F$95="undrained"),BH537,""))</f>
        <v/>
      </c>
      <c r="EZ537" s="409" t="str">
        <f>IF(AND('[1]Multi-Field'!$E$96=[1]Lists!BF537,'[1]Multi-Field'!$F$96="Drained"),BI537,IF(AND('[1]Multi-Field'!$E$96=[1]Lists!BF537,'[1]Multi-Field'!$F$96="undrained"),BH537,""))</f>
        <v/>
      </c>
      <c r="FA537" s="409" t="str">
        <f>IF(AND('[1]Multi-Field'!$E$97=[1]Lists!BF537,'[1]Multi-Field'!$F$97="Drained"),BI537,IF(AND('[1]Multi-Field'!$E$97=[1]Lists!BF537,'[1]Multi-Field'!$F$97="undrained"),BH537,""))</f>
        <v/>
      </c>
      <c r="FB537" s="409" t="str">
        <f>IF(AND('[1]Multi-Field'!$E$98=[1]Lists!BF537,'[1]Multi-Field'!$F$98="Drained"),BI537,IF(AND('[1]Multi-Field'!$E$98=[1]Lists!BF537,'[1]Multi-Field'!$F$98="undrained"),BH537,""))</f>
        <v/>
      </c>
      <c r="FC537" s="409" t="str">
        <f>IF(AND('[1]Multi-Field'!$E$99=[1]Lists!BF537,'[1]Multi-Field'!$F$99="Drained"),BI537,IF(AND('[1]Multi-Field'!$E$99=[1]Lists!BF537,'[1]Multi-Field'!$F$99="undrained"),BH537,""))</f>
        <v/>
      </c>
      <c r="FD537" s="409" t="str">
        <f>IF(AND('[1]Multi-Field'!$E$100=[1]Lists!BF537,'[1]Multi-Field'!$F$100="Drained"),BI537,IF(AND('[1]Multi-Field'!$E$100=[1]Lists!BF537,'[1]Multi-Field'!$F$100="undrained"),BH537,""))</f>
        <v/>
      </c>
      <c r="FE537" s="409" t="str">
        <f>IF(AND('[1]Multi-Field'!$E$101=[1]Lists!BF537,'[1]Multi-Field'!$F$101="Drained"),BI537,IF(AND('[1]Multi-Field'!$E$101=[1]Lists!BF537,'[1]Multi-Field'!$F$101="undrained"),BH537,""))</f>
        <v/>
      </c>
      <c r="FF537" s="409" t="str">
        <f>IF(AND('[1]Multi-Field'!$E$102=[1]Lists!BF537,'[1]Multi-Field'!$F$102="Drained"),BI537,IF(AND('[1]Multi-Field'!$E$102=[1]Lists!BF537,'[1]Multi-Field'!$F$102="undrained"),BH537,""))</f>
        <v/>
      </c>
      <c r="FG537" s="409" t="str">
        <f>IF(AND('[1]Multi-Field'!$E$103=[1]Lists!BF537,'[1]Multi-Field'!$F$103="Drained"),BI537,IF(AND('[1]Multi-Field'!$E$103=[1]Lists!BF537,'[1]Multi-Field'!$F$103="undrained"),BH537,""))</f>
        <v/>
      </c>
      <c r="FH537" s="409" t="str">
        <f>IF(AND('[1]Multi-Field'!$E$104=[1]Lists!BF537,'[1]Multi-Field'!$F$104="Drained"),BI537,IF(AND('[1]Multi-Field'!$E$104=[1]Lists!BF537,'[1]Multi-Field'!$F$104="undrained"),BH537,""))</f>
        <v/>
      </c>
      <c r="FI537" s="409" t="str">
        <f>IF(AND('[1]Multi-Field'!$E$105=[1]Lists!BF537,'[1]Multi-Field'!$F$105="Drained"),BI537,IF(AND('[1]Multi-Field'!$E$105=[1]Lists!BF537,'[1]Multi-Field'!$F$105="undrained"),BH537,""))</f>
        <v/>
      </c>
      <c r="FJ537" s="409" t="str">
        <f>IF(AND('[1]Multi-Field'!$E$106=[1]Lists!BF537,'[1]Multi-Field'!$F$106="Drained"),BI537,IF(AND('[1]Multi-Field'!$E$106=[1]Lists!BF537,'[1]Multi-Field'!$F$106="undrained"),BH537,""))</f>
        <v/>
      </c>
      <c r="FK537" s="409" t="str">
        <f>IF(AND('[1]Multi-Field'!$E$107=[1]Lists!BF537,'[1]Multi-Field'!$F$107="Drained"),BI537,IF(AND('[1]Multi-Field'!$E$107=[1]Lists!BF537,'[1]Multi-Field'!$F$107="undrained"),BH537,""))</f>
        <v/>
      </c>
      <c r="FL537" s="409" t="str">
        <f>IF(AND('[1]Multi-Field'!$E$108=[1]Lists!BF537,'[1]Multi-Field'!$F$108="Drained"),BI537,IF(AND('[1]Multi-Field'!$E$108=[1]Lists!BF537,'[1]Multi-Field'!$F$108="undrained"),BH537,""))</f>
        <v/>
      </c>
      <c r="FM537" s="409" t="str">
        <f>IF(AND('[1]Multi-Field'!$E$109=[1]Lists!BF537,'[1]Multi-Field'!$F$109="Drained"),BI537,IF(AND('[1]Multi-Field'!$E$109=[1]Lists!BF537,'[1]Multi-Field'!$F$109="undrained"),BH537,""))</f>
        <v/>
      </c>
      <c r="FN537" s="409" t="str">
        <f>IF(AND('[1]Multi-Field'!$E$110=[1]Lists!BF537,'[1]Multi-Field'!$F$110="Drained"),BI537,IF(AND('[1]Multi-Field'!$E$110=[1]Lists!BF537,'[1]Multi-Field'!$F$110="undrained"),BH537,""))</f>
        <v/>
      </c>
      <c r="FO537" s="409" t="str">
        <f>IF(AND('[1]Multi-Field'!$E$111=[1]Lists!BF537,'[1]Multi-Field'!$F$111="Drained"),BI537,IF(AND('[1]Multi-Field'!$E$111=[1]Lists!BF537,'[1]Multi-Field'!$F$111="undrained"),BH537,""))</f>
        <v/>
      </c>
      <c r="FP537" s="409" t="str">
        <f>IF(AND('[1]Multi-Field'!$E$112=[1]Lists!BF537,'[1]Multi-Field'!$F$112="Drained"),BI537,IF(AND('[1]Multi-Field'!$E$112=[1]Lists!BF537,'[1]Multi-Field'!$F$112="undrained"),BH537,""))</f>
        <v/>
      </c>
      <c r="FQ537" s="409" t="str">
        <f>IF(AND('[1]Multi-Field'!$E$113=[1]Lists!BF537,'[1]Multi-Field'!$F$113="Drained"),BI537,IF(AND('[1]Multi-Field'!$E$113=[1]Lists!BF537,'[1]Multi-Field'!$F$113="undrained"),BH537,""))</f>
        <v/>
      </c>
      <c r="FR537" s="409" t="str">
        <f>IF(AND('[1]Multi-Field'!$E$114=[1]Lists!BF537,'[1]Multi-Field'!$F$114="Drained"),BI537,IF(AND('[1]Multi-Field'!$E$114=[1]Lists!BF537,'[1]Multi-Field'!$F$114="undrained"),BH537,""))</f>
        <v/>
      </c>
      <c r="FS537" s="409" t="str">
        <f>IF(AND('[1]Multi-Field'!$E$115=[1]Lists!BF537,'[1]Multi-Field'!$F$115="Drained"),BI537,IF(AND('[1]Multi-Field'!$E$115=[1]Lists!BF537,'[1]Multi-Field'!$F$115="undrained"),BH537,""))</f>
        <v/>
      </c>
      <c r="FT537" s="409" t="str">
        <f>IF(AND('[1]Multi-Field'!$E$116=[1]Lists!BF537,'[1]Multi-Field'!$F$116="Drained"),BI537,IF(AND('[1]Multi-Field'!$E$116=[1]Lists!BF537,'[1]Multi-Field'!$F$116="undrained"),BH537,""))</f>
        <v/>
      </c>
      <c r="FU537" s="409" t="str">
        <f>IF(AND('[1]Multi-Field'!$E$117=[1]Lists!BF537,'[1]Multi-Field'!$F$117="Drained"),BI537,IF(AND('[1]Multi-Field'!$E$117=[1]Lists!BF537,'[1]Multi-Field'!$F$117="undrained"),BH537,""))</f>
        <v/>
      </c>
      <c r="FV537" s="409" t="str">
        <f>IF(AND('[1]Multi-Field'!$E$118=[1]Lists!BF537,'[1]Multi-Field'!$F$118="Drained"),BI537,IF(AND('[1]Multi-Field'!$E$118=[1]Lists!BF537,'[1]Multi-Field'!$F$118="undrained"),BH537,""))</f>
        <v/>
      </c>
      <c r="FW537" s="409" t="str">
        <f>IF(AND('[1]Multi-Field'!$E$119=[1]Lists!BF537,'[1]Multi-Field'!$F$119="Drained"),BI537,IF(AND('[1]Multi-Field'!$E$119=[1]Lists!BF537,'[1]Multi-Field'!$F$119="undrained"),BH537,""))</f>
        <v/>
      </c>
      <c r="FX537" s="409" t="str">
        <f>IF(AND('[1]Multi-Field'!$E$120=[1]Lists!BF537,'[1]Multi-Field'!$F$120="Drained"),BI537,IF(AND('[1]Multi-Field'!$E$120=[1]Lists!BF537,'[1]Multi-Field'!$F$120="undrained"),BH537,""))</f>
        <v/>
      </c>
    </row>
    <row r="538" spans="1:180" ht="13.5" customHeight="1">
      <c r="A538" s="7" t="s">
        <v>624</v>
      </c>
      <c r="B538" s="7"/>
      <c r="C538" s="7"/>
      <c r="D538" s="8">
        <v>70</v>
      </c>
      <c r="E538" s="8">
        <f t="shared" si="74"/>
        <v>70</v>
      </c>
      <c r="F538" s="8">
        <f t="shared" si="75"/>
        <v>70</v>
      </c>
      <c r="G538" s="8">
        <v>70</v>
      </c>
      <c r="H538" s="8">
        <v>75</v>
      </c>
      <c r="I538" s="8">
        <f t="shared" si="78"/>
        <v>75</v>
      </c>
      <c r="J538" s="8">
        <f t="shared" si="79"/>
        <v>75</v>
      </c>
      <c r="K538" s="8">
        <v>75</v>
      </c>
      <c r="L538" s="8">
        <v>130</v>
      </c>
      <c r="M538" s="8">
        <f t="shared" si="76"/>
        <v>130</v>
      </c>
      <c r="N538" s="8">
        <f t="shared" si="77"/>
        <v>130</v>
      </c>
      <c r="O538" s="8">
        <v>130</v>
      </c>
      <c r="P538" s="391"/>
      <c r="Q538" s="83"/>
      <c r="R538" s="395"/>
      <c r="S538" s="395" t="str">
        <f t="shared" si="73"/>
        <v/>
      </c>
      <c r="T538" s="395"/>
      <c r="U538" s="396"/>
      <c r="BF538" s="411" t="s">
        <v>1701</v>
      </c>
      <c r="BG538" s="412">
        <v>2</v>
      </c>
      <c r="BH538" s="412">
        <v>5.5</v>
      </c>
      <c r="BI538" s="412">
        <v>5.5</v>
      </c>
      <c r="BJ538" s="409" t="e">
        <f>IF(AND('[1]Single Field'!#REF!=[1]Lists!BF538,'[1]Single Field'!#REF!="Drained"),"x",IF(AND('[1]Single Field'!#REF!=[1]Lists!BF538,'[1]Single Field'!#REF!="Undrained"),O,""))</f>
        <v>#REF!</v>
      </c>
      <c r="BK538" s="409" t="str">
        <f>IF(AND('[1]Multi-Field'!$E$3=[1]Lists!BF538,'[1]Multi-Field'!$F$3="Drained"),BI538,IF(AND('[1]Multi-Field'!$E$3=BF538,'[1]Multi-Field'!$F$3="undrained"),BH538,""))</f>
        <v/>
      </c>
      <c r="BL538" s="409" t="str">
        <f>IF(AND('[1]Multi-Field'!$E$4=BF538,'[1]Multi-Field'!$F$4="Drained"),BI538,IF(AND('[1]Multi-Field'!$E$4=BF538,'[1]Multi-Field'!$F$4="undrained"),BH538,""))</f>
        <v/>
      </c>
      <c r="BM538" s="409" t="str">
        <f>IF(AND('[1]Multi-Field'!$E$5=BF538,'[1]Multi-Field'!$F$5="Drained"),BI538,IF(AND('[1]Multi-Field'!$E$5=BF538,'[1]Multi-Field'!$F$5="undrained"),BH538,""))</f>
        <v/>
      </c>
      <c r="BN538" s="409" t="str">
        <f>IF(AND('[1]Multi-Field'!$E$6=BF538,'[1]Multi-Field'!$F$6="Drained"),BI538,IF(AND('[1]Multi-Field'!$E$6=BF538,'[1]Multi-Field'!$F$6="undrained"),BH538,""))</f>
        <v/>
      </c>
      <c r="BO538" s="409" t="str">
        <f>IF(AND('[1]Multi-Field'!$E$7=BF538,'[1]Multi-Field'!$F$7="Drained"),BI538,IF(AND('[1]Multi-Field'!$E$7=BF538,'[1]Multi-Field'!$F$7="undrained"),BH538,""))</f>
        <v/>
      </c>
      <c r="BP538" s="409" t="str">
        <f>IF(AND('[1]Multi-Field'!$E$8=BF538,'[1]Multi-Field'!$F$8="Drained"),BI538,IF(AND('[1]Multi-Field'!$E$8=BF538,'[1]Multi-Field'!$F$8="undrained"),BH538,""))</f>
        <v/>
      </c>
      <c r="BQ538" s="409" t="str">
        <f>IF(AND('[1]Multi-Field'!$E$9=BF538,'[1]Multi-Field'!$F$9="Drained"),BI538,IF(AND('[1]Multi-Field'!$E$9=BF538,'[1]Multi-Field'!$F$9="undrained"),BH538,""))</f>
        <v/>
      </c>
      <c r="BR538" s="409" t="str">
        <f>IF(AND('[1]Multi-Field'!$E$10=BF538,'[1]Multi-Field'!$F$10="Drained"),BI538,IF(AND('[1]Multi-Field'!$E$10=BF538,'[1]Multi-Field'!$F$10="undrained"),BH538,""))</f>
        <v/>
      </c>
      <c r="BS538" s="409" t="str">
        <f>IF(AND('[1]Multi-Field'!$E$11=BF538,'[1]Multi-Field'!$F$11="Drained"),BI538,IF(AND('[1]Multi-Field'!$E$11=BF538,'[1]Multi-Field'!$F$11="undrained"),BH538,""))</f>
        <v/>
      </c>
      <c r="BT538" s="409" t="str">
        <f>IF(AND('[1]Multi-Field'!$E$12=BF538,'[1]Multi-Field'!$F$12="Drained"),BI538,IF(AND('[1]Multi-Field'!$E$12=BF538,'[1]Multi-Field'!$F$12="undrained"),BH538,""))</f>
        <v/>
      </c>
      <c r="BU538" s="409" t="str">
        <f>IF(AND('[1]Multi-Field'!$E$13=BF538,'[1]Multi-Field'!$F$13="Drained"),BI538,IF(AND('[1]Multi-Field'!$E$3=BF538,'[1]Multi-Field'!$F$13="undrained"),BH538,""))</f>
        <v/>
      </c>
      <c r="BV538" s="409" t="str">
        <f>IF(AND('[1]Multi-Field'!$E$14=BF538,'[1]Multi-Field'!$F$14="Drained"),BI538,IF(AND('[1]Multi-Field'!$E$14=BF538,'[1]Multi-Field'!$F$14="undrained"),BH538,""))</f>
        <v/>
      </c>
      <c r="BW538" s="409" t="str">
        <f>IF(AND('[1]Multi-Field'!$E$15=BF538,'[1]Multi-Field'!$F$15="Drained"),BI538,IF(AND('[1]Multi-Field'!$E$15=BF538,'[1]Multi-Field'!$F$15="undrained"),BH538,""))</f>
        <v/>
      </c>
      <c r="BX538" s="409" t="str">
        <f>IF(AND('[1]Multi-Field'!$E$16=[1]Lists!BF538,'[1]Multi-Field'!$F$16="Drained"),BI538,IF(AND('[1]Multi-Field'!$E$16=[1]Lists!BF538,'[1]Multi-Field'!$F$16="undrained"),BH538,""))</f>
        <v/>
      </c>
      <c r="BY538" s="409" t="str">
        <f>IF(AND('[1]Multi-Field'!$E$17=[1]Lists!BF538,'[1]Multi-Field'!$F$17="Drained"),BI538,IF(AND('[1]Multi-Field'!$E$17=[1]Lists!BF538,'[1]Multi-Field'!$F$17="undrained"),BH538,""))</f>
        <v/>
      </c>
      <c r="BZ538" s="409" t="str">
        <f>IF(AND('[1]Multi-Field'!$E$18=[1]Lists!BF538,'[1]Multi-Field'!$F$18="Drained"),BI538,IF(AND('[1]Multi-Field'!$E$18=[1]Lists!BF538,'[1]Multi-Field'!$F$18="undrained"),BH538,""))</f>
        <v/>
      </c>
      <c r="CA538" s="409" t="str">
        <f>IF(AND('[1]Multi-Field'!$E$19=[1]Lists!BF538,'[1]Multi-Field'!$F$19="Drained"),BI538,IF(AND('[1]Multi-Field'!$E$19=[1]Lists!BF538,'[1]Multi-Field'!$F$19="undrained"),BH538,""))</f>
        <v/>
      </c>
      <c r="CB538" s="409" t="str">
        <f>IF(AND('[1]Multi-Field'!$E$20=[1]Lists!BF538,'[1]Multi-Field'!$F$20="Drained"),BI538,IF(AND('[1]Multi-Field'!$E$20=[1]Lists!BF538,'[1]Multi-Field'!$F$20="undrained"),BH538,""))</f>
        <v/>
      </c>
      <c r="CC538" s="409" t="str">
        <f>IF(AND('[1]Multi-Field'!$E$21=[1]Lists!BF538,'[1]Multi-Field'!$F$21="Drained"),BI538,IF(AND('[1]Multi-Field'!$E$21=[1]Lists!BF538,'[1]Multi-Field'!$F$21="undrained"),BH538,""))</f>
        <v/>
      </c>
      <c r="CD538" s="409" t="str">
        <f>IF(AND('[1]Multi-Field'!$E$22=[1]Lists!BF538,'[1]Multi-Field'!$F$22="Drained"),BI538,IF(AND('[1]Multi-Field'!$E$22=[1]Lists!BF538,'[1]Multi-Field'!$F$22="undrained"),BH538,""))</f>
        <v/>
      </c>
      <c r="CE538" s="409" t="str">
        <f>IF(AND('[1]Multi-Field'!$E$23=[1]Lists!BF538,'[1]Multi-Field'!$F$23="Drained"),BI538,IF(AND('[1]Multi-Field'!$E$23=[1]Lists!BF538,'[1]Multi-Field'!$F$23="undrained"),BH538,""))</f>
        <v/>
      </c>
      <c r="CF538" s="409" t="str">
        <f>IF(AND('[1]Multi-Field'!$E$24=[1]Lists!BF538,'[1]Multi-Field'!$F$24="Drained"),BI538,IF(AND('[1]Multi-Field'!$E$24=[1]Lists!BF538,'[1]Multi-Field'!$F$24="undrained"),BH538,""))</f>
        <v/>
      </c>
      <c r="CG538" s="409" t="str">
        <f>IF(AND('[1]Multi-Field'!$E$25=[1]Lists!BF538,'[1]Multi-Field'!$F$25="Drained"),BI538,IF(AND('[1]Multi-Field'!$E$25=[1]Lists!BF538,'[1]Multi-Field'!$F$25="undrained"),BH538,""))</f>
        <v/>
      </c>
      <c r="CH538" s="409" t="str">
        <f>IF(AND('[1]Multi-Field'!$E$26=[1]Lists!BF538,'[1]Multi-Field'!$F$26="Drained"),BI538,IF(AND('[1]Multi-Field'!$E$26=[1]Lists!BF538,'[1]Multi-Field'!$F$26="undrained"),BH538,""))</f>
        <v/>
      </c>
      <c r="CI538" s="409" t="str">
        <f>IF(AND('[1]Multi-Field'!$E$27=[1]Lists!BF538,'[1]Multi-Field'!$F$27="Drained"),BI538,IF(AND('[1]Multi-Field'!$E$27=[1]Lists!BF538,'[1]Multi-Field'!$F$27="undrained"),BH538,""))</f>
        <v/>
      </c>
      <c r="CJ538" s="409" t="str">
        <f>IF(AND('[1]Multi-Field'!$E$28=[1]Lists!BF538,'[1]Multi-Field'!$F$28="Drained"),BI538,IF(AND('[1]Multi-Field'!$E$28=[1]Lists!BF538,'[1]Multi-Field'!$F$28="undrained"),BH538,""))</f>
        <v/>
      </c>
      <c r="CK538" s="409" t="str">
        <f>IF(AND('[1]Multi-Field'!$E$29=[1]Lists!BF538,'[1]Multi-Field'!$F$29="Drained"),BI538,IF(AND('[1]Multi-Field'!$E$29=[1]Lists!BF538,'[1]Multi-Field'!$F$29="undrained"),BH538,""))</f>
        <v/>
      </c>
      <c r="CL538" s="409" t="str">
        <f>IF(AND('[1]Multi-Field'!$E$30=[1]Lists!BF538,'[1]Multi-Field'!$F$30="Drained"),BI538,IF(AND('[1]Multi-Field'!$E$30=[1]Lists!BF538,'[1]Multi-Field'!$F$30="undrained"),BH538,""))</f>
        <v/>
      </c>
      <c r="CM538" s="409" t="str">
        <f>IF(AND('[1]Multi-Field'!$E$31=[1]Lists!BF538,'[1]Multi-Field'!$F$31="Drained"),BI538,IF(AND('[1]Multi-Field'!$E$31=[1]Lists!BF538,'[1]Multi-Field'!$F$31="undrained"),BH538,""))</f>
        <v/>
      </c>
      <c r="CN538" s="409" t="str">
        <f>IF(AND('[1]Multi-Field'!$E$32=[1]Lists!BF538,'[1]Multi-Field'!$F$32="Drained"),BI538,IF(AND('[1]Multi-Field'!$E$32=[1]Lists!BF538,'[1]Multi-Field'!$F$32="undrained"),BH538,""))</f>
        <v/>
      </c>
      <c r="CO538" s="409" t="str">
        <f>IF(AND('[1]Multi-Field'!$E$33=[1]Lists!BF538,'[1]Multi-Field'!$F$33="Drained"),BI538,IF(AND('[1]Multi-Field'!$E$33=[1]Lists!BF538,'[1]Multi-Field'!$F$33="undrained"),BH538,""))</f>
        <v/>
      </c>
      <c r="CP538" s="409" t="str">
        <f>IF(AND('[1]Multi-Field'!$E$34=[1]Lists!BF538,'[1]Multi-Field'!$F$34="Drained"),BI538,IF(AND('[1]Multi-Field'!$E$34=[1]Lists!BF538,'[1]Multi-Field'!$F$34="undrained"),BH538,""))</f>
        <v/>
      </c>
      <c r="CQ538" s="409" t="str">
        <f>IF(AND('[1]Multi-Field'!$E$35=[1]Lists!BF538,'[1]Multi-Field'!$F$35="Drained"),BI538,IF(AND('[1]Multi-Field'!$E$35=[1]Lists!BF538,'[1]Multi-Field'!$F$35="undrained"),BH538,""))</f>
        <v/>
      </c>
      <c r="CR538" s="409" t="str">
        <f>IF(AND('[1]Multi-Field'!$E$36=[1]Lists!BF538,'[1]Multi-Field'!$F$36="Drained"),BI538,IF(AND('[1]Multi-Field'!$E$36=[1]Lists!BF538,'[1]Multi-Field'!$F$36="undrained"),BH538,""))</f>
        <v/>
      </c>
      <c r="CS538" s="409" t="str">
        <f>IF(AND('[1]Multi-Field'!$E$37=[1]Lists!BF538,'[1]Multi-Field'!$F$37="Drained"),BI538,IF(AND('[1]Multi-Field'!$E$37=[1]Lists!BF538,'[1]Multi-Field'!$F$37="undrained"),BH538,""))</f>
        <v/>
      </c>
      <c r="CT538" s="409" t="str">
        <f>IF(AND('[1]Multi-Field'!$E$38=[1]Lists!BF538,'[1]Multi-Field'!$F$38="Drained"),BI538,IF(AND('[1]Multi-Field'!$E$38=[1]Lists!BF538,'[1]Multi-Field'!$F$38="undrained"),BH538,""))</f>
        <v/>
      </c>
      <c r="CU538" s="409" t="str">
        <f>IF(AND('[1]Multi-Field'!$E$39=[1]Lists!BF538,'[1]Multi-Field'!$F$39="Drained"),BI538,IF(AND('[1]Multi-Field'!$E$39=[1]Lists!BF538,'[1]Multi-Field'!$F$39="undrained"),BH538,""))</f>
        <v/>
      </c>
      <c r="CV538" s="409" t="str">
        <f>IF(AND('[1]Multi-Field'!$E$40=[1]Lists!BF538,'[1]Multi-Field'!$F$40="Drained"),BI538,IF(AND('[1]Multi-Field'!$E$40=[1]Lists!BF538,'[1]Multi-Field'!$F$40="undrained"),BH538,""))</f>
        <v/>
      </c>
      <c r="CW538" s="409" t="str">
        <f>IF(AND('[1]Multi-Field'!$E$41=[1]Lists!BF538,'[1]Multi-Field'!$F$40="Drained"),BI538,IF(AND('[1]Multi-Field'!$E$40=[1]Lists!BF538,'[1]Multi-Field'!$F$40="undrained"),BH538,""))</f>
        <v/>
      </c>
      <c r="CX538" s="409" t="str">
        <f>IF(AND('[1]Multi-Field'!$E$42=[1]Lists!BF538,'[1]Multi-Field'!$F$42="Drained"),BI538,IF(AND('[1]Multi-Field'!$E$42=[1]Lists!BF538,'[1]Multi-Field'!$F$42="undrained"),BH538,""))</f>
        <v/>
      </c>
      <c r="CY538" s="409" t="str">
        <f>IF(AND('[1]Multi-Field'!$E$43=[1]Lists!BF538,'[1]Multi-Field'!$F$43="Drained"),BI538,IF(AND('[1]Multi-Field'!$E$43=[1]Lists!BF538,'[1]Multi-Field'!$F$43="undrained"),BH538,""))</f>
        <v/>
      </c>
      <c r="CZ538" s="409" t="str">
        <f>IF(AND('[1]Multi-Field'!$E$44=[1]Lists!BF538,'[1]Multi-Field'!$F$44="Drained"),BI538,IF(AND('[1]Multi-Field'!$E$44=[1]Lists!BF538,'[1]Multi-Field'!$F$44="undrained"),BH538,""))</f>
        <v/>
      </c>
      <c r="DA538" s="409" t="str">
        <f>IF(AND('[1]Multi-Field'!$E$45=[1]Lists!BF538,'[1]Multi-Field'!$F$45="Drained"),BI538,IF(AND('[1]Multi-Field'!$E$45=[1]Lists!BF538,'[1]Multi-Field'!$F$45="undrained"),BH538,""))</f>
        <v/>
      </c>
      <c r="DB538" s="409" t="str">
        <f>IF(AND('[1]Multi-Field'!$E$46=[1]Lists!BF538,'[1]Multi-Field'!$F$46="Drained"),BI538,IF(AND('[1]Multi-Field'!$E$46=[1]Lists!BF538,'[1]Multi-Field'!$F$46="undrained"),BH538,""))</f>
        <v/>
      </c>
      <c r="DC538" s="409" t="str">
        <f>IF(AND('[1]Multi-Field'!$E$47=[1]Lists!BF538,'[1]Multi-Field'!$F$47="Drained"),BI538,IF(AND('[1]Multi-Field'!$E$47=[1]Lists!BF538,'[1]Multi-Field'!$F$47="undrained"),BH538,""))</f>
        <v/>
      </c>
      <c r="DD538" s="409" t="str">
        <f>IF(AND('[1]Multi-Field'!$E$48=[1]Lists!BF538,'[1]Multi-Field'!$F$48="Drained"),BI538,IF(AND('[1]Multi-Field'!$E$48=[1]Lists!BF538,'[1]Multi-Field'!$F$48="undrained"),BH538,""))</f>
        <v/>
      </c>
      <c r="DE538" s="409" t="str">
        <f>IF(AND('[1]Multi-Field'!$E$49=[1]Lists!BF538,'[1]Multi-Field'!$F$49="Drained"),BI538,IF(AND('[1]Multi-Field'!$E$49=[1]Lists!BF538,'[1]Multi-Field'!$F$9="undrained"),BH538,""))</f>
        <v/>
      </c>
      <c r="DF538" s="409" t="str">
        <f>IF(AND('[1]Multi-Field'!$E$50=[1]Lists!BF538,'[1]Multi-Field'!$F$50="Drained"),BI538,IF(AND('[1]Multi-Field'!$E$50=[1]Lists!BF538,'[1]Multi-Field'!$F$50="undrained"),BH538,""))</f>
        <v/>
      </c>
      <c r="DG538" s="409" t="str">
        <f>IF(AND('[1]Multi-Field'!$E$51=[1]Lists!BF538,'[1]Multi-Field'!$F$51="Drained"),BI538,IF(AND('[1]Multi-Field'!$E$51=[1]Lists!BF538,'[1]Multi-Field'!$F$51="undrained"),BH538,""))</f>
        <v/>
      </c>
      <c r="DH538" s="409" t="str">
        <f>IF(AND('[1]Multi-Field'!$E$52=[1]Lists!BF538,'[1]Multi-Field'!$F$52="Drained"),BI538,IF(AND('[1]Multi-Field'!$E$52=[1]Lists!BF538,'[1]Multi-Field'!$F$52="undrained"),BH538,""))</f>
        <v/>
      </c>
      <c r="DI538" s="409" t="str">
        <f>IF(AND('[1]Multi-Field'!$E$53=[1]Lists!BF538,'[1]Multi-Field'!$F$53="Drained"),BI538,IF(AND('[1]Multi-Field'!$E$53=[1]Lists!BF538,'[1]Multi-Field'!$F$53="undrained"),BH538,""))</f>
        <v/>
      </c>
      <c r="DJ538" s="409" t="str">
        <f>IF(AND('[1]Multi-Field'!$E$54=[1]Lists!BF538,'[1]Multi-Field'!$F$54="Drained"),BI538,IF(AND('[1]Multi-Field'!$E$54=[1]Lists!BF538,'[1]Multi-Field'!$F$54="undrained"),BH538,""))</f>
        <v/>
      </c>
      <c r="DK538" s="409" t="str">
        <f>IF(AND('[1]Multi-Field'!$E$55=[1]Lists!BF538,'[1]Multi-Field'!$F$55="Drained"),BI538,IF(AND('[1]Multi-Field'!$E$55=[1]Lists!BF538,'[1]Multi-Field'!$F$55="undrained"),BH538,""))</f>
        <v/>
      </c>
      <c r="DL538" s="409" t="str">
        <f>IF(AND('[1]Multi-Field'!$E$56=[1]Lists!BF538,'[1]Multi-Field'!$F$56="Drained"),BI538,IF(AND('[1]Multi-Field'!$E$56=[1]Lists!BF538,'[1]Multi-Field'!$F$56="undrained"),BH538,""))</f>
        <v/>
      </c>
      <c r="DM538" s="409" t="str">
        <f>IF(AND('[1]Multi-Field'!$E$57=[1]Lists!BF538,'[1]Multi-Field'!$F$57="Drained"),BI538,IF(AND('[1]Multi-Field'!$E$57=[1]Lists!BF538,'[1]Multi-Field'!$F$57="undrained"),BH538,""))</f>
        <v/>
      </c>
      <c r="DN538" s="409" t="str">
        <f>IF(AND('[1]Multi-Field'!$E$58=[1]Lists!BF538,'[1]Multi-Field'!$F$58="Drained"),BI538,IF(AND('[1]Multi-Field'!$E$58=[1]Lists!BF538,'[1]Multi-Field'!$F$58="undrained"),BH538,""))</f>
        <v/>
      </c>
      <c r="DO538" s="409" t="str">
        <f>IF(AND('[1]Multi-Field'!$E$59=[1]Lists!BF538,'[1]Multi-Field'!$F$59="Drained"),BI538,IF(AND('[1]Multi-Field'!$E$59=[1]Lists!BF538,'[1]Multi-Field'!$F$59="undrained"),BH538,""))</f>
        <v/>
      </c>
      <c r="DP538" s="409" t="str">
        <f>IF(AND('[1]Multi-Field'!$E$60=[1]Lists!BF538,'[1]Multi-Field'!$F$60="Drained"),BI538,IF(AND('[1]Multi-Field'!$E$60=[1]Lists!BF538,'[1]Multi-Field'!$F$60="undrained"),BH538,""))</f>
        <v/>
      </c>
      <c r="DQ538" s="409" t="str">
        <f>IF(AND('[1]Multi-Field'!$E$61=[1]Lists!BF538,'[1]Multi-Field'!$F$61="Drained"),BI538,IF(AND('[1]Multi-Field'!$E$61=[1]Lists!BF538,'[1]Multi-Field'!$F$61="undrained"),BH538,""))</f>
        <v/>
      </c>
      <c r="DR538" s="409" t="str">
        <f>IF(AND('[1]Multi-Field'!$E$62=[1]Lists!BF538,'[1]Multi-Field'!$F$62="Drained"),BI538,IF(AND('[1]Multi-Field'!$E$62=[1]Lists!BF538,'[1]Multi-Field'!$F$62="undrained"),BH538,""))</f>
        <v/>
      </c>
      <c r="DS538" s="409" t="str">
        <f>IF(AND('[1]Multi-Field'!$E$63=[1]Lists!BF538,'[1]Multi-Field'!$F$63="Drained"),BI538,IF(AND('[1]Multi-Field'!$E$63=[1]Lists!BF538,'[1]Multi-Field'!$F$63="undrained"),BH538,""))</f>
        <v/>
      </c>
      <c r="DT538" s="409" t="str">
        <f>IF(AND('[1]Multi-Field'!$E$64=[1]Lists!BF538,'[1]Multi-Field'!$F$64="Drained"),BI538,IF(AND('[1]Multi-Field'!$E$64=[1]Lists!BF538,'[1]Multi-Field'!$F$64="undrained"),BH538,""))</f>
        <v/>
      </c>
      <c r="DU538" s="409" t="str">
        <f>IF(AND('[1]Multi-Field'!$E$65=[1]Lists!BF538,'[1]Multi-Field'!$F$65="Drained"),BI538,IF(AND('[1]Multi-Field'!$E$65=[1]Lists!BF538,'[1]Multi-Field'!$F$65="undrained"),BH538,""))</f>
        <v/>
      </c>
      <c r="DV538" s="409" t="str">
        <f>IF(AND('[1]Multi-Field'!$E$66=[1]Lists!BF538,'[1]Multi-Field'!$F$66="Drained"),BI538,IF(AND('[1]Multi-Field'!$E$66=[1]Lists!BF538,'[1]Multi-Field'!$F$66="undrained"),BH538,""))</f>
        <v/>
      </c>
      <c r="DW538" s="409" t="str">
        <f>IF(AND('[1]Multi-Field'!$E$67=[1]Lists!BF538,'[1]Multi-Field'!$F$67="Drained"),BI538,IF(AND('[1]Multi-Field'!$E$67=[1]Lists!BF538,'[1]Multi-Field'!$F$67="undrained"),BH538,""))</f>
        <v/>
      </c>
      <c r="DX538" s="409" t="str">
        <f>IF(AND('[1]Multi-Field'!$E$68=[1]Lists!BF538,'[1]Multi-Field'!$F$68="Drained"),BI538,IF(AND('[1]Multi-Field'!$E$68=[1]Lists!BF538,'[1]Multi-Field'!$F$68="undrained"),BH538,""))</f>
        <v/>
      </c>
      <c r="DY538" s="409" t="str">
        <f>IF(AND('[1]Multi-Field'!$E$69=[1]Lists!BF538,'[1]Multi-Field'!$F$69="Drained"),BI538,IF(AND('[1]Multi-Field'!$E$69=[1]Lists!BF538,'[1]Multi-Field'!$F$69="undrained"),BH538,""))</f>
        <v/>
      </c>
      <c r="DZ538" s="409" t="str">
        <f>IF(AND('[1]Multi-Field'!$E$70=[1]Lists!BF538,'[1]Multi-Field'!$F$70="Drained"),BI538,IF(AND('[1]Multi-Field'!$E$70=[1]Lists!BF538,'[1]Multi-Field'!$F$70="undrained"),BH538,""))</f>
        <v/>
      </c>
      <c r="EA538" s="409" t="str">
        <f>IF(AND('[1]Multi-Field'!$E$71=[1]Lists!BF538,'[1]Multi-Field'!$F$71="Drained"),BI538,IF(AND('[1]Multi-Field'!$E$71=[1]Lists!BF538,'[1]Multi-Field'!$F$71="undrained"),BH538,""))</f>
        <v/>
      </c>
      <c r="EB538" s="409" t="str">
        <f>IF(AND('[1]Multi-Field'!$E$72=[1]Lists!BF538,'[1]Multi-Field'!$F$72="Drained"),BI538,IF(AND('[1]Multi-Field'!$E$72=[1]Lists!BF538,'[1]Multi-Field'!$F$72="undrained"),BH538,""))</f>
        <v/>
      </c>
      <c r="EC538" s="409" t="str">
        <f>IF(AND('[1]Multi-Field'!$E$73=[1]Lists!BF538,'[1]Multi-Field'!$F$73="Drained"),BI538,IF(AND('[1]Multi-Field'!$E$73=[1]Lists!BF538,'[1]Multi-Field'!$F$73="undrained"),BH538,""))</f>
        <v/>
      </c>
      <c r="ED538" s="409" t="str">
        <f>IF(AND('[1]Multi-Field'!$E$74=[1]Lists!BF538,'[1]Multi-Field'!$F$74="Drained"),BI538,IF(AND('[1]Multi-Field'!$E$74=[1]Lists!BF538,'[1]Multi-Field'!$F$74="undrained"),BH538,""))</f>
        <v/>
      </c>
      <c r="EE538" s="409" t="str">
        <f>IF(AND('[1]Multi-Field'!$E$75=[1]Lists!BF538,'[1]Multi-Field'!$F$75="Drained"),BI538,IF(AND('[1]Multi-Field'!$E$75=[1]Lists!BF538,'[1]Multi-Field'!$F$75="undrained"),BH538,""))</f>
        <v/>
      </c>
      <c r="EF538" s="409" t="str">
        <f>IF(AND('[1]Multi-Field'!$E$76=[1]Lists!BF538,'[1]Multi-Field'!$F$76="Drained"),BI538,IF(AND('[1]Multi-Field'!$E$76=[1]Lists!BF538,'[1]Multi-Field'!$F$6="undrained"),BH538,""))</f>
        <v/>
      </c>
      <c r="EG538" s="409" t="str">
        <f>IF(AND('[1]Multi-Field'!$E$77=[1]Lists!BF538,'[1]Multi-Field'!$F$77="Drained"),BI538,IF(AND('[1]Multi-Field'!$E$77=[1]Lists!BF538,'[1]Multi-Field'!$F$77="undrained"),BH538,""))</f>
        <v/>
      </c>
      <c r="EH538" s="409" t="str">
        <f>IF(AND('[1]Multi-Field'!$E$78=[1]Lists!BF538,'[1]Multi-Field'!$F$78="Drained"),BI538,IF(AND('[1]Multi-Field'!$E$78=[1]Lists!BF538,'[1]Multi-Field'!$F$78="undrained"),BH538,""))</f>
        <v/>
      </c>
      <c r="EI538" s="409" t="str">
        <f>IF(AND('[1]Multi-Field'!$E$79=[1]Lists!BF538,'[1]Multi-Field'!$F$79="Drained"),BI538,IF(AND('[1]Multi-Field'!$E$79=[1]Lists!BF538,'[1]Multi-Field'!$F$79="undrained"),BH538,""))</f>
        <v/>
      </c>
      <c r="EJ538" s="409" t="str">
        <f>IF(AND('[1]Multi-Field'!$E$80=[1]Lists!BF538,'[1]Multi-Field'!$F$80="Drained"),BI538,IF(AND('[1]Multi-Field'!$E$80=[1]Lists!BF538,'[1]Multi-Field'!$F$80="undrained"),BH538,""))</f>
        <v/>
      </c>
      <c r="EK538" s="409" t="str">
        <f>IF(AND('[1]Multi-Field'!$E$81=[1]Lists!BF538,'[1]Multi-Field'!$F$81="Drained"),BI538,IF(AND('[1]Multi-Field'!$E$81=[1]Lists!BF538,'[1]Multi-Field'!$F$81="undrained"),BH538,""))</f>
        <v/>
      </c>
      <c r="EL538" s="409" t="str">
        <f>IF(AND('[1]Multi-Field'!$E$82=[1]Lists!BF538,'[1]Multi-Field'!$F$82="Drained"),BI538,IF(AND('[1]Multi-Field'!$E$82=[1]Lists!BF538,'[1]Multi-Field'!$F$82="undrained"),BH538,""))</f>
        <v/>
      </c>
      <c r="EM538" s="409" t="str">
        <f>IF(AND('[1]Multi-Field'!$E$83=[1]Lists!BF538,'[1]Multi-Field'!$F$83="Drained"),BI538,IF(AND('[1]Multi-Field'!$E$83=[1]Lists!BF538,'[1]Multi-Field'!$F$83="undrained"),BH538,""))</f>
        <v/>
      </c>
      <c r="EN538" s="409" t="str">
        <f>IF(AND('[1]Multi-Field'!$E$84=[1]Lists!BF538,'[1]Multi-Field'!$F$84="Drained"),BI538,IF(AND('[1]Multi-Field'!$E$84=[1]Lists!BF538,'[1]Multi-Field'!$F$84="undrained"),BH538,""))</f>
        <v/>
      </c>
      <c r="EO538" s="409" t="str">
        <f>IF(AND('[1]Multi-Field'!$E$85=[1]Lists!BF538,'[1]Multi-Field'!$F$85="Drained"),BI538,IF(AND('[1]Multi-Field'!$E$85=[1]Lists!BF538,'[1]Multi-Field'!$F$85="undrained"),BH538,""))</f>
        <v/>
      </c>
      <c r="EP538" s="409" t="str">
        <f>IF(AND('[1]Multi-Field'!$E$86=[1]Lists!BF538,'[1]Multi-Field'!$F$86="Drained"),BI538,IF(AND('[1]Multi-Field'!$E$86=[1]Lists!BF538,'[1]Multi-Field'!$F$86="undrained"),BH538,""))</f>
        <v/>
      </c>
      <c r="EQ538" s="409" t="str">
        <f>IF(AND('[1]Multi-Field'!$E$87=[1]Lists!BF538,'[1]Multi-Field'!$F$87="Drained"),BI538,IF(AND('[1]Multi-Field'!$E$87=[1]Lists!BF538,'[1]Multi-Field'!$F$87="undrained"),BH538,""))</f>
        <v/>
      </c>
      <c r="ER538" s="409" t="str">
        <f>IF(AND('[1]Multi-Field'!$E$88=[1]Lists!BF538,'[1]Multi-Field'!$F$88="Drained"),BI538,IF(AND('[1]Multi-Field'!$E$88=[1]Lists!BF538,'[1]Multi-Field'!$F$88="undrained"),BH538,""))</f>
        <v/>
      </c>
      <c r="ES538" s="409" t="str">
        <f>IF(AND('[1]Multi-Field'!$E$89=[1]Lists!BF538,'[1]Multi-Field'!$F$89="Drained"),BI538,IF(AND('[1]Multi-Field'!$E$89=[1]Lists!BF538,'[1]Multi-Field'!$F$89="undrained"),BH538,""))</f>
        <v/>
      </c>
      <c r="ET538" s="409" t="str">
        <f>IF(AND('[1]Multi-Field'!$E$90=[1]Lists!BF538,'[1]Multi-Field'!$F$90="Drained"),BI538,IF(AND('[1]Multi-Field'!$E$90=[1]Lists!BF538,'[1]Multi-Field'!$F$90="undrained"),BH538,""))</f>
        <v/>
      </c>
      <c r="EU538" s="409" t="str">
        <f>IF(AND('[1]Multi-Field'!$E$91=[1]Lists!BF538,'[1]Multi-Field'!$F$91="Drained"),BI538,IF(AND('[1]Multi-Field'!$E$91=[1]Lists!BF538,'[1]Multi-Field'!$F$91="undrained"),BH538,""))</f>
        <v/>
      </c>
      <c r="EV538" s="409" t="str">
        <f>IF(AND('[1]Multi-Field'!$E$92=[1]Lists!BF538,'[1]Multi-Field'!$F$92="Drained"),BI538,IF(AND('[1]Multi-Field'!$E$92=[1]Lists!BF538,'[1]Multi-Field'!$F$92="undrained"),BH538,""))</f>
        <v/>
      </c>
      <c r="EW538" s="409" t="str">
        <f>IF(AND('[1]Multi-Field'!$E$93=[1]Lists!BF538,'[1]Multi-Field'!$F$93="Drained"),BI538,IF(AND('[1]Multi-Field'!$E$93=[1]Lists!BF538,'[1]Multi-Field'!$F$93="undrained"),BH538,""))</f>
        <v/>
      </c>
      <c r="EX538" s="409" t="str">
        <f>IF(AND('[1]Multi-Field'!$E$94=[1]Lists!BF538,'[1]Multi-Field'!$F$94="Drained"),BI538,IF(AND('[1]Multi-Field'!$E$94=[1]Lists!BF538,'[1]Multi-Field'!$F$94="undrained"),BH538,""))</f>
        <v/>
      </c>
      <c r="EY538" s="409" t="str">
        <f>IF(AND('[1]Multi-Field'!$E$95=[1]Lists!BF538,'[1]Multi-Field'!$F$95="Drained"),BI538,IF(AND('[1]Multi-Field'!$E$95=[1]Lists!BF538,'[1]Multi-Field'!$F$95="undrained"),BH538,""))</f>
        <v/>
      </c>
      <c r="EZ538" s="409" t="str">
        <f>IF(AND('[1]Multi-Field'!$E$96=[1]Lists!BF538,'[1]Multi-Field'!$F$96="Drained"),BI538,IF(AND('[1]Multi-Field'!$E$96=[1]Lists!BF538,'[1]Multi-Field'!$F$96="undrained"),BH538,""))</f>
        <v/>
      </c>
      <c r="FA538" s="409" t="str">
        <f>IF(AND('[1]Multi-Field'!$E$97=[1]Lists!BF538,'[1]Multi-Field'!$F$97="Drained"),BI538,IF(AND('[1]Multi-Field'!$E$97=[1]Lists!BF538,'[1]Multi-Field'!$F$97="undrained"),BH538,""))</f>
        <v/>
      </c>
      <c r="FB538" s="409" t="str">
        <f>IF(AND('[1]Multi-Field'!$E$98=[1]Lists!BF538,'[1]Multi-Field'!$F$98="Drained"),BI538,IF(AND('[1]Multi-Field'!$E$98=[1]Lists!BF538,'[1]Multi-Field'!$F$98="undrained"),BH538,""))</f>
        <v/>
      </c>
      <c r="FC538" s="409" t="str">
        <f>IF(AND('[1]Multi-Field'!$E$99=[1]Lists!BF538,'[1]Multi-Field'!$F$99="Drained"),BI538,IF(AND('[1]Multi-Field'!$E$99=[1]Lists!BF538,'[1]Multi-Field'!$F$99="undrained"),BH538,""))</f>
        <v/>
      </c>
      <c r="FD538" s="409" t="str">
        <f>IF(AND('[1]Multi-Field'!$E$100=[1]Lists!BF538,'[1]Multi-Field'!$F$100="Drained"),BI538,IF(AND('[1]Multi-Field'!$E$100=[1]Lists!BF538,'[1]Multi-Field'!$F$100="undrained"),BH538,""))</f>
        <v/>
      </c>
      <c r="FE538" s="409" t="str">
        <f>IF(AND('[1]Multi-Field'!$E$101=[1]Lists!BF538,'[1]Multi-Field'!$F$101="Drained"),BI538,IF(AND('[1]Multi-Field'!$E$101=[1]Lists!BF538,'[1]Multi-Field'!$F$101="undrained"),BH538,""))</f>
        <v/>
      </c>
      <c r="FF538" s="409" t="str">
        <f>IF(AND('[1]Multi-Field'!$E$102=[1]Lists!BF538,'[1]Multi-Field'!$F$102="Drained"),BI538,IF(AND('[1]Multi-Field'!$E$102=[1]Lists!BF538,'[1]Multi-Field'!$F$102="undrained"),BH538,""))</f>
        <v/>
      </c>
      <c r="FG538" s="409" t="str">
        <f>IF(AND('[1]Multi-Field'!$E$103=[1]Lists!BF538,'[1]Multi-Field'!$F$103="Drained"),BI538,IF(AND('[1]Multi-Field'!$E$103=[1]Lists!BF538,'[1]Multi-Field'!$F$103="undrained"),BH538,""))</f>
        <v/>
      </c>
      <c r="FH538" s="409" t="str">
        <f>IF(AND('[1]Multi-Field'!$E$104=[1]Lists!BF538,'[1]Multi-Field'!$F$104="Drained"),BI538,IF(AND('[1]Multi-Field'!$E$104=[1]Lists!BF538,'[1]Multi-Field'!$F$104="undrained"),BH538,""))</f>
        <v/>
      </c>
      <c r="FI538" s="409" t="str">
        <f>IF(AND('[1]Multi-Field'!$E$105=[1]Lists!BF538,'[1]Multi-Field'!$F$105="Drained"),BI538,IF(AND('[1]Multi-Field'!$E$105=[1]Lists!BF538,'[1]Multi-Field'!$F$105="undrained"),BH538,""))</f>
        <v/>
      </c>
      <c r="FJ538" s="409" t="str">
        <f>IF(AND('[1]Multi-Field'!$E$106=[1]Lists!BF538,'[1]Multi-Field'!$F$106="Drained"),BI538,IF(AND('[1]Multi-Field'!$E$106=[1]Lists!BF538,'[1]Multi-Field'!$F$106="undrained"),BH538,""))</f>
        <v/>
      </c>
      <c r="FK538" s="409" t="str">
        <f>IF(AND('[1]Multi-Field'!$E$107=[1]Lists!BF538,'[1]Multi-Field'!$F$107="Drained"),BI538,IF(AND('[1]Multi-Field'!$E$107=[1]Lists!BF538,'[1]Multi-Field'!$F$107="undrained"),BH538,""))</f>
        <v/>
      </c>
      <c r="FL538" s="409" t="str">
        <f>IF(AND('[1]Multi-Field'!$E$108=[1]Lists!BF538,'[1]Multi-Field'!$F$108="Drained"),BI538,IF(AND('[1]Multi-Field'!$E$108=[1]Lists!BF538,'[1]Multi-Field'!$F$108="undrained"),BH538,""))</f>
        <v/>
      </c>
      <c r="FM538" s="409" t="str">
        <f>IF(AND('[1]Multi-Field'!$E$109=[1]Lists!BF538,'[1]Multi-Field'!$F$109="Drained"),BI538,IF(AND('[1]Multi-Field'!$E$109=[1]Lists!BF538,'[1]Multi-Field'!$F$109="undrained"),BH538,""))</f>
        <v/>
      </c>
      <c r="FN538" s="409" t="str">
        <f>IF(AND('[1]Multi-Field'!$E$110=[1]Lists!BF538,'[1]Multi-Field'!$F$110="Drained"),BI538,IF(AND('[1]Multi-Field'!$E$110=[1]Lists!BF538,'[1]Multi-Field'!$F$110="undrained"),BH538,""))</f>
        <v/>
      </c>
      <c r="FO538" s="409" t="str">
        <f>IF(AND('[1]Multi-Field'!$E$111=[1]Lists!BF538,'[1]Multi-Field'!$F$111="Drained"),BI538,IF(AND('[1]Multi-Field'!$E$111=[1]Lists!BF538,'[1]Multi-Field'!$F$111="undrained"),BH538,""))</f>
        <v/>
      </c>
      <c r="FP538" s="409" t="str">
        <f>IF(AND('[1]Multi-Field'!$E$112=[1]Lists!BF538,'[1]Multi-Field'!$F$112="Drained"),BI538,IF(AND('[1]Multi-Field'!$E$112=[1]Lists!BF538,'[1]Multi-Field'!$F$112="undrained"),BH538,""))</f>
        <v/>
      </c>
      <c r="FQ538" s="409" t="str">
        <f>IF(AND('[1]Multi-Field'!$E$113=[1]Lists!BF538,'[1]Multi-Field'!$F$113="Drained"),BI538,IF(AND('[1]Multi-Field'!$E$113=[1]Lists!BF538,'[1]Multi-Field'!$F$113="undrained"),BH538,""))</f>
        <v/>
      </c>
      <c r="FR538" s="409" t="str">
        <f>IF(AND('[1]Multi-Field'!$E$114=[1]Lists!BF538,'[1]Multi-Field'!$F$114="Drained"),BI538,IF(AND('[1]Multi-Field'!$E$114=[1]Lists!BF538,'[1]Multi-Field'!$F$114="undrained"),BH538,""))</f>
        <v/>
      </c>
      <c r="FS538" s="409" t="str">
        <f>IF(AND('[1]Multi-Field'!$E$115=[1]Lists!BF538,'[1]Multi-Field'!$F$115="Drained"),BI538,IF(AND('[1]Multi-Field'!$E$115=[1]Lists!BF538,'[1]Multi-Field'!$F$115="undrained"),BH538,""))</f>
        <v/>
      </c>
      <c r="FT538" s="409" t="str">
        <f>IF(AND('[1]Multi-Field'!$E$116=[1]Lists!BF538,'[1]Multi-Field'!$F$116="Drained"),BI538,IF(AND('[1]Multi-Field'!$E$116=[1]Lists!BF538,'[1]Multi-Field'!$F$116="undrained"),BH538,""))</f>
        <v/>
      </c>
      <c r="FU538" s="409" t="str">
        <f>IF(AND('[1]Multi-Field'!$E$117=[1]Lists!BF538,'[1]Multi-Field'!$F$117="Drained"),BI538,IF(AND('[1]Multi-Field'!$E$117=[1]Lists!BF538,'[1]Multi-Field'!$F$117="undrained"),BH538,""))</f>
        <v/>
      </c>
      <c r="FV538" s="409" t="str">
        <f>IF(AND('[1]Multi-Field'!$E$118=[1]Lists!BF538,'[1]Multi-Field'!$F$118="Drained"),BI538,IF(AND('[1]Multi-Field'!$E$118=[1]Lists!BF538,'[1]Multi-Field'!$F$118="undrained"),BH538,""))</f>
        <v/>
      </c>
      <c r="FW538" s="409" t="str">
        <f>IF(AND('[1]Multi-Field'!$E$119=[1]Lists!BF538,'[1]Multi-Field'!$F$119="Drained"),BI538,IF(AND('[1]Multi-Field'!$E$119=[1]Lists!BF538,'[1]Multi-Field'!$F$119="undrained"),BH538,""))</f>
        <v/>
      </c>
      <c r="FX538" s="409" t="str">
        <f>IF(AND('[1]Multi-Field'!$E$120=[1]Lists!BF538,'[1]Multi-Field'!$F$120="Drained"),BI538,IF(AND('[1]Multi-Field'!$E$120=[1]Lists!BF538,'[1]Multi-Field'!$F$120="undrained"),BH538,""))</f>
        <v/>
      </c>
    </row>
    <row r="539" spans="1:180" ht="13.5" customHeight="1">
      <c r="A539" s="7" t="s">
        <v>625</v>
      </c>
      <c r="B539" s="7"/>
      <c r="C539" s="7"/>
      <c r="D539" s="8">
        <v>60</v>
      </c>
      <c r="E539" s="8">
        <f t="shared" si="74"/>
        <v>62</v>
      </c>
      <c r="F539" s="8">
        <f t="shared" si="75"/>
        <v>63</v>
      </c>
      <c r="G539" s="8">
        <v>65</v>
      </c>
      <c r="H539" s="8">
        <v>60</v>
      </c>
      <c r="I539" s="8">
        <f t="shared" si="78"/>
        <v>63</v>
      </c>
      <c r="J539" s="8">
        <f t="shared" si="79"/>
        <v>67</v>
      </c>
      <c r="K539" s="8">
        <v>70</v>
      </c>
      <c r="L539" s="8">
        <v>100</v>
      </c>
      <c r="M539" s="8">
        <f t="shared" si="76"/>
        <v>107</v>
      </c>
      <c r="N539" s="8">
        <f t="shared" si="77"/>
        <v>113</v>
      </c>
      <c r="O539" s="8">
        <v>120</v>
      </c>
      <c r="P539" s="391"/>
      <c r="Q539" s="84"/>
      <c r="R539" s="395"/>
      <c r="S539" s="395" t="str">
        <f t="shared" ref="S539:S550" si="80">IF(R539=FALSE,"",R539)</f>
        <v/>
      </c>
      <c r="T539" s="395"/>
      <c r="U539" s="396"/>
      <c r="BF539" s="411" t="s">
        <v>1702</v>
      </c>
      <c r="BG539" s="412">
        <v>3</v>
      </c>
      <c r="BH539" s="412">
        <v>3.5</v>
      </c>
      <c r="BI539" s="412">
        <v>4.5</v>
      </c>
      <c r="BJ539" s="409" t="e">
        <f>IF(AND('[1]Single Field'!#REF!=[1]Lists!BF539,'[1]Single Field'!#REF!="Drained"),"x",IF(AND('[1]Single Field'!#REF!=[1]Lists!BF539,'[1]Single Field'!#REF!="Undrained"),O,""))</f>
        <v>#REF!</v>
      </c>
      <c r="BK539" s="409" t="str">
        <f>IF(AND('[1]Multi-Field'!$E$3=[1]Lists!BF539,'[1]Multi-Field'!$F$3="Drained"),BI539,IF(AND('[1]Multi-Field'!$E$3=BF539,'[1]Multi-Field'!$F$3="undrained"),BH539,""))</f>
        <v/>
      </c>
      <c r="BL539" s="409" t="str">
        <f>IF(AND('[1]Multi-Field'!$E$4=BF539,'[1]Multi-Field'!$F$4="Drained"),BI539,IF(AND('[1]Multi-Field'!$E$4=BF539,'[1]Multi-Field'!$F$4="undrained"),BH539,""))</f>
        <v/>
      </c>
      <c r="BM539" s="409" t="str">
        <f>IF(AND('[1]Multi-Field'!$E$5=BF539,'[1]Multi-Field'!$F$5="Drained"),BI539,IF(AND('[1]Multi-Field'!$E$5=BF539,'[1]Multi-Field'!$F$5="undrained"),BH539,""))</f>
        <v/>
      </c>
      <c r="BN539" s="409" t="str">
        <f>IF(AND('[1]Multi-Field'!$E$6=BF539,'[1]Multi-Field'!$F$6="Drained"),BI539,IF(AND('[1]Multi-Field'!$E$6=BF539,'[1]Multi-Field'!$F$6="undrained"),BH539,""))</f>
        <v/>
      </c>
      <c r="BO539" s="409" t="str">
        <f>IF(AND('[1]Multi-Field'!$E$7=BF539,'[1]Multi-Field'!$F$7="Drained"),BI539,IF(AND('[1]Multi-Field'!$E$7=BF539,'[1]Multi-Field'!$F$7="undrained"),BH539,""))</f>
        <v/>
      </c>
      <c r="BP539" s="409" t="str">
        <f>IF(AND('[1]Multi-Field'!$E$8=BF539,'[1]Multi-Field'!$F$8="Drained"),BI539,IF(AND('[1]Multi-Field'!$E$8=BF539,'[1]Multi-Field'!$F$8="undrained"),BH539,""))</f>
        <v/>
      </c>
      <c r="BQ539" s="409" t="str">
        <f>IF(AND('[1]Multi-Field'!$E$9=BF539,'[1]Multi-Field'!$F$9="Drained"),BI539,IF(AND('[1]Multi-Field'!$E$9=BF539,'[1]Multi-Field'!$F$9="undrained"),BH539,""))</f>
        <v/>
      </c>
      <c r="BR539" s="409" t="str">
        <f>IF(AND('[1]Multi-Field'!$E$10=BF539,'[1]Multi-Field'!$F$10="Drained"),BI539,IF(AND('[1]Multi-Field'!$E$10=BF539,'[1]Multi-Field'!$F$10="undrained"),BH539,""))</f>
        <v/>
      </c>
      <c r="BS539" s="409" t="str">
        <f>IF(AND('[1]Multi-Field'!$E$11=BF539,'[1]Multi-Field'!$F$11="Drained"),BI539,IF(AND('[1]Multi-Field'!$E$11=BF539,'[1]Multi-Field'!$F$11="undrained"),BH539,""))</f>
        <v/>
      </c>
      <c r="BT539" s="409" t="str">
        <f>IF(AND('[1]Multi-Field'!$E$12=BF539,'[1]Multi-Field'!$F$12="Drained"),BI539,IF(AND('[1]Multi-Field'!$E$12=BF539,'[1]Multi-Field'!$F$12="undrained"),BH539,""))</f>
        <v/>
      </c>
      <c r="BU539" s="409" t="str">
        <f>IF(AND('[1]Multi-Field'!$E$13=BF539,'[1]Multi-Field'!$F$13="Drained"),BI539,IF(AND('[1]Multi-Field'!$E$3=BF539,'[1]Multi-Field'!$F$13="undrained"),BH539,""))</f>
        <v/>
      </c>
      <c r="BV539" s="409" t="str">
        <f>IF(AND('[1]Multi-Field'!$E$14=BF539,'[1]Multi-Field'!$F$14="Drained"),BI539,IF(AND('[1]Multi-Field'!$E$14=BF539,'[1]Multi-Field'!$F$14="undrained"),BH539,""))</f>
        <v/>
      </c>
      <c r="BW539" s="409" t="str">
        <f>IF(AND('[1]Multi-Field'!$E$15=BF539,'[1]Multi-Field'!$F$15="Drained"),BI539,IF(AND('[1]Multi-Field'!$E$15=BF539,'[1]Multi-Field'!$F$15="undrained"),BH539,""))</f>
        <v/>
      </c>
      <c r="BX539" s="409" t="str">
        <f>IF(AND('[1]Multi-Field'!$E$16=[1]Lists!BF539,'[1]Multi-Field'!$F$16="Drained"),BI539,IF(AND('[1]Multi-Field'!$E$16=[1]Lists!BF539,'[1]Multi-Field'!$F$16="undrained"),BH539,""))</f>
        <v/>
      </c>
      <c r="BY539" s="409" t="str">
        <f>IF(AND('[1]Multi-Field'!$E$17=[1]Lists!BF539,'[1]Multi-Field'!$F$17="Drained"),BI539,IF(AND('[1]Multi-Field'!$E$17=[1]Lists!BF539,'[1]Multi-Field'!$F$17="undrained"),BH539,""))</f>
        <v/>
      </c>
      <c r="BZ539" s="409" t="str">
        <f>IF(AND('[1]Multi-Field'!$E$18=[1]Lists!BF539,'[1]Multi-Field'!$F$18="Drained"),BI539,IF(AND('[1]Multi-Field'!$E$18=[1]Lists!BF539,'[1]Multi-Field'!$F$18="undrained"),BH539,""))</f>
        <v/>
      </c>
      <c r="CA539" s="409" t="str">
        <f>IF(AND('[1]Multi-Field'!$E$19=[1]Lists!BF539,'[1]Multi-Field'!$F$19="Drained"),BI539,IF(AND('[1]Multi-Field'!$E$19=[1]Lists!BF539,'[1]Multi-Field'!$F$19="undrained"),BH539,""))</f>
        <v/>
      </c>
      <c r="CB539" s="409" t="str">
        <f>IF(AND('[1]Multi-Field'!$E$20=[1]Lists!BF539,'[1]Multi-Field'!$F$20="Drained"),BI539,IF(AND('[1]Multi-Field'!$E$20=[1]Lists!BF539,'[1]Multi-Field'!$F$20="undrained"),BH539,""))</f>
        <v/>
      </c>
      <c r="CC539" s="409" t="str">
        <f>IF(AND('[1]Multi-Field'!$E$21=[1]Lists!BF539,'[1]Multi-Field'!$F$21="Drained"),BI539,IF(AND('[1]Multi-Field'!$E$21=[1]Lists!BF539,'[1]Multi-Field'!$F$21="undrained"),BH539,""))</f>
        <v/>
      </c>
      <c r="CD539" s="409" t="str">
        <f>IF(AND('[1]Multi-Field'!$E$22=[1]Lists!BF539,'[1]Multi-Field'!$F$22="Drained"),BI539,IF(AND('[1]Multi-Field'!$E$22=[1]Lists!BF539,'[1]Multi-Field'!$F$22="undrained"),BH539,""))</f>
        <v/>
      </c>
      <c r="CE539" s="409" t="str">
        <f>IF(AND('[1]Multi-Field'!$E$23=[1]Lists!BF539,'[1]Multi-Field'!$F$23="Drained"),BI539,IF(AND('[1]Multi-Field'!$E$23=[1]Lists!BF539,'[1]Multi-Field'!$F$23="undrained"),BH539,""))</f>
        <v/>
      </c>
      <c r="CF539" s="409" t="str">
        <f>IF(AND('[1]Multi-Field'!$E$24=[1]Lists!BF539,'[1]Multi-Field'!$F$24="Drained"),BI539,IF(AND('[1]Multi-Field'!$E$24=[1]Lists!BF539,'[1]Multi-Field'!$F$24="undrained"),BH539,""))</f>
        <v/>
      </c>
      <c r="CG539" s="409" t="str">
        <f>IF(AND('[1]Multi-Field'!$E$25=[1]Lists!BF539,'[1]Multi-Field'!$F$25="Drained"),BI539,IF(AND('[1]Multi-Field'!$E$25=[1]Lists!BF539,'[1]Multi-Field'!$F$25="undrained"),BH539,""))</f>
        <v/>
      </c>
      <c r="CH539" s="409" t="str">
        <f>IF(AND('[1]Multi-Field'!$E$26=[1]Lists!BF539,'[1]Multi-Field'!$F$26="Drained"),BI539,IF(AND('[1]Multi-Field'!$E$26=[1]Lists!BF539,'[1]Multi-Field'!$F$26="undrained"),BH539,""))</f>
        <v/>
      </c>
      <c r="CI539" s="409" t="str">
        <f>IF(AND('[1]Multi-Field'!$E$27=[1]Lists!BF539,'[1]Multi-Field'!$F$27="Drained"),BI539,IF(AND('[1]Multi-Field'!$E$27=[1]Lists!BF539,'[1]Multi-Field'!$F$27="undrained"),BH539,""))</f>
        <v/>
      </c>
      <c r="CJ539" s="409" t="str">
        <f>IF(AND('[1]Multi-Field'!$E$28=[1]Lists!BF539,'[1]Multi-Field'!$F$28="Drained"),BI539,IF(AND('[1]Multi-Field'!$E$28=[1]Lists!BF539,'[1]Multi-Field'!$F$28="undrained"),BH539,""))</f>
        <v/>
      </c>
      <c r="CK539" s="409" t="str">
        <f>IF(AND('[1]Multi-Field'!$E$29=[1]Lists!BF539,'[1]Multi-Field'!$F$29="Drained"),BI539,IF(AND('[1]Multi-Field'!$E$29=[1]Lists!BF539,'[1]Multi-Field'!$F$29="undrained"),BH539,""))</f>
        <v/>
      </c>
      <c r="CL539" s="409" t="str">
        <f>IF(AND('[1]Multi-Field'!$E$30=[1]Lists!BF539,'[1]Multi-Field'!$F$30="Drained"),BI539,IF(AND('[1]Multi-Field'!$E$30=[1]Lists!BF539,'[1]Multi-Field'!$F$30="undrained"),BH539,""))</f>
        <v/>
      </c>
      <c r="CM539" s="409" t="str">
        <f>IF(AND('[1]Multi-Field'!$E$31=[1]Lists!BF539,'[1]Multi-Field'!$F$31="Drained"),BI539,IF(AND('[1]Multi-Field'!$E$31=[1]Lists!BF539,'[1]Multi-Field'!$F$31="undrained"),BH539,""))</f>
        <v/>
      </c>
      <c r="CN539" s="409" t="str">
        <f>IF(AND('[1]Multi-Field'!$E$32=[1]Lists!BF539,'[1]Multi-Field'!$F$32="Drained"),BI539,IF(AND('[1]Multi-Field'!$E$32=[1]Lists!BF539,'[1]Multi-Field'!$F$32="undrained"),BH539,""))</f>
        <v/>
      </c>
      <c r="CO539" s="409" t="str">
        <f>IF(AND('[1]Multi-Field'!$E$33=[1]Lists!BF539,'[1]Multi-Field'!$F$33="Drained"),BI539,IF(AND('[1]Multi-Field'!$E$33=[1]Lists!BF539,'[1]Multi-Field'!$F$33="undrained"),BH539,""))</f>
        <v/>
      </c>
      <c r="CP539" s="409" t="str">
        <f>IF(AND('[1]Multi-Field'!$E$34=[1]Lists!BF539,'[1]Multi-Field'!$F$34="Drained"),BI539,IF(AND('[1]Multi-Field'!$E$34=[1]Lists!BF539,'[1]Multi-Field'!$F$34="undrained"),BH539,""))</f>
        <v/>
      </c>
      <c r="CQ539" s="409" t="str">
        <f>IF(AND('[1]Multi-Field'!$E$35=[1]Lists!BF539,'[1]Multi-Field'!$F$35="Drained"),BI539,IF(AND('[1]Multi-Field'!$E$35=[1]Lists!BF539,'[1]Multi-Field'!$F$35="undrained"),BH539,""))</f>
        <v/>
      </c>
      <c r="CR539" s="409" t="str">
        <f>IF(AND('[1]Multi-Field'!$E$36=[1]Lists!BF539,'[1]Multi-Field'!$F$36="Drained"),BI539,IF(AND('[1]Multi-Field'!$E$36=[1]Lists!BF539,'[1]Multi-Field'!$F$36="undrained"),BH539,""))</f>
        <v/>
      </c>
      <c r="CS539" s="409" t="str">
        <f>IF(AND('[1]Multi-Field'!$E$37=[1]Lists!BF539,'[1]Multi-Field'!$F$37="Drained"),BI539,IF(AND('[1]Multi-Field'!$E$37=[1]Lists!BF539,'[1]Multi-Field'!$F$37="undrained"),BH539,""))</f>
        <v/>
      </c>
      <c r="CT539" s="409" t="str">
        <f>IF(AND('[1]Multi-Field'!$E$38=[1]Lists!BF539,'[1]Multi-Field'!$F$38="Drained"),BI539,IF(AND('[1]Multi-Field'!$E$38=[1]Lists!BF539,'[1]Multi-Field'!$F$38="undrained"),BH539,""))</f>
        <v/>
      </c>
      <c r="CU539" s="409" t="str">
        <f>IF(AND('[1]Multi-Field'!$E$39=[1]Lists!BF539,'[1]Multi-Field'!$F$39="Drained"),BI539,IF(AND('[1]Multi-Field'!$E$39=[1]Lists!BF539,'[1]Multi-Field'!$F$39="undrained"),BH539,""))</f>
        <v/>
      </c>
      <c r="CV539" s="409" t="str">
        <f>IF(AND('[1]Multi-Field'!$E$40=[1]Lists!BF539,'[1]Multi-Field'!$F$40="Drained"),BI539,IF(AND('[1]Multi-Field'!$E$40=[1]Lists!BF539,'[1]Multi-Field'!$F$40="undrained"),BH539,""))</f>
        <v/>
      </c>
      <c r="CW539" s="409" t="str">
        <f>IF(AND('[1]Multi-Field'!$E$41=[1]Lists!BF539,'[1]Multi-Field'!$F$40="Drained"),BI539,IF(AND('[1]Multi-Field'!$E$40=[1]Lists!BF539,'[1]Multi-Field'!$F$40="undrained"),BH539,""))</f>
        <v/>
      </c>
      <c r="CX539" s="409" t="str">
        <f>IF(AND('[1]Multi-Field'!$E$42=[1]Lists!BF539,'[1]Multi-Field'!$F$42="Drained"),BI539,IF(AND('[1]Multi-Field'!$E$42=[1]Lists!BF539,'[1]Multi-Field'!$F$42="undrained"),BH539,""))</f>
        <v/>
      </c>
      <c r="CY539" s="409" t="str">
        <f>IF(AND('[1]Multi-Field'!$E$43=[1]Lists!BF539,'[1]Multi-Field'!$F$43="Drained"),BI539,IF(AND('[1]Multi-Field'!$E$43=[1]Lists!BF539,'[1]Multi-Field'!$F$43="undrained"),BH539,""))</f>
        <v/>
      </c>
      <c r="CZ539" s="409" t="str">
        <f>IF(AND('[1]Multi-Field'!$E$44=[1]Lists!BF539,'[1]Multi-Field'!$F$44="Drained"),BI539,IF(AND('[1]Multi-Field'!$E$44=[1]Lists!BF539,'[1]Multi-Field'!$F$44="undrained"),BH539,""))</f>
        <v/>
      </c>
      <c r="DA539" s="409" t="str">
        <f>IF(AND('[1]Multi-Field'!$E$45=[1]Lists!BF539,'[1]Multi-Field'!$F$45="Drained"),BI539,IF(AND('[1]Multi-Field'!$E$45=[1]Lists!BF539,'[1]Multi-Field'!$F$45="undrained"),BH539,""))</f>
        <v/>
      </c>
      <c r="DB539" s="409" t="str">
        <f>IF(AND('[1]Multi-Field'!$E$46=[1]Lists!BF539,'[1]Multi-Field'!$F$46="Drained"),BI539,IF(AND('[1]Multi-Field'!$E$46=[1]Lists!BF539,'[1]Multi-Field'!$F$46="undrained"),BH539,""))</f>
        <v/>
      </c>
      <c r="DC539" s="409" t="str">
        <f>IF(AND('[1]Multi-Field'!$E$47=[1]Lists!BF539,'[1]Multi-Field'!$F$47="Drained"),BI539,IF(AND('[1]Multi-Field'!$E$47=[1]Lists!BF539,'[1]Multi-Field'!$F$47="undrained"),BH539,""))</f>
        <v/>
      </c>
      <c r="DD539" s="409" t="str">
        <f>IF(AND('[1]Multi-Field'!$E$48=[1]Lists!BF539,'[1]Multi-Field'!$F$48="Drained"),BI539,IF(AND('[1]Multi-Field'!$E$48=[1]Lists!BF539,'[1]Multi-Field'!$F$48="undrained"),BH539,""))</f>
        <v/>
      </c>
      <c r="DE539" s="409" t="str">
        <f>IF(AND('[1]Multi-Field'!$E$49=[1]Lists!BF539,'[1]Multi-Field'!$F$49="Drained"),BI539,IF(AND('[1]Multi-Field'!$E$49=[1]Lists!BF539,'[1]Multi-Field'!$F$9="undrained"),BH539,""))</f>
        <v/>
      </c>
      <c r="DF539" s="409" t="str">
        <f>IF(AND('[1]Multi-Field'!$E$50=[1]Lists!BF539,'[1]Multi-Field'!$F$50="Drained"),BI539,IF(AND('[1]Multi-Field'!$E$50=[1]Lists!BF539,'[1]Multi-Field'!$F$50="undrained"),BH539,""))</f>
        <v/>
      </c>
      <c r="DG539" s="409" t="str">
        <f>IF(AND('[1]Multi-Field'!$E$51=[1]Lists!BF539,'[1]Multi-Field'!$F$51="Drained"),BI539,IF(AND('[1]Multi-Field'!$E$51=[1]Lists!BF539,'[1]Multi-Field'!$F$51="undrained"),BH539,""))</f>
        <v/>
      </c>
      <c r="DH539" s="409" t="str">
        <f>IF(AND('[1]Multi-Field'!$E$52=[1]Lists!BF539,'[1]Multi-Field'!$F$52="Drained"),BI539,IF(AND('[1]Multi-Field'!$E$52=[1]Lists!BF539,'[1]Multi-Field'!$F$52="undrained"),BH539,""))</f>
        <v/>
      </c>
      <c r="DI539" s="409" t="str">
        <f>IF(AND('[1]Multi-Field'!$E$53=[1]Lists!BF539,'[1]Multi-Field'!$F$53="Drained"),BI539,IF(AND('[1]Multi-Field'!$E$53=[1]Lists!BF539,'[1]Multi-Field'!$F$53="undrained"),BH539,""))</f>
        <v/>
      </c>
      <c r="DJ539" s="409" t="str">
        <f>IF(AND('[1]Multi-Field'!$E$54=[1]Lists!BF539,'[1]Multi-Field'!$F$54="Drained"),BI539,IF(AND('[1]Multi-Field'!$E$54=[1]Lists!BF539,'[1]Multi-Field'!$F$54="undrained"),BH539,""))</f>
        <v/>
      </c>
      <c r="DK539" s="409" t="str">
        <f>IF(AND('[1]Multi-Field'!$E$55=[1]Lists!BF539,'[1]Multi-Field'!$F$55="Drained"),BI539,IF(AND('[1]Multi-Field'!$E$55=[1]Lists!BF539,'[1]Multi-Field'!$F$55="undrained"),BH539,""))</f>
        <v/>
      </c>
      <c r="DL539" s="409" t="str">
        <f>IF(AND('[1]Multi-Field'!$E$56=[1]Lists!BF539,'[1]Multi-Field'!$F$56="Drained"),BI539,IF(AND('[1]Multi-Field'!$E$56=[1]Lists!BF539,'[1]Multi-Field'!$F$56="undrained"),BH539,""))</f>
        <v/>
      </c>
      <c r="DM539" s="409" t="str">
        <f>IF(AND('[1]Multi-Field'!$E$57=[1]Lists!BF539,'[1]Multi-Field'!$F$57="Drained"),BI539,IF(AND('[1]Multi-Field'!$E$57=[1]Lists!BF539,'[1]Multi-Field'!$F$57="undrained"),BH539,""))</f>
        <v/>
      </c>
      <c r="DN539" s="409" t="str">
        <f>IF(AND('[1]Multi-Field'!$E$58=[1]Lists!BF539,'[1]Multi-Field'!$F$58="Drained"),BI539,IF(AND('[1]Multi-Field'!$E$58=[1]Lists!BF539,'[1]Multi-Field'!$F$58="undrained"),BH539,""))</f>
        <v/>
      </c>
      <c r="DO539" s="409" t="str">
        <f>IF(AND('[1]Multi-Field'!$E$59=[1]Lists!BF539,'[1]Multi-Field'!$F$59="Drained"),BI539,IF(AND('[1]Multi-Field'!$E$59=[1]Lists!BF539,'[1]Multi-Field'!$F$59="undrained"),BH539,""))</f>
        <v/>
      </c>
      <c r="DP539" s="409" t="str">
        <f>IF(AND('[1]Multi-Field'!$E$60=[1]Lists!BF539,'[1]Multi-Field'!$F$60="Drained"),BI539,IF(AND('[1]Multi-Field'!$E$60=[1]Lists!BF539,'[1]Multi-Field'!$F$60="undrained"),BH539,""))</f>
        <v/>
      </c>
      <c r="DQ539" s="409" t="str">
        <f>IF(AND('[1]Multi-Field'!$E$61=[1]Lists!BF539,'[1]Multi-Field'!$F$61="Drained"),BI539,IF(AND('[1]Multi-Field'!$E$61=[1]Lists!BF539,'[1]Multi-Field'!$F$61="undrained"),BH539,""))</f>
        <v/>
      </c>
      <c r="DR539" s="409" t="str">
        <f>IF(AND('[1]Multi-Field'!$E$62=[1]Lists!BF539,'[1]Multi-Field'!$F$62="Drained"),BI539,IF(AND('[1]Multi-Field'!$E$62=[1]Lists!BF539,'[1]Multi-Field'!$F$62="undrained"),BH539,""))</f>
        <v/>
      </c>
      <c r="DS539" s="409" t="str">
        <f>IF(AND('[1]Multi-Field'!$E$63=[1]Lists!BF539,'[1]Multi-Field'!$F$63="Drained"),BI539,IF(AND('[1]Multi-Field'!$E$63=[1]Lists!BF539,'[1]Multi-Field'!$F$63="undrained"),BH539,""))</f>
        <v/>
      </c>
      <c r="DT539" s="409" t="str">
        <f>IF(AND('[1]Multi-Field'!$E$64=[1]Lists!BF539,'[1]Multi-Field'!$F$64="Drained"),BI539,IF(AND('[1]Multi-Field'!$E$64=[1]Lists!BF539,'[1]Multi-Field'!$F$64="undrained"),BH539,""))</f>
        <v/>
      </c>
      <c r="DU539" s="409" t="str">
        <f>IF(AND('[1]Multi-Field'!$E$65=[1]Lists!BF539,'[1]Multi-Field'!$F$65="Drained"),BI539,IF(AND('[1]Multi-Field'!$E$65=[1]Lists!BF539,'[1]Multi-Field'!$F$65="undrained"),BH539,""))</f>
        <v/>
      </c>
      <c r="DV539" s="409" t="str">
        <f>IF(AND('[1]Multi-Field'!$E$66=[1]Lists!BF539,'[1]Multi-Field'!$F$66="Drained"),BI539,IF(AND('[1]Multi-Field'!$E$66=[1]Lists!BF539,'[1]Multi-Field'!$F$66="undrained"),BH539,""))</f>
        <v/>
      </c>
      <c r="DW539" s="409" t="str">
        <f>IF(AND('[1]Multi-Field'!$E$67=[1]Lists!BF539,'[1]Multi-Field'!$F$67="Drained"),BI539,IF(AND('[1]Multi-Field'!$E$67=[1]Lists!BF539,'[1]Multi-Field'!$F$67="undrained"),BH539,""))</f>
        <v/>
      </c>
      <c r="DX539" s="409" t="str">
        <f>IF(AND('[1]Multi-Field'!$E$68=[1]Lists!BF539,'[1]Multi-Field'!$F$68="Drained"),BI539,IF(AND('[1]Multi-Field'!$E$68=[1]Lists!BF539,'[1]Multi-Field'!$F$68="undrained"),BH539,""))</f>
        <v/>
      </c>
      <c r="DY539" s="409" t="str">
        <f>IF(AND('[1]Multi-Field'!$E$69=[1]Lists!BF539,'[1]Multi-Field'!$F$69="Drained"),BI539,IF(AND('[1]Multi-Field'!$E$69=[1]Lists!BF539,'[1]Multi-Field'!$F$69="undrained"),BH539,""))</f>
        <v/>
      </c>
      <c r="DZ539" s="409" t="str">
        <f>IF(AND('[1]Multi-Field'!$E$70=[1]Lists!BF539,'[1]Multi-Field'!$F$70="Drained"),BI539,IF(AND('[1]Multi-Field'!$E$70=[1]Lists!BF539,'[1]Multi-Field'!$F$70="undrained"),BH539,""))</f>
        <v/>
      </c>
      <c r="EA539" s="409" t="str">
        <f>IF(AND('[1]Multi-Field'!$E$71=[1]Lists!BF539,'[1]Multi-Field'!$F$71="Drained"),BI539,IF(AND('[1]Multi-Field'!$E$71=[1]Lists!BF539,'[1]Multi-Field'!$F$71="undrained"),BH539,""))</f>
        <v/>
      </c>
      <c r="EB539" s="409" t="str">
        <f>IF(AND('[1]Multi-Field'!$E$72=[1]Lists!BF539,'[1]Multi-Field'!$F$72="Drained"),BI539,IF(AND('[1]Multi-Field'!$E$72=[1]Lists!BF539,'[1]Multi-Field'!$F$72="undrained"),BH539,""))</f>
        <v/>
      </c>
      <c r="EC539" s="409" t="str">
        <f>IF(AND('[1]Multi-Field'!$E$73=[1]Lists!BF539,'[1]Multi-Field'!$F$73="Drained"),BI539,IF(AND('[1]Multi-Field'!$E$73=[1]Lists!BF539,'[1]Multi-Field'!$F$73="undrained"),BH539,""))</f>
        <v/>
      </c>
      <c r="ED539" s="409" t="str">
        <f>IF(AND('[1]Multi-Field'!$E$74=[1]Lists!BF539,'[1]Multi-Field'!$F$74="Drained"),BI539,IF(AND('[1]Multi-Field'!$E$74=[1]Lists!BF539,'[1]Multi-Field'!$F$74="undrained"),BH539,""))</f>
        <v/>
      </c>
      <c r="EE539" s="409" t="str">
        <f>IF(AND('[1]Multi-Field'!$E$75=[1]Lists!BF539,'[1]Multi-Field'!$F$75="Drained"),BI539,IF(AND('[1]Multi-Field'!$E$75=[1]Lists!BF539,'[1]Multi-Field'!$F$75="undrained"),BH539,""))</f>
        <v/>
      </c>
      <c r="EF539" s="409" t="str">
        <f>IF(AND('[1]Multi-Field'!$E$76=[1]Lists!BF539,'[1]Multi-Field'!$F$76="Drained"),BI539,IF(AND('[1]Multi-Field'!$E$76=[1]Lists!BF539,'[1]Multi-Field'!$F$6="undrained"),BH539,""))</f>
        <v/>
      </c>
      <c r="EG539" s="409" t="str">
        <f>IF(AND('[1]Multi-Field'!$E$77=[1]Lists!BF539,'[1]Multi-Field'!$F$77="Drained"),BI539,IF(AND('[1]Multi-Field'!$E$77=[1]Lists!BF539,'[1]Multi-Field'!$F$77="undrained"),BH539,""))</f>
        <v/>
      </c>
      <c r="EH539" s="409" t="str">
        <f>IF(AND('[1]Multi-Field'!$E$78=[1]Lists!BF539,'[1]Multi-Field'!$F$78="Drained"),BI539,IF(AND('[1]Multi-Field'!$E$78=[1]Lists!BF539,'[1]Multi-Field'!$F$78="undrained"),BH539,""))</f>
        <v/>
      </c>
      <c r="EI539" s="409" t="str">
        <f>IF(AND('[1]Multi-Field'!$E$79=[1]Lists!BF539,'[1]Multi-Field'!$F$79="Drained"),BI539,IF(AND('[1]Multi-Field'!$E$79=[1]Lists!BF539,'[1]Multi-Field'!$F$79="undrained"),BH539,""))</f>
        <v/>
      </c>
      <c r="EJ539" s="409" t="str">
        <f>IF(AND('[1]Multi-Field'!$E$80=[1]Lists!BF539,'[1]Multi-Field'!$F$80="Drained"),BI539,IF(AND('[1]Multi-Field'!$E$80=[1]Lists!BF539,'[1]Multi-Field'!$F$80="undrained"),BH539,""))</f>
        <v/>
      </c>
      <c r="EK539" s="409" t="str">
        <f>IF(AND('[1]Multi-Field'!$E$81=[1]Lists!BF539,'[1]Multi-Field'!$F$81="Drained"),BI539,IF(AND('[1]Multi-Field'!$E$81=[1]Lists!BF539,'[1]Multi-Field'!$F$81="undrained"),BH539,""))</f>
        <v/>
      </c>
      <c r="EL539" s="409" t="str">
        <f>IF(AND('[1]Multi-Field'!$E$82=[1]Lists!BF539,'[1]Multi-Field'!$F$82="Drained"),BI539,IF(AND('[1]Multi-Field'!$E$82=[1]Lists!BF539,'[1]Multi-Field'!$F$82="undrained"),BH539,""))</f>
        <v/>
      </c>
      <c r="EM539" s="409" t="str">
        <f>IF(AND('[1]Multi-Field'!$E$83=[1]Lists!BF539,'[1]Multi-Field'!$F$83="Drained"),BI539,IF(AND('[1]Multi-Field'!$E$83=[1]Lists!BF539,'[1]Multi-Field'!$F$83="undrained"),BH539,""))</f>
        <v/>
      </c>
      <c r="EN539" s="409" t="str">
        <f>IF(AND('[1]Multi-Field'!$E$84=[1]Lists!BF539,'[1]Multi-Field'!$F$84="Drained"),BI539,IF(AND('[1]Multi-Field'!$E$84=[1]Lists!BF539,'[1]Multi-Field'!$F$84="undrained"),BH539,""))</f>
        <v/>
      </c>
      <c r="EO539" s="409" t="str">
        <f>IF(AND('[1]Multi-Field'!$E$85=[1]Lists!BF539,'[1]Multi-Field'!$F$85="Drained"),BI539,IF(AND('[1]Multi-Field'!$E$85=[1]Lists!BF539,'[1]Multi-Field'!$F$85="undrained"),BH539,""))</f>
        <v/>
      </c>
      <c r="EP539" s="409" t="str">
        <f>IF(AND('[1]Multi-Field'!$E$86=[1]Lists!BF539,'[1]Multi-Field'!$F$86="Drained"),BI539,IF(AND('[1]Multi-Field'!$E$86=[1]Lists!BF539,'[1]Multi-Field'!$F$86="undrained"),BH539,""))</f>
        <v/>
      </c>
      <c r="EQ539" s="409" t="str">
        <f>IF(AND('[1]Multi-Field'!$E$87=[1]Lists!BF539,'[1]Multi-Field'!$F$87="Drained"),BI539,IF(AND('[1]Multi-Field'!$E$87=[1]Lists!BF539,'[1]Multi-Field'!$F$87="undrained"),BH539,""))</f>
        <v/>
      </c>
      <c r="ER539" s="409" t="str">
        <f>IF(AND('[1]Multi-Field'!$E$88=[1]Lists!BF539,'[1]Multi-Field'!$F$88="Drained"),BI539,IF(AND('[1]Multi-Field'!$E$88=[1]Lists!BF539,'[1]Multi-Field'!$F$88="undrained"),BH539,""))</f>
        <v/>
      </c>
      <c r="ES539" s="409" t="str">
        <f>IF(AND('[1]Multi-Field'!$E$89=[1]Lists!BF539,'[1]Multi-Field'!$F$89="Drained"),BI539,IF(AND('[1]Multi-Field'!$E$89=[1]Lists!BF539,'[1]Multi-Field'!$F$89="undrained"),BH539,""))</f>
        <v/>
      </c>
      <c r="ET539" s="409" t="str">
        <f>IF(AND('[1]Multi-Field'!$E$90=[1]Lists!BF539,'[1]Multi-Field'!$F$90="Drained"),BI539,IF(AND('[1]Multi-Field'!$E$90=[1]Lists!BF539,'[1]Multi-Field'!$F$90="undrained"),BH539,""))</f>
        <v/>
      </c>
      <c r="EU539" s="409" t="str">
        <f>IF(AND('[1]Multi-Field'!$E$91=[1]Lists!BF539,'[1]Multi-Field'!$F$91="Drained"),BI539,IF(AND('[1]Multi-Field'!$E$91=[1]Lists!BF539,'[1]Multi-Field'!$F$91="undrained"),BH539,""))</f>
        <v/>
      </c>
      <c r="EV539" s="409" t="str">
        <f>IF(AND('[1]Multi-Field'!$E$92=[1]Lists!BF539,'[1]Multi-Field'!$F$92="Drained"),BI539,IF(AND('[1]Multi-Field'!$E$92=[1]Lists!BF539,'[1]Multi-Field'!$F$92="undrained"),BH539,""))</f>
        <v/>
      </c>
      <c r="EW539" s="409" t="str">
        <f>IF(AND('[1]Multi-Field'!$E$93=[1]Lists!BF539,'[1]Multi-Field'!$F$93="Drained"),BI539,IF(AND('[1]Multi-Field'!$E$93=[1]Lists!BF539,'[1]Multi-Field'!$F$93="undrained"),BH539,""))</f>
        <v/>
      </c>
      <c r="EX539" s="409" t="str">
        <f>IF(AND('[1]Multi-Field'!$E$94=[1]Lists!BF539,'[1]Multi-Field'!$F$94="Drained"),BI539,IF(AND('[1]Multi-Field'!$E$94=[1]Lists!BF539,'[1]Multi-Field'!$F$94="undrained"),BH539,""))</f>
        <v/>
      </c>
      <c r="EY539" s="409" t="str">
        <f>IF(AND('[1]Multi-Field'!$E$95=[1]Lists!BF539,'[1]Multi-Field'!$F$95="Drained"),BI539,IF(AND('[1]Multi-Field'!$E$95=[1]Lists!BF539,'[1]Multi-Field'!$F$95="undrained"),BH539,""))</f>
        <v/>
      </c>
      <c r="EZ539" s="409" t="str">
        <f>IF(AND('[1]Multi-Field'!$E$96=[1]Lists!BF539,'[1]Multi-Field'!$F$96="Drained"),BI539,IF(AND('[1]Multi-Field'!$E$96=[1]Lists!BF539,'[1]Multi-Field'!$F$96="undrained"),BH539,""))</f>
        <v/>
      </c>
      <c r="FA539" s="409" t="str">
        <f>IF(AND('[1]Multi-Field'!$E$97=[1]Lists!BF539,'[1]Multi-Field'!$F$97="Drained"),BI539,IF(AND('[1]Multi-Field'!$E$97=[1]Lists!BF539,'[1]Multi-Field'!$F$97="undrained"),BH539,""))</f>
        <v/>
      </c>
      <c r="FB539" s="409" t="str">
        <f>IF(AND('[1]Multi-Field'!$E$98=[1]Lists!BF539,'[1]Multi-Field'!$F$98="Drained"),BI539,IF(AND('[1]Multi-Field'!$E$98=[1]Lists!BF539,'[1]Multi-Field'!$F$98="undrained"),BH539,""))</f>
        <v/>
      </c>
      <c r="FC539" s="409" t="str">
        <f>IF(AND('[1]Multi-Field'!$E$99=[1]Lists!BF539,'[1]Multi-Field'!$F$99="Drained"),BI539,IF(AND('[1]Multi-Field'!$E$99=[1]Lists!BF539,'[1]Multi-Field'!$F$99="undrained"),BH539,""))</f>
        <v/>
      </c>
      <c r="FD539" s="409" t="str">
        <f>IF(AND('[1]Multi-Field'!$E$100=[1]Lists!BF539,'[1]Multi-Field'!$F$100="Drained"),BI539,IF(AND('[1]Multi-Field'!$E$100=[1]Lists!BF539,'[1]Multi-Field'!$F$100="undrained"),BH539,""))</f>
        <v/>
      </c>
      <c r="FE539" s="409" t="str">
        <f>IF(AND('[1]Multi-Field'!$E$101=[1]Lists!BF539,'[1]Multi-Field'!$F$101="Drained"),BI539,IF(AND('[1]Multi-Field'!$E$101=[1]Lists!BF539,'[1]Multi-Field'!$F$101="undrained"),BH539,""))</f>
        <v/>
      </c>
      <c r="FF539" s="409" t="str">
        <f>IF(AND('[1]Multi-Field'!$E$102=[1]Lists!BF539,'[1]Multi-Field'!$F$102="Drained"),BI539,IF(AND('[1]Multi-Field'!$E$102=[1]Lists!BF539,'[1]Multi-Field'!$F$102="undrained"),BH539,""))</f>
        <v/>
      </c>
      <c r="FG539" s="409" t="str">
        <f>IF(AND('[1]Multi-Field'!$E$103=[1]Lists!BF539,'[1]Multi-Field'!$F$103="Drained"),BI539,IF(AND('[1]Multi-Field'!$E$103=[1]Lists!BF539,'[1]Multi-Field'!$F$103="undrained"),BH539,""))</f>
        <v/>
      </c>
      <c r="FH539" s="409" t="str">
        <f>IF(AND('[1]Multi-Field'!$E$104=[1]Lists!BF539,'[1]Multi-Field'!$F$104="Drained"),BI539,IF(AND('[1]Multi-Field'!$E$104=[1]Lists!BF539,'[1]Multi-Field'!$F$104="undrained"),BH539,""))</f>
        <v/>
      </c>
      <c r="FI539" s="409" t="str">
        <f>IF(AND('[1]Multi-Field'!$E$105=[1]Lists!BF539,'[1]Multi-Field'!$F$105="Drained"),BI539,IF(AND('[1]Multi-Field'!$E$105=[1]Lists!BF539,'[1]Multi-Field'!$F$105="undrained"),BH539,""))</f>
        <v/>
      </c>
      <c r="FJ539" s="409" t="str">
        <f>IF(AND('[1]Multi-Field'!$E$106=[1]Lists!BF539,'[1]Multi-Field'!$F$106="Drained"),BI539,IF(AND('[1]Multi-Field'!$E$106=[1]Lists!BF539,'[1]Multi-Field'!$F$106="undrained"),BH539,""))</f>
        <v/>
      </c>
      <c r="FK539" s="409" t="str">
        <f>IF(AND('[1]Multi-Field'!$E$107=[1]Lists!BF539,'[1]Multi-Field'!$F$107="Drained"),BI539,IF(AND('[1]Multi-Field'!$E$107=[1]Lists!BF539,'[1]Multi-Field'!$F$107="undrained"),BH539,""))</f>
        <v/>
      </c>
      <c r="FL539" s="409" t="str">
        <f>IF(AND('[1]Multi-Field'!$E$108=[1]Lists!BF539,'[1]Multi-Field'!$F$108="Drained"),BI539,IF(AND('[1]Multi-Field'!$E$108=[1]Lists!BF539,'[1]Multi-Field'!$F$108="undrained"),BH539,""))</f>
        <v/>
      </c>
      <c r="FM539" s="409" t="str">
        <f>IF(AND('[1]Multi-Field'!$E$109=[1]Lists!BF539,'[1]Multi-Field'!$F$109="Drained"),BI539,IF(AND('[1]Multi-Field'!$E$109=[1]Lists!BF539,'[1]Multi-Field'!$F$109="undrained"),BH539,""))</f>
        <v/>
      </c>
      <c r="FN539" s="409" t="str">
        <f>IF(AND('[1]Multi-Field'!$E$110=[1]Lists!BF539,'[1]Multi-Field'!$F$110="Drained"),BI539,IF(AND('[1]Multi-Field'!$E$110=[1]Lists!BF539,'[1]Multi-Field'!$F$110="undrained"),BH539,""))</f>
        <v/>
      </c>
      <c r="FO539" s="409" t="str">
        <f>IF(AND('[1]Multi-Field'!$E$111=[1]Lists!BF539,'[1]Multi-Field'!$F$111="Drained"),BI539,IF(AND('[1]Multi-Field'!$E$111=[1]Lists!BF539,'[1]Multi-Field'!$F$111="undrained"),BH539,""))</f>
        <v/>
      </c>
      <c r="FP539" s="409" t="str">
        <f>IF(AND('[1]Multi-Field'!$E$112=[1]Lists!BF539,'[1]Multi-Field'!$F$112="Drained"),BI539,IF(AND('[1]Multi-Field'!$E$112=[1]Lists!BF539,'[1]Multi-Field'!$F$112="undrained"),BH539,""))</f>
        <v/>
      </c>
      <c r="FQ539" s="409" t="str">
        <f>IF(AND('[1]Multi-Field'!$E$113=[1]Lists!BF539,'[1]Multi-Field'!$F$113="Drained"),BI539,IF(AND('[1]Multi-Field'!$E$113=[1]Lists!BF539,'[1]Multi-Field'!$F$113="undrained"),BH539,""))</f>
        <v/>
      </c>
      <c r="FR539" s="409" t="str">
        <f>IF(AND('[1]Multi-Field'!$E$114=[1]Lists!BF539,'[1]Multi-Field'!$F$114="Drained"),BI539,IF(AND('[1]Multi-Field'!$E$114=[1]Lists!BF539,'[1]Multi-Field'!$F$114="undrained"),BH539,""))</f>
        <v/>
      </c>
      <c r="FS539" s="409" t="str">
        <f>IF(AND('[1]Multi-Field'!$E$115=[1]Lists!BF539,'[1]Multi-Field'!$F$115="Drained"),BI539,IF(AND('[1]Multi-Field'!$E$115=[1]Lists!BF539,'[1]Multi-Field'!$F$115="undrained"),BH539,""))</f>
        <v/>
      </c>
      <c r="FT539" s="409" t="str">
        <f>IF(AND('[1]Multi-Field'!$E$116=[1]Lists!BF539,'[1]Multi-Field'!$F$116="Drained"),BI539,IF(AND('[1]Multi-Field'!$E$116=[1]Lists!BF539,'[1]Multi-Field'!$F$116="undrained"),BH539,""))</f>
        <v/>
      </c>
      <c r="FU539" s="409" t="str">
        <f>IF(AND('[1]Multi-Field'!$E$117=[1]Lists!BF539,'[1]Multi-Field'!$F$117="Drained"),BI539,IF(AND('[1]Multi-Field'!$E$117=[1]Lists!BF539,'[1]Multi-Field'!$F$117="undrained"),BH539,""))</f>
        <v/>
      </c>
      <c r="FV539" s="409" t="str">
        <f>IF(AND('[1]Multi-Field'!$E$118=[1]Lists!BF539,'[1]Multi-Field'!$F$118="Drained"),BI539,IF(AND('[1]Multi-Field'!$E$118=[1]Lists!BF539,'[1]Multi-Field'!$F$118="undrained"),BH539,""))</f>
        <v/>
      </c>
      <c r="FW539" s="409" t="str">
        <f>IF(AND('[1]Multi-Field'!$E$119=[1]Lists!BF539,'[1]Multi-Field'!$F$119="Drained"),BI539,IF(AND('[1]Multi-Field'!$E$119=[1]Lists!BF539,'[1]Multi-Field'!$F$119="undrained"),BH539,""))</f>
        <v/>
      </c>
      <c r="FX539" s="409" t="str">
        <f>IF(AND('[1]Multi-Field'!$E$120=[1]Lists!BF539,'[1]Multi-Field'!$F$120="Drained"),BI539,IF(AND('[1]Multi-Field'!$E$120=[1]Lists!BF539,'[1]Multi-Field'!$F$120="undrained"),BH539,""))</f>
        <v/>
      </c>
    </row>
    <row r="540" spans="1:180" ht="13.5" customHeight="1">
      <c r="A540" s="7" t="s">
        <v>626</v>
      </c>
      <c r="B540" s="7"/>
      <c r="C540" s="7"/>
      <c r="D540" s="8">
        <v>70</v>
      </c>
      <c r="E540" s="8">
        <f t="shared" si="74"/>
        <v>70</v>
      </c>
      <c r="F540" s="8">
        <f t="shared" si="75"/>
        <v>70</v>
      </c>
      <c r="G540" s="8">
        <v>70</v>
      </c>
      <c r="H540" s="8">
        <v>75</v>
      </c>
      <c r="I540" s="8">
        <f t="shared" si="78"/>
        <v>75</v>
      </c>
      <c r="J540" s="8">
        <f t="shared" si="79"/>
        <v>75</v>
      </c>
      <c r="K540" s="8">
        <v>75</v>
      </c>
      <c r="L540" s="8">
        <v>115</v>
      </c>
      <c r="M540" s="8">
        <f t="shared" si="76"/>
        <v>117</v>
      </c>
      <c r="N540" s="8">
        <f t="shared" si="77"/>
        <v>118</v>
      </c>
      <c r="O540" s="8">
        <v>120</v>
      </c>
      <c r="P540" s="391"/>
      <c r="Q540" s="84"/>
      <c r="R540" s="395"/>
      <c r="S540" s="395" t="str">
        <f t="shared" si="80"/>
        <v/>
      </c>
      <c r="T540" s="395"/>
      <c r="U540" s="396"/>
      <c r="BF540" s="411" t="s">
        <v>1703</v>
      </c>
      <c r="BG540" s="412">
        <v>1</v>
      </c>
      <c r="BH540" s="412">
        <v>4.5</v>
      </c>
      <c r="BI540" s="412">
        <v>5</v>
      </c>
      <c r="BJ540" s="409" t="e">
        <f>IF(AND('[1]Single Field'!#REF!=[1]Lists!BF540,'[1]Single Field'!#REF!="Drained"),"x",IF(AND('[1]Single Field'!#REF!=[1]Lists!BF540,'[1]Single Field'!#REF!="Undrained"),O,""))</f>
        <v>#REF!</v>
      </c>
      <c r="BK540" s="409" t="str">
        <f>IF(AND('[1]Multi-Field'!$E$3=[1]Lists!BF540,'[1]Multi-Field'!$F$3="Drained"),BI540,IF(AND('[1]Multi-Field'!$E$3=BF540,'[1]Multi-Field'!$F$3="undrained"),BH540,""))</f>
        <v/>
      </c>
      <c r="BL540" s="409" t="str">
        <f>IF(AND('[1]Multi-Field'!$E$4=BF540,'[1]Multi-Field'!$F$4="Drained"),BI540,IF(AND('[1]Multi-Field'!$E$4=BF540,'[1]Multi-Field'!$F$4="undrained"),BH540,""))</f>
        <v/>
      </c>
      <c r="BM540" s="409" t="str">
        <f>IF(AND('[1]Multi-Field'!$E$5=BF540,'[1]Multi-Field'!$F$5="Drained"),BI540,IF(AND('[1]Multi-Field'!$E$5=BF540,'[1]Multi-Field'!$F$5="undrained"),BH540,""))</f>
        <v/>
      </c>
      <c r="BN540" s="409" t="str">
        <f>IF(AND('[1]Multi-Field'!$E$6=BF540,'[1]Multi-Field'!$F$6="Drained"),BI540,IF(AND('[1]Multi-Field'!$E$6=BF540,'[1]Multi-Field'!$F$6="undrained"),BH540,""))</f>
        <v/>
      </c>
      <c r="BO540" s="409" t="str">
        <f>IF(AND('[1]Multi-Field'!$E$7=BF540,'[1]Multi-Field'!$F$7="Drained"),BI540,IF(AND('[1]Multi-Field'!$E$7=BF540,'[1]Multi-Field'!$F$7="undrained"),BH540,""))</f>
        <v/>
      </c>
      <c r="BP540" s="409" t="str">
        <f>IF(AND('[1]Multi-Field'!$E$8=BF540,'[1]Multi-Field'!$F$8="Drained"),BI540,IF(AND('[1]Multi-Field'!$E$8=BF540,'[1]Multi-Field'!$F$8="undrained"),BH540,""))</f>
        <v/>
      </c>
      <c r="BQ540" s="409" t="str">
        <f>IF(AND('[1]Multi-Field'!$E$9=BF540,'[1]Multi-Field'!$F$9="Drained"),BI540,IF(AND('[1]Multi-Field'!$E$9=BF540,'[1]Multi-Field'!$F$9="undrained"),BH540,""))</f>
        <v/>
      </c>
      <c r="BR540" s="409" t="str">
        <f>IF(AND('[1]Multi-Field'!$E$10=BF540,'[1]Multi-Field'!$F$10="Drained"),BI540,IF(AND('[1]Multi-Field'!$E$10=BF540,'[1]Multi-Field'!$F$10="undrained"),BH540,""))</f>
        <v/>
      </c>
      <c r="BS540" s="409" t="str">
        <f>IF(AND('[1]Multi-Field'!$E$11=BF540,'[1]Multi-Field'!$F$11="Drained"),BI540,IF(AND('[1]Multi-Field'!$E$11=BF540,'[1]Multi-Field'!$F$11="undrained"),BH540,""))</f>
        <v/>
      </c>
      <c r="BT540" s="409" t="str">
        <f>IF(AND('[1]Multi-Field'!$E$12=BF540,'[1]Multi-Field'!$F$12="Drained"),BI540,IF(AND('[1]Multi-Field'!$E$12=BF540,'[1]Multi-Field'!$F$12="undrained"),BH540,""))</f>
        <v/>
      </c>
      <c r="BU540" s="409" t="str">
        <f>IF(AND('[1]Multi-Field'!$E$13=BF540,'[1]Multi-Field'!$F$13="Drained"),BI540,IF(AND('[1]Multi-Field'!$E$3=BF540,'[1]Multi-Field'!$F$13="undrained"),BH540,""))</f>
        <v/>
      </c>
      <c r="BV540" s="409" t="str">
        <f>IF(AND('[1]Multi-Field'!$E$14=BF540,'[1]Multi-Field'!$F$14="Drained"),BI540,IF(AND('[1]Multi-Field'!$E$14=BF540,'[1]Multi-Field'!$F$14="undrained"),BH540,""))</f>
        <v/>
      </c>
      <c r="BW540" s="409" t="str">
        <f>IF(AND('[1]Multi-Field'!$E$15=BF540,'[1]Multi-Field'!$F$15="Drained"),BI540,IF(AND('[1]Multi-Field'!$E$15=BF540,'[1]Multi-Field'!$F$15="undrained"),BH540,""))</f>
        <v/>
      </c>
      <c r="BX540" s="409" t="str">
        <f>IF(AND('[1]Multi-Field'!$E$16=[1]Lists!BF540,'[1]Multi-Field'!$F$16="Drained"),BI540,IF(AND('[1]Multi-Field'!$E$16=[1]Lists!BF540,'[1]Multi-Field'!$F$16="undrained"),BH540,""))</f>
        <v/>
      </c>
      <c r="BY540" s="409" t="str">
        <f>IF(AND('[1]Multi-Field'!$E$17=[1]Lists!BF540,'[1]Multi-Field'!$F$17="Drained"),BI540,IF(AND('[1]Multi-Field'!$E$17=[1]Lists!BF540,'[1]Multi-Field'!$F$17="undrained"),BH540,""))</f>
        <v/>
      </c>
      <c r="BZ540" s="409" t="str">
        <f>IF(AND('[1]Multi-Field'!$E$18=[1]Lists!BF540,'[1]Multi-Field'!$F$18="Drained"),BI540,IF(AND('[1]Multi-Field'!$E$18=[1]Lists!BF540,'[1]Multi-Field'!$F$18="undrained"),BH540,""))</f>
        <v/>
      </c>
      <c r="CA540" s="409" t="str">
        <f>IF(AND('[1]Multi-Field'!$E$19=[1]Lists!BF540,'[1]Multi-Field'!$F$19="Drained"),BI540,IF(AND('[1]Multi-Field'!$E$19=[1]Lists!BF540,'[1]Multi-Field'!$F$19="undrained"),BH540,""))</f>
        <v/>
      </c>
      <c r="CB540" s="409" t="str">
        <f>IF(AND('[1]Multi-Field'!$E$20=[1]Lists!BF540,'[1]Multi-Field'!$F$20="Drained"),BI540,IF(AND('[1]Multi-Field'!$E$20=[1]Lists!BF540,'[1]Multi-Field'!$F$20="undrained"),BH540,""))</f>
        <v/>
      </c>
      <c r="CC540" s="409" t="str">
        <f>IF(AND('[1]Multi-Field'!$E$21=[1]Lists!BF540,'[1]Multi-Field'!$F$21="Drained"),BI540,IF(AND('[1]Multi-Field'!$E$21=[1]Lists!BF540,'[1]Multi-Field'!$F$21="undrained"),BH540,""))</f>
        <v/>
      </c>
      <c r="CD540" s="409" t="str">
        <f>IF(AND('[1]Multi-Field'!$E$22=[1]Lists!BF540,'[1]Multi-Field'!$F$22="Drained"),BI540,IF(AND('[1]Multi-Field'!$E$22=[1]Lists!BF540,'[1]Multi-Field'!$F$22="undrained"),BH540,""))</f>
        <v/>
      </c>
      <c r="CE540" s="409" t="str">
        <f>IF(AND('[1]Multi-Field'!$E$23=[1]Lists!BF540,'[1]Multi-Field'!$F$23="Drained"),BI540,IF(AND('[1]Multi-Field'!$E$23=[1]Lists!BF540,'[1]Multi-Field'!$F$23="undrained"),BH540,""))</f>
        <v/>
      </c>
      <c r="CF540" s="409" t="str">
        <f>IF(AND('[1]Multi-Field'!$E$24=[1]Lists!BF540,'[1]Multi-Field'!$F$24="Drained"),BI540,IF(AND('[1]Multi-Field'!$E$24=[1]Lists!BF540,'[1]Multi-Field'!$F$24="undrained"),BH540,""))</f>
        <v/>
      </c>
      <c r="CG540" s="409" t="str">
        <f>IF(AND('[1]Multi-Field'!$E$25=[1]Lists!BF540,'[1]Multi-Field'!$F$25="Drained"),BI540,IF(AND('[1]Multi-Field'!$E$25=[1]Lists!BF540,'[1]Multi-Field'!$F$25="undrained"),BH540,""))</f>
        <v/>
      </c>
      <c r="CH540" s="409" t="str">
        <f>IF(AND('[1]Multi-Field'!$E$26=[1]Lists!BF540,'[1]Multi-Field'!$F$26="Drained"),BI540,IF(AND('[1]Multi-Field'!$E$26=[1]Lists!BF540,'[1]Multi-Field'!$F$26="undrained"),BH540,""))</f>
        <v/>
      </c>
      <c r="CI540" s="409" t="str">
        <f>IF(AND('[1]Multi-Field'!$E$27=[1]Lists!BF540,'[1]Multi-Field'!$F$27="Drained"),BI540,IF(AND('[1]Multi-Field'!$E$27=[1]Lists!BF540,'[1]Multi-Field'!$F$27="undrained"),BH540,""))</f>
        <v/>
      </c>
      <c r="CJ540" s="409" t="str">
        <f>IF(AND('[1]Multi-Field'!$E$28=[1]Lists!BF540,'[1]Multi-Field'!$F$28="Drained"),BI540,IF(AND('[1]Multi-Field'!$E$28=[1]Lists!BF540,'[1]Multi-Field'!$F$28="undrained"),BH540,""))</f>
        <v/>
      </c>
      <c r="CK540" s="409" t="str">
        <f>IF(AND('[1]Multi-Field'!$E$29=[1]Lists!BF540,'[1]Multi-Field'!$F$29="Drained"),BI540,IF(AND('[1]Multi-Field'!$E$29=[1]Lists!BF540,'[1]Multi-Field'!$F$29="undrained"),BH540,""))</f>
        <v/>
      </c>
      <c r="CL540" s="409" t="str">
        <f>IF(AND('[1]Multi-Field'!$E$30=[1]Lists!BF540,'[1]Multi-Field'!$F$30="Drained"),BI540,IF(AND('[1]Multi-Field'!$E$30=[1]Lists!BF540,'[1]Multi-Field'!$F$30="undrained"),BH540,""))</f>
        <v/>
      </c>
      <c r="CM540" s="409" t="str">
        <f>IF(AND('[1]Multi-Field'!$E$31=[1]Lists!BF540,'[1]Multi-Field'!$F$31="Drained"),BI540,IF(AND('[1]Multi-Field'!$E$31=[1]Lists!BF540,'[1]Multi-Field'!$F$31="undrained"),BH540,""))</f>
        <v/>
      </c>
      <c r="CN540" s="409" t="str">
        <f>IF(AND('[1]Multi-Field'!$E$32=[1]Lists!BF540,'[1]Multi-Field'!$F$32="Drained"),BI540,IF(AND('[1]Multi-Field'!$E$32=[1]Lists!BF540,'[1]Multi-Field'!$F$32="undrained"),BH540,""))</f>
        <v/>
      </c>
      <c r="CO540" s="409" t="str">
        <f>IF(AND('[1]Multi-Field'!$E$33=[1]Lists!BF540,'[1]Multi-Field'!$F$33="Drained"),BI540,IF(AND('[1]Multi-Field'!$E$33=[1]Lists!BF540,'[1]Multi-Field'!$F$33="undrained"),BH540,""))</f>
        <v/>
      </c>
      <c r="CP540" s="409" t="str">
        <f>IF(AND('[1]Multi-Field'!$E$34=[1]Lists!BF540,'[1]Multi-Field'!$F$34="Drained"),BI540,IF(AND('[1]Multi-Field'!$E$34=[1]Lists!BF540,'[1]Multi-Field'!$F$34="undrained"),BH540,""))</f>
        <v/>
      </c>
      <c r="CQ540" s="409" t="str">
        <f>IF(AND('[1]Multi-Field'!$E$35=[1]Lists!BF540,'[1]Multi-Field'!$F$35="Drained"),BI540,IF(AND('[1]Multi-Field'!$E$35=[1]Lists!BF540,'[1]Multi-Field'!$F$35="undrained"),BH540,""))</f>
        <v/>
      </c>
      <c r="CR540" s="409" t="str">
        <f>IF(AND('[1]Multi-Field'!$E$36=[1]Lists!BF540,'[1]Multi-Field'!$F$36="Drained"),BI540,IF(AND('[1]Multi-Field'!$E$36=[1]Lists!BF540,'[1]Multi-Field'!$F$36="undrained"),BH540,""))</f>
        <v/>
      </c>
      <c r="CS540" s="409" t="str">
        <f>IF(AND('[1]Multi-Field'!$E$37=[1]Lists!BF540,'[1]Multi-Field'!$F$37="Drained"),BI540,IF(AND('[1]Multi-Field'!$E$37=[1]Lists!BF540,'[1]Multi-Field'!$F$37="undrained"),BH540,""))</f>
        <v/>
      </c>
      <c r="CT540" s="409" t="str">
        <f>IF(AND('[1]Multi-Field'!$E$38=[1]Lists!BF540,'[1]Multi-Field'!$F$38="Drained"),BI540,IF(AND('[1]Multi-Field'!$E$38=[1]Lists!BF540,'[1]Multi-Field'!$F$38="undrained"),BH540,""))</f>
        <v/>
      </c>
      <c r="CU540" s="409" t="str">
        <f>IF(AND('[1]Multi-Field'!$E$39=[1]Lists!BF540,'[1]Multi-Field'!$F$39="Drained"),BI540,IF(AND('[1]Multi-Field'!$E$39=[1]Lists!BF540,'[1]Multi-Field'!$F$39="undrained"),BH540,""))</f>
        <v/>
      </c>
      <c r="CV540" s="409" t="str">
        <f>IF(AND('[1]Multi-Field'!$E$40=[1]Lists!BF540,'[1]Multi-Field'!$F$40="Drained"),BI540,IF(AND('[1]Multi-Field'!$E$40=[1]Lists!BF540,'[1]Multi-Field'!$F$40="undrained"),BH540,""))</f>
        <v/>
      </c>
      <c r="CW540" s="409" t="str">
        <f>IF(AND('[1]Multi-Field'!$E$41=[1]Lists!BF540,'[1]Multi-Field'!$F$40="Drained"),BI540,IF(AND('[1]Multi-Field'!$E$40=[1]Lists!BF540,'[1]Multi-Field'!$F$40="undrained"),BH540,""))</f>
        <v/>
      </c>
      <c r="CX540" s="409" t="str">
        <f>IF(AND('[1]Multi-Field'!$E$42=[1]Lists!BF540,'[1]Multi-Field'!$F$42="Drained"),BI540,IF(AND('[1]Multi-Field'!$E$42=[1]Lists!BF540,'[1]Multi-Field'!$F$42="undrained"),BH540,""))</f>
        <v/>
      </c>
      <c r="CY540" s="409" t="str">
        <f>IF(AND('[1]Multi-Field'!$E$43=[1]Lists!BF540,'[1]Multi-Field'!$F$43="Drained"),BI540,IF(AND('[1]Multi-Field'!$E$43=[1]Lists!BF540,'[1]Multi-Field'!$F$43="undrained"),BH540,""))</f>
        <v/>
      </c>
      <c r="CZ540" s="409" t="str">
        <f>IF(AND('[1]Multi-Field'!$E$44=[1]Lists!BF540,'[1]Multi-Field'!$F$44="Drained"),BI540,IF(AND('[1]Multi-Field'!$E$44=[1]Lists!BF540,'[1]Multi-Field'!$F$44="undrained"),BH540,""))</f>
        <v/>
      </c>
      <c r="DA540" s="409" t="str">
        <f>IF(AND('[1]Multi-Field'!$E$45=[1]Lists!BF540,'[1]Multi-Field'!$F$45="Drained"),BI540,IF(AND('[1]Multi-Field'!$E$45=[1]Lists!BF540,'[1]Multi-Field'!$F$45="undrained"),BH540,""))</f>
        <v/>
      </c>
      <c r="DB540" s="409" t="str">
        <f>IF(AND('[1]Multi-Field'!$E$46=[1]Lists!BF540,'[1]Multi-Field'!$F$46="Drained"),BI540,IF(AND('[1]Multi-Field'!$E$46=[1]Lists!BF540,'[1]Multi-Field'!$F$46="undrained"),BH540,""))</f>
        <v/>
      </c>
      <c r="DC540" s="409" t="str">
        <f>IF(AND('[1]Multi-Field'!$E$47=[1]Lists!BF540,'[1]Multi-Field'!$F$47="Drained"),BI540,IF(AND('[1]Multi-Field'!$E$47=[1]Lists!BF540,'[1]Multi-Field'!$F$47="undrained"),BH540,""))</f>
        <v/>
      </c>
      <c r="DD540" s="409" t="str">
        <f>IF(AND('[1]Multi-Field'!$E$48=[1]Lists!BF540,'[1]Multi-Field'!$F$48="Drained"),BI540,IF(AND('[1]Multi-Field'!$E$48=[1]Lists!BF540,'[1]Multi-Field'!$F$48="undrained"),BH540,""))</f>
        <v/>
      </c>
      <c r="DE540" s="409" t="str">
        <f>IF(AND('[1]Multi-Field'!$E$49=[1]Lists!BF540,'[1]Multi-Field'!$F$49="Drained"),BI540,IF(AND('[1]Multi-Field'!$E$49=[1]Lists!BF540,'[1]Multi-Field'!$F$9="undrained"),BH540,""))</f>
        <v/>
      </c>
      <c r="DF540" s="409" t="str">
        <f>IF(AND('[1]Multi-Field'!$E$50=[1]Lists!BF540,'[1]Multi-Field'!$F$50="Drained"),BI540,IF(AND('[1]Multi-Field'!$E$50=[1]Lists!BF540,'[1]Multi-Field'!$F$50="undrained"),BH540,""))</f>
        <v/>
      </c>
      <c r="DG540" s="409" t="str">
        <f>IF(AND('[1]Multi-Field'!$E$51=[1]Lists!BF540,'[1]Multi-Field'!$F$51="Drained"),BI540,IF(AND('[1]Multi-Field'!$E$51=[1]Lists!BF540,'[1]Multi-Field'!$F$51="undrained"),BH540,""))</f>
        <v/>
      </c>
      <c r="DH540" s="409" t="str">
        <f>IF(AND('[1]Multi-Field'!$E$52=[1]Lists!BF540,'[1]Multi-Field'!$F$52="Drained"),BI540,IF(AND('[1]Multi-Field'!$E$52=[1]Lists!BF540,'[1]Multi-Field'!$F$52="undrained"),BH540,""))</f>
        <v/>
      </c>
      <c r="DI540" s="409" t="str">
        <f>IF(AND('[1]Multi-Field'!$E$53=[1]Lists!BF540,'[1]Multi-Field'!$F$53="Drained"),BI540,IF(AND('[1]Multi-Field'!$E$53=[1]Lists!BF540,'[1]Multi-Field'!$F$53="undrained"),BH540,""))</f>
        <v/>
      </c>
      <c r="DJ540" s="409" t="str">
        <f>IF(AND('[1]Multi-Field'!$E$54=[1]Lists!BF540,'[1]Multi-Field'!$F$54="Drained"),BI540,IF(AND('[1]Multi-Field'!$E$54=[1]Lists!BF540,'[1]Multi-Field'!$F$54="undrained"),BH540,""))</f>
        <v/>
      </c>
      <c r="DK540" s="409" t="str">
        <f>IF(AND('[1]Multi-Field'!$E$55=[1]Lists!BF540,'[1]Multi-Field'!$F$55="Drained"),BI540,IF(AND('[1]Multi-Field'!$E$55=[1]Lists!BF540,'[1]Multi-Field'!$F$55="undrained"),BH540,""))</f>
        <v/>
      </c>
      <c r="DL540" s="409" t="str">
        <f>IF(AND('[1]Multi-Field'!$E$56=[1]Lists!BF540,'[1]Multi-Field'!$F$56="Drained"),BI540,IF(AND('[1]Multi-Field'!$E$56=[1]Lists!BF540,'[1]Multi-Field'!$F$56="undrained"),BH540,""))</f>
        <v/>
      </c>
      <c r="DM540" s="409" t="str">
        <f>IF(AND('[1]Multi-Field'!$E$57=[1]Lists!BF540,'[1]Multi-Field'!$F$57="Drained"),BI540,IF(AND('[1]Multi-Field'!$E$57=[1]Lists!BF540,'[1]Multi-Field'!$F$57="undrained"),BH540,""))</f>
        <v/>
      </c>
      <c r="DN540" s="409" t="str">
        <f>IF(AND('[1]Multi-Field'!$E$58=[1]Lists!BF540,'[1]Multi-Field'!$F$58="Drained"),BI540,IF(AND('[1]Multi-Field'!$E$58=[1]Lists!BF540,'[1]Multi-Field'!$F$58="undrained"),BH540,""))</f>
        <v/>
      </c>
      <c r="DO540" s="409" t="str">
        <f>IF(AND('[1]Multi-Field'!$E$59=[1]Lists!BF540,'[1]Multi-Field'!$F$59="Drained"),BI540,IF(AND('[1]Multi-Field'!$E$59=[1]Lists!BF540,'[1]Multi-Field'!$F$59="undrained"),BH540,""))</f>
        <v/>
      </c>
      <c r="DP540" s="409" t="str">
        <f>IF(AND('[1]Multi-Field'!$E$60=[1]Lists!BF540,'[1]Multi-Field'!$F$60="Drained"),BI540,IF(AND('[1]Multi-Field'!$E$60=[1]Lists!BF540,'[1]Multi-Field'!$F$60="undrained"),BH540,""))</f>
        <v/>
      </c>
      <c r="DQ540" s="409" t="str">
        <f>IF(AND('[1]Multi-Field'!$E$61=[1]Lists!BF540,'[1]Multi-Field'!$F$61="Drained"),BI540,IF(AND('[1]Multi-Field'!$E$61=[1]Lists!BF540,'[1]Multi-Field'!$F$61="undrained"),BH540,""))</f>
        <v/>
      </c>
      <c r="DR540" s="409" t="str">
        <f>IF(AND('[1]Multi-Field'!$E$62=[1]Lists!BF540,'[1]Multi-Field'!$F$62="Drained"),BI540,IF(AND('[1]Multi-Field'!$E$62=[1]Lists!BF540,'[1]Multi-Field'!$F$62="undrained"),BH540,""))</f>
        <v/>
      </c>
      <c r="DS540" s="409" t="str">
        <f>IF(AND('[1]Multi-Field'!$E$63=[1]Lists!BF540,'[1]Multi-Field'!$F$63="Drained"),BI540,IF(AND('[1]Multi-Field'!$E$63=[1]Lists!BF540,'[1]Multi-Field'!$F$63="undrained"),BH540,""))</f>
        <v/>
      </c>
      <c r="DT540" s="409" t="str">
        <f>IF(AND('[1]Multi-Field'!$E$64=[1]Lists!BF540,'[1]Multi-Field'!$F$64="Drained"),BI540,IF(AND('[1]Multi-Field'!$E$64=[1]Lists!BF540,'[1]Multi-Field'!$F$64="undrained"),BH540,""))</f>
        <v/>
      </c>
      <c r="DU540" s="409" t="str">
        <f>IF(AND('[1]Multi-Field'!$E$65=[1]Lists!BF540,'[1]Multi-Field'!$F$65="Drained"),BI540,IF(AND('[1]Multi-Field'!$E$65=[1]Lists!BF540,'[1]Multi-Field'!$F$65="undrained"),BH540,""))</f>
        <v/>
      </c>
      <c r="DV540" s="409" t="str">
        <f>IF(AND('[1]Multi-Field'!$E$66=[1]Lists!BF540,'[1]Multi-Field'!$F$66="Drained"),BI540,IF(AND('[1]Multi-Field'!$E$66=[1]Lists!BF540,'[1]Multi-Field'!$F$66="undrained"),BH540,""))</f>
        <v/>
      </c>
      <c r="DW540" s="409" t="str">
        <f>IF(AND('[1]Multi-Field'!$E$67=[1]Lists!BF540,'[1]Multi-Field'!$F$67="Drained"),BI540,IF(AND('[1]Multi-Field'!$E$67=[1]Lists!BF540,'[1]Multi-Field'!$F$67="undrained"),BH540,""))</f>
        <v/>
      </c>
      <c r="DX540" s="409" t="str">
        <f>IF(AND('[1]Multi-Field'!$E$68=[1]Lists!BF540,'[1]Multi-Field'!$F$68="Drained"),BI540,IF(AND('[1]Multi-Field'!$E$68=[1]Lists!BF540,'[1]Multi-Field'!$F$68="undrained"),BH540,""))</f>
        <v/>
      </c>
      <c r="DY540" s="409" t="str">
        <f>IF(AND('[1]Multi-Field'!$E$69=[1]Lists!BF540,'[1]Multi-Field'!$F$69="Drained"),BI540,IF(AND('[1]Multi-Field'!$E$69=[1]Lists!BF540,'[1]Multi-Field'!$F$69="undrained"),BH540,""))</f>
        <v/>
      </c>
      <c r="DZ540" s="409" t="str">
        <f>IF(AND('[1]Multi-Field'!$E$70=[1]Lists!BF540,'[1]Multi-Field'!$F$70="Drained"),BI540,IF(AND('[1]Multi-Field'!$E$70=[1]Lists!BF540,'[1]Multi-Field'!$F$70="undrained"),BH540,""))</f>
        <v/>
      </c>
      <c r="EA540" s="409" t="str">
        <f>IF(AND('[1]Multi-Field'!$E$71=[1]Lists!BF540,'[1]Multi-Field'!$F$71="Drained"),BI540,IF(AND('[1]Multi-Field'!$E$71=[1]Lists!BF540,'[1]Multi-Field'!$F$71="undrained"),BH540,""))</f>
        <v/>
      </c>
      <c r="EB540" s="409" t="str">
        <f>IF(AND('[1]Multi-Field'!$E$72=[1]Lists!BF540,'[1]Multi-Field'!$F$72="Drained"),BI540,IF(AND('[1]Multi-Field'!$E$72=[1]Lists!BF540,'[1]Multi-Field'!$F$72="undrained"),BH540,""))</f>
        <v/>
      </c>
      <c r="EC540" s="409" t="str">
        <f>IF(AND('[1]Multi-Field'!$E$73=[1]Lists!BF540,'[1]Multi-Field'!$F$73="Drained"),BI540,IF(AND('[1]Multi-Field'!$E$73=[1]Lists!BF540,'[1]Multi-Field'!$F$73="undrained"),BH540,""))</f>
        <v/>
      </c>
      <c r="ED540" s="409" t="str">
        <f>IF(AND('[1]Multi-Field'!$E$74=[1]Lists!BF540,'[1]Multi-Field'!$F$74="Drained"),BI540,IF(AND('[1]Multi-Field'!$E$74=[1]Lists!BF540,'[1]Multi-Field'!$F$74="undrained"),BH540,""))</f>
        <v/>
      </c>
      <c r="EE540" s="409" t="str">
        <f>IF(AND('[1]Multi-Field'!$E$75=[1]Lists!BF540,'[1]Multi-Field'!$F$75="Drained"),BI540,IF(AND('[1]Multi-Field'!$E$75=[1]Lists!BF540,'[1]Multi-Field'!$F$75="undrained"),BH540,""))</f>
        <v/>
      </c>
      <c r="EF540" s="409" t="str">
        <f>IF(AND('[1]Multi-Field'!$E$76=[1]Lists!BF540,'[1]Multi-Field'!$F$76="Drained"),BI540,IF(AND('[1]Multi-Field'!$E$76=[1]Lists!BF540,'[1]Multi-Field'!$F$6="undrained"),BH540,""))</f>
        <v/>
      </c>
      <c r="EG540" s="409" t="str">
        <f>IF(AND('[1]Multi-Field'!$E$77=[1]Lists!BF540,'[1]Multi-Field'!$F$77="Drained"),BI540,IF(AND('[1]Multi-Field'!$E$77=[1]Lists!BF540,'[1]Multi-Field'!$F$77="undrained"),BH540,""))</f>
        <v/>
      </c>
      <c r="EH540" s="409" t="str">
        <f>IF(AND('[1]Multi-Field'!$E$78=[1]Lists!BF540,'[1]Multi-Field'!$F$78="Drained"),BI540,IF(AND('[1]Multi-Field'!$E$78=[1]Lists!BF540,'[1]Multi-Field'!$F$78="undrained"),BH540,""))</f>
        <v/>
      </c>
      <c r="EI540" s="409" t="str">
        <f>IF(AND('[1]Multi-Field'!$E$79=[1]Lists!BF540,'[1]Multi-Field'!$F$79="Drained"),BI540,IF(AND('[1]Multi-Field'!$E$79=[1]Lists!BF540,'[1]Multi-Field'!$F$79="undrained"),BH540,""))</f>
        <v/>
      </c>
      <c r="EJ540" s="409" t="str">
        <f>IF(AND('[1]Multi-Field'!$E$80=[1]Lists!BF540,'[1]Multi-Field'!$F$80="Drained"),BI540,IF(AND('[1]Multi-Field'!$E$80=[1]Lists!BF540,'[1]Multi-Field'!$F$80="undrained"),BH540,""))</f>
        <v/>
      </c>
      <c r="EK540" s="409" t="str">
        <f>IF(AND('[1]Multi-Field'!$E$81=[1]Lists!BF540,'[1]Multi-Field'!$F$81="Drained"),BI540,IF(AND('[1]Multi-Field'!$E$81=[1]Lists!BF540,'[1]Multi-Field'!$F$81="undrained"),BH540,""))</f>
        <v/>
      </c>
      <c r="EL540" s="409" t="str">
        <f>IF(AND('[1]Multi-Field'!$E$82=[1]Lists!BF540,'[1]Multi-Field'!$F$82="Drained"),BI540,IF(AND('[1]Multi-Field'!$E$82=[1]Lists!BF540,'[1]Multi-Field'!$F$82="undrained"),BH540,""))</f>
        <v/>
      </c>
      <c r="EM540" s="409" t="str">
        <f>IF(AND('[1]Multi-Field'!$E$83=[1]Lists!BF540,'[1]Multi-Field'!$F$83="Drained"),BI540,IF(AND('[1]Multi-Field'!$E$83=[1]Lists!BF540,'[1]Multi-Field'!$F$83="undrained"),BH540,""))</f>
        <v/>
      </c>
      <c r="EN540" s="409" t="str">
        <f>IF(AND('[1]Multi-Field'!$E$84=[1]Lists!BF540,'[1]Multi-Field'!$F$84="Drained"),BI540,IF(AND('[1]Multi-Field'!$E$84=[1]Lists!BF540,'[1]Multi-Field'!$F$84="undrained"),BH540,""))</f>
        <v/>
      </c>
      <c r="EO540" s="409" t="str">
        <f>IF(AND('[1]Multi-Field'!$E$85=[1]Lists!BF540,'[1]Multi-Field'!$F$85="Drained"),BI540,IF(AND('[1]Multi-Field'!$E$85=[1]Lists!BF540,'[1]Multi-Field'!$F$85="undrained"),BH540,""))</f>
        <v/>
      </c>
      <c r="EP540" s="409" t="str">
        <f>IF(AND('[1]Multi-Field'!$E$86=[1]Lists!BF540,'[1]Multi-Field'!$F$86="Drained"),BI540,IF(AND('[1]Multi-Field'!$E$86=[1]Lists!BF540,'[1]Multi-Field'!$F$86="undrained"),BH540,""))</f>
        <v/>
      </c>
      <c r="EQ540" s="409" t="str">
        <f>IF(AND('[1]Multi-Field'!$E$87=[1]Lists!BF540,'[1]Multi-Field'!$F$87="Drained"),BI540,IF(AND('[1]Multi-Field'!$E$87=[1]Lists!BF540,'[1]Multi-Field'!$F$87="undrained"),BH540,""))</f>
        <v/>
      </c>
      <c r="ER540" s="409" t="str">
        <f>IF(AND('[1]Multi-Field'!$E$88=[1]Lists!BF540,'[1]Multi-Field'!$F$88="Drained"),BI540,IF(AND('[1]Multi-Field'!$E$88=[1]Lists!BF540,'[1]Multi-Field'!$F$88="undrained"),BH540,""))</f>
        <v/>
      </c>
      <c r="ES540" s="409" t="str">
        <f>IF(AND('[1]Multi-Field'!$E$89=[1]Lists!BF540,'[1]Multi-Field'!$F$89="Drained"),BI540,IF(AND('[1]Multi-Field'!$E$89=[1]Lists!BF540,'[1]Multi-Field'!$F$89="undrained"),BH540,""))</f>
        <v/>
      </c>
      <c r="ET540" s="409" t="str">
        <f>IF(AND('[1]Multi-Field'!$E$90=[1]Lists!BF540,'[1]Multi-Field'!$F$90="Drained"),BI540,IF(AND('[1]Multi-Field'!$E$90=[1]Lists!BF540,'[1]Multi-Field'!$F$90="undrained"),BH540,""))</f>
        <v/>
      </c>
      <c r="EU540" s="409" t="str">
        <f>IF(AND('[1]Multi-Field'!$E$91=[1]Lists!BF540,'[1]Multi-Field'!$F$91="Drained"),BI540,IF(AND('[1]Multi-Field'!$E$91=[1]Lists!BF540,'[1]Multi-Field'!$F$91="undrained"),BH540,""))</f>
        <v/>
      </c>
      <c r="EV540" s="409" t="str">
        <f>IF(AND('[1]Multi-Field'!$E$92=[1]Lists!BF540,'[1]Multi-Field'!$F$92="Drained"),BI540,IF(AND('[1]Multi-Field'!$E$92=[1]Lists!BF540,'[1]Multi-Field'!$F$92="undrained"),BH540,""))</f>
        <v/>
      </c>
      <c r="EW540" s="409" t="str">
        <f>IF(AND('[1]Multi-Field'!$E$93=[1]Lists!BF540,'[1]Multi-Field'!$F$93="Drained"),BI540,IF(AND('[1]Multi-Field'!$E$93=[1]Lists!BF540,'[1]Multi-Field'!$F$93="undrained"),BH540,""))</f>
        <v/>
      </c>
      <c r="EX540" s="409" t="str">
        <f>IF(AND('[1]Multi-Field'!$E$94=[1]Lists!BF540,'[1]Multi-Field'!$F$94="Drained"),BI540,IF(AND('[1]Multi-Field'!$E$94=[1]Lists!BF540,'[1]Multi-Field'!$F$94="undrained"),BH540,""))</f>
        <v/>
      </c>
      <c r="EY540" s="409" t="str">
        <f>IF(AND('[1]Multi-Field'!$E$95=[1]Lists!BF540,'[1]Multi-Field'!$F$95="Drained"),BI540,IF(AND('[1]Multi-Field'!$E$95=[1]Lists!BF540,'[1]Multi-Field'!$F$95="undrained"),BH540,""))</f>
        <v/>
      </c>
      <c r="EZ540" s="409" t="str">
        <f>IF(AND('[1]Multi-Field'!$E$96=[1]Lists!BF540,'[1]Multi-Field'!$F$96="Drained"),BI540,IF(AND('[1]Multi-Field'!$E$96=[1]Lists!BF540,'[1]Multi-Field'!$F$96="undrained"),BH540,""))</f>
        <v/>
      </c>
      <c r="FA540" s="409" t="str">
        <f>IF(AND('[1]Multi-Field'!$E$97=[1]Lists!BF540,'[1]Multi-Field'!$F$97="Drained"),BI540,IF(AND('[1]Multi-Field'!$E$97=[1]Lists!BF540,'[1]Multi-Field'!$F$97="undrained"),BH540,""))</f>
        <v/>
      </c>
      <c r="FB540" s="409" t="str">
        <f>IF(AND('[1]Multi-Field'!$E$98=[1]Lists!BF540,'[1]Multi-Field'!$F$98="Drained"),BI540,IF(AND('[1]Multi-Field'!$E$98=[1]Lists!BF540,'[1]Multi-Field'!$F$98="undrained"),BH540,""))</f>
        <v/>
      </c>
      <c r="FC540" s="409" t="str">
        <f>IF(AND('[1]Multi-Field'!$E$99=[1]Lists!BF540,'[1]Multi-Field'!$F$99="Drained"),BI540,IF(AND('[1]Multi-Field'!$E$99=[1]Lists!BF540,'[1]Multi-Field'!$F$99="undrained"),BH540,""))</f>
        <v/>
      </c>
      <c r="FD540" s="409" t="str">
        <f>IF(AND('[1]Multi-Field'!$E$100=[1]Lists!BF540,'[1]Multi-Field'!$F$100="Drained"),BI540,IF(AND('[1]Multi-Field'!$E$100=[1]Lists!BF540,'[1]Multi-Field'!$F$100="undrained"),BH540,""))</f>
        <v/>
      </c>
      <c r="FE540" s="409" t="str">
        <f>IF(AND('[1]Multi-Field'!$E$101=[1]Lists!BF540,'[1]Multi-Field'!$F$101="Drained"),BI540,IF(AND('[1]Multi-Field'!$E$101=[1]Lists!BF540,'[1]Multi-Field'!$F$101="undrained"),BH540,""))</f>
        <v/>
      </c>
      <c r="FF540" s="409" t="str">
        <f>IF(AND('[1]Multi-Field'!$E$102=[1]Lists!BF540,'[1]Multi-Field'!$F$102="Drained"),BI540,IF(AND('[1]Multi-Field'!$E$102=[1]Lists!BF540,'[1]Multi-Field'!$F$102="undrained"),BH540,""))</f>
        <v/>
      </c>
      <c r="FG540" s="409" t="str">
        <f>IF(AND('[1]Multi-Field'!$E$103=[1]Lists!BF540,'[1]Multi-Field'!$F$103="Drained"),BI540,IF(AND('[1]Multi-Field'!$E$103=[1]Lists!BF540,'[1]Multi-Field'!$F$103="undrained"),BH540,""))</f>
        <v/>
      </c>
      <c r="FH540" s="409" t="str">
        <f>IF(AND('[1]Multi-Field'!$E$104=[1]Lists!BF540,'[1]Multi-Field'!$F$104="Drained"),BI540,IF(AND('[1]Multi-Field'!$E$104=[1]Lists!BF540,'[1]Multi-Field'!$F$104="undrained"),BH540,""))</f>
        <v/>
      </c>
      <c r="FI540" s="409" t="str">
        <f>IF(AND('[1]Multi-Field'!$E$105=[1]Lists!BF540,'[1]Multi-Field'!$F$105="Drained"),BI540,IF(AND('[1]Multi-Field'!$E$105=[1]Lists!BF540,'[1]Multi-Field'!$F$105="undrained"),BH540,""))</f>
        <v/>
      </c>
      <c r="FJ540" s="409" t="str">
        <f>IF(AND('[1]Multi-Field'!$E$106=[1]Lists!BF540,'[1]Multi-Field'!$F$106="Drained"),BI540,IF(AND('[1]Multi-Field'!$E$106=[1]Lists!BF540,'[1]Multi-Field'!$F$106="undrained"),BH540,""))</f>
        <v/>
      </c>
      <c r="FK540" s="409" t="str">
        <f>IF(AND('[1]Multi-Field'!$E$107=[1]Lists!BF540,'[1]Multi-Field'!$F$107="Drained"),BI540,IF(AND('[1]Multi-Field'!$E$107=[1]Lists!BF540,'[1]Multi-Field'!$F$107="undrained"),BH540,""))</f>
        <v/>
      </c>
      <c r="FL540" s="409" t="str">
        <f>IF(AND('[1]Multi-Field'!$E$108=[1]Lists!BF540,'[1]Multi-Field'!$F$108="Drained"),BI540,IF(AND('[1]Multi-Field'!$E$108=[1]Lists!BF540,'[1]Multi-Field'!$F$108="undrained"),BH540,""))</f>
        <v/>
      </c>
      <c r="FM540" s="409" t="str">
        <f>IF(AND('[1]Multi-Field'!$E$109=[1]Lists!BF540,'[1]Multi-Field'!$F$109="Drained"),BI540,IF(AND('[1]Multi-Field'!$E$109=[1]Lists!BF540,'[1]Multi-Field'!$F$109="undrained"),BH540,""))</f>
        <v/>
      </c>
      <c r="FN540" s="409" t="str">
        <f>IF(AND('[1]Multi-Field'!$E$110=[1]Lists!BF540,'[1]Multi-Field'!$F$110="Drained"),BI540,IF(AND('[1]Multi-Field'!$E$110=[1]Lists!BF540,'[1]Multi-Field'!$F$110="undrained"),BH540,""))</f>
        <v/>
      </c>
      <c r="FO540" s="409" t="str">
        <f>IF(AND('[1]Multi-Field'!$E$111=[1]Lists!BF540,'[1]Multi-Field'!$F$111="Drained"),BI540,IF(AND('[1]Multi-Field'!$E$111=[1]Lists!BF540,'[1]Multi-Field'!$F$111="undrained"),BH540,""))</f>
        <v/>
      </c>
      <c r="FP540" s="409" t="str">
        <f>IF(AND('[1]Multi-Field'!$E$112=[1]Lists!BF540,'[1]Multi-Field'!$F$112="Drained"),BI540,IF(AND('[1]Multi-Field'!$E$112=[1]Lists!BF540,'[1]Multi-Field'!$F$112="undrained"),BH540,""))</f>
        <v/>
      </c>
      <c r="FQ540" s="409" t="str">
        <f>IF(AND('[1]Multi-Field'!$E$113=[1]Lists!BF540,'[1]Multi-Field'!$F$113="Drained"),BI540,IF(AND('[1]Multi-Field'!$E$113=[1]Lists!BF540,'[1]Multi-Field'!$F$113="undrained"),BH540,""))</f>
        <v/>
      </c>
      <c r="FR540" s="409" t="str">
        <f>IF(AND('[1]Multi-Field'!$E$114=[1]Lists!BF540,'[1]Multi-Field'!$F$114="Drained"),BI540,IF(AND('[1]Multi-Field'!$E$114=[1]Lists!BF540,'[1]Multi-Field'!$F$114="undrained"),BH540,""))</f>
        <v/>
      </c>
      <c r="FS540" s="409" t="str">
        <f>IF(AND('[1]Multi-Field'!$E$115=[1]Lists!BF540,'[1]Multi-Field'!$F$115="Drained"),BI540,IF(AND('[1]Multi-Field'!$E$115=[1]Lists!BF540,'[1]Multi-Field'!$F$115="undrained"),BH540,""))</f>
        <v/>
      </c>
      <c r="FT540" s="409" t="str">
        <f>IF(AND('[1]Multi-Field'!$E$116=[1]Lists!BF540,'[1]Multi-Field'!$F$116="Drained"),BI540,IF(AND('[1]Multi-Field'!$E$116=[1]Lists!BF540,'[1]Multi-Field'!$F$116="undrained"),BH540,""))</f>
        <v/>
      </c>
      <c r="FU540" s="409" t="str">
        <f>IF(AND('[1]Multi-Field'!$E$117=[1]Lists!BF540,'[1]Multi-Field'!$F$117="Drained"),BI540,IF(AND('[1]Multi-Field'!$E$117=[1]Lists!BF540,'[1]Multi-Field'!$F$117="undrained"),BH540,""))</f>
        <v/>
      </c>
      <c r="FV540" s="409" t="str">
        <f>IF(AND('[1]Multi-Field'!$E$118=[1]Lists!BF540,'[1]Multi-Field'!$F$118="Drained"),BI540,IF(AND('[1]Multi-Field'!$E$118=[1]Lists!BF540,'[1]Multi-Field'!$F$118="undrained"),BH540,""))</f>
        <v/>
      </c>
      <c r="FW540" s="409" t="str">
        <f>IF(AND('[1]Multi-Field'!$E$119=[1]Lists!BF540,'[1]Multi-Field'!$F$119="Drained"),BI540,IF(AND('[1]Multi-Field'!$E$119=[1]Lists!BF540,'[1]Multi-Field'!$F$119="undrained"),BH540,""))</f>
        <v/>
      </c>
      <c r="FX540" s="409" t="str">
        <f>IF(AND('[1]Multi-Field'!$E$120=[1]Lists!BF540,'[1]Multi-Field'!$F$120="Drained"),BI540,IF(AND('[1]Multi-Field'!$E$120=[1]Lists!BF540,'[1]Multi-Field'!$F$120="undrained"),BH540,""))</f>
        <v/>
      </c>
    </row>
    <row r="541" spans="1:180" ht="13.5" customHeight="1" thickBot="1">
      <c r="A541" s="7" t="s">
        <v>627</v>
      </c>
      <c r="B541" s="7"/>
      <c r="C541" s="7"/>
      <c r="D541" s="8">
        <v>75</v>
      </c>
      <c r="E541" s="8">
        <f t="shared" si="74"/>
        <v>75</v>
      </c>
      <c r="F541" s="8">
        <f t="shared" si="75"/>
        <v>75</v>
      </c>
      <c r="G541" s="8">
        <v>75</v>
      </c>
      <c r="H541" s="8">
        <v>75</v>
      </c>
      <c r="I541" s="8">
        <f t="shared" si="78"/>
        <v>75</v>
      </c>
      <c r="J541" s="8">
        <f t="shared" si="79"/>
        <v>75</v>
      </c>
      <c r="K541" s="8">
        <v>75</v>
      </c>
      <c r="L541" s="8">
        <v>90</v>
      </c>
      <c r="M541" s="8">
        <f t="shared" si="76"/>
        <v>90</v>
      </c>
      <c r="N541" s="8">
        <f t="shared" si="77"/>
        <v>90</v>
      </c>
      <c r="O541" s="8">
        <v>90</v>
      </c>
      <c r="P541" s="391"/>
      <c r="Q541" s="85"/>
      <c r="R541" s="397"/>
      <c r="S541" s="395" t="str">
        <f t="shared" si="80"/>
        <v/>
      </c>
      <c r="T541" s="397"/>
      <c r="U541" s="398"/>
      <c r="BF541" s="411" t="s">
        <v>1704</v>
      </c>
      <c r="BG541" s="412">
        <v>3</v>
      </c>
      <c r="BH541" s="412">
        <v>4</v>
      </c>
      <c r="BI541" s="412">
        <v>4</v>
      </c>
      <c r="BJ541" s="409" t="e">
        <f>IF(AND('[1]Single Field'!#REF!=[1]Lists!BF541,'[1]Single Field'!#REF!="Drained"),"x",IF(AND('[1]Single Field'!#REF!=[1]Lists!BF541,'[1]Single Field'!#REF!="Undrained"),O,""))</f>
        <v>#REF!</v>
      </c>
      <c r="BK541" s="409" t="str">
        <f>IF(AND('[1]Multi-Field'!$E$3=[1]Lists!BF541,'[1]Multi-Field'!$F$3="Drained"),BI541,IF(AND('[1]Multi-Field'!$E$3=BF541,'[1]Multi-Field'!$F$3="undrained"),BH541,""))</f>
        <v/>
      </c>
      <c r="BL541" s="409" t="str">
        <f>IF(AND('[1]Multi-Field'!$E$4=BF541,'[1]Multi-Field'!$F$4="Drained"),BI541,IF(AND('[1]Multi-Field'!$E$4=BF541,'[1]Multi-Field'!$F$4="undrained"),BH541,""))</f>
        <v/>
      </c>
      <c r="BM541" s="409" t="str">
        <f>IF(AND('[1]Multi-Field'!$E$5=BF541,'[1]Multi-Field'!$F$5="Drained"),BI541,IF(AND('[1]Multi-Field'!$E$5=BF541,'[1]Multi-Field'!$F$5="undrained"),BH541,""))</f>
        <v/>
      </c>
      <c r="BN541" s="409" t="str">
        <f>IF(AND('[1]Multi-Field'!$E$6=BF541,'[1]Multi-Field'!$F$6="Drained"),BI541,IF(AND('[1]Multi-Field'!$E$6=BF541,'[1]Multi-Field'!$F$6="undrained"),BH541,""))</f>
        <v/>
      </c>
      <c r="BO541" s="409" t="str">
        <f>IF(AND('[1]Multi-Field'!$E$7=BF541,'[1]Multi-Field'!$F$7="Drained"),BI541,IF(AND('[1]Multi-Field'!$E$7=BF541,'[1]Multi-Field'!$F$7="undrained"),BH541,""))</f>
        <v/>
      </c>
      <c r="BP541" s="409" t="str">
        <f>IF(AND('[1]Multi-Field'!$E$8=BF541,'[1]Multi-Field'!$F$8="Drained"),BI541,IF(AND('[1]Multi-Field'!$E$8=BF541,'[1]Multi-Field'!$F$8="undrained"),BH541,""))</f>
        <v/>
      </c>
      <c r="BQ541" s="409" t="str">
        <f>IF(AND('[1]Multi-Field'!$E$9=BF541,'[1]Multi-Field'!$F$9="Drained"),BI541,IF(AND('[1]Multi-Field'!$E$9=BF541,'[1]Multi-Field'!$F$9="undrained"),BH541,""))</f>
        <v/>
      </c>
      <c r="BR541" s="409" t="str">
        <f>IF(AND('[1]Multi-Field'!$E$10=BF541,'[1]Multi-Field'!$F$10="Drained"),BI541,IF(AND('[1]Multi-Field'!$E$10=BF541,'[1]Multi-Field'!$F$10="undrained"),BH541,""))</f>
        <v/>
      </c>
      <c r="BS541" s="409" t="str">
        <f>IF(AND('[1]Multi-Field'!$E$11=BF541,'[1]Multi-Field'!$F$11="Drained"),BI541,IF(AND('[1]Multi-Field'!$E$11=BF541,'[1]Multi-Field'!$F$11="undrained"),BH541,""))</f>
        <v/>
      </c>
      <c r="BT541" s="409" t="str">
        <f>IF(AND('[1]Multi-Field'!$E$12=BF541,'[1]Multi-Field'!$F$12="Drained"),BI541,IF(AND('[1]Multi-Field'!$E$12=BF541,'[1]Multi-Field'!$F$12="undrained"),BH541,""))</f>
        <v/>
      </c>
      <c r="BU541" s="409" t="str">
        <f>IF(AND('[1]Multi-Field'!$E$13=BF541,'[1]Multi-Field'!$F$13="Drained"),BI541,IF(AND('[1]Multi-Field'!$E$3=BF541,'[1]Multi-Field'!$F$13="undrained"),BH541,""))</f>
        <v/>
      </c>
      <c r="BV541" s="409" t="str">
        <f>IF(AND('[1]Multi-Field'!$E$14=BF541,'[1]Multi-Field'!$F$14="Drained"),BI541,IF(AND('[1]Multi-Field'!$E$14=BF541,'[1]Multi-Field'!$F$14="undrained"),BH541,""))</f>
        <v/>
      </c>
      <c r="BW541" s="409" t="str">
        <f>IF(AND('[1]Multi-Field'!$E$15=BF541,'[1]Multi-Field'!$F$15="Drained"),BI541,IF(AND('[1]Multi-Field'!$E$15=BF541,'[1]Multi-Field'!$F$15="undrained"),BH541,""))</f>
        <v/>
      </c>
      <c r="BX541" s="409" t="str">
        <f>IF(AND('[1]Multi-Field'!$E$16=[1]Lists!BF541,'[1]Multi-Field'!$F$16="Drained"),BI541,IF(AND('[1]Multi-Field'!$E$16=[1]Lists!BF541,'[1]Multi-Field'!$F$16="undrained"),BH541,""))</f>
        <v/>
      </c>
      <c r="BY541" s="409" t="str">
        <f>IF(AND('[1]Multi-Field'!$E$17=[1]Lists!BF541,'[1]Multi-Field'!$F$17="Drained"),BI541,IF(AND('[1]Multi-Field'!$E$17=[1]Lists!BF541,'[1]Multi-Field'!$F$17="undrained"),BH541,""))</f>
        <v/>
      </c>
      <c r="BZ541" s="409" t="str">
        <f>IF(AND('[1]Multi-Field'!$E$18=[1]Lists!BF541,'[1]Multi-Field'!$F$18="Drained"),BI541,IF(AND('[1]Multi-Field'!$E$18=[1]Lists!BF541,'[1]Multi-Field'!$F$18="undrained"),BH541,""))</f>
        <v/>
      </c>
      <c r="CA541" s="409" t="str">
        <f>IF(AND('[1]Multi-Field'!$E$19=[1]Lists!BF541,'[1]Multi-Field'!$F$19="Drained"),BI541,IF(AND('[1]Multi-Field'!$E$19=[1]Lists!BF541,'[1]Multi-Field'!$F$19="undrained"),BH541,""))</f>
        <v/>
      </c>
      <c r="CB541" s="409" t="str">
        <f>IF(AND('[1]Multi-Field'!$E$20=[1]Lists!BF541,'[1]Multi-Field'!$F$20="Drained"),BI541,IF(AND('[1]Multi-Field'!$E$20=[1]Lists!BF541,'[1]Multi-Field'!$F$20="undrained"),BH541,""))</f>
        <v/>
      </c>
      <c r="CC541" s="409" t="str">
        <f>IF(AND('[1]Multi-Field'!$E$21=[1]Lists!BF541,'[1]Multi-Field'!$F$21="Drained"),BI541,IF(AND('[1]Multi-Field'!$E$21=[1]Lists!BF541,'[1]Multi-Field'!$F$21="undrained"),BH541,""))</f>
        <v/>
      </c>
      <c r="CD541" s="409" t="str">
        <f>IF(AND('[1]Multi-Field'!$E$22=[1]Lists!BF541,'[1]Multi-Field'!$F$22="Drained"),BI541,IF(AND('[1]Multi-Field'!$E$22=[1]Lists!BF541,'[1]Multi-Field'!$F$22="undrained"),BH541,""))</f>
        <v/>
      </c>
      <c r="CE541" s="409" t="str">
        <f>IF(AND('[1]Multi-Field'!$E$23=[1]Lists!BF541,'[1]Multi-Field'!$F$23="Drained"),BI541,IF(AND('[1]Multi-Field'!$E$23=[1]Lists!BF541,'[1]Multi-Field'!$F$23="undrained"),BH541,""))</f>
        <v/>
      </c>
      <c r="CF541" s="409" t="str">
        <f>IF(AND('[1]Multi-Field'!$E$24=[1]Lists!BF541,'[1]Multi-Field'!$F$24="Drained"),BI541,IF(AND('[1]Multi-Field'!$E$24=[1]Lists!BF541,'[1]Multi-Field'!$F$24="undrained"),BH541,""))</f>
        <v/>
      </c>
      <c r="CG541" s="409" t="str">
        <f>IF(AND('[1]Multi-Field'!$E$25=[1]Lists!BF541,'[1]Multi-Field'!$F$25="Drained"),BI541,IF(AND('[1]Multi-Field'!$E$25=[1]Lists!BF541,'[1]Multi-Field'!$F$25="undrained"),BH541,""))</f>
        <v/>
      </c>
      <c r="CH541" s="409" t="str">
        <f>IF(AND('[1]Multi-Field'!$E$26=[1]Lists!BF541,'[1]Multi-Field'!$F$26="Drained"),BI541,IF(AND('[1]Multi-Field'!$E$26=[1]Lists!BF541,'[1]Multi-Field'!$F$26="undrained"),BH541,""))</f>
        <v/>
      </c>
      <c r="CI541" s="409" t="str">
        <f>IF(AND('[1]Multi-Field'!$E$27=[1]Lists!BF541,'[1]Multi-Field'!$F$27="Drained"),BI541,IF(AND('[1]Multi-Field'!$E$27=[1]Lists!BF541,'[1]Multi-Field'!$F$27="undrained"),BH541,""))</f>
        <v/>
      </c>
      <c r="CJ541" s="409" t="str">
        <f>IF(AND('[1]Multi-Field'!$E$28=[1]Lists!BF541,'[1]Multi-Field'!$F$28="Drained"),BI541,IF(AND('[1]Multi-Field'!$E$28=[1]Lists!BF541,'[1]Multi-Field'!$F$28="undrained"),BH541,""))</f>
        <v/>
      </c>
      <c r="CK541" s="409" t="str">
        <f>IF(AND('[1]Multi-Field'!$E$29=[1]Lists!BF541,'[1]Multi-Field'!$F$29="Drained"),BI541,IF(AND('[1]Multi-Field'!$E$29=[1]Lists!BF541,'[1]Multi-Field'!$F$29="undrained"),BH541,""))</f>
        <v/>
      </c>
      <c r="CL541" s="409" t="str">
        <f>IF(AND('[1]Multi-Field'!$E$30=[1]Lists!BF541,'[1]Multi-Field'!$F$30="Drained"),BI541,IF(AND('[1]Multi-Field'!$E$30=[1]Lists!BF541,'[1]Multi-Field'!$F$30="undrained"),BH541,""))</f>
        <v/>
      </c>
      <c r="CM541" s="409" t="str">
        <f>IF(AND('[1]Multi-Field'!$E$31=[1]Lists!BF541,'[1]Multi-Field'!$F$31="Drained"),BI541,IF(AND('[1]Multi-Field'!$E$31=[1]Lists!BF541,'[1]Multi-Field'!$F$31="undrained"),BH541,""))</f>
        <v/>
      </c>
      <c r="CN541" s="409" t="str">
        <f>IF(AND('[1]Multi-Field'!$E$32=[1]Lists!BF541,'[1]Multi-Field'!$F$32="Drained"),BI541,IF(AND('[1]Multi-Field'!$E$32=[1]Lists!BF541,'[1]Multi-Field'!$F$32="undrained"),BH541,""))</f>
        <v/>
      </c>
      <c r="CO541" s="409" t="str">
        <f>IF(AND('[1]Multi-Field'!$E$33=[1]Lists!BF541,'[1]Multi-Field'!$F$33="Drained"),BI541,IF(AND('[1]Multi-Field'!$E$33=[1]Lists!BF541,'[1]Multi-Field'!$F$33="undrained"),BH541,""))</f>
        <v/>
      </c>
      <c r="CP541" s="409" t="str">
        <f>IF(AND('[1]Multi-Field'!$E$34=[1]Lists!BF541,'[1]Multi-Field'!$F$34="Drained"),BI541,IF(AND('[1]Multi-Field'!$E$34=[1]Lists!BF541,'[1]Multi-Field'!$F$34="undrained"),BH541,""))</f>
        <v/>
      </c>
      <c r="CQ541" s="409" t="str">
        <f>IF(AND('[1]Multi-Field'!$E$35=[1]Lists!BF541,'[1]Multi-Field'!$F$35="Drained"),BI541,IF(AND('[1]Multi-Field'!$E$35=[1]Lists!BF541,'[1]Multi-Field'!$F$35="undrained"),BH541,""))</f>
        <v/>
      </c>
      <c r="CR541" s="409" t="str">
        <f>IF(AND('[1]Multi-Field'!$E$36=[1]Lists!BF541,'[1]Multi-Field'!$F$36="Drained"),BI541,IF(AND('[1]Multi-Field'!$E$36=[1]Lists!BF541,'[1]Multi-Field'!$F$36="undrained"),BH541,""))</f>
        <v/>
      </c>
      <c r="CS541" s="409" t="str">
        <f>IF(AND('[1]Multi-Field'!$E$37=[1]Lists!BF541,'[1]Multi-Field'!$F$37="Drained"),BI541,IF(AND('[1]Multi-Field'!$E$37=[1]Lists!BF541,'[1]Multi-Field'!$F$37="undrained"),BH541,""))</f>
        <v/>
      </c>
      <c r="CT541" s="409" t="str">
        <f>IF(AND('[1]Multi-Field'!$E$38=[1]Lists!BF541,'[1]Multi-Field'!$F$38="Drained"),BI541,IF(AND('[1]Multi-Field'!$E$38=[1]Lists!BF541,'[1]Multi-Field'!$F$38="undrained"),BH541,""))</f>
        <v/>
      </c>
      <c r="CU541" s="409" t="str">
        <f>IF(AND('[1]Multi-Field'!$E$39=[1]Lists!BF541,'[1]Multi-Field'!$F$39="Drained"),BI541,IF(AND('[1]Multi-Field'!$E$39=[1]Lists!BF541,'[1]Multi-Field'!$F$39="undrained"),BH541,""))</f>
        <v/>
      </c>
      <c r="CV541" s="409" t="str">
        <f>IF(AND('[1]Multi-Field'!$E$40=[1]Lists!BF541,'[1]Multi-Field'!$F$40="Drained"),BI541,IF(AND('[1]Multi-Field'!$E$40=[1]Lists!BF541,'[1]Multi-Field'!$F$40="undrained"),BH541,""))</f>
        <v/>
      </c>
      <c r="CW541" s="409" t="str">
        <f>IF(AND('[1]Multi-Field'!$E$41=[1]Lists!BF541,'[1]Multi-Field'!$F$40="Drained"),BI541,IF(AND('[1]Multi-Field'!$E$40=[1]Lists!BF541,'[1]Multi-Field'!$F$40="undrained"),BH541,""))</f>
        <v/>
      </c>
      <c r="CX541" s="409" t="str">
        <f>IF(AND('[1]Multi-Field'!$E$42=[1]Lists!BF541,'[1]Multi-Field'!$F$42="Drained"),BI541,IF(AND('[1]Multi-Field'!$E$42=[1]Lists!BF541,'[1]Multi-Field'!$F$42="undrained"),BH541,""))</f>
        <v/>
      </c>
      <c r="CY541" s="409" t="str">
        <f>IF(AND('[1]Multi-Field'!$E$43=[1]Lists!BF541,'[1]Multi-Field'!$F$43="Drained"),BI541,IF(AND('[1]Multi-Field'!$E$43=[1]Lists!BF541,'[1]Multi-Field'!$F$43="undrained"),BH541,""))</f>
        <v/>
      </c>
      <c r="CZ541" s="409" t="str">
        <f>IF(AND('[1]Multi-Field'!$E$44=[1]Lists!BF541,'[1]Multi-Field'!$F$44="Drained"),BI541,IF(AND('[1]Multi-Field'!$E$44=[1]Lists!BF541,'[1]Multi-Field'!$F$44="undrained"),BH541,""))</f>
        <v/>
      </c>
      <c r="DA541" s="409" t="str">
        <f>IF(AND('[1]Multi-Field'!$E$45=[1]Lists!BF541,'[1]Multi-Field'!$F$45="Drained"),BI541,IF(AND('[1]Multi-Field'!$E$45=[1]Lists!BF541,'[1]Multi-Field'!$F$45="undrained"),BH541,""))</f>
        <v/>
      </c>
      <c r="DB541" s="409" t="str">
        <f>IF(AND('[1]Multi-Field'!$E$46=[1]Lists!BF541,'[1]Multi-Field'!$F$46="Drained"),BI541,IF(AND('[1]Multi-Field'!$E$46=[1]Lists!BF541,'[1]Multi-Field'!$F$46="undrained"),BH541,""))</f>
        <v/>
      </c>
      <c r="DC541" s="409" t="str">
        <f>IF(AND('[1]Multi-Field'!$E$47=[1]Lists!BF541,'[1]Multi-Field'!$F$47="Drained"),BI541,IF(AND('[1]Multi-Field'!$E$47=[1]Lists!BF541,'[1]Multi-Field'!$F$47="undrained"),BH541,""))</f>
        <v/>
      </c>
      <c r="DD541" s="409" t="str">
        <f>IF(AND('[1]Multi-Field'!$E$48=[1]Lists!BF541,'[1]Multi-Field'!$F$48="Drained"),BI541,IF(AND('[1]Multi-Field'!$E$48=[1]Lists!BF541,'[1]Multi-Field'!$F$48="undrained"),BH541,""))</f>
        <v/>
      </c>
      <c r="DE541" s="409" t="str">
        <f>IF(AND('[1]Multi-Field'!$E$49=[1]Lists!BF541,'[1]Multi-Field'!$F$49="Drained"),BI541,IF(AND('[1]Multi-Field'!$E$49=[1]Lists!BF541,'[1]Multi-Field'!$F$9="undrained"),BH541,""))</f>
        <v/>
      </c>
      <c r="DF541" s="409" t="str">
        <f>IF(AND('[1]Multi-Field'!$E$50=[1]Lists!BF541,'[1]Multi-Field'!$F$50="Drained"),BI541,IF(AND('[1]Multi-Field'!$E$50=[1]Lists!BF541,'[1]Multi-Field'!$F$50="undrained"),BH541,""))</f>
        <v/>
      </c>
      <c r="DG541" s="409" t="str">
        <f>IF(AND('[1]Multi-Field'!$E$51=[1]Lists!BF541,'[1]Multi-Field'!$F$51="Drained"),BI541,IF(AND('[1]Multi-Field'!$E$51=[1]Lists!BF541,'[1]Multi-Field'!$F$51="undrained"),BH541,""))</f>
        <v/>
      </c>
      <c r="DH541" s="409" t="str">
        <f>IF(AND('[1]Multi-Field'!$E$52=[1]Lists!BF541,'[1]Multi-Field'!$F$52="Drained"),BI541,IF(AND('[1]Multi-Field'!$E$52=[1]Lists!BF541,'[1]Multi-Field'!$F$52="undrained"),BH541,""))</f>
        <v/>
      </c>
      <c r="DI541" s="409" t="str">
        <f>IF(AND('[1]Multi-Field'!$E$53=[1]Lists!BF541,'[1]Multi-Field'!$F$53="Drained"),BI541,IF(AND('[1]Multi-Field'!$E$53=[1]Lists!BF541,'[1]Multi-Field'!$F$53="undrained"),BH541,""))</f>
        <v/>
      </c>
      <c r="DJ541" s="409" t="str">
        <f>IF(AND('[1]Multi-Field'!$E$54=[1]Lists!BF541,'[1]Multi-Field'!$F$54="Drained"),BI541,IF(AND('[1]Multi-Field'!$E$54=[1]Lists!BF541,'[1]Multi-Field'!$F$54="undrained"),BH541,""))</f>
        <v/>
      </c>
      <c r="DK541" s="409" t="str">
        <f>IF(AND('[1]Multi-Field'!$E$55=[1]Lists!BF541,'[1]Multi-Field'!$F$55="Drained"),BI541,IF(AND('[1]Multi-Field'!$E$55=[1]Lists!BF541,'[1]Multi-Field'!$F$55="undrained"),BH541,""))</f>
        <v/>
      </c>
      <c r="DL541" s="409" t="str">
        <f>IF(AND('[1]Multi-Field'!$E$56=[1]Lists!BF541,'[1]Multi-Field'!$F$56="Drained"),BI541,IF(AND('[1]Multi-Field'!$E$56=[1]Lists!BF541,'[1]Multi-Field'!$F$56="undrained"),BH541,""))</f>
        <v/>
      </c>
      <c r="DM541" s="409" t="str">
        <f>IF(AND('[1]Multi-Field'!$E$57=[1]Lists!BF541,'[1]Multi-Field'!$F$57="Drained"),BI541,IF(AND('[1]Multi-Field'!$E$57=[1]Lists!BF541,'[1]Multi-Field'!$F$57="undrained"),BH541,""))</f>
        <v/>
      </c>
      <c r="DN541" s="409" t="str">
        <f>IF(AND('[1]Multi-Field'!$E$58=[1]Lists!BF541,'[1]Multi-Field'!$F$58="Drained"),BI541,IF(AND('[1]Multi-Field'!$E$58=[1]Lists!BF541,'[1]Multi-Field'!$F$58="undrained"),BH541,""))</f>
        <v/>
      </c>
      <c r="DO541" s="409" t="str">
        <f>IF(AND('[1]Multi-Field'!$E$59=[1]Lists!BF541,'[1]Multi-Field'!$F$59="Drained"),BI541,IF(AND('[1]Multi-Field'!$E$59=[1]Lists!BF541,'[1]Multi-Field'!$F$59="undrained"),BH541,""))</f>
        <v/>
      </c>
      <c r="DP541" s="409" t="str">
        <f>IF(AND('[1]Multi-Field'!$E$60=[1]Lists!BF541,'[1]Multi-Field'!$F$60="Drained"),BI541,IF(AND('[1]Multi-Field'!$E$60=[1]Lists!BF541,'[1]Multi-Field'!$F$60="undrained"),BH541,""))</f>
        <v/>
      </c>
      <c r="DQ541" s="409" t="str">
        <f>IF(AND('[1]Multi-Field'!$E$61=[1]Lists!BF541,'[1]Multi-Field'!$F$61="Drained"),BI541,IF(AND('[1]Multi-Field'!$E$61=[1]Lists!BF541,'[1]Multi-Field'!$F$61="undrained"),BH541,""))</f>
        <v/>
      </c>
      <c r="DR541" s="409" t="str">
        <f>IF(AND('[1]Multi-Field'!$E$62=[1]Lists!BF541,'[1]Multi-Field'!$F$62="Drained"),BI541,IF(AND('[1]Multi-Field'!$E$62=[1]Lists!BF541,'[1]Multi-Field'!$F$62="undrained"),BH541,""))</f>
        <v/>
      </c>
      <c r="DS541" s="409" t="str">
        <f>IF(AND('[1]Multi-Field'!$E$63=[1]Lists!BF541,'[1]Multi-Field'!$F$63="Drained"),BI541,IF(AND('[1]Multi-Field'!$E$63=[1]Lists!BF541,'[1]Multi-Field'!$F$63="undrained"),BH541,""))</f>
        <v/>
      </c>
      <c r="DT541" s="409" t="str">
        <f>IF(AND('[1]Multi-Field'!$E$64=[1]Lists!BF541,'[1]Multi-Field'!$F$64="Drained"),BI541,IF(AND('[1]Multi-Field'!$E$64=[1]Lists!BF541,'[1]Multi-Field'!$F$64="undrained"),BH541,""))</f>
        <v/>
      </c>
      <c r="DU541" s="409" t="str">
        <f>IF(AND('[1]Multi-Field'!$E$65=[1]Lists!BF541,'[1]Multi-Field'!$F$65="Drained"),BI541,IF(AND('[1]Multi-Field'!$E$65=[1]Lists!BF541,'[1]Multi-Field'!$F$65="undrained"),BH541,""))</f>
        <v/>
      </c>
      <c r="DV541" s="409" t="str">
        <f>IF(AND('[1]Multi-Field'!$E$66=[1]Lists!BF541,'[1]Multi-Field'!$F$66="Drained"),BI541,IF(AND('[1]Multi-Field'!$E$66=[1]Lists!BF541,'[1]Multi-Field'!$F$66="undrained"),BH541,""))</f>
        <v/>
      </c>
      <c r="DW541" s="409" t="str">
        <f>IF(AND('[1]Multi-Field'!$E$67=[1]Lists!BF541,'[1]Multi-Field'!$F$67="Drained"),BI541,IF(AND('[1]Multi-Field'!$E$67=[1]Lists!BF541,'[1]Multi-Field'!$F$67="undrained"),BH541,""))</f>
        <v/>
      </c>
      <c r="DX541" s="409" t="str">
        <f>IF(AND('[1]Multi-Field'!$E$68=[1]Lists!BF541,'[1]Multi-Field'!$F$68="Drained"),BI541,IF(AND('[1]Multi-Field'!$E$68=[1]Lists!BF541,'[1]Multi-Field'!$F$68="undrained"),BH541,""))</f>
        <v/>
      </c>
      <c r="DY541" s="409" t="str">
        <f>IF(AND('[1]Multi-Field'!$E$69=[1]Lists!BF541,'[1]Multi-Field'!$F$69="Drained"),BI541,IF(AND('[1]Multi-Field'!$E$69=[1]Lists!BF541,'[1]Multi-Field'!$F$69="undrained"),BH541,""))</f>
        <v/>
      </c>
      <c r="DZ541" s="409" t="str">
        <f>IF(AND('[1]Multi-Field'!$E$70=[1]Lists!BF541,'[1]Multi-Field'!$F$70="Drained"),BI541,IF(AND('[1]Multi-Field'!$E$70=[1]Lists!BF541,'[1]Multi-Field'!$F$70="undrained"),BH541,""))</f>
        <v/>
      </c>
      <c r="EA541" s="409" t="str">
        <f>IF(AND('[1]Multi-Field'!$E$71=[1]Lists!BF541,'[1]Multi-Field'!$F$71="Drained"),BI541,IF(AND('[1]Multi-Field'!$E$71=[1]Lists!BF541,'[1]Multi-Field'!$F$71="undrained"),BH541,""))</f>
        <v/>
      </c>
      <c r="EB541" s="409" t="str">
        <f>IF(AND('[1]Multi-Field'!$E$72=[1]Lists!BF541,'[1]Multi-Field'!$F$72="Drained"),BI541,IF(AND('[1]Multi-Field'!$E$72=[1]Lists!BF541,'[1]Multi-Field'!$F$72="undrained"),BH541,""))</f>
        <v/>
      </c>
      <c r="EC541" s="409" t="str">
        <f>IF(AND('[1]Multi-Field'!$E$73=[1]Lists!BF541,'[1]Multi-Field'!$F$73="Drained"),BI541,IF(AND('[1]Multi-Field'!$E$73=[1]Lists!BF541,'[1]Multi-Field'!$F$73="undrained"),BH541,""))</f>
        <v/>
      </c>
      <c r="ED541" s="409" t="str">
        <f>IF(AND('[1]Multi-Field'!$E$74=[1]Lists!BF541,'[1]Multi-Field'!$F$74="Drained"),BI541,IF(AND('[1]Multi-Field'!$E$74=[1]Lists!BF541,'[1]Multi-Field'!$F$74="undrained"),BH541,""))</f>
        <v/>
      </c>
      <c r="EE541" s="409" t="str">
        <f>IF(AND('[1]Multi-Field'!$E$75=[1]Lists!BF541,'[1]Multi-Field'!$F$75="Drained"),BI541,IF(AND('[1]Multi-Field'!$E$75=[1]Lists!BF541,'[1]Multi-Field'!$F$75="undrained"),BH541,""))</f>
        <v/>
      </c>
      <c r="EF541" s="409" t="str">
        <f>IF(AND('[1]Multi-Field'!$E$76=[1]Lists!BF541,'[1]Multi-Field'!$F$76="Drained"),BI541,IF(AND('[1]Multi-Field'!$E$76=[1]Lists!BF541,'[1]Multi-Field'!$F$6="undrained"),BH541,""))</f>
        <v/>
      </c>
      <c r="EG541" s="409" t="str">
        <f>IF(AND('[1]Multi-Field'!$E$77=[1]Lists!BF541,'[1]Multi-Field'!$F$77="Drained"),BI541,IF(AND('[1]Multi-Field'!$E$77=[1]Lists!BF541,'[1]Multi-Field'!$F$77="undrained"),BH541,""))</f>
        <v/>
      </c>
      <c r="EH541" s="409" t="str">
        <f>IF(AND('[1]Multi-Field'!$E$78=[1]Lists!BF541,'[1]Multi-Field'!$F$78="Drained"),BI541,IF(AND('[1]Multi-Field'!$E$78=[1]Lists!BF541,'[1]Multi-Field'!$F$78="undrained"),BH541,""))</f>
        <v/>
      </c>
      <c r="EI541" s="409" t="str">
        <f>IF(AND('[1]Multi-Field'!$E$79=[1]Lists!BF541,'[1]Multi-Field'!$F$79="Drained"),BI541,IF(AND('[1]Multi-Field'!$E$79=[1]Lists!BF541,'[1]Multi-Field'!$F$79="undrained"),BH541,""))</f>
        <v/>
      </c>
      <c r="EJ541" s="409" t="str">
        <f>IF(AND('[1]Multi-Field'!$E$80=[1]Lists!BF541,'[1]Multi-Field'!$F$80="Drained"),BI541,IF(AND('[1]Multi-Field'!$E$80=[1]Lists!BF541,'[1]Multi-Field'!$F$80="undrained"),BH541,""))</f>
        <v/>
      </c>
      <c r="EK541" s="409" t="str">
        <f>IF(AND('[1]Multi-Field'!$E$81=[1]Lists!BF541,'[1]Multi-Field'!$F$81="Drained"),BI541,IF(AND('[1]Multi-Field'!$E$81=[1]Lists!BF541,'[1]Multi-Field'!$F$81="undrained"),BH541,""))</f>
        <v/>
      </c>
      <c r="EL541" s="409" t="str">
        <f>IF(AND('[1]Multi-Field'!$E$82=[1]Lists!BF541,'[1]Multi-Field'!$F$82="Drained"),BI541,IF(AND('[1]Multi-Field'!$E$82=[1]Lists!BF541,'[1]Multi-Field'!$F$82="undrained"),BH541,""))</f>
        <v/>
      </c>
      <c r="EM541" s="409" t="str">
        <f>IF(AND('[1]Multi-Field'!$E$83=[1]Lists!BF541,'[1]Multi-Field'!$F$83="Drained"),BI541,IF(AND('[1]Multi-Field'!$E$83=[1]Lists!BF541,'[1]Multi-Field'!$F$83="undrained"),BH541,""))</f>
        <v/>
      </c>
      <c r="EN541" s="409" t="str">
        <f>IF(AND('[1]Multi-Field'!$E$84=[1]Lists!BF541,'[1]Multi-Field'!$F$84="Drained"),BI541,IF(AND('[1]Multi-Field'!$E$84=[1]Lists!BF541,'[1]Multi-Field'!$F$84="undrained"),BH541,""))</f>
        <v/>
      </c>
      <c r="EO541" s="409" t="str">
        <f>IF(AND('[1]Multi-Field'!$E$85=[1]Lists!BF541,'[1]Multi-Field'!$F$85="Drained"),BI541,IF(AND('[1]Multi-Field'!$E$85=[1]Lists!BF541,'[1]Multi-Field'!$F$85="undrained"),BH541,""))</f>
        <v/>
      </c>
      <c r="EP541" s="409" t="str">
        <f>IF(AND('[1]Multi-Field'!$E$86=[1]Lists!BF541,'[1]Multi-Field'!$F$86="Drained"),BI541,IF(AND('[1]Multi-Field'!$E$86=[1]Lists!BF541,'[1]Multi-Field'!$F$86="undrained"),BH541,""))</f>
        <v/>
      </c>
      <c r="EQ541" s="409" t="str">
        <f>IF(AND('[1]Multi-Field'!$E$87=[1]Lists!BF541,'[1]Multi-Field'!$F$87="Drained"),BI541,IF(AND('[1]Multi-Field'!$E$87=[1]Lists!BF541,'[1]Multi-Field'!$F$87="undrained"),BH541,""))</f>
        <v/>
      </c>
      <c r="ER541" s="409" t="str">
        <f>IF(AND('[1]Multi-Field'!$E$88=[1]Lists!BF541,'[1]Multi-Field'!$F$88="Drained"),BI541,IF(AND('[1]Multi-Field'!$E$88=[1]Lists!BF541,'[1]Multi-Field'!$F$88="undrained"),BH541,""))</f>
        <v/>
      </c>
      <c r="ES541" s="409" t="str">
        <f>IF(AND('[1]Multi-Field'!$E$89=[1]Lists!BF541,'[1]Multi-Field'!$F$89="Drained"),BI541,IF(AND('[1]Multi-Field'!$E$89=[1]Lists!BF541,'[1]Multi-Field'!$F$89="undrained"),BH541,""))</f>
        <v/>
      </c>
      <c r="ET541" s="409" t="str">
        <f>IF(AND('[1]Multi-Field'!$E$90=[1]Lists!BF541,'[1]Multi-Field'!$F$90="Drained"),BI541,IF(AND('[1]Multi-Field'!$E$90=[1]Lists!BF541,'[1]Multi-Field'!$F$90="undrained"),BH541,""))</f>
        <v/>
      </c>
      <c r="EU541" s="409" t="str">
        <f>IF(AND('[1]Multi-Field'!$E$91=[1]Lists!BF541,'[1]Multi-Field'!$F$91="Drained"),BI541,IF(AND('[1]Multi-Field'!$E$91=[1]Lists!BF541,'[1]Multi-Field'!$F$91="undrained"),BH541,""))</f>
        <v/>
      </c>
      <c r="EV541" s="409" t="str">
        <f>IF(AND('[1]Multi-Field'!$E$92=[1]Lists!BF541,'[1]Multi-Field'!$F$92="Drained"),BI541,IF(AND('[1]Multi-Field'!$E$92=[1]Lists!BF541,'[1]Multi-Field'!$F$92="undrained"),BH541,""))</f>
        <v/>
      </c>
      <c r="EW541" s="409" t="str">
        <f>IF(AND('[1]Multi-Field'!$E$93=[1]Lists!BF541,'[1]Multi-Field'!$F$93="Drained"),BI541,IF(AND('[1]Multi-Field'!$E$93=[1]Lists!BF541,'[1]Multi-Field'!$F$93="undrained"),BH541,""))</f>
        <v/>
      </c>
      <c r="EX541" s="409" t="str">
        <f>IF(AND('[1]Multi-Field'!$E$94=[1]Lists!BF541,'[1]Multi-Field'!$F$94="Drained"),BI541,IF(AND('[1]Multi-Field'!$E$94=[1]Lists!BF541,'[1]Multi-Field'!$F$94="undrained"),BH541,""))</f>
        <v/>
      </c>
      <c r="EY541" s="409" t="str">
        <f>IF(AND('[1]Multi-Field'!$E$95=[1]Lists!BF541,'[1]Multi-Field'!$F$95="Drained"),BI541,IF(AND('[1]Multi-Field'!$E$95=[1]Lists!BF541,'[1]Multi-Field'!$F$95="undrained"),BH541,""))</f>
        <v/>
      </c>
      <c r="EZ541" s="409" t="str">
        <f>IF(AND('[1]Multi-Field'!$E$96=[1]Lists!BF541,'[1]Multi-Field'!$F$96="Drained"),BI541,IF(AND('[1]Multi-Field'!$E$96=[1]Lists!BF541,'[1]Multi-Field'!$F$96="undrained"),BH541,""))</f>
        <v/>
      </c>
      <c r="FA541" s="409" t="str">
        <f>IF(AND('[1]Multi-Field'!$E$97=[1]Lists!BF541,'[1]Multi-Field'!$F$97="Drained"),BI541,IF(AND('[1]Multi-Field'!$E$97=[1]Lists!BF541,'[1]Multi-Field'!$F$97="undrained"),BH541,""))</f>
        <v/>
      </c>
      <c r="FB541" s="409" t="str">
        <f>IF(AND('[1]Multi-Field'!$E$98=[1]Lists!BF541,'[1]Multi-Field'!$F$98="Drained"),BI541,IF(AND('[1]Multi-Field'!$E$98=[1]Lists!BF541,'[1]Multi-Field'!$F$98="undrained"),BH541,""))</f>
        <v/>
      </c>
      <c r="FC541" s="409" t="str">
        <f>IF(AND('[1]Multi-Field'!$E$99=[1]Lists!BF541,'[1]Multi-Field'!$F$99="Drained"),BI541,IF(AND('[1]Multi-Field'!$E$99=[1]Lists!BF541,'[1]Multi-Field'!$F$99="undrained"),BH541,""))</f>
        <v/>
      </c>
      <c r="FD541" s="409" t="str">
        <f>IF(AND('[1]Multi-Field'!$E$100=[1]Lists!BF541,'[1]Multi-Field'!$F$100="Drained"),BI541,IF(AND('[1]Multi-Field'!$E$100=[1]Lists!BF541,'[1]Multi-Field'!$F$100="undrained"),BH541,""))</f>
        <v/>
      </c>
      <c r="FE541" s="409" t="str">
        <f>IF(AND('[1]Multi-Field'!$E$101=[1]Lists!BF541,'[1]Multi-Field'!$F$101="Drained"),BI541,IF(AND('[1]Multi-Field'!$E$101=[1]Lists!BF541,'[1]Multi-Field'!$F$101="undrained"),BH541,""))</f>
        <v/>
      </c>
      <c r="FF541" s="409" t="str">
        <f>IF(AND('[1]Multi-Field'!$E$102=[1]Lists!BF541,'[1]Multi-Field'!$F$102="Drained"),BI541,IF(AND('[1]Multi-Field'!$E$102=[1]Lists!BF541,'[1]Multi-Field'!$F$102="undrained"),BH541,""))</f>
        <v/>
      </c>
      <c r="FG541" s="409" t="str">
        <f>IF(AND('[1]Multi-Field'!$E$103=[1]Lists!BF541,'[1]Multi-Field'!$F$103="Drained"),BI541,IF(AND('[1]Multi-Field'!$E$103=[1]Lists!BF541,'[1]Multi-Field'!$F$103="undrained"),BH541,""))</f>
        <v/>
      </c>
      <c r="FH541" s="409" t="str">
        <f>IF(AND('[1]Multi-Field'!$E$104=[1]Lists!BF541,'[1]Multi-Field'!$F$104="Drained"),BI541,IF(AND('[1]Multi-Field'!$E$104=[1]Lists!BF541,'[1]Multi-Field'!$F$104="undrained"),BH541,""))</f>
        <v/>
      </c>
      <c r="FI541" s="409" t="str">
        <f>IF(AND('[1]Multi-Field'!$E$105=[1]Lists!BF541,'[1]Multi-Field'!$F$105="Drained"),BI541,IF(AND('[1]Multi-Field'!$E$105=[1]Lists!BF541,'[1]Multi-Field'!$F$105="undrained"),BH541,""))</f>
        <v/>
      </c>
      <c r="FJ541" s="409" t="str">
        <f>IF(AND('[1]Multi-Field'!$E$106=[1]Lists!BF541,'[1]Multi-Field'!$F$106="Drained"),BI541,IF(AND('[1]Multi-Field'!$E$106=[1]Lists!BF541,'[1]Multi-Field'!$F$106="undrained"),BH541,""))</f>
        <v/>
      </c>
      <c r="FK541" s="409" t="str">
        <f>IF(AND('[1]Multi-Field'!$E$107=[1]Lists!BF541,'[1]Multi-Field'!$F$107="Drained"),BI541,IF(AND('[1]Multi-Field'!$E$107=[1]Lists!BF541,'[1]Multi-Field'!$F$107="undrained"),BH541,""))</f>
        <v/>
      </c>
      <c r="FL541" s="409" t="str">
        <f>IF(AND('[1]Multi-Field'!$E$108=[1]Lists!BF541,'[1]Multi-Field'!$F$108="Drained"),BI541,IF(AND('[1]Multi-Field'!$E$108=[1]Lists!BF541,'[1]Multi-Field'!$F$108="undrained"),BH541,""))</f>
        <v/>
      </c>
      <c r="FM541" s="409" t="str">
        <f>IF(AND('[1]Multi-Field'!$E$109=[1]Lists!BF541,'[1]Multi-Field'!$F$109="Drained"),BI541,IF(AND('[1]Multi-Field'!$E$109=[1]Lists!BF541,'[1]Multi-Field'!$F$109="undrained"),BH541,""))</f>
        <v/>
      </c>
      <c r="FN541" s="409" t="str">
        <f>IF(AND('[1]Multi-Field'!$E$110=[1]Lists!BF541,'[1]Multi-Field'!$F$110="Drained"),BI541,IF(AND('[1]Multi-Field'!$E$110=[1]Lists!BF541,'[1]Multi-Field'!$F$110="undrained"),BH541,""))</f>
        <v/>
      </c>
      <c r="FO541" s="409" t="str">
        <f>IF(AND('[1]Multi-Field'!$E$111=[1]Lists!BF541,'[1]Multi-Field'!$F$111="Drained"),BI541,IF(AND('[1]Multi-Field'!$E$111=[1]Lists!BF541,'[1]Multi-Field'!$F$111="undrained"),BH541,""))</f>
        <v/>
      </c>
      <c r="FP541" s="409" t="str">
        <f>IF(AND('[1]Multi-Field'!$E$112=[1]Lists!BF541,'[1]Multi-Field'!$F$112="Drained"),BI541,IF(AND('[1]Multi-Field'!$E$112=[1]Lists!BF541,'[1]Multi-Field'!$F$112="undrained"),BH541,""))</f>
        <v/>
      </c>
      <c r="FQ541" s="409" t="str">
        <f>IF(AND('[1]Multi-Field'!$E$113=[1]Lists!BF541,'[1]Multi-Field'!$F$113="Drained"),BI541,IF(AND('[1]Multi-Field'!$E$113=[1]Lists!BF541,'[1]Multi-Field'!$F$113="undrained"),BH541,""))</f>
        <v/>
      </c>
      <c r="FR541" s="409" t="str">
        <f>IF(AND('[1]Multi-Field'!$E$114=[1]Lists!BF541,'[1]Multi-Field'!$F$114="Drained"),BI541,IF(AND('[1]Multi-Field'!$E$114=[1]Lists!BF541,'[1]Multi-Field'!$F$114="undrained"),BH541,""))</f>
        <v/>
      </c>
      <c r="FS541" s="409" t="str">
        <f>IF(AND('[1]Multi-Field'!$E$115=[1]Lists!BF541,'[1]Multi-Field'!$F$115="Drained"),BI541,IF(AND('[1]Multi-Field'!$E$115=[1]Lists!BF541,'[1]Multi-Field'!$F$115="undrained"),BH541,""))</f>
        <v/>
      </c>
      <c r="FT541" s="409" t="str">
        <f>IF(AND('[1]Multi-Field'!$E$116=[1]Lists!BF541,'[1]Multi-Field'!$F$116="Drained"),BI541,IF(AND('[1]Multi-Field'!$E$116=[1]Lists!BF541,'[1]Multi-Field'!$F$116="undrained"),BH541,""))</f>
        <v/>
      </c>
      <c r="FU541" s="409" t="str">
        <f>IF(AND('[1]Multi-Field'!$E$117=[1]Lists!BF541,'[1]Multi-Field'!$F$117="Drained"),BI541,IF(AND('[1]Multi-Field'!$E$117=[1]Lists!BF541,'[1]Multi-Field'!$F$117="undrained"),BH541,""))</f>
        <v/>
      </c>
      <c r="FV541" s="409" t="str">
        <f>IF(AND('[1]Multi-Field'!$E$118=[1]Lists!BF541,'[1]Multi-Field'!$F$118="Drained"),BI541,IF(AND('[1]Multi-Field'!$E$118=[1]Lists!BF541,'[1]Multi-Field'!$F$118="undrained"),BH541,""))</f>
        <v/>
      </c>
      <c r="FW541" s="409" t="str">
        <f>IF(AND('[1]Multi-Field'!$E$119=[1]Lists!BF541,'[1]Multi-Field'!$F$119="Drained"),BI541,IF(AND('[1]Multi-Field'!$E$119=[1]Lists!BF541,'[1]Multi-Field'!$F$119="undrained"),BH541,""))</f>
        <v/>
      </c>
      <c r="FX541" s="409" t="str">
        <f>IF(AND('[1]Multi-Field'!$E$120=[1]Lists!BF541,'[1]Multi-Field'!$F$120="Drained"),BI541,IF(AND('[1]Multi-Field'!$E$120=[1]Lists!BF541,'[1]Multi-Field'!$F$120="undrained"),BH541,""))</f>
        <v/>
      </c>
    </row>
    <row r="542" spans="1:180" ht="13.5" customHeight="1">
      <c r="A542" s="7" t="s">
        <v>628</v>
      </c>
      <c r="B542" s="7"/>
      <c r="C542" s="7"/>
      <c r="D542" s="8">
        <v>60</v>
      </c>
      <c r="E542" s="8">
        <f t="shared" si="74"/>
        <v>62</v>
      </c>
      <c r="F542" s="8">
        <f t="shared" si="75"/>
        <v>63</v>
      </c>
      <c r="G542" s="8">
        <v>65</v>
      </c>
      <c r="H542" s="8">
        <v>60</v>
      </c>
      <c r="I542" s="8">
        <f t="shared" si="78"/>
        <v>63</v>
      </c>
      <c r="J542" s="8">
        <f t="shared" si="79"/>
        <v>67</v>
      </c>
      <c r="K542" s="8">
        <v>70</v>
      </c>
      <c r="L542" s="8">
        <v>95</v>
      </c>
      <c r="M542" s="8">
        <f t="shared" si="76"/>
        <v>98</v>
      </c>
      <c r="N542" s="8">
        <f t="shared" si="77"/>
        <v>102</v>
      </c>
      <c r="O542" s="8">
        <v>105</v>
      </c>
      <c r="P542" s="391"/>
      <c r="Q542" s="83"/>
      <c r="R542" s="395"/>
      <c r="S542" s="395" t="str">
        <f t="shared" si="80"/>
        <v/>
      </c>
      <c r="T542" s="395"/>
      <c r="U542" s="396"/>
      <c r="BF542" s="411" t="s">
        <v>1705</v>
      </c>
      <c r="BG542" s="412">
        <v>3</v>
      </c>
      <c r="BH542" s="412">
        <v>3.5</v>
      </c>
      <c r="BI542" s="412">
        <v>4.5</v>
      </c>
      <c r="BJ542" s="409" t="e">
        <f>IF(AND('[1]Single Field'!#REF!=[1]Lists!BF542,'[1]Single Field'!#REF!="Drained"),"x",IF(AND('[1]Single Field'!#REF!=[1]Lists!BF542,'[1]Single Field'!#REF!="Undrained"),O,""))</f>
        <v>#REF!</v>
      </c>
      <c r="BK542" s="409" t="str">
        <f>IF(AND('[1]Multi-Field'!$E$3=[1]Lists!BF542,'[1]Multi-Field'!$F$3="Drained"),BI542,IF(AND('[1]Multi-Field'!$E$3=BF542,'[1]Multi-Field'!$F$3="undrained"),BH542,""))</f>
        <v/>
      </c>
      <c r="BL542" s="409" t="str">
        <f>IF(AND('[1]Multi-Field'!$E$4=BF542,'[1]Multi-Field'!$F$4="Drained"),BI542,IF(AND('[1]Multi-Field'!$E$4=BF542,'[1]Multi-Field'!$F$4="undrained"),BH542,""))</f>
        <v/>
      </c>
      <c r="BM542" s="409" t="str">
        <f>IF(AND('[1]Multi-Field'!$E$5=BF542,'[1]Multi-Field'!$F$5="Drained"),BI542,IF(AND('[1]Multi-Field'!$E$5=BF542,'[1]Multi-Field'!$F$5="undrained"),BH542,""))</f>
        <v/>
      </c>
      <c r="BN542" s="409" t="str">
        <f>IF(AND('[1]Multi-Field'!$E$6=BF542,'[1]Multi-Field'!$F$6="Drained"),BI542,IF(AND('[1]Multi-Field'!$E$6=BF542,'[1]Multi-Field'!$F$6="undrained"),BH542,""))</f>
        <v/>
      </c>
      <c r="BO542" s="409" t="str">
        <f>IF(AND('[1]Multi-Field'!$E$7=BF542,'[1]Multi-Field'!$F$7="Drained"),BI542,IF(AND('[1]Multi-Field'!$E$7=BF542,'[1]Multi-Field'!$F$7="undrained"),BH542,""))</f>
        <v/>
      </c>
      <c r="BP542" s="409" t="str">
        <f>IF(AND('[1]Multi-Field'!$E$8=BF542,'[1]Multi-Field'!$F$8="Drained"),BI542,IF(AND('[1]Multi-Field'!$E$8=BF542,'[1]Multi-Field'!$F$8="undrained"),BH542,""))</f>
        <v/>
      </c>
      <c r="BQ542" s="409" t="str">
        <f>IF(AND('[1]Multi-Field'!$E$9=BF542,'[1]Multi-Field'!$F$9="Drained"),BI542,IF(AND('[1]Multi-Field'!$E$9=BF542,'[1]Multi-Field'!$F$9="undrained"),BH542,""))</f>
        <v/>
      </c>
      <c r="BR542" s="409" t="str">
        <f>IF(AND('[1]Multi-Field'!$E$10=BF542,'[1]Multi-Field'!$F$10="Drained"),BI542,IF(AND('[1]Multi-Field'!$E$10=BF542,'[1]Multi-Field'!$F$10="undrained"),BH542,""))</f>
        <v/>
      </c>
      <c r="BS542" s="409" t="str">
        <f>IF(AND('[1]Multi-Field'!$E$11=BF542,'[1]Multi-Field'!$F$11="Drained"),BI542,IF(AND('[1]Multi-Field'!$E$11=BF542,'[1]Multi-Field'!$F$11="undrained"),BH542,""))</f>
        <v/>
      </c>
      <c r="BT542" s="409" t="str">
        <f>IF(AND('[1]Multi-Field'!$E$12=BF542,'[1]Multi-Field'!$F$12="Drained"),BI542,IF(AND('[1]Multi-Field'!$E$12=BF542,'[1]Multi-Field'!$F$12="undrained"),BH542,""))</f>
        <v/>
      </c>
      <c r="BU542" s="409" t="str">
        <f>IF(AND('[1]Multi-Field'!$E$13=BF542,'[1]Multi-Field'!$F$13="Drained"),BI542,IF(AND('[1]Multi-Field'!$E$3=BF542,'[1]Multi-Field'!$F$13="undrained"),BH542,""))</f>
        <v/>
      </c>
      <c r="BV542" s="409" t="str">
        <f>IF(AND('[1]Multi-Field'!$E$14=BF542,'[1]Multi-Field'!$F$14="Drained"),BI542,IF(AND('[1]Multi-Field'!$E$14=BF542,'[1]Multi-Field'!$F$14="undrained"),BH542,""))</f>
        <v/>
      </c>
      <c r="BW542" s="409" t="str">
        <f>IF(AND('[1]Multi-Field'!$E$15=BF542,'[1]Multi-Field'!$F$15="Drained"),BI542,IF(AND('[1]Multi-Field'!$E$15=BF542,'[1]Multi-Field'!$F$15="undrained"),BH542,""))</f>
        <v/>
      </c>
      <c r="BX542" s="409" t="str">
        <f>IF(AND('[1]Multi-Field'!$E$16=[1]Lists!BF542,'[1]Multi-Field'!$F$16="Drained"),BI542,IF(AND('[1]Multi-Field'!$E$16=[1]Lists!BF542,'[1]Multi-Field'!$F$16="undrained"),BH542,""))</f>
        <v/>
      </c>
      <c r="BY542" s="409" t="str">
        <f>IF(AND('[1]Multi-Field'!$E$17=[1]Lists!BF542,'[1]Multi-Field'!$F$17="Drained"),BI542,IF(AND('[1]Multi-Field'!$E$17=[1]Lists!BF542,'[1]Multi-Field'!$F$17="undrained"),BH542,""))</f>
        <v/>
      </c>
      <c r="BZ542" s="409" t="str">
        <f>IF(AND('[1]Multi-Field'!$E$18=[1]Lists!BF542,'[1]Multi-Field'!$F$18="Drained"),BI542,IF(AND('[1]Multi-Field'!$E$18=[1]Lists!BF542,'[1]Multi-Field'!$F$18="undrained"),BH542,""))</f>
        <v/>
      </c>
      <c r="CA542" s="409" t="str">
        <f>IF(AND('[1]Multi-Field'!$E$19=[1]Lists!BF542,'[1]Multi-Field'!$F$19="Drained"),BI542,IF(AND('[1]Multi-Field'!$E$19=[1]Lists!BF542,'[1]Multi-Field'!$F$19="undrained"),BH542,""))</f>
        <v/>
      </c>
      <c r="CB542" s="409" t="str">
        <f>IF(AND('[1]Multi-Field'!$E$20=[1]Lists!BF542,'[1]Multi-Field'!$F$20="Drained"),BI542,IF(AND('[1]Multi-Field'!$E$20=[1]Lists!BF542,'[1]Multi-Field'!$F$20="undrained"),BH542,""))</f>
        <v/>
      </c>
      <c r="CC542" s="409" t="str">
        <f>IF(AND('[1]Multi-Field'!$E$21=[1]Lists!BF542,'[1]Multi-Field'!$F$21="Drained"),BI542,IF(AND('[1]Multi-Field'!$E$21=[1]Lists!BF542,'[1]Multi-Field'!$F$21="undrained"),BH542,""))</f>
        <v/>
      </c>
      <c r="CD542" s="409" t="str">
        <f>IF(AND('[1]Multi-Field'!$E$22=[1]Lists!BF542,'[1]Multi-Field'!$F$22="Drained"),BI542,IF(AND('[1]Multi-Field'!$E$22=[1]Lists!BF542,'[1]Multi-Field'!$F$22="undrained"),BH542,""))</f>
        <v/>
      </c>
      <c r="CE542" s="409" t="str">
        <f>IF(AND('[1]Multi-Field'!$E$23=[1]Lists!BF542,'[1]Multi-Field'!$F$23="Drained"),BI542,IF(AND('[1]Multi-Field'!$E$23=[1]Lists!BF542,'[1]Multi-Field'!$F$23="undrained"),BH542,""))</f>
        <v/>
      </c>
      <c r="CF542" s="409" t="str">
        <f>IF(AND('[1]Multi-Field'!$E$24=[1]Lists!BF542,'[1]Multi-Field'!$F$24="Drained"),BI542,IF(AND('[1]Multi-Field'!$E$24=[1]Lists!BF542,'[1]Multi-Field'!$F$24="undrained"),BH542,""))</f>
        <v/>
      </c>
      <c r="CG542" s="409" t="str">
        <f>IF(AND('[1]Multi-Field'!$E$25=[1]Lists!BF542,'[1]Multi-Field'!$F$25="Drained"),BI542,IF(AND('[1]Multi-Field'!$E$25=[1]Lists!BF542,'[1]Multi-Field'!$F$25="undrained"),BH542,""))</f>
        <v/>
      </c>
      <c r="CH542" s="409" t="str">
        <f>IF(AND('[1]Multi-Field'!$E$26=[1]Lists!BF542,'[1]Multi-Field'!$F$26="Drained"),BI542,IF(AND('[1]Multi-Field'!$E$26=[1]Lists!BF542,'[1]Multi-Field'!$F$26="undrained"),BH542,""))</f>
        <v/>
      </c>
      <c r="CI542" s="409" t="str">
        <f>IF(AND('[1]Multi-Field'!$E$27=[1]Lists!BF542,'[1]Multi-Field'!$F$27="Drained"),BI542,IF(AND('[1]Multi-Field'!$E$27=[1]Lists!BF542,'[1]Multi-Field'!$F$27="undrained"),BH542,""))</f>
        <v/>
      </c>
      <c r="CJ542" s="409" t="str">
        <f>IF(AND('[1]Multi-Field'!$E$28=[1]Lists!BF542,'[1]Multi-Field'!$F$28="Drained"),BI542,IF(AND('[1]Multi-Field'!$E$28=[1]Lists!BF542,'[1]Multi-Field'!$F$28="undrained"),BH542,""))</f>
        <v/>
      </c>
      <c r="CK542" s="409" t="str">
        <f>IF(AND('[1]Multi-Field'!$E$29=[1]Lists!BF542,'[1]Multi-Field'!$F$29="Drained"),BI542,IF(AND('[1]Multi-Field'!$E$29=[1]Lists!BF542,'[1]Multi-Field'!$F$29="undrained"),BH542,""))</f>
        <v/>
      </c>
      <c r="CL542" s="409" t="str">
        <f>IF(AND('[1]Multi-Field'!$E$30=[1]Lists!BF542,'[1]Multi-Field'!$F$30="Drained"),BI542,IF(AND('[1]Multi-Field'!$E$30=[1]Lists!BF542,'[1]Multi-Field'!$F$30="undrained"),BH542,""))</f>
        <v/>
      </c>
      <c r="CM542" s="409" t="str">
        <f>IF(AND('[1]Multi-Field'!$E$31=[1]Lists!BF542,'[1]Multi-Field'!$F$31="Drained"),BI542,IF(AND('[1]Multi-Field'!$E$31=[1]Lists!BF542,'[1]Multi-Field'!$F$31="undrained"),BH542,""))</f>
        <v/>
      </c>
      <c r="CN542" s="409" t="str">
        <f>IF(AND('[1]Multi-Field'!$E$32=[1]Lists!BF542,'[1]Multi-Field'!$F$32="Drained"),BI542,IF(AND('[1]Multi-Field'!$E$32=[1]Lists!BF542,'[1]Multi-Field'!$F$32="undrained"),BH542,""))</f>
        <v/>
      </c>
      <c r="CO542" s="409" t="str">
        <f>IF(AND('[1]Multi-Field'!$E$33=[1]Lists!BF542,'[1]Multi-Field'!$F$33="Drained"),BI542,IF(AND('[1]Multi-Field'!$E$33=[1]Lists!BF542,'[1]Multi-Field'!$F$33="undrained"),BH542,""))</f>
        <v/>
      </c>
      <c r="CP542" s="409" t="str">
        <f>IF(AND('[1]Multi-Field'!$E$34=[1]Lists!BF542,'[1]Multi-Field'!$F$34="Drained"),BI542,IF(AND('[1]Multi-Field'!$E$34=[1]Lists!BF542,'[1]Multi-Field'!$F$34="undrained"),BH542,""))</f>
        <v/>
      </c>
      <c r="CQ542" s="409" t="str">
        <f>IF(AND('[1]Multi-Field'!$E$35=[1]Lists!BF542,'[1]Multi-Field'!$F$35="Drained"),BI542,IF(AND('[1]Multi-Field'!$E$35=[1]Lists!BF542,'[1]Multi-Field'!$F$35="undrained"),BH542,""))</f>
        <v/>
      </c>
      <c r="CR542" s="409" t="str">
        <f>IF(AND('[1]Multi-Field'!$E$36=[1]Lists!BF542,'[1]Multi-Field'!$F$36="Drained"),BI542,IF(AND('[1]Multi-Field'!$E$36=[1]Lists!BF542,'[1]Multi-Field'!$F$36="undrained"),BH542,""))</f>
        <v/>
      </c>
      <c r="CS542" s="409" t="str">
        <f>IF(AND('[1]Multi-Field'!$E$37=[1]Lists!BF542,'[1]Multi-Field'!$F$37="Drained"),BI542,IF(AND('[1]Multi-Field'!$E$37=[1]Lists!BF542,'[1]Multi-Field'!$F$37="undrained"),BH542,""))</f>
        <v/>
      </c>
      <c r="CT542" s="409" t="str">
        <f>IF(AND('[1]Multi-Field'!$E$38=[1]Lists!BF542,'[1]Multi-Field'!$F$38="Drained"),BI542,IF(AND('[1]Multi-Field'!$E$38=[1]Lists!BF542,'[1]Multi-Field'!$F$38="undrained"),BH542,""))</f>
        <v/>
      </c>
      <c r="CU542" s="409" t="str">
        <f>IF(AND('[1]Multi-Field'!$E$39=[1]Lists!BF542,'[1]Multi-Field'!$F$39="Drained"),BI542,IF(AND('[1]Multi-Field'!$E$39=[1]Lists!BF542,'[1]Multi-Field'!$F$39="undrained"),BH542,""))</f>
        <v/>
      </c>
      <c r="CV542" s="409" t="str">
        <f>IF(AND('[1]Multi-Field'!$E$40=[1]Lists!BF542,'[1]Multi-Field'!$F$40="Drained"),BI542,IF(AND('[1]Multi-Field'!$E$40=[1]Lists!BF542,'[1]Multi-Field'!$F$40="undrained"),BH542,""))</f>
        <v/>
      </c>
      <c r="CW542" s="409" t="str">
        <f>IF(AND('[1]Multi-Field'!$E$41=[1]Lists!BF542,'[1]Multi-Field'!$F$40="Drained"),BI542,IF(AND('[1]Multi-Field'!$E$40=[1]Lists!BF542,'[1]Multi-Field'!$F$40="undrained"),BH542,""))</f>
        <v/>
      </c>
      <c r="CX542" s="409" t="str">
        <f>IF(AND('[1]Multi-Field'!$E$42=[1]Lists!BF542,'[1]Multi-Field'!$F$42="Drained"),BI542,IF(AND('[1]Multi-Field'!$E$42=[1]Lists!BF542,'[1]Multi-Field'!$F$42="undrained"),BH542,""))</f>
        <v/>
      </c>
      <c r="CY542" s="409" t="str">
        <f>IF(AND('[1]Multi-Field'!$E$43=[1]Lists!BF542,'[1]Multi-Field'!$F$43="Drained"),BI542,IF(AND('[1]Multi-Field'!$E$43=[1]Lists!BF542,'[1]Multi-Field'!$F$43="undrained"),BH542,""))</f>
        <v/>
      </c>
      <c r="CZ542" s="409" t="str">
        <f>IF(AND('[1]Multi-Field'!$E$44=[1]Lists!BF542,'[1]Multi-Field'!$F$44="Drained"),BI542,IF(AND('[1]Multi-Field'!$E$44=[1]Lists!BF542,'[1]Multi-Field'!$F$44="undrained"),BH542,""))</f>
        <v/>
      </c>
      <c r="DA542" s="409" t="str">
        <f>IF(AND('[1]Multi-Field'!$E$45=[1]Lists!BF542,'[1]Multi-Field'!$F$45="Drained"),BI542,IF(AND('[1]Multi-Field'!$E$45=[1]Lists!BF542,'[1]Multi-Field'!$F$45="undrained"),BH542,""))</f>
        <v/>
      </c>
      <c r="DB542" s="409" t="str">
        <f>IF(AND('[1]Multi-Field'!$E$46=[1]Lists!BF542,'[1]Multi-Field'!$F$46="Drained"),BI542,IF(AND('[1]Multi-Field'!$E$46=[1]Lists!BF542,'[1]Multi-Field'!$F$46="undrained"),BH542,""))</f>
        <v/>
      </c>
      <c r="DC542" s="409" t="str">
        <f>IF(AND('[1]Multi-Field'!$E$47=[1]Lists!BF542,'[1]Multi-Field'!$F$47="Drained"),BI542,IF(AND('[1]Multi-Field'!$E$47=[1]Lists!BF542,'[1]Multi-Field'!$F$47="undrained"),BH542,""))</f>
        <v/>
      </c>
      <c r="DD542" s="409" t="str">
        <f>IF(AND('[1]Multi-Field'!$E$48=[1]Lists!BF542,'[1]Multi-Field'!$F$48="Drained"),BI542,IF(AND('[1]Multi-Field'!$E$48=[1]Lists!BF542,'[1]Multi-Field'!$F$48="undrained"),BH542,""))</f>
        <v/>
      </c>
      <c r="DE542" s="409" t="str">
        <f>IF(AND('[1]Multi-Field'!$E$49=[1]Lists!BF542,'[1]Multi-Field'!$F$49="Drained"),BI542,IF(AND('[1]Multi-Field'!$E$49=[1]Lists!BF542,'[1]Multi-Field'!$F$9="undrained"),BH542,""))</f>
        <v/>
      </c>
      <c r="DF542" s="409" t="str">
        <f>IF(AND('[1]Multi-Field'!$E$50=[1]Lists!BF542,'[1]Multi-Field'!$F$50="Drained"),BI542,IF(AND('[1]Multi-Field'!$E$50=[1]Lists!BF542,'[1]Multi-Field'!$F$50="undrained"),BH542,""))</f>
        <v/>
      </c>
      <c r="DG542" s="409" t="str">
        <f>IF(AND('[1]Multi-Field'!$E$51=[1]Lists!BF542,'[1]Multi-Field'!$F$51="Drained"),BI542,IF(AND('[1]Multi-Field'!$E$51=[1]Lists!BF542,'[1]Multi-Field'!$F$51="undrained"),BH542,""))</f>
        <v/>
      </c>
      <c r="DH542" s="409" t="str">
        <f>IF(AND('[1]Multi-Field'!$E$52=[1]Lists!BF542,'[1]Multi-Field'!$F$52="Drained"),BI542,IF(AND('[1]Multi-Field'!$E$52=[1]Lists!BF542,'[1]Multi-Field'!$F$52="undrained"),BH542,""))</f>
        <v/>
      </c>
      <c r="DI542" s="409" t="str">
        <f>IF(AND('[1]Multi-Field'!$E$53=[1]Lists!BF542,'[1]Multi-Field'!$F$53="Drained"),BI542,IF(AND('[1]Multi-Field'!$E$53=[1]Lists!BF542,'[1]Multi-Field'!$F$53="undrained"),BH542,""))</f>
        <v/>
      </c>
      <c r="DJ542" s="409" t="str">
        <f>IF(AND('[1]Multi-Field'!$E$54=[1]Lists!BF542,'[1]Multi-Field'!$F$54="Drained"),BI542,IF(AND('[1]Multi-Field'!$E$54=[1]Lists!BF542,'[1]Multi-Field'!$F$54="undrained"),BH542,""))</f>
        <v/>
      </c>
      <c r="DK542" s="409" t="str">
        <f>IF(AND('[1]Multi-Field'!$E$55=[1]Lists!BF542,'[1]Multi-Field'!$F$55="Drained"),BI542,IF(AND('[1]Multi-Field'!$E$55=[1]Lists!BF542,'[1]Multi-Field'!$F$55="undrained"),BH542,""))</f>
        <v/>
      </c>
      <c r="DL542" s="409" t="str">
        <f>IF(AND('[1]Multi-Field'!$E$56=[1]Lists!BF542,'[1]Multi-Field'!$F$56="Drained"),BI542,IF(AND('[1]Multi-Field'!$E$56=[1]Lists!BF542,'[1]Multi-Field'!$F$56="undrained"),BH542,""))</f>
        <v/>
      </c>
      <c r="DM542" s="409" t="str">
        <f>IF(AND('[1]Multi-Field'!$E$57=[1]Lists!BF542,'[1]Multi-Field'!$F$57="Drained"),BI542,IF(AND('[1]Multi-Field'!$E$57=[1]Lists!BF542,'[1]Multi-Field'!$F$57="undrained"),BH542,""))</f>
        <v/>
      </c>
      <c r="DN542" s="409" t="str">
        <f>IF(AND('[1]Multi-Field'!$E$58=[1]Lists!BF542,'[1]Multi-Field'!$F$58="Drained"),BI542,IF(AND('[1]Multi-Field'!$E$58=[1]Lists!BF542,'[1]Multi-Field'!$F$58="undrained"),BH542,""))</f>
        <v/>
      </c>
      <c r="DO542" s="409" t="str">
        <f>IF(AND('[1]Multi-Field'!$E$59=[1]Lists!BF542,'[1]Multi-Field'!$F$59="Drained"),BI542,IF(AND('[1]Multi-Field'!$E$59=[1]Lists!BF542,'[1]Multi-Field'!$F$59="undrained"),BH542,""))</f>
        <v/>
      </c>
      <c r="DP542" s="409" t="str">
        <f>IF(AND('[1]Multi-Field'!$E$60=[1]Lists!BF542,'[1]Multi-Field'!$F$60="Drained"),BI542,IF(AND('[1]Multi-Field'!$E$60=[1]Lists!BF542,'[1]Multi-Field'!$F$60="undrained"),BH542,""))</f>
        <v/>
      </c>
      <c r="DQ542" s="409" t="str">
        <f>IF(AND('[1]Multi-Field'!$E$61=[1]Lists!BF542,'[1]Multi-Field'!$F$61="Drained"),BI542,IF(AND('[1]Multi-Field'!$E$61=[1]Lists!BF542,'[1]Multi-Field'!$F$61="undrained"),BH542,""))</f>
        <v/>
      </c>
      <c r="DR542" s="409" t="str">
        <f>IF(AND('[1]Multi-Field'!$E$62=[1]Lists!BF542,'[1]Multi-Field'!$F$62="Drained"),BI542,IF(AND('[1]Multi-Field'!$E$62=[1]Lists!BF542,'[1]Multi-Field'!$F$62="undrained"),BH542,""))</f>
        <v/>
      </c>
      <c r="DS542" s="409" t="str">
        <f>IF(AND('[1]Multi-Field'!$E$63=[1]Lists!BF542,'[1]Multi-Field'!$F$63="Drained"),BI542,IF(AND('[1]Multi-Field'!$E$63=[1]Lists!BF542,'[1]Multi-Field'!$F$63="undrained"),BH542,""))</f>
        <v/>
      </c>
      <c r="DT542" s="409" t="str">
        <f>IF(AND('[1]Multi-Field'!$E$64=[1]Lists!BF542,'[1]Multi-Field'!$F$64="Drained"),BI542,IF(AND('[1]Multi-Field'!$E$64=[1]Lists!BF542,'[1]Multi-Field'!$F$64="undrained"),BH542,""))</f>
        <v/>
      </c>
      <c r="DU542" s="409" t="str">
        <f>IF(AND('[1]Multi-Field'!$E$65=[1]Lists!BF542,'[1]Multi-Field'!$F$65="Drained"),BI542,IF(AND('[1]Multi-Field'!$E$65=[1]Lists!BF542,'[1]Multi-Field'!$F$65="undrained"),BH542,""))</f>
        <v/>
      </c>
      <c r="DV542" s="409" t="str">
        <f>IF(AND('[1]Multi-Field'!$E$66=[1]Lists!BF542,'[1]Multi-Field'!$F$66="Drained"),BI542,IF(AND('[1]Multi-Field'!$E$66=[1]Lists!BF542,'[1]Multi-Field'!$F$66="undrained"),BH542,""))</f>
        <v/>
      </c>
      <c r="DW542" s="409" t="str">
        <f>IF(AND('[1]Multi-Field'!$E$67=[1]Lists!BF542,'[1]Multi-Field'!$F$67="Drained"),BI542,IF(AND('[1]Multi-Field'!$E$67=[1]Lists!BF542,'[1]Multi-Field'!$F$67="undrained"),BH542,""))</f>
        <v/>
      </c>
      <c r="DX542" s="409" t="str">
        <f>IF(AND('[1]Multi-Field'!$E$68=[1]Lists!BF542,'[1]Multi-Field'!$F$68="Drained"),BI542,IF(AND('[1]Multi-Field'!$E$68=[1]Lists!BF542,'[1]Multi-Field'!$F$68="undrained"),BH542,""))</f>
        <v/>
      </c>
      <c r="DY542" s="409" t="str">
        <f>IF(AND('[1]Multi-Field'!$E$69=[1]Lists!BF542,'[1]Multi-Field'!$F$69="Drained"),BI542,IF(AND('[1]Multi-Field'!$E$69=[1]Lists!BF542,'[1]Multi-Field'!$F$69="undrained"),BH542,""))</f>
        <v/>
      </c>
      <c r="DZ542" s="409" t="str">
        <f>IF(AND('[1]Multi-Field'!$E$70=[1]Lists!BF542,'[1]Multi-Field'!$F$70="Drained"),BI542,IF(AND('[1]Multi-Field'!$E$70=[1]Lists!BF542,'[1]Multi-Field'!$F$70="undrained"),BH542,""))</f>
        <v/>
      </c>
      <c r="EA542" s="409" t="str">
        <f>IF(AND('[1]Multi-Field'!$E$71=[1]Lists!BF542,'[1]Multi-Field'!$F$71="Drained"),BI542,IF(AND('[1]Multi-Field'!$E$71=[1]Lists!BF542,'[1]Multi-Field'!$F$71="undrained"),BH542,""))</f>
        <v/>
      </c>
      <c r="EB542" s="409" t="str">
        <f>IF(AND('[1]Multi-Field'!$E$72=[1]Lists!BF542,'[1]Multi-Field'!$F$72="Drained"),BI542,IF(AND('[1]Multi-Field'!$E$72=[1]Lists!BF542,'[1]Multi-Field'!$F$72="undrained"),BH542,""))</f>
        <v/>
      </c>
      <c r="EC542" s="409" t="str">
        <f>IF(AND('[1]Multi-Field'!$E$73=[1]Lists!BF542,'[1]Multi-Field'!$F$73="Drained"),BI542,IF(AND('[1]Multi-Field'!$E$73=[1]Lists!BF542,'[1]Multi-Field'!$F$73="undrained"),BH542,""))</f>
        <v/>
      </c>
      <c r="ED542" s="409" t="str">
        <f>IF(AND('[1]Multi-Field'!$E$74=[1]Lists!BF542,'[1]Multi-Field'!$F$74="Drained"),BI542,IF(AND('[1]Multi-Field'!$E$74=[1]Lists!BF542,'[1]Multi-Field'!$F$74="undrained"),BH542,""))</f>
        <v/>
      </c>
      <c r="EE542" s="409" t="str">
        <f>IF(AND('[1]Multi-Field'!$E$75=[1]Lists!BF542,'[1]Multi-Field'!$F$75="Drained"),BI542,IF(AND('[1]Multi-Field'!$E$75=[1]Lists!BF542,'[1]Multi-Field'!$F$75="undrained"),BH542,""))</f>
        <v/>
      </c>
      <c r="EF542" s="409" t="str">
        <f>IF(AND('[1]Multi-Field'!$E$76=[1]Lists!BF542,'[1]Multi-Field'!$F$76="Drained"),BI542,IF(AND('[1]Multi-Field'!$E$76=[1]Lists!BF542,'[1]Multi-Field'!$F$6="undrained"),BH542,""))</f>
        <v/>
      </c>
      <c r="EG542" s="409" t="str">
        <f>IF(AND('[1]Multi-Field'!$E$77=[1]Lists!BF542,'[1]Multi-Field'!$F$77="Drained"),BI542,IF(AND('[1]Multi-Field'!$E$77=[1]Lists!BF542,'[1]Multi-Field'!$F$77="undrained"),BH542,""))</f>
        <v/>
      </c>
      <c r="EH542" s="409" t="str">
        <f>IF(AND('[1]Multi-Field'!$E$78=[1]Lists!BF542,'[1]Multi-Field'!$F$78="Drained"),BI542,IF(AND('[1]Multi-Field'!$E$78=[1]Lists!BF542,'[1]Multi-Field'!$F$78="undrained"),BH542,""))</f>
        <v/>
      </c>
      <c r="EI542" s="409" t="str">
        <f>IF(AND('[1]Multi-Field'!$E$79=[1]Lists!BF542,'[1]Multi-Field'!$F$79="Drained"),BI542,IF(AND('[1]Multi-Field'!$E$79=[1]Lists!BF542,'[1]Multi-Field'!$F$79="undrained"),BH542,""))</f>
        <v/>
      </c>
      <c r="EJ542" s="409" t="str">
        <f>IF(AND('[1]Multi-Field'!$E$80=[1]Lists!BF542,'[1]Multi-Field'!$F$80="Drained"),BI542,IF(AND('[1]Multi-Field'!$E$80=[1]Lists!BF542,'[1]Multi-Field'!$F$80="undrained"),BH542,""))</f>
        <v/>
      </c>
      <c r="EK542" s="409" t="str">
        <f>IF(AND('[1]Multi-Field'!$E$81=[1]Lists!BF542,'[1]Multi-Field'!$F$81="Drained"),BI542,IF(AND('[1]Multi-Field'!$E$81=[1]Lists!BF542,'[1]Multi-Field'!$F$81="undrained"),BH542,""))</f>
        <v/>
      </c>
      <c r="EL542" s="409" t="str">
        <f>IF(AND('[1]Multi-Field'!$E$82=[1]Lists!BF542,'[1]Multi-Field'!$F$82="Drained"),BI542,IF(AND('[1]Multi-Field'!$E$82=[1]Lists!BF542,'[1]Multi-Field'!$F$82="undrained"),BH542,""))</f>
        <v/>
      </c>
      <c r="EM542" s="409" t="str">
        <f>IF(AND('[1]Multi-Field'!$E$83=[1]Lists!BF542,'[1]Multi-Field'!$F$83="Drained"),BI542,IF(AND('[1]Multi-Field'!$E$83=[1]Lists!BF542,'[1]Multi-Field'!$F$83="undrained"),BH542,""))</f>
        <v/>
      </c>
      <c r="EN542" s="409" t="str">
        <f>IF(AND('[1]Multi-Field'!$E$84=[1]Lists!BF542,'[1]Multi-Field'!$F$84="Drained"),BI542,IF(AND('[1]Multi-Field'!$E$84=[1]Lists!BF542,'[1]Multi-Field'!$F$84="undrained"),BH542,""))</f>
        <v/>
      </c>
      <c r="EO542" s="409" t="str">
        <f>IF(AND('[1]Multi-Field'!$E$85=[1]Lists!BF542,'[1]Multi-Field'!$F$85="Drained"),BI542,IF(AND('[1]Multi-Field'!$E$85=[1]Lists!BF542,'[1]Multi-Field'!$F$85="undrained"),BH542,""))</f>
        <v/>
      </c>
      <c r="EP542" s="409" t="str">
        <f>IF(AND('[1]Multi-Field'!$E$86=[1]Lists!BF542,'[1]Multi-Field'!$F$86="Drained"),BI542,IF(AND('[1]Multi-Field'!$E$86=[1]Lists!BF542,'[1]Multi-Field'!$F$86="undrained"),BH542,""))</f>
        <v/>
      </c>
      <c r="EQ542" s="409" t="str">
        <f>IF(AND('[1]Multi-Field'!$E$87=[1]Lists!BF542,'[1]Multi-Field'!$F$87="Drained"),BI542,IF(AND('[1]Multi-Field'!$E$87=[1]Lists!BF542,'[1]Multi-Field'!$F$87="undrained"),BH542,""))</f>
        <v/>
      </c>
      <c r="ER542" s="409" t="str">
        <f>IF(AND('[1]Multi-Field'!$E$88=[1]Lists!BF542,'[1]Multi-Field'!$F$88="Drained"),BI542,IF(AND('[1]Multi-Field'!$E$88=[1]Lists!BF542,'[1]Multi-Field'!$F$88="undrained"),BH542,""))</f>
        <v/>
      </c>
      <c r="ES542" s="409" t="str">
        <f>IF(AND('[1]Multi-Field'!$E$89=[1]Lists!BF542,'[1]Multi-Field'!$F$89="Drained"),BI542,IF(AND('[1]Multi-Field'!$E$89=[1]Lists!BF542,'[1]Multi-Field'!$F$89="undrained"),BH542,""))</f>
        <v/>
      </c>
      <c r="ET542" s="409" t="str">
        <f>IF(AND('[1]Multi-Field'!$E$90=[1]Lists!BF542,'[1]Multi-Field'!$F$90="Drained"),BI542,IF(AND('[1]Multi-Field'!$E$90=[1]Lists!BF542,'[1]Multi-Field'!$F$90="undrained"),BH542,""))</f>
        <v/>
      </c>
      <c r="EU542" s="409" t="str">
        <f>IF(AND('[1]Multi-Field'!$E$91=[1]Lists!BF542,'[1]Multi-Field'!$F$91="Drained"),BI542,IF(AND('[1]Multi-Field'!$E$91=[1]Lists!BF542,'[1]Multi-Field'!$F$91="undrained"),BH542,""))</f>
        <v/>
      </c>
      <c r="EV542" s="409" t="str">
        <f>IF(AND('[1]Multi-Field'!$E$92=[1]Lists!BF542,'[1]Multi-Field'!$F$92="Drained"),BI542,IF(AND('[1]Multi-Field'!$E$92=[1]Lists!BF542,'[1]Multi-Field'!$F$92="undrained"),BH542,""))</f>
        <v/>
      </c>
      <c r="EW542" s="409" t="str">
        <f>IF(AND('[1]Multi-Field'!$E$93=[1]Lists!BF542,'[1]Multi-Field'!$F$93="Drained"),BI542,IF(AND('[1]Multi-Field'!$E$93=[1]Lists!BF542,'[1]Multi-Field'!$F$93="undrained"),BH542,""))</f>
        <v/>
      </c>
      <c r="EX542" s="409" t="str">
        <f>IF(AND('[1]Multi-Field'!$E$94=[1]Lists!BF542,'[1]Multi-Field'!$F$94="Drained"),BI542,IF(AND('[1]Multi-Field'!$E$94=[1]Lists!BF542,'[1]Multi-Field'!$F$94="undrained"),BH542,""))</f>
        <v/>
      </c>
      <c r="EY542" s="409" t="str">
        <f>IF(AND('[1]Multi-Field'!$E$95=[1]Lists!BF542,'[1]Multi-Field'!$F$95="Drained"),BI542,IF(AND('[1]Multi-Field'!$E$95=[1]Lists!BF542,'[1]Multi-Field'!$F$95="undrained"),BH542,""))</f>
        <v/>
      </c>
      <c r="EZ542" s="409" t="str">
        <f>IF(AND('[1]Multi-Field'!$E$96=[1]Lists!BF542,'[1]Multi-Field'!$F$96="Drained"),BI542,IF(AND('[1]Multi-Field'!$E$96=[1]Lists!BF542,'[1]Multi-Field'!$F$96="undrained"),BH542,""))</f>
        <v/>
      </c>
      <c r="FA542" s="409" t="str">
        <f>IF(AND('[1]Multi-Field'!$E$97=[1]Lists!BF542,'[1]Multi-Field'!$F$97="Drained"),BI542,IF(AND('[1]Multi-Field'!$E$97=[1]Lists!BF542,'[1]Multi-Field'!$F$97="undrained"),BH542,""))</f>
        <v/>
      </c>
      <c r="FB542" s="409" t="str">
        <f>IF(AND('[1]Multi-Field'!$E$98=[1]Lists!BF542,'[1]Multi-Field'!$F$98="Drained"),BI542,IF(AND('[1]Multi-Field'!$E$98=[1]Lists!BF542,'[1]Multi-Field'!$F$98="undrained"),BH542,""))</f>
        <v/>
      </c>
      <c r="FC542" s="409" t="str">
        <f>IF(AND('[1]Multi-Field'!$E$99=[1]Lists!BF542,'[1]Multi-Field'!$F$99="Drained"),BI542,IF(AND('[1]Multi-Field'!$E$99=[1]Lists!BF542,'[1]Multi-Field'!$F$99="undrained"),BH542,""))</f>
        <v/>
      </c>
      <c r="FD542" s="409" t="str">
        <f>IF(AND('[1]Multi-Field'!$E$100=[1]Lists!BF542,'[1]Multi-Field'!$F$100="Drained"),BI542,IF(AND('[1]Multi-Field'!$E$100=[1]Lists!BF542,'[1]Multi-Field'!$F$100="undrained"),BH542,""))</f>
        <v/>
      </c>
      <c r="FE542" s="409" t="str">
        <f>IF(AND('[1]Multi-Field'!$E$101=[1]Lists!BF542,'[1]Multi-Field'!$F$101="Drained"),BI542,IF(AND('[1]Multi-Field'!$E$101=[1]Lists!BF542,'[1]Multi-Field'!$F$101="undrained"),BH542,""))</f>
        <v/>
      </c>
      <c r="FF542" s="409" t="str">
        <f>IF(AND('[1]Multi-Field'!$E$102=[1]Lists!BF542,'[1]Multi-Field'!$F$102="Drained"),BI542,IF(AND('[1]Multi-Field'!$E$102=[1]Lists!BF542,'[1]Multi-Field'!$F$102="undrained"),BH542,""))</f>
        <v/>
      </c>
      <c r="FG542" s="409" t="str">
        <f>IF(AND('[1]Multi-Field'!$E$103=[1]Lists!BF542,'[1]Multi-Field'!$F$103="Drained"),BI542,IF(AND('[1]Multi-Field'!$E$103=[1]Lists!BF542,'[1]Multi-Field'!$F$103="undrained"),BH542,""))</f>
        <v/>
      </c>
      <c r="FH542" s="409" t="str">
        <f>IF(AND('[1]Multi-Field'!$E$104=[1]Lists!BF542,'[1]Multi-Field'!$F$104="Drained"),BI542,IF(AND('[1]Multi-Field'!$E$104=[1]Lists!BF542,'[1]Multi-Field'!$F$104="undrained"),BH542,""))</f>
        <v/>
      </c>
      <c r="FI542" s="409" t="str">
        <f>IF(AND('[1]Multi-Field'!$E$105=[1]Lists!BF542,'[1]Multi-Field'!$F$105="Drained"),BI542,IF(AND('[1]Multi-Field'!$E$105=[1]Lists!BF542,'[1]Multi-Field'!$F$105="undrained"),BH542,""))</f>
        <v/>
      </c>
      <c r="FJ542" s="409" t="str">
        <f>IF(AND('[1]Multi-Field'!$E$106=[1]Lists!BF542,'[1]Multi-Field'!$F$106="Drained"),BI542,IF(AND('[1]Multi-Field'!$E$106=[1]Lists!BF542,'[1]Multi-Field'!$F$106="undrained"),BH542,""))</f>
        <v/>
      </c>
      <c r="FK542" s="409" t="str">
        <f>IF(AND('[1]Multi-Field'!$E$107=[1]Lists!BF542,'[1]Multi-Field'!$F$107="Drained"),BI542,IF(AND('[1]Multi-Field'!$E$107=[1]Lists!BF542,'[1]Multi-Field'!$F$107="undrained"),BH542,""))</f>
        <v/>
      </c>
      <c r="FL542" s="409" t="str">
        <f>IF(AND('[1]Multi-Field'!$E$108=[1]Lists!BF542,'[1]Multi-Field'!$F$108="Drained"),BI542,IF(AND('[1]Multi-Field'!$E$108=[1]Lists!BF542,'[1]Multi-Field'!$F$108="undrained"),BH542,""))</f>
        <v/>
      </c>
      <c r="FM542" s="409" t="str">
        <f>IF(AND('[1]Multi-Field'!$E$109=[1]Lists!BF542,'[1]Multi-Field'!$F$109="Drained"),BI542,IF(AND('[1]Multi-Field'!$E$109=[1]Lists!BF542,'[1]Multi-Field'!$F$109="undrained"),BH542,""))</f>
        <v/>
      </c>
      <c r="FN542" s="409" t="str">
        <f>IF(AND('[1]Multi-Field'!$E$110=[1]Lists!BF542,'[1]Multi-Field'!$F$110="Drained"),BI542,IF(AND('[1]Multi-Field'!$E$110=[1]Lists!BF542,'[1]Multi-Field'!$F$110="undrained"),BH542,""))</f>
        <v/>
      </c>
      <c r="FO542" s="409" t="str">
        <f>IF(AND('[1]Multi-Field'!$E$111=[1]Lists!BF542,'[1]Multi-Field'!$F$111="Drained"),BI542,IF(AND('[1]Multi-Field'!$E$111=[1]Lists!BF542,'[1]Multi-Field'!$F$111="undrained"),BH542,""))</f>
        <v/>
      </c>
      <c r="FP542" s="409" t="str">
        <f>IF(AND('[1]Multi-Field'!$E$112=[1]Lists!BF542,'[1]Multi-Field'!$F$112="Drained"),BI542,IF(AND('[1]Multi-Field'!$E$112=[1]Lists!BF542,'[1]Multi-Field'!$F$112="undrained"),BH542,""))</f>
        <v/>
      </c>
      <c r="FQ542" s="409" t="str">
        <f>IF(AND('[1]Multi-Field'!$E$113=[1]Lists!BF542,'[1]Multi-Field'!$F$113="Drained"),BI542,IF(AND('[1]Multi-Field'!$E$113=[1]Lists!BF542,'[1]Multi-Field'!$F$113="undrained"),BH542,""))</f>
        <v/>
      </c>
      <c r="FR542" s="409" t="str">
        <f>IF(AND('[1]Multi-Field'!$E$114=[1]Lists!BF542,'[1]Multi-Field'!$F$114="Drained"),BI542,IF(AND('[1]Multi-Field'!$E$114=[1]Lists!BF542,'[1]Multi-Field'!$F$114="undrained"),BH542,""))</f>
        <v/>
      </c>
      <c r="FS542" s="409" t="str">
        <f>IF(AND('[1]Multi-Field'!$E$115=[1]Lists!BF542,'[1]Multi-Field'!$F$115="Drained"),BI542,IF(AND('[1]Multi-Field'!$E$115=[1]Lists!BF542,'[1]Multi-Field'!$F$115="undrained"),BH542,""))</f>
        <v/>
      </c>
      <c r="FT542" s="409" t="str">
        <f>IF(AND('[1]Multi-Field'!$E$116=[1]Lists!BF542,'[1]Multi-Field'!$F$116="Drained"),BI542,IF(AND('[1]Multi-Field'!$E$116=[1]Lists!BF542,'[1]Multi-Field'!$F$116="undrained"),BH542,""))</f>
        <v/>
      </c>
      <c r="FU542" s="409" t="str">
        <f>IF(AND('[1]Multi-Field'!$E$117=[1]Lists!BF542,'[1]Multi-Field'!$F$117="Drained"),BI542,IF(AND('[1]Multi-Field'!$E$117=[1]Lists!BF542,'[1]Multi-Field'!$F$117="undrained"),BH542,""))</f>
        <v/>
      </c>
      <c r="FV542" s="409" t="str">
        <f>IF(AND('[1]Multi-Field'!$E$118=[1]Lists!BF542,'[1]Multi-Field'!$F$118="Drained"),BI542,IF(AND('[1]Multi-Field'!$E$118=[1]Lists!BF542,'[1]Multi-Field'!$F$118="undrained"),BH542,""))</f>
        <v/>
      </c>
      <c r="FW542" s="409" t="str">
        <f>IF(AND('[1]Multi-Field'!$E$119=[1]Lists!BF542,'[1]Multi-Field'!$F$119="Drained"),BI542,IF(AND('[1]Multi-Field'!$E$119=[1]Lists!BF542,'[1]Multi-Field'!$F$119="undrained"),BH542,""))</f>
        <v/>
      </c>
      <c r="FX542" s="409" t="str">
        <f>IF(AND('[1]Multi-Field'!$E$120=[1]Lists!BF542,'[1]Multi-Field'!$F$120="Drained"),BI542,IF(AND('[1]Multi-Field'!$E$120=[1]Lists!BF542,'[1]Multi-Field'!$F$120="undrained"),BH542,""))</f>
        <v/>
      </c>
    </row>
    <row r="543" spans="1:180" ht="13.5" customHeight="1">
      <c r="A543" s="7" t="s">
        <v>629</v>
      </c>
      <c r="B543" s="7"/>
      <c r="C543" s="7"/>
      <c r="D543" s="8">
        <v>75</v>
      </c>
      <c r="E543" s="8">
        <f t="shared" si="74"/>
        <v>75</v>
      </c>
      <c r="F543" s="8">
        <f t="shared" si="75"/>
        <v>75</v>
      </c>
      <c r="G543" s="8">
        <v>75</v>
      </c>
      <c r="H543" s="8">
        <v>60</v>
      </c>
      <c r="I543" s="8">
        <f t="shared" si="78"/>
        <v>60</v>
      </c>
      <c r="J543" s="8">
        <f t="shared" si="79"/>
        <v>60</v>
      </c>
      <c r="K543" s="8">
        <v>60</v>
      </c>
      <c r="L543" s="8">
        <v>125</v>
      </c>
      <c r="M543" s="8">
        <f t="shared" si="76"/>
        <v>125</v>
      </c>
      <c r="N543" s="8">
        <f t="shared" si="77"/>
        <v>125</v>
      </c>
      <c r="O543" s="8">
        <v>125</v>
      </c>
      <c r="P543" s="391"/>
      <c r="Q543" s="84"/>
      <c r="R543" s="395"/>
      <c r="S543" s="395" t="str">
        <f t="shared" si="80"/>
        <v/>
      </c>
      <c r="T543" s="395"/>
      <c r="U543" s="396"/>
      <c r="BF543" s="411" t="s">
        <v>1706</v>
      </c>
      <c r="BG543" s="412">
        <v>4</v>
      </c>
      <c r="BH543" s="412">
        <v>5</v>
      </c>
      <c r="BI543" s="412">
        <v>5</v>
      </c>
      <c r="BJ543" s="409" t="e">
        <f>IF(AND('[1]Single Field'!#REF!=[1]Lists!BF543,'[1]Single Field'!#REF!="Drained"),"x",IF(AND('[1]Single Field'!#REF!=[1]Lists!BF543,'[1]Single Field'!#REF!="Undrained"),O,""))</f>
        <v>#REF!</v>
      </c>
      <c r="BK543" s="409" t="str">
        <f>IF(AND('[1]Multi-Field'!$E$3=[1]Lists!BF543,'[1]Multi-Field'!$F$3="Drained"),BI543,IF(AND('[1]Multi-Field'!$E$3=BF543,'[1]Multi-Field'!$F$3="undrained"),BH543,""))</f>
        <v/>
      </c>
      <c r="BL543" s="409" t="str">
        <f>IF(AND('[1]Multi-Field'!$E$4=BF543,'[1]Multi-Field'!$F$4="Drained"),BI543,IF(AND('[1]Multi-Field'!$E$4=BF543,'[1]Multi-Field'!$F$4="undrained"),BH543,""))</f>
        <v/>
      </c>
      <c r="BM543" s="409" t="str">
        <f>IF(AND('[1]Multi-Field'!$E$5=BF543,'[1]Multi-Field'!$F$5="Drained"),BI543,IF(AND('[1]Multi-Field'!$E$5=BF543,'[1]Multi-Field'!$F$5="undrained"),BH543,""))</f>
        <v/>
      </c>
      <c r="BN543" s="409" t="str">
        <f>IF(AND('[1]Multi-Field'!$E$6=BF543,'[1]Multi-Field'!$F$6="Drained"),BI543,IF(AND('[1]Multi-Field'!$E$6=BF543,'[1]Multi-Field'!$F$6="undrained"),BH543,""))</f>
        <v/>
      </c>
      <c r="BO543" s="409" t="str">
        <f>IF(AND('[1]Multi-Field'!$E$7=BF543,'[1]Multi-Field'!$F$7="Drained"),BI543,IF(AND('[1]Multi-Field'!$E$7=BF543,'[1]Multi-Field'!$F$7="undrained"),BH543,""))</f>
        <v/>
      </c>
      <c r="BP543" s="409" t="str">
        <f>IF(AND('[1]Multi-Field'!$E$8=BF543,'[1]Multi-Field'!$F$8="Drained"),BI543,IF(AND('[1]Multi-Field'!$E$8=BF543,'[1]Multi-Field'!$F$8="undrained"),BH543,""))</f>
        <v/>
      </c>
      <c r="BQ543" s="409" t="str">
        <f>IF(AND('[1]Multi-Field'!$E$9=BF543,'[1]Multi-Field'!$F$9="Drained"),BI543,IF(AND('[1]Multi-Field'!$E$9=BF543,'[1]Multi-Field'!$F$9="undrained"),BH543,""))</f>
        <v/>
      </c>
      <c r="BR543" s="409" t="str">
        <f>IF(AND('[1]Multi-Field'!$E$10=BF543,'[1]Multi-Field'!$F$10="Drained"),BI543,IF(AND('[1]Multi-Field'!$E$10=BF543,'[1]Multi-Field'!$F$10="undrained"),BH543,""))</f>
        <v/>
      </c>
      <c r="BS543" s="409" t="str">
        <f>IF(AND('[1]Multi-Field'!$E$11=BF543,'[1]Multi-Field'!$F$11="Drained"),BI543,IF(AND('[1]Multi-Field'!$E$11=BF543,'[1]Multi-Field'!$F$11="undrained"),BH543,""))</f>
        <v/>
      </c>
      <c r="BT543" s="409" t="str">
        <f>IF(AND('[1]Multi-Field'!$E$12=BF543,'[1]Multi-Field'!$F$12="Drained"),BI543,IF(AND('[1]Multi-Field'!$E$12=BF543,'[1]Multi-Field'!$F$12="undrained"),BH543,""))</f>
        <v/>
      </c>
      <c r="BU543" s="409" t="str">
        <f>IF(AND('[1]Multi-Field'!$E$13=BF543,'[1]Multi-Field'!$F$13="Drained"),BI543,IF(AND('[1]Multi-Field'!$E$3=BF543,'[1]Multi-Field'!$F$13="undrained"),BH543,""))</f>
        <v/>
      </c>
      <c r="BV543" s="409" t="str">
        <f>IF(AND('[1]Multi-Field'!$E$14=BF543,'[1]Multi-Field'!$F$14="Drained"),BI543,IF(AND('[1]Multi-Field'!$E$14=BF543,'[1]Multi-Field'!$F$14="undrained"),BH543,""))</f>
        <v/>
      </c>
      <c r="BW543" s="409" t="str">
        <f>IF(AND('[1]Multi-Field'!$E$15=BF543,'[1]Multi-Field'!$F$15="Drained"),BI543,IF(AND('[1]Multi-Field'!$E$15=BF543,'[1]Multi-Field'!$F$15="undrained"),BH543,""))</f>
        <v/>
      </c>
      <c r="BX543" s="409" t="str">
        <f>IF(AND('[1]Multi-Field'!$E$16=[1]Lists!BF543,'[1]Multi-Field'!$F$16="Drained"),BI543,IF(AND('[1]Multi-Field'!$E$16=[1]Lists!BF543,'[1]Multi-Field'!$F$16="undrained"),BH543,""))</f>
        <v/>
      </c>
      <c r="BY543" s="409" t="str">
        <f>IF(AND('[1]Multi-Field'!$E$17=[1]Lists!BF543,'[1]Multi-Field'!$F$17="Drained"),BI543,IF(AND('[1]Multi-Field'!$E$17=[1]Lists!BF543,'[1]Multi-Field'!$F$17="undrained"),BH543,""))</f>
        <v/>
      </c>
      <c r="BZ543" s="409" t="str">
        <f>IF(AND('[1]Multi-Field'!$E$18=[1]Lists!BF543,'[1]Multi-Field'!$F$18="Drained"),BI543,IF(AND('[1]Multi-Field'!$E$18=[1]Lists!BF543,'[1]Multi-Field'!$F$18="undrained"),BH543,""))</f>
        <v/>
      </c>
      <c r="CA543" s="409" t="str">
        <f>IF(AND('[1]Multi-Field'!$E$19=[1]Lists!BF543,'[1]Multi-Field'!$F$19="Drained"),BI543,IF(AND('[1]Multi-Field'!$E$19=[1]Lists!BF543,'[1]Multi-Field'!$F$19="undrained"),BH543,""))</f>
        <v/>
      </c>
      <c r="CB543" s="409" t="str">
        <f>IF(AND('[1]Multi-Field'!$E$20=[1]Lists!BF543,'[1]Multi-Field'!$F$20="Drained"),BI543,IF(AND('[1]Multi-Field'!$E$20=[1]Lists!BF543,'[1]Multi-Field'!$F$20="undrained"),BH543,""))</f>
        <v/>
      </c>
      <c r="CC543" s="409" t="str">
        <f>IF(AND('[1]Multi-Field'!$E$21=[1]Lists!BF543,'[1]Multi-Field'!$F$21="Drained"),BI543,IF(AND('[1]Multi-Field'!$E$21=[1]Lists!BF543,'[1]Multi-Field'!$F$21="undrained"),BH543,""))</f>
        <v/>
      </c>
      <c r="CD543" s="409" t="str">
        <f>IF(AND('[1]Multi-Field'!$E$22=[1]Lists!BF543,'[1]Multi-Field'!$F$22="Drained"),BI543,IF(AND('[1]Multi-Field'!$E$22=[1]Lists!BF543,'[1]Multi-Field'!$F$22="undrained"),BH543,""))</f>
        <v/>
      </c>
      <c r="CE543" s="409" t="str">
        <f>IF(AND('[1]Multi-Field'!$E$23=[1]Lists!BF543,'[1]Multi-Field'!$F$23="Drained"),BI543,IF(AND('[1]Multi-Field'!$E$23=[1]Lists!BF543,'[1]Multi-Field'!$F$23="undrained"),BH543,""))</f>
        <v/>
      </c>
      <c r="CF543" s="409" t="str">
        <f>IF(AND('[1]Multi-Field'!$E$24=[1]Lists!BF543,'[1]Multi-Field'!$F$24="Drained"),BI543,IF(AND('[1]Multi-Field'!$E$24=[1]Lists!BF543,'[1]Multi-Field'!$F$24="undrained"),BH543,""))</f>
        <v/>
      </c>
      <c r="CG543" s="409" t="str">
        <f>IF(AND('[1]Multi-Field'!$E$25=[1]Lists!BF543,'[1]Multi-Field'!$F$25="Drained"),BI543,IF(AND('[1]Multi-Field'!$E$25=[1]Lists!BF543,'[1]Multi-Field'!$F$25="undrained"),BH543,""))</f>
        <v/>
      </c>
      <c r="CH543" s="409" t="str">
        <f>IF(AND('[1]Multi-Field'!$E$26=[1]Lists!BF543,'[1]Multi-Field'!$F$26="Drained"),BI543,IF(AND('[1]Multi-Field'!$E$26=[1]Lists!BF543,'[1]Multi-Field'!$F$26="undrained"),BH543,""))</f>
        <v/>
      </c>
      <c r="CI543" s="409" t="str">
        <f>IF(AND('[1]Multi-Field'!$E$27=[1]Lists!BF543,'[1]Multi-Field'!$F$27="Drained"),BI543,IF(AND('[1]Multi-Field'!$E$27=[1]Lists!BF543,'[1]Multi-Field'!$F$27="undrained"),BH543,""))</f>
        <v/>
      </c>
      <c r="CJ543" s="409" t="str">
        <f>IF(AND('[1]Multi-Field'!$E$28=[1]Lists!BF543,'[1]Multi-Field'!$F$28="Drained"),BI543,IF(AND('[1]Multi-Field'!$E$28=[1]Lists!BF543,'[1]Multi-Field'!$F$28="undrained"),BH543,""))</f>
        <v/>
      </c>
      <c r="CK543" s="409" t="str">
        <f>IF(AND('[1]Multi-Field'!$E$29=[1]Lists!BF543,'[1]Multi-Field'!$F$29="Drained"),BI543,IF(AND('[1]Multi-Field'!$E$29=[1]Lists!BF543,'[1]Multi-Field'!$F$29="undrained"),BH543,""))</f>
        <v/>
      </c>
      <c r="CL543" s="409" t="str">
        <f>IF(AND('[1]Multi-Field'!$E$30=[1]Lists!BF543,'[1]Multi-Field'!$F$30="Drained"),BI543,IF(AND('[1]Multi-Field'!$E$30=[1]Lists!BF543,'[1]Multi-Field'!$F$30="undrained"),BH543,""))</f>
        <v/>
      </c>
      <c r="CM543" s="409" t="str">
        <f>IF(AND('[1]Multi-Field'!$E$31=[1]Lists!BF543,'[1]Multi-Field'!$F$31="Drained"),BI543,IF(AND('[1]Multi-Field'!$E$31=[1]Lists!BF543,'[1]Multi-Field'!$F$31="undrained"),BH543,""))</f>
        <v/>
      </c>
      <c r="CN543" s="409" t="str">
        <f>IF(AND('[1]Multi-Field'!$E$32=[1]Lists!BF543,'[1]Multi-Field'!$F$32="Drained"),BI543,IF(AND('[1]Multi-Field'!$E$32=[1]Lists!BF543,'[1]Multi-Field'!$F$32="undrained"),BH543,""))</f>
        <v/>
      </c>
      <c r="CO543" s="409" t="str">
        <f>IF(AND('[1]Multi-Field'!$E$33=[1]Lists!BF543,'[1]Multi-Field'!$F$33="Drained"),BI543,IF(AND('[1]Multi-Field'!$E$33=[1]Lists!BF543,'[1]Multi-Field'!$F$33="undrained"),BH543,""))</f>
        <v/>
      </c>
      <c r="CP543" s="409" t="str">
        <f>IF(AND('[1]Multi-Field'!$E$34=[1]Lists!BF543,'[1]Multi-Field'!$F$34="Drained"),BI543,IF(AND('[1]Multi-Field'!$E$34=[1]Lists!BF543,'[1]Multi-Field'!$F$34="undrained"),BH543,""))</f>
        <v/>
      </c>
      <c r="CQ543" s="409" t="str">
        <f>IF(AND('[1]Multi-Field'!$E$35=[1]Lists!BF543,'[1]Multi-Field'!$F$35="Drained"),BI543,IF(AND('[1]Multi-Field'!$E$35=[1]Lists!BF543,'[1]Multi-Field'!$F$35="undrained"),BH543,""))</f>
        <v/>
      </c>
      <c r="CR543" s="409" t="str">
        <f>IF(AND('[1]Multi-Field'!$E$36=[1]Lists!BF543,'[1]Multi-Field'!$F$36="Drained"),BI543,IF(AND('[1]Multi-Field'!$E$36=[1]Lists!BF543,'[1]Multi-Field'!$F$36="undrained"),BH543,""))</f>
        <v/>
      </c>
      <c r="CS543" s="409" t="str">
        <f>IF(AND('[1]Multi-Field'!$E$37=[1]Lists!BF543,'[1]Multi-Field'!$F$37="Drained"),BI543,IF(AND('[1]Multi-Field'!$E$37=[1]Lists!BF543,'[1]Multi-Field'!$F$37="undrained"),BH543,""))</f>
        <v/>
      </c>
      <c r="CT543" s="409" t="str">
        <f>IF(AND('[1]Multi-Field'!$E$38=[1]Lists!BF543,'[1]Multi-Field'!$F$38="Drained"),BI543,IF(AND('[1]Multi-Field'!$E$38=[1]Lists!BF543,'[1]Multi-Field'!$F$38="undrained"),BH543,""))</f>
        <v/>
      </c>
      <c r="CU543" s="409" t="str">
        <f>IF(AND('[1]Multi-Field'!$E$39=[1]Lists!BF543,'[1]Multi-Field'!$F$39="Drained"),BI543,IF(AND('[1]Multi-Field'!$E$39=[1]Lists!BF543,'[1]Multi-Field'!$F$39="undrained"),BH543,""))</f>
        <v/>
      </c>
      <c r="CV543" s="409" t="str">
        <f>IF(AND('[1]Multi-Field'!$E$40=[1]Lists!BF543,'[1]Multi-Field'!$F$40="Drained"),BI543,IF(AND('[1]Multi-Field'!$E$40=[1]Lists!BF543,'[1]Multi-Field'!$F$40="undrained"),BH543,""))</f>
        <v/>
      </c>
      <c r="CW543" s="409" t="str">
        <f>IF(AND('[1]Multi-Field'!$E$41=[1]Lists!BF543,'[1]Multi-Field'!$F$40="Drained"),BI543,IF(AND('[1]Multi-Field'!$E$40=[1]Lists!BF543,'[1]Multi-Field'!$F$40="undrained"),BH543,""))</f>
        <v/>
      </c>
      <c r="CX543" s="409" t="str">
        <f>IF(AND('[1]Multi-Field'!$E$42=[1]Lists!BF543,'[1]Multi-Field'!$F$42="Drained"),BI543,IF(AND('[1]Multi-Field'!$E$42=[1]Lists!BF543,'[1]Multi-Field'!$F$42="undrained"),BH543,""))</f>
        <v/>
      </c>
      <c r="CY543" s="409" t="str">
        <f>IF(AND('[1]Multi-Field'!$E$43=[1]Lists!BF543,'[1]Multi-Field'!$F$43="Drained"),BI543,IF(AND('[1]Multi-Field'!$E$43=[1]Lists!BF543,'[1]Multi-Field'!$F$43="undrained"),BH543,""))</f>
        <v/>
      </c>
      <c r="CZ543" s="409" t="str">
        <f>IF(AND('[1]Multi-Field'!$E$44=[1]Lists!BF543,'[1]Multi-Field'!$F$44="Drained"),BI543,IF(AND('[1]Multi-Field'!$E$44=[1]Lists!BF543,'[1]Multi-Field'!$F$44="undrained"),BH543,""))</f>
        <v/>
      </c>
      <c r="DA543" s="409" t="str">
        <f>IF(AND('[1]Multi-Field'!$E$45=[1]Lists!BF543,'[1]Multi-Field'!$F$45="Drained"),BI543,IF(AND('[1]Multi-Field'!$E$45=[1]Lists!BF543,'[1]Multi-Field'!$F$45="undrained"),BH543,""))</f>
        <v/>
      </c>
      <c r="DB543" s="409" t="str">
        <f>IF(AND('[1]Multi-Field'!$E$46=[1]Lists!BF543,'[1]Multi-Field'!$F$46="Drained"),BI543,IF(AND('[1]Multi-Field'!$E$46=[1]Lists!BF543,'[1]Multi-Field'!$F$46="undrained"),BH543,""))</f>
        <v/>
      </c>
      <c r="DC543" s="409" t="str">
        <f>IF(AND('[1]Multi-Field'!$E$47=[1]Lists!BF543,'[1]Multi-Field'!$F$47="Drained"),BI543,IF(AND('[1]Multi-Field'!$E$47=[1]Lists!BF543,'[1]Multi-Field'!$F$47="undrained"),BH543,""))</f>
        <v/>
      </c>
      <c r="DD543" s="409" t="str">
        <f>IF(AND('[1]Multi-Field'!$E$48=[1]Lists!BF543,'[1]Multi-Field'!$F$48="Drained"),BI543,IF(AND('[1]Multi-Field'!$E$48=[1]Lists!BF543,'[1]Multi-Field'!$F$48="undrained"),BH543,""))</f>
        <v/>
      </c>
      <c r="DE543" s="409" t="str">
        <f>IF(AND('[1]Multi-Field'!$E$49=[1]Lists!BF543,'[1]Multi-Field'!$F$49="Drained"),BI543,IF(AND('[1]Multi-Field'!$E$49=[1]Lists!BF543,'[1]Multi-Field'!$F$9="undrained"),BH543,""))</f>
        <v/>
      </c>
      <c r="DF543" s="409" t="str">
        <f>IF(AND('[1]Multi-Field'!$E$50=[1]Lists!BF543,'[1]Multi-Field'!$F$50="Drained"),BI543,IF(AND('[1]Multi-Field'!$E$50=[1]Lists!BF543,'[1]Multi-Field'!$F$50="undrained"),BH543,""))</f>
        <v/>
      </c>
      <c r="DG543" s="409" t="str">
        <f>IF(AND('[1]Multi-Field'!$E$51=[1]Lists!BF543,'[1]Multi-Field'!$F$51="Drained"),BI543,IF(AND('[1]Multi-Field'!$E$51=[1]Lists!BF543,'[1]Multi-Field'!$F$51="undrained"),BH543,""))</f>
        <v/>
      </c>
      <c r="DH543" s="409" t="str">
        <f>IF(AND('[1]Multi-Field'!$E$52=[1]Lists!BF543,'[1]Multi-Field'!$F$52="Drained"),BI543,IF(AND('[1]Multi-Field'!$E$52=[1]Lists!BF543,'[1]Multi-Field'!$F$52="undrained"),BH543,""))</f>
        <v/>
      </c>
      <c r="DI543" s="409" t="str">
        <f>IF(AND('[1]Multi-Field'!$E$53=[1]Lists!BF543,'[1]Multi-Field'!$F$53="Drained"),BI543,IF(AND('[1]Multi-Field'!$E$53=[1]Lists!BF543,'[1]Multi-Field'!$F$53="undrained"),BH543,""))</f>
        <v/>
      </c>
      <c r="DJ543" s="409" t="str">
        <f>IF(AND('[1]Multi-Field'!$E$54=[1]Lists!BF543,'[1]Multi-Field'!$F$54="Drained"),BI543,IF(AND('[1]Multi-Field'!$E$54=[1]Lists!BF543,'[1]Multi-Field'!$F$54="undrained"),BH543,""))</f>
        <v/>
      </c>
      <c r="DK543" s="409" t="str">
        <f>IF(AND('[1]Multi-Field'!$E$55=[1]Lists!BF543,'[1]Multi-Field'!$F$55="Drained"),BI543,IF(AND('[1]Multi-Field'!$E$55=[1]Lists!BF543,'[1]Multi-Field'!$F$55="undrained"),BH543,""))</f>
        <v/>
      </c>
      <c r="DL543" s="409" t="str">
        <f>IF(AND('[1]Multi-Field'!$E$56=[1]Lists!BF543,'[1]Multi-Field'!$F$56="Drained"),BI543,IF(AND('[1]Multi-Field'!$E$56=[1]Lists!BF543,'[1]Multi-Field'!$F$56="undrained"),BH543,""))</f>
        <v/>
      </c>
      <c r="DM543" s="409" t="str">
        <f>IF(AND('[1]Multi-Field'!$E$57=[1]Lists!BF543,'[1]Multi-Field'!$F$57="Drained"),BI543,IF(AND('[1]Multi-Field'!$E$57=[1]Lists!BF543,'[1]Multi-Field'!$F$57="undrained"),BH543,""))</f>
        <v/>
      </c>
      <c r="DN543" s="409" t="str">
        <f>IF(AND('[1]Multi-Field'!$E$58=[1]Lists!BF543,'[1]Multi-Field'!$F$58="Drained"),BI543,IF(AND('[1]Multi-Field'!$E$58=[1]Lists!BF543,'[1]Multi-Field'!$F$58="undrained"),BH543,""))</f>
        <v/>
      </c>
      <c r="DO543" s="409" t="str">
        <f>IF(AND('[1]Multi-Field'!$E$59=[1]Lists!BF543,'[1]Multi-Field'!$F$59="Drained"),BI543,IF(AND('[1]Multi-Field'!$E$59=[1]Lists!BF543,'[1]Multi-Field'!$F$59="undrained"),BH543,""))</f>
        <v/>
      </c>
      <c r="DP543" s="409" t="str">
        <f>IF(AND('[1]Multi-Field'!$E$60=[1]Lists!BF543,'[1]Multi-Field'!$F$60="Drained"),BI543,IF(AND('[1]Multi-Field'!$E$60=[1]Lists!BF543,'[1]Multi-Field'!$F$60="undrained"),BH543,""))</f>
        <v/>
      </c>
      <c r="DQ543" s="409" t="str">
        <f>IF(AND('[1]Multi-Field'!$E$61=[1]Lists!BF543,'[1]Multi-Field'!$F$61="Drained"),BI543,IF(AND('[1]Multi-Field'!$E$61=[1]Lists!BF543,'[1]Multi-Field'!$F$61="undrained"),BH543,""))</f>
        <v/>
      </c>
      <c r="DR543" s="409" t="str">
        <f>IF(AND('[1]Multi-Field'!$E$62=[1]Lists!BF543,'[1]Multi-Field'!$F$62="Drained"),BI543,IF(AND('[1]Multi-Field'!$E$62=[1]Lists!BF543,'[1]Multi-Field'!$F$62="undrained"),BH543,""))</f>
        <v/>
      </c>
      <c r="DS543" s="409" t="str">
        <f>IF(AND('[1]Multi-Field'!$E$63=[1]Lists!BF543,'[1]Multi-Field'!$F$63="Drained"),BI543,IF(AND('[1]Multi-Field'!$E$63=[1]Lists!BF543,'[1]Multi-Field'!$F$63="undrained"),BH543,""))</f>
        <v/>
      </c>
      <c r="DT543" s="409" t="str">
        <f>IF(AND('[1]Multi-Field'!$E$64=[1]Lists!BF543,'[1]Multi-Field'!$F$64="Drained"),BI543,IF(AND('[1]Multi-Field'!$E$64=[1]Lists!BF543,'[1]Multi-Field'!$F$64="undrained"),BH543,""))</f>
        <v/>
      </c>
      <c r="DU543" s="409" t="str">
        <f>IF(AND('[1]Multi-Field'!$E$65=[1]Lists!BF543,'[1]Multi-Field'!$F$65="Drained"),BI543,IF(AND('[1]Multi-Field'!$E$65=[1]Lists!BF543,'[1]Multi-Field'!$F$65="undrained"),BH543,""))</f>
        <v/>
      </c>
      <c r="DV543" s="409" t="str">
        <f>IF(AND('[1]Multi-Field'!$E$66=[1]Lists!BF543,'[1]Multi-Field'!$F$66="Drained"),BI543,IF(AND('[1]Multi-Field'!$E$66=[1]Lists!BF543,'[1]Multi-Field'!$F$66="undrained"),BH543,""))</f>
        <v/>
      </c>
      <c r="DW543" s="409" t="str">
        <f>IF(AND('[1]Multi-Field'!$E$67=[1]Lists!BF543,'[1]Multi-Field'!$F$67="Drained"),BI543,IF(AND('[1]Multi-Field'!$E$67=[1]Lists!BF543,'[1]Multi-Field'!$F$67="undrained"),BH543,""))</f>
        <v/>
      </c>
      <c r="DX543" s="409" t="str">
        <f>IF(AND('[1]Multi-Field'!$E$68=[1]Lists!BF543,'[1]Multi-Field'!$F$68="Drained"),BI543,IF(AND('[1]Multi-Field'!$E$68=[1]Lists!BF543,'[1]Multi-Field'!$F$68="undrained"),BH543,""))</f>
        <v/>
      </c>
      <c r="DY543" s="409" t="str">
        <f>IF(AND('[1]Multi-Field'!$E$69=[1]Lists!BF543,'[1]Multi-Field'!$F$69="Drained"),BI543,IF(AND('[1]Multi-Field'!$E$69=[1]Lists!BF543,'[1]Multi-Field'!$F$69="undrained"),BH543,""))</f>
        <v/>
      </c>
      <c r="DZ543" s="409" t="str">
        <f>IF(AND('[1]Multi-Field'!$E$70=[1]Lists!BF543,'[1]Multi-Field'!$F$70="Drained"),BI543,IF(AND('[1]Multi-Field'!$E$70=[1]Lists!BF543,'[1]Multi-Field'!$F$70="undrained"),BH543,""))</f>
        <v/>
      </c>
      <c r="EA543" s="409" t="str">
        <f>IF(AND('[1]Multi-Field'!$E$71=[1]Lists!BF543,'[1]Multi-Field'!$F$71="Drained"),BI543,IF(AND('[1]Multi-Field'!$E$71=[1]Lists!BF543,'[1]Multi-Field'!$F$71="undrained"),BH543,""))</f>
        <v/>
      </c>
      <c r="EB543" s="409" t="str">
        <f>IF(AND('[1]Multi-Field'!$E$72=[1]Lists!BF543,'[1]Multi-Field'!$F$72="Drained"),BI543,IF(AND('[1]Multi-Field'!$E$72=[1]Lists!BF543,'[1]Multi-Field'!$F$72="undrained"),BH543,""))</f>
        <v/>
      </c>
      <c r="EC543" s="409" t="str">
        <f>IF(AND('[1]Multi-Field'!$E$73=[1]Lists!BF543,'[1]Multi-Field'!$F$73="Drained"),BI543,IF(AND('[1]Multi-Field'!$E$73=[1]Lists!BF543,'[1]Multi-Field'!$F$73="undrained"),BH543,""))</f>
        <v/>
      </c>
      <c r="ED543" s="409" t="str">
        <f>IF(AND('[1]Multi-Field'!$E$74=[1]Lists!BF543,'[1]Multi-Field'!$F$74="Drained"),BI543,IF(AND('[1]Multi-Field'!$E$74=[1]Lists!BF543,'[1]Multi-Field'!$F$74="undrained"),BH543,""))</f>
        <v/>
      </c>
      <c r="EE543" s="409" t="str">
        <f>IF(AND('[1]Multi-Field'!$E$75=[1]Lists!BF543,'[1]Multi-Field'!$F$75="Drained"),BI543,IF(AND('[1]Multi-Field'!$E$75=[1]Lists!BF543,'[1]Multi-Field'!$F$75="undrained"),BH543,""))</f>
        <v/>
      </c>
      <c r="EF543" s="409" t="str">
        <f>IF(AND('[1]Multi-Field'!$E$76=[1]Lists!BF543,'[1]Multi-Field'!$F$76="Drained"),BI543,IF(AND('[1]Multi-Field'!$E$76=[1]Lists!BF543,'[1]Multi-Field'!$F$6="undrained"),BH543,""))</f>
        <v/>
      </c>
      <c r="EG543" s="409" t="str">
        <f>IF(AND('[1]Multi-Field'!$E$77=[1]Lists!BF543,'[1]Multi-Field'!$F$77="Drained"),BI543,IF(AND('[1]Multi-Field'!$E$77=[1]Lists!BF543,'[1]Multi-Field'!$F$77="undrained"),BH543,""))</f>
        <v/>
      </c>
      <c r="EH543" s="409" t="str">
        <f>IF(AND('[1]Multi-Field'!$E$78=[1]Lists!BF543,'[1]Multi-Field'!$F$78="Drained"),BI543,IF(AND('[1]Multi-Field'!$E$78=[1]Lists!BF543,'[1]Multi-Field'!$F$78="undrained"),BH543,""))</f>
        <v/>
      </c>
      <c r="EI543" s="409" t="str">
        <f>IF(AND('[1]Multi-Field'!$E$79=[1]Lists!BF543,'[1]Multi-Field'!$F$79="Drained"),BI543,IF(AND('[1]Multi-Field'!$E$79=[1]Lists!BF543,'[1]Multi-Field'!$F$79="undrained"),BH543,""))</f>
        <v/>
      </c>
      <c r="EJ543" s="409" t="str">
        <f>IF(AND('[1]Multi-Field'!$E$80=[1]Lists!BF543,'[1]Multi-Field'!$F$80="Drained"),BI543,IF(AND('[1]Multi-Field'!$E$80=[1]Lists!BF543,'[1]Multi-Field'!$F$80="undrained"),BH543,""))</f>
        <v/>
      </c>
      <c r="EK543" s="409" t="str">
        <f>IF(AND('[1]Multi-Field'!$E$81=[1]Lists!BF543,'[1]Multi-Field'!$F$81="Drained"),BI543,IF(AND('[1]Multi-Field'!$E$81=[1]Lists!BF543,'[1]Multi-Field'!$F$81="undrained"),BH543,""))</f>
        <v/>
      </c>
      <c r="EL543" s="409" t="str">
        <f>IF(AND('[1]Multi-Field'!$E$82=[1]Lists!BF543,'[1]Multi-Field'!$F$82="Drained"),BI543,IF(AND('[1]Multi-Field'!$E$82=[1]Lists!BF543,'[1]Multi-Field'!$F$82="undrained"),BH543,""))</f>
        <v/>
      </c>
      <c r="EM543" s="409" t="str">
        <f>IF(AND('[1]Multi-Field'!$E$83=[1]Lists!BF543,'[1]Multi-Field'!$F$83="Drained"),BI543,IF(AND('[1]Multi-Field'!$E$83=[1]Lists!BF543,'[1]Multi-Field'!$F$83="undrained"),BH543,""))</f>
        <v/>
      </c>
      <c r="EN543" s="409" t="str">
        <f>IF(AND('[1]Multi-Field'!$E$84=[1]Lists!BF543,'[1]Multi-Field'!$F$84="Drained"),BI543,IF(AND('[1]Multi-Field'!$E$84=[1]Lists!BF543,'[1]Multi-Field'!$F$84="undrained"),BH543,""))</f>
        <v/>
      </c>
      <c r="EO543" s="409" t="str">
        <f>IF(AND('[1]Multi-Field'!$E$85=[1]Lists!BF543,'[1]Multi-Field'!$F$85="Drained"),BI543,IF(AND('[1]Multi-Field'!$E$85=[1]Lists!BF543,'[1]Multi-Field'!$F$85="undrained"),BH543,""))</f>
        <v/>
      </c>
      <c r="EP543" s="409" t="str">
        <f>IF(AND('[1]Multi-Field'!$E$86=[1]Lists!BF543,'[1]Multi-Field'!$F$86="Drained"),BI543,IF(AND('[1]Multi-Field'!$E$86=[1]Lists!BF543,'[1]Multi-Field'!$F$86="undrained"),BH543,""))</f>
        <v/>
      </c>
      <c r="EQ543" s="409" t="str">
        <f>IF(AND('[1]Multi-Field'!$E$87=[1]Lists!BF543,'[1]Multi-Field'!$F$87="Drained"),BI543,IF(AND('[1]Multi-Field'!$E$87=[1]Lists!BF543,'[1]Multi-Field'!$F$87="undrained"),BH543,""))</f>
        <v/>
      </c>
      <c r="ER543" s="409" t="str">
        <f>IF(AND('[1]Multi-Field'!$E$88=[1]Lists!BF543,'[1]Multi-Field'!$F$88="Drained"),BI543,IF(AND('[1]Multi-Field'!$E$88=[1]Lists!BF543,'[1]Multi-Field'!$F$88="undrained"),BH543,""))</f>
        <v/>
      </c>
      <c r="ES543" s="409" t="str">
        <f>IF(AND('[1]Multi-Field'!$E$89=[1]Lists!BF543,'[1]Multi-Field'!$F$89="Drained"),BI543,IF(AND('[1]Multi-Field'!$E$89=[1]Lists!BF543,'[1]Multi-Field'!$F$89="undrained"),BH543,""))</f>
        <v/>
      </c>
      <c r="ET543" s="409" t="str">
        <f>IF(AND('[1]Multi-Field'!$E$90=[1]Lists!BF543,'[1]Multi-Field'!$F$90="Drained"),BI543,IF(AND('[1]Multi-Field'!$E$90=[1]Lists!BF543,'[1]Multi-Field'!$F$90="undrained"),BH543,""))</f>
        <v/>
      </c>
      <c r="EU543" s="409" t="str">
        <f>IF(AND('[1]Multi-Field'!$E$91=[1]Lists!BF543,'[1]Multi-Field'!$F$91="Drained"),BI543,IF(AND('[1]Multi-Field'!$E$91=[1]Lists!BF543,'[1]Multi-Field'!$F$91="undrained"),BH543,""))</f>
        <v/>
      </c>
      <c r="EV543" s="409" t="str">
        <f>IF(AND('[1]Multi-Field'!$E$92=[1]Lists!BF543,'[1]Multi-Field'!$F$92="Drained"),BI543,IF(AND('[1]Multi-Field'!$E$92=[1]Lists!BF543,'[1]Multi-Field'!$F$92="undrained"),BH543,""))</f>
        <v/>
      </c>
      <c r="EW543" s="409" t="str">
        <f>IF(AND('[1]Multi-Field'!$E$93=[1]Lists!BF543,'[1]Multi-Field'!$F$93="Drained"),BI543,IF(AND('[1]Multi-Field'!$E$93=[1]Lists!BF543,'[1]Multi-Field'!$F$93="undrained"),BH543,""))</f>
        <v/>
      </c>
      <c r="EX543" s="409" t="str">
        <f>IF(AND('[1]Multi-Field'!$E$94=[1]Lists!BF543,'[1]Multi-Field'!$F$94="Drained"),BI543,IF(AND('[1]Multi-Field'!$E$94=[1]Lists!BF543,'[1]Multi-Field'!$F$94="undrained"),BH543,""))</f>
        <v/>
      </c>
      <c r="EY543" s="409" t="str">
        <f>IF(AND('[1]Multi-Field'!$E$95=[1]Lists!BF543,'[1]Multi-Field'!$F$95="Drained"),BI543,IF(AND('[1]Multi-Field'!$E$95=[1]Lists!BF543,'[1]Multi-Field'!$F$95="undrained"),BH543,""))</f>
        <v/>
      </c>
      <c r="EZ543" s="409" t="str">
        <f>IF(AND('[1]Multi-Field'!$E$96=[1]Lists!BF543,'[1]Multi-Field'!$F$96="Drained"),BI543,IF(AND('[1]Multi-Field'!$E$96=[1]Lists!BF543,'[1]Multi-Field'!$F$96="undrained"),BH543,""))</f>
        <v/>
      </c>
      <c r="FA543" s="409" t="str">
        <f>IF(AND('[1]Multi-Field'!$E$97=[1]Lists!BF543,'[1]Multi-Field'!$F$97="Drained"),BI543,IF(AND('[1]Multi-Field'!$E$97=[1]Lists!BF543,'[1]Multi-Field'!$F$97="undrained"),BH543,""))</f>
        <v/>
      </c>
      <c r="FB543" s="409" t="str">
        <f>IF(AND('[1]Multi-Field'!$E$98=[1]Lists!BF543,'[1]Multi-Field'!$F$98="Drained"),BI543,IF(AND('[1]Multi-Field'!$E$98=[1]Lists!BF543,'[1]Multi-Field'!$F$98="undrained"),BH543,""))</f>
        <v/>
      </c>
      <c r="FC543" s="409" t="str">
        <f>IF(AND('[1]Multi-Field'!$E$99=[1]Lists!BF543,'[1]Multi-Field'!$F$99="Drained"),BI543,IF(AND('[1]Multi-Field'!$E$99=[1]Lists!BF543,'[1]Multi-Field'!$F$99="undrained"),BH543,""))</f>
        <v/>
      </c>
      <c r="FD543" s="409" t="str">
        <f>IF(AND('[1]Multi-Field'!$E$100=[1]Lists!BF543,'[1]Multi-Field'!$F$100="Drained"),BI543,IF(AND('[1]Multi-Field'!$E$100=[1]Lists!BF543,'[1]Multi-Field'!$F$100="undrained"),BH543,""))</f>
        <v/>
      </c>
      <c r="FE543" s="409" t="str">
        <f>IF(AND('[1]Multi-Field'!$E$101=[1]Lists!BF543,'[1]Multi-Field'!$F$101="Drained"),BI543,IF(AND('[1]Multi-Field'!$E$101=[1]Lists!BF543,'[1]Multi-Field'!$F$101="undrained"),BH543,""))</f>
        <v/>
      </c>
      <c r="FF543" s="409" t="str">
        <f>IF(AND('[1]Multi-Field'!$E$102=[1]Lists!BF543,'[1]Multi-Field'!$F$102="Drained"),BI543,IF(AND('[1]Multi-Field'!$E$102=[1]Lists!BF543,'[1]Multi-Field'!$F$102="undrained"),BH543,""))</f>
        <v/>
      </c>
      <c r="FG543" s="409" t="str">
        <f>IF(AND('[1]Multi-Field'!$E$103=[1]Lists!BF543,'[1]Multi-Field'!$F$103="Drained"),BI543,IF(AND('[1]Multi-Field'!$E$103=[1]Lists!BF543,'[1]Multi-Field'!$F$103="undrained"),BH543,""))</f>
        <v/>
      </c>
      <c r="FH543" s="409" t="str">
        <f>IF(AND('[1]Multi-Field'!$E$104=[1]Lists!BF543,'[1]Multi-Field'!$F$104="Drained"),BI543,IF(AND('[1]Multi-Field'!$E$104=[1]Lists!BF543,'[1]Multi-Field'!$F$104="undrained"),BH543,""))</f>
        <v/>
      </c>
      <c r="FI543" s="409" t="str">
        <f>IF(AND('[1]Multi-Field'!$E$105=[1]Lists!BF543,'[1]Multi-Field'!$F$105="Drained"),BI543,IF(AND('[1]Multi-Field'!$E$105=[1]Lists!BF543,'[1]Multi-Field'!$F$105="undrained"),BH543,""))</f>
        <v/>
      </c>
      <c r="FJ543" s="409" t="str">
        <f>IF(AND('[1]Multi-Field'!$E$106=[1]Lists!BF543,'[1]Multi-Field'!$F$106="Drained"),BI543,IF(AND('[1]Multi-Field'!$E$106=[1]Lists!BF543,'[1]Multi-Field'!$F$106="undrained"),BH543,""))</f>
        <v/>
      </c>
      <c r="FK543" s="409" t="str">
        <f>IF(AND('[1]Multi-Field'!$E$107=[1]Lists!BF543,'[1]Multi-Field'!$F$107="Drained"),BI543,IF(AND('[1]Multi-Field'!$E$107=[1]Lists!BF543,'[1]Multi-Field'!$F$107="undrained"),BH543,""))</f>
        <v/>
      </c>
      <c r="FL543" s="409" t="str">
        <f>IF(AND('[1]Multi-Field'!$E$108=[1]Lists!BF543,'[1]Multi-Field'!$F$108="Drained"),BI543,IF(AND('[1]Multi-Field'!$E$108=[1]Lists!BF543,'[1]Multi-Field'!$F$108="undrained"),BH543,""))</f>
        <v/>
      </c>
      <c r="FM543" s="409" t="str">
        <f>IF(AND('[1]Multi-Field'!$E$109=[1]Lists!BF543,'[1]Multi-Field'!$F$109="Drained"),BI543,IF(AND('[1]Multi-Field'!$E$109=[1]Lists!BF543,'[1]Multi-Field'!$F$109="undrained"),BH543,""))</f>
        <v/>
      </c>
      <c r="FN543" s="409" t="str">
        <f>IF(AND('[1]Multi-Field'!$E$110=[1]Lists!BF543,'[1]Multi-Field'!$F$110="Drained"),BI543,IF(AND('[1]Multi-Field'!$E$110=[1]Lists!BF543,'[1]Multi-Field'!$F$110="undrained"),BH543,""))</f>
        <v/>
      </c>
      <c r="FO543" s="409" t="str">
        <f>IF(AND('[1]Multi-Field'!$E$111=[1]Lists!BF543,'[1]Multi-Field'!$F$111="Drained"),BI543,IF(AND('[1]Multi-Field'!$E$111=[1]Lists!BF543,'[1]Multi-Field'!$F$111="undrained"),BH543,""))</f>
        <v/>
      </c>
      <c r="FP543" s="409" t="str">
        <f>IF(AND('[1]Multi-Field'!$E$112=[1]Lists!BF543,'[1]Multi-Field'!$F$112="Drained"),BI543,IF(AND('[1]Multi-Field'!$E$112=[1]Lists!BF543,'[1]Multi-Field'!$F$112="undrained"),BH543,""))</f>
        <v/>
      </c>
      <c r="FQ543" s="409" t="str">
        <f>IF(AND('[1]Multi-Field'!$E$113=[1]Lists!BF543,'[1]Multi-Field'!$F$113="Drained"),BI543,IF(AND('[1]Multi-Field'!$E$113=[1]Lists!BF543,'[1]Multi-Field'!$F$113="undrained"),BH543,""))</f>
        <v/>
      </c>
      <c r="FR543" s="409" t="str">
        <f>IF(AND('[1]Multi-Field'!$E$114=[1]Lists!BF543,'[1]Multi-Field'!$F$114="Drained"),BI543,IF(AND('[1]Multi-Field'!$E$114=[1]Lists!BF543,'[1]Multi-Field'!$F$114="undrained"),BH543,""))</f>
        <v/>
      </c>
      <c r="FS543" s="409" t="str">
        <f>IF(AND('[1]Multi-Field'!$E$115=[1]Lists!BF543,'[1]Multi-Field'!$F$115="Drained"),BI543,IF(AND('[1]Multi-Field'!$E$115=[1]Lists!BF543,'[1]Multi-Field'!$F$115="undrained"),BH543,""))</f>
        <v/>
      </c>
      <c r="FT543" s="409" t="str">
        <f>IF(AND('[1]Multi-Field'!$E$116=[1]Lists!BF543,'[1]Multi-Field'!$F$116="Drained"),BI543,IF(AND('[1]Multi-Field'!$E$116=[1]Lists!BF543,'[1]Multi-Field'!$F$116="undrained"),BH543,""))</f>
        <v/>
      </c>
      <c r="FU543" s="409" t="str">
        <f>IF(AND('[1]Multi-Field'!$E$117=[1]Lists!BF543,'[1]Multi-Field'!$F$117="Drained"),BI543,IF(AND('[1]Multi-Field'!$E$117=[1]Lists!BF543,'[1]Multi-Field'!$F$117="undrained"),BH543,""))</f>
        <v/>
      </c>
      <c r="FV543" s="409" t="str">
        <f>IF(AND('[1]Multi-Field'!$E$118=[1]Lists!BF543,'[1]Multi-Field'!$F$118="Drained"),BI543,IF(AND('[1]Multi-Field'!$E$118=[1]Lists!BF543,'[1]Multi-Field'!$F$118="undrained"),BH543,""))</f>
        <v/>
      </c>
      <c r="FW543" s="409" t="str">
        <f>IF(AND('[1]Multi-Field'!$E$119=[1]Lists!BF543,'[1]Multi-Field'!$F$119="Drained"),BI543,IF(AND('[1]Multi-Field'!$E$119=[1]Lists!BF543,'[1]Multi-Field'!$F$119="undrained"),BH543,""))</f>
        <v/>
      </c>
      <c r="FX543" s="409" t="str">
        <f>IF(AND('[1]Multi-Field'!$E$120=[1]Lists!BF543,'[1]Multi-Field'!$F$120="Drained"),BI543,IF(AND('[1]Multi-Field'!$E$120=[1]Lists!BF543,'[1]Multi-Field'!$F$120="undrained"),BH543,""))</f>
        <v/>
      </c>
    </row>
    <row r="544" spans="1:180" ht="13.5" customHeight="1">
      <c r="A544" s="7" t="s">
        <v>630</v>
      </c>
      <c r="B544" s="7"/>
      <c r="C544" s="7"/>
      <c r="D544" s="8">
        <v>60</v>
      </c>
      <c r="E544" s="8">
        <f t="shared" si="74"/>
        <v>62</v>
      </c>
      <c r="F544" s="8">
        <f t="shared" si="75"/>
        <v>63</v>
      </c>
      <c r="G544" s="8">
        <v>65</v>
      </c>
      <c r="H544" s="8">
        <v>60</v>
      </c>
      <c r="I544" s="8">
        <f t="shared" si="78"/>
        <v>63</v>
      </c>
      <c r="J544" s="8">
        <f t="shared" si="79"/>
        <v>67</v>
      </c>
      <c r="K544" s="8">
        <v>70</v>
      </c>
      <c r="L544" s="8">
        <v>85</v>
      </c>
      <c r="M544" s="8">
        <f t="shared" si="76"/>
        <v>98</v>
      </c>
      <c r="N544" s="8">
        <f t="shared" si="77"/>
        <v>112</v>
      </c>
      <c r="O544" s="8">
        <v>125</v>
      </c>
      <c r="P544" s="391"/>
      <c r="Q544" s="84"/>
      <c r="R544" s="395"/>
      <c r="S544" s="395" t="str">
        <f t="shared" si="80"/>
        <v/>
      </c>
      <c r="T544" s="395"/>
      <c r="U544" s="396"/>
      <c r="BF544" s="411" t="s">
        <v>1707</v>
      </c>
      <c r="BG544" s="412">
        <v>5</v>
      </c>
      <c r="BH544" s="412">
        <v>3</v>
      </c>
      <c r="BI544" s="412">
        <v>4.5</v>
      </c>
      <c r="BJ544" s="409" t="e">
        <f>IF(AND('[1]Single Field'!#REF!=[1]Lists!BF544,'[1]Single Field'!#REF!="Drained"),"x",IF(AND('[1]Single Field'!#REF!=[1]Lists!BF544,'[1]Single Field'!#REF!="Undrained"),O,""))</f>
        <v>#REF!</v>
      </c>
      <c r="BK544" s="409" t="str">
        <f>IF(AND('[1]Multi-Field'!$E$3=[1]Lists!BF544,'[1]Multi-Field'!$F$3="Drained"),BI544,IF(AND('[1]Multi-Field'!$E$3=BF544,'[1]Multi-Field'!$F$3="undrained"),BH544,""))</f>
        <v/>
      </c>
      <c r="BL544" s="409" t="str">
        <f>IF(AND('[1]Multi-Field'!$E$4=BF544,'[1]Multi-Field'!$F$4="Drained"),BI544,IF(AND('[1]Multi-Field'!$E$4=BF544,'[1]Multi-Field'!$F$4="undrained"),BH544,""))</f>
        <v/>
      </c>
      <c r="BM544" s="409" t="str">
        <f>IF(AND('[1]Multi-Field'!$E$5=BF544,'[1]Multi-Field'!$F$5="Drained"),BI544,IF(AND('[1]Multi-Field'!$E$5=BF544,'[1]Multi-Field'!$F$5="undrained"),BH544,""))</f>
        <v/>
      </c>
      <c r="BN544" s="409" t="str">
        <f>IF(AND('[1]Multi-Field'!$E$6=BF544,'[1]Multi-Field'!$F$6="Drained"),BI544,IF(AND('[1]Multi-Field'!$E$6=BF544,'[1]Multi-Field'!$F$6="undrained"),BH544,""))</f>
        <v/>
      </c>
      <c r="BO544" s="409" t="str">
        <f>IF(AND('[1]Multi-Field'!$E$7=BF544,'[1]Multi-Field'!$F$7="Drained"),BI544,IF(AND('[1]Multi-Field'!$E$7=BF544,'[1]Multi-Field'!$F$7="undrained"),BH544,""))</f>
        <v/>
      </c>
      <c r="BP544" s="409" t="str">
        <f>IF(AND('[1]Multi-Field'!$E$8=BF544,'[1]Multi-Field'!$F$8="Drained"),BI544,IF(AND('[1]Multi-Field'!$E$8=BF544,'[1]Multi-Field'!$F$8="undrained"),BH544,""))</f>
        <v/>
      </c>
      <c r="BQ544" s="409" t="str">
        <f>IF(AND('[1]Multi-Field'!$E$9=BF544,'[1]Multi-Field'!$F$9="Drained"),BI544,IF(AND('[1]Multi-Field'!$E$9=BF544,'[1]Multi-Field'!$F$9="undrained"),BH544,""))</f>
        <v/>
      </c>
      <c r="BR544" s="409" t="str">
        <f>IF(AND('[1]Multi-Field'!$E$10=BF544,'[1]Multi-Field'!$F$10="Drained"),BI544,IF(AND('[1]Multi-Field'!$E$10=BF544,'[1]Multi-Field'!$F$10="undrained"),BH544,""))</f>
        <v/>
      </c>
      <c r="BS544" s="409" t="str">
        <f>IF(AND('[1]Multi-Field'!$E$11=BF544,'[1]Multi-Field'!$F$11="Drained"),BI544,IF(AND('[1]Multi-Field'!$E$11=BF544,'[1]Multi-Field'!$F$11="undrained"),BH544,""))</f>
        <v/>
      </c>
      <c r="BT544" s="409" t="str">
        <f>IF(AND('[1]Multi-Field'!$E$12=BF544,'[1]Multi-Field'!$F$12="Drained"),BI544,IF(AND('[1]Multi-Field'!$E$12=BF544,'[1]Multi-Field'!$F$12="undrained"),BH544,""))</f>
        <v/>
      </c>
      <c r="BU544" s="409" t="str">
        <f>IF(AND('[1]Multi-Field'!$E$13=BF544,'[1]Multi-Field'!$F$13="Drained"),BI544,IF(AND('[1]Multi-Field'!$E$3=BF544,'[1]Multi-Field'!$F$13="undrained"),BH544,""))</f>
        <v/>
      </c>
      <c r="BV544" s="409" t="str">
        <f>IF(AND('[1]Multi-Field'!$E$14=BF544,'[1]Multi-Field'!$F$14="Drained"),BI544,IF(AND('[1]Multi-Field'!$E$14=BF544,'[1]Multi-Field'!$F$14="undrained"),BH544,""))</f>
        <v/>
      </c>
      <c r="BW544" s="409" t="str">
        <f>IF(AND('[1]Multi-Field'!$E$15=BF544,'[1]Multi-Field'!$F$15="Drained"),BI544,IF(AND('[1]Multi-Field'!$E$15=BF544,'[1]Multi-Field'!$F$15="undrained"),BH544,""))</f>
        <v/>
      </c>
      <c r="BX544" s="409" t="str">
        <f>IF(AND('[1]Multi-Field'!$E$16=[1]Lists!BF544,'[1]Multi-Field'!$F$16="Drained"),BI544,IF(AND('[1]Multi-Field'!$E$16=[1]Lists!BF544,'[1]Multi-Field'!$F$16="undrained"),BH544,""))</f>
        <v/>
      </c>
      <c r="BY544" s="409" t="str">
        <f>IF(AND('[1]Multi-Field'!$E$17=[1]Lists!BF544,'[1]Multi-Field'!$F$17="Drained"),BI544,IF(AND('[1]Multi-Field'!$E$17=[1]Lists!BF544,'[1]Multi-Field'!$F$17="undrained"),BH544,""))</f>
        <v/>
      </c>
      <c r="BZ544" s="409" t="str">
        <f>IF(AND('[1]Multi-Field'!$E$18=[1]Lists!BF544,'[1]Multi-Field'!$F$18="Drained"),BI544,IF(AND('[1]Multi-Field'!$E$18=[1]Lists!BF544,'[1]Multi-Field'!$F$18="undrained"),BH544,""))</f>
        <v/>
      </c>
      <c r="CA544" s="409" t="str">
        <f>IF(AND('[1]Multi-Field'!$E$19=[1]Lists!BF544,'[1]Multi-Field'!$F$19="Drained"),BI544,IF(AND('[1]Multi-Field'!$E$19=[1]Lists!BF544,'[1]Multi-Field'!$F$19="undrained"),BH544,""))</f>
        <v/>
      </c>
      <c r="CB544" s="409" t="str">
        <f>IF(AND('[1]Multi-Field'!$E$20=[1]Lists!BF544,'[1]Multi-Field'!$F$20="Drained"),BI544,IF(AND('[1]Multi-Field'!$E$20=[1]Lists!BF544,'[1]Multi-Field'!$F$20="undrained"),BH544,""))</f>
        <v/>
      </c>
      <c r="CC544" s="409" t="str">
        <f>IF(AND('[1]Multi-Field'!$E$21=[1]Lists!BF544,'[1]Multi-Field'!$F$21="Drained"),BI544,IF(AND('[1]Multi-Field'!$E$21=[1]Lists!BF544,'[1]Multi-Field'!$F$21="undrained"),BH544,""))</f>
        <v/>
      </c>
      <c r="CD544" s="409" t="str">
        <f>IF(AND('[1]Multi-Field'!$E$22=[1]Lists!BF544,'[1]Multi-Field'!$F$22="Drained"),BI544,IF(AND('[1]Multi-Field'!$E$22=[1]Lists!BF544,'[1]Multi-Field'!$F$22="undrained"),BH544,""))</f>
        <v/>
      </c>
      <c r="CE544" s="409" t="str">
        <f>IF(AND('[1]Multi-Field'!$E$23=[1]Lists!BF544,'[1]Multi-Field'!$F$23="Drained"),BI544,IF(AND('[1]Multi-Field'!$E$23=[1]Lists!BF544,'[1]Multi-Field'!$F$23="undrained"),BH544,""))</f>
        <v/>
      </c>
      <c r="CF544" s="409" t="str">
        <f>IF(AND('[1]Multi-Field'!$E$24=[1]Lists!BF544,'[1]Multi-Field'!$F$24="Drained"),BI544,IF(AND('[1]Multi-Field'!$E$24=[1]Lists!BF544,'[1]Multi-Field'!$F$24="undrained"),BH544,""))</f>
        <v/>
      </c>
      <c r="CG544" s="409" t="str">
        <f>IF(AND('[1]Multi-Field'!$E$25=[1]Lists!BF544,'[1]Multi-Field'!$F$25="Drained"),BI544,IF(AND('[1]Multi-Field'!$E$25=[1]Lists!BF544,'[1]Multi-Field'!$F$25="undrained"),BH544,""))</f>
        <v/>
      </c>
      <c r="CH544" s="409" t="str">
        <f>IF(AND('[1]Multi-Field'!$E$26=[1]Lists!BF544,'[1]Multi-Field'!$F$26="Drained"),BI544,IF(AND('[1]Multi-Field'!$E$26=[1]Lists!BF544,'[1]Multi-Field'!$F$26="undrained"),BH544,""))</f>
        <v/>
      </c>
      <c r="CI544" s="409" t="str">
        <f>IF(AND('[1]Multi-Field'!$E$27=[1]Lists!BF544,'[1]Multi-Field'!$F$27="Drained"),BI544,IF(AND('[1]Multi-Field'!$E$27=[1]Lists!BF544,'[1]Multi-Field'!$F$27="undrained"),BH544,""))</f>
        <v/>
      </c>
      <c r="CJ544" s="409" t="str">
        <f>IF(AND('[1]Multi-Field'!$E$28=[1]Lists!BF544,'[1]Multi-Field'!$F$28="Drained"),BI544,IF(AND('[1]Multi-Field'!$E$28=[1]Lists!BF544,'[1]Multi-Field'!$F$28="undrained"),BH544,""))</f>
        <v/>
      </c>
      <c r="CK544" s="409" t="str">
        <f>IF(AND('[1]Multi-Field'!$E$29=[1]Lists!BF544,'[1]Multi-Field'!$F$29="Drained"),BI544,IF(AND('[1]Multi-Field'!$E$29=[1]Lists!BF544,'[1]Multi-Field'!$F$29="undrained"),BH544,""))</f>
        <v/>
      </c>
      <c r="CL544" s="409" t="str">
        <f>IF(AND('[1]Multi-Field'!$E$30=[1]Lists!BF544,'[1]Multi-Field'!$F$30="Drained"),BI544,IF(AND('[1]Multi-Field'!$E$30=[1]Lists!BF544,'[1]Multi-Field'!$F$30="undrained"),BH544,""))</f>
        <v/>
      </c>
      <c r="CM544" s="409" t="str">
        <f>IF(AND('[1]Multi-Field'!$E$31=[1]Lists!BF544,'[1]Multi-Field'!$F$31="Drained"),BI544,IF(AND('[1]Multi-Field'!$E$31=[1]Lists!BF544,'[1]Multi-Field'!$F$31="undrained"),BH544,""))</f>
        <v/>
      </c>
      <c r="CN544" s="409" t="str">
        <f>IF(AND('[1]Multi-Field'!$E$32=[1]Lists!BF544,'[1]Multi-Field'!$F$32="Drained"),BI544,IF(AND('[1]Multi-Field'!$E$32=[1]Lists!BF544,'[1]Multi-Field'!$F$32="undrained"),BH544,""))</f>
        <v/>
      </c>
      <c r="CO544" s="409" t="str">
        <f>IF(AND('[1]Multi-Field'!$E$33=[1]Lists!BF544,'[1]Multi-Field'!$F$33="Drained"),BI544,IF(AND('[1]Multi-Field'!$E$33=[1]Lists!BF544,'[1]Multi-Field'!$F$33="undrained"),BH544,""))</f>
        <v/>
      </c>
      <c r="CP544" s="409" t="str">
        <f>IF(AND('[1]Multi-Field'!$E$34=[1]Lists!BF544,'[1]Multi-Field'!$F$34="Drained"),BI544,IF(AND('[1]Multi-Field'!$E$34=[1]Lists!BF544,'[1]Multi-Field'!$F$34="undrained"),BH544,""))</f>
        <v/>
      </c>
      <c r="CQ544" s="409" t="str">
        <f>IF(AND('[1]Multi-Field'!$E$35=[1]Lists!BF544,'[1]Multi-Field'!$F$35="Drained"),BI544,IF(AND('[1]Multi-Field'!$E$35=[1]Lists!BF544,'[1]Multi-Field'!$F$35="undrained"),BH544,""))</f>
        <v/>
      </c>
      <c r="CR544" s="409" t="str">
        <f>IF(AND('[1]Multi-Field'!$E$36=[1]Lists!BF544,'[1]Multi-Field'!$F$36="Drained"),BI544,IF(AND('[1]Multi-Field'!$E$36=[1]Lists!BF544,'[1]Multi-Field'!$F$36="undrained"),BH544,""))</f>
        <v/>
      </c>
      <c r="CS544" s="409" t="str">
        <f>IF(AND('[1]Multi-Field'!$E$37=[1]Lists!BF544,'[1]Multi-Field'!$F$37="Drained"),BI544,IF(AND('[1]Multi-Field'!$E$37=[1]Lists!BF544,'[1]Multi-Field'!$F$37="undrained"),BH544,""))</f>
        <v/>
      </c>
      <c r="CT544" s="409" t="str">
        <f>IF(AND('[1]Multi-Field'!$E$38=[1]Lists!BF544,'[1]Multi-Field'!$F$38="Drained"),BI544,IF(AND('[1]Multi-Field'!$E$38=[1]Lists!BF544,'[1]Multi-Field'!$F$38="undrained"),BH544,""))</f>
        <v/>
      </c>
      <c r="CU544" s="409" t="str">
        <f>IF(AND('[1]Multi-Field'!$E$39=[1]Lists!BF544,'[1]Multi-Field'!$F$39="Drained"),BI544,IF(AND('[1]Multi-Field'!$E$39=[1]Lists!BF544,'[1]Multi-Field'!$F$39="undrained"),BH544,""))</f>
        <v/>
      </c>
      <c r="CV544" s="409" t="str">
        <f>IF(AND('[1]Multi-Field'!$E$40=[1]Lists!BF544,'[1]Multi-Field'!$F$40="Drained"),BI544,IF(AND('[1]Multi-Field'!$E$40=[1]Lists!BF544,'[1]Multi-Field'!$F$40="undrained"),BH544,""))</f>
        <v/>
      </c>
      <c r="CW544" s="409" t="str">
        <f>IF(AND('[1]Multi-Field'!$E$41=[1]Lists!BF544,'[1]Multi-Field'!$F$40="Drained"),BI544,IF(AND('[1]Multi-Field'!$E$40=[1]Lists!BF544,'[1]Multi-Field'!$F$40="undrained"),BH544,""))</f>
        <v/>
      </c>
      <c r="CX544" s="409" t="str">
        <f>IF(AND('[1]Multi-Field'!$E$42=[1]Lists!BF544,'[1]Multi-Field'!$F$42="Drained"),BI544,IF(AND('[1]Multi-Field'!$E$42=[1]Lists!BF544,'[1]Multi-Field'!$F$42="undrained"),BH544,""))</f>
        <v/>
      </c>
      <c r="CY544" s="409" t="str">
        <f>IF(AND('[1]Multi-Field'!$E$43=[1]Lists!BF544,'[1]Multi-Field'!$F$43="Drained"),BI544,IF(AND('[1]Multi-Field'!$E$43=[1]Lists!BF544,'[1]Multi-Field'!$F$43="undrained"),BH544,""))</f>
        <v/>
      </c>
      <c r="CZ544" s="409" t="str">
        <f>IF(AND('[1]Multi-Field'!$E$44=[1]Lists!BF544,'[1]Multi-Field'!$F$44="Drained"),BI544,IF(AND('[1]Multi-Field'!$E$44=[1]Lists!BF544,'[1]Multi-Field'!$F$44="undrained"),BH544,""))</f>
        <v/>
      </c>
      <c r="DA544" s="409" t="str">
        <f>IF(AND('[1]Multi-Field'!$E$45=[1]Lists!BF544,'[1]Multi-Field'!$F$45="Drained"),BI544,IF(AND('[1]Multi-Field'!$E$45=[1]Lists!BF544,'[1]Multi-Field'!$F$45="undrained"),BH544,""))</f>
        <v/>
      </c>
      <c r="DB544" s="409" t="str">
        <f>IF(AND('[1]Multi-Field'!$E$46=[1]Lists!BF544,'[1]Multi-Field'!$F$46="Drained"),BI544,IF(AND('[1]Multi-Field'!$E$46=[1]Lists!BF544,'[1]Multi-Field'!$F$46="undrained"),BH544,""))</f>
        <v/>
      </c>
      <c r="DC544" s="409" t="str">
        <f>IF(AND('[1]Multi-Field'!$E$47=[1]Lists!BF544,'[1]Multi-Field'!$F$47="Drained"),BI544,IF(AND('[1]Multi-Field'!$E$47=[1]Lists!BF544,'[1]Multi-Field'!$F$47="undrained"),BH544,""))</f>
        <v/>
      </c>
      <c r="DD544" s="409" t="str">
        <f>IF(AND('[1]Multi-Field'!$E$48=[1]Lists!BF544,'[1]Multi-Field'!$F$48="Drained"),BI544,IF(AND('[1]Multi-Field'!$E$48=[1]Lists!BF544,'[1]Multi-Field'!$F$48="undrained"),BH544,""))</f>
        <v/>
      </c>
      <c r="DE544" s="409" t="str">
        <f>IF(AND('[1]Multi-Field'!$E$49=[1]Lists!BF544,'[1]Multi-Field'!$F$49="Drained"),BI544,IF(AND('[1]Multi-Field'!$E$49=[1]Lists!BF544,'[1]Multi-Field'!$F$9="undrained"),BH544,""))</f>
        <v/>
      </c>
      <c r="DF544" s="409" t="str">
        <f>IF(AND('[1]Multi-Field'!$E$50=[1]Lists!BF544,'[1]Multi-Field'!$F$50="Drained"),BI544,IF(AND('[1]Multi-Field'!$E$50=[1]Lists!BF544,'[1]Multi-Field'!$F$50="undrained"),BH544,""))</f>
        <v/>
      </c>
      <c r="DG544" s="409" t="str">
        <f>IF(AND('[1]Multi-Field'!$E$51=[1]Lists!BF544,'[1]Multi-Field'!$F$51="Drained"),BI544,IF(AND('[1]Multi-Field'!$E$51=[1]Lists!BF544,'[1]Multi-Field'!$F$51="undrained"),BH544,""))</f>
        <v/>
      </c>
      <c r="DH544" s="409" t="str">
        <f>IF(AND('[1]Multi-Field'!$E$52=[1]Lists!BF544,'[1]Multi-Field'!$F$52="Drained"),BI544,IF(AND('[1]Multi-Field'!$E$52=[1]Lists!BF544,'[1]Multi-Field'!$F$52="undrained"),BH544,""))</f>
        <v/>
      </c>
      <c r="DI544" s="409" t="str">
        <f>IF(AND('[1]Multi-Field'!$E$53=[1]Lists!BF544,'[1]Multi-Field'!$F$53="Drained"),BI544,IF(AND('[1]Multi-Field'!$E$53=[1]Lists!BF544,'[1]Multi-Field'!$F$53="undrained"),BH544,""))</f>
        <v/>
      </c>
      <c r="DJ544" s="409" t="str">
        <f>IF(AND('[1]Multi-Field'!$E$54=[1]Lists!BF544,'[1]Multi-Field'!$F$54="Drained"),BI544,IF(AND('[1]Multi-Field'!$E$54=[1]Lists!BF544,'[1]Multi-Field'!$F$54="undrained"),BH544,""))</f>
        <v/>
      </c>
      <c r="DK544" s="409" t="str">
        <f>IF(AND('[1]Multi-Field'!$E$55=[1]Lists!BF544,'[1]Multi-Field'!$F$55="Drained"),BI544,IF(AND('[1]Multi-Field'!$E$55=[1]Lists!BF544,'[1]Multi-Field'!$F$55="undrained"),BH544,""))</f>
        <v/>
      </c>
      <c r="DL544" s="409" t="str">
        <f>IF(AND('[1]Multi-Field'!$E$56=[1]Lists!BF544,'[1]Multi-Field'!$F$56="Drained"),BI544,IF(AND('[1]Multi-Field'!$E$56=[1]Lists!BF544,'[1]Multi-Field'!$F$56="undrained"),BH544,""))</f>
        <v/>
      </c>
      <c r="DM544" s="409" t="str">
        <f>IF(AND('[1]Multi-Field'!$E$57=[1]Lists!BF544,'[1]Multi-Field'!$F$57="Drained"),BI544,IF(AND('[1]Multi-Field'!$E$57=[1]Lists!BF544,'[1]Multi-Field'!$F$57="undrained"),BH544,""))</f>
        <v/>
      </c>
      <c r="DN544" s="409" t="str">
        <f>IF(AND('[1]Multi-Field'!$E$58=[1]Lists!BF544,'[1]Multi-Field'!$F$58="Drained"),BI544,IF(AND('[1]Multi-Field'!$E$58=[1]Lists!BF544,'[1]Multi-Field'!$F$58="undrained"),BH544,""))</f>
        <v/>
      </c>
      <c r="DO544" s="409" t="str">
        <f>IF(AND('[1]Multi-Field'!$E$59=[1]Lists!BF544,'[1]Multi-Field'!$F$59="Drained"),BI544,IF(AND('[1]Multi-Field'!$E$59=[1]Lists!BF544,'[1]Multi-Field'!$F$59="undrained"),BH544,""))</f>
        <v/>
      </c>
      <c r="DP544" s="409" t="str">
        <f>IF(AND('[1]Multi-Field'!$E$60=[1]Lists!BF544,'[1]Multi-Field'!$F$60="Drained"),BI544,IF(AND('[1]Multi-Field'!$E$60=[1]Lists!BF544,'[1]Multi-Field'!$F$60="undrained"),BH544,""))</f>
        <v/>
      </c>
      <c r="DQ544" s="409" t="str">
        <f>IF(AND('[1]Multi-Field'!$E$61=[1]Lists!BF544,'[1]Multi-Field'!$F$61="Drained"),BI544,IF(AND('[1]Multi-Field'!$E$61=[1]Lists!BF544,'[1]Multi-Field'!$F$61="undrained"),BH544,""))</f>
        <v/>
      </c>
      <c r="DR544" s="409" t="str">
        <f>IF(AND('[1]Multi-Field'!$E$62=[1]Lists!BF544,'[1]Multi-Field'!$F$62="Drained"),BI544,IF(AND('[1]Multi-Field'!$E$62=[1]Lists!BF544,'[1]Multi-Field'!$F$62="undrained"),BH544,""))</f>
        <v/>
      </c>
      <c r="DS544" s="409" t="str">
        <f>IF(AND('[1]Multi-Field'!$E$63=[1]Lists!BF544,'[1]Multi-Field'!$F$63="Drained"),BI544,IF(AND('[1]Multi-Field'!$E$63=[1]Lists!BF544,'[1]Multi-Field'!$F$63="undrained"),BH544,""))</f>
        <v/>
      </c>
      <c r="DT544" s="409" t="str">
        <f>IF(AND('[1]Multi-Field'!$E$64=[1]Lists!BF544,'[1]Multi-Field'!$F$64="Drained"),BI544,IF(AND('[1]Multi-Field'!$E$64=[1]Lists!BF544,'[1]Multi-Field'!$F$64="undrained"),BH544,""))</f>
        <v/>
      </c>
      <c r="DU544" s="409" t="str">
        <f>IF(AND('[1]Multi-Field'!$E$65=[1]Lists!BF544,'[1]Multi-Field'!$F$65="Drained"),BI544,IF(AND('[1]Multi-Field'!$E$65=[1]Lists!BF544,'[1]Multi-Field'!$F$65="undrained"),BH544,""))</f>
        <v/>
      </c>
      <c r="DV544" s="409" t="str">
        <f>IF(AND('[1]Multi-Field'!$E$66=[1]Lists!BF544,'[1]Multi-Field'!$F$66="Drained"),BI544,IF(AND('[1]Multi-Field'!$E$66=[1]Lists!BF544,'[1]Multi-Field'!$F$66="undrained"),BH544,""))</f>
        <v/>
      </c>
      <c r="DW544" s="409" t="str">
        <f>IF(AND('[1]Multi-Field'!$E$67=[1]Lists!BF544,'[1]Multi-Field'!$F$67="Drained"),BI544,IF(AND('[1]Multi-Field'!$E$67=[1]Lists!BF544,'[1]Multi-Field'!$F$67="undrained"),BH544,""))</f>
        <v/>
      </c>
      <c r="DX544" s="409" t="str">
        <f>IF(AND('[1]Multi-Field'!$E$68=[1]Lists!BF544,'[1]Multi-Field'!$F$68="Drained"),BI544,IF(AND('[1]Multi-Field'!$E$68=[1]Lists!BF544,'[1]Multi-Field'!$F$68="undrained"),BH544,""))</f>
        <v/>
      </c>
      <c r="DY544" s="409" t="str">
        <f>IF(AND('[1]Multi-Field'!$E$69=[1]Lists!BF544,'[1]Multi-Field'!$F$69="Drained"),BI544,IF(AND('[1]Multi-Field'!$E$69=[1]Lists!BF544,'[1]Multi-Field'!$F$69="undrained"),BH544,""))</f>
        <v/>
      </c>
      <c r="DZ544" s="409" t="str">
        <f>IF(AND('[1]Multi-Field'!$E$70=[1]Lists!BF544,'[1]Multi-Field'!$F$70="Drained"),BI544,IF(AND('[1]Multi-Field'!$E$70=[1]Lists!BF544,'[1]Multi-Field'!$F$70="undrained"),BH544,""))</f>
        <v/>
      </c>
      <c r="EA544" s="409" t="str">
        <f>IF(AND('[1]Multi-Field'!$E$71=[1]Lists!BF544,'[1]Multi-Field'!$F$71="Drained"),BI544,IF(AND('[1]Multi-Field'!$E$71=[1]Lists!BF544,'[1]Multi-Field'!$F$71="undrained"),BH544,""))</f>
        <v/>
      </c>
      <c r="EB544" s="409" t="str">
        <f>IF(AND('[1]Multi-Field'!$E$72=[1]Lists!BF544,'[1]Multi-Field'!$F$72="Drained"),BI544,IF(AND('[1]Multi-Field'!$E$72=[1]Lists!BF544,'[1]Multi-Field'!$F$72="undrained"),BH544,""))</f>
        <v/>
      </c>
      <c r="EC544" s="409" t="str">
        <f>IF(AND('[1]Multi-Field'!$E$73=[1]Lists!BF544,'[1]Multi-Field'!$F$73="Drained"),BI544,IF(AND('[1]Multi-Field'!$E$73=[1]Lists!BF544,'[1]Multi-Field'!$F$73="undrained"),BH544,""))</f>
        <v/>
      </c>
      <c r="ED544" s="409" t="str">
        <f>IF(AND('[1]Multi-Field'!$E$74=[1]Lists!BF544,'[1]Multi-Field'!$F$74="Drained"),BI544,IF(AND('[1]Multi-Field'!$E$74=[1]Lists!BF544,'[1]Multi-Field'!$F$74="undrained"),BH544,""))</f>
        <v/>
      </c>
      <c r="EE544" s="409" t="str">
        <f>IF(AND('[1]Multi-Field'!$E$75=[1]Lists!BF544,'[1]Multi-Field'!$F$75="Drained"),BI544,IF(AND('[1]Multi-Field'!$E$75=[1]Lists!BF544,'[1]Multi-Field'!$F$75="undrained"),BH544,""))</f>
        <v/>
      </c>
      <c r="EF544" s="409" t="str">
        <f>IF(AND('[1]Multi-Field'!$E$76=[1]Lists!BF544,'[1]Multi-Field'!$F$76="Drained"),BI544,IF(AND('[1]Multi-Field'!$E$76=[1]Lists!BF544,'[1]Multi-Field'!$F$6="undrained"),BH544,""))</f>
        <v/>
      </c>
      <c r="EG544" s="409" t="str">
        <f>IF(AND('[1]Multi-Field'!$E$77=[1]Lists!BF544,'[1]Multi-Field'!$F$77="Drained"),BI544,IF(AND('[1]Multi-Field'!$E$77=[1]Lists!BF544,'[1]Multi-Field'!$F$77="undrained"),BH544,""))</f>
        <v/>
      </c>
      <c r="EH544" s="409" t="str">
        <f>IF(AND('[1]Multi-Field'!$E$78=[1]Lists!BF544,'[1]Multi-Field'!$F$78="Drained"),BI544,IF(AND('[1]Multi-Field'!$E$78=[1]Lists!BF544,'[1]Multi-Field'!$F$78="undrained"),BH544,""))</f>
        <v/>
      </c>
      <c r="EI544" s="409" t="str">
        <f>IF(AND('[1]Multi-Field'!$E$79=[1]Lists!BF544,'[1]Multi-Field'!$F$79="Drained"),BI544,IF(AND('[1]Multi-Field'!$E$79=[1]Lists!BF544,'[1]Multi-Field'!$F$79="undrained"),BH544,""))</f>
        <v/>
      </c>
      <c r="EJ544" s="409" t="str">
        <f>IF(AND('[1]Multi-Field'!$E$80=[1]Lists!BF544,'[1]Multi-Field'!$F$80="Drained"),BI544,IF(AND('[1]Multi-Field'!$E$80=[1]Lists!BF544,'[1]Multi-Field'!$F$80="undrained"),BH544,""))</f>
        <v/>
      </c>
      <c r="EK544" s="409" t="str">
        <f>IF(AND('[1]Multi-Field'!$E$81=[1]Lists!BF544,'[1]Multi-Field'!$F$81="Drained"),BI544,IF(AND('[1]Multi-Field'!$E$81=[1]Lists!BF544,'[1]Multi-Field'!$F$81="undrained"),BH544,""))</f>
        <v/>
      </c>
      <c r="EL544" s="409" t="str">
        <f>IF(AND('[1]Multi-Field'!$E$82=[1]Lists!BF544,'[1]Multi-Field'!$F$82="Drained"),BI544,IF(AND('[1]Multi-Field'!$E$82=[1]Lists!BF544,'[1]Multi-Field'!$F$82="undrained"),BH544,""))</f>
        <v/>
      </c>
      <c r="EM544" s="409" t="str">
        <f>IF(AND('[1]Multi-Field'!$E$83=[1]Lists!BF544,'[1]Multi-Field'!$F$83="Drained"),BI544,IF(AND('[1]Multi-Field'!$E$83=[1]Lists!BF544,'[1]Multi-Field'!$F$83="undrained"),BH544,""))</f>
        <v/>
      </c>
      <c r="EN544" s="409" t="str">
        <f>IF(AND('[1]Multi-Field'!$E$84=[1]Lists!BF544,'[1]Multi-Field'!$F$84="Drained"),BI544,IF(AND('[1]Multi-Field'!$E$84=[1]Lists!BF544,'[1]Multi-Field'!$F$84="undrained"),BH544,""))</f>
        <v/>
      </c>
      <c r="EO544" s="409" t="str">
        <f>IF(AND('[1]Multi-Field'!$E$85=[1]Lists!BF544,'[1]Multi-Field'!$F$85="Drained"),BI544,IF(AND('[1]Multi-Field'!$E$85=[1]Lists!BF544,'[1]Multi-Field'!$F$85="undrained"),BH544,""))</f>
        <v/>
      </c>
      <c r="EP544" s="409" t="str">
        <f>IF(AND('[1]Multi-Field'!$E$86=[1]Lists!BF544,'[1]Multi-Field'!$F$86="Drained"),BI544,IF(AND('[1]Multi-Field'!$E$86=[1]Lists!BF544,'[1]Multi-Field'!$F$86="undrained"),BH544,""))</f>
        <v/>
      </c>
      <c r="EQ544" s="409" t="str">
        <f>IF(AND('[1]Multi-Field'!$E$87=[1]Lists!BF544,'[1]Multi-Field'!$F$87="Drained"),BI544,IF(AND('[1]Multi-Field'!$E$87=[1]Lists!BF544,'[1]Multi-Field'!$F$87="undrained"),BH544,""))</f>
        <v/>
      </c>
      <c r="ER544" s="409" t="str">
        <f>IF(AND('[1]Multi-Field'!$E$88=[1]Lists!BF544,'[1]Multi-Field'!$F$88="Drained"),BI544,IF(AND('[1]Multi-Field'!$E$88=[1]Lists!BF544,'[1]Multi-Field'!$F$88="undrained"),BH544,""))</f>
        <v/>
      </c>
      <c r="ES544" s="409" t="str">
        <f>IF(AND('[1]Multi-Field'!$E$89=[1]Lists!BF544,'[1]Multi-Field'!$F$89="Drained"),BI544,IF(AND('[1]Multi-Field'!$E$89=[1]Lists!BF544,'[1]Multi-Field'!$F$89="undrained"),BH544,""))</f>
        <v/>
      </c>
      <c r="ET544" s="409" t="str">
        <f>IF(AND('[1]Multi-Field'!$E$90=[1]Lists!BF544,'[1]Multi-Field'!$F$90="Drained"),BI544,IF(AND('[1]Multi-Field'!$E$90=[1]Lists!BF544,'[1]Multi-Field'!$F$90="undrained"),BH544,""))</f>
        <v/>
      </c>
      <c r="EU544" s="409" t="str">
        <f>IF(AND('[1]Multi-Field'!$E$91=[1]Lists!BF544,'[1]Multi-Field'!$F$91="Drained"),BI544,IF(AND('[1]Multi-Field'!$E$91=[1]Lists!BF544,'[1]Multi-Field'!$F$91="undrained"),BH544,""))</f>
        <v/>
      </c>
      <c r="EV544" s="409" t="str">
        <f>IF(AND('[1]Multi-Field'!$E$92=[1]Lists!BF544,'[1]Multi-Field'!$F$92="Drained"),BI544,IF(AND('[1]Multi-Field'!$E$92=[1]Lists!BF544,'[1]Multi-Field'!$F$92="undrained"),BH544,""))</f>
        <v/>
      </c>
      <c r="EW544" s="409" t="str">
        <f>IF(AND('[1]Multi-Field'!$E$93=[1]Lists!BF544,'[1]Multi-Field'!$F$93="Drained"),BI544,IF(AND('[1]Multi-Field'!$E$93=[1]Lists!BF544,'[1]Multi-Field'!$F$93="undrained"),BH544,""))</f>
        <v/>
      </c>
      <c r="EX544" s="409" t="str">
        <f>IF(AND('[1]Multi-Field'!$E$94=[1]Lists!BF544,'[1]Multi-Field'!$F$94="Drained"),BI544,IF(AND('[1]Multi-Field'!$E$94=[1]Lists!BF544,'[1]Multi-Field'!$F$94="undrained"),BH544,""))</f>
        <v/>
      </c>
      <c r="EY544" s="409" t="str">
        <f>IF(AND('[1]Multi-Field'!$E$95=[1]Lists!BF544,'[1]Multi-Field'!$F$95="Drained"),BI544,IF(AND('[1]Multi-Field'!$E$95=[1]Lists!BF544,'[1]Multi-Field'!$F$95="undrained"),BH544,""))</f>
        <v/>
      </c>
      <c r="EZ544" s="409" t="str">
        <f>IF(AND('[1]Multi-Field'!$E$96=[1]Lists!BF544,'[1]Multi-Field'!$F$96="Drained"),BI544,IF(AND('[1]Multi-Field'!$E$96=[1]Lists!BF544,'[1]Multi-Field'!$F$96="undrained"),BH544,""))</f>
        <v/>
      </c>
      <c r="FA544" s="409" t="str">
        <f>IF(AND('[1]Multi-Field'!$E$97=[1]Lists!BF544,'[1]Multi-Field'!$F$97="Drained"),BI544,IF(AND('[1]Multi-Field'!$E$97=[1]Lists!BF544,'[1]Multi-Field'!$F$97="undrained"),BH544,""))</f>
        <v/>
      </c>
      <c r="FB544" s="409" t="str">
        <f>IF(AND('[1]Multi-Field'!$E$98=[1]Lists!BF544,'[1]Multi-Field'!$F$98="Drained"),BI544,IF(AND('[1]Multi-Field'!$E$98=[1]Lists!BF544,'[1]Multi-Field'!$F$98="undrained"),BH544,""))</f>
        <v/>
      </c>
      <c r="FC544" s="409" t="str">
        <f>IF(AND('[1]Multi-Field'!$E$99=[1]Lists!BF544,'[1]Multi-Field'!$F$99="Drained"),BI544,IF(AND('[1]Multi-Field'!$E$99=[1]Lists!BF544,'[1]Multi-Field'!$F$99="undrained"),BH544,""))</f>
        <v/>
      </c>
      <c r="FD544" s="409" t="str">
        <f>IF(AND('[1]Multi-Field'!$E$100=[1]Lists!BF544,'[1]Multi-Field'!$F$100="Drained"),BI544,IF(AND('[1]Multi-Field'!$E$100=[1]Lists!BF544,'[1]Multi-Field'!$F$100="undrained"),BH544,""))</f>
        <v/>
      </c>
      <c r="FE544" s="409" t="str">
        <f>IF(AND('[1]Multi-Field'!$E$101=[1]Lists!BF544,'[1]Multi-Field'!$F$101="Drained"),BI544,IF(AND('[1]Multi-Field'!$E$101=[1]Lists!BF544,'[1]Multi-Field'!$F$101="undrained"),BH544,""))</f>
        <v/>
      </c>
      <c r="FF544" s="409" t="str">
        <f>IF(AND('[1]Multi-Field'!$E$102=[1]Lists!BF544,'[1]Multi-Field'!$F$102="Drained"),BI544,IF(AND('[1]Multi-Field'!$E$102=[1]Lists!BF544,'[1]Multi-Field'!$F$102="undrained"),BH544,""))</f>
        <v/>
      </c>
      <c r="FG544" s="409" t="str">
        <f>IF(AND('[1]Multi-Field'!$E$103=[1]Lists!BF544,'[1]Multi-Field'!$F$103="Drained"),BI544,IF(AND('[1]Multi-Field'!$E$103=[1]Lists!BF544,'[1]Multi-Field'!$F$103="undrained"),BH544,""))</f>
        <v/>
      </c>
      <c r="FH544" s="409" t="str">
        <f>IF(AND('[1]Multi-Field'!$E$104=[1]Lists!BF544,'[1]Multi-Field'!$F$104="Drained"),BI544,IF(AND('[1]Multi-Field'!$E$104=[1]Lists!BF544,'[1]Multi-Field'!$F$104="undrained"),BH544,""))</f>
        <v/>
      </c>
      <c r="FI544" s="409" t="str">
        <f>IF(AND('[1]Multi-Field'!$E$105=[1]Lists!BF544,'[1]Multi-Field'!$F$105="Drained"),BI544,IF(AND('[1]Multi-Field'!$E$105=[1]Lists!BF544,'[1]Multi-Field'!$F$105="undrained"),BH544,""))</f>
        <v/>
      </c>
      <c r="FJ544" s="409" t="str">
        <f>IF(AND('[1]Multi-Field'!$E$106=[1]Lists!BF544,'[1]Multi-Field'!$F$106="Drained"),BI544,IF(AND('[1]Multi-Field'!$E$106=[1]Lists!BF544,'[1]Multi-Field'!$F$106="undrained"),BH544,""))</f>
        <v/>
      </c>
      <c r="FK544" s="409" t="str">
        <f>IF(AND('[1]Multi-Field'!$E$107=[1]Lists!BF544,'[1]Multi-Field'!$F$107="Drained"),BI544,IF(AND('[1]Multi-Field'!$E$107=[1]Lists!BF544,'[1]Multi-Field'!$F$107="undrained"),BH544,""))</f>
        <v/>
      </c>
      <c r="FL544" s="409" t="str">
        <f>IF(AND('[1]Multi-Field'!$E$108=[1]Lists!BF544,'[1]Multi-Field'!$F$108="Drained"),BI544,IF(AND('[1]Multi-Field'!$E$108=[1]Lists!BF544,'[1]Multi-Field'!$F$108="undrained"),BH544,""))</f>
        <v/>
      </c>
      <c r="FM544" s="409" t="str">
        <f>IF(AND('[1]Multi-Field'!$E$109=[1]Lists!BF544,'[1]Multi-Field'!$F$109="Drained"),BI544,IF(AND('[1]Multi-Field'!$E$109=[1]Lists!BF544,'[1]Multi-Field'!$F$109="undrained"),BH544,""))</f>
        <v/>
      </c>
      <c r="FN544" s="409" t="str">
        <f>IF(AND('[1]Multi-Field'!$E$110=[1]Lists!BF544,'[1]Multi-Field'!$F$110="Drained"),BI544,IF(AND('[1]Multi-Field'!$E$110=[1]Lists!BF544,'[1]Multi-Field'!$F$110="undrained"),BH544,""))</f>
        <v/>
      </c>
      <c r="FO544" s="409" t="str">
        <f>IF(AND('[1]Multi-Field'!$E$111=[1]Lists!BF544,'[1]Multi-Field'!$F$111="Drained"),BI544,IF(AND('[1]Multi-Field'!$E$111=[1]Lists!BF544,'[1]Multi-Field'!$F$111="undrained"),BH544,""))</f>
        <v/>
      </c>
      <c r="FP544" s="409" t="str">
        <f>IF(AND('[1]Multi-Field'!$E$112=[1]Lists!BF544,'[1]Multi-Field'!$F$112="Drained"),BI544,IF(AND('[1]Multi-Field'!$E$112=[1]Lists!BF544,'[1]Multi-Field'!$F$112="undrained"),BH544,""))</f>
        <v/>
      </c>
      <c r="FQ544" s="409" t="str">
        <f>IF(AND('[1]Multi-Field'!$E$113=[1]Lists!BF544,'[1]Multi-Field'!$F$113="Drained"),BI544,IF(AND('[1]Multi-Field'!$E$113=[1]Lists!BF544,'[1]Multi-Field'!$F$113="undrained"),BH544,""))</f>
        <v/>
      </c>
      <c r="FR544" s="409" t="str">
        <f>IF(AND('[1]Multi-Field'!$E$114=[1]Lists!BF544,'[1]Multi-Field'!$F$114="Drained"),BI544,IF(AND('[1]Multi-Field'!$E$114=[1]Lists!BF544,'[1]Multi-Field'!$F$114="undrained"),BH544,""))</f>
        <v/>
      </c>
      <c r="FS544" s="409" t="str">
        <f>IF(AND('[1]Multi-Field'!$E$115=[1]Lists!BF544,'[1]Multi-Field'!$F$115="Drained"),BI544,IF(AND('[1]Multi-Field'!$E$115=[1]Lists!BF544,'[1]Multi-Field'!$F$115="undrained"),BH544,""))</f>
        <v/>
      </c>
      <c r="FT544" s="409" t="str">
        <f>IF(AND('[1]Multi-Field'!$E$116=[1]Lists!BF544,'[1]Multi-Field'!$F$116="Drained"),BI544,IF(AND('[1]Multi-Field'!$E$116=[1]Lists!BF544,'[1]Multi-Field'!$F$116="undrained"),BH544,""))</f>
        <v/>
      </c>
      <c r="FU544" s="409" t="str">
        <f>IF(AND('[1]Multi-Field'!$E$117=[1]Lists!BF544,'[1]Multi-Field'!$F$117="Drained"),BI544,IF(AND('[1]Multi-Field'!$E$117=[1]Lists!BF544,'[1]Multi-Field'!$F$117="undrained"),BH544,""))</f>
        <v/>
      </c>
      <c r="FV544" s="409" t="str">
        <f>IF(AND('[1]Multi-Field'!$E$118=[1]Lists!BF544,'[1]Multi-Field'!$F$118="Drained"),BI544,IF(AND('[1]Multi-Field'!$E$118=[1]Lists!BF544,'[1]Multi-Field'!$F$118="undrained"),BH544,""))</f>
        <v/>
      </c>
      <c r="FW544" s="409" t="str">
        <f>IF(AND('[1]Multi-Field'!$E$119=[1]Lists!BF544,'[1]Multi-Field'!$F$119="Drained"),BI544,IF(AND('[1]Multi-Field'!$E$119=[1]Lists!BF544,'[1]Multi-Field'!$F$119="undrained"),BH544,""))</f>
        <v/>
      </c>
      <c r="FX544" s="409" t="str">
        <f>IF(AND('[1]Multi-Field'!$E$120=[1]Lists!BF544,'[1]Multi-Field'!$F$120="Drained"),BI544,IF(AND('[1]Multi-Field'!$E$120=[1]Lists!BF544,'[1]Multi-Field'!$F$120="undrained"),BH544,""))</f>
        <v/>
      </c>
    </row>
    <row r="545" spans="1:180" ht="13.5" customHeight="1" thickBot="1">
      <c r="A545" s="7" t="s">
        <v>631</v>
      </c>
      <c r="B545" s="7"/>
      <c r="C545" s="7"/>
      <c r="D545" s="8">
        <v>60</v>
      </c>
      <c r="E545" s="8">
        <f t="shared" si="74"/>
        <v>62</v>
      </c>
      <c r="F545" s="8">
        <f t="shared" si="75"/>
        <v>63</v>
      </c>
      <c r="G545" s="8">
        <v>65</v>
      </c>
      <c r="H545" s="8">
        <v>75</v>
      </c>
      <c r="I545" s="8">
        <f t="shared" si="78"/>
        <v>75</v>
      </c>
      <c r="J545" s="8">
        <f t="shared" si="79"/>
        <v>75</v>
      </c>
      <c r="K545" s="8">
        <v>75</v>
      </c>
      <c r="L545" s="8">
        <v>90</v>
      </c>
      <c r="M545" s="8">
        <f t="shared" si="76"/>
        <v>98</v>
      </c>
      <c r="N545" s="8">
        <f t="shared" si="77"/>
        <v>107</v>
      </c>
      <c r="O545" s="8">
        <v>115</v>
      </c>
      <c r="P545" s="391"/>
      <c r="Q545" s="85"/>
      <c r="R545" s="397"/>
      <c r="S545" s="395" t="str">
        <f t="shared" si="80"/>
        <v/>
      </c>
      <c r="T545" s="397"/>
      <c r="U545" s="398"/>
      <c r="BF545" s="411" t="s">
        <v>1708</v>
      </c>
      <c r="BG545" s="412">
        <v>3</v>
      </c>
      <c r="BH545" s="412">
        <v>3.5</v>
      </c>
      <c r="BI545" s="412">
        <v>4.5</v>
      </c>
      <c r="BJ545" s="409" t="e">
        <f>IF(AND('[1]Single Field'!#REF!=[1]Lists!BF545,'[1]Single Field'!#REF!="Drained"),"x",IF(AND('[1]Single Field'!#REF!=[1]Lists!BF545,'[1]Single Field'!#REF!="Undrained"),O,""))</f>
        <v>#REF!</v>
      </c>
      <c r="BK545" s="409" t="str">
        <f>IF(AND('[1]Multi-Field'!$E$3=[1]Lists!BF545,'[1]Multi-Field'!$F$3="Drained"),BI545,IF(AND('[1]Multi-Field'!$E$3=BF545,'[1]Multi-Field'!$F$3="undrained"),BH545,""))</f>
        <v/>
      </c>
      <c r="BL545" s="409" t="str">
        <f>IF(AND('[1]Multi-Field'!$E$4=BF545,'[1]Multi-Field'!$F$4="Drained"),BI545,IF(AND('[1]Multi-Field'!$E$4=BF545,'[1]Multi-Field'!$F$4="undrained"),BH545,""))</f>
        <v/>
      </c>
      <c r="BM545" s="409" t="str">
        <f>IF(AND('[1]Multi-Field'!$E$5=BF545,'[1]Multi-Field'!$F$5="Drained"),BI545,IF(AND('[1]Multi-Field'!$E$5=BF545,'[1]Multi-Field'!$F$5="undrained"),BH545,""))</f>
        <v/>
      </c>
      <c r="BN545" s="409" t="str">
        <f>IF(AND('[1]Multi-Field'!$E$6=BF545,'[1]Multi-Field'!$F$6="Drained"),BI545,IF(AND('[1]Multi-Field'!$E$6=BF545,'[1]Multi-Field'!$F$6="undrained"),BH545,""))</f>
        <v/>
      </c>
      <c r="BO545" s="409" t="str">
        <f>IF(AND('[1]Multi-Field'!$E$7=BF545,'[1]Multi-Field'!$F$7="Drained"),BI545,IF(AND('[1]Multi-Field'!$E$7=BF545,'[1]Multi-Field'!$F$7="undrained"),BH545,""))</f>
        <v/>
      </c>
      <c r="BP545" s="409" t="str">
        <f>IF(AND('[1]Multi-Field'!$E$8=BF545,'[1]Multi-Field'!$F$8="Drained"),BI545,IF(AND('[1]Multi-Field'!$E$8=BF545,'[1]Multi-Field'!$F$8="undrained"),BH545,""))</f>
        <v/>
      </c>
      <c r="BQ545" s="409" t="str">
        <f>IF(AND('[1]Multi-Field'!$E$9=BF545,'[1]Multi-Field'!$F$9="Drained"),BI545,IF(AND('[1]Multi-Field'!$E$9=BF545,'[1]Multi-Field'!$F$9="undrained"),BH545,""))</f>
        <v/>
      </c>
      <c r="BR545" s="409" t="str">
        <f>IF(AND('[1]Multi-Field'!$E$10=BF545,'[1]Multi-Field'!$F$10="Drained"),BI545,IF(AND('[1]Multi-Field'!$E$10=BF545,'[1]Multi-Field'!$F$10="undrained"),BH545,""))</f>
        <v/>
      </c>
      <c r="BS545" s="409" t="str">
        <f>IF(AND('[1]Multi-Field'!$E$11=BF545,'[1]Multi-Field'!$F$11="Drained"),BI545,IF(AND('[1]Multi-Field'!$E$11=BF545,'[1]Multi-Field'!$F$11="undrained"),BH545,""))</f>
        <v/>
      </c>
      <c r="BT545" s="409" t="str">
        <f>IF(AND('[1]Multi-Field'!$E$12=BF545,'[1]Multi-Field'!$F$12="Drained"),BI545,IF(AND('[1]Multi-Field'!$E$12=BF545,'[1]Multi-Field'!$F$12="undrained"),BH545,""))</f>
        <v/>
      </c>
      <c r="BU545" s="409" t="str">
        <f>IF(AND('[1]Multi-Field'!$E$13=BF545,'[1]Multi-Field'!$F$13="Drained"),BI545,IF(AND('[1]Multi-Field'!$E$3=BF545,'[1]Multi-Field'!$F$13="undrained"),BH545,""))</f>
        <v/>
      </c>
      <c r="BV545" s="409" t="str">
        <f>IF(AND('[1]Multi-Field'!$E$14=BF545,'[1]Multi-Field'!$F$14="Drained"),BI545,IF(AND('[1]Multi-Field'!$E$14=BF545,'[1]Multi-Field'!$F$14="undrained"),BH545,""))</f>
        <v/>
      </c>
      <c r="BW545" s="409" t="str">
        <f>IF(AND('[1]Multi-Field'!$E$15=BF545,'[1]Multi-Field'!$F$15="Drained"),BI545,IF(AND('[1]Multi-Field'!$E$15=BF545,'[1]Multi-Field'!$F$15="undrained"),BH545,""))</f>
        <v/>
      </c>
      <c r="BX545" s="409" t="str">
        <f>IF(AND('[1]Multi-Field'!$E$16=[1]Lists!BF545,'[1]Multi-Field'!$F$16="Drained"),BI545,IF(AND('[1]Multi-Field'!$E$16=[1]Lists!BF545,'[1]Multi-Field'!$F$16="undrained"),BH545,""))</f>
        <v/>
      </c>
      <c r="BY545" s="409" t="str">
        <f>IF(AND('[1]Multi-Field'!$E$17=[1]Lists!BF545,'[1]Multi-Field'!$F$17="Drained"),BI545,IF(AND('[1]Multi-Field'!$E$17=[1]Lists!BF545,'[1]Multi-Field'!$F$17="undrained"),BH545,""))</f>
        <v/>
      </c>
      <c r="BZ545" s="409" t="str">
        <f>IF(AND('[1]Multi-Field'!$E$18=[1]Lists!BF545,'[1]Multi-Field'!$F$18="Drained"),BI545,IF(AND('[1]Multi-Field'!$E$18=[1]Lists!BF545,'[1]Multi-Field'!$F$18="undrained"),BH545,""))</f>
        <v/>
      </c>
      <c r="CA545" s="409" t="str">
        <f>IF(AND('[1]Multi-Field'!$E$19=[1]Lists!BF545,'[1]Multi-Field'!$F$19="Drained"),BI545,IF(AND('[1]Multi-Field'!$E$19=[1]Lists!BF545,'[1]Multi-Field'!$F$19="undrained"),BH545,""))</f>
        <v/>
      </c>
      <c r="CB545" s="409" t="str">
        <f>IF(AND('[1]Multi-Field'!$E$20=[1]Lists!BF545,'[1]Multi-Field'!$F$20="Drained"),BI545,IF(AND('[1]Multi-Field'!$E$20=[1]Lists!BF545,'[1]Multi-Field'!$F$20="undrained"),BH545,""))</f>
        <v/>
      </c>
      <c r="CC545" s="409" t="str">
        <f>IF(AND('[1]Multi-Field'!$E$21=[1]Lists!BF545,'[1]Multi-Field'!$F$21="Drained"),BI545,IF(AND('[1]Multi-Field'!$E$21=[1]Lists!BF545,'[1]Multi-Field'!$F$21="undrained"),BH545,""))</f>
        <v/>
      </c>
      <c r="CD545" s="409" t="str">
        <f>IF(AND('[1]Multi-Field'!$E$22=[1]Lists!BF545,'[1]Multi-Field'!$F$22="Drained"),BI545,IF(AND('[1]Multi-Field'!$E$22=[1]Lists!BF545,'[1]Multi-Field'!$F$22="undrained"),BH545,""))</f>
        <v/>
      </c>
      <c r="CE545" s="409" t="str">
        <f>IF(AND('[1]Multi-Field'!$E$23=[1]Lists!BF545,'[1]Multi-Field'!$F$23="Drained"),BI545,IF(AND('[1]Multi-Field'!$E$23=[1]Lists!BF545,'[1]Multi-Field'!$F$23="undrained"),BH545,""))</f>
        <v/>
      </c>
      <c r="CF545" s="409" t="str">
        <f>IF(AND('[1]Multi-Field'!$E$24=[1]Lists!BF545,'[1]Multi-Field'!$F$24="Drained"),BI545,IF(AND('[1]Multi-Field'!$E$24=[1]Lists!BF545,'[1]Multi-Field'!$F$24="undrained"),BH545,""))</f>
        <v/>
      </c>
      <c r="CG545" s="409" t="str">
        <f>IF(AND('[1]Multi-Field'!$E$25=[1]Lists!BF545,'[1]Multi-Field'!$F$25="Drained"),BI545,IF(AND('[1]Multi-Field'!$E$25=[1]Lists!BF545,'[1]Multi-Field'!$F$25="undrained"),BH545,""))</f>
        <v/>
      </c>
      <c r="CH545" s="409" t="str">
        <f>IF(AND('[1]Multi-Field'!$E$26=[1]Lists!BF545,'[1]Multi-Field'!$F$26="Drained"),BI545,IF(AND('[1]Multi-Field'!$E$26=[1]Lists!BF545,'[1]Multi-Field'!$F$26="undrained"),BH545,""))</f>
        <v/>
      </c>
      <c r="CI545" s="409" t="str">
        <f>IF(AND('[1]Multi-Field'!$E$27=[1]Lists!BF545,'[1]Multi-Field'!$F$27="Drained"),BI545,IF(AND('[1]Multi-Field'!$E$27=[1]Lists!BF545,'[1]Multi-Field'!$F$27="undrained"),BH545,""))</f>
        <v/>
      </c>
      <c r="CJ545" s="409" t="str">
        <f>IF(AND('[1]Multi-Field'!$E$28=[1]Lists!BF545,'[1]Multi-Field'!$F$28="Drained"),BI545,IF(AND('[1]Multi-Field'!$E$28=[1]Lists!BF545,'[1]Multi-Field'!$F$28="undrained"),BH545,""))</f>
        <v/>
      </c>
      <c r="CK545" s="409" t="str">
        <f>IF(AND('[1]Multi-Field'!$E$29=[1]Lists!BF545,'[1]Multi-Field'!$F$29="Drained"),BI545,IF(AND('[1]Multi-Field'!$E$29=[1]Lists!BF545,'[1]Multi-Field'!$F$29="undrained"),BH545,""))</f>
        <v/>
      </c>
      <c r="CL545" s="409" t="str">
        <f>IF(AND('[1]Multi-Field'!$E$30=[1]Lists!BF545,'[1]Multi-Field'!$F$30="Drained"),BI545,IF(AND('[1]Multi-Field'!$E$30=[1]Lists!BF545,'[1]Multi-Field'!$F$30="undrained"),BH545,""))</f>
        <v/>
      </c>
      <c r="CM545" s="409" t="str">
        <f>IF(AND('[1]Multi-Field'!$E$31=[1]Lists!BF545,'[1]Multi-Field'!$F$31="Drained"),BI545,IF(AND('[1]Multi-Field'!$E$31=[1]Lists!BF545,'[1]Multi-Field'!$F$31="undrained"),BH545,""))</f>
        <v/>
      </c>
      <c r="CN545" s="409" t="str">
        <f>IF(AND('[1]Multi-Field'!$E$32=[1]Lists!BF545,'[1]Multi-Field'!$F$32="Drained"),BI545,IF(AND('[1]Multi-Field'!$E$32=[1]Lists!BF545,'[1]Multi-Field'!$F$32="undrained"),BH545,""))</f>
        <v/>
      </c>
      <c r="CO545" s="409" t="str">
        <f>IF(AND('[1]Multi-Field'!$E$33=[1]Lists!BF545,'[1]Multi-Field'!$F$33="Drained"),BI545,IF(AND('[1]Multi-Field'!$E$33=[1]Lists!BF545,'[1]Multi-Field'!$F$33="undrained"),BH545,""))</f>
        <v/>
      </c>
      <c r="CP545" s="409" t="str">
        <f>IF(AND('[1]Multi-Field'!$E$34=[1]Lists!BF545,'[1]Multi-Field'!$F$34="Drained"),BI545,IF(AND('[1]Multi-Field'!$E$34=[1]Lists!BF545,'[1]Multi-Field'!$F$34="undrained"),BH545,""))</f>
        <v/>
      </c>
      <c r="CQ545" s="409" t="str">
        <f>IF(AND('[1]Multi-Field'!$E$35=[1]Lists!BF545,'[1]Multi-Field'!$F$35="Drained"),BI545,IF(AND('[1]Multi-Field'!$E$35=[1]Lists!BF545,'[1]Multi-Field'!$F$35="undrained"),BH545,""))</f>
        <v/>
      </c>
      <c r="CR545" s="409" t="str">
        <f>IF(AND('[1]Multi-Field'!$E$36=[1]Lists!BF545,'[1]Multi-Field'!$F$36="Drained"),BI545,IF(AND('[1]Multi-Field'!$E$36=[1]Lists!BF545,'[1]Multi-Field'!$F$36="undrained"),BH545,""))</f>
        <v/>
      </c>
      <c r="CS545" s="409" t="str">
        <f>IF(AND('[1]Multi-Field'!$E$37=[1]Lists!BF545,'[1]Multi-Field'!$F$37="Drained"),BI545,IF(AND('[1]Multi-Field'!$E$37=[1]Lists!BF545,'[1]Multi-Field'!$F$37="undrained"),BH545,""))</f>
        <v/>
      </c>
      <c r="CT545" s="409" t="str">
        <f>IF(AND('[1]Multi-Field'!$E$38=[1]Lists!BF545,'[1]Multi-Field'!$F$38="Drained"),BI545,IF(AND('[1]Multi-Field'!$E$38=[1]Lists!BF545,'[1]Multi-Field'!$F$38="undrained"),BH545,""))</f>
        <v/>
      </c>
      <c r="CU545" s="409" t="str">
        <f>IF(AND('[1]Multi-Field'!$E$39=[1]Lists!BF545,'[1]Multi-Field'!$F$39="Drained"),BI545,IF(AND('[1]Multi-Field'!$E$39=[1]Lists!BF545,'[1]Multi-Field'!$F$39="undrained"),BH545,""))</f>
        <v/>
      </c>
      <c r="CV545" s="409" t="str">
        <f>IF(AND('[1]Multi-Field'!$E$40=[1]Lists!BF545,'[1]Multi-Field'!$F$40="Drained"),BI545,IF(AND('[1]Multi-Field'!$E$40=[1]Lists!BF545,'[1]Multi-Field'!$F$40="undrained"),BH545,""))</f>
        <v/>
      </c>
      <c r="CW545" s="409" t="str">
        <f>IF(AND('[1]Multi-Field'!$E$41=[1]Lists!BF545,'[1]Multi-Field'!$F$40="Drained"),BI545,IF(AND('[1]Multi-Field'!$E$40=[1]Lists!BF545,'[1]Multi-Field'!$F$40="undrained"),BH545,""))</f>
        <v/>
      </c>
      <c r="CX545" s="409" t="str">
        <f>IF(AND('[1]Multi-Field'!$E$42=[1]Lists!BF545,'[1]Multi-Field'!$F$42="Drained"),BI545,IF(AND('[1]Multi-Field'!$E$42=[1]Lists!BF545,'[1]Multi-Field'!$F$42="undrained"),BH545,""))</f>
        <v/>
      </c>
      <c r="CY545" s="409" t="str">
        <f>IF(AND('[1]Multi-Field'!$E$43=[1]Lists!BF545,'[1]Multi-Field'!$F$43="Drained"),BI545,IF(AND('[1]Multi-Field'!$E$43=[1]Lists!BF545,'[1]Multi-Field'!$F$43="undrained"),BH545,""))</f>
        <v/>
      </c>
      <c r="CZ545" s="409" t="str">
        <f>IF(AND('[1]Multi-Field'!$E$44=[1]Lists!BF545,'[1]Multi-Field'!$F$44="Drained"),BI545,IF(AND('[1]Multi-Field'!$E$44=[1]Lists!BF545,'[1]Multi-Field'!$F$44="undrained"),BH545,""))</f>
        <v/>
      </c>
      <c r="DA545" s="409" t="str">
        <f>IF(AND('[1]Multi-Field'!$E$45=[1]Lists!BF545,'[1]Multi-Field'!$F$45="Drained"),BI545,IF(AND('[1]Multi-Field'!$E$45=[1]Lists!BF545,'[1]Multi-Field'!$F$45="undrained"),BH545,""))</f>
        <v/>
      </c>
      <c r="DB545" s="409" t="str">
        <f>IF(AND('[1]Multi-Field'!$E$46=[1]Lists!BF545,'[1]Multi-Field'!$F$46="Drained"),BI545,IF(AND('[1]Multi-Field'!$E$46=[1]Lists!BF545,'[1]Multi-Field'!$F$46="undrained"),BH545,""))</f>
        <v/>
      </c>
      <c r="DC545" s="409" t="str">
        <f>IF(AND('[1]Multi-Field'!$E$47=[1]Lists!BF545,'[1]Multi-Field'!$F$47="Drained"),BI545,IF(AND('[1]Multi-Field'!$E$47=[1]Lists!BF545,'[1]Multi-Field'!$F$47="undrained"),BH545,""))</f>
        <v/>
      </c>
      <c r="DD545" s="409" t="str">
        <f>IF(AND('[1]Multi-Field'!$E$48=[1]Lists!BF545,'[1]Multi-Field'!$F$48="Drained"),BI545,IF(AND('[1]Multi-Field'!$E$48=[1]Lists!BF545,'[1]Multi-Field'!$F$48="undrained"),BH545,""))</f>
        <v/>
      </c>
      <c r="DE545" s="409" t="str">
        <f>IF(AND('[1]Multi-Field'!$E$49=[1]Lists!BF545,'[1]Multi-Field'!$F$49="Drained"),BI545,IF(AND('[1]Multi-Field'!$E$49=[1]Lists!BF545,'[1]Multi-Field'!$F$9="undrained"),BH545,""))</f>
        <v/>
      </c>
      <c r="DF545" s="409" t="str">
        <f>IF(AND('[1]Multi-Field'!$E$50=[1]Lists!BF545,'[1]Multi-Field'!$F$50="Drained"),BI545,IF(AND('[1]Multi-Field'!$E$50=[1]Lists!BF545,'[1]Multi-Field'!$F$50="undrained"),BH545,""))</f>
        <v/>
      </c>
      <c r="DG545" s="409" t="str">
        <f>IF(AND('[1]Multi-Field'!$E$51=[1]Lists!BF545,'[1]Multi-Field'!$F$51="Drained"),BI545,IF(AND('[1]Multi-Field'!$E$51=[1]Lists!BF545,'[1]Multi-Field'!$F$51="undrained"),BH545,""))</f>
        <v/>
      </c>
      <c r="DH545" s="409" t="str">
        <f>IF(AND('[1]Multi-Field'!$E$52=[1]Lists!BF545,'[1]Multi-Field'!$F$52="Drained"),BI545,IF(AND('[1]Multi-Field'!$E$52=[1]Lists!BF545,'[1]Multi-Field'!$F$52="undrained"),BH545,""))</f>
        <v/>
      </c>
      <c r="DI545" s="409" t="str">
        <f>IF(AND('[1]Multi-Field'!$E$53=[1]Lists!BF545,'[1]Multi-Field'!$F$53="Drained"),BI545,IF(AND('[1]Multi-Field'!$E$53=[1]Lists!BF545,'[1]Multi-Field'!$F$53="undrained"),BH545,""))</f>
        <v/>
      </c>
      <c r="DJ545" s="409" t="str">
        <f>IF(AND('[1]Multi-Field'!$E$54=[1]Lists!BF545,'[1]Multi-Field'!$F$54="Drained"),BI545,IF(AND('[1]Multi-Field'!$E$54=[1]Lists!BF545,'[1]Multi-Field'!$F$54="undrained"),BH545,""))</f>
        <v/>
      </c>
      <c r="DK545" s="409" t="str">
        <f>IF(AND('[1]Multi-Field'!$E$55=[1]Lists!BF545,'[1]Multi-Field'!$F$55="Drained"),BI545,IF(AND('[1]Multi-Field'!$E$55=[1]Lists!BF545,'[1]Multi-Field'!$F$55="undrained"),BH545,""))</f>
        <v/>
      </c>
      <c r="DL545" s="409" t="str">
        <f>IF(AND('[1]Multi-Field'!$E$56=[1]Lists!BF545,'[1]Multi-Field'!$F$56="Drained"),BI545,IF(AND('[1]Multi-Field'!$E$56=[1]Lists!BF545,'[1]Multi-Field'!$F$56="undrained"),BH545,""))</f>
        <v/>
      </c>
      <c r="DM545" s="409" t="str">
        <f>IF(AND('[1]Multi-Field'!$E$57=[1]Lists!BF545,'[1]Multi-Field'!$F$57="Drained"),BI545,IF(AND('[1]Multi-Field'!$E$57=[1]Lists!BF545,'[1]Multi-Field'!$F$57="undrained"),BH545,""))</f>
        <v/>
      </c>
      <c r="DN545" s="409" t="str">
        <f>IF(AND('[1]Multi-Field'!$E$58=[1]Lists!BF545,'[1]Multi-Field'!$F$58="Drained"),BI545,IF(AND('[1]Multi-Field'!$E$58=[1]Lists!BF545,'[1]Multi-Field'!$F$58="undrained"),BH545,""))</f>
        <v/>
      </c>
      <c r="DO545" s="409" t="str">
        <f>IF(AND('[1]Multi-Field'!$E$59=[1]Lists!BF545,'[1]Multi-Field'!$F$59="Drained"),BI545,IF(AND('[1]Multi-Field'!$E$59=[1]Lists!BF545,'[1]Multi-Field'!$F$59="undrained"),BH545,""))</f>
        <v/>
      </c>
      <c r="DP545" s="409" t="str">
        <f>IF(AND('[1]Multi-Field'!$E$60=[1]Lists!BF545,'[1]Multi-Field'!$F$60="Drained"),BI545,IF(AND('[1]Multi-Field'!$E$60=[1]Lists!BF545,'[1]Multi-Field'!$F$60="undrained"),BH545,""))</f>
        <v/>
      </c>
      <c r="DQ545" s="409" t="str">
        <f>IF(AND('[1]Multi-Field'!$E$61=[1]Lists!BF545,'[1]Multi-Field'!$F$61="Drained"),BI545,IF(AND('[1]Multi-Field'!$E$61=[1]Lists!BF545,'[1]Multi-Field'!$F$61="undrained"),BH545,""))</f>
        <v/>
      </c>
      <c r="DR545" s="409" t="str">
        <f>IF(AND('[1]Multi-Field'!$E$62=[1]Lists!BF545,'[1]Multi-Field'!$F$62="Drained"),BI545,IF(AND('[1]Multi-Field'!$E$62=[1]Lists!BF545,'[1]Multi-Field'!$F$62="undrained"),BH545,""))</f>
        <v/>
      </c>
      <c r="DS545" s="409" t="str">
        <f>IF(AND('[1]Multi-Field'!$E$63=[1]Lists!BF545,'[1]Multi-Field'!$F$63="Drained"),BI545,IF(AND('[1]Multi-Field'!$E$63=[1]Lists!BF545,'[1]Multi-Field'!$F$63="undrained"),BH545,""))</f>
        <v/>
      </c>
      <c r="DT545" s="409" t="str">
        <f>IF(AND('[1]Multi-Field'!$E$64=[1]Lists!BF545,'[1]Multi-Field'!$F$64="Drained"),BI545,IF(AND('[1]Multi-Field'!$E$64=[1]Lists!BF545,'[1]Multi-Field'!$F$64="undrained"),BH545,""))</f>
        <v/>
      </c>
      <c r="DU545" s="409" t="str">
        <f>IF(AND('[1]Multi-Field'!$E$65=[1]Lists!BF545,'[1]Multi-Field'!$F$65="Drained"),BI545,IF(AND('[1]Multi-Field'!$E$65=[1]Lists!BF545,'[1]Multi-Field'!$F$65="undrained"),BH545,""))</f>
        <v/>
      </c>
      <c r="DV545" s="409" t="str">
        <f>IF(AND('[1]Multi-Field'!$E$66=[1]Lists!BF545,'[1]Multi-Field'!$F$66="Drained"),BI545,IF(AND('[1]Multi-Field'!$E$66=[1]Lists!BF545,'[1]Multi-Field'!$F$66="undrained"),BH545,""))</f>
        <v/>
      </c>
      <c r="DW545" s="409" t="str">
        <f>IF(AND('[1]Multi-Field'!$E$67=[1]Lists!BF545,'[1]Multi-Field'!$F$67="Drained"),BI545,IF(AND('[1]Multi-Field'!$E$67=[1]Lists!BF545,'[1]Multi-Field'!$F$67="undrained"),BH545,""))</f>
        <v/>
      </c>
      <c r="DX545" s="409" t="str">
        <f>IF(AND('[1]Multi-Field'!$E$68=[1]Lists!BF545,'[1]Multi-Field'!$F$68="Drained"),BI545,IF(AND('[1]Multi-Field'!$E$68=[1]Lists!BF545,'[1]Multi-Field'!$F$68="undrained"),BH545,""))</f>
        <v/>
      </c>
      <c r="DY545" s="409" t="str">
        <f>IF(AND('[1]Multi-Field'!$E$69=[1]Lists!BF545,'[1]Multi-Field'!$F$69="Drained"),BI545,IF(AND('[1]Multi-Field'!$E$69=[1]Lists!BF545,'[1]Multi-Field'!$F$69="undrained"),BH545,""))</f>
        <v/>
      </c>
      <c r="DZ545" s="409" t="str">
        <f>IF(AND('[1]Multi-Field'!$E$70=[1]Lists!BF545,'[1]Multi-Field'!$F$70="Drained"),BI545,IF(AND('[1]Multi-Field'!$E$70=[1]Lists!BF545,'[1]Multi-Field'!$F$70="undrained"),BH545,""))</f>
        <v/>
      </c>
      <c r="EA545" s="409" t="str">
        <f>IF(AND('[1]Multi-Field'!$E$71=[1]Lists!BF545,'[1]Multi-Field'!$F$71="Drained"),BI545,IF(AND('[1]Multi-Field'!$E$71=[1]Lists!BF545,'[1]Multi-Field'!$F$71="undrained"),BH545,""))</f>
        <v/>
      </c>
      <c r="EB545" s="409" t="str">
        <f>IF(AND('[1]Multi-Field'!$E$72=[1]Lists!BF545,'[1]Multi-Field'!$F$72="Drained"),BI545,IF(AND('[1]Multi-Field'!$E$72=[1]Lists!BF545,'[1]Multi-Field'!$F$72="undrained"),BH545,""))</f>
        <v/>
      </c>
      <c r="EC545" s="409" t="str">
        <f>IF(AND('[1]Multi-Field'!$E$73=[1]Lists!BF545,'[1]Multi-Field'!$F$73="Drained"),BI545,IF(AND('[1]Multi-Field'!$E$73=[1]Lists!BF545,'[1]Multi-Field'!$F$73="undrained"),BH545,""))</f>
        <v/>
      </c>
      <c r="ED545" s="409" t="str">
        <f>IF(AND('[1]Multi-Field'!$E$74=[1]Lists!BF545,'[1]Multi-Field'!$F$74="Drained"),BI545,IF(AND('[1]Multi-Field'!$E$74=[1]Lists!BF545,'[1]Multi-Field'!$F$74="undrained"),BH545,""))</f>
        <v/>
      </c>
      <c r="EE545" s="409" t="str">
        <f>IF(AND('[1]Multi-Field'!$E$75=[1]Lists!BF545,'[1]Multi-Field'!$F$75="Drained"),BI545,IF(AND('[1]Multi-Field'!$E$75=[1]Lists!BF545,'[1]Multi-Field'!$F$75="undrained"),BH545,""))</f>
        <v/>
      </c>
      <c r="EF545" s="409" t="str">
        <f>IF(AND('[1]Multi-Field'!$E$76=[1]Lists!BF545,'[1]Multi-Field'!$F$76="Drained"),BI545,IF(AND('[1]Multi-Field'!$E$76=[1]Lists!BF545,'[1]Multi-Field'!$F$6="undrained"),BH545,""))</f>
        <v/>
      </c>
      <c r="EG545" s="409" t="str">
        <f>IF(AND('[1]Multi-Field'!$E$77=[1]Lists!BF545,'[1]Multi-Field'!$F$77="Drained"),BI545,IF(AND('[1]Multi-Field'!$E$77=[1]Lists!BF545,'[1]Multi-Field'!$F$77="undrained"),BH545,""))</f>
        <v/>
      </c>
      <c r="EH545" s="409" t="str">
        <f>IF(AND('[1]Multi-Field'!$E$78=[1]Lists!BF545,'[1]Multi-Field'!$F$78="Drained"),BI545,IF(AND('[1]Multi-Field'!$E$78=[1]Lists!BF545,'[1]Multi-Field'!$F$78="undrained"),BH545,""))</f>
        <v/>
      </c>
      <c r="EI545" s="409" t="str">
        <f>IF(AND('[1]Multi-Field'!$E$79=[1]Lists!BF545,'[1]Multi-Field'!$F$79="Drained"),BI545,IF(AND('[1]Multi-Field'!$E$79=[1]Lists!BF545,'[1]Multi-Field'!$F$79="undrained"),BH545,""))</f>
        <v/>
      </c>
      <c r="EJ545" s="409" t="str">
        <f>IF(AND('[1]Multi-Field'!$E$80=[1]Lists!BF545,'[1]Multi-Field'!$F$80="Drained"),BI545,IF(AND('[1]Multi-Field'!$E$80=[1]Lists!BF545,'[1]Multi-Field'!$F$80="undrained"),BH545,""))</f>
        <v/>
      </c>
      <c r="EK545" s="409" t="str">
        <f>IF(AND('[1]Multi-Field'!$E$81=[1]Lists!BF545,'[1]Multi-Field'!$F$81="Drained"),BI545,IF(AND('[1]Multi-Field'!$E$81=[1]Lists!BF545,'[1]Multi-Field'!$F$81="undrained"),BH545,""))</f>
        <v/>
      </c>
      <c r="EL545" s="409" t="str">
        <f>IF(AND('[1]Multi-Field'!$E$82=[1]Lists!BF545,'[1]Multi-Field'!$F$82="Drained"),BI545,IF(AND('[1]Multi-Field'!$E$82=[1]Lists!BF545,'[1]Multi-Field'!$F$82="undrained"),BH545,""))</f>
        <v/>
      </c>
      <c r="EM545" s="409" t="str">
        <f>IF(AND('[1]Multi-Field'!$E$83=[1]Lists!BF545,'[1]Multi-Field'!$F$83="Drained"),BI545,IF(AND('[1]Multi-Field'!$E$83=[1]Lists!BF545,'[1]Multi-Field'!$F$83="undrained"),BH545,""))</f>
        <v/>
      </c>
      <c r="EN545" s="409" t="str">
        <f>IF(AND('[1]Multi-Field'!$E$84=[1]Lists!BF545,'[1]Multi-Field'!$F$84="Drained"),BI545,IF(AND('[1]Multi-Field'!$E$84=[1]Lists!BF545,'[1]Multi-Field'!$F$84="undrained"),BH545,""))</f>
        <v/>
      </c>
      <c r="EO545" s="409" t="str">
        <f>IF(AND('[1]Multi-Field'!$E$85=[1]Lists!BF545,'[1]Multi-Field'!$F$85="Drained"),BI545,IF(AND('[1]Multi-Field'!$E$85=[1]Lists!BF545,'[1]Multi-Field'!$F$85="undrained"),BH545,""))</f>
        <v/>
      </c>
      <c r="EP545" s="409" t="str">
        <f>IF(AND('[1]Multi-Field'!$E$86=[1]Lists!BF545,'[1]Multi-Field'!$F$86="Drained"),BI545,IF(AND('[1]Multi-Field'!$E$86=[1]Lists!BF545,'[1]Multi-Field'!$F$86="undrained"),BH545,""))</f>
        <v/>
      </c>
      <c r="EQ545" s="409" t="str">
        <f>IF(AND('[1]Multi-Field'!$E$87=[1]Lists!BF545,'[1]Multi-Field'!$F$87="Drained"),BI545,IF(AND('[1]Multi-Field'!$E$87=[1]Lists!BF545,'[1]Multi-Field'!$F$87="undrained"),BH545,""))</f>
        <v/>
      </c>
      <c r="ER545" s="409" t="str">
        <f>IF(AND('[1]Multi-Field'!$E$88=[1]Lists!BF545,'[1]Multi-Field'!$F$88="Drained"),BI545,IF(AND('[1]Multi-Field'!$E$88=[1]Lists!BF545,'[1]Multi-Field'!$F$88="undrained"),BH545,""))</f>
        <v/>
      </c>
      <c r="ES545" s="409" t="str">
        <f>IF(AND('[1]Multi-Field'!$E$89=[1]Lists!BF545,'[1]Multi-Field'!$F$89="Drained"),BI545,IF(AND('[1]Multi-Field'!$E$89=[1]Lists!BF545,'[1]Multi-Field'!$F$89="undrained"),BH545,""))</f>
        <v/>
      </c>
      <c r="ET545" s="409" t="str">
        <f>IF(AND('[1]Multi-Field'!$E$90=[1]Lists!BF545,'[1]Multi-Field'!$F$90="Drained"),BI545,IF(AND('[1]Multi-Field'!$E$90=[1]Lists!BF545,'[1]Multi-Field'!$F$90="undrained"),BH545,""))</f>
        <v/>
      </c>
      <c r="EU545" s="409" t="str">
        <f>IF(AND('[1]Multi-Field'!$E$91=[1]Lists!BF545,'[1]Multi-Field'!$F$91="Drained"),BI545,IF(AND('[1]Multi-Field'!$E$91=[1]Lists!BF545,'[1]Multi-Field'!$F$91="undrained"),BH545,""))</f>
        <v/>
      </c>
      <c r="EV545" s="409" t="str">
        <f>IF(AND('[1]Multi-Field'!$E$92=[1]Lists!BF545,'[1]Multi-Field'!$F$92="Drained"),BI545,IF(AND('[1]Multi-Field'!$E$92=[1]Lists!BF545,'[1]Multi-Field'!$F$92="undrained"),BH545,""))</f>
        <v/>
      </c>
      <c r="EW545" s="409" t="str">
        <f>IF(AND('[1]Multi-Field'!$E$93=[1]Lists!BF545,'[1]Multi-Field'!$F$93="Drained"),BI545,IF(AND('[1]Multi-Field'!$E$93=[1]Lists!BF545,'[1]Multi-Field'!$F$93="undrained"),BH545,""))</f>
        <v/>
      </c>
      <c r="EX545" s="409" t="str">
        <f>IF(AND('[1]Multi-Field'!$E$94=[1]Lists!BF545,'[1]Multi-Field'!$F$94="Drained"),BI545,IF(AND('[1]Multi-Field'!$E$94=[1]Lists!BF545,'[1]Multi-Field'!$F$94="undrained"),BH545,""))</f>
        <v/>
      </c>
      <c r="EY545" s="409" t="str">
        <f>IF(AND('[1]Multi-Field'!$E$95=[1]Lists!BF545,'[1]Multi-Field'!$F$95="Drained"),BI545,IF(AND('[1]Multi-Field'!$E$95=[1]Lists!BF545,'[1]Multi-Field'!$F$95="undrained"),BH545,""))</f>
        <v/>
      </c>
      <c r="EZ545" s="409" t="str">
        <f>IF(AND('[1]Multi-Field'!$E$96=[1]Lists!BF545,'[1]Multi-Field'!$F$96="Drained"),BI545,IF(AND('[1]Multi-Field'!$E$96=[1]Lists!BF545,'[1]Multi-Field'!$F$96="undrained"),BH545,""))</f>
        <v/>
      </c>
      <c r="FA545" s="409" t="str">
        <f>IF(AND('[1]Multi-Field'!$E$97=[1]Lists!BF545,'[1]Multi-Field'!$F$97="Drained"),BI545,IF(AND('[1]Multi-Field'!$E$97=[1]Lists!BF545,'[1]Multi-Field'!$F$97="undrained"),BH545,""))</f>
        <v/>
      </c>
      <c r="FB545" s="409" t="str">
        <f>IF(AND('[1]Multi-Field'!$E$98=[1]Lists!BF545,'[1]Multi-Field'!$F$98="Drained"),BI545,IF(AND('[1]Multi-Field'!$E$98=[1]Lists!BF545,'[1]Multi-Field'!$F$98="undrained"),BH545,""))</f>
        <v/>
      </c>
      <c r="FC545" s="409" t="str">
        <f>IF(AND('[1]Multi-Field'!$E$99=[1]Lists!BF545,'[1]Multi-Field'!$F$99="Drained"),BI545,IF(AND('[1]Multi-Field'!$E$99=[1]Lists!BF545,'[1]Multi-Field'!$F$99="undrained"),BH545,""))</f>
        <v/>
      </c>
      <c r="FD545" s="409" t="str">
        <f>IF(AND('[1]Multi-Field'!$E$100=[1]Lists!BF545,'[1]Multi-Field'!$F$100="Drained"),BI545,IF(AND('[1]Multi-Field'!$E$100=[1]Lists!BF545,'[1]Multi-Field'!$F$100="undrained"),BH545,""))</f>
        <v/>
      </c>
      <c r="FE545" s="409" t="str">
        <f>IF(AND('[1]Multi-Field'!$E$101=[1]Lists!BF545,'[1]Multi-Field'!$F$101="Drained"),BI545,IF(AND('[1]Multi-Field'!$E$101=[1]Lists!BF545,'[1]Multi-Field'!$F$101="undrained"),BH545,""))</f>
        <v/>
      </c>
      <c r="FF545" s="409" t="str">
        <f>IF(AND('[1]Multi-Field'!$E$102=[1]Lists!BF545,'[1]Multi-Field'!$F$102="Drained"),BI545,IF(AND('[1]Multi-Field'!$E$102=[1]Lists!BF545,'[1]Multi-Field'!$F$102="undrained"),BH545,""))</f>
        <v/>
      </c>
      <c r="FG545" s="409" t="str">
        <f>IF(AND('[1]Multi-Field'!$E$103=[1]Lists!BF545,'[1]Multi-Field'!$F$103="Drained"),BI545,IF(AND('[1]Multi-Field'!$E$103=[1]Lists!BF545,'[1]Multi-Field'!$F$103="undrained"),BH545,""))</f>
        <v/>
      </c>
      <c r="FH545" s="409" t="str">
        <f>IF(AND('[1]Multi-Field'!$E$104=[1]Lists!BF545,'[1]Multi-Field'!$F$104="Drained"),BI545,IF(AND('[1]Multi-Field'!$E$104=[1]Lists!BF545,'[1]Multi-Field'!$F$104="undrained"),BH545,""))</f>
        <v/>
      </c>
      <c r="FI545" s="409" t="str">
        <f>IF(AND('[1]Multi-Field'!$E$105=[1]Lists!BF545,'[1]Multi-Field'!$F$105="Drained"),BI545,IF(AND('[1]Multi-Field'!$E$105=[1]Lists!BF545,'[1]Multi-Field'!$F$105="undrained"),BH545,""))</f>
        <v/>
      </c>
      <c r="FJ545" s="409" t="str">
        <f>IF(AND('[1]Multi-Field'!$E$106=[1]Lists!BF545,'[1]Multi-Field'!$F$106="Drained"),BI545,IF(AND('[1]Multi-Field'!$E$106=[1]Lists!BF545,'[1]Multi-Field'!$F$106="undrained"),BH545,""))</f>
        <v/>
      </c>
      <c r="FK545" s="409" t="str">
        <f>IF(AND('[1]Multi-Field'!$E$107=[1]Lists!BF545,'[1]Multi-Field'!$F$107="Drained"),BI545,IF(AND('[1]Multi-Field'!$E$107=[1]Lists!BF545,'[1]Multi-Field'!$F$107="undrained"),BH545,""))</f>
        <v/>
      </c>
      <c r="FL545" s="409" t="str">
        <f>IF(AND('[1]Multi-Field'!$E$108=[1]Lists!BF545,'[1]Multi-Field'!$F$108="Drained"),BI545,IF(AND('[1]Multi-Field'!$E$108=[1]Lists!BF545,'[1]Multi-Field'!$F$108="undrained"),BH545,""))</f>
        <v/>
      </c>
      <c r="FM545" s="409" t="str">
        <f>IF(AND('[1]Multi-Field'!$E$109=[1]Lists!BF545,'[1]Multi-Field'!$F$109="Drained"),BI545,IF(AND('[1]Multi-Field'!$E$109=[1]Lists!BF545,'[1]Multi-Field'!$F$109="undrained"),BH545,""))</f>
        <v/>
      </c>
      <c r="FN545" s="409" t="str">
        <f>IF(AND('[1]Multi-Field'!$E$110=[1]Lists!BF545,'[1]Multi-Field'!$F$110="Drained"),BI545,IF(AND('[1]Multi-Field'!$E$110=[1]Lists!BF545,'[1]Multi-Field'!$F$110="undrained"),BH545,""))</f>
        <v/>
      </c>
      <c r="FO545" s="409" t="str">
        <f>IF(AND('[1]Multi-Field'!$E$111=[1]Lists!BF545,'[1]Multi-Field'!$F$111="Drained"),BI545,IF(AND('[1]Multi-Field'!$E$111=[1]Lists!BF545,'[1]Multi-Field'!$F$111="undrained"),BH545,""))</f>
        <v/>
      </c>
      <c r="FP545" s="409" t="str">
        <f>IF(AND('[1]Multi-Field'!$E$112=[1]Lists!BF545,'[1]Multi-Field'!$F$112="Drained"),BI545,IF(AND('[1]Multi-Field'!$E$112=[1]Lists!BF545,'[1]Multi-Field'!$F$112="undrained"),BH545,""))</f>
        <v/>
      </c>
      <c r="FQ545" s="409" t="str">
        <f>IF(AND('[1]Multi-Field'!$E$113=[1]Lists!BF545,'[1]Multi-Field'!$F$113="Drained"),BI545,IF(AND('[1]Multi-Field'!$E$113=[1]Lists!BF545,'[1]Multi-Field'!$F$113="undrained"),BH545,""))</f>
        <v/>
      </c>
      <c r="FR545" s="409" t="str">
        <f>IF(AND('[1]Multi-Field'!$E$114=[1]Lists!BF545,'[1]Multi-Field'!$F$114="Drained"),BI545,IF(AND('[1]Multi-Field'!$E$114=[1]Lists!BF545,'[1]Multi-Field'!$F$114="undrained"),BH545,""))</f>
        <v/>
      </c>
      <c r="FS545" s="409" t="str">
        <f>IF(AND('[1]Multi-Field'!$E$115=[1]Lists!BF545,'[1]Multi-Field'!$F$115="Drained"),BI545,IF(AND('[1]Multi-Field'!$E$115=[1]Lists!BF545,'[1]Multi-Field'!$F$115="undrained"),BH545,""))</f>
        <v/>
      </c>
      <c r="FT545" s="409" t="str">
        <f>IF(AND('[1]Multi-Field'!$E$116=[1]Lists!BF545,'[1]Multi-Field'!$F$116="Drained"),BI545,IF(AND('[1]Multi-Field'!$E$116=[1]Lists!BF545,'[1]Multi-Field'!$F$116="undrained"),BH545,""))</f>
        <v/>
      </c>
      <c r="FU545" s="409" t="str">
        <f>IF(AND('[1]Multi-Field'!$E$117=[1]Lists!BF545,'[1]Multi-Field'!$F$117="Drained"),BI545,IF(AND('[1]Multi-Field'!$E$117=[1]Lists!BF545,'[1]Multi-Field'!$F$117="undrained"),BH545,""))</f>
        <v/>
      </c>
      <c r="FV545" s="409" t="str">
        <f>IF(AND('[1]Multi-Field'!$E$118=[1]Lists!BF545,'[1]Multi-Field'!$F$118="Drained"),BI545,IF(AND('[1]Multi-Field'!$E$118=[1]Lists!BF545,'[1]Multi-Field'!$F$118="undrained"),BH545,""))</f>
        <v/>
      </c>
      <c r="FW545" s="409" t="str">
        <f>IF(AND('[1]Multi-Field'!$E$119=[1]Lists!BF545,'[1]Multi-Field'!$F$119="Drained"),BI545,IF(AND('[1]Multi-Field'!$E$119=[1]Lists!BF545,'[1]Multi-Field'!$F$119="undrained"),BH545,""))</f>
        <v/>
      </c>
      <c r="FX545" s="409" t="str">
        <f>IF(AND('[1]Multi-Field'!$E$120=[1]Lists!BF545,'[1]Multi-Field'!$F$120="Drained"),BI545,IF(AND('[1]Multi-Field'!$E$120=[1]Lists!BF545,'[1]Multi-Field'!$F$120="undrained"),BH545,""))</f>
        <v/>
      </c>
    </row>
    <row r="546" spans="1:180" ht="13.5" customHeight="1">
      <c r="A546" s="7" t="s">
        <v>632</v>
      </c>
      <c r="B546" s="7"/>
      <c r="C546" s="7"/>
      <c r="D546" s="8">
        <v>60</v>
      </c>
      <c r="E546" s="8">
        <f t="shared" si="74"/>
        <v>62</v>
      </c>
      <c r="F546" s="8">
        <f t="shared" si="75"/>
        <v>63</v>
      </c>
      <c r="G546" s="8">
        <v>65</v>
      </c>
      <c r="H546" s="8">
        <v>65</v>
      </c>
      <c r="I546" s="8">
        <f t="shared" si="78"/>
        <v>68</v>
      </c>
      <c r="J546" s="8">
        <f t="shared" si="79"/>
        <v>72</v>
      </c>
      <c r="K546" s="8">
        <v>75</v>
      </c>
      <c r="L546" s="8">
        <v>95</v>
      </c>
      <c r="M546" s="8">
        <f t="shared" si="76"/>
        <v>100</v>
      </c>
      <c r="N546" s="8">
        <f t="shared" si="77"/>
        <v>105</v>
      </c>
      <c r="O546" s="8">
        <v>110</v>
      </c>
      <c r="P546" s="391"/>
      <c r="Q546" s="83"/>
      <c r="R546" s="395"/>
      <c r="S546" s="395" t="str">
        <f t="shared" si="80"/>
        <v/>
      </c>
      <c r="T546" s="395"/>
      <c r="U546" s="396"/>
      <c r="BF546" s="411" t="s">
        <v>1709</v>
      </c>
      <c r="BG546" s="412">
        <v>3</v>
      </c>
      <c r="BH546" s="412">
        <v>4</v>
      </c>
      <c r="BI546" s="412">
        <v>5</v>
      </c>
      <c r="BJ546" s="409" t="e">
        <f>IF(AND('[1]Single Field'!#REF!=[1]Lists!BF546,'[1]Single Field'!#REF!="Drained"),"x",IF(AND('[1]Single Field'!#REF!=[1]Lists!BF546,'[1]Single Field'!#REF!="Undrained"),O,""))</f>
        <v>#REF!</v>
      </c>
      <c r="BK546" s="409" t="str">
        <f>IF(AND('[1]Multi-Field'!$E$3=[1]Lists!BF546,'[1]Multi-Field'!$F$3="Drained"),BI546,IF(AND('[1]Multi-Field'!$E$3=BF546,'[1]Multi-Field'!$F$3="undrained"),BH546,""))</f>
        <v/>
      </c>
      <c r="BL546" s="409" t="str">
        <f>IF(AND('[1]Multi-Field'!$E$4=BF546,'[1]Multi-Field'!$F$4="Drained"),BI546,IF(AND('[1]Multi-Field'!$E$4=BF546,'[1]Multi-Field'!$F$4="undrained"),BH546,""))</f>
        <v/>
      </c>
      <c r="BM546" s="409" t="str">
        <f>IF(AND('[1]Multi-Field'!$E$5=BF546,'[1]Multi-Field'!$F$5="Drained"),BI546,IF(AND('[1]Multi-Field'!$E$5=BF546,'[1]Multi-Field'!$F$5="undrained"),BH546,""))</f>
        <v/>
      </c>
      <c r="BN546" s="409" t="str">
        <f>IF(AND('[1]Multi-Field'!$E$6=BF546,'[1]Multi-Field'!$F$6="Drained"),BI546,IF(AND('[1]Multi-Field'!$E$6=BF546,'[1]Multi-Field'!$F$6="undrained"),BH546,""))</f>
        <v/>
      </c>
      <c r="BO546" s="409" t="str">
        <f>IF(AND('[1]Multi-Field'!$E$7=BF546,'[1]Multi-Field'!$F$7="Drained"),BI546,IF(AND('[1]Multi-Field'!$E$7=BF546,'[1]Multi-Field'!$F$7="undrained"),BH546,""))</f>
        <v/>
      </c>
      <c r="BP546" s="409" t="str">
        <f>IF(AND('[1]Multi-Field'!$E$8=BF546,'[1]Multi-Field'!$F$8="Drained"),BI546,IF(AND('[1]Multi-Field'!$E$8=BF546,'[1]Multi-Field'!$F$8="undrained"),BH546,""))</f>
        <v/>
      </c>
      <c r="BQ546" s="409" t="str">
        <f>IF(AND('[1]Multi-Field'!$E$9=BF546,'[1]Multi-Field'!$F$9="Drained"),BI546,IF(AND('[1]Multi-Field'!$E$9=BF546,'[1]Multi-Field'!$F$9="undrained"),BH546,""))</f>
        <v/>
      </c>
      <c r="BR546" s="409" t="str">
        <f>IF(AND('[1]Multi-Field'!$E$10=BF546,'[1]Multi-Field'!$F$10="Drained"),BI546,IF(AND('[1]Multi-Field'!$E$10=BF546,'[1]Multi-Field'!$F$10="undrained"),BH546,""))</f>
        <v/>
      </c>
      <c r="BS546" s="409" t="str">
        <f>IF(AND('[1]Multi-Field'!$E$11=BF546,'[1]Multi-Field'!$F$11="Drained"),BI546,IF(AND('[1]Multi-Field'!$E$11=BF546,'[1]Multi-Field'!$F$11="undrained"),BH546,""))</f>
        <v/>
      </c>
      <c r="BT546" s="409" t="str">
        <f>IF(AND('[1]Multi-Field'!$E$12=BF546,'[1]Multi-Field'!$F$12="Drained"),BI546,IF(AND('[1]Multi-Field'!$E$12=BF546,'[1]Multi-Field'!$F$12="undrained"),BH546,""))</f>
        <v/>
      </c>
      <c r="BU546" s="409" t="str">
        <f>IF(AND('[1]Multi-Field'!$E$13=BF546,'[1]Multi-Field'!$F$13="Drained"),BI546,IF(AND('[1]Multi-Field'!$E$3=BF546,'[1]Multi-Field'!$F$13="undrained"),BH546,""))</f>
        <v/>
      </c>
      <c r="BV546" s="409" t="str">
        <f>IF(AND('[1]Multi-Field'!$E$14=BF546,'[1]Multi-Field'!$F$14="Drained"),BI546,IF(AND('[1]Multi-Field'!$E$14=BF546,'[1]Multi-Field'!$F$14="undrained"),BH546,""))</f>
        <v/>
      </c>
      <c r="BW546" s="409" t="str">
        <f>IF(AND('[1]Multi-Field'!$E$15=BF546,'[1]Multi-Field'!$F$15="Drained"),BI546,IF(AND('[1]Multi-Field'!$E$15=BF546,'[1]Multi-Field'!$F$15="undrained"),BH546,""))</f>
        <v/>
      </c>
      <c r="BX546" s="409" t="str">
        <f>IF(AND('[1]Multi-Field'!$E$16=[1]Lists!BF546,'[1]Multi-Field'!$F$16="Drained"),BI546,IF(AND('[1]Multi-Field'!$E$16=[1]Lists!BF546,'[1]Multi-Field'!$F$16="undrained"),BH546,""))</f>
        <v/>
      </c>
      <c r="BY546" s="409" t="str">
        <f>IF(AND('[1]Multi-Field'!$E$17=[1]Lists!BF546,'[1]Multi-Field'!$F$17="Drained"),BI546,IF(AND('[1]Multi-Field'!$E$17=[1]Lists!BF546,'[1]Multi-Field'!$F$17="undrained"),BH546,""))</f>
        <v/>
      </c>
      <c r="BZ546" s="409" t="str">
        <f>IF(AND('[1]Multi-Field'!$E$18=[1]Lists!BF546,'[1]Multi-Field'!$F$18="Drained"),BI546,IF(AND('[1]Multi-Field'!$E$18=[1]Lists!BF546,'[1]Multi-Field'!$F$18="undrained"),BH546,""))</f>
        <v/>
      </c>
      <c r="CA546" s="409" t="str">
        <f>IF(AND('[1]Multi-Field'!$E$19=[1]Lists!BF546,'[1]Multi-Field'!$F$19="Drained"),BI546,IF(AND('[1]Multi-Field'!$E$19=[1]Lists!BF546,'[1]Multi-Field'!$F$19="undrained"),BH546,""))</f>
        <v/>
      </c>
      <c r="CB546" s="409" t="str">
        <f>IF(AND('[1]Multi-Field'!$E$20=[1]Lists!BF546,'[1]Multi-Field'!$F$20="Drained"),BI546,IF(AND('[1]Multi-Field'!$E$20=[1]Lists!BF546,'[1]Multi-Field'!$F$20="undrained"),BH546,""))</f>
        <v/>
      </c>
      <c r="CC546" s="409" t="str">
        <f>IF(AND('[1]Multi-Field'!$E$21=[1]Lists!BF546,'[1]Multi-Field'!$F$21="Drained"),BI546,IF(AND('[1]Multi-Field'!$E$21=[1]Lists!BF546,'[1]Multi-Field'!$F$21="undrained"),BH546,""))</f>
        <v/>
      </c>
      <c r="CD546" s="409" t="str">
        <f>IF(AND('[1]Multi-Field'!$E$22=[1]Lists!BF546,'[1]Multi-Field'!$F$22="Drained"),BI546,IF(AND('[1]Multi-Field'!$E$22=[1]Lists!BF546,'[1]Multi-Field'!$F$22="undrained"),BH546,""))</f>
        <v/>
      </c>
      <c r="CE546" s="409" t="str">
        <f>IF(AND('[1]Multi-Field'!$E$23=[1]Lists!BF546,'[1]Multi-Field'!$F$23="Drained"),BI546,IF(AND('[1]Multi-Field'!$E$23=[1]Lists!BF546,'[1]Multi-Field'!$F$23="undrained"),BH546,""))</f>
        <v/>
      </c>
      <c r="CF546" s="409" t="str">
        <f>IF(AND('[1]Multi-Field'!$E$24=[1]Lists!BF546,'[1]Multi-Field'!$F$24="Drained"),BI546,IF(AND('[1]Multi-Field'!$E$24=[1]Lists!BF546,'[1]Multi-Field'!$F$24="undrained"),BH546,""))</f>
        <v/>
      </c>
      <c r="CG546" s="409" t="str">
        <f>IF(AND('[1]Multi-Field'!$E$25=[1]Lists!BF546,'[1]Multi-Field'!$F$25="Drained"),BI546,IF(AND('[1]Multi-Field'!$E$25=[1]Lists!BF546,'[1]Multi-Field'!$F$25="undrained"),BH546,""))</f>
        <v/>
      </c>
      <c r="CH546" s="409" t="str">
        <f>IF(AND('[1]Multi-Field'!$E$26=[1]Lists!BF546,'[1]Multi-Field'!$F$26="Drained"),BI546,IF(AND('[1]Multi-Field'!$E$26=[1]Lists!BF546,'[1]Multi-Field'!$F$26="undrained"),BH546,""))</f>
        <v/>
      </c>
      <c r="CI546" s="409" t="str">
        <f>IF(AND('[1]Multi-Field'!$E$27=[1]Lists!BF546,'[1]Multi-Field'!$F$27="Drained"),BI546,IF(AND('[1]Multi-Field'!$E$27=[1]Lists!BF546,'[1]Multi-Field'!$F$27="undrained"),BH546,""))</f>
        <v/>
      </c>
      <c r="CJ546" s="409" t="str">
        <f>IF(AND('[1]Multi-Field'!$E$28=[1]Lists!BF546,'[1]Multi-Field'!$F$28="Drained"),BI546,IF(AND('[1]Multi-Field'!$E$28=[1]Lists!BF546,'[1]Multi-Field'!$F$28="undrained"),BH546,""))</f>
        <v/>
      </c>
      <c r="CK546" s="409" t="str">
        <f>IF(AND('[1]Multi-Field'!$E$29=[1]Lists!BF546,'[1]Multi-Field'!$F$29="Drained"),BI546,IF(AND('[1]Multi-Field'!$E$29=[1]Lists!BF546,'[1]Multi-Field'!$F$29="undrained"),BH546,""))</f>
        <v/>
      </c>
      <c r="CL546" s="409" t="str">
        <f>IF(AND('[1]Multi-Field'!$E$30=[1]Lists!BF546,'[1]Multi-Field'!$F$30="Drained"),BI546,IF(AND('[1]Multi-Field'!$E$30=[1]Lists!BF546,'[1]Multi-Field'!$F$30="undrained"),BH546,""))</f>
        <v/>
      </c>
      <c r="CM546" s="409" t="str">
        <f>IF(AND('[1]Multi-Field'!$E$31=[1]Lists!BF546,'[1]Multi-Field'!$F$31="Drained"),BI546,IF(AND('[1]Multi-Field'!$E$31=[1]Lists!BF546,'[1]Multi-Field'!$F$31="undrained"),BH546,""))</f>
        <v/>
      </c>
      <c r="CN546" s="409" t="str">
        <f>IF(AND('[1]Multi-Field'!$E$32=[1]Lists!BF546,'[1]Multi-Field'!$F$32="Drained"),BI546,IF(AND('[1]Multi-Field'!$E$32=[1]Lists!BF546,'[1]Multi-Field'!$F$32="undrained"),BH546,""))</f>
        <v/>
      </c>
      <c r="CO546" s="409" t="str">
        <f>IF(AND('[1]Multi-Field'!$E$33=[1]Lists!BF546,'[1]Multi-Field'!$F$33="Drained"),BI546,IF(AND('[1]Multi-Field'!$E$33=[1]Lists!BF546,'[1]Multi-Field'!$F$33="undrained"),BH546,""))</f>
        <v/>
      </c>
      <c r="CP546" s="409" t="str">
        <f>IF(AND('[1]Multi-Field'!$E$34=[1]Lists!BF546,'[1]Multi-Field'!$F$34="Drained"),BI546,IF(AND('[1]Multi-Field'!$E$34=[1]Lists!BF546,'[1]Multi-Field'!$F$34="undrained"),BH546,""))</f>
        <v/>
      </c>
      <c r="CQ546" s="409" t="str">
        <f>IF(AND('[1]Multi-Field'!$E$35=[1]Lists!BF546,'[1]Multi-Field'!$F$35="Drained"),BI546,IF(AND('[1]Multi-Field'!$E$35=[1]Lists!BF546,'[1]Multi-Field'!$F$35="undrained"),BH546,""))</f>
        <v/>
      </c>
      <c r="CR546" s="409" t="str">
        <f>IF(AND('[1]Multi-Field'!$E$36=[1]Lists!BF546,'[1]Multi-Field'!$F$36="Drained"),BI546,IF(AND('[1]Multi-Field'!$E$36=[1]Lists!BF546,'[1]Multi-Field'!$F$36="undrained"),BH546,""))</f>
        <v/>
      </c>
      <c r="CS546" s="409" t="str">
        <f>IF(AND('[1]Multi-Field'!$E$37=[1]Lists!BF546,'[1]Multi-Field'!$F$37="Drained"),BI546,IF(AND('[1]Multi-Field'!$E$37=[1]Lists!BF546,'[1]Multi-Field'!$F$37="undrained"),BH546,""))</f>
        <v/>
      </c>
      <c r="CT546" s="409" t="str">
        <f>IF(AND('[1]Multi-Field'!$E$38=[1]Lists!BF546,'[1]Multi-Field'!$F$38="Drained"),BI546,IF(AND('[1]Multi-Field'!$E$38=[1]Lists!BF546,'[1]Multi-Field'!$F$38="undrained"),BH546,""))</f>
        <v/>
      </c>
      <c r="CU546" s="409" t="str">
        <f>IF(AND('[1]Multi-Field'!$E$39=[1]Lists!BF546,'[1]Multi-Field'!$F$39="Drained"),BI546,IF(AND('[1]Multi-Field'!$E$39=[1]Lists!BF546,'[1]Multi-Field'!$F$39="undrained"),BH546,""))</f>
        <v/>
      </c>
      <c r="CV546" s="409" t="str">
        <f>IF(AND('[1]Multi-Field'!$E$40=[1]Lists!BF546,'[1]Multi-Field'!$F$40="Drained"),BI546,IF(AND('[1]Multi-Field'!$E$40=[1]Lists!BF546,'[1]Multi-Field'!$F$40="undrained"),BH546,""))</f>
        <v/>
      </c>
      <c r="CW546" s="409" t="str">
        <f>IF(AND('[1]Multi-Field'!$E$41=[1]Lists!BF546,'[1]Multi-Field'!$F$40="Drained"),BI546,IF(AND('[1]Multi-Field'!$E$40=[1]Lists!BF546,'[1]Multi-Field'!$F$40="undrained"),BH546,""))</f>
        <v/>
      </c>
      <c r="CX546" s="409" t="str">
        <f>IF(AND('[1]Multi-Field'!$E$42=[1]Lists!BF546,'[1]Multi-Field'!$F$42="Drained"),BI546,IF(AND('[1]Multi-Field'!$E$42=[1]Lists!BF546,'[1]Multi-Field'!$F$42="undrained"),BH546,""))</f>
        <v/>
      </c>
      <c r="CY546" s="409" t="str">
        <f>IF(AND('[1]Multi-Field'!$E$43=[1]Lists!BF546,'[1]Multi-Field'!$F$43="Drained"),BI546,IF(AND('[1]Multi-Field'!$E$43=[1]Lists!BF546,'[1]Multi-Field'!$F$43="undrained"),BH546,""))</f>
        <v/>
      </c>
      <c r="CZ546" s="409" t="str">
        <f>IF(AND('[1]Multi-Field'!$E$44=[1]Lists!BF546,'[1]Multi-Field'!$F$44="Drained"),BI546,IF(AND('[1]Multi-Field'!$E$44=[1]Lists!BF546,'[1]Multi-Field'!$F$44="undrained"),BH546,""))</f>
        <v/>
      </c>
      <c r="DA546" s="409" t="str">
        <f>IF(AND('[1]Multi-Field'!$E$45=[1]Lists!BF546,'[1]Multi-Field'!$F$45="Drained"),BI546,IF(AND('[1]Multi-Field'!$E$45=[1]Lists!BF546,'[1]Multi-Field'!$F$45="undrained"),BH546,""))</f>
        <v/>
      </c>
      <c r="DB546" s="409" t="str">
        <f>IF(AND('[1]Multi-Field'!$E$46=[1]Lists!BF546,'[1]Multi-Field'!$F$46="Drained"),BI546,IF(AND('[1]Multi-Field'!$E$46=[1]Lists!BF546,'[1]Multi-Field'!$F$46="undrained"),BH546,""))</f>
        <v/>
      </c>
      <c r="DC546" s="409" t="str">
        <f>IF(AND('[1]Multi-Field'!$E$47=[1]Lists!BF546,'[1]Multi-Field'!$F$47="Drained"),BI546,IF(AND('[1]Multi-Field'!$E$47=[1]Lists!BF546,'[1]Multi-Field'!$F$47="undrained"),BH546,""))</f>
        <v/>
      </c>
      <c r="DD546" s="409" t="str">
        <f>IF(AND('[1]Multi-Field'!$E$48=[1]Lists!BF546,'[1]Multi-Field'!$F$48="Drained"),BI546,IF(AND('[1]Multi-Field'!$E$48=[1]Lists!BF546,'[1]Multi-Field'!$F$48="undrained"),BH546,""))</f>
        <v/>
      </c>
      <c r="DE546" s="409" t="str">
        <f>IF(AND('[1]Multi-Field'!$E$49=[1]Lists!BF546,'[1]Multi-Field'!$F$49="Drained"),BI546,IF(AND('[1]Multi-Field'!$E$49=[1]Lists!BF546,'[1]Multi-Field'!$F$9="undrained"),BH546,""))</f>
        <v/>
      </c>
      <c r="DF546" s="409" t="str">
        <f>IF(AND('[1]Multi-Field'!$E$50=[1]Lists!BF546,'[1]Multi-Field'!$F$50="Drained"),BI546,IF(AND('[1]Multi-Field'!$E$50=[1]Lists!BF546,'[1]Multi-Field'!$F$50="undrained"),BH546,""))</f>
        <v/>
      </c>
      <c r="DG546" s="409" t="str">
        <f>IF(AND('[1]Multi-Field'!$E$51=[1]Lists!BF546,'[1]Multi-Field'!$F$51="Drained"),BI546,IF(AND('[1]Multi-Field'!$E$51=[1]Lists!BF546,'[1]Multi-Field'!$F$51="undrained"),BH546,""))</f>
        <v/>
      </c>
      <c r="DH546" s="409" t="str">
        <f>IF(AND('[1]Multi-Field'!$E$52=[1]Lists!BF546,'[1]Multi-Field'!$F$52="Drained"),BI546,IF(AND('[1]Multi-Field'!$E$52=[1]Lists!BF546,'[1]Multi-Field'!$F$52="undrained"),BH546,""))</f>
        <v/>
      </c>
      <c r="DI546" s="409" t="str">
        <f>IF(AND('[1]Multi-Field'!$E$53=[1]Lists!BF546,'[1]Multi-Field'!$F$53="Drained"),BI546,IF(AND('[1]Multi-Field'!$E$53=[1]Lists!BF546,'[1]Multi-Field'!$F$53="undrained"),BH546,""))</f>
        <v/>
      </c>
      <c r="DJ546" s="409" t="str">
        <f>IF(AND('[1]Multi-Field'!$E$54=[1]Lists!BF546,'[1]Multi-Field'!$F$54="Drained"),BI546,IF(AND('[1]Multi-Field'!$E$54=[1]Lists!BF546,'[1]Multi-Field'!$F$54="undrained"),BH546,""))</f>
        <v/>
      </c>
      <c r="DK546" s="409" t="str">
        <f>IF(AND('[1]Multi-Field'!$E$55=[1]Lists!BF546,'[1]Multi-Field'!$F$55="Drained"),BI546,IF(AND('[1]Multi-Field'!$E$55=[1]Lists!BF546,'[1]Multi-Field'!$F$55="undrained"),BH546,""))</f>
        <v/>
      </c>
      <c r="DL546" s="409" t="str">
        <f>IF(AND('[1]Multi-Field'!$E$56=[1]Lists!BF546,'[1]Multi-Field'!$F$56="Drained"),BI546,IF(AND('[1]Multi-Field'!$E$56=[1]Lists!BF546,'[1]Multi-Field'!$F$56="undrained"),BH546,""))</f>
        <v/>
      </c>
      <c r="DM546" s="409" t="str">
        <f>IF(AND('[1]Multi-Field'!$E$57=[1]Lists!BF546,'[1]Multi-Field'!$F$57="Drained"),BI546,IF(AND('[1]Multi-Field'!$E$57=[1]Lists!BF546,'[1]Multi-Field'!$F$57="undrained"),BH546,""))</f>
        <v/>
      </c>
      <c r="DN546" s="409" t="str">
        <f>IF(AND('[1]Multi-Field'!$E$58=[1]Lists!BF546,'[1]Multi-Field'!$F$58="Drained"),BI546,IF(AND('[1]Multi-Field'!$E$58=[1]Lists!BF546,'[1]Multi-Field'!$F$58="undrained"),BH546,""))</f>
        <v/>
      </c>
      <c r="DO546" s="409" t="str">
        <f>IF(AND('[1]Multi-Field'!$E$59=[1]Lists!BF546,'[1]Multi-Field'!$F$59="Drained"),BI546,IF(AND('[1]Multi-Field'!$E$59=[1]Lists!BF546,'[1]Multi-Field'!$F$59="undrained"),BH546,""))</f>
        <v/>
      </c>
      <c r="DP546" s="409" t="str">
        <f>IF(AND('[1]Multi-Field'!$E$60=[1]Lists!BF546,'[1]Multi-Field'!$F$60="Drained"),BI546,IF(AND('[1]Multi-Field'!$E$60=[1]Lists!BF546,'[1]Multi-Field'!$F$60="undrained"),BH546,""))</f>
        <v/>
      </c>
      <c r="DQ546" s="409" t="str">
        <f>IF(AND('[1]Multi-Field'!$E$61=[1]Lists!BF546,'[1]Multi-Field'!$F$61="Drained"),BI546,IF(AND('[1]Multi-Field'!$E$61=[1]Lists!BF546,'[1]Multi-Field'!$F$61="undrained"),BH546,""))</f>
        <v/>
      </c>
      <c r="DR546" s="409" t="str">
        <f>IF(AND('[1]Multi-Field'!$E$62=[1]Lists!BF546,'[1]Multi-Field'!$F$62="Drained"),BI546,IF(AND('[1]Multi-Field'!$E$62=[1]Lists!BF546,'[1]Multi-Field'!$F$62="undrained"),BH546,""))</f>
        <v/>
      </c>
      <c r="DS546" s="409" t="str">
        <f>IF(AND('[1]Multi-Field'!$E$63=[1]Lists!BF546,'[1]Multi-Field'!$F$63="Drained"),BI546,IF(AND('[1]Multi-Field'!$E$63=[1]Lists!BF546,'[1]Multi-Field'!$F$63="undrained"),BH546,""))</f>
        <v/>
      </c>
      <c r="DT546" s="409" t="str">
        <f>IF(AND('[1]Multi-Field'!$E$64=[1]Lists!BF546,'[1]Multi-Field'!$F$64="Drained"),BI546,IF(AND('[1]Multi-Field'!$E$64=[1]Lists!BF546,'[1]Multi-Field'!$F$64="undrained"),BH546,""))</f>
        <v/>
      </c>
      <c r="DU546" s="409" t="str">
        <f>IF(AND('[1]Multi-Field'!$E$65=[1]Lists!BF546,'[1]Multi-Field'!$F$65="Drained"),BI546,IF(AND('[1]Multi-Field'!$E$65=[1]Lists!BF546,'[1]Multi-Field'!$F$65="undrained"),BH546,""))</f>
        <v/>
      </c>
      <c r="DV546" s="409" t="str">
        <f>IF(AND('[1]Multi-Field'!$E$66=[1]Lists!BF546,'[1]Multi-Field'!$F$66="Drained"),BI546,IF(AND('[1]Multi-Field'!$E$66=[1]Lists!BF546,'[1]Multi-Field'!$F$66="undrained"),BH546,""))</f>
        <v/>
      </c>
      <c r="DW546" s="409" t="str">
        <f>IF(AND('[1]Multi-Field'!$E$67=[1]Lists!BF546,'[1]Multi-Field'!$F$67="Drained"),BI546,IF(AND('[1]Multi-Field'!$E$67=[1]Lists!BF546,'[1]Multi-Field'!$F$67="undrained"),BH546,""))</f>
        <v/>
      </c>
      <c r="DX546" s="409" t="str">
        <f>IF(AND('[1]Multi-Field'!$E$68=[1]Lists!BF546,'[1]Multi-Field'!$F$68="Drained"),BI546,IF(AND('[1]Multi-Field'!$E$68=[1]Lists!BF546,'[1]Multi-Field'!$F$68="undrained"),BH546,""))</f>
        <v/>
      </c>
      <c r="DY546" s="409" t="str">
        <f>IF(AND('[1]Multi-Field'!$E$69=[1]Lists!BF546,'[1]Multi-Field'!$F$69="Drained"),BI546,IF(AND('[1]Multi-Field'!$E$69=[1]Lists!BF546,'[1]Multi-Field'!$F$69="undrained"),BH546,""))</f>
        <v/>
      </c>
      <c r="DZ546" s="409" t="str">
        <f>IF(AND('[1]Multi-Field'!$E$70=[1]Lists!BF546,'[1]Multi-Field'!$F$70="Drained"),BI546,IF(AND('[1]Multi-Field'!$E$70=[1]Lists!BF546,'[1]Multi-Field'!$F$70="undrained"),BH546,""))</f>
        <v/>
      </c>
      <c r="EA546" s="409" t="str">
        <f>IF(AND('[1]Multi-Field'!$E$71=[1]Lists!BF546,'[1]Multi-Field'!$F$71="Drained"),BI546,IF(AND('[1]Multi-Field'!$E$71=[1]Lists!BF546,'[1]Multi-Field'!$F$71="undrained"),BH546,""))</f>
        <v/>
      </c>
      <c r="EB546" s="409" t="str">
        <f>IF(AND('[1]Multi-Field'!$E$72=[1]Lists!BF546,'[1]Multi-Field'!$F$72="Drained"),BI546,IF(AND('[1]Multi-Field'!$E$72=[1]Lists!BF546,'[1]Multi-Field'!$F$72="undrained"),BH546,""))</f>
        <v/>
      </c>
      <c r="EC546" s="409" t="str">
        <f>IF(AND('[1]Multi-Field'!$E$73=[1]Lists!BF546,'[1]Multi-Field'!$F$73="Drained"),BI546,IF(AND('[1]Multi-Field'!$E$73=[1]Lists!BF546,'[1]Multi-Field'!$F$73="undrained"),BH546,""))</f>
        <v/>
      </c>
      <c r="ED546" s="409" t="str">
        <f>IF(AND('[1]Multi-Field'!$E$74=[1]Lists!BF546,'[1]Multi-Field'!$F$74="Drained"),BI546,IF(AND('[1]Multi-Field'!$E$74=[1]Lists!BF546,'[1]Multi-Field'!$F$74="undrained"),BH546,""))</f>
        <v/>
      </c>
      <c r="EE546" s="409" t="str">
        <f>IF(AND('[1]Multi-Field'!$E$75=[1]Lists!BF546,'[1]Multi-Field'!$F$75="Drained"),BI546,IF(AND('[1]Multi-Field'!$E$75=[1]Lists!BF546,'[1]Multi-Field'!$F$75="undrained"),BH546,""))</f>
        <v/>
      </c>
      <c r="EF546" s="409" t="str">
        <f>IF(AND('[1]Multi-Field'!$E$76=[1]Lists!BF546,'[1]Multi-Field'!$F$76="Drained"),BI546,IF(AND('[1]Multi-Field'!$E$76=[1]Lists!BF546,'[1]Multi-Field'!$F$6="undrained"),BH546,""))</f>
        <v/>
      </c>
      <c r="EG546" s="409" t="str">
        <f>IF(AND('[1]Multi-Field'!$E$77=[1]Lists!BF546,'[1]Multi-Field'!$F$77="Drained"),BI546,IF(AND('[1]Multi-Field'!$E$77=[1]Lists!BF546,'[1]Multi-Field'!$F$77="undrained"),BH546,""))</f>
        <v/>
      </c>
      <c r="EH546" s="409" t="str">
        <f>IF(AND('[1]Multi-Field'!$E$78=[1]Lists!BF546,'[1]Multi-Field'!$F$78="Drained"),BI546,IF(AND('[1]Multi-Field'!$E$78=[1]Lists!BF546,'[1]Multi-Field'!$F$78="undrained"),BH546,""))</f>
        <v/>
      </c>
      <c r="EI546" s="409" t="str">
        <f>IF(AND('[1]Multi-Field'!$E$79=[1]Lists!BF546,'[1]Multi-Field'!$F$79="Drained"),BI546,IF(AND('[1]Multi-Field'!$E$79=[1]Lists!BF546,'[1]Multi-Field'!$F$79="undrained"),BH546,""))</f>
        <v/>
      </c>
      <c r="EJ546" s="409" t="str">
        <f>IF(AND('[1]Multi-Field'!$E$80=[1]Lists!BF546,'[1]Multi-Field'!$F$80="Drained"),BI546,IF(AND('[1]Multi-Field'!$E$80=[1]Lists!BF546,'[1]Multi-Field'!$F$80="undrained"),BH546,""))</f>
        <v/>
      </c>
      <c r="EK546" s="409" t="str">
        <f>IF(AND('[1]Multi-Field'!$E$81=[1]Lists!BF546,'[1]Multi-Field'!$F$81="Drained"),BI546,IF(AND('[1]Multi-Field'!$E$81=[1]Lists!BF546,'[1]Multi-Field'!$F$81="undrained"),BH546,""))</f>
        <v/>
      </c>
      <c r="EL546" s="409" t="str">
        <f>IF(AND('[1]Multi-Field'!$E$82=[1]Lists!BF546,'[1]Multi-Field'!$F$82="Drained"),BI546,IF(AND('[1]Multi-Field'!$E$82=[1]Lists!BF546,'[1]Multi-Field'!$F$82="undrained"),BH546,""))</f>
        <v/>
      </c>
      <c r="EM546" s="409" t="str">
        <f>IF(AND('[1]Multi-Field'!$E$83=[1]Lists!BF546,'[1]Multi-Field'!$F$83="Drained"),BI546,IF(AND('[1]Multi-Field'!$E$83=[1]Lists!BF546,'[1]Multi-Field'!$F$83="undrained"),BH546,""))</f>
        <v/>
      </c>
      <c r="EN546" s="409" t="str">
        <f>IF(AND('[1]Multi-Field'!$E$84=[1]Lists!BF546,'[1]Multi-Field'!$F$84="Drained"),BI546,IF(AND('[1]Multi-Field'!$E$84=[1]Lists!BF546,'[1]Multi-Field'!$F$84="undrained"),BH546,""))</f>
        <v/>
      </c>
      <c r="EO546" s="409" t="str">
        <f>IF(AND('[1]Multi-Field'!$E$85=[1]Lists!BF546,'[1]Multi-Field'!$F$85="Drained"),BI546,IF(AND('[1]Multi-Field'!$E$85=[1]Lists!BF546,'[1]Multi-Field'!$F$85="undrained"),BH546,""))</f>
        <v/>
      </c>
      <c r="EP546" s="409" t="str">
        <f>IF(AND('[1]Multi-Field'!$E$86=[1]Lists!BF546,'[1]Multi-Field'!$F$86="Drained"),BI546,IF(AND('[1]Multi-Field'!$E$86=[1]Lists!BF546,'[1]Multi-Field'!$F$86="undrained"),BH546,""))</f>
        <v/>
      </c>
      <c r="EQ546" s="409" t="str">
        <f>IF(AND('[1]Multi-Field'!$E$87=[1]Lists!BF546,'[1]Multi-Field'!$F$87="Drained"),BI546,IF(AND('[1]Multi-Field'!$E$87=[1]Lists!BF546,'[1]Multi-Field'!$F$87="undrained"),BH546,""))</f>
        <v/>
      </c>
      <c r="ER546" s="409" t="str">
        <f>IF(AND('[1]Multi-Field'!$E$88=[1]Lists!BF546,'[1]Multi-Field'!$F$88="Drained"),BI546,IF(AND('[1]Multi-Field'!$E$88=[1]Lists!BF546,'[1]Multi-Field'!$F$88="undrained"),BH546,""))</f>
        <v/>
      </c>
      <c r="ES546" s="409" t="str">
        <f>IF(AND('[1]Multi-Field'!$E$89=[1]Lists!BF546,'[1]Multi-Field'!$F$89="Drained"),BI546,IF(AND('[1]Multi-Field'!$E$89=[1]Lists!BF546,'[1]Multi-Field'!$F$89="undrained"),BH546,""))</f>
        <v/>
      </c>
      <c r="ET546" s="409" t="str">
        <f>IF(AND('[1]Multi-Field'!$E$90=[1]Lists!BF546,'[1]Multi-Field'!$F$90="Drained"),BI546,IF(AND('[1]Multi-Field'!$E$90=[1]Lists!BF546,'[1]Multi-Field'!$F$90="undrained"),BH546,""))</f>
        <v/>
      </c>
      <c r="EU546" s="409" t="str">
        <f>IF(AND('[1]Multi-Field'!$E$91=[1]Lists!BF546,'[1]Multi-Field'!$F$91="Drained"),BI546,IF(AND('[1]Multi-Field'!$E$91=[1]Lists!BF546,'[1]Multi-Field'!$F$91="undrained"),BH546,""))</f>
        <v/>
      </c>
      <c r="EV546" s="409" t="str">
        <f>IF(AND('[1]Multi-Field'!$E$92=[1]Lists!BF546,'[1]Multi-Field'!$F$92="Drained"),BI546,IF(AND('[1]Multi-Field'!$E$92=[1]Lists!BF546,'[1]Multi-Field'!$F$92="undrained"),BH546,""))</f>
        <v/>
      </c>
      <c r="EW546" s="409" t="str">
        <f>IF(AND('[1]Multi-Field'!$E$93=[1]Lists!BF546,'[1]Multi-Field'!$F$93="Drained"),BI546,IF(AND('[1]Multi-Field'!$E$93=[1]Lists!BF546,'[1]Multi-Field'!$F$93="undrained"),BH546,""))</f>
        <v/>
      </c>
      <c r="EX546" s="409" t="str">
        <f>IF(AND('[1]Multi-Field'!$E$94=[1]Lists!BF546,'[1]Multi-Field'!$F$94="Drained"),BI546,IF(AND('[1]Multi-Field'!$E$94=[1]Lists!BF546,'[1]Multi-Field'!$F$94="undrained"),BH546,""))</f>
        <v/>
      </c>
      <c r="EY546" s="409" t="str">
        <f>IF(AND('[1]Multi-Field'!$E$95=[1]Lists!BF546,'[1]Multi-Field'!$F$95="Drained"),BI546,IF(AND('[1]Multi-Field'!$E$95=[1]Lists!BF546,'[1]Multi-Field'!$F$95="undrained"),BH546,""))</f>
        <v/>
      </c>
      <c r="EZ546" s="409" t="str">
        <f>IF(AND('[1]Multi-Field'!$E$96=[1]Lists!BF546,'[1]Multi-Field'!$F$96="Drained"),BI546,IF(AND('[1]Multi-Field'!$E$96=[1]Lists!BF546,'[1]Multi-Field'!$F$96="undrained"),BH546,""))</f>
        <v/>
      </c>
      <c r="FA546" s="409" t="str">
        <f>IF(AND('[1]Multi-Field'!$E$97=[1]Lists!BF546,'[1]Multi-Field'!$F$97="Drained"),BI546,IF(AND('[1]Multi-Field'!$E$97=[1]Lists!BF546,'[1]Multi-Field'!$F$97="undrained"),BH546,""))</f>
        <v/>
      </c>
      <c r="FB546" s="409" t="str">
        <f>IF(AND('[1]Multi-Field'!$E$98=[1]Lists!BF546,'[1]Multi-Field'!$F$98="Drained"),BI546,IF(AND('[1]Multi-Field'!$E$98=[1]Lists!BF546,'[1]Multi-Field'!$F$98="undrained"),BH546,""))</f>
        <v/>
      </c>
      <c r="FC546" s="409" t="str">
        <f>IF(AND('[1]Multi-Field'!$E$99=[1]Lists!BF546,'[1]Multi-Field'!$F$99="Drained"),BI546,IF(AND('[1]Multi-Field'!$E$99=[1]Lists!BF546,'[1]Multi-Field'!$F$99="undrained"),BH546,""))</f>
        <v/>
      </c>
      <c r="FD546" s="409" t="str">
        <f>IF(AND('[1]Multi-Field'!$E$100=[1]Lists!BF546,'[1]Multi-Field'!$F$100="Drained"),BI546,IF(AND('[1]Multi-Field'!$E$100=[1]Lists!BF546,'[1]Multi-Field'!$F$100="undrained"),BH546,""))</f>
        <v/>
      </c>
      <c r="FE546" s="409" t="str">
        <f>IF(AND('[1]Multi-Field'!$E$101=[1]Lists!BF546,'[1]Multi-Field'!$F$101="Drained"),BI546,IF(AND('[1]Multi-Field'!$E$101=[1]Lists!BF546,'[1]Multi-Field'!$F$101="undrained"),BH546,""))</f>
        <v/>
      </c>
      <c r="FF546" s="409" t="str">
        <f>IF(AND('[1]Multi-Field'!$E$102=[1]Lists!BF546,'[1]Multi-Field'!$F$102="Drained"),BI546,IF(AND('[1]Multi-Field'!$E$102=[1]Lists!BF546,'[1]Multi-Field'!$F$102="undrained"),BH546,""))</f>
        <v/>
      </c>
      <c r="FG546" s="409" t="str">
        <f>IF(AND('[1]Multi-Field'!$E$103=[1]Lists!BF546,'[1]Multi-Field'!$F$103="Drained"),BI546,IF(AND('[1]Multi-Field'!$E$103=[1]Lists!BF546,'[1]Multi-Field'!$F$103="undrained"),BH546,""))</f>
        <v/>
      </c>
      <c r="FH546" s="409" t="str">
        <f>IF(AND('[1]Multi-Field'!$E$104=[1]Lists!BF546,'[1]Multi-Field'!$F$104="Drained"),BI546,IF(AND('[1]Multi-Field'!$E$104=[1]Lists!BF546,'[1]Multi-Field'!$F$104="undrained"),BH546,""))</f>
        <v/>
      </c>
      <c r="FI546" s="409" t="str">
        <f>IF(AND('[1]Multi-Field'!$E$105=[1]Lists!BF546,'[1]Multi-Field'!$F$105="Drained"),BI546,IF(AND('[1]Multi-Field'!$E$105=[1]Lists!BF546,'[1]Multi-Field'!$F$105="undrained"),BH546,""))</f>
        <v/>
      </c>
      <c r="FJ546" s="409" t="str">
        <f>IF(AND('[1]Multi-Field'!$E$106=[1]Lists!BF546,'[1]Multi-Field'!$F$106="Drained"),BI546,IF(AND('[1]Multi-Field'!$E$106=[1]Lists!BF546,'[1]Multi-Field'!$F$106="undrained"),BH546,""))</f>
        <v/>
      </c>
      <c r="FK546" s="409" t="str">
        <f>IF(AND('[1]Multi-Field'!$E$107=[1]Lists!BF546,'[1]Multi-Field'!$F$107="Drained"),BI546,IF(AND('[1]Multi-Field'!$E$107=[1]Lists!BF546,'[1]Multi-Field'!$F$107="undrained"),BH546,""))</f>
        <v/>
      </c>
      <c r="FL546" s="409" t="str">
        <f>IF(AND('[1]Multi-Field'!$E$108=[1]Lists!BF546,'[1]Multi-Field'!$F$108="Drained"),BI546,IF(AND('[1]Multi-Field'!$E$108=[1]Lists!BF546,'[1]Multi-Field'!$F$108="undrained"),BH546,""))</f>
        <v/>
      </c>
      <c r="FM546" s="409" t="str">
        <f>IF(AND('[1]Multi-Field'!$E$109=[1]Lists!BF546,'[1]Multi-Field'!$F$109="Drained"),BI546,IF(AND('[1]Multi-Field'!$E$109=[1]Lists!BF546,'[1]Multi-Field'!$F$109="undrained"),BH546,""))</f>
        <v/>
      </c>
      <c r="FN546" s="409" t="str">
        <f>IF(AND('[1]Multi-Field'!$E$110=[1]Lists!BF546,'[1]Multi-Field'!$F$110="Drained"),BI546,IF(AND('[1]Multi-Field'!$E$110=[1]Lists!BF546,'[1]Multi-Field'!$F$110="undrained"),BH546,""))</f>
        <v/>
      </c>
      <c r="FO546" s="409" t="str">
        <f>IF(AND('[1]Multi-Field'!$E$111=[1]Lists!BF546,'[1]Multi-Field'!$F$111="Drained"),BI546,IF(AND('[1]Multi-Field'!$E$111=[1]Lists!BF546,'[1]Multi-Field'!$F$111="undrained"),BH546,""))</f>
        <v/>
      </c>
      <c r="FP546" s="409" t="str">
        <f>IF(AND('[1]Multi-Field'!$E$112=[1]Lists!BF546,'[1]Multi-Field'!$F$112="Drained"),BI546,IF(AND('[1]Multi-Field'!$E$112=[1]Lists!BF546,'[1]Multi-Field'!$F$112="undrained"),BH546,""))</f>
        <v/>
      </c>
      <c r="FQ546" s="409" t="str">
        <f>IF(AND('[1]Multi-Field'!$E$113=[1]Lists!BF546,'[1]Multi-Field'!$F$113="Drained"),BI546,IF(AND('[1]Multi-Field'!$E$113=[1]Lists!BF546,'[1]Multi-Field'!$F$113="undrained"),BH546,""))</f>
        <v/>
      </c>
      <c r="FR546" s="409" t="str">
        <f>IF(AND('[1]Multi-Field'!$E$114=[1]Lists!BF546,'[1]Multi-Field'!$F$114="Drained"),BI546,IF(AND('[1]Multi-Field'!$E$114=[1]Lists!BF546,'[1]Multi-Field'!$F$114="undrained"),BH546,""))</f>
        <v/>
      </c>
      <c r="FS546" s="409" t="str">
        <f>IF(AND('[1]Multi-Field'!$E$115=[1]Lists!BF546,'[1]Multi-Field'!$F$115="Drained"),BI546,IF(AND('[1]Multi-Field'!$E$115=[1]Lists!BF546,'[1]Multi-Field'!$F$115="undrained"),BH546,""))</f>
        <v/>
      </c>
      <c r="FT546" s="409" t="str">
        <f>IF(AND('[1]Multi-Field'!$E$116=[1]Lists!BF546,'[1]Multi-Field'!$F$116="Drained"),BI546,IF(AND('[1]Multi-Field'!$E$116=[1]Lists!BF546,'[1]Multi-Field'!$F$116="undrained"),BH546,""))</f>
        <v/>
      </c>
      <c r="FU546" s="409" t="str">
        <f>IF(AND('[1]Multi-Field'!$E$117=[1]Lists!BF546,'[1]Multi-Field'!$F$117="Drained"),BI546,IF(AND('[1]Multi-Field'!$E$117=[1]Lists!BF546,'[1]Multi-Field'!$F$117="undrained"),BH546,""))</f>
        <v/>
      </c>
      <c r="FV546" s="409" t="str">
        <f>IF(AND('[1]Multi-Field'!$E$118=[1]Lists!BF546,'[1]Multi-Field'!$F$118="Drained"),BI546,IF(AND('[1]Multi-Field'!$E$118=[1]Lists!BF546,'[1]Multi-Field'!$F$118="undrained"),BH546,""))</f>
        <v/>
      </c>
      <c r="FW546" s="409" t="str">
        <f>IF(AND('[1]Multi-Field'!$E$119=[1]Lists!BF546,'[1]Multi-Field'!$F$119="Drained"),BI546,IF(AND('[1]Multi-Field'!$E$119=[1]Lists!BF546,'[1]Multi-Field'!$F$119="undrained"),BH546,""))</f>
        <v/>
      </c>
      <c r="FX546" s="409" t="str">
        <f>IF(AND('[1]Multi-Field'!$E$120=[1]Lists!BF546,'[1]Multi-Field'!$F$120="Drained"),BI546,IF(AND('[1]Multi-Field'!$E$120=[1]Lists!BF546,'[1]Multi-Field'!$F$120="undrained"),BH546,""))</f>
        <v/>
      </c>
    </row>
    <row r="547" spans="1:180" ht="13.5" customHeight="1">
      <c r="A547" s="7" t="s">
        <v>633</v>
      </c>
      <c r="B547" s="7"/>
      <c r="C547" s="7"/>
      <c r="D547" s="8">
        <v>70</v>
      </c>
      <c r="E547" s="8">
        <f t="shared" si="74"/>
        <v>70</v>
      </c>
      <c r="F547" s="8">
        <f t="shared" si="75"/>
        <v>70</v>
      </c>
      <c r="G547" s="8">
        <v>70</v>
      </c>
      <c r="H547" s="8">
        <v>40</v>
      </c>
      <c r="I547" s="8">
        <f t="shared" si="78"/>
        <v>40</v>
      </c>
      <c r="J547" s="8">
        <f t="shared" si="79"/>
        <v>40</v>
      </c>
      <c r="K547" s="8">
        <v>40</v>
      </c>
      <c r="L547" s="8">
        <v>90</v>
      </c>
      <c r="M547" s="8">
        <f t="shared" si="76"/>
        <v>93</v>
      </c>
      <c r="N547" s="8">
        <f t="shared" si="77"/>
        <v>97</v>
      </c>
      <c r="O547" s="8">
        <v>100</v>
      </c>
      <c r="P547" s="391"/>
      <c r="Q547" s="84"/>
      <c r="R547" s="395"/>
      <c r="S547" s="395" t="str">
        <f t="shared" si="80"/>
        <v/>
      </c>
      <c r="T547" s="395"/>
      <c r="U547" s="396"/>
      <c r="BF547" s="411" t="s">
        <v>1710</v>
      </c>
      <c r="BG547" s="412">
        <v>5</v>
      </c>
      <c r="BH547" s="412">
        <v>4</v>
      </c>
      <c r="BI547" s="412">
        <v>4</v>
      </c>
      <c r="BJ547" s="409" t="e">
        <f>IF(AND('[1]Single Field'!#REF!=[1]Lists!BF547,'[1]Single Field'!#REF!="Drained"),"x",IF(AND('[1]Single Field'!#REF!=[1]Lists!BF547,'[1]Single Field'!#REF!="Undrained"),O,""))</f>
        <v>#REF!</v>
      </c>
      <c r="BK547" s="409" t="str">
        <f>IF(AND('[1]Multi-Field'!$E$3=[1]Lists!BF547,'[1]Multi-Field'!$F$3="Drained"),BI547,IF(AND('[1]Multi-Field'!$E$3=BF547,'[1]Multi-Field'!$F$3="undrained"),BH547,""))</f>
        <v/>
      </c>
      <c r="BL547" s="409" t="str">
        <f>IF(AND('[1]Multi-Field'!$E$4=BF547,'[1]Multi-Field'!$F$4="Drained"),BI547,IF(AND('[1]Multi-Field'!$E$4=BF547,'[1]Multi-Field'!$F$4="undrained"),BH547,""))</f>
        <v/>
      </c>
      <c r="BM547" s="409" t="str">
        <f>IF(AND('[1]Multi-Field'!$E$5=BF547,'[1]Multi-Field'!$F$5="Drained"),BI547,IF(AND('[1]Multi-Field'!$E$5=BF547,'[1]Multi-Field'!$F$5="undrained"),BH547,""))</f>
        <v/>
      </c>
      <c r="BN547" s="409" t="str">
        <f>IF(AND('[1]Multi-Field'!$E$6=BF547,'[1]Multi-Field'!$F$6="Drained"),BI547,IF(AND('[1]Multi-Field'!$E$6=BF547,'[1]Multi-Field'!$F$6="undrained"),BH547,""))</f>
        <v/>
      </c>
      <c r="BO547" s="409" t="str">
        <f>IF(AND('[1]Multi-Field'!$E$7=BF547,'[1]Multi-Field'!$F$7="Drained"),BI547,IF(AND('[1]Multi-Field'!$E$7=BF547,'[1]Multi-Field'!$F$7="undrained"),BH547,""))</f>
        <v/>
      </c>
      <c r="BP547" s="409" t="str">
        <f>IF(AND('[1]Multi-Field'!$E$8=BF547,'[1]Multi-Field'!$F$8="Drained"),BI547,IF(AND('[1]Multi-Field'!$E$8=BF547,'[1]Multi-Field'!$F$8="undrained"),BH547,""))</f>
        <v/>
      </c>
      <c r="BQ547" s="409" t="str">
        <f>IF(AND('[1]Multi-Field'!$E$9=BF547,'[1]Multi-Field'!$F$9="Drained"),BI547,IF(AND('[1]Multi-Field'!$E$9=BF547,'[1]Multi-Field'!$F$9="undrained"),BH547,""))</f>
        <v/>
      </c>
      <c r="BR547" s="409" t="str">
        <f>IF(AND('[1]Multi-Field'!$E$10=BF547,'[1]Multi-Field'!$F$10="Drained"),BI547,IF(AND('[1]Multi-Field'!$E$10=BF547,'[1]Multi-Field'!$F$10="undrained"),BH547,""))</f>
        <v/>
      </c>
      <c r="BS547" s="409" t="str">
        <f>IF(AND('[1]Multi-Field'!$E$11=BF547,'[1]Multi-Field'!$F$11="Drained"),BI547,IF(AND('[1]Multi-Field'!$E$11=BF547,'[1]Multi-Field'!$F$11="undrained"),BH547,""))</f>
        <v/>
      </c>
      <c r="BT547" s="409" t="str">
        <f>IF(AND('[1]Multi-Field'!$E$12=BF547,'[1]Multi-Field'!$F$12="Drained"),BI547,IF(AND('[1]Multi-Field'!$E$12=BF547,'[1]Multi-Field'!$F$12="undrained"),BH547,""))</f>
        <v/>
      </c>
      <c r="BU547" s="409" t="str">
        <f>IF(AND('[1]Multi-Field'!$E$13=BF547,'[1]Multi-Field'!$F$13="Drained"),BI547,IF(AND('[1]Multi-Field'!$E$3=BF547,'[1]Multi-Field'!$F$13="undrained"),BH547,""))</f>
        <v/>
      </c>
      <c r="BV547" s="409" t="str">
        <f>IF(AND('[1]Multi-Field'!$E$14=BF547,'[1]Multi-Field'!$F$14="Drained"),BI547,IF(AND('[1]Multi-Field'!$E$14=BF547,'[1]Multi-Field'!$F$14="undrained"),BH547,""))</f>
        <v/>
      </c>
      <c r="BW547" s="409" t="str">
        <f>IF(AND('[1]Multi-Field'!$E$15=BF547,'[1]Multi-Field'!$F$15="Drained"),BI547,IF(AND('[1]Multi-Field'!$E$15=BF547,'[1]Multi-Field'!$F$15="undrained"),BH547,""))</f>
        <v/>
      </c>
      <c r="BX547" s="409" t="str">
        <f>IF(AND('[1]Multi-Field'!$E$16=[1]Lists!BF547,'[1]Multi-Field'!$F$16="Drained"),BI547,IF(AND('[1]Multi-Field'!$E$16=[1]Lists!BF547,'[1]Multi-Field'!$F$16="undrained"),BH547,""))</f>
        <v/>
      </c>
      <c r="BY547" s="409" t="str">
        <f>IF(AND('[1]Multi-Field'!$E$17=[1]Lists!BF547,'[1]Multi-Field'!$F$17="Drained"),BI547,IF(AND('[1]Multi-Field'!$E$17=[1]Lists!BF547,'[1]Multi-Field'!$F$17="undrained"),BH547,""))</f>
        <v/>
      </c>
      <c r="BZ547" s="409" t="str">
        <f>IF(AND('[1]Multi-Field'!$E$18=[1]Lists!BF547,'[1]Multi-Field'!$F$18="Drained"),BI547,IF(AND('[1]Multi-Field'!$E$18=[1]Lists!BF547,'[1]Multi-Field'!$F$18="undrained"),BH547,""))</f>
        <v/>
      </c>
      <c r="CA547" s="409" t="str">
        <f>IF(AND('[1]Multi-Field'!$E$19=[1]Lists!BF547,'[1]Multi-Field'!$F$19="Drained"),BI547,IF(AND('[1]Multi-Field'!$E$19=[1]Lists!BF547,'[1]Multi-Field'!$F$19="undrained"),BH547,""))</f>
        <v/>
      </c>
      <c r="CB547" s="409" t="str">
        <f>IF(AND('[1]Multi-Field'!$E$20=[1]Lists!BF547,'[1]Multi-Field'!$F$20="Drained"),BI547,IF(AND('[1]Multi-Field'!$E$20=[1]Lists!BF547,'[1]Multi-Field'!$F$20="undrained"),BH547,""))</f>
        <v/>
      </c>
      <c r="CC547" s="409" t="str">
        <f>IF(AND('[1]Multi-Field'!$E$21=[1]Lists!BF547,'[1]Multi-Field'!$F$21="Drained"),BI547,IF(AND('[1]Multi-Field'!$E$21=[1]Lists!BF547,'[1]Multi-Field'!$F$21="undrained"),BH547,""))</f>
        <v/>
      </c>
      <c r="CD547" s="409" t="str">
        <f>IF(AND('[1]Multi-Field'!$E$22=[1]Lists!BF547,'[1]Multi-Field'!$F$22="Drained"),BI547,IF(AND('[1]Multi-Field'!$E$22=[1]Lists!BF547,'[1]Multi-Field'!$F$22="undrained"),BH547,""))</f>
        <v/>
      </c>
      <c r="CE547" s="409" t="str">
        <f>IF(AND('[1]Multi-Field'!$E$23=[1]Lists!BF547,'[1]Multi-Field'!$F$23="Drained"),BI547,IF(AND('[1]Multi-Field'!$E$23=[1]Lists!BF547,'[1]Multi-Field'!$F$23="undrained"),BH547,""))</f>
        <v/>
      </c>
      <c r="CF547" s="409" t="str">
        <f>IF(AND('[1]Multi-Field'!$E$24=[1]Lists!BF547,'[1]Multi-Field'!$F$24="Drained"),BI547,IF(AND('[1]Multi-Field'!$E$24=[1]Lists!BF547,'[1]Multi-Field'!$F$24="undrained"),BH547,""))</f>
        <v/>
      </c>
      <c r="CG547" s="409" t="str">
        <f>IF(AND('[1]Multi-Field'!$E$25=[1]Lists!BF547,'[1]Multi-Field'!$F$25="Drained"),BI547,IF(AND('[1]Multi-Field'!$E$25=[1]Lists!BF547,'[1]Multi-Field'!$F$25="undrained"),BH547,""))</f>
        <v/>
      </c>
      <c r="CH547" s="409" t="str">
        <f>IF(AND('[1]Multi-Field'!$E$26=[1]Lists!BF547,'[1]Multi-Field'!$F$26="Drained"),BI547,IF(AND('[1]Multi-Field'!$E$26=[1]Lists!BF547,'[1]Multi-Field'!$F$26="undrained"),BH547,""))</f>
        <v/>
      </c>
      <c r="CI547" s="409" t="str">
        <f>IF(AND('[1]Multi-Field'!$E$27=[1]Lists!BF547,'[1]Multi-Field'!$F$27="Drained"),BI547,IF(AND('[1]Multi-Field'!$E$27=[1]Lists!BF547,'[1]Multi-Field'!$F$27="undrained"),BH547,""))</f>
        <v/>
      </c>
      <c r="CJ547" s="409" t="str">
        <f>IF(AND('[1]Multi-Field'!$E$28=[1]Lists!BF547,'[1]Multi-Field'!$F$28="Drained"),BI547,IF(AND('[1]Multi-Field'!$E$28=[1]Lists!BF547,'[1]Multi-Field'!$F$28="undrained"),BH547,""))</f>
        <v/>
      </c>
      <c r="CK547" s="409" t="str">
        <f>IF(AND('[1]Multi-Field'!$E$29=[1]Lists!BF547,'[1]Multi-Field'!$F$29="Drained"),BI547,IF(AND('[1]Multi-Field'!$E$29=[1]Lists!BF547,'[1]Multi-Field'!$F$29="undrained"),BH547,""))</f>
        <v/>
      </c>
      <c r="CL547" s="409" t="str">
        <f>IF(AND('[1]Multi-Field'!$E$30=[1]Lists!BF547,'[1]Multi-Field'!$F$30="Drained"),BI547,IF(AND('[1]Multi-Field'!$E$30=[1]Lists!BF547,'[1]Multi-Field'!$F$30="undrained"),BH547,""))</f>
        <v/>
      </c>
      <c r="CM547" s="409" t="str">
        <f>IF(AND('[1]Multi-Field'!$E$31=[1]Lists!BF547,'[1]Multi-Field'!$F$31="Drained"),BI547,IF(AND('[1]Multi-Field'!$E$31=[1]Lists!BF547,'[1]Multi-Field'!$F$31="undrained"),BH547,""))</f>
        <v/>
      </c>
      <c r="CN547" s="409" t="str">
        <f>IF(AND('[1]Multi-Field'!$E$32=[1]Lists!BF547,'[1]Multi-Field'!$F$32="Drained"),BI547,IF(AND('[1]Multi-Field'!$E$32=[1]Lists!BF547,'[1]Multi-Field'!$F$32="undrained"),BH547,""))</f>
        <v/>
      </c>
      <c r="CO547" s="409" t="str">
        <f>IF(AND('[1]Multi-Field'!$E$33=[1]Lists!BF547,'[1]Multi-Field'!$F$33="Drained"),BI547,IF(AND('[1]Multi-Field'!$E$33=[1]Lists!BF547,'[1]Multi-Field'!$F$33="undrained"),BH547,""))</f>
        <v/>
      </c>
      <c r="CP547" s="409" t="str">
        <f>IF(AND('[1]Multi-Field'!$E$34=[1]Lists!BF547,'[1]Multi-Field'!$F$34="Drained"),BI547,IF(AND('[1]Multi-Field'!$E$34=[1]Lists!BF547,'[1]Multi-Field'!$F$34="undrained"),BH547,""))</f>
        <v/>
      </c>
      <c r="CQ547" s="409" t="str">
        <f>IF(AND('[1]Multi-Field'!$E$35=[1]Lists!BF547,'[1]Multi-Field'!$F$35="Drained"),BI547,IF(AND('[1]Multi-Field'!$E$35=[1]Lists!BF547,'[1]Multi-Field'!$F$35="undrained"),BH547,""))</f>
        <v/>
      </c>
      <c r="CR547" s="409" t="str">
        <f>IF(AND('[1]Multi-Field'!$E$36=[1]Lists!BF547,'[1]Multi-Field'!$F$36="Drained"),BI547,IF(AND('[1]Multi-Field'!$E$36=[1]Lists!BF547,'[1]Multi-Field'!$F$36="undrained"),BH547,""))</f>
        <v/>
      </c>
      <c r="CS547" s="409" t="str">
        <f>IF(AND('[1]Multi-Field'!$E$37=[1]Lists!BF547,'[1]Multi-Field'!$F$37="Drained"),BI547,IF(AND('[1]Multi-Field'!$E$37=[1]Lists!BF547,'[1]Multi-Field'!$F$37="undrained"),BH547,""))</f>
        <v/>
      </c>
      <c r="CT547" s="409" t="str">
        <f>IF(AND('[1]Multi-Field'!$E$38=[1]Lists!BF547,'[1]Multi-Field'!$F$38="Drained"),BI547,IF(AND('[1]Multi-Field'!$E$38=[1]Lists!BF547,'[1]Multi-Field'!$F$38="undrained"),BH547,""))</f>
        <v/>
      </c>
      <c r="CU547" s="409" t="str">
        <f>IF(AND('[1]Multi-Field'!$E$39=[1]Lists!BF547,'[1]Multi-Field'!$F$39="Drained"),BI547,IF(AND('[1]Multi-Field'!$E$39=[1]Lists!BF547,'[1]Multi-Field'!$F$39="undrained"),BH547,""))</f>
        <v/>
      </c>
      <c r="CV547" s="409" t="str">
        <f>IF(AND('[1]Multi-Field'!$E$40=[1]Lists!BF547,'[1]Multi-Field'!$F$40="Drained"),BI547,IF(AND('[1]Multi-Field'!$E$40=[1]Lists!BF547,'[1]Multi-Field'!$F$40="undrained"),BH547,""))</f>
        <v/>
      </c>
      <c r="CW547" s="409" t="str">
        <f>IF(AND('[1]Multi-Field'!$E$41=[1]Lists!BF547,'[1]Multi-Field'!$F$40="Drained"),BI547,IF(AND('[1]Multi-Field'!$E$40=[1]Lists!BF547,'[1]Multi-Field'!$F$40="undrained"),BH547,""))</f>
        <v/>
      </c>
      <c r="CX547" s="409" t="str">
        <f>IF(AND('[1]Multi-Field'!$E$42=[1]Lists!BF547,'[1]Multi-Field'!$F$42="Drained"),BI547,IF(AND('[1]Multi-Field'!$E$42=[1]Lists!BF547,'[1]Multi-Field'!$F$42="undrained"),BH547,""))</f>
        <v/>
      </c>
      <c r="CY547" s="409" t="str">
        <f>IF(AND('[1]Multi-Field'!$E$43=[1]Lists!BF547,'[1]Multi-Field'!$F$43="Drained"),BI547,IF(AND('[1]Multi-Field'!$E$43=[1]Lists!BF547,'[1]Multi-Field'!$F$43="undrained"),BH547,""))</f>
        <v/>
      </c>
      <c r="CZ547" s="409" t="str">
        <f>IF(AND('[1]Multi-Field'!$E$44=[1]Lists!BF547,'[1]Multi-Field'!$F$44="Drained"),BI547,IF(AND('[1]Multi-Field'!$E$44=[1]Lists!BF547,'[1]Multi-Field'!$F$44="undrained"),BH547,""))</f>
        <v/>
      </c>
      <c r="DA547" s="409" t="str">
        <f>IF(AND('[1]Multi-Field'!$E$45=[1]Lists!BF547,'[1]Multi-Field'!$F$45="Drained"),BI547,IF(AND('[1]Multi-Field'!$E$45=[1]Lists!BF547,'[1]Multi-Field'!$F$45="undrained"),BH547,""))</f>
        <v/>
      </c>
      <c r="DB547" s="409" t="str">
        <f>IF(AND('[1]Multi-Field'!$E$46=[1]Lists!BF547,'[1]Multi-Field'!$F$46="Drained"),BI547,IF(AND('[1]Multi-Field'!$E$46=[1]Lists!BF547,'[1]Multi-Field'!$F$46="undrained"),BH547,""))</f>
        <v/>
      </c>
      <c r="DC547" s="409" t="str">
        <f>IF(AND('[1]Multi-Field'!$E$47=[1]Lists!BF547,'[1]Multi-Field'!$F$47="Drained"),BI547,IF(AND('[1]Multi-Field'!$E$47=[1]Lists!BF547,'[1]Multi-Field'!$F$47="undrained"),BH547,""))</f>
        <v/>
      </c>
      <c r="DD547" s="409" t="str">
        <f>IF(AND('[1]Multi-Field'!$E$48=[1]Lists!BF547,'[1]Multi-Field'!$F$48="Drained"),BI547,IF(AND('[1]Multi-Field'!$E$48=[1]Lists!BF547,'[1]Multi-Field'!$F$48="undrained"),BH547,""))</f>
        <v/>
      </c>
      <c r="DE547" s="409" t="str">
        <f>IF(AND('[1]Multi-Field'!$E$49=[1]Lists!BF547,'[1]Multi-Field'!$F$49="Drained"),BI547,IF(AND('[1]Multi-Field'!$E$49=[1]Lists!BF547,'[1]Multi-Field'!$F$9="undrained"),BH547,""))</f>
        <v/>
      </c>
      <c r="DF547" s="409" t="str">
        <f>IF(AND('[1]Multi-Field'!$E$50=[1]Lists!BF547,'[1]Multi-Field'!$F$50="Drained"),BI547,IF(AND('[1]Multi-Field'!$E$50=[1]Lists!BF547,'[1]Multi-Field'!$F$50="undrained"),BH547,""))</f>
        <v/>
      </c>
      <c r="DG547" s="409" t="str">
        <f>IF(AND('[1]Multi-Field'!$E$51=[1]Lists!BF547,'[1]Multi-Field'!$F$51="Drained"),BI547,IF(AND('[1]Multi-Field'!$E$51=[1]Lists!BF547,'[1]Multi-Field'!$F$51="undrained"),BH547,""))</f>
        <v/>
      </c>
      <c r="DH547" s="409" t="str">
        <f>IF(AND('[1]Multi-Field'!$E$52=[1]Lists!BF547,'[1]Multi-Field'!$F$52="Drained"),BI547,IF(AND('[1]Multi-Field'!$E$52=[1]Lists!BF547,'[1]Multi-Field'!$F$52="undrained"),BH547,""))</f>
        <v/>
      </c>
      <c r="DI547" s="409" t="str">
        <f>IF(AND('[1]Multi-Field'!$E$53=[1]Lists!BF547,'[1]Multi-Field'!$F$53="Drained"),BI547,IF(AND('[1]Multi-Field'!$E$53=[1]Lists!BF547,'[1]Multi-Field'!$F$53="undrained"),BH547,""))</f>
        <v/>
      </c>
      <c r="DJ547" s="409" t="str">
        <f>IF(AND('[1]Multi-Field'!$E$54=[1]Lists!BF547,'[1]Multi-Field'!$F$54="Drained"),BI547,IF(AND('[1]Multi-Field'!$E$54=[1]Lists!BF547,'[1]Multi-Field'!$F$54="undrained"),BH547,""))</f>
        <v/>
      </c>
      <c r="DK547" s="409" t="str">
        <f>IF(AND('[1]Multi-Field'!$E$55=[1]Lists!BF547,'[1]Multi-Field'!$F$55="Drained"),BI547,IF(AND('[1]Multi-Field'!$E$55=[1]Lists!BF547,'[1]Multi-Field'!$F$55="undrained"),BH547,""))</f>
        <v/>
      </c>
      <c r="DL547" s="409" t="str">
        <f>IF(AND('[1]Multi-Field'!$E$56=[1]Lists!BF547,'[1]Multi-Field'!$F$56="Drained"),BI547,IF(AND('[1]Multi-Field'!$E$56=[1]Lists!BF547,'[1]Multi-Field'!$F$56="undrained"),BH547,""))</f>
        <v/>
      </c>
      <c r="DM547" s="409" t="str">
        <f>IF(AND('[1]Multi-Field'!$E$57=[1]Lists!BF547,'[1]Multi-Field'!$F$57="Drained"),BI547,IF(AND('[1]Multi-Field'!$E$57=[1]Lists!BF547,'[1]Multi-Field'!$F$57="undrained"),BH547,""))</f>
        <v/>
      </c>
      <c r="DN547" s="409" t="str">
        <f>IF(AND('[1]Multi-Field'!$E$58=[1]Lists!BF547,'[1]Multi-Field'!$F$58="Drained"),BI547,IF(AND('[1]Multi-Field'!$E$58=[1]Lists!BF547,'[1]Multi-Field'!$F$58="undrained"),BH547,""))</f>
        <v/>
      </c>
      <c r="DO547" s="409" t="str">
        <f>IF(AND('[1]Multi-Field'!$E$59=[1]Lists!BF547,'[1]Multi-Field'!$F$59="Drained"),BI547,IF(AND('[1]Multi-Field'!$E$59=[1]Lists!BF547,'[1]Multi-Field'!$F$59="undrained"),BH547,""))</f>
        <v/>
      </c>
      <c r="DP547" s="409" t="str">
        <f>IF(AND('[1]Multi-Field'!$E$60=[1]Lists!BF547,'[1]Multi-Field'!$F$60="Drained"),BI547,IF(AND('[1]Multi-Field'!$E$60=[1]Lists!BF547,'[1]Multi-Field'!$F$60="undrained"),BH547,""))</f>
        <v/>
      </c>
      <c r="DQ547" s="409" t="str">
        <f>IF(AND('[1]Multi-Field'!$E$61=[1]Lists!BF547,'[1]Multi-Field'!$F$61="Drained"),BI547,IF(AND('[1]Multi-Field'!$E$61=[1]Lists!BF547,'[1]Multi-Field'!$F$61="undrained"),BH547,""))</f>
        <v/>
      </c>
      <c r="DR547" s="409" t="str">
        <f>IF(AND('[1]Multi-Field'!$E$62=[1]Lists!BF547,'[1]Multi-Field'!$F$62="Drained"),BI547,IF(AND('[1]Multi-Field'!$E$62=[1]Lists!BF547,'[1]Multi-Field'!$F$62="undrained"),BH547,""))</f>
        <v/>
      </c>
      <c r="DS547" s="409" t="str">
        <f>IF(AND('[1]Multi-Field'!$E$63=[1]Lists!BF547,'[1]Multi-Field'!$F$63="Drained"),BI547,IF(AND('[1]Multi-Field'!$E$63=[1]Lists!BF547,'[1]Multi-Field'!$F$63="undrained"),BH547,""))</f>
        <v/>
      </c>
      <c r="DT547" s="409" t="str">
        <f>IF(AND('[1]Multi-Field'!$E$64=[1]Lists!BF547,'[1]Multi-Field'!$F$64="Drained"),BI547,IF(AND('[1]Multi-Field'!$E$64=[1]Lists!BF547,'[1]Multi-Field'!$F$64="undrained"),BH547,""))</f>
        <v/>
      </c>
      <c r="DU547" s="409" t="str">
        <f>IF(AND('[1]Multi-Field'!$E$65=[1]Lists!BF547,'[1]Multi-Field'!$F$65="Drained"),BI547,IF(AND('[1]Multi-Field'!$E$65=[1]Lists!BF547,'[1]Multi-Field'!$F$65="undrained"),BH547,""))</f>
        <v/>
      </c>
      <c r="DV547" s="409" t="str">
        <f>IF(AND('[1]Multi-Field'!$E$66=[1]Lists!BF547,'[1]Multi-Field'!$F$66="Drained"),BI547,IF(AND('[1]Multi-Field'!$E$66=[1]Lists!BF547,'[1]Multi-Field'!$F$66="undrained"),BH547,""))</f>
        <v/>
      </c>
      <c r="DW547" s="409" t="str">
        <f>IF(AND('[1]Multi-Field'!$E$67=[1]Lists!BF547,'[1]Multi-Field'!$F$67="Drained"),BI547,IF(AND('[1]Multi-Field'!$E$67=[1]Lists!BF547,'[1]Multi-Field'!$F$67="undrained"),BH547,""))</f>
        <v/>
      </c>
      <c r="DX547" s="409" t="str">
        <f>IF(AND('[1]Multi-Field'!$E$68=[1]Lists!BF547,'[1]Multi-Field'!$F$68="Drained"),BI547,IF(AND('[1]Multi-Field'!$E$68=[1]Lists!BF547,'[1]Multi-Field'!$F$68="undrained"),BH547,""))</f>
        <v/>
      </c>
      <c r="DY547" s="409" t="str">
        <f>IF(AND('[1]Multi-Field'!$E$69=[1]Lists!BF547,'[1]Multi-Field'!$F$69="Drained"),BI547,IF(AND('[1]Multi-Field'!$E$69=[1]Lists!BF547,'[1]Multi-Field'!$F$69="undrained"),BH547,""))</f>
        <v/>
      </c>
      <c r="DZ547" s="409" t="str">
        <f>IF(AND('[1]Multi-Field'!$E$70=[1]Lists!BF547,'[1]Multi-Field'!$F$70="Drained"),BI547,IF(AND('[1]Multi-Field'!$E$70=[1]Lists!BF547,'[1]Multi-Field'!$F$70="undrained"),BH547,""))</f>
        <v/>
      </c>
      <c r="EA547" s="409" t="str">
        <f>IF(AND('[1]Multi-Field'!$E$71=[1]Lists!BF547,'[1]Multi-Field'!$F$71="Drained"),BI547,IF(AND('[1]Multi-Field'!$E$71=[1]Lists!BF547,'[1]Multi-Field'!$F$71="undrained"),BH547,""))</f>
        <v/>
      </c>
      <c r="EB547" s="409" t="str">
        <f>IF(AND('[1]Multi-Field'!$E$72=[1]Lists!BF547,'[1]Multi-Field'!$F$72="Drained"),BI547,IF(AND('[1]Multi-Field'!$E$72=[1]Lists!BF547,'[1]Multi-Field'!$F$72="undrained"),BH547,""))</f>
        <v/>
      </c>
      <c r="EC547" s="409" t="str">
        <f>IF(AND('[1]Multi-Field'!$E$73=[1]Lists!BF547,'[1]Multi-Field'!$F$73="Drained"),BI547,IF(AND('[1]Multi-Field'!$E$73=[1]Lists!BF547,'[1]Multi-Field'!$F$73="undrained"),BH547,""))</f>
        <v/>
      </c>
      <c r="ED547" s="409" t="str">
        <f>IF(AND('[1]Multi-Field'!$E$74=[1]Lists!BF547,'[1]Multi-Field'!$F$74="Drained"),BI547,IF(AND('[1]Multi-Field'!$E$74=[1]Lists!BF547,'[1]Multi-Field'!$F$74="undrained"),BH547,""))</f>
        <v/>
      </c>
      <c r="EE547" s="409" t="str">
        <f>IF(AND('[1]Multi-Field'!$E$75=[1]Lists!BF547,'[1]Multi-Field'!$F$75="Drained"),BI547,IF(AND('[1]Multi-Field'!$E$75=[1]Lists!BF547,'[1]Multi-Field'!$F$75="undrained"),BH547,""))</f>
        <v/>
      </c>
      <c r="EF547" s="409" t="str">
        <f>IF(AND('[1]Multi-Field'!$E$76=[1]Lists!BF547,'[1]Multi-Field'!$F$76="Drained"),BI547,IF(AND('[1]Multi-Field'!$E$76=[1]Lists!BF547,'[1]Multi-Field'!$F$6="undrained"),BH547,""))</f>
        <v/>
      </c>
      <c r="EG547" s="409" t="str">
        <f>IF(AND('[1]Multi-Field'!$E$77=[1]Lists!BF547,'[1]Multi-Field'!$F$77="Drained"),BI547,IF(AND('[1]Multi-Field'!$E$77=[1]Lists!BF547,'[1]Multi-Field'!$F$77="undrained"),BH547,""))</f>
        <v/>
      </c>
      <c r="EH547" s="409" t="str">
        <f>IF(AND('[1]Multi-Field'!$E$78=[1]Lists!BF547,'[1]Multi-Field'!$F$78="Drained"),BI547,IF(AND('[1]Multi-Field'!$E$78=[1]Lists!BF547,'[1]Multi-Field'!$F$78="undrained"),BH547,""))</f>
        <v/>
      </c>
      <c r="EI547" s="409" t="str">
        <f>IF(AND('[1]Multi-Field'!$E$79=[1]Lists!BF547,'[1]Multi-Field'!$F$79="Drained"),BI547,IF(AND('[1]Multi-Field'!$E$79=[1]Lists!BF547,'[1]Multi-Field'!$F$79="undrained"),BH547,""))</f>
        <v/>
      </c>
      <c r="EJ547" s="409" t="str">
        <f>IF(AND('[1]Multi-Field'!$E$80=[1]Lists!BF547,'[1]Multi-Field'!$F$80="Drained"),BI547,IF(AND('[1]Multi-Field'!$E$80=[1]Lists!BF547,'[1]Multi-Field'!$F$80="undrained"),BH547,""))</f>
        <v/>
      </c>
      <c r="EK547" s="409" t="str">
        <f>IF(AND('[1]Multi-Field'!$E$81=[1]Lists!BF547,'[1]Multi-Field'!$F$81="Drained"),BI547,IF(AND('[1]Multi-Field'!$E$81=[1]Lists!BF547,'[1]Multi-Field'!$F$81="undrained"),BH547,""))</f>
        <v/>
      </c>
      <c r="EL547" s="409" t="str">
        <f>IF(AND('[1]Multi-Field'!$E$82=[1]Lists!BF547,'[1]Multi-Field'!$F$82="Drained"),BI547,IF(AND('[1]Multi-Field'!$E$82=[1]Lists!BF547,'[1]Multi-Field'!$F$82="undrained"),BH547,""))</f>
        <v/>
      </c>
      <c r="EM547" s="409" t="str">
        <f>IF(AND('[1]Multi-Field'!$E$83=[1]Lists!BF547,'[1]Multi-Field'!$F$83="Drained"),BI547,IF(AND('[1]Multi-Field'!$E$83=[1]Lists!BF547,'[1]Multi-Field'!$F$83="undrained"),BH547,""))</f>
        <v/>
      </c>
      <c r="EN547" s="409" t="str">
        <f>IF(AND('[1]Multi-Field'!$E$84=[1]Lists!BF547,'[1]Multi-Field'!$F$84="Drained"),BI547,IF(AND('[1]Multi-Field'!$E$84=[1]Lists!BF547,'[1]Multi-Field'!$F$84="undrained"),BH547,""))</f>
        <v/>
      </c>
      <c r="EO547" s="409" t="str">
        <f>IF(AND('[1]Multi-Field'!$E$85=[1]Lists!BF547,'[1]Multi-Field'!$F$85="Drained"),BI547,IF(AND('[1]Multi-Field'!$E$85=[1]Lists!BF547,'[1]Multi-Field'!$F$85="undrained"),BH547,""))</f>
        <v/>
      </c>
      <c r="EP547" s="409" t="str">
        <f>IF(AND('[1]Multi-Field'!$E$86=[1]Lists!BF547,'[1]Multi-Field'!$F$86="Drained"),BI547,IF(AND('[1]Multi-Field'!$E$86=[1]Lists!BF547,'[1]Multi-Field'!$F$86="undrained"),BH547,""))</f>
        <v/>
      </c>
      <c r="EQ547" s="409" t="str">
        <f>IF(AND('[1]Multi-Field'!$E$87=[1]Lists!BF547,'[1]Multi-Field'!$F$87="Drained"),BI547,IF(AND('[1]Multi-Field'!$E$87=[1]Lists!BF547,'[1]Multi-Field'!$F$87="undrained"),BH547,""))</f>
        <v/>
      </c>
      <c r="ER547" s="409" t="str">
        <f>IF(AND('[1]Multi-Field'!$E$88=[1]Lists!BF547,'[1]Multi-Field'!$F$88="Drained"),BI547,IF(AND('[1]Multi-Field'!$E$88=[1]Lists!BF547,'[1]Multi-Field'!$F$88="undrained"),BH547,""))</f>
        <v/>
      </c>
      <c r="ES547" s="409" t="str">
        <f>IF(AND('[1]Multi-Field'!$E$89=[1]Lists!BF547,'[1]Multi-Field'!$F$89="Drained"),BI547,IF(AND('[1]Multi-Field'!$E$89=[1]Lists!BF547,'[1]Multi-Field'!$F$89="undrained"),BH547,""))</f>
        <v/>
      </c>
      <c r="ET547" s="409" t="str">
        <f>IF(AND('[1]Multi-Field'!$E$90=[1]Lists!BF547,'[1]Multi-Field'!$F$90="Drained"),BI547,IF(AND('[1]Multi-Field'!$E$90=[1]Lists!BF547,'[1]Multi-Field'!$F$90="undrained"),BH547,""))</f>
        <v/>
      </c>
      <c r="EU547" s="409" t="str">
        <f>IF(AND('[1]Multi-Field'!$E$91=[1]Lists!BF547,'[1]Multi-Field'!$F$91="Drained"),BI547,IF(AND('[1]Multi-Field'!$E$91=[1]Lists!BF547,'[1]Multi-Field'!$F$91="undrained"),BH547,""))</f>
        <v/>
      </c>
      <c r="EV547" s="409" t="str">
        <f>IF(AND('[1]Multi-Field'!$E$92=[1]Lists!BF547,'[1]Multi-Field'!$F$92="Drained"),BI547,IF(AND('[1]Multi-Field'!$E$92=[1]Lists!BF547,'[1]Multi-Field'!$F$92="undrained"),BH547,""))</f>
        <v/>
      </c>
      <c r="EW547" s="409" t="str">
        <f>IF(AND('[1]Multi-Field'!$E$93=[1]Lists!BF547,'[1]Multi-Field'!$F$93="Drained"),BI547,IF(AND('[1]Multi-Field'!$E$93=[1]Lists!BF547,'[1]Multi-Field'!$F$93="undrained"),BH547,""))</f>
        <v/>
      </c>
      <c r="EX547" s="409" t="str">
        <f>IF(AND('[1]Multi-Field'!$E$94=[1]Lists!BF547,'[1]Multi-Field'!$F$94="Drained"),BI547,IF(AND('[1]Multi-Field'!$E$94=[1]Lists!BF547,'[1]Multi-Field'!$F$94="undrained"),BH547,""))</f>
        <v/>
      </c>
      <c r="EY547" s="409" t="str">
        <f>IF(AND('[1]Multi-Field'!$E$95=[1]Lists!BF547,'[1]Multi-Field'!$F$95="Drained"),BI547,IF(AND('[1]Multi-Field'!$E$95=[1]Lists!BF547,'[1]Multi-Field'!$F$95="undrained"),BH547,""))</f>
        <v/>
      </c>
      <c r="EZ547" s="409" t="str">
        <f>IF(AND('[1]Multi-Field'!$E$96=[1]Lists!BF547,'[1]Multi-Field'!$F$96="Drained"),BI547,IF(AND('[1]Multi-Field'!$E$96=[1]Lists!BF547,'[1]Multi-Field'!$F$96="undrained"),BH547,""))</f>
        <v/>
      </c>
      <c r="FA547" s="409" t="str">
        <f>IF(AND('[1]Multi-Field'!$E$97=[1]Lists!BF547,'[1]Multi-Field'!$F$97="Drained"),BI547,IF(AND('[1]Multi-Field'!$E$97=[1]Lists!BF547,'[1]Multi-Field'!$F$97="undrained"),BH547,""))</f>
        <v/>
      </c>
      <c r="FB547" s="409" t="str">
        <f>IF(AND('[1]Multi-Field'!$E$98=[1]Lists!BF547,'[1]Multi-Field'!$F$98="Drained"),BI547,IF(AND('[1]Multi-Field'!$E$98=[1]Lists!BF547,'[1]Multi-Field'!$F$98="undrained"),BH547,""))</f>
        <v/>
      </c>
      <c r="FC547" s="409" t="str">
        <f>IF(AND('[1]Multi-Field'!$E$99=[1]Lists!BF547,'[1]Multi-Field'!$F$99="Drained"),BI547,IF(AND('[1]Multi-Field'!$E$99=[1]Lists!BF547,'[1]Multi-Field'!$F$99="undrained"),BH547,""))</f>
        <v/>
      </c>
      <c r="FD547" s="409" t="str">
        <f>IF(AND('[1]Multi-Field'!$E$100=[1]Lists!BF547,'[1]Multi-Field'!$F$100="Drained"),BI547,IF(AND('[1]Multi-Field'!$E$100=[1]Lists!BF547,'[1]Multi-Field'!$F$100="undrained"),BH547,""))</f>
        <v/>
      </c>
      <c r="FE547" s="409" t="str">
        <f>IF(AND('[1]Multi-Field'!$E$101=[1]Lists!BF547,'[1]Multi-Field'!$F$101="Drained"),BI547,IF(AND('[1]Multi-Field'!$E$101=[1]Lists!BF547,'[1]Multi-Field'!$F$101="undrained"),BH547,""))</f>
        <v/>
      </c>
      <c r="FF547" s="409" t="str">
        <f>IF(AND('[1]Multi-Field'!$E$102=[1]Lists!BF547,'[1]Multi-Field'!$F$102="Drained"),BI547,IF(AND('[1]Multi-Field'!$E$102=[1]Lists!BF547,'[1]Multi-Field'!$F$102="undrained"),BH547,""))</f>
        <v/>
      </c>
      <c r="FG547" s="409" t="str">
        <f>IF(AND('[1]Multi-Field'!$E$103=[1]Lists!BF547,'[1]Multi-Field'!$F$103="Drained"),BI547,IF(AND('[1]Multi-Field'!$E$103=[1]Lists!BF547,'[1]Multi-Field'!$F$103="undrained"),BH547,""))</f>
        <v/>
      </c>
      <c r="FH547" s="409" t="str">
        <f>IF(AND('[1]Multi-Field'!$E$104=[1]Lists!BF547,'[1]Multi-Field'!$F$104="Drained"),BI547,IF(AND('[1]Multi-Field'!$E$104=[1]Lists!BF547,'[1]Multi-Field'!$F$104="undrained"),BH547,""))</f>
        <v/>
      </c>
      <c r="FI547" s="409" t="str">
        <f>IF(AND('[1]Multi-Field'!$E$105=[1]Lists!BF547,'[1]Multi-Field'!$F$105="Drained"),BI547,IF(AND('[1]Multi-Field'!$E$105=[1]Lists!BF547,'[1]Multi-Field'!$F$105="undrained"),BH547,""))</f>
        <v/>
      </c>
      <c r="FJ547" s="409" t="str">
        <f>IF(AND('[1]Multi-Field'!$E$106=[1]Lists!BF547,'[1]Multi-Field'!$F$106="Drained"),BI547,IF(AND('[1]Multi-Field'!$E$106=[1]Lists!BF547,'[1]Multi-Field'!$F$106="undrained"),BH547,""))</f>
        <v/>
      </c>
      <c r="FK547" s="409" t="str">
        <f>IF(AND('[1]Multi-Field'!$E$107=[1]Lists!BF547,'[1]Multi-Field'!$F$107="Drained"),BI547,IF(AND('[1]Multi-Field'!$E$107=[1]Lists!BF547,'[1]Multi-Field'!$F$107="undrained"),BH547,""))</f>
        <v/>
      </c>
      <c r="FL547" s="409" t="str">
        <f>IF(AND('[1]Multi-Field'!$E$108=[1]Lists!BF547,'[1]Multi-Field'!$F$108="Drained"),BI547,IF(AND('[1]Multi-Field'!$E$108=[1]Lists!BF547,'[1]Multi-Field'!$F$108="undrained"),BH547,""))</f>
        <v/>
      </c>
      <c r="FM547" s="409" t="str">
        <f>IF(AND('[1]Multi-Field'!$E$109=[1]Lists!BF547,'[1]Multi-Field'!$F$109="Drained"),BI547,IF(AND('[1]Multi-Field'!$E$109=[1]Lists!BF547,'[1]Multi-Field'!$F$109="undrained"),BH547,""))</f>
        <v/>
      </c>
      <c r="FN547" s="409" t="str">
        <f>IF(AND('[1]Multi-Field'!$E$110=[1]Lists!BF547,'[1]Multi-Field'!$F$110="Drained"),BI547,IF(AND('[1]Multi-Field'!$E$110=[1]Lists!BF547,'[1]Multi-Field'!$F$110="undrained"),BH547,""))</f>
        <v/>
      </c>
      <c r="FO547" s="409" t="str">
        <f>IF(AND('[1]Multi-Field'!$E$111=[1]Lists!BF547,'[1]Multi-Field'!$F$111="Drained"),BI547,IF(AND('[1]Multi-Field'!$E$111=[1]Lists!BF547,'[1]Multi-Field'!$F$111="undrained"),BH547,""))</f>
        <v/>
      </c>
      <c r="FP547" s="409" t="str">
        <f>IF(AND('[1]Multi-Field'!$E$112=[1]Lists!BF547,'[1]Multi-Field'!$F$112="Drained"),BI547,IF(AND('[1]Multi-Field'!$E$112=[1]Lists!BF547,'[1]Multi-Field'!$F$112="undrained"),BH547,""))</f>
        <v/>
      </c>
      <c r="FQ547" s="409" t="str">
        <f>IF(AND('[1]Multi-Field'!$E$113=[1]Lists!BF547,'[1]Multi-Field'!$F$113="Drained"),BI547,IF(AND('[1]Multi-Field'!$E$113=[1]Lists!BF547,'[1]Multi-Field'!$F$113="undrained"),BH547,""))</f>
        <v/>
      </c>
      <c r="FR547" s="409" t="str">
        <f>IF(AND('[1]Multi-Field'!$E$114=[1]Lists!BF547,'[1]Multi-Field'!$F$114="Drained"),BI547,IF(AND('[1]Multi-Field'!$E$114=[1]Lists!BF547,'[1]Multi-Field'!$F$114="undrained"),BH547,""))</f>
        <v/>
      </c>
      <c r="FS547" s="409" t="str">
        <f>IF(AND('[1]Multi-Field'!$E$115=[1]Lists!BF547,'[1]Multi-Field'!$F$115="Drained"),BI547,IF(AND('[1]Multi-Field'!$E$115=[1]Lists!BF547,'[1]Multi-Field'!$F$115="undrained"),BH547,""))</f>
        <v/>
      </c>
      <c r="FT547" s="409" t="str">
        <f>IF(AND('[1]Multi-Field'!$E$116=[1]Lists!BF547,'[1]Multi-Field'!$F$116="Drained"),BI547,IF(AND('[1]Multi-Field'!$E$116=[1]Lists!BF547,'[1]Multi-Field'!$F$116="undrained"),BH547,""))</f>
        <v/>
      </c>
      <c r="FU547" s="409" t="str">
        <f>IF(AND('[1]Multi-Field'!$E$117=[1]Lists!BF547,'[1]Multi-Field'!$F$117="Drained"),BI547,IF(AND('[1]Multi-Field'!$E$117=[1]Lists!BF547,'[1]Multi-Field'!$F$117="undrained"),BH547,""))</f>
        <v/>
      </c>
      <c r="FV547" s="409" t="str">
        <f>IF(AND('[1]Multi-Field'!$E$118=[1]Lists!BF547,'[1]Multi-Field'!$F$118="Drained"),BI547,IF(AND('[1]Multi-Field'!$E$118=[1]Lists!BF547,'[1]Multi-Field'!$F$118="undrained"),BH547,""))</f>
        <v/>
      </c>
      <c r="FW547" s="409" t="str">
        <f>IF(AND('[1]Multi-Field'!$E$119=[1]Lists!BF547,'[1]Multi-Field'!$F$119="Drained"),BI547,IF(AND('[1]Multi-Field'!$E$119=[1]Lists!BF547,'[1]Multi-Field'!$F$119="undrained"),BH547,""))</f>
        <v/>
      </c>
      <c r="FX547" s="409" t="str">
        <f>IF(AND('[1]Multi-Field'!$E$120=[1]Lists!BF547,'[1]Multi-Field'!$F$120="Drained"),BI547,IF(AND('[1]Multi-Field'!$E$120=[1]Lists!BF547,'[1]Multi-Field'!$F$120="undrained"),BH547,""))</f>
        <v/>
      </c>
    </row>
    <row r="548" spans="1:180" ht="13.5" customHeight="1">
      <c r="A548" s="7" t="s">
        <v>634</v>
      </c>
      <c r="B548" s="7"/>
      <c r="C548" s="7"/>
      <c r="D548" s="8">
        <v>60</v>
      </c>
      <c r="E548" s="8">
        <f t="shared" si="74"/>
        <v>62</v>
      </c>
      <c r="F548" s="8">
        <f t="shared" si="75"/>
        <v>63</v>
      </c>
      <c r="G548" s="8">
        <v>65</v>
      </c>
      <c r="H548" s="8">
        <v>65</v>
      </c>
      <c r="I548" s="8">
        <f t="shared" si="78"/>
        <v>68</v>
      </c>
      <c r="J548" s="8">
        <f t="shared" si="79"/>
        <v>72</v>
      </c>
      <c r="K548" s="8">
        <v>75</v>
      </c>
      <c r="L548" s="8">
        <v>105</v>
      </c>
      <c r="M548" s="8">
        <f t="shared" si="76"/>
        <v>108</v>
      </c>
      <c r="N548" s="8">
        <f t="shared" si="77"/>
        <v>112</v>
      </c>
      <c r="O548" s="8">
        <v>115</v>
      </c>
      <c r="P548" s="391"/>
      <c r="Q548" s="84"/>
      <c r="R548" s="395"/>
      <c r="S548" s="395" t="str">
        <f t="shared" si="80"/>
        <v/>
      </c>
      <c r="T548" s="395"/>
      <c r="U548" s="396"/>
      <c r="BF548" s="411" t="s">
        <v>1711</v>
      </c>
      <c r="BG548" s="412">
        <v>3</v>
      </c>
      <c r="BH548" s="412">
        <v>3.5</v>
      </c>
      <c r="BI548" s="412">
        <v>4.5</v>
      </c>
      <c r="BJ548" s="409" t="e">
        <f>IF(AND('[1]Single Field'!#REF!=[1]Lists!BF548,'[1]Single Field'!#REF!="Drained"),"x",IF(AND('[1]Single Field'!#REF!=[1]Lists!BF548,'[1]Single Field'!#REF!="Undrained"),O,""))</f>
        <v>#REF!</v>
      </c>
      <c r="BK548" s="409" t="str">
        <f>IF(AND('[1]Multi-Field'!$E$3=[1]Lists!BF548,'[1]Multi-Field'!$F$3="Drained"),BI548,IF(AND('[1]Multi-Field'!$E$3=BF548,'[1]Multi-Field'!$F$3="undrained"),BH548,""))</f>
        <v/>
      </c>
      <c r="BL548" s="409" t="str">
        <f>IF(AND('[1]Multi-Field'!$E$4=BF548,'[1]Multi-Field'!$F$4="Drained"),BI548,IF(AND('[1]Multi-Field'!$E$4=BF548,'[1]Multi-Field'!$F$4="undrained"),BH548,""))</f>
        <v/>
      </c>
      <c r="BM548" s="409" t="str">
        <f>IF(AND('[1]Multi-Field'!$E$5=BF548,'[1]Multi-Field'!$F$5="Drained"),BI548,IF(AND('[1]Multi-Field'!$E$5=BF548,'[1]Multi-Field'!$F$5="undrained"),BH548,""))</f>
        <v/>
      </c>
      <c r="BN548" s="409" t="str">
        <f>IF(AND('[1]Multi-Field'!$E$6=BF548,'[1]Multi-Field'!$F$6="Drained"),BI548,IF(AND('[1]Multi-Field'!$E$6=BF548,'[1]Multi-Field'!$F$6="undrained"),BH548,""))</f>
        <v/>
      </c>
      <c r="BO548" s="409" t="str">
        <f>IF(AND('[1]Multi-Field'!$E$7=BF548,'[1]Multi-Field'!$F$7="Drained"),BI548,IF(AND('[1]Multi-Field'!$E$7=BF548,'[1]Multi-Field'!$F$7="undrained"),BH548,""))</f>
        <v/>
      </c>
      <c r="BP548" s="409" t="str">
        <f>IF(AND('[1]Multi-Field'!$E$8=BF548,'[1]Multi-Field'!$F$8="Drained"),BI548,IF(AND('[1]Multi-Field'!$E$8=BF548,'[1]Multi-Field'!$F$8="undrained"),BH548,""))</f>
        <v/>
      </c>
      <c r="BQ548" s="409" t="str">
        <f>IF(AND('[1]Multi-Field'!$E$9=BF548,'[1]Multi-Field'!$F$9="Drained"),BI548,IF(AND('[1]Multi-Field'!$E$9=BF548,'[1]Multi-Field'!$F$9="undrained"),BH548,""))</f>
        <v/>
      </c>
      <c r="BR548" s="409" t="str">
        <f>IF(AND('[1]Multi-Field'!$E$10=BF548,'[1]Multi-Field'!$F$10="Drained"),BI548,IF(AND('[1]Multi-Field'!$E$10=BF548,'[1]Multi-Field'!$F$10="undrained"),BH548,""))</f>
        <v/>
      </c>
      <c r="BS548" s="409" t="str">
        <f>IF(AND('[1]Multi-Field'!$E$11=BF548,'[1]Multi-Field'!$F$11="Drained"),BI548,IF(AND('[1]Multi-Field'!$E$11=BF548,'[1]Multi-Field'!$F$11="undrained"),BH548,""))</f>
        <v/>
      </c>
      <c r="BT548" s="409" t="str">
        <f>IF(AND('[1]Multi-Field'!$E$12=BF548,'[1]Multi-Field'!$F$12="Drained"),BI548,IF(AND('[1]Multi-Field'!$E$12=BF548,'[1]Multi-Field'!$F$12="undrained"),BH548,""))</f>
        <v/>
      </c>
      <c r="BU548" s="409" t="str">
        <f>IF(AND('[1]Multi-Field'!$E$13=BF548,'[1]Multi-Field'!$F$13="Drained"),BI548,IF(AND('[1]Multi-Field'!$E$3=BF548,'[1]Multi-Field'!$F$13="undrained"),BH548,""))</f>
        <v/>
      </c>
      <c r="BV548" s="409" t="str">
        <f>IF(AND('[1]Multi-Field'!$E$14=BF548,'[1]Multi-Field'!$F$14="Drained"),BI548,IF(AND('[1]Multi-Field'!$E$14=BF548,'[1]Multi-Field'!$F$14="undrained"),BH548,""))</f>
        <v/>
      </c>
      <c r="BW548" s="409" t="str">
        <f>IF(AND('[1]Multi-Field'!$E$15=BF548,'[1]Multi-Field'!$F$15="Drained"),BI548,IF(AND('[1]Multi-Field'!$E$15=BF548,'[1]Multi-Field'!$F$15="undrained"),BH548,""))</f>
        <v/>
      </c>
      <c r="BX548" s="409" t="str">
        <f>IF(AND('[1]Multi-Field'!$E$16=[1]Lists!BF548,'[1]Multi-Field'!$F$16="Drained"),BI548,IF(AND('[1]Multi-Field'!$E$16=[1]Lists!BF548,'[1]Multi-Field'!$F$16="undrained"),BH548,""))</f>
        <v/>
      </c>
      <c r="BY548" s="409" t="str">
        <f>IF(AND('[1]Multi-Field'!$E$17=[1]Lists!BF548,'[1]Multi-Field'!$F$17="Drained"),BI548,IF(AND('[1]Multi-Field'!$E$17=[1]Lists!BF548,'[1]Multi-Field'!$F$17="undrained"),BH548,""))</f>
        <v/>
      </c>
      <c r="BZ548" s="409" t="str">
        <f>IF(AND('[1]Multi-Field'!$E$18=[1]Lists!BF548,'[1]Multi-Field'!$F$18="Drained"),BI548,IF(AND('[1]Multi-Field'!$E$18=[1]Lists!BF548,'[1]Multi-Field'!$F$18="undrained"),BH548,""))</f>
        <v/>
      </c>
      <c r="CA548" s="409" t="str">
        <f>IF(AND('[1]Multi-Field'!$E$19=[1]Lists!BF548,'[1]Multi-Field'!$F$19="Drained"),BI548,IF(AND('[1]Multi-Field'!$E$19=[1]Lists!BF548,'[1]Multi-Field'!$F$19="undrained"),BH548,""))</f>
        <v/>
      </c>
      <c r="CB548" s="409" t="str">
        <f>IF(AND('[1]Multi-Field'!$E$20=[1]Lists!BF548,'[1]Multi-Field'!$F$20="Drained"),BI548,IF(AND('[1]Multi-Field'!$E$20=[1]Lists!BF548,'[1]Multi-Field'!$F$20="undrained"),BH548,""))</f>
        <v/>
      </c>
      <c r="CC548" s="409" t="str">
        <f>IF(AND('[1]Multi-Field'!$E$21=[1]Lists!BF548,'[1]Multi-Field'!$F$21="Drained"),BI548,IF(AND('[1]Multi-Field'!$E$21=[1]Lists!BF548,'[1]Multi-Field'!$F$21="undrained"),BH548,""))</f>
        <v/>
      </c>
      <c r="CD548" s="409" t="str">
        <f>IF(AND('[1]Multi-Field'!$E$22=[1]Lists!BF548,'[1]Multi-Field'!$F$22="Drained"),BI548,IF(AND('[1]Multi-Field'!$E$22=[1]Lists!BF548,'[1]Multi-Field'!$F$22="undrained"),BH548,""))</f>
        <v/>
      </c>
      <c r="CE548" s="409" t="str">
        <f>IF(AND('[1]Multi-Field'!$E$23=[1]Lists!BF548,'[1]Multi-Field'!$F$23="Drained"),BI548,IF(AND('[1]Multi-Field'!$E$23=[1]Lists!BF548,'[1]Multi-Field'!$F$23="undrained"),BH548,""))</f>
        <v/>
      </c>
      <c r="CF548" s="409" t="str">
        <f>IF(AND('[1]Multi-Field'!$E$24=[1]Lists!BF548,'[1]Multi-Field'!$F$24="Drained"),BI548,IF(AND('[1]Multi-Field'!$E$24=[1]Lists!BF548,'[1]Multi-Field'!$F$24="undrained"),BH548,""))</f>
        <v/>
      </c>
      <c r="CG548" s="409" t="str">
        <f>IF(AND('[1]Multi-Field'!$E$25=[1]Lists!BF548,'[1]Multi-Field'!$F$25="Drained"),BI548,IF(AND('[1]Multi-Field'!$E$25=[1]Lists!BF548,'[1]Multi-Field'!$F$25="undrained"),BH548,""))</f>
        <v/>
      </c>
      <c r="CH548" s="409" t="str">
        <f>IF(AND('[1]Multi-Field'!$E$26=[1]Lists!BF548,'[1]Multi-Field'!$F$26="Drained"),BI548,IF(AND('[1]Multi-Field'!$E$26=[1]Lists!BF548,'[1]Multi-Field'!$F$26="undrained"),BH548,""))</f>
        <v/>
      </c>
      <c r="CI548" s="409" t="str">
        <f>IF(AND('[1]Multi-Field'!$E$27=[1]Lists!BF548,'[1]Multi-Field'!$F$27="Drained"),BI548,IF(AND('[1]Multi-Field'!$E$27=[1]Lists!BF548,'[1]Multi-Field'!$F$27="undrained"),BH548,""))</f>
        <v/>
      </c>
      <c r="CJ548" s="409" t="str">
        <f>IF(AND('[1]Multi-Field'!$E$28=[1]Lists!BF548,'[1]Multi-Field'!$F$28="Drained"),BI548,IF(AND('[1]Multi-Field'!$E$28=[1]Lists!BF548,'[1]Multi-Field'!$F$28="undrained"),BH548,""))</f>
        <v/>
      </c>
      <c r="CK548" s="409" t="str">
        <f>IF(AND('[1]Multi-Field'!$E$29=[1]Lists!BF548,'[1]Multi-Field'!$F$29="Drained"),BI548,IF(AND('[1]Multi-Field'!$E$29=[1]Lists!BF548,'[1]Multi-Field'!$F$29="undrained"),BH548,""))</f>
        <v/>
      </c>
      <c r="CL548" s="409" t="str">
        <f>IF(AND('[1]Multi-Field'!$E$30=[1]Lists!BF548,'[1]Multi-Field'!$F$30="Drained"),BI548,IF(AND('[1]Multi-Field'!$E$30=[1]Lists!BF548,'[1]Multi-Field'!$F$30="undrained"),BH548,""))</f>
        <v/>
      </c>
      <c r="CM548" s="409" t="str">
        <f>IF(AND('[1]Multi-Field'!$E$31=[1]Lists!BF548,'[1]Multi-Field'!$F$31="Drained"),BI548,IF(AND('[1]Multi-Field'!$E$31=[1]Lists!BF548,'[1]Multi-Field'!$F$31="undrained"),BH548,""))</f>
        <v/>
      </c>
      <c r="CN548" s="409" t="str">
        <f>IF(AND('[1]Multi-Field'!$E$32=[1]Lists!BF548,'[1]Multi-Field'!$F$32="Drained"),BI548,IF(AND('[1]Multi-Field'!$E$32=[1]Lists!BF548,'[1]Multi-Field'!$F$32="undrained"),BH548,""))</f>
        <v/>
      </c>
      <c r="CO548" s="409" t="str">
        <f>IF(AND('[1]Multi-Field'!$E$33=[1]Lists!BF548,'[1]Multi-Field'!$F$33="Drained"),BI548,IF(AND('[1]Multi-Field'!$E$33=[1]Lists!BF548,'[1]Multi-Field'!$F$33="undrained"),BH548,""))</f>
        <v/>
      </c>
      <c r="CP548" s="409" t="str">
        <f>IF(AND('[1]Multi-Field'!$E$34=[1]Lists!BF548,'[1]Multi-Field'!$F$34="Drained"),BI548,IF(AND('[1]Multi-Field'!$E$34=[1]Lists!BF548,'[1]Multi-Field'!$F$34="undrained"),BH548,""))</f>
        <v/>
      </c>
      <c r="CQ548" s="409" t="str">
        <f>IF(AND('[1]Multi-Field'!$E$35=[1]Lists!BF548,'[1]Multi-Field'!$F$35="Drained"),BI548,IF(AND('[1]Multi-Field'!$E$35=[1]Lists!BF548,'[1]Multi-Field'!$F$35="undrained"),BH548,""))</f>
        <v/>
      </c>
      <c r="CR548" s="409" t="str">
        <f>IF(AND('[1]Multi-Field'!$E$36=[1]Lists!BF548,'[1]Multi-Field'!$F$36="Drained"),BI548,IF(AND('[1]Multi-Field'!$E$36=[1]Lists!BF548,'[1]Multi-Field'!$F$36="undrained"),BH548,""))</f>
        <v/>
      </c>
      <c r="CS548" s="409" t="str">
        <f>IF(AND('[1]Multi-Field'!$E$37=[1]Lists!BF548,'[1]Multi-Field'!$F$37="Drained"),BI548,IF(AND('[1]Multi-Field'!$E$37=[1]Lists!BF548,'[1]Multi-Field'!$F$37="undrained"),BH548,""))</f>
        <v/>
      </c>
      <c r="CT548" s="409" t="str">
        <f>IF(AND('[1]Multi-Field'!$E$38=[1]Lists!BF548,'[1]Multi-Field'!$F$38="Drained"),BI548,IF(AND('[1]Multi-Field'!$E$38=[1]Lists!BF548,'[1]Multi-Field'!$F$38="undrained"),BH548,""))</f>
        <v/>
      </c>
      <c r="CU548" s="409" t="str">
        <f>IF(AND('[1]Multi-Field'!$E$39=[1]Lists!BF548,'[1]Multi-Field'!$F$39="Drained"),BI548,IF(AND('[1]Multi-Field'!$E$39=[1]Lists!BF548,'[1]Multi-Field'!$F$39="undrained"),BH548,""))</f>
        <v/>
      </c>
      <c r="CV548" s="409" t="str">
        <f>IF(AND('[1]Multi-Field'!$E$40=[1]Lists!BF548,'[1]Multi-Field'!$F$40="Drained"),BI548,IF(AND('[1]Multi-Field'!$E$40=[1]Lists!BF548,'[1]Multi-Field'!$F$40="undrained"),BH548,""))</f>
        <v/>
      </c>
      <c r="CW548" s="409" t="str">
        <f>IF(AND('[1]Multi-Field'!$E$41=[1]Lists!BF548,'[1]Multi-Field'!$F$40="Drained"),BI548,IF(AND('[1]Multi-Field'!$E$40=[1]Lists!BF548,'[1]Multi-Field'!$F$40="undrained"),BH548,""))</f>
        <v/>
      </c>
      <c r="CX548" s="409" t="str">
        <f>IF(AND('[1]Multi-Field'!$E$42=[1]Lists!BF548,'[1]Multi-Field'!$F$42="Drained"),BI548,IF(AND('[1]Multi-Field'!$E$42=[1]Lists!BF548,'[1]Multi-Field'!$F$42="undrained"),BH548,""))</f>
        <v/>
      </c>
      <c r="CY548" s="409" t="str">
        <f>IF(AND('[1]Multi-Field'!$E$43=[1]Lists!BF548,'[1]Multi-Field'!$F$43="Drained"),BI548,IF(AND('[1]Multi-Field'!$E$43=[1]Lists!BF548,'[1]Multi-Field'!$F$43="undrained"),BH548,""))</f>
        <v/>
      </c>
      <c r="CZ548" s="409" t="str">
        <f>IF(AND('[1]Multi-Field'!$E$44=[1]Lists!BF548,'[1]Multi-Field'!$F$44="Drained"),BI548,IF(AND('[1]Multi-Field'!$E$44=[1]Lists!BF548,'[1]Multi-Field'!$F$44="undrained"),BH548,""))</f>
        <v/>
      </c>
      <c r="DA548" s="409" t="str">
        <f>IF(AND('[1]Multi-Field'!$E$45=[1]Lists!BF548,'[1]Multi-Field'!$F$45="Drained"),BI548,IF(AND('[1]Multi-Field'!$E$45=[1]Lists!BF548,'[1]Multi-Field'!$F$45="undrained"),BH548,""))</f>
        <v/>
      </c>
      <c r="DB548" s="409" t="str">
        <f>IF(AND('[1]Multi-Field'!$E$46=[1]Lists!BF548,'[1]Multi-Field'!$F$46="Drained"),BI548,IF(AND('[1]Multi-Field'!$E$46=[1]Lists!BF548,'[1]Multi-Field'!$F$46="undrained"),BH548,""))</f>
        <v/>
      </c>
      <c r="DC548" s="409" t="str">
        <f>IF(AND('[1]Multi-Field'!$E$47=[1]Lists!BF548,'[1]Multi-Field'!$F$47="Drained"),BI548,IF(AND('[1]Multi-Field'!$E$47=[1]Lists!BF548,'[1]Multi-Field'!$F$47="undrained"),BH548,""))</f>
        <v/>
      </c>
      <c r="DD548" s="409" t="str">
        <f>IF(AND('[1]Multi-Field'!$E$48=[1]Lists!BF548,'[1]Multi-Field'!$F$48="Drained"),BI548,IF(AND('[1]Multi-Field'!$E$48=[1]Lists!BF548,'[1]Multi-Field'!$F$48="undrained"),BH548,""))</f>
        <v/>
      </c>
      <c r="DE548" s="409" t="str">
        <f>IF(AND('[1]Multi-Field'!$E$49=[1]Lists!BF548,'[1]Multi-Field'!$F$49="Drained"),BI548,IF(AND('[1]Multi-Field'!$E$49=[1]Lists!BF548,'[1]Multi-Field'!$F$9="undrained"),BH548,""))</f>
        <v/>
      </c>
      <c r="DF548" s="409" t="str">
        <f>IF(AND('[1]Multi-Field'!$E$50=[1]Lists!BF548,'[1]Multi-Field'!$F$50="Drained"),BI548,IF(AND('[1]Multi-Field'!$E$50=[1]Lists!BF548,'[1]Multi-Field'!$F$50="undrained"),BH548,""))</f>
        <v/>
      </c>
      <c r="DG548" s="409" t="str">
        <f>IF(AND('[1]Multi-Field'!$E$51=[1]Lists!BF548,'[1]Multi-Field'!$F$51="Drained"),BI548,IF(AND('[1]Multi-Field'!$E$51=[1]Lists!BF548,'[1]Multi-Field'!$F$51="undrained"),BH548,""))</f>
        <v/>
      </c>
      <c r="DH548" s="409" t="str">
        <f>IF(AND('[1]Multi-Field'!$E$52=[1]Lists!BF548,'[1]Multi-Field'!$F$52="Drained"),BI548,IF(AND('[1]Multi-Field'!$E$52=[1]Lists!BF548,'[1]Multi-Field'!$F$52="undrained"),BH548,""))</f>
        <v/>
      </c>
      <c r="DI548" s="409" t="str">
        <f>IF(AND('[1]Multi-Field'!$E$53=[1]Lists!BF548,'[1]Multi-Field'!$F$53="Drained"),BI548,IF(AND('[1]Multi-Field'!$E$53=[1]Lists!BF548,'[1]Multi-Field'!$F$53="undrained"),BH548,""))</f>
        <v/>
      </c>
      <c r="DJ548" s="409" t="str">
        <f>IF(AND('[1]Multi-Field'!$E$54=[1]Lists!BF548,'[1]Multi-Field'!$F$54="Drained"),BI548,IF(AND('[1]Multi-Field'!$E$54=[1]Lists!BF548,'[1]Multi-Field'!$F$54="undrained"),BH548,""))</f>
        <v/>
      </c>
      <c r="DK548" s="409" t="str">
        <f>IF(AND('[1]Multi-Field'!$E$55=[1]Lists!BF548,'[1]Multi-Field'!$F$55="Drained"),BI548,IF(AND('[1]Multi-Field'!$E$55=[1]Lists!BF548,'[1]Multi-Field'!$F$55="undrained"),BH548,""))</f>
        <v/>
      </c>
      <c r="DL548" s="409" t="str">
        <f>IF(AND('[1]Multi-Field'!$E$56=[1]Lists!BF548,'[1]Multi-Field'!$F$56="Drained"),BI548,IF(AND('[1]Multi-Field'!$E$56=[1]Lists!BF548,'[1]Multi-Field'!$F$56="undrained"),BH548,""))</f>
        <v/>
      </c>
      <c r="DM548" s="409" t="str">
        <f>IF(AND('[1]Multi-Field'!$E$57=[1]Lists!BF548,'[1]Multi-Field'!$F$57="Drained"),BI548,IF(AND('[1]Multi-Field'!$E$57=[1]Lists!BF548,'[1]Multi-Field'!$F$57="undrained"),BH548,""))</f>
        <v/>
      </c>
      <c r="DN548" s="409" t="str">
        <f>IF(AND('[1]Multi-Field'!$E$58=[1]Lists!BF548,'[1]Multi-Field'!$F$58="Drained"),BI548,IF(AND('[1]Multi-Field'!$E$58=[1]Lists!BF548,'[1]Multi-Field'!$F$58="undrained"),BH548,""))</f>
        <v/>
      </c>
      <c r="DO548" s="409" t="str">
        <f>IF(AND('[1]Multi-Field'!$E$59=[1]Lists!BF548,'[1]Multi-Field'!$F$59="Drained"),BI548,IF(AND('[1]Multi-Field'!$E$59=[1]Lists!BF548,'[1]Multi-Field'!$F$59="undrained"),BH548,""))</f>
        <v/>
      </c>
      <c r="DP548" s="409" t="str">
        <f>IF(AND('[1]Multi-Field'!$E$60=[1]Lists!BF548,'[1]Multi-Field'!$F$60="Drained"),BI548,IF(AND('[1]Multi-Field'!$E$60=[1]Lists!BF548,'[1]Multi-Field'!$F$60="undrained"),BH548,""))</f>
        <v/>
      </c>
      <c r="DQ548" s="409" t="str">
        <f>IF(AND('[1]Multi-Field'!$E$61=[1]Lists!BF548,'[1]Multi-Field'!$F$61="Drained"),BI548,IF(AND('[1]Multi-Field'!$E$61=[1]Lists!BF548,'[1]Multi-Field'!$F$61="undrained"),BH548,""))</f>
        <v/>
      </c>
      <c r="DR548" s="409" t="str">
        <f>IF(AND('[1]Multi-Field'!$E$62=[1]Lists!BF548,'[1]Multi-Field'!$F$62="Drained"),BI548,IF(AND('[1]Multi-Field'!$E$62=[1]Lists!BF548,'[1]Multi-Field'!$F$62="undrained"),BH548,""))</f>
        <v/>
      </c>
      <c r="DS548" s="409" t="str">
        <f>IF(AND('[1]Multi-Field'!$E$63=[1]Lists!BF548,'[1]Multi-Field'!$F$63="Drained"),BI548,IF(AND('[1]Multi-Field'!$E$63=[1]Lists!BF548,'[1]Multi-Field'!$F$63="undrained"),BH548,""))</f>
        <v/>
      </c>
      <c r="DT548" s="409" t="str">
        <f>IF(AND('[1]Multi-Field'!$E$64=[1]Lists!BF548,'[1]Multi-Field'!$F$64="Drained"),BI548,IF(AND('[1]Multi-Field'!$E$64=[1]Lists!BF548,'[1]Multi-Field'!$F$64="undrained"),BH548,""))</f>
        <v/>
      </c>
      <c r="DU548" s="409" t="str">
        <f>IF(AND('[1]Multi-Field'!$E$65=[1]Lists!BF548,'[1]Multi-Field'!$F$65="Drained"),BI548,IF(AND('[1]Multi-Field'!$E$65=[1]Lists!BF548,'[1]Multi-Field'!$F$65="undrained"),BH548,""))</f>
        <v/>
      </c>
      <c r="DV548" s="409" t="str">
        <f>IF(AND('[1]Multi-Field'!$E$66=[1]Lists!BF548,'[1]Multi-Field'!$F$66="Drained"),BI548,IF(AND('[1]Multi-Field'!$E$66=[1]Lists!BF548,'[1]Multi-Field'!$F$66="undrained"),BH548,""))</f>
        <v/>
      </c>
      <c r="DW548" s="409" t="str">
        <f>IF(AND('[1]Multi-Field'!$E$67=[1]Lists!BF548,'[1]Multi-Field'!$F$67="Drained"),BI548,IF(AND('[1]Multi-Field'!$E$67=[1]Lists!BF548,'[1]Multi-Field'!$F$67="undrained"),BH548,""))</f>
        <v/>
      </c>
      <c r="DX548" s="409" t="str">
        <f>IF(AND('[1]Multi-Field'!$E$68=[1]Lists!BF548,'[1]Multi-Field'!$F$68="Drained"),BI548,IF(AND('[1]Multi-Field'!$E$68=[1]Lists!BF548,'[1]Multi-Field'!$F$68="undrained"),BH548,""))</f>
        <v/>
      </c>
      <c r="DY548" s="409" t="str">
        <f>IF(AND('[1]Multi-Field'!$E$69=[1]Lists!BF548,'[1]Multi-Field'!$F$69="Drained"),BI548,IF(AND('[1]Multi-Field'!$E$69=[1]Lists!BF548,'[1]Multi-Field'!$F$69="undrained"),BH548,""))</f>
        <v/>
      </c>
      <c r="DZ548" s="409" t="str">
        <f>IF(AND('[1]Multi-Field'!$E$70=[1]Lists!BF548,'[1]Multi-Field'!$F$70="Drained"),BI548,IF(AND('[1]Multi-Field'!$E$70=[1]Lists!BF548,'[1]Multi-Field'!$F$70="undrained"),BH548,""))</f>
        <v/>
      </c>
      <c r="EA548" s="409" t="str">
        <f>IF(AND('[1]Multi-Field'!$E$71=[1]Lists!BF548,'[1]Multi-Field'!$F$71="Drained"),BI548,IF(AND('[1]Multi-Field'!$E$71=[1]Lists!BF548,'[1]Multi-Field'!$F$71="undrained"),BH548,""))</f>
        <v/>
      </c>
      <c r="EB548" s="409" t="str">
        <f>IF(AND('[1]Multi-Field'!$E$72=[1]Lists!BF548,'[1]Multi-Field'!$F$72="Drained"),BI548,IF(AND('[1]Multi-Field'!$E$72=[1]Lists!BF548,'[1]Multi-Field'!$F$72="undrained"),BH548,""))</f>
        <v/>
      </c>
      <c r="EC548" s="409" t="str">
        <f>IF(AND('[1]Multi-Field'!$E$73=[1]Lists!BF548,'[1]Multi-Field'!$F$73="Drained"),BI548,IF(AND('[1]Multi-Field'!$E$73=[1]Lists!BF548,'[1]Multi-Field'!$F$73="undrained"),BH548,""))</f>
        <v/>
      </c>
      <c r="ED548" s="409" t="str">
        <f>IF(AND('[1]Multi-Field'!$E$74=[1]Lists!BF548,'[1]Multi-Field'!$F$74="Drained"),BI548,IF(AND('[1]Multi-Field'!$E$74=[1]Lists!BF548,'[1]Multi-Field'!$F$74="undrained"),BH548,""))</f>
        <v/>
      </c>
      <c r="EE548" s="409" t="str">
        <f>IF(AND('[1]Multi-Field'!$E$75=[1]Lists!BF548,'[1]Multi-Field'!$F$75="Drained"),BI548,IF(AND('[1]Multi-Field'!$E$75=[1]Lists!BF548,'[1]Multi-Field'!$F$75="undrained"),BH548,""))</f>
        <v/>
      </c>
      <c r="EF548" s="409" t="str">
        <f>IF(AND('[1]Multi-Field'!$E$76=[1]Lists!BF548,'[1]Multi-Field'!$F$76="Drained"),BI548,IF(AND('[1]Multi-Field'!$E$76=[1]Lists!BF548,'[1]Multi-Field'!$F$6="undrained"),BH548,""))</f>
        <v/>
      </c>
      <c r="EG548" s="409" t="str">
        <f>IF(AND('[1]Multi-Field'!$E$77=[1]Lists!BF548,'[1]Multi-Field'!$F$77="Drained"),BI548,IF(AND('[1]Multi-Field'!$E$77=[1]Lists!BF548,'[1]Multi-Field'!$F$77="undrained"),BH548,""))</f>
        <v/>
      </c>
      <c r="EH548" s="409" t="str">
        <f>IF(AND('[1]Multi-Field'!$E$78=[1]Lists!BF548,'[1]Multi-Field'!$F$78="Drained"),BI548,IF(AND('[1]Multi-Field'!$E$78=[1]Lists!BF548,'[1]Multi-Field'!$F$78="undrained"),BH548,""))</f>
        <v/>
      </c>
      <c r="EI548" s="409" t="str">
        <f>IF(AND('[1]Multi-Field'!$E$79=[1]Lists!BF548,'[1]Multi-Field'!$F$79="Drained"),BI548,IF(AND('[1]Multi-Field'!$E$79=[1]Lists!BF548,'[1]Multi-Field'!$F$79="undrained"),BH548,""))</f>
        <v/>
      </c>
      <c r="EJ548" s="409" t="str">
        <f>IF(AND('[1]Multi-Field'!$E$80=[1]Lists!BF548,'[1]Multi-Field'!$F$80="Drained"),BI548,IF(AND('[1]Multi-Field'!$E$80=[1]Lists!BF548,'[1]Multi-Field'!$F$80="undrained"),BH548,""))</f>
        <v/>
      </c>
      <c r="EK548" s="409" t="str">
        <f>IF(AND('[1]Multi-Field'!$E$81=[1]Lists!BF548,'[1]Multi-Field'!$F$81="Drained"),BI548,IF(AND('[1]Multi-Field'!$E$81=[1]Lists!BF548,'[1]Multi-Field'!$F$81="undrained"),BH548,""))</f>
        <v/>
      </c>
      <c r="EL548" s="409" t="str">
        <f>IF(AND('[1]Multi-Field'!$E$82=[1]Lists!BF548,'[1]Multi-Field'!$F$82="Drained"),BI548,IF(AND('[1]Multi-Field'!$E$82=[1]Lists!BF548,'[1]Multi-Field'!$F$82="undrained"),BH548,""))</f>
        <v/>
      </c>
      <c r="EM548" s="409" t="str">
        <f>IF(AND('[1]Multi-Field'!$E$83=[1]Lists!BF548,'[1]Multi-Field'!$F$83="Drained"),BI548,IF(AND('[1]Multi-Field'!$E$83=[1]Lists!BF548,'[1]Multi-Field'!$F$83="undrained"),BH548,""))</f>
        <v/>
      </c>
      <c r="EN548" s="409" t="str">
        <f>IF(AND('[1]Multi-Field'!$E$84=[1]Lists!BF548,'[1]Multi-Field'!$F$84="Drained"),BI548,IF(AND('[1]Multi-Field'!$E$84=[1]Lists!BF548,'[1]Multi-Field'!$F$84="undrained"),BH548,""))</f>
        <v/>
      </c>
      <c r="EO548" s="409" t="str">
        <f>IF(AND('[1]Multi-Field'!$E$85=[1]Lists!BF548,'[1]Multi-Field'!$F$85="Drained"),BI548,IF(AND('[1]Multi-Field'!$E$85=[1]Lists!BF548,'[1]Multi-Field'!$F$85="undrained"),BH548,""))</f>
        <v/>
      </c>
      <c r="EP548" s="409" t="str">
        <f>IF(AND('[1]Multi-Field'!$E$86=[1]Lists!BF548,'[1]Multi-Field'!$F$86="Drained"),BI548,IF(AND('[1]Multi-Field'!$E$86=[1]Lists!BF548,'[1]Multi-Field'!$F$86="undrained"),BH548,""))</f>
        <v/>
      </c>
      <c r="EQ548" s="409" t="str">
        <f>IF(AND('[1]Multi-Field'!$E$87=[1]Lists!BF548,'[1]Multi-Field'!$F$87="Drained"),BI548,IF(AND('[1]Multi-Field'!$E$87=[1]Lists!BF548,'[1]Multi-Field'!$F$87="undrained"),BH548,""))</f>
        <v/>
      </c>
      <c r="ER548" s="409" t="str">
        <f>IF(AND('[1]Multi-Field'!$E$88=[1]Lists!BF548,'[1]Multi-Field'!$F$88="Drained"),BI548,IF(AND('[1]Multi-Field'!$E$88=[1]Lists!BF548,'[1]Multi-Field'!$F$88="undrained"),BH548,""))</f>
        <v/>
      </c>
      <c r="ES548" s="409" t="str">
        <f>IF(AND('[1]Multi-Field'!$E$89=[1]Lists!BF548,'[1]Multi-Field'!$F$89="Drained"),BI548,IF(AND('[1]Multi-Field'!$E$89=[1]Lists!BF548,'[1]Multi-Field'!$F$89="undrained"),BH548,""))</f>
        <v/>
      </c>
      <c r="ET548" s="409" t="str">
        <f>IF(AND('[1]Multi-Field'!$E$90=[1]Lists!BF548,'[1]Multi-Field'!$F$90="Drained"),BI548,IF(AND('[1]Multi-Field'!$E$90=[1]Lists!BF548,'[1]Multi-Field'!$F$90="undrained"),BH548,""))</f>
        <v/>
      </c>
      <c r="EU548" s="409" t="str">
        <f>IF(AND('[1]Multi-Field'!$E$91=[1]Lists!BF548,'[1]Multi-Field'!$F$91="Drained"),BI548,IF(AND('[1]Multi-Field'!$E$91=[1]Lists!BF548,'[1]Multi-Field'!$F$91="undrained"),BH548,""))</f>
        <v/>
      </c>
      <c r="EV548" s="409" t="str">
        <f>IF(AND('[1]Multi-Field'!$E$92=[1]Lists!BF548,'[1]Multi-Field'!$F$92="Drained"),BI548,IF(AND('[1]Multi-Field'!$E$92=[1]Lists!BF548,'[1]Multi-Field'!$F$92="undrained"),BH548,""))</f>
        <v/>
      </c>
      <c r="EW548" s="409" t="str">
        <f>IF(AND('[1]Multi-Field'!$E$93=[1]Lists!BF548,'[1]Multi-Field'!$F$93="Drained"),BI548,IF(AND('[1]Multi-Field'!$E$93=[1]Lists!BF548,'[1]Multi-Field'!$F$93="undrained"),BH548,""))</f>
        <v/>
      </c>
      <c r="EX548" s="409" t="str">
        <f>IF(AND('[1]Multi-Field'!$E$94=[1]Lists!BF548,'[1]Multi-Field'!$F$94="Drained"),BI548,IF(AND('[1]Multi-Field'!$E$94=[1]Lists!BF548,'[1]Multi-Field'!$F$94="undrained"),BH548,""))</f>
        <v/>
      </c>
      <c r="EY548" s="409" t="str">
        <f>IF(AND('[1]Multi-Field'!$E$95=[1]Lists!BF548,'[1]Multi-Field'!$F$95="Drained"),BI548,IF(AND('[1]Multi-Field'!$E$95=[1]Lists!BF548,'[1]Multi-Field'!$F$95="undrained"),BH548,""))</f>
        <v/>
      </c>
      <c r="EZ548" s="409" t="str">
        <f>IF(AND('[1]Multi-Field'!$E$96=[1]Lists!BF548,'[1]Multi-Field'!$F$96="Drained"),BI548,IF(AND('[1]Multi-Field'!$E$96=[1]Lists!BF548,'[1]Multi-Field'!$F$96="undrained"),BH548,""))</f>
        <v/>
      </c>
      <c r="FA548" s="409" t="str">
        <f>IF(AND('[1]Multi-Field'!$E$97=[1]Lists!BF548,'[1]Multi-Field'!$F$97="Drained"),BI548,IF(AND('[1]Multi-Field'!$E$97=[1]Lists!BF548,'[1]Multi-Field'!$F$97="undrained"),BH548,""))</f>
        <v/>
      </c>
      <c r="FB548" s="409" t="str">
        <f>IF(AND('[1]Multi-Field'!$E$98=[1]Lists!BF548,'[1]Multi-Field'!$F$98="Drained"),BI548,IF(AND('[1]Multi-Field'!$E$98=[1]Lists!BF548,'[1]Multi-Field'!$F$98="undrained"),BH548,""))</f>
        <v/>
      </c>
      <c r="FC548" s="409" t="str">
        <f>IF(AND('[1]Multi-Field'!$E$99=[1]Lists!BF548,'[1]Multi-Field'!$F$99="Drained"),BI548,IF(AND('[1]Multi-Field'!$E$99=[1]Lists!BF548,'[1]Multi-Field'!$F$99="undrained"),BH548,""))</f>
        <v/>
      </c>
      <c r="FD548" s="409" t="str">
        <f>IF(AND('[1]Multi-Field'!$E$100=[1]Lists!BF548,'[1]Multi-Field'!$F$100="Drained"),BI548,IF(AND('[1]Multi-Field'!$E$100=[1]Lists!BF548,'[1]Multi-Field'!$F$100="undrained"),BH548,""))</f>
        <v/>
      </c>
      <c r="FE548" s="409" t="str">
        <f>IF(AND('[1]Multi-Field'!$E$101=[1]Lists!BF548,'[1]Multi-Field'!$F$101="Drained"),BI548,IF(AND('[1]Multi-Field'!$E$101=[1]Lists!BF548,'[1]Multi-Field'!$F$101="undrained"),BH548,""))</f>
        <v/>
      </c>
      <c r="FF548" s="409" t="str">
        <f>IF(AND('[1]Multi-Field'!$E$102=[1]Lists!BF548,'[1]Multi-Field'!$F$102="Drained"),BI548,IF(AND('[1]Multi-Field'!$E$102=[1]Lists!BF548,'[1]Multi-Field'!$F$102="undrained"),BH548,""))</f>
        <v/>
      </c>
      <c r="FG548" s="409" t="str">
        <f>IF(AND('[1]Multi-Field'!$E$103=[1]Lists!BF548,'[1]Multi-Field'!$F$103="Drained"),BI548,IF(AND('[1]Multi-Field'!$E$103=[1]Lists!BF548,'[1]Multi-Field'!$F$103="undrained"),BH548,""))</f>
        <v/>
      </c>
      <c r="FH548" s="409" t="str">
        <f>IF(AND('[1]Multi-Field'!$E$104=[1]Lists!BF548,'[1]Multi-Field'!$F$104="Drained"),BI548,IF(AND('[1]Multi-Field'!$E$104=[1]Lists!BF548,'[1]Multi-Field'!$F$104="undrained"),BH548,""))</f>
        <v/>
      </c>
      <c r="FI548" s="409" t="str">
        <f>IF(AND('[1]Multi-Field'!$E$105=[1]Lists!BF548,'[1]Multi-Field'!$F$105="Drained"),BI548,IF(AND('[1]Multi-Field'!$E$105=[1]Lists!BF548,'[1]Multi-Field'!$F$105="undrained"),BH548,""))</f>
        <v/>
      </c>
      <c r="FJ548" s="409" t="str">
        <f>IF(AND('[1]Multi-Field'!$E$106=[1]Lists!BF548,'[1]Multi-Field'!$F$106="Drained"),BI548,IF(AND('[1]Multi-Field'!$E$106=[1]Lists!BF548,'[1]Multi-Field'!$F$106="undrained"),BH548,""))</f>
        <v/>
      </c>
      <c r="FK548" s="409" t="str">
        <f>IF(AND('[1]Multi-Field'!$E$107=[1]Lists!BF548,'[1]Multi-Field'!$F$107="Drained"),BI548,IF(AND('[1]Multi-Field'!$E$107=[1]Lists!BF548,'[1]Multi-Field'!$F$107="undrained"),BH548,""))</f>
        <v/>
      </c>
      <c r="FL548" s="409" t="str">
        <f>IF(AND('[1]Multi-Field'!$E$108=[1]Lists!BF548,'[1]Multi-Field'!$F$108="Drained"),BI548,IF(AND('[1]Multi-Field'!$E$108=[1]Lists!BF548,'[1]Multi-Field'!$F$108="undrained"),BH548,""))</f>
        <v/>
      </c>
      <c r="FM548" s="409" t="str">
        <f>IF(AND('[1]Multi-Field'!$E$109=[1]Lists!BF548,'[1]Multi-Field'!$F$109="Drained"),BI548,IF(AND('[1]Multi-Field'!$E$109=[1]Lists!BF548,'[1]Multi-Field'!$F$109="undrained"),BH548,""))</f>
        <v/>
      </c>
      <c r="FN548" s="409" t="str">
        <f>IF(AND('[1]Multi-Field'!$E$110=[1]Lists!BF548,'[1]Multi-Field'!$F$110="Drained"),BI548,IF(AND('[1]Multi-Field'!$E$110=[1]Lists!BF548,'[1]Multi-Field'!$F$110="undrained"),BH548,""))</f>
        <v/>
      </c>
      <c r="FO548" s="409" t="str">
        <f>IF(AND('[1]Multi-Field'!$E$111=[1]Lists!BF548,'[1]Multi-Field'!$F$111="Drained"),BI548,IF(AND('[1]Multi-Field'!$E$111=[1]Lists!BF548,'[1]Multi-Field'!$F$111="undrained"),BH548,""))</f>
        <v/>
      </c>
      <c r="FP548" s="409" t="str">
        <f>IF(AND('[1]Multi-Field'!$E$112=[1]Lists!BF548,'[1]Multi-Field'!$F$112="Drained"),BI548,IF(AND('[1]Multi-Field'!$E$112=[1]Lists!BF548,'[1]Multi-Field'!$F$112="undrained"),BH548,""))</f>
        <v/>
      </c>
      <c r="FQ548" s="409" t="str">
        <f>IF(AND('[1]Multi-Field'!$E$113=[1]Lists!BF548,'[1]Multi-Field'!$F$113="Drained"),BI548,IF(AND('[1]Multi-Field'!$E$113=[1]Lists!BF548,'[1]Multi-Field'!$F$113="undrained"),BH548,""))</f>
        <v/>
      </c>
      <c r="FR548" s="409" t="str">
        <f>IF(AND('[1]Multi-Field'!$E$114=[1]Lists!BF548,'[1]Multi-Field'!$F$114="Drained"),BI548,IF(AND('[1]Multi-Field'!$E$114=[1]Lists!BF548,'[1]Multi-Field'!$F$114="undrained"),BH548,""))</f>
        <v/>
      </c>
      <c r="FS548" s="409" t="str">
        <f>IF(AND('[1]Multi-Field'!$E$115=[1]Lists!BF548,'[1]Multi-Field'!$F$115="Drained"),BI548,IF(AND('[1]Multi-Field'!$E$115=[1]Lists!BF548,'[1]Multi-Field'!$F$115="undrained"),BH548,""))</f>
        <v/>
      </c>
      <c r="FT548" s="409" t="str">
        <f>IF(AND('[1]Multi-Field'!$E$116=[1]Lists!BF548,'[1]Multi-Field'!$F$116="Drained"),BI548,IF(AND('[1]Multi-Field'!$E$116=[1]Lists!BF548,'[1]Multi-Field'!$F$116="undrained"),BH548,""))</f>
        <v/>
      </c>
      <c r="FU548" s="409" t="str">
        <f>IF(AND('[1]Multi-Field'!$E$117=[1]Lists!BF548,'[1]Multi-Field'!$F$117="Drained"),BI548,IF(AND('[1]Multi-Field'!$E$117=[1]Lists!BF548,'[1]Multi-Field'!$F$117="undrained"),BH548,""))</f>
        <v/>
      </c>
      <c r="FV548" s="409" t="str">
        <f>IF(AND('[1]Multi-Field'!$E$118=[1]Lists!BF548,'[1]Multi-Field'!$F$118="Drained"),BI548,IF(AND('[1]Multi-Field'!$E$118=[1]Lists!BF548,'[1]Multi-Field'!$F$118="undrained"),BH548,""))</f>
        <v/>
      </c>
      <c r="FW548" s="409" t="str">
        <f>IF(AND('[1]Multi-Field'!$E$119=[1]Lists!BF548,'[1]Multi-Field'!$F$119="Drained"),BI548,IF(AND('[1]Multi-Field'!$E$119=[1]Lists!BF548,'[1]Multi-Field'!$F$119="undrained"),BH548,""))</f>
        <v/>
      </c>
      <c r="FX548" s="409" t="str">
        <f>IF(AND('[1]Multi-Field'!$E$120=[1]Lists!BF548,'[1]Multi-Field'!$F$120="Drained"),BI548,IF(AND('[1]Multi-Field'!$E$120=[1]Lists!BF548,'[1]Multi-Field'!$F$120="undrained"),BH548,""))</f>
        <v/>
      </c>
    </row>
    <row r="549" spans="1:180" ht="13.5" customHeight="1" thickBot="1">
      <c r="A549" s="7" t="s">
        <v>635</v>
      </c>
      <c r="B549" s="7"/>
      <c r="C549" s="7"/>
      <c r="D549" s="8">
        <v>50</v>
      </c>
      <c r="E549" s="8">
        <f t="shared" si="74"/>
        <v>53</v>
      </c>
      <c r="F549" s="8">
        <f t="shared" si="75"/>
        <v>57</v>
      </c>
      <c r="G549" s="8">
        <v>60</v>
      </c>
      <c r="H549" s="8">
        <v>65</v>
      </c>
      <c r="I549" s="8">
        <f t="shared" si="78"/>
        <v>70</v>
      </c>
      <c r="J549" s="8">
        <f t="shared" si="79"/>
        <v>75</v>
      </c>
      <c r="K549" s="8">
        <v>80</v>
      </c>
      <c r="L549" s="8">
        <v>65</v>
      </c>
      <c r="M549" s="8">
        <f t="shared" si="76"/>
        <v>85</v>
      </c>
      <c r="N549" s="8">
        <f t="shared" si="77"/>
        <v>105</v>
      </c>
      <c r="O549" s="8">
        <v>125</v>
      </c>
      <c r="P549" s="391"/>
      <c r="Q549" s="85"/>
      <c r="R549" s="397"/>
      <c r="S549" s="395" t="str">
        <f t="shared" si="80"/>
        <v/>
      </c>
      <c r="T549" s="397"/>
      <c r="U549" s="398"/>
      <c r="BF549" s="411" t="s">
        <v>1712</v>
      </c>
      <c r="BG549" s="412">
        <v>3</v>
      </c>
      <c r="BH549" s="412">
        <v>2</v>
      </c>
      <c r="BI549" s="412">
        <v>4</v>
      </c>
      <c r="BJ549" s="409" t="e">
        <f>IF(AND('[1]Single Field'!#REF!=[1]Lists!BF549,'[1]Single Field'!#REF!="Drained"),"x",IF(AND('[1]Single Field'!#REF!=[1]Lists!BF549,'[1]Single Field'!#REF!="Undrained"),O,""))</f>
        <v>#REF!</v>
      </c>
      <c r="BK549" s="409" t="str">
        <f>IF(AND('[1]Multi-Field'!$E$3=[1]Lists!BF549,'[1]Multi-Field'!$F$3="Drained"),BI549,IF(AND('[1]Multi-Field'!$E$3=BF549,'[1]Multi-Field'!$F$3="undrained"),BH549,""))</f>
        <v/>
      </c>
      <c r="BL549" s="409" t="str">
        <f>IF(AND('[1]Multi-Field'!$E$4=BF549,'[1]Multi-Field'!$F$4="Drained"),BI549,IF(AND('[1]Multi-Field'!$E$4=BF549,'[1]Multi-Field'!$F$4="undrained"),BH549,""))</f>
        <v/>
      </c>
      <c r="BM549" s="409" t="str">
        <f>IF(AND('[1]Multi-Field'!$E$5=BF549,'[1]Multi-Field'!$F$5="Drained"),BI549,IF(AND('[1]Multi-Field'!$E$5=BF549,'[1]Multi-Field'!$F$5="undrained"),BH549,""))</f>
        <v/>
      </c>
      <c r="BN549" s="409" t="str">
        <f>IF(AND('[1]Multi-Field'!$E$6=BF549,'[1]Multi-Field'!$F$6="Drained"),BI549,IF(AND('[1]Multi-Field'!$E$6=BF549,'[1]Multi-Field'!$F$6="undrained"),BH549,""))</f>
        <v/>
      </c>
      <c r="BO549" s="409" t="str">
        <f>IF(AND('[1]Multi-Field'!$E$7=BF549,'[1]Multi-Field'!$F$7="Drained"),BI549,IF(AND('[1]Multi-Field'!$E$7=BF549,'[1]Multi-Field'!$F$7="undrained"),BH549,""))</f>
        <v/>
      </c>
      <c r="BP549" s="409" t="str">
        <f>IF(AND('[1]Multi-Field'!$E$8=BF549,'[1]Multi-Field'!$F$8="Drained"),BI549,IF(AND('[1]Multi-Field'!$E$8=BF549,'[1]Multi-Field'!$F$8="undrained"),BH549,""))</f>
        <v/>
      </c>
      <c r="BQ549" s="409" t="str">
        <f>IF(AND('[1]Multi-Field'!$E$9=BF549,'[1]Multi-Field'!$F$9="Drained"),BI549,IF(AND('[1]Multi-Field'!$E$9=BF549,'[1]Multi-Field'!$F$9="undrained"),BH549,""))</f>
        <v/>
      </c>
      <c r="BR549" s="409" t="str">
        <f>IF(AND('[1]Multi-Field'!$E$10=BF549,'[1]Multi-Field'!$F$10="Drained"),BI549,IF(AND('[1]Multi-Field'!$E$10=BF549,'[1]Multi-Field'!$F$10="undrained"),BH549,""))</f>
        <v/>
      </c>
      <c r="BS549" s="409" t="str">
        <f>IF(AND('[1]Multi-Field'!$E$11=BF549,'[1]Multi-Field'!$F$11="Drained"),BI549,IF(AND('[1]Multi-Field'!$E$11=BF549,'[1]Multi-Field'!$F$11="undrained"),BH549,""))</f>
        <v/>
      </c>
      <c r="BT549" s="409" t="str">
        <f>IF(AND('[1]Multi-Field'!$E$12=BF549,'[1]Multi-Field'!$F$12="Drained"),BI549,IF(AND('[1]Multi-Field'!$E$12=BF549,'[1]Multi-Field'!$F$12="undrained"),BH549,""))</f>
        <v/>
      </c>
      <c r="BU549" s="409" t="str">
        <f>IF(AND('[1]Multi-Field'!$E$13=BF549,'[1]Multi-Field'!$F$13="Drained"),BI549,IF(AND('[1]Multi-Field'!$E$3=BF549,'[1]Multi-Field'!$F$13="undrained"),BH549,""))</f>
        <v/>
      </c>
      <c r="BV549" s="409" t="str">
        <f>IF(AND('[1]Multi-Field'!$E$14=BF549,'[1]Multi-Field'!$F$14="Drained"),BI549,IF(AND('[1]Multi-Field'!$E$14=BF549,'[1]Multi-Field'!$F$14="undrained"),BH549,""))</f>
        <v/>
      </c>
      <c r="BW549" s="409" t="str">
        <f>IF(AND('[1]Multi-Field'!$E$15=BF549,'[1]Multi-Field'!$F$15="Drained"),BI549,IF(AND('[1]Multi-Field'!$E$15=BF549,'[1]Multi-Field'!$F$15="undrained"),BH549,""))</f>
        <v/>
      </c>
      <c r="BX549" s="409" t="str">
        <f>IF(AND('[1]Multi-Field'!$E$16=[1]Lists!BF549,'[1]Multi-Field'!$F$16="Drained"),BI549,IF(AND('[1]Multi-Field'!$E$16=[1]Lists!BF549,'[1]Multi-Field'!$F$16="undrained"),BH549,""))</f>
        <v/>
      </c>
      <c r="BY549" s="409" t="str">
        <f>IF(AND('[1]Multi-Field'!$E$17=[1]Lists!BF549,'[1]Multi-Field'!$F$17="Drained"),BI549,IF(AND('[1]Multi-Field'!$E$17=[1]Lists!BF549,'[1]Multi-Field'!$F$17="undrained"),BH549,""))</f>
        <v/>
      </c>
      <c r="BZ549" s="409" t="str">
        <f>IF(AND('[1]Multi-Field'!$E$18=[1]Lists!BF549,'[1]Multi-Field'!$F$18="Drained"),BI549,IF(AND('[1]Multi-Field'!$E$18=[1]Lists!BF549,'[1]Multi-Field'!$F$18="undrained"),BH549,""))</f>
        <v/>
      </c>
      <c r="CA549" s="409" t="str">
        <f>IF(AND('[1]Multi-Field'!$E$19=[1]Lists!BF549,'[1]Multi-Field'!$F$19="Drained"),BI549,IF(AND('[1]Multi-Field'!$E$19=[1]Lists!BF549,'[1]Multi-Field'!$F$19="undrained"),BH549,""))</f>
        <v/>
      </c>
      <c r="CB549" s="409" t="str">
        <f>IF(AND('[1]Multi-Field'!$E$20=[1]Lists!BF549,'[1]Multi-Field'!$F$20="Drained"),BI549,IF(AND('[1]Multi-Field'!$E$20=[1]Lists!BF549,'[1]Multi-Field'!$F$20="undrained"),BH549,""))</f>
        <v/>
      </c>
      <c r="CC549" s="409" t="str">
        <f>IF(AND('[1]Multi-Field'!$E$21=[1]Lists!BF549,'[1]Multi-Field'!$F$21="Drained"),BI549,IF(AND('[1]Multi-Field'!$E$21=[1]Lists!BF549,'[1]Multi-Field'!$F$21="undrained"),BH549,""))</f>
        <v/>
      </c>
      <c r="CD549" s="409" t="str">
        <f>IF(AND('[1]Multi-Field'!$E$22=[1]Lists!BF549,'[1]Multi-Field'!$F$22="Drained"),BI549,IF(AND('[1]Multi-Field'!$E$22=[1]Lists!BF549,'[1]Multi-Field'!$F$22="undrained"),BH549,""))</f>
        <v/>
      </c>
      <c r="CE549" s="409" t="str">
        <f>IF(AND('[1]Multi-Field'!$E$23=[1]Lists!BF549,'[1]Multi-Field'!$F$23="Drained"),BI549,IF(AND('[1]Multi-Field'!$E$23=[1]Lists!BF549,'[1]Multi-Field'!$F$23="undrained"),BH549,""))</f>
        <v/>
      </c>
      <c r="CF549" s="409" t="str">
        <f>IF(AND('[1]Multi-Field'!$E$24=[1]Lists!BF549,'[1]Multi-Field'!$F$24="Drained"),BI549,IF(AND('[1]Multi-Field'!$E$24=[1]Lists!BF549,'[1]Multi-Field'!$F$24="undrained"),BH549,""))</f>
        <v/>
      </c>
      <c r="CG549" s="409" t="str">
        <f>IF(AND('[1]Multi-Field'!$E$25=[1]Lists!BF549,'[1]Multi-Field'!$F$25="Drained"),BI549,IF(AND('[1]Multi-Field'!$E$25=[1]Lists!BF549,'[1]Multi-Field'!$F$25="undrained"),BH549,""))</f>
        <v/>
      </c>
      <c r="CH549" s="409" t="str">
        <f>IF(AND('[1]Multi-Field'!$E$26=[1]Lists!BF549,'[1]Multi-Field'!$F$26="Drained"),BI549,IF(AND('[1]Multi-Field'!$E$26=[1]Lists!BF549,'[1]Multi-Field'!$F$26="undrained"),BH549,""))</f>
        <v/>
      </c>
      <c r="CI549" s="409" t="str">
        <f>IF(AND('[1]Multi-Field'!$E$27=[1]Lists!BF549,'[1]Multi-Field'!$F$27="Drained"),BI549,IF(AND('[1]Multi-Field'!$E$27=[1]Lists!BF549,'[1]Multi-Field'!$F$27="undrained"),BH549,""))</f>
        <v/>
      </c>
      <c r="CJ549" s="409" t="str">
        <f>IF(AND('[1]Multi-Field'!$E$28=[1]Lists!BF549,'[1]Multi-Field'!$F$28="Drained"),BI549,IF(AND('[1]Multi-Field'!$E$28=[1]Lists!BF549,'[1]Multi-Field'!$F$28="undrained"),BH549,""))</f>
        <v/>
      </c>
      <c r="CK549" s="409" t="str">
        <f>IF(AND('[1]Multi-Field'!$E$29=[1]Lists!BF549,'[1]Multi-Field'!$F$29="Drained"),BI549,IF(AND('[1]Multi-Field'!$E$29=[1]Lists!BF549,'[1]Multi-Field'!$F$29="undrained"),BH549,""))</f>
        <v/>
      </c>
      <c r="CL549" s="409" t="str">
        <f>IF(AND('[1]Multi-Field'!$E$30=[1]Lists!BF549,'[1]Multi-Field'!$F$30="Drained"),BI549,IF(AND('[1]Multi-Field'!$E$30=[1]Lists!BF549,'[1]Multi-Field'!$F$30="undrained"),BH549,""))</f>
        <v/>
      </c>
      <c r="CM549" s="409" t="str">
        <f>IF(AND('[1]Multi-Field'!$E$31=[1]Lists!BF549,'[1]Multi-Field'!$F$31="Drained"),BI549,IF(AND('[1]Multi-Field'!$E$31=[1]Lists!BF549,'[1]Multi-Field'!$F$31="undrained"),BH549,""))</f>
        <v/>
      </c>
      <c r="CN549" s="409" t="str">
        <f>IF(AND('[1]Multi-Field'!$E$32=[1]Lists!BF549,'[1]Multi-Field'!$F$32="Drained"),BI549,IF(AND('[1]Multi-Field'!$E$32=[1]Lists!BF549,'[1]Multi-Field'!$F$32="undrained"),BH549,""))</f>
        <v/>
      </c>
      <c r="CO549" s="409" t="str">
        <f>IF(AND('[1]Multi-Field'!$E$33=[1]Lists!BF549,'[1]Multi-Field'!$F$33="Drained"),BI549,IF(AND('[1]Multi-Field'!$E$33=[1]Lists!BF549,'[1]Multi-Field'!$F$33="undrained"),BH549,""))</f>
        <v/>
      </c>
      <c r="CP549" s="409" t="str">
        <f>IF(AND('[1]Multi-Field'!$E$34=[1]Lists!BF549,'[1]Multi-Field'!$F$34="Drained"),BI549,IF(AND('[1]Multi-Field'!$E$34=[1]Lists!BF549,'[1]Multi-Field'!$F$34="undrained"),BH549,""))</f>
        <v/>
      </c>
      <c r="CQ549" s="409" t="str">
        <f>IF(AND('[1]Multi-Field'!$E$35=[1]Lists!BF549,'[1]Multi-Field'!$F$35="Drained"),BI549,IF(AND('[1]Multi-Field'!$E$35=[1]Lists!BF549,'[1]Multi-Field'!$F$35="undrained"),BH549,""))</f>
        <v/>
      </c>
      <c r="CR549" s="409" t="str">
        <f>IF(AND('[1]Multi-Field'!$E$36=[1]Lists!BF549,'[1]Multi-Field'!$F$36="Drained"),BI549,IF(AND('[1]Multi-Field'!$E$36=[1]Lists!BF549,'[1]Multi-Field'!$F$36="undrained"),BH549,""))</f>
        <v/>
      </c>
      <c r="CS549" s="409" t="str">
        <f>IF(AND('[1]Multi-Field'!$E$37=[1]Lists!BF549,'[1]Multi-Field'!$F$37="Drained"),BI549,IF(AND('[1]Multi-Field'!$E$37=[1]Lists!BF549,'[1]Multi-Field'!$F$37="undrained"),BH549,""))</f>
        <v/>
      </c>
      <c r="CT549" s="409" t="str">
        <f>IF(AND('[1]Multi-Field'!$E$38=[1]Lists!BF549,'[1]Multi-Field'!$F$38="Drained"),BI549,IF(AND('[1]Multi-Field'!$E$38=[1]Lists!BF549,'[1]Multi-Field'!$F$38="undrained"),BH549,""))</f>
        <v/>
      </c>
      <c r="CU549" s="409" t="str">
        <f>IF(AND('[1]Multi-Field'!$E$39=[1]Lists!BF549,'[1]Multi-Field'!$F$39="Drained"),BI549,IF(AND('[1]Multi-Field'!$E$39=[1]Lists!BF549,'[1]Multi-Field'!$F$39="undrained"),BH549,""))</f>
        <v/>
      </c>
      <c r="CV549" s="409" t="str">
        <f>IF(AND('[1]Multi-Field'!$E$40=[1]Lists!BF549,'[1]Multi-Field'!$F$40="Drained"),BI549,IF(AND('[1]Multi-Field'!$E$40=[1]Lists!BF549,'[1]Multi-Field'!$F$40="undrained"),BH549,""))</f>
        <v/>
      </c>
      <c r="CW549" s="409" t="str">
        <f>IF(AND('[1]Multi-Field'!$E$41=[1]Lists!BF549,'[1]Multi-Field'!$F$40="Drained"),BI549,IF(AND('[1]Multi-Field'!$E$40=[1]Lists!BF549,'[1]Multi-Field'!$F$40="undrained"),BH549,""))</f>
        <v/>
      </c>
      <c r="CX549" s="409" t="str">
        <f>IF(AND('[1]Multi-Field'!$E$42=[1]Lists!BF549,'[1]Multi-Field'!$F$42="Drained"),BI549,IF(AND('[1]Multi-Field'!$E$42=[1]Lists!BF549,'[1]Multi-Field'!$F$42="undrained"),BH549,""))</f>
        <v/>
      </c>
      <c r="CY549" s="409" t="str">
        <f>IF(AND('[1]Multi-Field'!$E$43=[1]Lists!BF549,'[1]Multi-Field'!$F$43="Drained"),BI549,IF(AND('[1]Multi-Field'!$E$43=[1]Lists!BF549,'[1]Multi-Field'!$F$43="undrained"),BH549,""))</f>
        <v/>
      </c>
      <c r="CZ549" s="409" t="str">
        <f>IF(AND('[1]Multi-Field'!$E$44=[1]Lists!BF549,'[1]Multi-Field'!$F$44="Drained"),BI549,IF(AND('[1]Multi-Field'!$E$44=[1]Lists!BF549,'[1]Multi-Field'!$F$44="undrained"),BH549,""))</f>
        <v/>
      </c>
      <c r="DA549" s="409" t="str">
        <f>IF(AND('[1]Multi-Field'!$E$45=[1]Lists!BF549,'[1]Multi-Field'!$F$45="Drained"),BI549,IF(AND('[1]Multi-Field'!$E$45=[1]Lists!BF549,'[1]Multi-Field'!$F$45="undrained"),BH549,""))</f>
        <v/>
      </c>
      <c r="DB549" s="409" t="str">
        <f>IF(AND('[1]Multi-Field'!$E$46=[1]Lists!BF549,'[1]Multi-Field'!$F$46="Drained"),BI549,IF(AND('[1]Multi-Field'!$E$46=[1]Lists!BF549,'[1]Multi-Field'!$F$46="undrained"),BH549,""))</f>
        <v/>
      </c>
      <c r="DC549" s="409" t="str">
        <f>IF(AND('[1]Multi-Field'!$E$47=[1]Lists!BF549,'[1]Multi-Field'!$F$47="Drained"),BI549,IF(AND('[1]Multi-Field'!$E$47=[1]Lists!BF549,'[1]Multi-Field'!$F$47="undrained"),BH549,""))</f>
        <v/>
      </c>
      <c r="DD549" s="409" t="str">
        <f>IF(AND('[1]Multi-Field'!$E$48=[1]Lists!BF549,'[1]Multi-Field'!$F$48="Drained"),BI549,IF(AND('[1]Multi-Field'!$E$48=[1]Lists!BF549,'[1]Multi-Field'!$F$48="undrained"),BH549,""))</f>
        <v/>
      </c>
      <c r="DE549" s="409" t="str">
        <f>IF(AND('[1]Multi-Field'!$E$49=[1]Lists!BF549,'[1]Multi-Field'!$F$49="Drained"),BI549,IF(AND('[1]Multi-Field'!$E$49=[1]Lists!BF549,'[1]Multi-Field'!$F$9="undrained"),BH549,""))</f>
        <v/>
      </c>
      <c r="DF549" s="409" t="str">
        <f>IF(AND('[1]Multi-Field'!$E$50=[1]Lists!BF549,'[1]Multi-Field'!$F$50="Drained"),BI549,IF(AND('[1]Multi-Field'!$E$50=[1]Lists!BF549,'[1]Multi-Field'!$F$50="undrained"),BH549,""))</f>
        <v/>
      </c>
      <c r="DG549" s="409" t="str">
        <f>IF(AND('[1]Multi-Field'!$E$51=[1]Lists!BF549,'[1]Multi-Field'!$F$51="Drained"),BI549,IF(AND('[1]Multi-Field'!$E$51=[1]Lists!BF549,'[1]Multi-Field'!$F$51="undrained"),BH549,""))</f>
        <v/>
      </c>
      <c r="DH549" s="409" t="str">
        <f>IF(AND('[1]Multi-Field'!$E$52=[1]Lists!BF549,'[1]Multi-Field'!$F$52="Drained"),BI549,IF(AND('[1]Multi-Field'!$E$52=[1]Lists!BF549,'[1]Multi-Field'!$F$52="undrained"),BH549,""))</f>
        <v/>
      </c>
      <c r="DI549" s="409" t="str">
        <f>IF(AND('[1]Multi-Field'!$E$53=[1]Lists!BF549,'[1]Multi-Field'!$F$53="Drained"),BI549,IF(AND('[1]Multi-Field'!$E$53=[1]Lists!BF549,'[1]Multi-Field'!$F$53="undrained"),BH549,""))</f>
        <v/>
      </c>
      <c r="DJ549" s="409" t="str">
        <f>IF(AND('[1]Multi-Field'!$E$54=[1]Lists!BF549,'[1]Multi-Field'!$F$54="Drained"),BI549,IF(AND('[1]Multi-Field'!$E$54=[1]Lists!BF549,'[1]Multi-Field'!$F$54="undrained"),BH549,""))</f>
        <v/>
      </c>
      <c r="DK549" s="409" t="str">
        <f>IF(AND('[1]Multi-Field'!$E$55=[1]Lists!BF549,'[1]Multi-Field'!$F$55="Drained"),BI549,IF(AND('[1]Multi-Field'!$E$55=[1]Lists!BF549,'[1]Multi-Field'!$F$55="undrained"),BH549,""))</f>
        <v/>
      </c>
      <c r="DL549" s="409" t="str">
        <f>IF(AND('[1]Multi-Field'!$E$56=[1]Lists!BF549,'[1]Multi-Field'!$F$56="Drained"),BI549,IF(AND('[1]Multi-Field'!$E$56=[1]Lists!BF549,'[1]Multi-Field'!$F$56="undrained"),BH549,""))</f>
        <v/>
      </c>
      <c r="DM549" s="409" t="str">
        <f>IF(AND('[1]Multi-Field'!$E$57=[1]Lists!BF549,'[1]Multi-Field'!$F$57="Drained"),BI549,IF(AND('[1]Multi-Field'!$E$57=[1]Lists!BF549,'[1]Multi-Field'!$F$57="undrained"),BH549,""))</f>
        <v/>
      </c>
      <c r="DN549" s="409" t="str">
        <f>IF(AND('[1]Multi-Field'!$E$58=[1]Lists!BF549,'[1]Multi-Field'!$F$58="Drained"),BI549,IF(AND('[1]Multi-Field'!$E$58=[1]Lists!BF549,'[1]Multi-Field'!$F$58="undrained"),BH549,""))</f>
        <v/>
      </c>
      <c r="DO549" s="409" t="str">
        <f>IF(AND('[1]Multi-Field'!$E$59=[1]Lists!BF549,'[1]Multi-Field'!$F$59="Drained"),BI549,IF(AND('[1]Multi-Field'!$E$59=[1]Lists!BF549,'[1]Multi-Field'!$F$59="undrained"),BH549,""))</f>
        <v/>
      </c>
      <c r="DP549" s="409" t="str">
        <f>IF(AND('[1]Multi-Field'!$E$60=[1]Lists!BF549,'[1]Multi-Field'!$F$60="Drained"),BI549,IF(AND('[1]Multi-Field'!$E$60=[1]Lists!BF549,'[1]Multi-Field'!$F$60="undrained"),BH549,""))</f>
        <v/>
      </c>
      <c r="DQ549" s="409" t="str">
        <f>IF(AND('[1]Multi-Field'!$E$61=[1]Lists!BF549,'[1]Multi-Field'!$F$61="Drained"),BI549,IF(AND('[1]Multi-Field'!$E$61=[1]Lists!BF549,'[1]Multi-Field'!$F$61="undrained"),BH549,""))</f>
        <v/>
      </c>
      <c r="DR549" s="409" t="str">
        <f>IF(AND('[1]Multi-Field'!$E$62=[1]Lists!BF549,'[1]Multi-Field'!$F$62="Drained"),BI549,IF(AND('[1]Multi-Field'!$E$62=[1]Lists!BF549,'[1]Multi-Field'!$F$62="undrained"),BH549,""))</f>
        <v/>
      </c>
      <c r="DS549" s="409" t="str">
        <f>IF(AND('[1]Multi-Field'!$E$63=[1]Lists!BF549,'[1]Multi-Field'!$F$63="Drained"),BI549,IF(AND('[1]Multi-Field'!$E$63=[1]Lists!BF549,'[1]Multi-Field'!$F$63="undrained"),BH549,""))</f>
        <v/>
      </c>
      <c r="DT549" s="409" t="str">
        <f>IF(AND('[1]Multi-Field'!$E$64=[1]Lists!BF549,'[1]Multi-Field'!$F$64="Drained"),BI549,IF(AND('[1]Multi-Field'!$E$64=[1]Lists!BF549,'[1]Multi-Field'!$F$64="undrained"),BH549,""))</f>
        <v/>
      </c>
      <c r="DU549" s="409" t="str">
        <f>IF(AND('[1]Multi-Field'!$E$65=[1]Lists!BF549,'[1]Multi-Field'!$F$65="Drained"),BI549,IF(AND('[1]Multi-Field'!$E$65=[1]Lists!BF549,'[1]Multi-Field'!$F$65="undrained"),BH549,""))</f>
        <v/>
      </c>
      <c r="DV549" s="409" t="str">
        <f>IF(AND('[1]Multi-Field'!$E$66=[1]Lists!BF549,'[1]Multi-Field'!$F$66="Drained"),BI549,IF(AND('[1]Multi-Field'!$E$66=[1]Lists!BF549,'[1]Multi-Field'!$F$66="undrained"),BH549,""))</f>
        <v/>
      </c>
      <c r="DW549" s="409" t="str">
        <f>IF(AND('[1]Multi-Field'!$E$67=[1]Lists!BF549,'[1]Multi-Field'!$F$67="Drained"),BI549,IF(AND('[1]Multi-Field'!$E$67=[1]Lists!BF549,'[1]Multi-Field'!$F$67="undrained"),BH549,""))</f>
        <v/>
      </c>
      <c r="DX549" s="409" t="str">
        <f>IF(AND('[1]Multi-Field'!$E$68=[1]Lists!BF549,'[1]Multi-Field'!$F$68="Drained"),BI549,IF(AND('[1]Multi-Field'!$E$68=[1]Lists!BF549,'[1]Multi-Field'!$F$68="undrained"),BH549,""))</f>
        <v/>
      </c>
      <c r="DY549" s="409" t="str">
        <f>IF(AND('[1]Multi-Field'!$E$69=[1]Lists!BF549,'[1]Multi-Field'!$F$69="Drained"),BI549,IF(AND('[1]Multi-Field'!$E$69=[1]Lists!BF549,'[1]Multi-Field'!$F$69="undrained"),BH549,""))</f>
        <v/>
      </c>
      <c r="DZ549" s="409" t="str">
        <f>IF(AND('[1]Multi-Field'!$E$70=[1]Lists!BF549,'[1]Multi-Field'!$F$70="Drained"),BI549,IF(AND('[1]Multi-Field'!$E$70=[1]Lists!BF549,'[1]Multi-Field'!$F$70="undrained"),BH549,""))</f>
        <v/>
      </c>
      <c r="EA549" s="409" t="str">
        <f>IF(AND('[1]Multi-Field'!$E$71=[1]Lists!BF549,'[1]Multi-Field'!$F$71="Drained"),BI549,IF(AND('[1]Multi-Field'!$E$71=[1]Lists!BF549,'[1]Multi-Field'!$F$71="undrained"),BH549,""))</f>
        <v/>
      </c>
      <c r="EB549" s="409" t="str">
        <f>IF(AND('[1]Multi-Field'!$E$72=[1]Lists!BF549,'[1]Multi-Field'!$F$72="Drained"),BI549,IF(AND('[1]Multi-Field'!$E$72=[1]Lists!BF549,'[1]Multi-Field'!$F$72="undrained"),BH549,""))</f>
        <v/>
      </c>
      <c r="EC549" s="409" t="str">
        <f>IF(AND('[1]Multi-Field'!$E$73=[1]Lists!BF549,'[1]Multi-Field'!$F$73="Drained"),BI549,IF(AND('[1]Multi-Field'!$E$73=[1]Lists!BF549,'[1]Multi-Field'!$F$73="undrained"),BH549,""))</f>
        <v/>
      </c>
      <c r="ED549" s="409" t="str">
        <f>IF(AND('[1]Multi-Field'!$E$74=[1]Lists!BF549,'[1]Multi-Field'!$F$74="Drained"),BI549,IF(AND('[1]Multi-Field'!$E$74=[1]Lists!BF549,'[1]Multi-Field'!$F$74="undrained"),BH549,""))</f>
        <v/>
      </c>
      <c r="EE549" s="409" t="str">
        <f>IF(AND('[1]Multi-Field'!$E$75=[1]Lists!BF549,'[1]Multi-Field'!$F$75="Drained"),BI549,IF(AND('[1]Multi-Field'!$E$75=[1]Lists!BF549,'[1]Multi-Field'!$F$75="undrained"),BH549,""))</f>
        <v/>
      </c>
      <c r="EF549" s="409" t="str">
        <f>IF(AND('[1]Multi-Field'!$E$76=[1]Lists!BF549,'[1]Multi-Field'!$F$76="Drained"),BI549,IF(AND('[1]Multi-Field'!$E$76=[1]Lists!BF549,'[1]Multi-Field'!$F$6="undrained"),BH549,""))</f>
        <v/>
      </c>
      <c r="EG549" s="409" t="str">
        <f>IF(AND('[1]Multi-Field'!$E$77=[1]Lists!BF549,'[1]Multi-Field'!$F$77="Drained"),BI549,IF(AND('[1]Multi-Field'!$E$77=[1]Lists!BF549,'[1]Multi-Field'!$F$77="undrained"),BH549,""))</f>
        <v/>
      </c>
      <c r="EH549" s="409" t="str">
        <f>IF(AND('[1]Multi-Field'!$E$78=[1]Lists!BF549,'[1]Multi-Field'!$F$78="Drained"),BI549,IF(AND('[1]Multi-Field'!$E$78=[1]Lists!BF549,'[1]Multi-Field'!$F$78="undrained"),BH549,""))</f>
        <v/>
      </c>
      <c r="EI549" s="409" t="str">
        <f>IF(AND('[1]Multi-Field'!$E$79=[1]Lists!BF549,'[1]Multi-Field'!$F$79="Drained"),BI549,IF(AND('[1]Multi-Field'!$E$79=[1]Lists!BF549,'[1]Multi-Field'!$F$79="undrained"),BH549,""))</f>
        <v/>
      </c>
      <c r="EJ549" s="409" t="str">
        <f>IF(AND('[1]Multi-Field'!$E$80=[1]Lists!BF549,'[1]Multi-Field'!$F$80="Drained"),BI549,IF(AND('[1]Multi-Field'!$E$80=[1]Lists!BF549,'[1]Multi-Field'!$F$80="undrained"),BH549,""))</f>
        <v/>
      </c>
      <c r="EK549" s="409" t="str">
        <f>IF(AND('[1]Multi-Field'!$E$81=[1]Lists!BF549,'[1]Multi-Field'!$F$81="Drained"),BI549,IF(AND('[1]Multi-Field'!$E$81=[1]Lists!BF549,'[1]Multi-Field'!$F$81="undrained"),BH549,""))</f>
        <v/>
      </c>
      <c r="EL549" s="409" t="str">
        <f>IF(AND('[1]Multi-Field'!$E$82=[1]Lists!BF549,'[1]Multi-Field'!$F$82="Drained"),BI549,IF(AND('[1]Multi-Field'!$E$82=[1]Lists!BF549,'[1]Multi-Field'!$F$82="undrained"),BH549,""))</f>
        <v/>
      </c>
      <c r="EM549" s="409" t="str">
        <f>IF(AND('[1]Multi-Field'!$E$83=[1]Lists!BF549,'[1]Multi-Field'!$F$83="Drained"),BI549,IF(AND('[1]Multi-Field'!$E$83=[1]Lists!BF549,'[1]Multi-Field'!$F$83="undrained"),BH549,""))</f>
        <v/>
      </c>
      <c r="EN549" s="409" t="str">
        <f>IF(AND('[1]Multi-Field'!$E$84=[1]Lists!BF549,'[1]Multi-Field'!$F$84="Drained"),BI549,IF(AND('[1]Multi-Field'!$E$84=[1]Lists!BF549,'[1]Multi-Field'!$F$84="undrained"),BH549,""))</f>
        <v/>
      </c>
      <c r="EO549" s="409" t="str">
        <f>IF(AND('[1]Multi-Field'!$E$85=[1]Lists!BF549,'[1]Multi-Field'!$F$85="Drained"),BI549,IF(AND('[1]Multi-Field'!$E$85=[1]Lists!BF549,'[1]Multi-Field'!$F$85="undrained"),BH549,""))</f>
        <v/>
      </c>
      <c r="EP549" s="409" t="str">
        <f>IF(AND('[1]Multi-Field'!$E$86=[1]Lists!BF549,'[1]Multi-Field'!$F$86="Drained"),BI549,IF(AND('[1]Multi-Field'!$E$86=[1]Lists!BF549,'[1]Multi-Field'!$F$86="undrained"),BH549,""))</f>
        <v/>
      </c>
      <c r="EQ549" s="409" t="str">
        <f>IF(AND('[1]Multi-Field'!$E$87=[1]Lists!BF549,'[1]Multi-Field'!$F$87="Drained"),BI549,IF(AND('[1]Multi-Field'!$E$87=[1]Lists!BF549,'[1]Multi-Field'!$F$87="undrained"),BH549,""))</f>
        <v/>
      </c>
      <c r="ER549" s="409" t="str">
        <f>IF(AND('[1]Multi-Field'!$E$88=[1]Lists!BF549,'[1]Multi-Field'!$F$88="Drained"),BI549,IF(AND('[1]Multi-Field'!$E$88=[1]Lists!BF549,'[1]Multi-Field'!$F$88="undrained"),BH549,""))</f>
        <v/>
      </c>
      <c r="ES549" s="409" t="str">
        <f>IF(AND('[1]Multi-Field'!$E$89=[1]Lists!BF549,'[1]Multi-Field'!$F$89="Drained"),BI549,IF(AND('[1]Multi-Field'!$E$89=[1]Lists!BF549,'[1]Multi-Field'!$F$89="undrained"),BH549,""))</f>
        <v/>
      </c>
      <c r="ET549" s="409" t="str">
        <f>IF(AND('[1]Multi-Field'!$E$90=[1]Lists!BF549,'[1]Multi-Field'!$F$90="Drained"),BI549,IF(AND('[1]Multi-Field'!$E$90=[1]Lists!BF549,'[1]Multi-Field'!$F$90="undrained"),BH549,""))</f>
        <v/>
      </c>
      <c r="EU549" s="409" t="str">
        <f>IF(AND('[1]Multi-Field'!$E$91=[1]Lists!BF549,'[1]Multi-Field'!$F$91="Drained"),BI549,IF(AND('[1]Multi-Field'!$E$91=[1]Lists!BF549,'[1]Multi-Field'!$F$91="undrained"),BH549,""))</f>
        <v/>
      </c>
      <c r="EV549" s="409" t="str">
        <f>IF(AND('[1]Multi-Field'!$E$92=[1]Lists!BF549,'[1]Multi-Field'!$F$92="Drained"),BI549,IF(AND('[1]Multi-Field'!$E$92=[1]Lists!BF549,'[1]Multi-Field'!$F$92="undrained"),BH549,""))</f>
        <v/>
      </c>
      <c r="EW549" s="409" t="str">
        <f>IF(AND('[1]Multi-Field'!$E$93=[1]Lists!BF549,'[1]Multi-Field'!$F$93="Drained"),BI549,IF(AND('[1]Multi-Field'!$E$93=[1]Lists!BF549,'[1]Multi-Field'!$F$93="undrained"),BH549,""))</f>
        <v/>
      </c>
      <c r="EX549" s="409" t="str">
        <f>IF(AND('[1]Multi-Field'!$E$94=[1]Lists!BF549,'[1]Multi-Field'!$F$94="Drained"),BI549,IF(AND('[1]Multi-Field'!$E$94=[1]Lists!BF549,'[1]Multi-Field'!$F$94="undrained"),BH549,""))</f>
        <v/>
      </c>
      <c r="EY549" s="409" t="str">
        <f>IF(AND('[1]Multi-Field'!$E$95=[1]Lists!BF549,'[1]Multi-Field'!$F$95="Drained"),BI549,IF(AND('[1]Multi-Field'!$E$95=[1]Lists!BF549,'[1]Multi-Field'!$F$95="undrained"),BH549,""))</f>
        <v/>
      </c>
      <c r="EZ549" s="409" t="str">
        <f>IF(AND('[1]Multi-Field'!$E$96=[1]Lists!BF549,'[1]Multi-Field'!$F$96="Drained"),BI549,IF(AND('[1]Multi-Field'!$E$96=[1]Lists!BF549,'[1]Multi-Field'!$F$96="undrained"),BH549,""))</f>
        <v/>
      </c>
      <c r="FA549" s="409" t="str">
        <f>IF(AND('[1]Multi-Field'!$E$97=[1]Lists!BF549,'[1]Multi-Field'!$F$97="Drained"),BI549,IF(AND('[1]Multi-Field'!$E$97=[1]Lists!BF549,'[1]Multi-Field'!$F$97="undrained"),BH549,""))</f>
        <v/>
      </c>
      <c r="FB549" s="409" t="str">
        <f>IF(AND('[1]Multi-Field'!$E$98=[1]Lists!BF549,'[1]Multi-Field'!$F$98="Drained"),BI549,IF(AND('[1]Multi-Field'!$E$98=[1]Lists!BF549,'[1]Multi-Field'!$F$98="undrained"),BH549,""))</f>
        <v/>
      </c>
      <c r="FC549" s="409" t="str">
        <f>IF(AND('[1]Multi-Field'!$E$99=[1]Lists!BF549,'[1]Multi-Field'!$F$99="Drained"),BI549,IF(AND('[1]Multi-Field'!$E$99=[1]Lists!BF549,'[1]Multi-Field'!$F$99="undrained"),BH549,""))</f>
        <v/>
      </c>
      <c r="FD549" s="409" t="str">
        <f>IF(AND('[1]Multi-Field'!$E$100=[1]Lists!BF549,'[1]Multi-Field'!$F$100="Drained"),BI549,IF(AND('[1]Multi-Field'!$E$100=[1]Lists!BF549,'[1]Multi-Field'!$F$100="undrained"),BH549,""))</f>
        <v/>
      </c>
      <c r="FE549" s="409" t="str">
        <f>IF(AND('[1]Multi-Field'!$E$101=[1]Lists!BF549,'[1]Multi-Field'!$F$101="Drained"),BI549,IF(AND('[1]Multi-Field'!$E$101=[1]Lists!BF549,'[1]Multi-Field'!$F$101="undrained"),BH549,""))</f>
        <v/>
      </c>
      <c r="FF549" s="409" t="str">
        <f>IF(AND('[1]Multi-Field'!$E$102=[1]Lists!BF549,'[1]Multi-Field'!$F$102="Drained"),BI549,IF(AND('[1]Multi-Field'!$E$102=[1]Lists!BF549,'[1]Multi-Field'!$F$102="undrained"),BH549,""))</f>
        <v/>
      </c>
      <c r="FG549" s="409" t="str">
        <f>IF(AND('[1]Multi-Field'!$E$103=[1]Lists!BF549,'[1]Multi-Field'!$F$103="Drained"),BI549,IF(AND('[1]Multi-Field'!$E$103=[1]Lists!BF549,'[1]Multi-Field'!$F$103="undrained"),BH549,""))</f>
        <v/>
      </c>
      <c r="FH549" s="409" t="str">
        <f>IF(AND('[1]Multi-Field'!$E$104=[1]Lists!BF549,'[1]Multi-Field'!$F$104="Drained"),BI549,IF(AND('[1]Multi-Field'!$E$104=[1]Lists!BF549,'[1]Multi-Field'!$F$104="undrained"),BH549,""))</f>
        <v/>
      </c>
      <c r="FI549" s="409" t="str">
        <f>IF(AND('[1]Multi-Field'!$E$105=[1]Lists!BF549,'[1]Multi-Field'!$F$105="Drained"),BI549,IF(AND('[1]Multi-Field'!$E$105=[1]Lists!BF549,'[1]Multi-Field'!$F$105="undrained"),BH549,""))</f>
        <v/>
      </c>
      <c r="FJ549" s="409" t="str">
        <f>IF(AND('[1]Multi-Field'!$E$106=[1]Lists!BF549,'[1]Multi-Field'!$F$106="Drained"),BI549,IF(AND('[1]Multi-Field'!$E$106=[1]Lists!BF549,'[1]Multi-Field'!$F$106="undrained"),BH549,""))</f>
        <v/>
      </c>
      <c r="FK549" s="409" t="str">
        <f>IF(AND('[1]Multi-Field'!$E$107=[1]Lists!BF549,'[1]Multi-Field'!$F$107="Drained"),BI549,IF(AND('[1]Multi-Field'!$E$107=[1]Lists!BF549,'[1]Multi-Field'!$F$107="undrained"),BH549,""))</f>
        <v/>
      </c>
      <c r="FL549" s="409" t="str">
        <f>IF(AND('[1]Multi-Field'!$E$108=[1]Lists!BF549,'[1]Multi-Field'!$F$108="Drained"),BI549,IF(AND('[1]Multi-Field'!$E$108=[1]Lists!BF549,'[1]Multi-Field'!$F$108="undrained"),BH549,""))</f>
        <v/>
      </c>
      <c r="FM549" s="409" t="str">
        <f>IF(AND('[1]Multi-Field'!$E$109=[1]Lists!BF549,'[1]Multi-Field'!$F$109="Drained"),BI549,IF(AND('[1]Multi-Field'!$E$109=[1]Lists!BF549,'[1]Multi-Field'!$F$109="undrained"),BH549,""))</f>
        <v/>
      </c>
      <c r="FN549" s="409" t="str">
        <f>IF(AND('[1]Multi-Field'!$E$110=[1]Lists!BF549,'[1]Multi-Field'!$F$110="Drained"),BI549,IF(AND('[1]Multi-Field'!$E$110=[1]Lists!BF549,'[1]Multi-Field'!$F$110="undrained"),BH549,""))</f>
        <v/>
      </c>
      <c r="FO549" s="409" t="str">
        <f>IF(AND('[1]Multi-Field'!$E$111=[1]Lists!BF549,'[1]Multi-Field'!$F$111="Drained"),BI549,IF(AND('[1]Multi-Field'!$E$111=[1]Lists!BF549,'[1]Multi-Field'!$F$111="undrained"),BH549,""))</f>
        <v/>
      </c>
      <c r="FP549" s="409" t="str">
        <f>IF(AND('[1]Multi-Field'!$E$112=[1]Lists!BF549,'[1]Multi-Field'!$F$112="Drained"),BI549,IF(AND('[1]Multi-Field'!$E$112=[1]Lists!BF549,'[1]Multi-Field'!$F$112="undrained"),BH549,""))</f>
        <v/>
      </c>
      <c r="FQ549" s="409" t="str">
        <f>IF(AND('[1]Multi-Field'!$E$113=[1]Lists!BF549,'[1]Multi-Field'!$F$113="Drained"),BI549,IF(AND('[1]Multi-Field'!$E$113=[1]Lists!BF549,'[1]Multi-Field'!$F$113="undrained"),BH549,""))</f>
        <v/>
      </c>
      <c r="FR549" s="409" t="str">
        <f>IF(AND('[1]Multi-Field'!$E$114=[1]Lists!BF549,'[1]Multi-Field'!$F$114="Drained"),BI549,IF(AND('[1]Multi-Field'!$E$114=[1]Lists!BF549,'[1]Multi-Field'!$F$114="undrained"),BH549,""))</f>
        <v/>
      </c>
      <c r="FS549" s="409" t="str">
        <f>IF(AND('[1]Multi-Field'!$E$115=[1]Lists!BF549,'[1]Multi-Field'!$F$115="Drained"),BI549,IF(AND('[1]Multi-Field'!$E$115=[1]Lists!BF549,'[1]Multi-Field'!$F$115="undrained"),BH549,""))</f>
        <v/>
      </c>
      <c r="FT549" s="409" t="str">
        <f>IF(AND('[1]Multi-Field'!$E$116=[1]Lists!BF549,'[1]Multi-Field'!$F$116="Drained"),BI549,IF(AND('[1]Multi-Field'!$E$116=[1]Lists!BF549,'[1]Multi-Field'!$F$116="undrained"),BH549,""))</f>
        <v/>
      </c>
      <c r="FU549" s="409" t="str">
        <f>IF(AND('[1]Multi-Field'!$E$117=[1]Lists!BF549,'[1]Multi-Field'!$F$117="Drained"),BI549,IF(AND('[1]Multi-Field'!$E$117=[1]Lists!BF549,'[1]Multi-Field'!$F$117="undrained"),BH549,""))</f>
        <v/>
      </c>
      <c r="FV549" s="409" t="str">
        <f>IF(AND('[1]Multi-Field'!$E$118=[1]Lists!BF549,'[1]Multi-Field'!$F$118="Drained"),BI549,IF(AND('[1]Multi-Field'!$E$118=[1]Lists!BF549,'[1]Multi-Field'!$F$118="undrained"),BH549,""))</f>
        <v/>
      </c>
      <c r="FW549" s="409" t="str">
        <f>IF(AND('[1]Multi-Field'!$E$119=[1]Lists!BF549,'[1]Multi-Field'!$F$119="Drained"),BI549,IF(AND('[1]Multi-Field'!$E$119=[1]Lists!BF549,'[1]Multi-Field'!$F$119="undrained"),BH549,""))</f>
        <v/>
      </c>
      <c r="FX549" s="409" t="str">
        <f>IF(AND('[1]Multi-Field'!$E$120=[1]Lists!BF549,'[1]Multi-Field'!$F$120="Drained"),BI549,IF(AND('[1]Multi-Field'!$E$120=[1]Lists!BF549,'[1]Multi-Field'!$F$120="undrained"),BH549,""))</f>
        <v/>
      </c>
    </row>
    <row r="550" spans="1:180" ht="13.5" customHeight="1" thickBot="1">
      <c r="A550" s="7" t="s">
        <v>636</v>
      </c>
      <c r="B550" s="7"/>
      <c r="C550" s="7"/>
      <c r="D550" s="8">
        <v>65</v>
      </c>
      <c r="E550" s="8">
        <f t="shared" si="74"/>
        <v>66</v>
      </c>
      <c r="F550" s="8">
        <f t="shared" si="75"/>
        <v>67</v>
      </c>
      <c r="G550" s="8">
        <v>68</v>
      </c>
      <c r="H550" s="8">
        <v>55</v>
      </c>
      <c r="I550" s="8">
        <f t="shared" si="78"/>
        <v>57</v>
      </c>
      <c r="J550" s="8">
        <f t="shared" si="79"/>
        <v>58</v>
      </c>
      <c r="K550" s="8">
        <v>60</v>
      </c>
      <c r="L550" s="8">
        <v>80</v>
      </c>
      <c r="M550" s="8">
        <f t="shared" si="76"/>
        <v>88</v>
      </c>
      <c r="N550" s="8">
        <f t="shared" si="77"/>
        <v>97</v>
      </c>
      <c r="O550" s="8">
        <v>105</v>
      </c>
      <c r="P550" s="391"/>
      <c r="Q550" s="83"/>
      <c r="R550" s="395"/>
      <c r="S550" s="395" t="str">
        <f t="shared" si="80"/>
        <v/>
      </c>
      <c r="T550" s="395"/>
      <c r="U550" s="396"/>
      <c r="BF550" s="414" t="s">
        <v>1713</v>
      </c>
      <c r="BG550" s="415">
        <v>4</v>
      </c>
      <c r="BH550" s="415">
        <v>3</v>
      </c>
      <c r="BI550" s="415">
        <v>4.5</v>
      </c>
      <c r="BJ550" s="409" t="e">
        <f>IF(AND('[1]Single Field'!#REF!=[1]Lists!BF550,'[1]Single Field'!#REF!="Drained"),"x",IF(AND('[1]Single Field'!#REF!=[1]Lists!BF550,'[1]Single Field'!#REF!="Undrained"),O,""))</f>
        <v>#REF!</v>
      </c>
      <c r="BK550" s="409" t="str">
        <f>IF(AND('[1]Multi-Field'!$E$3=[1]Lists!BF550,'[1]Multi-Field'!$F$3="Drained"),BI550,IF(AND('[1]Multi-Field'!$E$3=BF550,'[1]Multi-Field'!$F$3="undrained"),BH550,""))</f>
        <v/>
      </c>
      <c r="BL550" s="409" t="str">
        <f>IF(AND('[1]Multi-Field'!$E$4=BF550,'[1]Multi-Field'!$F$4="Drained"),BI550,IF(AND('[1]Multi-Field'!$E$4=BF550,'[1]Multi-Field'!$F$4="undrained"),BH550,""))</f>
        <v/>
      </c>
      <c r="BM550" s="409" t="str">
        <f>IF(AND('[1]Multi-Field'!$E$5=BF550,'[1]Multi-Field'!$F$5="Drained"),BI550,IF(AND('[1]Multi-Field'!$E$5=BF550,'[1]Multi-Field'!$F$5="undrained"),BH550,""))</f>
        <v/>
      </c>
      <c r="BN550" s="409" t="str">
        <f>IF(AND('[1]Multi-Field'!$E$6=BF550,'[1]Multi-Field'!$F$6="Drained"),BI550,IF(AND('[1]Multi-Field'!$E$6=BF550,'[1]Multi-Field'!$F$6="undrained"),BH550,""))</f>
        <v/>
      </c>
      <c r="BO550" s="409" t="str">
        <f>IF(AND('[1]Multi-Field'!$E$7=BF550,'[1]Multi-Field'!$F$7="Drained"),BI550,IF(AND('[1]Multi-Field'!$E$7=BF550,'[1]Multi-Field'!$F$7="undrained"),BH550,""))</f>
        <v/>
      </c>
      <c r="BP550" s="409" t="str">
        <f>IF(AND('[1]Multi-Field'!$E$8=BF550,'[1]Multi-Field'!$F$8="Drained"),BI550,IF(AND('[1]Multi-Field'!$E$8=BF550,'[1]Multi-Field'!$F$8="undrained"),BH550,""))</f>
        <v/>
      </c>
      <c r="BQ550" s="409" t="str">
        <f>IF(AND('[1]Multi-Field'!$E$9=BF550,'[1]Multi-Field'!$F$9="Drained"),BI550,IF(AND('[1]Multi-Field'!$E$9=BF550,'[1]Multi-Field'!$F$9="undrained"),BH550,""))</f>
        <v/>
      </c>
      <c r="BR550" s="409" t="str">
        <f>IF(AND('[1]Multi-Field'!$E$10=BF550,'[1]Multi-Field'!$F$10="Drained"),BI550,IF(AND('[1]Multi-Field'!$E$10=BF550,'[1]Multi-Field'!$F$10="undrained"),BH550,""))</f>
        <v/>
      </c>
      <c r="BS550" s="409" t="str">
        <f>IF(AND('[1]Multi-Field'!$E$11=BF550,'[1]Multi-Field'!$F$11="Drained"),BI550,IF(AND('[1]Multi-Field'!$E$11=BF550,'[1]Multi-Field'!$F$11="undrained"),BH550,""))</f>
        <v/>
      </c>
      <c r="BT550" s="409" t="str">
        <f>IF(AND('[1]Multi-Field'!$E$12=BF550,'[1]Multi-Field'!$F$12="Drained"),BI550,IF(AND('[1]Multi-Field'!$E$12=BF550,'[1]Multi-Field'!$F$12="undrained"),BH550,""))</f>
        <v/>
      </c>
      <c r="BU550" s="409" t="str">
        <f>IF(AND('[1]Multi-Field'!$E$13=BF550,'[1]Multi-Field'!$F$13="Drained"),BI550,IF(AND('[1]Multi-Field'!$E$3=BF550,'[1]Multi-Field'!$F$13="undrained"),BH550,""))</f>
        <v/>
      </c>
      <c r="BV550" s="409" t="str">
        <f>IF(AND('[1]Multi-Field'!$E$14=BF550,'[1]Multi-Field'!$F$14="Drained"),BI550,IF(AND('[1]Multi-Field'!$E$14=BF550,'[1]Multi-Field'!$F$14="undrained"),BH550,""))</f>
        <v/>
      </c>
      <c r="BW550" s="409" t="str">
        <f>IF(AND('[1]Multi-Field'!$E$15=BF550,'[1]Multi-Field'!$F$15="Drained"),BI550,IF(AND('[1]Multi-Field'!$E$15=BF550,'[1]Multi-Field'!$F$15="undrained"),BH550,""))</f>
        <v/>
      </c>
      <c r="BX550" s="409" t="str">
        <f>IF(AND('[1]Multi-Field'!$E$16=[1]Lists!BF550,'[1]Multi-Field'!$F$16="Drained"),BI550,IF(AND('[1]Multi-Field'!$E$16=[1]Lists!BF550,'[1]Multi-Field'!$F$16="undrained"),BH550,""))</f>
        <v/>
      </c>
      <c r="BY550" s="409" t="str">
        <f>IF(AND('[1]Multi-Field'!$E$17=[1]Lists!BF550,'[1]Multi-Field'!$F$17="Drained"),BI550,IF(AND('[1]Multi-Field'!$E$17=[1]Lists!BF550,'[1]Multi-Field'!$F$17="undrained"),BH550,""))</f>
        <v/>
      </c>
      <c r="BZ550" s="409" t="str">
        <f>IF(AND('[1]Multi-Field'!$E$18=[1]Lists!BF550,'[1]Multi-Field'!$F$18="Drained"),BI550,IF(AND('[1]Multi-Field'!$E$18=[1]Lists!BF550,'[1]Multi-Field'!$F$18="undrained"),BH550,""))</f>
        <v/>
      </c>
      <c r="CA550" s="409" t="str">
        <f>IF(AND('[1]Multi-Field'!$E$19=[1]Lists!BF550,'[1]Multi-Field'!$F$19="Drained"),BI550,IF(AND('[1]Multi-Field'!$E$19=[1]Lists!BF550,'[1]Multi-Field'!$F$19="undrained"),BH550,""))</f>
        <v/>
      </c>
      <c r="CB550" s="409" t="str">
        <f>IF(AND('[1]Multi-Field'!$E$20=[1]Lists!BF550,'[1]Multi-Field'!$F$20="Drained"),BI550,IF(AND('[1]Multi-Field'!$E$20=[1]Lists!BF550,'[1]Multi-Field'!$F$20="undrained"),BH550,""))</f>
        <v/>
      </c>
      <c r="CC550" s="409" t="str">
        <f>IF(AND('[1]Multi-Field'!$E$21=[1]Lists!BF550,'[1]Multi-Field'!$F$21="Drained"),BI550,IF(AND('[1]Multi-Field'!$E$21=[1]Lists!BF550,'[1]Multi-Field'!$F$21="undrained"),BH550,""))</f>
        <v/>
      </c>
      <c r="CD550" s="409" t="str">
        <f>IF(AND('[1]Multi-Field'!$E$22=[1]Lists!BF550,'[1]Multi-Field'!$F$22="Drained"),BI550,IF(AND('[1]Multi-Field'!$E$22=[1]Lists!BF550,'[1]Multi-Field'!$F$22="undrained"),BH550,""))</f>
        <v/>
      </c>
      <c r="CE550" s="409" t="str">
        <f>IF(AND('[1]Multi-Field'!$E$23=[1]Lists!BF550,'[1]Multi-Field'!$F$23="Drained"),BI550,IF(AND('[1]Multi-Field'!$E$23=[1]Lists!BF550,'[1]Multi-Field'!$F$23="undrained"),BH550,""))</f>
        <v/>
      </c>
      <c r="CF550" s="409" t="str">
        <f>IF(AND('[1]Multi-Field'!$E$24=[1]Lists!BF550,'[1]Multi-Field'!$F$24="Drained"),BI550,IF(AND('[1]Multi-Field'!$E$24=[1]Lists!BF550,'[1]Multi-Field'!$F$24="undrained"),BH550,""))</f>
        <v/>
      </c>
      <c r="CG550" s="409" t="str">
        <f>IF(AND('[1]Multi-Field'!$E$25=[1]Lists!BF550,'[1]Multi-Field'!$F$25="Drained"),BI550,IF(AND('[1]Multi-Field'!$E$25=[1]Lists!BF550,'[1]Multi-Field'!$F$25="undrained"),BH550,""))</f>
        <v/>
      </c>
      <c r="CH550" s="409" t="str">
        <f>IF(AND('[1]Multi-Field'!$E$26=[1]Lists!BF550,'[1]Multi-Field'!$F$26="Drained"),BI550,IF(AND('[1]Multi-Field'!$E$26=[1]Lists!BF550,'[1]Multi-Field'!$F$26="undrained"),BH550,""))</f>
        <v/>
      </c>
      <c r="CI550" s="409" t="str">
        <f>IF(AND('[1]Multi-Field'!$E$27=[1]Lists!BF550,'[1]Multi-Field'!$F$27="Drained"),BI550,IF(AND('[1]Multi-Field'!$E$27=[1]Lists!BF550,'[1]Multi-Field'!$F$27="undrained"),BH550,""))</f>
        <v/>
      </c>
      <c r="CJ550" s="409" t="str">
        <f>IF(AND('[1]Multi-Field'!$E$28=[1]Lists!BF550,'[1]Multi-Field'!$F$28="Drained"),BI550,IF(AND('[1]Multi-Field'!$E$28=[1]Lists!BF550,'[1]Multi-Field'!$F$28="undrained"),BH550,""))</f>
        <v/>
      </c>
      <c r="CK550" s="409" t="str">
        <f>IF(AND('[1]Multi-Field'!$E$29=[1]Lists!BF550,'[1]Multi-Field'!$F$29="Drained"),BI550,IF(AND('[1]Multi-Field'!$E$29=[1]Lists!BF550,'[1]Multi-Field'!$F$29="undrained"),BH550,""))</f>
        <v/>
      </c>
      <c r="CL550" s="409" t="str">
        <f>IF(AND('[1]Multi-Field'!$E$30=[1]Lists!BF550,'[1]Multi-Field'!$F$30="Drained"),BI550,IF(AND('[1]Multi-Field'!$E$30=[1]Lists!BF550,'[1]Multi-Field'!$F$30="undrained"),BH550,""))</f>
        <v/>
      </c>
      <c r="CM550" s="409" t="str">
        <f>IF(AND('[1]Multi-Field'!$E$31=[1]Lists!BF550,'[1]Multi-Field'!$F$31="Drained"),BI550,IF(AND('[1]Multi-Field'!$E$31=[1]Lists!BF550,'[1]Multi-Field'!$F$31="undrained"),BH550,""))</f>
        <v/>
      </c>
      <c r="CN550" s="409" t="str">
        <f>IF(AND('[1]Multi-Field'!$E$32=[1]Lists!BF550,'[1]Multi-Field'!$F$32="Drained"),BI550,IF(AND('[1]Multi-Field'!$E$32=[1]Lists!BF550,'[1]Multi-Field'!$F$32="undrained"),BH550,""))</f>
        <v/>
      </c>
      <c r="CO550" s="409" t="str">
        <f>IF(AND('[1]Multi-Field'!$E$33=[1]Lists!BF550,'[1]Multi-Field'!$F$33="Drained"),BI550,IF(AND('[1]Multi-Field'!$E$33=[1]Lists!BF550,'[1]Multi-Field'!$F$33="undrained"),BH550,""))</f>
        <v/>
      </c>
      <c r="CP550" s="409" t="str">
        <f>IF(AND('[1]Multi-Field'!$E$34=[1]Lists!BF550,'[1]Multi-Field'!$F$34="Drained"),BI550,IF(AND('[1]Multi-Field'!$E$34=[1]Lists!BF550,'[1]Multi-Field'!$F$34="undrained"),BH550,""))</f>
        <v/>
      </c>
      <c r="CQ550" s="409" t="str">
        <f>IF(AND('[1]Multi-Field'!$E$35=[1]Lists!BF550,'[1]Multi-Field'!$F$35="Drained"),BI550,IF(AND('[1]Multi-Field'!$E$35=[1]Lists!BF550,'[1]Multi-Field'!$F$35="undrained"),BH550,""))</f>
        <v/>
      </c>
      <c r="CR550" s="409" t="str">
        <f>IF(AND('[1]Multi-Field'!$E$36=[1]Lists!BF550,'[1]Multi-Field'!$F$36="Drained"),BI550,IF(AND('[1]Multi-Field'!$E$36=[1]Lists!BF550,'[1]Multi-Field'!$F$36="undrained"),BH550,""))</f>
        <v/>
      </c>
      <c r="CS550" s="409" t="str">
        <f>IF(AND('[1]Multi-Field'!$E$37=[1]Lists!BF550,'[1]Multi-Field'!$F$37="Drained"),BI550,IF(AND('[1]Multi-Field'!$E$37=[1]Lists!BF550,'[1]Multi-Field'!$F$37="undrained"),BH550,""))</f>
        <v/>
      </c>
      <c r="CT550" s="409" t="str">
        <f>IF(AND('[1]Multi-Field'!$E$38=[1]Lists!BF550,'[1]Multi-Field'!$F$38="Drained"),BI550,IF(AND('[1]Multi-Field'!$E$38=[1]Lists!BF550,'[1]Multi-Field'!$F$38="undrained"),BH550,""))</f>
        <v/>
      </c>
      <c r="CU550" s="409" t="str">
        <f>IF(AND('[1]Multi-Field'!$E$39=[1]Lists!BF550,'[1]Multi-Field'!$F$39="Drained"),BI550,IF(AND('[1]Multi-Field'!$E$39=[1]Lists!BF550,'[1]Multi-Field'!$F$39="undrained"),BH550,""))</f>
        <v/>
      </c>
      <c r="CV550" s="409" t="str">
        <f>IF(AND('[1]Multi-Field'!$E$40=[1]Lists!BF550,'[1]Multi-Field'!$F$40="Drained"),BI550,IF(AND('[1]Multi-Field'!$E$40=[1]Lists!BF550,'[1]Multi-Field'!$F$40="undrained"),BH550,""))</f>
        <v/>
      </c>
      <c r="CW550" s="409" t="str">
        <f>IF(AND('[1]Multi-Field'!$E$41=[1]Lists!BF550,'[1]Multi-Field'!$F$40="Drained"),BI550,IF(AND('[1]Multi-Field'!$E$40=[1]Lists!BF550,'[1]Multi-Field'!$F$40="undrained"),BH550,""))</f>
        <v/>
      </c>
      <c r="CX550" s="409" t="str">
        <f>IF(AND('[1]Multi-Field'!$E$42=[1]Lists!BF550,'[1]Multi-Field'!$F$42="Drained"),BI550,IF(AND('[1]Multi-Field'!$E$42=[1]Lists!BF550,'[1]Multi-Field'!$F$42="undrained"),BH550,""))</f>
        <v/>
      </c>
      <c r="CY550" s="409" t="str">
        <f>IF(AND('[1]Multi-Field'!$E$43=[1]Lists!BF550,'[1]Multi-Field'!$F$43="Drained"),BI550,IF(AND('[1]Multi-Field'!$E$43=[1]Lists!BF550,'[1]Multi-Field'!$F$43="undrained"),BH550,""))</f>
        <v/>
      </c>
      <c r="CZ550" s="409" t="str">
        <f>IF(AND('[1]Multi-Field'!$E$44=[1]Lists!BF550,'[1]Multi-Field'!$F$44="Drained"),BI550,IF(AND('[1]Multi-Field'!$E$44=[1]Lists!BF550,'[1]Multi-Field'!$F$44="undrained"),BH550,""))</f>
        <v/>
      </c>
      <c r="DA550" s="409" t="str">
        <f>IF(AND('[1]Multi-Field'!$E$45=[1]Lists!BF550,'[1]Multi-Field'!$F$45="Drained"),BI550,IF(AND('[1]Multi-Field'!$E$45=[1]Lists!BF550,'[1]Multi-Field'!$F$45="undrained"),BH550,""))</f>
        <v/>
      </c>
      <c r="DB550" s="409" t="str">
        <f>IF(AND('[1]Multi-Field'!$E$46=[1]Lists!BF550,'[1]Multi-Field'!$F$46="Drained"),BI550,IF(AND('[1]Multi-Field'!$E$46=[1]Lists!BF550,'[1]Multi-Field'!$F$46="undrained"),BH550,""))</f>
        <v/>
      </c>
      <c r="DC550" s="409" t="str">
        <f>IF(AND('[1]Multi-Field'!$E$47=[1]Lists!BF550,'[1]Multi-Field'!$F$47="Drained"),BI550,IF(AND('[1]Multi-Field'!$E$47=[1]Lists!BF550,'[1]Multi-Field'!$F$47="undrained"),BH550,""))</f>
        <v/>
      </c>
      <c r="DD550" s="409" t="str">
        <f>IF(AND('[1]Multi-Field'!$E$48=[1]Lists!BF550,'[1]Multi-Field'!$F$48="Drained"),BI550,IF(AND('[1]Multi-Field'!$E$48=[1]Lists!BF550,'[1]Multi-Field'!$F$48="undrained"),BH550,""))</f>
        <v/>
      </c>
      <c r="DE550" s="409" t="str">
        <f>IF(AND('[1]Multi-Field'!$E$49=[1]Lists!BF550,'[1]Multi-Field'!$F$49="Drained"),BI550,IF(AND('[1]Multi-Field'!$E$49=[1]Lists!BF550,'[1]Multi-Field'!$F$9="undrained"),BH550,""))</f>
        <v/>
      </c>
      <c r="DF550" s="409" t="str">
        <f>IF(AND('[1]Multi-Field'!$E$50=[1]Lists!BF550,'[1]Multi-Field'!$F$50="Drained"),BI550,IF(AND('[1]Multi-Field'!$E$50=[1]Lists!BF550,'[1]Multi-Field'!$F$50="undrained"),BH550,""))</f>
        <v/>
      </c>
      <c r="DG550" s="409" t="str">
        <f>IF(AND('[1]Multi-Field'!$E$51=[1]Lists!BF550,'[1]Multi-Field'!$F$51="Drained"),BI550,IF(AND('[1]Multi-Field'!$E$51=[1]Lists!BF550,'[1]Multi-Field'!$F$51="undrained"),BH550,""))</f>
        <v/>
      </c>
      <c r="DH550" s="409" t="str">
        <f>IF(AND('[1]Multi-Field'!$E$52=[1]Lists!BF550,'[1]Multi-Field'!$F$52="Drained"),BI550,IF(AND('[1]Multi-Field'!$E$52=[1]Lists!BF550,'[1]Multi-Field'!$F$52="undrained"),BH550,""))</f>
        <v/>
      </c>
      <c r="DI550" s="409" t="str">
        <f>IF(AND('[1]Multi-Field'!$E$53=[1]Lists!BF550,'[1]Multi-Field'!$F$53="Drained"),BI550,IF(AND('[1]Multi-Field'!$E$53=[1]Lists!BF550,'[1]Multi-Field'!$F$53="undrained"),BH550,""))</f>
        <v/>
      </c>
      <c r="DJ550" s="409" t="str">
        <f>IF(AND('[1]Multi-Field'!$E$54=[1]Lists!BF550,'[1]Multi-Field'!$F$54="Drained"),BI550,IF(AND('[1]Multi-Field'!$E$54=[1]Lists!BF550,'[1]Multi-Field'!$F$54="undrained"),BH550,""))</f>
        <v/>
      </c>
      <c r="DK550" s="409" t="str">
        <f>IF(AND('[1]Multi-Field'!$E$55=[1]Lists!BF550,'[1]Multi-Field'!$F$55="Drained"),BI550,IF(AND('[1]Multi-Field'!$E$55=[1]Lists!BF550,'[1]Multi-Field'!$F$55="undrained"),BH550,""))</f>
        <v/>
      </c>
      <c r="DL550" s="409" t="str">
        <f>IF(AND('[1]Multi-Field'!$E$56=[1]Lists!BF550,'[1]Multi-Field'!$F$56="Drained"),BI550,IF(AND('[1]Multi-Field'!$E$56=[1]Lists!BF550,'[1]Multi-Field'!$F$56="undrained"),BH550,""))</f>
        <v/>
      </c>
      <c r="DM550" s="409" t="str">
        <f>IF(AND('[1]Multi-Field'!$E$57=[1]Lists!BF550,'[1]Multi-Field'!$F$57="Drained"),BI550,IF(AND('[1]Multi-Field'!$E$57=[1]Lists!BF550,'[1]Multi-Field'!$F$57="undrained"),BH550,""))</f>
        <v/>
      </c>
      <c r="DN550" s="409" t="str">
        <f>IF(AND('[1]Multi-Field'!$E$58=[1]Lists!BF550,'[1]Multi-Field'!$F$58="Drained"),BI550,IF(AND('[1]Multi-Field'!$E$58=[1]Lists!BF550,'[1]Multi-Field'!$F$58="undrained"),BH550,""))</f>
        <v/>
      </c>
      <c r="DO550" s="409" t="str">
        <f>IF(AND('[1]Multi-Field'!$E$59=[1]Lists!BF550,'[1]Multi-Field'!$F$59="Drained"),BI550,IF(AND('[1]Multi-Field'!$E$59=[1]Lists!BF550,'[1]Multi-Field'!$F$59="undrained"),BH550,""))</f>
        <v/>
      </c>
      <c r="DP550" s="409" t="str">
        <f>IF(AND('[1]Multi-Field'!$E$60=[1]Lists!BF550,'[1]Multi-Field'!$F$60="Drained"),BI550,IF(AND('[1]Multi-Field'!$E$60=[1]Lists!BF550,'[1]Multi-Field'!$F$60="undrained"),BH550,""))</f>
        <v/>
      </c>
      <c r="DQ550" s="409" t="str">
        <f>IF(AND('[1]Multi-Field'!$E$61=[1]Lists!BF550,'[1]Multi-Field'!$F$61="Drained"),BI550,IF(AND('[1]Multi-Field'!$E$61=[1]Lists!BF550,'[1]Multi-Field'!$F$61="undrained"),BH550,""))</f>
        <v/>
      </c>
      <c r="DR550" s="409" t="str">
        <f>IF(AND('[1]Multi-Field'!$E$62=[1]Lists!BF550,'[1]Multi-Field'!$F$62="Drained"),BI550,IF(AND('[1]Multi-Field'!$E$62=[1]Lists!BF550,'[1]Multi-Field'!$F$62="undrained"),BH550,""))</f>
        <v/>
      </c>
      <c r="DS550" s="409" t="str">
        <f>IF(AND('[1]Multi-Field'!$E$63=[1]Lists!BF550,'[1]Multi-Field'!$F$63="Drained"),BI550,IF(AND('[1]Multi-Field'!$E$63=[1]Lists!BF550,'[1]Multi-Field'!$F$63="undrained"),BH550,""))</f>
        <v/>
      </c>
      <c r="DT550" s="409" t="str">
        <f>IF(AND('[1]Multi-Field'!$E$64=[1]Lists!BF550,'[1]Multi-Field'!$F$64="Drained"),BI550,IF(AND('[1]Multi-Field'!$E$64=[1]Lists!BF550,'[1]Multi-Field'!$F$64="undrained"),BH550,""))</f>
        <v/>
      </c>
      <c r="DU550" s="409" t="str">
        <f>IF(AND('[1]Multi-Field'!$E$65=[1]Lists!BF550,'[1]Multi-Field'!$F$65="Drained"),BI550,IF(AND('[1]Multi-Field'!$E$65=[1]Lists!BF550,'[1]Multi-Field'!$F$65="undrained"),BH550,""))</f>
        <v/>
      </c>
      <c r="DV550" s="409" t="str">
        <f>IF(AND('[1]Multi-Field'!$E$66=[1]Lists!BF550,'[1]Multi-Field'!$F$66="Drained"),BI550,IF(AND('[1]Multi-Field'!$E$66=[1]Lists!BF550,'[1]Multi-Field'!$F$66="undrained"),BH550,""))</f>
        <v/>
      </c>
      <c r="DW550" s="409" t="str">
        <f>IF(AND('[1]Multi-Field'!$E$67=[1]Lists!BF550,'[1]Multi-Field'!$F$67="Drained"),BI550,IF(AND('[1]Multi-Field'!$E$67=[1]Lists!BF550,'[1]Multi-Field'!$F$67="undrained"),BH550,""))</f>
        <v/>
      </c>
      <c r="DX550" s="409" t="str">
        <f>IF(AND('[1]Multi-Field'!$E$68=[1]Lists!BF550,'[1]Multi-Field'!$F$68="Drained"),BI550,IF(AND('[1]Multi-Field'!$E$68=[1]Lists!BF550,'[1]Multi-Field'!$F$68="undrained"),BH550,""))</f>
        <v/>
      </c>
      <c r="DY550" s="409" t="str">
        <f>IF(AND('[1]Multi-Field'!$E$69=[1]Lists!BF550,'[1]Multi-Field'!$F$69="Drained"),BI550,IF(AND('[1]Multi-Field'!$E$69=[1]Lists!BF550,'[1]Multi-Field'!$F$69="undrained"),BH550,""))</f>
        <v/>
      </c>
      <c r="DZ550" s="409" t="str">
        <f>IF(AND('[1]Multi-Field'!$E$70=[1]Lists!BF550,'[1]Multi-Field'!$F$70="Drained"),BI550,IF(AND('[1]Multi-Field'!$E$70=[1]Lists!BF550,'[1]Multi-Field'!$F$70="undrained"),BH550,""))</f>
        <v/>
      </c>
      <c r="EA550" s="409" t="str">
        <f>IF(AND('[1]Multi-Field'!$E$71=[1]Lists!BF550,'[1]Multi-Field'!$F$71="Drained"),BI550,IF(AND('[1]Multi-Field'!$E$71=[1]Lists!BF550,'[1]Multi-Field'!$F$71="undrained"),BH550,""))</f>
        <v/>
      </c>
      <c r="EB550" s="409" t="str">
        <f>IF(AND('[1]Multi-Field'!$E$72=[1]Lists!BF550,'[1]Multi-Field'!$F$72="Drained"),BI550,IF(AND('[1]Multi-Field'!$E$72=[1]Lists!BF550,'[1]Multi-Field'!$F$72="undrained"),BH550,""))</f>
        <v/>
      </c>
      <c r="EC550" s="409" t="str">
        <f>IF(AND('[1]Multi-Field'!$E$73=[1]Lists!BF550,'[1]Multi-Field'!$F$73="Drained"),BI550,IF(AND('[1]Multi-Field'!$E$73=[1]Lists!BF550,'[1]Multi-Field'!$F$73="undrained"),BH550,""))</f>
        <v/>
      </c>
      <c r="ED550" s="409" t="str">
        <f>IF(AND('[1]Multi-Field'!$E$74=[1]Lists!BF550,'[1]Multi-Field'!$F$74="Drained"),BI550,IF(AND('[1]Multi-Field'!$E$74=[1]Lists!BF550,'[1]Multi-Field'!$F$74="undrained"),BH550,""))</f>
        <v/>
      </c>
      <c r="EE550" s="409" t="str">
        <f>IF(AND('[1]Multi-Field'!$E$75=[1]Lists!BF550,'[1]Multi-Field'!$F$75="Drained"),BI550,IF(AND('[1]Multi-Field'!$E$75=[1]Lists!BF550,'[1]Multi-Field'!$F$75="undrained"),BH550,""))</f>
        <v/>
      </c>
      <c r="EF550" s="409" t="str">
        <f>IF(AND('[1]Multi-Field'!$E$76=[1]Lists!BF550,'[1]Multi-Field'!$F$76="Drained"),BI550,IF(AND('[1]Multi-Field'!$E$76=[1]Lists!BF550,'[1]Multi-Field'!$F$6="undrained"),BH550,""))</f>
        <v/>
      </c>
      <c r="EG550" s="409" t="str">
        <f>IF(AND('[1]Multi-Field'!$E$77=[1]Lists!BF550,'[1]Multi-Field'!$F$77="Drained"),BI550,IF(AND('[1]Multi-Field'!$E$77=[1]Lists!BF550,'[1]Multi-Field'!$F$77="undrained"),BH550,""))</f>
        <v/>
      </c>
      <c r="EH550" s="409" t="str">
        <f>IF(AND('[1]Multi-Field'!$E$78=[1]Lists!BF550,'[1]Multi-Field'!$F$78="Drained"),BI550,IF(AND('[1]Multi-Field'!$E$78=[1]Lists!BF550,'[1]Multi-Field'!$F$78="undrained"),BH550,""))</f>
        <v/>
      </c>
      <c r="EI550" s="409" t="str">
        <f>IF(AND('[1]Multi-Field'!$E$79=[1]Lists!BF550,'[1]Multi-Field'!$F$79="Drained"),BI550,IF(AND('[1]Multi-Field'!$E$79=[1]Lists!BF550,'[1]Multi-Field'!$F$79="undrained"),BH550,""))</f>
        <v/>
      </c>
      <c r="EJ550" s="409" t="str">
        <f>IF(AND('[1]Multi-Field'!$E$80=[1]Lists!BF550,'[1]Multi-Field'!$F$80="Drained"),BI550,IF(AND('[1]Multi-Field'!$E$80=[1]Lists!BF550,'[1]Multi-Field'!$F$80="undrained"),BH550,""))</f>
        <v/>
      </c>
      <c r="EK550" s="409" t="str">
        <f>IF(AND('[1]Multi-Field'!$E$81=[1]Lists!BF550,'[1]Multi-Field'!$F$81="Drained"),BI550,IF(AND('[1]Multi-Field'!$E$81=[1]Lists!BF550,'[1]Multi-Field'!$F$81="undrained"),BH550,""))</f>
        <v/>
      </c>
      <c r="EL550" s="409" t="str">
        <f>IF(AND('[1]Multi-Field'!$E$82=[1]Lists!BF550,'[1]Multi-Field'!$F$82="Drained"),BI550,IF(AND('[1]Multi-Field'!$E$82=[1]Lists!BF550,'[1]Multi-Field'!$F$82="undrained"),BH550,""))</f>
        <v/>
      </c>
      <c r="EM550" s="409" t="str">
        <f>IF(AND('[1]Multi-Field'!$E$83=[1]Lists!BF550,'[1]Multi-Field'!$F$83="Drained"),BI550,IF(AND('[1]Multi-Field'!$E$83=[1]Lists!BF550,'[1]Multi-Field'!$F$83="undrained"),BH550,""))</f>
        <v/>
      </c>
      <c r="EN550" s="409" t="str">
        <f>IF(AND('[1]Multi-Field'!$E$84=[1]Lists!BF550,'[1]Multi-Field'!$F$84="Drained"),BI550,IF(AND('[1]Multi-Field'!$E$84=[1]Lists!BF550,'[1]Multi-Field'!$F$84="undrained"),BH550,""))</f>
        <v/>
      </c>
      <c r="EO550" s="409" t="str">
        <f>IF(AND('[1]Multi-Field'!$E$85=[1]Lists!BF550,'[1]Multi-Field'!$F$85="Drained"),BI550,IF(AND('[1]Multi-Field'!$E$85=[1]Lists!BF550,'[1]Multi-Field'!$F$85="undrained"),BH550,""))</f>
        <v/>
      </c>
      <c r="EP550" s="409" t="str">
        <f>IF(AND('[1]Multi-Field'!$E$86=[1]Lists!BF550,'[1]Multi-Field'!$F$86="Drained"),BI550,IF(AND('[1]Multi-Field'!$E$86=[1]Lists!BF550,'[1]Multi-Field'!$F$86="undrained"),BH550,""))</f>
        <v/>
      </c>
      <c r="EQ550" s="409" t="str">
        <f>IF(AND('[1]Multi-Field'!$E$87=[1]Lists!BF550,'[1]Multi-Field'!$F$87="Drained"),BI550,IF(AND('[1]Multi-Field'!$E$87=[1]Lists!BF550,'[1]Multi-Field'!$F$87="undrained"),BH550,""))</f>
        <v/>
      </c>
      <c r="ER550" s="409" t="str">
        <f>IF(AND('[1]Multi-Field'!$E$88=[1]Lists!BF550,'[1]Multi-Field'!$F$88="Drained"),BI550,IF(AND('[1]Multi-Field'!$E$88=[1]Lists!BF550,'[1]Multi-Field'!$F$88="undrained"),BH550,""))</f>
        <v/>
      </c>
      <c r="ES550" s="409" t="str">
        <f>IF(AND('[1]Multi-Field'!$E$89=[1]Lists!BF550,'[1]Multi-Field'!$F$89="Drained"),BI550,IF(AND('[1]Multi-Field'!$E$89=[1]Lists!BF550,'[1]Multi-Field'!$F$89="undrained"),BH550,""))</f>
        <v/>
      </c>
      <c r="ET550" s="409" t="str">
        <f>IF(AND('[1]Multi-Field'!$E$90=[1]Lists!BF550,'[1]Multi-Field'!$F$90="Drained"),BI550,IF(AND('[1]Multi-Field'!$E$90=[1]Lists!BF550,'[1]Multi-Field'!$F$90="undrained"),BH550,""))</f>
        <v/>
      </c>
      <c r="EU550" s="409" t="str">
        <f>IF(AND('[1]Multi-Field'!$E$91=[1]Lists!BF550,'[1]Multi-Field'!$F$91="Drained"),BI550,IF(AND('[1]Multi-Field'!$E$91=[1]Lists!BF550,'[1]Multi-Field'!$F$91="undrained"),BH550,""))</f>
        <v/>
      </c>
      <c r="EV550" s="409" t="str">
        <f>IF(AND('[1]Multi-Field'!$E$92=[1]Lists!BF550,'[1]Multi-Field'!$F$92="Drained"),BI550,IF(AND('[1]Multi-Field'!$E$92=[1]Lists!BF550,'[1]Multi-Field'!$F$92="undrained"),BH550,""))</f>
        <v/>
      </c>
      <c r="EW550" s="409" t="str">
        <f>IF(AND('[1]Multi-Field'!$E$93=[1]Lists!BF550,'[1]Multi-Field'!$F$93="Drained"),BI550,IF(AND('[1]Multi-Field'!$E$93=[1]Lists!BF550,'[1]Multi-Field'!$F$93="undrained"),BH550,""))</f>
        <v/>
      </c>
      <c r="EX550" s="409" t="str">
        <f>IF(AND('[1]Multi-Field'!$E$94=[1]Lists!BF550,'[1]Multi-Field'!$F$94="Drained"),BI550,IF(AND('[1]Multi-Field'!$E$94=[1]Lists!BF550,'[1]Multi-Field'!$F$94="undrained"),BH550,""))</f>
        <v/>
      </c>
      <c r="EY550" s="409" t="str">
        <f>IF(AND('[1]Multi-Field'!$E$95=[1]Lists!BF550,'[1]Multi-Field'!$F$95="Drained"),BI550,IF(AND('[1]Multi-Field'!$E$95=[1]Lists!BF550,'[1]Multi-Field'!$F$95="undrained"),BH550,""))</f>
        <v/>
      </c>
      <c r="EZ550" s="409" t="str">
        <f>IF(AND('[1]Multi-Field'!$E$96=[1]Lists!BF550,'[1]Multi-Field'!$F$96="Drained"),BI550,IF(AND('[1]Multi-Field'!$E$96=[1]Lists!BF550,'[1]Multi-Field'!$F$96="undrained"),BH550,""))</f>
        <v/>
      </c>
      <c r="FA550" s="409" t="str">
        <f>IF(AND('[1]Multi-Field'!$E$97=[1]Lists!BF550,'[1]Multi-Field'!$F$97="Drained"),BI550,IF(AND('[1]Multi-Field'!$E$97=[1]Lists!BF550,'[1]Multi-Field'!$F$97="undrained"),BH550,""))</f>
        <v/>
      </c>
      <c r="FB550" s="409" t="str">
        <f>IF(AND('[1]Multi-Field'!$E$98=[1]Lists!BF550,'[1]Multi-Field'!$F$98="Drained"),BI550,IF(AND('[1]Multi-Field'!$E$98=[1]Lists!BF550,'[1]Multi-Field'!$F$98="undrained"),BH550,""))</f>
        <v/>
      </c>
      <c r="FC550" s="409" t="str">
        <f>IF(AND('[1]Multi-Field'!$E$99=[1]Lists!BF550,'[1]Multi-Field'!$F$99="Drained"),BI550,IF(AND('[1]Multi-Field'!$E$99=[1]Lists!BF550,'[1]Multi-Field'!$F$99="undrained"),BH550,""))</f>
        <v/>
      </c>
      <c r="FD550" s="409" t="str">
        <f>IF(AND('[1]Multi-Field'!$E$100=[1]Lists!BF550,'[1]Multi-Field'!$F$100="Drained"),BI550,IF(AND('[1]Multi-Field'!$E$100=[1]Lists!BF550,'[1]Multi-Field'!$F$100="undrained"),BH550,""))</f>
        <v/>
      </c>
      <c r="FE550" s="409" t="str">
        <f>IF(AND('[1]Multi-Field'!$E$101=[1]Lists!BF550,'[1]Multi-Field'!$F$101="Drained"),BI550,IF(AND('[1]Multi-Field'!$E$101=[1]Lists!BF550,'[1]Multi-Field'!$F$101="undrained"),BH550,""))</f>
        <v/>
      </c>
      <c r="FF550" s="409" t="str">
        <f>IF(AND('[1]Multi-Field'!$E$102=[1]Lists!BF550,'[1]Multi-Field'!$F$102="Drained"),BI550,IF(AND('[1]Multi-Field'!$E$102=[1]Lists!BF550,'[1]Multi-Field'!$F$102="undrained"),BH550,""))</f>
        <v/>
      </c>
      <c r="FG550" s="409" t="str">
        <f>IF(AND('[1]Multi-Field'!$E$103=[1]Lists!BF550,'[1]Multi-Field'!$F$103="Drained"),BI550,IF(AND('[1]Multi-Field'!$E$103=[1]Lists!BF550,'[1]Multi-Field'!$F$103="undrained"),BH550,""))</f>
        <v/>
      </c>
      <c r="FH550" s="409" t="str">
        <f>IF(AND('[1]Multi-Field'!$E$104=[1]Lists!BF550,'[1]Multi-Field'!$F$104="Drained"),BI550,IF(AND('[1]Multi-Field'!$E$104=[1]Lists!BF550,'[1]Multi-Field'!$F$104="undrained"),BH550,""))</f>
        <v/>
      </c>
      <c r="FI550" s="409" t="str">
        <f>IF(AND('[1]Multi-Field'!$E$105=[1]Lists!BF550,'[1]Multi-Field'!$F$105="Drained"),BI550,IF(AND('[1]Multi-Field'!$E$105=[1]Lists!BF550,'[1]Multi-Field'!$F$105="undrained"),BH550,""))</f>
        <v/>
      </c>
      <c r="FJ550" s="409" t="str">
        <f>IF(AND('[1]Multi-Field'!$E$106=[1]Lists!BF550,'[1]Multi-Field'!$F$106="Drained"),BI550,IF(AND('[1]Multi-Field'!$E$106=[1]Lists!BF550,'[1]Multi-Field'!$F$106="undrained"),BH550,""))</f>
        <v/>
      </c>
      <c r="FK550" s="409" t="str">
        <f>IF(AND('[1]Multi-Field'!$E$107=[1]Lists!BF550,'[1]Multi-Field'!$F$107="Drained"),BI550,IF(AND('[1]Multi-Field'!$E$107=[1]Lists!BF550,'[1]Multi-Field'!$F$107="undrained"),BH550,""))</f>
        <v/>
      </c>
      <c r="FL550" s="409" t="str">
        <f>IF(AND('[1]Multi-Field'!$E$108=[1]Lists!BF550,'[1]Multi-Field'!$F$108="Drained"),BI550,IF(AND('[1]Multi-Field'!$E$108=[1]Lists!BF550,'[1]Multi-Field'!$F$108="undrained"),BH550,""))</f>
        <v/>
      </c>
      <c r="FM550" s="409" t="str">
        <f>IF(AND('[1]Multi-Field'!$E$109=[1]Lists!BF550,'[1]Multi-Field'!$F$109="Drained"),BI550,IF(AND('[1]Multi-Field'!$E$109=[1]Lists!BF550,'[1]Multi-Field'!$F$109="undrained"),BH550,""))</f>
        <v/>
      </c>
      <c r="FN550" s="409" t="str">
        <f>IF(AND('[1]Multi-Field'!$E$110=[1]Lists!BF550,'[1]Multi-Field'!$F$110="Drained"),BI550,IF(AND('[1]Multi-Field'!$E$110=[1]Lists!BF550,'[1]Multi-Field'!$F$110="undrained"),BH550,""))</f>
        <v/>
      </c>
      <c r="FO550" s="409" t="str">
        <f>IF(AND('[1]Multi-Field'!$E$111=[1]Lists!BF550,'[1]Multi-Field'!$F$111="Drained"),BI550,IF(AND('[1]Multi-Field'!$E$111=[1]Lists!BF550,'[1]Multi-Field'!$F$111="undrained"),BH550,""))</f>
        <v/>
      </c>
      <c r="FP550" s="409" t="str">
        <f>IF(AND('[1]Multi-Field'!$E$112=[1]Lists!BF550,'[1]Multi-Field'!$F$112="Drained"),BI550,IF(AND('[1]Multi-Field'!$E$112=[1]Lists!BF550,'[1]Multi-Field'!$F$112="undrained"),BH550,""))</f>
        <v/>
      </c>
      <c r="FQ550" s="409" t="str">
        <f>IF(AND('[1]Multi-Field'!$E$113=[1]Lists!BF550,'[1]Multi-Field'!$F$113="Drained"),BI550,IF(AND('[1]Multi-Field'!$E$113=[1]Lists!BF550,'[1]Multi-Field'!$F$113="undrained"),BH550,""))</f>
        <v/>
      </c>
      <c r="FR550" s="409" t="str">
        <f>IF(AND('[1]Multi-Field'!$E$114=[1]Lists!BF550,'[1]Multi-Field'!$F$114="Drained"),BI550,IF(AND('[1]Multi-Field'!$E$114=[1]Lists!BF550,'[1]Multi-Field'!$F$114="undrained"),BH550,""))</f>
        <v/>
      </c>
      <c r="FS550" s="409" t="str">
        <f>IF(AND('[1]Multi-Field'!$E$115=[1]Lists!BF550,'[1]Multi-Field'!$F$115="Drained"),BI550,IF(AND('[1]Multi-Field'!$E$115=[1]Lists!BF550,'[1]Multi-Field'!$F$115="undrained"),BH550,""))</f>
        <v/>
      </c>
      <c r="FT550" s="409" t="str">
        <f>IF(AND('[1]Multi-Field'!$E$116=[1]Lists!BF550,'[1]Multi-Field'!$F$116="Drained"),BI550,IF(AND('[1]Multi-Field'!$E$116=[1]Lists!BF550,'[1]Multi-Field'!$F$116="undrained"),BH550,""))</f>
        <v/>
      </c>
      <c r="FU550" s="409" t="str">
        <f>IF(AND('[1]Multi-Field'!$E$117=[1]Lists!BF550,'[1]Multi-Field'!$F$117="Drained"),BI550,IF(AND('[1]Multi-Field'!$E$117=[1]Lists!BF550,'[1]Multi-Field'!$F$117="undrained"),BH550,""))</f>
        <v/>
      </c>
      <c r="FV550" s="409" t="str">
        <f>IF(AND('[1]Multi-Field'!$E$118=[1]Lists!BF550,'[1]Multi-Field'!$F$118="Drained"),BI550,IF(AND('[1]Multi-Field'!$E$118=[1]Lists!BF550,'[1]Multi-Field'!$F$118="undrained"),BH550,""))</f>
        <v/>
      </c>
      <c r="FW550" s="409" t="str">
        <f>IF(AND('[1]Multi-Field'!$E$119=[1]Lists!BF550,'[1]Multi-Field'!$F$119="Drained"),BI550,IF(AND('[1]Multi-Field'!$E$119=[1]Lists!BF550,'[1]Multi-Field'!$F$119="undrained"),BH550,""))</f>
        <v/>
      </c>
      <c r="FX550" s="409" t="str">
        <f>IF(AND('[1]Multi-Field'!$E$120=[1]Lists!BF550,'[1]Multi-Field'!$F$120="Drained"),BI550,IF(AND('[1]Multi-Field'!$E$120=[1]Lists!BF550,'[1]Multi-Field'!$F$120="undrained"),BH550,""))</f>
        <v/>
      </c>
    </row>
    <row r="551" spans="1:180" ht="13.5" customHeight="1">
      <c r="A551" s="7" t="s">
        <v>637</v>
      </c>
      <c r="B551" s="7"/>
      <c r="C551" s="7"/>
      <c r="D551" s="8">
        <v>75</v>
      </c>
      <c r="E551" s="8">
        <f t="shared" si="74"/>
        <v>75</v>
      </c>
      <c r="F551" s="8">
        <f t="shared" si="75"/>
        <v>75</v>
      </c>
      <c r="G551" s="8">
        <v>75</v>
      </c>
      <c r="H551" s="8">
        <v>75</v>
      </c>
      <c r="I551" s="8">
        <f t="shared" si="78"/>
        <v>75</v>
      </c>
      <c r="J551" s="8">
        <f t="shared" si="79"/>
        <v>75</v>
      </c>
      <c r="K551" s="8">
        <v>75</v>
      </c>
      <c r="L551" s="8">
        <v>125</v>
      </c>
      <c r="M551" s="8">
        <f t="shared" si="76"/>
        <v>125</v>
      </c>
      <c r="N551" s="8">
        <f t="shared" si="77"/>
        <v>125</v>
      </c>
      <c r="O551" s="8">
        <v>125</v>
      </c>
      <c r="P551" s="391"/>
      <c r="Q551" s="84"/>
      <c r="R551" s="395"/>
      <c r="S551" s="395"/>
      <c r="T551" s="395"/>
      <c r="U551" s="396"/>
      <c r="BF551" s="407" t="s">
        <v>1714</v>
      </c>
      <c r="BG551" s="408">
        <v>3</v>
      </c>
      <c r="BH551" s="408">
        <v>5.5</v>
      </c>
      <c r="BI551" s="408">
        <v>5.5</v>
      </c>
      <c r="BJ551" s="409" t="e">
        <f>IF(AND('[1]Single Field'!#REF!=[1]Lists!BF551,'[1]Single Field'!#REF!="Drained"),"x",IF(AND('[1]Single Field'!#REF!=[1]Lists!BF551,'[1]Single Field'!#REF!="Undrained"),O,""))</f>
        <v>#REF!</v>
      </c>
      <c r="BK551" s="409" t="str">
        <f>IF(AND('[1]Multi-Field'!$E$3=[1]Lists!BF551,'[1]Multi-Field'!$F$3="Drained"),BI551,IF(AND('[1]Multi-Field'!$E$3=BF551,'[1]Multi-Field'!$F$3="undrained"),BH551,""))</f>
        <v/>
      </c>
      <c r="BL551" s="409" t="str">
        <f>IF(AND('[1]Multi-Field'!$E$4=BF551,'[1]Multi-Field'!$F$4="Drained"),BI551,IF(AND('[1]Multi-Field'!$E$4=BF551,'[1]Multi-Field'!$F$4="undrained"),BH551,""))</f>
        <v/>
      </c>
      <c r="BM551" s="409" t="str">
        <f>IF(AND('[1]Multi-Field'!$E$5=BF551,'[1]Multi-Field'!$F$5="Drained"),BI551,IF(AND('[1]Multi-Field'!$E$5=BF551,'[1]Multi-Field'!$F$5="undrained"),BH551,""))</f>
        <v/>
      </c>
      <c r="BN551" s="409" t="str">
        <f>IF(AND('[1]Multi-Field'!$E$6=BF551,'[1]Multi-Field'!$F$6="Drained"),BI551,IF(AND('[1]Multi-Field'!$E$6=BF551,'[1]Multi-Field'!$F$6="undrained"),BH551,""))</f>
        <v/>
      </c>
      <c r="BO551" s="409" t="str">
        <f>IF(AND('[1]Multi-Field'!$E$7=BF551,'[1]Multi-Field'!$F$7="Drained"),BI551,IF(AND('[1]Multi-Field'!$E$7=BF551,'[1]Multi-Field'!$F$7="undrained"),BH551,""))</f>
        <v/>
      </c>
      <c r="BP551" s="409" t="str">
        <f>IF(AND('[1]Multi-Field'!$E$8=BF551,'[1]Multi-Field'!$F$8="Drained"),BI551,IF(AND('[1]Multi-Field'!$E$8=BF551,'[1]Multi-Field'!$F$8="undrained"),BH551,""))</f>
        <v/>
      </c>
      <c r="BQ551" s="409" t="str">
        <f>IF(AND('[1]Multi-Field'!$E$9=BF551,'[1]Multi-Field'!$F$9="Drained"),BI551,IF(AND('[1]Multi-Field'!$E$9=BF551,'[1]Multi-Field'!$F$9="undrained"),BH551,""))</f>
        <v/>
      </c>
      <c r="BR551" s="409" t="str">
        <f>IF(AND('[1]Multi-Field'!$E$10=BF551,'[1]Multi-Field'!$F$10="Drained"),BI551,IF(AND('[1]Multi-Field'!$E$10=BF551,'[1]Multi-Field'!$F$10="undrained"),BH551,""))</f>
        <v/>
      </c>
      <c r="BS551" s="409" t="str">
        <f>IF(AND('[1]Multi-Field'!$E$11=BF551,'[1]Multi-Field'!$F$11="Drained"),BI551,IF(AND('[1]Multi-Field'!$E$11=BF551,'[1]Multi-Field'!$F$11="undrained"),BH551,""))</f>
        <v/>
      </c>
      <c r="BT551" s="409" t="str">
        <f>IF(AND('[1]Multi-Field'!$E$12=BF551,'[1]Multi-Field'!$F$12="Drained"),BI551,IF(AND('[1]Multi-Field'!$E$12=BF551,'[1]Multi-Field'!$F$12="undrained"),BH551,""))</f>
        <v/>
      </c>
      <c r="BU551" s="409" t="str">
        <f>IF(AND('[1]Multi-Field'!$E$13=BF551,'[1]Multi-Field'!$F$13="Drained"),BI551,IF(AND('[1]Multi-Field'!$E$3=BF551,'[1]Multi-Field'!$F$13="undrained"),BH551,""))</f>
        <v/>
      </c>
      <c r="BV551" s="409" t="str">
        <f>IF(AND('[1]Multi-Field'!$E$14=BF551,'[1]Multi-Field'!$F$14="Drained"),BI551,IF(AND('[1]Multi-Field'!$E$14=BF551,'[1]Multi-Field'!$F$14="undrained"),BH551,""))</f>
        <v/>
      </c>
      <c r="BW551" s="409" t="str">
        <f>IF(AND('[1]Multi-Field'!$E$15=BF551,'[1]Multi-Field'!$F$15="Drained"),BI551,IF(AND('[1]Multi-Field'!$E$15=BF551,'[1]Multi-Field'!$F$15="undrained"),BH551,""))</f>
        <v/>
      </c>
      <c r="BX551" s="409" t="str">
        <f>IF(AND('[1]Multi-Field'!$E$16=[1]Lists!BF551,'[1]Multi-Field'!$F$16="Drained"),BI551,IF(AND('[1]Multi-Field'!$E$16=[1]Lists!BF551,'[1]Multi-Field'!$F$16="undrained"),BH551,""))</f>
        <v/>
      </c>
      <c r="BY551" s="409" t="str">
        <f>IF(AND('[1]Multi-Field'!$E$17=[1]Lists!BF551,'[1]Multi-Field'!$F$17="Drained"),BI551,IF(AND('[1]Multi-Field'!$E$17=[1]Lists!BF551,'[1]Multi-Field'!$F$17="undrained"),BH551,""))</f>
        <v/>
      </c>
      <c r="BZ551" s="409" t="str">
        <f>IF(AND('[1]Multi-Field'!$E$18=[1]Lists!BF551,'[1]Multi-Field'!$F$18="Drained"),BI551,IF(AND('[1]Multi-Field'!$E$18=[1]Lists!BF551,'[1]Multi-Field'!$F$18="undrained"),BH551,""))</f>
        <v/>
      </c>
      <c r="CA551" s="409" t="str">
        <f>IF(AND('[1]Multi-Field'!$E$19=[1]Lists!BF551,'[1]Multi-Field'!$F$19="Drained"),BI551,IF(AND('[1]Multi-Field'!$E$19=[1]Lists!BF551,'[1]Multi-Field'!$F$19="undrained"),BH551,""))</f>
        <v/>
      </c>
      <c r="CB551" s="409" t="str">
        <f>IF(AND('[1]Multi-Field'!$E$20=[1]Lists!BF551,'[1]Multi-Field'!$F$20="Drained"),BI551,IF(AND('[1]Multi-Field'!$E$20=[1]Lists!BF551,'[1]Multi-Field'!$F$20="undrained"),BH551,""))</f>
        <v/>
      </c>
      <c r="CC551" s="409" t="str">
        <f>IF(AND('[1]Multi-Field'!$E$21=[1]Lists!BF551,'[1]Multi-Field'!$F$21="Drained"),BI551,IF(AND('[1]Multi-Field'!$E$21=[1]Lists!BF551,'[1]Multi-Field'!$F$21="undrained"),BH551,""))</f>
        <v/>
      </c>
      <c r="CD551" s="409" t="str">
        <f>IF(AND('[1]Multi-Field'!$E$22=[1]Lists!BF551,'[1]Multi-Field'!$F$22="Drained"),BI551,IF(AND('[1]Multi-Field'!$E$22=[1]Lists!BF551,'[1]Multi-Field'!$F$22="undrained"),BH551,""))</f>
        <v/>
      </c>
      <c r="CE551" s="409" t="str">
        <f>IF(AND('[1]Multi-Field'!$E$23=[1]Lists!BF551,'[1]Multi-Field'!$F$23="Drained"),BI551,IF(AND('[1]Multi-Field'!$E$23=[1]Lists!BF551,'[1]Multi-Field'!$F$23="undrained"),BH551,""))</f>
        <v/>
      </c>
      <c r="CF551" s="409" t="str">
        <f>IF(AND('[1]Multi-Field'!$E$24=[1]Lists!BF551,'[1]Multi-Field'!$F$24="Drained"),BI551,IF(AND('[1]Multi-Field'!$E$24=[1]Lists!BF551,'[1]Multi-Field'!$F$24="undrained"),BH551,""))</f>
        <v/>
      </c>
      <c r="CG551" s="409" t="str">
        <f>IF(AND('[1]Multi-Field'!$E$25=[1]Lists!BF551,'[1]Multi-Field'!$F$25="Drained"),BI551,IF(AND('[1]Multi-Field'!$E$25=[1]Lists!BF551,'[1]Multi-Field'!$F$25="undrained"),BH551,""))</f>
        <v/>
      </c>
      <c r="CH551" s="409" t="str">
        <f>IF(AND('[1]Multi-Field'!$E$26=[1]Lists!BF551,'[1]Multi-Field'!$F$26="Drained"),BI551,IF(AND('[1]Multi-Field'!$E$26=[1]Lists!BF551,'[1]Multi-Field'!$F$26="undrained"),BH551,""))</f>
        <v/>
      </c>
      <c r="CI551" s="409" t="str">
        <f>IF(AND('[1]Multi-Field'!$E$27=[1]Lists!BF551,'[1]Multi-Field'!$F$27="Drained"),BI551,IF(AND('[1]Multi-Field'!$E$27=[1]Lists!BF551,'[1]Multi-Field'!$F$27="undrained"),BH551,""))</f>
        <v/>
      </c>
      <c r="CJ551" s="409" t="str">
        <f>IF(AND('[1]Multi-Field'!$E$28=[1]Lists!BF551,'[1]Multi-Field'!$F$28="Drained"),BI551,IF(AND('[1]Multi-Field'!$E$28=[1]Lists!BF551,'[1]Multi-Field'!$F$28="undrained"),BH551,""))</f>
        <v/>
      </c>
      <c r="CK551" s="409" t="str">
        <f>IF(AND('[1]Multi-Field'!$E$29=[1]Lists!BF551,'[1]Multi-Field'!$F$29="Drained"),BI551,IF(AND('[1]Multi-Field'!$E$29=[1]Lists!BF551,'[1]Multi-Field'!$F$29="undrained"),BH551,""))</f>
        <v/>
      </c>
      <c r="CL551" s="409" t="str">
        <f>IF(AND('[1]Multi-Field'!$E$30=[1]Lists!BF551,'[1]Multi-Field'!$F$30="Drained"),BI551,IF(AND('[1]Multi-Field'!$E$30=[1]Lists!BF551,'[1]Multi-Field'!$F$30="undrained"),BH551,""))</f>
        <v/>
      </c>
      <c r="CM551" s="409" t="str">
        <f>IF(AND('[1]Multi-Field'!$E$31=[1]Lists!BF551,'[1]Multi-Field'!$F$31="Drained"),BI551,IF(AND('[1]Multi-Field'!$E$31=[1]Lists!BF551,'[1]Multi-Field'!$F$31="undrained"),BH551,""))</f>
        <v/>
      </c>
      <c r="CN551" s="409" t="str">
        <f>IF(AND('[1]Multi-Field'!$E$32=[1]Lists!BF551,'[1]Multi-Field'!$F$32="Drained"),BI551,IF(AND('[1]Multi-Field'!$E$32=[1]Lists!BF551,'[1]Multi-Field'!$F$32="undrained"),BH551,""))</f>
        <v/>
      </c>
      <c r="CO551" s="409" t="str">
        <f>IF(AND('[1]Multi-Field'!$E$33=[1]Lists!BF551,'[1]Multi-Field'!$F$33="Drained"),BI551,IF(AND('[1]Multi-Field'!$E$33=[1]Lists!BF551,'[1]Multi-Field'!$F$33="undrained"),BH551,""))</f>
        <v/>
      </c>
      <c r="CP551" s="409" t="str">
        <f>IF(AND('[1]Multi-Field'!$E$34=[1]Lists!BF551,'[1]Multi-Field'!$F$34="Drained"),BI551,IF(AND('[1]Multi-Field'!$E$34=[1]Lists!BF551,'[1]Multi-Field'!$F$34="undrained"),BH551,""))</f>
        <v/>
      </c>
      <c r="CQ551" s="409" t="str">
        <f>IF(AND('[1]Multi-Field'!$E$35=[1]Lists!BF551,'[1]Multi-Field'!$F$35="Drained"),BI551,IF(AND('[1]Multi-Field'!$E$35=[1]Lists!BF551,'[1]Multi-Field'!$F$35="undrained"),BH551,""))</f>
        <v/>
      </c>
      <c r="CR551" s="409" t="str">
        <f>IF(AND('[1]Multi-Field'!$E$36=[1]Lists!BF551,'[1]Multi-Field'!$F$36="Drained"),BI551,IF(AND('[1]Multi-Field'!$E$36=[1]Lists!BF551,'[1]Multi-Field'!$F$36="undrained"),BH551,""))</f>
        <v/>
      </c>
      <c r="CS551" s="409" t="str">
        <f>IF(AND('[1]Multi-Field'!$E$37=[1]Lists!BF551,'[1]Multi-Field'!$F$37="Drained"),BI551,IF(AND('[1]Multi-Field'!$E$37=[1]Lists!BF551,'[1]Multi-Field'!$F$37="undrained"),BH551,""))</f>
        <v/>
      </c>
      <c r="CT551" s="409" t="str">
        <f>IF(AND('[1]Multi-Field'!$E$38=[1]Lists!BF551,'[1]Multi-Field'!$F$38="Drained"),BI551,IF(AND('[1]Multi-Field'!$E$38=[1]Lists!BF551,'[1]Multi-Field'!$F$38="undrained"),BH551,""))</f>
        <v/>
      </c>
      <c r="CU551" s="409" t="str">
        <f>IF(AND('[1]Multi-Field'!$E$39=[1]Lists!BF551,'[1]Multi-Field'!$F$39="Drained"),BI551,IF(AND('[1]Multi-Field'!$E$39=[1]Lists!BF551,'[1]Multi-Field'!$F$39="undrained"),BH551,""))</f>
        <v/>
      </c>
      <c r="CV551" s="409" t="str">
        <f>IF(AND('[1]Multi-Field'!$E$40=[1]Lists!BF551,'[1]Multi-Field'!$F$40="Drained"),BI551,IF(AND('[1]Multi-Field'!$E$40=[1]Lists!BF551,'[1]Multi-Field'!$F$40="undrained"),BH551,""))</f>
        <v/>
      </c>
      <c r="CW551" s="409" t="str">
        <f>IF(AND('[1]Multi-Field'!$E$41=[1]Lists!BF551,'[1]Multi-Field'!$F$40="Drained"),BI551,IF(AND('[1]Multi-Field'!$E$40=[1]Lists!BF551,'[1]Multi-Field'!$F$40="undrained"),BH551,""))</f>
        <v/>
      </c>
      <c r="CX551" s="409" t="str">
        <f>IF(AND('[1]Multi-Field'!$E$42=[1]Lists!BF551,'[1]Multi-Field'!$F$42="Drained"),BI551,IF(AND('[1]Multi-Field'!$E$42=[1]Lists!BF551,'[1]Multi-Field'!$F$42="undrained"),BH551,""))</f>
        <v/>
      </c>
      <c r="CY551" s="409" t="str">
        <f>IF(AND('[1]Multi-Field'!$E$43=[1]Lists!BF551,'[1]Multi-Field'!$F$43="Drained"),BI551,IF(AND('[1]Multi-Field'!$E$43=[1]Lists!BF551,'[1]Multi-Field'!$F$43="undrained"),BH551,""))</f>
        <v/>
      </c>
      <c r="CZ551" s="409" t="str">
        <f>IF(AND('[1]Multi-Field'!$E$44=[1]Lists!BF551,'[1]Multi-Field'!$F$44="Drained"),BI551,IF(AND('[1]Multi-Field'!$E$44=[1]Lists!BF551,'[1]Multi-Field'!$F$44="undrained"),BH551,""))</f>
        <v/>
      </c>
      <c r="DA551" s="409" t="str">
        <f>IF(AND('[1]Multi-Field'!$E$45=[1]Lists!BF551,'[1]Multi-Field'!$F$45="Drained"),BI551,IF(AND('[1]Multi-Field'!$E$45=[1]Lists!BF551,'[1]Multi-Field'!$F$45="undrained"),BH551,""))</f>
        <v/>
      </c>
      <c r="DB551" s="409" t="str">
        <f>IF(AND('[1]Multi-Field'!$E$46=[1]Lists!BF551,'[1]Multi-Field'!$F$46="Drained"),BI551,IF(AND('[1]Multi-Field'!$E$46=[1]Lists!BF551,'[1]Multi-Field'!$F$46="undrained"),BH551,""))</f>
        <v/>
      </c>
      <c r="DC551" s="409" t="str">
        <f>IF(AND('[1]Multi-Field'!$E$47=[1]Lists!BF551,'[1]Multi-Field'!$F$47="Drained"),BI551,IF(AND('[1]Multi-Field'!$E$47=[1]Lists!BF551,'[1]Multi-Field'!$F$47="undrained"),BH551,""))</f>
        <v/>
      </c>
      <c r="DD551" s="409" t="str">
        <f>IF(AND('[1]Multi-Field'!$E$48=[1]Lists!BF551,'[1]Multi-Field'!$F$48="Drained"),BI551,IF(AND('[1]Multi-Field'!$E$48=[1]Lists!BF551,'[1]Multi-Field'!$F$48="undrained"),BH551,""))</f>
        <v/>
      </c>
      <c r="DE551" s="409" t="str">
        <f>IF(AND('[1]Multi-Field'!$E$49=[1]Lists!BF551,'[1]Multi-Field'!$F$49="Drained"),BI551,IF(AND('[1]Multi-Field'!$E$49=[1]Lists!BF551,'[1]Multi-Field'!$F$9="undrained"),BH551,""))</f>
        <v/>
      </c>
      <c r="DF551" s="409" t="str">
        <f>IF(AND('[1]Multi-Field'!$E$50=[1]Lists!BF551,'[1]Multi-Field'!$F$50="Drained"),BI551,IF(AND('[1]Multi-Field'!$E$50=[1]Lists!BF551,'[1]Multi-Field'!$F$50="undrained"),BH551,""))</f>
        <v/>
      </c>
      <c r="DG551" s="409" t="str">
        <f>IF(AND('[1]Multi-Field'!$E$51=[1]Lists!BF551,'[1]Multi-Field'!$F$51="Drained"),BI551,IF(AND('[1]Multi-Field'!$E$51=[1]Lists!BF551,'[1]Multi-Field'!$F$51="undrained"),BH551,""))</f>
        <v/>
      </c>
      <c r="DH551" s="409" t="str">
        <f>IF(AND('[1]Multi-Field'!$E$52=[1]Lists!BF551,'[1]Multi-Field'!$F$52="Drained"),BI551,IF(AND('[1]Multi-Field'!$E$52=[1]Lists!BF551,'[1]Multi-Field'!$F$52="undrained"),BH551,""))</f>
        <v/>
      </c>
      <c r="DI551" s="409" t="str">
        <f>IF(AND('[1]Multi-Field'!$E$53=[1]Lists!BF551,'[1]Multi-Field'!$F$53="Drained"),BI551,IF(AND('[1]Multi-Field'!$E$53=[1]Lists!BF551,'[1]Multi-Field'!$F$53="undrained"),BH551,""))</f>
        <v/>
      </c>
      <c r="DJ551" s="409" t="str">
        <f>IF(AND('[1]Multi-Field'!$E$54=[1]Lists!BF551,'[1]Multi-Field'!$F$54="Drained"),BI551,IF(AND('[1]Multi-Field'!$E$54=[1]Lists!BF551,'[1]Multi-Field'!$F$54="undrained"),BH551,""))</f>
        <v/>
      </c>
      <c r="DK551" s="409" t="str">
        <f>IF(AND('[1]Multi-Field'!$E$55=[1]Lists!BF551,'[1]Multi-Field'!$F$55="Drained"),BI551,IF(AND('[1]Multi-Field'!$E$55=[1]Lists!BF551,'[1]Multi-Field'!$F$55="undrained"),BH551,""))</f>
        <v/>
      </c>
      <c r="DL551" s="409" t="str">
        <f>IF(AND('[1]Multi-Field'!$E$56=[1]Lists!BF551,'[1]Multi-Field'!$F$56="Drained"),BI551,IF(AND('[1]Multi-Field'!$E$56=[1]Lists!BF551,'[1]Multi-Field'!$F$56="undrained"),BH551,""))</f>
        <v/>
      </c>
      <c r="DM551" s="409" t="str">
        <f>IF(AND('[1]Multi-Field'!$E$57=[1]Lists!BF551,'[1]Multi-Field'!$F$57="Drained"),BI551,IF(AND('[1]Multi-Field'!$E$57=[1]Lists!BF551,'[1]Multi-Field'!$F$57="undrained"),BH551,""))</f>
        <v/>
      </c>
      <c r="DN551" s="409" t="str">
        <f>IF(AND('[1]Multi-Field'!$E$58=[1]Lists!BF551,'[1]Multi-Field'!$F$58="Drained"),BI551,IF(AND('[1]Multi-Field'!$E$58=[1]Lists!BF551,'[1]Multi-Field'!$F$58="undrained"),BH551,""))</f>
        <v/>
      </c>
      <c r="DO551" s="409" t="str">
        <f>IF(AND('[1]Multi-Field'!$E$59=[1]Lists!BF551,'[1]Multi-Field'!$F$59="Drained"),BI551,IF(AND('[1]Multi-Field'!$E$59=[1]Lists!BF551,'[1]Multi-Field'!$F$59="undrained"),BH551,""))</f>
        <v/>
      </c>
      <c r="DP551" s="409" t="str">
        <f>IF(AND('[1]Multi-Field'!$E$60=[1]Lists!BF551,'[1]Multi-Field'!$F$60="Drained"),BI551,IF(AND('[1]Multi-Field'!$E$60=[1]Lists!BF551,'[1]Multi-Field'!$F$60="undrained"),BH551,""))</f>
        <v/>
      </c>
      <c r="DQ551" s="409" t="str">
        <f>IF(AND('[1]Multi-Field'!$E$61=[1]Lists!BF551,'[1]Multi-Field'!$F$61="Drained"),BI551,IF(AND('[1]Multi-Field'!$E$61=[1]Lists!BF551,'[1]Multi-Field'!$F$61="undrained"),BH551,""))</f>
        <v/>
      </c>
      <c r="DR551" s="409" t="str">
        <f>IF(AND('[1]Multi-Field'!$E$62=[1]Lists!BF551,'[1]Multi-Field'!$F$62="Drained"),BI551,IF(AND('[1]Multi-Field'!$E$62=[1]Lists!BF551,'[1]Multi-Field'!$F$62="undrained"),BH551,""))</f>
        <v/>
      </c>
      <c r="DS551" s="409" t="str">
        <f>IF(AND('[1]Multi-Field'!$E$63=[1]Lists!BF551,'[1]Multi-Field'!$F$63="Drained"),BI551,IF(AND('[1]Multi-Field'!$E$63=[1]Lists!BF551,'[1]Multi-Field'!$F$63="undrained"),BH551,""))</f>
        <v/>
      </c>
      <c r="DT551" s="409" t="str">
        <f>IF(AND('[1]Multi-Field'!$E$64=[1]Lists!BF551,'[1]Multi-Field'!$F$64="Drained"),BI551,IF(AND('[1]Multi-Field'!$E$64=[1]Lists!BF551,'[1]Multi-Field'!$F$64="undrained"),BH551,""))</f>
        <v/>
      </c>
      <c r="DU551" s="409" t="str">
        <f>IF(AND('[1]Multi-Field'!$E$65=[1]Lists!BF551,'[1]Multi-Field'!$F$65="Drained"),BI551,IF(AND('[1]Multi-Field'!$E$65=[1]Lists!BF551,'[1]Multi-Field'!$F$65="undrained"),BH551,""))</f>
        <v/>
      </c>
      <c r="DV551" s="409" t="str">
        <f>IF(AND('[1]Multi-Field'!$E$66=[1]Lists!BF551,'[1]Multi-Field'!$F$66="Drained"),BI551,IF(AND('[1]Multi-Field'!$E$66=[1]Lists!BF551,'[1]Multi-Field'!$F$66="undrained"),BH551,""))</f>
        <v/>
      </c>
      <c r="DW551" s="409" t="str">
        <f>IF(AND('[1]Multi-Field'!$E$67=[1]Lists!BF551,'[1]Multi-Field'!$F$67="Drained"),BI551,IF(AND('[1]Multi-Field'!$E$67=[1]Lists!BF551,'[1]Multi-Field'!$F$67="undrained"),BH551,""))</f>
        <v/>
      </c>
      <c r="DX551" s="409" t="str">
        <f>IF(AND('[1]Multi-Field'!$E$68=[1]Lists!BF551,'[1]Multi-Field'!$F$68="Drained"),BI551,IF(AND('[1]Multi-Field'!$E$68=[1]Lists!BF551,'[1]Multi-Field'!$F$68="undrained"),BH551,""))</f>
        <v/>
      </c>
      <c r="DY551" s="409" t="str">
        <f>IF(AND('[1]Multi-Field'!$E$69=[1]Lists!BF551,'[1]Multi-Field'!$F$69="Drained"),BI551,IF(AND('[1]Multi-Field'!$E$69=[1]Lists!BF551,'[1]Multi-Field'!$F$69="undrained"),BH551,""))</f>
        <v/>
      </c>
      <c r="DZ551" s="409" t="str">
        <f>IF(AND('[1]Multi-Field'!$E$70=[1]Lists!BF551,'[1]Multi-Field'!$F$70="Drained"),BI551,IF(AND('[1]Multi-Field'!$E$70=[1]Lists!BF551,'[1]Multi-Field'!$F$70="undrained"),BH551,""))</f>
        <v/>
      </c>
      <c r="EA551" s="409" t="str">
        <f>IF(AND('[1]Multi-Field'!$E$71=[1]Lists!BF551,'[1]Multi-Field'!$F$71="Drained"),BI551,IF(AND('[1]Multi-Field'!$E$71=[1]Lists!BF551,'[1]Multi-Field'!$F$71="undrained"),BH551,""))</f>
        <v/>
      </c>
      <c r="EB551" s="409" t="str">
        <f>IF(AND('[1]Multi-Field'!$E$72=[1]Lists!BF551,'[1]Multi-Field'!$F$72="Drained"),BI551,IF(AND('[1]Multi-Field'!$E$72=[1]Lists!BF551,'[1]Multi-Field'!$F$72="undrained"),BH551,""))</f>
        <v/>
      </c>
      <c r="EC551" s="409" t="str">
        <f>IF(AND('[1]Multi-Field'!$E$73=[1]Lists!BF551,'[1]Multi-Field'!$F$73="Drained"),BI551,IF(AND('[1]Multi-Field'!$E$73=[1]Lists!BF551,'[1]Multi-Field'!$F$73="undrained"),BH551,""))</f>
        <v/>
      </c>
      <c r="ED551" s="409" t="str">
        <f>IF(AND('[1]Multi-Field'!$E$74=[1]Lists!BF551,'[1]Multi-Field'!$F$74="Drained"),BI551,IF(AND('[1]Multi-Field'!$E$74=[1]Lists!BF551,'[1]Multi-Field'!$F$74="undrained"),BH551,""))</f>
        <v/>
      </c>
      <c r="EE551" s="409" t="str">
        <f>IF(AND('[1]Multi-Field'!$E$75=[1]Lists!BF551,'[1]Multi-Field'!$F$75="Drained"),BI551,IF(AND('[1]Multi-Field'!$E$75=[1]Lists!BF551,'[1]Multi-Field'!$F$75="undrained"),BH551,""))</f>
        <v/>
      </c>
      <c r="EF551" s="409" t="str">
        <f>IF(AND('[1]Multi-Field'!$E$76=[1]Lists!BF551,'[1]Multi-Field'!$F$76="Drained"),BI551,IF(AND('[1]Multi-Field'!$E$76=[1]Lists!BF551,'[1]Multi-Field'!$F$6="undrained"),BH551,""))</f>
        <v/>
      </c>
      <c r="EG551" s="409" t="str">
        <f>IF(AND('[1]Multi-Field'!$E$77=[1]Lists!BF551,'[1]Multi-Field'!$F$77="Drained"),BI551,IF(AND('[1]Multi-Field'!$E$77=[1]Lists!BF551,'[1]Multi-Field'!$F$77="undrained"),BH551,""))</f>
        <v/>
      </c>
      <c r="EH551" s="409" t="str">
        <f>IF(AND('[1]Multi-Field'!$E$78=[1]Lists!BF551,'[1]Multi-Field'!$F$78="Drained"),BI551,IF(AND('[1]Multi-Field'!$E$78=[1]Lists!BF551,'[1]Multi-Field'!$F$78="undrained"),BH551,""))</f>
        <v/>
      </c>
      <c r="EI551" s="409" t="str">
        <f>IF(AND('[1]Multi-Field'!$E$79=[1]Lists!BF551,'[1]Multi-Field'!$F$79="Drained"),BI551,IF(AND('[1]Multi-Field'!$E$79=[1]Lists!BF551,'[1]Multi-Field'!$F$79="undrained"),BH551,""))</f>
        <v/>
      </c>
      <c r="EJ551" s="409" t="str">
        <f>IF(AND('[1]Multi-Field'!$E$80=[1]Lists!BF551,'[1]Multi-Field'!$F$80="Drained"),BI551,IF(AND('[1]Multi-Field'!$E$80=[1]Lists!BF551,'[1]Multi-Field'!$F$80="undrained"),BH551,""))</f>
        <v/>
      </c>
      <c r="EK551" s="409" t="str">
        <f>IF(AND('[1]Multi-Field'!$E$81=[1]Lists!BF551,'[1]Multi-Field'!$F$81="Drained"),BI551,IF(AND('[1]Multi-Field'!$E$81=[1]Lists!BF551,'[1]Multi-Field'!$F$81="undrained"),BH551,""))</f>
        <v/>
      </c>
      <c r="EL551" s="409" t="str">
        <f>IF(AND('[1]Multi-Field'!$E$82=[1]Lists!BF551,'[1]Multi-Field'!$F$82="Drained"),BI551,IF(AND('[1]Multi-Field'!$E$82=[1]Lists!BF551,'[1]Multi-Field'!$F$82="undrained"),BH551,""))</f>
        <v/>
      </c>
      <c r="EM551" s="409" t="str">
        <f>IF(AND('[1]Multi-Field'!$E$83=[1]Lists!BF551,'[1]Multi-Field'!$F$83="Drained"),BI551,IF(AND('[1]Multi-Field'!$E$83=[1]Lists!BF551,'[1]Multi-Field'!$F$83="undrained"),BH551,""))</f>
        <v/>
      </c>
      <c r="EN551" s="409" t="str">
        <f>IF(AND('[1]Multi-Field'!$E$84=[1]Lists!BF551,'[1]Multi-Field'!$F$84="Drained"),BI551,IF(AND('[1]Multi-Field'!$E$84=[1]Lists!BF551,'[1]Multi-Field'!$F$84="undrained"),BH551,""))</f>
        <v/>
      </c>
      <c r="EO551" s="409" t="str">
        <f>IF(AND('[1]Multi-Field'!$E$85=[1]Lists!BF551,'[1]Multi-Field'!$F$85="Drained"),BI551,IF(AND('[1]Multi-Field'!$E$85=[1]Lists!BF551,'[1]Multi-Field'!$F$85="undrained"),BH551,""))</f>
        <v/>
      </c>
      <c r="EP551" s="409" t="str">
        <f>IF(AND('[1]Multi-Field'!$E$86=[1]Lists!BF551,'[1]Multi-Field'!$F$86="Drained"),BI551,IF(AND('[1]Multi-Field'!$E$86=[1]Lists!BF551,'[1]Multi-Field'!$F$86="undrained"),BH551,""))</f>
        <v/>
      </c>
      <c r="EQ551" s="409" t="str">
        <f>IF(AND('[1]Multi-Field'!$E$87=[1]Lists!BF551,'[1]Multi-Field'!$F$87="Drained"),BI551,IF(AND('[1]Multi-Field'!$E$87=[1]Lists!BF551,'[1]Multi-Field'!$F$87="undrained"),BH551,""))</f>
        <v/>
      </c>
      <c r="ER551" s="409" t="str">
        <f>IF(AND('[1]Multi-Field'!$E$88=[1]Lists!BF551,'[1]Multi-Field'!$F$88="Drained"),BI551,IF(AND('[1]Multi-Field'!$E$88=[1]Lists!BF551,'[1]Multi-Field'!$F$88="undrained"),BH551,""))</f>
        <v/>
      </c>
      <c r="ES551" s="409" t="str">
        <f>IF(AND('[1]Multi-Field'!$E$89=[1]Lists!BF551,'[1]Multi-Field'!$F$89="Drained"),BI551,IF(AND('[1]Multi-Field'!$E$89=[1]Lists!BF551,'[1]Multi-Field'!$F$89="undrained"),BH551,""))</f>
        <v/>
      </c>
      <c r="ET551" s="409" t="str">
        <f>IF(AND('[1]Multi-Field'!$E$90=[1]Lists!BF551,'[1]Multi-Field'!$F$90="Drained"),BI551,IF(AND('[1]Multi-Field'!$E$90=[1]Lists!BF551,'[1]Multi-Field'!$F$90="undrained"),BH551,""))</f>
        <v/>
      </c>
      <c r="EU551" s="409" t="str">
        <f>IF(AND('[1]Multi-Field'!$E$91=[1]Lists!BF551,'[1]Multi-Field'!$F$91="Drained"),BI551,IF(AND('[1]Multi-Field'!$E$91=[1]Lists!BF551,'[1]Multi-Field'!$F$91="undrained"),BH551,""))</f>
        <v/>
      </c>
      <c r="EV551" s="409" t="str">
        <f>IF(AND('[1]Multi-Field'!$E$92=[1]Lists!BF551,'[1]Multi-Field'!$F$92="Drained"),BI551,IF(AND('[1]Multi-Field'!$E$92=[1]Lists!BF551,'[1]Multi-Field'!$F$92="undrained"),BH551,""))</f>
        <v/>
      </c>
      <c r="EW551" s="409" t="str">
        <f>IF(AND('[1]Multi-Field'!$E$93=[1]Lists!BF551,'[1]Multi-Field'!$F$93="Drained"),BI551,IF(AND('[1]Multi-Field'!$E$93=[1]Lists!BF551,'[1]Multi-Field'!$F$93="undrained"),BH551,""))</f>
        <v/>
      </c>
      <c r="EX551" s="409" t="str">
        <f>IF(AND('[1]Multi-Field'!$E$94=[1]Lists!BF551,'[1]Multi-Field'!$F$94="Drained"),BI551,IF(AND('[1]Multi-Field'!$E$94=[1]Lists!BF551,'[1]Multi-Field'!$F$94="undrained"),BH551,""))</f>
        <v/>
      </c>
      <c r="EY551" s="409" t="str">
        <f>IF(AND('[1]Multi-Field'!$E$95=[1]Lists!BF551,'[1]Multi-Field'!$F$95="Drained"),BI551,IF(AND('[1]Multi-Field'!$E$95=[1]Lists!BF551,'[1]Multi-Field'!$F$95="undrained"),BH551,""))</f>
        <v/>
      </c>
      <c r="EZ551" s="409" t="str">
        <f>IF(AND('[1]Multi-Field'!$E$96=[1]Lists!BF551,'[1]Multi-Field'!$F$96="Drained"),BI551,IF(AND('[1]Multi-Field'!$E$96=[1]Lists!BF551,'[1]Multi-Field'!$F$96="undrained"),BH551,""))</f>
        <v/>
      </c>
      <c r="FA551" s="409" t="str">
        <f>IF(AND('[1]Multi-Field'!$E$97=[1]Lists!BF551,'[1]Multi-Field'!$F$97="Drained"),BI551,IF(AND('[1]Multi-Field'!$E$97=[1]Lists!BF551,'[1]Multi-Field'!$F$97="undrained"),BH551,""))</f>
        <v/>
      </c>
      <c r="FB551" s="409" t="str">
        <f>IF(AND('[1]Multi-Field'!$E$98=[1]Lists!BF551,'[1]Multi-Field'!$F$98="Drained"),BI551,IF(AND('[1]Multi-Field'!$E$98=[1]Lists!BF551,'[1]Multi-Field'!$F$98="undrained"),BH551,""))</f>
        <v/>
      </c>
      <c r="FC551" s="409" t="str">
        <f>IF(AND('[1]Multi-Field'!$E$99=[1]Lists!BF551,'[1]Multi-Field'!$F$99="Drained"),BI551,IF(AND('[1]Multi-Field'!$E$99=[1]Lists!BF551,'[1]Multi-Field'!$F$99="undrained"),BH551,""))</f>
        <v/>
      </c>
      <c r="FD551" s="409" t="str">
        <f>IF(AND('[1]Multi-Field'!$E$100=[1]Lists!BF551,'[1]Multi-Field'!$F$100="Drained"),BI551,IF(AND('[1]Multi-Field'!$E$100=[1]Lists!BF551,'[1]Multi-Field'!$F$100="undrained"),BH551,""))</f>
        <v/>
      </c>
      <c r="FE551" s="409" t="str">
        <f>IF(AND('[1]Multi-Field'!$E$101=[1]Lists!BF551,'[1]Multi-Field'!$F$101="Drained"),BI551,IF(AND('[1]Multi-Field'!$E$101=[1]Lists!BF551,'[1]Multi-Field'!$F$101="undrained"),BH551,""))</f>
        <v/>
      </c>
      <c r="FF551" s="409" t="str">
        <f>IF(AND('[1]Multi-Field'!$E$102=[1]Lists!BF551,'[1]Multi-Field'!$F$102="Drained"),BI551,IF(AND('[1]Multi-Field'!$E$102=[1]Lists!BF551,'[1]Multi-Field'!$F$102="undrained"),BH551,""))</f>
        <v/>
      </c>
      <c r="FG551" s="409" t="str">
        <f>IF(AND('[1]Multi-Field'!$E$103=[1]Lists!BF551,'[1]Multi-Field'!$F$103="Drained"),BI551,IF(AND('[1]Multi-Field'!$E$103=[1]Lists!BF551,'[1]Multi-Field'!$F$103="undrained"),BH551,""))</f>
        <v/>
      </c>
      <c r="FH551" s="409" t="str">
        <f>IF(AND('[1]Multi-Field'!$E$104=[1]Lists!BF551,'[1]Multi-Field'!$F$104="Drained"),BI551,IF(AND('[1]Multi-Field'!$E$104=[1]Lists!BF551,'[1]Multi-Field'!$F$104="undrained"),BH551,""))</f>
        <v/>
      </c>
      <c r="FI551" s="409" t="str">
        <f>IF(AND('[1]Multi-Field'!$E$105=[1]Lists!BF551,'[1]Multi-Field'!$F$105="Drained"),BI551,IF(AND('[1]Multi-Field'!$E$105=[1]Lists!BF551,'[1]Multi-Field'!$F$105="undrained"),BH551,""))</f>
        <v/>
      </c>
      <c r="FJ551" s="409" t="str">
        <f>IF(AND('[1]Multi-Field'!$E$106=[1]Lists!BF551,'[1]Multi-Field'!$F$106="Drained"),BI551,IF(AND('[1]Multi-Field'!$E$106=[1]Lists!BF551,'[1]Multi-Field'!$F$106="undrained"),BH551,""))</f>
        <v/>
      </c>
      <c r="FK551" s="409" t="str">
        <f>IF(AND('[1]Multi-Field'!$E$107=[1]Lists!BF551,'[1]Multi-Field'!$F$107="Drained"),BI551,IF(AND('[1]Multi-Field'!$E$107=[1]Lists!BF551,'[1]Multi-Field'!$F$107="undrained"),BH551,""))</f>
        <v/>
      </c>
      <c r="FL551" s="409" t="str">
        <f>IF(AND('[1]Multi-Field'!$E$108=[1]Lists!BF551,'[1]Multi-Field'!$F$108="Drained"),BI551,IF(AND('[1]Multi-Field'!$E$108=[1]Lists!BF551,'[1]Multi-Field'!$F$108="undrained"),BH551,""))</f>
        <v/>
      </c>
      <c r="FM551" s="409" t="str">
        <f>IF(AND('[1]Multi-Field'!$E$109=[1]Lists!BF551,'[1]Multi-Field'!$F$109="Drained"),BI551,IF(AND('[1]Multi-Field'!$E$109=[1]Lists!BF551,'[1]Multi-Field'!$F$109="undrained"),BH551,""))</f>
        <v/>
      </c>
      <c r="FN551" s="409" t="str">
        <f>IF(AND('[1]Multi-Field'!$E$110=[1]Lists!BF551,'[1]Multi-Field'!$F$110="Drained"),BI551,IF(AND('[1]Multi-Field'!$E$110=[1]Lists!BF551,'[1]Multi-Field'!$F$110="undrained"),BH551,""))</f>
        <v/>
      </c>
      <c r="FO551" s="409" t="str">
        <f>IF(AND('[1]Multi-Field'!$E$111=[1]Lists!BF551,'[1]Multi-Field'!$F$111="Drained"),BI551,IF(AND('[1]Multi-Field'!$E$111=[1]Lists!BF551,'[1]Multi-Field'!$F$111="undrained"),BH551,""))</f>
        <v/>
      </c>
      <c r="FP551" s="409" t="str">
        <f>IF(AND('[1]Multi-Field'!$E$112=[1]Lists!BF551,'[1]Multi-Field'!$F$112="Drained"),BI551,IF(AND('[1]Multi-Field'!$E$112=[1]Lists!BF551,'[1]Multi-Field'!$F$112="undrained"),BH551,""))</f>
        <v/>
      </c>
      <c r="FQ551" s="409" t="str">
        <f>IF(AND('[1]Multi-Field'!$E$113=[1]Lists!BF551,'[1]Multi-Field'!$F$113="Drained"),BI551,IF(AND('[1]Multi-Field'!$E$113=[1]Lists!BF551,'[1]Multi-Field'!$F$113="undrained"),BH551,""))</f>
        <v/>
      </c>
      <c r="FR551" s="409" t="str">
        <f>IF(AND('[1]Multi-Field'!$E$114=[1]Lists!BF551,'[1]Multi-Field'!$F$114="Drained"),BI551,IF(AND('[1]Multi-Field'!$E$114=[1]Lists!BF551,'[1]Multi-Field'!$F$114="undrained"),BH551,""))</f>
        <v/>
      </c>
      <c r="FS551" s="409" t="str">
        <f>IF(AND('[1]Multi-Field'!$E$115=[1]Lists!BF551,'[1]Multi-Field'!$F$115="Drained"),BI551,IF(AND('[1]Multi-Field'!$E$115=[1]Lists!BF551,'[1]Multi-Field'!$F$115="undrained"),BH551,""))</f>
        <v/>
      </c>
      <c r="FT551" s="409" t="str">
        <f>IF(AND('[1]Multi-Field'!$E$116=[1]Lists!BF551,'[1]Multi-Field'!$F$116="Drained"),BI551,IF(AND('[1]Multi-Field'!$E$116=[1]Lists!BF551,'[1]Multi-Field'!$F$116="undrained"),BH551,""))</f>
        <v/>
      </c>
      <c r="FU551" s="409" t="str">
        <f>IF(AND('[1]Multi-Field'!$E$117=[1]Lists!BF551,'[1]Multi-Field'!$F$117="Drained"),BI551,IF(AND('[1]Multi-Field'!$E$117=[1]Lists!BF551,'[1]Multi-Field'!$F$117="undrained"),BH551,""))</f>
        <v/>
      </c>
      <c r="FV551" s="409" t="str">
        <f>IF(AND('[1]Multi-Field'!$E$118=[1]Lists!BF551,'[1]Multi-Field'!$F$118="Drained"),BI551,IF(AND('[1]Multi-Field'!$E$118=[1]Lists!BF551,'[1]Multi-Field'!$F$118="undrained"),BH551,""))</f>
        <v/>
      </c>
      <c r="FW551" s="409" t="str">
        <f>IF(AND('[1]Multi-Field'!$E$119=[1]Lists!BF551,'[1]Multi-Field'!$F$119="Drained"),BI551,IF(AND('[1]Multi-Field'!$E$119=[1]Lists!BF551,'[1]Multi-Field'!$F$119="undrained"),BH551,""))</f>
        <v/>
      </c>
      <c r="FX551" s="409" t="str">
        <f>IF(AND('[1]Multi-Field'!$E$120=[1]Lists!BF551,'[1]Multi-Field'!$F$120="Drained"),BI551,IF(AND('[1]Multi-Field'!$E$120=[1]Lists!BF551,'[1]Multi-Field'!$F$120="undrained"),BH551,""))</f>
        <v/>
      </c>
    </row>
    <row r="552" spans="1:180" ht="13.5" customHeight="1">
      <c r="A552" s="7" t="s">
        <v>638</v>
      </c>
      <c r="B552" s="7"/>
      <c r="C552" s="7"/>
      <c r="D552" s="8">
        <v>75</v>
      </c>
      <c r="E552" s="8">
        <f t="shared" si="74"/>
        <v>75</v>
      </c>
      <c r="F552" s="8">
        <f t="shared" si="75"/>
        <v>75</v>
      </c>
      <c r="G552" s="8">
        <v>75</v>
      </c>
      <c r="H552" s="8">
        <v>75</v>
      </c>
      <c r="I552" s="8">
        <f t="shared" si="78"/>
        <v>75</v>
      </c>
      <c r="J552" s="8">
        <f t="shared" si="79"/>
        <v>75</v>
      </c>
      <c r="K552" s="8">
        <v>75</v>
      </c>
      <c r="L552" s="8">
        <v>140</v>
      </c>
      <c r="M552" s="8">
        <f t="shared" si="76"/>
        <v>140</v>
      </c>
      <c r="N552" s="8">
        <f t="shared" si="77"/>
        <v>140</v>
      </c>
      <c r="O552" s="8">
        <v>140</v>
      </c>
      <c r="P552" s="391"/>
      <c r="Q552" s="84"/>
      <c r="R552" s="395"/>
      <c r="S552" s="395"/>
      <c r="T552" s="395"/>
      <c r="U552" s="396"/>
      <c r="BF552" s="411" t="s">
        <v>1715</v>
      </c>
      <c r="BG552" s="412">
        <v>3</v>
      </c>
      <c r="BH552" s="412">
        <v>5.5</v>
      </c>
      <c r="BI552" s="412">
        <v>5.5</v>
      </c>
      <c r="BJ552" s="409" t="e">
        <f>IF(AND('[1]Single Field'!#REF!=[1]Lists!BF552,'[1]Single Field'!#REF!="Drained"),"x",IF(AND('[1]Single Field'!#REF!=[1]Lists!BF552,'[1]Single Field'!#REF!="Undrained"),O,""))</f>
        <v>#REF!</v>
      </c>
      <c r="BK552" s="409" t="str">
        <f>IF(AND('[1]Multi-Field'!$E$3=[1]Lists!BF552,'[1]Multi-Field'!$F$3="Drained"),BI552,IF(AND('[1]Multi-Field'!$E$3=BF552,'[1]Multi-Field'!$F$3="undrained"),BH552,""))</f>
        <v/>
      </c>
      <c r="BL552" s="409" t="str">
        <f>IF(AND('[1]Multi-Field'!$E$4=BF552,'[1]Multi-Field'!$F$4="Drained"),BI552,IF(AND('[1]Multi-Field'!$E$4=BF552,'[1]Multi-Field'!$F$4="undrained"),BH552,""))</f>
        <v/>
      </c>
      <c r="BM552" s="409" t="str">
        <f>IF(AND('[1]Multi-Field'!$E$5=BF552,'[1]Multi-Field'!$F$5="Drained"),BI552,IF(AND('[1]Multi-Field'!$E$5=BF552,'[1]Multi-Field'!$F$5="undrained"),BH552,""))</f>
        <v/>
      </c>
      <c r="BN552" s="409" t="str">
        <f>IF(AND('[1]Multi-Field'!$E$6=BF552,'[1]Multi-Field'!$F$6="Drained"),BI552,IF(AND('[1]Multi-Field'!$E$6=BF552,'[1]Multi-Field'!$F$6="undrained"),BH552,""))</f>
        <v/>
      </c>
      <c r="BO552" s="409" t="str">
        <f>IF(AND('[1]Multi-Field'!$E$7=BF552,'[1]Multi-Field'!$F$7="Drained"),BI552,IF(AND('[1]Multi-Field'!$E$7=BF552,'[1]Multi-Field'!$F$7="undrained"),BH552,""))</f>
        <v/>
      </c>
      <c r="BP552" s="409" t="str">
        <f>IF(AND('[1]Multi-Field'!$E$8=BF552,'[1]Multi-Field'!$F$8="Drained"),BI552,IF(AND('[1]Multi-Field'!$E$8=BF552,'[1]Multi-Field'!$F$8="undrained"),BH552,""))</f>
        <v/>
      </c>
      <c r="BQ552" s="409" t="str">
        <f>IF(AND('[1]Multi-Field'!$E$9=BF552,'[1]Multi-Field'!$F$9="Drained"),BI552,IF(AND('[1]Multi-Field'!$E$9=BF552,'[1]Multi-Field'!$F$9="undrained"),BH552,""))</f>
        <v/>
      </c>
      <c r="BR552" s="409" t="str">
        <f>IF(AND('[1]Multi-Field'!$E$10=BF552,'[1]Multi-Field'!$F$10="Drained"),BI552,IF(AND('[1]Multi-Field'!$E$10=BF552,'[1]Multi-Field'!$F$10="undrained"),BH552,""))</f>
        <v/>
      </c>
      <c r="BS552" s="409" t="str">
        <f>IF(AND('[1]Multi-Field'!$E$11=BF552,'[1]Multi-Field'!$F$11="Drained"),BI552,IF(AND('[1]Multi-Field'!$E$11=BF552,'[1]Multi-Field'!$F$11="undrained"),BH552,""))</f>
        <v/>
      </c>
      <c r="BT552" s="409" t="str">
        <f>IF(AND('[1]Multi-Field'!$E$12=BF552,'[1]Multi-Field'!$F$12="Drained"),BI552,IF(AND('[1]Multi-Field'!$E$12=BF552,'[1]Multi-Field'!$F$12="undrained"),BH552,""))</f>
        <v/>
      </c>
      <c r="BU552" s="409" t="str">
        <f>IF(AND('[1]Multi-Field'!$E$13=BF552,'[1]Multi-Field'!$F$13="Drained"),BI552,IF(AND('[1]Multi-Field'!$E$3=BF552,'[1]Multi-Field'!$F$13="undrained"),BH552,""))</f>
        <v/>
      </c>
      <c r="BV552" s="409" t="str">
        <f>IF(AND('[1]Multi-Field'!$E$14=BF552,'[1]Multi-Field'!$F$14="Drained"),BI552,IF(AND('[1]Multi-Field'!$E$14=BF552,'[1]Multi-Field'!$F$14="undrained"),BH552,""))</f>
        <v/>
      </c>
      <c r="BW552" s="409" t="str">
        <f>IF(AND('[1]Multi-Field'!$E$15=BF552,'[1]Multi-Field'!$F$15="Drained"),BI552,IF(AND('[1]Multi-Field'!$E$15=BF552,'[1]Multi-Field'!$F$15="undrained"),BH552,""))</f>
        <v/>
      </c>
      <c r="BX552" s="409" t="str">
        <f>IF(AND('[1]Multi-Field'!$E$16=[1]Lists!BF552,'[1]Multi-Field'!$F$16="Drained"),BI552,IF(AND('[1]Multi-Field'!$E$16=[1]Lists!BF552,'[1]Multi-Field'!$F$16="undrained"),BH552,""))</f>
        <v/>
      </c>
      <c r="BY552" s="409" t="str">
        <f>IF(AND('[1]Multi-Field'!$E$17=[1]Lists!BF552,'[1]Multi-Field'!$F$17="Drained"),BI552,IF(AND('[1]Multi-Field'!$E$17=[1]Lists!BF552,'[1]Multi-Field'!$F$17="undrained"),BH552,""))</f>
        <v/>
      </c>
      <c r="BZ552" s="409" t="str">
        <f>IF(AND('[1]Multi-Field'!$E$18=[1]Lists!BF552,'[1]Multi-Field'!$F$18="Drained"),BI552,IF(AND('[1]Multi-Field'!$E$18=[1]Lists!BF552,'[1]Multi-Field'!$F$18="undrained"),BH552,""))</f>
        <v/>
      </c>
      <c r="CA552" s="409" t="str">
        <f>IF(AND('[1]Multi-Field'!$E$19=[1]Lists!BF552,'[1]Multi-Field'!$F$19="Drained"),BI552,IF(AND('[1]Multi-Field'!$E$19=[1]Lists!BF552,'[1]Multi-Field'!$F$19="undrained"),BH552,""))</f>
        <v/>
      </c>
      <c r="CB552" s="409" t="str">
        <f>IF(AND('[1]Multi-Field'!$E$20=[1]Lists!BF552,'[1]Multi-Field'!$F$20="Drained"),BI552,IF(AND('[1]Multi-Field'!$E$20=[1]Lists!BF552,'[1]Multi-Field'!$F$20="undrained"),BH552,""))</f>
        <v/>
      </c>
      <c r="CC552" s="409" t="str">
        <f>IF(AND('[1]Multi-Field'!$E$21=[1]Lists!BF552,'[1]Multi-Field'!$F$21="Drained"),BI552,IF(AND('[1]Multi-Field'!$E$21=[1]Lists!BF552,'[1]Multi-Field'!$F$21="undrained"),BH552,""))</f>
        <v/>
      </c>
      <c r="CD552" s="409" t="str">
        <f>IF(AND('[1]Multi-Field'!$E$22=[1]Lists!BF552,'[1]Multi-Field'!$F$22="Drained"),BI552,IF(AND('[1]Multi-Field'!$E$22=[1]Lists!BF552,'[1]Multi-Field'!$F$22="undrained"),BH552,""))</f>
        <v/>
      </c>
      <c r="CE552" s="409" t="str">
        <f>IF(AND('[1]Multi-Field'!$E$23=[1]Lists!BF552,'[1]Multi-Field'!$F$23="Drained"),BI552,IF(AND('[1]Multi-Field'!$E$23=[1]Lists!BF552,'[1]Multi-Field'!$F$23="undrained"),BH552,""))</f>
        <v/>
      </c>
      <c r="CF552" s="409" t="str">
        <f>IF(AND('[1]Multi-Field'!$E$24=[1]Lists!BF552,'[1]Multi-Field'!$F$24="Drained"),BI552,IF(AND('[1]Multi-Field'!$E$24=[1]Lists!BF552,'[1]Multi-Field'!$F$24="undrained"),BH552,""))</f>
        <v/>
      </c>
      <c r="CG552" s="409" t="str">
        <f>IF(AND('[1]Multi-Field'!$E$25=[1]Lists!BF552,'[1]Multi-Field'!$F$25="Drained"),BI552,IF(AND('[1]Multi-Field'!$E$25=[1]Lists!BF552,'[1]Multi-Field'!$F$25="undrained"),BH552,""))</f>
        <v/>
      </c>
      <c r="CH552" s="409" t="str">
        <f>IF(AND('[1]Multi-Field'!$E$26=[1]Lists!BF552,'[1]Multi-Field'!$F$26="Drained"),BI552,IF(AND('[1]Multi-Field'!$E$26=[1]Lists!BF552,'[1]Multi-Field'!$F$26="undrained"),BH552,""))</f>
        <v/>
      </c>
      <c r="CI552" s="409" t="str">
        <f>IF(AND('[1]Multi-Field'!$E$27=[1]Lists!BF552,'[1]Multi-Field'!$F$27="Drained"),BI552,IF(AND('[1]Multi-Field'!$E$27=[1]Lists!BF552,'[1]Multi-Field'!$F$27="undrained"),BH552,""))</f>
        <v/>
      </c>
      <c r="CJ552" s="409" t="str">
        <f>IF(AND('[1]Multi-Field'!$E$28=[1]Lists!BF552,'[1]Multi-Field'!$F$28="Drained"),BI552,IF(AND('[1]Multi-Field'!$E$28=[1]Lists!BF552,'[1]Multi-Field'!$F$28="undrained"),BH552,""))</f>
        <v/>
      </c>
      <c r="CK552" s="409" t="str">
        <f>IF(AND('[1]Multi-Field'!$E$29=[1]Lists!BF552,'[1]Multi-Field'!$F$29="Drained"),BI552,IF(AND('[1]Multi-Field'!$E$29=[1]Lists!BF552,'[1]Multi-Field'!$F$29="undrained"),BH552,""))</f>
        <v/>
      </c>
      <c r="CL552" s="409" t="str">
        <f>IF(AND('[1]Multi-Field'!$E$30=[1]Lists!BF552,'[1]Multi-Field'!$F$30="Drained"),BI552,IF(AND('[1]Multi-Field'!$E$30=[1]Lists!BF552,'[1]Multi-Field'!$F$30="undrained"),BH552,""))</f>
        <v/>
      </c>
      <c r="CM552" s="409" t="str">
        <f>IF(AND('[1]Multi-Field'!$E$31=[1]Lists!BF552,'[1]Multi-Field'!$F$31="Drained"),BI552,IF(AND('[1]Multi-Field'!$E$31=[1]Lists!BF552,'[1]Multi-Field'!$F$31="undrained"),BH552,""))</f>
        <v/>
      </c>
      <c r="CN552" s="409" t="str">
        <f>IF(AND('[1]Multi-Field'!$E$32=[1]Lists!BF552,'[1]Multi-Field'!$F$32="Drained"),BI552,IF(AND('[1]Multi-Field'!$E$32=[1]Lists!BF552,'[1]Multi-Field'!$F$32="undrained"),BH552,""))</f>
        <v/>
      </c>
      <c r="CO552" s="409" t="str">
        <f>IF(AND('[1]Multi-Field'!$E$33=[1]Lists!BF552,'[1]Multi-Field'!$F$33="Drained"),BI552,IF(AND('[1]Multi-Field'!$E$33=[1]Lists!BF552,'[1]Multi-Field'!$F$33="undrained"),BH552,""))</f>
        <v/>
      </c>
      <c r="CP552" s="409" t="str">
        <f>IF(AND('[1]Multi-Field'!$E$34=[1]Lists!BF552,'[1]Multi-Field'!$F$34="Drained"),BI552,IF(AND('[1]Multi-Field'!$E$34=[1]Lists!BF552,'[1]Multi-Field'!$F$34="undrained"),BH552,""))</f>
        <v/>
      </c>
      <c r="CQ552" s="409" t="str">
        <f>IF(AND('[1]Multi-Field'!$E$35=[1]Lists!BF552,'[1]Multi-Field'!$F$35="Drained"),BI552,IF(AND('[1]Multi-Field'!$E$35=[1]Lists!BF552,'[1]Multi-Field'!$F$35="undrained"),BH552,""))</f>
        <v/>
      </c>
      <c r="CR552" s="409" t="str">
        <f>IF(AND('[1]Multi-Field'!$E$36=[1]Lists!BF552,'[1]Multi-Field'!$F$36="Drained"),BI552,IF(AND('[1]Multi-Field'!$E$36=[1]Lists!BF552,'[1]Multi-Field'!$F$36="undrained"),BH552,""))</f>
        <v/>
      </c>
      <c r="CS552" s="409" t="str">
        <f>IF(AND('[1]Multi-Field'!$E$37=[1]Lists!BF552,'[1]Multi-Field'!$F$37="Drained"),BI552,IF(AND('[1]Multi-Field'!$E$37=[1]Lists!BF552,'[1]Multi-Field'!$F$37="undrained"),BH552,""))</f>
        <v/>
      </c>
      <c r="CT552" s="409" t="str">
        <f>IF(AND('[1]Multi-Field'!$E$38=[1]Lists!BF552,'[1]Multi-Field'!$F$38="Drained"),BI552,IF(AND('[1]Multi-Field'!$E$38=[1]Lists!BF552,'[1]Multi-Field'!$F$38="undrained"),BH552,""))</f>
        <v/>
      </c>
      <c r="CU552" s="409" t="str">
        <f>IF(AND('[1]Multi-Field'!$E$39=[1]Lists!BF552,'[1]Multi-Field'!$F$39="Drained"),BI552,IF(AND('[1]Multi-Field'!$E$39=[1]Lists!BF552,'[1]Multi-Field'!$F$39="undrained"),BH552,""))</f>
        <v/>
      </c>
      <c r="CV552" s="409" t="str">
        <f>IF(AND('[1]Multi-Field'!$E$40=[1]Lists!BF552,'[1]Multi-Field'!$F$40="Drained"),BI552,IF(AND('[1]Multi-Field'!$E$40=[1]Lists!BF552,'[1]Multi-Field'!$F$40="undrained"),BH552,""))</f>
        <v/>
      </c>
      <c r="CW552" s="409" t="str">
        <f>IF(AND('[1]Multi-Field'!$E$41=[1]Lists!BF552,'[1]Multi-Field'!$F$40="Drained"),BI552,IF(AND('[1]Multi-Field'!$E$40=[1]Lists!BF552,'[1]Multi-Field'!$F$40="undrained"),BH552,""))</f>
        <v/>
      </c>
      <c r="CX552" s="409" t="str">
        <f>IF(AND('[1]Multi-Field'!$E$42=[1]Lists!BF552,'[1]Multi-Field'!$F$42="Drained"),BI552,IF(AND('[1]Multi-Field'!$E$42=[1]Lists!BF552,'[1]Multi-Field'!$F$42="undrained"),BH552,""))</f>
        <v/>
      </c>
      <c r="CY552" s="409" t="str">
        <f>IF(AND('[1]Multi-Field'!$E$43=[1]Lists!BF552,'[1]Multi-Field'!$F$43="Drained"),BI552,IF(AND('[1]Multi-Field'!$E$43=[1]Lists!BF552,'[1]Multi-Field'!$F$43="undrained"),BH552,""))</f>
        <v/>
      </c>
      <c r="CZ552" s="409" t="str">
        <f>IF(AND('[1]Multi-Field'!$E$44=[1]Lists!BF552,'[1]Multi-Field'!$F$44="Drained"),BI552,IF(AND('[1]Multi-Field'!$E$44=[1]Lists!BF552,'[1]Multi-Field'!$F$44="undrained"),BH552,""))</f>
        <v/>
      </c>
      <c r="DA552" s="409" t="str">
        <f>IF(AND('[1]Multi-Field'!$E$45=[1]Lists!BF552,'[1]Multi-Field'!$F$45="Drained"),BI552,IF(AND('[1]Multi-Field'!$E$45=[1]Lists!BF552,'[1]Multi-Field'!$F$45="undrained"),BH552,""))</f>
        <v/>
      </c>
      <c r="DB552" s="409" t="str">
        <f>IF(AND('[1]Multi-Field'!$E$46=[1]Lists!BF552,'[1]Multi-Field'!$F$46="Drained"),BI552,IF(AND('[1]Multi-Field'!$E$46=[1]Lists!BF552,'[1]Multi-Field'!$F$46="undrained"),BH552,""))</f>
        <v/>
      </c>
      <c r="DC552" s="409" t="str">
        <f>IF(AND('[1]Multi-Field'!$E$47=[1]Lists!BF552,'[1]Multi-Field'!$F$47="Drained"),BI552,IF(AND('[1]Multi-Field'!$E$47=[1]Lists!BF552,'[1]Multi-Field'!$F$47="undrained"),BH552,""))</f>
        <v/>
      </c>
      <c r="DD552" s="409" t="str">
        <f>IF(AND('[1]Multi-Field'!$E$48=[1]Lists!BF552,'[1]Multi-Field'!$F$48="Drained"),BI552,IF(AND('[1]Multi-Field'!$E$48=[1]Lists!BF552,'[1]Multi-Field'!$F$48="undrained"),BH552,""))</f>
        <v/>
      </c>
      <c r="DE552" s="409" t="str">
        <f>IF(AND('[1]Multi-Field'!$E$49=[1]Lists!BF552,'[1]Multi-Field'!$F$49="Drained"),BI552,IF(AND('[1]Multi-Field'!$E$49=[1]Lists!BF552,'[1]Multi-Field'!$F$9="undrained"),BH552,""))</f>
        <v/>
      </c>
      <c r="DF552" s="409" t="str">
        <f>IF(AND('[1]Multi-Field'!$E$50=[1]Lists!BF552,'[1]Multi-Field'!$F$50="Drained"),BI552,IF(AND('[1]Multi-Field'!$E$50=[1]Lists!BF552,'[1]Multi-Field'!$F$50="undrained"),BH552,""))</f>
        <v/>
      </c>
      <c r="DG552" s="409" t="str">
        <f>IF(AND('[1]Multi-Field'!$E$51=[1]Lists!BF552,'[1]Multi-Field'!$F$51="Drained"),BI552,IF(AND('[1]Multi-Field'!$E$51=[1]Lists!BF552,'[1]Multi-Field'!$F$51="undrained"),BH552,""))</f>
        <v/>
      </c>
      <c r="DH552" s="409" t="str">
        <f>IF(AND('[1]Multi-Field'!$E$52=[1]Lists!BF552,'[1]Multi-Field'!$F$52="Drained"),BI552,IF(AND('[1]Multi-Field'!$E$52=[1]Lists!BF552,'[1]Multi-Field'!$F$52="undrained"),BH552,""))</f>
        <v/>
      </c>
      <c r="DI552" s="409" t="str">
        <f>IF(AND('[1]Multi-Field'!$E$53=[1]Lists!BF552,'[1]Multi-Field'!$F$53="Drained"),BI552,IF(AND('[1]Multi-Field'!$E$53=[1]Lists!BF552,'[1]Multi-Field'!$F$53="undrained"),BH552,""))</f>
        <v/>
      </c>
      <c r="DJ552" s="409" t="str">
        <f>IF(AND('[1]Multi-Field'!$E$54=[1]Lists!BF552,'[1]Multi-Field'!$F$54="Drained"),BI552,IF(AND('[1]Multi-Field'!$E$54=[1]Lists!BF552,'[1]Multi-Field'!$F$54="undrained"),BH552,""))</f>
        <v/>
      </c>
      <c r="DK552" s="409" t="str">
        <f>IF(AND('[1]Multi-Field'!$E$55=[1]Lists!BF552,'[1]Multi-Field'!$F$55="Drained"),BI552,IF(AND('[1]Multi-Field'!$E$55=[1]Lists!BF552,'[1]Multi-Field'!$F$55="undrained"),BH552,""))</f>
        <v/>
      </c>
      <c r="DL552" s="409" t="str">
        <f>IF(AND('[1]Multi-Field'!$E$56=[1]Lists!BF552,'[1]Multi-Field'!$F$56="Drained"),BI552,IF(AND('[1]Multi-Field'!$E$56=[1]Lists!BF552,'[1]Multi-Field'!$F$56="undrained"),BH552,""))</f>
        <v/>
      </c>
      <c r="DM552" s="409" t="str">
        <f>IF(AND('[1]Multi-Field'!$E$57=[1]Lists!BF552,'[1]Multi-Field'!$F$57="Drained"),BI552,IF(AND('[1]Multi-Field'!$E$57=[1]Lists!BF552,'[1]Multi-Field'!$F$57="undrained"),BH552,""))</f>
        <v/>
      </c>
      <c r="DN552" s="409" t="str">
        <f>IF(AND('[1]Multi-Field'!$E$58=[1]Lists!BF552,'[1]Multi-Field'!$F$58="Drained"),BI552,IF(AND('[1]Multi-Field'!$E$58=[1]Lists!BF552,'[1]Multi-Field'!$F$58="undrained"),BH552,""))</f>
        <v/>
      </c>
      <c r="DO552" s="409" t="str">
        <f>IF(AND('[1]Multi-Field'!$E$59=[1]Lists!BF552,'[1]Multi-Field'!$F$59="Drained"),BI552,IF(AND('[1]Multi-Field'!$E$59=[1]Lists!BF552,'[1]Multi-Field'!$F$59="undrained"),BH552,""))</f>
        <v/>
      </c>
      <c r="DP552" s="409" t="str">
        <f>IF(AND('[1]Multi-Field'!$E$60=[1]Lists!BF552,'[1]Multi-Field'!$F$60="Drained"),BI552,IF(AND('[1]Multi-Field'!$E$60=[1]Lists!BF552,'[1]Multi-Field'!$F$60="undrained"),BH552,""))</f>
        <v/>
      </c>
      <c r="DQ552" s="409" t="str">
        <f>IF(AND('[1]Multi-Field'!$E$61=[1]Lists!BF552,'[1]Multi-Field'!$F$61="Drained"),BI552,IF(AND('[1]Multi-Field'!$E$61=[1]Lists!BF552,'[1]Multi-Field'!$F$61="undrained"),BH552,""))</f>
        <v/>
      </c>
      <c r="DR552" s="409" t="str">
        <f>IF(AND('[1]Multi-Field'!$E$62=[1]Lists!BF552,'[1]Multi-Field'!$F$62="Drained"),BI552,IF(AND('[1]Multi-Field'!$E$62=[1]Lists!BF552,'[1]Multi-Field'!$F$62="undrained"),BH552,""))</f>
        <v/>
      </c>
      <c r="DS552" s="409" t="str">
        <f>IF(AND('[1]Multi-Field'!$E$63=[1]Lists!BF552,'[1]Multi-Field'!$F$63="Drained"),BI552,IF(AND('[1]Multi-Field'!$E$63=[1]Lists!BF552,'[1]Multi-Field'!$F$63="undrained"),BH552,""))</f>
        <v/>
      </c>
      <c r="DT552" s="409" t="str">
        <f>IF(AND('[1]Multi-Field'!$E$64=[1]Lists!BF552,'[1]Multi-Field'!$F$64="Drained"),BI552,IF(AND('[1]Multi-Field'!$E$64=[1]Lists!BF552,'[1]Multi-Field'!$F$64="undrained"),BH552,""))</f>
        <v/>
      </c>
      <c r="DU552" s="409" t="str">
        <f>IF(AND('[1]Multi-Field'!$E$65=[1]Lists!BF552,'[1]Multi-Field'!$F$65="Drained"),BI552,IF(AND('[1]Multi-Field'!$E$65=[1]Lists!BF552,'[1]Multi-Field'!$F$65="undrained"),BH552,""))</f>
        <v/>
      </c>
      <c r="DV552" s="409" t="str">
        <f>IF(AND('[1]Multi-Field'!$E$66=[1]Lists!BF552,'[1]Multi-Field'!$F$66="Drained"),BI552,IF(AND('[1]Multi-Field'!$E$66=[1]Lists!BF552,'[1]Multi-Field'!$F$66="undrained"),BH552,""))</f>
        <v/>
      </c>
      <c r="DW552" s="409" t="str">
        <f>IF(AND('[1]Multi-Field'!$E$67=[1]Lists!BF552,'[1]Multi-Field'!$F$67="Drained"),BI552,IF(AND('[1]Multi-Field'!$E$67=[1]Lists!BF552,'[1]Multi-Field'!$F$67="undrained"),BH552,""))</f>
        <v/>
      </c>
      <c r="DX552" s="409" t="str">
        <f>IF(AND('[1]Multi-Field'!$E$68=[1]Lists!BF552,'[1]Multi-Field'!$F$68="Drained"),BI552,IF(AND('[1]Multi-Field'!$E$68=[1]Lists!BF552,'[1]Multi-Field'!$F$68="undrained"),BH552,""))</f>
        <v/>
      </c>
      <c r="DY552" s="409" t="str">
        <f>IF(AND('[1]Multi-Field'!$E$69=[1]Lists!BF552,'[1]Multi-Field'!$F$69="Drained"),BI552,IF(AND('[1]Multi-Field'!$E$69=[1]Lists!BF552,'[1]Multi-Field'!$F$69="undrained"),BH552,""))</f>
        <v/>
      </c>
      <c r="DZ552" s="409" t="str">
        <f>IF(AND('[1]Multi-Field'!$E$70=[1]Lists!BF552,'[1]Multi-Field'!$F$70="Drained"),BI552,IF(AND('[1]Multi-Field'!$E$70=[1]Lists!BF552,'[1]Multi-Field'!$F$70="undrained"),BH552,""))</f>
        <v/>
      </c>
      <c r="EA552" s="409" t="str">
        <f>IF(AND('[1]Multi-Field'!$E$71=[1]Lists!BF552,'[1]Multi-Field'!$F$71="Drained"),BI552,IF(AND('[1]Multi-Field'!$E$71=[1]Lists!BF552,'[1]Multi-Field'!$F$71="undrained"),BH552,""))</f>
        <v/>
      </c>
      <c r="EB552" s="409" t="str">
        <f>IF(AND('[1]Multi-Field'!$E$72=[1]Lists!BF552,'[1]Multi-Field'!$F$72="Drained"),BI552,IF(AND('[1]Multi-Field'!$E$72=[1]Lists!BF552,'[1]Multi-Field'!$F$72="undrained"),BH552,""))</f>
        <v/>
      </c>
      <c r="EC552" s="409" t="str">
        <f>IF(AND('[1]Multi-Field'!$E$73=[1]Lists!BF552,'[1]Multi-Field'!$F$73="Drained"),BI552,IF(AND('[1]Multi-Field'!$E$73=[1]Lists!BF552,'[1]Multi-Field'!$F$73="undrained"),BH552,""))</f>
        <v/>
      </c>
      <c r="ED552" s="409" t="str">
        <f>IF(AND('[1]Multi-Field'!$E$74=[1]Lists!BF552,'[1]Multi-Field'!$F$74="Drained"),BI552,IF(AND('[1]Multi-Field'!$E$74=[1]Lists!BF552,'[1]Multi-Field'!$F$74="undrained"),BH552,""))</f>
        <v/>
      </c>
      <c r="EE552" s="409" t="str">
        <f>IF(AND('[1]Multi-Field'!$E$75=[1]Lists!BF552,'[1]Multi-Field'!$F$75="Drained"),BI552,IF(AND('[1]Multi-Field'!$E$75=[1]Lists!BF552,'[1]Multi-Field'!$F$75="undrained"),BH552,""))</f>
        <v/>
      </c>
      <c r="EF552" s="409" t="str">
        <f>IF(AND('[1]Multi-Field'!$E$76=[1]Lists!BF552,'[1]Multi-Field'!$F$76="Drained"),BI552,IF(AND('[1]Multi-Field'!$E$76=[1]Lists!BF552,'[1]Multi-Field'!$F$6="undrained"),BH552,""))</f>
        <v/>
      </c>
      <c r="EG552" s="409" t="str">
        <f>IF(AND('[1]Multi-Field'!$E$77=[1]Lists!BF552,'[1]Multi-Field'!$F$77="Drained"),BI552,IF(AND('[1]Multi-Field'!$E$77=[1]Lists!BF552,'[1]Multi-Field'!$F$77="undrained"),BH552,""))</f>
        <v/>
      </c>
      <c r="EH552" s="409" t="str">
        <f>IF(AND('[1]Multi-Field'!$E$78=[1]Lists!BF552,'[1]Multi-Field'!$F$78="Drained"),BI552,IF(AND('[1]Multi-Field'!$E$78=[1]Lists!BF552,'[1]Multi-Field'!$F$78="undrained"),BH552,""))</f>
        <v/>
      </c>
      <c r="EI552" s="409" t="str">
        <f>IF(AND('[1]Multi-Field'!$E$79=[1]Lists!BF552,'[1]Multi-Field'!$F$79="Drained"),BI552,IF(AND('[1]Multi-Field'!$E$79=[1]Lists!BF552,'[1]Multi-Field'!$F$79="undrained"),BH552,""))</f>
        <v/>
      </c>
      <c r="EJ552" s="409" t="str">
        <f>IF(AND('[1]Multi-Field'!$E$80=[1]Lists!BF552,'[1]Multi-Field'!$F$80="Drained"),BI552,IF(AND('[1]Multi-Field'!$E$80=[1]Lists!BF552,'[1]Multi-Field'!$F$80="undrained"),BH552,""))</f>
        <v/>
      </c>
      <c r="EK552" s="409" t="str">
        <f>IF(AND('[1]Multi-Field'!$E$81=[1]Lists!BF552,'[1]Multi-Field'!$F$81="Drained"),BI552,IF(AND('[1]Multi-Field'!$E$81=[1]Lists!BF552,'[1]Multi-Field'!$F$81="undrained"),BH552,""))</f>
        <v/>
      </c>
      <c r="EL552" s="409" t="str">
        <f>IF(AND('[1]Multi-Field'!$E$82=[1]Lists!BF552,'[1]Multi-Field'!$F$82="Drained"),BI552,IF(AND('[1]Multi-Field'!$E$82=[1]Lists!BF552,'[1]Multi-Field'!$F$82="undrained"),BH552,""))</f>
        <v/>
      </c>
      <c r="EM552" s="409" t="str">
        <f>IF(AND('[1]Multi-Field'!$E$83=[1]Lists!BF552,'[1]Multi-Field'!$F$83="Drained"),BI552,IF(AND('[1]Multi-Field'!$E$83=[1]Lists!BF552,'[1]Multi-Field'!$F$83="undrained"),BH552,""))</f>
        <v/>
      </c>
      <c r="EN552" s="409" t="str">
        <f>IF(AND('[1]Multi-Field'!$E$84=[1]Lists!BF552,'[1]Multi-Field'!$F$84="Drained"),BI552,IF(AND('[1]Multi-Field'!$E$84=[1]Lists!BF552,'[1]Multi-Field'!$F$84="undrained"),BH552,""))</f>
        <v/>
      </c>
      <c r="EO552" s="409" t="str">
        <f>IF(AND('[1]Multi-Field'!$E$85=[1]Lists!BF552,'[1]Multi-Field'!$F$85="Drained"),BI552,IF(AND('[1]Multi-Field'!$E$85=[1]Lists!BF552,'[1]Multi-Field'!$F$85="undrained"),BH552,""))</f>
        <v/>
      </c>
      <c r="EP552" s="409" t="str">
        <f>IF(AND('[1]Multi-Field'!$E$86=[1]Lists!BF552,'[1]Multi-Field'!$F$86="Drained"),BI552,IF(AND('[1]Multi-Field'!$E$86=[1]Lists!BF552,'[1]Multi-Field'!$F$86="undrained"),BH552,""))</f>
        <v/>
      </c>
      <c r="EQ552" s="409" t="str">
        <f>IF(AND('[1]Multi-Field'!$E$87=[1]Lists!BF552,'[1]Multi-Field'!$F$87="Drained"),BI552,IF(AND('[1]Multi-Field'!$E$87=[1]Lists!BF552,'[1]Multi-Field'!$F$87="undrained"),BH552,""))</f>
        <v/>
      </c>
      <c r="ER552" s="409" t="str">
        <f>IF(AND('[1]Multi-Field'!$E$88=[1]Lists!BF552,'[1]Multi-Field'!$F$88="Drained"),BI552,IF(AND('[1]Multi-Field'!$E$88=[1]Lists!BF552,'[1]Multi-Field'!$F$88="undrained"),BH552,""))</f>
        <v/>
      </c>
      <c r="ES552" s="409" t="str">
        <f>IF(AND('[1]Multi-Field'!$E$89=[1]Lists!BF552,'[1]Multi-Field'!$F$89="Drained"),BI552,IF(AND('[1]Multi-Field'!$E$89=[1]Lists!BF552,'[1]Multi-Field'!$F$89="undrained"),BH552,""))</f>
        <v/>
      </c>
      <c r="ET552" s="409" t="str">
        <f>IF(AND('[1]Multi-Field'!$E$90=[1]Lists!BF552,'[1]Multi-Field'!$F$90="Drained"),BI552,IF(AND('[1]Multi-Field'!$E$90=[1]Lists!BF552,'[1]Multi-Field'!$F$90="undrained"),BH552,""))</f>
        <v/>
      </c>
      <c r="EU552" s="409" t="str">
        <f>IF(AND('[1]Multi-Field'!$E$91=[1]Lists!BF552,'[1]Multi-Field'!$F$91="Drained"),BI552,IF(AND('[1]Multi-Field'!$E$91=[1]Lists!BF552,'[1]Multi-Field'!$F$91="undrained"),BH552,""))</f>
        <v/>
      </c>
      <c r="EV552" s="409" t="str">
        <f>IF(AND('[1]Multi-Field'!$E$92=[1]Lists!BF552,'[1]Multi-Field'!$F$92="Drained"),BI552,IF(AND('[1]Multi-Field'!$E$92=[1]Lists!BF552,'[1]Multi-Field'!$F$92="undrained"),BH552,""))</f>
        <v/>
      </c>
      <c r="EW552" s="409" t="str">
        <f>IF(AND('[1]Multi-Field'!$E$93=[1]Lists!BF552,'[1]Multi-Field'!$F$93="Drained"),BI552,IF(AND('[1]Multi-Field'!$E$93=[1]Lists!BF552,'[1]Multi-Field'!$F$93="undrained"),BH552,""))</f>
        <v/>
      </c>
      <c r="EX552" s="409" t="str">
        <f>IF(AND('[1]Multi-Field'!$E$94=[1]Lists!BF552,'[1]Multi-Field'!$F$94="Drained"),BI552,IF(AND('[1]Multi-Field'!$E$94=[1]Lists!BF552,'[1]Multi-Field'!$F$94="undrained"),BH552,""))</f>
        <v/>
      </c>
      <c r="EY552" s="409" t="str">
        <f>IF(AND('[1]Multi-Field'!$E$95=[1]Lists!BF552,'[1]Multi-Field'!$F$95="Drained"),BI552,IF(AND('[1]Multi-Field'!$E$95=[1]Lists!BF552,'[1]Multi-Field'!$F$95="undrained"),BH552,""))</f>
        <v/>
      </c>
      <c r="EZ552" s="409" t="str">
        <f>IF(AND('[1]Multi-Field'!$E$96=[1]Lists!BF552,'[1]Multi-Field'!$F$96="Drained"),BI552,IF(AND('[1]Multi-Field'!$E$96=[1]Lists!BF552,'[1]Multi-Field'!$F$96="undrained"),BH552,""))</f>
        <v/>
      </c>
      <c r="FA552" s="409" t="str">
        <f>IF(AND('[1]Multi-Field'!$E$97=[1]Lists!BF552,'[1]Multi-Field'!$F$97="Drained"),BI552,IF(AND('[1]Multi-Field'!$E$97=[1]Lists!BF552,'[1]Multi-Field'!$F$97="undrained"),BH552,""))</f>
        <v/>
      </c>
      <c r="FB552" s="409" t="str">
        <f>IF(AND('[1]Multi-Field'!$E$98=[1]Lists!BF552,'[1]Multi-Field'!$F$98="Drained"),BI552,IF(AND('[1]Multi-Field'!$E$98=[1]Lists!BF552,'[1]Multi-Field'!$F$98="undrained"),BH552,""))</f>
        <v/>
      </c>
      <c r="FC552" s="409" t="str">
        <f>IF(AND('[1]Multi-Field'!$E$99=[1]Lists!BF552,'[1]Multi-Field'!$F$99="Drained"),BI552,IF(AND('[1]Multi-Field'!$E$99=[1]Lists!BF552,'[1]Multi-Field'!$F$99="undrained"),BH552,""))</f>
        <v/>
      </c>
      <c r="FD552" s="409" t="str">
        <f>IF(AND('[1]Multi-Field'!$E$100=[1]Lists!BF552,'[1]Multi-Field'!$F$100="Drained"),BI552,IF(AND('[1]Multi-Field'!$E$100=[1]Lists!BF552,'[1]Multi-Field'!$F$100="undrained"),BH552,""))</f>
        <v/>
      </c>
      <c r="FE552" s="409" t="str">
        <f>IF(AND('[1]Multi-Field'!$E$101=[1]Lists!BF552,'[1]Multi-Field'!$F$101="Drained"),BI552,IF(AND('[1]Multi-Field'!$E$101=[1]Lists!BF552,'[1]Multi-Field'!$F$101="undrained"),BH552,""))</f>
        <v/>
      </c>
      <c r="FF552" s="409" t="str">
        <f>IF(AND('[1]Multi-Field'!$E$102=[1]Lists!BF552,'[1]Multi-Field'!$F$102="Drained"),BI552,IF(AND('[1]Multi-Field'!$E$102=[1]Lists!BF552,'[1]Multi-Field'!$F$102="undrained"),BH552,""))</f>
        <v/>
      </c>
      <c r="FG552" s="409" t="str">
        <f>IF(AND('[1]Multi-Field'!$E$103=[1]Lists!BF552,'[1]Multi-Field'!$F$103="Drained"),BI552,IF(AND('[1]Multi-Field'!$E$103=[1]Lists!BF552,'[1]Multi-Field'!$F$103="undrained"),BH552,""))</f>
        <v/>
      </c>
      <c r="FH552" s="409" t="str">
        <f>IF(AND('[1]Multi-Field'!$E$104=[1]Lists!BF552,'[1]Multi-Field'!$F$104="Drained"),BI552,IF(AND('[1]Multi-Field'!$E$104=[1]Lists!BF552,'[1]Multi-Field'!$F$104="undrained"),BH552,""))</f>
        <v/>
      </c>
      <c r="FI552" s="409" t="str">
        <f>IF(AND('[1]Multi-Field'!$E$105=[1]Lists!BF552,'[1]Multi-Field'!$F$105="Drained"),BI552,IF(AND('[1]Multi-Field'!$E$105=[1]Lists!BF552,'[1]Multi-Field'!$F$105="undrained"),BH552,""))</f>
        <v/>
      </c>
      <c r="FJ552" s="409" t="str">
        <f>IF(AND('[1]Multi-Field'!$E$106=[1]Lists!BF552,'[1]Multi-Field'!$F$106="Drained"),BI552,IF(AND('[1]Multi-Field'!$E$106=[1]Lists!BF552,'[1]Multi-Field'!$F$106="undrained"),BH552,""))</f>
        <v/>
      </c>
      <c r="FK552" s="409" t="str">
        <f>IF(AND('[1]Multi-Field'!$E$107=[1]Lists!BF552,'[1]Multi-Field'!$F$107="Drained"),BI552,IF(AND('[1]Multi-Field'!$E$107=[1]Lists!BF552,'[1]Multi-Field'!$F$107="undrained"),BH552,""))</f>
        <v/>
      </c>
      <c r="FL552" s="409" t="str">
        <f>IF(AND('[1]Multi-Field'!$E$108=[1]Lists!BF552,'[1]Multi-Field'!$F$108="Drained"),BI552,IF(AND('[1]Multi-Field'!$E$108=[1]Lists!BF552,'[1]Multi-Field'!$F$108="undrained"),BH552,""))</f>
        <v/>
      </c>
      <c r="FM552" s="409" t="str">
        <f>IF(AND('[1]Multi-Field'!$E$109=[1]Lists!BF552,'[1]Multi-Field'!$F$109="Drained"),BI552,IF(AND('[1]Multi-Field'!$E$109=[1]Lists!BF552,'[1]Multi-Field'!$F$109="undrained"),BH552,""))</f>
        <v/>
      </c>
      <c r="FN552" s="409" t="str">
        <f>IF(AND('[1]Multi-Field'!$E$110=[1]Lists!BF552,'[1]Multi-Field'!$F$110="Drained"),BI552,IF(AND('[1]Multi-Field'!$E$110=[1]Lists!BF552,'[1]Multi-Field'!$F$110="undrained"),BH552,""))</f>
        <v/>
      </c>
      <c r="FO552" s="409" t="str">
        <f>IF(AND('[1]Multi-Field'!$E$111=[1]Lists!BF552,'[1]Multi-Field'!$F$111="Drained"),BI552,IF(AND('[1]Multi-Field'!$E$111=[1]Lists!BF552,'[1]Multi-Field'!$F$111="undrained"),BH552,""))</f>
        <v/>
      </c>
      <c r="FP552" s="409" t="str">
        <f>IF(AND('[1]Multi-Field'!$E$112=[1]Lists!BF552,'[1]Multi-Field'!$F$112="Drained"),BI552,IF(AND('[1]Multi-Field'!$E$112=[1]Lists!BF552,'[1]Multi-Field'!$F$112="undrained"),BH552,""))</f>
        <v/>
      </c>
      <c r="FQ552" s="409" t="str">
        <f>IF(AND('[1]Multi-Field'!$E$113=[1]Lists!BF552,'[1]Multi-Field'!$F$113="Drained"),BI552,IF(AND('[1]Multi-Field'!$E$113=[1]Lists!BF552,'[1]Multi-Field'!$F$113="undrained"),BH552,""))</f>
        <v/>
      </c>
      <c r="FR552" s="409" t="str">
        <f>IF(AND('[1]Multi-Field'!$E$114=[1]Lists!BF552,'[1]Multi-Field'!$F$114="Drained"),BI552,IF(AND('[1]Multi-Field'!$E$114=[1]Lists!BF552,'[1]Multi-Field'!$F$114="undrained"),BH552,""))</f>
        <v/>
      </c>
      <c r="FS552" s="409" t="str">
        <f>IF(AND('[1]Multi-Field'!$E$115=[1]Lists!BF552,'[1]Multi-Field'!$F$115="Drained"),BI552,IF(AND('[1]Multi-Field'!$E$115=[1]Lists!BF552,'[1]Multi-Field'!$F$115="undrained"),BH552,""))</f>
        <v/>
      </c>
      <c r="FT552" s="409" t="str">
        <f>IF(AND('[1]Multi-Field'!$E$116=[1]Lists!BF552,'[1]Multi-Field'!$F$116="Drained"),BI552,IF(AND('[1]Multi-Field'!$E$116=[1]Lists!BF552,'[1]Multi-Field'!$F$116="undrained"),BH552,""))</f>
        <v/>
      </c>
      <c r="FU552" s="409" t="str">
        <f>IF(AND('[1]Multi-Field'!$E$117=[1]Lists!BF552,'[1]Multi-Field'!$F$117="Drained"),BI552,IF(AND('[1]Multi-Field'!$E$117=[1]Lists!BF552,'[1]Multi-Field'!$F$117="undrained"),BH552,""))</f>
        <v/>
      </c>
      <c r="FV552" s="409" t="str">
        <f>IF(AND('[1]Multi-Field'!$E$118=[1]Lists!BF552,'[1]Multi-Field'!$F$118="Drained"),BI552,IF(AND('[1]Multi-Field'!$E$118=[1]Lists!BF552,'[1]Multi-Field'!$F$118="undrained"),BH552,""))</f>
        <v/>
      </c>
      <c r="FW552" s="409" t="str">
        <f>IF(AND('[1]Multi-Field'!$E$119=[1]Lists!BF552,'[1]Multi-Field'!$F$119="Drained"),BI552,IF(AND('[1]Multi-Field'!$E$119=[1]Lists!BF552,'[1]Multi-Field'!$F$119="undrained"),BH552,""))</f>
        <v/>
      </c>
      <c r="FX552" s="409" t="str">
        <f>IF(AND('[1]Multi-Field'!$E$120=[1]Lists!BF552,'[1]Multi-Field'!$F$120="Drained"),BI552,IF(AND('[1]Multi-Field'!$E$120=[1]Lists!BF552,'[1]Multi-Field'!$F$120="undrained"),BH552,""))</f>
        <v/>
      </c>
    </row>
    <row r="553" spans="1:180" ht="13.5" customHeight="1" thickBot="1">
      <c r="A553" s="7" t="s">
        <v>639</v>
      </c>
      <c r="B553" s="7"/>
      <c r="C553" s="7"/>
      <c r="D553" s="8">
        <v>75</v>
      </c>
      <c r="E553" s="8">
        <f t="shared" si="74"/>
        <v>75</v>
      </c>
      <c r="F553" s="8">
        <f t="shared" si="75"/>
        <v>75</v>
      </c>
      <c r="G553" s="8">
        <v>75</v>
      </c>
      <c r="H553" s="8">
        <v>75</v>
      </c>
      <c r="I553" s="8">
        <f t="shared" si="78"/>
        <v>75</v>
      </c>
      <c r="J553" s="8">
        <f t="shared" si="79"/>
        <v>75</v>
      </c>
      <c r="K553" s="8">
        <v>75</v>
      </c>
      <c r="L553" s="8">
        <v>140</v>
      </c>
      <c r="M553" s="8">
        <f t="shared" si="76"/>
        <v>140</v>
      </c>
      <c r="N553" s="8">
        <f t="shared" si="77"/>
        <v>140</v>
      </c>
      <c r="O553" s="8">
        <v>140</v>
      </c>
      <c r="P553" s="391"/>
      <c r="Q553" s="85"/>
      <c r="R553" s="397"/>
      <c r="S553" s="397"/>
      <c r="T553" s="397"/>
      <c r="U553" s="398"/>
      <c r="BF553" s="411" t="s">
        <v>1716</v>
      </c>
      <c r="BG553" s="412">
        <v>3</v>
      </c>
      <c r="BH553" s="412">
        <v>6</v>
      </c>
      <c r="BI553" s="412">
        <v>6</v>
      </c>
      <c r="BJ553" s="409" t="e">
        <f>IF(AND('[1]Single Field'!#REF!=[1]Lists!BF553,'[1]Single Field'!#REF!="Drained"),"x",IF(AND('[1]Single Field'!#REF!=[1]Lists!BF553,'[1]Single Field'!#REF!="Undrained"),O,""))</f>
        <v>#REF!</v>
      </c>
      <c r="BK553" s="409" t="str">
        <f>IF(AND('[1]Multi-Field'!$E$3=[1]Lists!BF553,'[1]Multi-Field'!$F$3="Drained"),BI553,IF(AND('[1]Multi-Field'!$E$3=BF553,'[1]Multi-Field'!$F$3="undrained"),BH553,""))</f>
        <v/>
      </c>
      <c r="BL553" s="409" t="str">
        <f>IF(AND('[1]Multi-Field'!$E$4=BF553,'[1]Multi-Field'!$F$4="Drained"),BI553,IF(AND('[1]Multi-Field'!$E$4=BF553,'[1]Multi-Field'!$F$4="undrained"),BH553,""))</f>
        <v/>
      </c>
      <c r="BM553" s="409" t="str">
        <f>IF(AND('[1]Multi-Field'!$E$5=BF553,'[1]Multi-Field'!$F$5="Drained"),BI553,IF(AND('[1]Multi-Field'!$E$5=BF553,'[1]Multi-Field'!$F$5="undrained"),BH553,""))</f>
        <v/>
      </c>
      <c r="BN553" s="409" t="str">
        <f>IF(AND('[1]Multi-Field'!$E$6=BF553,'[1]Multi-Field'!$F$6="Drained"),BI553,IF(AND('[1]Multi-Field'!$E$6=BF553,'[1]Multi-Field'!$F$6="undrained"),BH553,""))</f>
        <v/>
      </c>
      <c r="BO553" s="409" t="str">
        <f>IF(AND('[1]Multi-Field'!$E$7=BF553,'[1]Multi-Field'!$F$7="Drained"),BI553,IF(AND('[1]Multi-Field'!$E$7=BF553,'[1]Multi-Field'!$F$7="undrained"),BH553,""))</f>
        <v/>
      </c>
      <c r="BP553" s="409" t="str">
        <f>IF(AND('[1]Multi-Field'!$E$8=BF553,'[1]Multi-Field'!$F$8="Drained"),BI553,IF(AND('[1]Multi-Field'!$E$8=BF553,'[1]Multi-Field'!$F$8="undrained"),BH553,""))</f>
        <v/>
      </c>
      <c r="BQ553" s="409" t="str">
        <f>IF(AND('[1]Multi-Field'!$E$9=BF553,'[1]Multi-Field'!$F$9="Drained"),BI553,IF(AND('[1]Multi-Field'!$E$9=BF553,'[1]Multi-Field'!$F$9="undrained"),BH553,""))</f>
        <v/>
      </c>
      <c r="BR553" s="409" t="str">
        <f>IF(AND('[1]Multi-Field'!$E$10=BF553,'[1]Multi-Field'!$F$10="Drained"),BI553,IF(AND('[1]Multi-Field'!$E$10=BF553,'[1]Multi-Field'!$F$10="undrained"),BH553,""))</f>
        <v/>
      </c>
      <c r="BS553" s="409" t="str">
        <f>IF(AND('[1]Multi-Field'!$E$11=BF553,'[1]Multi-Field'!$F$11="Drained"),BI553,IF(AND('[1]Multi-Field'!$E$11=BF553,'[1]Multi-Field'!$F$11="undrained"),BH553,""))</f>
        <v/>
      </c>
      <c r="BT553" s="409" t="str">
        <f>IF(AND('[1]Multi-Field'!$E$12=BF553,'[1]Multi-Field'!$F$12="Drained"),BI553,IF(AND('[1]Multi-Field'!$E$12=BF553,'[1]Multi-Field'!$F$12="undrained"),BH553,""))</f>
        <v/>
      </c>
      <c r="BU553" s="409" t="str">
        <f>IF(AND('[1]Multi-Field'!$E$13=BF553,'[1]Multi-Field'!$F$13="Drained"),BI553,IF(AND('[1]Multi-Field'!$E$3=BF553,'[1]Multi-Field'!$F$13="undrained"),BH553,""))</f>
        <v/>
      </c>
      <c r="BV553" s="409" t="str">
        <f>IF(AND('[1]Multi-Field'!$E$14=BF553,'[1]Multi-Field'!$F$14="Drained"),BI553,IF(AND('[1]Multi-Field'!$E$14=BF553,'[1]Multi-Field'!$F$14="undrained"),BH553,""))</f>
        <v/>
      </c>
      <c r="BW553" s="409" t="str">
        <f>IF(AND('[1]Multi-Field'!$E$15=BF553,'[1]Multi-Field'!$F$15="Drained"),BI553,IF(AND('[1]Multi-Field'!$E$15=BF553,'[1]Multi-Field'!$F$15="undrained"),BH553,""))</f>
        <v/>
      </c>
      <c r="BX553" s="409" t="str">
        <f>IF(AND('[1]Multi-Field'!$E$16=[1]Lists!BF553,'[1]Multi-Field'!$F$16="Drained"),BI553,IF(AND('[1]Multi-Field'!$E$16=[1]Lists!BF553,'[1]Multi-Field'!$F$16="undrained"),BH553,""))</f>
        <v/>
      </c>
      <c r="BY553" s="409" t="str">
        <f>IF(AND('[1]Multi-Field'!$E$17=[1]Lists!BF553,'[1]Multi-Field'!$F$17="Drained"),BI553,IF(AND('[1]Multi-Field'!$E$17=[1]Lists!BF553,'[1]Multi-Field'!$F$17="undrained"),BH553,""))</f>
        <v/>
      </c>
      <c r="BZ553" s="409" t="str">
        <f>IF(AND('[1]Multi-Field'!$E$18=[1]Lists!BF553,'[1]Multi-Field'!$F$18="Drained"),BI553,IF(AND('[1]Multi-Field'!$E$18=[1]Lists!BF553,'[1]Multi-Field'!$F$18="undrained"),BH553,""))</f>
        <v/>
      </c>
      <c r="CA553" s="409" t="str">
        <f>IF(AND('[1]Multi-Field'!$E$19=[1]Lists!BF553,'[1]Multi-Field'!$F$19="Drained"),BI553,IF(AND('[1]Multi-Field'!$E$19=[1]Lists!BF553,'[1]Multi-Field'!$F$19="undrained"),BH553,""))</f>
        <v/>
      </c>
      <c r="CB553" s="409" t="str">
        <f>IF(AND('[1]Multi-Field'!$E$20=[1]Lists!BF553,'[1]Multi-Field'!$F$20="Drained"),BI553,IF(AND('[1]Multi-Field'!$E$20=[1]Lists!BF553,'[1]Multi-Field'!$F$20="undrained"),BH553,""))</f>
        <v/>
      </c>
      <c r="CC553" s="409" t="str">
        <f>IF(AND('[1]Multi-Field'!$E$21=[1]Lists!BF553,'[1]Multi-Field'!$F$21="Drained"),BI553,IF(AND('[1]Multi-Field'!$E$21=[1]Lists!BF553,'[1]Multi-Field'!$F$21="undrained"),BH553,""))</f>
        <v/>
      </c>
      <c r="CD553" s="409" t="str">
        <f>IF(AND('[1]Multi-Field'!$E$22=[1]Lists!BF553,'[1]Multi-Field'!$F$22="Drained"),BI553,IF(AND('[1]Multi-Field'!$E$22=[1]Lists!BF553,'[1]Multi-Field'!$F$22="undrained"),BH553,""))</f>
        <v/>
      </c>
      <c r="CE553" s="409" t="str">
        <f>IF(AND('[1]Multi-Field'!$E$23=[1]Lists!BF553,'[1]Multi-Field'!$F$23="Drained"),BI553,IF(AND('[1]Multi-Field'!$E$23=[1]Lists!BF553,'[1]Multi-Field'!$F$23="undrained"),BH553,""))</f>
        <v/>
      </c>
      <c r="CF553" s="409" t="str">
        <f>IF(AND('[1]Multi-Field'!$E$24=[1]Lists!BF553,'[1]Multi-Field'!$F$24="Drained"),BI553,IF(AND('[1]Multi-Field'!$E$24=[1]Lists!BF553,'[1]Multi-Field'!$F$24="undrained"),BH553,""))</f>
        <v/>
      </c>
      <c r="CG553" s="409" t="str">
        <f>IF(AND('[1]Multi-Field'!$E$25=[1]Lists!BF553,'[1]Multi-Field'!$F$25="Drained"),BI553,IF(AND('[1]Multi-Field'!$E$25=[1]Lists!BF553,'[1]Multi-Field'!$F$25="undrained"),BH553,""))</f>
        <v/>
      </c>
      <c r="CH553" s="409" t="str">
        <f>IF(AND('[1]Multi-Field'!$E$26=[1]Lists!BF553,'[1]Multi-Field'!$F$26="Drained"),BI553,IF(AND('[1]Multi-Field'!$E$26=[1]Lists!BF553,'[1]Multi-Field'!$F$26="undrained"),BH553,""))</f>
        <v/>
      </c>
      <c r="CI553" s="409" t="str">
        <f>IF(AND('[1]Multi-Field'!$E$27=[1]Lists!BF553,'[1]Multi-Field'!$F$27="Drained"),BI553,IF(AND('[1]Multi-Field'!$E$27=[1]Lists!BF553,'[1]Multi-Field'!$F$27="undrained"),BH553,""))</f>
        <v/>
      </c>
      <c r="CJ553" s="409" t="str">
        <f>IF(AND('[1]Multi-Field'!$E$28=[1]Lists!BF553,'[1]Multi-Field'!$F$28="Drained"),BI553,IF(AND('[1]Multi-Field'!$E$28=[1]Lists!BF553,'[1]Multi-Field'!$F$28="undrained"),BH553,""))</f>
        <v/>
      </c>
      <c r="CK553" s="409" t="str">
        <f>IF(AND('[1]Multi-Field'!$E$29=[1]Lists!BF553,'[1]Multi-Field'!$F$29="Drained"),BI553,IF(AND('[1]Multi-Field'!$E$29=[1]Lists!BF553,'[1]Multi-Field'!$F$29="undrained"),BH553,""))</f>
        <v/>
      </c>
      <c r="CL553" s="409" t="str">
        <f>IF(AND('[1]Multi-Field'!$E$30=[1]Lists!BF553,'[1]Multi-Field'!$F$30="Drained"),BI553,IF(AND('[1]Multi-Field'!$E$30=[1]Lists!BF553,'[1]Multi-Field'!$F$30="undrained"),BH553,""))</f>
        <v/>
      </c>
      <c r="CM553" s="409" t="str">
        <f>IF(AND('[1]Multi-Field'!$E$31=[1]Lists!BF553,'[1]Multi-Field'!$F$31="Drained"),BI553,IF(AND('[1]Multi-Field'!$E$31=[1]Lists!BF553,'[1]Multi-Field'!$F$31="undrained"),BH553,""))</f>
        <v/>
      </c>
      <c r="CN553" s="409" t="str">
        <f>IF(AND('[1]Multi-Field'!$E$32=[1]Lists!BF553,'[1]Multi-Field'!$F$32="Drained"),BI553,IF(AND('[1]Multi-Field'!$E$32=[1]Lists!BF553,'[1]Multi-Field'!$F$32="undrained"),BH553,""))</f>
        <v/>
      </c>
      <c r="CO553" s="409" t="str">
        <f>IF(AND('[1]Multi-Field'!$E$33=[1]Lists!BF553,'[1]Multi-Field'!$F$33="Drained"),BI553,IF(AND('[1]Multi-Field'!$E$33=[1]Lists!BF553,'[1]Multi-Field'!$F$33="undrained"),BH553,""))</f>
        <v/>
      </c>
      <c r="CP553" s="409" t="str">
        <f>IF(AND('[1]Multi-Field'!$E$34=[1]Lists!BF553,'[1]Multi-Field'!$F$34="Drained"),BI553,IF(AND('[1]Multi-Field'!$E$34=[1]Lists!BF553,'[1]Multi-Field'!$F$34="undrained"),BH553,""))</f>
        <v/>
      </c>
      <c r="CQ553" s="409" t="str">
        <f>IF(AND('[1]Multi-Field'!$E$35=[1]Lists!BF553,'[1]Multi-Field'!$F$35="Drained"),BI553,IF(AND('[1]Multi-Field'!$E$35=[1]Lists!BF553,'[1]Multi-Field'!$F$35="undrained"),BH553,""))</f>
        <v/>
      </c>
      <c r="CR553" s="409" t="str">
        <f>IF(AND('[1]Multi-Field'!$E$36=[1]Lists!BF553,'[1]Multi-Field'!$F$36="Drained"),BI553,IF(AND('[1]Multi-Field'!$E$36=[1]Lists!BF553,'[1]Multi-Field'!$F$36="undrained"),BH553,""))</f>
        <v/>
      </c>
      <c r="CS553" s="409" t="str">
        <f>IF(AND('[1]Multi-Field'!$E$37=[1]Lists!BF553,'[1]Multi-Field'!$F$37="Drained"),BI553,IF(AND('[1]Multi-Field'!$E$37=[1]Lists!BF553,'[1]Multi-Field'!$F$37="undrained"),BH553,""))</f>
        <v/>
      </c>
      <c r="CT553" s="409" t="str">
        <f>IF(AND('[1]Multi-Field'!$E$38=[1]Lists!BF553,'[1]Multi-Field'!$F$38="Drained"),BI553,IF(AND('[1]Multi-Field'!$E$38=[1]Lists!BF553,'[1]Multi-Field'!$F$38="undrained"),BH553,""))</f>
        <v/>
      </c>
      <c r="CU553" s="409" t="str">
        <f>IF(AND('[1]Multi-Field'!$E$39=[1]Lists!BF553,'[1]Multi-Field'!$F$39="Drained"),BI553,IF(AND('[1]Multi-Field'!$E$39=[1]Lists!BF553,'[1]Multi-Field'!$F$39="undrained"),BH553,""))</f>
        <v/>
      </c>
      <c r="CV553" s="409" t="str">
        <f>IF(AND('[1]Multi-Field'!$E$40=[1]Lists!BF553,'[1]Multi-Field'!$F$40="Drained"),BI553,IF(AND('[1]Multi-Field'!$E$40=[1]Lists!BF553,'[1]Multi-Field'!$F$40="undrained"),BH553,""))</f>
        <v/>
      </c>
      <c r="CW553" s="409" t="str">
        <f>IF(AND('[1]Multi-Field'!$E$41=[1]Lists!BF553,'[1]Multi-Field'!$F$40="Drained"),BI553,IF(AND('[1]Multi-Field'!$E$40=[1]Lists!BF553,'[1]Multi-Field'!$F$40="undrained"),BH553,""))</f>
        <v/>
      </c>
      <c r="CX553" s="409" t="str">
        <f>IF(AND('[1]Multi-Field'!$E$42=[1]Lists!BF553,'[1]Multi-Field'!$F$42="Drained"),BI553,IF(AND('[1]Multi-Field'!$E$42=[1]Lists!BF553,'[1]Multi-Field'!$F$42="undrained"),BH553,""))</f>
        <v/>
      </c>
      <c r="CY553" s="409" t="str">
        <f>IF(AND('[1]Multi-Field'!$E$43=[1]Lists!BF553,'[1]Multi-Field'!$F$43="Drained"),BI553,IF(AND('[1]Multi-Field'!$E$43=[1]Lists!BF553,'[1]Multi-Field'!$F$43="undrained"),BH553,""))</f>
        <v/>
      </c>
      <c r="CZ553" s="409" t="str">
        <f>IF(AND('[1]Multi-Field'!$E$44=[1]Lists!BF553,'[1]Multi-Field'!$F$44="Drained"),BI553,IF(AND('[1]Multi-Field'!$E$44=[1]Lists!BF553,'[1]Multi-Field'!$F$44="undrained"),BH553,""))</f>
        <v/>
      </c>
      <c r="DA553" s="409" t="str">
        <f>IF(AND('[1]Multi-Field'!$E$45=[1]Lists!BF553,'[1]Multi-Field'!$F$45="Drained"),BI553,IF(AND('[1]Multi-Field'!$E$45=[1]Lists!BF553,'[1]Multi-Field'!$F$45="undrained"),BH553,""))</f>
        <v/>
      </c>
      <c r="DB553" s="409" t="str">
        <f>IF(AND('[1]Multi-Field'!$E$46=[1]Lists!BF553,'[1]Multi-Field'!$F$46="Drained"),BI553,IF(AND('[1]Multi-Field'!$E$46=[1]Lists!BF553,'[1]Multi-Field'!$F$46="undrained"),BH553,""))</f>
        <v/>
      </c>
      <c r="DC553" s="409" t="str">
        <f>IF(AND('[1]Multi-Field'!$E$47=[1]Lists!BF553,'[1]Multi-Field'!$F$47="Drained"),BI553,IF(AND('[1]Multi-Field'!$E$47=[1]Lists!BF553,'[1]Multi-Field'!$F$47="undrained"),BH553,""))</f>
        <v/>
      </c>
      <c r="DD553" s="409" t="str">
        <f>IF(AND('[1]Multi-Field'!$E$48=[1]Lists!BF553,'[1]Multi-Field'!$F$48="Drained"),BI553,IF(AND('[1]Multi-Field'!$E$48=[1]Lists!BF553,'[1]Multi-Field'!$F$48="undrained"),BH553,""))</f>
        <v/>
      </c>
      <c r="DE553" s="409" t="str">
        <f>IF(AND('[1]Multi-Field'!$E$49=[1]Lists!BF553,'[1]Multi-Field'!$F$49="Drained"),BI553,IF(AND('[1]Multi-Field'!$E$49=[1]Lists!BF553,'[1]Multi-Field'!$F$9="undrained"),BH553,""))</f>
        <v/>
      </c>
      <c r="DF553" s="409" t="str">
        <f>IF(AND('[1]Multi-Field'!$E$50=[1]Lists!BF553,'[1]Multi-Field'!$F$50="Drained"),BI553,IF(AND('[1]Multi-Field'!$E$50=[1]Lists!BF553,'[1]Multi-Field'!$F$50="undrained"),BH553,""))</f>
        <v/>
      </c>
      <c r="DG553" s="409" t="str">
        <f>IF(AND('[1]Multi-Field'!$E$51=[1]Lists!BF553,'[1]Multi-Field'!$F$51="Drained"),BI553,IF(AND('[1]Multi-Field'!$E$51=[1]Lists!BF553,'[1]Multi-Field'!$F$51="undrained"),BH553,""))</f>
        <v/>
      </c>
      <c r="DH553" s="409" t="str">
        <f>IF(AND('[1]Multi-Field'!$E$52=[1]Lists!BF553,'[1]Multi-Field'!$F$52="Drained"),BI553,IF(AND('[1]Multi-Field'!$E$52=[1]Lists!BF553,'[1]Multi-Field'!$F$52="undrained"),BH553,""))</f>
        <v/>
      </c>
      <c r="DI553" s="409" t="str">
        <f>IF(AND('[1]Multi-Field'!$E$53=[1]Lists!BF553,'[1]Multi-Field'!$F$53="Drained"),BI553,IF(AND('[1]Multi-Field'!$E$53=[1]Lists!BF553,'[1]Multi-Field'!$F$53="undrained"),BH553,""))</f>
        <v/>
      </c>
      <c r="DJ553" s="409" t="str">
        <f>IF(AND('[1]Multi-Field'!$E$54=[1]Lists!BF553,'[1]Multi-Field'!$F$54="Drained"),BI553,IF(AND('[1]Multi-Field'!$E$54=[1]Lists!BF553,'[1]Multi-Field'!$F$54="undrained"),BH553,""))</f>
        <v/>
      </c>
      <c r="DK553" s="409" t="str">
        <f>IF(AND('[1]Multi-Field'!$E$55=[1]Lists!BF553,'[1]Multi-Field'!$F$55="Drained"),BI553,IF(AND('[1]Multi-Field'!$E$55=[1]Lists!BF553,'[1]Multi-Field'!$F$55="undrained"),BH553,""))</f>
        <v/>
      </c>
      <c r="DL553" s="409" t="str">
        <f>IF(AND('[1]Multi-Field'!$E$56=[1]Lists!BF553,'[1]Multi-Field'!$F$56="Drained"),BI553,IF(AND('[1]Multi-Field'!$E$56=[1]Lists!BF553,'[1]Multi-Field'!$F$56="undrained"),BH553,""))</f>
        <v/>
      </c>
      <c r="DM553" s="409" t="str">
        <f>IF(AND('[1]Multi-Field'!$E$57=[1]Lists!BF553,'[1]Multi-Field'!$F$57="Drained"),BI553,IF(AND('[1]Multi-Field'!$E$57=[1]Lists!BF553,'[1]Multi-Field'!$F$57="undrained"),BH553,""))</f>
        <v/>
      </c>
      <c r="DN553" s="409" t="str">
        <f>IF(AND('[1]Multi-Field'!$E$58=[1]Lists!BF553,'[1]Multi-Field'!$F$58="Drained"),BI553,IF(AND('[1]Multi-Field'!$E$58=[1]Lists!BF553,'[1]Multi-Field'!$F$58="undrained"),BH553,""))</f>
        <v/>
      </c>
      <c r="DO553" s="409" t="str">
        <f>IF(AND('[1]Multi-Field'!$E$59=[1]Lists!BF553,'[1]Multi-Field'!$F$59="Drained"),BI553,IF(AND('[1]Multi-Field'!$E$59=[1]Lists!BF553,'[1]Multi-Field'!$F$59="undrained"),BH553,""))</f>
        <v/>
      </c>
      <c r="DP553" s="409" t="str">
        <f>IF(AND('[1]Multi-Field'!$E$60=[1]Lists!BF553,'[1]Multi-Field'!$F$60="Drained"),BI553,IF(AND('[1]Multi-Field'!$E$60=[1]Lists!BF553,'[1]Multi-Field'!$F$60="undrained"),BH553,""))</f>
        <v/>
      </c>
      <c r="DQ553" s="409" t="str">
        <f>IF(AND('[1]Multi-Field'!$E$61=[1]Lists!BF553,'[1]Multi-Field'!$F$61="Drained"),BI553,IF(AND('[1]Multi-Field'!$E$61=[1]Lists!BF553,'[1]Multi-Field'!$F$61="undrained"),BH553,""))</f>
        <v/>
      </c>
      <c r="DR553" s="409" t="str">
        <f>IF(AND('[1]Multi-Field'!$E$62=[1]Lists!BF553,'[1]Multi-Field'!$F$62="Drained"),BI553,IF(AND('[1]Multi-Field'!$E$62=[1]Lists!BF553,'[1]Multi-Field'!$F$62="undrained"),BH553,""))</f>
        <v/>
      </c>
      <c r="DS553" s="409" t="str">
        <f>IF(AND('[1]Multi-Field'!$E$63=[1]Lists!BF553,'[1]Multi-Field'!$F$63="Drained"),BI553,IF(AND('[1]Multi-Field'!$E$63=[1]Lists!BF553,'[1]Multi-Field'!$F$63="undrained"),BH553,""))</f>
        <v/>
      </c>
      <c r="DT553" s="409" t="str">
        <f>IF(AND('[1]Multi-Field'!$E$64=[1]Lists!BF553,'[1]Multi-Field'!$F$64="Drained"),BI553,IF(AND('[1]Multi-Field'!$E$64=[1]Lists!BF553,'[1]Multi-Field'!$F$64="undrained"),BH553,""))</f>
        <v/>
      </c>
      <c r="DU553" s="409" t="str">
        <f>IF(AND('[1]Multi-Field'!$E$65=[1]Lists!BF553,'[1]Multi-Field'!$F$65="Drained"),BI553,IF(AND('[1]Multi-Field'!$E$65=[1]Lists!BF553,'[1]Multi-Field'!$F$65="undrained"),BH553,""))</f>
        <v/>
      </c>
      <c r="DV553" s="409" t="str">
        <f>IF(AND('[1]Multi-Field'!$E$66=[1]Lists!BF553,'[1]Multi-Field'!$F$66="Drained"),BI553,IF(AND('[1]Multi-Field'!$E$66=[1]Lists!BF553,'[1]Multi-Field'!$F$66="undrained"),BH553,""))</f>
        <v/>
      </c>
      <c r="DW553" s="409" t="str">
        <f>IF(AND('[1]Multi-Field'!$E$67=[1]Lists!BF553,'[1]Multi-Field'!$F$67="Drained"),BI553,IF(AND('[1]Multi-Field'!$E$67=[1]Lists!BF553,'[1]Multi-Field'!$F$67="undrained"),BH553,""))</f>
        <v/>
      </c>
      <c r="DX553" s="409" t="str">
        <f>IF(AND('[1]Multi-Field'!$E$68=[1]Lists!BF553,'[1]Multi-Field'!$F$68="Drained"),BI553,IF(AND('[1]Multi-Field'!$E$68=[1]Lists!BF553,'[1]Multi-Field'!$F$68="undrained"),BH553,""))</f>
        <v/>
      </c>
      <c r="DY553" s="409" t="str">
        <f>IF(AND('[1]Multi-Field'!$E$69=[1]Lists!BF553,'[1]Multi-Field'!$F$69="Drained"),BI553,IF(AND('[1]Multi-Field'!$E$69=[1]Lists!BF553,'[1]Multi-Field'!$F$69="undrained"),BH553,""))</f>
        <v/>
      </c>
      <c r="DZ553" s="409" t="str">
        <f>IF(AND('[1]Multi-Field'!$E$70=[1]Lists!BF553,'[1]Multi-Field'!$F$70="Drained"),BI553,IF(AND('[1]Multi-Field'!$E$70=[1]Lists!BF553,'[1]Multi-Field'!$F$70="undrained"),BH553,""))</f>
        <v/>
      </c>
      <c r="EA553" s="409" t="str">
        <f>IF(AND('[1]Multi-Field'!$E$71=[1]Lists!BF553,'[1]Multi-Field'!$F$71="Drained"),BI553,IF(AND('[1]Multi-Field'!$E$71=[1]Lists!BF553,'[1]Multi-Field'!$F$71="undrained"),BH553,""))</f>
        <v/>
      </c>
      <c r="EB553" s="409" t="str">
        <f>IF(AND('[1]Multi-Field'!$E$72=[1]Lists!BF553,'[1]Multi-Field'!$F$72="Drained"),BI553,IF(AND('[1]Multi-Field'!$E$72=[1]Lists!BF553,'[1]Multi-Field'!$F$72="undrained"),BH553,""))</f>
        <v/>
      </c>
      <c r="EC553" s="409" t="str">
        <f>IF(AND('[1]Multi-Field'!$E$73=[1]Lists!BF553,'[1]Multi-Field'!$F$73="Drained"),BI553,IF(AND('[1]Multi-Field'!$E$73=[1]Lists!BF553,'[1]Multi-Field'!$F$73="undrained"),BH553,""))</f>
        <v/>
      </c>
      <c r="ED553" s="409" t="str">
        <f>IF(AND('[1]Multi-Field'!$E$74=[1]Lists!BF553,'[1]Multi-Field'!$F$74="Drained"),BI553,IF(AND('[1]Multi-Field'!$E$74=[1]Lists!BF553,'[1]Multi-Field'!$F$74="undrained"),BH553,""))</f>
        <v/>
      </c>
      <c r="EE553" s="409" t="str">
        <f>IF(AND('[1]Multi-Field'!$E$75=[1]Lists!BF553,'[1]Multi-Field'!$F$75="Drained"),BI553,IF(AND('[1]Multi-Field'!$E$75=[1]Lists!BF553,'[1]Multi-Field'!$F$75="undrained"),BH553,""))</f>
        <v/>
      </c>
      <c r="EF553" s="409" t="str">
        <f>IF(AND('[1]Multi-Field'!$E$76=[1]Lists!BF553,'[1]Multi-Field'!$F$76="Drained"),BI553,IF(AND('[1]Multi-Field'!$E$76=[1]Lists!BF553,'[1]Multi-Field'!$F$6="undrained"),BH553,""))</f>
        <v/>
      </c>
      <c r="EG553" s="409" t="str">
        <f>IF(AND('[1]Multi-Field'!$E$77=[1]Lists!BF553,'[1]Multi-Field'!$F$77="Drained"),BI553,IF(AND('[1]Multi-Field'!$E$77=[1]Lists!BF553,'[1]Multi-Field'!$F$77="undrained"),BH553,""))</f>
        <v/>
      </c>
      <c r="EH553" s="409" t="str">
        <f>IF(AND('[1]Multi-Field'!$E$78=[1]Lists!BF553,'[1]Multi-Field'!$F$78="Drained"),BI553,IF(AND('[1]Multi-Field'!$E$78=[1]Lists!BF553,'[1]Multi-Field'!$F$78="undrained"),BH553,""))</f>
        <v/>
      </c>
      <c r="EI553" s="409" t="str">
        <f>IF(AND('[1]Multi-Field'!$E$79=[1]Lists!BF553,'[1]Multi-Field'!$F$79="Drained"),BI553,IF(AND('[1]Multi-Field'!$E$79=[1]Lists!BF553,'[1]Multi-Field'!$F$79="undrained"),BH553,""))</f>
        <v/>
      </c>
      <c r="EJ553" s="409" t="str">
        <f>IF(AND('[1]Multi-Field'!$E$80=[1]Lists!BF553,'[1]Multi-Field'!$F$80="Drained"),BI553,IF(AND('[1]Multi-Field'!$E$80=[1]Lists!BF553,'[1]Multi-Field'!$F$80="undrained"),BH553,""))</f>
        <v/>
      </c>
      <c r="EK553" s="409" t="str">
        <f>IF(AND('[1]Multi-Field'!$E$81=[1]Lists!BF553,'[1]Multi-Field'!$F$81="Drained"),BI553,IF(AND('[1]Multi-Field'!$E$81=[1]Lists!BF553,'[1]Multi-Field'!$F$81="undrained"),BH553,""))</f>
        <v/>
      </c>
      <c r="EL553" s="409" t="str">
        <f>IF(AND('[1]Multi-Field'!$E$82=[1]Lists!BF553,'[1]Multi-Field'!$F$82="Drained"),BI553,IF(AND('[1]Multi-Field'!$E$82=[1]Lists!BF553,'[1]Multi-Field'!$F$82="undrained"),BH553,""))</f>
        <v/>
      </c>
      <c r="EM553" s="409" t="str">
        <f>IF(AND('[1]Multi-Field'!$E$83=[1]Lists!BF553,'[1]Multi-Field'!$F$83="Drained"),BI553,IF(AND('[1]Multi-Field'!$E$83=[1]Lists!BF553,'[1]Multi-Field'!$F$83="undrained"),BH553,""))</f>
        <v/>
      </c>
      <c r="EN553" s="409" t="str">
        <f>IF(AND('[1]Multi-Field'!$E$84=[1]Lists!BF553,'[1]Multi-Field'!$F$84="Drained"),BI553,IF(AND('[1]Multi-Field'!$E$84=[1]Lists!BF553,'[1]Multi-Field'!$F$84="undrained"),BH553,""))</f>
        <v/>
      </c>
      <c r="EO553" s="409" t="str">
        <f>IF(AND('[1]Multi-Field'!$E$85=[1]Lists!BF553,'[1]Multi-Field'!$F$85="Drained"),BI553,IF(AND('[1]Multi-Field'!$E$85=[1]Lists!BF553,'[1]Multi-Field'!$F$85="undrained"),BH553,""))</f>
        <v/>
      </c>
      <c r="EP553" s="409" t="str">
        <f>IF(AND('[1]Multi-Field'!$E$86=[1]Lists!BF553,'[1]Multi-Field'!$F$86="Drained"),BI553,IF(AND('[1]Multi-Field'!$E$86=[1]Lists!BF553,'[1]Multi-Field'!$F$86="undrained"),BH553,""))</f>
        <v/>
      </c>
      <c r="EQ553" s="409" t="str">
        <f>IF(AND('[1]Multi-Field'!$E$87=[1]Lists!BF553,'[1]Multi-Field'!$F$87="Drained"),BI553,IF(AND('[1]Multi-Field'!$E$87=[1]Lists!BF553,'[1]Multi-Field'!$F$87="undrained"),BH553,""))</f>
        <v/>
      </c>
      <c r="ER553" s="409" t="str">
        <f>IF(AND('[1]Multi-Field'!$E$88=[1]Lists!BF553,'[1]Multi-Field'!$F$88="Drained"),BI553,IF(AND('[1]Multi-Field'!$E$88=[1]Lists!BF553,'[1]Multi-Field'!$F$88="undrained"),BH553,""))</f>
        <v/>
      </c>
      <c r="ES553" s="409" t="str">
        <f>IF(AND('[1]Multi-Field'!$E$89=[1]Lists!BF553,'[1]Multi-Field'!$F$89="Drained"),BI553,IF(AND('[1]Multi-Field'!$E$89=[1]Lists!BF553,'[1]Multi-Field'!$F$89="undrained"),BH553,""))</f>
        <v/>
      </c>
      <c r="ET553" s="409" t="str">
        <f>IF(AND('[1]Multi-Field'!$E$90=[1]Lists!BF553,'[1]Multi-Field'!$F$90="Drained"),BI553,IF(AND('[1]Multi-Field'!$E$90=[1]Lists!BF553,'[1]Multi-Field'!$F$90="undrained"),BH553,""))</f>
        <v/>
      </c>
      <c r="EU553" s="409" t="str">
        <f>IF(AND('[1]Multi-Field'!$E$91=[1]Lists!BF553,'[1]Multi-Field'!$F$91="Drained"),BI553,IF(AND('[1]Multi-Field'!$E$91=[1]Lists!BF553,'[1]Multi-Field'!$F$91="undrained"),BH553,""))</f>
        <v/>
      </c>
      <c r="EV553" s="409" t="str">
        <f>IF(AND('[1]Multi-Field'!$E$92=[1]Lists!BF553,'[1]Multi-Field'!$F$92="Drained"),BI553,IF(AND('[1]Multi-Field'!$E$92=[1]Lists!BF553,'[1]Multi-Field'!$F$92="undrained"),BH553,""))</f>
        <v/>
      </c>
      <c r="EW553" s="409" t="str">
        <f>IF(AND('[1]Multi-Field'!$E$93=[1]Lists!BF553,'[1]Multi-Field'!$F$93="Drained"),BI553,IF(AND('[1]Multi-Field'!$E$93=[1]Lists!BF553,'[1]Multi-Field'!$F$93="undrained"),BH553,""))</f>
        <v/>
      </c>
      <c r="EX553" s="409" t="str">
        <f>IF(AND('[1]Multi-Field'!$E$94=[1]Lists!BF553,'[1]Multi-Field'!$F$94="Drained"),BI553,IF(AND('[1]Multi-Field'!$E$94=[1]Lists!BF553,'[1]Multi-Field'!$F$94="undrained"),BH553,""))</f>
        <v/>
      </c>
      <c r="EY553" s="409" t="str">
        <f>IF(AND('[1]Multi-Field'!$E$95=[1]Lists!BF553,'[1]Multi-Field'!$F$95="Drained"),BI553,IF(AND('[1]Multi-Field'!$E$95=[1]Lists!BF553,'[1]Multi-Field'!$F$95="undrained"),BH553,""))</f>
        <v/>
      </c>
      <c r="EZ553" s="409" t="str">
        <f>IF(AND('[1]Multi-Field'!$E$96=[1]Lists!BF553,'[1]Multi-Field'!$F$96="Drained"),BI553,IF(AND('[1]Multi-Field'!$E$96=[1]Lists!BF553,'[1]Multi-Field'!$F$96="undrained"),BH553,""))</f>
        <v/>
      </c>
      <c r="FA553" s="409" t="str">
        <f>IF(AND('[1]Multi-Field'!$E$97=[1]Lists!BF553,'[1]Multi-Field'!$F$97="Drained"),BI553,IF(AND('[1]Multi-Field'!$E$97=[1]Lists!BF553,'[1]Multi-Field'!$F$97="undrained"),BH553,""))</f>
        <v/>
      </c>
      <c r="FB553" s="409" t="str">
        <f>IF(AND('[1]Multi-Field'!$E$98=[1]Lists!BF553,'[1]Multi-Field'!$F$98="Drained"),BI553,IF(AND('[1]Multi-Field'!$E$98=[1]Lists!BF553,'[1]Multi-Field'!$F$98="undrained"),BH553,""))</f>
        <v/>
      </c>
      <c r="FC553" s="409" t="str">
        <f>IF(AND('[1]Multi-Field'!$E$99=[1]Lists!BF553,'[1]Multi-Field'!$F$99="Drained"),BI553,IF(AND('[1]Multi-Field'!$E$99=[1]Lists!BF553,'[1]Multi-Field'!$F$99="undrained"),BH553,""))</f>
        <v/>
      </c>
      <c r="FD553" s="409" t="str">
        <f>IF(AND('[1]Multi-Field'!$E$100=[1]Lists!BF553,'[1]Multi-Field'!$F$100="Drained"),BI553,IF(AND('[1]Multi-Field'!$E$100=[1]Lists!BF553,'[1]Multi-Field'!$F$100="undrained"),BH553,""))</f>
        <v/>
      </c>
      <c r="FE553" s="409" t="str">
        <f>IF(AND('[1]Multi-Field'!$E$101=[1]Lists!BF553,'[1]Multi-Field'!$F$101="Drained"),BI553,IF(AND('[1]Multi-Field'!$E$101=[1]Lists!BF553,'[1]Multi-Field'!$F$101="undrained"),BH553,""))</f>
        <v/>
      </c>
      <c r="FF553" s="409" t="str">
        <f>IF(AND('[1]Multi-Field'!$E$102=[1]Lists!BF553,'[1]Multi-Field'!$F$102="Drained"),BI553,IF(AND('[1]Multi-Field'!$E$102=[1]Lists!BF553,'[1]Multi-Field'!$F$102="undrained"),BH553,""))</f>
        <v/>
      </c>
      <c r="FG553" s="409" t="str">
        <f>IF(AND('[1]Multi-Field'!$E$103=[1]Lists!BF553,'[1]Multi-Field'!$F$103="Drained"),BI553,IF(AND('[1]Multi-Field'!$E$103=[1]Lists!BF553,'[1]Multi-Field'!$F$103="undrained"),BH553,""))</f>
        <v/>
      </c>
      <c r="FH553" s="409" t="str">
        <f>IF(AND('[1]Multi-Field'!$E$104=[1]Lists!BF553,'[1]Multi-Field'!$F$104="Drained"),BI553,IF(AND('[1]Multi-Field'!$E$104=[1]Lists!BF553,'[1]Multi-Field'!$F$104="undrained"),BH553,""))</f>
        <v/>
      </c>
      <c r="FI553" s="409" t="str">
        <f>IF(AND('[1]Multi-Field'!$E$105=[1]Lists!BF553,'[1]Multi-Field'!$F$105="Drained"),BI553,IF(AND('[1]Multi-Field'!$E$105=[1]Lists!BF553,'[1]Multi-Field'!$F$105="undrained"),BH553,""))</f>
        <v/>
      </c>
      <c r="FJ553" s="409" t="str">
        <f>IF(AND('[1]Multi-Field'!$E$106=[1]Lists!BF553,'[1]Multi-Field'!$F$106="Drained"),BI553,IF(AND('[1]Multi-Field'!$E$106=[1]Lists!BF553,'[1]Multi-Field'!$F$106="undrained"),BH553,""))</f>
        <v/>
      </c>
      <c r="FK553" s="409" t="str">
        <f>IF(AND('[1]Multi-Field'!$E$107=[1]Lists!BF553,'[1]Multi-Field'!$F$107="Drained"),BI553,IF(AND('[1]Multi-Field'!$E$107=[1]Lists!BF553,'[1]Multi-Field'!$F$107="undrained"),BH553,""))</f>
        <v/>
      </c>
      <c r="FL553" s="409" t="str">
        <f>IF(AND('[1]Multi-Field'!$E$108=[1]Lists!BF553,'[1]Multi-Field'!$F$108="Drained"),BI553,IF(AND('[1]Multi-Field'!$E$108=[1]Lists!BF553,'[1]Multi-Field'!$F$108="undrained"),BH553,""))</f>
        <v/>
      </c>
      <c r="FM553" s="409" t="str">
        <f>IF(AND('[1]Multi-Field'!$E$109=[1]Lists!BF553,'[1]Multi-Field'!$F$109="Drained"),BI553,IF(AND('[1]Multi-Field'!$E$109=[1]Lists!BF553,'[1]Multi-Field'!$F$109="undrained"),BH553,""))</f>
        <v/>
      </c>
      <c r="FN553" s="409" t="str">
        <f>IF(AND('[1]Multi-Field'!$E$110=[1]Lists!BF553,'[1]Multi-Field'!$F$110="Drained"),BI553,IF(AND('[1]Multi-Field'!$E$110=[1]Lists!BF553,'[1]Multi-Field'!$F$110="undrained"),BH553,""))</f>
        <v/>
      </c>
      <c r="FO553" s="409" t="str">
        <f>IF(AND('[1]Multi-Field'!$E$111=[1]Lists!BF553,'[1]Multi-Field'!$F$111="Drained"),BI553,IF(AND('[1]Multi-Field'!$E$111=[1]Lists!BF553,'[1]Multi-Field'!$F$111="undrained"),BH553,""))</f>
        <v/>
      </c>
      <c r="FP553" s="409" t="str">
        <f>IF(AND('[1]Multi-Field'!$E$112=[1]Lists!BF553,'[1]Multi-Field'!$F$112="Drained"),BI553,IF(AND('[1]Multi-Field'!$E$112=[1]Lists!BF553,'[1]Multi-Field'!$F$112="undrained"),BH553,""))</f>
        <v/>
      </c>
      <c r="FQ553" s="409" t="str">
        <f>IF(AND('[1]Multi-Field'!$E$113=[1]Lists!BF553,'[1]Multi-Field'!$F$113="Drained"),BI553,IF(AND('[1]Multi-Field'!$E$113=[1]Lists!BF553,'[1]Multi-Field'!$F$113="undrained"),BH553,""))</f>
        <v/>
      </c>
      <c r="FR553" s="409" t="str">
        <f>IF(AND('[1]Multi-Field'!$E$114=[1]Lists!BF553,'[1]Multi-Field'!$F$114="Drained"),BI553,IF(AND('[1]Multi-Field'!$E$114=[1]Lists!BF553,'[1]Multi-Field'!$F$114="undrained"),BH553,""))</f>
        <v/>
      </c>
      <c r="FS553" s="409" t="str">
        <f>IF(AND('[1]Multi-Field'!$E$115=[1]Lists!BF553,'[1]Multi-Field'!$F$115="Drained"),BI553,IF(AND('[1]Multi-Field'!$E$115=[1]Lists!BF553,'[1]Multi-Field'!$F$115="undrained"),BH553,""))</f>
        <v/>
      </c>
      <c r="FT553" s="409" t="str">
        <f>IF(AND('[1]Multi-Field'!$E$116=[1]Lists!BF553,'[1]Multi-Field'!$F$116="Drained"),BI553,IF(AND('[1]Multi-Field'!$E$116=[1]Lists!BF553,'[1]Multi-Field'!$F$116="undrained"),BH553,""))</f>
        <v/>
      </c>
      <c r="FU553" s="409" t="str">
        <f>IF(AND('[1]Multi-Field'!$E$117=[1]Lists!BF553,'[1]Multi-Field'!$F$117="Drained"),BI553,IF(AND('[1]Multi-Field'!$E$117=[1]Lists!BF553,'[1]Multi-Field'!$F$117="undrained"),BH553,""))</f>
        <v/>
      </c>
      <c r="FV553" s="409" t="str">
        <f>IF(AND('[1]Multi-Field'!$E$118=[1]Lists!BF553,'[1]Multi-Field'!$F$118="Drained"),BI553,IF(AND('[1]Multi-Field'!$E$118=[1]Lists!BF553,'[1]Multi-Field'!$F$118="undrained"),BH553,""))</f>
        <v/>
      </c>
      <c r="FW553" s="409" t="str">
        <f>IF(AND('[1]Multi-Field'!$E$119=[1]Lists!BF553,'[1]Multi-Field'!$F$119="Drained"),BI553,IF(AND('[1]Multi-Field'!$E$119=[1]Lists!BF553,'[1]Multi-Field'!$F$119="undrained"),BH553,""))</f>
        <v/>
      </c>
      <c r="FX553" s="409" t="str">
        <f>IF(AND('[1]Multi-Field'!$E$120=[1]Lists!BF553,'[1]Multi-Field'!$F$120="Drained"),BI553,IF(AND('[1]Multi-Field'!$E$120=[1]Lists!BF553,'[1]Multi-Field'!$F$120="undrained"),BH553,""))</f>
        <v/>
      </c>
    </row>
    <row r="554" spans="1:180" ht="13.5" customHeight="1">
      <c r="A554" s="7" t="s">
        <v>640</v>
      </c>
      <c r="B554" s="7"/>
      <c r="C554" s="7"/>
      <c r="D554" s="8">
        <v>60</v>
      </c>
      <c r="E554" s="8">
        <f t="shared" si="74"/>
        <v>62</v>
      </c>
      <c r="F554" s="8">
        <f t="shared" si="75"/>
        <v>63</v>
      </c>
      <c r="G554" s="8">
        <v>65</v>
      </c>
      <c r="H554" s="8">
        <v>65</v>
      </c>
      <c r="I554" s="8">
        <f t="shared" si="78"/>
        <v>68</v>
      </c>
      <c r="J554" s="8">
        <f t="shared" si="79"/>
        <v>72</v>
      </c>
      <c r="K554" s="8">
        <v>75</v>
      </c>
      <c r="L554" s="8">
        <v>90</v>
      </c>
      <c r="M554" s="8">
        <f t="shared" si="76"/>
        <v>95</v>
      </c>
      <c r="N554" s="8">
        <f t="shared" si="77"/>
        <v>100</v>
      </c>
      <c r="O554" s="8">
        <v>105</v>
      </c>
      <c r="P554" s="391"/>
      <c r="Q554" s="83"/>
      <c r="R554" s="395"/>
      <c r="S554" s="395"/>
      <c r="T554" s="395"/>
      <c r="U554" s="396"/>
      <c r="BF554" s="411" t="s">
        <v>1717</v>
      </c>
      <c r="BG554" s="412">
        <v>5</v>
      </c>
      <c r="BH554" s="412">
        <v>3</v>
      </c>
      <c r="BI554" s="412">
        <v>4.5</v>
      </c>
      <c r="BJ554" s="409" t="e">
        <f>IF(AND('[1]Single Field'!#REF!=[1]Lists!BF554,'[1]Single Field'!#REF!="Drained"),"x",IF(AND('[1]Single Field'!#REF!=[1]Lists!BF554,'[1]Single Field'!#REF!="Undrained"),O,""))</f>
        <v>#REF!</v>
      </c>
      <c r="BK554" s="409" t="str">
        <f>IF(AND('[1]Multi-Field'!$E$3=[1]Lists!BF554,'[1]Multi-Field'!$F$3="Drained"),BI554,IF(AND('[1]Multi-Field'!$E$3=BF554,'[1]Multi-Field'!$F$3="undrained"),BH554,""))</f>
        <v/>
      </c>
      <c r="BL554" s="409" t="str">
        <f>IF(AND('[1]Multi-Field'!$E$4=BF554,'[1]Multi-Field'!$F$4="Drained"),BI554,IF(AND('[1]Multi-Field'!$E$4=BF554,'[1]Multi-Field'!$F$4="undrained"),BH554,""))</f>
        <v/>
      </c>
      <c r="BM554" s="409" t="str">
        <f>IF(AND('[1]Multi-Field'!$E$5=BF554,'[1]Multi-Field'!$F$5="Drained"),BI554,IF(AND('[1]Multi-Field'!$E$5=BF554,'[1]Multi-Field'!$F$5="undrained"),BH554,""))</f>
        <v/>
      </c>
      <c r="BN554" s="409" t="str">
        <f>IF(AND('[1]Multi-Field'!$E$6=BF554,'[1]Multi-Field'!$F$6="Drained"),BI554,IF(AND('[1]Multi-Field'!$E$6=BF554,'[1]Multi-Field'!$F$6="undrained"),BH554,""))</f>
        <v/>
      </c>
      <c r="BO554" s="409" t="str">
        <f>IF(AND('[1]Multi-Field'!$E$7=BF554,'[1]Multi-Field'!$F$7="Drained"),BI554,IF(AND('[1]Multi-Field'!$E$7=BF554,'[1]Multi-Field'!$F$7="undrained"),BH554,""))</f>
        <v/>
      </c>
      <c r="BP554" s="409" t="str">
        <f>IF(AND('[1]Multi-Field'!$E$8=BF554,'[1]Multi-Field'!$F$8="Drained"),BI554,IF(AND('[1]Multi-Field'!$E$8=BF554,'[1]Multi-Field'!$F$8="undrained"),BH554,""))</f>
        <v/>
      </c>
      <c r="BQ554" s="409" t="str">
        <f>IF(AND('[1]Multi-Field'!$E$9=BF554,'[1]Multi-Field'!$F$9="Drained"),BI554,IF(AND('[1]Multi-Field'!$E$9=BF554,'[1]Multi-Field'!$F$9="undrained"),BH554,""))</f>
        <v/>
      </c>
      <c r="BR554" s="409" t="str">
        <f>IF(AND('[1]Multi-Field'!$E$10=BF554,'[1]Multi-Field'!$F$10="Drained"),BI554,IF(AND('[1]Multi-Field'!$E$10=BF554,'[1]Multi-Field'!$F$10="undrained"),BH554,""))</f>
        <v/>
      </c>
      <c r="BS554" s="409" t="str">
        <f>IF(AND('[1]Multi-Field'!$E$11=BF554,'[1]Multi-Field'!$F$11="Drained"),BI554,IF(AND('[1]Multi-Field'!$E$11=BF554,'[1]Multi-Field'!$F$11="undrained"),BH554,""))</f>
        <v/>
      </c>
      <c r="BT554" s="409" t="str">
        <f>IF(AND('[1]Multi-Field'!$E$12=BF554,'[1]Multi-Field'!$F$12="Drained"),BI554,IF(AND('[1]Multi-Field'!$E$12=BF554,'[1]Multi-Field'!$F$12="undrained"),BH554,""))</f>
        <v/>
      </c>
      <c r="BU554" s="409" t="str">
        <f>IF(AND('[1]Multi-Field'!$E$13=BF554,'[1]Multi-Field'!$F$13="Drained"),BI554,IF(AND('[1]Multi-Field'!$E$3=BF554,'[1]Multi-Field'!$F$13="undrained"),BH554,""))</f>
        <v/>
      </c>
      <c r="BV554" s="409" t="str">
        <f>IF(AND('[1]Multi-Field'!$E$14=BF554,'[1]Multi-Field'!$F$14="Drained"),BI554,IF(AND('[1]Multi-Field'!$E$14=BF554,'[1]Multi-Field'!$F$14="undrained"),BH554,""))</f>
        <v/>
      </c>
      <c r="BW554" s="409" t="str">
        <f>IF(AND('[1]Multi-Field'!$E$15=BF554,'[1]Multi-Field'!$F$15="Drained"),BI554,IF(AND('[1]Multi-Field'!$E$15=BF554,'[1]Multi-Field'!$F$15="undrained"),BH554,""))</f>
        <v/>
      </c>
      <c r="BX554" s="409" t="str">
        <f>IF(AND('[1]Multi-Field'!$E$16=[1]Lists!BF554,'[1]Multi-Field'!$F$16="Drained"),BI554,IF(AND('[1]Multi-Field'!$E$16=[1]Lists!BF554,'[1]Multi-Field'!$F$16="undrained"),BH554,""))</f>
        <v/>
      </c>
      <c r="BY554" s="409" t="str">
        <f>IF(AND('[1]Multi-Field'!$E$17=[1]Lists!BF554,'[1]Multi-Field'!$F$17="Drained"),BI554,IF(AND('[1]Multi-Field'!$E$17=[1]Lists!BF554,'[1]Multi-Field'!$F$17="undrained"),BH554,""))</f>
        <v/>
      </c>
      <c r="BZ554" s="409" t="str">
        <f>IF(AND('[1]Multi-Field'!$E$18=[1]Lists!BF554,'[1]Multi-Field'!$F$18="Drained"),BI554,IF(AND('[1]Multi-Field'!$E$18=[1]Lists!BF554,'[1]Multi-Field'!$F$18="undrained"),BH554,""))</f>
        <v/>
      </c>
      <c r="CA554" s="409" t="str">
        <f>IF(AND('[1]Multi-Field'!$E$19=[1]Lists!BF554,'[1]Multi-Field'!$F$19="Drained"),BI554,IF(AND('[1]Multi-Field'!$E$19=[1]Lists!BF554,'[1]Multi-Field'!$F$19="undrained"),BH554,""))</f>
        <v/>
      </c>
      <c r="CB554" s="409" t="str">
        <f>IF(AND('[1]Multi-Field'!$E$20=[1]Lists!BF554,'[1]Multi-Field'!$F$20="Drained"),BI554,IF(AND('[1]Multi-Field'!$E$20=[1]Lists!BF554,'[1]Multi-Field'!$F$20="undrained"),BH554,""))</f>
        <v/>
      </c>
      <c r="CC554" s="409" t="str">
        <f>IF(AND('[1]Multi-Field'!$E$21=[1]Lists!BF554,'[1]Multi-Field'!$F$21="Drained"),BI554,IF(AND('[1]Multi-Field'!$E$21=[1]Lists!BF554,'[1]Multi-Field'!$F$21="undrained"),BH554,""))</f>
        <v/>
      </c>
      <c r="CD554" s="409" t="str">
        <f>IF(AND('[1]Multi-Field'!$E$22=[1]Lists!BF554,'[1]Multi-Field'!$F$22="Drained"),BI554,IF(AND('[1]Multi-Field'!$E$22=[1]Lists!BF554,'[1]Multi-Field'!$F$22="undrained"),BH554,""))</f>
        <v/>
      </c>
      <c r="CE554" s="409" t="str">
        <f>IF(AND('[1]Multi-Field'!$E$23=[1]Lists!BF554,'[1]Multi-Field'!$F$23="Drained"),BI554,IF(AND('[1]Multi-Field'!$E$23=[1]Lists!BF554,'[1]Multi-Field'!$F$23="undrained"),BH554,""))</f>
        <v/>
      </c>
      <c r="CF554" s="409" t="str">
        <f>IF(AND('[1]Multi-Field'!$E$24=[1]Lists!BF554,'[1]Multi-Field'!$F$24="Drained"),BI554,IF(AND('[1]Multi-Field'!$E$24=[1]Lists!BF554,'[1]Multi-Field'!$F$24="undrained"),BH554,""))</f>
        <v/>
      </c>
      <c r="CG554" s="409" t="str">
        <f>IF(AND('[1]Multi-Field'!$E$25=[1]Lists!BF554,'[1]Multi-Field'!$F$25="Drained"),BI554,IF(AND('[1]Multi-Field'!$E$25=[1]Lists!BF554,'[1]Multi-Field'!$F$25="undrained"),BH554,""))</f>
        <v/>
      </c>
      <c r="CH554" s="409" t="str">
        <f>IF(AND('[1]Multi-Field'!$E$26=[1]Lists!BF554,'[1]Multi-Field'!$F$26="Drained"),BI554,IF(AND('[1]Multi-Field'!$E$26=[1]Lists!BF554,'[1]Multi-Field'!$F$26="undrained"),BH554,""))</f>
        <v/>
      </c>
      <c r="CI554" s="409" t="str">
        <f>IF(AND('[1]Multi-Field'!$E$27=[1]Lists!BF554,'[1]Multi-Field'!$F$27="Drained"),BI554,IF(AND('[1]Multi-Field'!$E$27=[1]Lists!BF554,'[1]Multi-Field'!$F$27="undrained"),BH554,""))</f>
        <v/>
      </c>
      <c r="CJ554" s="409" t="str">
        <f>IF(AND('[1]Multi-Field'!$E$28=[1]Lists!BF554,'[1]Multi-Field'!$F$28="Drained"),BI554,IF(AND('[1]Multi-Field'!$E$28=[1]Lists!BF554,'[1]Multi-Field'!$F$28="undrained"),BH554,""))</f>
        <v/>
      </c>
      <c r="CK554" s="409" t="str">
        <f>IF(AND('[1]Multi-Field'!$E$29=[1]Lists!BF554,'[1]Multi-Field'!$F$29="Drained"),BI554,IF(AND('[1]Multi-Field'!$E$29=[1]Lists!BF554,'[1]Multi-Field'!$F$29="undrained"),BH554,""))</f>
        <v/>
      </c>
      <c r="CL554" s="409" t="str">
        <f>IF(AND('[1]Multi-Field'!$E$30=[1]Lists!BF554,'[1]Multi-Field'!$F$30="Drained"),BI554,IF(AND('[1]Multi-Field'!$E$30=[1]Lists!BF554,'[1]Multi-Field'!$F$30="undrained"),BH554,""))</f>
        <v/>
      </c>
      <c r="CM554" s="409" t="str">
        <f>IF(AND('[1]Multi-Field'!$E$31=[1]Lists!BF554,'[1]Multi-Field'!$F$31="Drained"),BI554,IF(AND('[1]Multi-Field'!$E$31=[1]Lists!BF554,'[1]Multi-Field'!$F$31="undrained"),BH554,""))</f>
        <v/>
      </c>
      <c r="CN554" s="409" t="str">
        <f>IF(AND('[1]Multi-Field'!$E$32=[1]Lists!BF554,'[1]Multi-Field'!$F$32="Drained"),BI554,IF(AND('[1]Multi-Field'!$E$32=[1]Lists!BF554,'[1]Multi-Field'!$F$32="undrained"),BH554,""))</f>
        <v/>
      </c>
      <c r="CO554" s="409" t="str">
        <f>IF(AND('[1]Multi-Field'!$E$33=[1]Lists!BF554,'[1]Multi-Field'!$F$33="Drained"),BI554,IF(AND('[1]Multi-Field'!$E$33=[1]Lists!BF554,'[1]Multi-Field'!$F$33="undrained"),BH554,""))</f>
        <v/>
      </c>
      <c r="CP554" s="409" t="str">
        <f>IF(AND('[1]Multi-Field'!$E$34=[1]Lists!BF554,'[1]Multi-Field'!$F$34="Drained"),BI554,IF(AND('[1]Multi-Field'!$E$34=[1]Lists!BF554,'[1]Multi-Field'!$F$34="undrained"),BH554,""))</f>
        <v/>
      </c>
      <c r="CQ554" s="409" t="str">
        <f>IF(AND('[1]Multi-Field'!$E$35=[1]Lists!BF554,'[1]Multi-Field'!$F$35="Drained"),BI554,IF(AND('[1]Multi-Field'!$E$35=[1]Lists!BF554,'[1]Multi-Field'!$F$35="undrained"),BH554,""))</f>
        <v/>
      </c>
      <c r="CR554" s="409" t="str">
        <f>IF(AND('[1]Multi-Field'!$E$36=[1]Lists!BF554,'[1]Multi-Field'!$F$36="Drained"),BI554,IF(AND('[1]Multi-Field'!$E$36=[1]Lists!BF554,'[1]Multi-Field'!$F$36="undrained"),BH554,""))</f>
        <v/>
      </c>
      <c r="CS554" s="409" t="str">
        <f>IF(AND('[1]Multi-Field'!$E$37=[1]Lists!BF554,'[1]Multi-Field'!$F$37="Drained"),BI554,IF(AND('[1]Multi-Field'!$E$37=[1]Lists!BF554,'[1]Multi-Field'!$F$37="undrained"),BH554,""))</f>
        <v/>
      </c>
      <c r="CT554" s="409" t="str">
        <f>IF(AND('[1]Multi-Field'!$E$38=[1]Lists!BF554,'[1]Multi-Field'!$F$38="Drained"),BI554,IF(AND('[1]Multi-Field'!$E$38=[1]Lists!BF554,'[1]Multi-Field'!$F$38="undrained"),BH554,""))</f>
        <v/>
      </c>
      <c r="CU554" s="409" t="str">
        <f>IF(AND('[1]Multi-Field'!$E$39=[1]Lists!BF554,'[1]Multi-Field'!$F$39="Drained"),BI554,IF(AND('[1]Multi-Field'!$E$39=[1]Lists!BF554,'[1]Multi-Field'!$F$39="undrained"),BH554,""))</f>
        <v/>
      </c>
      <c r="CV554" s="409" t="str">
        <f>IF(AND('[1]Multi-Field'!$E$40=[1]Lists!BF554,'[1]Multi-Field'!$F$40="Drained"),BI554,IF(AND('[1]Multi-Field'!$E$40=[1]Lists!BF554,'[1]Multi-Field'!$F$40="undrained"),BH554,""))</f>
        <v/>
      </c>
      <c r="CW554" s="409" t="str">
        <f>IF(AND('[1]Multi-Field'!$E$41=[1]Lists!BF554,'[1]Multi-Field'!$F$40="Drained"),BI554,IF(AND('[1]Multi-Field'!$E$40=[1]Lists!BF554,'[1]Multi-Field'!$F$40="undrained"),BH554,""))</f>
        <v/>
      </c>
      <c r="CX554" s="409" t="str">
        <f>IF(AND('[1]Multi-Field'!$E$42=[1]Lists!BF554,'[1]Multi-Field'!$F$42="Drained"),BI554,IF(AND('[1]Multi-Field'!$E$42=[1]Lists!BF554,'[1]Multi-Field'!$F$42="undrained"),BH554,""))</f>
        <v/>
      </c>
      <c r="CY554" s="409" t="str">
        <f>IF(AND('[1]Multi-Field'!$E$43=[1]Lists!BF554,'[1]Multi-Field'!$F$43="Drained"),BI554,IF(AND('[1]Multi-Field'!$E$43=[1]Lists!BF554,'[1]Multi-Field'!$F$43="undrained"),BH554,""))</f>
        <v/>
      </c>
      <c r="CZ554" s="409" t="str">
        <f>IF(AND('[1]Multi-Field'!$E$44=[1]Lists!BF554,'[1]Multi-Field'!$F$44="Drained"),BI554,IF(AND('[1]Multi-Field'!$E$44=[1]Lists!BF554,'[1]Multi-Field'!$F$44="undrained"),BH554,""))</f>
        <v/>
      </c>
      <c r="DA554" s="409" t="str">
        <f>IF(AND('[1]Multi-Field'!$E$45=[1]Lists!BF554,'[1]Multi-Field'!$F$45="Drained"),BI554,IF(AND('[1]Multi-Field'!$E$45=[1]Lists!BF554,'[1]Multi-Field'!$F$45="undrained"),BH554,""))</f>
        <v/>
      </c>
      <c r="DB554" s="409" t="str">
        <f>IF(AND('[1]Multi-Field'!$E$46=[1]Lists!BF554,'[1]Multi-Field'!$F$46="Drained"),BI554,IF(AND('[1]Multi-Field'!$E$46=[1]Lists!BF554,'[1]Multi-Field'!$F$46="undrained"),BH554,""))</f>
        <v/>
      </c>
      <c r="DC554" s="409" t="str">
        <f>IF(AND('[1]Multi-Field'!$E$47=[1]Lists!BF554,'[1]Multi-Field'!$F$47="Drained"),BI554,IF(AND('[1]Multi-Field'!$E$47=[1]Lists!BF554,'[1]Multi-Field'!$F$47="undrained"),BH554,""))</f>
        <v/>
      </c>
      <c r="DD554" s="409" t="str">
        <f>IF(AND('[1]Multi-Field'!$E$48=[1]Lists!BF554,'[1]Multi-Field'!$F$48="Drained"),BI554,IF(AND('[1]Multi-Field'!$E$48=[1]Lists!BF554,'[1]Multi-Field'!$F$48="undrained"),BH554,""))</f>
        <v/>
      </c>
      <c r="DE554" s="409" t="str">
        <f>IF(AND('[1]Multi-Field'!$E$49=[1]Lists!BF554,'[1]Multi-Field'!$F$49="Drained"),BI554,IF(AND('[1]Multi-Field'!$E$49=[1]Lists!BF554,'[1]Multi-Field'!$F$9="undrained"),BH554,""))</f>
        <v/>
      </c>
      <c r="DF554" s="409" t="str">
        <f>IF(AND('[1]Multi-Field'!$E$50=[1]Lists!BF554,'[1]Multi-Field'!$F$50="Drained"),BI554,IF(AND('[1]Multi-Field'!$E$50=[1]Lists!BF554,'[1]Multi-Field'!$F$50="undrained"),BH554,""))</f>
        <v/>
      </c>
      <c r="DG554" s="409" t="str">
        <f>IF(AND('[1]Multi-Field'!$E$51=[1]Lists!BF554,'[1]Multi-Field'!$F$51="Drained"),BI554,IF(AND('[1]Multi-Field'!$E$51=[1]Lists!BF554,'[1]Multi-Field'!$F$51="undrained"),BH554,""))</f>
        <v/>
      </c>
      <c r="DH554" s="409" t="str">
        <f>IF(AND('[1]Multi-Field'!$E$52=[1]Lists!BF554,'[1]Multi-Field'!$F$52="Drained"),BI554,IF(AND('[1]Multi-Field'!$E$52=[1]Lists!BF554,'[1]Multi-Field'!$F$52="undrained"),BH554,""))</f>
        <v/>
      </c>
      <c r="DI554" s="409" t="str">
        <f>IF(AND('[1]Multi-Field'!$E$53=[1]Lists!BF554,'[1]Multi-Field'!$F$53="Drained"),BI554,IF(AND('[1]Multi-Field'!$E$53=[1]Lists!BF554,'[1]Multi-Field'!$F$53="undrained"),BH554,""))</f>
        <v/>
      </c>
      <c r="DJ554" s="409" t="str">
        <f>IF(AND('[1]Multi-Field'!$E$54=[1]Lists!BF554,'[1]Multi-Field'!$F$54="Drained"),BI554,IF(AND('[1]Multi-Field'!$E$54=[1]Lists!BF554,'[1]Multi-Field'!$F$54="undrained"),BH554,""))</f>
        <v/>
      </c>
      <c r="DK554" s="409" t="str">
        <f>IF(AND('[1]Multi-Field'!$E$55=[1]Lists!BF554,'[1]Multi-Field'!$F$55="Drained"),BI554,IF(AND('[1]Multi-Field'!$E$55=[1]Lists!BF554,'[1]Multi-Field'!$F$55="undrained"),BH554,""))</f>
        <v/>
      </c>
      <c r="DL554" s="409" t="str">
        <f>IF(AND('[1]Multi-Field'!$E$56=[1]Lists!BF554,'[1]Multi-Field'!$F$56="Drained"),BI554,IF(AND('[1]Multi-Field'!$E$56=[1]Lists!BF554,'[1]Multi-Field'!$F$56="undrained"),BH554,""))</f>
        <v/>
      </c>
      <c r="DM554" s="409" t="str">
        <f>IF(AND('[1]Multi-Field'!$E$57=[1]Lists!BF554,'[1]Multi-Field'!$F$57="Drained"),BI554,IF(AND('[1]Multi-Field'!$E$57=[1]Lists!BF554,'[1]Multi-Field'!$F$57="undrained"),BH554,""))</f>
        <v/>
      </c>
      <c r="DN554" s="409" t="str">
        <f>IF(AND('[1]Multi-Field'!$E$58=[1]Lists!BF554,'[1]Multi-Field'!$F$58="Drained"),BI554,IF(AND('[1]Multi-Field'!$E$58=[1]Lists!BF554,'[1]Multi-Field'!$F$58="undrained"),BH554,""))</f>
        <v/>
      </c>
      <c r="DO554" s="409" t="str">
        <f>IF(AND('[1]Multi-Field'!$E$59=[1]Lists!BF554,'[1]Multi-Field'!$F$59="Drained"),BI554,IF(AND('[1]Multi-Field'!$E$59=[1]Lists!BF554,'[1]Multi-Field'!$F$59="undrained"),BH554,""))</f>
        <v/>
      </c>
      <c r="DP554" s="409" t="str">
        <f>IF(AND('[1]Multi-Field'!$E$60=[1]Lists!BF554,'[1]Multi-Field'!$F$60="Drained"),BI554,IF(AND('[1]Multi-Field'!$E$60=[1]Lists!BF554,'[1]Multi-Field'!$F$60="undrained"),BH554,""))</f>
        <v/>
      </c>
      <c r="DQ554" s="409" t="str">
        <f>IF(AND('[1]Multi-Field'!$E$61=[1]Lists!BF554,'[1]Multi-Field'!$F$61="Drained"),BI554,IF(AND('[1]Multi-Field'!$E$61=[1]Lists!BF554,'[1]Multi-Field'!$F$61="undrained"),BH554,""))</f>
        <v/>
      </c>
      <c r="DR554" s="409" t="str">
        <f>IF(AND('[1]Multi-Field'!$E$62=[1]Lists!BF554,'[1]Multi-Field'!$F$62="Drained"),BI554,IF(AND('[1]Multi-Field'!$E$62=[1]Lists!BF554,'[1]Multi-Field'!$F$62="undrained"),BH554,""))</f>
        <v/>
      </c>
      <c r="DS554" s="409" t="str">
        <f>IF(AND('[1]Multi-Field'!$E$63=[1]Lists!BF554,'[1]Multi-Field'!$F$63="Drained"),BI554,IF(AND('[1]Multi-Field'!$E$63=[1]Lists!BF554,'[1]Multi-Field'!$F$63="undrained"),BH554,""))</f>
        <v/>
      </c>
      <c r="DT554" s="409" t="str">
        <f>IF(AND('[1]Multi-Field'!$E$64=[1]Lists!BF554,'[1]Multi-Field'!$F$64="Drained"),BI554,IF(AND('[1]Multi-Field'!$E$64=[1]Lists!BF554,'[1]Multi-Field'!$F$64="undrained"),BH554,""))</f>
        <v/>
      </c>
      <c r="DU554" s="409" t="str">
        <f>IF(AND('[1]Multi-Field'!$E$65=[1]Lists!BF554,'[1]Multi-Field'!$F$65="Drained"),BI554,IF(AND('[1]Multi-Field'!$E$65=[1]Lists!BF554,'[1]Multi-Field'!$F$65="undrained"),BH554,""))</f>
        <v/>
      </c>
      <c r="DV554" s="409" t="str">
        <f>IF(AND('[1]Multi-Field'!$E$66=[1]Lists!BF554,'[1]Multi-Field'!$F$66="Drained"),BI554,IF(AND('[1]Multi-Field'!$E$66=[1]Lists!BF554,'[1]Multi-Field'!$F$66="undrained"),BH554,""))</f>
        <v/>
      </c>
      <c r="DW554" s="409" t="str">
        <f>IF(AND('[1]Multi-Field'!$E$67=[1]Lists!BF554,'[1]Multi-Field'!$F$67="Drained"),BI554,IF(AND('[1]Multi-Field'!$E$67=[1]Lists!BF554,'[1]Multi-Field'!$F$67="undrained"),BH554,""))</f>
        <v/>
      </c>
      <c r="DX554" s="409" t="str">
        <f>IF(AND('[1]Multi-Field'!$E$68=[1]Lists!BF554,'[1]Multi-Field'!$F$68="Drained"),BI554,IF(AND('[1]Multi-Field'!$E$68=[1]Lists!BF554,'[1]Multi-Field'!$F$68="undrained"),BH554,""))</f>
        <v/>
      </c>
      <c r="DY554" s="409" t="str">
        <f>IF(AND('[1]Multi-Field'!$E$69=[1]Lists!BF554,'[1]Multi-Field'!$F$69="Drained"),BI554,IF(AND('[1]Multi-Field'!$E$69=[1]Lists!BF554,'[1]Multi-Field'!$F$69="undrained"),BH554,""))</f>
        <v/>
      </c>
      <c r="DZ554" s="409" t="str">
        <f>IF(AND('[1]Multi-Field'!$E$70=[1]Lists!BF554,'[1]Multi-Field'!$F$70="Drained"),BI554,IF(AND('[1]Multi-Field'!$E$70=[1]Lists!BF554,'[1]Multi-Field'!$F$70="undrained"),BH554,""))</f>
        <v/>
      </c>
      <c r="EA554" s="409" t="str">
        <f>IF(AND('[1]Multi-Field'!$E$71=[1]Lists!BF554,'[1]Multi-Field'!$F$71="Drained"),BI554,IF(AND('[1]Multi-Field'!$E$71=[1]Lists!BF554,'[1]Multi-Field'!$F$71="undrained"),BH554,""))</f>
        <v/>
      </c>
      <c r="EB554" s="409" t="str">
        <f>IF(AND('[1]Multi-Field'!$E$72=[1]Lists!BF554,'[1]Multi-Field'!$F$72="Drained"),BI554,IF(AND('[1]Multi-Field'!$E$72=[1]Lists!BF554,'[1]Multi-Field'!$F$72="undrained"),BH554,""))</f>
        <v/>
      </c>
      <c r="EC554" s="409" t="str">
        <f>IF(AND('[1]Multi-Field'!$E$73=[1]Lists!BF554,'[1]Multi-Field'!$F$73="Drained"),BI554,IF(AND('[1]Multi-Field'!$E$73=[1]Lists!BF554,'[1]Multi-Field'!$F$73="undrained"),BH554,""))</f>
        <v/>
      </c>
      <c r="ED554" s="409" t="str">
        <f>IF(AND('[1]Multi-Field'!$E$74=[1]Lists!BF554,'[1]Multi-Field'!$F$74="Drained"),BI554,IF(AND('[1]Multi-Field'!$E$74=[1]Lists!BF554,'[1]Multi-Field'!$F$74="undrained"),BH554,""))</f>
        <v/>
      </c>
      <c r="EE554" s="409" t="str">
        <f>IF(AND('[1]Multi-Field'!$E$75=[1]Lists!BF554,'[1]Multi-Field'!$F$75="Drained"),BI554,IF(AND('[1]Multi-Field'!$E$75=[1]Lists!BF554,'[1]Multi-Field'!$F$75="undrained"),BH554,""))</f>
        <v/>
      </c>
      <c r="EF554" s="409" t="str">
        <f>IF(AND('[1]Multi-Field'!$E$76=[1]Lists!BF554,'[1]Multi-Field'!$F$76="Drained"),BI554,IF(AND('[1]Multi-Field'!$E$76=[1]Lists!BF554,'[1]Multi-Field'!$F$6="undrained"),BH554,""))</f>
        <v/>
      </c>
      <c r="EG554" s="409" t="str">
        <f>IF(AND('[1]Multi-Field'!$E$77=[1]Lists!BF554,'[1]Multi-Field'!$F$77="Drained"),BI554,IF(AND('[1]Multi-Field'!$E$77=[1]Lists!BF554,'[1]Multi-Field'!$F$77="undrained"),BH554,""))</f>
        <v/>
      </c>
      <c r="EH554" s="409" t="str">
        <f>IF(AND('[1]Multi-Field'!$E$78=[1]Lists!BF554,'[1]Multi-Field'!$F$78="Drained"),BI554,IF(AND('[1]Multi-Field'!$E$78=[1]Lists!BF554,'[1]Multi-Field'!$F$78="undrained"),BH554,""))</f>
        <v/>
      </c>
      <c r="EI554" s="409" t="str">
        <f>IF(AND('[1]Multi-Field'!$E$79=[1]Lists!BF554,'[1]Multi-Field'!$F$79="Drained"),BI554,IF(AND('[1]Multi-Field'!$E$79=[1]Lists!BF554,'[1]Multi-Field'!$F$79="undrained"),BH554,""))</f>
        <v/>
      </c>
      <c r="EJ554" s="409" t="str">
        <f>IF(AND('[1]Multi-Field'!$E$80=[1]Lists!BF554,'[1]Multi-Field'!$F$80="Drained"),BI554,IF(AND('[1]Multi-Field'!$E$80=[1]Lists!BF554,'[1]Multi-Field'!$F$80="undrained"),BH554,""))</f>
        <v/>
      </c>
      <c r="EK554" s="409" t="str">
        <f>IF(AND('[1]Multi-Field'!$E$81=[1]Lists!BF554,'[1]Multi-Field'!$F$81="Drained"),BI554,IF(AND('[1]Multi-Field'!$E$81=[1]Lists!BF554,'[1]Multi-Field'!$F$81="undrained"),BH554,""))</f>
        <v/>
      </c>
      <c r="EL554" s="409" t="str">
        <f>IF(AND('[1]Multi-Field'!$E$82=[1]Lists!BF554,'[1]Multi-Field'!$F$82="Drained"),BI554,IF(AND('[1]Multi-Field'!$E$82=[1]Lists!BF554,'[1]Multi-Field'!$F$82="undrained"),BH554,""))</f>
        <v/>
      </c>
      <c r="EM554" s="409" t="str">
        <f>IF(AND('[1]Multi-Field'!$E$83=[1]Lists!BF554,'[1]Multi-Field'!$F$83="Drained"),BI554,IF(AND('[1]Multi-Field'!$E$83=[1]Lists!BF554,'[1]Multi-Field'!$F$83="undrained"),BH554,""))</f>
        <v/>
      </c>
      <c r="EN554" s="409" t="str">
        <f>IF(AND('[1]Multi-Field'!$E$84=[1]Lists!BF554,'[1]Multi-Field'!$F$84="Drained"),BI554,IF(AND('[1]Multi-Field'!$E$84=[1]Lists!BF554,'[1]Multi-Field'!$F$84="undrained"),BH554,""))</f>
        <v/>
      </c>
      <c r="EO554" s="409" t="str">
        <f>IF(AND('[1]Multi-Field'!$E$85=[1]Lists!BF554,'[1]Multi-Field'!$F$85="Drained"),BI554,IF(AND('[1]Multi-Field'!$E$85=[1]Lists!BF554,'[1]Multi-Field'!$F$85="undrained"),BH554,""))</f>
        <v/>
      </c>
      <c r="EP554" s="409" t="str">
        <f>IF(AND('[1]Multi-Field'!$E$86=[1]Lists!BF554,'[1]Multi-Field'!$F$86="Drained"),BI554,IF(AND('[1]Multi-Field'!$E$86=[1]Lists!BF554,'[1]Multi-Field'!$F$86="undrained"),BH554,""))</f>
        <v/>
      </c>
      <c r="EQ554" s="409" t="str">
        <f>IF(AND('[1]Multi-Field'!$E$87=[1]Lists!BF554,'[1]Multi-Field'!$F$87="Drained"),BI554,IF(AND('[1]Multi-Field'!$E$87=[1]Lists!BF554,'[1]Multi-Field'!$F$87="undrained"),BH554,""))</f>
        <v/>
      </c>
      <c r="ER554" s="409" t="str">
        <f>IF(AND('[1]Multi-Field'!$E$88=[1]Lists!BF554,'[1]Multi-Field'!$F$88="Drained"),BI554,IF(AND('[1]Multi-Field'!$E$88=[1]Lists!BF554,'[1]Multi-Field'!$F$88="undrained"),BH554,""))</f>
        <v/>
      </c>
      <c r="ES554" s="409" t="str">
        <f>IF(AND('[1]Multi-Field'!$E$89=[1]Lists!BF554,'[1]Multi-Field'!$F$89="Drained"),BI554,IF(AND('[1]Multi-Field'!$E$89=[1]Lists!BF554,'[1]Multi-Field'!$F$89="undrained"),BH554,""))</f>
        <v/>
      </c>
      <c r="ET554" s="409" t="str">
        <f>IF(AND('[1]Multi-Field'!$E$90=[1]Lists!BF554,'[1]Multi-Field'!$F$90="Drained"),BI554,IF(AND('[1]Multi-Field'!$E$90=[1]Lists!BF554,'[1]Multi-Field'!$F$90="undrained"),BH554,""))</f>
        <v/>
      </c>
      <c r="EU554" s="409" t="str">
        <f>IF(AND('[1]Multi-Field'!$E$91=[1]Lists!BF554,'[1]Multi-Field'!$F$91="Drained"),BI554,IF(AND('[1]Multi-Field'!$E$91=[1]Lists!BF554,'[1]Multi-Field'!$F$91="undrained"),BH554,""))</f>
        <v/>
      </c>
      <c r="EV554" s="409" t="str">
        <f>IF(AND('[1]Multi-Field'!$E$92=[1]Lists!BF554,'[1]Multi-Field'!$F$92="Drained"),BI554,IF(AND('[1]Multi-Field'!$E$92=[1]Lists!BF554,'[1]Multi-Field'!$F$92="undrained"),BH554,""))</f>
        <v/>
      </c>
      <c r="EW554" s="409" t="str">
        <f>IF(AND('[1]Multi-Field'!$E$93=[1]Lists!BF554,'[1]Multi-Field'!$F$93="Drained"),BI554,IF(AND('[1]Multi-Field'!$E$93=[1]Lists!BF554,'[1]Multi-Field'!$F$93="undrained"),BH554,""))</f>
        <v/>
      </c>
      <c r="EX554" s="409" t="str">
        <f>IF(AND('[1]Multi-Field'!$E$94=[1]Lists!BF554,'[1]Multi-Field'!$F$94="Drained"),BI554,IF(AND('[1]Multi-Field'!$E$94=[1]Lists!BF554,'[1]Multi-Field'!$F$94="undrained"),BH554,""))</f>
        <v/>
      </c>
      <c r="EY554" s="409" t="str">
        <f>IF(AND('[1]Multi-Field'!$E$95=[1]Lists!BF554,'[1]Multi-Field'!$F$95="Drained"),BI554,IF(AND('[1]Multi-Field'!$E$95=[1]Lists!BF554,'[1]Multi-Field'!$F$95="undrained"),BH554,""))</f>
        <v/>
      </c>
      <c r="EZ554" s="409" t="str">
        <f>IF(AND('[1]Multi-Field'!$E$96=[1]Lists!BF554,'[1]Multi-Field'!$F$96="Drained"),BI554,IF(AND('[1]Multi-Field'!$E$96=[1]Lists!BF554,'[1]Multi-Field'!$F$96="undrained"),BH554,""))</f>
        <v/>
      </c>
      <c r="FA554" s="409" t="str">
        <f>IF(AND('[1]Multi-Field'!$E$97=[1]Lists!BF554,'[1]Multi-Field'!$F$97="Drained"),BI554,IF(AND('[1]Multi-Field'!$E$97=[1]Lists!BF554,'[1]Multi-Field'!$F$97="undrained"),BH554,""))</f>
        <v/>
      </c>
      <c r="FB554" s="409" t="str">
        <f>IF(AND('[1]Multi-Field'!$E$98=[1]Lists!BF554,'[1]Multi-Field'!$F$98="Drained"),BI554,IF(AND('[1]Multi-Field'!$E$98=[1]Lists!BF554,'[1]Multi-Field'!$F$98="undrained"),BH554,""))</f>
        <v/>
      </c>
      <c r="FC554" s="409" t="str">
        <f>IF(AND('[1]Multi-Field'!$E$99=[1]Lists!BF554,'[1]Multi-Field'!$F$99="Drained"),BI554,IF(AND('[1]Multi-Field'!$E$99=[1]Lists!BF554,'[1]Multi-Field'!$F$99="undrained"),BH554,""))</f>
        <v/>
      </c>
      <c r="FD554" s="409" t="str">
        <f>IF(AND('[1]Multi-Field'!$E$100=[1]Lists!BF554,'[1]Multi-Field'!$F$100="Drained"),BI554,IF(AND('[1]Multi-Field'!$E$100=[1]Lists!BF554,'[1]Multi-Field'!$F$100="undrained"),BH554,""))</f>
        <v/>
      </c>
      <c r="FE554" s="409" t="str">
        <f>IF(AND('[1]Multi-Field'!$E$101=[1]Lists!BF554,'[1]Multi-Field'!$F$101="Drained"),BI554,IF(AND('[1]Multi-Field'!$E$101=[1]Lists!BF554,'[1]Multi-Field'!$F$101="undrained"),BH554,""))</f>
        <v/>
      </c>
      <c r="FF554" s="409" t="str">
        <f>IF(AND('[1]Multi-Field'!$E$102=[1]Lists!BF554,'[1]Multi-Field'!$F$102="Drained"),BI554,IF(AND('[1]Multi-Field'!$E$102=[1]Lists!BF554,'[1]Multi-Field'!$F$102="undrained"),BH554,""))</f>
        <v/>
      </c>
      <c r="FG554" s="409" t="str">
        <f>IF(AND('[1]Multi-Field'!$E$103=[1]Lists!BF554,'[1]Multi-Field'!$F$103="Drained"),BI554,IF(AND('[1]Multi-Field'!$E$103=[1]Lists!BF554,'[1]Multi-Field'!$F$103="undrained"),BH554,""))</f>
        <v/>
      </c>
      <c r="FH554" s="409" t="str">
        <f>IF(AND('[1]Multi-Field'!$E$104=[1]Lists!BF554,'[1]Multi-Field'!$F$104="Drained"),BI554,IF(AND('[1]Multi-Field'!$E$104=[1]Lists!BF554,'[1]Multi-Field'!$F$104="undrained"),BH554,""))</f>
        <v/>
      </c>
      <c r="FI554" s="409" t="str">
        <f>IF(AND('[1]Multi-Field'!$E$105=[1]Lists!BF554,'[1]Multi-Field'!$F$105="Drained"),BI554,IF(AND('[1]Multi-Field'!$E$105=[1]Lists!BF554,'[1]Multi-Field'!$F$105="undrained"),BH554,""))</f>
        <v/>
      </c>
      <c r="FJ554" s="409" t="str">
        <f>IF(AND('[1]Multi-Field'!$E$106=[1]Lists!BF554,'[1]Multi-Field'!$F$106="Drained"),BI554,IF(AND('[1]Multi-Field'!$E$106=[1]Lists!BF554,'[1]Multi-Field'!$F$106="undrained"),BH554,""))</f>
        <v/>
      </c>
      <c r="FK554" s="409" t="str">
        <f>IF(AND('[1]Multi-Field'!$E$107=[1]Lists!BF554,'[1]Multi-Field'!$F$107="Drained"),BI554,IF(AND('[1]Multi-Field'!$E$107=[1]Lists!BF554,'[1]Multi-Field'!$F$107="undrained"),BH554,""))</f>
        <v/>
      </c>
      <c r="FL554" s="409" t="str">
        <f>IF(AND('[1]Multi-Field'!$E$108=[1]Lists!BF554,'[1]Multi-Field'!$F$108="Drained"),BI554,IF(AND('[1]Multi-Field'!$E$108=[1]Lists!BF554,'[1]Multi-Field'!$F$108="undrained"),BH554,""))</f>
        <v/>
      </c>
      <c r="FM554" s="409" t="str">
        <f>IF(AND('[1]Multi-Field'!$E$109=[1]Lists!BF554,'[1]Multi-Field'!$F$109="Drained"),BI554,IF(AND('[1]Multi-Field'!$E$109=[1]Lists!BF554,'[1]Multi-Field'!$F$109="undrained"),BH554,""))</f>
        <v/>
      </c>
      <c r="FN554" s="409" t="str">
        <f>IF(AND('[1]Multi-Field'!$E$110=[1]Lists!BF554,'[1]Multi-Field'!$F$110="Drained"),BI554,IF(AND('[1]Multi-Field'!$E$110=[1]Lists!BF554,'[1]Multi-Field'!$F$110="undrained"),BH554,""))</f>
        <v/>
      </c>
      <c r="FO554" s="409" t="str">
        <f>IF(AND('[1]Multi-Field'!$E$111=[1]Lists!BF554,'[1]Multi-Field'!$F$111="Drained"),BI554,IF(AND('[1]Multi-Field'!$E$111=[1]Lists!BF554,'[1]Multi-Field'!$F$111="undrained"),BH554,""))</f>
        <v/>
      </c>
      <c r="FP554" s="409" t="str">
        <f>IF(AND('[1]Multi-Field'!$E$112=[1]Lists!BF554,'[1]Multi-Field'!$F$112="Drained"),BI554,IF(AND('[1]Multi-Field'!$E$112=[1]Lists!BF554,'[1]Multi-Field'!$F$112="undrained"),BH554,""))</f>
        <v/>
      </c>
      <c r="FQ554" s="409" t="str">
        <f>IF(AND('[1]Multi-Field'!$E$113=[1]Lists!BF554,'[1]Multi-Field'!$F$113="Drained"),BI554,IF(AND('[1]Multi-Field'!$E$113=[1]Lists!BF554,'[1]Multi-Field'!$F$113="undrained"),BH554,""))</f>
        <v/>
      </c>
      <c r="FR554" s="409" t="str">
        <f>IF(AND('[1]Multi-Field'!$E$114=[1]Lists!BF554,'[1]Multi-Field'!$F$114="Drained"),BI554,IF(AND('[1]Multi-Field'!$E$114=[1]Lists!BF554,'[1]Multi-Field'!$F$114="undrained"),BH554,""))</f>
        <v/>
      </c>
      <c r="FS554" s="409" t="str">
        <f>IF(AND('[1]Multi-Field'!$E$115=[1]Lists!BF554,'[1]Multi-Field'!$F$115="Drained"),BI554,IF(AND('[1]Multi-Field'!$E$115=[1]Lists!BF554,'[1]Multi-Field'!$F$115="undrained"),BH554,""))</f>
        <v/>
      </c>
      <c r="FT554" s="409" t="str">
        <f>IF(AND('[1]Multi-Field'!$E$116=[1]Lists!BF554,'[1]Multi-Field'!$F$116="Drained"),BI554,IF(AND('[1]Multi-Field'!$E$116=[1]Lists!BF554,'[1]Multi-Field'!$F$116="undrained"),BH554,""))</f>
        <v/>
      </c>
      <c r="FU554" s="409" t="str">
        <f>IF(AND('[1]Multi-Field'!$E$117=[1]Lists!BF554,'[1]Multi-Field'!$F$117="Drained"),BI554,IF(AND('[1]Multi-Field'!$E$117=[1]Lists!BF554,'[1]Multi-Field'!$F$117="undrained"),BH554,""))</f>
        <v/>
      </c>
      <c r="FV554" s="409" t="str">
        <f>IF(AND('[1]Multi-Field'!$E$118=[1]Lists!BF554,'[1]Multi-Field'!$F$118="Drained"),BI554,IF(AND('[1]Multi-Field'!$E$118=[1]Lists!BF554,'[1]Multi-Field'!$F$118="undrained"),BH554,""))</f>
        <v/>
      </c>
      <c r="FW554" s="409" t="str">
        <f>IF(AND('[1]Multi-Field'!$E$119=[1]Lists!BF554,'[1]Multi-Field'!$F$119="Drained"),BI554,IF(AND('[1]Multi-Field'!$E$119=[1]Lists!BF554,'[1]Multi-Field'!$F$119="undrained"),BH554,""))</f>
        <v/>
      </c>
      <c r="FX554" s="409" t="str">
        <f>IF(AND('[1]Multi-Field'!$E$120=[1]Lists!BF554,'[1]Multi-Field'!$F$120="Drained"),BI554,IF(AND('[1]Multi-Field'!$E$120=[1]Lists!BF554,'[1]Multi-Field'!$F$120="undrained"),BH554,""))</f>
        <v/>
      </c>
    </row>
    <row r="555" spans="1:180" ht="13.5" customHeight="1">
      <c r="A555" s="7" t="s">
        <v>641</v>
      </c>
      <c r="B555" s="7"/>
      <c r="C555" s="7"/>
      <c r="D555" s="8">
        <v>50</v>
      </c>
      <c r="E555" s="8">
        <f t="shared" si="74"/>
        <v>53</v>
      </c>
      <c r="F555" s="8">
        <f t="shared" si="75"/>
        <v>57</v>
      </c>
      <c r="G555" s="8">
        <v>60</v>
      </c>
      <c r="H555" s="8">
        <v>70</v>
      </c>
      <c r="I555" s="8">
        <f t="shared" si="78"/>
        <v>72</v>
      </c>
      <c r="J555" s="8">
        <f t="shared" si="79"/>
        <v>73</v>
      </c>
      <c r="K555" s="8">
        <v>75</v>
      </c>
      <c r="L555" s="8">
        <v>75</v>
      </c>
      <c r="M555" s="8">
        <f t="shared" si="76"/>
        <v>80</v>
      </c>
      <c r="N555" s="8">
        <f t="shared" si="77"/>
        <v>85</v>
      </c>
      <c r="O555" s="8">
        <v>90</v>
      </c>
      <c r="P555" s="391"/>
      <c r="Q555" s="84"/>
      <c r="R555" s="395"/>
      <c r="S555" s="395"/>
      <c r="T555" s="395"/>
      <c r="U555" s="396"/>
      <c r="BF555" s="411" t="s">
        <v>1718</v>
      </c>
      <c r="BG555" s="412">
        <v>3</v>
      </c>
      <c r="BH555" s="412">
        <v>2</v>
      </c>
      <c r="BI555" s="412">
        <v>3.5</v>
      </c>
      <c r="BJ555" s="409" t="e">
        <f>IF(AND('[1]Single Field'!#REF!=[1]Lists!BF555,'[1]Single Field'!#REF!="Drained"),"x",IF(AND('[1]Single Field'!#REF!=[1]Lists!BF555,'[1]Single Field'!#REF!="Undrained"),O,""))</f>
        <v>#REF!</v>
      </c>
      <c r="BK555" s="409" t="str">
        <f>IF(AND('[1]Multi-Field'!$E$3=[1]Lists!BF555,'[1]Multi-Field'!$F$3="Drained"),BI555,IF(AND('[1]Multi-Field'!$E$3=BF555,'[1]Multi-Field'!$F$3="undrained"),BH555,""))</f>
        <v/>
      </c>
      <c r="BL555" s="409" t="str">
        <f>IF(AND('[1]Multi-Field'!$E$4=BF555,'[1]Multi-Field'!$F$4="Drained"),BI555,IF(AND('[1]Multi-Field'!$E$4=BF555,'[1]Multi-Field'!$F$4="undrained"),BH555,""))</f>
        <v/>
      </c>
      <c r="BM555" s="409" t="str">
        <f>IF(AND('[1]Multi-Field'!$E$5=BF555,'[1]Multi-Field'!$F$5="Drained"),BI555,IF(AND('[1]Multi-Field'!$E$5=BF555,'[1]Multi-Field'!$F$5="undrained"),BH555,""))</f>
        <v/>
      </c>
      <c r="BN555" s="409" t="str">
        <f>IF(AND('[1]Multi-Field'!$E$6=BF555,'[1]Multi-Field'!$F$6="Drained"),BI555,IF(AND('[1]Multi-Field'!$E$6=BF555,'[1]Multi-Field'!$F$6="undrained"),BH555,""))</f>
        <v/>
      </c>
      <c r="BO555" s="409" t="str">
        <f>IF(AND('[1]Multi-Field'!$E$7=BF555,'[1]Multi-Field'!$F$7="Drained"),BI555,IF(AND('[1]Multi-Field'!$E$7=BF555,'[1]Multi-Field'!$F$7="undrained"),BH555,""))</f>
        <v/>
      </c>
      <c r="BP555" s="409" t="str">
        <f>IF(AND('[1]Multi-Field'!$E$8=BF555,'[1]Multi-Field'!$F$8="Drained"),BI555,IF(AND('[1]Multi-Field'!$E$8=BF555,'[1]Multi-Field'!$F$8="undrained"),BH555,""))</f>
        <v/>
      </c>
      <c r="BQ555" s="409" t="str">
        <f>IF(AND('[1]Multi-Field'!$E$9=BF555,'[1]Multi-Field'!$F$9="Drained"),BI555,IF(AND('[1]Multi-Field'!$E$9=BF555,'[1]Multi-Field'!$F$9="undrained"),BH555,""))</f>
        <v/>
      </c>
      <c r="BR555" s="409" t="str">
        <f>IF(AND('[1]Multi-Field'!$E$10=BF555,'[1]Multi-Field'!$F$10="Drained"),BI555,IF(AND('[1]Multi-Field'!$E$10=BF555,'[1]Multi-Field'!$F$10="undrained"),BH555,""))</f>
        <v/>
      </c>
      <c r="BS555" s="409" t="str">
        <f>IF(AND('[1]Multi-Field'!$E$11=BF555,'[1]Multi-Field'!$F$11="Drained"),BI555,IF(AND('[1]Multi-Field'!$E$11=BF555,'[1]Multi-Field'!$F$11="undrained"),BH555,""))</f>
        <v/>
      </c>
      <c r="BT555" s="409" t="str">
        <f>IF(AND('[1]Multi-Field'!$E$12=BF555,'[1]Multi-Field'!$F$12="Drained"),BI555,IF(AND('[1]Multi-Field'!$E$12=BF555,'[1]Multi-Field'!$F$12="undrained"),BH555,""))</f>
        <v/>
      </c>
      <c r="BU555" s="409" t="str">
        <f>IF(AND('[1]Multi-Field'!$E$13=BF555,'[1]Multi-Field'!$F$13="Drained"),BI555,IF(AND('[1]Multi-Field'!$E$3=BF555,'[1]Multi-Field'!$F$13="undrained"),BH555,""))</f>
        <v/>
      </c>
      <c r="BV555" s="409" t="str">
        <f>IF(AND('[1]Multi-Field'!$E$14=BF555,'[1]Multi-Field'!$F$14="Drained"),BI555,IF(AND('[1]Multi-Field'!$E$14=BF555,'[1]Multi-Field'!$F$14="undrained"),BH555,""))</f>
        <v/>
      </c>
      <c r="BW555" s="409" t="str">
        <f>IF(AND('[1]Multi-Field'!$E$15=BF555,'[1]Multi-Field'!$F$15="Drained"),BI555,IF(AND('[1]Multi-Field'!$E$15=BF555,'[1]Multi-Field'!$F$15="undrained"),BH555,""))</f>
        <v/>
      </c>
      <c r="BX555" s="409" t="str">
        <f>IF(AND('[1]Multi-Field'!$E$16=[1]Lists!BF555,'[1]Multi-Field'!$F$16="Drained"),BI555,IF(AND('[1]Multi-Field'!$E$16=[1]Lists!BF555,'[1]Multi-Field'!$F$16="undrained"),BH555,""))</f>
        <v/>
      </c>
      <c r="BY555" s="409" t="str">
        <f>IF(AND('[1]Multi-Field'!$E$17=[1]Lists!BF555,'[1]Multi-Field'!$F$17="Drained"),BI555,IF(AND('[1]Multi-Field'!$E$17=[1]Lists!BF555,'[1]Multi-Field'!$F$17="undrained"),BH555,""))</f>
        <v/>
      </c>
      <c r="BZ555" s="409" t="str">
        <f>IF(AND('[1]Multi-Field'!$E$18=[1]Lists!BF555,'[1]Multi-Field'!$F$18="Drained"),BI555,IF(AND('[1]Multi-Field'!$E$18=[1]Lists!BF555,'[1]Multi-Field'!$F$18="undrained"),BH555,""))</f>
        <v/>
      </c>
      <c r="CA555" s="409" t="str">
        <f>IF(AND('[1]Multi-Field'!$E$19=[1]Lists!BF555,'[1]Multi-Field'!$F$19="Drained"),BI555,IF(AND('[1]Multi-Field'!$E$19=[1]Lists!BF555,'[1]Multi-Field'!$F$19="undrained"),BH555,""))</f>
        <v/>
      </c>
      <c r="CB555" s="409" t="str">
        <f>IF(AND('[1]Multi-Field'!$E$20=[1]Lists!BF555,'[1]Multi-Field'!$F$20="Drained"),BI555,IF(AND('[1]Multi-Field'!$E$20=[1]Lists!BF555,'[1]Multi-Field'!$F$20="undrained"),BH555,""))</f>
        <v/>
      </c>
      <c r="CC555" s="409" t="str">
        <f>IF(AND('[1]Multi-Field'!$E$21=[1]Lists!BF555,'[1]Multi-Field'!$F$21="Drained"),BI555,IF(AND('[1]Multi-Field'!$E$21=[1]Lists!BF555,'[1]Multi-Field'!$F$21="undrained"),BH555,""))</f>
        <v/>
      </c>
      <c r="CD555" s="409" t="str">
        <f>IF(AND('[1]Multi-Field'!$E$22=[1]Lists!BF555,'[1]Multi-Field'!$F$22="Drained"),BI555,IF(AND('[1]Multi-Field'!$E$22=[1]Lists!BF555,'[1]Multi-Field'!$F$22="undrained"),BH555,""))</f>
        <v/>
      </c>
      <c r="CE555" s="409" t="str">
        <f>IF(AND('[1]Multi-Field'!$E$23=[1]Lists!BF555,'[1]Multi-Field'!$F$23="Drained"),BI555,IF(AND('[1]Multi-Field'!$E$23=[1]Lists!BF555,'[1]Multi-Field'!$F$23="undrained"),BH555,""))</f>
        <v/>
      </c>
      <c r="CF555" s="409" t="str">
        <f>IF(AND('[1]Multi-Field'!$E$24=[1]Lists!BF555,'[1]Multi-Field'!$F$24="Drained"),BI555,IF(AND('[1]Multi-Field'!$E$24=[1]Lists!BF555,'[1]Multi-Field'!$F$24="undrained"),BH555,""))</f>
        <v/>
      </c>
      <c r="CG555" s="409" t="str">
        <f>IF(AND('[1]Multi-Field'!$E$25=[1]Lists!BF555,'[1]Multi-Field'!$F$25="Drained"),BI555,IF(AND('[1]Multi-Field'!$E$25=[1]Lists!BF555,'[1]Multi-Field'!$F$25="undrained"),BH555,""))</f>
        <v/>
      </c>
      <c r="CH555" s="409" t="str">
        <f>IF(AND('[1]Multi-Field'!$E$26=[1]Lists!BF555,'[1]Multi-Field'!$F$26="Drained"),BI555,IF(AND('[1]Multi-Field'!$E$26=[1]Lists!BF555,'[1]Multi-Field'!$F$26="undrained"),BH555,""))</f>
        <v/>
      </c>
      <c r="CI555" s="409" t="str">
        <f>IF(AND('[1]Multi-Field'!$E$27=[1]Lists!BF555,'[1]Multi-Field'!$F$27="Drained"),BI555,IF(AND('[1]Multi-Field'!$E$27=[1]Lists!BF555,'[1]Multi-Field'!$F$27="undrained"),BH555,""))</f>
        <v/>
      </c>
      <c r="CJ555" s="409" t="str">
        <f>IF(AND('[1]Multi-Field'!$E$28=[1]Lists!BF555,'[1]Multi-Field'!$F$28="Drained"),BI555,IF(AND('[1]Multi-Field'!$E$28=[1]Lists!BF555,'[1]Multi-Field'!$F$28="undrained"),BH555,""))</f>
        <v/>
      </c>
      <c r="CK555" s="409" t="str">
        <f>IF(AND('[1]Multi-Field'!$E$29=[1]Lists!BF555,'[1]Multi-Field'!$F$29="Drained"),BI555,IF(AND('[1]Multi-Field'!$E$29=[1]Lists!BF555,'[1]Multi-Field'!$F$29="undrained"),BH555,""))</f>
        <v/>
      </c>
      <c r="CL555" s="409" t="str">
        <f>IF(AND('[1]Multi-Field'!$E$30=[1]Lists!BF555,'[1]Multi-Field'!$F$30="Drained"),BI555,IF(AND('[1]Multi-Field'!$E$30=[1]Lists!BF555,'[1]Multi-Field'!$F$30="undrained"),BH555,""))</f>
        <v/>
      </c>
      <c r="CM555" s="409" t="str">
        <f>IF(AND('[1]Multi-Field'!$E$31=[1]Lists!BF555,'[1]Multi-Field'!$F$31="Drained"),BI555,IF(AND('[1]Multi-Field'!$E$31=[1]Lists!BF555,'[1]Multi-Field'!$F$31="undrained"),BH555,""))</f>
        <v/>
      </c>
      <c r="CN555" s="409" t="str">
        <f>IF(AND('[1]Multi-Field'!$E$32=[1]Lists!BF555,'[1]Multi-Field'!$F$32="Drained"),BI555,IF(AND('[1]Multi-Field'!$E$32=[1]Lists!BF555,'[1]Multi-Field'!$F$32="undrained"),BH555,""))</f>
        <v/>
      </c>
      <c r="CO555" s="409" t="str">
        <f>IF(AND('[1]Multi-Field'!$E$33=[1]Lists!BF555,'[1]Multi-Field'!$F$33="Drained"),BI555,IF(AND('[1]Multi-Field'!$E$33=[1]Lists!BF555,'[1]Multi-Field'!$F$33="undrained"),BH555,""))</f>
        <v/>
      </c>
      <c r="CP555" s="409" t="str">
        <f>IF(AND('[1]Multi-Field'!$E$34=[1]Lists!BF555,'[1]Multi-Field'!$F$34="Drained"),BI555,IF(AND('[1]Multi-Field'!$E$34=[1]Lists!BF555,'[1]Multi-Field'!$F$34="undrained"),BH555,""))</f>
        <v/>
      </c>
      <c r="CQ555" s="409" t="str">
        <f>IF(AND('[1]Multi-Field'!$E$35=[1]Lists!BF555,'[1]Multi-Field'!$F$35="Drained"),BI555,IF(AND('[1]Multi-Field'!$E$35=[1]Lists!BF555,'[1]Multi-Field'!$F$35="undrained"),BH555,""))</f>
        <v/>
      </c>
      <c r="CR555" s="409" t="str">
        <f>IF(AND('[1]Multi-Field'!$E$36=[1]Lists!BF555,'[1]Multi-Field'!$F$36="Drained"),BI555,IF(AND('[1]Multi-Field'!$E$36=[1]Lists!BF555,'[1]Multi-Field'!$F$36="undrained"),BH555,""))</f>
        <v/>
      </c>
      <c r="CS555" s="409" t="str">
        <f>IF(AND('[1]Multi-Field'!$E$37=[1]Lists!BF555,'[1]Multi-Field'!$F$37="Drained"),BI555,IF(AND('[1]Multi-Field'!$E$37=[1]Lists!BF555,'[1]Multi-Field'!$F$37="undrained"),BH555,""))</f>
        <v/>
      </c>
      <c r="CT555" s="409" t="str">
        <f>IF(AND('[1]Multi-Field'!$E$38=[1]Lists!BF555,'[1]Multi-Field'!$F$38="Drained"),BI555,IF(AND('[1]Multi-Field'!$E$38=[1]Lists!BF555,'[1]Multi-Field'!$F$38="undrained"),BH555,""))</f>
        <v/>
      </c>
      <c r="CU555" s="409" t="str">
        <f>IF(AND('[1]Multi-Field'!$E$39=[1]Lists!BF555,'[1]Multi-Field'!$F$39="Drained"),BI555,IF(AND('[1]Multi-Field'!$E$39=[1]Lists!BF555,'[1]Multi-Field'!$F$39="undrained"),BH555,""))</f>
        <v/>
      </c>
      <c r="CV555" s="409" t="str">
        <f>IF(AND('[1]Multi-Field'!$E$40=[1]Lists!BF555,'[1]Multi-Field'!$F$40="Drained"),BI555,IF(AND('[1]Multi-Field'!$E$40=[1]Lists!BF555,'[1]Multi-Field'!$F$40="undrained"),BH555,""))</f>
        <v/>
      </c>
      <c r="CW555" s="409" t="str">
        <f>IF(AND('[1]Multi-Field'!$E$41=[1]Lists!BF555,'[1]Multi-Field'!$F$40="Drained"),BI555,IF(AND('[1]Multi-Field'!$E$40=[1]Lists!BF555,'[1]Multi-Field'!$F$40="undrained"),BH555,""))</f>
        <v/>
      </c>
      <c r="CX555" s="409" t="str">
        <f>IF(AND('[1]Multi-Field'!$E$42=[1]Lists!BF555,'[1]Multi-Field'!$F$42="Drained"),BI555,IF(AND('[1]Multi-Field'!$E$42=[1]Lists!BF555,'[1]Multi-Field'!$F$42="undrained"),BH555,""))</f>
        <v/>
      </c>
      <c r="CY555" s="409" t="str">
        <f>IF(AND('[1]Multi-Field'!$E$43=[1]Lists!BF555,'[1]Multi-Field'!$F$43="Drained"),BI555,IF(AND('[1]Multi-Field'!$E$43=[1]Lists!BF555,'[1]Multi-Field'!$F$43="undrained"),BH555,""))</f>
        <v/>
      </c>
      <c r="CZ555" s="409" t="str">
        <f>IF(AND('[1]Multi-Field'!$E$44=[1]Lists!BF555,'[1]Multi-Field'!$F$44="Drained"),BI555,IF(AND('[1]Multi-Field'!$E$44=[1]Lists!BF555,'[1]Multi-Field'!$F$44="undrained"),BH555,""))</f>
        <v/>
      </c>
      <c r="DA555" s="409" t="str">
        <f>IF(AND('[1]Multi-Field'!$E$45=[1]Lists!BF555,'[1]Multi-Field'!$F$45="Drained"),BI555,IF(AND('[1]Multi-Field'!$E$45=[1]Lists!BF555,'[1]Multi-Field'!$F$45="undrained"),BH555,""))</f>
        <v/>
      </c>
      <c r="DB555" s="409" t="str">
        <f>IF(AND('[1]Multi-Field'!$E$46=[1]Lists!BF555,'[1]Multi-Field'!$F$46="Drained"),BI555,IF(AND('[1]Multi-Field'!$E$46=[1]Lists!BF555,'[1]Multi-Field'!$F$46="undrained"),BH555,""))</f>
        <v/>
      </c>
      <c r="DC555" s="409" t="str">
        <f>IF(AND('[1]Multi-Field'!$E$47=[1]Lists!BF555,'[1]Multi-Field'!$F$47="Drained"),BI555,IF(AND('[1]Multi-Field'!$E$47=[1]Lists!BF555,'[1]Multi-Field'!$F$47="undrained"),BH555,""))</f>
        <v/>
      </c>
      <c r="DD555" s="409" t="str">
        <f>IF(AND('[1]Multi-Field'!$E$48=[1]Lists!BF555,'[1]Multi-Field'!$F$48="Drained"),BI555,IF(AND('[1]Multi-Field'!$E$48=[1]Lists!BF555,'[1]Multi-Field'!$F$48="undrained"),BH555,""))</f>
        <v/>
      </c>
      <c r="DE555" s="409" t="str">
        <f>IF(AND('[1]Multi-Field'!$E$49=[1]Lists!BF555,'[1]Multi-Field'!$F$49="Drained"),BI555,IF(AND('[1]Multi-Field'!$E$49=[1]Lists!BF555,'[1]Multi-Field'!$F$9="undrained"),BH555,""))</f>
        <v/>
      </c>
      <c r="DF555" s="409" t="str">
        <f>IF(AND('[1]Multi-Field'!$E$50=[1]Lists!BF555,'[1]Multi-Field'!$F$50="Drained"),BI555,IF(AND('[1]Multi-Field'!$E$50=[1]Lists!BF555,'[1]Multi-Field'!$F$50="undrained"),BH555,""))</f>
        <v/>
      </c>
      <c r="DG555" s="409" t="str">
        <f>IF(AND('[1]Multi-Field'!$E$51=[1]Lists!BF555,'[1]Multi-Field'!$F$51="Drained"),BI555,IF(AND('[1]Multi-Field'!$E$51=[1]Lists!BF555,'[1]Multi-Field'!$F$51="undrained"),BH555,""))</f>
        <v/>
      </c>
      <c r="DH555" s="409" t="str">
        <f>IF(AND('[1]Multi-Field'!$E$52=[1]Lists!BF555,'[1]Multi-Field'!$F$52="Drained"),BI555,IF(AND('[1]Multi-Field'!$E$52=[1]Lists!BF555,'[1]Multi-Field'!$F$52="undrained"),BH555,""))</f>
        <v/>
      </c>
      <c r="DI555" s="409" t="str">
        <f>IF(AND('[1]Multi-Field'!$E$53=[1]Lists!BF555,'[1]Multi-Field'!$F$53="Drained"),BI555,IF(AND('[1]Multi-Field'!$E$53=[1]Lists!BF555,'[1]Multi-Field'!$F$53="undrained"),BH555,""))</f>
        <v/>
      </c>
      <c r="DJ555" s="409" t="str">
        <f>IF(AND('[1]Multi-Field'!$E$54=[1]Lists!BF555,'[1]Multi-Field'!$F$54="Drained"),BI555,IF(AND('[1]Multi-Field'!$E$54=[1]Lists!BF555,'[1]Multi-Field'!$F$54="undrained"),BH555,""))</f>
        <v/>
      </c>
      <c r="DK555" s="409" t="str">
        <f>IF(AND('[1]Multi-Field'!$E$55=[1]Lists!BF555,'[1]Multi-Field'!$F$55="Drained"),BI555,IF(AND('[1]Multi-Field'!$E$55=[1]Lists!BF555,'[1]Multi-Field'!$F$55="undrained"),BH555,""))</f>
        <v/>
      </c>
      <c r="DL555" s="409" t="str">
        <f>IF(AND('[1]Multi-Field'!$E$56=[1]Lists!BF555,'[1]Multi-Field'!$F$56="Drained"),BI555,IF(AND('[1]Multi-Field'!$E$56=[1]Lists!BF555,'[1]Multi-Field'!$F$56="undrained"),BH555,""))</f>
        <v/>
      </c>
      <c r="DM555" s="409" t="str">
        <f>IF(AND('[1]Multi-Field'!$E$57=[1]Lists!BF555,'[1]Multi-Field'!$F$57="Drained"),BI555,IF(AND('[1]Multi-Field'!$E$57=[1]Lists!BF555,'[1]Multi-Field'!$F$57="undrained"),BH555,""))</f>
        <v/>
      </c>
      <c r="DN555" s="409" t="str">
        <f>IF(AND('[1]Multi-Field'!$E$58=[1]Lists!BF555,'[1]Multi-Field'!$F$58="Drained"),BI555,IF(AND('[1]Multi-Field'!$E$58=[1]Lists!BF555,'[1]Multi-Field'!$F$58="undrained"),BH555,""))</f>
        <v/>
      </c>
      <c r="DO555" s="409" t="str">
        <f>IF(AND('[1]Multi-Field'!$E$59=[1]Lists!BF555,'[1]Multi-Field'!$F$59="Drained"),BI555,IF(AND('[1]Multi-Field'!$E$59=[1]Lists!BF555,'[1]Multi-Field'!$F$59="undrained"),BH555,""))</f>
        <v/>
      </c>
      <c r="DP555" s="409" t="str">
        <f>IF(AND('[1]Multi-Field'!$E$60=[1]Lists!BF555,'[1]Multi-Field'!$F$60="Drained"),BI555,IF(AND('[1]Multi-Field'!$E$60=[1]Lists!BF555,'[1]Multi-Field'!$F$60="undrained"),BH555,""))</f>
        <v/>
      </c>
      <c r="DQ555" s="409" t="str">
        <f>IF(AND('[1]Multi-Field'!$E$61=[1]Lists!BF555,'[1]Multi-Field'!$F$61="Drained"),BI555,IF(AND('[1]Multi-Field'!$E$61=[1]Lists!BF555,'[1]Multi-Field'!$F$61="undrained"),BH555,""))</f>
        <v/>
      </c>
      <c r="DR555" s="409" t="str">
        <f>IF(AND('[1]Multi-Field'!$E$62=[1]Lists!BF555,'[1]Multi-Field'!$F$62="Drained"),BI555,IF(AND('[1]Multi-Field'!$E$62=[1]Lists!BF555,'[1]Multi-Field'!$F$62="undrained"),BH555,""))</f>
        <v/>
      </c>
      <c r="DS555" s="409" t="str">
        <f>IF(AND('[1]Multi-Field'!$E$63=[1]Lists!BF555,'[1]Multi-Field'!$F$63="Drained"),BI555,IF(AND('[1]Multi-Field'!$E$63=[1]Lists!BF555,'[1]Multi-Field'!$F$63="undrained"),BH555,""))</f>
        <v/>
      </c>
      <c r="DT555" s="409" t="str">
        <f>IF(AND('[1]Multi-Field'!$E$64=[1]Lists!BF555,'[1]Multi-Field'!$F$64="Drained"),BI555,IF(AND('[1]Multi-Field'!$E$64=[1]Lists!BF555,'[1]Multi-Field'!$F$64="undrained"),BH555,""))</f>
        <v/>
      </c>
      <c r="DU555" s="409" t="str">
        <f>IF(AND('[1]Multi-Field'!$E$65=[1]Lists!BF555,'[1]Multi-Field'!$F$65="Drained"),BI555,IF(AND('[1]Multi-Field'!$E$65=[1]Lists!BF555,'[1]Multi-Field'!$F$65="undrained"),BH555,""))</f>
        <v/>
      </c>
      <c r="DV555" s="409" t="str">
        <f>IF(AND('[1]Multi-Field'!$E$66=[1]Lists!BF555,'[1]Multi-Field'!$F$66="Drained"),BI555,IF(AND('[1]Multi-Field'!$E$66=[1]Lists!BF555,'[1]Multi-Field'!$F$66="undrained"),BH555,""))</f>
        <v/>
      </c>
      <c r="DW555" s="409" t="str">
        <f>IF(AND('[1]Multi-Field'!$E$67=[1]Lists!BF555,'[1]Multi-Field'!$F$67="Drained"),BI555,IF(AND('[1]Multi-Field'!$E$67=[1]Lists!BF555,'[1]Multi-Field'!$F$67="undrained"),BH555,""))</f>
        <v/>
      </c>
      <c r="DX555" s="409" t="str">
        <f>IF(AND('[1]Multi-Field'!$E$68=[1]Lists!BF555,'[1]Multi-Field'!$F$68="Drained"),BI555,IF(AND('[1]Multi-Field'!$E$68=[1]Lists!BF555,'[1]Multi-Field'!$F$68="undrained"),BH555,""))</f>
        <v/>
      </c>
      <c r="DY555" s="409" t="str">
        <f>IF(AND('[1]Multi-Field'!$E$69=[1]Lists!BF555,'[1]Multi-Field'!$F$69="Drained"),BI555,IF(AND('[1]Multi-Field'!$E$69=[1]Lists!BF555,'[1]Multi-Field'!$F$69="undrained"),BH555,""))</f>
        <v/>
      </c>
      <c r="DZ555" s="409" t="str">
        <f>IF(AND('[1]Multi-Field'!$E$70=[1]Lists!BF555,'[1]Multi-Field'!$F$70="Drained"),BI555,IF(AND('[1]Multi-Field'!$E$70=[1]Lists!BF555,'[1]Multi-Field'!$F$70="undrained"),BH555,""))</f>
        <v/>
      </c>
      <c r="EA555" s="409" t="str">
        <f>IF(AND('[1]Multi-Field'!$E$71=[1]Lists!BF555,'[1]Multi-Field'!$F$71="Drained"),BI555,IF(AND('[1]Multi-Field'!$E$71=[1]Lists!BF555,'[1]Multi-Field'!$F$71="undrained"),BH555,""))</f>
        <v/>
      </c>
      <c r="EB555" s="409" t="str">
        <f>IF(AND('[1]Multi-Field'!$E$72=[1]Lists!BF555,'[1]Multi-Field'!$F$72="Drained"),BI555,IF(AND('[1]Multi-Field'!$E$72=[1]Lists!BF555,'[1]Multi-Field'!$F$72="undrained"),BH555,""))</f>
        <v/>
      </c>
      <c r="EC555" s="409" t="str">
        <f>IF(AND('[1]Multi-Field'!$E$73=[1]Lists!BF555,'[1]Multi-Field'!$F$73="Drained"),BI555,IF(AND('[1]Multi-Field'!$E$73=[1]Lists!BF555,'[1]Multi-Field'!$F$73="undrained"),BH555,""))</f>
        <v/>
      </c>
      <c r="ED555" s="409" t="str">
        <f>IF(AND('[1]Multi-Field'!$E$74=[1]Lists!BF555,'[1]Multi-Field'!$F$74="Drained"),BI555,IF(AND('[1]Multi-Field'!$E$74=[1]Lists!BF555,'[1]Multi-Field'!$F$74="undrained"),BH555,""))</f>
        <v/>
      </c>
      <c r="EE555" s="409" t="str">
        <f>IF(AND('[1]Multi-Field'!$E$75=[1]Lists!BF555,'[1]Multi-Field'!$F$75="Drained"),BI555,IF(AND('[1]Multi-Field'!$E$75=[1]Lists!BF555,'[1]Multi-Field'!$F$75="undrained"),BH555,""))</f>
        <v/>
      </c>
      <c r="EF555" s="409" t="str">
        <f>IF(AND('[1]Multi-Field'!$E$76=[1]Lists!BF555,'[1]Multi-Field'!$F$76="Drained"),BI555,IF(AND('[1]Multi-Field'!$E$76=[1]Lists!BF555,'[1]Multi-Field'!$F$6="undrained"),BH555,""))</f>
        <v/>
      </c>
      <c r="EG555" s="409" t="str">
        <f>IF(AND('[1]Multi-Field'!$E$77=[1]Lists!BF555,'[1]Multi-Field'!$F$77="Drained"),BI555,IF(AND('[1]Multi-Field'!$E$77=[1]Lists!BF555,'[1]Multi-Field'!$F$77="undrained"),BH555,""))</f>
        <v/>
      </c>
      <c r="EH555" s="409" t="str">
        <f>IF(AND('[1]Multi-Field'!$E$78=[1]Lists!BF555,'[1]Multi-Field'!$F$78="Drained"),BI555,IF(AND('[1]Multi-Field'!$E$78=[1]Lists!BF555,'[1]Multi-Field'!$F$78="undrained"),BH555,""))</f>
        <v/>
      </c>
      <c r="EI555" s="409" t="str">
        <f>IF(AND('[1]Multi-Field'!$E$79=[1]Lists!BF555,'[1]Multi-Field'!$F$79="Drained"),BI555,IF(AND('[1]Multi-Field'!$E$79=[1]Lists!BF555,'[1]Multi-Field'!$F$79="undrained"),BH555,""))</f>
        <v/>
      </c>
      <c r="EJ555" s="409" t="str">
        <f>IF(AND('[1]Multi-Field'!$E$80=[1]Lists!BF555,'[1]Multi-Field'!$F$80="Drained"),BI555,IF(AND('[1]Multi-Field'!$E$80=[1]Lists!BF555,'[1]Multi-Field'!$F$80="undrained"),BH555,""))</f>
        <v/>
      </c>
      <c r="EK555" s="409" t="str">
        <f>IF(AND('[1]Multi-Field'!$E$81=[1]Lists!BF555,'[1]Multi-Field'!$F$81="Drained"),BI555,IF(AND('[1]Multi-Field'!$E$81=[1]Lists!BF555,'[1]Multi-Field'!$F$81="undrained"),BH555,""))</f>
        <v/>
      </c>
      <c r="EL555" s="409" t="str">
        <f>IF(AND('[1]Multi-Field'!$E$82=[1]Lists!BF555,'[1]Multi-Field'!$F$82="Drained"),BI555,IF(AND('[1]Multi-Field'!$E$82=[1]Lists!BF555,'[1]Multi-Field'!$F$82="undrained"),BH555,""))</f>
        <v/>
      </c>
      <c r="EM555" s="409" t="str">
        <f>IF(AND('[1]Multi-Field'!$E$83=[1]Lists!BF555,'[1]Multi-Field'!$F$83="Drained"),BI555,IF(AND('[1]Multi-Field'!$E$83=[1]Lists!BF555,'[1]Multi-Field'!$F$83="undrained"),BH555,""))</f>
        <v/>
      </c>
      <c r="EN555" s="409" t="str">
        <f>IF(AND('[1]Multi-Field'!$E$84=[1]Lists!BF555,'[1]Multi-Field'!$F$84="Drained"),BI555,IF(AND('[1]Multi-Field'!$E$84=[1]Lists!BF555,'[1]Multi-Field'!$F$84="undrained"),BH555,""))</f>
        <v/>
      </c>
      <c r="EO555" s="409" t="str">
        <f>IF(AND('[1]Multi-Field'!$E$85=[1]Lists!BF555,'[1]Multi-Field'!$F$85="Drained"),BI555,IF(AND('[1]Multi-Field'!$E$85=[1]Lists!BF555,'[1]Multi-Field'!$F$85="undrained"),BH555,""))</f>
        <v/>
      </c>
      <c r="EP555" s="409" t="str">
        <f>IF(AND('[1]Multi-Field'!$E$86=[1]Lists!BF555,'[1]Multi-Field'!$F$86="Drained"),BI555,IF(AND('[1]Multi-Field'!$E$86=[1]Lists!BF555,'[1]Multi-Field'!$F$86="undrained"),BH555,""))</f>
        <v/>
      </c>
      <c r="EQ555" s="409" t="str">
        <f>IF(AND('[1]Multi-Field'!$E$87=[1]Lists!BF555,'[1]Multi-Field'!$F$87="Drained"),BI555,IF(AND('[1]Multi-Field'!$E$87=[1]Lists!BF555,'[1]Multi-Field'!$F$87="undrained"),BH555,""))</f>
        <v/>
      </c>
      <c r="ER555" s="409" t="str">
        <f>IF(AND('[1]Multi-Field'!$E$88=[1]Lists!BF555,'[1]Multi-Field'!$F$88="Drained"),BI555,IF(AND('[1]Multi-Field'!$E$88=[1]Lists!BF555,'[1]Multi-Field'!$F$88="undrained"),BH555,""))</f>
        <v/>
      </c>
      <c r="ES555" s="409" t="str">
        <f>IF(AND('[1]Multi-Field'!$E$89=[1]Lists!BF555,'[1]Multi-Field'!$F$89="Drained"),BI555,IF(AND('[1]Multi-Field'!$E$89=[1]Lists!BF555,'[1]Multi-Field'!$F$89="undrained"),BH555,""))</f>
        <v/>
      </c>
      <c r="ET555" s="409" t="str">
        <f>IF(AND('[1]Multi-Field'!$E$90=[1]Lists!BF555,'[1]Multi-Field'!$F$90="Drained"),BI555,IF(AND('[1]Multi-Field'!$E$90=[1]Lists!BF555,'[1]Multi-Field'!$F$90="undrained"),BH555,""))</f>
        <v/>
      </c>
      <c r="EU555" s="409" t="str">
        <f>IF(AND('[1]Multi-Field'!$E$91=[1]Lists!BF555,'[1]Multi-Field'!$F$91="Drained"),BI555,IF(AND('[1]Multi-Field'!$E$91=[1]Lists!BF555,'[1]Multi-Field'!$F$91="undrained"),BH555,""))</f>
        <v/>
      </c>
      <c r="EV555" s="409" t="str">
        <f>IF(AND('[1]Multi-Field'!$E$92=[1]Lists!BF555,'[1]Multi-Field'!$F$92="Drained"),BI555,IF(AND('[1]Multi-Field'!$E$92=[1]Lists!BF555,'[1]Multi-Field'!$F$92="undrained"),BH555,""))</f>
        <v/>
      </c>
      <c r="EW555" s="409" t="str">
        <f>IF(AND('[1]Multi-Field'!$E$93=[1]Lists!BF555,'[1]Multi-Field'!$F$93="Drained"),BI555,IF(AND('[1]Multi-Field'!$E$93=[1]Lists!BF555,'[1]Multi-Field'!$F$93="undrained"),BH555,""))</f>
        <v/>
      </c>
      <c r="EX555" s="409" t="str">
        <f>IF(AND('[1]Multi-Field'!$E$94=[1]Lists!BF555,'[1]Multi-Field'!$F$94="Drained"),BI555,IF(AND('[1]Multi-Field'!$E$94=[1]Lists!BF555,'[1]Multi-Field'!$F$94="undrained"),BH555,""))</f>
        <v/>
      </c>
      <c r="EY555" s="409" t="str">
        <f>IF(AND('[1]Multi-Field'!$E$95=[1]Lists!BF555,'[1]Multi-Field'!$F$95="Drained"),BI555,IF(AND('[1]Multi-Field'!$E$95=[1]Lists!BF555,'[1]Multi-Field'!$F$95="undrained"),BH555,""))</f>
        <v/>
      </c>
      <c r="EZ555" s="409" t="str">
        <f>IF(AND('[1]Multi-Field'!$E$96=[1]Lists!BF555,'[1]Multi-Field'!$F$96="Drained"),BI555,IF(AND('[1]Multi-Field'!$E$96=[1]Lists!BF555,'[1]Multi-Field'!$F$96="undrained"),BH555,""))</f>
        <v/>
      </c>
      <c r="FA555" s="409" t="str">
        <f>IF(AND('[1]Multi-Field'!$E$97=[1]Lists!BF555,'[1]Multi-Field'!$F$97="Drained"),BI555,IF(AND('[1]Multi-Field'!$E$97=[1]Lists!BF555,'[1]Multi-Field'!$F$97="undrained"),BH555,""))</f>
        <v/>
      </c>
      <c r="FB555" s="409" t="str">
        <f>IF(AND('[1]Multi-Field'!$E$98=[1]Lists!BF555,'[1]Multi-Field'!$F$98="Drained"),BI555,IF(AND('[1]Multi-Field'!$E$98=[1]Lists!BF555,'[1]Multi-Field'!$F$98="undrained"),BH555,""))</f>
        <v/>
      </c>
      <c r="FC555" s="409" t="str">
        <f>IF(AND('[1]Multi-Field'!$E$99=[1]Lists!BF555,'[1]Multi-Field'!$F$99="Drained"),BI555,IF(AND('[1]Multi-Field'!$E$99=[1]Lists!BF555,'[1]Multi-Field'!$F$99="undrained"),BH555,""))</f>
        <v/>
      </c>
      <c r="FD555" s="409" t="str">
        <f>IF(AND('[1]Multi-Field'!$E$100=[1]Lists!BF555,'[1]Multi-Field'!$F$100="Drained"),BI555,IF(AND('[1]Multi-Field'!$E$100=[1]Lists!BF555,'[1]Multi-Field'!$F$100="undrained"),BH555,""))</f>
        <v/>
      </c>
      <c r="FE555" s="409" t="str">
        <f>IF(AND('[1]Multi-Field'!$E$101=[1]Lists!BF555,'[1]Multi-Field'!$F$101="Drained"),BI555,IF(AND('[1]Multi-Field'!$E$101=[1]Lists!BF555,'[1]Multi-Field'!$F$101="undrained"),BH555,""))</f>
        <v/>
      </c>
      <c r="FF555" s="409" t="str">
        <f>IF(AND('[1]Multi-Field'!$E$102=[1]Lists!BF555,'[1]Multi-Field'!$F$102="Drained"),BI555,IF(AND('[1]Multi-Field'!$E$102=[1]Lists!BF555,'[1]Multi-Field'!$F$102="undrained"),BH555,""))</f>
        <v/>
      </c>
      <c r="FG555" s="409" t="str">
        <f>IF(AND('[1]Multi-Field'!$E$103=[1]Lists!BF555,'[1]Multi-Field'!$F$103="Drained"),BI555,IF(AND('[1]Multi-Field'!$E$103=[1]Lists!BF555,'[1]Multi-Field'!$F$103="undrained"),BH555,""))</f>
        <v/>
      </c>
      <c r="FH555" s="409" t="str">
        <f>IF(AND('[1]Multi-Field'!$E$104=[1]Lists!BF555,'[1]Multi-Field'!$F$104="Drained"),BI555,IF(AND('[1]Multi-Field'!$E$104=[1]Lists!BF555,'[1]Multi-Field'!$F$104="undrained"),BH555,""))</f>
        <v/>
      </c>
      <c r="FI555" s="409" t="str">
        <f>IF(AND('[1]Multi-Field'!$E$105=[1]Lists!BF555,'[1]Multi-Field'!$F$105="Drained"),BI555,IF(AND('[1]Multi-Field'!$E$105=[1]Lists!BF555,'[1]Multi-Field'!$F$105="undrained"),BH555,""))</f>
        <v/>
      </c>
      <c r="FJ555" s="409" t="str">
        <f>IF(AND('[1]Multi-Field'!$E$106=[1]Lists!BF555,'[1]Multi-Field'!$F$106="Drained"),BI555,IF(AND('[1]Multi-Field'!$E$106=[1]Lists!BF555,'[1]Multi-Field'!$F$106="undrained"),BH555,""))</f>
        <v/>
      </c>
      <c r="FK555" s="409" t="str">
        <f>IF(AND('[1]Multi-Field'!$E$107=[1]Lists!BF555,'[1]Multi-Field'!$F$107="Drained"),BI555,IF(AND('[1]Multi-Field'!$E$107=[1]Lists!BF555,'[1]Multi-Field'!$F$107="undrained"),BH555,""))</f>
        <v/>
      </c>
      <c r="FL555" s="409" t="str">
        <f>IF(AND('[1]Multi-Field'!$E$108=[1]Lists!BF555,'[1]Multi-Field'!$F$108="Drained"),BI555,IF(AND('[1]Multi-Field'!$E$108=[1]Lists!BF555,'[1]Multi-Field'!$F$108="undrained"),BH555,""))</f>
        <v/>
      </c>
      <c r="FM555" s="409" t="str">
        <f>IF(AND('[1]Multi-Field'!$E$109=[1]Lists!BF555,'[1]Multi-Field'!$F$109="Drained"),BI555,IF(AND('[1]Multi-Field'!$E$109=[1]Lists!BF555,'[1]Multi-Field'!$F$109="undrained"),BH555,""))</f>
        <v/>
      </c>
      <c r="FN555" s="409" t="str">
        <f>IF(AND('[1]Multi-Field'!$E$110=[1]Lists!BF555,'[1]Multi-Field'!$F$110="Drained"),BI555,IF(AND('[1]Multi-Field'!$E$110=[1]Lists!BF555,'[1]Multi-Field'!$F$110="undrained"),BH555,""))</f>
        <v/>
      </c>
      <c r="FO555" s="409" t="str">
        <f>IF(AND('[1]Multi-Field'!$E$111=[1]Lists!BF555,'[1]Multi-Field'!$F$111="Drained"),BI555,IF(AND('[1]Multi-Field'!$E$111=[1]Lists!BF555,'[1]Multi-Field'!$F$111="undrained"),BH555,""))</f>
        <v/>
      </c>
      <c r="FP555" s="409" t="str">
        <f>IF(AND('[1]Multi-Field'!$E$112=[1]Lists!BF555,'[1]Multi-Field'!$F$112="Drained"),BI555,IF(AND('[1]Multi-Field'!$E$112=[1]Lists!BF555,'[1]Multi-Field'!$F$112="undrained"),BH555,""))</f>
        <v/>
      </c>
      <c r="FQ555" s="409" t="str">
        <f>IF(AND('[1]Multi-Field'!$E$113=[1]Lists!BF555,'[1]Multi-Field'!$F$113="Drained"),BI555,IF(AND('[1]Multi-Field'!$E$113=[1]Lists!BF555,'[1]Multi-Field'!$F$113="undrained"),BH555,""))</f>
        <v/>
      </c>
      <c r="FR555" s="409" t="str">
        <f>IF(AND('[1]Multi-Field'!$E$114=[1]Lists!BF555,'[1]Multi-Field'!$F$114="Drained"),BI555,IF(AND('[1]Multi-Field'!$E$114=[1]Lists!BF555,'[1]Multi-Field'!$F$114="undrained"),BH555,""))</f>
        <v/>
      </c>
      <c r="FS555" s="409" t="str">
        <f>IF(AND('[1]Multi-Field'!$E$115=[1]Lists!BF555,'[1]Multi-Field'!$F$115="Drained"),BI555,IF(AND('[1]Multi-Field'!$E$115=[1]Lists!BF555,'[1]Multi-Field'!$F$115="undrained"),BH555,""))</f>
        <v/>
      </c>
      <c r="FT555" s="409" t="str">
        <f>IF(AND('[1]Multi-Field'!$E$116=[1]Lists!BF555,'[1]Multi-Field'!$F$116="Drained"),BI555,IF(AND('[1]Multi-Field'!$E$116=[1]Lists!BF555,'[1]Multi-Field'!$F$116="undrained"),BH555,""))</f>
        <v/>
      </c>
      <c r="FU555" s="409" t="str">
        <f>IF(AND('[1]Multi-Field'!$E$117=[1]Lists!BF555,'[1]Multi-Field'!$F$117="Drained"),BI555,IF(AND('[1]Multi-Field'!$E$117=[1]Lists!BF555,'[1]Multi-Field'!$F$117="undrained"),BH555,""))</f>
        <v/>
      </c>
      <c r="FV555" s="409" t="str">
        <f>IF(AND('[1]Multi-Field'!$E$118=[1]Lists!BF555,'[1]Multi-Field'!$F$118="Drained"),BI555,IF(AND('[1]Multi-Field'!$E$118=[1]Lists!BF555,'[1]Multi-Field'!$F$118="undrained"),BH555,""))</f>
        <v/>
      </c>
      <c r="FW555" s="409" t="str">
        <f>IF(AND('[1]Multi-Field'!$E$119=[1]Lists!BF555,'[1]Multi-Field'!$F$119="Drained"),BI555,IF(AND('[1]Multi-Field'!$E$119=[1]Lists!BF555,'[1]Multi-Field'!$F$119="undrained"),BH555,""))</f>
        <v/>
      </c>
      <c r="FX555" s="409" t="str">
        <f>IF(AND('[1]Multi-Field'!$E$120=[1]Lists!BF555,'[1]Multi-Field'!$F$120="Drained"),BI555,IF(AND('[1]Multi-Field'!$E$120=[1]Lists!BF555,'[1]Multi-Field'!$F$120="undrained"),BH555,""))</f>
        <v/>
      </c>
    </row>
    <row r="556" spans="1:180" ht="13.5" customHeight="1">
      <c r="A556" s="7" t="s">
        <v>642</v>
      </c>
      <c r="B556" s="7"/>
      <c r="C556" s="7"/>
      <c r="D556" s="8">
        <v>70</v>
      </c>
      <c r="E556" s="8">
        <f t="shared" si="74"/>
        <v>70</v>
      </c>
      <c r="F556" s="8">
        <f t="shared" si="75"/>
        <v>70</v>
      </c>
      <c r="G556" s="8">
        <v>70</v>
      </c>
      <c r="H556" s="8">
        <v>65</v>
      </c>
      <c r="I556" s="8">
        <f t="shared" si="78"/>
        <v>65</v>
      </c>
      <c r="J556" s="8">
        <f t="shared" si="79"/>
        <v>65</v>
      </c>
      <c r="K556" s="8">
        <v>65</v>
      </c>
      <c r="L556" s="8">
        <v>120</v>
      </c>
      <c r="M556" s="8">
        <f t="shared" si="76"/>
        <v>120</v>
      </c>
      <c r="N556" s="8">
        <f t="shared" si="77"/>
        <v>120</v>
      </c>
      <c r="O556" s="8">
        <v>120</v>
      </c>
      <c r="P556" s="391"/>
      <c r="Q556" s="84"/>
      <c r="R556" s="395"/>
      <c r="S556" s="395"/>
      <c r="T556" s="395"/>
      <c r="U556" s="396"/>
      <c r="BF556" s="411" t="s">
        <v>1719</v>
      </c>
      <c r="BG556" s="412">
        <v>4</v>
      </c>
      <c r="BH556" s="412">
        <v>4.5</v>
      </c>
      <c r="BI556" s="412">
        <v>4.5</v>
      </c>
      <c r="BJ556" s="409" t="e">
        <f>IF(AND('[1]Single Field'!#REF!=[1]Lists!BF556,'[1]Single Field'!#REF!="Drained"),"x",IF(AND('[1]Single Field'!#REF!=[1]Lists!BF556,'[1]Single Field'!#REF!="Undrained"),O,""))</f>
        <v>#REF!</v>
      </c>
      <c r="BK556" s="409" t="str">
        <f>IF(AND('[1]Multi-Field'!$E$3=[1]Lists!BF556,'[1]Multi-Field'!$F$3="Drained"),BI556,IF(AND('[1]Multi-Field'!$E$3=BF556,'[1]Multi-Field'!$F$3="undrained"),BH556,""))</f>
        <v/>
      </c>
      <c r="BL556" s="409" t="str">
        <f>IF(AND('[1]Multi-Field'!$E$4=BF556,'[1]Multi-Field'!$F$4="Drained"),BI556,IF(AND('[1]Multi-Field'!$E$4=BF556,'[1]Multi-Field'!$F$4="undrained"),BH556,""))</f>
        <v/>
      </c>
      <c r="BM556" s="409" t="str">
        <f>IF(AND('[1]Multi-Field'!$E$5=BF556,'[1]Multi-Field'!$F$5="Drained"),BI556,IF(AND('[1]Multi-Field'!$E$5=BF556,'[1]Multi-Field'!$F$5="undrained"),BH556,""))</f>
        <v/>
      </c>
      <c r="BN556" s="409" t="str">
        <f>IF(AND('[1]Multi-Field'!$E$6=BF556,'[1]Multi-Field'!$F$6="Drained"),BI556,IF(AND('[1]Multi-Field'!$E$6=BF556,'[1]Multi-Field'!$F$6="undrained"),BH556,""))</f>
        <v/>
      </c>
      <c r="BO556" s="409" t="str">
        <f>IF(AND('[1]Multi-Field'!$E$7=BF556,'[1]Multi-Field'!$F$7="Drained"),BI556,IF(AND('[1]Multi-Field'!$E$7=BF556,'[1]Multi-Field'!$F$7="undrained"),BH556,""))</f>
        <v/>
      </c>
      <c r="BP556" s="409" t="str">
        <f>IF(AND('[1]Multi-Field'!$E$8=BF556,'[1]Multi-Field'!$F$8="Drained"),BI556,IF(AND('[1]Multi-Field'!$E$8=BF556,'[1]Multi-Field'!$F$8="undrained"),BH556,""))</f>
        <v/>
      </c>
      <c r="BQ556" s="409" t="str">
        <f>IF(AND('[1]Multi-Field'!$E$9=BF556,'[1]Multi-Field'!$F$9="Drained"),BI556,IF(AND('[1]Multi-Field'!$E$9=BF556,'[1]Multi-Field'!$F$9="undrained"),BH556,""))</f>
        <v/>
      </c>
      <c r="BR556" s="409" t="str">
        <f>IF(AND('[1]Multi-Field'!$E$10=BF556,'[1]Multi-Field'!$F$10="Drained"),BI556,IF(AND('[1]Multi-Field'!$E$10=BF556,'[1]Multi-Field'!$F$10="undrained"),BH556,""))</f>
        <v/>
      </c>
      <c r="BS556" s="409" t="str">
        <f>IF(AND('[1]Multi-Field'!$E$11=BF556,'[1]Multi-Field'!$F$11="Drained"),BI556,IF(AND('[1]Multi-Field'!$E$11=BF556,'[1]Multi-Field'!$F$11="undrained"),BH556,""))</f>
        <v/>
      </c>
      <c r="BT556" s="409" t="str">
        <f>IF(AND('[1]Multi-Field'!$E$12=BF556,'[1]Multi-Field'!$F$12="Drained"),BI556,IF(AND('[1]Multi-Field'!$E$12=BF556,'[1]Multi-Field'!$F$12="undrained"),BH556,""))</f>
        <v/>
      </c>
      <c r="BU556" s="409" t="str">
        <f>IF(AND('[1]Multi-Field'!$E$13=BF556,'[1]Multi-Field'!$F$13="Drained"),BI556,IF(AND('[1]Multi-Field'!$E$3=BF556,'[1]Multi-Field'!$F$13="undrained"),BH556,""))</f>
        <v/>
      </c>
      <c r="BV556" s="409" t="str">
        <f>IF(AND('[1]Multi-Field'!$E$14=BF556,'[1]Multi-Field'!$F$14="Drained"),BI556,IF(AND('[1]Multi-Field'!$E$14=BF556,'[1]Multi-Field'!$F$14="undrained"),BH556,""))</f>
        <v/>
      </c>
      <c r="BW556" s="409" t="str">
        <f>IF(AND('[1]Multi-Field'!$E$15=BF556,'[1]Multi-Field'!$F$15="Drained"),BI556,IF(AND('[1]Multi-Field'!$E$15=BF556,'[1]Multi-Field'!$F$15="undrained"),BH556,""))</f>
        <v/>
      </c>
      <c r="BX556" s="409" t="str">
        <f>IF(AND('[1]Multi-Field'!$E$16=[1]Lists!BF556,'[1]Multi-Field'!$F$16="Drained"),BI556,IF(AND('[1]Multi-Field'!$E$16=[1]Lists!BF556,'[1]Multi-Field'!$F$16="undrained"),BH556,""))</f>
        <v/>
      </c>
      <c r="BY556" s="409" t="str">
        <f>IF(AND('[1]Multi-Field'!$E$17=[1]Lists!BF556,'[1]Multi-Field'!$F$17="Drained"),BI556,IF(AND('[1]Multi-Field'!$E$17=[1]Lists!BF556,'[1]Multi-Field'!$F$17="undrained"),BH556,""))</f>
        <v/>
      </c>
      <c r="BZ556" s="409" t="str">
        <f>IF(AND('[1]Multi-Field'!$E$18=[1]Lists!BF556,'[1]Multi-Field'!$F$18="Drained"),BI556,IF(AND('[1]Multi-Field'!$E$18=[1]Lists!BF556,'[1]Multi-Field'!$F$18="undrained"),BH556,""))</f>
        <v/>
      </c>
      <c r="CA556" s="409" t="str">
        <f>IF(AND('[1]Multi-Field'!$E$19=[1]Lists!BF556,'[1]Multi-Field'!$F$19="Drained"),BI556,IF(AND('[1]Multi-Field'!$E$19=[1]Lists!BF556,'[1]Multi-Field'!$F$19="undrained"),BH556,""))</f>
        <v/>
      </c>
      <c r="CB556" s="409" t="str">
        <f>IF(AND('[1]Multi-Field'!$E$20=[1]Lists!BF556,'[1]Multi-Field'!$F$20="Drained"),BI556,IF(AND('[1]Multi-Field'!$E$20=[1]Lists!BF556,'[1]Multi-Field'!$F$20="undrained"),BH556,""))</f>
        <v/>
      </c>
      <c r="CC556" s="409" t="str">
        <f>IF(AND('[1]Multi-Field'!$E$21=[1]Lists!BF556,'[1]Multi-Field'!$F$21="Drained"),BI556,IF(AND('[1]Multi-Field'!$E$21=[1]Lists!BF556,'[1]Multi-Field'!$F$21="undrained"),BH556,""))</f>
        <v/>
      </c>
      <c r="CD556" s="409" t="str">
        <f>IF(AND('[1]Multi-Field'!$E$22=[1]Lists!BF556,'[1]Multi-Field'!$F$22="Drained"),BI556,IF(AND('[1]Multi-Field'!$E$22=[1]Lists!BF556,'[1]Multi-Field'!$F$22="undrained"),BH556,""))</f>
        <v/>
      </c>
      <c r="CE556" s="409" t="str">
        <f>IF(AND('[1]Multi-Field'!$E$23=[1]Lists!BF556,'[1]Multi-Field'!$F$23="Drained"),BI556,IF(AND('[1]Multi-Field'!$E$23=[1]Lists!BF556,'[1]Multi-Field'!$F$23="undrained"),BH556,""))</f>
        <v/>
      </c>
      <c r="CF556" s="409" t="str">
        <f>IF(AND('[1]Multi-Field'!$E$24=[1]Lists!BF556,'[1]Multi-Field'!$F$24="Drained"),BI556,IF(AND('[1]Multi-Field'!$E$24=[1]Lists!BF556,'[1]Multi-Field'!$F$24="undrained"),BH556,""))</f>
        <v/>
      </c>
      <c r="CG556" s="409" t="str">
        <f>IF(AND('[1]Multi-Field'!$E$25=[1]Lists!BF556,'[1]Multi-Field'!$F$25="Drained"),BI556,IF(AND('[1]Multi-Field'!$E$25=[1]Lists!BF556,'[1]Multi-Field'!$F$25="undrained"),BH556,""))</f>
        <v/>
      </c>
      <c r="CH556" s="409" t="str">
        <f>IF(AND('[1]Multi-Field'!$E$26=[1]Lists!BF556,'[1]Multi-Field'!$F$26="Drained"),BI556,IF(AND('[1]Multi-Field'!$E$26=[1]Lists!BF556,'[1]Multi-Field'!$F$26="undrained"),BH556,""))</f>
        <v/>
      </c>
      <c r="CI556" s="409" t="str">
        <f>IF(AND('[1]Multi-Field'!$E$27=[1]Lists!BF556,'[1]Multi-Field'!$F$27="Drained"),BI556,IF(AND('[1]Multi-Field'!$E$27=[1]Lists!BF556,'[1]Multi-Field'!$F$27="undrained"),BH556,""))</f>
        <v/>
      </c>
      <c r="CJ556" s="409" t="str">
        <f>IF(AND('[1]Multi-Field'!$E$28=[1]Lists!BF556,'[1]Multi-Field'!$F$28="Drained"),BI556,IF(AND('[1]Multi-Field'!$E$28=[1]Lists!BF556,'[1]Multi-Field'!$F$28="undrained"),BH556,""))</f>
        <v/>
      </c>
      <c r="CK556" s="409" t="str">
        <f>IF(AND('[1]Multi-Field'!$E$29=[1]Lists!BF556,'[1]Multi-Field'!$F$29="Drained"),BI556,IF(AND('[1]Multi-Field'!$E$29=[1]Lists!BF556,'[1]Multi-Field'!$F$29="undrained"),BH556,""))</f>
        <v/>
      </c>
      <c r="CL556" s="409" t="str">
        <f>IF(AND('[1]Multi-Field'!$E$30=[1]Lists!BF556,'[1]Multi-Field'!$F$30="Drained"),BI556,IF(AND('[1]Multi-Field'!$E$30=[1]Lists!BF556,'[1]Multi-Field'!$F$30="undrained"),BH556,""))</f>
        <v/>
      </c>
      <c r="CM556" s="409" t="str">
        <f>IF(AND('[1]Multi-Field'!$E$31=[1]Lists!BF556,'[1]Multi-Field'!$F$31="Drained"),BI556,IF(AND('[1]Multi-Field'!$E$31=[1]Lists!BF556,'[1]Multi-Field'!$F$31="undrained"),BH556,""))</f>
        <v/>
      </c>
      <c r="CN556" s="409" t="str">
        <f>IF(AND('[1]Multi-Field'!$E$32=[1]Lists!BF556,'[1]Multi-Field'!$F$32="Drained"),BI556,IF(AND('[1]Multi-Field'!$E$32=[1]Lists!BF556,'[1]Multi-Field'!$F$32="undrained"),BH556,""))</f>
        <v/>
      </c>
      <c r="CO556" s="409" t="str">
        <f>IF(AND('[1]Multi-Field'!$E$33=[1]Lists!BF556,'[1]Multi-Field'!$F$33="Drained"),BI556,IF(AND('[1]Multi-Field'!$E$33=[1]Lists!BF556,'[1]Multi-Field'!$F$33="undrained"),BH556,""))</f>
        <v/>
      </c>
      <c r="CP556" s="409" t="str">
        <f>IF(AND('[1]Multi-Field'!$E$34=[1]Lists!BF556,'[1]Multi-Field'!$F$34="Drained"),BI556,IF(AND('[1]Multi-Field'!$E$34=[1]Lists!BF556,'[1]Multi-Field'!$F$34="undrained"),BH556,""))</f>
        <v/>
      </c>
      <c r="CQ556" s="409" t="str">
        <f>IF(AND('[1]Multi-Field'!$E$35=[1]Lists!BF556,'[1]Multi-Field'!$F$35="Drained"),BI556,IF(AND('[1]Multi-Field'!$E$35=[1]Lists!BF556,'[1]Multi-Field'!$F$35="undrained"),BH556,""))</f>
        <v/>
      </c>
      <c r="CR556" s="409" t="str">
        <f>IF(AND('[1]Multi-Field'!$E$36=[1]Lists!BF556,'[1]Multi-Field'!$F$36="Drained"),BI556,IF(AND('[1]Multi-Field'!$E$36=[1]Lists!BF556,'[1]Multi-Field'!$F$36="undrained"),BH556,""))</f>
        <v/>
      </c>
      <c r="CS556" s="409" t="str">
        <f>IF(AND('[1]Multi-Field'!$E$37=[1]Lists!BF556,'[1]Multi-Field'!$F$37="Drained"),BI556,IF(AND('[1]Multi-Field'!$E$37=[1]Lists!BF556,'[1]Multi-Field'!$F$37="undrained"),BH556,""))</f>
        <v/>
      </c>
      <c r="CT556" s="409" t="str">
        <f>IF(AND('[1]Multi-Field'!$E$38=[1]Lists!BF556,'[1]Multi-Field'!$F$38="Drained"),BI556,IF(AND('[1]Multi-Field'!$E$38=[1]Lists!BF556,'[1]Multi-Field'!$F$38="undrained"),BH556,""))</f>
        <v/>
      </c>
      <c r="CU556" s="409" t="str">
        <f>IF(AND('[1]Multi-Field'!$E$39=[1]Lists!BF556,'[1]Multi-Field'!$F$39="Drained"),BI556,IF(AND('[1]Multi-Field'!$E$39=[1]Lists!BF556,'[1]Multi-Field'!$F$39="undrained"),BH556,""))</f>
        <v/>
      </c>
      <c r="CV556" s="409" t="str">
        <f>IF(AND('[1]Multi-Field'!$E$40=[1]Lists!BF556,'[1]Multi-Field'!$F$40="Drained"),BI556,IF(AND('[1]Multi-Field'!$E$40=[1]Lists!BF556,'[1]Multi-Field'!$F$40="undrained"),BH556,""))</f>
        <v/>
      </c>
      <c r="CW556" s="409" t="str">
        <f>IF(AND('[1]Multi-Field'!$E$41=[1]Lists!BF556,'[1]Multi-Field'!$F$40="Drained"),BI556,IF(AND('[1]Multi-Field'!$E$40=[1]Lists!BF556,'[1]Multi-Field'!$F$40="undrained"),BH556,""))</f>
        <v/>
      </c>
      <c r="CX556" s="409" t="str">
        <f>IF(AND('[1]Multi-Field'!$E$42=[1]Lists!BF556,'[1]Multi-Field'!$F$42="Drained"),BI556,IF(AND('[1]Multi-Field'!$E$42=[1]Lists!BF556,'[1]Multi-Field'!$F$42="undrained"),BH556,""))</f>
        <v/>
      </c>
      <c r="CY556" s="409" t="str">
        <f>IF(AND('[1]Multi-Field'!$E$43=[1]Lists!BF556,'[1]Multi-Field'!$F$43="Drained"),BI556,IF(AND('[1]Multi-Field'!$E$43=[1]Lists!BF556,'[1]Multi-Field'!$F$43="undrained"),BH556,""))</f>
        <v/>
      </c>
      <c r="CZ556" s="409" t="str">
        <f>IF(AND('[1]Multi-Field'!$E$44=[1]Lists!BF556,'[1]Multi-Field'!$F$44="Drained"),BI556,IF(AND('[1]Multi-Field'!$E$44=[1]Lists!BF556,'[1]Multi-Field'!$F$44="undrained"),BH556,""))</f>
        <v/>
      </c>
      <c r="DA556" s="409" t="str">
        <f>IF(AND('[1]Multi-Field'!$E$45=[1]Lists!BF556,'[1]Multi-Field'!$F$45="Drained"),BI556,IF(AND('[1]Multi-Field'!$E$45=[1]Lists!BF556,'[1]Multi-Field'!$F$45="undrained"),BH556,""))</f>
        <v/>
      </c>
      <c r="DB556" s="409" t="str">
        <f>IF(AND('[1]Multi-Field'!$E$46=[1]Lists!BF556,'[1]Multi-Field'!$F$46="Drained"),BI556,IF(AND('[1]Multi-Field'!$E$46=[1]Lists!BF556,'[1]Multi-Field'!$F$46="undrained"),BH556,""))</f>
        <v/>
      </c>
      <c r="DC556" s="409" t="str">
        <f>IF(AND('[1]Multi-Field'!$E$47=[1]Lists!BF556,'[1]Multi-Field'!$F$47="Drained"),BI556,IF(AND('[1]Multi-Field'!$E$47=[1]Lists!BF556,'[1]Multi-Field'!$F$47="undrained"),BH556,""))</f>
        <v/>
      </c>
      <c r="DD556" s="409" t="str">
        <f>IF(AND('[1]Multi-Field'!$E$48=[1]Lists!BF556,'[1]Multi-Field'!$F$48="Drained"),BI556,IF(AND('[1]Multi-Field'!$E$48=[1]Lists!BF556,'[1]Multi-Field'!$F$48="undrained"),BH556,""))</f>
        <v/>
      </c>
      <c r="DE556" s="409" t="str">
        <f>IF(AND('[1]Multi-Field'!$E$49=[1]Lists!BF556,'[1]Multi-Field'!$F$49="Drained"),BI556,IF(AND('[1]Multi-Field'!$E$49=[1]Lists!BF556,'[1]Multi-Field'!$F$9="undrained"),BH556,""))</f>
        <v/>
      </c>
      <c r="DF556" s="409" t="str">
        <f>IF(AND('[1]Multi-Field'!$E$50=[1]Lists!BF556,'[1]Multi-Field'!$F$50="Drained"),BI556,IF(AND('[1]Multi-Field'!$E$50=[1]Lists!BF556,'[1]Multi-Field'!$F$50="undrained"),BH556,""))</f>
        <v/>
      </c>
      <c r="DG556" s="409" t="str">
        <f>IF(AND('[1]Multi-Field'!$E$51=[1]Lists!BF556,'[1]Multi-Field'!$F$51="Drained"),BI556,IF(AND('[1]Multi-Field'!$E$51=[1]Lists!BF556,'[1]Multi-Field'!$F$51="undrained"),BH556,""))</f>
        <v/>
      </c>
      <c r="DH556" s="409" t="str">
        <f>IF(AND('[1]Multi-Field'!$E$52=[1]Lists!BF556,'[1]Multi-Field'!$F$52="Drained"),BI556,IF(AND('[1]Multi-Field'!$E$52=[1]Lists!BF556,'[1]Multi-Field'!$F$52="undrained"),BH556,""))</f>
        <v/>
      </c>
      <c r="DI556" s="409" t="str">
        <f>IF(AND('[1]Multi-Field'!$E$53=[1]Lists!BF556,'[1]Multi-Field'!$F$53="Drained"),BI556,IF(AND('[1]Multi-Field'!$E$53=[1]Lists!BF556,'[1]Multi-Field'!$F$53="undrained"),BH556,""))</f>
        <v/>
      </c>
      <c r="DJ556" s="409" t="str">
        <f>IF(AND('[1]Multi-Field'!$E$54=[1]Lists!BF556,'[1]Multi-Field'!$F$54="Drained"),BI556,IF(AND('[1]Multi-Field'!$E$54=[1]Lists!BF556,'[1]Multi-Field'!$F$54="undrained"),BH556,""))</f>
        <v/>
      </c>
      <c r="DK556" s="409" t="str">
        <f>IF(AND('[1]Multi-Field'!$E$55=[1]Lists!BF556,'[1]Multi-Field'!$F$55="Drained"),BI556,IF(AND('[1]Multi-Field'!$E$55=[1]Lists!BF556,'[1]Multi-Field'!$F$55="undrained"),BH556,""))</f>
        <v/>
      </c>
      <c r="DL556" s="409" t="str">
        <f>IF(AND('[1]Multi-Field'!$E$56=[1]Lists!BF556,'[1]Multi-Field'!$F$56="Drained"),BI556,IF(AND('[1]Multi-Field'!$E$56=[1]Lists!BF556,'[1]Multi-Field'!$F$56="undrained"),BH556,""))</f>
        <v/>
      </c>
      <c r="DM556" s="409" t="str">
        <f>IF(AND('[1]Multi-Field'!$E$57=[1]Lists!BF556,'[1]Multi-Field'!$F$57="Drained"),BI556,IF(AND('[1]Multi-Field'!$E$57=[1]Lists!BF556,'[1]Multi-Field'!$F$57="undrained"),BH556,""))</f>
        <v/>
      </c>
      <c r="DN556" s="409" t="str">
        <f>IF(AND('[1]Multi-Field'!$E$58=[1]Lists!BF556,'[1]Multi-Field'!$F$58="Drained"),BI556,IF(AND('[1]Multi-Field'!$E$58=[1]Lists!BF556,'[1]Multi-Field'!$F$58="undrained"),BH556,""))</f>
        <v/>
      </c>
      <c r="DO556" s="409" t="str">
        <f>IF(AND('[1]Multi-Field'!$E$59=[1]Lists!BF556,'[1]Multi-Field'!$F$59="Drained"),BI556,IF(AND('[1]Multi-Field'!$E$59=[1]Lists!BF556,'[1]Multi-Field'!$F$59="undrained"),BH556,""))</f>
        <v/>
      </c>
      <c r="DP556" s="409" t="str">
        <f>IF(AND('[1]Multi-Field'!$E$60=[1]Lists!BF556,'[1]Multi-Field'!$F$60="Drained"),BI556,IF(AND('[1]Multi-Field'!$E$60=[1]Lists!BF556,'[1]Multi-Field'!$F$60="undrained"),BH556,""))</f>
        <v/>
      </c>
      <c r="DQ556" s="409" t="str">
        <f>IF(AND('[1]Multi-Field'!$E$61=[1]Lists!BF556,'[1]Multi-Field'!$F$61="Drained"),BI556,IF(AND('[1]Multi-Field'!$E$61=[1]Lists!BF556,'[1]Multi-Field'!$F$61="undrained"),BH556,""))</f>
        <v/>
      </c>
      <c r="DR556" s="409" t="str">
        <f>IF(AND('[1]Multi-Field'!$E$62=[1]Lists!BF556,'[1]Multi-Field'!$F$62="Drained"),BI556,IF(AND('[1]Multi-Field'!$E$62=[1]Lists!BF556,'[1]Multi-Field'!$F$62="undrained"),BH556,""))</f>
        <v/>
      </c>
      <c r="DS556" s="409" t="str">
        <f>IF(AND('[1]Multi-Field'!$E$63=[1]Lists!BF556,'[1]Multi-Field'!$F$63="Drained"),BI556,IF(AND('[1]Multi-Field'!$E$63=[1]Lists!BF556,'[1]Multi-Field'!$F$63="undrained"),BH556,""))</f>
        <v/>
      </c>
      <c r="DT556" s="409" t="str">
        <f>IF(AND('[1]Multi-Field'!$E$64=[1]Lists!BF556,'[1]Multi-Field'!$F$64="Drained"),BI556,IF(AND('[1]Multi-Field'!$E$64=[1]Lists!BF556,'[1]Multi-Field'!$F$64="undrained"),BH556,""))</f>
        <v/>
      </c>
      <c r="DU556" s="409" t="str">
        <f>IF(AND('[1]Multi-Field'!$E$65=[1]Lists!BF556,'[1]Multi-Field'!$F$65="Drained"),BI556,IF(AND('[1]Multi-Field'!$E$65=[1]Lists!BF556,'[1]Multi-Field'!$F$65="undrained"),BH556,""))</f>
        <v/>
      </c>
      <c r="DV556" s="409" t="str">
        <f>IF(AND('[1]Multi-Field'!$E$66=[1]Lists!BF556,'[1]Multi-Field'!$F$66="Drained"),BI556,IF(AND('[1]Multi-Field'!$E$66=[1]Lists!BF556,'[1]Multi-Field'!$F$66="undrained"),BH556,""))</f>
        <v/>
      </c>
      <c r="DW556" s="409" t="str">
        <f>IF(AND('[1]Multi-Field'!$E$67=[1]Lists!BF556,'[1]Multi-Field'!$F$67="Drained"),BI556,IF(AND('[1]Multi-Field'!$E$67=[1]Lists!BF556,'[1]Multi-Field'!$F$67="undrained"),BH556,""))</f>
        <v/>
      </c>
      <c r="DX556" s="409" t="str">
        <f>IF(AND('[1]Multi-Field'!$E$68=[1]Lists!BF556,'[1]Multi-Field'!$F$68="Drained"),BI556,IF(AND('[1]Multi-Field'!$E$68=[1]Lists!BF556,'[1]Multi-Field'!$F$68="undrained"),BH556,""))</f>
        <v/>
      </c>
      <c r="DY556" s="409" t="str">
        <f>IF(AND('[1]Multi-Field'!$E$69=[1]Lists!BF556,'[1]Multi-Field'!$F$69="Drained"),BI556,IF(AND('[1]Multi-Field'!$E$69=[1]Lists!BF556,'[1]Multi-Field'!$F$69="undrained"),BH556,""))</f>
        <v/>
      </c>
      <c r="DZ556" s="409" t="str">
        <f>IF(AND('[1]Multi-Field'!$E$70=[1]Lists!BF556,'[1]Multi-Field'!$F$70="Drained"),BI556,IF(AND('[1]Multi-Field'!$E$70=[1]Lists!BF556,'[1]Multi-Field'!$F$70="undrained"),BH556,""))</f>
        <v/>
      </c>
      <c r="EA556" s="409" t="str">
        <f>IF(AND('[1]Multi-Field'!$E$71=[1]Lists!BF556,'[1]Multi-Field'!$F$71="Drained"),BI556,IF(AND('[1]Multi-Field'!$E$71=[1]Lists!BF556,'[1]Multi-Field'!$F$71="undrained"),BH556,""))</f>
        <v/>
      </c>
      <c r="EB556" s="409" t="str">
        <f>IF(AND('[1]Multi-Field'!$E$72=[1]Lists!BF556,'[1]Multi-Field'!$F$72="Drained"),BI556,IF(AND('[1]Multi-Field'!$E$72=[1]Lists!BF556,'[1]Multi-Field'!$F$72="undrained"),BH556,""))</f>
        <v/>
      </c>
      <c r="EC556" s="409" t="str">
        <f>IF(AND('[1]Multi-Field'!$E$73=[1]Lists!BF556,'[1]Multi-Field'!$F$73="Drained"),BI556,IF(AND('[1]Multi-Field'!$E$73=[1]Lists!BF556,'[1]Multi-Field'!$F$73="undrained"),BH556,""))</f>
        <v/>
      </c>
      <c r="ED556" s="409" t="str">
        <f>IF(AND('[1]Multi-Field'!$E$74=[1]Lists!BF556,'[1]Multi-Field'!$F$74="Drained"),BI556,IF(AND('[1]Multi-Field'!$E$74=[1]Lists!BF556,'[1]Multi-Field'!$F$74="undrained"),BH556,""))</f>
        <v/>
      </c>
      <c r="EE556" s="409" t="str">
        <f>IF(AND('[1]Multi-Field'!$E$75=[1]Lists!BF556,'[1]Multi-Field'!$F$75="Drained"),BI556,IF(AND('[1]Multi-Field'!$E$75=[1]Lists!BF556,'[1]Multi-Field'!$F$75="undrained"),BH556,""))</f>
        <v/>
      </c>
      <c r="EF556" s="409" t="str">
        <f>IF(AND('[1]Multi-Field'!$E$76=[1]Lists!BF556,'[1]Multi-Field'!$F$76="Drained"),BI556,IF(AND('[1]Multi-Field'!$E$76=[1]Lists!BF556,'[1]Multi-Field'!$F$6="undrained"),BH556,""))</f>
        <v/>
      </c>
      <c r="EG556" s="409" t="str">
        <f>IF(AND('[1]Multi-Field'!$E$77=[1]Lists!BF556,'[1]Multi-Field'!$F$77="Drained"),BI556,IF(AND('[1]Multi-Field'!$E$77=[1]Lists!BF556,'[1]Multi-Field'!$F$77="undrained"),BH556,""))</f>
        <v/>
      </c>
      <c r="EH556" s="409" t="str">
        <f>IF(AND('[1]Multi-Field'!$E$78=[1]Lists!BF556,'[1]Multi-Field'!$F$78="Drained"),BI556,IF(AND('[1]Multi-Field'!$E$78=[1]Lists!BF556,'[1]Multi-Field'!$F$78="undrained"),BH556,""))</f>
        <v/>
      </c>
      <c r="EI556" s="409" t="str">
        <f>IF(AND('[1]Multi-Field'!$E$79=[1]Lists!BF556,'[1]Multi-Field'!$F$79="Drained"),BI556,IF(AND('[1]Multi-Field'!$E$79=[1]Lists!BF556,'[1]Multi-Field'!$F$79="undrained"),BH556,""))</f>
        <v/>
      </c>
      <c r="EJ556" s="409" t="str">
        <f>IF(AND('[1]Multi-Field'!$E$80=[1]Lists!BF556,'[1]Multi-Field'!$F$80="Drained"),BI556,IF(AND('[1]Multi-Field'!$E$80=[1]Lists!BF556,'[1]Multi-Field'!$F$80="undrained"),BH556,""))</f>
        <v/>
      </c>
      <c r="EK556" s="409" t="str">
        <f>IF(AND('[1]Multi-Field'!$E$81=[1]Lists!BF556,'[1]Multi-Field'!$F$81="Drained"),BI556,IF(AND('[1]Multi-Field'!$E$81=[1]Lists!BF556,'[1]Multi-Field'!$F$81="undrained"),BH556,""))</f>
        <v/>
      </c>
      <c r="EL556" s="409" t="str">
        <f>IF(AND('[1]Multi-Field'!$E$82=[1]Lists!BF556,'[1]Multi-Field'!$F$82="Drained"),BI556,IF(AND('[1]Multi-Field'!$E$82=[1]Lists!BF556,'[1]Multi-Field'!$F$82="undrained"),BH556,""))</f>
        <v/>
      </c>
      <c r="EM556" s="409" t="str">
        <f>IF(AND('[1]Multi-Field'!$E$83=[1]Lists!BF556,'[1]Multi-Field'!$F$83="Drained"),BI556,IF(AND('[1]Multi-Field'!$E$83=[1]Lists!BF556,'[1]Multi-Field'!$F$83="undrained"),BH556,""))</f>
        <v/>
      </c>
      <c r="EN556" s="409" t="str">
        <f>IF(AND('[1]Multi-Field'!$E$84=[1]Lists!BF556,'[1]Multi-Field'!$F$84="Drained"),BI556,IF(AND('[1]Multi-Field'!$E$84=[1]Lists!BF556,'[1]Multi-Field'!$F$84="undrained"),BH556,""))</f>
        <v/>
      </c>
      <c r="EO556" s="409" t="str">
        <f>IF(AND('[1]Multi-Field'!$E$85=[1]Lists!BF556,'[1]Multi-Field'!$F$85="Drained"),BI556,IF(AND('[1]Multi-Field'!$E$85=[1]Lists!BF556,'[1]Multi-Field'!$F$85="undrained"),BH556,""))</f>
        <v/>
      </c>
      <c r="EP556" s="409" t="str">
        <f>IF(AND('[1]Multi-Field'!$E$86=[1]Lists!BF556,'[1]Multi-Field'!$F$86="Drained"),BI556,IF(AND('[1]Multi-Field'!$E$86=[1]Lists!BF556,'[1]Multi-Field'!$F$86="undrained"),BH556,""))</f>
        <v/>
      </c>
      <c r="EQ556" s="409" t="str">
        <f>IF(AND('[1]Multi-Field'!$E$87=[1]Lists!BF556,'[1]Multi-Field'!$F$87="Drained"),BI556,IF(AND('[1]Multi-Field'!$E$87=[1]Lists!BF556,'[1]Multi-Field'!$F$87="undrained"),BH556,""))</f>
        <v/>
      </c>
      <c r="ER556" s="409" t="str">
        <f>IF(AND('[1]Multi-Field'!$E$88=[1]Lists!BF556,'[1]Multi-Field'!$F$88="Drained"),BI556,IF(AND('[1]Multi-Field'!$E$88=[1]Lists!BF556,'[1]Multi-Field'!$F$88="undrained"),BH556,""))</f>
        <v/>
      </c>
      <c r="ES556" s="409" t="str">
        <f>IF(AND('[1]Multi-Field'!$E$89=[1]Lists!BF556,'[1]Multi-Field'!$F$89="Drained"),BI556,IF(AND('[1]Multi-Field'!$E$89=[1]Lists!BF556,'[1]Multi-Field'!$F$89="undrained"),BH556,""))</f>
        <v/>
      </c>
      <c r="ET556" s="409" t="str">
        <f>IF(AND('[1]Multi-Field'!$E$90=[1]Lists!BF556,'[1]Multi-Field'!$F$90="Drained"),BI556,IF(AND('[1]Multi-Field'!$E$90=[1]Lists!BF556,'[1]Multi-Field'!$F$90="undrained"),BH556,""))</f>
        <v/>
      </c>
      <c r="EU556" s="409" t="str">
        <f>IF(AND('[1]Multi-Field'!$E$91=[1]Lists!BF556,'[1]Multi-Field'!$F$91="Drained"),BI556,IF(AND('[1]Multi-Field'!$E$91=[1]Lists!BF556,'[1]Multi-Field'!$F$91="undrained"),BH556,""))</f>
        <v/>
      </c>
      <c r="EV556" s="409" t="str">
        <f>IF(AND('[1]Multi-Field'!$E$92=[1]Lists!BF556,'[1]Multi-Field'!$F$92="Drained"),BI556,IF(AND('[1]Multi-Field'!$E$92=[1]Lists!BF556,'[1]Multi-Field'!$F$92="undrained"),BH556,""))</f>
        <v/>
      </c>
      <c r="EW556" s="409" t="str">
        <f>IF(AND('[1]Multi-Field'!$E$93=[1]Lists!BF556,'[1]Multi-Field'!$F$93="Drained"),BI556,IF(AND('[1]Multi-Field'!$E$93=[1]Lists!BF556,'[1]Multi-Field'!$F$93="undrained"),BH556,""))</f>
        <v/>
      </c>
      <c r="EX556" s="409" t="str">
        <f>IF(AND('[1]Multi-Field'!$E$94=[1]Lists!BF556,'[1]Multi-Field'!$F$94="Drained"),BI556,IF(AND('[1]Multi-Field'!$E$94=[1]Lists!BF556,'[1]Multi-Field'!$F$94="undrained"),BH556,""))</f>
        <v/>
      </c>
      <c r="EY556" s="409" t="str">
        <f>IF(AND('[1]Multi-Field'!$E$95=[1]Lists!BF556,'[1]Multi-Field'!$F$95="Drained"),BI556,IF(AND('[1]Multi-Field'!$E$95=[1]Lists!BF556,'[1]Multi-Field'!$F$95="undrained"),BH556,""))</f>
        <v/>
      </c>
      <c r="EZ556" s="409" t="str">
        <f>IF(AND('[1]Multi-Field'!$E$96=[1]Lists!BF556,'[1]Multi-Field'!$F$96="Drained"),BI556,IF(AND('[1]Multi-Field'!$E$96=[1]Lists!BF556,'[1]Multi-Field'!$F$96="undrained"),BH556,""))</f>
        <v/>
      </c>
      <c r="FA556" s="409" t="str">
        <f>IF(AND('[1]Multi-Field'!$E$97=[1]Lists!BF556,'[1]Multi-Field'!$F$97="Drained"),BI556,IF(AND('[1]Multi-Field'!$E$97=[1]Lists!BF556,'[1]Multi-Field'!$F$97="undrained"),BH556,""))</f>
        <v/>
      </c>
      <c r="FB556" s="409" t="str">
        <f>IF(AND('[1]Multi-Field'!$E$98=[1]Lists!BF556,'[1]Multi-Field'!$F$98="Drained"),BI556,IF(AND('[1]Multi-Field'!$E$98=[1]Lists!BF556,'[1]Multi-Field'!$F$98="undrained"),BH556,""))</f>
        <v/>
      </c>
      <c r="FC556" s="409" t="str">
        <f>IF(AND('[1]Multi-Field'!$E$99=[1]Lists!BF556,'[1]Multi-Field'!$F$99="Drained"),BI556,IF(AND('[1]Multi-Field'!$E$99=[1]Lists!BF556,'[1]Multi-Field'!$F$99="undrained"),BH556,""))</f>
        <v/>
      </c>
      <c r="FD556" s="409" t="str">
        <f>IF(AND('[1]Multi-Field'!$E$100=[1]Lists!BF556,'[1]Multi-Field'!$F$100="Drained"),BI556,IF(AND('[1]Multi-Field'!$E$100=[1]Lists!BF556,'[1]Multi-Field'!$F$100="undrained"),BH556,""))</f>
        <v/>
      </c>
      <c r="FE556" s="409" t="str">
        <f>IF(AND('[1]Multi-Field'!$E$101=[1]Lists!BF556,'[1]Multi-Field'!$F$101="Drained"),BI556,IF(AND('[1]Multi-Field'!$E$101=[1]Lists!BF556,'[1]Multi-Field'!$F$101="undrained"),BH556,""))</f>
        <v/>
      </c>
      <c r="FF556" s="409" t="str">
        <f>IF(AND('[1]Multi-Field'!$E$102=[1]Lists!BF556,'[1]Multi-Field'!$F$102="Drained"),BI556,IF(AND('[1]Multi-Field'!$E$102=[1]Lists!BF556,'[1]Multi-Field'!$F$102="undrained"),BH556,""))</f>
        <v/>
      </c>
      <c r="FG556" s="409" t="str">
        <f>IF(AND('[1]Multi-Field'!$E$103=[1]Lists!BF556,'[1]Multi-Field'!$F$103="Drained"),BI556,IF(AND('[1]Multi-Field'!$E$103=[1]Lists!BF556,'[1]Multi-Field'!$F$103="undrained"),BH556,""))</f>
        <v/>
      </c>
      <c r="FH556" s="409" t="str">
        <f>IF(AND('[1]Multi-Field'!$E$104=[1]Lists!BF556,'[1]Multi-Field'!$F$104="Drained"),BI556,IF(AND('[1]Multi-Field'!$E$104=[1]Lists!BF556,'[1]Multi-Field'!$F$104="undrained"),BH556,""))</f>
        <v/>
      </c>
      <c r="FI556" s="409" t="str">
        <f>IF(AND('[1]Multi-Field'!$E$105=[1]Lists!BF556,'[1]Multi-Field'!$F$105="Drained"),BI556,IF(AND('[1]Multi-Field'!$E$105=[1]Lists!BF556,'[1]Multi-Field'!$F$105="undrained"),BH556,""))</f>
        <v/>
      </c>
      <c r="FJ556" s="409" t="str">
        <f>IF(AND('[1]Multi-Field'!$E$106=[1]Lists!BF556,'[1]Multi-Field'!$F$106="Drained"),BI556,IF(AND('[1]Multi-Field'!$E$106=[1]Lists!BF556,'[1]Multi-Field'!$F$106="undrained"),BH556,""))</f>
        <v/>
      </c>
      <c r="FK556" s="409" t="str">
        <f>IF(AND('[1]Multi-Field'!$E$107=[1]Lists!BF556,'[1]Multi-Field'!$F$107="Drained"),BI556,IF(AND('[1]Multi-Field'!$E$107=[1]Lists!BF556,'[1]Multi-Field'!$F$107="undrained"),BH556,""))</f>
        <v/>
      </c>
      <c r="FL556" s="409" t="str">
        <f>IF(AND('[1]Multi-Field'!$E$108=[1]Lists!BF556,'[1]Multi-Field'!$F$108="Drained"),BI556,IF(AND('[1]Multi-Field'!$E$108=[1]Lists!BF556,'[1]Multi-Field'!$F$108="undrained"),BH556,""))</f>
        <v/>
      </c>
      <c r="FM556" s="409" t="str">
        <f>IF(AND('[1]Multi-Field'!$E$109=[1]Lists!BF556,'[1]Multi-Field'!$F$109="Drained"),BI556,IF(AND('[1]Multi-Field'!$E$109=[1]Lists!BF556,'[1]Multi-Field'!$F$109="undrained"),BH556,""))</f>
        <v/>
      </c>
      <c r="FN556" s="409" t="str">
        <f>IF(AND('[1]Multi-Field'!$E$110=[1]Lists!BF556,'[1]Multi-Field'!$F$110="Drained"),BI556,IF(AND('[1]Multi-Field'!$E$110=[1]Lists!BF556,'[1]Multi-Field'!$F$110="undrained"),BH556,""))</f>
        <v/>
      </c>
      <c r="FO556" s="409" t="str">
        <f>IF(AND('[1]Multi-Field'!$E$111=[1]Lists!BF556,'[1]Multi-Field'!$F$111="Drained"),BI556,IF(AND('[1]Multi-Field'!$E$111=[1]Lists!BF556,'[1]Multi-Field'!$F$111="undrained"),BH556,""))</f>
        <v/>
      </c>
      <c r="FP556" s="409" t="str">
        <f>IF(AND('[1]Multi-Field'!$E$112=[1]Lists!BF556,'[1]Multi-Field'!$F$112="Drained"),BI556,IF(AND('[1]Multi-Field'!$E$112=[1]Lists!BF556,'[1]Multi-Field'!$F$112="undrained"),BH556,""))</f>
        <v/>
      </c>
      <c r="FQ556" s="409" t="str">
        <f>IF(AND('[1]Multi-Field'!$E$113=[1]Lists!BF556,'[1]Multi-Field'!$F$113="Drained"),BI556,IF(AND('[1]Multi-Field'!$E$113=[1]Lists!BF556,'[1]Multi-Field'!$F$113="undrained"),BH556,""))</f>
        <v/>
      </c>
      <c r="FR556" s="409" t="str">
        <f>IF(AND('[1]Multi-Field'!$E$114=[1]Lists!BF556,'[1]Multi-Field'!$F$114="Drained"),BI556,IF(AND('[1]Multi-Field'!$E$114=[1]Lists!BF556,'[1]Multi-Field'!$F$114="undrained"),BH556,""))</f>
        <v/>
      </c>
      <c r="FS556" s="409" t="str">
        <f>IF(AND('[1]Multi-Field'!$E$115=[1]Lists!BF556,'[1]Multi-Field'!$F$115="Drained"),BI556,IF(AND('[1]Multi-Field'!$E$115=[1]Lists!BF556,'[1]Multi-Field'!$F$115="undrained"),BH556,""))</f>
        <v/>
      </c>
      <c r="FT556" s="409" t="str">
        <f>IF(AND('[1]Multi-Field'!$E$116=[1]Lists!BF556,'[1]Multi-Field'!$F$116="Drained"),BI556,IF(AND('[1]Multi-Field'!$E$116=[1]Lists!BF556,'[1]Multi-Field'!$F$116="undrained"),BH556,""))</f>
        <v/>
      </c>
      <c r="FU556" s="409" t="str">
        <f>IF(AND('[1]Multi-Field'!$E$117=[1]Lists!BF556,'[1]Multi-Field'!$F$117="Drained"),BI556,IF(AND('[1]Multi-Field'!$E$117=[1]Lists!BF556,'[1]Multi-Field'!$F$117="undrained"),BH556,""))</f>
        <v/>
      </c>
      <c r="FV556" s="409" t="str">
        <f>IF(AND('[1]Multi-Field'!$E$118=[1]Lists!BF556,'[1]Multi-Field'!$F$118="Drained"),BI556,IF(AND('[1]Multi-Field'!$E$118=[1]Lists!BF556,'[1]Multi-Field'!$F$118="undrained"),BH556,""))</f>
        <v/>
      </c>
      <c r="FW556" s="409" t="str">
        <f>IF(AND('[1]Multi-Field'!$E$119=[1]Lists!BF556,'[1]Multi-Field'!$F$119="Drained"),BI556,IF(AND('[1]Multi-Field'!$E$119=[1]Lists!BF556,'[1]Multi-Field'!$F$119="undrained"),BH556,""))</f>
        <v/>
      </c>
      <c r="FX556" s="409" t="str">
        <f>IF(AND('[1]Multi-Field'!$E$120=[1]Lists!BF556,'[1]Multi-Field'!$F$120="Drained"),BI556,IF(AND('[1]Multi-Field'!$E$120=[1]Lists!BF556,'[1]Multi-Field'!$F$120="undrained"),BH556,""))</f>
        <v/>
      </c>
    </row>
    <row r="557" spans="1:180" ht="13.5" customHeight="1" thickBot="1">
      <c r="A557" s="7" t="s">
        <v>643</v>
      </c>
      <c r="B557" s="7"/>
      <c r="C557" s="7"/>
      <c r="D557" s="8">
        <v>70</v>
      </c>
      <c r="E557" s="8">
        <f t="shared" si="74"/>
        <v>70</v>
      </c>
      <c r="F557" s="8">
        <f t="shared" si="75"/>
        <v>70</v>
      </c>
      <c r="G557" s="8">
        <v>70</v>
      </c>
      <c r="H557" s="8">
        <v>70</v>
      </c>
      <c r="I557" s="8">
        <f t="shared" si="78"/>
        <v>70</v>
      </c>
      <c r="J557" s="8">
        <f t="shared" si="79"/>
        <v>70</v>
      </c>
      <c r="K557" s="8">
        <v>70</v>
      </c>
      <c r="L557" s="8">
        <v>120</v>
      </c>
      <c r="M557" s="8">
        <f t="shared" si="76"/>
        <v>120</v>
      </c>
      <c r="N557" s="8">
        <f t="shared" si="77"/>
        <v>120</v>
      </c>
      <c r="O557" s="8">
        <v>120</v>
      </c>
      <c r="P557" s="391"/>
      <c r="Q557" s="85"/>
      <c r="R557" s="397"/>
      <c r="S557" s="397"/>
      <c r="T557" s="397"/>
      <c r="U557" s="398"/>
      <c r="BF557" s="411" t="s">
        <v>1720</v>
      </c>
      <c r="BG557" s="412">
        <v>4</v>
      </c>
      <c r="BH557" s="412">
        <v>3</v>
      </c>
      <c r="BI557" s="412">
        <v>4</v>
      </c>
      <c r="BJ557" s="409" t="e">
        <f>IF(AND('[1]Single Field'!#REF!=[1]Lists!BF557,'[1]Single Field'!#REF!="Drained"),"x",IF(AND('[1]Single Field'!#REF!=[1]Lists!BF557,'[1]Single Field'!#REF!="Undrained"),O,""))</f>
        <v>#REF!</v>
      </c>
      <c r="BK557" s="409" t="str">
        <f>IF(AND('[1]Multi-Field'!$E$3=[1]Lists!BF557,'[1]Multi-Field'!$F$3="Drained"),BI557,IF(AND('[1]Multi-Field'!$E$3=BF557,'[1]Multi-Field'!$F$3="undrained"),BH557,""))</f>
        <v/>
      </c>
      <c r="BL557" s="409" t="str">
        <f>IF(AND('[1]Multi-Field'!$E$4=BF557,'[1]Multi-Field'!$F$4="Drained"),BI557,IF(AND('[1]Multi-Field'!$E$4=BF557,'[1]Multi-Field'!$F$4="undrained"),BH557,""))</f>
        <v/>
      </c>
      <c r="BM557" s="409" t="str">
        <f>IF(AND('[1]Multi-Field'!$E$5=BF557,'[1]Multi-Field'!$F$5="Drained"),BI557,IF(AND('[1]Multi-Field'!$E$5=BF557,'[1]Multi-Field'!$F$5="undrained"),BH557,""))</f>
        <v/>
      </c>
      <c r="BN557" s="409" t="str">
        <f>IF(AND('[1]Multi-Field'!$E$6=BF557,'[1]Multi-Field'!$F$6="Drained"),BI557,IF(AND('[1]Multi-Field'!$E$6=BF557,'[1]Multi-Field'!$F$6="undrained"),BH557,""))</f>
        <v/>
      </c>
      <c r="BO557" s="409" t="str">
        <f>IF(AND('[1]Multi-Field'!$E$7=BF557,'[1]Multi-Field'!$F$7="Drained"),BI557,IF(AND('[1]Multi-Field'!$E$7=BF557,'[1]Multi-Field'!$F$7="undrained"),BH557,""))</f>
        <v/>
      </c>
      <c r="BP557" s="409" t="str">
        <f>IF(AND('[1]Multi-Field'!$E$8=BF557,'[1]Multi-Field'!$F$8="Drained"),BI557,IF(AND('[1]Multi-Field'!$E$8=BF557,'[1]Multi-Field'!$F$8="undrained"),BH557,""))</f>
        <v/>
      </c>
      <c r="BQ557" s="409" t="str">
        <f>IF(AND('[1]Multi-Field'!$E$9=BF557,'[1]Multi-Field'!$F$9="Drained"),BI557,IF(AND('[1]Multi-Field'!$E$9=BF557,'[1]Multi-Field'!$F$9="undrained"),BH557,""))</f>
        <v/>
      </c>
      <c r="BR557" s="409" t="str">
        <f>IF(AND('[1]Multi-Field'!$E$10=BF557,'[1]Multi-Field'!$F$10="Drained"),BI557,IF(AND('[1]Multi-Field'!$E$10=BF557,'[1]Multi-Field'!$F$10="undrained"),BH557,""))</f>
        <v/>
      </c>
      <c r="BS557" s="409" t="str">
        <f>IF(AND('[1]Multi-Field'!$E$11=BF557,'[1]Multi-Field'!$F$11="Drained"),BI557,IF(AND('[1]Multi-Field'!$E$11=BF557,'[1]Multi-Field'!$F$11="undrained"),BH557,""))</f>
        <v/>
      </c>
      <c r="BT557" s="409" t="str">
        <f>IF(AND('[1]Multi-Field'!$E$12=BF557,'[1]Multi-Field'!$F$12="Drained"),BI557,IF(AND('[1]Multi-Field'!$E$12=BF557,'[1]Multi-Field'!$F$12="undrained"),BH557,""))</f>
        <v/>
      </c>
      <c r="BU557" s="409" t="str">
        <f>IF(AND('[1]Multi-Field'!$E$13=BF557,'[1]Multi-Field'!$F$13="Drained"),BI557,IF(AND('[1]Multi-Field'!$E$3=BF557,'[1]Multi-Field'!$F$13="undrained"),BH557,""))</f>
        <v/>
      </c>
      <c r="BV557" s="409" t="str">
        <f>IF(AND('[1]Multi-Field'!$E$14=BF557,'[1]Multi-Field'!$F$14="Drained"),BI557,IF(AND('[1]Multi-Field'!$E$14=BF557,'[1]Multi-Field'!$F$14="undrained"),BH557,""))</f>
        <v/>
      </c>
      <c r="BW557" s="409" t="str">
        <f>IF(AND('[1]Multi-Field'!$E$15=BF557,'[1]Multi-Field'!$F$15="Drained"),BI557,IF(AND('[1]Multi-Field'!$E$15=BF557,'[1]Multi-Field'!$F$15="undrained"),BH557,""))</f>
        <v/>
      </c>
      <c r="BX557" s="409" t="str">
        <f>IF(AND('[1]Multi-Field'!$E$16=[1]Lists!BF557,'[1]Multi-Field'!$F$16="Drained"),BI557,IF(AND('[1]Multi-Field'!$E$16=[1]Lists!BF557,'[1]Multi-Field'!$F$16="undrained"),BH557,""))</f>
        <v/>
      </c>
      <c r="BY557" s="409" t="str">
        <f>IF(AND('[1]Multi-Field'!$E$17=[1]Lists!BF557,'[1]Multi-Field'!$F$17="Drained"),BI557,IF(AND('[1]Multi-Field'!$E$17=[1]Lists!BF557,'[1]Multi-Field'!$F$17="undrained"),BH557,""))</f>
        <v/>
      </c>
      <c r="BZ557" s="409" t="str">
        <f>IF(AND('[1]Multi-Field'!$E$18=[1]Lists!BF557,'[1]Multi-Field'!$F$18="Drained"),BI557,IF(AND('[1]Multi-Field'!$E$18=[1]Lists!BF557,'[1]Multi-Field'!$F$18="undrained"),BH557,""))</f>
        <v/>
      </c>
      <c r="CA557" s="409" t="str">
        <f>IF(AND('[1]Multi-Field'!$E$19=[1]Lists!BF557,'[1]Multi-Field'!$F$19="Drained"),BI557,IF(AND('[1]Multi-Field'!$E$19=[1]Lists!BF557,'[1]Multi-Field'!$F$19="undrained"),BH557,""))</f>
        <v/>
      </c>
      <c r="CB557" s="409" t="str">
        <f>IF(AND('[1]Multi-Field'!$E$20=[1]Lists!BF557,'[1]Multi-Field'!$F$20="Drained"),BI557,IF(AND('[1]Multi-Field'!$E$20=[1]Lists!BF557,'[1]Multi-Field'!$F$20="undrained"),BH557,""))</f>
        <v/>
      </c>
      <c r="CC557" s="409" t="str">
        <f>IF(AND('[1]Multi-Field'!$E$21=[1]Lists!BF557,'[1]Multi-Field'!$F$21="Drained"),BI557,IF(AND('[1]Multi-Field'!$E$21=[1]Lists!BF557,'[1]Multi-Field'!$F$21="undrained"),BH557,""))</f>
        <v/>
      </c>
      <c r="CD557" s="409" t="str">
        <f>IF(AND('[1]Multi-Field'!$E$22=[1]Lists!BF557,'[1]Multi-Field'!$F$22="Drained"),BI557,IF(AND('[1]Multi-Field'!$E$22=[1]Lists!BF557,'[1]Multi-Field'!$F$22="undrained"),BH557,""))</f>
        <v/>
      </c>
      <c r="CE557" s="409" t="str">
        <f>IF(AND('[1]Multi-Field'!$E$23=[1]Lists!BF557,'[1]Multi-Field'!$F$23="Drained"),BI557,IF(AND('[1]Multi-Field'!$E$23=[1]Lists!BF557,'[1]Multi-Field'!$F$23="undrained"),BH557,""))</f>
        <v/>
      </c>
      <c r="CF557" s="409" t="str">
        <f>IF(AND('[1]Multi-Field'!$E$24=[1]Lists!BF557,'[1]Multi-Field'!$F$24="Drained"),BI557,IF(AND('[1]Multi-Field'!$E$24=[1]Lists!BF557,'[1]Multi-Field'!$F$24="undrained"),BH557,""))</f>
        <v/>
      </c>
      <c r="CG557" s="409" t="str">
        <f>IF(AND('[1]Multi-Field'!$E$25=[1]Lists!BF557,'[1]Multi-Field'!$F$25="Drained"),BI557,IF(AND('[1]Multi-Field'!$E$25=[1]Lists!BF557,'[1]Multi-Field'!$F$25="undrained"),BH557,""))</f>
        <v/>
      </c>
      <c r="CH557" s="409" t="str">
        <f>IF(AND('[1]Multi-Field'!$E$26=[1]Lists!BF557,'[1]Multi-Field'!$F$26="Drained"),BI557,IF(AND('[1]Multi-Field'!$E$26=[1]Lists!BF557,'[1]Multi-Field'!$F$26="undrained"),BH557,""))</f>
        <v/>
      </c>
      <c r="CI557" s="409" t="str">
        <f>IF(AND('[1]Multi-Field'!$E$27=[1]Lists!BF557,'[1]Multi-Field'!$F$27="Drained"),BI557,IF(AND('[1]Multi-Field'!$E$27=[1]Lists!BF557,'[1]Multi-Field'!$F$27="undrained"),BH557,""))</f>
        <v/>
      </c>
      <c r="CJ557" s="409" t="str">
        <f>IF(AND('[1]Multi-Field'!$E$28=[1]Lists!BF557,'[1]Multi-Field'!$F$28="Drained"),BI557,IF(AND('[1]Multi-Field'!$E$28=[1]Lists!BF557,'[1]Multi-Field'!$F$28="undrained"),BH557,""))</f>
        <v/>
      </c>
      <c r="CK557" s="409" t="str">
        <f>IF(AND('[1]Multi-Field'!$E$29=[1]Lists!BF557,'[1]Multi-Field'!$F$29="Drained"),BI557,IF(AND('[1]Multi-Field'!$E$29=[1]Lists!BF557,'[1]Multi-Field'!$F$29="undrained"),BH557,""))</f>
        <v/>
      </c>
      <c r="CL557" s="409" t="str">
        <f>IF(AND('[1]Multi-Field'!$E$30=[1]Lists!BF557,'[1]Multi-Field'!$F$30="Drained"),BI557,IF(AND('[1]Multi-Field'!$E$30=[1]Lists!BF557,'[1]Multi-Field'!$F$30="undrained"),BH557,""))</f>
        <v/>
      </c>
      <c r="CM557" s="409" t="str">
        <f>IF(AND('[1]Multi-Field'!$E$31=[1]Lists!BF557,'[1]Multi-Field'!$F$31="Drained"),BI557,IF(AND('[1]Multi-Field'!$E$31=[1]Lists!BF557,'[1]Multi-Field'!$F$31="undrained"),BH557,""))</f>
        <v/>
      </c>
      <c r="CN557" s="409" t="str">
        <f>IF(AND('[1]Multi-Field'!$E$32=[1]Lists!BF557,'[1]Multi-Field'!$F$32="Drained"),BI557,IF(AND('[1]Multi-Field'!$E$32=[1]Lists!BF557,'[1]Multi-Field'!$F$32="undrained"),BH557,""))</f>
        <v/>
      </c>
      <c r="CO557" s="409" t="str">
        <f>IF(AND('[1]Multi-Field'!$E$33=[1]Lists!BF557,'[1]Multi-Field'!$F$33="Drained"),BI557,IF(AND('[1]Multi-Field'!$E$33=[1]Lists!BF557,'[1]Multi-Field'!$F$33="undrained"),BH557,""))</f>
        <v/>
      </c>
      <c r="CP557" s="409" t="str">
        <f>IF(AND('[1]Multi-Field'!$E$34=[1]Lists!BF557,'[1]Multi-Field'!$F$34="Drained"),BI557,IF(AND('[1]Multi-Field'!$E$34=[1]Lists!BF557,'[1]Multi-Field'!$F$34="undrained"),BH557,""))</f>
        <v/>
      </c>
      <c r="CQ557" s="409" t="str">
        <f>IF(AND('[1]Multi-Field'!$E$35=[1]Lists!BF557,'[1]Multi-Field'!$F$35="Drained"),BI557,IF(AND('[1]Multi-Field'!$E$35=[1]Lists!BF557,'[1]Multi-Field'!$F$35="undrained"),BH557,""))</f>
        <v/>
      </c>
      <c r="CR557" s="409" t="str">
        <f>IF(AND('[1]Multi-Field'!$E$36=[1]Lists!BF557,'[1]Multi-Field'!$F$36="Drained"),BI557,IF(AND('[1]Multi-Field'!$E$36=[1]Lists!BF557,'[1]Multi-Field'!$F$36="undrained"),BH557,""))</f>
        <v/>
      </c>
      <c r="CS557" s="409" t="str">
        <f>IF(AND('[1]Multi-Field'!$E$37=[1]Lists!BF557,'[1]Multi-Field'!$F$37="Drained"),BI557,IF(AND('[1]Multi-Field'!$E$37=[1]Lists!BF557,'[1]Multi-Field'!$F$37="undrained"),BH557,""))</f>
        <v/>
      </c>
      <c r="CT557" s="409" t="str">
        <f>IF(AND('[1]Multi-Field'!$E$38=[1]Lists!BF557,'[1]Multi-Field'!$F$38="Drained"),BI557,IF(AND('[1]Multi-Field'!$E$38=[1]Lists!BF557,'[1]Multi-Field'!$F$38="undrained"),BH557,""))</f>
        <v/>
      </c>
      <c r="CU557" s="409" t="str">
        <f>IF(AND('[1]Multi-Field'!$E$39=[1]Lists!BF557,'[1]Multi-Field'!$F$39="Drained"),BI557,IF(AND('[1]Multi-Field'!$E$39=[1]Lists!BF557,'[1]Multi-Field'!$F$39="undrained"),BH557,""))</f>
        <v/>
      </c>
      <c r="CV557" s="409" t="str">
        <f>IF(AND('[1]Multi-Field'!$E$40=[1]Lists!BF557,'[1]Multi-Field'!$F$40="Drained"),BI557,IF(AND('[1]Multi-Field'!$E$40=[1]Lists!BF557,'[1]Multi-Field'!$F$40="undrained"),BH557,""))</f>
        <v/>
      </c>
      <c r="CW557" s="409" t="str">
        <f>IF(AND('[1]Multi-Field'!$E$41=[1]Lists!BF557,'[1]Multi-Field'!$F$40="Drained"),BI557,IF(AND('[1]Multi-Field'!$E$40=[1]Lists!BF557,'[1]Multi-Field'!$F$40="undrained"),BH557,""))</f>
        <v/>
      </c>
      <c r="CX557" s="409" t="str">
        <f>IF(AND('[1]Multi-Field'!$E$42=[1]Lists!BF557,'[1]Multi-Field'!$F$42="Drained"),BI557,IF(AND('[1]Multi-Field'!$E$42=[1]Lists!BF557,'[1]Multi-Field'!$F$42="undrained"),BH557,""))</f>
        <v/>
      </c>
      <c r="CY557" s="409" t="str">
        <f>IF(AND('[1]Multi-Field'!$E$43=[1]Lists!BF557,'[1]Multi-Field'!$F$43="Drained"),BI557,IF(AND('[1]Multi-Field'!$E$43=[1]Lists!BF557,'[1]Multi-Field'!$F$43="undrained"),BH557,""))</f>
        <v/>
      </c>
      <c r="CZ557" s="409" t="str">
        <f>IF(AND('[1]Multi-Field'!$E$44=[1]Lists!BF557,'[1]Multi-Field'!$F$44="Drained"),BI557,IF(AND('[1]Multi-Field'!$E$44=[1]Lists!BF557,'[1]Multi-Field'!$F$44="undrained"),BH557,""))</f>
        <v/>
      </c>
      <c r="DA557" s="409" t="str">
        <f>IF(AND('[1]Multi-Field'!$E$45=[1]Lists!BF557,'[1]Multi-Field'!$F$45="Drained"),BI557,IF(AND('[1]Multi-Field'!$E$45=[1]Lists!BF557,'[1]Multi-Field'!$F$45="undrained"),BH557,""))</f>
        <v/>
      </c>
      <c r="DB557" s="409" t="str">
        <f>IF(AND('[1]Multi-Field'!$E$46=[1]Lists!BF557,'[1]Multi-Field'!$F$46="Drained"),BI557,IF(AND('[1]Multi-Field'!$E$46=[1]Lists!BF557,'[1]Multi-Field'!$F$46="undrained"),BH557,""))</f>
        <v/>
      </c>
      <c r="DC557" s="409" t="str">
        <f>IF(AND('[1]Multi-Field'!$E$47=[1]Lists!BF557,'[1]Multi-Field'!$F$47="Drained"),BI557,IF(AND('[1]Multi-Field'!$E$47=[1]Lists!BF557,'[1]Multi-Field'!$F$47="undrained"),BH557,""))</f>
        <v/>
      </c>
      <c r="DD557" s="409" t="str">
        <f>IF(AND('[1]Multi-Field'!$E$48=[1]Lists!BF557,'[1]Multi-Field'!$F$48="Drained"),BI557,IF(AND('[1]Multi-Field'!$E$48=[1]Lists!BF557,'[1]Multi-Field'!$F$48="undrained"),BH557,""))</f>
        <v/>
      </c>
      <c r="DE557" s="409" t="str">
        <f>IF(AND('[1]Multi-Field'!$E$49=[1]Lists!BF557,'[1]Multi-Field'!$F$49="Drained"),BI557,IF(AND('[1]Multi-Field'!$E$49=[1]Lists!BF557,'[1]Multi-Field'!$F$9="undrained"),BH557,""))</f>
        <v/>
      </c>
      <c r="DF557" s="409" t="str">
        <f>IF(AND('[1]Multi-Field'!$E$50=[1]Lists!BF557,'[1]Multi-Field'!$F$50="Drained"),BI557,IF(AND('[1]Multi-Field'!$E$50=[1]Lists!BF557,'[1]Multi-Field'!$F$50="undrained"),BH557,""))</f>
        <v/>
      </c>
      <c r="DG557" s="409" t="str">
        <f>IF(AND('[1]Multi-Field'!$E$51=[1]Lists!BF557,'[1]Multi-Field'!$F$51="Drained"),BI557,IF(AND('[1]Multi-Field'!$E$51=[1]Lists!BF557,'[1]Multi-Field'!$F$51="undrained"),BH557,""))</f>
        <v/>
      </c>
      <c r="DH557" s="409" t="str">
        <f>IF(AND('[1]Multi-Field'!$E$52=[1]Lists!BF557,'[1]Multi-Field'!$F$52="Drained"),BI557,IF(AND('[1]Multi-Field'!$E$52=[1]Lists!BF557,'[1]Multi-Field'!$F$52="undrained"),BH557,""))</f>
        <v/>
      </c>
      <c r="DI557" s="409" t="str">
        <f>IF(AND('[1]Multi-Field'!$E$53=[1]Lists!BF557,'[1]Multi-Field'!$F$53="Drained"),BI557,IF(AND('[1]Multi-Field'!$E$53=[1]Lists!BF557,'[1]Multi-Field'!$F$53="undrained"),BH557,""))</f>
        <v/>
      </c>
      <c r="DJ557" s="409" t="str">
        <f>IF(AND('[1]Multi-Field'!$E$54=[1]Lists!BF557,'[1]Multi-Field'!$F$54="Drained"),BI557,IF(AND('[1]Multi-Field'!$E$54=[1]Lists!BF557,'[1]Multi-Field'!$F$54="undrained"),BH557,""))</f>
        <v/>
      </c>
      <c r="DK557" s="409" t="str">
        <f>IF(AND('[1]Multi-Field'!$E$55=[1]Lists!BF557,'[1]Multi-Field'!$F$55="Drained"),BI557,IF(AND('[1]Multi-Field'!$E$55=[1]Lists!BF557,'[1]Multi-Field'!$F$55="undrained"),BH557,""))</f>
        <v/>
      </c>
      <c r="DL557" s="409" t="str">
        <f>IF(AND('[1]Multi-Field'!$E$56=[1]Lists!BF557,'[1]Multi-Field'!$F$56="Drained"),BI557,IF(AND('[1]Multi-Field'!$E$56=[1]Lists!BF557,'[1]Multi-Field'!$F$56="undrained"),BH557,""))</f>
        <v/>
      </c>
      <c r="DM557" s="409" t="str">
        <f>IF(AND('[1]Multi-Field'!$E$57=[1]Lists!BF557,'[1]Multi-Field'!$F$57="Drained"),BI557,IF(AND('[1]Multi-Field'!$E$57=[1]Lists!BF557,'[1]Multi-Field'!$F$57="undrained"),BH557,""))</f>
        <v/>
      </c>
      <c r="DN557" s="409" t="str">
        <f>IF(AND('[1]Multi-Field'!$E$58=[1]Lists!BF557,'[1]Multi-Field'!$F$58="Drained"),BI557,IF(AND('[1]Multi-Field'!$E$58=[1]Lists!BF557,'[1]Multi-Field'!$F$58="undrained"),BH557,""))</f>
        <v/>
      </c>
      <c r="DO557" s="409" t="str">
        <f>IF(AND('[1]Multi-Field'!$E$59=[1]Lists!BF557,'[1]Multi-Field'!$F$59="Drained"),BI557,IF(AND('[1]Multi-Field'!$E$59=[1]Lists!BF557,'[1]Multi-Field'!$F$59="undrained"),BH557,""))</f>
        <v/>
      </c>
      <c r="DP557" s="409" t="str">
        <f>IF(AND('[1]Multi-Field'!$E$60=[1]Lists!BF557,'[1]Multi-Field'!$F$60="Drained"),BI557,IF(AND('[1]Multi-Field'!$E$60=[1]Lists!BF557,'[1]Multi-Field'!$F$60="undrained"),BH557,""))</f>
        <v/>
      </c>
      <c r="DQ557" s="409" t="str">
        <f>IF(AND('[1]Multi-Field'!$E$61=[1]Lists!BF557,'[1]Multi-Field'!$F$61="Drained"),BI557,IF(AND('[1]Multi-Field'!$E$61=[1]Lists!BF557,'[1]Multi-Field'!$F$61="undrained"),BH557,""))</f>
        <v/>
      </c>
      <c r="DR557" s="409" t="str">
        <f>IF(AND('[1]Multi-Field'!$E$62=[1]Lists!BF557,'[1]Multi-Field'!$F$62="Drained"),BI557,IF(AND('[1]Multi-Field'!$E$62=[1]Lists!BF557,'[1]Multi-Field'!$F$62="undrained"),BH557,""))</f>
        <v/>
      </c>
      <c r="DS557" s="409" t="str">
        <f>IF(AND('[1]Multi-Field'!$E$63=[1]Lists!BF557,'[1]Multi-Field'!$F$63="Drained"),BI557,IF(AND('[1]Multi-Field'!$E$63=[1]Lists!BF557,'[1]Multi-Field'!$F$63="undrained"),BH557,""))</f>
        <v/>
      </c>
      <c r="DT557" s="409" t="str">
        <f>IF(AND('[1]Multi-Field'!$E$64=[1]Lists!BF557,'[1]Multi-Field'!$F$64="Drained"),BI557,IF(AND('[1]Multi-Field'!$E$64=[1]Lists!BF557,'[1]Multi-Field'!$F$64="undrained"),BH557,""))</f>
        <v/>
      </c>
      <c r="DU557" s="409" t="str">
        <f>IF(AND('[1]Multi-Field'!$E$65=[1]Lists!BF557,'[1]Multi-Field'!$F$65="Drained"),BI557,IF(AND('[1]Multi-Field'!$E$65=[1]Lists!BF557,'[1]Multi-Field'!$F$65="undrained"),BH557,""))</f>
        <v/>
      </c>
      <c r="DV557" s="409" t="str">
        <f>IF(AND('[1]Multi-Field'!$E$66=[1]Lists!BF557,'[1]Multi-Field'!$F$66="Drained"),BI557,IF(AND('[1]Multi-Field'!$E$66=[1]Lists!BF557,'[1]Multi-Field'!$F$66="undrained"),BH557,""))</f>
        <v/>
      </c>
      <c r="DW557" s="409" t="str">
        <f>IF(AND('[1]Multi-Field'!$E$67=[1]Lists!BF557,'[1]Multi-Field'!$F$67="Drained"),BI557,IF(AND('[1]Multi-Field'!$E$67=[1]Lists!BF557,'[1]Multi-Field'!$F$67="undrained"),BH557,""))</f>
        <v/>
      </c>
      <c r="DX557" s="409" t="str">
        <f>IF(AND('[1]Multi-Field'!$E$68=[1]Lists!BF557,'[1]Multi-Field'!$F$68="Drained"),BI557,IF(AND('[1]Multi-Field'!$E$68=[1]Lists!BF557,'[1]Multi-Field'!$F$68="undrained"),BH557,""))</f>
        <v/>
      </c>
      <c r="DY557" s="409" t="str">
        <f>IF(AND('[1]Multi-Field'!$E$69=[1]Lists!BF557,'[1]Multi-Field'!$F$69="Drained"),BI557,IF(AND('[1]Multi-Field'!$E$69=[1]Lists!BF557,'[1]Multi-Field'!$F$69="undrained"),BH557,""))</f>
        <v/>
      </c>
      <c r="DZ557" s="409" t="str">
        <f>IF(AND('[1]Multi-Field'!$E$70=[1]Lists!BF557,'[1]Multi-Field'!$F$70="Drained"),BI557,IF(AND('[1]Multi-Field'!$E$70=[1]Lists!BF557,'[1]Multi-Field'!$F$70="undrained"),BH557,""))</f>
        <v/>
      </c>
      <c r="EA557" s="409" t="str">
        <f>IF(AND('[1]Multi-Field'!$E$71=[1]Lists!BF557,'[1]Multi-Field'!$F$71="Drained"),BI557,IF(AND('[1]Multi-Field'!$E$71=[1]Lists!BF557,'[1]Multi-Field'!$F$71="undrained"),BH557,""))</f>
        <v/>
      </c>
      <c r="EB557" s="409" t="str">
        <f>IF(AND('[1]Multi-Field'!$E$72=[1]Lists!BF557,'[1]Multi-Field'!$F$72="Drained"),BI557,IF(AND('[1]Multi-Field'!$E$72=[1]Lists!BF557,'[1]Multi-Field'!$F$72="undrained"),BH557,""))</f>
        <v/>
      </c>
      <c r="EC557" s="409" t="str">
        <f>IF(AND('[1]Multi-Field'!$E$73=[1]Lists!BF557,'[1]Multi-Field'!$F$73="Drained"),BI557,IF(AND('[1]Multi-Field'!$E$73=[1]Lists!BF557,'[1]Multi-Field'!$F$73="undrained"),BH557,""))</f>
        <v/>
      </c>
      <c r="ED557" s="409" t="str">
        <f>IF(AND('[1]Multi-Field'!$E$74=[1]Lists!BF557,'[1]Multi-Field'!$F$74="Drained"),BI557,IF(AND('[1]Multi-Field'!$E$74=[1]Lists!BF557,'[1]Multi-Field'!$F$74="undrained"),BH557,""))</f>
        <v/>
      </c>
      <c r="EE557" s="409" t="str">
        <f>IF(AND('[1]Multi-Field'!$E$75=[1]Lists!BF557,'[1]Multi-Field'!$F$75="Drained"),BI557,IF(AND('[1]Multi-Field'!$E$75=[1]Lists!BF557,'[1]Multi-Field'!$F$75="undrained"),BH557,""))</f>
        <v/>
      </c>
      <c r="EF557" s="409" t="str">
        <f>IF(AND('[1]Multi-Field'!$E$76=[1]Lists!BF557,'[1]Multi-Field'!$F$76="Drained"),BI557,IF(AND('[1]Multi-Field'!$E$76=[1]Lists!BF557,'[1]Multi-Field'!$F$6="undrained"),BH557,""))</f>
        <v/>
      </c>
      <c r="EG557" s="409" t="str">
        <f>IF(AND('[1]Multi-Field'!$E$77=[1]Lists!BF557,'[1]Multi-Field'!$F$77="Drained"),BI557,IF(AND('[1]Multi-Field'!$E$77=[1]Lists!BF557,'[1]Multi-Field'!$F$77="undrained"),BH557,""))</f>
        <v/>
      </c>
      <c r="EH557" s="409" t="str">
        <f>IF(AND('[1]Multi-Field'!$E$78=[1]Lists!BF557,'[1]Multi-Field'!$F$78="Drained"),BI557,IF(AND('[1]Multi-Field'!$E$78=[1]Lists!BF557,'[1]Multi-Field'!$F$78="undrained"),BH557,""))</f>
        <v/>
      </c>
      <c r="EI557" s="409" t="str">
        <f>IF(AND('[1]Multi-Field'!$E$79=[1]Lists!BF557,'[1]Multi-Field'!$F$79="Drained"),BI557,IF(AND('[1]Multi-Field'!$E$79=[1]Lists!BF557,'[1]Multi-Field'!$F$79="undrained"),BH557,""))</f>
        <v/>
      </c>
      <c r="EJ557" s="409" t="str">
        <f>IF(AND('[1]Multi-Field'!$E$80=[1]Lists!BF557,'[1]Multi-Field'!$F$80="Drained"),BI557,IF(AND('[1]Multi-Field'!$E$80=[1]Lists!BF557,'[1]Multi-Field'!$F$80="undrained"),BH557,""))</f>
        <v/>
      </c>
      <c r="EK557" s="409" t="str">
        <f>IF(AND('[1]Multi-Field'!$E$81=[1]Lists!BF557,'[1]Multi-Field'!$F$81="Drained"),BI557,IF(AND('[1]Multi-Field'!$E$81=[1]Lists!BF557,'[1]Multi-Field'!$F$81="undrained"),BH557,""))</f>
        <v/>
      </c>
      <c r="EL557" s="409" t="str">
        <f>IF(AND('[1]Multi-Field'!$E$82=[1]Lists!BF557,'[1]Multi-Field'!$F$82="Drained"),BI557,IF(AND('[1]Multi-Field'!$E$82=[1]Lists!BF557,'[1]Multi-Field'!$F$82="undrained"),BH557,""))</f>
        <v/>
      </c>
      <c r="EM557" s="409" t="str">
        <f>IF(AND('[1]Multi-Field'!$E$83=[1]Lists!BF557,'[1]Multi-Field'!$F$83="Drained"),BI557,IF(AND('[1]Multi-Field'!$E$83=[1]Lists!BF557,'[1]Multi-Field'!$F$83="undrained"),BH557,""))</f>
        <v/>
      </c>
      <c r="EN557" s="409" t="str">
        <f>IF(AND('[1]Multi-Field'!$E$84=[1]Lists!BF557,'[1]Multi-Field'!$F$84="Drained"),BI557,IF(AND('[1]Multi-Field'!$E$84=[1]Lists!BF557,'[1]Multi-Field'!$F$84="undrained"),BH557,""))</f>
        <v/>
      </c>
      <c r="EO557" s="409" t="str">
        <f>IF(AND('[1]Multi-Field'!$E$85=[1]Lists!BF557,'[1]Multi-Field'!$F$85="Drained"),BI557,IF(AND('[1]Multi-Field'!$E$85=[1]Lists!BF557,'[1]Multi-Field'!$F$85="undrained"),BH557,""))</f>
        <v/>
      </c>
      <c r="EP557" s="409" t="str">
        <f>IF(AND('[1]Multi-Field'!$E$86=[1]Lists!BF557,'[1]Multi-Field'!$F$86="Drained"),BI557,IF(AND('[1]Multi-Field'!$E$86=[1]Lists!BF557,'[1]Multi-Field'!$F$86="undrained"),BH557,""))</f>
        <v/>
      </c>
      <c r="EQ557" s="409" t="str">
        <f>IF(AND('[1]Multi-Field'!$E$87=[1]Lists!BF557,'[1]Multi-Field'!$F$87="Drained"),BI557,IF(AND('[1]Multi-Field'!$E$87=[1]Lists!BF557,'[1]Multi-Field'!$F$87="undrained"),BH557,""))</f>
        <v/>
      </c>
      <c r="ER557" s="409" t="str">
        <f>IF(AND('[1]Multi-Field'!$E$88=[1]Lists!BF557,'[1]Multi-Field'!$F$88="Drained"),BI557,IF(AND('[1]Multi-Field'!$E$88=[1]Lists!BF557,'[1]Multi-Field'!$F$88="undrained"),BH557,""))</f>
        <v/>
      </c>
      <c r="ES557" s="409" t="str">
        <f>IF(AND('[1]Multi-Field'!$E$89=[1]Lists!BF557,'[1]Multi-Field'!$F$89="Drained"),BI557,IF(AND('[1]Multi-Field'!$E$89=[1]Lists!BF557,'[1]Multi-Field'!$F$89="undrained"),BH557,""))</f>
        <v/>
      </c>
      <c r="ET557" s="409" t="str">
        <f>IF(AND('[1]Multi-Field'!$E$90=[1]Lists!BF557,'[1]Multi-Field'!$F$90="Drained"),BI557,IF(AND('[1]Multi-Field'!$E$90=[1]Lists!BF557,'[1]Multi-Field'!$F$90="undrained"),BH557,""))</f>
        <v/>
      </c>
      <c r="EU557" s="409" t="str">
        <f>IF(AND('[1]Multi-Field'!$E$91=[1]Lists!BF557,'[1]Multi-Field'!$F$91="Drained"),BI557,IF(AND('[1]Multi-Field'!$E$91=[1]Lists!BF557,'[1]Multi-Field'!$F$91="undrained"),BH557,""))</f>
        <v/>
      </c>
      <c r="EV557" s="409" t="str">
        <f>IF(AND('[1]Multi-Field'!$E$92=[1]Lists!BF557,'[1]Multi-Field'!$F$92="Drained"),BI557,IF(AND('[1]Multi-Field'!$E$92=[1]Lists!BF557,'[1]Multi-Field'!$F$92="undrained"),BH557,""))</f>
        <v/>
      </c>
      <c r="EW557" s="409" t="str">
        <f>IF(AND('[1]Multi-Field'!$E$93=[1]Lists!BF557,'[1]Multi-Field'!$F$93="Drained"),BI557,IF(AND('[1]Multi-Field'!$E$93=[1]Lists!BF557,'[1]Multi-Field'!$F$93="undrained"),BH557,""))</f>
        <v/>
      </c>
      <c r="EX557" s="409" t="str">
        <f>IF(AND('[1]Multi-Field'!$E$94=[1]Lists!BF557,'[1]Multi-Field'!$F$94="Drained"),BI557,IF(AND('[1]Multi-Field'!$E$94=[1]Lists!BF557,'[1]Multi-Field'!$F$94="undrained"),BH557,""))</f>
        <v/>
      </c>
      <c r="EY557" s="409" t="str">
        <f>IF(AND('[1]Multi-Field'!$E$95=[1]Lists!BF557,'[1]Multi-Field'!$F$95="Drained"),BI557,IF(AND('[1]Multi-Field'!$E$95=[1]Lists!BF557,'[1]Multi-Field'!$F$95="undrained"),BH557,""))</f>
        <v/>
      </c>
      <c r="EZ557" s="409" t="str">
        <f>IF(AND('[1]Multi-Field'!$E$96=[1]Lists!BF557,'[1]Multi-Field'!$F$96="Drained"),BI557,IF(AND('[1]Multi-Field'!$E$96=[1]Lists!BF557,'[1]Multi-Field'!$F$96="undrained"),BH557,""))</f>
        <v/>
      </c>
      <c r="FA557" s="409" t="str">
        <f>IF(AND('[1]Multi-Field'!$E$97=[1]Lists!BF557,'[1]Multi-Field'!$F$97="Drained"),BI557,IF(AND('[1]Multi-Field'!$E$97=[1]Lists!BF557,'[1]Multi-Field'!$F$97="undrained"),BH557,""))</f>
        <v/>
      </c>
      <c r="FB557" s="409" t="str">
        <f>IF(AND('[1]Multi-Field'!$E$98=[1]Lists!BF557,'[1]Multi-Field'!$F$98="Drained"),BI557,IF(AND('[1]Multi-Field'!$E$98=[1]Lists!BF557,'[1]Multi-Field'!$F$98="undrained"),BH557,""))</f>
        <v/>
      </c>
      <c r="FC557" s="409" t="str">
        <f>IF(AND('[1]Multi-Field'!$E$99=[1]Lists!BF557,'[1]Multi-Field'!$F$99="Drained"),BI557,IF(AND('[1]Multi-Field'!$E$99=[1]Lists!BF557,'[1]Multi-Field'!$F$99="undrained"),BH557,""))</f>
        <v/>
      </c>
      <c r="FD557" s="409" t="str">
        <f>IF(AND('[1]Multi-Field'!$E$100=[1]Lists!BF557,'[1]Multi-Field'!$F$100="Drained"),BI557,IF(AND('[1]Multi-Field'!$E$100=[1]Lists!BF557,'[1]Multi-Field'!$F$100="undrained"),BH557,""))</f>
        <v/>
      </c>
      <c r="FE557" s="409" t="str">
        <f>IF(AND('[1]Multi-Field'!$E$101=[1]Lists!BF557,'[1]Multi-Field'!$F$101="Drained"),BI557,IF(AND('[1]Multi-Field'!$E$101=[1]Lists!BF557,'[1]Multi-Field'!$F$101="undrained"),BH557,""))</f>
        <v/>
      </c>
      <c r="FF557" s="409" t="str">
        <f>IF(AND('[1]Multi-Field'!$E$102=[1]Lists!BF557,'[1]Multi-Field'!$F$102="Drained"),BI557,IF(AND('[1]Multi-Field'!$E$102=[1]Lists!BF557,'[1]Multi-Field'!$F$102="undrained"),BH557,""))</f>
        <v/>
      </c>
      <c r="FG557" s="409" t="str">
        <f>IF(AND('[1]Multi-Field'!$E$103=[1]Lists!BF557,'[1]Multi-Field'!$F$103="Drained"),BI557,IF(AND('[1]Multi-Field'!$E$103=[1]Lists!BF557,'[1]Multi-Field'!$F$103="undrained"),BH557,""))</f>
        <v/>
      </c>
      <c r="FH557" s="409" t="str">
        <f>IF(AND('[1]Multi-Field'!$E$104=[1]Lists!BF557,'[1]Multi-Field'!$F$104="Drained"),BI557,IF(AND('[1]Multi-Field'!$E$104=[1]Lists!BF557,'[1]Multi-Field'!$F$104="undrained"),BH557,""))</f>
        <v/>
      </c>
      <c r="FI557" s="409" t="str">
        <f>IF(AND('[1]Multi-Field'!$E$105=[1]Lists!BF557,'[1]Multi-Field'!$F$105="Drained"),BI557,IF(AND('[1]Multi-Field'!$E$105=[1]Lists!BF557,'[1]Multi-Field'!$F$105="undrained"),BH557,""))</f>
        <v/>
      </c>
      <c r="FJ557" s="409" t="str">
        <f>IF(AND('[1]Multi-Field'!$E$106=[1]Lists!BF557,'[1]Multi-Field'!$F$106="Drained"),BI557,IF(AND('[1]Multi-Field'!$E$106=[1]Lists!BF557,'[1]Multi-Field'!$F$106="undrained"),BH557,""))</f>
        <v/>
      </c>
      <c r="FK557" s="409" t="str">
        <f>IF(AND('[1]Multi-Field'!$E$107=[1]Lists!BF557,'[1]Multi-Field'!$F$107="Drained"),BI557,IF(AND('[1]Multi-Field'!$E$107=[1]Lists!BF557,'[1]Multi-Field'!$F$107="undrained"),BH557,""))</f>
        <v/>
      </c>
      <c r="FL557" s="409" t="str">
        <f>IF(AND('[1]Multi-Field'!$E$108=[1]Lists!BF557,'[1]Multi-Field'!$F$108="Drained"),BI557,IF(AND('[1]Multi-Field'!$E$108=[1]Lists!BF557,'[1]Multi-Field'!$F$108="undrained"),BH557,""))</f>
        <v/>
      </c>
      <c r="FM557" s="409" t="str">
        <f>IF(AND('[1]Multi-Field'!$E$109=[1]Lists!BF557,'[1]Multi-Field'!$F$109="Drained"),BI557,IF(AND('[1]Multi-Field'!$E$109=[1]Lists!BF557,'[1]Multi-Field'!$F$109="undrained"),BH557,""))</f>
        <v/>
      </c>
      <c r="FN557" s="409" t="str">
        <f>IF(AND('[1]Multi-Field'!$E$110=[1]Lists!BF557,'[1]Multi-Field'!$F$110="Drained"),BI557,IF(AND('[1]Multi-Field'!$E$110=[1]Lists!BF557,'[1]Multi-Field'!$F$110="undrained"),BH557,""))</f>
        <v/>
      </c>
      <c r="FO557" s="409" t="str">
        <f>IF(AND('[1]Multi-Field'!$E$111=[1]Lists!BF557,'[1]Multi-Field'!$F$111="Drained"),BI557,IF(AND('[1]Multi-Field'!$E$111=[1]Lists!BF557,'[1]Multi-Field'!$F$111="undrained"),BH557,""))</f>
        <v/>
      </c>
      <c r="FP557" s="409" t="str">
        <f>IF(AND('[1]Multi-Field'!$E$112=[1]Lists!BF557,'[1]Multi-Field'!$F$112="Drained"),BI557,IF(AND('[1]Multi-Field'!$E$112=[1]Lists!BF557,'[1]Multi-Field'!$F$112="undrained"),BH557,""))</f>
        <v/>
      </c>
      <c r="FQ557" s="409" t="str">
        <f>IF(AND('[1]Multi-Field'!$E$113=[1]Lists!BF557,'[1]Multi-Field'!$F$113="Drained"),BI557,IF(AND('[1]Multi-Field'!$E$113=[1]Lists!BF557,'[1]Multi-Field'!$F$113="undrained"),BH557,""))</f>
        <v/>
      </c>
      <c r="FR557" s="409" t="str">
        <f>IF(AND('[1]Multi-Field'!$E$114=[1]Lists!BF557,'[1]Multi-Field'!$F$114="Drained"),BI557,IF(AND('[1]Multi-Field'!$E$114=[1]Lists!BF557,'[1]Multi-Field'!$F$114="undrained"),BH557,""))</f>
        <v/>
      </c>
      <c r="FS557" s="409" t="str">
        <f>IF(AND('[1]Multi-Field'!$E$115=[1]Lists!BF557,'[1]Multi-Field'!$F$115="Drained"),BI557,IF(AND('[1]Multi-Field'!$E$115=[1]Lists!BF557,'[1]Multi-Field'!$F$115="undrained"),BH557,""))</f>
        <v/>
      </c>
      <c r="FT557" s="409" t="str">
        <f>IF(AND('[1]Multi-Field'!$E$116=[1]Lists!BF557,'[1]Multi-Field'!$F$116="Drained"),BI557,IF(AND('[1]Multi-Field'!$E$116=[1]Lists!BF557,'[1]Multi-Field'!$F$116="undrained"),BH557,""))</f>
        <v/>
      </c>
      <c r="FU557" s="409" t="str">
        <f>IF(AND('[1]Multi-Field'!$E$117=[1]Lists!BF557,'[1]Multi-Field'!$F$117="Drained"),BI557,IF(AND('[1]Multi-Field'!$E$117=[1]Lists!BF557,'[1]Multi-Field'!$F$117="undrained"),BH557,""))</f>
        <v/>
      </c>
      <c r="FV557" s="409" t="str">
        <f>IF(AND('[1]Multi-Field'!$E$118=[1]Lists!BF557,'[1]Multi-Field'!$F$118="Drained"),BI557,IF(AND('[1]Multi-Field'!$E$118=[1]Lists!BF557,'[1]Multi-Field'!$F$118="undrained"),BH557,""))</f>
        <v/>
      </c>
      <c r="FW557" s="409" t="str">
        <f>IF(AND('[1]Multi-Field'!$E$119=[1]Lists!BF557,'[1]Multi-Field'!$F$119="Drained"),BI557,IF(AND('[1]Multi-Field'!$E$119=[1]Lists!BF557,'[1]Multi-Field'!$F$119="undrained"),BH557,""))</f>
        <v/>
      </c>
      <c r="FX557" s="409" t="str">
        <f>IF(AND('[1]Multi-Field'!$E$120=[1]Lists!BF557,'[1]Multi-Field'!$F$120="Drained"),BI557,IF(AND('[1]Multi-Field'!$E$120=[1]Lists!BF557,'[1]Multi-Field'!$F$120="undrained"),BH557,""))</f>
        <v/>
      </c>
    </row>
    <row r="558" spans="1:180" ht="13.5" customHeight="1">
      <c r="A558" s="7" t="s">
        <v>644</v>
      </c>
      <c r="B558" s="7"/>
      <c r="C558" s="7"/>
      <c r="D558" s="8">
        <v>70</v>
      </c>
      <c r="E558" s="8">
        <f t="shared" si="74"/>
        <v>70</v>
      </c>
      <c r="F558" s="8">
        <f t="shared" si="75"/>
        <v>70</v>
      </c>
      <c r="G558" s="8">
        <v>70</v>
      </c>
      <c r="H558" s="8">
        <v>65</v>
      </c>
      <c r="I558" s="8">
        <f t="shared" si="78"/>
        <v>65</v>
      </c>
      <c r="J558" s="8">
        <f t="shared" si="79"/>
        <v>65</v>
      </c>
      <c r="K558" s="8">
        <v>65</v>
      </c>
      <c r="L558" s="8">
        <v>95</v>
      </c>
      <c r="M558" s="8">
        <f t="shared" si="76"/>
        <v>98</v>
      </c>
      <c r="N558" s="8">
        <f t="shared" si="77"/>
        <v>102</v>
      </c>
      <c r="O558" s="8">
        <v>105</v>
      </c>
      <c r="P558" s="391"/>
      <c r="Q558" s="83"/>
      <c r="R558" s="395"/>
      <c r="S558" s="395"/>
      <c r="T558" s="395"/>
      <c r="U558" s="396"/>
      <c r="BF558" s="411" t="s">
        <v>1721</v>
      </c>
      <c r="BG558" s="412">
        <v>4</v>
      </c>
      <c r="BH558" s="412">
        <v>3</v>
      </c>
      <c r="BI558" s="412">
        <v>4.5</v>
      </c>
      <c r="BJ558" s="409" t="e">
        <f>IF(AND('[1]Single Field'!#REF!=[1]Lists!BF558,'[1]Single Field'!#REF!="Drained"),"x",IF(AND('[1]Single Field'!#REF!=[1]Lists!BF558,'[1]Single Field'!#REF!="Undrained"),O,""))</f>
        <v>#REF!</v>
      </c>
      <c r="BK558" s="409" t="str">
        <f>IF(AND('[1]Multi-Field'!$E$3=[1]Lists!BF558,'[1]Multi-Field'!$F$3="Drained"),BI558,IF(AND('[1]Multi-Field'!$E$3=BF558,'[1]Multi-Field'!$F$3="undrained"),BH558,""))</f>
        <v/>
      </c>
      <c r="BL558" s="409" t="str">
        <f>IF(AND('[1]Multi-Field'!$E$4=BF558,'[1]Multi-Field'!$F$4="Drained"),BI558,IF(AND('[1]Multi-Field'!$E$4=BF558,'[1]Multi-Field'!$F$4="undrained"),BH558,""))</f>
        <v/>
      </c>
      <c r="BM558" s="409" t="str">
        <f>IF(AND('[1]Multi-Field'!$E$5=BF558,'[1]Multi-Field'!$F$5="Drained"),BI558,IF(AND('[1]Multi-Field'!$E$5=BF558,'[1]Multi-Field'!$F$5="undrained"),BH558,""))</f>
        <v/>
      </c>
      <c r="BN558" s="409" t="str">
        <f>IF(AND('[1]Multi-Field'!$E$6=BF558,'[1]Multi-Field'!$F$6="Drained"),BI558,IF(AND('[1]Multi-Field'!$E$6=BF558,'[1]Multi-Field'!$F$6="undrained"),BH558,""))</f>
        <v/>
      </c>
      <c r="BO558" s="409" t="str">
        <f>IF(AND('[1]Multi-Field'!$E$7=BF558,'[1]Multi-Field'!$F$7="Drained"),BI558,IF(AND('[1]Multi-Field'!$E$7=BF558,'[1]Multi-Field'!$F$7="undrained"),BH558,""))</f>
        <v/>
      </c>
      <c r="BP558" s="409" t="str">
        <f>IF(AND('[1]Multi-Field'!$E$8=BF558,'[1]Multi-Field'!$F$8="Drained"),BI558,IF(AND('[1]Multi-Field'!$E$8=BF558,'[1]Multi-Field'!$F$8="undrained"),BH558,""))</f>
        <v/>
      </c>
      <c r="BQ558" s="409" t="str">
        <f>IF(AND('[1]Multi-Field'!$E$9=BF558,'[1]Multi-Field'!$F$9="Drained"),BI558,IF(AND('[1]Multi-Field'!$E$9=BF558,'[1]Multi-Field'!$F$9="undrained"),BH558,""))</f>
        <v/>
      </c>
      <c r="BR558" s="409" t="str">
        <f>IF(AND('[1]Multi-Field'!$E$10=BF558,'[1]Multi-Field'!$F$10="Drained"),BI558,IF(AND('[1]Multi-Field'!$E$10=BF558,'[1]Multi-Field'!$F$10="undrained"),BH558,""))</f>
        <v/>
      </c>
      <c r="BS558" s="409" t="str">
        <f>IF(AND('[1]Multi-Field'!$E$11=BF558,'[1]Multi-Field'!$F$11="Drained"),BI558,IF(AND('[1]Multi-Field'!$E$11=BF558,'[1]Multi-Field'!$F$11="undrained"),BH558,""))</f>
        <v/>
      </c>
      <c r="BT558" s="409" t="str">
        <f>IF(AND('[1]Multi-Field'!$E$12=BF558,'[1]Multi-Field'!$F$12="Drained"),BI558,IF(AND('[1]Multi-Field'!$E$12=BF558,'[1]Multi-Field'!$F$12="undrained"),BH558,""))</f>
        <v/>
      </c>
      <c r="BU558" s="409" t="str">
        <f>IF(AND('[1]Multi-Field'!$E$13=BF558,'[1]Multi-Field'!$F$13="Drained"),BI558,IF(AND('[1]Multi-Field'!$E$3=BF558,'[1]Multi-Field'!$F$13="undrained"),BH558,""))</f>
        <v/>
      </c>
      <c r="BV558" s="409" t="str">
        <f>IF(AND('[1]Multi-Field'!$E$14=BF558,'[1]Multi-Field'!$F$14="Drained"),BI558,IF(AND('[1]Multi-Field'!$E$14=BF558,'[1]Multi-Field'!$F$14="undrained"),BH558,""))</f>
        <v/>
      </c>
      <c r="BW558" s="409" t="str">
        <f>IF(AND('[1]Multi-Field'!$E$15=BF558,'[1]Multi-Field'!$F$15="Drained"),BI558,IF(AND('[1]Multi-Field'!$E$15=BF558,'[1]Multi-Field'!$F$15="undrained"),BH558,""))</f>
        <v/>
      </c>
      <c r="BX558" s="409" t="str">
        <f>IF(AND('[1]Multi-Field'!$E$16=[1]Lists!BF558,'[1]Multi-Field'!$F$16="Drained"),BI558,IF(AND('[1]Multi-Field'!$E$16=[1]Lists!BF558,'[1]Multi-Field'!$F$16="undrained"),BH558,""))</f>
        <v/>
      </c>
      <c r="BY558" s="409" t="str">
        <f>IF(AND('[1]Multi-Field'!$E$17=[1]Lists!BF558,'[1]Multi-Field'!$F$17="Drained"),BI558,IF(AND('[1]Multi-Field'!$E$17=[1]Lists!BF558,'[1]Multi-Field'!$F$17="undrained"),BH558,""))</f>
        <v/>
      </c>
      <c r="BZ558" s="409" t="str">
        <f>IF(AND('[1]Multi-Field'!$E$18=[1]Lists!BF558,'[1]Multi-Field'!$F$18="Drained"),BI558,IF(AND('[1]Multi-Field'!$E$18=[1]Lists!BF558,'[1]Multi-Field'!$F$18="undrained"),BH558,""))</f>
        <v/>
      </c>
      <c r="CA558" s="409" t="str">
        <f>IF(AND('[1]Multi-Field'!$E$19=[1]Lists!BF558,'[1]Multi-Field'!$F$19="Drained"),BI558,IF(AND('[1]Multi-Field'!$E$19=[1]Lists!BF558,'[1]Multi-Field'!$F$19="undrained"),BH558,""))</f>
        <v/>
      </c>
      <c r="CB558" s="409" t="str">
        <f>IF(AND('[1]Multi-Field'!$E$20=[1]Lists!BF558,'[1]Multi-Field'!$F$20="Drained"),BI558,IF(AND('[1]Multi-Field'!$E$20=[1]Lists!BF558,'[1]Multi-Field'!$F$20="undrained"),BH558,""))</f>
        <v/>
      </c>
      <c r="CC558" s="409" t="str">
        <f>IF(AND('[1]Multi-Field'!$E$21=[1]Lists!BF558,'[1]Multi-Field'!$F$21="Drained"),BI558,IF(AND('[1]Multi-Field'!$E$21=[1]Lists!BF558,'[1]Multi-Field'!$F$21="undrained"),BH558,""))</f>
        <v/>
      </c>
      <c r="CD558" s="409" t="str">
        <f>IF(AND('[1]Multi-Field'!$E$22=[1]Lists!BF558,'[1]Multi-Field'!$F$22="Drained"),BI558,IF(AND('[1]Multi-Field'!$E$22=[1]Lists!BF558,'[1]Multi-Field'!$F$22="undrained"),BH558,""))</f>
        <v/>
      </c>
      <c r="CE558" s="409" t="str">
        <f>IF(AND('[1]Multi-Field'!$E$23=[1]Lists!BF558,'[1]Multi-Field'!$F$23="Drained"),BI558,IF(AND('[1]Multi-Field'!$E$23=[1]Lists!BF558,'[1]Multi-Field'!$F$23="undrained"),BH558,""))</f>
        <v/>
      </c>
      <c r="CF558" s="409" t="str">
        <f>IF(AND('[1]Multi-Field'!$E$24=[1]Lists!BF558,'[1]Multi-Field'!$F$24="Drained"),BI558,IF(AND('[1]Multi-Field'!$E$24=[1]Lists!BF558,'[1]Multi-Field'!$F$24="undrained"),BH558,""))</f>
        <v/>
      </c>
      <c r="CG558" s="409" t="str">
        <f>IF(AND('[1]Multi-Field'!$E$25=[1]Lists!BF558,'[1]Multi-Field'!$F$25="Drained"),BI558,IF(AND('[1]Multi-Field'!$E$25=[1]Lists!BF558,'[1]Multi-Field'!$F$25="undrained"),BH558,""))</f>
        <v/>
      </c>
      <c r="CH558" s="409" t="str">
        <f>IF(AND('[1]Multi-Field'!$E$26=[1]Lists!BF558,'[1]Multi-Field'!$F$26="Drained"),BI558,IF(AND('[1]Multi-Field'!$E$26=[1]Lists!BF558,'[1]Multi-Field'!$F$26="undrained"),BH558,""))</f>
        <v/>
      </c>
      <c r="CI558" s="409" t="str">
        <f>IF(AND('[1]Multi-Field'!$E$27=[1]Lists!BF558,'[1]Multi-Field'!$F$27="Drained"),BI558,IF(AND('[1]Multi-Field'!$E$27=[1]Lists!BF558,'[1]Multi-Field'!$F$27="undrained"),BH558,""))</f>
        <v/>
      </c>
      <c r="CJ558" s="409" t="str">
        <f>IF(AND('[1]Multi-Field'!$E$28=[1]Lists!BF558,'[1]Multi-Field'!$F$28="Drained"),BI558,IF(AND('[1]Multi-Field'!$E$28=[1]Lists!BF558,'[1]Multi-Field'!$F$28="undrained"),BH558,""))</f>
        <v/>
      </c>
      <c r="CK558" s="409" t="str">
        <f>IF(AND('[1]Multi-Field'!$E$29=[1]Lists!BF558,'[1]Multi-Field'!$F$29="Drained"),BI558,IF(AND('[1]Multi-Field'!$E$29=[1]Lists!BF558,'[1]Multi-Field'!$F$29="undrained"),BH558,""))</f>
        <v/>
      </c>
      <c r="CL558" s="409" t="str">
        <f>IF(AND('[1]Multi-Field'!$E$30=[1]Lists!BF558,'[1]Multi-Field'!$F$30="Drained"),BI558,IF(AND('[1]Multi-Field'!$E$30=[1]Lists!BF558,'[1]Multi-Field'!$F$30="undrained"),BH558,""))</f>
        <v/>
      </c>
      <c r="CM558" s="409" t="str">
        <f>IF(AND('[1]Multi-Field'!$E$31=[1]Lists!BF558,'[1]Multi-Field'!$F$31="Drained"),BI558,IF(AND('[1]Multi-Field'!$E$31=[1]Lists!BF558,'[1]Multi-Field'!$F$31="undrained"),BH558,""))</f>
        <v/>
      </c>
      <c r="CN558" s="409" t="str">
        <f>IF(AND('[1]Multi-Field'!$E$32=[1]Lists!BF558,'[1]Multi-Field'!$F$32="Drained"),BI558,IF(AND('[1]Multi-Field'!$E$32=[1]Lists!BF558,'[1]Multi-Field'!$F$32="undrained"),BH558,""))</f>
        <v/>
      </c>
      <c r="CO558" s="409" t="str">
        <f>IF(AND('[1]Multi-Field'!$E$33=[1]Lists!BF558,'[1]Multi-Field'!$F$33="Drained"),BI558,IF(AND('[1]Multi-Field'!$E$33=[1]Lists!BF558,'[1]Multi-Field'!$F$33="undrained"),BH558,""))</f>
        <v/>
      </c>
      <c r="CP558" s="409" t="str">
        <f>IF(AND('[1]Multi-Field'!$E$34=[1]Lists!BF558,'[1]Multi-Field'!$F$34="Drained"),BI558,IF(AND('[1]Multi-Field'!$E$34=[1]Lists!BF558,'[1]Multi-Field'!$F$34="undrained"),BH558,""))</f>
        <v/>
      </c>
      <c r="CQ558" s="409" t="str">
        <f>IF(AND('[1]Multi-Field'!$E$35=[1]Lists!BF558,'[1]Multi-Field'!$F$35="Drained"),BI558,IF(AND('[1]Multi-Field'!$E$35=[1]Lists!BF558,'[1]Multi-Field'!$F$35="undrained"),BH558,""))</f>
        <v/>
      </c>
      <c r="CR558" s="409" t="str">
        <f>IF(AND('[1]Multi-Field'!$E$36=[1]Lists!BF558,'[1]Multi-Field'!$F$36="Drained"),BI558,IF(AND('[1]Multi-Field'!$E$36=[1]Lists!BF558,'[1]Multi-Field'!$F$36="undrained"),BH558,""))</f>
        <v/>
      </c>
      <c r="CS558" s="409" t="str">
        <f>IF(AND('[1]Multi-Field'!$E$37=[1]Lists!BF558,'[1]Multi-Field'!$F$37="Drained"),BI558,IF(AND('[1]Multi-Field'!$E$37=[1]Lists!BF558,'[1]Multi-Field'!$F$37="undrained"),BH558,""))</f>
        <v/>
      </c>
      <c r="CT558" s="409" t="str">
        <f>IF(AND('[1]Multi-Field'!$E$38=[1]Lists!BF558,'[1]Multi-Field'!$F$38="Drained"),BI558,IF(AND('[1]Multi-Field'!$E$38=[1]Lists!BF558,'[1]Multi-Field'!$F$38="undrained"),BH558,""))</f>
        <v/>
      </c>
      <c r="CU558" s="409" t="str">
        <f>IF(AND('[1]Multi-Field'!$E$39=[1]Lists!BF558,'[1]Multi-Field'!$F$39="Drained"),BI558,IF(AND('[1]Multi-Field'!$E$39=[1]Lists!BF558,'[1]Multi-Field'!$F$39="undrained"),BH558,""))</f>
        <v/>
      </c>
      <c r="CV558" s="409" t="str">
        <f>IF(AND('[1]Multi-Field'!$E$40=[1]Lists!BF558,'[1]Multi-Field'!$F$40="Drained"),BI558,IF(AND('[1]Multi-Field'!$E$40=[1]Lists!BF558,'[1]Multi-Field'!$F$40="undrained"),BH558,""))</f>
        <v/>
      </c>
      <c r="CW558" s="409" t="str">
        <f>IF(AND('[1]Multi-Field'!$E$41=[1]Lists!BF558,'[1]Multi-Field'!$F$40="Drained"),BI558,IF(AND('[1]Multi-Field'!$E$40=[1]Lists!BF558,'[1]Multi-Field'!$F$40="undrained"),BH558,""))</f>
        <v/>
      </c>
      <c r="CX558" s="409" t="str">
        <f>IF(AND('[1]Multi-Field'!$E$42=[1]Lists!BF558,'[1]Multi-Field'!$F$42="Drained"),BI558,IF(AND('[1]Multi-Field'!$E$42=[1]Lists!BF558,'[1]Multi-Field'!$F$42="undrained"),BH558,""))</f>
        <v/>
      </c>
      <c r="CY558" s="409" t="str">
        <f>IF(AND('[1]Multi-Field'!$E$43=[1]Lists!BF558,'[1]Multi-Field'!$F$43="Drained"),BI558,IF(AND('[1]Multi-Field'!$E$43=[1]Lists!BF558,'[1]Multi-Field'!$F$43="undrained"),BH558,""))</f>
        <v/>
      </c>
      <c r="CZ558" s="409" t="str">
        <f>IF(AND('[1]Multi-Field'!$E$44=[1]Lists!BF558,'[1]Multi-Field'!$F$44="Drained"),BI558,IF(AND('[1]Multi-Field'!$E$44=[1]Lists!BF558,'[1]Multi-Field'!$F$44="undrained"),BH558,""))</f>
        <v/>
      </c>
      <c r="DA558" s="409" t="str">
        <f>IF(AND('[1]Multi-Field'!$E$45=[1]Lists!BF558,'[1]Multi-Field'!$F$45="Drained"),BI558,IF(AND('[1]Multi-Field'!$E$45=[1]Lists!BF558,'[1]Multi-Field'!$F$45="undrained"),BH558,""))</f>
        <v/>
      </c>
      <c r="DB558" s="409" t="str">
        <f>IF(AND('[1]Multi-Field'!$E$46=[1]Lists!BF558,'[1]Multi-Field'!$F$46="Drained"),BI558,IF(AND('[1]Multi-Field'!$E$46=[1]Lists!BF558,'[1]Multi-Field'!$F$46="undrained"),BH558,""))</f>
        <v/>
      </c>
      <c r="DC558" s="409" t="str">
        <f>IF(AND('[1]Multi-Field'!$E$47=[1]Lists!BF558,'[1]Multi-Field'!$F$47="Drained"),BI558,IF(AND('[1]Multi-Field'!$E$47=[1]Lists!BF558,'[1]Multi-Field'!$F$47="undrained"),BH558,""))</f>
        <v/>
      </c>
      <c r="DD558" s="409" t="str">
        <f>IF(AND('[1]Multi-Field'!$E$48=[1]Lists!BF558,'[1]Multi-Field'!$F$48="Drained"),BI558,IF(AND('[1]Multi-Field'!$E$48=[1]Lists!BF558,'[1]Multi-Field'!$F$48="undrained"),BH558,""))</f>
        <v/>
      </c>
      <c r="DE558" s="409" t="str">
        <f>IF(AND('[1]Multi-Field'!$E$49=[1]Lists!BF558,'[1]Multi-Field'!$F$49="Drained"),BI558,IF(AND('[1]Multi-Field'!$E$49=[1]Lists!BF558,'[1]Multi-Field'!$F$9="undrained"),BH558,""))</f>
        <v/>
      </c>
      <c r="DF558" s="409" t="str">
        <f>IF(AND('[1]Multi-Field'!$E$50=[1]Lists!BF558,'[1]Multi-Field'!$F$50="Drained"),BI558,IF(AND('[1]Multi-Field'!$E$50=[1]Lists!BF558,'[1]Multi-Field'!$F$50="undrained"),BH558,""))</f>
        <v/>
      </c>
      <c r="DG558" s="409" t="str">
        <f>IF(AND('[1]Multi-Field'!$E$51=[1]Lists!BF558,'[1]Multi-Field'!$F$51="Drained"),BI558,IF(AND('[1]Multi-Field'!$E$51=[1]Lists!BF558,'[1]Multi-Field'!$F$51="undrained"),BH558,""))</f>
        <v/>
      </c>
      <c r="DH558" s="409" t="str">
        <f>IF(AND('[1]Multi-Field'!$E$52=[1]Lists!BF558,'[1]Multi-Field'!$F$52="Drained"),BI558,IF(AND('[1]Multi-Field'!$E$52=[1]Lists!BF558,'[1]Multi-Field'!$F$52="undrained"),BH558,""))</f>
        <v/>
      </c>
      <c r="DI558" s="409" t="str">
        <f>IF(AND('[1]Multi-Field'!$E$53=[1]Lists!BF558,'[1]Multi-Field'!$F$53="Drained"),BI558,IF(AND('[1]Multi-Field'!$E$53=[1]Lists!BF558,'[1]Multi-Field'!$F$53="undrained"),BH558,""))</f>
        <v/>
      </c>
      <c r="DJ558" s="409" t="str">
        <f>IF(AND('[1]Multi-Field'!$E$54=[1]Lists!BF558,'[1]Multi-Field'!$F$54="Drained"),BI558,IF(AND('[1]Multi-Field'!$E$54=[1]Lists!BF558,'[1]Multi-Field'!$F$54="undrained"),BH558,""))</f>
        <v/>
      </c>
      <c r="DK558" s="409" t="str">
        <f>IF(AND('[1]Multi-Field'!$E$55=[1]Lists!BF558,'[1]Multi-Field'!$F$55="Drained"),BI558,IF(AND('[1]Multi-Field'!$E$55=[1]Lists!BF558,'[1]Multi-Field'!$F$55="undrained"),BH558,""))</f>
        <v/>
      </c>
      <c r="DL558" s="409" t="str">
        <f>IF(AND('[1]Multi-Field'!$E$56=[1]Lists!BF558,'[1]Multi-Field'!$F$56="Drained"),BI558,IF(AND('[1]Multi-Field'!$E$56=[1]Lists!BF558,'[1]Multi-Field'!$F$56="undrained"),BH558,""))</f>
        <v/>
      </c>
      <c r="DM558" s="409" t="str">
        <f>IF(AND('[1]Multi-Field'!$E$57=[1]Lists!BF558,'[1]Multi-Field'!$F$57="Drained"),BI558,IF(AND('[1]Multi-Field'!$E$57=[1]Lists!BF558,'[1]Multi-Field'!$F$57="undrained"),BH558,""))</f>
        <v/>
      </c>
      <c r="DN558" s="409" t="str">
        <f>IF(AND('[1]Multi-Field'!$E$58=[1]Lists!BF558,'[1]Multi-Field'!$F$58="Drained"),BI558,IF(AND('[1]Multi-Field'!$E$58=[1]Lists!BF558,'[1]Multi-Field'!$F$58="undrained"),BH558,""))</f>
        <v/>
      </c>
      <c r="DO558" s="409" t="str">
        <f>IF(AND('[1]Multi-Field'!$E$59=[1]Lists!BF558,'[1]Multi-Field'!$F$59="Drained"),BI558,IF(AND('[1]Multi-Field'!$E$59=[1]Lists!BF558,'[1]Multi-Field'!$F$59="undrained"),BH558,""))</f>
        <v/>
      </c>
      <c r="DP558" s="409" t="str">
        <f>IF(AND('[1]Multi-Field'!$E$60=[1]Lists!BF558,'[1]Multi-Field'!$F$60="Drained"),BI558,IF(AND('[1]Multi-Field'!$E$60=[1]Lists!BF558,'[1]Multi-Field'!$F$60="undrained"),BH558,""))</f>
        <v/>
      </c>
      <c r="DQ558" s="409" t="str">
        <f>IF(AND('[1]Multi-Field'!$E$61=[1]Lists!BF558,'[1]Multi-Field'!$F$61="Drained"),BI558,IF(AND('[1]Multi-Field'!$E$61=[1]Lists!BF558,'[1]Multi-Field'!$F$61="undrained"),BH558,""))</f>
        <v/>
      </c>
      <c r="DR558" s="409" t="str">
        <f>IF(AND('[1]Multi-Field'!$E$62=[1]Lists!BF558,'[1]Multi-Field'!$F$62="Drained"),BI558,IF(AND('[1]Multi-Field'!$E$62=[1]Lists!BF558,'[1]Multi-Field'!$F$62="undrained"),BH558,""))</f>
        <v/>
      </c>
      <c r="DS558" s="409" t="str">
        <f>IF(AND('[1]Multi-Field'!$E$63=[1]Lists!BF558,'[1]Multi-Field'!$F$63="Drained"),BI558,IF(AND('[1]Multi-Field'!$E$63=[1]Lists!BF558,'[1]Multi-Field'!$F$63="undrained"),BH558,""))</f>
        <v/>
      </c>
      <c r="DT558" s="409" t="str">
        <f>IF(AND('[1]Multi-Field'!$E$64=[1]Lists!BF558,'[1]Multi-Field'!$F$64="Drained"),BI558,IF(AND('[1]Multi-Field'!$E$64=[1]Lists!BF558,'[1]Multi-Field'!$F$64="undrained"),BH558,""))</f>
        <v/>
      </c>
      <c r="DU558" s="409" t="str">
        <f>IF(AND('[1]Multi-Field'!$E$65=[1]Lists!BF558,'[1]Multi-Field'!$F$65="Drained"),BI558,IF(AND('[1]Multi-Field'!$E$65=[1]Lists!BF558,'[1]Multi-Field'!$F$65="undrained"),BH558,""))</f>
        <v/>
      </c>
      <c r="DV558" s="409" t="str">
        <f>IF(AND('[1]Multi-Field'!$E$66=[1]Lists!BF558,'[1]Multi-Field'!$F$66="Drained"),BI558,IF(AND('[1]Multi-Field'!$E$66=[1]Lists!BF558,'[1]Multi-Field'!$F$66="undrained"),BH558,""))</f>
        <v/>
      </c>
      <c r="DW558" s="409" t="str">
        <f>IF(AND('[1]Multi-Field'!$E$67=[1]Lists!BF558,'[1]Multi-Field'!$F$67="Drained"),BI558,IF(AND('[1]Multi-Field'!$E$67=[1]Lists!BF558,'[1]Multi-Field'!$F$67="undrained"),BH558,""))</f>
        <v/>
      </c>
      <c r="DX558" s="409" t="str">
        <f>IF(AND('[1]Multi-Field'!$E$68=[1]Lists!BF558,'[1]Multi-Field'!$F$68="Drained"),BI558,IF(AND('[1]Multi-Field'!$E$68=[1]Lists!BF558,'[1]Multi-Field'!$F$68="undrained"),BH558,""))</f>
        <v/>
      </c>
      <c r="DY558" s="409" t="str">
        <f>IF(AND('[1]Multi-Field'!$E$69=[1]Lists!BF558,'[1]Multi-Field'!$F$69="Drained"),BI558,IF(AND('[1]Multi-Field'!$E$69=[1]Lists!BF558,'[1]Multi-Field'!$F$69="undrained"),BH558,""))</f>
        <v/>
      </c>
      <c r="DZ558" s="409" t="str">
        <f>IF(AND('[1]Multi-Field'!$E$70=[1]Lists!BF558,'[1]Multi-Field'!$F$70="Drained"),BI558,IF(AND('[1]Multi-Field'!$E$70=[1]Lists!BF558,'[1]Multi-Field'!$F$70="undrained"),BH558,""))</f>
        <v/>
      </c>
      <c r="EA558" s="409" t="str">
        <f>IF(AND('[1]Multi-Field'!$E$71=[1]Lists!BF558,'[1]Multi-Field'!$F$71="Drained"),BI558,IF(AND('[1]Multi-Field'!$E$71=[1]Lists!BF558,'[1]Multi-Field'!$F$71="undrained"),BH558,""))</f>
        <v/>
      </c>
      <c r="EB558" s="409" t="str">
        <f>IF(AND('[1]Multi-Field'!$E$72=[1]Lists!BF558,'[1]Multi-Field'!$F$72="Drained"),BI558,IF(AND('[1]Multi-Field'!$E$72=[1]Lists!BF558,'[1]Multi-Field'!$F$72="undrained"),BH558,""))</f>
        <v/>
      </c>
      <c r="EC558" s="409" t="str">
        <f>IF(AND('[1]Multi-Field'!$E$73=[1]Lists!BF558,'[1]Multi-Field'!$F$73="Drained"),BI558,IF(AND('[1]Multi-Field'!$E$73=[1]Lists!BF558,'[1]Multi-Field'!$F$73="undrained"),BH558,""))</f>
        <v/>
      </c>
      <c r="ED558" s="409" t="str">
        <f>IF(AND('[1]Multi-Field'!$E$74=[1]Lists!BF558,'[1]Multi-Field'!$F$74="Drained"),BI558,IF(AND('[1]Multi-Field'!$E$74=[1]Lists!BF558,'[1]Multi-Field'!$F$74="undrained"),BH558,""))</f>
        <v/>
      </c>
      <c r="EE558" s="409" t="str">
        <f>IF(AND('[1]Multi-Field'!$E$75=[1]Lists!BF558,'[1]Multi-Field'!$F$75="Drained"),BI558,IF(AND('[1]Multi-Field'!$E$75=[1]Lists!BF558,'[1]Multi-Field'!$F$75="undrained"),BH558,""))</f>
        <v/>
      </c>
      <c r="EF558" s="409" t="str">
        <f>IF(AND('[1]Multi-Field'!$E$76=[1]Lists!BF558,'[1]Multi-Field'!$F$76="Drained"),BI558,IF(AND('[1]Multi-Field'!$E$76=[1]Lists!BF558,'[1]Multi-Field'!$F$6="undrained"),BH558,""))</f>
        <v/>
      </c>
      <c r="EG558" s="409" t="str">
        <f>IF(AND('[1]Multi-Field'!$E$77=[1]Lists!BF558,'[1]Multi-Field'!$F$77="Drained"),BI558,IF(AND('[1]Multi-Field'!$E$77=[1]Lists!BF558,'[1]Multi-Field'!$F$77="undrained"),BH558,""))</f>
        <v/>
      </c>
      <c r="EH558" s="409" t="str">
        <f>IF(AND('[1]Multi-Field'!$E$78=[1]Lists!BF558,'[1]Multi-Field'!$F$78="Drained"),BI558,IF(AND('[1]Multi-Field'!$E$78=[1]Lists!BF558,'[1]Multi-Field'!$F$78="undrained"),BH558,""))</f>
        <v/>
      </c>
      <c r="EI558" s="409" t="str">
        <f>IF(AND('[1]Multi-Field'!$E$79=[1]Lists!BF558,'[1]Multi-Field'!$F$79="Drained"),BI558,IF(AND('[1]Multi-Field'!$E$79=[1]Lists!BF558,'[1]Multi-Field'!$F$79="undrained"),BH558,""))</f>
        <v/>
      </c>
      <c r="EJ558" s="409" t="str">
        <f>IF(AND('[1]Multi-Field'!$E$80=[1]Lists!BF558,'[1]Multi-Field'!$F$80="Drained"),BI558,IF(AND('[1]Multi-Field'!$E$80=[1]Lists!BF558,'[1]Multi-Field'!$F$80="undrained"),BH558,""))</f>
        <v/>
      </c>
      <c r="EK558" s="409" t="str">
        <f>IF(AND('[1]Multi-Field'!$E$81=[1]Lists!BF558,'[1]Multi-Field'!$F$81="Drained"),BI558,IF(AND('[1]Multi-Field'!$E$81=[1]Lists!BF558,'[1]Multi-Field'!$F$81="undrained"),BH558,""))</f>
        <v/>
      </c>
      <c r="EL558" s="409" t="str">
        <f>IF(AND('[1]Multi-Field'!$E$82=[1]Lists!BF558,'[1]Multi-Field'!$F$82="Drained"),BI558,IF(AND('[1]Multi-Field'!$E$82=[1]Lists!BF558,'[1]Multi-Field'!$F$82="undrained"),BH558,""))</f>
        <v/>
      </c>
      <c r="EM558" s="409" t="str">
        <f>IF(AND('[1]Multi-Field'!$E$83=[1]Lists!BF558,'[1]Multi-Field'!$F$83="Drained"),BI558,IF(AND('[1]Multi-Field'!$E$83=[1]Lists!BF558,'[1]Multi-Field'!$F$83="undrained"),BH558,""))</f>
        <v/>
      </c>
      <c r="EN558" s="409" t="str">
        <f>IF(AND('[1]Multi-Field'!$E$84=[1]Lists!BF558,'[1]Multi-Field'!$F$84="Drained"),BI558,IF(AND('[1]Multi-Field'!$E$84=[1]Lists!BF558,'[1]Multi-Field'!$F$84="undrained"),BH558,""))</f>
        <v/>
      </c>
      <c r="EO558" s="409" t="str">
        <f>IF(AND('[1]Multi-Field'!$E$85=[1]Lists!BF558,'[1]Multi-Field'!$F$85="Drained"),BI558,IF(AND('[1]Multi-Field'!$E$85=[1]Lists!BF558,'[1]Multi-Field'!$F$85="undrained"),BH558,""))</f>
        <v/>
      </c>
      <c r="EP558" s="409" t="str">
        <f>IF(AND('[1]Multi-Field'!$E$86=[1]Lists!BF558,'[1]Multi-Field'!$F$86="Drained"),BI558,IF(AND('[1]Multi-Field'!$E$86=[1]Lists!BF558,'[1]Multi-Field'!$F$86="undrained"),BH558,""))</f>
        <v/>
      </c>
      <c r="EQ558" s="409" t="str">
        <f>IF(AND('[1]Multi-Field'!$E$87=[1]Lists!BF558,'[1]Multi-Field'!$F$87="Drained"),BI558,IF(AND('[1]Multi-Field'!$E$87=[1]Lists!BF558,'[1]Multi-Field'!$F$87="undrained"),BH558,""))</f>
        <v/>
      </c>
      <c r="ER558" s="409" t="str">
        <f>IF(AND('[1]Multi-Field'!$E$88=[1]Lists!BF558,'[1]Multi-Field'!$F$88="Drained"),BI558,IF(AND('[1]Multi-Field'!$E$88=[1]Lists!BF558,'[1]Multi-Field'!$F$88="undrained"),BH558,""))</f>
        <v/>
      </c>
      <c r="ES558" s="409" t="str">
        <f>IF(AND('[1]Multi-Field'!$E$89=[1]Lists!BF558,'[1]Multi-Field'!$F$89="Drained"),BI558,IF(AND('[1]Multi-Field'!$E$89=[1]Lists!BF558,'[1]Multi-Field'!$F$89="undrained"),BH558,""))</f>
        <v/>
      </c>
      <c r="ET558" s="409" t="str">
        <f>IF(AND('[1]Multi-Field'!$E$90=[1]Lists!BF558,'[1]Multi-Field'!$F$90="Drained"),BI558,IF(AND('[1]Multi-Field'!$E$90=[1]Lists!BF558,'[1]Multi-Field'!$F$90="undrained"),BH558,""))</f>
        <v/>
      </c>
      <c r="EU558" s="409" t="str">
        <f>IF(AND('[1]Multi-Field'!$E$91=[1]Lists!BF558,'[1]Multi-Field'!$F$91="Drained"),BI558,IF(AND('[1]Multi-Field'!$E$91=[1]Lists!BF558,'[1]Multi-Field'!$F$91="undrained"),BH558,""))</f>
        <v/>
      </c>
      <c r="EV558" s="409" t="str">
        <f>IF(AND('[1]Multi-Field'!$E$92=[1]Lists!BF558,'[1]Multi-Field'!$F$92="Drained"),BI558,IF(AND('[1]Multi-Field'!$E$92=[1]Lists!BF558,'[1]Multi-Field'!$F$92="undrained"),BH558,""))</f>
        <v/>
      </c>
      <c r="EW558" s="409" t="str">
        <f>IF(AND('[1]Multi-Field'!$E$93=[1]Lists!BF558,'[1]Multi-Field'!$F$93="Drained"),BI558,IF(AND('[1]Multi-Field'!$E$93=[1]Lists!BF558,'[1]Multi-Field'!$F$93="undrained"),BH558,""))</f>
        <v/>
      </c>
      <c r="EX558" s="409" t="str">
        <f>IF(AND('[1]Multi-Field'!$E$94=[1]Lists!BF558,'[1]Multi-Field'!$F$94="Drained"),BI558,IF(AND('[1]Multi-Field'!$E$94=[1]Lists!BF558,'[1]Multi-Field'!$F$94="undrained"),BH558,""))</f>
        <v/>
      </c>
      <c r="EY558" s="409" t="str">
        <f>IF(AND('[1]Multi-Field'!$E$95=[1]Lists!BF558,'[1]Multi-Field'!$F$95="Drained"),BI558,IF(AND('[1]Multi-Field'!$E$95=[1]Lists!BF558,'[1]Multi-Field'!$F$95="undrained"),BH558,""))</f>
        <v/>
      </c>
      <c r="EZ558" s="409" t="str">
        <f>IF(AND('[1]Multi-Field'!$E$96=[1]Lists!BF558,'[1]Multi-Field'!$F$96="Drained"),BI558,IF(AND('[1]Multi-Field'!$E$96=[1]Lists!BF558,'[1]Multi-Field'!$F$96="undrained"),BH558,""))</f>
        <v/>
      </c>
      <c r="FA558" s="409" t="str">
        <f>IF(AND('[1]Multi-Field'!$E$97=[1]Lists!BF558,'[1]Multi-Field'!$F$97="Drained"),BI558,IF(AND('[1]Multi-Field'!$E$97=[1]Lists!BF558,'[1]Multi-Field'!$F$97="undrained"),BH558,""))</f>
        <v/>
      </c>
      <c r="FB558" s="409" t="str">
        <f>IF(AND('[1]Multi-Field'!$E$98=[1]Lists!BF558,'[1]Multi-Field'!$F$98="Drained"),BI558,IF(AND('[1]Multi-Field'!$E$98=[1]Lists!BF558,'[1]Multi-Field'!$F$98="undrained"),BH558,""))</f>
        <v/>
      </c>
      <c r="FC558" s="409" t="str">
        <f>IF(AND('[1]Multi-Field'!$E$99=[1]Lists!BF558,'[1]Multi-Field'!$F$99="Drained"),BI558,IF(AND('[1]Multi-Field'!$E$99=[1]Lists!BF558,'[1]Multi-Field'!$F$99="undrained"),BH558,""))</f>
        <v/>
      </c>
      <c r="FD558" s="409" t="str">
        <f>IF(AND('[1]Multi-Field'!$E$100=[1]Lists!BF558,'[1]Multi-Field'!$F$100="Drained"),BI558,IF(AND('[1]Multi-Field'!$E$100=[1]Lists!BF558,'[1]Multi-Field'!$F$100="undrained"),BH558,""))</f>
        <v/>
      </c>
      <c r="FE558" s="409" t="str">
        <f>IF(AND('[1]Multi-Field'!$E$101=[1]Lists!BF558,'[1]Multi-Field'!$F$101="Drained"),BI558,IF(AND('[1]Multi-Field'!$E$101=[1]Lists!BF558,'[1]Multi-Field'!$F$101="undrained"),BH558,""))</f>
        <v/>
      </c>
      <c r="FF558" s="409" t="str">
        <f>IF(AND('[1]Multi-Field'!$E$102=[1]Lists!BF558,'[1]Multi-Field'!$F$102="Drained"),BI558,IF(AND('[1]Multi-Field'!$E$102=[1]Lists!BF558,'[1]Multi-Field'!$F$102="undrained"),BH558,""))</f>
        <v/>
      </c>
      <c r="FG558" s="409" t="str">
        <f>IF(AND('[1]Multi-Field'!$E$103=[1]Lists!BF558,'[1]Multi-Field'!$F$103="Drained"),BI558,IF(AND('[1]Multi-Field'!$E$103=[1]Lists!BF558,'[1]Multi-Field'!$F$103="undrained"),BH558,""))</f>
        <v/>
      </c>
      <c r="FH558" s="409" t="str">
        <f>IF(AND('[1]Multi-Field'!$E$104=[1]Lists!BF558,'[1]Multi-Field'!$F$104="Drained"),BI558,IF(AND('[1]Multi-Field'!$E$104=[1]Lists!BF558,'[1]Multi-Field'!$F$104="undrained"),BH558,""))</f>
        <v/>
      </c>
      <c r="FI558" s="409" t="str">
        <f>IF(AND('[1]Multi-Field'!$E$105=[1]Lists!BF558,'[1]Multi-Field'!$F$105="Drained"),BI558,IF(AND('[1]Multi-Field'!$E$105=[1]Lists!BF558,'[1]Multi-Field'!$F$105="undrained"),BH558,""))</f>
        <v/>
      </c>
      <c r="FJ558" s="409" t="str">
        <f>IF(AND('[1]Multi-Field'!$E$106=[1]Lists!BF558,'[1]Multi-Field'!$F$106="Drained"),BI558,IF(AND('[1]Multi-Field'!$E$106=[1]Lists!BF558,'[1]Multi-Field'!$F$106="undrained"),BH558,""))</f>
        <v/>
      </c>
      <c r="FK558" s="409" t="str">
        <f>IF(AND('[1]Multi-Field'!$E$107=[1]Lists!BF558,'[1]Multi-Field'!$F$107="Drained"),BI558,IF(AND('[1]Multi-Field'!$E$107=[1]Lists!BF558,'[1]Multi-Field'!$F$107="undrained"),BH558,""))</f>
        <v/>
      </c>
      <c r="FL558" s="409" t="str">
        <f>IF(AND('[1]Multi-Field'!$E$108=[1]Lists!BF558,'[1]Multi-Field'!$F$108="Drained"),BI558,IF(AND('[1]Multi-Field'!$E$108=[1]Lists!BF558,'[1]Multi-Field'!$F$108="undrained"),BH558,""))</f>
        <v/>
      </c>
      <c r="FM558" s="409" t="str">
        <f>IF(AND('[1]Multi-Field'!$E$109=[1]Lists!BF558,'[1]Multi-Field'!$F$109="Drained"),BI558,IF(AND('[1]Multi-Field'!$E$109=[1]Lists!BF558,'[1]Multi-Field'!$F$109="undrained"),BH558,""))</f>
        <v/>
      </c>
      <c r="FN558" s="409" t="str">
        <f>IF(AND('[1]Multi-Field'!$E$110=[1]Lists!BF558,'[1]Multi-Field'!$F$110="Drained"),BI558,IF(AND('[1]Multi-Field'!$E$110=[1]Lists!BF558,'[1]Multi-Field'!$F$110="undrained"),BH558,""))</f>
        <v/>
      </c>
      <c r="FO558" s="409" t="str">
        <f>IF(AND('[1]Multi-Field'!$E$111=[1]Lists!BF558,'[1]Multi-Field'!$F$111="Drained"),BI558,IF(AND('[1]Multi-Field'!$E$111=[1]Lists!BF558,'[1]Multi-Field'!$F$111="undrained"),BH558,""))</f>
        <v/>
      </c>
      <c r="FP558" s="409" t="str">
        <f>IF(AND('[1]Multi-Field'!$E$112=[1]Lists!BF558,'[1]Multi-Field'!$F$112="Drained"),BI558,IF(AND('[1]Multi-Field'!$E$112=[1]Lists!BF558,'[1]Multi-Field'!$F$112="undrained"),BH558,""))</f>
        <v/>
      </c>
      <c r="FQ558" s="409" t="str">
        <f>IF(AND('[1]Multi-Field'!$E$113=[1]Lists!BF558,'[1]Multi-Field'!$F$113="Drained"),BI558,IF(AND('[1]Multi-Field'!$E$113=[1]Lists!BF558,'[1]Multi-Field'!$F$113="undrained"),BH558,""))</f>
        <v/>
      </c>
      <c r="FR558" s="409" t="str">
        <f>IF(AND('[1]Multi-Field'!$E$114=[1]Lists!BF558,'[1]Multi-Field'!$F$114="Drained"),BI558,IF(AND('[1]Multi-Field'!$E$114=[1]Lists!BF558,'[1]Multi-Field'!$F$114="undrained"),BH558,""))</f>
        <v/>
      </c>
      <c r="FS558" s="409" t="str">
        <f>IF(AND('[1]Multi-Field'!$E$115=[1]Lists!BF558,'[1]Multi-Field'!$F$115="Drained"),BI558,IF(AND('[1]Multi-Field'!$E$115=[1]Lists!BF558,'[1]Multi-Field'!$F$115="undrained"),BH558,""))</f>
        <v/>
      </c>
      <c r="FT558" s="409" t="str">
        <f>IF(AND('[1]Multi-Field'!$E$116=[1]Lists!BF558,'[1]Multi-Field'!$F$116="Drained"),BI558,IF(AND('[1]Multi-Field'!$E$116=[1]Lists!BF558,'[1]Multi-Field'!$F$116="undrained"),BH558,""))</f>
        <v/>
      </c>
      <c r="FU558" s="409" t="str">
        <f>IF(AND('[1]Multi-Field'!$E$117=[1]Lists!BF558,'[1]Multi-Field'!$F$117="Drained"),BI558,IF(AND('[1]Multi-Field'!$E$117=[1]Lists!BF558,'[1]Multi-Field'!$F$117="undrained"),BH558,""))</f>
        <v/>
      </c>
      <c r="FV558" s="409" t="str">
        <f>IF(AND('[1]Multi-Field'!$E$118=[1]Lists!BF558,'[1]Multi-Field'!$F$118="Drained"),BI558,IF(AND('[1]Multi-Field'!$E$118=[1]Lists!BF558,'[1]Multi-Field'!$F$118="undrained"),BH558,""))</f>
        <v/>
      </c>
      <c r="FW558" s="409" t="str">
        <f>IF(AND('[1]Multi-Field'!$E$119=[1]Lists!BF558,'[1]Multi-Field'!$F$119="Drained"),BI558,IF(AND('[1]Multi-Field'!$E$119=[1]Lists!BF558,'[1]Multi-Field'!$F$119="undrained"),BH558,""))</f>
        <v/>
      </c>
      <c r="FX558" s="409" t="str">
        <f>IF(AND('[1]Multi-Field'!$E$120=[1]Lists!BF558,'[1]Multi-Field'!$F$120="Drained"),BI558,IF(AND('[1]Multi-Field'!$E$120=[1]Lists!BF558,'[1]Multi-Field'!$F$120="undrained"),BH558,""))</f>
        <v/>
      </c>
    </row>
    <row r="559" spans="1:180" ht="13.5" customHeight="1">
      <c r="A559" s="7" t="s">
        <v>645</v>
      </c>
      <c r="B559" s="7"/>
      <c r="C559" s="7"/>
      <c r="D559" s="8">
        <v>55</v>
      </c>
      <c r="E559" s="8">
        <f t="shared" si="74"/>
        <v>57</v>
      </c>
      <c r="F559" s="8">
        <f t="shared" si="75"/>
        <v>58</v>
      </c>
      <c r="G559" s="8">
        <v>60</v>
      </c>
      <c r="H559" s="8">
        <v>60</v>
      </c>
      <c r="I559" s="8">
        <f t="shared" si="78"/>
        <v>65</v>
      </c>
      <c r="J559" s="8">
        <f t="shared" si="79"/>
        <v>70</v>
      </c>
      <c r="K559" s="8">
        <v>75</v>
      </c>
      <c r="L559" s="8">
        <v>70</v>
      </c>
      <c r="M559" s="8">
        <f t="shared" si="76"/>
        <v>78</v>
      </c>
      <c r="N559" s="8">
        <f t="shared" si="77"/>
        <v>87</v>
      </c>
      <c r="O559" s="8">
        <v>95</v>
      </c>
      <c r="P559" s="391"/>
      <c r="Q559" s="84"/>
      <c r="R559" s="395"/>
      <c r="S559" s="395"/>
      <c r="T559" s="395"/>
      <c r="U559" s="396"/>
      <c r="BF559" s="411" t="s">
        <v>1722</v>
      </c>
      <c r="BG559" s="412">
        <v>2</v>
      </c>
      <c r="BH559" s="412">
        <v>2.5</v>
      </c>
      <c r="BI559" s="412">
        <v>3.5</v>
      </c>
      <c r="BJ559" s="409" t="e">
        <f>IF(AND('[1]Single Field'!#REF!=[1]Lists!BF559,'[1]Single Field'!#REF!="Drained"),"x",IF(AND('[1]Single Field'!#REF!=[1]Lists!BF559,'[1]Single Field'!#REF!="Undrained"),O,""))</f>
        <v>#REF!</v>
      </c>
      <c r="BK559" s="409" t="str">
        <f>IF(AND('[1]Multi-Field'!$E$3=[1]Lists!BF559,'[1]Multi-Field'!$F$3="Drained"),BI559,IF(AND('[1]Multi-Field'!$E$3=BF559,'[1]Multi-Field'!$F$3="undrained"),BH559,""))</f>
        <v/>
      </c>
      <c r="BL559" s="409" t="str">
        <f>IF(AND('[1]Multi-Field'!$E$4=BF559,'[1]Multi-Field'!$F$4="Drained"),BI559,IF(AND('[1]Multi-Field'!$E$4=BF559,'[1]Multi-Field'!$F$4="undrained"),BH559,""))</f>
        <v/>
      </c>
      <c r="BM559" s="409" t="str">
        <f>IF(AND('[1]Multi-Field'!$E$5=BF559,'[1]Multi-Field'!$F$5="Drained"),BI559,IF(AND('[1]Multi-Field'!$E$5=BF559,'[1]Multi-Field'!$F$5="undrained"),BH559,""))</f>
        <v/>
      </c>
      <c r="BN559" s="409" t="str">
        <f>IF(AND('[1]Multi-Field'!$E$6=BF559,'[1]Multi-Field'!$F$6="Drained"),BI559,IF(AND('[1]Multi-Field'!$E$6=BF559,'[1]Multi-Field'!$F$6="undrained"),BH559,""))</f>
        <v/>
      </c>
      <c r="BO559" s="409" t="str">
        <f>IF(AND('[1]Multi-Field'!$E$7=BF559,'[1]Multi-Field'!$F$7="Drained"),BI559,IF(AND('[1]Multi-Field'!$E$7=BF559,'[1]Multi-Field'!$F$7="undrained"),BH559,""))</f>
        <v/>
      </c>
      <c r="BP559" s="409" t="str">
        <f>IF(AND('[1]Multi-Field'!$E$8=BF559,'[1]Multi-Field'!$F$8="Drained"),BI559,IF(AND('[1]Multi-Field'!$E$8=BF559,'[1]Multi-Field'!$F$8="undrained"),BH559,""))</f>
        <v/>
      </c>
      <c r="BQ559" s="409" t="str">
        <f>IF(AND('[1]Multi-Field'!$E$9=BF559,'[1]Multi-Field'!$F$9="Drained"),BI559,IF(AND('[1]Multi-Field'!$E$9=BF559,'[1]Multi-Field'!$F$9="undrained"),BH559,""))</f>
        <v/>
      </c>
      <c r="BR559" s="409" t="str">
        <f>IF(AND('[1]Multi-Field'!$E$10=BF559,'[1]Multi-Field'!$F$10="Drained"),BI559,IF(AND('[1]Multi-Field'!$E$10=BF559,'[1]Multi-Field'!$F$10="undrained"),BH559,""))</f>
        <v/>
      </c>
      <c r="BS559" s="409" t="str">
        <f>IF(AND('[1]Multi-Field'!$E$11=BF559,'[1]Multi-Field'!$F$11="Drained"),BI559,IF(AND('[1]Multi-Field'!$E$11=BF559,'[1]Multi-Field'!$F$11="undrained"),BH559,""))</f>
        <v/>
      </c>
      <c r="BT559" s="409" t="str">
        <f>IF(AND('[1]Multi-Field'!$E$12=BF559,'[1]Multi-Field'!$F$12="Drained"),BI559,IF(AND('[1]Multi-Field'!$E$12=BF559,'[1]Multi-Field'!$F$12="undrained"),BH559,""))</f>
        <v/>
      </c>
      <c r="BU559" s="409" t="str">
        <f>IF(AND('[1]Multi-Field'!$E$13=BF559,'[1]Multi-Field'!$F$13="Drained"),BI559,IF(AND('[1]Multi-Field'!$E$3=BF559,'[1]Multi-Field'!$F$13="undrained"),BH559,""))</f>
        <v/>
      </c>
      <c r="BV559" s="409" t="str">
        <f>IF(AND('[1]Multi-Field'!$E$14=BF559,'[1]Multi-Field'!$F$14="Drained"),BI559,IF(AND('[1]Multi-Field'!$E$14=BF559,'[1]Multi-Field'!$F$14="undrained"),BH559,""))</f>
        <v/>
      </c>
      <c r="BW559" s="409" t="str">
        <f>IF(AND('[1]Multi-Field'!$E$15=BF559,'[1]Multi-Field'!$F$15="Drained"),BI559,IF(AND('[1]Multi-Field'!$E$15=BF559,'[1]Multi-Field'!$F$15="undrained"),BH559,""))</f>
        <v/>
      </c>
      <c r="BX559" s="409" t="str">
        <f>IF(AND('[1]Multi-Field'!$E$16=[1]Lists!BF559,'[1]Multi-Field'!$F$16="Drained"),BI559,IF(AND('[1]Multi-Field'!$E$16=[1]Lists!BF559,'[1]Multi-Field'!$F$16="undrained"),BH559,""))</f>
        <v/>
      </c>
      <c r="BY559" s="409" t="str">
        <f>IF(AND('[1]Multi-Field'!$E$17=[1]Lists!BF559,'[1]Multi-Field'!$F$17="Drained"),BI559,IF(AND('[1]Multi-Field'!$E$17=[1]Lists!BF559,'[1]Multi-Field'!$F$17="undrained"),BH559,""))</f>
        <v/>
      </c>
      <c r="BZ559" s="409" t="str">
        <f>IF(AND('[1]Multi-Field'!$E$18=[1]Lists!BF559,'[1]Multi-Field'!$F$18="Drained"),BI559,IF(AND('[1]Multi-Field'!$E$18=[1]Lists!BF559,'[1]Multi-Field'!$F$18="undrained"),BH559,""))</f>
        <v/>
      </c>
      <c r="CA559" s="409" t="str">
        <f>IF(AND('[1]Multi-Field'!$E$19=[1]Lists!BF559,'[1]Multi-Field'!$F$19="Drained"),BI559,IF(AND('[1]Multi-Field'!$E$19=[1]Lists!BF559,'[1]Multi-Field'!$F$19="undrained"),BH559,""))</f>
        <v/>
      </c>
      <c r="CB559" s="409" t="str">
        <f>IF(AND('[1]Multi-Field'!$E$20=[1]Lists!BF559,'[1]Multi-Field'!$F$20="Drained"),BI559,IF(AND('[1]Multi-Field'!$E$20=[1]Lists!BF559,'[1]Multi-Field'!$F$20="undrained"),BH559,""))</f>
        <v/>
      </c>
      <c r="CC559" s="409" t="str">
        <f>IF(AND('[1]Multi-Field'!$E$21=[1]Lists!BF559,'[1]Multi-Field'!$F$21="Drained"),BI559,IF(AND('[1]Multi-Field'!$E$21=[1]Lists!BF559,'[1]Multi-Field'!$F$21="undrained"),BH559,""))</f>
        <v/>
      </c>
      <c r="CD559" s="409" t="str">
        <f>IF(AND('[1]Multi-Field'!$E$22=[1]Lists!BF559,'[1]Multi-Field'!$F$22="Drained"),BI559,IF(AND('[1]Multi-Field'!$E$22=[1]Lists!BF559,'[1]Multi-Field'!$F$22="undrained"),BH559,""))</f>
        <v/>
      </c>
      <c r="CE559" s="409" t="str">
        <f>IF(AND('[1]Multi-Field'!$E$23=[1]Lists!BF559,'[1]Multi-Field'!$F$23="Drained"),BI559,IF(AND('[1]Multi-Field'!$E$23=[1]Lists!BF559,'[1]Multi-Field'!$F$23="undrained"),BH559,""))</f>
        <v/>
      </c>
      <c r="CF559" s="409" t="str">
        <f>IF(AND('[1]Multi-Field'!$E$24=[1]Lists!BF559,'[1]Multi-Field'!$F$24="Drained"),BI559,IF(AND('[1]Multi-Field'!$E$24=[1]Lists!BF559,'[1]Multi-Field'!$F$24="undrained"),BH559,""))</f>
        <v/>
      </c>
      <c r="CG559" s="409" t="str">
        <f>IF(AND('[1]Multi-Field'!$E$25=[1]Lists!BF559,'[1]Multi-Field'!$F$25="Drained"),BI559,IF(AND('[1]Multi-Field'!$E$25=[1]Lists!BF559,'[1]Multi-Field'!$F$25="undrained"),BH559,""))</f>
        <v/>
      </c>
      <c r="CH559" s="409" t="str">
        <f>IF(AND('[1]Multi-Field'!$E$26=[1]Lists!BF559,'[1]Multi-Field'!$F$26="Drained"),BI559,IF(AND('[1]Multi-Field'!$E$26=[1]Lists!BF559,'[1]Multi-Field'!$F$26="undrained"),BH559,""))</f>
        <v/>
      </c>
      <c r="CI559" s="409" t="str">
        <f>IF(AND('[1]Multi-Field'!$E$27=[1]Lists!BF559,'[1]Multi-Field'!$F$27="Drained"),BI559,IF(AND('[1]Multi-Field'!$E$27=[1]Lists!BF559,'[1]Multi-Field'!$F$27="undrained"),BH559,""))</f>
        <v/>
      </c>
      <c r="CJ559" s="409" t="str">
        <f>IF(AND('[1]Multi-Field'!$E$28=[1]Lists!BF559,'[1]Multi-Field'!$F$28="Drained"),BI559,IF(AND('[1]Multi-Field'!$E$28=[1]Lists!BF559,'[1]Multi-Field'!$F$28="undrained"),BH559,""))</f>
        <v/>
      </c>
      <c r="CK559" s="409" t="str">
        <f>IF(AND('[1]Multi-Field'!$E$29=[1]Lists!BF559,'[1]Multi-Field'!$F$29="Drained"),BI559,IF(AND('[1]Multi-Field'!$E$29=[1]Lists!BF559,'[1]Multi-Field'!$F$29="undrained"),BH559,""))</f>
        <v/>
      </c>
      <c r="CL559" s="409" t="str">
        <f>IF(AND('[1]Multi-Field'!$E$30=[1]Lists!BF559,'[1]Multi-Field'!$F$30="Drained"),BI559,IF(AND('[1]Multi-Field'!$E$30=[1]Lists!BF559,'[1]Multi-Field'!$F$30="undrained"),BH559,""))</f>
        <v/>
      </c>
      <c r="CM559" s="409" t="str">
        <f>IF(AND('[1]Multi-Field'!$E$31=[1]Lists!BF559,'[1]Multi-Field'!$F$31="Drained"),BI559,IF(AND('[1]Multi-Field'!$E$31=[1]Lists!BF559,'[1]Multi-Field'!$F$31="undrained"),BH559,""))</f>
        <v/>
      </c>
      <c r="CN559" s="409" t="str">
        <f>IF(AND('[1]Multi-Field'!$E$32=[1]Lists!BF559,'[1]Multi-Field'!$F$32="Drained"),BI559,IF(AND('[1]Multi-Field'!$E$32=[1]Lists!BF559,'[1]Multi-Field'!$F$32="undrained"),BH559,""))</f>
        <v/>
      </c>
      <c r="CO559" s="409" t="str">
        <f>IF(AND('[1]Multi-Field'!$E$33=[1]Lists!BF559,'[1]Multi-Field'!$F$33="Drained"),BI559,IF(AND('[1]Multi-Field'!$E$33=[1]Lists!BF559,'[1]Multi-Field'!$F$33="undrained"),BH559,""))</f>
        <v/>
      </c>
      <c r="CP559" s="409" t="str">
        <f>IF(AND('[1]Multi-Field'!$E$34=[1]Lists!BF559,'[1]Multi-Field'!$F$34="Drained"),BI559,IF(AND('[1]Multi-Field'!$E$34=[1]Lists!BF559,'[1]Multi-Field'!$F$34="undrained"),BH559,""))</f>
        <v/>
      </c>
      <c r="CQ559" s="409" t="str">
        <f>IF(AND('[1]Multi-Field'!$E$35=[1]Lists!BF559,'[1]Multi-Field'!$F$35="Drained"),BI559,IF(AND('[1]Multi-Field'!$E$35=[1]Lists!BF559,'[1]Multi-Field'!$F$35="undrained"),BH559,""))</f>
        <v/>
      </c>
      <c r="CR559" s="409" t="str">
        <f>IF(AND('[1]Multi-Field'!$E$36=[1]Lists!BF559,'[1]Multi-Field'!$F$36="Drained"),BI559,IF(AND('[1]Multi-Field'!$E$36=[1]Lists!BF559,'[1]Multi-Field'!$F$36="undrained"),BH559,""))</f>
        <v/>
      </c>
      <c r="CS559" s="409" t="str">
        <f>IF(AND('[1]Multi-Field'!$E$37=[1]Lists!BF559,'[1]Multi-Field'!$F$37="Drained"),BI559,IF(AND('[1]Multi-Field'!$E$37=[1]Lists!BF559,'[1]Multi-Field'!$F$37="undrained"),BH559,""))</f>
        <v/>
      </c>
      <c r="CT559" s="409" t="str">
        <f>IF(AND('[1]Multi-Field'!$E$38=[1]Lists!BF559,'[1]Multi-Field'!$F$38="Drained"),BI559,IF(AND('[1]Multi-Field'!$E$38=[1]Lists!BF559,'[1]Multi-Field'!$F$38="undrained"),BH559,""))</f>
        <v/>
      </c>
      <c r="CU559" s="409" t="str">
        <f>IF(AND('[1]Multi-Field'!$E$39=[1]Lists!BF559,'[1]Multi-Field'!$F$39="Drained"),BI559,IF(AND('[1]Multi-Field'!$E$39=[1]Lists!BF559,'[1]Multi-Field'!$F$39="undrained"),BH559,""))</f>
        <v/>
      </c>
      <c r="CV559" s="409" t="str">
        <f>IF(AND('[1]Multi-Field'!$E$40=[1]Lists!BF559,'[1]Multi-Field'!$F$40="Drained"),BI559,IF(AND('[1]Multi-Field'!$E$40=[1]Lists!BF559,'[1]Multi-Field'!$F$40="undrained"),BH559,""))</f>
        <v/>
      </c>
      <c r="CW559" s="409" t="str">
        <f>IF(AND('[1]Multi-Field'!$E$41=[1]Lists!BF559,'[1]Multi-Field'!$F$40="Drained"),BI559,IF(AND('[1]Multi-Field'!$E$40=[1]Lists!BF559,'[1]Multi-Field'!$F$40="undrained"),BH559,""))</f>
        <v/>
      </c>
      <c r="CX559" s="409" t="str">
        <f>IF(AND('[1]Multi-Field'!$E$42=[1]Lists!BF559,'[1]Multi-Field'!$F$42="Drained"),BI559,IF(AND('[1]Multi-Field'!$E$42=[1]Lists!BF559,'[1]Multi-Field'!$F$42="undrained"),BH559,""))</f>
        <v/>
      </c>
      <c r="CY559" s="409" t="str">
        <f>IF(AND('[1]Multi-Field'!$E$43=[1]Lists!BF559,'[1]Multi-Field'!$F$43="Drained"),BI559,IF(AND('[1]Multi-Field'!$E$43=[1]Lists!BF559,'[1]Multi-Field'!$F$43="undrained"),BH559,""))</f>
        <v/>
      </c>
      <c r="CZ559" s="409" t="str">
        <f>IF(AND('[1]Multi-Field'!$E$44=[1]Lists!BF559,'[1]Multi-Field'!$F$44="Drained"),BI559,IF(AND('[1]Multi-Field'!$E$44=[1]Lists!BF559,'[1]Multi-Field'!$F$44="undrained"),BH559,""))</f>
        <v/>
      </c>
      <c r="DA559" s="409" t="str">
        <f>IF(AND('[1]Multi-Field'!$E$45=[1]Lists!BF559,'[1]Multi-Field'!$F$45="Drained"),BI559,IF(AND('[1]Multi-Field'!$E$45=[1]Lists!BF559,'[1]Multi-Field'!$F$45="undrained"),BH559,""))</f>
        <v/>
      </c>
      <c r="DB559" s="409" t="str">
        <f>IF(AND('[1]Multi-Field'!$E$46=[1]Lists!BF559,'[1]Multi-Field'!$F$46="Drained"),BI559,IF(AND('[1]Multi-Field'!$E$46=[1]Lists!BF559,'[1]Multi-Field'!$F$46="undrained"),BH559,""))</f>
        <v/>
      </c>
      <c r="DC559" s="409" t="str">
        <f>IF(AND('[1]Multi-Field'!$E$47=[1]Lists!BF559,'[1]Multi-Field'!$F$47="Drained"),BI559,IF(AND('[1]Multi-Field'!$E$47=[1]Lists!BF559,'[1]Multi-Field'!$F$47="undrained"),BH559,""))</f>
        <v/>
      </c>
      <c r="DD559" s="409" t="str">
        <f>IF(AND('[1]Multi-Field'!$E$48=[1]Lists!BF559,'[1]Multi-Field'!$F$48="Drained"),BI559,IF(AND('[1]Multi-Field'!$E$48=[1]Lists!BF559,'[1]Multi-Field'!$F$48="undrained"),BH559,""))</f>
        <v/>
      </c>
      <c r="DE559" s="409" t="str">
        <f>IF(AND('[1]Multi-Field'!$E$49=[1]Lists!BF559,'[1]Multi-Field'!$F$49="Drained"),BI559,IF(AND('[1]Multi-Field'!$E$49=[1]Lists!BF559,'[1]Multi-Field'!$F$9="undrained"),BH559,""))</f>
        <v/>
      </c>
      <c r="DF559" s="409" t="str">
        <f>IF(AND('[1]Multi-Field'!$E$50=[1]Lists!BF559,'[1]Multi-Field'!$F$50="Drained"),BI559,IF(AND('[1]Multi-Field'!$E$50=[1]Lists!BF559,'[1]Multi-Field'!$F$50="undrained"),BH559,""))</f>
        <v/>
      </c>
      <c r="DG559" s="409" t="str">
        <f>IF(AND('[1]Multi-Field'!$E$51=[1]Lists!BF559,'[1]Multi-Field'!$F$51="Drained"),BI559,IF(AND('[1]Multi-Field'!$E$51=[1]Lists!BF559,'[1]Multi-Field'!$F$51="undrained"),BH559,""))</f>
        <v/>
      </c>
      <c r="DH559" s="409" t="str">
        <f>IF(AND('[1]Multi-Field'!$E$52=[1]Lists!BF559,'[1]Multi-Field'!$F$52="Drained"),BI559,IF(AND('[1]Multi-Field'!$E$52=[1]Lists!BF559,'[1]Multi-Field'!$F$52="undrained"),BH559,""))</f>
        <v/>
      </c>
      <c r="DI559" s="409" t="str">
        <f>IF(AND('[1]Multi-Field'!$E$53=[1]Lists!BF559,'[1]Multi-Field'!$F$53="Drained"),BI559,IF(AND('[1]Multi-Field'!$E$53=[1]Lists!BF559,'[1]Multi-Field'!$F$53="undrained"),BH559,""))</f>
        <v/>
      </c>
      <c r="DJ559" s="409" t="str">
        <f>IF(AND('[1]Multi-Field'!$E$54=[1]Lists!BF559,'[1]Multi-Field'!$F$54="Drained"),BI559,IF(AND('[1]Multi-Field'!$E$54=[1]Lists!BF559,'[1]Multi-Field'!$F$54="undrained"),BH559,""))</f>
        <v/>
      </c>
      <c r="DK559" s="409" t="str">
        <f>IF(AND('[1]Multi-Field'!$E$55=[1]Lists!BF559,'[1]Multi-Field'!$F$55="Drained"),BI559,IF(AND('[1]Multi-Field'!$E$55=[1]Lists!BF559,'[1]Multi-Field'!$F$55="undrained"),BH559,""))</f>
        <v/>
      </c>
      <c r="DL559" s="409" t="str">
        <f>IF(AND('[1]Multi-Field'!$E$56=[1]Lists!BF559,'[1]Multi-Field'!$F$56="Drained"),BI559,IF(AND('[1]Multi-Field'!$E$56=[1]Lists!BF559,'[1]Multi-Field'!$F$56="undrained"),BH559,""))</f>
        <v/>
      </c>
      <c r="DM559" s="409" t="str">
        <f>IF(AND('[1]Multi-Field'!$E$57=[1]Lists!BF559,'[1]Multi-Field'!$F$57="Drained"),BI559,IF(AND('[1]Multi-Field'!$E$57=[1]Lists!BF559,'[1]Multi-Field'!$F$57="undrained"),BH559,""))</f>
        <v/>
      </c>
      <c r="DN559" s="409" t="str">
        <f>IF(AND('[1]Multi-Field'!$E$58=[1]Lists!BF559,'[1]Multi-Field'!$F$58="Drained"),BI559,IF(AND('[1]Multi-Field'!$E$58=[1]Lists!BF559,'[1]Multi-Field'!$F$58="undrained"),BH559,""))</f>
        <v/>
      </c>
      <c r="DO559" s="409" t="str">
        <f>IF(AND('[1]Multi-Field'!$E$59=[1]Lists!BF559,'[1]Multi-Field'!$F$59="Drained"),BI559,IF(AND('[1]Multi-Field'!$E$59=[1]Lists!BF559,'[1]Multi-Field'!$F$59="undrained"),BH559,""))</f>
        <v/>
      </c>
      <c r="DP559" s="409" t="str">
        <f>IF(AND('[1]Multi-Field'!$E$60=[1]Lists!BF559,'[1]Multi-Field'!$F$60="Drained"),BI559,IF(AND('[1]Multi-Field'!$E$60=[1]Lists!BF559,'[1]Multi-Field'!$F$60="undrained"),BH559,""))</f>
        <v/>
      </c>
      <c r="DQ559" s="409" t="str">
        <f>IF(AND('[1]Multi-Field'!$E$61=[1]Lists!BF559,'[1]Multi-Field'!$F$61="Drained"),BI559,IF(AND('[1]Multi-Field'!$E$61=[1]Lists!BF559,'[1]Multi-Field'!$F$61="undrained"),BH559,""))</f>
        <v/>
      </c>
      <c r="DR559" s="409" t="str">
        <f>IF(AND('[1]Multi-Field'!$E$62=[1]Lists!BF559,'[1]Multi-Field'!$F$62="Drained"),BI559,IF(AND('[1]Multi-Field'!$E$62=[1]Lists!BF559,'[1]Multi-Field'!$F$62="undrained"),BH559,""))</f>
        <v/>
      </c>
      <c r="DS559" s="409" t="str">
        <f>IF(AND('[1]Multi-Field'!$E$63=[1]Lists!BF559,'[1]Multi-Field'!$F$63="Drained"),BI559,IF(AND('[1]Multi-Field'!$E$63=[1]Lists!BF559,'[1]Multi-Field'!$F$63="undrained"),BH559,""))</f>
        <v/>
      </c>
      <c r="DT559" s="409" t="str">
        <f>IF(AND('[1]Multi-Field'!$E$64=[1]Lists!BF559,'[1]Multi-Field'!$F$64="Drained"),BI559,IF(AND('[1]Multi-Field'!$E$64=[1]Lists!BF559,'[1]Multi-Field'!$F$64="undrained"),BH559,""))</f>
        <v/>
      </c>
      <c r="DU559" s="409" t="str">
        <f>IF(AND('[1]Multi-Field'!$E$65=[1]Lists!BF559,'[1]Multi-Field'!$F$65="Drained"),BI559,IF(AND('[1]Multi-Field'!$E$65=[1]Lists!BF559,'[1]Multi-Field'!$F$65="undrained"),BH559,""))</f>
        <v/>
      </c>
      <c r="DV559" s="409" t="str">
        <f>IF(AND('[1]Multi-Field'!$E$66=[1]Lists!BF559,'[1]Multi-Field'!$F$66="Drained"),BI559,IF(AND('[1]Multi-Field'!$E$66=[1]Lists!BF559,'[1]Multi-Field'!$F$66="undrained"),BH559,""))</f>
        <v/>
      </c>
      <c r="DW559" s="409" t="str">
        <f>IF(AND('[1]Multi-Field'!$E$67=[1]Lists!BF559,'[1]Multi-Field'!$F$67="Drained"),BI559,IF(AND('[1]Multi-Field'!$E$67=[1]Lists!BF559,'[1]Multi-Field'!$F$67="undrained"),BH559,""))</f>
        <v/>
      </c>
      <c r="DX559" s="409" t="str">
        <f>IF(AND('[1]Multi-Field'!$E$68=[1]Lists!BF559,'[1]Multi-Field'!$F$68="Drained"),BI559,IF(AND('[1]Multi-Field'!$E$68=[1]Lists!BF559,'[1]Multi-Field'!$F$68="undrained"),BH559,""))</f>
        <v/>
      </c>
      <c r="DY559" s="409" t="str">
        <f>IF(AND('[1]Multi-Field'!$E$69=[1]Lists!BF559,'[1]Multi-Field'!$F$69="Drained"),BI559,IF(AND('[1]Multi-Field'!$E$69=[1]Lists!BF559,'[1]Multi-Field'!$F$69="undrained"),BH559,""))</f>
        <v/>
      </c>
      <c r="DZ559" s="409" t="str">
        <f>IF(AND('[1]Multi-Field'!$E$70=[1]Lists!BF559,'[1]Multi-Field'!$F$70="Drained"),BI559,IF(AND('[1]Multi-Field'!$E$70=[1]Lists!BF559,'[1]Multi-Field'!$F$70="undrained"),BH559,""))</f>
        <v/>
      </c>
      <c r="EA559" s="409" t="str">
        <f>IF(AND('[1]Multi-Field'!$E$71=[1]Lists!BF559,'[1]Multi-Field'!$F$71="Drained"),BI559,IF(AND('[1]Multi-Field'!$E$71=[1]Lists!BF559,'[1]Multi-Field'!$F$71="undrained"),BH559,""))</f>
        <v/>
      </c>
      <c r="EB559" s="409" t="str">
        <f>IF(AND('[1]Multi-Field'!$E$72=[1]Lists!BF559,'[1]Multi-Field'!$F$72="Drained"),BI559,IF(AND('[1]Multi-Field'!$E$72=[1]Lists!BF559,'[1]Multi-Field'!$F$72="undrained"),BH559,""))</f>
        <v/>
      </c>
      <c r="EC559" s="409" t="str">
        <f>IF(AND('[1]Multi-Field'!$E$73=[1]Lists!BF559,'[1]Multi-Field'!$F$73="Drained"),BI559,IF(AND('[1]Multi-Field'!$E$73=[1]Lists!BF559,'[1]Multi-Field'!$F$73="undrained"),BH559,""))</f>
        <v/>
      </c>
      <c r="ED559" s="409" t="str">
        <f>IF(AND('[1]Multi-Field'!$E$74=[1]Lists!BF559,'[1]Multi-Field'!$F$74="Drained"),BI559,IF(AND('[1]Multi-Field'!$E$74=[1]Lists!BF559,'[1]Multi-Field'!$F$74="undrained"),BH559,""))</f>
        <v/>
      </c>
      <c r="EE559" s="409" t="str">
        <f>IF(AND('[1]Multi-Field'!$E$75=[1]Lists!BF559,'[1]Multi-Field'!$F$75="Drained"),BI559,IF(AND('[1]Multi-Field'!$E$75=[1]Lists!BF559,'[1]Multi-Field'!$F$75="undrained"),BH559,""))</f>
        <v/>
      </c>
      <c r="EF559" s="409" t="str">
        <f>IF(AND('[1]Multi-Field'!$E$76=[1]Lists!BF559,'[1]Multi-Field'!$F$76="Drained"),BI559,IF(AND('[1]Multi-Field'!$E$76=[1]Lists!BF559,'[1]Multi-Field'!$F$6="undrained"),BH559,""))</f>
        <v/>
      </c>
      <c r="EG559" s="409" t="str">
        <f>IF(AND('[1]Multi-Field'!$E$77=[1]Lists!BF559,'[1]Multi-Field'!$F$77="Drained"),BI559,IF(AND('[1]Multi-Field'!$E$77=[1]Lists!BF559,'[1]Multi-Field'!$F$77="undrained"),BH559,""))</f>
        <v/>
      </c>
      <c r="EH559" s="409" t="str">
        <f>IF(AND('[1]Multi-Field'!$E$78=[1]Lists!BF559,'[1]Multi-Field'!$F$78="Drained"),BI559,IF(AND('[1]Multi-Field'!$E$78=[1]Lists!BF559,'[1]Multi-Field'!$F$78="undrained"),BH559,""))</f>
        <v/>
      </c>
      <c r="EI559" s="409" t="str">
        <f>IF(AND('[1]Multi-Field'!$E$79=[1]Lists!BF559,'[1]Multi-Field'!$F$79="Drained"),BI559,IF(AND('[1]Multi-Field'!$E$79=[1]Lists!BF559,'[1]Multi-Field'!$F$79="undrained"),BH559,""))</f>
        <v/>
      </c>
      <c r="EJ559" s="409" t="str">
        <f>IF(AND('[1]Multi-Field'!$E$80=[1]Lists!BF559,'[1]Multi-Field'!$F$80="Drained"),BI559,IF(AND('[1]Multi-Field'!$E$80=[1]Lists!BF559,'[1]Multi-Field'!$F$80="undrained"),BH559,""))</f>
        <v/>
      </c>
      <c r="EK559" s="409" t="str">
        <f>IF(AND('[1]Multi-Field'!$E$81=[1]Lists!BF559,'[1]Multi-Field'!$F$81="Drained"),BI559,IF(AND('[1]Multi-Field'!$E$81=[1]Lists!BF559,'[1]Multi-Field'!$F$81="undrained"),BH559,""))</f>
        <v/>
      </c>
      <c r="EL559" s="409" t="str">
        <f>IF(AND('[1]Multi-Field'!$E$82=[1]Lists!BF559,'[1]Multi-Field'!$F$82="Drained"),BI559,IF(AND('[1]Multi-Field'!$E$82=[1]Lists!BF559,'[1]Multi-Field'!$F$82="undrained"),BH559,""))</f>
        <v/>
      </c>
      <c r="EM559" s="409" t="str">
        <f>IF(AND('[1]Multi-Field'!$E$83=[1]Lists!BF559,'[1]Multi-Field'!$F$83="Drained"),BI559,IF(AND('[1]Multi-Field'!$E$83=[1]Lists!BF559,'[1]Multi-Field'!$F$83="undrained"),BH559,""))</f>
        <v/>
      </c>
      <c r="EN559" s="409" t="str">
        <f>IF(AND('[1]Multi-Field'!$E$84=[1]Lists!BF559,'[1]Multi-Field'!$F$84="Drained"),BI559,IF(AND('[1]Multi-Field'!$E$84=[1]Lists!BF559,'[1]Multi-Field'!$F$84="undrained"),BH559,""))</f>
        <v/>
      </c>
      <c r="EO559" s="409" t="str">
        <f>IF(AND('[1]Multi-Field'!$E$85=[1]Lists!BF559,'[1]Multi-Field'!$F$85="Drained"),BI559,IF(AND('[1]Multi-Field'!$E$85=[1]Lists!BF559,'[1]Multi-Field'!$F$85="undrained"),BH559,""))</f>
        <v/>
      </c>
      <c r="EP559" s="409" t="str">
        <f>IF(AND('[1]Multi-Field'!$E$86=[1]Lists!BF559,'[1]Multi-Field'!$F$86="Drained"),BI559,IF(AND('[1]Multi-Field'!$E$86=[1]Lists!BF559,'[1]Multi-Field'!$F$86="undrained"),BH559,""))</f>
        <v/>
      </c>
      <c r="EQ559" s="409" t="str">
        <f>IF(AND('[1]Multi-Field'!$E$87=[1]Lists!BF559,'[1]Multi-Field'!$F$87="Drained"),BI559,IF(AND('[1]Multi-Field'!$E$87=[1]Lists!BF559,'[1]Multi-Field'!$F$87="undrained"),BH559,""))</f>
        <v/>
      </c>
      <c r="ER559" s="409" t="str">
        <f>IF(AND('[1]Multi-Field'!$E$88=[1]Lists!BF559,'[1]Multi-Field'!$F$88="Drained"),BI559,IF(AND('[1]Multi-Field'!$E$88=[1]Lists!BF559,'[1]Multi-Field'!$F$88="undrained"),BH559,""))</f>
        <v/>
      </c>
      <c r="ES559" s="409" t="str">
        <f>IF(AND('[1]Multi-Field'!$E$89=[1]Lists!BF559,'[1]Multi-Field'!$F$89="Drained"),BI559,IF(AND('[1]Multi-Field'!$E$89=[1]Lists!BF559,'[1]Multi-Field'!$F$89="undrained"),BH559,""))</f>
        <v/>
      </c>
      <c r="ET559" s="409" t="str">
        <f>IF(AND('[1]Multi-Field'!$E$90=[1]Lists!BF559,'[1]Multi-Field'!$F$90="Drained"),BI559,IF(AND('[1]Multi-Field'!$E$90=[1]Lists!BF559,'[1]Multi-Field'!$F$90="undrained"),BH559,""))</f>
        <v/>
      </c>
      <c r="EU559" s="409" t="str">
        <f>IF(AND('[1]Multi-Field'!$E$91=[1]Lists!BF559,'[1]Multi-Field'!$F$91="Drained"),BI559,IF(AND('[1]Multi-Field'!$E$91=[1]Lists!BF559,'[1]Multi-Field'!$F$91="undrained"),BH559,""))</f>
        <v/>
      </c>
      <c r="EV559" s="409" t="str">
        <f>IF(AND('[1]Multi-Field'!$E$92=[1]Lists!BF559,'[1]Multi-Field'!$F$92="Drained"),BI559,IF(AND('[1]Multi-Field'!$E$92=[1]Lists!BF559,'[1]Multi-Field'!$F$92="undrained"),BH559,""))</f>
        <v/>
      </c>
      <c r="EW559" s="409" t="str">
        <f>IF(AND('[1]Multi-Field'!$E$93=[1]Lists!BF559,'[1]Multi-Field'!$F$93="Drained"),BI559,IF(AND('[1]Multi-Field'!$E$93=[1]Lists!BF559,'[1]Multi-Field'!$F$93="undrained"),BH559,""))</f>
        <v/>
      </c>
      <c r="EX559" s="409" t="str">
        <f>IF(AND('[1]Multi-Field'!$E$94=[1]Lists!BF559,'[1]Multi-Field'!$F$94="Drained"),BI559,IF(AND('[1]Multi-Field'!$E$94=[1]Lists!BF559,'[1]Multi-Field'!$F$94="undrained"),BH559,""))</f>
        <v/>
      </c>
      <c r="EY559" s="409" t="str">
        <f>IF(AND('[1]Multi-Field'!$E$95=[1]Lists!BF559,'[1]Multi-Field'!$F$95="Drained"),BI559,IF(AND('[1]Multi-Field'!$E$95=[1]Lists!BF559,'[1]Multi-Field'!$F$95="undrained"),BH559,""))</f>
        <v/>
      </c>
      <c r="EZ559" s="409" t="str">
        <f>IF(AND('[1]Multi-Field'!$E$96=[1]Lists!BF559,'[1]Multi-Field'!$F$96="Drained"),BI559,IF(AND('[1]Multi-Field'!$E$96=[1]Lists!BF559,'[1]Multi-Field'!$F$96="undrained"),BH559,""))</f>
        <v/>
      </c>
      <c r="FA559" s="409" t="str">
        <f>IF(AND('[1]Multi-Field'!$E$97=[1]Lists!BF559,'[1]Multi-Field'!$F$97="Drained"),BI559,IF(AND('[1]Multi-Field'!$E$97=[1]Lists!BF559,'[1]Multi-Field'!$F$97="undrained"),BH559,""))</f>
        <v/>
      </c>
      <c r="FB559" s="409" t="str">
        <f>IF(AND('[1]Multi-Field'!$E$98=[1]Lists!BF559,'[1]Multi-Field'!$F$98="Drained"),BI559,IF(AND('[1]Multi-Field'!$E$98=[1]Lists!BF559,'[1]Multi-Field'!$F$98="undrained"),BH559,""))</f>
        <v/>
      </c>
      <c r="FC559" s="409" t="str">
        <f>IF(AND('[1]Multi-Field'!$E$99=[1]Lists!BF559,'[1]Multi-Field'!$F$99="Drained"),BI559,IF(AND('[1]Multi-Field'!$E$99=[1]Lists!BF559,'[1]Multi-Field'!$F$99="undrained"),BH559,""))</f>
        <v/>
      </c>
      <c r="FD559" s="409" t="str">
        <f>IF(AND('[1]Multi-Field'!$E$100=[1]Lists!BF559,'[1]Multi-Field'!$F$100="Drained"),BI559,IF(AND('[1]Multi-Field'!$E$100=[1]Lists!BF559,'[1]Multi-Field'!$F$100="undrained"),BH559,""))</f>
        <v/>
      </c>
      <c r="FE559" s="409" t="str">
        <f>IF(AND('[1]Multi-Field'!$E$101=[1]Lists!BF559,'[1]Multi-Field'!$F$101="Drained"),BI559,IF(AND('[1]Multi-Field'!$E$101=[1]Lists!BF559,'[1]Multi-Field'!$F$101="undrained"),BH559,""))</f>
        <v/>
      </c>
      <c r="FF559" s="409" t="str">
        <f>IF(AND('[1]Multi-Field'!$E$102=[1]Lists!BF559,'[1]Multi-Field'!$F$102="Drained"),BI559,IF(AND('[1]Multi-Field'!$E$102=[1]Lists!BF559,'[1]Multi-Field'!$F$102="undrained"),BH559,""))</f>
        <v/>
      </c>
      <c r="FG559" s="409" t="str">
        <f>IF(AND('[1]Multi-Field'!$E$103=[1]Lists!BF559,'[1]Multi-Field'!$F$103="Drained"),BI559,IF(AND('[1]Multi-Field'!$E$103=[1]Lists!BF559,'[1]Multi-Field'!$F$103="undrained"),BH559,""))</f>
        <v/>
      </c>
      <c r="FH559" s="409" t="str">
        <f>IF(AND('[1]Multi-Field'!$E$104=[1]Lists!BF559,'[1]Multi-Field'!$F$104="Drained"),BI559,IF(AND('[1]Multi-Field'!$E$104=[1]Lists!BF559,'[1]Multi-Field'!$F$104="undrained"),BH559,""))</f>
        <v/>
      </c>
      <c r="FI559" s="409" t="str">
        <f>IF(AND('[1]Multi-Field'!$E$105=[1]Lists!BF559,'[1]Multi-Field'!$F$105="Drained"),BI559,IF(AND('[1]Multi-Field'!$E$105=[1]Lists!BF559,'[1]Multi-Field'!$F$105="undrained"),BH559,""))</f>
        <v/>
      </c>
      <c r="FJ559" s="409" t="str">
        <f>IF(AND('[1]Multi-Field'!$E$106=[1]Lists!BF559,'[1]Multi-Field'!$F$106="Drained"),BI559,IF(AND('[1]Multi-Field'!$E$106=[1]Lists!BF559,'[1]Multi-Field'!$F$106="undrained"),BH559,""))</f>
        <v/>
      </c>
      <c r="FK559" s="409" t="str">
        <f>IF(AND('[1]Multi-Field'!$E$107=[1]Lists!BF559,'[1]Multi-Field'!$F$107="Drained"),BI559,IF(AND('[1]Multi-Field'!$E$107=[1]Lists!BF559,'[1]Multi-Field'!$F$107="undrained"),BH559,""))</f>
        <v/>
      </c>
      <c r="FL559" s="409" t="str">
        <f>IF(AND('[1]Multi-Field'!$E$108=[1]Lists!BF559,'[1]Multi-Field'!$F$108="Drained"),BI559,IF(AND('[1]Multi-Field'!$E$108=[1]Lists!BF559,'[1]Multi-Field'!$F$108="undrained"),BH559,""))</f>
        <v/>
      </c>
      <c r="FM559" s="409" t="str">
        <f>IF(AND('[1]Multi-Field'!$E$109=[1]Lists!BF559,'[1]Multi-Field'!$F$109="Drained"),BI559,IF(AND('[1]Multi-Field'!$E$109=[1]Lists!BF559,'[1]Multi-Field'!$F$109="undrained"),BH559,""))</f>
        <v/>
      </c>
      <c r="FN559" s="409" t="str">
        <f>IF(AND('[1]Multi-Field'!$E$110=[1]Lists!BF559,'[1]Multi-Field'!$F$110="Drained"),BI559,IF(AND('[1]Multi-Field'!$E$110=[1]Lists!BF559,'[1]Multi-Field'!$F$110="undrained"),BH559,""))</f>
        <v/>
      </c>
      <c r="FO559" s="409" t="str">
        <f>IF(AND('[1]Multi-Field'!$E$111=[1]Lists!BF559,'[1]Multi-Field'!$F$111="Drained"),BI559,IF(AND('[1]Multi-Field'!$E$111=[1]Lists!BF559,'[1]Multi-Field'!$F$111="undrained"),BH559,""))</f>
        <v/>
      </c>
      <c r="FP559" s="409" t="str">
        <f>IF(AND('[1]Multi-Field'!$E$112=[1]Lists!BF559,'[1]Multi-Field'!$F$112="Drained"),BI559,IF(AND('[1]Multi-Field'!$E$112=[1]Lists!BF559,'[1]Multi-Field'!$F$112="undrained"),BH559,""))</f>
        <v/>
      </c>
      <c r="FQ559" s="409" t="str">
        <f>IF(AND('[1]Multi-Field'!$E$113=[1]Lists!BF559,'[1]Multi-Field'!$F$113="Drained"),BI559,IF(AND('[1]Multi-Field'!$E$113=[1]Lists!BF559,'[1]Multi-Field'!$F$113="undrained"),BH559,""))</f>
        <v/>
      </c>
      <c r="FR559" s="409" t="str">
        <f>IF(AND('[1]Multi-Field'!$E$114=[1]Lists!BF559,'[1]Multi-Field'!$F$114="Drained"),BI559,IF(AND('[1]Multi-Field'!$E$114=[1]Lists!BF559,'[1]Multi-Field'!$F$114="undrained"),BH559,""))</f>
        <v/>
      </c>
      <c r="FS559" s="409" t="str">
        <f>IF(AND('[1]Multi-Field'!$E$115=[1]Lists!BF559,'[1]Multi-Field'!$F$115="Drained"),BI559,IF(AND('[1]Multi-Field'!$E$115=[1]Lists!BF559,'[1]Multi-Field'!$F$115="undrained"),BH559,""))</f>
        <v/>
      </c>
      <c r="FT559" s="409" t="str">
        <f>IF(AND('[1]Multi-Field'!$E$116=[1]Lists!BF559,'[1]Multi-Field'!$F$116="Drained"),BI559,IF(AND('[1]Multi-Field'!$E$116=[1]Lists!BF559,'[1]Multi-Field'!$F$116="undrained"),BH559,""))</f>
        <v/>
      </c>
      <c r="FU559" s="409" t="str">
        <f>IF(AND('[1]Multi-Field'!$E$117=[1]Lists!BF559,'[1]Multi-Field'!$F$117="Drained"),BI559,IF(AND('[1]Multi-Field'!$E$117=[1]Lists!BF559,'[1]Multi-Field'!$F$117="undrained"),BH559,""))</f>
        <v/>
      </c>
      <c r="FV559" s="409" t="str">
        <f>IF(AND('[1]Multi-Field'!$E$118=[1]Lists!BF559,'[1]Multi-Field'!$F$118="Drained"),BI559,IF(AND('[1]Multi-Field'!$E$118=[1]Lists!BF559,'[1]Multi-Field'!$F$118="undrained"),BH559,""))</f>
        <v/>
      </c>
      <c r="FW559" s="409" t="str">
        <f>IF(AND('[1]Multi-Field'!$E$119=[1]Lists!BF559,'[1]Multi-Field'!$F$119="Drained"),BI559,IF(AND('[1]Multi-Field'!$E$119=[1]Lists!BF559,'[1]Multi-Field'!$F$119="undrained"),BH559,""))</f>
        <v/>
      </c>
      <c r="FX559" s="409" t="str">
        <f>IF(AND('[1]Multi-Field'!$E$120=[1]Lists!BF559,'[1]Multi-Field'!$F$120="Drained"),BI559,IF(AND('[1]Multi-Field'!$E$120=[1]Lists!BF559,'[1]Multi-Field'!$F$120="undrained"),BH559,""))</f>
        <v/>
      </c>
    </row>
    <row r="560" spans="1:180" ht="13.5" customHeight="1">
      <c r="A560" s="7" t="s">
        <v>646</v>
      </c>
      <c r="B560" s="7"/>
      <c r="C560" s="7"/>
      <c r="D560" s="8">
        <v>70</v>
      </c>
      <c r="E560" s="8">
        <f t="shared" si="74"/>
        <v>70</v>
      </c>
      <c r="F560" s="8">
        <f t="shared" si="75"/>
        <v>70</v>
      </c>
      <c r="G560" s="8">
        <v>70</v>
      </c>
      <c r="H560" s="8">
        <v>75</v>
      </c>
      <c r="I560" s="8">
        <f t="shared" si="78"/>
        <v>75</v>
      </c>
      <c r="J560" s="8">
        <f t="shared" si="79"/>
        <v>75</v>
      </c>
      <c r="K560" s="8">
        <v>75</v>
      </c>
      <c r="L560" s="8">
        <v>120</v>
      </c>
      <c r="M560" s="8">
        <f t="shared" si="76"/>
        <v>123</v>
      </c>
      <c r="N560" s="8">
        <f t="shared" si="77"/>
        <v>127</v>
      </c>
      <c r="O560" s="8">
        <v>130</v>
      </c>
      <c r="P560" s="391"/>
      <c r="Q560" s="84"/>
      <c r="R560" s="395"/>
      <c r="S560" s="395"/>
      <c r="T560" s="395"/>
      <c r="U560" s="396"/>
      <c r="BF560" s="411" t="s">
        <v>1723</v>
      </c>
      <c r="BG560" s="412">
        <v>3</v>
      </c>
      <c r="BH560" s="412">
        <v>3.5</v>
      </c>
      <c r="BI560" s="412">
        <v>4.5</v>
      </c>
      <c r="BJ560" s="409" t="e">
        <f>IF(AND('[1]Single Field'!#REF!=[1]Lists!BF560,'[1]Single Field'!#REF!="Drained"),"x",IF(AND('[1]Single Field'!#REF!=[1]Lists!BF560,'[1]Single Field'!#REF!="Undrained"),O,""))</f>
        <v>#REF!</v>
      </c>
      <c r="BK560" s="409" t="str">
        <f>IF(AND('[1]Multi-Field'!$E$3=[1]Lists!BF560,'[1]Multi-Field'!$F$3="Drained"),BI560,IF(AND('[1]Multi-Field'!$E$3=BF560,'[1]Multi-Field'!$F$3="undrained"),BH560,""))</f>
        <v/>
      </c>
      <c r="BL560" s="409" t="str">
        <f>IF(AND('[1]Multi-Field'!$E$4=BF560,'[1]Multi-Field'!$F$4="Drained"),BI560,IF(AND('[1]Multi-Field'!$E$4=BF560,'[1]Multi-Field'!$F$4="undrained"),BH560,""))</f>
        <v/>
      </c>
      <c r="BM560" s="409" t="str">
        <f>IF(AND('[1]Multi-Field'!$E$5=BF560,'[1]Multi-Field'!$F$5="Drained"),BI560,IF(AND('[1]Multi-Field'!$E$5=BF560,'[1]Multi-Field'!$F$5="undrained"),BH560,""))</f>
        <v/>
      </c>
      <c r="BN560" s="409" t="str">
        <f>IF(AND('[1]Multi-Field'!$E$6=BF560,'[1]Multi-Field'!$F$6="Drained"),BI560,IF(AND('[1]Multi-Field'!$E$6=BF560,'[1]Multi-Field'!$F$6="undrained"),BH560,""))</f>
        <v/>
      </c>
      <c r="BO560" s="409" t="str">
        <f>IF(AND('[1]Multi-Field'!$E$7=BF560,'[1]Multi-Field'!$F$7="Drained"),BI560,IF(AND('[1]Multi-Field'!$E$7=BF560,'[1]Multi-Field'!$F$7="undrained"),BH560,""))</f>
        <v/>
      </c>
      <c r="BP560" s="409" t="str">
        <f>IF(AND('[1]Multi-Field'!$E$8=BF560,'[1]Multi-Field'!$F$8="Drained"),BI560,IF(AND('[1]Multi-Field'!$E$8=BF560,'[1]Multi-Field'!$F$8="undrained"),BH560,""))</f>
        <v/>
      </c>
      <c r="BQ560" s="409" t="str">
        <f>IF(AND('[1]Multi-Field'!$E$9=BF560,'[1]Multi-Field'!$F$9="Drained"),BI560,IF(AND('[1]Multi-Field'!$E$9=BF560,'[1]Multi-Field'!$F$9="undrained"),BH560,""))</f>
        <v/>
      </c>
      <c r="BR560" s="409" t="str">
        <f>IF(AND('[1]Multi-Field'!$E$10=BF560,'[1]Multi-Field'!$F$10="Drained"),BI560,IF(AND('[1]Multi-Field'!$E$10=BF560,'[1]Multi-Field'!$F$10="undrained"),BH560,""))</f>
        <v/>
      </c>
      <c r="BS560" s="409" t="str">
        <f>IF(AND('[1]Multi-Field'!$E$11=BF560,'[1]Multi-Field'!$F$11="Drained"),BI560,IF(AND('[1]Multi-Field'!$E$11=BF560,'[1]Multi-Field'!$F$11="undrained"),BH560,""))</f>
        <v/>
      </c>
      <c r="BT560" s="409" t="str">
        <f>IF(AND('[1]Multi-Field'!$E$12=BF560,'[1]Multi-Field'!$F$12="Drained"),BI560,IF(AND('[1]Multi-Field'!$E$12=BF560,'[1]Multi-Field'!$F$12="undrained"),BH560,""))</f>
        <v/>
      </c>
      <c r="BU560" s="409" t="str">
        <f>IF(AND('[1]Multi-Field'!$E$13=BF560,'[1]Multi-Field'!$F$13="Drained"),BI560,IF(AND('[1]Multi-Field'!$E$3=BF560,'[1]Multi-Field'!$F$13="undrained"),BH560,""))</f>
        <v/>
      </c>
      <c r="BV560" s="409" t="str">
        <f>IF(AND('[1]Multi-Field'!$E$14=BF560,'[1]Multi-Field'!$F$14="Drained"),BI560,IF(AND('[1]Multi-Field'!$E$14=BF560,'[1]Multi-Field'!$F$14="undrained"),BH560,""))</f>
        <v/>
      </c>
      <c r="BW560" s="409" t="str">
        <f>IF(AND('[1]Multi-Field'!$E$15=BF560,'[1]Multi-Field'!$F$15="Drained"),BI560,IF(AND('[1]Multi-Field'!$E$15=BF560,'[1]Multi-Field'!$F$15="undrained"),BH560,""))</f>
        <v/>
      </c>
      <c r="BX560" s="409" t="str">
        <f>IF(AND('[1]Multi-Field'!$E$16=[1]Lists!BF560,'[1]Multi-Field'!$F$16="Drained"),BI560,IF(AND('[1]Multi-Field'!$E$16=[1]Lists!BF560,'[1]Multi-Field'!$F$16="undrained"),BH560,""))</f>
        <v/>
      </c>
      <c r="BY560" s="409" t="str">
        <f>IF(AND('[1]Multi-Field'!$E$17=[1]Lists!BF560,'[1]Multi-Field'!$F$17="Drained"),BI560,IF(AND('[1]Multi-Field'!$E$17=[1]Lists!BF560,'[1]Multi-Field'!$F$17="undrained"),BH560,""))</f>
        <v/>
      </c>
      <c r="BZ560" s="409" t="str">
        <f>IF(AND('[1]Multi-Field'!$E$18=[1]Lists!BF560,'[1]Multi-Field'!$F$18="Drained"),BI560,IF(AND('[1]Multi-Field'!$E$18=[1]Lists!BF560,'[1]Multi-Field'!$F$18="undrained"),BH560,""))</f>
        <v/>
      </c>
      <c r="CA560" s="409" t="str">
        <f>IF(AND('[1]Multi-Field'!$E$19=[1]Lists!BF560,'[1]Multi-Field'!$F$19="Drained"),BI560,IF(AND('[1]Multi-Field'!$E$19=[1]Lists!BF560,'[1]Multi-Field'!$F$19="undrained"),BH560,""))</f>
        <v/>
      </c>
      <c r="CB560" s="409" t="str">
        <f>IF(AND('[1]Multi-Field'!$E$20=[1]Lists!BF560,'[1]Multi-Field'!$F$20="Drained"),BI560,IF(AND('[1]Multi-Field'!$E$20=[1]Lists!BF560,'[1]Multi-Field'!$F$20="undrained"),BH560,""))</f>
        <v/>
      </c>
      <c r="CC560" s="409" t="str">
        <f>IF(AND('[1]Multi-Field'!$E$21=[1]Lists!BF560,'[1]Multi-Field'!$F$21="Drained"),BI560,IF(AND('[1]Multi-Field'!$E$21=[1]Lists!BF560,'[1]Multi-Field'!$F$21="undrained"),BH560,""))</f>
        <v/>
      </c>
      <c r="CD560" s="409" t="str">
        <f>IF(AND('[1]Multi-Field'!$E$22=[1]Lists!BF560,'[1]Multi-Field'!$F$22="Drained"),BI560,IF(AND('[1]Multi-Field'!$E$22=[1]Lists!BF560,'[1]Multi-Field'!$F$22="undrained"),BH560,""))</f>
        <v/>
      </c>
      <c r="CE560" s="409" t="str">
        <f>IF(AND('[1]Multi-Field'!$E$23=[1]Lists!BF560,'[1]Multi-Field'!$F$23="Drained"),BI560,IF(AND('[1]Multi-Field'!$E$23=[1]Lists!BF560,'[1]Multi-Field'!$F$23="undrained"),BH560,""))</f>
        <v/>
      </c>
      <c r="CF560" s="409" t="str">
        <f>IF(AND('[1]Multi-Field'!$E$24=[1]Lists!BF560,'[1]Multi-Field'!$F$24="Drained"),BI560,IF(AND('[1]Multi-Field'!$E$24=[1]Lists!BF560,'[1]Multi-Field'!$F$24="undrained"),BH560,""))</f>
        <v/>
      </c>
      <c r="CG560" s="409" t="str">
        <f>IF(AND('[1]Multi-Field'!$E$25=[1]Lists!BF560,'[1]Multi-Field'!$F$25="Drained"),BI560,IF(AND('[1]Multi-Field'!$E$25=[1]Lists!BF560,'[1]Multi-Field'!$F$25="undrained"),BH560,""))</f>
        <v/>
      </c>
      <c r="CH560" s="409" t="str">
        <f>IF(AND('[1]Multi-Field'!$E$26=[1]Lists!BF560,'[1]Multi-Field'!$F$26="Drained"),BI560,IF(AND('[1]Multi-Field'!$E$26=[1]Lists!BF560,'[1]Multi-Field'!$F$26="undrained"),BH560,""))</f>
        <v/>
      </c>
      <c r="CI560" s="409" t="str">
        <f>IF(AND('[1]Multi-Field'!$E$27=[1]Lists!BF560,'[1]Multi-Field'!$F$27="Drained"),BI560,IF(AND('[1]Multi-Field'!$E$27=[1]Lists!BF560,'[1]Multi-Field'!$F$27="undrained"),BH560,""))</f>
        <v/>
      </c>
      <c r="CJ560" s="409" t="str">
        <f>IF(AND('[1]Multi-Field'!$E$28=[1]Lists!BF560,'[1]Multi-Field'!$F$28="Drained"),BI560,IF(AND('[1]Multi-Field'!$E$28=[1]Lists!BF560,'[1]Multi-Field'!$F$28="undrained"),BH560,""))</f>
        <v/>
      </c>
      <c r="CK560" s="409" t="str">
        <f>IF(AND('[1]Multi-Field'!$E$29=[1]Lists!BF560,'[1]Multi-Field'!$F$29="Drained"),BI560,IF(AND('[1]Multi-Field'!$E$29=[1]Lists!BF560,'[1]Multi-Field'!$F$29="undrained"),BH560,""))</f>
        <v/>
      </c>
      <c r="CL560" s="409" t="str">
        <f>IF(AND('[1]Multi-Field'!$E$30=[1]Lists!BF560,'[1]Multi-Field'!$F$30="Drained"),BI560,IF(AND('[1]Multi-Field'!$E$30=[1]Lists!BF560,'[1]Multi-Field'!$F$30="undrained"),BH560,""))</f>
        <v/>
      </c>
      <c r="CM560" s="409" t="str">
        <f>IF(AND('[1]Multi-Field'!$E$31=[1]Lists!BF560,'[1]Multi-Field'!$F$31="Drained"),BI560,IF(AND('[1]Multi-Field'!$E$31=[1]Lists!BF560,'[1]Multi-Field'!$F$31="undrained"),BH560,""))</f>
        <v/>
      </c>
      <c r="CN560" s="409" t="str">
        <f>IF(AND('[1]Multi-Field'!$E$32=[1]Lists!BF560,'[1]Multi-Field'!$F$32="Drained"),BI560,IF(AND('[1]Multi-Field'!$E$32=[1]Lists!BF560,'[1]Multi-Field'!$F$32="undrained"),BH560,""))</f>
        <v/>
      </c>
      <c r="CO560" s="409" t="str">
        <f>IF(AND('[1]Multi-Field'!$E$33=[1]Lists!BF560,'[1]Multi-Field'!$F$33="Drained"),BI560,IF(AND('[1]Multi-Field'!$E$33=[1]Lists!BF560,'[1]Multi-Field'!$F$33="undrained"),BH560,""))</f>
        <v/>
      </c>
      <c r="CP560" s="409" t="str">
        <f>IF(AND('[1]Multi-Field'!$E$34=[1]Lists!BF560,'[1]Multi-Field'!$F$34="Drained"),BI560,IF(AND('[1]Multi-Field'!$E$34=[1]Lists!BF560,'[1]Multi-Field'!$F$34="undrained"),BH560,""))</f>
        <v/>
      </c>
      <c r="CQ560" s="409" t="str">
        <f>IF(AND('[1]Multi-Field'!$E$35=[1]Lists!BF560,'[1]Multi-Field'!$F$35="Drained"),BI560,IF(AND('[1]Multi-Field'!$E$35=[1]Lists!BF560,'[1]Multi-Field'!$F$35="undrained"),BH560,""))</f>
        <v/>
      </c>
      <c r="CR560" s="409" t="str">
        <f>IF(AND('[1]Multi-Field'!$E$36=[1]Lists!BF560,'[1]Multi-Field'!$F$36="Drained"),BI560,IF(AND('[1]Multi-Field'!$E$36=[1]Lists!BF560,'[1]Multi-Field'!$F$36="undrained"),BH560,""))</f>
        <v/>
      </c>
      <c r="CS560" s="409" t="str">
        <f>IF(AND('[1]Multi-Field'!$E$37=[1]Lists!BF560,'[1]Multi-Field'!$F$37="Drained"),BI560,IF(AND('[1]Multi-Field'!$E$37=[1]Lists!BF560,'[1]Multi-Field'!$F$37="undrained"),BH560,""))</f>
        <v/>
      </c>
      <c r="CT560" s="409" t="str">
        <f>IF(AND('[1]Multi-Field'!$E$38=[1]Lists!BF560,'[1]Multi-Field'!$F$38="Drained"),BI560,IF(AND('[1]Multi-Field'!$E$38=[1]Lists!BF560,'[1]Multi-Field'!$F$38="undrained"),BH560,""))</f>
        <v/>
      </c>
      <c r="CU560" s="409" t="str">
        <f>IF(AND('[1]Multi-Field'!$E$39=[1]Lists!BF560,'[1]Multi-Field'!$F$39="Drained"),BI560,IF(AND('[1]Multi-Field'!$E$39=[1]Lists!BF560,'[1]Multi-Field'!$F$39="undrained"),BH560,""))</f>
        <v/>
      </c>
      <c r="CV560" s="409" t="str">
        <f>IF(AND('[1]Multi-Field'!$E$40=[1]Lists!BF560,'[1]Multi-Field'!$F$40="Drained"),BI560,IF(AND('[1]Multi-Field'!$E$40=[1]Lists!BF560,'[1]Multi-Field'!$F$40="undrained"),BH560,""))</f>
        <v/>
      </c>
      <c r="CW560" s="409" t="str">
        <f>IF(AND('[1]Multi-Field'!$E$41=[1]Lists!BF560,'[1]Multi-Field'!$F$40="Drained"),BI560,IF(AND('[1]Multi-Field'!$E$40=[1]Lists!BF560,'[1]Multi-Field'!$F$40="undrained"),BH560,""))</f>
        <v/>
      </c>
      <c r="CX560" s="409" t="str">
        <f>IF(AND('[1]Multi-Field'!$E$42=[1]Lists!BF560,'[1]Multi-Field'!$F$42="Drained"),BI560,IF(AND('[1]Multi-Field'!$E$42=[1]Lists!BF560,'[1]Multi-Field'!$F$42="undrained"),BH560,""))</f>
        <v/>
      </c>
      <c r="CY560" s="409" t="str">
        <f>IF(AND('[1]Multi-Field'!$E$43=[1]Lists!BF560,'[1]Multi-Field'!$F$43="Drained"),BI560,IF(AND('[1]Multi-Field'!$E$43=[1]Lists!BF560,'[1]Multi-Field'!$F$43="undrained"),BH560,""))</f>
        <v/>
      </c>
      <c r="CZ560" s="409" t="str">
        <f>IF(AND('[1]Multi-Field'!$E$44=[1]Lists!BF560,'[1]Multi-Field'!$F$44="Drained"),BI560,IF(AND('[1]Multi-Field'!$E$44=[1]Lists!BF560,'[1]Multi-Field'!$F$44="undrained"),BH560,""))</f>
        <v/>
      </c>
      <c r="DA560" s="409" t="str">
        <f>IF(AND('[1]Multi-Field'!$E$45=[1]Lists!BF560,'[1]Multi-Field'!$F$45="Drained"),BI560,IF(AND('[1]Multi-Field'!$E$45=[1]Lists!BF560,'[1]Multi-Field'!$F$45="undrained"),BH560,""))</f>
        <v/>
      </c>
      <c r="DB560" s="409" t="str">
        <f>IF(AND('[1]Multi-Field'!$E$46=[1]Lists!BF560,'[1]Multi-Field'!$F$46="Drained"),BI560,IF(AND('[1]Multi-Field'!$E$46=[1]Lists!BF560,'[1]Multi-Field'!$F$46="undrained"),BH560,""))</f>
        <v/>
      </c>
      <c r="DC560" s="409" t="str">
        <f>IF(AND('[1]Multi-Field'!$E$47=[1]Lists!BF560,'[1]Multi-Field'!$F$47="Drained"),BI560,IF(AND('[1]Multi-Field'!$E$47=[1]Lists!BF560,'[1]Multi-Field'!$F$47="undrained"),BH560,""))</f>
        <v/>
      </c>
      <c r="DD560" s="409" t="str">
        <f>IF(AND('[1]Multi-Field'!$E$48=[1]Lists!BF560,'[1]Multi-Field'!$F$48="Drained"),BI560,IF(AND('[1]Multi-Field'!$E$48=[1]Lists!BF560,'[1]Multi-Field'!$F$48="undrained"),BH560,""))</f>
        <v/>
      </c>
      <c r="DE560" s="409" t="str">
        <f>IF(AND('[1]Multi-Field'!$E$49=[1]Lists!BF560,'[1]Multi-Field'!$F$49="Drained"),BI560,IF(AND('[1]Multi-Field'!$E$49=[1]Lists!BF560,'[1]Multi-Field'!$F$9="undrained"),BH560,""))</f>
        <v/>
      </c>
      <c r="DF560" s="409" t="str">
        <f>IF(AND('[1]Multi-Field'!$E$50=[1]Lists!BF560,'[1]Multi-Field'!$F$50="Drained"),BI560,IF(AND('[1]Multi-Field'!$E$50=[1]Lists!BF560,'[1]Multi-Field'!$F$50="undrained"),BH560,""))</f>
        <v/>
      </c>
      <c r="DG560" s="409" t="str">
        <f>IF(AND('[1]Multi-Field'!$E$51=[1]Lists!BF560,'[1]Multi-Field'!$F$51="Drained"),BI560,IF(AND('[1]Multi-Field'!$E$51=[1]Lists!BF560,'[1]Multi-Field'!$F$51="undrained"),BH560,""))</f>
        <v/>
      </c>
      <c r="DH560" s="409" t="str">
        <f>IF(AND('[1]Multi-Field'!$E$52=[1]Lists!BF560,'[1]Multi-Field'!$F$52="Drained"),BI560,IF(AND('[1]Multi-Field'!$E$52=[1]Lists!BF560,'[1]Multi-Field'!$F$52="undrained"),BH560,""))</f>
        <v/>
      </c>
      <c r="DI560" s="409" t="str">
        <f>IF(AND('[1]Multi-Field'!$E$53=[1]Lists!BF560,'[1]Multi-Field'!$F$53="Drained"),BI560,IF(AND('[1]Multi-Field'!$E$53=[1]Lists!BF560,'[1]Multi-Field'!$F$53="undrained"),BH560,""))</f>
        <v/>
      </c>
      <c r="DJ560" s="409" t="str">
        <f>IF(AND('[1]Multi-Field'!$E$54=[1]Lists!BF560,'[1]Multi-Field'!$F$54="Drained"),BI560,IF(AND('[1]Multi-Field'!$E$54=[1]Lists!BF560,'[1]Multi-Field'!$F$54="undrained"),BH560,""))</f>
        <v/>
      </c>
      <c r="DK560" s="409" t="str">
        <f>IF(AND('[1]Multi-Field'!$E$55=[1]Lists!BF560,'[1]Multi-Field'!$F$55="Drained"),BI560,IF(AND('[1]Multi-Field'!$E$55=[1]Lists!BF560,'[1]Multi-Field'!$F$55="undrained"),BH560,""))</f>
        <v/>
      </c>
      <c r="DL560" s="409" t="str">
        <f>IF(AND('[1]Multi-Field'!$E$56=[1]Lists!BF560,'[1]Multi-Field'!$F$56="Drained"),BI560,IF(AND('[1]Multi-Field'!$E$56=[1]Lists!BF560,'[1]Multi-Field'!$F$56="undrained"),BH560,""))</f>
        <v/>
      </c>
      <c r="DM560" s="409" t="str">
        <f>IF(AND('[1]Multi-Field'!$E$57=[1]Lists!BF560,'[1]Multi-Field'!$F$57="Drained"),BI560,IF(AND('[1]Multi-Field'!$E$57=[1]Lists!BF560,'[1]Multi-Field'!$F$57="undrained"),BH560,""))</f>
        <v/>
      </c>
      <c r="DN560" s="409" t="str">
        <f>IF(AND('[1]Multi-Field'!$E$58=[1]Lists!BF560,'[1]Multi-Field'!$F$58="Drained"),BI560,IF(AND('[1]Multi-Field'!$E$58=[1]Lists!BF560,'[1]Multi-Field'!$F$58="undrained"),BH560,""))</f>
        <v/>
      </c>
      <c r="DO560" s="409" t="str">
        <f>IF(AND('[1]Multi-Field'!$E$59=[1]Lists!BF560,'[1]Multi-Field'!$F$59="Drained"),BI560,IF(AND('[1]Multi-Field'!$E$59=[1]Lists!BF560,'[1]Multi-Field'!$F$59="undrained"),BH560,""))</f>
        <v/>
      </c>
      <c r="DP560" s="409" t="str">
        <f>IF(AND('[1]Multi-Field'!$E$60=[1]Lists!BF560,'[1]Multi-Field'!$F$60="Drained"),BI560,IF(AND('[1]Multi-Field'!$E$60=[1]Lists!BF560,'[1]Multi-Field'!$F$60="undrained"),BH560,""))</f>
        <v/>
      </c>
      <c r="DQ560" s="409" t="str">
        <f>IF(AND('[1]Multi-Field'!$E$61=[1]Lists!BF560,'[1]Multi-Field'!$F$61="Drained"),BI560,IF(AND('[1]Multi-Field'!$E$61=[1]Lists!BF560,'[1]Multi-Field'!$F$61="undrained"),BH560,""))</f>
        <v/>
      </c>
      <c r="DR560" s="409" t="str">
        <f>IF(AND('[1]Multi-Field'!$E$62=[1]Lists!BF560,'[1]Multi-Field'!$F$62="Drained"),BI560,IF(AND('[1]Multi-Field'!$E$62=[1]Lists!BF560,'[1]Multi-Field'!$F$62="undrained"),BH560,""))</f>
        <v/>
      </c>
      <c r="DS560" s="409" t="str">
        <f>IF(AND('[1]Multi-Field'!$E$63=[1]Lists!BF560,'[1]Multi-Field'!$F$63="Drained"),BI560,IF(AND('[1]Multi-Field'!$E$63=[1]Lists!BF560,'[1]Multi-Field'!$F$63="undrained"),BH560,""))</f>
        <v/>
      </c>
      <c r="DT560" s="409" t="str">
        <f>IF(AND('[1]Multi-Field'!$E$64=[1]Lists!BF560,'[1]Multi-Field'!$F$64="Drained"),BI560,IF(AND('[1]Multi-Field'!$E$64=[1]Lists!BF560,'[1]Multi-Field'!$F$64="undrained"),BH560,""))</f>
        <v/>
      </c>
      <c r="DU560" s="409" t="str">
        <f>IF(AND('[1]Multi-Field'!$E$65=[1]Lists!BF560,'[1]Multi-Field'!$F$65="Drained"),BI560,IF(AND('[1]Multi-Field'!$E$65=[1]Lists!BF560,'[1]Multi-Field'!$F$65="undrained"),BH560,""))</f>
        <v/>
      </c>
      <c r="DV560" s="409" t="str">
        <f>IF(AND('[1]Multi-Field'!$E$66=[1]Lists!BF560,'[1]Multi-Field'!$F$66="Drained"),BI560,IF(AND('[1]Multi-Field'!$E$66=[1]Lists!BF560,'[1]Multi-Field'!$F$66="undrained"),BH560,""))</f>
        <v/>
      </c>
      <c r="DW560" s="409" t="str">
        <f>IF(AND('[1]Multi-Field'!$E$67=[1]Lists!BF560,'[1]Multi-Field'!$F$67="Drained"),BI560,IF(AND('[1]Multi-Field'!$E$67=[1]Lists!BF560,'[1]Multi-Field'!$F$67="undrained"),BH560,""))</f>
        <v/>
      </c>
      <c r="DX560" s="409" t="str">
        <f>IF(AND('[1]Multi-Field'!$E$68=[1]Lists!BF560,'[1]Multi-Field'!$F$68="Drained"),BI560,IF(AND('[1]Multi-Field'!$E$68=[1]Lists!BF560,'[1]Multi-Field'!$F$68="undrained"),BH560,""))</f>
        <v/>
      </c>
      <c r="DY560" s="409" t="str">
        <f>IF(AND('[1]Multi-Field'!$E$69=[1]Lists!BF560,'[1]Multi-Field'!$F$69="Drained"),BI560,IF(AND('[1]Multi-Field'!$E$69=[1]Lists!BF560,'[1]Multi-Field'!$F$69="undrained"),BH560,""))</f>
        <v/>
      </c>
      <c r="DZ560" s="409" t="str">
        <f>IF(AND('[1]Multi-Field'!$E$70=[1]Lists!BF560,'[1]Multi-Field'!$F$70="Drained"),BI560,IF(AND('[1]Multi-Field'!$E$70=[1]Lists!BF560,'[1]Multi-Field'!$F$70="undrained"),BH560,""))</f>
        <v/>
      </c>
      <c r="EA560" s="409" t="str">
        <f>IF(AND('[1]Multi-Field'!$E$71=[1]Lists!BF560,'[1]Multi-Field'!$F$71="Drained"),BI560,IF(AND('[1]Multi-Field'!$E$71=[1]Lists!BF560,'[1]Multi-Field'!$F$71="undrained"),BH560,""))</f>
        <v/>
      </c>
      <c r="EB560" s="409" t="str">
        <f>IF(AND('[1]Multi-Field'!$E$72=[1]Lists!BF560,'[1]Multi-Field'!$F$72="Drained"),BI560,IF(AND('[1]Multi-Field'!$E$72=[1]Lists!BF560,'[1]Multi-Field'!$F$72="undrained"),BH560,""))</f>
        <v/>
      </c>
      <c r="EC560" s="409" t="str">
        <f>IF(AND('[1]Multi-Field'!$E$73=[1]Lists!BF560,'[1]Multi-Field'!$F$73="Drained"),BI560,IF(AND('[1]Multi-Field'!$E$73=[1]Lists!BF560,'[1]Multi-Field'!$F$73="undrained"),BH560,""))</f>
        <v/>
      </c>
      <c r="ED560" s="409" t="str">
        <f>IF(AND('[1]Multi-Field'!$E$74=[1]Lists!BF560,'[1]Multi-Field'!$F$74="Drained"),BI560,IF(AND('[1]Multi-Field'!$E$74=[1]Lists!BF560,'[1]Multi-Field'!$F$74="undrained"),BH560,""))</f>
        <v/>
      </c>
      <c r="EE560" s="409" t="str">
        <f>IF(AND('[1]Multi-Field'!$E$75=[1]Lists!BF560,'[1]Multi-Field'!$F$75="Drained"),BI560,IF(AND('[1]Multi-Field'!$E$75=[1]Lists!BF560,'[1]Multi-Field'!$F$75="undrained"),BH560,""))</f>
        <v/>
      </c>
      <c r="EF560" s="409" t="str">
        <f>IF(AND('[1]Multi-Field'!$E$76=[1]Lists!BF560,'[1]Multi-Field'!$F$76="Drained"),BI560,IF(AND('[1]Multi-Field'!$E$76=[1]Lists!BF560,'[1]Multi-Field'!$F$6="undrained"),BH560,""))</f>
        <v/>
      </c>
      <c r="EG560" s="409" t="str">
        <f>IF(AND('[1]Multi-Field'!$E$77=[1]Lists!BF560,'[1]Multi-Field'!$F$77="Drained"),BI560,IF(AND('[1]Multi-Field'!$E$77=[1]Lists!BF560,'[1]Multi-Field'!$F$77="undrained"),BH560,""))</f>
        <v/>
      </c>
      <c r="EH560" s="409" t="str">
        <f>IF(AND('[1]Multi-Field'!$E$78=[1]Lists!BF560,'[1]Multi-Field'!$F$78="Drained"),BI560,IF(AND('[1]Multi-Field'!$E$78=[1]Lists!BF560,'[1]Multi-Field'!$F$78="undrained"),BH560,""))</f>
        <v/>
      </c>
      <c r="EI560" s="409" t="str">
        <f>IF(AND('[1]Multi-Field'!$E$79=[1]Lists!BF560,'[1]Multi-Field'!$F$79="Drained"),BI560,IF(AND('[1]Multi-Field'!$E$79=[1]Lists!BF560,'[1]Multi-Field'!$F$79="undrained"),BH560,""))</f>
        <v/>
      </c>
      <c r="EJ560" s="409" t="str">
        <f>IF(AND('[1]Multi-Field'!$E$80=[1]Lists!BF560,'[1]Multi-Field'!$F$80="Drained"),BI560,IF(AND('[1]Multi-Field'!$E$80=[1]Lists!BF560,'[1]Multi-Field'!$F$80="undrained"),BH560,""))</f>
        <v/>
      </c>
      <c r="EK560" s="409" t="str">
        <f>IF(AND('[1]Multi-Field'!$E$81=[1]Lists!BF560,'[1]Multi-Field'!$F$81="Drained"),BI560,IF(AND('[1]Multi-Field'!$E$81=[1]Lists!BF560,'[1]Multi-Field'!$F$81="undrained"),BH560,""))</f>
        <v/>
      </c>
      <c r="EL560" s="409" t="str">
        <f>IF(AND('[1]Multi-Field'!$E$82=[1]Lists!BF560,'[1]Multi-Field'!$F$82="Drained"),BI560,IF(AND('[1]Multi-Field'!$E$82=[1]Lists!BF560,'[1]Multi-Field'!$F$82="undrained"),BH560,""))</f>
        <v/>
      </c>
      <c r="EM560" s="409" t="str">
        <f>IF(AND('[1]Multi-Field'!$E$83=[1]Lists!BF560,'[1]Multi-Field'!$F$83="Drained"),BI560,IF(AND('[1]Multi-Field'!$E$83=[1]Lists!BF560,'[1]Multi-Field'!$F$83="undrained"),BH560,""))</f>
        <v/>
      </c>
      <c r="EN560" s="409" t="str">
        <f>IF(AND('[1]Multi-Field'!$E$84=[1]Lists!BF560,'[1]Multi-Field'!$F$84="Drained"),BI560,IF(AND('[1]Multi-Field'!$E$84=[1]Lists!BF560,'[1]Multi-Field'!$F$84="undrained"),BH560,""))</f>
        <v/>
      </c>
      <c r="EO560" s="409" t="str">
        <f>IF(AND('[1]Multi-Field'!$E$85=[1]Lists!BF560,'[1]Multi-Field'!$F$85="Drained"),BI560,IF(AND('[1]Multi-Field'!$E$85=[1]Lists!BF560,'[1]Multi-Field'!$F$85="undrained"),BH560,""))</f>
        <v/>
      </c>
      <c r="EP560" s="409" t="str">
        <f>IF(AND('[1]Multi-Field'!$E$86=[1]Lists!BF560,'[1]Multi-Field'!$F$86="Drained"),BI560,IF(AND('[1]Multi-Field'!$E$86=[1]Lists!BF560,'[1]Multi-Field'!$F$86="undrained"),BH560,""))</f>
        <v/>
      </c>
      <c r="EQ560" s="409" t="str">
        <f>IF(AND('[1]Multi-Field'!$E$87=[1]Lists!BF560,'[1]Multi-Field'!$F$87="Drained"),BI560,IF(AND('[1]Multi-Field'!$E$87=[1]Lists!BF560,'[1]Multi-Field'!$F$87="undrained"),BH560,""))</f>
        <v/>
      </c>
      <c r="ER560" s="409" t="str">
        <f>IF(AND('[1]Multi-Field'!$E$88=[1]Lists!BF560,'[1]Multi-Field'!$F$88="Drained"),BI560,IF(AND('[1]Multi-Field'!$E$88=[1]Lists!BF560,'[1]Multi-Field'!$F$88="undrained"),BH560,""))</f>
        <v/>
      </c>
      <c r="ES560" s="409" t="str">
        <f>IF(AND('[1]Multi-Field'!$E$89=[1]Lists!BF560,'[1]Multi-Field'!$F$89="Drained"),BI560,IF(AND('[1]Multi-Field'!$E$89=[1]Lists!BF560,'[1]Multi-Field'!$F$89="undrained"),BH560,""))</f>
        <v/>
      </c>
      <c r="ET560" s="409" t="str">
        <f>IF(AND('[1]Multi-Field'!$E$90=[1]Lists!BF560,'[1]Multi-Field'!$F$90="Drained"),BI560,IF(AND('[1]Multi-Field'!$E$90=[1]Lists!BF560,'[1]Multi-Field'!$F$90="undrained"),BH560,""))</f>
        <v/>
      </c>
      <c r="EU560" s="409" t="str">
        <f>IF(AND('[1]Multi-Field'!$E$91=[1]Lists!BF560,'[1]Multi-Field'!$F$91="Drained"),BI560,IF(AND('[1]Multi-Field'!$E$91=[1]Lists!BF560,'[1]Multi-Field'!$F$91="undrained"),BH560,""))</f>
        <v/>
      </c>
      <c r="EV560" s="409" t="str">
        <f>IF(AND('[1]Multi-Field'!$E$92=[1]Lists!BF560,'[1]Multi-Field'!$F$92="Drained"),BI560,IF(AND('[1]Multi-Field'!$E$92=[1]Lists!BF560,'[1]Multi-Field'!$F$92="undrained"),BH560,""))</f>
        <v/>
      </c>
      <c r="EW560" s="409" t="str">
        <f>IF(AND('[1]Multi-Field'!$E$93=[1]Lists!BF560,'[1]Multi-Field'!$F$93="Drained"),BI560,IF(AND('[1]Multi-Field'!$E$93=[1]Lists!BF560,'[1]Multi-Field'!$F$93="undrained"),BH560,""))</f>
        <v/>
      </c>
      <c r="EX560" s="409" t="str">
        <f>IF(AND('[1]Multi-Field'!$E$94=[1]Lists!BF560,'[1]Multi-Field'!$F$94="Drained"),BI560,IF(AND('[1]Multi-Field'!$E$94=[1]Lists!BF560,'[1]Multi-Field'!$F$94="undrained"),BH560,""))</f>
        <v/>
      </c>
      <c r="EY560" s="409" t="str">
        <f>IF(AND('[1]Multi-Field'!$E$95=[1]Lists!BF560,'[1]Multi-Field'!$F$95="Drained"),BI560,IF(AND('[1]Multi-Field'!$E$95=[1]Lists!BF560,'[1]Multi-Field'!$F$95="undrained"),BH560,""))</f>
        <v/>
      </c>
      <c r="EZ560" s="409" t="str">
        <f>IF(AND('[1]Multi-Field'!$E$96=[1]Lists!BF560,'[1]Multi-Field'!$F$96="Drained"),BI560,IF(AND('[1]Multi-Field'!$E$96=[1]Lists!BF560,'[1]Multi-Field'!$F$96="undrained"),BH560,""))</f>
        <v/>
      </c>
      <c r="FA560" s="409" t="str">
        <f>IF(AND('[1]Multi-Field'!$E$97=[1]Lists!BF560,'[1]Multi-Field'!$F$97="Drained"),BI560,IF(AND('[1]Multi-Field'!$E$97=[1]Lists!BF560,'[1]Multi-Field'!$F$97="undrained"),BH560,""))</f>
        <v/>
      </c>
      <c r="FB560" s="409" t="str">
        <f>IF(AND('[1]Multi-Field'!$E$98=[1]Lists!BF560,'[1]Multi-Field'!$F$98="Drained"),BI560,IF(AND('[1]Multi-Field'!$E$98=[1]Lists!BF560,'[1]Multi-Field'!$F$98="undrained"),BH560,""))</f>
        <v/>
      </c>
      <c r="FC560" s="409" t="str">
        <f>IF(AND('[1]Multi-Field'!$E$99=[1]Lists!BF560,'[1]Multi-Field'!$F$99="Drained"),BI560,IF(AND('[1]Multi-Field'!$E$99=[1]Lists!BF560,'[1]Multi-Field'!$F$99="undrained"),BH560,""))</f>
        <v/>
      </c>
      <c r="FD560" s="409" t="str">
        <f>IF(AND('[1]Multi-Field'!$E$100=[1]Lists!BF560,'[1]Multi-Field'!$F$100="Drained"),BI560,IF(AND('[1]Multi-Field'!$E$100=[1]Lists!BF560,'[1]Multi-Field'!$F$100="undrained"),BH560,""))</f>
        <v/>
      </c>
      <c r="FE560" s="409" t="str">
        <f>IF(AND('[1]Multi-Field'!$E$101=[1]Lists!BF560,'[1]Multi-Field'!$F$101="Drained"),BI560,IF(AND('[1]Multi-Field'!$E$101=[1]Lists!BF560,'[1]Multi-Field'!$F$101="undrained"),BH560,""))</f>
        <v/>
      </c>
      <c r="FF560" s="409" t="str">
        <f>IF(AND('[1]Multi-Field'!$E$102=[1]Lists!BF560,'[1]Multi-Field'!$F$102="Drained"),BI560,IF(AND('[1]Multi-Field'!$E$102=[1]Lists!BF560,'[1]Multi-Field'!$F$102="undrained"),BH560,""))</f>
        <v/>
      </c>
      <c r="FG560" s="409" t="str">
        <f>IF(AND('[1]Multi-Field'!$E$103=[1]Lists!BF560,'[1]Multi-Field'!$F$103="Drained"),BI560,IF(AND('[1]Multi-Field'!$E$103=[1]Lists!BF560,'[1]Multi-Field'!$F$103="undrained"),BH560,""))</f>
        <v/>
      </c>
      <c r="FH560" s="409" t="str">
        <f>IF(AND('[1]Multi-Field'!$E$104=[1]Lists!BF560,'[1]Multi-Field'!$F$104="Drained"),BI560,IF(AND('[1]Multi-Field'!$E$104=[1]Lists!BF560,'[1]Multi-Field'!$F$104="undrained"),BH560,""))</f>
        <v/>
      </c>
      <c r="FI560" s="409" t="str">
        <f>IF(AND('[1]Multi-Field'!$E$105=[1]Lists!BF560,'[1]Multi-Field'!$F$105="Drained"),BI560,IF(AND('[1]Multi-Field'!$E$105=[1]Lists!BF560,'[1]Multi-Field'!$F$105="undrained"),BH560,""))</f>
        <v/>
      </c>
      <c r="FJ560" s="409" t="str">
        <f>IF(AND('[1]Multi-Field'!$E$106=[1]Lists!BF560,'[1]Multi-Field'!$F$106="Drained"),BI560,IF(AND('[1]Multi-Field'!$E$106=[1]Lists!BF560,'[1]Multi-Field'!$F$106="undrained"),BH560,""))</f>
        <v/>
      </c>
      <c r="FK560" s="409" t="str">
        <f>IF(AND('[1]Multi-Field'!$E$107=[1]Lists!BF560,'[1]Multi-Field'!$F$107="Drained"),BI560,IF(AND('[1]Multi-Field'!$E$107=[1]Lists!BF560,'[1]Multi-Field'!$F$107="undrained"),BH560,""))</f>
        <v/>
      </c>
      <c r="FL560" s="409" t="str">
        <f>IF(AND('[1]Multi-Field'!$E$108=[1]Lists!BF560,'[1]Multi-Field'!$F$108="Drained"),BI560,IF(AND('[1]Multi-Field'!$E$108=[1]Lists!BF560,'[1]Multi-Field'!$F$108="undrained"),BH560,""))</f>
        <v/>
      </c>
      <c r="FM560" s="409" t="str">
        <f>IF(AND('[1]Multi-Field'!$E$109=[1]Lists!BF560,'[1]Multi-Field'!$F$109="Drained"),BI560,IF(AND('[1]Multi-Field'!$E$109=[1]Lists!BF560,'[1]Multi-Field'!$F$109="undrained"),BH560,""))</f>
        <v/>
      </c>
      <c r="FN560" s="409" t="str">
        <f>IF(AND('[1]Multi-Field'!$E$110=[1]Lists!BF560,'[1]Multi-Field'!$F$110="Drained"),BI560,IF(AND('[1]Multi-Field'!$E$110=[1]Lists!BF560,'[1]Multi-Field'!$F$110="undrained"),BH560,""))</f>
        <v/>
      </c>
      <c r="FO560" s="409" t="str">
        <f>IF(AND('[1]Multi-Field'!$E$111=[1]Lists!BF560,'[1]Multi-Field'!$F$111="Drained"),BI560,IF(AND('[1]Multi-Field'!$E$111=[1]Lists!BF560,'[1]Multi-Field'!$F$111="undrained"),BH560,""))</f>
        <v/>
      </c>
      <c r="FP560" s="409" t="str">
        <f>IF(AND('[1]Multi-Field'!$E$112=[1]Lists!BF560,'[1]Multi-Field'!$F$112="Drained"),BI560,IF(AND('[1]Multi-Field'!$E$112=[1]Lists!BF560,'[1]Multi-Field'!$F$112="undrained"),BH560,""))</f>
        <v/>
      </c>
      <c r="FQ560" s="409" t="str">
        <f>IF(AND('[1]Multi-Field'!$E$113=[1]Lists!BF560,'[1]Multi-Field'!$F$113="Drained"),BI560,IF(AND('[1]Multi-Field'!$E$113=[1]Lists!BF560,'[1]Multi-Field'!$F$113="undrained"),BH560,""))</f>
        <v/>
      </c>
      <c r="FR560" s="409" t="str">
        <f>IF(AND('[1]Multi-Field'!$E$114=[1]Lists!BF560,'[1]Multi-Field'!$F$114="Drained"),BI560,IF(AND('[1]Multi-Field'!$E$114=[1]Lists!BF560,'[1]Multi-Field'!$F$114="undrained"),BH560,""))</f>
        <v/>
      </c>
      <c r="FS560" s="409" t="str">
        <f>IF(AND('[1]Multi-Field'!$E$115=[1]Lists!BF560,'[1]Multi-Field'!$F$115="Drained"),BI560,IF(AND('[1]Multi-Field'!$E$115=[1]Lists!BF560,'[1]Multi-Field'!$F$115="undrained"),BH560,""))</f>
        <v/>
      </c>
      <c r="FT560" s="409" t="str">
        <f>IF(AND('[1]Multi-Field'!$E$116=[1]Lists!BF560,'[1]Multi-Field'!$F$116="Drained"),BI560,IF(AND('[1]Multi-Field'!$E$116=[1]Lists!BF560,'[1]Multi-Field'!$F$116="undrained"),BH560,""))</f>
        <v/>
      </c>
      <c r="FU560" s="409" t="str">
        <f>IF(AND('[1]Multi-Field'!$E$117=[1]Lists!BF560,'[1]Multi-Field'!$F$117="Drained"),BI560,IF(AND('[1]Multi-Field'!$E$117=[1]Lists!BF560,'[1]Multi-Field'!$F$117="undrained"),BH560,""))</f>
        <v/>
      </c>
      <c r="FV560" s="409" t="str">
        <f>IF(AND('[1]Multi-Field'!$E$118=[1]Lists!BF560,'[1]Multi-Field'!$F$118="Drained"),BI560,IF(AND('[1]Multi-Field'!$E$118=[1]Lists!BF560,'[1]Multi-Field'!$F$118="undrained"),BH560,""))</f>
        <v/>
      </c>
      <c r="FW560" s="409" t="str">
        <f>IF(AND('[1]Multi-Field'!$E$119=[1]Lists!BF560,'[1]Multi-Field'!$F$119="Drained"),BI560,IF(AND('[1]Multi-Field'!$E$119=[1]Lists!BF560,'[1]Multi-Field'!$F$119="undrained"),BH560,""))</f>
        <v/>
      </c>
      <c r="FX560" s="409" t="str">
        <f>IF(AND('[1]Multi-Field'!$E$120=[1]Lists!BF560,'[1]Multi-Field'!$F$120="Drained"),BI560,IF(AND('[1]Multi-Field'!$E$120=[1]Lists!BF560,'[1]Multi-Field'!$F$120="undrained"),BH560,""))</f>
        <v/>
      </c>
    </row>
    <row r="561" spans="1:180" ht="13.5" customHeight="1" thickBot="1">
      <c r="A561" s="7" t="s">
        <v>647</v>
      </c>
      <c r="B561" s="7"/>
      <c r="C561" s="7"/>
      <c r="D561" s="8">
        <v>55</v>
      </c>
      <c r="E561" s="8">
        <f t="shared" si="74"/>
        <v>58</v>
      </c>
      <c r="F561" s="8">
        <f t="shared" si="75"/>
        <v>62</v>
      </c>
      <c r="G561" s="8">
        <v>65</v>
      </c>
      <c r="H561" s="8">
        <v>70</v>
      </c>
      <c r="I561" s="8">
        <f t="shared" si="78"/>
        <v>73</v>
      </c>
      <c r="J561" s="8">
        <f t="shared" si="79"/>
        <v>77</v>
      </c>
      <c r="K561" s="8">
        <v>80</v>
      </c>
      <c r="L561" s="8">
        <v>90</v>
      </c>
      <c r="M561" s="8">
        <f t="shared" si="76"/>
        <v>97</v>
      </c>
      <c r="N561" s="8">
        <f t="shared" si="77"/>
        <v>103</v>
      </c>
      <c r="O561" s="8">
        <v>110</v>
      </c>
      <c r="P561" s="391"/>
      <c r="Q561" s="85"/>
      <c r="R561" s="397"/>
      <c r="S561" s="397"/>
      <c r="T561" s="397"/>
      <c r="U561" s="398"/>
      <c r="BF561" s="411" t="s">
        <v>1724</v>
      </c>
      <c r="BG561" s="412">
        <v>3</v>
      </c>
      <c r="BH561" s="412">
        <v>2.5</v>
      </c>
      <c r="BI561" s="412">
        <v>4</v>
      </c>
      <c r="BJ561" s="409" t="e">
        <f>IF(AND('[1]Single Field'!#REF!=[1]Lists!BF561,'[1]Single Field'!#REF!="Drained"),"x",IF(AND('[1]Single Field'!#REF!=[1]Lists!BF561,'[1]Single Field'!#REF!="Undrained"),O,""))</f>
        <v>#REF!</v>
      </c>
      <c r="BK561" s="409" t="str">
        <f>IF(AND('[1]Multi-Field'!$E$3=[1]Lists!BF561,'[1]Multi-Field'!$F$3="Drained"),BI561,IF(AND('[1]Multi-Field'!$E$3=BF561,'[1]Multi-Field'!$F$3="undrained"),BH561,""))</f>
        <v/>
      </c>
      <c r="BL561" s="409" t="str">
        <f>IF(AND('[1]Multi-Field'!$E$4=BF561,'[1]Multi-Field'!$F$4="Drained"),BI561,IF(AND('[1]Multi-Field'!$E$4=BF561,'[1]Multi-Field'!$F$4="undrained"),BH561,""))</f>
        <v/>
      </c>
      <c r="BM561" s="409" t="str">
        <f>IF(AND('[1]Multi-Field'!$E$5=BF561,'[1]Multi-Field'!$F$5="Drained"),BI561,IF(AND('[1]Multi-Field'!$E$5=BF561,'[1]Multi-Field'!$F$5="undrained"),BH561,""))</f>
        <v/>
      </c>
      <c r="BN561" s="409" t="str">
        <f>IF(AND('[1]Multi-Field'!$E$6=BF561,'[1]Multi-Field'!$F$6="Drained"),BI561,IF(AND('[1]Multi-Field'!$E$6=BF561,'[1]Multi-Field'!$F$6="undrained"),BH561,""))</f>
        <v/>
      </c>
      <c r="BO561" s="409" t="str">
        <f>IF(AND('[1]Multi-Field'!$E$7=BF561,'[1]Multi-Field'!$F$7="Drained"),BI561,IF(AND('[1]Multi-Field'!$E$7=BF561,'[1]Multi-Field'!$F$7="undrained"),BH561,""))</f>
        <v/>
      </c>
      <c r="BP561" s="409" t="str">
        <f>IF(AND('[1]Multi-Field'!$E$8=BF561,'[1]Multi-Field'!$F$8="Drained"),BI561,IF(AND('[1]Multi-Field'!$E$8=BF561,'[1]Multi-Field'!$F$8="undrained"),BH561,""))</f>
        <v/>
      </c>
      <c r="BQ561" s="409" t="str">
        <f>IF(AND('[1]Multi-Field'!$E$9=BF561,'[1]Multi-Field'!$F$9="Drained"),BI561,IF(AND('[1]Multi-Field'!$E$9=BF561,'[1]Multi-Field'!$F$9="undrained"),BH561,""))</f>
        <v/>
      </c>
      <c r="BR561" s="409" t="str">
        <f>IF(AND('[1]Multi-Field'!$E$10=BF561,'[1]Multi-Field'!$F$10="Drained"),BI561,IF(AND('[1]Multi-Field'!$E$10=BF561,'[1]Multi-Field'!$F$10="undrained"),BH561,""))</f>
        <v/>
      </c>
      <c r="BS561" s="409" t="str">
        <f>IF(AND('[1]Multi-Field'!$E$11=BF561,'[1]Multi-Field'!$F$11="Drained"),BI561,IF(AND('[1]Multi-Field'!$E$11=BF561,'[1]Multi-Field'!$F$11="undrained"),BH561,""))</f>
        <v/>
      </c>
      <c r="BT561" s="409" t="str">
        <f>IF(AND('[1]Multi-Field'!$E$12=BF561,'[1]Multi-Field'!$F$12="Drained"),BI561,IF(AND('[1]Multi-Field'!$E$12=BF561,'[1]Multi-Field'!$F$12="undrained"),BH561,""))</f>
        <v/>
      </c>
      <c r="BU561" s="409" t="str">
        <f>IF(AND('[1]Multi-Field'!$E$13=BF561,'[1]Multi-Field'!$F$13="Drained"),BI561,IF(AND('[1]Multi-Field'!$E$3=BF561,'[1]Multi-Field'!$F$13="undrained"),BH561,""))</f>
        <v/>
      </c>
      <c r="BV561" s="409" t="str">
        <f>IF(AND('[1]Multi-Field'!$E$14=BF561,'[1]Multi-Field'!$F$14="Drained"),BI561,IF(AND('[1]Multi-Field'!$E$14=BF561,'[1]Multi-Field'!$F$14="undrained"),BH561,""))</f>
        <v/>
      </c>
      <c r="BW561" s="409" t="str">
        <f>IF(AND('[1]Multi-Field'!$E$15=BF561,'[1]Multi-Field'!$F$15="Drained"),BI561,IF(AND('[1]Multi-Field'!$E$15=BF561,'[1]Multi-Field'!$F$15="undrained"),BH561,""))</f>
        <v/>
      </c>
      <c r="BX561" s="409" t="str">
        <f>IF(AND('[1]Multi-Field'!$E$16=[1]Lists!BF561,'[1]Multi-Field'!$F$16="Drained"),BI561,IF(AND('[1]Multi-Field'!$E$16=[1]Lists!BF561,'[1]Multi-Field'!$F$16="undrained"),BH561,""))</f>
        <v/>
      </c>
      <c r="BY561" s="409" t="str">
        <f>IF(AND('[1]Multi-Field'!$E$17=[1]Lists!BF561,'[1]Multi-Field'!$F$17="Drained"),BI561,IF(AND('[1]Multi-Field'!$E$17=[1]Lists!BF561,'[1]Multi-Field'!$F$17="undrained"),BH561,""))</f>
        <v/>
      </c>
      <c r="BZ561" s="409" t="str">
        <f>IF(AND('[1]Multi-Field'!$E$18=[1]Lists!BF561,'[1]Multi-Field'!$F$18="Drained"),BI561,IF(AND('[1]Multi-Field'!$E$18=[1]Lists!BF561,'[1]Multi-Field'!$F$18="undrained"),BH561,""))</f>
        <v/>
      </c>
      <c r="CA561" s="409" t="str">
        <f>IF(AND('[1]Multi-Field'!$E$19=[1]Lists!BF561,'[1]Multi-Field'!$F$19="Drained"),BI561,IF(AND('[1]Multi-Field'!$E$19=[1]Lists!BF561,'[1]Multi-Field'!$F$19="undrained"),BH561,""))</f>
        <v/>
      </c>
      <c r="CB561" s="409" t="str">
        <f>IF(AND('[1]Multi-Field'!$E$20=[1]Lists!BF561,'[1]Multi-Field'!$F$20="Drained"),BI561,IF(AND('[1]Multi-Field'!$E$20=[1]Lists!BF561,'[1]Multi-Field'!$F$20="undrained"),BH561,""))</f>
        <v/>
      </c>
      <c r="CC561" s="409" t="str">
        <f>IF(AND('[1]Multi-Field'!$E$21=[1]Lists!BF561,'[1]Multi-Field'!$F$21="Drained"),BI561,IF(AND('[1]Multi-Field'!$E$21=[1]Lists!BF561,'[1]Multi-Field'!$F$21="undrained"),BH561,""))</f>
        <v/>
      </c>
      <c r="CD561" s="409" t="str">
        <f>IF(AND('[1]Multi-Field'!$E$22=[1]Lists!BF561,'[1]Multi-Field'!$F$22="Drained"),BI561,IF(AND('[1]Multi-Field'!$E$22=[1]Lists!BF561,'[1]Multi-Field'!$F$22="undrained"),BH561,""))</f>
        <v/>
      </c>
      <c r="CE561" s="409" t="str">
        <f>IF(AND('[1]Multi-Field'!$E$23=[1]Lists!BF561,'[1]Multi-Field'!$F$23="Drained"),BI561,IF(AND('[1]Multi-Field'!$E$23=[1]Lists!BF561,'[1]Multi-Field'!$F$23="undrained"),BH561,""))</f>
        <v/>
      </c>
      <c r="CF561" s="409" t="str">
        <f>IF(AND('[1]Multi-Field'!$E$24=[1]Lists!BF561,'[1]Multi-Field'!$F$24="Drained"),BI561,IF(AND('[1]Multi-Field'!$E$24=[1]Lists!BF561,'[1]Multi-Field'!$F$24="undrained"),BH561,""))</f>
        <v/>
      </c>
      <c r="CG561" s="409" t="str">
        <f>IF(AND('[1]Multi-Field'!$E$25=[1]Lists!BF561,'[1]Multi-Field'!$F$25="Drained"),BI561,IF(AND('[1]Multi-Field'!$E$25=[1]Lists!BF561,'[1]Multi-Field'!$F$25="undrained"),BH561,""))</f>
        <v/>
      </c>
      <c r="CH561" s="409" t="str">
        <f>IF(AND('[1]Multi-Field'!$E$26=[1]Lists!BF561,'[1]Multi-Field'!$F$26="Drained"),BI561,IF(AND('[1]Multi-Field'!$E$26=[1]Lists!BF561,'[1]Multi-Field'!$F$26="undrained"),BH561,""))</f>
        <v/>
      </c>
      <c r="CI561" s="409" t="str">
        <f>IF(AND('[1]Multi-Field'!$E$27=[1]Lists!BF561,'[1]Multi-Field'!$F$27="Drained"),BI561,IF(AND('[1]Multi-Field'!$E$27=[1]Lists!BF561,'[1]Multi-Field'!$F$27="undrained"),BH561,""))</f>
        <v/>
      </c>
      <c r="CJ561" s="409" t="str">
        <f>IF(AND('[1]Multi-Field'!$E$28=[1]Lists!BF561,'[1]Multi-Field'!$F$28="Drained"),BI561,IF(AND('[1]Multi-Field'!$E$28=[1]Lists!BF561,'[1]Multi-Field'!$F$28="undrained"),BH561,""))</f>
        <v/>
      </c>
      <c r="CK561" s="409" t="str">
        <f>IF(AND('[1]Multi-Field'!$E$29=[1]Lists!BF561,'[1]Multi-Field'!$F$29="Drained"),BI561,IF(AND('[1]Multi-Field'!$E$29=[1]Lists!BF561,'[1]Multi-Field'!$F$29="undrained"),BH561,""))</f>
        <v/>
      </c>
      <c r="CL561" s="409" t="str">
        <f>IF(AND('[1]Multi-Field'!$E$30=[1]Lists!BF561,'[1]Multi-Field'!$F$30="Drained"),BI561,IF(AND('[1]Multi-Field'!$E$30=[1]Lists!BF561,'[1]Multi-Field'!$F$30="undrained"),BH561,""))</f>
        <v/>
      </c>
      <c r="CM561" s="409" t="str">
        <f>IF(AND('[1]Multi-Field'!$E$31=[1]Lists!BF561,'[1]Multi-Field'!$F$31="Drained"),BI561,IF(AND('[1]Multi-Field'!$E$31=[1]Lists!BF561,'[1]Multi-Field'!$F$31="undrained"),BH561,""))</f>
        <v/>
      </c>
      <c r="CN561" s="409" t="str">
        <f>IF(AND('[1]Multi-Field'!$E$32=[1]Lists!BF561,'[1]Multi-Field'!$F$32="Drained"),BI561,IF(AND('[1]Multi-Field'!$E$32=[1]Lists!BF561,'[1]Multi-Field'!$F$32="undrained"),BH561,""))</f>
        <v/>
      </c>
      <c r="CO561" s="409" t="str">
        <f>IF(AND('[1]Multi-Field'!$E$33=[1]Lists!BF561,'[1]Multi-Field'!$F$33="Drained"),BI561,IF(AND('[1]Multi-Field'!$E$33=[1]Lists!BF561,'[1]Multi-Field'!$F$33="undrained"),BH561,""))</f>
        <v/>
      </c>
      <c r="CP561" s="409" t="str">
        <f>IF(AND('[1]Multi-Field'!$E$34=[1]Lists!BF561,'[1]Multi-Field'!$F$34="Drained"),BI561,IF(AND('[1]Multi-Field'!$E$34=[1]Lists!BF561,'[1]Multi-Field'!$F$34="undrained"),BH561,""))</f>
        <v/>
      </c>
      <c r="CQ561" s="409" t="str">
        <f>IF(AND('[1]Multi-Field'!$E$35=[1]Lists!BF561,'[1]Multi-Field'!$F$35="Drained"),BI561,IF(AND('[1]Multi-Field'!$E$35=[1]Lists!BF561,'[1]Multi-Field'!$F$35="undrained"),BH561,""))</f>
        <v/>
      </c>
      <c r="CR561" s="409" t="str">
        <f>IF(AND('[1]Multi-Field'!$E$36=[1]Lists!BF561,'[1]Multi-Field'!$F$36="Drained"),BI561,IF(AND('[1]Multi-Field'!$E$36=[1]Lists!BF561,'[1]Multi-Field'!$F$36="undrained"),BH561,""))</f>
        <v/>
      </c>
      <c r="CS561" s="409" t="str">
        <f>IF(AND('[1]Multi-Field'!$E$37=[1]Lists!BF561,'[1]Multi-Field'!$F$37="Drained"),BI561,IF(AND('[1]Multi-Field'!$E$37=[1]Lists!BF561,'[1]Multi-Field'!$F$37="undrained"),BH561,""))</f>
        <v/>
      </c>
      <c r="CT561" s="409" t="str">
        <f>IF(AND('[1]Multi-Field'!$E$38=[1]Lists!BF561,'[1]Multi-Field'!$F$38="Drained"),BI561,IF(AND('[1]Multi-Field'!$E$38=[1]Lists!BF561,'[1]Multi-Field'!$F$38="undrained"),BH561,""))</f>
        <v/>
      </c>
      <c r="CU561" s="409" t="str">
        <f>IF(AND('[1]Multi-Field'!$E$39=[1]Lists!BF561,'[1]Multi-Field'!$F$39="Drained"),BI561,IF(AND('[1]Multi-Field'!$E$39=[1]Lists!BF561,'[1]Multi-Field'!$F$39="undrained"),BH561,""))</f>
        <v/>
      </c>
      <c r="CV561" s="409" t="str">
        <f>IF(AND('[1]Multi-Field'!$E$40=[1]Lists!BF561,'[1]Multi-Field'!$F$40="Drained"),BI561,IF(AND('[1]Multi-Field'!$E$40=[1]Lists!BF561,'[1]Multi-Field'!$F$40="undrained"),BH561,""))</f>
        <v/>
      </c>
      <c r="CW561" s="409" t="str">
        <f>IF(AND('[1]Multi-Field'!$E$41=[1]Lists!BF561,'[1]Multi-Field'!$F$40="Drained"),BI561,IF(AND('[1]Multi-Field'!$E$40=[1]Lists!BF561,'[1]Multi-Field'!$F$40="undrained"),BH561,""))</f>
        <v/>
      </c>
      <c r="CX561" s="409" t="str">
        <f>IF(AND('[1]Multi-Field'!$E$42=[1]Lists!BF561,'[1]Multi-Field'!$F$42="Drained"),BI561,IF(AND('[1]Multi-Field'!$E$42=[1]Lists!BF561,'[1]Multi-Field'!$F$42="undrained"),BH561,""))</f>
        <v/>
      </c>
      <c r="CY561" s="409" t="str">
        <f>IF(AND('[1]Multi-Field'!$E$43=[1]Lists!BF561,'[1]Multi-Field'!$F$43="Drained"),BI561,IF(AND('[1]Multi-Field'!$E$43=[1]Lists!BF561,'[1]Multi-Field'!$F$43="undrained"),BH561,""))</f>
        <v/>
      </c>
      <c r="CZ561" s="409" t="str">
        <f>IF(AND('[1]Multi-Field'!$E$44=[1]Lists!BF561,'[1]Multi-Field'!$F$44="Drained"),BI561,IF(AND('[1]Multi-Field'!$E$44=[1]Lists!BF561,'[1]Multi-Field'!$F$44="undrained"),BH561,""))</f>
        <v/>
      </c>
      <c r="DA561" s="409" t="str">
        <f>IF(AND('[1]Multi-Field'!$E$45=[1]Lists!BF561,'[1]Multi-Field'!$F$45="Drained"),BI561,IF(AND('[1]Multi-Field'!$E$45=[1]Lists!BF561,'[1]Multi-Field'!$F$45="undrained"),BH561,""))</f>
        <v/>
      </c>
      <c r="DB561" s="409" t="str">
        <f>IF(AND('[1]Multi-Field'!$E$46=[1]Lists!BF561,'[1]Multi-Field'!$F$46="Drained"),BI561,IF(AND('[1]Multi-Field'!$E$46=[1]Lists!BF561,'[1]Multi-Field'!$F$46="undrained"),BH561,""))</f>
        <v/>
      </c>
      <c r="DC561" s="409" t="str">
        <f>IF(AND('[1]Multi-Field'!$E$47=[1]Lists!BF561,'[1]Multi-Field'!$F$47="Drained"),BI561,IF(AND('[1]Multi-Field'!$E$47=[1]Lists!BF561,'[1]Multi-Field'!$F$47="undrained"),BH561,""))</f>
        <v/>
      </c>
      <c r="DD561" s="409" t="str">
        <f>IF(AND('[1]Multi-Field'!$E$48=[1]Lists!BF561,'[1]Multi-Field'!$F$48="Drained"),BI561,IF(AND('[1]Multi-Field'!$E$48=[1]Lists!BF561,'[1]Multi-Field'!$F$48="undrained"),BH561,""))</f>
        <v/>
      </c>
      <c r="DE561" s="409" t="str">
        <f>IF(AND('[1]Multi-Field'!$E$49=[1]Lists!BF561,'[1]Multi-Field'!$F$49="Drained"),BI561,IF(AND('[1]Multi-Field'!$E$49=[1]Lists!BF561,'[1]Multi-Field'!$F$9="undrained"),BH561,""))</f>
        <v/>
      </c>
      <c r="DF561" s="409" t="str">
        <f>IF(AND('[1]Multi-Field'!$E$50=[1]Lists!BF561,'[1]Multi-Field'!$F$50="Drained"),BI561,IF(AND('[1]Multi-Field'!$E$50=[1]Lists!BF561,'[1]Multi-Field'!$F$50="undrained"),BH561,""))</f>
        <v/>
      </c>
      <c r="DG561" s="409" t="str">
        <f>IF(AND('[1]Multi-Field'!$E$51=[1]Lists!BF561,'[1]Multi-Field'!$F$51="Drained"),BI561,IF(AND('[1]Multi-Field'!$E$51=[1]Lists!BF561,'[1]Multi-Field'!$F$51="undrained"),BH561,""))</f>
        <v/>
      </c>
      <c r="DH561" s="409" t="str">
        <f>IF(AND('[1]Multi-Field'!$E$52=[1]Lists!BF561,'[1]Multi-Field'!$F$52="Drained"),BI561,IF(AND('[1]Multi-Field'!$E$52=[1]Lists!BF561,'[1]Multi-Field'!$F$52="undrained"),BH561,""))</f>
        <v/>
      </c>
      <c r="DI561" s="409" t="str">
        <f>IF(AND('[1]Multi-Field'!$E$53=[1]Lists!BF561,'[1]Multi-Field'!$F$53="Drained"),BI561,IF(AND('[1]Multi-Field'!$E$53=[1]Lists!BF561,'[1]Multi-Field'!$F$53="undrained"),BH561,""))</f>
        <v/>
      </c>
      <c r="DJ561" s="409" t="str">
        <f>IF(AND('[1]Multi-Field'!$E$54=[1]Lists!BF561,'[1]Multi-Field'!$F$54="Drained"),BI561,IF(AND('[1]Multi-Field'!$E$54=[1]Lists!BF561,'[1]Multi-Field'!$F$54="undrained"),BH561,""))</f>
        <v/>
      </c>
      <c r="DK561" s="409" t="str">
        <f>IF(AND('[1]Multi-Field'!$E$55=[1]Lists!BF561,'[1]Multi-Field'!$F$55="Drained"),BI561,IF(AND('[1]Multi-Field'!$E$55=[1]Lists!BF561,'[1]Multi-Field'!$F$55="undrained"),BH561,""))</f>
        <v/>
      </c>
      <c r="DL561" s="409" t="str">
        <f>IF(AND('[1]Multi-Field'!$E$56=[1]Lists!BF561,'[1]Multi-Field'!$F$56="Drained"),BI561,IF(AND('[1]Multi-Field'!$E$56=[1]Lists!BF561,'[1]Multi-Field'!$F$56="undrained"),BH561,""))</f>
        <v/>
      </c>
      <c r="DM561" s="409" t="str">
        <f>IF(AND('[1]Multi-Field'!$E$57=[1]Lists!BF561,'[1]Multi-Field'!$F$57="Drained"),BI561,IF(AND('[1]Multi-Field'!$E$57=[1]Lists!BF561,'[1]Multi-Field'!$F$57="undrained"),BH561,""))</f>
        <v/>
      </c>
      <c r="DN561" s="409" t="str">
        <f>IF(AND('[1]Multi-Field'!$E$58=[1]Lists!BF561,'[1]Multi-Field'!$F$58="Drained"),BI561,IF(AND('[1]Multi-Field'!$E$58=[1]Lists!BF561,'[1]Multi-Field'!$F$58="undrained"),BH561,""))</f>
        <v/>
      </c>
      <c r="DO561" s="409" t="str">
        <f>IF(AND('[1]Multi-Field'!$E$59=[1]Lists!BF561,'[1]Multi-Field'!$F$59="Drained"),BI561,IF(AND('[1]Multi-Field'!$E$59=[1]Lists!BF561,'[1]Multi-Field'!$F$59="undrained"),BH561,""))</f>
        <v/>
      </c>
      <c r="DP561" s="409" t="str">
        <f>IF(AND('[1]Multi-Field'!$E$60=[1]Lists!BF561,'[1]Multi-Field'!$F$60="Drained"),BI561,IF(AND('[1]Multi-Field'!$E$60=[1]Lists!BF561,'[1]Multi-Field'!$F$60="undrained"),BH561,""))</f>
        <v/>
      </c>
      <c r="DQ561" s="409" t="str">
        <f>IF(AND('[1]Multi-Field'!$E$61=[1]Lists!BF561,'[1]Multi-Field'!$F$61="Drained"),BI561,IF(AND('[1]Multi-Field'!$E$61=[1]Lists!BF561,'[1]Multi-Field'!$F$61="undrained"),BH561,""))</f>
        <v/>
      </c>
      <c r="DR561" s="409" t="str">
        <f>IF(AND('[1]Multi-Field'!$E$62=[1]Lists!BF561,'[1]Multi-Field'!$F$62="Drained"),BI561,IF(AND('[1]Multi-Field'!$E$62=[1]Lists!BF561,'[1]Multi-Field'!$F$62="undrained"),BH561,""))</f>
        <v/>
      </c>
      <c r="DS561" s="409" t="str">
        <f>IF(AND('[1]Multi-Field'!$E$63=[1]Lists!BF561,'[1]Multi-Field'!$F$63="Drained"),BI561,IF(AND('[1]Multi-Field'!$E$63=[1]Lists!BF561,'[1]Multi-Field'!$F$63="undrained"),BH561,""))</f>
        <v/>
      </c>
      <c r="DT561" s="409" t="str">
        <f>IF(AND('[1]Multi-Field'!$E$64=[1]Lists!BF561,'[1]Multi-Field'!$F$64="Drained"),BI561,IF(AND('[1]Multi-Field'!$E$64=[1]Lists!BF561,'[1]Multi-Field'!$F$64="undrained"),BH561,""))</f>
        <v/>
      </c>
      <c r="DU561" s="409" t="str">
        <f>IF(AND('[1]Multi-Field'!$E$65=[1]Lists!BF561,'[1]Multi-Field'!$F$65="Drained"),BI561,IF(AND('[1]Multi-Field'!$E$65=[1]Lists!BF561,'[1]Multi-Field'!$F$65="undrained"),BH561,""))</f>
        <v/>
      </c>
      <c r="DV561" s="409" t="str">
        <f>IF(AND('[1]Multi-Field'!$E$66=[1]Lists!BF561,'[1]Multi-Field'!$F$66="Drained"),BI561,IF(AND('[1]Multi-Field'!$E$66=[1]Lists!BF561,'[1]Multi-Field'!$F$66="undrained"),BH561,""))</f>
        <v/>
      </c>
      <c r="DW561" s="409" t="str">
        <f>IF(AND('[1]Multi-Field'!$E$67=[1]Lists!BF561,'[1]Multi-Field'!$F$67="Drained"),BI561,IF(AND('[1]Multi-Field'!$E$67=[1]Lists!BF561,'[1]Multi-Field'!$F$67="undrained"),BH561,""))</f>
        <v/>
      </c>
      <c r="DX561" s="409" t="str">
        <f>IF(AND('[1]Multi-Field'!$E$68=[1]Lists!BF561,'[1]Multi-Field'!$F$68="Drained"),BI561,IF(AND('[1]Multi-Field'!$E$68=[1]Lists!BF561,'[1]Multi-Field'!$F$68="undrained"),BH561,""))</f>
        <v/>
      </c>
      <c r="DY561" s="409" t="str">
        <f>IF(AND('[1]Multi-Field'!$E$69=[1]Lists!BF561,'[1]Multi-Field'!$F$69="Drained"),BI561,IF(AND('[1]Multi-Field'!$E$69=[1]Lists!BF561,'[1]Multi-Field'!$F$69="undrained"),BH561,""))</f>
        <v/>
      </c>
      <c r="DZ561" s="409" t="str">
        <f>IF(AND('[1]Multi-Field'!$E$70=[1]Lists!BF561,'[1]Multi-Field'!$F$70="Drained"),BI561,IF(AND('[1]Multi-Field'!$E$70=[1]Lists!BF561,'[1]Multi-Field'!$F$70="undrained"),BH561,""))</f>
        <v/>
      </c>
      <c r="EA561" s="409" t="str">
        <f>IF(AND('[1]Multi-Field'!$E$71=[1]Lists!BF561,'[1]Multi-Field'!$F$71="Drained"),BI561,IF(AND('[1]Multi-Field'!$E$71=[1]Lists!BF561,'[1]Multi-Field'!$F$71="undrained"),BH561,""))</f>
        <v/>
      </c>
      <c r="EB561" s="409" t="str">
        <f>IF(AND('[1]Multi-Field'!$E$72=[1]Lists!BF561,'[1]Multi-Field'!$F$72="Drained"),BI561,IF(AND('[1]Multi-Field'!$E$72=[1]Lists!BF561,'[1]Multi-Field'!$F$72="undrained"),BH561,""))</f>
        <v/>
      </c>
      <c r="EC561" s="409" t="str">
        <f>IF(AND('[1]Multi-Field'!$E$73=[1]Lists!BF561,'[1]Multi-Field'!$F$73="Drained"),BI561,IF(AND('[1]Multi-Field'!$E$73=[1]Lists!BF561,'[1]Multi-Field'!$F$73="undrained"),BH561,""))</f>
        <v/>
      </c>
      <c r="ED561" s="409" t="str">
        <f>IF(AND('[1]Multi-Field'!$E$74=[1]Lists!BF561,'[1]Multi-Field'!$F$74="Drained"),BI561,IF(AND('[1]Multi-Field'!$E$74=[1]Lists!BF561,'[1]Multi-Field'!$F$74="undrained"),BH561,""))</f>
        <v/>
      </c>
      <c r="EE561" s="409" t="str">
        <f>IF(AND('[1]Multi-Field'!$E$75=[1]Lists!BF561,'[1]Multi-Field'!$F$75="Drained"),BI561,IF(AND('[1]Multi-Field'!$E$75=[1]Lists!BF561,'[1]Multi-Field'!$F$75="undrained"),BH561,""))</f>
        <v/>
      </c>
      <c r="EF561" s="409" t="str">
        <f>IF(AND('[1]Multi-Field'!$E$76=[1]Lists!BF561,'[1]Multi-Field'!$F$76="Drained"),BI561,IF(AND('[1]Multi-Field'!$E$76=[1]Lists!BF561,'[1]Multi-Field'!$F$6="undrained"),BH561,""))</f>
        <v/>
      </c>
      <c r="EG561" s="409" t="str">
        <f>IF(AND('[1]Multi-Field'!$E$77=[1]Lists!BF561,'[1]Multi-Field'!$F$77="Drained"),BI561,IF(AND('[1]Multi-Field'!$E$77=[1]Lists!BF561,'[1]Multi-Field'!$F$77="undrained"),BH561,""))</f>
        <v/>
      </c>
      <c r="EH561" s="409" t="str">
        <f>IF(AND('[1]Multi-Field'!$E$78=[1]Lists!BF561,'[1]Multi-Field'!$F$78="Drained"),BI561,IF(AND('[1]Multi-Field'!$E$78=[1]Lists!BF561,'[1]Multi-Field'!$F$78="undrained"),BH561,""))</f>
        <v/>
      </c>
      <c r="EI561" s="409" t="str">
        <f>IF(AND('[1]Multi-Field'!$E$79=[1]Lists!BF561,'[1]Multi-Field'!$F$79="Drained"),BI561,IF(AND('[1]Multi-Field'!$E$79=[1]Lists!BF561,'[1]Multi-Field'!$F$79="undrained"),BH561,""))</f>
        <v/>
      </c>
      <c r="EJ561" s="409" t="str">
        <f>IF(AND('[1]Multi-Field'!$E$80=[1]Lists!BF561,'[1]Multi-Field'!$F$80="Drained"),BI561,IF(AND('[1]Multi-Field'!$E$80=[1]Lists!BF561,'[1]Multi-Field'!$F$80="undrained"),BH561,""))</f>
        <v/>
      </c>
      <c r="EK561" s="409" t="str">
        <f>IF(AND('[1]Multi-Field'!$E$81=[1]Lists!BF561,'[1]Multi-Field'!$F$81="Drained"),BI561,IF(AND('[1]Multi-Field'!$E$81=[1]Lists!BF561,'[1]Multi-Field'!$F$81="undrained"),BH561,""))</f>
        <v/>
      </c>
      <c r="EL561" s="409" t="str">
        <f>IF(AND('[1]Multi-Field'!$E$82=[1]Lists!BF561,'[1]Multi-Field'!$F$82="Drained"),BI561,IF(AND('[1]Multi-Field'!$E$82=[1]Lists!BF561,'[1]Multi-Field'!$F$82="undrained"),BH561,""))</f>
        <v/>
      </c>
      <c r="EM561" s="409" t="str">
        <f>IF(AND('[1]Multi-Field'!$E$83=[1]Lists!BF561,'[1]Multi-Field'!$F$83="Drained"),BI561,IF(AND('[1]Multi-Field'!$E$83=[1]Lists!BF561,'[1]Multi-Field'!$F$83="undrained"),BH561,""))</f>
        <v/>
      </c>
      <c r="EN561" s="409" t="str">
        <f>IF(AND('[1]Multi-Field'!$E$84=[1]Lists!BF561,'[1]Multi-Field'!$F$84="Drained"),BI561,IF(AND('[1]Multi-Field'!$E$84=[1]Lists!BF561,'[1]Multi-Field'!$F$84="undrained"),BH561,""))</f>
        <v/>
      </c>
      <c r="EO561" s="409" t="str">
        <f>IF(AND('[1]Multi-Field'!$E$85=[1]Lists!BF561,'[1]Multi-Field'!$F$85="Drained"),BI561,IF(AND('[1]Multi-Field'!$E$85=[1]Lists!BF561,'[1]Multi-Field'!$F$85="undrained"),BH561,""))</f>
        <v/>
      </c>
      <c r="EP561" s="409" t="str">
        <f>IF(AND('[1]Multi-Field'!$E$86=[1]Lists!BF561,'[1]Multi-Field'!$F$86="Drained"),BI561,IF(AND('[1]Multi-Field'!$E$86=[1]Lists!BF561,'[1]Multi-Field'!$F$86="undrained"),BH561,""))</f>
        <v/>
      </c>
      <c r="EQ561" s="409" t="str">
        <f>IF(AND('[1]Multi-Field'!$E$87=[1]Lists!BF561,'[1]Multi-Field'!$F$87="Drained"),BI561,IF(AND('[1]Multi-Field'!$E$87=[1]Lists!BF561,'[1]Multi-Field'!$F$87="undrained"),BH561,""))</f>
        <v/>
      </c>
      <c r="ER561" s="409" t="str">
        <f>IF(AND('[1]Multi-Field'!$E$88=[1]Lists!BF561,'[1]Multi-Field'!$F$88="Drained"),BI561,IF(AND('[1]Multi-Field'!$E$88=[1]Lists!BF561,'[1]Multi-Field'!$F$88="undrained"),BH561,""))</f>
        <v/>
      </c>
      <c r="ES561" s="409" t="str">
        <f>IF(AND('[1]Multi-Field'!$E$89=[1]Lists!BF561,'[1]Multi-Field'!$F$89="Drained"),BI561,IF(AND('[1]Multi-Field'!$E$89=[1]Lists!BF561,'[1]Multi-Field'!$F$89="undrained"),BH561,""))</f>
        <v/>
      </c>
      <c r="ET561" s="409" t="str">
        <f>IF(AND('[1]Multi-Field'!$E$90=[1]Lists!BF561,'[1]Multi-Field'!$F$90="Drained"),BI561,IF(AND('[1]Multi-Field'!$E$90=[1]Lists!BF561,'[1]Multi-Field'!$F$90="undrained"),BH561,""))</f>
        <v/>
      </c>
      <c r="EU561" s="409" t="str">
        <f>IF(AND('[1]Multi-Field'!$E$91=[1]Lists!BF561,'[1]Multi-Field'!$F$91="Drained"),BI561,IF(AND('[1]Multi-Field'!$E$91=[1]Lists!BF561,'[1]Multi-Field'!$F$91="undrained"),BH561,""))</f>
        <v/>
      </c>
      <c r="EV561" s="409" t="str">
        <f>IF(AND('[1]Multi-Field'!$E$92=[1]Lists!BF561,'[1]Multi-Field'!$F$92="Drained"),BI561,IF(AND('[1]Multi-Field'!$E$92=[1]Lists!BF561,'[1]Multi-Field'!$F$92="undrained"),BH561,""))</f>
        <v/>
      </c>
      <c r="EW561" s="409" t="str">
        <f>IF(AND('[1]Multi-Field'!$E$93=[1]Lists!BF561,'[1]Multi-Field'!$F$93="Drained"),BI561,IF(AND('[1]Multi-Field'!$E$93=[1]Lists!BF561,'[1]Multi-Field'!$F$93="undrained"),BH561,""))</f>
        <v/>
      </c>
      <c r="EX561" s="409" t="str">
        <f>IF(AND('[1]Multi-Field'!$E$94=[1]Lists!BF561,'[1]Multi-Field'!$F$94="Drained"),BI561,IF(AND('[1]Multi-Field'!$E$94=[1]Lists!BF561,'[1]Multi-Field'!$F$94="undrained"),BH561,""))</f>
        <v/>
      </c>
      <c r="EY561" s="409" t="str">
        <f>IF(AND('[1]Multi-Field'!$E$95=[1]Lists!BF561,'[1]Multi-Field'!$F$95="Drained"),BI561,IF(AND('[1]Multi-Field'!$E$95=[1]Lists!BF561,'[1]Multi-Field'!$F$95="undrained"),BH561,""))</f>
        <v/>
      </c>
      <c r="EZ561" s="409" t="str">
        <f>IF(AND('[1]Multi-Field'!$E$96=[1]Lists!BF561,'[1]Multi-Field'!$F$96="Drained"),BI561,IF(AND('[1]Multi-Field'!$E$96=[1]Lists!BF561,'[1]Multi-Field'!$F$96="undrained"),BH561,""))</f>
        <v/>
      </c>
      <c r="FA561" s="409" t="str">
        <f>IF(AND('[1]Multi-Field'!$E$97=[1]Lists!BF561,'[1]Multi-Field'!$F$97="Drained"),BI561,IF(AND('[1]Multi-Field'!$E$97=[1]Lists!BF561,'[1]Multi-Field'!$F$97="undrained"),BH561,""))</f>
        <v/>
      </c>
      <c r="FB561" s="409" t="str">
        <f>IF(AND('[1]Multi-Field'!$E$98=[1]Lists!BF561,'[1]Multi-Field'!$F$98="Drained"),BI561,IF(AND('[1]Multi-Field'!$E$98=[1]Lists!BF561,'[1]Multi-Field'!$F$98="undrained"),BH561,""))</f>
        <v/>
      </c>
      <c r="FC561" s="409" t="str">
        <f>IF(AND('[1]Multi-Field'!$E$99=[1]Lists!BF561,'[1]Multi-Field'!$F$99="Drained"),BI561,IF(AND('[1]Multi-Field'!$E$99=[1]Lists!BF561,'[1]Multi-Field'!$F$99="undrained"),BH561,""))</f>
        <v/>
      </c>
      <c r="FD561" s="409" t="str">
        <f>IF(AND('[1]Multi-Field'!$E$100=[1]Lists!BF561,'[1]Multi-Field'!$F$100="Drained"),BI561,IF(AND('[1]Multi-Field'!$E$100=[1]Lists!BF561,'[1]Multi-Field'!$F$100="undrained"),BH561,""))</f>
        <v/>
      </c>
      <c r="FE561" s="409" t="str">
        <f>IF(AND('[1]Multi-Field'!$E$101=[1]Lists!BF561,'[1]Multi-Field'!$F$101="Drained"),BI561,IF(AND('[1]Multi-Field'!$E$101=[1]Lists!BF561,'[1]Multi-Field'!$F$101="undrained"),BH561,""))</f>
        <v/>
      </c>
      <c r="FF561" s="409" t="str">
        <f>IF(AND('[1]Multi-Field'!$E$102=[1]Lists!BF561,'[1]Multi-Field'!$F$102="Drained"),BI561,IF(AND('[1]Multi-Field'!$E$102=[1]Lists!BF561,'[1]Multi-Field'!$F$102="undrained"),BH561,""))</f>
        <v/>
      </c>
      <c r="FG561" s="409" t="str">
        <f>IF(AND('[1]Multi-Field'!$E$103=[1]Lists!BF561,'[1]Multi-Field'!$F$103="Drained"),BI561,IF(AND('[1]Multi-Field'!$E$103=[1]Lists!BF561,'[1]Multi-Field'!$F$103="undrained"),BH561,""))</f>
        <v/>
      </c>
      <c r="FH561" s="409" t="str">
        <f>IF(AND('[1]Multi-Field'!$E$104=[1]Lists!BF561,'[1]Multi-Field'!$F$104="Drained"),BI561,IF(AND('[1]Multi-Field'!$E$104=[1]Lists!BF561,'[1]Multi-Field'!$F$104="undrained"),BH561,""))</f>
        <v/>
      </c>
      <c r="FI561" s="409" t="str">
        <f>IF(AND('[1]Multi-Field'!$E$105=[1]Lists!BF561,'[1]Multi-Field'!$F$105="Drained"),BI561,IF(AND('[1]Multi-Field'!$E$105=[1]Lists!BF561,'[1]Multi-Field'!$F$105="undrained"),BH561,""))</f>
        <v/>
      </c>
      <c r="FJ561" s="409" t="str">
        <f>IF(AND('[1]Multi-Field'!$E$106=[1]Lists!BF561,'[1]Multi-Field'!$F$106="Drained"),BI561,IF(AND('[1]Multi-Field'!$E$106=[1]Lists!BF561,'[1]Multi-Field'!$F$106="undrained"),BH561,""))</f>
        <v/>
      </c>
      <c r="FK561" s="409" t="str">
        <f>IF(AND('[1]Multi-Field'!$E$107=[1]Lists!BF561,'[1]Multi-Field'!$F$107="Drained"),BI561,IF(AND('[1]Multi-Field'!$E$107=[1]Lists!BF561,'[1]Multi-Field'!$F$107="undrained"),BH561,""))</f>
        <v/>
      </c>
      <c r="FL561" s="409" t="str">
        <f>IF(AND('[1]Multi-Field'!$E$108=[1]Lists!BF561,'[1]Multi-Field'!$F$108="Drained"),BI561,IF(AND('[1]Multi-Field'!$E$108=[1]Lists!BF561,'[1]Multi-Field'!$F$108="undrained"),BH561,""))</f>
        <v/>
      </c>
      <c r="FM561" s="409" t="str">
        <f>IF(AND('[1]Multi-Field'!$E$109=[1]Lists!BF561,'[1]Multi-Field'!$F$109="Drained"),BI561,IF(AND('[1]Multi-Field'!$E$109=[1]Lists!BF561,'[1]Multi-Field'!$F$109="undrained"),BH561,""))</f>
        <v/>
      </c>
      <c r="FN561" s="409" t="str">
        <f>IF(AND('[1]Multi-Field'!$E$110=[1]Lists!BF561,'[1]Multi-Field'!$F$110="Drained"),BI561,IF(AND('[1]Multi-Field'!$E$110=[1]Lists!BF561,'[1]Multi-Field'!$F$110="undrained"),BH561,""))</f>
        <v/>
      </c>
      <c r="FO561" s="409" t="str">
        <f>IF(AND('[1]Multi-Field'!$E$111=[1]Lists!BF561,'[1]Multi-Field'!$F$111="Drained"),BI561,IF(AND('[1]Multi-Field'!$E$111=[1]Lists!BF561,'[1]Multi-Field'!$F$111="undrained"),BH561,""))</f>
        <v/>
      </c>
      <c r="FP561" s="409" t="str">
        <f>IF(AND('[1]Multi-Field'!$E$112=[1]Lists!BF561,'[1]Multi-Field'!$F$112="Drained"),BI561,IF(AND('[1]Multi-Field'!$E$112=[1]Lists!BF561,'[1]Multi-Field'!$F$112="undrained"),BH561,""))</f>
        <v/>
      </c>
      <c r="FQ561" s="409" t="str">
        <f>IF(AND('[1]Multi-Field'!$E$113=[1]Lists!BF561,'[1]Multi-Field'!$F$113="Drained"),BI561,IF(AND('[1]Multi-Field'!$E$113=[1]Lists!BF561,'[1]Multi-Field'!$F$113="undrained"),BH561,""))</f>
        <v/>
      </c>
      <c r="FR561" s="409" t="str">
        <f>IF(AND('[1]Multi-Field'!$E$114=[1]Lists!BF561,'[1]Multi-Field'!$F$114="Drained"),BI561,IF(AND('[1]Multi-Field'!$E$114=[1]Lists!BF561,'[1]Multi-Field'!$F$114="undrained"),BH561,""))</f>
        <v/>
      </c>
      <c r="FS561" s="409" t="str">
        <f>IF(AND('[1]Multi-Field'!$E$115=[1]Lists!BF561,'[1]Multi-Field'!$F$115="Drained"),BI561,IF(AND('[1]Multi-Field'!$E$115=[1]Lists!BF561,'[1]Multi-Field'!$F$115="undrained"),BH561,""))</f>
        <v/>
      </c>
      <c r="FT561" s="409" t="str">
        <f>IF(AND('[1]Multi-Field'!$E$116=[1]Lists!BF561,'[1]Multi-Field'!$F$116="Drained"),BI561,IF(AND('[1]Multi-Field'!$E$116=[1]Lists!BF561,'[1]Multi-Field'!$F$116="undrained"),BH561,""))</f>
        <v/>
      </c>
      <c r="FU561" s="409" t="str">
        <f>IF(AND('[1]Multi-Field'!$E$117=[1]Lists!BF561,'[1]Multi-Field'!$F$117="Drained"),BI561,IF(AND('[1]Multi-Field'!$E$117=[1]Lists!BF561,'[1]Multi-Field'!$F$117="undrained"),BH561,""))</f>
        <v/>
      </c>
      <c r="FV561" s="409" t="str">
        <f>IF(AND('[1]Multi-Field'!$E$118=[1]Lists!BF561,'[1]Multi-Field'!$F$118="Drained"),BI561,IF(AND('[1]Multi-Field'!$E$118=[1]Lists!BF561,'[1]Multi-Field'!$F$118="undrained"),BH561,""))</f>
        <v/>
      </c>
      <c r="FW561" s="409" t="str">
        <f>IF(AND('[1]Multi-Field'!$E$119=[1]Lists!BF561,'[1]Multi-Field'!$F$119="Drained"),BI561,IF(AND('[1]Multi-Field'!$E$119=[1]Lists!BF561,'[1]Multi-Field'!$F$119="undrained"),BH561,""))</f>
        <v/>
      </c>
      <c r="FX561" s="409" t="str">
        <f>IF(AND('[1]Multi-Field'!$E$120=[1]Lists!BF561,'[1]Multi-Field'!$F$120="Drained"),BI561,IF(AND('[1]Multi-Field'!$E$120=[1]Lists!BF561,'[1]Multi-Field'!$F$120="undrained"),BH561,""))</f>
        <v/>
      </c>
    </row>
    <row r="562" spans="1:180" ht="13.5" customHeight="1">
      <c r="A562" s="7" t="s">
        <v>648</v>
      </c>
      <c r="B562" s="7"/>
      <c r="C562" s="7"/>
      <c r="D562" s="8">
        <v>70</v>
      </c>
      <c r="E562" s="8">
        <f t="shared" si="74"/>
        <v>70</v>
      </c>
      <c r="F562" s="8">
        <f t="shared" si="75"/>
        <v>70</v>
      </c>
      <c r="G562" s="8">
        <v>70</v>
      </c>
      <c r="H562" s="8">
        <v>75</v>
      </c>
      <c r="I562" s="8">
        <f t="shared" si="78"/>
        <v>75</v>
      </c>
      <c r="J562" s="8">
        <f t="shared" si="79"/>
        <v>75</v>
      </c>
      <c r="K562" s="8">
        <v>75</v>
      </c>
      <c r="L562" s="8">
        <v>115</v>
      </c>
      <c r="M562" s="8">
        <f t="shared" si="76"/>
        <v>118</v>
      </c>
      <c r="N562" s="8">
        <f t="shared" si="77"/>
        <v>122</v>
      </c>
      <c r="O562" s="8">
        <v>125</v>
      </c>
      <c r="P562" s="391"/>
      <c r="Q562" s="83"/>
      <c r="R562" s="395"/>
      <c r="S562" s="395"/>
      <c r="T562" s="395"/>
      <c r="U562" s="396"/>
      <c r="BF562" s="411" t="s">
        <v>1725</v>
      </c>
      <c r="BG562" s="412">
        <v>3</v>
      </c>
      <c r="BH562" s="412">
        <v>4.5</v>
      </c>
      <c r="BI562" s="412">
        <v>5</v>
      </c>
      <c r="BJ562" s="409" t="e">
        <f>IF(AND('[1]Single Field'!#REF!=[1]Lists!BF562,'[1]Single Field'!#REF!="Drained"),"x",IF(AND('[1]Single Field'!#REF!=[1]Lists!BF562,'[1]Single Field'!#REF!="Undrained"),O,""))</f>
        <v>#REF!</v>
      </c>
      <c r="BK562" s="409" t="str">
        <f>IF(AND('[1]Multi-Field'!$E$3=[1]Lists!BF562,'[1]Multi-Field'!$F$3="Drained"),BI562,IF(AND('[1]Multi-Field'!$E$3=BF562,'[1]Multi-Field'!$F$3="undrained"),BH562,""))</f>
        <v/>
      </c>
      <c r="BL562" s="409" t="str">
        <f>IF(AND('[1]Multi-Field'!$E$4=BF562,'[1]Multi-Field'!$F$4="Drained"),BI562,IF(AND('[1]Multi-Field'!$E$4=BF562,'[1]Multi-Field'!$F$4="undrained"),BH562,""))</f>
        <v/>
      </c>
      <c r="BM562" s="409" t="str">
        <f>IF(AND('[1]Multi-Field'!$E$5=BF562,'[1]Multi-Field'!$F$5="Drained"),BI562,IF(AND('[1]Multi-Field'!$E$5=BF562,'[1]Multi-Field'!$F$5="undrained"),BH562,""))</f>
        <v/>
      </c>
      <c r="BN562" s="409" t="str">
        <f>IF(AND('[1]Multi-Field'!$E$6=BF562,'[1]Multi-Field'!$F$6="Drained"),BI562,IF(AND('[1]Multi-Field'!$E$6=BF562,'[1]Multi-Field'!$F$6="undrained"),BH562,""))</f>
        <v/>
      </c>
      <c r="BO562" s="409" t="str">
        <f>IF(AND('[1]Multi-Field'!$E$7=BF562,'[1]Multi-Field'!$F$7="Drained"),BI562,IF(AND('[1]Multi-Field'!$E$7=BF562,'[1]Multi-Field'!$F$7="undrained"),BH562,""))</f>
        <v/>
      </c>
      <c r="BP562" s="409" t="str">
        <f>IF(AND('[1]Multi-Field'!$E$8=BF562,'[1]Multi-Field'!$F$8="Drained"),BI562,IF(AND('[1]Multi-Field'!$E$8=BF562,'[1]Multi-Field'!$F$8="undrained"),BH562,""))</f>
        <v/>
      </c>
      <c r="BQ562" s="409" t="str">
        <f>IF(AND('[1]Multi-Field'!$E$9=BF562,'[1]Multi-Field'!$F$9="Drained"),BI562,IF(AND('[1]Multi-Field'!$E$9=BF562,'[1]Multi-Field'!$F$9="undrained"),BH562,""))</f>
        <v/>
      </c>
      <c r="BR562" s="409" t="str">
        <f>IF(AND('[1]Multi-Field'!$E$10=BF562,'[1]Multi-Field'!$F$10="Drained"),BI562,IF(AND('[1]Multi-Field'!$E$10=BF562,'[1]Multi-Field'!$F$10="undrained"),BH562,""))</f>
        <v/>
      </c>
      <c r="BS562" s="409" t="str">
        <f>IF(AND('[1]Multi-Field'!$E$11=BF562,'[1]Multi-Field'!$F$11="Drained"),BI562,IF(AND('[1]Multi-Field'!$E$11=BF562,'[1]Multi-Field'!$F$11="undrained"),BH562,""))</f>
        <v/>
      </c>
      <c r="BT562" s="409" t="str">
        <f>IF(AND('[1]Multi-Field'!$E$12=BF562,'[1]Multi-Field'!$F$12="Drained"),BI562,IF(AND('[1]Multi-Field'!$E$12=BF562,'[1]Multi-Field'!$F$12="undrained"),BH562,""))</f>
        <v/>
      </c>
      <c r="BU562" s="409" t="str">
        <f>IF(AND('[1]Multi-Field'!$E$13=BF562,'[1]Multi-Field'!$F$13="Drained"),BI562,IF(AND('[1]Multi-Field'!$E$3=BF562,'[1]Multi-Field'!$F$13="undrained"),BH562,""))</f>
        <v/>
      </c>
      <c r="BV562" s="409" t="str">
        <f>IF(AND('[1]Multi-Field'!$E$14=BF562,'[1]Multi-Field'!$F$14="Drained"),BI562,IF(AND('[1]Multi-Field'!$E$14=BF562,'[1]Multi-Field'!$F$14="undrained"),BH562,""))</f>
        <v/>
      </c>
      <c r="BW562" s="409" t="str">
        <f>IF(AND('[1]Multi-Field'!$E$15=BF562,'[1]Multi-Field'!$F$15="Drained"),BI562,IF(AND('[1]Multi-Field'!$E$15=BF562,'[1]Multi-Field'!$F$15="undrained"),BH562,""))</f>
        <v/>
      </c>
      <c r="BX562" s="409" t="str">
        <f>IF(AND('[1]Multi-Field'!$E$16=[1]Lists!BF562,'[1]Multi-Field'!$F$16="Drained"),BI562,IF(AND('[1]Multi-Field'!$E$16=[1]Lists!BF562,'[1]Multi-Field'!$F$16="undrained"),BH562,""))</f>
        <v/>
      </c>
      <c r="BY562" s="409" t="str">
        <f>IF(AND('[1]Multi-Field'!$E$17=[1]Lists!BF562,'[1]Multi-Field'!$F$17="Drained"),BI562,IF(AND('[1]Multi-Field'!$E$17=[1]Lists!BF562,'[1]Multi-Field'!$F$17="undrained"),BH562,""))</f>
        <v/>
      </c>
      <c r="BZ562" s="409" t="str">
        <f>IF(AND('[1]Multi-Field'!$E$18=[1]Lists!BF562,'[1]Multi-Field'!$F$18="Drained"),BI562,IF(AND('[1]Multi-Field'!$E$18=[1]Lists!BF562,'[1]Multi-Field'!$F$18="undrained"),BH562,""))</f>
        <v/>
      </c>
      <c r="CA562" s="409" t="str">
        <f>IF(AND('[1]Multi-Field'!$E$19=[1]Lists!BF562,'[1]Multi-Field'!$F$19="Drained"),BI562,IF(AND('[1]Multi-Field'!$E$19=[1]Lists!BF562,'[1]Multi-Field'!$F$19="undrained"),BH562,""))</f>
        <v/>
      </c>
      <c r="CB562" s="409" t="str">
        <f>IF(AND('[1]Multi-Field'!$E$20=[1]Lists!BF562,'[1]Multi-Field'!$F$20="Drained"),BI562,IF(AND('[1]Multi-Field'!$E$20=[1]Lists!BF562,'[1]Multi-Field'!$F$20="undrained"),BH562,""))</f>
        <v/>
      </c>
      <c r="CC562" s="409" t="str">
        <f>IF(AND('[1]Multi-Field'!$E$21=[1]Lists!BF562,'[1]Multi-Field'!$F$21="Drained"),BI562,IF(AND('[1]Multi-Field'!$E$21=[1]Lists!BF562,'[1]Multi-Field'!$F$21="undrained"),BH562,""))</f>
        <v/>
      </c>
      <c r="CD562" s="409" t="str">
        <f>IF(AND('[1]Multi-Field'!$E$22=[1]Lists!BF562,'[1]Multi-Field'!$F$22="Drained"),BI562,IF(AND('[1]Multi-Field'!$E$22=[1]Lists!BF562,'[1]Multi-Field'!$F$22="undrained"),BH562,""))</f>
        <v/>
      </c>
      <c r="CE562" s="409" t="str">
        <f>IF(AND('[1]Multi-Field'!$E$23=[1]Lists!BF562,'[1]Multi-Field'!$F$23="Drained"),BI562,IF(AND('[1]Multi-Field'!$E$23=[1]Lists!BF562,'[1]Multi-Field'!$F$23="undrained"),BH562,""))</f>
        <v/>
      </c>
      <c r="CF562" s="409" t="str">
        <f>IF(AND('[1]Multi-Field'!$E$24=[1]Lists!BF562,'[1]Multi-Field'!$F$24="Drained"),BI562,IF(AND('[1]Multi-Field'!$E$24=[1]Lists!BF562,'[1]Multi-Field'!$F$24="undrained"),BH562,""))</f>
        <v/>
      </c>
      <c r="CG562" s="409" t="str">
        <f>IF(AND('[1]Multi-Field'!$E$25=[1]Lists!BF562,'[1]Multi-Field'!$F$25="Drained"),BI562,IF(AND('[1]Multi-Field'!$E$25=[1]Lists!BF562,'[1]Multi-Field'!$F$25="undrained"),BH562,""))</f>
        <v/>
      </c>
      <c r="CH562" s="409" t="str">
        <f>IF(AND('[1]Multi-Field'!$E$26=[1]Lists!BF562,'[1]Multi-Field'!$F$26="Drained"),BI562,IF(AND('[1]Multi-Field'!$E$26=[1]Lists!BF562,'[1]Multi-Field'!$F$26="undrained"),BH562,""))</f>
        <v/>
      </c>
      <c r="CI562" s="409" t="str">
        <f>IF(AND('[1]Multi-Field'!$E$27=[1]Lists!BF562,'[1]Multi-Field'!$F$27="Drained"),BI562,IF(AND('[1]Multi-Field'!$E$27=[1]Lists!BF562,'[1]Multi-Field'!$F$27="undrained"),BH562,""))</f>
        <v/>
      </c>
      <c r="CJ562" s="409" t="str">
        <f>IF(AND('[1]Multi-Field'!$E$28=[1]Lists!BF562,'[1]Multi-Field'!$F$28="Drained"),BI562,IF(AND('[1]Multi-Field'!$E$28=[1]Lists!BF562,'[1]Multi-Field'!$F$28="undrained"),BH562,""))</f>
        <v/>
      </c>
      <c r="CK562" s="409" t="str">
        <f>IF(AND('[1]Multi-Field'!$E$29=[1]Lists!BF562,'[1]Multi-Field'!$F$29="Drained"),BI562,IF(AND('[1]Multi-Field'!$E$29=[1]Lists!BF562,'[1]Multi-Field'!$F$29="undrained"),BH562,""))</f>
        <v/>
      </c>
      <c r="CL562" s="409" t="str">
        <f>IF(AND('[1]Multi-Field'!$E$30=[1]Lists!BF562,'[1]Multi-Field'!$F$30="Drained"),BI562,IF(AND('[1]Multi-Field'!$E$30=[1]Lists!BF562,'[1]Multi-Field'!$F$30="undrained"),BH562,""))</f>
        <v/>
      </c>
      <c r="CM562" s="409" t="str">
        <f>IF(AND('[1]Multi-Field'!$E$31=[1]Lists!BF562,'[1]Multi-Field'!$F$31="Drained"),BI562,IF(AND('[1]Multi-Field'!$E$31=[1]Lists!BF562,'[1]Multi-Field'!$F$31="undrained"),BH562,""))</f>
        <v/>
      </c>
      <c r="CN562" s="409" t="str">
        <f>IF(AND('[1]Multi-Field'!$E$32=[1]Lists!BF562,'[1]Multi-Field'!$F$32="Drained"),BI562,IF(AND('[1]Multi-Field'!$E$32=[1]Lists!BF562,'[1]Multi-Field'!$F$32="undrained"),BH562,""))</f>
        <v/>
      </c>
      <c r="CO562" s="409" t="str">
        <f>IF(AND('[1]Multi-Field'!$E$33=[1]Lists!BF562,'[1]Multi-Field'!$F$33="Drained"),BI562,IF(AND('[1]Multi-Field'!$E$33=[1]Lists!BF562,'[1]Multi-Field'!$F$33="undrained"),BH562,""))</f>
        <v/>
      </c>
      <c r="CP562" s="409" t="str">
        <f>IF(AND('[1]Multi-Field'!$E$34=[1]Lists!BF562,'[1]Multi-Field'!$F$34="Drained"),BI562,IF(AND('[1]Multi-Field'!$E$34=[1]Lists!BF562,'[1]Multi-Field'!$F$34="undrained"),BH562,""))</f>
        <v/>
      </c>
      <c r="CQ562" s="409" t="str">
        <f>IF(AND('[1]Multi-Field'!$E$35=[1]Lists!BF562,'[1]Multi-Field'!$F$35="Drained"),BI562,IF(AND('[1]Multi-Field'!$E$35=[1]Lists!BF562,'[1]Multi-Field'!$F$35="undrained"),BH562,""))</f>
        <v/>
      </c>
      <c r="CR562" s="409" t="str">
        <f>IF(AND('[1]Multi-Field'!$E$36=[1]Lists!BF562,'[1]Multi-Field'!$F$36="Drained"),BI562,IF(AND('[1]Multi-Field'!$E$36=[1]Lists!BF562,'[1]Multi-Field'!$F$36="undrained"),BH562,""))</f>
        <v/>
      </c>
      <c r="CS562" s="409" t="str">
        <f>IF(AND('[1]Multi-Field'!$E$37=[1]Lists!BF562,'[1]Multi-Field'!$F$37="Drained"),BI562,IF(AND('[1]Multi-Field'!$E$37=[1]Lists!BF562,'[1]Multi-Field'!$F$37="undrained"),BH562,""))</f>
        <v/>
      </c>
      <c r="CT562" s="409" t="str">
        <f>IF(AND('[1]Multi-Field'!$E$38=[1]Lists!BF562,'[1]Multi-Field'!$F$38="Drained"),BI562,IF(AND('[1]Multi-Field'!$E$38=[1]Lists!BF562,'[1]Multi-Field'!$F$38="undrained"),BH562,""))</f>
        <v/>
      </c>
      <c r="CU562" s="409" t="str">
        <f>IF(AND('[1]Multi-Field'!$E$39=[1]Lists!BF562,'[1]Multi-Field'!$F$39="Drained"),BI562,IF(AND('[1]Multi-Field'!$E$39=[1]Lists!BF562,'[1]Multi-Field'!$F$39="undrained"),BH562,""))</f>
        <v/>
      </c>
      <c r="CV562" s="409" t="str">
        <f>IF(AND('[1]Multi-Field'!$E$40=[1]Lists!BF562,'[1]Multi-Field'!$F$40="Drained"),BI562,IF(AND('[1]Multi-Field'!$E$40=[1]Lists!BF562,'[1]Multi-Field'!$F$40="undrained"),BH562,""))</f>
        <v/>
      </c>
      <c r="CW562" s="409" t="str">
        <f>IF(AND('[1]Multi-Field'!$E$41=[1]Lists!BF562,'[1]Multi-Field'!$F$40="Drained"),BI562,IF(AND('[1]Multi-Field'!$E$40=[1]Lists!BF562,'[1]Multi-Field'!$F$40="undrained"),BH562,""))</f>
        <v/>
      </c>
      <c r="CX562" s="409" t="str">
        <f>IF(AND('[1]Multi-Field'!$E$42=[1]Lists!BF562,'[1]Multi-Field'!$F$42="Drained"),BI562,IF(AND('[1]Multi-Field'!$E$42=[1]Lists!BF562,'[1]Multi-Field'!$F$42="undrained"),BH562,""))</f>
        <v/>
      </c>
      <c r="CY562" s="409" t="str">
        <f>IF(AND('[1]Multi-Field'!$E$43=[1]Lists!BF562,'[1]Multi-Field'!$F$43="Drained"),BI562,IF(AND('[1]Multi-Field'!$E$43=[1]Lists!BF562,'[1]Multi-Field'!$F$43="undrained"),BH562,""))</f>
        <v/>
      </c>
      <c r="CZ562" s="409" t="str">
        <f>IF(AND('[1]Multi-Field'!$E$44=[1]Lists!BF562,'[1]Multi-Field'!$F$44="Drained"),BI562,IF(AND('[1]Multi-Field'!$E$44=[1]Lists!BF562,'[1]Multi-Field'!$F$44="undrained"),BH562,""))</f>
        <v/>
      </c>
      <c r="DA562" s="409" t="str">
        <f>IF(AND('[1]Multi-Field'!$E$45=[1]Lists!BF562,'[1]Multi-Field'!$F$45="Drained"),BI562,IF(AND('[1]Multi-Field'!$E$45=[1]Lists!BF562,'[1]Multi-Field'!$F$45="undrained"),BH562,""))</f>
        <v/>
      </c>
      <c r="DB562" s="409" t="str">
        <f>IF(AND('[1]Multi-Field'!$E$46=[1]Lists!BF562,'[1]Multi-Field'!$F$46="Drained"),BI562,IF(AND('[1]Multi-Field'!$E$46=[1]Lists!BF562,'[1]Multi-Field'!$F$46="undrained"),BH562,""))</f>
        <v/>
      </c>
      <c r="DC562" s="409" t="str">
        <f>IF(AND('[1]Multi-Field'!$E$47=[1]Lists!BF562,'[1]Multi-Field'!$F$47="Drained"),BI562,IF(AND('[1]Multi-Field'!$E$47=[1]Lists!BF562,'[1]Multi-Field'!$F$47="undrained"),BH562,""))</f>
        <v/>
      </c>
      <c r="DD562" s="409" t="str">
        <f>IF(AND('[1]Multi-Field'!$E$48=[1]Lists!BF562,'[1]Multi-Field'!$F$48="Drained"),BI562,IF(AND('[1]Multi-Field'!$E$48=[1]Lists!BF562,'[1]Multi-Field'!$F$48="undrained"),BH562,""))</f>
        <v/>
      </c>
      <c r="DE562" s="409" t="str">
        <f>IF(AND('[1]Multi-Field'!$E$49=[1]Lists!BF562,'[1]Multi-Field'!$F$49="Drained"),BI562,IF(AND('[1]Multi-Field'!$E$49=[1]Lists!BF562,'[1]Multi-Field'!$F$9="undrained"),BH562,""))</f>
        <v/>
      </c>
      <c r="DF562" s="409" t="str">
        <f>IF(AND('[1]Multi-Field'!$E$50=[1]Lists!BF562,'[1]Multi-Field'!$F$50="Drained"),BI562,IF(AND('[1]Multi-Field'!$E$50=[1]Lists!BF562,'[1]Multi-Field'!$F$50="undrained"),BH562,""))</f>
        <v/>
      </c>
      <c r="DG562" s="409" t="str">
        <f>IF(AND('[1]Multi-Field'!$E$51=[1]Lists!BF562,'[1]Multi-Field'!$F$51="Drained"),BI562,IF(AND('[1]Multi-Field'!$E$51=[1]Lists!BF562,'[1]Multi-Field'!$F$51="undrained"),BH562,""))</f>
        <v/>
      </c>
      <c r="DH562" s="409" t="str">
        <f>IF(AND('[1]Multi-Field'!$E$52=[1]Lists!BF562,'[1]Multi-Field'!$F$52="Drained"),BI562,IF(AND('[1]Multi-Field'!$E$52=[1]Lists!BF562,'[1]Multi-Field'!$F$52="undrained"),BH562,""))</f>
        <v/>
      </c>
      <c r="DI562" s="409" t="str">
        <f>IF(AND('[1]Multi-Field'!$E$53=[1]Lists!BF562,'[1]Multi-Field'!$F$53="Drained"),BI562,IF(AND('[1]Multi-Field'!$E$53=[1]Lists!BF562,'[1]Multi-Field'!$F$53="undrained"),BH562,""))</f>
        <v/>
      </c>
      <c r="DJ562" s="409" t="str">
        <f>IF(AND('[1]Multi-Field'!$E$54=[1]Lists!BF562,'[1]Multi-Field'!$F$54="Drained"),BI562,IF(AND('[1]Multi-Field'!$E$54=[1]Lists!BF562,'[1]Multi-Field'!$F$54="undrained"),BH562,""))</f>
        <v/>
      </c>
      <c r="DK562" s="409" t="str">
        <f>IF(AND('[1]Multi-Field'!$E$55=[1]Lists!BF562,'[1]Multi-Field'!$F$55="Drained"),BI562,IF(AND('[1]Multi-Field'!$E$55=[1]Lists!BF562,'[1]Multi-Field'!$F$55="undrained"),BH562,""))</f>
        <v/>
      </c>
      <c r="DL562" s="409" t="str">
        <f>IF(AND('[1]Multi-Field'!$E$56=[1]Lists!BF562,'[1]Multi-Field'!$F$56="Drained"),BI562,IF(AND('[1]Multi-Field'!$E$56=[1]Lists!BF562,'[1]Multi-Field'!$F$56="undrained"),BH562,""))</f>
        <v/>
      </c>
      <c r="DM562" s="409" t="str">
        <f>IF(AND('[1]Multi-Field'!$E$57=[1]Lists!BF562,'[1]Multi-Field'!$F$57="Drained"),BI562,IF(AND('[1]Multi-Field'!$E$57=[1]Lists!BF562,'[1]Multi-Field'!$F$57="undrained"),BH562,""))</f>
        <v/>
      </c>
      <c r="DN562" s="409" t="str">
        <f>IF(AND('[1]Multi-Field'!$E$58=[1]Lists!BF562,'[1]Multi-Field'!$F$58="Drained"),BI562,IF(AND('[1]Multi-Field'!$E$58=[1]Lists!BF562,'[1]Multi-Field'!$F$58="undrained"),BH562,""))</f>
        <v/>
      </c>
      <c r="DO562" s="409" t="str">
        <f>IF(AND('[1]Multi-Field'!$E$59=[1]Lists!BF562,'[1]Multi-Field'!$F$59="Drained"),BI562,IF(AND('[1]Multi-Field'!$E$59=[1]Lists!BF562,'[1]Multi-Field'!$F$59="undrained"),BH562,""))</f>
        <v/>
      </c>
      <c r="DP562" s="409" t="str">
        <f>IF(AND('[1]Multi-Field'!$E$60=[1]Lists!BF562,'[1]Multi-Field'!$F$60="Drained"),BI562,IF(AND('[1]Multi-Field'!$E$60=[1]Lists!BF562,'[1]Multi-Field'!$F$60="undrained"),BH562,""))</f>
        <v/>
      </c>
      <c r="DQ562" s="409" t="str">
        <f>IF(AND('[1]Multi-Field'!$E$61=[1]Lists!BF562,'[1]Multi-Field'!$F$61="Drained"),BI562,IF(AND('[1]Multi-Field'!$E$61=[1]Lists!BF562,'[1]Multi-Field'!$F$61="undrained"),BH562,""))</f>
        <v/>
      </c>
      <c r="DR562" s="409" t="str">
        <f>IF(AND('[1]Multi-Field'!$E$62=[1]Lists!BF562,'[1]Multi-Field'!$F$62="Drained"),BI562,IF(AND('[1]Multi-Field'!$E$62=[1]Lists!BF562,'[1]Multi-Field'!$F$62="undrained"),BH562,""))</f>
        <v/>
      </c>
      <c r="DS562" s="409" t="str">
        <f>IF(AND('[1]Multi-Field'!$E$63=[1]Lists!BF562,'[1]Multi-Field'!$F$63="Drained"),BI562,IF(AND('[1]Multi-Field'!$E$63=[1]Lists!BF562,'[1]Multi-Field'!$F$63="undrained"),BH562,""))</f>
        <v/>
      </c>
      <c r="DT562" s="409" t="str">
        <f>IF(AND('[1]Multi-Field'!$E$64=[1]Lists!BF562,'[1]Multi-Field'!$F$64="Drained"),BI562,IF(AND('[1]Multi-Field'!$E$64=[1]Lists!BF562,'[1]Multi-Field'!$F$64="undrained"),BH562,""))</f>
        <v/>
      </c>
      <c r="DU562" s="409" t="str">
        <f>IF(AND('[1]Multi-Field'!$E$65=[1]Lists!BF562,'[1]Multi-Field'!$F$65="Drained"),BI562,IF(AND('[1]Multi-Field'!$E$65=[1]Lists!BF562,'[1]Multi-Field'!$F$65="undrained"),BH562,""))</f>
        <v/>
      </c>
      <c r="DV562" s="409" t="str">
        <f>IF(AND('[1]Multi-Field'!$E$66=[1]Lists!BF562,'[1]Multi-Field'!$F$66="Drained"),BI562,IF(AND('[1]Multi-Field'!$E$66=[1]Lists!BF562,'[1]Multi-Field'!$F$66="undrained"),BH562,""))</f>
        <v/>
      </c>
      <c r="DW562" s="409" t="str">
        <f>IF(AND('[1]Multi-Field'!$E$67=[1]Lists!BF562,'[1]Multi-Field'!$F$67="Drained"),BI562,IF(AND('[1]Multi-Field'!$E$67=[1]Lists!BF562,'[1]Multi-Field'!$F$67="undrained"),BH562,""))</f>
        <v/>
      </c>
      <c r="DX562" s="409" t="str">
        <f>IF(AND('[1]Multi-Field'!$E$68=[1]Lists!BF562,'[1]Multi-Field'!$F$68="Drained"),BI562,IF(AND('[1]Multi-Field'!$E$68=[1]Lists!BF562,'[1]Multi-Field'!$F$68="undrained"),BH562,""))</f>
        <v/>
      </c>
      <c r="DY562" s="409" t="str">
        <f>IF(AND('[1]Multi-Field'!$E$69=[1]Lists!BF562,'[1]Multi-Field'!$F$69="Drained"),BI562,IF(AND('[1]Multi-Field'!$E$69=[1]Lists!BF562,'[1]Multi-Field'!$F$69="undrained"),BH562,""))</f>
        <v/>
      </c>
      <c r="DZ562" s="409" t="str">
        <f>IF(AND('[1]Multi-Field'!$E$70=[1]Lists!BF562,'[1]Multi-Field'!$F$70="Drained"),BI562,IF(AND('[1]Multi-Field'!$E$70=[1]Lists!BF562,'[1]Multi-Field'!$F$70="undrained"),BH562,""))</f>
        <v/>
      </c>
      <c r="EA562" s="409" t="str">
        <f>IF(AND('[1]Multi-Field'!$E$71=[1]Lists!BF562,'[1]Multi-Field'!$F$71="Drained"),BI562,IF(AND('[1]Multi-Field'!$E$71=[1]Lists!BF562,'[1]Multi-Field'!$F$71="undrained"),BH562,""))</f>
        <v/>
      </c>
      <c r="EB562" s="409" t="str">
        <f>IF(AND('[1]Multi-Field'!$E$72=[1]Lists!BF562,'[1]Multi-Field'!$F$72="Drained"),BI562,IF(AND('[1]Multi-Field'!$E$72=[1]Lists!BF562,'[1]Multi-Field'!$F$72="undrained"),BH562,""))</f>
        <v/>
      </c>
      <c r="EC562" s="409" t="str">
        <f>IF(AND('[1]Multi-Field'!$E$73=[1]Lists!BF562,'[1]Multi-Field'!$F$73="Drained"),BI562,IF(AND('[1]Multi-Field'!$E$73=[1]Lists!BF562,'[1]Multi-Field'!$F$73="undrained"),BH562,""))</f>
        <v/>
      </c>
      <c r="ED562" s="409" t="str">
        <f>IF(AND('[1]Multi-Field'!$E$74=[1]Lists!BF562,'[1]Multi-Field'!$F$74="Drained"),BI562,IF(AND('[1]Multi-Field'!$E$74=[1]Lists!BF562,'[1]Multi-Field'!$F$74="undrained"),BH562,""))</f>
        <v/>
      </c>
      <c r="EE562" s="409" t="str">
        <f>IF(AND('[1]Multi-Field'!$E$75=[1]Lists!BF562,'[1]Multi-Field'!$F$75="Drained"),BI562,IF(AND('[1]Multi-Field'!$E$75=[1]Lists!BF562,'[1]Multi-Field'!$F$75="undrained"),BH562,""))</f>
        <v/>
      </c>
      <c r="EF562" s="409" t="str">
        <f>IF(AND('[1]Multi-Field'!$E$76=[1]Lists!BF562,'[1]Multi-Field'!$F$76="Drained"),BI562,IF(AND('[1]Multi-Field'!$E$76=[1]Lists!BF562,'[1]Multi-Field'!$F$6="undrained"),BH562,""))</f>
        <v/>
      </c>
      <c r="EG562" s="409" t="str">
        <f>IF(AND('[1]Multi-Field'!$E$77=[1]Lists!BF562,'[1]Multi-Field'!$F$77="Drained"),BI562,IF(AND('[1]Multi-Field'!$E$77=[1]Lists!BF562,'[1]Multi-Field'!$F$77="undrained"),BH562,""))</f>
        <v/>
      </c>
      <c r="EH562" s="409" t="str">
        <f>IF(AND('[1]Multi-Field'!$E$78=[1]Lists!BF562,'[1]Multi-Field'!$F$78="Drained"),BI562,IF(AND('[1]Multi-Field'!$E$78=[1]Lists!BF562,'[1]Multi-Field'!$F$78="undrained"),BH562,""))</f>
        <v/>
      </c>
      <c r="EI562" s="409" t="str">
        <f>IF(AND('[1]Multi-Field'!$E$79=[1]Lists!BF562,'[1]Multi-Field'!$F$79="Drained"),BI562,IF(AND('[1]Multi-Field'!$E$79=[1]Lists!BF562,'[1]Multi-Field'!$F$79="undrained"),BH562,""))</f>
        <v/>
      </c>
      <c r="EJ562" s="409" t="str">
        <f>IF(AND('[1]Multi-Field'!$E$80=[1]Lists!BF562,'[1]Multi-Field'!$F$80="Drained"),BI562,IF(AND('[1]Multi-Field'!$E$80=[1]Lists!BF562,'[1]Multi-Field'!$F$80="undrained"),BH562,""))</f>
        <v/>
      </c>
      <c r="EK562" s="409" t="str">
        <f>IF(AND('[1]Multi-Field'!$E$81=[1]Lists!BF562,'[1]Multi-Field'!$F$81="Drained"),BI562,IF(AND('[1]Multi-Field'!$E$81=[1]Lists!BF562,'[1]Multi-Field'!$F$81="undrained"),BH562,""))</f>
        <v/>
      </c>
      <c r="EL562" s="409" t="str">
        <f>IF(AND('[1]Multi-Field'!$E$82=[1]Lists!BF562,'[1]Multi-Field'!$F$82="Drained"),BI562,IF(AND('[1]Multi-Field'!$E$82=[1]Lists!BF562,'[1]Multi-Field'!$F$82="undrained"),BH562,""))</f>
        <v/>
      </c>
      <c r="EM562" s="409" t="str">
        <f>IF(AND('[1]Multi-Field'!$E$83=[1]Lists!BF562,'[1]Multi-Field'!$F$83="Drained"),BI562,IF(AND('[1]Multi-Field'!$E$83=[1]Lists!BF562,'[1]Multi-Field'!$F$83="undrained"),BH562,""))</f>
        <v/>
      </c>
      <c r="EN562" s="409" t="str">
        <f>IF(AND('[1]Multi-Field'!$E$84=[1]Lists!BF562,'[1]Multi-Field'!$F$84="Drained"),BI562,IF(AND('[1]Multi-Field'!$E$84=[1]Lists!BF562,'[1]Multi-Field'!$F$84="undrained"),BH562,""))</f>
        <v/>
      </c>
      <c r="EO562" s="409" t="str">
        <f>IF(AND('[1]Multi-Field'!$E$85=[1]Lists!BF562,'[1]Multi-Field'!$F$85="Drained"),BI562,IF(AND('[1]Multi-Field'!$E$85=[1]Lists!BF562,'[1]Multi-Field'!$F$85="undrained"),BH562,""))</f>
        <v/>
      </c>
      <c r="EP562" s="409" t="str">
        <f>IF(AND('[1]Multi-Field'!$E$86=[1]Lists!BF562,'[1]Multi-Field'!$F$86="Drained"),BI562,IF(AND('[1]Multi-Field'!$E$86=[1]Lists!BF562,'[1]Multi-Field'!$F$86="undrained"),BH562,""))</f>
        <v/>
      </c>
      <c r="EQ562" s="409" t="str">
        <f>IF(AND('[1]Multi-Field'!$E$87=[1]Lists!BF562,'[1]Multi-Field'!$F$87="Drained"),BI562,IF(AND('[1]Multi-Field'!$E$87=[1]Lists!BF562,'[1]Multi-Field'!$F$87="undrained"),BH562,""))</f>
        <v/>
      </c>
      <c r="ER562" s="409" t="str">
        <f>IF(AND('[1]Multi-Field'!$E$88=[1]Lists!BF562,'[1]Multi-Field'!$F$88="Drained"),BI562,IF(AND('[1]Multi-Field'!$E$88=[1]Lists!BF562,'[1]Multi-Field'!$F$88="undrained"),BH562,""))</f>
        <v/>
      </c>
      <c r="ES562" s="409" t="str">
        <f>IF(AND('[1]Multi-Field'!$E$89=[1]Lists!BF562,'[1]Multi-Field'!$F$89="Drained"),BI562,IF(AND('[1]Multi-Field'!$E$89=[1]Lists!BF562,'[1]Multi-Field'!$F$89="undrained"),BH562,""))</f>
        <v/>
      </c>
      <c r="ET562" s="409" t="str">
        <f>IF(AND('[1]Multi-Field'!$E$90=[1]Lists!BF562,'[1]Multi-Field'!$F$90="Drained"),BI562,IF(AND('[1]Multi-Field'!$E$90=[1]Lists!BF562,'[1]Multi-Field'!$F$90="undrained"),BH562,""))</f>
        <v/>
      </c>
      <c r="EU562" s="409" t="str">
        <f>IF(AND('[1]Multi-Field'!$E$91=[1]Lists!BF562,'[1]Multi-Field'!$F$91="Drained"),BI562,IF(AND('[1]Multi-Field'!$E$91=[1]Lists!BF562,'[1]Multi-Field'!$F$91="undrained"),BH562,""))</f>
        <v/>
      </c>
      <c r="EV562" s="409" t="str">
        <f>IF(AND('[1]Multi-Field'!$E$92=[1]Lists!BF562,'[1]Multi-Field'!$F$92="Drained"),BI562,IF(AND('[1]Multi-Field'!$E$92=[1]Lists!BF562,'[1]Multi-Field'!$F$92="undrained"),BH562,""))</f>
        <v/>
      </c>
      <c r="EW562" s="409" t="str">
        <f>IF(AND('[1]Multi-Field'!$E$93=[1]Lists!BF562,'[1]Multi-Field'!$F$93="Drained"),BI562,IF(AND('[1]Multi-Field'!$E$93=[1]Lists!BF562,'[1]Multi-Field'!$F$93="undrained"),BH562,""))</f>
        <v/>
      </c>
      <c r="EX562" s="409" t="str">
        <f>IF(AND('[1]Multi-Field'!$E$94=[1]Lists!BF562,'[1]Multi-Field'!$F$94="Drained"),BI562,IF(AND('[1]Multi-Field'!$E$94=[1]Lists!BF562,'[1]Multi-Field'!$F$94="undrained"),BH562,""))</f>
        <v/>
      </c>
      <c r="EY562" s="409" t="str">
        <f>IF(AND('[1]Multi-Field'!$E$95=[1]Lists!BF562,'[1]Multi-Field'!$F$95="Drained"),BI562,IF(AND('[1]Multi-Field'!$E$95=[1]Lists!BF562,'[1]Multi-Field'!$F$95="undrained"),BH562,""))</f>
        <v/>
      </c>
      <c r="EZ562" s="409" t="str">
        <f>IF(AND('[1]Multi-Field'!$E$96=[1]Lists!BF562,'[1]Multi-Field'!$F$96="Drained"),BI562,IF(AND('[1]Multi-Field'!$E$96=[1]Lists!BF562,'[1]Multi-Field'!$F$96="undrained"),BH562,""))</f>
        <v/>
      </c>
      <c r="FA562" s="409" t="str">
        <f>IF(AND('[1]Multi-Field'!$E$97=[1]Lists!BF562,'[1]Multi-Field'!$F$97="Drained"),BI562,IF(AND('[1]Multi-Field'!$E$97=[1]Lists!BF562,'[1]Multi-Field'!$F$97="undrained"),BH562,""))</f>
        <v/>
      </c>
      <c r="FB562" s="409" t="str">
        <f>IF(AND('[1]Multi-Field'!$E$98=[1]Lists!BF562,'[1]Multi-Field'!$F$98="Drained"),BI562,IF(AND('[1]Multi-Field'!$E$98=[1]Lists!BF562,'[1]Multi-Field'!$F$98="undrained"),BH562,""))</f>
        <v/>
      </c>
      <c r="FC562" s="409" t="str">
        <f>IF(AND('[1]Multi-Field'!$E$99=[1]Lists!BF562,'[1]Multi-Field'!$F$99="Drained"),BI562,IF(AND('[1]Multi-Field'!$E$99=[1]Lists!BF562,'[1]Multi-Field'!$F$99="undrained"),BH562,""))</f>
        <v/>
      </c>
      <c r="FD562" s="409" t="str">
        <f>IF(AND('[1]Multi-Field'!$E$100=[1]Lists!BF562,'[1]Multi-Field'!$F$100="Drained"),BI562,IF(AND('[1]Multi-Field'!$E$100=[1]Lists!BF562,'[1]Multi-Field'!$F$100="undrained"),BH562,""))</f>
        <v/>
      </c>
      <c r="FE562" s="409" t="str">
        <f>IF(AND('[1]Multi-Field'!$E$101=[1]Lists!BF562,'[1]Multi-Field'!$F$101="Drained"),BI562,IF(AND('[1]Multi-Field'!$E$101=[1]Lists!BF562,'[1]Multi-Field'!$F$101="undrained"),BH562,""))</f>
        <v/>
      </c>
      <c r="FF562" s="409" t="str">
        <f>IF(AND('[1]Multi-Field'!$E$102=[1]Lists!BF562,'[1]Multi-Field'!$F$102="Drained"),BI562,IF(AND('[1]Multi-Field'!$E$102=[1]Lists!BF562,'[1]Multi-Field'!$F$102="undrained"),BH562,""))</f>
        <v/>
      </c>
      <c r="FG562" s="409" t="str">
        <f>IF(AND('[1]Multi-Field'!$E$103=[1]Lists!BF562,'[1]Multi-Field'!$F$103="Drained"),BI562,IF(AND('[1]Multi-Field'!$E$103=[1]Lists!BF562,'[1]Multi-Field'!$F$103="undrained"),BH562,""))</f>
        <v/>
      </c>
      <c r="FH562" s="409" t="str">
        <f>IF(AND('[1]Multi-Field'!$E$104=[1]Lists!BF562,'[1]Multi-Field'!$F$104="Drained"),BI562,IF(AND('[1]Multi-Field'!$E$104=[1]Lists!BF562,'[1]Multi-Field'!$F$104="undrained"),BH562,""))</f>
        <v/>
      </c>
      <c r="FI562" s="409" t="str">
        <f>IF(AND('[1]Multi-Field'!$E$105=[1]Lists!BF562,'[1]Multi-Field'!$F$105="Drained"),BI562,IF(AND('[1]Multi-Field'!$E$105=[1]Lists!BF562,'[1]Multi-Field'!$F$105="undrained"),BH562,""))</f>
        <v/>
      </c>
      <c r="FJ562" s="409" t="str">
        <f>IF(AND('[1]Multi-Field'!$E$106=[1]Lists!BF562,'[1]Multi-Field'!$F$106="Drained"),BI562,IF(AND('[1]Multi-Field'!$E$106=[1]Lists!BF562,'[1]Multi-Field'!$F$106="undrained"),BH562,""))</f>
        <v/>
      </c>
      <c r="FK562" s="409" t="str">
        <f>IF(AND('[1]Multi-Field'!$E$107=[1]Lists!BF562,'[1]Multi-Field'!$F$107="Drained"),BI562,IF(AND('[1]Multi-Field'!$E$107=[1]Lists!BF562,'[1]Multi-Field'!$F$107="undrained"),BH562,""))</f>
        <v/>
      </c>
      <c r="FL562" s="409" t="str">
        <f>IF(AND('[1]Multi-Field'!$E$108=[1]Lists!BF562,'[1]Multi-Field'!$F$108="Drained"),BI562,IF(AND('[1]Multi-Field'!$E$108=[1]Lists!BF562,'[1]Multi-Field'!$F$108="undrained"),BH562,""))</f>
        <v/>
      </c>
      <c r="FM562" s="409" t="str">
        <f>IF(AND('[1]Multi-Field'!$E$109=[1]Lists!BF562,'[1]Multi-Field'!$F$109="Drained"),BI562,IF(AND('[1]Multi-Field'!$E$109=[1]Lists!BF562,'[1]Multi-Field'!$F$109="undrained"),BH562,""))</f>
        <v/>
      </c>
      <c r="FN562" s="409" t="str">
        <f>IF(AND('[1]Multi-Field'!$E$110=[1]Lists!BF562,'[1]Multi-Field'!$F$110="Drained"),BI562,IF(AND('[1]Multi-Field'!$E$110=[1]Lists!BF562,'[1]Multi-Field'!$F$110="undrained"),BH562,""))</f>
        <v/>
      </c>
      <c r="FO562" s="409" t="str">
        <f>IF(AND('[1]Multi-Field'!$E$111=[1]Lists!BF562,'[1]Multi-Field'!$F$111="Drained"),BI562,IF(AND('[1]Multi-Field'!$E$111=[1]Lists!BF562,'[1]Multi-Field'!$F$111="undrained"),BH562,""))</f>
        <v/>
      </c>
      <c r="FP562" s="409" t="str">
        <f>IF(AND('[1]Multi-Field'!$E$112=[1]Lists!BF562,'[1]Multi-Field'!$F$112="Drained"),BI562,IF(AND('[1]Multi-Field'!$E$112=[1]Lists!BF562,'[1]Multi-Field'!$F$112="undrained"),BH562,""))</f>
        <v/>
      </c>
      <c r="FQ562" s="409" t="str">
        <f>IF(AND('[1]Multi-Field'!$E$113=[1]Lists!BF562,'[1]Multi-Field'!$F$113="Drained"),BI562,IF(AND('[1]Multi-Field'!$E$113=[1]Lists!BF562,'[1]Multi-Field'!$F$113="undrained"),BH562,""))</f>
        <v/>
      </c>
      <c r="FR562" s="409" t="str">
        <f>IF(AND('[1]Multi-Field'!$E$114=[1]Lists!BF562,'[1]Multi-Field'!$F$114="Drained"),BI562,IF(AND('[1]Multi-Field'!$E$114=[1]Lists!BF562,'[1]Multi-Field'!$F$114="undrained"),BH562,""))</f>
        <v/>
      </c>
      <c r="FS562" s="409" t="str">
        <f>IF(AND('[1]Multi-Field'!$E$115=[1]Lists!BF562,'[1]Multi-Field'!$F$115="Drained"),BI562,IF(AND('[1]Multi-Field'!$E$115=[1]Lists!BF562,'[1]Multi-Field'!$F$115="undrained"),BH562,""))</f>
        <v/>
      </c>
      <c r="FT562" s="409" t="str">
        <f>IF(AND('[1]Multi-Field'!$E$116=[1]Lists!BF562,'[1]Multi-Field'!$F$116="Drained"),BI562,IF(AND('[1]Multi-Field'!$E$116=[1]Lists!BF562,'[1]Multi-Field'!$F$116="undrained"),BH562,""))</f>
        <v/>
      </c>
      <c r="FU562" s="409" t="str">
        <f>IF(AND('[1]Multi-Field'!$E$117=[1]Lists!BF562,'[1]Multi-Field'!$F$117="Drained"),BI562,IF(AND('[1]Multi-Field'!$E$117=[1]Lists!BF562,'[1]Multi-Field'!$F$117="undrained"),BH562,""))</f>
        <v/>
      </c>
      <c r="FV562" s="409" t="str">
        <f>IF(AND('[1]Multi-Field'!$E$118=[1]Lists!BF562,'[1]Multi-Field'!$F$118="Drained"),BI562,IF(AND('[1]Multi-Field'!$E$118=[1]Lists!BF562,'[1]Multi-Field'!$F$118="undrained"),BH562,""))</f>
        <v/>
      </c>
      <c r="FW562" s="409" t="str">
        <f>IF(AND('[1]Multi-Field'!$E$119=[1]Lists!BF562,'[1]Multi-Field'!$F$119="Drained"),BI562,IF(AND('[1]Multi-Field'!$E$119=[1]Lists!BF562,'[1]Multi-Field'!$F$119="undrained"),BH562,""))</f>
        <v/>
      </c>
      <c r="FX562" s="409" t="str">
        <f>IF(AND('[1]Multi-Field'!$E$120=[1]Lists!BF562,'[1]Multi-Field'!$F$120="Drained"),BI562,IF(AND('[1]Multi-Field'!$E$120=[1]Lists!BF562,'[1]Multi-Field'!$F$120="undrained"),BH562,""))</f>
        <v/>
      </c>
    </row>
    <row r="563" spans="1:180" ht="13.5" customHeight="1">
      <c r="A563" s="7" t="s">
        <v>649</v>
      </c>
      <c r="B563" s="7"/>
      <c r="C563" s="7"/>
      <c r="D563" s="8">
        <v>75</v>
      </c>
      <c r="E563" s="8">
        <f t="shared" si="74"/>
        <v>75</v>
      </c>
      <c r="F563" s="8">
        <f t="shared" si="75"/>
        <v>75</v>
      </c>
      <c r="G563" s="8">
        <v>75</v>
      </c>
      <c r="H563" s="8">
        <v>65</v>
      </c>
      <c r="I563" s="8">
        <f t="shared" si="78"/>
        <v>65</v>
      </c>
      <c r="J563" s="8">
        <f t="shared" si="79"/>
        <v>65</v>
      </c>
      <c r="K563" s="8">
        <v>65</v>
      </c>
      <c r="L563" s="8">
        <v>130</v>
      </c>
      <c r="M563" s="8">
        <f t="shared" si="76"/>
        <v>130</v>
      </c>
      <c r="N563" s="8">
        <f t="shared" si="77"/>
        <v>130</v>
      </c>
      <c r="O563" s="8">
        <v>130</v>
      </c>
      <c r="P563" s="391"/>
      <c r="Q563" s="84"/>
      <c r="R563" s="395"/>
      <c r="S563" s="395"/>
      <c r="T563" s="395"/>
      <c r="U563" s="396"/>
      <c r="BF563" s="411" t="s">
        <v>1726</v>
      </c>
      <c r="BG563" s="412">
        <v>4</v>
      </c>
      <c r="BH563" s="412">
        <v>5</v>
      </c>
      <c r="BI563" s="412">
        <v>5</v>
      </c>
      <c r="BJ563" s="409" t="e">
        <f>IF(AND('[1]Single Field'!#REF!=[1]Lists!BF563,'[1]Single Field'!#REF!="Drained"),"x",IF(AND('[1]Single Field'!#REF!=[1]Lists!BF563,'[1]Single Field'!#REF!="Undrained"),O,""))</f>
        <v>#REF!</v>
      </c>
      <c r="BK563" s="409" t="str">
        <f>IF(AND('[1]Multi-Field'!$E$3=[1]Lists!BF563,'[1]Multi-Field'!$F$3="Drained"),BI563,IF(AND('[1]Multi-Field'!$E$3=BF563,'[1]Multi-Field'!$F$3="undrained"),BH563,""))</f>
        <v/>
      </c>
      <c r="BL563" s="409" t="str">
        <f>IF(AND('[1]Multi-Field'!$E$4=BF563,'[1]Multi-Field'!$F$4="Drained"),BI563,IF(AND('[1]Multi-Field'!$E$4=BF563,'[1]Multi-Field'!$F$4="undrained"),BH563,""))</f>
        <v/>
      </c>
      <c r="BM563" s="409" t="str">
        <f>IF(AND('[1]Multi-Field'!$E$5=BF563,'[1]Multi-Field'!$F$5="Drained"),BI563,IF(AND('[1]Multi-Field'!$E$5=BF563,'[1]Multi-Field'!$F$5="undrained"),BH563,""))</f>
        <v/>
      </c>
      <c r="BN563" s="409" t="str">
        <f>IF(AND('[1]Multi-Field'!$E$6=BF563,'[1]Multi-Field'!$F$6="Drained"),BI563,IF(AND('[1]Multi-Field'!$E$6=BF563,'[1]Multi-Field'!$F$6="undrained"),BH563,""))</f>
        <v/>
      </c>
      <c r="BO563" s="409" t="str">
        <f>IF(AND('[1]Multi-Field'!$E$7=BF563,'[1]Multi-Field'!$F$7="Drained"),BI563,IF(AND('[1]Multi-Field'!$E$7=BF563,'[1]Multi-Field'!$F$7="undrained"),BH563,""))</f>
        <v/>
      </c>
      <c r="BP563" s="409" t="str">
        <f>IF(AND('[1]Multi-Field'!$E$8=BF563,'[1]Multi-Field'!$F$8="Drained"),BI563,IF(AND('[1]Multi-Field'!$E$8=BF563,'[1]Multi-Field'!$F$8="undrained"),BH563,""))</f>
        <v/>
      </c>
      <c r="BQ563" s="409" t="str">
        <f>IF(AND('[1]Multi-Field'!$E$9=BF563,'[1]Multi-Field'!$F$9="Drained"),BI563,IF(AND('[1]Multi-Field'!$E$9=BF563,'[1]Multi-Field'!$F$9="undrained"),BH563,""))</f>
        <v/>
      </c>
      <c r="BR563" s="409" t="str">
        <f>IF(AND('[1]Multi-Field'!$E$10=BF563,'[1]Multi-Field'!$F$10="Drained"),BI563,IF(AND('[1]Multi-Field'!$E$10=BF563,'[1]Multi-Field'!$F$10="undrained"),BH563,""))</f>
        <v/>
      </c>
      <c r="BS563" s="409" t="str">
        <f>IF(AND('[1]Multi-Field'!$E$11=BF563,'[1]Multi-Field'!$F$11="Drained"),BI563,IF(AND('[1]Multi-Field'!$E$11=BF563,'[1]Multi-Field'!$F$11="undrained"),BH563,""))</f>
        <v/>
      </c>
      <c r="BT563" s="409" t="str">
        <f>IF(AND('[1]Multi-Field'!$E$12=BF563,'[1]Multi-Field'!$F$12="Drained"),BI563,IF(AND('[1]Multi-Field'!$E$12=BF563,'[1]Multi-Field'!$F$12="undrained"),BH563,""))</f>
        <v/>
      </c>
      <c r="BU563" s="409" t="str">
        <f>IF(AND('[1]Multi-Field'!$E$13=BF563,'[1]Multi-Field'!$F$13="Drained"),BI563,IF(AND('[1]Multi-Field'!$E$3=BF563,'[1]Multi-Field'!$F$13="undrained"),BH563,""))</f>
        <v/>
      </c>
      <c r="BV563" s="409" t="str">
        <f>IF(AND('[1]Multi-Field'!$E$14=BF563,'[1]Multi-Field'!$F$14="Drained"),BI563,IF(AND('[1]Multi-Field'!$E$14=BF563,'[1]Multi-Field'!$F$14="undrained"),BH563,""))</f>
        <v/>
      </c>
      <c r="BW563" s="409" t="str">
        <f>IF(AND('[1]Multi-Field'!$E$15=BF563,'[1]Multi-Field'!$F$15="Drained"),BI563,IF(AND('[1]Multi-Field'!$E$15=BF563,'[1]Multi-Field'!$F$15="undrained"),BH563,""))</f>
        <v/>
      </c>
      <c r="BX563" s="409" t="str">
        <f>IF(AND('[1]Multi-Field'!$E$16=[1]Lists!BF563,'[1]Multi-Field'!$F$16="Drained"),BI563,IF(AND('[1]Multi-Field'!$E$16=[1]Lists!BF563,'[1]Multi-Field'!$F$16="undrained"),BH563,""))</f>
        <v/>
      </c>
      <c r="BY563" s="409" t="str">
        <f>IF(AND('[1]Multi-Field'!$E$17=[1]Lists!BF563,'[1]Multi-Field'!$F$17="Drained"),BI563,IF(AND('[1]Multi-Field'!$E$17=[1]Lists!BF563,'[1]Multi-Field'!$F$17="undrained"),BH563,""))</f>
        <v/>
      </c>
      <c r="BZ563" s="409" t="str">
        <f>IF(AND('[1]Multi-Field'!$E$18=[1]Lists!BF563,'[1]Multi-Field'!$F$18="Drained"),BI563,IF(AND('[1]Multi-Field'!$E$18=[1]Lists!BF563,'[1]Multi-Field'!$F$18="undrained"),BH563,""))</f>
        <v/>
      </c>
      <c r="CA563" s="409" t="str">
        <f>IF(AND('[1]Multi-Field'!$E$19=[1]Lists!BF563,'[1]Multi-Field'!$F$19="Drained"),BI563,IF(AND('[1]Multi-Field'!$E$19=[1]Lists!BF563,'[1]Multi-Field'!$F$19="undrained"),BH563,""))</f>
        <v/>
      </c>
      <c r="CB563" s="409" t="str">
        <f>IF(AND('[1]Multi-Field'!$E$20=[1]Lists!BF563,'[1]Multi-Field'!$F$20="Drained"),BI563,IF(AND('[1]Multi-Field'!$E$20=[1]Lists!BF563,'[1]Multi-Field'!$F$20="undrained"),BH563,""))</f>
        <v/>
      </c>
      <c r="CC563" s="409" t="str">
        <f>IF(AND('[1]Multi-Field'!$E$21=[1]Lists!BF563,'[1]Multi-Field'!$F$21="Drained"),BI563,IF(AND('[1]Multi-Field'!$E$21=[1]Lists!BF563,'[1]Multi-Field'!$F$21="undrained"),BH563,""))</f>
        <v/>
      </c>
      <c r="CD563" s="409" t="str">
        <f>IF(AND('[1]Multi-Field'!$E$22=[1]Lists!BF563,'[1]Multi-Field'!$F$22="Drained"),BI563,IF(AND('[1]Multi-Field'!$E$22=[1]Lists!BF563,'[1]Multi-Field'!$F$22="undrained"),BH563,""))</f>
        <v/>
      </c>
      <c r="CE563" s="409" t="str">
        <f>IF(AND('[1]Multi-Field'!$E$23=[1]Lists!BF563,'[1]Multi-Field'!$F$23="Drained"),BI563,IF(AND('[1]Multi-Field'!$E$23=[1]Lists!BF563,'[1]Multi-Field'!$F$23="undrained"),BH563,""))</f>
        <v/>
      </c>
      <c r="CF563" s="409" t="str">
        <f>IF(AND('[1]Multi-Field'!$E$24=[1]Lists!BF563,'[1]Multi-Field'!$F$24="Drained"),BI563,IF(AND('[1]Multi-Field'!$E$24=[1]Lists!BF563,'[1]Multi-Field'!$F$24="undrained"),BH563,""))</f>
        <v/>
      </c>
      <c r="CG563" s="409" t="str">
        <f>IF(AND('[1]Multi-Field'!$E$25=[1]Lists!BF563,'[1]Multi-Field'!$F$25="Drained"),BI563,IF(AND('[1]Multi-Field'!$E$25=[1]Lists!BF563,'[1]Multi-Field'!$F$25="undrained"),BH563,""))</f>
        <v/>
      </c>
      <c r="CH563" s="409" t="str">
        <f>IF(AND('[1]Multi-Field'!$E$26=[1]Lists!BF563,'[1]Multi-Field'!$F$26="Drained"),BI563,IF(AND('[1]Multi-Field'!$E$26=[1]Lists!BF563,'[1]Multi-Field'!$F$26="undrained"),BH563,""))</f>
        <v/>
      </c>
      <c r="CI563" s="409" t="str">
        <f>IF(AND('[1]Multi-Field'!$E$27=[1]Lists!BF563,'[1]Multi-Field'!$F$27="Drained"),BI563,IF(AND('[1]Multi-Field'!$E$27=[1]Lists!BF563,'[1]Multi-Field'!$F$27="undrained"),BH563,""))</f>
        <v/>
      </c>
      <c r="CJ563" s="409" t="str">
        <f>IF(AND('[1]Multi-Field'!$E$28=[1]Lists!BF563,'[1]Multi-Field'!$F$28="Drained"),BI563,IF(AND('[1]Multi-Field'!$E$28=[1]Lists!BF563,'[1]Multi-Field'!$F$28="undrained"),BH563,""))</f>
        <v/>
      </c>
      <c r="CK563" s="409" t="str">
        <f>IF(AND('[1]Multi-Field'!$E$29=[1]Lists!BF563,'[1]Multi-Field'!$F$29="Drained"),BI563,IF(AND('[1]Multi-Field'!$E$29=[1]Lists!BF563,'[1]Multi-Field'!$F$29="undrained"),BH563,""))</f>
        <v/>
      </c>
      <c r="CL563" s="409" t="str">
        <f>IF(AND('[1]Multi-Field'!$E$30=[1]Lists!BF563,'[1]Multi-Field'!$F$30="Drained"),BI563,IF(AND('[1]Multi-Field'!$E$30=[1]Lists!BF563,'[1]Multi-Field'!$F$30="undrained"),BH563,""))</f>
        <v/>
      </c>
      <c r="CM563" s="409" t="str">
        <f>IF(AND('[1]Multi-Field'!$E$31=[1]Lists!BF563,'[1]Multi-Field'!$F$31="Drained"),BI563,IF(AND('[1]Multi-Field'!$E$31=[1]Lists!BF563,'[1]Multi-Field'!$F$31="undrained"),BH563,""))</f>
        <v/>
      </c>
      <c r="CN563" s="409" t="str">
        <f>IF(AND('[1]Multi-Field'!$E$32=[1]Lists!BF563,'[1]Multi-Field'!$F$32="Drained"),BI563,IF(AND('[1]Multi-Field'!$E$32=[1]Lists!BF563,'[1]Multi-Field'!$F$32="undrained"),BH563,""))</f>
        <v/>
      </c>
      <c r="CO563" s="409" t="str">
        <f>IF(AND('[1]Multi-Field'!$E$33=[1]Lists!BF563,'[1]Multi-Field'!$F$33="Drained"),BI563,IF(AND('[1]Multi-Field'!$E$33=[1]Lists!BF563,'[1]Multi-Field'!$F$33="undrained"),BH563,""))</f>
        <v/>
      </c>
      <c r="CP563" s="409" t="str">
        <f>IF(AND('[1]Multi-Field'!$E$34=[1]Lists!BF563,'[1]Multi-Field'!$F$34="Drained"),BI563,IF(AND('[1]Multi-Field'!$E$34=[1]Lists!BF563,'[1]Multi-Field'!$F$34="undrained"),BH563,""))</f>
        <v/>
      </c>
      <c r="CQ563" s="409" t="str">
        <f>IF(AND('[1]Multi-Field'!$E$35=[1]Lists!BF563,'[1]Multi-Field'!$F$35="Drained"),BI563,IF(AND('[1]Multi-Field'!$E$35=[1]Lists!BF563,'[1]Multi-Field'!$F$35="undrained"),BH563,""))</f>
        <v/>
      </c>
      <c r="CR563" s="409" t="str">
        <f>IF(AND('[1]Multi-Field'!$E$36=[1]Lists!BF563,'[1]Multi-Field'!$F$36="Drained"),BI563,IF(AND('[1]Multi-Field'!$E$36=[1]Lists!BF563,'[1]Multi-Field'!$F$36="undrained"),BH563,""))</f>
        <v/>
      </c>
      <c r="CS563" s="409" t="str">
        <f>IF(AND('[1]Multi-Field'!$E$37=[1]Lists!BF563,'[1]Multi-Field'!$F$37="Drained"),BI563,IF(AND('[1]Multi-Field'!$E$37=[1]Lists!BF563,'[1]Multi-Field'!$F$37="undrained"),BH563,""))</f>
        <v/>
      </c>
      <c r="CT563" s="409" t="str">
        <f>IF(AND('[1]Multi-Field'!$E$38=[1]Lists!BF563,'[1]Multi-Field'!$F$38="Drained"),BI563,IF(AND('[1]Multi-Field'!$E$38=[1]Lists!BF563,'[1]Multi-Field'!$F$38="undrained"),BH563,""))</f>
        <v/>
      </c>
      <c r="CU563" s="409" t="str">
        <f>IF(AND('[1]Multi-Field'!$E$39=[1]Lists!BF563,'[1]Multi-Field'!$F$39="Drained"),BI563,IF(AND('[1]Multi-Field'!$E$39=[1]Lists!BF563,'[1]Multi-Field'!$F$39="undrained"),BH563,""))</f>
        <v/>
      </c>
      <c r="CV563" s="409" t="str">
        <f>IF(AND('[1]Multi-Field'!$E$40=[1]Lists!BF563,'[1]Multi-Field'!$F$40="Drained"),BI563,IF(AND('[1]Multi-Field'!$E$40=[1]Lists!BF563,'[1]Multi-Field'!$F$40="undrained"),BH563,""))</f>
        <v/>
      </c>
      <c r="CW563" s="409" t="str">
        <f>IF(AND('[1]Multi-Field'!$E$41=[1]Lists!BF563,'[1]Multi-Field'!$F$40="Drained"),BI563,IF(AND('[1]Multi-Field'!$E$40=[1]Lists!BF563,'[1]Multi-Field'!$F$40="undrained"),BH563,""))</f>
        <v/>
      </c>
      <c r="CX563" s="409" t="str">
        <f>IF(AND('[1]Multi-Field'!$E$42=[1]Lists!BF563,'[1]Multi-Field'!$F$42="Drained"),BI563,IF(AND('[1]Multi-Field'!$E$42=[1]Lists!BF563,'[1]Multi-Field'!$F$42="undrained"),BH563,""))</f>
        <v/>
      </c>
      <c r="CY563" s="409" t="str">
        <f>IF(AND('[1]Multi-Field'!$E$43=[1]Lists!BF563,'[1]Multi-Field'!$F$43="Drained"),BI563,IF(AND('[1]Multi-Field'!$E$43=[1]Lists!BF563,'[1]Multi-Field'!$F$43="undrained"),BH563,""))</f>
        <v/>
      </c>
      <c r="CZ563" s="409" t="str">
        <f>IF(AND('[1]Multi-Field'!$E$44=[1]Lists!BF563,'[1]Multi-Field'!$F$44="Drained"),BI563,IF(AND('[1]Multi-Field'!$E$44=[1]Lists!BF563,'[1]Multi-Field'!$F$44="undrained"),BH563,""))</f>
        <v/>
      </c>
      <c r="DA563" s="409" t="str">
        <f>IF(AND('[1]Multi-Field'!$E$45=[1]Lists!BF563,'[1]Multi-Field'!$F$45="Drained"),BI563,IF(AND('[1]Multi-Field'!$E$45=[1]Lists!BF563,'[1]Multi-Field'!$F$45="undrained"),BH563,""))</f>
        <v/>
      </c>
      <c r="DB563" s="409" t="str">
        <f>IF(AND('[1]Multi-Field'!$E$46=[1]Lists!BF563,'[1]Multi-Field'!$F$46="Drained"),BI563,IF(AND('[1]Multi-Field'!$E$46=[1]Lists!BF563,'[1]Multi-Field'!$F$46="undrained"),BH563,""))</f>
        <v/>
      </c>
      <c r="DC563" s="409" t="str">
        <f>IF(AND('[1]Multi-Field'!$E$47=[1]Lists!BF563,'[1]Multi-Field'!$F$47="Drained"),BI563,IF(AND('[1]Multi-Field'!$E$47=[1]Lists!BF563,'[1]Multi-Field'!$F$47="undrained"),BH563,""))</f>
        <v/>
      </c>
      <c r="DD563" s="409" t="str">
        <f>IF(AND('[1]Multi-Field'!$E$48=[1]Lists!BF563,'[1]Multi-Field'!$F$48="Drained"),BI563,IF(AND('[1]Multi-Field'!$E$48=[1]Lists!BF563,'[1]Multi-Field'!$F$48="undrained"),BH563,""))</f>
        <v/>
      </c>
      <c r="DE563" s="409" t="str">
        <f>IF(AND('[1]Multi-Field'!$E$49=[1]Lists!BF563,'[1]Multi-Field'!$F$49="Drained"),BI563,IF(AND('[1]Multi-Field'!$E$49=[1]Lists!BF563,'[1]Multi-Field'!$F$9="undrained"),BH563,""))</f>
        <v/>
      </c>
      <c r="DF563" s="409" t="str">
        <f>IF(AND('[1]Multi-Field'!$E$50=[1]Lists!BF563,'[1]Multi-Field'!$F$50="Drained"),BI563,IF(AND('[1]Multi-Field'!$E$50=[1]Lists!BF563,'[1]Multi-Field'!$F$50="undrained"),BH563,""))</f>
        <v/>
      </c>
      <c r="DG563" s="409" t="str">
        <f>IF(AND('[1]Multi-Field'!$E$51=[1]Lists!BF563,'[1]Multi-Field'!$F$51="Drained"),BI563,IF(AND('[1]Multi-Field'!$E$51=[1]Lists!BF563,'[1]Multi-Field'!$F$51="undrained"),BH563,""))</f>
        <v/>
      </c>
      <c r="DH563" s="409" t="str">
        <f>IF(AND('[1]Multi-Field'!$E$52=[1]Lists!BF563,'[1]Multi-Field'!$F$52="Drained"),BI563,IF(AND('[1]Multi-Field'!$E$52=[1]Lists!BF563,'[1]Multi-Field'!$F$52="undrained"),BH563,""))</f>
        <v/>
      </c>
      <c r="DI563" s="409" t="str">
        <f>IF(AND('[1]Multi-Field'!$E$53=[1]Lists!BF563,'[1]Multi-Field'!$F$53="Drained"),BI563,IF(AND('[1]Multi-Field'!$E$53=[1]Lists!BF563,'[1]Multi-Field'!$F$53="undrained"),BH563,""))</f>
        <v/>
      </c>
      <c r="DJ563" s="409" t="str">
        <f>IF(AND('[1]Multi-Field'!$E$54=[1]Lists!BF563,'[1]Multi-Field'!$F$54="Drained"),BI563,IF(AND('[1]Multi-Field'!$E$54=[1]Lists!BF563,'[1]Multi-Field'!$F$54="undrained"),BH563,""))</f>
        <v/>
      </c>
      <c r="DK563" s="409" t="str">
        <f>IF(AND('[1]Multi-Field'!$E$55=[1]Lists!BF563,'[1]Multi-Field'!$F$55="Drained"),BI563,IF(AND('[1]Multi-Field'!$E$55=[1]Lists!BF563,'[1]Multi-Field'!$F$55="undrained"),BH563,""))</f>
        <v/>
      </c>
      <c r="DL563" s="409" t="str">
        <f>IF(AND('[1]Multi-Field'!$E$56=[1]Lists!BF563,'[1]Multi-Field'!$F$56="Drained"),BI563,IF(AND('[1]Multi-Field'!$E$56=[1]Lists!BF563,'[1]Multi-Field'!$F$56="undrained"),BH563,""))</f>
        <v/>
      </c>
      <c r="DM563" s="409" t="str">
        <f>IF(AND('[1]Multi-Field'!$E$57=[1]Lists!BF563,'[1]Multi-Field'!$F$57="Drained"),BI563,IF(AND('[1]Multi-Field'!$E$57=[1]Lists!BF563,'[1]Multi-Field'!$F$57="undrained"),BH563,""))</f>
        <v/>
      </c>
      <c r="DN563" s="409" t="str">
        <f>IF(AND('[1]Multi-Field'!$E$58=[1]Lists!BF563,'[1]Multi-Field'!$F$58="Drained"),BI563,IF(AND('[1]Multi-Field'!$E$58=[1]Lists!BF563,'[1]Multi-Field'!$F$58="undrained"),BH563,""))</f>
        <v/>
      </c>
      <c r="DO563" s="409" t="str">
        <f>IF(AND('[1]Multi-Field'!$E$59=[1]Lists!BF563,'[1]Multi-Field'!$F$59="Drained"),BI563,IF(AND('[1]Multi-Field'!$E$59=[1]Lists!BF563,'[1]Multi-Field'!$F$59="undrained"),BH563,""))</f>
        <v/>
      </c>
      <c r="DP563" s="409" t="str">
        <f>IF(AND('[1]Multi-Field'!$E$60=[1]Lists!BF563,'[1]Multi-Field'!$F$60="Drained"),BI563,IF(AND('[1]Multi-Field'!$E$60=[1]Lists!BF563,'[1]Multi-Field'!$F$60="undrained"),BH563,""))</f>
        <v/>
      </c>
      <c r="DQ563" s="409" t="str">
        <f>IF(AND('[1]Multi-Field'!$E$61=[1]Lists!BF563,'[1]Multi-Field'!$F$61="Drained"),BI563,IF(AND('[1]Multi-Field'!$E$61=[1]Lists!BF563,'[1]Multi-Field'!$F$61="undrained"),BH563,""))</f>
        <v/>
      </c>
      <c r="DR563" s="409" t="str">
        <f>IF(AND('[1]Multi-Field'!$E$62=[1]Lists!BF563,'[1]Multi-Field'!$F$62="Drained"),BI563,IF(AND('[1]Multi-Field'!$E$62=[1]Lists!BF563,'[1]Multi-Field'!$F$62="undrained"),BH563,""))</f>
        <v/>
      </c>
      <c r="DS563" s="409" t="str">
        <f>IF(AND('[1]Multi-Field'!$E$63=[1]Lists!BF563,'[1]Multi-Field'!$F$63="Drained"),BI563,IF(AND('[1]Multi-Field'!$E$63=[1]Lists!BF563,'[1]Multi-Field'!$F$63="undrained"),BH563,""))</f>
        <v/>
      </c>
      <c r="DT563" s="409" t="str">
        <f>IF(AND('[1]Multi-Field'!$E$64=[1]Lists!BF563,'[1]Multi-Field'!$F$64="Drained"),BI563,IF(AND('[1]Multi-Field'!$E$64=[1]Lists!BF563,'[1]Multi-Field'!$F$64="undrained"),BH563,""))</f>
        <v/>
      </c>
      <c r="DU563" s="409" t="str">
        <f>IF(AND('[1]Multi-Field'!$E$65=[1]Lists!BF563,'[1]Multi-Field'!$F$65="Drained"),BI563,IF(AND('[1]Multi-Field'!$E$65=[1]Lists!BF563,'[1]Multi-Field'!$F$65="undrained"),BH563,""))</f>
        <v/>
      </c>
      <c r="DV563" s="409" t="str">
        <f>IF(AND('[1]Multi-Field'!$E$66=[1]Lists!BF563,'[1]Multi-Field'!$F$66="Drained"),BI563,IF(AND('[1]Multi-Field'!$E$66=[1]Lists!BF563,'[1]Multi-Field'!$F$66="undrained"),BH563,""))</f>
        <v/>
      </c>
      <c r="DW563" s="409" t="str">
        <f>IF(AND('[1]Multi-Field'!$E$67=[1]Lists!BF563,'[1]Multi-Field'!$F$67="Drained"),BI563,IF(AND('[1]Multi-Field'!$E$67=[1]Lists!BF563,'[1]Multi-Field'!$F$67="undrained"),BH563,""))</f>
        <v/>
      </c>
      <c r="DX563" s="409" t="str">
        <f>IF(AND('[1]Multi-Field'!$E$68=[1]Lists!BF563,'[1]Multi-Field'!$F$68="Drained"),BI563,IF(AND('[1]Multi-Field'!$E$68=[1]Lists!BF563,'[1]Multi-Field'!$F$68="undrained"),BH563,""))</f>
        <v/>
      </c>
      <c r="DY563" s="409" t="str">
        <f>IF(AND('[1]Multi-Field'!$E$69=[1]Lists!BF563,'[1]Multi-Field'!$F$69="Drained"),BI563,IF(AND('[1]Multi-Field'!$E$69=[1]Lists!BF563,'[1]Multi-Field'!$F$69="undrained"),BH563,""))</f>
        <v/>
      </c>
      <c r="DZ563" s="409" t="str">
        <f>IF(AND('[1]Multi-Field'!$E$70=[1]Lists!BF563,'[1]Multi-Field'!$F$70="Drained"),BI563,IF(AND('[1]Multi-Field'!$E$70=[1]Lists!BF563,'[1]Multi-Field'!$F$70="undrained"),BH563,""))</f>
        <v/>
      </c>
      <c r="EA563" s="409" t="str">
        <f>IF(AND('[1]Multi-Field'!$E$71=[1]Lists!BF563,'[1]Multi-Field'!$F$71="Drained"),BI563,IF(AND('[1]Multi-Field'!$E$71=[1]Lists!BF563,'[1]Multi-Field'!$F$71="undrained"),BH563,""))</f>
        <v/>
      </c>
      <c r="EB563" s="409" t="str">
        <f>IF(AND('[1]Multi-Field'!$E$72=[1]Lists!BF563,'[1]Multi-Field'!$F$72="Drained"),BI563,IF(AND('[1]Multi-Field'!$E$72=[1]Lists!BF563,'[1]Multi-Field'!$F$72="undrained"),BH563,""))</f>
        <v/>
      </c>
      <c r="EC563" s="409" t="str">
        <f>IF(AND('[1]Multi-Field'!$E$73=[1]Lists!BF563,'[1]Multi-Field'!$F$73="Drained"),BI563,IF(AND('[1]Multi-Field'!$E$73=[1]Lists!BF563,'[1]Multi-Field'!$F$73="undrained"),BH563,""))</f>
        <v/>
      </c>
      <c r="ED563" s="409" t="str">
        <f>IF(AND('[1]Multi-Field'!$E$74=[1]Lists!BF563,'[1]Multi-Field'!$F$74="Drained"),BI563,IF(AND('[1]Multi-Field'!$E$74=[1]Lists!BF563,'[1]Multi-Field'!$F$74="undrained"),BH563,""))</f>
        <v/>
      </c>
      <c r="EE563" s="409" t="str">
        <f>IF(AND('[1]Multi-Field'!$E$75=[1]Lists!BF563,'[1]Multi-Field'!$F$75="Drained"),BI563,IF(AND('[1]Multi-Field'!$E$75=[1]Lists!BF563,'[1]Multi-Field'!$F$75="undrained"),BH563,""))</f>
        <v/>
      </c>
      <c r="EF563" s="409" t="str">
        <f>IF(AND('[1]Multi-Field'!$E$76=[1]Lists!BF563,'[1]Multi-Field'!$F$76="Drained"),BI563,IF(AND('[1]Multi-Field'!$E$76=[1]Lists!BF563,'[1]Multi-Field'!$F$6="undrained"),BH563,""))</f>
        <v/>
      </c>
      <c r="EG563" s="409" t="str">
        <f>IF(AND('[1]Multi-Field'!$E$77=[1]Lists!BF563,'[1]Multi-Field'!$F$77="Drained"),BI563,IF(AND('[1]Multi-Field'!$E$77=[1]Lists!BF563,'[1]Multi-Field'!$F$77="undrained"),BH563,""))</f>
        <v/>
      </c>
      <c r="EH563" s="409" t="str">
        <f>IF(AND('[1]Multi-Field'!$E$78=[1]Lists!BF563,'[1]Multi-Field'!$F$78="Drained"),BI563,IF(AND('[1]Multi-Field'!$E$78=[1]Lists!BF563,'[1]Multi-Field'!$F$78="undrained"),BH563,""))</f>
        <v/>
      </c>
      <c r="EI563" s="409" t="str">
        <f>IF(AND('[1]Multi-Field'!$E$79=[1]Lists!BF563,'[1]Multi-Field'!$F$79="Drained"),BI563,IF(AND('[1]Multi-Field'!$E$79=[1]Lists!BF563,'[1]Multi-Field'!$F$79="undrained"),BH563,""))</f>
        <v/>
      </c>
      <c r="EJ563" s="409" t="str">
        <f>IF(AND('[1]Multi-Field'!$E$80=[1]Lists!BF563,'[1]Multi-Field'!$F$80="Drained"),BI563,IF(AND('[1]Multi-Field'!$E$80=[1]Lists!BF563,'[1]Multi-Field'!$F$80="undrained"),BH563,""))</f>
        <v/>
      </c>
      <c r="EK563" s="409" t="str">
        <f>IF(AND('[1]Multi-Field'!$E$81=[1]Lists!BF563,'[1]Multi-Field'!$F$81="Drained"),BI563,IF(AND('[1]Multi-Field'!$E$81=[1]Lists!BF563,'[1]Multi-Field'!$F$81="undrained"),BH563,""))</f>
        <v/>
      </c>
      <c r="EL563" s="409" t="str">
        <f>IF(AND('[1]Multi-Field'!$E$82=[1]Lists!BF563,'[1]Multi-Field'!$F$82="Drained"),BI563,IF(AND('[1]Multi-Field'!$E$82=[1]Lists!BF563,'[1]Multi-Field'!$F$82="undrained"),BH563,""))</f>
        <v/>
      </c>
      <c r="EM563" s="409" t="str">
        <f>IF(AND('[1]Multi-Field'!$E$83=[1]Lists!BF563,'[1]Multi-Field'!$F$83="Drained"),BI563,IF(AND('[1]Multi-Field'!$E$83=[1]Lists!BF563,'[1]Multi-Field'!$F$83="undrained"),BH563,""))</f>
        <v/>
      </c>
      <c r="EN563" s="409" t="str">
        <f>IF(AND('[1]Multi-Field'!$E$84=[1]Lists!BF563,'[1]Multi-Field'!$F$84="Drained"),BI563,IF(AND('[1]Multi-Field'!$E$84=[1]Lists!BF563,'[1]Multi-Field'!$F$84="undrained"),BH563,""))</f>
        <v/>
      </c>
      <c r="EO563" s="409" t="str">
        <f>IF(AND('[1]Multi-Field'!$E$85=[1]Lists!BF563,'[1]Multi-Field'!$F$85="Drained"),BI563,IF(AND('[1]Multi-Field'!$E$85=[1]Lists!BF563,'[1]Multi-Field'!$F$85="undrained"),BH563,""))</f>
        <v/>
      </c>
      <c r="EP563" s="409" t="str">
        <f>IF(AND('[1]Multi-Field'!$E$86=[1]Lists!BF563,'[1]Multi-Field'!$F$86="Drained"),BI563,IF(AND('[1]Multi-Field'!$E$86=[1]Lists!BF563,'[1]Multi-Field'!$F$86="undrained"),BH563,""))</f>
        <v/>
      </c>
      <c r="EQ563" s="409" t="str">
        <f>IF(AND('[1]Multi-Field'!$E$87=[1]Lists!BF563,'[1]Multi-Field'!$F$87="Drained"),BI563,IF(AND('[1]Multi-Field'!$E$87=[1]Lists!BF563,'[1]Multi-Field'!$F$87="undrained"),BH563,""))</f>
        <v/>
      </c>
      <c r="ER563" s="409" t="str">
        <f>IF(AND('[1]Multi-Field'!$E$88=[1]Lists!BF563,'[1]Multi-Field'!$F$88="Drained"),BI563,IF(AND('[1]Multi-Field'!$E$88=[1]Lists!BF563,'[1]Multi-Field'!$F$88="undrained"),BH563,""))</f>
        <v/>
      </c>
      <c r="ES563" s="409" t="str">
        <f>IF(AND('[1]Multi-Field'!$E$89=[1]Lists!BF563,'[1]Multi-Field'!$F$89="Drained"),BI563,IF(AND('[1]Multi-Field'!$E$89=[1]Lists!BF563,'[1]Multi-Field'!$F$89="undrained"),BH563,""))</f>
        <v/>
      </c>
      <c r="ET563" s="409" t="str">
        <f>IF(AND('[1]Multi-Field'!$E$90=[1]Lists!BF563,'[1]Multi-Field'!$F$90="Drained"),BI563,IF(AND('[1]Multi-Field'!$E$90=[1]Lists!BF563,'[1]Multi-Field'!$F$90="undrained"),BH563,""))</f>
        <v/>
      </c>
      <c r="EU563" s="409" t="str">
        <f>IF(AND('[1]Multi-Field'!$E$91=[1]Lists!BF563,'[1]Multi-Field'!$F$91="Drained"),BI563,IF(AND('[1]Multi-Field'!$E$91=[1]Lists!BF563,'[1]Multi-Field'!$F$91="undrained"),BH563,""))</f>
        <v/>
      </c>
      <c r="EV563" s="409" t="str">
        <f>IF(AND('[1]Multi-Field'!$E$92=[1]Lists!BF563,'[1]Multi-Field'!$F$92="Drained"),BI563,IF(AND('[1]Multi-Field'!$E$92=[1]Lists!BF563,'[1]Multi-Field'!$F$92="undrained"),BH563,""))</f>
        <v/>
      </c>
      <c r="EW563" s="409" t="str">
        <f>IF(AND('[1]Multi-Field'!$E$93=[1]Lists!BF563,'[1]Multi-Field'!$F$93="Drained"),BI563,IF(AND('[1]Multi-Field'!$E$93=[1]Lists!BF563,'[1]Multi-Field'!$F$93="undrained"),BH563,""))</f>
        <v/>
      </c>
      <c r="EX563" s="409" t="str">
        <f>IF(AND('[1]Multi-Field'!$E$94=[1]Lists!BF563,'[1]Multi-Field'!$F$94="Drained"),BI563,IF(AND('[1]Multi-Field'!$E$94=[1]Lists!BF563,'[1]Multi-Field'!$F$94="undrained"),BH563,""))</f>
        <v/>
      </c>
      <c r="EY563" s="409" t="str">
        <f>IF(AND('[1]Multi-Field'!$E$95=[1]Lists!BF563,'[1]Multi-Field'!$F$95="Drained"),BI563,IF(AND('[1]Multi-Field'!$E$95=[1]Lists!BF563,'[1]Multi-Field'!$F$95="undrained"),BH563,""))</f>
        <v/>
      </c>
      <c r="EZ563" s="409" t="str">
        <f>IF(AND('[1]Multi-Field'!$E$96=[1]Lists!BF563,'[1]Multi-Field'!$F$96="Drained"),BI563,IF(AND('[1]Multi-Field'!$E$96=[1]Lists!BF563,'[1]Multi-Field'!$F$96="undrained"),BH563,""))</f>
        <v/>
      </c>
      <c r="FA563" s="409" t="str">
        <f>IF(AND('[1]Multi-Field'!$E$97=[1]Lists!BF563,'[1]Multi-Field'!$F$97="Drained"),BI563,IF(AND('[1]Multi-Field'!$E$97=[1]Lists!BF563,'[1]Multi-Field'!$F$97="undrained"),BH563,""))</f>
        <v/>
      </c>
      <c r="FB563" s="409" t="str">
        <f>IF(AND('[1]Multi-Field'!$E$98=[1]Lists!BF563,'[1]Multi-Field'!$F$98="Drained"),BI563,IF(AND('[1]Multi-Field'!$E$98=[1]Lists!BF563,'[1]Multi-Field'!$F$98="undrained"),BH563,""))</f>
        <v/>
      </c>
      <c r="FC563" s="409" t="str">
        <f>IF(AND('[1]Multi-Field'!$E$99=[1]Lists!BF563,'[1]Multi-Field'!$F$99="Drained"),BI563,IF(AND('[1]Multi-Field'!$E$99=[1]Lists!BF563,'[1]Multi-Field'!$F$99="undrained"),BH563,""))</f>
        <v/>
      </c>
      <c r="FD563" s="409" t="str">
        <f>IF(AND('[1]Multi-Field'!$E$100=[1]Lists!BF563,'[1]Multi-Field'!$F$100="Drained"),BI563,IF(AND('[1]Multi-Field'!$E$100=[1]Lists!BF563,'[1]Multi-Field'!$F$100="undrained"),BH563,""))</f>
        <v/>
      </c>
      <c r="FE563" s="409" t="str">
        <f>IF(AND('[1]Multi-Field'!$E$101=[1]Lists!BF563,'[1]Multi-Field'!$F$101="Drained"),BI563,IF(AND('[1]Multi-Field'!$E$101=[1]Lists!BF563,'[1]Multi-Field'!$F$101="undrained"),BH563,""))</f>
        <v/>
      </c>
      <c r="FF563" s="409" t="str">
        <f>IF(AND('[1]Multi-Field'!$E$102=[1]Lists!BF563,'[1]Multi-Field'!$F$102="Drained"),BI563,IF(AND('[1]Multi-Field'!$E$102=[1]Lists!BF563,'[1]Multi-Field'!$F$102="undrained"),BH563,""))</f>
        <v/>
      </c>
      <c r="FG563" s="409" t="str">
        <f>IF(AND('[1]Multi-Field'!$E$103=[1]Lists!BF563,'[1]Multi-Field'!$F$103="Drained"),BI563,IF(AND('[1]Multi-Field'!$E$103=[1]Lists!BF563,'[1]Multi-Field'!$F$103="undrained"),BH563,""))</f>
        <v/>
      </c>
      <c r="FH563" s="409" t="str">
        <f>IF(AND('[1]Multi-Field'!$E$104=[1]Lists!BF563,'[1]Multi-Field'!$F$104="Drained"),BI563,IF(AND('[1]Multi-Field'!$E$104=[1]Lists!BF563,'[1]Multi-Field'!$F$104="undrained"),BH563,""))</f>
        <v/>
      </c>
      <c r="FI563" s="409" t="str">
        <f>IF(AND('[1]Multi-Field'!$E$105=[1]Lists!BF563,'[1]Multi-Field'!$F$105="Drained"),BI563,IF(AND('[1]Multi-Field'!$E$105=[1]Lists!BF563,'[1]Multi-Field'!$F$105="undrained"),BH563,""))</f>
        <v/>
      </c>
      <c r="FJ563" s="409" t="str">
        <f>IF(AND('[1]Multi-Field'!$E$106=[1]Lists!BF563,'[1]Multi-Field'!$F$106="Drained"),BI563,IF(AND('[1]Multi-Field'!$E$106=[1]Lists!BF563,'[1]Multi-Field'!$F$106="undrained"),BH563,""))</f>
        <v/>
      </c>
      <c r="FK563" s="409" t="str">
        <f>IF(AND('[1]Multi-Field'!$E$107=[1]Lists!BF563,'[1]Multi-Field'!$F$107="Drained"),BI563,IF(AND('[1]Multi-Field'!$E$107=[1]Lists!BF563,'[1]Multi-Field'!$F$107="undrained"),BH563,""))</f>
        <v/>
      </c>
      <c r="FL563" s="409" t="str">
        <f>IF(AND('[1]Multi-Field'!$E$108=[1]Lists!BF563,'[1]Multi-Field'!$F$108="Drained"),BI563,IF(AND('[1]Multi-Field'!$E$108=[1]Lists!BF563,'[1]Multi-Field'!$F$108="undrained"),BH563,""))</f>
        <v/>
      </c>
      <c r="FM563" s="409" t="str">
        <f>IF(AND('[1]Multi-Field'!$E$109=[1]Lists!BF563,'[1]Multi-Field'!$F$109="Drained"),BI563,IF(AND('[1]Multi-Field'!$E$109=[1]Lists!BF563,'[1]Multi-Field'!$F$109="undrained"),BH563,""))</f>
        <v/>
      </c>
      <c r="FN563" s="409" t="str">
        <f>IF(AND('[1]Multi-Field'!$E$110=[1]Lists!BF563,'[1]Multi-Field'!$F$110="Drained"),BI563,IF(AND('[1]Multi-Field'!$E$110=[1]Lists!BF563,'[1]Multi-Field'!$F$110="undrained"),BH563,""))</f>
        <v/>
      </c>
      <c r="FO563" s="409" t="str">
        <f>IF(AND('[1]Multi-Field'!$E$111=[1]Lists!BF563,'[1]Multi-Field'!$F$111="Drained"),BI563,IF(AND('[1]Multi-Field'!$E$111=[1]Lists!BF563,'[1]Multi-Field'!$F$111="undrained"),BH563,""))</f>
        <v/>
      </c>
      <c r="FP563" s="409" t="str">
        <f>IF(AND('[1]Multi-Field'!$E$112=[1]Lists!BF563,'[1]Multi-Field'!$F$112="Drained"),BI563,IF(AND('[1]Multi-Field'!$E$112=[1]Lists!BF563,'[1]Multi-Field'!$F$112="undrained"),BH563,""))</f>
        <v/>
      </c>
      <c r="FQ563" s="409" t="str">
        <f>IF(AND('[1]Multi-Field'!$E$113=[1]Lists!BF563,'[1]Multi-Field'!$F$113="Drained"),BI563,IF(AND('[1]Multi-Field'!$E$113=[1]Lists!BF563,'[1]Multi-Field'!$F$113="undrained"),BH563,""))</f>
        <v/>
      </c>
      <c r="FR563" s="409" t="str">
        <f>IF(AND('[1]Multi-Field'!$E$114=[1]Lists!BF563,'[1]Multi-Field'!$F$114="Drained"),BI563,IF(AND('[1]Multi-Field'!$E$114=[1]Lists!BF563,'[1]Multi-Field'!$F$114="undrained"),BH563,""))</f>
        <v/>
      </c>
      <c r="FS563" s="409" t="str">
        <f>IF(AND('[1]Multi-Field'!$E$115=[1]Lists!BF563,'[1]Multi-Field'!$F$115="Drained"),BI563,IF(AND('[1]Multi-Field'!$E$115=[1]Lists!BF563,'[1]Multi-Field'!$F$115="undrained"),BH563,""))</f>
        <v/>
      </c>
      <c r="FT563" s="409" t="str">
        <f>IF(AND('[1]Multi-Field'!$E$116=[1]Lists!BF563,'[1]Multi-Field'!$F$116="Drained"),BI563,IF(AND('[1]Multi-Field'!$E$116=[1]Lists!BF563,'[1]Multi-Field'!$F$116="undrained"),BH563,""))</f>
        <v/>
      </c>
      <c r="FU563" s="409" t="str">
        <f>IF(AND('[1]Multi-Field'!$E$117=[1]Lists!BF563,'[1]Multi-Field'!$F$117="Drained"),BI563,IF(AND('[1]Multi-Field'!$E$117=[1]Lists!BF563,'[1]Multi-Field'!$F$117="undrained"),BH563,""))</f>
        <v/>
      </c>
      <c r="FV563" s="409" t="str">
        <f>IF(AND('[1]Multi-Field'!$E$118=[1]Lists!BF563,'[1]Multi-Field'!$F$118="Drained"),BI563,IF(AND('[1]Multi-Field'!$E$118=[1]Lists!BF563,'[1]Multi-Field'!$F$118="undrained"),BH563,""))</f>
        <v/>
      </c>
      <c r="FW563" s="409" t="str">
        <f>IF(AND('[1]Multi-Field'!$E$119=[1]Lists!BF563,'[1]Multi-Field'!$F$119="Drained"),BI563,IF(AND('[1]Multi-Field'!$E$119=[1]Lists!BF563,'[1]Multi-Field'!$F$119="undrained"),BH563,""))</f>
        <v/>
      </c>
      <c r="FX563" s="409" t="str">
        <f>IF(AND('[1]Multi-Field'!$E$120=[1]Lists!BF563,'[1]Multi-Field'!$F$120="Drained"),BI563,IF(AND('[1]Multi-Field'!$E$120=[1]Lists!BF563,'[1]Multi-Field'!$F$120="undrained"),BH563,""))</f>
        <v/>
      </c>
    </row>
    <row r="564" spans="1:180" ht="13.5" customHeight="1">
      <c r="A564" s="7" t="s">
        <v>650</v>
      </c>
      <c r="B564" s="7"/>
      <c r="C564" s="7"/>
      <c r="D564" s="8">
        <v>60</v>
      </c>
      <c r="E564" s="8">
        <f t="shared" si="74"/>
        <v>62</v>
      </c>
      <c r="F564" s="8">
        <f t="shared" si="75"/>
        <v>63</v>
      </c>
      <c r="G564" s="8">
        <v>65</v>
      </c>
      <c r="H564" s="8">
        <v>60</v>
      </c>
      <c r="I564" s="8">
        <f t="shared" si="78"/>
        <v>63</v>
      </c>
      <c r="J564" s="8">
        <f t="shared" si="79"/>
        <v>67</v>
      </c>
      <c r="K564" s="8">
        <v>70</v>
      </c>
      <c r="L564" s="8">
        <v>80</v>
      </c>
      <c r="M564" s="8">
        <f t="shared" si="76"/>
        <v>87</v>
      </c>
      <c r="N564" s="8">
        <f t="shared" si="77"/>
        <v>93</v>
      </c>
      <c r="O564" s="8">
        <v>100</v>
      </c>
      <c r="P564" s="391"/>
      <c r="Q564" s="84"/>
      <c r="R564" s="395"/>
      <c r="S564" s="395"/>
      <c r="T564" s="395"/>
      <c r="U564" s="396"/>
      <c r="BF564" s="411" t="s">
        <v>1727</v>
      </c>
      <c r="BG564" s="412">
        <v>4</v>
      </c>
      <c r="BH564" s="412">
        <v>3</v>
      </c>
      <c r="BI564" s="412">
        <v>4.5</v>
      </c>
      <c r="BJ564" s="409" t="e">
        <f>IF(AND('[1]Single Field'!#REF!=[1]Lists!BF564,'[1]Single Field'!#REF!="Drained"),"x",IF(AND('[1]Single Field'!#REF!=[1]Lists!BF564,'[1]Single Field'!#REF!="Undrained"),O,""))</f>
        <v>#REF!</v>
      </c>
      <c r="BK564" s="409" t="str">
        <f>IF(AND('[1]Multi-Field'!$E$3=[1]Lists!BF564,'[1]Multi-Field'!$F$3="Drained"),BI564,IF(AND('[1]Multi-Field'!$E$3=BF564,'[1]Multi-Field'!$F$3="undrained"),BH564,""))</f>
        <v/>
      </c>
      <c r="BL564" s="409" t="str">
        <f>IF(AND('[1]Multi-Field'!$E$4=BF564,'[1]Multi-Field'!$F$4="Drained"),BI564,IF(AND('[1]Multi-Field'!$E$4=BF564,'[1]Multi-Field'!$F$4="undrained"),BH564,""))</f>
        <v/>
      </c>
      <c r="BM564" s="409" t="str">
        <f>IF(AND('[1]Multi-Field'!$E$5=BF564,'[1]Multi-Field'!$F$5="Drained"),BI564,IF(AND('[1]Multi-Field'!$E$5=BF564,'[1]Multi-Field'!$F$5="undrained"),BH564,""))</f>
        <v/>
      </c>
      <c r="BN564" s="409" t="str">
        <f>IF(AND('[1]Multi-Field'!$E$6=BF564,'[1]Multi-Field'!$F$6="Drained"),BI564,IF(AND('[1]Multi-Field'!$E$6=BF564,'[1]Multi-Field'!$F$6="undrained"),BH564,""))</f>
        <v/>
      </c>
      <c r="BO564" s="409" t="str">
        <f>IF(AND('[1]Multi-Field'!$E$7=BF564,'[1]Multi-Field'!$F$7="Drained"),BI564,IF(AND('[1]Multi-Field'!$E$7=BF564,'[1]Multi-Field'!$F$7="undrained"),BH564,""))</f>
        <v/>
      </c>
      <c r="BP564" s="409" t="str">
        <f>IF(AND('[1]Multi-Field'!$E$8=BF564,'[1]Multi-Field'!$F$8="Drained"),BI564,IF(AND('[1]Multi-Field'!$E$8=BF564,'[1]Multi-Field'!$F$8="undrained"),BH564,""))</f>
        <v/>
      </c>
      <c r="BQ564" s="409" t="str">
        <f>IF(AND('[1]Multi-Field'!$E$9=BF564,'[1]Multi-Field'!$F$9="Drained"),BI564,IF(AND('[1]Multi-Field'!$E$9=BF564,'[1]Multi-Field'!$F$9="undrained"),BH564,""))</f>
        <v/>
      </c>
      <c r="BR564" s="409" t="str">
        <f>IF(AND('[1]Multi-Field'!$E$10=BF564,'[1]Multi-Field'!$F$10="Drained"),BI564,IF(AND('[1]Multi-Field'!$E$10=BF564,'[1]Multi-Field'!$F$10="undrained"),BH564,""))</f>
        <v/>
      </c>
      <c r="BS564" s="409" t="str">
        <f>IF(AND('[1]Multi-Field'!$E$11=BF564,'[1]Multi-Field'!$F$11="Drained"),BI564,IF(AND('[1]Multi-Field'!$E$11=BF564,'[1]Multi-Field'!$F$11="undrained"),BH564,""))</f>
        <v/>
      </c>
      <c r="BT564" s="409" t="str">
        <f>IF(AND('[1]Multi-Field'!$E$12=BF564,'[1]Multi-Field'!$F$12="Drained"),BI564,IF(AND('[1]Multi-Field'!$E$12=BF564,'[1]Multi-Field'!$F$12="undrained"),BH564,""))</f>
        <v/>
      </c>
      <c r="BU564" s="409" t="str">
        <f>IF(AND('[1]Multi-Field'!$E$13=BF564,'[1]Multi-Field'!$F$13="Drained"),BI564,IF(AND('[1]Multi-Field'!$E$3=BF564,'[1]Multi-Field'!$F$13="undrained"),BH564,""))</f>
        <v/>
      </c>
      <c r="BV564" s="409" t="str">
        <f>IF(AND('[1]Multi-Field'!$E$14=BF564,'[1]Multi-Field'!$F$14="Drained"),BI564,IF(AND('[1]Multi-Field'!$E$14=BF564,'[1]Multi-Field'!$F$14="undrained"),BH564,""))</f>
        <v/>
      </c>
      <c r="BW564" s="409" t="str">
        <f>IF(AND('[1]Multi-Field'!$E$15=BF564,'[1]Multi-Field'!$F$15="Drained"),BI564,IF(AND('[1]Multi-Field'!$E$15=BF564,'[1]Multi-Field'!$F$15="undrained"),BH564,""))</f>
        <v/>
      </c>
      <c r="BX564" s="409" t="str">
        <f>IF(AND('[1]Multi-Field'!$E$16=[1]Lists!BF564,'[1]Multi-Field'!$F$16="Drained"),BI564,IF(AND('[1]Multi-Field'!$E$16=[1]Lists!BF564,'[1]Multi-Field'!$F$16="undrained"),BH564,""))</f>
        <v/>
      </c>
      <c r="BY564" s="409" t="str">
        <f>IF(AND('[1]Multi-Field'!$E$17=[1]Lists!BF564,'[1]Multi-Field'!$F$17="Drained"),BI564,IF(AND('[1]Multi-Field'!$E$17=[1]Lists!BF564,'[1]Multi-Field'!$F$17="undrained"),BH564,""))</f>
        <v/>
      </c>
      <c r="BZ564" s="409" t="str">
        <f>IF(AND('[1]Multi-Field'!$E$18=[1]Lists!BF564,'[1]Multi-Field'!$F$18="Drained"),BI564,IF(AND('[1]Multi-Field'!$E$18=[1]Lists!BF564,'[1]Multi-Field'!$F$18="undrained"),BH564,""))</f>
        <v/>
      </c>
      <c r="CA564" s="409" t="str">
        <f>IF(AND('[1]Multi-Field'!$E$19=[1]Lists!BF564,'[1]Multi-Field'!$F$19="Drained"),BI564,IF(AND('[1]Multi-Field'!$E$19=[1]Lists!BF564,'[1]Multi-Field'!$F$19="undrained"),BH564,""))</f>
        <v/>
      </c>
      <c r="CB564" s="409" t="str">
        <f>IF(AND('[1]Multi-Field'!$E$20=[1]Lists!BF564,'[1]Multi-Field'!$F$20="Drained"),BI564,IF(AND('[1]Multi-Field'!$E$20=[1]Lists!BF564,'[1]Multi-Field'!$F$20="undrained"),BH564,""))</f>
        <v/>
      </c>
      <c r="CC564" s="409" t="str">
        <f>IF(AND('[1]Multi-Field'!$E$21=[1]Lists!BF564,'[1]Multi-Field'!$F$21="Drained"),BI564,IF(AND('[1]Multi-Field'!$E$21=[1]Lists!BF564,'[1]Multi-Field'!$F$21="undrained"),BH564,""))</f>
        <v/>
      </c>
      <c r="CD564" s="409" t="str">
        <f>IF(AND('[1]Multi-Field'!$E$22=[1]Lists!BF564,'[1]Multi-Field'!$F$22="Drained"),BI564,IF(AND('[1]Multi-Field'!$E$22=[1]Lists!BF564,'[1]Multi-Field'!$F$22="undrained"),BH564,""))</f>
        <v/>
      </c>
      <c r="CE564" s="409" t="str">
        <f>IF(AND('[1]Multi-Field'!$E$23=[1]Lists!BF564,'[1]Multi-Field'!$F$23="Drained"),BI564,IF(AND('[1]Multi-Field'!$E$23=[1]Lists!BF564,'[1]Multi-Field'!$F$23="undrained"),BH564,""))</f>
        <v/>
      </c>
      <c r="CF564" s="409" t="str">
        <f>IF(AND('[1]Multi-Field'!$E$24=[1]Lists!BF564,'[1]Multi-Field'!$F$24="Drained"),BI564,IF(AND('[1]Multi-Field'!$E$24=[1]Lists!BF564,'[1]Multi-Field'!$F$24="undrained"),BH564,""))</f>
        <v/>
      </c>
      <c r="CG564" s="409" t="str">
        <f>IF(AND('[1]Multi-Field'!$E$25=[1]Lists!BF564,'[1]Multi-Field'!$F$25="Drained"),BI564,IF(AND('[1]Multi-Field'!$E$25=[1]Lists!BF564,'[1]Multi-Field'!$F$25="undrained"),BH564,""))</f>
        <v/>
      </c>
      <c r="CH564" s="409" t="str">
        <f>IF(AND('[1]Multi-Field'!$E$26=[1]Lists!BF564,'[1]Multi-Field'!$F$26="Drained"),BI564,IF(AND('[1]Multi-Field'!$E$26=[1]Lists!BF564,'[1]Multi-Field'!$F$26="undrained"),BH564,""))</f>
        <v/>
      </c>
      <c r="CI564" s="409" t="str">
        <f>IF(AND('[1]Multi-Field'!$E$27=[1]Lists!BF564,'[1]Multi-Field'!$F$27="Drained"),BI564,IF(AND('[1]Multi-Field'!$E$27=[1]Lists!BF564,'[1]Multi-Field'!$F$27="undrained"),BH564,""))</f>
        <v/>
      </c>
      <c r="CJ564" s="409" t="str">
        <f>IF(AND('[1]Multi-Field'!$E$28=[1]Lists!BF564,'[1]Multi-Field'!$F$28="Drained"),BI564,IF(AND('[1]Multi-Field'!$E$28=[1]Lists!BF564,'[1]Multi-Field'!$F$28="undrained"),BH564,""))</f>
        <v/>
      </c>
      <c r="CK564" s="409" t="str">
        <f>IF(AND('[1]Multi-Field'!$E$29=[1]Lists!BF564,'[1]Multi-Field'!$F$29="Drained"),BI564,IF(AND('[1]Multi-Field'!$E$29=[1]Lists!BF564,'[1]Multi-Field'!$F$29="undrained"),BH564,""))</f>
        <v/>
      </c>
      <c r="CL564" s="409" t="str">
        <f>IF(AND('[1]Multi-Field'!$E$30=[1]Lists!BF564,'[1]Multi-Field'!$F$30="Drained"),BI564,IF(AND('[1]Multi-Field'!$E$30=[1]Lists!BF564,'[1]Multi-Field'!$F$30="undrained"),BH564,""))</f>
        <v/>
      </c>
      <c r="CM564" s="409" t="str">
        <f>IF(AND('[1]Multi-Field'!$E$31=[1]Lists!BF564,'[1]Multi-Field'!$F$31="Drained"),BI564,IF(AND('[1]Multi-Field'!$E$31=[1]Lists!BF564,'[1]Multi-Field'!$F$31="undrained"),BH564,""))</f>
        <v/>
      </c>
      <c r="CN564" s="409" t="str">
        <f>IF(AND('[1]Multi-Field'!$E$32=[1]Lists!BF564,'[1]Multi-Field'!$F$32="Drained"),BI564,IF(AND('[1]Multi-Field'!$E$32=[1]Lists!BF564,'[1]Multi-Field'!$F$32="undrained"),BH564,""))</f>
        <v/>
      </c>
      <c r="CO564" s="409" t="str">
        <f>IF(AND('[1]Multi-Field'!$E$33=[1]Lists!BF564,'[1]Multi-Field'!$F$33="Drained"),BI564,IF(AND('[1]Multi-Field'!$E$33=[1]Lists!BF564,'[1]Multi-Field'!$F$33="undrained"),BH564,""))</f>
        <v/>
      </c>
      <c r="CP564" s="409" t="str">
        <f>IF(AND('[1]Multi-Field'!$E$34=[1]Lists!BF564,'[1]Multi-Field'!$F$34="Drained"),BI564,IF(AND('[1]Multi-Field'!$E$34=[1]Lists!BF564,'[1]Multi-Field'!$F$34="undrained"),BH564,""))</f>
        <v/>
      </c>
      <c r="CQ564" s="409" t="str">
        <f>IF(AND('[1]Multi-Field'!$E$35=[1]Lists!BF564,'[1]Multi-Field'!$F$35="Drained"),BI564,IF(AND('[1]Multi-Field'!$E$35=[1]Lists!BF564,'[1]Multi-Field'!$F$35="undrained"),BH564,""))</f>
        <v/>
      </c>
      <c r="CR564" s="409" t="str">
        <f>IF(AND('[1]Multi-Field'!$E$36=[1]Lists!BF564,'[1]Multi-Field'!$F$36="Drained"),BI564,IF(AND('[1]Multi-Field'!$E$36=[1]Lists!BF564,'[1]Multi-Field'!$F$36="undrained"),BH564,""))</f>
        <v/>
      </c>
      <c r="CS564" s="409" t="str">
        <f>IF(AND('[1]Multi-Field'!$E$37=[1]Lists!BF564,'[1]Multi-Field'!$F$37="Drained"),BI564,IF(AND('[1]Multi-Field'!$E$37=[1]Lists!BF564,'[1]Multi-Field'!$F$37="undrained"),BH564,""))</f>
        <v/>
      </c>
      <c r="CT564" s="409" t="str">
        <f>IF(AND('[1]Multi-Field'!$E$38=[1]Lists!BF564,'[1]Multi-Field'!$F$38="Drained"),BI564,IF(AND('[1]Multi-Field'!$E$38=[1]Lists!BF564,'[1]Multi-Field'!$F$38="undrained"),BH564,""))</f>
        <v/>
      </c>
      <c r="CU564" s="409" t="str">
        <f>IF(AND('[1]Multi-Field'!$E$39=[1]Lists!BF564,'[1]Multi-Field'!$F$39="Drained"),BI564,IF(AND('[1]Multi-Field'!$E$39=[1]Lists!BF564,'[1]Multi-Field'!$F$39="undrained"),BH564,""))</f>
        <v/>
      </c>
      <c r="CV564" s="409" t="str">
        <f>IF(AND('[1]Multi-Field'!$E$40=[1]Lists!BF564,'[1]Multi-Field'!$F$40="Drained"),BI564,IF(AND('[1]Multi-Field'!$E$40=[1]Lists!BF564,'[1]Multi-Field'!$F$40="undrained"),BH564,""))</f>
        <v/>
      </c>
      <c r="CW564" s="409" t="str">
        <f>IF(AND('[1]Multi-Field'!$E$41=[1]Lists!BF564,'[1]Multi-Field'!$F$40="Drained"),BI564,IF(AND('[1]Multi-Field'!$E$40=[1]Lists!BF564,'[1]Multi-Field'!$F$40="undrained"),BH564,""))</f>
        <v/>
      </c>
      <c r="CX564" s="409" t="str">
        <f>IF(AND('[1]Multi-Field'!$E$42=[1]Lists!BF564,'[1]Multi-Field'!$F$42="Drained"),BI564,IF(AND('[1]Multi-Field'!$E$42=[1]Lists!BF564,'[1]Multi-Field'!$F$42="undrained"),BH564,""))</f>
        <v/>
      </c>
      <c r="CY564" s="409" t="str">
        <f>IF(AND('[1]Multi-Field'!$E$43=[1]Lists!BF564,'[1]Multi-Field'!$F$43="Drained"),BI564,IF(AND('[1]Multi-Field'!$E$43=[1]Lists!BF564,'[1]Multi-Field'!$F$43="undrained"),BH564,""))</f>
        <v/>
      </c>
      <c r="CZ564" s="409" t="str">
        <f>IF(AND('[1]Multi-Field'!$E$44=[1]Lists!BF564,'[1]Multi-Field'!$F$44="Drained"),BI564,IF(AND('[1]Multi-Field'!$E$44=[1]Lists!BF564,'[1]Multi-Field'!$F$44="undrained"),BH564,""))</f>
        <v/>
      </c>
      <c r="DA564" s="409" t="str">
        <f>IF(AND('[1]Multi-Field'!$E$45=[1]Lists!BF564,'[1]Multi-Field'!$F$45="Drained"),BI564,IF(AND('[1]Multi-Field'!$E$45=[1]Lists!BF564,'[1]Multi-Field'!$F$45="undrained"),BH564,""))</f>
        <v/>
      </c>
      <c r="DB564" s="409" t="str">
        <f>IF(AND('[1]Multi-Field'!$E$46=[1]Lists!BF564,'[1]Multi-Field'!$F$46="Drained"),BI564,IF(AND('[1]Multi-Field'!$E$46=[1]Lists!BF564,'[1]Multi-Field'!$F$46="undrained"),BH564,""))</f>
        <v/>
      </c>
      <c r="DC564" s="409" t="str">
        <f>IF(AND('[1]Multi-Field'!$E$47=[1]Lists!BF564,'[1]Multi-Field'!$F$47="Drained"),BI564,IF(AND('[1]Multi-Field'!$E$47=[1]Lists!BF564,'[1]Multi-Field'!$F$47="undrained"),BH564,""))</f>
        <v/>
      </c>
      <c r="DD564" s="409" t="str">
        <f>IF(AND('[1]Multi-Field'!$E$48=[1]Lists!BF564,'[1]Multi-Field'!$F$48="Drained"),BI564,IF(AND('[1]Multi-Field'!$E$48=[1]Lists!BF564,'[1]Multi-Field'!$F$48="undrained"),BH564,""))</f>
        <v/>
      </c>
      <c r="DE564" s="409" t="str">
        <f>IF(AND('[1]Multi-Field'!$E$49=[1]Lists!BF564,'[1]Multi-Field'!$F$49="Drained"),BI564,IF(AND('[1]Multi-Field'!$E$49=[1]Lists!BF564,'[1]Multi-Field'!$F$9="undrained"),BH564,""))</f>
        <v/>
      </c>
      <c r="DF564" s="409" t="str">
        <f>IF(AND('[1]Multi-Field'!$E$50=[1]Lists!BF564,'[1]Multi-Field'!$F$50="Drained"),BI564,IF(AND('[1]Multi-Field'!$E$50=[1]Lists!BF564,'[1]Multi-Field'!$F$50="undrained"),BH564,""))</f>
        <v/>
      </c>
      <c r="DG564" s="409" t="str">
        <f>IF(AND('[1]Multi-Field'!$E$51=[1]Lists!BF564,'[1]Multi-Field'!$F$51="Drained"),BI564,IF(AND('[1]Multi-Field'!$E$51=[1]Lists!BF564,'[1]Multi-Field'!$F$51="undrained"),BH564,""))</f>
        <v/>
      </c>
      <c r="DH564" s="409" t="str">
        <f>IF(AND('[1]Multi-Field'!$E$52=[1]Lists!BF564,'[1]Multi-Field'!$F$52="Drained"),BI564,IF(AND('[1]Multi-Field'!$E$52=[1]Lists!BF564,'[1]Multi-Field'!$F$52="undrained"),BH564,""))</f>
        <v/>
      </c>
      <c r="DI564" s="409" t="str">
        <f>IF(AND('[1]Multi-Field'!$E$53=[1]Lists!BF564,'[1]Multi-Field'!$F$53="Drained"),BI564,IF(AND('[1]Multi-Field'!$E$53=[1]Lists!BF564,'[1]Multi-Field'!$F$53="undrained"),BH564,""))</f>
        <v/>
      </c>
      <c r="DJ564" s="409" t="str">
        <f>IF(AND('[1]Multi-Field'!$E$54=[1]Lists!BF564,'[1]Multi-Field'!$F$54="Drained"),BI564,IF(AND('[1]Multi-Field'!$E$54=[1]Lists!BF564,'[1]Multi-Field'!$F$54="undrained"),BH564,""))</f>
        <v/>
      </c>
      <c r="DK564" s="409" t="str">
        <f>IF(AND('[1]Multi-Field'!$E$55=[1]Lists!BF564,'[1]Multi-Field'!$F$55="Drained"),BI564,IF(AND('[1]Multi-Field'!$E$55=[1]Lists!BF564,'[1]Multi-Field'!$F$55="undrained"),BH564,""))</f>
        <v/>
      </c>
      <c r="DL564" s="409" t="str">
        <f>IF(AND('[1]Multi-Field'!$E$56=[1]Lists!BF564,'[1]Multi-Field'!$F$56="Drained"),BI564,IF(AND('[1]Multi-Field'!$E$56=[1]Lists!BF564,'[1]Multi-Field'!$F$56="undrained"),BH564,""))</f>
        <v/>
      </c>
      <c r="DM564" s="409" t="str">
        <f>IF(AND('[1]Multi-Field'!$E$57=[1]Lists!BF564,'[1]Multi-Field'!$F$57="Drained"),BI564,IF(AND('[1]Multi-Field'!$E$57=[1]Lists!BF564,'[1]Multi-Field'!$F$57="undrained"),BH564,""))</f>
        <v/>
      </c>
      <c r="DN564" s="409" t="str">
        <f>IF(AND('[1]Multi-Field'!$E$58=[1]Lists!BF564,'[1]Multi-Field'!$F$58="Drained"),BI564,IF(AND('[1]Multi-Field'!$E$58=[1]Lists!BF564,'[1]Multi-Field'!$F$58="undrained"),BH564,""))</f>
        <v/>
      </c>
      <c r="DO564" s="409" t="str">
        <f>IF(AND('[1]Multi-Field'!$E$59=[1]Lists!BF564,'[1]Multi-Field'!$F$59="Drained"),BI564,IF(AND('[1]Multi-Field'!$E$59=[1]Lists!BF564,'[1]Multi-Field'!$F$59="undrained"),BH564,""))</f>
        <v/>
      </c>
      <c r="DP564" s="409" t="str">
        <f>IF(AND('[1]Multi-Field'!$E$60=[1]Lists!BF564,'[1]Multi-Field'!$F$60="Drained"),BI564,IF(AND('[1]Multi-Field'!$E$60=[1]Lists!BF564,'[1]Multi-Field'!$F$60="undrained"),BH564,""))</f>
        <v/>
      </c>
      <c r="DQ564" s="409" t="str">
        <f>IF(AND('[1]Multi-Field'!$E$61=[1]Lists!BF564,'[1]Multi-Field'!$F$61="Drained"),BI564,IF(AND('[1]Multi-Field'!$E$61=[1]Lists!BF564,'[1]Multi-Field'!$F$61="undrained"),BH564,""))</f>
        <v/>
      </c>
      <c r="DR564" s="409" t="str">
        <f>IF(AND('[1]Multi-Field'!$E$62=[1]Lists!BF564,'[1]Multi-Field'!$F$62="Drained"),BI564,IF(AND('[1]Multi-Field'!$E$62=[1]Lists!BF564,'[1]Multi-Field'!$F$62="undrained"),BH564,""))</f>
        <v/>
      </c>
      <c r="DS564" s="409" t="str">
        <f>IF(AND('[1]Multi-Field'!$E$63=[1]Lists!BF564,'[1]Multi-Field'!$F$63="Drained"),BI564,IF(AND('[1]Multi-Field'!$E$63=[1]Lists!BF564,'[1]Multi-Field'!$F$63="undrained"),BH564,""))</f>
        <v/>
      </c>
      <c r="DT564" s="409" t="str">
        <f>IF(AND('[1]Multi-Field'!$E$64=[1]Lists!BF564,'[1]Multi-Field'!$F$64="Drained"),BI564,IF(AND('[1]Multi-Field'!$E$64=[1]Lists!BF564,'[1]Multi-Field'!$F$64="undrained"),BH564,""))</f>
        <v/>
      </c>
      <c r="DU564" s="409" t="str">
        <f>IF(AND('[1]Multi-Field'!$E$65=[1]Lists!BF564,'[1]Multi-Field'!$F$65="Drained"),BI564,IF(AND('[1]Multi-Field'!$E$65=[1]Lists!BF564,'[1]Multi-Field'!$F$65="undrained"),BH564,""))</f>
        <v/>
      </c>
      <c r="DV564" s="409" t="str">
        <f>IF(AND('[1]Multi-Field'!$E$66=[1]Lists!BF564,'[1]Multi-Field'!$F$66="Drained"),BI564,IF(AND('[1]Multi-Field'!$E$66=[1]Lists!BF564,'[1]Multi-Field'!$F$66="undrained"),BH564,""))</f>
        <v/>
      </c>
      <c r="DW564" s="409" t="str">
        <f>IF(AND('[1]Multi-Field'!$E$67=[1]Lists!BF564,'[1]Multi-Field'!$F$67="Drained"),BI564,IF(AND('[1]Multi-Field'!$E$67=[1]Lists!BF564,'[1]Multi-Field'!$F$67="undrained"),BH564,""))</f>
        <v/>
      </c>
      <c r="DX564" s="409" t="str">
        <f>IF(AND('[1]Multi-Field'!$E$68=[1]Lists!BF564,'[1]Multi-Field'!$F$68="Drained"),BI564,IF(AND('[1]Multi-Field'!$E$68=[1]Lists!BF564,'[1]Multi-Field'!$F$68="undrained"),BH564,""))</f>
        <v/>
      </c>
      <c r="DY564" s="409" t="str">
        <f>IF(AND('[1]Multi-Field'!$E$69=[1]Lists!BF564,'[1]Multi-Field'!$F$69="Drained"),BI564,IF(AND('[1]Multi-Field'!$E$69=[1]Lists!BF564,'[1]Multi-Field'!$F$69="undrained"),BH564,""))</f>
        <v/>
      </c>
      <c r="DZ564" s="409" t="str">
        <f>IF(AND('[1]Multi-Field'!$E$70=[1]Lists!BF564,'[1]Multi-Field'!$F$70="Drained"),BI564,IF(AND('[1]Multi-Field'!$E$70=[1]Lists!BF564,'[1]Multi-Field'!$F$70="undrained"),BH564,""))</f>
        <v/>
      </c>
      <c r="EA564" s="409" t="str">
        <f>IF(AND('[1]Multi-Field'!$E$71=[1]Lists!BF564,'[1]Multi-Field'!$F$71="Drained"),BI564,IF(AND('[1]Multi-Field'!$E$71=[1]Lists!BF564,'[1]Multi-Field'!$F$71="undrained"),BH564,""))</f>
        <v/>
      </c>
      <c r="EB564" s="409" t="str">
        <f>IF(AND('[1]Multi-Field'!$E$72=[1]Lists!BF564,'[1]Multi-Field'!$F$72="Drained"),BI564,IF(AND('[1]Multi-Field'!$E$72=[1]Lists!BF564,'[1]Multi-Field'!$F$72="undrained"),BH564,""))</f>
        <v/>
      </c>
      <c r="EC564" s="409" t="str">
        <f>IF(AND('[1]Multi-Field'!$E$73=[1]Lists!BF564,'[1]Multi-Field'!$F$73="Drained"),BI564,IF(AND('[1]Multi-Field'!$E$73=[1]Lists!BF564,'[1]Multi-Field'!$F$73="undrained"),BH564,""))</f>
        <v/>
      </c>
      <c r="ED564" s="409" t="str">
        <f>IF(AND('[1]Multi-Field'!$E$74=[1]Lists!BF564,'[1]Multi-Field'!$F$74="Drained"),BI564,IF(AND('[1]Multi-Field'!$E$74=[1]Lists!BF564,'[1]Multi-Field'!$F$74="undrained"),BH564,""))</f>
        <v/>
      </c>
      <c r="EE564" s="409" t="str">
        <f>IF(AND('[1]Multi-Field'!$E$75=[1]Lists!BF564,'[1]Multi-Field'!$F$75="Drained"),BI564,IF(AND('[1]Multi-Field'!$E$75=[1]Lists!BF564,'[1]Multi-Field'!$F$75="undrained"),BH564,""))</f>
        <v/>
      </c>
      <c r="EF564" s="409" t="str">
        <f>IF(AND('[1]Multi-Field'!$E$76=[1]Lists!BF564,'[1]Multi-Field'!$F$76="Drained"),BI564,IF(AND('[1]Multi-Field'!$E$76=[1]Lists!BF564,'[1]Multi-Field'!$F$6="undrained"),BH564,""))</f>
        <v/>
      </c>
      <c r="EG564" s="409" t="str">
        <f>IF(AND('[1]Multi-Field'!$E$77=[1]Lists!BF564,'[1]Multi-Field'!$F$77="Drained"),BI564,IF(AND('[1]Multi-Field'!$E$77=[1]Lists!BF564,'[1]Multi-Field'!$F$77="undrained"),BH564,""))</f>
        <v/>
      </c>
      <c r="EH564" s="409" t="str">
        <f>IF(AND('[1]Multi-Field'!$E$78=[1]Lists!BF564,'[1]Multi-Field'!$F$78="Drained"),BI564,IF(AND('[1]Multi-Field'!$E$78=[1]Lists!BF564,'[1]Multi-Field'!$F$78="undrained"),BH564,""))</f>
        <v/>
      </c>
      <c r="EI564" s="409" t="str">
        <f>IF(AND('[1]Multi-Field'!$E$79=[1]Lists!BF564,'[1]Multi-Field'!$F$79="Drained"),BI564,IF(AND('[1]Multi-Field'!$E$79=[1]Lists!BF564,'[1]Multi-Field'!$F$79="undrained"),BH564,""))</f>
        <v/>
      </c>
      <c r="EJ564" s="409" t="str">
        <f>IF(AND('[1]Multi-Field'!$E$80=[1]Lists!BF564,'[1]Multi-Field'!$F$80="Drained"),BI564,IF(AND('[1]Multi-Field'!$E$80=[1]Lists!BF564,'[1]Multi-Field'!$F$80="undrained"),BH564,""))</f>
        <v/>
      </c>
      <c r="EK564" s="409" t="str">
        <f>IF(AND('[1]Multi-Field'!$E$81=[1]Lists!BF564,'[1]Multi-Field'!$F$81="Drained"),BI564,IF(AND('[1]Multi-Field'!$E$81=[1]Lists!BF564,'[1]Multi-Field'!$F$81="undrained"),BH564,""))</f>
        <v/>
      </c>
      <c r="EL564" s="409" t="str">
        <f>IF(AND('[1]Multi-Field'!$E$82=[1]Lists!BF564,'[1]Multi-Field'!$F$82="Drained"),BI564,IF(AND('[1]Multi-Field'!$E$82=[1]Lists!BF564,'[1]Multi-Field'!$F$82="undrained"),BH564,""))</f>
        <v/>
      </c>
      <c r="EM564" s="409" t="str">
        <f>IF(AND('[1]Multi-Field'!$E$83=[1]Lists!BF564,'[1]Multi-Field'!$F$83="Drained"),BI564,IF(AND('[1]Multi-Field'!$E$83=[1]Lists!BF564,'[1]Multi-Field'!$F$83="undrained"),BH564,""))</f>
        <v/>
      </c>
      <c r="EN564" s="409" t="str">
        <f>IF(AND('[1]Multi-Field'!$E$84=[1]Lists!BF564,'[1]Multi-Field'!$F$84="Drained"),BI564,IF(AND('[1]Multi-Field'!$E$84=[1]Lists!BF564,'[1]Multi-Field'!$F$84="undrained"),BH564,""))</f>
        <v/>
      </c>
      <c r="EO564" s="409" t="str">
        <f>IF(AND('[1]Multi-Field'!$E$85=[1]Lists!BF564,'[1]Multi-Field'!$F$85="Drained"),BI564,IF(AND('[1]Multi-Field'!$E$85=[1]Lists!BF564,'[1]Multi-Field'!$F$85="undrained"),BH564,""))</f>
        <v/>
      </c>
      <c r="EP564" s="409" t="str">
        <f>IF(AND('[1]Multi-Field'!$E$86=[1]Lists!BF564,'[1]Multi-Field'!$F$86="Drained"),BI564,IF(AND('[1]Multi-Field'!$E$86=[1]Lists!BF564,'[1]Multi-Field'!$F$86="undrained"),BH564,""))</f>
        <v/>
      </c>
      <c r="EQ564" s="409" t="str">
        <f>IF(AND('[1]Multi-Field'!$E$87=[1]Lists!BF564,'[1]Multi-Field'!$F$87="Drained"),BI564,IF(AND('[1]Multi-Field'!$E$87=[1]Lists!BF564,'[1]Multi-Field'!$F$87="undrained"),BH564,""))</f>
        <v/>
      </c>
      <c r="ER564" s="409" t="str">
        <f>IF(AND('[1]Multi-Field'!$E$88=[1]Lists!BF564,'[1]Multi-Field'!$F$88="Drained"),BI564,IF(AND('[1]Multi-Field'!$E$88=[1]Lists!BF564,'[1]Multi-Field'!$F$88="undrained"),BH564,""))</f>
        <v/>
      </c>
      <c r="ES564" s="409" t="str">
        <f>IF(AND('[1]Multi-Field'!$E$89=[1]Lists!BF564,'[1]Multi-Field'!$F$89="Drained"),BI564,IF(AND('[1]Multi-Field'!$E$89=[1]Lists!BF564,'[1]Multi-Field'!$F$89="undrained"),BH564,""))</f>
        <v/>
      </c>
      <c r="ET564" s="409" t="str">
        <f>IF(AND('[1]Multi-Field'!$E$90=[1]Lists!BF564,'[1]Multi-Field'!$F$90="Drained"),BI564,IF(AND('[1]Multi-Field'!$E$90=[1]Lists!BF564,'[1]Multi-Field'!$F$90="undrained"),BH564,""))</f>
        <v/>
      </c>
      <c r="EU564" s="409" t="str">
        <f>IF(AND('[1]Multi-Field'!$E$91=[1]Lists!BF564,'[1]Multi-Field'!$F$91="Drained"),BI564,IF(AND('[1]Multi-Field'!$E$91=[1]Lists!BF564,'[1]Multi-Field'!$F$91="undrained"),BH564,""))</f>
        <v/>
      </c>
      <c r="EV564" s="409" t="str">
        <f>IF(AND('[1]Multi-Field'!$E$92=[1]Lists!BF564,'[1]Multi-Field'!$F$92="Drained"),BI564,IF(AND('[1]Multi-Field'!$E$92=[1]Lists!BF564,'[1]Multi-Field'!$F$92="undrained"),BH564,""))</f>
        <v/>
      </c>
      <c r="EW564" s="409" t="str">
        <f>IF(AND('[1]Multi-Field'!$E$93=[1]Lists!BF564,'[1]Multi-Field'!$F$93="Drained"),BI564,IF(AND('[1]Multi-Field'!$E$93=[1]Lists!BF564,'[1]Multi-Field'!$F$93="undrained"),BH564,""))</f>
        <v/>
      </c>
      <c r="EX564" s="409" t="str">
        <f>IF(AND('[1]Multi-Field'!$E$94=[1]Lists!BF564,'[1]Multi-Field'!$F$94="Drained"),BI564,IF(AND('[1]Multi-Field'!$E$94=[1]Lists!BF564,'[1]Multi-Field'!$F$94="undrained"),BH564,""))</f>
        <v/>
      </c>
      <c r="EY564" s="409" t="str">
        <f>IF(AND('[1]Multi-Field'!$E$95=[1]Lists!BF564,'[1]Multi-Field'!$F$95="Drained"),BI564,IF(AND('[1]Multi-Field'!$E$95=[1]Lists!BF564,'[1]Multi-Field'!$F$95="undrained"),BH564,""))</f>
        <v/>
      </c>
      <c r="EZ564" s="409" t="str">
        <f>IF(AND('[1]Multi-Field'!$E$96=[1]Lists!BF564,'[1]Multi-Field'!$F$96="Drained"),BI564,IF(AND('[1]Multi-Field'!$E$96=[1]Lists!BF564,'[1]Multi-Field'!$F$96="undrained"),BH564,""))</f>
        <v/>
      </c>
      <c r="FA564" s="409" t="str">
        <f>IF(AND('[1]Multi-Field'!$E$97=[1]Lists!BF564,'[1]Multi-Field'!$F$97="Drained"),BI564,IF(AND('[1]Multi-Field'!$E$97=[1]Lists!BF564,'[1]Multi-Field'!$F$97="undrained"),BH564,""))</f>
        <v/>
      </c>
      <c r="FB564" s="409" t="str">
        <f>IF(AND('[1]Multi-Field'!$E$98=[1]Lists!BF564,'[1]Multi-Field'!$F$98="Drained"),BI564,IF(AND('[1]Multi-Field'!$E$98=[1]Lists!BF564,'[1]Multi-Field'!$F$98="undrained"),BH564,""))</f>
        <v/>
      </c>
      <c r="FC564" s="409" t="str">
        <f>IF(AND('[1]Multi-Field'!$E$99=[1]Lists!BF564,'[1]Multi-Field'!$F$99="Drained"),BI564,IF(AND('[1]Multi-Field'!$E$99=[1]Lists!BF564,'[1]Multi-Field'!$F$99="undrained"),BH564,""))</f>
        <v/>
      </c>
      <c r="FD564" s="409" t="str">
        <f>IF(AND('[1]Multi-Field'!$E$100=[1]Lists!BF564,'[1]Multi-Field'!$F$100="Drained"),BI564,IF(AND('[1]Multi-Field'!$E$100=[1]Lists!BF564,'[1]Multi-Field'!$F$100="undrained"),BH564,""))</f>
        <v/>
      </c>
      <c r="FE564" s="409" t="str">
        <f>IF(AND('[1]Multi-Field'!$E$101=[1]Lists!BF564,'[1]Multi-Field'!$F$101="Drained"),BI564,IF(AND('[1]Multi-Field'!$E$101=[1]Lists!BF564,'[1]Multi-Field'!$F$101="undrained"),BH564,""))</f>
        <v/>
      </c>
      <c r="FF564" s="409" t="str">
        <f>IF(AND('[1]Multi-Field'!$E$102=[1]Lists!BF564,'[1]Multi-Field'!$F$102="Drained"),BI564,IF(AND('[1]Multi-Field'!$E$102=[1]Lists!BF564,'[1]Multi-Field'!$F$102="undrained"),BH564,""))</f>
        <v/>
      </c>
      <c r="FG564" s="409" t="str">
        <f>IF(AND('[1]Multi-Field'!$E$103=[1]Lists!BF564,'[1]Multi-Field'!$F$103="Drained"),BI564,IF(AND('[1]Multi-Field'!$E$103=[1]Lists!BF564,'[1]Multi-Field'!$F$103="undrained"),BH564,""))</f>
        <v/>
      </c>
      <c r="FH564" s="409" t="str">
        <f>IF(AND('[1]Multi-Field'!$E$104=[1]Lists!BF564,'[1]Multi-Field'!$F$104="Drained"),BI564,IF(AND('[1]Multi-Field'!$E$104=[1]Lists!BF564,'[1]Multi-Field'!$F$104="undrained"),BH564,""))</f>
        <v/>
      </c>
      <c r="FI564" s="409" t="str">
        <f>IF(AND('[1]Multi-Field'!$E$105=[1]Lists!BF564,'[1]Multi-Field'!$F$105="Drained"),BI564,IF(AND('[1]Multi-Field'!$E$105=[1]Lists!BF564,'[1]Multi-Field'!$F$105="undrained"),BH564,""))</f>
        <v/>
      </c>
      <c r="FJ564" s="409" t="str">
        <f>IF(AND('[1]Multi-Field'!$E$106=[1]Lists!BF564,'[1]Multi-Field'!$F$106="Drained"),BI564,IF(AND('[1]Multi-Field'!$E$106=[1]Lists!BF564,'[1]Multi-Field'!$F$106="undrained"),BH564,""))</f>
        <v/>
      </c>
      <c r="FK564" s="409" t="str">
        <f>IF(AND('[1]Multi-Field'!$E$107=[1]Lists!BF564,'[1]Multi-Field'!$F$107="Drained"),BI564,IF(AND('[1]Multi-Field'!$E$107=[1]Lists!BF564,'[1]Multi-Field'!$F$107="undrained"),BH564,""))</f>
        <v/>
      </c>
      <c r="FL564" s="409" t="str">
        <f>IF(AND('[1]Multi-Field'!$E$108=[1]Lists!BF564,'[1]Multi-Field'!$F$108="Drained"),BI564,IF(AND('[1]Multi-Field'!$E$108=[1]Lists!BF564,'[1]Multi-Field'!$F$108="undrained"),BH564,""))</f>
        <v/>
      </c>
      <c r="FM564" s="409" t="str">
        <f>IF(AND('[1]Multi-Field'!$E$109=[1]Lists!BF564,'[1]Multi-Field'!$F$109="Drained"),BI564,IF(AND('[1]Multi-Field'!$E$109=[1]Lists!BF564,'[1]Multi-Field'!$F$109="undrained"),BH564,""))</f>
        <v/>
      </c>
      <c r="FN564" s="409" t="str">
        <f>IF(AND('[1]Multi-Field'!$E$110=[1]Lists!BF564,'[1]Multi-Field'!$F$110="Drained"),BI564,IF(AND('[1]Multi-Field'!$E$110=[1]Lists!BF564,'[1]Multi-Field'!$F$110="undrained"),BH564,""))</f>
        <v/>
      </c>
      <c r="FO564" s="409" t="str">
        <f>IF(AND('[1]Multi-Field'!$E$111=[1]Lists!BF564,'[1]Multi-Field'!$F$111="Drained"),BI564,IF(AND('[1]Multi-Field'!$E$111=[1]Lists!BF564,'[1]Multi-Field'!$F$111="undrained"),BH564,""))</f>
        <v/>
      </c>
      <c r="FP564" s="409" t="str">
        <f>IF(AND('[1]Multi-Field'!$E$112=[1]Lists!BF564,'[1]Multi-Field'!$F$112="Drained"),BI564,IF(AND('[1]Multi-Field'!$E$112=[1]Lists!BF564,'[1]Multi-Field'!$F$112="undrained"),BH564,""))</f>
        <v/>
      </c>
      <c r="FQ564" s="409" t="str">
        <f>IF(AND('[1]Multi-Field'!$E$113=[1]Lists!BF564,'[1]Multi-Field'!$F$113="Drained"),BI564,IF(AND('[1]Multi-Field'!$E$113=[1]Lists!BF564,'[1]Multi-Field'!$F$113="undrained"),BH564,""))</f>
        <v/>
      </c>
      <c r="FR564" s="409" t="str">
        <f>IF(AND('[1]Multi-Field'!$E$114=[1]Lists!BF564,'[1]Multi-Field'!$F$114="Drained"),BI564,IF(AND('[1]Multi-Field'!$E$114=[1]Lists!BF564,'[1]Multi-Field'!$F$114="undrained"),BH564,""))</f>
        <v/>
      </c>
      <c r="FS564" s="409" t="str">
        <f>IF(AND('[1]Multi-Field'!$E$115=[1]Lists!BF564,'[1]Multi-Field'!$F$115="Drained"),BI564,IF(AND('[1]Multi-Field'!$E$115=[1]Lists!BF564,'[1]Multi-Field'!$F$115="undrained"),BH564,""))</f>
        <v/>
      </c>
      <c r="FT564" s="409" t="str">
        <f>IF(AND('[1]Multi-Field'!$E$116=[1]Lists!BF564,'[1]Multi-Field'!$F$116="Drained"),BI564,IF(AND('[1]Multi-Field'!$E$116=[1]Lists!BF564,'[1]Multi-Field'!$F$116="undrained"),BH564,""))</f>
        <v/>
      </c>
      <c r="FU564" s="409" t="str">
        <f>IF(AND('[1]Multi-Field'!$E$117=[1]Lists!BF564,'[1]Multi-Field'!$F$117="Drained"),BI564,IF(AND('[1]Multi-Field'!$E$117=[1]Lists!BF564,'[1]Multi-Field'!$F$117="undrained"),BH564,""))</f>
        <v/>
      </c>
      <c r="FV564" s="409" t="str">
        <f>IF(AND('[1]Multi-Field'!$E$118=[1]Lists!BF564,'[1]Multi-Field'!$F$118="Drained"),BI564,IF(AND('[1]Multi-Field'!$E$118=[1]Lists!BF564,'[1]Multi-Field'!$F$118="undrained"),BH564,""))</f>
        <v/>
      </c>
      <c r="FW564" s="409" t="str">
        <f>IF(AND('[1]Multi-Field'!$E$119=[1]Lists!BF564,'[1]Multi-Field'!$F$119="Drained"),BI564,IF(AND('[1]Multi-Field'!$E$119=[1]Lists!BF564,'[1]Multi-Field'!$F$119="undrained"),BH564,""))</f>
        <v/>
      </c>
      <c r="FX564" s="409" t="str">
        <f>IF(AND('[1]Multi-Field'!$E$120=[1]Lists!BF564,'[1]Multi-Field'!$F$120="Drained"),BI564,IF(AND('[1]Multi-Field'!$E$120=[1]Lists!BF564,'[1]Multi-Field'!$F$120="undrained"),BH564,""))</f>
        <v/>
      </c>
    </row>
    <row r="565" spans="1:180" ht="13.5" customHeight="1" thickBot="1">
      <c r="A565" s="7" t="s">
        <v>651</v>
      </c>
      <c r="B565" s="7"/>
      <c r="C565" s="7"/>
      <c r="D565" s="8">
        <v>50</v>
      </c>
      <c r="E565" s="8">
        <f t="shared" si="74"/>
        <v>52</v>
      </c>
      <c r="F565" s="8">
        <f t="shared" si="75"/>
        <v>53</v>
      </c>
      <c r="G565" s="8">
        <v>55</v>
      </c>
      <c r="H565" s="8">
        <v>60</v>
      </c>
      <c r="I565" s="8">
        <f t="shared" si="78"/>
        <v>65</v>
      </c>
      <c r="J565" s="8">
        <f t="shared" si="79"/>
        <v>70</v>
      </c>
      <c r="K565" s="8">
        <v>75</v>
      </c>
      <c r="L565" s="8">
        <v>90</v>
      </c>
      <c r="M565" s="8">
        <f t="shared" si="76"/>
        <v>97</v>
      </c>
      <c r="N565" s="8">
        <f t="shared" si="77"/>
        <v>103</v>
      </c>
      <c r="O565" s="8">
        <v>110</v>
      </c>
      <c r="P565" s="391"/>
      <c r="Q565" s="85"/>
      <c r="R565" s="397"/>
      <c r="S565" s="397"/>
      <c r="T565" s="397"/>
      <c r="U565" s="398"/>
      <c r="BF565" s="411" t="s">
        <v>1728</v>
      </c>
      <c r="BG565" s="412">
        <v>2</v>
      </c>
      <c r="BH565" s="412">
        <v>2.5</v>
      </c>
      <c r="BI565" s="412">
        <v>3.5</v>
      </c>
      <c r="BJ565" s="409" t="e">
        <f>IF(AND('[1]Single Field'!#REF!=[1]Lists!BF565,'[1]Single Field'!#REF!="Drained"),"x",IF(AND('[1]Single Field'!#REF!=[1]Lists!BF565,'[1]Single Field'!#REF!="Undrained"),O,""))</f>
        <v>#REF!</v>
      </c>
      <c r="BK565" s="409" t="str">
        <f>IF(AND('[1]Multi-Field'!$E$3=[1]Lists!BF565,'[1]Multi-Field'!$F$3="Drained"),BI565,IF(AND('[1]Multi-Field'!$E$3=BF565,'[1]Multi-Field'!$F$3="undrained"),BH565,""))</f>
        <v/>
      </c>
      <c r="BL565" s="409" t="str">
        <f>IF(AND('[1]Multi-Field'!$E$4=BF565,'[1]Multi-Field'!$F$4="Drained"),BI565,IF(AND('[1]Multi-Field'!$E$4=BF565,'[1]Multi-Field'!$F$4="undrained"),BH565,""))</f>
        <v/>
      </c>
      <c r="BM565" s="409" t="str">
        <f>IF(AND('[1]Multi-Field'!$E$5=BF565,'[1]Multi-Field'!$F$5="Drained"),BI565,IF(AND('[1]Multi-Field'!$E$5=BF565,'[1]Multi-Field'!$F$5="undrained"),BH565,""))</f>
        <v/>
      </c>
      <c r="BN565" s="409" t="str">
        <f>IF(AND('[1]Multi-Field'!$E$6=BF565,'[1]Multi-Field'!$F$6="Drained"),BI565,IF(AND('[1]Multi-Field'!$E$6=BF565,'[1]Multi-Field'!$F$6="undrained"),BH565,""))</f>
        <v/>
      </c>
      <c r="BO565" s="409" t="str">
        <f>IF(AND('[1]Multi-Field'!$E$7=BF565,'[1]Multi-Field'!$F$7="Drained"),BI565,IF(AND('[1]Multi-Field'!$E$7=BF565,'[1]Multi-Field'!$F$7="undrained"),BH565,""))</f>
        <v/>
      </c>
      <c r="BP565" s="409" t="str">
        <f>IF(AND('[1]Multi-Field'!$E$8=BF565,'[1]Multi-Field'!$F$8="Drained"),BI565,IF(AND('[1]Multi-Field'!$E$8=BF565,'[1]Multi-Field'!$F$8="undrained"),BH565,""))</f>
        <v/>
      </c>
      <c r="BQ565" s="409" t="str">
        <f>IF(AND('[1]Multi-Field'!$E$9=BF565,'[1]Multi-Field'!$F$9="Drained"),BI565,IF(AND('[1]Multi-Field'!$E$9=BF565,'[1]Multi-Field'!$F$9="undrained"),BH565,""))</f>
        <v/>
      </c>
      <c r="BR565" s="409" t="str">
        <f>IF(AND('[1]Multi-Field'!$E$10=BF565,'[1]Multi-Field'!$F$10="Drained"),BI565,IF(AND('[1]Multi-Field'!$E$10=BF565,'[1]Multi-Field'!$F$10="undrained"),BH565,""))</f>
        <v/>
      </c>
      <c r="BS565" s="409" t="str">
        <f>IF(AND('[1]Multi-Field'!$E$11=BF565,'[1]Multi-Field'!$F$11="Drained"),BI565,IF(AND('[1]Multi-Field'!$E$11=BF565,'[1]Multi-Field'!$F$11="undrained"),BH565,""))</f>
        <v/>
      </c>
      <c r="BT565" s="409" t="str">
        <f>IF(AND('[1]Multi-Field'!$E$12=BF565,'[1]Multi-Field'!$F$12="Drained"),BI565,IF(AND('[1]Multi-Field'!$E$12=BF565,'[1]Multi-Field'!$F$12="undrained"),BH565,""))</f>
        <v/>
      </c>
      <c r="BU565" s="409" t="str">
        <f>IF(AND('[1]Multi-Field'!$E$13=BF565,'[1]Multi-Field'!$F$13="Drained"),BI565,IF(AND('[1]Multi-Field'!$E$3=BF565,'[1]Multi-Field'!$F$13="undrained"),BH565,""))</f>
        <v/>
      </c>
      <c r="BV565" s="409" t="str">
        <f>IF(AND('[1]Multi-Field'!$E$14=BF565,'[1]Multi-Field'!$F$14="Drained"),BI565,IF(AND('[1]Multi-Field'!$E$14=BF565,'[1]Multi-Field'!$F$14="undrained"),BH565,""))</f>
        <v/>
      </c>
      <c r="BW565" s="409" t="str">
        <f>IF(AND('[1]Multi-Field'!$E$15=BF565,'[1]Multi-Field'!$F$15="Drained"),BI565,IF(AND('[1]Multi-Field'!$E$15=BF565,'[1]Multi-Field'!$F$15="undrained"),BH565,""))</f>
        <v/>
      </c>
      <c r="BX565" s="409" t="str">
        <f>IF(AND('[1]Multi-Field'!$E$16=[1]Lists!BF565,'[1]Multi-Field'!$F$16="Drained"),BI565,IF(AND('[1]Multi-Field'!$E$16=[1]Lists!BF565,'[1]Multi-Field'!$F$16="undrained"),BH565,""))</f>
        <v/>
      </c>
      <c r="BY565" s="409" t="str">
        <f>IF(AND('[1]Multi-Field'!$E$17=[1]Lists!BF565,'[1]Multi-Field'!$F$17="Drained"),BI565,IF(AND('[1]Multi-Field'!$E$17=[1]Lists!BF565,'[1]Multi-Field'!$F$17="undrained"),BH565,""))</f>
        <v/>
      </c>
      <c r="BZ565" s="409" t="str">
        <f>IF(AND('[1]Multi-Field'!$E$18=[1]Lists!BF565,'[1]Multi-Field'!$F$18="Drained"),BI565,IF(AND('[1]Multi-Field'!$E$18=[1]Lists!BF565,'[1]Multi-Field'!$F$18="undrained"),BH565,""))</f>
        <v/>
      </c>
      <c r="CA565" s="409" t="str">
        <f>IF(AND('[1]Multi-Field'!$E$19=[1]Lists!BF565,'[1]Multi-Field'!$F$19="Drained"),BI565,IF(AND('[1]Multi-Field'!$E$19=[1]Lists!BF565,'[1]Multi-Field'!$F$19="undrained"),BH565,""))</f>
        <v/>
      </c>
      <c r="CB565" s="409" t="str">
        <f>IF(AND('[1]Multi-Field'!$E$20=[1]Lists!BF565,'[1]Multi-Field'!$F$20="Drained"),BI565,IF(AND('[1]Multi-Field'!$E$20=[1]Lists!BF565,'[1]Multi-Field'!$F$20="undrained"),BH565,""))</f>
        <v/>
      </c>
      <c r="CC565" s="409" t="str">
        <f>IF(AND('[1]Multi-Field'!$E$21=[1]Lists!BF565,'[1]Multi-Field'!$F$21="Drained"),BI565,IF(AND('[1]Multi-Field'!$E$21=[1]Lists!BF565,'[1]Multi-Field'!$F$21="undrained"),BH565,""))</f>
        <v/>
      </c>
      <c r="CD565" s="409" t="str">
        <f>IF(AND('[1]Multi-Field'!$E$22=[1]Lists!BF565,'[1]Multi-Field'!$F$22="Drained"),BI565,IF(AND('[1]Multi-Field'!$E$22=[1]Lists!BF565,'[1]Multi-Field'!$F$22="undrained"),BH565,""))</f>
        <v/>
      </c>
      <c r="CE565" s="409" t="str">
        <f>IF(AND('[1]Multi-Field'!$E$23=[1]Lists!BF565,'[1]Multi-Field'!$F$23="Drained"),BI565,IF(AND('[1]Multi-Field'!$E$23=[1]Lists!BF565,'[1]Multi-Field'!$F$23="undrained"),BH565,""))</f>
        <v/>
      </c>
      <c r="CF565" s="409" t="str">
        <f>IF(AND('[1]Multi-Field'!$E$24=[1]Lists!BF565,'[1]Multi-Field'!$F$24="Drained"),BI565,IF(AND('[1]Multi-Field'!$E$24=[1]Lists!BF565,'[1]Multi-Field'!$F$24="undrained"),BH565,""))</f>
        <v/>
      </c>
      <c r="CG565" s="409" t="str">
        <f>IF(AND('[1]Multi-Field'!$E$25=[1]Lists!BF565,'[1]Multi-Field'!$F$25="Drained"),BI565,IF(AND('[1]Multi-Field'!$E$25=[1]Lists!BF565,'[1]Multi-Field'!$F$25="undrained"),BH565,""))</f>
        <v/>
      </c>
      <c r="CH565" s="409" t="str">
        <f>IF(AND('[1]Multi-Field'!$E$26=[1]Lists!BF565,'[1]Multi-Field'!$F$26="Drained"),BI565,IF(AND('[1]Multi-Field'!$E$26=[1]Lists!BF565,'[1]Multi-Field'!$F$26="undrained"),BH565,""))</f>
        <v/>
      </c>
      <c r="CI565" s="409" t="str">
        <f>IF(AND('[1]Multi-Field'!$E$27=[1]Lists!BF565,'[1]Multi-Field'!$F$27="Drained"),BI565,IF(AND('[1]Multi-Field'!$E$27=[1]Lists!BF565,'[1]Multi-Field'!$F$27="undrained"),BH565,""))</f>
        <v/>
      </c>
      <c r="CJ565" s="409" t="str">
        <f>IF(AND('[1]Multi-Field'!$E$28=[1]Lists!BF565,'[1]Multi-Field'!$F$28="Drained"),BI565,IF(AND('[1]Multi-Field'!$E$28=[1]Lists!BF565,'[1]Multi-Field'!$F$28="undrained"),BH565,""))</f>
        <v/>
      </c>
      <c r="CK565" s="409" t="str">
        <f>IF(AND('[1]Multi-Field'!$E$29=[1]Lists!BF565,'[1]Multi-Field'!$F$29="Drained"),BI565,IF(AND('[1]Multi-Field'!$E$29=[1]Lists!BF565,'[1]Multi-Field'!$F$29="undrained"),BH565,""))</f>
        <v/>
      </c>
      <c r="CL565" s="409" t="str">
        <f>IF(AND('[1]Multi-Field'!$E$30=[1]Lists!BF565,'[1]Multi-Field'!$F$30="Drained"),BI565,IF(AND('[1]Multi-Field'!$E$30=[1]Lists!BF565,'[1]Multi-Field'!$F$30="undrained"),BH565,""))</f>
        <v/>
      </c>
      <c r="CM565" s="409" t="str">
        <f>IF(AND('[1]Multi-Field'!$E$31=[1]Lists!BF565,'[1]Multi-Field'!$F$31="Drained"),BI565,IF(AND('[1]Multi-Field'!$E$31=[1]Lists!BF565,'[1]Multi-Field'!$F$31="undrained"),BH565,""))</f>
        <v/>
      </c>
      <c r="CN565" s="409" t="str">
        <f>IF(AND('[1]Multi-Field'!$E$32=[1]Lists!BF565,'[1]Multi-Field'!$F$32="Drained"),BI565,IF(AND('[1]Multi-Field'!$E$32=[1]Lists!BF565,'[1]Multi-Field'!$F$32="undrained"),BH565,""))</f>
        <v/>
      </c>
      <c r="CO565" s="409" t="str">
        <f>IF(AND('[1]Multi-Field'!$E$33=[1]Lists!BF565,'[1]Multi-Field'!$F$33="Drained"),BI565,IF(AND('[1]Multi-Field'!$E$33=[1]Lists!BF565,'[1]Multi-Field'!$F$33="undrained"),BH565,""))</f>
        <v/>
      </c>
      <c r="CP565" s="409" t="str">
        <f>IF(AND('[1]Multi-Field'!$E$34=[1]Lists!BF565,'[1]Multi-Field'!$F$34="Drained"),BI565,IF(AND('[1]Multi-Field'!$E$34=[1]Lists!BF565,'[1]Multi-Field'!$F$34="undrained"),BH565,""))</f>
        <v/>
      </c>
      <c r="CQ565" s="409" t="str">
        <f>IF(AND('[1]Multi-Field'!$E$35=[1]Lists!BF565,'[1]Multi-Field'!$F$35="Drained"),BI565,IF(AND('[1]Multi-Field'!$E$35=[1]Lists!BF565,'[1]Multi-Field'!$F$35="undrained"),BH565,""))</f>
        <v/>
      </c>
      <c r="CR565" s="409" t="str">
        <f>IF(AND('[1]Multi-Field'!$E$36=[1]Lists!BF565,'[1]Multi-Field'!$F$36="Drained"),BI565,IF(AND('[1]Multi-Field'!$E$36=[1]Lists!BF565,'[1]Multi-Field'!$F$36="undrained"),BH565,""))</f>
        <v/>
      </c>
      <c r="CS565" s="409" t="str">
        <f>IF(AND('[1]Multi-Field'!$E$37=[1]Lists!BF565,'[1]Multi-Field'!$F$37="Drained"),BI565,IF(AND('[1]Multi-Field'!$E$37=[1]Lists!BF565,'[1]Multi-Field'!$F$37="undrained"),BH565,""))</f>
        <v/>
      </c>
      <c r="CT565" s="409" t="str">
        <f>IF(AND('[1]Multi-Field'!$E$38=[1]Lists!BF565,'[1]Multi-Field'!$F$38="Drained"),BI565,IF(AND('[1]Multi-Field'!$E$38=[1]Lists!BF565,'[1]Multi-Field'!$F$38="undrained"),BH565,""))</f>
        <v/>
      </c>
      <c r="CU565" s="409" t="str">
        <f>IF(AND('[1]Multi-Field'!$E$39=[1]Lists!BF565,'[1]Multi-Field'!$F$39="Drained"),BI565,IF(AND('[1]Multi-Field'!$E$39=[1]Lists!BF565,'[1]Multi-Field'!$F$39="undrained"),BH565,""))</f>
        <v/>
      </c>
      <c r="CV565" s="409" t="str">
        <f>IF(AND('[1]Multi-Field'!$E$40=[1]Lists!BF565,'[1]Multi-Field'!$F$40="Drained"),BI565,IF(AND('[1]Multi-Field'!$E$40=[1]Lists!BF565,'[1]Multi-Field'!$F$40="undrained"),BH565,""))</f>
        <v/>
      </c>
      <c r="CW565" s="409" t="str">
        <f>IF(AND('[1]Multi-Field'!$E$41=[1]Lists!BF565,'[1]Multi-Field'!$F$40="Drained"),BI565,IF(AND('[1]Multi-Field'!$E$40=[1]Lists!BF565,'[1]Multi-Field'!$F$40="undrained"),BH565,""))</f>
        <v/>
      </c>
      <c r="CX565" s="409" t="str">
        <f>IF(AND('[1]Multi-Field'!$E$42=[1]Lists!BF565,'[1]Multi-Field'!$F$42="Drained"),BI565,IF(AND('[1]Multi-Field'!$E$42=[1]Lists!BF565,'[1]Multi-Field'!$F$42="undrained"),BH565,""))</f>
        <v/>
      </c>
      <c r="CY565" s="409" t="str">
        <f>IF(AND('[1]Multi-Field'!$E$43=[1]Lists!BF565,'[1]Multi-Field'!$F$43="Drained"),BI565,IF(AND('[1]Multi-Field'!$E$43=[1]Lists!BF565,'[1]Multi-Field'!$F$43="undrained"),BH565,""))</f>
        <v/>
      </c>
      <c r="CZ565" s="409" t="str">
        <f>IF(AND('[1]Multi-Field'!$E$44=[1]Lists!BF565,'[1]Multi-Field'!$F$44="Drained"),BI565,IF(AND('[1]Multi-Field'!$E$44=[1]Lists!BF565,'[1]Multi-Field'!$F$44="undrained"),BH565,""))</f>
        <v/>
      </c>
      <c r="DA565" s="409" t="str">
        <f>IF(AND('[1]Multi-Field'!$E$45=[1]Lists!BF565,'[1]Multi-Field'!$F$45="Drained"),BI565,IF(AND('[1]Multi-Field'!$E$45=[1]Lists!BF565,'[1]Multi-Field'!$F$45="undrained"),BH565,""))</f>
        <v/>
      </c>
      <c r="DB565" s="409" t="str">
        <f>IF(AND('[1]Multi-Field'!$E$46=[1]Lists!BF565,'[1]Multi-Field'!$F$46="Drained"),BI565,IF(AND('[1]Multi-Field'!$E$46=[1]Lists!BF565,'[1]Multi-Field'!$F$46="undrained"),BH565,""))</f>
        <v/>
      </c>
      <c r="DC565" s="409" t="str">
        <f>IF(AND('[1]Multi-Field'!$E$47=[1]Lists!BF565,'[1]Multi-Field'!$F$47="Drained"),BI565,IF(AND('[1]Multi-Field'!$E$47=[1]Lists!BF565,'[1]Multi-Field'!$F$47="undrained"),BH565,""))</f>
        <v/>
      </c>
      <c r="DD565" s="409" t="str">
        <f>IF(AND('[1]Multi-Field'!$E$48=[1]Lists!BF565,'[1]Multi-Field'!$F$48="Drained"),BI565,IF(AND('[1]Multi-Field'!$E$48=[1]Lists!BF565,'[1]Multi-Field'!$F$48="undrained"),BH565,""))</f>
        <v/>
      </c>
      <c r="DE565" s="409" t="str">
        <f>IF(AND('[1]Multi-Field'!$E$49=[1]Lists!BF565,'[1]Multi-Field'!$F$49="Drained"),BI565,IF(AND('[1]Multi-Field'!$E$49=[1]Lists!BF565,'[1]Multi-Field'!$F$9="undrained"),BH565,""))</f>
        <v/>
      </c>
      <c r="DF565" s="409" t="str">
        <f>IF(AND('[1]Multi-Field'!$E$50=[1]Lists!BF565,'[1]Multi-Field'!$F$50="Drained"),BI565,IF(AND('[1]Multi-Field'!$E$50=[1]Lists!BF565,'[1]Multi-Field'!$F$50="undrained"),BH565,""))</f>
        <v/>
      </c>
      <c r="DG565" s="409" t="str">
        <f>IF(AND('[1]Multi-Field'!$E$51=[1]Lists!BF565,'[1]Multi-Field'!$F$51="Drained"),BI565,IF(AND('[1]Multi-Field'!$E$51=[1]Lists!BF565,'[1]Multi-Field'!$F$51="undrained"),BH565,""))</f>
        <v/>
      </c>
      <c r="DH565" s="409" t="str">
        <f>IF(AND('[1]Multi-Field'!$E$52=[1]Lists!BF565,'[1]Multi-Field'!$F$52="Drained"),BI565,IF(AND('[1]Multi-Field'!$E$52=[1]Lists!BF565,'[1]Multi-Field'!$F$52="undrained"),BH565,""))</f>
        <v/>
      </c>
      <c r="DI565" s="409" t="str">
        <f>IF(AND('[1]Multi-Field'!$E$53=[1]Lists!BF565,'[1]Multi-Field'!$F$53="Drained"),BI565,IF(AND('[1]Multi-Field'!$E$53=[1]Lists!BF565,'[1]Multi-Field'!$F$53="undrained"),BH565,""))</f>
        <v/>
      </c>
      <c r="DJ565" s="409" t="str">
        <f>IF(AND('[1]Multi-Field'!$E$54=[1]Lists!BF565,'[1]Multi-Field'!$F$54="Drained"),BI565,IF(AND('[1]Multi-Field'!$E$54=[1]Lists!BF565,'[1]Multi-Field'!$F$54="undrained"),BH565,""))</f>
        <v/>
      </c>
      <c r="DK565" s="409" t="str">
        <f>IF(AND('[1]Multi-Field'!$E$55=[1]Lists!BF565,'[1]Multi-Field'!$F$55="Drained"),BI565,IF(AND('[1]Multi-Field'!$E$55=[1]Lists!BF565,'[1]Multi-Field'!$F$55="undrained"),BH565,""))</f>
        <v/>
      </c>
      <c r="DL565" s="409" t="str">
        <f>IF(AND('[1]Multi-Field'!$E$56=[1]Lists!BF565,'[1]Multi-Field'!$F$56="Drained"),BI565,IF(AND('[1]Multi-Field'!$E$56=[1]Lists!BF565,'[1]Multi-Field'!$F$56="undrained"),BH565,""))</f>
        <v/>
      </c>
      <c r="DM565" s="409" t="str">
        <f>IF(AND('[1]Multi-Field'!$E$57=[1]Lists!BF565,'[1]Multi-Field'!$F$57="Drained"),BI565,IF(AND('[1]Multi-Field'!$E$57=[1]Lists!BF565,'[1]Multi-Field'!$F$57="undrained"),BH565,""))</f>
        <v/>
      </c>
      <c r="DN565" s="409" t="str">
        <f>IF(AND('[1]Multi-Field'!$E$58=[1]Lists!BF565,'[1]Multi-Field'!$F$58="Drained"),BI565,IF(AND('[1]Multi-Field'!$E$58=[1]Lists!BF565,'[1]Multi-Field'!$F$58="undrained"),BH565,""))</f>
        <v/>
      </c>
      <c r="DO565" s="409" t="str">
        <f>IF(AND('[1]Multi-Field'!$E$59=[1]Lists!BF565,'[1]Multi-Field'!$F$59="Drained"),BI565,IF(AND('[1]Multi-Field'!$E$59=[1]Lists!BF565,'[1]Multi-Field'!$F$59="undrained"),BH565,""))</f>
        <v/>
      </c>
      <c r="DP565" s="409" t="str">
        <f>IF(AND('[1]Multi-Field'!$E$60=[1]Lists!BF565,'[1]Multi-Field'!$F$60="Drained"),BI565,IF(AND('[1]Multi-Field'!$E$60=[1]Lists!BF565,'[1]Multi-Field'!$F$60="undrained"),BH565,""))</f>
        <v/>
      </c>
      <c r="DQ565" s="409" t="str">
        <f>IF(AND('[1]Multi-Field'!$E$61=[1]Lists!BF565,'[1]Multi-Field'!$F$61="Drained"),BI565,IF(AND('[1]Multi-Field'!$E$61=[1]Lists!BF565,'[1]Multi-Field'!$F$61="undrained"),BH565,""))</f>
        <v/>
      </c>
      <c r="DR565" s="409" t="str">
        <f>IF(AND('[1]Multi-Field'!$E$62=[1]Lists!BF565,'[1]Multi-Field'!$F$62="Drained"),BI565,IF(AND('[1]Multi-Field'!$E$62=[1]Lists!BF565,'[1]Multi-Field'!$F$62="undrained"),BH565,""))</f>
        <v/>
      </c>
      <c r="DS565" s="409" t="str">
        <f>IF(AND('[1]Multi-Field'!$E$63=[1]Lists!BF565,'[1]Multi-Field'!$F$63="Drained"),BI565,IF(AND('[1]Multi-Field'!$E$63=[1]Lists!BF565,'[1]Multi-Field'!$F$63="undrained"),BH565,""))</f>
        <v/>
      </c>
      <c r="DT565" s="409" t="str">
        <f>IF(AND('[1]Multi-Field'!$E$64=[1]Lists!BF565,'[1]Multi-Field'!$F$64="Drained"),BI565,IF(AND('[1]Multi-Field'!$E$64=[1]Lists!BF565,'[1]Multi-Field'!$F$64="undrained"),BH565,""))</f>
        <v/>
      </c>
      <c r="DU565" s="409" t="str">
        <f>IF(AND('[1]Multi-Field'!$E$65=[1]Lists!BF565,'[1]Multi-Field'!$F$65="Drained"),BI565,IF(AND('[1]Multi-Field'!$E$65=[1]Lists!BF565,'[1]Multi-Field'!$F$65="undrained"),BH565,""))</f>
        <v/>
      </c>
      <c r="DV565" s="409" t="str">
        <f>IF(AND('[1]Multi-Field'!$E$66=[1]Lists!BF565,'[1]Multi-Field'!$F$66="Drained"),BI565,IF(AND('[1]Multi-Field'!$E$66=[1]Lists!BF565,'[1]Multi-Field'!$F$66="undrained"),BH565,""))</f>
        <v/>
      </c>
      <c r="DW565" s="409" t="str">
        <f>IF(AND('[1]Multi-Field'!$E$67=[1]Lists!BF565,'[1]Multi-Field'!$F$67="Drained"),BI565,IF(AND('[1]Multi-Field'!$E$67=[1]Lists!BF565,'[1]Multi-Field'!$F$67="undrained"),BH565,""))</f>
        <v/>
      </c>
      <c r="DX565" s="409" t="str">
        <f>IF(AND('[1]Multi-Field'!$E$68=[1]Lists!BF565,'[1]Multi-Field'!$F$68="Drained"),BI565,IF(AND('[1]Multi-Field'!$E$68=[1]Lists!BF565,'[1]Multi-Field'!$F$68="undrained"),BH565,""))</f>
        <v/>
      </c>
      <c r="DY565" s="409" t="str">
        <f>IF(AND('[1]Multi-Field'!$E$69=[1]Lists!BF565,'[1]Multi-Field'!$F$69="Drained"),BI565,IF(AND('[1]Multi-Field'!$E$69=[1]Lists!BF565,'[1]Multi-Field'!$F$69="undrained"),BH565,""))</f>
        <v/>
      </c>
      <c r="DZ565" s="409" t="str">
        <f>IF(AND('[1]Multi-Field'!$E$70=[1]Lists!BF565,'[1]Multi-Field'!$F$70="Drained"),BI565,IF(AND('[1]Multi-Field'!$E$70=[1]Lists!BF565,'[1]Multi-Field'!$F$70="undrained"),BH565,""))</f>
        <v/>
      </c>
      <c r="EA565" s="409" t="str">
        <f>IF(AND('[1]Multi-Field'!$E$71=[1]Lists!BF565,'[1]Multi-Field'!$F$71="Drained"),BI565,IF(AND('[1]Multi-Field'!$E$71=[1]Lists!BF565,'[1]Multi-Field'!$F$71="undrained"),BH565,""))</f>
        <v/>
      </c>
      <c r="EB565" s="409" t="str">
        <f>IF(AND('[1]Multi-Field'!$E$72=[1]Lists!BF565,'[1]Multi-Field'!$F$72="Drained"),BI565,IF(AND('[1]Multi-Field'!$E$72=[1]Lists!BF565,'[1]Multi-Field'!$F$72="undrained"),BH565,""))</f>
        <v/>
      </c>
      <c r="EC565" s="409" t="str">
        <f>IF(AND('[1]Multi-Field'!$E$73=[1]Lists!BF565,'[1]Multi-Field'!$F$73="Drained"),BI565,IF(AND('[1]Multi-Field'!$E$73=[1]Lists!BF565,'[1]Multi-Field'!$F$73="undrained"),BH565,""))</f>
        <v/>
      </c>
      <c r="ED565" s="409" t="str">
        <f>IF(AND('[1]Multi-Field'!$E$74=[1]Lists!BF565,'[1]Multi-Field'!$F$74="Drained"),BI565,IF(AND('[1]Multi-Field'!$E$74=[1]Lists!BF565,'[1]Multi-Field'!$F$74="undrained"),BH565,""))</f>
        <v/>
      </c>
      <c r="EE565" s="409" t="str">
        <f>IF(AND('[1]Multi-Field'!$E$75=[1]Lists!BF565,'[1]Multi-Field'!$F$75="Drained"),BI565,IF(AND('[1]Multi-Field'!$E$75=[1]Lists!BF565,'[1]Multi-Field'!$F$75="undrained"),BH565,""))</f>
        <v/>
      </c>
      <c r="EF565" s="409" t="str">
        <f>IF(AND('[1]Multi-Field'!$E$76=[1]Lists!BF565,'[1]Multi-Field'!$F$76="Drained"),BI565,IF(AND('[1]Multi-Field'!$E$76=[1]Lists!BF565,'[1]Multi-Field'!$F$6="undrained"),BH565,""))</f>
        <v/>
      </c>
      <c r="EG565" s="409" t="str">
        <f>IF(AND('[1]Multi-Field'!$E$77=[1]Lists!BF565,'[1]Multi-Field'!$F$77="Drained"),BI565,IF(AND('[1]Multi-Field'!$E$77=[1]Lists!BF565,'[1]Multi-Field'!$F$77="undrained"),BH565,""))</f>
        <v/>
      </c>
      <c r="EH565" s="409" t="str">
        <f>IF(AND('[1]Multi-Field'!$E$78=[1]Lists!BF565,'[1]Multi-Field'!$F$78="Drained"),BI565,IF(AND('[1]Multi-Field'!$E$78=[1]Lists!BF565,'[1]Multi-Field'!$F$78="undrained"),BH565,""))</f>
        <v/>
      </c>
      <c r="EI565" s="409" t="str">
        <f>IF(AND('[1]Multi-Field'!$E$79=[1]Lists!BF565,'[1]Multi-Field'!$F$79="Drained"),BI565,IF(AND('[1]Multi-Field'!$E$79=[1]Lists!BF565,'[1]Multi-Field'!$F$79="undrained"),BH565,""))</f>
        <v/>
      </c>
      <c r="EJ565" s="409" t="str">
        <f>IF(AND('[1]Multi-Field'!$E$80=[1]Lists!BF565,'[1]Multi-Field'!$F$80="Drained"),BI565,IF(AND('[1]Multi-Field'!$E$80=[1]Lists!BF565,'[1]Multi-Field'!$F$80="undrained"),BH565,""))</f>
        <v/>
      </c>
      <c r="EK565" s="409" t="str">
        <f>IF(AND('[1]Multi-Field'!$E$81=[1]Lists!BF565,'[1]Multi-Field'!$F$81="Drained"),BI565,IF(AND('[1]Multi-Field'!$E$81=[1]Lists!BF565,'[1]Multi-Field'!$F$81="undrained"),BH565,""))</f>
        <v/>
      </c>
      <c r="EL565" s="409" t="str">
        <f>IF(AND('[1]Multi-Field'!$E$82=[1]Lists!BF565,'[1]Multi-Field'!$F$82="Drained"),BI565,IF(AND('[1]Multi-Field'!$E$82=[1]Lists!BF565,'[1]Multi-Field'!$F$82="undrained"),BH565,""))</f>
        <v/>
      </c>
      <c r="EM565" s="409" t="str">
        <f>IF(AND('[1]Multi-Field'!$E$83=[1]Lists!BF565,'[1]Multi-Field'!$F$83="Drained"),BI565,IF(AND('[1]Multi-Field'!$E$83=[1]Lists!BF565,'[1]Multi-Field'!$F$83="undrained"),BH565,""))</f>
        <v/>
      </c>
      <c r="EN565" s="409" t="str">
        <f>IF(AND('[1]Multi-Field'!$E$84=[1]Lists!BF565,'[1]Multi-Field'!$F$84="Drained"),BI565,IF(AND('[1]Multi-Field'!$E$84=[1]Lists!BF565,'[1]Multi-Field'!$F$84="undrained"),BH565,""))</f>
        <v/>
      </c>
      <c r="EO565" s="409" t="str">
        <f>IF(AND('[1]Multi-Field'!$E$85=[1]Lists!BF565,'[1]Multi-Field'!$F$85="Drained"),BI565,IF(AND('[1]Multi-Field'!$E$85=[1]Lists!BF565,'[1]Multi-Field'!$F$85="undrained"),BH565,""))</f>
        <v/>
      </c>
      <c r="EP565" s="409" t="str">
        <f>IF(AND('[1]Multi-Field'!$E$86=[1]Lists!BF565,'[1]Multi-Field'!$F$86="Drained"),BI565,IF(AND('[1]Multi-Field'!$E$86=[1]Lists!BF565,'[1]Multi-Field'!$F$86="undrained"),BH565,""))</f>
        <v/>
      </c>
      <c r="EQ565" s="409" t="str">
        <f>IF(AND('[1]Multi-Field'!$E$87=[1]Lists!BF565,'[1]Multi-Field'!$F$87="Drained"),BI565,IF(AND('[1]Multi-Field'!$E$87=[1]Lists!BF565,'[1]Multi-Field'!$F$87="undrained"),BH565,""))</f>
        <v/>
      </c>
      <c r="ER565" s="409" t="str">
        <f>IF(AND('[1]Multi-Field'!$E$88=[1]Lists!BF565,'[1]Multi-Field'!$F$88="Drained"),BI565,IF(AND('[1]Multi-Field'!$E$88=[1]Lists!BF565,'[1]Multi-Field'!$F$88="undrained"),BH565,""))</f>
        <v/>
      </c>
      <c r="ES565" s="409" t="str">
        <f>IF(AND('[1]Multi-Field'!$E$89=[1]Lists!BF565,'[1]Multi-Field'!$F$89="Drained"),BI565,IF(AND('[1]Multi-Field'!$E$89=[1]Lists!BF565,'[1]Multi-Field'!$F$89="undrained"),BH565,""))</f>
        <v/>
      </c>
      <c r="ET565" s="409" t="str">
        <f>IF(AND('[1]Multi-Field'!$E$90=[1]Lists!BF565,'[1]Multi-Field'!$F$90="Drained"),BI565,IF(AND('[1]Multi-Field'!$E$90=[1]Lists!BF565,'[1]Multi-Field'!$F$90="undrained"),BH565,""))</f>
        <v/>
      </c>
      <c r="EU565" s="409" t="str">
        <f>IF(AND('[1]Multi-Field'!$E$91=[1]Lists!BF565,'[1]Multi-Field'!$F$91="Drained"),BI565,IF(AND('[1]Multi-Field'!$E$91=[1]Lists!BF565,'[1]Multi-Field'!$F$91="undrained"),BH565,""))</f>
        <v/>
      </c>
      <c r="EV565" s="409" t="str">
        <f>IF(AND('[1]Multi-Field'!$E$92=[1]Lists!BF565,'[1]Multi-Field'!$F$92="Drained"),BI565,IF(AND('[1]Multi-Field'!$E$92=[1]Lists!BF565,'[1]Multi-Field'!$F$92="undrained"),BH565,""))</f>
        <v/>
      </c>
      <c r="EW565" s="409" t="str">
        <f>IF(AND('[1]Multi-Field'!$E$93=[1]Lists!BF565,'[1]Multi-Field'!$F$93="Drained"),BI565,IF(AND('[1]Multi-Field'!$E$93=[1]Lists!BF565,'[1]Multi-Field'!$F$93="undrained"),BH565,""))</f>
        <v/>
      </c>
      <c r="EX565" s="409" t="str">
        <f>IF(AND('[1]Multi-Field'!$E$94=[1]Lists!BF565,'[1]Multi-Field'!$F$94="Drained"),BI565,IF(AND('[1]Multi-Field'!$E$94=[1]Lists!BF565,'[1]Multi-Field'!$F$94="undrained"),BH565,""))</f>
        <v/>
      </c>
      <c r="EY565" s="409" t="str">
        <f>IF(AND('[1]Multi-Field'!$E$95=[1]Lists!BF565,'[1]Multi-Field'!$F$95="Drained"),BI565,IF(AND('[1]Multi-Field'!$E$95=[1]Lists!BF565,'[1]Multi-Field'!$F$95="undrained"),BH565,""))</f>
        <v/>
      </c>
      <c r="EZ565" s="409" t="str">
        <f>IF(AND('[1]Multi-Field'!$E$96=[1]Lists!BF565,'[1]Multi-Field'!$F$96="Drained"),BI565,IF(AND('[1]Multi-Field'!$E$96=[1]Lists!BF565,'[1]Multi-Field'!$F$96="undrained"),BH565,""))</f>
        <v/>
      </c>
      <c r="FA565" s="409" t="str">
        <f>IF(AND('[1]Multi-Field'!$E$97=[1]Lists!BF565,'[1]Multi-Field'!$F$97="Drained"),BI565,IF(AND('[1]Multi-Field'!$E$97=[1]Lists!BF565,'[1]Multi-Field'!$F$97="undrained"),BH565,""))</f>
        <v/>
      </c>
      <c r="FB565" s="409" t="str">
        <f>IF(AND('[1]Multi-Field'!$E$98=[1]Lists!BF565,'[1]Multi-Field'!$F$98="Drained"),BI565,IF(AND('[1]Multi-Field'!$E$98=[1]Lists!BF565,'[1]Multi-Field'!$F$98="undrained"),BH565,""))</f>
        <v/>
      </c>
      <c r="FC565" s="409" t="str">
        <f>IF(AND('[1]Multi-Field'!$E$99=[1]Lists!BF565,'[1]Multi-Field'!$F$99="Drained"),BI565,IF(AND('[1]Multi-Field'!$E$99=[1]Lists!BF565,'[1]Multi-Field'!$F$99="undrained"),BH565,""))</f>
        <v/>
      </c>
      <c r="FD565" s="409" t="str">
        <f>IF(AND('[1]Multi-Field'!$E$100=[1]Lists!BF565,'[1]Multi-Field'!$F$100="Drained"),BI565,IF(AND('[1]Multi-Field'!$E$100=[1]Lists!BF565,'[1]Multi-Field'!$F$100="undrained"),BH565,""))</f>
        <v/>
      </c>
      <c r="FE565" s="409" t="str">
        <f>IF(AND('[1]Multi-Field'!$E$101=[1]Lists!BF565,'[1]Multi-Field'!$F$101="Drained"),BI565,IF(AND('[1]Multi-Field'!$E$101=[1]Lists!BF565,'[1]Multi-Field'!$F$101="undrained"),BH565,""))</f>
        <v/>
      </c>
      <c r="FF565" s="409" t="str">
        <f>IF(AND('[1]Multi-Field'!$E$102=[1]Lists!BF565,'[1]Multi-Field'!$F$102="Drained"),BI565,IF(AND('[1]Multi-Field'!$E$102=[1]Lists!BF565,'[1]Multi-Field'!$F$102="undrained"),BH565,""))</f>
        <v/>
      </c>
      <c r="FG565" s="409" t="str">
        <f>IF(AND('[1]Multi-Field'!$E$103=[1]Lists!BF565,'[1]Multi-Field'!$F$103="Drained"),BI565,IF(AND('[1]Multi-Field'!$E$103=[1]Lists!BF565,'[1]Multi-Field'!$F$103="undrained"),BH565,""))</f>
        <v/>
      </c>
      <c r="FH565" s="409" t="str">
        <f>IF(AND('[1]Multi-Field'!$E$104=[1]Lists!BF565,'[1]Multi-Field'!$F$104="Drained"),BI565,IF(AND('[1]Multi-Field'!$E$104=[1]Lists!BF565,'[1]Multi-Field'!$F$104="undrained"),BH565,""))</f>
        <v/>
      </c>
      <c r="FI565" s="409" t="str">
        <f>IF(AND('[1]Multi-Field'!$E$105=[1]Lists!BF565,'[1]Multi-Field'!$F$105="Drained"),BI565,IF(AND('[1]Multi-Field'!$E$105=[1]Lists!BF565,'[1]Multi-Field'!$F$105="undrained"),BH565,""))</f>
        <v/>
      </c>
      <c r="FJ565" s="409" t="str">
        <f>IF(AND('[1]Multi-Field'!$E$106=[1]Lists!BF565,'[1]Multi-Field'!$F$106="Drained"),BI565,IF(AND('[1]Multi-Field'!$E$106=[1]Lists!BF565,'[1]Multi-Field'!$F$106="undrained"),BH565,""))</f>
        <v/>
      </c>
      <c r="FK565" s="409" t="str">
        <f>IF(AND('[1]Multi-Field'!$E$107=[1]Lists!BF565,'[1]Multi-Field'!$F$107="Drained"),BI565,IF(AND('[1]Multi-Field'!$E$107=[1]Lists!BF565,'[1]Multi-Field'!$F$107="undrained"),BH565,""))</f>
        <v/>
      </c>
      <c r="FL565" s="409" t="str">
        <f>IF(AND('[1]Multi-Field'!$E$108=[1]Lists!BF565,'[1]Multi-Field'!$F$108="Drained"),BI565,IF(AND('[1]Multi-Field'!$E$108=[1]Lists!BF565,'[1]Multi-Field'!$F$108="undrained"),BH565,""))</f>
        <v/>
      </c>
      <c r="FM565" s="409" t="str">
        <f>IF(AND('[1]Multi-Field'!$E$109=[1]Lists!BF565,'[1]Multi-Field'!$F$109="Drained"),BI565,IF(AND('[1]Multi-Field'!$E$109=[1]Lists!BF565,'[1]Multi-Field'!$F$109="undrained"),BH565,""))</f>
        <v/>
      </c>
      <c r="FN565" s="409" t="str">
        <f>IF(AND('[1]Multi-Field'!$E$110=[1]Lists!BF565,'[1]Multi-Field'!$F$110="Drained"),BI565,IF(AND('[1]Multi-Field'!$E$110=[1]Lists!BF565,'[1]Multi-Field'!$F$110="undrained"),BH565,""))</f>
        <v/>
      </c>
      <c r="FO565" s="409" t="str">
        <f>IF(AND('[1]Multi-Field'!$E$111=[1]Lists!BF565,'[1]Multi-Field'!$F$111="Drained"),BI565,IF(AND('[1]Multi-Field'!$E$111=[1]Lists!BF565,'[1]Multi-Field'!$F$111="undrained"),BH565,""))</f>
        <v/>
      </c>
      <c r="FP565" s="409" t="str">
        <f>IF(AND('[1]Multi-Field'!$E$112=[1]Lists!BF565,'[1]Multi-Field'!$F$112="Drained"),BI565,IF(AND('[1]Multi-Field'!$E$112=[1]Lists!BF565,'[1]Multi-Field'!$F$112="undrained"),BH565,""))</f>
        <v/>
      </c>
      <c r="FQ565" s="409" t="str">
        <f>IF(AND('[1]Multi-Field'!$E$113=[1]Lists!BF565,'[1]Multi-Field'!$F$113="Drained"),BI565,IF(AND('[1]Multi-Field'!$E$113=[1]Lists!BF565,'[1]Multi-Field'!$F$113="undrained"),BH565,""))</f>
        <v/>
      </c>
      <c r="FR565" s="409" t="str">
        <f>IF(AND('[1]Multi-Field'!$E$114=[1]Lists!BF565,'[1]Multi-Field'!$F$114="Drained"),BI565,IF(AND('[1]Multi-Field'!$E$114=[1]Lists!BF565,'[1]Multi-Field'!$F$114="undrained"),BH565,""))</f>
        <v/>
      </c>
      <c r="FS565" s="409" t="str">
        <f>IF(AND('[1]Multi-Field'!$E$115=[1]Lists!BF565,'[1]Multi-Field'!$F$115="Drained"),BI565,IF(AND('[1]Multi-Field'!$E$115=[1]Lists!BF565,'[1]Multi-Field'!$F$115="undrained"),BH565,""))</f>
        <v/>
      </c>
      <c r="FT565" s="409" t="str">
        <f>IF(AND('[1]Multi-Field'!$E$116=[1]Lists!BF565,'[1]Multi-Field'!$F$116="Drained"),BI565,IF(AND('[1]Multi-Field'!$E$116=[1]Lists!BF565,'[1]Multi-Field'!$F$116="undrained"),BH565,""))</f>
        <v/>
      </c>
      <c r="FU565" s="409" t="str">
        <f>IF(AND('[1]Multi-Field'!$E$117=[1]Lists!BF565,'[1]Multi-Field'!$F$117="Drained"),BI565,IF(AND('[1]Multi-Field'!$E$117=[1]Lists!BF565,'[1]Multi-Field'!$F$117="undrained"),BH565,""))</f>
        <v/>
      </c>
      <c r="FV565" s="409" t="str">
        <f>IF(AND('[1]Multi-Field'!$E$118=[1]Lists!BF565,'[1]Multi-Field'!$F$118="Drained"),BI565,IF(AND('[1]Multi-Field'!$E$118=[1]Lists!BF565,'[1]Multi-Field'!$F$118="undrained"),BH565,""))</f>
        <v/>
      </c>
      <c r="FW565" s="409" t="str">
        <f>IF(AND('[1]Multi-Field'!$E$119=[1]Lists!BF565,'[1]Multi-Field'!$F$119="Drained"),BI565,IF(AND('[1]Multi-Field'!$E$119=[1]Lists!BF565,'[1]Multi-Field'!$F$119="undrained"),BH565,""))</f>
        <v/>
      </c>
      <c r="FX565" s="409" t="str">
        <f>IF(AND('[1]Multi-Field'!$E$120=[1]Lists!BF565,'[1]Multi-Field'!$F$120="Drained"),BI565,IF(AND('[1]Multi-Field'!$E$120=[1]Lists!BF565,'[1]Multi-Field'!$F$120="undrained"),BH565,""))</f>
        <v/>
      </c>
    </row>
    <row r="566" spans="1:180" ht="13.5" customHeight="1">
      <c r="A566" s="7" t="s">
        <v>652</v>
      </c>
      <c r="B566" s="7"/>
      <c r="C566" s="7"/>
      <c r="D566" s="8">
        <v>75</v>
      </c>
      <c r="E566" s="8">
        <f t="shared" si="74"/>
        <v>75</v>
      </c>
      <c r="F566" s="8">
        <f t="shared" si="75"/>
        <v>75</v>
      </c>
      <c r="G566" s="8">
        <v>75</v>
      </c>
      <c r="H566" s="8">
        <v>75</v>
      </c>
      <c r="I566" s="8">
        <f t="shared" si="78"/>
        <v>75</v>
      </c>
      <c r="J566" s="8">
        <f t="shared" si="79"/>
        <v>75</v>
      </c>
      <c r="K566" s="8">
        <v>75</v>
      </c>
      <c r="L566" s="8">
        <v>120</v>
      </c>
      <c r="M566" s="8">
        <f t="shared" si="76"/>
        <v>120</v>
      </c>
      <c r="N566" s="8">
        <f t="shared" si="77"/>
        <v>120</v>
      </c>
      <c r="O566" s="8">
        <v>120</v>
      </c>
      <c r="P566" s="391"/>
      <c r="Q566" s="83"/>
      <c r="R566" s="395"/>
      <c r="S566" s="395"/>
      <c r="T566" s="395"/>
      <c r="U566" s="396"/>
      <c r="BF566" s="411" t="s">
        <v>1729</v>
      </c>
      <c r="BG566" s="412">
        <v>4</v>
      </c>
      <c r="BH566" s="412">
        <v>5.5</v>
      </c>
      <c r="BI566" s="412">
        <v>5.5</v>
      </c>
      <c r="BJ566" s="409" t="e">
        <f>IF(AND('[1]Single Field'!#REF!=[1]Lists!BF566,'[1]Single Field'!#REF!="Drained"),"x",IF(AND('[1]Single Field'!#REF!=[1]Lists!BF566,'[1]Single Field'!#REF!="Undrained"),O,""))</f>
        <v>#REF!</v>
      </c>
      <c r="BK566" s="409" t="str">
        <f>IF(AND('[1]Multi-Field'!$E$3=[1]Lists!BF566,'[1]Multi-Field'!$F$3="Drained"),BI566,IF(AND('[1]Multi-Field'!$E$3=BF566,'[1]Multi-Field'!$F$3="undrained"),BH566,""))</f>
        <v/>
      </c>
      <c r="BL566" s="409" t="str">
        <f>IF(AND('[1]Multi-Field'!$E$4=BF566,'[1]Multi-Field'!$F$4="Drained"),BI566,IF(AND('[1]Multi-Field'!$E$4=BF566,'[1]Multi-Field'!$F$4="undrained"),BH566,""))</f>
        <v/>
      </c>
      <c r="BM566" s="409" t="str">
        <f>IF(AND('[1]Multi-Field'!$E$5=BF566,'[1]Multi-Field'!$F$5="Drained"),BI566,IF(AND('[1]Multi-Field'!$E$5=BF566,'[1]Multi-Field'!$F$5="undrained"),BH566,""))</f>
        <v/>
      </c>
      <c r="BN566" s="409" t="str">
        <f>IF(AND('[1]Multi-Field'!$E$6=BF566,'[1]Multi-Field'!$F$6="Drained"),BI566,IF(AND('[1]Multi-Field'!$E$6=BF566,'[1]Multi-Field'!$F$6="undrained"),BH566,""))</f>
        <v/>
      </c>
      <c r="BO566" s="409" t="str">
        <f>IF(AND('[1]Multi-Field'!$E$7=BF566,'[1]Multi-Field'!$F$7="Drained"),BI566,IF(AND('[1]Multi-Field'!$E$7=BF566,'[1]Multi-Field'!$F$7="undrained"),BH566,""))</f>
        <v/>
      </c>
      <c r="BP566" s="409" t="str">
        <f>IF(AND('[1]Multi-Field'!$E$8=BF566,'[1]Multi-Field'!$F$8="Drained"),BI566,IF(AND('[1]Multi-Field'!$E$8=BF566,'[1]Multi-Field'!$F$8="undrained"),BH566,""))</f>
        <v/>
      </c>
      <c r="BQ566" s="409" t="str">
        <f>IF(AND('[1]Multi-Field'!$E$9=BF566,'[1]Multi-Field'!$F$9="Drained"),BI566,IF(AND('[1]Multi-Field'!$E$9=BF566,'[1]Multi-Field'!$F$9="undrained"),BH566,""))</f>
        <v/>
      </c>
      <c r="BR566" s="409" t="str">
        <f>IF(AND('[1]Multi-Field'!$E$10=BF566,'[1]Multi-Field'!$F$10="Drained"),BI566,IF(AND('[1]Multi-Field'!$E$10=BF566,'[1]Multi-Field'!$F$10="undrained"),BH566,""))</f>
        <v/>
      </c>
      <c r="BS566" s="409" t="str">
        <f>IF(AND('[1]Multi-Field'!$E$11=BF566,'[1]Multi-Field'!$F$11="Drained"),BI566,IF(AND('[1]Multi-Field'!$E$11=BF566,'[1]Multi-Field'!$F$11="undrained"),BH566,""))</f>
        <v/>
      </c>
      <c r="BT566" s="409" t="str">
        <f>IF(AND('[1]Multi-Field'!$E$12=BF566,'[1]Multi-Field'!$F$12="Drained"),BI566,IF(AND('[1]Multi-Field'!$E$12=BF566,'[1]Multi-Field'!$F$12="undrained"),BH566,""))</f>
        <v/>
      </c>
      <c r="BU566" s="409" t="str">
        <f>IF(AND('[1]Multi-Field'!$E$13=BF566,'[1]Multi-Field'!$F$13="Drained"),BI566,IF(AND('[1]Multi-Field'!$E$3=BF566,'[1]Multi-Field'!$F$13="undrained"),BH566,""))</f>
        <v/>
      </c>
      <c r="BV566" s="409" t="str">
        <f>IF(AND('[1]Multi-Field'!$E$14=BF566,'[1]Multi-Field'!$F$14="Drained"),BI566,IF(AND('[1]Multi-Field'!$E$14=BF566,'[1]Multi-Field'!$F$14="undrained"),BH566,""))</f>
        <v/>
      </c>
      <c r="BW566" s="409" t="str">
        <f>IF(AND('[1]Multi-Field'!$E$15=BF566,'[1]Multi-Field'!$F$15="Drained"),BI566,IF(AND('[1]Multi-Field'!$E$15=BF566,'[1]Multi-Field'!$F$15="undrained"),BH566,""))</f>
        <v/>
      </c>
      <c r="BX566" s="409" t="str">
        <f>IF(AND('[1]Multi-Field'!$E$16=[1]Lists!BF566,'[1]Multi-Field'!$F$16="Drained"),BI566,IF(AND('[1]Multi-Field'!$E$16=[1]Lists!BF566,'[1]Multi-Field'!$F$16="undrained"),BH566,""))</f>
        <v/>
      </c>
      <c r="BY566" s="409" t="str">
        <f>IF(AND('[1]Multi-Field'!$E$17=[1]Lists!BF566,'[1]Multi-Field'!$F$17="Drained"),BI566,IF(AND('[1]Multi-Field'!$E$17=[1]Lists!BF566,'[1]Multi-Field'!$F$17="undrained"),BH566,""))</f>
        <v/>
      </c>
      <c r="BZ566" s="409" t="str">
        <f>IF(AND('[1]Multi-Field'!$E$18=[1]Lists!BF566,'[1]Multi-Field'!$F$18="Drained"),BI566,IF(AND('[1]Multi-Field'!$E$18=[1]Lists!BF566,'[1]Multi-Field'!$F$18="undrained"),BH566,""))</f>
        <v/>
      </c>
      <c r="CA566" s="409" t="str">
        <f>IF(AND('[1]Multi-Field'!$E$19=[1]Lists!BF566,'[1]Multi-Field'!$F$19="Drained"),BI566,IF(AND('[1]Multi-Field'!$E$19=[1]Lists!BF566,'[1]Multi-Field'!$F$19="undrained"),BH566,""))</f>
        <v/>
      </c>
      <c r="CB566" s="409" t="str">
        <f>IF(AND('[1]Multi-Field'!$E$20=[1]Lists!BF566,'[1]Multi-Field'!$F$20="Drained"),BI566,IF(AND('[1]Multi-Field'!$E$20=[1]Lists!BF566,'[1]Multi-Field'!$F$20="undrained"),BH566,""))</f>
        <v/>
      </c>
      <c r="CC566" s="409" t="str">
        <f>IF(AND('[1]Multi-Field'!$E$21=[1]Lists!BF566,'[1]Multi-Field'!$F$21="Drained"),BI566,IF(AND('[1]Multi-Field'!$E$21=[1]Lists!BF566,'[1]Multi-Field'!$F$21="undrained"),BH566,""))</f>
        <v/>
      </c>
      <c r="CD566" s="409" t="str">
        <f>IF(AND('[1]Multi-Field'!$E$22=[1]Lists!BF566,'[1]Multi-Field'!$F$22="Drained"),BI566,IF(AND('[1]Multi-Field'!$E$22=[1]Lists!BF566,'[1]Multi-Field'!$F$22="undrained"),BH566,""))</f>
        <v/>
      </c>
      <c r="CE566" s="409" t="str">
        <f>IF(AND('[1]Multi-Field'!$E$23=[1]Lists!BF566,'[1]Multi-Field'!$F$23="Drained"),BI566,IF(AND('[1]Multi-Field'!$E$23=[1]Lists!BF566,'[1]Multi-Field'!$F$23="undrained"),BH566,""))</f>
        <v/>
      </c>
      <c r="CF566" s="409" t="str">
        <f>IF(AND('[1]Multi-Field'!$E$24=[1]Lists!BF566,'[1]Multi-Field'!$F$24="Drained"),BI566,IF(AND('[1]Multi-Field'!$E$24=[1]Lists!BF566,'[1]Multi-Field'!$F$24="undrained"),BH566,""))</f>
        <v/>
      </c>
      <c r="CG566" s="409" t="str">
        <f>IF(AND('[1]Multi-Field'!$E$25=[1]Lists!BF566,'[1]Multi-Field'!$F$25="Drained"),BI566,IF(AND('[1]Multi-Field'!$E$25=[1]Lists!BF566,'[1]Multi-Field'!$F$25="undrained"),BH566,""))</f>
        <v/>
      </c>
      <c r="CH566" s="409" t="str">
        <f>IF(AND('[1]Multi-Field'!$E$26=[1]Lists!BF566,'[1]Multi-Field'!$F$26="Drained"),BI566,IF(AND('[1]Multi-Field'!$E$26=[1]Lists!BF566,'[1]Multi-Field'!$F$26="undrained"),BH566,""))</f>
        <v/>
      </c>
      <c r="CI566" s="409" t="str">
        <f>IF(AND('[1]Multi-Field'!$E$27=[1]Lists!BF566,'[1]Multi-Field'!$F$27="Drained"),BI566,IF(AND('[1]Multi-Field'!$E$27=[1]Lists!BF566,'[1]Multi-Field'!$F$27="undrained"),BH566,""))</f>
        <v/>
      </c>
      <c r="CJ566" s="409" t="str">
        <f>IF(AND('[1]Multi-Field'!$E$28=[1]Lists!BF566,'[1]Multi-Field'!$F$28="Drained"),BI566,IF(AND('[1]Multi-Field'!$E$28=[1]Lists!BF566,'[1]Multi-Field'!$F$28="undrained"),BH566,""))</f>
        <v/>
      </c>
      <c r="CK566" s="409" t="str">
        <f>IF(AND('[1]Multi-Field'!$E$29=[1]Lists!BF566,'[1]Multi-Field'!$F$29="Drained"),BI566,IF(AND('[1]Multi-Field'!$E$29=[1]Lists!BF566,'[1]Multi-Field'!$F$29="undrained"),BH566,""))</f>
        <v/>
      </c>
      <c r="CL566" s="409" t="str">
        <f>IF(AND('[1]Multi-Field'!$E$30=[1]Lists!BF566,'[1]Multi-Field'!$F$30="Drained"),BI566,IF(AND('[1]Multi-Field'!$E$30=[1]Lists!BF566,'[1]Multi-Field'!$F$30="undrained"),BH566,""))</f>
        <v/>
      </c>
      <c r="CM566" s="409" t="str">
        <f>IF(AND('[1]Multi-Field'!$E$31=[1]Lists!BF566,'[1]Multi-Field'!$F$31="Drained"),BI566,IF(AND('[1]Multi-Field'!$E$31=[1]Lists!BF566,'[1]Multi-Field'!$F$31="undrained"),BH566,""))</f>
        <v/>
      </c>
      <c r="CN566" s="409" t="str">
        <f>IF(AND('[1]Multi-Field'!$E$32=[1]Lists!BF566,'[1]Multi-Field'!$F$32="Drained"),BI566,IF(AND('[1]Multi-Field'!$E$32=[1]Lists!BF566,'[1]Multi-Field'!$F$32="undrained"),BH566,""))</f>
        <v/>
      </c>
      <c r="CO566" s="409" t="str">
        <f>IF(AND('[1]Multi-Field'!$E$33=[1]Lists!BF566,'[1]Multi-Field'!$F$33="Drained"),BI566,IF(AND('[1]Multi-Field'!$E$33=[1]Lists!BF566,'[1]Multi-Field'!$F$33="undrained"),BH566,""))</f>
        <v/>
      </c>
      <c r="CP566" s="409" t="str">
        <f>IF(AND('[1]Multi-Field'!$E$34=[1]Lists!BF566,'[1]Multi-Field'!$F$34="Drained"),BI566,IF(AND('[1]Multi-Field'!$E$34=[1]Lists!BF566,'[1]Multi-Field'!$F$34="undrained"),BH566,""))</f>
        <v/>
      </c>
      <c r="CQ566" s="409" t="str">
        <f>IF(AND('[1]Multi-Field'!$E$35=[1]Lists!BF566,'[1]Multi-Field'!$F$35="Drained"),BI566,IF(AND('[1]Multi-Field'!$E$35=[1]Lists!BF566,'[1]Multi-Field'!$F$35="undrained"),BH566,""))</f>
        <v/>
      </c>
      <c r="CR566" s="409" t="str">
        <f>IF(AND('[1]Multi-Field'!$E$36=[1]Lists!BF566,'[1]Multi-Field'!$F$36="Drained"),BI566,IF(AND('[1]Multi-Field'!$E$36=[1]Lists!BF566,'[1]Multi-Field'!$F$36="undrained"),BH566,""))</f>
        <v/>
      </c>
      <c r="CS566" s="409" t="str">
        <f>IF(AND('[1]Multi-Field'!$E$37=[1]Lists!BF566,'[1]Multi-Field'!$F$37="Drained"),BI566,IF(AND('[1]Multi-Field'!$E$37=[1]Lists!BF566,'[1]Multi-Field'!$F$37="undrained"),BH566,""))</f>
        <v/>
      </c>
      <c r="CT566" s="409" t="str">
        <f>IF(AND('[1]Multi-Field'!$E$38=[1]Lists!BF566,'[1]Multi-Field'!$F$38="Drained"),BI566,IF(AND('[1]Multi-Field'!$E$38=[1]Lists!BF566,'[1]Multi-Field'!$F$38="undrained"),BH566,""))</f>
        <v/>
      </c>
      <c r="CU566" s="409" t="str">
        <f>IF(AND('[1]Multi-Field'!$E$39=[1]Lists!BF566,'[1]Multi-Field'!$F$39="Drained"),BI566,IF(AND('[1]Multi-Field'!$E$39=[1]Lists!BF566,'[1]Multi-Field'!$F$39="undrained"),BH566,""))</f>
        <v/>
      </c>
      <c r="CV566" s="409" t="str">
        <f>IF(AND('[1]Multi-Field'!$E$40=[1]Lists!BF566,'[1]Multi-Field'!$F$40="Drained"),BI566,IF(AND('[1]Multi-Field'!$E$40=[1]Lists!BF566,'[1]Multi-Field'!$F$40="undrained"),BH566,""))</f>
        <v/>
      </c>
      <c r="CW566" s="409" t="str">
        <f>IF(AND('[1]Multi-Field'!$E$41=[1]Lists!BF566,'[1]Multi-Field'!$F$40="Drained"),BI566,IF(AND('[1]Multi-Field'!$E$40=[1]Lists!BF566,'[1]Multi-Field'!$F$40="undrained"),BH566,""))</f>
        <v/>
      </c>
      <c r="CX566" s="409" t="str">
        <f>IF(AND('[1]Multi-Field'!$E$42=[1]Lists!BF566,'[1]Multi-Field'!$F$42="Drained"),BI566,IF(AND('[1]Multi-Field'!$E$42=[1]Lists!BF566,'[1]Multi-Field'!$F$42="undrained"),BH566,""))</f>
        <v/>
      </c>
      <c r="CY566" s="409" t="str">
        <f>IF(AND('[1]Multi-Field'!$E$43=[1]Lists!BF566,'[1]Multi-Field'!$F$43="Drained"),BI566,IF(AND('[1]Multi-Field'!$E$43=[1]Lists!BF566,'[1]Multi-Field'!$F$43="undrained"),BH566,""))</f>
        <v/>
      </c>
      <c r="CZ566" s="409" t="str">
        <f>IF(AND('[1]Multi-Field'!$E$44=[1]Lists!BF566,'[1]Multi-Field'!$F$44="Drained"),BI566,IF(AND('[1]Multi-Field'!$E$44=[1]Lists!BF566,'[1]Multi-Field'!$F$44="undrained"),BH566,""))</f>
        <v/>
      </c>
      <c r="DA566" s="409" t="str">
        <f>IF(AND('[1]Multi-Field'!$E$45=[1]Lists!BF566,'[1]Multi-Field'!$F$45="Drained"),BI566,IF(AND('[1]Multi-Field'!$E$45=[1]Lists!BF566,'[1]Multi-Field'!$F$45="undrained"),BH566,""))</f>
        <v/>
      </c>
      <c r="DB566" s="409" t="str">
        <f>IF(AND('[1]Multi-Field'!$E$46=[1]Lists!BF566,'[1]Multi-Field'!$F$46="Drained"),BI566,IF(AND('[1]Multi-Field'!$E$46=[1]Lists!BF566,'[1]Multi-Field'!$F$46="undrained"),BH566,""))</f>
        <v/>
      </c>
      <c r="DC566" s="409" t="str">
        <f>IF(AND('[1]Multi-Field'!$E$47=[1]Lists!BF566,'[1]Multi-Field'!$F$47="Drained"),BI566,IF(AND('[1]Multi-Field'!$E$47=[1]Lists!BF566,'[1]Multi-Field'!$F$47="undrained"),BH566,""))</f>
        <v/>
      </c>
      <c r="DD566" s="409" t="str">
        <f>IF(AND('[1]Multi-Field'!$E$48=[1]Lists!BF566,'[1]Multi-Field'!$F$48="Drained"),BI566,IF(AND('[1]Multi-Field'!$E$48=[1]Lists!BF566,'[1]Multi-Field'!$F$48="undrained"),BH566,""))</f>
        <v/>
      </c>
      <c r="DE566" s="409" t="str">
        <f>IF(AND('[1]Multi-Field'!$E$49=[1]Lists!BF566,'[1]Multi-Field'!$F$49="Drained"),BI566,IF(AND('[1]Multi-Field'!$E$49=[1]Lists!BF566,'[1]Multi-Field'!$F$9="undrained"),BH566,""))</f>
        <v/>
      </c>
      <c r="DF566" s="409" t="str">
        <f>IF(AND('[1]Multi-Field'!$E$50=[1]Lists!BF566,'[1]Multi-Field'!$F$50="Drained"),BI566,IF(AND('[1]Multi-Field'!$E$50=[1]Lists!BF566,'[1]Multi-Field'!$F$50="undrained"),BH566,""))</f>
        <v/>
      </c>
      <c r="DG566" s="409" t="str">
        <f>IF(AND('[1]Multi-Field'!$E$51=[1]Lists!BF566,'[1]Multi-Field'!$F$51="Drained"),BI566,IF(AND('[1]Multi-Field'!$E$51=[1]Lists!BF566,'[1]Multi-Field'!$F$51="undrained"),BH566,""))</f>
        <v/>
      </c>
      <c r="DH566" s="409" t="str">
        <f>IF(AND('[1]Multi-Field'!$E$52=[1]Lists!BF566,'[1]Multi-Field'!$F$52="Drained"),BI566,IF(AND('[1]Multi-Field'!$E$52=[1]Lists!BF566,'[1]Multi-Field'!$F$52="undrained"),BH566,""))</f>
        <v/>
      </c>
      <c r="DI566" s="409" t="str">
        <f>IF(AND('[1]Multi-Field'!$E$53=[1]Lists!BF566,'[1]Multi-Field'!$F$53="Drained"),BI566,IF(AND('[1]Multi-Field'!$E$53=[1]Lists!BF566,'[1]Multi-Field'!$F$53="undrained"),BH566,""))</f>
        <v/>
      </c>
      <c r="DJ566" s="409" t="str">
        <f>IF(AND('[1]Multi-Field'!$E$54=[1]Lists!BF566,'[1]Multi-Field'!$F$54="Drained"),BI566,IF(AND('[1]Multi-Field'!$E$54=[1]Lists!BF566,'[1]Multi-Field'!$F$54="undrained"),BH566,""))</f>
        <v/>
      </c>
      <c r="DK566" s="409" t="str">
        <f>IF(AND('[1]Multi-Field'!$E$55=[1]Lists!BF566,'[1]Multi-Field'!$F$55="Drained"),BI566,IF(AND('[1]Multi-Field'!$E$55=[1]Lists!BF566,'[1]Multi-Field'!$F$55="undrained"),BH566,""))</f>
        <v/>
      </c>
      <c r="DL566" s="409" t="str">
        <f>IF(AND('[1]Multi-Field'!$E$56=[1]Lists!BF566,'[1]Multi-Field'!$F$56="Drained"),BI566,IF(AND('[1]Multi-Field'!$E$56=[1]Lists!BF566,'[1]Multi-Field'!$F$56="undrained"),BH566,""))</f>
        <v/>
      </c>
      <c r="DM566" s="409" t="str">
        <f>IF(AND('[1]Multi-Field'!$E$57=[1]Lists!BF566,'[1]Multi-Field'!$F$57="Drained"),BI566,IF(AND('[1]Multi-Field'!$E$57=[1]Lists!BF566,'[1]Multi-Field'!$F$57="undrained"),BH566,""))</f>
        <v/>
      </c>
      <c r="DN566" s="409" t="str">
        <f>IF(AND('[1]Multi-Field'!$E$58=[1]Lists!BF566,'[1]Multi-Field'!$F$58="Drained"),BI566,IF(AND('[1]Multi-Field'!$E$58=[1]Lists!BF566,'[1]Multi-Field'!$F$58="undrained"),BH566,""))</f>
        <v/>
      </c>
      <c r="DO566" s="409" t="str">
        <f>IF(AND('[1]Multi-Field'!$E$59=[1]Lists!BF566,'[1]Multi-Field'!$F$59="Drained"),BI566,IF(AND('[1]Multi-Field'!$E$59=[1]Lists!BF566,'[1]Multi-Field'!$F$59="undrained"),BH566,""))</f>
        <v/>
      </c>
      <c r="DP566" s="409" t="str">
        <f>IF(AND('[1]Multi-Field'!$E$60=[1]Lists!BF566,'[1]Multi-Field'!$F$60="Drained"),BI566,IF(AND('[1]Multi-Field'!$E$60=[1]Lists!BF566,'[1]Multi-Field'!$F$60="undrained"),BH566,""))</f>
        <v/>
      </c>
      <c r="DQ566" s="409" t="str">
        <f>IF(AND('[1]Multi-Field'!$E$61=[1]Lists!BF566,'[1]Multi-Field'!$F$61="Drained"),BI566,IF(AND('[1]Multi-Field'!$E$61=[1]Lists!BF566,'[1]Multi-Field'!$F$61="undrained"),BH566,""))</f>
        <v/>
      </c>
      <c r="DR566" s="409" t="str">
        <f>IF(AND('[1]Multi-Field'!$E$62=[1]Lists!BF566,'[1]Multi-Field'!$F$62="Drained"),BI566,IF(AND('[1]Multi-Field'!$E$62=[1]Lists!BF566,'[1]Multi-Field'!$F$62="undrained"),BH566,""))</f>
        <v/>
      </c>
      <c r="DS566" s="409" t="str">
        <f>IF(AND('[1]Multi-Field'!$E$63=[1]Lists!BF566,'[1]Multi-Field'!$F$63="Drained"),BI566,IF(AND('[1]Multi-Field'!$E$63=[1]Lists!BF566,'[1]Multi-Field'!$F$63="undrained"),BH566,""))</f>
        <v/>
      </c>
      <c r="DT566" s="409" t="str">
        <f>IF(AND('[1]Multi-Field'!$E$64=[1]Lists!BF566,'[1]Multi-Field'!$F$64="Drained"),BI566,IF(AND('[1]Multi-Field'!$E$64=[1]Lists!BF566,'[1]Multi-Field'!$F$64="undrained"),BH566,""))</f>
        <v/>
      </c>
      <c r="DU566" s="409" t="str">
        <f>IF(AND('[1]Multi-Field'!$E$65=[1]Lists!BF566,'[1]Multi-Field'!$F$65="Drained"),BI566,IF(AND('[1]Multi-Field'!$E$65=[1]Lists!BF566,'[1]Multi-Field'!$F$65="undrained"),BH566,""))</f>
        <v/>
      </c>
      <c r="DV566" s="409" t="str">
        <f>IF(AND('[1]Multi-Field'!$E$66=[1]Lists!BF566,'[1]Multi-Field'!$F$66="Drained"),BI566,IF(AND('[1]Multi-Field'!$E$66=[1]Lists!BF566,'[1]Multi-Field'!$F$66="undrained"),BH566,""))</f>
        <v/>
      </c>
      <c r="DW566" s="409" t="str">
        <f>IF(AND('[1]Multi-Field'!$E$67=[1]Lists!BF566,'[1]Multi-Field'!$F$67="Drained"),BI566,IF(AND('[1]Multi-Field'!$E$67=[1]Lists!BF566,'[1]Multi-Field'!$F$67="undrained"),BH566,""))</f>
        <v/>
      </c>
      <c r="DX566" s="409" t="str">
        <f>IF(AND('[1]Multi-Field'!$E$68=[1]Lists!BF566,'[1]Multi-Field'!$F$68="Drained"),BI566,IF(AND('[1]Multi-Field'!$E$68=[1]Lists!BF566,'[1]Multi-Field'!$F$68="undrained"),BH566,""))</f>
        <v/>
      </c>
      <c r="DY566" s="409" t="str">
        <f>IF(AND('[1]Multi-Field'!$E$69=[1]Lists!BF566,'[1]Multi-Field'!$F$69="Drained"),BI566,IF(AND('[1]Multi-Field'!$E$69=[1]Lists!BF566,'[1]Multi-Field'!$F$69="undrained"),BH566,""))</f>
        <v/>
      </c>
      <c r="DZ566" s="409" t="str">
        <f>IF(AND('[1]Multi-Field'!$E$70=[1]Lists!BF566,'[1]Multi-Field'!$F$70="Drained"),BI566,IF(AND('[1]Multi-Field'!$E$70=[1]Lists!BF566,'[1]Multi-Field'!$F$70="undrained"),BH566,""))</f>
        <v/>
      </c>
      <c r="EA566" s="409" t="str">
        <f>IF(AND('[1]Multi-Field'!$E$71=[1]Lists!BF566,'[1]Multi-Field'!$F$71="Drained"),BI566,IF(AND('[1]Multi-Field'!$E$71=[1]Lists!BF566,'[1]Multi-Field'!$F$71="undrained"),BH566,""))</f>
        <v/>
      </c>
      <c r="EB566" s="409" t="str">
        <f>IF(AND('[1]Multi-Field'!$E$72=[1]Lists!BF566,'[1]Multi-Field'!$F$72="Drained"),BI566,IF(AND('[1]Multi-Field'!$E$72=[1]Lists!BF566,'[1]Multi-Field'!$F$72="undrained"),BH566,""))</f>
        <v/>
      </c>
      <c r="EC566" s="409" t="str">
        <f>IF(AND('[1]Multi-Field'!$E$73=[1]Lists!BF566,'[1]Multi-Field'!$F$73="Drained"),BI566,IF(AND('[1]Multi-Field'!$E$73=[1]Lists!BF566,'[1]Multi-Field'!$F$73="undrained"),BH566,""))</f>
        <v/>
      </c>
      <c r="ED566" s="409" t="str">
        <f>IF(AND('[1]Multi-Field'!$E$74=[1]Lists!BF566,'[1]Multi-Field'!$F$74="Drained"),BI566,IF(AND('[1]Multi-Field'!$E$74=[1]Lists!BF566,'[1]Multi-Field'!$F$74="undrained"),BH566,""))</f>
        <v/>
      </c>
      <c r="EE566" s="409" t="str">
        <f>IF(AND('[1]Multi-Field'!$E$75=[1]Lists!BF566,'[1]Multi-Field'!$F$75="Drained"),BI566,IF(AND('[1]Multi-Field'!$E$75=[1]Lists!BF566,'[1]Multi-Field'!$F$75="undrained"),BH566,""))</f>
        <v/>
      </c>
      <c r="EF566" s="409" t="str">
        <f>IF(AND('[1]Multi-Field'!$E$76=[1]Lists!BF566,'[1]Multi-Field'!$F$76="Drained"),BI566,IF(AND('[1]Multi-Field'!$E$76=[1]Lists!BF566,'[1]Multi-Field'!$F$6="undrained"),BH566,""))</f>
        <v/>
      </c>
      <c r="EG566" s="409" t="str">
        <f>IF(AND('[1]Multi-Field'!$E$77=[1]Lists!BF566,'[1]Multi-Field'!$F$77="Drained"),BI566,IF(AND('[1]Multi-Field'!$E$77=[1]Lists!BF566,'[1]Multi-Field'!$F$77="undrained"),BH566,""))</f>
        <v/>
      </c>
      <c r="EH566" s="409" t="str">
        <f>IF(AND('[1]Multi-Field'!$E$78=[1]Lists!BF566,'[1]Multi-Field'!$F$78="Drained"),BI566,IF(AND('[1]Multi-Field'!$E$78=[1]Lists!BF566,'[1]Multi-Field'!$F$78="undrained"),BH566,""))</f>
        <v/>
      </c>
      <c r="EI566" s="409" t="str">
        <f>IF(AND('[1]Multi-Field'!$E$79=[1]Lists!BF566,'[1]Multi-Field'!$F$79="Drained"),BI566,IF(AND('[1]Multi-Field'!$E$79=[1]Lists!BF566,'[1]Multi-Field'!$F$79="undrained"),BH566,""))</f>
        <v/>
      </c>
      <c r="EJ566" s="409" t="str">
        <f>IF(AND('[1]Multi-Field'!$E$80=[1]Lists!BF566,'[1]Multi-Field'!$F$80="Drained"),BI566,IF(AND('[1]Multi-Field'!$E$80=[1]Lists!BF566,'[1]Multi-Field'!$F$80="undrained"),BH566,""))</f>
        <v/>
      </c>
      <c r="EK566" s="409" t="str">
        <f>IF(AND('[1]Multi-Field'!$E$81=[1]Lists!BF566,'[1]Multi-Field'!$F$81="Drained"),BI566,IF(AND('[1]Multi-Field'!$E$81=[1]Lists!BF566,'[1]Multi-Field'!$F$81="undrained"),BH566,""))</f>
        <v/>
      </c>
      <c r="EL566" s="409" t="str">
        <f>IF(AND('[1]Multi-Field'!$E$82=[1]Lists!BF566,'[1]Multi-Field'!$F$82="Drained"),BI566,IF(AND('[1]Multi-Field'!$E$82=[1]Lists!BF566,'[1]Multi-Field'!$F$82="undrained"),BH566,""))</f>
        <v/>
      </c>
      <c r="EM566" s="409" t="str">
        <f>IF(AND('[1]Multi-Field'!$E$83=[1]Lists!BF566,'[1]Multi-Field'!$F$83="Drained"),BI566,IF(AND('[1]Multi-Field'!$E$83=[1]Lists!BF566,'[1]Multi-Field'!$F$83="undrained"),BH566,""))</f>
        <v/>
      </c>
      <c r="EN566" s="409" t="str">
        <f>IF(AND('[1]Multi-Field'!$E$84=[1]Lists!BF566,'[1]Multi-Field'!$F$84="Drained"),BI566,IF(AND('[1]Multi-Field'!$E$84=[1]Lists!BF566,'[1]Multi-Field'!$F$84="undrained"),BH566,""))</f>
        <v/>
      </c>
      <c r="EO566" s="409" t="str">
        <f>IF(AND('[1]Multi-Field'!$E$85=[1]Lists!BF566,'[1]Multi-Field'!$F$85="Drained"),BI566,IF(AND('[1]Multi-Field'!$E$85=[1]Lists!BF566,'[1]Multi-Field'!$F$85="undrained"),BH566,""))</f>
        <v/>
      </c>
      <c r="EP566" s="409" t="str">
        <f>IF(AND('[1]Multi-Field'!$E$86=[1]Lists!BF566,'[1]Multi-Field'!$F$86="Drained"),BI566,IF(AND('[1]Multi-Field'!$E$86=[1]Lists!BF566,'[1]Multi-Field'!$F$86="undrained"),BH566,""))</f>
        <v/>
      </c>
      <c r="EQ566" s="409" t="str">
        <f>IF(AND('[1]Multi-Field'!$E$87=[1]Lists!BF566,'[1]Multi-Field'!$F$87="Drained"),BI566,IF(AND('[1]Multi-Field'!$E$87=[1]Lists!BF566,'[1]Multi-Field'!$F$87="undrained"),BH566,""))</f>
        <v/>
      </c>
      <c r="ER566" s="409" t="str">
        <f>IF(AND('[1]Multi-Field'!$E$88=[1]Lists!BF566,'[1]Multi-Field'!$F$88="Drained"),BI566,IF(AND('[1]Multi-Field'!$E$88=[1]Lists!BF566,'[1]Multi-Field'!$F$88="undrained"),BH566,""))</f>
        <v/>
      </c>
      <c r="ES566" s="409" t="str">
        <f>IF(AND('[1]Multi-Field'!$E$89=[1]Lists!BF566,'[1]Multi-Field'!$F$89="Drained"),BI566,IF(AND('[1]Multi-Field'!$E$89=[1]Lists!BF566,'[1]Multi-Field'!$F$89="undrained"),BH566,""))</f>
        <v/>
      </c>
      <c r="ET566" s="409" t="str">
        <f>IF(AND('[1]Multi-Field'!$E$90=[1]Lists!BF566,'[1]Multi-Field'!$F$90="Drained"),BI566,IF(AND('[1]Multi-Field'!$E$90=[1]Lists!BF566,'[1]Multi-Field'!$F$90="undrained"),BH566,""))</f>
        <v/>
      </c>
      <c r="EU566" s="409" t="str">
        <f>IF(AND('[1]Multi-Field'!$E$91=[1]Lists!BF566,'[1]Multi-Field'!$F$91="Drained"),BI566,IF(AND('[1]Multi-Field'!$E$91=[1]Lists!BF566,'[1]Multi-Field'!$F$91="undrained"),BH566,""))</f>
        <v/>
      </c>
      <c r="EV566" s="409" t="str">
        <f>IF(AND('[1]Multi-Field'!$E$92=[1]Lists!BF566,'[1]Multi-Field'!$F$92="Drained"),BI566,IF(AND('[1]Multi-Field'!$E$92=[1]Lists!BF566,'[1]Multi-Field'!$F$92="undrained"),BH566,""))</f>
        <v/>
      </c>
      <c r="EW566" s="409" t="str">
        <f>IF(AND('[1]Multi-Field'!$E$93=[1]Lists!BF566,'[1]Multi-Field'!$F$93="Drained"),BI566,IF(AND('[1]Multi-Field'!$E$93=[1]Lists!BF566,'[1]Multi-Field'!$F$93="undrained"),BH566,""))</f>
        <v/>
      </c>
      <c r="EX566" s="409" t="str">
        <f>IF(AND('[1]Multi-Field'!$E$94=[1]Lists!BF566,'[1]Multi-Field'!$F$94="Drained"),BI566,IF(AND('[1]Multi-Field'!$E$94=[1]Lists!BF566,'[1]Multi-Field'!$F$94="undrained"),BH566,""))</f>
        <v/>
      </c>
      <c r="EY566" s="409" t="str">
        <f>IF(AND('[1]Multi-Field'!$E$95=[1]Lists!BF566,'[1]Multi-Field'!$F$95="Drained"),BI566,IF(AND('[1]Multi-Field'!$E$95=[1]Lists!BF566,'[1]Multi-Field'!$F$95="undrained"),BH566,""))</f>
        <v/>
      </c>
      <c r="EZ566" s="409" t="str">
        <f>IF(AND('[1]Multi-Field'!$E$96=[1]Lists!BF566,'[1]Multi-Field'!$F$96="Drained"),BI566,IF(AND('[1]Multi-Field'!$E$96=[1]Lists!BF566,'[1]Multi-Field'!$F$96="undrained"),BH566,""))</f>
        <v/>
      </c>
      <c r="FA566" s="409" t="str">
        <f>IF(AND('[1]Multi-Field'!$E$97=[1]Lists!BF566,'[1]Multi-Field'!$F$97="Drained"),BI566,IF(AND('[1]Multi-Field'!$E$97=[1]Lists!BF566,'[1]Multi-Field'!$F$97="undrained"),BH566,""))</f>
        <v/>
      </c>
      <c r="FB566" s="409" t="str">
        <f>IF(AND('[1]Multi-Field'!$E$98=[1]Lists!BF566,'[1]Multi-Field'!$F$98="Drained"),BI566,IF(AND('[1]Multi-Field'!$E$98=[1]Lists!BF566,'[1]Multi-Field'!$F$98="undrained"),BH566,""))</f>
        <v/>
      </c>
      <c r="FC566" s="409" t="str">
        <f>IF(AND('[1]Multi-Field'!$E$99=[1]Lists!BF566,'[1]Multi-Field'!$F$99="Drained"),BI566,IF(AND('[1]Multi-Field'!$E$99=[1]Lists!BF566,'[1]Multi-Field'!$F$99="undrained"),BH566,""))</f>
        <v/>
      </c>
      <c r="FD566" s="409" t="str">
        <f>IF(AND('[1]Multi-Field'!$E$100=[1]Lists!BF566,'[1]Multi-Field'!$F$100="Drained"),BI566,IF(AND('[1]Multi-Field'!$E$100=[1]Lists!BF566,'[1]Multi-Field'!$F$100="undrained"),BH566,""))</f>
        <v/>
      </c>
      <c r="FE566" s="409" t="str">
        <f>IF(AND('[1]Multi-Field'!$E$101=[1]Lists!BF566,'[1]Multi-Field'!$F$101="Drained"),BI566,IF(AND('[1]Multi-Field'!$E$101=[1]Lists!BF566,'[1]Multi-Field'!$F$101="undrained"),BH566,""))</f>
        <v/>
      </c>
      <c r="FF566" s="409" t="str">
        <f>IF(AND('[1]Multi-Field'!$E$102=[1]Lists!BF566,'[1]Multi-Field'!$F$102="Drained"),BI566,IF(AND('[1]Multi-Field'!$E$102=[1]Lists!BF566,'[1]Multi-Field'!$F$102="undrained"),BH566,""))</f>
        <v/>
      </c>
      <c r="FG566" s="409" t="str">
        <f>IF(AND('[1]Multi-Field'!$E$103=[1]Lists!BF566,'[1]Multi-Field'!$F$103="Drained"),BI566,IF(AND('[1]Multi-Field'!$E$103=[1]Lists!BF566,'[1]Multi-Field'!$F$103="undrained"),BH566,""))</f>
        <v/>
      </c>
      <c r="FH566" s="409" t="str">
        <f>IF(AND('[1]Multi-Field'!$E$104=[1]Lists!BF566,'[1]Multi-Field'!$F$104="Drained"),BI566,IF(AND('[1]Multi-Field'!$E$104=[1]Lists!BF566,'[1]Multi-Field'!$F$104="undrained"),BH566,""))</f>
        <v/>
      </c>
      <c r="FI566" s="409" t="str">
        <f>IF(AND('[1]Multi-Field'!$E$105=[1]Lists!BF566,'[1]Multi-Field'!$F$105="Drained"),BI566,IF(AND('[1]Multi-Field'!$E$105=[1]Lists!BF566,'[1]Multi-Field'!$F$105="undrained"),BH566,""))</f>
        <v/>
      </c>
      <c r="FJ566" s="409" t="str">
        <f>IF(AND('[1]Multi-Field'!$E$106=[1]Lists!BF566,'[1]Multi-Field'!$F$106="Drained"),BI566,IF(AND('[1]Multi-Field'!$E$106=[1]Lists!BF566,'[1]Multi-Field'!$F$106="undrained"),BH566,""))</f>
        <v/>
      </c>
      <c r="FK566" s="409" t="str">
        <f>IF(AND('[1]Multi-Field'!$E$107=[1]Lists!BF566,'[1]Multi-Field'!$F$107="Drained"),BI566,IF(AND('[1]Multi-Field'!$E$107=[1]Lists!BF566,'[1]Multi-Field'!$F$107="undrained"),BH566,""))</f>
        <v/>
      </c>
      <c r="FL566" s="409" t="str">
        <f>IF(AND('[1]Multi-Field'!$E$108=[1]Lists!BF566,'[1]Multi-Field'!$F$108="Drained"),BI566,IF(AND('[1]Multi-Field'!$E$108=[1]Lists!BF566,'[1]Multi-Field'!$F$108="undrained"),BH566,""))</f>
        <v/>
      </c>
      <c r="FM566" s="409" t="str">
        <f>IF(AND('[1]Multi-Field'!$E$109=[1]Lists!BF566,'[1]Multi-Field'!$F$109="Drained"),BI566,IF(AND('[1]Multi-Field'!$E$109=[1]Lists!BF566,'[1]Multi-Field'!$F$109="undrained"),BH566,""))</f>
        <v/>
      </c>
      <c r="FN566" s="409" t="str">
        <f>IF(AND('[1]Multi-Field'!$E$110=[1]Lists!BF566,'[1]Multi-Field'!$F$110="Drained"),BI566,IF(AND('[1]Multi-Field'!$E$110=[1]Lists!BF566,'[1]Multi-Field'!$F$110="undrained"),BH566,""))</f>
        <v/>
      </c>
      <c r="FO566" s="409" t="str">
        <f>IF(AND('[1]Multi-Field'!$E$111=[1]Lists!BF566,'[1]Multi-Field'!$F$111="Drained"),BI566,IF(AND('[1]Multi-Field'!$E$111=[1]Lists!BF566,'[1]Multi-Field'!$F$111="undrained"),BH566,""))</f>
        <v/>
      </c>
      <c r="FP566" s="409" t="str">
        <f>IF(AND('[1]Multi-Field'!$E$112=[1]Lists!BF566,'[1]Multi-Field'!$F$112="Drained"),BI566,IF(AND('[1]Multi-Field'!$E$112=[1]Lists!BF566,'[1]Multi-Field'!$F$112="undrained"),BH566,""))</f>
        <v/>
      </c>
      <c r="FQ566" s="409" t="str">
        <f>IF(AND('[1]Multi-Field'!$E$113=[1]Lists!BF566,'[1]Multi-Field'!$F$113="Drained"),BI566,IF(AND('[1]Multi-Field'!$E$113=[1]Lists!BF566,'[1]Multi-Field'!$F$113="undrained"),BH566,""))</f>
        <v/>
      </c>
      <c r="FR566" s="409" t="str">
        <f>IF(AND('[1]Multi-Field'!$E$114=[1]Lists!BF566,'[1]Multi-Field'!$F$114="Drained"),BI566,IF(AND('[1]Multi-Field'!$E$114=[1]Lists!BF566,'[1]Multi-Field'!$F$114="undrained"),BH566,""))</f>
        <v/>
      </c>
      <c r="FS566" s="409" t="str">
        <f>IF(AND('[1]Multi-Field'!$E$115=[1]Lists!BF566,'[1]Multi-Field'!$F$115="Drained"),BI566,IF(AND('[1]Multi-Field'!$E$115=[1]Lists!BF566,'[1]Multi-Field'!$F$115="undrained"),BH566,""))</f>
        <v/>
      </c>
      <c r="FT566" s="409" t="str">
        <f>IF(AND('[1]Multi-Field'!$E$116=[1]Lists!BF566,'[1]Multi-Field'!$F$116="Drained"),BI566,IF(AND('[1]Multi-Field'!$E$116=[1]Lists!BF566,'[1]Multi-Field'!$F$116="undrained"),BH566,""))</f>
        <v/>
      </c>
      <c r="FU566" s="409" t="str">
        <f>IF(AND('[1]Multi-Field'!$E$117=[1]Lists!BF566,'[1]Multi-Field'!$F$117="Drained"),BI566,IF(AND('[1]Multi-Field'!$E$117=[1]Lists!BF566,'[1]Multi-Field'!$F$117="undrained"),BH566,""))</f>
        <v/>
      </c>
      <c r="FV566" s="409" t="str">
        <f>IF(AND('[1]Multi-Field'!$E$118=[1]Lists!BF566,'[1]Multi-Field'!$F$118="Drained"),BI566,IF(AND('[1]Multi-Field'!$E$118=[1]Lists!BF566,'[1]Multi-Field'!$F$118="undrained"),BH566,""))</f>
        <v/>
      </c>
      <c r="FW566" s="409" t="str">
        <f>IF(AND('[1]Multi-Field'!$E$119=[1]Lists!BF566,'[1]Multi-Field'!$F$119="Drained"),BI566,IF(AND('[1]Multi-Field'!$E$119=[1]Lists!BF566,'[1]Multi-Field'!$F$119="undrained"),BH566,""))</f>
        <v/>
      </c>
      <c r="FX566" s="409" t="str">
        <f>IF(AND('[1]Multi-Field'!$E$120=[1]Lists!BF566,'[1]Multi-Field'!$F$120="Drained"),BI566,IF(AND('[1]Multi-Field'!$E$120=[1]Lists!BF566,'[1]Multi-Field'!$F$120="undrained"),BH566,""))</f>
        <v/>
      </c>
    </row>
    <row r="567" spans="1:180" ht="13.5" customHeight="1">
      <c r="A567" s="7" t="s">
        <v>653</v>
      </c>
      <c r="B567" s="7"/>
      <c r="C567" s="7"/>
      <c r="D567" s="8">
        <v>70</v>
      </c>
      <c r="E567" s="8">
        <f t="shared" si="74"/>
        <v>70</v>
      </c>
      <c r="F567" s="8">
        <f t="shared" si="75"/>
        <v>70</v>
      </c>
      <c r="G567" s="8">
        <v>70</v>
      </c>
      <c r="H567" s="8">
        <v>75</v>
      </c>
      <c r="I567" s="8">
        <f t="shared" si="78"/>
        <v>75</v>
      </c>
      <c r="J567" s="8">
        <f t="shared" si="79"/>
        <v>75</v>
      </c>
      <c r="K567" s="8">
        <v>75</v>
      </c>
      <c r="L567" s="8">
        <v>120</v>
      </c>
      <c r="M567" s="8">
        <f t="shared" si="76"/>
        <v>120</v>
      </c>
      <c r="N567" s="8">
        <f t="shared" si="77"/>
        <v>120</v>
      </c>
      <c r="O567" s="8">
        <v>120</v>
      </c>
      <c r="P567" s="391"/>
      <c r="Q567" s="84"/>
      <c r="R567" s="395"/>
      <c r="S567" s="395"/>
      <c r="T567" s="395"/>
      <c r="U567" s="396"/>
      <c r="BF567" s="411" t="s">
        <v>1730</v>
      </c>
      <c r="BG567" s="412">
        <v>2</v>
      </c>
      <c r="BH567" s="412">
        <v>4.5</v>
      </c>
      <c r="BI567" s="412">
        <v>5</v>
      </c>
      <c r="BJ567" s="409" t="e">
        <f>IF(AND('[1]Single Field'!#REF!=[1]Lists!BF567,'[1]Single Field'!#REF!="Drained"),"x",IF(AND('[1]Single Field'!#REF!=[1]Lists!BF567,'[1]Single Field'!#REF!="Undrained"),O,""))</f>
        <v>#REF!</v>
      </c>
      <c r="BK567" s="409" t="str">
        <f>IF(AND('[1]Multi-Field'!$E$3=[1]Lists!BF567,'[1]Multi-Field'!$F$3="Drained"),BI567,IF(AND('[1]Multi-Field'!$E$3=BF567,'[1]Multi-Field'!$F$3="undrained"),BH567,""))</f>
        <v/>
      </c>
      <c r="BL567" s="409" t="str">
        <f>IF(AND('[1]Multi-Field'!$E$4=BF567,'[1]Multi-Field'!$F$4="Drained"),BI567,IF(AND('[1]Multi-Field'!$E$4=BF567,'[1]Multi-Field'!$F$4="undrained"),BH567,""))</f>
        <v/>
      </c>
      <c r="BM567" s="409" t="str">
        <f>IF(AND('[1]Multi-Field'!$E$5=BF567,'[1]Multi-Field'!$F$5="Drained"),BI567,IF(AND('[1]Multi-Field'!$E$5=BF567,'[1]Multi-Field'!$F$5="undrained"),BH567,""))</f>
        <v/>
      </c>
      <c r="BN567" s="409" t="str">
        <f>IF(AND('[1]Multi-Field'!$E$6=BF567,'[1]Multi-Field'!$F$6="Drained"),BI567,IF(AND('[1]Multi-Field'!$E$6=BF567,'[1]Multi-Field'!$F$6="undrained"),BH567,""))</f>
        <v/>
      </c>
      <c r="BO567" s="409" t="str">
        <f>IF(AND('[1]Multi-Field'!$E$7=BF567,'[1]Multi-Field'!$F$7="Drained"),BI567,IF(AND('[1]Multi-Field'!$E$7=BF567,'[1]Multi-Field'!$F$7="undrained"),BH567,""))</f>
        <v/>
      </c>
      <c r="BP567" s="409" t="str">
        <f>IF(AND('[1]Multi-Field'!$E$8=BF567,'[1]Multi-Field'!$F$8="Drained"),BI567,IF(AND('[1]Multi-Field'!$E$8=BF567,'[1]Multi-Field'!$F$8="undrained"),BH567,""))</f>
        <v/>
      </c>
      <c r="BQ567" s="409" t="str">
        <f>IF(AND('[1]Multi-Field'!$E$9=BF567,'[1]Multi-Field'!$F$9="Drained"),BI567,IF(AND('[1]Multi-Field'!$E$9=BF567,'[1]Multi-Field'!$F$9="undrained"),BH567,""))</f>
        <v/>
      </c>
      <c r="BR567" s="409" t="str">
        <f>IF(AND('[1]Multi-Field'!$E$10=BF567,'[1]Multi-Field'!$F$10="Drained"),BI567,IF(AND('[1]Multi-Field'!$E$10=BF567,'[1]Multi-Field'!$F$10="undrained"),BH567,""))</f>
        <v/>
      </c>
      <c r="BS567" s="409" t="str">
        <f>IF(AND('[1]Multi-Field'!$E$11=BF567,'[1]Multi-Field'!$F$11="Drained"),BI567,IF(AND('[1]Multi-Field'!$E$11=BF567,'[1]Multi-Field'!$F$11="undrained"),BH567,""))</f>
        <v/>
      </c>
      <c r="BT567" s="409" t="str">
        <f>IF(AND('[1]Multi-Field'!$E$12=BF567,'[1]Multi-Field'!$F$12="Drained"),BI567,IF(AND('[1]Multi-Field'!$E$12=BF567,'[1]Multi-Field'!$F$12="undrained"),BH567,""))</f>
        <v/>
      </c>
      <c r="BU567" s="409" t="str">
        <f>IF(AND('[1]Multi-Field'!$E$13=BF567,'[1]Multi-Field'!$F$13="Drained"),BI567,IF(AND('[1]Multi-Field'!$E$3=BF567,'[1]Multi-Field'!$F$13="undrained"),BH567,""))</f>
        <v/>
      </c>
      <c r="BV567" s="409" t="str">
        <f>IF(AND('[1]Multi-Field'!$E$14=BF567,'[1]Multi-Field'!$F$14="Drained"),BI567,IF(AND('[1]Multi-Field'!$E$14=BF567,'[1]Multi-Field'!$F$14="undrained"),BH567,""))</f>
        <v/>
      </c>
      <c r="BW567" s="409" t="str">
        <f>IF(AND('[1]Multi-Field'!$E$15=BF567,'[1]Multi-Field'!$F$15="Drained"),BI567,IF(AND('[1]Multi-Field'!$E$15=BF567,'[1]Multi-Field'!$F$15="undrained"),BH567,""))</f>
        <v/>
      </c>
      <c r="BX567" s="409" t="str">
        <f>IF(AND('[1]Multi-Field'!$E$16=[1]Lists!BF567,'[1]Multi-Field'!$F$16="Drained"),BI567,IF(AND('[1]Multi-Field'!$E$16=[1]Lists!BF567,'[1]Multi-Field'!$F$16="undrained"),BH567,""))</f>
        <v/>
      </c>
      <c r="BY567" s="409" t="str">
        <f>IF(AND('[1]Multi-Field'!$E$17=[1]Lists!BF567,'[1]Multi-Field'!$F$17="Drained"),BI567,IF(AND('[1]Multi-Field'!$E$17=[1]Lists!BF567,'[1]Multi-Field'!$F$17="undrained"),BH567,""))</f>
        <v/>
      </c>
      <c r="BZ567" s="409" t="str">
        <f>IF(AND('[1]Multi-Field'!$E$18=[1]Lists!BF567,'[1]Multi-Field'!$F$18="Drained"),BI567,IF(AND('[1]Multi-Field'!$E$18=[1]Lists!BF567,'[1]Multi-Field'!$F$18="undrained"),BH567,""))</f>
        <v/>
      </c>
      <c r="CA567" s="409" t="str">
        <f>IF(AND('[1]Multi-Field'!$E$19=[1]Lists!BF567,'[1]Multi-Field'!$F$19="Drained"),BI567,IF(AND('[1]Multi-Field'!$E$19=[1]Lists!BF567,'[1]Multi-Field'!$F$19="undrained"),BH567,""))</f>
        <v/>
      </c>
      <c r="CB567" s="409" t="str">
        <f>IF(AND('[1]Multi-Field'!$E$20=[1]Lists!BF567,'[1]Multi-Field'!$F$20="Drained"),BI567,IF(AND('[1]Multi-Field'!$E$20=[1]Lists!BF567,'[1]Multi-Field'!$F$20="undrained"),BH567,""))</f>
        <v/>
      </c>
      <c r="CC567" s="409" t="str">
        <f>IF(AND('[1]Multi-Field'!$E$21=[1]Lists!BF567,'[1]Multi-Field'!$F$21="Drained"),BI567,IF(AND('[1]Multi-Field'!$E$21=[1]Lists!BF567,'[1]Multi-Field'!$F$21="undrained"),BH567,""))</f>
        <v/>
      </c>
      <c r="CD567" s="409" t="str">
        <f>IF(AND('[1]Multi-Field'!$E$22=[1]Lists!BF567,'[1]Multi-Field'!$F$22="Drained"),BI567,IF(AND('[1]Multi-Field'!$E$22=[1]Lists!BF567,'[1]Multi-Field'!$F$22="undrained"),BH567,""))</f>
        <v/>
      </c>
      <c r="CE567" s="409" t="str">
        <f>IF(AND('[1]Multi-Field'!$E$23=[1]Lists!BF567,'[1]Multi-Field'!$F$23="Drained"),BI567,IF(AND('[1]Multi-Field'!$E$23=[1]Lists!BF567,'[1]Multi-Field'!$F$23="undrained"),BH567,""))</f>
        <v/>
      </c>
      <c r="CF567" s="409" t="str">
        <f>IF(AND('[1]Multi-Field'!$E$24=[1]Lists!BF567,'[1]Multi-Field'!$F$24="Drained"),BI567,IF(AND('[1]Multi-Field'!$E$24=[1]Lists!BF567,'[1]Multi-Field'!$F$24="undrained"),BH567,""))</f>
        <v/>
      </c>
      <c r="CG567" s="409" t="str">
        <f>IF(AND('[1]Multi-Field'!$E$25=[1]Lists!BF567,'[1]Multi-Field'!$F$25="Drained"),BI567,IF(AND('[1]Multi-Field'!$E$25=[1]Lists!BF567,'[1]Multi-Field'!$F$25="undrained"),BH567,""))</f>
        <v/>
      </c>
      <c r="CH567" s="409" t="str">
        <f>IF(AND('[1]Multi-Field'!$E$26=[1]Lists!BF567,'[1]Multi-Field'!$F$26="Drained"),BI567,IF(AND('[1]Multi-Field'!$E$26=[1]Lists!BF567,'[1]Multi-Field'!$F$26="undrained"),BH567,""))</f>
        <v/>
      </c>
      <c r="CI567" s="409" t="str">
        <f>IF(AND('[1]Multi-Field'!$E$27=[1]Lists!BF567,'[1]Multi-Field'!$F$27="Drained"),BI567,IF(AND('[1]Multi-Field'!$E$27=[1]Lists!BF567,'[1]Multi-Field'!$F$27="undrained"),BH567,""))</f>
        <v/>
      </c>
      <c r="CJ567" s="409" t="str">
        <f>IF(AND('[1]Multi-Field'!$E$28=[1]Lists!BF567,'[1]Multi-Field'!$F$28="Drained"),BI567,IF(AND('[1]Multi-Field'!$E$28=[1]Lists!BF567,'[1]Multi-Field'!$F$28="undrained"),BH567,""))</f>
        <v/>
      </c>
      <c r="CK567" s="409" t="str">
        <f>IF(AND('[1]Multi-Field'!$E$29=[1]Lists!BF567,'[1]Multi-Field'!$F$29="Drained"),BI567,IF(AND('[1]Multi-Field'!$E$29=[1]Lists!BF567,'[1]Multi-Field'!$F$29="undrained"),BH567,""))</f>
        <v/>
      </c>
      <c r="CL567" s="409" t="str">
        <f>IF(AND('[1]Multi-Field'!$E$30=[1]Lists!BF567,'[1]Multi-Field'!$F$30="Drained"),BI567,IF(AND('[1]Multi-Field'!$E$30=[1]Lists!BF567,'[1]Multi-Field'!$F$30="undrained"),BH567,""))</f>
        <v/>
      </c>
      <c r="CM567" s="409" t="str">
        <f>IF(AND('[1]Multi-Field'!$E$31=[1]Lists!BF567,'[1]Multi-Field'!$F$31="Drained"),BI567,IF(AND('[1]Multi-Field'!$E$31=[1]Lists!BF567,'[1]Multi-Field'!$F$31="undrained"),BH567,""))</f>
        <v/>
      </c>
      <c r="CN567" s="409" t="str">
        <f>IF(AND('[1]Multi-Field'!$E$32=[1]Lists!BF567,'[1]Multi-Field'!$F$32="Drained"),BI567,IF(AND('[1]Multi-Field'!$E$32=[1]Lists!BF567,'[1]Multi-Field'!$F$32="undrained"),BH567,""))</f>
        <v/>
      </c>
      <c r="CO567" s="409" t="str">
        <f>IF(AND('[1]Multi-Field'!$E$33=[1]Lists!BF567,'[1]Multi-Field'!$F$33="Drained"),BI567,IF(AND('[1]Multi-Field'!$E$33=[1]Lists!BF567,'[1]Multi-Field'!$F$33="undrained"),BH567,""))</f>
        <v/>
      </c>
      <c r="CP567" s="409" t="str">
        <f>IF(AND('[1]Multi-Field'!$E$34=[1]Lists!BF567,'[1]Multi-Field'!$F$34="Drained"),BI567,IF(AND('[1]Multi-Field'!$E$34=[1]Lists!BF567,'[1]Multi-Field'!$F$34="undrained"),BH567,""))</f>
        <v/>
      </c>
      <c r="CQ567" s="409" t="str">
        <f>IF(AND('[1]Multi-Field'!$E$35=[1]Lists!BF567,'[1]Multi-Field'!$F$35="Drained"),BI567,IF(AND('[1]Multi-Field'!$E$35=[1]Lists!BF567,'[1]Multi-Field'!$F$35="undrained"),BH567,""))</f>
        <v/>
      </c>
      <c r="CR567" s="409" t="str">
        <f>IF(AND('[1]Multi-Field'!$E$36=[1]Lists!BF567,'[1]Multi-Field'!$F$36="Drained"),BI567,IF(AND('[1]Multi-Field'!$E$36=[1]Lists!BF567,'[1]Multi-Field'!$F$36="undrained"),BH567,""))</f>
        <v/>
      </c>
      <c r="CS567" s="409" t="str">
        <f>IF(AND('[1]Multi-Field'!$E$37=[1]Lists!BF567,'[1]Multi-Field'!$F$37="Drained"),BI567,IF(AND('[1]Multi-Field'!$E$37=[1]Lists!BF567,'[1]Multi-Field'!$F$37="undrained"),BH567,""))</f>
        <v/>
      </c>
      <c r="CT567" s="409" t="str">
        <f>IF(AND('[1]Multi-Field'!$E$38=[1]Lists!BF567,'[1]Multi-Field'!$F$38="Drained"),BI567,IF(AND('[1]Multi-Field'!$E$38=[1]Lists!BF567,'[1]Multi-Field'!$F$38="undrained"),BH567,""))</f>
        <v/>
      </c>
      <c r="CU567" s="409" t="str">
        <f>IF(AND('[1]Multi-Field'!$E$39=[1]Lists!BF567,'[1]Multi-Field'!$F$39="Drained"),BI567,IF(AND('[1]Multi-Field'!$E$39=[1]Lists!BF567,'[1]Multi-Field'!$F$39="undrained"),BH567,""))</f>
        <v/>
      </c>
      <c r="CV567" s="409" t="str">
        <f>IF(AND('[1]Multi-Field'!$E$40=[1]Lists!BF567,'[1]Multi-Field'!$F$40="Drained"),BI567,IF(AND('[1]Multi-Field'!$E$40=[1]Lists!BF567,'[1]Multi-Field'!$F$40="undrained"),BH567,""))</f>
        <v/>
      </c>
      <c r="CW567" s="409" t="str">
        <f>IF(AND('[1]Multi-Field'!$E$41=[1]Lists!BF567,'[1]Multi-Field'!$F$40="Drained"),BI567,IF(AND('[1]Multi-Field'!$E$40=[1]Lists!BF567,'[1]Multi-Field'!$F$40="undrained"),BH567,""))</f>
        <v/>
      </c>
      <c r="CX567" s="409" t="str">
        <f>IF(AND('[1]Multi-Field'!$E$42=[1]Lists!BF567,'[1]Multi-Field'!$F$42="Drained"),BI567,IF(AND('[1]Multi-Field'!$E$42=[1]Lists!BF567,'[1]Multi-Field'!$F$42="undrained"),BH567,""))</f>
        <v/>
      </c>
      <c r="CY567" s="409" t="str">
        <f>IF(AND('[1]Multi-Field'!$E$43=[1]Lists!BF567,'[1]Multi-Field'!$F$43="Drained"),BI567,IF(AND('[1]Multi-Field'!$E$43=[1]Lists!BF567,'[1]Multi-Field'!$F$43="undrained"),BH567,""))</f>
        <v/>
      </c>
      <c r="CZ567" s="409" t="str">
        <f>IF(AND('[1]Multi-Field'!$E$44=[1]Lists!BF567,'[1]Multi-Field'!$F$44="Drained"),BI567,IF(AND('[1]Multi-Field'!$E$44=[1]Lists!BF567,'[1]Multi-Field'!$F$44="undrained"),BH567,""))</f>
        <v/>
      </c>
      <c r="DA567" s="409" t="str">
        <f>IF(AND('[1]Multi-Field'!$E$45=[1]Lists!BF567,'[1]Multi-Field'!$F$45="Drained"),BI567,IF(AND('[1]Multi-Field'!$E$45=[1]Lists!BF567,'[1]Multi-Field'!$F$45="undrained"),BH567,""))</f>
        <v/>
      </c>
      <c r="DB567" s="409" t="str">
        <f>IF(AND('[1]Multi-Field'!$E$46=[1]Lists!BF567,'[1]Multi-Field'!$F$46="Drained"),BI567,IF(AND('[1]Multi-Field'!$E$46=[1]Lists!BF567,'[1]Multi-Field'!$F$46="undrained"),BH567,""))</f>
        <v/>
      </c>
      <c r="DC567" s="409" t="str">
        <f>IF(AND('[1]Multi-Field'!$E$47=[1]Lists!BF567,'[1]Multi-Field'!$F$47="Drained"),BI567,IF(AND('[1]Multi-Field'!$E$47=[1]Lists!BF567,'[1]Multi-Field'!$F$47="undrained"),BH567,""))</f>
        <v/>
      </c>
      <c r="DD567" s="409" t="str">
        <f>IF(AND('[1]Multi-Field'!$E$48=[1]Lists!BF567,'[1]Multi-Field'!$F$48="Drained"),BI567,IF(AND('[1]Multi-Field'!$E$48=[1]Lists!BF567,'[1]Multi-Field'!$F$48="undrained"),BH567,""))</f>
        <v/>
      </c>
      <c r="DE567" s="409" t="str">
        <f>IF(AND('[1]Multi-Field'!$E$49=[1]Lists!BF567,'[1]Multi-Field'!$F$49="Drained"),BI567,IF(AND('[1]Multi-Field'!$E$49=[1]Lists!BF567,'[1]Multi-Field'!$F$9="undrained"),BH567,""))</f>
        <v/>
      </c>
      <c r="DF567" s="409" t="str">
        <f>IF(AND('[1]Multi-Field'!$E$50=[1]Lists!BF567,'[1]Multi-Field'!$F$50="Drained"),BI567,IF(AND('[1]Multi-Field'!$E$50=[1]Lists!BF567,'[1]Multi-Field'!$F$50="undrained"),BH567,""))</f>
        <v/>
      </c>
      <c r="DG567" s="409" t="str">
        <f>IF(AND('[1]Multi-Field'!$E$51=[1]Lists!BF567,'[1]Multi-Field'!$F$51="Drained"),BI567,IF(AND('[1]Multi-Field'!$E$51=[1]Lists!BF567,'[1]Multi-Field'!$F$51="undrained"),BH567,""))</f>
        <v/>
      </c>
      <c r="DH567" s="409" t="str">
        <f>IF(AND('[1]Multi-Field'!$E$52=[1]Lists!BF567,'[1]Multi-Field'!$F$52="Drained"),BI567,IF(AND('[1]Multi-Field'!$E$52=[1]Lists!BF567,'[1]Multi-Field'!$F$52="undrained"),BH567,""))</f>
        <v/>
      </c>
      <c r="DI567" s="409" t="str">
        <f>IF(AND('[1]Multi-Field'!$E$53=[1]Lists!BF567,'[1]Multi-Field'!$F$53="Drained"),BI567,IF(AND('[1]Multi-Field'!$E$53=[1]Lists!BF567,'[1]Multi-Field'!$F$53="undrained"),BH567,""))</f>
        <v/>
      </c>
      <c r="DJ567" s="409" t="str">
        <f>IF(AND('[1]Multi-Field'!$E$54=[1]Lists!BF567,'[1]Multi-Field'!$F$54="Drained"),BI567,IF(AND('[1]Multi-Field'!$E$54=[1]Lists!BF567,'[1]Multi-Field'!$F$54="undrained"),BH567,""))</f>
        <v/>
      </c>
      <c r="DK567" s="409" t="str">
        <f>IF(AND('[1]Multi-Field'!$E$55=[1]Lists!BF567,'[1]Multi-Field'!$F$55="Drained"),BI567,IF(AND('[1]Multi-Field'!$E$55=[1]Lists!BF567,'[1]Multi-Field'!$F$55="undrained"),BH567,""))</f>
        <v/>
      </c>
      <c r="DL567" s="409" t="str">
        <f>IF(AND('[1]Multi-Field'!$E$56=[1]Lists!BF567,'[1]Multi-Field'!$F$56="Drained"),BI567,IF(AND('[1]Multi-Field'!$E$56=[1]Lists!BF567,'[1]Multi-Field'!$F$56="undrained"),BH567,""))</f>
        <v/>
      </c>
      <c r="DM567" s="409" t="str">
        <f>IF(AND('[1]Multi-Field'!$E$57=[1]Lists!BF567,'[1]Multi-Field'!$F$57="Drained"),BI567,IF(AND('[1]Multi-Field'!$E$57=[1]Lists!BF567,'[1]Multi-Field'!$F$57="undrained"),BH567,""))</f>
        <v/>
      </c>
      <c r="DN567" s="409" t="str">
        <f>IF(AND('[1]Multi-Field'!$E$58=[1]Lists!BF567,'[1]Multi-Field'!$F$58="Drained"),BI567,IF(AND('[1]Multi-Field'!$E$58=[1]Lists!BF567,'[1]Multi-Field'!$F$58="undrained"),BH567,""))</f>
        <v/>
      </c>
      <c r="DO567" s="409" t="str">
        <f>IF(AND('[1]Multi-Field'!$E$59=[1]Lists!BF567,'[1]Multi-Field'!$F$59="Drained"),BI567,IF(AND('[1]Multi-Field'!$E$59=[1]Lists!BF567,'[1]Multi-Field'!$F$59="undrained"),BH567,""))</f>
        <v/>
      </c>
      <c r="DP567" s="409" t="str">
        <f>IF(AND('[1]Multi-Field'!$E$60=[1]Lists!BF567,'[1]Multi-Field'!$F$60="Drained"),BI567,IF(AND('[1]Multi-Field'!$E$60=[1]Lists!BF567,'[1]Multi-Field'!$F$60="undrained"),BH567,""))</f>
        <v/>
      </c>
      <c r="DQ567" s="409" t="str">
        <f>IF(AND('[1]Multi-Field'!$E$61=[1]Lists!BF567,'[1]Multi-Field'!$F$61="Drained"),BI567,IF(AND('[1]Multi-Field'!$E$61=[1]Lists!BF567,'[1]Multi-Field'!$F$61="undrained"),BH567,""))</f>
        <v/>
      </c>
      <c r="DR567" s="409" t="str">
        <f>IF(AND('[1]Multi-Field'!$E$62=[1]Lists!BF567,'[1]Multi-Field'!$F$62="Drained"),BI567,IF(AND('[1]Multi-Field'!$E$62=[1]Lists!BF567,'[1]Multi-Field'!$F$62="undrained"),BH567,""))</f>
        <v/>
      </c>
      <c r="DS567" s="409" t="str">
        <f>IF(AND('[1]Multi-Field'!$E$63=[1]Lists!BF567,'[1]Multi-Field'!$F$63="Drained"),BI567,IF(AND('[1]Multi-Field'!$E$63=[1]Lists!BF567,'[1]Multi-Field'!$F$63="undrained"),BH567,""))</f>
        <v/>
      </c>
      <c r="DT567" s="409" t="str">
        <f>IF(AND('[1]Multi-Field'!$E$64=[1]Lists!BF567,'[1]Multi-Field'!$F$64="Drained"),BI567,IF(AND('[1]Multi-Field'!$E$64=[1]Lists!BF567,'[1]Multi-Field'!$F$64="undrained"),BH567,""))</f>
        <v/>
      </c>
      <c r="DU567" s="409" t="str">
        <f>IF(AND('[1]Multi-Field'!$E$65=[1]Lists!BF567,'[1]Multi-Field'!$F$65="Drained"),BI567,IF(AND('[1]Multi-Field'!$E$65=[1]Lists!BF567,'[1]Multi-Field'!$F$65="undrained"),BH567,""))</f>
        <v/>
      </c>
      <c r="DV567" s="409" t="str">
        <f>IF(AND('[1]Multi-Field'!$E$66=[1]Lists!BF567,'[1]Multi-Field'!$F$66="Drained"),BI567,IF(AND('[1]Multi-Field'!$E$66=[1]Lists!BF567,'[1]Multi-Field'!$F$66="undrained"),BH567,""))</f>
        <v/>
      </c>
      <c r="DW567" s="409" t="str">
        <f>IF(AND('[1]Multi-Field'!$E$67=[1]Lists!BF567,'[1]Multi-Field'!$F$67="Drained"),BI567,IF(AND('[1]Multi-Field'!$E$67=[1]Lists!BF567,'[1]Multi-Field'!$F$67="undrained"),BH567,""))</f>
        <v/>
      </c>
      <c r="DX567" s="409" t="str">
        <f>IF(AND('[1]Multi-Field'!$E$68=[1]Lists!BF567,'[1]Multi-Field'!$F$68="Drained"),BI567,IF(AND('[1]Multi-Field'!$E$68=[1]Lists!BF567,'[1]Multi-Field'!$F$68="undrained"),BH567,""))</f>
        <v/>
      </c>
      <c r="DY567" s="409" t="str">
        <f>IF(AND('[1]Multi-Field'!$E$69=[1]Lists!BF567,'[1]Multi-Field'!$F$69="Drained"),BI567,IF(AND('[1]Multi-Field'!$E$69=[1]Lists!BF567,'[1]Multi-Field'!$F$69="undrained"),BH567,""))</f>
        <v/>
      </c>
      <c r="DZ567" s="409" t="str">
        <f>IF(AND('[1]Multi-Field'!$E$70=[1]Lists!BF567,'[1]Multi-Field'!$F$70="Drained"),BI567,IF(AND('[1]Multi-Field'!$E$70=[1]Lists!BF567,'[1]Multi-Field'!$F$70="undrained"),BH567,""))</f>
        <v/>
      </c>
      <c r="EA567" s="409" t="str">
        <f>IF(AND('[1]Multi-Field'!$E$71=[1]Lists!BF567,'[1]Multi-Field'!$F$71="Drained"),BI567,IF(AND('[1]Multi-Field'!$E$71=[1]Lists!BF567,'[1]Multi-Field'!$F$71="undrained"),BH567,""))</f>
        <v/>
      </c>
      <c r="EB567" s="409" t="str">
        <f>IF(AND('[1]Multi-Field'!$E$72=[1]Lists!BF567,'[1]Multi-Field'!$F$72="Drained"),BI567,IF(AND('[1]Multi-Field'!$E$72=[1]Lists!BF567,'[1]Multi-Field'!$F$72="undrained"),BH567,""))</f>
        <v/>
      </c>
      <c r="EC567" s="409" t="str">
        <f>IF(AND('[1]Multi-Field'!$E$73=[1]Lists!BF567,'[1]Multi-Field'!$F$73="Drained"),BI567,IF(AND('[1]Multi-Field'!$E$73=[1]Lists!BF567,'[1]Multi-Field'!$F$73="undrained"),BH567,""))</f>
        <v/>
      </c>
      <c r="ED567" s="409" t="str">
        <f>IF(AND('[1]Multi-Field'!$E$74=[1]Lists!BF567,'[1]Multi-Field'!$F$74="Drained"),BI567,IF(AND('[1]Multi-Field'!$E$74=[1]Lists!BF567,'[1]Multi-Field'!$F$74="undrained"),BH567,""))</f>
        <v/>
      </c>
      <c r="EE567" s="409" t="str">
        <f>IF(AND('[1]Multi-Field'!$E$75=[1]Lists!BF567,'[1]Multi-Field'!$F$75="Drained"),BI567,IF(AND('[1]Multi-Field'!$E$75=[1]Lists!BF567,'[1]Multi-Field'!$F$75="undrained"),BH567,""))</f>
        <v/>
      </c>
      <c r="EF567" s="409" t="str">
        <f>IF(AND('[1]Multi-Field'!$E$76=[1]Lists!BF567,'[1]Multi-Field'!$F$76="Drained"),BI567,IF(AND('[1]Multi-Field'!$E$76=[1]Lists!BF567,'[1]Multi-Field'!$F$6="undrained"),BH567,""))</f>
        <v/>
      </c>
      <c r="EG567" s="409" t="str">
        <f>IF(AND('[1]Multi-Field'!$E$77=[1]Lists!BF567,'[1]Multi-Field'!$F$77="Drained"),BI567,IF(AND('[1]Multi-Field'!$E$77=[1]Lists!BF567,'[1]Multi-Field'!$F$77="undrained"),BH567,""))</f>
        <v/>
      </c>
      <c r="EH567" s="409" t="str">
        <f>IF(AND('[1]Multi-Field'!$E$78=[1]Lists!BF567,'[1]Multi-Field'!$F$78="Drained"),BI567,IF(AND('[1]Multi-Field'!$E$78=[1]Lists!BF567,'[1]Multi-Field'!$F$78="undrained"),BH567,""))</f>
        <v/>
      </c>
      <c r="EI567" s="409" t="str">
        <f>IF(AND('[1]Multi-Field'!$E$79=[1]Lists!BF567,'[1]Multi-Field'!$F$79="Drained"),BI567,IF(AND('[1]Multi-Field'!$E$79=[1]Lists!BF567,'[1]Multi-Field'!$F$79="undrained"),BH567,""))</f>
        <v/>
      </c>
      <c r="EJ567" s="409" t="str">
        <f>IF(AND('[1]Multi-Field'!$E$80=[1]Lists!BF567,'[1]Multi-Field'!$F$80="Drained"),BI567,IF(AND('[1]Multi-Field'!$E$80=[1]Lists!BF567,'[1]Multi-Field'!$F$80="undrained"),BH567,""))</f>
        <v/>
      </c>
      <c r="EK567" s="409" t="str">
        <f>IF(AND('[1]Multi-Field'!$E$81=[1]Lists!BF567,'[1]Multi-Field'!$F$81="Drained"),BI567,IF(AND('[1]Multi-Field'!$E$81=[1]Lists!BF567,'[1]Multi-Field'!$F$81="undrained"),BH567,""))</f>
        <v/>
      </c>
      <c r="EL567" s="409" t="str">
        <f>IF(AND('[1]Multi-Field'!$E$82=[1]Lists!BF567,'[1]Multi-Field'!$F$82="Drained"),BI567,IF(AND('[1]Multi-Field'!$E$82=[1]Lists!BF567,'[1]Multi-Field'!$F$82="undrained"),BH567,""))</f>
        <v/>
      </c>
      <c r="EM567" s="409" t="str">
        <f>IF(AND('[1]Multi-Field'!$E$83=[1]Lists!BF567,'[1]Multi-Field'!$F$83="Drained"),BI567,IF(AND('[1]Multi-Field'!$E$83=[1]Lists!BF567,'[1]Multi-Field'!$F$83="undrained"),BH567,""))</f>
        <v/>
      </c>
      <c r="EN567" s="409" t="str">
        <f>IF(AND('[1]Multi-Field'!$E$84=[1]Lists!BF567,'[1]Multi-Field'!$F$84="Drained"),BI567,IF(AND('[1]Multi-Field'!$E$84=[1]Lists!BF567,'[1]Multi-Field'!$F$84="undrained"),BH567,""))</f>
        <v/>
      </c>
      <c r="EO567" s="409" t="str">
        <f>IF(AND('[1]Multi-Field'!$E$85=[1]Lists!BF567,'[1]Multi-Field'!$F$85="Drained"),BI567,IF(AND('[1]Multi-Field'!$E$85=[1]Lists!BF567,'[1]Multi-Field'!$F$85="undrained"),BH567,""))</f>
        <v/>
      </c>
      <c r="EP567" s="409" t="str">
        <f>IF(AND('[1]Multi-Field'!$E$86=[1]Lists!BF567,'[1]Multi-Field'!$F$86="Drained"),BI567,IF(AND('[1]Multi-Field'!$E$86=[1]Lists!BF567,'[1]Multi-Field'!$F$86="undrained"),BH567,""))</f>
        <v/>
      </c>
      <c r="EQ567" s="409" t="str">
        <f>IF(AND('[1]Multi-Field'!$E$87=[1]Lists!BF567,'[1]Multi-Field'!$F$87="Drained"),BI567,IF(AND('[1]Multi-Field'!$E$87=[1]Lists!BF567,'[1]Multi-Field'!$F$87="undrained"),BH567,""))</f>
        <v/>
      </c>
      <c r="ER567" s="409" t="str">
        <f>IF(AND('[1]Multi-Field'!$E$88=[1]Lists!BF567,'[1]Multi-Field'!$F$88="Drained"),BI567,IF(AND('[1]Multi-Field'!$E$88=[1]Lists!BF567,'[1]Multi-Field'!$F$88="undrained"),BH567,""))</f>
        <v/>
      </c>
      <c r="ES567" s="409" t="str">
        <f>IF(AND('[1]Multi-Field'!$E$89=[1]Lists!BF567,'[1]Multi-Field'!$F$89="Drained"),BI567,IF(AND('[1]Multi-Field'!$E$89=[1]Lists!BF567,'[1]Multi-Field'!$F$89="undrained"),BH567,""))</f>
        <v/>
      </c>
      <c r="ET567" s="409" t="str">
        <f>IF(AND('[1]Multi-Field'!$E$90=[1]Lists!BF567,'[1]Multi-Field'!$F$90="Drained"),BI567,IF(AND('[1]Multi-Field'!$E$90=[1]Lists!BF567,'[1]Multi-Field'!$F$90="undrained"),BH567,""))</f>
        <v/>
      </c>
      <c r="EU567" s="409" t="str">
        <f>IF(AND('[1]Multi-Field'!$E$91=[1]Lists!BF567,'[1]Multi-Field'!$F$91="Drained"),BI567,IF(AND('[1]Multi-Field'!$E$91=[1]Lists!BF567,'[1]Multi-Field'!$F$91="undrained"),BH567,""))</f>
        <v/>
      </c>
      <c r="EV567" s="409" t="str">
        <f>IF(AND('[1]Multi-Field'!$E$92=[1]Lists!BF567,'[1]Multi-Field'!$F$92="Drained"),BI567,IF(AND('[1]Multi-Field'!$E$92=[1]Lists!BF567,'[1]Multi-Field'!$F$92="undrained"),BH567,""))</f>
        <v/>
      </c>
      <c r="EW567" s="409" t="str">
        <f>IF(AND('[1]Multi-Field'!$E$93=[1]Lists!BF567,'[1]Multi-Field'!$F$93="Drained"),BI567,IF(AND('[1]Multi-Field'!$E$93=[1]Lists!BF567,'[1]Multi-Field'!$F$93="undrained"),BH567,""))</f>
        <v/>
      </c>
      <c r="EX567" s="409" t="str">
        <f>IF(AND('[1]Multi-Field'!$E$94=[1]Lists!BF567,'[1]Multi-Field'!$F$94="Drained"),BI567,IF(AND('[1]Multi-Field'!$E$94=[1]Lists!BF567,'[1]Multi-Field'!$F$94="undrained"),BH567,""))</f>
        <v/>
      </c>
      <c r="EY567" s="409" t="str">
        <f>IF(AND('[1]Multi-Field'!$E$95=[1]Lists!BF567,'[1]Multi-Field'!$F$95="Drained"),BI567,IF(AND('[1]Multi-Field'!$E$95=[1]Lists!BF567,'[1]Multi-Field'!$F$95="undrained"),BH567,""))</f>
        <v/>
      </c>
      <c r="EZ567" s="409" t="str">
        <f>IF(AND('[1]Multi-Field'!$E$96=[1]Lists!BF567,'[1]Multi-Field'!$F$96="Drained"),BI567,IF(AND('[1]Multi-Field'!$E$96=[1]Lists!BF567,'[1]Multi-Field'!$F$96="undrained"),BH567,""))</f>
        <v/>
      </c>
      <c r="FA567" s="409" t="str">
        <f>IF(AND('[1]Multi-Field'!$E$97=[1]Lists!BF567,'[1]Multi-Field'!$F$97="Drained"),BI567,IF(AND('[1]Multi-Field'!$E$97=[1]Lists!BF567,'[1]Multi-Field'!$F$97="undrained"),BH567,""))</f>
        <v/>
      </c>
      <c r="FB567" s="409" t="str">
        <f>IF(AND('[1]Multi-Field'!$E$98=[1]Lists!BF567,'[1]Multi-Field'!$F$98="Drained"),BI567,IF(AND('[1]Multi-Field'!$E$98=[1]Lists!BF567,'[1]Multi-Field'!$F$98="undrained"),BH567,""))</f>
        <v/>
      </c>
      <c r="FC567" s="409" t="str">
        <f>IF(AND('[1]Multi-Field'!$E$99=[1]Lists!BF567,'[1]Multi-Field'!$F$99="Drained"),BI567,IF(AND('[1]Multi-Field'!$E$99=[1]Lists!BF567,'[1]Multi-Field'!$F$99="undrained"),BH567,""))</f>
        <v/>
      </c>
      <c r="FD567" s="409" t="str">
        <f>IF(AND('[1]Multi-Field'!$E$100=[1]Lists!BF567,'[1]Multi-Field'!$F$100="Drained"),BI567,IF(AND('[1]Multi-Field'!$E$100=[1]Lists!BF567,'[1]Multi-Field'!$F$100="undrained"),BH567,""))</f>
        <v/>
      </c>
      <c r="FE567" s="409" t="str">
        <f>IF(AND('[1]Multi-Field'!$E$101=[1]Lists!BF567,'[1]Multi-Field'!$F$101="Drained"),BI567,IF(AND('[1]Multi-Field'!$E$101=[1]Lists!BF567,'[1]Multi-Field'!$F$101="undrained"),BH567,""))</f>
        <v/>
      </c>
      <c r="FF567" s="409" t="str">
        <f>IF(AND('[1]Multi-Field'!$E$102=[1]Lists!BF567,'[1]Multi-Field'!$F$102="Drained"),BI567,IF(AND('[1]Multi-Field'!$E$102=[1]Lists!BF567,'[1]Multi-Field'!$F$102="undrained"),BH567,""))</f>
        <v/>
      </c>
      <c r="FG567" s="409" t="str">
        <f>IF(AND('[1]Multi-Field'!$E$103=[1]Lists!BF567,'[1]Multi-Field'!$F$103="Drained"),BI567,IF(AND('[1]Multi-Field'!$E$103=[1]Lists!BF567,'[1]Multi-Field'!$F$103="undrained"),BH567,""))</f>
        <v/>
      </c>
      <c r="FH567" s="409" t="str">
        <f>IF(AND('[1]Multi-Field'!$E$104=[1]Lists!BF567,'[1]Multi-Field'!$F$104="Drained"),BI567,IF(AND('[1]Multi-Field'!$E$104=[1]Lists!BF567,'[1]Multi-Field'!$F$104="undrained"),BH567,""))</f>
        <v/>
      </c>
      <c r="FI567" s="409" t="str">
        <f>IF(AND('[1]Multi-Field'!$E$105=[1]Lists!BF567,'[1]Multi-Field'!$F$105="Drained"),BI567,IF(AND('[1]Multi-Field'!$E$105=[1]Lists!BF567,'[1]Multi-Field'!$F$105="undrained"),BH567,""))</f>
        <v/>
      </c>
      <c r="FJ567" s="409" t="str">
        <f>IF(AND('[1]Multi-Field'!$E$106=[1]Lists!BF567,'[1]Multi-Field'!$F$106="Drained"),BI567,IF(AND('[1]Multi-Field'!$E$106=[1]Lists!BF567,'[1]Multi-Field'!$F$106="undrained"),BH567,""))</f>
        <v/>
      </c>
      <c r="FK567" s="409" t="str">
        <f>IF(AND('[1]Multi-Field'!$E$107=[1]Lists!BF567,'[1]Multi-Field'!$F$107="Drained"),BI567,IF(AND('[1]Multi-Field'!$E$107=[1]Lists!BF567,'[1]Multi-Field'!$F$107="undrained"),BH567,""))</f>
        <v/>
      </c>
      <c r="FL567" s="409" t="str">
        <f>IF(AND('[1]Multi-Field'!$E$108=[1]Lists!BF567,'[1]Multi-Field'!$F$108="Drained"),BI567,IF(AND('[1]Multi-Field'!$E$108=[1]Lists!BF567,'[1]Multi-Field'!$F$108="undrained"),BH567,""))</f>
        <v/>
      </c>
      <c r="FM567" s="409" t="str">
        <f>IF(AND('[1]Multi-Field'!$E$109=[1]Lists!BF567,'[1]Multi-Field'!$F$109="Drained"),BI567,IF(AND('[1]Multi-Field'!$E$109=[1]Lists!BF567,'[1]Multi-Field'!$F$109="undrained"),BH567,""))</f>
        <v/>
      </c>
      <c r="FN567" s="409" t="str">
        <f>IF(AND('[1]Multi-Field'!$E$110=[1]Lists!BF567,'[1]Multi-Field'!$F$110="Drained"),BI567,IF(AND('[1]Multi-Field'!$E$110=[1]Lists!BF567,'[1]Multi-Field'!$F$110="undrained"),BH567,""))</f>
        <v/>
      </c>
      <c r="FO567" s="409" t="str">
        <f>IF(AND('[1]Multi-Field'!$E$111=[1]Lists!BF567,'[1]Multi-Field'!$F$111="Drained"),BI567,IF(AND('[1]Multi-Field'!$E$111=[1]Lists!BF567,'[1]Multi-Field'!$F$111="undrained"),BH567,""))</f>
        <v/>
      </c>
      <c r="FP567" s="409" t="str">
        <f>IF(AND('[1]Multi-Field'!$E$112=[1]Lists!BF567,'[1]Multi-Field'!$F$112="Drained"),BI567,IF(AND('[1]Multi-Field'!$E$112=[1]Lists!BF567,'[1]Multi-Field'!$F$112="undrained"),BH567,""))</f>
        <v/>
      </c>
      <c r="FQ567" s="409" t="str">
        <f>IF(AND('[1]Multi-Field'!$E$113=[1]Lists!BF567,'[1]Multi-Field'!$F$113="Drained"),BI567,IF(AND('[1]Multi-Field'!$E$113=[1]Lists!BF567,'[1]Multi-Field'!$F$113="undrained"),BH567,""))</f>
        <v/>
      </c>
      <c r="FR567" s="409" t="str">
        <f>IF(AND('[1]Multi-Field'!$E$114=[1]Lists!BF567,'[1]Multi-Field'!$F$114="Drained"),BI567,IF(AND('[1]Multi-Field'!$E$114=[1]Lists!BF567,'[1]Multi-Field'!$F$114="undrained"),BH567,""))</f>
        <v/>
      </c>
      <c r="FS567" s="409" t="str">
        <f>IF(AND('[1]Multi-Field'!$E$115=[1]Lists!BF567,'[1]Multi-Field'!$F$115="Drained"),BI567,IF(AND('[1]Multi-Field'!$E$115=[1]Lists!BF567,'[1]Multi-Field'!$F$115="undrained"),BH567,""))</f>
        <v/>
      </c>
      <c r="FT567" s="409" t="str">
        <f>IF(AND('[1]Multi-Field'!$E$116=[1]Lists!BF567,'[1]Multi-Field'!$F$116="Drained"),BI567,IF(AND('[1]Multi-Field'!$E$116=[1]Lists!BF567,'[1]Multi-Field'!$F$116="undrained"),BH567,""))</f>
        <v/>
      </c>
      <c r="FU567" s="409" t="str">
        <f>IF(AND('[1]Multi-Field'!$E$117=[1]Lists!BF567,'[1]Multi-Field'!$F$117="Drained"),BI567,IF(AND('[1]Multi-Field'!$E$117=[1]Lists!BF567,'[1]Multi-Field'!$F$117="undrained"),BH567,""))</f>
        <v/>
      </c>
      <c r="FV567" s="409" t="str">
        <f>IF(AND('[1]Multi-Field'!$E$118=[1]Lists!BF567,'[1]Multi-Field'!$F$118="Drained"),BI567,IF(AND('[1]Multi-Field'!$E$118=[1]Lists!BF567,'[1]Multi-Field'!$F$118="undrained"),BH567,""))</f>
        <v/>
      </c>
      <c r="FW567" s="409" t="str">
        <f>IF(AND('[1]Multi-Field'!$E$119=[1]Lists!BF567,'[1]Multi-Field'!$F$119="Drained"),BI567,IF(AND('[1]Multi-Field'!$E$119=[1]Lists!BF567,'[1]Multi-Field'!$F$119="undrained"),BH567,""))</f>
        <v/>
      </c>
      <c r="FX567" s="409" t="str">
        <f>IF(AND('[1]Multi-Field'!$E$120=[1]Lists!BF567,'[1]Multi-Field'!$F$120="Drained"),BI567,IF(AND('[1]Multi-Field'!$E$120=[1]Lists!BF567,'[1]Multi-Field'!$F$120="undrained"),BH567,""))</f>
        <v/>
      </c>
    </row>
    <row r="568" spans="1:180" ht="13.5" customHeight="1">
      <c r="A568" s="7" t="s">
        <v>654</v>
      </c>
      <c r="B568" s="7"/>
      <c r="C568" s="7"/>
      <c r="D568" s="8">
        <v>50</v>
      </c>
      <c r="E568" s="8">
        <f t="shared" si="74"/>
        <v>53</v>
      </c>
      <c r="F568" s="8">
        <f t="shared" si="75"/>
        <v>57</v>
      </c>
      <c r="G568" s="8">
        <v>60</v>
      </c>
      <c r="H568" s="8">
        <v>60</v>
      </c>
      <c r="I568" s="8">
        <f t="shared" si="78"/>
        <v>63</v>
      </c>
      <c r="J568" s="8">
        <f t="shared" si="79"/>
        <v>67</v>
      </c>
      <c r="K568" s="8">
        <v>70</v>
      </c>
      <c r="L568" s="8">
        <v>60</v>
      </c>
      <c r="M568" s="8">
        <f t="shared" si="76"/>
        <v>75</v>
      </c>
      <c r="N568" s="8">
        <f t="shared" si="77"/>
        <v>90</v>
      </c>
      <c r="O568" s="8">
        <v>105</v>
      </c>
      <c r="P568" s="391"/>
      <c r="Q568" s="84"/>
      <c r="R568" s="395"/>
      <c r="S568" s="395"/>
      <c r="T568" s="395"/>
      <c r="U568" s="396"/>
      <c r="BF568" s="411" t="s">
        <v>1731</v>
      </c>
      <c r="BG568" s="412">
        <v>4</v>
      </c>
      <c r="BH568" s="412">
        <v>2</v>
      </c>
      <c r="BI568" s="412">
        <v>3.5</v>
      </c>
      <c r="BJ568" s="409" t="e">
        <f>IF(AND('[1]Single Field'!#REF!=[1]Lists!BF568,'[1]Single Field'!#REF!="Drained"),"x",IF(AND('[1]Single Field'!#REF!=[1]Lists!BF568,'[1]Single Field'!#REF!="Undrained"),O,""))</f>
        <v>#REF!</v>
      </c>
      <c r="BK568" s="409" t="str">
        <f>IF(AND('[1]Multi-Field'!$E$3=[1]Lists!BF568,'[1]Multi-Field'!$F$3="Drained"),BI568,IF(AND('[1]Multi-Field'!$E$3=BF568,'[1]Multi-Field'!$F$3="undrained"),BH568,""))</f>
        <v/>
      </c>
      <c r="BL568" s="409" t="str">
        <f>IF(AND('[1]Multi-Field'!$E$4=BF568,'[1]Multi-Field'!$F$4="Drained"),BI568,IF(AND('[1]Multi-Field'!$E$4=BF568,'[1]Multi-Field'!$F$4="undrained"),BH568,""))</f>
        <v/>
      </c>
      <c r="BM568" s="409" t="str">
        <f>IF(AND('[1]Multi-Field'!$E$5=BF568,'[1]Multi-Field'!$F$5="Drained"),BI568,IF(AND('[1]Multi-Field'!$E$5=BF568,'[1]Multi-Field'!$F$5="undrained"),BH568,""))</f>
        <v/>
      </c>
      <c r="BN568" s="409" t="str">
        <f>IF(AND('[1]Multi-Field'!$E$6=BF568,'[1]Multi-Field'!$F$6="Drained"),BI568,IF(AND('[1]Multi-Field'!$E$6=BF568,'[1]Multi-Field'!$F$6="undrained"),BH568,""))</f>
        <v/>
      </c>
      <c r="BO568" s="409" t="str">
        <f>IF(AND('[1]Multi-Field'!$E$7=BF568,'[1]Multi-Field'!$F$7="Drained"),BI568,IF(AND('[1]Multi-Field'!$E$7=BF568,'[1]Multi-Field'!$F$7="undrained"),BH568,""))</f>
        <v/>
      </c>
      <c r="BP568" s="409" t="str">
        <f>IF(AND('[1]Multi-Field'!$E$8=BF568,'[1]Multi-Field'!$F$8="Drained"),BI568,IF(AND('[1]Multi-Field'!$E$8=BF568,'[1]Multi-Field'!$F$8="undrained"),BH568,""))</f>
        <v/>
      </c>
      <c r="BQ568" s="409" t="str">
        <f>IF(AND('[1]Multi-Field'!$E$9=BF568,'[1]Multi-Field'!$F$9="Drained"),BI568,IF(AND('[1]Multi-Field'!$E$9=BF568,'[1]Multi-Field'!$F$9="undrained"),BH568,""))</f>
        <v/>
      </c>
      <c r="BR568" s="409" t="str">
        <f>IF(AND('[1]Multi-Field'!$E$10=BF568,'[1]Multi-Field'!$F$10="Drained"),BI568,IF(AND('[1]Multi-Field'!$E$10=BF568,'[1]Multi-Field'!$F$10="undrained"),BH568,""))</f>
        <v/>
      </c>
      <c r="BS568" s="409" t="str">
        <f>IF(AND('[1]Multi-Field'!$E$11=BF568,'[1]Multi-Field'!$F$11="Drained"),BI568,IF(AND('[1]Multi-Field'!$E$11=BF568,'[1]Multi-Field'!$F$11="undrained"),BH568,""))</f>
        <v/>
      </c>
      <c r="BT568" s="409" t="str">
        <f>IF(AND('[1]Multi-Field'!$E$12=BF568,'[1]Multi-Field'!$F$12="Drained"),BI568,IF(AND('[1]Multi-Field'!$E$12=BF568,'[1]Multi-Field'!$F$12="undrained"),BH568,""))</f>
        <v/>
      </c>
      <c r="BU568" s="409" t="str">
        <f>IF(AND('[1]Multi-Field'!$E$13=BF568,'[1]Multi-Field'!$F$13="Drained"),BI568,IF(AND('[1]Multi-Field'!$E$3=BF568,'[1]Multi-Field'!$F$13="undrained"),BH568,""))</f>
        <v/>
      </c>
      <c r="BV568" s="409" t="str">
        <f>IF(AND('[1]Multi-Field'!$E$14=BF568,'[1]Multi-Field'!$F$14="Drained"),BI568,IF(AND('[1]Multi-Field'!$E$14=BF568,'[1]Multi-Field'!$F$14="undrained"),BH568,""))</f>
        <v/>
      </c>
      <c r="BW568" s="409" t="str">
        <f>IF(AND('[1]Multi-Field'!$E$15=BF568,'[1]Multi-Field'!$F$15="Drained"),BI568,IF(AND('[1]Multi-Field'!$E$15=BF568,'[1]Multi-Field'!$F$15="undrained"),BH568,""))</f>
        <v/>
      </c>
      <c r="BX568" s="409" t="str">
        <f>IF(AND('[1]Multi-Field'!$E$16=[1]Lists!BF568,'[1]Multi-Field'!$F$16="Drained"),BI568,IF(AND('[1]Multi-Field'!$E$16=[1]Lists!BF568,'[1]Multi-Field'!$F$16="undrained"),BH568,""))</f>
        <v/>
      </c>
      <c r="BY568" s="409" t="str">
        <f>IF(AND('[1]Multi-Field'!$E$17=[1]Lists!BF568,'[1]Multi-Field'!$F$17="Drained"),BI568,IF(AND('[1]Multi-Field'!$E$17=[1]Lists!BF568,'[1]Multi-Field'!$F$17="undrained"),BH568,""))</f>
        <v/>
      </c>
      <c r="BZ568" s="409" t="str">
        <f>IF(AND('[1]Multi-Field'!$E$18=[1]Lists!BF568,'[1]Multi-Field'!$F$18="Drained"),BI568,IF(AND('[1]Multi-Field'!$E$18=[1]Lists!BF568,'[1]Multi-Field'!$F$18="undrained"),BH568,""))</f>
        <v/>
      </c>
      <c r="CA568" s="409" t="str">
        <f>IF(AND('[1]Multi-Field'!$E$19=[1]Lists!BF568,'[1]Multi-Field'!$F$19="Drained"),BI568,IF(AND('[1]Multi-Field'!$E$19=[1]Lists!BF568,'[1]Multi-Field'!$F$19="undrained"),BH568,""))</f>
        <v/>
      </c>
      <c r="CB568" s="409" t="str">
        <f>IF(AND('[1]Multi-Field'!$E$20=[1]Lists!BF568,'[1]Multi-Field'!$F$20="Drained"),BI568,IF(AND('[1]Multi-Field'!$E$20=[1]Lists!BF568,'[1]Multi-Field'!$F$20="undrained"),BH568,""))</f>
        <v/>
      </c>
      <c r="CC568" s="409" t="str">
        <f>IF(AND('[1]Multi-Field'!$E$21=[1]Lists!BF568,'[1]Multi-Field'!$F$21="Drained"),BI568,IF(AND('[1]Multi-Field'!$E$21=[1]Lists!BF568,'[1]Multi-Field'!$F$21="undrained"),BH568,""))</f>
        <v/>
      </c>
      <c r="CD568" s="409" t="str">
        <f>IF(AND('[1]Multi-Field'!$E$22=[1]Lists!BF568,'[1]Multi-Field'!$F$22="Drained"),BI568,IF(AND('[1]Multi-Field'!$E$22=[1]Lists!BF568,'[1]Multi-Field'!$F$22="undrained"),BH568,""))</f>
        <v/>
      </c>
      <c r="CE568" s="409" t="str">
        <f>IF(AND('[1]Multi-Field'!$E$23=[1]Lists!BF568,'[1]Multi-Field'!$F$23="Drained"),BI568,IF(AND('[1]Multi-Field'!$E$23=[1]Lists!BF568,'[1]Multi-Field'!$F$23="undrained"),BH568,""))</f>
        <v/>
      </c>
      <c r="CF568" s="409" t="str">
        <f>IF(AND('[1]Multi-Field'!$E$24=[1]Lists!BF568,'[1]Multi-Field'!$F$24="Drained"),BI568,IF(AND('[1]Multi-Field'!$E$24=[1]Lists!BF568,'[1]Multi-Field'!$F$24="undrained"),BH568,""))</f>
        <v/>
      </c>
      <c r="CG568" s="409" t="str">
        <f>IF(AND('[1]Multi-Field'!$E$25=[1]Lists!BF568,'[1]Multi-Field'!$F$25="Drained"),BI568,IF(AND('[1]Multi-Field'!$E$25=[1]Lists!BF568,'[1]Multi-Field'!$F$25="undrained"),BH568,""))</f>
        <v/>
      </c>
      <c r="CH568" s="409" t="str">
        <f>IF(AND('[1]Multi-Field'!$E$26=[1]Lists!BF568,'[1]Multi-Field'!$F$26="Drained"),BI568,IF(AND('[1]Multi-Field'!$E$26=[1]Lists!BF568,'[1]Multi-Field'!$F$26="undrained"),BH568,""))</f>
        <v/>
      </c>
      <c r="CI568" s="409" t="str">
        <f>IF(AND('[1]Multi-Field'!$E$27=[1]Lists!BF568,'[1]Multi-Field'!$F$27="Drained"),BI568,IF(AND('[1]Multi-Field'!$E$27=[1]Lists!BF568,'[1]Multi-Field'!$F$27="undrained"),BH568,""))</f>
        <v/>
      </c>
      <c r="CJ568" s="409" t="str">
        <f>IF(AND('[1]Multi-Field'!$E$28=[1]Lists!BF568,'[1]Multi-Field'!$F$28="Drained"),BI568,IF(AND('[1]Multi-Field'!$E$28=[1]Lists!BF568,'[1]Multi-Field'!$F$28="undrained"),BH568,""))</f>
        <v/>
      </c>
      <c r="CK568" s="409" t="str">
        <f>IF(AND('[1]Multi-Field'!$E$29=[1]Lists!BF568,'[1]Multi-Field'!$F$29="Drained"),BI568,IF(AND('[1]Multi-Field'!$E$29=[1]Lists!BF568,'[1]Multi-Field'!$F$29="undrained"),BH568,""))</f>
        <v/>
      </c>
      <c r="CL568" s="409" t="str">
        <f>IF(AND('[1]Multi-Field'!$E$30=[1]Lists!BF568,'[1]Multi-Field'!$F$30="Drained"),BI568,IF(AND('[1]Multi-Field'!$E$30=[1]Lists!BF568,'[1]Multi-Field'!$F$30="undrained"),BH568,""))</f>
        <v/>
      </c>
      <c r="CM568" s="409" t="str">
        <f>IF(AND('[1]Multi-Field'!$E$31=[1]Lists!BF568,'[1]Multi-Field'!$F$31="Drained"),BI568,IF(AND('[1]Multi-Field'!$E$31=[1]Lists!BF568,'[1]Multi-Field'!$F$31="undrained"),BH568,""))</f>
        <v/>
      </c>
      <c r="CN568" s="409" t="str">
        <f>IF(AND('[1]Multi-Field'!$E$32=[1]Lists!BF568,'[1]Multi-Field'!$F$32="Drained"),BI568,IF(AND('[1]Multi-Field'!$E$32=[1]Lists!BF568,'[1]Multi-Field'!$F$32="undrained"),BH568,""))</f>
        <v/>
      </c>
      <c r="CO568" s="409" t="str">
        <f>IF(AND('[1]Multi-Field'!$E$33=[1]Lists!BF568,'[1]Multi-Field'!$F$33="Drained"),BI568,IF(AND('[1]Multi-Field'!$E$33=[1]Lists!BF568,'[1]Multi-Field'!$F$33="undrained"),BH568,""))</f>
        <v/>
      </c>
      <c r="CP568" s="409" t="str">
        <f>IF(AND('[1]Multi-Field'!$E$34=[1]Lists!BF568,'[1]Multi-Field'!$F$34="Drained"),BI568,IF(AND('[1]Multi-Field'!$E$34=[1]Lists!BF568,'[1]Multi-Field'!$F$34="undrained"),BH568,""))</f>
        <v/>
      </c>
      <c r="CQ568" s="409" t="str">
        <f>IF(AND('[1]Multi-Field'!$E$35=[1]Lists!BF568,'[1]Multi-Field'!$F$35="Drained"),BI568,IF(AND('[1]Multi-Field'!$E$35=[1]Lists!BF568,'[1]Multi-Field'!$F$35="undrained"),BH568,""))</f>
        <v/>
      </c>
      <c r="CR568" s="409" t="str">
        <f>IF(AND('[1]Multi-Field'!$E$36=[1]Lists!BF568,'[1]Multi-Field'!$F$36="Drained"),BI568,IF(AND('[1]Multi-Field'!$E$36=[1]Lists!BF568,'[1]Multi-Field'!$F$36="undrained"),BH568,""))</f>
        <v/>
      </c>
      <c r="CS568" s="409" t="str">
        <f>IF(AND('[1]Multi-Field'!$E$37=[1]Lists!BF568,'[1]Multi-Field'!$F$37="Drained"),BI568,IF(AND('[1]Multi-Field'!$E$37=[1]Lists!BF568,'[1]Multi-Field'!$F$37="undrained"),BH568,""))</f>
        <v/>
      </c>
      <c r="CT568" s="409" t="str">
        <f>IF(AND('[1]Multi-Field'!$E$38=[1]Lists!BF568,'[1]Multi-Field'!$F$38="Drained"),BI568,IF(AND('[1]Multi-Field'!$E$38=[1]Lists!BF568,'[1]Multi-Field'!$F$38="undrained"),BH568,""))</f>
        <v/>
      </c>
      <c r="CU568" s="409" t="str">
        <f>IF(AND('[1]Multi-Field'!$E$39=[1]Lists!BF568,'[1]Multi-Field'!$F$39="Drained"),BI568,IF(AND('[1]Multi-Field'!$E$39=[1]Lists!BF568,'[1]Multi-Field'!$F$39="undrained"),BH568,""))</f>
        <v/>
      </c>
      <c r="CV568" s="409" t="str">
        <f>IF(AND('[1]Multi-Field'!$E$40=[1]Lists!BF568,'[1]Multi-Field'!$F$40="Drained"),BI568,IF(AND('[1]Multi-Field'!$E$40=[1]Lists!BF568,'[1]Multi-Field'!$F$40="undrained"),BH568,""))</f>
        <v/>
      </c>
      <c r="CW568" s="409" t="str">
        <f>IF(AND('[1]Multi-Field'!$E$41=[1]Lists!BF568,'[1]Multi-Field'!$F$40="Drained"),BI568,IF(AND('[1]Multi-Field'!$E$40=[1]Lists!BF568,'[1]Multi-Field'!$F$40="undrained"),BH568,""))</f>
        <v/>
      </c>
      <c r="CX568" s="409" t="str">
        <f>IF(AND('[1]Multi-Field'!$E$42=[1]Lists!BF568,'[1]Multi-Field'!$F$42="Drained"),BI568,IF(AND('[1]Multi-Field'!$E$42=[1]Lists!BF568,'[1]Multi-Field'!$F$42="undrained"),BH568,""))</f>
        <v/>
      </c>
      <c r="CY568" s="409" t="str">
        <f>IF(AND('[1]Multi-Field'!$E$43=[1]Lists!BF568,'[1]Multi-Field'!$F$43="Drained"),BI568,IF(AND('[1]Multi-Field'!$E$43=[1]Lists!BF568,'[1]Multi-Field'!$F$43="undrained"),BH568,""))</f>
        <v/>
      </c>
      <c r="CZ568" s="409" t="str">
        <f>IF(AND('[1]Multi-Field'!$E$44=[1]Lists!BF568,'[1]Multi-Field'!$F$44="Drained"),BI568,IF(AND('[1]Multi-Field'!$E$44=[1]Lists!BF568,'[1]Multi-Field'!$F$44="undrained"),BH568,""))</f>
        <v/>
      </c>
      <c r="DA568" s="409" t="str">
        <f>IF(AND('[1]Multi-Field'!$E$45=[1]Lists!BF568,'[1]Multi-Field'!$F$45="Drained"),BI568,IF(AND('[1]Multi-Field'!$E$45=[1]Lists!BF568,'[1]Multi-Field'!$F$45="undrained"),BH568,""))</f>
        <v/>
      </c>
      <c r="DB568" s="409" t="str">
        <f>IF(AND('[1]Multi-Field'!$E$46=[1]Lists!BF568,'[1]Multi-Field'!$F$46="Drained"),BI568,IF(AND('[1]Multi-Field'!$E$46=[1]Lists!BF568,'[1]Multi-Field'!$F$46="undrained"),BH568,""))</f>
        <v/>
      </c>
      <c r="DC568" s="409" t="str">
        <f>IF(AND('[1]Multi-Field'!$E$47=[1]Lists!BF568,'[1]Multi-Field'!$F$47="Drained"),BI568,IF(AND('[1]Multi-Field'!$E$47=[1]Lists!BF568,'[1]Multi-Field'!$F$47="undrained"),BH568,""))</f>
        <v/>
      </c>
      <c r="DD568" s="409" t="str">
        <f>IF(AND('[1]Multi-Field'!$E$48=[1]Lists!BF568,'[1]Multi-Field'!$F$48="Drained"),BI568,IF(AND('[1]Multi-Field'!$E$48=[1]Lists!BF568,'[1]Multi-Field'!$F$48="undrained"),BH568,""))</f>
        <v/>
      </c>
      <c r="DE568" s="409" t="str">
        <f>IF(AND('[1]Multi-Field'!$E$49=[1]Lists!BF568,'[1]Multi-Field'!$F$49="Drained"),BI568,IF(AND('[1]Multi-Field'!$E$49=[1]Lists!BF568,'[1]Multi-Field'!$F$9="undrained"),BH568,""))</f>
        <v/>
      </c>
      <c r="DF568" s="409" t="str">
        <f>IF(AND('[1]Multi-Field'!$E$50=[1]Lists!BF568,'[1]Multi-Field'!$F$50="Drained"),BI568,IF(AND('[1]Multi-Field'!$E$50=[1]Lists!BF568,'[1]Multi-Field'!$F$50="undrained"),BH568,""))</f>
        <v/>
      </c>
      <c r="DG568" s="409" t="str">
        <f>IF(AND('[1]Multi-Field'!$E$51=[1]Lists!BF568,'[1]Multi-Field'!$F$51="Drained"),BI568,IF(AND('[1]Multi-Field'!$E$51=[1]Lists!BF568,'[1]Multi-Field'!$F$51="undrained"),BH568,""))</f>
        <v/>
      </c>
      <c r="DH568" s="409" t="str">
        <f>IF(AND('[1]Multi-Field'!$E$52=[1]Lists!BF568,'[1]Multi-Field'!$F$52="Drained"),BI568,IF(AND('[1]Multi-Field'!$E$52=[1]Lists!BF568,'[1]Multi-Field'!$F$52="undrained"),BH568,""))</f>
        <v/>
      </c>
      <c r="DI568" s="409" t="str">
        <f>IF(AND('[1]Multi-Field'!$E$53=[1]Lists!BF568,'[1]Multi-Field'!$F$53="Drained"),BI568,IF(AND('[1]Multi-Field'!$E$53=[1]Lists!BF568,'[1]Multi-Field'!$F$53="undrained"),BH568,""))</f>
        <v/>
      </c>
      <c r="DJ568" s="409" t="str">
        <f>IF(AND('[1]Multi-Field'!$E$54=[1]Lists!BF568,'[1]Multi-Field'!$F$54="Drained"),BI568,IF(AND('[1]Multi-Field'!$E$54=[1]Lists!BF568,'[1]Multi-Field'!$F$54="undrained"),BH568,""))</f>
        <v/>
      </c>
      <c r="DK568" s="409" t="str">
        <f>IF(AND('[1]Multi-Field'!$E$55=[1]Lists!BF568,'[1]Multi-Field'!$F$55="Drained"),BI568,IF(AND('[1]Multi-Field'!$E$55=[1]Lists!BF568,'[1]Multi-Field'!$F$55="undrained"),BH568,""))</f>
        <v/>
      </c>
      <c r="DL568" s="409" t="str">
        <f>IF(AND('[1]Multi-Field'!$E$56=[1]Lists!BF568,'[1]Multi-Field'!$F$56="Drained"),BI568,IF(AND('[1]Multi-Field'!$E$56=[1]Lists!BF568,'[1]Multi-Field'!$F$56="undrained"),BH568,""))</f>
        <v/>
      </c>
      <c r="DM568" s="409" t="str">
        <f>IF(AND('[1]Multi-Field'!$E$57=[1]Lists!BF568,'[1]Multi-Field'!$F$57="Drained"),BI568,IF(AND('[1]Multi-Field'!$E$57=[1]Lists!BF568,'[1]Multi-Field'!$F$57="undrained"),BH568,""))</f>
        <v/>
      </c>
      <c r="DN568" s="409" t="str">
        <f>IF(AND('[1]Multi-Field'!$E$58=[1]Lists!BF568,'[1]Multi-Field'!$F$58="Drained"),BI568,IF(AND('[1]Multi-Field'!$E$58=[1]Lists!BF568,'[1]Multi-Field'!$F$58="undrained"),BH568,""))</f>
        <v/>
      </c>
      <c r="DO568" s="409" t="str">
        <f>IF(AND('[1]Multi-Field'!$E$59=[1]Lists!BF568,'[1]Multi-Field'!$F$59="Drained"),BI568,IF(AND('[1]Multi-Field'!$E$59=[1]Lists!BF568,'[1]Multi-Field'!$F$59="undrained"),BH568,""))</f>
        <v/>
      </c>
      <c r="DP568" s="409" t="str">
        <f>IF(AND('[1]Multi-Field'!$E$60=[1]Lists!BF568,'[1]Multi-Field'!$F$60="Drained"),BI568,IF(AND('[1]Multi-Field'!$E$60=[1]Lists!BF568,'[1]Multi-Field'!$F$60="undrained"),BH568,""))</f>
        <v/>
      </c>
      <c r="DQ568" s="409" t="str">
        <f>IF(AND('[1]Multi-Field'!$E$61=[1]Lists!BF568,'[1]Multi-Field'!$F$61="Drained"),BI568,IF(AND('[1]Multi-Field'!$E$61=[1]Lists!BF568,'[1]Multi-Field'!$F$61="undrained"),BH568,""))</f>
        <v/>
      </c>
      <c r="DR568" s="409" t="str">
        <f>IF(AND('[1]Multi-Field'!$E$62=[1]Lists!BF568,'[1]Multi-Field'!$F$62="Drained"),BI568,IF(AND('[1]Multi-Field'!$E$62=[1]Lists!BF568,'[1]Multi-Field'!$F$62="undrained"),BH568,""))</f>
        <v/>
      </c>
      <c r="DS568" s="409" t="str">
        <f>IF(AND('[1]Multi-Field'!$E$63=[1]Lists!BF568,'[1]Multi-Field'!$F$63="Drained"),BI568,IF(AND('[1]Multi-Field'!$E$63=[1]Lists!BF568,'[1]Multi-Field'!$F$63="undrained"),BH568,""))</f>
        <v/>
      </c>
      <c r="DT568" s="409" t="str">
        <f>IF(AND('[1]Multi-Field'!$E$64=[1]Lists!BF568,'[1]Multi-Field'!$F$64="Drained"),BI568,IF(AND('[1]Multi-Field'!$E$64=[1]Lists!BF568,'[1]Multi-Field'!$F$64="undrained"),BH568,""))</f>
        <v/>
      </c>
      <c r="DU568" s="409" t="str">
        <f>IF(AND('[1]Multi-Field'!$E$65=[1]Lists!BF568,'[1]Multi-Field'!$F$65="Drained"),BI568,IF(AND('[1]Multi-Field'!$E$65=[1]Lists!BF568,'[1]Multi-Field'!$F$65="undrained"),BH568,""))</f>
        <v/>
      </c>
      <c r="DV568" s="409" t="str">
        <f>IF(AND('[1]Multi-Field'!$E$66=[1]Lists!BF568,'[1]Multi-Field'!$F$66="Drained"),BI568,IF(AND('[1]Multi-Field'!$E$66=[1]Lists!BF568,'[1]Multi-Field'!$F$66="undrained"),BH568,""))</f>
        <v/>
      </c>
      <c r="DW568" s="409" t="str">
        <f>IF(AND('[1]Multi-Field'!$E$67=[1]Lists!BF568,'[1]Multi-Field'!$F$67="Drained"),BI568,IF(AND('[1]Multi-Field'!$E$67=[1]Lists!BF568,'[1]Multi-Field'!$F$67="undrained"),BH568,""))</f>
        <v/>
      </c>
      <c r="DX568" s="409" t="str">
        <f>IF(AND('[1]Multi-Field'!$E$68=[1]Lists!BF568,'[1]Multi-Field'!$F$68="Drained"),BI568,IF(AND('[1]Multi-Field'!$E$68=[1]Lists!BF568,'[1]Multi-Field'!$F$68="undrained"),BH568,""))</f>
        <v/>
      </c>
      <c r="DY568" s="409" t="str">
        <f>IF(AND('[1]Multi-Field'!$E$69=[1]Lists!BF568,'[1]Multi-Field'!$F$69="Drained"),BI568,IF(AND('[1]Multi-Field'!$E$69=[1]Lists!BF568,'[1]Multi-Field'!$F$69="undrained"),BH568,""))</f>
        <v/>
      </c>
      <c r="DZ568" s="409" t="str">
        <f>IF(AND('[1]Multi-Field'!$E$70=[1]Lists!BF568,'[1]Multi-Field'!$F$70="Drained"),BI568,IF(AND('[1]Multi-Field'!$E$70=[1]Lists!BF568,'[1]Multi-Field'!$F$70="undrained"),BH568,""))</f>
        <v/>
      </c>
      <c r="EA568" s="409" t="str">
        <f>IF(AND('[1]Multi-Field'!$E$71=[1]Lists!BF568,'[1]Multi-Field'!$F$71="Drained"),BI568,IF(AND('[1]Multi-Field'!$E$71=[1]Lists!BF568,'[1]Multi-Field'!$F$71="undrained"),BH568,""))</f>
        <v/>
      </c>
      <c r="EB568" s="409" t="str">
        <f>IF(AND('[1]Multi-Field'!$E$72=[1]Lists!BF568,'[1]Multi-Field'!$F$72="Drained"),BI568,IF(AND('[1]Multi-Field'!$E$72=[1]Lists!BF568,'[1]Multi-Field'!$F$72="undrained"),BH568,""))</f>
        <v/>
      </c>
      <c r="EC568" s="409" t="str">
        <f>IF(AND('[1]Multi-Field'!$E$73=[1]Lists!BF568,'[1]Multi-Field'!$F$73="Drained"),BI568,IF(AND('[1]Multi-Field'!$E$73=[1]Lists!BF568,'[1]Multi-Field'!$F$73="undrained"),BH568,""))</f>
        <v/>
      </c>
      <c r="ED568" s="409" t="str">
        <f>IF(AND('[1]Multi-Field'!$E$74=[1]Lists!BF568,'[1]Multi-Field'!$F$74="Drained"),BI568,IF(AND('[1]Multi-Field'!$E$74=[1]Lists!BF568,'[1]Multi-Field'!$F$74="undrained"),BH568,""))</f>
        <v/>
      </c>
      <c r="EE568" s="409" t="str">
        <f>IF(AND('[1]Multi-Field'!$E$75=[1]Lists!BF568,'[1]Multi-Field'!$F$75="Drained"),BI568,IF(AND('[1]Multi-Field'!$E$75=[1]Lists!BF568,'[1]Multi-Field'!$F$75="undrained"),BH568,""))</f>
        <v/>
      </c>
      <c r="EF568" s="409" t="str">
        <f>IF(AND('[1]Multi-Field'!$E$76=[1]Lists!BF568,'[1]Multi-Field'!$F$76="Drained"),BI568,IF(AND('[1]Multi-Field'!$E$76=[1]Lists!BF568,'[1]Multi-Field'!$F$6="undrained"),BH568,""))</f>
        <v/>
      </c>
      <c r="EG568" s="409" t="str">
        <f>IF(AND('[1]Multi-Field'!$E$77=[1]Lists!BF568,'[1]Multi-Field'!$F$77="Drained"),BI568,IF(AND('[1]Multi-Field'!$E$77=[1]Lists!BF568,'[1]Multi-Field'!$F$77="undrained"),BH568,""))</f>
        <v/>
      </c>
      <c r="EH568" s="409" t="str">
        <f>IF(AND('[1]Multi-Field'!$E$78=[1]Lists!BF568,'[1]Multi-Field'!$F$78="Drained"),BI568,IF(AND('[1]Multi-Field'!$E$78=[1]Lists!BF568,'[1]Multi-Field'!$F$78="undrained"),BH568,""))</f>
        <v/>
      </c>
      <c r="EI568" s="409" t="str">
        <f>IF(AND('[1]Multi-Field'!$E$79=[1]Lists!BF568,'[1]Multi-Field'!$F$79="Drained"),BI568,IF(AND('[1]Multi-Field'!$E$79=[1]Lists!BF568,'[1]Multi-Field'!$F$79="undrained"),BH568,""))</f>
        <v/>
      </c>
      <c r="EJ568" s="409" t="str">
        <f>IF(AND('[1]Multi-Field'!$E$80=[1]Lists!BF568,'[1]Multi-Field'!$F$80="Drained"),BI568,IF(AND('[1]Multi-Field'!$E$80=[1]Lists!BF568,'[1]Multi-Field'!$F$80="undrained"),BH568,""))</f>
        <v/>
      </c>
      <c r="EK568" s="409" t="str">
        <f>IF(AND('[1]Multi-Field'!$E$81=[1]Lists!BF568,'[1]Multi-Field'!$F$81="Drained"),BI568,IF(AND('[1]Multi-Field'!$E$81=[1]Lists!BF568,'[1]Multi-Field'!$F$81="undrained"),BH568,""))</f>
        <v/>
      </c>
      <c r="EL568" s="409" t="str">
        <f>IF(AND('[1]Multi-Field'!$E$82=[1]Lists!BF568,'[1]Multi-Field'!$F$82="Drained"),BI568,IF(AND('[1]Multi-Field'!$E$82=[1]Lists!BF568,'[1]Multi-Field'!$F$82="undrained"),BH568,""))</f>
        <v/>
      </c>
      <c r="EM568" s="409" t="str">
        <f>IF(AND('[1]Multi-Field'!$E$83=[1]Lists!BF568,'[1]Multi-Field'!$F$83="Drained"),BI568,IF(AND('[1]Multi-Field'!$E$83=[1]Lists!BF568,'[1]Multi-Field'!$F$83="undrained"),BH568,""))</f>
        <v/>
      </c>
      <c r="EN568" s="409" t="str">
        <f>IF(AND('[1]Multi-Field'!$E$84=[1]Lists!BF568,'[1]Multi-Field'!$F$84="Drained"),BI568,IF(AND('[1]Multi-Field'!$E$84=[1]Lists!BF568,'[1]Multi-Field'!$F$84="undrained"),BH568,""))</f>
        <v/>
      </c>
      <c r="EO568" s="409" t="str">
        <f>IF(AND('[1]Multi-Field'!$E$85=[1]Lists!BF568,'[1]Multi-Field'!$F$85="Drained"),BI568,IF(AND('[1]Multi-Field'!$E$85=[1]Lists!BF568,'[1]Multi-Field'!$F$85="undrained"),BH568,""))</f>
        <v/>
      </c>
      <c r="EP568" s="409" t="str">
        <f>IF(AND('[1]Multi-Field'!$E$86=[1]Lists!BF568,'[1]Multi-Field'!$F$86="Drained"),BI568,IF(AND('[1]Multi-Field'!$E$86=[1]Lists!BF568,'[1]Multi-Field'!$F$86="undrained"),BH568,""))</f>
        <v/>
      </c>
      <c r="EQ568" s="409" t="str">
        <f>IF(AND('[1]Multi-Field'!$E$87=[1]Lists!BF568,'[1]Multi-Field'!$F$87="Drained"),BI568,IF(AND('[1]Multi-Field'!$E$87=[1]Lists!BF568,'[1]Multi-Field'!$F$87="undrained"),BH568,""))</f>
        <v/>
      </c>
      <c r="ER568" s="409" t="str">
        <f>IF(AND('[1]Multi-Field'!$E$88=[1]Lists!BF568,'[1]Multi-Field'!$F$88="Drained"),BI568,IF(AND('[1]Multi-Field'!$E$88=[1]Lists!BF568,'[1]Multi-Field'!$F$88="undrained"),BH568,""))</f>
        <v/>
      </c>
      <c r="ES568" s="409" t="str">
        <f>IF(AND('[1]Multi-Field'!$E$89=[1]Lists!BF568,'[1]Multi-Field'!$F$89="Drained"),BI568,IF(AND('[1]Multi-Field'!$E$89=[1]Lists!BF568,'[1]Multi-Field'!$F$89="undrained"),BH568,""))</f>
        <v/>
      </c>
      <c r="ET568" s="409" t="str">
        <f>IF(AND('[1]Multi-Field'!$E$90=[1]Lists!BF568,'[1]Multi-Field'!$F$90="Drained"),BI568,IF(AND('[1]Multi-Field'!$E$90=[1]Lists!BF568,'[1]Multi-Field'!$F$90="undrained"),BH568,""))</f>
        <v/>
      </c>
      <c r="EU568" s="409" t="str">
        <f>IF(AND('[1]Multi-Field'!$E$91=[1]Lists!BF568,'[1]Multi-Field'!$F$91="Drained"),BI568,IF(AND('[1]Multi-Field'!$E$91=[1]Lists!BF568,'[1]Multi-Field'!$F$91="undrained"),BH568,""))</f>
        <v/>
      </c>
      <c r="EV568" s="409" t="str">
        <f>IF(AND('[1]Multi-Field'!$E$92=[1]Lists!BF568,'[1]Multi-Field'!$F$92="Drained"),BI568,IF(AND('[1]Multi-Field'!$E$92=[1]Lists!BF568,'[1]Multi-Field'!$F$92="undrained"),BH568,""))</f>
        <v/>
      </c>
      <c r="EW568" s="409" t="str">
        <f>IF(AND('[1]Multi-Field'!$E$93=[1]Lists!BF568,'[1]Multi-Field'!$F$93="Drained"),BI568,IF(AND('[1]Multi-Field'!$E$93=[1]Lists!BF568,'[1]Multi-Field'!$F$93="undrained"),BH568,""))</f>
        <v/>
      </c>
      <c r="EX568" s="409" t="str">
        <f>IF(AND('[1]Multi-Field'!$E$94=[1]Lists!BF568,'[1]Multi-Field'!$F$94="Drained"),BI568,IF(AND('[1]Multi-Field'!$E$94=[1]Lists!BF568,'[1]Multi-Field'!$F$94="undrained"),BH568,""))</f>
        <v/>
      </c>
      <c r="EY568" s="409" t="str">
        <f>IF(AND('[1]Multi-Field'!$E$95=[1]Lists!BF568,'[1]Multi-Field'!$F$95="Drained"),BI568,IF(AND('[1]Multi-Field'!$E$95=[1]Lists!BF568,'[1]Multi-Field'!$F$95="undrained"),BH568,""))</f>
        <v/>
      </c>
      <c r="EZ568" s="409" t="str">
        <f>IF(AND('[1]Multi-Field'!$E$96=[1]Lists!BF568,'[1]Multi-Field'!$F$96="Drained"),BI568,IF(AND('[1]Multi-Field'!$E$96=[1]Lists!BF568,'[1]Multi-Field'!$F$96="undrained"),BH568,""))</f>
        <v/>
      </c>
      <c r="FA568" s="409" t="str">
        <f>IF(AND('[1]Multi-Field'!$E$97=[1]Lists!BF568,'[1]Multi-Field'!$F$97="Drained"),BI568,IF(AND('[1]Multi-Field'!$E$97=[1]Lists!BF568,'[1]Multi-Field'!$F$97="undrained"),BH568,""))</f>
        <v/>
      </c>
      <c r="FB568" s="409" t="str">
        <f>IF(AND('[1]Multi-Field'!$E$98=[1]Lists!BF568,'[1]Multi-Field'!$F$98="Drained"),BI568,IF(AND('[1]Multi-Field'!$E$98=[1]Lists!BF568,'[1]Multi-Field'!$F$98="undrained"),BH568,""))</f>
        <v/>
      </c>
      <c r="FC568" s="409" t="str">
        <f>IF(AND('[1]Multi-Field'!$E$99=[1]Lists!BF568,'[1]Multi-Field'!$F$99="Drained"),BI568,IF(AND('[1]Multi-Field'!$E$99=[1]Lists!BF568,'[1]Multi-Field'!$F$99="undrained"),BH568,""))</f>
        <v/>
      </c>
      <c r="FD568" s="409" t="str">
        <f>IF(AND('[1]Multi-Field'!$E$100=[1]Lists!BF568,'[1]Multi-Field'!$F$100="Drained"),BI568,IF(AND('[1]Multi-Field'!$E$100=[1]Lists!BF568,'[1]Multi-Field'!$F$100="undrained"),BH568,""))</f>
        <v/>
      </c>
      <c r="FE568" s="409" t="str">
        <f>IF(AND('[1]Multi-Field'!$E$101=[1]Lists!BF568,'[1]Multi-Field'!$F$101="Drained"),BI568,IF(AND('[1]Multi-Field'!$E$101=[1]Lists!BF568,'[1]Multi-Field'!$F$101="undrained"),BH568,""))</f>
        <v/>
      </c>
      <c r="FF568" s="409" t="str">
        <f>IF(AND('[1]Multi-Field'!$E$102=[1]Lists!BF568,'[1]Multi-Field'!$F$102="Drained"),BI568,IF(AND('[1]Multi-Field'!$E$102=[1]Lists!BF568,'[1]Multi-Field'!$F$102="undrained"),BH568,""))</f>
        <v/>
      </c>
      <c r="FG568" s="409" t="str">
        <f>IF(AND('[1]Multi-Field'!$E$103=[1]Lists!BF568,'[1]Multi-Field'!$F$103="Drained"),BI568,IF(AND('[1]Multi-Field'!$E$103=[1]Lists!BF568,'[1]Multi-Field'!$F$103="undrained"),BH568,""))</f>
        <v/>
      </c>
      <c r="FH568" s="409" t="str">
        <f>IF(AND('[1]Multi-Field'!$E$104=[1]Lists!BF568,'[1]Multi-Field'!$F$104="Drained"),BI568,IF(AND('[1]Multi-Field'!$E$104=[1]Lists!BF568,'[1]Multi-Field'!$F$104="undrained"),BH568,""))</f>
        <v/>
      </c>
      <c r="FI568" s="409" t="str">
        <f>IF(AND('[1]Multi-Field'!$E$105=[1]Lists!BF568,'[1]Multi-Field'!$F$105="Drained"),BI568,IF(AND('[1]Multi-Field'!$E$105=[1]Lists!BF568,'[1]Multi-Field'!$F$105="undrained"),BH568,""))</f>
        <v/>
      </c>
      <c r="FJ568" s="409" t="str">
        <f>IF(AND('[1]Multi-Field'!$E$106=[1]Lists!BF568,'[1]Multi-Field'!$F$106="Drained"),BI568,IF(AND('[1]Multi-Field'!$E$106=[1]Lists!BF568,'[1]Multi-Field'!$F$106="undrained"),BH568,""))</f>
        <v/>
      </c>
      <c r="FK568" s="409" t="str">
        <f>IF(AND('[1]Multi-Field'!$E$107=[1]Lists!BF568,'[1]Multi-Field'!$F$107="Drained"),BI568,IF(AND('[1]Multi-Field'!$E$107=[1]Lists!BF568,'[1]Multi-Field'!$F$107="undrained"),BH568,""))</f>
        <v/>
      </c>
      <c r="FL568" s="409" t="str">
        <f>IF(AND('[1]Multi-Field'!$E$108=[1]Lists!BF568,'[1]Multi-Field'!$F$108="Drained"),BI568,IF(AND('[1]Multi-Field'!$E$108=[1]Lists!BF568,'[1]Multi-Field'!$F$108="undrained"),BH568,""))</f>
        <v/>
      </c>
      <c r="FM568" s="409" t="str">
        <f>IF(AND('[1]Multi-Field'!$E$109=[1]Lists!BF568,'[1]Multi-Field'!$F$109="Drained"),BI568,IF(AND('[1]Multi-Field'!$E$109=[1]Lists!BF568,'[1]Multi-Field'!$F$109="undrained"),BH568,""))</f>
        <v/>
      </c>
      <c r="FN568" s="409" t="str">
        <f>IF(AND('[1]Multi-Field'!$E$110=[1]Lists!BF568,'[1]Multi-Field'!$F$110="Drained"),BI568,IF(AND('[1]Multi-Field'!$E$110=[1]Lists!BF568,'[1]Multi-Field'!$F$110="undrained"),BH568,""))</f>
        <v/>
      </c>
      <c r="FO568" s="409" t="str">
        <f>IF(AND('[1]Multi-Field'!$E$111=[1]Lists!BF568,'[1]Multi-Field'!$F$111="Drained"),BI568,IF(AND('[1]Multi-Field'!$E$111=[1]Lists!BF568,'[1]Multi-Field'!$F$111="undrained"),BH568,""))</f>
        <v/>
      </c>
      <c r="FP568" s="409" t="str">
        <f>IF(AND('[1]Multi-Field'!$E$112=[1]Lists!BF568,'[1]Multi-Field'!$F$112="Drained"),BI568,IF(AND('[1]Multi-Field'!$E$112=[1]Lists!BF568,'[1]Multi-Field'!$F$112="undrained"),BH568,""))</f>
        <v/>
      </c>
      <c r="FQ568" s="409" t="str">
        <f>IF(AND('[1]Multi-Field'!$E$113=[1]Lists!BF568,'[1]Multi-Field'!$F$113="Drained"),BI568,IF(AND('[1]Multi-Field'!$E$113=[1]Lists!BF568,'[1]Multi-Field'!$F$113="undrained"),BH568,""))</f>
        <v/>
      </c>
      <c r="FR568" s="409" t="str">
        <f>IF(AND('[1]Multi-Field'!$E$114=[1]Lists!BF568,'[1]Multi-Field'!$F$114="Drained"),BI568,IF(AND('[1]Multi-Field'!$E$114=[1]Lists!BF568,'[1]Multi-Field'!$F$114="undrained"),BH568,""))</f>
        <v/>
      </c>
      <c r="FS568" s="409" t="str">
        <f>IF(AND('[1]Multi-Field'!$E$115=[1]Lists!BF568,'[1]Multi-Field'!$F$115="Drained"),BI568,IF(AND('[1]Multi-Field'!$E$115=[1]Lists!BF568,'[1]Multi-Field'!$F$115="undrained"),BH568,""))</f>
        <v/>
      </c>
      <c r="FT568" s="409" t="str">
        <f>IF(AND('[1]Multi-Field'!$E$116=[1]Lists!BF568,'[1]Multi-Field'!$F$116="Drained"),BI568,IF(AND('[1]Multi-Field'!$E$116=[1]Lists!BF568,'[1]Multi-Field'!$F$116="undrained"),BH568,""))</f>
        <v/>
      </c>
      <c r="FU568" s="409" t="str">
        <f>IF(AND('[1]Multi-Field'!$E$117=[1]Lists!BF568,'[1]Multi-Field'!$F$117="Drained"),BI568,IF(AND('[1]Multi-Field'!$E$117=[1]Lists!BF568,'[1]Multi-Field'!$F$117="undrained"),BH568,""))</f>
        <v/>
      </c>
      <c r="FV568" s="409" t="str">
        <f>IF(AND('[1]Multi-Field'!$E$118=[1]Lists!BF568,'[1]Multi-Field'!$F$118="Drained"),BI568,IF(AND('[1]Multi-Field'!$E$118=[1]Lists!BF568,'[1]Multi-Field'!$F$118="undrained"),BH568,""))</f>
        <v/>
      </c>
      <c r="FW568" s="409" t="str">
        <f>IF(AND('[1]Multi-Field'!$E$119=[1]Lists!BF568,'[1]Multi-Field'!$F$119="Drained"),BI568,IF(AND('[1]Multi-Field'!$E$119=[1]Lists!BF568,'[1]Multi-Field'!$F$119="undrained"),BH568,""))</f>
        <v/>
      </c>
      <c r="FX568" s="409" t="str">
        <f>IF(AND('[1]Multi-Field'!$E$120=[1]Lists!BF568,'[1]Multi-Field'!$F$120="Drained"),BI568,IF(AND('[1]Multi-Field'!$E$120=[1]Lists!BF568,'[1]Multi-Field'!$F$120="undrained"),BH568,""))</f>
        <v/>
      </c>
    </row>
    <row r="569" spans="1:180" ht="13.5" customHeight="1" thickBot="1">
      <c r="A569" s="7" t="s">
        <v>655</v>
      </c>
      <c r="B569" s="7"/>
      <c r="C569" s="7"/>
      <c r="D569" s="8">
        <v>60</v>
      </c>
      <c r="E569" s="8">
        <f t="shared" si="74"/>
        <v>62</v>
      </c>
      <c r="F569" s="8">
        <f t="shared" si="75"/>
        <v>63</v>
      </c>
      <c r="G569" s="8">
        <v>65</v>
      </c>
      <c r="H569" s="8">
        <v>65</v>
      </c>
      <c r="I569" s="8">
        <f t="shared" si="78"/>
        <v>68</v>
      </c>
      <c r="J569" s="8">
        <f t="shared" si="79"/>
        <v>72</v>
      </c>
      <c r="K569" s="8">
        <v>75</v>
      </c>
      <c r="L569" s="8">
        <v>105</v>
      </c>
      <c r="M569" s="8">
        <f t="shared" si="76"/>
        <v>108</v>
      </c>
      <c r="N569" s="8">
        <f t="shared" si="77"/>
        <v>112</v>
      </c>
      <c r="O569" s="8">
        <v>115</v>
      </c>
      <c r="P569" s="391"/>
      <c r="Q569" s="85"/>
      <c r="R569" s="397"/>
      <c r="S569" s="397"/>
      <c r="T569" s="397"/>
      <c r="U569" s="398"/>
      <c r="BF569" s="411" t="s">
        <v>1732</v>
      </c>
      <c r="BG569" s="412">
        <v>2</v>
      </c>
      <c r="BH569" s="412">
        <v>3.5</v>
      </c>
      <c r="BI569" s="412">
        <v>4.5</v>
      </c>
      <c r="BJ569" s="409" t="e">
        <f>IF(AND('[1]Single Field'!#REF!=[1]Lists!BF569,'[1]Single Field'!#REF!="Drained"),"x",IF(AND('[1]Single Field'!#REF!=[1]Lists!BF569,'[1]Single Field'!#REF!="Undrained"),O,""))</f>
        <v>#REF!</v>
      </c>
      <c r="BK569" s="409" t="str">
        <f>IF(AND('[1]Multi-Field'!$E$3=[1]Lists!BF569,'[1]Multi-Field'!$F$3="Drained"),BI569,IF(AND('[1]Multi-Field'!$E$3=BF569,'[1]Multi-Field'!$F$3="undrained"),BH569,""))</f>
        <v/>
      </c>
      <c r="BL569" s="409" t="str">
        <f>IF(AND('[1]Multi-Field'!$E$4=BF569,'[1]Multi-Field'!$F$4="Drained"),BI569,IF(AND('[1]Multi-Field'!$E$4=BF569,'[1]Multi-Field'!$F$4="undrained"),BH569,""))</f>
        <v/>
      </c>
      <c r="BM569" s="409" t="str">
        <f>IF(AND('[1]Multi-Field'!$E$5=BF569,'[1]Multi-Field'!$F$5="Drained"),BI569,IF(AND('[1]Multi-Field'!$E$5=BF569,'[1]Multi-Field'!$F$5="undrained"),BH569,""))</f>
        <v/>
      </c>
      <c r="BN569" s="409" t="str">
        <f>IF(AND('[1]Multi-Field'!$E$6=BF569,'[1]Multi-Field'!$F$6="Drained"),BI569,IF(AND('[1]Multi-Field'!$E$6=BF569,'[1]Multi-Field'!$F$6="undrained"),BH569,""))</f>
        <v/>
      </c>
      <c r="BO569" s="409" t="str">
        <f>IF(AND('[1]Multi-Field'!$E$7=BF569,'[1]Multi-Field'!$F$7="Drained"),BI569,IF(AND('[1]Multi-Field'!$E$7=BF569,'[1]Multi-Field'!$F$7="undrained"),BH569,""))</f>
        <v/>
      </c>
      <c r="BP569" s="409" t="str">
        <f>IF(AND('[1]Multi-Field'!$E$8=BF569,'[1]Multi-Field'!$F$8="Drained"),BI569,IF(AND('[1]Multi-Field'!$E$8=BF569,'[1]Multi-Field'!$F$8="undrained"),BH569,""))</f>
        <v/>
      </c>
      <c r="BQ569" s="409" t="str">
        <f>IF(AND('[1]Multi-Field'!$E$9=BF569,'[1]Multi-Field'!$F$9="Drained"),BI569,IF(AND('[1]Multi-Field'!$E$9=BF569,'[1]Multi-Field'!$F$9="undrained"),BH569,""))</f>
        <v/>
      </c>
      <c r="BR569" s="409" t="str">
        <f>IF(AND('[1]Multi-Field'!$E$10=BF569,'[1]Multi-Field'!$F$10="Drained"),BI569,IF(AND('[1]Multi-Field'!$E$10=BF569,'[1]Multi-Field'!$F$10="undrained"),BH569,""))</f>
        <v/>
      </c>
      <c r="BS569" s="409" t="str">
        <f>IF(AND('[1]Multi-Field'!$E$11=BF569,'[1]Multi-Field'!$F$11="Drained"),BI569,IF(AND('[1]Multi-Field'!$E$11=BF569,'[1]Multi-Field'!$F$11="undrained"),BH569,""))</f>
        <v/>
      </c>
      <c r="BT569" s="409" t="str">
        <f>IF(AND('[1]Multi-Field'!$E$12=BF569,'[1]Multi-Field'!$F$12="Drained"),BI569,IF(AND('[1]Multi-Field'!$E$12=BF569,'[1]Multi-Field'!$F$12="undrained"),BH569,""))</f>
        <v/>
      </c>
      <c r="BU569" s="409" t="str">
        <f>IF(AND('[1]Multi-Field'!$E$13=BF569,'[1]Multi-Field'!$F$13="Drained"),BI569,IF(AND('[1]Multi-Field'!$E$3=BF569,'[1]Multi-Field'!$F$13="undrained"),BH569,""))</f>
        <v/>
      </c>
      <c r="BV569" s="409" t="str">
        <f>IF(AND('[1]Multi-Field'!$E$14=BF569,'[1]Multi-Field'!$F$14="Drained"),BI569,IF(AND('[1]Multi-Field'!$E$14=BF569,'[1]Multi-Field'!$F$14="undrained"),BH569,""))</f>
        <v/>
      </c>
      <c r="BW569" s="409" t="str">
        <f>IF(AND('[1]Multi-Field'!$E$15=BF569,'[1]Multi-Field'!$F$15="Drained"),BI569,IF(AND('[1]Multi-Field'!$E$15=BF569,'[1]Multi-Field'!$F$15="undrained"),BH569,""))</f>
        <v/>
      </c>
      <c r="BX569" s="409" t="str">
        <f>IF(AND('[1]Multi-Field'!$E$16=[1]Lists!BF569,'[1]Multi-Field'!$F$16="Drained"),BI569,IF(AND('[1]Multi-Field'!$E$16=[1]Lists!BF569,'[1]Multi-Field'!$F$16="undrained"),BH569,""))</f>
        <v/>
      </c>
      <c r="BY569" s="409" t="str">
        <f>IF(AND('[1]Multi-Field'!$E$17=[1]Lists!BF569,'[1]Multi-Field'!$F$17="Drained"),BI569,IF(AND('[1]Multi-Field'!$E$17=[1]Lists!BF569,'[1]Multi-Field'!$F$17="undrained"),BH569,""))</f>
        <v/>
      </c>
      <c r="BZ569" s="409" t="str">
        <f>IF(AND('[1]Multi-Field'!$E$18=[1]Lists!BF569,'[1]Multi-Field'!$F$18="Drained"),BI569,IF(AND('[1]Multi-Field'!$E$18=[1]Lists!BF569,'[1]Multi-Field'!$F$18="undrained"),BH569,""))</f>
        <v/>
      </c>
      <c r="CA569" s="409" t="str">
        <f>IF(AND('[1]Multi-Field'!$E$19=[1]Lists!BF569,'[1]Multi-Field'!$F$19="Drained"),BI569,IF(AND('[1]Multi-Field'!$E$19=[1]Lists!BF569,'[1]Multi-Field'!$F$19="undrained"),BH569,""))</f>
        <v/>
      </c>
      <c r="CB569" s="409" t="str">
        <f>IF(AND('[1]Multi-Field'!$E$20=[1]Lists!BF569,'[1]Multi-Field'!$F$20="Drained"),BI569,IF(AND('[1]Multi-Field'!$E$20=[1]Lists!BF569,'[1]Multi-Field'!$F$20="undrained"),BH569,""))</f>
        <v/>
      </c>
      <c r="CC569" s="409" t="str">
        <f>IF(AND('[1]Multi-Field'!$E$21=[1]Lists!BF569,'[1]Multi-Field'!$F$21="Drained"),BI569,IF(AND('[1]Multi-Field'!$E$21=[1]Lists!BF569,'[1]Multi-Field'!$F$21="undrained"),BH569,""))</f>
        <v/>
      </c>
      <c r="CD569" s="409" t="str">
        <f>IF(AND('[1]Multi-Field'!$E$22=[1]Lists!BF569,'[1]Multi-Field'!$F$22="Drained"),BI569,IF(AND('[1]Multi-Field'!$E$22=[1]Lists!BF569,'[1]Multi-Field'!$F$22="undrained"),BH569,""))</f>
        <v/>
      </c>
      <c r="CE569" s="409" t="str">
        <f>IF(AND('[1]Multi-Field'!$E$23=[1]Lists!BF569,'[1]Multi-Field'!$F$23="Drained"),BI569,IF(AND('[1]Multi-Field'!$E$23=[1]Lists!BF569,'[1]Multi-Field'!$F$23="undrained"),BH569,""))</f>
        <v/>
      </c>
      <c r="CF569" s="409" t="str">
        <f>IF(AND('[1]Multi-Field'!$E$24=[1]Lists!BF569,'[1]Multi-Field'!$F$24="Drained"),BI569,IF(AND('[1]Multi-Field'!$E$24=[1]Lists!BF569,'[1]Multi-Field'!$F$24="undrained"),BH569,""))</f>
        <v/>
      </c>
      <c r="CG569" s="409" t="str">
        <f>IF(AND('[1]Multi-Field'!$E$25=[1]Lists!BF569,'[1]Multi-Field'!$F$25="Drained"),BI569,IF(AND('[1]Multi-Field'!$E$25=[1]Lists!BF569,'[1]Multi-Field'!$F$25="undrained"),BH569,""))</f>
        <v/>
      </c>
      <c r="CH569" s="409" t="str">
        <f>IF(AND('[1]Multi-Field'!$E$26=[1]Lists!BF569,'[1]Multi-Field'!$F$26="Drained"),BI569,IF(AND('[1]Multi-Field'!$E$26=[1]Lists!BF569,'[1]Multi-Field'!$F$26="undrained"),BH569,""))</f>
        <v/>
      </c>
      <c r="CI569" s="409" t="str">
        <f>IF(AND('[1]Multi-Field'!$E$27=[1]Lists!BF569,'[1]Multi-Field'!$F$27="Drained"),BI569,IF(AND('[1]Multi-Field'!$E$27=[1]Lists!BF569,'[1]Multi-Field'!$F$27="undrained"),BH569,""))</f>
        <v/>
      </c>
      <c r="CJ569" s="409" t="str">
        <f>IF(AND('[1]Multi-Field'!$E$28=[1]Lists!BF569,'[1]Multi-Field'!$F$28="Drained"),BI569,IF(AND('[1]Multi-Field'!$E$28=[1]Lists!BF569,'[1]Multi-Field'!$F$28="undrained"),BH569,""))</f>
        <v/>
      </c>
      <c r="CK569" s="409" t="str">
        <f>IF(AND('[1]Multi-Field'!$E$29=[1]Lists!BF569,'[1]Multi-Field'!$F$29="Drained"),BI569,IF(AND('[1]Multi-Field'!$E$29=[1]Lists!BF569,'[1]Multi-Field'!$F$29="undrained"),BH569,""))</f>
        <v/>
      </c>
      <c r="CL569" s="409" t="str">
        <f>IF(AND('[1]Multi-Field'!$E$30=[1]Lists!BF569,'[1]Multi-Field'!$F$30="Drained"),BI569,IF(AND('[1]Multi-Field'!$E$30=[1]Lists!BF569,'[1]Multi-Field'!$F$30="undrained"),BH569,""))</f>
        <v/>
      </c>
      <c r="CM569" s="409" t="str">
        <f>IF(AND('[1]Multi-Field'!$E$31=[1]Lists!BF569,'[1]Multi-Field'!$F$31="Drained"),BI569,IF(AND('[1]Multi-Field'!$E$31=[1]Lists!BF569,'[1]Multi-Field'!$F$31="undrained"),BH569,""))</f>
        <v/>
      </c>
      <c r="CN569" s="409" t="str">
        <f>IF(AND('[1]Multi-Field'!$E$32=[1]Lists!BF569,'[1]Multi-Field'!$F$32="Drained"),BI569,IF(AND('[1]Multi-Field'!$E$32=[1]Lists!BF569,'[1]Multi-Field'!$F$32="undrained"),BH569,""))</f>
        <v/>
      </c>
      <c r="CO569" s="409" t="str">
        <f>IF(AND('[1]Multi-Field'!$E$33=[1]Lists!BF569,'[1]Multi-Field'!$F$33="Drained"),BI569,IF(AND('[1]Multi-Field'!$E$33=[1]Lists!BF569,'[1]Multi-Field'!$F$33="undrained"),BH569,""))</f>
        <v/>
      </c>
      <c r="CP569" s="409" t="str">
        <f>IF(AND('[1]Multi-Field'!$E$34=[1]Lists!BF569,'[1]Multi-Field'!$F$34="Drained"),BI569,IF(AND('[1]Multi-Field'!$E$34=[1]Lists!BF569,'[1]Multi-Field'!$F$34="undrained"),BH569,""))</f>
        <v/>
      </c>
      <c r="CQ569" s="409" t="str">
        <f>IF(AND('[1]Multi-Field'!$E$35=[1]Lists!BF569,'[1]Multi-Field'!$F$35="Drained"),BI569,IF(AND('[1]Multi-Field'!$E$35=[1]Lists!BF569,'[1]Multi-Field'!$F$35="undrained"),BH569,""))</f>
        <v/>
      </c>
      <c r="CR569" s="409" t="str">
        <f>IF(AND('[1]Multi-Field'!$E$36=[1]Lists!BF569,'[1]Multi-Field'!$F$36="Drained"),BI569,IF(AND('[1]Multi-Field'!$E$36=[1]Lists!BF569,'[1]Multi-Field'!$F$36="undrained"),BH569,""))</f>
        <v/>
      </c>
      <c r="CS569" s="409" t="str">
        <f>IF(AND('[1]Multi-Field'!$E$37=[1]Lists!BF569,'[1]Multi-Field'!$F$37="Drained"),BI569,IF(AND('[1]Multi-Field'!$E$37=[1]Lists!BF569,'[1]Multi-Field'!$F$37="undrained"),BH569,""))</f>
        <v/>
      </c>
      <c r="CT569" s="409" t="str">
        <f>IF(AND('[1]Multi-Field'!$E$38=[1]Lists!BF569,'[1]Multi-Field'!$F$38="Drained"),BI569,IF(AND('[1]Multi-Field'!$E$38=[1]Lists!BF569,'[1]Multi-Field'!$F$38="undrained"),BH569,""))</f>
        <v/>
      </c>
      <c r="CU569" s="409" t="str">
        <f>IF(AND('[1]Multi-Field'!$E$39=[1]Lists!BF569,'[1]Multi-Field'!$F$39="Drained"),BI569,IF(AND('[1]Multi-Field'!$E$39=[1]Lists!BF569,'[1]Multi-Field'!$F$39="undrained"),BH569,""))</f>
        <v/>
      </c>
      <c r="CV569" s="409" t="str">
        <f>IF(AND('[1]Multi-Field'!$E$40=[1]Lists!BF569,'[1]Multi-Field'!$F$40="Drained"),BI569,IF(AND('[1]Multi-Field'!$E$40=[1]Lists!BF569,'[1]Multi-Field'!$F$40="undrained"),BH569,""))</f>
        <v/>
      </c>
      <c r="CW569" s="409" t="str">
        <f>IF(AND('[1]Multi-Field'!$E$41=[1]Lists!BF569,'[1]Multi-Field'!$F$40="Drained"),BI569,IF(AND('[1]Multi-Field'!$E$40=[1]Lists!BF569,'[1]Multi-Field'!$F$40="undrained"),BH569,""))</f>
        <v/>
      </c>
      <c r="CX569" s="409" t="str">
        <f>IF(AND('[1]Multi-Field'!$E$42=[1]Lists!BF569,'[1]Multi-Field'!$F$42="Drained"),BI569,IF(AND('[1]Multi-Field'!$E$42=[1]Lists!BF569,'[1]Multi-Field'!$F$42="undrained"),BH569,""))</f>
        <v/>
      </c>
      <c r="CY569" s="409" t="str">
        <f>IF(AND('[1]Multi-Field'!$E$43=[1]Lists!BF569,'[1]Multi-Field'!$F$43="Drained"),BI569,IF(AND('[1]Multi-Field'!$E$43=[1]Lists!BF569,'[1]Multi-Field'!$F$43="undrained"),BH569,""))</f>
        <v/>
      </c>
      <c r="CZ569" s="409" t="str">
        <f>IF(AND('[1]Multi-Field'!$E$44=[1]Lists!BF569,'[1]Multi-Field'!$F$44="Drained"),BI569,IF(AND('[1]Multi-Field'!$E$44=[1]Lists!BF569,'[1]Multi-Field'!$F$44="undrained"),BH569,""))</f>
        <v/>
      </c>
      <c r="DA569" s="409" t="str">
        <f>IF(AND('[1]Multi-Field'!$E$45=[1]Lists!BF569,'[1]Multi-Field'!$F$45="Drained"),BI569,IF(AND('[1]Multi-Field'!$E$45=[1]Lists!BF569,'[1]Multi-Field'!$F$45="undrained"),BH569,""))</f>
        <v/>
      </c>
      <c r="DB569" s="409" t="str">
        <f>IF(AND('[1]Multi-Field'!$E$46=[1]Lists!BF569,'[1]Multi-Field'!$F$46="Drained"),BI569,IF(AND('[1]Multi-Field'!$E$46=[1]Lists!BF569,'[1]Multi-Field'!$F$46="undrained"),BH569,""))</f>
        <v/>
      </c>
      <c r="DC569" s="409" t="str">
        <f>IF(AND('[1]Multi-Field'!$E$47=[1]Lists!BF569,'[1]Multi-Field'!$F$47="Drained"),BI569,IF(AND('[1]Multi-Field'!$E$47=[1]Lists!BF569,'[1]Multi-Field'!$F$47="undrained"),BH569,""))</f>
        <v/>
      </c>
      <c r="DD569" s="409" t="str">
        <f>IF(AND('[1]Multi-Field'!$E$48=[1]Lists!BF569,'[1]Multi-Field'!$F$48="Drained"),BI569,IF(AND('[1]Multi-Field'!$E$48=[1]Lists!BF569,'[1]Multi-Field'!$F$48="undrained"),BH569,""))</f>
        <v/>
      </c>
      <c r="DE569" s="409" t="str">
        <f>IF(AND('[1]Multi-Field'!$E$49=[1]Lists!BF569,'[1]Multi-Field'!$F$49="Drained"),BI569,IF(AND('[1]Multi-Field'!$E$49=[1]Lists!BF569,'[1]Multi-Field'!$F$9="undrained"),BH569,""))</f>
        <v/>
      </c>
      <c r="DF569" s="409" t="str">
        <f>IF(AND('[1]Multi-Field'!$E$50=[1]Lists!BF569,'[1]Multi-Field'!$F$50="Drained"),BI569,IF(AND('[1]Multi-Field'!$E$50=[1]Lists!BF569,'[1]Multi-Field'!$F$50="undrained"),BH569,""))</f>
        <v/>
      </c>
      <c r="DG569" s="409" t="str">
        <f>IF(AND('[1]Multi-Field'!$E$51=[1]Lists!BF569,'[1]Multi-Field'!$F$51="Drained"),BI569,IF(AND('[1]Multi-Field'!$E$51=[1]Lists!BF569,'[1]Multi-Field'!$F$51="undrained"),BH569,""))</f>
        <v/>
      </c>
      <c r="DH569" s="409" t="str">
        <f>IF(AND('[1]Multi-Field'!$E$52=[1]Lists!BF569,'[1]Multi-Field'!$F$52="Drained"),BI569,IF(AND('[1]Multi-Field'!$E$52=[1]Lists!BF569,'[1]Multi-Field'!$F$52="undrained"),BH569,""))</f>
        <v/>
      </c>
      <c r="DI569" s="409" t="str">
        <f>IF(AND('[1]Multi-Field'!$E$53=[1]Lists!BF569,'[1]Multi-Field'!$F$53="Drained"),BI569,IF(AND('[1]Multi-Field'!$E$53=[1]Lists!BF569,'[1]Multi-Field'!$F$53="undrained"),BH569,""))</f>
        <v/>
      </c>
      <c r="DJ569" s="409" t="str">
        <f>IF(AND('[1]Multi-Field'!$E$54=[1]Lists!BF569,'[1]Multi-Field'!$F$54="Drained"),BI569,IF(AND('[1]Multi-Field'!$E$54=[1]Lists!BF569,'[1]Multi-Field'!$F$54="undrained"),BH569,""))</f>
        <v/>
      </c>
      <c r="DK569" s="409" t="str">
        <f>IF(AND('[1]Multi-Field'!$E$55=[1]Lists!BF569,'[1]Multi-Field'!$F$55="Drained"),BI569,IF(AND('[1]Multi-Field'!$E$55=[1]Lists!BF569,'[1]Multi-Field'!$F$55="undrained"),BH569,""))</f>
        <v/>
      </c>
      <c r="DL569" s="409" t="str">
        <f>IF(AND('[1]Multi-Field'!$E$56=[1]Lists!BF569,'[1]Multi-Field'!$F$56="Drained"),BI569,IF(AND('[1]Multi-Field'!$E$56=[1]Lists!BF569,'[1]Multi-Field'!$F$56="undrained"),BH569,""))</f>
        <v/>
      </c>
      <c r="DM569" s="409" t="str">
        <f>IF(AND('[1]Multi-Field'!$E$57=[1]Lists!BF569,'[1]Multi-Field'!$F$57="Drained"),BI569,IF(AND('[1]Multi-Field'!$E$57=[1]Lists!BF569,'[1]Multi-Field'!$F$57="undrained"),BH569,""))</f>
        <v/>
      </c>
      <c r="DN569" s="409" t="str">
        <f>IF(AND('[1]Multi-Field'!$E$58=[1]Lists!BF569,'[1]Multi-Field'!$F$58="Drained"),BI569,IF(AND('[1]Multi-Field'!$E$58=[1]Lists!BF569,'[1]Multi-Field'!$F$58="undrained"),BH569,""))</f>
        <v/>
      </c>
      <c r="DO569" s="409" t="str">
        <f>IF(AND('[1]Multi-Field'!$E$59=[1]Lists!BF569,'[1]Multi-Field'!$F$59="Drained"),BI569,IF(AND('[1]Multi-Field'!$E$59=[1]Lists!BF569,'[1]Multi-Field'!$F$59="undrained"),BH569,""))</f>
        <v/>
      </c>
      <c r="DP569" s="409" t="str">
        <f>IF(AND('[1]Multi-Field'!$E$60=[1]Lists!BF569,'[1]Multi-Field'!$F$60="Drained"),BI569,IF(AND('[1]Multi-Field'!$E$60=[1]Lists!BF569,'[1]Multi-Field'!$F$60="undrained"),BH569,""))</f>
        <v/>
      </c>
      <c r="DQ569" s="409" t="str">
        <f>IF(AND('[1]Multi-Field'!$E$61=[1]Lists!BF569,'[1]Multi-Field'!$F$61="Drained"),BI569,IF(AND('[1]Multi-Field'!$E$61=[1]Lists!BF569,'[1]Multi-Field'!$F$61="undrained"),BH569,""))</f>
        <v/>
      </c>
      <c r="DR569" s="409" t="str">
        <f>IF(AND('[1]Multi-Field'!$E$62=[1]Lists!BF569,'[1]Multi-Field'!$F$62="Drained"),BI569,IF(AND('[1]Multi-Field'!$E$62=[1]Lists!BF569,'[1]Multi-Field'!$F$62="undrained"),BH569,""))</f>
        <v/>
      </c>
      <c r="DS569" s="409" t="str">
        <f>IF(AND('[1]Multi-Field'!$E$63=[1]Lists!BF569,'[1]Multi-Field'!$F$63="Drained"),BI569,IF(AND('[1]Multi-Field'!$E$63=[1]Lists!BF569,'[1]Multi-Field'!$F$63="undrained"),BH569,""))</f>
        <v/>
      </c>
      <c r="DT569" s="409" t="str">
        <f>IF(AND('[1]Multi-Field'!$E$64=[1]Lists!BF569,'[1]Multi-Field'!$F$64="Drained"),BI569,IF(AND('[1]Multi-Field'!$E$64=[1]Lists!BF569,'[1]Multi-Field'!$F$64="undrained"),BH569,""))</f>
        <v/>
      </c>
      <c r="DU569" s="409" t="str">
        <f>IF(AND('[1]Multi-Field'!$E$65=[1]Lists!BF569,'[1]Multi-Field'!$F$65="Drained"),BI569,IF(AND('[1]Multi-Field'!$E$65=[1]Lists!BF569,'[1]Multi-Field'!$F$65="undrained"),BH569,""))</f>
        <v/>
      </c>
      <c r="DV569" s="409" t="str">
        <f>IF(AND('[1]Multi-Field'!$E$66=[1]Lists!BF569,'[1]Multi-Field'!$F$66="Drained"),BI569,IF(AND('[1]Multi-Field'!$E$66=[1]Lists!BF569,'[1]Multi-Field'!$F$66="undrained"),BH569,""))</f>
        <v/>
      </c>
      <c r="DW569" s="409" t="str">
        <f>IF(AND('[1]Multi-Field'!$E$67=[1]Lists!BF569,'[1]Multi-Field'!$F$67="Drained"),BI569,IF(AND('[1]Multi-Field'!$E$67=[1]Lists!BF569,'[1]Multi-Field'!$F$67="undrained"),BH569,""))</f>
        <v/>
      </c>
      <c r="DX569" s="409" t="str">
        <f>IF(AND('[1]Multi-Field'!$E$68=[1]Lists!BF569,'[1]Multi-Field'!$F$68="Drained"),BI569,IF(AND('[1]Multi-Field'!$E$68=[1]Lists!BF569,'[1]Multi-Field'!$F$68="undrained"),BH569,""))</f>
        <v/>
      </c>
      <c r="DY569" s="409" t="str">
        <f>IF(AND('[1]Multi-Field'!$E$69=[1]Lists!BF569,'[1]Multi-Field'!$F$69="Drained"),BI569,IF(AND('[1]Multi-Field'!$E$69=[1]Lists!BF569,'[1]Multi-Field'!$F$69="undrained"),BH569,""))</f>
        <v/>
      </c>
      <c r="DZ569" s="409" t="str">
        <f>IF(AND('[1]Multi-Field'!$E$70=[1]Lists!BF569,'[1]Multi-Field'!$F$70="Drained"),BI569,IF(AND('[1]Multi-Field'!$E$70=[1]Lists!BF569,'[1]Multi-Field'!$F$70="undrained"),BH569,""))</f>
        <v/>
      </c>
      <c r="EA569" s="409" t="str">
        <f>IF(AND('[1]Multi-Field'!$E$71=[1]Lists!BF569,'[1]Multi-Field'!$F$71="Drained"),BI569,IF(AND('[1]Multi-Field'!$E$71=[1]Lists!BF569,'[1]Multi-Field'!$F$71="undrained"),BH569,""))</f>
        <v/>
      </c>
      <c r="EB569" s="409" t="str">
        <f>IF(AND('[1]Multi-Field'!$E$72=[1]Lists!BF569,'[1]Multi-Field'!$F$72="Drained"),BI569,IF(AND('[1]Multi-Field'!$E$72=[1]Lists!BF569,'[1]Multi-Field'!$F$72="undrained"),BH569,""))</f>
        <v/>
      </c>
      <c r="EC569" s="409" t="str">
        <f>IF(AND('[1]Multi-Field'!$E$73=[1]Lists!BF569,'[1]Multi-Field'!$F$73="Drained"),BI569,IF(AND('[1]Multi-Field'!$E$73=[1]Lists!BF569,'[1]Multi-Field'!$F$73="undrained"),BH569,""))</f>
        <v/>
      </c>
      <c r="ED569" s="409" t="str">
        <f>IF(AND('[1]Multi-Field'!$E$74=[1]Lists!BF569,'[1]Multi-Field'!$F$74="Drained"),BI569,IF(AND('[1]Multi-Field'!$E$74=[1]Lists!BF569,'[1]Multi-Field'!$F$74="undrained"),BH569,""))</f>
        <v/>
      </c>
      <c r="EE569" s="409" t="str">
        <f>IF(AND('[1]Multi-Field'!$E$75=[1]Lists!BF569,'[1]Multi-Field'!$F$75="Drained"),BI569,IF(AND('[1]Multi-Field'!$E$75=[1]Lists!BF569,'[1]Multi-Field'!$F$75="undrained"),BH569,""))</f>
        <v/>
      </c>
      <c r="EF569" s="409" t="str">
        <f>IF(AND('[1]Multi-Field'!$E$76=[1]Lists!BF569,'[1]Multi-Field'!$F$76="Drained"),BI569,IF(AND('[1]Multi-Field'!$E$76=[1]Lists!BF569,'[1]Multi-Field'!$F$6="undrained"),BH569,""))</f>
        <v/>
      </c>
      <c r="EG569" s="409" t="str">
        <f>IF(AND('[1]Multi-Field'!$E$77=[1]Lists!BF569,'[1]Multi-Field'!$F$77="Drained"),BI569,IF(AND('[1]Multi-Field'!$E$77=[1]Lists!BF569,'[1]Multi-Field'!$F$77="undrained"),BH569,""))</f>
        <v/>
      </c>
      <c r="EH569" s="409" t="str">
        <f>IF(AND('[1]Multi-Field'!$E$78=[1]Lists!BF569,'[1]Multi-Field'!$F$78="Drained"),BI569,IF(AND('[1]Multi-Field'!$E$78=[1]Lists!BF569,'[1]Multi-Field'!$F$78="undrained"),BH569,""))</f>
        <v/>
      </c>
      <c r="EI569" s="409" t="str">
        <f>IF(AND('[1]Multi-Field'!$E$79=[1]Lists!BF569,'[1]Multi-Field'!$F$79="Drained"),BI569,IF(AND('[1]Multi-Field'!$E$79=[1]Lists!BF569,'[1]Multi-Field'!$F$79="undrained"),BH569,""))</f>
        <v/>
      </c>
      <c r="EJ569" s="409" t="str">
        <f>IF(AND('[1]Multi-Field'!$E$80=[1]Lists!BF569,'[1]Multi-Field'!$F$80="Drained"),BI569,IF(AND('[1]Multi-Field'!$E$80=[1]Lists!BF569,'[1]Multi-Field'!$F$80="undrained"),BH569,""))</f>
        <v/>
      </c>
      <c r="EK569" s="409" t="str">
        <f>IF(AND('[1]Multi-Field'!$E$81=[1]Lists!BF569,'[1]Multi-Field'!$F$81="Drained"),BI569,IF(AND('[1]Multi-Field'!$E$81=[1]Lists!BF569,'[1]Multi-Field'!$F$81="undrained"),BH569,""))</f>
        <v/>
      </c>
      <c r="EL569" s="409" t="str">
        <f>IF(AND('[1]Multi-Field'!$E$82=[1]Lists!BF569,'[1]Multi-Field'!$F$82="Drained"),BI569,IF(AND('[1]Multi-Field'!$E$82=[1]Lists!BF569,'[1]Multi-Field'!$F$82="undrained"),BH569,""))</f>
        <v/>
      </c>
      <c r="EM569" s="409" t="str">
        <f>IF(AND('[1]Multi-Field'!$E$83=[1]Lists!BF569,'[1]Multi-Field'!$F$83="Drained"),BI569,IF(AND('[1]Multi-Field'!$E$83=[1]Lists!BF569,'[1]Multi-Field'!$F$83="undrained"),BH569,""))</f>
        <v/>
      </c>
      <c r="EN569" s="409" t="str">
        <f>IF(AND('[1]Multi-Field'!$E$84=[1]Lists!BF569,'[1]Multi-Field'!$F$84="Drained"),BI569,IF(AND('[1]Multi-Field'!$E$84=[1]Lists!BF569,'[1]Multi-Field'!$F$84="undrained"),BH569,""))</f>
        <v/>
      </c>
      <c r="EO569" s="409" t="str">
        <f>IF(AND('[1]Multi-Field'!$E$85=[1]Lists!BF569,'[1]Multi-Field'!$F$85="Drained"),BI569,IF(AND('[1]Multi-Field'!$E$85=[1]Lists!BF569,'[1]Multi-Field'!$F$85="undrained"),BH569,""))</f>
        <v/>
      </c>
      <c r="EP569" s="409" t="str">
        <f>IF(AND('[1]Multi-Field'!$E$86=[1]Lists!BF569,'[1]Multi-Field'!$F$86="Drained"),BI569,IF(AND('[1]Multi-Field'!$E$86=[1]Lists!BF569,'[1]Multi-Field'!$F$86="undrained"),BH569,""))</f>
        <v/>
      </c>
      <c r="EQ569" s="409" t="str">
        <f>IF(AND('[1]Multi-Field'!$E$87=[1]Lists!BF569,'[1]Multi-Field'!$F$87="Drained"),BI569,IF(AND('[1]Multi-Field'!$E$87=[1]Lists!BF569,'[1]Multi-Field'!$F$87="undrained"),BH569,""))</f>
        <v/>
      </c>
      <c r="ER569" s="409" t="str">
        <f>IF(AND('[1]Multi-Field'!$E$88=[1]Lists!BF569,'[1]Multi-Field'!$F$88="Drained"),BI569,IF(AND('[1]Multi-Field'!$E$88=[1]Lists!BF569,'[1]Multi-Field'!$F$88="undrained"),BH569,""))</f>
        <v/>
      </c>
      <c r="ES569" s="409" t="str">
        <f>IF(AND('[1]Multi-Field'!$E$89=[1]Lists!BF569,'[1]Multi-Field'!$F$89="Drained"),BI569,IF(AND('[1]Multi-Field'!$E$89=[1]Lists!BF569,'[1]Multi-Field'!$F$89="undrained"),BH569,""))</f>
        <v/>
      </c>
      <c r="ET569" s="409" t="str">
        <f>IF(AND('[1]Multi-Field'!$E$90=[1]Lists!BF569,'[1]Multi-Field'!$F$90="Drained"),BI569,IF(AND('[1]Multi-Field'!$E$90=[1]Lists!BF569,'[1]Multi-Field'!$F$90="undrained"),BH569,""))</f>
        <v/>
      </c>
      <c r="EU569" s="409" t="str">
        <f>IF(AND('[1]Multi-Field'!$E$91=[1]Lists!BF569,'[1]Multi-Field'!$F$91="Drained"),BI569,IF(AND('[1]Multi-Field'!$E$91=[1]Lists!BF569,'[1]Multi-Field'!$F$91="undrained"),BH569,""))</f>
        <v/>
      </c>
      <c r="EV569" s="409" t="str">
        <f>IF(AND('[1]Multi-Field'!$E$92=[1]Lists!BF569,'[1]Multi-Field'!$F$92="Drained"),BI569,IF(AND('[1]Multi-Field'!$E$92=[1]Lists!BF569,'[1]Multi-Field'!$F$92="undrained"),BH569,""))</f>
        <v/>
      </c>
      <c r="EW569" s="409" t="str">
        <f>IF(AND('[1]Multi-Field'!$E$93=[1]Lists!BF569,'[1]Multi-Field'!$F$93="Drained"),BI569,IF(AND('[1]Multi-Field'!$E$93=[1]Lists!BF569,'[1]Multi-Field'!$F$93="undrained"),BH569,""))</f>
        <v/>
      </c>
      <c r="EX569" s="409" t="str">
        <f>IF(AND('[1]Multi-Field'!$E$94=[1]Lists!BF569,'[1]Multi-Field'!$F$94="Drained"),BI569,IF(AND('[1]Multi-Field'!$E$94=[1]Lists!BF569,'[1]Multi-Field'!$F$94="undrained"),BH569,""))</f>
        <v/>
      </c>
      <c r="EY569" s="409" t="str">
        <f>IF(AND('[1]Multi-Field'!$E$95=[1]Lists!BF569,'[1]Multi-Field'!$F$95="Drained"),BI569,IF(AND('[1]Multi-Field'!$E$95=[1]Lists!BF569,'[1]Multi-Field'!$F$95="undrained"),BH569,""))</f>
        <v/>
      </c>
      <c r="EZ569" s="409" t="str">
        <f>IF(AND('[1]Multi-Field'!$E$96=[1]Lists!BF569,'[1]Multi-Field'!$F$96="Drained"),BI569,IF(AND('[1]Multi-Field'!$E$96=[1]Lists!BF569,'[1]Multi-Field'!$F$96="undrained"),BH569,""))</f>
        <v/>
      </c>
      <c r="FA569" s="409" t="str">
        <f>IF(AND('[1]Multi-Field'!$E$97=[1]Lists!BF569,'[1]Multi-Field'!$F$97="Drained"),BI569,IF(AND('[1]Multi-Field'!$E$97=[1]Lists!BF569,'[1]Multi-Field'!$F$97="undrained"),BH569,""))</f>
        <v/>
      </c>
      <c r="FB569" s="409" t="str">
        <f>IF(AND('[1]Multi-Field'!$E$98=[1]Lists!BF569,'[1]Multi-Field'!$F$98="Drained"),BI569,IF(AND('[1]Multi-Field'!$E$98=[1]Lists!BF569,'[1]Multi-Field'!$F$98="undrained"),BH569,""))</f>
        <v/>
      </c>
      <c r="FC569" s="409" t="str">
        <f>IF(AND('[1]Multi-Field'!$E$99=[1]Lists!BF569,'[1]Multi-Field'!$F$99="Drained"),BI569,IF(AND('[1]Multi-Field'!$E$99=[1]Lists!BF569,'[1]Multi-Field'!$F$99="undrained"),BH569,""))</f>
        <v/>
      </c>
      <c r="FD569" s="409" t="str">
        <f>IF(AND('[1]Multi-Field'!$E$100=[1]Lists!BF569,'[1]Multi-Field'!$F$100="Drained"),BI569,IF(AND('[1]Multi-Field'!$E$100=[1]Lists!BF569,'[1]Multi-Field'!$F$100="undrained"),BH569,""))</f>
        <v/>
      </c>
      <c r="FE569" s="409" t="str">
        <f>IF(AND('[1]Multi-Field'!$E$101=[1]Lists!BF569,'[1]Multi-Field'!$F$101="Drained"),BI569,IF(AND('[1]Multi-Field'!$E$101=[1]Lists!BF569,'[1]Multi-Field'!$F$101="undrained"),BH569,""))</f>
        <v/>
      </c>
      <c r="FF569" s="409" t="str">
        <f>IF(AND('[1]Multi-Field'!$E$102=[1]Lists!BF569,'[1]Multi-Field'!$F$102="Drained"),BI569,IF(AND('[1]Multi-Field'!$E$102=[1]Lists!BF569,'[1]Multi-Field'!$F$102="undrained"),BH569,""))</f>
        <v/>
      </c>
      <c r="FG569" s="409" t="str">
        <f>IF(AND('[1]Multi-Field'!$E$103=[1]Lists!BF569,'[1]Multi-Field'!$F$103="Drained"),BI569,IF(AND('[1]Multi-Field'!$E$103=[1]Lists!BF569,'[1]Multi-Field'!$F$103="undrained"),BH569,""))</f>
        <v/>
      </c>
      <c r="FH569" s="409" t="str">
        <f>IF(AND('[1]Multi-Field'!$E$104=[1]Lists!BF569,'[1]Multi-Field'!$F$104="Drained"),BI569,IF(AND('[1]Multi-Field'!$E$104=[1]Lists!BF569,'[1]Multi-Field'!$F$104="undrained"),BH569,""))</f>
        <v/>
      </c>
      <c r="FI569" s="409" t="str">
        <f>IF(AND('[1]Multi-Field'!$E$105=[1]Lists!BF569,'[1]Multi-Field'!$F$105="Drained"),BI569,IF(AND('[1]Multi-Field'!$E$105=[1]Lists!BF569,'[1]Multi-Field'!$F$105="undrained"),BH569,""))</f>
        <v/>
      </c>
      <c r="FJ569" s="409" t="str">
        <f>IF(AND('[1]Multi-Field'!$E$106=[1]Lists!BF569,'[1]Multi-Field'!$F$106="Drained"),BI569,IF(AND('[1]Multi-Field'!$E$106=[1]Lists!BF569,'[1]Multi-Field'!$F$106="undrained"),BH569,""))</f>
        <v/>
      </c>
      <c r="FK569" s="409" t="str">
        <f>IF(AND('[1]Multi-Field'!$E$107=[1]Lists!BF569,'[1]Multi-Field'!$F$107="Drained"),BI569,IF(AND('[1]Multi-Field'!$E$107=[1]Lists!BF569,'[1]Multi-Field'!$F$107="undrained"),BH569,""))</f>
        <v/>
      </c>
      <c r="FL569" s="409" t="str">
        <f>IF(AND('[1]Multi-Field'!$E$108=[1]Lists!BF569,'[1]Multi-Field'!$F$108="Drained"),BI569,IF(AND('[1]Multi-Field'!$E$108=[1]Lists!BF569,'[1]Multi-Field'!$F$108="undrained"),BH569,""))</f>
        <v/>
      </c>
      <c r="FM569" s="409" t="str">
        <f>IF(AND('[1]Multi-Field'!$E$109=[1]Lists!BF569,'[1]Multi-Field'!$F$109="Drained"),BI569,IF(AND('[1]Multi-Field'!$E$109=[1]Lists!BF569,'[1]Multi-Field'!$F$109="undrained"),BH569,""))</f>
        <v/>
      </c>
      <c r="FN569" s="409" t="str">
        <f>IF(AND('[1]Multi-Field'!$E$110=[1]Lists!BF569,'[1]Multi-Field'!$F$110="Drained"),BI569,IF(AND('[1]Multi-Field'!$E$110=[1]Lists!BF569,'[1]Multi-Field'!$F$110="undrained"),BH569,""))</f>
        <v/>
      </c>
      <c r="FO569" s="409" t="str">
        <f>IF(AND('[1]Multi-Field'!$E$111=[1]Lists!BF569,'[1]Multi-Field'!$F$111="Drained"),BI569,IF(AND('[1]Multi-Field'!$E$111=[1]Lists!BF569,'[1]Multi-Field'!$F$111="undrained"),BH569,""))</f>
        <v/>
      </c>
      <c r="FP569" s="409" t="str">
        <f>IF(AND('[1]Multi-Field'!$E$112=[1]Lists!BF569,'[1]Multi-Field'!$F$112="Drained"),BI569,IF(AND('[1]Multi-Field'!$E$112=[1]Lists!BF569,'[1]Multi-Field'!$F$112="undrained"),BH569,""))</f>
        <v/>
      </c>
      <c r="FQ569" s="409" t="str">
        <f>IF(AND('[1]Multi-Field'!$E$113=[1]Lists!BF569,'[1]Multi-Field'!$F$113="Drained"),BI569,IF(AND('[1]Multi-Field'!$E$113=[1]Lists!BF569,'[1]Multi-Field'!$F$113="undrained"),BH569,""))</f>
        <v/>
      </c>
      <c r="FR569" s="409" t="str">
        <f>IF(AND('[1]Multi-Field'!$E$114=[1]Lists!BF569,'[1]Multi-Field'!$F$114="Drained"),BI569,IF(AND('[1]Multi-Field'!$E$114=[1]Lists!BF569,'[1]Multi-Field'!$F$114="undrained"),BH569,""))</f>
        <v/>
      </c>
      <c r="FS569" s="409" t="str">
        <f>IF(AND('[1]Multi-Field'!$E$115=[1]Lists!BF569,'[1]Multi-Field'!$F$115="Drained"),BI569,IF(AND('[1]Multi-Field'!$E$115=[1]Lists!BF569,'[1]Multi-Field'!$F$115="undrained"),BH569,""))</f>
        <v/>
      </c>
      <c r="FT569" s="409" t="str">
        <f>IF(AND('[1]Multi-Field'!$E$116=[1]Lists!BF569,'[1]Multi-Field'!$F$116="Drained"),BI569,IF(AND('[1]Multi-Field'!$E$116=[1]Lists!BF569,'[1]Multi-Field'!$F$116="undrained"),BH569,""))</f>
        <v/>
      </c>
      <c r="FU569" s="409" t="str">
        <f>IF(AND('[1]Multi-Field'!$E$117=[1]Lists!BF569,'[1]Multi-Field'!$F$117="Drained"),BI569,IF(AND('[1]Multi-Field'!$E$117=[1]Lists!BF569,'[1]Multi-Field'!$F$117="undrained"),BH569,""))</f>
        <v/>
      </c>
      <c r="FV569" s="409" t="str">
        <f>IF(AND('[1]Multi-Field'!$E$118=[1]Lists!BF569,'[1]Multi-Field'!$F$118="Drained"),BI569,IF(AND('[1]Multi-Field'!$E$118=[1]Lists!BF569,'[1]Multi-Field'!$F$118="undrained"),BH569,""))</f>
        <v/>
      </c>
      <c r="FW569" s="409" t="str">
        <f>IF(AND('[1]Multi-Field'!$E$119=[1]Lists!BF569,'[1]Multi-Field'!$F$119="Drained"),BI569,IF(AND('[1]Multi-Field'!$E$119=[1]Lists!BF569,'[1]Multi-Field'!$F$119="undrained"),BH569,""))</f>
        <v/>
      </c>
      <c r="FX569" s="409" t="str">
        <f>IF(AND('[1]Multi-Field'!$E$120=[1]Lists!BF569,'[1]Multi-Field'!$F$120="Drained"),BI569,IF(AND('[1]Multi-Field'!$E$120=[1]Lists!BF569,'[1]Multi-Field'!$F$120="undrained"),BH569,""))</f>
        <v/>
      </c>
    </row>
    <row r="570" spans="1:180" ht="13.5" customHeight="1">
      <c r="A570" s="7" t="s">
        <v>656</v>
      </c>
      <c r="B570" s="7"/>
      <c r="C570" s="7"/>
      <c r="D570" s="8">
        <v>75</v>
      </c>
      <c r="E570" s="8">
        <f t="shared" si="74"/>
        <v>75</v>
      </c>
      <c r="F570" s="8">
        <f t="shared" si="75"/>
        <v>75</v>
      </c>
      <c r="G570" s="8">
        <v>75</v>
      </c>
      <c r="H570" s="8">
        <v>65</v>
      </c>
      <c r="I570" s="8">
        <f t="shared" si="78"/>
        <v>65</v>
      </c>
      <c r="J570" s="8">
        <f t="shared" si="79"/>
        <v>65</v>
      </c>
      <c r="K570" s="8">
        <v>65</v>
      </c>
      <c r="L570" s="8">
        <v>135</v>
      </c>
      <c r="M570" s="8">
        <f t="shared" si="76"/>
        <v>135</v>
      </c>
      <c r="N570" s="8">
        <f t="shared" si="77"/>
        <v>135</v>
      </c>
      <c r="O570" s="8">
        <v>135</v>
      </c>
      <c r="P570" s="391"/>
      <c r="Q570" s="83"/>
      <c r="R570" s="395"/>
      <c r="S570" s="395"/>
      <c r="T570" s="395"/>
      <c r="U570" s="396"/>
      <c r="BF570" s="411" t="s">
        <v>1733</v>
      </c>
      <c r="BG570" s="412">
        <v>4</v>
      </c>
      <c r="BH570" s="412">
        <v>5.5</v>
      </c>
      <c r="BI570" s="412">
        <v>5.5</v>
      </c>
      <c r="BJ570" s="409" t="e">
        <f>IF(AND('[1]Single Field'!#REF!=[1]Lists!BF570,'[1]Single Field'!#REF!="Drained"),"x",IF(AND('[1]Single Field'!#REF!=[1]Lists!BF570,'[1]Single Field'!#REF!="Undrained"),O,""))</f>
        <v>#REF!</v>
      </c>
      <c r="BK570" s="409" t="str">
        <f>IF(AND('[1]Multi-Field'!$E$3=[1]Lists!BF570,'[1]Multi-Field'!$F$3="Drained"),BI570,IF(AND('[1]Multi-Field'!$E$3=BF570,'[1]Multi-Field'!$F$3="undrained"),BH570,""))</f>
        <v/>
      </c>
      <c r="BL570" s="409" t="str">
        <f>IF(AND('[1]Multi-Field'!$E$4=BF570,'[1]Multi-Field'!$F$4="Drained"),BI570,IF(AND('[1]Multi-Field'!$E$4=BF570,'[1]Multi-Field'!$F$4="undrained"),BH570,""))</f>
        <v/>
      </c>
      <c r="BM570" s="409" t="str">
        <f>IF(AND('[1]Multi-Field'!$E$5=BF570,'[1]Multi-Field'!$F$5="Drained"),BI570,IF(AND('[1]Multi-Field'!$E$5=BF570,'[1]Multi-Field'!$F$5="undrained"),BH570,""))</f>
        <v/>
      </c>
      <c r="BN570" s="409" t="str">
        <f>IF(AND('[1]Multi-Field'!$E$6=BF570,'[1]Multi-Field'!$F$6="Drained"),BI570,IF(AND('[1]Multi-Field'!$E$6=BF570,'[1]Multi-Field'!$F$6="undrained"),BH570,""))</f>
        <v/>
      </c>
      <c r="BO570" s="409" t="str">
        <f>IF(AND('[1]Multi-Field'!$E$7=BF570,'[1]Multi-Field'!$F$7="Drained"),BI570,IF(AND('[1]Multi-Field'!$E$7=BF570,'[1]Multi-Field'!$F$7="undrained"),BH570,""))</f>
        <v/>
      </c>
      <c r="BP570" s="409" t="str">
        <f>IF(AND('[1]Multi-Field'!$E$8=BF570,'[1]Multi-Field'!$F$8="Drained"),BI570,IF(AND('[1]Multi-Field'!$E$8=BF570,'[1]Multi-Field'!$F$8="undrained"),BH570,""))</f>
        <v/>
      </c>
      <c r="BQ570" s="409" t="str">
        <f>IF(AND('[1]Multi-Field'!$E$9=BF570,'[1]Multi-Field'!$F$9="Drained"),BI570,IF(AND('[1]Multi-Field'!$E$9=BF570,'[1]Multi-Field'!$F$9="undrained"),BH570,""))</f>
        <v/>
      </c>
      <c r="BR570" s="409" t="str">
        <f>IF(AND('[1]Multi-Field'!$E$10=BF570,'[1]Multi-Field'!$F$10="Drained"),BI570,IF(AND('[1]Multi-Field'!$E$10=BF570,'[1]Multi-Field'!$F$10="undrained"),BH570,""))</f>
        <v/>
      </c>
      <c r="BS570" s="409" t="str">
        <f>IF(AND('[1]Multi-Field'!$E$11=BF570,'[1]Multi-Field'!$F$11="Drained"),BI570,IF(AND('[1]Multi-Field'!$E$11=BF570,'[1]Multi-Field'!$F$11="undrained"),BH570,""))</f>
        <v/>
      </c>
      <c r="BT570" s="409" t="str">
        <f>IF(AND('[1]Multi-Field'!$E$12=BF570,'[1]Multi-Field'!$F$12="Drained"),BI570,IF(AND('[1]Multi-Field'!$E$12=BF570,'[1]Multi-Field'!$F$12="undrained"),BH570,""))</f>
        <v/>
      </c>
      <c r="BU570" s="409" t="str">
        <f>IF(AND('[1]Multi-Field'!$E$13=BF570,'[1]Multi-Field'!$F$13="Drained"),BI570,IF(AND('[1]Multi-Field'!$E$3=BF570,'[1]Multi-Field'!$F$13="undrained"),BH570,""))</f>
        <v/>
      </c>
      <c r="BV570" s="409" t="str">
        <f>IF(AND('[1]Multi-Field'!$E$14=BF570,'[1]Multi-Field'!$F$14="Drained"),BI570,IF(AND('[1]Multi-Field'!$E$14=BF570,'[1]Multi-Field'!$F$14="undrained"),BH570,""))</f>
        <v/>
      </c>
      <c r="BW570" s="409" t="str">
        <f>IF(AND('[1]Multi-Field'!$E$15=BF570,'[1]Multi-Field'!$F$15="Drained"),BI570,IF(AND('[1]Multi-Field'!$E$15=BF570,'[1]Multi-Field'!$F$15="undrained"),BH570,""))</f>
        <v/>
      </c>
      <c r="BX570" s="409" t="str">
        <f>IF(AND('[1]Multi-Field'!$E$16=[1]Lists!BF570,'[1]Multi-Field'!$F$16="Drained"),BI570,IF(AND('[1]Multi-Field'!$E$16=[1]Lists!BF570,'[1]Multi-Field'!$F$16="undrained"),BH570,""))</f>
        <v/>
      </c>
      <c r="BY570" s="409" t="str">
        <f>IF(AND('[1]Multi-Field'!$E$17=[1]Lists!BF570,'[1]Multi-Field'!$F$17="Drained"),BI570,IF(AND('[1]Multi-Field'!$E$17=[1]Lists!BF570,'[1]Multi-Field'!$F$17="undrained"),BH570,""))</f>
        <v/>
      </c>
      <c r="BZ570" s="409" t="str">
        <f>IF(AND('[1]Multi-Field'!$E$18=[1]Lists!BF570,'[1]Multi-Field'!$F$18="Drained"),BI570,IF(AND('[1]Multi-Field'!$E$18=[1]Lists!BF570,'[1]Multi-Field'!$F$18="undrained"),BH570,""))</f>
        <v/>
      </c>
      <c r="CA570" s="409" t="str">
        <f>IF(AND('[1]Multi-Field'!$E$19=[1]Lists!BF570,'[1]Multi-Field'!$F$19="Drained"),BI570,IF(AND('[1]Multi-Field'!$E$19=[1]Lists!BF570,'[1]Multi-Field'!$F$19="undrained"),BH570,""))</f>
        <v/>
      </c>
      <c r="CB570" s="409" t="str">
        <f>IF(AND('[1]Multi-Field'!$E$20=[1]Lists!BF570,'[1]Multi-Field'!$F$20="Drained"),BI570,IF(AND('[1]Multi-Field'!$E$20=[1]Lists!BF570,'[1]Multi-Field'!$F$20="undrained"),BH570,""))</f>
        <v/>
      </c>
      <c r="CC570" s="409" t="str">
        <f>IF(AND('[1]Multi-Field'!$E$21=[1]Lists!BF570,'[1]Multi-Field'!$F$21="Drained"),BI570,IF(AND('[1]Multi-Field'!$E$21=[1]Lists!BF570,'[1]Multi-Field'!$F$21="undrained"),BH570,""))</f>
        <v/>
      </c>
      <c r="CD570" s="409" t="str">
        <f>IF(AND('[1]Multi-Field'!$E$22=[1]Lists!BF570,'[1]Multi-Field'!$F$22="Drained"),BI570,IF(AND('[1]Multi-Field'!$E$22=[1]Lists!BF570,'[1]Multi-Field'!$F$22="undrained"),BH570,""))</f>
        <v/>
      </c>
      <c r="CE570" s="409" t="str">
        <f>IF(AND('[1]Multi-Field'!$E$23=[1]Lists!BF570,'[1]Multi-Field'!$F$23="Drained"),BI570,IF(AND('[1]Multi-Field'!$E$23=[1]Lists!BF570,'[1]Multi-Field'!$F$23="undrained"),BH570,""))</f>
        <v/>
      </c>
      <c r="CF570" s="409" t="str">
        <f>IF(AND('[1]Multi-Field'!$E$24=[1]Lists!BF570,'[1]Multi-Field'!$F$24="Drained"),BI570,IF(AND('[1]Multi-Field'!$E$24=[1]Lists!BF570,'[1]Multi-Field'!$F$24="undrained"),BH570,""))</f>
        <v/>
      </c>
      <c r="CG570" s="409" t="str">
        <f>IF(AND('[1]Multi-Field'!$E$25=[1]Lists!BF570,'[1]Multi-Field'!$F$25="Drained"),BI570,IF(AND('[1]Multi-Field'!$E$25=[1]Lists!BF570,'[1]Multi-Field'!$F$25="undrained"),BH570,""))</f>
        <v/>
      </c>
      <c r="CH570" s="409" t="str">
        <f>IF(AND('[1]Multi-Field'!$E$26=[1]Lists!BF570,'[1]Multi-Field'!$F$26="Drained"),BI570,IF(AND('[1]Multi-Field'!$E$26=[1]Lists!BF570,'[1]Multi-Field'!$F$26="undrained"),BH570,""))</f>
        <v/>
      </c>
      <c r="CI570" s="409" t="str">
        <f>IF(AND('[1]Multi-Field'!$E$27=[1]Lists!BF570,'[1]Multi-Field'!$F$27="Drained"),BI570,IF(AND('[1]Multi-Field'!$E$27=[1]Lists!BF570,'[1]Multi-Field'!$F$27="undrained"),BH570,""))</f>
        <v/>
      </c>
      <c r="CJ570" s="409" t="str">
        <f>IF(AND('[1]Multi-Field'!$E$28=[1]Lists!BF570,'[1]Multi-Field'!$F$28="Drained"),BI570,IF(AND('[1]Multi-Field'!$E$28=[1]Lists!BF570,'[1]Multi-Field'!$F$28="undrained"),BH570,""))</f>
        <v/>
      </c>
      <c r="CK570" s="409" t="str">
        <f>IF(AND('[1]Multi-Field'!$E$29=[1]Lists!BF570,'[1]Multi-Field'!$F$29="Drained"),BI570,IF(AND('[1]Multi-Field'!$E$29=[1]Lists!BF570,'[1]Multi-Field'!$F$29="undrained"),BH570,""))</f>
        <v/>
      </c>
      <c r="CL570" s="409" t="str">
        <f>IF(AND('[1]Multi-Field'!$E$30=[1]Lists!BF570,'[1]Multi-Field'!$F$30="Drained"),BI570,IF(AND('[1]Multi-Field'!$E$30=[1]Lists!BF570,'[1]Multi-Field'!$F$30="undrained"),BH570,""))</f>
        <v/>
      </c>
      <c r="CM570" s="409" t="str">
        <f>IF(AND('[1]Multi-Field'!$E$31=[1]Lists!BF570,'[1]Multi-Field'!$F$31="Drained"),BI570,IF(AND('[1]Multi-Field'!$E$31=[1]Lists!BF570,'[1]Multi-Field'!$F$31="undrained"),BH570,""))</f>
        <v/>
      </c>
      <c r="CN570" s="409" t="str">
        <f>IF(AND('[1]Multi-Field'!$E$32=[1]Lists!BF570,'[1]Multi-Field'!$F$32="Drained"),BI570,IF(AND('[1]Multi-Field'!$E$32=[1]Lists!BF570,'[1]Multi-Field'!$F$32="undrained"),BH570,""))</f>
        <v/>
      </c>
      <c r="CO570" s="409" t="str">
        <f>IF(AND('[1]Multi-Field'!$E$33=[1]Lists!BF570,'[1]Multi-Field'!$F$33="Drained"),BI570,IF(AND('[1]Multi-Field'!$E$33=[1]Lists!BF570,'[1]Multi-Field'!$F$33="undrained"),BH570,""))</f>
        <v/>
      </c>
      <c r="CP570" s="409" t="str">
        <f>IF(AND('[1]Multi-Field'!$E$34=[1]Lists!BF570,'[1]Multi-Field'!$F$34="Drained"),BI570,IF(AND('[1]Multi-Field'!$E$34=[1]Lists!BF570,'[1]Multi-Field'!$F$34="undrained"),BH570,""))</f>
        <v/>
      </c>
      <c r="CQ570" s="409" t="str">
        <f>IF(AND('[1]Multi-Field'!$E$35=[1]Lists!BF570,'[1]Multi-Field'!$F$35="Drained"),BI570,IF(AND('[1]Multi-Field'!$E$35=[1]Lists!BF570,'[1]Multi-Field'!$F$35="undrained"),BH570,""))</f>
        <v/>
      </c>
      <c r="CR570" s="409" t="str">
        <f>IF(AND('[1]Multi-Field'!$E$36=[1]Lists!BF570,'[1]Multi-Field'!$F$36="Drained"),BI570,IF(AND('[1]Multi-Field'!$E$36=[1]Lists!BF570,'[1]Multi-Field'!$F$36="undrained"),BH570,""))</f>
        <v/>
      </c>
      <c r="CS570" s="409" t="str">
        <f>IF(AND('[1]Multi-Field'!$E$37=[1]Lists!BF570,'[1]Multi-Field'!$F$37="Drained"),BI570,IF(AND('[1]Multi-Field'!$E$37=[1]Lists!BF570,'[1]Multi-Field'!$F$37="undrained"),BH570,""))</f>
        <v/>
      </c>
      <c r="CT570" s="409" t="str">
        <f>IF(AND('[1]Multi-Field'!$E$38=[1]Lists!BF570,'[1]Multi-Field'!$F$38="Drained"),BI570,IF(AND('[1]Multi-Field'!$E$38=[1]Lists!BF570,'[1]Multi-Field'!$F$38="undrained"),BH570,""))</f>
        <v/>
      </c>
      <c r="CU570" s="409" t="str">
        <f>IF(AND('[1]Multi-Field'!$E$39=[1]Lists!BF570,'[1]Multi-Field'!$F$39="Drained"),BI570,IF(AND('[1]Multi-Field'!$E$39=[1]Lists!BF570,'[1]Multi-Field'!$F$39="undrained"),BH570,""))</f>
        <v/>
      </c>
      <c r="CV570" s="409" t="str">
        <f>IF(AND('[1]Multi-Field'!$E$40=[1]Lists!BF570,'[1]Multi-Field'!$F$40="Drained"),BI570,IF(AND('[1]Multi-Field'!$E$40=[1]Lists!BF570,'[1]Multi-Field'!$F$40="undrained"),BH570,""))</f>
        <v/>
      </c>
      <c r="CW570" s="409" t="str">
        <f>IF(AND('[1]Multi-Field'!$E$41=[1]Lists!BF570,'[1]Multi-Field'!$F$40="Drained"),BI570,IF(AND('[1]Multi-Field'!$E$40=[1]Lists!BF570,'[1]Multi-Field'!$F$40="undrained"),BH570,""))</f>
        <v/>
      </c>
      <c r="CX570" s="409" t="str">
        <f>IF(AND('[1]Multi-Field'!$E$42=[1]Lists!BF570,'[1]Multi-Field'!$F$42="Drained"),BI570,IF(AND('[1]Multi-Field'!$E$42=[1]Lists!BF570,'[1]Multi-Field'!$F$42="undrained"),BH570,""))</f>
        <v/>
      </c>
      <c r="CY570" s="409" t="str">
        <f>IF(AND('[1]Multi-Field'!$E$43=[1]Lists!BF570,'[1]Multi-Field'!$F$43="Drained"),BI570,IF(AND('[1]Multi-Field'!$E$43=[1]Lists!BF570,'[1]Multi-Field'!$F$43="undrained"),BH570,""))</f>
        <v/>
      </c>
      <c r="CZ570" s="409" t="str">
        <f>IF(AND('[1]Multi-Field'!$E$44=[1]Lists!BF570,'[1]Multi-Field'!$F$44="Drained"),BI570,IF(AND('[1]Multi-Field'!$E$44=[1]Lists!BF570,'[1]Multi-Field'!$F$44="undrained"),BH570,""))</f>
        <v/>
      </c>
      <c r="DA570" s="409" t="str">
        <f>IF(AND('[1]Multi-Field'!$E$45=[1]Lists!BF570,'[1]Multi-Field'!$F$45="Drained"),BI570,IF(AND('[1]Multi-Field'!$E$45=[1]Lists!BF570,'[1]Multi-Field'!$F$45="undrained"),BH570,""))</f>
        <v/>
      </c>
      <c r="DB570" s="409" t="str">
        <f>IF(AND('[1]Multi-Field'!$E$46=[1]Lists!BF570,'[1]Multi-Field'!$F$46="Drained"),BI570,IF(AND('[1]Multi-Field'!$E$46=[1]Lists!BF570,'[1]Multi-Field'!$F$46="undrained"),BH570,""))</f>
        <v/>
      </c>
      <c r="DC570" s="409" t="str">
        <f>IF(AND('[1]Multi-Field'!$E$47=[1]Lists!BF570,'[1]Multi-Field'!$F$47="Drained"),BI570,IF(AND('[1]Multi-Field'!$E$47=[1]Lists!BF570,'[1]Multi-Field'!$F$47="undrained"),BH570,""))</f>
        <v/>
      </c>
      <c r="DD570" s="409" t="str">
        <f>IF(AND('[1]Multi-Field'!$E$48=[1]Lists!BF570,'[1]Multi-Field'!$F$48="Drained"),BI570,IF(AND('[1]Multi-Field'!$E$48=[1]Lists!BF570,'[1]Multi-Field'!$F$48="undrained"),BH570,""))</f>
        <v/>
      </c>
      <c r="DE570" s="409" t="str">
        <f>IF(AND('[1]Multi-Field'!$E$49=[1]Lists!BF570,'[1]Multi-Field'!$F$49="Drained"),BI570,IF(AND('[1]Multi-Field'!$E$49=[1]Lists!BF570,'[1]Multi-Field'!$F$9="undrained"),BH570,""))</f>
        <v/>
      </c>
      <c r="DF570" s="409" t="str">
        <f>IF(AND('[1]Multi-Field'!$E$50=[1]Lists!BF570,'[1]Multi-Field'!$F$50="Drained"),BI570,IF(AND('[1]Multi-Field'!$E$50=[1]Lists!BF570,'[1]Multi-Field'!$F$50="undrained"),BH570,""))</f>
        <v/>
      </c>
      <c r="DG570" s="409" t="str">
        <f>IF(AND('[1]Multi-Field'!$E$51=[1]Lists!BF570,'[1]Multi-Field'!$F$51="Drained"),BI570,IF(AND('[1]Multi-Field'!$E$51=[1]Lists!BF570,'[1]Multi-Field'!$F$51="undrained"),BH570,""))</f>
        <v/>
      </c>
      <c r="DH570" s="409" t="str">
        <f>IF(AND('[1]Multi-Field'!$E$52=[1]Lists!BF570,'[1]Multi-Field'!$F$52="Drained"),BI570,IF(AND('[1]Multi-Field'!$E$52=[1]Lists!BF570,'[1]Multi-Field'!$F$52="undrained"),BH570,""))</f>
        <v/>
      </c>
      <c r="DI570" s="409" t="str">
        <f>IF(AND('[1]Multi-Field'!$E$53=[1]Lists!BF570,'[1]Multi-Field'!$F$53="Drained"),BI570,IF(AND('[1]Multi-Field'!$E$53=[1]Lists!BF570,'[1]Multi-Field'!$F$53="undrained"),BH570,""))</f>
        <v/>
      </c>
      <c r="DJ570" s="409" t="str">
        <f>IF(AND('[1]Multi-Field'!$E$54=[1]Lists!BF570,'[1]Multi-Field'!$F$54="Drained"),BI570,IF(AND('[1]Multi-Field'!$E$54=[1]Lists!BF570,'[1]Multi-Field'!$F$54="undrained"),BH570,""))</f>
        <v/>
      </c>
      <c r="DK570" s="409" t="str">
        <f>IF(AND('[1]Multi-Field'!$E$55=[1]Lists!BF570,'[1]Multi-Field'!$F$55="Drained"),BI570,IF(AND('[1]Multi-Field'!$E$55=[1]Lists!BF570,'[1]Multi-Field'!$F$55="undrained"),BH570,""))</f>
        <v/>
      </c>
      <c r="DL570" s="409" t="str">
        <f>IF(AND('[1]Multi-Field'!$E$56=[1]Lists!BF570,'[1]Multi-Field'!$F$56="Drained"),BI570,IF(AND('[1]Multi-Field'!$E$56=[1]Lists!BF570,'[1]Multi-Field'!$F$56="undrained"),BH570,""))</f>
        <v/>
      </c>
      <c r="DM570" s="409" t="str">
        <f>IF(AND('[1]Multi-Field'!$E$57=[1]Lists!BF570,'[1]Multi-Field'!$F$57="Drained"),BI570,IF(AND('[1]Multi-Field'!$E$57=[1]Lists!BF570,'[1]Multi-Field'!$F$57="undrained"),BH570,""))</f>
        <v/>
      </c>
      <c r="DN570" s="409" t="str">
        <f>IF(AND('[1]Multi-Field'!$E$58=[1]Lists!BF570,'[1]Multi-Field'!$F$58="Drained"),BI570,IF(AND('[1]Multi-Field'!$E$58=[1]Lists!BF570,'[1]Multi-Field'!$F$58="undrained"),BH570,""))</f>
        <v/>
      </c>
      <c r="DO570" s="409" t="str">
        <f>IF(AND('[1]Multi-Field'!$E$59=[1]Lists!BF570,'[1]Multi-Field'!$F$59="Drained"),BI570,IF(AND('[1]Multi-Field'!$E$59=[1]Lists!BF570,'[1]Multi-Field'!$F$59="undrained"),BH570,""))</f>
        <v/>
      </c>
      <c r="DP570" s="409" t="str">
        <f>IF(AND('[1]Multi-Field'!$E$60=[1]Lists!BF570,'[1]Multi-Field'!$F$60="Drained"),BI570,IF(AND('[1]Multi-Field'!$E$60=[1]Lists!BF570,'[1]Multi-Field'!$F$60="undrained"),BH570,""))</f>
        <v/>
      </c>
      <c r="DQ570" s="409" t="str">
        <f>IF(AND('[1]Multi-Field'!$E$61=[1]Lists!BF570,'[1]Multi-Field'!$F$61="Drained"),BI570,IF(AND('[1]Multi-Field'!$E$61=[1]Lists!BF570,'[1]Multi-Field'!$F$61="undrained"),BH570,""))</f>
        <v/>
      </c>
      <c r="DR570" s="409" t="str">
        <f>IF(AND('[1]Multi-Field'!$E$62=[1]Lists!BF570,'[1]Multi-Field'!$F$62="Drained"),BI570,IF(AND('[1]Multi-Field'!$E$62=[1]Lists!BF570,'[1]Multi-Field'!$F$62="undrained"),BH570,""))</f>
        <v/>
      </c>
      <c r="DS570" s="409" t="str">
        <f>IF(AND('[1]Multi-Field'!$E$63=[1]Lists!BF570,'[1]Multi-Field'!$F$63="Drained"),BI570,IF(AND('[1]Multi-Field'!$E$63=[1]Lists!BF570,'[1]Multi-Field'!$F$63="undrained"),BH570,""))</f>
        <v/>
      </c>
      <c r="DT570" s="409" t="str">
        <f>IF(AND('[1]Multi-Field'!$E$64=[1]Lists!BF570,'[1]Multi-Field'!$F$64="Drained"),BI570,IF(AND('[1]Multi-Field'!$E$64=[1]Lists!BF570,'[1]Multi-Field'!$F$64="undrained"),BH570,""))</f>
        <v/>
      </c>
      <c r="DU570" s="409" t="str">
        <f>IF(AND('[1]Multi-Field'!$E$65=[1]Lists!BF570,'[1]Multi-Field'!$F$65="Drained"),BI570,IF(AND('[1]Multi-Field'!$E$65=[1]Lists!BF570,'[1]Multi-Field'!$F$65="undrained"),BH570,""))</f>
        <v/>
      </c>
      <c r="DV570" s="409" t="str">
        <f>IF(AND('[1]Multi-Field'!$E$66=[1]Lists!BF570,'[1]Multi-Field'!$F$66="Drained"),BI570,IF(AND('[1]Multi-Field'!$E$66=[1]Lists!BF570,'[1]Multi-Field'!$F$66="undrained"),BH570,""))</f>
        <v/>
      </c>
      <c r="DW570" s="409" t="str">
        <f>IF(AND('[1]Multi-Field'!$E$67=[1]Lists!BF570,'[1]Multi-Field'!$F$67="Drained"),BI570,IF(AND('[1]Multi-Field'!$E$67=[1]Lists!BF570,'[1]Multi-Field'!$F$67="undrained"),BH570,""))</f>
        <v/>
      </c>
      <c r="DX570" s="409" t="str">
        <f>IF(AND('[1]Multi-Field'!$E$68=[1]Lists!BF570,'[1]Multi-Field'!$F$68="Drained"),BI570,IF(AND('[1]Multi-Field'!$E$68=[1]Lists!BF570,'[1]Multi-Field'!$F$68="undrained"),BH570,""))</f>
        <v/>
      </c>
      <c r="DY570" s="409" t="str">
        <f>IF(AND('[1]Multi-Field'!$E$69=[1]Lists!BF570,'[1]Multi-Field'!$F$69="Drained"),BI570,IF(AND('[1]Multi-Field'!$E$69=[1]Lists!BF570,'[1]Multi-Field'!$F$69="undrained"),BH570,""))</f>
        <v/>
      </c>
      <c r="DZ570" s="409" t="str">
        <f>IF(AND('[1]Multi-Field'!$E$70=[1]Lists!BF570,'[1]Multi-Field'!$F$70="Drained"),BI570,IF(AND('[1]Multi-Field'!$E$70=[1]Lists!BF570,'[1]Multi-Field'!$F$70="undrained"),BH570,""))</f>
        <v/>
      </c>
      <c r="EA570" s="409" t="str">
        <f>IF(AND('[1]Multi-Field'!$E$71=[1]Lists!BF570,'[1]Multi-Field'!$F$71="Drained"),BI570,IF(AND('[1]Multi-Field'!$E$71=[1]Lists!BF570,'[1]Multi-Field'!$F$71="undrained"),BH570,""))</f>
        <v/>
      </c>
      <c r="EB570" s="409" t="str">
        <f>IF(AND('[1]Multi-Field'!$E$72=[1]Lists!BF570,'[1]Multi-Field'!$F$72="Drained"),BI570,IF(AND('[1]Multi-Field'!$E$72=[1]Lists!BF570,'[1]Multi-Field'!$F$72="undrained"),BH570,""))</f>
        <v/>
      </c>
      <c r="EC570" s="409" t="str">
        <f>IF(AND('[1]Multi-Field'!$E$73=[1]Lists!BF570,'[1]Multi-Field'!$F$73="Drained"),BI570,IF(AND('[1]Multi-Field'!$E$73=[1]Lists!BF570,'[1]Multi-Field'!$F$73="undrained"),BH570,""))</f>
        <v/>
      </c>
      <c r="ED570" s="409" t="str">
        <f>IF(AND('[1]Multi-Field'!$E$74=[1]Lists!BF570,'[1]Multi-Field'!$F$74="Drained"),BI570,IF(AND('[1]Multi-Field'!$E$74=[1]Lists!BF570,'[1]Multi-Field'!$F$74="undrained"),BH570,""))</f>
        <v/>
      </c>
      <c r="EE570" s="409" t="str">
        <f>IF(AND('[1]Multi-Field'!$E$75=[1]Lists!BF570,'[1]Multi-Field'!$F$75="Drained"),BI570,IF(AND('[1]Multi-Field'!$E$75=[1]Lists!BF570,'[1]Multi-Field'!$F$75="undrained"),BH570,""))</f>
        <v/>
      </c>
      <c r="EF570" s="409" t="str">
        <f>IF(AND('[1]Multi-Field'!$E$76=[1]Lists!BF570,'[1]Multi-Field'!$F$76="Drained"),BI570,IF(AND('[1]Multi-Field'!$E$76=[1]Lists!BF570,'[1]Multi-Field'!$F$6="undrained"),BH570,""))</f>
        <v/>
      </c>
      <c r="EG570" s="409" t="str">
        <f>IF(AND('[1]Multi-Field'!$E$77=[1]Lists!BF570,'[1]Multi-Field'!$F$77="Drained"),BI570,IF(AND('[1]Multi-Field'!$E$77=[1]Lists!BF570,'[1]Multi-Field'!$F$77="undrained"),BH570,""))</f>
        <v/>
      </c>
      <c r="EH570" s="409" t="str">
        <f>IF(AND('[1]Multi-Field'!$E$78=[1]Lists!BF570,'[1]Multi-Field'!$F$78="Drained"),BI570,IF(AND('[1]Multi-Field'!$E$78=[1]Lists!BF570,'[1]Multi-Field'!$F$78="undrained"),BH570,""))</f>
        <v/>
      </c>
      <c r="EI570" s="409" t="str">
        <f>IF(AND('[1]Multi-Field'!$E$79=[1]Lists!BF570,'[1]Multi-Field'!$F$79="Drained"),BI570,IF(AND('[1]Multi-Field'!$E$79=[1]Lists!BF570,'[1]Multi-Field'!$F$79="undrained"),BH570,""))</f>
        <v/>
      </c>
      <c r="EJ570" s="409" t="str">
        <f>IF(AND('[1]Multi-Field'!$E$80=[1]Lists!BF570,'[1]Multi-Field'!$F$80="Drained"),BI570,IF(AND('[1]Multi-Field'!$E$80=[1]Lists!BF570,'[1]Multi-Field'!$F$80="undrained"),BH570,""))</f>
        <v/>
      </c>
      <c r="EK570" s="409" t="str">
        <f>IF(AND('[1]Multi-Field'!$E$81=[1]Lists!BF570,'[1]Multi-Field'!$F$81="Drained"),BI570,IF(AND('[1]Multi-Field'!$E$81=[1]Lists!BF570,'[1]Multi-Field'!$F$81="undrained"),BH570,""))</f>
        <v/>
      </c>
      <c r="EL570" s="409" t="str">
        <f>IF(AND('[1]Multi-Field'!$E$82=[1]Lists!BF570,'[1]Multi-Field'!$F$82="Drained"),BI570,IF(AND('[1]Multi-Field'!$E$82=[1]Lists!BF570,'[1]Multi-Field'!$F$82="undrained"),BH570,""))</f>
        <v/>
      </c>
      <c r="EM570" s="409" t="str">
        <f>IF(AND('[1]Multi-Field'!$E$83=[1]Lists!BF570,'[1]Multi-Field'!$F$83="Drained"),BI570,IF(AND('[1]Multi-Field'!$E$83=[1]Lists!BF570,'[1]Multi-Field'!$F$83="undrained"),BH570,""))</f>
        <v/>
      </c>
      <c r="EN570" s="409" t="str">
        <f>IF(AND('[1]Multi-Field'!$E$84=[1]Lists!BF570,'[1]Multi-Field'!$F$84="Drained"),BI570,IF(AND('[1]Multi-Field'!$E$84=[1]Lists!BF570,'[1]Multi-Field'!$F$84="undrained"),BH570,""))</f>
        <v/>
      </c>
      <c r="EO570" s="409" t="str">
        <f>IF(AND('[1]Multi-Field'!$E$85=[1]Lists!BF570,'[1]Multi-Field'!$F$85="Drained"),BI570,IF(AND('[1]Multi-Field'!$E$85=[1]Lists!BF570,'[1]Multi-Field'!$F$85="undrained"),BH570,""))</f>
        <v/>
      </c>
      <c r="EP570" s="409" t="str">
        <f>IF(AND('[1]Multi-Field'!$E$86=[1]Lists!BF570,'[1]Multi-Field'!$F$86="Drained"),BI570,IF(AND('[1]Multi-Field'!$E$86=[1]Lists!BF570,'[1]Multi-Field'!$F$86="undrained"),BH570,""))</f>
        <v/>
      </c>
      <c r="EQ570" s="409" t="str">
        <f>IF(AND('[1]Multi-Field'!$E$87=[1]Lists!BF570,'[1]Multi-Field'!$F$87="Drained"),BI570,IF(AND('[1]Multi-Field'!$E$87=[1]Lists!BF570,'[1]Multi-Field'!$F$87="undrained"),BH570,""))</f>
        <v/>
      </c>
      <c r="ER570" s="409" t="str">
        <f>IF(AND('[1]Multi-Field'!$E$88=[1]Lists!BF570,'[1]Multi-Field'!$F$88="Drained"),BI570,IF(AND('[1]Multi-Field'!$E$88=[1]Lists!BF570,'[1]Multi-Field'!$F$88="undrained"),BH570,""))</f>
        <v/>
      </c>
      <c r="ES570" s="409" t="str">
        <f>IF(AND('[1]Multi-Field'!$E$89=[1]Lists!BF570,'[1]Multi-Field'!$F$89="Drained"),BI570,IF(AND('[1]Multi-Field'!$E$89=[1]Lists!BF570,'[1]Multi-Field'!$F$89="undrained"),BH570,""))</f>
        <v/>
      </c>
      <c r="ET570" s="409" t="str">
        <f>IF(AND('[1]Multi-Field'!$E$90=[1]Lists!BF570,'[1]Multi-Field'!$F$90="Drained"),BI570,IF(AND('[1]Multi-Field'!$E$90=[1]Lists!BF570,'[1]Multi-Field'!$F$90="undrained"),BH570,""))</f>
        <v/>
      </c>
      <c r="EU570" s="409" t="str">
        <f>IF(AND('[1]Multi-Field'!$E$91=[1]Lists!BF570,'[1]Multi-Field'!$F$91="Drained"),BI570,IF(AND('[1]Multi-Field'!$E$91=[1]Lists!BF570,'[1]Multi-Field'!$F$91="undrained"),BH570,""))</f>
        <v/>
      </c>
      <c r="EV570" s="409" t="str">
        <f>IF(AND('[1]Multi-Field'!$E$92=[1]Lists!BF570,'[1]Multi-Field'!$F$92="Drained"),BI570,IF(AND('[1]Multi-Field'!$E$92=[1]Lists!BF570,'[1]Multi-Field'!$F$92="undrained"),BH570,""))</f>
        <v/>
      </c>
      <c r="EW570" s="409" t="str">
        <f>IF(AND('[1]Multi-Field'!$E$93=[1]Lists!BF570,'[1]Multi-Field'!$F$93="Drained"),BI570,IF(AND('[1]Multi-Field'!$E$93=[1]Lists!BF570,'[1]Multi-Field'!$F$93="undrained"),BH570,""))</f>
        <v/>
      </c>
      <c r="EX570" s="409" t="str">
        <f>IF(AND('[1]Multi-Field'!$E$94=[1]Lists!BF570,'[1]Multi-Field'!$F$94="Drained"),BI570,IF(AND('[1]Multi-Field'!$E$94=[1]Lists!BF570,'[1]Multi-Field'!$F$94="undrained"),BH570,""))</f>
        <v/>
      </c>
      <c r="EY570" s="409" t="str">
        <f>IF(AND('[1]Multi-Field'!$E$95=[1]Lists!BF570,'[1]Multi-Field'!$F$95="Drained"),BI570,IF(AND('[1]Multi-Field'!$E$95=[1]Lists!BF570,'[1]Multi-Field'!$F$95="undrained"),BH570,""))</f>
        <v/>
      </c>
      <c r="EZ570" s="409" t="str">
        <f>IF(AND('[1]Multi-Field'!$E$96=[1]Lists!BF570,'[1]Multi-Field'!$F$96="Drained"),BI570,IF(AND('[1]Multi-Field'!$E$96=[1]Lists!BF570,'[1]Multi-Field'!$F$96="undrained"),BH570,""))</f>
        <v/>
      </c>
      <c r="FA570" s="409" t="str">
        <f>IF(AND('[1]Multi-Field'!$E$97=[1]Lists!BF570,'[1]Multi-Field'!$F$97="Drained"),BI570,IF(AND('[1]Multi-Field'!$E$97=[1]Lists!BF570,'[1]Multi-Field'!$F$97="undrained"),BH570,""))</f>
        <v/>
      </c>
      <c r="FB570" s="409" t="str">
        <f>IF(AND('[1]Multi-Field'!$E$98=[1]Lists!BF570,'[1]Multi-Field'!$F$98="Drained"),BI570,IF(AND('[1]Multi-Field'!$E$98=[1]Lists!BF570,'[1]Multi-Field'!$F$98="undrained"),BH570,""))</f>
        <v/>
      </c>
      <c r="FC570" s="409" t="str">
        <f>IF(AND('[1]Multi-Field'!$E$99=[1]Lists!BF570,'[1]Multi-Field'!$F$99="Drained"),BI570,IF(AND('[1]Multi-Field'!$E$99=[1]Lists!BF570,'[1]Multi-Field'!$F$99="undrained"),BH570,""))</f>
        <v/>
      </c>
      <c r="FD570" s="409" t="str">
        <f>IF(AND('[1]Multi-Field'!$E$100=[1]Lists!BF570,'[1]Multi-Field'!$F$100="Drained"),BI570,IF(AND('[1]Multi-Field'!$E$100=[1]Lists!BF570,'[1]Multi-Field'!$F$100="undrained"),BH570,""))</f>
        <v/>
      </c>
      <c r="FE570" s="409" t="str">
        <f>IF(AND('[1]Multi-Field'!$E$101=[1]Lists!BF570,'[1]Multi-Field'!$F$101="Drained"),BI570,IF(AND('[1]Multi-Field'!$E$101=[1]Lists!BF570,'[1]Multi-Field'!$F$101="undrained"),BH570,""))</f>
        <v/>
      </c>
      <c r="FF570" s="409" t="str">
        <f>IF(AND('[1]Multi-Field'!$E$102=[1]Lists!BF570,'[1]Multi-Field'!$F$102="Drained"),BI570,IF(AND('[1]Multi-Field'!$E$102=[1]Lists!BF570,'[1]Multi-Field'!$F$102="undrained"),BH570,""))</f>
        <v/>
      </c>
      <c r="FG570" s="409" t="str">
        <f>IF(AND('[1]Multi-Field'!$E$103=[1]Lists!BF570,'[1]Multi-Field'!$F$103="Drained"),BI570,IF(AND('[1]Multi-Field'!$E$103=[1]Lists!BF570,'[1]Multi-Field'!$F$103="undrained"),BH570,""))</f>
        <v/>
      </c>
      <c r="FH570" s="409" t="str">
        <f>IF(AND('[1]Multi-Field'!$E$104=[1]Lists!BF570,'[1]Multi-Field'!$F$104="Drained"),BI570,IF(AND('[1]Multi-Field'!$E$104=[1]Lists!BF570,'[1]Multi-Field'!$F$104="undrained"),BH570,""))</f>
        <v/>
      </c>
      <c r="FI570" s="409" t="str">
        <f>IF(AND('[1]Multi-Field'!$E$105=[1]Lists!BF570,'[1]Multi-Field'!$F$105="Drained"),BI570,IF(AND('[1]Multi-Field'!$E$105=[1]Lists!BF570,'[1]Multi-Field'!$F$105="undrained"),BH570,""))</f>
        <v/>
      </c>
      <c r="FJ570" s="409" t="str">
        <f>IF(AND('[1]Multi-Field'!$E$106=[1]Lists!BF570,'[1]Multi-Field'!$F$106="Drained"),BI570,IF(AND('[1]Multi-Field'!$E$106=[1]Lists!BF570,'[1]Multi-Field'!$F$106="undrained"),BH570,""))</f>
        <v/>
      </c>
      <c r="FK570" s="409" t="str">
        <f>IF(AND('[1]Multi-Field'!$E$107=[1]Lists!BF570,'[1]Multi-Field'!$F$107="Drained"),BI570,IF(AND('[1]Multi-Field'!$E$107=[1]Lists!BF570,'[1]Multi-Field'!$F$107="undrained"),BH570,""))</f>
        <v/>
      </c>
      <c r="FL570" s="409" t="str">
        <f>IF(AND('[1]Multi-Field'!$E$108=[1]Lists!BF570,'[1]Multi-Field'!$F$108="Drained"),BI570,IF(AND('[1]Multi-Field'!$E$108=[1]Lists!BF570,'[1]Multi-Field'!$F$108="undrained"),BH570,""))</f>
        <v/>
      </c>
      <c r="FM570" s="409" t="str">
        <f>IF(AND('[1]Multi-Field'!$E$109=[1]Lists!BF570,'[1]Multi-Field'!$F$109="Drained"),BI570,IF(AND('[1]Multi-Field'!$E$109=[1]Lists!BF570,'[1]Multi-Field'!$F$109="undrained"),BH570,""))</f>
        <v/>
      </c>
      <c r="FN570" s="409" t="str">
        <f>IF(AND('[1]Multi-Field'!$E$110=[1]Lists!BF570,'[1]Multi-Field'!$F$110="Drained"),BI570,IF(AND('[1]Multi-Field'!$E$110=[1]Lists!BF570,'[1]Multi-Field'!$F$110="undrained"),BH570,""))</f>
        <v/>
      </c>
      <c r="FO570" s="409" t="str">
        <f>IF(AND('[1]Multi-Field'!$E$111=[1]Lists!BF570,'[1]Multi-Field'!$F$111="Drained"),BI570,IF(AND('[1]Multi-Field'!$E$111=[1]Lists!BF570,'[1]Multi-Field'!$F$111="undrained"),BH570,""))</f>
        <v/>
      </c>
      <c r="FP570" s="409" t="str">
        <f>IF(AND('[1]Multi-Field'!$E$112=[1]Lists!BF570,'[1]Multi-Field'!$F$112="Drained"),BI570,IF(AND('[1]Multi-Field'!$E$112=[1]Lists!BF570,'[1]Multi-Field'!$F$112="undrained"),BH570,""))</f>
        <v/>
      </c>
      <c r="FQ570" s="409" t="str">
        <f>IF(AND('[1]Multi-Field'!$E$113=[1]Lists!BF570,'[1]Multi-Field'!$F$113="Drained"),BI570,IF(AND('[1]Multi-Field'!$E$113=[1]Lists!BF570,'[1]Multi-Field'!$F$113="undrained"),BH570,""))</f>
        <v/>
      </c>
      <c r="FR570" s="409" t="str">
        <f>IF(AND('[1]Multi-Field'!$E$114=[1]Lists!BF570,'[1]Multi-Field'!$F$114="Drained"),BI570,IF(AND('[1]Multi-Field'!$E$114=[1]Lists!BF570,'[1]Multi-Field'!$F$114="undrained"),BH570,""))</f>
        <v/>
      </c>
      <c r="FS570" s="409" t="str">
        <f>IF(AND('[1]Multi-Field'!$E$115=[1]Lists!BF570,'[1]Multi-Field'!$F$115="Drained"),BI570,IF(AND('[1]Multi-Field'!$E$115=[1]Lists!BF570,'[1]Multi-Field'!$F$115="undrained"),BH570,""))</f>
        <v/>
      </c>
      <c r="FT570" s="409" t="str">
        <f>IF(AND('[1]Multi-Field'!$E$116=[1]Lists!BF570,'[1]Multi-Field'!$F$116="Drained"),BI570,IF(AND('[1]Multi-Field'!$E$116=[1]Lists!BF570,'[1]Multi-Field'!$F$116="undrained"),BH570,""))</f>
        <v/>
      </c>
      <c r="FU570" s="409" t="str">
        <f>IF(AND('[1]Multi-Field'!$E$117=[1]Lists!BF570,'[1]Multi-Field'!$F$117="Drained"),BI570,IF(AND('[1]Multi-Field'!$E$117=[1]Lists!BF570,'[1]Multi-Field'!$F$117="undrained"),BH570,""))</f>
        <v/>
      </c>
      <c r="FV570" s="409" t="str">
        <f>IF(AND('[1]Multi-Field'!$E$118=[1]Lists!BF570,'[1]Multi-Field'!$F$118="Drained"),BI570,IF(AND('[1]Multi-Field'!$E$118=[1]Lists!BF570,'[1]Multi-Field'!$F$118="undrained"),BH570,""))</f>
        <v/>
      </c>
      <c r="FW570" s="409" t="str">
        <f>IF(AND('[1]Multi-Field'!$E$119=[1]Lists!BF570,'[1]Multi-Field'!$F$119="Drained"),BI570,IF(AND('[1]Multi-Field'!$E$119=[1]Lists!BF570,'[1]Multi-Field'!$F$119="undrained"),BH570,""))</f>
        <v/>
      </c>
      <c r="FX570" s="409" t="str">
        <f>IF(AND('[1]Multi-Field'!$E$120=[1]Lists!BF570,'[1]Multi-Field'!$F$120="Drained"),BI570,IF(AND('[1]Multi-Field'!$E$120=[1]Lists!BF570,'[1]Multi-Field'!$F$120="undrained"),BH570,""))</f>
        <v/>
      </c>
    </row>
    <row r="571" spans="1:180" ht="13.5" customHeight="1">
      <c r="A571" s="7" t="s">
        <v>657</v>
      </c>
      <c r="B571" s="7"/>
      <c r="C571" s="7"/>
      <c r="D571" s="8">
        <v>50</v>
      </c>
      <c r="E571" s="8">
        <f t="shared" si="74"/>
        <v>53</v>
      </c>
      <c r="F571" s="8">
        <f t="shared" si="75"/>
        <v>57</v>
      </c>
      <c r="G571" s="8">
        <v>60</v>
      </c>
      <c r="H571" s="8">
        <v>60</v>
      </c>
      <c r="I571" s="8">
        <f t="shared" si="78"/>
        <v>65</v>
      </c>
      <c r="J571" s="8">
        <f t="shared" si="79"/>
        <v>70</v>
      </c>
      <c r="K571" s="8">
        <v>75</v>
      </c>
      <c r="L571" s="8">
        <v>76</v>
      </c>
      <c r="M571" s="8">
        <f t="shared" si="76"/>
        <v>81</v>
      </c>
      <c r="N571" s="8">
        <f t="shared" si="77"/>
        <v>85</v>
      </c>
      <c r="O571" s="8">
        <v>90</v>
      </c>
      <c r="P571" s="391"/>
      <c r="Q571" s="84"/>
      <c r="R571" s="395"/>
      <c r="S571" s="395"/>
      <c r="T571" s="395"/>
      <c r="U571" s="396"/>
      <c r="BF571" s="411" t="s">
        <v>1734</v>
      </c>
      <c r="BG571" s="412">
        <v>4</v>
      </c>
      <c r="BH571" s="412">
        <v>2</v>
      </c>
      <c r="BI571" s="412">
        <v>3.5</v>
      </c>
      <c r="BJ571" s="409" t="e">
        <f>IF(AND('[1]Single Field'!#REF!=[1]Lists!BF571,'[1]Single Field'!#REF!="Drained"),"x",IF(AND('[1]Single Field'!#REF!=[1]Lists!BF571,'[1]Single Field'!#REF!="Undrained"),O,""))</f>
        <v>#REF!</v>
      </c>
      <c r="BK571" s="409" t="str">
        <f>IF(AND('[1]Multi-Field'!$E$3=[1]Lists!BF571,'[1]Multi-Field'!$F$3="Drained"),BI571,IF(AND('[1]Multi-Field'!$E$3=BF571,'[1]Multi-Field'!$F$3="undrained"),BH571,""))</f>
        <v/>
      </c>
      <c r="BL571" s="409" t="str">
        <f>IF(AND('[1]Multi-Field'!$E$4=BF571,'[1]Multi-Field'!$F$4="Drained"),BI571,IF(AND('[1]Multi-Field'!$E$4=BF571,'[1]Multi-Field'!$F$4="undrained"),BH571,""))</f>
        <v/>
      </c>
      <c r="BM571" s="409" t="str">
        <f>IF(AND('[1]Multi-Field'!$E$5=BF571,'[1]Multi-Field'!$F$5="Drained"),BI571,IF(AND('[1]Multi-Field'!$E$5=BF571,'[1]Multi-Field'!$F$5="undrained"),BH571,""))</f>
        <v/>
      </c>
      <c r="BN571" s="409" t="str">
        <f>IF(AND('[1]Multi-Field'!$E$6=BF571,'[1]Multi-Field'!$F$6="Drained"),BI571,IF(AND('[1]Multi-Field'!$E$6=BF571,'[1]Multi-Field'!$F$6="undrained"),BH571,""))</f>
        <v/>
      </c>
      <c r="BO571" s="409" t="str">
        <f>IF(AND('[1]Multi-Field'!$E$7=BF571,'[1]Multi-Field'!$F$7="Drained"),BI571,IF(AND('[1]Multi-Field'!$E$7=BF571,'[1]Multi-Field'!$F$7="undrained"),BH571,""))</f>
        <v/>
      </c>
      <c r="BP571" s="409" t="str">
        <f>IF(AND('[1]Multi-Field'!$E$8=BF571,'[1]Multi-Field'!$F$8="Drained"),BI571,IF(AND('[1]Multi-Field'!$E$8=BF571,'[1]Multi-Field'!$F$8="undrained"),BH571,""))</f>
        <v/>
      </c>
      <c r="BQ571" s="409" t="str">
        <f>IF(AND('[1]Multi-Field'!$E$9=BF571,'[1]Multi-Field'!$F$9="Drained"),BI571,IF(AND('[1]Multi-Field'!$E$9=BF571,'[1]Multi-Field'!$F$9="undrained"),BH571,""))</f>
        <v/>
      </c>
      <c r="BR571" s="409" t="str">
        <f>IF(AND('[1]Multi-Field'!$E$10=BF571,'[1]Multi-Field'!$F$10="Drained"),BI571,IF(AND('[1]Multi-Field'!$E$10=BF571,'[1]Multi-Field'!$F$10="undrained"),BH571,""))</f>
        <v/>
      </c>
      <c r="BS571" s="409" t="str">
        <f>IF(AND('[1]Multi-Field'!$E$11=BF571,'[1]Multi-Field'!$F$11="Drained"),BI571,IF(AND('[1]Multi-Field'!$E$11=BF571,'[1]Multi-Field'!$F$11="undrained"),BH571,""))</f>
        <v/>
      </c>
      <c r="BT571" s="409" t="str">
        <f>IF(AND('[1]Multi-Field'!$E$12=BF571,'[1]Multi-Field'!$F$12="Drained"),BI571,IF(AND('[1]Multi-Field'!$E$12=BF571,'[1]Multi-Field'!$F$12="undrained"),BH571,""))</f>
        <v/>
      </c>
      <c r="BU571" s="409" t="str">
        <f>IF(AND('[1]Multi-Field'!$E$13=BF571,'[1]Multi-Field'!$F$13="Drained"),BI571,IF(AND('[1]Multi-Field'!$E$3=BF571,'[1]Multi-Field'!$F$13="undrained"),BH571,""))</f>
        <v/>
      </c>
      <c r="BV571" s="409" t="str">
        <f>IF(AND('[1]Multi-Field'!$E$14=BF571,'[1]Multi-Field'!$F$14="Drained"),BI571,IF(AND('[1]Multi-Field'!$E$14=BF571,'[1]Multi-Field'!$F$14="undrained"),BH571,""))</f>
        <v/>
      </c>
      <c r="BW571" s="409" t="str">
        <f>IF(AND('[1]Multi-Field'!$E$15=BF571,'[1]Multi-Field'!$F$15="Drained"),BI571,IF(AND('[1]Multi-Field'!$E$15=BF571,'[1]Multi-Field'!$F$15="undrained"),BH571,""))</f>
        <v/>
      </c>
      <c r="BX571" s="409" t="str">
        <f>IF(AND('[1]Multi-Field'!$E$16=[1]Lists!BF571,'[1]Multi-Field'!$F$16="Drained"),BI571,IF(AND('[1]Multi-Field'!$E$16=[1]Lists!BF571,'[1]Multi-Field'!$F$16="undrained"),BH571,""))</f>
        <v/>
      </c>
      <c r="BY571" s="409" t="str">
        <f>IF(AND('[1]Multi-Field'!$E$17=[1]Lists!BF571,'[1]Multi-Field'!$F$17="Drained"),BI571,IF(AND('[1]Multi-Field'!$E$17=[1]Lists!BF571,'[1]Multi-Field'!$F$17="undrained"),BH571,""))</f>
        <v/>
      </c>
      <c r="BZ571" s="409" t="str">
        <f>IF(AND('[1]Multi-Field'!$E$18=[1]Lists!BF571,'[1]Multi-Field'!$F$18="Drained"),BI571,IF(AND('[1]Multi-Field'!$E$18=[1]Lists!BF571,'[1]Multi-Field'!$F$18="undrained"),BH571,""))</f>
        <v/>
      </c>
      <c r="CA571" s="409" t="str">
        <f>IF(AND('[1]Multi-Field'!$E$19=[1]Lists!BF571,'[1]Multi-Field'!$F$19="Drained"),BI571,IF(AND('[1]Multi-Field'!$E$19=[1]Lists!BF571,'[1]Multi-Field'!$F$19="undrained"),BH571,""))</f>
        <v/>
      </c>
      <c r="CB571" s="409" t="str">
        <f>IF(AND('[1]Multi-Field'!$E$20=[1]Lists!BF571,'[1]Multi-Field'!$F$20="Drained"),BI571,IF(AND('[1]Multi-Field'!$E$20=[1]Lists!BF571,'[1]Multi-Field'!$F$20="undrained"),BH571,""))</f>
        <v/>
      </c>
      <c r="CC571" s="409" t="str">
        <f>IF(AND('[1]Multi-Field'!$E$21=[1]Lists!BF571,'[1]Multi-Field'!$F$21="Drained"),BI571,IF(AND('[1]Multi-Field'!$E$21=[1]Lists!BF571,'[1]Multi-Field'!$F$21="undrained"),BH571,""))</f>
        <v/>
      </c>
      <c r="CD571" s="409" t="str">
        <f>IF(AND('[1]Multi-Field'!$E$22=[1]Lists!BF571,'[1]Multi-Field'!$F$22="Drained"),BI571,IF(AND('[1]Multi-Field'!$E$22=[1]Lists!BF571,'[1]Multi-Field'!$F$22="undrained"),BH571,""))</f>
        <v/>
      </c>
      <c r="CE571" s="409" t="str">
        <f>IF(AND('[1]Multi-Field'!$E$23=[1]Lists!BF571,'[1]Multi-Field'!$F$23="Drained"),BI571,IF(AND('[1]Multi-Field'!$E$23=[1]Lists!BF571,'[1]Multi-Field'!$F$23="undrained"),BH571,""))</f>
        <v/>
      </c>
      <c r="CF571" s="409" t="str">
        <f>IF(AND('[1]Multi-Field'!$E$24=[1]Lists!BF571,'[1]Multi-Field'!$F$24="Drained"),BI571,IF(AND('[1]Multi-Field'!$E$24=[1]Lists!BF571,'[1]Multi-Field'!$F$24="undrained"),BH571,""))</f>
        <v/>
      </c>
      <c r="CG571" s="409" t="str">
        <f>IF(AND('[1]Multi-Field'!$E$25=[1]Lists!BF571,'[1]Multi-Field'!$F$25="Drained"),BI571,IF(AND('[1]Multi-Field'!$E$25=[1]Lists!BF571,'[1]Multi-Field'!$F$25="undrained"),BH571,""))</f>
        <v/>
      </c>
      <c r="CH571" s="409" t="str">
        <f>IF(AND('[1]Multi-Field'!$E$26=[1]Lists!BF571,'[1]Multi-Field'!$F$26="Drained"),BI571,IF(AND('[1]Multi-Field'!$E$26=[1]Lists!BF571,'[1]Multi-Field'!$F$26="undrained"),BH571,""))</f>
        <v/>
      </c>
      <c r="CI571" s="409" t="str">
        <f>IF(AND('[1]Multi-Field'!$E$27=[1]Lists!BF571,'[1]Multi-Field'!$F$27="Drained"),BI571,IF(AND('[1]Multi-Field'!$E$27=[1]Lists!BF571,'[1]Multi-Field'!$F$27="undrained"),BH571,""))</f>
        <v/>
      </c>
      <c r="CJ571" s="409" t="str">
        <f>IF(AND('[1]Multi-Field'!$E$28=[1]Lists!BF571,'[1]Multi-Field'!$F$28="Drained"),BI571,IF(AND('[1]Multi-Field'!$E$28=[1]Lists!BF571,'[1]Multi-Field'!$F$28="undrained"),BH571,""))</f>
        <v/>
      </c>
      <c r="CK571" s="409" t="str">
        <f>IF(AND('[1]Multi-Field'!$E$29=[1]Lists!BF571,'[1]Multi-Field'!$F$29="Drained"),BI571,IF(AND('[1]Multi-Field'!$E$29=[1]Lists!BF571,'[1]Multi-Field'!$F$29="undrained"),BH571,""))</f>
        <v/>
      </c>
      <c r="CL571" s="409" t="str">
        <f>IF(AND('[1]Multi-Field'!$E$30=[1]Lists!BF571,'[1]Multi-Field'!$F$30="Drained"),BI571,IF(AND('[1]Multi-Field'!$E$30=[1]Lists!BF571,'[1]Multi-Field'!$F$30="undrained"),BH571,""))</f>
        <v/>
      </c>
      <c r="CM571" s="409" t="str">
        <f>IF(AND('[1]Multi-Field'!$E$31=[1]Lists!BF571,'[1]Multi-Field'!$F$31="Drained"),BI571,IF(AND('[1]Multi-Field'!$E$31=[1]Lists!BF571,'[1]Multi-Field'!$F$31="undrained"),BH571,""))</f>
        <v/>
      </c>
      <c r="CN571" s="409" t="str">
        <f>IF(AND('[1]Multi-Field'!$E$32=[1]Lists!BF571,'[1]Multi-Field'!$F$32="Drained"),BI571,IF(AND('[1]Multi-Field'!$E$32=[1]Lists!BF571,'[1]Multi-Field'!$F$32="undrained"),BH571,""))</f>
        <v/>
      </c>
      <c r="CO571" s="409" t="str">
        <f>IF(AND('[1]Multi-Field'!$E$33=[1]Lists!BF571,'[1]Multi-Field'!$F$33="Drained"),BI571,IF(AND('[1]Multi-Field'!$E$33=[1]Lists!BF571,'[1]Multi-Field'!$F$33="undrained"),BH571,""))</f>
        <v/>
      </c>
      <c r="CP571" s="409" t="str">
        <f>IF(AND('[1]Multi-Field'!$E$34=[1]Lists!BF571,'[1]Multi-Field'!$F$34="Drained"),BI571,IF(AND('[1]Multi-Field'!$E$34=[1]Lists!BF571,'[1]Multi-Field'!$F$34="undrained"),BH571,""))</f>
        <v/>
      </c>
      <c r="CQ571" s="409" t="str">
        <f>IF(AND('[1]Multi-Field'!$E$35=[1]Lists!BF571,'[1]Multi-Field'!$F$35="Drained"),BI571,IF(AND('[1]Multi-Field'!$E$35=[1]Lists!BF571,'[1]Multi-Field'!$F$35="undrained"),BH571,""))</f>
        <v/>
      </c>
      <c r="CR571" s="409" t="str">
        <f>IF(AND('[1]Multi-Field'!$E$36=[1]Lists!BF571,'[1]Multi-Field'!$F$36="Drained"),BI571,IF(AND('[1]Multi-Field'!$E$36=[1]Lists!BF571,'[1]Multi-Field'!$F$36="undrained"),BH571,""))</f>
        <v/>
      </c>
      <c r="CS571" s="409" t="str">
        <f>IF(AND('[1]Multi-Field'!$E$37=[1]Lists!BF571,'[1]Multi-Field'!$F$37="Drained"),BI571,IF(AND('[1]Multi-Field'!$E$37=[1]Lists!BF571,'[1]Multi-Field'!$F$37="undrained"),BH571,""))</f>
        <v/>
      </c>
      <c r="CT571" s="409" t="str">
        <f>IF(AND('[1]Multi-Field'!$E$38=[1]Lists!BF571,'[1]Multi-Field'!$F$38="Drained"),BI571,IF(AND('[1]Multi-Field'!$E$38=[1]Lists!BF571,'[1]Multi-Field'!$F$38="undrained"),BH571,""))</f>
        <v/>
      </c>
      <c r="CU571" s="409" t="str">
        <f>IF(AND('[1]Multi-Field'!$E$39=[1]Lists!BF571,'[1]Multi-Field'!$F$39="Drained"),BI571,IF(AND('[1]Multi-Field'!$E$39=[1]Lists!BF571,'[1]Multi-Field'!$F$39="undrained"),BH571,""))</f>
        <v/>
      </c>
      <c r="CV571" s="409" t="str">
        <f>IF(AND('[1]Multi-Field'!$E$40=[1]Lists!BF571,'[1]Multi-Field'!$F$40="Drained"),BI571,IF(AND('[1]Multi-Field'!$E$40=[1]Lists!BF571,'[1]Multi-Field'!$F$40="undrained"),BH571,""))</f>
        <v/>
      </c>
      <c r="CW571" s="409" t="str">
        <f>IF(AND('[1]Multi-Field'!$E$41=[1]Lists!BF571,'[1]Multi-Field'!$F$40="Drained"),BI571,IF(AND('[1]Multi-Field'!$E$40=[1]Lists!BF571,'[1]Multi-Field'!$F$40="undrained"),BH571,""))</f>
        <v/>
      </c>
      <c r="CX571" s="409" t="str">
        <f>IF(AND('[1]Multi-Field'!$E$42=[1]Lists!BF571,'[1]Multi-Field'!$F$42="Drained"),BI571,IF(AND('[1]Multi-Field'!$E$42=[1]Lists!BF571,'[1]Multi-Field'!$F$42="undrained"),BH571,""))</f>
        <v/>
      </c>
      <c r="CY571" s="409" t="str">
        <f>IF(AND('[1]Multi-Field'!$E$43=[1]Lists!BF571,'[1]Multi-Field'!$F$43="Drained"),BI571,IF(AND('[1]Multi-Field'!$E$43=[1]Lists!BF571,'[1]Multi-Field'!$F$43="undrained"),BH571,""))</f>
        <v/>
      </c>
      <c r="CZ571" s="409" t="str">
        <f>IF(AND('[1]Multi-Field'!$E$44=[1]Lists!BF571,'[1]Multi-Field'!$F$44="Drained"),BI571,IF(AND('[1]Multi-Field'!$E$44=[1]Lists!BF571,'[1]Multi-Field'!$F$44="undrained"),BH571,""))</f>
        <v/>
      </c>
      <c r="DA571" s="409" t="str">
        <f>IF(AND('[1]Multi-Field'!$E$45=[1]Lists!BF571,'[1]Multi-Field'!$F$45="Drained"),BI571,IF(AND('[1]Multi-Field'!$E$45=[1]Lists!BF571,'[1]Multi-Field'!$F$45="undrained"),BH571,""))</f>
        <v/>
      </c>
      <c r="DB571" s="409" t="str">
        <f>IF(AND('[1]Multi-Field'!$E$46=[1]Lists!BF571,'[1]Multi-Field'!$F$46="Drained"),BI571,IF(AND('[1]Multi-Field'!$E$46=[1]Lists!BF571,'[1]Multi-Field'!$F$46="undrained"),BH571,""))</f>
        <v/>
      </c>
      <c r="DC571" s="409" t="str">
        <f>IF(AND('[1]Multi-Field'!$E$47=[1]Lists!BF571,'[1]Multi-Field'!$F$47="Drained"),BI571,IF(AND('[1]Multi-Field'!$E$47=[1]Lists!BF571,'[1]Multi-Field'!$F$47="undrained"),BH571,""))</f>
        <v/>
      </c>
      <c r="DD571" s="409" t="str">
        <f>IF(AND('[1]Multi-Field'!$E$48=[1]Lists!BF571,'[1]Multi-Field'!$F$48="Drained"),BI571,IF(AND('[1]Multi-Field'!$E$48=[1]Lists!BF571,'[1]Multi-Field'!$F$48="undrained"),BH571,""))</f>
        <v/>
      </c>
      <c r="DE571" s="409" t="str">
        <f>IF(AND('[1]Multi-Field'!$E$49=[1]Lists!BF571,'[1]Multi-Field'!$F$49="Drained"),BI571,IF(AND('[1]Multi-Field'!$E$49=[1]Lists!BF571,'[1]Multi-Field'!$F$9="undrained"),BH571,""))</f>
        <v/>
      </c>
      <c r="DF571" s="409" t="str">
        <f>IF(AND('[1]Multi-Field'!$E$50=[1]Lists!BF571,'[1]Multi-Field'!$F$50="Drained"),BI571,IF(AND('[1]Multi-Field'!$E$50=[1]Lists!BF571,'[1]Multi-Field'!$F$50="undrained"),BH571,""))</f>
        <v/>
      </c>
      <c r="DG571" s="409" t="str">
        <f>IF(AND('[1]Multi-Field'!$E$51=[1]Lists!BF571,'[1]Multi-Field'!$F$51="Drained"),BI571,IF(AND('[1]Multi-Field'!$E$51=[1]Lists!BF571,'[1]Multi-Field'!$F$51="undrained"),BH571,""))</f>
        <v/>
      </c>
      <c r="DH571" s="409" t="str">
        <f>IF(AND('[1]Multi-Field'!$E$52=[1]Lists!BF571,'[1]Multi-Field'!$F$52="Drained"),BI571,IF(AND('[1]Multi-Field'!$E$52=[1]Lists!BF571,'[1]Multi-Field'!$F$52="undrained"),BH571,""))</f>
        <v/>
      </c>
      <c r="DI571" s="409" t="str">
        <f>IF(AND('[1]Multi-Field'!$E$53=[1]Lists!BF571,'[1]Multi-Field'!$F$53="Drained"),BI571,IF(AND('[1]Multi-Field'!$E$53=[1]Lists!BF571,'[1]Multi-Field'!$F$53="undrained"),BH571,""))</f>
        <v/>
      </c>
      <c r="DJ571" s="409" t="str">
        <f>IF(AND('[1]Multi-Field'!$E$54=[1]Lists!BF571,'[1]Multi-Field'!$F$54="Drained"),BI571,IF(AND('[1]Multi-Field'!$E$54=[1]Lists!BF571,'[1]Multi-Field'!$F$54="undrained"),BH571,""))</f>
        <v/>
      </c>
      <c r="DK571" s="409" t="str">
        <f>IF(AND('[1]Multi-Field'!$E$55=[1]Lists!BF571,'[1]Multi-Field'!$F$55="Drained"),BI571,IF(AND('[1]Multi-Field'!$E$55=[1]Lists!BF571,'[1]Multi-Field'!$F$55="undrained"),BH571,""))</f>
        <v/>
      </c>
      <c r="DL571" s="409" t="str">
        <f>IF(AND('[1]Multi-Field'!$E$56=[1]Lists!BF571,'[1]Multi-Field'!$F$56="Drained"),BI571,IF(AND('[1]Multi-Field'!$E$56=[1]Lists!BF571,'[1]Multi-Field'!$F$56="undrained"),BH571,""))</f>
        <v/>
      </c>
      <c r="DM571" s="409" t="str">
        <f>IF(AND('[1]Multi-Field'!$E$57=[1]Lists!BF571,'[1]Multi-Field'!$F$57="Drained"),BI571,IF(AND('[1]Multi-Field'!$E$57=[1]Lists!BF571,'[1]Multi-Field'!$F$57="undrained"),BH571,""))</f>
        <v/>
      </c>
      <c r="DN571" s="409" t="str">
        <f>IF(AND('[1]Multi-Field'!$E$58=[1]Lists!BF571,'[1]Multi-Field'!$F$58="Drained"),BI571,IF(AND('[1]Multi-Field'!$E$58=[1]Lists!BF571,'[1]Multi-Field'!$F$58="undrained"),BH571,""))</f>
        <v/>
      </c>
      <c r="DO571" s="409" t="str">
        <f>IF(AND('[1]Multi-Field'!$E$59=[1]Lists!BF571,'[1]Multi-Field'!$F$59="Drained"),BI571,IF(AND('[1]Multi-Field'!$E$59=[1]Lists!BF571,'[1]Multi-Field'!$F$59="undrained"),BH571,""))</f>
        <v/>
      </c>
      <c r="DP571" s="409" t="str">
        <f>IF(AND('[1]Multi-Field'!$E$60=[1]Lists!BF571,'[1]Multi-Field'!$F$60="Drained"),BI571,IF(AND('[1]Multi-Field'!$E$60=[1]Lists!BF571,'[1]Multi-Field'!$F$60="undrained"),BH571,""))</f>
        <v/>
      </c>
      <c r="DQ571" s="409" t="str">
        <f>IF(AND('[1]Multi-Field'!$E$61=[1]Lists!BF571,'[1]Multi-Field'!$F$61="Drained"),BI571,IF(AND('[1]Multi-Field'!$E$61=[1]Lists!BF571,'[1]Multi-Field'!$F$61="undrained"),BH571,""))</f>
        <v/>
      </c>
      <c r="DR571" s="409" t="str">
        <f>IF(AND('[1]Multi-Field'!$E$62=[1]Lists!BF571,'[1]Multi-Field'!$F$62="Drained"),BI571,IF(AND('[1]Multi-Field'!$E$62=[1]Lists!BF571,'[1]Multi-Field'!$F$62="undrained"),BH571,""))</f>
        <v/>
      </c>
      <c r="DS571" s="409" t="str">
        <f>IF(AND('[1]Multi-Field'!$E$63=[1]Lists!BF571,'[1]Multi-Field'!$F$63="Drained"),BI571,IF(AND('[1]Multi-Field'!$E$63=[1]Lists!BF571,'[1]Multi-Field'!$F$63="undrained"),BH571,""))</f>
        <v/>
      </c>
      <c r="DT571" s="409" t="str">
        <f>IF(AND('[1]Multi-Field'!$E$64=[1]Lists!BF571,'[1]Multi-Field'!$F$64="Drained"),BI571,IF(AND('[1]Multi-Field'!$E$64=[1]Lists!BF571,'[1]Multi-Field'!$F$64="undrained"),BH571,""))</f>
        <v/>
      </c>
      <c r="DU571" s="409" t="str">
        <f>IF(AND('[1]Multi-Field'!$E$65=[1]Lists!BF571,'[1]Multi-Field'!$F$65="Drained"),BI571,IF(AND('[1]Multi-Field'!$E$65=[1]Lists!BF571,'[1]Multi-Field'!$F$65="undrained"),BH571,""))</f>
        <v/>
      </c>
      <c r="DV571" s="409" t="str">
        <f>IF(AND('[1]Multi-Field'!$E$66=[1]Lists!BF571,'[1]Multi-Field'!$F$66="Drained"),BI571,IF(AND('[1]Multi-Field'!$E$66=[1]Lists!BF571,'[1]Multi-Field'!$F$66="undrained"),BH571,""))</f>
        <v/>
      </c>
      <c r="DW571" s="409" t="str">
        <f>IF(AND('[1]Multi-Field'!$E$67=[1]Lists!BF571,'[1]Multi-Field'!$F$67="Drained"),BI571,IF(AND('[1]Multi-Field'!$E$67=[1]Lists!BF571,'[1]Multi-Field'!$F$67="undrained"),BH571,""))</f>
        <v/>
      </c>
      <c r="DX571" s="409" t="str">
        <f>IF(AND('[1]Multi-Field'!$E$68=[1]Lists!BF571,'[1]Multi-Field'!$F$68="Drained"),BI571,IF(AND('[1]Multi-Field'!$E$68=[1]Lists!BF571,'[1]Multi-Field'!$F$68="undrained"),BH571,""))</f>
        <v/>
      </c>
      <c r="DY571" s="409" t="str">
        <f>IF(AND('[1]Multi-Field'!$E$69=[1]Lists!BF571,'[1]Multi-Field'!$F$69="Drained"),BI571,IF(AND('[1]Multi-Field'!$E$69=[1]Lists!BF571,'[1]Multi-Field'!$F$69="undrained"),BH571,""))</f>
        <v/>
      </c>
      <c r="DZ571" s="409" t="str">
        <f>IF(AND('[1]Multi-Field'!$E$70=[1]Lists!BF571,'[1]Multi-Field'!$F$70="Drained"),BI571,IF(AND('[1]Multi-Field'!$E$70=[1]Lists!BF571,'[1]Multi-Field'!$F$70="undrained"),BH571,""))</f>
        <v/>
      </c>
      <c r="EA571" s="409" t="str">
        <f>IF(AND('[1]Multi-Field'!$E$71=[1]Lists!BF571,'[1]Multi-Field'!$F$71="Drained"),BI571,IF(AND('[1]Multi-Field'!$E$71=[1]Lists!BF571,'[1]Multi-Field'!$F$71="undrained"),BH571,""))</f>
        <v/>
      </c>
      <c r="EB571" s="409" t="str">
        <f>IF(AND('[1]Multi-Field'!$E$72=[1]Lists!BF571,'[1]Multi-Field'!$F$72="Drained"),BI571,IF(AND('[1]Multi-Field'!$E$72=[1]Lists!BF571,'[1]Multi-Field'!$F$72="undrained"),BH571,""))</f>
        <v/>
      </c>
      <c r="EC571" s="409" t="str">
        <f>IF(AND('[1]Multi-Field'!$E$73=[1]Lists!BF571,'[1]Multi-Field'!$F$73="Drained"),BI571,IF(AND('[1]Multi-Field'!$E$73=[1]Lists!BF571,'[1]Multi-Field'!$F$73="undrained"),BH571,""))</f>
        <v/>
      </c>
      <c r="ED571" s="409" t="str">
        <f>IF(AND('[1]Multi-Field'!$E$74=[1]Lists!BF571,'[1]Multi-Field'!$F$74="Drained"),BI571,IF(AND('[1]Multi-Field'!$E$74=[1]Lists!BF571,'[1]Multi-Field'!$F$74="undrained"),BH571,""))</f>
        <v/>
      </c>
      <c r="EE571" s="409" t="str">
        <f>IF(AND('[1]Multi-Field'!$E$75=[1]Lists!BF571,'[1]Multi-Field'!$F$75="Drained"),BI571,IF(AND('[1]Multi-Field'!$E$75=[1]Lists!BF571,'[1]Multi-Field'!$F$75="undrained"),BH571,""))</f>
        <v/>
      </c>
      <c r="EF571" s="409" t="str">
        <f>IF(AND('[1]Multi-Field'!$E$76=[1]Lists!BF571,'[1]Multi-Field'!$F$76="Drained"),BI571,IF(AND('[1]Multi-Field'!$E$76=[1]Lists!BF571,'[1]Multi-Field'!$F$6="undrained"),BH571,""))</f>
        <v/>
      </c>
      <c r="EG571" s="409" t="str">
        <f>IF(AND('[1]Multi-Field'!$E$77=[1]Lists!BF571,'[1]Multi-Field'!$F$77="Drained"),BI571,IF(AND('[1]Multi-Field'!$E$77=[1]Lists!BF571,'[1]Multi-Field'!$F$77="undrained"),BH571,""))</f>
        <v/>
      </c>
      <c r="EH571" s="409" t="str">
        <f>IF(AND('[1]Multi-Field'!$E$78=[1]Lists!BF571,'[1]Multi-Field'!$F$78="Drained"),BI571,IF(AND('[1]Multi-Field'!$E$78=[1]Lists!BF571,'[1]Multi-Field'!$F$78="undrained"),BH571,""))</f>
        <v/>
      </c>
      <c r="EI571" s="409" t="str">
        <f>IF(AND('[1]Multi-Field'!$E$79=[1]Lists!BF571,'[1]Multi-Field'!$F$79="Drained"),BI571,IF(AND('[1]Multi-Field'!$E$79=[1]Lists!BF571,'[1]Multi-Field'!$F$79="undrained"),BH571,""))</f>
        <v/>
      </c>
      <c r="EJ571" s="409" t="str">
        <f>IF(AND('[1]Multi-Field'!$E$80=[1]Lists!BF571,'[1]Multi-Field'!$F$80="Drained"),BI571,IF(AND('[1]Multi-Field'!$E$80=[1]Lists!BF571,'[1]Multi-Field'!$F$80="undrained"),BH571,""))</f>
        <v/>
      </c>
      <c r="EK571" s="409" t="str">
        <f>IF(AND('[1]Multi-Field'!$E$81=[1]Lists!BF571,'[1]Multi-Field'!$F$81="Drained"),BI571,IF(AND('[1]Multi-Field'!$E$81=[1]Lists!BF571,'[1]Multi-Field'!$F$81="undrained"),BH571,""))</f>
        <v/>
      </c>
      <c r="EL571" s="409" t="str">
        <f>IF(AND('[1]Multi-Field'!$E$82=[1]Lists!BF571,'[1]Multi-Field'!$F$82="Drained"),BI571,IF(AND('[1]Multi-Field'!$E$82=[1]Lists!BF571,'[1]Multi-Field'!$F$82="undrained"),BH571,""))</f>
        <v/>
      </c>
      <c r="EM571" s="409" t="str">
        <f>IF(AND('[1]Multi-Field'!$E$83=[1]Lists!BF571,'[1]Multi-Field'!$F$83="Drained"),BI571,IF(AND('[1]Multi-Field'!$E$83=[1]Lists!BF571,'[1]Multi-Field'!$F$83="undrained"),BH571,""))</f>
        <v/>
      </c>
      <c r="EN571" s="409" t="str">
        <f>IF(AND('[1]Multi-Field'!$E$84=[1]Lists!BF571,'[1]Multi-Field'!$F$84="Drained"),BI571,IF(AND('[1]Multi-Field'!$E$84=[1]Lists!BF571,'[1]Multi-Field'!$F$84="undrained"),BH571,""))</f>
        <v/>
      </c>
      <c r="EO571" s="409" t="str">
        <f>IF(AND('[1]Multi-Field'!$E$85=[1]Lists!BF571,'[1]Multi-Field'!$F$85="Drained"),BI571,IF(AND('[1]Multi-Field'!$E$85=[1]Lists!BF571,'[1]Multi-Field'!$F$85="undrained"),BH571,""))</f>
        <v/>
      </c>
      <c r="EP571" s="409" t="str">
        <f>IF(AND('[1]Multi-Field'!$E$86=[1]Lists!BF571,'[1]Multi-Field'!$F$86="Drained"),BI571,IF(AND('[1]Multi-Field'!$E$86=[1]Lists!BF571,'[1]Multi-Field'!$F$86="undrained"),BH571,""))</f>
        <v/>
      </c>
      <c r="EQ571" s="409" t="str">
        <f>IF(AND('[1]Multi-Field'!$E$87=[1]Lists!BF571,'[1]Multi-Field'!$F$87="Drained"),BI571,IF(AND('[1]Multi-Field'!$E$87=[1]Lists!BF571,'[1]Multi-Field'!$F$87="undrained"),BH571,""))</f>
        <v/>
      </c>
      <c r="ER571" s="409" t="str">
        <f>IF(AND('[1]Multi-Field'!$E$88=[1]Lists!BF571,'[1]Multi-Field'!$F$88="Drained"),BI571,IF(AND('[1]Multi-Field'!$E$88=[1]Lists!BF571,'[1]Multi-Field'!$F$88="undrained"),BH571,""))</f>
        <v/>
      </c>
      <c r="ES571" s="409" t="str">
        <f>IF(AND('[1]Multi-Field'!$E$89=[1]Lists!BF571,'[1]Multi-Field'!$F$89="Drained"),BI571,IF(AND('[1]Multi-Field'!$E$89=[1]Lists!BF571,'[1]Multi-Field'!$F$89="undrained"),BH571,""))</f>
        <v/>
      </c>
      <c r="ET571" s="409" t="str">
        <f>IF(AND('[1]Multi-Field'!$E$90=[1]Lists!BF571,'[1]Multi-Field'!$F$90="Drained"),BI571,IF(AND('[1]Multi-Field'!$E$90=[1]Lists!BF571,'[1]Multi-Field'!$F$90="undrained"),BH571,""))</f>
        <v/>
      </c>
      <c r="EU571" s="409" t="str">
        <f>IF(AND('[1]Multi-Field'!$E$91=[1]Lists!BF571,'[1]Multi-Field'!$F$91="Drained"),BI571,IF(AND('[1]Multi-Field'!$E$91=[1]Lists!BF571,'[1]Multi-Field'!$F$91="undrained"),BH571,""))</f>
        <v/>
      </c>
      <c r="EV571" s="409" t="str">
        <f>IF(AND('[1]Multi-Field'!$E$92=[1]Lists!BF571,'[1]Multi-Field'!$F$92="Drained"),BI571,IF(AND('[1]Multi-Field'!$E$92=[1]Lists!BF571,'[1]Multi-Field'!$F$92="undrained"),BH571,""))</f>
        <v/>
      </c>
      <c r="EW571" s="409" t="str">
        <f>IF(AND('[1]Multi-Field'!$E$93=[1]Lists!BF571,'[1]Multi-Field'!$F$93="Drained"),BI571,IF(AND('[1]Multi-Field'!$E$93=[1]Lists!BF571,'[1]Multi-Field'!$F$93="undrained"),BH571,""))</f>
        <v/>
      </c>
      <c r="EX571" s="409" t="str">
        <f>IF(AND('[1]Multi-Field'!$E$94=[1]Lists!BF571,'[1]Multi-Field'!$F$94="Drained"),BI571,IF(AND('[1]Multi-Field'!$E$94=[1]Lists!BF571,'[1]Multi-Field'!$F$94="undrained"),BH571,""))</f>
        <v/>
      </c>
      <c r="EY571" s="409" t="str">
        <f>IF(AND('[1]Multi-Field'!$E$95=[1]Lists!BF571,'[1]Multi-Field'!$F$95="Drained"),BI571,IF(AND('[1]Multi-Field'!$E$95=[1]Lists!BF571,'[1]Multi-Field'!$F$95="undrained"),BH571,""))</f>
        <v/>
      </c>
      <c r="EZ571" s="409" t="str">
        <f>IF(AND('[1]Multi-Field'!$E$96=[1]Lists!BF571,'[1]Multi-Field'!$F$96="Drained"),BI571,IF(AND('[1]Multi-Field'!$E$96=[1]Lists!BF571,'[1]Multi-Field'!$F$96="undrained"),BH571,""))</f>
        <v/>
      </c>
      <c r="FA571" s="409" t="str">
        <f>IF(AND('[1]Multi-Field'!$E$97=[1]Lists!BF571,'[1]Multi-Field'!$F$97="Drained"),BI571,IF(AND('[1]Multi-Field'!$E$97=[1]Lists!BF571,'[1]Multi-Field'!$F$97="undrained"),BH571,""))</f>
        <v/>
      </c>
      <c r="FB571" s="409" t="str">
        <f>IF(AND('[1]Multi-Field'!$E$98=[1]Lists!BF571,'[1]Multi-Field'!$F$98="Drained"),BI571,IF(AND('[1]Multi-Field'!$E$98=[1]Lists!BF571,'[1]Multi-Field'!$F$98="undrained"),BH571,""))</f>
        <v/>
      </c>
      <c r="FC571" s="409" t="str">
        <f>IF(AND('[1]Multi-Field'!$E$99=[1]Lists!BF571,'[1]Multi-Field'!$F$99="Drained"),BI571,IF(AND('[1]Multi-Field'!$E$99=[1]Lists!BF571,'[1]Multi-Field'!$F$99="undrained"),BH571,""))</f>
        <v/>
      </c>
      <c r="FD571" s="409" t="str">
        <f>IF(AND('[1]Multi-Field'!$E$100=[1]Lists!BF571,'[1]Multi-Field'!$F$100="Drained"),BI571,IF(AND('[1]Multi-Field'!$E$100=[1]Lists!BF571,'[1]Multi-Field'!$F$100="undrained"),BH571,""))</f>
        <v/>
      </c>
      <c r="FE571" s="409" t="str">
        <f>IF(AND('[1]Multi-Field'!$E$101=[1]Lists!BF571,'[1]Multi-Field'!$F$101="Drained"),BI571,IF(AND('[1]Multi-Field'!$E$101=[1]Lists!BF571,'[1]Multi-Field'!$F$101="undrained"),BH571,""))</f>
        <v/>
      </c>
      <c r="FF571" s="409" t="str">
        <f>IF(AND('[1]Multi-Field'!$E$102=[1]Lists!BF571,'[1]Multi-Field'!$F$102="Drained"),BI571,IF(AND('[1]Multi-Field'!$E$102=[1]Lists!BF571,'[1]Multi-Field'!$F$102="undrained"),BH571,""))</f>
        <v/>
      </c>
      <c r="FG571" s="409" t="str">
        <f>IF(AND('[1]Multi-Field'!$E$103=[1]Lists!BF571,'[1]Multi-Field'!$F$103="Drained"),BI571,IF(AND('[1]Multi-Field'!$E$103=[1]Lists!BF571,'[1]Multi-Field'!$F$103="undrained"),BH571,""))</f>
        <v/>
      </c>
      <c r="FH571" s="409" t="str">
        <f>IF(AND('[1]Multi-Field'!$E$104=[1]Lists!BF571,'[1]Multi-Field'!$F$104="Drained"),BI571,IF(AND('[1]Multi-Field'!$E$104=[1]Lists!BF571,'[1]Multi-Field'!$F$104="undrained"),BH571,""))</f>
        <v/>
      </c>
      <c r="FI571" s="409" t="str">
        <f>IF(AND('[1]Multi-Field'!$E$105=[1]Lists!BF571,'[1]Multi-Field'!$F$105="Drained"),BI571,IF(AND('[1]Multi-Field'!$E$105=[1]Lists!BF571,'[1]Multi-Field'!$F$105="undrained"),BH571,""))</f>
        <v/>
      </c>
      <c r="FJ571" s="409" t="str">
        <f>IF(AND('[1]Multi-Field'!$E$106=[1]Lists!BF571,'[1]Multi-Field'!$F$106="Drained"),BI571,IF(AND('[1]Multi-Field'!$E$106=[1]Lists!BF571,'[1]Multi-Field'!$F$106="undrained"),BH571,""))</f>
        <v/>
      </c>
      <c r="FK571" s="409" t="str">
        <f>IF(AND('[1]Multi-Field'!$E$107=[1]Lists!BF571,'[1]Multi-Field'!$F$107="Drained"),BI571,IF(AND('[1]Multi-Field'!$E$107=[1]Lists!BF571,'[1]Multi-Field'!$F$107="undrained"),BH571,""))</f>
        <v/>
      </c>
      <c r="FL571" s="409" t="str">
        <f>IF(AND('[1]Multi-Field'!$E$108=[1]Lists!BF571,'[1]Multi-Field'!$F$108="Drained"),BI571,IF(AND('[1]Multi-Field'!$E$108=[1]Lists!BF571,'[1]Multi-Field'!$F$108="undrained"),BH571,""))</f>
        <v/>
      </c>
      <c r="FM571" s="409" t="str">
        <f>IF(AND('[1]Multi-Field'!$E$109=[1]Lists!BF571,'[1]Multi-Field'!$F$109="Drained"),BI571,IF(AND('[1]Multi-Field'!$E$109=[1]Lists!BF571,'[1]Multi-Field'!$F$109="undrained"),BH571,""))</f>
        <v/>
      </c>
      <c r="FN571" s="409" t="str">
        <f>IF(AND('[1]Multi-Field'!$E$110=[1]Lists!BF571,'[1]Multi-Field'!$F$110="Drained"),BI571,IF(AND('[1]Multi-Field'!$E$110=[1]Lists!BF571,'[1]Multi-Field'!$F$110="undrained"),BH571,""))</f>
        <v/>
      </c>
      <c r="FO571" s="409" t="str">
        <f>IF(AND('[1]Multi-Field'!$E$111=[1]Lists!BF571,'[1]Multi-Field'!$F$111="Drained"),BI571,IF(AND('[1]Multi-Field'!$E$111=[1]Lists!BF571,'[1]Multi-Field'!$F$111="undrained"),BH571,""))</f>
        <v/>
      </c>
      <c r="FP571" s="409" t="str">
        <f>IF(AND('[1]Multi-Field'!$E$112=[1]Lists!BF571,'[1]Multi-Field'!$F$112="Drained"),BI571,IF(AND('[1]Multi-Field'!$E$112=[1]Lists!BF571,'[1]Multi-Field'!$F$112="undrained"),BH571,""))</f>
        <v/>
      </c>
      <c r="FQ571" s="409" t="str">
        <f>IF(AND('[1]Multi-Field'!$E$113=[1]Lists!BF571,'[1]Multi-Field'!$F$113="Drained"),BI571,IF(AND('[1]Multi-Field'!$E$113=[1]Lists!BF571,'[1]Multi-Field'!$F$113="undrained"),BH571,""))</f>
        <v/>
      </c>
      <c r="FR571" s="409" t="str">
        <f>IF(AND('[1]Multi-Field'!$E$114=[1]Lists!BF571,'[1]Multi-Field'!$F$114="Drained"),BI571,IF(AND('[1]Multi-Field'!$E$114=[1]Lists!BF571,'[1]Multi-Field'!$F$114="undrained"),BH571,""))</f>
        <v/>
      </c>
      <c r="FS571" s="409" t="str">
        <f>IF(AND('[1]Multi-Field'!$E$115=[1]Lists!BF571,'[1]Multi-Field'!$F$115="Drained"),BI571,IF(AND('[1]Multi-Field'!$E$115=[1]Lists!BF571,'[1]Multi-Field'!$F$115="undrained"),BH571,""))</f>
        <v/>
      </c>
      <c r="FT571" s="409" t="str">
        <f>IF(AND('[1]Multi-Field'!$E$116=[1]Lists!BF571,'[1]Multi-Field'!$F$116="Drained"),BI571,IF(AND('[1]Multi-Field'!$E$116=[1]Lists!BF571,'[1]Multi-Field'!$F$116="undrained"),BH571,""))</f>
        <v/>
      </c>
      <c r="FU571" s="409" t="str">
        <f>IF(AND('[1]Multi-Field'!$E$117=[1]Lists!BF571,'[1]Multi-Field'!$F$117="Drained"),BI571,IF(AND('[1]Multi-Field'!$E$117=[1]Lists!BF571,'[1]Multi-Field'!$F$117="undrained"),BH571,""))</f>
        <v/>
      </c>
      <c r="FV571" s="409" t="str">
        <f>IF(AND('[1]Multi-Field'!$E$118=[1]Lists!BF571,'[1]Multi-Field'!$F$118="Drained"),BI571,IF(AND('[1]Multi-Field'!$E$118=[1]Lists!BF571,'[1]Multi-Field'!$F$118="undrained"),BH571,""))</f>
        <v/>
      </c>
      <c r="FW571" s="409" t="str">
        <f>IF(AND('[1]Multi-Field'!$E$119=[1]Lists!BF571,'[1]Multi-Field'!$F$119="Drained"),BI571,IF(AND('[1]Multi-Field'!$E$119=[1]Lists!BF571,'[1]Multi-Field'!$F$119="undrained"),BH571,""))</f>
        <v/>
      </c>
      <c r="FX571" s="409" t="str">
        <f>IF(AND('[1]Multi-Field'!$E$120=[1]Lists!BF571,'[1]Multi-Field'!$F$120="Drained"),BI571,IF(AND('[1]Multi-Field'!$E$120=[1]Lists!BF571,'[1]Multi-Field'!$F$120="undrained"),BH571,""))</f>
        <v/>
      </c>
    </row>
    <row r="572" spans="1:180" ht="13.5" customHeight="1">
      <c r="A572" s="7" t="s">
        <v>658</v>
      </c>
      <c r="B572" s="7"/>
      <c r="C572" s="7"/>
      <c r="D572" s="8">
        <v>60</v>
      </c>
      <c r="E572" s="8">
        <f t="shared" si="74"/>
        <v>62</v>
      </c>
      <c r="F572" s="8">
        <f t="shared" si="75"/>
        <v>63</v>
      </c>
      <c r="G572" s="8">
        <v>65</v>
      </c>
      <c r="H572" s="8">
        <v>60</v>
      </c>
      <c r="I572" s="8">
        <f t="shared" si="78"/>
        <v>62</v>
      </c>
      <c r="J572" s="8">
        <f t="shared" si="79"/>
        <v>63</v>
      </c>
      <c r="K572" s="8">
        <v>65</v>
      </c>
      <c r="L572" s="8">
        <v>95</v>
      </c>
      <c r="M572" s="8">
        <f t="shared" si="76"/>
        <v>100</v>
      </c>
      <c r="N572" s="8">
        <f t="shared" si="77"/>
        <v>105</v>
      </c>
      <c r="O572" s="8">
        <v>110</v>
      </c>
      <c r="P572" s="391"/>
      <c r="Q572" s="84"/>
      <c r="R572" s="395"/>
      <c r="S572" s="395"/>
      <c r="T572" s="395"/>
      <c r="U572" s="396"/>
      <c r="BF572" s="411" t="s">
        <v>1735</v>
      </c>
      <c r="BG572" s="412">
        <v>4</v>
      </c>
      <c r="BH572" s="412">
        <v>3</v>
      </c>
      <c r="BI572" s="412">
        <v>4.5</v>
      </c>
      <c r="BJ572" s="409" t="e">
        <f>IF(AND('[1]Single Field'!#REF!=[1]Lists!BF572,'[1]Single Field'!#REF!="Drained"),"x",IF(AND('[1]Single Field'!#REF!=[1]Lists!BF572,'[1]Single Field'!#REF!="Undrained"),O,""))</f>
        <v>#REF!</v>
      </c>
      <c r="BK572" s="409" t="str">
        <f>IF(AND('[1]Multi-Field'!$E$3=[1]Lists!BF572,'[1]Multi-Field'!$F$3="Drained"),BI572,IF(AND('[1]Multi-Field'!$E$3=BF572,'[1]Multi-Field'!$F$3="undrained"),BH572,""))</f>
        <v/>
      </c>
      <c r="BL572" s="409" t="str">
        <f>IF(AND('[1]Multi-Field'!$E$4=BF572,'[1]Multi-Field'!$F$4="Drained"),BI572,IF(AND('[1]Multi-Field'!$E$4=BF572,'[1]Multi-Field'!$F$4="undrained"),BH572,""))</f>
        <v/>
      </c>
      <c r="BM572" s="409" t="str">
        <f>IF(AND('[1]Multi-Field'!$E$5=BF572,'[1]Multi-Field'!$F$5="Drained"),BI572,IF(AND('[1]Multi-Field'!$E$5=BF572,'[1]Multi-Field'!$F$5="undrained"),BH572,""))</f>
        <v/>
      </c>
      <c r="BN572" s="409" t="str">
        <f>IF(AND('[1]Multi-Field'!$E$6=BF572,'[1]Multi-Field'!$F$6="Drained"),BI572,IF(AND('[1]Multi-Field'!$E$6=BF572,'[1]Multi-Field'!$F$6="undrained"),BH572,""))</f>
        <v/>
      </c>
      <c r="BO572" s="409" t="str">
        <f>IF(AND('[1]Multi-Field'!$E$7=BF572,'[1]Multi-Field'!$F$7="Drained"),BI572,IF(AND('[1]Multi-Field'!$E$7=BF572,'[1]Multi-Field'!$F$7="undrained"),BH572,""))</f>
        <v/>
      </c>
      <c r="BP572" s="409" t="str">
        <f>IF(AND('[1]Multi-Field'!$E$8=BF572,'[1]Multi-Field'!$F$8="Drained"),BI572,IF(AND('[1]Multi-Field'!$E$8=BF572,'[1]Multi-Field'!$F$8="undrained"),BH572,""))</f>
        <v/>
      </c>
      <c r="BQ572" s="409" t="str">
        <f>IF(AND('[1]Multi-Field'!$E$9=BF572,'[1]Multi-Field'!$F$9="Drained"),BI572,IF(AND('[1]Multi-Field'!$E$9=BF572,'[1]Multi-Field'!$F$9="undrained"),BH572,""))</f>
        <v/>
      </c>
      <c r="BR572" s="409" t="str">
        <f>IF(AND('[1]Multi-Field'!$E$10=BF572,'[1]Multi-Field'!$F$10="Drained"),BI572,IF(AND('[1]Multi-Field'!$E$10=BF572,'[1]Multi-Field'!$F$10="undrained"),BH572,""))</f>
        <v/>
      </c>
      <c r="BS572" s="409" t="str">
        <f>IF(AND('[1]Multi-Field'!$E$11=BF572,'[1]Multi-Field'!$F$11="Drained"),BI572,IF(AND('[1]Multi-Field'!$E$11=BF572,'[1]Multi-Field'!$F$11="undrained"),BH572,""))</f>
        <v/>
      </c>
      <c r="BT572" s="409" t="str">
        <f>IF(AND('[1]Multi-Field'!$E$12=BF572,'[1]Multi-Field'!$F$12="Drained"),BI572,IF(AND('[1]Multi-Field'!$E$12=BF572,'[1]Multi-Field'!$F$12="undrained"),BH572,""))</f>
        <v/>
      </c>
      <c r="BU572" s="409" t="str">
        <f>IF(AND('[1]Multi-Field'!$E$13=BF572,'[1]Multi-Field'!$F$13="Drained"),BI572,IF(AND('[1]Multi-Field'!$E$3=BF572,'[1]Multi-Field'!$F$13="undrained"),BH572,""))</f>
        <v/>
      </c>
      <c r="BV572" s="409" t="str">
        <f>IF(AND('[1]Multi-Field'!$E$14=BF572,'[1]Multi-Field'!$F$14="Drained"),BI572,IF(AND('[1]Multi-Field'!$E$14=BF572,'[1]Multi-Field'!$F$14="undrained"),BH572,""))</f>
        <v/>
      </c>
      <c r="BW572" s="409" t="str">
        <f>IF(AND('[1]Multi-Field'!$E$15=BF572,'[1]Multi-Field'!$F$15="Drained"),BI572,IF(AND('[1]Multi-Field'!$E$15=BF572,'[1]Multi-Field'!$F$15="undrained"),BH572,""))</f>
        <v/>
      </c>
      <c r="BX572" s="409" t="str">
        <f>IF(AND('[1]Multi-Field'!$E$16=[1]Lists!BF572,'[1]Multi-Field'!$F$16="Drained"),BI572,IF(AND('[1]Multi-Field'!$E$16=[1]Lists!BF572,'[1]Multi-Field'!$F$16="undrained"),BH572,""))</f>
        <v/>
      </c>
      <c r="BY572" s="409" t="str">
        <f>IF(AND('[1]Multi-Field'!$E$17=[1]Lists!BF572,'[1]Multi-Field'!$F$17="Drained"),BI572,IF(AND('[1]Multi-Field'!$E$17=[1]Lists!BF572,'[1]Multi-Field'!$F$17="undrained"),BH572,""))</f>
        <v/>
      </c>
      <c r="BZ572" s="409" t="str">
        <f>IF(AND('[1]Multi-Field'!$E$18=[1]Lists!BF572,'[1]Multi-Field'!$F$18="Drained"),BI572,IF(AND('[1]Multi-Field'!$E$18=[1]Lists!BF572,'[1]Multi-Field'!$F$18="undrained"),BH572,""))</f>
        <v/>
      </c>
      <c r="CA572" s="409" t="str">
        <f>IF(AND('[1]Multi-Field'!$E$19=[1]Lists!BF572,'[1]Multi-Field'!$F$19="Drained"),BI572,IF(AND('[1]Multi-Field'!$E$19=[1]Lists!BF572,'[1]Multi-Field'!$F$19="undrained"),BH572,""))</f>
        <v/>
      </c>
      <c r="CB572" s="409" t="str">
        <f>IF(AND('[1]Multi-Field'!$E$20=[1]Lists!BF572,'[1]Multi-Field'!$F$20="Drained"),BI572,IF(AND('[1]Multi-Field'!$E$20=[1]Lists!BF572,'[1]Multi-Field'!$F$20="undrained"),BH572,""))</f>
        <v/>
      </c>
      <c r="CC572" s="409" t="str">
        <f>IF(AND('[1]Multi-Field'!$E$21=[1]Lists!BF572,'[1]Multi-Field'!$F$21="Drained"),BI572,IF(AND('[1]Multi-Field'!$E$21=[1]Lists!BF572,'[1]Multi-Field'!$F$21="undrained"),BH572,""))</f>
        <v/>
      </c>
      <c r="CD572" s="409" t="str">
        <f>IF(AND('[1]Multi-Field'!$E$22=[1]Lists!BF572,'[1]Multi-Field'!$F$22="Drained"),BI572,IF(AND('[1]Multi-Field'!$E$22=[1]Lists!BF572,'[1]Multi-Field'!$F$22="undrained"),BH572,""))</f>
        <v/>
      </c>
      <c r="CE572" s="409" t="str">
        <f>IF(AND('[1]Multi-Field'!$E$23=[1]Lists!BF572,'[1]Multi-Field'!$F$23="Drained"),BI572,IF(AND('[1]Multi-Field'!$E$23=[1]Lists!BF572,'[1]Multi-Field'!$F$23="undrained"),BH572,""))</f>
        <v/>
      </c>
      <c r="CF572" s="409" t="str">
        <f>IF(AND('[1]Multi-Field'!$E$24=[1]Lists!BF572,'[1]Multi-Field'!$F$24="Drained"),BI572,IF(AND('[1]Multi-Field'!$E$24=[1]Lists!BF572,'[1]Multi-Field'!$F$24="undrained"),BH572,""))</f>
        <v/>
      </c>
      <c r="CG572" s="409" t="str">
        <f>IF(AND('[1]Multi-Field'!$E$25=[1]Lists!BF572,'[1]Multi-Field'!$F$25="Drained"),BI572,IF(AND('[1]Multi-Field'!$E$25=[1]Lists!BF572,'[1]Multi-Field'!$F$25="undrained"),BH572,""))</f>
        <v/>
      </c>
      <c r="CH572" s="409" t="str">
        <f>IF(AND('[1]Multi-Field'!$E$26=[1]Lists!BF572,'[1]Multi-Field'!$F$26="Drained"),BI572,IF(AND('[1]Multi-Field'!$E$26=[1]Lists!BF572,'[1]Multi-Field'!$F$26="undrained"),BH572,""))</f>
        <v/>
      </c>
      <c r="CI572" s="409" t="str">
        <f>IF(AND('[1]Multi-Field'!$E$27=[1]Lists!BF572,'[1]Multi-Field'!$F$27="Drained"),BI572,IF(AND('[1]Multi-Field'!$E$27=[1]Lists!BF572,'[1]Multi-Field'!$F$27="undrained"),BH572,""))</f>
        <v/>
      </c>
      <c r="CJ572" s="409" t="str">
        <f>IF(AND('[1]Multi-Field'!$E$28=[1]Lists!BF572,'[1]Multi-Field'!$F$28="Drained"),BI572,IF(AND('[1]Multi-Field'!$E$28=[1]Lists!BF572,'[1]Multi-Field'!$F$28="undrained"),BH572,""))</f>
        <v/>
      </c>
      <c r="CK572" s="409" t="str">
        <f>IF(AND('[1]Multi-Field'!$E$29=[1]Lists!BF572,'[1]Multi-Field'!$F$29="Drained"),BI572,IF(AND('[1]Multi-Field'!$E$29=[1]Lists!BF572,'[1]Multi-Field'!$F$29="undrained"),BH572,""))</f>
        <v/>
      </c>
      <c r="CL572" s="409" t="str">
        <f>IF(AND('[1]Multi-Field'!$E$30=[1]Lists!BF572,'[1]Multi-Field'!$F$30="Drained"),BI572,IF(AND('[1]Multi-Field'!$E$30=[1]Lists!BF572,'[1]Multi-Field'!$F$30="undrained"),BH572,""))</f>
        <v/>
      </c>
      <c r="CM572" s="409" t="str">
        <f>IF(AND('[1]Multi-Field'!$E$31=[1]Lists!BF572,'[1]Multi-Field'!$F$31="Drained"),BI572,IF(AND('[1]Multi-Field'!$E$31=[1]Lists!BF572,'[1]Multi-Field'!$F$31="undrained"),BH572,""))</f>
        <v/>
      </c>
      <c r="CN572" s="409" t="str">
        <f>IF(AND('[1]Multi-Field'!$E$32=[1]Lists!BF572,'[1]Multi-Field'!$F$32="Drained"),BI572,IF(AND('[1]Multi-Field'!$E$32=[1]Lists!BF572,'[1]Multi-Field'!$F$32="undrained"),BH572,""))</f>
        <v/>
      </c>
      <c r="CO572" s="409" t="str">
        <f>IF(AND('[1]Multi-Field'!$E$33=[1]Lists!BF572,'[1]Multi-Field'!$F$33="Drained"),BI572,IF(AND('[1]Multi-Field'!$E$33=[1]Lists!BF572,'[1]Multi-Field'!$F$33="undrained"),BH572,""))</f>
        <v/>
      </c>
      <c r="CP572" s="409" t="str">
        <f>IF(AND('[1]Multi-Field'!$E$34=[1]Lists!BF572,'[1]Multi-Field'!$F$34="Drained"),BI572,IF(AND('[1]Multi-Field'!$E$34=[1]Lists!BF572,'[1]Multi-Field'!$F$34="undrained"),BH572,""))</f>
        <v/>
      </c>
      <c r="CQ572" s="409" t="str">
        <f>IF(AND('[1]Multi-Field'!$E$35=[1]Lists!BF572,'[1]Multi-Field'!$F$35="Drained"),BI572,IF(AND('[1]Multi-Field'!$E$35=[1]Lists!BF572,'[1]Multi-Field'!$F$35="undrained"),BH572,""))</f>
        <v/>
      </c>
      <c r="CR572" s="409" t="str">
        <f>IF(AND('[1]Multi-Field'!$E$36=[1]Lists!BF572,'[1]Multi-Field'!$F$36="Drained"),BI572,IF(AND('[1]Multi-Field'!$E$36=[1]Lists!BF572,'[1]Multi-Field'!$F$36="undrained"),BH572,""))</f>
        <v/>
      </c>
      <c r="CS572" s="409" t="str">
        <f>IF(AND('[1]Multi-Field'!$E$37=[1]Lists!BF572,'[1]Multi-Field'!$F$37="Drained"),BI572,IF(AND('[1]Multi-Field'!$E$37=[1]Lists!BF572,'[1]Multi-Field'!$F$37="undrained"),BH572,""))</f>
        <v/>
      </c>
      <c r="CT572" s="409" t="str">
        <f>IF(AND('[1]Multi-Field'!$E$38=[1]Lists!BF572,'[1]Multi-Field'!$F$38="Drained"),BI572,IF(AND('[1]Multi-Field'!$E$38=[1]Lists!BF572,'[1]Multi-Field'!$F$38="undrained"),BH572,""))</f>
        <v/>
      </c>
      <c r="CU572" s="409" t="str">
        <f>IF(AND('[1]Multi-Field'!$E$39=[1]Lists!BF572,'[1]Multi-Field'!$F$39="Drained"),BI572,IF(AND('[1]Multi-Field'!$E$39=[1]Lists!BF572,'[1]Multi-Field'!$F$39="undrained"),BH572,""))</f>
        <v/>
      </c>
      <c r="CV572" s="409" t="str">
        <f>IF(AND('[1]Multi-Field'!$E$40=[1]Lists!BF572,'[1]Multi-Field'!$F$40="Drained"),BI572,IF(AND('[1]Multi-Field'!$E$40=[1]Lists!BF572,'[1]Multi-Field'!$F$40="undrained"),BH572,""))</f>
        <v/>
      </c>
      <c r="CW572" s="409" t="str">
        <f>IF(AND('[1]Multi-Field'!$E$41=[1]Lists!BF572,'[1]Multi-Field'!$F$40="Drained"),BI572,IF(AND('[1]Multi-Field'!$E$40=[1]Lists!BF572,'[1]Multi-Field'!$F$40="undrained"),BH572,""))</f>
        <v/>
      </c>
      <c r="CX572" s="409" t="str">
        <f>IF(AND('[1]Multi-Field'!$E$42=[1]Lists!BF572,'[1]Multi-Field'!$F$42="Drained"),BI572,IF(AND('[1]Multi-Field'!$E$42=[1]Lists!BF572,'[1]Multi-Field'!$F$42="undrained"),BH572,""))</f>
        <v/>
      </c>
      <c r="CY572" s="409" t="str">
        <f>IF(AND('[1]Multi-Field'!$E$43=[1]Lists!BF572,'[1]Multi-Field'!$F$43="Drained"),BI572,IF(AND('[1]Multi-Field'!$E$43=[1]Lists!BF572,'[1]Multi-Field'!$F$43="undrained"),BH572,""))</f>
        <v/>
      </c>
      <c r="CZ572" s="409" t="str">
        <f>IF(AND('[1]Multi-Field'!$E$44=[1]Lists!BF572,'[1]Multi-Field'!$F$44="Drained"),BI572,IF(AND('[1]Multi-Field'!$E$44=[1]Lists!BF572,'[1]Multi-Field'!$F$44="undrained"),BH572,""))</f>
        <v/>
      </c>
      <c r="DA572" s="409" t="str">
        <f>IF(AND('[1]Multi-Field'!$E$45=[1]Lists!BF572,'[1]Multi-Field'!$F$45="Drained"),BI572,IF(AND('[1]Multi-Field'!$E$45=[1]Lists!BF572,'[1]Multi-Field'!$F$45="undrained"),BH572,""))</f>
        <v/>
      </c>
      <c r="DB572" s="409" t="str">
        <f>IF(AND('[1]Multi-Field'!$E$46=[1]Lists!BF572,'[1]Multi-Field'!$F$46="Drained"),BI572,IF(AND('[1]Multi-Field'!$E$46=[1]Lists!BF572,'[1]Multi-Field'!$F$46="undrained"),BH572,""))</f>
        <v/>
      </c>
      <c r="DC572" s="409" t="str">
        <f>IF(AND('[1]Multi-Field'!$E$47=[1]Lists!BF572,'[1]Multi-Field'!$F$47="Drained"),BI572,IF(AND('[1]Multi-Field'!$E$47=[1]Lists!BF572,'[1]Multi-Field'!$F$47="undrained"),BH572,""))</f>
        <v/>
      </c>
      <c r="DD572" s="409" t="str">
        <f>IF(AND('[1]Multi-Field'!$E$48=[1]Lists!BF572,'[1]Multi-Field'!$F$48="Drained"),BI572,IF(AND('[1]Multi-Field'!$E$48=[1]Lists!BF572,'[1]Multi-Field'!$F$48="undrained"),BH572,""))</f>
        <v/>
      </c>
      <c r="DE572" s="409" t="str">
        <f>IF(AND('[1]Multi-Field'!$E$49=[1]Lists!BF572,'[1]Multi-Field'!$F$49="Drained"),BI572,IF(AND('[1]Multi-Field'!$E$49=[1]Lists!BF572,'[1]Multi-Field'!$F$9="undrained"),BH572,""))</f>
        <v/>
      </c>
      <c r="DF572" s="409" t="str">
        <f>IF(AND('[1]Multi-Field'!$E$50=[1]Lists!BF572,'[1]Multi-Field'!$F$50="Drained"),BI572,IF(AND('[1]Multi-Field'!$E$50=[1]Lists!BF572,'[1]Multi-Field'!$F$50="undrained"),BH572,""))</f>
        <v/>
      </c>
      <c r="DG572" s="409" t="str">
        <f>IF(AND('[1]Multi-Field'!$E$51=[1]Lists!BF572,'[1]Multi-Field'!$F$51="Drained"),BI572,IF(AND('[1]Multi-Field'!$E$51=[1]Lists!BF572,'[1]Multi-Field'!$F$51="undrained"),BH572,""))</f>
        <v/>
      </c>
      <c r="DH572" s="409" t="str">
        <f>IF(AND('[1]Multi-Field'!$E$52=[1]Lists!BF572,'[1]Multi-Field'!$F$52="Drained"),BI572,IF(AND('[1]Multi-Field'!$E$52=[1]Lists!BF572,'[1]Multi-Field'!$F$52="undrained"),BH572,""))</f>
        <v/>
      </c>
      <c r="DI572" s="409" t="str">
        <f>IF(AND('[1]Multi-Field'!$E$53=[1]Lists!BF572,'[1]Multi-Field'!$F$53="Drained"),BI572,IF(AND('[1]Multi-Field'!$E$53=[1]Lists!BF572,'[1]Multi-Field'!$F$53="undrained"),BH572,""))</f>
        <v/>
      </c>
      <c r="DJ572" s="409" t="str">
        <f>IF(AND('[1]Multi-Field'!$E$54=[1]Lists!BF572,'[1]Multi-Field'!$F$54="Drained"),BI572,IF(AND('[1]Multi-Field'!$E$54=[1]Lists!BF572,'[1]Multi-Field'!$F$54="undrained"),BH572,""))</f>
        <v/>
      </c>
      <c r="DK572" s="409" t="str">
        <f>IF(AND('[1]Multi-Field'!$E$55=[1]Lists!BF572,'[1]Multi-Field'!$F$55="Drained"),BI572,IF(AND('[1]Multi-Field'!$E$55=[1]Lists!BF572,'[1]Multi-Field'!$F$55="undrained"),BH572,""))</f>
        <v/>
      </c>
      <c r="DL572" s="409" t="str">
        <f>IF(AND('[1]Multi-Field'!$E$56=[1]Lists!BF572,'[1]Multi-Field'!$F$56="Drained"),BI572,IF(AND('[1]Multi-Field'!$E$56=[1]Lists!BF572,'[1]Multi-Field'!$F$56="undrained"),BH572,""))</f>
        <v/>
      </c>
      <c r="DM572" s="409" t="str">
        <f>IF(AND('[1]Multi-Field'!$E$57=[1]Lists!BF572,'[1]Multi-Field'!$F$57="Drained"),BI572,IF(AND('[1]Multi-Field'!$E$57=[1]Lists!BF572,'[1]Multi-Field'!$F$57="undrained"),BH572,""))</f>
        <v/>
      </c>
      <c r="DN572" s="409" t="str">
        <f>IF(AND('[1]Multi-Field'!$E$58=[1]Lists!BF572,'[1]Multi-Field'!$F$58="Drained"),BI572,IF(AND('[1]Multi-Field'!$E$58=[1]Lists!BF572,'[1]Multi-Field'!$F$58="undrained"),BH572,""))</f>
        <v/>
      </c>
      <c r="DO572" s="409" t="str">
        <f>IF(AND('[1]Multi-Field'!$E$59=[1]Lists!BF572,'[1]Multi-Field'!$F$59="Drained"),BI572,IF(AND('[1]Multi-Field'!$E$59=[1]Lists!BF572,'[1]Multi-Field'!$F$59="undrained"),BH572,""))</f>
        <v/>
      </c>
      <c r="DP572" s="409" t="str">
        <f>IF(AND('[1]Multi-Field'!$E$60=[1]Lists!BF572,'[1]Multi-Field'!$F$60="Drained"),BI572,IF(AND('[1]Multi-Field'!$E$60=[1]Lists!BF572,'[1]Multi-Field'!$F$60="undrained"),BH572,""))</f>
        <v/>
      </c>
      <c r="DQ572" s="409" t="str">
        <f>IF(AND('[1]Multi-Field'!$E$61=[1]Lists!BF572,'[1]Multi-Field'!$F$61="Drained"),BI572,IF(AND('[1]Multi-Field'!$E$61=[1]Lists!BF572,'[1]Multi-Field'!$F$61="undrained"),BH572,""))</f>
        <v/>
      </c>
      <c r="DR572" s="409" t="str">
        <f>IF(AND('[1]Multi-Field'!$E$62=[1]Lists!BF572,'[1]Multi-Field'!$F$62="Drained"),BI572,IF(AND('[1]Multi-Field'!$E$62=[1]Lists!BF572,'[1]Multi-Field'!$F$62="undrained"),BH572,""))</f>
        <v/>
      </c>
      <c r="DS572" s="409" t="str">
        <f>IF(AND('[1]Multi-Field'!$E$63=[1]Lists!BF572,'[1]Multi-Field'!$F$63="Drained"),BI572,IF(AND('[1]Multi-Field'!$E$63=[1]Lists!BF572,'[1]Multi-Field'!$F$63="undrained"),BH572,""))</f>
        <v/>
      </c>
      <c r="DT572" s="409" t="str">
        <f>IF(AND('[1]Multi-Field'!$E$64=[1]Lists!BF572,'[1]Multi-Field'!$F$64="Drained"),BI572,IF(AND('[1]Multi-Field'!$E$64=[1]Lists!BF572,'[1]Multi-Field'!$F$64="undrained"),BH572,""))</f>
        <v/>
      </c>
      <c r="DU572" s="409" t="str">
        <f>IF(AND('[1]Multi-Field'!$E$65=[1]Lists!BF572,'[1]Multi-Field'!$F$65="Drained"),BI572,IF(AND('[1]Multi-Field'!$E$65=[1]Lists!BF572,'[1]Multi-Field'!$F$65="undrained"),BH572,""))</f>
        <v/>
      </c>
      <c r="DV572" s="409" t="str">
        <f>IF(AND('[1]Multi-Field'!$E$66=[1]Lists!BF572,'[1]Multi-Field'!$F$66="Drained"),BI572,IF(AND('[1]Multi-Field'!$E$66=[1]Lists!BF572,'[1]Multi-Field'!$F$66="undrained"),BH572,""))</f>
        <v/>
      </c>
      <c r="DW572" s="409" t="str">
        <f>IF(AND('[1]Multi-Field'!$E$67=[1]Lists!BF572,'[1]Multi-Field'!$F$67="Drained"),BI572,IF(AND('[1]Multi-Field'!$E$67=[1]Lists!BF572,'[1]Multi-Field'!$F$67="undrained"),BH572,""))</f>
        <v/>
      </c>
      <c r="DX572" s="409" t="str">
        <f>IF(AND('[1]Multi-Field'!$E$68=[1]Lists!BF572,'[1]Multi-Field'!$F$68="Drained"),BI572,IF(AND('[1]Multi-Field'!$E$68=[1]Lists!BF572,'[1]Multi-Field'!$F$68="undrained"),BH572,""))</f>
        <v/>
      </c>
      <c r="DY572" s="409" t="str">
        <f>IF(AND('[1]Multi-Field'!$E$69=[1]Lists!BF572,'[1]Multi-Field'!$F$69="Drained"),BI572,IF(AND('[1]Multi-Field'!$E$69=[1]Lists!BF572,'[1]Multi-Field'!$F$69="undrained"),BH572,""))</f>
        <v/>
      </c>
      <c r="DZ572" s="409" t="str">
        <f>IF(AND('[1]Multi-Field'!$E$70=[1]Lists!BF572,'[1]Multi-Field'!$F$70="Drained"),BI572,IF(AND('[1]Multi-Field'!$E$70=[1]Lists!BF572,'[1]Multi-Field'!$F$70="undrained"),BH572,""))</f>
        <v/>
      </c>
      <c r="EA572" s="409" t="str">
        <f>IF(AND('[1]Multi-Field'!$E$71=[1]Lists!BF572,'[1]Multi-Field'!$F$71="Drained"),BI572,IF(AND('[1]Multi-Field'!$E$71=[1]Lists!BF572,'[1]Multi-Field'!$F$71="undrained"),BH572,""))</f>
        <v/>
      </c>
      <c r="EB572" s="409" t="str">
        <f>IF(AND('[1]Multi-Field'!$E$72=[1]Lists!BF572,'[1]Multi-Field'!$F$72="Drained"),BI572,IF(AND('[1]Multi-Field'!$E$72=[1]Lists!BF572,'[1]Multi-Field'!$F$72="undrained"),BH572,""))</f>
        <v/>
      </c>
      <c r="EC572" s="409" t="str">
        <f>IF(AND('[1]Multi-Field'!$E$73=[1]Lists!BF572,'[1]Multi-Field'!$F$73="Drained"),BI572,IF(AND('[1]Multi-Field'!$E$73=[1]Lists!BF572,'[1]Multi-Field'!$F$73="undrained"),BH572,""))</f>
        <v/>
      </c>
      <c r="ED572" s="409" t="str">
        <f>IF(AND('[1]Multi-Field'!$E$74=[1]Lists!BF572,'[1]Multi-Field'!$F$74="Drained"),BI572,IF(AND('[1]Multi-Field'!$E$74=[1]Lists!BF572,'[1]Multi-Field'!$F$74="undrained"),BH572,""))</f>
        <v/>
      </c>
      <c r="EE572" s="409" t="str">
        <f>IF(AND('[1]Multi-Field'!$E$75=[1]Lists!BF572,'[1]Multi-Field'!$F$75="Drained"),BI572,IF(AND('[1]Multi-Field'!$E$75=[1]Lists!BF572,'[1]Multi-Field'!$F$75="undrained"),BH572,""))</f>
        <v/>
      </c>
      <c r="EF572" s="409" t="str">
        <f>IF(AND('[1]Multi-Field'!$E$76=[1]Lists!BF572,'[1]Multi-Field'!$F$76="Drained"),BI572,IF(AND('[1]Multi-Field'!$E$76=[1]Lists!BF572,'[1]Multi-Field'!$F$6="undrained"),BH572,""))</f>
        <v/>
      </c>
      <c r="EG572" s="409" t="str">
        <f>IF(AND('[1]Multi-Field'!$E$77=[1]Lists!BF572,'[1]Multi-Field'!$F$77="Drained"),BI572,IF(AND('[1]Multi-Field'!$E$77=[1]Lists!BF572,'[1]Multi-Field'!$F$77="undrained"),BH572,""))</f>
        <v/>
      </c>
      <c r="EH572" s="409" t="str">
        <f>IF(AND('[1]Multi-Field'!$E$78=[1]Lists!BF572,'[1]Multi-Field'!$F$78="Drained"),BI572,IF(AND('[1]Multi-Field'!$E$78=[1]Lists!BF572,'[1]Multi-Field'!$F$78="undrained"),BH572,""))</f>
        <v/>
      </c>
      <c r="EI572" s="409" t="str">
        <f>IF(AND('[1]Multi-Field'!$E$79=[1]Lists!BF572,'[1]Multi-Field'!$F$79="Drained"),BI572,IF(AND('[1]Multi-Field'!$E$79=[1]Lists!BF572,'[1]Multi-Field'!$F$79="undrained"),BH572,""))</f>
        <v/>
      </c>
      <c r="EJ572" s="409" t="str">
        <f>IF(AND('[1]Multi-Field'!$E$80=[1]Lists!BF572,'[1]Multi-Field'!$F$80="Drained"),BI572,IF(AND('[1]Multi-Field'!$E$80=[1]Lists!BF572,'[1]Multi-Field'!$F$80="undrained"),BH572,""))</f>
        <v/>
      </c>
      <c r="EK572" s="409" t="str">
        <f>IF(AND('[1]Multi-Field'!$E$81=[1]Lists!BF572,'[1]Multi-Field'!$F$81="Drained"),BI572,IF(AND('[1]Multi-Field'!$E$81=[1]Lists!BF572,'[1]Multi-Field'!$F$81="undrained"),BH572,""))</f>
        <v/>
      </c>
      <c r="EL572" s="409" t="str">
        <f>IF(AND('[1]Multi-Field'!$E$82=[1]Lists!BF572,'[1]Multi-Field'!$F$82="Drained"),BI572,IF(AND('[1]Multi-Field'!$E$82=[1]Lists!BF572,'[1]Multi-Field'!$F$82="undrained"),BH572,""))</f>
        <v/>
      </c>
      <c r="EM572" s="409" t="str">
        <f>IF(AND('[1]Multi-Field'!$E$83=[1]Lists!BF572,'[1]Multi-Field'!$F$83="Drained"),BI572,IF(AND('[1]Multi-Field'!$E$83=[1]Lists!BF572,'[1]Multi-Field'!$F$83="undrained"),BH572,""))</f>
        <v/>
      </c>
      <c r="EN572" s="409" t="str">
        <f>IF(AND('[1]Multi-Field'!$E$84=[1]Lists!BF572,'[1]Multi-Field'!$F$84="Drained"),BI572,IF(AND('[1]Multi-Field'!$E$84=[1]Lists!BF572,'[1]Multi-Field'!$F$84="undrained"),BH572,""))</f>
        <v/>
      </c>
      <c r="EO572" s="409" t="str">
        <f>IF(AND('[1]Multi-Field'!$E$85=[1]Lists!BF572,'[1]Multi-Field'!$F$85="Drained"),BI572,IF(AND('[1]Multi-Field'!$E$85=[1]Lists!BF572,'[1]Multi-Field'!$F$85="undrained"),BH572,""))</f>
        <v/>
      </c>
      <c r="EP572" s="409" t="str">
        <f>IF(AND('[1]Multi-Field'!$E$86=[1]Lists!BF572,'[1]Multi-Field'!$F$86="Drained"),BI572,IF(AND('[1]Multi-Field'!$E$86=[1]Lists!BF572,'[1]Multi-Field'!$F$86="undrained"),BH572,""))</f>
        <v/>
      </c>
      <c r="EQ572" s="409" t="str">
        <f>IF(AND('[1]Multi-Field'!$E$87=[1]Lists!BF572,'[1]Multi-Field'!$F$87="Drained"),BI572,IF(AND('[1]Multi-Field'!$E$87=[1]Lists!BF572,'[1]Multi-Field'!$F$87="undrained"),BH572,""))</f>
        <v/>
      </c>
      <c r="ER572" s="409" t="str">
        <f>IF(AND('[1]Multi-Field'!$E$88=[1]Lists!BF572,'[1]Multi-Field'!$F$88="Drained"),BI572,IF(AND('[1]Multi-Field'!$E$88=[1]Lists!BF572,'[1]Multi-Field'!$F$88="undrained"),BH572,""))</f>
        <v/>
      </c>
      <c r="ES572" s="409" t="str">
        <f>IF(AND('[1]Multi-Field'!$E$89=[1]Lists!BF572,'[1]Multi-Field'!$F$89="Drained"),BI572,IF(AND('[1]Multi-Field'!$E$89=[1]Lists!BF572,'[1]Multi-Field'!$F$89="undrained"),BH572,""))</f>
        <v/>
      </c>
      <c r="ET572" s="409" t="str">
        <f>IF(AND('[1]Multi-Field'!$E$90=[1]Lists!BF572,'[1]Multi-Field'!$F$90="Drained"),BI572,IF(AND('[1]Multi-Field'!$E$90=[1]Lists!BF572,'[1]Multi-Field'!$F$90="undrained"),BH572,""))</f>
        <v/>
      </c>
      <c r="EU572" s="409" t="str">
        <f>IF(AND('[1]Multi-Field'!$E$91=[1]Lists!BF572,'[1]Multi-Field'!$F$91="Drained"),BI572,IF(AND('[1]Multi-Field'!$E$91=[1]Lists!BF572,'[1]Multi-Field'!$F$91="undrained"),BH572,""))</f>
        <v/>
      </c>
      <c r="EV572" s="409" t="str">
        <f>IF(AND('[1]Multi-Field'!$E$92=[1]Lists!BF572,'[1]Multi-Field'!$F$92="Drained"),BI572,IF(AND('[1]Multi-Field'!$E$92=[1]Lists!BF572,'[1]Multi-Field'!$F$92="undrained"),BH572,""))</f>
        <v/>
      </c>
      <c r="EW572" s="409" t="str">
        <f>IF(AND('[1]Multi-Field'!$E$93=[1]Lists!BF572,'[1]Multi-Field'!$F$93="Drained"),BI572,IF(AND('[1]Multi-Field'!$E$93=[1]Lists!BF572,'[1]Multi-Field'!$F$93="undrained"),BH572,""))</f>
        <v/>
      </c>
      <c r="EX572" s="409" t="str">
        <f>IF(AND('[1]Multi-Field'!$E$94=[1]Lists!BF572,'[1]Multi-Field'!$F$94="Drained"),BI572,IF(AND('[1]Multi-Field'!$E$94=[1]Lists!BF572,'[1]Multi-Field'!$F$94="undrained"),BH572,""))</f>
        <v/>
      </c>
      <c r="EY572" s="409" t="str">
        <f>IF(AND('[1]Multi-Field'!$E$95=[1]Lists!BF572,'[1]Multi-Field'!$F$95="Drained"),BI572,IF(AND('[1]Multi-Field'!$E$95=[1]Lists!BF572,'[1]Multi-Field'!$F$95="undrained"),BH572,""))</f>
        <v/>
      </c>
      <c r="EZ572" s="409" t="str">
        <f>IF(AND('[1]Multi-Field'!$E$96=[1]Lists!BF572,'[1]Multi-Field'!$F$96="Drained"),BI572,IF(AND('[1]Multi-Field'!$E$96=[1]Lists!BF572,'[1]Multi-Field'!$F$96="undrained"),BH572,""))</f>
        <v/>
      </c>
      <c r="FA572" s="409" t="str">
        <f>IF(AND('[1]Multi-Field'!$E$97=[1]Lists!BF572,'[1]Multi-Field'!$F$97="Drained"),BI572,IF(AND('[1]Multi-Field'!$E$97=[1]Lists!BF572,'[1]Multi-Field'!$F$97="undrained"),BH572,""))</f>
        <v/>
      </c>
      <c r="FB572" s="409" t="str">
        <f>IF(AND('[1]Multi-Field'!$E$98=[1]Lists!BF572,'[1]Multi-Field'!$F$98="Drained"),BI572,IF(AND('[1]Multi-Field'!$E$98=[1]Lists!BF572,'[1]Multi-Field'!$F$98="undrained"),BH572,""))</f>
        <v/>
      </c>
      <c r="FC572" s="409" t="str">
        <f>IF(AND('[1]Multi-Field'!$E$99=[1]Lists!BF572,'[1]Multi-Field'!$F$99="Drained"),BI572,IF(AND('[1]Multi-Field'!$E$99=[1]Lists!BF572,'[1]Multi-Field'!$F$99="undrained"),BH572,""))</f>
        <v/>
      </c>
      <c r="FD572" s="409" t="str">
        <f>IF(AND('[1]Multi-Field'!$E$100=[1]Lists!BF572,'[1]Multi-Field'!$F$100="Drained"),BI572,IF(AND('[1]Multi-Field'!$E$100=[1]Lists!BF572,'[1]Multi-Field'!$F$100="undrained"),BH572,""))</f>
        <v/>
      </c>
      <c r="FE572" s="409" t="str">
        <f>IF(AND('[1]Multi-Field'!$E$101=[1]Lists!BF572,'[1]Multi-Field'!$F$101="Drained"),BI572,IF(AND('[1]Multi-Field'!$E$101=[1]Lists!BF572,'[1]Multi-Field'!$F$101="undrained"),BH572,""))</f>
        <v/>
      </c>
      <c r="FF572" s="409" t="str">
        <f>IF(AND('[1]Multi-Field'!$E$102=[1]Lists!BF572,'[1]Multi-Field'!$F$102="Drained"),BI572,IF(AND('[1]Multi-Field'!$E$102=[1]Lists!BF572,'[1]Multi-Field'!$F$102="undrained"),BH572,""))</f>
        <v/>
      </c>
      <c r="FG572" s="409" t="str">
        <f>IF(AND('[1]Multi-Field'!$E$103=[1]Lists!BF572,'[1]Multi-Field'!$F$103="Drained"),BI572,IF(AND('[1]Multi-Field'!$E$103=[1]Lists!BF572,'[1]Multi-Field'!$F$103="undrained"),BH572,""))</f>
        <v/>
      </c>
      <c r="FH572" s="409" t="str">
        <f>IF(AND('[1]Multi-Field'!$E$104=[1]Lists!BF572,'[1]Multi-Field'!$F$104="Drained"),BI572,IF(AND('[1]Multi-Field'!$E$104=[1]Lists!BF572,'[1]Multi-Field'!$F$104="undrained"),BH572,""))</f>
        <v/>
      </c>
      <c r="FI572" s="409" t="str">
        <f>IF(AND('[1]Multi-Field'!$E$105=[1]Lists!BF572,'[1]Multi-Field'!$F$105="Drained"),BI572,IF(AND('[1]Multi-Field'!$E$105=[1]Lists!BF572,'[1]Multi-Field'!$F$105="undrained"),BH572,""))</f>
        <v/>
      </c>
      <c r="FJ572" s="409" t="str">
        <f>IF(AND('[1]Multi-Field'!$E$106=[1]Lists!BF572,'[1]Multi-Field'!$F$106="Drained"),BI572,IF(AND('[1]Multi-Field'!$E$106=[1]Lists!BF572,'[1]Multi-Field'!$F$106="undrained"),BH572,""))</f>
        <v/>
      </c>
      <c r="FK572" s="409" t="str">
        <f>IF(AND('[1]Multi-Field'!$E$107=[1]Lists!BF572,'[1]Multi-Field'!$F$107="Drained"),BI572,IF(AND('[1]Multi-Field'!$E$107=[1]Lists!BF572,'[1]Multi-Field'!$F$107="undrained"),BH572,""))</f>
        <v/>
      </c>
      <c r="FL572" s="409" t="str">
        <f>IF(AND('[1]Multi-Field'!$E$108=[1]Lists!BF572,'[1]Multi-Field'!$F$108="Drained"),BI572,IF(AND('[1]Multi-Field'!$E$108=[1]Lists!BF572,'[1]Multi-Field'!$F$108="undrained"),BH572,""))</f>
        <v/>
      </c>
      <c r="FM572" s="409" t="str">
        <f>IF(AND('[1]Multi-Field'!$E$109=[1]Lists!BF572,'[1]Multi-Field'!$F$109="Drained"),BI572,IF(AND('[1]Multi-Field'!$E$109=[1]Lists!BF572,'[1]Multi-Field'!$F$109="undrained"),BH572,""))</f>
        <v/>
      </c>
      <c r="FN572" s="409" t="str">
        <f>IF(AND('[1]Multi-Field'!$E$110=[1]Lists!BF572,'[1]Multi-Field'!$F$110="Drained"),BI572,IF(AND('[1]Multi-Field'!$E$110=[1]Lists!BF572,'[1]Multi-Field'!$F$110="undrained"),BH572,""))</f>
        <v/>
      </c>
      <c r="FO572" s="409" t="str">
        <f>IF(AND('[1]Multi-Field'!$E$111=[1]Lists!BF572,'[1]Multi-Field'!$F$111="Drained"),BI572,IF(AND('[1]Multi-Field'!$E$111=[1]Lists!BF572,'[1]Multi-Field'!$F$111="undrained"),BH572,""))</f>
        <v/>
      </c>
      <c r="FP572" s="409" t="str">
        <f>IF(AND('[1]Multi-Field'!$E$112=[1]Lists!BF572,'[1]Multi-Field'!$F$112="Drained"),BI572,IF(AND('[1]Multi-Field'!$E$112=[1]Lists!BF572,'[1]Multi-Field'!$F$112="undrained"),BH572,""))</f>
        <v/>
      </c>
      <c r="FQ572" s="409" t="str">
        <f>IF(AND('[1]Multi-Field'!$E$113=[1]Lists!BF572,'[1]Multi-Field'!$F$113="Drained"),BI572,IF(AND('[1]Multi-Field'!$E$113=[1]Lists!BF572,'[1]Multi-Field'!$F$113="undrained"),BH572,""))</f>
        <v/>
      </c>
      <c r="FR572" s="409" t="str">
        <f>IF(AND('[1]Multi-Field'!$E$114=[1]Lists!BF572,'[1]Multi-Field'!$F$114="Drained"),BI572,IF(AND('[1]Multi-Field'!$E$114=[1]Lists!BF572,'[1]Multi-Field'!$F$114="undrained"),BH572,""))</f>
        <v/>
      </c>
      <c r="FS572" s="409" t="str">
        <f>IF(AND('[1]Multi-Field'!$E$115=[1]Lists!BF572,'[1]Multi-Field'!$F$115="Drained"),BI572,IF(AND('[1]Multi-Field'!$E$115=[1]Lists!BF572,'[1]Multi-Field'!$F$115="undrained"),BH572,""))</f>
        <v/>
      </c>
      <c r="FT572" s="409" t="str">
        <f>IF(AND('[1]Multi-Field'!$E$116=[1]Lists!BF572,'[1]Multi-Field'!$F$116="Drained"),BI572,IF(AND('[1]Multi-Field'!$E$116=[1]Lists!BF572,'[1]Multi-Field'!$F$116="undrained"),BH572,""))</f>
        <v/>
      </c>
      <c r="FU572" s="409" t="str">
        <f>IF(AND('[1]Multi-Field'!$E$117=[1]Lists!BF572,'[1]Multi-Field'!$F$117="Drained"),BI572,IF(AND('[1]Multi-Field'!$E$117=[1]Lists!BF572,'[1]Multi-Field'!$F$117="undrained"),BH572,""))</f>
        <v/>
      </c>
      <c r="FV572" s="409" t="str">
        <f>IF(AND('[1]Multi-Field'!$E$118=[1]Lists!BF572,'[1]Multi-Field'!$F$118="Drained"),BI572,IF(AND('[1]Multi-Field'!$E$118=[1]Lists!BF572,'[1]Multi-Field'!$F$118="undrained"),BH572,""))</f>
        <v/>
      </c>
      <c r="FW572" s="409" t="str">
        <f>IF(AND('[1]Multi-Field'!$E$119=[1]Lists!BF572,'[1]Multi-Field'!$F$119="Drained"),BI572,IF(AND('[1]Multi-Field'!$E$119=[1]Lists!BF572,'[1]Multi-Field'!$F$119="undrained"),BH572,""))</f>
        <v/>
      </c>
      <c r="FX572" s="409" t="str">
        <f>IF(AND('[1]Multi-Field'!$E$120=[1]Lists!BF572,'[1]Multi-Field'!$F$120="Drained"),BI572,IF(AND('[1]Multi-Field'!$E$120=[1]Lists!BF572,'[1]Multi-Field'!$F$120="undrained"),BH572,""))</f>
        <v/>
      </c>
    </row>
    <row r="573" spans="1:180" ht="13.5" customHeight="1" thickBot="1">
      <c r="A573" s="7" t="s">
        <v>659</v>
      </c>
      <c r="B573" s="7"/>
      <c r="C573" s="7"/>
      <c r="D573" s="8">
        <v>70</v>
      </c>
      <c r="E573" s="8">
        <f t="shared" si="74"/>
        <v>70</v>
      </c>
      <c r="F573" s="8">
        <f t="shared" si="75"/>
        <v>70</v>
      </c>
      <c r="G573" s="8">
        <v>70</v>
      </c>
      <c r="H573" s="8">
        <v>75</v>
      </c>
      <c r="I573" s="8">
        <f t="shared" si="78"/>
        <v>75</v>
      </c>
      <c r="J573" s="8">
        <f t="shared" si="79"/>
        <v>75</v>
      </c>
      <c r="K573" s="8">
        <v>75</v>
      </c>
      <c r="L573" s="8">
        <v>115</v>
      </c>
      <c r="M573" s="8">
        <f t="shared" si="76"/>
        <v>117</v>
      </c>
      <c r="N573" s="8">
        <f t="shared" si="77"/>
        <v>118</v>
      </c>
      <c r="O573" s="8">
        <v>120</v>
      </c>
      <c r="P573" s="391"/>
      <c r="Q573" s="85"/>
      <c r="R573" s="397"/>
      <c r="S573" s="397"/>
      <c r="T573" s="397"/>
      <c r="U573" s="398"/>
      <c r="BF573" s="411" t="s">
        <v>1736</v>
      </c>
      <c r="BG573" s="412">
        <v>3</v>
      </c>
      <c r="BH573" s="412">
        <v>4.5</v>
      </c>
      <c r="BI573" s="412">
        <v>5</v>
      </c>
      <c r="BJ573" s="409" t="e">
        <f>IF(AND('[1]Single Field'!#REF!=[1]Lists!BF573,'[1]Single Field'!#REF!="Drained"),"x",IF(AND('[1]Single Field'!#REF!=[1]Lists!BF573,'[1]Single Field'!#REF!="Undrained"),O,""))</f>
        <v>#REF!</v>
      </c>
      <c r="BK573" s="409" t="str">
        <f>IF(AND('[1]Multi-Field'!$E$3=[1]Lists!BF573,'[1]Multi-Field'!$F$3="Drained"),BI573,IF(AND('[1]Multi-Field'!$E$3=BF573,'[1]Multi-Field'!$F$3="undrained"),BH573,""))</f>
        <v/>
      </c>
      <c r="BL573" s="409" t="str">
        <f>IF(AND('[1]Multi-Field'!$E$4=BF573,'[1]Multi-Field'!$F$4="Drained"),BI573,IF(AND('[1]Multi-Field'!$E$4=BF573,'[1]Multi-Field'!$F$4="undrained"),BH573,""))</f>
        <v/>
      </c>
      <c r="BM573" s="409" t="str">
        <f>IF(AND('[1]Multi-Field'!$E$5=BF573,'[1]Multi-Field'!$F$5="Drained"),BI573,IF(AND('[1]Multi-Field'!$E$5=BF573,'[1]Multi-Field'!$F$5="undrained"),BH573,""))</f>
        <v/>
      </c>
      <c r="BN573" s="409" t="str">
        <f>IF(AND('[1]Multi-Field'!$E$6=BF573,'[1]Multi-Field'!$F$6="Drained"),BI573,IF(AND('[1]Multi-Field'!$E$6=BF573,'[1]Multi-Field'!$F$6="undrained"),BH573,""))</f>
        <v/>
      </c>
      <c r="BO573" s="409" t="str">
        <f>IF(AND('[1]Multi-Field'!$E$7=BF573,'[1]Multi-Field'!$F$7="Drained"),BI573,IF(AND('[1]Multi-Field'!$E$7=BF573,'[1]Multi-Field'!$F$7="undrained"),BH573,""))</f>
        <v/>
      </c>
      <c r="BP573" s="409" t="str">
        <f>IF(AND('[1]Multi-Field'!$E$8=BF573,'[1]Multi-Field'!$F$8="Drained"),BI573,IF(AND('[1]Multi-Field'!$E$8=BF573,'[1]Multi-Field'!$F$8="undrained"),BH573,""))</f>
        <v/>
      </c>
      <c r="BQ573" s="409" t="str">
        <f>IF(AND('[1]Multi-Field'!$E$9=BF573,'[1]Multi-Field'!$F$9="Drained"),BI573,IF(AND('[1]Multi-Field'!$E$9=BF573,'[1]Multi-Field'!$F$9="undrained"),BH573,""))</f>
        <v/>
      </c>
      <c r="BR573" s="409" t="str">
        <f>IF(AND('[1]Multi-Field'!$E$10=BF573,'[1]Multi-Field'!$F$10="Drained"),BI573,IF(AND('[1]Multi-Field'!$E$10=BF573,'[1]Multi-Field'!$F$10="undrained"),BH573,""))</f>
        <v/>
      </c>
      <c r="BS573" s="409" t="str">
        <f>IF(AND('[1]Multi-Field'!$E$11=BF573,'[1]Multi-Field'!$F$11="Drained"),BI573,IF(AND('[1]Multi-Field'!$E$11=BF573,'[1]Multi-Field'!$F$11="undrained"),BH573,""))</f>
        <v/>
      </c>
      <c r="BT573" s="409" t="str">
        <f>IF(AND('[1]Multi-Field'!$E$12=BF573,'[1]Multi-Field'!$F$12="Drained"),BI573,IF(AND('[1]Multi-Field'!$E$12=BF573,'[1]Multi-Field'!$F$12="undrained"),BH573,""))</f>
        <v/>
      </c>
      <c r="BU573" s="409" t="str">
        <f>IF(AND('[1]Multi-Field'!$E$13=BF573,'[1]Multi-Field'!$F$13="Drained"),BI573,IF(AND('[1]Multi-Field'!$E$3=BF573,'[1]Multi-Field'!$F$13="undrained"),BH573,""))</f>
        <v/>
      </c>
      <c r="BV573" s="409" t="str">
        <f>IF(AND('[1]Multi-Field'!$E$14=BF573,'[1]Multi-Field'!$F$14="Drained"),BI573,IF(AND('[1]Multi-Field'!$E$14=BF573,'[1]Multi-Field'!$F$14="undrained"),BH573,""))</f>
        <v/>
      </c>
      <c r="BW573" s="409" t="str">
        <f>IF(AND('[1]Multi-Field'!$E$15=BF573,'[1]Multi-Field'!$F$15="Drained"),BI573,IF(AND('[1]Multi-Field'!$E$15=BF573,'[1]Multi-Field'!$F$15="undrained"),BH573,""))</f>
        <v/>
      </c>
      <c r="BX573" s="409" t="str">
        <f>IF(AND('[1]Multi-Field'!$E$16=[1]Lists!BF573,'[1]Multi-Field'!$F$16="Drained"),BI573,IF(AND('[1]Multi-Field'!$E$16=[1]Lists!BF573,'[1]Multi-Field'!$F$16="undrained"),BH573,""))</f>
        <v/>
      </c>
      <c r="BY573" s="409" t="str">
        <f>IF(AND('[1]Multi-Field'!$E$17=[1]Lists!BF573,'[1]Multi-Field'!$F$17="Drained"),BI573,IF(AND('[1]Multi-Field'!$E$17=[1]Lists!BF573,'[1]Multi-Field'!$F$17="undrained"),BH573,""))</f>
        <v/>
      </c>
      <c r="BZ573" s="409" t="str">
        <f>IF(AND('[1]Multi-Field'!$E$18=[1]Lists!BF573,'[1]Multi-Field'!$F$18="Drained"),BI573,IF(AND('[1]Multi-Field'!$E$18=[1]Lists!BF573,'[1]Multi-Field'!$F$18="undrained"),BH573,""))</f>
        <v/>
      </c>
      <c r="CA573" s="409" t="str">
        <f>IF(AND('[1]Multi-Field'!$E$19=[1]Lists!BF573,'[1]Multi-Field'!$F$19="Drained"),BI573,IF(AND('[1]Multi-Field'!$E$19=[1]Lists!BF573,'[1]Multi-Field'!$F$19="undrained"),BH573,""))</f>
        <v/>
      </c>
      <c r="CB573" s="409" t="str">
        <f>IF(AND('[1]Multi-Field'!$E$20=[1]Lists!BF573,'[1]Multi-Field'!$F$20="Drained"),BI573,IF(AND('[1]Multi-Field'!$E$20=[1]Lists!BF573,'[1]Multi-Field'!$F$20="undrained"),BH573,""))</f>
        <v/>
      </c>
      <c r="CC573" s="409" t="str">
        <f>IF(AND('[1]Multi-Field'!$E$21=[1]Lists!BF573,'[1]Multi-Field'!$F$21="Drained"),BI573,IF(AND('[1]Multi-Field'!$E$21=[1]Lists!BF573,'[1]Multi-Field'!$F$21="undrained"),BH573,""))</f>
        <v/>
      </c>
      <c r="CD573" s="409" t="str">
        <f>IF(AND('[1]Multi-Field'!$E$22=[1]Lists!BF573,'[1]Multi-Field'!$F$22="Drained"),BI573,IF(AND('[1]Multi-Field'!$E$22=[1]Lists!BF573,'[1]Multi-Field'!$F$22="undrained"),BH573,""))</f>
        <v/>
      </c>
      <c r="CE573" s="409" t="str">
        <f>IF(AND('[1]Multi-Field'!$E$23=[1]Lists!BF573,'[1]Multi-Field'!$F$23="Drained"),BI573,IF(AND('[1]Multi-Field'!$E$23=[1]Lists!BF573,'[1]Multi-Field'!$F$23="undrained"),BH573,""))</f>
        <v/>
      </c>
      <c r="CF573" s="409" t="str">
        <f>IF(AND('[1]Multi-Field'!$E$24=[1]Lists!BF573,'[1]Multi-Field'!$F$24="Drained"),BI573,IF(AND('[1]Multi-Field'!$E$24=[1]Lists!BF573,'[1]Multi-Field'!$F$24="undrained"),BH573,""))</f>
        <v/>
      </c>
      <c r="CG573" s="409" t="str">
        <f>IF(AND('[1]Multi-Field'!$E$25=[1]Lists!BF573,'[1]Multi-Field'!$F$25="Drained"),BI573,IF(AND('[1]Multi-Field'!$E$25=[1]Lists!BF573,'[1]Multi-Field'!$F$25="undrained"),BH573,""))</f>
        <v/>
      </c>
      <c r="CH573" s="409" t="str">
        <f>IF(AND('[1]Multi-Field'!$E$26=[1]Lists!BF573,'[1]Multi-Field'!$F$26="Drained"),BI573,IF(AND('[1]Multi-Field'!$E$26=[1]Lists!BF573,'[1]Multi-Field'!$F$26="undrained"),BH573,""))</f>
        <v/>
      </c>
      <c r="CI573" s="409" t="str">
        <f>IF(AND('[1]Multi-Field'!$E$27=[1]Lists!BF573,'[1]Multi-Field'!$F$27="Drained"),BI573,IF(AND('[1]Multi-Field'!$E$27=[1]Lists!BF573,'[1]Multi-Field'!$F$27="undrained"),BH573,""))</f>
        <v/>
      </c>
      <c r="CJ573" s="409" t="str">
        <f>IF(AND('[1]Multi-Field'!$E$28=[1]Lists!BF573,'[1]Multi-Field'!$F$28="Drained"),BI573,IF(AND('[1]Multi-Field'!$E$28=[1]Lists!BF573,'[1]Multi-Field'!$F$28="undrained"),BH573,""))</f>
        <v/>
      </c>
      <c r="CK573" s="409" t="str">
        <f>IF(AND('[1]Multi-Field'!$E$29=[1]Lists!BF573,'[1]Multi-Field'!$F$29="Drained"),BI573,IF(AND('[1]Multi-Field'!$E$29=[1]Lists!BF573,'[1]Multi-Field'!$F$29="undrained"),BH573,""))</f>
        <v/>
      </c>
      <c r="CL573" s="409" t="str">
        <f>IF(AND('[1]Multi-Field'!$E$30=[1]Lists!BF573,'[1]Multi-Field'!$F$30="Drained"),BI573,IF(AND('[1]Multi-Field'!$E$30=[1]Lists!BF573,'[1]Multi-Field'!$F$30="undrained"),BH573,""))</f>
        <v/>
      </c>
      <c r="CM573" s="409" t="str">
        <f>IF(AND('[1]Multi-Field'!$E$31=[1]Lists!BF573,'[1]Multi-Field'!$F$31="Drained"),BI573,IF(AND('[1]Multi-Field'!$E$31=[1]Lists!BF573,'[1]Multi-Field'!$F$31="undrained"),BH573,""))</f>
        <v/>
      </c>
      <c r="CN573" s="409" t="str">
        <f>IF(AND('[1]Multi-Field'!$E$32=[1]Lists!BF573,'[1]Multi-Field'!$F$32="Drained"),BI573,IF(AND('[1]Multi-Field'!$E$32=[1]Lists!BF573,'[1]Multi-Field'!$F$32="undrained"),BH573,""))</f>
        <v/>
      </c>
      <c r="CO573" s="409" t="str">
        <f>IF(AND('[1]Multi-Field'!$E$33=[1]Lists!BF573,'[1]Multi-Field'!$F$33="Drained"),BI573,IF(AND('[1]Multi-Field'!$E$33=[1]Lists!BF573,'[1]Multi-Field'!$F$33="undrained"),BH573,""))</f>
        <v/>
      </c>
      <c r="CP573" s="409" t="str">
        <f>IF(AND('[1]Multi-Field'!$E$34=[1]Lists!BF573,'[1]Multi-Field'!$F$34="Drained"),BI573,IF(AND('[1]Multi-Field'!$E$34=[1]Lists!BF573,'[1]Multi-Field'!$F$34="undrained"),BH573,""))</f>
        <v/>
      </c>
      <c r="CQ573" s="409" t="str">
        <f>IF(AND('[1]Multi-Field'!$E$35=[1]Lists!BF573,'[1]Multi-Field'!$F$35="Drained"),BI573,IF(AND('[1]Multi-Field'!$E$35=[1]Lists!BF573,'[1]Multi-Field'!$F$35="undrained"),BH573,""))</f>
        <v/>
      </c>
      <c r="CR573" s="409" t="str">
        <f>IF(AND('[1]Multi-Field'!$E$36=[1]Lists!BF573,'[1]Multi-Field'!$F$36="Drained"),BI573,IF(AND('[1]Multi-Field'!$E$36=[1]Lists!BF573,'[1]Multi-Field'!$F$36="undrained"),BH573,""))</f>
        <v/>
      </c>
      <c r="CS573" s="409" t="str">
        <f>IF(AND('[1]Multi-Field'!$E$37=[1]Lists!BF573,'[1]Multi-Field'!$F$37="Drained"),BI573,IF(AND('[1]Multi-Field'!$E$37=[1]Lists!BF573,'[1]Multi-Field'!$F$37="undrained"),BH573,""))</f>
        <v/>
      </c>
      <c r="CT573" s="409" t="str">
        <f>IF(AND('[1]Multi-Field'!$E$38=[1]Lists!BF573,'[1]Multi-Field'!$F$38="Drained"),BI573,IF(AND('[1]Multi-Field'!$E$38=[1]Lists!BF573,'[1]Multi-Field'!$F$38="undrained"),BH573,""))</f>
        <v/>
      </c>
      <c r="CU573" s="409" t="str">
        <f>IF(AND('[1]Multi-Field'!$E$39=[1]Lists!BF573,'[1]Multi-Field'!$F$39="Drained"),BI573,IF(AND('[1]Multi-Field'!$E$39=[1]Lists!BF573,'[1]Multi-Field'!$F$39="undrained"),BH573,""))</f>
        <v/>
      </c>
      <c r="CV573" s="409" t="str">
        <f>IF(AND('[1]Multi-Field'!$E$40=[1]Lists!BF573,'[1]Multi-Field'!$F$40="Drained"),BI573,IF(AND('[1]Multi-Field'!$E$40=[1]Lists!BF573,'[1]Multi-Field'!$F$40="undrained"),BH573,""))</f>
        <v/>
      </c>
      <c r="CW573" s="409" t="str">
        <f>IF(AND('[1]Multi-Field'!$E$41=[1]Lists!BF573,'[1]Multi-Field'!$F$40="Drained"),BI573,IF(AND('[1]Multi-Field'!$E$40=[1]Lists!BF573,'[1]Multi-Field'!$F$40="undrained"),BH573,""))</f>
        <v/>
      </c>
      <c r="CX573" s="409" t="str">
        <f>IF(AND('[1]Multi-Field'!$E$42=[1]Lists!BF573,'[1]Multi-Field'!$F$42="Drained"),BI573,IF(AND('[1]Multi-Field'!$E$42=[1]Lists!BF573,'[1]Multi-Field'!$F$42="undrained"),BH573,""))</f>
        <v/>
      </c>
      <c r="CY573" s="409" t="str">
        <f>IF(AND('[1]Multi-Field'!$E$43=[1]Lists!BF573,'[1]Multi-Field'!$F$43="Drained"),BI573,IF(AND('[1]Multi-Field'!$E$43=[1]Lists!BF573,'[1]Multi-Field'!$F$43="undrained"),BH573,""))</f>
        <v/>
      </c>
      <c r="CZ573" s="409" t="str">
        <f>IF(AND('[1]Multi-Field'!$E$44=[1]Lists!BF573,'[1]Multi-Field'!$F$44="Drained"),BI573,IF(AND('[1]Multi-Field'!$E$44=[1]Lists!BF573,'[1]Multi-Field'!$F$44="undrained"),BH573,""))</f>
        <v/>
      </c>
      <c r="DA573" s="409" t="str">
        <f>IF(AND('[1]Multi-Field'!$E$45=[1]Lists!BF573,'[1]Multi-Field'!$F$45="Drained"),BI573,IF(AND('[1]Multi-Field'!$E$45=[1]Lists!BF573,'[1]Multi-Field'!$F$45="undrained"),BH573,""))</f>
        <v/>
      </c>
      <c r="DB573" s="409" t="str">
        <f>IF(AND('[1]Multi-Field'!$E$46=[1]Lists!BF573,'[1]Multi-Field'!$F$46="Drained"),BI573,IF(AND('[1]Multi-Field'!$E$46=[1]Lists!BF573,'[1]Multi-Field'!$F$46="undrained"),BH573,""))</f>
        <v/>
      </c>
      <c r="DC573" s="409" t="str">
        <f>IF(AND('[1]Multi-Field'!$E$47=[1]Lists!BF573,'[1]Multi-Field'!$F$47="Drained"),BI573,IF(AND('[1]Multi-Field'!$E$47=[1]Lists!BF573,'[1]Multi-Field'!$F$47="undrained"),BH573,""))</f>
        <v/>
      </c>
      <c r="DD573" s="409" t="str">
        <f>IF(AND('[1]Multi-Field'!$E$48=[1]Lists!BF573,'[1]Multi-Field'!$F$48="Drained"),BI573,IF(AND('[1]Multi-Field'!$E$48=[1]Lists!BF573,'[1]Multi-Field'!$F$48="undrained"),BH573,""))</f>
        <v/>
      </c>
      <c r="DE573" s="409" t="str">
        <f>IF(AND('[1]Multi-Field'!$E$49=[1]Lists!BF573,'[1]Multi-Field'!$F$49="Drained"),BI573,IF(AND('[1]Multi-Field'!$E$49=[1]Lists!BF573,'[1]Multi-Field'!$F$9="undrained"),BH573,""))</f>
        <v/>
      </c>
      <c r="DF573" s="409" t="str">
        <f>IF(AND('[1]Multi-Field'!$E$50=[1]Lists!BF573,'[1]Multi-Field'!$F$50="Drained"),BI573,IF(AND('[1]Multi-Field'!$E$50=[1]Lists!BF573,'[1]Multi-Field'!$F$50="undrained"),BH573,""))</f>
        <v/>
      </c>
      <c r="DG573" s="409" t="str">
        <f>IF(AND('[1]Multi-Field'!$E$51=[1]Lists!BF573,'[1]Multi-Field'!$F$51="Drained"),BI573,IF(AND('[1]Multi-Field'!$E$51=[1]Lists!BF573,'[1]Multi-Field'!$F$51="undrained"),BH573,""))</f>
        <v/>
      </c>
      <c r="DH573" s="409" t="str">
        <f>IF(AND('[1]Multi-Field'!$E$52=[1]Lists!BF573,'[1]Multi-Field'!$F$52="Drained"),BI573,IF(AND('[1]Multi-Field'!$E$52=[1]Lists!BF573,'[1]Multi-Field'!$F$52="undrained"),BH573,""))</f>
        <v/>
      </c>
      <c r="DI573" s="409" t="str">
        <f>IF(AND('[1]Multi-Field'!$E$53=[1]Lists!BF573,'[1]Multi-Field'!$F$53="Drained"),BI573,IF(AND('[1]Multi-Field'!$E$53=[1]Lists!BF573,'[1]Multi-Field'!$F$53="undrained"),BH573,""))</f>
        <v/>
      </c>
      <c r="DJ573" s="409" t="str">
        <f>IF(AND('[1]Multi-Field'!$E$54=[1]Lists!BF573,'[1]Multi-Field'!$F$54="Drained"),BI573,IF(AND('[1]Multi-Field'!$E$54=[1]Lists!BF573,'[1]Multi-Field'!$F$54="undrained"),BH573,""))</f>
        <v/>
      </c>
      <c r="DK573" s="409" t="str">
        <f>IF(AND('[1]Multi-Field'!$E$55=[1]Lists!BF573,'[1]Multi-Field'!$F$55="Drained"),BI573,IF(AND('[1]Multi-Field'!$E$55=[1]Lists!BF573,'[1]Multi-Field'!$F$55="undrained"),BH573,""))</f>
        <v/>
      </c>
      <c r="DL573" s="409" t="str">
        <f>IF(AND('[1]Multi-Field'!$E$56=[1]Lists!BF573,'[1]Multi-Field'!$F$56="Drained"),BI573,IF(AND('[1]Multi-Field'!$E$56=[1]Lists!BF573,'[1]Multi-Field'!$F$56="undrained"),BH573,""))</f>
        <v/>
      </c>
      <c r="DM573" s="409" t="str">
        <f>IF(AND('[1]Multi-Field'!$E$57=[1]Lists!BF573,'[1]Multi-Field'!$F$57="Drained"),BI573,IF(AND('[1]Multi-Field'!$E$57=[1]Lists!BF573,'[1]Multi-Field'!$F$57="undrained"),BH573,""))</f>
        <v/>
      </c>
      <c r="DN573" s="409" t="str">
        <f>IF(AND('[1]Multi-Field'!$E$58=[1]Lists!BF573,'[1]Multi-Field'!$F$58="Drained"),BI573,IF(AND('[1]Multi-Field'!$E$58=[1]Lists!BF573,'[1]Multi-Field'!$F$58="undrained"),BH573,""))</f>
        <v/>
      </c>
      <c r="DO573" s="409" t="str">
        <f>IF(AND('[1]Multi-Field'!$E$59=[1]Lists!BF573,'[1]Multi-Field'!$F$59="Drained"),BI573,IF(AND('[1]Multi-Field'!$E$59=[1]Lists!BF573,'[1]Multi-Field'!$F$59="undrained"),BH573,""))</f>
        <v/>
      </c>
      <c r="DP573" s="409" t="str">
        <f>IF(AND('[1]Multi-Field'!$E$60=[1]Lists!BF573,'[1]Multi-Field'!$F$60="Drained"),BI573,IF(AND('[1]Multi-Field'!$E$60=[1]Lists!BF573,'[1]Multi-Field'!$F$60="undrained"),BH573,""))</f>
        <v/>
      </c>
      <c r="DQ573" s="409" t="str">
        <f>IF(AND('[1]Multi-Field'!$E$61=[1]Lists!BF573,'[1]Multi-Field'!$F$61="Drained"),BI573,IF(AND('[1]Multi-Field'!$E$61=[1]Lists!BF573,'[1]Multi-Field'!$F$61="undrained"),BH573,""))</f>
        <v/>
      </c>
      <c r="DR573" s="409" t="str">
        <f>IF(AND('[1]Multi-Field'!$E$62=[1]Lists!BF573,'[1]Multi-Field'!$F$62="Drained"),BI573,IF(AND('[1]Multi-Field'!$E$62=[1]Lists!BF573,'[1]Multi-Field'!$F$62="undrained"),BH573,""))</f>
        <v/>
      </c>
      <c r="DS573" s="409" t="str">
        <f>IF(AND('[1]Multi-Field'!$E$63=[1]Lists!BF573,'[1]Multi-Field'!$F$63="Drained"),BI573,IF(AND('[1]Multi-Field'!$E$63=[1]Lists!BF573,'[1]Multi-Field'!$F$63="undrained"),BH573,""))</f>
        <v/>
      </c>
      <c r="DT573" s="409" t="str">
        <f>IF(AND('[1]Multi-Field'!$E$64=[1]Lists!BF573,'[1]Multi-Field'!$F$64="Drained"),BI573,IF(AND('[1]Multi-Field'!$E$64=[1]Lists!BF573,'[1]Multi-Field'!$F$64="undrained"),BH573,""))</f>
        <v/>
      </c>
      <c r="DU573" s="409" t="str">
        <f>IF(AND('[1]Multi-Field'!$E$65=[1]Lists!BF573,'[1]Multi-Field'!$F$65="Drained"),BI573,IF(AND('[1]Multi-Field'!$E$65=[1]Lists!BF573,'[1]Multi-Field'!$F$65="undrained"),BH573,""))</f>
        <v/>
      </c>
      <c r="DV573" s="409" t="str">
        <f>IF(AND('[1]Multi-Field'!$E$66=[1]Lists!BF573,'[1]Multi-Field'!$F$66="Drained"),BI573,IF(AND('[1]Multi-Field'!$E$66=[1]Lists!BF573,'[1]Multi-Field'!$F$66="undrained"),BH573,""))</f>
        <v/>
      </c>
      <c r="DW573" s="409" t="str">
        <f>IF(AND('[1]Multi-Field'!$E$67=[1]Lists!BF573,'[1]Multi-Field'!$F$67="Drained"),BI573,IF(AND('[1]Multi-Field'!$E$67=[1]Lists!BF573,'[1]Multi-Field'!$F$67="undrained"),BH573,""))</f>
        <v/>
      </c>
      <c r="DX573" s="409" t="str">
        <f>IF(AND('[1]Multi-Field'!$E$68=[1]Lists!BF573,'[1]Multi-Field'!$F$68="Drained"),BI573,IF(AND('[1]Multi-Field'!$E$68=[1]Lists!BF573,'[1]Multi-Field'!$F$68="undrained"),BH573,""))</f>
        <v/>
      </c>
      <c r="DY573" s="409" t="str">
        <f>IF(AND('[1]Multi-Field'!$E$69=[1]Lists!BF573,'[1]Multi-Field'!$F$69="Drained"),BI573,IF(AND('[1]Multi-Field'!$E$69=[1]Lists!BF573,'[1]Multi-Field'!$F$69="undrained"),BH573,""))</f>
        <v/>
      </c>
      <c r="DZ573" s="409" t="str">
        <f>IF(AND('[1]Multi-Field'!$E$70=[1]Lists!BF573,'[1]Multi-Field'!$F$70="Drained"),BI573,IF(AND('[1]Multi-Field'!$E$70=[1]Lists!BF573,'[1]Multi-Field'!$F$70="undrained"),BH573,""))</f>
        <v/>
      </c>
      <c r="EA573" s="409" t="str">
        <f>IF(AND('[1]Multi-Field'!$E$71=[1]Lists!BF573,'[1]Multi-Field'!$F$71="Drained"),BI573,IF(AND('[1]Multi-Field'!$E$71=[1]Lists!BF573,'[1]Multi-Field'!$F$71="undrained"),BH573,""))</f>
        <v/>
      </c>
      <c r="EB573" s="409" t="str">
        <f>IF(AND('[1]Multi-Field'!$E$72=[1]Lists!BF573,'[1]Multi-Field'!$F$72="Drained"),BI573,IF(AND('[1]Multi-Field'!$E$72=[1]Lists!BF573,'[1]Multi-Field'!$F$72="undrained"),BH573,""))</f>
        <v/>
      </c>
      <c r="EC573" s="409" t="str">
        <f>IF(AND('[1]Multi-Field'!$E$73=[1]Lists!BF573,'[1]Multi-Field'!$F$73="Drained"),BI573,IF(AND('[1]Multi-Field'!$E$73=[1]Lists!BF573,'[1]Multi-Field'!$F$73="undrained"),BH573,""))</f>
        <v/>
      </c>
      <c r="ED573" s="409" t="str">
        <f>IF(AND('[1]Multi-Field'!$E$74=[1]Lists!BF573,'[1]Multi-Field'!$F$74="Drained"),BI573,IF(AND('[1]Multi-Field'!$E$74=[1]Lists!BF573,'[1]Multi-Field'!$F$74="undrained"),BH573,""))</f>
        <v/>
      </c>
      <c r="EE573" s="409" t="str">
        <f>IF(AND('[1]Multi-Field'!$E$75=[1]Lists!BF573,'[1]Multi-Field'!$F$75="Drained"),BI573,IF(AND('[1]Multi-Field'!$E$75=[1]Lists!BF573,'[1]Multi-Field'!$F$75="undrained"),BH573,""))</f>
        <v/>
      </c>
      <c r="EF573" s="409" t="str">
        <f>IF(AND('[1]Multi-Field'!$E$76=[1]Lists!BF573,'[1]Multi-Field'!$F$76="Drained"),BI573,IF(AND('[1]Multi-Field'!$E$76=[1]Lists!BF573,'[1]Multi-Field'!$F$6="undrained"),BH573,""))</f>
        <v/>
      </c>
      <c r="EG573" s="409" t="str">
        <f>IF(AND('[1]Multi-Field'!$E$77=[1]Lists!BF573,'[1]Multi-Field'!$F$77="Drained"),BI573,IF(AND('[1]Multi-Field'!$E$77=[1]Lists!BF573,'[1]Multi-Field'!$F$77="undrained"),BH573,""))</f>
        <v/>
      </c>
      <c r="EH573" s="409" t="str">
        <f>IF(AND('[1]Multi-Field'!$E$78=[1]Lists!BF573,'[1]Multi-Field'!$F$78="Drained"),BI573,IF(AND('[1]Multi-Field'!$E$78=[1]Lists!BF573,'[1]Multi-Field'!$F$78="undrained"),BH573,""))</f>
        <v/>
      </c>
      <c r="EI573" s="409" t="str">
        <f>IF(AND('[1]Multi-Field'!$E$79=[1]Lists!BF573,'[1]Multi-Field'!$F$79="Drained"),BI573,IF(AND('[1]Multi-Field'!$E$79=[1]Lists!BF573,'[1]Multi-Field'!$F$79="undrained"),BH573,""))</f>
        <v/>
      </c>
      <c r="EJ573" s="409" t="str">
        <f>IF(AND('[1]Multi-Field'!$E$80=[1]Lists!BF573,'[1]Multi-Field'!$F$80="Drained"),BI573,IF(AND('[1]Multi-Field'!$E$80=[1]Lists!BF573,'[1]Multi-Field'!$F$80="undrained"),BH573,""))</f>
        <v/>
      </c>
      <c r="EK573" s="409" t="str">
        <f>IF(AND('[1]Multi-Field'!$E$81=[1]Lists!BF573,'[1]Multi-Field'!$F$81="Drained"),BI573,IF(AND('[1]Multi-Field'!$E$81=[1]Lists!BF573,'[1]Multi-Field'!$F$81="undrained"),BH573,""))</f>
        <v/>
      </c>
      <c r="EL573" s="409" t="str">
        <f>IF(AND('[1]Multi-Field'!$E$82=[1]Lists!BF573,'[1]Multi-Field'!$F$82="Drained"),BI573,IF(AND('[1]Multi-Field'!$E$82=[1]Lists!BF573,'[1]Multi-Field'!$F$82="undrained"),BH573,""))</f>
        <v/>
      </c>
      <c r="EM573" s="409" t="str">
        <f>IF(AND('[1]Multi-Field'!$E$83=[1]Lists!BF573,'[1]Multi-Field'!$F$83="Drained"),BI573,IF(AND('[1]Multi-Field'!$E$83=[1]Lists!BF573,'[1]Multi-Field'!$F$83="undrained"),BH573,""))</f>
        <v/>
      </c>
      <c r="EN573" s="409" t="str">
        <f>IF(AND('[1]Multi-Field'!$E$84=[1]Lists!BF573,'[1]Multi-Field'!$F$84="Drained"),BI573,IF(AND('[1]Multi-Field'!$E$84=[1]Lists!BF573,'[1]Multi-Field'!$F$84="undrained"),BH573,""))</f>
        <v/>
      </c>
      <c r="EO573" s="409" t="str">
        <f>IF(AND('[1]Multi-Field'!$E$85=[1]Lists!BF573,'[1]Multi-Field'!$F$85="Drained"),BI573,IF(AND('[1]Multi-Field'!$E$85=[1]Lists!BF573,'[1]Multi-Field'!$F$85="undrained"),BH573,""))</f>
        <v/>
      </c>
      <c r="EP573" s="409" t="str">
        <f>IF(AND('[1]Multi-Field'!$E$86=[1]Lists!BF573,'[1]Multi-Field'!$F$86="Drained"),BI573,IF(AND('[1]Multi-Field'!$E$86=[1]Lists!BF573,'[1]Multi-Field'!$F$86="undrained"),BH573,""))</f>
        <v/>
      </c>
      <c r="EQ573" s="409" t="str">
        <f>IF(AND('[1]Multi-Field'!$E$87=[1]Lists!BF573,'[1]Multi-Field'!$F$87="Drained"),BI573,IF(AND('[1]Multi-Field'!$E$87=[1]Lists!BF573,'[1]Multi-Field'!$F$87="undrained"),BH573,""))</f>
        <v/>
      </c>
      <c r="ER573" s="409" t="str">
        <f>IF(AND('[1]Multi-Field'!$E$88=[1]Lists!BF573,'[1]Multi-Field'!$F$88="Drained"),BI573,IF(AND('[1]Multi-Field'!$E$88=[1]Lists!BF573,'[1]Multi-Field'!$F$88="undrained"),BH573,""))</f>
        <v/>
      </c>
      <c r="ES573" s="409" t="str">
        <f>IF(AND('[1]Multi-Field'!$E$89=[1]Lists!BF573,'[1]Multi-Field'!$F$89="Drained"),BI573,IF(AND('[1]Multi-Field'!$E$89=[1]Lists!BF573,'[1]Multi-Field'!$F$89="undrained"),BH573,""))</f>
        <v/>
      </c>
      <c r="ET573" s="409" t="str">
        <f>IF(AND('[1]Multi-Field'!$E$90=[1]Lists!BF573,'[1]Multi-Field'!$F$90="Drained"),BI573,IF(AND('[1]Multi-Field'!$E$90=[1]Lists!BF573,'[1]Multi-Field'!$F$90="undrained"),BH573,""))</f>
        <v/>
      </c>
      <c r="EU573" s="409" t="str">
        <f>IF(AND('[1]Multi-Field'!$E$91=[1]Lists!BF573,'[1]Multi-Field'!$F$91="Drained"),BI573,IF(AND('[1]Multi-Field'!$E$91=[1]Lists!BF573,'[1]Multi-Field'!$F$91="undrained"),BH573,""))</f>
        <v/>
      </c>
      <c r="EV573" s="409" t="str">
        <f>IF(AND('[1]Multi-Field'!$E$92=[1]Lists!BF573,'[1]Multi-Field'!$F$92="Drained"),BI573,IF(AND('[1]Multi-Field'!$E$92=[1]Lists!BF573,'[1]Multi-Field'!$F$92="undrained"),BH573,""))</f>
        <v/>
      </c>
      <c r="EW573" s="409" t="str">
        <f>IF(AND('[1]Multi-Field'!$E$93=[1]Lists!BF573,'[1]Multi-Field'!$F$93="Drained"),BI573,IF(AND('[1]Multi-Field'!$E$93=[1]Lists!BF573,'[1]Multi-Field'!$F$93="undrained"),BH573,""))</f>
        <v/>
      </c>
      <c r="EX573" s="409" t="str">
        <f>IF(AND('[1]Multi-Field'!$E$94=[1]Lists!BF573,'[1]Multi-Field'!$F$94="Drained"),BI573,IF(AND('[1]Multi-Field'!$E$94=[1]Lists!BF573,'[1]Multi-Field'!$F$94="undrained"),BH573,""))</f>
        <v/>
      </c>
      <c r="EY573" s="409" t="str">
        <f>IF(AND('[1]Multi-Field'!$E$95=[1]Lists!BF573,'[1]Multi-Field'!$F$95="Drained"),BI573,IF(AND('[1]Multi-Field'!$E$95=[1]Lists!BF573,'[1]Multi-Field'!$F$95="undrained"),BH573,""))</f>
        <v/>
      </c>
      <c r="EZ573" s="409" t="str">
        <f>IF(AND('[1]Multi-Field'!$E$96=[1]Lists!BF573,'[1]Multi-Field'!$F$96="Drained"),BI573,IF(AND('[1]Multi-Field'!$E$96=[1]Lists!BF573,'[1]Multi-Field'!$F$96="undrained"),BH573,""))</f>
        <v/>
      </c>
      <c r="FA573" s="409" t="str">
        <f>IF(AND('[1]Multi-Field'!$E$97=[1]Lists!BF573,'[1]Multi-Field'!$F$97="Drained"),BI573,IF(AND('[1]Multi-Field'!$E$97=[1]Lists!BF573,'[1]Multi-Field'!$F$97="undrained"),BH573,""))</f>
        <v/>
      </c>
      <c r="FB573" s="409" t="str">
        <f>IF(AND('[1]Multi-Field'!$E$98=[1]Lists!BF573,'[1]Multi-Field'!$F$98="Drained"),BI573,IF(AND('[1]Multi-Field'!$E$98=[1]Lists!BF573,'[1]Multi-Field'!$F$98="undrained"),BH573,""))</f>
        <v/>
      </c>
      <c r="FC573" s="409" t="str">
        <f>IF(AND('[1]Multi-Field'!$E$99=[1]Lists!BF573,'[1]Multi-Field'!$F$99="Drained"),BI573,IF(AND('[1]Multi-Field'!$E$99=[1]Lists!BF573,'[1]Multi-Field'!$F$99="undrained"),BH573,""))</f>
        <v/>
      </c>
      <c r="FD573" s="409" t="str">
        <f>IF(AND('[1]Multi-Field'!$E$100=[1]Lists!BF573,'[1]Multi-Field'!$F$100="Drained"),BI573,IF(AND('[1]Multi-Field'!$E$100=[1]Lists!BF573,'[1]Multi-Field'!$F$100="undrained"),BH573,""))</f>
        <v/>
      </c>
      <c r="FE573" s="409" t="str">
        <f>IF(AND('[1]Multi-Field'!$E$101=[1]Lists!BF573,'[1]Multi-Field'!$F$101="Drained"),BI573,IF(AND('[1]Multi-Field'!$E$101=[1]Lists!BF573,'[1]Multi-Field'!$F$101="undrained"),BH573,""))</f>
        <v/>
      </c>
      <c r="FF573" s="409" t="str">
        <f>IF(AND('[1]Multi-Field'!$E$102=[1]Lists!BF573,'[1]Multi-Field'!$F$102="Drained"),BI573,IF(AND('[1]Multi-Field'!$E$102=[1]Lists!BF573,'[1]Multi-Field'!$F$102="undrained"),BH573,""))</f>
        <v/>
      </c>
      <c r="FG573" s="409" t="str">
        <f>IF(AND('[1]Multi-Field'!$E$103=[1]Lists!BF573,'[1]Multi-Field'!$F$103="Drained"),BI573,IF(AND('[1]Multi-Field'!$E$103=[1]Lists!BF573,'[1]Multi-Field'!$F$103="undrained"),BH573,""))</f>
        <v/>
      </c>
      <c r="FH573" s="409" t="str">
        <f>IF(AND('[1]Multi-Field'!$E$104=[1]Lists!BF573,'[1]Multi-Field'!$F$104="Drained"),BI573,IF(AND('[1]Multi-Field'!$E$104=[1]Lists!BF573,'[1]Multi-Field'!$F$104="undrained"),BH573,""))</f>
        <v/>
      </c>
      <c r="FI573" s="409" t="str">
        <f>IF(AND('[1]Multi-Field'!$E$105=[1]Lists!BF573,'[1]Multi-Field'!$F$105="Drained"),BI573,IF(AND('[1]Multi-Field'!$E$105=[1]Lists!BF573,'[1]Multi-Field'!$F$105="undrained"),BH573,""))</f>
        <v/>
      </c>
      <c r="FJ573" s="409" t="str">
        <f>IF(AND('[1]Multi-Field'!$E$106=[1]Lists!BF573,'[1]Multi-Field'!$F$106="Drained"),BI573,IF(AND('[1]Multi-Field'!$E$106=[1]Lists!BF573,'[1]Multi-Field'!$F$106="undrained"),BH573,""))</f>
        <v/>
      </c>
      <c r="FK573" s="409" t="str">
        <f>IF(AND('[1]Multi-Field'!$E$107=[1]Lists!BF573,'[1]Multi-Field'!$F$107="Drained"),BI573,IF(AND('[1]Multi-Field'!$E$107=[1]Lists!BF573,'[1]Multi-Field'!$F$107="undrained"),BH573,""))</f>
        <v/>
      </c>
      <c r="FL573" s="409" t="str">
        <f>IF(AND('[1]Multi-Field'!$E$108=[1]Lists!BF573,'[1]Multi-Field'!$F$108="Drained"),BI573,IF(AND('[1]Multi-Field'!$E$108=[1]Lists!BF573,'[1]Multi-Field'!$F$108="undrained"),BH573,""))</f>
        <v/>
      </c>
      <c r="FM573" s="409" t="str">
        <f>IF(AND('[1]Multi-Field'!$E$109=[1]Lists!BF573,'[1]Multi-Field'!$F$109="Drained"),BI573,IF(AND('[1]Multi-Field'!$E$109=[1]Lists!BF573,'[1]Multi-Field'!$F$109="undrained"),BH573,""))</f>
        <v/>
      </c>
      <c r="FN573" s="409" t="str">
        <f>IF(AND('[1]Multi-Field'!$E$110=[1]Lists!BF573,'[1]Multi-Field'!$F$110="Drained"),BI573,IF(AND('[1]Multi-Field'!$E$110=[1]Lists!BF573,'[1]Multi-Field'!$F$110="undrained"),BH573,""))</f>
        <v/>
      </c>
      <c r="FO573" s="409" t="str">
        <f>IF(AND('[1]Multi-Field'!$E$111=[1]Lists!BF573,'[1]Multi-Field'!$F$111="Drained"),BI573,IF(AND('[1]Multi-Field'!$E$111=[1]Lists!BF573,'[1]Multi-Field'!$F$111="undrained"),BH573,""))</f>
        <v/>
      </c>
      <c r="FP573" s="409" t="str">
        <f>IF(AND('[1]Multi-Field'!$E$112=[1]Lists!BF573,'[1]Multi-Field'!$F$112="Drained"),BI573,IF(AND('[1]Multi-Field'!$E$112=[1]Lists!BF573,'[1]Multi-Field'!$F$112="undrained"),BH573,""))</f>
        <v/>
      </c>
      <c r="FQ573" s="409" t="str">
        <f>IF(AND('[1]Multi-Field'!$E$113=[1]Lists!BF573,'[1]Multi-Field'!$F$113="Drained"),BI573,IF(AND('[1]Multi-Field'!$E$113=[1]Lists!BF573,'[1]Multi-Field'!$F$113="undrained"),BH573,""))</f>
        <v/>
      </c>
      <c r="FR573" s="409" t="str">
        <f>IF(AND('[1]Multi-Field'!$E$114=[1]Lists!BF573,'[1]Multi-Field'!$F$114="Drained"),BI573,IF(AND('[1]Multi-Field'!$E$114=[1]Lists!BF573,'[1]Multi-Field'!$F$114="undrained"),BH573,""))</f>
        <v/>
      </c>
      <c r="FS573" s="409" t="str">
        <f>IF(AND('[1]Multi-Field'!$E$115=[1]Lists!BF573,'[1]Multi-Field'!$F$115="Drained"),BI573,IF(AND('[1]Multi-Field'!$E$115=[1]Lists!BF573,'[1]Multi-Field'!$F$115="undrained"),BH573,""))</f>
        <v/>
      </c>
      <c r="FT573" s="409" t="str">
        <f>IF(AND('[1]Multi-Field'!$E$116=[1]Lists!BF573,'[1]Multi-Field'!$F$116="Drained"),BI573,IF(AND('[1]Multi-Field'!$E$116=[1]Lists!BF573,'[1]Multi-Field'!$F$116="undrained"),BH573,""))</f>
        <v/>
      </c>
      <c r="FU573" s="409" t="str">
        <f>IF(AND('[1]Multi-Field'!$E$117=[1]Lists!BF573,'[1]Multi-Field'!$F$117="Drained"),BI573,IF(AND('[1]Multi-Field'!$E$117=[1]Lists!BF573,'[1]Multi-Field'!$F$117="undrained"),BH573,""))</f>
        <v/>
      </c>
      <c r="FV573" s="409" t="str">
        <f>IF(AND('[1]Multi-Field'!$E$118=[1]Lists!BF573,'[1]Multi-Field'!$F$118="Drained"),BI573,IF(AND('[1]Multi-Field'!$E$118=[1]Lists!BF573,'[1]Multi-Field'!$F$118="undrained"),BH573,""))</f>
        <v/>
      </c>
      <c r="FW573" s="409" t="str">
        <f>IF(AND('[1]Multi-Field'!$E$119=[1]Lists!BF573,'[1]Multi-Field'!$F$119="Drained"),BI573,IF(AND('[1]Multi-Field'!$E$119=[1]Lists!BF573,'[1]Multi-Field'!$F$119="undrained"),BH573,""))</f>
        <v/>
      </c>
      <c r="FX573" s="409" t="str">
        <f>IF(AND('[1]Multi-Field'!$E$120=[1]Lists!BF573,'[1]Multi-Field'!$F$120="Drained"),BI573,IF(AND('[1]Multi-Field'!$E$120=[1]Lists!BF573,'[1]Multi-Field'!$F$120="undrained"),BH573,""))</f>
        <v/>
      </c>
    </row>
    <row r="574" spans="1:180" ht="13.5" customHeight="1">
      <c r="A574" s="7" t="s">
        <v>660</v>
      </c>
      <c r="B574" s="7"/>
      <c r="C574" s="7"/>
      <c r="D574" s="8">
        <v>50</v>
      </c>
      <c r="E574" s="8">
        <f t="shared" si="74"/>
        <v>55</v>
      </c>
      <c r="F574" s="8">
        <f t="shared" si="75"/>
        <v>60</v>
      </c>
      <c r="G574" s="8">
        <v>65</v>
      </c>
      <c r="H574" s="8">
        <v>90</v>
      </c>
      <c r="I574" s="8">
        <f t="shared" si="78"/>
        <v>103</v>
      </c>
      <c r="J574" s="8">
        <f t="shared" si="79"/>
        <v>117</v>
      </c>
      <c r="K574" s="8">
        <v>130</v>
      </c>
      <c r="L574" s="8">
        <v>60</v>
      </c>
      <c r="M574" s="8">
        <f t="shared" si="76"/>
        <v>83</v>
      </c>
      <c r="N574" s="8">
        <f t="shared" si="77"/>
        <v>107</v>
      </c>
      <c r="O574" s="8">
        <v>130</v>
      </c>
      <c r="P574" s="391"/>
      <c r="Q574" s="83"/>
      <c r="R574" s="395"/>
      <c r="S574" s="395"/>
      <c r="T574" s="395"/>
      <c r="U574" s="396"/>
      <c r="BF574" s="411" t="s">
        <v>1737</v>
      </c>
      <c r="BG574" s="412">
        <v>6</v>
      </c>
      <c r="BH574" s="412">
        <v>2.5</v>
      </c>
      <c r="BI574" s="412">
        <v>3.5</v>
      </c>
      <c r="BJ574" s="409" t="e">
        <f>IF(AND('[1]Single Field'!#REF!=[1]Lists!BF574,'[1]Single Field'!#REF!="Drained"),"x",IF(AND('[1]Single Field'!#REF!=[1]Lists!BF574,'[1]Single Field'!#REF!="Undrained"),O,""))</f>
        <v>#REF!</v>
      </c>
      <c r="BK574" s="409" t="str">
        <f>IF(AND('[1]Multi-Field'!$E$3=[1]Lists!BF574,'[1]Multi-Field'!$F$3="Drained"),BI574,IF(AND('[1]Multi-Field'!$E$3=BF574,'[1]Multi-Field'!$F$3="undrained"),BH574,""))</f>
        <v/>
      </c>
      <c r="BL574" s="409" t="str">
        <f>IF(AND('[1]Multi-Field'!$E$4=BF574,'[1]Multi-Field'!$F$4="Drained"),BI574,IF(AND('[1]Multi-Field'!$E$4=BF574,'[1]Multi-Field'!$F$4="undrained"),BH574,""))</f>
        <v/>
      </c>
      <c r="BM574" s="409" t="str">
        <f>IF(AND('[1]Multi-Field'!$E$5=BF574,'[1]Multi-Field'!$F$5="Drained"),BI574,IF(AND('[1]Multi-Field'!$E$5=BF574,'[1]Multi-Field'!$F$5="undrained"),BH574,""))</f>
        <v/>
      </c>
      <c r="BN574" s="409" t="str">
        <f>IF(AND('[1]Multi-Field'!$E$6=BF574,'[1]Multi-Field'!$F$6="Drained"),BI574,IF(AND('[1]Multi-Field'!$E$6=BF574,'[1]Multi-Field'!$F$6="undrained"),BH574,""))</f>
        <v/>
      </c>
      <c r="BO574" s="409" t="str">
        <f>IF(AND('[1]Multi-Field'!$E$7=BF574,'[1]Multi-Field'!$F$7="Drained"),BI574,IF(AND('[1]Multi-Field'!$E$7=BF574,'[1]Multi-Field'!$F$7="undrained"),BH574,""))</f>
        <v/>
      </c>
      <c r="BP574" s="409" t="str">
        <f>IF(AND('[1]Multi-Field'!$E$8=BF574,'[1]Multi-Field'!$F$8="Drained"),BI574,IF(AND('[1]Multi-Field'!$E$8=BF574,'[1]Multi-Field'!$F$8="undrained"),BH574,""))</f>
        <v/>
      </c>
      <c r="BQ574" s="409" t="str">
        <f>IF(AND('[1]Multi-Field'!$E$9=BF574,'[1]Multi-Field'!$F$9="Drained"),BI574,IF(AND('[1]Multi-Field'!$E$9=BF574,'[1]Multi-Field'!$F$9="undrained"),BH574,""))</f>
        <v/>
      </c>
      <c r="BR574" s="409" t="str">
        <f>IF(AND('[1]Multi-Field'!$E$10=BF574,'[1]Multi-Field'!$F$10="Drained"),BI574,IF(AND('[1]Multi-Field'!$E$10=BF574,'[1]Multi-Field'!$F$10="undrained"),BH574,""))</f>
        <v/>
      </c>
      <c r="BS574" s="409" t="str">
        <f>IF(AND('[1]Multi-Field'!$E$11=BF574,'[1]Multi-Field'!$F$11="Drained"),BI574,IF(AND('[1]Multi-Field'!$E$11=BF574,'[1]Multi-Field'!$F$11="undrained"),BH574,""))</f>
        <v/>
      </c>
      <c r="BT574" s="409" t="str">
        <f>IF(AND('[1]Multi-Field'!$E$12=BF574,'[1]Multi-Field'!$F$12="Drained"),BI574,IF(AND('[1]Multi-Field'!$E$12=BF574,'[1]Multi-Field'!$F$12="undrained"),BH574,""))</f>
        <v/>
      </c>
      <c r="BU574" s="409" t="str">
        <f>IF(AND('[1]Multi-Field'!$E$13=BF574,'[1]Multi-Field'!$F$13="Drained"),BI574,IF(AND('[1]Multi-Field'!$E$3=BF574,'[1]Multi-Field'!$F$13="undrained"),BH574,""))</f>
        <v/>
      </c>
      <c r="BV574" s="409" t="str">
        <f>IF(AND('[1]Multi-Field'!$E$14=BF574,'[1]Multi-Field'!$F$14="Drained"),BI574,IF(AND('[1]Multi-Field'!$E$14=BF574,'[1]Multi-Field'!$F$14="undrained"),BH574,""))</f>
        <v/>
      </c>
      <c r="BW574" s="409" t="str">
        <f>IF(AND('[1]Multi-Field'!$E$15=BF574,'[1]Multi-Field'!$F$15="Drained"),BI574,IF(AND('[1]Multi-Field'!$E$15=BF574,'[1]Multi-Field'!$F$15="undrained"),BH574,""))</f>
        <v/>
      </c>
      <c r="BX574" s="409" t="str">
        <f>IF(AND('[1]Multi-Field'!$E$16=[1]Lists!BF574,'[1]Multi-Field'!$F$16="Drained"),BI574,IF(AND('[1]Multi-Field'!$E$16=[1]Lists!BF574,'[1]Multi-Field'!$F$16="undrained"),BH574,""))</f>
        <v/>
      </c>
      <c r="BY574" s="409" t="str">
        <f>IF(AND('[1]Multi-Field'!$E$17=[1]Lists!BF574,'[1]Multi-Field'!$F$17="Drained"),BI574,IF(AND('[1]Multi-Field'!$E$17=[1]Lists!BF574,'[1]Multi-Field'!$F$17="undrained"),BH574,""))</f>
        <v/>
      </c>
      <c r="BZ574" s="409" t="str">
        <f>IF(AND('[1]Multi-Field'!$E$18=[1]Lists!BF574,'[1]Multi-Field'!$F$18="Drained"),BI574,IF(AND('[1]Multi-Field'!$E$18=[1]Lists!BF574,'[1]Multi-Field'!$F$18="undrained"),BH574,""))</f>
        <v/>
      </c>
      <c r="CA574" s="409" t="str">
        <f>IF(AND('[1]Multi-Field'!$E$19=[1]Lists!BF574,'[1]Multi-Field'!$F$19="Drained"),BI574,IF(AND('[1]Multi-Field'!$E$19=[1]Lists!BF574,'[1]Multi-Field'!$F$19="undrained"),BH574,""))</f>
        <v/>
      </c>
      <c r="CB574" s="409" t="str">
        <f>IF(AND('[1]Multi-Field'!$E$20=[1]Lists!BF574,'[1]Multi-Field'!$F$20="Drained"),BI574,IF(AND('[1]Multi-Field'!$E$20=[1]Lists!BF574,'[1]Multi-Field'!$F$20="undrained"),BH574,""))</f>
        <v/>
      </c>
      <c r="CC574" s="409" t="str">
        <f>IF(AND('[1]Multi-Field'!$E$21=[1]Lists!BF574,'[1]Multi-Field'!$F$21="Drained"),BI574,IF(AND('[1]Multi-Field'!$E$21=[1]Lists!BF574,'[1]Multi-Field'!$F$21="undrained"),BH574,""))</f>
        <v/>
      </c>
      <c r="CD574" s="409" t="str">
        <f>IF(AND('[1]Multi-Field'!$E$22=[1]Lists!BF574,'[1]Multi-Field'!$F$22="Drained"),BI574,IF(AND('[1]Multi-Field'!$E$22=[1]Lists!BF574,'[1]Multi-Field'!$F$22="undrained"),BH574,""))</f>
        <v/>
      </c>
      <c r="CE574" s="409" t="str">
        <f>IF(AND('[1]Multi-Field'!$E$23=[1]Lists!BF574,'[1]Multi-Field'!$F$23="Drained"),BI574,IF(AND('[1]Multi-Field'!$E$23=[1]Lists!BF574,'[1]Multi-Field'!$F$23="undrained"),BH574,""))</f>
        <v/>
      </c>
      <c r="CF574" s="409" t="str">
        <f>IF(AND('[1]Multi-Field'!$E$24=[1]Lists!BF574,'[1]Multi-Field'!$F$24="Drained"),BI574,IF(AND('[1]Multi-Field'!$E$24=[1]Lists!BF574,'[1]Multi-Field'!$F$24="undrained"),BH574,""))</f>
        <v/>
      </c>
      <c r="CG574" s="409" t="str">
        <f>IF(AND('[1]Multi-Field'!$E$25=[1]Lists!BF574,'[1]Multi-Field'!$F$25="Drained"),BI574,IF(AND('[1]Multi-Field'!$E$25=[1]Lists!BF574,'[1]Multi-Field'!$F$25="undrained"),BH574,""))</f>
        <v/>
      </c>
      <c r="CH574" s="409" t="str">
        <f>IF(AND('[1]Multi-Field'!$E$26=[1]Lists!BF574,'[1]Multi-Field'!$F$26="Drained"),BI574,IF(AND('[1]Multi-Field'!$E$26=[1]Lists!BF574,'[1]Multi-Field'!$F$26="undrained"),BH574,""))</f>
        <v/>
      </c>
      <c r="CI574" s="409" t="str">
        <f>IF(AND('[1]Multi-Field'!$E$27=[1]Lists!BF574,'[1]Multi-Field'!$F$27="Drained"),BI574,IF(AND('[1]Multi-Field'!$E$27=[1]Lists!BF574,'[1]Multi-Field'!$F$27="undrained"),BH574,""))</f>
        <v/>
      </c>
      <c r="CJ574" s="409" t="str">
        <f>IF(AND('[1]Multi-Field'!$E$28=[1]Lists!BF574,'[1]Multi-Field'!$F$28="Drained"),BI574,IF(AND('[1]Multi-Field'!$E$28=[1]Lists!BF574,'[1]Multi-Field'!$F$28="undrained"),BH574,""))</f>
        <v/>
      </c>
      <c r="CK574" s="409" t="str">
        <f>IF(AND('[1]Multi-Field'!$E$29=[1]Lists!BF574,'[1]Multi-Field'!$F$29="Drained"),BI574,IF(AND('[1]Multi-Field'!$E$29=[1]Lists!BF574,'[1]Multi-Field'!$F$29="undrained"),BH574,""))</f>
        <v/>
      </c>
      <c r="CL574" s="409" t="str">
        <f>IF(AND('[1]Multi-Field'!$E$30=[1]Lists!BF574,'[1]Multi-Field'!$F$30="Drained"),BI574,IF(AND('[1]Multi-Field'!$E$30=[1]Lists!BF574,'[1]Multi-Field'!$F$30="undrained"),BH574,""))</f>
        <v/>
      </c>
      <c r="CM574" s="409" t="str">
        <f>IF(AND('[1]Multi-Field'!$E$31=[1]Lists!BF574,'[1]Multi-Field'!$F$31="Drained"),BI574,IF(AND('[1]Multi-Field'!$E$31=[1]Lists!BF574,'[1]Multi-Field'!$F$31="undrained"),BH574,""))</f>
        <v/>
      </c>
      <c r="CN574" s="409" t="str">
        <f>IF(AND('[1]Multi-Field'!$E$32=[1]Lists!BF574,'[1]Multi-Field'!$F$32="Drained"),BI574,IF(AND('[1]Multi-Field'!$E$32=[1]Lists!BF574,'[1]Multi-Field'!$F$32="undrained"),BH574,""))</f>
        <v/>
      </c>
      <c r="CO574" s="409" t="str">
        <f>IF(AND('[1]Multi-Field'!$E$33=[1]Lists!BF574,'[1]Multi-Field'!$F$33="Drained"),BI574,IF(AND('[1]Multi-Field'!$E$33=[1]Lists!BF574,'[1]Multi-Field'!$F$33="undrained"),BH574,""))</f>
        <v/>
      </c>
      <c r="CP574" s="409" t="str">
        <f>IF(AND('[1]Multi-Field'!$E$34=[1]Lists!BF574,'[1]Multi-Field'!$F$34="Drained"),BI574,IF(AND('[1]Multi-Field'!$E$34=[1]Lists!BF574,'[1]Multi-Field'!$F$34="undrained"),BH574,""))</f>
        <v/>
      </c>
      <c r="CQ574" s="409" t="str">
        <f>IF(AND('[1]Multi-Field'!$E$35=[1]Lists!BF574,'[1]Multi-Field'!$F$35="Drained"),BI574,IF(AND('[1]Multi-Field'!$E$35=[1]Lists!BF574,'[1]Multi-Field'!$F$35="undrained"),BH574,""))</f>
        <v/>
      </c>
      <c r="CR574" s="409" t="str">
        <f>IF(AND('[1]Multi-Field'!$E$36=[1]Lists!BF574,'[1]Multi-Field'!$F$36="Drained"),BI574,IF(AND('[1]Multi-Field'!$E$36=[1]Lists!BF574,'[1]Multi-Field'!$F$36="undrained"),BH574,""))</f>
        <v/>
      </c>
      <c r="CS574" s="409" t="str">
        <f>IF(AND('[1]Multi-Field'!$E$37=[1]Lists!BF574,'[1]Multi-Field'!$F$37="Drained"),BI574,IF(AND('[1]Multi-Field'!$E$37=[1]Lists!BF574,'[1]Multi-Field'!$F$37="undrained"),BH574,""))</f>
        <v/>
      </c>
      <c r="CT574" s="409" t="str">
        <f>IF(AND('[1]Multi-Field'!$E$38=[1]Lists!BF574,'[1]Multi-Field'!$F$38="Drained"),BI574,IF(AND('[1]Multi-Field'!$E$38=[1]Lists!BF574,'[1]Multi-Field'!$F$38="undrained"),BH574,""))</f>
        <v/>
      </c>
      <c r="CU574" s="409" t="str">
        <f>IF(AND('[1]Multi-Field'!$E$39=[1]Lists!BF574,'[1]Multi-Field'!$F$39="Drained"),BI574,IF(AND('[1]Multi-Field'!$E$39=[1]Lists!BF574,'[1]Multi-Field'!$F$39="undrained"),BH574,""))</f>
        <v/>
      </c>
      <c r="CV574" s="409" t="str">
        <f>IF(AND('[1]Multi-Field'!$E$40=[1]Lists!BF574,'[1]Multi-Field'!$F$40="Drained"),BI574,IF(AND('[1]Multi-Field'!$E$40=[1]Lists!BF574,'[1]Multi-Field'!$F$40="undrained"),BH574,""))</f>
        <v/>
      </c>
      <c r="CW574" s="409" t="str">
        <f>IF(AND('[1]Multi-Field'!$E$41=[1]Lists!BF574,'[1]Multi-Field'!$F$40="Drained"),BI574,IF(AND('[1]Multi-Field'!$E$40=[1]Lists!BF574,'[1]Multi-Field'!$F$40="undrained"),BH574,""))</f>
        <v/>
      </c>
      <c r="CX574" s="409" t="str">
        <f>IF(AND('[1]Multi-Field'!$E$42=[1]Lists!BF574,'[1]Multi-Field'!$F$42="Drained"),BI574,IF(AND('[1]Multi-Field'!$E$42=[1]Lists!BF574,'[1]Multi-Field'!$F$42="undrained"),BH574,""))</f>
        <v/>
      </c>
      <c r="CY574" s="409" t="str">
        <f>IF(AND('[1]Multi-Field'!$E$43=[1]Lists!BF574,'[1]Multi-Field'!$F$43="Drained"),BI574,IF(AND('[1]Multi-Field'!$E$43=[1]Lists!BF574,'[1]Multi-Field'!$F$43="undrained"),BH574,""))</f>
        <v/>
      </c>
      <c r="CZ574" s="409" t="str">
        <f>IF(AND('[1]Multi-Field'!$E$44=[1]Lists!BF574,'[1]Multi-Field'!$F$44="Drained"),BI574,IF(AND('[1]Multi-Field'!$E$44=[1]Lists!BF574,'[1]Multi-Field'!$F$44="undrained"),BH574,""))</f>
        <v/>
      </c>
      <c r="DA574" s="409" t="str">
        <f>IF(AND('[1]Multi-Field'!$E$45=[1]Lists!BF574,'[1]Multi-Field'!$F$45="Drained"),BI574,IF(AND('[1]Multi-Field'!$E$45=[1]Lists!BF574,'[1]Multi-Field'!$F$45="undrained"),BH574,""))</f>
        <v/>
      </c>
      <c r="DB574" s="409" t="str">
        <f>IF(AND('[1]Multi-Field'!$E$46=[1]Lists!BF574,'[1]Multi-Field'!$F$46="Drained"),BI574,IF(AND('[1]Multi-Field'!$E$46=[1]Lists!BF574,'[1]Multi-Field'!$F$46="undrained"),BH574,""))</f>
        <v/>
      </c>
      <c r="DC574" s="409" t="str">
        <f>IF(AND('[1]Multi-Field'!$E$47=[1]Lists!BF574,'[1]Multi-Field'!$F$47="Drained"),BI574,IF(AND('[1]Multi-Field'!$E$47=[1]Lists!BF574,'[1]Multi-Field'!$F$47="undrained"),BH574,""))</f>
        <v/>
      </c>
      <c r="DD574" s="409" t="str">
        <f>IF(AND('[1]Multi-Field'!$E$48=[1]Lists!BF574,'[1]Multi-Field'!$F$48="Drained"),BI574,IF(AND('[1]Multi-Field'!$E$48=[1]Lists!BF574,'[1]Multi-Field'!$F$48="undrained"),BH574,""))</f>
        <v/>
      </c>
      <c r="DE574" s="409" t="str">
        <f>IF(AND('[1]Multi-Field'!$E$49=[1]Lists!BF574,'[1]Multi-Field'!$F$49="Drained"),BI574,IF(AND('[1]Multi-Field'!$E$49=[1]Lists!BF574,'[1]Multi-Field'!$F$9="undrained"),BH574,""))</f>
        <v/>
      </c>
      <c r="DF574" s="409" t="str">
        <f>IF(AND('[1]Multi-Field'!$E$50=[1]Lists!BF574,'[1]Multi-Field'!$F$50="Drained"),BI574,IF(AND('[1]Multi-Field'!$E$50=[1]Lists!BF574,'[1]Multi-Field'!$F$50="undrained"),BH574,""))</f>
        <v/>
      </c>
      <c r="DG574" s="409" t="str">
        <f>IF(AND('[1]Multi-Field'!$E$51=[1]Lists!BF574,'[1]Multi-Field'!$F$51="Drained"),BI574,IF(AND('[1]Multi-Field'!$E$51=[1]Lists!BF574,'[1]Multi-Field'!$F$51="undrained"),BH574,""))</f>
        <v/>
      </c>
      <c r="DH574" s="409" t="str">
        <f>IF(AND('[1]Multi-Field'!$E$52=[1]Lists!BF574,'[1]Multi-Field'!$F$52="Drained"),BI574,IF(AND('[1]Multi-Field'!$E$52=[1]Lists!BF574,'[1]Multi-Field'!$F$52="undrained"),BH574,""))</f>
        <v/>
      </c>
      <c r="DI574" s="409" t="str">
        <f>IF(AND('[1]Multi-Field'!$E$53=[1]Lists!BF574,'[1]Multi-Field'!$F$53="Drained"),BI574,IF(AND('[1]Multi-Field'!$E$53=[1]Lists!BF574,'[1]Multi-Field'!$F$53="undrained"),BH574,""))</f>
        <v/>
      </c>
      <c r="DJ574" s="409" t="str">
        <f>IF(AND('[1]Multi-Field'!$E$54=[1]Lists!BF574,'[1]Multi-Field'!$F$54="Drained"),BI574,IF(AND('[1]Multi-Field'!$E$54=[1]Lists!BF574,'[1]Multi-Field'!$F$54="undrained"),BH574,""))</f>
        <v/>
      </c>
      <c r="DK574" s="409" t="str">
        <f>IF(AND('[1]Multi-Field'!$E$55=[1]Lists!BF574,'[1]Multi-Field'!$F$55="Drained"),BI574,IF(AND('[1]Multi-Field'!$E$55=[1]Lists!BF574,'[1]Multi-Field'!$F$55="undrained"),BH574,""))</f>
        <v/>
      </c>
      <c r="DL574" s="409" t="str">
        <f>IF(AND('[1]Multi-Field'!$E$56=[1]Lists!BF574,'[1]Multi-Field'!$F$56="Drained"),BI574,IF(AND('[1]Multi-Field'!$E$56=[1]Lists!BF574,'[1]Multi-Field'!$F$56="undrained"),BH574,""))</f>
        <v/>
      </c>
      <c r="DM574" s="409" t="str">
        <f>IF(AND('[1]Multi-Field'!$E$57=[1]Lists!BF574,'[1]Multi-Field'!$F$57="Drained"),BI574,IF(AND('[1]Multi-Field'!$E$57=[1]Lists!BF574,'[1]Multi-Field'!$F$57="undrained"),BH574,""))</f>
        <v/>
      </c>
      <c r="DN574" s="409" t="str">
        <f>IF(AND('[1]Multi-Field'!$E$58=[1]Lists!BF574,'[1]Multi-Field'!$F$58="Drained"),BI574,IF(AND('[1]Multi-Field'!$E$58=[1]Lists!BF574,'[1]Multi-Field'!$F$58="undrained"),BH574,""))</f>
        <v/>
      </c>
      <c r="DO574" s="409" t="str">
        <f>IF(AND('[1]Multi-Field'!$E$59=[1]Lists!BF574,'[1]Multi-Field'!$F$59="Drained"),BI574,IF(AND('[1]Multi-Field'!$E$59=[1]Lists!BF574,'[1]Multi-Field'!$F$59="undrained"),BH574,""))</f>
        <v/>
      </c>
      <c r="DP574" s="409" t="str">
        <f>IF(AND('[1]Multi-Field'!$E$60=[1]Lists!BF574,'[1]Multi-Field'!$F$60="Drained"),BI574,IF(AND('[1]Multi-Field'!$E$60=[1]Lists!BF574,'[1]Multi-Field'!$F$60="undrained"),BH574,""))</f>
        <v/>
      </c>
      <c r="DQ574" s="409" t="str">
        <f>IF(AND('[1]Multi-Field'!$E$61=[1]Lists!BF574,'[1]Multi-Field'!$F$61="Drained"),BI574,IF(AND('[1]Multi-Field'!$E$61=[1]Lists!BF574,'[1]Multi-Field'!$F$61="undrained"),BH574,""))</f>
        <v/>
      </c>
      <c r="DR574" s="409" t="str">
        <f>IF(AND('[1]Multi-Field'!$E$62=[1]Lists!BF574,'[1]Multi-Field'!$F$62="Drained"),BI574,IF(AND('[1]Multi-Field'!$E$62=[1]Lists!BF574,'[1]Multi-Field'!$F$62="undrained"),BH574,""))</f>
        <v/>
      </c>
      <c r="DS574" s="409" t="str">
        <f>IF(AND('[1]Multi-Field'!$E$63=[1]Lists!BF574,'[1]Multi-Field'!$F$63="Drained"),BI574,IF(AND('[1]Multi-Field'!$E$63=[1]Lists!BF574,'[1]Multi-Field'!$F$63="undrained"),BH574,""))</f>
        <v/>
      </c>
      <c r="DT574" s="409" t="str">
        <f>IF(AND('[1]Multi-Field'!$E$64=[1]Lists!BF574,'[1]Multi-Field'!$F$64="Drained"),BI574,IF(AND('[1]Multi-Field'!$E$64=[1]Lists!BF574,'[1]Multi-Field'!$F$64="undrained"),BH574,""))</f>
        <v/>
      </c>
      <c r="DU574" s="409" t="str">
        <f>IF(AND('[1]Multi-Field'!$E$65=[1]Lists!BF574,'[1]Multi-Field'!$F$65="Drained"),BI574,IF(AND('[1]Multi-Field'!$E$65=[1]Lists!BF574,'[1]Multi-Field'!$F$65="undrained"),BH574,""))</f>
        <v/>
      </c>
      <c r="DV574" s="409" t="str">
        <f>IF(AND('[1]Multi-Field'!$E$66=[1]Lists!BF574,'[1]Multi-Field'!$F$66="Drained"),BI574,IF(AND('[1]Multi-Field'!$E$66=[1]Lists!BF574,'[1]Multi-Field'!$F$66="undrained"),BH574,""))</f>
        <v/>
      </c>
      <c r="DW574" s="409" t="str">
        <f>IF(AND('[1]Multi-Field'!$E$67=[1]Lists!BF574,'[1]Multi-Field'!$F$67="Drained"),BI574,IF(AND('[1]Multi-Field'!$E$67=[1]Lists!BF574,'[1]Multi-Field'!$F$67="undrained"),BH574,""))</f>
        <v/>
      </c>
      <c r="DX574" s="409" t="str">
        <f>IF(AND('[1]Multi-Field'!$E$68=[1]Lists!BF574,'[1]Multi-Field'!$F$68="Drained"),BI574,IF(AND('[1]Multi-Field'!$E$68=[1]Lists!BF574,'[1]Multi-Field'!$F$68="undrained"),BH574,""))</f>
        <v/>
      </c>
      <c r="DY574" s="409" t="str">
        <f>IF(AND('[1]Multi-Field'!$E$69=[1]Lists!BF574,'[1]Multi-Field'!$F$69="Drained"),BI574,IF(AND('[1]Multi-Field'!$E$69=[1]Lists!BF574,'[1]Multi-Field'!$F$69="undrained"),BH574,""))</f>
        <v/>
      </c>
      <c r="DZ574" s="409" t="str">
        <f>IF(AND('[1]Multi-Field'!$E$70=[1]Lists!BF574,'[1]Multi-Field'!$F$70="Drained"),BI574,IF(AND('[1]Multi-Field'!$E$70=[1]Lists!BF574,'[1]Multi-Field'!$F$70="undrained"),BH574,""))</f>
        <v/>
      </c>
      <c r="EA574" s="409" t="str">
        <f>IF(AND('[1]Multi-Field'!$E$71=[1]Lists!BF574,'[1]Multi-Field'!$F$71="Drained"),BI574,IF(AND('[1]Multi-Field'!$E$71=[1]Lists!BF574,'[1]Multi-Field'!$F$71="undrained"),BH574,""))</f>
        <v/>
      </c>
      <c r="EB574" s="409" t="str">
        <f>IF(AND('[1]Multi-Field'!$E$72=[1]Lists!BF574,'[1]Multi-Field'!$F$72="Drained"),BI574,IF(AND('[1]Multi-Field'!$E$72=[1]Lists!BF574,'[1]Multi-Field'!$F$72="undrained"),BH574,""))</f>
        <v/>
      </c>
      <c r="EC574" s="409" t="str">
        <f>IF(AND('[1]Multi-Field'!$E$73=[1]Lists!BF574,'[1]Multi-Field'!$F$73="Drained"),BI574,IF(AND('[1]Multi-Field'!$E$73=[1]Lists!BF574,'[1]Multi-Field'!$F$73="undrained"),BH574,""))</f>
        <v/>
      </c>
      <c r="ED574" s="409" t="str">
        <f>IF(AND('[1]Multi-Field'!$E$74=[1]Lists!BF574,'[1]Multi-Field'!$F$74="Drained"),BI574,IF(AND('[1]Multi-Field'!$E$74=[1]Lists!BF574,'[1]Multi-Field'!$F$74="undrained"),BH574,""))</f>
        <v/>
      </c>
      <c r="EE574" s="409" t="str">
        <f>IF(AND('[1]Multi-Field'!$E$75=[1]Lists!BF574,'[1]Multi-Field'!$F$75="Drained"),BI574,IF(AND('[1]Multi-Field'!$E$75=[1]Lists!BF574,'[1]Multi-Field'!$F$75="undrained"),BH574,""))</f>
        <v/>
      </c>
      <c r="EF574" s="409" t="str">
        <f>IF(AND('[1]Multi-Field'!$E$76=[1]Lists!BF574,'[1]Multi-Field'!$F$76="Drained"),BI574,IF(AND('[1]Multi-Field'!$E$76=[1]Lists!BF574,'[1]Multi-Field'!$F$6="undrained"),BH574,""))</f>
        <v/>
      </c>
      <c r="EG574" s="409" t="str">
        <f>IF(AND('[1]Multi-Field'!$E$77=[1]Lists!BF574,'[1]Multi-Field'!$F$77="Drained"),BI574,IF(AND('[1]Multi-Field'!$E$77=[1]Lists!BF574,'[1]Multi-Field'!$F$77="undrained"),BH574,""))</f>
        <v/>
      </c>
      <c r="EH574" s="409" t="str">
        <f>IF(AND('[1]Multi-Field'!$E$78=[1]Lists!BF574,'[1]Multi-Field'!$F$78="Drained"),BI574,IF(AND('[1]Multi-Field'!$E$78=[1]Lists!BF574,'[1]Multi-Field'!$F$78="undrained"),BH574,""))</f>
        <v/>
      </c>
      <c r="EI574" s="409" t="str">
        <f>IF(AND('[1]Multi-Field'!$E$79=[1]Lists!BF574,'[1]Multi-Field'!$F$79="Drained"),BI574,IF(AND('[1]Multi-Field'!$E$79=[1]Lists!BF574,'[1]Multi-Field'!$F$79="undrained"),BH574,""))</f>
        <v/>
      </c>
      <c r="EJ574" s="409" t="str">
        <f>IF(AND('[1]Multi-Field'!$E$80=[1]Lists!BF574,'[1]Multi-Field'!$F$80="Drained"),BI574,IF(AND('[1]Multi-Field'!$E$80=[1]Lists!BF574,'[1]Multi-Field'!$F$80="undrained"),BH574,""))</f>
        <v/>
      </c>
      <c r="EK574" s="409" t="str">
        <f>IF(AND('[1]Multi-Field'!$E$81=[1]Lists!BF574,'[1]Multi-Field'!$F$81="Drained"),BI574,IF(AND('[1]Multi-Field'!$E$81=[1]Lists!BF574,'[1]Multi-Field'!$F$81="undrained"),BH574,""))</f>
        <v/>
      </c>
      <c r="EL574" s="409" t="str">
        <f>IF(AND('[1]Multi-Field'!$E$82=[1]Lists!BF574,'[1]Multi-Field'!$F$82="Drained"),BI574,IF(AND('[1]Multi-Field'!$E$82=[1]Lists!BF574,'[1]Multi-Field'!$F$82="undrained"),BH574,""))</f>
        <v/>
      </c>
      <c r="EM574" s="409" t="str">
        <f>IF(AND('[1]Multi-Field'!$E$83=[1]Lists!BF574,'[1]Multi-Field'!$F$83="Drained"),BI574,IF(AND('[1]Multi-Field'!$E$83=[1]Lists!BF574,'[1]Multi-Field'!$F$83="undrained"),BH574,""))</f>
        <v/>
      </c>
      <c r="EN574" s="409" t="str">
        <f>IF(AND('[1]Multi-Field'!$E$84=[1]Lists!BF574,'[1]Multi-Field'!$F$84="Drained"),BI574,IF(AND('[1]Multi-Field'!$E$84=[1]Lists!BF574,'[1]Multi-Field'!$F$84="undrained"),BH574,""))</f>
        <v/>
      </c>
      <c r="EO574" s="409" t="str">
        <f>IF(AND('[1]Multi-Field'!$E$85=[1]Lists!BF574,'[1]Multi-Field'!$F$85="Drained"),BI574,IF(AND('[1]Multi-Field'!$E$85=[1]Lists!BF574,'[1]Multi-Field'!$F$85="undrained"),BH574,""))</f>
        <v/>
      </c>
      <c r="EP574" s="409" t="str">
        <f>IF(AND('[1]Multi-Field'!$E$86=[1]Lists!BF574,'[1]Multi-Field'!$F$86="Drained"),BI574,IF(AND('[1]Multi-Field'!$E$86=[1]Lists!BF574,'[1]Multi-Field'!$F$86="undrained"),BH574,""))</f>
        <v/>
      </c>
      <c r="EQ574" s="409" t="str">
        <f>IF(AND('[1]Multi-Field'!$E$87=[1]Lists!BF574,'[1]Multi-Field'!$F$87="Drained"),BI574,IF(AND('[1]Multi-Field'!$E$87=[1]Lists!BF574,'[1]Multi-Field'!$F$87="undrained"),BH574,""))</f>
        <v/>
      </c>
      <c r="ER574" s="409" t="str">
        <f>IF(AND('[1]Multi-Field'!$E$88=[1]Lists!BF574,'[1]Multi-Field'!$F$88="Drained"),BI574,IF(AND('[1]Multi-Field'!$E$88=[1]Lists!BF574,'[1]Multi-Field'!$F$88="undrained"),BH574,""))</f>
        <v/>
      </c>
      <c r="ES574" s="409" t="str">
        <f>IF(AND('[1]Multi-Field'!$E$89=[1]Lists!BF574,'[1]Multi-Field'!$F$89="Drained"),BI574,IF(AND('[1]Multi-Field'!$E$89=[1]Lists!BF574,'[1]Multi-Field'!$F$89="undrained"),BH574,""))</f>
        <v/>
      </c>
      <c r="ET574" s="409" t="str">
        <f>IF(AND('[1]Multi-Field'!$E$90=[1]Lists!BF574,'[1]Multi-Field'!$F$90="Drained"),BI574,IF(AND('[1]Multi-Field'!$E$90=[1]Lists!BF574,'[1]Multi-Field'!$F$90="undrained"),BH574,""))</f>
        <v/>
      </c>
      <c r="EU574" s="409" t="str">
        <f>IF(AND('[1]Multi-Field'!$E$91=[1]Lists!BF574,'[1]Multi-Field'!$F$91="Drained"),BI574,IF(AND('[1]Multi-Field'!$E$91=[1]Lists!BF574,'[1]Multi-Field'!$F$91="undrained"),BH574,""))</f>
        <v/>
      </c>
      <c r="EV574" s="409" t="str">
        <f>IF(AND('[1]Multi-Field'!$E$92=[1]Lists!BF574,'[1]Multi-Field'!$F$92="Drained"),BI574,IF(AND('[1]Multi-Field'!$E$92=[1]Lists!BF574,'[1]Multi-Field'!$F$92="undrained"),BH574,""))</f>
        <v/>
      </c>
      <c r="EW574" s="409" t="str">
        <f>IF(AND('[1]Multi-Field'!$E$93=[1]Lists!BF574,'[1]Multi-Field'!$F$93="Drained"),BI574,IF(AND('[1]Multi-Field'!$E$93=[1]Lists!BF574,'[1]Multi-Field'!$F$93="undrained"),BH574,""))</f>
        <v/>
      </c>
      <c r="EX574" s="409" t="str">
        <f>IF(AND('[1]Multi-Field'!$E$94=[1]Lists!BF574,'[1]Multi-Field'!$F$94="Drained"),BI574,IF(AND('[1]Multi-Field'!$E$94=[1]Lists!BF574,'[1]Multi-Field'!$F$94="undrained"),BH574,""))</f>
        <v/>
      </c>
      <c r="EY574" s="409" t="str">
        <f>IF(AND('[1]Multi-Field'!$E$95=[1]Lists!BF574,'[1]Multi-Field'!$F$95="Drained"),BI574,IF(AND('[1]Multi-Field'!$E$95=[1]Lists!BF574,'[1]Multi-Field'!$F$95="undrained"),BH574,""))</f>
        <v/>
      </c>
      <c r="EZ574" s="409" t="str">
        <f>IF(AND('[1]Multi-Field'!$E$96=[1]Lists!BF574,'[1]Multi-Field'!$F$96="Drained"),BI574,IF(AND('[1]Multi-Field'!$E$96=[1]Lists!BF574,'[1]Multi-Field'!$F$96="undrained"),BH574,""))</f>
        <v/>
      </c>
      <c r="FA574" s="409" t="str">
        <f>IF(AND('[1]Multi-Field'!$E$97=[1]Lists!BF574,'[1]Multi-Field'!$F$97="Drained"),BI574,IF(AND('[1]Multi-Field'!$E$97=[1]Lists!BF574,'[1]Multi-Field'!$F$97="undrained"),BH574,""))</f>
        <v/>
      </c>
      <c r="FB574" s="409" t="str">
        <f>IF(AND('[1]Multi-Field'!$E$98=[1]Lists!BF574,'[1]Multi-Field'!$F$98="Drained"),BI574,IF(AND('[1]Multi-Field'!$E$98=[1]Lists!BF574,'[1]Multi-Field'!$F$98="undrained"),BH574,""))</f>
        <v/>
      </c>
      <c r="FC574" s="409" t="str">
        <f>IF(AND('[1]Multi-Field'!$E$99=[1]Lists!BF574,'[1]Multi-Field'!$F$99="Drained"),BI574,IF(AND('[1]Multi-Field'!$E$99=[1]Lists!BF574,'[1]Multi-Field'!$F$99="undrained"),BH574,""))</f>
        <v/>
      </c>
      <c r="FD574" s="409" t="str">
        <f>IF(AND('[1]Multi-Field'!$E$100=[1]Lists!BF574,'[1]Multi-Field'!$F$100="Drained"),BI574,IF(AND('[1]Multi-Field'!$E$100=[1]Lists!BF574,'[1]Multi-Field'!$F$100="undrained"),BH574,""))</f>
        <v/>
      </c>
      <c r="FE574" s="409" t="str">
        <f>IF(AND('[1]Multi-Field'!$E$101=[1]Lists!BF574,'[1]Multi-Field'!$F$101="Drained"),BI574,IF(AND('[1]Multi-Field'!$E$101=[1]Lists!BF574,'[1]Multi-Field'!$F$101="undrained"),BH574,""))</f>
        <v/>
      </c>
      <c r="FF574" s="409" t="str">
        <f>IF(AND('[1]Multi-Field'!$E$102=[1]Lists!BF574,'[1]Multi-Field'!$F$102="Drained"),BI574,IF(AND('[1]Multi-Field'!$E$102=[1]Lists!BF574,'[1]Multi-Field'!$F$102="undrained"),BH574,""))</f>
        <v/>
      </c>
      <c r="FG574" s="409" t="str">
        <f>IF(AND('[1]Multi-Field'!$E$103=[1]Lists!BF574,'[1]Multi-Field'!$F$103="Drained"),BI574,IF(AND('[1]Multi-Field'!$E$103=[1]Lists!BF574,'[1]Multi-Field'!$F$103="undrained"),BH574,""))</f>
        <v/>
      </c>
      <c r="FH574" s="409" t="str">
        <f>IF(AND('[1]Multi-Field'!$E$104=[1]Lists!BF574,'[1]Multi-Field'!$F$104="Drained"),BI574,IF(AND('[1]Multi-Field'!$E$104=[1]Lists!BF574,'[1]Multi-Field'!$F$104="undrained"),BH574,""))</f>
        <v/>
      </c>
      <c r="FI574" s="409" t="str">
        <f>IF(AND('[1]Multi-Field'!$E$105=[1]Lists!BF574,'[1]Multi-Field'!$F$105="Drained"),BI574,IF(AND('[1]Multi-Field'!$E$105=[1]Lists!BF574,'[1]Multi-Field'!$F$105="undrained"),BH574,""))</f>
        <v/>
      </c>
      <c r="FJ574" s="409" t="str">
        <f>IF(AND('[1]Multi-Field'!$E$106=[1]Lists!BF574,'[1]Multi-Field'!$F$106="Drained"),BI574,IF(AND('[1]Multi-Field'!$E$106=[1]Lists!BF574,'[1]Multi-Field'!$F$106="undrained"),BH574,""))</f>
        <v/>
      </c>
      <c r="FK574" s="409" t="str">
        <f>IF(AND('[1]Multi-Field'!$E$107=[1]Lists!BF574,'[1]Multi-Field'!$F$107="Drained"),BI574,IF(AND('[1]Multi-Field'!$E$107=[1]Lists!BF574,'[1]Multi-Field'!$F$107="undrained"),BH574,""))</f>
        <v/>
      </c>
      <c r="FL574" s="409" t="str">
        <f>IF(AND('[1]Multi-Field'!$E$108=[1]Lists!BF574,'[1]Multi-Field'!$F$108="Drained"),BI574,IF(AND('[1]Multi-Field'!$E$108=[1]Lists!BF574,'[1]Multi-Field'!$F$108="undrained"),BH574,""))</f>
        <v/>
      </c>
      <c r="FM574" s="409" t="str">
        <f>IF(AND('[1]Multi-Field'!$E$109=[1]Lists!BF574,'[1]Multi-Field'!$F$109="Drained"),BI574,IF(AND('[1]Multi-Field'!$E$109=[1]Lists!BF574,'[1]Multi-Field'!$F$109="undrained"),BH574,""))</f>
        <v/>
      </c>
      <c r="FN574" s="409" t="str">
        <f>IF(AND('[1]Multi-Field'!$E$110=[1]Lists!BF574,'[1]Multi-Field'!$F$110="Drained"),BI574,IF(AND('[1]Multi-Field'!$E$110=[1]Lists!BF574,'[1]Multi-Field'!$F$110="undrained"),BH574,""))</f>
        <v/>
      </c>
      <c r="FO574" s="409" t="str">
        <f>IF(AND('[1]Multi-Field'!$E$111=[1]Lists!BF574,'[1]Multi-Field'!$F$111="Drained"),BI574,IF(AND('[1]Multi-Field'!$E$111=[1]Lists!BF574,'[1]Multi-Field'!$F$111="undrained"),BH574,""))</f>
        <v/>
      </c>
      <c r="FP574" s="409" t="str">
        <f>IF(AND('[1]Multi-Field'!$E$112=[1]Lists!BF574,'[1]Multi-Field'!$F$112="Drained"),BI574,IF(AND('[1]Multi-Field'!$E$112=[1]Lists!BF574,'[1]Multi-Field'!$F$112="undrained"),BH574,""))</f>
        <v/>
      </c>
      <c r="FQ574" s="409" t="str">
        <f>IF(AND('[1]Multi-Field'!$E$113=[1]Lists!BF574,'[1]Multi-Field'!$F$113="Drained"),BI574,IF(AND('[1]Multi-Field'!$E$113=[1]Lists!BF574,'[1]Multi-Field'!$F$113="undrained"),BH574,""))</f>
        <v/>
      </c>
      <c r="FR574" s="409" t="str">
        <f>IF(AND('[1]Multi-Field'!$E$114=[1]Lists!BF574,'[1]Multi-Field'!$F$114="Drained"),BI574,IF(AND('[1]Multi-Field'!$E$114=[1]Lists!BF574,'[1]Multi-Field'!$F$114="undrained"),BH574,""))</f>
        <v/>
      </c>
      <c r="FS574" s="409" t="str">
        <f>IF(AND('[1]Multi-Field'!$E$115=[1]Lists!BF574,'[1]Multi-Field'!$F$115="Drained"),BI574,IF(AND('[1]Multi-Field'!$E$115=[1]Lists!BF574,'[1]Multi-Field'!$F$115="undrained"),BH574,""))</f>
        <v/>
      </c>
      <c r="FT574" s="409" t="str">
        <f>IF(AND('[1]Multi-Field'!$E$116=[1]Lists!BF574,'[1]Multi-Field'!$F$116="Drained"),BI574,IF(AND('[1]Multi-Field'!$E$116=[1]Lists!BF574,'[1]Multi-Field'!$F$116="undrained"),BH574,""))</f>
        <v/>
      </c>
      <c r="FU574" s="409" t="str">
        <f>IF(AND('[1]Multi-Field'!$E$117=[1]Lists!BF574,'[1]Multi-Field'!$F$117="Drained"),BI574,IF(AND('[1]Multi-Field'!$E$117=[1]Lists!BF574,'[1]Multi-Field'!$F$117="undrained"),BH574,""))</f>
        <v/>
      </c>
      <c r="FV574" s="409" t="str">
        <f>IF(AND('[1]Multi-Field'!$E$118=[1]Lists!BF574,'[1]Multi-Field'!$F$118="Drained"),BI574,IF(AND('[1]Multi-Field'!$E$118=[1]Lists!BF574,'[1]Multi-Field'!$F$118="undrained"),BH574,""))</f>
        <v/>
      </c>
      <c r="FW574" s="409" t="str">
        <f>IF(AND('[1]Multi-Field'!$E$119=[1]Lists!BF574,'[1]Multi-Field'!$F$119="Drained"),BI574,IF(AND('[1]Multi-Field'!$E$119=[1]Lists!BF574,'[1]Multi-Field'!$F$119="undrained"),BH574,""))</f>
        <v/>
      </c>
      <c r="FX574" s="409" t="str">
        <f>IF(AND('[1]Multi-Field'!$E$120=[1]Lists!BF574,'[1]Multi-Field'!$F$120="Drained"),BI574,IF(AND('[1]Multi-Field'!$E$120=[1]Lists!BF574,'[1]Multi-Field'!$F$120="undrained"),BH574,""))</f>
        <v/>
      </c>
    </row>
    <row r="575" spans="1:180" ht="13.5" customHeight="1">
      <c r="A575" s="7" t="s">
        <v>661</v>
      </c>
      <c r="B575" s="7"/>
      <c r="C575" s="7"/>
      <c r="D575" s="8">
        <v>70</v>
      </c>
      <c r="E575" s="8">
        <f t="shared" si="74"/>
        <v>70</v>
      </c>
      <c r="F575" s="8">
        <f t="shared" si="75"/>
        <v>70</v>
      </c>
      <c r="G575" s="8">
        <v>70</v>
      </c>
      <c r="H575" s="8">
        <v>70</v>
      </c>
      <c r="I575" s="8">
        <f t="shared" si="78"/>
        <v>70</v>
      </c>
      <c r="J575" s="8">
        <f t="shared" si="79"/>
        <v>70</v>
      </c>
      <c r="K575" s="8">
        <v>70</v>
      </c>
      <c r="L575" s="8">
        <v>115</v>
      </c>
      <c r="M575" s="8">
        <f t="shared" si="76"/>
        <v>117</v>
      </c>
      <c r="N575" s="8">
        <f t="shared" si="77"/>
        <v>118</v>
      </c>
      <c r="O575" s="8">
        <v>120</v>
      </c>
      <c r="P575" s="391"/>
      <c r="Q575" s="84"/>
      <c r="R575" s="395"/>
      <c r="S575" s="395"/>
      <c r="T575" s="395"/>
      <c r="U575" s="396"/>
      <c r="BF575" s="411" t="s">
        <v>1738</v>
      </c>
      <c r="BG575" s="412">
        <v>4</v>
      </c>
      <c r="BH575" s="412">
        <v>4.5</v>
      </c>
      <c r="BI575" s="412">
        <v>5</v>
      </c>
      <c r="BJ575" s="409" t="e">
        <f>IF(AND('[1]Single Field'!#REF!=[1]Lists!BF575,'[1]Single Field'!#REF!="Drained"),"x",IF(AND('[1]Single Field'!#REF!=[1]Lists!BF575,'[1]Single Field'!#REF!="Undrained"),O,""))</f>
        <v>#REF!</v>
      </c>
      <c r="BK575" s="409" t="str">
        <f>IF(AND('[1]Multi-Field'!$E$3=[1]Lists!BF575,'[1]Multi-Field'!$F$3="Drained"),BI575,IF(AND('[1]Multi-Field'!$E$3=BF575,'[1]Multi-Field'!$F$3="undrained"),BH575,""))</f>
        <v/>
      </c>
      <c r="BL575" s="409" t="str">
        <f>IF(AND('[1]Multi-Field'!$E$4=BF575,'[1]Multi-Field'!$F$4="Drained"),BI575,IF(AND('[1]Multi-Field'!$E$4=BF575,'[1]Multi-Field'!$F$4="undrained"),BH575,""))</f>
        <v/>
      </c>
      <c r="BM575" s="409" t="str">
        <f>IF(AND('[1]Multi-Field'!$E$5=BF575,'[1]Multi-Field'!$F$5="Drained"),BI575,IF(AND('[1]Multi-Field'!$E$5=BF575,'[1]Multi-Field'!$F$5="undrained"),BH575,""))</f>
        <v/>
      </c>
      <c r="BN575" s="409" t="str">
        <f>IF(AND('[1]Multi-Field'!$E$6=BF575,'[1]Multi-Field'!$F$6="Drained"),BI575,IF(AND('[1]Multi-Field'!$E$6=BF575,'[1]Multi-Field'!$F$6="undrained"),BH575,""))</f>
        <v/>
      </c>
      <c r="BO575" s="409" t="str">
        <f>IF(AND('[1]Multi-Field'!$E$7=BF575,'[1]Multi-Field'!$F$7="Drained"),BI575,IF(AND('[1]Multi-Field'!$E$7=BF575,'[1]Multi-Field'!$F$7="undrained"),BH575,""))</f>
        <v/>
      </c>
      <c r="BP575" s="409" t="str">
        <f>IF(AND('[1]Multi-Field'!$E$8=BF575,'[1]Multi-Field'!$F$8="Drained"),BI575,IF(AND('[1]Multi-Field'!$E$8=BF575,'[1]Multi-Field'!$F$8="undrained"),BH575,""))</f>
        <v/>
      </c>
      <c r="BQ575" s="409" t="str">
        <f>IF(AND('[1]Multi-Field'!$E$9=BF575,'[1]Multi-Field'!$F$9="Drained"),BI575,IF(AND('[1]Multi-Field'!$E$9=BF575,'[1]Multi-Field'!$F$9="undrained"),BH575,""))</f>
        <v/>
      </c>
      <c r="BR575" s="409" t="str">
        <f>IF(AND('[1]Multi-Field'!$E$10=BF575,'[1]Multi-Field'!$F$10="Drained"),BI575,IF(AND('[1]Multi-Field'!$E$10=BF575,'[1]Multi-Field'!$F$10="undrained"),BH575,""))</f>
        <v/>
      </c>
      <c r="BS575" s="409" t="str">
        <f>IF(AND('[1]Multi-Field'!$E$11=BF575,'[1]Multi-Field'!$F$11="Drained"),BI575,IF(AND('[1]Multi-Field'!$E$11=BF575,'[1]Multi-Field'!$F$11="undrained"),BH575,""))</f>
        <v/>
      </c>
      <c r="BT575" s="409" t="str">
        <f>IF(AND('[1]Multi-Field'!$E$12=BF575,'[1]Multi-Field'!$F$12="Drained"),BI575,IF(AND('[1]Multi-Field'!$E$12=BF575,'[1]Multi-Field'!$F$12="undrained"),BH575,""))</f>
        <v/>
      </c>
      <c r="BU575" s="409" t="str">
        <f>IF(AND('[1]Multi-Field'!$E$13=BF575,'[1]Multi-Field'!$F$13="Drained"),BI575,IF(AND('[1]Multi-Field'!$E$3=BF575,'[1]Multi-Field'!$F$13="undrained"),BH575,""))</f>
        <v/>
      </c>
      <c r="BV575" s="409" t="str">
        <f>IF(AND('[1]Multi-Field'!$E$14=BF575,'[1]Multi-Field'!$F$14="Drained"),BI575,IF(AND('[1]Multi-Field'!$E$14=BF575,'[1]Multi-Field'!$F$14="undrained"),BH575,""))</f>
        <v/>
      </c>
      <c r="BW575" s="409" t="str">
        <f>IF(AND('[1]Multi-Field'!$E$15=BF575,'[1]Multi-Field'!$F$15="Drained"),BI575,IF(AND('[1]Multi-Field'!$E$15=BF575,'[1]Multi-Field'!$F$15="undrained"),BH575,""))</f>
        <v/>
      </c>
      <c r="BX575" s="409" t="str">
        <f>IF(AND('[1]Multi-Field'!$E$16=[1]Lists!BF575,'[1]Multi-Field'!$F$16="Drained"),BI575,IF(AND('[1]Multi-Field'!$E$16=[1]Lists!BF575,'[1]Multi-Field'!$F$16="undrained"),BH575,""))</f>
        <v/>
      </c>
      <c r="BY575" s="409" t="str">
        <f>IF(AND('[1]Multi-Field'!$E$17=[1]Lists!BF575,'[1]Multi-Field'!$F$17="Drained"),BI575,IF(AND('[1]Multi-Field'!$E$17=[1]Lists!BF575,'[1]Multi-Field'!$F$17="undrained"),BH575,""))</f>
        <v/>
      </c>
      <c r="BZ575" s="409" t="str">
        <f>IF(AND('[1]Multi-Field'!$E$18=[1]Lists!BF575,'[1]Multi-Field'!$F$18="Drained"),BI575,IF(AND('[1]Multi-Field'!$E$18=[1]Lists!BF575,'[1]Multi-Field'!$F$18="undrained"),BH575,""))</f>
        <v/>
      </c>
      <c r="CA575" s="409" t="str">
        <f>IF(AND('[1]Multi-Field'!$E$19=[1]Lists!BF575,'[1]Multi-Field'!$F$19="Drained"),BI575,IF(AND('[1]Multi-Field'!$E$19=[1]Lists!BF575,'[1]Multi-Field'!$F$19="undrained"),BH575,""))</f>
        <v/>
      </c>
      <c r="CB575" s="409" t="str">
        <f>IF(AND('[1]Multi-Field'!$E$20=[1]Lists!BF575,'[1]Multi-Field'!$F$20="Drained"),BI575,IF(AND('[1]Multi-Field'!$E$20=[1]Lists!BF575,'[1]Multi-Field'!$F$20="undrained"),BH575,""))</f>
        <v/>
      </c>
      <c r="CC575" s="409" t="str">
        <f>IF(AND('[1]Multi-Field'!$E$21=[1]Lists!BF575,'[1]Multi-Field'!$F$21="Drained"),BI575,IF(AND('[1]Multi-Field'!$E$21=[1]Lists!BF575,'[1]Multi-Field'!$F$21="undrained"),BH575,""))</f>
        <v/>
      </c>
      <c r="CD575" s="409" t="str">
        <f>IF(AND('[1]Multi-Field'!$E$22=[1]Lists!BF575,'[1]Multi-Field'!$F$22="Drained"),BI575,IF(AND('[1]Multi-Field'!$E$22=[1]Lists!BF575,'[1]Multi-Field'!$F$22="undrained"),BH575,""))</f>
        <v/>
      </c>
      <c r="CE575" s="409" t="str">
        <f>IF(AND('[1]Multi-Field'!$E$23=[1]Lists!BF575,'[1]Multi-Field'!$F$23="Drained"),BI575,IF(AND('[1]Multi-Field'!$E$23=[1]Lists!BF575,'[1]Multi-Field'!$F$23="undrained"),BH575,""))</f>
        <v/>
      </c>
      <c r="CF575" s="409" t="str">
        <f>IF(AND('[1]Multi-Field'!$E$24=[1]Lists!BF575,'[1]Multi-Field'!$F$24="Drained"),BI575,IF(AND('[1]Multi-Field'!$E$24=[1]Lists!BF575,'[1]Multi-Field'!$F$24="undrained"),BH575,""))</f>
        <v/>
      </c>
      <c r="CG575" s="409" t="str">
        <f>IF(AND('[1]Multi-Field'!$E$25=[1]Lists!BF575,'[1]Multi-Field'!$F$25="Drained"),BI575,IF(AND('[1]Multi-Field'!$E$25=[1]Lists!BF575,'[1]Multi-Field'!$F$25="undrained"),BH575,""))</f>
        <v/>
      </c>
      <c r="CH575" s="409" t="str">
        <f>IF(AND('[1]Multi-Field'!$E$26=[1]Lists!BF575,'[1]Multi-Field'!$F$26="Drained"),BI575,IF(AND('[1]Multi-Field'!$E$26=[1]Lists!BF575,'[1]Multi-Field'!$F$26="undrained"),BH575,""))</f>
        <v/>
      </c>
      <c r="CI575" s="409" t="str">
        <f>IF(AND('[1]Multi-Field'!$E$27=[1]Lists!BF575,'[1]Multi-Field'!$F$27="Drained"),BI575,IF(AND('[1]Multi-Field'!$E$27=[1]Lists!BF575,'[1]Multi-Field'!$F$27="undrained"),BH575,""))</f>
        <v/>
      </c>
      <c r="CJ575" s="409" t="str">
        <f>IF(AND('[1]Multi-Field'!$E$28=[1]Lists!BF575,'[1]Multi-Field'!$F$28="Drained"),BI575,IF(AND('[1]Multi-Field'!$E$28=[1]Lists!BF575,'[1]Multi-Field'!$F$28="undrained"),BH575,""))</f>
        <v/>
      </c>
      <c r="CK575" s="409" t="str">
        <f>IF(AND('[1]Multi-Field'!$E$29=[1]Lists!BF575,'[1]Multi-Field'!$F$29="Drained"),BI575,IF(AND('[1]Multi-Field'!$E$29=[1]Lists!BF575,'[1]Multi-Field'!$F$29="undrained"),BH575,""))</f>
        <v/>
      </c>
      <c r="CL575" s="409" t="str">
        <f>IF(AND('[1]Multi-Field'!$E$30=[1]Lists!BF575,'[1]Multi-Field'!$F$30="Drained"),BI575,IF(AND('[1]Multi-Field'!$E$30=[1]Lists!BF575,'[1]Multi-Field'!$F$30="undrained"),BH575,""))</f>
        <v/>
      </c>
      <c r="CM575" s="409" t="str">
        <f>IF(AND('[1]Multi-Field'!$E$31=[1]Lists!BF575,'[1]Multi-Field'!$F$31="Drained"),BI575,IF(AND('[1]Multi-Field'!$E$31=[1]Lists!BF575,'[1]Multi-Field'!$F$31="undrained"),BH575,""))</f>
        <v/>
      </c>
      <c r="CN575" s="409" t="str">
        <f>IF(AND('[1]Multi-Field'!$E$32=[1]Lists!BF575,'[1]Multi-Field'!$F$32="Drained"),BI575,IF(AND('[1]Multi-Field'!$E$32=[1]Lists!BF575,'[1]Multi-Field'!$F$32="undrained"),BH575,""))</f>
        <v/>
      </c>
      <c r="CO575" s="409" t="str">
        <f>IF(AND('[1]Multi-Field'!$E$33=[1]Lists!BF575,'[1]Multi-Field'!$F$33="Drained"),BI575,IF(AND('[1]Multi-Field'!$E$33=[1]Lists!BF575,'[1]Multi-Field'!$F$33="undrained"),BH575,""))</f>
        <v/>
      </c>
      <c r="CP575" s="409" t="str">
        <f>IF(AND('[1]Multi-Field'!$E$34=[1]Lists!BF575,'[1]Multi-Field'!$F$34="Drained"),BI575,IF(AND('[1]Multi-Field'!$E$34=[1]Lists!BF575,'[1]Multi-Field'!$F$34="undrained"),BH575,""))</f>
        <v/>
      </c>
      <c r="CQ575" s="409" t="str">
        <f>IF(AND('[1]Multi-Field'!$E$35=[1]Lists!BF575,'[1]Multi-Field'!$F$35="Drained"),BI575,IF(AND('[1]Multi-Field'!$E$35=[1]Lists!BF575,'[1]Multi-Field'!$F$35="undrained"),BH575,""))</f>
        <v/>
      </c>
      <c r="CR575" s="409" t="str">
        <f>IF(AND('[1]Multi-Field'!$E$36=[1]Lists!BF575,'[1]Multi-Field'!$F$36="Drained"),BI575,IF(AND('[1]Multi-Field'!$E$36=[1]Lists!BF575,'[1]Multi-Field'!$F$36="undrained"),BH575,""))</f>
        <v/>
      </c>
      <c r="CS575" s="409" t="str">
        <f>IF(AND('[1]Multi-Field'!$E$37=[1]Lists!BF575,'[1]Multi-Field'!$F$37="Drained"),BI575,IF(AND('[1]Multi-Field'!$E$37=[1]Lists!BF575,'[1]Multi-Field'!$F$37="undrained"),BH575,""))</f>
        <v/>
      </c>
      <c r="CT575" s="409" t="str">
        <f>IF(AND('[1]Multi-Field'!$E$38=[1]Lists!BF575,'[1]Multi-Field'!$F$38="Drained"),BI575,IF(AND('[1]Multi-Field'!$E$38=[1]Lists!BF575,'[1]Multi-Field'!$F$38="undrained"),BH575,""))</f>
        <v/>
      </c>
      <c r="CU575" s="409" t="str">
        <f>IF(AND('[1]Multi-Field'!$E$39=[1]Lists!BF575,'[1]Multi-Field'!$F$39="Drained"),BI575,IF(AND('[1]Multi-Field'!$E$39=[1]Lists!BF575,'[1]Multi-Field'!$F$39="undrained"),BH575,""))</f>
        <v/>
      </c>
      <c r="CV575" s="409" t="str">
        <f>IF(AND('[1]Multi-Field'!$E$40=[1]Lists!BF575,'[1]Multi-Field'!$F$40="Drained"),BI575,IF(AND('[1]Multi-Field'!$E$40=[1]Lists!BF575,'[1]Multi-Field'!$F$40="undrained"),BH575,""))</f>
        <v/>
      </c>
      <c r="CW575" s="409" t="str">
        <f>IF(AND('[1]Multi-Field'!$E$41=[1]Lists!BF575,'[1]Multi-Field'!$F$40="Drained"),BI575,IF(AND('[1]Multi-Field'!$E$40=[1]Lists!BF575,'[1]Multi-Field'!$F$40="undrained"),BH575,""))</f>
        <v/>
      </c>
      <c r="CX575" s="409" t="str">
        <f>IF(AND('[1]Multi-Field'!$E$42=[1]Lists!BF575,'[1]Multi-Field'!$F$42="Drained"),BI575,IF(AND('[1]Multi-Field'!$E$42=[1]Lists!BF575,'[1]Multi-Field'!$F$42="undrained"),BH575,""))</f>
        <v/>
      </c>
      <c r="CY575" s="409" t="str">
        <f>IF(AND('[1]Multi-Field'!$E$43=[1]Lists!BF575,'[1]Multi-Field'!$F$43="Drained"),BI575,IF(AND('[1]Multi-Field'!$E$43=[1]Lists!BF575,'[1]Multi-Field'!$F$43="undrained"),BH575,""))</f>
        <v/>
      </c>
      <c r="CZ575" s="409" t="str">
        <f>IF(AND('[1]Multi-Field'!$E$44=[1]Lists!BF575,'[1]Multi-Field'!$F$44="Drained"),BI575,IF(AND('[1]Multi-Field'!$E$44=[1]Lists!BF575,'[1]Multi-Field'!$F$44="undrained"),BH575,""))</f>
        <v/>
      </c>
      <c r="DA575" s="409" t="str">
        <f>IF(AND('[1]Multi-Field'!$E$45=[1]Lists!BF575,'[1]Multi-Field'!$F$45="Drained"),BI575,IF(AND('[1]Multi-Field'!$E$45=[1]Lists!BF575,'[1]Multi-Field'!$F$45="undrained"),BH575,""))</f>
        <v/>
      </c>
      <c r="DB575" s="409" t="str">
        <f>IF(AND('[1]Multi-Field'!$E$46=[1]Lists!BF575,'[1]Multi-Field'!$F$46="Drained"),BI575,IF(AND('[1]Multi-Field'!$E$46=[1]Lists!BF575,'[1]Multi-Field'!$F$46="undrained"),BH575,""))</f>
        <v/>
      </c>
      <c r="DC575" s="409" t="str">
        <f>IF(AND('[1]Multi-Field'!$E$47=[1]Lists!BF575,'[1]Multi-Field'!$F$47="Drained"),BI575,IF(AND('[1]Multi-Field'!$E$47=[1]Lists!BF575,'[1]Multi-Field'!$F$47="undrained"),BH575,""))</f>
        <v/>
      </c>
      <c r="DD575" s="409" t="str">
        <f>IF(AND('[1]Multi-Field'!$E$48=[1]Lists!BF575,'[1]Multi-Field'!$F$48="Drained"),BI575,IF(AND('[1]Multi-Field'!$E$48=[1]Lists!BF575,'[1]Multi-Field'!$F$48="undrained"),BH575,""))</f>
        <v/>
      </c>
      <c r="DE575" s="409" t="str">
        <f>IF(AND('[1]Multi-Field'!$E$49=[1]Lists!BF575,'[1]Multi-Field'!$F$49="Drained"),BI575,IF(AND('[1]Multi-Field'!$E$49=[1]Lists!BF575,'[1]Multi-Field'!$F$9="undrained"),BH575,""))</f>
        <v/>
      </c>
      <c r="DF575" s="409" t="str">
        <f>IF(AND('[1]Multi-Field'!$E$50=[1]Lists!BF575,'[1]Multi-Field'!$F$50="Drained"),BI575,IF(AND('[1]Multi-Field'!$E$50=[1]Lists!BF575,'[1]Multi-Field'!$F$50="undrained"),BH575,""))</f>
        <v/>
      </c>
      <c r="DG575" s="409" t="str">
        <f>IF(AND('[1]Multi-Field'!$E$51=[1]Lists!BF575,'[1]Multi-Field'!$F$51="Drained"),BI575,IF(AND('[1]Multi-Field'!$E$51=[1]Lists!BF575,'[1]Multi-Field'!$F$51="undrained"),BH575,""))</f>
        <v/>
      </c>
      <c r="DH575" s="409" t="str">
        <f>IF(AND('[1]Multi-Field'!$E$52=[1]Lists!BF575,'[1]Multi-Field'!$F$52="Drained"),BI575,IF(AND('[1]Multi-Field'!$E$52=[1]Lists!BF575,'[1]Multi-Field'!$F$52="undrained"),BH575,""))</f>
        <v/>
      </c>
      <c r="DI575" s="409" t="str">
        <f>IF(AND('[1]Multi-Field'!$E$53=[1]Lists!BF575,'[1]Multi-Field'!$F$53="Drained"),BI575,IF(AND('[1]Multi-Field'!$E$53=[1]Lists!BF575,'[1]Multi-Field'!$F$53="undrained"),BH575,""))</f>
        <v/>
      </c>
      <c r="DJ575" s="409" t="str">
        <f>IF(AND('[1]Multi-Field'!$E$54=[1]Lists!BF575,'[1]Multi-Field'!$F$54="Drained"),BI575,IF(AND('[1]Multi-Field'!$E$54=[1]Lists!BF575,'[1]Multi-Field'!$F$54="undrained"),BH575,""))</f>
        <v/>
      </c>
      <c r="DK575" s="409" t="str">
        <f>IF(AND('[1]Multi-Field'!$E$55=[1]Lists!BF575,'[1]Multi-Field'!$F$55="Drained"),BI575,IF(AND('[1]Multi-Field'!$E$55=[1]Lists!BF575,'[1]Multi-Field'!$F$55="undrained"),BH575,""))</f>
        <v/>
      </c>
      <c r="DL575" s="409" t="str">
        <f>IF(AND('[1]Multi-Field'!$E$56=[1]Lists!BF575,'[1]Multi-Field'!$F$56="Drained"),BI575,IF(AND('[1]Multi-Field'!$E$56=[1]Lists!BF575,'[1]Multi-Field'!$F$56="undrained"),BH575,""))</f>
        <v/>
      </c>
      <c r="DM575" s="409" t="str">
        <f>IF(AND('[1]Multi-Field'!$E$57=[1]Lists!BF575,'[1]Multi-Field'!$F$57="Drained"),BI575,IF(AND('[1]Multi-Field'!$E$57=[1]Lists!BF575,'[1]Multi-Field'!$F$57="undrained"),BH575,""))</f>
        <v/>
      </c>
      <c r="DN575" s="409" t="str">
        <f>IF(AND('[1]Multi-Field'!$E$58=[1]Lists!BF575,'[1]Multi-Field'!$F$58="Drained"),BI575,IF(AND('[1]Multi-Field'!$E$58=[1]Lists!BF575,'[1]Multi-Field'!$F$58="undrained"),BH575,""))</f>
        <v/>
      </c>
      <c r="DO575" s="409" t="str">
        <f>IF(AND('[1]Multi-Field'!$E$59=[1]Lists!BF575,'[1]Multi-Field'!$F$59="Drained"),BI575,IF(AND('[1]Multi-Field'!$E$59=[1]Lists!BF575,'[1]Multi-Field'!$F$59="undrained"),BH575,""))</f>
        <v/>
      </c>
      <c r="DP575" s="409" t="str">
        <f>IF(AND('[1]Multi-Field'!$E$60=[1]Lists!BF575,'[1]Multi-Field'!$F$60="Drained"),BI575,IF(AND('[1]Multi-Field'!$E$60=[1]Lists!BF575,'[1]Multi-Field'!$F$60="undrained"),BH575,""))</f>
        <v/>
      </c>
      <c r="DQ575" s="409" t="str">
        <f>IF(AND('[1]Multi-Field'!$E$61=[1]Lists!BF575,'[1]Multi-Field'!$F$61="Drained"),BI575,IF(AND('[1]Multi-Field'!$E$61=[1]Lists!BF575,'[1]Multi-Field'!$F$61="undrained"),BH575,""))</f>
        <v/>
      </c>
      <c r="DR575" s="409" t="str">
        <f>IF(AND('[1]Multi-Field'!$E$62=[1]Lists!BF575,'[1]Multi-Field'!$F$62="Drained"),BI575,IF(AND('[1]Multi-Field'!$E$62=[1]Lists!BF575,'[1]Multi-Field'!$F$62="undrained"),BH575,""))</f>
        <v/>
      </c>
      <c r="DS575" s="409" t="str">
        <f>IF(AND('[1]Multi-Field'!$E$63=[1]Lists!BF575,'[1]Multi-Field'!$F$63="Drained"),BI575,IF(AND('[1]Multi-Field'!$E$63=[1]Lists!BF575,'[1]Multi-Field'!$F$63="undrained"),BH575,""))</f>
        <v/>
      </c>
      <c r="DT575" s="409" t="str">
        <f>IF(AND('[1]Multi-Field'!$E$64=[1]Lists!BF575,'[1]Multi-Field'!$F$64="Drained"),BI575,IF(AND('[1]Multi-Field'!$E$64=[1]Lists!BF575,'[1]Multi-Field'!$F$64="undrained"),BH575,""))</f>
        <v/>
      </c>
      <c r="DU575" s="409" t="str">
        <f>IF(AND('[1]Multi-Field'!$E$65=[1]Lists!BF575,'[1]Multi-Field'!$F$65="Drained"),BI575,IF(AND('[1]Multi-Field'!$E$65=[1]Lists!BF575,'[1]Multi-Field'!$F$65="undrained"),BH575,""))</f>
        <v/>
      </c>
      <c r="DV575" s="409" t="str">
        <f>IF(AND('[1]Multi-Field'!$E$66=[1]Lists!BF575,'[1]Multi-Field'!$F$66="Drained"),BI575,IF(AND('[1]Multi-Field'!$E$66=[1]Lists!BF575,'[1]Multi-Field'!$F$66="undrained"),BH575,""))</f>
        <v/>
      </c>
      <c r="DW575" s="409" t="str">
        <f>IF(AND('[1]Multi-Field'!$E$67=[1]Lists!BF575,'[1]Multi-Field'!$F$67="Drained"),BI575,IF(AND('[1]Multi-Field'!$E$67=[1]Lists!BF575,'[1]Multi-Field'!$F$67="undrained"),BH575,""))</f>
        <v/>
      </c>
      <c r="DX575" s="409" t="str">
        <f>IF(AND('[1]Multi-Field'!$E$68=[1]Lists!BF575,'[1]Multi-Field'!$F$68="Drained"),BI575,IF(AND('[1]Multi-Field'!$E$68=[1]Lists!BF575,'[1]Multi-Field'!$F$68="undrained"),BH575,""))</f>
        <v/>
      </c>
      <c r="DY575" s="409" t="str">
        <f>IF(AND('[1]Multi-Field'!$E$69=[1]Lists!BF575,'[1]Multi-Field'!$F$69="Drained"),BI575,IF(AND('[1]Multi-Field'!$E$69=[1]Lists!BF575,'[1]Multi-Field'!$F$69="undrained"),BH575,""))</f>
        <v/>
      </c>
      <c r="DZ575" s="409" t="str">
        <f>IF(AND('[1]Multi-Field'!$E$70=[1]Lists!BF575,'[1]Multi-Field'!$F$70="Drained"),BI575,IF(AND('[1]Multi-Field'!$E$70=[1]Lists!BF575,'[1]Multi-Field'!$F$70="undrained"),BH575,""))</f>
        <v/>
      </c>
      <c r="EA575" s="409" t="str">
        <f>IF(AND('[1]Multi-Field'!$E$71=[1]Lists!BF575,'[1]Multi-Field'!$F$71="Drained"),BI575,IF(AND('[1]Multi-Field'!$E$71=[1]Lists!BF575,'[1]Multi-Field'!$F$71="undrained"),BH575,""))</f>
        <v/>
      </c>
      <c r="EB575" s="409" t="str">
        <f>IF(AND('[1]Multi-Field'!$E$72=[1]Lists!BF575,'[1]Multi-Field'!$F$72="Drained"),BI575,IF(AND('[1]Multi-Field'!$E$72=[1]Lists!BF575,'[1]Multi-Field'!$F$72="undrained"),BH575,""))</f>
        <v/>
      </c>
      <c r="EC575" s="409" t="str">
        <f>IF(AND('[1]Multi-Field'!$E$73=[1]Lists!BF575,'[1]Multi-Field'!$F$73="Drained"),BI575,IF(AND('[1]Multi-Field'!$E$73=[1]Lists!BF575,'[1]Multi-Field'!$F$73="undrained"),BH575,""))</f>
        <v/>
      </c>
      <c r="ED575" s="409" t="str">
        <f>IF(AND('[1]Multi-Field'!$E$74=[1]Lists!BF575,'[1]Multi-Field'!$F$74="Drained"),BI575,IF(AND('[1]Multi-Field'!$E$74=[1]Lists!BF575,'[1]Multi-Field'!$F$74="undrained"),BH575,""))</f>
        <v/>
      </c>
      <c r="EE575" s="409" t="str">
        <f>IF(AND('[1]Multi-Field'!$E$75=[1]Lists!BF575,'[1]Multi-Field'!$F$75="Drained"),BI575,IF(AND('[1]Multi-Field'!$E$75=[1]Lists!BF575,'[1]Multi-Field'!$F$75="undrained"),BH575,""))</f>
        <v/>
      </c>
      <c r="EF575" s="409" t="str">
        <f>IF(AND('[1]Multi-Field'!$E$76=[1]Lists!BF575,'[1]Multi-Field'!$F$76="Drained"),BI575,IF(AND('[1]Multi-Field'!$E$76=[1]Lists!BF575,'[1]Multi-Field'!$F$6="undrained"),BH575,""))</f>
        <v/>
      </c>
      <c r="EG575" s="409" t="str">
        <f>IF(AND('[1]Multi-Field'!$E$77=[1]Lists!BF575,'[1]Multi-Field'!$F$77="Drained"),BI575,IF(AND('[1]Multi-Field'!$E$77=[1]Lists!BF575,'[1]Multi-Field'!$F$77="undrained"),BH575,""))</f>
        <v/>
      </c>
      <c r="EH575" s="409" t="str">
        <f>IF(AND('[1]Multi-Field'!$E$78=[1]Lists!BF575,'[1]Multi-Field'!$F$78="Drained"),BI575,IF(AND('[1]Multi-Field'!$E$78=[1]Lists!BF575,'[1]Multi-Field'!$F$78="undrained"),BH575,""))</f>
        <v/>
      </c>
      <c r="EI575" s="409" t="str">
        <f>IF(AND('[1]Multi-Field'!$E$79=[1]Lists!BF575,'[1]Multi-Field'!$F$79="Drained"),BI575,IF(AND('[1]Multi-Field'!$E$79=[1]Lists!BF575,'[1]Multi-Field'!$F$79="undrained"),BH575,""))</f>
        <v/>
      </c>
      <c r="EJ575" s="409" t="str">
        <f>IF(AND('[1]Multi-Field'!$E$80=[1]Lists!BF575,'[1]Multi-Field'!$F$80="Drained"),BI575,IF(AND('[1]Multi-Field'!$E$80=[1]Lists!BF575,'[1]Multi-Field'!$F$80="undrained"),BH575,""))</f>
        <v/>
      </c>
      <c r="EK575" s="409" t="str">
        <f>IF(AND('[1]Multi-Field'!$E$81=[1]Lists!BF575,'[1]Multi-Field'!$F$81="Drained"),BI575,IF(AND('[1]Multi-Field'!$E$81=[1]Lists!BF575,'[1]Multi-Field'!$F$81="undrained"),BH575,""))</f>
        <v/>
      </c>
      <c r="EL575" s="409" t="str">
        <f>IF(AND('[1]Multi-Field'!$E$82=[1]Lists!BF575,'[1]Multi-Field'!$F$82="Drained"),BI575,IF(AND('[1]Multi-Field'!$E$82=[1]Lists!BF575,'[1]Multi-Field'!$F$82="undrained"),BH575,""))</f>
        <v/>
      </c>
      <c r="EM575" s="409" t="str">
        <f>IF(AND('[1]Multi-Field'!$E$83=[1]Lists!BF575,'[1]Multi-Field'!$F$83="Drained"),BI575,IF(AND('[1]Multi-Field'!$E$83=[1]Lists!BF575,'[1]Multi-Field'!$F$83="undrained"),BH575,""))</f>
        <v/>
      </c>
      <c r="EN575" s="409" t="str">
        <f>IF(AND('[1]Multi-Field'!$E$84=[1]Lists!BF575,'[1]Multi-Field'!$F$84="Drained"),BI575,IF(AND('[1]Multi-Field'!$E$84=[1]Lists!BF575,'[1]Multi-Field'!$F$84="undrained"),BH575,""))</f>
        <v/>
      </c>
      <c r="EO575" s="409" t="str">
        <f>IF(AND('[1]Multi-Field'!$E$85=[1]Lists!BF575,'[1]Multi-Field'!$F$85="Drained"),BI575,IF(AND('[1]Multi-Field'!$E$85=[1]Lists!BF575,'[1]Multi-Field'!$F$85="undrained"),BH575,""))</f>
        <v/>
      </c>
      <c r="EP575" s="409" t="str">
        <f>IF(AND('[1]Multi-Field'!$E$86=[1]Lists!BF575,'[1]Multi-Field'!$F$86="Drained"),BI575,IF(AND('[1]Multi-Field'!$E$86=[1]Lists!BF575,'[1]Multi-Field'!$F$86="undrained"),BH575,""))</f>
        <v/>
      </c>
      <c r="EQ575" s="409" t="str">
        <f>IF(AND('[1]Multi-Field'!$E$87=[1]Lists!BF575,'[1]Multi-Field'!$F$87="Drained"),BI575,IF(AND('[1]Multi-Field'!$E$87=[1]Lists!BF575,'[1]Multi-Field'!$F$87="undrained"),BH575,""))</f>
        <v/>
      </c>
      <c r="ER575" s="409" t="str">
        <f>IF(AND('[1]Multi-Field'!$E$88=[1]Lists!BF575,'[1]Multi-Field'!$F$88="Drained"),BI575,IF(AND('[1]Multi-Field'!$E$88=[1]Lists!BF575,'[1]Multi-Field'!$F$88="undrained"),BH575,""))</f>
        <v/>
      </c>
      <c r="ES575" s="409" t="str">
        <f>IF(AND('[1]Multi-Field'!$E$89=[1]Lists!BF575,'[1]Multi-Field'!$F$89="Drained"),BI575,IF(AND('[1]Multi-Field'!$E$89=[1]Lists!BF575,'[1]Multi-Field'!$F$89="undrained"),BH575,""))</f>
        <v/>
      </c>
      <c r="ET575" s="409" t="str">
        <f>IF(AND('[1]Multi-Field'!$E$90=[1]Lists!BF575,'[1]Multi-Field'!$F$90="Drained"),BI575,IF(AND('[1]Multi-Field'!$E$90=[1]Lists!BF575,'[1]Multi-Field'!$F$90="undrained"),BH575,""))</f>
        <v/>
      </c>
      <c r="EU575" s="409" t="str">
        <f>IF(AND('[1]Multi-Field'!$E$91=[1]Lists!BF575,'[1]Multi-Field'!$F$91="Drained"),BI575,IF(AND('[1]Multi-Field'!$E$91=[1]Lists!BF575,'[1]Multi-Field'!$F$91="undrained"),BH575,""))</f>
        <v/>
      </c>
      <c r="EV575" s="409" t="str">
        <f>IF(AND('[1]Multi-Field'!$E$92=[1]Lists!BF575,'[1]Multi-Field'!$F$92="Drained"),BI575,IF(AND('[1]Multi-Field'!$E$92=[1]Lists!BF575,'[1]Multi-Field'!$F$92="undrained"),BH575,""))</f>
        <v/>
      </c>
      <c r="EW575" s="409" t="str">
        <f>IF(AND('[1]Multi-Field'!$E$93=[1]Lists!BF575,'[1]Multi-Field'!$F$93="Drained"),BI575,IF(AND('[1]Multi-Field'!$E$93=[1]Lists!BF575,'[1]Multi-Field'!$F$93="undrained"),BH575,""))</f>
        <v/>
      </c>
      <c r="EX575" s="409" t="str">
        <f>IF(AND('[1]Multi-Field'!$E$94=[1]Lists!BF575,'[1]Multi-Field'!$F$94="Drained"),BI575,IF(AND('[1]Multi-Field'!$E$94=[1]Lists!BF575,'[1]Multi-Field'!$F$94="undrained"),BH575,""))</f>
        <v/>
      </c>
      <c r="EY575" s="409" t="str">
        <f>IF(AND('[1]Multi-Field'!$E$95=[1]Lists!BF575,'[1]Multi-Field'!$F$95="Drained"),BI575,IF(AND('[1]Multi-Field'!$E$95=[1]Lists!BF575,'[1]Multi-Field'!$F$95="undrained"),BH575,""))</f>
        <v/>
      </c>
      <c r="EZ575" s="409" t="str">
        <f>IF(AND('[1]Multi-Field'!$E$96=[1]Lists!BF575,'[1]Multi-Field'!$F$96="Drained"),BI575,IF(AND('[1]Multi-Field'!$E$96=[1]Lists!BF575,'[1]Multi-Field'!$F$96="undrained"),BH575,""))</f>
        <v/>
      </c>
      <c r="FA575" s="409" t="str">
        <f>IF(AND('[1]Multi-Field'!$E$97=[1]Lists!BF575,'[1]Multi-Field'!$F$97="Drained"),BI575,IF(AND('[1]Multi-Field'!$E$97=[1]Lists!BF575,'[1]Multi-Field'!$F$97="undrained"),BH575,""))</f>
        <v/>
      </c>
      <c r="FB575" s="409" t="str">
        <f>IF(AND('[1]Multi-Field'!$E$98=[1]Lists!BF575,'[1]Multi-Field'!$F$98="Drained"),BI575,IF(AND('[1]Multi-Field'!$E$98=[1]Lists!BF575,'[1]Multi-Field'!$F$98="undrained"),BH575,""))</f>
        <v/>
      </c>
      <c r="FC575" s="409" t="str">
        <f>IF(AND('[1]Multi-Field'!$E$99=[1]Lists!BF575,'[1]Multi-Field'!$F$99="Drained"),BI575,IF(AND('[1]Multi-Field'!$E$99=[1]Lists!BF575,'[1]Multi-Field'!$F$99="undrained"),BH575,""))</f>
        <v/>
      </c>
      <c r="FD575" s="409" t="str">
        <f>IF(AND('[1]Multi-Field'!$E$100=[1]Lists!BF575,'[1]Multi-Field'!$F$100="Drained"),BI575,IF(AND('[1]Multi-Field'!$E$100=[1]Lists!BF575,'[1]Multi-Field'!$F$100="undrained"),BH575,""))</f>
        <v/>
      </c>
      <c r="FE575" s="409" t="str">
        <f>IF(AND('[1]Multi-Field'!$E$101=[1]Lists!BF575,'[1]Multi-Field'!$F$101="Drained"),BI575,IF(AND('[1]Multi-Field'!$E$101=[1]Lists!BF575,'[1]Multi-Field'!$F$101="undrained"),BH575,""))</f>
        <v/>
      </c>
      <c r="FF575" s="409" t="str">
        <f>IF(AND('[1]Multi-Field'!$E$102=[1]Lists!BF575,'[1]Multi-Field'!$F$102="Drained"),BI575,IF(AND('[1]Multi-Field'!$E$102=[1]Lists!BF575,'[1]Multi-Field'!$F$102="undrained"),BH575,""))</f>
        <v/>
      </c>
      <c r="FG575" s="409" t="str">
        <f>IF(AND('[1]Multi-Field'!$E$103=[1]Lists!BF575,'[1]Multi-Field'!$F$103="Drained"),BI575,IF(AND('[1]Multi-Field'!$E$103=[1]Lists!BF575,'[1]Multi-Field'!$F$103="undrained"),BH575,""))</f>
        <v/>
      </c>
      <c r="FH575" s="409" t="str">
        <f>IF(AND('[1]Multi-Field'!$E$104=[1]Lists!BF575,'[1]Multi-Field'!$F$104="Drained"),BI575,IF(AND('[1]Multi-Field'!$E$104=[1]Lists!BF575,'[1]Multi-Field'!$F$104="undrained"),BH575,""))</f>
        <v/>
      </c>
      <c r="FI575" s="409" t="str">
        <f>IF(AND('[1]Multi-Field'!$E$105=[1]Lists!BF575,'[1]Multi-Field'!$F$105="Drained"),BI575,IF(AND('[1]Multi-Field'!$E$105=[1]Lists!BF575,'[1]Multi-Field'!$F$105="undrained"),BH575,""))</f>
        <v/>
      </c>
      <c r="FJ575" s="409" t="str">
        <f>IF(AND('[1]Multi-Field'!$E$106=[1]Lists!BF575,'[1]Multi-Field'!$F$106="Drained"),BI575,IF(AND('[1]Multi-Field'!$E$106=[1]Lists!BF575,'[1]Multi-Field'!$F$106="undrained"),BH575,""))</f>
        <v/>
      </c>
      <c r="FK575" s="409" t="str">
        <f>IF(AND('[1]Multi-Field'!$E$107=[1]Lists!BF575,'[1]Multi-Field'!$F$107="Drained"),BI575,IF(AND('[1]Multi-Field'!$E$107=[1]Lists!BF575,'[1]Multi-Field'!$F$107="undrained"),BH575,""))</f>
        <v/>
      </c>
      <c r="FL575" s="409" t="str">
        <f>IF(AND('[1]Multi-Field'!$E$108=[1]Lists!BF575,'[1]Multi-Field'!$F$108="Drained"),BI575,IF(AND('[1]Multi-Field'!$E$108=[1]Lists!BF575,'[1]Multi-Field'!$F$108="undrained"),BH575,""))</f>
        <v/>
      </c>
      <c r="FM575" s="409" t="str">
        <f>IF(AND('[1]Multi-Field'!$E$109=[1]Lists!BF575,'[1]Multi-Field'!$F$109="Drained"),BI575,IF(AND('[1]Multi-Field'!$E$109=[1]Lists!BF575,'[1]Multi-Field'!$F$109="undrained"),BH575,""))</f>
        <v/>
      </c>
      <c r="FN575" s="409" t="str">
        <f>IF(AND('[1]Multi-Field'!$E$110=[1]Lists!BF575,'[1]Multi-Field'!$F$110="Drained"),BI575,IF(AND('[1]Multi-Field'!$E$110=[1]Lists!BF575,'[1]Multi-Field'!$F$110="undrained"),BH575,""))</f>
        <v/>
      </c>
      <c r="FO575" s="409" t="str">
        <f>IF(AND('[1]Multi-Field'!$E$111=[1]Lists!BF575,'[1]Multi-Field'!$F$111="Drained"),BI575,IF(AND('[1]Multi-Field'!$E$111=[1]Lists!BF575,'[1]Multi-Field'!$F$111="undrained"),BH575,""))</f>
        <v/>
      </c>
      <c r="FP575" s="409" t="str">
        <f>IF(AND('[1]Multi-Field'!$E$112=[1]Lists!BF575,'[1]Multi-Field'!$F$112="Drained"),BI575,IF(AND('[1]Multi-Field'!$E$112=[1]Lists!BF575,'[1]Multi-Field'!$F$112="undrained"),BH575,""))</f>
        <v/>
      </c>
      <c r="FQ575" s="409" t="str">
        <f>IF(AND('[1]Multi-Field'!$E$113=[1]Lists!BF575,'[1]Multi-Field'!$F$113="Drained"),BI575,IF(AND('[1]Multi-Field'!$E$113=[1]Lists!BF575,'[1]Multi-Field'!$F$113="undrained"),BH575,""))</f>
        <v/>
      </c>
      <c r="FR575" s="409" t="str">
        <f>IF(AND('[1]Multi-Field'!$E$114=[1]Lists!BF575,'[1]Multi-Field'!$F$114="Drained"),BI575,IF(AND('[1]Multi-Field'!$E$114=[1]Lists!BF575,'[1]Multi-Field'!$F$114="undrained"),BH575,""))</f>
        <v/>
      </c>
      <c r="FS575" s="409" t="str">
        <f>IF(AND('[1]Multi-Field'!$E$115=[1]Lists!BF575,'[1]Multi-Field'!$F$115="Drained"),BI575,IF(AND('[1]Multi-Field'!$E$115=[1]Lists!BF575,'[1]Multi-Field'!$F$115="undrained"),BH575,""))</f>
        <v/>
      </c>
      <c r="FT575" s="409" t="str">
        <f>IF(AND('[1]Multi-Field'!$E$116=[1]Lists!BF575,'[1]Multi-Field'!$F$116="Drained"),BI575,IF(AND('[1]Multi-Field'!$E$116=[1]Lists!BF575,'[1]Multi-Field'!$F$116="undrained"),BH575,""))</f>
        <v/>
      </c>
      <c r="FU575" s="409" t="str">
        <f>IF(AND('[1]Multi-Field'!$E$117=[1]Lists!BF575,'[1]Multi-Field'!$F$117="Drained"),BI575,IF(AND('[1]Multi-Field'!$E$117=[1]Lists!BF575,'[1]Multi-Field'!$F$117="undrained"),BH575,""))</f>
        <v/>
      </c>
      <c r="FV575" s="409" t="str">
        <f>IF(AND('[1]Multi-Field'!$E$118=[1]Lists!BF575,'[1]Multi-Field'!$F$118="Drained"),BI575,IF(AND('[1]Multi-Field'!$E$118=[1]Lists!BF575,'[1]Multi-Field'!$F$118="undrained"),BH575,""))</f>
        <v/>
      </c>
      <c r="FW575" s="409" t="str">
        <f>IF(AND('[1]Multi-Field'!$E$119=[1]Lists!BF575,'[1]Multi-Field'!$F$119="Drained"),BI575,IF(AND('[1]Multi-Field'!$E$119=[1]Lists!BF575,'[1]Multi-Field'!$F$119="undrained"),BH575,""))</f>
        <v/>
      </c>
      <c r="FX575" s="409" t="str">
        <f>IF(AND('[1]Multi-Field'!$E$120=[1]Lists!BF575,'[1]Multi-Field'!$F$120="Drained"),BI575,IF(AND('[1]Multi-Field'!$E$120=[1]Lists!BF575,'[1]Multi-Field'!$F$120="undrained"),BH575,""))</f>
        <v/>
      </c>
    </row>
    <row r="576" spans="1:180" ht="13.5" customHeight="1">
      <c r="A576" s="7" t="s">
        <v>76</v>
      </c>
      <c r="B576" s="7"/>
      <c r="C576" s="7"/>
      <c r="D576" s="8">
        <v>70</v>
      </c>
      <c r="E576" s="8">
        <f t="shared" si="74"/>
        <v>70</v>
      </c>
      <c r="F576" s="8">
        <f t="shared" si="75"/>
        <v>70</v>
      </c>
      <c r="G576" s="8">
        <v>70</v>
      </c>
      <c r="H576" s="8">
        <v>75</v>
      </c>
      <c r="I576" s="8">
        <f t="shared" si="78"/>
        <v>75</v>
      </c>
      <c r="J576" s="8">
        <f t="shared" si="79"/>
        <v>75</v>
      </c>
      <c r="K576" s="8">
        <v>75</v>
      </c>
      <c r="L576" s="8">
        <v>115</v>
      </c>
      <c r="M576" s="8">
        <f t="shared" si="76"/>
        <v>118</v>
      </c>
      <c r="N576" s="8">
        <f t="shared" si="77"/>
        <v>122</v>
      </c>
      <c r="O576" s="8">
        <v>125</v>
      </c>
      <c r="P576" s="391"/>
      <c r="Q576" s="84"/>
      <c r="R576" s="395"/>
      <c r="S576" s="395"/>
      <c r="T576" s="395"/>
      <c r="U576" s="396"/>
      <c r="BF576" s="411" t="s">
        <v>1739</v>
      </c>
      <c r="BG576" s="412">
        <v>3</v>
      </c>
      <c r="BH576" s="412">
        <v>4.5</v>
      </c>
      <c r="BI576" s="412">
        <v>5</v>
      </c>
      <c r="BJ576" s="409" t="e">
        <f>IF(AND('[1]Single Field'!#REF!=[1]Lists!BF576,'[1]Single Field'!#REF!="Drained"),"x",IF(AND('[1]Single Field'!#REF!=[1]Lists!BF576,'[1]Single Field'!#REF!="Undrained"),O,""))</f>
        <v>#REF!</v>
      </c>
      <c r="BK576" s="409" t="str">
        <f>IF(AND('[1]Multi-Field'!$E$3=[1]Lists!BF576,'[1]Multi-Field'!$F$3="Drained"),BI576,IF(AND('[1]Multi-Field'!$E$3=BF576,'[1]Multi-Field'!$F$3="undrained"),BH576,""))</f>
        <v/>
      </c>
      <c r="BL576" s="409" t="str">
        <f>IF(AND('[1]Multi-Field'!$E$4=BF576,'[1]Multi-Field'!$F$4="Drained"),BI576,IF(AND('[1]Multi-Field'!$E$4=BF576,'[1]Multi-Field'!$F$4="undrained"),BH576,""))</f>
        <v/>
      </c>
      <c r="BM576" s="409" t="str">
        <f>IF(AND('[1]Multi-Field'!$E$5=BF576,'[1]Multi-Field'!$F$5="Drained"),BI576,IF(AND('[1]Multi-Field'!$E$5=BF576,'[1]Multi-Field'!$F$5="undrained"),BH576,""))</f>
        <v/>
      </c>
      <c r="BN576" s="409" t="str">
        <f>IF(AND('[1]Multi-Field'!$E$6=BF576,'[1]Multi-Field'!$F$6="Drained"),BI576,IF(AND('[1]Multi-Field'!$E$6=BF576,'[1]Multi-Field'!$F$6="undrained"),BH576,""))</f>
        <v/>
      </c>
      <c r="BO576" s="409" t="str">
        <f>IF(AND('[1]Multi-Field'!$E$7=BF576,'[1]Multi-Field'!$F$7="Drained"),BI576,IF(AND('[1]Multi-Field'!$E$7=BF576,'[1]Multi-Field'!$F$7="undrained"),BH576,""))</f>
        <v/>
      </c>
      <c r="BP576" s="409" t="str">
        <f>IF(AND('[1]Multi-Field'!$E$8=BF576,'[1]Multi-Field'!$F$8="Drained"),BI576,IF(AND('[1]Multi-Field'!$E$8=BF576,'[1]Multi-Field'!$F$8="undrained"),BH576,""))</f>
        <v/>
      </c>
      <c r="BQ576" s="409" t="str">
        <f>IF(AND('[1]Multi-Field'!$E$9=BF576,'[1]Multi-Field'!$F$9="Drained"),BI576,IF(AND('[1]Multi-Field'!$E$9=BF576,'[1]Multi-Field'!$F$9="undrained"),BH576,""))</f>
        <v/>
      </c>
      <c r="BR576" s="409" t="str">
        <f>IF(AND('[1]Multi-Field'!$E$10=BF576,'[1]Multi-Field'!$F$10="Drained"),BI576,IF(AND('[1]Multi-Field'!$E$10=BF576,'[1]Multi-Field'!$F$10="undrained"),BH576,""))</f>
        <v/>
      </c>
      <c r="BS576" s="409" t="str">
        <f>IF(AND('[1]Multi-Field'!$E$11=BF576,'[1]Multi-Field'!$F$11="Drained"),BI576,IF(AND('[1]Multi-Field'!$E$11=BF576,'[1]Multi-Field'!$F$11="undrained"),BH576,""))</f>
        <v/>
      </c>
      <c r="BT576" s="409" t="str">
        <f>IF(AND('[1]Multi-Field'!$E$12=BF576,'[1]Multi-Field'!$F$12="Drained"),BI576,IF(AND('[1]Multi-Field'!$E$12=BF576,'[1]Multi-Field'!$F$12="undrained"),BH576,""))</f>
        <v/>
      </c>
      <c r="BU576" s="409" t="str">
        <f>IF(AND('[1]Multi-Field'!$E$13=BF576,'[1]Multi-Field'!$F$13="Drained"),BI576,IF(AND('[1]Multi-Field'!$E$3=BF576,'[1]Multi-Field'!$F$13="undrained"),BH576,""))</f>
        <v/>
      </c>
      <c r="BV576" s="409" t="str">
        <f>IF(AND('[1]Multi-Field'!$E$14=BF576,'[1]Multi-Field'!$F$14="Drained"),BI576,IF(AND('[1]Multi-Field'!$E$14=BF576,'[1]Multi-Field'!$F$14="undrained"),BH576,""))</f>
        <v/>
      </c>
      <c r="BW576" s="409" t="str">
        <f>IF(AND('[1]Multi-Field'!$E$15=BF576,'[1]Multi-Field'!$F$15="Drained"),BI576,IF(AND('[1]Multi-Field'!$E$15=BF576,'[1]Multi-Field'!$F$15="undrained"),BH576,""))</f>
        <v/>
      </c>
      <c r="BX576" s="409" t="str">
        <f>IF(AND('[1]Multi-Field'!$E$16=[1]Lists!BF576,'[1]Multi-Field'!$F$16="Drained"),BI576,IF(AND('[1]Multi-Field'!$E$16=[1]Lists!BF576,'[1]Multi-Field'!$F$16="undrained"),BH576,""))</f>
        <v/>
      </c>
      <c r="BY576" s="409" t="str">
        <f>IF(AND('[1]Multi-Field'!$E$17=[1]Lists!BF576,'[1]Multi-Field'!$F$17="Drained"),BI576,IF(AND('[1]Multi-Field'!$E$17=[1]Lists!BF576,'[1]Multi-Field'!$F$17="undrained"),BH576,""))</f>
        <v/>
      </c>
      <c r="BZ576" s="409" t="str">
        <f>IF(AND('[1]Multi-Field'!$E$18=[1]Lists!BF576,'[1]Multi-Field'!$F$18="Drained"),BI576,IF(AND('[1]Multi-Field'!$E$18=[1]Lists!BF576,'[1]Multi-Field'!$F$18="undrained"),BH576,""))</f>
        <v/>
      </c>
      <c r="CA576" s="409" t="str">
        <f>IF(AND('[1]Multi-Field'!$E$19=[1]Lists!BF576,'[1]Multi-Field'!$F$19="Drained"),BI576,IF(AND('[1]Multi-Field'!$E$19=[1]Lists!BF576,'[1]Multi-Field'!$F$19="undrained"),BH576,""))</f>
        <v/>
      </c>
      <c r="CB576" s="409" t="str">
        <f>IF(AND('[1]Multi-Field'!$E$20=[1]Lists!BF576,'[1]Multi-Field'!$F$20="Drained"),BI576,IF(AND('[1]Multi-Field'!$E$20=[1]Lists!BF576,'[1]Multi-Field'!$F$20="undrained"),BH576,""))</f>
        <v/>
      </c>
      <c r="CC576" s="409" t="str">
        <f>IF(AND('[1]Multi-Field'!$E$21=[1]Lists!BF576,'[1]Multi-Field'!$F$21="Drained"),BI576,IF(AND('[1]Multi-Field'!$E$21=[1]Lists!BF576,'[1]Multi-Field'!$F$21="undrained"),BH576,""))</f>
        <v/>
      </c>
      <c r="CD576" s="409" t="str">
        <f>IF(AND('[1]Multi-Field'!$E$22=[1]Lists!BF576,'[1]Multi-Field'!$F$22="Drained"),BI576,IF(AND('[1]Multi-Field'!$E$22=[1]Lists!BF576,'[1]Multi-Field'!$F$22="undrained"),BH576,""))</f>
        <v/>
      </c>
      <c r="CE576" s="409" t="str">
        <f>IF(AND('[1]Multi-Field'!$E$23=[1]Lists!BF576,'[1]Multi-Field'!$F$23="Drained"),BI576,IF(AND('[1]Multi-Field'!$E$23=[1]Lists!BF576,'[1]Multi-Field'!$F$23="undrained"),BH576,""))</f>
        <v/>
      </c>
      <c r="CF576" s="409" t="str">
        <f>IF(AND('[1]Multi-Field'!$E$24=[1]Lists!BF576,'[1]Multi-Field'!$F$24="Drained"),BI576,IF(AND('[1]Multi-Field'!$E$24=[1]Lists!BF576,'[1]Multi-Field'!$F$24="undrained"),BH576,""))</f>
        <v/>
      </c>
      <c r="CG576" s="409" t="str">
        <f>IF(AND('[1]Multi-Field'!$E$25=[1]Lists!BF576,'[1]Multi-Field'!$F$25="Drained"),BI576,IF(AND('[1]Multi-Field'!$E$25=[1]Lists!BF576,'[1]Multi-Field'!$F$25="undrained"),BH576,""))</f>
        <v/>
      </c>
      <c r="CH576" s="409" t="str">
        <f>IF(AND('[1]Multi-Field'!$E$26=[1]Lists!BF576,'[1]Multi-Field'!$F$26="Drained"),BI576,IF(AND('[1]Multi-Field'!$E$26=[1]Lists!BF576,'[1]Multi-Field'!$F$26="undrained"),BH576,""))</f>
        <v/>
      </c>
      <c r="CI576" s="409" t="str">
        <f>IF(AND('[1]Multi-Field'!$E$27=[1]Lists!BF576,'[1]Multi-Field'!$F$27="Drained"),BI576,IF(AND('[1]Multi-Field'!$E$27=[1]Lists!BF576,'[1]Multi-Field'!$F$27="undrained"),BH576,""))</f>
        <v/>
      </c>
      <c r="CJ576" s="409" t="str">
        <f>IF(AND('[1]Multi-Field'!$E$28=[1]Lists!BF576,'[1]Multi-Field'!$F$28="Drained"),BI576,IF(AND('[1]Multi-Field'!$E$28=[1]Lists!BF576,'[1]Multi-Field'!$F$28="undrained"),BH576,""))</f>
        <v/>
      </c>
      <c r="CK576" s="409" t="str">
        <f>IF(AND('[1]Multi-Field'!$E$29=[1]Lists!BF576,'[1]Multi-Field'!$F$29="Drained"),BI576,IF(AND('[1]Multi-Field'!$E$29=[1]Lists!BF576,'[1]Multi-Field'!$F$29="undrained"),BH576,""))</f>
        <v/>
      </c>
      <c r="CL576" s="409" t="str">
        <f>IF(AND('[1]Multi-Field'!$E$30=[1]Lists!BF576,'[1]Multi-Field'!$F$30="Drained"),BI576,IF(AND('[1]Multi-Field'!$E$30=[1]Lists!BF576,'[1]Multi-Field'!$F$30="undrained"),BH576,""))</f>
        <v/>
      </c>
      <c r="CM576" s="409" t="str">
        <f>IF(AND('[1]Multi-Field'!$E$31=[1]Lists!BF576,'[1]Multi-Field'!$F$31="Drained"),BI576,IF(AND('[1]Multi-Field'!$E$31=[1]Lists!BF576,'[1]Multi-Field'!$F$31="undrained"),BH576,""))</f>
        <v/>
      </c>
      <c r="CN576" s="409" t="str">
        <f>IF(AND('[1]Multi-Field'!$E$32=[1]Lists!BF576,'[1]Multi-Field'!$F$32="Drained"),BI576,IF(AND('[1]Multi-Field'!$E$32=[1]Lists!BF576,'[1]Multi-Field'!$F$32="undrained"),BH576,""))</f>
        <v/>
      </c>
      <c r="CO576" s="409" t="str">
        <f>IF(AND('[1]Multi-Field'!$E$33=[1]Lists!BF576,'[1]Multi-Field'!$F$33="Drained"),BI576,IF(AND('[1]Multi-Field'!$E$33=[1]Lists!BF576,'[1]Multi-Field'!$F$33="undrained"),BH576,""))</f>
        <v/>
      </c>
      <c r="CP576" s="409" t="str">
        <f>IF(AND('[1]Multi-Field'!$E$34=[1]Lists!BF576,'[1]Multi-Field'!$F$34="Drained"),BI576,IF(AND('[1]Multi-Field'!$E$34=[1]Lists!BF576,'[1]Multi-Field'!$F$34="undrained"),BH576,""))</f>
        <v/>
      </c>
      <c r="CQ576" s="409" t="str">
        <f>IF(AND('[1]Multi-Field'!$E$35=[1]Lists!BF576,'[1]Multi-Field'!$F$35="Drained"),BI576,IF(AND('[1]Multi-Field'!$E$35=[1]Lists!BF576,'[1]Multi-Field'!$F$35="undrained"),BH576,""))</f>
        <v/>
      </c>
      <c r="CR576" s="409" t="str">
        <f>IF(AND('[1]Multi-Field'!$E$36=[1]Lists!BF576,'[1]Multi-Field'!$F$36="Drained"),BI576,IF(AND('[1]Multi-Field'!$E$36=[1]Lists!BF576,'[1]Multi-Field'!$F$36="undrained"),BH576,""))</f>
        <v/>
      </c>
      <c r="CS576" s="409" t="str">
        <f>IF(AND('[1]Multi-Field'!$E$37=[1]Lists!BF576,'[1]Multi-Field'!$F$37="Drained"),BI576,IF(AND('[1]Multi-Field'!$E$37=[1]Lists!BF576,'[1]Multi-Field'!$F$37="undrained"),BH576,""))</f>
        <v/>
      </c>
      <c r="CT576" s="409" t="str">
        <f>IF(AND('[1]Multi-Field'!$E$38=[1]Lists!BF576,'[1]Multi-Field'!$F$38="Drained"),BI576,IF(AND('[1]Multi-Field'!$E$38=[1]Lists!BF576,'[1]Multi-Field'!$F$38="undrained"),BH576,""))</f>
        <v/>
      </c>
      <c r="CU576" s="409" t="str">
        <f>IF(AND('[1]Multi-Field'!$E$39=[1]Lists!BF576,'[1]Multi-Field'!$F$39="Drained"),BI576,IF(AND('[1]Multi-Field'!$E$39=[1]Lists!BF576,'[1]Multi-Field'!$F$39="undrained"),BH576,""))</f>
        <v/>
      </c>
      <c r="CV576" s="409" t="str">
        <f>IF(AND('[1]Multi-Field'!$E$40=[1]Lists!BF576,'[1]Multi-Field'!$F$40="Drained"),BI576,IF(AND('[1]Multi-Field'!$E$40=[1]Lists!BF576,'[1]Multi-Field'!$F$40="undrained"),BH576,""))</f>
        <v/>
      </c>
      <c r="CW576" s="409" t="str">
        <f>IF(AND('[1]Multi-Field'!$E$41=[1]Lists!BF576,'[1]Multi-Field'!$F$40="Drained"),BI576,IF(AND('[1]Multi-Field'!$E$40=[1]Lists!BF576,'[1]Multi-Field'!$F$40="undrained"),BH576,""))</f>
        <v/>
      </c>
      <c r="CX576" s="409" t="str">
        <f>IF(AND('[1]Multi-Field'!$E$42=[1]Lists!BF576,'[1]Multi-Field'!$F$42="Drained"),BI576,IF(AND('[1]Multi-Field'!$E$42=[1]Lists!BF576,'[1]Multi-Field'!$F$42="undrained"),BH576,""))</f>
        <v/>
      </c>
      <c r="CY576" s="409" t="str">
        <f>IF(AND('[1]Multi-Field'!$E$43=[1]Lists!BF576,'[1]Multi-Field'!$F$43="Drained"),BI576,IF(AND('[1]Multi-Field'!$E$43=[1]Lists!BF576,'[1]Multi-Field'!$F$43="undrained"),BH576,""))</f>
        <v/>
      </c>
      <c r="CZ576" s="409" t="str">
        <f>IF(AND('[1]Multi-Field'!$E$44=[1]Lists!BF576,'[1]Multi-Field'!$F$44="Drained"),BI576,IF(AND('[1]Multi-Field'!$E$44=[1]Lists!BF576,'[1]Multi-Field'!$F$44="undrained"),BH576,""))</f>
        <v/>
      </c>
      <c r="DA576" s="409" t="str">
        <f>IF(AND('[1]Multi-Field'!$E$45=[1]Lists!BF576,'[1]Multi-Field'!$F$45="Drained"),BI576,IF(AND('[1]Multi-Field'!$E$45=[1]Lists!BF576,'[1]Multi-Field'!$F$45="undrained"),BH576,""))</f>
        <v/>
      </c>
      <c r="DB576" s="409" t="str">
        <f>IF(AND('[1]Multi-Field'!$E$46=[1]Lists!BF576,'[1]Multi-Field'!$F$46="Drained"),BI576,IF(AND('[1]Multi-Field'!$E$46=[1]Lists!BF576,'[1]Multi-Field'!$F$46="undrained"),BH576,""))</f>
        <v/>
      </c>
      <c r="DC576" s="409" t="str">
        <f>IF(AND('[1]Multi-Field'!$E$47=[1]Lists!BF576,'[1]Multi-Field'!$F$47="Drained"),BI576,IF(AND('[1]Multi-Field'!$E$47=[1]Lists!BF576,'[1]Multi-Field'!$F$47="undrained"),BH576,""))</f>
        <v/>
      </c>
      <c r="DD576" s="409" t="str">
        <f>IF(AND('[1]Multi-Field'!$E$48=[1]Lists!BF576,'[1]Multi-Field'!$F$48="Drained"),BI576,IF(AND('[1]Multi-Field'!$E$48=[1]Lists!BF576,'[1]Multi-Field'!$F$48="undrained"),BH576,""))</f>
        <v/>
      </c>
      <c r="DE576" s="409" t="str">
        <f>IF(AND('[1]Multi-Field'!$E$49=[1]Lists!BF576,'[1]Multi-Field'!$F$49="Drained"),BI576,IF(AND('[1]Multi-Field'!$E$49=[1]Lists!BF576,'[1]Multi-Field'!$F$9="undrained"),BH576,""))</f>
        <v/>
      </c>
      <c r="DF576" s="409" t="str">
        <f>IF(AND('[1]Multi-Field'!$E$50=[1]Lists!BF576,'[1]Multi-Field'!$F$50="Drained"),BI576,IF(AND('[1]Multi-Field'!$E$50=[1]Lists!BF576,'[1]Multi-Field'!$F$50="undrained"),BH576,""))</f>
        <v/>
      </c>
      <c r="DG576" s="409" t="str">
        <f>IF(AND('[1]Multi-Field'!$E$51=[1]Lists!BF576,'[1]Multi-Field'!$F$51="Drained"),BI576,IF(AND('[1]Multi-Field'!$E$51=[1]Lists!BF576,'[1]Multi-Field'!$F$51="undrained"),BH576,""))</f>
        <v/>
      </c>
      <c r="DH576" s="409" t="str">
        <f>IF(AND('[1]Multi-Field'!$E$52=[1]Lists!BF576,'[1]Multi-Field'!$F$52="Drained"),BI576,IF(AND('[1]Multi-Field'!$E$52=[1]Lists!BF576,'[1]Multi-Field'!$F$52="undrained"),BH576,""))</f>
        <v/>
      </c>
      <c r="DI576" s="409" t="str">
        <f>IF(AND('[1]Multi-Field'!$E$53=[1]Lists!BF576,'[1]Multi-Field'!$F$53="Drained"),BI576,IF(AND('[1]Multi-Field'!$E$53=[1]Lists!BF576,'[1]Multi-Field'!$F$53="undrained"),BH576,""))</f>
        <v/>
      </c>
      <c r="DJ576" s="409" t="str">
        <f>IF(AND('[1]Multi-Field'!$E$54=[1]Lists!BF576,'[1]Multi-Field'!$F$54="Drained"),BI576,IF(AND('[1]Multi-Field'!$E$54=[1]Lists!BF576,'[1]Multi-Field'!$F$54="undrained"),BH576,""))</f>
        <v/>
      </c>
      <c r="DK576" s="409" t="str">
        <f>IF(AND('[1]Multi-Field'!$E$55=[1]Lists!BF576,'[1]Multi-Field'!$F$55="Drained"),BI576,IF(AND('[1]Multi-Field'!$E$55=[1]Lists!BF576,'[1]Multi-Field'!$F$55="undrained"),BH576,""))</f>
        <v/>
      </c>
      <c r="DL576" s="409" t="str">
        <f>IF(AND('[1]Multi-Field'!$E$56=[1]Lists!BF576,'[1]Multi-Field'!$F$56="Drained"),BI576,IF(AND('[1]Multi-Field'!$E$56=[1]Lists!BF576,'[1]Multi-Field'!$F$56="undrained"),BH576,""))</f>
        <v/>
      </c>
      <c r="DM576" s="409" t="str">
        <f>IF(AND('[1]Multi-Field'!$E$57=[1]Lists!BF576,'[1]Multi-Field'!$F$57="Drained"),BI576,IF(AND('[1]Multi-Field'!$E$57=[1]Lists!BF576,'[1]Multi-Field'!$F$57="undrained"),BH576,""))</f>
        <v/>
      </c>
      <c r="DN576" s="409" t="str">
        <f>IF(AND('[1]Multi-Field'!$E$58=[1]Lists!BF576,'[1]Multi-Field'!$F$58="Drained"),BI576,IF(AND('[1]Multi-Field'!$E$58=[1]Lists!BF576,'[1]Multi-Field'!$F$58="undrained"),BH576,""))</f>
        <v/>
      </c>
      <c r="DO576" s="409" t="str">
        <f>IF(AND('[1]Multi-Field'!$E$59=[1]Lists!BF576,'[1]Multi-Field'!$F$59="Drained"),BI576,IF(AND('[1]Multi-Field'!$E$59=[1]Lists!BF576,'[1]Multi-Field'!$F$59="undrained"),BH576,""))</f>
        <v/>
      </c>
      <c r="DP576" s="409" t="str">
        <f>IF(AND('[1]Multi-Field'!$E$60=[1]Lists!BF576,'[1]Multi-Field'!$F$60="Drained"),BI576,IF(AND('[1]Multi-Field'!$E$60=[1]Lists!BF576,'[1]Multi-Field'!$F$60="undrained"),BH576,""))</f>
        <v/>
      </c>
      <c r="DQ576" s="409" t="str">
        <f>IF(AND('[1]Multi-Field'!$E$61=[1]Lists!BF576,'[1]Multi-Field'!$F$61="Drained"),BI576,IF(AND('[1]Multi-Field'!$E$61=[1]Lists!BF576,'[1]Multi-Field'!$F$61="undrained"),BH576,""))</f>
        <v/>
      </c>
      <c r="DR576" s="409" t="str">
        <f>IF(AND('[1]Multi-Field'!$E$62=[1]Lists!BF576,'[1]Multi-Field'!$F$62="Drained"),BI576,IF(AND('[1]Multi-Field'!$E$62=[1]Lists!BF576,'[1]Multi-Field'!$F$62="undrained"),BH576,""))</f>
        <v/>
      </c>
      <c r="DS576" s="409" t="str">
        <f>IF(AND('[1]Multi-Field'!$E$63=[1]Lists!BF576,'[1]Multi-Field'!$F$63="Drained"),BI576,IF(AND('[1]Multi-Field'!$E$63=[1]Lists!BF576,'[1]Multi-Field'!$F$63="undrained"),BH576,""))</f>
        <v/>
      </c>
      <c r="DT576" s="409" t="str">
        <f>IF(AND('[1]Multi-Field'!$E$64=[1]Lists!BF576,'[1]Multi-Field'!$F$64="Drained"),BI576,IF(AND('[1]Multi-Field'!$E$64=[1]Lists!BF576,'[1]Multi-Field'!$F$64="undrained"),BH576,""))</f>
        <v/>
      </c>
      <c r="DU576" s="409" t="str">
        <f>IF(AND('[1]Multi-Field'!$E$65=[1]Lists!BF576,'[1]Multi-Field'!$F$65="Drained"),BI576,IF(AND('[1]Multi-Field'!$E$65=[1]Lists!BF576,'[1]Multi-Field'!$F$65="undrained"),BH576,""))</f>
        <v/>
      </c>
      <c r="DV576" s="409" t="str">
        <f>IF(AND('[1]Multi-Field'!$E$66=[1]Lists!BF576,'[1]Multi-Field'!$F$66="Drained"),BI576,IF(AND('[1]Multi-Field'!$E$66=[1]Lists!BF576,'[1]Multi-Field'!$F$66="undrained"),BH576,""))</f>
        <v/>
      </c>
      <c r="DW576" s="409" t="str">
        <f>IF(AND('[1]Multi-Field'!$E$67=[1]Lists!BF576,'[1]Multi-Field'!$F$67="Drained"),BI576,IF(AND('[1]Multi-Field'!$E$67=[1]Lists!BF576,'[1]Multi-Field'!$F$67="undrained"),BH576,""))</f>
        <v/>
      </c>
      <c r="DX576" s="409" t="str">
        <f>IF(AND('[1]Multi-Field'!$E$68=[1]Lists!BF576,'[1]Multi-Field'!$F$68="Drained"),BI576,IF(AND('[1]Multi-Field'!$E$68=[1]Lists!BF576,'[1]Multi-Field'!$F$68="undrained"),BH576,""))</f>
        <v/>
      </c>
      <c r="DY576" s="409" t="str">
        <f>IF(AND('[1]Multi-Field'!$E$69=[1]Lists!BF576,'[1]Multi-Field'!$F$69="Drained"),BI576,IF(AND('[1]Multi-Field'!$E$69=[1]Lists!BF576,'[1]Multi-Field'!$F$69="undrained"),BH576,""))</f>
        <v/>
      </c>
      <c r="DZ576" s="409" t="str">
        <f>IF(AND('[1]Multi-Field'!$E$70=[1]Lists!BF576,'[1]Multi-Field'!$F$70="Drained"),BI576,IF(AND('[1]Multi-Field'!$E$70=[1]Lists!BF576,'[1]Multi-Field'!$F$70="undrained"),BH576,""))</f>
        <v/>
      </c>
      <c r="EA576" s="409" t="str">
        <f>IF(AND('[1]Multi-Field'!$E$71=[1]Lists!BF576,'[1]Multi-Field'!$F$71="Drained"),BI576,IF(AND('[1]Multi-Field'!$E$71=[1]Lists!BF576,'[1]Multi-Field'!$F$71="undrained"),BH576,""))</f>
        <v/>
      </c>
      <c r="EB576" s="409" t="str">
        <f>IF(AND('[1]Multi-Field'!$E$72=[1]Lists!BF576,'[1]Multi-Field'!$F$72="Drained"),BI576,IF(AND('[1]Multi-Field'!$E$72=[1]Lists!BF576,'[1]Multi-Field'!$F$72="undrained"),BH576,""))</f>
        <v/>
      </c>
      <c r="EC576" s="409" t="str">
        <f>IF(AND('[1]Multi-Field'!$E$73=[1]Lists!BF576,'[1]Multi-Field'!$F$73="Drained"),BI576,IF(AND('[1]Multi-Field'!$E$73=[1]Lists!BF576,'[1]Multi-Field'!$F$73="undrained"),BH576,""))</f>
        <v/>
      </c>
      <c r="ED576" s="409" t="str">
        <f>IF(AND('[1]Multi-Field'!$E$74=[1]Lists!BF576,'[1]Multi-Field'!$F$74="Drained"),BI576,IF(AND('[1]Multi-Field'!$E$74=[1]Lists!BF576,'[1]Multi-Field'!$F$74="undrained"),BH576,""))</f>
        <v/>
      </c>
      <c r="EE576" s="409" t="str">
        <f>IF(AND('[1]Multi-Field'!$E$75=[1]Lists!BF576,'[1]Multi-Field'!$F$75="Drained"),BI576,IF(AND('[1]Multi-Field'!$E$75=[1]Lists!BF576,'[1]Multi-Field'!$F$75="undrained"),BH576,""))</f>
        <v/>
      </c>
      <c r="EF576" s="409" t="str">
        <f>IF(AND('[1]Multi-Field'!$E$76=[1]Lists!BF576,'[1]Multi-Field'!$F$76="Drained"),BI576,IF(AND('[1]Multi-Field'!$E$76=[1]Lists!BF576,'[1]Multi-Field'!$F$6="undrained"),BH576,""))</f>
        <v/>
      </c>
      <c r="EG576" s="409" t="str">
        <f>IF(AND('[1]Multi-Field'!$E$77=[1]Lists!BF576,'[1]Multi-Field'!$F$77="Drained"),BI576,IF(AND('[1]Multi-Field'!$E$77=[1]Lists!BF576,'[1]Multi-Field'!$F$77="undrained"),BH576,""))</f>
        <v/>
      </c>
      <c r="EH576" s="409" t="str">
        <f>IF(AND('[1]Multi-Field'!$E$78=[1]Lists!BF576,'[1]Multi-Field'!$F$78="Drained"),BI576,IF(AND('[1]Multi-Field'!$E$78=[1]Lists!BF576,'[1]Multi-Field'!$F$78="undrained"),BH576,""))</f>
        <v/>
      </c>
      <c r="EI576" s="409" t="str">
        <f>IF(AND('[1]Multi-Field'!$E$79=[1]Lists!BF576,'[1]Multi-Field'!$F$79="Drained"),BI576,IF(AND('[1]Multi-Field'!$E$79=[1]Lists!BF576,'[1]Multi-Field'!$F$79="undrained"),BH576,""))</f>
        <v/>
      </c>
      <c r="EJ576" s="409" t="str">
        <f>IF(AND('[1]Multi-Field'!$E$80=[1]Lists!BF576,'[1]Multi-Field'!$F$80="Drained"),BI576,IF(AND('[1]Multi-Field'!$E$80=[1]Lists!BF576,'[1]Multi-Field'!$F$80="undrained"),BH576,""))</f>
        <v/>
      </c>
      <c r="EK576" s="409" t="str">
        <f>IF(AND('[1]Multi-Field'!$E$81=[1]Lists!BF576,'[1]Multi-Field'!$F$81="Drained"),BI576,IF(AND('[1]Multi-Field'!$E$81=[1]Lists!BF576,'[1]Multi-Field'!$F$81="undrained"),BH576,""))</f>
        <v/>
      </c>
      <c r="EL576" s="409" t="str">
        <f>IF(AND('[1]Multi-Field'!$E$82=[1]Lists!BF576,'[1]Multi-Field'!$F$82="Drained"),BI576,IF(AND('[1]Multi-Field'!$E$82=[1]Lists!BF576,'[1]Multi-Field'!$F$82="undrained"),BH576,""))</f>
        <v/>
      </c>
      <c r="EM576" s="409" t="str">
        <f>IF(AND('[1]Multi-Field'!$E$83=[1]Lists!BF576,'[1]Multi-Field'!$F$83="Drained"),BI576,IF(AND('[1]Multi-Field'!$E$83=[1]Lists!BF576,'[1]Multi-Field'!$F$83="undrained"),BH576,""))</f>
        <v/>
      </c>
      <c r="EN576" s="409" t="str">
        <f>IF(AND('[1]Multi-Field'!$E$84=[1]Lists!BF576,'[1]Multi-Field'!$F$84="Drained"),BI576,IF(AND('[1]Multi-Field'!$E$84=[1]Lists!BF576,'[1]Multi-Field'!$F$84="undrained"),BH576,""))</f>
        <v/>
      </c>
      <c r="EO576" s="409" t="str">
        <f>IF(AND('[1]Multi-Field'!$E$85=[1]Lists!BF576,'[1]Multi-Field'!$F$85="Drained"),BI576,IF(AND('[1]Multi-Field'!$E$85=[1]Lists!BF576,'[1]Multi-Field'!$F$85="undrained"),BH576,""))</f>
        <v/>
      </c>
      <c r="EP576" s="409" t="str">
        <f>IF(AND('[1]Multi-Field'!$E$86=[1]Lists!BF576,'[1]Multi-Field'!$F$86="Drained"),BI576,IF(AND('[1]Multi-Field'!$E$86=[1]Lists!BF576,'[1]Multi-Field'!$F$86="undrained"),BH576,""))</f>
        <v/>
      </c>
      <c r="EQ576" s="409" t="str">
        <f>IF(AND('[1]Multi-Field'!$E$87=[1]Lists!BF576,'[1]Multi-Field'!$F$87="Drained"),BI576,IF(AND('[1]Multi-Field'!$E$87=[1]Lists!BF576,'[1]Multi-Field'!$F$87="undrained"),BH576,""))</f>
        <v/>
      </c>
      <c r="ER576" s="409" t="str">
        <f>IF(AND('[1]Multi-Field'!$E$88=[1]Lists!BF576,'[1]Multi-Field'!$F$88="Drained"),BI576,IF(AND('[1]Multi-Field'!$E$88=[1]Lists!BF576,'[1]Multi-Field'!$F$88="undrained"),BH576,""))</f>
        <v/>
      </c>
      <c r="ES576" s="409" t="str">
        <f>IF(AND('[1]Multi-Field'!$E$89=[1]Lists!BF576,'[1]Multi-Field'!$F$89="Drained"),BI576,IF(AND('[1]Multi-Field'!$E$89=[1]Lists!BF576,'[1]Multi-Field'!$F$89="undrained"),BH576,""))</f>
        <v/>
      </c>
      <c r="ET576" s="409" t="str">
        <f>IF(AND('[1]Multi-Field'!$E$90=[1]Lists!BF576,'[1]Multi-Field'!$F$90="Drained"),BI576,IF(AND('[1]Multi-Field'!$E$90=[1]Lists!BF576,'[1]Multi-Field'!$F$90="undrained"),BH576,""))</f>
        <v/>
      </c>
      <c r="EU576" s="409" t="str">
        <f>IF(AND('[1]Multi-Field'!$E$91=[1]Lists!BF576,'[1]Multi-Field'!$F$91="Drained"),BI576,IF(AND('[1]Multi-Field'!$E$91=[1]Lists!BF576,'[1]Multi-Field'!$F$91="undrained"),BH576,""))</f>
        <v/>
      </c>
      <c r="EV576" s="409" t="str">
        <f>IF(AND('[1]Multi-Field'!$E$92=[1]Lists!BF576,'[1]Multi-Field'!$F$92="Drained"),BI576,IF(AND('[1]Multi-Field'!$E$92=[1]Lists!BF576,'[1]Multi-Field'!$F$92="undrained"),BH576,""))</f>
        <v/>
      </c>
      <c r="EW576" s="409" t="str">
        <f>IF(AND('[1]Multi-Field'!$E$93=[1]Lists!BF576,'[1]Multi-Field'!$F$93="Drained"),BI576,IF(AND('[1]Multi-Field'!$E$93=[1]Lists!BF576,'[1]Multi-Field'!$F$93="undrained"),BH576,""))</f>
        <v/>
      </c>
      <c r="EX576" s="409" t="str">
        <f>IF(AND('[1]Multi-Field'!$E$94=[1]Lists!BF576,'[1]Multi-Field'!$F$94="Drained"),BI576,IF(AND('[1]Multi-Field'!$E$94=[1]Lists!BF576,'[1]Multi-Field'!$F$94="undrained"),BH576,""))</f>
        <v/>
      </c>
      <c r="EY576" s="409" t="str">
        <f>IF(AND('[1]Multi-Field'!$E$95=[1]Lists!BF576,'[1]Multi-Field'!$F$95="Drained"),BI576,IF(AND('[1]Multi-Field'!$E$95=[1]Lists!BF576,'[1]Multi-Field'!$F$95="undrained"),BH576,""))</f>
        <v/>
      </c>
      <c r="EZ576" s="409" t="str">
        <f>IF(AND('[1]Multi-Field'!$E$96=[1]Lists!BF576,'[1]Multi-Field'!$F$96="Drained"),BI576,IF(AND('[1]Multi-Field'!$E$96=[1]Lists!BF576,'[1]Multi-Field'!$F$96="undrained"),BH576,""))</f>
        <v/>
      </c>
      <c r="FA576" s="409" t="str">
        <f>IF(AND('[1]Multi-Field'!$E$97=[1]Lists!BF576,'[1]Multi-Field'!$F$97="Drained"),BI576,IF(AND('[1]Multi-Field'!$E$97=[1]Lists!BF576,'[1]Multi-Field'!$F$97="undrained"),BH576,""))</f>
        <v/>
      </c>
      <c r="FB576" s="409" t="str">
        <f>IF(AND('[1]Multi-Field'!$E$98=[1]Lists!BF576,'[1]Multi-Field'!$F$98="Drained"),BI576,IF(AND('[1]Multi-Field'!$E$98=[1]Lists!BF576,'[1]Multi-Field'!$F$98="undrained"),BH576,""))</f>
        <v/>
      </c>
      <c r="FC576" s="409" t="str">
        <f>IF(AND('[1]Multi-Field'!$E$99=[1]Lists!BF576,'[1]Multi-Field'!$F$99="Drained"),BI576,IF(AND('[1]Multi-Field'!$E$99=[1]Lists!BF576,'[1]Multi-Field'!$F$99="undrained"),BH576,""))</f>
        <v/>
      </c>
      <c r="FD576" s="409" t="str">
        <f>IF(AND('[1]Multi-Field'!$E$100=[1]Lists!BF576,'[1]Multi-Field'!$F$100="Drained"),BI576,IF(AND('[1]Multi-Field'!$E$100=[1]Lists!BF576,'[1]Multi-Field'!$F$100="undrained"),BH576,""))</f>
        <v/>
      </c>
      <c r="FE576" s="409" t="str">
        <f>IF(AND('[1]Multi-Field'!$E$101=[1]Lists!BF576,'[1]Multi-Field'!$F$101="Drained"),BI576,IF(AND('[1]Multi-Field'!$E$101=[1]Lists!BF576,'[1]Multi-Field'!$F$101="undrained"),BH576,""))</f>
        <v/>
      </c>
      <c r="FF576" s="409" t="str">
        <f>IF(AND('[1]Multi-Field'!$E$102=[1]Lists!BF576,'[1]Multi-Field'!$F$102="Drained"),BI576,IF(AND('[1]Multi-Field'!$E$102=[1]Lists!BF576,'[1]Multi-Field'!$F$102="undrained"),BH576,""))</f>
        <v/>
      </c>
      <c r="FG576" s="409" t="str">
        <f>IF(AND('[1]Multi-Field'!$E$103=[1]Lists!BF576,'[1]Multi-Field'!$F$103="Drained"),BI576,IF(AND('[1]Multi-Field'!$E$103=[1]Lists!BF576,'[1]Multi-Field'!$F$103="undrained"),BH576,""))</f>
        <v/>
      </c>
      <c r="FH576" s="409" t="str">
        <f>IF(AND('[1]Multi-Field'!$E$104=[1]Lists!BF576,'[1]Multi-Field'!$F$104="Drained"),BI576,IF(AND('[1]Multi-Field'!$E$104=[1]Lists!BF576,'[1]Multi-Field'!$F$104="undrained"),BH576,""))</f>
        <v/>
      </c>
      <c r="FI576" s="409" t="str">
        <f>IF(AND('[1]Multi-Field'!$E$105=[1]Lists!BF576,'[1]Multi-Field'!$F$105="Drained"),BI576,IF(AND('[1]Multi-Field'!$E$105=[1]Lists!BF576,'[1]Multi-Field'!$F$105="undrained"),BH576,""))</f>
        <v/>
      </c>
      <c r="FJ576" s="409" t="str">
        <f>IF(AND('[1]Multi-Field'!$E$106=[1]Lists!BF576,'[1]Multi-Field'!$F$106="Drained"),BI576,IF(AND('[1]Multi-Field'!$E$106=[1]Lists!BF576,'[1]Multi-Field'!$F$106="undrained"),BH576,""))</f>
        <v/>
      </c>
      <c r="FK576" s="409" t="str">
        <f>IF(AND('[1]Multi-Field'!$E$107=[1]Lists!BF576,'[1]Multi-Field'!$F$107="Drained"),BI576,IF(AND('[1]Multi-Field'!$E$107=[1]Lists!BF576,'[1]Multi-Field'!$F$107="undrained"),BH576,""))</f>
        <v/>
      </c>
      <c r="FL576" s="409" t="str">
        <f>IF(AND('[1]Multi-Field'!$E$108=[1]Lists!BF576,'[1]Multi-Field'!$F$108="Drained"),BI576,IF(AND('[1]Multi-Field'!$E$108=[1]Lists!BF576,'[1]Multi-Field'!$F$108="undrained"),BH576,""))</f>
        <v/>
      </c>
      <c r="FM576" s="409" t="str">
        <f>IF(AND('[1]Multi-Field'!$E$109=[1]Lists!BF576,'[1]Multi-Field'!$F$109="Drained"),BI576,IF(AND('[1]Multi-Field'!$E$109=[1]Lists!BF576,'[1]Multi-Field'!$F$109="undrained"),BH576,""))</f>
        <v/>
      </c>
      <c r="FN576" s="409" t="str">
        <f>IF(AND('[1]Multi-Field'!$E$110=[1]Lists!BF576,'[1]Multi-Field'!$F$110="Drained"),BI576,IF(AND('[1]Multi-Field'!$E$110=[1]Lists!BF576,'[1]Multi-Field'!$F$110="undrained"),BH576,""))</f>
        <v/>
      </c>
      <c r="FO576" s="409" t="str">
        <f>IF(AND('[1]Multi-Field'!$E$111=[1]Lists!BF576,'[1]Multi-Field'!$F$111="Drained"),BI576,IF(AND('[1]Multi-Field'!$E$111=[1]Lists!BF576,'[1]Multi-Field'!$F$111="undrained"),BH576,""))</f>
        <v/>
      </c>
      <c r="FP576" s="409" t="str">
        <f>IF(AND('[1]Multi-Field'!$E$112=[1]Lists!BF576,'[1]Multi-Field'!$F$112="Drained"),BI576,IF(AND('[1]Multi-Field'!$E$112=[1]Lists!BF576,'[1]Multi-Field'!$F$112="undrained"),BH576,""))</f>
        <v/>
      </c>
      <c r="FQ576" s="409" t="str">
        <f>IF(AND('[1]Multi-Field'!$E$113=[1]Lists!BF576,'[1]Multi-Field'!$F$113="Drained"),BI576,IF(AND('[1]Multi-Field'!$E$113=[1]Lists!BF576,'[1]Multi-Field'!$F$113="undrained"),BH576,""))</f>
        <v/>
      </c>
      <c r="FR576" s="409" t="str">
        <f>IF(AND('[1]Multi-Field'!$E$114=[1]Lists!BF576,'[1]Multi-Field'!$F$114="Drained"),BI576,IF(AND('[1]Multi-Field'!$E$114=[1]Lists!BF576,'[1]Multi-Field'!$F$114="undrained"),BH576,""))</f>
        <v/>
      </c>
      <c r="FS576" s="409" t="str">
        <f>IF(AND('[1]Multi-Field'!$E$115=[1]Lists!BF576,'[1]Multi-Field'!$F$115="Drained"),BI576,IF(AND('[1]Multi-Field'!$E$115=[1]Lists!BF576,'[1]Multi-Field'!$F$115="undrained"),BH576,""))</f>
        <v/>
      </c>
      <c r="FT576" s="409" t="str">
        <f>IF(AND('[1]Multi-Field'!$E$116=[1]Lists!BF576,'[1]Multi-Field'!$F$116="Drained"),BI576,IF(AND('[1]Multi-Field'!$E$116=[1]Lists!BF576,'[1]Multi-Field'!$F$116="undrained"),BH576,""))</f>
        <v/>
      </c>
      <c r="FU576" s="409" t="str">
        <f>IF(AND('[1]Multi-Field'!$E$117=[1]Lists!BF576,'[1]Multi-Field'!$F$117="Drained"),BI576,IF(AND('[1]Multi-Field'!$E$117=[1]Lists!BF576,'[1]Multi-Field'!$F$117="undrained"),BH576,""))</f>
        <v/>
      </c>
      <c r="FV576" s="409" t="str">
        <f>IF(AND('[1]Multi-Field'!$E$118=[1]Lists!BF576,'[1]Multi-Field'!$F$118="Drained"),BI576,IF(AND('[1]Multi-Field'!$E$118=[1]Lists!BF576,'[1]Multi-Field'!$F$118="undrained"),BH576,""))</f>
        <v/>
      </c>
      <c r="FW576" s="409" t="str">
        <f>IF(AND('[1]Multi-Field'!$E$119=[1]Lists!BF576,'[1]Multi-Field'!$F$119="Drained"),BI576,IF(AND('[1]Multi-Field'!$E$119=[1]Lists!BF576,'[1]Multi-Field'!$F$119="undrained"),BH576,""))</f>
        <v/>
      </c>
      <c r="FX576" s="409" t="str">
        <f>IF(AND('[1]Multi-Field'!$E$120=[1]Lists!BF576,'[1]Multi-Field'!$F$120="Drained"),BI576,IF(AND('[1]Multi-Field'!$E$120=[1]Lists!BF576,'[1]Multi-Field'!$F$120="undrained"),BH576,""))</f>
        <v/>
      </c>
    </row>
    <row r="577" spans="1:180" ht="13.5" customHeight="1" thickBot="1">
      <c r="A577" s="7" t="s">
        <v>662</v>
      </c>
      <c r="B577" s="7"/>
      <c r="C577" s="7"/>
      <c r="D577" s="8">
        <v>55</v>
      </c>
      <c r="E577" s="8">
        <f t="shared" si="74"/>
        <v>57</v>
      </c>
      <c r="F577" s="8">
        <f t="shared" si="75"/>
        <v>58</v>
      </c>
      <c r="G577" s="8">
        <v>60</v>
      </c>
      <c r="H577" s="8">
        <v>60</v>
      </c>
      <c r="I577" s="8">
        <f t="shared" si="78"/>
        <v>63</v>
      </c>
      <c r="J577" s="8">
        <f t="shared" si="79"/>
        <v>67</v>
      </c>
      <c r="K577" s="8">
        <v>70</v>
      </c>
      <c r="L577" s="8">
        <v>75</v>
      </c>
      <c r="M577" s="8">
        <f t="shared" si="76"/>
        <v>87</v>
      </c>
      <c r="N577" s="8">
        <f t="shared" si="77"/>
        <v>98</v>
      </c>
      <c r="O577" s="8">
        <v>110</v>
      </c>
      <c r="P577" s="391"/>
      <c r="Q577" s="85"/>
      <c r="R577" s="397"/>
      <c r="S577" s="397"/>
      <c r="T577" s="397"/>
      <c r="U577" s="398"/>
      <c r="BF577" s="411" t="s">
        <v>1740</v>
      </c>
      <c r="BG577" s="412">
        <v>4</v>
      </c>
      <c r="BH577" s="412">
        <v>2.5</v>
      </c>
      <c r="BI577" s="412">
        <v>4</v>
      </c>
      <c r="BJ577" s="409" t="e">
        <f>IF(AND('[1]Single Field'!#REF!=[1]Lists!BF577,'[1]Single Field'!#REF!="Drained"),"x",IF(AND('[1]Single Field'!#REF!=[1]Lists!BF577,'[1]Single Field'!#REF!="Undrained"),O,""))</f>
        <v>#REF!</v>
      </c>
      <c r="BK577" s="409" t="str">
        <f>IF(AND('[1]Multi-Field'!$E$3=[1]Lists!BF577,'[1]Multi-Field'!$F$3="Drained"),BI577,IF(AND('[1]Multi-Field'!$E$3=BF577,'[1]Multi-Field'!$F$3="undrained"),BH577,""))</f>
        <v/>
      </c>
      <c r="BL577" s="409" t="str">
        <f>IF(AND('[1]Multi-Field'!$E$4=BF577,'[1]Multi-Field'!$F$4="Drained"),BI577,IF(AND('[1]Multi-Field'!$E$4=BF577,'[1]Multi-Field'!$F$4="undrained"),BH577,""))</f>
        <v/>
      </c>
      <c r="BM577" s="409" t="str">
        <f>IF(AND('[1]Multi-Field'!$E$5=BF577,'[1]Multi-Field'!$F$5="Drained"),BI577,IF(AND('[1]Multi-Field'!$E$5=BF577,'[1]Multi-Field'!$F$5="undrained"),BH577,""))</f>
        <v/>
      </c>
      <c r="BN577" s="409" t="str">
        <f>IF(AND('[1]Multi-Field'!$E$6=BF577,'[1]Multi-Field'!$F$6="Drained"),BI577,IF(AND('[1]Multi-Field'!$E$6=BF577,'[1]Multi-Field'!$F$6="undrained"),BH577,""))</f>
        <v/>
      </c>
      <c r="BO577" s="409" t="str">
        <f>IF(AND('[1]Multi-Field'!$E$7=BF577,'[1]Multi-Field'!$F$7="Drained"),BI577,IF(AND('[1]Multi-Field'!$E$7=BF577,'[1]Multi-Field'!$F$7="undrained"),BH577,""))</f>
        <v/>
      </c>
      <c r="BP577" s="409" t="str">
        <f>IF(AND('[1]Multi-Field'!$E$8=BF577,'[1]Multi-Field'!$F$8="Drained"),BI577,IF(AND('[1]Multi-Field'!$E$8=BF577,'[1]Multi-Field'!$F$8="undrained"),BH577,""))</f>
        <v/>
      </c>
      <c r="BQ577" s="409" t="str">
        <f>IF(AND('[1]Multi-Field'!$E$9=BF577,'[1]Multi-Field'!$F$9="Drained"),BI577,IF(AND('[1]Multi-Field'!$E$9=BF577,'[1]Multi-Field'!$F$9="undrained"),BH577,""))</f>
        <v/>
      </c>
      <c r="BR577" s="409" t="str">
        <f>IF(AND('[1]Multi-Field'!$E$10=BF577,'[1]Multi-Field'!$F$10="Drained"),BI577,IF(AND('[1]Multi-Field'!$E$10=BF577,'[1]Multi-Field'!$F$10="undrained"),BH577,""))</f>
        <v/>
      </c>
      <c r="BS577" s="409" t="str">
        <f>IF(AND('[1]Multi-Field'!$E$11=BF577,'[1]Multi-Field'!$F$11="Drained"),BI577,IF(AND('[1]Multi-Field'!$E$11=BF577,'[1]Multi-Field'!$F$11="undrained"),BH577,""))</f>
        <v/>
      </c>
      <c r="BT577" s="409" t="str">
        <f>IF(AND('[1]Multi-Field'!$E$12=BF577,'[1]Multi-Field'!$F$12="Drained"),BI577,IF(AND('[1]Multi-Field'!$E$12=BF577,'[1]Multi-Field'!$F$12="undrained"),BH577,""))</f>
        <v/>
      </c>
      <c r="BU577" s="409" t="str">
        <f>IF(AND('[1]Multi-Field'!$E$13=BF577,'[1]Multi-Field'!$F$13="Drained"),BI577,IF(AND('[1]Multi-Field'!$E$3=BF577,'[1]Multi-Field'!$F$13="undrained"),BH577,""))</f>
        <v/>
      </c>
      <c r="BV577" s="409" t="str">
        <f>IF(AND('[1]Multi-Field'!$E$14=BF577,'[1]Multi-Field'!$F$14="Drained"),BI577,IF(AND('[1]Multi-Field'!$E$14=BF577,'[1]Multi-Field'!$F$14="undrained"),BH577,""))</f>
        <v/>
      </c>
      <c r="BW577" s="409" t="str">
        <f>IF(AND('[1]Multi-Field'!$E$15=BF577,'[1]Multi-Field'!$F$15="Drained"),BI577,IF(AND('[1]Multi-Field'!$E$15=BF577,'[1]Multi-Field'!$F$15="undrained"),BH577,""))</f>
        <v/>
      </c>
      <c r="BX577" s="409" t="str">
        <f>IF(AND('[1]Multi-Field'!$E$16=[1]Lists!BF577,'[1]Multi-Field'!$F$16="Drained"),BI577,IF(AND('[1]Multi-Field'!$E$16=[1]Lists!BF577,'[1]Multi-Field'!$F$16="undrained"),BH577,""))</f>
        <v/>
      </c>
      <c r="BY577" s="409" t="str">
        <f>IF(AND('[1]Multi-Field'!$E$17=[1]Lists!BF577,'[1]Multi-Field'!$F$17="Drained"),BI577,IF(AND('[1]Multi-Field'!$E$17=[1]Lists!BF577,'[1]Multi-Field'!$F$17="undrained"),BH577,""))</f>
        <v/>
      </c>
      <c r="BZ577" s="409" t="str">
        <f>IF(AND('[1]Multi-Field'!$E$18=[1]Lists!BF577,'[1]Multi-Field'!$F$18="Drained"),BI577,IF(AND('[1]Multi-Field'!$E$18=[1]Lists!BF577,'[1]Multi-Field'!$F$18="undrained"),BH577,""))</f>
        <v/>
      </c>
      <c r="CA577" s="409" t="str">
        <f>IF(AND('[1]Multi-Field'!$E$19=[1]Lists!BF577,'[1]Multi-Field'!$F$19="Drained"),BI577,IF(AND('[1]Multi-Field'!$E$19=[1]Lists!BF577,'[1]Multi-Field'!$F$19="undrained"),BH577,""))</f>
        <v/>
      </c>
      <c r="CB577" s="409" t="str">
        <f>IF(AND('[1]Multi-Field'!$E$20=[1]Lists!BF577,'[1]Multi-Field'!$F$20="Drained"),BI577,IF(AND('[1]Multi-Field'!$E$20=[1]Lists!BF577,'[1]Multi-Field'!$F$20="undrained"),BH577,""))</f>
        <v/>
      </c>
      <c r="CC577" s="409" t="str">
        <f>IF(AND('[1]Multi-Field'!$E$21=[1]Lists!BF577,'[1]Multi-Field'!$F$21="Drained"),BI577,IF(AND('[1]Multi-Field'!$E$21=[1]Lists!BF577,'[1]Multi-Field'!$F$21="undrained"),BH577,""))</f>
        <v/>
      </c>
      <c r="CD577" s="409" t="str">
        <f>IF(AND('[1]Multi-Field'!$E$22=[1]Lists!BF577,'[1]Multi-Field'!$F$22="Drained"),BI577,IF(AND('[1]Multi-Field'!$E$22=[1]Lists!BF577,'[1]Multi-Field'!$F$22="undrained"),BH577,""))</f>
        <v/>
      </c>
      <c r="CE577" s="409" t="str">
        <f>IF(AND('[1]Multi-Field'!$E$23=[1]Lists!BF577,'[1]Multi-Field'!$F$23="Drained"),BI577,IF(AND('[1]Multi-Field'!$E$23=[1]Lists!BF577,'[1]Multi-Field'!$F$23="undrained"),BH577,""))</f>
        <v/>
      </c>
      <c r="CF577" s="409" t="str">
        <f>IF(AND('[1]Multi-Field'!$E$24=[1]Lists!BF577,'[1]Multi-Field'!$F$24="Drained"),BI577,IF(AND('[1]Multi-Field'!$E$24=[1]Lists!BF577,'[1]Multi-Field'!$F$24="undrained"),BH577,""))</f>
        <v/>
      </c>
      <c r="CG577" s="409" t="str">
        <f>IF(AND('[1]Multi-Field'!$E$25=[1]Lists!BF577,'[1]Multi-Field'!$F$25="Drained"),BI577,IF(AND('[1]Multi-Field'!$E$25=[1]Lists!BF577,'[1]Multi-Field'!$F$25="undrained"),BH577,""))</f>
        <v/>
      </c>
      <c r="CH577" s="409" t="str">
        <f>IF(AND('[1]Multi-Field'!$E$26=[1]Lists!BF577,'[1]Multi-Field'!$F$26="Drained"),BI577,IF(AND('[1]Multi-Field'!$E$26=[1]Lists!BF577,'[1]Multi-Field'!$F$26="undrained"),BH577,""))</f>
        <v/>
      </c>
      <c r="CI577" s="409" t="str">
        <f>IF(AND('[1]Multi-Field'!$E$27=[1]Lists!BF577,'[1]Multi-Field'!$F$27="Drained"),BI577,IF(AND('[1]Multi-Field'!$E$27=[1]Lists!BF577,'[1]Multi-Field'!$F$27="undrained"),BH577,""))</f>
        <v/>
      </c>
      <c r="CJ577" s="409" t="str">
        <f>IF(AND('[1]Multi-Field'!$E$28=[1]Lists!BF577,'[1]Multi-Field'!$F$28="Drained"),BI577,IF(AND('[1]Multi-Field'!$E$28=[1]Lists!BF577,'[1]Multi-Field'!$F$28="undrained"),BH577,""))</f>
        <v/>
      </c>
      <c r="CK577" s="409" t="str">
        <f>IF(AND('[1]Multi-Field'!$E$29=[1]Lists!BF577,'[1]Multi-Field'!$F$29="Drained"),BI577,IF(AND('[1]Multi-Field'!$E$29=[1]Lists!BF577,'[1]Multi-Field'!$F$29="undrained"),BH577,""))</f>
        <v/>
      </c>
      <c r="CL577" s="409" t="str">
        <f>IF(AND('[1]Multi-Field'!$E$30=[1]Lists!BF577,'[1]Multi-Field'!$F$30="Drained"),BI577,IF(AND('[1]Multi-Field'!$E$30=[1]Lists!BF577,'[1]Multi-Field'!$F$30="undrained"),BH577,""))</f>
        <v/>
      </c>
      <c r="CM577" s="409" t="str">
        <f>IF(AND('[1]Multi-Field'!$E$31=[1]Lists!BF577,'[1]Multi-Field'!$F$31="Drained"),BI577,IF(AND('[1]Multi-Field'!$E$31=[1]Lists!BF577,'[1]Multi-Field'!$F$31="undrained"),BH577,""))</f>
        <v/>
      </c>
      <c r="CN577" s="409" t="str">
        <f>IF(AND('[1]Multi-Field'!$E$32=[1]Lists!BF577,'[1]Multi-Field'!$F$32="Drained"),BI577,IF(AND('[1]Multi-Field'!$E$32=[1]Lists!BF577,'[1]Multi-Field'!$F$32="undrained"),BH577,""))</f>
        <v/>
      </c>
      <c r="CO577" s="409" t="str">
        <f>IF(AND('[1]Multi-Field'!$E$33=[1]Lists!BF577,'[1]Multi-Field'!$F$33="Drained"),BI577,IF(AND('[1]Multi-Field'!$E$33=[1]Lists!BF577,'[1]Multi-Field'!$F$33="undrained"),BH577,""))</f>
        <v/>
      </c>
      <c r="CP577" s="409" t="str">
        <f>IF(AND('[1]Multi-Field'!$E$34=[1]Lists!BF577,'[1]Multi-Field'!$F$34="Drained"),BI577,IF(AND('[1]Multi-Field'!$E$34=[1]Lists!BF577,'[1]Multi-Field'!$F$34="undrained"),BH577,""))</f>
        <v/>
      </c>
      <c r="CQ577" s="409" t="str">
        <f>IF(AND('[1]Multi-Field'!$E$35=[1]Lists!BF577,'[1]Multi-Field'!$F$35="Drained"),BI577,IF(AND('[1]Multi-Field'!$E$35=[1]Lists!BF577,'[1]Multi-Field'!$F$35="undrained"),BH577,""))</f>
        <v/>
      </c>
      <c r="CR577" s="409" t="str">
        <f>IF(AND('[1]Multi-Field'!$E$36=[1]Lists!BF577,'[1]Multi-Field'!$F$36="Drained"),BI577,IF(AND('[1]Multi-Field'!$E$36=[1]Lists!BF577,'[1]Multi-Field'!$F$36="undrained"),BH577,""))</f>
        <v/>
      </c>
      <c r="CS577" s="409" t="str">
        <f>IF(AND('[1]Multi-Field'!$E$37=[1]Lists!BF577,'[1]Multi-Field'!$F$37="Drained"),BI577,IF(AND('[1]Multi-Field'!$E$37=[1]Lists!BF577,'[1]Multi-Field'!$F$37="undrained"),BH577,""))</f>
        <v/>
      </c>
      <c r="CT577" s="409" t="str">
        <f>IF(AND('[1]Multi-Field'!$E$38=[1]Lists!BF577,'[1]Multi-Field'!$F$38="Drained"),BI577,IF(AND('[1]Multi-Field'!$E$38=[1]Lists!BF577,'[1]Multi-Field'!$F$38="undrained"),BH577,""))</f>
        <v/>
      </c>
      <c r="CU577" s="409" t="str">
        <f>IF(AND('[1]Multi-Field'!$E$39=[1]Lists!BF577,'[1]Multi-Field'!$F$39="Drained"),BI577,IF(AND('[1]Multi-Field'!$E$39=[1]Lists!BF577,'[1]Multi-Field'!$F$39="undrained"),BH577,""))</f>
        <v/>
      </c>
      <c r="CV577" s="409" t="str">
        <f>IF(AND('[1]Multi-Field'!$E$40=[1]Lists!BF577,'[1]Multi-Field'!$F$40="Drained"),BI577,IF(AND('[1]Multi-Field'!$E$40=[1]Lists!BF577,'[1]Multi-Field'!$F$40="undrained"),BH577,""))</f>
        <v/>
      </c>
      <c r="CW577" s="409" t="str">
        <f>IF(AND('[1]Multi-Field'!$E$41=[1]Lists!BF577,'[1]Multi-Field'!$F$40="Drained"),BI577,IF(AND('[1]Multi-Field'!$E$40=[1]Lists!BF577,'[1]Multi-Field'!$F$40="undrained"),BH577,""))</f>
        <v/>
      </c>
      <c r="CX577" s="409" t="str">
        <f>IF(AND('[1]Multi-Field'!$E$42=[1]Lists!BF577,'[1]Multi-Field'!$F$42="Drained"),BI577,IF(AND('[1]Multi-Field'!$E$42=[1]Lists!BF577,'[1]Multi-Field'!$F$42="undrained"),BH577,""))</f>
        <v/>
      </c>
      <c r="CY577" s="409" t="str">
        <f>IF(AND('[1]Multi-Field'!$E$43=[1]Lists!BF577,'[1]Multi-Field'!$F$43="Drained"),BI577,IF(AND('[1]Multi-Field'!$E$43=[1]Lists!BF577,'[1]Multi-Field'!$F$43="undrained"),BH577,""))</f>
        <v/>
      </c>
      <c r="CZ577" s="409" t="str">
        <f>IF(AND('[1]Multi-Field'!$E$44=[1]Lists!BF577,'[1]Multi-Field'!$F$44="Drained"),BI577,IF(AND('[1]Multi-Field'!$E$44=[1]Lists!BF577,'[1]Multi-Field'!$F$44="undrained"),BH577,""))</f>
        <v/>
      </c>
      <c r="DA577" s="409" t="str">
        <f>IF(AND('[1]Multi-Field'!$E$45=[1]Lists!BF577,'[1]Multi-Field'!$F$45="Drained"),BI577,IF(AND('[1]Multi-Field'!$E$45=[1]Lists!BF577,'[1]Multi-Field'!$F$45="undrained"),BH577,""))</f>
        <v/>
      </c>
      <c r="DB577" s="409" t="str">
        <f>IF(AND('[1]Multi-Field'!$E$46=[1]Lists!BF577,'[1]Multi-Field'!$F$46="Drained"),BI577,IF(AND('[1]Multi-Field'!$E$46=[1]Lists!BF577,'[1]Multi-Field'!$F$46="undrained"),BH577,""))</f>
        <v/>
      </c>
      <c r="DC577" s="409" t="str">
        <f>IF(AND('[1]Multi-Field'!$E$47=[1]Lists!BF577,'[1]Multi-Field'!$F$47="Drained"),BI577,IF(AND('[1]Multi-Field'!$E$47=[1]Lists!BF577,'[1]Multi-Field'!$F$47="undrained"),BH577,""))</f>
        <v/>
      </c>
      <c r="DD577" s="409" t="str">
        <f>IF(AND('[1]Multi-Field'!$E$48=[1]Lists!BF577,'[1]Multi-Field'!$F$48="Drained"),BI577,IF(AND('[1]Multi-Field'!$E$48=[1]Lists!BF577,'[1]Multi-Field'!$F$48="undrained"),BH577,""))</f>
        <v/>
      </c>
      <c r="DE577" s="409" t="str">
        <f>IF(AND('[1]Multi-Field'!$E$49=[1]Lists!BF577,'[1]Multi-Field'!$F$49="Drained"),BI577,IF(AND('[1]Multi-Field'!$E$49=[1]Lists!BF577,'[1]Multi-Field'!$F$9="undrained"),BH577,""))</f>
        <v/>
      </c>
      <c r="DF577" s="409" t="str">
        <f>IF(AND('[1]Multi-Field'!$E$50=[1]Lists!BF577,'[1]Multi-Field'!$F$50="Drained"),BI577,IF(AND('[1]Multi-Field'!$E$50=[1]Lists!BF577,'[1]Multi-Field'!$F$50="undrained"),BH577,""))</f>
        <v/>
      </c>
      <c r="DG577" s="409" t="str">
        <f>IF(AND('[1]Multi-Field'!$E$51=[1]Lists!BF577,'[1]Multi-Field'!$F$51="Drained"),BI577,IF(AND('[1]Multi-Field'!$E$51=[1]Lists!BF577,'[1]Multi-Field'!$F$51="undrained"),BH577,""))</f>
        <v/>
      </c>
      <c r="DH577" s="409" t="str">
        <f>IF(AND('[1]Multi-Field'!$E$52=[1]Lists!BF577,'[1]Multi-Field'!$F$52="Drained"),BI577,IF(AND('[1]Multi-Field'!$E$52=[1]Lists!BF577,'[1]Multi-Field'!$F$52="undrained"),BH577,""))</f>
        <v/>
      </c>
      <c r="DI577" s="409" t="str">
        <f>IF(AND('[1]Multi-Field'!$E$53=[1]Lists!BF577,'[1]Multi-Field'!$F$53="Drained"),BI577,IF(AND('[1]Multi-Field'!$E$53=[1]Lists!BF577,'[1]Multi-Field'!$F$53="undrained"),BH577,""))</f>
        <v/>
      </c>
      <c r="DJ577" s="409" t="str">
        <f>IF(AND('[1]Multi-Field'!$E$54=[1]Lists!BF577,'[1]Multi-Field'!$F$54="Drained"),BI577,IF(AND('[1]Multi-Field'!$E$54=[1]Lists!BF577,'[1]Multi-Field'!$F$54="undrained"),BH577,""))</f>
        <v/>
      </c>
      <c r="DK577" s="409" t="str">
        <f>IF(AND('[1]Multi-Field'!$E$55=[1]Lists!BF577,'[1]Multi-Field'!$F$55="Drained"),BI577,IF(AND('[1]Multi-Field'!$E$55=[1]Lists!BF577,'[1]Multi-Field'!$F$55="undrained"),BH577,""))</f>
        <v/>
      </c>
      <c r="DL577" s="409" t="str">
        <f>IF(AND('[1]Multi-Field'!$E$56=[1]Lists!BF577,'[1]Multi-Field'!$F$56="Drained"),BI577,IF(AND('[1]Multi-Field'!$E$56=[1]Lists!BF577,'[1]Multi-Field'!$F$56="undrained"),BH577,""))</f>
        <v/>
      </c>
      <c r="DM577" s="409" t="str">
        <f>IF(AND('[1]Multi-Field'!$E$57=[1]Lists!BF577,'[1]Multi-Field'!$F$57="Drained"),BI577,IF(AND('[1]Multi-Field'!$E$57=[1]Lists!BF577,'[1]Multi-Field'!$F$57="undrained"),BH577,""))</f>
        <v/>
      </c>
      <c r="DN577" s="409" t="str">
        <f>IF(AND('[1]Multi-Field'!$E$58=[1]Lists!BF577,'[1]Multi-Field'!$F$58="Drained"),BI577,IF(AND('[1]Multi-Field'!$E$58=[1]Lists!BF577,'[1]Multi-Field'!$F$58="undrained"),BH577,""))</f>
        <v/>
      </c>
      <c r="DO577" s="409" t="str">
        <f>IF(AND('[1]Multi-Field'!$E$59=[1]Lists!BF577,'[1]Multi-Field'!$F$59="Drained"),BI577,IF(AND('[1]Multi-Field'!$E$59=[1]Lists!BF577,'[1]Multi-Field'!$F$59="undrained"),BH577,""))</f>
        <v/>
      </c>
      <c r="DP577" s="409" t="str">
        <f>IF(AND('[1]Multi-Field'!$E$60=[1]Lists!BF577,'[1]Multi-Field'!$F$60="Drained"),BI577,IF(AND('[1]Multi-Field'!$E$60=[1]Lists!BF577,'[1]Multi-Field'!$F$60="undrained"),BH577,""))</f>
        <v/>
      </c>
      <c r="DQ577" s="409" t="str">
        <f>IF(AND('[1]Multi-Field'!$E$61=[1]Lists!BF577,'[1]Multi-Field'!$F$61="Drained"),BI577,IF(AND('[1]Multi-Field'!$E$61=[1]Lists!BF577,'[1]Multi-Field'!$F$61="undrained"),BH577,""))</f>
        <v/>
      </c>
      <c r="DR577" s="409" t="str">
        <f>IF(AND('[1]Multi-Field'!$E$62=[1]Lists!BF577,'[1]Multi-Field'!$F$62="Drained"),BI577,IF(AND('[1]Multi-Field'!$E$62=[1]Lists!BF577,'[1]Multi-Field'!$F$62="undrained"),BH577,""))</f>
        <v/>
      </c>
      <c r="DS577" s="409" t="str">
        <f>IF(AND('[1]Multi-Field'!$E$63=[1]Lists!BF577,'[1]Multi-Field'!$F$63="Drained"),BI577,IF(AND('[1]Multi-Field'!$E$63=[1]Lists!BF577,'[1]Multi-Field'!$F$63="undrained"),BH577,""))</f>
        <v/>
      </c>
      <c r="DT577" s="409" t="str">
        <f>IF(AND('[1]Multi-Field'!$E$64=[1]Lists!BF577,'[1]Multi-Field'!$F$64="Drained"),BI577,IF(AND('[1]Multi-Field'!$E$64=[1]Lists!BF577,'[1]Multi-Field'!$F$64="undrained"),BH577,""))</f>
        <v/>
      </c>
      <c r="DU577" s="409" t="str">
        <f>IF(AND('[1]Multi-Field'!$E$65=[1]Lists!BF577,'[1]Multi-Field'!$F$65="Drained"),BI577,IF(AND('[1]Multi-Field'!$E$65=[1]Lists!BF577,'[1]Multi-Field'!$F$65="undrained"),BH577,""))</f>
        <v/>
      </c>
      <c r="DV577" s="409" t="str">
        <f>IF(AND('[1]Multi-Field'!$E$66=[1]Lists!BF577,'[1]Multi-Field'!$F$66="Drained"),BI577,IF(AND('[1]Multi-Field'!$E$66=[1]Lists!BF577,'[1]Multi-Field'!$F$66="undrained"),BH577,""))</f>
        <v/>
      </c>
      <c r="DW577" s="409" t="str">
        <f>IF(AND('[1]Multi-Field'!$E$67=[1]Lists!BF577,'[1]Multi-Field'!$F$67="Drained"),BI577,IF(AND('[1]Multi-Field'!$E$67=[1]Lists!BF577,'[1]Multi-Field'!$F$67="undrained"),BH577,""))</f>
        <v/>
      </c>
      <c r="DX577" s="409" t="str">
        <f>IF(AND('[1]Multi-Field'!$E$68=[1]Lists!BF577,'[1]Multi-Field'!$F$68="Drained"),BI577,IF(AND('[1]Multi-Field'!$E$68=[1]Lists!BF577,'[1]Multi-Field'!$F$68="undrained"),BH577,""))</f>
        <v/>
      </c>
      <c r="DY577" s="409" t="str">
        <f>IF(AND('[1]Multi-Field'!$E$69=[1]Lists!BF577,'[1]Multi-Field'!$F$69="Drained"),BI577,IF(AND('[1]Multi-Field'!$E$69=[1]Lists!BF577,'[1]Multi-Field'!$F$69="undrained"),BH577,""))</f>
        <v/>
      </c>
      <c r="DZ577" s="409" t="str">
        <f>IF(AND('[1]Multi-Field'!$E$70=[1]Lists!BF577,'[1]Multi-Field'!$F$70="Drained"),BI577,IF(AND('[1]Multi-Field'!$E$70=[1]Lists!BF577,'[1]Multi-Field'!$F$70="undrained"),BH577,""))</f>
        <v/>
      </c>
      <c r="EA577" s="409" t="str">
        <f>IF(AND('[1]Multi-Field'!$E$71=[1]Lists!BF577,'[1]Multi-Field'!$F$71="Drained"),BI577,IF(AND('[1]Multi-Field'!$E$71=[1]Lists!BF577,'[1]Multi-Field'!$F$71="undrained"),BH577,""))</f>
        <v/>
      </c>
      <c r="EB577" s="409" t="str">
        <f>IF(AND('[1]Multi-Field'!$E$72=[1]Lists!BF577,'[1]Multi-Field'!$F$72="Drained"),BI577,IF(AND('[1]Multi-Field'!$E$72=[1]Lists!BF577,'[1]Multi-Field'!$F$72="undrained"),BH577,""))</f>
        <v/>
      </c>
      <c r="EC577" s="409" t="str">
        <f>IF(AND('[1]Multi-Field'!$E$73=[1]Lists!BF577,'[1]Multi-Field'!$F$73="Drained"),BI577,IF(AND('[1]Multi-Field'!$E$73=[1]Lists!BF577,'[1]Multi-Field'!$F$73="undrained"),BH577,""))</f>
        <v/>
      </c>
      <c r="ED577" s="409" t="str">
        <f>IF(AND('[1]Multi-Field'!$E$74=[1]Lists!BF577,'[1]Multi-Field'!$F$74="Drained"),BI577,IF(AND('[1]Multi-Field'!$E$74=[1]Lists!BF577,'[1]Multi-Field'!$F$74="undrained"),BH577,""))</f>
        <v/>
      </c>
      <c r="EE577" s="409" t="str">
        <f>IF(AND('[1]Multi-Field'!$E$75=[1]Lists!BF577,'[1]Multi-Field'!$F$75="Drained"),BI577,IF(AND('[1]Multi-Field'!$E$75=[1]Lists!BF577,'[1]Multi-Field'!$F$75="undrained"),BH577,""))</f>
        <v/>
      </c>
      <c r="EF577" s="409" t="str">
        <f>IF(AND('[1]Multi-Field'!$E$76=[1]Lists!BF577,'[1]Multi-Field'!$F$76="Drained"),BI577,IF(AND('[1]Multi-Field'!$E$76=[1]Lists!BF577,'[1]Multi-Field'!$F$6="undrained"),BH577,""))</f>
        <v/>
      </c>
      <c r="EG577" s="409" t="str">
        <f>IF(AND('[1]Multi-Field'!$E$77=[1]Lists!BF577,'[1]Multi-Field'!$F$77="Drained"),BI577,IF(AND('[1]Multi-Field'!$E$77=[1]Lists!BF577,'[1]Multi-Field'!$F$77="undrained"),BH577,""))</f>
        <v/>
      </c>
      <c r="EH577" s="409" t="str">
        <f>IF(AND('[1]Multi-Field'!$E$78=[1]Lists!BF577,'[1]Multi-Field'!$F$78="Drained"),BI577,IF(AND('[1]Multi-Field'!$E$78=[1]Lists!BF577,'[1]Multi-Field'!$F$78="undrained"),BH577,""))</f>
        <v/>
      </c>
      <c r="EI577" s="409" t="str">
        <f>IF(AND('[1]Multi-Field'!$E$79=[1]Lists!BF577,'[1]Multi-Field'!$F$79="Drained"),BI577,IF(AND('[1]Multi-Field'!$E$79=[1]Lists!BF577,'[1]Multi-Field'!$F$79="undrained"),BH577,""))</f>
        <v/>
      </c>
      <c r="EJ577" s="409" t="str">
        <f>IF(AND('[1]Multi-Field'!$E$80=[1]Lists!BF577,'[1]Multi-Field'!$F$80="Drained"),BI577,IF(AND('[1]Multi-Field'!$E$80=[1]Lists!BF577,'[1]Multi-Field'!$F$80="undrained"),BH577,""))</f>
        <v/>
      </c>
      <c r="EK577" s="409" t="str">
        <f>IF(AND('[1]Multi-Field'!$E$81=[1]Lists!BF577,'[1]Multi-Field'!$F$81="Drained"),BI577,IF(AND('[1]Multi-Field'!$E$81=[1]Lists!BF577,'[1]Multi-Field'!$F$81="undrained"),BH577,""))</f>
        <v/>
      </c>
      <c r="EL577" s="409" t="str">
        <f>IF(AND('[1]Multi-Field'!$E$82=[1]Lists!BF577,'[1]Multi-Field'!$F$82="Drained"),BI577,IF(AND('[1]Multi-Field'!$E$82=[1]Lists!BF577,'[1]Multi-Field'!$F$82="undrained"),BH577,""))</f>
        <v/>
      </c>
      <c r="EM577" s="409" t="str">
        <f>IF(AND('[1]Multi-Field'!$E$83=[1]Lists!BF577,'[1]Multi-Field'!$F$83="Drained"),BI577,IF(AND('[1]Multi-Field'!$E$83=[1]Lists!BF577,'[1]Multi-Field'!$F$83="undrained"),BH577,""))</f>
        <v/>
      </c>
      <c r="EN577" s="409" t="str">
        <f>IF(AND('[1]Multi-Field'!$E$84=[1]Lists!BF577,'[1]Multi-Field'!$F$84="Drained"),BI577,IF(AND('[1]Multi-Field'!$E$84=[1]Lists!BF577,'[1]Multi-Field'!$F$84="undrained"),BH577,""))</f>
        <v/>
      </c>
      <c r="EO577" s="409" t="str">
        <f>IF(AND('[1]Multi-Field'!$E$85=[1]Lists!BF577,'[1]Multi-Field'!$F$85="Drained"),BI577,IF(AND('[1]Multi-Field'!$E$85=[1]Lists!BF577,'[1]Multi-Field'!$F$85="undrained"),BH577,""))</f>
        <v/>
      </c>
      <c r="EP577" s="409" t="str">
        <f>IF(AND('[1]Multi-Field'!$E$86=[1]Lists!BF577,'[1]Multi-Field'!$F$86="Drained"),BI577,IF(AND('[1]Multi-Field'!$E$86=[1]Lists!BF577,'[1]Multi-Field'!$F$86="undrained"),BH577,""))</f>
        <v/>
      </c>
      <c r="EQ577" s="409" t="str">
        <f>IF(AND('[1]Multi-Field'!$E$87=[1]Lists!BF577,'[1]Multi-Field'!$F$87="Drained"),BI577,IF(AND('[1]Multi-Field'!$E$87=[1]Lists!BF577,'[1]Multi-Field'!$F$87="undrained"),BH577,""))</f>
        <v/>
      </c>
      <c r="ER577" s="409" t="str">
        <f>IF(AND('[1]Multi-Field'!$E$88=[1]Lists!BF577,'[1]Multi-Field'!$F$88="Drained"),BI577,IF(AND('[1]Multi-Field'!$E$88=[1]Lists!BF577,'[1]Multi-Field'!$F$88="undrained"),BH577,""))</f>
        <v/>
      </c>
      <c r="ES577" s="409" t="str">
        <f>IF(AND('[1]Multi-Field'!$E$89=[1]Lists!BF577,'[1]Multi-Field'!$F$89="Drained"),BI577,IF(AND('[1]Multi-Field'!$E$89=[1]Lists!BF577,'[1]Multi-Field'!$F$89="undrained"),BH577,""))</f>
        <v/>
      </c>
      <c r="ET577" s="409" t="str">
        <f>IF(AND('[1]Multi-Field'!$E$90=[1]Lists!BF577,'[1]Multi-Field'!$F$90="Drained"),BI577,IF(AND('[1]Multi-Field'!$E$90=[1]Lists!BF577,'[1]Multi-Field'!$F$90="undrained"),BH577,""))</f>
        <v/>
      </c>
      <c r="EU577" s="409" t="str">
        <f>IF(AND('[1]Multi-Field'!$E$91=[1]Lists!BF577,'[1]Multi-Field'!$F$91="Drained"),BI577,IF(AND('[1]Multi-Field'!$E$91=[1]Lists!BF577,'[1]Multi-Field'!$F$91="undrained"),BH577,""))</f>
        <v/>
      </c>
      <c r="EV577" s="409" t="str">
        <f>IF(AND('[1]Multi-Field'!$E$92=[1]Lists!BF577,'[1]Multi-Field'!$F$92="Drained"),BI577,IF(AND('[1]Multi-Field'!$E$92=[1]Lists!BF577,'[1]Multi-Field'!$F$92="undrained"),BH577,""))</f>
        <v/>
      </c>
      <c r="EW577" s="409" t="str">
        <f>IF(AND('[1]Multi-Field'!$E$93=[1]Lists!BF577,'[1]Multi-Field'!$F$93="Drained"),BI577,IF(AND('[1]Multi-Field'!$E$93=[1]Lists!BF577,'[1]Multi-Field'!$F$93="undrained"),BH577,""))</f>
        <v/>
      </c>
      <c r="EX577" s="409" t="str">
        <f>IF(AND('[1]Multi-Field'!$E$94=[1]Lists!BF577,'[1]Multi-Field'!$F$94="Drained"),BI577,IF(AND('[1]Multi-Field'!$E$94=[1]Lists!BF577,'[1]Multi-Field'!$F$94="undrained"),BH577,""))</f>
        <v/>
      </c>
      <c r="EY577" s="409" t="str">
        <f>IF(AND('[1]Multi-Field'!$E$95=[1]Lists!BF577,'[1]Multi-Field'!$F$95="Drained"),BI577,IF(AND('[1]Multi-Field'!$E$95=[1]Lists!BF577,'[1]Multi-Field'!$F$95="undrained"),BH577,""))</f>
        <v/>
      </c>
      <c r="EZ577" s="409" t="str">
        <f>IF(AND('[1]Multi-Field'!$E$96=[1]Lists!BF577,'[1]Multi-Field'!$F$96="Drained"),BI577,IF(AND('[1]Multi-Field'!$E$96=[1]Lists!BF577,'[1]Multi-Field'!$F$96="undrained"),BH577,""))</f>
        <v/>
      </c>
      <c r="FA577" s="409" t="str">
        <f>IF(AND('[1]Multi-Field'!$E$97=[1]Lists!BF577,'[1]Multi-Field'!$F$97="Drained"),BI577,IF(AND('[1]Multi-Field'!$E$97=[1]Lists!BF577,'[1]Multi-Field'!$F$97="undrained"),BH577,""))</f>
        <v/>
      </c>
      <c r="FB577" s="409" t="str">
        <f>IF(AND('[1]Multi-Field'!$E$98=[1]Lists!BF577,'[1]Multi-Field'!$F$98="Drained"),BI577,IF(AND('[1]Multi-Field'!$E$98=[1]Lists!BF577,'[1]Multi-Field'!$F$98="undrained"),BH577,""))</f>
        <v/>
      </c>
      <c r="FC577" s="409" t="str">
        <f>IF(AND('[1]Multi-Field'!$E$99=[1]Lists!BF577,'[1]Multi-Field'!$F$99="Drained"),BI577,IF(AND('[1]Multi-Field'!$E$99=[1]Lists!BF577,'[1]Multi-Field'!$F$99="undrained"),BH577,""))</f>
        <v/>
      </c>
      <c r="FD577" s="409" t="str">
        <f>IF(AND('[1]Multi-Field'!$E$100=[1]Lists!BF577,'[1]Multi-Field'!$F$100="Drained"),BI577,IF(AND('[1]Multi-Field'!$E$100=[1]Lists!BF577,'[1]Multi-Field'!$F$100="undrained"),BH577,""))</f>
        <v/>
      </c>
      <c r="FE577" s="409" t="str">
        <f>IF(AND('[1]Multi-Field'!$E$101=[1]Lists!BF577,'[1]Multi-Field'!$F$101="Drained"),BI577,IF(AND('[1]Multi-Field'!$E$101=[1]Lists!BF577,'[1]Multi-Field'!$F$101="undrained"),BH577,""))</f>
        <v/>
      </c>
      <c r="FF577" s="409" t="str">
        <f>IF(AND('[1]Multi-Field'!$E$102=[1]Lists!BF577,'[1]Multi-Field'!$F$102="Drained"),BI577,IF(AND('[1]Multi-Field'!$E$102=[1]Lists!BF577,'[1]Multi-Field'!$F$102="undrained"),BH577,""))</f>
        <v/>
      </c>
      <c r="FG577" s="409" t="str">
        <f>IF(AND('[1]Multi-Field'!$E$103=[1]Lists!BF577,'[1]Multi-Field'!$F$103="Drained"),BI577,IF(AND('[1]Multi-Field'!$E$103=[1]Lists!BF577,'[1]Multi-Field'!$F$103="undrained"),BH577,""))</f>
        <v/>
      </c>
      <c r="FH577" s="409" t="str">
        <f>IF(AND('[1]Multi-Field'!$E$104=[1]Lists!BF577,'[1]Multi-Field'!$F$104="Drained"),BI577,IF(AND('[1]Multi-Field'!$E$104=[1]Lists!BF577,'[1]Multi-Field'!$F$104="undrained"),BH577,""))</f>
        <v/>
      </c>
      <c r="FI577" s="409" t="str">
        <f>IF(AND('[1]Multi-Field'!$E$105=[1]Lists!BF577,'[1]Multi-Field'!$F$105="Drained"),BI577,IF(AND('[1]Multi-Field'!$E$105=[1]Lists!BF577,'[1]Multi-Field'!$F$105="undrained"),BH577,""))</f>
        <v/>
      </c>
      <c r="FJ577" s="409" t="str">
        <f>IF(AND('[1]Multi-Field'!$E$106=[1]Lists!BF577,'[1]Multi-Field'!$F$106="Drained"),BI577,IF(AND('[1]Multi-Field'!$E$106=[1]Lists!BF577,'[1]Multi-Field'!$F$106="undrained"),BH577,""))</f>
        <v/>
      </c>
      <c r="FK577" s="409" t="str">
        <f>IF(AND('[1]Multi-Field'!$E$107=[1]Lists!BF577,'[1]Multi-Field'!$F$107="Drained"),BI577,IF(AND('[1]Multi-Field'!$E$107=[1]Lists!BF577,'[1]Multi-Field'!$F$107="undrained"),BH577,""))</f>
        <v/>
      </c>
      <c r="FL577" s="409" t="str">
        <f>IF(AND('[1]Multi-Field'!$E$108=[1]Lists!BF577,'[1]Multi-Field'!$F$108="Drained"),BI577,IF(AND('[1]Multi-Field'!$E$108=[1]Lists!BF577,'[1]Multi-Field'!$F$108="undrained"),BH577,""))</f>
        <v/>
      </c>
      <c r="FM577" s="409" t="str">
        <f>IF(AND('[1]Multi-Field'!$E$109=[1]Lists!BF577,'[1]Multi-Field'!$F$109="Drained"),BI577,IF(AND('[1]Multi-Field'!$E$109=[1]Lists!BF577,'[1]Multi-Field'!$F$109="undrained"),BH577,""))</f>
        <v/>
      </c>
      <c r="FN577" s="409" t="str">
        <f>IF(AND('[1]Multi-Field'!$E$110=[1]Lists!BF577,'[1]Multi-Field'!$F$110="Drained"),BI577,IF(AND('[1]Multi-Field'!$E$110=[1]Lists!BF577,'[1]Multi-Field'!$F$110="undrained"),BH577,""))</f>
        <v/>
      </c>
      <c r="FO577" s="409" t="str">
        <f>IF(AND('[1]Multi-Field'!$E$111=[1]Lists!BF577,'[1]Multi-Field'!$F$111="Drained"),BI577,IF(AND('[1]Multi-Field'!$E$111=[1]Lists!BF577,'[1]Multi-Field'!$F$111="undrained"),BH577,""))</f>
        <v/>
      </c>
      <c r="FP577" s="409" t="str">
        <f>IF(AND('[1]Multi-Field'!$E$112=[1]Lists!BF577,'[1]Multi-Field'!$F$112="Drained"),BI577,IF(AND('[1]Multi-Field'!$E$112=[1]Lists!BF577,'[1]Multi-Field'!$F$112="undrained"),BH577,""))</f>
        <v/>
      </c>
      <c r="FQ577" s="409" t="str">
        <f>IF(AND('[1]Multi-Field'!$E$113=[1]Lists!BF577,'[1]Multi-Field'!$F$113="Drained"),BI577,IF(AND('[1]Multi-Field'!$E$113=[1]Lists!BF577,'[1]Multi-Field'!$F$113="undrained"),BH577,""))</f>
        <v/>
      </c>
      <c r="FR577" s="409" t="str">
        <f>IF(AND('[1]Multi-Field'!$E$114=[1]Lists!BF577,'[1]Multi-Field'!$F$114="Drained"),BI577,IF(AND('[1]Multi-Field'!$E$114=[1]Lists!BF577,'[1]Multi-Field'!$F$114="undrained"),BH577,""))</f>
        <v/>
      </c>
      <c r="FS577" s="409" t="str">
        <f>IF(AND('[1]Multi-Field'!$E$115=[1]Lists!BF577,'[1]Multi-Field'!$F$115="Drained"),BI577,IF(AND('[1]Multi-Field'!$E$115=[1]Lists!BF577,'[1]Multi-Field'!$F$115="undrained"),BH577,""))</f>
        <v/>
      </c>
      <c r="FT577" s="409" t="str">
        <f>IF(AND('[1]Multi-Field'!$E$116=[1]Lists!BF577,'[1]Multi-Field'!$F$116="Drained"),BI577,IF(AND('[1]Multi-Field'!$E$116=[1]Lists!BF577,'[1]Multi-Field'!$F$116="undrained"),BH577,""))</f>
        <v/>
      </c>
      <c r="FU577" s="409" t="str">
        <f>IF(AND('[1]Multi-Field'!$E$117=[1]Lists!BF577,'[1]Multi-Field'!$F$117="Drained"),BI577,IF(AND('[1]Multi-Field'!$E$117=[1]Lists!BF577,'[1]Multi-Field'!$F$117="undrained"),BH577,""))</f>
        <v/>
      </c>
      <c r="FV577" s="409" t="str">
        <f>IF(AND('[1]Multi-Field'!$E$118=[1]Lists!BF577,'[1]Multi-Field'!$F$118="Drained"),BI577,IF(AND('[1]Multi-Field'!$E$118=[1]Lists!BF577,'[1]Multi-Field'!$F$118="undrained"),BH577,""))</f>
        <v/>
      </c>
      <c r="FW577" s="409" t="str">
        <f>IF(AND('[1]Multi-Field'!$E$119=[1]Lists!BF577,'[1]Multi-Field'!$F$119="Drained"),BI577,IF(AND('[1]Multi-Field'!$E$119=[1]Lists!BF577,'[1]Multi-Field'!$F$119="undrained"),BH577,""))</f>
        <v/>
      </c>
      <c r="FX577" s="409" t="str">
        <f>IF(AND('[1]Multi-Field'!$E$120=[1]Lists!BF577,'[1]Multi-Field'!$F$120="Drained"),BI577,IF(AND('[1]Multi-Field'!$E$120=[1]Lists!BF577,'[1]Multi-Field'!$F$120="undrained"),BH577,""))</f>
        <v/>
      </c>
    </row>
    <row r="578" spans="1:180" ht="13.5" customHeight="1">
      <c r="A578" s="7" t="s">
        <v>663</v>
      </c>
      <c r="B578" s="7"/>
      <c r="C578" s="7"/>
      <c r="D578" s="8">
        <v>70</v>
      </c>
      <c r="E578" s="8">
        <f t="shared" si="74"/>
        <v>70</v>
      </c>
      <c r="F578" s="8">
        <f t="shared" si="75"/>
        <v>70</v>
      </c>
      <c r="G578" s="8">
        <v>70</v>
      </c>
      <c r="H578" s="8">
        <v>80</v>
      </c>
      <c r="I578" s="8">
        <f t="shared" si="78"/>
        <v>80</v>
      </c>
      <c r="J578" s="8">
        <f t="shared" si="79"/>
        <v>80</v>
      </c>
      <c r="K578" s="8">
        <v>80</v>
      </c>
      <c r="L578" s="8">
        <v>105</v>
      </c>
      <c r="M578" s="8">
        <f t="shared" si="76"/>
        <v>107</v>
      </c>
      <c r="N578" s="8">
        <f t="shared" si="77"/>
        <v>108</v>
      </c>
      <c r="O578" s="8">
        <v>110</v>
      </c>
      <c r="P578" s="391"/>
      <c r="Q578" s="83"/>
      <c r="R578" s="395"/>
      <c r="S578" s="395"/>
      <c r="T578" s="395"/>
      <c r="U578" s="396"/>
      <c r="BF578" s="411" t="s">
        <v>1741</v>
      </c>
      <c r="BG578" s="412">
        <v>1</v>
      </c>
      <c r="BH578" s="412">
        <v>4</v>
      </c>
      <c r="BI578" s="412">
        <v>5</v>
      </c>
      <c r="BJ578" s="409" t="e">
        <f>IF(AND('[1]Single Field'!#REF!=[1]Lists!BF578,'[1]Single Field'!#REF!="Drained"),"x",IF(AND('[1]Single Field'!#REF!=[1]Lists!BF578,'[1]Single Field'!#REF!="Undrained"),O,""))</f>
        <v>#REF!</v>
      </c>
      <c r="BK578" s="409" t="str">
        <f>IF(AND('[1]Multi-Field'!$E$3=[1]Lists!BF578,'[1]Multi-Field'!$F$3="Drained"),BI578,IF(AND('[1]Multi-Field'!$E$3=BF578,'[1]Multi-Field'!$F$3="undrained"),BH578,""))</f>
        <v/>
      </c>
      <c r="BL578" s="409" t="str">
        <f>IF(AND('[1]Multi-Field'!$E$4=BF578,'[1]Multi-Field'!$F$4="Drained"),BI578,IF(AND('[1]Multi-Field'!$E$4=BF578,'[1]Multi-Field'!$F$4="undrained"),BH578,""))</f>
        <v/>
      </c>
      <c r="BM578" s="409" t="str">
        <f>IF(AND('[1]Multi-Field'!$E$5=BF578,'[1]Multi-Field'!$F$5="Drained"),BI578,IF(AND('[1]Multi-Field'!$E$5=BF578,'[1]Multi-Field'!$F$5="undrained"),BH578,""))</f>
        <v/>
      </c>
      <c r="BN578" s="409" t="str">
        <f>IF(AND('[1]Multi-Field'!$E$6=BF578,'[1]Multi-Field'!$F$6="Drained"),BI578,IF(AND('[1]Multi-Field'!$E$6=BF578,'[1]Multi-Field'!$F$6="undrained"),BH578,""))</f>
        <v/>
      </c>
      <c r="BO578" s="409" t="str">
        <f>IF(AND('[1]Multi-Field'!$E$7=BF578,'[1]Multi-Field'!$F$7="Drained"),BI578,IF(AND('[1]Multi-Field'!$E$7=BF578,'[1]Multi-Field'!$F$7="undrained"),BH578,""))</f>
        <v/>
      </c>
      <c r="BP578" s="409" t="str">
        <f>IF(AND('[1]Multi-Field'!$E$8=BF578,'[1]Multi-Field'!$F$8="Drained"),BI578,IF(AND('[1]Multi-Field'!$E$8=BF578,'[1]Multi-Field'!$F$8="undrained"),BH578,""))</f>
        <v/>
      </c>
      <c r="BQ578" s="409" t="str">
        <f>IF(AND('[1]Multi-Field'!$E$9=BF578,'[1]Multi-Field'!$F$9="Drained"),BI578,IF(AND('[1]Multi-Field'!$E$9=BF578,'[1]Multi-Field'!$F$9="undrained"),BH578,""))</f>
        <v/>
      </c>
      <c r="BR578" s="409" t="str">
        <f>IF(AND('[1]Multi-Field'!$E$10=BF578,'[1]Multi-Field'!$F$10="Drained"),BI578,IF(AND('[1]Multi-Field'!$E$10=BF578,'[1]Multi-Field'!$F$10="undrained"),BH578,""))</f>
        <v/>
      </c>
      <c r="BS578" s="409" t="str">
        <f>IF(AND('[1]Multi-Field'!$E$11=BF578,'[1]Multi-Field'!$F$11="Drained"),BI578,IF(AND('[1]Multi-Field'!$E$11=BF578,'[1]Multi-Field'!$F$11="undrained"),BH578,""))</f>
        <v/>
      </c>
      <c r="BT578" s="409" t="str">
        <f>IF(AND('[1]Multi-Field'!$E$12=BF578,'[1]Multi-Field'!$F$12="Drained"),BI578,IF(AND('[1]Multi-Field'!$E$12=BF578,'[1]Multi-Field'!$F$12="undrained"),BH578,""))</f>
        <v/>
      </c>
      <c r="BU578" s="409" t="str">
        <f>IF(AND('[1]Multi-Field'!$E$13=BF578,'[1]Multi-Field'!$F$13="Drained"),BI578,IF(AND('[1]Multi-Field'!$E$3=BF578,'[1]Multi-Field'!$F$13="undrained"),BH578,""))</f>
        <v/>
      </c>
      <c r="BV578" s="409" t="str">
        <f>IF(AND('[1]Multi-Field'!$E$14=BF578,'[1]Multi-Field'!$F$14="Drained"),BI578,IF(AND('[1]Multi-Field'!$E$14=BF578,'[1]Multi-Field'!$F$14="undrained"),BH578,""))</f>
        <v/>
      </c>
      <c r="BW578" s="409" t="str">
        <f>IF(AND('[1]Multi-Field'!$E$15=BF578,'[1]Multi-Field'!$F$15="Drained"),BI578,IF(AND('[1]Multi-Field'!$E$15=BF578,'[1]Multi-Field'!$F$15="undrained"),BH578,""))</f>
        <v/>
      </c>
      <c r="BX578" s="409" t="str">
        <f>IF(AND('[1]Multi-Field'!$E$16=[1]Lists!BF578,'[1]Multi-Field'!$F$16="Drained"),BI578,IF(AND('[1]Multi-Field'!$E$16=[1]Lists!BF578,'[1]Multi-Field'!$F$16="undrained"),BH578,""))</f>
        <v/>
      </c>
      <c r="BY578" s="409" t="str">
        <f>IF(AND('[1]Multi-Field'!$E$17=[1]Lists!BF578,'[1]Multi-Field'!$F$17="Drained"),BI578,IF(AND('[1]Multi-Field'!$E$17=[1]Lists!BF578,'[1]Multi-Field'!$F$17="undrained"),BH578,""))</f>
        <v/>
      </c>
      <c r="BZ578" s="409" t="str">
        <f>IF(AND('[1]Multi-Field'!$E$18=[1]Lists!BF578,'[1]Multi-Field'!$F$18="Drained"),BI578,IF(AND('[1]Multi-Field'!$E$18=[1]Lists!BF578,'[1]Multi-Field'!$F$18="undrained"),BH578,""))</f>
        <v/>
      </c>
      <c r="CA578" s="409" t="str">
        <f>IF(AND('[1]Multi-Field'!$E$19=[1]Lists!BF578,'[1]Multi-Field'!$F$19="Drained"),BI578,IF(AND('[1]Multi-Field'!$E$19=[1]Lists!BF578,'[1]Multi-Field'!$F$19="undrained"),BH578,""))</f>
        <v/>
      </c>
      <c r="CB578" s="409" t="str">
        <f>IF(AND('[1]Multi-Field'!$E$20=[1]Lists!BF578,'[1]Multi-Field'!$F$20="Drained"),BI578,IF(AND('[1]Multi-Field'!$E$20=[1]Lists!BF578,'[1]Multi-Field'!$F$20="undrained"),BH578,""))</f>
        <v/>
      </c>
      <c r="CC578" s="409" t="str">
        <f>IF(AND('[1]Multi-Field'!$E$21=[1]Lists!BF578,'[1]Multi-Field'!$F$21="Drained"),BI578,IF(AND('[1]Multi-Field'!$E$21=[1]Lists!BF578,'[1]Multi-Field'!$F$21="undrained"),BH578,""))</f>
        <v/>
      </c>
      <c r="CD578" s="409" t="str">
        <f>IF(AND('[1]Multi-Field'!$E$22=[1]Lists!BF578,'[1]Multi-Field'!$F$22="Drained"),BI578,IF(AND('[1]Multi-Field'!$E$22=[1]Lists!BF578,'[1]Multi-Field'!$F$22="undrained"),BH578,""))</f>
        <v/>
      </c>
      <c r="CE578" s="409" t="str">
        <f>IF(AND('[1]Multi-Field'!$E$23=[1]Lists!BF578,'[1]Multi-Field'!$F$23="Drained"),BI578,IF(AND('[1]Multi-Field'!$E$23=[1]Lists!BF578,'[1]Multi-Field'!$F$23="undrained"),BH578,""))</f>
        <v/>
      </c>
      <c r="CF578" s="409" t="str">
        <f>IF(AND('[1]Multi-Field'!$E$24=[1]Lists!BF578,'[1]Multi-Field'!$F$24="Drained"),BI578,IF(AND('[1]Multi-Field'!$E$24=[1]Lists!BF578,'[1]Multi-Field'!$F$24="undrained"),BH578,""))</f>
        <v/>
      </c>
      <c r="CG578" s="409" t="str">
        <f>IF(AND('[1]Multi-Field'!$E$25=[1]Lists!BF578,'[1]Multi-Field'!$F$25="Drained"),BI578,IF(AND('[1]Multi-Field'!$E$25=[1]Lists!BF578,'[1]Multi-Field'!$F$25="undrained"),BH578,""))</f>
        <v/>
      </c>
      <c r="CH578" s="409" t="str">
        <f>IF(AND('[1]Multi-Field'!$E$26=[1]Lists!BF578,'[1]Multi-Field'!$F$26="Drained"),BI578,IF(AND('[1]Multi-Field'!$E$26=[1]Lists!BF578,'[1]Multi-Field'!$F$26="undrained"),BH578,""))</f>
        <v/>
      </c>
      <c r="CI578" s="409" t="str">
        <f>IF(AND('[1]Multi-Field'!$E$27=[1]Lists!BF578,'[1]Multi-Field'!$F$27="Drained"),BI578,IF(AND('[1]Multi-Field'!$E$27=[1]Lists!BF578,'[1]Multi-Field'!$F$27="undrained"),BH578,""))</f>
        <v/>
      </c>
      <c r="CJ578" s="409" t="str">
        <f>IF(AND('[1]Multi-Field'!$E$28=[1]Lists!BF578,'[1]Multi-Field'!$F$28="Drained"),BI578,IF(AND('[1]Multi-Field'!$E$28=[1]Lists!BF578,'[1]Multi-Field'!$F$28="undrained"),BH578,""))</f>
        <v/>
      </c>
      <c r="CK578" s="409" t="str">
        <f>IF(AND('[1]Multi-Field'!$E$29=[1]Lists!BF578,'[1]Multi-Field'!$F$29="Drained"),BI578,IF(AND('[1]Multi-Field'!$E$29=[1]Lists!BF578,'[1]Multi-Field'!$F$29="undrained"),BH578,""))</f>
        <v/>
      </c>
      <c r="CL578" s="409" t="str">
        <f>IF(AND('[1]Multi-Field'!$E$30=[1]Lists!BF578,'[1]Multi-Field'!$F$30="Drained"),BI578,IF(AND('[1]Multi-Field'!$E$30=[1]Lists!BF578,'[1]Multi-Field'!$F$30="undrained"),BH578,""))</f>
        <v/>
      </c>
      <c r="CM578" s="409" t="str">
        <f>IF(AND('[1]Multi-Field'!$E$31=[1]Lists!BF578,'[1]Multi-Field'!$F$31="Drained"),BI578,IF(AND('[1]Multi-Field'!$E$31=[1]Lists!BF578,'[1]Multi-Field'!$F$31="undrained"),BH578,""))</f>
        <v/>
      </c>
      <c r="CN578" s="409" t="str">
        <f>IF(AND('[1]Multi-Field'!$E$32=[1]Lists!BF578,'[1]Multi-Field'!$F$32="Drained"),BI578,IF(AND('[1]Multi-Field'!$E$32=[1]Lists!BF578,'[1]Multi-Field'!$F$32="undrained"),BH578,""))</f>
        <v/>
      </c>
      <c r="CO578" s="409" t="str">
        <f>IF(AND('[1]Multi-Field'!$E$33=[1]Lists!BF578,'[1]Multi-Field'!$F$33="Drained"),BI578,IF(AND('[1]Multi-Field'!$E$33=[1]Lists!BF578,'[1]Multi-Field'!$F$33="undrained"),BH578,""))</f>
        <v/>
      </c>
      <c r="CP578" s="409" t="str">
        <f>IF(AND('[1]Multi-Field'!$E$34=[1]Lists!BF578,'[1]Multi-Field'!$F$34="Drained"),BI578,IF(AND('[1]Multi-Field'!$E$34=[1]Lists!BF578,'[1]Multi-Field'!$F$34="undrained"),BH578,""))</f>
        <v/>
      </c>
      <c r="CQ578" s="409" t="str">
        <f>IF(AND('[1]Multi-Field'!$E$35=[1]Lists!BF578,'[1]Multi-Field'!$F$35="Drained"),BI578,IF(AND('[1]Multi-Field'!$E$35=[1]Lists!BF578,'[1]Multi-Field'!$F$35="undrained"),BH578,""))</f>
        <v/>
      </c>
      <c r="CR578" s="409" t="str">
        <f>IF(AND('[1]Multi-Field'!$E$36=[1]Lists!BF578,'[1]Multi-Field'!$F$36="Drained"),BI578,IF(AND('[1]Multi-Field'!$E$36=[1]Lists!BF578,'[1]Multi-Field'!$F$36="undrained"),BH578,""))</f>
        <v/>
      </c>
      <c r="CS578" s="409" t="str">
        <f>IF(AND('[1]Multi-Field'!$E$37=[1]Lists!BF578,'[1]Multi-Field'!$F$37="Drained"),BI578,IF(AND('[1]Multi-Field'!$E$37=[1]Lists!BF578,'[1]Multi-Field'!$F$37="undrained"),BH578,""))</f>
        <v/>
      </c>
      <c r="CT578" s="409" t="str">
        <f>IF(AND('[1]Multi-Field'!$E$38=[1]Lists!BF578,'[1]Multi-Field'!$F$38="Drained"),BI578,IF(AND('[1]Multi-Field'!$E$38=[1]Lists!BF578,'[1]Multi-Field'!$F$38="undrained"),BH578,""))</f>
        <v/>
      </c>
      <c r="CU578" s="409" t="str">
        <f>IF(AND('[1]Multi-Field'!$E$39=[1]Lists!BF578,'[1]Multi-Field'!$F$39="Drained"),BI578,IF(AND('[1]Multi-Field'!$E$39=[1]Lists!BF578,'[1]Multi-Field'!$F$39="undrained"),BH578,""))</f>
        <v/>
      </c>
      <c r="CV578" s="409" t="str">
        <f>IF(AND('[1]Multi-Field'!$E$40=[1]Lists!BF578,'[1]Multi-Field'!$F$40="Drained"),BI578,IF(AND('[1]Multi-Field'!$E$40=[1]Lists!BF578,'[1]Multi-Field'!$F$40="undrained"),BH578,""))</f>
        <v/>
      </c>
      <c r="CW578" s="409" t="str">
        <f>IF(AND('[1]Multi-Field'!$E$41=[1]Lists!BF578,'[1]Multi-Field'!$F$40="Drained"),BI578,IF(AND('[1]Multi-Field'!$E$40=[1]Lists!BF578,'[1]Multi-Field'!$F$40="undrained"),BH578,""))</f>
        <v/>
      </c>
      <c r="CX578" s="409" t="str">
        <f>IF(AND('[1]Multi-Field'!$E$42=[1]Lists!BF578,'[1]Multi-Field'!$F$42="Drained"),BI578,IF(AND('[1]Multi-Field'!$E$42=[1]Lists!BF578,'[1]Multi-Field'!$F$42="undrained"),BH578,""))</f>
        <v/>
      </c>
      <c r="CY578" s="409" t="str">
        <f>IF(AND('[1]Multi-Field'!$E$43=[1]Lists!BF578,'[1]Multi-Field'!$F$43="Drained"),BI578,IF(AND('[1]Multi-Field'!$E$43=[1]Lists!BF578,'[1]Multi-Field'!$F$43="undrained"),BH578,""))</f>
        <v/>
      </c>
      <c r="CZ578" s="409" t="str">
        <f>IF(AND('[1]Multi-Field'!$E$44=[1]Lists!BF578,'[1]Multi-Field'!$F$44="Drained"),BI578,IF(AND('[1]Multi-Field'!$E$44=[1]Lists!BF578,'[1]Multi-Field'!$F$44="undrained"),BH578,""))</f>
        <v/>
      </c>
      <c r="DA578" s="409" t="str">
        <f>IF(AND('[1]Multi-Field'!$E$45=[1]Lists!BF578,'[1]Multi-Field'!$F$45="Drained"),BI578,IF(AND('[1]Multi-Field'!$E$45=[1]Lists!BF578,'[1]Multi-Field'!$F$45="undrained"),BH578,""))</f>
        <v/>
      </c>
      <c r="DB578" s="409" t="str">
        <f>IF(AND('[1]Multi-Field'!$E$46=[1]Lists!BF578,'[1]Multi-Field'!$F$46="Drained"),BI578,IF(AND('[1]Multi-Field'!$E$46=[1]Lists!BF578,'[1]Multi-Field'!$F$46="undrained"),BH578,""))</f>
        <v/>
      </c>
      <c r="DC578" s="409" t="str">
        <f>IF(AND('[1]Multi-Field'!$E$47=[1]Lists!BF578,'[1]Multi-Field'!$F$47="Drained"),BI578,IF(AND('[1]Multi-Field'!$E$47=[1]Lists!BF578,'[1]Multi-Field'!$F$47="undrained"),BH578,""))</f>
        <v/>
      </c>
      <c r="DD578" s="409" t="str">
        <f>IF(AND('[1]Multi-Field'!$E$48=[1]Lists!BF578,'[1]Multi-Field'!$F$48="Drained"),BI578,IF(AND('[1]Multi-Field'!$E$48=[1]Lists!BF578,'[1]Multi-Field'!$F$48="undrained"),BH578,""))</f>
        <v/>
      </c>
      <c r="DE578" s="409" t="str">
        <f>IF(AND('[1]Multi-Field'!$E$49=[1]Lists!BF578,'[1]Multi-Field'!$F$49="Drained"),BI578,IF(AND('[1]Multi-Field'!$E$49=[1]Lists!BF578,'[1]Multi-Field'!$F$9="undrained"),BH578,""))</f>
        <v/>
      </c>
      <c r="DF578" s="409" t="str">
        <f>IF(AND('[1]Multi-Field'!$E$50=[1]Lists!BF578,'[1]Multi-Field'!$F$50="Drained"),BI578,IF(AND('[1]Multi-Field'!$E$50=[1]Lists!BF578,'[1]Multi-Field'!$F$50="undrained"),BH578,""))</f>
        <v/>
      </c>
      <c r="DG578" s="409" t="str">
        <f>IF(AND('[1]Multi-Field'!$E$51=[1]Lists!BF578,'[1]Multi-Field'!$F$51="Drained"),BI578,IF(AND('[1]Multi-Field'!$E$51=[1]Lists!BF578,'[1]Multi-Field'!$F$51="undrained"),BH578,""))</f>
        <v/>
      </c>
      <c r="DH578" s="409" t="str">
        <f>IF(AND('[1]Multi-Field'!$E$52=[1]Lists!BF578,'[1]Multi-Field'!$F$52="Drained"),BI578,IF(AND('[1]Multi-Field'!$E$52=[1]Lists!BF578,'[1]Multi-Field'!$F$52="undrained"),BH578,""))</f>
        <v/>
      </c>
      <c r="DI578" s="409" t="str">
        <f>IF(AND('[1]Multi-Field'!$E$53=[1]Lists!BF578,'[1]Multi-Field'!$F$53="Drained"),BI578,IF(AND('[1]Multi-Field'!$E$53=[1]Lists!BF578,'[1]Multi-Field'!$F$53="undrained"),BH578,""))</f>
        <v/>
      </c>
      <c r="DJ578" s="409" t="str">
        <f>IF(AND('[1]Multi-Field'!$E$54=[1]Lists!BF578,'[1]Multi-Field'!$F$54="Drained"),BI578,IF(AND('[1]Multi-Field'!$E$54=[1]Lists!BF578,'[1]Multi-Field'!$F$54="undrained"),BH578,""))</f>
        <v/>
      </c>
      <c r="DK578" s="409" t="str">
        <f>IF(AND('[1]Multi-Field'!$E$55=[1]Lists!BF578,'[1]Multi-Field'!$F$55="Drained"),BI578,IF(AND('[1]Multi-Field'!$E$55=[1]Lists!BF578,'[1]Multi-Field'!$F$55="undrained"),BH578,""))</f>
        <v/>
      </c>
      <c r="DL578" s="409" t="str">
        <f>IF(AND('[1]Multi-Field'!$E$56=[1]Lists!BF578,'[1]Multi-Field'!$F$56="Drained"),BI578,IF(AND('[1]Multi-Field'!$E$56=[1]Lists!BF578,'[1]Multi-Field'!$F$56="undrained"),BH578,""))</f>
        <v/>
      </c>
      <c r="DM578" s="409" t="str">
        <f>IF(AND('[1]Multi-Field'!$E$57=[1]Lists!BF578,'[1]Multi-Field'!$F$57="Drained"),BI578,IF(AND('[1]Multi-Field'!$E$57=[1]Lists!BF578,'[1]Multi-Field'!$F$57="undrained"),BH578,""))</f>
        <v/>
      </c>
      <c r="DN578" s="409" t="str">
        <f>IF(AND('[1]Multi-Field'!$E$58=[1]Lists!BF578,'[1]Multi-Field'!$F$58="Drained"),BI578,IF(AND('[1]Multi-Field'!$E$58=[1]Lists!BF578,'[1]Multi-Field'!$F$58="undrained"),BH578,""))</f>
        <v/>
      </c>
      <c r="DO578" s="409" t="str">
        <f>IF(AND('[1]Multi-Field'!$E$59=[1]Lists!BF578,'[1]Multi-Field'!$F$59="Drained"),BI578,IF(AND('[1]Multi-Field'!$E$59=[1]Lists!BF578,'[1]Multi-Field'!$F$59="undrained"),BH578,""))</f>
        <v/>
      </c>
      <c r="DP578" s="409" t="str">
        <f>IF(AND('[1]Multi-Field'!$E$60=[1]Lists!BF578,'[1]Multi-Field'!$F$60="Drained"),BI578,IF(AND('[1]Multi-Field'!$E$60=[1]Lists!BF578,'[1]Multi-Field'!$F$60="undrained"),BH578,""))</f>
        <v/>
      </c>
      <c r="DQ578" s="409" t="str">
        <f>IF(AND('[1]Multi-Field'!$E$61=[1]Lists!BF578,'[1]Multi-Field'!$F$61="Drained"),BI578,IF(AND('[1]Multi-Field'!$E$61=[1]Lists!BF578,'[1]Multi-Field'!$F$61="undrained"),BH578,""))</f>
        <v/>
      </c>
      <c r="DR578" s="409" t="str">
        <f>IF(AND('[1]Multi-Field'!$E$62=[1]Lists!BF578,'[1]Multi-Field'!$F$62="Drained"),BI578,IF(AND('[1]Multi-Field'!$E$62=[1]Lists!BF578,'[1]Multi-Field'!$F$62="undrained"),BH578,""))</f>
        <v/>
      </c>
      <c r="DS578" s="409" t="str">
        <f>IF(AND('[1]Multi-Field'!$E$63=[1]Lists!BF578,'[1]Multi-Field'!$F$63="Drained"),BI578,IF(AND('[1]Multi-Field'!$E$63=[1]Lists!BF578,'[1]Multi-Field'!$F$63="undrained"),BH578,""))</f>
        <v/>
      </c>
      <c r="DT578" s="409" t="str">
        <f>IF(AND('[1]Multi-Field'!$E$64=[1]Lists!BF578,'[1]Multi-Field'!$F$64="Drained"),BI578,IF(AND('[1]Multi-Field'!$E$64=[1]Lists!BF578,'[1]Multi-Field'!$F$64="undrained"),BH578,""))</f>
        <v/>
      </c>
      <c r="DU578" s="409" t="str">
        <f>IF(AND('[1]Multi-Field'!$E$65=[1]Lists!BF578,'[1]Multi-Field'!$F$65="Drained"),BI578,IF(AND('[1]Multi-Field'!$E$65=[1]Lists!BF578,'[1]Multi-Field'!$F$65="undrained"),BH578,""))</f>
        <v/>
      </c>
      <c r="DV578" s="409" t="str">
        <f>IF(AND('[1]Multi-Field'!$E$66=[1]Lists!BF578,'[1]Multi-Field'!$F$66="Drained"),BI578,IF(AND('[1]Multi-Field'!$E$66=[1]Lists!BF578,'[1]Multi-Field'!$F$66="undrained"),BH578,""))</f>
        <v/>
      </c>
      <c r="DW578" s="409" t="str">
        <f>IF(AND('[1]Multi-Field'!$E$67=[1]Lists!BF578,'[1]Multi-Field'!$F$67="Drained"),BI578,IF(AND('[1]Multi-Field'!$E$67=[1]Lists!BF578,'[1]Multi-Field'!$F$67="undrained"),BH578,""))</f>
        <v/>
      </c>
      <c r="DX578" s="409" t="str">
        <f>IF(AND('[1]Multi-Field'!$E$68=[1]Lists!BF578,'[1]Multi-Field'!$F$68="Drained"),BI578,IF(AND('[1]Multi-Field'!$E$68=[1]Lists!BF578,'[1]Multi-Field'!$F$68="undrained"),BH578,""))</f>
        <v/>
      </c>
      <c r="DY578" s="409" t="str">
        <f>IF(AND('[1]Multi-Field'!$E$69=[1]Lists!BF578,'[1]Multi-Field'!$F$69="Drained"),BI578,IF(AND('[1]Multi-Field'!$E$69=[1]Lists!BF578,'[1]Multi-Field'!$F$69="undrained"),BH578,""))</f>
        <v/>
      </c>
      <c r="DZ578" s="409" t="str">
        <f>IF(AND('[1]Multi-Field'!$E$70=[1]Lists!BF578,'[1]Multi-Field'!$F$70="Drained"),BI578,IF(AND('[1]Multi-Field'!$E$70=[1]Lists!BF578,'[1]Multi-Field'!$F$70="undrained"),BH578,""))</f>
        <v/>
      </c>
      <c r="EA578" s="409" t="str">
        <f>IF(AND('[1]Multi-Field'!$E$71=[1]Lists!BF578,'[1]Multi-Field'!$F$71="Drained"),BI578,IF(AND('[1]Multi-Field'!$E$71=[1]Lists!BF578,'[1]Multi-Field'!$F$71="undrained"),BH578,""))</f>
        <v/>
      </c>
      <c r="EB578" s="409" t="str">
        <f>IF(AND('[1]Multi-Field'!$E$72=[1]Lists!BF578,'[1]Multi-Field'!$F$72="Drained"),BI578,IF(AND('[1]Multi-Field'!$E$72=[1]Lists!BF578,'[1]Multi-Field'!$F$72="undrained"),BH578,""))</f>
        <v/>
      </c>
      <c r="EC578" s="409" t="str">
        <f>IF(AND('[1]Multi-Field'!$E$73=[1]Lists!BF578,'[1]Multi-Field'!$F$73="Drained"),BI578,IF(AND('[1]Multi-Field'!$E$73=[1]Lists!BF578,'[1]Multi-Field'!$F$73="undrained"),BH578,""))</f>
        <v/>
      </c>
      <c r="ED578" s="409" t="str">
        <f>IF(AND('[1]Multi-Field'!$E$74=[1]Lists!BF578,'[1]Multi-Field'!$F$74="Drained"),BI578,IF(AND('[1]Multi-Field'!$E$74=[1]Lists!BF578,'[1]Multi-Field'!$F$74="undrained"),BH578,""))</f>
        <v/>
      </c>
      <c r="EE578" s="409" t="str">
        <f>IF(AND('[1]Multi-Field'!$E$75=[1]Lists!BF578,'[1]Multi-Field'!$F$75="Drained"),BI578,IF(AND('[1]Multi-Field'!$E$75=[1]Lists!BF578,'[1]Multi-Field'!$F$75="undrained"),BH578,""))</f>
        <v/>
      </c>
      <c r="EF578" s="409" t="str">
        <f>IF(AND('[1]Multi-Field'!$E$76=[1]Lists!BF578,'[1]Multi-Field'!$F$76="Drained"),BI578,IF(AND('[1]Multi-Field'!$E$76=[1]Lists!BF578,'[1]Multi-Field'!$F$6="undrained"),BH578,""))</f>
        <v/>
      </c>
      <c r="EG578" s="409" t="str">
        <f>IF(AND('[1]Multi-Field'!$E$77=[1]Lists!BF578,'[1]Multi-Field'!$F$77="Drained"),BI578,IF(AND('[1]Multi-Field'!$E$77=[1]Lists!BF578,'[1]Multi-Field'!$F$77="undrained"),BH578,""))</f>
        <v/>
      </c>
      <c r="EH578" s="409" t="str">
        <f>IF(AND('[1]Multi-Field'!$E$78=[1]Lists!BF578,'[1]Multi-Field'!$F$78="Drained"),BI578,IF(AND('[1]Multi-Field'!$E$78=[1]Lists!BF578,'[1]Multi-Field'!$F$78="undrained"),BH578,""))</f>
        <v/>
      </c>
      <c r="EI578" s="409" t="str">
        <f>IF(AND('[1]Multi-Field'!$E$79=[1]Lists!BF578,'[1]Multi-Field'!$F$79="Drained"),BI578,IF(AND('[1]Multi-Field'!$E$79=[1]Lists!BF578,'[1]Multi-Field'!$F$79="undrained"),BH578,""))</f>
        <v/>
      </c>
      <c r="EJ578" s="409" t="str">
        <f>IF(AND('[1]Multi-Field'!$E$80=[1]Lists!BF578,'[1]Multi-Field'!$F$80="Drained"),BI578,IF(AND('[1]Multi-Field'!$E$80=[1]Lists!BF578,'[1]Multi-Field'!$F$80="undrained"),BH578,""))</f>
        <v/>
      </c>
      <c r="EK578" s="409" t="str">
        <f>IF(AND('[1]Multi-Field'!$E$81=[1]Lists!BF578,'[1]Multi-Field'!$F$81="Drained"),BI578,IF(AND('[1]Multi-Field'!$E$81=[1]Lists!BF578,'[1]Multi-Field'!$F$81="undrained"),BH578,""))</f>
        <v/>
      </c>
      <c r="EL578" s="409" t="str">
        <f>IF(AND('[1]Multi-Field'!$E$82=[1]Lists!BF578,'[1]Multi-Field'!$F$82="Drained"),BI578,IF(AND('[1]Multi-Field'!$E$82=[1]Lists!BF578,'[1]Multi-Field'!$F$82="undrained"),BH578,""))</f>
        <v/>
      </c>
      <c r="EM578" s="409" t="str">
        <f>IF(AND('[1]Multi-Field'!$E$83=[1]Lists!BF578,'[1]Multi-Field'!$F$83="Drained"),BI578,IF(AND('[1]Multi-Field'!$E$83=[1]Lists!BF578,'[1]Multi-Field'!$F$83="undrained"),BH578,""))</f>
        <v/>
      </c>
      <c r="EN578" s="409" t="str">
        <f>IF(AND('[1]Multi-Field'!$E$84=[1]Lists!BF578,'[1]Multi-Field'!$F$84="Drained"),BI578,IF(AND('[1]Multi-Field'!$E$84=[1]Lists!BF578,'[1]Multi-Field'!$F$84="undrained"),BH578,""))</f>
        <v/>
      </c>
      <c r="EO578" s="409" t="str">
        <f>IF(AND('[1]Multi-Field'!$E$85=[1]Lists!BF578,'[1]Multi-Field'!$F$85="Drained"),BI578,IF(AND('[1]Multi-Field'!$E$85=[1]Lists!BF578,'[1]Multi-Field'!$F$85="undrained"),BH578,""))</f>
        <v/>
      </c>
      <c r="EP578" s="409" t="str">
        <f>IF(AND('[1]Multi-Field'!$E$86=[1]Lists!BF578,'[1]Multi-Field'!$F$86="Drained"),BI578,IF(AND('[1]Multi-Field'!$E$86=[1]Lists!BF578,'[1]Multi-Field'!$F$86="undrained"),BH578,""))</f>
        <v/>
      </c>
      <c r="EQ578" s="409" t="str">
        <f>IF(AND('[1]Multi-Field'!$E$87=[1]Lists!BF578,'[1]Multi-Field'!$F$87="Drained"),BI578,IF(AND('[1]Multi-Field'!$E$87=[1]Lists!BF578,'[1]Multi-Field'!$F$87="undrained"),BH578,""))</f>
        <v/>
      </c>
      <c r="ER578" s="409" t="str">
        <f>IF(AND('[1]Multi-Field'!$E$88=[1]Lists!BF578,'[1]Multi-Field'!$F$88="Drained"),BI578,IF(AND('[1]Multi-Field'!$E$88=[1]Lists!BF578,'[1]Multi-Field'!$F$88="undrained"),BH578,""))</f>
        <v/>
      </c>
      <c r="ES578" s="409" t="str">
        <f>IF(AND('[1]Multi-Field'!$E$89=[1]Lists!BF578,'[1]Multi-Field'!$F$89="Drained"),BI578,IF(AND('[1]Multi-Field'!$E$89=[1]Lists!BF578,'[1]Multi-Field'!$F$89="undrained"),BH578,""))</f>
        <v/>
      </c>
      <c r="ET578" s="409" t="str">
        <f>IF(AND('[1]Multi-Field'!$E$90=[1]Lists!BF578,'[1]Multi-Field'!$F$90="Drained"),BI578,IF(AND('[1]Multi-Field'!$E$90=[1]Lists!BF578,'[1]Multi-Field'!$F$90="undrained"),BH578,""))</f>
        <v/>
      </c>
      <c r="EU578" s="409" t="str">
        <f>IF(AND('[1]Multi-Field'!$E$91=[1]Lists!BF578,'[1]Multi-Field'!$F$91="Drained"),BI578,IF(AND('[1]Multi-Field'!$E$91=[1]Lists!BF578,'[1]Multi-Field'!$F$91="undrained"),BH578,""))</f>
        <v/>
      </c>
      <c r="EV578" s="409" t="str">
        <f>IF(AND('[1]Multi-Field'!$E$92=[1]Lists!BF578,'[1]Multi-Field'!$F$92="Drained"),BI578,IF(AND('[1]Multi-Field'!$E$92=[1]Lists!BF578,'[1]Multi-Field'!$F$92="undrained"),BH578,""))</f>
        <v/>
      </c>
      <c r="EW578" s="409" t="str">
        <f>IF(AND('[1]Multi-Field'!$E$93=[1]Lists!BF578,'[1]Multi-Field'!$F$93="Drained"),BI578,IF(AND('[1]Multi-Field'!$E$93=[1]Lists!BF578,'[1]Multi-Field'!$F$93="undrained"),BH578,""))</f>
        <v/>
      </c>
      <c r="EX578" s="409" t="str">
        <f>IF(AND('[1]Multi-Field'!$E$94=[1]Lists!BF578,'[1]Multi-Field'!$F$94="Drained"),BI578,IF(AND('[1]Multi-Field'!$E$94=[1]Lists!BF578,'[1]Multi-Field'!$F$94="undrained"),BH578,""))</f>
        <v/>
      </c>
      <c r="EY578" s="409" t="str">
        <f>IF(AND('[1]Multi-Field'!$E$95=[1]Lists!BF578,'[1]Multi-Field'!$F$95="Drained"),BI578,IF(AND('[1]Multi-Field'!$E$95=[1]Lists!BF578,'[1]Multi-Field'!$F$95="undrained"),BH578,""))</f>
        <v/>
      </c>
      <c r="EZ578" s="409" t="str">
        <f>IF(AND('[1]Multi-Field'!$E$96=[1]Lists!BF578,'[1]Multi-Field'!$F$96="Drained"),BI578,IF(AND('[1]Multi-Field'!$E$96=[1]Lists!BF578,'[1]Multi-Field'!$F$96="undrained"),BH578,""))</f>
        <v/>
      </c>
      <c r="FA578" s="409" t="str">
        <f>IF(AND('[1]Multi-Field'!$E$97=[1]Lists!BF578,'[1]Multi-Field'!$F$97="Drained"),BI578,IF(AND('[1]Multi-Field'!$E$97=[1]Lists!BF578,'[1]Multi-Field'!$F$97="undrained"),BH578,""))</f>
        <v/>
      </c>
      <c r="FB578" s="409" t="str">
        <f>IF(AND('[1]Multi-Field'!$E$98=[1]Lists!BF578,'[1]Multi-Field'!$F$98="Drained"),BI578,IF(AND('[1]Multi-Field'!$E$98=[1]Lists!BF578,'[1]Multi-Field'!$F$98="undrained"),BH578,""))</f>
        <v/>
      </c>
      <c r="FC578" s="409" t="str">
        <f>IF(AND('[1]Multi-Field'!$E$99=[1]Lists!BF578,'[1]Multi-Field'!$F$99="Drained"),BI578,IF(AND('[1]Multi-Field'!$E$99=[1]Lists!BF578,'[1]Multi-Field'!$F$99="undrained"),BH578,""))</f>
        <v/>
      </c>
      <c r="FD578" s="409" t="str">
        <f>IF(AND('[1]Multi-Field'!$E$100=[1]Lists!BF578,'[1]Multi-Field'!$F$100="Drained"),BI578,IF(AND('[1]Multi-Field'!$E$100=[1]Lists!BF578,'[1]Multi-Field'!$F$100="undrained"),BH578,""))</f>
        <v/>
      </c>
      <c r="FE578" s="409" t="str">
        <f>IF(AND('[1]Multi-Field'!$E$101=[1]Lists!BF578,'[1]Multi-Field'!$F$101="Drained"),BI578,IF(AND('[1]Multi-Field'!$E$101=[1]Lists!BF578,'[1]Multi-Field'!$F$101="undrained"),BH578,""))</f>
        <v/>
      </c>
      <c r="FF578" s="409" t="str">
        <f>IF(AND('[1]Multi-Field'!$E$102=[1]Lists!BF578,'[1]Multi-Field'!$F$102="Drained"),BI578,IF(AND('[1]Multi-Field'!$E$102=[1]Lists!BF578,'[1]Multi-Field'!$F$102="undrained"),BH578,""))</f>
        <v/>
      </c>
      <c r="FG578" s="409" t="str">
        <f>IF(AND('[1]Multi-Field'!$E$103=[1]Lists!BF578,'[1]Multi-Field'!$F$103="Drained"),BI578,IF(AND('[1]Multi-Field'!$E$103=[1]Lists!BF578,'[1]Multi-Field'!$F$103="undrained"),BH578,""))</f>
        <v/>
      </c>
      <c r="FH578" s="409" t="str">
        <f>IF(AND('[1]Multi-Field'!$E$104=[1]Lists!BF578,'[1]Multi-Field'!$F$104="Drained"),BI578,IF(AND('[1]Multi-Field'!$E$104=[1]Lists!BF578,'[1]Multi-Field'!$F$104="undrained"),BH578,""))</f>
        <v/>
      </c>
      <c r="FI578" s="409" t="str">
        <f>IF(AND('[1]Multi-Field'!$E$105=[1]Lists!BF578,'[1]Multi-Field'!$F$105="Drained"),BI578,IF(AND('[1]Multi-Field'!$E$105=[1]Lists!BF578,'[1]Multi-Field'!$F$105="undrained"),BH578,""))</f>
        <v/>
      </c>
      <c r="FJ578" s="409" t="str">
        <f>IF(AND('[1]Multi-Field'!$E$106=[1]Lists!BF578,'[1]Multi-Field'!$F$106="Drained"),BI578,IF(AND('[1]Multi-Field'!$E$106=[1]Lists!BF578,'[1]Multi-Field'!$F$106="undrained"),BH578,""))</f>
        <v/>
      </c>
      <c r="FK578" s="409" t="str">
        <f>IF(AND('[1]Multi-Field'!$E$107=[1]Lists!BF578,'[1]Multi-Field'!$F$107="Drained"),BI578,IF(AND('[1]Multi-Field'!$E$107=[1]Lists!BF578,'[1]Multi-Field'!$F$107="undrained"),BH578,""))</f>
        <v/>
      </c>
      <c r="FL578" s="409" t="str">
        <f>IF(AND('[1]Multi-Field'!$E$108=[1]Lists!BF578,'[1]Multi-Field'!$F$108="Drained"),BI578,IF(AND('[1]Multi-Field'!$E$108=[1]Lists!BF578,'[1]Multi-Field'!$F$108="undrained"),BH578,""))</f>
        <v/>
      </c>
      <c r="FM578" s="409" t="str">
        <f>IF(AND('[1]Multi-Field'!$E$109=[1]Lists!BF578,'[1]Multi-Field'!$F$109="Drained"),BI578,IF(AND('[1]Multi-Field'!$E$109=[1]Lists!BF578,'[1]Multi-Field'!$F$109="undrained"),BH578,""))</f>
        <v/>
      </c>
      <c r="FN578" s="409" t="str">
        <f>IF(AND('[1]Multi-Field'!$E$110=[1]Lists!BF578,'[1]Multi-Field'!$F$110="Drained"),BI578,IF(AND('[1]Multi-Field'!$E$110=[1]Lists!BF578,'[1]Multi-Field'!$F$110="undrained"),BH578,""))</f>
        <v/>
      </c>
      <c r="FO578" s="409" t="str">
        <f>IF(AND('[1]Multi-Field'!$E$111=[1]Lists!BF578,'[1]Multi-Field'!$F$111="Drained"),BI578,IF(AND('[1]Multi-Field'!$E$111=[1]Lists!BF578,'[1]Multi-Field'!$F$111="undrained"),BH578,""))</f>
        <v/>
      </c>
      <c r="FP578" s="409" t="str">
        <f>IF(AND('[1]Multi-Field'!$E$112=[1]Lists!BF578,'[1]Multi-Field'!$F$112="Drained"),BI578,IF(AND('[1]Multi-Field'!$E$112=[1]Lists!BF578,'[1]Multi-Field'!$F$112="undrained"),BH578,""))</f>
        <v/>
      </c>
      <c r="FQ578" s="409" t="str">
        <f>IF(AND('[1]Multi-Field'!$E$113=[1]Lists!BF578,'[1]Multi-Field'!$F$113="Drained"),BI578,IF(AND('[1]Multi-Field'!$E$113=[1]Lists!BF578,'[1]Multi-Field'!$F$113="undrained"),BH578,""))</f>
        <v/>
      </c>
      <c r="FR578" s="409" t="str">
        <f>IF(AND('[1]Multi-Field'!$E$114=[1]Lists!BF578,'[1]Multi-Field'!$F$114="Drained"),BI578,IF(AND('[1]Multi-Field'!$E$114=[1]Lists!BF578,'[1]Multi-Field'!$F$114="undrained"),BH578,""))</f>
        <v/>
      </c>
      <c r="FS578" s="409" t="str">
        <f>IF(AND('[1]Multi-Field'!$E$115=[1]Lists!BF578,'[1]Multi-Field'!$F$115="Drained"),BI578,IF(AND('[1]Multi-Field'!$E$115=[1]Lists!BF578,'[1]Multi-Field'!$F$115="undrained"),BH578,""))</f>
        <v/>
      </c>
      <c r="FT578" s="409" t="str">
        <f>IF(AND('[1]Multi-Field'!$E$116=[1]Lists!BF578,'[1]Multi-Field'!$F$116="Drained"),BI578,IF(AND('[1]Multi-Field'!$E$116=[1]Lists!BF578,'[1]Multi-Field'!$F$116="undrained"),BH578,""))</f>
        <v/>
      </c>
      <c r="FU578" s="409" t="str">
        <f>IF(AND('[1]Multi-Field'!$E$117=[1]Lists!BF578,'[1]Multi-Field'!$F$117="Drained"),BI578,IF(AND('[1]Multi-Field'!$E$117=[1]Lists!BF578,'[1]Multi-Field'!$F$117="undrained"),BH578,""))</f>
        <v/>
      </c>
      <c r="FV578" s="409" t="str">
        <f>IF(AND('[1]Multi-Field'!$E$118=[1]Lists!BF578,'[1]Multi-Field'!$F$118="Drained"),BI578,IF(AND('[1]Multi-Field'!$E$118=[1]Lists!BF578,'[1]Multi-Field'!$F$118="undrained"),BH578,""))</f>
        <v/>
      </c>
      <c r="FW578" s="409" t="str">
        <f>IF(AND('[1]Multi-Field'!$E$119=[1]Lists!BF578,'[1]Multi-Field'!$F$119="Drained"),BI578,IF(AND('[1]Multi-Field'!$E$119=[1]Lists!BF578,'[1]Multi-Field'!$F$119="undrained"),BH578,""))</f>
        <v/>
      </c>
      <c r="FX578" s="409" t="str">
        <f>IF(AND('[1]Multi-Field'!$E$120=[1]Lists!BF578,'[1]Multi-Field'!$F$120="Drained"),BI578,IF(AND('[1]Multi-Field'!$E$120=[1]Lists!BF578,'[1]Multi-Field'!$F$120="undrained"),BH578,""))</f>
        <v/>
      </c>
    </row>
    <row r="579" spans="1:180" ht="13.5" customHeight="1">
      <c r="A579" s="7" t="s">
        <v>664</v>
      </c>
      <c r="B579" s="7"/>
      <c r="C579" s="7"/>
      <c r="D579" s="8">
        <v>70</v>
      </c>
      <c r="E579" s="8">
        <f t="shared" ref="E579:E595" si="81">ROUND((D579+(G579-D579)*1/3),0)</f>
        <v>70</v>
      </c>
      <c r="F579" s="8">
        <f t="shared" ref="F579:F595" si="82">ROUND((D579+(G579-D579)*2/3),0)</f>
        <v>70</v>
      </c>
      <c r="G579" s="8">
        <v>70</v>
      </c>
      <c r="H579" s="8">
        <v>40</v>
      </c>
      <c r="I579" s="8">
        <f t="shared" si="78"/>
        <v>40</v>
      </c>
      <c r="J579" s="8">
        <f t="shared" si="79"/>
        <v>40</v>
      </c>
      <c r="K579" s="8">
        <v>40</v>
      </c>
      <c r="L579" s="8">
        <v>90</v>
      </c>
      <c r="M579" s="8">
        <f t="shared" ref="M579:M595" si="83">ROUND((L579+(O579-L579)*1/3),0)</f>
        <v>90</v>
      </c>
      <c r="N579" s="8">
        <f t="shared" ref="N579:N595" si="84">ROUND((L579+(O579-L579)*2/3),0)</f>
        <v>90</v>
      </c>
      <c r="O579" s="8">
        <v>90</v>
      </c>
      <c r="P579" s="391"/>
      <c r="Q579" s="84"/>
      <c r="R579" s="395"/>
      <c r="S579" s="395"/>
      <c r="T579" s="395"/>
      <c r="U579" s="396"/>
      <c r="BF579" s="411" t="s">
        <v>1742</v>
      </c>
      <c r="BG579" s="412">
        <v>5</v>
      </c>
      <c r="BH579" s="412">
        <v>4.5</v>
      </c>
      <c r="BI579" s="412">
        <v>4.5</v>
      </c>
      <c r="BJ579" s="409" t="e">
        <f>IF(AND('[1]Single Field'!#REF!=[1]Lists!BF579,'[1]Single Field'!#REF!="Drained"),"x",IF(AND('[1]Single Field'!#REF!=[1]Lists!BF579,'[1]Single Field'!#REF!="Undrained"),O,""))</f>
        <v>#REF!</v>
      </c>
      <c r="BK579" s="409" t="str">
        <f>IF(AND('[1]Multi-Field'!$E$3=[1]Lists!BF579,'[1]Multi-Field'!$F$3="Drained"),BI579,IF(AND('[1]Multi-Field'!$E$3=BF579,'[1]Multi-Field'!$F$3="undrained"),BH579,""))</f>
        <v/>
      </c>
      <c r="BL579" s="409" t="str">
        <f>IF(AND('[1]Multi-Field'!$E$4=BF579,'[1]Multi-Field'!$F$4="Drained"),BI579,IF(AND('[1]Multi-Field'!$E$4=BF579,'[1]Multi-Field'!$F$4="undrained"),BH579,""))</f>
        <v/>
      </c>
      <c r="BM579" s="409" t="str">
        <f>IF(AND('[1]Multi-Field'!$E$5=BF579,'[1]Multi-Field'!$F$5="Drained"),BI579,IF(AND('[1]Multi-Field'!$E$5=BF579,'[1]Multi-Field'!$F$5="undrained"),BH579,""))</f>
        <v/>
      </c>
      <c r="BN579" s="409" t="str">
        <f>IF(AND('[1]Multi-Field'!$E$6=BF579,'[1]Multi-Field'!$F$6="Drained"),BI579,IF(AND('[1]Multi-Field'!$E$6=BF579,'[1]Multi-Field'!$F$6="undrained"),BH579,""))</f>
        <v/>
      </c>
      <c r="BO579" s="409" t="str">
        <f>IF(AND('[1]Multi-Field'!$E$7=BF579,'[1]Multi-Field'!$F$7="Drained"),BI579,IF(AND('[1]Multi-Field'!$E$7=BF579,'[1]Multi-Field'!$F$7="undrained"),BH579,""))</f>
        <v/>
      </c>
      <c r="BP579" s="409" t="str">
        <f>IF(AND('[1]Multi-Field'!$E$8=BF579,'[1]Multi-Field'!$F$8="Drained"),BI579,IF(AND('[1]Multi-Field'!$E$8=BF579,'[1]Multi-Field'!$F$8="undrained"),BH579,""))</f>
        <v/>
      </c>
      <c r="BQ579" s="409" t="str">
        <f>IF(AND('[1]Multi-Field'!$E$9=BF579,'[1]Multi-Field'!$F$9="Drained"),BI579,IF(AND('[1]Multi-Field'!$E$9=BF579,'[1]Multi-Field'!$F$9="undrained"),BH579,""))</f>
        <v/>
      </c>
      <c r="BR579" s="409" t="str">
        <f>IF(AND('[1]Multi-Field'!$E$10=BF579,'[1]Multi-Field'!$F$10="Drained"),BI579,IF(AND('[1]Multi-Field'!$E$10=BF579,'[1]Multi-Field'!$F$10="undrained"),BH579,""))</f>
        <v/>
      </c>
      <c r="BS579" s="409" t="str">
        <f>IF(AND('[1]Multi-Field'!$E$11=BF579,'[1]Multi-Field'!$F$11="Drained"),BI579,IF(AND('[1]Multi-Field'!$E$11=BF579,'[1]Multi-Field'!$F$11="undrained"),BH579,""))</f>
        <v/>
      </c>
      <c r="BT579" s="409" t="str">
        <f>IF(AND('[1]Multi-Field'!$E$12=BF579,'[1]Multi-Field'!$F$12="Drained"),BI579,IF(AND('[1]Multi-Field'!$E$12=BF579,'[1]Multi-Field'!$F$12="undrained"),BH579,""))</f>
        <v/>
      </c>
      <c r="BU579" s="409" t="str">
        <f>IF(AND('[1]Multi-Field'!$E$13=BF579,'[1]Multi-Field'!$F$13="Drained"),BI579,IF(AND('[1]Multi-Field'!$E$3=BF579,'[1]Multi-Field'!$F$13="undrained"),BH579,""))</f>
        <v/>
      </c>
      <c r="BV579" s="409" t="str">
        <f>IF(AND('[1]Multi-Field'!$E$14=BF579,'[1]Multi-Field'!$F$14="Drained"),BI579,IF(AND('[1]Multi-Field'!$E$14=BF579,'[1]Multi-Field'!$F$14="undrained"),BH579,""))</f>
        <v/>
      </c>
      <c r="BW579" s="409" t="str">
        <f>IF(AND('[1]Multi-Field'!$E$15=BF579,'[1]Multi-Field'!$F$15="Drained"),BI579,IF(AND('[1]Multi-Field'!$E$15=BF579,'[1]Multi-Field'!$F$15="undrained"),BH579,""))</f>
        <v/>
      </c>
      <c r="BX579" s="409" t="str">
        <f>IF(AND('[1]Multi-Field'!$E$16=[1]Lists!BF579,'[1]Multi-Field'!$F$16="Drained"),BI579,IF(AND('[1]Multi-Field'!$E$16=[1]Lists!BF579,'[1]Multi-Field'!$F$16="undrained"),BH579,""))</f>
        <v/>
      </c>
      <c r="BY579" s="409" t="str">
        <f>IF(AND('[1]Multi-Field'!$E$17=[1]Lists!BF579,'[1]Multi-Field'!$F$17="Drained"),BI579,IF(AND('[1]Multi-Field'!$E$17=[1]Lists!BF579,'[1]Multi-Field'!$F$17="undrained"),BH579,""))</f>
        <v/>
      </c>
      <c r="BZ579" s="409" t="str">
        <f>IF(AND('[1]Multi-Field'!$E$18=[1]Lists!BF579,'[1]Multi-Field'!$F$18="Drained"),BI579,IF(AND('[1]Multi-Field'!$E$18=[1]Lists!BF579,'[1]Multi-Field'!$F$18="undrained"),BH579,""))</f>
        <v/>
      </c>
      <c r="CA579" s="409" t="str">
        <f>IF(AND('[1]Multi-Field'!$E$19=[1]Lists!BF579,'[1]Multi-Field'!$F$19="Drained"),BI579,IF(AND('[1]Multi-Field'!$E$19=[1]Lists!BF579,'[1]Multi-Field'!$F$19="undrained"),BH579,""))</f>
        <v/>
      </c>
      <c r="CB579" s="409" t="str">
        <f>IF(AND('[1]Multi-Field'!$E$20=[1]Lists!BF579,'[1]Multi-Field'!$F$20="Drained"),BI579,IF(AND('[1]Multi-Field'!$E$20=[1]Lists!BF579,'[1]Multi-Field'!$F$20="undrained"),BH579,""))</f>
        <v/>
      </c>
      <c r="CC579" s="409" t="str">
        <f>IF(AND('[1]Multi-Field'!$E$21=[1]Lists!BF579,'[1]Multi-Field'!$F$21="Drained"),BI579,IF(AND('[1]Multi-Field'!$E$21=[1]Lists!BF579,'[1]Multi-Field'!$F$21="undrained"),BH579,""))</f>
        <v/>
      </c>
      <c r="CD579" s="409" t="str">
        <f>IF(AND('[1]Multi-Field'!$E$22=[1]Lists!BF579,'[1]Multi-Field'!$F$22="Drained"),BI579,IF(AND('[1]Multi-Field'!$E$22=[1]Lists!BF579,'[1]Multi-Field'!$F$22="undrained"),BH579,""))</f>
        <v/>
      </c>
      <c r="CE579" s="409" t="str">
        <f>IF(AND('[1]Multi-Field'!$E$23=[1]Lists!BF579,'[1]Multi-Field'!$F$23="Drained"),BI579,IF(AND('[1]Multi-Field'!$E$23=[1]Lists!BF579,'[1]Multi-Field'!$F$23="undrained"),BH579,""))</f>
        <v/>
      </c>
      <c r="CF579" s="409" t="str">
        <f>IF(AND('[1]Multi-Field'!$E$24=[1]Lists!BF579,'[1]Multi-Field'!$F$24="Drained"),BI579,IF(AND('[1]Multi-Field'!$E$24=[1]Lists!BF579,'[1]Multi-Field'!$F$24="undrained"),BH579,""))</f>
        <v/>
      </c>
      <c r="CG579" s="409" t="str">
        <f>IF(AND('[1]Multi-Field'!$E$25=[1]Lists!BF579,'[1]Multi-Field'!$F$25="Drained"),BI579,IF(AND('[1]Multi-Field'!$E$25=[1]Lists!BF579,'[1]Multi-Field'!$F$25="undrained"),BH579,""))</f>
        <v/>
      </c>
      <c r="CH579" s="409" t="str">
        <f>IF(AND('[1]Multi-Field'!$E$26=[1]Lists!BF579,'[1]Multi-Field'!$F$26="Drained"),BI579,IF(AND('[1]Multi-Field'!$E$26=[1]Lists!BF579,'[1]Multi-Field'!$F$26="undrained"),BH579,""))</f>
        <v/>
      </c>
      <c r="CI579" s="409" t="str">
        <f>IF(AND('[1]Multi-Field'!$E$27=[1]Lists!BF579,'[1]Multi-Field'!$F$27="Drained"),BI579,IF(AND('[1]Multi-Field'!$E$27=[1]Lists!BF579,'[1]Multi-Field'!$F$27="undrained"),BH579,""))</f>
        <v/>
      </c>
      <c r="CJ579" s="409" t="str">
        <f>IF(AND('[1]Multi-Field'!$E$28=[1]Lists!BF579,'[1]Multi-Field'!$F$28="Drained"),BI579,IF(AND('[1]Multi-Field'!$E$28=[1]Lists!BF579,'[1]Multi-Field'!$F$28="undrained"),BH579,""))</f>
        <v/>
      </c>
      <c r="CK579" s="409" t="str">
        <f>IF(AND('[1]Multi-Field'!$E$29=[1]Lists!BF579,'[1]Multi-Field'!$F$29="Drained"),BI579,IF(AND('[1]Multi-Field'!$E$29=[1]Lists!BF579,'[1]Multi-Field'!$F$29="undrained"),BH579,""))</f>
        <v/>
      </c>
      <c r="CL579" s="409" t="str">
        <f>IF(AND('[1]Multi-Field'!$E$30=[1]Lists!BF579,'[1]Multi-Field'!$F$30="Drained"),BI579,IF(AND('[1]Multi-Field'!$E$30=[1]Lists!BF579,'[1]Multi-Field'!$F$30="undrained"),BH579,""))</f>
        <v/>
      </c>
      <c r="CM579" s="409" t="str">
        <f>IF(AND('[1]Multi-Field'!$E$31=[1]Lists!BF579,'[1]Multi-Field'!$F$31="Drained"),BI579,IF(AND('[1]Multi-Field'!$E$31=[1]Lists!BF579,'[1]Multi-Field'!$F$31="undrained"),BH579,""))</f>
        <v/>
      </c>
      <c r="CN579" s="409" t="str">
        <f>IF(AND('[1]Multi-Field'!$E$32=[1]Lists!BF579,'[1]Multi-Field'!$F$32="Drained"),BI579,IF(AND('[1]Multi-Field'!$E$32=[1]Lists!BF579,'[1]Multi-Field'!$F$32="undrained"),BH579,""))</f>
        <v/>
      </c>
      <c r="CO579" s="409" t="str">
        <f>IF(AND('[1]Multi-Field'!$E$33=[1]Lists!BF579,'[1]Multi-Field'!$F$33="Drained"),BI579,IF(AND('[1]Multi-Field'!$E$33=[1]Lists!BF579,'[1]Multi-Field'!$F$33="undrained"),BH579,""))</f>
        <v/>
      </c>
      <c r="CP579" s="409" t="str">
        <f>IF(AND('[1]Multi-Field'!$E$34=[1]Lists!BF579,'[1]Multi-Field'!$F$34="Drained"),BI579,IF(AND('[1]Multi-Field'!$E$34=[1]Lists!BF579,'[1]Multi-Field'!$F$34="undrained"),BH579,""))</f>
        <v/>
      </c>
      <c r="CQ579" s="409" t="str">
        <f>IF(AND('[1]Multi-Field'!$E$35=[1]Lists!BF579,'[1]Multi-Field'!$F$35="Drained"),BI579,IF(AND('[1]Multi-Field'!$E$35=[1]Lists!BF579,'[1]Multi-Field'!$F$35="undrained"),BH579,""))</f>
        <v/>
      </c>
      <c r="CR579" s="409" t="str">
        <f>IF(AND('[1]Multi-Field'!$E$36=[1]Lists!BF579,'[1]Multi-Field'!$F$36="Drained"),BI579,IF(AND('[1]Multi-Field'!$E$36=[1]Lists!BF579,'[1]Multi-Field'!$F$36="undrained"),BH579,""))</f>
        <v/>
      </c>
      <c r="CS579" s="409" t="str">
        <f>IF(AND('[1]Multi-Field'!$E$37=[1]Lists!BF579,'[1]Multi-Field'!$F$37="Drained"),BI579,IF(AND('[1]Multi-Field'!$E$37=[1]Lists!BF579,'[1]Multi-Field'!$F$37="undrained"),BH579,""))</f>
        <v/>
      </c>
      <c r="CT579" s="409" t="str">
        <f>IF(AND('[1]Multi-Field'!$E$38=[1]Lists!BF579,'[1]Multi-Field'!$F$38="Drained"),BI579,IF(AND('[1]Multi-Field'!$E$38=[1]Lists!BF579,'[1]Multi-Field'!$F$38="undrained"),BH579,""))</f>
        <v/>
      </c>
      <c r="CU579" s="409" t="str">
        <f>IF(AND('[1]Multi-Field'!$E$39=[1]Lists!BF579,'[1]Multi-Field'!$F$39="Drained"),BI579,IF(AND('[1]Multi-Field'!$E$39=[1]Lists!BF579,'[1]Multi-Field'!$F$39="undrained"),BH579,""))</f>
        <v/>
      </c>
      <c r="CV579" s="409" t="str">
        <f>IF(AND('[1]Multi-Field'!$E$40=[1]Lists!BF579,'[1]Multi-Field'!$F$40="Drained"),BI579,IF(AND('[1]Multi-Field'!$E$40=[1]Lists!BF579,'[1]Multi-Field'!$F$40="undrained"),BH579,""))</f>
        <v/>
      </c>
      <c r="CW579" s="409" t="str">
        <f>IF(AND('[1]Multi-Field'!$E$41=[1]Lists!BF579,'[1]Multi-Field'!$F$40="Drained"),BI579,IF(AND('[1]Multi-Field'!$E$40=[1]Lists!BF579,'[1]Multi-Field'!$F$40="undrained"),BH579,""))</f>
        <v/>
      </c>
      <c r="CX579" s="409" t="str">
        <f>IF(AND('[1]Multi-Field'!$E$42=[1]Lists!BF579,'[1]Multi-Field'!$F$42="Drained"),BI579,IF(AND('[1]Multi-Field'!$E$42=[1]Lists!BF579,'[1]Multi-Field'!$F$42="undrained"),BH579,""))</f>
        <v/>
      </c>
      <c r="CY579" s="409" t="str">
        <f>IF(AND('[1]Multi-Field'!$E$43=[1]Lists!BF579,'[1]Multi-Field'!$F$43="Drained"),BI579,IF(AND('[1]Multi-Field'!$E$43=[1]Lists!BF579,'[1]Multi-Field'!$F$43="undrained"),BH579,""))</f>
        <v/>
      </c>
      <c r="CZ579" s="409" t="str">
        <f>IF(AND('[1]Multi-Field'!$E$44=[1]Lists!BF579,'[1]Multi-Field'!$F$44="Drained"),BI579,IF(AND('[1]Multi-Field'!$E$44=[1]Lists!BF579,'[1]Multi-Field'!$F$44="undrained"),BH579,""))</f>
        <v/>
      </c>
      <c r="DA579" s="409" t="str">
        <f>IF(AND('[1]Multi-Field'!$E$45=[1]Lists!BF579,'[1]Multi-Field'!$F$45="Drained"),BI579,IF(AND('[1]Multi-Field'!$E$45=[1]Lists!BF579,'[1]Multi-Field'!$F$45="undrained"),BH579,""))</f>
        <v/>
      </c>
      <c r="DB579" s="409" t="str">
        <f>IF(AND('[1]Multi-Field'!$E$46=[1]Lists!BF579,'[1]Multi-Field'!$F$46="Drained"),BI579,IF(AND('[1]Multi-Field'!$E$46=[1]Lists!BF579,'[1]Multi-Field'!$F$46="undrained"),BH579,""))</f>
        <v/>
      </c>
      <c r="DC579" s="409" t="str">
        <f>IF(AND('[1]Multi-Field'!$E$47=[1]Lists!BF579,'[1]Multi-Field'!$F$47="Drained"),BI579,IF(AND('[1]Multi-Field'!$E$47=[1]Lists!BF579,'[1]Multi-Field'!$F$47="undrained"),BH579,""))</f>
        <v/>
      </c>
      <c r="DD579" s="409" t="str">
        <f>IF(AND('[1]Multi-Field'!$E$48=[1]Lists!BF579,'[1]Multi-Field'!$F$48="Drained"),BI579,IF(AND('[1]Multi-Field'!$E$48=[1]Lists!BF579,'[1]Multi-Field'!$F$48="undrained"),BH579,""))</f>
        <v/>
      </c>
      <c r="DE579" s="409" t="str">
        <f>IF(AND('[1]Multi-Field'!$E$49=[1]Lists!BF579,'[1]Multi-Field'!$F$49="Drained"),BI579,IF(AND('[1]Multi-Field'!$E$49=[1]Lists!BF579,'[1]Multi-Field'!$F$9="undrained"),BH579,""))</f>
        <v/>
      </c>
      <c r="DF579" s="409" t="str">
        <f>IF(AND('[1]Multi-Field'!$E$50=[1]Lists!BF579,'[1]Multi-Field'!$F$50="Drained"),BI579,IF(AND('[1]Multi-Field'!$E$50=[1]Lists!BF579,'[1]Multi-Field'!$F$50="undrained"),BH579,""))</f>
        <v/>
      </c>
      <c r="DG579" s="409" t="str">
        <f>IF(AND('[1]Multi-Field'!$E$51=[1]Lists!BF579,'[1]Multi-Field'!$F$51="Drained"),BI579,IF(AND('[1]Multi-Field'!$E$51=[1]Lists!BF579,'[1]Multi-Field'!$F$51="undrained"),BH579,""))</f>
        <v/>
      </c>
      <c r="DH579" s="409" t="str">
        <f>IF(AND('[1]Multi-Field'!$E$52=[1]Lists!BF579,'[1]Multi-Field'!$F$52="Drained"),BI579,IF(AND('[1]Multi-Field'!$E$52=[1]Lists!BF579,'[1]Multi-Field'!$F$52="undrained"),BH579,""))</f>
        <v/>
      </c>
      <c r="DI579" s="409" t="str">
        <f>IF(AND('[1]Multi-Field'!$E$53=[1]Lists!BF579,'[1]Multi-Field'!$F$53="Drained"),BI579,IF(AND('[1]Multi-Field'!$E$53=[1]Lists!BF579,'[1]Multi-Field'!$F$53="undrained"),BH579,""))</f>
        <v/>
      </c>
      <c r="DJ579" s="409" t="str">
        <f>IF(AND('[1]Multi-Field'!$E$54=[1]Lists!BF579,'[1]Multi-Field'!$F$54="Drained"),BI579,IF(AND('[1]Multi-Field'!$E$54=[1]Lists!BF579,'[1]Multi-Field'!$F$54="undrained"),BH579,""))</f>
        <v/>
      </c>
      <c r="DK579" s="409" t="str">
        <f>IF(AND('[1]Multi-Field'!$E$55=[1]Lists!BF579,'[1]Multi-Field'!$F$55="Drained"),BI579,IF(AND('[1]Multi-Field'!$E$55=[1]Lists!BF579,'[1]Multi-Field'!$F$55="undrained"),BH579,""))</f>
        <v/>
      </c>
      <c r="DL579" s="409" t="str">
        <f>IF(AND('[1]Multi-Field'!$E$56=[1]Lists!BF579,'[1]Multi-Field'!$F$56="Drained"),BI579,IF(AND('[1]Multi-Field'!$E$56=[1]Lists!BF579,'[1]Multi-Field'!$F$56="undrained"),BH579,""))</f>
        <v/>
      </c>
      <c r="DM579" s="409" t="str">
        <f>IF(AND('[1]Multi-Field'!$E$57=[1]Lists!BF579,'[1]Multi-Field'!$F$57="Drained"),BI579,IF(AND('[1]Multi-Field'!$E$57=[1]Lists!BF579,'[1]Multi-Field'!$F$57="undrained"),BH579,""))</f>
        <v/>
      </c>
      <c r="DN579" s="409" t="str">
        <f>IF(AND('[1]Multi-Field'!$E$58=[1]Lists!BF579,'[1]Multi-Field'!$F$58="Drained"),BI579,IF(AND('[1]Multi-Field'!$E$58=[1]Lists!BF579,'[1]Multi-Field'!$F$58="undrained"),BH579,""))</f>
        <v/>
      </c>
      <c r="DO579" s="409" t="str">
        <f>IF(AND('[1]Multi-Field'!$E$59=[1]Lists!BF579,'[1]Multi-Field'!$F$59="Drained"),BI579,IF(AND('[1]Multi-Field'!$E$59=[1]Lists!BF579,'[1]Multi-Field'!$F$59="undrained"),BH579,""))</f>
        <v/>
      </c>
      <c r="DP579" s="409" t="str">
        <f>IF(AND('[1]Multi-Field'!$E$60=[1]Lists!BF579,'[1]Multi-Field'!$F$60="Drained"),BI579,IF(AND('[1]Multi-Field'!$E$60=[1]Lists!BF579,'[1]Multi-Field'!$F$60="undrained"),BH579,""))</f>
        <v/>
      </c>
      <c r="DQ579" s="409" t="str">
        <f>IF(AND('[1]Multi-Field'!$E$61=[1]Lists!BF579,'[1]Multi-Field'!$F$61="Drained"),BI579,IF(AND('[1]Multi-Field'!$E$61=[1]Lists!BF579,'[1]Multi-Field'!$F$61="undrained"),BH579,""))</f>
        <v/>
      </c>
      <c r="DR579" s="409" t="str">
        <f>IF(AND('[1]Multi-Field'!$E$62=[1]Lists!BF579,'[1]Multi-Field'!$F$62="Drained"),BI579,IF(AND('[1]Multi-Field'!$E$62=[1]Lists!BF579,'[1]Multi-Field'!$F$62="undrained"),BH579,""))</f>
        <v/>
      </c>
      <c r="DS579" s="409" t="str">
        <f>IF(AND('[1]Multi-Field'!$E$63=[1]Lists!BF579,'[1]Multi-Field'!$F$63="Drained"),BI579,IF(AND('[1]Multi-Field'!$E$63=[1]Lists!BF579,'[1]Multi-Field'!$F$63="undrained"),BH579,""))</f>
        <v/>
      </c>
      <c r="DT579" s="409" t="str">
        <f>IF(AND('[1]Multi-Field'!$E$64=[1]Lists!BF579,'[1]Multi-Field'!$F$64="Drained"),BI579,IF(AND('[1]Multi-Field'!$E$64=[1]Lists!BF579,'[1]Multi-Field'!$F$64="undrained"),BH579,""))</f>
        <v/>
      </c>
      <c r="DU579" s="409" t="str">
        <f>IF(AND('[1]Multi-Field'!$E$65=[1]Lists!BF579,'[1]Multi-Field'!$F$65="Drained"),BI579,IF(AND('[1]Multi-Field'!$E$65=[1]Lists!BF579,'[1]Multi-Field'!$F$65="undrained"),BH579,""))</f>
        <v/>
      </c>
      <c r="DV579" s="409" t="str">
        <f>IF(AND('[1]Multi-Field'!$E$66=[1]Lists!BF579,'[1]Multi-Field'!$F$66="Drained"),BI579,IF(AND('[1]Multi-Field'!$E$66=[1]Lists!BF579,'[1]Multi-Field'!$F$66="undrained"),BH579,""))</f>
        <v/>
      </c>
      <c r="DW579" s="409" t="str">
        <f>IF(AND('[1]Multi-Field'!$E$67=[1]Lists!BF579,'[1]Multi-Field'!$F$67="Drained"),BI579,IF(AND('[1]Multi-Field'!$E$67=[1]Lists!BF579,'[1]Multi-Field'!$F$67="undrained"),BH579,""))</f>
        <v/>
      </c>
      <c r="DX579" s="409" t="str">
        <f>IF(AND('[1]Multi-Field'!$E$68=[1]Lists!BF579,'[1]Multi-Field'!$F$68="Drained"),BI579,IF(AND('[1]Multi-Field'!$E$68=[1]Lists!BF579,'[1]Multi-Field'!$F$68="undrained"),BH579,""))</f>
        <v/>
      </c>
      <c r="DY579" s="409" t="str">
        <f>IF(AND('[1]Multi-Field'!$E$69=[1]Lists!BF579,'[1]Multi-Field'!$F$69="Drained"),BI579,IF(AND('[1]Multi-Field'!$E$69=[1]Lists!BF579,'[1]Multi-Field'!$F$69="undrained"),BH579,""))</f>
        <v/>
      </c>
      <c r="DZ579" s="409" t="str">
        <f>IF(AND('[1]Multi-Field'!$E$70=[1]Lists!BF579,'[1]Multi-Field'!$F$70="Drained"),BI579,IF(AND('[1]Multi-Field'!$E$70=[1]Lists!BF579,'[1]Multi-Field'!$F$70="undrained"),BH579,""))</f>
        <v/>
      </c>
      <c r="EA579" s="409" t="str">
        <f>IF(AND('[1]Multi-Field'!$E$71=[1]Lists!BF579,'[1]Multi-Field'!$F$71="Drained"),BI579,IF(AND('[1]Multi-Field'!$E$71=[1]Lists!BF579,'[1]Multi-Field'!$F$71="undrained"),BH579,""))</f>
        <v/>
      </c>
      <c r="EB579" s="409" t="str">
        <f>IF(AND('[1]Multi-Field'!$E$72=[1]Lists!BF579,'[1]Multi-Field'!$F$72="Drained"),BI579,IF(AND('[1]Multi-Field'!$E$72=[1]Lists!BF579,'[1]Multi-Field'!$F$72="undrained"),BH579,""))</f>
        <v/>
      </c>
      <c r="EC579" s="409" t="str">
        <f>IF(AND('[1]Multi-Field'!$E$73=[1]Lists!BF579,'[1]Multi-Field'!$F$73="Drained"),BI579,IF(AND('[1]Multi-Field'!$E$73=[1]Lists!BF579,'[1]Multi-Field'!$F$73="undrained"),BH579,""))</f>
        <v/>
      </c>
      <c r="ED579" s="409" t="str">
        <f>IF(AND('[1]Multi-Field'!$E$74=[1]Lists!BF579,'[1]Multi-Field'!$F$74="Drained"),BI579,IF(AND('[1]Multi-Field'!$E$74=[1]Lists!BF579,'[1]Multi-Field'!$F$74="undrained"),BH579,""))</f>
        <v/>
      </c>
      <c r="EE579" s="409" t="str">
        <f>IF(AND('[1]Multi-Field'!$E$75=[1]Lists!BF579,'[1]Multi-Field'!$F$75="Drained"),BI579,IF(AND('[1]Multi-Field'!$E$75=[1]Lists!BF579,'[1]Multi-Field'!$F$75="undrained"),BH579,""))</f>
        <v/>
      </c>
      <c r="EF579" s="409" t="str">
        <f>IF(AND('[1]Multi-Field'!$E$76=[1]Lists!BF579,'[1]Multi-Field'!$F$76="Drained"),BI579,IF(AND('[1]Multi-Field'!$E$76=[1]Lists!BF579,'[1]Multi-Field'!$F$6="undrained"),BH579,""))</f>
        <v/>
      </c>
      <c r="EG579" s="409" t="str">
        <f>IF(AND('[1]Multi-Field'!$E$77=[1]Lists!BF579,'[1]Multi-Field'!$F$77="Drained"),BI579,IF(AND('[1]Multi-Field'!$E$77=[1]Lists!BF579,'[1]Multi-Field'!$F$77="undrained"),BH579,""))</f>
        <v/>
      </c>
      <c r="EH579" s="409" t="str">
        <f>IF(AND('[1]Multi-Field'!$E$78=[1]Lists!BF579,'[1]Multi-Field'!$F$78="Drained"),BI579,IF(AND('[1]Multi-Field'!$E$78=[1]Lists!BF579,'[1]Multi-Field'!$F$78="undrained"),BH579,""))</f>
        <v/>
      </c>
      <c r="EI579" s="409" t="str">
        <f>IF(AND('[1]Multi-Field'!$E$79=[1]Lists!BF579,'[1]Multi-Field'!$F$79="Drained"),BI579,IF(AND('[1]Multi-Field'!$E$79=[1]Lists!BF579,'[1]Multi-Field'!$F$79="undrained"),BH579,""))</f>
        <v/>
      </c>
      <c r="EJ579" s="409" t="str">
        <f>IF(AND('[1]Multi-Field'!$E$80=[1]Lists!BF579,'[1]Multi-Field'!$F$80="Drained"),BI579,IF(AND('[1]Multi-Field'!$E$80=[1]Lists!BF579,'[1]Multi-Field'!$F$80="undrained"),BH579,""))</f>
        <v/>
      </c>
      <c r="EK579" s="409" t="str">
        <f>IF(AND('[1]Multi-Field'!$E$81=[1]Lists!BF579,'[1]Multi-Field'!$F$81="Drained"),BI579,IF(AND('[1]Multi-Field'!$E$81=[1]Lists!BF579,'[1]Multi-Field'!$F$81="undrained"),BH579,""))</f>
        <v/>
      </c>
      <c r="EL579" s="409" t="str">
        <f>IF(AND('[1]Multi-Field'!$E$82=[1]Lists!BF579,'[1]Multi-Field'!$F$82="Drained"),BI579,IF(AND('[1]Multi-Field'!$E$82=[1]Lists!BF579,'[1]Multi-Field'!$F$82="undrained"),BH579,""))</f>
        <v/>
      </c>
      <c r="EM579" s="409" t="str">
        <f>IF(AND('[1]Multi-Field'!$E$83=[1]Lists!BF579,'[1]Multi-Field'!$F$83="Drained"),BI579,IF(AND('[1]Multi-Field'!$E$83=[1]Lists!BF579,'[1]Multi-Field'!$F$83="undrained"),BH579,""))</f>
        <v/>
      </c>
      <c r="EN579" s="409" t="str">
        <f>IF(AND('[1]Multi-Field'!$E$84=[1]Lists!BF579,'[1]Multi-Field'!$F$84="Drained"),BI579,IF(AND('[1]Multi-Field'!$E$84=[1]Lists!BF579,'[1]Multi-Field'!$F$84="undrained"),BH579,""))</f>
        <v/>
      </c>
      <c r="EO579" s="409" t="str">
        <f>IF(AND('[1]Multi-Field'!$E$85=[1]Lists!BF579,'[1]Multi-Field'!$F$85="Drained"),BI579,IF(AND('[1]Multi-Field'!$E$85=[1]Lists!BF579,'[1]Multi-Field'!$F$85="undrained"),BH579,""))</f>
        <v/>
      </c>
      <c r="EP579" s="409" t="str">
        <f>IF(AND('[1]Multi-Field'!$E$86=[1]Lists!BF579,'[1]Multi-Field'!$F$86="Drained"),BI579,IF(AND('[1]Multi-Field'!$E$86=[1]Lists!BF579,'[1]Multi-Field'!$F$86="undrained"),BH579,""))</f>
        <v/>
      </c>
      <c r="EQ579" s="409" t="str">
        <f>IF(AND('[1]Multi-Field'!$E$87=[1]Lists!BF579,'[1]Multi-Field'!$F$87="Drained"),BI579,IF(AND('[1]Multi-Field'!$E$87=[1]Lists!BF579,'[1]Multi-Field'!$F$87="undrained"),BH579,""))</f>
        <v/>
      </c>
      <c r="ER579" s="409" t="str">
        <f>IF(AND('[1]Multi-Field'!$E$88=[1]Lists!BF579,'[1]Multi-Field'!$F$88="Drained"),BI579,IF(AND('[1]Multi-Field'!$E$88=[1]Lists!BF579,'[1]Multi-Field'!$F$88="undrained"),BH579,""))</f>
        <v/>
      </c>
      <c r="ES579" s="409" t="str">
        <f>IF(AND('[1]Multi-Field'!$E$89=[1]Lists!BF579,'[1]Multi-Field'!$F$89="Drained"),BI579,IF(AND('[1]Multi-Field'!$E$89=[1]Lists!BF579,'[1]Multi-Field'!$F$89="undrained"),BH579,""))</f>
        <v/>
      </c>
      <c r="ET579" s="409" t="str">
        <f>IF(AND('[1]Multi-Field'!$E$90=[1]Lists!BF579,'[1]Multi-Field'!$F$90="Drained"),BI579,IF(AND('[1]Multi-Field'!$E$90=[1]Lists!BF579,'[1]Multi-Field'!$F$90="undrained"),BH579,""))</f>
        <v/>
      </c>
      <c r="EU579" s="409" t="str">
        <f>IF(AND('[1]Multi-Field'!$E$91=[1]Lists!BF579,'[1]Multi-Field'!$F$91="Drained"),BI579,IF(AND('[1]Multi-Field'!$E$91=[1]Lists!BF579,'[1]Multi-Field'!$F$91="undrained"),BH579,""))</f>
        <v/>
      </c>
      <c r="EV579" s="409" t="str">
        <f>IF(AND('[1]Multi-Field'!$E$92=[1]Lists!BF579,'[1]Multi-Field'!$F$92="Drained"),BI579,IF(AND('[1]Multi-Field'!$E$92=[1]Lists!BF579,'[1]Multi-Field'!$F$92="undrained"),BH579,""))</f>
        <v/>
      </c>
      <c r="EW579" s="409" t="str">
        <f>IF(AND('[1]Multi-Field'!$E$93=[1]Lists!BF579,'[1]Multi-Field'!$F$93="Drained"),BI579,IF(AND('[1]Multi-Field'!$E$93=[1]Lists!BF579,'[1]Multi-Field'!$F$93="undrained"),BH579,""))</f>
        <v/>
      </c>
      <c r="EX579" s="409" t="str">
        <f>IF(AND('[1]Multi-Field'!$E$94=[1]Lists!BF579,'[1]Multi-Field'!$F$94="Drained"),BI579,IF(AND('[1]Multi-Field'!$E$94=[1]Lists!BF579,'[1]Multi-Field'!$F$94="undrained"),BH579,""))</f>
        <v/>
      </c>
      <c r="EY579" s="409" t="str">
        <f>IF(AND('[1]Multi-Field'!$E$95=[1]Lists!BF579,'[1]Multi-Field'!$F$95="Drained"),BI579,IF(AND('[1]Multi-Field'!$E$95=[1]Lists!BF579,'[1]Multi-Field'!$F$95="undrained"),BH579,""))</f>
        <v/>
      </c>
      <c r="EZ579" s="409" t="str">
        <f>IF(AND('[1]Multi-Field'!$E$96=[1]Lists!BF579,'[1]Multi-Field'!$F$96="Drained"),BI579,IF(AND('[1]Multi-Field'!$E$96=[1]Lists!BF579,'[1]Multi-Field'!$F$96="undrained"),BH579,""))</f>
        <v/>
      </c>
      <c r="FA579" s="409" t="str">
        <f>IF(AND('[1]Multi-Field'!$E$97=[1]Lists!BF579,'[1]Multi-Field'!$F$97="Drained"),BI579,IF(AND('[1]Multi-Field'!$E$97=[1]Lists!BF579,'[1]Multi-Field'!$F$97="undrained"),BH579,""))</f>
        <v/>
      </c>
      <c r="FB579" s="409" t="str">
        <f>IF(AND('[1]Multi-Field'!$E$98=[1]Lists!BF579,'[1]Multi-Field'!$F$98="Drained"),BI579,IF(AND('[1]Multi-Field'!$E$98=[1]Lists!BF579,'[1]Multi-Field'!$F$98="undrained"),BH579,""))</f>
        <v/>
      </c>
      <c r="FC579" s="409" t="str">
        <f>IF(AND('[1]Multi-Field'!$E$99=[1]Lists!BF579,'[1]Multi-Field'!$F$99="Drained"),BI579,IF(AND('[1]Multi-Field'!$E$99=[1]Lists!BF579,'[1]Multi-Field'!$F$99="undrained"),BH579,""))</f>
        <v/>
      </c>
      <c r="FD579" s="409" t="str">
        <f>IF(AND('[1]Multi-Field'!$E$100=[1]Lists!BF579,'[1]Multi-Field'!$F$100="Drained"),BI579,IF(AND('[1]Multi-Field'!$E$100=[1]Lists!BF579,'[1]Multi-Field'!$F$100="undrained"),BH579,""))</f>
        <v/>
      </c>
      <c r="FE579" s="409" t="str">
        <f>IF(AND('[1]Multi-Field'!$E$101=[1]Lists!BF579,'[1]Multi-Field'!$F$101="Drained"),BI579,IF(AND('[1]Multi-Field'!$E$101=[1]Lists!BF579,'[1]Multi-Field'!$F$101="undrained"),BH579,""))</f>
        <v/>
      </c>
      <c r="FF579" s="409" t="str">
        <f>IF(AND('[1]Multi-Field'!$E$102=[1]Lists!BF579,'[1]Multi-Field'!$F$102="Drained"),BI579,IF(AND('[1]Multi-Field'!$E$102=[1]Lists!BF579,'[1]Multi-Field'!$F$102="undrained"),BH579,""))</f>
        <v/>
      </c>
      <c r="FG579" s="409" t="str">
        <f>IF(AND('[1]Multi-Field'!$E$103=[1]Lists!BF579,'[1]Multi-Field'!$F$103="Drained"),BI579,IF(AND('[1]Multi-Field'!$E$103=[1]Lists!BF579,'[1]Multi-Field'!$F$103="undrained"),BH579,""))</f>
        <v/>
      </c>
      <c r="FH579" s="409" t="str">
        <f>IF(AND('[1]Multi-Field'!$E$104=[1]Lists!BF579,'[1]Multi-Field'!$F$104="Drained"),BI579,IF(AND('[1]Multi-Field'!$E$104=[1]Lists!BF579,'[1]Multi-Field'!$F$104="undrained"),BH579,""))</f>
        <v/>
      </c>
      <c r="FI579" s="409" t="str">
        <f>IF(AND('[1]Multi-Field'!$E$105=[1]Lists!BF579,'[1]Multi-Field'!$F$105="Drained"),BI579,IF(AND('[1]Multi-Field'!$E$105=[1]Lists!BF579,'[1]Multi-Field'!$F$105="undrained"),BH579,""))</f>
        <v/>
      </c>
      <c r="FJ579" s="409" t="str">
        <f>IF(AND('[1]Multi-Field'!$E$106=[1]Lists!BF579,'[1]Multi-Field'!$F$106="Drained"),BI579,IF(AND('[1]Multi-Field'!$E$106=[1]Lists!BF579,'[1]Multi-Field'!$F$106="undrained"),BH579,""))</f>
        <v/>
      </c>
      <c r="FK579" s="409" t="str">
        <f>IF(AND('[1]Multi-Field'!$E$107=[1]Lists!BF579,'[1]Multi-Field'!$F$107="Drained"),BI579,IF(AND('[1]Multi-Field'!$E$107=[1]Lists!BF579,'[1]Multi-Field'!$F$107="undrained"),BH579,""))</f>
        <v/>
      </c>
      <c r="FL579" s="409" t="str">
        <f>IF(AND('[1]Multi-Field'!$E$108=[1]Lists!BF579,'[1]Multi-Field'!$F$108="Drained"),BI579,IF(AND('[1]Multi-Field'!$E$108=[1]Lists!BF579,'[1]Multi-Field'!$F$108="undrained"),BH579,""))</f>
        <v/>
      </c>
      <c r="FM579" s="409" t="str">
        <f>IF(AND('[1]Multi-Field'!$E$109=[1]Lists!BF579,'[1]Multi-Field'!$F$109="Drained"),BI579,IF(AND('[1]Multi-Field'!$E$109=[1]Lists!BF579,'[1]Multi-Field'!$F$109="undrained"),BH579,""))</f>
        <v/>
      </c>
      <c r="FN579" s="409" t="str">
        <f>IF(AND('[1]Multi-Field'!$E$110=[1]Lists!BF579,'[1]Multi-Field'!$F$110="Drained"),BI579,IF(AND('[1]Multi-Field'!$E$110=[1]Lists!BF579,'[1]Multi-Field'!$F$110="undrained"),BH579,""))</f>
        <v/>
      </c>
      <c r="FO579" s="409" t="str">
        <f>IF(AND('[1]Multi-Field'!$E$111=[1]Lists!BF579,'[1]Multi-Field'!$F$111="Drained"),BI579,IF(AND('[1]Multi-Field'!$E$111=[1]Lists!BF579,'[1]Multi-Field'!$F$111="undrained"),BH579,""))</f>
        <v/>
      </c>
      <c r="FP579" s="409" t="str">
        <f>IF(AND('[1]Multi-Field'!$E$112=[1]Lists!BF579,'[1]Multi-Field'!$F$112="Drained"),BI579,IF(AND('[1]Multi-Field'!$E$112=[1]Lists!BF579,'[1]Multi-Field'!$F$112="undrained"),BH579,""))</f>
        <v/>
      </c>
      <c r="FQ579" s="409" t="str">
        <f>IF(AND('[1]Multi-Field'!$E$113=[1]Lists!BF579,'[1]Multi-Field'!$F$113="Drained"),BI579,IF(AND('[1]Multi-Field'!$E$113=[1]Lists!BF579,'[1]Multi-Field'!$F$113="undrained"),BH579,""))</f>
        <v/>
      </c>
      <c r="FR579" s="409" t="str">
        <f>IF(AND('[1]Multi-Field'!$E$114=[1]Lists!BF579,'[1]Multi-Field'!$F$114="Drained"),BI579,IF(AND('[1]Multi-Field'!$E$114=[1]Lists!BF579,'[1]Multi-Field'!$F$114="undrained"),BH579,""))</f>
        <v/>
      </c>
      <c r="FS579" s="409" t="str">
        <f>IF(AND('[1]Multi-Field'!$E$115=[1]Lists!BF579,'[1]Multi-Field'!$F$115="Drained"),BI579,IF(AND('[1]Multi-Field'!$E$115=[1]Lists!BF579,'[1]Multi-Field'!$F$115="undrained"),BH579,""))</f>
        <v/>
      </c>
      <c r="FT579" s="409" t="str">
        <f>IF(AND('[1]Multi-Field'!$E$116=[1]Lists!BF579,'[1]Multi-Field'!$F$116="Drained"),BI579,IF(AND('[1]Multi-Field'!$E$116=[1]Lists!BF579,'[1]Multi-Field'!$F$116="undrained"),BH579,""))</f>
        <v/>
      </c>
      <c r="FU579" s="409" t="str">
        <f>IF(AND('[1]Multi-Field'!$E$117=[1]Lists!BF579,'[1]Multi-Field'!$F$117="Drained"),BI579,IF(AND('[1]Multi-Field'!$E$117=[1]Lists!BF579,'[1]Multi-Field'!$F$117="undrained"),BH579,""))</f>
        <v/>
      </c>
      <c r="FV579" s="409" t="str">
        <f>IF(AND('[1]Multi-Field'!$E$118=[1]Lists!BF579,'[1]Multi-Field'!$F$118="Drained"),BI579,IF(AND('[1]Multi-Field'!$E$118=[1]Lists!BF579,'[1]Multi-Field'!$F$118="undrained"),BH579,""))</f>
        <v/>
      </c>
      <c r="FW579" s="409" t="str">
        <f>IF(AND('[1]Multi-Field'!$E$119=[1]Lists!BF579,'[1]Multi-Field'!$F$119="Drained"),BI579,IF(AND('[1]Multi-Field'!$E$119=[1]Lists!BF579,'[1]Multi-Field'!$F$119="undrained"),BH579,""))</f>
        <v/>
      </c>
      <c r="FX579" s="409" t="str">
        <f>IF(AND('[1]Multi-Field'!$E$120=[1]Lists!BF579,'[1]Multi-Field'!$F$120="Drained"),BI579,IF(AND('[1]Multi-Field'!$E$120=[1]Lists!BF579,'[1]Multi-Field'!$F$120="undrained"),BH579,""))</f>
        <v/>
      </c>
    </row>
    <row r="580" spans="1:180" ht="13.5" customHeight="1">
      <c r="A580" s="7" t="s">
        <v>665</v>
      </c>
      <c r="B580" s="7"/>
      <c r="C580" s="7"/>
      <c r="D580" s="8">
        <v>70</v>
      </c>
      <c r="E580" s="8">
        <f t="shared" si="81"/>
        <v>70</v>
      </c>
      <c r="F580" s="8">
        <f t="shared" si="82"/>
        <v>70</v>
      </c>
      <c r="G580" s="8">
        <v>70</v>
      </c>
      <c r="H580" s="8">
        <v>75</v>
      </c>
      <c r="I580" s="8">
        <f t="shared" si="78"/>
        <v>75</v>
      </c>
      <c r="J580" s="8">
        <f t="shared" si="79"/>
        <v>75</v>
      </c>
      <c r="K580" s="8">
        <v>75</v>
      </c>
      <c r="L580" s="8">
        <v>135</v>
      </c>
      <c r="M580" s="8">
        <f t="shared" si="83"/>
        <v>135</v>
      </c>
      <c r="N580" s="8">
        <f t="shared" si="84"/>
        <v>135</v>
      </c>
      <c r="O580" s="8">
        <v>135</v>
      </c>
      <c r="P580" s="391"/>
      <c r="Q580" s="84"/>
      <c r="R580" s="395"/>
      <c r="S580" s="395"/>
      <c r="T580" s="395"/>
      <c r="U580" s="396"/>
      <c r="BF580" s="411" t="s">
        <v>1743</v>
      </c>
      <c r="BG580" s="412">
        <v>4</v>
      </c>
      <c r="BH580" s="412">
        <v>5</v>
      </c>
      <c r="BI580" s="412">
        <v>5</v>
      </c>
      <c r="BJ580" s="409" t="e">
        <f>IF(AND('[1]Single Field'!#REF!=[1]Lists!BF580,'[1]Single Field'!#REF!="Drained"),"x",IF(AND('[1]Single Field'!#REF!=[1]Lists!BF580,'[1]Single Field'!#REF!="Undrained"),O,""))</f>
        <v>#REF!</v>
      </c>
      <c r="BK580" s="409" t="str">
        <f>IF(AND('[1]Multi-Field'!$E$3=[1]Lists!BF580,'[1]Multi-Field'!$F$3="Drained"),BI580,IF(AND('[1]Multi-Field'!$E$3=BF580,'[1]Multi-Field'!$F$3="undrained"),BH580,""))</f>
        <v/>
      </c>
      <c r="BL580" s="409" t="str">
        <f>IF(AND('[1]Multi-Field'!$E$4=BF580,'[1]Multi-Field'!$F$4="Drained"),BI580,IF(AND('[1]Multi-Field'!$E$4=BF580,'[1]Multi-Field'!$F$4="undrained"),BH580,""))</f>
        <v/>
      </c>
      <c r="BM580" s="409" t="str">
        <f>IF(AND('[1]Multi-Field'!$E$5=BF580,'[1]Multi-Field'!$F$5="Drained"),BI580,IF(AND('[1]Multi-Field'!$E$5=BF580,'[1]Multi-Field'!$F$5="undrained"),BH580,""))</f>
        <v/>
      </c>
      <c r="BN580" s="409" t="str">
        <f>IF(AND('[1]Multi-Field'!$E$6=BF580,'[1]Multi-Field'!$F$6="Drained"),BI580,IF(AND('[1]Multi-Field'!$E$6=BF580,'[1]Multi-Field'!$F$6="undrained"),BH580,""))</f>
        <v/>
      </c>
      <c r="BO580" s="409" t="str">
        <f>IF(AND('[1]Multi-Field'!$E$7=BF580,'[1]Multi-Field'!$F$7="Drained"),BI580,IF(AND('[1]Multi-Field'!$E$7=BF580,'[1]Multi-Field'!$F$7="undrained"),BH580,""))</f>
        <v/>
      </c>
      <c r="BP580" s="409" t="str">
        <f>IF(AND('[1]Multi-Field'!$E$8=BF580,'[1]Multi-Field'!$F$8="Drained"),BI580,IF(AND('[1]Multi-Field'!$E$8=BF580,'[1]Multi-Field'!$F$8="undrained"),BH580,""))</f>
        <v/>
      </c>
      <c r="BQ580" s="409" t="str">
        <f>IF(AND('[1]Multi-Field'!$E$9=BF580,'[1]Multi-Field'!$F$9="Drained"),BI580,IF(AND('[1]Multi-Field'!$E$9=BF580,'[1]Multi-Field'!$F$9="undrained"),BH580,""))</f>
        <v/>
      </c>
      <c r="BR580" s="409" t="str">
        <f>IF(AND('[1]Multi-Field'!$E$10=BF580,'[1]Multi-Field'!$F$10="Drained"),BI580,IF(AND('[1]Multi-Field'!$E$10=BF580,'[1]Multi-Field'!$F$10="undrained"),BH580,""))</f>
        <v/>
      </c>
      <c r="BS580" s="409" t="str">
        <f>IF(AND('[1]Multi-Field'!$E$11=BF580,'[1]Multi-Field'!$F$11="Drained"),BI580,IF(AND('[1]Multi-Field'!$E$11=BF580,'[1]Multi-Field'!$F$11="undrained"),BH580,""))</f>
        <v/>
      </c>
      <c r="BT580" s="409" t="str">
        <f>IF(AND('[1]Multi-Field'!$E$12=BF580,'[1]Multi-Field'!$F$12="Drained"),BI580,IF(AND('[1]Multi-Field'!$E$12=BF580,'[1]Multi-Field'!$F$12="undrained"),BH580,""))</f>
        <v/>
      </c>
      <c r="BU580" s="409" t="str">
        <f>IF(AND('[1]Multi-Field'!$E$13=BF580,'[1]Multi-Field'!$F$13="Drained"),BI580,IF(AND('[1]Multi-Field'!$E$3=BF580,'[1]Multi-Field'!$F$13="undrained"),BH580,""))</f>
        <v/>
      </c>
      <c r="BV580" s="409" t="str">
        <f>IF(AND('[1]Multi-Field'!$E$14=BF580,'[1]Multi-Field'!$F$14="Drained"),BI580,IF(AND('[1]Multi-Field'!$E$14=BF580,'[1]Multi-Field'!$F$14="undrained"),BH580,""))</f>
        <v/>
      </c>
      <c r="BW580" s="409" t="str">
        <f>IF(AND('[1]Multi-Field'!$E$15=BF580,'[1]Multi-Field'!$F$15="Drained"),BI580,IF(AND('[1]Multi-Field'!$E$15=BF580,'[1]Multi-Field'!$F$15="undrained"),BH580,""))</f>
        <v/>
      </c>
      <c r="BX580" s="409" t="str">
        <f>IF(AND('[1]Multi-Field'!$E$16=[1]Lists!BF580,'[1]Multi-Field'!$F$16="Drained"),BI580,IF(AND('[1]Multi-Field'!$E$16=[1]Lists!BF580,'[1]Multi-Field'!$F$16="undrained"),BH580,""))</f>
        <v/>
      </c>
      <c r="BY580" s="409" t="str">
        <f>IF(AND('[1]Multi-Field'!$E$17=[1]Lists!BF580,'[1]Multi-Field'!$F$17="Drained"),BI580,IF(AND('[1]Multi-Field'!$E$17=[1]Lists!BF580,'[1]Multi-Field'!$F$17="undrained"),BH580,""))</f>
        <v/>
      </c>
      <c r="BZ580" s="409" t="str">
        <f>IF(AND('[1]Multi-Field'!$E$18=[1]Lists!BF580,'[1]Multi-Field'!$F$18="Drained"),BI580,IF(AND('[1]Multi-Field'!$E$18=[1]Lists!BF580,'[1]Multi-Field'!$F$18="undrained"),BH580,""))</f>
        <v/>
      </c>
      <c r="CA580" s="409" t="str">
        <f>IF(AND('[1]Multi-Field'!$E$19=[1]Lists!BF580,'[1]Multi-Field'!$F$19="Drained"),BI580,IF(AND('[1]Multi-Field'!$E$19=[1]Lists!BF580,'[1]Multi-Field'!$F$19="undrained"),BH580,""))</f>
        <v/>
      </c>
      <c r="CB580" s="409" t="str">
        <f>IF(AND('[1]Multi-Field'!$E$20=[1]Lists!BF580,'[1]Multi-Field'!$F$20="Drained"),BI580,IF(AND('[1]Multi-Field'!$E$20=[1]Lists!BF580,'[1]Multi-Field'!$F$20="undrained"),BH580,""))</f>
        <v/>
      </c>
      <c r="CC580" s="409" t="str">
        <f>IF(AND('[1]Multi-Field'!$E$21=[1]Lists!BF580,'[1]Multi-Field'!$F$21="Drained"),BI580,IF(AND('[1]Multi-Field'!$E$21=[1]Lists!BF580,'[1]Multi-Field'!$F$21="undrained"),BH580,""))</f>
        <v/>
      </c>
      <c r="CD580" s="409" t="str">
        <f>IF(AND('[1]Multi-Field'!$E$22=[1]Lists!BF580,'[1]Multi-Field'!$F$22="Drained"),BI580,IF(AND('[1]Multi-Field'!$E$22=[1]Lists!BF580,'[1]Multi-Field'!$F$22="undrained"),BH580,""))</f>
        <v/>
      </c>
      <c r="CE580" s="409" t="str">
        <f>IF(AND('[1]Multi-Field'!$E$23=[1]Lists!BF580,'[1]Multi-Field'!$F$23="Drained"),BI580,IF(AND('[1]Multi-Field'!$E$23=[1]Lists!BF580,'[1]Multi-Field'!$F$23="undrained"),BH580,""))</f>
        <v/>
      </c>
      <c r="CF580" s="409" t="str">
        <f>IF(AND('[1]Multi-Field'!$E$24=[1]Lists!BF580,'[1]Multi-Field'!$F$24="Drained"),BI580,IF(AND('[1]Multi-Field'!$E$24=[1]Lists!BF580,'[1]Multi-Field'!$F$24="undrained"),BH580,""))</f>
        <v/>
      </c>
      <c r="CG580" s="409" t="str">
        <f>IF(AND('[1]Multi-Field'!$E$25=[1]Lists!BF580,'[1]Multi-Field'!$F$25="Drained"),BI580,IF(AND('[1]Multi-Field'!$E$25=[1]Lists!BF580,'[1]Multi-Field'!$F$25="undrained"),BH580,""))</f>
        <v/>
      </c>
      <c r="CH580" s="409" t="str">
        <f>IF(AND('[1]Multi-Field'!$E$26=[1]Lists!BF580,'[1]Multi-Field'!$F$26="Drained"),BI580,IF(AND('[1]Multi-Field'!$E$26=[1]Lists!BF580,'[1]Multi-Field'!$F$26="undrained"),BH580,""))</f>
        <v/>
      </c>
      <c r="CI580" s="409" t="str">
        <f>IF(AND('[1]Multi-Field'!$E$27=[1]Lists!BF580,'[1]Multi-Field'!$F$27="Drained"),BI580,IF(AND('[1]Multi-Field'!$E$27=[1]Lists!BF580,'[1]Multi-Field'!$F$27="undrained"),BH580,""))</f>
        <v/>
      </c>
      <c r="CJ580" s="409" t="str">
        <f>IF(AND('[1]Multi-Field'!$E$28=[1]Lists!BF580,'[1]Multi-Field'!$F$28="Drained"),BI580,IF(AND('[1]Multi-Field'!$E$28=[1]Lists!BF580,'[1]Multi-Field'!$F$28="undrained"),BH580,""))</f>
        <v/>
      </c>
      <c r="CK580" s="409" t="str">
        <f>IF(AND('[1]Multi-Field'!$E$29=[1]Lists!BF580,'[1]Multi-Field'!$F$29="Drained"),BI580,IF(AND('[1]Multi-Field'!$E$29=[1]Lists!BF580,'[1]Multi-Field'!$F$29="undrained"),BH580,""))</f>
        <v/>
      </c>
      <c r="CL580" s="409" t="str">
        <f>IF(AND('[1]Multi-Field'!$E$30=[1]Lists!BF580,'[1]Multi-Field'!$F$30="Drained"),BI580,IF(AND('[1]Multi-Field'!$E$30=[1]Lists!BF580,'[1]Multi-Field'!$F$30="undrained"),BH580,""))</f>
        <v/>
      </c>
      <c r="CM580" s="409" t="str">
        <f>IF(AND('[1]Multi-Field'!$E$31=[1]Lists!BF580,'[1]Multi-Field'!$F$31="Drained"),BI580,IF(AND('[1]Multi-Field'!$E$31=[1]Lists!BF580,'[1]Multi-Field'!$F$31="undrained"),BH580,""))</f>
        <v/>
      </c>
      <c r="CN580" s="409" t="str">
        <f>IF(AND('[1]Multi-Field'!$E$32=[1]Lists!BF580,'[1]Multi-Field'!$F$32="Drained"),BI580,IF(AND('[1]Multi-Field'!$E$32=[1]Lists!BF580,'[1]Multi-Field'!$F$32="undrained"),BH580,""))</f>
        <v/>
      </c>
      <c r="CO580" s="409" t="str">
        <f>IF(AND('[1]Multi-Field'!$E$33=[1]Lists!BF580,'[1]Multi-Field'!$F$33="Drained"),BI580,IF(AND('[1]Multi-Field'!$E$33=[1]Lists!BF580,'[1]Multi-Field'!$F$33="undrained"),BH580,""))</f>
        <v/>
      </c>
      <c r="CP580" s="409" t="str">
        <f>IF(AND('[1]Multi-Field'!$E$34=[1]Lists!BF580,'[1]Multi-Field'!$F$34="Drained"),BI580,IF(AND('[1]Multi-Field'!$E$34=[1]Lists!BF580,'[1]Multi-Field'!$F$34="undrained"),BH580,""))</f>
        <v/>
      </c>
      <c r="CQ580" s="409" t="str">
        <f>IF(AND('[1]Multi-Field'!$E$35=[1]Lists!BF580,'[1]Multi-Field'!$F$35="Drained"),BI580,IF(AND('[1]Multi-Field'!$E$35=[1]Lists!BF580,'[1]Multi-Field'!$F$35="undrained"),BH580,""))</f>
        <v/>
      </c>
      <c r="CR580" s="409" t="str">
        <f>IF(AND('[1]Multi-Field'!$E$36=[1]Lists!BF580,'[1]Multi-Field'!$F$36="Drained"),BI580,IF(AND('[1]Multi-Field'!$E$36=[1]Lists!BF580,'[1]Multi-Field'!$F$36="undrained"),BH580,""))</f>
        <v/>
      </c>
      <c r="CS580" s="409" t="str">
        <f>IF(AND('[1]Multi-Field'!$E$37=[1]Lists!BF580,'[1]Multi-Field'!$F$37="Drained"),BI580,IF(AND('[1]Multi-Field'!$E$37=[1]Lists!BF580,'[1]Multi-Field'!$F$37="undrained"),BH580,""))</f>
        <v/>
      </c>
      <c r="CT580" s="409" t="str">
        <f>IF(AND('[1]Multi-Field'!$E$38=[1]Lists!BF580,'[1]Multi-Field'!$F$38="Drained"),BI580,IF(AND('[1]Multi-Field'!$E$38=[1]Lists!BF580,'[1]Multi-Field'!$F$38="undrained"),BH580,""))</f>
        <v/>
      </c>
      <c r="CU580" s="409" t="str">
        <f>IF(AND('[1]Multi-Field'!$E$39=[1]Lists!BF580,'[1]Multi-Field'!$F$39="Drained"),BI580,IF(AND('[1]Multi-Field'!$E$39=[1]Lists!BF580,'[1]Multi-Field'!$F$39="undrained"),BH580,""))</f>
        <v/>
      </c>
      <c r="CV580" s="409" t="str">
        <f>IF(AND('[1]Multi-Field'!$E$40=[1]Lists!BF580,'[1]Multi-Field'!$F$40="Drained"),BI580,IF(AND('[1]Multi-Field'!$E$40=[1]Lists!BF580,'[1]Multi-Field'!$F$40="undrained"),BH580,""))</f>
        <v/>
      </c>
      <c r="CW580" s="409" t="str">
        <f>IF(AND('[1]Multi-Field'!$E$41=[1]Lists!BF580,'[1]Multi-Field'!$F$40="Drained"),BI580,IF(AND('[1]Multi-Field'!$E$40=[1]Lists!BF580,'[1]Multi-Field'!$F$40="undrained"),BH580,""))</f>
        <v/>
      </c>
      <c r="CX580" s="409" t="str">
        <f>IF(AND('[1]Multi-Field'!$E$42=[1]Lists!BF580,'[1]Multi-Field'!$F$42="Drained"),BI580,IF(AND('[1]Multi-Field'!$E$42=[1]Lists!BF580,'[1]Multi-Field'!$F$42="undrained"),BH580,""))</f>
        <v/>
      </c>
      <c r="CY580" s="409" t="str">
        <f>IF(AND('[1]Multi-Field'!$E$43=[1]Lists!BF580,'[1]Multi-Field'!$F$43="Drained"),BI580,IF(AND('[1]Multi-Field'!$E$43=[1]Lists!BF580,'[1]Multi-Field'!$F$43="undrained"),BH580,""))</f>
        <v/>
      </c>
      <c r="CZ580" s="409" t="str">
        <f>IF(AND('[1]Multi-Field'!$E$44=[1]Lists!BF580,'[1]Multi-Field'!$F$44="Drained"),BI580,IF(AND('[1]Multi-Field'!$E$44=[1]Lists!BF580,'[1]Multi-Field'!$F$44="undrained"),BH580,""))</f>
        <v/>
      </c>
      <c r="DA580" s="409" t="str">
        <f>IF(AND('[1]Multi-Field'!$E$45=[1]Lists!BF580,'[1]Multi-Field'!$F$45="Drained"),BI580,IF(AND('[1]Multi-Field'!$E$45=[1]Lists!BF580,'[1]Multi-Field'!$F$45="undrained"),BH580,""))</f>
        <v/>
      </c>
      <c r="DB580" s="409" t="str">
        <f>IF(AND('[1]Multi-Field'!$E$46=[1]Lists!BF580,'[1]Multi-Field'!$F$46="Drained"),BI580,IF(AND('[1]Multi-Field'!$E$46=[1]Lists!BF580,'[1]Multi-Field'!$F$46="undrained"),BH580,""))</f>
        <v/>
      </c>
      <c r="DC580" s="409" t="str">
        <f>IF(AND('[1]Multi-Field'!$E$47=[1]Lists!BF580,'[1]Multi-Field'!$F$47="Drained"),BI580,IF(AND('[1]Multi-Field'!$E$47=[1]Lists!BF580,'[1]Multi-Field'!$F$47="undrained"),BH580,""))</f>
        <v/>
      </c>
      <c r="DD580" s="409" t="str">
        <f>IF(AND('[1]Multi-Field'!$E$48=[1]Lists!BF580,'[1]Multi-Field'!$F$48="Drained"),BI580,IF(AND('[1]Multi-Field'!$E$48=[1]Lists!BF580,'[1]Multi-Field'!$F$48="undrained"),BH580,""))</f>
        <v/>
      </c>
      <c r="DE580" s="409" t="str">
        <f>IF(AND('[1]Multi-Field'!$E$49=[1]Lists!BF580,'[1]Multi-Field'!$F$49="Drained"),BI580,IF(AND('[1]Multi-Field'!$E$49=[1]Lists!BF580,'[1]Multi-Field'!$F$9="undrained"),BH580,""))</f>
        <v/>
      </c>
      <c r="DF580" s="409" t="str">
        <f>IF(AND('[1]Multi-Field'!$E$50=[1]Lists!BF580,'[1]Multi-Field'!$F$50="Drained"),BI580,IF(AND('[1]Multi-Field'!$E$50=[1]Lists!BF580,'[1]Multi-Field'!$F$50="undrained"),BH580,""))</f>
        <v/>
      </c>
      <c r="DG580" s="409" t="str">
        <f>IF(AND('[1]Multi-Field'!$E$51=[1]Lists!BF580,'[1]Multi-Field'!$F$51="Drained"),BI580,IF(AND('[1]Multi-Field'!$E$51=[1]Lists!BF580,'[1]Multi-Field'!$F$51="undrained"),BH580,""))</f>
        <v/>
      </c>
      <c r="DH580" s="409" t="str">
        <f>IF(AND('[1]Multi-Field'!$E$52=[1]Lists!BF580,'[1]Multi-Field'!$F$52="Drained"),BI580,IF(AND('[1]Multi-Field'!$E$52=[1]Lists!BF580,'[1]Multi-Field'!$F$52="undrained"),BH580,""))</f>
        <v/>
      </c>
      <c r="DI580" s="409" t="str">
        <f>IF(AND('[1]Multi-Field'!$E$53=[1]Lists!BF580,'[1]Multi-Field'!$F$53="Drained"),BI580,IF(AND('[1]Multi-Field'!$E$53=[1]Lists!BF580,'[1]Multi-Field'!$F$53="undrained"),BH580,""))</f>
        <v/>
      </c>
      <c r="DJ580" s="409" t="str">
        <f>IF(AND('[1]Multi-Field'!$E$54=[1]Lists!BF580,'[1]Multi-Field'!$F$54="Drained"),BI580,IF(AND('[1]Multi-Field'!$E$54=[1]Lists!BF580,'[1]Multi-Field'!$F$54="undrained"),BH580,""))</f>
        <v/>
      </c>
      <c r="DK580" s="409" t="str">
        <f>IF(AND('[1]Multi-Field'!$E$55=[1]Lists!BF580,'[1]Multi-Field'!$F$55="Drained"),BI580,IF(AND('[1]Multi-Field'!$E$55=[1]Lists!BF580,'[1]Multi-Field'!$F$55="undrained"),BH580,""))</f>
        <v/>
      </c>
      <c r="DL580" s="409" t="str">
        <f>IF(AND('[1]Multi-Field'!$E$56=[1]Lists!BF580,'[1]Multi-Field'!$F$56="Drained"),BI580,IF(AND('[1]Multi-Field'!$E$56=[1]Lists!BF580,'[1]Multi-Field'!$F$56="undrained"),BH580,""))</f>
        <v/>
      </c>
      <c r="DM580" s="409" t="str">
        <f>IF(AND('[1]Multi-Field'!$E$57=[1]Lists!BF580,'[1]Multi-Field'!$F$57="Drained"),BI580,IF(AND('[1]Multi-Field'!$E$57=[1]Lists!BF580,'[1]Multi-Field'!$F$57="undrained"),BH580,""))</f>
        <v/>
      </c>
      <c r="DN580" s="409" t="str">
        <f>IF(AND('[1]Multi-Field'!$E$58=[1]Lists!BF580,'[1]Multi-Field'!$F$58="Drained"),BI580,IF(AND('[1]Multi-Field'!$E$58=[1]Lists!BF580,'[1]Multi-Field'!$F$58="undrained"),BH580,""))</f>
        <v/>
      </c>
      <c r="DO580" s="409" t="str">
        <f>IF(AND('[1]Multi-Field'!$E$59=[1]Lists!BF580,'[1]Multi-Field'!$F$59="Drained"),BI580,IF(AND('[1]Multi-Field'!$E$59=[1]Lists!BF580,'[1]Multi-Field'!$F$59="undrained"),BH580,""))</f>
        <v/>
      </c>
      <c r="DP580" s="409" t="str">
        <f>IF(AND('[1]Multi-Field'!$E$60=[1]Lists!BF580,'[1]Multi-Field'!$F$60="Drained"),BI580,IF(AND('[1]Multi-Field'!$E$60=[1]Lists!BF580,'[1]Multi-Field'!$F$60="undrained"),BH580,""))</f>
        <v/>
      </c>
      <c r="DQ580" s="409" t="str">
        <f>IF(AND('[1]Multi-Field'!$E$61=[1]Lists!BF580,'[1]Multi-Field'!$F$61="Drained"),BI580,IF(AND('[1]Multi-Field'!$E$61=[1]Lists!BF580,'[1]Multi-Field'!$F$61="undrained"),BH580,""))</f>
        <v/>
      </c>
      <c r="DR580" s="409" t="str">
        <f>IF(AND('[1]Multi-Field'!$E$62=[1]Lists!BF580,'[1]Multi-Field'!$F$62="Drained"),BI580,IF(AND('[1]Multi-Field'!$E$62=[1]Lists!BF580,'[1]Multi-Field'!$F$62="undrained"),BH580,""))</f>
        <v/>
      </c>
      <c r="DS580" s="409" t="str">
        <f>IF(AND('[1]Multi-Field'!$E$63=[1]Lists!BF580,'[1]Multi-Field'!$F$63="Drained"),BI580,IF(AND('[1]Multi-Field'!$E$63=[1]Lists!BF580,'[1]Multi-Field'!$F$63="undrained"),BH580,""))</f>
        <v/>
      </c>
      <c r="DT580" s="409" t="str">
        <f>IF(AND('[1]Multi-Field'!$E$64=[1]Lists!BF580,'[1]Multi-Field'!$F$64="Drained"),BI580,IF(AND('[1]Multi-Field'!$E$64=[1]Lists!BF580,'[1]Multi-Field'!$F$64="undrained"),BH580,""))</f>
        <v/>
      </c>
      <c r="DU580" s="409" t="str">
        <f>IF(AND('[1]Multi-Field'!$E$65=[1]Lists!BF580,'[1]Multi-Field'!$F$65="Drained"),BI580,IF(AND('[1]Multi-Field'!$E$65=[1]Lists!BF580,'[1]Multi-Field'!$F$65="undrained"),BH580,""))</f>
        <v/>
      </c>
      <c r="DV580" s="409" t="str">
        <f>IF(AND('[1]Multi-Field'!$E$66=[1]Lists!BF580,'[1]Multi-Field'!$F$66="Drained"),BI580,IF(AND('[1]Multi-Field'!$E$66=[1]Lists!BF580,'[1]Multi-Field'!$F$66="undrained"),BH580,""))</f>
        <v/>
      </c>
      <c r="DW580" s="409" t="str">
        <f>IF(AND('[1]Multi-Field'!$E$67=[1]Lists!BF580,'[1]Multi-Field'!$F$67="Drained"),BI580,IF(AND('[1]Multi-Field'!$E$67=[1]Lists!BF580,'[1]Multi-Field'!$F$67="undrained"),BH580,""))</f>
        <v/>
      </c>
      <c r="DX580" s="409" t="str">
        <f>IF(AND('[1]Multi-Field'!$E$68=[1]Lists!BF580,'[1]Multi-Field'!$F$68="Drained"),BI580,IF(AND('[1]Multi-Field'!$E$68=[1]Lists!BF580,'[1]Multi-Field'!$F$68="undrained"),BH580,""))</f>
        <v/>
      </c>
      <c r="DY580" s="409" t="str">
        <f>IF(AND('[1]Multi-Field'!$E$69=[1]Lists!BF580,'[1]Multi-Field'!$F$69="Drained"),BI580,IF(AND('[1]Multi-Field'!$E$69=[1]Lists!BF580,'[1]Multi-Field'!$F$69="undrained"),BH580,""))</f>
        <v/>
      </c>
      <c r="DZ580" s="409" t="str">
        <f>IF(AND('[1]Multi-Field'!$E$70=[1]Lists!BF580,'[1]Multi-Field'!$F$70="Drained"),BI580,IF(AND('[1]Multi-Field'!$E$70=[1]Lists!BF580,'[1]Multi-Field'!$F$70="undrained"),BH580,""))</f>
        <v/>
      </c>
      <c r="EA580" s="409" t="str">
        <f>IF(AND('[1]Multi-Field'!$E$71=[1]Lists!BF580,'[1]Multi-Field'!$F$71="Drained"),BI580,IF(AND('[1]Multi-Field'!$E$71=[1]Lists!BF580,'[1]Multi-Field'!$F$71="undrained"),BH580,""))</f>
        <v/>
      </c>
      <c r="EB580" s="409" t="str">
        <f>IF(AND('[1]Multi-Field'!$E$72=[1]Lists!BF580,'[1]Multi-Field'!$F$72="Drained"),BI580,IF(AND('[1]Multi-Field'!$E$72=[1]Lists!BF580,'[1]Multi-Field'!$F$72="undrained"),BH580,""))</f>
        <v/>
      </c>
      <c r="EC580" s="409" t="str">
        <f>IF(AND('[1]Multi-Field'!$E$73=[1]Lists!BF580,'[1]Multi-Field'!$F$73="Drained"),BI580,IF(AND('[1]Multi-Field'!$E$73=[1]Lists!BF580,'[1]Multi-Field'!$F$73="undrained"),BH580,""))</f>
        <v/>
      </c>
      <c r="ED580" s="409" t="str">
        <f>IF(AND('[1]Multi-Field'!$E$74=[1]Lists!BF580,'[1]Multi-Field'!$F$74="Drained"),BI580,IF(AND('[1]Multi-Field'!$E$74=[1]Lists!BF580,'[1]Multi-Field'!$F$74="undrained"),BH580,""))</f>
        <v/>
      </c>
      <c r="EE580" s="409" t="str">
        <f>IF(AND('[1]Multi-Field'!$E$75=[1]Lists!BF580,'[1]Multi-Field'!$F$75="Drained"),BI580,IF(AND('[1]Multi-Field'!$E$75=[1]Lists!BF580,'[1]Multi-Field'!$F$75="undrained"),BH580,""))</f>
        <v/>
      </c>
      <c r="EF580" s="409" t="str">
        <f>IF(AND('[1]Multi-Field'!$E$76=[1]Lists!BF580,'[1]Multi-Field'!$F$76="Drained"),BI580,IF(AND('[1]Multi-Field'!$E$76=[1]Lists!BF580,'[1]Multi-Field'!$F$6="undrained"),BH580,""))</f>
        <v/>
      </c>
      <c r="EG580" s="409" t="str">
        <f>IF(AND('[1]Multi-Field'!$E$77=[1]Lists!BF580,'[1]Multi-Field'!$F$77="Drained"),BI580,IF(AND('[1]Multi-Field'!$E$77=[1]Lists!BF580,'[1]Multi-Field'!$F$77="undrained"),BH580,""))</f>
        <v/>
      </c>
      <c r="EH580" s="409" t="str">
        <f>IF(AND('[1]Multi-Field'!$E$78=[1]Lists!BF580,'[1]Multi-Field'!$F$78="Drained"),BI580,IF(AND('[1]Multi-Field'!$E$78=[1]Lists!BF580,'[1]Multi-Field'!$F$78="undrained"),BH580,""))</f>
        <v/>
      </c>
      <c r="EI580" s="409" t="str">
        <f>IF(AND('[1]Multi-Field'!$E$79=[1]Lists!BF580,'[1]Multi-Field'!$F$79="Drained"),BI580,IF(AND('[1]Multi-Field'!$E$79=[1]Lists!BF580,'[1]Multi-Field'!$F$79="undrained"),BH580,""))</f>
        <v/>
      </c>
      <c r="EJ580" s="409" t="str">
        <f>IF(AND('[1]Multi-Field'!$E$80=[1]Lists!BF580,'[1]Multi-Field'!$F$80="Drained"),BI580,IF(AND('[1]Multi-Field'!$E$80=[1]Lists!BF580,'[1]Multi-Field'!$F$80="undrained"),BH580,""))</f>
        <v/>
      </c>
      <c r="EK580" s="409" t="str">
        <f>IF(AND('[1]Multi-Field'!$E$81=[1]Lists!BF580,'[1]Multi-Field'!$F$81="Drained"),BI580,IF(AND('[1]Multi-Field'!$E$81=[1]Lists!BF580,'[1]Multi-Field'!$F$81="undrained"),BH580,""))</f>
        <v/>
      </c>
      <c r="EL580" s="409" t="str">
        <f>IF(AND('[1]Multi-Field'!$E$82=[1]Lists!BF580,'[1]Multi-Field'!$F$82="Drained"),BI580,IF(AND('[1]Multi-Field'!$E$82=[1]Lists!BF580,'[1]Multi-Field'!$F$82="undrained"),BH580,""))</f>
        <v/>
      </c>
      <c r="EM580" s="409" t="str">
        <f>IF(AND('[1]Multi-Field'!$E$83=[1]Lists!BF580,'[1]Multi-Field'!$F$83="Drained"),BI580,IF(AND('[1]Multi-Field'!$E$83=[1]Lists!BF580,'[1]Multi-Field'!$F$83="undrained"),BH580,""))</f>
        <v/>
      </c>
      <c r="EN580" s="409" t="str">
        <f>IF(AND('[1]Multi-Field'!$E$84=[1]Lists!BF580,'[1]Multi-Field'!$F$84="Drained"),BI580,IF(AND('[1]Multi-Field'!$E$84=[1]Lists!BF580,'[1]Multi-Field'!$F$84="undrained"),BH580,""))</f>
        <v/>
      </c>
      <c r="EO580" s="409" t="str">
        <f>IF(AND('[1]Multi-Field'!$E$85=[1]Lists!BF580,'[1]Multi-Field'!$F$85="Drained"),BI580,IF(AND('[1]Multi-Field'!$E$85=[1]Lists!BF580,'[1]Multi-Field'!$F$85="undrained"),BH580,""))</f>
        <v/>
      </c>
      <c r="EP580" s="409" t="str">
        <f>IF(AND('[1]Multi-Field'!$E$86=[1]Lists!BF580,'[1]Multi-Field'!$F$86="Drained"),BI580,IF(AND('[1]Multi-Field'!$E$86=[1]Lists!BF580,'[1]Multi-Field'!$F$86="undrained"),BH580,""))</f>
        <v/>
      </c>
      <c r="EQ580" s="409" t="str">
        <f>IF(AND('[1]Multi-Field'!$E$87=[1]Lists!BF580,'[1]Multi-Field'!$F$87="Drained"),BI580,IF(AND('[1]Multi-Field'!$E$87=[1]Lists!BF580,'[1]Multi-Field'!$F$87="undrained"),BH580,""))</f>
        <v/>
      </c>
      <c r="ER580" s="409" t="str">
        <f>IF(AND('[1]Multi-Field'!$E$88=[1]Lists!BF580,'[1]Multi-Field'!$F$88="Drained"),BI580,IF(AND('[1]Multi-Field'!$E$88=[1]Lists!BF580,'[1]Multi-Field'!$F$88="undrained"),BH580,""))</f>
        <v/>
      </c>
      <c r="ES580" s="409" t="str">
        <f>IF(AND('[1]Multi-Field'!$E$89=[1]Lists!BF580,'[1]Multi-Field'!$F$89="Drained"),BI580,IF(AND('[1]Multi-Field'!$E$89=[1]Lists!BF580,'[1]Multi-Field'!$F$89="undrained"),BH580,""))</f>
        <v/>
      </c>
      <c r="ET580" s="409" t="str">
        <f>IF(AND('[1]Multi-Field'!$E$90=[1]Lists!BF580,'[1]Multi-Field'!$F$90="Drained"),BI580,IF(AND('[1]Multi-Field'!$E$90=[1]Lists!BF580,'[1]Multi-Field'!$F$90="undrained"),BH580,""))</f>
        <v/>
      </c>
      <c r="EU580" s="409" t="str">
        <f>IF(AND('[1]Multi-Field'!$E$91=[1]Lists!BF580,'[1]Multi-Field'!$F$91="Drained"),BI580,IF(AND('[1]Multi-Field'!$E$91=[1]Lists!BF580,'[1]Multi-Field'!$F$91="undrained"),BH580,""))</f>
        <v/>
      </c>
      <c r="EV580" s="409" t="str">
        <f>IF(AND('[1]Multi-Field'!$E$92=[1]Lists!BF580,'[1]Multi-Field'!$F$92="Drained"),BI580,IF(AND('[1]Multi-Field'!$E$92=[1]Lists!BF580,'[1]Multi-Field'!$F$92="undrained"),BH580,""))</f>
        <v/>
      </c>
      <c r="EW580" s="409" t="str">
        <f>IF(AND('[1]Multi-Field'!$E$93=[1]Lists!BF580,'[1]Multi-Field'!$F$93="Drained"),BI580,IF(AND('[1]Multi-Field'!$E$93=[1]Lists!BF580,'[1]Multi-Field'!$F$93="undrained"),BH580,""))</f>
        <v/>
      </c>
      <c r="EX580" s="409" t="str">
        <f>IF(AND('[1]Multi-Field'!$E$94=[1]Lists!BF580,'[1]Multi-Field'!$F$94="Drained"),BI580,IF(AND('[1]Multi-Field'!$E$94=[1]Lists!BF580,'[1]Multi-Field'!$F$94="undrained"),BH580,""))</f>
        <v/>
      </c>
      <c r="EY580" s="409" t="str">
        <f>IF(AND('[1]Multi-Field'!$E$95=[1]Lists!BF580,'[1]Multi-Field'!$F$95="Drained"),BI580,IF(AND('[1]Multi-Field'!$E$95=[1]Lists!BF580,'[1]Multi-Field'!$F$95="undrained"),BH580,""))</f>
        <v/>
      </c>
      <c r="EZ580" s="409" t="str">
        <f>IF(AND('[1]Multi-Field'!$E$96=[1]Lists!BF580,'[1]Multi-Field'!$F$96="Drained"),BI580,IF(AND('[1]Multi-Field'!$E$96=[1]Lists!BF580,'[1]Multi-Field'!$F$96="undrained"),BH580,""))</f>
        <v/>
      </c>
      <c r="FA580" s="409" t="str">
        <f>IF(AND('[1]Multi-Field'!$E$97=[1]Lists!BF580,'[1]Multi-Field'!$F$97="Drained"),BI580,IF(AND('[1]Multi-Field'!$E$97=[1]Lists!BF580,'[1]Multi-Field'!$F$97="undrained"),BH580,""))</f>
        <v/>
      </c>
      <c r="FB580" s="409" t="str">
        <f>IF(AND('[1]Multi-Field'!$E$98=[1]Lists!BF580,'[1]Multi-Field'!$F$98="Drained"),BI580,IF(AND('[1]Multi-Field'!$E$98=[1]Lists!BF580,'[1]Multi-Field'!$F$98="undrained"),BH580,""))</f>
        <v/>
      </c>
      <c r="FC580" s="409" t="str">
        <f>IF(AND('[1]Multi-Field'!$E$99=[1]Lists!BF580,'[1]Multi-Field'!$F$99="Drained"),BI580,IF(AND('[1]Multi-Field'!$E$99=[1]Lists!BF580,'[1]Multi-Field'!$F$99="undrained"),BH580,""))</f>
        <v/>
      </c>
      <c r="FD580" s="409" t="str">
        <f>IF(AND('[1]Multi-Field'!$E$100=[1]Lists!BF580,'[1]Multi-Field'!$F$100="Drained"),BI580,IF(AND('[1]Multi-Field'!$E$100=[1]Lists!BF580,'[1]Multi-Field'!$F$100="undrained"),BH580,""))</f>
        <v/>
      </c>
      <c r="FE580" s="409" t="str">
        <f>IF(AND('[1]Multi-Field'!$E$101=[1]Lists!BF580,'[1]Multi-Field'!$F$101="Drained"),BI580,IF(AND('[1]Multi-Field'!$E$101=[1]Lists!BF580,'[1]Multi-Field'!$F$101="undrained"),BH580,""))</f>
        <v/>
      </c>
      <c r="FF580" s="409" t="str">
        <f>IF(AND('[1]Multi-Field'!$E$102=[1]Lists!BF580,'[1]Multi-Field'!$F$102="Drained"),BI580,IF(AND('[1]Multi-Field'!$E$102=[1]Lists!BF580,'[1]Multi-Field'!$F$102="undrained"),BH580,""))</f>
        <v/>
      </c>
      <c r="FG580" s="409" t="str">
        <f>IF(AND('[1]Multi-Field'!$E$103=[1]Lists!BF580,'[1]Multi-Field'!$F$103="Drained"),BI580,IF(AND('[1]Multi-Field'!$E$103=[1]Lists!BF580,'[1]Multi-Field'!$F$103="undrained"),BH580,""))</f>
        <v/>
      </c>
      <c r="FH580" s="409" t="str">
        <f>IF(AND('[1]Multi-Field'!$E$104=[1]Lists!BF580,'[1]Multi-Field'!$F$104="Drained"),BI580,IF(AND('[1]Multi-Field'!$E$104=[1]Lists!BF580,'[1]Multi-Field'!$F$104="undrained"),BH580,""))</f>
        <v/>
      </c>
      <c r="FI580" s="409" t="str">
        <f>IF(AND('[1]Multi-Field'!$E$105=[1]Lists!BF580,'[1]Multi-Field'!$F$105="Drained"),BI580,IF(AND('[1]Multi-Field'!$E$105=[1]Lists!BF580,'[1]Multi-Field'!$F$105="undrained"),BH580,""))</f>
        <v/>
      </c>
      <c r="FJ580" s="409" t="str">
        <f>IF(AND('[1]Multi-Field'!$E$106=[1]Lists!BF580,'[1]Multi-Field'!$F$106="Drained"),BI580,IF(AND('[1]Multi-Field'!$E$106=[1]Lists!BF580,'[1]Multi-Field'!$F$106="undrained"),BH580,""))</f>
        <v/>
      </c>
      <c r="FK580" s="409" t="str">
        <f>IF(AND('[1]Multi-Field'!$E$107=[1]Lists!BF580,'[1]Multi-Field'!$F$107="Drained"),BI580,IF(AND('[1]Multi-Field'!$E$107=[1]Lists!BF580,'[1]Multi-Field'!$F$107="undrained"),BH580,""))</f>
        <v/>
      </c>
      <c r="FL580" s="409" t="str">
        <f>IF(AND('[1]Multi-Field'!$E$108=[1]Lists!BF580,'[1]Multi-Field'!$F$108="Drained"),BI580,IF(AND('[1]Multi-Field'!$E$108=[1]Lists!BF580,'[1]Multi-Field'!$F$108="undrained"),BH580,""))</f>
        <v/>
      </c>
      <c r="FM580" s="409" t="str">
        <f>IF(AND('[1]Multi-Field'!$E$109=[1]Lists!BF580,'[1]Multi-Field'!$F$109="Drained"),BI580,IF(AND('[1]Multi-Field'!$E$109=[1]Lists!BF580,'[1]Multi-Field'!$F$109="undrained"),BH580,""))</f>
        <v/>
      </c>
      <c r="FN580" s="409" t="str">
        <f>IF(AND('[1]Multi-Field'!$E$110=[1]Lists!BF580,'[1]Multi-Field'!$F$110="Drained"),BI580,IF(AND('[1]Multi-Field'!$E$110=[1]Lists!BF580,'[1]Multi-Field'!$F$110="undrained"),BH580,""))</f>
        <v/>
      </c>
      <c r="FO580" s="409" t="str">
        <f>IF(AND('[1]Multi-Field'!$E$111=[1]Lists!BF580,'[1]Multi-Field'!$F$111="Drained"),BI580,IF(AND('[1]Multi-Field'!$E$111=[1]Lists!BF580,'[1]Multi-Field'!$F$111="undrained"),BH580,""))</f>
        <v/>
      </c>
      <c r="FP580" s="409" t="str">
        <f>IF(AND('[1]Multi-Field'!$E$112=[1]Lists!BF580,'[1]Multi-Field'!$F$112="Drained"),BI580,IF(AND('[1]Multi-Field'!$E$112=[1]Lists!BF580,'[1]Multi-Field'!$F$112="undrained"),BH580,""))</f>
        <v/>
      </c>
      <c r="FQ580" s="409" t="str">
        <f>IF(AND('[1]Multi-Field'!$E$113=[1]Lists!BF580,'[1]Multi-Field'!$F$113="Drained"),BI580,IF(AND('[1]Multi-Field'!$E$113=[1]Lists!BF580,'[1]Multi-Field'!$F$113="undrained"),BH580,""))</f>
        <v/>
      </c>
      <c r="FR580" s="409" t="str">
        <f>IF(AND('[1]Multi-Field'!$E$114=[1]Lists!BF580,'[1]Multi-Field'!$F$114="Drained"),BI580,IF(AND('[1]Multi-Field'!$E$114=[1]Lists!BF580,'[1]Multi-Field'!$F$114="undrained"),BH580,""))</f>
        <v/>
      </c>
      <c r="FS580" s="409" t="str">
        <f>IF(AND('[1]Multi-Field'!$E$115=[1]Lists!BF580,'[1]Multi-Field'!$F$115="Drained"),BI580,IF(AND('[1]Multi-Field'!$E$115=[1]Lists!BF580,'[1]Multi-Field'!$F$115="undrained"),BH580,""))</f>
        <v/>
      </c>
      <c r="FT580" s="409" t="str">
        <f>IF(AND('[1]Multi-Field'!$E$116=[1]Lists!BF580,'[1]Multi-Field'!$F$116="Drained"),BI580,IF(AND('[1]Multi-Field'!$E$116=[1]Lists!BF580,'[1]Multi-Field'!$F$116="undrained"),BH580,""))</f>
        <v/>
      </c>
      <c r="FU580" s="409" t="str">
        <f>IF(AND('[1]Multi-Field'!$E$117=[1]Lists!BF580,'[1]Multi-Field'!$F$117="Drained"),BI580,IF(AND('[1]Multi-Field'!$E$117=[1]Lists!BF580,'[1]Multi-Field'!$F$117="undrained"),BH580,""))</f>
        <v/>
      </c>
      <c r="FV580" s="409" t="str">
        <f>IF(AND('[1]Multi-Field'!$E$118=[1]Lists!BF580,'[1]Multi-Field'!$F$118="Drained"),BI580,IF(AND('[1]Multi-Field'!$E$118=[1]Lists!BF580,'[1]Multi-Field'!$F$118="undrained"),BH580,""))</f>
        <v/>
      </c>
      <c r="FW580" s="409" t="str">
        <f>IF(AND('[1]Multi-Field'!$E$119=[1]Lists!BF580,'[1]Multi-Field'!$F$119="Drained"),BI580,IF(AND('[1]Multi-Field'!$E$119=[1]Lists!BF580,'[1]Multi-Field'!$F$119="undrained"),BH580,""))</f>
        <v/>
      </c>
      <c r="FX580" s="409" t="str">
        <f>IF(AND('[1]Multi-Field'!$E$120=[1]Lists!BF580,'[1]Multi-Field'!$F$120="Drained"),BI580,IF(AND('[1]Multi-Field'!$E$120=[1]Lists!BF580,'[1]Multi-Field'!$F$120="undrained"),BH580,""))</f>
        <v/>
      </c>
    </row>
    <row r="581" spans="1:180" ht="13.5" customHeight="1" thickBot="1">
      <c r="A581" s="7" t="s">
        <v>666</v>
      </c>
      <c r="B581" s="7"/>
      <c r="C581" s="7"/>
      <c r="D581" s="8">
        <v>55</v>
      </c>
      <c r="E581" s="8">
        <f t="shared" si="81"/>
        <v>57</v>
      </c>
      <c r="F581" s="8">
        <f t="shared" si="82"/>
        <v>58</v>
      </c>
      <c r="G581" s="8">
        <v>60</v>
      </c>
      <c r="H581" s="8">
        <v>65</v>
      </c>
      <c r="I581" s="8">
        <f t="shared" si="78"/>
        <v>68</v>
      </c>
      <c r="J581" s="8">
        <f t="shared" si="79"/>
        <v>72</v>
      </c>
      <c r="K581" s="8">
        <v>75</v>
      </c>
      <c r="L581" s="8">
        <v>75</v>
      </c>
      <c r="M581" s="8">
        <f t="shared" si="83"/>
        <v>85</v>
      </c>
      <c r="N581" s="8">
        <f t="shared" si="84"/>
        <v>95</v>
      </c>
      <c r="O581" s="8">
        <v>105</v>
      </c>
      <c r="P581" s="391"/>
      <c r="Q581" s="85"/>
      <c r="R581" s="397"/>
      <c r="S581" s="397"/>
      <c r="T581" s="397"/>
      <c r="U581" s="398"/>
      <c r="BF581" s="411" t="s">
        <v>1744</v>
      </c>
      <c r="BG581" s="412">
        <v>1</v>
      </c>
      <c r="BH581" s="412">
        <v>2.5</v>
      </c>
      <c r="BI581" s="412">
        <v>3.5</v>
      </c>
      <c r="BJ581" s="409" t="e">
        <f>IF(AND('[1]Single Field'!#REF!=[1]Lists!BF581,'[1]Single Field'!#REF!="Drained"),"x",IF(AND('[1]Single Field'!#REF!=[1]Lists!BF581,'[1]Single Field'!#REF!="Undrained"),O,""))</f>
        <v>#REF!</v>
      </c>
      <c r="BK581" s="409" t="str">
        <f>IF(AND('[1]Multi-Field'!$E$3=[1]Lists!BF581,'[1]Multi-Field'!$F$3="Drained"),BI581,IF(AND('[1]Multi-Field'!$E$3=BF581,'[1]Multi-Field'!$F$3="undrained"),BH581,""))</f>
        <v/>
      </c>
      <c r="BL581" s="409" t="str">
        <f>IF(AND('[1]Multi-Field'!$E$4=BF581,'[1]Multi-Field'!$F$4="Drained"),BI581,IF(AND('[1]Multi-Field'!$E$4=BF581,'[1]Multi-Field'!$F$4="undrained"),BH581,""))</f>
        <v/>
      </c>
      <c r="BM581" s="409" t="str">
        <f>IF(AND('[1]Multi-Field'!$E$5=BF581,'[1]Multi-Field'!$F$5="Drained"),BI581,IF(AND('[1]Multi-Field'!$E$5=BF581,'[1]Multi-Field'!$F$5="undrained"),BH581,""))</f>
        <v/>
      </c>
      <c r="BN581" s="409" t="str">
        <f>IF(AND('[1]Multi-Field'!$E$6=BF581,'[1]Multi-Field'!$F$6="Drained"),BI581,IF(AND('[1]Multi-Field'!$E$6=BF581,'[1]Multi-Field'!$F$6="undrained"),BH581,""))</f>
        <v/>
      </c>
      <c r="BO581" s="409" t="str">
        <f>IF(AND('[1]Multi-Field'!$E$7=BF581,'[1]Multi-Field'!$F$7="Drained"),BI581,IF(AND('[1]Multi-Field'!$E$7=BF581,'[1]Multi-Field'!$F$7="undrained"),BH581,""))</f>
        <v/>
      </c>
      <c r="BP581" s="409" t="str">
        <f>IF(AND('[1]Multi-Field'!$E$8=BF581,'[1]Multi-Field'!$F$8="Drained"),BI581,IF(AND('[1]Multi-Field'!$E$8=BF581,'[1]Multi-Field'!$F$8="undrained"),BH581,""))</f>
        <v/>
      </c>
      <c r="BQ581" s="409" t="str">
        <f>IF(AND('[1]Multi-Field'!$E$9=BF581,'[1]Multi-Field'!$F$9="Drained"),BI581,IF(AND('[1]Multi-Field'!$E$9=BF581,'[1]Multi-Field'!$F$9="undrained"),BH581,""))</f>
        <v/>
      </c>
      <c r="BR581" s="409" t="str">
        <f>IF(AND('[1]Multi-Field'!$E$10=BF581,'[1]Multi-Field'!$F$10="Drained"),BI581,IF(AND('[1]Multi-Field'!$E$10=BF581,'[1]Multi-Field'!$F$10="undrained"),BH581,""))</f>
        <v/>
      </c>
      <c r="BS581" s="409" t="str">
        <f>IF(AND('[1]Multi-Field'!$E$11=BF581,'[1]Multi-Field'!$F$11="Drained"),BI581,IF(AND('[1]Multi-Field'!$E$11=BF581,'[1]Multi-Field'!$F$11="undrained"),BH581,""))</f>
        <v/>
      </c>
      <c r="BT581" s="409" t="str">
        <f>IF(AND('[1]Multi-Field'!$E$12=BF581,'[1]Multi-Field'!$F$12="Drained"),BI581,IF(AND('[1]Multi-Field'!$E$12=BF581,'[1]Multi-Field'!$F$12="undrained"),BH581,""))</f>
        <v/>
      </c>
      <c r="BU581" s="409" t="str">
        <f>IF(AND('[1]Multi-Field'!$E$13=BF581,'[1]Multi-Field'!$F$13="Drained"),BI581,IF(AND('[1]Multi-Field'!$E$3=BF581,'[1]Multi-Field'!$F$13="undrained"),BH581,""))</f>
        <v/>
      </c>
      <c r="BV581" s="409" t="str">
        <f>IF(AND('[1]Multi-Field'!$E$14=BF581,'[1]Multi-Field'!$F$14="Drained"),BI581,IF(AND('[1]Multi-Field'!$E$14=BF581,'[1]Multi-Field'!$F$14="undrained"),BH581,""))</f>
        <v/>
      </c>
      <c r="BW581" s="409" t="str">
        <f>IF(AND('[1]Multi-Field'!$E$15=BF581,'[1]Multi-Field'!$F$15="Drained"),BI581,IF(AND('[1]Multi-Field'!$E$15=BF581,'[1]Multi-Field'!$F$15="undrained"),BH581,""))</f>
        <v/>
      </c>
      <c r="BX581" s="409" t="str">
        <f>IF(AND('[1]Multi-Field'!$E$16=[1]Lists!BF581,'[1]Multi-Field'!$F$16="Drained"),BI581,IF(AND('[1]Multi-Field'!$E$16=[1]Lists!BF581,'[1]Multi-Field'!$F$16="undrained"),BH581,""))</f>
        <v/>
      </c>
      <c r="BY581" s="409" t="str">
        <f>IF(AND('[1]Multi-Field'!$E$17=[1]Lists!BF581,'[1]Multi-Field'!$F$17="Drained"),BI581,IF(AND('[1]Multi-Field'!$E$17=[1]Lists!BF581,'[1]Multi-Field'!$F$17="undrained"),BH581,""))</f>
        <v/>
      </c>
      <c r="BZ581" s="409" t="str">
        <f>IF(AND('[1]Multi-Field'!$E$18=[1]Lists!BF581,'[1]Multi-Field'!$F$18="Drained"),BI581,IF(AND('[1]Multi-Field'!$E$18=[1]Lists!BF581,'[1]Multi-Field'!$F$18="undrained"),BH581,""))</f>
        <v/>
      </c>
      <c r="CA581" s="409" t="str">
        <f>IF(AND('[1]Multi-Field'!$E$19=[1]Lists!BF581,'[1]Multi-Field'!$F$19="Drained"),BI581,IF(AND('[1]Multi-Field'!$E$19=[1]Lists!BF581,'[1]Multi-Field'!$F$19="undrained"),BH581,""))</f>
        <v/>
      </c>
      <c r="CB581" s="409" t="str">
        <f>IF(AND('[1]Multi-Field'!$E$20=[1]Lists!BF581,'[1]Multi-Field'!$F$20="Drained"),BI581,IF(AND('[1]Multi-Field'!$E$20=[1]Lists!BF581,'[1]Multi-Field'!$F$20="undrained"),BH581,""))</f>
        <v/>
      </c>
      <c r="CC581" s="409" t="str">
        <f>IF(AND('[1]Multi-Field'!$E$21=[1]Lists!BF581,'[1]Multi-Field'!$F$21="Drained"),BI581,IF(AND('[1]Multi-Field'!$E$21=[1]Lists!BF581,'[1]Multi-Field'!$F$21="undrained"),BH581,""))</f>
        <v/>
      </c>
      <c r="CD581" s="409" t="str">
        <f>IF(AND('[1]Multi-Field'!$E$22=[1]Lists!BF581,'[1]Multi-Field'!$F$22="Drained"),BI581,IF(AND('[1]Multi-Field'!$E$22=[1]Lists!BF581,'[1]Multi-Field'!$F$22="undrained"),BH581,""))</f>
        <v/>
      </c>
      <c r="CE581" s="409" t="str">
        <f>IF(AND('[1]Multi-Field'!$E$23=[1]Lists!BF581,'[1]Multi-Field'!$F$23="Drained"),BI581,IF(AND('[1]Multi-Field'!$E$23=[1]Lists!BF581,'[1]Multi-Field'!$F$23="undrained"),BH581,""))</f>
        <v/>
      </c>
      <c r="CF581" s="409" t="str">
        <f>IF(AND('[1]Multi-Field'!$E$24=[1]Lists!BF581,'[1]Multi-Field'!$F$24="Drained"),BI581,IF(AND('[1]Multi-Field'!$E$24=[1]Lists!BF581,'[1]Multi-Field'!$F$24="undrained"),BH581,""))</f>
        <v/>
      </c>
      <c r="CG581" s="409" t="str">
        <f>IF(AND('[1]Multi-Field'!$E$25=[1]Lists!BF581,'[1]Multi-Field'!$F$25="Drained"),BI581,IF(AND('[1]Multi-Field'!$E$25=[1]Lists!BF581,'[1]Multi-Field'!$F$25="undrained"),BH581,""))</f>
        <v/>
      </c>
      <c r="CH581" s="409" t="str">
        <f>IF(AND('[1]Multi-Field'!$E$26=[1]Lists!BF581,'[1]Multi-Field'!$F$26="Drained"),BI581,IF(AND('[1]Multi-Field'!$E$26=[1]Lists!BF581,'[1]Multi-Field'!$F$26="undrained"),BH581,""))</f>
        <v/>
      </c>
      <c r="CI581" s="409" t="str">
        <f>IF(AND('[1]Multi-Field'!$E$27=[1]Lists!BF581,'[1]Multi-Field'!$F$27="Drained"),BI581,IF(AND('[1]Multi-Field'!$E$27=[1]Lists!BF581,'[1]Multi-Field'!$F$27="undrained"),BH581,""))</f>
        <v/>
      </c>
      <c r="CJ581" s="409" t="str">
        <f>IF(AND('[1]Multi-Field'!$E$28=[1]Lists!BF581,'[1]Multi-Field'!$F$28="Drained"),BI581,IF(AND('[1]Multi-Field'!$E$28=[1]Lists!BF581,'[1]Multi-Field'!$F$28="undrained"),BH581,""))</f>
        <v/>
      </c>
      <c r="CK581" s="409" t="str">
        <f>IF(AND('[1]Multi-Field'!$E$29=[1]Lists!BF581,'[1]Multi-Field'!$F$29="Drained"),BI581,IF(AND('[1]Multi-Field'!$E$29=[1]Lists!BF581,'[1]Multi-Field'!$F$29="undrained"),BH581,""))</f>
        <v/>
      </c>
      <c r="CL581" s="409" t="str">
        <f>IF(AND('[1]Multi-Field'!$E$30=[1]Lists!BF581,'[1]Multi-Field'!$F$30="Drained"),BI581,IF(AND('[1]Multi-Field'!$E$30=[1]Lists!BF581,'[1]Multi-Field'!$F$30="undrained"),BH581,""))</f>
        <v/>
      </c>
      <c r="CM581" s="409" t="str">
        <f>IF(AND('[1]Multi-Field'!$E$31=[1]Lists!BF581,'[1]Multi-Field'!$F$31="Drained"),BI581,IF(AND('[1]Multi-Field'!$E$31=[1]Lists!BF581,'[1]Multi-Field'!$F$31="undrained"),BH581,""))</f>
        <v/>
      </c>
      <c r="CN581" s="409" t="str">
        <f>IF(AND('[1]Multi-Field'!$E$32=[1]Lists!BF581,'[1]Multi-Field'!$F$32="Drained"),BI581,IF(AND('[1]Multi-Field'!$E$32=[1]Lists!BF581,'[1]Multi-Field'!$F$32="undrained"),BH581,""))</f>
        <v/>
      </c>
      <c r="CO581" s="409" t="str">
        <f>IF(AND('[1]Multi-Field'!$E$33=[1]Lists!BF581,'[1]Multi-Field'!$F$33="Drained"),BI581,IF(AND('[1]Multi-Field'!$E$33=[1]Lists!BF581,'[1]Multi-Field'!$F$33="undrained"),BH581,""))</f>
        <v/>
      </c>
      <c r="CP581" s="409" t="str">
        <f>IF(AND('[1]Multi-Field'!$E$34=[1]Lists!BF581,'[1]Multi-Field'!$F$34="Drained"),BI581,IF(AND('[1]Multi-Field'!$E$34=[1]Lists!BF581,'[1]Multi-Field'!$F$34="undrained"),BH581,""))</f>
        <v/>
      </c>
      <c r="CQ581" s="409" t="str">
        <f>IF(AND('[1]Multi-Field'!$E$35=[1]Lists!BF581,'[1]Multi-Field'!$F$35="Drained"),BI581,IF(AND('[1]Multi-Field'!$E$35=[1]Lists!BF581,'[1]Multi-Field'!$F$35="undrained"),BH581,""))</f>
        <v/>
      </c>
      <c r="CR581" s="409" t="str">
        <f>IF(AND('[1]Multi-Field'!$E$36=[1]Lists!BF581,'[1]Multi-Field'!$F$36="Drained"),BI581,IF(AND('[1]Multi-Field'!$E$36=[1]Lists!BF581,'[1]Multi-Field'!$F$36="undrained"),BH581,""))</f>
        <v/>
      </c>
      <c r="CS581" s="409" t="str">
        <f>IF(AND('[1]Multi-Field'!$E$37=[1]Lists!BF581,'[1]Multi-Field'!$F$37="Drained"),BI581,IF(AND('[1]Multi-Field'!$E$37=[1]Lists!BF581,'[1]Multi-Field'!$F$37="undrained"),BH581,""))</f>
        <v/>
      </c>
      <c r="CT581" s="409" t="str">
        <f>IF(AND('[1]Multi-Field'!$E$38=[1]Lists!BF581,'[1]Multi-Field'!$F$38="Drained"),BI581,IF(AND('[1]Multi-Field'!$E$38=[1]Lists!BF581,'[1]Multi-Field'!$F$38="undrained"),BH581,""))</f>
        <v/>
      </c>
      <c r="CU581" s="409" t="str">
        <f>IF(AND('[1]Multi-Field'!$E$39=[1]Lists!BF581,'[1]Multi-Field'!$F$39="Drained"),BI581,IF(AND('[1]Multi-Field'!$E$39=[1]Lists!BF581,'[1]Multi-Field'!$F$39="undrained"),BH581,""))</f>
        <v/>
      </c>
      <c r="CV581" s="409" t="str">
        <f>IF(AND('[1]Multi-Field'!$E$40=[1]Lists!BF581,'[1]Multi-Field'!$F$40="Drained"),BI581,IF(AND('[1]Multi-Field'!$E$40=[1]Lists!BF581,'[1]Multi-Field'!$F$40="undrained"),BH581,""))</f>
        <v/>
      </c>
      <c r="CW581" s="409" t="str">
        <f>IF(AND('[1]Multi-Field'!$E$41=[1]Lists!BF581,'[1]Multi-Field'!$F$40="Drained"),BI581,IF(AND('[1]Multi-Field'!$E$40=[1]Lists!BF581,'[1]Multi-Field'!$F$40="undrained"),BH581,""))</f>
        <v/>
      </c>
      <c r="CX581" s="409" t="str">
        <f>IF(AND('[1]Multi-Field'!$E$42=[1]Lists!BF581,'[1]Multi-Field'!$F$42="Drained"),BI581,IF(AND('[1]Multi-Field'!$E$42=[1]Lists!BF581,'[1]Multi-Field'!$F$42="undrained"),BH581,""))</f>
        <v/>
      </c>
      <c r="CY581" s="409" t="str">
        <f>IF(AND('[1]Multi-Field'!$E$43=[1]Lists!BF581,'[1]Multi-Field'!$F$43="Drained"),BI581,IF(AND('[1]Multi-Field'!$E$43=[1]Lists!BF581,'[1]Multi-Field'!$F$43="undrained"),BH581,""))</f>
        <v/>
      </c>
      <c r="CZ581" s="409" t="str">
        <f>IF(AND('[1]Multi-Field'!$E$44=[1]Lists!BF581,'[1]Multi-Field'!$F$44="Drained"),BI581,IF(AND('[1]Multi-Field'!$E$44=[1]Lists!BF581,'[1]Multi-Field'!$F$44="undrained"),BH581,""))</f>
        <v/>
      </c>
      <c r="DA581" s="409" t="str">
        <f>IF(AND('[1]Multi-Field'!$E$45=[1]Lists!BF581,'[1]Multi-Field'!$F$45="Drained"),BI581,IF(AND('[1]Multi-Field'!$E$45=[1]Lists!BF581,'[1]Multi-Field'!$F$45="undrained"),BH581,""))</f>
        <v/>
      </c>
      <c r="DB581" s="409" t="str">
        <f>IF(AND('[1]Multi-Field'!$E$46=[1]Lists!BF581,'[1]Multi-Field'!$F$46="Drained"),BI581,IF(AND('[1]Multi-Field'!$E$46=[1]Lists!BF581,'[1]Multi-Field'!$F$46="undrained"),BH581,""))</f>
        <v/>
      </c>
      <c r="DC581" s="409" t="str">
        <f>IF(AND('[1]Multi-Field'!$E$47=[1]Lists!BF581,'[1]Multi-Field'!$F$47="Drained"),BI581,IF(AND('[1]Multi-Field'!$E$47=[1]Lists!BF581,'[1]Multi-Field'!$F$47="undrained"),BH581,""))</f>
        <v/>
      </c>
      <c r="DD581" s="409" t="str">
        <f>IF(AND('[1]Multi-Field'!$E$48=[1]Lists!BF581,'[1]Multi-Field'!$F$48="Drained"),BI581,IF(AND('[1]Multi-Field'!$E$48=[1]Lists!BF581,'[1]Multi-Field'!$F$48="undrained"),BH581,""))</f>
        <v/>
      </c>
      <c r="DE581" s="409" t="str">
        <f>IF(AND('[1]Multi-Field'!$E$49=[1]Lists!BF581,'[1]Multi-Field'!$F$49="Drained"),BI581,IF(AND('[1]Multi-Field'!$E$49=[1]Lists!BF581,'[1]Multi-Field'!$F$9="undrained"),BH581,""))</f>
        <v/>
      </c>
      <c r="DF581" s="409" t="str">
        <f>IF(AND('[1]Multi-Field'!$E$50=[1]Lists!BF581,'[1]Multi-Field'!$F$50="Drained"),BI581,IF(AND('[1]Multi-Field'!$E$50=[1]Lists!BF581,'[1]Multi-Field'!$F$50="undrained"),BH581,""))</f>
        <v/>
      </c>
      <c r="DG581" s="409" t="str">
        <f>IF(AND('[1]Multi-Field'!$E$51=[1]Lists!BF581,'[1]Multi-Field'!$F$51="Drained"),BI581,IF(AND('[1]Multi-Field'!$E$51=[1]Lists!BF581,'[1]Multi-Field'!$F$51="undrained"),BH581,""))</f>
        <v/>
      </c>
      <c r="DH581" s="409" t="str">
        <f>IF(AND('[1]Multi-Field'!$E$52=[1]Lists!BF581,'[1]Multi-Field'!$F$52="Drained"),BI581,IF(AND('[1]Multi-Field'!$E$52=[1]Lists!BF581,'[1]Multi-Field'!$F$52="undrained"),BH581,""))</f>
        <v/>
      </c>
      <c r="DI581" s="409" t="str">
        <f>IF(AND('[1]Multi-Field'!$E$53=[1]Lists!BF581,'[1]Multi-Field'!$F$53="Drained"),BI581,IF(AND('[1]Multi-Field'!$E$53=[1]Lists!BF581,'[1]Multi-Field'!$F$53="undrained"),BH581,""))</f>
        <v/>
      </c>
      <c r="DJ581" s="409" t="str">
        <f>IF(AND('[1]Multi-Field'!$E$54=[1]Lists!BF581,'[1]Multi-Field'!$F$54="Drained"),BI581,IF(AND('[1]Multi-Field'!$E$54=[1]Lists!BF581,'[1]Multi-Field'!$F$54="undrained"),BH581,""))</f>
        <v/>
      </c>
      <c r="DK581" s="409" t="str">
        <f>IF(AND('[1]Multi-Field'!$E$55=[1]Lists!BF581,'[1]Multi-Field'!$F$55="Drained"),BI581,IF(AND('[1]Multi-Field'!$E$55=[1]Lists!BF581,'[1]Multi-Field'!$F$55="undrained"),BH581,""))</f>
        <v/>
      </c>
      <c r="DL581" s="409" t="str">
        <f>IF(AND('[1]Multi-Field'!$E$56=[1]Lists!BF581,'[1]Multi-Field'!$F$56="Drained"),BI581,IF(AND('[1]Multi-Field'!$E$56=[1]Lists!BF581,'[1]Multi-Field'!$F$56="undrained"),BH581,""))</f>
        <v/>
      </c>
      <c r="DM581" s="409" t="str">
        <f>IF(AND('[1]Multi-Field'!$E$57=[1]Lists!BF581,'[1]Multi-Field'!$F$57="Drained"),BI581,IF(AND('[1]Multi-Field'!$E$57=[1]Lists!BF581,'[1]Multi-Field'!$F$57="undrained"),BH581,""))</f>
        <v/>
      </c>
      <c r="DN581" s="409" t="str">
        <f>IF(AND('[1]Multi-Field'!$E$58=[1]Lists!BF581,'[1]Multi-Field'!$F$58="Drained"),BI581,IF(AND('[1]Multi-Field'!$E$58=[1]Lists!BF581,'[1]Multi-Field'!$F$58="undrained"),BH581,""))</f>
        <v/>
      </c>
      <c r="DO581" s="409" t="str">
        <f>IF(AND('[1]Multi-Field'!$E$59=[1]Lists!BF581,'[1]Multi-Field'!$F$59="Drained"),BI581,IF(AND('[1]Multi-Field'!$E$59=[1]Lists!BF581,'[1]Multi-Field'!$F$59="undrained"),BH581,""))</f>
        <v/>
      </c>
      <c r="DP581" s="409" t="str">
        <f>IF(AND('[1]Multi-Field'!$E$60=[1]Lists!BF581,'[1]Multi-Field'!$F$60="Drained"),BI581,IF(AND('[1]Multi-Field'!$E$60=[1]Lists!BF581,'[1]Multi-Field'!$F$60="undrained"),BH581,""))</f>
        <v/>
      </c>
      <c r="DQ581" s="409" t="str">
        <f>IF(AND('[1]Multi-Field'!$E$61=[1]Lists!BF581,'[1]Multi-Field'!$F$61="Drained"),BI581,IF(AND('[1]Multi-Field'!$E$61=[1]Lists!BF581,'[1]Multi-Field'!$F$61="undrained"),BH581,""))</f>
        <v/>
      </c>
      <c r="DR581" s="409" t="str">
        <f>IF(AND('[1]Multi-Field'!$E$62=[1]Lists!BF581,'[1]Multi-Field'!$F$62="Drained"),BI581,IF(AND('[1]Multi-Field'!$E$62=[1]Lists!BF581,'[1]Multi-Field'!$F$62="undrained"),BH581,""))</f>
        <v/>
      </c>
      <c r="DS581" s="409" t="str">
        <f>IF(AND('[1]Multi-Field'!$E$63=[1]Lists!BF581,'[1]Multi-Field'!$F$63="Drained"),BI581,IF(AND('[1]Multi-Field'!$E$63=[1]Lists!BF581,'[1]Multi-Field'!$F$63="undrained"),BH581,""))</f>
        <v/>
      </c>
      <c r="DT581" s="409" t="str">
        <f>IF(AND('[1]Multi-Field'!$E$64=[1]Lists!BF581,'[1]Multi-Field'!$F$64="Drained"),BI581,IF(AND('[1]Multi-Field'!$E$64=[1]Lists!BF581,'[1]Multi-Field'!$F$64="undrained"),BH581,""))</f>
        <v/>
      </c>
      <c r="DU581" s="409" t="str">
        <f>IF(AND('[1]Multi-Field'!$E$65=[1]Lists!BF581,'[1]Multi-Field'!$F$65="Drained"),BI581,IF(AND('[1]Multi-Field'!$E$65=[1]Lists!BF581,'[1]Multi-Field'!$F$65="undrained"),BH581,""))</f>
        <v/>
      </c>
      <c r="DV581" s="409" t="str">
        <f>IF(AND('[1]Multi-Field'!$E$66=[1]Lists!BF581,'[1]Multi-Field'!$F$66="Drained"),BI581,IF(AND('[1]Multi-Field'!$E$66=[1]Lists!BF581,'[1]Multi-Field'!$F$66="undrained"),BH581,""))</f>
        <v/>
      </c>
      <c r="DW581" s="409" t="str">
        <f>IF(AND('[1]Multi-Field'!$E$67=[1]Lists!BF581,'[1]Multi-Field'!$F$67="Drained"),BI581,IF(AND('[1]Multi-Field'!$E$67=[1]Lists!BF581,'[1]Multi-Field'!$F$67="undrained"),BH581,""))</f>
        <v/>
      </c>
      <c r="DX581" s="409" t="str">
        <f>IF(AND('[1]Multi-Field'!$E$68=[1]Lists!BF581,'[1]Multi-Field'!$F$68="Drained"),BI581,IF(AND('[1]Multi-Field'!$E$68=[1]Lists!BF581,'[1]Multi-Field'!$F$68="undrained"),BH581,""))</f>
        <v/>
      </c>
      <c r="DY581" s="409" t="str">
        <f>IF(AND('[1]Multi-Field'!$E$69=[1]Lists!BF581,'[1]Multi-Field'!$F$69="Drained"),BI581,IF(AND('[1]Multi-Field'!$E$69=[1]Lists!BF581,'[1]Multi-Field'!$F$69="undrained"),BH581,""))</f>
        <v/>
      </c>
      <c r="DZ581" s="409" t="str">
        <f>IF(AND('[1]Multi-Field'!$E$70=[1]Lists!BF581,'[1]Multi-Field'!$F$70="Drained"),BI581,IF(AND('[1]Multi-Field'!$E$70=[1]Lists!BF581,'[1]Multi-Field'!$F$70="undrained"),BH581,""))</f>
        <v/>
      </c>
      <c r="EA581" s="409" t="str">
        <f>IF(AND('[1]Multi-Field'!$E$71=[1]Lists!BF581,'[1]Multi-Field'!$F$71="Drained"),BI581,IF(AND('[1]Multi-Field'!$E$71=[1]Lists!BF581,'[1]Multi-Field'!$F$71="undrained"),BH581,""))</f>
        <v/>
      </c>
      <c r="EB581" s="409" t="str">
        <f>IF(AND('[1]Multi-Field'!$E$72=[1]Lists!BF581,'[1]Multi-Field'!$F$72="Drained"),BI581,IF(AND('[1]Multi-Field'!$E$72=[1]Lists!BF581,'[1]Multi-Field'!$F$72="undrained"),BH581,""))</f>
        <v/>
      </c>
      <c r="EC581" s="409" t="str">
        <f>IF(AND('[1]Multi-Field'!$E$73=[1]Lists!BF581,'[1]Multi-Field'!$F$73="Drained"),BI581,IF(AND('[1]Multi-Field'!$E$73=[1]Lists!BF581,'[1]Multi-Field'!$F$73="undrained"),BH581,""))</f>
        <v/>
      </c>
      <c r="ED581" s="409" t="str">
        <f>IF(AND('[1]Multi-Field'!$E$74=[1]Lists!BF581,'[1]Multi-Field'!$F$74="Drained"),BI581,IF(AND('[1]Multi-Field'!$E$74=[1]Lists!BF581,'[1]Multi-Field'!$F$74="undrained"),BH581,""))</f>
        <v/>
      </c>
      <c r="EE581" s="409" t="str">
        <f>IF(AND('[1]Multi-Field'!$E$75=[1]Lists!BF581,'[1]Multi-Field'!$F$75="Drained"),BI581,IF(AND('[1]Multi-Field'!$E$75=[1]Lists!BF581,'[1]Multi-Field'!$F$75="undrained"),BH581,""))</f>
        <v/>
      </c>
      <c r="EF581" s="409" t="str">
        <f>IF(AND('[1]Multi-Field'!$E$76=[1]Lists!BF581,'[1]Multi-Field'!$F$76="Drained"),BI581,IF(AND('[1]Multi-Field'!$E$76=[1]Lists!BF581,'[1]Multi-Field'!$F$6="undrained"),BH581,""))</f>
        <v/>
      </c>
      <c r="EG581" s="409" t="str">
        <f>IF(AND('[1]Multi-Field'!$E$77=[1]Lists!BF581,'[1]Multi-Field'!$F$77="Drained"),BI581,IF(AND('[1]Multi-Field'!$E$77=[1]Lists!BF581,'[1]Multi-Field'!$F$77="undrained"),BH581,""))</f>
        <v/>
      </c>
      <c r="EH581" s="409" t="str">
        <f>IF(AND('[1]Multi-Field'!$E$78=[1]Lists!BF581,'[1]Multi-Field'!$F$78="Drained"),BI581,IF(AND('[1]Multi-Field'!$E$78=[1]Lists!BF581,'[1]Multi-Field'!$F$78="undrained"),BH581,""))</f>
        <v/>
      </c>
      <c r="EI581" s="409" t="str">
        <f>IF(AND('[1]Multi-Field'!$E$79=[1]Lists!BF581,'[1]Multi-Field'!$F$79="Drained"),BI581,IF(AND('[1]Multi-Field'!$E$79=[1]Lists!BF581,'[1]Multi-Field'!$F$79="undrained"),BH581,""))</f>
        <v/>
      </c>
      <c r="EJ581" s="409" t="str">
        <f>IF(AND('[1]Multi-Field'!$E$80=[1]Lists!BF581,'[1]Multi-Field'!$F$80="Drained"),BI581,IF(AND('[1]Multi-Field'!$E$80=[1]Lists!BF581,'[1]Multi-Field'!$F$80="undrained"),BH581,""))</f>
        <v/>
      </c>
      <c r="EK581" s="409" t="str">
        <f>IF(AND('[1]Multi-Field'!$E$81=[1]Lists!BF581,'[1]Multi-Field'!$F$81="Drained"),BI581,IF(AND('[1]Multi-Field'!$E$81=[1]Lists!BF581,'[1]Multi-Field'!$F$81="undrained"),BH581,""))</f>
        <v/>
      </c>
      <c r="EL581" s="409" t="str">
        <f>IF(AND('[1]Multi-Field'!$E$82=[1]Lists!BF581,'[1]Multi-Field'!$F$82="Drained"),BI581,IF(AND('[1]Multi-Field'!$E$82=[1]Lists!BF581,'[1]Multi-Field'!$F$82="undrained"),BH581,""))</f>
        <v/>
      </c>
      <c r="EM581" s="409" t="str">
        <f>IF(AND('[1]Multi-Field'!$E$83=[1]Lists!BF581,'[1]Multi-Field'!$F$83="Drained"),BI581,IF(AND('[1]Multi-Field'!$E$83=[1]Lists!BF581,'[1]Multi-Field'!$F$83="undrained"),BH581,""))</f>
        <v/>
      </c>
      <c r="EN581" s="409" t="str">
        <f>IF(AND('[1]Multi-Field'!$E$84=[1]Lists!BF581,'[1]Multi-Field'!$F$84="Drained"),BI581,IF(AND('[1]Multi-Field'!$E$84=[1]Lists!BF581,'[1]Multi-Field'!$F$84="undrained"),BH581,""))</f>
        <v/>
      </c>
      <c r="EO581" s="409" t="str">
        <f>IF(AND('[1]Multi-Field'!$E$85=[1]Lists!BF581,'[1]Multi-Field'!$F$85="Drained"),BI581,IF(AND('[1]Multi-Field'!$E$85=[1]Lists!BF581,'[1]Multi-Field'!$F$85="undrained"),BH581,""))</f>
        <v/>
      </c>
      <c r="EP581" s="409" t="str">
        <f>IF(AND('[1]Multi-Field'!$E$86=[1]Lists!BF581,'[1]Multi-Field'!$F$86="Drained"),BI581,IF(AND('[1]Multi-Field'!$E$86=[1]Lists!BF581,'[1]Multi-Field'!$F$86="undrained"),BH581,""))</f>
        <v/>
      </c>
      <c r="EQ581" s="409" t="str">
        <f>IF(AND('[1]Multi-Field'!$E$87=[1]Lists!BF581,'[1]Multi-Field'!$F$87="Drained"),BI581,IF(AND('[1]Multi-Field'!$E$87=[1]Lists!BF581,'[1]Multi-Field'!$F$87="undrained"),BH581,""))</f>
        <v/>
      </c>
      <c r="ER581" s="409" t="str">
        <f>IF(AND('[1]Multi-Field'!$E$88=[1]Lists!BF581,'[1]Multi-Field'!$F$88="Drained"),BI581,IF(AND('[1]Multi-Field'!$E$88=[1]Lists!BF581,'[1]Multi-Field'!$F$88="undrained"),BH581,""))</f>
        <v/>
      </c>
      <c r="ES581" s="409" t="str">
        <f>IF(AND('[1]Multi-Field'!$E$89=[1]Lists!BF581,'[1]Multi-Field'!$F$89="Drained"),BI581,IF(AND('[1]Multi-Field'!$E$89=[1]Lists!BF581,'[1]Multi-Field'!$F$89="undrained"),BH581,""))</f>
        <v/>
      </c>
      <c r="ET581" s="409" t="str">
        <f>IF(AND('[1]Multi-Field'!$E$90=[1]Lists!BF581,'[1]Multi-Field'!$F$90="Drained"),BI581,IF(AND('[1]Multi-Field'!$E$90=[1]Lists!BF581,'[1]Multi-Field'!$F$90="undrained"),BH581,""))</f>
        <v/>
      </c>
      <c r="EU581" s="409" t="str">
        <f>IF(AND('[1]Multi-Field'!$E$91=[1]Lists!BF581,'[1]Multi-Field'!$F$91="Drained"),BI581,IF(AND('[1]Multi-Field'!$E$91=[1]Lists!BF581,'[1]Multi-Field'!$F$91="undrained"),BH581,""))</f>
        <v/>
      </c>
      <c r="EV581" s="409" t="str">
        <f>IF(AND('[1]Multi-Field'!$E$92=[1]Lists!BF581,'[1]Multi-Field'!$F$92="Drained"),BI581,IF(AND('[1]Multi-Field'!$E$92=[1]Lists!BF581,'[1]Multi-Field'!$F$92="undrained"),BH581,""))</f>
        <v/>
      </c>
      <c r="EW581" s="409" t="str">
        <f>IF(AND('[1]Multi-Field'!$E$93=[1]Lists!BF581,'[1]Multi-Field'!$F$93="Drained"),BI581,IF(AND('[1]Multi-Field'!$E$93=[1]Lists!BF581,'[1]Multi-Field'!$F$93="undrained"),BH581,""))</f>
        <v/>
      </c>
      <c r="EX581" s="409" t="str">
        <f>IF(AND('[1]Multi-Field'!$E$94=[1]Lists!BF581,'[1]Multi-Field'!$F$94="Drained"),BI581,IF(AND('[1]Multi-Field'!$E$94=[1]Lists!BF581,'[1]Multi-Field'!$F$94="undrained"),BH581,""))</f>
        <v/>
      </c>
      <c r="EY581" s="409" t="str">
        <f>IF(AND('[1]Multi-Field'!$E$95=[1]Lists!BF581,'[1]Multi-Field'!$F$95="Drained"),BI581,IF(AND('[1]Multi-Field'!$E$95=[1]Lists!BF581,'[1]Multi-Field'!$F$95="undrained"),BH581,""))</f>
        <v/>
      </c>
      <c r="EZ581" s="409" t="str">
        <f>IF(AND('[1]Multi-Field'!$E$96=[1]Lists!BF581,'[1]Multi-Field'!$F$96="Drained"),BI581,IF(AND('[1]Multi-Field'!$E$96=[1]Lists!BF581,'[1]Multi-Field'!$F$96="undrained"),BH581,""))</f>
        <v/>
      </c>
      <c r="FA581" s="409" t="str">
        <f>IF(AND('[1]Multi-Field'!$E$97=[1]Lists!BF581,'[1]Multi-Field'!$F$97="Drained"),BI581,IF(AND('[1]Multi-Field'!$E$97=[1]Lists!BF581,'[1]Multi-Field'!$F$97="undrained"),BH581,""))</f>
        <v/>
      </c>
      <c r="FB581" s="409" t="str">
        <f>IF(AND('[1]Multi-Field'!$E$98=[1]Lists!BF581,'[1]Multi-Field'!$F$98="Drained"),BI581,IF(AND('[1]Multi-Field'!$E$98=[1]Lists!BF581,'[1]Multi-Field'!$F$98="undrained"),BH581,""))</f>
        <v/>
      </c>
      <c r="FC581" s="409" t="str">
        <f>IF(AND('[1]Multi-Field'!$E$99=[1]Lists!BF581,'[1]Multi-Field'!$F$99="Drained"),BI581,IF(AND('[1]Multi-Field'!$E$99=[1]Lists!BF581,'[1]Multi-Field'!$F$99="undrained"),BH581,""))</f>
        <v/>
      </c>
      <c r="FD581" s="409" t="str">
        <f>IF(AND('[1]Multi-Field'!$E$100=[1]Lists!BF581,'[1]Multi-Field'!$F$100="Drained"),BI581,IF(AND('[1]Multi-Field'!$E$100=[1]Lists!BF581,'[1]Multi-Field'!$F$100="undrained"),BH581,""))</f>
        <v/>
      </c>
      <c r="FE581" s="409" t="str">
        <f>IF(AND('[1]Multi-Field'!$E$101=[1]Lists!BF581,'[1]Multi-Field'!$F$101="Drained"),BI581,IF(AND('[1]Multi-Field'!$E$101=[1]Lists!BF581,'[1]Multi-Field'!$F$101="undrained"),BH581,""))</f>
        <v/>
      </c>
      <c r="FF581" s="409" t="str">
        <f>IF(AND('[1]Multi-Field'!$E$102=[1]Lists!BF581,'[1]Multi-Field'!$F$102="Drained"),BI581,IF(AND('[1]Multi-Field'!$E$102=[1]Lists!BF581,'[1]Multi-Field'!$F$102="undrained"),BH581,""))</f>
        <v/>
      </c>
      <c r="FG581" s="409" t="str">
        <f>IF(AND('[1]Multi-Field'!$E$103=[1]Lists!BF581,'[1]Multi-Field'!$F$103="Drained"),BI581,IF(AND('[1]Multi-Field'!$E$103=[1]Lists!BF581,'[1]Multi-Field'!$F$103="undrained"),BH581,""))</f>
        <v/>
      </c>
      <c r="FH581" s="409" t="str">
        <f>IF(AND('[1]Multi-Field'!$E$104=[1]Lists!BF581,'[1]Multi-Field'!$F$104="Drained"),BI581,IF(AND('[1]Multi-Field'!$E$104=[1]Lists!BF581,'[1]Multi-Field'!$F$104="undrained"),BH581,""))</f>
        <v/>
      </c>
      <c r="FI581" s="409" t="str">
        <f>IF(AND('[1]Multi-Field'!$E$105=[1]Lists!BF581,'[1]Multi-Field'!$F$105="Drained"),BI581,IF(AND('[1]Multi-Field'!$E$105=[1]Lists!BF581,'[1]Multi-Field'!$F$105="undrained"),BH581,""))</f>
        <v/>
      </c>
      <c r="FJ581" s="409" t="str">
        <f>IF(AND('[1]Multi-Field'!$E$106=[1]Lists!BF581,'[1]Multi-Field'!$F$106="Drained"),BI581,IF(AND('[1]Multi-Field'!$E$106=[1]Lists!BF581,'[1]Multi-Field'!$F$106="undrained"),BH581,""))</f>
        <v/>
      </c>
      <c r="FK581" s="409" t="str">
        <f>IF(AND('[1]Multi-Field'!$E$107=[1]Lists!BF581,'[1]Multi-Field'!$F$107="Drained"),BI581,IF(AND('[1]Multi-Field'!$E$107=[1]Lists!BF581,'[1]Multi-Field'!$F$107="undrained"),BH581,""))</f>
        <v/>
      </c>
      <c r="FL581" s="409" t="str">
        <f>IF(AND('[1]Multi-Field'!$E$108=[1]Lists!BF581,'[1]Multi-Field'!$F$108="Drained"),BI581,IF(AND('[1]Multi-Field'!$E$108=[1]Lists!BF581,'[1]Multi-Field'!$F$108="undrained"),BH581,""))</f>
        <v/>
      </c>
      <c r="FM581" s="409" t="str">
        <f>IF(AND('[1]Multi-Field'!$E$109=[1]Lists!BF581,'[1]Multi-Field'!$F$109="Drained"),BI581,IF(AND('[1]Multi-Field'!$E$109=[1]Lists!BF581,'[1]Multi-Field'!$F$109="undrained"),BH581,""))</f>
        <v/>
      </c>
      <c r="FN581" s="409" t="str">
        <f>IF(AND('[1]Multi-Field'!$E$110=[1]Lists!BF581,'[1]Multi-Field'!$F$110="Drained"),BI581,IF(AND('[1]Multi-Field'!$E$110=[1]Lists!BF581,'[1]Multi-Field'!$F$110="undrained"),BH581,""))</f>
        <v/>
      </c>
      <c r="FO581" s="409" t="str">
        <f>IF(AND('[1]Multi-Field'!$E$111=[1]Lists!BF581,'[1]Multi-Field'!$F$111="Drained"),BI581,IF(AND('[1]Multi-Field'!$E$111=[1]Lists!BF581,'[1]Multi-Field'!$F$111="undrained"),BH581,""))</f>
        <v/>
      </c>
      <c r="FP581" s="409" t="str">
        <f>IF(AND('[1]Multi-Field'!$E$112=[1]Lists!BF581,'[1]Multi-Field'!$F$112="Drained"),BI581,IF(AND('[1]Multi-Field'!$E$112=[1]Lists!BF581,'[1]Multi-Field'!$F$112="undrained"),BH581,""))</f>
        <v/>
      </c>
      <c r="FQ581" s="409" t="str">
        <f>IF(AND('[1]Multi-Field'!$E$113=[1]Lists!BF581,'[1]Multi-Field'!$F$113="Drained"),BI581,IF(AND('[1]Multi-Field'!$E$113=[1]Lists!BF581,'[1]Multi-Field'!$F$113="undrained"),BH581,""))</f>
        <v/>
      </c>
      <c r="FR581" s="409" t="str">
        <f>IF(AND('[1]Multi-Field'!$E$114=[1]Lists!BF581,'[1]Multi-Field'!$F$114="Drained"),BI581,IF(AND('[1]Multi-Field'!$E$114=[1]Lists!BF581,'[1]Multi-Field'!$F$114="undrained"),BH581,""))</f>
        <v/>
      </c>
      <c r="FS581" s="409" t="str">
        <f>IF(AND('[1]Multi-Field'!$E$115=[1]Lists!BF581,'[1]Multi-Field'!$F$115="Drained"),BI581,IF(AND('[1]Multi-Field'!$E$115=[1]Lists!BF581,'[1]Multi-Field'!$F$115="undrained"),BH581,""))</f>
        <v/>
      </c>
      <c r="FT581" s="409" t="str">
        <f>IF(AND('[1]Multi-Field'!$E$116=[1]Lists!BF581,'[1]Multi-Field'!$F$116="Drained"),BI581,IF(AND('[1]Multi-Field'!$E$116=[1]Lists!BF581,'[1]Multi-Field'!$F$116="undrained"),BH581,""))</f>
        <v/>
      </c>
      <c r="FU581" s="409" t="str">
        <f>IF(AND('[1]Multi-Field'!$E$117=[1]Lists!BF581,'[1]Multi-Field'!$F$117="Drained"),BI581,IF(AND('[1]Multi-Field'!$E$117=[1]Lists!BF581,'[1]Multi-Field'!$F$117="undrained"),BH581,""))</f>
        <v/>
      </c>
      <c r="FV581" s="409" t="str">
        <f>IF(AND('[1]Multi-Field'!$E$118=[1]Lists!BF581,'[1]Multi-Field'!$F$118="Drained"),BI581,IF(AND('[1]Multi-Field'!$E$118=[1]Lists!BF581,'[1]Multi-Field'!$F$118="undrained"),BH581,""))</f>
        <v/>
      </c>
      <c r="FW581" s="409" t="str">
        <f>IF(AND('[1]Multi-Field'!$E$119=[1]Lists!BF581,'[1]Multi-Field'!$F$119="Drained"),BI581,IF(AND('[1]Multi-Field'!$E$119=[1]Lists!BF581,'[1]Multi-Field'!$F$119="undrained"),BH581,""))</f>
        <v/>
      </c>
      <c r="FX581" s="409" t="str">
        <f>IF(AND('[1]Multi-Field'!$E$120=[1]Lists!BF581,'[1]Multi-Field'!$F$120="Drained"),BI581,IF(AND('[1]Multi-Field'!$E$120=[1]Lists!BF581,'[1]Multi-Field'!$F$120="undrained"),BH581,""))</f>
        <v/>
      </c>
    </row>
    <row r="582" spans="1:180" ht="13.5" customHeight="1">
      <c r="A582" s="7" t="s">
        <v>667</v>
      </c>
      <c r="B582" s="7"/>
      <c r="C582" s="7"/>
      <c r="D582" s="8">
        <v>55</v>
      </c>
      <c r="E582" s="8">
        <f t="shared" si="81"/>
        <v>58</v>
      </c>
      <c r="F582" s="8">
        <f t="shared" si="82"/>
        <v>62</v>
      </c>
      <c r="G582" s="8">
        <v>65</v>
      </c>
      <c r="H582" s="8">
        <v>90</v>
      </c>
      <c r="I582" s="8">
        <f t="shared" ref="I582:I595" si="85">ROUND((H582+(K582-H582)*1/3),0)</f>
        <v>103</v>
      </c>
      <c r="J582" s="8">
        <f t="shared" ref="J582:J595" si="86">ROUND((H582+(K582-H582)*2/3),0)</f>
        <v>117</v>
      </c>
      <c r="K582" s="8">
        <v>130</v>
      </c>
      <c r="L582" s="8">
        <v>60</v>
      </c>
      <c r="M582" s="8">
        <f t="shared" si="83"/>
        <v>90</v>
      </c>
      <c r="N582" s="8">
        <f t="shared" si="84"/>
        <v>120</v>
      </c>
      <c r="O582" s="8">
        <v>150</v>
      </c>
      <c r="P582" s="391"/>
      <c r="Q582" s="83"/>
      <c r="R582" s="395"/>
      <c r="S582" s="395"/>
      <c r="T582" s="395"/>
      <c r="U582" s="396"/>
      <c r="BF582" s="411" t="s">
        <v>1745</v>
      </c>
      <c r="BG582" s="412">
        <v>6</v>
      </c>
      <c r="BH582" s="412">
        <v>2</v>
      </c>
      <c r="BI582" s="412">
        <v>3.5</v>
      </c>
      <c r="BJ582" s="409" t="e">
        <f>IF(AND('[1]Single Field'!#REF!=[1]Lists!BF582,'[1]Single Field'!#REF!="Drained"),"x",IF(AND('[1]Single Field'!#REF!=[1]Lists!BF582,'[1]Single Field'!#REF!="Undrained"),O,""))</f>
        <v>#REF!</v>
      </c>
      <c r="BK582" s="409" t="str">
        <f>IF(AND('[1]Multi-Field'!$E$3=[1]Lists!BF582,'[1]Multi-Field'!$F$3="Drained"),BI582,IF(AND('[1]Multi-Field'!$E$3=BF582,'[1]Multi-Field'!$F$3="undrained"),BH582,""))</f>
        <v/>
      </c>
      <c r="BL582" s="409" t="str">
        <f>IF(AND('[1]Multi-Field'!$E$4=BF582,'[1]Multi-Field'!$F$4="Drained"),BI582,IF(AND('[1]Multi-Field'!$E$4=BF582,'[1]Multi-Field'!$F$4="undrained"),BH582,""))</f>
        <v/>
      </c>
      <c r="BM582" s="409" t="str">
        <f>IF(AND('[1]Multi-Field'!$E$5=BF582,'[1]Multi-Field'!$F$5="Drained"),BI582,IF(AND('[1]Multi-Field'!$E$5=BF582,'[1]Multi-Field'!$F$5="undrained"),BH582,""))</f>
        <v/>
      </c>
      <c r="BN582" s="409" t="str">
        <f>IF(AND('[1]Multi-Field'!$E$6=BF582,'[1]Multi-Field'!$F$6="Drained"),BI582,IF(AND('[1]Multi-Field'!$E$6=BF582,'[1]Multi-Field'!$F$6="undrained"),BH582,""))</f>
        <v/>
      </c>
      <c r="BO582" s="409" t="str">
        <f>IF(AND('[1]Multi-Field'!$E$7=BF582,'[1]Multi-Field'!$F$7="Drained"),BI582,IF(AND('[1]Multi-Field'!$E$7=BF582,'[1]Multi-Field'!$F$7="undrained"),BH582,""))</f>
        <v/>
      </c>
      <c r="BP582" s="409" t="str">
        <f>IF(AND('[1]Multi-Field'!$E$8=BF582,'[1]Multi-Field'!$F$8="Drained"),BI582,IF(AND('[1]Multi-Field'!$E$8=BF582,'[1]Multi-Field'!$F$8="undrained"),BH582,""))</f>
        <v/>
      </c>
      <c r="BQ582" s="409" t="str">
        <f>IF(AND('[1]Multi-Field'!$E$9=BF582,'[1]Multi-Field'!$F$9="Drained"),BI582,IF(AND('[1]Multi-Field'!$E$9=BF582,'[1]Multi-Field'!$F$9="undrained"),BH582,""))</f>
        <v/>
      </c>
      <c r="BR582" s="409" t="str">
        <f>IF(AND('[1]Multi-Field'!$E$10=BF582,'[1]Multi-Field'!$F$10="Drained"),BI582,IF(AND('[1]Multi-Field'!$E$10=BF582,'[1]Multi-Field'!$F$10="undrained"),BH582,""))</f>
        <v/>
      </c>
      <c r="BS582" s="409" t="str">
        <f>IF(AND('[1]Multi-Field'!$E$11=BF582,'[1]Multi-Field'!$F$11="Drained"),BI582,IF(AND('[1]Multi-Field'!$E$11=BF582,'[1]Multi-Field'!$F$11="undrained"),BH582,""))</f>
        <v/>
      </c>
      <c r="BT582" s="409" t="str">
        <f>IF(AND('[1]Multi-Field'!$E$12=BF582,'[1]Multi-Field'!$F$12="Drained"),BI582,IF(AND('[1]Multi-Field'!$E$12=BF582,'[1]Multi-Field'!$F$12="undrained"),BH582,""))</f>
        <v/>
      </c>
      <c r="BU582" s="409" t="str">
        <f>IF(AND('[1]Multi-Field'!$E$13=BF582,'[1]Multi-Field'!$F$13="Drained"),BI582,IF(AND('[1]Multi-Field'!$E$3=BF582,'[1]Multi-Field'!$F$13="undrained"),BH582,""))</f>
        <v/>
      </c>
      <c r="BV582" s="409" t="str">
        <f>IF(AND('[1]Multi-Field'!$E$14=BF582,'[1]Multi-Field'!$F$14="Drained"),BI582,IF(AND('[1]Multi-Field'!$E$14=BF582,'[1]Multi-Field'!$F$14="undrained"),BH582,""))</f>
        <v/>
      </c>
      <c r="BW582" s="409" t="str">
        <f>IF(AND('[1]Multi-Field'!$E$15=BF582,'[1]Multi-Field'!$F$15="Drained"),BI582,IF(AND('[1]Multi-Field'!$E$15=BF582,'[1]Multi-Field'!$F$15="undrained"),BH582,""))</f>
        <v/>
      </c>
      <c r="BX582" s="409" t="str">
        <f>IF(AND('[1]Multi-Field'!$E$16=[1]Lists!BF582,'[1]Multi-Field'!$F$16="Drained"),BI582,IF(AND('[1]Multi-Field'!$E$16=[1]Lists!BF582,'[1]Multi-Field'!$F$16="undrained"),BH582,""))</f>
        <v/>
      </c>
      <c r="BY582" s="409" t="str">
        <f>IF(AND('[1]Multi-Field'!$E$17=[1]Lists!BF582,'[1]Multi-Field'!$F$17="Drained"),BI582,IF(AND('[1]Multi-Field'!$E$17=[1]Lists!BF582,'[1]Multi-Field'!$F$17="undrained"),BH582,""))</f>
        <v/>
      </c>
      <c r="BZ582" s="409" t="str">
        <f>IF(AND('[1]Multi-Field'!$E$18=[1]Lists!BF582,'[1]Multi-Field'!$F$18="Drained"),BI582,IF(AND('[1]Multi-Field'!$E$18=[1]Lists!BF582,'[1]Multi-Field'!$F$18="undrained"),BH582,""))</f>
        <v/>
      </c>
      <c r="CA582" s="409" t="str">
        <f>IF(AND('[1]Multi-Field'!$E$19=[1]Lists!BF582,'[1]Multi-Field'!$F$19="Drained"),BI582,IF(AND('[1]Multi-Field'!$E$19=[1]Lists!BF582,'[1]Multi-Field'!$F$19="undrained"),BH582,""))</f>
        <v/>
      </c>
      <c r="CB582" s="409" t="str">
        <f>IF(AND('[1]Multi-Field'!$E$20=[1]Lists!BF582,'[1]Multi-Field'!$F$20="Drained"),BI582,IF(AND('[1]Multi-Field'!$E$20=[1]Lists!BF582,'[1]Multi-Field'!$F$20="undrained"),BH582,""))</f>
        <v/>
      </c>
      <c r="CC582" s="409" t="str">
        <f>IF(AND('[1]Multi-Field'!$E$21=[1]Lists!BF582,'[1]Multi-Field'!$F$21="Drained"),BI582,IF(AND('[1]Multi-Field'!$E$21=[1]Lists!BF582,'[1]Multi-Field'!$F$21="undrained"),BH582,""))</f>
        <v/>
      </c>
      <c r="CD582" s="409" t="str">
        <f>IF(AND('[1]Multi-Field'!$E$22=[1]Lists!BF582,'[1]Multi-Field'!$F$22="Drained"),BI582,IF(AND('[1]Multi-Field'!$E$22=[1]Lists!BF582,'[1]Multi-Field'!$F$22="undrained"),BH582,""))</f>
        <v/>
      </c>
      <c r="CE582" s="409" t="str">
        <f>IF(AND('[1]Multi-Field'!$E$23=[1]Lists!BF582,'[1]Multi-Field'!$F$23="Drained"),BI582,IF(AND('[1]Multi-Field'!$E$23=[1]Lists!BF582,'[1]Multi-Field'!$F$23="undrained"),BH582,""))</f>
        <v/>
      </c>
      <c r="CF582" s="409" t="str">
        <f>IF(AND('[1]Multi-Field'!$E$24=[1]Lists!BF582,'[1]Multi-Field'!$F$24="Drained"),BI582,IF(AND('[1]Multi-Field'!$E$24=[1]Lists!BF582,'[1]Multi-Field'!$F$24="undrained"),BH582,""))</f>
        <v/>
      </c>
      <c r="CG582" s="409" t="str">
        <f>IF(AND('[1]Multi-Field'!$E$25=[1]Lists!BF582,'[1]Multi-Field'!$F$25="Drained"),BI582,IF(AND('[1]Multi-Field'!$E$25=[1]Lists!BF582,'[1]Multi-Field'!$F$25="undrained"),BH582,""))</f>
        <v/>
      </c>
      <c r="CH582" s="409" t="str">
        <f>IF(AND('[1]Multi-Field'!$E$26=[1]Lists!BF582,'[1]Multi-Field'!$F$26="Drained"),BI582,IF(AND('[1]Multi-Field'!$E$26=[1]Lists!BF582,'[1]Multi-Field'!$F$26="undrained"),BH582,""))</f>
        <v/>
      </c>
      <c r="CI582" s="409" t="str">
        <f>IF(AND('[1]Multi-Field'!$E$27=[1]Lists!BF582,'[1]Multi-Field'!$F$27="Drained"),BI582,IF(AND('[1]Multi-Field'!$E$27=[1]Lists!BF582,'[1]Multi-Field'!$F$27="undrained"),BH582,""))</f>
        <v/>
      </c>
      <c r="CJ582" s="409" t="str">
        <f>IF(AND('[1]Multi-Field'!$E$28=[1]Lists!BF582,'[1]Multi-Field'!$F$28="Drained"),BI582,IF(AND('[1]Multi-Field'!$E$28=[1]Lists!BF582,'[1]Multi-Field'!$F$28="undrained"),BH582,""))</f>
        <v/>
      </c>
      <c r="CK582" s="409" t="str">
        <f>IF(AND('[1]Multi-Field'!$E$29=[1]Lists!BF582,'[1]Multi-Field'!$F$29="Drained"),BI582,IF(AND('[1]Multi-Field'!$E$29=[1]Lists!BF582,'[1]Multi-Field'!$F$29="undrained"),BH582,""))</f>
        <v/>
      </c>
      <c r="CL582" s="409" t="str">
        <f>IF(AND('[1]Multi-Field'!$E$30=[1]Lists!BF582,'[1]Multi-Field'!$F$30="Drained"),BI582,IF(AND('[1]Multi-Field'!$E$30=[1]Lists!BF582,'[1]Multi-Field'!$F$30="undrained"),BH582,""))</f>
        <v/>
      </c>
      <c r="CM582" s="409" t="str">
        <f>IF(AND('[1]Multi-Field'!$E$31=[1]Lists!BF582,'[1]Multi-Field'!$F$31="Drained"),BI582,IF(AND('[1]Multi-Field'!$E$31=[1]Lists!BF582,'[1]Multi-Field'!$F$31="undrained"),BH582,""))</f>
        <v/>
      </c>
      <c r="CN582" s="409" t="str">
        <f>IF(AND('[1]Multi-Field'!$E$32=[1]Lists!BF582,'[1]Multi-Field'!$F$32="Drained"),BI582,IF(AND('[1]Multi-Field'!$E$32=[1]Lists!BF582,'[1]Multi-Field'!$F$32="undrained"),BH582,""))</f>
        <v/>
      </c>
      <c r="CO582" s="409" t="str">
        <f>IF(AND('[1]Multi-Field'!$E$33=[1]Lists!BF582,'[1]Multi-Field'!$F$33="Drained"),BI582,IF(AND('[1]Multi-Field'!$E$33=[1]Lists!BF582,'[1]Multi-Field'!$F$33="undrained"),BH582,""))</f>
        <v/>
      </c>
      <c r="CP582" s="409" t="str">
        <f>IF(AND('[1]Multi-Field'!$E$34=[1]Lists!BF582,'[1]Multi-Field'!$F$34="Drained"),BI582,IF(AND('[1]Multi-Field'!$E$34=[1]Lists!BF582,'[1]Multi-Field'!$F$34="undrained"),BH582,""))</f>
        <v/>
      </c>
      <c r="CQ582" s="409" t="str">
        <f>IF(AND('[1]Multi-Field'!$E$35=[1]Lists!BF582,'[1]Multi-Field'!$F$35="Drained"),BI582,IF(AND('[1]Multi-Field'!$E$35=[1]Lists!BF582,'[1]Multi-Field'!$F$35="undrained"),BH582,""))</f>
        <v/>
      </c>
      <c r="CR582" s="409" t="str">
        <f>IF(AND('[1]Multi-Field'!$E$36=[1]Lists!BF582,'[1]Multi-Field'!$F$36="Drained"),BI582,IF(AND('[1]Multi-Field'!$E$36=[1]Lists!BF582,'[1]Multi-Field'!$F$36="undrained"),BH582,""))</f>
        <v/>
      </c>
      <c r="CS582" s="409" t="str">
        <f>IF(AND('[1]Multi-Field'!$E$37=[1]Lists!BF582,'[1]Multi-Field'!$F$37="Drained"),BI582,IF(AND('[1]Multi-Field'!$E$37=[1]Lists!BF582,'[1]Multi-Field'!$F$37="undrained"),BH582,""))</f>
        <v/>
      </c>
      <c r="CT582" s="409" t="str">
        <f>IF(AND('[1]Multi-Field'!$E$38=[1]Lists!BF582,'[1]Multi-Field'!$F$38="Drained"),BI582,IF(AND('[1]Multi-Field'!$E$38=[1]Lists!BF582,'[1]Multi-Field'!$F$38="undrained"),BH582,""))</f>
        <v/>
      </c>
      <c r="CU582" s="409" t="str">
        <f>IF(AND('[1]Multi-Field'!$E$39=[1]Lists!BF582,'[1]Multi-Field'!$F$39="Drained"),BI582,IF(AND('[1]Multi-Field'!$E$39=[1]Lists!BF582,'[1]Multi-Field'!$F$39="undrained"),BH582,""))</f>
        <v/>
      </c>
      <c r="CV582" s="409" t="str">
        <f>IF(AND('[1]Multi-Field'!$E$40=[1]Lists!BF582,'[1]Multi-Field'!$F$40="Drained"),BI582,IF(AND('[1]Multi-Field'!$E$40=[1]Lists!BF582,'[1]Multi-Field'!$F$40="undrained"),BH582,""))</f>
        <v/>
      </c>
      <c r="CW582" s="409" t="str">
        <f>IF(AND('[1]Multi-Field'!$E$41=[1]Lists!BF582,'[1]Multi-Field'!$F$40="Drained"),BI582,IF(AND('[1]Multi-Field'!$E$40=[1]Lists!BF582,'[1]Multi-Field'!$F$40="undrained"),BH582,""))</f>
        <v/>
      </c>
      <c r="CX582" s="409" t="str">
        <f>IF(AND('[1]Multi-Field'!$E$42=[1]Lists!BF582,'[1]Multi-Field'!$F$42="Drained"),BI582,IF(AND('[1]Multi-Field'!$E$42=[1]Lists!BF582,'[1]Multi-Field'!$F$42="undrained"),BH582,""))</f>
        <v/>
      </c>
      <c r="CY582" s="409" t="str">
        <f>IF(AND('[1]Multi-Field'!$E$43=[1]Lists!BF582,'[1]Multi-Field'!$F$43="Drained"),BI582,IF(AND('[1]Multi-Field'!$E$43=[1]Lists!BF582,'[1]Multi-Field'!$F$43="undrained"),BH582,""))</f>
        <v/>
      </c>
      <c r="CZ582" s="409" t="str">
        <f>IF(AND('[1]Multi-Field'!$E$44=[1]Lists!BF582,'[1]Multi-Field'!$F$44="Drained"),BI582,IF(AND('[1]Multi-Field'!$E$44=[1]Lists!BF582,'[1]Multi-Field'!$F$44="undrained"),BH582,""))</f>
        <v/>
      </c>
      <c r="DA582" s="409" t="str">
        <f>IF(AND('[1]Multi-Field'!$E$45=[1]Lists!BF582,'[1]Multi-Field'!$F$45="Drained"),BI582,IF(AND('[1]Multi-Field'!$E$45=[1]Lists!BF582,'[1]Multi-Field'!$F$45="undrained"),BH582,""))</f>
        <v/>
      </c>
      <c r="DB582" s="409" t="str">
        <f>IF(AND('[1]Multi-Field'!$E$46=[1]Lists!BF582,'[1]Multi-Field'!$F$46="Drained"),BI582,IF(AND('[1]Multi-Field'!$E$46=[1]Lists!BF582,'[1]Multi-Field'!$F$46="undrained"),BH582,""))</f>
        <v/>
      </c>
      <c r="DC582" s="409" t="str">
        <f>IF(AND('[1]Multi-Field'!$E$47=[1]Lists!BF582,'[1]Multi-Field'!$F$47="Drained"),BI582,IF(AND('[1]Multi-Field'!$E$47=[1]Lists!BF582,'[1]Multi-Field'!$F$47="undrained"),BH582,""))</f>
        <v/>
      </c>
      <c r="DD582" s="409" t="str">
        <f>IF(AND('[1]Multi-Field'!$E$48=[1]Lists!BF582,'[1]Multi-Field'!$F$48="Drained"),BI582,IF(AND('[1]Multi-Field'!$E$48=[1]Lists!BF582,'[1]Multi-Field'!$F$48="undrained"),BH582,""))</f>
        <v/>
      </c>
      <c r="DE582" s="409" t="str">
        <f>IF(AND('[1]Multi-Field'!$E$49=[1]Lists!BF582,'[1]Multi-Field'!$F$49="Drained"),BI582,IF(AND('[1]Multi-Field'!$E$49=[1]Lists!BF582,'[1]Multi-Field'!$F$9="undrained"),BH582,""))</f>
        <v/>
      </c>
      <c r="DF582" s="409" t="str">
        <f>IF(AND('[1]Multi-Field'!$E$50=[1]Lists!BF582,'[1]Multi-Field'!$F$50="Drained"),BI582,IF(AND('[1]Multi-Field'!$E$50=[1]Lists!BF582,'[1]Multi-Field'!$F$50="undrained"),BH582,""))</f>
        <v/>
      </c>
      <c r="DG582" s="409" t="str">
        <f>IF(AND('[1]Multi-Field'!$E$51=[1]Lists!BF582,'[1]Multi-Field'!$F$51="Drained"),BI582,IF(AND('[1]Multi-Field'!$E$51=[1]Lists!BF582,'[1]Multi-Field'!$F$51="undrained"),BH582,""))</f>
        <v/>
      </c>
      <c r="DH582" s="409" t="str">
        <f>IF(AND('[1]Multi-Field'!$E$52=[1]Lists!BF582,'[1]Multi-Field'!$F$52="Drained"),BI582,IF(AND('[1]Multi-Field'!$E$52=[1]Lists!BF582,'[1]Multi-Field'!$F$52="undrained"),BH582,""))</f>
        <v/>
      </c>
      <c r="DI582" s="409" t="str">
        <f>IF(AND('[1]Multi-Field'!$E$53=[1]Lists!BF582,'[1]Multi-Field'!$F$53="Drained"),BI582,IF(AND('[1]Multi-Field'!$E$53=[1]Lists!BF582,'[1]Multi-Field'!$F$53="undrained"),BH582,""))</f>
        <v/>
      </c>
      <c r="DJ582" s="409" t="str">
        <f>IF(AND('[1]Multi-Field'!$E$54=[1]Lists!BF582,'[1]Multi-Field'!$F$54="Drained"),BI582,IF(AND('[1]Multi-Field'!$E$54=[1]Lists!BF582,'[1]Multi-Field'!$F$54="undrained"),BH582,""))</f>
        <v/>
      </c>
      <c r="DK582" s="409" t="str">
        <f>IF(AND('[1]Multi-Field'!$E$55=[1]Lists!BF582,'[1]Multi-Field'!$F$55="Drained"),BI582,IF(AND('[1]Multi-Field'!$E$55=[1]Lists!BF582,'[1]Multi-Field'!$F$55="undrained"),BH582,""))</f>
        <v/>
      </c>
      <c r="DL582" s="409" t="str">
        <f>IF(AND('[1]Multi-Field'!$E$56=[1]Lists!BF582,'[1]Multi-Field'!$F$56="Drained"),BI582,IF(AND('[1]Multi-Field'!$E$56=[1]Lists!BF582,'[1]Multi-Field'!$F$56="undrained"),BH582,""))</f>
        <v/>
      </c>
      <c r="DM582" s="409" t="str">
        <f>IF(AND('[1]Multi-Field'!$E$57=[1]Lists!BF582,'[1]Multi-Field'!$F$57="Drained"),BI582,IF(AND('[1]Multi-Field'!$E$57=[1]Lists!BF582,'[1]Multi-Field'!$F$57="undrained"),BH582,""))</f>
        <v/>
      </c>
      <c r="DN582" s="409" t="str">
        <f>IF(AND('[1]Multi-Field'!$E$58=[1]Lists!BF582,'[1]Multi-Field'!$F$58="Drained"),BI582,IF(AND('[1]Multi-Field'!$E$58=[1]Lists!BF582,'[1]Multi-Field'!$F$58="undrained"),BH582,""))</f>
        <v/>
      </c>
      <c r="DO582" s="409" t="str">
        <f>IF(AND('[1]Multi-Field'!$E$59=[1]Lists!BF582,'[1]Multi-Field'!$F$59="Drained"),BI582,IF(AND('[1]Multi-Field'!$E$59=[1]Lists!BF582,'[1]Multi-Field'!$F$59="undrained"),BH582,""))</f>
        <v/>
      </c>
      <c r="DP582" s="409" t="str">
        <f>IF(AND('[1]Multi-Field'!$E$60=[1]Lists!BF582,'[1]Multi-Field'!$F$60="Drained"),BI582,IF(AND('[1]Multi-Field'!$E$60=[1]Lists!BF582,'[1]Multi-Field'!$F$60="undrained"),BH582,""))</f>
        <v/>
      </c>
      <c r="DQ582" s="409" t="str">
        <f>IF(AND('[1]Multi-Field'!$E$61=[1]Lists!BF582,'[1]Multi-Field'!$F$61="Drained"),BI582,IF(AND('[1]Multi-Field'!$E$61=[1]Lists!BF582,'[1]Multi-Field'!$F$61="undrained"),BH582,""))</f>
        <v/>
      </c>
      <c r="DR582" s="409" t="str">
        <f>IF(AND('[1]Multi-Field'!$E$62=[1]Lists!BF582,'[1]Multi-Field'!$F$62="Drained"),BI582,IF(AND('[1]Multi-Field'!$E$62=[1]Lists!BF582,'[1]Multi-Field'!$F$62="undrained"),BH582,""))</f>
        <v/>
      </c>
      <c r="DS582" s="409" t="str">
        <f>IF(AND('[1]Multi-Field'!$E$63=[1]Lists!BF582,'[1]Multi-Field'!$F$63="Drained"),BI582,IF(AND('[1]Multi-Field'!$E$63=[1]Lists!BF582,'[1]Multi-Field'!$F$63="undrained"),BH582,""))</f>
        <v/>
      </c>
      <c r="DT582" s="409" t="str">
        <f>IF(AND('[1]Multi-Field'!$E$64=[1]Lists!BF582,'[1]Multi-Field'!$F$64="Drained"),BI582,IF(AND('[1]Multi-Field'!$E$64=[1]Lists!BF582,'[1]Multi-Field'!$F$64="undrained"),BH582,""))</f>
        <v/>
      </c>
      <c r="DU582" s="409" t="str">
        <f>IF(AND('[1]Multi-Field'!$E$65=[1]Lists!BF582,'[1]Multi-Field'!$F$65="Drained"),BI582,IF(AND('[1]Multi-Field'!$E$65=[1]Lists!BF582,'[1]Multi-Field'!$F$65="undrained"),BH582,""))</f>
        <v/>
      </c>
      <c r="DV582" s="409" t="str">
        <f>IF(AND('[1]Multi-Field'!$E$66=[1]Lists!BF582,'[1]Multi-Field'!$F$66="Drained"),BI582,IF(AND('[1]Multi-Field'!$E$66=[1]Lists!BF582,'[1]Multi-Field'!$F$66="undrained"),BH582,""))</f>
        <v/>
      </c>
      <c r="DW582" s="409" t="str">
        <f>IF(AND('[1]Multi-Field'!$E$67=[1]Lists!BF582,'[1]Multi-Field'!$F$67="Drained"),BI582,IF(AND('[1]Multi-Field'!$E$67=[1]Lists!BF582,'[1]Multi-Field'!$F$67="undrained"),BH582,""))</f>
        <v/>
      </c>
      <c r="DX582" s="409" t="str">
        <f>IF(AND('[1]Multi-Field'!$E$68=[1]Lists!BF582,'[1]Multi-Field'!$F$68="Drained"),BI582,IF(AND('[1]Multi-Field'!$E$68=[1]Lists!BF582,'[1]Multi-Field'!$F$68="undrained"),BH582,""))</f>
        <v/>
      </c>
      <c r="DY582" s="409" t="str">
        <f>IF(AND('[1]Multi-Field'!$E$69=[1]Lists!BF582,'[1]Multi-Field'!$F$69="Drained"),BI582,IF(AND('[1]Multi-Field'!$E$69=[1]Lists!BF582,'[1]Multi-Field'!$F$69="undrained"),BH582,""))</f>
        <v/>
      </c>
      <c r="DZ582" s="409" t="str">
        <f>IF(AND('[1]Multi-Field'!$E$70=[1]Lists!BF582,'[1]Multi-Field'!$F$70="Drained"),BI582,IF(AND('[1]Multi-Field'!$E$70=[1]Lists!BF582,'[1]Multi-Field'!$F$70="undrained"),BH582,""))</f>
        <v/>
      </c>
      <c r="EA582" s="409" t="str">
        <f>IF(AND('[1]Multi-Field'!$E$71=[1]Lists!BF582,'[1]Multi-Field'!$F$71="Drained"),BI582,IF(AND('[1]Multi-Field'!$E$71=[1]Lists!BF582,'[1]Multi-Field'!$F$71="undrained"),BH582,""))</f>
        <v/>
      </c>
      <c r="EB582" s="409" t="str">
        <f>IF(AND('[1]Multi-Field'!$E$72=[1]Lists!BF582,'[1]Multi-Field'!$F$72="Drained"),BI582,IF(AND('[1]Multi-Field'!$E$72=[1]Lists!BF582,'[1]Multi-Field'!$F$72="undrained"),BH582,""))</f>
        <v/>
      </c>
      <c r="EC582" s="409" t="str">
        <f>IF(AND('[1]Multi-Field'!$E$73=[1]Lists!BF582,'[1]Multi-Field'!$F$73="Drained"),BI582,IF(AND('[1]Multi-Field'!$E$73=[1]Lists!BF582,'[1]Multi-Field'!$F$73="undrained"),BH582,""))</f>
        <v/>
      </c>
      <c r="ED582" s="409" t="str">
        <f>IF(AND('[1]Multi-Field'!$E$74=[1]Lists!BF582,'[1]Multi-Field'!$F$74="Drained"),BI582,IF(AND('[1]Multi-Field'!$E$74=[1]Lists!BF582,'[1]Multi-Field'!$F$74="undrained"),BH582,""))</f>
        <v/>
      </c>
      <c r="EE582" s="409" t="str">
        <f>IF(AND('[1]Multi-Field'!$E$75=[1]Lists!BF582,'[1]Multi-Field'!$F$75="Drained"),BI582,IF(AND('[1]Multi-Field'!$E$75=[1]Lists!BF582,'[1]Multi-Field'!$F$75="undrained"),BH582,""))</f>
        <v/>
      </c>
      <c r="EF582" s="409" t="str">
        <f>IF(AND('[1]Multi-Field'!$E$76=[1]Lists!BF582,'[1]Multi-Field'!$F$76="Drained"),BI582,IF(AND('[1]Multi-Field'!$E$76=[1]Lists!BF582,'[1]Multi-Field'!$F$6="undrained"),BH582,""))</f>
        <v/>
      </c>
      <c r="EG582" s="409" t="str">
        <f>IF(AND('[1]Multi-Field'!$E$77=[1]Lists!BF582,'[1]Multi-Field'!$F$77="Drained"),BI582,IF(AND('[1]Multi-Field'!$E$77=[1]Lists!BF582,'[1]Multi-Field'!$F$77="undrained"),BH582,""))</f>
        <v/>
      </c>
      <c r="EH582" s="409" t="str">
        <f>IF(AND('[1]Multi-Field'!$E$78=[1]Lists!BF582,'[1]Multi-Field'!$F$78="Drained"),BI582,IF(AND('[1]Multi-Field'!$E$78=[1]Lists!BF582,'[1]Multi-Field'!$F$78="undrained"),BH582,""))</f>
        <v/>
      </c>
      <c r="EI582" s="409" t="str">
        <f>IF(AND('[1]Multi-Field'!$E$79=[1]Lists!BF582,'[1]Multi-Field'!$F$79="Drained"),BI582,IF(AND('[1]Multi-Field'!$E$79=[1]Lists!BF582,'[1]Multi-Field'!$F$79="undrained"),BH582,""))</f>
        <v/>
      </c>
      <c r="EJ582" s="409" t="str">
        <f>IF(AND('[1]Multi-Field'!$E$80=[1]Lists!BF582,'[1]Multi-Field'!$F$80="Drained"),BI582,IF(AND('[1]Multi-Field'!$E$80=[1]Lists!BF582,'[1]Multi-Field'!$F$80="undrained"),BH582,""))</f>
        <v/>
      </c>
      <c r="EK582" s="409" t="str">
        <f>IF(AND('[1]Multi-Field'!$E$81=[1]Lists!BF582,'[1]Multi-Field'!$F$81="Drained"),BI582,IF(AND('[1]Multi-Field'!$E$81=[1]Lists!BF582,'[1]Multi-Field'!$F$81="undrained"),BH582,""))</f>
        <v/>
      </c>
      <c r="EL582" s="409" t="str">
        <f>IF(AND('[1]Multi-Field'!$E$82=[1]Lists!BF582,'[1]Multi-Field'!$F$82="Drained"),BI582,IF(AND('[1]Multi-Field'!$E$82=[1]Lists!BF582,'[1]Multi-Field'!$F$82="undrained"),BH582,""))</f>
        <v/>
      </c>
      <c r="EM582" s="409" t="str">
        <f>IF(AND('[1]Multi-Field'!$E$83=[1]Lists!BF582,'[1]Multi-Field'!$F$83="Drained"),BI582,IF(AND('[1]Multi-Field'!$E$83=[1]Lists!BF582,'[1]Multi-Field'!$F$83="undrained"),BH582,""))</f>
        <v/>
      </c>
      <c r="EN582" s="409" t="str">
        <f>IF(AND('[1]Multi-Field'!$E$84=[1]Lists!BF582,'[1]Multi-Field'!$F$84="Drained"),BI582,IF(AND('[1]Multi-Field'!$E$84=[1]Lists!BF582,'[1]Multi-Field'!$F$84="undrained"),BH582,""))</f>
        <v/>
      </c>
      <c r="EO582" s="409" t="str">
        <f>IF(AND('[1]Multi-Field'!$E$85=[1]Lists!BF582,'[1]Multi-Field'!$F$85="Drained"),BI582,IF(AND('[1]Multi-Field'!$E$85=[1]Lists!BF582,'[1]Multi-Field'!$F$85="undrained"),BH582,""))</f>
        <v/>
      </c>
      <c r="EP582" s="409" t="str">
        <f>IF(AND('[1]Multi-Field'!$E$86=[1]Lists!BF582,'[1]Multi-Field'!$F$86="Drained"),BI582,IF(AND('[1]Multi-Field'!$E$86=[1]Lists!BF582,'[1]Multi-Field'!$F$86="undrained"),BH582,""))</f>
        <v/>
      </c>
      <c r="EQ582" s="409" t="str">
        <f>IF(AND('[1]Multi-Field'!$E$87=[1]Lists!BF582,'[1]Multi-Field'!$F$87="Drained"),BI582,IF(AND('[1]Multi-Field'!$E$87=[1]Lists!BF582,'[1]Multi-Field'!$F$87="undrained"),BH582,""))</f>
        <v/>
      </c>
      <c r="ER582" s="409" t="str">
        <f>IF(AND('[1]Multi-Field'!$E$88=[1]Lists!BF582,'[1]Multi-Field'!$F$88="Drained"),BI582,IF(AND('[1]Multi-Field'!$E$88=[1]Lists!BF582,'[1]Multi-Field'!$F$88="undrained"),BH582,""))</f>
        <v/>
      </c>
      <c r="ES582" s="409" t="str">
        <f>IF(AND('[1]Multi-Field'!$E$89=[1]Lists!BF582,'[1]Multi-Field'!$F$89="Drained"),BI582,IF(AND('[1]Multi-Field'!$E$89=[1]Lists!BF582,'[1]Multi-Field'!$F$89="undrained"),BH582,""))</f>
        <v/>
      </c>
      <c r="ET582" s="409" t="str">
        <f>IF(AND('[1]Multi-Field'!$E$90=[1]Lists!BF582,'[1]Multi-Field'!$F$90="Drained"),BI582,IF(AND('[1]Multi-Field'!$E$90=[1]Lists!BF582,'[1]Multi-Field'!$F$90="undrained"),BH582,""))</f>
        <v/>
      </c>
      <c r="EU582" s="409" t="str">
        <f>IF(AND('[1]Multi-Field'!$E$91=[1]Lists!BF582,'[1]Multi-Field'!$F$91="Drained"),BI582,IF(AND('[1]Multi-Field'!$E$91=[1]Lists!BF582,'[1]Multi-Field'!$F$91="undrained"),BH582,""))</f>
        <v/>
      </c>
      <c r="EV582" s="409" t="str">
        <f>IF(AND('[1]Multi-Field'!$E$92=[1]Lists!BF582,'[1]Multi-Field'!$F$92="Drained"),BI582,IF(AND('[1]Multi-Field'!$E$92=[1]Lists!BF582,'[1]Multi-Field'!$F$92="undrained"),BH582,""))</f>
        <v/>
      </c>
      <c r="EW582" s="409" t="str">
        <f>IF(AND('[1]Multi-Field'!$E$93=[1]Lists!BF582,'[1]Multi-Field'!$F$93="Drained"),BI582,IF(AND('[1]Multi-Field'!$E$93=[1]Lists!BF582,'[1]Multi-Field'!$F$93="undrained"),BH582,""))</f>
        <v/>
      </c>
      <c r="EX582" s="409" t="str">
        <f>IF(AND('[1]Multi-Field'!$E$94=[1]Lists!BF582,'[1]Multi-Field'!$F$94="Drained"),BI582,IF(AND('[1]Multi-Field'!$E$94=[1]Lists!BF582,'[1]Multi-Field'!$F$94="undrained"),BH582,""))</f>
        <v/>
      </c>
      <c r="EY582" s="409" t="str">
        <f>IF(AND('[1]Multi-Field'!$E$95=[1]Lists!BF582,'[1]Multi-Field'!$F$95="Drained"),BI582,IF(AND('[1]Multi-Field'!$E$95=[1]Lists!BF582,'[1]Multi-Field'!$F$95="undrained"),BH582,""))</f>
        <v/>
      </c>
      <c r="EZ582" s="409" t="str">
        <f>IF(AND('[1]Multi-Field'!$E$96=[1]Lists!BF582,'[1]Multi-Field'!$F$96="Drained"),BI582,IF(AND('[1]Multi-Field'!$E$96=[1]Lists!BF582,'[1]Multi-Field'!$F$96="undrained"),BH582,""))</f>
        <v/>
      </c>
      <c r="FA582" s="409" t="str">
        <f>IF(AND('[1]Multi-Field'!$E$97=[1]Lists!BF582,'[1]Multi-Field'!$F$97="Drained"),BI582,IF(AND('[1]Multi-Field'!$E$97=[1]Lists!BF582,'[1]Multi-Field'!$F$97="undrained"),BH582,""))</f>
        <v/>
      </c>
      <c r="FB582" s="409" t="str">
        <f>IF(AND('[1]Multi-Field'!$E$98=[1]Lists!BF582,'[1]Multi-Field'!$F$98="Drained"),BI582,IF(AND('[1]Multi-Field'!$E$98=[1]Lists!BF582,'[1]Multi-Field'!$F$98="undrained"),BH582,""))</f>
        <v/>
      </c>
      <c r="FC582" s="409" t="str">
        <f>IF(AND('[1]Multi-Field'!$E$99=[1]Lists!BF582,'[1]Multi-Field'!$F$99="Drained"),BI582,IF(AND('[1]Multi-Field'!$E$99=[1]Lists!BF582,'[1]Multi-Field'!$F$99="undrained"),BH582,""))</f>
        <v/>
      </c>
      <c r="FD582" s="409" t="str">
        <f>IF(AND('[1]Multi-Field'!$E$100=[1]Lists!BF582,'[1]Multi-Field'!$F$100="Drained"),BI582,IF(AND('[1]Multi-Field'!$E$100=[1]Lists!BF582,'[1]Multi-Field'!$F$100="undrained"),BH582,""))</f>
        <v/>
      </c>
      <c r="FE582" s="409" t="str">
        <f>IF(AND('[1]Multi-Field'!$E$101=[1]Lists!BF582,'[1]Multi-Field'!$F$101="Drained"),BI582,IF(AND('[1]Multi-Field'!$E$101=[1]Lists!BF582,'[1]Multi-Field'!$F$101="undrained"),BH582,""))</f>
        <v/>
      </c>
      <c r="FF582" s="409" t="str">
        <f>IF(AND('[1]Multi-Field'!$E$102=[1]Lists!BF582,'[1]Multi-Field'!$F$102="Drained"),BI582,IF(AND('[1]Multi-Field'!$E$102=[1]Lists!BF582,'[1]Multi-Field'!$F$102="undrained"),BH582,""))</f>
        <v/>
      </c>
      <c r="FG582" s="409" t="str">
        <f>IF(AND('[1]Multi-Field'!$E$103=[1]Lists!BF582,'[1]Multi-Field'!$F$103="Drained"),BI582,IF(AND('[1]Multi-Field'!$E$103=[1]Lists!BF582,'[1]Multi-Field'!$F$103="undrained"),BH582,""))</f>
        <v/>
      </c>
      <c r="FH582" s="409" t="str">
        <f>IF(AND('[1]Multi-Field'!$E$104=[1]Lists!BF582,'[1]Multi-Field'!$F$104="Drained"),BI582,IF(AND('[1]Multi-Field'!$E$104=[1]Lists!BF582,'[1]Multi-Field'!$F$104="undrained"),BH582,""))</f>
        <v/>
      </c>
      <c r="FI582" s="409" t="str">
        <f>IF(AND('[1]Multi-Field'!$E$105=[1]Lists!BF582,'[1]Multi-Field'!$F$105="Drained"),BI582,IF(AND('[1]Multi-Field'!$E$105=[1]Lists!BF582,'[1]Multi-Field'!$F$105="undrained"),BH582,""))</f>
        <v/>
      </c>
      <c r="FJ582" s="409" t="str">
        <f>IF(AND('[1]Multi-Field'!$E$106=[1]Lists!BF582,'[1]Multi-Field'!$F$106="Drained"),BI582,IF(AND('[1]Multi-Field'!$E$106=[1]Lists!BF582,'[1]Multi-Field'!$F$106="undrained"),BH582,""))</f>
        <v/>
      </c>
      <c r="FK582" s="409" t="str">
        <f>IF(AND('[1]Multi-Field'!$E$107=[1]Lists!BF582,'[1]Multi-Field'!$F$107="Drained"),BI582,IF(AND('[1]Multi-Field'!$E$107=[1]Lists!BF582,'[1]Multi-Field'!$F$107="undrained"),BH582,""))</f>
        <v/>
      </c>
      <c r="FL582" s="409" t="str">
        <f>IF(AND('[1]Multi-Field'!$E$108=[1]Lists!BF582,'[1]Multi-Field'!$F$108="Drained"),BI582,IF(AND('[1]Multi-Field'!$E$108=[1]Lists!BF582,'[1]Multi-Field'!$F$108="undrained"),BH582,""))</f>
        <v/>
      </c>
      <c r="FM582" s="409" t="str">
        <f>IF(AND('[1]Multi-Field'!$E$109=[1]Lists!BF582,'[1]Multi-Field'!$F$109="Drained"),BI582,IF(AND('[1]Multi-Field'!$E$109=[1]Lists!BF582,'[1]Multi-Field'!$F$109="undrained"),BH582,""))</f>
        <v/>
      </c>
      <c r="FN582" s="409" t="str">
        <f>IF(AND('[1]Multi-Field'!$E$110=[1]Lists!BF582,'[1]Multi-Field'!$F$110="Drained"),BI582,IF(AND('[1]Multi-Field'!$E$110=[1]Lists!BF582,'[1]Multi-Field'!$F$110="undrained"),BH582,""))</f>
        <v/>
      </c>
      <c r="FO582" s="409" t="str">
        <f>IF(AND('[1]Multi-Field'!$E$111=[1]Lists!BF582,'[1]Multi-Field'!$F$111="Drained"),BI582,IF(AND('[1]Multi-Field'!$E$111=[1]Lists!BF582,'[1]Multi-Field'!$F$111="undrained"),BH582,""))</f>
        <v/>
      </c>
      <c r="FP582" s="409" t="str">
        <f>IF(AND('[1]Multi-Field'!$E$112=[1]Lists!BF582,'[1]Multi-Field'!$F$112="Drained"),BI582,IF(AND('[1]Multi-Field'!$E$112=[1]Lists!BF582,'[1]Multi-Field'!$F$112="undrained"),BH582,""))</f>
        <v/>
      </c>
      <c r="FQ582" s="409" t="str">
        <f>IF(AND('[1]Multi-Field'!$E$113=[1]Lists!BF582,'[1]Multi-Field'!$F$113="Drained"),BI582,IF(AND('[1]Multi-Field'!$E$113=[1]Lists!BF582,'[1]Multi-Field'!$F$113="undrained"),BH582,""))</f>
        <v/>
      </c>
      <c r="FR582" s="409" t="str">
        <f>IF(AND('[1]Multi-Field'!$E$114=[1]Lists!BF582,'[1]Multi-Field'!$F$114="Drained"),BI582,IF(AND('[1]Multi-Field'!$E$114=[1]Lists!BF582,'[1]Multi-Field'!$F$114="undrained"),BH582,""))</f>
        <v/>
      </c>
      <c r="FS582" s="409" t="str">
        <f>IF(AND('[1]Multi-Field'!$E$115=[1]Lists!BF582,'[1]Multi-Field'!$F$115="Drained"),BI582,IF(AND('[1]Multi-Field'!$E$115=[1]Lists!BF582,'[1]Multi-Field'!$F$115="undrained"),BH582,""))</f>
        <v/>
      </c>
      <c r="FT582" s="409" t="str">
        <f>IF(AND('[1]Multi-Field'!$E$116=[1]Lists!BF582,'[1]Multi-Field'!$F$116="Drained"),BI582,IF(AND('[1]Multi-Field'!$E$116=[1]Lists!BF582,'[1]Multi-Field'!$F$116="undrained"),BH582,""))</f>
        <v/>
      </c>
      <c r="FU582" s="409" t="str">
        <f>IF(AND('[1]Multi-Field'!$E$117=[1]Lists!BF582,'[1]Multi-Field'!$F$117="Drained"),BI582,IF(AND('[1]Multi-Field'!$E$117=[1]Lists!BF582,'[1]Multi-Field'!$F$117="undrained"),BH582,""))</f>
        <v/>
      </c>
      <c r="FV582" s="409" t="str">
        <f>IF(AND('[1]Multi-Field'!$E$118=[1]Lists!BF582,'[1]Multi-Field'!$F$118="Drained"),BI582,IF(AND('[1]Multi-Field'!$E$118=[1]Lists!BF582,'[1]Multi-Field'!$F$118="undrained"),BH582,""))</f>
        <v/>
      </c>
      <c r="FW582" s="409" t="str">
        <f>IF(AND('[1]Multi-Field'!$E$119=[1]Lists!BF582,'[1]Multi-Field'!$F$119="Drained"),BI582,IF(AND('[1]Multi-Field'!$E$119=[1]Lists!BF582,'[1]Multi-Field'!$F$119="undrained"),BH582,""))</f>
        <v/>
      </c>
      <c r="FX582" s="409" t="str">
        <f>IF(AND('[1]Multi-Field'!$E$120=[1]Lists!BF582,'[1]Multi-Field'!$F$120="Drained"),BI582,IF(AND('[1]Multi-Field'!$E$120=[1]Lists!BF582,'[1]Multi-Field'!$F$120="undrained"),BH582,""))</f>
        <v/>
      </c>
    </row>
    <row r="583" spans="1:180" ht="13.5" customHeight="1">
      <c r="A583" s="7" t="s">
        <v>668</v>
      </c>
      <c r="B583" s="7"/>
      <c r="C583" s="7"/>
      <c r="D583" s="8">
        <v>70</v>
      </c>
      <c r="E583" s="8">
        <f t="shared" si="81"/>
        <v>70</v>
      </c>
      <c r="F583" s="8">
        <f t="shared" si="82"/>
        <v>70</v>
      </c>
      <c r="G583" s="8">
        <v>70</v>
      </c>
      <c r="H583" s="8">
        <v>75</v>
      </c>
      <c r="I583" s="8">
        <f t="shared" si="85"/>
        <v>75</v>
      </c>
      <c r="J583" s="8">
        <f t="shared" si="86"/>
        <v>75</v>
      </c>
      <c r="K583" s="8">
        <v>75</v>
      </c>
      <c r="L583" s="8">
        <v>120</v>
      </c>
      <c r="M583" s="8">
        <f t="shared" si="83"/>
        <v>122</v>
      </c>
      <c r="N583" s="8">
        <f t="shared" si="84"/>
        <v>123</v>
      </c>
      <c r="O583" s="8">
        <v>125</v>
      </c>
      <c r="P583" s="391"/>
      <c r="Q583" s="84"/>
      <c r="R583" s="395"/>
      <c r="S583" s="395"/>
      <c r="T583" s="395"/>
      <c r="U583" s="396"/>
      <c r="BF583" s="411" t="s">
        <v>1746</v>
      </c>
      <c r="BG583" s="412">
        <v>4</v>
      </c>
      <c r="BH583" s="412">
        <v>4.5</v>
      </c>
      <c r="BI583" s="412">
        <v>5</v>
      </c>
      <c r="BJ583" s="409" t="e">
        <f>IF(AND('[1]Single Field'!#REF!=[1]Lists!BF583,'[1]Single Field'!#REF!="Drained"),"x",IF(AND('[1]Single Field'!#REF!=[1]Lists!BF583,'[1]Single Field'!#REF!="Undrained"),O,""))</f>
        <v>#REF!</v>
      </c>
      <c r="BK583" s="409" t="str">
        <f>IF(AND('[1]Multi-Field'!$E$3=[1]Lists!BF583,'[1]Multi-Field'!$F$3="Drained"),BI583,IF(AND('[1]Multi-Field'!$E$3=BF583,'[1]Multi-Field'!$F$3="undrained"),BH583,""))</f>
        <v/>
      </c>
      <c r="BL583" s="409" t="str">
        <f>IF(AND('[1]Multi-Field'!$E$4=BF583,'[1]Multi-Field'!$F$4="Drained"),BI583,IF(AND('[1]Multi-Field'!$E$4=BF583,'[1]Multi-Field'!$F$4="undrained"),BH583,""))</f>
        <v/>
      </c>
      <c r="BM583" s="409" t="str">
        <f>IF(AND('[1]Multi-Field'!$E$5=BF583,'[1]Multi-Field'!$F$5="Drained"),BI583,IF(AND('[1]Multi-Field'!$E$5=BF583,'[1]Multi-Field'!$F$5="undrained"),BH583,""))</f>
        <v/>
      </c>
      <c r="BN583" s="409" t="str">
        <f>IF(AND('[1]Multi-Field'!$E$6=BF583,'[1]Multi-Field'!$F$6="Drained"),BI583,IF(AND('[1]Multi-Field'!$E$6=BF583,'[1]Multi-Field'!$F$6="undrained"),BH583,""))</f>
        <v/>
      </c>
      <c r="BO583" s="409" t="str">
        <f>IF(AND('[1]Multi-Field'!$E$7=BF583,'[1]Multi-Field'!$F$7="Drained"),BI583,IF(AND('[1]Multi-Field'!$E$7=BF583,'[1]Multi-Field'!$F$7="undrained"),BH583,""))</f>
        <v/>
      </c>
      <c r="BP583" s="409" t="str">
        <f>IF(AND('[1]Multi-Field'!$E$8=BF583,'[1]Multi-Field'!$F$8="Drained"),BI583,IF(AND('[1]Multi-Field'!$E$8=BF583,'[1]Multi-Field'!$F$8="undrained"),BH583,""))</f>
        <v/>
      </c>
      <c r="BQ583" s="409" t="str">
        <f>IF(AND('[1]Multi-Field'!$E$9=BF583,'[1]Multi-Field'!$F$9="Drained"),BI583,IF(AND('[1]Multi-Field'!$E$9=BF583,'[1]Multi-Field'!$F$9="undrained"),BH583,""))</f>
        <v/>
      </c>
      <c r="BR583" s="409" t="str">
        <f>IF(AND('[1]Multi-Field'!$E$10=BF583,'[1]Multi-Field'!$F$10="Drained"),BI583,IF(AND('[1]Multi-Field'!$E$10=BF583,'[1]Multi-Field'!$F$10="undrained"),BH583,""))</f>
        <v/>
      </c>
      <c r="BS583" s="409" t="str">
        <f>IF(AND('[1]Multi-Field'!$E$11=BF583,'[1]Multi-Field'!$F$11="Drained"),BI583,IF(AND('[1]Multi-Field'!$E$11=BF583,'[1]Multi-Field'!$F$11="undrained"),BH583,""))</f>
        <v/>
      </c>
      <c r="BT583" s="409" t="str">
        <f>IF(AND('[1]Multi-Field'!$E$12=BF583,'[1]Multi-Field'!$F$12="Drained"),BI583,IF(AND('[1]Multi-Field'!$E$12=BF583,'[1]Multi-Field'!$F$12="undrained"),BH583,""))</f>
        <v/>
      </c>
      <c r="BU583" s="409" t="str">
        <f>IF(AND('[1]Multi-Field'!$E$13=BF583,'[1]Multi-Field'!$F$13="Drained"),BI583,IF(AND('[1]Multi-Field'!$E$3=BF583,'[1]Multi-Field'!$F$13="undrained"),BH583,""))</f>
        <v/>
      </c>
      <c r="BV583" s="409" t="str">
        <f>IF(AND('[1]Multi-Field'!$E$14=BF583,'[1]Multi-Field'!$F$14="Drained"),BI583,IF(AND('[1]Multi-Field'!$E$14=BF583,'[1]Multi-Field'!$F$14="undrained"),BH583,""))</f>
        <v/>
      </c>
      <c r="BW583" s="409" t="str">
        <f>IF(AND('[1]Multi-Field'!$E$15=BF583,'[1]Multi-Field'!$F$15="Drained"),BI583,IF(AND('[1]Multi-Field'!$E$15=BF583,'[1]Multi-Field'!$F$15="undrained"),BH583,""))</f>
        <v/>
      </c>
      <c r="BX583" s="409" t="str">
        <f>IF(AND('[1]Multi-Field'!$E$16=[1]Lists!BF583,'[1]Multi-Field'!$F$16="Drained"),BI583,IF(AND('[1]Multi-Field'!$E$16=[1]Lists!BF583,'[1]Multi-Field'!$F$16="undrained"),BH583,""))</f>
        <v/>
      </c>
      <c r="BY583" s="409" t="str">
        <f>IF(AND('[1]Multi-Field'!$E$17=[1]Lists!BF583,'[1]Multi-Field'!$F$17="Drained"),BI583,IF(AND('[1]Multi-Field'!$E$17=[1]Lists!BF583,'[1]Multi-Field'!$F$17="undrained"),BH583,""))</f>
        <v/>
      </c>
      <c r="BZ583" s="409" t="str">
        <f>IF(AND('[1]Multi-Field'!$E$18=[1]Lists!BF583,'[1]Multi-Field'!$F$18="Drained"),BI583,IF(AND('[1]Multi-Field'!$E$18=[1]Lists!BF583,'[1]Multi-Field'!$F$18="undrained"),BH583,""))</f>
        <v/>
      </c>
      <c r="CA583" s="409" t="str">
        <f>IF(AND('[1]Multi-Field'!$E$19=[1]Lists!BF583,'[1]Multi-Field'!$F$19="Drained"),BI583,IF(AND('[1]Multi-Field'!$E$19=[1]Lists!BF583,'[1]Multi-Field'!$F$19="undrained"),BH583,""))</f>
        <v/>
      </c>
      <c r="CB583" s="409" t="str">
        <f>IF(AND('[1]Multi-Field'!$E$20=[1]Lists!BF583,'[1]Multi-Field'!$F$20="Drained"),BI583,IF(AND('[1]Multi-Field'!$E$20=[1]Lists!BF583,'[1]Multi-Field'!$F$20="undrained"),BH583,""))</f>
        <v/>
      </c>
      <c r="CC583" s="409" t="str">
        <f>IF(AND('[1]Multi-Field'!$E$21=[1]Lists!BF583,'[1]Multi-Field'!$F$21="Drained"),BI583,IF(AND('[1]Multi-Field'!$E$21=[1]Lists!BF583,'[1]Multi-Field'!$F$21="undrained"),BH583,""))</f>
        <v/>
      </c>
      <c r="CD583" s="409" t="str">
        <f>IF(AND('[1]Multi-Field'!$E$22=[1]Lists!BF583,'[1]Multi-Field'!$F$22="Drained"),BI583,IF(AND('[1]Multi-Field'!$E$22=[1]Lists!BF583,'[1]Multi-Field'!$F$22="undrained"),BH583,""))</f>
        <v/>
      </c>
      <c r="CE583" s="409" t="str">
        <f>IF(AND('[1]Multi-Field'!$E$23=[1]Lists!BF583,'[1]Multi-Field'!$F$23="Drained"),BI583,IF(AND('[1]Multi-Field'!$E$23=[1]Lists!BF583,'[1]Multi-Field'!$F$23="undrained"),BH583,""))</f>
        <v/>
      </c>
      <c r="CF583" s="409" t="str">
        <f>IF(AND('[1]Multi-Field'!$E$24=[1]Lists!BF583,'[1]Multi-Field'!$F$24="Drained"),BI583,IF(AND('[1]Multi-Field'!$E$24=[1]Lists!BF583,'[1]Multi-Field'!$F$24="undrained"),BH583,""))</f>
        <v/>
      </c>
      <c r="CG583" s="409" t="str">
        <f>IF(AND('[1]Multi-Field'!$E$25=[1]Lists!BF583,'[1]Multi-Field'!$F$25="Drained"),BI583,IF(AND('[1]Multi-Field'!$E$25=[1]Lists!BF583,'[1]Multi-Field'!$F$25="undrained"),BH583,""))</f>
        <v/>
      </c>
      <c r="CH583" s="409" t="str">
        <f>IF(AND('[1]Multi-Field'!$E$26=[1]Lists!BF583,'[1]Multi-Field'!$F$26="Drained"),BI583,IF(AND('[1]Multi-Field'!$E$26=[1]Lists!BF583,'[1]Multi-Field'!$F$26="undrained"),BH583,""))</f>
        <v/>
      </c>
      <c r="CI583" s="409" t="str">
        <f>IF(AND('[1]Multi-Field'!$E$27=[1]Lists!BF583,'[1]Multi-Field'!$F$27="Drained"),BI583,IF(AND('[1]Multi-Field'!$E$27=[1]Lists!BF583,'[1]Multi-Field'!$F$27="undrained"),BH583,""))</f>
        <v/>
      </c>
      <c r="CJ583" s="409" t="str">
        <f>IF(AND('[1]Multi-Field'!$E$28=[1]Lists!BF583,'[1]Multi-Field'!$F$28="Drained"),BI583,IF(AND('[1]Multi-Field'!$E$28=[1]Lists!BF583,'[1]Multi-Field'!$F$28="undrained"),BH583,""))</f>
        <v/>
      </c>
      <c r="CK583" s="409" t="str">
        <f>IF(AND('[1]Multi-Field'!$E$29=[1]Lists!BF583,'[1]Multi-Field'!$F$29="Drained"),BI583,IF(AND('[1]Multi-Field'!$E$29=[1]Lists!BF583,'[1]Multi-Field'!$F$29="undrained"),BH583,""))</f>
        <v/>
      </c>
      <c r="CL583" s="409" t="str">
        <f>IF(AND('[1]Multi-Field'!$E$30=[1]Lists!BF583,'[1]Multi-Field'!$F$30="Drained"),BI583,IF(AND('[1]Multi-Field'!$E$30=[1]Lists!BF583,'[1]Multi-Field'!$F$30="undrained"),BH583,""))</f>
        <v/>
      </c>
      <c r="CM583" s="409" t="str">
        <f>IF(AND('[1]Multi-Field'!$E$31=[1]Lists!BF583,'[1]Multi-Field'!$F$31="Drained"),BI583,IF(AND('[1]Multi-Field'!$E$31=[1]Lists!BF583,'[1]Multi-Field'!$F$31="undrained"),BH583,""))</f>
        <v/>
      </c>
      <c r="CN583" s="409" t="str">
        <f>IF(AND('[1]Multi-Field'!$E$32=[1]Lists!BF583,'[1]Multi-Field'!$F$32="Drained"),BI583,IF(AND('[1]Multi-Field'!$E$32=[1]Lists!BF583,'[1]Multi-Field'!$F$32="undrained"),BH583,""))</f>
        <v/>
      </c>
      <c r="CO583" s="409" t="str">
        <f>IF(AND('[1]Multi-Field'!$E$33=[1]Lists!BF583,'[1]Multi-Field'!$F$33="Drained"),BI583,IF(AND('[1]Multi-Field'!$E$33=[1]Lists!BF583,'[1]Multi-Field'!$F$33="undrained"),BH583,""))</f>
        <v/>
      </c>
      <c r="CP583" s="409" t="str">
        <f>IF(AND('[1]Multi-Field'!$E$34=[1]Lists!BF583,'[1]Multi-Field'!$F$34="Drained"),BI583,IF(AND('[1]Multi-Field'!$E$34=[1]Lists!BF583,'[1]Multi-Field'!$F$34="undrained"),BH583,""))</f>
        <v/>
      </c>
      <c r="CQ583" s="409" t="str">
        <f>IF(AND('[1]Multi-Field'!$E$35=[1]Lists!BF583,'[1]Multi-Field'!$F$35="Drained"),BI583,IF(AND('[1]Multi-Field'!$E$35=[1]Lists!BF583,'[1]Multi-Field'!$F$35="undrained"),BH583,""))</f>
        <v/>
      </c>
      <c r="CR583" s="409" t="str">
        <f>IF(AND('[1]Multi-Field'!$E$36=[1]Lists!BF583,'[1]Multi-Field'!$F$36="Drained"),BI583,IF(AND('[1]Multi-Field'!$E$36=[1]Lists!BF583,'[1]Multi-Field'!$F$36="undrained"),BH583,""))</f>
        <v/>
      </c>
      <c r="CS583" s="409" t="str">
        <f>IF(AND('[1]Multi-Field'!$E$37=[1]Lists!BF583,'[1]Multi-Field'!$F$37="Drained"),BI583,IF(AND('[1]Multi-Field'!$E$37=[1]Lists!BF583,'[1]Multi-Field'!$F$37="undrained"),BH583,""))</f>
        <v/>
      </c>
      <c r="CT583" s="409" t="str">
        <f>IF(AND('[1]Multi-Field'!$E$38=[1]Lists!BF583,'[1]Multi-Field'!$F$38="Drained"),BI583,IF(AND('[1]Multi-Field'!$E$38=[1]Lists!BF583,'[1]Multi-Field'!$F$38="undrained"),BH583,""))</f>
        <v/>
      </c>
      <c r="CU583" s="409" t="str">
        <f>IF(AND('[1]Multi-Field'!$E$39=[1]Lists!BF583,'[1]Multi-Field'!$F$39="Drained"),BI583,IF(AND('[1]Multi-Field'!$E$39=[1]Lists!BF583,'[1]Multi-Field'!$F$39="undrained"),BH583,""))</f>
        <v/>
      </c>
      <c r="CV583" s="409" t="str">
        <f>IF(AND('[1]Multi-Field'!$E$40=[1]Lists!BF583,'[1]Multi-Field'!$F$40="Drained"),BI583,IF(AND('[1]Multi-Field'!$E$40=[1]Lists!BF583,'[1]Multi-Field'!$F$40="undrained"),BH583,""))</f>
        <v/>
      </c>
      <c r="CW583" s="409" t="str">
        <f>IF(AND('[1]Multi-Field'!$E$41=[1]Lists!BF583,'[1]Multi-Field'!$F$40="Drained"),BI583,IF(AND('[1]Multi-Field'!$E$40=[1]Lists!BF583,'[1]Multi-Field'!$F$40="undrained"),BH583,""))</f>
        <v/>
      </c>
      <c r="CX583" s="409" t="str">
        <f>IF(AND('[1]Multi-Field'!$E$42=[1]Lists!BF583,'[1]Multi-Field'!$F$42="Drained"),BI583,IF(AND('[1]Multi-Field'!$E$42=[1]Lists!BF583,'[1]Multi-Field'!$F$42="undrained"),BH583,""))</f>
        <v/>
      </c>
      <c r="CY583" s="409" t="str">
        <f>IF(AND('[1]Multi-Field'!$E$43=[1]Lists!BF583,'[1]Multi-Field'!$F$43="Drained"),BI583,IF(AND('[1]Multi-Field'!$E$43=[1]Lists!BF583,'[1]Multi-Field'!$F$43="undrained"),BH583,""))</f>
        <v/>
      </c>
      <c r="CZ583" s="409" t="str">
        <f>IF(AND('[1]Multi-Field'!$E$44=[1]Lists!BF583,'[1]Multi-Field'!$F$44="Drained"),BI583,IF(AND('[1]Multi-Field'!$E$44=[1]Lists!BF583,'[1]Multi-Field'!$F$44="undrained"),BH583,""))</f>
        <v/>
      </c>
      <c r="DA583" s="409" t="str">
        <f>IF(AND('[1]Multi-Field'!$E$45=[1]Lists!BF583,'[1]Multi-Field'!$F$45="Drained"),BI583,IF(AND('[1]Multi-Field'!$E$45=[1]Lists!BF583,'[1]Multi-Field'!$F$45="undrained"),BH583,""))</f>
        <v/>
      </c>
      <c r="DB583" s="409" t="str">
        <f>IF(AND('[1]Multi-Field'!$E$46=[1]Lists!BF583,'[1]Multi-Field'!$F$46="Drained"),BI583,IF(AND('[1]Multi-Field'!$E$46=[1]Lists!BF583,'[1]Multi-Field'!$F$46="undrained"),BH583,""))</f>
        <v/>
      </c>
      <c r="DC583" s="409" t="str">
        <f>IF(AND('[1]Multi-Field'!$E$47=[1]Lists!BF583,'[1]Multi-Field'!$F$47="Drained"),BI583,IF(AND('[1]Multi-Field'!$E$47=[1]Lists!BF583,'[1]Multi-Field'!$F$47="undrained"),BH583,""))</f>
        <v/>
      </c>
      <c r="DD583" s="409" t="str">
        <f>IF(AND('[1]Multi-Field'!$E$48=[1]Lists!BF583,'[1]Multi-Field'!$F$48="Drained"),BI583,IF(AND('[1]Multi-Field'!$E$48=[1]Lists!BF583,'[1]Multi-Field'!$F$48="undrained"),BH583,""))</f>
        <v/>
      </c>
      <c r="DE583" s="409" t="str">
        <f>IF(AND('[1]Multi-Field'!$E$49=[1]Lists!BF583,'[1]Multi-Field'!$F$49="Drained"),BI583,IF(AND('[1]Multi-Field'!$E$49=[1]Lists!BF583,'[1]Multi-Field'!$F$9="undrained"),BH583,""))</f>
        <v/>
      </c>
      <c r="DF583" s="409" t="str">
        <f>IF(AND('[1]Multi-Field'!$E$50=[1]Lists!BF583,'[1]Multi-Field'!$F$50="Drained"),BI583,IF(AND('[1]Multi-Field'!$E$50=[1]Lists!BF583,'[1]Multi-Field'!$F$50="undrained"),BH583,""))</f>
        <v/>
      </c>
      <c r="DG583" s="409" t="str">
        <f>IF(AND('[1]Multi-Field'!$E$51=[1]Lists!BF583,'[1]Multi-Field'!$F$51="Drained"),BI583,IF(AND('[1]Multi-Field'!$E$51=[1]Lists!BF583,'[1]Multi-Field'!$F$51="undrained"),BH583,""))</f>
        <v/>
      </c>
      <c r="DH583" s="409" t="str">
        <f>IF(AND('[1]Multi-Field'!$E$52=[1]Lists!BF583,'[1]Multi-Field'!$F$52="Drained"),BI583,IF(AND('[1]Multi-Field'!$E$52=[1]Lists!BF583,'[1]Multi-Field'!$F$52="undrained"),BH583,""))</f>
        <v/>
      </c>
      <c r="DI583" s="409" t="str">
        <f>IF(AND('[1]Multi-Field'!$E$53=[1]Lists!BF583,'[1]Multi-Field'!$F$53="Drained"),BI583,IF(AND('[1]Multi-Field'!$E$53=[1]Lists!BF583,'[1]Multi-Field'!$F$53="undrained"),BH583,""))</f>
        <v/>
      </c>
      <c r="DJ583" s="409" t="str">
        <f>IF(AND('[1]Multi-Field'!$E$54=[1]Lists!BF583,'[1]Multi-Field'!$F$54="Drained"),BI583,IF(AND('[1]Multi-Field'!$E$54=[1]Lists!BF583,'[1]Multi-Field'!$F$54="undrained"),BH583,""))</f>
        <v/>
      </c>
      <c r="DK583" s="409" t="str">
        <f>IF(AND('[1]Multi-Field'!$E$55=[1]Lists!BF583,'[1]Multi-Field'!$F$55="Drained"),BI583,IF(AND('[1]Multi-Field'!$E$55=[1]Lists!BF583,'[1]Multi-Field'!$F$55="undrained"),BH583,""))</f>
        <v/>
      </c>
      <c r="DL583" s="409" t="str">
        <f>IF(AND('[1]Multi-Field'!$E$56=[1]Lists!BF583,'[1]Multi-Field'!$F$56="Drained"),BI583,IF(AND('[1]Multi-Field'!$E$56=[1]Lists!BF583,'[1]Multi-Field'!$F$56="undrained"),BH583,""))</f>
        <v/>
      </c>
      <c r="DM583" s="409" t="str">
        <f>IF(AND('[1]Multi-Field'!$E$57=[1]Lists!BF583,'[1]Multi-Field'!$F$57="Drained"),BI583,IF(AND('[1]Multi-Field'!$E$57=[1]Lists!BF583,'[1]Multi-Field'!$F$57="undrained"),BH583,""))</f>
        <v/>
      </c>
      <c r="DN583" s="409" t="str">
        <f>IF(AND('[1]Multi-Field'!$E$58=[1]Lists!BF583,'[1]Multi-Field'!$F$58="Drained"),BI583,IF(AND('[1]Multi-Field'!$E$58=[1]Lists!BF583,'[1]Multi-Field'!$F$58="undrained"),BH583,""))</f>
        <v/>
      </c>
      <c r="DO583" s="409" t="str">
        <f>IF(AND('[1]Multi-Field'!$E$59=[1]Lists!BF583,'[1]Multi-Field'!$F$59="Drained"),BI583,IF(AND('[1]Multi-Field'!$E$59=[1]Lists!BF583,'[1]Multi-Field'!$F$59="undrained"),BH583,""))</f>
        <v/>
      </c>
      <c r="DP583" s="409" t="str">
        <f>IF(AND('[1]Multi-Field'!$E$60=[1]Lists!BF583,'[1]Multi-Field'!$F$60="Drained"),BI583,IF(AND('[1]Multi-Field'!$E$60=[1]Lists!BF583,'[1]Multi-Field'!$F$60="undrained"),BH583,""))</f>
        <v/>
      </c>
      <c r="DQ583" s="409" t="str">
        <f>IF(AND('[1]Multi-Field'!$E$61=[1]Lists!BF583,'[1]Multi-Field'!$F$61="Drained"),BI583,IF(AND('[1]Multi-Field'!$E$61=[1]Lists!BF583,'[1]Multi-Field'!$F$61="undrained"),BH583,""))</f>
        <v/>
      </c>
      <c r="DR583" s="409" t="str">
        <f>IF(AND('[1]Multi-Field'!$E$62=[1]Lists!BF583,'[1]Multi-Field'!$F$62="Drained"),BI583,IF(AND('[1]Multi-Field'!$E$62=[1]Lists!BF583,'[1]Multi-Field'!$F$62="undrained"),BH583,""))</f>
        <v/>
      </c>
      <c r="DS583" s="409" t="str">
        <f>IF(AND('[1]Multi-Field'!$E$63=[1]Lists!BF583,'[1]Multi-Field'!$F$63="Drained"),BI583,IF(AND('[1]Multi-Field'!$E$63=[1]Lists!BF583,'[1]Multi-Field'!$F$63="undrained"),BH583,""))</f>
        <v/>
      </c>
      <c r="DT583" s="409" t="str">
        <f>IF(AND('[1]Multi-Field'!$E$64=[1]Lists!BF583,'[1]Multi-Field'!$F$64="Drained"),BI583,IF(AND('[1]Multi-Field'!$E$64=[1]Lists!BF583,'[1]Multi-Field'!$F$64="undrained"),BH583,""))</f>
        <v/>
      </c>
      <c r="DU583" s="409" t="str">
        <f>IF(AND('[1]Multi-Field'!$E$65=[1]Lists!BF583,'[1]Multi-Field'!$F$65="Drained"),BI583,IF(AND('[1]Multi-Field'!$E$65=[1]Lists!BF583,'[1]Multi-Field'!$F$65="undrained"),BH583,""))</f>
        <v/>
      </c>
      <c r="DV583" s="409" t="str">
        <f>IF(AND('[1]Multi-Field'!$E$66=[1]Lists!BF583,'[1]Multi-Field'!$F$66="Drained"),BI583,IF(AND('[1]Multi-Field'!$E$66=[1]Lists!BF583,'[1]Multi-Field'!$F$66="undrained"),BH583,""))</f>
        <v/>
      </c>
      <c r="DW583" s="409" t="str">
        <f>IF(AND('[1]Multi-Field'!$E$67=[1]Lists!BF583,'[1]Multi-Field'!$F$67="Drained"),BI583,IF(AND('[1]Multi-Field'!$E$67=[1]Lists!BF583,'[1]Multi-Field'!$F$67="undrained"),BH583,""))</f>
        <v/>
      </c>
      <c r="DX583" s="409" t="str">
        <f>IF(AND('[1]Multi-Field'!$E$68=[1]Lists!BF583,'[1]Multi-Field'!$F$68="Drained"),BI583,IF(AND('[1]Multi-Field'!$E$68=[1]Lists!BF583,'[1]Multi-Field'!$F$68="undrained"),BH583,""))</f>
        <v/>
      </c>
      <c r="DY583" s="409" t="str">
        <f>IF(AND('[1]Multi-Field'!$E$69=[1]Lists!BF583,'[1]Multi-Field'!$F$69="Drained"),BI583,IF(AND('[1]Multi-Field'!$E$69=[1]Lists!BF583,'[1]Multi-Field'!$F$69="undrained"),BH583,""))</f>
        <v/>
      </c>
      <c r="DZ583" s="409" t="str">
        <f>IF(AND('[1]Multi-Field'!$E$70=[1]Lists!BF583,'[1]Multi-Field'!$F$70="Drained"),BI583,IF(AND('[1]Multi-Field'!$E$70=[1]Lists!BF583,'[1]Multi-Field'!$F$70="undrained"),BH583,""))</f>
        <v/>
      </c>
      <c r="EA583" s="409" t="str">
        <f>IF(AND('[1]Multi-Field'!$E$71=[1]Lists!BF583,'[1]Multi-Field'!$F$71="Drained"),BI583,IF(AND('[1]Multi-Field'!$E$71=[1]Lists!BF583,'[1]Multi-Field'!$F$71="undrained"),BH583,""))</f>
        <v/>
      </c>
      <c r="EB583" s="409" t="str">
        <f>IF(AND('[1]Multi-Field'!$E$72=[1]Lists!BF583,'[1]Multi-Field'!$F$72="Drained"),BI583,IF(AND('[1]Multi-Field'!$E$72=[1]Lists!BF583,'[1]Multi-Field'!$F$72="undrained"),BH583,""))</f>
        <v/>
      </c>
      <c r="EC583" s="409" t="str">
        <f>IF(AND('[1]Multi-Field'!$E$73=[1]Lists!BF583,'[1]Multi-Field'!$F$73="Drained"),BI583,IF(AND('[1]Multi-Field'!$E$73=[1]Lists!BF583,'[1]Multi-Field'!$F$73="undrained"),BH583,""))</f>
        <v/>
      </c>
      <c r="ED583" s="409" t="str">
        <f>IF(AND('[1]Multi-Field'!$E$74=[1]Lists!BF583,'[1]Multi-Field'!$F$74="Drained"),BI583,IF(AND('[1]Multi-Field'!$E$74=[1]Lists!BF583,'[1]Multi-Field'!$F$74="undrained"),BH583,""))</f>
        <v/>
      </c>
      <c r="EE583" s="409" t="str">
        <f>IF(AND('[1]Multi-Field'!$E$75=[1]Lists!BF583,'[1]Multi-Field'!$F$75="Drained"),BI583,IF(AND('[1]Multi-Field'!$E$75=[1]Lists!BF583,'[1]Multi-Field'!$F$75="undrained"),BH583,""))</f>
        <v/>
      </c>
      <c r="EF583" s="409" t="str">
        <f>IF(AND('[1]Multi-Field'!$E$76=[1]Lists!BF583,'[1]Multi-Field'!$F$76="Drained"),BI583,IF(AND('[1]Multi-Field'!$E$76=[1]Lists!BF583,'[1]Multi-Field'!$F$6="undrained"),BH583,""))</f>
        <v/>
      </c>
      <c r="EG583" s="409" t="str">
        <f>IF(AND('[1]Multi-Field'!$E$77=[1]Lists!BF583,'[1]Multi-Field'!$F$77="Drained"),BI583,IF(AND('[1]Multi-Field'!$E$77=[1]Lists!BF583,'[1]Multi-Field'!$F$77="undrained"),BH583,""))</f>
        <v/>
      </c>
      <c r="EH583" s="409" t="str">
        <f>IF(AND('[1]Multi-Field'!$E$78=[1]Lists!BF583,'[1]Multi-Field'!$F$78="Drained"),BI583,IF(AND('[1]Multi-Field'!$E$78=[1]Lists!BF583,'[1]Multi-Field'!$F$78="undrained"),BH583,""))</f>
        <v/>
      </c>
      <c r="EI583" s="409" t="str">
        <f>IF(AND('[1]Multi-Field'!$E$79=[1]Lists!BF583,'[1]Multi-Field'!$F$79="Drained"),BI583,IF(AND('[1]Multi-Field'!$E$79=[1]Lists!BF583,'[1]Multi-Field'!$F$79="undrained"),BH583,""))</f>
        <v/>
      </c>
      <c r="EJ583" s="409" t="str">
        <f>IF(AND('[1]Multi-Field'!$E$80=[1]Lists!BF583,'[1]Multi-Field'!$F$80="Drained"),BI583,IF(AND('[1]Multi-Field'!$E$80=[1]Lists!BF583,'[1]Multi-Field'!$F$80="undrained"),BH583,""))</f>
        <v/>
      </c>
      <c r="EK583" s="409" t="str">
        <f>IF(AND('[1]Multi-Field'!$E$81=[1]Lists!BF583,'[1]Multi-Field'!$F$81="Drained"),BI583,IF(AND('[1]Multi-Field'!$E$81=[1]Lists!BF583,'[1]Multi-Field'!$F$81="undrained"),BH583,""))</f>
        <v/>
      </c>
      <c r="EL583" s="409" t="str">
        <f>IF(AND('[1]Multi-Field'!$E$82=[1]Lists!BF583,'[1]Multi-Field'!$F$82="Drained"),BI583,IF(AND('[1]Multi-Field'!$E$82=[1]Lists!BF583,'[1]Multi-Field'!$F$82="undrained"),BH583,""))</f>
        <v/>
      </c>
      <c r="EM583" s="409" t="str">
        <f>IF(AND('[1]Multi-Field'!$E$83=[1]Lists!BF583,'[1]Multi-Field'!$F$83="Drained"),BI583,IF(AND('[1]Multi-Field'!$E$83=[1]Lists!BF583,'[1]Multi-Field'!$F$83="undrained"),BH583,""))</f>
        <v/>
      </c>
      <c r="EN583" s="409" t="str">
        <f>IF(AND('[1]Multi-Field'!$E$84=[1]Lists!BF583,'[1]Multi-Field'!$F$84="Drained"),BI583,IF(AND('[1]Multi-Field'!$E$84=[1]Lists!BF583,'[1]Multi-Field'!$F$84="undrained"),BH583,""))</f>
        <v/>
      </c>
      <c r="EO583" s="409" t="str">
        <f>IF(AND('[1]Multi-Field'!$E$85=[1]Lists!BF583,'[1]Multi-Field'!$F$85="Drained"),BI583,IF(AND('[1]Multi-Field'!$E$85=[1]Lists!BF583,'[1]Multi-Field'!$F$85="undrained"),BH583,""))</f>
        <v/>
      </c>
      <c r="EP583" s="409" t="str">
        <f>IF(AND('[1]Multi-Field'!$E$86=[1]Lists!BF583,'[1]Multi-Field'!$F$86="Drained"),BI583,IF(AND('[1]Multi-Field'!$E$86=[1]Lists!BF583,'[1]Multi-Field'!$F$86="undrained"),BH583,""))</f>
        <v/>
      </c>
      <c r="EQ583" s="409" t="str">
        <f>IF(AND('[1]Multi-Field'!$E$87=[1]Lists!BF583,'[1]Multi-Field'!$F$87="Drained"),BI583,IF(AND('[1]Multi-Field'!$E$87=[1]Lists!BF583,'[1]Multi-Field'!$F$87="undrained"),BH583,""))</f>
        <v/>
      </c>
      <c r="ER583" s="409" t="str">
        <f>IF(AND('[1]Multi-Field'!$E$88=[1]Lists!BF583,'[1]Multi-Field'!$F$88="Drained"),BI583,IF(AND('[1]Multi-Field'!$E$88=[1]Lists!BF583,'[1]Multi-Field'!$F$88="undrained"),BH583,""))</f>
        <v/>
      </c>
      <c r="ES583" s="409" t="str">
        <f>IF(AND('[1]Multi-Field'!$E$89=[1]Lists!BF583,'[1]Multi-Field'!$F$89="Drained"),BI583,IF(AND('[1]Multi-Field'!$E$89=[1]Lists!BF583,'[1]Multi-Field'!$F$89="undrained"),BH583,""))</f>
        <v/>
      </c>
      <c r="ET583" s="409" t="str">
        <f>IF(AND('[1]Multi-Field'!$E$90=[1]Lists!BF583,'[1]Multi-Field'!$F$90="Drained"),BI583,IF(AND('[1]Multi-Field'!$E$90=[1]Lists!BF583,'[1]Multi-Field'!$F$90="undrained"),BH583,""))</f>
        <v/>
      </c>
      <c r="EU583" s="409" t="str">
        <f>IF(AND('[1]Multi-Field'!$E$91=[1]Lists!BF583,'[1]Multi-Field'!$F$91="Drained"),BI583,IF(AND('[1]Multi-Field'!$E$91=[1]Lists!BF583,'[1]Multi-Field'!$F$91="undrained"),BH583,""))</f>
        <v/>
      </c>
      <c r="EV583" s="409" t="str">
        <f>IF(AND('[1]Multi-Field'!$E$92=[1]Lists!BF583,'[1]Multi-Field'!$F$92="Drained"),BI583,IF(AND('[1]Multi-Field'!$E$92=[1]Lists!BF583,'[1]Multi-Field'!$F$92="undrained"),BH583,""))</f>
        <v/>
      </c>
      <c r="EW583" s="409" t="str">
        <f>IF(AND('[1]Multi-Field'!$E$93=[1]Lists!BF583,'[1]Multi-Field'!$F$93="Drained"),BI583,IF(AND('[1]Multi-Field'!$E$93=[1]Lists!BF583,'[1]Multi-Field'!$F$93="undrained"),BH583,""))</f>
        <v/>
      </c>
      <c r="EX583" s="409" t="str">
        <f>IF(AND('[1]Multi-Field'!$E$94=[1]Lists!BF583,'[1]Multi-Field'!$F$94="Drained"),BI583,IF(AND('[1]Multi-Field'!$E$94=[1]Lists!BF583,'[1]Multi-Field'!$F$94="undrained"),BH583,""))</f>
        <v/>
      </c>
      <c r="EY583" s="409" t="str">
        <f>IF(AND('[1]Multi-Field'!$E$95=[1]Lists!BF583,'[1]Multi-Field'!$F$95="Drained"),BI583,IF(AND('[1]Multi-Field'!$E$95=[1]Lists!BF583,'[1]Multi-Field'!$F$95="undrained"),BH583,""))</f>
        <v/>
      </c>
      <c r="EZ583" s="409" t="str">
        <f>IF(AND('[1]Multi-Field'!$E$96=[1]Lists!BF583,'[1]Multi-Field'!$F$96="Drained"),BI583,IF(AND('[1]Multi-Field'!$E$96=[1]Lists!BF583,'[1]Multi-Field'!$F$96="undrained"),BH583,""))</f>
        <v/>
      </c>
      <c r="FA583" s="409" t="str">
        <f>IF(AND('[1]Multi-Field'!$E$97=[1]Lists!BF583,'[1]Multi-Field'!$F$97="Drained"),BI583,IF(AND('[1]Multi-Field'!$E$97=[1]Lists!BF583,'[1]Multi-Field'!$F$97="undrained"),BH583,""))</f>
        <v/>
      </c>
      <c r="FB583" s="409" t="str">
        <f>IF(AND('[1]Multi-Field'!$E$98=[1]Lists!BF583,'[1]Multi-Field'!$F$98="Drained"),BI583,IF(AND('[1]Multi-Field'!$E$98=[1]Lists!BF583,'[1]Multi-Field'!$F$98="undrained"),BH583,""))</f>
        <v/>
      </c>
      <c r="FC583" s="409" t="str">
        <f>IF(AND('[1]Multi-Field'!$E$99=[1]Lists!BF583,'[1]Multi-Field'!$F$99="Drained"),BI583,IF(AND('[1]Multi-Field'!$E$99=[1]Lists!BF583,'[1]Multi-Field'!$F$99="undrained"),BH583,""))</f>
        <v/>
      </c>
      <c r="FD583" s="409" t="str">
        <f>IF(AND('[1]Multi-Field'!$E$100=[1]Lists!BF583,'[1]Multi-Field'!$F$100="Drained"),BI583,IF(AND('[1]Multi-Field'!$E$100=[1]Lists!BF583,'[1]Multi-Field'!$F$100="undrained"),BH583,""))</f>
        <v/>
      </c>
      <c r="FE583" s="409" t="str">
        <f>IF(AND('[1]Multi-Field'!$E$101=[1]Lists!BF583,'[1]Multi-Field'!$F$101="Drained"),BI583,IF(AND('[1]Multi-Field'!$E$101=[1]Lists!BF583,'[1]Multi-Field'!$F$101="undrained"),BH583,""))</f>
        <v/>
      </c>
      <c r="FF583" s="409" t="str">
        <f>IF(AND('[1]Multi-Field'!$E$102=[1]Lists!BF583,'[1]Multi-Field'!$F$102="Drained"),BI583,IF(AND('[1]Multi-Field'!$E$102=[1]Lists!BF583,'[1]Multi-Field'!$F$102="undrained"),BH583,""))</f>
        <v/>
      </c>
      <c r="FG583" s="409" t="str">
        <f>IF(AND('[1]Multi-Field'!$E$103=[1]Lists!BF583,'[1]Multi-Field'!$F$103="Drained"),BI583,IF(AND('[1]Multi-Field'!$E$103=[1]Lists!BF583,'[1]Multi-Field'!$F$103="undrained"),BH583,""))</f>
        <v/>
      </c>
      <c r="FH583" s="409" t="str">
        <f>IF(AND('[1]Multi-Field'!$E$104=[1]Lists!BF583,'[1]Multi-Field'!$F$104="Drained"),BI583,IF(AND('[1]Multi-Field'!$E$104=[1]Lists!BF583,'[1]Multi-Field'!$F$104="undrained"),BH583,""))</f>
        <v/>
      </c>
      <c r="FI583" s="409" t="str">
        <f>IF(AND('[1]Multi-Field'!$E$105=[1]Lists!BF583,'[1]Multi-Field'!$F$105="Drained"),BI583,IF(AND('[1]Multi-Field'!$E$105=[1]Lists!BF583,'[1]Multi-Field'!$F$105="undrained"),BH583,""))</f>
        <v/>
      </c>
      <c r="FJ583" s="409" t="str">
        <f>IF(AND('[1]Multi-Field'!$E$106=[1]Lists!BF583,'[1]Multi-Field'!$F$106="Drained"),BI583,IF(AND('[1]Multi-Field'!$E$106=[1]Lists!BF583,'[1]Multi-Field'!$F$106="undrained"),BH583,""))</f>
        <v/>
      </c>
      <c r="FK583" s="409" t="str">
        <f>IF(AND('[1]Multi-Field'!$E$107=[1]Lists!BF583,'[1]Multi-Field'!$F$107="Drained"),BI583,IF(AND('[1]Multi-Field'!$E$107=[1]Lists!BF583,'[1]Multi-Field'!$F$107="undrained"),BH583,""))</f>
        <v/>
      </c>
      <c r="FL583" s="409" t="str">
        <f>IF(AND('[1]Multi-Field'!$E$108=[1]Lists!BF583,'[1]Multi-Field'!$F$108="Drained"),BI583,IF(AND('[1]Multi-Field'!$E$108=[1]Lists!BF583,'[1]Multi-Field'!$F$108="undrained"),BH583,""))</f>
        <v/>
      </c>
      <c r="FM583" s="409" t="str">
        <f>IF(AND('[1]Multi-Field'!$E$109=[1]Lists!BF583,'[1]Multi-Field'!$F$109="Drained"),BI583,IF(AND('[1]Multi-Field'!$E$109=[1]Lists!BF583,'[1]Multi-Field'!$F$109="undrained"),BH583,""))</f>
        <v/>
      </c>
      <c r="FN583" s="409" t="str">
        <f>IF(AND('[1]Multi-Field'!$E$110=[1]Lists!BF583,'[1]Multi-Field'!$F$110="Drained"),BI583,IF(AND('[1]Multi-Field'!$E$110=[1]Lists!BF583,'[1]Multi-Field'!$F$110="undrained"),BH583,""))</f>
        <v/>
      </c>
      <c r="FO583" s="409" t="str">
        <f>IF(AND('[1]Multi-Field'!$E$111=[1]Lists!BF583,'[1]Multi-Field'!$F$111="Drained"),BI583,IF(AND('[1]Multi-Field'!$E$111=[1]Lists!BF583,'[1]Multi-Field'!$F$111="undrained"),BH583,""))</f>
        <v/>
      </c>
      <c r="FP583" s="409" t="str">
        <f>IF(AND('[1]Multi-Field'!$E$112=[1]Lists!BF583,'[1]Multi-Field'!$F$112="Drained"),BI583,IF(AND('[1]Multi-Field'!$E$112=[1]Lists!BF583,'[1]Multi-Field'!$F$112="undrained"),BH583,""))</f>
        <v/>
      </c>
      <c r="FQ583" s="409" t="str">
        <f>IF(AND('[1]Multi-Field'!$E$113=[1]Lists!BF583,'[1]Multi-Field'!$F$113="Drained"),BI583,IF(AND('[1]Multi-Field'!$E$113=[1]Lists!BF583,'[1]Multi-Field'!$F$113="undrained"),BH583,""))</f>
        <v/>
      </c>
      <c r="FR583" s="409" t="str">
        <f>IF(AND('[1]Multi-Field'!$E$114=[1]Lists!BF583,'[1]Multi-Field'!$F$114="Drained"),BI583,IF(AND('[1]Multi-Field'!$E$114=[1]Lists!BF583,'[1]Multi-Field'!$F$114="undrained"),BH583,""))</f>
        <v/>
      </c>
      <c r="FS583" s="409" t="str">
        <f>IF(AND('[1]Multi-Field'!$E$115=[1]Lists!BF583,'[1]Multi-Field'!$F$115="Drained"),BI583,IF(AND('[1]Multi-Field'!$E$115=[1]Lists!BF583,'[1]Multi-Field'!$F$115="undrained"),BH583,""))</f>
        <v/>
      </c>
      <c r="FT583" s="409" t="str">
        <f>IF(AND('[1]Multi-Field'!$E$116=[1]Lists!BF583,'[1]Multi-Field'!$F$116="Drained"),BI583,IF(AND('[1]Multi-Field'!$E$116=[1]Lists!BF583,'[1]Multi-Field'!$F$116="undrained"),BH583,""))</f>
        <v/>
      </c>
      <c r="FU583" s="409" t="str">
        <f>IF(AND('[1]Multi-Field'!$E$117=[1]Lists!BF583,'[1]Multi-Field'!$F$117="Drained"),BI583,IF(AND('[1]Multi-Field'!$E$117=[1]Lists!BF583,'[1]Multi-Field'!$F$117="undrained"),BH583,""))</f>
        <v/>
      </c>
      <c r="FV583" s="409" t="str">
        <f>IF(AND('[1]Multi-Field'!$E$118=[1]Lists!BF583,'[1]Multi-Field'!$F$118="Drained"),BI583,IF(AND('[1]Multi-Field'!$E$118=[1]Lists!BF583,'[1]Multi-Field'!$F$118="undrained"),BH583,""))</f>
        <v/>
      </c>
      <c r="FW583" s="409" t="str">
        <f>IF(AND('[1]Multi-Field'!$E$119=[1]Lists!BF583,'[1]Multi-Field'!$F$119="Drained"),BI583,IF(AND('[1]Multi-Field'!$E$119=[1]Lists!BF583,'[1]Multi-Field'!$F$119="undrained"),BH583,""))</f>
        <v/>
      </c>
      <c r="FX583" s="409" t="str">
        <f>IF(AND('[1]Multi-Field'!$E$120=[1]Lists!BF583,'[1]Multi-Field'!$F$120="Drained"),BI583,IF(AND('[1]Multi-Field'!$E$120=[1]Lists!BF583,'[1]Multi-Field'!$F$120="undrained"),BH583,""))</f>
        <v/>
      </c>
    </row>
    <row r="584" spans="1:180" ht="13.5" customHeight="1">
      <c r="A584" s="7" t="s">
        <v>669</v>
      </c>
      <c r="B584" s="7"/>
      <c r="C584" s="7"/>
      <c r="D584" s="8">
        <v>75</v>
      </c>
      <c r="E584" s="8">
        <f t="shared" si="81"/>
        <v>75</v>
      </c>
      <c r="F584" s="8">
        <f t="shared" si="82"/>
        <v>75</v>
      </c>
      <c r="G584" s="8">
        <v>75</v>
      </c>
      <c r="H584" s="8">
        <v>75</v>
      </c>
      <c r="I584" s="8">
        <f t="shared" si="85"/>
        <v>75</v>
      </c>
      <c r="J584" s="8">
        <f t="shared" si="86"/>
        <v>75</v>
      </c>
      <c r="K584" s="8">
        <v>75</v>
      </c>
      <c r="L584" s="8">
        <v>80</v>
      </c>
      <c r="M584" s="8">
        <f t="shared" si="83"/>
        <v>80</v>
      </c>
      <c r="N584" s="8">
        <f t="shared" si="84"/>
        <v>80</v>
      </c>
      <c r="O584" s="8">
        <v>80</v>
      </c>
      <c r="P584" s="391"/>
      <c r="Q584" s="84"/>
      <c r="R584" s="395"/>
      <c r="S584" s="395"/>
      <c r="T584" s="395"/>
      <c r="U584" s="396"/>
      <c r="BF584" s="411" t="s">
        <v>1747</v>
      </c>
      <c r="BG584" s="412">
        <v>4</v>
      </c>
      <c r="BH584" s="412">
        <v>4.5</v>
      </c>
      <c r="BI584" s="412">
        <v>4.5</v>
      </c>
      <c r="BJ584" s="409" t="e">
        <f>IF(AND('[1]Single Field'!#REF!=[1]Lists!BF584,'[1]Single Field'!#REF!="Drained"),"x",IF(AND('[1]Single Field'!#REF!=[1]Lists!BF584,'[1]Single Field'!#REF!="Undrained"),O,""))</f>
        <v>#REF!</v>
      </c>
      <c r="BK584" s="409" t="str">
        <f>IF(AND('[1]Multi-Field'!$E$3=[1]Lists!BF584,'[1]Multi-Field'!$F$3="Drained"),BI584,IF(AND('[1]Multi-Field'!$E$3=BF584,'[1]Multi-Field'!$F$3="undrained"),BH584,""))</f>
        <v/>
      </c>
      <c r="BL584" s="409" t="str">
        <f>IF(AND('[1]Multi-Field'!$E$4=BF584,'[1]Multi-Field'!$F$4="Drained"),BI584,IF(AND('[1]Multi-Field'!$E$4=BF584,'[1]Multi-Field'!$F$4="undrained"),BH584,""))</f>
        <v/>
      </c>
      <c r="BM584" s="409" t="str">
        <f>IF(AND('[1]Multi-Field'!$E$5=BF584,'[1]Multi-Field'!$F$5="Drained"),BI584,IF(AND('[1]Multi-Field'!$E$5=BF584,'[1]Multi-Field'!$F$5="undrained"),BH584,""))</f>
        <v/>
      </c>
      <c r="BN584" s="409" t="str">
        <f>IF(AND('[1]Multi-Field'!$E$6=BF584,'[1]Multi-Field'!$F$6="Drained"),BI584,IF(AND('[1]Multi-Field'!$E$6=BF584,'[1]Multi-Field'!$F$6="undrained"),BH584,""))</f>
        <v/>
      </c>
      <c r="BO584" s="409" t="str">
        <f>IF(AND('[1]Multi-Field'!$E$7=BF584,'[1]Multi-Field'!$F$7="Drained"),BI584,IF(AND('[1]Multi-Field'!$E$7=BF584,'[1]Multi-Field'!$F$7="undrained"),BH584,""))</f>
        <v/>
      </c>
      <c r="BP584" s="409" t="str">
        <f>IF(AND('[1]Multi-Field'!$E$8=BF584,'[1]Multi-Field'!$F$8="Drained"),BI584,IF(AND('[1]Multi-Field'!$E$8=BF584,'[1]Multi-Field'!$F$8="undrained"),BH584,""))</f>
        <v/>
      </c>
      <c r="BQ584" s="409" t="str">
        <f>IF(AND('[1]Multi-Field'!$E$9=BF584,'[1]Multi-Field'!$F$9="Drained"),BI584,IF(AND('[1]Multi-Field'!$E$9=BF584,'[1]Multi-Field'!$F$9="undrained"),BH584,""))</f>
        <v/>
      </c>
      <c r="BR584" s="409" t="str">
        <f>IF(AND('[1]Multi-Field'!$E$10=BF584,'[1]Multi-Field'!$F$10="Drained"),BI584,IF(AND('[1]Multi-Field'!$E$10=BF584,'[1]Multi-Field'!$F$10="undrained"),BH584,""))</f>
        <v/>
      </c>
      <c r="BS584" s="409" t="str">
        <f>IF(AND('[1]Multi-Field'!$E$11=BF584,'[1]Multi-Field'!$F$11="Drained"),BI584,IF(AND('[1]Multi-Field'!$E$11=BF584,'[1]Multi-Field'!$F$11="undrained"),BH584,""))</f>
        <v/>
      </c>
      <c r="BT584" s="409" t="str">
        <f>IF(AND('[1]Multi-Field'!$E$12=BF584,'[1]Multi-Field'!$F$12="Drained"),BI584,IF(AND('[1]Multi-Field'!$E$12=BF584,'[1]Multi-Field'!$F$12="undrained"),BH584,""))</f>
        <v/>
      </c>
      <c r="BU584" s="409" t="str">
        <f>IF(AND('[1]Multi-Field'!$E$13=BF584,'[1]Multi-Field'!$F$13="Drained"),BI584,IF(AND('[1]Multi-Field'!$E$3=BF584,'[1]Multi-Field'!$F$13="undrained"),BH584,""))</f>
        <v/>
      </c>
      <c r="BV584" s="409" t="str">
        <f>IF(AND('[1]Multi-Field'!$E$14=BF584,'[1]Multi-Field'!$F$14="Drained"),BI584,IF(AND('[1]Multi-Field'!$E$14=BF584,'[1]Multi-Field'!$F$14="undrained"),BH584,""))</f>
        <v/>
      </c>
      <c r="BW584" s="409" t="str">
        <f>IF(AND('[1]Multi-Field'!$E$15=BF584,'[1]Multi-Field'!$F$15="Drained"),BI584,IF(AND('[1]Multi-Field'!$E$15=BF584,'[1]Multi-Field'!$F$15="undrained"),BH584,""))</f>
        <v/>
      </c>
      <c r="BX584" s="409" t="str">
        <f>IF(AND('[1]Multi-Field'!$E$16=[1]Lists!BF584,'[1]Multi-Field'!$F$16="Drained"),BI584,IF(AND('[1]Multi-Field'!$E$16=[1]Lists!BF584,'[1]Multi-Field'!$F$16="undrained"),BH584,""))</f>
        <v/>
      </c>
      <c r="BY584" s="409" t="str">
        <f>IF(AND('[1]Multi-Field'!$E$17=[1]Lists!BF584,'[1]Multi-Field'!$F$17="Drained"),BI584,IF(AND('[1]Multi-Field'!$E$17=[1]Lists!BF584,'[1]Multi-Field'!$F$17="undrained"),BH584,""))</f>
        <v/>
      </c>
      <c r="BZ584" s="409" t="str">
        <f>IF(AND('[1]Multi-Field'!$E$18=[1]Lists!BF584,'[1]Multi-Field'!$F$18="Drained"),BI584,IF(AND('[1]Multi-Field'!$E$18=[1]Lists!BF584,'[1]Multi-Field'!$F$18="undrained"),BH584,""))</f>
        <v/>
      </c>
      <c r="CA584" s="409" t="str">
        <f>IF(AND('[1]Multi-Field'!$E$19=[1]Lists!BF584,'[1]Multi-Field'!$F$19="Drained"),BI584,IF(AND('[1]Multi-Field'!$E$19=[1]Lists!BF584,'[1]Multi-Field'!$F$19="undrained"),BH584,""))</f>
        <v/>
      </c>
      <c r="CB584" s="409" t="str">
        <f>IF(AND('[1]Multi-Field'!$E$20=[1]Lists!BF584,'[1]Multi-Field'!$F$20="Drained"),BI584,IF(AND('[1]Multi-Field'!$E$20=[1]Lists!BF584,'[1]Multi-Field'!$F$20="undrained"),BH584,""))</f>
        <v/>
      </c>
      <c r="CC584" s="409" t="str">
        <f>IF(AND('[1]Multi-Field'!$E$21=[1]Lists!BF584,'[1]Multi-Field'!$F$21="Drained"),BI584,IF(AND('[1]Multi-Field'!$E$21=[1]Lists!BF584,'[1]Multi-Field'!$F$21="undrained"),BH584,""))</f>
        <v/>
      </c>
      <c r="CD584" s="409" t="str">
        <f>IF(AND('[1]Multi-Field'!$E$22=[1]Lists!BF584,'[1]Multi-Field'!$F$22="Drained"),BI584,IF(AND('[1]Multi-Field'!$E$22=[1]Lists!BF584,'[1]Multi-Field'!$F$22="undrained"),BH584,""))</f>
        <v/>
      </c>
      <c r="CE584" s="409" t="str">
        <f>IF(AND('[1]Multi-Field'!$E$23=[1]Lists!BF584,'[1]Multi-Field'!$F$23="Drained"),BI584,IF(AND('[1]Multi-Field'!$E$23=[1]Lists!BF584,'[1]Multi-Field'!$F$23="undrained"),BH584,""))</f>
        <v/>
      </c>
      <c r="CF584" s="409" t="str">
        <f>IF(AND('[1]Multi-Field'!$E$24=[1]Lists!BF584,'[1]Multi-Field'!$F$24="Drained"),BI584,IF(AND('[1]Multi-Field'!$E$24=[1]Lists!BF584,'[1]Multi-Field'!$F$24="undrained"),BH584,""))</f>
        <v/>
      </c>
      <c r="CG584" s="409" t="str">
        <f>IF(AND('[1]Multi-Field'!$E$25=[1]Lists!BF584,'[1]Multi-Field'!$F$25="Drained"),BI584,IF(AND('[1]Multi-Field'!$E$25=[1]Lists!BF584,'[1]Multi-Field'!$F$25="undrained"),BH584,""))</f>
        <v/>
      </c>
      <c r="CH584" s="409" t="str">
        <f>IF(AND('[1]Multi-Field'!$E$26=[1]Lists!BF584,'[1]Multi-Field'!$F$26="Drained"),BI584,IF(AND('[1]Multi-Field'!$E$26=[1]Lists!BF584,'[1]Multi-Field'!$F$26="undrained"),BH584,""))</f>
        <v/>
      </c>
      <c r="CI584" s="409" t="str">
        <f>IF(AND('[1]Multi-Field'!$E$27=[1]Lists!BF584,'[1]Multi-Field'!$F$27="Drained"),BI584,IF(AND('[1]Multi-Field'!$E$27=[1]Lists!BF584,'[1]Multi-Field'!$F$27="undrained"),BH584,""))</f>
        <v/>
      </c>
      <c r="CJ584" s="409" t="str">
        <f>IF(AND('[1]Multi-Field'!$E$28=[1]Lists!BF584,'[1]Multi-Field'!$F$28="Drained"),BI584,IF(AND('[1]Multi-Field'!$E$28=[1]Lists!BF584,'[1]Multi-Field'!$F$28="undrained"),BH584,""))</f>
        <v/>
      </c>
      <c r="CK584" s="409" t="str">
        <f>IF(AND('[1]Multi-Field'!$E$29=[1]Lists!BF584,'[1]Multi-Field'!$F$29="Drained"),BI584,IF(AND('[1]Multi-Field'!$E$29=[1]Lists!BF584,'[1]Multi-Field'!$F$29="undrained"),BH584,""))</f>
        <v/>
      </c>
      <c r="CL584" s="409" t="str">
        <f>IF(AND('[1]Multi-Field'!$E$30=[1]Lists!BF584,'[1]Multi-Field'!$F$30="Drained"),BI584,IF(AND('[1]Multi-Field'!$E$30=[1]Lists!BF584,'[1]Multi-Field'!$F$30="undrained"),BH584,""))</f>
        <v/>
      </c>
      <c r="CM584" s="409" t="str">
        <f>IF(AND('[1]Multi-Field'!$E$31=[1]Lists!BF584,'[1]Multi-Field'!$F$31="Drained"),BI584,IF(AND('[1]Multi-Field'!$E$31=[1]Lists!BF584,'[1]Multi-Field'!$F$31="undrained"),BH584,""))</f>
        <v/>
      </c>
      <c r="CN584" s="409" t="str">
        <f>IF(AND('[1]Multi-Field'!$E$32=[1]Lists!BF584,'[1]Multi-Field'!$F$32="Drained"),BI584,IF(AND('[1]Multi-Field'!$E$32=[1]Lists!BF584,'[1]Multi-Field'!$F$32="undrained"),BH584,""))</f>
        <v/>
      </c>
      <c r="CO584" s="409" t="str">
        <f>IF(AND('[1]Multi-Field'!$E$33=[1]Lists!BF584,'[1]Multi-Field'!$F$33="Drained"),BI584,IF(AND('[1]Multi-Field'!$E$33=[1]Lists!BF584,'[1]Multi-Field'!$F$33="undrained"),BH584,""))</f>
        <v/>
      </c>
      <c r="CP584" s="409" t="str">
        <f>IF(AND('[1]Multi-Field'!$E$34=[1]Lists!BF584,'[1]Multi-Field'!$F$34="Drained"),BI584,IF(AND('[1]Multi-Field'!$E$34=[1]Lists!BF584,'[1]Multi-Field'!$F$34="undrained"),BH584,""))</f>
        <v/>
      </c>
      <c r="CQ584" s="409" t="str">
        <f>IF(AND('[1]Multi-Field'!$E$35=[1]Lists!BF584,'[1]Multi-Field'!$F$35="Drained"),BI584,IF(AND('[1]Multi-Field'!$E$35=[1]Lists!BF584,'[1]Multi-Field'!$F$35="undrained"),BH584,""))</f>
        <v/>
      </c>
      <c r="CR584" s="409" t="str">
        <f>IF(AND('[1]Multi-Field'!$E$36=[1]Lists!BF584,'[1]Multi-Field'!$F$36="Drained"),BI584,IF(AND('[1]Multi-Field'!$E$36=[1]Lists!BF584,'[1]Multi-Field'!$F$36="undrained"),BH584,""))</f>
        <v/>
      </c>
      <c r="CS584" s="409" t="str">
        <f>IF(AND('[1]Multi-Field'!$E$37=[1]Lists!BF584,'[1]Multi-Field'!$F$37="Drained"),BI584,IF(AND('[1]Multi-Field'!$E$37=[1]Lists!BF584,'[1]Multi-Field'!$F$37="undrained"),BH584,""))</f>
        <v/>
      </c>
      <c r="CT584" s="409" t="str">
        <f>IF(AND('[1]Multi-Field'!$E$38=[1]Lists!BF584,'[1]Multi-Field'!$F$38="Drained"),BI584,IF(AND('[1]Multi-Field'!$E$38=[1]Lists!BF584,'[1]Multi-Field'!$F$38="undrained"),BH584,""))</f>
        <v/>
      </c>
      <c r="CU584" s="409" t="str">
        <f>IF(AND('[1]Multi-Field'!$E$39=[1]Lists!BF584,'[1]Multi-Field'!$F$39="Drained"),BI584,IF(AND('[1]Multi-Field'!$E$39=[1]Lists!BF584,'[1]Multi-Field'!$F$39="undrained"),BH584,""))</f>
        <v/>
      </c>
      <c r="CV584" s="409" t="str">
        <f>IF(AND('[1]Multi-Field'!$E$40=[1]Lists!BF584,'[1]Multi-Field'!$F$40="Drained"),BI584,IF(AND('[1]Multi-Field'!$E$40=[1]Lists!BF584,'[1]Multi-Field'!$F$40="undrained"),BH584,""))</f>
        <v/>
      </c>
      <c r="CW584" s="409" t="str">
        <f>IF(AND('[1]Multi-Field'!$E$41=[1]Lists!BF584,'[1]Multi-Field'!$F$40="Drained"),BI584,IF(AND('[1]Multi-Field'!$E$40=[1]Lists!BF584,'[1]Multi-Field'!$F$40="undrained"),BH584,""))</f>
        <v/>
      </c>
      <c r="CX584" s="409" t="str">
        <f>IF(AND('[1]Multi-Field'!$E$42=[1]Lists!BF584,'[1]Multi-Field'!$F$42="Drained"),BI584,IF(AND('[1]Multi-Field'!$E$42=[1]Lists!BF584,'[1]Multi-Field'!$F$42="undrained"),BH584,""))</f>
        <v/>
      </c>
      <c r="CY584" s="409" t="str">
        <f>IF(AND('[1]Multi-Field'!$E$43=[1]Lists!BF584,'[1]Multi-Field'!$F$43="Drained"),BI584,IF(AND('[1]Multi-Field'!$E$43=[1]Lists!BF584,'[1]Multi-Field'!$F$43="undrained"),BH584,""))</f>
        <v/>
      </c>
      <c r="CZ584" s="409" t="str">
        <f>IF(AND('[1]Multi-Field'!$E$44=[1]Lists!BF584,'[1]Multi-Field'!$F$44="Drained"),BI584,IF(AND('[1]Multi-Field'!$E$44=[1]Lists!BF584,'[1]Multi-Field'!$F$44="undrained"),BH584,""))</f>
        <v/>
      </c>
      <c r="DA584" s="409" t="str">
        <f>IF(AND('[1]Multi-Field'!$E$45=[1]Lists!BF584,'[1]Multi-Field'!$F$45="Drained"),BI584,IF(AND('[1]Multi-Field'!$E$45=[1]Lists!BF584,'[1]Multi-Field'!$F$45="undrained"),BH584,""))</f>
        <v/>
      </c>
      <c r="DB584" s="409" t="str">
        <f>IF(AND('[1]Multi-Field'!$E$46=[1]Lists!BF584,'[1]Multi-Field'!$F$46="Drained"),BI584,IF(AND('[1]Multi-Field'!$E$46=[1]Lists!BF584,'[1]Multi-Field'!$F$46="undrained"),BH584,""))</f>
        <v/>
      </c>
      <c r="DC584" s="409" t="str">
        <f>IF(AND('[1]Multi-Field'!$E$47=[1]Lists!BF584,'[1]Multi-Field'!$F$47="Drained"),BI584,IF(AND('[1]Multi-Field'!$E$47=[1]Lists!BF584,'[1]Multi-Field'!$F$47="undrained"),BH584,""))</f>
        <v/>
      </c>
      <c r="DD584" s="409" t="str">
        <f>IF(AND('[1]Multi-Field'!$E$48=[1]Lists!BF584,'[1]Multi-Field'!$F$48="Drained"),BI584,IF(AND('[1]Multi-Field'!$E$48=[1]Lists!BF584,'[1]Multi-Field'!$F$48="undrained"),BH584,""))</f>
        <v/>
      </c>
      <c r="DE584" s="409" t="str">
        <f>IF(AND('[1]Multi-Field'!$E$49=[1]Lists!BF584,'[1]Multi-Field'!$F$49="Drained"),BI584,IF(AND('[1]Multi-Field'!$E$49=[1]Lists!BF584,'[1]Multi-Field'!$F$9="undrained"),BH584,""))</f>
        <v/>
      </c>
      <c r="DF584" s="409" t="str">
        <f>IF(AND('[1]Multi-Field'!$E$50=[1]Lists!BF584,'[1]Multi-Field'!$F$50="Drained"),BI584,IF(AND('[1]Multi-Field'!$E$50=[1]Lists!BF584,'[1]Multi-Field'!$F$50="undrained"),BH584,""))</f>
        <v/>
      </c>
      <c r="DG584" s="409" t="str">
        <f>IF(AND('[1]Multi-Field'!$E$51=[1]Lists!BF584,'[1]Multi-Field'!$F$51="Drained"),BI584,IF(AND('[1]Multi-Field'!$E$51=[1]Lists!BF584,'[1]Multi-Field'!$F$51="undrained"),BH584,""))</f>
        <v/>
      </c>
      <c r="DH584" s="409" t="str">
        <f>IF(AND('[1]Multi-Field'!$E$52=[1]Lists!BF584,'[1]Multi-Field'!$F$52="Drained"),BI584,IF(AND('[1]Multi-Field'!$E$52=[1]Lists!BF584,'[1]Multi-Field'!$F$52="undrained"),BH584,""))</f>
        <v/>
      </c>
      <c r="DI584" s="409" t="str">
        <f>IF(AND('[1]Multi-Field'!$E$53=[1]Lists!BF584,'[1]Multi-Field'!$F$53="Drained"),BI584,IF(AND('[1]Multi-Field'!$E$53=[1]Lists!BF584,'[1]Multi-Field'!$F$53="undrained"),BH584,""))</f>
        <v/>
      </c>
      <c r="DJ584" s="409" t="str">
        <f>IF(AND('[1]Multi-Field'!$E$54=[1]Lists!BF584,'[1]Multi-Field'!$F$54="Drained"),BI584,IF(AND('[1]Multi-Field'!$E$54=[1]Lists!BF584,'[1]Multi-Field'!$F$54="undrained"),BH584,""))</f>
        <v/>
      </c>
      <c r="DK584" s="409" t="str">
        <f>IF(AND('[1]Multi-Field'!$E$55=[1]Lists!BF584,'[1]Multi-Field'!$F$55="Drained"),BI584,IF(AND('[1]Multi-Field'!$E$55=[1]Lists!BF584,'[1]Multi-Field'!$F$55="undrained"),BH584,""))</f>
        <v/>
      </c>
      <c r="DL584" s="409" t="str">
        <f>IF(AND('[1]Multi-Field'!$E$56=[1]Lists!BF584,'[1]Multi-Field'!$F$56="Drained"),BI584,IF(AND('[1]Multi-Field'!$E$56=[1]Lists!BF584,'[1]Multi-Field'!$F$56="undrained"),BH584,""))</f>
        <v/>
      </c>
      <c r="DM584" s="409" t="str">
        <f>IF(AND('[1]Multi-Field'!$E$57=[1]Lists!BF584,'[1]Multi-Field'!$F$57="Drained"),BI584,IF(AND('[1]Multi-Field'!$E$57=[1]Lists!BF584,'[1]Multi-Field'!$F$57="undrained"),BH584,""))</f>
        <v/>
      </c>
      <c r="DN584" s="409" t="str">
        <f>IF(AND('[1]Multi-Field'!$E$58=[1]Lists!BF584,'[1]Multi-Field'!$F$58="Drained"),BI584,IF(AND('[1]Multi-Field'!$E$58=[1]Lists!BF584,'[1]Multi-Field'!$F$58="undrained"),BH584,""))</f>
        <v/>
      </c>
      <c r="DO584" s="409" t="str">
        <f>IF(AND('[1]Multi-Field'!$E$59=[1]Lists!BF584,'[1]Multi-Field'!$F$59="Drained"),BI584,IF(AND('[1]Multi-Field'!$E$59=[1]Lists!BF584,'[1]Multi-Field'!$F$59="undrained"),BH584,""))</f>
        <v/>
      </c>
      <c r="DP584" s="409" t="str">
        <f>IF(AND('[1]Multi-Field'!$E$60=[1]Lists!BF584,'[1]Multi-Field'!$F$60="Drained"),BI584,IF(AND('[1]Multi-Field'!$E$60=[1]Lists!BF584,'[1]Multi-Field'!$F$60="undrained"),BH584,""))</f>
        <v/>
      </c>
      <c r="DQ584" s="409" t="str">
        <f>IF(AND('[1]Multi-Field'!$E$61=[1]Lists!BF584,'[1]Multi-Field'!$F$61="Drained"),BI584,IF(AND('[1]Multi-Field'!$E$61=[1]Lists!BF584,'[1]Multi-Field'!$F$61="undrained"),BH584,""))</f>
        <v/>
      </c>
      <c r="DR584" s="409" t="str">
        <f>IF(AND('[1]Multi-Field'!$E$62=[1]Lists!BF584,'[1]Multi-Field'!$F$62="Drained"),BI584,IF(AND('[1]Multi-Field'!$E$62=[1]Lists!BF584,'[1]Multi-Field'!$F$62="undrained"),BH584,""))</f>
        <v/>
      </c>
      <c r="DS584" s="409" t="str">
        <f>IF(AND('[1]Multi-Field'!$E$63=[1]Lists!BF584,'[1]Multi-Field'!$F$63="Drained"),BI584,IF(AND('[1]Multi-Field'!$E$63=[1]Lists!BF584,'[1]Multi-Field'!$F$63="undrained"),BH584,""))</f>
        <v/>
      </c>
      <c r="DT584" s="409" t="str">
        <f>IF(AND('[1]Multi-Field'!$E$64=[1]Lists!BF584,'[1]Multi-Field'!$F$64="Drained"),BI584,IF(AND('[1]Multi-Field'!$E$64=[1]Lists!BF584,'[1]Multi-Field'!$F$64="undrained"),BH584,""))</f>
        <v/>
      </c>
      <c r="DU584" s="409" t="str">
        <f>IF(AND('[1]Multi-Field'!$E$65=[1]Lists!BF584,'[1]Multi-Field'!$F$65="Drained"),BI584,IF(AND('[1]Multi-Field'!$E$65=[1]Lists!BF584,'[1]Multi-Field'!$F$65="undrained"),BH584,""))</f>
        <v/>
      </c>
      <c r="DV584" s="409" t="str">
        <f>IF(AND('[1]Multi-Field'!$E$66=[1]Lists!BF584,'[1]Multi-Field'!$F$66="Drained"),BI584,IF(AND('[1]Multi-Field'!$E$66=[1]Lists!BF584,'[1]Multi-Field'!$F$66="undrained"),BH584,""))</f>
        <v/>
      </c>
      <c r="DW584" s="409" t="str">
        <f>IF(AND('[1]Multi-Field'!$E$67=[1]Lists!BF584,'[1]Multi-Field'!$F$67="Drained"),BI584,IF(AND('[1]Multi-Field'!$E$67=[1]Lists!BF584,'[1]Multi-Field'!$F$67="undrained"),BH584,""))</f>
        <v/>
      </c>
      <c r="DX584" s="409" t="str">
        <f>IF(AND('[1]Multi-Field'!$E$68=[1]Lists!BF584,'[1]Multi-Field'!$F$68="Drained"),BI584,IF(AND('[1]Multi-Field'!$E$68=[1]Lists!BF584,'[1]Multi-Field'!$F$68="undrained"),BH584,""))</f>
        <v/>
      </c>
      <c r="DY584" s="409" t="str">
        <f>IF(AND('[1]Multi-Field'!$E$69=[1]Lists!BF584,'[1]Multi-Field'!$F$69="Drained"),BI584,IF(AND('[1]Multi-Field'!$E$69=[1]Lists!BF584,'[1]Multi-Field'!$F$69="undrained"),BH584,""))</f>
        <v/>
      </c>
      <c r="DZ584" s="409" t="str">
        <f>IF(AND('[1]Multi-Field'!$E$70=[1]Lists!BF584,'[1]Multi-Field'!$F$70="Drained"),BI584,IF(AND('[1]Multi-Field'!$E$70=[1]Lists!BF584,'[1]Multi-Field'!$F$70="undrained"),BH584,""))</f>
        <v/>
      </c>
      <c r="EA584" s="409" t="str">
        <f>IF(AND('[1]Multi-Field'!$E$71=[1]Lists!BF584,'[1]Multi-Field'!$F$71="Drained"),BI584,IF(AND('[1]Multi-Field'!$E$71=[1]Lists!BF584,'[1]Multi-Field'!$F$71="undrained"),BH584,""))</f>
        <v/>
      </c>
      <c r="EB584" s="409" t="str">
        <f>IF(AND('[1]Multi-Field'!$E$72=[1]Lists!BF584,'[1]Multi-Field'!$F$72="Drained"),BI584,IF(AND('[1]Multi-Field'!$E$72=[1]Lists!BF584,'[1]Multi-Field'!$F$72="undrained"),BH584,""))</f>
        <v/>
      </c>
      <c r="EC584" s="409" t="str">
        <f>IF(AND('[1]Multi-Field'!$E$73=[1]Lists!BF584,'[1]Multi-Field'!$F$73="Drained"),BI584,IF(AND('[1]Multi-Field'!$E$73=[1]Lists!BF584,'[1]Multi-Field'!$F$73="undrained"),BH584,""))</f>
        <v/>
      </c>
      <c r="ED584" s="409" t="str">
        <f>IF(AND('[1]Multi-Field'!$E$74=[1]Lists!BF584,'[1]Multi-Field'!$F$74="Drained"),BI584,IF(AND('[1]Multi-Field'!$E$74=[1]Lists!BF584,'[1]Multi-Field'!$F$74="undrained"),BH584,""))</f>
        <v/>
      </c>
      <c r="EE584" s="409" t="str">
        <f>IF(AND('[1]Multi-Field'!$E$75=[1]Lists!BF584,'[1]Multi-Field'!$F$75="Drained"),BI584,IF(AND('[1]Multi-Field'!$E$75=[1]Lists!BF584,'[1]Multi-Field'!$F$75="undrained"),BH584,""))</f>
        <v/>
      </c>
      <c r="EF584" s="409" t="str">
        <f>IF(AND('[1]Multi-Field'!$E$76=[1]Lists!BF584,'[1]Multi-Field'!$F$76="Drained"),BI584,IF(AND('[1]Multi-Field'!$E$76=[1]Lists!BF584,'[1]Multi-Field'!$F$6="undrained"),BH584,""))</f>
        <v/>
      </c>
      <c r="EG584" s="409" t="str">
        <f>IF(AND('[1]Multi-Field'!$E$77=[1]Lists!BF584,'[1]Multi-Field'!$F$77="Drained"),BI584,IF(AND('[1]Multi-Field'!$E$77=[1]Lists!BF584,'[1]Multi-Field'!$F$77="undrained"),BH584,""))</f>
        <v/>
      </c>
      <c r="EH584" s="409" t="str">
        <f>IF(AND('[1]Multi-Field'!$E$78=[1]Lists!BF584,'[1]Multi-Field'!$F$78="Drained"),BI584,IF(AND('[1]Multi-Field'!$E$78=[1]Lists!BF584,'[1]Multi-Field'!$F$78="undrained"),BH584,""))</f>
        <v/>
      </c>
      <c r="EI584" s="409" t="str">
        <f>IF(AND('[1]Multi-Field'!$E$79=[1]Lists!BF584,'[1]Multi-Field'!$F$79="Drained"),BI584,IF(AND('[1]Multi-Field'!$E$79=[1]Lists!BF584,'[1]Multi-Field'!$F$79="undrained"),BH584,""))</f>
        <v/>
      </c>
      <c r="EJ584" s="409" t="str">
        <f>IF(AND('[1]Multi-Field'!$E$80=[1]Lists!BF584,'[1]Multi-Field'!$F$80="Drained"),BI584,IF(AND('[1]Multi-Field'!$E$80=[1]Lists!BF584,'[1]Multi-Field'!$F$80="undrained"),BH584,""))</f>
        <v/>
      </c>
      <c r="EK584" s="409" t="str">
        <f>IF(AND('[1]Multi-Field'!$E$81=[1]Lists!BF584,'[1]Multi-Field'!$F$81="Drained"),BI584,IF(AND('[1]Multi-Field'!$E$81=[1]Lists!BF584,'[1]Multi-Field'!$F$81="undrained"),BH584,""))</f>
        <v/>
      </c>
      <c r="EL584" s="409" t="str">
        <f>IF(AND('[1]Multi-Field'!$E$82=[1]Lists!BF584,'[1]Multi-Field'!$F$82="Drained"),BI584,IF(AND('[1]Multi-Field'!$E$82=[1]Lists!BF584,'[1]Multi-Field'!$F$82="undrained"),BH584,""))</f>
        <v/>
      </c>
      <c r="EM584" s="409" t="str">
        <f>IF(AND('[1]Multi-Field'!$E$83=[1]Lists!BF584,'[1]Multi-Field'!$F$83="Drained"),BI584,IF(AND('[1]Multi-Field'!$E$83=[1]Lists!BF584,'[1]Multi-Field'!$F$83="undrained"),BH584,""))</f>
        <v/>
      </c>
      <c r="EN584" s="409" t="str">
        <f>IF(AND('[1]Multi-Field'!$E$84=[1]Lists!BF584,'[1]Multi-Field'!$F$84="Drained"),BI584,IF(AND('[1]Multi-Field'!$E$84=[1]Lists!BF584,'[1]Multi-Field'!$F$84="undrained"),BH584,""))</f>
        <v/>
      </c>
      <c r="EO584" s="409" t="str">
        <f>IF(AND('[1]Multi-Field'!$E$85=[1]Lists!BF584,'[1]Multi-Field'!$F$85="Drained"),BI584,IF(AND('[1]Multi-Field'!$E$85=[1]Lists!BF584,'[1]Multi-Field'!$F$85="undrained"),BH584,""))</f>
        <v/>
      </c>
      <c r="EP584" s="409" t="str">
        <f>IF(AND('[1]Multi-Field'!$E$86=[1]Lists!BF584,'[1]Multi-Field'!$F$86="Drained"),BI584,IF(AND('[1]Multi-Field'!$E$86=[1]Lists!BF584,'[1]Multi-Field'!$F$86="undrained"),BH584,""))</f>
        <v/>
      </c>
      <c r="EQ584" s="409" t="str">
        <f>IF(AND('[1]Multi-Field'!$E$87=[1]Lists!BF584,'[1]Multi-Field'!$F$87="Drained"),BI584,IF(AND('[1]Multi-Field'!$E$87=[1]Lists!BF584,'[1]Multi-Field'!$F$87="undrained"),BH584,""))</f>
        <v/>
      </c>
      <c r="ER584" s="409" t="str">
        <f>IF(AND('[1]Multi-Field'!$E$88=[1]Lists!BF584,'[1]Multi-Field'!$F$88="Drained"),BI584,IF(AND('[1]Multi-Field'!$E$88=[1]Lists!BF584,'[1]Multi-Field'!$F$88="undrained"),BH584,""))</f>
        <v/>
      </c>
      <c r="ES584" s="409" t="str">
        <f>IF(AND('[1]Multi-Field'!$E$89=[1]Lists!BF584,'[1]Multi-Field'!$F$89="Drained"),BI584,IF(AND('[1]Multi-Field'!$E$89=[1]Lists!BF584,'[1]Multi-Field'!$F$89="undrained"),BH584,""))</f>
        <v/>
      </c>
      <c r="ET584" s="409" t="str">
        <f>IF(AND('[1]Multi-Field'!$E$90=[1]Lists!BF584,'[1]Multi-Field'!$F$90="Drained"),BI584,IF(AND('[1]Multi-Field'!$E$90=[1]Lists!BF584,'[1]Multi-Field'!$F$90="undrained"),BH584,""))</f>
        <v/>
      </c>
      <c r="EU584" s="409" t="str">
        <f>IF(AND('[1]Multi-Field'!$E$91=[1]Lists!BF584,'[1]Multi-Field'!$F$91="Drained"),BI584,IF(AND('[1]Multi-Field'!$E$91=[1]Lists!BF584,'[1]Multi-Field'!$F$91="undrained"),BH584,""))</f>
        <v/>
      </c>
      <c r="EV584" s="409" t="str">
        <f>IF(AND('[1]Multi-Field'!$E$92=[1]Lists!BF584,'[1]Multi-Field'!$F$92="Drained"),BI584,IF(AND('[1]Multi-Field'!$E$92=[1]Lists!BF584,'[1]Multi-Field'!$F$92="undrained"),BH584,""))</f>
        <v/>
      </c>
      <c r="EW584" s="409" t="str">
        <f>IF(AND('[1]Multi-Field'!$E$93=[1]Lists!BF584,'[1]Multi-Field'!$F$93="Drained"),BI584,IF(AND('[1]Multi-Field'!$E$93=[1]Lists!BF584,'[1]Multi-Field'!$F$93="undrained"),BH584,""))</f>
        <v/>
      </c>
      <c r="EX584" s="409" t="str">
        <f>IF(AND('[1]Multi-Field'!$E$94=[1]Lists!BF584,'[1]Multi-Field'!$F$94="Drained"),BI584,IF(AND('[1]Multi-Field'!$E$94=[1]Lists!BF584,'[1]Multi-Field'!$F$94="undrained"),BH584,""))</f>
        <v/>
      </c>
      <c r="EY584" s="409" t="str">
        <f>IF(AND('[1]Multi-Field'!$E$95=[1]Lists!BF584,'[1]Multi-Field'!$F$95="Drained"),BI584,IF(AND('[1]Multi-Field'!$E$95=[1]Lists!BF584,'[1]Multi-Field'!$F$95="undrained"),BH584,""))</f>
        <v/>
      </c>
      <c r="EZ584" s="409" t="str">
        <f>IF(AND('[1]Multi-Field'!$E$96=[1]Lists!BF584,'[1]Multi-Field'!$F$96="Drained"),BI584,IF(AND('[1]Multi-Field'!$E$96=[1]Lists!BF584,'[1]Multi-Field'!$F$96="undrained"),BH584,""))</f>
        <v/>
      </c>
      <c r="FA584" s="409" t="str">
        <f>IF(AND('[1]Multi-Field'!$E$97=[1]Lists!BF584,'[1]Multi-Field'!$F$97="Drained"),BI584,IF(AND('[1]Multi-Field'!$E$97=[1]Lists!BF584,'[1]Multi-Field'!$F$97="undrained"),BH584,""))</f>
        <v/>
      </c>
      <c r="FB584" s="409" t="str">
        <f>IF(AND('[1]Multi-Field'!$E$98=[1]Lists!BF584,'[1]Multi-Field'!$F$98="Drained"),BI584,IF(AND('[1]Multi-Field'!$E$98=[1]Lists!BF584,'[1]Multi-Field'!$F$98="undrained"),BH584,""))</f>
        <v/>
      </c>
      <c r="FC584" s="409" t="str">
        <f>IF(AND('[1]Multi-Field'!$E$99=[1]Lists!BF584,'[1]Multi-Field'!$F$99="Drained"),BI584,IF(AND('[1]Multi-Field'!$E$99=[1]Lists!BF584,'[1]Multi-Field'!$F$99="undrained"),BH584,""))</f>
        <v/>
      </c>
      <c r="FD584" s="409" t="str">
        <f>IF(AND('[1]Multi-Field'!$E$100=[1]Lists!BF584,'[1]Multi-Field'!$F$100="Drained"),BI584,IF(AND('[1]Multi-Field'!$E$100=[1]Lists!BF584,'[1]Multi-Field'!$F$100="undrained"),BH584,""))</f>
        <v/>
      </c>
      <c r="FE584" s="409" t="str">
        <f>IF(AND('[1]Multi-Field'!$E$101=[1]Lists!BF584,'[1]Multi-Field'!$F$101="Drained"),BI584,IF(AND('[1]Multi-Field'!$E$101=[1]Lists!BF584,'[1]Multi-Field'!$F$101="undrained"),BH584,""))</f>
        <v/>
      </c>
      <c r="FF584" s="409" t="str">
        <f>IF(AND('[1]Multi-Field'!$E$102=[1]Lists!BF584,'[1]Multi-Field'!$F$102="Drained"),BI584,IF(AND('[1]Multi-Field'!$E$102=[1]Lists!BF584,'[1]Multi-Field'!$F$102="undrained"),BH584,""))</f>
        <v/>
      </c>
      <c r="FG584" s="409" t="str">
        <f>IF(AND('[1]Multi-Field'!$E$103=[1]Lists!BF584,'[1]Multi-Field'!$F$103="Drained"),BI584,IF(AND('[1]Multi-Field'!$E$103=[1]Lists!BF584,'[1]Multi-Field'!$F$103="undrained"),BH584,""))</f>
        <v/>
      </c>
      <c r="FH584" s="409" t="str">
        <f>IF(AND('[1]Multi-Field'!$E$104=[1]Lists!BF584,'[1]Multi-Field'!$F$104="Drained"),BI584,IF(AND('[1]Multi-Field'!$E$104=[1]Lists!BF584,'[1]Multi-Field'!$F$104="undrained"),BH584,""))</f>
        <v/>
      </c>
      <c r="FI584" s="409" t="str">
        <f>IF(AND('[1]Multi-Field'!$E$105=[1]Lists!BF584,'[1]Multi-Field'!$F$105="Drained"),BI584,IF(AND('[1]Multi-Field'!$E$105=[1]Lists!BF584,'[1]Multi-Field'!$F$105="undrained"),BH584,""))</f>
        <v/>
      </c>
      <c r="FJ584" s="409" t="str">
        <f>IF(AND('[1]Multi-Field'!$E$106=[1]Lists!BF584,'[1]Multi-Field'!$F$106="Drained"),BI584,IF(AND('[1]Multi-Field'!$E$106=[1]Lists!BF584,'[1]Multi-Field'!$F$106="undrained"),BH584,""))</f>
        <v/>
      </c>
      <c r="FK584" s="409" t="str">
        <f>IF(AND('[1]Multi-Field'!$E$107=[1]Lists!BF584,'[1]Multi-Field'!$F$107="Drained"),BI584,IF(AND('[1]Multi-Field'!$E$107=[1]Lists!BF584,'[1]Multi-Field'!$F$107="undrained"),BH584,""))</f>
        <v/>
      </c>
      <c r="FL584" s="409" t="str">
        <f>IF(AND('[1]Multi-Field'!$E$108=[1]Lists!BF584,'[1]Multi-Field'!$F$108="Drained"),BI584,IF(AND('[1]Multi-Field'!$E$108=[1]Lists!BF584,'[1]Multi-Field'!$F$108="undrained"),BH584,""))</f>
        <v/>
      </c>
      <c r="FM584" s="409" t="str">
        <f>IF(AND('[1]Multi-Field'!$E$109=[1]Lists!BF584,'[1]Multi-Field'!$F$109="Drained"),BI584,IF(AND('[1]Multi-Field'!$E$109=[1]Lists!BF584,'[1]Multi-Field'!$F$109="undrained"),BH584,""))</f>
        <v/>
      </c>
      <c r="FN584" s="409" t="str">
        <f>IF(AND('[1]Multi-Field'!$E$110=[1]Lists!BF584,'[1]Multi-Field'!$F$110="Drained"),BI584,IF(AND('[1]Multi-Field'!$E$110=[1]Lists!BF584,'[1]Multi-Field'!$F$110="undrained"),BH584,""))</f>
        <v/>
      </c>
      <c r="FO584" s="409" t="str">
        <f>IF(AND('[1]Multi-Field'!$E$111=[1]Lists!BF584,'[1]Multi-Field'!$F$111="Drained"),BI584,IF(AND('[1]Multi-Field'!$E$111=[1]Lists!BF584,'[1]Multi-Field'!$F$111="undrained"),BH584,""))</f>
        <v/>
      </c>
      <c r="FP584" s="409" t="str">
        <f>IF(AND('[1]Multi-Field'!$E$112=[1]Lists!BF584,'[1]Multi-Field'!$F$112="Drained"),BI584,IF(AND('[1]Multi-Field'!$E$112=[1]Lists!BF584,'[1]Multi-Field'!$F$112="undrained"),BH584,""))</f>
        <v/>
      </c>
      <c r="FQ584" s="409" t="str">
        <f>IF(AND('[1]Multi-Field'!$E$113=[1]Lists!BF584,'[1]Multi-Field'!$F$113="Drained"),BI584,IF(AND('[1]Multi-Field'!$E$113=[1]Lists!BF584,'[1]Multi-Field'!$F$113="undrained"),BH584,""))</f>
        <v/>
      </c>
      <c r="FR584" s="409" t="str">
        <f>IF(AND('[1]Multi-Field'!$E$114=[1]Lists!BF584,'[1]Multi-Field'!$F$114="Drained"),BI584,IF(AND('[1]Multi-Field'!$E$114=[1]Lists!BF584,'[1]Multi-Field'!$F$114="undrained"),BH584,""))</f>
        <v/>
      </c>
      <c r="FS584" s="409" t="str">
        <f>IF(AND('[1]Multi-Field'!$E$115=[1]Lists!BF584,'[1]Multi-Field'!$F$115="Drained"),BI584,IF(AND('[1]Multi-Field'!$E$115=[1]Lists!BF584,'[1]Multi-Field'!$F$115="undrained"),BH584,""))</f>
        <v/>
      </c>
      <c r="FT584" s="409" t="str">
        <f>IF(AND('[1]Multi-Field'!$E$116=[1]Lists!BF584,'[1]Multi-Field'!$F$116="Drained"),BI584,IF(AND('[1]Multi-Field'!$E$116=[1]Lists!BF584,'[1]Multi-Field'!$F$116="undrained"),BH584,""))</f>
        <v/>
      </c>
      <c r="FU584" s="409" t="str">
        <f>IF(AND('[1]Multi-Field'!$E$117=[1]Lists!BF584,'[1]Multi-Field'!$F$117="Drained"),BI584,IF(AND('[1]Multi-Field'!$E$117=[1]Lists!BF584,'[1]Multi-Field'!$F$117="undrained"),BH584,""))</f>
        <v/>
      </c>
      <c r="FV584" s="409" t="str">
        <f>IF(AND('[1]Multi-Field'!$E$118=[1]Lists!BF584,'[1]Multi-Field'!$F$118="Drained"),BI584,IF(AND('[1]Multi-Field'!$E$118=[1]Lists!BF584,'[1]Multi-Field'!$F$118="undrained"),BH584,""))</f>
        <v/>
      </c>
      <c r="FW584" s="409" t="str">
        <f>IF(AND('[1]Multi-Field'!$E$119=[1]Lists!BF584,'[1]Multi-Field'!$F$119="Drained"),BI584,IF(AND('[1]Multi-Field'!$E$119=[1]Lists!BF584,'[1]Multi-Field'!$F$119="undrained"),BH584,""))</f>
        <v/>
      </c>
      <c r="FX584" s="409" t="str">
        <f>IF(AND('[1]Multi-Field'!$E$120=[1]Lists!BF584,'[1]Multi-Field'!$F$120="Drained"),BI584,IF(AND('[1]Multi-Field'!$E$120=[1]Lists!BF584,'[1]Multi-Field'!$F$120="undrained"),BH584,""))</f>
        <v/>
      </c>
    </row>
    <row r="585" spans="1:180" ht="13.5" customHeight="1" thickBot="1">
      <c r="A585" s="7" t="s">
        <v>670</v>
      </c>
      <c r="B585" s="7"/>
      <c r="C585" s="7"/>
      <c r="D585" s="8">
        <v>70</v>
      </c>
      <c r="E585" s="8">
        <f t="shared" si="81"/>
        <v>70</v>
      </c>
      <c r="F585" s="8">
        <f t="shared" si="82"/>
        <v>70</v>
      </c>
      <c r="G585" s="8">
        <v>70</v>
      </c>
      <c r="H585" s="8">
        <v>60</v>
      </c>
      <c r="I585" s="8">
        <f t="shared" si="85"/>
        <v>60</v>
      </c>
      <c r="J585" s="8">
        <f t="shared" si="86"/>
        <v>60</v>
      </c>
      <c r="K585" s="8">
        <v>60</v>
      </c>
      <c r="L585" s="8">
        <v>75</v>
      </c>
      <c r="M585" s="8">
        <f t="shared" si="83"/>
        <v>75</v>
      </c>
      <c r="N585" s="8">
        <f t="shared" si="84"/>
        <v>75</v>
      </c>
      <c r="O585" s="8">
        <v>75</v>
      </c>
      <c r="P585" s="391"/>
      <c r="Q585" s="85"/>
      <c r="R585" s="397"/>
      <c r="S585" s="397"/>
      <c r="T585" s="397"/>
      <c r="U585" s="398"/>
      <c r="BF585" s="411" t="s">
        <v>1748</v>
      </c>
      <c r="BG585" s="412">
        <v>4</v>
      </c>
      <c r="BH585" s="412">
        <v>4</v>
      </c>
      <c r="BI585" s="412">
        <v>4</v>
      </c>
      <c r="BJ585" s="409" t="e">
        <f>IF(AND('[1]Single Field'!#REF!=[1]Lists!BF585,'[1]Single Field'!#REF!="Drained"),"x",IF(AND('[1]Single Field'!#REF!=[1]Lists!BF585,'[1]Single Field'!#REF!="Undrained"),O,""))</f>
        <v>#REF!</v>
      </c>
      <c r="BK585" s="409" t="str">
        <f>IF(AND('[1]Multi-Field'!$E$3=[1]Lists!BF585,'[1]Multi-Field'!$F$3="Drained"),BI585,IF(AND('[1]Multi-Field'!$E$3=BF585,'[1]Multi-Field'!$F$3="undrained"),BH585,""))</f>
        <v/>
      </c>
      <c r="BL585" s="409" t="str">
        <f>IF(AND('[1]Multi-Field'!$E$4=BF585,'[1]Multi-Field'!$F$4="Drained"),BI585,IF(AND('[1]Multi-Field'!$E$4=BF585,'[1]Multi-Field'!$F$4="undrained"),BH585,""))</f>
        <v/>
      </c>
      <c r="BM585" s="409" t="str">
        <f>IF(AND('[1]Multi-Field'!$E$5=BF585,'[1]Multi-Field'!$F$5="Drained"),BI585,IF(AND('[1]Multi-Field'!$E$5=BF585,'[1]Multi-Field'!$F$5="undrained"),BH585,""))</f>
        <v/>
      </c>
      <c r="BN585" s="409" t="str">
        <f>IF(AND('[1]Multi-Field'!$E$6=BF585,'[1]Multi-Field'!$F$6="Drained"),BI585,IF(AND('[1]Multi-Field'!$E$6=BF585,'[1]Multi-Field'!$F$6="undrained"),BH585,""))</f>
        <v/>
      </c>
      <c r="BO585" s="409" t="str">
        <f>IF(AND('[1]Multi-Field'!$E$7=BF585,'[1]Multi-Field'!$F$7="Drained"),BI585,IF(AND('[1]Multi-Field'!$E$7=BF585,'[1]Multi-Field'!$F$7="undrained"),BH585,""))</f>
        <v/>
      </c>
      <c r="BP585" s="409" t="str">
        <f>IF(AND('[1]Multi-Field'!$E$8=BF585,'[1]Multi-Field'!$F$8="Drained"),BI585,IF(AND('[1]Multi-Field'!$E$8=BF585,'[1]Multi-Field'!$F$8="undrained"),BH585,""))</f>
        <v/>
      </c>
      <c r="BQ585" s="409" t="str">
        <f>IF(AND('[1]Multi-Field'!$E$9=BF585,'[1]Multi-Field'!$F$9="Drained"),BI585,IF(AND('[1]Multi-Field'!$E$9=BF585,'[1]Multi-Field'!$F$9="undrained"),BH585,""))</f>
        <v/>
      </c>
      <c r="BR585" s="409" t="str">
        <f>IF(AND('[1]Multi-Field'!$E$10=BF585,'[1]Multi-Field'!$F$10="Drained"),BI585,IF(AND('[1]Multi-Field'!$E$10=BF585,'[1]Multi-Field'!$F$10="undrained"),BH585,""))</f>
        <v/>
      </c>
      <c r="BS585" s="409" t="str">
        <f>IF(AND('[1]Multi-Field'!$E$11=BF585,'[1]Multi-Field'!$F$11="Drained"),BI585,IF(AND('[1]Multi-Field'!$E$11=BF585,'[1]Multi-Field'!$F$11="undrained"),BH585,""))</f>
        <v/>
      </c>
      <c r="BT585" s="409" t="str">
        <f>IF(AND('[1]Multi-Field'!$E$12=BF585,'[1]Multi-Field'!$F$12="Drained"),BI585,IF(AND('[1]Multi-Field'!$E$12=BF585,'[1]Multi-Field'!$F$12="undrained"),BH585,""))</f>
        <v/>
      </c>
      <c r="BU585" s="409" t="str">
        <f>IF(AND('[1]Multi-Field'!$E$13=BF585,'[1]Multi-Field'!$F$13="Drained"),BI585,IF(AND('[1]Multi-Field'!$E$3=BF585,'[1]Multi-Field'!$F$13="undrained"),BH585,""))</f>
        <v/>
      </c>
      <c r="BV585" s="409" t="str">
        <f>IF(AND('[1]Multi-Field'!$E$14=BF585,'[1]Multi-Field'!$F$14="Drained"),BI585,IF(AND('[1]Multi-Field'!$E$14=BF585,'[1]Multi-Field'!$F$14="undrained"),BH585,""))</f>
        <v/>
      </c>
      <c r="BW585" s="409" t="str">
        <f>IF(AND('[1]Multi-Field'!$E$15=BF585,'[1]Multi-Field'!$F$15="Drained"),BI585,IF(AND('[1]Multi-Field'!$E$15=BF585,'[1]Multi-Field'!$F$15="undrained"),BH585,""))</f>
        <v/>
      </c>
      <c r="BX585" s="409" t="str">
        <f>IF(AND('[1]Multi-Field'!$E$16=[1]Lists!BF585,'[1]Multi-Field'!$F$16="Drained"),BI585,IF(AND('[1]Multi-Field'!$E$16=[1]Lists!BF585,'[1]Multi-Field'!$F$16="undrained"),BH585,""))</f>
        <v/>
      </c>
      <c r="BY585" s="409" t="str">
        <f>IF(AND('[1]Multi-Field'!$E$17=[1]Lists!BF585,'[1]Multi-Field'!$F$17="Drained"),BI585,IF(AND('[1]Multi-Field'!$E$17=[1]Lists!BF585,'[1]Multi-Field'!$F$17="undrained"),BH585,""))</f>
        <v/>
      </c>
      <c r="BZ585" s="409" t="str">
        <f>IF(AND('[1]Multi-Field'!$E$18=[1]Lists!BF585,'[1]Multi-Field'!$F$18="Drained"),BI585,IF(AND('[1]Multi-Field'!$E$18=[1]Lists!BF585,'[1]Multi-Field'!$F$18="undrained"),BH585,""))</f>
        <v/>
      </c>
      <c r="CA585" s="409" t="str">
        <f>IF(AND('[1]Multi-Field'!$E$19=[1]Lists!BF585,'[1]Multi-Field'!$F$19="Drained"),BI585,IF(AND('[1]Multi-Field'!$E$19=[1]Lists!BF585,'[1]Multi-Field'!$F$19="undrained"),BH585,""))</f>
        <v/>
      </c>
      <c r="CB585" s="409" t="str">
        <f>IF(AND('[1]Multi-Field'!$E$20=[1]Lists!BF585,'[1]Multi-Field'!$F$20="Drained"),BI585,IF(AND('[1]Multi-Field'!$E$20=[1]Lists!BF585,'[1]Multi-Field'!$F$20="undrained"),BH585,""))</f>
        <v/>
      </c>
      <c r="CC585" s="409" t="str">
        <f>IF(AND('[1]Multi-Field'!$E$21=[1]Lists!BF585,'[1]Multi-Field'!$F$21="Drained"),BI585,IF(AND('[1]Multi-Field'!$E$21=[1]Lists!BF585,'[1]Multi-Field'!$F$21="undrained"),BH585,""))</f>
        <v/>
      </c>
      <c r="CD585" s="409" t="str">
        <f>IF(AND('[1]Multi-Field'!$E$22=[1]Lists!BF585,'[1]Multi-Field'!$F$22="Drained"),BI585,IF(AND('[1]Multi-Field'!$E$22=[1]Lists!BF585,'[1]Multi-Field'!$F$22="undrained"),BH585,""))</f>
        <v/>
      </c>
      <c r="CE585" s="409" t="str">
        <f>IF(AND('[1]Multi-Field'!$E$23=[1]Lists!BF585,'[1]Multi-Field'!$F$23="Drained"),BI585,IF(AND('[1]Multi-Field'!$E$23=[1]Lists!BF585,'[1]Multi-Field'!$F$23="undrained"),BH585,""))</f>
        <v/>
      </c>
      <c r="CF585" s="409" t="str">
        <f>IF(AND('[1]Multi-Field'!$E$24=[1]Lists!BF585,'[1]Multi-Field'!$F$24="Drained"),BI585,IF(AND('[1]Multi-Field'!$E$24=[1]Lists!BF585,'[1]Multi-Field'!$F$24="undrained"),BH585,""))</f>
        <v/>
      </c>
      <c r="CG585" s="409" t="str">
        <f>IF(AND('[1]Multi-Field'!$E$25=[1]Lists!BF585,'[1]Multi-Field'!$F$25="Drained"),BI585,IF(AND('[1]Multi-Field'!$E$25=[1]Lists!BF585,'[1]Multi-Field'!$F$25="undrained"),BH585,""))</f>
        <v/>
      </c>
      <c r="CH585" s="409" t="str">
        <f>IF(AND('[1]Multi-Field'!$E$26=[1]Lists!BF585,'[1]Multi-Field'!$F$26="Drained"),BI585,IF(AND('[1]Multi-Field'!$E$26=[1]Lists!BF585,'[1]Multi-Field'!$F$26="undrained"),BH585,""))</f>
        <v/>
      </c>
      <c r="CI585" s="409" t="str">
        <f>IF(AND('[1]Multi-Field'!$E$27=[1]Lists!BF585,'[1]Multi-Field'!$F$27="Drained"),BI585,IF(AND('[1]Multi-Field'!$E$27=[1]Lists!BF585,'[1]Multi-Field'!$F$27="undrained"),BH585,""))</f>
        <v/>
      </c>
      <c r="CJ585" s="409" t="str">
        <f>IF(AND('[1]Multi-Field'!$E$28=[1]Lists!BF585,'[1]Multi-Field'!$F$28="Drained"),BI585,IF(AND('[1]Multi-Field'!$E$28=[1]Lists!BF585,'[1]Multi-Field'!$F$28="undrained"),BH585,""))</f>
        <v/>
      </c>
      <c r="CK585" s="409" t="str">
        <f>IF(AND('[1]Multi-Field'!$E$29=[1]Lists!BF585,'[1]Multi-Field'!$F$29="Drained"),BI585,IF(AND('[1]Multi-Field'!$E$29=[1]Lists!BF585,'[1]Multi-Field'!$F$29="undrained"),BH585,""))</f>
        <v/>
      </c>
      <c r="CL585" s="409" t="str">
        <f>IF(AND('[1]Multi-Field'!$E$30=[1]Lists!BF585,'[1]Multi-Field'!$F$30="Drained"),BI585,IF(AND('[1]Multi-Field'!$E$30=[1]Lists!BF585,'[1]Multi-Field'!$F$30="undrained"),BH585,""))</f>
        <v/>
      </c>
      <c r="CM585" s="409" t="str">
        <f>IF(AND('[1]Multi-Field'!$E$31=[1]Lists!BF585,'[1]Multi-Field'!$F$31="Drained"),BI585,IF(AND('[1]Multi-Field'!$E$31=[1]Lists!BF585,'[1]Multi-Field'!$F$31="undrained"),BH585,""))</f>
        <v/>
      </c>
      <c r="CN585" s="409" t="str">
        <f>IF(AND('[1]Multi-Field'!$E$32=[1]Lists!BF585,'[1]Multi-Field'!$F$32="Drained"),BI585,IF(AND('[1]Multi-Field'!$E$32=[1]Lists!BF585,'[1]Multi-Field'!$F$32="undrained"),BH585,""))</f>
        <v/>
      </c>
      <c r="CO585" s="409" t="str">
        <f>IF(AND('[1]Multi-Field'!$E$33=[1]Lists!BF585,'[1]Multi-Field'!$F$33="Drained"),BI585,IF(AND('[1]Multi-Field'!$E$33=[1]Lists!BF585,'[1]Multi-Field'!$F$33="undrained"),BH585,""))</f>
        <v/>
      </c>
      <c r="CP585" s="409" t="str">
        <f>IF(AND('[1]Multi-Field'!$E$34=[1]Lists!BF585,'[1]Multi-Field'!$F$34="Drained"),BI585,IF(AND('[1]Multi-Field'!$E$34=[1]Lists!BF585,'[1]Multi-Field'!$F$34="undrained"),BH585,""))</f>
        <v/>
      </c>
      <c r="CQ585" s="409" t="str">
        <f>IF(AND('[1]Multi-Field'!$E$35=[1]Lists!BF585,'[1]Multi-Field'!$F$35="Drained"),BI585,IF(AND('[1]Multi-Field'!$E$35=[1]Lists!BF585,'[1]Multi-Field'!$F$35="undrained"),BH585,""))</f>
        <v/>
      </c>
      <c r="CR585" s="409" t="str">
        <f>IF(AND('[1]Multi-Field'!$E$36=[1]Lists!BF585,'[1]Multi-Field'!$F$36="Drained"),BI585,IF(AND('[1]Multi-Field'!$E$36=[1]Lists!BF585,'[1]Multi-Field'!$F$36="undrained"),BH585,""))</f>
        <v/>
      </c>
      <c r="CS585" s="409" t="str">
        <f>IF(AND('[1]Multi-Field'!$E$37=[1]Lists!BF585,'[1]Multi-Field'!$F$37="Drained"),BI585,IF(AND('[1]Multi-Field'!$E$37=[1]Lists!BF585,'[1]Multi-Field'!$F$37="undrained"),BH585,""))</f>
        <v/>
      </c>
      <c r="CT585" s="409" t="str">
        <f>IF(AND('[1]Multi-Field'!$E$38=[1]Lists!BF585,'[1]Multi-Field'!$F$38="Drained"),BI585,IF(AND('[1]Multi-Field'!$E$38=[1]Lists!BF585,'[1]Multi-Field'!$F$38="undrained"),BH585,""))</f>
        <v/>
      </c>
      <c r="CU585" s="409" t="str">
        <f>IF(AND('[1]Multi-Field'!$E$39=[1]Lists!BF585,'[1]Multi-Field'!$F$39="Drained"),BI585,IF(AND('[1]Multi-Field'!$E$39=[1]Lists!BF585,'[1]Multi-Field'!$F$39="undrained"),BH585,""))</f>
        <v/>
      </c>
      <c r="CV585" s="409" t="str">
        <f>IF(AND('[1]Multi-Field'!$E$40=[1]Lists!BF585,'[1]Multi-Field'!$F$40="Drained"),BI585,IF(AND('[1]Multi-Field'!$E$40=[1]Lists!BF585,'[1]Multi-Field'!$F$40="undrained"),BH585,""))</f>
        <v/>
      </c>
      <c r="CW585" s="409" t="str">
        <f>IF(AND('[1]Multi-Field'!$E$41=[1]Lists!BF585,'[1]Multi-Field'!$F$40="Drained"),BI585,IF(AND('[1]Multi-Field'!$E$40=[1]Lists!BF585,'[1]Multi-Field'!$F$40="undrained"),BH585,""))</f>
        <v/>
      </c>
      <c r="CX585" s="409" t="str">
        <f>IF(AND('[1]Multi-Field'!$E$42=[1]Lists!BF585,'[1]Multi-Field'!$F$42="Drained"),BI585,IF(AND('[1]Multi-Field'!$E$42=[1]Lists!BF585,'[1]Multi-Field'!$F$42="undrained"),BH585,""))</f>
        <v/>
      </c>
      <c r="CY585" s="409" t="str">
        <f>IF(AND('[1]Multi-Field'!$E$43=[1]Lists!BF585,'[1]Multi-Field'!$F$43="Drained"),BI585,IF(AND('[1]Multi-Field'!$E$43=[1]Lists!BF585,'[1]Multi-Field'!$F$43="undrained"),BH585,""))</f>
        <v/>
      </c>
      <c r="CZ585" s="409" t="str">
        <f>IF(AND('[1]Multi-Field'!$E$44=[1]Lists!BF585,'[1]Multi-Field'!$F$44="Drained"),BI585,IF(AND('[1]Multi-Field'!$E$44=[1]Lists!BF585,'[1]Multi-Field'!$F$44="undrained"),BH585,""))</f>
        <v/>
      </c>
      <c r="DA585" s="409" t="str">
        <f>IF(AND('[1]Multi-Field'!$E$45=[1]Lists!BF585,'[1]Multi-Field'!$F$45="Drained"),BI585,IF(AND('[1]Multi-Field'!$E$45=[1]Lists!BF585,'[1]Multi-Field'!$F$45="undrained"),BH585,""))</f>
        <v/>
      </c>
      <c r="DB585" s="409" t="str">
        <f>IF(AND('[1]Multi-Field'!$E$46=[1]Lists!BF585,'[1]Multi-Field'!$F$46="Drained"),BI585,IF(AND('[1]Multi-Field'!$E$46=[1]Lists!BF585,'[1]Multi-Field'!$F$46="undrained"),BH585,""))</f>
        <v/>
      </c>
      <c r="DC585" s="409" t="str">
        <f>IF(AND('[1]Multi-Field'!$E$47=[1]Lists!BF585,'[1]Multi-Field'!$F$47="Drained"),BI585,IF(AND('[1]Multi-Field'!$E$47=[1]Lists!BF585,'[1]Multi-Field'!$F$47="undrained"),BH585,""))</f>
        <v/>
      </c>
      <c r="DD585" s="409" t="str">
        <f>IF(AND('[1]Multi-Field'!$E$48=[1]Lists!BF585,'[1]Multi-Field'!$F$48="Drained"),BI585,IF(AND('[1]Multi-Field'!$E$48=[1]Lists!BF585,'[1]Multi-Field'!$F$48="undrained"),BH585,""))</f>
        <v/>
      </c>
      <c r="DE585" s="409" t="str">
        <f>IF(AND('[1]Multi-Field'!$E$49=[1]Lists!BF585,'[1]Multi-Field'!$F$49="Drained"),BI585,IF(AND('[1]Multi-Field'!$E$49=[1]Lists!BF585,'[1]Multi-Field'!$F$9="undrained"),BH585,""))</f>
        <v/>
      </c>
      <c r="DF585" s="409" t="str">
        <f>IF(AND('[1]Multi-Field'!$E$50=[1]Lists!BF585,'[1]Multi-Field'!$F$50="Drained"),BI585,IF(AND('[1]Multi-Field'!$E$50=[1]Lists!BF585,'[1]Multi-Field'!$F$50="undrained"),BH585,""))</f>
        <v/>
      </c>
      <c r="DG585" s="409" t="str">
        <f>IF(AND('[1]Multi-Field'!$E$51=[1]Lists!BF585,'[1]Multi-Field'!$F$51="Drained"),BI585,IF(AND('[1]Multi-Field'!$E$51=[1]Lists!BF585,'[1]Multi-Field'!$F$51="undrained"),BH585,""))</f>
        <v/>
      </c>
      <c r="DH585" s="409" t="str">
        <f>IF(AND('[1]Multi-Field'!$E$52=[1]Lists!BF585,'[1]Multi-Field'!$F$52="Drained"),BI585,IF(AND('[1]Multi-Field'!$E$52=[1]Lists!BF585,'[1]Multi-Field'!$F$52="undrained"),BH585,""))</f>
        <v/>
      </c>
      <c r="DI585" s="409" t="str">
        <f>IF(AND('[1]Multi-Field'!$E$53=[1]Lists!BF585,'[1]Multi-Field'!$F$53="Drained"),BI585,IF(AND('[1]Multi-Field'!$E$53=[1]Lists!BF585,'[1]Multi-Field'!$F$53="undrained"),BH585,""))</f>
        <v/>
      </c>
      <c r="DJ585" s="409" t="str">
        <f>IF(AND('[1]Multi-Field'!$E$54=[1]Lists!BF585,'[1]Multi-Field'!$F$54="Drained"),BI585,IF(AND('[1]Multi-Field'!$E$54=[1]Lists!BF585,'[1]Multi-Field'!$F$54="undrained"),BH585,""))</f>
        <v/>
      </c>
      <c r="DK585" s="409" t="str">
        <f>IF(AND('[1]Multi-Field'!$E$55=[1]Lists!BF585,'[1]Multi-Field'!$F$55="Drained"),BI585,IF(AND('[1]Multi-Field'!$E$55=[1]Lists!BF585,'[1]Multi-Field'!$F$55="undrained"),BH585,""))</f>
        <v/>
      </c>
      <c r="DL585" s="409" t="str">
        <f>IF(AND('[1]Multi-Field'!$E$56=[1]Lists!BF585,'[1]Multi-Field'!$F$56="Drained"),BI585,IF(AND('[1]Multi-Field'!$E$56=[1]Lists!BF585,'[1]Multi-Field'!$F$56="undrained"),BH585,""))</f>
        <v/>
      </c>
      <c r="DM585" s="409" t="str">
        <f>IF(AND('[1]Multi-Field'!$E$57=[1]Lists!BF585,'[1]Multi-Field'!$F$57="Drained"),BI585,IF(AND('[1]Multi-Field'!$E$57=[1]Lists!BF585,'[1]Multi-Field'!$F$57="undrained"),BH585,""))</f>
        <v/>
      </c>
      <c r="DN585" s="409" t="str">
        <f>IF(AND('[1]Multi-Field'!$E$58=[1]Lists!BF585,'[1]Multi-Field'!$F$58="Drained"),BI585,IF(AND('[1]Multi-Field'!$E$58=[1]Lists!BF585,'[1]Multi-Field'!$F$58="undrained"),BH585,""))</f>
        <v/>
      </c>
      <c r="DO585" s="409" t="str">
        <f>IF(AND('[1]Multi-Field'!$E$59=[1]Lists!BF585,'[1]Multi-Field'!$F$59="Drained"),BI585,IF(AND('[1]Multi-Field'!$E$59=[1]Lists!BF585,'[1]Multi-Field'!$F$59="undrained"),BH585,""))</f>
        <v/>
      </c>
      <c r="DP585" s="409" t="str">
        <f>IF(AND('[1]Multi-Field'!$E$60=[1]Lists!BF585,'[1]Multi-Field'!$F$60="Drained"),BI585,IF(AND('[1]Multi-Field'!$E$60=[1]Lists!BF585,'[1]Multi-Field'!$F$60="undrained"),BH585,""))</f>
        <v/>
      </c>
      <c r="DQ585" s="409" t="str">
        <f>IF(AND('[1]Multi-Field'!$E$61=[1]Lists!BF585,'[1]Multi-Field'!$F$61="Drained"),BI585,IF(AND('[1]Multi-Field'!$E$61=[1]Lists!BF585,'[1]Multi-Field'!$F$61="undrained"),BH585,""))</f>
        <v/>
      </c>
      <c r="DR585" s="409" t="str">
        <f>IF(AND('[1]Multi-Field'!$E$62=[1]Lists!BF585,'[1]Multi-Field'!$F$62="Drained"),BI585,IF(AND('[1]Multi-Field'!$E$62=[1]Lists!BF585,'[1]Multi-Field'!$F$62="undrained"),BH585,""))</f>
        <v/>
      </c>
      <c r="DS585" s="409" t="str">
        <f>IF(AND('[1]Multi-Field'!$E$63=[1]Lists!BF585,'[1]Multi-Field'!$F$63="Drained"),BI585,IF(AND('[1]Multi-Field'!$E$63=[1]Lists!BF585,'[1]Multi-Field'!$F$63="undrained"),BH585,""))</f>
        <v/>
      </c>
      <c r="DT585" s="409" t="str">
        <f>IF(AND('[1]Multi-Field'!$E$64=[1]Lists!BF585,'[1]Multi-Field'!$F$64="Drained"),BI585,IF(AND('[1]Multi-Field'!$E$64=[1]Lists!BF585,'[1]Multi-Field'!$F$64="undrained"),BH585,""))</f>
        <v/>
      </c>
      <c r="DU585" s="409" t="str">
        <f>IF(AND('[1]Multi-Field'!$E$65=[1]Lists!BF585,'[1]Multi-Field'!$F$65="Drained"),BI585,IF(AND('[1]Multi-Field'!$E$65=[1]Lists!BF585,'[1]Multi-Field'!$F$65="undrained"),BH585,""))</f>
        <v/>
      </c>
      <c r="DV585" s="409" t="str">
        <f>IF(AND('[1]Multi-Field'!$E$66=[1]Lists!BF585,'[1]Multi-Field'!$F$66="Drained"),BI585,IF(AND('[1]Multi-Field'!$E$66=[1]Lists!BF585,'[1]Multi-Field'!$F$66="undrained"),BH585,""))</f>
        <v/>
      </c>
      <c r="DW585" s="409" t="str">
        <f>IF(AND('[1]Multi-Field'!$E$67=[1]Lists!BF585,'[1]Multi-Field'!$F$67="Drained"),BI585,IF(AND('[1]Multi-Field'!$E$67=[1]Lists!BF585,'[1]Multi-Field'!$F$67="undrained"),BH585,""))</f>
        <v/>
      </c>
      <c r="DX585" s="409" t="str">
        <f>IF(AND('[1]Multi-Field'!$E$68=[1]Lists!BF585,'[1]Multi-Field'!$F$68="Drained"),BI585,IF(AND('[1]Multi-Field'!$E$68=[1]Lists!BF585,'[1]Multi-Field'!$F$68="undrained"),BH585,""))</f>
        <v/>
      </c>
      <c r="DY585" s="409" t="str">
        <f>IF(AND('[1]Multi-Field'!$E$69=[1]Lists!BF585,'[1]Multi-Field'!$F$69="Drained"),BI585,IF(AND('[1]Multi-Field'!$E$69=[1]Lists!BF585,'[1]Multi-Field'!$F$69="undrained"),BH585,""))</f>
        <v/>
      </c>
      <c r="DZ585" s="409" t="str">
        <f>IF(AND('[1]Multi-Field'!$E$70=[1]Lists!BF585,'[1]Multi-Field'!$F$70="Drained"),BI585,IF(AND('[1]Multi-Field'!$E$70=[1]Lists!BF585,'[1]Multi-Field'!$F$70="undrained"),BH585,""))</f>
        <v/>
      </c>
      <c r="EA585" s="409" t="str">
        <f>IF(AND('[1]Multi-Field'!$E$71=[1]Lists!BF585,'[1]Multi-Field'!$F$71="Drained"),BI585,IF(AND('[1]Multi-Field'!$E$71=[1]Lists!BF585,'[1]Multi-Field'!$F$71="undrained"),BH585,""))</f>
        <v/>
      </c>
      <c r="EB585" s="409" t="str">
        <f>IF(AND('[1]Multi-Field'!$E$72=[1]Lists!BF585,'[1]Multi-Field'!$F$72="Drained"),BI585,IF(AND('[1]Multi-Field'!$E$72=[1]Lists!BF585,'[1]Multi-Field'!$F$72="undrained"),BH585,""))</f>
        <v/>
      </c>
      <c r="EC585" s="409" t="str">
        <f>IF(AND('[1]Multi-Field'!$E$73=[1]Lists!BF585,'[1]Multi-Field'!$F$73="Drained"),BI585,IF(AND('[1]Multi-Field'!$E$73=[1]Lists!BF585,'[1]Multi-Field'!$F$73="undrained"),BH585,""))</f>
        <v/>
      </c>
      <c r="ED585" s="409" t="str">
        <f>IF(AND('[1]Multi-Field'!$E$74=[1]Lists!BF585,'[1]Multi-Field'!$F$74="Drained"),BI585,IF(AND('[1]Multi-Field'!$E$74=[1]Lists!BF585,'[1]Multi-Field'!$F$74="undrained"),BH585,""))</f>
        <v/>
      </c>
      <c r="EE585" s="409" t="str">
        <f>IF(AND('[1]Multi-Field'!$E$75=[1]Lists!BF585,'[1]Multi-Field'!$F$75="Drained"),BI585,IF(AND('[1]Multi-Field'!$E$75=[1]Lists!BF585,'[1]Multi-Field'!$F$75="undrained"),BH585,""))</f>
        <v/>
      </c>
      <c r="EF585" s="409" t="str">
        <f>IF(AND('[1]Multi-Field'!$E$76=[1]Lists!BF585,'[1]Multi-Field'!$F$76="Drained"),BI585,IF(AND('[1]Multi-Field'!$E$76=[1]Lists!BF585,'[1]Multi-Field'!$F$6="undrained"),BH585,""))</f>
        <v/>
      </c>
      <c r="EG585" s="409" t="str">
        <f>IF(AND('[1]Multi-Field'!$E$77=[1]Lists!BF585,'[1]Multi-Field'!$F$77="Drained"),BI585,IF(AND('[1]Multi-Field'!$E$77=[1]Lists!BF585,'[1]Multi-Field'!$F$77="undrained"),BH585,""))</f>
        <v/>
      </c>
      <c r="EH585" s="409" t="str">
        <f>IF(AND('[1]Multi-Field'!$E$78=[1]Lists!BF585,'[1]Multi-Field'!$F$78="Drained"),BI585,IF(AND('[1]Multi-Field'!$E$78=[1]Lists!BF585,'[1]Multi-Field'!$F$78="undrained"),BH585,""))</f>
        <v/>
      </c>
      <c r="EI585" s="409" t="str">
        <f>IF(AND('[1]Multi-Field'!$E$79=[1]Lists!BF585,'[1]Multi-Field'!$F$79="Drained"),BI585,IF(AND('[1]Multi-Field'!$E$79=[1]Lists!BF585,'[1]Multi-Field'!$F$79="undrained"),BH585,""))</f>
        <v/>
      </c>
      <c r="EJ585" s="409" t="str">
        <f>IF(AND('[1]Multi-Field'!$E$80=[1]Lists!BF585,'[1]Multi-Field'!$F$80="Drained"),BI585,IF(AND('[1]Multi-Field'!$E$80=[1]Lists!BF585,'[1]Multi-Field'!$F$80="undrained"),BH585,""))</f>
        <v/>
      </c>
      <c r="EK585" s="409" t="str">
        <f>IF(AND('[1]Multi-Field'!$E$81=[1]Lists!BF585,'[1]Multi-Field'!$F$81="Drained"),BI585,IF(AND('[1]Multi-Field'!$E$81=[1]Lists!BF585,'[1]Multi-Field'!$F$81="undrained"),BH585,""))</f>
        <v/>
      </c>
      <c r="EL585" s="409" t="str">
        <f>IF(AND('[1]Multi-Field'!$E$82=[1]Lists!BF585,'[1]Multi-Field'!$F$82="Drained"),BI585,IF(AND('[1]Multi-Field'!$E$82=[1]Lists!BF585,'[1]Multi-Field'!$F$82="undrained"),BH585,""))</f>
        <v/>
      </c>
      <c r="EM585" s="409" t="str">
        <f>IF(AND('[1]Multi-Field'!$E$83=[1]Lists!BF585,'[1]Multi-Field'!$F$83="Drained"),BI585,IF(AND('[1]Multi-Field'!$E$83=[1]Lists!BF585,'[1]Multi-Field'!$F$83="undrained"),BH585,""))</f>
        <v/>
      </c>
      <c r="EN585" s="409" t="str">
        <f>IF(AND('[1]Multi-Field'!$E$84=[1]Lists!BF585,'[1]Multi-Field'!$F$84="Drained"),BI585,IF(AND('[1]Multi-Field'!$E$84=[1]Lists!BF585,'[1]Multi-Field'!$F$84="undrained"),BH585,""))</f>
        <v/>
      </c>
      <c r="EO585" s="409" t="str">
        <f>IF(AND('[1]Multi-Field'!$E$85=[1]Lists!BF585,'[1]Multi-Field'!$F$85="Drained"),BI585,IF(AND('[1]Multi-Field'!$E$85=[1]Lists!BF585,'[1]Multi-Field'!$F$85="undrained"),BH585,""))</f>
        <v/>
      </c>
      <c r="EP585" s="409" t="str">
        <f>IF(AND('[1]Multi-Field'!$E$86=[1]Lists!BF585,'[1]Multi-Field'!$F$86="Drained"),BI585,IF(AND('[1]Multi-Field'!$E$86=[1]Lists!BF585,'[1]Multi-Field'!$F$86="undrained"),BH585,""))</f>
        <v/>
      </c>
      <c r="EQ585" s="409" t="str">
        <f>IF(AND('[1]Multi-Field'!$E$87=[1]Lists!BF585,'[1]Multi-Field'!$F$87="Drained"),BI585,IF(AND('[1]Multi-Field'!$E$87=[1]Lists!BF585,'[1]Multi-Field'!$F$87="undrained"),BH585,""))</f>
        <v/>
      </c>
      <c r="ER585" s="409" t="str">
        <f>IF(AND('[1]Multi-Field'!$E$88=[1]Lists!BF585,'[1]Multi-Field'!$F$88="Drained"),BI585,IF(AND('[1]Multi-Field'!$E$88=[1]Lists!BF585,'[1]Multi-Field'!$F$88="undrained"),BH585,""))</f>
        <v/>
      </c>
      <c r="ES585" s="409" t="str">
        <f>IF(AND('[1]Multi-Field'!$E$89=[1]Lists!BF585,'[1]Multi-Field'!$F$89="Drained"),BI585,IF(AND('[1]Multi-Field'!$E$89=[1]Lists!BF585,'[1]Multi-Field'!$F$89="undrained"),BH585,""))</f>
        <v/>
      </c>
      <c r="ET585" s="409" t="str">
        <f>IF(AND('[1]Multi-Field'!$E$90=[1]Lists!BF585,'[1]Multi-Field'!$F$90="Drained"),BI585,IF(AND('[1]Multi-Field'!$E$90=[1]Lists!BF585,'[1]Multi-Field'!$F$90="undrained"),BH585,""))</f>
        <v/>
      </c>
      <c r="EU585" s="409" t="str">
        <f>IF(AND('[1]Multi-Field'!$E$91=[1]Lists!BF585,'[1]Multi-Field'!$F$91="Drained"),BI585,IF(AND('[1]Multi-Field'!$E$91=[1]Lists!BF585,'[1]Multi-Field'!$F$91="undrained"),BH585,""))</f>
        <v/>
      </c>
      <c r="EV585" s="409" t="str">
        <f>IF(AND('[1]Multi-Field'!$E$92=[1]Lists!BF585,'[1]Multi-Field'!$F$92="Drained"),BI585,IF(AND('[1]Multi-Field'!$E$92=[1]Lists!BF585,'[1]Multi-Field'!$F$92="undrained"),BH585,""))</f>
        <v/>
      </c>
      <c r="EW585" s="409" t="str">
        <f>IF(AND('[1]Multi-Field'!$E$93=[1]Lists!BF585,'[1]Multi-Field'!$F$93="Drained"),BI585,IF(AND('[1]Multi-Field'!$E$93=[1]Lists!BF585,'[1]Multi-Field'!$F$93="undrained"),BH585,""))</f>
        <v/>
      </c>
      <c r="EX585" s="409" t="str">
        <f>IF(AND('[1]Multi-Field'!$E$94=[1]Lists!BF585,'[1]Multi-Field'!$F$94="Drained"),BI585,IF(AND('[1]Multi-Field'!$E$94=[1]Lists!BF585,'[1]Multi-Field'!$F$94="undrained"),BH585,""))</f>
        <v/>
      </c>
      <c r="EY585" s="409" t="str">
        <f>IF(AND('[1]Multi-Field'!$E$95=[1]Lists!BF585,'[1]Multi-Field'!$F$95="Drained"),BI585,IF(AND('[1]Multi-Field'!$E$95=[1]Lists!BF585,'[1]Multi-Field'!$F$95="undrained"),BH585,""))</f>
        <v/>
      </c>
      <c r="EZ585" s="409" t="str">
        <f>IF(AND('[1]Multi-Field'!$E$96=[1]Lists!BF585,'[1]Multi-Field'!$F$96="Drained"),BI585,IF(AND('[1]Multi-Field'!$E$96=[1]Lists!BF585,'[1]Multi-Field'!$F$96="undrained"),BH585,""))</f>
        <v/>
      </c>
      <c r="FA585" s="409" t="str">
        <f>IF(AND('[1]Multi-Field'!$E$97=[1]Lists!BF585,'[1]Multi-Field'!$F$97="Drained"),BI585,IF(AND('[1]Multi-Field'!$E$97=[1]Lists!BF585,'[1]Multi-Field'!$F$97="undrained"),BH585,""))</f>
        <v/>
      </c>
      <c r="FB585" s="409" t="str">
        <f>IF(AND('[1]Multi-Field'!$E$98=[1]Lists!BF585,'[1]Multi-Field'!$F$98="Drained"),BI585,IF(AND('[1]Multi-Field'!$E$98=[1]Lists!BF585,'[1]Multi-Field'!$F$98="undrained"),BH585,""))</f>
        <v/>
      </c>
      <c r="FC585" s="409" t="str">
        <f>IF(AND('[1]Multi-Field'!$E$99=[1]Lists!BF585,'[1]Multi-Field'!$F$99="Drained"),BI585,IF(AND('[1]Multi-Field'!$E$99=[1]Lists!BF585,'[1]Multi-Field'!$F$99="undrained"),BH585,""))</f>
        <v/>
      </c>
      <c r="FD585" s="409" t="str">
        <f>IF(AND('[1]Multi-Field'!$E$100=[1]Lists!BF585,'[1]Multi-Field'!$F$100="Drained"),BI585,IF(AND('[1]Multi-Field'!$E$100=[1]Lists!BF585,'[1]Multi-Field'!$F$100="undrained"),BH585,""))</f>
        <v/>
      </c>
      <c r="FE585" s="409" t="str">
        <f>IF(AND('[1]Multi-Field'!$E$101=[1]Lists!BF585,'[1]Multi-Field'!$F$101="Drained"),BI585,IF(AND('[1]Multi-Field'!$E$101=[1]Lists!BF585,'[1]Multi-Field'!$F$101="undrained"),BH585,""))</f>
        <v/>
      </c>
      <c r="FF585" s="409" t="str">
        <f>IF(AND('[1]Multi-Field'!$E$102=[1]Lists!BF585,'[1]Multi-Field'!$F$102="Drained"),BI585,IF(AND('[1]Multi-Field'!$E$102=[1]Lists!BF585,'[1]Multi-Field'!$F$102="undrained"),BH585,""))</f>
        <v/>
      </c>
      <c r="FG585" s="409" t="str">
        <f>IF(AND('[1]Multi-Field'!$E$103=[1]Lists!BF585,'[1]Multi-Field'!$F$103="Drained"),BI585,IF(AND('[1]Multi-Field'!$E$103=[1]Lists!BF585,'[1]Multi-Field'!$F$103="undrained"),BH585,""))</f>
        <v/>
      </c>
      <c r="FH585" s="409" t="str">
        <f>IF(AND('[1]Multi-Field'!$E$104=[1]Lists!BF585,'[1]Multi-Field'!$F$104="Drained"),BI585,IF(AND('[1]Multi-Field'!$E$104=[1]Lists!BF585,'[1]Multi-Field'!$F$104="undrained"),BH585,""))</f>
        <v/>
      </c>
      <c r="FI585" s="409" t="str">
        <f>IF(AND('[1]Multi-Field'!$E$105=[1]Lists!BF585,'[1]Multi-Field'!$F$105="Drained"),BI585,IF(AND('[1]Multi-Field'!$E$105=[1]Lists!BF585,'[1]Multi-Field'!$F$105="undrained"),BH585,""))</f>
        <v/>
      </c>
      <c r="FJ585" s="409" t="str">
        <f>IF(AND('[1]Multi-Field'!$E$106=[1]Lists!BF585,'[1]Multi-Field'!$F$106="Drained"),BI585,IF(AND('[1]Multi-Field'!$E$106=[1]Lists!BF585,'[1]Multi-Field'!$F$106="undrained"),BH585,""))</f>
        <v/>
      </c>
      <c r="FK585" s="409" t="str">
        <f>IF(AND('[1]Multi-Field'!$E$107=[1]Lists!BF585,'[1]Multi-Field'!$F$107="Drained"),BI585,IF(AND('[1]Multi-Field'!$E$107=[1]Lists!BF585,'[1]Multi-Field'!$F$107="undrained"),BH585,""))</f>
        <v/>
      </c>
      <c r="FL585" s="409" t="str">
        <f>IF(AND('[1]Multi-Field'!$E$108=[1]Lists!BF585,'[1]Multi-Field'!$F$108="Drained"),BI585,IF(AND('[1]Multi-Field'!$E$108=[1]Lists!BF585,'[1]Multi-Field'!$F$108="undrained"),BH585,""))</f>
        <v/>
      </c>
      <c r="FM585" s="409" t="str">
        <f>IF(AND('[1]Multi-Field'!$E$109=[1]Lists!BF585,'[1]Multi-Field'!$F$109="Drained"),BI585,IF(AND('[1]Multi-Field'!$E$109=[1]Lists!BF585,'[1]Multi-Field'!$F$109="undrained"),BH585,""))</f>
        <v/>
      </c>
      <c r="FN585" s="409" t="str">
        <f>IF(AND('[1]Multi-Field'!$E$110=[1]Lists!BF585,'[1]Multi-Field'!$F$110="Drained"),BI585,IF(AND('[1]Multi-Field'!$E$110=[1]Lists!BF585,'[1]Multi-Field'!$F$110="undrained"),BH585,""))</f>
        <v/>
      </c>
      <c r="FO585" s="409" t="str">
        <f>IF(AND('[1]Multi-Field'!$E$111=[1]Lists!BF585,'[1]Multi-Field'!$F$111="Drained"),BI585,IF(AND('[1]Multi-Field'!$E$111=[1]Lists!BF585,'[1]Multi-Field'!$F$111="undrained"),BH585,""))</f>
        <v/>
      </c>
      <c r="FP585" s="409" t="str">
        <f>IF(AND('[1]Multi-Field'!$E$112=[1]Lists!BF585,'[1]Multi-Field'!$F$112="Drained"),BI585,IF(AND('[1]Multi-Field'!$E$112=[1]Lists!BF585,'[1]Multi-Field'!$F$112="undrained"),BH585,""))</f>
        <v/>
      </c>
      <c r="FQ585" s="409" t="str">
        <f>IF(AND('[1]Multi-Field'!$E$113=[1]Lists!BF585,'[1]Multi-Field'!$F$113="Drained"),BI585,IF(AND('[1]Multi-Field'!$E$113=[1]Lists!BF585,'[1]Multi-Field'!$F$113="undrained"),BH585,""))</f>
        <v/>
      </c>
      <c r="FR585" s="409" t="str">
        <f>IF(AND('[1]Multi-Field'!$E$114=[1]Lists!BF585,'[1]Multi-Field'!$F$114="Drained"),BI585,IF(AND('[1]Multi-Field'!$E$114=[1]Lists!BF585,'[1]Multi-Field'!$F$114="undrained"),BH585,""))</f>
        <v/>
      </c>
      <c r="FS585" s="409" t="str">
        <f>IF(AND('[1]Multi-Field'!$E$115=[1]Lists!BF585,'[1]Multi-Field'!$F$115="Drained"),BI585,IF(AND('[1]Multi-Field'!$E$115=[1]Lists!BF585,'[1]Multi-Field'!$F$115="undrained"),BH585,""))</f>
        <v/>
      </c>
      <c r="FT585" s="409" t="str">
        <f>IF(AND('[1]Multi-Field'!$E$116=[1]Lists!BF585,'[1]Multi-Field'!$F$116="Drained"),BI585,IF(AND('[1]Multi-Field'!$E$116=[1]Lists!BF585,'[1]Multi-Field'!$F$116="undrained"),BH585,""))</f>
        <v/>
      </c>
      <c r="FU585" s="409" t="str">
        <f>IF(AND('[1]Multi-Field'!$E$117=[1]Lists!BF585,'[1]Multi-Field'!$F$117="Drained"),BI585,IF(AND('[1]Multi-Field'!$E$117=[1]Lists!BF585,'[1]Multi-Field'!$F$117="undrained"),BH585,""))</f>
        <v/>
      </c>
      <c r="FV585" s="409" t="str">
        <f>IF(AND('[1]Multi-Field'!$E$118=[1]Lists!BF585,'[1]Multi-Field'!$F$118="Drained"),BI585,IF(AND('[1]Multi-Field'!$E$118=[1]Lists!BF585,'[1]Multi-Field'!$F$118="undrained"),BH585,""))</f>
        <v/>
      </c>
      <c r="FW585" s="409" t="str">
        <f>IF(AND('[1]Multi-Field'!$E$119=[1]Lists!BF585,'[1]Multi-Field'!$F$119="Drained"),BI585,IF(AND('[1]Multi-Field'!$E$119=[1]Lists!BF585,'[1]Multi-Field'!$F$119="undrained"),BH585,""))</f>
        <v/>
      </c>
      <c r="FX585" s="409" t="str">
        <f>IF(AND('[1]Multi-Field'!$E$120=[1]Lists!BF585,'[1]Multi-Field'!$F$120="Drained"),BI585,IF(AND('[1]Multi-Field'!$E$120=[1]Lists!BF585,'[1]Multi-Field'!$F$120="undrained"),BH585,""))</f>
        <v/>
      </c>
    </row>
    <row r="586" spans="1:180" ht="13.5" customHeight="1">
      <c r="A586" s="7" t="s">
        <v>671</v>
      </c>
      <c r="B586" s="7"/>
      <c r="C586" s="7"/>
      <c r="D586" s="8">
        <v>70</v>
      </c>
      <c r="E586" s="8">
        <f t="shared" si="81"/>
        <v>70</v>
      </c>
      <c r="F586" s="8">
        <f t="shared" si="82"/>
        <v>70</v>
      </c>
      <c r="G586" s="8">
        <v>70</v>
      </c>
      <c r="H586" s="8">
        <v>60</v>
      </c>
      <c r="I586" s="8">
        <f t="shared" si="85"/>
        <v>60</v>
      </c>
      <c r="J586" s="8">
        <f t="shared" si="86"/>
        <v>60</v>
      </c>
      <c r="K586" s="8">
        <v>60</v>
      </c>
      <c r="L586" s="8">
        <v>75</v>
      </c>
      <c r="M586" s="8">
        <f t="shared" si="83"/>
        <v>75</v>
      </c>
      <c r="N586" s="8">
        <f t="shared" si="84"/>
        <v>75</v>
      </c>
      <c r="O586" s="8">
        <v>75</v>
      </c>
      <c r="P586" s="391"/>
      <c r="Q586" s="83"/>
      <c r="R586" s="395"/>
      <c r="S586" s="395"/>
      <c r="T586" s="395"/>
      <c r="U586" s="396"/>
      <c r="BF586" s="411" t="s">
        <v>1749</v>
      </c>
      <c r="BG586" s="412">
        <v>4</v>
      </c>
      <c r="BH586" s="412">
        <v>4</v>
      </c>
      <c r="BI586" s="412">
        <v>4</v>
      </c>
      <c r="BJ586" s="409" t="e">
        <f>IF(AND('[1]Single Field'!#REF!=[1]Lists!BF586,'[1]Single Field'!#REF!="Drained"),"x",IF(AND('[1]Single Field'!#REF!=[1]Lists!BF586,'[1]Single Field'!#REF!="Undrained"),O,""))</f>
        <v>#REF!</v>
      </c>
      <c r="BK586" s="409" t="str">
        <f>IF(AND('[1]Multi-Field'!$E$3=[1]Lists!BF586,'[1]Multi-Field'!$F$3="Drained"),BI586,IF(AND('[1]Multi-Field'!$E$3=BF586,'[1]Multi-Field'!$F$3="undrained"),BH586,""))</f>
        <v/>
      </c>
      <c r="BL586" s="409" t="str">
        <f>IF(AND('[1]Multi-Field'!$E$4=BF586,'[1]Multi-Field'!$F$4="Drained"),BI586,IF(AND('[1]Multi-Field'!$E$4=BF586,'[1]Multi-Field'!$F$4="undrained"),BH586,""))</f>
        <v/>
      </c>
      <c r="BM586" s="409" t="str">
        <f>IF(AND('[1]Multi-Field'!$E$5=BF586,'[1]Multi-Field'!$F$5="Drained"),BI586,IF(AND('[1]Multi-Field'!$E$5=BF586,'[1]Multi-Field'!$F$5="undrained"),BH586,""))</f>
        <v/>
      </c>
      <c r="BN586" s="409" t="str">
        <f>IF(AND('[1]Multi-Field'!$E$6=BF586,'[1]Multi-Field'!$F$6="Drained"),BI586,IF(AND('[1]Multi-Field'!$E$6=BF586,'[1]Multi-Field'!$F$6="undrained"),BH586,""))</f>
        <v/>
      </c>
      <c r="BO586" s="409" t="str">
        <f>IF(AND('[1]Multi-Field'!$E$7=BF586,'[1]Multi-Field'!$F$7="Drained"),BI586,IF(AND('[1]Multi-Field'!$E$7=BF586,'[1]Multi-Field'!$F$7="undrained"),BH586,""))</f>
        <v/>
      </c>
      <c r="BP586" s="409" t="str">
        <f>IF(AND('[1]Multi-Field'!$E$8=BF586,'[1]Multi-Field'!$F$8="Drained"),BI586,IF(AND('[1]Multi-Field'!$E$8=BF586,'[1]Multi-Field'!$F$8="undrained"),BH586,""))</f>
        <v/>
      </c>
      <c r="BQ586" s="409" t="str">
        <f>IF(AND('[1]Multi-Field'!$E$9=BF586,'[1]Multi-Field'!$F$9="Drained"),BI586,IF(AND('[1]Multi-Field'!$E$9=BF586,'[1]Multi-Field'!$F$9="undrained"),BH586,""))</f>
        <v/>
      </c>
      <c r="BR586" s="409" t="str">
        <f>IF(AND('[1]Multi-Field'!$E$10=BF586,'[1]Multi-Field'!$F$10="Drained"),BI586,IF(AND('[1]Multi-Field'!$E$10=BF586,'[1]Multi-Field'!$F$10="undrained"),BH586,""))</f>
        <v/>
      </c>
      <c r="BS586" s="409" t="str">
        <f>IF(AND('[1]Multi-Field'!$E$11=BF586,'[1]Multi-Field'!$F$11="Drained"),BI586,IF(AND('[1]Multi-Field'!$E$11=BF586,'[1]Multi-Field'!$F$11="undrained"),BH586,""))</f>
        <v/>
      </c>
      <c r="BT586" s="409" t="str">
        <f>IF(AND('[1]Multi-Field'!$E$12=BF586,'[1]Multi-Field'!$F$12="Drained"),BI586,IF(AND('[1]Multi-Field'!$E$12=BF586,'[1]Multi-Field'!$F$12="undrained"),BH586,""))</f>
        <v/>
      </c>
      <c r="BU586" s="409" t="str">
        <f>IF(AND('[1]Multi-Field'!$E$13=BF586,'[1]Multi-Field'!$F$13="Drained"),BI586,IF(AND('[1]Multi-Field'!$E$3=BF586,'[1]Multi-Field'!$F$13="undrained"),BH586,""))</f>
        <v/>
      </c>
      <c r="BV586" s="409" t="str">
        <f>IF(AND('[1]Multi-Field'!$E$14=BF586,'[1]Multi-Field'!$F$14="Drained"),BI586,IF(AND('[1]Multi-Field'!$E$14=BF586,'[1]Multi-Field'!$F$14="undrained"),BH586,""))</f>
        <v/>
      </c>
      <c r="BW586" s="409" t="str">
        <f>IF(AND('[1]Multi-Field'!$E$15=BF586,'[1]Multi-Field'!$F$15="Drained"),BI586,IF(AND('[1]Multi-Field'!$E$15=BF586,'[1]Multi-Field'!$F$15="undrained"),BH586,""))</f>
        <v/>
      </c>
      <c r="BX586" s="409" t="str">
        <f>IF(AND('[1]Multi-Field'!$E$16=[1]Lists!BF586,'[1]Multi-Field'!$F$16="Drained"),BI586,IF(AND('[1]Multi-Field'!$E$16=[1]Lists!BF586,'[1]Multi-Field'!$F$16="undrained"),BH586,""))</f>
        <v/>
      </c>
      <c r="BY586" s="409" t="str">
        <f>IF(AND('[1]Multi-Field'!$E$17=[1]Lists!BF586,'[1]Multi-Field'!$F$17="Drained"),BI586,IF(AND('[1]Multi-Field'!$E$17=[1]Lists!BF586,'[1]Multi-Field'!$F$17="undrained"),BH586,""))</f>
        <v/>
      </c>
      <c r="BZ586" s="409" t="str">
        <f>IF(AND('[1]Multi-Field'!$E$18=[1]Lists!BF586,'[1]Multi-Field'!$F$18="Drained"),BI586,IF(AND('[1]Multi-Field'!$E$18=[1]Lists!BF586,'[1]Multi-Field'!$F$18="undrained"),BH586,""))</f>
        <v/>
      </c>
      <c r="CA586" s="409" t="str">
        <f>IF(AND('[1]Multi-Field'!$E$19=[1]Lists!BF586,'[1]Multi-Field'!$F$19="Drained"),BI586,IF(AND('[1]Multi-Field'!$E$19=[1]Lists!BF586,'[1]Multi-Field'!$F$19="undrained"),BH586,""))</f>
        <v/>
      </c>
      <c r="CB586" s="409" t="str">
        <f>IF(AND('[1]Multi-Field'!$E$20=[1]Lists!BF586,'[1]Multi-Field'!$F$20="Drained"),BI586,IF(AND('[1]Multi-Field'!$E$20=[1]Lists!BF586,'[1]Multi-Field'!$F$20="undrained"),BH586,""))</f>
        <v/>
      </c>
      <c r="CC586" s="409" t="str">
        <f>IF(AND('[1]Multi-Field'!$E$21=[1]Lists!BF586,'[1]Multi-Field'!$F$21="Drained"),BI586,IF(AND('[1]Multi-Field'!$E$21=[1]Lists!BF586,'[1]Multi-Field'!$F$21="undrained"),BH586,""))</f>
        <v/>
      </c>
      <c r="CD586" s="409" t="str">
        <f>IF(AND('[1]Multi-Field'!$E$22=[1]Lists!BF586,'[1]Multi-Field'!$F$22="Drained"),BI586,IF(AND('[1]Multi-Field'!$E$22=[1]Lists!BF586,'[1]Multi-Field'!$F$22="undrained"),BH586,""))</f>
        <v/>
      </c>
      <c r="CE586" s="409" t="str">
        <f>IF(AND('[1]Multi-Field'!$E$23=[1]Lists!BF586,'[1]Multi-Field'!$F$23="Drained"),BI586,IF(AND('[1]Multi-Field'!$E$23=[1]Lists!BF586,'[1]Multi-Field'!$F$23="undrained"),BH586,""))</f>
        <v/>
      </c>
      <c r="CF586" s="409" t="str">
        <f>IF(AND('[1]Multi-Field'!$E$24=[1]Lists!BF586,'[1]Multi-Field'!$F$24="Drained"),BI586,IF(AND('[1]Multi-Field'!$E$24=[1]Lists!BF586,'[1]Multi-Field'!$F$24="undrained"),BH586,""))</f>
        <v/>
      </c>
      <c r="CG586" s="409" t="str">
        <f>IF(AND('[1]Multi-Field'!$E$25=[1]Lists!BF586,'[1]Multi-Field'!$F$25="Drained"),BI586,IF(AND('[1]Multi-Field'!$E$25=[1]Lists!BF586,'[1]Multi-Field'!$F$25="undrained"),BH586,""))</f>
        <v/>
      </c>
      <c r="CH586" s="409" t="str">
        <f>IF(AND('[1]Multi-Field'!$E$26=[1]Lists!BF586,'[1]Multi-Field'!$F$26="Drained"),BI586,IF(AND('[1]Multi-Field'!$E$26=[1]Lists!BF586,'[1]Multi-Field'!$F$26="undrained"),BH586,""))</f>
        <v/>
      </c>
      <c r="CI586" s="409" t="str">
        <f>IF(AND('[1]Multi-Field'!$E$27=[1]Lists!BF586,'[1]Multi-Field'!$F$27="Drained"),BI586,IF(AND('[1]Multi-Field'!$E$27=[1]Lists!BF586,'[1]Multi-Field'!$F$27="undrained"),BH586,""))</f>
        <v/>
      </c>
      <c r="CJ586" s="409" t="str">
        <f>IF(AND('[1]Multi-Field'!$E$28=[1]Lists!BF586,'[1]Multi-Field'!$F$28="Drained"),BI586,IF(AND('[1]Multi-Field'!$E$28=[1]Lists!BF586,'[1]Multi-Field'!$F$28="undrained"),BH586,""))</f>
        <v/>
      </c>
      <c r="CK586" s="409" t="str">
        <f>IF(AND('[1]Multi-Field'!$E$29=[1]Lists!BF586,'[1]Multi-Field'!$F$29="Drained"),BI586,IF(AND('[1]Multi-Field'!$E$29=[1]Lists!BF586,'[1]Multi-Field'!$F$29="undrained"),BH586,""))</f>
        <v/>
      </c>
      <c r="CL586" s="409" t="str">
        <f>IF(AND('[1]Multi-Field'!$E$30=[1]Lists!BF586,'[1]Multi-Field'!$F$30="Drained"),BI586,IF(AND('[1]Multi-Field'!$E$30=[1]Lists!BF586,'[1]Multi-Field'!$F$30="undrained"),BH586,""))</f>
        <v/>
      </c>
      <c r="CM586" s="409" t="str">
        <f>IF(AND('[1]Multi-Field'!$E$31=[1]Lists!BF586,'[1]Multi-Field'!$F$31="Drained"),BI586,IF(AND('[1]Multi-Field'!$E$31=[1]Lists!BF586,'[1]Multi-Field'!$F$31="undrained"),BH586,""))</f>
        <v/>
      </c>
      <c r="CN586" s="409" t="str">
        <f>IF(AND('[1]Multi-Field'!$E$32=[1]Lists!BF586,'[1]Multi-Field'!$F$32="Drained"),BI586,IF(AND('[1]Multi-Field'!$E$32=[1]Lists!BF586,'[1]Multi-Field'!$F$32="undrained"),BH586,""))</f>
        <v/>
      </c>
      <c r="CO586" s="409" t="str">
        <f>IF(AND('[1]Multi-Field'!$E$33=[1]Lists!BF586,'[1]Multi-Field'!$F$33="Drained"),BI586,IF(AND('[1]Multi-Field'!$E$33=[1]Lists!BF586,'[1]Multi-Field'!$F$33="undrained"),BH586,""))</f>
        <v/>
      </c>
      <c r="CP586" s="409" t="str">
        <f>IF(AND('[1]Multi-Field'!$E$34=[1]Lists!BF586,'[1]Multi-Field'!$F$34="Drained"),BI586,IF(AND('[1]Multi-Field'!$E$34=[1]Lists!BF586,'[1]Multi-Field'!$F$34="undrained"),BH586,""))</f>
        <v/>
      </c>
      <c r="CQ586" s="409" t="str">
        <f>IF(AND('[1]Multi-Field'!$E$35=[1]Lists!BF586,'[1]Multi-Field'!$F$35="Drained"),BI586,IF(AND('[1]Multi-Field'!$E$35=[1]Lists!BF586,'[1]Multi-Field'!$F$35="undrained"),BH586,""))</f>
        <v/>
      </c>
      <c r="CR586" s="409" t="str">
        <f>IF(AND('[1]Multi-Field'!$E$36=[1]Lists!BF586,'[1]Multi-Field'!$F$36="Drained"),BI586,IF(AND('[1]Multi-Field'!$E$36=[1]Lists!BF586,'[1]Multi-Field'!$F$36="undrained"),BH586,""))</f>
        <v/>
      </c>
      <c r="CS586" s="409" t="str">
        <f>IF(AND('[1]Multi-Field'!$E$37=[1]Lists!BF586,'[1]Multi-Field'!$F$37="Drained"),BI586,IF(AND('[1]Multi-Field'!$E$37=[1]Lists!BF586,'[1]Multi-Field'!$F$37="undrained"),BH586,""))</f>
        <v/>
      </c>
      <c r="CT586" s="409" t="str">
        <f>IF(AND('[1]Multi-Field'!$E$38=[1]Lists!BF586,'[1]Multi-Field'!$F$38="Drained"),BI586,IF(AND('[1]Multi-Field'!$E$38=[1]Lists!BF586,'[1]Multi-Field'!$F$38="undrained"),BH586,""))</f>
        <v/>
      </c>
      <c r="CU586" s="409" t="str">
        <f>IF(AND('[1]Multi-Field'!$E$39=[1]Lists!BF586,'[1]Multi-Field'!$F$39="Drained"),BI586,IF(AND('[1]Multi-Field'!$E$39=[1]Lists!BF586,'[1]Multi-Field'!$F$39="undrained"),BH586,""))</f>
        <v/>
      </c>
      <c r="CV586" s="409" t="str">
        <f>IF(AND('[1]Multi-Field'!$E$40=[1]Lists!BF586,'[1]Multi-Field'!$F$40="Drained"),BI586,IF(AND('[1]Multi-Field'!$E$40=[1]Lists!BF586,'[1]Multi-Field'!$F$40="undrained"),BH586,""))</f>
        <v/>
      </c>
      <c r="CW586" s="409" t="str">
        <f>IF(AND('[1]Multi-Field'!$E$41=[1]Lists!BF586,'[1]Multi-Field'!$F$40="Drained"),BI586,IF(AND('[1]Multi-Field'!$E$40=[1]Lists!BF586,'[1]Multi-Field'!$F$40="undrained"),BH586,""))</f>
        <v/>
      </c>
      <c r="CX586" s="409" t="str">
        <f>IF(AND('[1]Multi-Field'!$E$42=[1]Lists!BF586,'[1]Multi-Field'!$F$42="Drained"),BI586,IF(AND('[1]Multi-Field'!$E$42=[1]Lists!BF586,'[1]Multi-Field'!$F$42="undrained"),BH586,""))</f>
        <v/>
      </c>
      <c r="CY586" s="409" t="str">
        <f>IF(AND('[1]Multi-Field'!$E$43=[1]Lists!BF586,'[1]Multi-Field'!$F$43="Drained"),BI586,IF(AND('[1]Multi-Field'!$E$43=[1]Lists!BF586,'[1]Multi-Field'!$F$43="undrained"),BH586,""))</f>
        <v/>
      </c>
      <c r="CZ586" s="409" t="str">
        <f>IF(AND('[1]Multi-Field'!$E$44=[1]Lists!BF586,'[1]Multi-Field'!$F$44="Drained"),BI586,IF(AND('[1]Multi-Field'!$E$44=[1]Lists!BF586,'[1]Multi-Field'!$F$44="undrained"),BH586,""))</f>
        <v/>
      </c>
      <c r="DA586" s="409" t="str">
        <f>IF(AND('[1]Multi-Field'!$E$45=[1]Lists!BF586,'[1]Multi-Field'!$F$45="Drained"),BI586,IF(AND('[1]Multi-Field'!$E$45=[1]Lists!BF586,'[1]Multi-Field'!$F$45="undrained"),BH586,""))</f>
        <v/>
      </c>
      <c r="DB586" s="409" t="str">
        <f>IF(AND('[1]Multi-Field'!$E$46=[1]Lists!BF586,'[1]Multi-Field'!$F$46="Drained"),BI586,IF(AND('[1]Multi-Field'!$E$46=[1]Lists!BF586,'[1]Multi-Field'!$F$46="undrained"),BH586,""))</f>
        <v/>
      </c>
      <c r="DC586" s="409" t="str">
        <f>IF(AND('[1]Multi-Field'!$E$47=[1]Lists!BF586,'[1]Multi-Field'!$F$47="Drained"),BI586,IF(AND('[1]Multi-Field'!$E$47=[1]Lists!BF586,'[1]Multi-Field'!$F$47="undrained"),BH586,""))</f>
        <v/>
      </c>
      <c r="DD586" s="409" t="str">
        <f>IF(AND('[1]Multi-Field'!$E$48=[1]Lists!BF586,'[1]Multi-Field'!$F$48="Drained"),BI586,IF(AND('[1]Multi-Field'!$E$48=[1]Lists!BF586,'[1]Multi-Field'!$F$48="undrained"),BH586,""))</f>
        <v/>
      </c>
      <c r="DE586" s="409" t="str">
        <f>IF(AND('[1]Multi-Field'!$E$49=[1]Lists!BF586,'[1]Multi-Field'!$F$49="Drained"),BI586,IF(AND('[1]Multi-Field'!$E$49=[1]Lists!BF586,'[1]Multi-Field'!$F$9="undrained"),BH586,""))</f>
        <v/>
      </c>
      <c r="DF586" s="409" t="str">
        <f>IF(AND('[1]Multi-Field'!$E$50=[1]Lists!BF586,'[1]Multi-Field'!$F$50="Drained"),BI586,IF(AND('[1]Multi-Field'!$E$50=[1]Lists!BF586,'[1]Multi-Field'!$F$50="undrained"),BH586,""))</f>
        <v/>
      </c>
      <c r="DG586" s="409" t="str">
        <f>IF(AND('[1]Multi-Field'!$E$51=[1]Lists!BF586,'[1]Multi-Field'!$F$51="Drained"),BI586,IF(AND('[1]Multi-Field'!$E$51=[1]Lists!BF586,'[1]Multi-Field'!$F$51="undrained"),BH586,""))</f>
        <v/>
      </c>
      <c r="DH586" s="409" t="str">
        <f>IF(AND('[1]Multi-Field'!$E$52=[1]Lists!BF586,'[1]Multi-Field'!$F$52="Drained"),BI586,IF(AND('[1]Multi-Field'!$E$52=[1]Lists!BF586,'[1]Multi-Field'!$F$52="undrained"),BH586,""))</f>
        <v/>
      </c>
      <c r="DI586" s="409" t="str">
        <f>IF(AND('[1]Multi-Field'!$E$53=[1]Lists!BF586,'[1]Multi-Field'!$F$53="Drained"),BI586,IF(AND('[1]Multi-Field'!$E$53=[1]Lists!BF586,'[1]Multi-Field'!$F$53="undrained"),BH586,""))</f>
        <v/>
      </c>
      <c r="DJ586" s="409" t="str">
        <f>IF(AND('[1]Multi-Field'!$E$54=[1]Lists!BF586,'[1]Multi-Field'!$F$54="Drained"),BI586,IF(AND('[1]Multi-Field'!$E$54=[1]Lists!BF586,'[1]Multi-Field'!$F$54="undrained"),BH586,""))</f>
        <v/>
      </c>
      <c r="DK586" s="409" t="str">
        <f>IF(AND('[1]Multi-Field'!$E$55=[1]Lists!BF586,'[1]Multi-Field'!$F$55="Drained"),BI586,IF(AND('[1]Multi-Field'!$E$55=[1]Lists!BF586,'[1]Multi-Field'!$F$55="undrained"),BH586,""))</f>
        <v/>
      </c>
      <c r="DL586" s="409" t="str">
        <f>IF(AND('[1]Multi-Field'!$E$56=[1]Lists!BF586,'[1]Multi-Field'!$F$56="Drained"),BI586,IF(AND('[1]Multi-Field'!$E$56=[1]Lists!BF586,'[1]Multi-Field'!$F$56="undrained"),BH586,""))</f>
        <v/>
      </c>
      <c r="DM586" s="409" t="str">
        <f>IF(AND('[1]Multi-Field'!$E$57=[1]Lists!BF586,'[1]Multi-Field'!$F$57="Drained"),BI586,IF(AND('[1]Multi-Field'!$E$57=[1]Lists!BF586,'[1]Multi-Field'!$F$57="undrained"),BH586,""))</f>
        <v/>
      </c>
      <c r="DN586" s="409" t="str">
        <f>IF(AND('[1]Multi-Field'!$E$58=[1]Lists!BF586,'[1]Multi-Field'!$F$58="Drained"),BI586,IF(AND('[1]Multi-Field'!$E$58=[1]Lists!BF586,'[1]Multi-Field'!$F$58="undrained"),BH586,""))</f>
        <v/>
      </c>
      <c r="DO586" s="409" t="str">
        <f>IF(AND('[1]Multi-Field'!$E$59=[1]Lists!BF586,'[1]Multi-Field'!$F$59="Drained"),BI586,IF(AND('[1]Multi-Field'!$E$59=[1]Lists!BF586,'[1]Multi-Field'!$F$59="undrained"),BH586,""))</f>
        <v/>
      </c>
      <c r="DP586" s="409" t="str">
        <f>IF(AND('[1]Multi-Field'!$E$60=[1]Lists!BF586,'[1]Multi-Field'!$F$60="Drained"),BI586,IF(AND('[1]Multi-Field'!$E$60=[1]Lists!BF586,'[1]Multi-Field'!$F$60="undrained"),BH586,""))</f>
        <v/>
      </c>
      <c r="DQ586" s="409" t="str">
        <f>IF(AND('[1]Multi-Field'!$E$61=[1]Lists!BF586,'[1]Multi-Field'!$F$61="Drained"),BI586,IF(AND('[1]Multi-Field'!$E$61=[1]Lists!BF586,'[1]Multi-Field'!$F$61="undrained"),BH586,""))</f>
        <v/>
      </c>
      <c r="DR586" s="409" t="str">
        <f>IF(AND('[1]Multi-Field'!$E$62=[1]Lists!BF586,'[1]Multi-Field'!$F$62="Drained"),BI586,IF(AND('[1]Multi-Field'!$E$62=[1]Lists!BF586,'[1]Multi-Field'!$F$62="undrained"),BH586,""))</f>
        <v/>
      </c>
      <c r="DS586" s="409" t="str">
        <f>IF(AND('[1]Multi-Field'!$E$63=[1]Lists!BF586,'[1]Multi-Field'!$F$63="Drained"),BI586,IF(AND('[1]Multi-Field'!$E$63=[1]Lists!BF586,'[1]Multi-Field'!$F$63="undrained"),BH586,""))</f>
        <v/>
      </c>
      <c r="DT586" s="409" t="str">
        <f>IF(AND('[1]Multi-Field'!$E$64=[1]Lists!BF586,'[1]Multi-Field'!$F$64="Drained"),BI586,IF(AND('[1]Multi-Field'!$E$64=[1]Lists!BF586,'[1]Multi-Field'!$F$64="undrained"),BH586,""))</f>
        <v/>
      </c>
      <c r="DU586" s="409" t="str">
        <f>IF(AND('[1]Multi-Field'!$E$65=[1]Lists!BF586,'[1]Multi-Field'!$F$65="Drained"),BI586,IF(AND('[1]Multi-Field'!$E$65=[1]Lists!BF586,'[1]Multi-Field'!$F$65="undrained"),BH586,""))</f>
        <v/>
      </c>
      <c r="DV586" s="409" t="str">
        <f>IF(AND('[1]Multi-Field'!$E$66=[1]Lists!BF586,'[1]Multi-Field'!$F$66="Drained"),BI586,IF(AND('[1]Multi-Field'!$E$66=[1]Lists!BF586,'[1]Multi-Field'!$F$66="undrained"),BH586,""))</f>
        <v/>
      </c>
      <c r="DW586" s="409" t="str">
        <f>IF(AND('[1]Multi-Field'!$E$67=[1]Lists!BF586,'[1]Multi-Field'!$F$67="Drained"),BI586,IF(AND('[1]Multi-Field'!$E$67=[1]Lists!BF586,'[1]Multi-Field'!$F$67="undrained"),BH586,""))</f>
        <v/>
      </c>
      <c r="DX586" s="409" t="str">
        <f>IF(AND('[1]Multi-Field'!$E$68=[1]Lists!BF586,'[1]Multi-Field'!$F$68="Drained"),BI586,IF(AND('[1]Multi-Field'!$E$68=[1]Lists!BF586,'[1]Multi-Field'!$F$68="undrained"),BH586,""))</f>
        <v/>
      </c>
      <c r="DY586" s="409" t="str">
        <f>IF(AND('[1]Multi-Field'!$E$69=[1]Lists!BF586,'[1]Multi-Field'!$F$69="Drained"),BI586,IF(AND('[1]Multi-Field'!$E$69=[1]Lists!BF586,'[1]Multi-Field'!$F$69="undrained"),BH586,""))</f>
        <v/>
      </c>
      <c r="DZ586" s="409" t="str">
        <f>IF(AND('[1]Multi-Field'!$E$70=[1]Lists!BF586,'[1]Multi-Field'!$F$70="Drained"),BI586,IF(AND('[1]Multi-Field'!$E$70=[1]Lists!BF586,'[1]Multi-Field'!$F$70="undrained"),BH586,""))</f>
        <v/>
      </c>
      <c r="EA586" s="409" t="str">
        <f>IF(AND('[1]Multi-Field'!$E$71=[1]Lists!BF586,'[1]Multi-Field'!$F$71="Drained"),BI586,IF(AND('[1]Multi-Field'!$E$71=[1]Lists!BF586,'[1]Multi-Field'!$F$71="undrained"),BH586,""))</f>
        <v/>
      </c>
      <c r="EB586" s="409" t="str">
        <f>IF(AND('[1]Multi-Field'!$E$72=[1]Lists!BF586,'[1]Multi-Field'!$F$72="Drained"),BI586,IF(AND('[1]Multi-Field'!$E$72=[1]Lists!BF586,'[1]Multi-Field'!$F$72="undrained"),BH586,""))</f>
        <v/>
      </c>
      <c r="EC586" s="409" t="str">
        <f>IF(AND('[1]Multi-Field'!$E$73=[1]Lists!BF586,'[1]Multi-Field'!$F$73="Drained"),BI586,IF(AND('[1]Multi-Field'!$E$73=[1]Lists!BF586,'[1]Multi-Field'!$F$73="undrained"),BH586,""))</f>
        <v/>
      </c>
      <c r="ED586" s="409" t="str">
        <f>IF(AND('[1]Multi-Field'!$E$74=[1]Lists!BF586,'[1]Multi-Field'!$F$74="Drained"),BI586,IF(AND('[1]Multi-Field'!$E$74=[1]Lists!BF586,'[1]Multi-Field'!$F$74="undrained"),BH586,""))</f>
        <v/>
      </c>
      <c r="EE586" s="409" t="str">
        <f>IF(AND('[1]Multi-Field'!$E$75=[1]Lists!BF586,'[1]Multi-Field'!$F$75="Drained"),BI586,IF(AND('[1]Multi-Field'!$E$75=[1]Lists!BF586,'[1]Multi-Field'!$F$75="undrained"),BH586,""))</f>
        <v/>
      </c>
      <c r="EF586" s="409" t="str">
        <f>IF(AND('[1]Multi-Field'!$E$76=[1]Lists!BF586,'[1]Multi-Field'!$F$76="Drained"),BI586,IF(AND('[1]Multi-Field'!$E$76=[1]Lists!BF586,'[1]Multi-Field'!$F$6="undrained"),BH586,""))</f>
        <v/>
      </c>
      <c r="EG586" s="409" t="str">
        <f>IF(AND('[1]Multi-Field'!$E$77=[1]Lists!BF586,'[1]Multi-Field'!$F$77="Drained"),BI586,IF(AND('[1]Multi-Field'!$E$77=[1]Lists!BF586,'[1]Multi-Field'!$F$77="undrained"),BH586,""))</f>
        <v/>
      </c>
      <c r="EH586" s="409" t="str">
        <f>IF(AND('[1]Multi-Field'!$E$78=[1]Lists!BF586,'[1]Multi-Field'!$F$78="Drained"),BI586,IF(AND('[1]Multi-Field'!$E$78=[1]Lists!BF586,'[1]Multi-Field'!$F$78="undrained"),BH586,""))</f>
        <v/>
      </c>
      <c r="EI586" s="409" t="str">
        <f>IF(AND('[1]Multi-Field'!$E$79=[1]Lists!BF586,'[1]Multi-Field'!$F$79="Drained"),BI586,IF(AND('[1]Multi-Field'!$E$79=[1]Lists!BF586,'[1]Multi-Field'!$F$79="undrained"),BH586,""))</f>
        <v/>
      </c>
      <c r="EJ586" s="409" t="str">
        <f>IF(AND('[1]Multi-Field'!$E$80=[1]Lists!BF586,'[1]Multi-Field'!$F$80="Drained"),BI586,IF(AND('[1]Multi-Field'!$E$80=[1]Lists!BF586,'[1]Multi-Field'!$F$80="undrained"),BH586,""))</f>
        <v/>
      </c>
      <c r="EK586" s="409" t="str">
        <f>IF(AND('[1]Multi-Field'!$E$81=[1]Lists!BF586,'[1]Multi-Field'!$F$81="Drained"),BI586,IF(AND('[1]Multi-Field'!$E$81=[1]Lists!BF586,'[1]Multi-Field'!$F$81="undrained"),BH586,""))</f>
        <v/>
      </c>
      <c r="EL586" s="409" t="str">
        <f>IF(AND('[1]Multi-Field'!$E$82=[1]Lists!BF586,'[1]Multi-Field'!$F$82="Drained"),BI586,IF(AND('[1]Multi-Field'!$E$82=[1]Lists!BF586,'[1]Multi-Field'!$F$82="undrained"),BH586,""))</f>
        <v/>
      </c>
      <c r="EM586" s="409" t="str">
        <f>IF(AND('[1]Multi-Field'!$E$83=[1]Lists!BF586,'[1]Multi-Field'!$F$83="Drained"),BI586,IF(AND('[1]Multi-Field'!$E$83=[1]Lists!BF586,'[1]Multi-Field'!$F$83="undrained"),BH586,""))</f>
        <v/>
      </c>
      <c r="EN586" s="409" t="str">
        <f>IF(AND('[1]Multi-Field'!$E$84=[1]Lists!BF586,'[1]Multi-Field'!$F$84="Drained"),BI586,IF(AND('[1]Multi-Field'!$E$84=[1]Lists!BF586,'[1]Multi-Field'!$F$84="undrained"),BH586,""))</f>
        <v/>
      </c>
      <c r="EO586" s="409" t="str">
        <f>IF(AND('[1]Multi-Field'!$E$85=[1]Lists!BF586,'[1]Multi-Field'!$F$85="Drained"),BI586,IF(AND('[1]Multi-Field'!$E$85=[1]Lists!BF586,'[1]Multi-Field'!$F$85="undrained"),BH586,""))</f>
        <v/>
      </c>
      <c r="EP586" s="409" t="str">
        <f>IF(AND('[1]Multi-Field'!$E$86=[1]Lists!BF586,'[1]Multi-Field'!$F$86="Drained"),BI586,IF(AND('[1]Multi-Field'!$E$86=[1]Lists!BF586,'[1]Multi-Field'!$F$86="undrained"),BH586,""))</f>
        <v/>
      </c>
      <c r="EQ586" s="409" t="str">
        <f>IF(AND('[1]Multi-Field'!$E$87=[1]Lists!BF586,'[1]Multi-Field'!$F$87="Drained"),BI586,IF(AND('[1]Multi-Field'!$E$87=[1]Lists!BF586,'[1]Multi-Field'!$F$87="undrained"),BH586,""))</f>
        <v/>
      </c>
      <c r="ER586" s="409" t="str">
        <f>IF(AND('[1]Multi-Field'!$E$88=[1]Lists!BF586,'[1]Multi-Field'!$F$88="Drained"),BI586,IF(AND('[1]Multi-Field'!$E$88=[1]Lists!BF586,'[1]Multi-Field'!$F$88="undrained"),BH586,""))</f>
        <v/>
      </c>
      <c r="ES586" s="409" t="str">
        <f>IF(AND('[1]Multi-Field'!$E$89=[1]Lists!BF586,'[1]Multi-Field'!$F$89="Drained"),BI586,IF(AND('[1]Multi-Field'!$E$89=[1]Lists!BF586,'[1]Multi-Field'!$F$89="undrained"),BH586,""))</f>
        <v/>
      </c>
      <c r="ET586" s="409" t="str">
        <f>IF(AND('[1]Multi-Field'!$E$90=[1]Lists!BF586,'[1]Multi-Field'!$F$90="Drained"),BI586,IF(AND('[1]Multi-Field'!$E$90=[1]Lists!BF586,'[1]Multi-Field'!$F$90="undrained"),BH586,""))</f>
        <v/>
      </c>
      <c r="EU586" s="409" t="str">
        <f>IF(AND('[1]Multi-Field'!$E$91=[1]Lists!BF586,'[1]Multi-Field'!$F$91="Drained"),BI586,IF(AND('[1]Multi-Field'!$E$91=[1]Lists!BF586,'[1]Multi-Field'!$F$91="undrained"),BH586,""))</f>
        <v/>
      </c>
      <c r="EV586" s="409" t="str">
        <f>IF(AND('[1]Multi-Field'!$E$92=[1]Lists!BF586,'[1]Multi-Field'!$F$92="Drained"),BI586,IF(AND('[1]Multi-Field'!$E$92=[1]Lists!BF586,'[1]Multi-Field'!$F$92="undrained"),BH586,""))</f>
        <v/>
      </c>
      <c r="EW586" s="409" t="str">
        <f>IF(AND('[1]Multi-Field'!$E$93=[1]Lists!BF586,'[1]Multi-Field'!$F$93="Drained"),BI586,IF(AND('[1]Multi-Field'!$E$93=[1]Lists!BF586,'[1]Multi-Field'!$F$93="undrained"),BH586,""))</f>
        <v/>
      </c>
      <c r="EX586" s="409" t="str">
        <f>IF(AND('[1]Multi-Field'!$E$94=[1]Lists!BF586,'[1]Multi-Field'!$F$94="Drained"),BI586,IF(AND('[1]Multi-Field'!$E$94=[1]Lists!BF586,'[1]Multi-Field'!$F$94="undrained"),BH586,""))</f>
        <v/>
      </c>
      <c r="EY586" s="409" t="str">
        <f>IF(AND('[1]Multi-Field'!$E$95=[1]Lists!BF586,'[1]Multi-Field'!$F$95="Drained"),BI586,IF(AND('[1]Multi-Field'!$E$95=[1]Lists!BF586,'[1]Multi-Field'!$F$95="undrained"),BH586,""))</f>
        <v/>
      </c>
      <c r="EZ586" s="409" t="str">
        <f>IF(AND('[1]Multi-Field'!$E$96=[1]Lists!BF586,'[1]Multi-Field'!$F$96="Drained"),BI586,IF(AND('[1]Multi-Field'!$E$96=[1]Lists!BF586,'[1]Multi-Field'!$F$96="undrained"),BH586,""))</f>
        <v/>
      </c>
      <c r="FA586" s="409" t="str">
        <f>IF(AND('[1]Multi-Field'!$E$97=[1]Lists!BF586,'[1]Multi-Field'!$F$97="Drained"),BI586,IF(AND('[1]Multi-Field'!$E$97=[1]Lists!BF586,'[1]Multi-Field'!$F$97="undrained"),BH586,""))</f>
        <v/>
      </c>
      <c r="FB586" s="409" t="str">
        <f>IF(AND('[1]Multi-Field'!$E$98=[1]Lists!BF586,'[1]Multi-Field'!$F$98="Drained"),BI586,IF(AND('[1]Multi-Field'!$E$98=[1]Lists!BF586,'[1]Multi-Field'!$F$98="undrained"),BH586,""))</f>
        <v/>
      </c>
      <c r="FC586" s="409" t="str">
        <f>IF(AND('[1]Multi-Field'!$E$99=[1]Lists!BF586,'[1]Multi-Field'!$F$99="Drained"),BI586,IF(AND('[1]Multi-Field'!$E$99=[1]Lists!BF586,'[1]Multi-Field'!$F$99="undrained"),BH586,""))</f>
        <v/>
      </c>
      <c r="FD586" s="409" t="str">
        <f>IF(AND('[1]Multi-Field'!$E$100=[1]Lists!BF586,'[1]Multi-Field'!$F$100="Drained"),BI586,IF(AND('[1]Multi-Field'!$E$100=[1]Lists!BF586,'[1]Multi-Field'!$F$100="undrained"),BH586,""))</f>
        <v/>
      </c>
      <c r="FE586" s="409" t="str">
        <f>IF(AND('[1]Multi-Field'!$E$101=[1]Lists!BF586,'[1]Multi-Field'!$F$101="Drained"),BI586,IF(AND('[1]Multi-Field'!$E$101=[1]Lists!BF586,'[1]Multi-Field'!$F$101="undrained"),BH586,""))</f>
        <v/>
      </c>
      <c r="FF586" s="409" t="str">
        <f>IF(AND('[1]Multi-Field'!$E$102=[1]Lists!BF586,'[1]Multi-Field'!$F$102="Drained"),BI586,IF(AND('[1]Multi-Field'!$E$102=[1]Lists!BF586,'[1]Multi-Field'!$F$102="undrained"),BH586,""))</f>
        <v/>
      </c>
      <c r="FG586" s="409" t="str">
        <f>IF(AND('[1]Multi-Field'!$E$103=[1]Lists!BF586,'[1]Multi-Field'!$F$103="Drained"),BI586,IF(AND('[1]Multi-Field'!$E$103=[1]Lists!BF586,'[1]Multi-Field'!$F$103="undrained"),BH586,""))</f>
        <v/>
      </c>
      <c r="FH586" s="409" t="str">
        <f>IF(AND('[1]Multi-Field'!$E$104=[1]Lists!BF586,'[1]Multi-Field'!$F$104="Drained"),BI586,IF(AND('[1]Multi-Field'!$E$104=[1]Lists!BF586,'[1]Multi-Field'!$F$104="undrained"),BH586,""))</f>
        <v/>
      </c>
      <c r="FI586" s="409" t="str">
        <f>IF(AND('[1]Multi-Field'!$E$105=[1]Lists!BF586,'[1]Multi-Field'!$F$105="Drained"),BI586,IF(AND('[1]Multi-Field'!$E$105=[1]Lists!BF586,'[1]Multi-Field'!$F$105="undrained"),BH586,""))</f>
        <v/>
      </c>
      <c r="FJ586" s="409" t="str">
        <f>IF(AND('[1]Multi-Field'!$E$106=[1]Lists!BF586,'[1]Multi-Field'!$F$106="Drained"),BI586,IF(AND('[1]Multi-Field'!$E$106=[1]Lists!BF586,'[1]Multi-Field'!$F$106="undrained"),BH586,""))</f>
        <v/>
      </c>
      <c r="FK586" s="409" t="str">
        <f>IF(AND('[1]Multi-Field'!$E$107=[1]Lists!BF586,'[1]Multi-Field'!$F$107="Drained"),BI586,IF(AND('[1]Multi-Field'!$E$107=[1]Lists!BF586,'[1]Multi-Field'!$F$107="undrained"),BH586,""))</f>
        <v/>
      </c>
      <c r="FL586" s="409" t="str">
        <f>IF(AND('[1]Multi-Field'!$E$108=[1]Lists!BF586,'[1]Multi-Field'!$F$108="Drained"),BI586,IF(AND('[1]Multi-Field'!$E$108=[1]Lists!BF586,'[1]Multi-Field'!$F$108="undrained"),BH586,""))</f>
        <v/>
      </c>
      <c r="FM586" s="409" t="str">
        <f>IF(AND('[1]Multi-Field'!$E$109=[1]Lists!BF586,'[1]Multi-Field'!$F$109="Drained"),BI586,IF(AND('[1]Multi-Field'!$E$109=[1]Lists!BF586,'[1]Multi-Field'!$F$109="undrained"),BH586,""))</f>
        <v/>
      </c>
      <c r="FN586" s="409" t="str">
        <f>IF(AND('[1]Multi-Field'!$E$110=[1]Lists!BF586,'[1]Multi-Field'!$F$110="Drained"),BI586,IF(AND('[1]Multi-Field'!$E$110=[1]Lists!BF586,'[1]Multi-Field'!$F$110="undrained"),BH586,""))</f>
        <v/>
      </c>
      <c r="FO586" s="409" t="str">
        <f>IF(AND('[1]Multi-Field'!$E$111=[1]Lists!BF586,'[1]Multi-Field'!$F$111="Drained"),BI586,IF(AND('[1]Multi-Field'!$E$111=[1]Lists!BF586,'[1]Multi-Field'!$F$111="undrained"),BH586,""))</f>
        <v/>
      </c>
      <c r="FP586" s="409" t="str">
        <f>IF(AND('[1]Multi-Field'!$E$112=[1]Lists!BF586,'[1]Multi-Field'!$F$112="Drained"),BI586,IF(AND('[1]Multi-Field'!$E$112=[1]Lists!BF586,'[1]Multi-Field'!$F$112="undrained"),BH586,""))</f>
        <v/>
      </c>
      <c r="FQ586" s="409" t="str">
        <f>IF(AND('[1]Multi-Field'!$E$113=[1]Lists!BF586,'[1]Multi-Field'!$F$113="Drained"),BI586,IF(AND('[1]Multi-Field'!$E$113=[1]Lists!BF586,'[1]Multi-Field'!$F$113="undrained"),BH586,""))</f>
        <v/>
      </c>
      <c r="FR586" s="409" t="str">
        <f>IF(AND('[1]Multi-Field'!$E$114=[1]Lists!BF586,'[1]Multi-Field'!$F$114="Drained"),BI586,IF(AND('[1]Multi-Field'!$E$114=[1]Lists!BF586,'[1]Multi-Field'!$F$114="undrained"),BH586,""))</f>
        <v/>
      </c>
      <c r="FS586" s="409" t="str">
        <f>IF(AND('[1]Multi-Field'!$E$115=[1]Lists!BF586,'[1]Multi-Field'!$F$115="Drained"),BI586,IF(AND('[1]Multi-Field'!$E$115=[1]Lists!BF586,'[1]Multi-Field'!$F$115="undrained"),BH586,""))</f>
        <v/>
      </c>
      <c r="FT586" s="409" t="str">
        <f>IF(AND('[1]Multi-Field'!$E$116=[1]Lists!BF586,'[1]Multi-Field'!$F$116="Drained"),BI586,IF(AND('[1]Multi-Field'!$E$116=[1]Lists!BF586,'[1]Multi-Field'!$F$116="undrained"),BH586,""))</f>
        <v/>
      </c>
      <c r="FU586" s="409" t="str">
        <f>IF(AND('[1]Multi-Field'!$E$117=[1]Lists!BF586,'[1]Multi-Field'!$F$117="Drained"),BI586,IF(AND('[1]Multi-Field'!$E$117=[1]Lists!BF586,'[1]Multi-Field'!$F$117="undrained"),BH586,""))</f>
        <v/>
      </c>
      <c r="FV586" s="409" t="str">
        <f>IF(AND('[1]Multi-Field'!$E$118=[1]Lists!BF586,'[1]Multi-Field'!$F$118="Drained"),BI586,IF(AND('[1]Multi-Field'!$E$118=[1]Lists!BF586,'[1]Multi-Field'!$F$118="undrained"),BH586,""))</f>
        <v/>
      </c>
      <c r="FW586" s="409" t="str">
        <f>IF(AND('[1]Multi-Field'!$E$119=[1]Lists!BF586,'[1]Multi-Field'!$F$119="Drained"),BI586,IF(AND('[1]Multi-Field'!$E$119=[1]Lists!BF586,'[1]Multi-Field'!$F$119="undrained"),BH586,""))</f>
        <v/>
      </c>
      <c r="FX586" s="409" t="str">
        <f>IF(AND('[1]Multi-Field'!$E$120=[1]Lists!BF586,'[1]Multi-Field'!$F$120="Drained"),BI586,IF(AND('[1]Multi-Field'!$E$120=[1]Lists!BF586,'[1]Multi-Field'!$F$120="undrained"),BH586,""))</f>
        <v/>
      </c>
    </row>
    <row r="587" spans="1:180" ht="13.5" customHeight="1" thickBot="1">
      <c r="A587" s="7" t="s">
        <v>672</v>
      </c>
      <c r="B587" s="7"/>
      <c r="C587" s="7"/>
      <c r="D587" s="8">
        <v>75</v>
      </c>
      <c r="E587" s="8">
        <f t="shared" si="81"/>
        <v>75</v>
      </c>
      <c r="F587" s="8">
        <f t="shared" si="82"/>
        <v>75</v>
      </c>
      <c r="G587" s="8">
        <v>75</v>
      </c>
      <c r="H587" s="8">
        <v>75</v>
      </c>
      <c r="I587" s="8">
        <f t="shared" si="85"/>
        <v>75</v>
      </c>
      <c r="J587" s="8">
        <f t="shared" si="86"/>
        <v>75</v>
      </c>
      <c r="K587" s="8">
        <v>75</v>
      </c>
      <c r="L587" s="8">
        <v>125</v>
      </c>
      <c r="M587" s="8">
        <f t="shared" si="83"/>
        <v>125</v>
      </c>
      <c r="N587" s="8">
        <f t="shared" si="84"/>
        <v>125</v>
      </c>
      <c r="O587" s="8">
        <v>125</v>
      </c>
      <c r="P587" s="391"/>
      <c r="Q587" s="84"/>
      <c r="R587" s="395"/>
      <c r="S587" s="395"/>
      <c r="T587" s="395"/>
      <c r="U587" s="396"/>
      <c r="BF587" s="414" t="s">
        <v>1750</v>
      </c>
      <c r="BG587" s="415">
        <v>3</v>
      </c>
      <c r="BH587" s="415">
        <v>5</v>
      </c>
      <c r="BI587" s="415">
        <v>5</v>
      </c>
      <c r="BJ587" s="409" t="e">
        <f>IF(AND('[1]Single Field'!#REF!=[1]Lists!BF587,'[1]Single Field'!#REF!="Drained"),"x",IF(AND('[1]Single Field'!#REF!=[1]Lists!BF587,'[1]Single Field'!#REF!="Undrained"),O,""))</f>
        <v>#REF!</v>
      </c>
      <c r="BK587" s="409" t="str">
        <f>IF(AND('[1]Multi-Field'!$E$3=[1]Lists!BF587,'[1]Multi-Field'!$F$3="Drained"),BI587,IF(AND('[1]Multi-Field'!$E$3=BF587,'[1]Multi-Field'!$F$3="undrained"),BH587,""))</f>
        <v/>
      </c>
      <c r="BL587" s="409" t="str">
        <f>IF(AND('[1]Multi-Field'!$E$4=BF587,'[1]Multi-Field'!$F$4="Drained"),BI587,IF(AND('[1]Multi-Field'!$E$4=BF587,'[1]Multi-Field'!$F$4="undrained"),BH587,""))</f>
        <v/>
      </c>
      <c r="BM587" s="409" t="str">
        <f>IF(AND('[1]Multi-Field'!$E$5=BF587,'[1]Multi-Field'!$F$5="Drained"),BI587,IF(AND('[1]Multi-Field'!$E$5=BF587,'[1]Multi-Field'!$F$5="undrained"),BH587,""))</f>
        <v/>
      </c>
      <c r="BN587" s="409" t="str">
        <f>IF(AND('[1]Multi-Field'!$E$6=BF587,'[1]Multi-Field'!$F$6="Drained"),BI587,IF(AND('[1]Multi-Field'!$E$6=BF587,'[1]Multi-Field'!$F$6="undrained"),BH587,""))</f>
        <v/>
      </c>
      <c r="BO587" s="409" t="str">
        <f>IF(AND('[1]Multi-Field'!$E$7=BF587,'[1]Multi-Field'!$F$7="Drained"),BI587,IF(AND('[1]Multi-Field'!$E$7=BF587,'[1]Multi-Field'!$F$7="undrained"),BH587,""))</f>
        <v/>
      </c>
      <c r="BP587" s="409" t="str">
        <f>IF(AND('[1]Multi-Field'!$E$8=BF587,'[1]Multi-Field'!$F$8="Drained"),BI587,IF(AND('[1]Multi-Field'!$E$8=BF587,'[1]Multi-Field'!$F$8="undrained"),BH587,""))</f>
        <v/>
      </c>
      <c r="BQ587" s="409" t="str">
        <f>IF(AND('[1]Multi-Field'!$E$9=BF587,'[1]Multi-Field'!$F$9="Drained"),BI587,IF(AND('[1]Multi-Field'!$E$9=BF587,'[1]Multi-Field'!$F$9="undrained"),BH587,""))</f>
        <v/>
      </c>
      <c r="BR587" s="409" t="str">
        <f>IF(AND('[1]Multi-Field'!$E$10=BF587,'[1]Multi-Field'!$F$10="Drained"),BI587,IF(AND('[1]Multi-Field'!$E$10=BF587,'[1]Multi-Field'!$F$10="undrained"),BH587,""))</f>
        <v/>
      </c>
      <c r="BS587" s="409" t="str">
        <f>IF(AND('[1]Multi-Field'!$E$11=BF587,'[1]Multi-Field'!$F$11="Drained"),BI587,IF(AND('[1]Multi-Field'!$E$11=BF587,'[1]Multi-Field'!$F$11="undrained"),BH587,""))</f>
        <v/>
      </c>
      <c r="BT587" s="409" t="str">
        <f>IF(AND('[1]Multi-Field'!$E$12=BF587,'[1]Multi-Field'!$F$12="Drained"),BI587,IF(AND('[1]Multi-Field'!$E$12=BF587,'[1]Multi-Field'!$F$12="undrained"),BH587,""))</f>
        <v/>
      </c>
      <c r="BU587" s="409" t="str">
        <f>IF(AND('[1]Multi-Field'!$E$13=BF587,'[1]Multi-Field'!$F$13="Drained"),BI587,IF(AND('[1]Multi-Field'!$E$3=BF587,'[1]Multi-Field'!$F$13="undrained"),BH587,""))</f>
        <v/>
      </c>
      <c r="BV587" s="409" t="str">
        <f>IF(AND('[1]Multi-Field'!$E$14=BF587,'[1]Multi-Field'!$F$14="Drained"),BI587,IF(AND('[1]Multi-Field'!$E$14=BF587,'[1]Multi-Field'!$F$14="undrained"),BH587,""))</f>
        <v/>
      </c>
      <c r="BW587" s="409" t="str">
        <f>IF(AND('[1]Multi-Field'!$E$15=BF587,'[1]Multi-Field'!$F$15="Drained"),BI587,IF(AND('[1]Multi-Field'!$E$15=BF587,'[1]Multi-Field'!$F$15="undrained"),BH587,""))</f>
        <v/>
      </c>
      <c r="BX587" s="409" t="str">
        <f>IF(AND('[1]Multi-Field'!$E$16=[1]Lists!BF587,'[1]Multi-Field'!$F$16="Drained"),BI587,IF(AND('[1]Multi-Field'!$E$16=[1]Lists!BF587,'[1]Multi-Field'!$F$16="undrained"),BH587,""))</f>
        <v/>
      </c>
      <c r="BY587" s="409" t="str">
        <f>IF(AND('[1]Multi-Field'!$E$17=[1]Lists!BF587,'[1]Multi-Field'!$F$17="Drained"),BI587,IF(AND('[1]Multi-Field'!$E$17=[1]Lists!BF587,'[1]Multi-Field'!$F$17="undrained"),BH587,""))</f>
        <v/>
      </c>
      <c r="BZ587" s="409" t="str">
        <f>IF(AND('[1]Multi-Field'!$E$18=[1]Lists!BF587,'[1]Multi-Field'!$F$18="Drained"),BI587,IF(AND('[1]Multi-Field'!$E$18=[1]Lists!BF587,'[1]Multi-Field'!$F$18="undrained"),BH587,""))</f>
        <v/>
      </c>
      <c r="CA587" s="409" t="str">
        <f>IF(AND('[1]Multi-Field'!$E$19=[1]Lists!BF587,'[1]Multi-Field'!$F$19="Drained"),BI587,IF(AND('[1]Multi-Field'!$E$19=[1]Lists!BF587,'[1]Multi-Field'!$F$19="undrained"),BH587,""))</f>
        <v/>
      </c>
      <c r="CB587" s="409" t="str">
        <f>IF(AND('[1]Multi-Field'!$E$20=[1]Lists!BF587,'[1]Multi-Field'!$F$20="Drained"),BI587,IF(AND('[1]Multi-Field'!$E$20=[1]Lists!BF587,'[1]Multi-Field'!$F$20="undrained"),BH587,""))</f>
        <v/>
      </c>
      <c r="CC587" s="409" t="str">
        <f>IF(AND('[1]Multi-Field'!$E$21=[1]Lists!BF587,'[1]Multi-Field'!$F$21="Drained"),BI587,IF(AND('[1]Multi-Field'!$E$21=[1]Lists!BF587,'[1]Multi-Field'!$F$21="undrained"),BH587,""))</f>
        <v/>
      </c>
      <c r="CD587" s="409" t="str">
        <f>IF(AND('[1]Multi-Field'!$E$22=[1]Lists!BF587,'[1]Multi-Field'!$F$22="Drained"),BI587,IF(AND('[1]Multi-Field'!$E$22=[1]Lists!BF587,'[1]Multi-Field'!$F$22="undrained"),BH587,""))</f>
        <v/>
      </c>
      <c r="CE587" s="409" t="str">
        <f>IF(AND('[1]Multi-Field'!$E$23=[1]Lists!BF587,'[1]Multi-Field'!$F$23="Drained"),BI587,IF(AND('[1]Multi-Field'!$E$23=[1]Lists!BF587,'[1]Multi-Field'!$F$23="undrained"),BH587,""))</f>
        <v/>
      </c>
      <c r="CF587" s="409" t="str">
        <f>IF(AND('[1]Multi-Field'!$E$24=[1]Lists!BF587,'[1]Multi-Field'!$F$24="Drained"),BI587,IF(AND('[1]Multi-Field'!$E$24=[1]Lists!BF587,'[1]Multi-Field'!$F$24="undrained"),BH587,""))</f>
        <v/>
      </c>
      <c r="CG587" s="409" t="str">
        <f>IF(AND('[1]Multi-Field'!$E$25=[1]Lists!BF587,'[1]Multi-Field'!$F$25="Drained"),BI587,IF(AND('[1]Multi-Field'!$E$25=[1]Lists!BF587,'[1]Multi-Field'!$F$25="undrained"),BH587,""))</f>
        <v/>
      </c>
      <c r="CH587" s="409" t="str">
        <f>IF(AND('[1]Multi-Field'!$E$26=[1]Lists!BF587,'[1]Multi-Field'!$F$26="Drained"),BI587,IF(AND('[1]Multi-Field'!$E$26=[1]Lists!BF587,'[1]Multi-Field'!$F$26="undrained"),BH587,""))</f>
        <v/>
      </c>
      <c r="CI587" s="409" t="str">
        <f>IF(AND('[1]Multi-Field'!$E$27=[1]Lists!BF587,'[1]Multi-Field'!$F$27="Drained"),BI587,IF(AND('[1]Multi-Field'!$E$27=[1]Lists!BF587,'[1]Multi-Field'!$F$27="undrained"),BH587,""))</f>
        <v/>
      </c>
      <c r="CJ587" s="409" t="str">
        <f>IF(AND('[1]Multi-Field'!$E$28=[1]Lists!BF587,'[1]Multi-Field'!$F$28="Drained"),BI587,IF(AND('[1]Multi-Field'!$E$28=[1]Lists!BF587,'[1]Multi-Field'!$F$28="undrained"),BH587,""))</f>
        <v/>
      </c>
      <c r="CK587" s="409" t="str">
        <f>IF(AND('[1]Multi-Field'!$E$29=[1]Lists!BF587,'[1]Multi-Field'!$F$29="Drained"),BI587,IF(AND('[1]Multi-Field'!$E$29=[1]Lists!BF587,'[1]Multi-Field'!$F$29="undrained"),BH587,""))</f>
        <v/>
      </c>
      <c r="CL587" s="409" t="str">
        <f>IF(AND('[1]Multi-Field'!$E$30=[1]Lists!BF587,'[1]Multi-Field'!$F$30="Drained"),BI587,IF(AND('[1]Multi-Field'!$E$30=[1]Lists!BF587,'[1]Multi-Field'!$F$30="undrained"),BH587,""))</f>
        <v/>
      </c>
      <c r="CM587" s="409" t="str">
        <f>IF(AND('[1]Multi-Field'!$E$31=[1]Lists!BF587,'[1]Multi-Field'!$F$31="Drained"),BI587,IF(AND('[1]Multi-Field'!$E$31=[1]Lists!BF587,'[1]Multi-Field'!$F$31="undrained"),BH587,""))</f>
        <v/>
      </c>
      <c r="CN587" s="409" t="str">
        <f>IF(AND('[1]Multi-Field'!$E$32=[1]Lists!BF587,'[1]Multi-Field'!$F$32="Drained"),BI587,IF(AND('[1]Multi-Field'!$E$32=[1]Lists!BF587,'[1]Multi-Field'!$F$32="undrained"),BH587,""))</f>
        <v/>
      </c>
      <c r="CO587" s="409" t="str">
        <f>IF(AND('[1]Multi-Field'!$E$33=[1]Lists!BF587,'[1]Multi-Field'!$F$33="Drained"),BI587,IF(AND('[1]Multi-Field'!$E$33=[1]Lists!BF587,'[1]Multi-Field'!$F$33="undrained"),BH587,""))</f>
        <v/>
      </c>
      <c r="CP587" s="409" t="str">
        <f>IF(AND('[1]Multi-Field'!$E$34=[1]Lists!BF587,'[1]Multi-Field'!$F$34="Drained"),BI587,IF(AND('[1]Multi-Field'!$E$34=[1]Lists!BF587,'[1]Multi-Field'!$F$34="undrained"),BH587,""))</f>
        <v/>
      </c>
      <c r="CQ587" s="409" t="str">
        <f>IF(AND('[1]Multi-Field'!$E$35=[1]Lists!BF587,'[1]Multi-Field'!$F$35="Drained"),BI587,IF(AND('[1]Multi-Field'!$E$35=[1]Lists!BF587,'[1]Multi-Field'!$F$35="undrained"),BH587,""))</f>
        <v/>
      </c>
      <c r="CR587" s="409" t="str">
        <f>IF(AND('[1]Multi-Field'!$E$36=[1]Lists!BF587,'[1]Multi-Field'!$F$36="Drained"),BI587,IF(AND('[1]Multi-Field'!$E$36=[1]Lists!BF587,'[1]Multi-Field'!$F$36="undrained"),BH587,""))</f>
        <v/>
      </c>
      <c r="CS587" s="409" t="str">
        <f>IF(AND('[1]Multi-Field'!$E$37=[1]Lists!BF587,'[1]Multi-Field'!$F$37="Drained"),BI587,IF(AND('[1]Multi-Field'!$E$37=[1]Lists!BF587,'[1]Multi-Field'!$F$37="undrained"),BH587,""))</f>
        <v/>
      </c>
      <c r="CT587" s="409" t="str">
        <f>IF(AND('[1]Multi-Field'!$E$38=[1]Lists!BF587,'[1]Multi-Field'!$F$38="Drained"),BI587,IF(AND('[1]Multi-Field'!$E$38=[1]Lists!BF587,'[1]Multi-Field'!$F$38="undrained"),BH587,""))</f>
        <v/>
      </c>
      <c r="CU587" s="409" t="str">
        <f>IF(AND('[1]Multi-Field'!$E$39=[1]Lists!BF587,'[1]Multi-Field'!$F$39="Drained"),BI587,IF(AND('[1]Multi-Field'!$E$39=[1]Lists!BF587,'[1]Multi-Field'!$F$39="undrained"),BH587,""))</f>
        <v/>
      </c>
      <c r="CV587" s="409" t="str">
        <f>IF(AND('[1]Multi-Field'!$E$40=[1]Lists!BF587,'[1]Multi-Field'!$F$40="Drained"),BI587,IF(AND('[1]Multi-Field'!$E$40=[1]Lists!BF587,'[1]Multi-Field'!$F$40="undrained"),BH587,""))</f>
        <v/>
      </c>
      <c r="CW587" s="409" t="str">
        <f>IF(AND('[1]Multi-Field'!$E$41=[1]Lists!BF587,'[1]Multi-Field'!$F$40="Drained"),BI587,IF(AND('[1]Multi-Field'!$E$40=[1]Lists!BF587,'[1]Multi-Field'!$F$40="undrained"),BH587,""))</f>
        <v/>
      </c>
      <c r="CX587" s="409" t="str">
        <f>IF(AND('[1]Multi-Field'!$E$42=[1]Lists!BF587,'[1]Multi-Field'!$F$42="Drained"),BI587,IF(AND('[1]Multi-Field'!$E$42=[1]Lists!BF587,'[1]Multi-Field'!$F$42="undrained"),BH587,""))</f>
        <v/>
      </c>
      <c r="CY587" s="409" t="str">
        <f>IF(AND('[1]Multi-Field'!$E$43=[1]Lists!BF587,'[1]Multi-Field'!$F$43="Drained"),BI587,IF(AND('[1]Multi-Field'!$E$43=[1]Lists!BF587,'[1]Multi-Field'!$F$43="undrained"),BH587,""))</f>
        <v/>
      </c>
      <c r="CZ587" s="409" t="str">
        <f>IF(AND('[1]Multi-Field'!$E$44=[1]Lists!BF587,'[1]Multi-Field'!$F$44="Drained"),BI587,IF(AND('[1]Multi-Field'!$E$44=[1]Lists!BF587,'[1]Multi-Field'!$F$44="undrained"),BH587,""))</f>
        <v/>
      </c>
      <c r="DA587" s="409" t="str">
        <f>IF(AND('[1]Multi-Field'!$E$45=[1]Lists!BF587,'[1]Multi-Field'!$F$45="Drained"),BI587,IF(AND('[1]Multi-Field'!$E$45=[1]Lists!BF587,'[1]Multi-Field'!$F$45="undrained"),BH587,""))</f>
        <v/>
      </c>
      <c r="DB587" s="409" t="str">
        <f>IF(AND('[1]Multi-Field'!$E$46=[1]Lists!BF587,'[1]Multi-Field'!$F$46="Drained"),BI587,IF(AND('[1]Multi-Field'!$E$46=[1]Lists!BF587,'[1]Multi-Field'!$F$46="undrained"),BH587,""))</f>
        <v/>
      </c>
      <c r="DC587" s="409" t="str">
        <f>IF(AND('[1]Multi-Field'!$E$47=[1]Lists!BF587,'[1]Multi-Field'!$F$47="Drained"),BI587,IF(AND('[1]Multi-Field'!$E$47=[1]Lists!BF587,'[1]Multi-Field'!$F$47="undrained"),BH587,""))</f>
        <v/>
      </c>
      <c r="DD587" s="409" t="str">
        <f>IF(AND('[1]Multi-Field'!$E$48=[1]Lists!BF587,'[1]Multi-Field'!$F$48="Drained"),BI587,IF(AND('[1]Multi-Field'!$E$48=[1]Lists!BF587,'[1]Multi-Field'!$F$48="undrained"),BH587,""))</f>
        <v/>
      </c>
      <c r="DE587" s="409" t="str">
        <f>IF(AND('[1]Multi-Field'!$E$49=[1]Lists!BF587,'[1]Multi-Field'!$F$49="Drained"),BI587,IF(AND('[1]Multi-Field'!$E$49=[1]Lists!BF587,'[1]Multi-Field'!$F$9="undrained"),BH587,""))</f>
        <v/>
      </c>
      <c r="DF587" s="409" t="str">
        <f>IF(AND('[1]Multi-Field'!$E$50=[1]Lists!BF587,'[1]Multi-Field'!$F$50="Drained"),BI587,IF(AND('[1]Multi-Field'!$E$50=[1]Lists!BF587,'[1]Multi-Field'!$F$50="undrained"),BH587,""))</f>
        <v/>
      </c>
      <c r="DG587" s="409" t="str">
        <f>IF(AND('[1]Multi-Field'!$E$51=[1]Lists!BF587,'[1]Multi-Field'!$F$51="Drained"),BI587,IF(AND('[1]Multi-Field'!$E$51=[1]Lists!BF587,'[1]Multi-Field'!$F$51="undrained"),BH587,""))</f>
        <v/>
      </c>
      <c r="DH587" s="409" t="str">
        <f>IF(AND('[1]Multi-Field'!$E$52=[1]Lists!BF587,'[1]Multi-Field'!$F$52="Drained"),BI587,IF(AND('[1]Multi-Field'!$E$52=[1]Lists!BF587,'[1]Multi-Field'!$F$52="undrained"),BH587,""))</f>
        <v/>
      </c>
      <c r="DI587" s="409" t="str">
        <f>IF(AND('[1]Multi-Field'!$E$53=[1]Lists!BF587,'[1]Multi-Field'!$F$53="Drained"),BI587,IF(AND('[1]Multi-Field'!$E$53=[1]Lists!BF587,'[1]Multi-Field'!$F$53="undrained"),BH587,""))</f>
        <v/>
      </c>
      <c r="DJ587" s="409" t="str">
        <f>IF(AND('[1]Multi-Field'!$E$54=[1]Lists!BF587,'[1]Multi-Field'!$F$54="Drained"),BI587,IF(AND('[1]Multi-Field'!$E$54=[1]Lists!BF587,'[1]Multi-Field'!$F$54="undrained"),BH587,""))</f>
        <v/>
      </c>
      <c r="DK587" s="409" t="str">
        <f>IF(AND('[1]Multi-Field'!$E$55=[1]Lists!BF587,'[1]Multi-Field'!$F$55="Drained"),BI587,IF(AND('[1]Multi-Field'!$E$55=[1]Lists!BF587,'[1]Multi-Field'!$F$55="undrained"),BH587,""))</f>
        <v/>
      </c>
      <c r="DL587" s="409" t="str">
        <f>IF(AND('[1]Multi-Field'!$E$56=[1]Lists!BF587,'[1]Multi-Field'!$F$56="Drained"),BI587,IF(AND('[1]Multi-Field'!$E$56=[1]Lists!BF587,'[1]Multi-Field'!$F$56="undrained"),BH587,""))</f>
        <v/>
      </c>
      <c r="DM587" s="409" t="str">
        <f>IF(AND('[1]Multi-Field'!$E$57=[1]Lists!BF587,'[1]Multi-Field'!$F$57="Drained"),BI587,IF(AND('[1]Multi-Field'!$E$57=[1]Lists!BF587,'[1]Multi-Field'!$F$57="undrained"),BH587,""))</f>
        <v/>
      </c>
      <c r="DN587" s="409" t="str">
        <f>IF(AND('[1]Multi-Field'!$E$58=[1]Lists!BF587,'[1]Multi-Field'!$F$58="Drained"),BI587,IF(AND('[1]Multi-Field'!$E$58=[1]Lists!BF587,'[1]Multi-Field'!$F$58="undrained"),BH587,""))</f>
        <v/>
      </c>
      <c r="DO587" s="409" t="str">
        <f>IF(AND('[1]Multi-Field'!$E$59=[1]Lists!BF587,'[1]Multi-Field'!$F$59="Drained"),BI587,IF(AND('[1]Multi-Field'!$E$59=[1]Lists!BF587,'[1]Multi-Field'!$F$59="undrained"),BH587,""))</f>
        <v/>
      </c>
      <c r="DP587" s="409" t="str">
        <f>IF(AND('[1]Multi-Field'!$E$60=[1]Lists!BF587,'[1]Multi-Field'!$F$60="Drained"),BI587,IF(AND('[1]Multi-Field'!$E$60=[1]Lists!BF587,'[1]Multi-Field'!$F$60="undrained"),BH587,""))</f>
        <v/>
      </c>
      <c r="DQ587" s="409" t="str">
        <f>IF(AND('[1]Multi-Field'!$E$61=[1]Lists!BF587,'[1]Multi-Field'!$F$61="Drained"),BI587,IF(AND('[1]Multi-Field'!$E$61=[1]Lists!BF587,'[1]Multi-Field'!$F$61="undrained"),BH587,""))</f>
        <v/>
      </c>
      <c r="DR587" s="409" t="str">
        <f>IF(AND('[1]Multi-Field'!$E$62=[1]Lists!BF587,'[1]Multi-Field'!$F$62="Drained"),BI587,IF(AND('[1]Multi-Field'!$E$62=[1]Lists!BF587,'[1]Multi-Field'!$F$62="undrained"),BH587,""))</f>
        <v/>
      </c>
      <c r="DS587" s="409" t="str">
        <f>IF(AND('[1]Multi-Field'!$E$63=[1]Lists!BF587,'[1]Multi-Field'!$F$63="Drained"),BI587,IF(AND('[1]Multi-Field'!$E$63=[1]Lists!BF587,'[1]Multi-Field'!$F$63="undrained"),BH587,""))</f>
        <v/>
      </c>
      <c r="DT587" s="409" t="str">
        <f>IF(AND('[1]Multi-Field'!$E$64=[1]Lists!BF587,'[1]Multi-Field'!$F$64="Drained"),BI587,IF(AND('[1]Multi-Field'!$E$64=[1]Lists!BF587,'[1]Multi-Field'!$F$64="undrained"),BH587,""))</f>
        <v/>
      </c>
      <c r="DU587" s="409" t="str">
        <f>IF(AND('[1]Multi-Field'!$E$65=[1]Lists!BF587,'[1]Multi-Field'!$F$65="Drained"),BI587,IF(AND('[1]Multi-Field'!$E$65=[1]Lists!BF587,'[1]Multi-Field'!$F$65="undrained"),BH587,""))</f>
        <v/>
      </c>
      <c r="DV587" s="409" t="str">
        <f>IF(AND('[1]Multi-Field'!$E$66=[1]Lists!BF587,'[1]Multi-Field'!$F$66="Drained"),BI587,IF(AND('[1]Multi-Field'!$E$66=[1]Lists!BF587,'[1]Multi-Field'!$F$66="undrained"),BH587,""))</f>
        <v/>
      </c>
      <c r="DW587" s="409" t="str">
        <f>IF(AND('[1]Multi-Field'!$E$67=[1]Lists!BF587,'[1]Multi-Field'!$F$67="Drained"),BI587,IF(AND('[1]Multi-Field'!$E$67=[1]Lists!BF587,'[1]Multi-Field'!$F$67="undrained"),BH587,""))</f>
        <v/>
      </c>
      <c r="DX587" s="409" t="str">
        <f>IF(AND('[1]Multi-Field'!$E$68=[1]Lists!BF587,'[1]Multi-Field'!$F$68="Drained"),BI587,IF(AND('[1]Multi-Field'!$E$68=[1]Lists!BF587,'[1]Multi-Field'!$F$68="undrained"),BH587,""))</f>
        <v/>
      </c>
      <c r="DY587" s="409" t="str">
        <f>IF(AND('[1]Multi-Field'!$E$69=[1]Lists!BF587,'[1]Multi-Field'!$F$69="Drained"),BI587,IF(AND('[1]Multi-Field'!$E$69=[1]Lists!BF587,'[1]Multi-Field'!$F$69="undrained"),BH587,""))</f>
        <v/>
      </c>
      <c r="DZ587" s="409" t="str">
        <f>IF(AND('[1]Multi-Field'!$E$70=[1]Lists!BF587,'[1]Multi-Field'!$F$70="Drained"),BI587,IF(AND('[1]Multi-Field'!$E$70=[1]Lists!BF587,'[1]Multi-Field'!$F$70="undrained"),BH587,""))</f>
        <v/>
      </c>
      <c r="EA587" s="409" t="str">
        <f>IF(AND('[1]Multi-Field'!$E$71=[1]Lists!BF587,'[1]Multi-Field'!$F$71="Drained"),BI587,IF(AND('[1]Multi-Field'!$E$71=[1]Lists!BF587,'[1]Multi-Field'!$F$71="undrained"),BH587,""))</f>
        <v/>
      </c>
      <c r="EB587" s="409" t="str">
        <f>IF(AND('[1]Multi-Field'!$E$72=[1]Lists!BF587,'[1]Multi-Field'!$F$72="Drained"),BI587,IF(AND('[1]Multi-Field'!$E$72=[1]Lists!BF587,'[1]Multi-Field'!$F$72="undrained"),BH587,""))</f>
        <v/>
      </c>
      <c r="EC587" s="409" t="str">
        <f>IF(AND('[1]Multi-Field'!$E$73=[1]Lists!BF587,'[1]Multi-Field'!$F$73="Drained"),BI587,IF(AND('[1]Multi-Field'!$E$73=[1]Lists!BF587,'[1]Multi-Field'!$F$73="undrained"),BH587,""))</f>
        <v/>
      </c>
      <c r="ED587" s="409" t="str">
        <f>IF(AND('[1]Multi-Field'!$E$74=[1]Lists!BF587,'[1]Multi-Field'!$F$74="Drained"),BI587,IF(AND('[1]Multi-Field'!$E$74=[1]Lists!BF587,'[1]Multi-Field'!$F$74="undrained"),BH587,""))</f>
        <v/>
      </c>
      <c r="EE587" s="409" t="str">
        <f>IF(AND('[1]Multi-Field'!$E$75=[1]Lists!BF587,'[1]Multi-Field'!$F$75="Drained"),BI587,IF(AND('[1]Multi-Field'!$E$75=[1]Lists!BF587,'[1]Multi-Field'!$F$75="undrained"),BH587,""))</f>
        <v/>
      </c>
      <c r="EF587" s="409" t="str">
        <f>IF(AND('[1]Multi-Field'!$E$76=[1]Lists!BF587,'[1]Multi-Field'!$F$76="Drained"),BI587,IF(AND('[1]Multi-Field'!$E$76=[1]Lists!BF587,'[1]Multi-Field'!$F$6="undrained"),BH587,""))</f>
        <v/>
      </c>
      <c r="EG587" s="409" t="str">
        <f>IF(AND('[1]Multi-Field'!$E$77=[1]Lists!BF587,'[1]Multi-Field'!$F$77="Drained"),BI587,IF(AND('[1]Multi-Field'!$E$77=[1]Lists!BF587,'[1]Multi-Field'!$F$77="undrained"),BH587,""))</f>
        <v/>
      </c>
      <c r="EH587" s="409" t="str">
        <f>IF(AND('[1]Multi-Field'!$E$78=[1]Lists!BF587,'[1]Multi-Field'!$F$78="Drained"),BI587,IF(AND('[1]Multi-Field'!$E$78=[1]Lists!BF587,'[1]Multi-Field'!$F$78="undrained"),BH587,""))</f>
        <v/>
      </c>
      <c r="EI587" s="409" t="str">
        <f>IF(AND('[1]Multi-Field'!$E$79=[1]Lists!BF587,'[1]Multi-Field'!$F$79="Drained"),BI587,IF(AND('[1]Multi-Field'!$E$79=[1]Lists!BF587,'[1]Multi-Field'!$F$79="undrained"),BH587,""))</f>
        <v/>
      </c>
      <c r="EJ587" s="409" t="str">
        <f>IF(AND('[1]Multi-Field'!$E$80=[1]Lists!BF587,'[1]Multi-Field'!$F$80="Drained"),BI587,IF(AND('[1]Multi-Field'!$E$80=[1]Lists!BF587,'[1]Multi-Field'!$F$80="undrained"),BH587,""))</f>
        <v/>
      </c>
      <c r="EK587" s="409" t="str">
        <f>IF(AND('[1]Multi-Field'!$E$81=[1]Lists!BF587,'[1]Multi-Field'!$F$81="Drained"),BI587,IF(AND('[1]Multi-Field'!$E$81=[1]Lists!BF587,'[1]Multi-Field'!$F$81="undrained"),BH587,""))</f>
        <v/>
      </c>
      <c r="EL587" s="409" t="str">
        <f>IF(AND('[1]Multi-Field'!$E$82=[1]Lists!BF587,'[1]Multi-Field'!$F$82="Drained"),BI587,IF(AND('[1]Multi-Field'!$E$82=[1]Lists!BF587,'[1]Multi-Field'!$F$82="undrained"),BH587,""))</f>
        <v/>
      </c>
      <c r="EM587" s="409" t="str">
        <f>IF(AND('[1]Multi-Field'!$E$83=[1]Lists!BF587,'[1]Multi-Field'!$F$83="Drained"),BI587,IF(AND('[1]Multi-Field'!$E$83=[1]Lists!BF587,'[1]Multi-Field'!$F$83="undrained"),BH587,""))</f>
        <v/>
      </c>
      <c r="EN587" s="409" t="str">
        <f>IF(AND('[1]Multi-Field'!$E$84=[1]Lists!BF587,'[1]Multi-Field'!$F$84="Drained"),BI587,IF(AND('[1]Multi-Field'!$E$84=[1]Lists!BF587,'[1]Multi-Field'!$F$84="undrained"),BH587,""))</f>
        <v/>
      </c>
      <c r="EO587" s="409" t="str">
        <f>IF(AND('[1]Multi-Field'!$E$85=[1]Lists!BF587,'[1]Multi-Field'!$F$85="Drained"),BI587,IF(AND('[1]Multi-Field'!$E$85=[1]Lists!BF587,'[1]Multi-Field'!$F$85="undrained"),BH587,""))</f>
        <v/>
      </c>
      <c r="EP587" s="409" t="str">
        <f>IF(AND('[1]Multi-Field'!$E$86=[1]Lists!BF587,'[1]Multi-Field'!$F$86="Drained"),BI587,IF(AND('[1]Multi-Field'!$E$86=[1]Lists!BF587,'[1]Multi-Field'!$F$86="undrained"),BH587,""))</f>
        <v/>
      </c>
      <c r="EQ587" s="409" t="str">
        <f>IF(AND('[1]Multi-Field'!$E$87=[1]Lists!BF587,'[1]Multi-Field'!$F$87="Drained"),BI587,IF(AND('[1]Multi-Field'!$E$87=[1]Lists!BF587,'[1]Multi-Field'!$F$87="undrained"),BH587,""))</f>
        <v/>
      </c>
      <c r="ER587" s="409" t="str">
        <f>IF(AND('[1]Multi-Field'!$E$88=[1]Lists!BF587,'[1]Multi-Field'!$F$88="Drained"),BI587,IF(AND('[1]Multi-Field'!$E$88=[1]Lists!BF587,'[1]Multi-Field'!$F$88="undrained"),BH587,""))</f>
        <v/>
      </c>
      <c r="ES587" s="409" t="str">
        <f>IF(AND('[1]Multi-Field'!$E$89=[1]Lists!BF587,'[1]Multi-Field'!$F$89="Drained"),BI587,IF(AND('[1]Multi-Field'!$E$89=[1]Lists!BF587,'[1]Multi-Field'!$F$89="undrained"),BH587,""))</f>
        <v/>
      </c>
      <c r="ET587" s="409" t="str">
        <f>IF(AND('[1]Multi-Field'!$E$90=[1]Lists!BF587,'[1]Multi-Field'!$F$90="Drained"),BI587,IF(AND('[1]Multi-Field'!$E$90=[1]Lists!BF587,'[1]Multi-Field'!$F$90="undrained"),BH587,""))</f>
        <v/>
      </c>
      <c r="EU587" s="409" t="str">
        <f>IF(AND('[1]Multi-Field'!$E$91=[1]Lists!BF587,'[1]Multi-Field'!$F$91="Drained"),BI587,IF(AND('[1]Multi-Field'!$E$91=[1]Lists!BF587,'[1]Multi-Field'!$F$91="undrained"),BH587,""))</f>
        <v/>
      </c>
      <c r="EV587" s="409" t="str">
        <f>IF(AND('[1]Multi-Field'!$E$92=[1]Lists!BF587,'[1]Multi-Field'!$F$92="Drained"),BI587,IF(AND('[1]Multi-Field'!$E$92=[1]Lists!BF587,'[1]Multi-Field'!$F$92="undrained"),BH587,""))</f>
        <v/>
      </c>
      <c r="EW587" s="409" t="str">
        <f>IF(AND('[1]Multi-Field'!$E$93=[1]Lists!BF587,'[1]Multi-Field'!$F$93="Drained"),BI587,IF(AND('[1]Multi-Field'!$E$93=[1]Lists!BF587,'[1]Multi-Field'!$F$93="undrained"),BH587,""))</f>
        <v/>
      </c>
      <c r="EX587" s="409" t="str">
        <f>IF(AND('[1]Multi-Field'!$E$94=[1]Lists!BF587,'[1]Multi-Field'!$F$94="Drained"),BI587,IF(AND('[1]Multi-Field'!$E$94=[1]Lists!BF587,'[1]Multi-Field'!$F$94="undrained"),BH587,""))</f>
        <v/>
      </c>
      <c r="EY587" s="409" t="str">
        <f>IF(AND('[1]Multi-Field'!$E$95=[1]Lists!BF587,'[1]Multi-Field'!$F$95="Drained"),BI587,IF(AND('[1]Multi-Field'!$E$95=[1]Lists!BF587,'[1]Multi-Field'!$F$95="undrained"),BH587,""))</f>
        <v/>
      </c>
      <c r="EZ587" s="409" t="str">
        <f>IF(AND('[1]Multi-Field'!$E$96=[1]Lists!BF587,'[1]Multi-Field'!$F$96="Drained"),BI587,IF(AND('[1]Multi-Field'!$E$96=[1]Lists!BF587,'[1]Multi-Field'!$F$96="undrained"),BH587,""))</f>
        <v/>
      </c>
      <c r="FA587" s="409" t="str">
        <f>IF(AND('[1]Multi-Field'!$E$97=[1]Lists!BF587,'[1]Multi-Field'!$F$97="Drained"),BI587,IF(AND('[1]Multi-Field'!$E$97=[1]Lists!BF587,'[1]Multi-Field'!$F$97="undrained"),BH587,""))</f>
        <v/>
      </c>
      <c r="FB587" s="409" t="str">
        <f>IF(AND('[1]Multi-Field'!$E$98=[1]Lists!BF587,'[1]Multi-Field'!$F$98="Drained"),BI587,IF(AND('[1]Multi-Field'!$E$98=[1]Lists!BF587,'[1]Multi-Field'!$F$98="undrained"),BH587,""))</f>
        <v/>
      </c>
      <c r="FC587" s="409" t="str">
        <f>IF(AND('[1]Multi-Field'!$E$99=[1]Lists!BF587,'[1]Multi-Field'!$F$99="Drained"),BI587,IF(AND('[1]Multi-Field'!$E$99=[1]Lists!BF587,'[1]Multi-Field'!$F$99="undrained"),BH587,""))</f>
        <v/>
      </c>
      <c r="FD587" s="409" t="str">
        <f>IF(AND('[1]Multi-Field'!$E$100=[1]Lists!BF587,'[1]Multi-Field'!$F$100="Drained"),BI587,IF(AND('[1]Multi-Field'!$E$100=[1]Lists!BF587,'[1]Multi-Field'!$F$100="undrained"),BH587,""))</f>
        <v/>
      </c>
      <c r="FE587" s="409" t="str">
        <f>IF(AND('[1]Multi-Field'!$E$101=[1]Lists!BF587,'[1]Multi-Field'!$F$101="Drained"),BI587,IF(AND('[1]Multi-Field'!$E$101=[1]Lists!BF587,'[1]Multi-Field'!$F$101="undrained"),BH587,""))</f>
        <v/>
      </c>
      <c r="FF587" s="409" t="str">
        <f>IF(AND('[1]Multi-Field'!$E$102=[1]Lists!BF587,'[1]Multi-Field'!$F$102="Drained"),BI587,IF(AND('[1]Multi-Field'!$E$102=[1]Lists!BF587,'[1]Multi-Field'!$F$102="undrained"),BH587,""))</f>
        <v/>
      </c>
      <c r="FG587" s="409" t="str">
        <f>IF(AND('[1]Multi-Field'!$E$103=[1]Lists!BF587,'[1]Multi-Field'!$F$103="Drained"),BI587,IF(AND('[1]Multi-Field'!$E$103=[1]Lists!BF587,'[1]Multi-Field'!$F$103="undrained"),BH587,""))</f>
        <v/>
      </c>
      <c r="FH587" s="409" t="str">
        <f>IF(AND('[1]Multi-Field'!$E$104=[1]Lists!BF587,'[1]Multi-Field'!$F$104="Drained"),BI587,IF(AND('[1]Multi-Field'!$E$104=[1]Lists!BF587,'[1]Multi-Field'!$F$104="undrained"),BH587,""))</f>
        <v/>
      </c>
      <c r="FI587" s="409" t="str">
        <f>IF(AND('[1]Multi-Field'!$E$105=[1]Lists!BF587,'[1]Multi-Field'!$F$105="Drained"),BI587,IF(AND('[1]Multi-Field'!$E$105=[1]Lists!BF587,'[1]Multi-Field'!$F$105="undrained"),BH587,""))</f>
        <v/>
      </c>
      <c r="FJ587" s="409" t="str">
        <f>IF(AND('[1]Multi-Field'!$E$106=[1]Lists!BF587,'[1]Multi-Field'!$F$106="Drained"),BI587,IF(AND('[1]Multi-Field'!$E$106=[1]Lists!BF587,'[1]Multi-Field'!$F$106="undrained"),BH587,""))</f>
        <v/>
      </c>
      <c r="FK587" s="409" t="str">
        <f>IF(AND('[1]Multi-Field'!$E$107=[1]Lists!BF587,'[1]Multi-Field'!$F$107="Drained"),BI587,IF(AND('[1]Multi-Field'!$E$107=[1]Lists!BF587,'[1]Multi-Field'!$F$107="undrained"),BH587,""))</f>
        <v/>
      </c>
      <c r="FL587" s="409" t="str">
        <f>IF(AND('[1]Multi-Field'!$E$108=[1]Lists!BF587,'[1]Multi-Field'!$F$108="Drained"),BI587,IF(AND('[1]Multi-Field'!$E$108=[1]Lists!BF587,'[1]Multi-Field'!$F$108="undrained"),BH587,""))</f>
        <v/>
      </c>
      <c r="FM587" s="409" t="str">
        <f>IF(AND('[1]Multi-Field'!$E$109=[1]Lists!BF587,'[1]Multi-Field'!$F$109="Drained"),BI587,IF(AND('[1]Multi-Field'!$E$109=[1]Lists!BF587,'[1]Multi-Field'!$F$109="undrained"),BH587,""))</f>
        <v/>
      </c>
      <c r="FN587" s="409" t="str">
        <f>IF(AND('[1]Multi-Field'!$E$110=[1]Lists!BF587,'[1]Multi-Field'!$F$110="Drained"),BI587,IF(AND('[1]Multi-Field'!$E$110=[1]Lists!BF587,'[1]Multi-Field'!$F$110="undrained"),BH587,""))</f>
        <v/>
      </c>
      <c r="FO587" s="409" t="str">
        <f>IF(AND('[1]Multi-Field'!$E$111=[1]Lists!BF587,'[1]Multi-Field'!$F$111="Drained"),BI587,IF(AND('[1]Multi-Field'!$E$111=[1]Lists!BF587,'[1]Multi-Field'!$F$111="undrained"),BH587,""))</f>
        <v/>
      </c>
      <c r="FP587" s="409" t="str">
        <f>IF(AND('[1]Multi-Field'!$E$112=[1]Lists!BF587,'[1]Multi-Field'!$F$112="Drained"),BI587,IF(AND('[1]Multi-Field'!$E$112=[1]Lists!BF587,'[1]Multi-Field'!$F$112="undrained"),BH587,""))</f>
        <v/>
      </c>
      <c r="FQ587" s="409" t="str">
        <f>IF(AND('[1]Multi-Field'!$E$113=[1]Lists!BF587,'[1]Multi-Field'!$F$113="Drained"),BI587,IF(AND('[1]Multi-Field'!$E$113=[1]Lists!BF587,'[1]Multi-Field'!$F$113="undrained"),BH587,""))</f>
        <v/>
      </c>
      <c r="FR587" s="409" t="str">
        <f>IF(AND('[1]Multi-Field'!$E$114=[1]Lists!BF587,'[1]Multi-Field'!$F$114="Drained"),BI587,IF(AND('[1]Multi-Field'!$E$114=[1]Lists!BF587,'[1]Multi-Field'!$F$114="undrained"),BH587,""))</f>
        <v/>
      </c>
      <c r="FS587" s="409" t="str">
        <f>IF(AND('[1]Multi-Field'!$E$115=[1]Lists!BF587,'[1]Multi-Field'!$F$115="Drained"),BI587,IF(AND('[1]Multi-Field'!$E$115=[1]Lists!BF587,'[1]Multi-Field'!$F$115="undrained"),BH587,""))</f>
        <v/>
      </c>
      <c r="FT587" s="409" t="str">
        <f>IF(AND('[1]Multi-Field'!$E$116=[1]Lists!BF587,'[1]Multi-Field'!$F$116="Drained"),BI587,IF(AND('[1]Multi-Field'!$E$116=[1]Lists!BF587,'[1]Multi-Field'!$F$116="undrained"),BH587,""))</f>
        <v/>
      </c>
      <c r="FU587" s="409" t="str">
        <f>IF(AND('[1]Multi-Field'!$E$117=[1]Lists!BF587,'[1]Multi-Field'!$F$117="Drained"),BI587,IF(AND('[1]Multi-Field'!$E$117=[1]Lists!BF587,'[1]Multi-Field'!$F$117="undrained"),BH587,""))</f>
        <v/>
      </c>
      <c r="FV587" s="409" t="str">
        <f>IF(AND('[1]Multi-Field'!$E$118=[1]Lists!BF587,'[1]Multi-Field'!$F$118="Drained"),BI587,IF(AND('[1]Multi-Field'!$E$118=[1]Lists!BF587,'[1]Multi-Field'!$F$118="undrained"),BH587,""))</f>
        <v/>
      </c>
      <c r="FW587" s="409" t="str">
        <f>IF(AND('[1]Multi-Field'!$E$119=[1]Lists!BF587,'[1]Multi-Field'!$F$119="Drained"),BI587,IF(AND('[1]Multi-Field'!$E$119=[1]Lists!BF587,'[1]Multi-Field'!$F$119="undrained"),BH587,""))</f>
        <v/>
      </c>
      <c r="FX587" s="409" t="str">
        <f>IF(AND('[1]Multi-Field'!$E$120=[1]Lists!BF587,'[1]Multi-Field'!$F$120="Drained"),BI587,IF(AND('[1]Multi-Field'!$E$120=[1]Lists!BF587,'[1]Multi-Field'!$F$120="undrained"),BH587,""))</f>
        <v/>
      </c>
    </row>
    <row r="588" spans="1:180" ht="13.5" customHeight="1">
      <c r="A588" s="7" t="s">
        <v>673</v>
      </c>
      <c r="B588" s="7"/>
      <c r="C588" s="7"/>
      <c r="D588" s="8">
        <v>75</v>
      </c>
      <c r="E588" s="8">
        <f t="shared" si="81"/>
        <v>75</v>
      </c>
      <c r="F588" s="8">
        <f t="shared" si="82"/>
        <v>75</v>
      </c>
      <c r="G588" s="8">
        <v>75</v>
      </c>
      <c r="H588" s="8">
        <v>75</v>
      </c>
      <c r="I588" s="8">
        <f t="shared" si="85"/>
        <v>75</v>
      </c>
      <c r="J588" s="8">
        <f t="shared" si="86"/>
        <v>75</v>
      </c>
      <c r="K588" s="8">
        <v>75</v>
      </c>
      <c r="L588" s="8">
        <v>130</v>
      </c>
      <c r="M588" s="8">
        <f t="shared" si="83"/>
        <v>130</v>
      </c>
      <c r="N588" s="8">
        <f t="shared" si="84"/>
        <v>130</v>
      </c>
      <c r="O588" s="8">
        <v>130</v>
      </c>
      <c r="P588" s="391"/>
      <c r="Q588" s="84"/>
      <c r="R588" s="395"/>
      <c r="S588" s="395"/>
      <c r="T588" s="395"/>
      <c r="U588" s="396"/>
      <c r="BF588" s="411" t="s">
        <v>1751</v>
      </c>
      <c r="BG588" s="412">
        <v>3</v>
      </c>
      <c r="BH588" s="412">
        <v>5.5</v>
      </c>
      <c r="BI588" s="412">
        <v>5.5</v>
      </c>
      <c r="BJ588" s="409" t="e">
        <f>IF(AND('[1]Single Field'!#REF!=[1]Lists!BF588,'[1]Single Field'!#REF!="Drained"),"x",IF(AND('[1]Single Field'!#REF!=[1]Lists!BF588,'[1]Single Field'!#REF!="Undrained"),O,""))</f>
        <v>#REF!</v>
      </c>
      <c r="BK588" s="409" t="str">
        <f>IF(AND('[1]Multi-Field'!$E$3=[1]Lists!BF588,'[1]Multi-Field'!$F$3="Drained"),BI588,IF(AND('[1]Multi-Field'!$E$3=BF588,'[1]Multi-Field'!$F$3="undrained"),BH588,""))</f>
        <v/>
      </c>
      <c r="BL588" s="409" t="str">
        <f>IF(AND('[1]Multi-Field'!$E$4=BF588,'[1]Multi-Field'!$F$4="Drained"),BI588,IF(AND('[1]Multi-Field'!$E$4=BF588,'[1]Multi-Field'!$F$4="undrained"),BH588,""))</f>
        <v/>
      </c>
      <c r="BM588" s="409" t="str">
        <f>IF(AND('[1]Multi-Field'!$E$5=BF588,'[1]Multi-Field'!$F$5="Drained"),BI588,IF(AND('[1]Multi-Field'!$E$5=BF588,'[1]Multi-Field'!$F$5="undrained"),BH588,""))</f>
        <v/>
      </c>
      <c r="BN588" s="409" t="str">
        <f>IF(AND('[1]Multi-Field'!$E$6=BF588,'[1]Multi-Field'!$F$6="Drained"),BI588,IF(AND('[1]Multi-Field'!$E$6=BF588,'[1]Multi-Field'!$F$6="undrained"),BH588,""))</f>
        <v/>
      </c>
      <c r="BO588" s="409" t="str">
        <f>IF(AND('[1]Multi-Field'!$E$7=BF588,'[1]Multi-Field'!$F$7="Drained"),BI588,IF(AND('[1]Multi-Field'!$E$7=BF588,'[1]Multi-Field'!$F$7="undrained"),BH588,""))</f>
        <v/>
      </c>
      <c r="BP588" s="409" t="str">
        <f>IF(AND('[1]Multi-Field'!$E$8=BF588,'[1]Multi-Field'!$F$8="Drained"),BI588,IF(AND('[1]Multi-Field'!$E$8=BF588,'[1]Multi-Field'!$F$8="undrained"),BH588,""))</f>
        <v/>
      </c>
      <c r="BQ588" s="409" t="str">
        <f>IF(AND('[1]Multi-Field'!$E$9=BF588,'[1]Multi-Field'!$F$9="Drained"),BI588,IF(AND('[1]Multi-Field'!$E$9=BF588,'[1]Multi-Field'!$F$9="undrained"),BH588,""))</f>
        <v/>
      </c>
      <c r="BR588" s="409" t="str">
        <f>IF(AND('[1]Multi-Field'!$E$10=BF588,'[1]Multi-Field'!$F$10="Drained"),BI588,IF(AND('[1]Multi-Field'!$E$10=BF588,'[1]Multi-Field'!$F$10="undrained"),BH588,""))</f>
        <v/>
      </c>
      <c r="BS588" s="409" t="str">
        <f>IF(AND('[1]Multi-Field'!$E$11=BF588,'[1]Multi-Field'!$F$11="Drained"),BI588,IF(AND('[1]Multi-Field'!$E$11=BF588,'[1]Multi-Field'!$F$11="undrained"),BH588,""))</f>
        <v/>
      </c>
      <c r="BT588" s="409" t="str">
        <f>IF(AND('[1]Multi-Field'!$E$12=BF588,'[1]Multi-Field'!$F$12="Drained"),BI588,IF(AND('[1]Multi-Field'!$E$12=BF588,'[1]Multi-Field'!$F$12="undrained"),BH588,""))</f>
        <v/>
      </c>
      <c r="BU588" s="409" t="str">
        <f>IF(AND('[1]Multi-Field'!$E$13=BF588,'[1]Multi-Field'!$F$13="Drained"),BI588,IF(AND('[1]Multi-Field'!$E$3=BF588,'[1]Multi-Field'!$F$13="undrained"),BH588,""))</f>
        <v/>
      </c>
      <c r="BV588" s="409" t="str">
        <f>IF(AND('[1]Multi-Field'!$E$14=BF588,'[1]Multi-Field'!$F$14="Drained"),BI588,IF(AND('[1]Multi-Field'!$E$14=BF588,'[1]Multi-Field'!$F$14="undrained"),BH588,""))</f>
        <v/>
      </c>
      <c r="BW588" s="409" t="str">
        <f>IF(AND('[1]Multi-Field'!$E$15=BF588,'[1]Multi-Field'!$F$15="Drained"),BI588,IF(AND('[1]Multi-Field'!$E$15=BF588,'[1]Multi-Field'!$F$15="undrained"),BH588,""))</f>
        <v/>
      </c>
      <c r="BX588" s="409" t="str">
        <f>IF(AND('[1]Multi-Field'!$E$16=[1]Lists!BF588,'[1]Multi-Field'!$F$16="Drained"),BI588,IF(AND('[1]Multi-Field'!$E$16=[1]Lists!BF588,'[1]Multi-Field'!$F$16="undrained"),BH588,""))</f>
        <v/>
      </c>
      <c r="BY588" s="409" t="str">
        <f>IF(AND('[1]Multi-Field'!$E$17=[1]Lists!BF588,'[1]Multi-Field'!$F$17="Drained"),BI588,IF(AND('[1]Multi-Field'!$E$17=[1]Lists!BF588,'[1]Multi-Field'!$F$17="undrained"),BH588,""))</f>
        <v/>
      </c>
      <c r="BZ588" s="409" t="str">
        <f>IF(AND('[1]Multi-Field'!$E$18=[1]Lists!BF588,'[1]Multi-Field'!$F$18="Drained"),BI588,IF(AND('[1]Multi-Field'!$E$18=[1]Lists!BF588,'[1]Multi-Field'!$F$18="undrained"),BH588,""))</f>
        <v/>
      </c>
      <c r="CA588" s="409" t="str">
        <f>IF(AND('[1]Multi-Field'!$E$19=[1]Lists!BF588,'[1]Multi-Field'!$F$19="Drained"),BI588,IF(AND('[1]Multi-Field'!$E$19=[1]Lists!BF588,'[1]Multi-Field'!$F$19="undrained"),BH588,""))</f>
        <v/>
      </c>
      <c r="CB588" s="409" t="str">
        <f>IF(AND('[1]Multi-Field'!$E$20=[1]Lists!BF588,'[1]Multi-Field'!$F$20="Drained"),BI588,IF(AND('[1]Multi-Field'!$E$20=[1]Lists!BF588,'[1]Multi-Field'!$F$20="undrained"),BH588,""))</f>
        <v/>
      </c>
      <c r="CC588" s="409" t="str">
        <f>IF(AND('[1]Multi-Field'!$E$21=[1]Lists!BF588,'[1]Multi-Field'!$F$21="Drained"),BI588,IF(AND('[1]Multi-Field'!$E$21=[1]Lists!BF588,'[1]Multi-Field'!$F$21="undrained"),BH588,""))</f>
        <v/>
      </c>
      <c r="CD588" s="409" t="str">
        <f>IF(AND('[1]Multi-Field'!$E$22=[1]Lists!BF588,'[1]Multi-Field'!$F$22="Drained"),BI588,IF(AND('[1]Multi-Field'!$E$22=[1]Lists!BF588,'[1]Multi-Field'!$F$22="undrained"),BH588,""))</f>
        <v/>
      </c>
      <c r="CE588" s="409" t="str">
        <f>IF(AND('[1]Multi-Field'!$E$23=[1]Lists!BF588,'[1]Multi-Field'!$F$23="Drained"),BI588,IF(AND('[1]Multi-Field'!$E$23=[1]Lists!BF588,'[1]Multi-Field'!$F$23="undrained"),BH588,""))</f>
        <v/>
      </c>
      <c r="CF588" s="409" t="str">
        <f>IF(AND('[1]Multi-Field'!$E$24=[1]Lists!BF588,'[1]Multi-Field'!$F$24="Drained"),BI588,IF(AND('[1]Multi-Field'!$E$24=[1]Lists!BF588,'[1]Multi-Field'!$F$24="undrained"),BH588,""))</f>
        <v/>
      </c>
      <c r="CG588" s="409" t="str">
        <f>IF(AND('[1]Multi-Field'!$E$25=[1]Lists!BF588,'[1]Multi-Field'!$F$25="Drained"),BI588,IF(AND('[1]Multi-Field'!$E$25=[1]Lists!BF588,'[1]Multi-Field'!$F$25="undrained"),BH588,""))</f>
        <v/>
      </c>
      <c r="CH588" s="409" t="str">
        <f>IF(AND('[1]Multi-Field'!$E$26=[1]Lists!BF588,'[1]Multi-Field'!$F$26="Drained"),BI588,IF(AND('[1]Multi-Field'!$E$26=[1]Lists!BF588,'[1]Multi-Field'!$F$26="undrained"),BH588,""))</f>
        <v/>
      </c>
      <c r="CI588" s="409" t="str">
        <f>IF(AND('[1]Multi-Field'!$E$27=[1]Lists!BF588,'[1]Multi-Field'!$F$27="Drained"),BI588,IF(AND('[1]Multi-Field'!$E$27=[1]Lists!BF588,'[1]Multi-Field'!$F$27="undrained"),BH588,""))</f>
        <v/>
      </c>
      <c r="CJ588" s="409" t="str">
        <f>IF(AND('[1]Multi-Field'!$E$28=[1]Lists!BF588,'[1]Multi-Field'!$F$28="Drained"),BI588,IF(AND('[1]Multi-Field'!$E$28=[1]Lists!BF588,'[1]Multi-Field'!$F$28="undrained"),BH588,""))</f>
        <v/>
      </c>
      <c r="CK588" s="409" t="str">
        <f>IF(AND('[1]Multi-Field'!$E$29=[1]Lists!BF588,'[1]Multi-Field'!$F$29="Drained"),BI588,IF(AND('[1]Multi-Field'!$E$29=[1]Lists!BF588,'[1]Multi-Field'!$F$29="undrained"),BH588,""))</f>
        <v/>
      </c>
      <c r="CL588" s="409" t="str">
        <f>IF(AND('[1]Multi-Field'!$E$30=[1]Lists!BF588,'[1]Multi-Field'!$F$30="Drained"),BI588,IF(AND('[1]Multi-Field'!$E$30=[1]Lists!BF588,'[1]Multi-Field'!$F$30="undrained"),BH588,""))</f>
        <v/>
      </c>
      <c r="CM588" s="409" t="str">
        <f>IF(AND('[1]Multi-Field'!$E$31=[1]Lists!BF588,'[1]Multi-Field'!$F$31="Drained"),BI588,IF(AND('[1]Multi-Field'!$E$31=[1]Lists!BF588,'[1]Multi-Field'!$F$31="undrained"),BH588,""))</f>
        <v/>
      </c>
      <c r="CN588" s="409" t="str">
        <f>IF(AND('[1]Multi-Field'!$E$32=[1]Lists!BF588,'[1]Multi-Field'!$F$32="Drained"),BI588,IF(AND('[1]Multi-Field'!$E$32=[1]Lists!BF588,'[1]Multi-Field'!$F$32="undrained"),BH588,""))</f>
        <v/>
      </c>
      <c r="CO588" s="409" t="str">
        <f>IF(AND('[1]Multi-Field'!$E$33=[1]Lists!BF588,'[1]Multi-Field'!$F$33="Drained"),BI588,IF(AND('[1]Multi-Field'!$E$33=[1]Lists!BF588,'[1]Multi-Field'!$F$33="undrained"),BH588,""))</f>
        <v/>
      </c>
      <c r="CP588" s="409" t="str">
        <f>IF(AND('[1]Multi-Field'!$E$34=[1]Lists!BF588,'[1]Multi-Field'!$F$34="Drained"),BI588,IF(AND('[1]Multi-Field'!$E$34=[1]Lists!BF588,'[1]Multi-Field'!$F$34="undrained"),BH588,""))</f>
        <v/>
      </c>
      <c r="CQ588" s="409" t="str">
        <f>IF(AND('[1]Multi-Field'!$E$35=[1]Lists!BF588,'[1]Multi-Field'!$F$35="Drained"),BI588,IF(AND('[1]Multi-Field'!$E$35=[1]Lists!BF588,'[1]Multi-Field'!$F$35="undrained"),BH588,""))</f>
        <v/>
      </c>
      <c r="CR588" s="409" t="str">
        <f>IF(AND('[1]Multi-Field'!$E$36=[1]Lists!BF588,'[1]Multi-Field'!$F$36="Drained"),BI588,IF(AND('[1]Multi-Field'!$E$36=[1]Lists!BF588,'[1]Multi-Field'!$F$36="undrained"),BH588,""))</f>
        <v/>
      </c>
      <c r="CS588" s="409" t="str">
        <f>IF(AND('[1]Multi-Field'!$E$37=[1]Lists!BF588,'[1]Multi-Field'!$F$37="Drained"),BI588,IF(AND('[1]Multi-Field'!$E$37=[1]Lists!BF588,'[1]Multi-Field'!$F$37="undrained"),BH588,""))</f>
        <v/>
      </c>
      <c r="CT588" s="409" t="str">
        <f>IF(AND('[1]Multi-Field'!$E$38=[1]Lists!BF588,'[1]Multi-Field'!$F$38="Drained"),BI588,IF(AND('[1]Multi-Field'!$E$38=[1]Lists!BF588,'[1]Multi-Field'!$F$38="undrained"),BH588,""))</f>
        <v/>
      </c>
      <c r="CU588" s="409" t="str">
        <f>IF(AND('[1]Multi-Field'!$E$39=[1]Lists!BF588,'[1]Multi-Field'!$F$39="Drained"),BI588,IF(AND('[1]Multi-Field'!$E$39=[1]Lists!BF588,'[1]Multi-Field'!$F$39="undrained"),BH588,""))</f>
        <v/>
      </c>
      <c r="CV588" s="409" t="str">
        <f>IF(AND('[1]Multi-Field'!$E$40=[1]Lists!BF588,'[1]Multi-Field'!$F$40="Drained"),BI588,IF(AND('[1]Multi-Field'!$E$40=[1]Lists!BF588,'[1]Multi-Field'!$F$40="undrained"),BH588,""))</f>
        <v/>
      </c>
      <c r="CW588" s="409" t="str">
        <f>IF(AND('[1]Multi-Field'!$E$41=[1]Lists!BF588,'[1]Multi-Field'!$F$40="Drained"),BI588,IF(AND('[1]Multi-Field'!$E$40=[1]Lists!BF588,'[1]Multi-Field'!$F$40="undrained"),BH588,""))</f>
        <v/>
      </c>
      <c r="CX588" s="409" t="str">
        <f>IF(AND('[1]Multi-Field'!$E$42=[1]Lists!BF588,'[1]Multi-Field'!$F$42="Drained"),BI588,IF(AND('[1]Multi-Field'!$E$42=[1]Lists!BF588,'[1]Multi-Field'!$F$42="undrained"),BH588,""))</f>
        <v/>
      </c>
      <c r="CY588" s="409" t="str">
        <f>IF(AND('[1]Multi-Field'!$E$43=[1]Lists!BF588,'[1]Multi-Field'!$F$43="Drained"),BI588,IF(AND('[1]Multi-Field'!$E$43=[1]Lists!BF588,'[1]Multi-Field'!$F$43="undrained"),BH588,""))</f>
        <v/>
      </c>
      <c r="CZ588" s="409" t="str">
        <f>IF(AND('[1]Multi-Field'!$E$44=[1]Lists!BF588,'[1]Multi-Field'!$F$44="Drained"),BI588,IF(AND('[1]Multi-Field'!$E$44=[1]Lists!BF588,'[1]Multi-Field'!$F$44="undrained"),BH588,""))</f>
        <v/>
      </c>
      <c r="DA588" s="409" t="str">
        <f>IF(AND('[1]Multi-Field'!$E$45=[1]Lists!BF588,'[1]Multi-Field'!$F$45="Drained"),BI588,IF(AND('[1]Multi-Field'!$E$45=[1]Lists!BF588,'[1]Multi-Field'!$F$45="undrained"),BH588,""))</f>
        <v/>
      </c>
      <c r="DB588" s="409" t="str">
        <f>IF(AND('[1]Multi-Field'!$E$46=[1]Lists!BF588,'[1]Multi-Field'!$F$46="Drained"),BI588,IF(AND('[1]Multi-Field'!$E$46=[1]Lists!BF588,'[1]Multi-Field'!$F$46="undrained"),BH588,""))</f>
        <v/>
      </c>
      <c r="DC588" s="409" t="str">
        <f>IF(AND('[1]Multi-Field'!$E$47=[1]Lists!BF588,'[1]Multi-Field'!$F$47="Drained"),BI588,IF(AND('[1]Multi-Field'!$E$47=[1]Lists!BF588,'[1]Multi-Field'!$F$47="undrained"),BH588,""))</f>
        <v/>
      </c>
      <c r="DD588" s="409" t="str">
        <f>IF(AND('[1]Multi-Field'!$E$48=[1]Lists!BF588,'[1]Multi-Field'!$F$48="Drained"),BI588,IF(AND('[1]Multi-Field'!$E$48=[1]Lists!BF588,'[1]Multi-Field'!$F$48="undrained"),BH588,""))</f>
        <v/>
      </c>
      <c r="DE588" s="409" t="str">
        <f>IF(AND('[1]Multi-Field'!$E$49=[1]Lists!BF588,'[1]Multi-Field'!$F$49="Drained"),BI588,IF(AND('[1]Multi-Field'!$E$49=[1]Lists!BF588,'[1]Multi-Field'!$F$9="undrained"),BH588,""))</f>
        <v/>
      </c>
      <c r="DF588" s="409" t="str">
        <f>IF(AND('[1]Multi-Field'!$E$50=[1]Lists!BF588,'[1]Multi-Field'!$F$50="Drained"),BI588,IF(AND('[1]Multi-Field'!$E$50=[1]Lists!BF588,'[1]Multi-Field'!$F$50="undrained"),BH588,""))</f>
        <v/>
      </c>
      <c r="DG588" s="409" t="str">
        <f>IF(AND('[1]Multi-Field'!$E$51=[1]Lists!BF588,'[1]Multi-Field'!$F$51="Drained"),BI588,IF(AND('[1]Multi-Field'!$E$51=[1]Lists!BF588,'[1]Multi-Field'!$F$51="undrained"),BH588,""))</f>
        <v/>
      </c>
      <c r="DH588" s="409" t="str">
        <f>IF(AND('[1]Multi-Field'!$E$52=[1]Lists!BF588,'[1]Multi-Field'!$F$52="Drained"),BI588,IF(AND('[1]Multi-Field'!$E$52=[1]Lists!BF588,'[1]Multi-Field'!$F$52="undrained"),BH588,""))</f>
        <v/>
      </c>
      <c r="DI588" s="409" t="str">
        <f>IF(AND('[1]Multi-Field'!$E$53=[1]Lists!BF588,'[1]Multi-Field'!$F$53="Drained"),BI588,IF(AND('[1]Multi-Field'!$E$53=[1]Lists!BF588,'[1]Multi-Field'!$F$53="undrained"),BH588,""))</f>
        <v/>
      </c>
      <c r="DJ588" s="409" t="str">
        <f>IF(AND('[1]Multi-Field'!$E$54=[1]Lists!BF588,'[1]Multi-Field'!$F$54="Drained"),BI588,IF(AND('[1]Multi-Field'!$E$54=[1]Lists!BF588,'[1]Multi-Field'!$F$54="undrained"),BH588,""))</f>
        <v/>
      </c>
      <c r="DK588" s="409" t="str">
        <f>IF(AND('[1]Multi-Field'!$E$55=[1]Lists!BF588,'[1]Multi-Field'!$F$55="Drained"),BI588,IF(AND('[1]Multi-Field'!$E$55=[1]Lists!BF588,'[1]Multi-Field'!$F$55="undrained"),BH588,""))</f>
        <v/>
      </c>
      <c r="DL588" s="409" t="str">
        <f>IF(AND('[1]Multi-Field'!$E$56=[1]Lists!BF588,'[1]Multi-Field'!$F$56="Drained"),BI588,IF(AND('[1]Multi-Field'!$E$56=[1]Lists!BF588,'[1]Multi-Field'!$F$56="undrained"),BH588,""))</f>
        <v/>
      </c>
      <c r="DM588" s="409" t="str">
        <f>IF(AND('[1]Multi-Field'!$E$57=[1]Lists!BF588,'[1]Multi-Field'!$F$57="Drained"),BI588,IF(AND('[1]Multi-Field'!$E$57=[1]Lists!BF588,'[1]Multi-Field'!$F$57="undrained"),BH588,""))</f>
        <v/>
      </c>
      <c r="DN588" s="409" t="str">
        <f>IF(AND('[1]Multi-Field'!$E$58=[1]Lists!BF588,'[1]Multi-Field'!$F$58="Drained"),BI588,IF(AND('[1]Multi-Field'!$E$58=[1]Lists!BF588,'[1]Multi-Field'!$F$58="undrained"),BH588,""))</f>
        <v/>
      </c>
      <c r="DO588" s="409" t="str">
        <f>IF(AND('[1]Multi-Field'!$E$59=[1]Lists!BF588,'[1]Multi-Field'!$F$59="Drained"),BI588,IF(AND('[1]Multi-Field'!$E$59=[1]Lists!BF588,'[1]Multi-Field'!$F$59="undrained"),BH588,""))</f>
        <v/>
      </c>
      <c r="DP588" s="409" t="str">
        <f>IF(AND('[1]Multi-Field'!$E$60=[1]Lists!BF588,'[1]Multi-Field'!$F$60="Drained"),BI588,IF(AND('[1]Multi-Field'!$E$60=[1]Lists!BF588,'[1]Multi-Field'!$F$60="undrained"),BH588,""))</f>
        <v/>
      </c>
      <c r="DQ588" s="409" t="str">
        <f>IF(AND('[1]Multi-Field'!$E$61=[1]Lists!BF588,'[1]Multi-Field'!$F$61="Drained"),BI588,IF(AND('[1]Multi-Field'!$E$61=[1]Lists!BF588,'[1]Multi-Field'!$F$61="undrained"),BH588,""))</f>
        <v/>
      </c>
      <c r="DR588" s="409" t="str">
        <f>IF(AND('[1]Multi-Field'!$E$62=[1]Lists!BF588,'[1]Multi-Field'!$F$62="Drained"),BI588,IF(AND('[1]Multi-Field'!$E$62=[1]Lists!BF588,'[1]Multi-Field'!$F$62="undrained"),BH588,""))</f>
        <v/>
      </c>
      <c r="DS588" s="409" t="str">
        <f>IF(AND('[1]Multi-Field'!$E$63=[1]Lists!BF588,'[1]Multi-Field'!$F$63="Drained"),BI588,IF(AND('[1]Multi-Field'!$E$63=[1]Lists!BF588,'[1]Multi-Field'!$F$63="undrained"),BH588,""))</f>
        <v/>
      </c>
      <c r="DT588" s="409" t="str">
        <f>IF(AND('[1]Multi-Field'!$E$64=[1]Lists!BF588,'[1]Multi-Field'!$F$64="Drained"),BI588,IF(AND('[1]Multi-Field'!$E$64=[1]Lists!BF588,'[1]Multi-Field'!$F$64="undrained"),BH588,""))</f>
        <v/>
      </c>
      <c r="DU588" s="409" t="str">
        <f>IF(AND('[1]Multi-Field'!$E$65=[1]Lists!BF588,'[1]Multi-Field'!$F$65="Drained"),BI588,IF(AND('[1]Multi-Field'!$E$65=[1]Lists!BF588,'[1]Multi-Field'!$F$65="undrained"),BH588,""))</f>
        <v/>
      </c>
      <c r="DV588" s="409" t="str">
        <f>IF(AND('[1]Multi-Field'!$E$66=[1]Lists!BF588,'[1]Multi-Field'!$F$66="Drained"),BI588,IF(AND('[1]Multi-Field'!$E$66=[1]Lists!BF588,'[1]Multi-Field'!$F$66="undrained"),BH588,""))</f>
        <v/>
      </c>
      <c r="DW588" s="409" t="str">
        <f>IF(AND('[1]Multi-Field'!$E$67=[1]Lists!BF588,'[1]Multi-Field'!$F$67="Drained"),BI588,IF(AND('[1]Multi-Field'!$E$67=[1]Lists!BF588,'[1]Multi-Field'!$F$67="undrained"),BH588,""))</f>
        <v/>
      </c>
      <c r="DX588" s="409" t="str">
        <f>IF(AND('[1]Multi-Field'!$E$68=[1]Lists!BF588,'[1]Multi-Field'!$F$68="Drained"),BI588,IF(AND('[1]Multi-Field'!$E$68=[1]Lists!BF588,'[1]Multi-Field'!$F$68="undrained"),BH588,""))</f>
        <v/>
      </c>
      <c r="DY588" s="409" t="str">
        <f>IF(AND('[1]Multi-Field'!$E$69=[1]Lists!BF588,'[1]Multi-Field'!$F$69="Drained"),BI588,IF(AND('[1]Multi-Field'!$E$69=[1]Lists!BF588,'[1]Multi-Field'!$F$69="undrained"),BH588,""))</f>
        <v/>
      </c>
      <c r="DZ588" s="409" t="str">
        <f>IF(AND('[1]Multi-Field'!$E$70=[1]Lists!BF588,'[1]Multi-Field'!$F$70="Drained"),BI588,IF(AND('[1]Multi-Field'!$E$70=[1]Lists!BF588,'[1]Multi-Field'!$F$70="undrained"),BH588,""))</f>
        <v/>
      </c>
      <c r="EA588" s="409" t="str">
        <f>IF(AND('[1]Multi-Field'!$E$71=[1]Lists!BF588,'[1]Multi-Field'!$F$71="Drained"),BI588,IF(AND('[1]Multi-Field'!$E$71=[1]Lists!BF588,'[1]Multi-Field'!$F$71="undrained"),BH588,""))</f>
        <v/>
      </c>
      <c r="EB588" s="409" t="str">
        <f>IF(AND('[1]Multi-Field'!$E$72=[1]Lists!BF588,'[1]Multi-Field'!$F$72="Drained"),BI588,IF(AND('[1]Multi-Field'!$E$72=[1]Lists!BF588,'[1]Multi-Field'!$F$72="undrained"),BH588,""))</f>
        <v/>
      </c>
      <c r="EC588" s="409" t="str">
        <f>IF(AND('[1]Multi-Field'!$E$73=[1]Lists!BF588,'[1]Multi-Field'!$F$73="Drained"),BI588,IF(AND('[1]Multi-Field'!$E$73=[1]Lists!BF588,'[1]Multi-Field'!$F$73="undrained"),BH588,""))</f>
        <v/>
      </c>
      <c r="ED588" s="409" t="str">
        <f>IF(AND('[1]Multi-Field'!$E$74=[1]Lists!BF588,'[1]Multi-Field'!$F$74="Drained"),BI588,IF(AND('[1]Multi-Field'!$E$74=[1]Lists!BF588,'[1]Multi-Field'!$F$74="undrained"),BH588,""))</f>
        <v/>
      </c>
      <c r="EE588" s="409" t="str">
        <f>IF(AND('[1]Multi-Field'!$E$75=[1]Lists!BF588,'[1]Multi-Field'!$F$75="Drained"),BI588,IF(AND('[1]Multi-Field'!$E$75=[1]Lists!BF588,'[1]Multi-Field'!$F$75="undrained"),BH588,""))</f>
        <v/>
      </c>
      <c r="EF588" s="409" t="str">
        <f>IF(AND('[1]Multi-Field'!$E$76=[1]Lists!BF588,'[1]Multi-Field'!$F$76="Drained"),BI588,IF(AND('[1]Multi-Field'!$E$76=[1]Lists!BF588,'[1]Multi-Field'!$F$6="undrained"),BH588,""))</f>
        <v/>
      </c>
      <c r="EG588" s="409" t="str">
        <f>IF(AND('[1]Multi-Field'!$E$77=[1]Lists!BF588,'[1]Multi-Field'!$F$77="Drained"),BI588,IF(AND('[1]Multi-Field'!$E$77=[1]Lists!BF588,'[1]Multi-Field'!$F$77="undrained"),BH588,""))</f>
        <v/>
      </c>
      <c r="EH588" s="409" t="str">
        <f>IF(AND('[1]Multi-Field'!$E$78=[1]Lists!BF588,'[1]Multi-Field'!$F$78="Drained"),BI588,IF(AND('[1]Multi-Field'!$E$78=[1]Lists!BF588,'[1]Multi-Field'!$F$78="undrained"),BH588,""))</f>
        <v/>
      </c>
      <c r="EI588" s="409" t="str">
        <f>IF(AND('[1]Multi-Field'!$E$79=[1]Lists!BF588,'[1]Multi-Field'!$F$79="Drained"),BI588,IF(AND('[1]Multi-Field'!$E$79=[1]Lists!BF588,'[1]Multi-Field'!$F$79="undrained"),BH588,""))</f>
        <v/>
      </c>
      <c r="EJ588" s="409" t="str">
        <f>IF(AND('[1]Multi-Field'!$E$80=[1]Lists!BF588,'[1]Multi-Field'!$F$80="Drained"),BI588,IF(AND('[1]Multi-Field'!$E$80=[1]Lists!BF588,'[1]Multi-Field'!$F$80="undrained"),BH588,""))</f>
        <v/>
      </c>
      <c r="EK588" s="409" t="str">
        <f>IF(AND('[1]Multi-Field'!$E$81=[1]Lists!BF588,'[1]Multi-Field'!$F$81="Drained"),BI588,IF(AND('[1]Multi-Field'!$E$81=[1]Lists!BF588,'[1]Multi-Field'!$F$81="undrained"),BH588,""))</f>
        <v/>
      </c>
      <c r="EL588" s="409" t="str">
        <f>IF(AND('[1]Multi-Field'!$E$82=[1]Lists!BF588,'[1]Multi-Field'!$F$82="Drained"),BI588,IF(AND('[1]Multi-Field'!$E$82=[1]Lists!BF588,'[1]Multi-Field'!$F$82="undrained"),BH588,""))</f>
        <v/>
      </c>
      <c r="EM588" s="409" t="str">
        <f>IF(AND('[1]Multi-Field'!$E$83=[1]Lists!BF588,'[1]Multi-Field'!$F$83="Drained"),BI588,IF(AND('[1]Multi-Field'!$E$83=[1]Lists!BF588,'[1]Multi-Field'!$F$83="undrained"),BH588,""))</f>
        <v/>
      </c>
      <c r="EN588" s="409" t="str">
        <f>IF(AND('[1]Multi-Field'!$E$84=[1]Lists!BF588,'[1]Multi-Field'!$F$84="Drained"),BI588,IF(AND('[1]Multi-Field'!$E$84=[1]Lists!BF588,'[1]Multi-Field'!$F$84="undrained"),BH588,""))</f>
        <v/>
      </c>
      <c r="EO588" s="409" t="str">
        <f>IF(AND('[1]Multi-Field'!$E$85=[1]Lists!BF588,'[1]Multi-Field'!$F$85="Drained"),BI588,IF(AND('[1]Multi-Field'!$E$85=[1]Lists!BF588,'[1]Multi-Field'!$F$85="undrained"),BH588,""))</f>
        <v/>
      </c>
      <c r="EP588" s="409" t="str">
        <f>IF(AND('[1]Multi-Field'!$E$86=[1]Lists!BF588,'[1]Multi-Field'!$F$86="Drained"),BI588,IF(AND('[1]Multi-Field'!$E$86=[1]Lists!BF588,'[1]Multi-Field'!$F$86="undrained"),BH588,""))</f>
        <v/>
      </c>
      <c r="EQ588" s="409" t="str">
        <f>IF(AND('[1]Multi-Field'!$E$87=[1]Lists!BF588,'[1]Multi-Field'!$F$87="Drained"),BI588,IF(AND('[1]Multi-Field'!$E$87=[1]Lists!BF588,'[1]Multi-Field'!$F$87="undrained"),BH588,""))</f>
        <v/>
      </c>
      <c r="ER588" s="409" t="str">
        <f>IF(AND('[1]Multi-Field'!$E$88=[1]Lists!BF588,'[1]Multi-Field'!$F$88="Drained"),BI588,IF(AND('[1]Multi-Field'!$E$88=[1]Lists!BF588,'[1]Multi-Field'!$F$88="undrained"),BH588,""))</f>
        <v/>
      </c>
      <c r="ES588" s="409" t="str">
        <f>IF(AND('[1]Multi-Field'!$E$89=[1]Lists!BF588,'[1]Multi-Field'!$F$89="Drained"),BI588,IF(AND('[1]Multi-Field'!$E$89=[1]Lists!BF588,'[1]Multi-Field'!$F$89="undrained"),BH588,""))</f>
        <v/>
      </c>
      <c r="ET588" s="409" t="str">
        <f>IF(AND('[1]Multi-Field'!$E$90=[1]Lists!BF588,'[1]Multi-Field'!$F$90="Drained"),BI588,IF(AND('[1]Multi-Field'!$E$90=[1]Lists!BF588,'[1]Multi-Field'!$F$90="undrained"),BH588,""))</f>
        <v/>
      </c>
      <c r="EU588" s="409" t="str">
        <f>IF(AND('[1]Multi-Field'!$E$91=[1]Lists!BF588,'[1]Multi-Field'!$F$91="Drained"),BI588,IF(AND('[1]Multi-Field'!$E$91=[1]Lists!BF588,'[1]Multi-Field'!$F$91="undrained"),BH588,""))</f>
        <v/>
      </c>
      <c r="EV588" s="409" t="str">
        <f>IF(AND('[1]Multi-Field'!$E$92=[1]Lists!BF588,'[1]Multi-Field'!$F$92="Drained"),BI588,IF(AND('[1]Multi-Field'!$E$92=[1]Lists!BF588,'[1]Multi-Field'!$F$92="undrained"),BH588,""))</f>
        <v/>
      </c>
      <c r="EW588" s="409" t="str">
        <f>IF(AND('[1]Multi-Field'!$E$93=[1]Lists!BF588,'[1]Multi-Field'!$F$93="Drained"),BI588,IF(AND('[1]Multi-Field'!$E$93=[1]Lists!BF588,'[1]Multi-Field'!$F$93="undrained"),BH588,""))</f>
        <v/>
      </c>
      <c r="EX588" s="409" t="str">
        <f>IF(AND('[1]Multi-Field'!$E$94=[1]Lists!BF588,'[1]Multi-Field'!$F$94="Drained"),BI588,IF(AND('[1]Multi-Field'!$E$94=[1]Lists!BF588,'[1]Multi-Field'!$F$94="undrained"),BH588,""))</f>
        <v/>
      </c>
      <c r="EY588" s="409" t="str">
        <f>IF(AND('[1]Multi-Field'!$E$95=[1]Lists!BF588,'[1]Multi-Field'!$F$95="Drained"),BI588,IF(AND('[1]Multi-Field'!$E$95=[1]Lists!BF588,'[1]Multi-Field'!$F$95="undrained"),BH588,""))</f>
        <v/>
      </c>
      <c r="EZ588" s="409" t="str">
        <f>IF(AND('[1]Multi-Field'!$E$96=[1]Lists!BF588,'[1]Multi-Field'!$F$96="Drained"),BI588,IF(AND('[1]Multi-Field'!$E$96=[1]Lists!BF588,'[1]Multi-Field'!$F$96="undrained"),BH588,""))</f>
        <v/>
      </c>
      <c r="FA588" s="409" t="str">
        <f>IF(AND('[1]Multi-Field'!$E$97=[1]Lists!BF588,'[1]Multi-Field'!$F$97="Drained"),BI588,IF(AND('[1]Multi-Field'!$E$97=[1]Lists!BF588,'[1]Multi-Field'!$F$97="undrained"),BH588,""))</f>
        <v/>
      </c>
      <c r="FB588" s="409" t="str">
        <f>IF(AND('[1]Multi-Field'!$E$98=[1]Lists!BF588,'[1]Multi-Field'!$F$98="Drained"),BI588,IF(AND('[1]Multi-Field'!$E$98=[1]Lists!BF588,'[1]Multi-Field'!$F$98="undrained"),BH588,""))</f>
        <v/>
      </c>
      <c r="FC588" s="409" t="str">
        <f>IF(AND('[1]Multi-Field'!$E$99=[1]Lists!BF588,'[1]Multi-Field'!$F$99="Drained"),BI588,IF(AND('[1]Multi-Field'!$E$99=[1]Lists!BF588,'[1]Multi-Field'!$F$99="undrained"),BH588,""))</f>
        <v/>
      </c>
      <c r="FD588" s="409" t="str">
        <f>IF(AND('[1]Multi-Field'!$E$100=[1]Lists!BF588,'[1]Multi-Field'!$F$100="Drained"),BI588,IF(AND('[1]Multi-Field'!$E$100=[1]Lists!BF588,'[1]Multi-Field'!$F$100="undrained"),BH588,""))</f>
        <v/>
      </c>
      <c r="FE588" s="409" t="str">
        <f>IF(AND('[1]Multi-Field'!$E$101=[1]Lists!BF588,'[1]Multi-Field'!$F$101="Drained"),BI588,IF(AND('[1]Multi-Field'!$E$101=[1]Lists!BF588,'[1]Multi-Field'!$F$101="undrained"),BH588,""))</f>
        <v/>
      </c>
      <c r="FF588" s="409" t="str">
        <f>IF(AND('[1]Multi-Field'!$E$102=[1]Lists!BF588,'[1]Multi-Field'!$F$102="Drained"),BI588,IF(AND('[1]Multi-Field'!$E$102=[1]Lists!BF588,'[1]Multi-Field'!$F$102="undrained"),BH588,""))</f>
        <v/>
      </c>
      <c r="FG588" s="409" t="str">
        <f>IF(AND('[1]Multi-Field'!$E$103=[1]Lists!BF588,'[1]Multi-Field'!$F$103="Drained"),BI588,IF(AND('[1]Multi-Field'!$E$103=[1]Lists!BF588,'[1]Multi-Field'!$F$103="undrained"),BH588,""))</f>
        <v/>
      </c>
      <c r="FH588" s="409" t="str">
        <f>IF(AND('[1]Multi-Field'!$E$104=[1]Lists!BF588,'[1]Multi-Field'!$F$104="Drained"),BI588,IF(AND('[1]Multi-Field'!$E$104=[1]Lists!BF588,'[1]Multi-Field'!$F$104="undrained"),BH588,""))</f>
        <v/>
      </c>
      <c r="FI588" s="409" t="str">
        <f>IF(AND('[1]Multi-Field'!$E$105=[1]Lists!BF588,'[1]Multi-Field'!$F$105="Drained"),BI588,IF(AND('[1]Multi-Field'!$E$105=[1]Lists!BF588,'[1]Multi-Field'!$F$105="undrained"),BH588,""))</f>
        <v/>
      </c>
      <c r="FJ588" s="409" t="str">
        <f>IF(AND('[1]Multi-Field'!$E$106=[1]Lists!BF588,'[1]Multi-Field'!$F$106="Drained"),BI588,IF(AND('[1]Multi-Field'!$E$106=[1]Lists!BF588,'[1]Multi-Field'!$F$106="undrained"),BH588,""))</f>
        <v/>
      </c>
      <c r="FK588" s="409" t="str">
        <f>IF(AND('[1]Multi-Field'!$E$107=[1]Lists!BF588,'[1]Multi-Field'!$F$107="Drained"),BI588,IF(AND('[1]Multi-Field'!$E$107=[1]Lists!BF588,'[1]Multi-Field'!$F$107="undrained"),BH588,""))</f>
        <v/>
      </c>
      <c r="FL588" s="409" t="str">
        <f>IF(AND('[1]Multi-Field'!$E$108=[1]Lists!BF588,'[1]Multi-Field'!$F$108="Drained"),BI588,IF(AND('[1]Multi-Field'!$E$108=[1]Lists!BF588,'[1]Multi-Field'!$F$108="undrained"),BH588,""))</f>
        <v/>
      </c>
      <c r="FM588" s="409" t="str">
        <f>IF(AND('[1]Multi-Field'!$E$109=[1]Lists!BF588,'[1]Multi-Field'!$F$109="Drained"),BI588,IF(AND('[1]Multi-Field'!$E$109=[1]Lists!BF588,'[1]Multi-Field'!$F$109="undrained"),BH588,""))</f>
        <v/>
      </c>
      <c r="FN588" s="409" t="str">
        <f>IF(AND('[1]Multi-Field'!$E$110=[1]Lists!BF588,'[1]Multi-Field'!$F$110="Drained"),BI588,IF(AND('[1]Multi-Field'!$E$110=[1]Lists!BF588,'[1]Multi-Field'!$F$110="undrained"),BH588,""))</f>
        <v/>
      </c>
      <c r="FO588" s="409" t="str">
        <f>IF(AND('[1]Multi-Field'!$E$111=[1]Lists!BF588,'[1]Multi-Field'!$F$111="Drained"),BI588,IF(AND('[1]Multi-Field'!$E$111=[1]Lists!BF588,'[1]Multi-Field'!$F$111="undrained"),BH588,""))</f>
        <v/>
      </c>
      <c r="FP588" s="409" t="str">
        <f>IF(AND('[1]Multi-Field'!$E$112=[1]Lists!BF588,'[1]Multi-Field'!$F$112="Drained"),BI588,IF(AND('[1]Multi-Field'!$E$112=[1]Lists!BF588,'[1]Multi-Field'!$F$112="undrained"),BH588,""))</f>
        <v/>
      </c>
      <c r="FQ588" s="409" t="str">
        <f>IF(AND('[1]Multi-Field'!$E$113=[1]Lists!BF588,'[1]Multi-Field'!$F$113="Drained"),BI588,IF(AND('[1]Multi-Field'!$E$113=[1]Lists!BF588,'[1]Multi-Field'!$F$113="undrained"),BH588,""))</f>
        <v/>
      </c>
      <c r="FR588" s="409" t="str">
        <f>IF(AND('[1]Multi-Field'!$E$114=[1]Lists!BF588,'[1]Multi-Field'!$F$114="Drained"),BI588,IF(AND('[1]Multi-Field'!$E$114=[1]Lists!BF588,'[1]Multi-Field'!$F$114="undrained"),BH588,""))</f>
        <v/>
      </c>
      <c r="FS588" s="409" t="str">
        <f>IF(AND('[1]Multi-Field'!$E$115=[1]Lists!BF588,'[1]Multi-Field'!$F$115="Drained"),BI588,IF(AND('[1]Multi-Field'!$E$115=[1]Lists!BF588,'[1]Multi-Field'!$F$115="undrained"),BH588,""))</f>
        <v/>
      </c>
      <c r="FT588" s="409" t="str">
        <f>IF(AND('[1]Multi-Field'!$E$116=[1]Lists!BF588,'[1]Multi-Field'!$F$116="Drained"),BI588,IF(AND('[1]Multi-Field'!$E$116=[1]Lists!BF588,'[1]Multi-Field'!$F$116="undrained"),BH588,""))</f>
        <v/>
      </c>
      <c r="FU588" s="409" t="str">
        <f>IF(AND('[1]Multi-Field'!$E$117=[1]Lists!BF588,'[1]Multi-Field'!$F$117="Drained"),BI588,IF(AND('[1]Multi-Field'!$E$117=[1]Lists!BF588,'[1]Multi-Field'!$F$117="undrained"),BH588,""))</f>
        <v/>
      </c>
      <c r="FV588" s="409" t="str">
        <f>IF(AND('[1]Multi-Field'!$E$118=[1]Lists!BF588,'[1]Multi-Field'!$F$118="Drained"),BI588,IF(AND('[1]Multi-Field'!$E$118=[1]Lists!BF588,'[1]Multi-Field'!$F$118="undrained"),BH588,""))</f>
        <v/>
      </c>
      <c r="FW588" s="409" t="str">
        <f>IF(AND('[1]Multi-Field'!$E$119=[1]Lists!BF588,'[1]Multi-Field'!$F$119="Drained"),BI588,IF(AND('[1]Multi-Field'!$E$119=[1]Lists!BF588,'[1]Multi-Field'!$F$119="undrained"),BH588,""))</f>
        <v/>
      </c>
      <c r="FX588" s="409" t="str">
        <f>IF(AND('[1]Multi-Field'!$E$120=[1]Lists!BF588,'[1]Multi-Field'!$F$120="Drained"),BI588,IF(AND('[1]Multi-Field'!$E$120=[1]Lists!BF588,'[1]Multi-Field'!$F$120="undrained"),BH588,""))</f>
        <v/>
      </c>
    </row>
    <row r="589" spans="1:180" ht="13.5" customHeight="1" thickBot="1">
      <c r="A589" s="7" t="s">
        <v>674</v>
      </c>
      <c r="B589" s="7"/>
      <c r="C589" s="7"/>
      <c r="D589" s="8">
        <v>75</v>
      </c>
      <c r="E589" s="8">
        <f t="shared" si="81"/>
        <v>75</v>
      </c>
      <c r="F589" s="8">
        <f t="shared" si="82"/>
        <v>75</v>
      </c>
      <c r="G589" s="8">
        <v>75</v>
      </c>
      <c r="H589" s="8">
        <v>75</v>
      </c>
      <c r="I589" s="8">
        <f t="shared" si="85"/>
        <v>75</v>
      </c>
      <c r="J589" s="8">
        <f t="shared" si="86"/>
        <v>75</v>
      </c>
      <c r="K589" s="8">
        <v>75</v>
      </c>
      <c r="L589" s="8">
        <v>130</v>
      </c>
      <c r="M589" s="8">
        <f t="shared" si="83"/>
        <v>130</v>
      </c>
      <c r="N589" s="8">
        <f t="shared" si="84"/>
        <v>130</v>
      </c>
      <c r="O589" s="8">
        <v>130</v>
      </c>
      <c r="P589" s="391"/>
      <c r="Q589" s="85"/>
      <c r="R589" s="397"/>
      <c r="S589" s="397"/>
      <c r="T589" s="397"/>
      <c r="U589" s="398"/>
      <c r="BF589" s="411" t="s">
        <v>1752</v>
      </c>
      <c r="BG589" s="412">
        <v>3</v>
      </c>
      <c r="BH589" s="412">
        <v>5.5</v>
      </c>
      <c r="BI589" s="412">
        <v>5.5</v>
      </c>
      <c r="BJ589" s="409" t="e">
        <f>IF(AND('[1]Single Field'!#REF!=[1]Lists!BF589,'[1]Single Field'!#REF!="Drained"),"x",IF(AND('[1]Single Field'!#REF!=[1]Lists!BF589,'[1]Single Field'!#REF!="Undrained"),O,""))</f>
        <v>#REF!</v>
      </c>
      <c r="BK589" s="409" t="str">
        <f>IF(AND('[1]Multi-Field'!$E$3=[1]Lists!BF589,'[1]Multi-Field'!$F$3="Drained"),BI589,IF(AND('[1]Multi-Field'!$E$3=BF589,'[1]Multi-Field'!$F$3="undrained"),BH589,""))</f>
        <v/>
      </c>
      <c r="BL589" s="409" t="str">
        <f>IF(AND('[1]Multi-Field'!$E$4=BF589,'[1]Multi-Field'!$F$4="Drained"),BI589,IF(AND('[1]Multi-Field'!$E$4=BF589,'[1]Multi-Field'!$F$4="undrained"),BH589,""))</f>
        <v/>
      </c>
      <c r="BM589" s="409" t="str">
        <f>IF(AND('[1]Multi-Field'!$E$5=BF589,'[1]Multi-Field'!$F$5="Drained"),BI589,IF(AND('[1]Multi-Field'!$E$5=BF589,'[1]Multi-Field'!$F$5="undrained"),BH589,""))</f>
        <v/>
      </c>
      <c r="BN589" s="409" t="str">
        <f>IF(AND('[1]Multi-Field'!$E$6=BF589,'[1]Multi-Field'!$F$6="Drained"),BI589,IF(AND('[1]Multi-Field'!$E$6=BF589,'[1]Multi-Field'!$F$6="undrained"),BH589,""))</f>
        <v/>
      </c>
      <c r="BO589" s="409" t="str">
        <f>IF(AND('[1]Multi-Field'!$E$7=BF589,'[1]Multi-Field'!$F$7="Drained"),BI589,IF(AND('[1]Multi-Field'!$E$7=BF589,'[1]Multi-Field'!$F$7="undrained"),BH589,""))</f>
        <v/>
      </c>
      <c r="BP589" s="409" t="str">
        <f>IF(AND('[1]Multi-Field'!$E$8=BF589,'[1]Multi-Field'!$F$8="Drained"),BI589,IF(AND('[1]Multi-Field'!$E$8=BF589,'[1]Multi-Field'!$F$8="undrained"),BH589,""))</f>
        <v/>
      </c>
      <c r="BQ589" s="409" t="str">
        <f>IF(AND('[1]Multi-Field'!$E$9=BF589,'[1]Multi-Field'!$F$9="Drained"),BI589,IF(AND('[1]Multi-Field'!$E$9=BF589,'[1]Multi-Field'!$F$9="undrained"),BH589,""))</f>
        <v/>
      </c>
      <c r="BR589" s="409" t="str">
        <f>IF(AND('[1]Multi-Field'!$E$10=BF589,'[1]Multi-Field'!$F$10="Drained"),BI589,IF(AND('[1]Multi-Field'!$E$10=BF589,'[1]Multi-Field'!$F$10="undrained"),BH589,""))</f>
        <v/>
      </c>
      <c r="BS589" s="409" t="str">
        <f>IF(AND('[1]Multi-Field'!$E$11=BF589,'[1]Multi-Field'!$F$11="Drained"),BI589,IF(AND('[1]Multi-Field'!$E$11=BF589,'[1]Multi-Field'!$F$11="undrained"),BH589,""))</f>
        <v/>
      </c>
      <c r="BT589" s="409" t="str">
        <f>IF(AND('[1]Multi-Field'!$E$12=BF589,'[1]Multi-Field'!$F$12="Drained"),BI589,IF(AND('[1]Multi-Field'!$E$12=BF589,'[1]Multi-Field'!$F$12="undrained"),BH589,""))</f>
        <v/>
      </c>
      <c r="BU589" s="409" t="str">
        <f>IF(AND('[1]Multi-Field'!$E$13=BF589,'[1]Multi-Field'!$F$13="Drained"),BI589,IF(AND('[1]Multi-Field'!$E$3=BF589,'[1]Multi-Field'!$F$13="undrained"),BH589,""))</f>
        <v/>
      </c>
      <c r="BV589" s="409" t="str">
        <f>IF(AND('[1]Multi-Field'!$E$14=BF589,'[1]Multi-Field'!$F$14="Drained"),BI589,IF(AND('[1]Multi-Field'!$E$14=BF589,'[1]Multi-Field'!$F$14="undrained"),BH589,""))</f>
        <v/>
      </c>
      <c r="BW589" s="409" t="str">
        <f>IF(AND('[1]Multi-Field'!$E$15=BF589,'[1]Multi-Field'!$F$15="Drained"),BI589,IF(AND('[1]Multi-Field'!$E$15=BF589,'[1]Multi-Field'!$F$15="undrained"),BH589,""))</f>
        <v/>
      </c>
      <c r="BX589" s="409" t="str">
        <f>IF(AND('[1]Multi-Field'!$E$16=[1]Lists!BF589,'[1]Multi-Field'!$F$16="Drained"),BI589,IF(AND('[1]Multi-Field'!$E$16=[1]Lists!BF589,'[1]Multi-Field'!$F$16="undrained"),BH589,""))</f>
        <v/>
      </c>
      <c r="BY589" s="409" t="str">
        <f>IF(AND('[1]Multi-Field'!$E$17=[1]Lists!BF589,'[1]Multi-Field'!$F$17="Drained"),BI589,IF(AND('[1]Multi-Field'!$E$17=[1]Lists!BF589,'[1]Multi-Field'!$F$17="undrained"),BH589,""))</f>
        <v/>
      </c>
      <c r="BZ589" s="409" t="str">
        <f>IF(AND('[1]Multi-Field'!$E$18=[1]Lists!BF589,'[1]Multi-Field'!$F$18="Drained"),BI589,IF(AND('[1]Multi-Field'!$E$18=[1]Lists!BF589,'[1]Multi-Field'!$F$18="undrained"),BH589,""))</f>
        <v/>
      </c>
      <c r="CA589" s="409" t="str">
        <f>IF(AND('[1]Multi-Field'!$E$19=[1]Lists!BF589,'[1]Multi-Field'!$F$19="Drained"),BI589,IF(AND('[1]Multi-Field'!$E$19=[1]Lists!BF589,'[1]Multi-Field'!$F$19="undrained"),BH589,""))</f>
        <v/>
      </c>
      <c r="CB589" s="409" t="str">
        <f>IF(AND('[1]Multi-Field'!$E$20=[1]Lists!BF589,'[1]Multi-Field'!$F$20="Drained"),BI589,IF(AND('[1]Multi-Field'!$E$20=[1]Lists!BF589,'[1]Multi-Field'!$F$20="undrained"),BH589,""))</f>
        <v/>
      </c>
      <c r="CC589" s="409" t="str">
        <f>IF(AND('[1]Multi-Field'!$E$21=[1]Lists!BF589,'[1]Multi-Field'!$F$21="Drained"),BI589,IF(AND('[1]Multi-Field'!$E$21=[1]Lists!BF589,'[1]Multi-Field'!$F$21="undrained"),BH589,""))</f>
        <v/>
      </c>
      <c r="CD589" s="409" t="str">
        <f>IF(AND('[1]Multi-Field'!$E$22=[1]Lists!BF589,'[1]Multi-Field'!$F$22="Drained"),BI589,IF(AND('[1]Multi-Field'!$E$22=[1]Lists!BF589,'[1]Multi-Field'!$F$22="undrained"),BH589,""))</f>
        <v/>
      </c>
      <c r="CE589" s="409" t="str">
        <f>IF(AND('[1]Multi-Field'!$E$23=[1]Lists!BF589,'[1]Multi-Field'!$F$23="Drained"),BI589,IF(AND('[1]Multi-Field'!$E$23=[1]Lists!BF589,'[1]Multi-Field'!$F$23="undrained"),BH589,""))</f>
        <v/>
      </c>
      <c r="CF589" s="409" t="str">
        <f>IF(AND('[1]Multi-Field'!$E$24=[1]Lists!BF589,'[1]Multi-Field'!$F$24="Drained"),BI589,IF(AND('[1]Multi-Field'!$E$24=[1]Lists!BF589,'[1]Multi-Field'!$F$24="undrained"),BH589,""))</f>
        <v/>
      </c>
      <c r="CG589" s="409" t="str">
        <f>IF(AND('[1]Multi-Field'!$E$25=[1]Lists!BF589,'[1]Multi-Field'!$F$25="Drained"),BI589,IF(AND('[1]Multi-Field'!$E$25=[1]Lists!BF589,'[1]Multi-Field'!$F$25="undrained"),BH589,""))</f>
        <v/>
      </c>
      <c r="CH589" s="409" t="str">
        <f>IF(AND('[1]Multi-Field'!$E$26=[1]Lists!BF589,'[1]Multi-Field'!$F$26="Drained"),BI589,IF(AND('[1]Multi-Field'!$E$26=[1]Lists!BF589,'[1]Multi-Field'!$F$26="undrained"),BH589,""))</f>
        <v/>
      </c>
      <c r="CI589" s="409" t="str">
        <f>IF(AND('[1]Multi-Field'!$E$27=[1]Lists!BF589,'[1]Multi-Field'!$F$27="Drained"),BI589,IF(AND('[1]Multi-Field'!$E$27=[1]Lists!BF589,'[1]Multi-Field'!$F$27="undrained"),BH589,""))</f>
        <v/>
      </c>
      <c r="CJ589" s="409" t="str">
        <f>IF(AND('[1]Multi-Field'!$E$28=[1]Lists!BF589,'[1]Multi-Field'!$F$28="Drained"),BI589,IF(AND('[1]Multi-Field'!$E$28=[1]Lists!BF589,'[1]Multi-Field'!$F$28="undrained"),BH589,""))</f>
        <v/>
      </c>
      <c r="CK589" s="409" t="str">
        <f>IF(AND('[1]Multi-Field'!$E$29=[1]Lists!BF589,'[1]Multi-Field'!$F$29="Drained"),BI589,IF(AND('[1]Multi-Field'!$E$29=[1]Lists!BF589,'[1]Multi-Field'!$F$29="undrained"),BH589,""))</f>
        <v/>
      </c>
      <c r="CL589" s="409" t="str">
        <f>IF(AND('[1]Multi-Field'!$E$30=[1]Lists!BF589,'[1]Multi-Field'!$F$30="Drained"),BI589,IF(AND('[1]Multi-Field'!$E$30=[1]Lists!BF589,'[1]Multi-Field'!$F$30="undrained"),BH589,""))</f>
        <v/>
      </c>
      <c r="CM589" s="409" t="str">
        <f>IF(AND('[1]Multi-Field'!$E$31=[1]Lists!BF589,'[1]Multi-Field'!$F$31="Drained"),BI589,IF(AND('[1]Multi-Field'!$E$31=[1]Lists!BF589,'[1]Multi-Field'!$F$31="undrained"),BH589,""))</f>
        <v/>
      </c>
      <c r="CN589" s="409" t="str">
        <f>IF(AND('[1]Multi-Field'!$E$32=[1]Lists!BF589,'[1]Multi-Field'!$F$32="Drained"),BI589,IF(AND('[1]Multi-Field'!$E$32=[1]Lists!BF589,'[1]Multi-Field'!$F$32="undrained"),BH589,""))</f>
        <v/>
      </c>
      <c r="CO589" s="409" t="str">
        <f>IF(AND('[1]Multi-Field'!$E$33=[1]Lists!BF589,'[1]Multi-Field'!$F$33="Drained"),BI589,IF(AND('[1]Multi-Field'!$E$33=[1]Lists!BF589,'[1]Multi-Field'!$F$33="undrained"),BH589,""))</f>
        <v/>
      </c>
      <c r="CP589" s="409" t="str">
        <f>IF(AND('[1]Multi-Field'!$E$34=[1]Lists!BF589,'[1]Multi-Field'!$F$34="Drained"),BI589,IF(AND('[1]Multi-Field'!$E$34=[1]Lists!BF589,'[1]Multi-Field'!$F$34="undrained"),BH589,""))</f>
        <v/>
      </c>
      <c r="CQ589" s="409" t="str">
        <f>IF(AND('[1]Multi-Field'!$E$35=[1]Lists!BF589,'[1]Multi-Field'!$F$35="Drained"),BI589,IF(AND('[1]Multi-Field'!$E$35=[1]Lists!BF589,'[1]Multi-Field'!$F$35="undrained"),BH589,""))</f>
        <v/>
      </c>
      <c r="CR589" s="409" t="str">
        <f>IF(AND('[1]Multi-Field'!$E$36=[1]Lists!BF589,'[1]Multi-Field'!$F$36="Drained"),BI589,IF(AND('[1]Multi-Field'!$E$36=[1]Lists!BF589,'[1]Multi-Field'!$F$36="undrained"),BH589,""))</f>
        <v/>
      </c>
      <c r="CS589" s="409" t="str">
        <f>IF(AND('[1]Multi-Field'!$E$37=[1]Lists!BF589,'[1]Multi-Field'!$F$37="Drained"),BI589,IF(AND('[1]Multi-Field'!$E$37=[1]Lists!BF589,'[1]Multi-Field'!$F$37="undrained"),BH589,""))</f>
        <v/>
      </c>
      <c r="CT589" s="409" t="str">
        <f>IF(AND('[1]Multi-Field'!$E$38=[1]Lists!BF589,'[1]Multi-Field'!$F$38="Drained"),BI589,IF(AND('[1]Multi-Field'!$E$38=[1]Lists!BF589,'[1]Multi-Field'!$F$38="undrained"),BH589,""))</f>
        <v/>
      </c>
      <c r="CU589" s="409" t="str">
        <f>IF(AND('[1]Multi-Field'!$E$39=[1]Lists!BF589,'[1]Multi-Field'!$F$39="Drained"),BI589,IF(AND('[1]Multi-Field'!$E$39=[1]Lists!BF589,'[1]Multi-Field'!$F$39="undrained"),BH589,""))</f>
        <v/>
      </c>
      <c r="CV589" s="409" t="str">
        <f>IF(AND('[1]Multi-Field'!$E$40=[1]Lists!BF589,'[1]Multi-Field'!$F$40="Drained"),BI589,IF(AND('[1]Multi-Field'!$E$40=[1]Lists!BF589,'[1]Multi-Field'!$F$40="undrained"),BH589,""))</f>
        <v/>
      </c>
      <c r="CW589" s="409" t="str">
        <f>IF(AND('[1]Multi-Field'!$E$41=[1]Lists!BF589,'[1]Multi-Field'!$F$40="Drained"),BI589,IF(AND('[1]Multi-Field'!$E$40=[1]Lists!BF589,'[1]Multi-Field'!$F$40="undrained"),BH589,""))</f>
        <v/>
      </c>
      <c r="CX589" s="409" t="str">
        <f>IF(AND('[1]Multi-Field'!$E$42=[1]Lists!BF589,'[1]Multi-Field'!$F$42="Drained"),BI589,IF(AND('[1]Multi-Field'!$E$42=[1]Lists!BF589,'[1]Multi-Field'!$F$42="undrained"),BH589,""))</f>
        <v/>
      </c>
      <c r="CY589" s="409" t="str">
        <f>IF(AND('[1]Multi-Field'!$E$43=[1]Lists!BF589,'[1]Multi-Field'!$F$43="Drained"),BI589,IF(AND('[1]Multi-Field'!$E$43=[1]Lists!BF589,'[1]Multi-Field'!$F$43="undrained"),BH589,""))</f>
        <v/>
      </c>
      <c r="CZ589" s="409" t="str">
        <f>IF(AND('[1]Multi-Field'!$E$44=[1]Lists!BF589,'[1]Multi-Field'!$F$44="Drained"),BI589,IF(AND('[1]Multi-Field'!$E$44=[1]Lists!BF589,'[1]Multi-Field'!$F$44="undrained"),BH589,""))</f>
        <v/>
      </c>
      <c r="DA589" s="409" t="str">
        <f>IF(AND('[1]Multi-Field'!$E$45=[1]Lists!BF589,'[1]Multi-Field'!$F$45="Drained"),BI589,IF(AND('[1]Multi-Field'!$E$45=[1]Lists!BF589,'[1]Multi-Field'!$F$45="undrained"),BH589,""))</f>
        <v/>
      </c>
      <c r="DB589" s="409" t="str">
        <f>IF(AND('[1]Multi-Field'!$E$46=[1]Lists!BF589,'[1]Multi-Field'!$F$46="Drained"),BI589,IF(AND('[1]Multi-Field'!$E$46=[1]Lists!BF589,'[1]Multi-Field'!$F$46="undrained"),BH589,""))</f>
        <v/>
      </c>
      <c r="DC589" s="409" t="str">
        <f>IF(AND('[1]Multi-Field'!$E$47=[1]Lists!BF589,'[1]Multi-Field'!$F$47="Drained"),BI589,IF(AND('[1]Multi-Field'!$E$47=[1]Lists!BF589,'[1]Multi-Field'!$F$47="undrained"),BH589,""))</f>
        <v/>
      </c>
      <c r="DD589" s="409" t="str">
        <f>IF(AND('[1]Multi-Field'!$E$48=[1]Lists!BF589,'[1]Multi-Field'!$F$48="Drained"),BI589,IF(AND('[1]Multi-Field'!$E$48=[1]Lists!BF589,'[1]Multi-Field'!$F$48="undrained"),BH589,""))</f>
        <v/>
      </c>
      <c r="DE589" s="409" t="str">
        <f>IF(AND('[1]Multi-Field'!$E$49=[1]Lists!BF589,'[1]Multi-Field'!$F$49="Drained"),BI589,IF(AND('[1]Multi-Field'!$E$49=[1]Lists!BF589,'[1]Multi-Field'!$F$9="undrained"),BH589,""))</f>
        <v/>
      </c>
      <c r="DF589" s="409" t="str">
        <f>IF(AND('[1]Multi-Field'!$E$50=[1]Lists!BF589,'[1]Multi-Field'!$F$50="Drained"),BI589,IF(AND('[1]Multi-Field'!$E$50=[1]Lists!BF589,'[1]Multi-Field'!$F$50="undrained"),BH589,""))</f>
        <v/>
      </c>
      <c r="DG589" s="409" t="str">
        <f>IF(AND('[1]Multi-Field'!$E$51=[1]Lists!BF589,'[1]Multi-Field'!$F$51="Drained"),BI589,IF(AND('[1]Multi-Field'!$E$51=[1]Lists!BF589,'[1]Multi-Field'!$F$51="undrained"),BH589,""))</f>
        <v/>
      </c>
      <c r="DH589" s="409" t="str">
        <f>IF(AND('[1]Multi-Field'!$E$52=[1]Lists!BF589,'[1]Multi-Field'!$F$52="Drained"),BI589,IF(AND('[1]Multi-Field'!$E$52=[1]Lists!BF589,'[1]Multi-Field'!$F$52="undrained"),BH589,""))</f>
        <v/>
      </c>
      <c r="DI589" s="409" t="str">
        <f>IF(AND('[1]Multi-Field'!$E$53=[1]Lists!BF589,'[1]Multi-Field'!$F$53="Drained"),BI589,IF(AND('[1]Multi-Field'!$E$53=[1]Lists!BF589,'[1]Multi-Field'!$F$53="undrained"),BH589,""))</f>
        <v/>
      </c>
      <c r="DJ589" s="409" t="str">
        <f>IF(AND('[1]Multi-Field'!$E$54=[1]Lists!BF589,'[1]Multi-Field'!$F$54="Drained"),BI589,IF(AND('[1]Multi-Field'!$E$54=[1]Lists!BF589,'[1]Multi-Field'!$F$54="undrained"),BH589,""))</f>
        <v/>
      </c>
      <c r="DK589" s="409" t="str">
        <f>IF(AND('[1]Multi-Field'!$E$55=[1]Lists!BF589,'[1]Multi-Field'!$F$55="Drained"),BI589,IF(AND('[1]Multi-Field'!$E$55=[1]Lists!BF589,'[1]Multi-Field'!$F$55="undrained"),BH589,""))</f>
        <v/>
      </c>
      <c r="DL589" s="409" t="str">
        <f>IF(AND('[1]Multi-Field'!$E$56=[1]Lists!BF589,'[1]Multi-Field'!$F$56="Drained"),BI589,IF(AND('[1]Multi-Field'!$E$56=[1]Lists!BF589,'[1]Multi-Field'!$F$56="undrained"),BH589,""))</f>
        <v/>
      </c>
      <c r="DM589" s="409" t="str">
        <f>IF(AND('[1]Multi-Field'!$E$57=[1]Lists!BF589,'[1]Multi-Field'!$F$57="Drained"),BI589,IF(AND('[1]Multi-Field'!$E$57=[1]Lists!BF589,'[1]Multi-Field'!$F$57="undrained"),BH589,""))</f>
        <v/>
      </c>
      <c r="DN589" s="409" t="str">
        <f>IF(AND('[1]Multi-Field'!$E$58=[1]Lists!BF589,'[1]Multi-Field'!$F$58="Drained"),BI589,IF(AND('[1]Multi-Field'!$E$58=[1]Lists!BF589,'[1]Multi-Field'!$F$58="undrained"),BH589,""))</f>
        <v/>
      </c>
      <c r="DO589" s="409" t="str">
        <f>IF(AND('[1]Multi-Field'!$E$59=[1]Lists!BF589,'[1]Multi-Field'!$F$59="Drained"),BI589,IF(AND('[1]Multi-Field'!$E$59=[1]Lists!BF589,'[1]Multi-Field'!$F$59="undrained"),BH589,""))</f>
        <v/>
      </c>
      <c r="DP589" s="409" t="str">
        <f>IF(AND('[1]Multi-Field'!$E$60=[1]Lists!BF589,'[1]Multi-Field'!$F$60="Drained"),BI589,IF(AND('[1]Multi-Field'!$E$60=[1]Lists!BF589,'[1]Multi-Field'!$F$60="undrained"),BH589,""))</f>
        <v/>
      </c>
      <c r="DQ589" s="409" t="str">
        <f>IF(AND('[1]Multi-Field'!$E$61=[1]Lists!BF589,'[1]Multi-Field'!$F$61="Drained"),BI589,IF(AND('[1]Multi-Field'!$E$61=[1]Lists!BF589,'[1]Multi-Field'!$F$61="undrained"),BH589,""))</f>
        <v/>
      </c>
      <c r="DR589" s="409" t="str">
        <f>IF(AND('[1]Multi-Field'!$E$62=[1]Lists!BF589,'[1]Multi-Field'!$F$62="Drained"),BI589,IF(AND('[1]Multi-Field'!$E$62=[1]Lists!BF589,'[1]Multi-Field'!$F$62="undrained"),BH589,""))</f>
        <v/>
      </c>
      <c r="DS589" s="409" t="str">
        <f>IF(AND('[1]Multi-Field'!$E$63=[1]Lists!BF589,'[1]Multi-Field'!$F$63="Drained"),BI589,IF(AND('[1]Multi-Field'!$E$63=[1]Lists!BF589,'[1]Multi-Field'!$F$63="undrained"),BH589,""))</f>
        <v/>
      </c>
      <c r="DT589" s="409" t="str">
        <f>IF(AND('[1]Multi-Field'!$E$64=[1]Lists!BF589,'[1]Multi-Field'!$F$64="Drained"),BI589,IF(AND('[1]Multi-Field'!$E$64=[1]Lists!BF589,'[1]Multi-Field'!$F$64="undrained"),BH589,""))</f>
        <v/>
      </c>
      <c r="DU589" s="409" t="str">
        <f>IF(AND('[1]Multi-Field'!$E$65=[1]Lists!BF589,'[1]Multi-Field'!$F$65="Drained"),BI589,IF(AND('[1]Multi-Field'!$E$65=[1]Lists!BF589,'[1]Multi-Field'!$F$65="undrained"),BH589,""))</f>
        <v/>
      </c>
      <c r="DV589" s="409" t="str">
        <f>IF(AND('[1]Multi-Field'!$E$66=[1]Lists!BF589,'[1]Multi-Field'!$F$66="Drained"),BI589,IF(AND('[1]Multi-Field'!$E$66=[1]Lists!BF589,'[1]Multi-Field'!$F$66="undrained"),BH589,""))</f>
        <v/>
      </c>
      <c r="DW589" s="409" t="str">
        <f>IF(AND('[1]Multi-Field'!$E$67=[1]Lists!BF589,'[1]Multi-Field'!$F$67="Drained"),BI589,IF(AND('[1]Multi-Field'!$E$67=[1]Lists!BF589,'[1]Multi-Field'!$F$67="undrained"),BH589,""))</f>
        <v/>
      </c>
      <c r="DX589" s="409" t="str">
        <f>IF(AND('[1]Multi-Field'!$E$68=[1]Lists!BF589,'[1]Multi-Field'!$F$68="Drained"),BI589,IF(AND('[1]Multi-Field'!$E$68=[1]Lists!BF589,'[1]Multi-Field'!$F$68="undrained"),BH589,""))</f>
        <v/>
      </c>
      <c r="DY589" s="409" t="str">
        <f>IF(AND('[1]Multi-Field'!$E$69=[1]Lists!BF589,'[1]Multi-Field'!$F$69="Drained"),BI589,IF(AND('[1]Multi-Field'!$E$69=[1]Lists!BF589,'[1]Multi-Field'!$F$69="undrained"),BH589,""))</f>
        <v/>
      </c>
      <c r="DZ589" s="409" t="str">
        <f>IF(AND('[1]Multi-Field'!$E$70=[1]Lists!BF589,'[1]Multi-Field'!$F$70="Drained"),BI589,IF(AND('[1]Multi-Field'!$E$70=[1]Lists!BF589,'[1]Multi-Field'!$F$70="undrained"),BH589,""))</f>
        <v/>
      </c>
      <c r="EA589" s="409" t="str">
        <f>IF(AND('[1]Multi-Field'!$E$71=[1]Lists!BF589,'[1]Multi-Field'!$F$71="Drained"),BI589,IF(AND('[1]Multi-Field'!$E$71=[1]Lists!BF589,'[1]Multi-Field'!$F$71="undrained"),BH589,""))</f>
        <v/>
      </c>
      <c r="EB589" s="409" t="str">
        <f>IF(AND('[1]Multi-Field'!$E$72=[1]Lists!BF589,'[1]Multi-Field'!$F$72="Drained"),BI589,IF(AND('[1]Multi-Field'!$E$72=[1]Lists!BF589,'[1]Multi-Field'!$F$72="undrained"),BH589,""))</f>
        <v/>
      </c>
      <c r="EC589" s="409" t="str">
        <f>IF(AND('[1]Multi-Field'!$E$73=[1]Lists!BF589,'[1]Multi-Field'!$F$73="Drained"),BI589,IF(AND('[1]Multi-Field'!$E$73=[1]Lists!BF589,'[1]Multi-Field'!$F$73="undrained"),BH589,""))</f>
        <v/>
      </c>
      <c r="ED589" s="409" t="str">
        <f>IF(AND('[1]Multi-Field'!$E$74=[1]Lists!BF589,'[1]Multi-Field'!$F$74="Drained"),BI589,IF(AND('[1]Multi-Field'!$E$74=[1]Lists!BF589,'[1]Multi-Field'!$F$74="undrained"),BH589,""))</f>
        <v/>
      </c>
      <c r="EE589" s="409" t="str">
        <f>IF(AND('[1]Multi-Field'!$E$75=[1]Lists!BF589,'[1]Multi-Field'!$F$75="Drained"),BI589,IF(AND('[1]Multi-Field'!$E$75=[1]Lists!BF589,'[1]Multi-Field'!$F$75="undrained"),BH589,""))</f>
        <v/>
      </c>
      <c r="EF589" s="409" t="str">
        <f>IF(AND('[1]Multi-Field'!$E$76=[1]Lists!BF589,'[1]Multi-Field'!$F$76="Drained"),BI589,IF(AND('[1]Multi-Field'!$E$76=[1]Lists!BF589,'[1]Multi-Field'!$F$6="undrained"),BH589,""))</f>
        <v/>
      </c>
      <c r="EG589" s="409" t="str">
        <f>IF(AND('[1]Multi-Field'!$E$77=[1]Lists!BF589,'[1]Multi-Field'!$F$77="Drained"),BI589,IF(AND('[1]Multi-Field'!$E$77=[1]Lists!BF589,'[1]Multi-Field'!$F$77="undrained"),BH589,""))</f>
        <v/>
      </c>
      <c r="EH589" s="409" t="str">
        <f>IF(AND('[1]Multi-Field'!$E$78=[1]Lists!BF589,'[1]Multi-Field'!$F$78="Drained"),BI589,IF(AND('[1]Multi-Field'!$E$78=[1]Lists!BF589,'[1]Multi-Field'!$F$78="undrained"),BH589,""))</f>
        <v/>
      </c>
      <c r="EI589" s="409" t="str">
        <f>IF(AND('[1]Multi-Field'!$E$79=[1]Lists!BF589,'[1]Multi-Field'!$F$79="Drained"),BI589,IF(AND('[1]Multi-Field'!$E$79=[1]Lists!BF589,'[1]Multi-Field'!$F$79="undrained"),BH589,""))</f>
        <v/>
      </c>
      <c r="EJ589" s="409" t="str">
        <f>IF(AND('[1]Multi-Field'!$E$80=[1]Lists!BF589,'[1]Multi-Field'!$F$80="Drained"),BI589,IF(AND('[1]Multi-Field'!$E$80=[1]Lists!BF589,'[1]Multi-Field'!$F$80="undrained"),BH589,""))</f>
        <v/>
      </c>
      <c r="EK589" s="409" t="str">
        <f>IF(AND('[1]Multi-Field'!$E$81=[1]Lists!BF589,'[1]Multi-Field'!$F$81="Drained"),BI589,IF(AND('[1]Multi-Field'!$E$81=[1]Lists!BF589,'[1]Multi-Field'!$F$81="undrained"),BH589,""))</f>
        <v/>
      </c>
      <c r="EL589" s="409" t="str">
        <f>IF(AND('[1]Multi-Field'!$E$82=[1]Lists!BF589,'[1]Multi-Field'!$F$82="Drained"),BI589,IF(AND('[1]Multi-Field'!$E$82=[1]Lists!BF589,'[1]Multi-Field'!$F$82="undrained"),BH589,""))</f>
        <v/>
      </c>
      <c r="EM589" s="409" t="str">
        <f>IF(AND('[1]Multi-Field'!$E$83=[1]Lists!BF589,'[1]Multi-Field'!$F$83="Drained"),BI589,IF(AND('[1]Multi-Field'!$E$83=[1]Lists!BF589,'[1]Multi-Field'!$F$83="undrained"),BH589,""))</f>
        <v/>
      </c>
      <c r="EN589" s="409" t="str">
        <f>IF(AND('[1]Multi-Field'!$E$84=[1]Lists!BF589,'[1]Multi-Field'!$F$84="Drained"),BI589,IF(AND('[1]Multi-Field'!$E$84=[1]Lists!BF589,'[1]Multi-Field'!$F$84="undrained"),BH589,""))</f>
        <v/>
      </c>
      <c r="EO589" s="409" t="str">
        <f>IF(AND('[1]Multi-Field'!$E$85=[1]Lists!BF589,'[1]Multi-Field'!$F$85="Drained"),BI589,IF(AND('[1]Multi-Field'!$E$85=[1]Lists!BF589,'[1]Multi-Field'!$F$85="undrained"),BH589,""))</f>
        <v/>
      </c>
      <c r="EP589" s="409" t="str">
        <f>IF(AND('[1]Multi-Field'!$E$86=[1]Lists!BF589,'[1]Multi-Field'!$F$86="Drained"),BI589,IF(AND('[1]Multi-Field'!$E$86=[1]Lists!BF589,'[1]Multi-Field'!$F$86="undrained"),BH589,""))</f>
        <v/>
      </c>
      <c r="EQ589" s="409" t="str">
        <f>IF(AND('[1]Multi-Field'!$E$87=[1]Lists!BF589,'[1]Multi-Field'!$F$87="Drained"),BI589,IF(AND('[1]Multi-Field'!$E$87=[1]Lists!BF589,'[1]Multi-Field'!$F$87="undrained"),BH589,""))</f>
        <v/>
      </c>
      <c r="ER589" s="409" t="str">
        <f>IF(AND('[1]Multi-Field'!$E$88=[1]Lists!BF589,'[1]Multi-Field'!$F$88="Drained"),BI589,IF(AND('[1]Multi-Field'!$E$88=[1]Lists!BF589,'[1]Multi-Field'!$F$88="undrained"),BH589,""))</f>
        <v/>
      </c>
      <c r="ES589" s="409" t="str">
        <f>IF(AND('[1]Multi-Field'!$E$89=[1]Lists!BF589,'[1]Multi-Field'!$F$89="Drained"),BI589,IF(AND('[1]Multi-Field'!$E$89=[1]Lists!BF589,'[1]Multi-Field'!$F$89="undrained"),BH589,""))</f>
        <v/>
      </c>
      <c r="ET589" s="409" t="str">
        <f>IF(AND('[1]Multi-Field'!$E$90=[1]Lists!BF589,'[1]Multi-Field'!$F$90="Drained"),BI589,IF(AND('[1]Multi-Field'!$E$90=[1]Lists!BF589,'[1]Multi-Field'!$F$90="undrained"),BH589,""))</f>
        <v/>
      </c>
      <c r="EU589" s="409" t="str">
        <f>IF(AND('[1]Multi-Field'!$E$91=[1]Lists!BF589,'[1]Multi-Field'!$F$91="Drained"),BI589,IF(AND('[1]Multi-Field'!$E$91=[1]Lists!BF589,'[1]Multi-Field'!$F$91="undrained"),BH589,""))</f>
        <v/>
      </c>
      <c r="EV589" s="409" t="str">
        <f>IF(AND('[1]Multi-Field'!$E$92=[1]Lists!BF589,'[1]Multi-Field'!$F$92="Drained"),BI589,IF(AND('[1]Multi-Field'!$E$92=[1]Lists!BF589,'[1]Multi-Field'!$F$92="undrained"),BH589,""))</f>
        <v/>
      </c>
      <c r="EW589" s="409" t="str">
        <f>IF(AND('[1]Multi-Field'!$E$93=[1]Lists!BF589,'[1]Multi-Field'!$F$93="Drained"),BI589,IF(AND('[1]Multi-Field'!$E$93=[1]Lists!BF589,'[1]Multi-Field'!$F$93="undrained"),BH589,""))</f>
        <v/>
      </c>
      <c r="EX589" s="409" t="str">
        <f>IF(AND('[1]Multi-Field'!$E$94=[1]Lists!BF589,'[1]Multi-Field'!$F$94="Drained"),BI589,IF(AND('[1]Multi-Field'!$E$94=[1]Lists!BF589,'[1]Multi-Field'!$F$94="undrained"),BH589,""))</f>
        <v/>
      </c>
      <c r="EY589" s="409" t="str">
        <f>IF(AND('[1]Multi-Field'!$E$95=[1]Lists!BF589,'[1]Multi-Field'!$F$95="Drained"),BI589,IF(AND('[1]Multi-Field'!$E$95=[1]Lists!BF589,'[1]Multi-Field'!$F$95="undrained"),BH589,""))</f>
        <v/>
      </c>
      <c r="EZ589" s="409" t="str">
        <f>IF(AND('[1]Multi-Field'!$E$96=[1]Lists!BF589,'[1]Multi-Field'!$F$96="Drained"),BI589,IF(AND('[1]Multi-Field'!$E$96=[1]Lists!BF589,'[1]Multi-Field'!$F$96="undrained"),BH589,""))</f>
        <v/>
      </c>
      <c r="FA589" s="409" t="str">
        <f>IF(AND('[1]Multi-Field'!$E$97=[1]Lists!BF589,'[1]Multi-Field'!$F$97="Drained"),BI589,IF(AND('[1]Multi-Field'!$E$97=[1]Lists!BF589,'[1]Multi-Field'!$F$97="undrained"),BH589,""))</f>
        <v/>
      </c>
      <c r="FB589" s="409" t="str">
        <f>IF(AND('[1]Multi-Field'!$E$98=[1]Lists!BF589,'[1]Multi-Field'!$F$98="Drained"),BI589,IF(AND('[1]Multi-Field'!$E$98=[1]Lists!BF589,'[1]Multi-Field'!$F$98="undrained"),BH589,""))</f>
        <v/>
      </c>
      <c r="FC589" s="409" t="str">
        <f>IF(AND('[1]Multi-Field'!$E$99=[1]Lists!BF589,'[1]Multi-Field'!$F$99="Drained"),BI589,IF(AND('[1]Multi-Field'!$E$99=[1]Lists!BF589,'[1]Multi-Field'!$F$99="undrained"),BH589,""))</f>
        <v/>
      </c>
      <c r="FD589" s="409" t="str">
        <f>IF(AND('[1]Multi-Field'!$E$100=[1]Lists!BF589,'[1]Multi-Field'!$F$100="Drained"),BI589,IF(AND('[1]Multi-Field'!$E$100=[1]Lists!BF589,'[1]Multi-Field'!$F$100="undrained"),BH589,""))</f>
        <v/>
      </c>
      <c r="FE589" s="409" t="str">
        <f>IF(AND('[1]Multi-Field'!$E$101=[1]Lists!BF589,'[1]Multi-Field'!$F$101="Drained"),BI589,IF(AND('[1]Multi-Field'!$E$101=[1]Lists!BF589,'[1]Multi-Field'!$F$101="undrained"),BH589,""))</f>
        <v/>
      </c>
      <c r="FF589" s="409" t="str">
        <f>IF(AND('[1]Multi-Field'!$E$102=[1]Lists!BF589,'[1]Multi-Field'!$F$102="Drained"),BI589,IF(AND('[1]Multi-Field'!$E$102=[1]Lists!BF589,'[1]Multi-Field'!$F$102="undrained"),BH589,""))</f>
        <v/>
      </c>
      <c r="FG589" s="409" t="str">
        <f>IF(AND('[1]Multi-Field'!$E$103=[1]Lists!BF589,'[1]Multi-Field'!$F$103="Drained"),BI589,IF(AND('[1]Multi-Field'!$E$103=[1]Lists!BF589,'[1]Multi-Field'!$F$103="undrained"),BH589,""))</f>
        <v/>
      </c>
      <c r="FH589" s="409" t="str">
        <f>IF(AND('[1]Multi-Field'!$E$104=[1]Lists!BF589,'[1]Multi-Field'!$F$104="Drained"),BI589,IF(AND('[1]Multi-Field'!$E$104=[1]Lists!BF589,'[1]Multi-Field'!$F$104="undrained"),BH589,""))</f>
        <v/>
      </c>
      <c r="FI589" s="409" t="str">
        <f>IF(AND('[1]Multi-Field'!$E$105=[1]Lists!BF589,'[1]Multi-Field'!$F$105="Drained"),BI589,IF(AND('[1]Multi-Field'!$E$105=[1]Lists!BF589,'[1]Multi-Field'!$F$105="undrained"),BH589,""))</f>
        <v/>
      </c>
      <c r="FJ589" s="409" t="str">
        <f>IF(AND('[1]Multi-Field'!$E$106=[1]Lists!BF589,'[1]Multi-Field'!$F$106="Drained"),BI589,IF(AND('[1]Multi-Field'!$E$106=[1]Lists!BF589,'[1]Multi-Field'!$F$106="undrained"),BH589,""))</f>
        <v/>
      </c>
      <c r="FK589" s="409" t="str">
        <f>IF(AND('[1]Multi-Field'!$E$107=[1]Lists!BF589,'[1]Multi-Field'!$F$107="Drained"),BI589,IF(AND('[1]Multi-Field'!$E$107=[1]Lists!BF589,'[1]Multi-Field'!$F$107="undrained"),BH589,""))</f>
        <v/>
      </c>
      <c r="FL589" s="409" t="str">
        <f>IF(AND('[1]Multi-Field'!$E$108=[1]Lists!BF589,'[1]Multi-Field'!$F$108="Drained"),BI589,IF(AND('[1]Multi-Field'!$E$108=[1]Lists!BF589,'[1]Multi-Field'!$F$108="undrained"),BH589,""))</f>
        <v/>
      </c>
      <c r="FM589" s="409" t="str">
        <f>IF(AND('[1]Multi-Field'!$E$109=[1]Lists!BF589,'[1]Multi-Field'!$F$109="Drained"),BI589,IF(AND('[1]Multi-Field'!$E$109=[1]Lists!BF589,'[1]Multi-Field'!$F$109="undrained"),BH589,""))</f>
        <v/>
      </c>
      <c r="FN589" s="409" t="str">
        <f>IF(AND('[1]Multi-Field'!$E$110=[1]Lists!BF589,'[1]Multi-Field'!$F$110="Drained"),BI589,IF(AND('[1]Multi-Field'!$E$110=[1]Lists!BF589,'[1]Multi-Field'!$F$110="undrained"),BH589,""))</f>
        <v/>
      </c>
      <c r="FO589" s="409" t="str">
        <f>IF(AND('[1]Multi-Field'!$E$111=[1]Lists!BF589,'[1]Multi-Field'!$F$111="Drained"),BI589,IF(AND('[1]Multi-Field'!$E$111=[1]Lists!BF589,'[1]Multi-Field'!$F$111="undrained"),BH589,""))</f>
        <v/>
      </c>
      <c r="FP589" s="409" t="str">
        <f>IF(AND('[1]Multi-Field'!$E$112=[1]Lists!BF589,'[1]Multi-Field'!$F$112="Drained"),BI589,IF(AND('[1]Multi-Field'!$E$112=[1]Lists!BF589,'[1]Multi-Field'!$F$112="undrained"),BH589,""))</f>
        <v/>
      </c>
      <c r="FQ589" s="409" t="str">
        <f>IF(AND('[1]Multi-Field'!$E$113=[1]Lists!BF589,'[1]Multi-Field'!$F$113="Drained"),BI589,IF(AND('[1]Multi-Field'!$E$113=[1]Lists!BF589,'[1]Multi-Field'!$F$113="undrained"),BH589,""))</f>
        <v/>
      </c>
      <c r="FR589" s="409" t="str">
        <f>IF(AND('[1]Multi-Field'!$E$114=[1]Lists!BF589,'[1]Multi-Field'!$F$114="Drained"),BI589,IF(AND('[1]Multi-Field'!$E$114=[1]Lists!BF589,'[1]Multi-Field'!$F$114="undrained"),BH589,""))</f>
        <v/>
      </c>
      <c r="FS589" s="409" t="str">
        <f>IF(AND('[1]Multi-Field'!$E$115=[1]Lists!BF589,'[1]Multi-Field'!$F$115="Drained"),BI589,IF(AND('[1]Multi-Field'!$E$115=[1]Lists!BF589,'[1]Multi-Field'!$F$115="undrained"),BH589,""))</f>
        <v/>
      </c>
      <c r="FT589" s="409" t="str">
        <f>IF(AND('[1]Multi-Field'!$E$116=[1]Lists!BF589,'[1]Multi-Field'!$F$116="Drained"),BI589,IF(AND('[1]Multi-Field'!$E$116=[1]Lists!BF589,'[1]Multi-Field'!$F$116="undrained"),BH589,""))</f>
        <v/>
      </c>
      <c r="FU589" s="409" t="str">
        <f>IF(AND('[1]Multi-Field'!$E$117=[1]Lists!BF589,'[1]Multi-Field'!$F$117="Drained"),BI589,IF(AND('[1]Multi-Field'!$E$117=[1]Lists!BF589,'[1]Multi-Field'!$F$117="undrained"),BH589,""))</f>
        <v/>
      </c>
      <c r="FV589" s="409" t="str">
        <f>IF(AND('[1]Multi-Field'!$E$118=[1]Lists!BF589,'[1]Multi-Field'!$F$118="Drained"),BI589,IF(AND('[1]Multi-Field'!$E$118=[1]Lists!BF589,'[1]Multi-Field'!$F$118="undrained"),BH589,""))</f>
        <v/>
      </c>
      <c r="FW589" s="409" t="str">
        <f>IF(AND('[1]Multi-Field'!$E$119=[1]Lists!BF589,'[1]Multi-Field'!$F$119="Drained"),BI589,IF(AND('[1]Multi-Field'!$E$119=[1]Lists!BF589,'[1]Multi-Field'!$F$119="undrained"),BH589,""))</f>
        <v/>
      </c>
      <c r="FX589" s="409" t="str">
        <f>IF(AND('[1]Multi-Field'!$E$120=[1]Lists!BF589,'[1]Multi-Field'!$F$120="Drained"),BI589,IF(AND('[1]Multi-Field'!$E$120=[1]Lists!BF589,'[1]Multi-Field'!$F$120="undrained"),BH589,""))</f>
        <v/>
      </c>
    </row>
    <row r="590" spans="1:180" ht="13.5" customHeight="1">
      <c r="A590" s="7" t="s">
        <v>675</v>
      </c>
      <c r="B590" s="7"/>
      <c r="C590" s="7"/>
      <c r="D590" s="8">
        <v>60</v>
      </c>
      <c r="E590" s="8">
        <f t="shared" si="81"/>
        <v>60</v>
      </c>
      <c r="F590" s="8">
        <f t="shared" si="82"/>
        <v>60</v>
      </c>
      <c r="G590" s="8">
        <v>60</v>
      </c>
      <c r="H590" s="8">
        <v>65</v>
      </c>
      <c r="I590" s="8">
        <f t="shared" si="85"/>
        <v>68</v>
      </c>
      <c r="J590" s="8">
        <f t="shared" si="86"/>
        <v>72</v>
      </c>
      <c r="K590" s="8">
        <v>75</v>
      </c>
      <c r="L590" s="8">
        <v>60</v>
      </c>
      <c r="M590" s="8">
        <f t="shared" si="83"/>
        <v>65</v>
      </c>
      <c r="N590" s="8">
        <f t="shared" si="84"/>
        <v>70</v>
      </c>
      <c r="O590" s="8">
        <v>75</v>
      </c>
      <c r="P590" s="391"/>
      <c r="Q590" s="83"/>
      <c r="R590" s="395"/>
      <c r="S590" s="395"/>
      <c r="T590" s="395"/>
      <c r="U590" s="396"/>
      <c r="BF590" s="411" t="s">
        <v>1753</v>
      </c>
      <c r="BG590" s="412">
        <v>4</v>
      </c>
      <c r="BH590" s="412">
        <v>2</v>
      </c>
      <c r="BI590" s="412">
        <v>3.5</v>
      </c>
      <c r="BJ590" s="409" t="e">
        <f>IF(AND('[1]Single Field'!#REF!=[1]Lists!BF590,'[1]Single Field'!#REF!="Drained"),"x",IF(AND('[1]Single Field'!#REF!=[1]Lists!BF590,'[1]Single Field'!#REF!="Undrained"),O,""))</f>
        <v>#REF!</v>
      </c>
      <c r="BK590" s="409" t="str">
        <f>IF(AND('[1]Multi-Field'!$E$3=[1]Lists!BF590,'[1]Multi-Field'!$F$3="Drained"),BI590,IF(AND('[1]Multi-Field'!$E$3=BF590,'[1]Multi-Field'!$F$3="undrained"),BH590,""))</f>
        <v/>
      </c>
      <c r="BL590" s="409" t="str">
        <f>IF(AND('[1]Multi-Field'!$E$4=BF590,'[1]Multi-Field'!$F$4="Drained"),BI590,IF(AND('[1]Multi-Field'!$E$4=BF590,'[1]Multi-Field'!$F$4="undrained"),BH590,""))</f>
        <v/>
      </c>
      <c r="BM590" s="409" t="str">
        <f>IF(AND('[1]Multi-Field'!$E$5=BF590,'[1]Multi-Field'!$F$5="Drained"),BI590,IF(AND('[1]Multi-Field'!$E$5=BF590,'[1]Multi-Field'!$F$5="undrained"),BH590,""))</f>
        <v/>
      </c>
      <c r="BN590" s="409" t="str">
        <f>IF(AND('[1]Multi-Field'!$E$6=BF590,'[1]Multi-Field'!$F$6="Drained"),BI590,IF(AND('[1]Multi-Field'!$E$6=BF590,'[1]Multi-Field'!$F$6="undrained"),BH590,""))</f>
        <v/>
      </c>
      <c r="BO590" s="409" t="str">
        <f>IF(AND('[1]Multi-Field'!$E$7=BF590,'[1]Multi-Field'!$F$7="Drained"),BI590,IF(AND('[1]Multi-Field'!$E$7=BF590,'[1]Multi-Field'!$F$7="undrained"),BH590,""))</f>
        <v/>
      </c>
      <c r="BP590" s="409" t="str">
        <f>IF(AND('[1]Multi-Field'!$E$8=BF590,'[1]Multi-Field'!$F$8="Drained"),BI590,IF(AND('[1]Multi-Field'!$E$8=BF590,'[1]Multi-Field'!$F$8="undrained"),BH590,""))</f>
        <v/>
      </c>
      <c r="BQ590" s="409" t="str">
        <f>IF(AND('[1]Multi-Field'!$E$9=BF590,'[1]Multi-Field'!$F$9="Drained"),BI590,IF(AND('[1]Multi-Field'!$E$9=BF590,'[1]Multi-Field'!$F$9="undrained"),BH590,""))</f>
        <v/>
      </c>
      <c r="BR590" s="409" t="str">
        <f>IF(AND('[1]Multi-Field'!$E$10=BF590,'[1]Multi-Field'!$F$10="Drained"),BI590,IF(AND('[1]Multi-Field'!$E$10=BF590,'[1]Multi-Field'!$F$10="undrained"),BH590,""))</f>
        <v/>
      </c>
      <c r="BS590" s="409" t="str">
        <f>IF(AND('[1]Multi-Field'!$E$11=BF590,'[1]Multi-Field'!$F$11="Drained"),BI590,IF(AND('[1]Multi-Field'!$E$11=BF590,'[1]Multi-Field'!$F$11="undrained"),BH590,""))</f>
        <v/>
      </c>
      <c r="BT590" s="409" t="str">
        <f>IF(AND('[1]Multi-Field'!$E$12=BF590,'[1]Multi-Field'!$F$12="Drained"),BI590,IF(AND('[1]Multi-Field'!$E$12=BF590,'[1]Multi-Field'!$F$12="undrained"),BH590,""))</f>
        <v/>
      </c>
      <c r="BU590" s="409" t="str">
        <f>IF(AND('[1]Multi-Field'!$E$13=BF590,'[1]Multi-Field'!$F$13="Drained"),BI590,IF(AND('[1]Multi-Field'!$E$3=BF590,'[1]Multi-Field'!$F$13="undrained"),BH590,""))</f>
        <v/>
      </c>
      <c r="BV590" s="409" t="str">
        <f>IF(AND('[1]Multi-Field'!$E$14=BF590,'[1]Multi-Field'!$F$14="Drained"),BI590,IF(AND('[1]Multi-Field'!$E$14=BF590,'[1]Multi-Field'!$F$14="undrained"),BH590,""))</f>
        <v/>
      </c>
      <c r="BW590" s="409" t="str">
        <f>IF(AND('[1]Multi-Field'!$E$15=BF590,'[1]Multi-Field'!$F$15="Drained"),BI590,IF(AND('[1]Multi-Field'!$E$15=BF590,'[1]Multi-Field'!$F$15="undrained"),BH590,""))</f>
        <v/>
      </c>
      <c r="BX590" s="409" t="str">
        <f>IF(AND('[1]Multi-Field'!$E$16=[1]Lists!BF590,'[1]Multi-Field'!$F$16="Drained"),BI590,IF(AND('[1]Multi-Field'!$E$16=[1]Lists!BF590,'[1]Multi-Field'!$F$16="undrained"),BH590,""))</f>
        <v/>
      </c>
      <c r="BY590" s="409" t="str">
        <f>IF(AND('[1]Multi-Field'!$E$17=[1]Lists!BF590,'[1]Multi-Field'!$F$17="Drained"),BI590,IF(AND('[1]Multi-Field'!$E$17=[1]Lists!BF590,'[1]Multi-Field'!$F$17="undrained"),BH590,""))</f>
        <v/>
      </c>
      <c r="BZ590" s="409" t="str">
        <f>IF(AND('[1]Multi-Field'!$E$18=[1]Lists!BF590,'[1]Multi-Field'!$F$18="Drained"),BI590,IF(AND('[1]Multi-Field'!$E$18=[1]Lists!BF590,'[1]Multi-Field'!$F$18="undrained"),BH590,""))</f>
        <v/>
      </c>
      <c r="CA590" s="409" t="str">
        <f>IF(AND('[1]Multi-Field'!$E$19=[1]Lists!BF590,'[1]Multi-Field'!$F$19="Drained"),BI590,IF(AND('[1]Multi-Field'!$E$19=[1]Lists!BF590,'[1]Multi-Field'!$F$19="undrained"),BH590,""))</f>
        <v/>
      </c>
      <c r="CB590" s="409" t="str">
        <f>IF(AND('[1]Multi-Field'!$E$20=[1]Lists!BF590,'[1]Multi-Field'!$F$20="Drained"),BI590,IF(AND('[1]Multi-Field'!$E$20=[1]Lists!BF590,'[1]Multi-Field'!$F$20="undrained"),BH590,""))</f>
        <v/>
      </c>
      <c r="CC590" s="409" t="str">
        <f>IF(AND('[1]Multi-Field'!$E$21=[1]Lists!BF590,'[1]Multi-Field'!$F$21="Drained"),BI590,IF(AND('[1]Multi-Field'!$E$21=[1]Lists!BF590,'[1]Multi-Field'!$F$21="undrained"),BH590,""))</f>
        <v/>
      </c>
      <c r="CD590" s="409" t="str">
        <f>IF(AND('[1]Multi-Field'!$E$22=[1]Lists!BF590,'[1]Multi-Field'!$F$22="Drained"),BI590,IF(AND('[1]Multi-Field'!$E$22=[1]Lists!BF590,'[1]Multi-Field'!$F$22="undrained"),BH590,""))</f>
        <v/>
      </c>
      <c r="CE590" s="409" t="str">
        <f>IF(AND('[1]Multi-Field'!$E$23=[1]Lists!BF590,'[1]Multi-Field'!$F$23="Drained"),BI590,IF(AND('[1]Multi-Field'!$E$23=[1]Lists!BF590,'[1]Multi-Field'!$F$23="undrained"),BH590,""))</f>
        <v/>
      </c>
      <c r="CF590" s="409" t="str">
        <f>IF(AND('[1]Multi-Field'!$E$24=[1]Lists!BF590,'[1]Multi-Field'!$F$24="Drained"),BI590,IF(AND('[1]Multi-Field'!$E$24=[1]Lists!BF590,'[1]Multi-Field'!$F$24="undrained"),BH590,""))</f>
        <v/>
      </c>
      <c r="CG590" s="409" t="str">
        <f>IF(AND('[1]Multi-Field'!$E$25=[1]Lists!BF590,'[1]Multi-Field'!$F$25="Drained"),BI590,IF(AND('[1]Multi-Field'!$E$25=[1]Lists!BF590,'[1]Multi-Field'!$F$25="undrained"),BH590,""))</f>
        <v/>
      </c>
      <c r="CH590" s="409" t="str">
        <f>IF(AND('[1]Multi-Field'!$E$26=[1]Lists!BF590,'[1]Multi-Field'!$F$26="Drained"),BI590,IF(AND('[1]Multi-Field'!$E$26=[1]Lists!BF590,'[1]Multi-Field'!$F$26="undrained"),BH590,""))</f>
        <v/>
      </c>
      <c r="CI590" s="409" t="str">
        <f>IF(AND('[1]Multi-Field'!$E$27=[1]Lists!BF590,'[1]Multi-Field'!$F$27="Drained"),BI590,IF(AND('[1]Multi-Field'!$E$27=[1]Lists!BF590,'[1]Multi-Field'!$F$27="undrained"),BH590,""))</f>
        <v/>
      </c>
      <c r="CJ590" s="409" t="str">
        <f>IF(AND('[1]Multi-Field'!$E$28=[1]Lists!BF590,'[1]Multi-Field'!$F$28="Drained"),BI590,IF(AND('[1]Multi-Field'!$E$28=[1]Lists!BF590,'[1]Multi-Field'!$F$28="undrained"),BH590,""))</f>
        <v/>
      </c>
      <c r="CK590" s="409" t="str">
        <f>IF(AND('[1]Multi-Field'!$E$29=[1]Lists!BF590,'[1]Multi-Field'!$F$29="Drained"),BI590,IF(AND('[1]Multi-Field'!$E$29=[1]Lists!BF590,'[1]Multi-Field'!$F$29="undrained"),BH590,""))</f>
        <v/>
      </c>
      <c r="CL590" s="409" t="str">
        <f>IF(AND('[1]Multi-Field'!$E$30=[1]Lists!BF590,'[1]Multi-Field'!$F$30="Drained"),BI590,IF(AND('[1]Multi-Field'!$E$30=[1]Lists!BF590,'[1]Multi-Field'!$F$30="undrained"),BH590,""))</f>
        <v/>
      </c>
      <c r="CM590" s="409" t="str">
        <f>IF(AND('[1]Multi-Field'!$E$31=[1]Lists!BF590,'[1]Multi-Field'!$F$31="Drained"),BI590,IF(AND('[1]Multi-Field'!$E$31=[1]Lists!BF590,'[1]Multi-Field'!$F$31="undrained"),BH590,""))</f>
        <v/>
      </c>
      <c r="CN590" s="409" t="str">
        <f>IF(AND('[1]Multi-Field'!$E$32=[1]Lists!BF590,'[1]Multi-Field'!$F$32="Drained"),BI590,IF(AND('[1]Multi-Field'!$E$32=[1]Lists!BF590,'[1]Multi-Field'!$F$32="undrained"),BH590,""))</f>
        <v/>
      </c>
      <c r="CO590" s="409" t="str">
        <f>IF(AND('[1]Multi-Field'!$E$33=[1]Lists!BF590,'[1]Multi-Field'!$F$33="Drained"),BI590,IF(AND('[1]Multi-Field'!$E$33=[1]Lists!BF590,'[1]Multi-Field'!$F$33="undrained"),BH590,""))</f>
        <v/>
      </c>
      <c r="CP590" s="409" t="str">
        <f>IF(AND('[1]Multi-Field'!$E$34=[1]Lists!BF590,'[1]Multi-Field'!$F$34="Drained"),BI590,IF(AND('[1]Multi-Field'!$E$34=[1]Lists!BF590,'[1]Multi-Field'!$F$34="undrained"),BH590,""))</f>
        <v/>
      </c>
      <c r="CQ590" s="409" t="str">
        <f>IF(AND('[1]Multi-Field'!$E$35=[1]Lists!BF590,'[1]Multi-Field'!$F$35="Drained"),BI590,IF(AND('[1]Multi-Field'!$E$35=[1]Lists!BF590,'[1]Multi-Field'!$F$35="undrained"),BH590,""))</f>
        <v/>
      </c>
      <c r="CR590" s="409" t="str">
        <f>IF(AND('[1]Multi-Field'!$E$36=[1]Lists!BF590,'[1]Multi-Field'!$F$36="Drained"),BI590,IF(AND('[1]Multi-Field'!$E$36=[1]Lists!BF590,'[1]Multi-Field'!$F$36="undrained"),BH590,""))</f>
        <v/>
      </c>
      <c r="CS590" s="409" t="str">
        <f>IF(AND('[1]Multi-Field'!$E$37=[1]Lists!BF590,'[1]Multi-Field'!$F$37="Drained"),BI590,IF(AND('[1]Multi-Field'!$E$37=[1]Lists!BF590,'[1]Multi-Field'!$F$37="undrained"),BH590,""))</f>
        <v/>
      </c>
      <c r="CT590" s="409" t="str">
        <f>IF(AND('[1]Multi-Field'!$E$38=[1]Lists!BF590,'[1]Multi-Field'!$F$38="Drained"),BI590,IF(AND('[1]Multi-Field'!$E$38=[1]Lists!BF590,'[1]Multi-Field'!$F$38="undrained"),BH590,""))</f>
        <v/>
      </c>
      <c r="CU590" s="409" t="str">
        <f>IF(AND('[1]Multi-Field'!$E$39=[1]Lists!BF590,'[1]Multi-Field'!$F$39="Drained"),BI590,IF(AND('[1]Multi-Field'!$E$39=[1]Lists!BF590,'[1]Multi-Field'!$F$39="undrained"),BH590,""))</f>
        <v/>
      </c>
      <c r="CV590" s="409" t="str">
        <f>IF(AND('[1]Multi-Field'!$E$40=[1]Lists!BF590,'[1]Multi-Field'!$F$40="Drained"),BI590,IF(AND('[1]Multi-Field'!$E$40=[1]Lists!BF590,'[1]Multi-Field'!$F$40="undrained"),BH590,""))</f>
        <v/>
      </c>
      <c r="CW590" s="409" t="str">
        <f>IF(AND('[1]Multi-Field'!$E$41=[1]Lists!BF590,'[1]Multi-Field'!$F$40="Drained"),BI590,IF(AND('[1]Multi-Field'!$E$40=[1]Lists!BF590,'[1]Multi-Field'!$F$40="undrained"),BH590,""))</f>
        <v/>
      </c>
      <c r="CX590" s="409" t="str">
        <f>IF(AND('[1]Multi-Field'!$E$42=[1]Lists!BF590,'[1]Multi-Field'!$F$42="Drained"),BI590,IF(AND('[1]Multi-Field'!$E$42=[1]Lists!BF590,'[1]Multi-Field'!$F$42="undrained"),BH590,""))</f>
        <v/>
      </c>
      <c r="CY590" s="409" t="str">
        <f>IF(AND('[1]Multi-Field'!$E$43=[1]Lists!BF590,'[1]Multi-Field'!$F$43="Drained"),BI590,IF(AND('[1]Multi-Field'!$E$43=[1]Lists!BF590,'[1]Multi-Field'!$F$43="undrained"),BH590,""))</f>
        <v/>
      </c>
      <c r="CZ590" s="409" t="str">
        <f>IF(AND('[1]Multi-Field'!$E$44=[1]Lists!BF590,'[1]Multi-Field'!$F$44="Drained"),BI590,IF(AND('[1]Multi-Field'!$E$44=[1]Lists!BF590,'[1]Multi-Field'!$F$44="undrained"),BH590,""))</f>
        <v/>
      </c>
      <c r="DA590" s="409" t="str">
        <f>IF(AND('[1]Multi-Field'!$E$45=[1]Lists!BF590,'[1]Multi-Field'!$F$45="Drained"),BI590,IF(AND('[1]Multi-Field'!$E$45=[1]Lists!BF590,'[1]Multi-Field'!$F$45="undrained"),BH590,""))</f>
        <v/>
      </c>
      <c r="DB590" s="409" t="str">
        <f>IF(AND('[1]Multi-Field'!$E$46=[1]Lists!BF590,'[1]Multi-Field'!$F$46="Drained"),BI590,IF(AND('[1]Multi-Field'!$E$46=[1]Lists!BF590,'[1]Multi-Field'!$F$46="undrained"),BH590,""))</f>
        <v/>
      </c>
      <c r="DC590" s="409" t="str">
        <f>IF(AND('[1]Multi-Field'!$E$47=[1]Lists!BF590,'[1]Multi-Field'!$F$47="Drained"),BI590,IF(AND('[1]Multi-Field'!$E$47=[1]Lists!BF590,'[1]Multi-Field'!$F$47="undrained"),BH590,""))</f>
        <v/>
      </c>
      <c r="DD590" s="409" t="str">
        <f>IF(AND('[1]Multi-Field'!$E$48=[1]Lists!BF590,'[1]Multi-Field'!$F$48="Drained"),BI590,IF(AND('[1]Multi-Field'!$E$48=[1]Lists!BF590,'[1]Multi-Field'!$F$48="undrained"),BH590,""))</f>
        <v/>
      </c>
      <c r="DE590" s="409" t="str">
        <f>IF(AND('[1]Multi-Field'!$E$49=[1]Lists!BF590,'[1]Multi-Field'!$F$49="Drained"),BI590,IF(AND('[1]Multi-Field'!$E$49=[1]Lists!BF590,'[1]Multi-Field'!$F$9="undrained"),BH590,""))</f>
        <v/>
      </c>
      <c r="DF590" s="409" t="str">
        <f>IF(AND('[1]Multi-Field'!$E$50=[1]Lists!BF590,'[1]Multi-Field'!$F$50="Drained"),BI590,IF(AND('[1]Multi-Field'!$E$50=[1]Lists!BF590,'[1]Multi-Field'!$F$50="undrained"),BH590,""))</f>
        <v/>
      </c>
      <c r="DG590" s="409" t="str">
        <f>IF(AND('[1]Multi-Field'!$E$51=[1]Lists!BF590,'[1]Multi-Field'!$F$51="Drained"),BI590,IF(AND('[1]Multi-Field'!$E$51=[1]Lists!BF590,'[1]Multi-Field'!$F$51="undrained"),BH590,""))</f>
        <v/>
      </c>
      <c r="DH590" s="409" t="str">
        <f>IF(AND('[1]Multi-Field'!$E$52=[1]Lists!BF590,'[1]Multi-Field'!$F$52="Drained"),BI590,IF(AND('[1]Multi-Field'!$E$52=[1]Lists!BF590,'[1]Multi-Field'!$F$52="undrained"),BH590,""))</f>
        <v/>
      </c>
      <c r="DI590" s="409" t="str">
        <f>IF(AND('[1]Multi-Field'!$E$53=[1]Lists!BF590,'[1]Multi-Field'!$F$53="Drained"),BI590,IF(AND('[1]Multi-Field'!$E$53=[1]Lists!BF590,'[1]Multi-Field'!$F$53="undrained"),BH590,""))</f>
        <v/>
      </c>
      <c r="DJ590" s="409" t="str">
        <f>IF(AND('[1]Multi-Field'!$E$54=[1]Lists!BF590,'[1]Multi-Field'!$F$54="Drained"),BI590,IF(AND('[1]Multi-Field'!$E$54=[1]Lists!BF590,'[1]Multi-Field'!$F$54="undrained"),BH590,""))</f>
        <v/>
      </c>
      <c r="DK590" s="409" t="str">
        <f>IF(AND('[1]Multi-Field'!$E$55=[1]Lists!BF590,'[1]Multi-Field'!$F$55="Drained"),BI590,IF(AND('[1]Multi-Field'!$E$55=[1]Lists!BF590,'[1]Multi-Field'!$F$55="undrained"),BH590,""))</f>
        <v/>
      </c>
      <c r="DL590" s="409" t="str">
        <f>IF(AND('[1]Multi-Field'!$E$56=[1]Lists!BF590,'[1]Multi-Field'!$F$56="Drained"),BI590,IF(AND('[1]Multi-Field'!$E$56=[1]Lists!BF590,'[1]Multi-Field'!$F$56="undrained"),BH590,""))</f>
        <v/>
      </c>
      <c r="DM590" s="409" t="str">
        <f>IF(AND('[1]Multi-Field'!$E$57=[1]Lists!BF590,'[1]Multi-Field'!$F$57="Drained"),BI590,IF(AND('[1]Multi-Field'!$E$57=[1]Lists!BF590,'[1]Multi-Field'!$F$57="undrained"),BH590,""))</f>
        <v/>
      </c>
      <c r="DN590" s="409" t="str">
        <f>IF(AND('[1]Multi-Field'!$E$58=[1]Lists!BF590,'[1]Multi-Field'!$F$58="Drained"),BI590,IF(AND('[1]Multi-Field'!$E$58=[1]Lists!BF590,'[1]Multi-Field'!$F$58="undrained"),BH590,""))</f>
        <v/>
      </c>
      <c r="DO590" s="409" t="str">
        <f>IF(AND('[1]Multi-Field'!$E$59=[1]Lists!BF590,'[1]Multi-Field'!$F$59="Drained"),BI590,IF(AND('[1]Multi-Field'!$E$59=[1]Lists!BF590,'[1]Multi-Field'!$F$59="undrained"),BH590,""))</f>
        <v/>
      </c>
      <c r="DP590" s="409" t="str">
        <f>IF(AND('[1]Multi-Field'!$E$60=[1]Lists!BF590,'[1]Multi-Field'!$F$60="Drained"),BI590,IF(AND('[1]Multi-Field'!$E$60=[1]Lists!BF590,'[1]Multi-Field'!$F$60="undrained"),BH590,""))</f>
        <v/>
      </c>
      <c r="DQ590" s="409" t="str">
        <f>IF(AND('[1]Multi-Field'!$E$61=[1]Lists!BF590,'[1]Multi-Field'!$F$61="Drained"),BI590,IF(AND('[1]Multi-Field'!$E$61=[1]Lists!BF590,'[1]Multi-Field'!$F$61="undrained"),BH590,""))</f>
        <v/>
      </c>
      <c r="DR590" s="409" t="str">
        <f>IF(AND('[1]Multi-Field'!$E$62=[1]Lists!BF590,'[1]Multi-Field'!$F$62="Drained"),BI590,IF(AND('[1]Multi-Field'!$E$62=[1]Lists!BF590,'[1]Multi-Field'!$F$62="undrained"),BH590,""))</f>
        <v/>
      </c>
      <c r="DS590" s="409" t="str">
        <f>IF(AND('[1]Multi-Field'!$E$63=[1]Lists!BF590,'[1]Multi-Field'!$F$63="Drained"),BI590,IF(AND('[1]Multi-Field'!$E$63=[1]Lists!BF590,'[1]Multi-Field'!$F$63="undrained"),BH590,""))</f>
        <v/>
      </c>
      <c r="DT590" s="409" t="str">
        <f>IF(AND('[1]Multi-Field'!$E$64=[1]Lists!BF590,'[1]Multi-Field'!$F$64="Drained"),BI590,IF(AND('[1]Multi-Field'!$E$64=[1]Lists!BF590,'[1]Multi-Field'!$F$64="undrained"),BH590,""))</f>
        <v/>
      </c>
      <c r="DU590" s="409" t="str">
        <f>IF(AND('[1]Multi-Field'!$E$65=[1]Lists!BF590,'[1]Multi-Field'!$F$65="Drained"),BI590,IF(AND('[1]Multi-Field'!$E$65=[1]Lists!BF590,'[1]Multi-Field'!$F$65="undrained"),BH590,""))</f>
        <v/>
      </c>
      <c r="DV590" s="409" t="str">
        <f>IF(AND('[1]Multi-Field'!$E$66=[1]Lists!BF590,'[1]Multi-Field'!$F$66="Drained"),BI590,IF(AND('[1]Multi-Field'!$E$66=[1]Lists!BF590,'[1]Multi-Field'!$F$66="undrained"),BH590,""))</f>
        <v/>
      </c>
      <c r="DW590" s="409" t="str">
        <f>IF(AND('[1]Multi-Field'!$E$67=[1]Lists!BF590,'[1]Multi-Field'!$F$67="Drained"),BI590,IF(AND('[1]Multi-Field'!$E$67=[1]Lists!BF590,'[1]Multi-Field'!$F$67="undrained"),BH590,""))</f>
        <v/>
      </c>
      <c r="DX590" s="409" t="str">
        <f>IF(AND('[1]Multi-Field'!$E$68=[1]Lists!BF590,'[1]Multi-Field'!$F$68="Drained"),BI590,IF(AND('[1]Multi-Field'!$E$68=[1]Lists!BF590,'[1]Multi-Field'!$F$68="undrained"),BH590,""))</f>
        <v/>
      </c>
      <c r="DY590" s="409" t="str">
        <f>IF(AND('[1]Multi-Field'!$E$69=[1]Lists!BF590,'[1]Multi-Field'!$F$69="Drained"),BI590,IF(AND('[1]Multi-Field'!$E$69=[1]Lists!BF590,'[1]Multi-Field'!$F$69="undrained"),BH590,""))</f>
        <v/>
      </c>
      <c r="DZ590" s="409" t="str">
        <f>IF(AND('[1]Multi-Field'!$E$70=[1]Lists!BF590,'[1]Multi-Field'!$F$70="Drained"),BI590,IF(AND('[1]Multi-Field'!$E$70=[1]Lists!BF590,'[1]Multi-Field'!$F$70="undrained"),BH590,""))</f>
        <v/>
      </c>
      <c r="EA590" s="409" t="str">
        <f>IF(AND('[1]Multi-Field'!$E$71=[1]Lists!BF590,'[1]Multi-Field'!$F$71="Drained"),BI590,IF(AND('[1]Multi-Field'!$E$71=[1]Lists!BF590,'[1]Multi-Field'!$F$71="undrained"),BH590,""))</f>
        <v/>
      </c>
      <c r="EB590" s="409" t="str">
        <f>IF(AND('[1]Multi-Field'!$E$72=[1]Lists!BF590,'[1]Multi-Field'!$F$72="Drained"),BI590,IF(AND('[1]Multi-Field'!$E$72=[1]Lists!BF590,'[1]Multi-Field'!$F$72="undrained"),BH590,""))</f>
        <v/>
      </c>
      <c r="EC590" s="409" t="str">
        <f>IF(AND('[1]Multi-Field'!$E$73=[1]Lists!BF590,'[1]Multi-Field'!$F$73="Drained"),BI590,IF(AND('[1]Multi-Field'!$E$73=[1]Lists!BF590,'[1]Multi-Field'!$F$73="undrained"),BH590,""))</f>
        <v/>
      </c>
      <c r="ED590" s="409" t="str">
        <f>IF(AND('[1]Multi-Field'!$E$74=[1]Lists!BF590,'[1]Multi-Field'!$F$74="Drained"),BI590,IF(AND('[1]Multi-Field'!$E$74=[1]Lists!BF590,'[1]Multi-Field'!$F$74="undrained"),BH590,""))</f>
        <v/>
      </c>
      <c r="EE590" s="409" t="str">
        <f>IF(AND('[1]Multi-Field'!$E$75=[1]Lists!BF590,'[1]Multi-Field'!$F$75="Drained"),BI590,IF(AND('[1]Multi-Field'!$E$75=[1]Lists!BF590,'[1]Multi-Field'!$F$75="undrained"),BH590,""))</f>
        <v/>
      </c>
      <c r="EF590" s="409" t="str">
        <f>IF(AND('[1]Multi-Field'!$E$76=[1]Lists!BF590,'[1]Multi-Field'!$F$76="Drained"),BI590,IF(AND('[1]Multi-Field'!$E$76=[1]Lists!BF590,'[1]Multi-Field'!$F$6="undrained"),BH590,""))</f>
        <v/>
      </c>
      <c r="EG590" s="409" t="str">
        <f>IF(AND('[1]Multi-Field'!$E$77=[1]Lists!BF590,'[1]Multi-Field'!$F$77="Drained"),BI590,IF(AND('[1]Multi-Field'!$E$77=[1]Lists!BF590,'[1]Multi-Field'!$F$77="undrained"),BH590,""))</f>
        <v/>
      </c>
      <c r="EH590" s="409" t="str">
        <f>IF(AND('[1]Multi-Field'!$E$78=[1]Lists!BF590,'[1]Multi-Field'!$F$78="Drained"),BI590,IF(AND('[1]Multi-Field'!$E$78=[1]Lists!BF590,'[1]Multi-Field'!$F$78="undrained"),BH590,""))</f>
        <v/>
      </c>
      <c r="EI590" s="409" t="str">
        <f>IF(AND('[1]Multi-Field'!$E$79=[1]Lists!BF590,'[1]Multi-Field'!$F$79="Drained"),BI590,IF(AND('[1]Multi-Field'!$E$79=[1]Lists!BF590,'[1]Multi-Field'!$F$79="undrained"),BH590,""))</f>
        <v/>
      </c>
      <c r="EJ590" s="409" t="str">
        <f>IF(AND('[1]Multi-Field'!$E$80=[1]Lists!BF590,'[1]Multi-Field'!$F$80="Drained"),BI590,IF(AND('[1]Multi-Field'!$E$80=[1]Lists!BF590,'[1]Multi-Field'!$F$80="undrained"),BH590,""))</f>
        <v/>
      </c>
      <c r="EK590" s="409" t="str">
        <f>IF(AND('[1]Multi-Field'!$E$81=[1]Lists!BF590,'[1]Multi-Field'!$F$81="Drained"),BI590,IF(AND('[1]Multi-Field'!$E$81=[1]Lists!BF590,'[1]Multi-Field'!$F$81="undrained"),BH590,""))</f>
        <v/>
      </c>
      <c r="EL590" s="409" t="str">
        <f>IF(AND('[1]Multi-Field'!$E$82=[1]Lists!BF590,'[1]Multi-Field'!$F$82="Drained"),BI590,IF(AND('[1]Multi-Field'!$E$82=[1]Lists!BF590,'[1]Multi-Field'!$F$82="undrained"),BH590,""))</f>
        <v/>
      </c>
      <c r="EM590" s="409" t="str">
        <f>IF(AND('[1]Multi-Field'!$E$83=[1]Lists!BF590,'[1]Multi-Field'!$F$83="Drained"),BI590,IF(AND('[1]Multi-Field'!$E$83=[1]Lists!BF590,'[1]Multi-Field'!$F$83="undrained"),BH590,""))</f>
        <v/>
      </c>
      <c r="EN590" s="409" t="str">
        <f>IF(AND('[1]Multi-Field'!$E$84=[1]Lists!BF590,'[1]Multi-Field'!$F$84="Drained"),BI590,IF(AND('[1]Multi-Field'!$E$84=[1]Lists!BF590,'[1]Multi-Field'!$F$84="undrained"),BH590,""))</f>
        <v/>
      </c>
      <c r="EO590" s="409" t="str">
        <f>IF(AND('[1]Multi-Field'!$E$85=[1]Lists!BF590,'[1]Multi-Field'!$F$85="Drained"),BI590,IF(AND('[1]Multi-Field'!$E$85=[1]Lists!BF590,'[1]Multi-Field'!$F$85="undrained"),BH590,""))</f>
        <v/>
      </c>
      <c r="EP590" s="409" t="str">
        <f>IF(AND('[1]Multi-Field'!$E$86=[1]Lists!BF590,'[1]Multi-Field'!$F$86="Drained"),BI590,IF(AND('[1]Multi-Field'!$E$86=[1]Lists!BF590,'[1]Multi-Field'!$F$86="undrained"),BH590,""))</f>
        <v/>
      </c>
      <c r="EQ590" s="409" t="str">
        <f>IF(AND('[1]Multi-Field'!$E$87=[1]Lists!BF590,'[1]Multi-Field'!$F$87="Drained"),BI590,IF(AND('[1]Multi-Field'!$E$87=[1]Lists!BF590,'[1]Multi-Field'!$F$87="undrained"),BH590,""))</f>
        <v/>
      </c>
      <c r="ER590" s="409" t="str">
        <f>IF(AND('[1]Multi-Field'!$E$88=[1]Lists!BF590,'[1]Multi-Field'!$F$88="Drained"),BI590,IF(AND('[1]Multi-Field'!$E$88=[1]Lists!BF590,'[1]Multi-Field'!$F$88="undrained"),BH590,""))</f>
        <v/>
      </c>
      <c r="ES590" s="409" t="str">
        <f>IF(AND('[1]Multi-Field'!$E$89=[1]Lists!BF590,'[1]Multi-Field'!$F$89="Drained"),BI590,IF(AND('[1]Multi-Field'!$E$89=[1]Lists!BF590,'[1]Multi-Field'!$F$89="undrained"),BH590,""))</f>
        <v/>
      </c>
      <c r="ET590" s="409" t="str">
        <f>IF(AND('[1]Multi-Field'!$E$90=[1]Lists!BF590,'[1]Multi-Field'!$F$90="Drained"),BI590,IF(AND('[1]Multi-Field'!$E$90=[1]Lists!BF590,'[1]Multi-Field'!$F$90="undrained"),BH590,""))</f>
        <v/>
      </c>
      <c r="EU590" s="409" t="str">
        <f>IF(AND('[1]Multi-Field'!$E$91=[1]Lists!BF590,'[1]Multi-Field'!$F$91="Drained"),BI590,IF(AND('[1]Multi-Field'!$E$91=[1]Lists!BF590,'[1]Multi-Field'!$F$91="undrained"),BH590,""))</f>
        <v/>
      </c>
      <c r="EV590" s="409" t="str">
        <f>IF(AND('[1]Multi-Field'!$E$92=[1]Lists!BF590,'[1]Multi-Field'!$F$92="Drained"),BI590,IF(AND('[1]Multi-Field'!$E$92=[1]Lists!BF590,'[1]Multi-Field'!$F$92="undrained"),BH590,""))</f>
        <v/>
      </c>
      <c r="EW590" s="409" t="str">
        <f>IF(AND('[1]Multi-Field'!$E$93=[1]Lists!BF590,'[1]Multi-Field'!$F$93="Drained"),BI590,IF(AND('[1]Multi-Field'!$E$93=[1]Lists!BF590,'[1]Multi-Field'!$F$93="undrained"),BH590,""))</f>
        <v/>
      </c>
      <c r="EX590" s="409" t="str">
        <f>IF(AND('[1]Multi-Field'!$E$94=[1]Lists!BF590,'[1]Multi-Field'!$F$94="Drained"),BI590,IF(AND('[1]Multi-Field'!$E$94=[1]Lists!BF590,'[1]Multi-Field'!$F$94="undrained"),BH590,""))</f>
        <v/>
      </c>
      <c r="EY590" s="409" t="str">
        <f>IF(AND('[1]Multi-Field'!$E$95=[1]Lists!BF590,'[1]Multi-Field'!$F$95="Drained"),BI590,IF(AND('[1]Multi-Field'!$E$95=[1]Lists!BF590,'[1]Multi-Field'!$F$95="undrained"),BH590,""))</f>
        <v/>
      </c>
      <c r="EZ590" s="409" t="str">
        <f>IF(AND('[1]Multi-Field'!$E$96=[1]Lists!BF590,'[1]Multi-Field'!$F$96="Drained"),BI590,IF(AND('[1]Multi-Field'!$E$96=[1]Lists!BF590,'[1]Multi-Field'!$F$96="undrained"),BH590,""))</f>
        <v/>
      </c>
      <c r="FA590" s="409" t="str">
        <f>IF(AND('[1]Multi-Field'!$E$97=[1]Lists!BF590,'[1]Multi-Field'!$F$97="Drained"),BI590,IF(AND('[1]Multi-Field'!$E$97=[1]Lists!BF590,'[1]Multi-Field'!$F$97="undrained"),BH590,""))</f>
        <v/>
      </c>
      <c r="FB590" s="409" t="str">
        <f>IF(AND('[1]Multi-Field'!$E$98=[1]Lists!BF590,'[1]Multi-Field'!$F$98="Drained"),BI590,IF(AND('[1]Multi-Field'!$E$98=[1]Lists!BF590,'[1]Multi-Field'!$F$98="undrained"),BH590,""))</f>
        <v/>
      </c>
      <c r="FC590" s="409" t="str">
        <f>IF(AND('[1]Multi-Field'!$E$99=[1]Lists!BF590,'[1]Multi-Field'!$F$99="Drained"),BI590,IF(AND('[1]Multi-Field'!$E$99=[1]Lists!BF590,'[1]Multi-Field'!$F$99="undrained"),BH590,""))</f>
        <v/>
      </c>
      <c r="FD590" s="409" t="str">
        <f>IF(AND('[1]Multi-Field'!$E$100=[1]Lists!BF590,'[1]Multi-Field'!$F$100="Drained"),BI590,IF(AND('[1]Multi-Field'!$E$100=[1]Lists!BF590,'[1]Multi-Field'!$F$100="undrained"),BH590,""))</f>
        <v/>
      </c>
      <c r="FE590" s="409" t="str">
        <f>IF(AND('[1]Multi-Field'!$E$101=[1]Lists!BF590,'[1]Multi-Field'!$F$101="Drained"),BI590,IF(AND('[1]Multi-Field'!$E$101=[1]Lists!BF590,'[1]Multi-Field'!$F$101="undrained"),BH590,""))</f>
        <v/>
      </c>
      <c r="FF590" s="409" t="str">
        <f>IF(AND('[1]Multi-Field'!$E$102=[1]Lists!BF590,'[1]Multi-Field'!$F$102="Drained"),BI590,IF(AND('[1]Multi-Field'!$E$102=[1]Lists!BF590,'[1]Multi-Field'!$F$102="undrained"),BH590,""))</f>
        <v/>
      </c>
      <c r="FG590" s="409" t="str">
        <f>IF(AND('[1]Multi-Field'!$E$103=[1]Lists!BF590,'[1]Multi-Field'!$F$103="Drained"),BI590,IF(AND('[1]Multi-Field'!$E$103=[1]Lists!BF590,'[1]Multi-Field'!$F$103="undrained"),BH590,""))</f>
        <v/>
      </c>
      <c r="FH590" s="409" t="str">
        <f>IF(AND('[1]Multi-Field'!$E$104=[1]Lists!BF590,'[1]Multi-Field'!$F$104="Drained"),BI590,IF(AND('[1]Multi-Field'!$E$104=[1]Lists!BF590,'[1]Multi-Field'!$F$104="undrained"),BH590,""))</f>
        <v/>
      </c>
      <c r="FI590" s="409" t="str">
        <f>IF(AND('[1]Multi-Field'!$E$105=[1]Lists!BF590,'[1]Multi-Field'!$F$105="Drained"),BI590,IF(AND('[1]Multi-Field'!$E$105=[1]Lists!BF590,'[1]Multi-Field'!$F$105="undrained"),BH590,""))</f>
        <v/>
      </c>
      <c r="FJ590" s="409" t="str">
        <f>IF(AND('[1]Multi-Field'!$E$106=[1]Lists!BF590,'[1]Multi-Field'!$F$106="Drained"),BI590,IF(AND('[1]Multi-Field'!$E$106=[1]Lists!BF590,'[1]Multi-Field'!$F$106="undrained"),BH590,""))</f>
        <v/>
      </c>
      <c r="FK590" s="409" t="str">
        <f>IF(AND('[1]Multi-Field'!$E$107=[1]Lists!BF590,'[1]Multi-Field'!$F$107="Drained"),BI590,IF(AND('[1]Multi-Field'!$E$107=[1]Lists!BF590,'[1]Multi-Field'!$F$107="undrained"),BH590,""))</f>
        <v/>
      </c>
      <c r="FL590" s="409" t="str">
        <f>IF(AND('[1]Multi-Field'!$E$108=[1]Lists!BF590,'[1]Multi-Field'!$F$108="Drained"),BI590,IF(AND('[1]Multi-Field'!$E$108=[1]Lists!BF590,'[1]Multi-Field'!$F$108="undrained"),BH590,""))</f>
        <v/>
      </c>
      <c r="FM590" s="409" t="str">
        <f>IF(AND('[1]Multi-Field'!$E$109=[1]Lists!BF590,'[1]Multi-Field'!$F$109="Drained"),BI590,IF(AND('[1]Multi-Field'!$E$109=[1]Lists!BF590,'[1]Multi-Field'!$F$109="undrained"),BH590,""))</f>
        <v/>
      </c>
      <c r="FN590" s="409" t="str">
        <f>IF(AND('[1]Multi-Field'!$E$110=[1]Lists!BF590,'[1]Multi-Field'!$F$110="Drained"),BI590,IF(AND('[1]Multi-Field'!$E$110=[1]Lists!BF590,'[1]Multi-Field'!$F$110="undrained"),BH590,""))</f>
        <v/>
      </c>
      <c r="FO590" s="409" t="str">
        <f>IF(AND('[1]Multi-Field'!$E$111=[1]Lists!BF590,'[1]Multi-Field'!$F$111="Drained"),BI590,IF(AND('[1]Multi-Field'!$E$111=[1]Lists!BF590,'[1]Multi-Field'!$F$111="undrained"),BH590,""))</f>
        <v/>
      </c>
      <c r="FP590" s="409" t="str">
        <f>IF(AND('[1]Multi-Field'!$E$112=[1]Lists!BF590,'[1]Multi-Field'!$F$112="Drained"),BI590,IF(AND('[1]Multi-Field'!$E$112=[1]Lists!BF590,'[1]Multi-Field'!$F$112="undrained"),BH590,""))</f>
        <v/>
      </c>
      <c r="FQ590" s="409" t="str">
        <f>IF(AND('[1]Multi-Field'!$E$113=[1]Lists!BF590,'[1]Multi-Field'!$F$113="Drained"),BI590,IF(AND('[1]Multi-Field'!$E$113=[1]Lists!BF590,'[1]Multi-Field'!$F$113="undrained"),BH590,""))</f>
        <v/>
      </c>
      <c r="FR590" s="409" t="str">
        <f>IF(AND('[1]Multi-Field'!$E$114=[1]Lists!BF590,'[1]Multi-Field'!$F$114="Drained"),BI590,IF(AND('[1]Multi-Field'!$E$114=[1]Lists!BF590,'[1]Multi-Field'!$F$114="undrained"),BH590,""))</f>
        <v/>
      </c>
      <c r="FS590" s="409" t="str">
        <f>IF(AND('[1]Multi-Field'!$E$115=[1]Lists!BF590,'[1]Multi-Field'!$F$115="Drained"),BI590,IF(AND('[1]Multi-Field'!$E$115=[1]Lists!BF590,'[1]Multi-Field'!$F$115="undrained"),BH590,""))</f>
        <v/>
      </c>
      <c r="FT590" s="409" t="str">
        <f>IF(AND('[1]Multi-Field'!$E$116=[1]Lists!BF590,'[1]Multi-Field'!$F$116="Drained"),BI590,IF(AND('[1]Multi-Field'!$E$116=[1]Lists!BF590,'[1]Multi-Field'!$F$116="undrained"),BH590,""))</f>
        <v/>
      </c>
      <c r="FU590" s="409" t="str">
        <f>IF(AND('[1]Multi-Field'!$E$117=[1]Lists!BF590,'[1]Multi-Field'!$F$117="Drained"),BI590,IF(AND('[1]Multi-Field'!$E$117=[1]Lists!BF590,'[1]Multi-Field'!$F$117="undrained"),BH590,""))</f>
        <v/>
      </c>
      <c r="FV590" s="409" t="str">
        <f>IF(AND('[1]Multi-Field'!$E$118=[1]Lists!BF590,'[1]Multi-Field'!$F$118="Drained"),BI590,IF(AND('[1]Multi-Field'!$E$118=[1]Lists!BF590,'[1]Multi-Field'!$F$118="undrained"),BH590,""))</f>
        <v/>
      </c>
      <c r="FW590" s="409" t="str">
        <f>IF(AND('[1]Multi-Field'!$E$119=[1]Lists!BF590,'[1]Multi-Field'!$F$119="Drained"),BI590,IF(AND('[1]Multi-Field'!$E$119=[1]Lists!BF590,'[1]Multi-Field'!$F$119="undrained"),BH590,""))</f>
        <v/>
      </c>
      <c r="FX590" s="409" t="str">
        <f>IF(AND('[1]Multi-Field'!$E$120=[1]Lists!BF590,'[1]Multi-Field'!$F$120="Drained"),BI590,IF(AND('[1]Multi-Field'!$E$120=[1]Lists!BF590,'[1]Multi-Field'!$F$120="undrained"),BH590,""))</f>
        <v/>
      </c>
    </row>
    <row r="591" spans="1:180" ht="13.5" customHeight="1">
      <c r="A591" s="7" t="s">
        <v>676</v>
      </c>
      <c r="B591" s="7"/>
      <c r="C591" s="7"/>
      <c r="D591" s="8">
        <v>75</v>
      </c>
      <c r="E591" s="8">
        <f t="shared" si="81"/>
        <v>75</v>
      </c>
      <c r="F591" s="8">
        <f t="shared" si="82"/>
        <v>75</v>
      </c>
      <c r="G591" s="8">
        <v>75</v>
      </c>
      <c r="H591" s="8">
        <v>70</v>
      </c>
      <c r="I591" s="8">
        <f t="shared" si="85"/>
        <v>70</v>
      </c>
      <c r="J591" s="8">
        <f t="shared" si="86"/>
        <v>70</v>
      </c>
      <c r="K591" s="8">
        <v>70</v>
      </c>
      <c r="L591" s="8">
        <v>105</v>
      </c>
      <c r="M591" s="8">
        <f t="shared" si="83"/>
        <v>105</v>
      </c>
      <c r="N591" s="8">
        <f t="shared" si="84"/>
        <v>105</v>
      </c>
      <c r="O591" s="8">
        <v>105</v>
      </c>
      <c r="P591" s="391"/>
      <c r="Q591" s="84"/>
      <c r="R591" s="395"/>
      <c r="S591" s="395"/>
      <c r="T591" s="395"/>
      <c r="U591" s="396"/>
      <c r="BF591" s="411" t="s">
        <v>1754</v>
      </c>
      <c r="BG591" s="412">
        <v>4</v>
      </c>
      <c r="BH591" s="412">
        <v>4.5</v>
      </c>
      <c r="BI591" s="412">
        <v>4.5</v>
      </c>
      <c r="BJ591" s="409" t="e">
        <f>IF(AND('[1]Single Field'!#REF!=[1]Lists!BF591,'[1]Single Field'!#REF!="Drained"),"x",IF(AND('[1]Single Field'!#REF!=[1]Lists!BF591,'[1]Single Field'!#REF!="Undrained"),O,""))</f>
        <v>#REF!</v>
      </c>
      <c r="BK591" s="409" t="str">
        <f>IF(AND('[1]Multi-Field'!$E$3=[1]Lists!BF591,'[1]Multi-Field'!$F$3="Drained"),BI591,IF(AND('[1]Multi-Field'!$E$3=BF591,'[1]Multi-Field'!$F$3="undrained"),BH591,""))</f>
        <v/>
      </c>
      <c r="BL591" s="409" t="str">
        <f>IF(AND('[1]Multi-Field'!$E$4=BF591,'[1]Multi-Field'!$F$4="Drained"),BI591,IF(AND('[1]Multi-Field'!$E$4=BF591,'[1]Multi-Field'!$F$4="undrained"),BH591,""))</f>
        <v/>
      </c>
      <c r="BM591" s="409" t="str">
        <f>IF(AND('[1]Multi-Field'!$E$5=BF591,'[1]Multi-Field'!$F$5="Drained"),BI591,IF(AND('[1]Multi-Field'!$E$5=BF591,'[1]Multi-Field'!$F$5="undrained"),BH591,""))</f>
        <v/>
      </c>
      <c r="BN591" s="409" t="str">
        <f>IF(AND('[1]Multi-Field'!$E$6=BF591,'[1]Multi-Field'!$F$6="Drained"),BI591,IF(AND('[1]Multi-Field'!$E$6=BF591,'[1]Multi-Field'!$F$6="undrained"),BH591,""))</f>
        <v/>
      </c>
      <c r="BO591" s="409" t="str">
        <f>IF(AND('[1]Multi-Field'!$E$7=BF591,'[1]Multi-Field'!$F$7="Drained"),BI591,IF(AND('[1]Multi-Field'!$E$7=BF591,'[1]Multi-Field'!$F$7="undrained"),BH591,""))</f>
        <v/>
      </c>
      <c r="BP591" s="409" t="str">
        <f>IF(AND('[1]Multi-Field'!$E$8=BF591,'[1]Multi-Field'!$F$8="Drained"),BI591,IF(AND('[1]Multi-Field'!$E$8=BF591,'[1]Multi-Field'!$F$8="undrained"),BH591,""))</f>
        <v/>
      </c>
      <c r="BQ591" s="409" t="str">
        <f>IF(AND('[1]Multi-Field'!$E$9=BF591,'[1]Multi-Field'!$F$9="Drained"),BI591,IF(AND('[1]Multi-Field'!$E$9=BF591,'[1]Multi-Field'!$F$9="undrained"),BH591,""))</f>
        <v/>
      </c>
      <c r="BR591" s="409" t="str">
        <f>IF(AND('[1]Multi-Field'!$E$10=BF591,'[1]Multi-Field'!$F$10="Drained"),BI591,IF(AND('[1]Multi-Field'!$E$10=BF591,'[1]Multi-Field'!$F$10="undrained"),BH591,""))</f>
        <v/>
      </c>
      <c r="BS591" s="409" t="str">
        <f>IF(AND('[1]Multi-Field'!$E$11=BF591,'[1]Multi-Field'!$F$11="Drained"),BI591,IF(AND('[1]Multi-Field'!$E$11=BF591,'[1]Multi-Field'!$F$11="undrained"),BH591,""))</f>
        <v/>
      </c>
      <c r="BT591" s="409" t="str">
        <f>IF(AND('[1]Multi-Field'!$E$12=BF591,'[1]Multi-Field'!$F$12="Drained"),BI591,IF(AND('[1]Multi-Field'!$E$12=BF591,'[1]Multi-Field'!$F$12="undrained"),BH591,""))</f>
        <v/>
      </c>
      <c r="BU591" s="409" t="str">
        <f>IF(AND('[1]Multi-Field'!$E$13=BF591,'[1]Multi-Field'!$F$13="Drained"),BI591,IF(AND('[1]Multi-Field'!$E$3=BF591,'[1]Multi-Field'!$F$13="undrained"),BH591,""))</f>
        <v/>
      </c>
      <c r="BV591" s="409" t="str">
        <f>IF(AND('[1]Multi-Field'!$E$14=BF591,'[1]Multi-Field'!$F$14="Drained"),BI591,IF(AND('[1]Multi-Field'!$E$14=BF591,'[1]Multi-Field'!$F$14="undrained"),BH591,""))</f>
        <v/>
      </c>
      <c r="BW591" s="409" t="str">
        <f>IF(AND('[1]Multi-Field'!$E$15=BF591,'[1]Multi-Field'!$F$15="Drained"),BI591,IF(AND('[1]Multi-Field'!$E$15=BF591,'[1]Multi-Field'!$F$15="undrained"),BH591,""))</f>
        <v/>
      </c>
      <c r="BX591" s="409" t="str">
        <f>IF(AND('[1]Multi-Field'!$E$16=[1]Lists!BF591,'[1]Multi-Field'!$F$16="Drained"),BI591,IF(AND('[1]Multi-Field'!$E$16=[1]Lists!BF591,'[1]Multi-Field'!$F$16="undrained"),BH591,""))</f>
        <v/>
      </c>
      <c r="BY591" s="409" t="str">
        <f>IF(AND('[1]Multi-Field'!$E$17=[1]Lists!BF591,'[1]Multi-Field'!$F$17="Drained"),BI591,IF(AND('[1]Multi-Field'!$E$17=[1]Lists!BF591,'[1]Multi-Field'!$F$17="undrained"),BH591,""))</f>
        <v/>
      </c>
      <c r="BZ591" s="409" t="str">
        <f>IF(AND('[1]Multi-Field'!$E$18=[1]Lists!BF591,'[1]Multi-Field'!$F$18="Drained"),BI591,IF(AND('[1]Multi-Field'!$E$18=[1]Lists!BF591,'[1]Multi-Field'!$F$18="undrained"),BH591,""))</f>
        <v/>
      </c>
      <c r="CA591" s="409" t="str">
        <f>IF(AND('[1]Multi-Field'!$E$19=[1]Lists!BF591,'[1]Multi-Field'!$F$19="Drained"),BI591,IF(AND('[1]Multi-Field'!$E$19=[1]Lists!BF591,'[1]Multi-Field'!$F$19="undrained"),BH591,""))</f>
        <v/>
      </c>
      <c r="CB591" s="409" t="str">
        <f>IF(AND('[1]Multi-Field'!$E$20=[1]Lists!BF591,'[1]Multi-Field'!$F$20="Drained"),BI591,IF(AND('[1]Multi-Field'!$E$20=[1]Lists!BF591,'[1]Multi-Field'!$F$20="undrained"),BH591,""))</f>
        <v/>
      </c>
      <c r="CC591" s="409" t="str">
        <f>IF(AND('[1]Multi-Field'!$E$21=[1]Lists!BF591,'[1]Multi-Field'!$F$21="Drained"),BI591,IF(AND('[1]Multi-Field'!$E$21=[1]Lists!BF591,'[1]Multi-Field'!$F$21="undrained"),BH591,""))</f>
        <v/>
      </c>
      <c r="CD591" s="409" t="str">
        <f>IF(AND('[1]Multi-Field'!$E$22=[1]Lists!BF591,'[1]Multi-Field'!$F$22="Drained"),BI591,IF(AND('[1]Multi-Field'!$E$22=[1]Lists!BF591,'[1]Multi-Field'!$F$22="undrained"),BH591,""))</f>
        <v/>
      </c>
      <c r="CE591" s="409" t="str">
        <f>IF(AND('[1]Multi-Field'!$E$23=[1]Lists!BF591,'[1]Multi-Field'!$F$23="Drained"),BI591,IF(AND('[1]Multi-Field'!$E$23=[1]Lists!BF591,'[1]Multi-Field'!$F$23="undrained"),BH591,""))</f>
        <v/>
      </c>
      <c r="CF591" s="409" t="str">
        <f>IF(AND('[1]Multi-Field'!$E$24=[1]Lists!BF591,'[1]Multi-Field'!$F$24="Drained"),BI591,IF(AND('[1]Multi-Field'!$E$24=[1]Lists!BF591,'[1]Multi-Field'!$F$24="undrained"),BH591,""))</f>
        <v/>
      </c>
      <c r="CG591" s="409" t="str">
        <f>IF(AND('[1]Multi-Field'!$E$25=[1]Lists!BF591,'[1]Multi-Field'!$F$25="Drained"),BI591,IF(AND('[1]Multi-Field'!$E$25=[1]Lists!BF591,'[1]Multi-Field'!$F$25="undrained"),BH591,""))</f>
        <v/>
      </c>
      <c r="CH591" s="409" t="str">
        <f>IF(AND('[1]Multi-Field'!$E$26=[1]Lists!BF591,'[1]Multi-Field'!$F$26="Drained"),BI591,IF(AND('[1]Multi-Field'!$E$26=[1]Lists!BF591,'[1]Multi-Field'!$F$26="undrained"),BH591,""))</f>
        <v/>
      </c>
      <c r="CI591" s="409" t="str">
        <f>IF(AND('[1]Multi-Field'!$E$27=[1]Lists!BF591,'[1]Multi-Field'!$F$27="Drained"),BI591,IF(AND('[1]Multi-Field'!$E$27=[1]Lists!BF591,'[1]Multi-Field'!$F$27="undrained"),BH591,""))</f>
        <v/>
      </c>
      <c r="CJ591" s="409" t="str">
        <f>IF(AND('[1]Multi-Field'!$E$28=[1]Lists!BF591,'[1]Multi-Field'!$F$28="Drained"),BI591,IF(AND('[1]Multi-Field'!$E$28=[1]Lists!BF591,'[1]Multi-Field'!$F$28="undrained"),BH591,""))</f>
        <v/>
      </c>
      <c r="CK591" s="409" t="str">
        <f>IF(AND('[1]Multi-Field'!$E$29=[1]Lists!BF591,'[1]Multi-Field'!$F$29="Drained"),BI591,IF(AND('[1]Multi-Field'!$E$29=[1]Lists!BF591,'[1]Multi-Field'!$F$29="undrained"),BH591,""))</f>
        <v/>
      </c>
      <c r="CL591" s="409" t="str">
        <f>IF(AND('[1]Multi-Field'!$E$30=[1]Lists!BF591,'[1]Multi-Field'!$F$30="Drained"),BI591,IF(AND('[1]Multi-Field'!$E$30=[1]Lists!BF591,'[1]Multi-Field'!$F$30="undrained"),BH591,""))</f>
        <v/>
      </c>
      <c r="CM591" s="409" t="str">
        <f>IF(AND('[1]Multi-Field'!$E$31=[1]Lists!BF591,'[1]Multi-Field'!$F$31="Drained"),BI591,IF(AND('[1]Multi-Field'!$E$31=[1]Lists!BF591,'[1]Multi-Field'!$F$31="undrained"),BH591,""))</f>
        <v/>
      </c>
      <c r="CN591" s="409" t="str">
        <f>IF(AND('[1]Multi-Field'!$E$32=[1]Lists!BF591,'[1]Multi-Field'!$F$32="Drained"),BI591,IF(AND('[1]Multi-Field'!$E$32=[1]Lists!BF591,'[1]Multi-Field'!$F$32="undrained"),BH591,""))</f>
        <v/>
      </c>
      <c r="CO591" s="409" t="str">
        <f>IF(AND('[1]Multi-Field'!$E$33=[1]Lists!BF591,'[1]Multi-Field'!$F$33="Drained"),BI591,IF(AND('[1]Multi-Field'!$E$33=[1]Lists!BF591,'[1]Multi-Field'!$F$33="undrained"),BH591,""))</f>
        <v/>
      </c>
      <c r="CP591" s="409" t="str">
        <f>IF(AND('[1]Multi-Field'!$E$34=[1]Lists!BF591,'[1]Multi-Field'!$F$34="Drained"),BI591,IF(AND('[1]Multi-Field'!$E$34=[1]Lists!BF591,'[1]Multi-Field'!$F$34="undrained"),BH591,""))</f>
        <v/>
      </c>
      <c r="CQ591" s="409" t="str">
        <f>IF(AND('[1]Multi-Field'!$E$35=[1]Lists!BF591,'[1]Multi-Field'!$F$35="Drained"),BI591,IF(AND('[1]Multi-Field'!$E$35=[1]Lists!BF591,'[1]Multi-Field'!$F$35="undrained"),BH591,""))</f>
        <v/>
      </c>
      <c r="CR591" s="409" t="str">
        <f>IF(AND('[1]Multi-Field'!$E$36=[1]Lists!BF591,'[1]Multi-Field'!$F$36="Drained"),BI591,IF(AND('[1]Multi-Field'!$E$36=[1]Lists!BF591,'[1]Multi-Field'!$F$36="undrained"),BH591,""))</f>
        <v/>
      </c>
      <c r="CS591" s="409" t="str">
        <f>IF(AND('[1]Multi-Field'!$E$37=[1]Lists!BF591,'[1]Multi-Field'!$F$37="Drained"),BI591,IF(AND('[1]Multi-Field'!$E$37=[1]Lists!BF591,'[1]Multi-Field'!$F$37="undrained"),BH591,""))</f>
        <v/>
      </c>
      <c r="CT591" s="409" t="str">
        <f>IF(AND('[1]Multi-Field'!$E$38=[1]Lists!BF591,'[1]Multi-Field'!$F$38="Drained"),BI591,IF(AND('[1]Multi-Field'!$E$38=[1]Lists!BF591,'[1]Multi-Field'!$F$38="undrained"),BH591,""))</f>
        <v/>
      </c>
      <c r="CU591" s="409" t="str">
        <f>IF(AND('[1]Multi-Field'!$E$39=[1]Lists!BF591,'[1]Multi-Field'!$F$39="Drained"),BI591,IF(AND('[1]Multi-Field'!$E$39=[1]Lists!BF591,'[1]Multi-Field'!$F$39="undrained"),BH591,""))</f>
        <v/>
      </c>
      <c r="CV591" s="409" t="str">
        <f>IF(AND('[1]Multi-Field'!$E$40=[1]Lists!BF591,'[1]Multi-Field'!$F$40="Drained"),BI591,IF(AND('[1]Multi-Field'!$E$40=[1]Lists!BF591,'[1]Multi-Field'!$F$40="undrained"),BH591,""))</f>
        <v/>
      </c>
      <c r="CW591" s="409" t="str">
        <f>IF(AND('[1]Multi-Field'!$E$41=[1]Lists!BF591,'[1]Multi-Field'!$F$40="Drained"),BI591,IF(AND('[1]Multi-Field'!$E$40=[1]Lists!BF591,'[1]Multi-Field'!$F$40="undrained"),BH591,""))</f>
        <v/>
      </c>
      <c r="CX591" s="409" t="str">
        <f>IF(AND('[1]Multi-Field'!$E$42=[1]Lists!BF591,'[1]Multi-Field'!$F$42="Drained"),BI591,IF(AND('[1]Multi-Field'!$E$42=[1]Lists!BF591,'[1]Multi-Field'!$F$42="undrained"),BH591,""))</f>
        <v/>
      </c>
      <c r="CY591" s="409" t="str">
        <f>IF(AND('[1]Multi-Field'!$E$43=[1]Lists!BF591,'[1]Multi-Field'!$F$43="Drained"),BI591,IF(AND('[1]Multi-Field'!$E$43=[1]Lists!BF591,'[1]Multi-Field'!$F$43="undrained"),BH591,""))</f>
        <v/>
      </c>
      <c r="CZ591" s="409" t="str">
        <f>IF(AND('[1]Multi-Field'!$E$44=[1]Lists!BF591,'[1]Multi-Field'!$F$44="Drained"),BI591,IF(AND('[1]Multi-Field'!$E$44=[1]Lists!BF591,'[1]Multi-Field'!$F$44="undrained"),BH591,""))</f>
        <v/>
      </c>
      <c r="DA591" s="409" t="str">
        <f>IF(AND('[1]Multi-Field'!$E$45=[1]Lists!BF591,'[1]Multi-Field'!$F$45="Drained"),BI591,IF(AND('[1]Multi-Field'!$E$45=[1]Lists!BF591,'[1]Multi-Field'!$F$45="undrained"),BH591,""))</f>
        <v/>
      </c>
      <c r="DB591" s="409" t="str">
        <f>IF(AND('[1]Multi-Field'!$E$46=[1]Lists!BF591,'[1]Multi-Field'!$F$46="Drained"),BI591,IF(AND('[1]Multi-Field'!$E$46=[1]Lists!BF591,'[1]Multi-Field'!$F$46="undrained"),BH591,""))</f>
        <v/>
      </c>
      <c r="DC591" s="409" t="str">
        <f>IF(AND('[1]Multi-Field'!$E$47=[1]Lists!BF591,'[1]Multi-Field'!$F$47="Drained"),BI591,IF(AND('[1]Multi-Field'!$E$47=[1]Lists!BF591,'[1]Multi-Field'!$F$47="undrained"),BH591,""))</f>
        <v/>
      </c>
      <c r="DD591" s="409" t="str">
        <f>IF(AND('[1]Multi-Field'!$E$48=[1]Lists!BF591,'[1]Multi-Field'!$F$48="Drained"),BI591,IF(AND('[1]Multi-Field'!$E$48=[1]Lists!BF591,'[1]Multi-Field'!$F$48="undrained"),BH591,""))</f>
        <v/>
      </c>
      <c r="DE591" s="409" t="str">
        <f>IF(AND('[1]Multi-Field'!$E$49=[1]Lists!BF591,'[1]Multi-Field'!$F$49="Drained"),BI591,IF(AND('[1]Multi-Field'!$E$49=[1]Lists!BF591,'[1]Multi-Field'!$F$9="undrained"),BH591,""))</f>
        <v/>
      </c>
      <c r="DF591" s="409" t="str">
        <f>IF(AND('[1]Multi-Field'!$E$50=[1]Lists!BF591,'[1]Multi-Field'!$F$50="Drained"),BI591,IF(AND('[1]Multi-Field'!$E$50=[1]Lists!BF591,'[1]Multi-Field'!$F$50="undrained"),BH591,""))</f>
        <v/>
      </c>
      <c r="DG591" s="409" t="str">
        <f>IF(AND('[1]Multi-Field'!$E$51=[1]Lists!BF591,'[1]Multi-Field'!$F$51="Drained"),BI591,IF(AND('[1]Multi-Field'!$E$51=[1]Lists!BF591,'[1]Multi-Field'!$F$51="undrained"),BH591,""))</f>
        <v/>
      </c>
      <c r="DH591" s="409" t="str">
        <f>IF(AND('[1]Multi-Field'!$E$52=[1]Lists!BF591,'[1]Multi-Field'!$F$52="Drained"),BI591,IF(AND('[1]Multi-Field'!$E$52=[1]Lists!BF591,'[1]Multi-Field'!$F$52="undrained"),BH591,""))</f>
        <v/>
      </c>
      <c r="DI591" s="409" t="str">
        <f>IF(AND('[1]Multi-Field'!$E$53=[1]Lists!BF591,'[1]Multi-Field'!$F$53="Drained"),BI591,IF(AND('[1]Multi-Field'!$E$53=[1]Lists!BF591,'[1]Multi-Field'!$F$53="undrained"),BH591,""))</f>
        <v/>
      </c>
      <c r="DJ591" s="409" t="str">
        <f>IF(AND('[1]Multi-Field'!$E$54=[1]Lists!BF591,'[1]Multi-Field'!$F$54="Drained"),BI591,IF(AND('[1]Multi-Field'!$E$54=[1]Lists!BF591,'[1]Multi-Field'!$F$54="undrained"),BH591,""))</f>
        <v/>
      </c>
      <c r="DK591" s="409" t="str">
        <f>IF(AND('[1]Multi-Field'!$E$55=[1]Lists!BF591,'[1]Multi-Field'!$F$55="Drained"),BI591,IF(AND('[1]Multi-Field'!$E$55=[1]Lists!BF591,'[1]Multi-Field'!$F$55="undrained"),BH591,""))</f>
        <v/>
      </c>
      <c r="DL591" s="409" t="str">
        <f>IF(AND('[1]Multi-Field'!$E$56=[1]Lists!BF591,'[1]Multi-Field'!$F$56="Drained"),BI591,IF(AND('[1]Multi-Field'!$E$56=[1]Lists!BF591,'[1]Multi-Field'!$F$56="undrained"),BH591,""))</f>
        <v/>
      </c>
      <c r="DM591" s="409" t="str">
        <f>IF(AND('[1]Multi-Field'!$E$57=[1]Lists!BF591,'[1]Multi-Field'!$F$57="Drained"),BI591,IF(AND('[1]Multi-Field'!$E$57=[1]Lists!BF591,'[1]Multi-Field'!$F$57="undrained"),BH591,""))</f>
        <v/>
      </c>
      <c r="DN591" s="409" t="str">
        <f>IF(AND('[1]Multi-Field'!$E$58=[1]Lists!BF591,'[1]Multi-Field'!$F$58="Drained"),BI591,IF(AND('[1]Multi-Field'!$E$58=[1]Lists!BF591,'[1]Multi-Field'!$F$58="undrained"),BH591,""))</f>
        <v/>
      </c>
      <c r="DO591" s="409" t="str">
        <f>IF(AND('[1]Multi-Field'!$E$59=[1]Lists!BF591,'[1]Multi-Field'!$F$59="Drained"),BI591,IF(AND('[1]Multi-Field'!$E$59=[1]Lists!BF591,'[1]Multi-Field'!$F$59="undrained"),BH591,""))</f>
        <v/>
      </c>
      <c r="DP591" s="409" t="str">
        <f>IF(AND('[1]Multi-Field'!$E$60=[1]Lists!BF591,'[1]Multi-Field'!$F$60="Drained"),BI591,IF(AND('[1]Multi-Field'!$E$60=[1]Lists!BF591,'[1]Multi-Field'!$F$60="undrained"),BH591,""))</f>
        <v/>
      </c>
      <c r="DQ591" s="409" t="str">
        <f>IF(AND('[1]Multi-Field'!$E$61=[1]Lists!BF591,'[1]Multi-Field'!$F$61="Drained"),BI591,IF(AND('[1]Multi-Field'!$E$61=[1]Lists!BF591,'[1]Multi-Field'!$F$61="undrained"),BH591,""))</f>
        <v/>
      </c>
      <c r="DR591" s="409" t="str">
        <f>IF(AND('[1]Multi-Field'!$E$62=[1]Lists!BF591,'[1]Multi-Field'!$F$62="Drained"),BI591,IF(AND('[1]Multi-Field'!$E$62=[1]Lists!BF591,'[1]Multi-Field'!$F$62="undrained"),BH591,""))</f>
        <v/>
      </c>
      <c r="DS591" s="409" t="str">
        <f>IF(AND('[1]Multi-Field'!$E$63=[1]Lists!BF591,'[1]Multi-Field'!$F$63="Drained"),BI591,IF(AND('[1]Multi-Field'!$E$63=[1]Lists!BF591,'[1]Multi-Field'!$F$63="undrained"),BH591,""))</f>
        <v/>
      </c>
      <c r="DT591" s="409" t="str">
        <f>IF(AND('[1]Multi-Field'!$E$64=[1]Lists!BF591,'[1]Multi-Field'!$F$64="Drained"),BI591,IF(AND('[1]Multi-Field'!$E$64=[1]Lists!BF591,'[1]Multi-Field'!$F$64="undrained"),BH591,""))</f>
        <v/>
      </c>
      <c r="DU591" s="409" t="str">
        <f>IF(AND('[1]Multi-Field'!$E$65=[1]Lists!BF591,'[1]Multi-Field'!$F$65="Drained"),BI591,IF(AND('[1]Multi-Field'!$E$65=[1]Lists!BF591,'[1]Multi-Field'!$F$65="undrained"),BH591,""))</f>
        <v/>
      </c>
      <c r="DV591" s="409" t="str">
        <f>IF(AND('[1]Multi-Field'!$E$66=[1]Lists!BF591,'[1]Multi-Field'!$F$66="Drained"),BI591,IF(AND('[1]Multi-Field'!$E$66=[1]Lists!BF591,'[1]Multi-Field'!$F$66="undrained"),BH591,""))</f>
        <v/>
      </c>
      <c r="DW591" s="409" t="str">
        <f>IF(AND('[1]Multi-Field'!$E$67=[1]Lists!BF591,'[1]Multi-Field'!$F$67="Drained"),BI591,IF(AND('[1]Multi-Field'!$E$67=[1]Lists!BF591,'[1]Multi-Field'!$F$67="undrained"),BH591,""))</f>
        <v/>
      </c>
      <c r="DX591" s="409" t="str">
        <f>IF(AND('[1]Multi-Field'!$E$68=[1]Lists!BF591,'[1]Multi-Field'!$F$68="Drained"),BI591,IF(AND('[1]Multi-Field'!$E$68=[1]Lists!BF591,'[1]Multi-Field'!$F$68="undrained"),BH591,""))</f>
        <v/>
      </c>
      <c r="DY591" s="409" t="str">
        <f>IF(AND('[1]Multi-Field'!$E$69=[1]Lists!BF591,'[1]Multi-Field'!$F$69="Drained"),BI591,IF(AND('[1]Multi-Field'!$E$69=[1]Lists!BF591,'[1]Multi-Field'!$F$69="undrained"),BH591,""))</f>
        <v/>
      </c>
      <c r="DZ591" s="409" t="str">
        <f>IF(AND('[1]Multi-Field'!$E$70=[1]Lists!BF591,'[1]Multi-Field'!$F$70="Drained"),BI591,IF(AND('[1]Multi-Field'!$E$70=[1]Lists!BF591,'[1]Multi-Field'!$F$70="undrained"),BH591,""))</f>
        <v/>
      </c>
      <c r="EA591" s="409" t="str">
        <f>IF(AND('[1]Multi-Field'!$E$71=[1]Lists!BF591,'[1]Multi-Field'!$F$71="Drained"),BI591,IF(AND('[1]Multi-Field'!$E$71=[1]Lists!BF591,'[1]Multi-Field'!$F$71="undrained"),BH591,""))</f>
        <v/>
      </c>
      <c r="EB591" s="409" t="str">
        <f>IF(AND('[1]Multi-Field'!$E$72=[1]Lists!BF591,'[1]Multi-Field'!$F$72="Drained"),BI591,IF(AND('[1]Multi-Field'!$E$72=[1]Lists!BF591,'[1]Multi-Field'!$F$72="undrained"),BH591,""))</f>
        <v/>
      </c>
      <c r="EC591" s="409" t="str">
        <f>IF(AND('[1]Multi-Field'!$E$73=[1]Lists!BF591,'[1]Multi-Field'!$F$73="Drained"),BI591,IF(AND('[1]Multi-Field'!$E$73=[1]Lists!BF591,'[1]Multi-Field'!$F$73="undrained"),BH591,""))</f>
        <v/>
      </c>
      <c r="ED591" s="409" t="str">
        <f>IF(AND('[1]Multi-Field'!$E$74=[1]Lists!BF591,'[1]Multi-Field'!$F$74="Drained"),BI591,IF(AND('[1]Multi-Field'!$E$74=[1]Lists!BF591,'[1]Multi-Field'!$F$74="undrained"),BH591,""))</f>
        <v/>
      </c>
      <c r="EE591" s="409" t="str">
        <f>IF(AND('[1]Multi-Field'!$E$75=[1]Lists!BF591,'[1]Multi-Field'!$F$75="Drained"),BI591,IF(AND('[1]Multi-Field'!$E$75=[1]Lists!BF591,'[1]Multi-Field'!$F$75="undrained"),BH591,""))</f>
        <v/>
      </c>
      <c r="EF591" s="409" t="str">
        <f>IF(AND('[1]Multi-Field'!$E$76=[1]Lists!BF591,'[1]Multi-Field'!$F$76="Drained"),BI591,IF(AND('[1]Multi-Field'!$E$76=[1]Lists!BF591,'[1]Multi-Field'!$F$6="undrained"),BH591,""))</f>
        <v/>
      </c>
      <c r="EG591" s="409" t="str">
        <f>IF(AND('[1]Multi-Field'!$E$77=[1]Lists!BF591,'[1]Multi-Field'!$F$77="Drained"),BI591,IF(AND('[1]Multi-Field'!$E$77=[1]Lists!BF591,'[1]Multi-Field'!$F$77="undrained"),BH591,""))</f>
        <v/>
      </c>
      <c r="EH591" s="409" t="str">
        <f>IF(AND('[1]Multi-Field'!$E$78=[1]Lists!BF591,'[1]Multi-Field'!$F$78="Drained"),BI591,IF(AND('[1]Multi-Field'!$E$78=[1]Lists!BF591,'[1]Multi-Field'!$F$78="undrained"),BH591,""))</f>
        <v/>
      </c>
      <c r="EI591" s="409" t="str">
        <f>IF(AND('[1]Multi-Field'!$E$79=[1]Lists!BF591,'[1]Multi-Field'!$F$79="Drained"),BI591,IF(AND('[1]Multi-Field'!$E$79=[1]Lists!BF591,'[1]Multi-Field'!$F$79="undrained"),BH591,""))</f>
        <v/>
      </c>
      <c r="EJ591" s="409" t="str">
        <f>IF(AND('[1]Multi-Field'!$E$80=[1]Lists!BF591,'[1]Multi-Field'!$F$80="Drained"),BI591,IF(AND('[1]Multi-Field'!$E$80=[1]Lists!BF591,'[1]Multi-Field'!$F$80="undrained"),BH591,""))</f>
        <v/>
      </c>
      <c r="EK591" s="409" t="str">
        <f>IF(AND('[1]Multi-Field'!$E$81=[1]Lists!BF591,'[1]Multi-Field'!$F$81="Drained"),BI591,IF(AND('[1]Multi-Field'!$E$81=[1]Lists!BF591,'[1]Multi-Field'!$F$81="undrained"),BH591,""))</f>
        <v/>
      </c>
      <c r="EL591" s="409" t="str">
        <f>IF(AND('[1]Multi-Field'!$E$82=[1]Lists!BF591,'[1]Multi-Field'!$F$82="Drained"),BI591,IF(AND('[1]Multi-Field'!$E$82=[1]Lists!BF591,'[1]Multi-Field'!$F$82="undrained"),BH591,""))</f>
        <v/>
      </c>
      <c r="EM591" s="409" t="str">
        <f>IF(AND('[1]Multi-Field'!$E$83=[1]Lists!BF591,'[1]Multi-Field'!$F$83="Drained"),BI591,IF(AND('[1]Multi-Field'!$E$83=[1]Lists!BF591,'[1]Multi-Field'!$F$83="undrained"),BH591,""))</f>
        <v/>
      </c>
      <c r="EN591" s="409" t="str">
        <f>IF(AND('[1]Multi-Field'!$E$84=[1]Lists!BF591,'[1]Multi-Field'!$F$84="Drained"),BI591,IF(AND('[1]Multi-Field'!$E$84=[1]Lists!BF591,'[1]Multi-Field'!$F$84="undrained"),BH591,""))</f>
        <v/>
      </c>
      <c r="EO591" s="409" t="str">
        <f>IF(AND('[1]Multi-Field'!$E$85=[1]Lists!BF591,'[1]Multi-Field'!$F$85="Drained"),BI591,IF(AND('[1]Multi-Field'!$E$85=[1]Lists!BF591,'[1]Multi-Field'!$F$85="undrained"),BH591,""))</f>
        <v/>
      </c>
      <c r="EP591" s="409" t="str">
        <f>IF(AND('[1]Multi-Field'!$E$86=[1]Lists!BF591,'[1]Multi-Field'!$F$86="Drained"),BI591,IF(AND('[1]Multi-Field'!$E$86=[1]Lists!BF591,'[1]Multi-Field'!$F$86="undrained"),BH591,""))</f>
        <v/>
      </c>
      <c r="EQ591" s="409" t="str">
        <f>IF(AND('[1]Multi-Field'!$E$87=[1]Lists!BF591,'[1]Multi-Field'!$F$87="Drained"),BI591,IF(AND('[1]Multi-Field'!$E$87=[1]Lists!BF591,'[1]Multi-Field'!$F$87="undrained"),BH591,""))</f>
        <v/>
      </c>
      <c r="ER591" s="409" t="str">
        <f>IF(AND('[1]Multi-Field'!$E$88=[1]Lists!BF591,'[1]Multi-Field'!$F$88="Drained"),BI591,IF(AND('[1]Multi-Field'!$E$88=[1]Lists!BF591,'[1]Multi-Field'!$F$88="undrained"),BH591,""))</f>
        <v/>
      </c>
      <c r="ES591" s="409" t="str">
        <f>IF(AND('[1]Multi-Field'!$E$89=[1]Lists!BF591,'[1]Multi-Field'!$F$89="Drained"),BI591,IF(AND('[1]Multi-Field'!$E$89=[1]Lists!BF591,'[1]Multi-Field'!$F$89="undrained"),BH591,""))</f>
        <v/>
      </c>
      <c r="ET591" s="409" t="str">
        <f>IF(AND('[1]Multi-Field'!$E$90=[1]Lists!BF591,'[1]Multi-Field'!$F$90="Drained"),BI591,IF(AND('[1]Multi-Field'!$E$90=[1]Lists!BF591,'[1]Multi-Field'!$F$90="undrained"),BH591,""))</f>
        <v/>
      </c>
      <c r="EU591" s="409" t="str">
        <f>IF(AND('[1]Multi-Field'!$E$91=[1]Lists!BF591,'[1]Multi-Field'!$F$91="Drained"),BI591,IF(AND('[1]Multi-Field'!$E$91=[1]Lists!BF591,'[1]Multi-Field'!$F$91="undrained"),BH591,""))</f>
        <v/>
      </c>
      <c r="EV591" s="409" t="str">
        <f>IF(AND('[1]Multi-Field'!$E$92=[1]Lists!BF591,'[1]Multi-Field'!$F$92="Drained"),BI591,IF(AND('[1]Multi-Field'!$E$92=[1]Lists!BF591,'[1]Multi-Field'!$F$92="undrained"),BH591,""))</f>
        <v/>
      </c>
      <c r="EW591" s="409" t="str">
        <f>IF(AND('[1]Multi-Field'!$E$93=[1]Lists!BF591,'[1]Multi-Field'!$F$93="Drained"),BI591,IF(AND('[1]Multi-Field'!$E$93=[1]Lists!BF591,'[1]Multi-Field'!$F$93="undrained"),BH591,""))</f>
        <v/>
      </c>
      <c r="EX591" s="409" t="str">
        <f>IF(AND('[1]Multi-Field'!$E$94=[1]Lists!BF591,'[1]Multi-Field'!$F$94="Drained"),BI591,IF(AND('[1]Multi-Field'!$E$94=[1]Lists!BF591,'[1]Multi-Field'!$F$94="undrained"),BH591,""))</f>
        <v/>
      </c>
      <c r="EY591" s="409" t="str">
        <f>IF(AND('[1]Multi-Field'!$E$95=[1]Lists!BF591,'[1]Multi-Field'!$F$95="Drained"),BI591,IF(AND('[1]Multi-Field'!$E$95=[1]Lists!BF591,'[1]Multi-Field'!$F$95="undrained"),BH591,""))</f>
        <v/>
      </c>
      <c r="EZ591" s="409" t="str">
        <f>IF(AND('[1]Multi-Field'!$E$96=[1]Lists!BF591,'[1]Multi-Field'!$F$96="Drained"),BI591,IF(AND('[1]Multi-Field'!$E$96=[1]Lists!BF591,'[1]Multi-Field'!$F$96="undrained"),BH591,""))</f>
        <v/>
      </c>
      <c r="FA591" s="409" t="str">
        <f>IF(AND('[1]Multi-Field'!$E$97=[1]Lists!BF591,'[1]Multi-Field'!$F$97="Drained"),BI591,IF(AND('[1]Multi-Field'!$E$97=[1]Lists!BF591,'[1]Multi-Field'!$F$97="undrained"),BH591,""))</f>
        <v/>
      </c>
      <c r="FB591" s="409" t="str">
        <f>IF(AND('[1]Multi-Field'!$E$98=[1]Lists!BF591,'[1]Multi-Field'!$F$98="Drained"),BI591,IF(AND('[1]Multi-Field'!$E$98=[1]Lists!BF591,'[1]Multi-Field'!$F$98="undrained"),BH591,""))</f>
        <v/>
      </c>
      <c r="FC591" s="409" t="str">
        <f>IF(AND('[1]Multi-Field'!$E$99=[1]Lists!BF591,'[1]Multi-Field'!$F$99="Drained"),BI591,IF(AND('[1]Multi-Field'!$E$99=[1]Lists!BF591,'[1]Multi-Field'!$F$99="undrained"),BH591,""))</f>
        <v/>
      </c>
      <c r="FD591" s="409" t="str">
        <f>IF(AND('[1]Multi-Field'!$E$100=[1]Lists!BF591,'[1]Multi-Field'!$F$100="Drained"),BI591,IF(AND('[1]Multi-Field'!$E$100=[1]Lists!BF591,'[1]Multi-Field'!$F$100="undrained"),BH591,""))</f>
        <v/>
      </c>
      <c r="FE591" s="409" t="str">
        <f>IF(AND('[1]Multi-Field'!$E$101=[1]Lists!BF591,'[1]Multi-Field'!$F$101="Drained"),BI591,IF(AND('[1]Multi-Field'!$E$101=[1]Lists!BF591,'[1]Multi-Field'!$F$101="undrained"),BH591,""))</f>
        <v/>
      </c>
      <c r="FF591" s="409" t="str">
        <f>IF(AND('[1]Multi-Field'!$E$102=[1]Lists!BF591,'[1]Multi-Field'!$F$102="Drained"),BI591,IF(AND('[1]Multi-Field'!$E$102=[1]Lists!BF591,'[1]Multi-Field'!$F$102="undrained"),BH591,""))</f>
        <v/>
      </c>
      <c r="FG591" s="409" t="str">
        <f>IF(AND('[1]Multi-Field'!$E$103=[1]Lists!BF591,'[1]Multi-Field'!$F$103="Drained"),BI591,IF(AND('[1]Multi-Field'!$E$103=[1]Lists!BF591,'[1]Multi-Field'!$F$103="undrained"),BH591,""))</f>
        <v/>
      </c>
      <c r="FH591" s="409" t="str">
        <f>IF(AND('[1]Multi-Field'!$E$104=[1]Lists!BF591,'[1]Multi-Field'!$F$104="Drained"),BI591,IF(AND('[1]Multi-Field'!$E$104=[1]Lists!BF591,'[1]Multi-Field'!$F$104="undrained"),BH591,""))</f>
        <v/>
      </c>
      <c r="FI591" s="409" t="str">
        <f>IF(AND('[1]Multi-Field'!$E$105=[1]Lists!BF591,'[1]Multi-Field'!$F$105="Drained"),BI591,IF(AND('[1]Multi-Field'!$E$105=[1]Lists!BF591,'[1]Multi-Field'!$F$105="undrained"),BH591,""))</f>
        <v/>
      </c>
      <c r="FJ591" s="409" t="str">
        <f>IF(AND('[1]Multi-Field'!$E$106=[1]Lists!BF591,'[1]Multi-Field'!$F$106="Drained"),BI591,IF(AND('[1]Multi-Field'!$E$106=[1]Lists!BF591,'[1]Multi-Field'!$F$106="undrained"),BH591,""))</f>
        <v/>
      </c>
      <c r="FK591" s="409" t="str">
        <f>IF(AND('[1]Multi-Field'!$E$107=[1]Lists!BF591,'[1]Multi-Field'!$F$107="Drained"),BI591,IF(AND('[1]Multi-Field'!$E$107=[1]Lists!BF591,'[1]Multi-Field'!$F$107="undrained"),BH591,""))</f>
        <v/>
      </c>
      <c r="FL591" s="409" t="str">
        <f>IF(AND('[1]Multi-Field'!$E$108=[1]Lists!BF591,'[1]Multi-Field'!$F$108="Drained"),BI591,IF(AND('[1]Multi-Field'!$E$108=[1]Lists!BF591,'[1]Multi-Field'!$F$108="undrained"),BH591,""))</f>
        <v/>
      </c>
      <c r="FM591" s="409" t="str">
        <f>IF(AND('[1]Multi-Field'!$E$109=[1]Lists!BF591,'[1]Multi-Field'!$F$109="Drained"),BI591,IF(AND('[1]Multi-Field'!$E$109=[1]Lists!BF591,'[1]Multi-Field'!$F$109="undrained"),BH591,""))</f>
        <v/>
      </c>
      <c r="FN591" s="409" t="str">
        <f>IF(AND('[1]Multi-Field'!$E$110=[1]Lists!BF591,'[1]Multi-Field'!$F$110="Drained"),BI591,IF(AND('[1]Multi-Field'!$E$110=[1]Lists!BF591,'[1]Multi-Field'!$F$110="undrained"),BH591,""))</f>
        <v/>
      </c>
      <c r="FO591" s="409" t="str">
        <f>IF(AND('[1]Multi-Field'!$E$111=[1]Lists!BF591,'[1]Multi-Field'!$F$111="Drained"),BI591,IF(AND('[1]Multi-Field'!$E$111=[1]Lists!BF591,'[1]Multi-Field'!$F$111="undrained"),BH591,""))</f>
        <v/>
      </c>
      <c r="FP591" s="409" t="str">
        <f>IF(AND('[1]Multi-Field'!$E$112=[1]Lists!BF591,'[1]Multi-Field'!$F$112="Drained"),BI591,IF(AND('[1]Multi-Field'!$E$112=[1]Lists!BF591,'[1]Multi-Field'!$F$112="undrained"),BH591,""))</f>
        <v/>
      </c>
      <c r="FQ591" s="409" t="str">
        <f>IF(AND('[1]Multi-Field'!$E$113=[1]Lists!BF591,'[1]Multi-Field'!$F$113="Drained"),BI591,IF(AND('[1]Multi-Field'!$E$113=[1]Lists!BF591,'[1]Multi-Field'!$F$113="undrained"),BH591,""))</f>
        <v/>
      </c>
      <c r="FR591" s="409" t="str">
        <f>IF(AND('[1]Multi-Field'!$E$114=[1]Lists!BF591,'[1]Multi-Field'!$F$114="Drained"),BI591,IF(AND('[1]Multi-Field'!$E$114=[1]Lists!BF591,'[1]Multi-Field'!$F$114="undrained"),BH591,""))</f>
        <v/>
      </c>
      <c r="FS591" s="409" t="str">
        <f>IF(AND('[1]Multi-Field'!$E$115=[1]Lists!BF591,'[1]Multi-Field'!$F$115="Drained"),BI591,IF(AND('[1]Multi-Field'!$E$115=[1]Lists!BF591,'[1]Multi-Field'!$F$115="undrained"),BH591,""))</f>
        <v/>
      </c>
      <c r="FT591" s="409" t="str">
        <f>IF(AND('[1]Multi-Field'!$E$116=[1]Lists!BF591,'[1]Multi-Field'!$F$116="Drained"),BI591,IF(AND('[1]Multi-Field'!$E$116=[1]Lists!BF591,'[1]Multi-Field'!$F$116="undrained"),BH591,""))</f>
        <v/>
      </c>
      <c r="FU591" s="409" t="str">
        <f>IF(AND('[1]Multi-Field'!$E$117=[1]Lists!BF591,'[1]Multi-Field'!$F$117="Drained"),BI591,IF(AND('[1]Multi-Field'!$E$117=[1]Lists!BF591,'[1]Multi-Field'!$F$117="undrained"),BH591,""))</f>
        <v/>
      </c>
      <c r="FV591" s="409" t="str">
        <f>IF(AND('[1]Multi-Field'!$E$118=[1]Lists!BF591,'[1]Multi-Field'!$F$118="Drained"),BI591,IF(AND('[1]Multi-Field'!$E$118=[1]Lists!BF591,'[1]Multi-Field'!$F$118="undrained"),BH591,""))</f>
        <v/>
      </c>
      <c r="FW591" s="409" t="str">
        <f>IF(AND('[1]Multi-Field'!$E$119=[1]Lists!BF591,'[1]Multi-Field'!$F$119="Drained"),BI591,IF(AND('[1]Multi-Field'!$E$119=[1]Lists!BF591,'[1]Multi-Field'!$F$119="undrained"),BH591,""))</f>
        <v/>
      </c>
      <c r="FX591" s="409" t="str">
        <f>IF(AND('[1]Multi-Field'!$E$120=[1]Lists!BF591,'[1]Multi-Field'!$F$120="Drained"),BI591,IF(AND('[1]Multi-Field'!$E$120=[1]Lists!BF591,'[1]Multi-Field'!$F$120="undrained"),BH591,""))</f>
        <v/>
      </c>
    </row>
    <row r="592" spans="1:180" ht="13.5" customHeight="1">
      <c r="A592" s="7" t="s">
        <v>677</v>
      </c>
      <c r="B592" s="7"/>
      <c r="C592" s="7"/>
      <c r="D592" s="8">
        <v>70</v>
      </c>
      <c r="E592" s="8">
        <f t="shared" si="81"/>
        <v>70</v>
      </c>
      <c r="F592" s="8">
        <f t="shared" si="82"/>
        <v>70</v>
      </c>
      <c r="G592" s="8">
        <v>70</v>
      </c>
      <c r="H592" s="8">
        <v>70</v>
      </c>
      <c r="I592" s="8">
        <f t="shared" si="85"/>
        <v>70</v>
      </c>
      <c r="J592" s="8">
        <f t="shared" si="86"/>
        <v>70</v>
      </c>
      <c r="K592" s="8">
        <v>70</v>
      </c>
      <c r="L592" s="8">
        <v>115</v>
      </c>
      <c r="M592" s="8">
        <f t="shared" si="83"/>
        <v>117</v>
      </c>
      <c r="N592" s="8">
        <f t="shared" si="84"/>
        <v>118</v>
      </c>
      <c r="O592" s="8">
        <v>120</v>
      </c>
      <c r="P592" s="391"/>
      <c r="Q592" s="84"/>
      <c r="R592" s="395"/>
      <c r="S592" s="395"/>
      <c r="T592" s="395"/>
      <c r="U592" s="396"/>
      <c r="BF592" s="411" t="s">
        <v>1755</v>
      </c>
      <c r="BG592" s="412">
        <v>4</v>
      </c>
      <c r="BH592" s="412">
        <v>4</v>
      </c>
      <c r="BI592" s="412">
        <v>4.5</v>
      </c>
      <c r="BJ592" s="409" t="e">
        <f>IF(AND('[1]Single Field'!#REF!=[1]Lists!BF592,'[1]Single Field'!#REF!="Drained"),"x",IF(AND('[1]Single Field'!#REF!=[1]Lists!BF592,'[1]Single Field'!#REF!="Undrained"),O,""))</f>
        <v>#REF!</v>
      </c>
      <c r="BK592" s="409" t="str">
        <f>IF(AND('[1]Multi-Field'!$E$3=[1]Lists!BF592,'[1]Multi-Field'!$F$3="Drained"),BI592,IF(AND('[1]Multi-Field'!$E$3=BF592,'[1]Multi-Field'!$F$3="undrained"),BH592,""))</f>
        <v/>
      </c>
      <c r="BL592" s="409" t="str">
        <f>IF(AND('[1]Multi-Field'!$E$4=BF592,'[1]Multi-Field'!$F$4="Drained"),BI592,IF(AND('[1]Multi-Field'!$E$4=BF592,'[1]Multi-Field'!$F$4="undrained"),BH592,""))</f>
        <v/>
      </c>
      <c r="BM592" s="409" t="str">
        <f>IF(AND('[1]Multi-Field'!$E$5=BF592,'[1]Multi-Field'!$F$5="Drained"),BI592,IF(AND('[1]Multi-Field'!$E$5=BF592,'[1]Multi-Field'!$F$5="undrained"),BH592,""))</f>
        <v/>
      </c>
      <c r="BN592" s="409" t="str">
        <f>IF(AND('[1]Multi-Field'!$E$6=BF592,'[1]Multi-Field'!$F$6="Drained"),BI592,IF(AND('[1]Multi-Field'!$E$6=BF592,'[1]Multi-Field'!$F$6="undrained"),BH592,""))</f>
        <v/>
      </c>
      <c r="BO592" s="409" t="str">
        <f>IF(AND('[1]Multi-Field'!$E$7=BF592,'[1]Multi-Field'!$F$7="Drained"),BI592,IF(AND('[1]Multi-Field'!$E$7=BF592,'[1]Multi-Field'!$F$7="undrained"),BH592,""))</f>
        <v/>
      </c>
      <c r="BP592" s="409" t="str">
        <f>IF(AND('[1]Multi-Field'!$E$8=BF592,'[1]Multi-Field'!$F$8="Drained"),BI592,IF(AND('[1]Multi-Field'!$E$8=BF592,'[1]Multi-Field'!$F$8="undrained"),BH592,""))</f>
        <v/>
      </c>
      <c r="BQ592" s="409" t="str">
        <f>IF(AND('[1]Multi-Field'!$E$9=BF592,'[1]Multi-Field'!$F$9="Drained"),BI592,IF(AND('[1]Multi-Field'!$E$9=BF592,'[1]Multi-Field'!$F$9="undrained"),BH592,""))</f>
        <v/>
      </c>
      <c r="BR592" s="409" t="str">
        <f>IF(AND('[1]Multi-Field'!$E$10=BF592,'[1]Multi-Field'!$F$10="Drained"),BI592,IF(AND('[1]Multi-Field'!$E$10=BF592,'[1]Multi-Field'!$F$10="undrained"),BH592,""))</f>
        <v/>
      </c>
      <c r="BS592" s="409" t="str">
        <f>IF(AND('[1]Multi-Field'!$E$11=BF592,'[1]Multi-Field'!$F$11="Drained"),BI592,IF(AND('[1]Multi-Field'!$E$11=BF592,'[1]Multi-Field'!$F$11="undrained"),BH592,""))</f>
        <v/>
      </c>
      <c r="BT592" s="409" t="str">
        <f>IF(AND('[1]Multi-Field'!$E$12=BF592,'[1]Multi-Field'!$F$12="Drained"),BI592,IF(AND('[1]Multi-Field'!$E$12=BF592,'[1]Multi-Field'!$F$12="undrained"),BH592,""))</f>
        <v/>
      </c>
      <c r="BU592" s="409" t="str">
        <f>IF(AND('[1]Multi-Field'!$E$13=BF592,'[1]Multi-Field'!$F$13="Drained"),BI592,IF(AND('[1]Multi-Field'!$E$3=BF592,'[1]Multi-Field'!$F$13="undrained"),BH592,""))</f>
        <v/>
      </c>
      <c r="BV592" s="409" t="str">
        <f>IF(AND('[1]Multi-Field'!$E$14=BF592,'[1]Multi-Field'!$F$14="Drained"),BI592,IF(AND('[1]Multi-Field'!$E$14=BF592,'[1]Multi-Field'!$F$14="undrained"),BH592,""))</f>
        <v/>
      </c>
      <c r="BW592" s="409" t="str">
        <f>IF(AND('[1]Multi-Field'!$E$15=BF592,'[1]Multi-Field'!$F$15="Drained"),BI592,IF(AND('[1]Multi-Field'!$E$15=BF592,'[1]Multi-Field'!$F$15="undrained"),BH592,""))</f>
        <v/>
      </c>
      <c r="BX592" s="409" t="str">
        <f>IF(AND('[1]Multi-Field'!$E$16=[1]Lists!BF592,'[1]Multi-Field'!$F$16="Drained"),BI592,IF(AND('[1]Multi-Field'!$E$16=[1]Lists!BF592,'[1]Multi-Field'!$F$16="undrained"),BH592,""))</f>
        <v/>
      </c>
      <c r="BY592" s="409" t="str">
        <f>IF(AND('[1]Multi-Field'!$E$17=[1]Lists!BF592,'[1]Multi-Field'!$F$17="Drained"),BI592,IF(AND('[1]Multi-Field'!$E$17=[1]Lists!BF592,'[1]Multi-Field'!$F$17="undrained"),BH592,""))</f>
        <v/>
      </c>
      <c r="BZ592" s="409" t="str">
        <f>IF(AND('[1]Multi-Field'!$E$18=[1]Lists!BF592,'[1]Multi-Field'!$F$18="Drained"),BI592,IF(AND('[1]Multi-Field'!$E$18=[1]Lists!BF592,'[1]Multi-Field'!$F$18="undrained"),BH592,""))</f>
        <v/>
      </c>
      <c r="CA592" s="409" t="str">
        <f>IF(AND('[1]Multi-Field'!$E$19=[1]Lists!BF592,'[1]Multi-Field'!$F$19="Drained"),BI592,IF(AND('[1]Multi-Field'!$E$19=[1]Lists!BF592,'[1]Multi-Field'!$F$19="undrained"),BH592,""))</f>
        <v/>
      </c>
      <c r="CB592" s="409" t="str">
        <f>IF(AND('[1]Multi-Field'!$E$20=[1]Lists!BF592,'[1]Multi-Field'!$F$20="Drained"),BI592,IF(AND('[1]Multi-Field'!$E$20=[1]Lists!BF592,'[1]Multi-Field'!$F$20="undrained"),BH592,""))</f>
        <v/>
      </c>
      <c r="CC592" s="409" t="str">
        <f>IF(AND('[1]Multi-Field'!$E$21=[1]Lists!BF592,'[1]Multi-Field'!$F$21="Drained"),BI592,IF(AND('[1]Multi-Field'!$E$21=[1]Lists!BF592,'[1]Multi-Field'!$F$21="undrained"),BH592,""))</f>
        <v/>
      </c>
      <c r="CD592" s="409" t="str">
        <f>IF(AND('[1]Multi-Field'!$E$22=[1]Lists!BF592,'[1]Multi-Field'!$F$22="Drained"),BI592,IF(AND('[1]Multi-Field'!$E$22=[1]Lists!BF592,'[1]Multi-Field'!$F$22="undrained"),BH592,""))</f>
        <v/>
      </c>
      <c r="CE592" s="409" t="str">
        <f>IF(AND('[1]Multi-Field'!$E$23=[1]Lists!BF592,'[1]Multi-Field'!$F$23="Drained"),BI592,IF(AND('[1]Multi-Field'!$E$23=[1]Lists!BF592,'[1]Multi-Field'!$F$23="undrained"),BH592,""))</f>
        <v/>
      </c>
      <c r="CF592" s="409" t="str">
        <f>IF(AND('[1]Multi-Field'!$E$24=[1]Lists!BF592,'[1]Multi-Field'!$F$24="Drained"),BI592,IF(AND('[1]Multi-Field'!$E$24=[1]Lists!BF592,'[1]Multi-Field'!$F$24="undrained"),BH592,""))</f>
        <v/>
      </c>
      <c r="CG592" s="409" t="str">
        <f>IF(AND('[1]Multi-Field'!$E$25=[1]Lists!BF592,'[1]Multi-Field'!$F$25="Drained"),BI592,IF(AND('[1]Multi-Field'!$E$25=[1]Lists!BF592,'[1]Multi-Field'!$F$25="undrained"),BH592,""))</f>
        <v/>
      </c>
      <c r="CH592" s="409" t="str">
        <f>IF(AND('[1]Multi-Field'!$E$26=[1]Lists!BF592,'[1]Multi-Field'!$F$26="Drained"),BI592,IF(AND('[1]Multi-Field'!$E$26=[1]Lists!BF592,'[1]Multi-Field'!$F$26="undrained"),BH592,""))</f>
        <v/>
      </c>
      <c r="CI592" s="409" t="str">
        <f>IF(AND('[1]Multi-Field'!$E$27=[1]Lists!BF592,'[1]Multi-Field'!$F$27="Drained"),BI592,IF(AND('[1]Multi-Field'!$E$27=[1]Lists!BF592,'[1]Multi-Field'!$F$27="undrained"),BH592,""))</f>
        <v/>
      </c>
      <c r="CJ592" s="409" t="str">
        <f>IF(AND('[1]Multi-Field'!$E$28=[1]Lists!BF592,'[1]Multi-Field'!$F$28="Drained"),BI592,IF(AND('[1]Multi-Field'!$E$28=[1]Lists!BF592,'[1]Multi-Field'!$F$28="undrained"),BH592,""))</f>
        <v/>
      </c>
      <c r="CK592" s="409" t="str">
        <f>IF(AND('[1]Multi-Field'!$E$29=[1]Lists!BF592,'[1]Multi-Field'!$F$29="Drained"),BI592,IF(AND('[1]Multi-Field'!$E$29=[1]Lists!BF592,'[1]Multi-Field'!$F$29="undrained"),BH592,""))</f>
        <v/>
      </c>
      <c r="CL592" s="409" t="str">
        <f>IF(AND('[1]Multi-Field'!$E$30=[1]Lists!BF592,'[1]Multi-Field'!$F$30="Drained"),BI592,IF(AND('[1]Multi-Field'!$E$30=[1]Lists!BF592,'[1]Multi-Field'!$F$30="undrained"),BH592,""))</f>
        <v/>
      </c>
      <c r="CM592" s="409" t="str">
        <f>IF(AND('[1]Multi-Field'!$E$31=[1]Lists!BF592,'[1]Multi-Field'!$F$31="Drained"),BI592,IF(AND('[1]Multi-Field'!$E$31=[1]Lists!BF592,'[1]Multi-Field'!$F$31="undrained"),BH592,""))</f>
        <v/>
      </c>
      <c r="CN592" s="409" t="str">
        <f>IF(AND('[1]Multi-Field'!$E$32=[1]Lists!BF592,'[1]Multi-Field'!$F$32="Drained"),BI592,IF(AND('[1]Multi-Field'!$E$32=[1]Lists!BF592,'[1]Multi-Field'!$F$32="undrained"),BH592,""))</f>
        <v/>
      </c>
      <c r="CO592" s="409" t="str">
        <f>IF(AND('[1]Multi-Field'!$E$33=[1]Lists!BF592,'[1]Multi-Field'!$F$33="Drained"),BI592,IF(AND('[1]Multi-Field'!$E$33=[1]Lists!BF592,'[1]Multi-Field'!$F$33="undrained"),BH592,""))</f>
        <v/>
      </c>
      <c r="CP592" s="409" t="str">
        <f>IF(AND('[1]Multi-Field'!$E$34=[1]Lists!BF592,'[1]Multi-Field'!$F$34="Drained"),BI592,IF(AND('[1]Multi-Field'!$E$34=[1]Lists!BF592,'[1]Multi-Field'!$F$34="undrained"),BH592,""))</f>
        <v/>
      </c>
      <c r="CQ592" s="409" t="str">
        <f>IF(AND('[1]Multi-Field'!$E$35=[1]Lists!BF592,'[1]Multi-Field'!$F$35="Drained"),BI592,IF(AND('[1]Multi-Field'!$E$35=[1]Lists!BF592,'[1]Multi-Field'!$F$35="undrained"),BH592,""))</f>
        <v/>
      </c>
      <c r="CR592" s="409" t="str">
        <f>IF(AND('[1]Multi-Field'!$E$36=[1]Lists!BF592,'[1]Multi-Field'!$F$36="Drained"),BI592,IF(AND('[1]Multi-Field'!$E$36=[1]Lists!BF592,'[1]Multi-Field'!$F$36="undrained"),BH592,""))</f>
        <v/>
      </c>
      <c r="CS592" s="409" t="str">
        <f>IF(AND('[1]Multi-Field'!$E$37=[1]Lists!BF592,'[1]Multi-Field'!$F$37="Drained"),BI592,IF(AND('[1]Multi-Field'!$E$37=[1]Lists!BF592,'[1]Multi-Field'!$F$37="undrained"),BH592,""))</f>
        <v/>
      </c>
      <c r="CT592" s="409" t="str">
        <f>IF(AND('[1]Multi-Field'!$E$38=[1]Lists!BF592,'[1]Multi-Field'!$F$38="Drained"),BI592,IF(AND('[1]Multi-Field'!$E$38=[1]Lists!BF592,'[1]Multi-Field'!$F$38="undrained"),BH592,""))</f>
        <v/>
      </c>
      <c r="CU592" s="409" t="str">
        <f>IF(AND('[1]Multi-Field'!$E$39=[1]Lists!BF592,'[1]Multi-Field'!$F$39="Drained"),BI592,IF(AND('[1]Multi-Field'!$E$39=[1]Lists!BF592,'[1]Multi-Field'!$F$39="undrained"),BH592,""))</f>
        <v/>
      </c>
      <c r="CV592" s="409" t="str">
        <f>IF(AND('[1]Multi-Field'!$E$40=[1]Lists!BF592,'[1]Multi-Field'!$F$40="Drained"),BI592,IF(AND('[1]Multi-Field'!$E$40=[1]Lists!BF592,'[1]Multi-Field'!$F$40="undrained"),BH592,""))</f>
        <v/>
      </c>
      <c r="CW592" s="409" t="str">
        <f>IF(AND('[1]Multi-Field'!$E$41=[1]Lists!BF592,'[1]Multi-Field'!$F$40="Drained"),BI592,IF(AND('[1]Multi-Field'!$E$40=[1]Lists!BF592,'[1]Multi-Field'!$F$40="undrained"),BH592,""))</f>
        <v/>
      </c>
      <c r="CX592" s="409" t="str">
        <f>IF(AND('[1]Multi-Field'!$E$42=[1]Lists!BF592,'[1]Multi-Field'!$F$42="Drained"),BI592,IF(AND('[1]Multi-Field'!$E$42=[1]Lists!BF592,'[1]Multi-Field'!$F$42="undrained"),BH592,""))</f>
        <v/>
      </c>
      <c r="CY592" s="409" t="str">
        <f>IF(AND('[1]Multi-Field'!$E$43=[1]Lists!BF592,'[1]Multi-Field'!$F$43="Drained"),BI592,IF(AND('[1]Multi-Field'!$E$43=[1]Lists!BF592,'[1]Multi-Field'!$F$43="undrained"),BH592,""))</f>
        <v/>
      </c>
      <c r="CZ592" s="409" t="str">
        <f>IF(AND('[1]Multi-Field'!$E$44=[1]Lists!BF592,'[1]Multi-Field'!$F$44="Drained"),BI592,IF(AND('[1]Multi-Field'!$E$44=[1]Lists!BF592,'[1]Multi-Field'!$F$44="undrained"),BH592,""))</f>
        <v/>
      </c>
      <c r="DA592" s="409" t="str">
        <f>IF(AND('[1]Multi-Field'!$E$45=[1]Lists!BF592,'[1]Multi-Field'!$F$45="Drained"),BI592,IF(AND('[1]Multi-Field'!$E$45=[1]Lists!BF592,'[1]Multi-Field'!$F$45="undrained"),BH592,""))</f>
        <v/>
      </c>
      <c r="DB592" s="409" t="str">
        <f>IF(AND('[1]Multi-Field'!$E$46=[1]Lists!BF592,'[1]Multi-Field'!$F$46="Drained"),BI592,IF(AND('[1]Multi-Field'!$E$46=[1]Lists!BF592,'[1]Multi-Field'!$F$46="undrained"),BH592,""))</f>
        <v/>
      </c>
      <c r="DC592" s="409" t="str">
        <f>IF(AND('[1]Multi-Field'!$E$47=[1]Lists!BF592,'[1]Multi-Field'!$F$47="Drained"),BI592,IF(AND('[1]Multi-Field'!$E$47=[1]Lists!BF592,'[1]Multi-Field'!$F$47="undrained"),BH592,""))</f>
        <v/>
      </c>
      <c r="DD592" s="409" t="str">
        <f>IF(AND('[1]Multi-Field'!$E$48=[1]Lists!BF592,'[1]Multi-Field'!$F$48="Drained"),BI592,IF(AND('[1]Multi-Field'!$E$48=[1]Lists!BF592,'[1]Multi-Field'!$F$48="undrained"),BH592,""))</f>
        <v/>
      </c>
      <c r="DE592" s="409" t="str">
        <f>IF(AND('[1]Multi-Field'!$E$49=[1]Lists!BF592,'[1]Multi-Field'!$F$49="Drained"),BI592,IF(AND('[1]Multi-Field'!$E$49=[1]Lists!BF592,'[1]Multi-Field'!$F$9="undrained"),BH592,""))</f>
        <v/>
      </c>
      <c r="DF592" s="409" t="str">
        <f>IF(AND('[1]Multi-Field'!$E$50=[1]Lists!BF592,'[1]Multi-Field'!$F$50="Drained"),BI592,IF(AND('[1]Multi-Field'!$E$50=[1]Lists!BF592,'[1]Multi-Field'!$F$50="undrained"),BH592,""))</f>
        <v/>
      </c>
      <c r="DG592" s="409" t="str">
        <f>IF(AND('[1]Multi-Field'!$E$51=[1]Lists!BF592,'[1]Multi-Field'!$F$51="Drained"),BI592,IF(AND('[1]Multi-Field'!$E$51=[1]Lists!BF592,'[1]Multi-Field'!$F$51="undrained"),BH592,""))</f>
        <v/>
      </c>
      <c r="DH592" s="409" t="str">
        <f>IF(AND('[1]Multi-Field'!$E$52=[1]Lists!BF592,'[1]Multi-Field'!$F$52="Drained"),BI592,IF(AND('[1]Multi-Field'!$E$52=[1]Lists!BF592,'[1]Multi-Field'!$F$52="undrained"),BH592,""))</f>
        <v/>
      </c>
      <c r="DI592" s="409" t="str">
        <f>IF(AND('[1]Multi-Field'!$E$53=[1]Lists!BF592,'[1]Multi-Field'!$F$53="Drained"),BI592,IF(AND('[1]Multi-Field'!$E$53=[1]Lists!BF592,'[1]Multi-Field'!$F$53="undrained"),BH592,""))</f>
        <v/>
      </c>
      <c r="DJ592" s="409" t="str">
        <f>IF(AND('[1]Multi-Field'!$E$54=[1]Lists!BF592,'[1]Multi-Field'!$F$54="Drained"),BI592,IF(AND('[1]Multi-Field'!$E$54=[1]Lists!BF592,'[1]Multi-Field'!$F$54="undrained"),BH592,""))</f>
        <v/>
      </c>
      <c r="DK592" s="409" t="str">
        <f>IF(AND('[1]Multi-Field'!$E$55=[1]Lists!BF592,'[1]Multi-Field'!$F$55="Drained"),BI592,IF(AND('[1]Multi-Field'!$E$55=[1]Lists!BF592,'[1]Multi-Field'!$F$55="undrained"),BH592,""))</f>
        <v/>
      </c>
      <c r="DL592" s="409" t="str">
        <f>IF(AND('[1]Multi-Field'!$E$56=[1]Lists!BF592,'[1]Multi-Field'!$F$56="Drained"),BI592,IF(AND('[1]Multi-Field'!$E$56=[1]Lists!BF592,'[1]Multi-Field'!$F$56="undrained"),BH592,""))</f>
        <v/>
      </c>
      <c r="DM592" s="409" t="str">
        <f>IF(AND('[1]Multi-Field'!$E$57=[1]Lists!BF592,'[1]Multi-Field'!$F$57="Drained"),BI592,IF(AND('[1]Multi-Field'!$E$57=[1]Lists!BF592,'[1]Multi-Field'!$F$57="undrained"),BH592,""))</f>
        <v/>
      </c>
      <c r="DN592" s="409" t="str">
        <f>IF(AND('[1]Multi-Field'!$E$58=[1]Lists!BF592,'[1]Multi-Field'!$F$58="Drained"),BI592,IF(AND('[1]Multi-Field'!$E$58=[1]Lists!BF592,'[1]Multi-Field'!$F$58="undrained"),BH592,""))</f>
        <v/>
      </c>
      <c r="DO592" s="409" t="str">
        <f>IF(AND('[1]Multi-Field'!$E$59=[1]Lists!BF592,'[1]Multi-Field'!$F$59="Drained"),BI592,IF(AND('[1]Multi-Field'!$E$59=[1]Lists!BF592,'[1]Multi-Field'!$F$59="undrained"),BH592,""))</f>
        <v/>
      </c>
      <c r="DP592" s="409" t="str">
        <f>IF(AND('[1]Multi-Field'!$E$60=[1]Lists!BF592,'[1]Multi-Field'!$F$60="Drained"),BI592,IF(AND('[1]Multi-Field'!$E$60=[1]Lists!BF592,'[1]Multi-Field'!$F$60="undrained"),BH592,""))</f>
        <v/>
      </c>
      <c r="DQ592" s="409" t="str">
        <f>IF(AND('[1]Multi-Field'!$E$61=[1]Lists!BF592,'[1]Multi-Field'!$F$61="Drained"),BI592,IF(AND('[1]Multi-Field'!$E$61=[1]Lists!BF592,'[1]Multi-Field'!$F$61="undrained"),BH592,""))</f>
        <v/>
      </c>
      <c r="DR592" s="409" t="str">
        <f>IF(AND('[1]Multi-Field'!$E$62=[1]Lists!BF592,'[1]Multi-Field'!$F$62="Drained"),BI592,IF(AND('[1]Multi-Field'!$E$62=[1]Lists!BF592,'[1]Multi-Field'!$F$62="undrained"),BH592,""))</f>
        <v/>
      </c>
      <c r="DS592" s="409" t="str">
        <f>IF(AND('[1]Multi-Field'!$E$63=[1]Lists!BF592,'[1]Multi-Field'!$F$63="Drained"),BI592,IF(AND('[1]Multi-Field'!$E$63=[1]Lists!BF592,'[1]Multi-Field'!$F$63="undrained"),BH592,""))</f>
        <v/>
      </c>
      <c r="DT592" s="409" t="str">
        <f>IF(AND('[1]Multi-Field'!$E$64=[1]Lists!BF592,'[1]Multi-Field'!$F$64="Drained"),BI592,IF(AND('[1]Multi-Field'!$E$64=[1]Lists!BF592,'[1]Multi-Field'!$F$64="undrained"),BH592,""))</f>
        <v/>
      </c>
      <c r="DU592" s="409" t="str">
        <f>IF(AND('[1]Multi-Field'!$E$65=[1]Lists!BF592,'[1]Multi-Field'!$F$65="Drained"),BI592,IF(AND('[1]Multi-Field'!$E$65=[1]Lists!BF592,'[1]Multi-Field'!$F$65="undrained"),BH592,""))</f>
        <v/>
      </c>
      <c r="DV592" s="409" t="str">
        <f>IF(AND('[1]Multi-Field'!$E$66=[1]Lists!BF592,'[1]Multi-Field'!$F$66="Drained"),BI592,IF(AND('[1]Multi-Field'!$E$66=[1]Lists!BF592,'[1]Multi-Field'!$F$66="undrained"),BH592,""))</f>
        <v/>
      </c>
      <c r="DW592" s="409" t="str">
        <f>IF(AND('[1]Multi-Field'!$E$67=[1]Lists!BF592,'[1]Multi-Field'!$F$67="Drained"),BI592,IF(AND('[1]Multi-Field'!$E$67=[1]Lists!BF592,'[1]Multi-Field'!$F$67="undrained"),BH592,""))</f>
        <v/>
      </c>
      <c r="DX592" s="409" t="str">
        <f>IF(AND('[1]Multi-Field'!$E$68=[1]Lists!BF592,'[1]Multi-Field'!$F$68="Drained"),BI592,IF(AND('[1]Multi-Field'!$E$68=[1]Lists!BF592,'[1]Multi-Field'!$F$68="undrained"),BH592,""))</f>
        <v/>
      </c>
      <c r="DY592" s="409" t="str">
        <f>IF(AND('[1]Multi-Field'!$E$69=[1]Lists!BF592,'[1]Multi-Field'!$F$69="Drained"),BI592,IF(AND('[1]Multi-Field'!$E$69=[1]Lists!BF592,'[1]Multi-Field'!$F$69="undrained"),BH592,""))</f>
        <v/>
      </c>
      <c r="DZ592" s="409" t="str">
        <f>IF(AND('[1]Multi-Field'!$E$70=[1]Lists!BF592,'[1]Multi-Field'!$F$70="Drained"),BI592,IF(AND('[1]Multi-Field'!$E$70=[1]Lists!BF592,'[1]Multi-Field'!$F$70="undrained"),BH592,""))</f>
        <v/>
      </c>
      <c r="EA592" s="409" t="str">
        <f>IF(AND('[1]Multi-Field'!$E$71=[1]Lists!BF592,'[1]Multi-Field'!$F$71="Drained"),BI592,IF(AND('[1]Multi-Field'!$E$71=[1]Lists!BF592,'[1]Multi-Field'!$F$71="undrained"),BH592,""))</f>
        <v/>
      </c>
      <c r="EB592" s="409" t="str">
        <f>IF(AND('[1]Multi-Field'!$E$72=[1]Lists!BF592,'[1]Multi-Field'!$F$72="Drained"),BI592,IF(AND('[1]Multi-Field'!$E$72=[1]Lists!BF592,'[1]Multi-Field'!$F$72="undrained"),BH592,""))</f>
        <v/>
      </c>
      <c r="EC592" s="409" t="str">
        <f>IF(AND('[1]Multi-Field'!$E$73=[1]Lists!BF592,'[1]Multi-Field'!$F$73="Drained"),BI592,IF(AND('[1]Multi-Field'!$E$73=[1]Lists!BF592,'[1]Multi-Field'!$F$73="undrained"),BH592,""))</f>
        <v/>
      </c>
      <c r="ED592" s="409" t="str">
        <f>IF(AND('[1]Multi-Field'!$E$74=[1]Lists!BF592,'[1]Multi-Field'!$F$74="Drained"),BI592,IF(AND('[1]Multi-Field'!$E$74=[1]Lists!BF592,'[1]Multi-Field'!$F$74="undrained"),BH592,""))</f>
        <v/>
      </c>
      <c r="EE592" s="409" t="str">
        <f>IF(AND('[1]Multi-Field'!$E$75=[1]Lists!BF592,'[1]Multi-Field'!$F$75="Drained"),BI592,IF(AND('[1]Multi-Field'!$E$75=[1]Lists!BF592,'[1]Multi-Field'!$F$75="undrained"),BH592,""))</f>
        <v/>
      </c>
      <c r="EF592" s="409" t="str">
        <f>IF(AND('[1]Multi-Field'!$E$76=[1]Lists!BF592,'[1]Multi-Field'!$F$76="Drained"),BI592,IF(AND('[1]Multi-Field'!$E$76=[1]Lists!BF592,'[1]Multi-Field'!$F$6="undrained"),BH592,""))</f>
        <v/>
      </c>
      <c r="EG592" s="409" t="str">
        <f>IF(AND('[1]Multi-Field'!$E$77=[1]Lists!BF592,'[1]Multi-Field'!$F$77="Drained"),BI592,IF(AND('[1]Multi-Field'!$E$77=[1]Lists!BF592,'[1]Multi-Field'!$F$77="undrained"),BH592,""))</f>
        <v/>
      </c>
      <c r="EH592" s="409" t="str">
        <f>IF(AND('[1]Multi-Field'!$E$78=[1]Lists!BF592,'[1]Multi-Field'!$F$78="Drained"),BI592,IF(AND('[1]Multi-Field'!$E$78=[1]Lists!BF592,'[1]Multi-Field'!$F$78="undrained"),BH592,""))</f>
        <v/>
      </c>
      <c r="EI592" s="409" t="str">
        <f>IF(AND('[1]Multi-Field'!$E$79=[1]Lists!BF592,'[1]Multi-Field'!$F$79="Drained"),BI592,IF(AND('[1]Multi-Field'!$E$79=[1]Lists!BF592,'[1]Multi-Field'!$F$79="undrained"),BH592,""))</f>
        <v/>
      </c>
      <c r="EJ592" s="409" t="str">
        <f>IF(AND('[1]Multi-Field'!$E$80=[1]Lists!BF592,'[1]Multi-Field'!$F$80="Drained"),BI592,IF(AND('[1]Multi-Field'!$E$80=[1]Lists!BF592,'[1]Multi-Field'!$F$80="undrained"),BH592,""))</f>
        <v/>
      </c>
      <c r="EK592" s="409" t="str">
        <f>IF(AND('[1]Multi-Field'!$E$81=[1]Lists!BF592,'[1]Multi-Field'!$F$81="Drained"),BI592,IF(AND('[1]Multi-Field'!$E$81=[1]Lists!BF592,'[1]Multi-Field'!$F$81="undrained"),BH592,""))</f>
        <v/>
      </c>
      <c r="EL592" s="409" t="str">
        <f>IF(AND('[1]Multi-Field'!$E$82=[1]Lists!BF592,'[1]Multi-Field'!$F$82="Drained"),BI592,IF(AND('[1]Multi-Field'!$E$82=[1]Lists!BF592,'[1]Multi-Field'!$F$82="undrained"),BH592,""))</f>
        <v/>
      </c>
      <c r="EM592" s="409" t="str">
        <f>IF(AND('[1]Multi-Field'!$E$83=[1]Lists!BF592,'[1]Multi-Field'!$F$83="Drained"),BI592,IF(AND('[1]Multi-Field'!$E$83=[1]Lists!BF592,'[1]Multi-Field'!$F$83="undrained"),BH592,""))</f>
        <v/>
      </c>
      <c r="EN592" s="409" t="str">
        <f>IF(AND('[1]Multi-Field'!$E$84=[1]Lists!BF592,'[1]Multi-Field'!$F$84="Drained"),BI592,IF(AND('[1]Multi-Field'!$E$84=[1]Lists!BF592,'[1]Multi-Field'!$F$84="undrained"),BH592,""))</f>
        <v/>
      </c>
      <c r="EO592" s="409" t="str">
        <f>IF(AND('[1]Multi-Field'!$E$85=[1]Lists!BF592,'[1]Multi-Field'!$F$85="Drained"),BI592,IF(AND('[1]Multi-Field'!$E$85=[1]Lists!BF592,'[1]Multi-Field'!$F$85="undrained"),BH592,""))</f>
        <v/>
      </c>
      <c r="EP592" s="409" t="str">
        <f>IF(AND('[1]Multi-Field'!$E$86=[1]Lists!BF592,'[1]Multi-Field'!$F$86="Drained"),BI592,IF(AND('[1]Multi-Field'!$E$86=[1]Lists!BF592,'[1]Multi-Field'!$F$86="undrained"),BH592,""))</f>
        <v/>
      </c>
      <c r="EQ592" s="409" t="str">
        <f>IF(AND('[1]Multi-Field'!$E$87=[1]Lists!BF592,'[1]Multi-Field'!$F$87="Drained"),BI592,IF(AND('[1]Multi-Field'!$E$87=[1]Lists!BF592,'[1]Multi-Field'!$F$87="undrained"),BH592,""))</f>
        <v/>
      </c>
      <c r="ER592" s="409" t="str">
        <f>IF(AND('[1]Multi-Field'!$E$88=[1]Lists!BF592,'[1]Multi-Field'!$F$88="Drained"),BI592,IF(AND('[1]Multi-Field'!$E$88=[1]Lists!BF592,'[1]Multi-Field'!$F$88="undrained"),BH592,""))</f>
        <v/>
      </c>
      <c r="ES592" s="409" t="str">
        <f>IF(AND('[1]Multi-Field'!$E$89=[1]Lists!BF592,'[1]Multi-Field'!$F$89="Drained"),BI592,IF(AND('[1]Multi-Field'!$E$89=[1]Lists!BF592,'[1]Multi-Field'!$F$89="undrained"),BH592,""))</f>
        <v/>
      </c>
      <c r="ET592" s="409" t="str">
        <f>IF(AND('[1]Multi-Field'!$E$90=[1]Lists!BF592,'[1]Multi-Field'!$F$90="Drained"),BI592,IF(AND('[1]Multi-Field'!$E$90=[1]Lists!BF592,'[1]Multi-Field'!$F$90="undrained"),BH592,""))</f>
        <v/>
      </c>
      <c r="EU592" s="409" t="str">
        <f>IF(AND('[1]Multi-Field'!$E$91=[1]Lists!BF592,'[1]Multi-Field'!$F$91="Drained"),BI592,IF(AND('[1]Multi-Field'!$E$91=[1]Lists!BF592,'[1]Multi-Field'!$F$91="undrained"),BH592,""))</f>
        <v/>
      </c>
      <c r="EV592" s="409" t="str">
        <f>IF(AND('[1]Multi-Field'!$E$92=[1]Lists!BF592,'[1]Multi-Field'!$F$92="Drained"),BI592,IF(AND('[1]Multi-Field'!$E$92=[1]Lists!BF592,'[1]Multi-Field'!$F$92="undrained"),BH592,""))</f>
        <v/>
      </c>
      <c r="EW592" s="409" t="str">
        <f>IF(AND('[1]Multi-Field'!$E$93=[1]Lists!BF592,'[1]Multi-Field'!$F$93="Drained"),BI592,IF(AND('[1]Multi-Field'!$E$93=[1]Lists!BF592,'[1]Multi-Field'!$F$93="undrained"),BH592,""))</f>
        <v/>
      </c>
      <c r="EX592" s="409" t="str">
        <f>IF(AND('[1]Multi-Field'!$E$94=[1]Lists!BF592,'[1]Multi-Field'!$F$94="Drained"),BI592,IF(AND('[1]Multi-Field'!$E$94=[1]Lists!BF592,'[1]Multi-Field'!$F$94="undrained"),BH592,""))</f>
        <v/>
      </c>
      <c r="EY592" s="409" t="str">
        <f>IF(AND('[1]Multi-Field'!$E$95=[1]Lists!BF592,'[1]Multi-Field'!$F$95="Drained"),BI592,IF(AND('[1]Multi-Field'!$E$95=[1]Lists!BF592,'[1]Multi-Field'!$F$95="undrained"),BH592,""))</f>
        <v/>
      </c>
      <c r="EZ592" s="409" t="str">
        <f>IF(AND('[1]Multi-Field'!$E$96=[1]Lists!BF592,'[1]Multi-Field'!$F$96="Drained"),BI592,IF(AND('[1]Multi-Field'!$E$96=[1]Lists!BF592,'[1]Multi-Field'!$F$96="undrained"),BH592,""))</f>
        <v/>
      </c>
      <c r="FA592" s="409" t="str">
        <f>IF(AND('[1]Multi-Field'!$E$97=[1]Lists!BF592,'[1]Multi-Field'!$F$97="Drained"),BI592,IF(AND('[1]Multi-Field'!$E$97=[1]Lists!BF592,'[1]Multi-Field'!$F$97="undrained"),BH592,""))</f>
        <v/>
      </c>
      <c r="FB592" s="409" t="str">
        <f>IF(AND('[1]Multi-Field'!$E$98=[1]Lists!BF592,'[1]Multi-Field'!$F$98="Drained"),BI592,IF(AND('[1]Multi-Field'!$E$98=[1]Lists!BF592,'[1]Multi-Field'!$F$98="undrained"),BH592,""))</f>
        <v/>
      </c>
      <c r="FC592" s="409" t="str">
        <f>IF(AND('[1]Multi-Field'!$E$99=[1]Lists!BF592,'[1]Multi-Field'!$F$99="Drained"),BI592,IF(AND('[1]Multi-Field'!$E$99=[1]Lists!BF592,'[1]Multi-Field'!$F$99="undrained"),BH592,""))</f>
        <v/>
      </c>
      <c r="FD592" s="409" t="str">
        <f>IF(AND('[1]Multi-Field'!$E$100=[1]Lists!BF592,'[1]Multi-Field'!$F$100="Drained"),BI592,IF(AND('[1]Multi-Field'!$E$100=[1]Lists!BF592,'[1]Multi-Field'!$F$100="undrained"),BH592,""))</f>
        <v/>
      </c>
      <c r="FE592" s="409" t="str">
        <f>IF(AND('[1]Multi-Field'!$E$101=[1]Lists!BF592,'[1]Multi-Field'!$F$101="Drained"),BI592,IF(AND('[1]Multi-Field'!$E$101=[1]Lists!BF592,'[1]Multi-Field'!$F$101="undrained"),BH592,""))</f>
        <v/>
      </c>
      <c r="FF592" s="409" t="str">
        <f>IF(AND('[1]Multi-Field'!$E$102=[1]Lists!BF592,'[1]Multi-Field'!$F$102="Drained"),BI592,IF(AND('[1]Multi-Field'!$E$102=[1]Lists!BF592,'[1]Multi-Field'!$F$102="undrained"),BH592,""))</f>
        <v/>
      </c>
      <c r="FG592" s="409" t="str">
        <f>IF(AND('[1]Multi-Field'!$E$103=[1]Lists!BF592,'[1]Multi-Field'!$F$103="Drained"),BI592,IF(AND('[1]Multi-Field'!$E$103=[1]Lists!BF592,'[1]Multi-Field'!$F$103="undrained"),BH592,""))</f>
        <v/>
      </c>
      <c r="FH592" s="409" t="str">
        <f>IF(AND('[1]Multi-Field'!$E$104=[1]Lists!BF592,'[1]Multi-Field'!$F$104="Drained"),BI592,IF(AND('[1]Multi-Field'!$E$104=[1]Lists!BF592,'[1]Multi-Field'!$F$104="undrained"),BH592,""))</f>
        <v/>
      </c>
      <c r="FI592" s="409" t="str">
        <f>IF(AND('[1]Multi-Field'!$E$105=[1]Lists!BF592,'[1]Multi-Field'!$F$105="Drained"),BI592,IF(AND('[1]Multi-Field'!$E$105=[1]Lists!BF592,'[1]Multi-Field'!$F$105="undrained"),BH592,""))</f>
        <v/>
      </c>
      <c r="FJ592" s="409" t="str">
        <f>IF(AND('[1]Multi-Field'!$E$106=[1]Lists!BF592,'[1]Multi-Field'!$F$106="Drained"),BI592,IF(AND('[1]Multi-Field'!$E$106=[1]Lists!BF592,'[1]Multi-Field'!$F$106="undrained"),BH592,""))</f>
        <v/>
      </c>
      <c r="FK592" s="409" t="str">
        <f>IF(AND('[1]Multi-Field'!$E$107=[1]Lists!BF592,'[1]Multi-Field'!$F$107="Drained"),BI592,IF(AND('[1]Multi-Field'!$E$107=[1]Lists!BF592,'[1]Multi-Field'!$F$107="undrained"),BH592,""))</f>
        <v/>
      </c>
      <c r="FL592" s="409" t="str">
        <f>IF(AND('[1]Multi-Field'!$E$108=[1]Lists!BF592,'[1]Multi-Field'!$F$108="Drained"),BI592,IF(AND('[1]Multi-Field'!$E$108=[1]Lists!BF592,'[1]Multi-Field'!$F$108="undrained"),BH592,""))</f>
        <v/>
      </c>
      <c r="FM592" s="409" t="str">
        <f>IF(AND('[1]Multi-Field'!$E$109=[1]Lists!BF592,'[1]Multi-Field'!$F$109="Drained"),BI592,IF(AND('[1]Multi-Field'!$E$109=[1]Lists!BF592,'[1]Multi-Field'!$F$109="undrained"),BH592,""))</f>
        <v/>
      </c>
      <c r="FN592" s="409" t="str">
        <f>IF(AND('[1]Multi-Field'!$E$110=[1]Lists!BF592,'[1]Multi-Field'!$F$110="Drained"),BI592,IF(AND('[1]Multi-Field'!$E$110=[1]Lists!BF592,'[1]Multi-Field'!$F$110="undrained"),BH592,""))</f>
        <v/>
      </c>
      <c r="FO592" s="409" t="str">
        <f>IF(AND('[1]Multi-Field'!$E$111=[1]Lists!BF592,'[1]Multi-Field'!$F$111="Drained"),BI592,IF(AND('[1]Multi-Field'!$E$111=[1]Lists!BF592,'[1]Multi-Field'!$F$111="undrained"),BH592,""))</f>
        <v/>
      </c>
      <c r="FP592" s="409" t="str">
        <f>IF(AND('[1]Multi-Field'!$E$112=[1]Lists!BF592,'[1]Multi-Field'!$F$112="Drained"),BI592,IF(AND('[1]Multi-Field'!$E$112=[1]Lists!BF592,'[1]Multi-Field'!$F$112="undrained"),BH592,""))</f>
        <v/>
      </c>
      <c r="FQ592" s="409" t="str">
        <f>IF(AND('[1]Multi-Field'!$E$113=[1]Lists!BF592,'[1]Multi-Field'!$F$113="Drained"),BI592,IF(AND('[1]Multi-Field'!$E$113=[1]Lists!BF592,'[1]Multi-Field'!$F$113="undrained"),BH592,""))</f>
        <v/>
      </c>
      <c r="FR592" s="409" t="str">
        <f>IF(AND('[1]Multi-Field'!$E$114=[1]Lists!BF592,'[1]Multi-Field'!$F$114="Drained"),BI592,IF(AND('[1]Multi-Field'!$E$114=[1]Lists!BF592,'[1]Multi-Field'!$F$114="undrained"),BH592,""))</f>
        <v/>
      </c>
      <c r="FS592" s="409" t="str">
        <f>IF(AND('[1]Multi-Field'!$E$115=[1]Lists!BF592,'[1]Multi-Field'!$F$115="Drained"),BI592,IF(AND('[1]Multi-Field'!$E$115=[1]Lists!BF592,'[1]Multi-Field'!$F$115="undrained"),BH592,""))</f>
        <v/>
      </c>
      <c r="FT592" s="409" t="str">
        <f>IF(AND('[1]Multi-Field'!$E$116=[1]Lists!BF592,'[1]Multi-Field'!$F$116="Drained"),BI592,IF(AND('[1]Multi-Field'!$E$116=[1]Lists!BF592,'[1]Multi-Field'!$F$116="undrained"),BH592,""))</f>
        <v/>
      </c>
      <c r="FU592" s="409" t="str">
        <f>IF(AND('[1]Multi-Field'!$E$117=[1]Lists!BF592,'[1]Multi-Field'!$F$117="Drained"),BI592,IF(AND('[1]Multi-Field'!$E$117=[1]Lists!BF592,'[1]Multi-Field'!$F$117="undrained"),BH592,""))</f>
        <v/>
      </c>
      <c r="FV592" s="409" t="str">
        <f>IF(AND('[1]Multi-Field'!$E$118=[1]Lists!BF592,'[1]Multi-Field'!$F$118="Drained"),BI592,IF(AND('[1]Multi-Field'!$E$118=[1]Lists!BF592,'[1]Multi-Field'!$F$118="undrained"),BH592,""))</f>
        <v/>
      </c>
      <c r="FW592" s="409" t="str">
        <f>IF(AND('[1]Multi-Field'!$E$119=[1]Lists!BF592,'[1]Multi-Field'!$F$119="Drained"),BI592,IF(AND('[1]Multi-Field'!$E$119=[1]Lists!BF592,'[1]Multi-Field'!$F$119="undrained"),BH592,""))</f>
        <v/>
      </c>
      <c r="FX592" s="409" t="str">
        <f>IF(AND('[1]Multi-Field'!$E$120=[1]Lists!BF592,'[1]Multi-Field'!$F$120="Drained"),BI592,IF(AND('[1]Multi-Field'!$E$120=[1]Lists!BF592,'[1]Multi-Field'!$F$120="undrained"),BH592,""))</f>
        <v/>
      </c>
    </row>
    <row r="593" spans="1:203" ht="13.5" customHeight="1" thickBot="1">
      <c r="A593" s="7" t="s">
        <v>678</v>
      </c>
      <c r="B593" s="7"/>
      <c r="C593" s="7"/>
      <c r="D593" s="8">
        <v>55</v>
      </c>
      <c r="E593" s="8">
        <f t="shared" si="81"/>
        <v>57</v>
      </c>
      <c r="F593" s="8">
        <f t="shared" si="82"/>
        <v>58</v>
      </c>
      <c r="G593" s="8">
        <v>60</v>
      </c>
      <c r="H593" s="8">
        <v>65</v>
      </c>
      <c r="I593" s="8">
        <f t="shared" si="85"/>
        <v>68</v>
      </c>
      <c r="J593" s="8">
        <f t="shared" si="86"/>
        <v>72</v>
      </c>
      <c r="K593" s="8">
        <v>75</v>
      </c>
      <c r="L593" s="8">
        <v>75</v>
      </c>
      <c r="M593" s="8">
        <f t="shared" si="83"/>
        <v>82</v>
      </c>
      <c r="N593" s="8">
        <f t="shared" si="84"/>
        <v>88</v>
      </c>
      <c r="O593" s="8">
        <v>95</v>
      </c>
      <c r="P593" s="391"/>
      <c r="Q593" s="85"/>
      <c r="R593" s="397"/>
      <c r="S593" s="397"/>
      <c r="T593" s="397"/>
      <c r="U593" s="398"/>
      <c r="BF593" s="411" t="s">
        <v>1756</v>
      </c>
      <c r="BG593" s="412">
        <v>3</v>
      </c>
      <c r="BH593" s="412">
        <v>3</v>
      </c>
      <c r="BI593" s="412">
        <v>4</v>
      </c>
      <c r="BJ593" s="409" t="e">
        <f>IF(AND('[1]Single Field'!#REF!=[1]Lists!BF593,'[1]Single Field'!#REF!="Drained"),"x",IF(AND('[1]Single Field'!#REF!=[1]Lists!BF593,'[1]Single Field'!#REF!="Undrained"),O,""))</f>
        <v>#REF!</v>
      </c>
      <c r="BK593" s="409" t="str">
        <f>IF(AND('[1]Multi-Field'!$E$3=[1]Lists!BF593,'[1]Multi-Field'!$F$3="Drained"),BI593,IF(AND('[1]Multi-Field'!$E$3=BF593,'[1]Multi-Field'!$F$3="undrained"),BH593,""))</f>
        <v/>
      </c>
      <c r="BL593" s="409" t="str">
        <f>IF(AND('[1]Multi-Field'!$E$4=BF593,'[1]Multi-Field'!$F$4="Drained"),BI593,IF(AND('[1]Multi-Field'!$E$4=BF593,'[1]Multi-Field'!$F$4="undrained"),BH593,""))</f>
        <v/>
      </c>
      <c r="BM593" s="409" t="str">
        <f>IF(AND('[1]Multi-Field'!$E$5=BF593,'[1]Multi-Field'!$F$5="Drained"),BI593,IF(AND('[1]Multi-Field'!$E$5=BF593,'[1]Multi-Field'!$F$5="undrained"),BH593,""))</f>
        <v/>
      </c>
      <c r="BN593" s="409" t="str">
        <f>IF(AND('[1]Multi-Field'!$E$6=BF593,'[1]Multi-Field'!$F$6="Drained"),BI593,IF(AND('[1]Multi-Field'!$E$6=BF593,'[1]Multi-Field'!$F$6="undrained"),BH593,""))</f>
        <v/>
      </c>
      <c r="BO593" s="409" t="str">
        <f>IF(AND('[1]Multi-Field'!$E$7=BF593,'[1]Multi-Field'!$F$7="Drained"),BI593,IF(AND('[1]Multi-Field'!$E$7=BF593,'[1]Multi-Field'!$F$7="undrained"),BH593,""))</f>
        <v/>
      </c>
      <c r="BP593" s="409" t="str">
        <f>IF(AND('[1]Multi-Field'!$E$8=BF593,'[1]Multi-Field'!$F$8="Drained"),BI593,IF(AND('[1]Multi-Field'!$E$8=BF593,'[1]Multi-Field'!$F$8="undrained"),BH593,""))</f>
        <v/>
      </c>
      <c r="BQ593" s="409" t="str">
        <f>IF(AND('[1]Multi-Field'!$E$9=BF593,'[1]Multi-Field'!$F$9="Drained"),BI593,IF(AND('[1]Multi-Field'!$E$9=BF593,'[1]Multi-Field'!$F$9="undrained"),BH593,""))</f>
        <v/>
      </c>
      <c r="BR593" s="409" t="str">
        <f>IF(AND('[1]Multi-Field'!$E$10=BF593,'[1]Multi-Field'!$F$10="Drained"),BI593,IF(AND('[1]Multi-Field'!$E$10=BF593,'[1]Multi-Field'!$F$10="undrained"),BH593,""))</f>
        <v/>
      </c>
      <c r="BS593" s="409" t="str">
        <f>IF(AND('[1]Multi-Field'!$E$11=BF593,'[1]Multi-Field'!$F$11="Drained"),BI593,IF(AND('[1]Multi-Field'!$E$11=BF593,'[1]Multi-Field'!$F$11="undrained"),BH593,""))</f>
        <v/>
      </c>
      <c r="BT593" s="409" t="str">
        <f>IF(AND('[1]Multi-Field'!$E$12=BF593,'[1]Multi-Field'!$F$12="Drained"),BI593,IF(AND('[1]Multi-Field'!$E$12=BF593,'[1]Multi-Field'!$F$12="undrained"),BH593,""))</f>
        <v/>
      </c>
      <c r="BU593" s="409" t="str">
        <f>IF(AND('[1]Multi-Field'!$E$13=BF593,'[1]Multi-Field'!$F$13="Drained"),BI593,IF(AND('[1]Multi-Field'!$E$3=BF593,'[1]Multi-Field'!$F$13="undrained"),BH593,""))</f>
        <v/>
      </c>
      <c r="BV593" s="409" t="str">
        <f>IF(AND('[1]Multi-Field'!$E$14=BF593,'[1]Multi-Field'!$F$14="Drained"),BI593,IF(AND('[1]Multi-Field'!$E$14=BF593,'[1]Multi-Field'!$F$14="undrained"),BH593,""))</f>
        <v/>
      </c>
      <c r="BW593" s="409" t="str">
        <f>IF(AND('[1]Multi-Field'!$E$15=BF593,'[1]Multi-Field'!$F$15="Drained"),BI593,IF(AND('[1]Multi-Field'!$E$15=BF593,'[1]Multi-Field'!$F$15="undrained"),BH593,""))</f>
        <v/>
      </c>
      <c r="BX593" s="409" t="str">
        <f>IF(AND('[1]Multi-Field'!$E$16=[1]Lists!BF593,'[1]Multi-Field'!$F$16="Drained"),BI593,IF(AND('[1]Multi-Field'!$E$16=[1]Lists!BF593,'[1]Multi-Field'!$F$16="undrained"),BH593,""))</f>
        <v/>
      </c>
      <c r="BY593" s="409" t="str">
        <f>IF(AND('[1]Multi-Field'!$E$17=[1]Lists!BF593,'[1]Multi-Field'!$F$17="Drained"),BI593,IF(AND('[1]Multi-Field'!$E$17=[1]Lists!BF593,'[1]Multi-Field'!$F$17="undrained"),BH593,""))</f>
        <v/>
      </c>
      <c r="BZ593" s="409" t="str">
        <f>IF(AND('[1]Multi-Field'!$E$18=[1]Lists!BF593,'[1]Multi-Field'!$F$18="Drained"),BI593,IF(AND('[1]Multi-Field'!$E$18=[1]Lists!BF593,'[1]Multi-Field'!$F$18="undrained"),BH593,""))</f>
        <v/>
      </c>
      <c r="CA593" s="409" t="str">
        <f>IF(AND('[1]Multi-Field'!$E$19=[1]Lists!BF593,'[1]Multi-Field'!$F$19="Drained"),BI593,IF(AND('[1]Multi-Field'!$E$19=[1]Lists!BF593,'[1]Multi-Field'!$F$19="undrained"),BH593,""))</f>
        <v/>
      </c>
      <c r="CB593" s="409" t="str">
        <f>IF(AND('[1]Multi-Field'!$E$20=[1]Lists!BF593,'[1]Multi-Field'!$F$20="Drained"),BI593,IF(AND('[1]Multi-Field'!$E$20=[1]Lists!BF593,'[1]Multi-Field'!$F$20="undrained"),BH593,""))</f>
        <v/>
      </c>
      <c r="CC593" s="409" t="str">
        <f>IF(AND('[1]Multi-Field'!$E$21=[1]Lists!BF593,'[1]Multi-Field'!$F$21="Drained"),BI593,IF(AND('[1]Multi-Field'!$E$21=[1]Lists!BF593,'[1]Multi-Field'!$F$21="undrained"),BH593,""))</f>
        <v/>
      </c>
      <c r="CD593" s="409" t="str">
        <f>IF(AND('[1]Multi-Field'!$E$22=[1]Lists!BF593,'[1]Multi-Field'!$F$22="Drained"),BI593,IF(AND('[1]Multi-Field'!$E$22=[1]Lists!BF593,'[1]Multi-Field'!$F$22="undrained"),BH593,""))</f>
        <v/>
      </c>
      <c r="CE593" s="409" t="str">
        <f>IF(AND('[1]Multi-Field'!$E$23=[1]Lists!BF593,'[1]Multi-Field'!$F$23="Drained"),BI593,IF(AND('[1]Multi-Field'!$E$23=[1]Lists!BF593,'[1]Multi-Field'!$F$23="undrained"),BH593,""))</f>
        <v/>
      </c>
      <c r="CF593" s="409" t="str">
        <f>IF(AND('[1]Multi-Field'!$E$24=[1]Lists!BF593,'[1]Multi-Field'!$F$24="Drained"),BI593,IF(AND('[1]Multi-Field'!$E$24=[1]Lists!BF593,'[1]Multi-Field'!$F$24="undrained"),BH593,""))</f>
        <v/>
      </c>
      <c r="CG593" s="409" t="str">
        <f>IF(AND('[1]Multi-Field'!$E$25=[1]Lists!BF593,'[1]Multi-Field'!$F$25="Drained"),BI593,IF(AND('[1]Multi-Field'!$E$25=[1]Lists!BF593,'[1]Multi-Field'!$F$25="undrained"),BH593,""))</f>
        <v/>
      </c>
      <c r="CH593" s="409" t="str">
        <f>IF(AND('[1]Multi-Field'!$E$26=[1]Lists!BF593,'[1]Multi-Field'!$F$26="Drained"),BI593,IF(AND('[1]Multi-Field'!$E$26=[1]Lists!BF593,'[1]Multi-Field'!$F$26="undrained"),BH593,""))</f>
        <v/>
      </c>
      <c r="CI593" s="409" t="str">
        <f>IF(AND('[1]Multi-Field'!$E$27=[1]Lists!BF593,'[1]Multi-Field'!$F$27="Drained"),BI593,IF(AND('[1]Multi-Field'!$E$27=[1]Lists!BF593,'[1]Multi-Field'!$F$27="undrained"),BH593,""))</f>
        <v/>
      </c>
      <c r="CJ593" s="409" t="str">
        <f>IF(AND('[1]Multi-Field'!$E$28=[1]Lists!BF593,'[1]Multi-Field'!$F$28="Drained"),BI593,IF(AND('[1]Multi-Field'!$E$28=[1]Lists!BF593,'[1]Multi-Field'!$F$28="undrained"),BH593,""))</f>
        <v/>
      </c>
      <c r="CK593" s="409" t="str">
        <f>IF(AND('[1]Multi-Field'!$E$29=[1]Lists!BF593,'[1]Multi-Field'!$F$29="Drained"),BI593,IF(AND('[1]Multi-Field'!$E$29=[1]Lists!BF593,'[1]Multi-Field'!$F$29="undrained"),BH593,""))</f>
        <v/>
      </c>
      <c r="CL593" s="409" t="str">
        <f>IF(AND('[1]Multi-Field'!$E$30=[1]Lists!BF593,'[1]Multi-Field'!$F$30="Drained"),BI593,IF(AND('[1]Multi-Field'!$E$30=[1]Lists!BF593,'[1]Multi-Field'!$F$30="undrained"),BH593,""))</f>
        <v/>
      </c>
      <c r="CM593" s="409" t="str">
        <f>IF(AND('[1]Multi-Field'!$E$31=[1]Lists!BF593,'[1]Multi-Field'!$F$31="Drained"),BI593,IF(AND('[1]Multi-Field'!$E$31=[1]Lists!BF593,'[1]Multi-Field'!$F$31="undrained"),BH593,""))</f>
        <v/>
      </c>
      <c r="CN593" s="409" t="str">
        <f>IF(AND('[1]Multi-Field'!$E$32=[1]Lists!BF593,'[1]Multi-Field'!$F$32="Drained"),BI593,IF(AND('[1]Multi-Field'!$E$32=[1]Lists!BF593,'[1]Multi-Field'!$F$32="undrained"),BH593,""))</f>
        <v/>
      </c>
      <c r="CO593" s="409" t="str">
        <f>IF(AND('[1]Multi-Field'!$E$33=[1]Lists!BF593,'[1]Multi-Field'!$F$33="Drained"),BI593,IF(AND('[1]Multi-Field'!$E$33=[1]Lists!BF593,'[1]Multi-Field'!$F$33="undrained"),BH593,""))</f>
        <v/>
      </c>
      <c r="CP593" s="409" t="str">
        <f>IF(AND('[1]Multi-Field'!$E$34=[1]Lists!BF593,'[1]Multi-Field'!$F$34="Drained"),BI593,IF(AND('[1]Multi-Field'!$E$34=[1]Lists!BF593,'[1]Multi-Field'!$F$34="undrained"),BH593,""))</f>
        <v/>
      </c>
      <c r="CQ593" s="409" t="str">
        <f>IF(AND('[1]Multi-Field'!$E$35=[1]Lists!BF593,'[1]Multi-Field'!$F$35="Drained"),BI593,IF(AND('[1]Multi-Field'!$E$35=[1]Lists!BF593,'[1]Multi-Field'!$F$35="undrained"),BH593,""))</f>
        <v/>
      </c>
      <c r="CR593" s="409" t="str">
        <f>IF(AND('[1]Multi-Field'!$E$36=[1]Lists!BF593,'[1]Multi-Field'!$F$36="Drained"),BI593,IF(AND('[1]Multi-Field'!$E$36=[1]Lists!BF593,'[1]Multi-Field'!$F$36="undrained"),BH593,""))</f>
        <v/>
      </c>
      <c r="CS593" s="409" t="str">
        <f>IF(AND('[1]Multi-Field'!$E$37=[1]Lists!BF593,'[1]Multi-Field'!$F$37="Drained"),BI593,IF(AND('[1]Multi-Field'!$E$37=[1]Lists!BF593,'[1]Multi-Field'!$F$37="undrained"),BH593,""))</f>
        <v/>
      </c>
      <c r="CT593" s="409" t="str">
        <f>IF(AND('[1]Multi-Field'!$E$38=[1]Lists!BF593,'[1]Multi-Field'!$F$38="Drained"),BI593,IF(AND('[1]Multi-Field'!$E$38=[1]Lists!BF593,'[1]Multi-Field'!$F$38="undrained"),BH593,""))</f>
        <v/>
      </c>
      <c r="CU593" s="409" t="str">
        <f>IF(AND('[1]Multi-Field'!$E$39=[1]Lists!BF593,'[1]Multi-Field'!$F$39="Drained"),BI593,IF(AND('[1]Multi-Field'!$E$39=[1]Lists!BF593,'[1]Multi-Field'!$F$39="undrained"),BH593,""))</f>
        <v/>
      </c>
      <c r="CV593" s="409" t="str">
        <f>IF(AND('[1]Multi-Field'!$E$40=[1]Lists!BF593,'[1]Multi-Field'!$F$40="Drained"),BI593,IF(AND('[1]Multi-Field'!$E$40=[1]Lists!BF593,'[1]Multi-Field'!$F$40="undrained"),BH593,""))</f>
        <v/>
      </c>
      <c r="CW593" s="409" t="str">
        <f>IF(AND('[1]Multi-Field'!$E$41=[1]Lists!BF593,'[1]Multi-Field'!$F$40="Drained"),BI593,IF(AND('[1]Multi-Field'!$E$40=[1]Lists!BF593,'[1]Multi-Field'!$F$40="undrained"),BH593,""))</f>
        <v/>
      </c>
      <c r="CX593" s="409" t="str">
        <f>IF(AND('[1]Multi-Field'!$E$42=[1]Lists!BF593,'[1]Multi-Field'!$F$42="Drained"),BI593,IF(AND('[1]Multi-Field'!$E$42=[1]Lists!BF593,'[1]Multi-Field'!$F$42="undrained"),BH593,""))</f>
        <v/>
      </c>
      <c r="CY593" s="409" t="str">
        <f>IF(AND('[1]Multi-Field'!$E$43=[1]Lists!BF593,'[1]Multi-Field'!$F$43="Drained"),BI593,IF(AND('[1]Multi-Field'!$E$43=[1]Lists!BF593,'[1]Multi-Field'!$F$43="undrained"),BH593,""))</f>
        <v/>
      </c>
      <c r="CZ593" s="409" t="str">
        <f>IF(AND('[1]Multi-Field'!$E$44=[1]Lists!BF593,'[1]Multi-Field'!$F$44="Drained"),BI593,IF(AND('[1]Multi-Field'!$E$44=[1]Lists!BF593,'[1]Multi-Field'!$F$44="undrained"),BH593,""))</f>
        <v/>
      </c>
      <c r="DA593" s="409" t="str">
        <f>IF(AND('[1]Multi-Field'!$E$45=[1]Lists!BF593,'[1]Multi-Field'!$F$45="Drained"),BI593,IF(AND('[1]Multi-Field'!$E$45=[1]Lists!BF593,'[1]Multi-Field'!$F$45="undrained"),BH593,""))</f>
        <v/>
      </c>
      <c r="DB593" s="409" t="str">
        <f>IF(AND('[1]Multi-Field'!$E$46=[1]Lists!BF593,'[1]Multi-Field'!$F$46="Drained"),BI593,IF(AND('[1]Multi-Field'!$E$46=[1]Lists!BF593,'[1]Multi-Field'!$F$46="undrained"),BH593,""))</f>
        <v/>
      </c>
      <c r="DC593" s="409" t="str">
        <f>IF(AND('[1]Multi-Field'!$E$47=[1]Lists!BF593,'[1]Multi-Field'!$F$47="Drained"),BI593,IF(AND('[1]Multi-Field'!$E$47=[1]Lists!BF593,'[1]Multi-Field'!$F$47="undrained"),BH593,""))</f>
        <v/>
      </c>
      <c r="DD593" s="409" t="str">
        <f>IF(AND('[1]Multi-Field'!$E$48=[1]Lists!BF593,'[1]Multi-Field'!$F$48="Drained"),BI593,IF(AND('[1]Multi-Field'!$E$48=[1]Lists!BF593,'[1]Multi-Field'!$F$48="undrained"),BH593,""))</f>
        <v/>
      </c>
      <c r="DE593" s="409" t="str">
        <f>IF(AND('[1]Multi-Field'!$E$49=[1]Lists!BF593,'[1]Multi-Field'!$F$49="Drained"),BI593,IF(AND('[1]Multi-Field'!$E$49=[1]Lists!BF593,'[1]Multi-Field'!$F$9="undrained"),BH593,""))</f>
        <v/>
      </c>
      <c r="DF593" s="409" t="str">
        <f>IF(AND('[1]Multi-Field'!$E$50=[1]Lists!BF593,'[1]Multi-Field'!$F$50="Drained"),BI593,IF(AND('[1]Multi-Field'!$E$50=[1]Lists!BF593,'[1]Multi-Field'!$F$50="undrained"),BH593,""))</f>
        <v/>
      </c>
      <c r="DG593" s="409" t="str">
        <f>IF(AND('[1]Multi-Field'!$E$51=[1]Lists!BF593,'[1]Multi-Field'!$F$51="Drained"),BI593,IF(AND('[1]Multi-Field'!$E$51=[1]Lists!BF593,'[1]Multi-Field'!$F$51="undrained"),BH593,""))</f>
        <v/>
      </c>
      <c r="DH593" s="409" t="str">
        <f>IF(AND('[1]Multi-Field'!$E$52=[1]Lists!BF593,'[1]Multi-Field'!$F$52="Drained"),BI593,IF(AND('[1]Multi-Field'!$E$52=[1]Lists!BF593,'[1]Multi-Field'!$F$52="undrained"),BH593,""))</f>
        <v/>
      </c>
      <c r="DI593" s="409" t="str">
        <f>IF(AND('[1]Multi-Field'!$E$53=[1]Lists!BF593,'[1]Multi-Field'!$F$53="Drained"),BI593,IF(AND('[1]Multi-Field'!$E$53=[1]Lists!BF593,'[1]Multi-Field'!$F$53="undrained"),BH593,""))</f>
        <v/>
      </c>
      <c r="DJ593" s="409" t="str">
        <f>IF(AND('[1]Multi-Field'!$E$54=[1]Lists!BF593,'[1]Multi-Field'!$F$54="Drained"),BI593,IF(AND('[1]Multi-Field'!$E$54=[1]Lists!BF593,'[1]Multi-Field'!$F$54="undrained"),BH593,""))</f>
        <v/>
      </c>
      <c r="DK593" s="409" t="str">
        <f>IF(AND('[1]Multi-Field'!$E$55=[1]Lists!BF593,'[1]Multi-Field'!$F$55="Drained"),BI593,IF(AND('[1]Multi-Field'!$E$55=[1]Lists!BF593,'[1]Multi-Field'!$F$55="undrained"),BH593,""))</f>
        <v/>
      </c>
      <c r="DL593" s="409" t="str">
        <f>IF(AND('[1]Multi-Field'!$E$56=[1]Lists!BF593,'[1]Multi-Field'!$F$56="Drained"),BI593,IF(AND('[1]Multi-Field'!$E$56=[1]Lists!BF593,'[1]Multi-Field'!$F$56="undrained"),BH593,""))</f>
        <v/>
      </c>
      <c r="DM593" s="409" t="str">
        <f>IF(AND('[1]Multi-Field'!$E$57=[1]Lists!BF593,'[1]Multi-Field'!$F$57="Drained"),BI593,IF(AND('[1]Multi-Field'!$E$57=[1]Lists!BF593,'[1]Multi-Field'!$F$57="undrained"),BH593,""))</f>
        <v/>
      </c>
      <c r="DN593" s="409" t="str">
        <f>IF(AND('[1]Multi-Field'!$E$58=[1]Lists!BF593,'[1]Multi-Field'!$F$58="Drained"),BI593,IF(AND('[1]Multi-Field'!$E$58=[1]Lists!BF593,'[1]Multi-Field'!$F$58="undrained"),BH593,""))</f>
        <v/>
      </c>
      <c r="DO593" s="409" t="str">
        <f>IF(AND('[1]Multi-Field'!$E$59=[1]Lists!BF593,'[1]Multi-Field'!$F$59="Drained"),BI593,IF(AND('[1]Multi-Field'!$E$59=[1]Lists!BF593,'[1]Multi-Field'!$F$59="undrained"),BH593,""))</f>
        <v/>
      </c>
      <c r="DP593" s="409" t="str">
        <f>IF(AND('[1]Multi-Field'!$E$60=[1]Lists!BF593,'[1]Multi-Field'!$F$60="Drained"),BI593,IF(AND('[1]Multi-Field'!$E$60=[1]Lists!BF593,'[1]Multi-Field'!$F$60="undrained"),BH593,""))</f>
        <v/>
      </c>
      <c r="DQ593" s="409" t="str">
        <f>IF(AND('[1]Multi-Field'!$E$61=[1]Lists!BF593,'[1]Multi-Field'!$F$61="Drained"),BI593,IF(AND('[1]Multi-Field'!$E$61=[1]Lists!BF593,'[1]Multi-Field'!$F$61="undrained"),BH593,""))</f>
        <v/>
      </c>
      <c r="DR593" s="409" t="str">
        <f>IF(AND('[1]Multi-Field'!$E$62=[1]Lists!BF593,'[1]Multi-Field'!$F$62="Drained"),BI593,IF(AND('[1]Multi-Field'!$E$62=[1]Lists!BF593,'[1]Multi-Field'!$F$62="undrained"),BH593,""))</f>
        <v/>
      </c>
      <c r="DS593" s="409" t="str">
        <f>IF(AND('[1]Multi-Field'!$E$63=[1]Lists!BF593,'[1]Multi-Field'!$F$63="Drained"),BI593,IF(AND('[1]Multi-Field'!$E$63=[1]Lists!BF593,'[1]Multi-Field'!$F$63="undrained"),BH593,""))</f>
        <v/>
      </c>
      <c r="DT593" s="409" t="str">
        <f>IF(AND('[1]Multi-Field'!$E$64=[1]Lists!BF593,'[1]Multi-Field'!$F$64="Drained"),BI593,IF(AND('[1]Multi-Field'!$E$64=[1]Lists!BF593,'[1]Multi-Field'!$F$64="undrained"),BH593,""))</f>
        <v/>
      </c>
      <c r="DU593" s="409" t="str">
        <f>IF(AND('[1]Multi-Field'!$E$65=[1]Lists!BF593,'[1]Multi-Field'!$F$65="Drained"),BI593,IF(AND('[1]Multi-Field'!$E$65=[1]Lists!BF593,'[1]Multi-Field'!$F$65="undrained"),BH593,""))</f>
        <v/>
      </c>
      <c r="DV593" s="409" t="str">
        <f>IF(AND('[1]Multi-Field'!$E$66=[1]Lists!BF593,'[1]Multi-Field'!$F$66="Drained"),BI593,IF(AND('[1]Multi-Field'!$E$66=[1]Lists!BF593,'[1]Multi-Field'!$F$66="undrained"),BH593,""))</f>
        <v/>
      </c>
      <c r="DW593" s="409" t="str">
        <f>IF(AND('[1]Multi-Field'!$E$67=[1]Lists!BF593,'[1]Multi-Field'!$F$67="Drained"),BI593,IF(AND('[1]Multi-Field'!$E$67=[1]Lists!BF593,'[1]Multi-Field'!$F$67="undrained"),BH593,""))</f>
        <v/>
      </c>
      <c r="DX593" s="409" t="str">
        <f>IF(AND('[1]Multi-Field'!$E$68=[1]Lists!BF593,'[1]Multi-Field'!$F$68="Drained"),BI593,IF(AND('[1]Multi-Field'!$E$68=[1]Lists!BF593,'[1]Multi-Field'!$F$68="undrained"),BH593,""))</f>
        <v/>
      </c>
      <c r="DY593" s="409" t="str">
        <f>IF(AND('[1]Multi-Field'!$E$69=[1]Lists!BF593,'[1]Multi-Field'!$F$69="Drained"),BI593,IF(AND('[1]Multi-Field'!$E$69=[1]Lists!BF593,'[1]Multi-Field'!$F$69="undrained"),BH593,""))</f>
        <v/>
      </c>
      <c r="DZ593" s="409" t="str">
        <f>IF(AND('[1]Multi-Field'!$E$70=[1]Lists!BF593,'[1]Multi-Field'!$F$70="Drained"),BI593,IF(AND('[1]Multi-Field'!$E$70=[1]Lists!BF593,'[1]Multi-Field'!$F$70="undrained"),BH593,""))</f>
        <v/>
      </c>
      <c r="EA593" s="409" t="str">
        <f>IF(AND('[1]Multi-Field'!$E$71=[1]Lists!BF593,'[1]Multi-Field'!$F$71="Drained"),BI593,IF(AND('[1]Multi-Field'!$E$71=[1]Lists!BF593,'[1]Multi-Field'!$F$71="undrained"),BH593,""))</f>
        <v/>
      </c>
      <c r="EB593" s="409" t="str">
        <f>IF(AND('[1]Multi-Field'!$E$72=[1]Lists!BF593,'[1]Multi-Field'!$F$72="Drained"),BI593,IF(AND('[1]Multi-Field'!$E$72=[1]Lists!BF593,'[1]Multi-Field'!$F$72="undrained"),BH593,""))</f>
        <v/>
      </c>
      <c r="EC593" s="409" t="str">
        <f>IF(AND('[1]Multi-Field'!$E$73=[1]Lists!BF593,'[1]Multi-Field'!$F$73="Drained"),BI593,IF(AND('[1]Multi-Field'!$E$73=[1]Lists!BF593,'[1]Multi-Field'!$F$73="undrained"),BH593,""))</f>
        <v/>
      </c>
      <c r="ED593" s="409" t="str">
        <f>IF(AND('[1]Multi-Field'!$E$74=[1]Lists!BF593,'[1]Multi-Field'!$F$74="Drained"),BI593,IF(AND('[1]Multi-Field'!$E$74=[1]Lists!BF593,'[1]Multi-Field'!$F$74="undrained"),BH593,""))</f>
        <v/>
      </c>
      <c r="EE593" s="409" t="str">
        <f>IF(AND('[1]Multi-Field'!$E$75=[1]Lists!BF593,'[1]Multi-Field'!$F$75="Drained"),BI593,IF(AND('[1]Multi-Field'!$E$75=[1]Lists!BF593,'[1]Multi-Field'!$F$75="undrained"),BH593,""))</f>
        <v/>
      </c>
      <c r="EF593" s="409" t="str">
        <f>IF(AND('[1]Multi-Field'!$E$76=[1]Lists!BF593,'[1]Multi-Field'!$F$76="Drained"),BI593,IF(AND('[1]Multi-Field'!$E$76=[1]Lists!BF593,'[1]Multi-Field'!$F$6="undrained"),BH593,""))</f>
        <v/>
      </c>
      <c r="EG593" s="409" t="str">
        <f>IF(AND('[1]Multi-Field'!$E$77=[1]Lists!BF593,'[1]Multi-Field'!$F$77="Drained"),BI593,IF(AND('[1]Multi-Field'!$E$77=[1]Lists!BF593,'[1]Multi-Field'!$F$77="undrained"),BH593,""))</f>
        <v/>
      </c>
      <c r="EH593" s="409" t="str">
        <f>IF(AND('[1]Multi-Field'!$E$78=[1]Lists!BF593,'[1]Multi-Field'!$F$78="Drained"),BI593,IF(AND('[1]Multi-Field'!$E$78=[1]Lists!BF593,'[1]Multi-Field'!$F$78="undrained"),BH593,""))</f>
        <v/>
      </c>
      <c r="EI593" s="409" t="str">
        <f>IF(AND('[1]Multi-Field'!$E$79=[1]Lists!BF593,'[1]Multi-Field'!$F$79="Drained"),BI593,IF(AND('[1]Multi-Field'!$E$79=[1]Lists!BF593,'[1]Multi-Field'!$F$79="undrained"),BH593,""))</f>
        <v/>
      </c>
      <c r="EJ593" s="409" t="str">
        <f>IF(AND('[1]Multi-Field'!$E$80=[1]Lists!BF593,'[1]Multi-Field'!$F$80="Drained"),BI593,IF(AND('[1]Multi-Field'!$E$80=[1]Lists!BF593,'[1]Multi-Field'!$F$80="undrained"),BH593,""))</f>
        <v/>
      </c>
      <c r="EK593" s="409" t="str">
        <f>IF(AND('[1]Multi-Field'!$E$81=[1]Lists!BF593,'[1]Multi-Field'!$F$81="Drained"),BI593,IF(AND('[1]Multi-Field'!$E$81=[1]Lists!BF593,'[1]Multi-Field'!$F$81="undrained"),BH593,""))</f>
        <v/>
      </c>
      <c r="EL593" s="409" t="str">
        <f>IF(AND('[1]Multi-Field'!$E$82=[1]Lists!BF593,'[1]Multi-Field'!$F$82="Drained"),BI593,IF(AND('[1]Multi-Field'!$E$82=[1]Lists!BF593,'[1]Multi-Field'!$F$82="undrained"),BH593,""))</f>
        <v/>
      </c>
      <c r="EM593" s="409" t="str">
        <f>IF(AND('[1]Multi-Field'!$E$83=[1]Lists!BF593,'[1]Multi-Field'!$F$83="Drained"),BI593,IF(AND('[1]Multi-Field'!$E$83=[1]Lists!BF593,'[1]Multi-Field'!$F$83="undrained"),BH593,""))</f>
        <v/>
      </c>
      <c r="EN593" s="409" t="str">
        <f>IF(AND('[1]Multi-Field'!$E$84=[1]Lists!BF593,'[1]Multi-Field'!$F$84="Drained"),BI593,IF(AND('[1]Multi-Field'!$E$84=[1]Lists!BF593,'[1]Multi-Field'!$F$84="undrained"),BH593,""))</f>
        <v/>
      </c>
      <c r="EO593" s="409" t="str">
        <f>IF(AND('[1]Multi-Field'!$E$85=[1]Lists!BF593,'[1]Multi-Field'!$F$85="Drained"),BI593,IF(AND('[1]Multi-Field'!$E$85=[1]Lists!BF593,'[1]Multi-Field'!$F$85="undrained"),BH593,""))</f>
        <v/>
      </c>
      <c r="EP593" s="409" t="str">
        <f>IF(AND('[1]Multi-Field'!$E$86=[1]Lists!BF593,'[1]Multi-Field'!$F$86="Drained"),BI593,IF(AND('[1]Multi-Field'!$E$86=[1]Lists!BF593,'[1]Multi-Field'!$F$86="undrained"),BH593,""))</f>
        <v/>
      </c>
      <c r="EQ593" s="409" t="str">
        <f>IF(AND('[1]Multi-Field'!$E$87=[1]Lists!BF593,'[1]Multi-Field'!$F$87="Drained"),BI593,IF(AND('[1]Multi-Field'!$E$87=[1]Lists!BF593,'[1]Multi-Field'!$F$87="undrained"),BH593,""))</f>
        <v/>
      </c>
      <c r="ER593" s="409" t="str">
        <f>IF(AND('[1]Multi-Field'!$E$88=[1]Lists!BF593,'[1]Multi-Field'!$F$88="Drained"),BI593,IF(AND('[1]Multi-Field'!$E$88=[1]Lists!BF593,'[1]Multi-Field'!$F$88="undrained"),BH593,""))</f>
        <v/>
      </c>
      <c r="ES593" s="409" t="str">
        <f>IF(AND('[1]Multi-Field'!$E$89=[1]Lists!BF593,'[1]Multi-Field'!$F$89="Drained"),BI593,IF(AND('[1]Multi-Field'!$E$89=[1]Lists!BF593,'[1]Multi-Field'!$F$89="undrained"),BH593,""))</f>
        <v/>
      </c>
      <c r="ET593" s="409" t="str">
        <f>IF(AND('[1]Multi-Field'!$E$90=[1]Lists!BF593,'[1]Multi-Field'!$F$90="Drained"),BI593,IF(AND('[1]Multi-Field'!$E$90=[1]Lists!BF593,'[1]Multi-Field'!$F$90="undrained"),BH593,""))</f>
        <v/>
      </c>
      <c r="EU593" s="409" t="str">
        <f>IF(AND('[1]Multi-Field'!$E$91=[1]Lists!BF593,'[1]Multi-Field'!$F$91="Drained"),BI593,IF(AND('[1]Multi-Field'!$E$91=[1]Lists!BF593,'[1]Multi-Field'!$F$91="undrained"),BH593,""))</f>
        <v/>
      </c>
      <c r="EV593" s="409" t="str">
        <f>IF(AND('[1]Multi-Field'!$E$92=[1]Lists!BF593,'[1]Multi-Field'!$F$92="Drained"),BI593,IF(AND('[1]Multi-Field'!$E$92=[1]Lists!BF593,'[1]Multi-Field'!$F$92="undrained"),BH593,""))</f>
        <v/>
      </c>
      <c r="EW593" s="409" t="str">
        <f>IF(AND('[1]Multi-Field'!$E$93=[1]Lists!BF593,'[1]Multi-Field'!$F$93="Drained"),BI593,IF(AND('[1]Multi-Field'!$E$93=[1]Lists!BF593,'[1]Multi-Field'!$F$93="undrained"),BH593,""))</f>
        <v/>
      </c>
      <c r="EX593" s="409" t="str">
        <f>IF(AND('[1]Multi-Field'!$E$94=[1]Lists!BF593,'[1]Multi-Field'!$F$94="Drained"),BI593,IF(AND('[1]Multi-Field'!$E$94=[1]Lists!BF593,'[1]Multi-Field'!$F$94="undrained"),BH593,""))</f>
        <v/>
      </c>
      <c r="EY593" s="409" t="str">
        <f>IF(AND('[1]Multi-Field'!$E$95=[1]Lists!BF593,'[1]Multi-Field'!$F$95="Drained"),BI593,IF(AND('[1]Multi-Field'!$E$95=[1]Lists!BF593,'[1]Multi-Field'!$F$95="undrained"),BH593,""))</f>
        <v/>
      </c>
      <c r="EZ593" s="409" t="str">
        <f>IF(AND('[1]Multi-Field'!$E$96=[1]Lists!BF593,'[1]Multi-Field'!$F$96="Drained"),BI593,IF(AND('[1]Multi-Field'!$E$96=[1]Lists!BF593,'[1]Multi-Field'!$F$96="undrained"),BH593,""))</f>
        <v/>
      </c>
      <c r="FA593" s="409" t="str">
        <f>IF(AND('[1]Multi-Field'!$E$97=[1]Lists!BF593,'[1]Multi-Field'!$F$97="Drained"),BI593,IF(AND('[1]Multi-Field'!$E$97=[1]Lists!BF593,'[1]Multi-Field'!$F$97="undrained"),BH593,""))</f>
        <v/>
      </c>
      <c r="FB593" s="409" t="str">
        <f>IF(AND('[1]Multi-Field'!$E$98=[1]Lists!BF593,'[1]Multi-Field'!$F$98="Drained"),BI593,IF(AND('[1]Multi-Field'!$E$98=[1]Lists!BF593,'[1]Multi-Field'!$F$98="undrained"),BH593,""))</f>
        <v/>
      </c>
      <c r="FC593" s="409" t="str">
        <f>IF(AND('[1]Multi-Field'!$E$99=[1]Lists!BF593,'[1]Multi-Field'!$F$99="Drained"),BI593,IF(AND('[1]Multi-Field'!$E$99=[1]Lists!BF593,'[1]Multi-Field'!$F$99="undrained"),BH593,""))</f>
        <v/>
      </c>
      <c r="FD593" s="409" t="str">
        <f>IF(AND('[1]Multi-Field'!$E$100=[1]Lists!BF593,'[1]Multi-Field'!$F$100="Drained"),BI593,IF(AND('[1]Multi-Field'!$E$100=[1]Lists!BF593,'[1]Multi-Field'!$F$100="undrained"),BH593,""))</f>
        <v/>
      </c>
      <c r="FE593" s="409" t="str">
        <f>IF(AND('[1]Multi-Field'!$E$101=[1]Lists!BF593,'[1]Multi-Field'!$F$101="Drained"),BI593,IF(AND('[1]Multi-Field'!$E$101=[1]Lists!BF593,'[1]Multi-Field'!$F$101="undrained"),BH593,""))</f>
        <v/>
      </c>
      <c r="FF593" s="409" t="str">
        <f>IF(AND('[1]Multi-Field'!$E$102=[1]Lists!BF593,'[1]Multi-Field'!$F$102="Drained"),BI593,IF(AND('[1]Multi-Field'!$E$102=[1]Lists!BF593,'[1]Multi-Field'!$F$102="undrained"),BH593,""))</f>
        <v/>
      </c>
      <c r="FG593" s="409" t="str">
        <f>IF(AND('[1]Multi-Field'!$E$103=[1]Lists!BF593,'[1]Multi-Field'!$F$103="Drained"),BI593,IF(AND('[1]Multi-Field'!$E$103=[1]Lists!BF593,'[1]Multi-Field'!$F$103="undrained"),BH593,""))</f>
        <v/>
      </c>
      <c r="FH593" s="409" t="str">
        <f>IF(AND('[1]Multi-Field'!$E$104=[1]Lists!BF593,'[1]Multi-Field'!$F$104="Drained"),BI593,IF(AND('[1]Multi-Field'!$E$104=[1]Lists!BF593,'[1]Multi-Field'!$F$104="undrained"),BH593,""))</f>
        <v/>
      </c>
      <c r="FI593" s="409" t="str">
        <f>IF(AND('[1]Multi-Field'!$E$105=[1]Lists!BF593,'[1]Multi-Field'!$F$105="Drained"),BI593,IF(AND('[1]Multi-Field'!$E$105=[1]Lists!BF593,'[1]Multi-Field'!$F$105="undrained"),BH593,""))</f>
        <v/>
      </c>
      <c r="FJ593" s="409" t="str">
        <f>IF(AND('[1]Multi-Field'!$E$106=[1]Lists!BF593,'[1]Multi-Field'!$F$106="Drained"),BI593,IF(AND('[1]Multi-Field'!$E$106=[1]Lists!BF593,'[1]Multi-Field'!$F$106="undrained"),BH593,""))</f>
        <v/>
      </c>
      <c r="FK593" s="409" t="str">
        <f>IF(AND('[1]Multi-Field'!$E$107=[1]Lists!BF593,'[1]Multi-Field'!$F$107="Drained"),BI593,IF(AND('[1]Multi-Field'!$E$107=[1]Lists!BF593,'[1]Multi-Field'!$F$107="undrained"),BH593,""))</f>
        <v/>
      </c>
      <c r="FL593" s="409" t="str">
        <f>IF(AND('[1]Multi-Field'!$E$108=[1]Lists!BF593,'[1]Multi-Field'!$F$108="Drained"),BI593,IF(AND('[1]Multi-Field'!$E$108=[1]Lists!BF593,'[1]Multi-Field'!$F$108="undrained"),BH593,""))</f>
        <v/>
      </c>
      <c r="FM593" s="409" t="str">
        <f>IF(AND('[1]Multi-Field'!$E$109=[1]Lists!BF593,'[1]Multi-Field'!$F$109="Drained"),BI593,IF(AND('[1]Multi-Field'!$E$109=[1]Lists!BF593,'[1]Multi-Field'!$F$109="undrained"),BH593,""))</f>
        <v/>
      </c>
      <c r="FN593" s="409" t="str">
        <f>IF(AND('[1]Multi-Field'!$E$110=[1]Lists!BF593,'[1]Multi-Field'!$F$110="Drained"),BI593,IF(AND('[1]Multi-Field'!$E$110=[1]Lists!BF593,'[1]Multi-Field'!$F$110="undrained"),BH593,""))</f>
        <v/>
      </c>
      <c r="FO593" s="409" t="str">
        <f>IF(AND('[1]Multi-Field'!$E$111=[1]Lists!BF593,'[1]Multi-Field'!$F$111="Drained"),BI593,IF(AND('[1]Multi-Field'!$E$111=[1]Lists!BF593,'[1]Multi-Field'!$F$111="undrained"),BH593,""))</f>
        <v/>
      </c>
      <c r="FP593" s="409" t="str">
        <f>IF(AND('[1]Multi-Field'!$E$112=[1]Lists!BF593,'[1]Multi-Field'!$F$112="Drained"),BI593,IF(AND('[1]Multi-Field'!$E$112=[1]Lists!BF593,'[1]Multi-Field'!$F$112="undrained"),BH593,""))</f>
        <v/>
      </c>
      <c r="FQ593" s="409" t="str">
        <f>IF(AND('[1]Multi-Field'!$E$113=[1]Lists!BF593,'[1]Multi-Field'!$F$113="Drained"),BI593,IF(AND('[1]Multi-Field'!$E$113=[1]Lists!BF593,'[1]Multi-Field'!$F$113="undrained"),BH593,""))</f>
        <v/>
      </c>
      <c r="FR593" s="409" t="str">
        <f>IF(AND('[1]Multi-Field'!$E$114=[1]Lists!BF593,'[1]Multi-Field'!$F$114="Drained"),BI593,IF(AND('[1]Multi-Field'!$E$114=[1]Lists!BF593,'[1]Multi-Field'!$F$114="undrained"),BH593,""))</f>
        <v/>
      </c>
      <c r="FS593" s="409" t="str">
        <f>IF(AND('[1]Multi-Field'!$E$115=[1]Lists!BF593,'[1]Multi-Field'!$F$115="Drained"),BI593,IF(AND('[1]Multi-Field'!$E$115=[1]Lists!BF593,'[1]Multi-Field'!$F$115="undrained"),BH593,""))</f>
        <v/>
      </c>
      <c r="FT593" s="409" t="str">
        <f>IF(AND('[1]Multi-Field'!$E$116=[1]Lists!BF593,'[1]Multi-Field'!$F$116="Drained"),BI593,IF(AND('[1]Multi-Field'!$E$116=[1]Lists!BF593,'[1]Multi-Field'!$F$116="undrained"),BH593,""))</f>
        <v/>
      </c>
      <c r="FU593" s="409" t="str">
        <f>IF(AND('[1]Multi-Field'!$E$117=[1]Lists!BF593,'[1]Multi-Field'!$F$117="Drained"),BI593,IF(AND('[1]Multi-Field'!$E$117=[1]Lists!BF593,'[1]Multi-Field'!$F$117="undrained"),BH593,""))</f>
        <v/>
      </c>
      <c r="FV593" s="409" t="str">
        <f>IF(AND('[1]Multi-Field'!$E$118=[1]Lists!BF593,'[1]Multi-Field'!$F$118="Drained"),BI593,IF(AND('[1]Multi-Field'!$E$118=[1]Lists!BF593,'[1]Multi-Field'!$F$118="undrained"),BH593,""))</f>
        <v/>
      </c>
      <c r="FW593" s="409" t="str">
        <f>IF(AND('[1]Multi-Field'!$E$119=[1]Lists!BF593,'[1]Multi-Field'!$F$119="Drained"),BI593,IF(AND('[1]Multi-Field'!$E$119=[1]Lists!BF593,'[1]Multi-Field'!$F$119="undrained"),BH593,""))</f>
        <v/>
      </c>
      <c r="FX593" s="409" t="str">
        <f>IF(AND('[1]Multi-Field'!$E$120=[1]Lists!BF593,'[1]Multi-Field'!$F$120="Drained"),BI593,IF(AND('[1]Multi-Field'!$E$120=[1]Lists!BF593,'[1]Multi-Field'!$F$120="undrained"),BH593,""))</f>
        <v/>
      </c>
    </row>
    <row r="594" spans="1:203" ht="13.5" customHeight="1">
      <c r="A594" s="7" t="s">
        <v>679</v>
      </c>
      <c r="B594" s="7"/>
      <c r="C594" s="7"/>
      <c r="D594" s="8">
        <v>75</v>
      </c>
      <c r="E594" s="8">
        <f t="shared" si="81"/>
        <v>75</v>
      </c>
      <c r="F594" s="8">
        <f t="shared" si="82"/>
        <v>75</v>
      </c>
      <c r="G594" s="8">
        <v>75</v>
      </c>
      <c r="H594" s="8">
        <v>60</v>
      </c>
      <c r="I594" s="8">
        <f t="shared" si="85"/>
        <v>60</v>
      </c>
      <c r="J594" s="8">
        <f t="shared" si="86"/>
        <v>60</v>
      </c>
      <c r="K594" s="8">
        <v>60</v>
      </c>
      <c r="L594" s="8">
        <v>105</v>
      </c>
      <c r="M594" s="8">
        <f t="shared" si="83"/>
        <v>105</v>
      </c>
      <c r="N594" s="8">
        <f t="shared" si="84"/>
        <v>105</v>
      </c>
      <c r="O594" s="8">
        <v>105</v>
      </c>
      <c r="P594" s="391"/>
      <c r="Q594" s="83"/>
      <c r="R594" s="395"/>
      <c r="S594" s="395"/>
      <c r="T594" s="395"/>
      <c r="U594" s="396"/>
      <c r="BF594" s="411" t="s">
        <v>1757</v>
      </c>
      <c r="BG594" s="412">
        <v>4</v>
      </c>
      <c r="BH594" s="412">
        <v>5</v>
      </c>
      <c r="BI594" s="412">
        <v>5</v>
      </c>
      <c r="BJ594" s="409" t="e">
        <f>IF(AND('[1]Single Field'!#REF!=[1]Lists!BF594,'[1]Single Field'!#REF!="Drained"),"x",IF(AND('[1]Single Field'!#REF!=[1]Lists!BF594,'[1]Single Field'!#REF!="Undrained"),O,""))</f>
        <v>#REF!</v>
      </c>
      <c r="BK594" s="409" t="str">
        <f>IF(AND('[1]Multi-Field'!$E$3=[1]Lists!BF594,'[1]Multi-Field'!$F$3="Drained"),BI594,IF(AND('[1]Multi-Field'!$E$3=BF594,'[1]Multi-Field'!$F$3="undrained"),BH594,""))</f>
        <v/>
      </c>
      <c r="BL594" s="409" t="str">
        <f>IF(AND('[1]Multi-Field'!$E$4=BF594,'[1]Multi-Field'!$F$4="Drained"),BI594,IF(AND('[1]Multi-Field'!$E$4=BF594,'[1]Multi-Field'!$F$4="undrained"),BH594,""))</f>
        <v/>
      </c>
      <c r="BM594" s="409" t="str">
        <f>IF(AND('[1]Multi-Field'!$E$5=BF594,'[1]Multi-Field'!$F$5="Drained"),BI594,IF(AND('[1]Multi-Field'!$E$5=BF594,'[1]Multi-Field'!$F$5="undrained"),BH594,""))</f>
        <v/>
      </c>
      <c r="BN594" s="409" t="str">
        <f>IF(AND('[1]Multi-Field'!$E$6=BF594,'[1]Multi-Field'!$F$6="Drained"),BI594,IF(AND('[1]Multi-Field'!$E$6=BF594,'[1]Multi-Field'!$F$6="undrained"),BH594,""))</f>
        <v/>
      </c>
      <c r="BO594" s="409" t="str">
        <f>IF(AND('[1]Multi-Field'!$E$7=BF594,'[1]Multi-Field'!$F$7="Drained"),BI594,IF(AND('[1]Multi-Field'!$E$7=BF594,'[1]Multi-Field'!$F$7="undrained"),BH594,""))</f>
        <v/>
      </c>
      <c r="BP594" s="409" t="str">
        <f>IF(AND('[1]Multi-Field'!$E$8=BF594,'[1]Multi-Field'!$F$8="Drained"),BI594,IF(AND('[1]Multi-Field'!$E$8=BF594,'[1]Multi-Field'!$F$8="undrained"),BH594,""))</f>
        <v/>
      </c>
      <c r="BQ594" s="409" t="str">
        <f>IF(AND('[1]Multi-Field'!$E$9=BF594,'[1]Multi-Field'!$F$9="Drained"),BI594,IF(AND('[1]Multi-Field'!$E$9=BF594,'[1]Multi-Field'!$F$9="undrained"),BH594,""))</f>
        <v/>
      </c>
      <c r="BR594" s="409" t="str">
        <f>IF(AND('[1]Multi-Field'!$E$10=BF594,'[1]Multi-Field'!$F$10="Drained"),BI594,IF(AND('[1]Multi-Field'!$E$10=BF594,'[1]Multi-Field'!$F$10="undrained"),BH594,""))</f>
        <v/>
      </c>
      <c r="BS594" s="409" t="str">
        <f>IF(AND('[1]Multi-Field'!$E$11=BF594,'[1]Multi-Field'!$F$11="Drained"),BI594,IF(AND('[1]Multi-Field'!$E$11=BF594,'[1]Multi-Field'!$F$11="undrained"),BH594,""))</f>
        <v/>
      </c>
      <c r="BT594" s="409" t="str">
        <f>IF(AND('[1]Multi-Field'!$E$12=BF594,'[1]Multi-Field'!$F$12="Drained"),BI594,IF(AND('[1]Multi-Field'!$E$12=BF594,'[1]Multi-Field'!$F$12="undrained"),BH594,""))</f>
        <v/>
      </c>
      <c r="BU594" s="409" t="str">
        <f>IF(AND('[1]Multi-Field'!$E$13=BF594,'[1]Multi-Field'!$F$13="Drained"),BI594,IF(AND('[1]Multi-Field'!$E$3=BF594,'[1]Multi-Field'!$F$13="undrained"),BH594,""))</f>
        <v/>
      </c>
      <c r="BV594" s="409" t="str">
        <f>IF(AND('[1]Multi-Field'!$E$14=BF594,'[1]Multi-Field'!$F$14="Drained"),BI594,IF(AND('[1]Multi-Field'!$E$14=BF594,'[1]Multi-Field'!$F$14="undrained"),BH594,""))</f>
        <v/>
      </c>
      <c r="BW594" s="409" t="str">
        <f>IF(AND('[1]Multi-Field'!$E$15=BF594,'[1]Multi-Field'!$F$15="Drained"),BI594,IF(AND('[1]Multi-Field'!$E$15=BF594,'[1]Multi-Field'!$F$15="undrained"),BH594,""))</f>
        <v/>
      </c>
      <c r="BX594" s="409" t="str">
        <f>IF(AND('[1]Multi-Field'!$E$16=[1]Lists!BF594,'[1]Multi-Field'!$F$16="Drained"),BI594,IF(AND('[1]Multi-Field'!$E$16=[1]Lists!BF594,'[1]Multi-Field'!$F$16="undrained"),BH594,""))</f>
        <v/>
      </c>
      <c r="BY594" s="409" t="str">
        <f>IF(AND('[1]Multi-Field'!$E$17=[1]Lists!BF594,'[1]Multi-Field'!$F$17="Drained"),BI594,IF(AND('[1]Multi-Field'!$E$17=[1]Lists!BF594,'[1]Multi-Field'!$F$17="undrained"),BH594,""))</f>
        <v/>
      </c>
      <c r="BZ594" s="409" t="str">
        <f>IF(AND('[1]Multi-Field'!$E$18=[1]Lists!BF594,'[1]Multi-Field'!$F$18="Drained"),BI594,IF(AND('[1]Multi-Field'!$E$18=[1]Lists!BF594,'[1]Multi-Field'!$F$18="undrained"),BH594,""))</f>
        <v/>
      </c>
      <c r="CA594" s="409" t="str">
        <f>IF(AND('[1]Multi-Field'!$E$19=[1]Lists!BF594,'[1]Multi-Field'!$F$19="Drained"),BI594,IF(AND('[1]Multi-Field'!$E$19=[1]Lists!BF594,'[1]Multi-Field'!$F$19="undrained"),BH594,""))</f>
        <v/>
      </c>
      <c r="CB594" s="409" t="str">
        <f>IF(AND('[1]Multi-Field'!$E$20=[1]Lists!BF594,'[1]Multi-Field'!$F$20="Drained"),BI594,IF(AND('[1]Multi-Field'!$E$20=[1]Lists!BF594,'[1]Multi-Field'!$F$20="undrained"),BH594,""))</f>
        <v/>
      </c>
      <c r="CC594" s="409" t="str">
        <f>IF(AND('[1]Multi-Field'!$E$21=[1]Lists!BF594,'[1]Multi-Field'!$F$21="Drained"),BI594,IF(AND('[1]Multi-Field'!$E$21=[1]Lists!BF594,'[1]Multi-Field'!$F$21="undrained"),BH594,""))</f>
        <v/>
      </c>
      <c r="CD594" s="409" t="str">
        <f>IF(AND('[1]Multi-Field'!$E$22=[1]Lists!BF594,'[1]Multi-Field'!$F$22="Drained"),BI594,IF(AND('[1]Multi-Field'!$E$22=[1]Lists!BF594,'[1]Multi-Field'!$F$22="undrained"),BH594,""))</f>
        <v/>
      </c>
      <c r="CE594" s="409" t="str">
        <f>IF(AND('[1]Multi-Field'!$E$23=[1]Lists!BF594,'[1]Multi-Field'!$F$23="Drained"),BI594,IF(AND('[1]Multi-Field'!$E$23=[1]Lists!BF594,'[1]Multi-Field'!$F$23="undrained"),BH594,""))</f>
        <v/>
      </c>
      <c r="CF594" s="409" t="str">
        <f>IF(AND('[1]Multi-Field'!$E$24=[1]Lists!BF594,'[1]Multi-Field'!$F$24="Drained"),BI594,IF(AND('[1]Multi-Field'!$E$24=[1]Lists!BF594,'[1]Multi-Field'!$F$24="undrained"),BH594,""))</f>
        <v/>
      </c>
      <c r="CG594" s="409" t="str">
        <f>IF(AND('[1]Multi-Field'!$E$25=[1]Lists!BF594,'[1]Multi-Field'!$F$25="Drained"),BI594,IF(AND('[1]Multi-Field'!$E$25=[1]Lists!BF594,'[1]Multi-Field'!$F$25="undrained"),BH594,""))</f>
        <v/>
      </c>
      <c r="CH594" s="409" t="str">
        <f>IF(AND('[1]Multi-Field'!$E$26=[1]Lists!BF594,'[1]Multi-Field'!$F$26="Drained"),BI594,IF(AND('[1]Multi-Field'!$E$26=[1]Lists!BF594,'[1]Multi-Field'!$F$26="undrained"),BH594,""))</f>
        <v/>
      </c>
      <c r="CI594" s="409" t="str">
        <f>IF(AND('[1]Multi-Field'!$E$27=[1]Lists!BF594,'[1]Multi-Field'!$F$27="Drained"),BI594,IF(AND('[1]Multi-Field'!$E$27=[1]Lists!BF594,'[1]Multi-Field'!$F$27="undrained"),BH594,""))</f>
        <v/>
      </c>
      <c r="CJ594" s="409" t="str">
        <f>IF(AND('[1]Multi-Field'!$E$28=[1]Lists!BF594,'[1]Multi-Field'!$F$28="Drained"),BI594,IF(AND('[1]Multi-Field'!$E$28=[1]Lists!BF594,'[1]Multi-Field'!$F$28="undrained"),BH594,""))</f>
        <v/>
      </c>
      <c r="CK594" s="409" t="str">
        <f>IF(AND('[1]Multi-Field'!$E$29=[1]Lists!BF594,'[1]Multi-Field'!$F$29="Drained"),BI594,IF(AND('[1]Multi-Field'!$E$29=[1]Lists!BF594,'[1]Multi-Field'!$F$29="undrained"),BH594,""))</f>
        <v/>
      </c>
      <c r="CL594" s="409" t="str">
        <f>IF(AND('[1]Multi-Field'!$E$30=[1]Lists!BF594,'[1]Multi-Field'!$F$30="Drained"),BI594,IF(AND('[1]Multi-Field'!$E$30=[1]Lists!BF594,'[1]Multi-Field'!$F$30="undrained"),BH594,""))</f>
        <v/>
      </c>
      <c r="CM594" s="409" t="str">
        <f>IF(AND('[1]Multi-Field'!$E$31=[1]Lists!BF594,'[1]Multi-Field'!$F$31="Drained"),BI594,IF(AND('[1]Multi-Field'!$E$31=[1]Lists!BF594,'[1]Multi-Field'!$F$31="undrained"),BH594,""))</f>
        <v/>
      </c>
      <c r="CN594" s="409" t="str">
        <f>IF(AND('[1]Multi-Field'!$E$32=[1]Lists!BF594,'[1]Multi-Field'!$F$32="Drained"),BI594,IF(AND('[1]Multi-Field'!$E$32=[1]Lists!BF594,'[1]Multi-Field'!$F$32="undrained"),BH594,""))</f>
        <v/>
      </c>
      <c r="CO594" s="409" t="str">
        <f>IF(AND('[1]Multi-Field'!$E$33=[1]Lists!BF594,'[1]Multi-Field'!$F$33="Drained"),BI594,IF(AND('[1]Multi-Field'!$E$33=[1]Lists!BF594,'[1]Multi-Field'!$F$33="undrained"),BH594,""))</f>
        <v/>
      </c>
      <c r="CP594" s="409" t="str">
        <f>IF(AND('[1]Multi-Field'!$E$34=[1]Lists!BF594,'[1]Multi-Field'!$F$34="Drained"),BI594,IF(AND('[1]Multi-Field'!$E$34=[1]Lists!BF594,'[1]Multi-Field'!$F$34="undrained"),BH594,""))</f>
        <v/>
      </c>
      <c r="CQ594" s="409" t="str">
        <f>IF(AND('[1]Multi-Field'!$E$35=[1]Lists!BF594,'[1]Multi-Field'!$F$35="Drained"),BI594,IF(AND('[1]Multi-Field'!$E$35=[1]Lists!BF594,'[1]Multi-Field'!$F$35="undrained"),BH594,""))</f>
        <v/>
      </c>
      <c r="CR594" s="409" t="str">
        <f>IF(AND('[1]Multi-Field'!$E$36=[1]Lists!BF594,'[1]Multi-Field'!$F$36="Drained"),BI594,IF(AND('[1]Multi-Field'!$E$36=[1]Lists!BF594,'[1]Multi-Field'!$F$36="undrained"),BH594,""))</f>
        <v/>
      </c>
      <c r="CS594" s="409" t="str">
        <f>IF(AND('[1]Multi-Field'!$E$37=[1]Lists!BF594,'[1]Multi-Field'!$F$37="Drained"),BI594,IF(AND('[1]Multi-Field'!$E$37=[1]Lists!BF594,'[1]Multi-Field'!$F$37="undrained"),BH594,""))</f>
        <v/>
      </c>
      <c r="CT594" s="409" t="str">
        <f>IF(AND('[1]Multi-Field'!$E$38=[1]Lists!BF594,'[1]Multi-Field'!$F$38="Drained"),BI594,IF(AND('[1]Multi-Field'!$E$38=[1]Lists!BF594,'[1]Multi-Field'!$F$38="undrained"),BH594,""))</f>
        <v/>
      </c>
      <c r="CU594" s="409" t="str">
        <f>IF(AND('[1]Multi-Field'!$E$39=[1]Lists!BF594,'[1]Multi-Field'!$F$39="Drained"),BI594,IF(AND('[1]Multi-Field'!$E$39=[1]Lists!BF594,'[1]Multi-Field'!$F$39="undrained"),BH594,""))</f>
        <v/>
      </c>
      <c r="CV594" s="409" t="str">
        <f>IF(AND('[1]Multi-Field'!$E$40=[1]Lists!BF594,'[1]Multi-Field'!$F$40="Drained"),BI594,IF(AND('[1]Multi-Field'!$E$40=[1]Lists!BF594,'[1]Multi-Field'!$F$40="undrained"),BH594,""))</f>
        <v/>
      </c>
      <c r="CW594" s="409" t="str">
        <f>IF(AND('[1]Multi-Field'!$E$41=[1]Lists!BF594,'[1]Multi-Field'!$F$40="Drained"),BI594,IF(AND('[1]Multi-Field'!$E$40=[1]Lists!BF594,'[1]Multi-Field'!$F$40="undrained"),BH594,""))</f>
        <v/>
      </c>
      <c r="CX594" s="409" t="str">
        <f>IF(AND('[1]Multi-Field'!$E$42=[1]Lists!BF594,'[1]Multi-Field'!$F$42="Drained"),BI594,IF(AND('[1]Multi-Field'!$E$42=[1]Lists!BF594,'[1]Multi-Field'!$F$42="undrained"),BH594,""))</f>
        <v/>
      </c>
      <c r="CY594" s="409" t="str">
        <f>IF(AND('[1]Multi-Field'!$E$43=[1]Lists!BF594,'[1]Multi-Field'!$F$43="Drained"),BI594,IF(AND('[1]Multi-Field'!$E$43=[1]Lists!BF594,'[1]Multi-Field'!$F$43="undrained"),BH594,""))</f>
        <v/>
      </c>
      <c r="CZ594" s="409" t="str">
        <f>IF(AND('[1]Multi-Field'!$E$44=[1]Lists!BF594,'[1]Multi-Field'!$F$44="Drained"),BI594,IF(AND('[1]Multi-Field'!$E$44=[1]Lists!BF594,'[1]Multi-Field'!$F$44="undrained"),BH594,""))</f>
        <v/>
      </c>
      <c r="DA594" s="409" t="str">
        <f>IF(AND('[1]Multi-Field'!$E$45=[1]Lists!BF594,'[1]Multi-Field'!$F$45="Drained"),BI594,IF(AND('[1]Multi-Field'!$E$45=[1]Lists!BF594,'[1]Multi-Field'!$F$45="undrained"),BH594,""))</f>
        <v/>
      </c>
      <c r="DB594" s="409" t="str">
        <f>IF(AND('[1]Multi-Field'!$E$46=[1]Lists!BF594,'[1]Multi-Field'!$F$46="Drained"),BI594,IF(AND('[1]Multi-Field'!$E$46=[1]Lists!BF594,'[1]Multi-Field'!$F$46="undrained"),BH594,""))</f>
        <v/>
      </c>
      <c r="DC594" s="409" t="str">
        <f>IF(AND('[1]Multi-Field'!$E$47=[1]Lists!BF594,'[1]Multi-Field'!$F$47="Drained"),BI594,IF(AND('[1]Multi-Field'!$E$47=[1]Lists!BF594,'[1]Multi-Field'!$F$47="undrained"),BH594,""))</f>
        <v/>
      </c>
      <c r="DD594" s="409" t="str">
        <f>IF(AND('[1]Multi-Field'!$E$48=[1]Lists!BF594,'[1]Multi-Field'!$F$48="Drained"),BI594,IF(AND('[1]Multi-Field'!$E$48=[1]Lists!BF594,'[1]Multi-Field'!$F$48="undrained"),BH594,""))</f>
        <v/>
      </c>
      <c r="DE594" s="409" t="str">
        <f>IF(AND('[1]Multi-Field'!$E$49=[1]Lists!BF594,'[1]Multi-Field'!$F$49="Drained"),BI594,IF(AND('[1]Multi-Field'!$E$49=[1]Lists!BF594,'[1]Multi-Field'!$F$9="undrained"),BH594,""))</f>
        <v/>
      </c>
      <c r="DF594" s="409" t="str">
        <f>IF(AND('[1]Multi-Field'!$E$50=[1]Lists!BF594,'[1]Multi-Field'!$F$50="Drained"),BI594,IF(AND('[1]Multi-Field'!$E$50=[1]Lists!BF594,'[1]Multi-Field'!$F$50="undrained"),BH594,""))</f>
        <v/>
      </c>
      <c r="DG594" s="409" t="str">
        <f>IF(AND('[1]Multi-Field'!$E$51=[1]Lists!BF594,'[1]Multi-Field'!$F$51="Drained"),BI594,IF(AND('[1]Multi-Field'!$E$51=[1]Lists!BF594,'[1]Multi-Field'!$F$51="undrained"),BH594,""))</f>
        <v/>
      </c>
      <c r="DH594" s="409" t="str">
        <f>IF(AND('[1]Multi-Field'!$E$52=[1]Lists!BF594,'[1]Multi-Field'!$F$52="Drained"),BI594,IF(AND('[1]Multi-Field'!$E$52=[1]Lists!BF594,'[1]Multi-Field'!$F$52="undrained"),BH594,""))</f>
        <v/>
      </c>
      <c r="DI594" s="409" t="str">
        <f>IF(AND('[1]Multi-Field'!$E$53=[1]Lists!BF594,'[1]Multi-Field'!$F$53="Drained"),BI594,IF(AND('[1]Multi-Field'!$E$53=[1]Lists!BF594,'[1]Multi-Field'!$F$53="undrained"),BH594,""))</f>
        <v/>
      </c>
      <c r="DJ594" s="409" t="str">
        <f>IF(AND('[1]Multi-Field'!$E$54=[1]Lists!BF594,'[1]Multi-Field'!$F$54="Drained"),BI594,IF(AND('[1]Multi-Field'!$E$54=[1]Lists!BF594,'[1]Multi-Field'!$F$54="undrained"),BH594,""))</f>
        <v/>
      </c>
      <c r="DK594" s="409" t="str">
        <f>IF(AND('[1]Multi-Field'!$E$55=[1]Lists!BF594,'[1]Multi-Field'!$F$55="Drained"),BI594,IF(AND('[1]Multi-Field'!$E$55=[1]Lists!BF594,'[1]Multi-Field'!$F$55="undrained"),BH594,""))</f>
        <v/>
      </c>
      <c r="DL594" s="409" t="str">
        <f>IF(AND('[1]Multi-Field'!$E$56=[1]Lists!BF594,'[1]Multi-Field'!$F$56="Drained"),BI594,IF(AND('[1]Multi-Field'!$E$56=[1]Lists!BF594,'[1]Multi-Field'!$F$56="undrained"),BH594,""))</f>
        <v/>
      </c>
      <c r="DM594" s="409" t="str">
        <f>IF(AND('[1]Multi-Field'!$E$57=[1]Lists!BF594,'[1]Multi-Field'!$F$57="Drained"),BI594,IF(AND('[1]Multi-Field'!$E$57=[1]Lists!BF594,'[1]Multi-Field'!$F$57="undrained"),BH594,""))</f>
        <v/>
      </c>
      <c r="DN594" s="409" t="str">
        <f>IF(AND('[1]Multi-Field'!$E$58=[1]Lists!BF594,'[1]Multi-Field'!$F$58="Drained"),BI594,IF(AND('[1]Multi-Field'!$E$58=[1]Lists!BF594,'[1]Multi-Field'!$F$58="undrained"),BH594,""))</f>
        <v/>
      </c>
      <c r="DO594" s="409" t="str">
        <f>IF(AND('[1]Multi-Field'!$E$59=[1]Lists!BF594,'[1]Multi-Field'!$F$59="Drained"),BI594,IF(AND('[1]Multi-Field'!$E$59=[1]Lists!BF594,'[1]Multi-Field'!$F$59="undrained"),BH594,""))</f>
        <v/>
      </c>
      <c r="DP594" s="409" t="str">
        <f>IF(AND('[1]Multi-Field'!$E$60=[1]Lists!BF594,'[1]Multi-Field'!$F$60="Drained"),BI594,IF(AND('[1]Multi-Field'!$E$60=[1]Lists!BF594,'[1]Multi-Field'!$F$60="undrained"),BH594,""))</f>
        <v/>
      </c>
      <c r="DQ594" s="409" t="str">
        <f>IF(AND('[1]Multi-Field'!$E$61=[1]Lists!BF594,'[1]Multi-Field'!$F$61="Drained"),BI594,IF(AND('[1]Multi-Field'!$E$61=[1]Lists!BF594,'[1]Multi-Field'!$F$61="undrained"),BH594,""))</f>
        <v/>
      </c>
      <c r="DR594" s="409" t="str">
        <f>IF(AND('[1]Multi-Field'!$E$62=[1]Lists!BF594,'[1]Multi-Field'!$F$62="Drained"),BI594,IF(AND('[1]Multi-Field'!$E$62=[1]Lists!BF594,'[1]Multi-Field'!$F$62="undrained"),BH594,""))</f>
        <v/>
      </c>
      <c r="DS594" s="409" t="str">
        <f>IF(AND('[1]Multi-Field'!$E$63=[1]Lists!BF594,'[1]Multi-Field'!$F$63="Drained"),BI594,IF(AND('[1]Multi-Field'!$E$63=[1]Lists!BF594,'[1]Multi-Field'!$F$63="undrained"),BH594,""))</f>
        <v/>
      </c>
      <c r="DT594" s="409" t="str">
        <f>IF(AND('[1]Multi-Field'!$E$64=[1]Lists!BF594,'[1]Multi-Field'!$F$64="Drained"),BI594,IF(AND('[1]Multi-Field'!$E$64=[1]Lists!BF594,'[1]Multi-Field'!$F$64="undrained"),BH594,""))</f>
        <v/>
      </c>
      <c r="DU594" s="409" t="str">
        <f>IF(AND('[1]Multi-Field'!$E$65=[1]Lists!BF594,'[1]Multi-Field'!$F$65="Drained"),BI594,IF(AND('[1]Multi-Field'!$E$65=[1]Lists!BF594,'[1]Multi-Field'!$F$65="undrained"),BH594,""))</f>
        <v/>
      </c>
      <c r="DV594" s="409" t="str">
        <f>IF(AND('[1]Multi-Field'!$E$66=[1]Lists!BF594,'[1]Multi-Field'!$F$66="Drained"),BI594,IF(AND('[1]Multi-Field'!$E$66=[1]Lists!BF594,'[1]Multi-Field'!$F$66="undrained"),BH594,""))</f>
        <v/>
      </c>
      <c r="DW594" s="409" t="str">
        <f>IF(AND('[1]Multi-Field'!$E$67=[1]Lists!BF594,'[1]Multi-Field'!$F$67="Drained"),BI594,IF(AND('[1]Multi-Field'!$E$67=[1]Lists!BF594,'[1]Multi-Field'!$F$67="undrained"),BH594,""))</f>
        <v/>
      </c>
      <c r="DX594" s="409" t="str">
        <f>IF(AND('[1]Multi-Field'!$E$68=[1]Lists!BF594,'[1]Multi-Field'!$F$68="Drained"),BI594,IF(AND('[1]Multi-Field'!$E$68=[1]Lists!BF594,'[1]Multi-Field'!$F$68="undrained"),BH594,""))</f>
        <v/>
      </c>
      <c r="DY594" s="409" t="str">
        <f>IF(AND('[1]Multi-Field'!$E$69=[1]Lists!BF594,'[1]Multi-Field'!$F$69="Drained"),BI594,IF(AND('[1]Multi-Field'!$E$69=[1]Lists!BF594,'[1]Multi-Field'!$F$69="undrained"),BH594,""))</f>
        <v/>
      </c>
      <c r="DZ594" s="409" t="str">
        <f>IF(AND('[1]Multi-Field'!$E$70=[1]Lists!BF594,'[1]Multi-Field'!$F$70="Drained"),BI594,IF(AND('[1]Multi-Field'!$E$70=[1]Lists!BF594,'[1]Multi-Field'!$F$70="undrained"),BH594,""))</f>
        <v/>
      </c>
      <c r="EA594" s="409" t="str">
        <f>IF(AND('[1]Multi-Field'!$E$71=[1]Lists!BF594,'[1]Multi-Field'!$F$71="Drained"),BI594,IF(AND('[1]Multi-Field'!$E$71=[1]Lists!BF594,'[1]Multi-Field'!$F$71="undrained"),BH594,""))</f>
        <v/>
      </c>
      <c r="EB594" s="409" t="str">
        <f>IF(AND('[1]Multi-Field'!$E$72=[1]Lists!BF594,'[1]Multi-Field'!$F$72="Drained"),BI594,IF(AND('[1]Multi-Field'!$E$72=[1]Lists!BF594,'[1]Multi-Field'!$F$72="undrained"),BH594,""))</f>
        <v/>
      </c>
      <c r="EC594" s="409" t="str">
        <f>IF(AND('[1]Multi-Field'!$E$73=[1]Lists!BF594,'[1]Multi-Field'!$F$73="Drained"),BI594,IF(AND('[1]Multi-Field'!$E$73=[1]Lists!BF594,'[1]Multi-Field'!$F$73="undrained"),BH594,""))</f>
        <v/>
      </c>
      <c r="ED594" s="409" t="str">
        <f>IF(AND('[1]Multi-Field'!$E$74=[1]Lists!BF594,'[1]Multi-Field'!$F$74="Drained"),BI594,IF(AND('[1]Multi-Field'!$E$74=[1]Lists!BF594,'[1]Multi-Field'!$F$74="undrained"),BH594,""))</f>
        <v/>
      </c>
      <c r="EE594" s="409" t="str">
        <f>IF(AND('[1]Multi-Field'!$E$75=[1]Lists!BF594,'[1]Multi-Field'!$F$75="Drained"),BI594,IF(AND('[1]Multi-Field'!$E$75=[1]Lists!BF594,'[1]Multi-Field'!$F$75="undrained"),BH594,""))</f>
        <v/>
      </c>
      <c r="EF594" s="409" t="str">
        <f>IF(AND('[1]Multi-Field'!$E$76=[1]Lists!BF594,'[1]Multi-Field'!$F$76="Drained"),BI594,IF(AND('[1]Multi-Field'!$E$76=[1]Lists!BF594,'[1]Multi-Field'!$F$6="undrained"),BH594,""))</f>
        <v/>
      </c>
      <c r="EG594" s="409" t="str">
        <f>IF(AND('[1]Multi-Field'!$E$77=[1]Lists!BF594,'[1]Multi-Field'!$F$77="Drained"),BI594,IF(AND('[1]Multi-Field'!$E$77=[1]Lists!BF594,'[1]Multi-Field'!$F$77="undrained"),BH594,""))</f>
        <v/>
      </c>
      <c r="EH594" s="409" t="str">
        <f>IF(AND('[1]Multi-Field'!$E$78=[1]Lists!BF594,'[1]Multi-Field'!$F$78="Drained"),BI594,IF(AND('[1]Multi-Field'!$E$78=[1]Lists!BF594,'[1]Multi-Field'!$F$78="undrained"),BH594,""))</f>
        <v/>
      </c>
      <c r="EI594" s="409" t="str">
        <f>IF(AND('[1]Multi-Field'!$E$79=[1]Lists!BF594,'[1]Multi-Field'!$F$79="Drained"),BI594,IF(AND('[1]Multi-Field'!$E$79=[1]Lists!BF594,'[1]Multi-Field'!$F$79="undrained"),BH594,""))</f>
        <v/>
      </c>
      <c r="EJ594" s="409" t="str">
        <f>IF(AND('[1]Multi-Field'!$E$80=[1]Lists!BF594,'[1]Multi-Field'!$F$80="Drained"),BI594,IF(AND('[1]Multi-Field'!$E$80=[1]Lists!BF594,'[1]Multi-Field'!$F$80="undrained"),BH594,""))</f>
        <v/>
      </c>
      <c r="EK594" s="409" t="str">
        <f>IF(AND('[1]Multi-Field'!$E$81=[1]Lists!BF594,'[1]Multi-Field'!$F$81="Drained"),BI594,IF(AND('[1]Multi-Field'!$E$81=[1]Lists!BF594,'[1]Multi-Field'!$F$81="undrained"),BH594,""))</f>
        <v/>
      </c>
      <c r="EL594" s="409" t="str">
        <f>IF(AND('[1]Multi-Field'!$E$82=[1]Lists!BF594,'[1]Multi-Field'!$F$82="Drained"),BI594,IF(AND('[1]Multi-Field'!$E$82=[1]Lists!BF594,'[1]Multi-Field'!$F$82="undrained"),BH594,""))</f>
        <v/>
      </c>
      <c r="EM594" s="409" t="str">
        <f>IF(AND('[1]Multi-Field'!$E$83=[1]Lists!BF594,'[1]Multi-Field'!$F$83="Drained"),BI594,IF(AND('[1]Multi-Field'!$E$83=[1]Lists!BF594,'[1]Multi-Field'!$F$83="undrained"),BH594,""))</f>
        <v/>
      </c>
      <c r="EN594" s="409" t="str">
        <f>IF(AND('[1]Multi-Field'!$E$84=[1]Lists!BF594,'[1]Multi-Field'!$F$84="Drained"),BI594,IF(AND('[1]Multi-Field'!$E$84=[1]Lists!BF594,'[1]Multi-Field'!$F$84="undrained"),BH594,""))</f>
        <v/>
      </c>
      <c r="EO594" s="409" t="str">
        <f>IF(AND('[1]Multi-Field'!$E$85=[1]Lists!BF594,'[1]Multi-Field'!$F$85="Drained"),BI594,IF(AND('[1]Multi-Field'!$E$85=[1]Lists!BF594,'[1]Multi-Field'!$F$85="undrained"),BH594,""))</f>
        <v/>
      </c>
      <c r="EP594" s="409" t="str">
        <f>IF(AND('[1]Multi-Field'!$E$86=[1]Lists!BF594,'[1]Multi-Field'!$F$86="Drained"),BI594,IF(AND('[1]Multi-Field'!$E$86=[1]Lists!BF594,'[1]Multi-Field'!$F$86="undrained"),BH594,""))</f>
        <v/>
      </c>
      <c r="EQ594" s="409" t="str">
        <f>IF(AND('[1]Multi-Field'!$E$87=[1]Lists!BF594,'[1]Multi-Field'!$F$87="Drained"),BI594,IF(AND('[1]Multi-Field'!$E$87=[1]Lists!BF594,'[1]Multi-Field'!$F$87="undrained"),BH594,""))</f>
        <v/>
      </c>
      <c r="ER594" s="409" t="str">
        <f>IF(AND('[1]Multi-Field'!$E$88=[1]Lists!BF594,'[1]Multi-Field'!$F$88="Drained"),BI594,IF(AND('[1]Multi-Field'!$E$88=[1]Lists!BF594,'[1]Multi-Field'!$F$88="undrained"),BH594,""))</f>
        <v/>
      </c>
      <c r="ES594" s="409" t="str">
        <f>IF(AND('[1]Multi-Field'!$E$89=[1]Lists!BF594,'[1]Multi-Field'!$F$89="Drained"),BI594,IF(AND('[1]Multi-Field'!$E$89=[1]Lists!BF594,'[1]Multi-Field'!$F$89="undrained"),BH594,""))</f>
        <v/>
      </c>
      <c r="ET594" s="409" t="str">
        <f>IF(AND('[1]Multi-Field'!$E$90=[1]Lists!BF594,'[1]Multi-Field'!$F$90="Drained"),BI594,IF(AND('[1]Multi-Field'!$E$90=[1]Lists!BF594,'[1]Multi-Field'!$F$90="undrained"),BH594,""))</f>
        <v/>
      </c>
      <c r="EU594" s="409" t="str">
        <f>IF(AND('[1]Multi-Field'!$E$91=[1]Lists!BF594,'[1]Multi-Field'!$F$91="Drained"),BI594,IF(AND('[1]Multi-Field'!$E$91=[1]Lists!BF594,'[1]Multi-Field'!$F$91="undrained"),BH594,""))</f>
        <v/>
      </c>
      <c r="EV594" s="409" t="str">
        <f>IF(AND('[1]Multi-Field'!$E$92=[1]Lists!BF594,'[1]Multi-Field'!$F$92="Drained"),BI594,IF(AND('[1]Multi-Field'!$E$92=[1]Lists!BF594,'[1]Multi-Field'!$F$92="undrained"),BH594,""))</f>
        <v/>
      </c>
      <c r="EW594" s="409" t="str">
        <f>IF(AND('[1]Multi-Field'!$E$93=[1]Lists!BF594,'[1]Multi-Field'!$F$93="Drained"),BI594,IF(AND('[1]Multi-Field'!$E$93=[1]Lists!BF594,'[1]Multi-Field'!$F$93="undrained"),BH594,""))</f>
        <v/>
      </c>
      <c r="EX594" s="409" t="str">
        <f>IF(AND('[1]Multi-Field'!$E$94=[1]Lists!BF594,'[1]Multi-Field'!$F$94="Drained"),BI594,IF(AND('[1]Multi-Field'!$E$94=[1]Lists!BF594,'[1]Multi-Field'!$F$94="undrained"),BH594,""))</f>
        <v/>
      </c>
      <c r="EY594" s="409" t="str">
        <f>IF(AND('[1]Multi-Field'!$E$95=[1]Lists!BF594,'[1]Multi-Field'!$F$95="Drained"),BI594,IF(AND('[1]Multi-Field'!$E$95=[1]Lists!BF594,'[1]Multi-Field'!$F$95="undrained"),BH594,""))</f>
        <v/>
      </c>
      <c r="EZ594" s="409" t="str">
        <f>IF(AND('[1]Multi-Field'!$E$96=[1]Lists!BF594,'[1]Multi-Field'!$F$96="Drained"),BI594,IF(AND('[1]Multi-Field'!$E$96=[1]Lists!BF594,'[1]Multi-Field'!$F$96="undrained"),BH594,""))</f>
        <v/>
      </c>
      <c r="FA594" s="409" t="str">
        <f>IF(AND('[1]Multi-Field'!$E$97=[1]Lists!BF594,'[1]Multi-Field'!$F$97="Drained"),BI594,IF(AND('[1]Multi-Field'!$E$97=[1]Lists!BF594,'[1]Multi-Field'!$F$97="undrained"),BH594,""))</f>
        <v/>
      </c>
      <c r="FB594" s="409" t="str">
        <f>IF(AND('[1]Multi-Field'!$E$98=[1]Lists!BF594,'[1]Multi-Field'!$F$98="Drained"),BI594,IF(AND('[1]Multi-Field'!$E$98=[1]Lists!BF594,'[1]Multi-Field'!$F$98="undrained"),BH594,""))</f>
        <v/>
      </c>
      <c r="FC594" s="409" t="str">
        <f>IF(AND('[1]Multi-Field'!$E$99=[1]Lists!BF594,'[1]Multi-Field'!$F$99="Drained"),BI594,IF(AND('[1]Multi-Field'!$E$99=[1]Lists!BF594,'[1]Multi-Field'!$F$99="undrained"),BH594,""))</f>
        <v/>
      </c>
      <c r="FD594" s="409" t="str">
        <f>IF(AND('[1]Multi-Field'!$E$100=[1]Lists!BF594,'[1]Multi-Field'!$F$100="Drained"),BI594,IF(AND('[1]Multi-Field'!$E$100=[1]Lists!BF594,'[1]Multi-Field'!$F$100="undrained"),BH594,""))</f>
        <v/>
      </c>
      <c r="FE594" s="409" t="str">
        <f>IF(AND('[1]Multi-Field'!$E$101=[1]Lists!BF594,'[1]Multi-Field'!$F$101="Drained"),BI594,IF(AND('[1]Multi-Field'!$E$101=[1]Lists!BF594,'[1]Multi-Field'!$F$101="undrained"),BH594,""))</f>
        <v/>
      </c>
      <c r="FF594" s="409" t="str">
        <f>IF(AND('[1]Multi-Field'!$E$102=[1]Lists!BF594,'[1]Multi-Field'!$F$102="Drained"),BI594,IF(AND('[1]Multi-Field'!$E$102=[1]Lists!BF594,'[1]Multi-Field'!$F$102="undrained"),BH594,""))</f>
        <v/>
      </c>
      <c r="FG594" s="409" t="str">
        <f>IF(AND('[1]Multi-Field'!$E$103=[1]Lists!BF594,'[1]Multi-Field'!$F$103="Drained"),BI594,IF(AND('[1]Multi-Field'!$E$103=[1]Lists!BF594,'[1]Multi-Field'!$F$103="undrained"),BH594,""))</f>
        <v/>
      </c>
      <c r="FH594" s="409" t="str">
        <f>IF(AND('[1]Multi-Field'!$E$104=[1]Lists!BF594,'[1]Multi-Field'!$F$104="Drained"),BI594,IF(AND('[1]Multi-Field'!$E$104=[1]Lists!BF594,'[1]Multi-Field'!$F$104="undrained"),BH594,""))</f>
        <v/>
      </c>
      <c r="FI594" s="409" t="str">
        <f>IF(AND('[1]Multi-Field'!$E$105=[1]Lists!BF594,'[1]Multi-Field'!$F$105="Drained"),BI594,IF(AND('[1]Multi-Field'!$E$105=[1]Lists!BF594,'[1]Multi-Field'!$F$105="undrained"),BH594,""))</f>
        <v/>
      </c>
      <c r="FJ594" s="409" t="str">
        <f>IF(AND('[1]Multi-Field'!$E$106=[1]Lists!BF594,'[1]Multi-Field'!$F$106="Drained"),BI594,IF(AND('[1]Multi-Field'!$E$106=[1]Lists!BF594,'[1]Multi-Field'!$F$106="undrained"),BH594,""))</f>
        <v/>
      </c>
      <c r="FK594" s="409" t="str">
        <f>IF(AND('[1]Multi-Field'!$E$107=[1]Lists!BF594,'[1]Multi-Field'!$F$107="Drained"),BI594,IF(AND('[1]Multi-Field'!$E$107=[1]Lists!BF594,'[1]Multi-Field'!$F$107="undrained"),BH594,""))</f>
        <v/>
      </c>
      <c r="FL594" s="409" t="str">
        <f>IF(AND('[1]Multi-Field'!$E$108=[1]Lists!BF594,'[1]Multi-Field'!$F$108="Drained"),BI594,IF(AND('[1]Multi-Field'!$E$108=[1]Lists!BF594,'[1]Multi-Field'!$F$108="undrained"),BH594,""))</f>
        <v/>
      </c>
      <c r="FM594" s="409" t="str">
        <f>IF(AND('[1]Multi-Field'!$E$109=[1]Lists!BF594,'[1]Multi-Field'!$F$109="Drained"),BI594,IF(AND('[1]Multi-Field'!$E$109=[1]Lists!BF594,'[1]Multi-Field'!$F$109="undrained"),BH594,""))</f>
        <v/>
      </c>
      <c r="FN594" s="409" t="str">
        <f>IF(AND('[1]Multi-Field'!$E$110=[1]Lists!BF594,'[1]Multi-Field'!$F$110="Drained"),BI594,IF(AND('[1]Multi-Field'!$E$110=[1]Lists!BF594,'[1]Multi-Field'!$F$110="undrained"),BH594,""))</f>
        <v/>
      </c>
      <c r="FO594" s="409" t="str">
        <f>IF(AND('[1]Multi-Field'!$E$111=[1]Lists!BF594,'[1]Multi-Field'!$F$111="Drained"),BI594,IF(AND('[1]Multi-Field'!$E$111=[1]Lists!BF594,'[1]Multi-Field'!$F$111="undrained"),BH594,""))</f>
        <v/>
      </c>
      <c r="FP594" s="409" t="str">
        <f>IF(AND('[1]Multi-Field'!$E$112=[1]Lists!BF594,'[1]Multi-Field'!$F$112="Drained"),BI594,IF(AND('[1]Multi-Field'!$E$112=[1]Lists!BF594,'[1]Multi-Field'!$F$112="undrained"),BH594,""))</f>
        <v/>
      </c>
      <c r="FQ594" s="409" t="str">
        <f>IF(AND('[1]Multi-Field'!$E$113=[1]Lists!BF594,'[1]Multi-Field'!$F$113="Drained"),BI594,IF(AND('[1]Multi-Field'!$E$113=[1]Lists!BF594,'[1]Multi-Field'!$F$113="undrained"),BH594,""))</f>
        <v/>
      </c>
      <c r="FR594" s="409" t="str">
        <f>IF(AND('[1]Multi-Field'!$E$114=[1]Lists!BF594,'[1]Multi-Field'!$F$114="Drained"),BI594,IF(AND('[1]Multi-Field'!$E$114=[1]Lists!BF594,'[1]Multi-Field'!$F$114="undrained"),BH594,""))</f>
        <v/>
      </c>
      <c r="FS594" s="409" t="str">
        <f>IF(AND('[1]Multi-Field'!$E$115=[1]Lists!BF594,'[1]Multi-Field'!$F$115="Drained"),BI594,IF(AND('[1]Multi-Field'!$E$115=[1]Lists!BF594,'[1]Multi-Field'!$F$115="undrained"),BH594,""))</f>
        <v/>
      </c>
      <c r="FT594" s="409" t="str">
        <f>IF(AND('[1]Multi-Field'!$E$116=[1]Lists!BF594,'[1]Multi-Field'!$F$116="Drained"),BI594,IF(AND('[1]Multi-Field'!$E$116=[1]Lists!BF594,'[1]Multi-Field'!$F$116="undrained"),BH594,""))</f>
        <v/>
      </c>
      <c r="FU594" s="409" t="str">
        <f>IF(AND('[1]Multi-Field'!$E$117=[1]Lists!BF594,'[1]Multi-Field'!$F$117="Drained"),BI594,IF(AND('[1]Multi-Field'!$E$117=[1]Lists!BF594,'[1]Multi-Field'!$F$117="undrained"),BH594,""))</f>
        <v/>
      </c>
      <c r="FV594" s="409" t="str">
        <f>IF(AND('[1]Multi-Field'!$E$118=[1]Lists!BF594,'[1]Multi-Field'!$F$118="Drained"),BI594,IF(AND('[1]Multi-Field'!$E$118=[1]Lists!BF594,'[1]Multi-Field'!$F$118="undrained"),BH594,""))</f>
        <v/>
      </c>
      <c r="FW594" s="409" t="str">
        <f>IF(AND('[1]Multi-Field'!$E$119=[1]Lists!BF594,'[1]Multi-Field'!$F$119="Drained"),BI594,IF(AND('[1]Multi-Field'!$E$119=[1]Lists!BF594,'[1]Multi-Field'!$F$119="undrained"),BH594,""))</f>
        <v/>
      </c>
      <c r="FX594" s="409" t="str">
        <f>IF(AND('[1]Multi-Field'!$E$120=[1]Lists!BF594,'[1]Multi-Field'!$F$120="Drained"),BI594,IF(AND('[1]Multi-Field'!$E$120=[1]Lists!BF594,'[1]Multi-Field'!$F$120="undrained"),BH594,""))</f>
        <v/>
      </c>
    </row>
    <row r="595" spans="1:203" ht="15.75">
      <c r="A595" s="7" t="s">
        <v>680</v>
      </c>
      <c r="B595" s="7"/>
      <c r="C595" s="7"/>
      <c r="D595" s="8">
        <v>70</v>
      </c>
      <c r="E595" s="8">
        <f t="shared" si="81"/>
        <v>70</v>
      </c>
      <c r="F595" s="8">
        <f t="shared" si="82"/>
        <v>70</v>
      </c>
      <c r="G595" s="8">
        <v>70</v>
      </c>
      <c r="H595" s="8">
        <v>75</v>
      </c>
      <c r="I595" s="8">
        <f t="shared" si="85"/>
        <v>75</v>
      </c>
      <c r="J595" s="8">
        <f t="shared" si="86"/>
        <v>75</v>
      </c>
      <c r="K595" s="8">
        <v>75</v>
      </c>
      <c r="L595" s="8">
        <v>100</v>
      </c>
      <c r="M595" s="8">
        <f t="shared" si="83"/>
        <v>103</v>
      </c>
      <c r="N595" s="8">
        <f t="shared" si="84"/>
        <v>107</v>
      </c>
      <c r="O595" s="8">
        <v>110</v>
      </c>
      <c r="P595" s="391"/>
      <c r="Q595" s="84"/>
      <c r="R595" s="395"/>
      <c r="S595" s="395"/>
      <c r="T595" s="395"/>
      <c r="U595" s="396"/>
      <c r="BF595" s="411" t="s">
        <v>1758</v>
      </c>
      <c r="BG595" s="412">
        <v>3</v>
      </c>
      <c r="BH595" s="412">
        <v>3.5</v>
      </c>
      <c r="BI595" s="412">
        <v>4</v>
      </c>
      <c r="BJ595" s="409" t="e">
        <f>IF(AND('[1]Single Field'!#REF!=[1]Lists!BF595,'[1]Single Field'!#REF!="Drained"),"x",IF(AND('[1]Single Field'!#REF!=[1]Lists!BF595,'[1]Single Field'!#REF!="Undrained"),O,""))</f>
        <v>#REF!</v>
      </c>
      <c r="BK595" s="409" t="str">
        <f>IF(AND('[1]Multi-Field'!$E$3=[1]Lists!BF595,'[1]Multi-Field'!$F$3="Drained"),BI595,IF(AND('[1]Multi-Field'!$E$3=BF595,'[1]Multi-Field'!$F$3="undrained"),BH595,""))</f>
        <v/>
      </c>
      <c r="BL595" s="409" t="str">
        <f>IF(AND('[1]Multi-Field'!$E$4=BF595,'[1]Multi-Field'!$F$4="Drained"),BI595,IF(AND('[1]Multi-Field'!$E$4=BF595,'[1]Multi-Field'!$F$4="undrained"),BH595,""))</f>
        <v/>
      </c>
      <c r="BM595" s="409" t="str">
        <f>IF(AND('[1]Multi-Field'!$E$5=BF595,'[1]Multi-Field'!$F$5="Drained"),BI595,IF(AND('[1]Multi-Field'!$E$5=BF595,'[1]Multi-Field'!$F$5="undrained"),BH595,""))</f>
        <v/>
      </c>
      <c r="BN595" s="409" t="str">
        <f>IF(AND('[1]Multi-Field'!$E$6=BF595,'[1]Multi-Field'!$F$6="Drained"),BI595,IF(AND('[1]Multi-Field'!$E$6=BF595,'[1]Multi-Field'!$F$6="undrained"),BH595,""))</f>
        <v/>
      </c>
      <c r="BO595" s="409" t="str">
        <f>IF(AND('[1]Multi-Field'!$E$7=BF595,'[1]Multi-Field'!$F$7="Drained"),BI595,IF(AND('[1]Multi-Field'!$E$7=BF595,'[1]Multi-Field'!$F$7="undrained"),BH595,""))</f>
        <v/>
      </c>
      <c r="BP595" s="409" t="str">
        <f>IF(AND('[1]Multi-Field'!$E$8=BF595,'[1]Multi-Field'!$F$8="Drained"),BI595,IF(AND('[1]Multi-Field'!$E$8=BF595,'[1]Multi-Field'!$F$8="undrained"),BH595,""))</f>
        <v/>
      </c>
      <c r="BQ595" s="409" t="str">
        <f>IF(AND('[1]Multi-Field'!$E$9=BF595,'[1]Multi-Field'!$F$9="Drained"),BI595,IF(AND('[1]Multi-Field'!$E$9=BF595,'[1]Multi-Field'!$F$9="undrained"),BH595,""))</f>
        <v/>
      </c>
      <c r="BR595" s="409" t="str">
        <f>IF(AND('[1]Multi-Field'!$E$10=BF595,'[1]Multi-Field'!$F$10="Drained"),BI595,IF(AND('[1]Multi-Field'!$E$10=BF595,'[1]Multi-Field'!$F$10="undrained"),BH595,""))</f>
        <v/>
      </c>
      <c r="BS595" s="409" t="str">
        <f>IF(AND('[1]Multi-Field'!$E$11=BF595,'[1]Multi-Field'!$F$11="Drained"),BI595,IF(AND('[1]Multi-Field'!$E$11=BF595,'[1]Multi-Field'!$F$11="undrained"),BH595,""))</f>
        <v/>
      </c>
      <c r="BT595" s="409" t="str">
        <f>IF(AND('[1]Multi-Field'!$E$12=BF595,'[1]Multi-Field'!$F$12="Drained"),BI595,IF(AND('[1]Multi-Field'!$E$12=BF595,'[1]Multi-Field'!$F$12="undrained"),BH595,""))</f>
        <v/>
      </c>
      <c r="BU595" s="409" t="str">
        <f>IF(AND('[1]Multi-Field'!$E$13=BF595,'[1]Multi-Field'!$F$13="Drained"),BI595,IF(AND('[1]Multi-Field'!$E$3=BF595,'[1]Multi-Field'!$F$13="undrained"),BH595,""))</f>
        <v/>
      </c>
      <c r="BV595" s="409" t="str">
        <f>IF(AND('[1]Multi-Field'!$E$14=BF595,'[1]Multi-Field'!$F$14="Drained"),BI595,IF(AND('[1]Multi-Field'!$E$14=BF595,'[1]Multi-Field'!$F$14="undrained"),BH595,""))</f>
        <v/>
      </c>
      <c r="BW595" s="409" t="str">
        <f>IF(AND('[1]Multi-Field'!$E$15=BF595,'[1]Multi-Field'!$F$15="Drained"),BI595,IF(AND('[1]Multi-Field'!$E$15=BF595,'[1]Multi-Field'!$F$15="undrained"),BH595,""))</f>
        <v/>
      </c>
      <c r="BX595" s="409" t="str">
        <f>IF(AND('[1]Multi-Field'!$E$16=[1]Lists!BF595,'[1]Multi-Field'!$F$16="Drained"),BI595,IF(AND('[1]Multi-Field'!$E$16=[1]Lists!BF595,'[1]Multi-Field'!$F$16="undrained"),BH595,""))</f>
        <v/>
      </c>
      <c r="BY595" s="409" t="str">
        <f>IF(AND('[1]Multi-Field'!$E$17=[1]Lists!BF595,'[1]Multi-Field'!$F$17="Drained"),BI595,IF(AND('[1]Multi-Field'!$E$17=[1]Lists!BF595,'[1]Multi-Field'!$F$17="undrained"),BH595,""))</f>
        <v/>
      </c>
      <c r="BZ595" s="409" t="str">
        <f>IF(AND('[1]Multi-Field'!$E$18=[1]Lists!BF595,'[1]Multi-Field'!$F$18="Drained"),BI595,IF(AND('[1]Multi-Field'!$E$18=[1]Lists!BF595,'[1]Multi-Field'!$F$18="undrained"),BH595,""))</f>
        <v/>
      </c>
      <c r="CA595" s="409" t="str">
        <f>IF(AND('[1]Multi-Field'!$E$19=[1]Lists!BF595,'[1]Multi-Field'!$F$19="Drained"),BI595,IF(AND('[1]Multi-Field'!$E$19=[1]Lists!BF595,'[1]Multi-Field'!$F$19="undrained"),BH595,""))</f>
        <v/>
      </c>
      <c r="CB595" s="409" t="str">
        <f>IF(AND('[1]Multi-Field'!$E$20=[1]Lists!BF595,'[1]Multi-Field'!$F$20="Drained"),BI595,IF(AND('[1]Multi-Field'!$E$20=[1]Lists!BF595,'[1]Multi-Field'!$F$20="undrained"),BH595,""))</f>
        <v/>
      </c>
      <c r="CC595" s="409" t="str">
        <f>IF(AND('[1]Multi-Field'!$E$21=[1]Lists!BF595,'[1]Multi-Field'!$F$21="Drained"),BI595,IF(AND('[1]Multi-Field'!$E$21=[1]Lists!BF595,'[1]Multi-Field'!$F$21="undrained"),BH595,""))</f>
        <v/>
      </c>
      <c r="CD595" s="409" t="str">
        <f>IF(AND('[1]Multi-Field'!$E$22=[1]Lists!BF595,'[1]Multi-Field'!$F$22="Drained"),BI595,IF(AND('[1]Multi-Field'!$E$22=[1]Lists!BF595,'[1]Multi-Field'!$F$22="undrained"),BH595,""))</f>
        <v/>
      </c>
      <c r="CE595" s="409" t="str">
        <f>IF(AND('[1]Multi-Field'!$E$23=[1]Lists!BF595,'[1]Multi-Field'!$F$23="Drained"),BI595,IF(AND('[1]Multi-Field'!$E$23=[1]Lists!BF595,'[1]Multi-Field'!$F$23="undrained"),BH595,""))</f>
        <v/>
      </c>
      <c r="CF595" s="409" t="str">
        <f>IF(AND('[1]Multi-Field'!$E$24=[1]Lists!BF595,'[1]Multi-Field'!$F$24="Drained"),BI595,IF(AND('[1]Multi-Field'!$E$24=[1]Lists!BF595,'[1]Multi-Field'!$F$24="undrained"),BH595,""))</f>
        <v/>
      </c>
      <c r="CG595" s="409" t="str">
        <f>IF(AND('[1]Multi-Field'!$E$25=[1]Lists!BF595,'[1]Multi-Field'!$F$25="Drained"),BI595,IF(AND('[1]Multi-Field'!$E$25=[1]Lists!BF595,'[1]Multi-Field'!$F$25="undrained"),BH595,""))</f>
        <v/>
      </c>
      <c r="CH595" s="409" t="str">
        <f>IF(AND('[1]Multi-Field'!$E$26=[1]Lists!BF595,'[1]Multi-Field'!$F$26="Drained"),BI595,IF(AND('[1]Multi-Field'!$E$26=[1]Lists!BF595,'[1]Multi-Field'!$F$26="undrained"),BH595,""))</f>
        <v/>
      </c>
      <c r="CI595" s="409" t="str">
        <f>IF(AND('[1]Multi-Field'!$E$27=[1]Lists!BF595,'[1]Multi-Field'!$F$27="Drained"),BI595,IF(AND('[1]Multi-Field'!$E$27=[1]Lists!BF595,'[1]Multi-Field'!$F$27="undrained"),BH595,""))</f>
        <v/>
      </c>
      <c r="CJ595" s="409" t="str">
        <f>IF(AND('[1]Multi-Field'!$E$28=[1]Lists!BF595,'[1]Multi-Field'!$F$28="Drained"),BI595,IF(AND('[1]Multi-Field'!$E$28=[1]Lists!BF595,'[1]Multi-Field'!$F$28="undrained"),BH595,""))</f>
        <v/>
      </c>
      <c r="CK595" s="409" t="str">
        <f>IF(AND('[1]Multi-Field'!$E$29=[1]Lists!BF595,'[1]Multi-Field'!$F$29="Drained"),BI595,IF(AND('[1]Multi-Field'!$E$29=[1]Lists!BF595,'[1]Multi-Field'!$F$29="undrained"),BH595,""))</f>
        <v/>
      </c>
      <c r="CL595" s="409" t="str">
        <f>IF(AND('[1]Multi-Field'!$E$30=[1]Lists!BF595,'[1]Multi-Field'!$F$30="Drained"),BI595,IF(AND('[1]Multi-Field'!$E$30=[1]Lists!BF595,'[1]Multi-Field'!$F$30="undrained"),BH595,""))</f>
        <v/>
      </c>
      <c r="CM595" s="409" t="str">
        <f>IF(AND('[1]Multi-Field'!$E$31=[1]Lists!BF595,'[1]Multi-Field'!$F$31="Drained"),BI595,IF(AND('[1]Multi-Field'!$E$31=[1]Lists!BF595,'[1]Multi-Field'!$F$31="undrained"),BH595,""))</f>
        <v/>
      </c>
      <c r="CN595" s="409" t="str">
        <f>IF(AND('[1]Multi-Field'!$E$32=[1]Lists!BF595,'[1]Multi-Field'!$F$32="Drained"),BI595,IF(AND('[1]Multi-Field'!$E$32=[1]Lists!BF595,'[1]Multi-Field'!$F$32="undrained"),BH595,""))</f>
        <v/>
      </c>
      <c r="CO595" s="409" t="str">
        <f>IF(AND('[1]Multi-Field'!$E$33=[1]Lists!BF595,'[1]Multi-Field'!$F$33="Drained"),BI595,IF(AND('[1]Multi-Field'!$E$33=[1]Lists!BF595,'[1]Multi-Field'!$F$33="undrained"),BH595,""))</f>
        <v/>
      </c>
      <c r="CP595" s="409" t="str">
        <f>IF(AND('[1]Multi-Field'!$E$34=[1]Lists!BF595,'[1]Multi-Field'!$F$34="Drained"),BI595,IF(AND('[1]Multi-Field'!$E$34=[1]Lists!BF595,'[1]Multi-Field'!$F$34="undrained"),BH595,""))</f>
        <v/>
      </c>
      <c r="CQ595" s="409" t="str">
        <f>IF(AND('[1]Multi-Field'!$E$35=[1]Lists!BF595,'[1]Multi-Field'!$F$35="Drained"),BI595,IF(AND('[1]Multi-Field'!$E$35=[1]Lists!BF595,'[1]Multi-Field'!$F$35="undrained"),BH595,""))</f>
        <v/>
      </c>
      <c r="CR595" s="409" t="str">
        <f>IF(AND('[1]Multi-Field'!$E$36=[1]Lists!BF595,'[1]Multi-Field'!$F$36="Drained"),BI595,IF(AND('[1]Multi-Field'!$E$36=[1]Lists!BF595,'[1]Multi-Field'!$F$36="undrained"),BH595,""))</f>
        <v/>
      </c>
      <c r="CS595" s="409" t="str">
        <f>IF(AND('[1]Multi-Field'!$E$37=[1]Lists!BF595,'[1]Multi-Field'!$F$37="Drained"),BI595,IF(AND('[1]Multi-Field'!$E$37=[1]Lists!BF595,'[1]Multi-Field'!$F$37="undrained"),BH595,""))</f>
        <v/>
      </c>
      <c r="CT595" s="409" t="str">
        <f>IF(AND('[1]Multi-Field'!$E$38=[1]Lists!BF595,'[1]Multi-Field'!$F$38="Drained"),BI595,IF(AND('[1]Multi-Field'!$E$38=[1]Lists!BF595,'[1]Multi-Field'!$F$38="undrained"),BH595,""))</f>
        <v/>
      </c>
      <c r="CU595" s="409" t="str">
        <f>IF(AND('[1]Multi-Field'!$E$39=[1]Lists!BF595,'[1]Multi-Field'!$F$39="Drained"),BI595,IF(AND('[1]Multi-Field'!$E$39=[1]Lists!BF595,'[1]Multi-Field'!$F$39="undrained"),BH595,""))</f>
        <v/>
      </c>
      <c r="CV595" s="409" t="str">
        <f>IF(AND('[1]Multi-Field'!$E$40=[1]Lists!BF595,'[1]Multi-Field'!$F$40="Drained"),BI595,IF(AND('[1]Multi-Field'!$E$40=[1]Lists!BF595,'[1]Multi-Field'!$F$40="undrained"),BH595,""))</f>
        <v/>
      </c>
      <c r="CW595" s="409" t="str">
        <f>IF(AND('[1]Multi-Field'!$E$41=[1]Lists!BF595,'[1]Multi-Field'!$F$40="Drained"),BI595,IF(AND('[1]Multi-Field'!$E$40=[1]Lists!BF595,'[1]Multi-Field'!$F$40="undrained"),BH595,""))</f>
        <v/>
      </c>
      <c r="CX595" s="409" t="str">
        <f>IF(AND('[1]Multi-Field'!$E$42=[1]Lists!BF595,'[1]Multi-Field'!$F$42="Drained"),BI595,IF(AND('[1]Multi-Field'!$E$42=[1]Lists!BF595,'[1]Multi-Field'!$F$42="undrained"),BH595,""))</f>
        <v/>
      </c>
      <c r="CY595" s="409" t="str">
        <f>IF(AND('[1]Multi-Field'!$E$43=[1]Lists!BF595,'[1]Multi-Field'!$F$43="Drained"),BI595,IF(AND('[1]Multi-Field'!$E$43=[1]Lists!BF595,'[1]Multi-Field'!$F$43="undrained"),BH595,""))</f>
        <v/>
      </c>
      <c r="CZ595" s="409" t="str">
        <f>IF(AND('[1]Multi-Field'!$E$44=[1]Lists!BF595,'[1]Multi-Field'!$F$44="Drained"),BI595,IF(AND('[1]Multi-Field'!$E$44=[1]Lists!BF595,'[1]Multi-Field'!$F$44="undrained"),BH595,""))</f>
        <v/>
      </c>
      <c r="DA595" s="409" t="str">
        <f>IF(AND('[1]Multi-Field'!$E$45=[1]Lists!BF595,'[1]Multi-Field'!$F$45="Drained"),BI595,IF(AND('[1]Multi-Field'!$E$45=[1]Lists!BF595,'[1]Multi-Field'!$F$45="undrained"),BH595,""))</f>
        <v/>
      </c>
      <c r="DB595" s="409" t="str">
        <f>IF(AND('[1]Multi-Field'!$E$46=[1]Lists!BF595,'[1]Multi-Field'!$F$46="Drained"),BI595,IF(AND('[1]Multi-Field'!$E$46=[1]Lists!BF595,'[1]Multi-Field'!$F$46="undrained"),BH595,""))</f>
        <v/>
      </c>
      <c r="DC595" s="409" t="str">
        <f>IF(AND('[1]Multi-Field'!$E$47=[1]Lists!BF595,'[1]Multi-Field'!$F$47="Drained"),BI595,IF(AND('[1]Multi-Field'!$E$47=[1]Lists!BF595,'[1]Multi-Field'!$F$47="undrained"),BH595,""))</f>
        <v/>
      </c>
      <c r="DD595" s="409" t="str">
        <f>IF(AND('[1]Multi-Field'!$E$48=[1]Lists!BF595,'[1]Multi-Field'!$F$48="Drained"),BI595,IF(AND('[1]Multi-Field'!$E$48=[1]Lists!BF595,'[1]Multi-Field'!$F$48="undrained"),BH595,""))</f>
        <v/>
      </c>
      <c r="DE595" s="409" t="str">
        <f>IF(AND('[1]Multi-Field'!$E$49=[1]Lists!BF595,'[1]Multi-Field'!$F$49="Drained"),BI595,IF(AND('[1]Multi-Field'!$E$49=[1]Lists!BF595,'[1]Multi-Field'!$F$9="undrained"),BH595,""))</f>
        <v/>
      </c>
      <c r="DF595" s="409" t="str">
        <f>IF(AND('[1]Multi-Field'!$E$50=[1]Lists!BF595,'[1]Multi-Field'!$F$50="Drained"),BI595,IF(AND('[1]Multi-Field'!$E$50=[1]Lists!BF595,'[1]Multi-Field'!$F$50="undrained"),BH595,""))</f>
        <v/>
      </c>
      <c r="DG595" s="409" t="str">
        <f>IF(AND('[1]Multi-Field'!$E$51=[1]Lists!BF595,'[1]Multi-Field'!$F$51="Drained"),BI595,IF(AND('[1]Multi-Field'!$E$51=[1]Lists!BF595,'[1]Multi-Field'!$F$51="undrained"),BH595,""))</f>
        <v/>
      </c>
      <c r="DH595" s="409" t="str">
        <f>IF(AND('[1]Multi-Field'!$E$52=[1]Lists!BF595,'[1]Multi-Field'!$F$52="Drained"),BI595,IF(AND('[1]Multi-Field'!$E$52=[1]Lists!BF595,'[1]Multi-Field'!$F$52="undrained"),BH595,""))</f>
        <v/>
      </c>
      <c r="DI595" s="409" t="str">
        <f>IF(AND('[1]Multi-Field'!$E$53=[1]Lists!BF595,'[1]Multi-Field'!$F$53="Drained"),BI595,IF(AND('[1]Multi-Field'!$E$53=[1]Lists!BF595,'[1]Multi-Field'!$F$53="undrained"),BH595,""))</f>
        <v/>
      </c>
      <c r="DJ595" s="409" t="str">
        <f>IF(AND('[1]Multi-Field'!$E$54=[1]Lists!BF595,'[1]Multi-Field'!$F$54="Drained"),BI595,IF(AND('[1]Multi-Field'!$E$54=[1]Lists!BF595,'[1]Multi-Field'!$F$54="undrained"),BH595,""))</f>
        <v/>
      </c>
      <c r="DK595" s="409" t="str">
        <f>IF(AND('[1]Multi-Field'!$E$55=[1]Lists!BF595,'[1]Multi-Field'!$F$55="Drained"),BI595,IF(AND('[1]Multi-Field'!$E$55=[1]Lists!BF595,'[1]Multi-Field'!$F$55="undrained"),BH595,""))</f>
        <v/>
      </c>
      <c r="DL595" s="409" t="str">
        <f>IF(AND('[1]Multi-Field'!$E$56=[1]Lists!BF595,'[1]Multi-Field'!$F$56="Drained"),BI595,IF(AND('[1]Multi-Field'!$E$56=[1]Lists!BF595,'[1]Multi-Field'!$F$56="undrained"),BH595,""))</f>
        <v/>
      </c>
      <c r="DM595" s="409" t="str">
        <f>IF(AND('[1]Multi-Field'!$E$57=[1]Lists!BF595,'[1]Multi-Field'!$F$57="Drained"),BI595,IF(AND('[1]Multi-Field'!$E$57=[1]Lists!BF595,'[1]Multi-Field'!$F$57="undrained"),BH595,""))</f>
        <v/>
      </c>
      <c r="DN595" s="409" t="str">
        <f>IF(AND('[1]Multi-Field'!$E$58=[1]Lists!BF595,'[1]Multi-Field'!$F$58="Drained"),BI595,IF(AND('[1]Multi-Field'!$E$58=[1]Lists!BF595,'[1]Multi-Field'!$F$58="undrained"),BH595,""))</f>
        <v/>
      </c>
      <c r="DO595" s="409" t="str">
        <f>IF(AND('[1]Multi-Field'!$E$59=[1]Lists!BF595,'[1]Multi-Field'!$F$59="Drained"),BI595,IF(AND('[1]Multi-Field'!$E$59=[1]Lists!BF595,'[1]Multi-Field'!$F$59="undrained"),BH595,""))</f>
        <v/>
      </c>
      <c r="DP595" s="409" t="str">
        <f>IF(AND('[1]Multi-Field'!$E$60=[1]Lists!BF595,'[1]Multi-Field'!$F$60="Drained"),BI595,IF(AND('[1]Multi-Field'!$E$60=[1]Lists!BF595,'[1]Multi-Field'!$F$60="undrained"),BH595,""))</f>
        <v/>
      </c>
      <c r="DQ595" s="409" t="str">
        <f>IF(AND('[1]Multi-Field'!$E$61=[1]Lists!BF595,'[1]Multi-Field'!$F$61="Drained"),BI595,IF(AND('[1]Multi-Field'!$E$61=[1]Lists!BF595,'[1]Multi-Field'!$F$61="undrained"),BH595,""))</f>
        <v/>
      </c>
      <c r="DR595" s="409" t="str">
        <f>IF(AND('[1]Multi-Field'!$E$62=[1]Lists!BF595,'[1]Multi-Field'!$F$62="Drained"),BI595,IF(AND('[1]Multi-Field'!$E$62=[1]Lists!BF595,'[1]Multi-Field'!$F$62="undrained"),BH595,""))</f>
        <v/>
      </c>
      <c r="DS595" s="409" t="str">
        <f>IF(AND('[1]Multi-Field'!$E$63=[1]Lists!BF595,'[1]Multi-Field'!$F$63="Drained"),BI595,IF(AND('[1]Multi-Field'!$E$63=[1]Lists!BF595,'[1]Multi-Field'!$F$63="undrained"),BH595,""))</f>
        <v/>
      </c>
      <c r="DT595" s="409" t="str">
        <f>IF(AND('[1]Multi-Field'!$E$64=[1]Lists!BF595,'[1]Multi-Field'!$F$64="Drained"),BI595,IF(AND('[1]Multi-Field'!$E$64=[1]Lists!BF595,'[1]Multi-Field'!$F$64="undrained"),BH595,""))</f>
        <v/>
      </c>
      <c r="DU595" s="409" t="str">
        <f>IF(AND('[1]Multi-Field'!$E$65=[1]Lists!BF595,'[1]Multi-Field'!$F$65="Drained"),BI595,IF(AND('[1]Multi-Field'!$E$65=[1]Lists!BF595,'[1]Multi-Field'!$F$65="undrained"),BH595,""))</f>
        <v/>
      </c>
      <c r="DV595" s="409" t="str">
        <f>IF(AND('[1]Multi-Field'!$E$66=[1]Lists!BF595,'[1]Multi-Field'!$F$66="Drained"),BI595,IF(AND('[1]Multi-Field'!$E$66=[1]Lists!BF595,'[1]Multi-Field'!$F$66="undrained"),BH595,""))</f>
        <v/>
      </c>
      <c r="DW595" s="409" t="str">
        <f>IF(AND('[1]Multi-Field'!$E$67=[1]Lists!BF595,'[1]Multi-Field'!$F$67="Drained"),BI595,IF(AND('[1]Multi-Field'!$E$67=[1]Lists!BF595,'[1]Multi-Field'!$F$67="undrained"),BH595,""))</f>
        <v/>
      </c>
      <c r="DX595" s="409" t="str">
        <f>IF(AND('[1]Multi-Field'!$E$68=[1]Lists!BF595,'[1]Multi-Field'!$F$68="Drained"),BI595,IF(AND('[1]Multi-Field'!$E$68=[1]Lists!BF595,'[1]Multi-Field'!$F$68="undrained"),BH595,""))</f>
        <v/>
      </c>
      <c r="DY595" s="409" t="str">
        <f>IF(AND('[1]Multi-Field'!$E$69=[1]Lists!BF595,'[1]Multi-Field'!$F$69="Drained"),BI595,IF(AND('[1]Multi-Field'!$E$69=[1]Lists!BF595,'[1]Multi-Field'!$F$69="undrained"),BH595,""))</f>
        <v/>
      </c>
      <c r="DZ595" s="409" t="str">
        <f>IF(AND('[1]Multi-Field'!$E$70=[1]Lists!BF595,'[1]Multi-Field'!$F$70="Drained"),BI595,IF(AND('[1]Multi-Field'!$E$70=[1]Lists!BF595,'[1]Multi-Field'!$F$70="undrained"),BH595,""))</f>
        <v/>
      </c>
      <c r="EA595" s="409" t="str">
        <f>IF(AND('[1]Multi-Field'!$E$71=[1]Lists!BF595,'[1]Multi-Field'!$F$71="Drained"),BI595,IF(AND('[1]Multi-Field'!$E$71=[1]Lists!BF595,'[1]Multi-Field'!$F$71="undrained"),BH595,""))</f>
        <v/>
      </c>
      <c r="EB595" s="409" t="str">
        <f>IF(AND('[1]Multi-Field'!$E$72=[1]Lists!BF595,'[1]Multi-Field'!$F$72="Drained"),BI595,IF(AND('[1]Multi-Field'!$E$72=[1]Lists!BF595,'[1]Multi-Field'!$F$72="undrained"),BH595,""))</f>
        <v/>
      </c>
      <c r="EC595" s="409" t="str">
        <f>IF(AND('[1]Multi-Field'!$E$73=[1]Lists!BF595,'[1]Multi-Field'!$F$73="Drained"),BI595,IF(AND('[1]Multi-Field'!$E$73=[1]Lists!BF595,'[1]Multi-Field'!$F$73="undrained"),BH595,""))</f>
        <v/>
      </c>
      <c r="ED595" s="409" t="str">
        <f>IF(AND('[1]Multi-Field'!$E$74=[1]Lists!BF595,'[1]Multi-Field'!$F$74="Drained"),BI595,IF(AND('[1]Multi-Field'!$E$74=[1]Lists!BF595,'[1]Multi-Field'!$F$74="undrained"),BH595,""))</f>
        <v/>
      </c>
      <c r="EE595" s="409" t="str">
        <f>IF(AND('[1]Multi-Field'!$E$75=[1]Lists!BF595,'[1]Multi-Field'!$F$75="Drained"),BI595,IF(AND('[1]Multi-Field'!$E$75=[1]Lists!BF595,'[1]Multi-Field'!$F$75="undrained"),BH595,""))</f>
        <v/>
      </c>
      <c r="EF595" s="409" t="str">
        <f>IF(AND('[1]Multi-Field'!$E$76=[1]Lists!BF595,'[1]Multi-Field'!$F$76="Drained"),BI595,IF(AND('[1]Multi-Field'!$E$76=[1]Lists!BF595,'[1]Multi-Field'!$F$6="undrained"),BH595,""))</f>
        <v/>
      </c>
      <c r="EG595" s="409" t="str">
        <f>IF(AND('[1]Multi-Field'!$E$77=[1]Lists!BF595,'[1]Multi-Field'!$F$77="Drained"),BI595,IF(AND('[1]Multi-Field'!$E$77=[1]Lists!BF595,'[1]Multi-Field'!$F$77="undrained"),BH595,""))</f>
        <v/>
      </c>
      <c r="EH595" s="409" t="str">
        <f>IF(AND('[1]Multi-Field'!$E$78=[1]Lists!BF595,'[1]Multi-Field'!$F$78="Drained"),BI595,IF(AND('[1]Multi-Field'!$E$78=[1]Lists!BF595,'[1]Multi-Field'!$F$78="undrained"),BH595,""))</f>
        <v/>
      </c>
      <c r="EI595" s="409" t="str">
        <f>IF(AND('[1]Multi-Field'!$E$79=[1]Lists!BF595,'[1]Multi-Field'!$F$79="Drained"),BI595,IF(AND('[1]Multi-Field'!$E$79=[1]Lists!BF595,'[1]Multi-Field'!$F$79="undrained"),BH595,""))</f>
        <v/>
      </c>
      <c r="EJ595" s="409" t="str">
        <f>IF(AND('[1]Multi-Field'!$E$80=[1]Lists!BF595,'[1]Multi-Field'!$F$80="Drained"),BI595,IF(AND('[1]Multi-Field'!$E$80=[1]Lists!BF595,'[1]Multi-Field'!$F$80="undrained"),BH595,""))</f>
        <v/>
      </c>
      <c r="EK595" s="409" t="str">
        <f>IF(AND('[1]Multi-Field'!$E$81=[1]Lists!BF595,'[1]Multi-Field'!$F$81="Drained"),BI595,IF(AND('[1]Multi-Field'!$E$81=[1]Lists!BF595,'[1]Multi-Field'!$F$81="undrained"),BH595,""))</f>
        <v/>
      </c>
      <c r="EL595" s="409" t="str">
        <f>IF(AND('[1]Multi-Field'!$E$82=[1]Lists!BF595,'[1]Multi-Field'!$F$82="Drained"),BI595,IF(AND('[1]Multi-Field'!$E$82=[1]Lists!BF595,'[1]Multi-Field'!$F$82="undrained"),BH595,""))</f>
        <v/>
      </c>
      <c r="EM595" s="409" t="str">
        <f>IF(AND('[1]Multi-Field'!$E$83=[1]Lists!BF595,'[1]Multi-Field'!$F$83="Drained"),BI595,IF(AND('[1]Multi-Field'!$E$83=[1]Lists!BF595,'[1]Multi-Field'!$F$83="undrained"),BH595,""))</f>
        <v/>
      </c>
      <c r="EN595" s="409" t="str">
        <f>IF(AND('[1]Multi-Field'!$E$84=[1]Lists!BF595,'[1]Multi-Field'!$F$84="Drained"),BI595,IF(AND('[1]Multi-Field'!$E$84=[1]Lists!BF595,'[1]Multi-Field'!$F$84="undrained"),BH595,""))</f>
        <v/>
      </c>
      <c r="EO595" s="409" t="str">
        <f>IF(AND('[1]Multi-Field'!$E$85=[1]Lists!BF595,'[1]Multi-Field'!$F$85="Drained"),BI595,IF(AND('[1]Multi-Field'!$E$85=[1]Lists!BF595,'[1]Multi-Field'!$F$85="undrained"),BH595,""))</f>
        <v/>
      </c>
      <c r="EP595" s="409" t="str">
        <f>IF(AND('[1]Multi-Field'!$E$86=[1]Lists!BF595,'[1]Multi-Field'!$F$86="Drained"),BI595,IF(AND('[1]Multi-Field'!$E$86=[1]Lists!BF595,'[1]Multi-Field'!$F$86="undrained"),BH595,""))</f>
        <v/>
      </c>
      <c r="EQ595" s="409" t="str">
        <f>IF(AND('[1]Multi-Field'!$E$87=[1]Lists!BF595,'[1]Multi-Field'!$F$87="Drained"),BI595,IF(AND('[1]Multi-Field'!$E$87=[1]Lists!BF595,'[1]Multi-Field'!$F$87="undrained"),BH595,""))</f>
        <v/>
      </c>
      <c r="ER595" s="409" t="str">
        <f>IF(AND('[1]Multi-Field'!$E$88=[1]Lists!BF595,'[1]Multi-Field'!$F$88="Drained"),BI595,IF(AND('[1]Multi-Field'!$E$88=[1]Lists!BF595,'[1]Multi-Field'!$F$88="undrained"),BH595,""))</f>
        <v/>
      </c>
      <c r="ES595" s="409" t="str">
        <f>IF(AND('[1]Multi-Field'!$E$89=[1]Lists!BF595,'[1]Multi-Field'!$F$89="Drained"),BI595,IF(AND('[1]Multi-Field'!$E$89=[1]Lists!BF595,'[1]Multi-Field'!$F$89="undrained"),BH595,""))</f>
        <v/>
      </c>
      <c r="ET595" s="409" t="str">
        <f>IF(AND('[1]Multi-Field'!$E$90=[1]Lists!BF595,'[1]Multi-Field'!$F$90="Drained"),BI595,IF(AND('[1]Multi-Field'!$E$90=[1]Lists!BF595,'[1]Multi-Field'!$F$90="undrained"),BH595,""))</f>
        <v/>
      </c>
      <c r="EU595" s="409" t="str">
        <f>IF(AND('[1]Multi-Field'!$E$91=[1]Lists!BF595,'[1]Multi-Field'!$F$91="Drained"),BI595,IF(AND('[1]Multi-Field'!$E$91=[1]Lists!BF595,'[1]Multi-Field'!$F$91="undrained"),BH595,""))</f>
        <v/>
      </c>
      <c r="EV595" s="409" t="str">
        <f>IF(AND('[1]Multi-Field'!$E$92=[1]Lists!BF595,'[1]Multi-Field'!$F$92="Drained"),BI595,IF(AND('[1]Multi-Field'!$E$92=[1]Lists!BF595,'[1]Multi-Field'!$F$92="undrained"),BH595,""))</f>
        <v/>
      </c>
      <c r="EW595" s="409" t="str">
        <f>IF(AND('[1]Multi-Field'!$E$93=[1]Lists!BF595,'[1]Multi-Field'!$F$93="Drained"),BI595,IF(AND('[1]Multi-Field'!$E$93=[1]Lists!BF595,'[1]Multi-Field'!$F$93="undrained"),BH595,""))</f>
        <v/>
      </c>
      <c r="EX595" s="409" t="str">
        <f>IF(AND('[1]Multi-Field'!$E$94=[1]Lists!BF595,'[1]Multi-Field'!$F$94="Drained"),BI595,IF(AND('[1]Multi-Field'!$E$94=[1]Lists!BF595,'[1]Multi-Field'!$F$94="undrained"),BH595,""))</f>
        <v/>
      </c>
      <c r="EY595" s="409" t="str">
        <f>IF(AND('[1]Multi-Field'!$E$95=[1]Lists!BF595,'[1]Multi-Field'!$F$95="Drained"),BI595,IF(AND('[1]Multi-Field'!$E$95=[1]Lists!BF595,'[1]Multi-Field'!$F$95="undrained"),BH595,""))</f>
        <v/>
      </c>
      <c r="EZ595" s="409" t="str">
        <f>IF(AND('[1]Multi-Field'!$E$96=[1]Lists!BF595,'[1]Multi-Field'!$F$96="Drained"),BI595,IF(AND('[1]Multi-Field'!$E$96=[1]Lists!BF595,'[1]Multi-Field'!$F$96="undrained"),BH595,""))</f>
        <v/>
      </c>
      <c r="FA595" s="409" t="str">
        <f>IF(AND('[1]Multi-Field'!$E$97=[1]Lists!BF595,'[1]Multi-Field'!$F$97="Drained"),BI595,IF(AND('[1]Multi-Field'!$E$97=[1]Lists!BF595,'[1]Multi-Field'!$F$97="undrained"),BH595,""))</f>
        <v/>
      </c>
      <c r="FB595" s="409" t="str">
        <f>IF(AND('[1]Multi-Field'!$E$98=[1]Lists!BF595,'[1]Multi-Field'!$F$98="Drained"),BI595,IF(AND('[1]Multi-Field'!$E$98=[1]Lists!BF595,'[1]Multi-Field'!$F$98="undrained"),BH595,""))</f>
        <v/>
      </c>
      <c r="FC595" s="409" t="str">
        <f>IF(AND('[1]Multi-Field'!$E$99=[1]Lists!BF595,'[1]Multi-Field'!$F$99="Drained"),BI595,IF(AND('[1]Multi-Field'!$E$99=[1]Lists!BF595,'[1]Multi-Field'!$F$99="undrained"),BH595,""))</f>
        <v/>
      </c>
      <c r="FD595" s="409" t="str">
        <f>IF(AND('[1]Multi-Field'!$E$100=[1]Lists!BF595,'[1]Multi-Field'!$F$100="Drained"),BI595,IF(AND('[1]Multi-Field'!$E$100=[1]Lists!BF595,'[1]Multi-Field'!$F$100="undrained"),BH595,""))</f>
        <v/>
      </c>
      <c r="FE595" s="409" t="str">
        <f>IF(AND('[1]Multi-Field'!$E$101=[1]Lists!BF595,'[1]Multi-Field'!$F$101="Drained"),BI595,IF(AND('[1]Multi-Field'!$E$101=[1]Lists!BF595,'[1]Multi-Field'!$F$101="undrained"),BH595,""))</f>
        <v/>
      </c>
      <c r="FF595" s="409" t="str">
        <f>IF(AND('[1]Multi-Field'!$E$102=[1]Lists!BF595,'[1]Multi-Field'!$F$102="Drained"),BI595,IF(AND('[1]Multi-Field'!$E$102=[1]Lists!BF595,'[1]Multi-Field'!$F$102="undrained"),BH595,""))</f>
        <v/>
      </c>
      <c r="FG595" s="409" t="str">
        <f>IF(AND('[1]Multi-Field'!$E$103=[1]Lists!BF595,'[1]Multi-Field'!$F$103="Drained"),BI595,IF(AND('[1]Multi-Field'!$E$103=[1]Lists!BF595,'[1]Multi-Field'!$F$103="undrained"),BH595,""))</f>
        <v/>
      </c>
      <c r="FH595" s="409" t="str">
        <f>IF(AND('[1]Multi-Field'!$E$104=[1]Lists!BF595,'[1]Multi-Field'!$F$104="Drained"),BI595,IF(AND('[1]Multi-Field'!$E$104=[1]Lists!BF595,'[1]Multi-Field'!$F$104="undrained"),BH595,""))</f>
        <v/>
      </c>
      <c r="FI595" s="409" t="str">
        <f>IF(AND('[1]Multi-Field'!$E$105=[1]Lists!BF595,'[1]Multi-Field'!$F$105="Drained"),BI595,IF(AND('[1]Multi-Field'!$E$105=[1]Lists!BF595,'[1]Multi-Field'!$F$105="undrained"),BH595,""))</f>
        <v/>
      </c>
      <c r="FJ595" s="409" t="str">
        <f>IF(AND('[1]Multi-Field'!$E$106=[1]Lists!BF595,'[1]Multi-Field'!$F$106="Drained"),BI595,IF(AND('[1]Multi-Field'!$E$106=[1]Lists!BF595,'[1]Multi-Field'!$F$106="undrained"),BH595,""))</f>
        <v/>
      </c>
      <c r="FK595" s="409" t="str">
        <f>IF(AND('[1]Multi-Field'!$E$107=[1]Lists!BF595,'[1]Multi-Field'!$F$107="Drained"),BI595,IF(AND('[1]Multi-Field'!$E$107=[1]Lists!BF595,'[1]Multi-Field'!$F$107="undrained"),BH595,""))</f>
        <v/>
      </c>
      <c r="FL595" s="409" t="str">
        <f>IF(AND('[1]Multi-Field'!$E$108=[1]Lists!BF595,'[1]Multi-Field'!$F$108="Drained"),BI595,IF(AND('[1]Multi-Field'!$E$108=[1]Lists!BF595,'[1]Multi-Field'!$F$108="undrained"),BH595,""))</f>
        <v/>
      </c>
      <c r="FM595" s="409" t="str">
        <f>IF(AND('[1]Multi-Field'!$E$109=[1]Lists!BF595,'[1]Multi-Field'!$F$109="Drained"),BI595,IF(AND('[1]Multi-Field'!$E$109=[1]Lists!BF595,'[1]Multi-Field'!$F$109="undrained"),BH595,""))</f>
        <v/>
      </c>
      <c r="FN595" s="409" t="str">
        <f>IF(AND('[1]Multi-Field'!$E$110=[1]Lists!BF595,'[1]Multi-Field'!$F$110="Drained"),BI595,IF(AND('[1]Multi-Field'!$E$110=[1]Lists!BF595,'[1]Multi-Field'!$F$110="undrained"),BH595,""))</f>
        <v/>
      </c>
      <c r="FO595" s="409" t="str">
        <f>IF(AND('[1]Multi-Field'!$E$111=[1]Lists!BF595,'[1]Multi-Field'!$F$111="Drained"),BI595,IF(AND('[1]Multi-Field'!$E$111=[1]Lists!BF595,'[1]Multi-Field'!$F$111="undrained"),BH595,""))</f>
        <v/>
      </c>
      <c r="FP595" s="409" t="str">
        <f>IF(AND('[1]Multi-Field'!$E$112=[1]Lists!BF595,'[1]Multi-Field'!$F$112="Drained"),BI595,IF(AND('[1]Multi-Field'!$E$112=[1]Lists!BF595,'[1]Multi-Field'!$F$112="undrained"),BH595,""))</f>
        <v/>
      </c>
      <c r="FQ595" s="409" t="str">
        <f>IF(AND('[1]Multi-Field'!$E$113=[1]Lists!BF595,'[1]Multi-Field'!$F$113="Drained"),BI595,IF(AND('[1]Multi-Field'!$E$113=[1]Lists!BF595,'[1]Multi-Field'!$F$113="undrained"),BH595,""))</f>
        <v/>
      </c>
      <c r="FR595" s="409" t="str">
        <f>IF(AND('[1]Multi-Field'!$E$114=[1]Lists!BF595,'[1]Multi-Field'!$F$114="Drained"),BI595,IF(AND('[1]Multi-Field'!$E$114=[1]Lists!BF595,'[1]Multi-Field'!$F$114="undrained"),BH595,""))</f>
        <v/>
      </c>
      <c r="FS595" s="409" t="str">
        <f>IF(AND('[1]Multi-Field'!$E$115=[1]Lists!BF595,'[1]Multi-Field'!$F$115="Drained"),BI595,IF(AND('[1]Multi-Field'!$E$115=[1]Lists!BF595,'[1]Multi-Field'!$F$115="undrained"),BH595,""))</f>
        <v/>
      </c>
      <c r="FT595" s="409" t="str">
        <f>IF(AND('[1]Multi-Field'!$E$116=[1]Lists!BF595,'[1]Multi-Field'!$F$116="Drained"),BI595,IF(AND('[1]Multi-Field'!$E$116=[1]Lists!BF595,'[1]Multi-Field'!$F$116="undrained"),BH595,""))</f>
        <v/>
      </c>
      <c r="FU595" s="409" t="str">
        <f>IF(AND('[1]Multi-Field'!$E$117=[1]Lists!BF595,'[1]Multi-Field'!$F$117="Drained"),BI595,IF(AND('[1]Multi-Field'!$E$117=[1]Lists!BF595,'[1]Multi-Field'!$F$117="undrained"),BH595,""))</f>
        <v/>
      </c>
      <c r="FV595" s="409" t="str">
        <f>IF(AND('[1]Multi-Field'!$E$118=[1]Lists!BF595,'[1]Multi-Field'!$F$118="Drained"),BI595,IF(AND('[1]Multi-Field'!$E$118=[1]Lists!BF595,'[1]Multi-Field'!$F$118="undrained"),BH595,""))</f>
        <v/>
      </c>
      <c r="FW595" s="409" t="str">
        <f>IF(AND('[1]Multi-Field'!$E$119=[1]Lists!BF595,'[1]Multi-Field'!$F$119="Drained"),BI595,IF(AND('[1]Multi-Field'!$E$119=[1]Lists!BF595,'[1]Multi-Field'!$F$119="undrained"),BH595,""))</f>
        <v/>
      </c>
      <c r="FX595" s="409" t="str">
        <f>IF(AND('[1]Multi-Field'!$E$120=[1]Lists!BF595,'[1]Multi-Field'!$F$120="Drained"),BI595,IF(AND('[1]Multi-Field'!$E$120=[1]Lists!BF595,'[1]Multi-Field'!$F$120="undrained"),BH595,""))</f>
        <v/>
      </c>
    </row>
    <row r="596" spans="1:203">
      <c r="P596" s="391"/>
      <c r="Q596" s="84"/>
      <c r="R596" s="395"/>
      <c r="S596" s="395"/>
      <c r="T596" s="395"/>
      <c r="U596" s="396"/>
    </row>
    <row r="597" spans="1:203" ht="13.5" thickBot="1">
      <c r="P597" s="391"/>
      <c r="Q597" s="85"/>
      <c r="R597" s="397"/>
      <c r="S597" s="397"/>
      <c r="T597" s="397"/>
      <c r="U597" s="398"/>
      <c r="BI597" s="416" t="s">
        <v>1789</v>
      </c>
      <c r="BJ597" s="409" t="e">
        <f>SUM(BJ2:BJ596)</f>
        <v>#REF!</v>
      </c>
      <c r="BK597" s="409">
        <f t="shared" ref="BK597:DV597" si="87">SUM(BK2:BK596)</f>
        <v>5.5</v>
      </c>
      <c r="BL597" s="409">
        <f t="shared" si="87"/>
        <v>4.5</v>
      </c>
      <c r="BM597" s="409">
        <f t="shared" si="87"/>
        <v>4</v>
      </c>
      <c r="BN597" s="409">
        <f t="shared" si="87"/>
        <v>2.5</v>
      </c>
      <c r="BO597" s="409">
        <f t="shared" si="87"/>
        <v>4</v>
      </c>
      <c r="BP597" s="409">
        <f t="shared" si="87"/>
        <v>6</v>
      </c>
      <c r="BQ597" s="409">
        <f t="shared" si="87"/>
        <v>4.5</v>
      </c>
      <c r="BR597" s="409">
        <f t="shared" si="87"/>
        <v>4.5</v>
      </c>
      <c r="BS597" s="409">
        <f t="shared" si="87"/>
        <v>3.5</v>
      </c>
      <c r="BT597" s="409">
        <f t="shared" si="87"/>
        <v>5</v>
      </c>
      <c r="BU597" s="409">
        <f t="shared" si="87"/>
        <v>6</v>
      </c>
      <c r="BV597" s="409">
        <f t="shared" si="87"/>
        <v>2.5</v>
      </c>
      <c r="BW597" s="409">
        <f t="shared" si="87"/>
        <v>4.5</v>
      </c>
      <c r="BX597" s="409">
        <f t="shared" si="87"/>
        <v>3</v>
      </c>
      <c r="BY597" s="409">
        <f t="shared" si="87"/>
        <v>3</v>
      </c>
      <c r="BZ597" s="409">
        <f t="shared" si="87"/>
        <v>4.5</v>
      </c>
      <c r="CA597" s="409">
        <f t="shared" si="87"/>
        <v>5</v>
      </c>
      <c r="CB597" s="409">
        <f t="shared" si="87"/>
        <v>5.5</v>
      </c>
      <c r="CC597" s="409">
        <f t="shared" si="87"/>
        <v>5.5</v>
      </c>
      <c r="CD597" s="409">
        <f t="shared" si="87"/>
        <v>5</v>
      </c>
      <c r="CE597" s="409">
        <f t="shared" si="87"/>
        <v>4.5</v>
      </c>
      <c r="CF597" s="409">
        <f t="shared" si="87"/>
        <v>4</v>
      </c>
      <c r="CG597" s="409">
        <f t="shared" si="87"/>
        <v>5.5</v>
      </c>
      <c r="CH597" s="409">
        <f t="shared" si="87"/>
        <v>2.5</v>
      </c>
      <c r="CI597" s="409">
        <f t="shared" si="87"/>
        <v>4</v>
      </c>
      <c r="CJ597" s="409">
        <f t="shared" si="87"/>
        <v>3</v>
      </c>
      <c r="CK597" s="409">
        <f t="shared" si="87"/>
        <v>4</v>
      </c>
      <c r="CL597" s="409">
        <f t="shared" si="87"/>
        <v>2</v>
      </c>
      <c r="CM597" s="409">
        <f t="shared" si="87"/>
        <v>4.5</v>
      </c>
      <c r="CN597" s="409">
        <f t="shared" si="87"/>
        <v>3</v>
      </c>
      <c r="CO597" s="409">
        <f t="shared" si="87"/>
        <v>2.5</v>
      </c>
      <c r="CP597" s="409">
        <f t="shared" si="87"/>
        <v>4.5</v>
      </c>
      <c r="CQ597" s="409">
        <f t="shared" si="87"/>
        <v>6</v>
      </c>
      <c r="CR597" s="409">
        <f t="shared" si="87"/>
        <v>3.5</v>
      </c>
      <c r="CS597" s="409">
        <f t="shared" si="87"/>
        <v>4</v>
      </c>
      <c r="CT597" s="409">
        <f t="shared" si="87"/>
        <v>5</v>
      </c>
      <c r="CU597" s="409">
        <f t="shared" si="87"/>
        <v>6</v>
      </c>
      <c r="CV597" s="409">
        <f t="shared" si="87"/>
        <v>5</v>
      </c>
      <c r="CW597" s="409">
        <f t="shared" si="87"/>
        <v>5</v>
      </c>
      <c r="CX597" s="409">
        <f t="shared" si="87"/>
        <v>5.5</v>
      </c>
      <c r="CY597" s="409">
        <f t="shared" si="87"/>
        <v>6</v>
      </c>
      <c r="CZ597" s="409">
        <f t="shared" si="87"/>
        <v>4</v>
      </c>
      <c r="DA597" s="409">
        <f t="shared" si="87"/>
        <v>5.5</v>
      </c>
      <c r="DB597" s="409">
        <f t="shared" si="87"/>
        <v>5.5</v>
      </c>
      <c r="DC597" s="409">
        <f t="shared" si="87"/>
        <v>5</v>
      </c>
      <c r="DD597" s="409">
        <f t="shared" si="87"/>
        <v>2</v>
      </c>
      <c r="DE597" s="409">
        <f t="shared" si="87"/>
        <v>3.5</v>
      </c>
      <c r="DF597" s="409">
        <f t="shared" si="87"/>
        <v>5</v>
      </c>
      <c r="DG597" s="409">
        <f t="shared" si="87"/>
        <v>3.5</v>
      </c>
      <c r="DH597" s="409">
        <f t="shared" si="87"/>
        <v>2.5</v>
      </c>
      <c r="DI597" s="409">
        <f t="shared" si="87"/>
        <v>5.5</v>
      </c>
      <c r="DJ597" s="409">
        <f t="shared" si="87"/>
        <v>5</v>
      </c>
      <c r="DK597" s="409">
        <f t="shared" si="87"/>
        <v>4.5</v>
      </c>
      <c r="DL597" s="409">
        <f t="shared" si="87"/>
        <v>3</v>
      </c>
      <c r="DM597" s="409">
        <f t="shared" si="87"/>
        <v>3.5</v>
      </c>
      <c r="DN597" s="409">
        <f t="shared" si="87"/>
        <v>2</v>
      </c>
      <c r="DO597" s="409">
        <f t="shared" si="87"/>
        <v>4</v>
      </c>
      <c r="DP597" s="409">
        <f t="shared" si="87"/>
        <v>4</v>
      </c>
      <c r="DQ597" s="409">
        <f t="shared" si="87"/>
        <v>4.5</v>
      </c>
      <c r="DR597" s="409">
        <f t="shared" si="87"/>
        <v>6</v>
      </c>
      <c r="DS597" s="409">
        <f t="shared" si="87"/>
        <v>4.5</v>
      </c>
      <c r="DT597" s="409">
        <f t="shared" si="87"/>
        <v>5</v>
      </c>
      <c r="DU597" s="409">
        <f t="shared" si="87"/>
        <v>4</v>
      </c>
      <c r="DV597" s="409">
        <f t="shared" si="87"/>
        <v>5.5</v>
      </c>
      <c r="DW597" s="409">
        <f t="shared" ref="DW597:FX597" si="88">SUM(DW2:DW596)</f>
        <v>4.5</v>
      </c>
      <c r="DX597" s="409">
        <f t="shared" si="88"/>
        <v>5</v>
      </c>
      <c r="DY597" s="409">
        <f t="shared" si="88"/>
        <v>4</v>
      </c>
      <c r="DZ597" s="409">
        <f t="shared" si="88"/>
        <v>2</v>
      </c>
      <c r="EA597" s="409">
        <f t="shared" si="88"/>
        <v>5.5</v>
      </c>
      <c r="EB597" s="409">
        <f t="shared" si="88"/>
        <v>4</v>
      </c>
      <c r="EC597" s="409">
        <f t="shared" si="88"/>
        <v>3.5</v>
      </c>
      <c r="ED597" s="409">
        <f t="shared" si="88"/>
        <v>3.5</v>
      </c>
      <c r="EE597" s="409">
        <f t="shared" si="88"/>
        <v>5.5</v>
      </c>
      <c r="EF597" s="409">
        <f t="shared" si="88"/>
        <v>2.5</v>
      </c>
      <c r="EG597" s="409">
        <f t="shared" si="88"/>
        <v>5.5</v>
      </c>
      <c r="EH597" s="409">
        <f t="shared" si="88"/>
        <v>5</v>
      </c>
      <c r="EI597" s="409">
        <f t="shared" si="88"/>
        <v>4.5</v>
      </c>
      <c r="EJ597" s="409">
        <f t="shared" si="88"/>
        <v>4.5</v>
      </c>
      <c r="EK597" s="409">
        <f t="shared" si="88"/>
        <v>4.5</v>
      </c>
      <c r="EL597" s="409">
        <f t="shared" si="88"/>
        <v>3</v>
      </c>
      <c r="EM597" s="409">
        <f t="shared" si="88"/>
        <v>4</v>
      </c>
      <c r="EN597" s="409">
        <f t="shared" si="88"/>
        <v>5</v>
      </c>
      <c r="EO597" s="409">
        <f t="shared" si="88"/>
        <v>5</v>
      </c>
      <c r="EP597" s="409">
        <f t="shared" si="88"/>
        <v>4</v>
      </c>
      <c r="EQ597" s="409">
        <f t="shared" si="88"/>
        <v>5</v>
      </c>
      <c r="ER597" s="409">
        <f t="shared" si="88"/>
        <v>5.5</v>
      </c>
      <c r="ES597" s="409">
        <f t="shared" si="88"/>
        <v>3.5</v>
      </c>
      <c r="ET597" s="409">
        <f t="shared" si="88"/>
        <v>2</v>
      </c>
      <c r="EU597" s="409">
        <f t="shared" si="88"/>
        <v>3.5</v>
      </c>
      <c r="EV597" s="409">
        <f t="shared" si="88"/>
        <v>4</v>
      </c>
      <c r="EW597" s="409">
        <f t="shared" si="88"/>
        <v>4</v>
      </c>
      <c r="EX597" s="409">
        <f t="shared" si="88"/>
        <v>5.5</v>
      </c>
      <c r="EY597" s="409">
        <f t="shared" si="88"/>
        <v>3.5</v>
      </c>
      <c r="EZ597" s="409">
        <f t="shared" si="88"/>
        <v>2.5</v>
      </c>
      <c r="FA597" s="409">
        <f t="shared" si="88"/>
        <v>5.5</v>
      </c>
      <c r="FB597" s="409">
        <f t="shared" si="88"/>
        <v>3.5</v>
      </c>
      <c r="FC597" s="409">
        <f t="shared" si="88"/>
        <v>5.5</v>
      </c>
      <c r="FD597" s="409">
        <f t="shared" si="88"/>
        <v>5.5</v>
      </c>
      <c r="FE597" s="409">
        <f t="shared" si="88"/>
        <v>6</v>
      </c>
      <c r="FF597" s="409">
        <f t="shared" si="88"/>
        <v>5.5</v>
      </c>
      <c r="FG597" s="409">
        <f t="shared" si="88"/>
        <v>6</v>
      </c>
      <c r="FH597" s="409">
        <f t="shared" si="88"/>
        <v>3.5</v>
      </c>
      <c r="FI597" s="409">
        <f t="shared" si="88"/>
        <v>3</v>
      </c>
      <c r="FJ597" s="409">
        <f t="shared" si="88"/>
        <v>5.5</v>
      </c>
      <c r="FK597" s="409">
        <f t="shared" si="88"/>
        <v>4.5</v>
      </c>
      <c r="FL597" s="409">
        <f t="shared" si="88"/>
        <v>4.5</v>
      </c>
      <c r="FM597" s="409">
        <f t="shared" si="88"/>
        <v>4</v>
      </c>
      <c r="FN597" s="409">
        <f t="shared" si="88"/>
        <v>5</v>
      </c>
      <c r="FO597" s="409">
        <f t="shared" si="88"/>
        <v>4</v>
      </c>
      <c r="FP597" s="409">
        <f t="shared" si="88"/>
        <v>5.5</v>
      </c>
      <c r="FQ597" s="409">
        <f t="shared" si="88"/>
        <v>5</v>
      </c>
      <c r="FR597" s="409">
        <f t="shared" si="88"/>
        <v>2</v>
      </c>
      <c r="FS597" s="409">
        <f t="shared" si="88"/>
        <v>4</v>
      </c>
      <c r="FT597" s="409">
        <f t="shared" si="88"/>
        <v>3</v>
      </c>
      <c r="FU597" s="409">
        <f t="shared" si="88"/>
        <v>4.5</v>
      </c>
      <c r="FV597" s="409">
        <f t="shared" si="88"/>
        <v>5.5</v>
      </c>
      <c r="FW597" s="409">
        <f t="shared" si="88"/>
        <v>5.5</v>
      </c>
      <c r="FX597" s="409">
        <f t="shared" si="88"/>
        <v>5</v>
      </c>
    </row>
    <row r="598" spans="1:203">
      <c r="P598" s="391"/>
      <c r="Q598" s="83"/>
      <c r="R598" s="395"/>
      <c r="S598" s="395"/>
      <c r="T598" s="395"/>
      <c r="U598" s="396"/>
      <c r="BB598" s="416" t="s">
        <v>1790</v>
      </c>
      <c r="BC598" s="417" t="s">
        <v>1791</v>
      </c>
      <c r="BD598" s="416" t="s">
        <v>1792</v>
      </c>
      <c r="BE598" s="409"/>
      <c r="BJ598" s="418" t="s">
        <v>1793</v>
      </c>
      <c r="BK598" s="418" t="s">
        <v>1794</v>
      </c>
      <c r="BL598" s="418" t="s">
        <v>1795</v>
      </c>
      <c r="BM598" s="416" t="s">
        <v>1796</v>
      </c>
      <c r="BN598" s="416" t="s">
        <v>1797</v>
      </c>
      <c r="BO598" s="416" t="s">
        <v>1798</v>
      </c>
      <c r="BP598" s="416" t="s">
        <v>1799</v>
      </c>
      <c r="BQ598" s="416" t="s">
        <v>1800</v>
      </c>
      <c r="BR598" s="416" t="s">
        <v>1801</v>
      </c>
      <c r="BS598" s="416" t="s">
        <v>1802</v>
      </c>
      <c r="BT598" s="416" t="s">
        <v>1776</v>
      </c>
      <c r="BU598" s="416" t="s">
        <v>1782</v>
      </c>
      <c r="BV598" s="416" t="s">
        <v>1158</v>
      </c>
      <c r="BW598" s="416" t="s">
        <v>1803</v>
      </c>
      <c r="BX598" s="416" t="s">
        <v>1804</v>
      </c>
      <c r="BY598" s="416" t="s">
        <v>1805</v>
      </c>
      <c r="BZ598" s="416" t="s">
        <v>1153</v>
      </c>
    </row>
    <row r="599" spans="1:203">
      <c r="P599" s="391"/>
      <c r="Q599" s="84"/>
      <c r="R599" s="395"/>
      <c r="S599" s="395"/>
      <c r="T599" s="395"/>
      <c r="U599" s="396"/>
      <c r="AI599" s="9"/>
      <c r="AJ599" s="9"/>
      <c r="AK599" s="9"/>
      <c r="AL599" s="9"/>
      <c r="AM599" s="9"/>
      <c r="AN599" s="9"/>
      <c r="AO599" s="9"/>
      <c r="AP599" s="9"/>
      <c r="AQ599" s="9"/>
      <c r="AR599" s="9"/>
      <c r="AS599" s="9"/>
      <c r="AT599" s="9"/>
      <c r="AU599" s="9"/>
      <c r="AV599" s="9"/>
      <c r="AW599" s="9"/>
      <c r="AX599" s="9"/>
      <c r="AY599" s="9"/>
      <c r="AZ599" s="9"/>
      <c r="BA599" s="9"/>
      <c r="BB599" s="419">
        <v>1</v>
      </c>
      <c r="BC599" s="419">
        <v>100</v>
      </c>
      <c r="BD599" s="419">
        <v>50</v>
      </c>
      <c r="BE599" s="419">
        <v>50</v>
      </c>
      <c r="BF599" s="419"/>
      <c r="BG599" s="419"/>
      <c r="BH599" s="419"/>
      <c r="BI599" s="418" t="s">
        <v>1806</v>
      </c>
      <c r="BJ599" s="420" t="e">
        <f>IF('[1]Single Field'!#REF!=[1]Lists!BB599,[1]Lists!BC599,IF('[1]Single Field'!#REF!=[1]Lists!BB600,[1]Lists!BC600,IF('[1]Single Field'!#REF!=[1]Lists!BB601,[1]Lists!BC601,IF('[1]Single Field'!#REF!=[1]Lists!BB602,[1]Lists!BC602,IF('[1]Single Field'!#REF!=[1]Lists!BB603,[1]Lists!BC603,IF('[1]Single Field'!#REF!=BB604,BC604,""))))))</f>
        <v>#REF!</v>
      </c>
      <c r="BK599" s="420" t="e">
        <f>IF('[1]Single Field'!#REF!=[1]Lists!BB599,[1]Lists!BD599,IF('[1]Single Field'!#REF!=[1]Lists!BB600,[1]Lists!BD600,IF('[1]Single Field'!#REF!=[1]Lists!BB601,[1]Lists!BD601,IF('[1]Single Field'!#REF!=[1]Lists!BB602,[1]Lists!BD602,IF('[1]Single Field'!#REF!=[1]Lists!BB603,[1]Lists!BD603,IF('[1]Single Field'!#REF!=BB604,BD604,""))))))</f>
        <v>#REF!</v>
      </c>
      <c r="BL599" s="420" t="e">
        <f>IF('[1]Single Field'!#REF!=[1]Lists!BB599,[1]Lists!BE599,IF('[1]Single Field'!#REF!=[1]Lists!BB600,[1]Lists!BE600,IF('[1]Single Field'!#REF!=[1]Lists!BB601,[1]Lists!BE601,IF('[1]Single Field'!#REF!=[1]Lists!BB602,[1]Lists!BE602,IF('[1]Single Field'!#REF!=[1]Lists!BB603,[1]Lists!BE603,IF('[1]Single Field'!#REF!=BB604,BE604,""))))))</f>
        <v>#REF!</v>
      </c>
      <c r="BM599" s="420" t="e">
        <f>IF('[1]Single Field'!#REF!&gt;((1.5*BJ599)+1),0,IF(AND('[1]Single Field'!#REF!&gt;([1]Lists!BJ599-1),'[1]Single Field'!#REF!&lt;(1.5*BJ599)),20,IF(AND([1]Lists!D177&gt;(BK599+20),[1]Lists!D177&lt;BJ599),(20+BJ599-[1]Lists!D177),IF([1]Lists!D177&lt;BK599-1+20,BK599,""))))</f>
        <v>#REF!</v>
      </c>
      <c r="BN599" s="420" t="e">
        <f>IF('[1]Single Field'!#REF!&gt;((1.5*BJ599)+1),0,IF(AND('[1]Single Field'!#REF!&gt;([1]Lists!BJ599-1),'[1]Single Field'!#REF!&lt;(1.5*BJ599)),20,IF(AND([1]Lists!D177&gt;(BL599+20),[1]Lists!D177&lt;BJ599),(20+BJ599-[1]Lists!D177),IF([1]Lists!D177&lt;BL599-1+20,BL599,""))))</f>
        <v>#REF!</v>
      </c>
      <c r="BO599" s="420" t="e">
        <f>IF('[1]Single Field'!#REF!&lt;60,(IF(OR('[1]Single Field'!#REF!=1,'[1]Single Field'!#REF!=2,'[1]Single Field'!#REF!=3),40,IF(OR('[1]Single Field'!#REF!=4,'[1]Single Field'!#REF!=5,'[1]Single Field'!#REF!=6),60,"#"))),IF(AND('[1]Single Field'!#REF!&gt;59,'[1]Single Field'!#REF!&lt;80),(IF(OR('[1]Single Field'!#REF!=1,'[1]Single Field'!#REF!=2),20,IF('[1]Single Field'!#REF!=3,40,IF(OR('[1]Single Field'!#REF!=4,'[1]Single Field'!#REF!=5,'[1]Single Field'!#REF!=6),60,"!")))),IF(AND('[1]Single Field'!#REF!&gt;79,'[1]Single Field'!#REF!&lt;100),(IF(OR('[1]Single Field'!#REF!=1,'[1]Single Field'!#REF!=2,'[1]Single Field'!#REF!=3),20,IF(OR('[1]Single Field'!#REF!=4,'[1]Single Field'!#REF!=5,'[1]Single Field'!#REF!=6),60,"?"))),IF(AND('[1]Single Field'!#REF!&gt;99,'[1]Single Field'!#REF!&lt;150),(IF(OR('[1]Single Field'!#REF!=1,'[1]Single Field'!#REF!=2,'[1]Single Field'!#REF!=3),20,IF(OR('[1]Single Field'!#REF!=4,'[1]Single Field'!#REF!=5,'[1]Single Field'!#REF!=6),40,"*"))),IF(AND('[1]Single Field'!#REF!&gt;149,'[1]Single Field'!#REF!&lt;200),(IF(OR('[1]Single Field'!#REF!=1,'[1]Single Field'!#REF!=2),0,IF(OR('[1]Single Field'!#REF!=3,'[1]Single Field'!#REF!=4,'[1]Single Field'!#REF!=5,'[1]Single Field'!#REF!=6),20,"&amp;"))),IF(AND('[1]Single Field'!#REF!&gt;199,'[1]Single Field'!#REF!&lt;269),(IF(OR('[1]Single Field'!#REF!=4,'[1]Single Field'!#REF!=5,'[1]Single Field'!#REF!=6),20,"&amp;")),IF('[1]Single Field'!#REF!&gt;268,0,"%")))))))</f>
        <v>#REF!</v>
      </c>
      <c r="BP599" s="420" t="e">
        <f>IF('[1]Single Field'!#REF!=1,(((BJ597*40)-'[1]Single Field'!#REF!)/0.6)-120,IF('[1]Single Field'!#REF!=2,(((BJ597*40)-'[1]Single Field'!#REF!)/0.6)-100,IF('[1]Single Field'!#REF!=3,(((BJ597*40)-'[1]Single Field'!#REF!)/0.6)-80,IF('[1]Single Field'!#REF!=4,(((BJ597*40)-'[1]Single Field'!#REF!)/0.6)-60,IF(OR('[1]Single Field'!#REF!=5,'[1]Single Field'!#REF!=6),(((BJ597*40)-'[1]Single Field'!#REF!)/0.6)-40,"")))))</f>
        <v>#REF!</v>
      </c>
      <c r="BQ599" s="420" t="e">
        <f>BP599*0.8</f>
        <v>#REF!</v>
      </c>
      <c r="BR599" s="421" t="e">
        <f>BP599*0.66</f>
        <v>#REF!</v>
      </c>
      <c r="BS599" s="409" t="e">
        <f>IF('[1]Single Field'!#REF!&gt;165,0,IF(AND('[1]Single Field'!#REF!&gt;80,'[1]Single Field'!#REF!&lt;166),20,IF('[1]Single Field'!#REF!&lt;81,(110-'[1]Single Field'!#REF!)*0.7,"")))</f>
        <v>#REF!</v>
      </c>
      <c r="BT599" s="409" t="e">
        <f>IF('[1]Single Field'!#REF!&gt;10,0,IF(50-(5*'[1]Single Field'!#REF!),""))</f>
        <v>#REF!</v>
      </c>
      <c r="BU599" s="409" t="e">
        <f>IF('[1]Single Field'!#REF!&gt;109,0,(110-'[1]Single Field'!#REF!)*0.7)</f>
        <v>#REF!</v>
      </c>
      <c r="BV599" s="422" t="e">
        <f>IF(AND('[1]Single Field'!#REF!=1,'[1]Single Field'!#REF!&lt;100),(100-'[1]Single Field'!#REF!)*0.88,IF(AND('[1]Single Field'!#REF!=2,'[1]Single Field'!#REF!&lt;110),(110-'[1]Single Field'!#REF!)*0.88,IF(AND('[1]Single Field'!#REF!=3,'[1]Single Field'!#REF!&lt;130),(130-'[1]Single Field'!#REF!)*1,IF(AND('[1]Single Field'!#REF!=4,'[1]Single Field'!#REF!&lt;160),(160-'[1]Single Field'!#REF!)*1.13,IF(AND(OR('[1]Single Field'!#REF!=5,'[1]Single Field'!#REF!=6),'[1]Single Field'!#REF!&lt;200),(200-'[1]Single Field'!#REF!)*0.88,0)))))</f>
        <v>#REF!</v>
      </c>
      <c r="BW599" s="420" t="e">
        <f>IF(AND('[1]Single Field'!#REF!=1,'[1]Single Field'!#REF!&lt;100),(100-'[1]Single Field'!#REF!)*0.7,IF(AND('[1]Single Field'!#REF!=2,'[1]Single Field'!#REF!&lt;110),(100-'[1]Single Field'!#REF!)*0.7,IF(AND('[1]Single Field'!#REF!=3,'[1]Single Field'!#REF!&lt;130),(130-'[1]Single Field'!#REF!)*0.8,IF(AND('[1]Single Field'!#REF!=4,'[1]Single Field'!#REF!&lt;160),(160-'[1]Single Field'!#REF!)*0.9,IF(AND(OR('[1]Single Field'!#REF!=5,'[1]Single Field'!#REF!=6),'[1]Single Field'!#REF!&lt;200),(200-'[1]Single Field'!#REF!)*0.7,0)))))</f>
        <v>#REF!</v>
      </c>
      <c r="BX599" s="420" t="e">
        <f>IF(AND(BW599&lt;20,OR('[1]Single Field'!#REF!=[1]Lists!AC24,'[1]Single Field'!#REF!=[1]Lists!AC10,'[1]Single Field'!#REF!=[1]Lists!AC14,'[1]Single Field'!#REF!=[1]Lists!AC22)),0,IF(BW599&lt;20,  20,BW599))</f>
        <v>#REF!</v>
      </c>
      <c r="BY599" s="420" t="e">
        <f>IF(AND('[1]Single Field'!#REF!=1,[1]Lists!BX599&gt;50),50,IF(AND('[1]Single Field'!#REF!=2,[1]Lists!BX599&gt;60),60,IF(AND('[1]Single Field'!#REF!=3,[1]Lists!BX599&gt;70),70,IF(AND('[1]Single Field'!#REF!=4,[1]Lists!BX599&gt;80),80,IF(AND(OR('[1]Single Field'!#REF!=5,'[1]Single Field'!#REF!=6),[1]Lists!BX599&gt;100),100,[1]Lists!BX599)))))</f>
        <v>#REF!</v>
      </c>
      <c r="BZ599" s="420" t="e">
        <f>BY599-5</f>
        <v>#REF!</v>
      </c>
      <c r="CA599" s="419"/>
      <c r="CB599" s="419"/>
      <c r="CC599" s="419"/>
      <c r="CD599" s="419"/>
      <c r="CE599" s="419"/>
      <c r="CF599" s="419"/>
      <c r="CG599" s="419"/>
      <c r="CH599" s="419"/>
      <c r="CI599" s="419"/>
      <c r="CJ599" s="419"/>
      <c r="CK599" s="419"/>
      <c r="CL599" s="419"/>
      <c r="CM599" s="419"/>
      <c r="CN599" s="419"/>
      <c r="CO599" s="419"/>
      <c r="CP599" s="419"/>
      <c r="CQ599" s="419"/>
      <c r="CR599" s="419"/>
      <c r="CS599" s="419"/>
      <c r="CT599" s="419"/>
      <c r="CU599" s="419"/>
      <c r="CV599" s="419"/>
      <c r="CW599" s="419"/>
      <c r="CX599" s="419"/>
      <c r="CY599" s="419"/>
      <c r="CZ599" s="419"/>
      <c r="DA599" s="419"/>
      <c r="DB599" s="419"/>
      <c r="DC599" s="419"/>
      <c r="DD599" s="419"/>
      <c r="DE599" s="419"/>
      <c r="DF599" s="419"/>
      <c r="DG599" s="419"/>
      <c r="DH599" s="419"/>
      <c r="DI599" s="419"/>
      <c r="DJ599" s="419"/>
      <c r="DK599" s="419"/>
      <c r="DL599" s="419"/>
      <c r="DM599" s="419"/>
      <c r="DN599" s="419"/>
      <c r="DO599" s="419"/>
      <c r="DP599" s="419"/>
      <c r="DQ599" s="419"/>
      <c r="DR599" s="419"/>
      <c r="DS599" s="419"/>
      <c r="DT599" s="419"/>
      <c r="DU599" s="419"/>
      <c r="DV599" s="419"/>
      <c r="DW599" s="419"/>
      <c r="DX599" s="419"/>
      <c r="DY599" s="419"/>
      <c r="DZ599" s="419"/>
      <c r="EA599" s="419"/>
      <c r="EB599" s="419"/>
      <c r="EC599" s="419"/>
      <c r="ED599" s="419"/>
      <c r="EE599" s="419"/>
      <c r="EF599" s="419"/>
      <c r="EG599" s="419"/>
      <c r="EH599" s="419"/>
      <c r="EI599" s="419"/>
      <c r="EJ599" s="419"/>
      <c r="EK599" s="419"/>
      <c r="EL599" s="419"/>
      <c r="EM599" s="419"/>
      <c r="EN599" s="419"/>
      <c r="EO599" s="419"/>
      <c r="EP599" s="419"/>
      <c r="EQ599" s="419"/>
      <c r="ER599" s="419"/>
      <c r="ES599" s="419"/>
      <c r="ET599" s="419"/>
      <c r="EU599" s="419"/>
      <c r="EV599" s="419"/>
      <c r="EW599" s="419"/>
      <c r="EX599" s="419"/>
      <c r="EY599" s="419"/>
      <c r="EZ599" s="419"/>
      <c r="FA599" s="419"/>
      <c r="FB599" s="419"/>
      <c r="FC599" s="419"/>
      <c r="FD599" s="419"/>
      <c r="FE599" s="419"/>
      <c r="FF599" s="419"/>
      <c r="FG599" s="419"/>
      <c r="FH599" s="419"/>
      <c r="FI599" s="419"/>
      <c r="FJ599" s="419"/>
      <c r="FK599" s="419"/>
      <c r="FL599" s="419"/>
      <c r="FM599" s="419"/>
      <c r="FN599" s="419"/>
      <c r="FO599" s="419"/>
      <c r="FP599" s="419"/>
      <c r="FQ599" s="419"/>
      <c r="FR599" s="419"/>
      <c r="FS599" s="419"/>
      <c r="FT599" s="419"/>
      <c r="FU599" s="419"/>
      <c r="FV599" s="419"/>
      <c r="FW599" s="419"/>
      <c r="FX599" s="419"/>
      <c r="FY599" s="9"/>
      <c r="FZ599" s="9"/>
      <c r="GA599" s="9"/>
      <c r="GB599" s="9"/>
      <c r="GC599" s="9"/>
      <c r="GD599" s="423"/>
      <c r="GE599" s="9"/>
      <c r="GF599" s="9"/>
      <c r="GG599" s="9"/>
      <c r="GH599" s="9"/>
      <c r="GI599" s="9"/>
      <c r="GJ599" s="9"/>
      <c r="GK599" s="9"/>
      <c r="GL599" s="9"/>
      <c r="GM599" s="9"/>
      <c r="GN599" s="9"/>
      <c r="GO599" s="9"/>
      <c r="GP599" s="9"/>
      <c r="GQ599" s="9"/>
      <c r="GR599" s="9"/>
      <c r="GS599" s="9"/>
      <c r="GT599" s="9"/>
      <c r="GU599" s="9"/>
    </row>
    <row r="600" spans="1:203">
      <c r="P600" s="391"/>
      <c r="Q600" s="84"/>
      <c r="R600" s="395"/>
      <c r="S600" s="395"/>
      <c r="T600" s="395"/>
      <c r="U600" s="396"/>
      <c r="BB600" s="409">
        <v>2</v>
      </c>
      <c r="BC600" s="409">
        <v>110</v>
      </c>
      <c r="BD600" s="409">
        <v>60</v>
      </c>
      <c r="BE600" s="409">
        <v>60</v>
      </c>
      <c r="BI600" s="416" t="s">
        <v>1807</v>
      </c>
      <c r="BM600" s="409" t="e">
        <f>IF(OR('[1]Single Field'!#REF!=[1]Lists!AC42,'[1]Single Field'!#REF!=[1]Lists!AC43),"x","")</f>
        <v>#REF!</v>
      </c>
      <c r="BN600" s="409" t="e">
        <f>IF(OR('[1]Single Field'!#REF!=AC58,'[1]Single Field'!#REF!=AC85,'[1]Single Field'!#REF!=AC86,'[1]Single Field'!#REF!=AC92,'[1]Single Field'!#REF!=AC93,'[1]Single Field'!#REF!=AC94),"x","")</f>
        <v>#REF!</v>
      </c>
      <c r="BO600" s="409" t="e">
        <f>IF('[1]Single Field'!#REF!=AC87,"x","")</f>
        <v>#REF!</v>
      </c>
      <c r="BP600" s="409" t="e">
        <f>IF(OR('[1]Single Field'!#REF!=AC7,'[1]Single Field'!#REF!=AC3,'[1]Single Field'!#REF!=AC5),"x","")</f>
        <v>#REF!</v>
      </c>
      <c r="BQ600" s="409" t="e">
        <f>IF('[1]Single Field'!#REF!=AC53,"x","")</f>
        <v>#REF!</v>
      </c>
      <c r="BR600" s="409" t="e">
        <f>IF(OR('[1]Single Field'!#REF!=AC53,'[1]Single Field'!#REF!=AC55,'[1]Single Field'!#REF!=AC74),"x","")</f>
        <v>#REF!</v>
      </c>
      <c r="BS600" s="409" t="e">
        <f>IF(OR('[1]Single Field'!#REF!=AC20,'[1]Single Field'!#REF!=AC27,'[1]Single Field'!#REF!=AC63,'[1]Single Field'!#REF!=AC103),"x","")</f>
        <v>#REF!</v>
      </c>
      <c r="BT600" s="409" t="e">
        <f>IF(OR('[1]Single Field'!#REF!=AC25,'[1]Single Field'!#REF!=AC83),"x","")</f>
        <v>#REF!</v>
      </c>
      <c r="BU600" s="409" t="e">
        <f>IF('[1]Single Field'!#REF!=AC98,"x","")</f>
        <v>#REF!</v>
      </c>
      <c r="BV600" s="409" t="e">
        <f>IF('[1]Single Field'!#REF!=AC105,"x","")</f>
        <v>#REF!</v>
      </c>
      <c r="BY600" s="409" t="e">
        <f>#VALUE!</f>
        <v>#VALUE!</v>
      </c>
      <c r="BZ600" s="409" t="e">
        <f>IF('[1]Single Field'!#REF!=AC84,"x","")</f>
        <v>#REF!</v>
      </c>
    </row>
    <row r="601" spans="1:203" ht="13.5" thickBot="1">
      <c r="P601" s="391"/>
      <c r="Q601" s="85"/>
      <c r="R601" s="397"/>
      <c r="S601" s="397"/>
      <c r="T601" s="397"/>
      <c r="U601" s="398"/>
      <c r="BB601" s="409">
        <v>3</v>
      </c>
      <c r="BC601" s="409">
        <v>130</v>
      </c>
      <c r="BD601" s="409">
        <v>80</v>
      </c>
      <c r="BE601" s="409">
        <v>70</v>
      </c>
      <c r="BI601" s="416" t="s">
        <v>1808</v>
      </c>
      <c r="CA601" s="416" t="s">
        <v>1161</v>
      </c>
    </row>
    <row r="602" spans="1:203">
      <c r="P602" s="391"/>
      <c r="Q602" s="83"/>
      <c r="R602" s="395"/>
      <c r="S602" s="395"/>
      <c r="T602" s="395"/>
      <c r="U602" s="396"/>
      <c r="BB602" s="409">
        <v>4</v>
      </c>
      <c r="BC602" s="409">
        <v>160</v>
      </c>
      <c r="BD602" s="409">
        <v>120</v>
      </c>
      <c r="BE602" s="409">
        <v>80</v>
      </c>
      <c r="BH602" s="409">
        <v>1</v>
      </c>
      <c r="BI602" s="424" t="str">
        <f>'[1]Multi-Field'!B3</f>
        <v>Across from Herzog</v>
      </c>
      <c r="BJ602" s="409">
        <f>IF('[1]Multi-Field'!H3=[1]Lists!$BB$599,[1]Lists!$BC$599,IF('[1]Multi-Field'!H3=[1]Lists!$BB$600,[1]Lists!$BC$600,IF('[1]Multi-Field'!H3=[1]Lists!$BB$601,[1]Lists!$BC$601,IF('[1]Multi-Field'!H3=[1]Lists!$BB$602,[1]Lists!$BC$602,IF('[1]Multi-Field'!H3=[1]Lists!$BB$603,[1]Lists!$BC$603,IF('[1]Multi-Field'!H3=$BB$604,$BC$604,""))))))</f>
        <v>160</v>
      </c>
      <c r="BK602" s="409">
        <f>IF('[1]Multi-Field'!H3=[1]Lists!$BB$599,[1]Lists!$BD$599,IF('[1]Multi-Field'!H3=[1]Lists!$BB$600,[1]Lists!$BD$600,IF('[1]Multi-Field'!H3=[1]Lists!$BB$601,[1]Lists!$BD$601,IF('[1]Multi-Field'!H3=[1]Lists!$BB$602,[1]Lists!$BD$602,IF('[1]Multi-Field'!H3=[1]Lists!$BB$603,[1]Lists!$BD$603,IF('[1]Multi-Field'!H3=$BB$604,$BD$604,""))))))</f>
        <v>120</v>
      </c>
      <c r="BL602" s="409">
        <f>IF('[1]Multi-Field'!H3=[1]Lists!$BB$599,[1]Lists!$BE$599,IF('[1]Multi-Field'!H3=[1]Lists!$BB$600,[1]Lists!$BE$600,IF('[1]Multi-Field'!H3=[1]Lists!$BB$601,[1]Lists!$BE$601,IF('[1]Multi-Field'!H3=[1]Lists!$BB$602,[1]Lists!$BE$602,IF('[1]Multi-Field'!H3=[1]Lists!$BB$603,[1]Lists!$BE$603,IF('[1]Multi-Field'!H3=$BB$604,$BE$604,""))))))</f>
        <v>80</v>
      </c>
      <c r="BM602" s="409">
        <f>IF('[1]Multi-Field'!AV3&gt;((1.5*BJ602)+1),0,IF(AND('[1]Multi-Field'!AV3&gt;([1]Lists!BJ602-1),'[1]Multi-Field'!H3&lt;(1.5*BJ602)),20,IF(AND('[1]Multi-Field'!AV3&gt;(BK602+20),'[1]Multi-Field'!AV3&lt;BJ602),(20+BJ602-'[1]Multi-Field'!AV3),IF('[1]Multi-Field'!AV3&lt;BK602-1+20,BK602,""))))</f>
        <v>0</v>
      </c>
      <c r="BN602" s="409">
        <f>IF('[1]Multi-Field'!AV3&gt;((1.5*BJ602)+1),0,IF(AND('[1]Multi-Field'!AV3&gt;([1]Lists!BJ602-1),'[1]Multi-Field'!AV3&lt;(1.5*BJ602)),20,IF(AND('[1]Multi-Field'!AV3&gt;(BL602+20),'[1]Multi-Field'!AV3&lt;BJ602),(20+BJ602-'[1]Multi-Field'!AV3),IF('[1]Multi-Field'!AV3&lt;BL602-1+20,BL602,""))))</f>
        <v>0</v>
      </c>
      <c r="BO602" s="409">
        <f>IF('[1]Multi-Field'!AV3&lt;60,(IF(OR('[1]Multi-Field'!H3=1,'[1]Multi-Field'!H3=2,'[1]Multi-Field'!H3=3),40,IF(OR('[1]Multi-Field'!H3=4,'[1]Multi-Field'!H3=5,'[1]Multi-Field'!H3=6),60,"#"))),IF(AND('[1]Multi-Field'!AV3&gt;59,'[1]Multi-Field'!AV3&lt;80),(IF(OR('[1]Multi-Field'!H3=1,'[1]Multi-Field'!H3=2),20,IF('[1]Multi-Field'!H3=3,40,IF(OR('[1]Multi-Field'!H3=4,'[1]Multi-Field'!H3=5,'[1]Multi-Field'!H3=6),60,"!")))),IF(AND('[1]Multi-Field'!AV3&gt;79,'[1]Multi-Field'!AV3&lt;100),(IF(OR('[1]Multi-Field'!H3=1,'[1]Multi-Field'!H3=2,'[1]Multi-Field'!H3=3),20,IF(OR('[1]Multi-Field'!H3=4,'[1]Multi-Field'!H3=5,'[1]Multi-Field'!H3=6),60,"?"))),IF(AND('[1]Multi-Field'!AV3&gt;99,'[1]Multi-Field'!AV3&lt;150),(IF(OR('[1]Multi-Field'!H3=1,'[1]Multi-Field'!H3=2,'[1]Multi-Field'!H3=3),20,IF(OR('[1]Multi-Field'!H3=4,'[1]Multi-Field'!H3=5,'[1]Multi-Field'!H3=6),40,"*"))),IF(AND('[1]Multi-Field'!AV3&gt;149,'[1]Multi-Field'!AV3&lt;200),(IF(OR('[1]Multi-Field'!H3=1,'[1]Multi-Field'!H3=2),0,IF(OR('[1]Multi-Field'!H3=3,'[1]Multi-Field'!H3=4,'[1]Multi-Field'!H3=5,'[1]Multi-Field'!H3=6),20,"&amp;"))),IF(AND('[1]Multi-Field'!AV3&gt;199,'[1]Multi-Field'!AV3&lt;269),(IF(OR('[1]Multi-Field'!H3=4,'[1]Multi-Field'!H3=5,'[1]Multi-Field'!H3=6),20,"&amp;")),IF('[1]Multi-Field'!AV3&gt;268,0,"%")))))))</f>
        <v>0</v>
      </c>
      <c r="BP602" s="409">
        <f>IF('[1]Multi-Field'!H3=1,((('[1]Multi-Field'!J3*40)-'[1]Multi-Field'!AV3)/0.6)-120,IF('[1]Multi-Field'!H3=2,((('[1]Multi-Field'!J3*40)-'[1]Multi-Field'!AV3)/0.6)-100,IF('[1]Multi-Field'!H3=3,((('[1]Multi-Field'!J3*40)-'[1]Multi-Field'!AV3)/0.6)-80,IF('[1]Multi-Field'!H3=4,((('[1]Multi-Field'!J3*40)-'[1]Multi-Field'!AV3)/0.6)-60,IF(OR('[1]Multi-Field'!H3=5,'[1]Multi-Field'!H3=6),((('[1]Multi-Field'!J3*40)-'[1]Multi-Field'!AV3)/0.6)-40,"")))))</f>
        <v>-543.33333333333337</v>
      </c>
      <c r="BQ602" s="409">
        <f>BP602*0.8</f>
        <v>-434.66666666666674</v>
      </c>
      <c r="BR602" s="409">
        <f>BP602*0.66</f>
        <v>-358.6</v>
      </c>
      <c r="BS602" s="409">
        <f>IF('[1]Multi-Field'!AV3&gt;165,0,IF(AND('[1]Multi-Field'!AV3&gt;80,'[1]Multi-Field'!AV3&lt;166),20,IF('[1]Multi-Field'!AV3&lt;81,(110-'[1]Multi-Field'!AV3)*0.7,"")))</f>
        <v>0</v>
      </c>
      <c r="BT602" s="409">
        <f>IF('[1]Multi-Field'!AV3&gt;10,0,IF(50-(5*'[1]Multi-Field'!AV3),""))</f>
        <v>0</v>
      </c>
      <c r="BU602" s="409">
        <f>IF('[1]Multi-Field'!AV3&gt;109,0,(110-'[1]Multi-Field'!AV3)*0.7)</f>
        <v>0</v>
      </c>
      <c r="BV602" s="409">
        <f>IF(AND('[1]Multi-Field'!H3=1,'[1]Multi-Field'!AV3&lt;100),(100-'[1]Multi-Field'!AV3)*0.88,IF(AND('[1]Multi-Field'!H3=2,'[1]Multi-Field'!AV3&lt;110),(110-'[1]Multi-Field'!AV3)*0.88,IF(AND('[1]Multi-Field'!H3=3,'[1]Multi-Field'!AV3&lt;130),(130-'[1]Multi-Field'!AV3)*1,IF(AND('[1]Multi-Field'!H3=4,'[1]Multi-Field'!AV3&lt;160),(160-'[1]Multi-Field'!AV3)*1.13,IF(AND(OR('[1]Multi-Field'!H3=5,'[1]Multi-Field'!H3=6),'[1]Multi-Field'!AV3&lt;200),(200-'[1]Multi-Field'!AV3)*0.88,0)))))</f>
        <v>0</v>
      </c>
      <c r="BW602" s="409">
        <f>IF(AND('[1]Multi-Field'!H3=1,'[1]Multi-Field'!AV3&lt;100),(100-'[1]Multi-Field'!AV3)*0.7,IF(AND('[1]Multi-Field'!H3=2,'[1]Multi-Field'!AV3&lt;110),(100-'[1]Multi-Field'!AV3)*0.7,IF(AND('[1]Multi-Field'!H3=3,'[1]Multi-Field'!AV3&lt;130),(130-'[1]Multi-Field'!AV3)*0.8,IF(AND('[1]Multi-Field'!H3=4,'[1]Multi-Field'!AV3&lt;160),(160-'[1]Multi-Field'!AV3)*0.9,IF(AND(OR('[1]Multi-Field'!H3=5,'[1]Multi-Field'!H3=6),'[1]Multi-Field'!AV3&lt;200),(200-'[1]Multi-Field'!AV3)*0.7,0)))))</f>
        <v>0</v>
      </c>
      <c r="BX602" s="409">
        <f>IF(AND(BW602&lt;20,OR('[1]Multi-Field'!Q3=[1]Lists!$AC$24,'[1]Multi-Field'!Q3=[1]Lists!$AC$10,'[1]Multi-Field'!Q3=[1]Lists!AC14,'[1]Multi-Field'!Q3=[1]Lists!$AC$22)),0,IF(BW602&lt;20,  20,BW602))</f>
        <v>20</v>
      </c>
      <c r="BY602" s="409">
        <f>IF(AND('[1]Multi-Field'!H3=1,[1]Lists!BX602&gt;50),50,IF(AND('[1]Multi-Field'!H3=2,[1]Lists!BX602&gt;60),60,IF(AND('[1]Multi-Field'!H3=3,[1]Lists!BX602&gt;70),70,IF(AND('[1]Multi-Field'!H3=4,[1]Lists!BX602&gt;80),80,IF(AND(OR('[1]Multi-Field'!H3=5,'[1]Multi-Field'!H3=6),[1]Lists!BX602&gt;100),100,[1]Lists!BX602)))))</f>
        <v>20</v>
      </c>
      <c r="BZ602" s="422">
        <f>BY602-5</f>
        <v>15</v>
      </c>
      <c r="CA602" s="409">
        <f>SUMIF(BK757:BZ757,"x",BK602:BZ602)</f>
        <v>0</v>
      </c>
    </row>
    <row r="603" spans="1:203">
      <c r="P603" s="391"/>
      <c r="Q603" s="84"/>
      <c r="R603" s="395"/>
      <c r="S603" s="395"/>
      <c r="T603" s="395"/>
      <c r="U603" s="396"/>
      <c r="BB603" s="425">
        <v>5</v>
      </c>
      <c r="BC603" s="409">
        <v>180</v>
      </c>
      <c r="BD603" s="409">
        <v>120</v>
      </c>
      <c r="BE603" s="409">
        <v>100</v>
      </c>
      <c r="BH603" s="409">
        <v>2</v>
      </c>
      <c r="BI603" s="424" t="str">
        <f>'[1]Multi-Field'!B4</f>
        <v>Behind Tenant House</v>
      </c>
      <c r="BJ603" s="409">
        <f>IF('[1]Multi-Field'!H4=[1]Lists!$BB$599,[1]Lists!$BC$599,IF('[1]Multi-Field'!H4=[1]Lists!$BB$600,[1]Lists!$BC$600,IF('[1]Multi-Field'!H4=[1]Lists!$BB$601,[1]Lists!$BC$601,IF('[1]Multi-Field'!H4=[1]Lists!$BB$602,[1]Lists!$BC$602,IF('[1]Multi-Field'!H4=[1]Lists!$BB$603,[1]Lists!$BC$603,IF('[1]Multi-Field'!H4=$BB$604,$BC$604,""))))))</f>
        <v>180</v>
      </c>
      <c r="BK603" s="409">
        <f>IF('[1]Multi-Field'!H4=[1]Lists!$BB$599,[1]Lists!$BD$599,IF('[1]Multi-Field'!H4=[1]Lists!$BB$600,[1]Lists!$BD$600,IF('[1]Multi-Field'!H4=[1]Lists!$BB$601,[1]Lists!$BD$601,IF('[1]Multi-Field'!H4=[1]Lists!$BB$602,[1]Lists!$BD$602,IF('[1]Multi-Field'!H4=[1]Lists!$BB$603,[1]Lists!$BD$603,IF('[1]Multi-Field'!H4=$BB$604,$BD$604,""))))))</f>
        <v>120</v>
      </c>
      <c r="BL603" s="409">
        <f>IF('[1]Multi-Field'!H4=[1]Lists!$BB$599,[1]Lists!$BE$599,IF('[1]Multi-Field'!H4=[1]Lists!$BB$600,[1]Lists!$BE$600,IF('[1]Multi-Field'!H4=[1]Lists!$BB$601,[1]Lists!$BE$601,IF('[1]Multi-Field'!H4=[1]Lists!$BB$602,[1]Lists!$BE$602,IF('[1]Multi-Field'!H4=[1]Lists!$BB$603,[1]Lists!$BE$603,IF('[1]Multi-Field'!H4=$BB$604,$BE$604,""))))))</f>
        <v>100</v>
      </c>
      <c r="BM603" s="409">
        <f>IF('[1]Multi-Field'!AV4&gt;((1.5*BJ603)+1),0,IF(AND('[1]Multi-Field'!AV4&gt;([1]Lists!BJ603-1),'[1]Multi-Field'!H4&lt;(1.5*BJ603)),20,IF(AND('[1]Multi-Field'!AV4&gt;(BK603+20),'[1]Multi-Field'!AV4&lt;BJ603),(20+BJ603-'[1]Multi-Field'!AV4),IF('[1]Multi-Field'!AV4&lt;BK603-1+20,BK603,""))))</f>
        <v>0</v>
      </c>
      <c r="BN603" s="409">
        <f>IF('[1]Multi-Field'!AV4&gt;((1.5*BJ603)+1),0,IF(AND('[1]Multi-Field'!AV4&gt;([1]Lists!BJ603-1),'[1]Multi-Field'!AV4&lt;(1.5*BJ603)),20,IF(AND('[1]Multi-Field'!AV4&gt;(BL603+20),'[1]Multi-Field'!AV4&lt;BJ603),(20+BJ603-'[1]Multi-Field'!AV4),IF('[1]Multi-Field'!AV4&lt;BL603-1+20,BL603,""))))</f>
        <v>0</v>
      </c>
      <c r="BO603" s="409">
        <f>IF('[1]Multi-Field'!AV4&lt;60,(IF(OR('[1]Multi-Field'!H4=1,'[1]Multi-Field'!H4=2,'[1]Multi-Field'!H4=3),40,IF(OR('[1]Multi-Field'!H4=4,'[1]Multi-Field'!H4=5,'[1]Multi-Field'!H4=6),60,"#"))),IF(AND('[1]Multi-Field'!AV4&gt;59,'[1]Multi-Field'!AV4&lt;80),(IF(OR('[1]Multi-Field'!H4=1,'[1]Multi-Field'!H4=2),20,IF('[1]Multi-Field'!H4=3,40,IF(OR('[1]Multi-Field'!H4=4,'[1]Multi-Field'!H4=5,'[1]Multi-Field'!H4=6),60,"!")))),IF(AND('[1]Multi-Field'!AV4&gt;79,'[1]Multi-Field'!AV4&lt;100),(IF(OR('[1]Multi-Field'!H4=1,'[1]Multi-Field'!H4=2,'[1]Multi-Field'!H4=3),20,IF(OR('[1]Multi-Field'!H4=4,'[1]Multi-Field'!H4=5,'[1]Multi-Field'!H4=6),60,"?"))),IF(AND('[1]Multi-Field'!AV4&gt;99,'[1]Multi-Field'!AV4&lt;150),(IF(OR('[1]Multi-Field'!H4=1,'[1]Multi-Field'!H4=2,'[1]Multi-Field'!H4=3),20,IF(OR('[1]Multi-Field'!H4=4,'[1]Multi-Field'!H4=5,'[1]Multi-Field'!H4=6),40,"*"))),IF(AND('[1]Multi-Field'!AV4&gt;149,'[1]Multi-Field'!AV4&lt;200),(IF(OR('[1]Multi-Field'!H4=1,'[1]Multi-Field'!H4=2),0,IF(OR('[1]Multi-Field'!H4=3,'[1]Multi-Field'!H4=4,'[1]Multi-Field'!H4=5,'[1]Multi-Field'!H4=6),20,"&amp;"))),IF(AND('[1]Multi-Field'!AV4&gt;199,'[1]Multi-Field'!AV4&lt;269),(IF(OR('[1]Multi-Field'!H4=4,'[1]Multi-Field'!H4=5,'[1]Multi-Field'!H4=6),20,"&amp;")),IF('[1]Multi-Field'!AV4&gt;268,0,"%")))))))</f>
        <v>0</v>
      </c>
      <c r="BP603" s="409">
        <f>IF('[1]Multi-Field'!H4=1,((('[1]Multi-Field'!J4*40)-'[1]Multi-Field'!AV4)/0.6)-120,IF('[1]Multi-Field'!H4=2,((('[1]Multi-Field'!J4*40)-'[1]Multi-Field'!AV4)/0.6)-100,IF('[1]Multi-Field'!H4=3,((('[1]Multi-Field'!J4*40)-'[1]Multi-Field'!AV4)/0.6)-80,IF('[1]Multi-Field'!H4=4,((('[1]Multi-Field'!J4*40)-'[1]Multi-Field'!AV4)/0.6)-60,IF(OR('[1]Multi-Field'!H4=5,'[1]Multi-Field'!H4=6),((('[1]Multi-Field'!J4*40)-'[1]Multi-Field'!AV4)/0.6)-40,"")))))</f>
        <v>-665</v>
      </c>
      <c r="BQ603" s="409">
        <f t="shared" ref="BQ603:BQ666" si="89">BP603*0.8</f>
        <v>-532</v>
      </c>
      <c r="BR603" s="409">
        <f t="shared" ref="BR603:BR666" si="90">BP603*0.66</f>
        <v>-438.90000000000003</v>
      </c>
      <c r="BS603" s="409">
        <f>IF('[1]Multi-Field'!AV4&gt;165,0,IF(AND('[1]Multi-Field'!AV4&gt;80,'[1]Multi-Field'!AV4&lt;166),20,IF('[1]Multi-Field'!AV4&lt;81,(110-'[1]Multi-Field'!AV4)*0.7,"")))</f>
        <v>0</v>
      </c>
      <c r="BT603" s="409">
        <f>IF('[1]Multi-Field'!AV4&gt;10,0,IF(50-(5*'[1]Multi-Field'!AV4),""))</f>
        <v>0</v>
      </c>
      <c r="BU603" s="409">
        <f>IF('[1]Multi-Field'!AV4&gt;109,0,(110-'[1]Multi-Field'!AV4)*0.7)</f>
        <v>0</v>
      </c>
      <c r="BV603" s="409">
        <f>IF(AND('[1]Multi-Field'!H4=1,'[1]Multi-Field'!AV4&lt;100),(100-'[1]Multi-Field'!AV4)*0.88,IF(AND('[1]Multi-Field'!H4=2,'[1]Multi-Field'!AV4&lt;110),(110-'[1]Multi-Field'!AV4)*0.88,IF(AND('[1]Multi-Field'!H4=3,'[1]Multi-Field'!AV4&lt;130),(130-'[1]Multi-Field'!AV4)*1,IF(AND('[1]Multi-Field'!H4=4,'[1]Multi-Field'!AV4&lt;160),(160-'[1]Multi-Field'!AV4)*1.13,IF(AND(OR('[1]Multi-Field'!H4=5,'[1]Multi-Field'!H4=6),'[1]Multi-Field'!AV4&lt;200),(200-'[1]Multi-Field'!AV4)*0.88,0)))))</f>
        <v>0</v>
      </c>
      <c r="BW603" s="409">
        <f>IF(AND('[1]Multi-Field'!H4=1,'[1]Multi-Field'!AV4&lt;100),(100-'[1]Multi-Field'!AV4)*0.7,IF(AND('[1]Multi-Field'!H4=2,'[1]Multi-Field'!AV4&lt;110),(100-'[1]Multi-Field'!AV4)*0.7,IF(AND('[1]Multi-Field'!H4=3,'[1]Multi-Field'!AV4&lt;130),(130-'[1]Multi-Field'!AV4)*0.8,IF(AND('[1]Multi-Field'!H4=4,'[1]Multi-Field'!AV4&lt;160),(160-'[1]Multi-Field'!AV4)*0.9,IF(AND(OR('[1]Multi-Field'!H4=5,'[1]Multi-Field'!H4=6),'[1]Multi-Field'!AV4&lt;200),(200-'[1]Multi-Field'!AV4)*0.7,0)))))</f>
        <v>0</v>
      </c>
      <c r="BX603" s="409">
        <f>IF(AND(BW603&lt;20,OR('[1]Multi-Field'!Q4=[1]Lists!$AC$24,'[1]Multi-Field'!Q4=[1]Lists!$AC$10,'[1]Multi-Field'!Q4=[1]Lists!AC15,'[1]Multi-Field'!Q4=[1]Lists!$AC$22)),0,IF(BW603&lt;20,  20,BW603))</f>
        <v>20</v>
      </c>
      <c r="BY603" s="409">
        <f>IF(AND('[1]Multi-Field'!H4=1,[1]Lists!BX603&gt;50),50,IF(AND('[1]Multi-Field'!H4=2,[1]Lists!BX603&gt;60),60,IF(AND('[1]Multi-Field'!H4=3,[1]Lists!BX603&gt;70),70,IF(AND('[1]Multi-Field'!H4=4,[1]Lists!BX603&gt;80),80,IF(AND(OR('[1]Multi-Field'!H4=5,'[1]Multi-Field'!H4=6),[1]Lists!BX603&gt;100),100,[1]Lists!BX603)))))</f>
        <v>20</v>
      </c>
      <c r="BZ603" s="422">
        <f t="shared" ref="BZ603:BZ666" si="91">BY603-5</f>
        <v>15</v>
      </c>
      <c r="CA603" s="409">
        <f t="shared" ref="CA603:CA666" si="92">SUMIF(BK758:BZ758,"x",BK603:BZ603)</f>
        <v>-665</v>
      </c>
    </row>
    <row r="604" spans="1:203">
      <c r="P604" s="391"/>
      <c r="Q604" s="84"/>
      <c r="R604" s="395"/>
      <c r="S604" s="395"/>
      <c r="T604" s="395"/>
      <c r="U604" s="396"/>
      <c r="BB604" s="409">
        <v>6</v>
      </c>
      <c r="BC604" s="409">
        <v>180</v>
      </c>
      <c r="BD604" s="409">
        <v>120</v>
      </c>
      <c r="BE604" s="409">
        <v>100</v>
      </c>
      <c r="BH604" s="409">
        <v>3</v>
      </c>
      <c r="BI604" s="424" t="str">
        <f>'[1]Multi-Field'!B5</f>
        <v>Below Knoll</v>
      </c>
      <c r="BJ604" s="409">
        <f>IF('[1]Multi-Field'!H5=[1]Lists!$BB$599,[1]Lists!$BC$599,IF('[1]Multi-Field'!H5=[1]Lists!$BB$600,[1]Lists!$BC$600,IF('[1]Multi-Field'!H5=[1]Lists!$BB$601,[1]Lists!$BC$601,IF('[1]Multi-Field'!H5=[1]Lists!$BB$602,[1]Lists!$BC$602,IF('[1]Multi-Field'!H5=[1]Lists!$BB$603,[1]Lists!$BC$603,IF('[1]Multi-Field'!H5=$BB$604,$BC$604,""))))))</f>
        <v>160</v>
      </c>
      <c r="BK604" s="409">
        <f>IF('[1]Multi-Field'!H5=[1]Lists!$BB$599,[1]Lists!$BD$599,IF('[1]Multi-Field'!H5=[1]Lists!$BB$600,[1]Lists!$BD$600,IF('[1]Multi-Field'!H5=[1]Lists!$BB$601,[1]Lists!$BD$601,IF('[1]Multi-Field'!H5=[1]Lists!$BB$602,[1]Lists!$BD$602,IF('[1]Multi-Field'!H5=[1]Lists!$BB$603,[1]Lists!$BD$603,IF('[1]Multi-Field'!H5=$BB$604,$BD$604,""))))))</f>
        <v>120</v>
      </c>
      <c r="BL604" s="409">
        <f>IF('[1]Multi-Field'!H5=[1]Lists!$BB$599,[1]Lists!$BE$599,IF('[1]Multi-Field'!H5=[1]Lists!$BB$600,[1]Lists!$BE$600,IF('[1]Multi-Field'!H5=[1]Lists!$BB$601,[1]Lists!$BE$601,IF('[1]Multi-Field'!H5=[1]Lists!$BB$602,[1]Lists!$BE$602,IF('[1]Multi-Field'!H5=[1]Lists!$BB$603,[1]Lists!$BE$603,IF('[1]Multi-Field'!H5=$BB$604,$BE$604,""))))))</f>
        <v>80</v>
      </c>
      <c r="BM604" s="409">
        <f>IF('[1]Multi-Field'!AV5&gt;((1.5*BJ604)+1),0,IF(AND('[1]Multi-Field'!AV5&gt;([1]Lists!BJ604-1),'[1]Multi-Field'!H5&lt;(1.5*BJ604)),20,IF(AND('[1]Multi-Field'!AV5&gt;(BK604+20),'[1]Multi-Field'!AV5&lt;BJ604),(20+BJ604-'[1]Multi-Field'!AV5),IF('[1]Multi-Field'!AV5&lt;BK604-1+20,BK604,""))))</f>
        <v>0</v>
      </c>
      <c r="BN604" s="409">
        <f>IF('[1]Multi-Field'!AV5&gt;((1.5*BJ604)+1),0,IF(AND('[1]Multi-Field'!AV5&gt;([1]Lists!BJ604-1),'[1]Multi-Field'!AV5&lt;(1.5*BJ604)),20,IF(AND('[1]Multi-Field'!AV5&gt;(BL604+20),'[1]Multi-Field'!AV5&lt;BJ604),(20+BJ604-'[1]Multi-Field'!AV5),IF('[1]Multi-Field'!AV5&lt;BL604-1+20,BL604,""))))</f>
        <v>0</v>
      </c>
      <c r="BO604" s="409">
        <f>IF('[1]Multi-Field'!AV5&lt;60,(IF(OR('[1]Multi-Field'!H5=1,'[1]Multi-Field'!H5=2,'[1]Multi-Field'!H5=3),40,IF(OR('[1]Multi-Field'!H5=4,'[1]Multi-Field'!H5=5,'[1]Multi-Field'!H5=6),60,"#"))),IF(AND('[1]Multi-Field'!AV5&gt;59,'[1]Multi-Field'!AV5&lt;80),(IF(OR('[1]Multi-Field'!H5=1,'[1]Multi-Field'!H5=2),20,IF('[1]Multi-Field'!H5=3,40,IF(OR('[1]Multi-Field'!H5=4,'[1]Multi-Field'!H5=5,'[1]Multi-Field'!H5=6),60,"!")))),IF(AND('[1]Multi-Field'!AV5&gt;79,'[1]Multi-Field'!AV5&lt;100),(IF(OR('[1]Multi-Field'!H5=1,'[1]Multi-Field'!H5=2,'[1]Multi-Field'!H5=3),20,IF(OR('[1]Multi-Field'!H5=4,'[1]Multi-Field'!H5=5,'[1]Multi-Field'!H5=6),60,"?"))),IF(AND('[1]Multi-Field'!AV5&gt;99,'[1]Multi-Field'!AV5&lt;150),(IF(OR('[1]Multi-Field'!H5=1,'[1]Multi-Field'!H5=2,'[1]Multi-Field'!H5=3),20,IF(OR('[1]Multi-Field'!H5=4,'[1]Multi-Field'!H5=5,'[1]Multi-Field'!H5=6),40,"*"))),IF(AND('[1]Multi-Field'!AV5&gt;149,'[1]Multi-Field'!AV5&lt;200),(IF(OR('[1]Multi-Field'!H5=1,'[1]Multi-Field'!H5=2),0,IF(OR('[1]Multi-Field'!H5=3,'[1]Multi-Field'!H5=4,'[1]Multi-Field'!H5=5,'[1]Multi-Field'!H5=6),20,"&amp;"))),IF(AND('[1]Multi-Field'!AV5&gt;199,'[1]Multi-Field'!AV5&lt;269),(IF(OR('[1]Multi-Field'!H5=4,'[1]Multi-Field'!H5=5,'[1]Multi-Field'!H5=6),20,"&amp;")),IF('[1]Multi-Field'!AV5&gt;268,0,"%")))))))</f>
        <v>20</v>
      </c>
      <c r="BP604" s="409">
        <f>IF('[1]Multi-Field'!H5=1,((('[1]Multi-Field'!J5*40)-'[1]Multi-Field'!AV5)/0.6)-120,IF('[1]Multi-Field'!H5=2,((('[1]Multi-Field'!J5*40)-'[1]Multi-Field'!AV5)/0.6)-100,IF('[1]Multi-Field'!H5=3,((('[1]Multi-Field'!J5*40)-'[1]Multi-Field'!AV5)/0.6)-80,IF('[1]Multi-Field'!H5=4,((('[1]Multi-Field'!J5*40)-'[1]Multi-Field'!AV5)/0.6)-60,IF(OR('[1]Multi-Field'!H5=5,'[1]Multi-Field'!H5=6),((('[1]Multi-Field'!J5*40)-'[1]Multi-Field'!AV5)/0.6)-40,"")))))</f>
        <v>-235</v>
      </c>
      <c r="BQ604" s="409">
        <f t="shared" si="89"/>
        <v>-188</v>
      </c>
      <c r="BR604" s="409">
        <f t="shared" si="90"/>
        <v>-155.1</v>
      </c>
      <c r="BS604" s="409">
        <f>IF('[1]Multi-Field'!AV5&gt;165,0,IF(AND('[1]Multi-Field'!AV5&gt;80,'[1]Multi-Field'!AV5&lt;166),20,IF('[1]Multi-Field'!AV5&lt;81,(110-'[1]Multi-Field'!AV5)*0.7,"")))</f>
        <v>0</v>
      </c>
      <c r="BT604" s="409">
        <f>IF('[1]Multi-Field'!AV5&gt;10,0,IF(50-(5*'[1]Multi-Field'!AV5),""))</f>
        <v>0</v>
      </c>
      <c r="BU604" s="409">
        <f>IF('[1]Multi-Field'!AV5&gt;109,0,(110-'[1]Multi-Field'!AV5)*0.7)</f>
        <v>0</v>
      </c>
      <c r="BV604" s="409">
        <f>IF(AND('[1]Multi-Field'!H5=1,'[1]Multi-Field'!AV5&lt;100),(100-'[1]Multi-Field'!AV5)*0.88,IF(AND('[1]Multi-Field'!H5=2,'[1]Multi-Field'!AV5&lt;110),(110-'[1]Multi-Field'!AV5)*0.88,IF(AND('[1]Multi-Field'!H5=3,'[1]Multi-Field'!AV5&lt;130),(130-'[1]Multi-Field'!AV5)*1,IF(AND('[1]Multi-Field'!H5=4,'[1]Multi-Field'!AV5&lt;160),(160-'[1]Multi-Field'!AV5)*1.13,IF(AND(OR('[1]Multi-Field'!H5=5,'[1]Multi-Field'!H5=6),'[1]Multi-Field'!AV5&lt;200),(200-'[1]Multi-Field'!AV5)*0.88,0)))))</f>
        <v>0</v>
      </c>
      <c r="BW604" s="409">
        <f>IF(AND('[1]Multi-Field'!H5=1,'[1]Multi-Field'!AV5&lt;100),(100-'[1]Multi-Field'!AV5)*0.7,IF(AND('[1]Multi-Field'!H5=2,'[1]Multi-Field'!AV5&lt;110),(100-'[1]Multi-Field'!AV5)*0.7,IF(AND('[1]Multi-Field'!H5=3,'[1]Multi-Field'!AV5&lt;130),(130-'[1]Multi-Field'!AV5)*0.8,IF(AND('[1]Multi-Field'!H5=4,'[1]Multi-Field'!AV5&lt;160),(160-'[1]Multi-Field'!AV5)*0.9,IF(AND(OR('[1]Multi-Field'!H5=5,'[1]Multi-Field'!H5=6),'[1]Multi-Field'!AV5&lt;200),(200-'[1]Multi-Field'!AV5)*0.7,0)))))</f>
        <v>0</v>
      </c>
      <c r="BX604" s="409">
        <f>IF(AND(BW604&lt;20,OR('[1]Multi-Field'!Q5=[1]Lists!$AC$24,'[1]Multi-Field'!Q5=[1]Lists!$AC$10,'[1]Multi-Field'!Q5=[1]Lists!AC16,'[1]Multi-Field'!Q5=[1]Lists!$AC$22)),0,IF(BW604&lt;20,  20,BW604))</f>
        <v>20</v>
      </c>
      <c r="BY604" s="409">
        <f>IF(AND('[1]Multi-Field'!H5=1,[1]Lists!BX604&gt;50),50,IF(AND('[1]Multi-Field'!H5=2,[1]Lists!BX604&gt;60),60,IF(AND('[1]Multi-Field'!H5=3,[1]Lists!BX604&gt;70),70,IF(AND('[1]Multi-Field'!H5=4,[1]Lists!BX604&gt;80),80,IF(AND(OR('[1]Multi-Field'!H5=5,'[1]Multi-Field'!H5=6),[1]Lists!BX604&gt;100),100,[1]Lists!BX604)))))</f>
        <v>20</v>
      </c>
      <c r="BZ604" s="422">
        <f t="shared" si="91"/>
        <v>15</v>
      </c>
      <c r="CA604" s="409">
        <f t="shared" si="92"/>
        <v>0</v>
      </c>
    </row>
    <row r="605" spans="1:203" ht="13.5" thickBot="1">
      <c r="P605" s="391"/>
      <c r="Q605" s="85"/>
      <c r="R605" s="397"/>
      <c r="S605" s="397"/>
      <c r="T605" s="397"/>
      <c r="U605" s="398"/>
      <c r="BH605" s="409">
        <v>4</v>
      </c>
      <c r="BI605" s="424" t="str">
        <f>'[1]Multi-Field'!B6</f>
        <v xml:space="preserve">Across From Polly's </v>
      </c>
      <c r="BJ605" s="409">
        <f>IF('[1]Multi-Field'!H6=[1]Lists!$BB$599,[1]Lists!$BC$599,IF('[1]Multi-Field'!H6=[1]Lists!$BB$600,[1]Lists!$BC$600,IF('[1]Multi-Field'!H6=[1]Lists!$BB$601,[1]Lists!$BC$601,IF('[1]Multi-Field'!H6=[1]Lists!$BB$602,[1]Lists!$BC$602,IF('[1]Multi-Field'!H6=[1]Lists!$BB$603,[1]Lists!$BC$603,IF('[1]Multi-Field'!H6=$BB$604,$BC$604,""))))))</f>
        <v>100</v>
      </c>
      <c r="BK605" s="409">
        <f>IF('[1]Multi-Field'!H6=[1]Lists!$BB$599,[1]Lists!$BD$599,IF('[1]Multi-Field'!H6=[1]Lists!$BB$600,[1]Lists!$BD$600,IF('[1]Multi-Field'!H6=[1]Lists!$BB$601,[1]Lists!$BD$601,IF('[1]Multi-Field'!H6=[1]Lists!$BB$602,[1]Lists!$BD$602,IF('[1]Multi-Field'!H6=[1]Lists!$BB$603,[1]Lists!$BD$603,IF('[1]Multi-Field'!H6=$BB$604,$BD$604,""))))))</f>
        <v>50</v>
      </c>
      <c r="BL605" s="409">
        <f>IF('[1]Multi-Field'!H6=[1]Lists!$BB$599,[1]Lists!$BE$599,IF('[1]Multi-Field'!H6=[1]Lists!$BB$600,[1]Lists!$BE$600,IF('[1]Multi-Field'!H6=[1]Lists!$BB$601,[1]Lists!$BE$601,IF('[1]Multi-Field'!H6=[1]Lists!$BB$602,[1]Lists!$BE$602,IF('[1]Multi-Field'!H6=[1]Lists!$BB$603,[1]Lists!$BE$603,IF('[1]Multi-Field'!H6=$BB$604,$BE$604,""))))))</f>
        <v>50</v>
      </c>
      <c r="BM605" s="409">
        <f>IF('[1]Multi-Field'!AV6&gt;((1.5*BJ605)+1),0,IF(AND('[1]Multi-Field'!AV6&gt;([1]Lists!BJ605-1),'[1]Multi-Field'!H6&lt;(1.5*BJ605)),20,IF(AND('[1]Multi-Field'!AV6&gt;(BK605+20),'[1]Multi-Field'!AV6&lt;BJ605),(20+BJ605-'[1]Multi-Field'!AV6),IF('[1]Multi-Field'!AV6&lt;BK605-1+20,BK605,""))))</f>
        <v>0</v>
      </c>
      <c r="BN605" s="409">
        <f>IF('[1]Multi-Field'!AV6&gt;((1.5*BJ605)+1),0,IF(AND('[1]Multi-Field'!AV6&gt;([1]Lists!BJ605-1),'[1]Multi-Field'!AV6&lt;(1.5*BJ605)),20,IF(AND('[1]Multi-Field'!AV6&gt;(BL605+20),'[1]Multi-Field'!AV6&lt;BJ605),(20+BJ605-'[1]Multi-Field'!AV6),IF('[1]Multi-Field'!AV6&lt;BL605-1+20,BL605,""))))</f>
        <v>0</v>
      </c>
      <c r="BO605" s="409">
        <f>IF('[1]Multi-Field'!AV6&lt;60,(IF(OR('[1]Multi-Field'!H6=1,'[1]Multi-Field'!H6=2,'[1]Multi-Field'!H6=3),40,IF(OR('[1]Multi-Field'!H6=4,'[1]Multi-Field'!H6=5,'[1]Multi-Field'!H6=6),60,"#"))),IF(AND('[1]Multi-Field'!AV6&gt;59,'[1]Multi-Field'!AV6&lt;80),(IF(OR('[1]Multi-Field'!H6=1,'[1]Multi-Field'!H6=2),20,IF('[1]Multi-Field'!H6=3,40,IF(OR('[1]Multi-Field'!H6=4,'[1]Multi-Field'!H6=5,'[1]Multi-Field'!H6=6),60,"!")))),IF(AND('[1]Multi-Field'!AV6&gt;79,'[1]Multi-Field'!AV6&lt;100),(IF(OR('[1]Multi-Field'!H6=1,'[1]Multi-Field'!H6=2,'[1]Multi-Field'!H6=3),20,IF(OR('[1]Multi-Field'!H6=4,'[1]Multi-Field'!H6=5,'[1]Multi-Field'!H6=6),60,"?"))),IF(AND('[1]Multi-Field'!AV6&gt;99,'[1]Multi-Field'!AV6&lt;150),(IF(OR('[1]Multi-Field'!H6=1,'[1]Multi-Field'!H6=2,'[1]Multi-Field'!H6=3),20,IF(OR('[1]Multi-Field'!H6=4,'[1]Multi-Field'!H6=5,'[1]Multi-Field'!H6=6),40,"*"))),IF(AND('[1]Multi-Field'!AV6&gt;149,'[1]Multi-Field'!AV6&lt;200),(IF(OR('[1]Multi-Field'!H6=1,'[1]Multi-Field'!H6=2),0,IF(OR('[1]Multi-Field'!H6=3,'[1]Multi-Field'!H6=4,'[1]Multi-Field'!H6=5,'[1]Multi-Field'!H6=6),20,"&amp;"))),IF(AND('[1]Multi-Field'!AV6&gt;199,'[1]Multi-Field'!AV6&lt;269),(IF(OR('[1]Multi-Field'!H6=4,'[1]Multi-Field'!H6=5,'[1]Multi-Field'!H6=6),20,"&amp;")),IF('[1]Multi-Field'!AV6&gt;268,0,"%")))))))</f>
        <v>0</v>
      </c>
      <c r="BP605" s="409">
        <f>IF('[1]Multi-Field'!H6=1,((('[1]Multi-Field'!J6*40)-'[1]Multi-Field'!AV6)/0.6)-120,IF('[1]Multi-Field'!H6=2,((('[1]Multi-Field'!J6*40)-'[1]Multi-Field'!AV6)/0.6)-100,IF('[1]Multi-Field'!H6=3,((('[1]Multi-Field'!J6*40)-'[1]Multi-Field'!AV6)/0.6)-80,IF('[1]Multi-Field'!H6=4,((('[1]Multi-Field'!J6*40)-'[1]Multi-Field'!AV6)/0.6)-60,IF(OR('[1]Multi-Field'!H6=5,'[1]Multi-Field'!H6=6),((('[1]Multi-Field'!J6*40)-'[1]Multi-Field'!AV6)/0.6)-40,"")))))</f>
        <v>-495</v>
      </c>
      <c r="BQ605" s="409">
        <f t="shared" si="89"/>
        <v>-396</v>
      </c>
      <c r="BR605" s="409">
        <f t="shared" si="90"/>
        <v>-326.7</v>
      </c>
      <c r="BS605" s="409">
        <f>IF('[1]Multi-Field'!AV6&gt;165,0,IF(AND('[1]Multi-Field'!AV6&gt;80,'[1]Multi-Field'!AV6&lt;166),20,IF('[1]Multi-Field'!AV6&lt;81,(110-'[1]Multi-Field'!AV6)*0.7,"")))</f>
        <v>0</v>
      </c>
      <c r="BT605" s="409">
        <f>IF('[1]Multi-Field'!AV6&gt;10,0,IF(50-(5*'[1]Multi-Field'!AV6),""))</f>
        <v>0</v>
      </c>
      <c r="BU605" s="409">
        <f>IF('[1]Multi-Field'!AV6&gt;109,0,(110-'[1]Multi-Field'!AV6)*0.7)</f>
        <v>0</v>
      </c>
      <c r="BV605" s="409">
        <f>IF(AND('[1]Multi-Field'!H6=1,'[1]Multi-Field'!AV6&lt;100),(100-'[1]Multi-Field'!AV6)*0.88,IF(AND('[1]Multi-Field'!H6=2,'[1]Multi-Field'!AV6&lt;110),(110-'[1]Multi-Field'!AV6)*0.88,IF(AND('[1]Multi-Field'!H6=3,'[1]Multi-Field'!AV6&lt;130),(130-'[1]Multi-Field'!AV6)*1,IF(AND('[1]Multi-Field'!H6=4,'[1]Multi-Field'!AV6&lt;160),(160-'[1]Multi-Field'!AV6)*1.13,IF(AND(OR('[1]Multi-Field'!H6=5,'[1]Multi-Field'!H6=6),'[1]Multi-Field'!AV6&lt;200),(200-'[1]Multi-Field'!AV6)*0.88,0)))))</f>
        <v>0</v>
      </c>
      <c r="BW605" s="409">
        <f>IF(AND('[1]Multi-Field'!H6=1,'[1]Multi-Field'!AV6&lt;100),(100-'[1]Multi-Field'!AV6)*0.7,IF(AND('[1]Multi-Field'!H6=2,'[1]Multi-Field'!AV6&lt;110),(100-'[1]Multi-Field'!AV6)*0.7,IF(AND('[1]Multi-Field'!H6=3,'[1]Multi-Field'!AV6&lt;130),(130-'[1]Multi-Field'!AV6)*0.8,IF(AND('[1]Multi-Field'!H6=4,'[1]Multi-Field'!AV6&lt;160),(160-'[1]Multi-Field'!AV6)*0.9,IF(AND(OR('[1]Multi-Field'!H6=5,'[1]Multi-Field'!H6=6),'[1]Multi-Field'!AV6&lt;200),(200-'[1]Multi-Field'!AV6)*0.7,0)))))</f>
        <v>0</v>
      </c>
      <c r="BX605" s="409">
        <f>IF(AND(BW605&lt;20,OR('[1]Multi-Field'!Q6=[1]Lists!$AC$24,'[1]Multi-Field'!Q6=[1]Lists!$AC$10,'[1]Multi-Field'!Q6=[1]Lists!AC17,'[1]Multi-Field'!Q6=[1]Lists!$AC$22)),0,IF(BW605&lt;20,  20,BW605))</f>
        <v>20</v>
      </c>
      <c r="BY605" s="409">
        <f>IF(AND('[1]Multi-Field'!H6=1,[1]Lists!BX605&gt;50),50,IF(AND('[1]Multi-Field'!H6=2,[1]Lists!BX605&gt;60),60,IF(AND('[1]Multi-Field'!H6=3,[1]Lists!BX605&gt;70),70,IF(AND('[1]Multi-Field'!H6=4,[1]Lists!BX605&gt;80),80,IF(AND(OR('[1]Multi-Field'!H6=5,'[1]Multi-Field'!H6=6),[1]Lists!BX605&gt;100),100,[1]Lists!BX605)))))</f>
        <v>20</v>
      </c>
      <c r="BZ605" s="422">
        <f t="shared" si="91"/>
        <v>15</v>
      </c>
      <c r="CA605" s="409">
        <f t="shared" si="92"/>
        <v>-495</v>
      </c>
    </row>
    <row r="606" spans="1:203">
      <c r="P606" s="391"/>
      <c r="Q606" s="83"/>
      <c r="R606" s="395"/>
      <c r="S606" s="395"/>
      <c r="T606" s="395"/>
      <c r="U606" s="396"/>
      <c r="BH606" s="409">
        <v>5</v>
      </c>
      <c r="BI606" s="424" t="str">
        <f>'[1]Multi-Field'!B7</f>
        <v>Above Knoll</v>
      </c>
      <c r="BJ606" s="409">
        <f>IF('[1]Multi-Field'!H7=[1]Lists!$BB$599,[1]Lists!$BC$599,IF('[1]Multi-Field'!H7=[1]Lists!$BB$600,[1]Lists!$BC$600,IF('[1]Multi-Field'!H7=[1]Lists!$BB$601,[1]Lists!$BC$601,IF('[1]Multi-Field'!H7=[1]Lists!$BB$602,[1]Lists!$BC$602,IF('[1]Multi-Field'!H7=[1]Lists!$BB$603,[1]Lists!$BC$603,IF('[1]Multi-Field'!H7=$BB$604,$BC$604,""))))))</f>
        <v>180</v>
      </c>
      <c r="BK606" s="409">
        <f>IF('[1]Multi-Field'!H7=[1]Lists!$BB$599,[1]Lists!$BD$599,IF('[1]Multi-Field'!H7=[1]Lists!$BB$600,[1]Lists!$BD$600,IF('[1]Multi-Field'!H7=[1]Lists!$BB$601,[1]Lists!$BD$601,IF('[1]Multi-Field'!H7=[1]Lists!$BB$602,[1]Lists!$BD$602,IF('[1]Multi-Field'!H7=[1]Lists!$BB$603,[1]Lists!$BD$603,IF('[1]Multi-Field'!H7=$BB$604,$BD$604,""))))))</f>
        <v>120</v>
      </c>
      <c r="BL606" s="409">
        <f>IF('[1]Multi-Field'!H7=[1]Lists!$BB$599,[1]Lists!$BE$599,IF('[1]Multi-Field'!H7=[1]Lists!$BB$600,[1]Lists!$BE$600,IF('[1]Multi-Field'!H7=[1]Lists!$BB$601,[1]Lists!$BE$601,IF('[1]Multi-Field'!H7=[1]Lists!$BB$602,[1]Lists!$BE$602,IF('[1]Multi-Field'!H7=[1]Lists!$BB$603,[1]Lists!$BE$603,IF('[1]Multi-Field'!H7=$BB$604,$BE$604,""))))))</f>
        <v>100</v>
      </c>
      <c r="BM606" s="409">
        <f>IF('[1]Multi-Field'!AV7&gt;((1.5*BJ606)+1),0,IF(AND('[1]Multi-Field'!AV7&gt;([1]Lists!BJ606-1),'[1]Multi-Field'!H7&lt;(1.5*BJ606)),20,IF(AND('[1]Multi-Field'!AV7&gt;(BK606+20),'[1]Multi-Field'!AV7&lt;BJ606),(20+BJ606-'[1]Multi-Field'!AV7),IF('[1]Multi-Field'!AV7&lt;BK606-1+20,BK606,""))))</f>
        <v>0</v>
      </c>
      <c r="BN606" s="409">
        <f>IF('[1]Multi-Field'!AV7&gt;((1.5*BJ606)+1),0,IF(AND('[1]Multi-Field'!AV7&gt;([1]Lists!BJ606-1),'[1]Multi-Field'!AV7&lt;(1.5*BJ606)),20,IF(AND('[1]Multi-Field'!AV7&gt;(BL606+20),'[1]Multi-Field'!AV7&lt;BJ606),(20+BJ606-'[1]Multi-Field'!AV7),IF('[1]Multi-Field'!AV7&lt;BL606-1+20,BL606,""))))</f>
        <v>0</v>
      </c>
      <c r="BO606" s="409">
        <f>IF('[1]Multi-Field'!AV7&lt;60,(IF(OR('[1]Multi-Field'!H7=1,'[1]Multi-Field'!H7=2,'[1]Multi-Field'!H7=3),40,IF(OR('[1]Multi-Field'!H7=4,'[1]Multi-Field'!H7=5,'[1]Multi-Field'!H7=6),60,"#"))),IF(AND('[1]Multi-Field'!AV7&gt;59,'[1]Multi-Field'!AV7&lt;80),(IF(OR('[1]Multi-Field'!H7=1,'[1]Multi-Field'!H7=2),20,IF('[1]Multi-Field'!H7=3,40,IF(OR('[1]Multi-Field'!H7=4,'[1]Multi-Field'!H7=5,'[1]Multi-Field'!H7=6),60,"!")))),IF(AND('[1]Multi-Field'!AV7&gt;79,'[1]Multi-Field'!AV7&lt;100),(IF(OR('[1]Multi-Field'!H7=1,'[1]Multi-Field'!H7=2,'[1]Multi-Field'!H7=3),20,IF(OR('[1]Multi-Field'!H7=4,'[1]Multi-Field'!H7=5,'[1]Multi-Field'!H7=6),60,"?"))),IF(AND('[1]Multi-Field'!AV7&gt;99,'[1]Multi-Field'!AV7&lt;150),(IF(OR('[1]Multi-Field'!H7=1,'[1]Multi-Field'!H7=2,'[1]Multi-Field'!H7=3),20,IF(OR('[1]Multi-Field'!H7=4,'[1]Multi-Field'!H7=5,'[1]Multi-Field'!H7=6),40,"*"))),IF(AND('[1]Multi-Field'!AV7&gt;149,'[1]Multi-Field'!AV7&lt;200),(IF(OR('[1]Multi-Field'!H7=1,'[1]Multi-Field'!H7=2),0,IF(OR('[1]Multi-Field'!H7=3,'[1]Multi-Field'!H7=4,'[1]Multi-Field'!H7=5,'[1]Multi-Field'!H7=6),20,"&amp;"))),IF(AND('[1]Multi-Field'!AV7&gt;199,'[1]Multi-Field'!AV7&lt;269),(IF(OR('[1]Multi-Field'!H7=4,'[1]Multi-Field'!H7=5,'[1]Multi-Field'!H7=6),20,"&amp;")),IF('[1]Multi-Field'!AV7&gt;268,0,"%")))))))</f>
        <v>0</v>
      </c>
      <c r="BP606" s="409">
        <f>IF('[1]Multi-Field'!H7=1,((('[1]Multi-Field'!J7*40)-'[1]Multi-Field'!AV7)/0.6)-120,IF('[1]Multi-Field'!H7=2,((('[1]Multi-Field'!J7*40)-'[1]Multi-Field'!AV7)/0.6)-100,IF('[1]Multi-Field'!H7=3,((('[1]Multi-Field'!J7*40)-'[1]Multi-Field'!AV7)/0.6)-80,IF('[1]Multi-Field'!H7=4,((('[1]Multi-Field'!J7*40)-'[1]Multi-Field'!AV7)/0.6)-60,IF(OR('[1]Multi-Field'!H7=5,'[1]Multi-Field'!H7=6),((('[1]Multi-Field'!J7*40)-'[1]Multi-Field'!AV7)/0.6)-40,"")))))</f>
        <v>-315</v>
      </c>
      <c r="BQ606" s="409">
        <f t="shared" si="89"/>
        <v>-252</v>
      </c>
      <c r="BR606" s="409">
        <f t="shared" si="90"/>
        <v>-207.9</v>
      </c>
      <c r="BS606" s="409">
        <f>IF('[1]Multi-Field'!AV7&gt;165,0,IF(AND('[1]Multi-Field'!AV7&gt;80,'[1]Multi-Field'!AV7&lt;166),20,IF('[1]Multi-Field'!AV7&lt;81,(110-'[1]Multi-Field'!AV7)*0.7,"")))</f>
        <v>0</v>
      </c>
      <c r="BT606" s="409">
        <f>IF('[1]Multi-Field'!AV7&gt;10,0,IF(50-(5*'[1]Multi-Field'!AV7),""))</f>
        <v>0</v>
      </c>
      <c r="BU606" s="409">
        <f>IF('[1]Multi-Field'!AV7&gt;109,0,(110-'[1]Multi-Field'!AV7)*0.7)</f>
        <v>0</v>
      </c>
      <c r="BV606" s="409">
        <f>IF(AND('[1]Multi-Field'!H7=1,'[1]Multi-Field'!AV7&lt;100),(100-'[1]Multi-Field'!AV7)*0.88,IF(AND('[1]Multi-Field'!H7=2,'[1]Multi-Field'!AV7&lt;110),(110-'[1]Multi-Field'!AV7)*0.88,IF(AND('[1]Multi-Field'!H7=3,'[1]Multi-Field'!AV7&lt;130),(130-'[1]Multi-Field'!AV7)*1,IF(AND('[1]Multi-Field'!H7=4,'[1]Multi-Field'!AV7&lt;160),(160-'[1]Multi-Field'!AV7)*1.13,IF(AND(OR('[1]Multi-Field'!H7=5,'[1]Multi-Field'!H7=6),'[1]Multi-Field'!AV7&lt;200),(200-'[1]Multi-Field'!AV7)*0.88,0)))))</f>
        <v>0</v>
      </c>
      <c r="BW606" s="409">
        <f>IF(AND('[1]Multi-Field'!H7=1,'[1]Multi-Field'!AV7&lt;100),(100-'[1]Multi-Field'!AV7)*0.7,IF(AND('[1]Multi-Field'!H7=2,'[1]Multi-Field'!AV7&lt;110),(100-'[1]Multi-Field'!AV7)*0.7,IF(AND('[1]Multi-Field'!H7=3,'[1]Multi-Field'!AV7&lt;130),(130-'[1]Multi-Field'!AV7)*0.8,IF(AND('[1]Multi-Field'!H7=4,'[1]Multi-Field'!AV7&lt;160),(160-'[1]Multi-Field'!AV7)*0.9,IF(AND(OR('[1]Multi-Field'!H7=5,'[1]Multi-Field'!H7=6),'[1]Multi-Field'!AV7&lt;200),(200-'[1]Multi-Field'!AV7)*0.7,0)))))</f>
        <v>0</v>
      </c>
      <c r="BX606" s="409">
        <f>IF(AND(BW606&lt;20,OR('[1]Multi-Field'!Q7=[1]Lists!$AC$24,'[1]Multi-Field'!Q7=[1]Lists!$AC$10,'[1]Multi-Field'!Q7=[1]Lists!AC18,'[1]Multi-Field'!Q7=[1]Lists!$AC$22)),0,IF(BW606&lt;20,  20,BW606))</f>
        <v>20</v>
      </c>
      <c r="BY606" s="409">
        <f>IF(AND('[1]Multi-Field'!H7=1,[1]Lists!BX606&gt;50),50,IF(AND('[1]Multi-Field'!H7=2,[1]Lists!BX606&gt;60),60,IF(AND('[1]Multi-Field'!H7=3,[1]Lists!BX606&gt;70),70,IF(AND('[1]Multi-Field'!H7=4,[1]Lists!BX606&gt;80),80,IF(AND(OR('[1]Multi-Field'!H7=5,'[1]Multi-Field'!H7=6),[1]Lists!BX606&gt;100),100,[1]Lists!BX606)))))</f>
        <v>20</v>
      </c>
      <c r="BZ606" s="422">
        <f t="shared" si="91"/>
        <v>15</v>
      </c>
      <c r="CA606" s="409">
        <f t="shared" si="92"/>
        <v>0</v>
      </c>
    </row>
    <row r="607" spans="1:203">
      <c r="P607" s="391"/>
      <c r="Q607" s="84"/>
      <c r="R607" s="395"/>
      <c r="S607" s="395"/>
      <c r="T607" s="395"/>
      <c r="U607" s="396"/>
      <c r="BH607" s="409">
        <v>6</v>
      </c>
      <c r="BI607" s="424" t="str">
        <f>'[1]Multi-Field'!B8</f>
        <v>Bottom Toward Peters</v>
      </c>
      <c r="BJ607" s="409">
        <f>IF('[1]Multi-Field'!H8=[1]Lists!$BB$599,[1]Lists!$BC$599,IF('[1]Multi-Field'!H8=[1]Lists!$BB$600,[1]Lists!$BC$600,IF('[1]Multi-Field'!H8=[1]Lists!$BB$601,[1]Lists!$BC$601,IF('[1]Multi-Field'!H8=[1]Lists!$BB$602,[1]Lists!$BC$602,IF('[1]Multi-Field'!H8=[1]Lists!$BB$603,[1]Lists!$BC$603,IF('[1]Multi-Field'!H8=$BB$604,$BC$604,""))))))</f>
        <v>160</v>
      </c>
      <c r="BK607" s="409">
        <f>IF('[1]Multi-Field'!H8=[1]Lists!$BB$599,[1]Lists!$BD$599,IF('[1]Multi-Field'!H8=[1]Lists!$BB$600,[1]Lists!$BD$600,IF('[1]Multi-Field'!H8=[1]Lists!$BB$601,[1]Lists!$BD$601,IF('[1]Multi-Field'!H8=[1]Lists!$BB$602,[1]Lists!$BD$602,IF('[1]Multi-Field'!H8=[1]Lists!$BB$603,[1]Lists!$BD$603,IF('[1]Multi-Field'!H8=$BB$604,$BD$604,""))))))</f>
        <v>120</v>
      </c>
      <c r="BL607" s="409">
        <f>IF('[1]Multi-Field'!H8=[1]Lists!$BB$599,[1]Lists!$BE$599,IF('[1]Multi-Field'!H8=[1]Lists!$BB$600,[1]Lists!$BE$600,IF('[1]Multi-Field'!H8=[1]Lists!$BB$601,[1]Lists!$BE$601,IF('[1]Multi-Field'!H8=[1]Lists!$BB$602,[1]Lists!$BE$602,IF('[1]Multi-Field'!H8=[1]Lists!$BB$603,[1]Lists!$BE$603,IF('[1]Multi-Field'!H8=$BB$604,$BE$604,""))))))</f>
        <v>80</v>
      </c>
      <c r="BM607" s="409">
        <f>IF('[1]Multi-Field'!AV8&gt;((1.5*BJ607)+1),0,IF(AND('[1]Multi-Field'!AV8&gt;([1]Lists!BJ607-1),'[1]Multi-Field'!H8&lt;(1.5*BJ607)),20,IF(AND('[1]Multi-Field'!AV8&gt;(BK607+20),'[1]Multi-Field'!AV8&lt;BJ607),(20+BJ607-'[1]Multi-Field'!AV8),IF('[1]Multi-Field'!AV8&lt;BK607-1+20,BK607,""))))</f>
        <v>20</v>
      </c>
      <c r="BN607" s="409">
        <f>IF('[1]Multi-Field'!AV8&gt;((1.5*BJ607)+1),0,IF(AND('[1]Multi-Field'!AV8&gt;([1]Lists!BJ607-1),'[1]Multi-Field'!AV8&lt;(1.5*BJ607)),20,IF(AND('[1]Multi-Field'!AV8&gt;(BL607+20),'[1]Multi-Field'!AV8&lt;BJ607),(20+BJ607-'[1]Multi-Field'!AV8),IF('[1]Multi-Field'!AV8&lt;BL607-1+20,BL607,""))))</f>
        <v>20</v>
      </c>
      <c r="BO607" s="409">
        <f>IF('[1]Multi-Field'!AV8&lt;60,(IF(OR('[1]Multi-Field'!H8=1,'[1]Multi-Field'!H8=2,'[1]Multi-Field'!H8=3),40,IF(OR('[1]Multi-Field'!H8=4,'[1]Multi-Field'!H8=5,'[1]Multi-Field'!H8=6),60,"#"))),IF(AND('[1]Multi-Field'!AV8&gt;59,'[1]Multi-Field'!AV8&lt;80),(IF(OR('[1]Multi-Field'!H8=1,'[1]Multi-Field'!H8=2),20,IF('[1]Multi-Field'!H8=3,40,IF(OR('[1]Multi-Field'!H8=4,'[1]Multi-Field'!H8=5,'[1]Multi-Field'!H8=6),60,"!")))),IF(AND('[1]Multi-Field'!AV8&gt;79,'[1]Multi-Field'!AV8&lt;100),(IF(OR('[1]Multi-Field'!H8=1,'[1]Multi-Field'!H8=2,'[1]Multi-Field'!H8=3),20,IF(OR('[1]Multi-Field'!H8=4,'[1]Multi-Field'!H8=5,'[1]Multi-Field'!H8=6),60,"?"))),IF(AND('[1]Multi-Field'!AV8&gt;99,'[1]Multi-Field'!AV8&lt;150),(IF(OR('[1]Multi-Field'!H8=1,'[1]Multi-Field'!H8=2,'[1]Multi-Field'!H8=3),20,IF(OR('[1]Multi-Field'!H8=4,'[1]Multi-Field'!H8=5,'[1]Multi-Field'!H8=6),40,"*"))),IF(AND('[1]Multi-Field'!AV8&gt;149,'[1]Multi-Field'!AV8&lt;200),(IF(OR('[1]Multi-Field'!H8=1,'[1]Multi-Field'!H8=2),0,IF(OR('[1]Multi-Field'!H8=3,'[1]Multi-Field'!H8=4,'[1]Multi-Field'!H8=5,'[1]Multi-Field'!H8=6),20,"&amp;"))),IF(AND('[1]Multi-Field'!AV8&gt;199,'[1]Multi-Field'!AV8&lt;269),(IF(OR('[1]Multi-Field'!H8=4,'[1]Multi-Field'!H8=5,'[1]Multi-Field'!H8=6),20,"&amp;")),IF('[1]Multi-Field'!AV8&gt;268,0,"%")))))))</f>
        <v>20</v>
      </c>
      <c r="BP607" s="409">
        <f>IF('[1]Multi-Field'!H8=1,((('[1]Multi-Field'!J8*40)-'[1]Multi-Field'!AV8)/0.6)-120,IF('[1]Multi-Field'!H8=2,((('[1]Multi-Field'!J8*40)-'[1]Multi-Field'!AV8)/0.6)-100,IF('[1]Multi-Field'!H8=3,((('[1]Multi-Field'!J8*40)-'[1]Multi-Field'!AV8)/0.6)-80,IF('[1]Multi-Field'!H8=4,((('[1]Multi-Field'!J8*40)-'[1]Multi-Field'!AV8)/0.6)-60,IF(OR('[1]Multi-Field'!H8=5,'[1]Multi-Field'!H8=6),((('[1]Multi-Field'!J8*40)-'[1]Multi-Field'!AV8)/0.6)-40,"")))))</f>
        <v>6.6666666666666714</v>
      </c>
      <c r="BQ607" s="409">
        <f t="shared" si="89"/>
        <v>5.3333333333333375</v>
      </c>
      <c r="BR607" s="409">
        <f t="shared" si="90"/>
        <v>4.400000000000003</v>
      </c>
      <c r="BS607" s="409">
        <f>IF('[1]Multi-Field'!AV8&gt;165,0,IF(AND('[1]Multi-Field'!AV8&gt;80,'[1]Multi-Field'!AV8&lt;166),20,IF('[1]Multi-Field'!AV8&lt;81,(110-'[1]Multi-Field'!AV8)*0.7,"")))</f>
        <v>0</v>
      </c>
      <c r="BT607" s="409">
        <f>IF('[1]Multi-Field'!AV8&gt;10,0,IF(50-(5*'[1]Multi-Field'!AV8),""))</f>
        <v>0</v>
      </c>
      <c r="BU607" s="409">
        <f>IF('[1]Multi-Field'!AV8&gt;109,0,(110-'[1]Multi-Field'!AV8)*0.7)</f>
        <v>0</v>
      </c>
      <c r="BV607" s="409">
        <f>IF(AND('[1]Multi-Field'!H8=1,'[1]Multi-Field'!AV8&lt;100),(100-'[1]Multi-Field'!AV8)*0.88,IF(AND('[1]Multi-Field'!H8=2,'[1]Multi-Field'!AV8&lt;110),(110-'[1]Multi-Field'!AV8)*0.88,IF(AND('[1]Multi-Field'!H8=3,'[1]Multi-Field'!AV8&lt;130),(130-'[1]Multi-Field'!AV8)*1,IF(AND('[1]Multi-Field'!H8=4,'[1]Multi-Field'!AV8&lt;160),(160-'[1]Multi-Field'!AV8)*1.13,IF(AND(OR('[1]Multi-Field'!H8=5,'[1]Multi-Field'!H8=6),'[1]Multi-Field'!AV8&lt;200),(200-'[1]Multi-Field'!AV8)*0.88,0)))))</f>
        <v>0</v>
      </c>
      <c r="BW607" s="409">
        <f>IF(AND('[1]Multi-Field'!H8=1,'[1]Multi-Field'!AV8&lt;100),(100-'[1]Multi-Field'!AV8)*0.7,IF(AND('[1]Multi-Field'!H8=2,'[1]Multi-Field'!AV8&lt;110),(100-'[1]Multi-Field'!AV8)*0.7,IF(AND('[1]Multi-Field'!H8=3,'[1]Multi-Field'!AV8&lt;130),(130-'[1]Multi-Field'!AV8)*0.8,IF(AND('[1]Multi-Field'!H8=4,'[1]Multi-Field'!AV8&lt;160),(160-'[1]Multi-Field'!AV8)*0.9,IF(AND(OR('[1]Multi-Field'!H8=5,'[1]Multi-Field'!H8=6),'[1]Multi-Field'!AV8&lt;200),(200-'[1]Multi-Field'!AV8)*0.7,0)))))</f>
        <v>0</v>
      </c>
      <c r="BX607" s="409">
        <f>IF(AND(BW607&lt;20,OR('[1]Multi-Field'!Q8=[1]Lists!$AC$24,'[1]Multi-Field'!Q8=[1]Lists!$AC$10,'[1]Multi-Field'!Q8=[1]Lists!AC19,'[1]Multi-Field'!Q8=[1]Lists!$AC$22)),0,IF(BW607&lt;20,  20,BW607))</f>
        <v>20</v>
      </c>
      <c r="BY607" s="409">
        <f>IF(AND('[1]Multi-Field'!H8=1,[1]Lists!BX607&gt;50),50,IF(AND('[1]Multi-Field'!H8=2,[1]Lists!BX607&gt;60),60,IF(AND('[1]Multi-Field'!H8=3,[1]Lists!BX607&gt;70),70,IF(AND('[1]Multi-Field'!H8=4,[1]Lists!BX607&gt;80),80,IF(AND(OR('[1]Multi-Field'!H8=5,'[1]Multi-Field'!H8=6),[1]Lists!BX607&gt;100),100,[1]Lists!BX607)))))</f>
        <v>20</v>
      </c>
      <c r="BZ607" s="422">
        <f t="shared" si="91"/>
        <v>15</v>
      </c>
      <c r="CA607" s="409">
        <f t="shared" si="92"/>
        <v>6.6666666666666714</v>
      </c>
    </row>
    <row r="608" spans="1:203">
      <c r="P608" s="391"/>
      <c r="Q608" s="84"/>
      <c r="R608" s="395"/>
      <c r="S608" s="395"/>
      <c r="T608" s="395"/>
      <c r="U608" s="396"/>
      <c r="BH608" s="409">
        <v>7</v>
      </c>
      <c r="BI608" s="424" t="str">
        <f>'[1]Multi-Field'!B9</f>
        <v>Behind Shop</v>
      </c>
      <c r="BJ608" s="409">
        <f>IF('[1]Multi-Field'!H9=[1]Lists!$BB$599,[1]Lists!$BC$599,IF('[1]Multi-Field'!H9=[1]Lists!$BB$600,[1]Lists!$BC$600,IF('[1]Multi-Field'!H9=[1]Lists!$BB$601,[1]Lists!$BC$601,IF('[1]Multi-Field'!H9=[1]Lists!$BB$602,[1]Lists!$BC$602,IF('[1]Multi-Field'!H9=[1]Lists!$BB$603,[1]Lists!$BC$603,IF('[1]Multi-Field'!H9=$BB$604,$BC$604,""))))))</f>
        <v>130</v>
      </c>
      <c r="BK608" s="409">
        <f>IF('[1]Multi-Field'!H9=[1]Lists!$BB$599,[1]Lists!$BD$599,IF('[1]Multi-Field'!H9=[1]Lists!$BB$600,[1]Lists!$BD$600,IF('[1]Multi-Field'!H9=[1]Lists!$BB$601,[1]Lists!$BD$601,IF('[1]Multi-Field'!H9=[1]Lists!$BB$602,[1]Lists!$BD$602,IF('[1]Multi-Field'!H9=[1]Lists!$BB$603,[1]Lists!$BD$603,IF('[1]Multi-Field'!H9=$BB$604,$BD$604,""))))))</f>
        <v>80</v>
      </c>
      <c r="BL608" s="409">
        <f>IF('[1]Multi-Field'!H9=[1]Lists!$BB$599,[1]Lists!$BE$599,IF('[1]Multi-Field'!H9=[1]Lists!$BB$600,[1]Lists!$BE$600,IF('[1]Multi-Field'!H9=[1]Lists!$BB$601,[1]Lists!$BE$601,IF('[1]Multi-Field'!H9=[1]Lists!$BB$602,[1]Lists!$BE$602,IF('[1]Multi-Field'!H9=[1]Lists!$BB$603,[1]Lists!$BE$603,IF('[1]Multi-Field'!H9=$BB$604,$BE$604,""))))))</f>
        <v>70</v>
      </c>
      <c r="BM608" s="409">
        <f>IF('[1]Multi-Field'!AV9&gt;((1.5*BJ608)+1),0,IF(AND('[1]Multi-Field'!AV9&gt;([1]Lists!BJ608-1),'[1]Multi-Field'!H9&lt;(1.5*BJ608)),20,IF(AND('[1]Multi-Field'!AV9&gt;(BK608+20),'[1]Multi-Field'!AV9&lt;BJ608),(20+BJ608-'[1]Multi-Field'!AV9),IF('[1]Multi-Field'!AV9&lt;BK608-1+20,BK608,""))))</f>
        <v>20</v>
      </c>
      <c r="BN608" s="409">
        <f>IF('[1]Multi-Field'!AV9&gt;((1.5*BJ608)+1),0,IF(AND('[1]Multi-Field'!AV9&gt;([1]Lists!BJ608-1),'[1]Multi-Field'!AV9&lt;(1.5*BJ608)),20,IF(AND('[1]Multi-Field'!AV9&gt;(BL608+20),'[1]Multi-Field'!AV9&lt;BJ608),(20+BJ608-'[1]Multi-Field'!AV9),IF('[1]Multi-Field'!AV9&lt;BL608-1+20,BL608,""))))</f>
        <v>20</v>
      </c>
      <c r="BO608" s="409">
        <f>IF('[1]Multi-Field'!AV9&lt;60,(IF(OR('[1]Multi-Field'!H9=1,'[1]Multi-Field'!H9=2,'[1]Multi-Field'!H9=3),40,IF(OR('[1]Multi-Field'!H9=4,'[1]Multi-Field'!H9=5,'[1]Multi-Field'!H9=6),60,"#"))),IF(AND('[1]Multi-Field'!AV9&gt;59,'[1]Multi-Field'!AV9&lt;80),(IF(OR('[1]Multi-Field'!H9=1,'[1]Multi-Field'!H9=2),20,IF('[1]Multi-Field'!H9=3,40,IF(OR('[1]Multi-Field'!H9=4,'[1]Multi-Field'!H9=5,'[1]Multi-Field'!H9=6),60,"!")))),IF(AND('[1]Multi-Field'!AV9&gt;79,'[1]Multi-Field'!AV9&lt;100),(IF(OR('[1]Multi-Field'!H9=1,'[1]Multi-Field'!H9=2,'[1]Multi-Field'!H9=3),20,IF(OR('[1]Multi-Field'!H9=4,'[1]Multi-Field'!H9=5,'[1]Multi-Field'!H9=6),60,"?"))),IF(AND('[1]Multi-Field'!AV9&gt;99,'[1]Multi-Field'!AV9&lt;150),(IF(OR('[1]Multi-Field'!H9=1,'[1]Multi-Field'!H9=2,'[1]Multi-Field'!H9=3),20,IF(OR('[1]Multi-Field'!H9=4,'[1]Multi-Field'!H9=5,'[1]Multi-Field'!H9=6),40,"*"))),IF(AND('[1]Multi-Field'!AV9&gt;149,'[1]Multi-Field'!AV9&lt;200),(IF(OR('[1]Multi-Field'!H9=1,'[1]Multi-Field'!H9=2),0,IF(OR('[1]Multi-Field'!H9=3,'[1]Multi-Field'!H9=4,'[1]Multi-Field'!H9=5,'[1]Multi-Field'!H9=6),20,"&amp;"))),IF(AND('[1]Multi-Field'!AV9&gt;199,'[1]Multi-Field'!AV9&lt;269),(IF(OR('[1]Multi-Field'!H9=4,'[1]Multi-Field'!H9=5,'[1]Multi-Field'!H9=6),20,"&amp;")),IF('[1]Multi-Field'!AV9&gt;268,0,"%")))))))</f>
        <v>20</v>
      </c>
      <c r="BP608" s="409">
        <f>IF('[1]Multi-Field'!H9=1,((('[1]Multi-Field'!J9*40)-'[1]Multi-Field'!AV9)/0.6)-120,IF('[1]Multi-Field'!H9=2,((('[1]Multi-Field'!J9*40)-'[1]Multi-Field'!AV9)/0.6)-100,IF('[1]Multi-Field'!H9=3,((('[1]Multi-Field'!J9*40)-'[1]Multi-Field'!AV9)/0.6)-80,IF('[1]Multi-Field'!H9=4,((('[1]Multi-Field'!J9*40)-'[1]Multi-Field'!AV9)/0.6)-60,IF(OR('[1]Multi-Field'!H9=5,'[1]Multi-Field'!H9=6),((('[1]Multi-Field'!J9*40)-'[1]Multi-Field'!AV9)/0.6)-40,"")))))</f>
        <v>-38.333333333333329</v>
      </c>
      <c r="BQ608" s="409">
        <f t="shared" si="89"/>
        <v>-30.666666666666664</v>
      </c>
      <c r="BR608" s="409">
        <f t="shared" si="90"/>
        <v>-25.299999999999997</v>
      </c>
      <c r="BS608" s="409">
        <f>IF('[1]Multi-Field'!AV9&gt;165,0,IF(AND('[1]Multi-Field'!AV9&gt;80,'[1]Multi-Field'!AV9&lt;166),20,IF('[1]Multi-Field'!AV9&lt;81,(110-'[1]Multi-Field'!AV9)*0.7,"")))</f>
        <v>20</v>
      </c>
      <c r="BT608" s="409">
        <f>IF('[1]Multi-Field'!AV9&gt;10,0,IF(50-(5*'[1]Multi-Field'!AV9),""))</f>
        <v>0</v>
      </c>
      <c r="BU608" s="409">
        <f>IF('[1]Multi-Field'!AV9&gt;109,0,(110-'[1]Multi-Field'!AV9)*0.7)</f>
        <v>0</v>
      </c>
      <c r="BV608" s="409">
        <f>IF(AND('[1]Multi-Field'!H9=1,'[1]Multi-Field'!AV9&lt;100),(100-'[1]Multi-Field'!AV9)*0.88,IF(AND('[1]Multi-Field'!H9=2,'[1]Multi-Field'!AV9&lt;110),(110-'[1]Multi-Field'!AV9)*0.88,IF(AND('[1]Multi-Field'!H9=3,'[1]Multi-Field'!AV9&lt;130),(130-'[1]Multi-Field'!AV9)*1,IF(AND('[1]Multi-Field'!H9=4,'[1]Multi-Field'!AV9&lt;160),(160-'[1]Multi-Field'!AV9)*1.13,IF(AND(OR('[1]Multi-Field'!H9=5,'[1]Multi-Field'!H9=6),'[1]Multi-Field'!AV9&lt;200),(200-'[1]Multi-Field'!AV9)*0.88,0)))))</f>
        <v>0</v>
      </c>
      <c r="BW608" s="409">
        <f>IF(AND('[1]Multi-Field'!H9=1,'[1]Multi-Field'!AV9&lt;100),(100-'[1]Multi-Field'!AV9)*0.7,IF(AND('[1]Multi-Field'!H9=2,'[1]Multi-Field'!AV9&lt;110),(100-'[1]Multi-Field'!AV9)*0.7,IF(AND('[1]Multi-Field'!H9=3,'[1]Multi-Field'!AV9&lt;130),(130-'[1]Multi-Field'!AV9)*0.8,IF(AND('[1]Multi-Field'!H9=4,'[1]Multi-Field'!AV9&lt;160),(160-'[1]Multi-Field'!AV9)*0.9,IF(AND(OR('[1]Multi-Field'!H9=5,'[1]Multi-Field'!H9=6),'[1]Multi-Field'!AV9&lt;200),(200-'[1]Multi-Field'!AV9)*0.7,0)))))</f>
        <v>0</v>
      </c>
      <c r="BX608" s="409">
        <f>IF(AND(BW608&lt;20,OR('[1]Multi-Field'!Q9=[1]Lists!$AC$24,'[1]Multi-Field'!Q9=[1]Lists!$AC$10,'[1]Multi-Field'!Q9=[1]Lists!AC20,'[1]Multi-Field'!Q9=[1]Lists!$AC$22)),0,IF(BW608&lt;20,  20,BW608))</f>
        <v>20</v>
      </c>
      <c r="BY608" s="409">
        <f>IF(AND('[1]Multi-Field'!H9=1,[1]Lists!BX608&gt;50),50,IF(AND('[1]Multi-Field'!H9=2,[1]Lists!BX608&gt;60),60,IF(AND('[1]Multi-Field'!H9=3,[1]Lists!BX608&gt;70),70,IF(AND('[1]Multi-Field'!H9=4,[1]Lists!BX608&gt;80),80,IF(AND(OR('[1]Multi-Field'!H9=5,'[1]Multi-Field'!H9=6),[1]Lists!BX608&gt;100),100,[1]Lists!BX608)))))</f>
        <v>20</v>
      </c>
      <c r="BZ608" s="422">
        <f t="shared" si="91"/>
        <v>15</v>
      </c>
      <c r="CA608" s="409">
        <f t="shared" si="92"/>
        <v>0</v>
      </c>
    </row>
    <row r="609" spans="16:79" ht="13.5" thickBot="1">
      <c r="P609" s="391"/>
      <c r="Q609" s="85"/>
      <c r="R609" s="397"/>
      <c r="S609" s="397"/>
      <c r="T609" s="397"/>
      <c r="U609" s="398"/>
      <c r="BH609" s="409">
        <v>8</v>
      </c>
      <c r="BI609" s="424" t="str">
        <f>'[1]Multi-Field'!B10</f>
        <v>Round Top</v>
      </c>
      <c r="BJ609" s="409">
        <f>IF('[1]Multi-Field'!H10=[1]Lists!$BB$599,[1]Lists!$BC$599,IF('[1]Multi-Field'!H10=[1]Lists!$BB$600,[1]Lists!$BC$600,IF('[1]Multi-Field'!H10=[1]Lists!$BB$601,[1]Lists!$BC$601,IF('[1]Multi-Field'!H10=[1]Lists!$BB$602,[1]Lists!$BC$602,IF('[1]Multi-Field'!H10=[1]Lists!$BB$603,[1]Lists!$BC$603,IF('[1]Multi-Field'!H10=$BB$604,$BC$604,""))))))</f>
        <v>110</v>
      </c>
      <c r="BK609" s="409">
        <f>IF('[1]Multi-Field'!H10=[1]Lists!$BB$599,[1]Lists!$BD$599,IF('[1]Multi-Field'!H10=[1]Lists!$BB$600,[1]Lists!$BD$600,IF('[1]Multi-Field'!H10=[1]Lists!$BB$601,[1]Lists!$BD$601,IF('[1]Multi-Field'!H10=[1]Lists!$BB$602,[1]Lists!$BD$602,IF('[1]Multi-Field'!H10=[1]Lists!$BB$603,[1]Lists!$BD$603,IF('[1]Multi-Field'!H10=$BB$604,$BD$604,""))))))</f>
        <v>60</v>
      </c>
      <c r="BL609" s="409">
        <f>IF('[1]Multi-Field'!H10=[1]Lists!$BB$599,[1]Lists!$BE$599,IF('[1]Multi-Field'!H10=[1]Lists!$BB$600,[1]Lists!$BE$600,IF('[1]Multi-Field'!H10=[1]Lists!$BB$601,[1]Lists!$BE$601,IF('[1]Multi-Field'!H10=[1]Lists!$BB$602,[1]Lists!$BE$602,IF('[1]Multi-Field'!H10=[1]Lists!$BB$603,[1]Lists!$BE$603,IF('[1]Multi-Field'!H10=$BB$604,$BE$604,""))))))</f>
        <v>60</v>
      </c>
      <c r="BM609" s="409">
        <f>IF('[1]Multi-Field'!AV10&gt;((1.5*BJ609)+1),0,IF(AND('[1]Multi-Field'!AV10&gt;([1]Lists!BJ609-1),'[1]Multi-Field'!H10&lt;(1.5*BJ609)),20,IF(AND('[1]Multi-Field'!AV10&gt;(BK609+20),'[1]Multi-Field'!AV10&lt;BJ609),(20+BJ609-'[1]Multi-Field'!AV10),IF('[1]Multi-Field'!AV10&lt;BK609-1+20,BK609,""))))</f>
        <v>0</v>
      </c>
      <c r="BN609" s="409">
        <f>IF('[1]Multi-Field'!AV10&gt;((1.5*BJ609)+1),0,IF(AND('[1]Multi-Field'!AV10&gt;([1]Lists!BJ609-1),'[1]Multi-Field'!AV10&lt;(1.5*BJ609)),20,IF(AND('[1]Multi-Field'!AV10&gt;(BL609+20),'[1]Multi-Field'!AV10&lt;BJ609),(20+BJ609-'[1]Multi-Field'!AV10),IF('[1]Multi-Field'!AV10&lt;BL609-1+20,BL609,""))))</f>
        <v>0</v>
      </c>
      <c r="BO609" s="409" t="str">
        <f>IF('[1]Multi-Field'!AV10&lt;60,(IF(OR('[1]Multi-Field'!H10=1,'[1]Multi-Field'!H10=2,'[1]Multi-Field'!H10=3),40,IF(OR('[1]Multi-Field'!H10=4,'[1]Multi-Field'!H10=5,'[1]Multi-Field'!H10=6),60,"#"))),IF(AND('[1]Multi-Field'!AV10&gt;59,'[1]Multi-Field'!AV10&lt;80),(IF(OR('[1]Multi-Field'!H10=1,'[1]Multi-Field'!H10=2),20,IF('[1]Multi-Field'!H10=3,40,IF(OR('[1]Multi-Field'!H10=4,'[1]Multi-Field'!H10=5,'[1]Multi-Field'!H10=6),60,"!")))),IF(AND('[1]Multi-Field'!AV10&gt;79,'[1]Multi-Field'!AV10&lt;100),(IF(OR('[1]Multi-Field'!H10=1,'[1]Multi-Field'!H10=2,'[1]Multi-Field'!H10=3),20,IF(OR('[1]Multi-Field'!H10=4,'[1]Multi-Field'!H10=5,'[1]Multi-Field'!H10=6),60,"?"))),IF(AND('[1]Multi-Field'!AV10&gt;99,'[1]Multi-Field'!AV10&lt;150),(IF(OR('[1]Multi-Field'!H10=1,'[1]Multi-Field'!H10=2,'[1]Multi-Field'!H10=3),20,IF(OR('[1]Multi-Field'!H10=4,'[1]Multi-Field'!H10=5,'[1]Multi-Field'!H10=6),40,"*"))),IF(AND('[1]Multi-Field'!AV10&gt;149,'[1]Multi-Field'!AV10&lt;200),(IF(OR('[1]Multi-Field'!H10=1,'[1]Multi-Field'!H10=2),0,IF(OR('[1]Multi-Field'!H10=3,'[1]Multi-Field'!H10=4,'[1]Multi-Field'!H10=5,'[1]Multi-Field'!H10=6),20,"&amp;"))),IF(AND('[1]Multi-Field'!AV10&gt;199,'[1]Multi-Field'!AV10&lt;269),(IF(OR('[1]Multi-Field'!H10=4,'[1]Multi-Field'!H10=5,'[1]Multi-Field'!H10=6),20,"&amp;")),IF('[1]Multi-Field'!AV10&gt;268,0,"%")))))))</f>
        <v>&amp;</v>
      </c>
      <c r="BP609" s="409">
        <f>IF('[1]Multi-Field'!H10=1,((('[1]Multi-Field'!J10*40)-'[1]Multi-Field'!AV10)/0.6)-120,IF('[1]Multi-Field'!H10=2,((('[1]Multi-Field'!J10*40)-'[1]Multi-Field'!AV10)/0.6)-100,IF('[1]Multi-Field'!H10=3,((('[1]Multi-Field'!J10*40)-'[1]Multi-Field'!AV10)/0.6)-80,IF('[1]Multi-Field'!H10=4,((('[1]Multi-Field'!J10*40)-'[1]Multi-Field'!AV10)/0.6)-60,IF(OR('[1]Multi-Field'!H10=5,'[1]Multi-Field'!H10=6),((('[1]Multi-Field'!J10*40)-'[1]Multi-Field'!AV10)/0.6)-40,"")))))</f>
        <v>-233.33333333333334</v>
      </c>
      <c r="BQ609" s="409">
        <f t="shared" si="89"/>
        <v>-186.66666666666669</v>
      </c>
      <c r="BR609" s="409">
        <f t="shared" si="90"/>
        <v>-154</v>
      </c>
      <c r="BS609" s="409">
        <f>IF('[1]Multi-Field'!AV10&gt;165,0,IF(AND('[1]Multi-Field'!AV10&gt;80,'[1]Multi-Field'!AV10&lt;166),20,IF('[1]Multi-Field'!AV10&lt;81,(110-'[1]Multi-Field'!AV10)*0.7,"")))</f>
        <v>0</v>
      </c>
      <c r="BT609" s="409">
        <f>IF('[1]Multi-Field'!AV10&gt;10,0,IF(50-(5*'[1]Multi-Field'!AV10),""))</f>
        <v>0</v>
      </c>
      <c r="BU609" s="409">
        <f>IF('[1]Multi-Field'!AV10&gt;109,0,(110-'[1]Multi-Field'!AV10)*0.7)</f>
        <v>0</v>
      </c>
      <c r="BV609" s="409">
        <f>IF(AND('[1]Multi-Field'!H10=1,'[1]Multi-Field'!AV10&lt;100),(100-'[1]Multi-Field'!AV10)*0.88,IF(AND('[1]Multi-Field'!H10=2,'[1]Multi-Field'!AV10&lt;110),(110-'[1]Multi-Field'!AV10)*0.88,IF(AND('[1]Multi-Field'!H10=3,'[1]Multi-Field'!AV10&lt;130),(130-'[1]Multi-Field'!AV10)*1,IF(AND('[1]Multi-Field'!H10=4,'[1]Multi-Field'!AV10&lt;160),(160-'[1]Multi-Field'!AV10)*1.13,IF(AND(OR('[1]Multi-Field'!H10=5,'[1]Multi-Field'!H10=6),'[1]Multi-Field'!AV10&lt;200),(200-'[1]Multi-Field'!AV10)*0.88,0)))))</f>
        <v>0</v>
      </c>
      <c r="BW609" s="409">
        <f>IF(AND('[1]Multi-Field'!H10=1,'[1]Multi-Field'!AV10&lt;100),(100-'[1]Multi-Field'!AV10)*0.7,IF(AND('[1]Multi-Field'!H10=2,'[1]Multi-Field'!AV10&lt;110),(100-'[1]Multi-Field'!AV10)*0.7,IF(AND('[1]Multi-Field'!H10=3,'[1]Multi-Field'!AV10&lt;130),(130-'[1]Multi-Field'!AV10)*0.8,IF(AND('[1]Multi-Field'!H10=4,'[1]Multi-Field'!AV10&lt;160),(160-'[1]Multi-Field'!AV10)*0.9,IF(AND(OR('[1]Multi-Field'!H10=5,'[1]Multi-Field'!H10=6),'[1]Multi-Field'!AV10&lt;200),(200-'[1]Multi-Field'!AV10)*0.7,0)))))</f>
        <v>0</v>
      </c>
      <c r="BX609" s="409">
        <f>IF(AND(BW609&lt;20,OR('[1]Multi-Field'!Q10=[1]Lists!$AC$24,'[1]Multi-Field'!Q10=[1]Lists!$AC$10,'[1]Multi-Field'!Q10=[1]Lists!AC21,'[1]Multi-Field'!Q10=[1]Lists!$AC$22)),0,IF(BW609&lt;20,  20,BW609))</f>
        <v>20</v>
      </c>
      <c r="BY609" s="409">
        <f>IF(AND('[1]Multi-Field'!H10=1,[1]Lists!BX609&gt;50),50,IF(AND('[1]Multi-Field'!H10=2,[1]Lists!BX609&gt;60),60,IF(AND('[1]Multi-Field'!H10=3,[1]Lists!BX609&gt;70),70,IF(AND('[1]Multi-Field'!H10=4,[1]Lists!BX609&gt;80),80,IF(AND(OR('[1]Multi-Field'!H10=5,'[1]Multi-Field'!H10=6),[1]Lists!BX609&gt;100),100,[1]Lists!BX609)))))</f>
        <v>20</v>
      </c>
      <c r="BZ609" s="422">
        <f t="shared" si="91"/>
        <v>15</v>
      </c>
      <c r="CA609" s="409">
        <f t="shared" si="92"/>
        <v>0</v>
      </c>
    </row>
    <row r="610" spans="16:79">
      <c r="P610" s="391"/>
      <c r="Q610" s="83"/>
      <c r="R610" s="395"/>
      <c r="S610" s="395"/>
      <c r="T610" s="395"/>
      <c r="U610" s="396"/>
      <c r="BH610" s="409">
        <v>9</v>
      </c>
      <c r="BI610" s="424" t="str">
        <f>'[1]Multi-Field'!B11</f>
        <v>Behind Pauls</v>
      </c>
      <c r="BJ610" s="409">
        <f>IF('[1]Multi-Field'!H11=[1]Lists!$BB$599,[1]Lists!$BC$599,IF('[1]Multi-Field'!H11=[1]Lists!$BB$600,[1]Lists!$BC$600,IF('[1]Multi-Field'!H11=[1]Lists!$BB$601,[1]Lists!$BC$601,IF('[1]Multi-Field'!H11=[1]Lists!$BB$602,[1]Lists!$BC$602,IF('[1]Multi-Field'!H11=[1]Lists!$BB$603,[1]Lists!$BC$603,IF('[1]Multi-Field'!H11=$BB$604,$BC$604,""))))))</f>
        <v>130</v>
      </c>
      <c r="BK610" s="409">
        <f>IF('[1]Multi-Field'!H11=[1]Lists!$BB$599,[1]Lists!$BD$599,IF('[1]Multi-Field'!H11=[1]Lists!$BB$600,[1]Lists!$BD$600,IF('[1]Multi-Field'!H11=[1]Lists!$BB$601,[1]Lists!$BD$601,IF('[1]Multi-Field'!H11=[1]Lists!$BB$602,[1]Lists!$BD$602,IF('[1]Multi-Field'!H11=[1]Lists!$BB$603,[1]Lists!$BD$603,IF('[1]Multi-Field'!H11=$BB$604,$BD$604,""))))))</f>
        <v>80</v>
      </c>
      <c r="BL610" s="409">
        <f>IF('[1]Multi-Field'!H11=[1]Lists!$BB$599,[1]Lists!$BE$599,IF('[1]Multi-Field'!H11=[1]Lists!$BB$600,[1]Lists!$BE$600,IF('[1]Multi-Field'!H11=[1]Lists!$BB$601,[1]Lists!$BE$601,IF('[1]Multi-Field'!H11=[1]Lists!$BB$602,[1]Lists!$BE$602,IF('[1]Multi-Field'!H11=[1]Lists!$BB$603,[1]Lists!$BE$603,IF('[1]Multi-Field'!H11=$BB$604,$BE$604,""))))))</f>
        <v>70</v>
      </c>
      <c r="BM610" s="409">
        <f>IF('[1]Multi-Field'!AV11&gt;((1.5*BJ610)+1),0,IF(AND('[1]Multi-Field'!AV11&gt;([1]Lists!BJ610-1),'[1]Multi-Field'!H11&lt;(1.5*BJ610)),20,IF(AND('[1]Multi-Field'!AV11&gt;(BK610+20),'[1]Multi-Field'!AV11&lt;BJ610),(20+BJ610-'[1]Multi-Field'!AV11),IF('[1]Multi-Field'!AV11&lt;BK610-1+20,BK610,""))))</f>
        <v>20</v>
      </c>
      <c r="BN610" s="409">
        <f>IF('[1]Multi-Field'!AV11&gt;((1.5*BJ610)+1),0,IF(AND('[1]Multi-Field'!AV11&gt;([1]Lists!BJ610-1),'[1]Multi-Field'!AV11&lt;(1.5*BJ610)),20,IF(AND('[1]Multi-Field'!AV11&gt;(BL610+20),'[1]Multi-Field'!AV11&lt;BJ610),(20+BJ610-'[1]Multi-Field'!AV11),IF('[1]Multi-Field'!AV11&lt;BL610-1+20,BL610,""))))</f>
        <v>20</v>
      </c>
      <c r="BO610" s="409">
        <f>IF('[1]Multi-Field'!AV11&lt;60,(IF(OR('[1]Multi-Field'!H11=1,'[1]Multi-Field'!H11=2,'[1]Multi-Field'!H11=3),40,IF(OR('[1]Multi-Field'!H11=4,'[1]Multi-Field'!H11=5,'[1]Multi-Field'!H11=6),60,"#"))),IF(AND('[1]Multi-Field'!AV11&gt;59,'[1]Multi-Field'!AV11&lt;80),(IF(OR('[1]Multi-Field'!H11=1,'[1]Multi-Field'!H11=2),20,IF('[1]Multi-Field'!H11=3,40,IF(OR('[1]Multi-Field'!H11=4,'[1]Multi-Field'!H11=5,'[1]Multi-Field'!H11=6),60,"!")))),IF(AND('[1]Multi-Field'!AV11&gt;79,'[1]Multi-Field'!AV11&lt;100),(IF(OR('[1]Multi-Field'!H11=1,'[1]Multi-Field'!H11=2,'[1]Multi-Field'!H11=3),20,IF(OR('[1]Multi-Field'!H11=4,'[1]Multi-Field'!H11=5,'[1]Multi-Field'!H11=6),60,"?"))),IF(AND('[1]Multi-Field'!AV11&gt;99,'[1]Multi-Field'!AV11&lt;150),(IF(OR('[1]Multi-Field'!H11=1,'[1]Multi-Field'!H11=2,'[1]Multi-Field'!H11=3),20,IF(OR('[1]Multi-Field'!H11=4,'[1]Multi-Field'!H11=5,'[1]Multi-Field'!H11=6),40,"*"))),IF(AND('[1]Multi-Field'!AV11&gt;149,'[1]Multi-Field'!AV11&lt;200),(IF(OR('[1]Multi-Field'!H11=1,'[1]Multi-Field'!H11=2),0,IF(OR('[1]Multi-Field'!H11=3,'[1]Multi-Field'!H11=4,'[1]Multi-Field'!H11=5,'[1]Multi-Field'!H11=6),20,"&amp;"))),IF(AND('[1]Multi-Field'!AV11&gt;199,'[1]Multi-Field'!AV11&lt;269),(IF(OR('[1]Multi-Field'!H11=4,'[1]Multi-Field'!H11=5,'[1]Multi-Field'!H11=6),20,"&amp;")),IF('[1]Multi-Field'!AV11&gt;268,0,"%")))))))</f>
        <v>20</v>
      </c>
      <c r="BP610" s="409">
        <f>IF('[1]Multi-Field'!H11=1,((('[1]Multi-Field'!J11*40)-'[1]Multi-Field'!AV11)/0.6)-120,IF('[1]Multi-Field'!H11=2,((('[1]Multi-Field'!J11*40)-'[1]Multi-Field'!AV11)/0.6)-100,IF('[1]Multi-Field'!H11=3,((('[1]Multi-Field'!J11*40)-'[1]Multi-Field'!AV11)/0.6)-80,IF('[1]Multi-Field'!H11=4,((('[1]Multi-Field'!J11*40)-'[1]Multi-Field'!AV11)/0.6)-60,IF(OR('[1]Multi-Field'!H11=5,'[1]Multi-Field'!H11=6),((('[1]Multi-Field'!J11*40)-'[1]Multi-Field'!AV11)/0.6)-40,"")))))</f>
        <v>-121.66666666666667</v>
      </c>
      <c r="BQ610" s="409">
        <f t="shared" si="89"/>
        <v>-97.333333333333343</v>
      </c>
      <c r="BR610" s="409">
        <f t="shared" si="90"/>
        <v>-80.300000000000011</v>
      </c>
      <c r="BS610" s="409">
        <f>IF('[1]Multi-Field'!AV11&gt;165,0,IF(AND('[1]Multi-Field'!AV11&gt;80,'[1]Multi-Field'!AV11&lt;166),20,IF('[1]Multi-Field'!AV11&lt;81,(110-'[1]Multi-Field'!AV11)*0.7,"")))</f>
        <v>20</v>
      </c>
      <c r="BT610" s="409">
        <f>IF('[1]Multi-Field'!AV11&gt;10,0,IF(50-(5*'[1]Multi-Field'!AV11),""))</f>
        <v>0</v>
      </c>
      <c r="BU610" s="409">
        <f>IF('[1]Multi-Field'!AV11&gt;109,0,(110-'[1]Multi-Field'!AV11)*0.7)</f>
        <v>0</v>
      </c>
      <c r="BV610" s="409">
        <f>IF(AND('[1]Multi-Field'!H11=1,'[1]Multi-Field'!AV11&lt;100),(100-'[1]Multi-Field'!AV11)*0.88,IF(AND('[1]Multi-Field'!H11=2,'[1]Multi-Field'!AV11&lt;110),(110-'[1]Multi-Field'!AV11)*0.88,IF(AND('[1]Multi-Field'!H11=3,'[1]Multi-Field'!AV11&lt;130),(130-'[1]Multi-Field'!AV11)*1,IF(AND('[1]Multi-Field'!H11=4,'[1]Multi-Field'!AV11&lt;160),(160-'[1]Multi-Field'!AV11)*1.13,IF(AND(OR('[1]Multi-Field'!H11=5,'[1]Multi-Field'!H11=6),'[1]Multi-Field'!AV11&lt;200),(200-'[1]Multi-Field'!AV11)*0.88,0)))))</f>
        <v>0</v>
      </c>
      <c r="BW610" s="409">
        <f>IF(AND('[1]Multi-Field'!H11=1,'[1]Multi-Field'!AV11&lt;100),(100-'[1]Multi-Field'!AV11)*0.7,IF(AND('[1]Multi-Field'!H11=2,'[1]Multi-Field'!AV11&lt;110),(100-'[1]Multi-Field'!AV11)*0.7,IF(AND('[1]Multi-Field'!H11=3,'[1]Multi-Field'!AV11&lt;130),(130-'[1]Multi-Field'!AV11)*0.8,IF(AND('[1]Multi-Field'!H11=4,'[1]Multi-Field'!AV11&lt;160),(160-'[1]Multi-Field'!AV11)*0.9,IF(AND(OR('[1]Multi-Field'!H11=5,'[1]Multi-Field'!H11=6),'[1]Multi-Field'!AV11&lt;200),(200-'[1]Multi-Field'!AV11)*0.7,0)))))</f>
        <v>0</v>
      </c>
      <c r="BX610" s="409">
        <f>IF(AND(BW610&lt;20,OR('[1]Multi-Field'!Q11=[1]Lists!$AC$24,'[1]Multi-Field'!Q11=[1]Lists!$AC$10,'[1]Multi-Field'!Q11=[1]Lists!AC22,'[1]Multi-Field'!Q11=[1]Lists!$AC$22)),0,IF(BW610&lt;20,  20,BW610))</f>
        <v>0</v>
      </c>
      <c r="BY610" s="409">
        <f>IF(AND('[1]Multi-Field'!H11=1,[1]Lists!BX610&gt;50),50,IF(AND('[1]Multi-Field'!H11=2,[1]Lists!BX610&gt;60),60,IF(AND('[1]Multi-Field'!H11=3,[1]Lists!BX610&gt;70),70,IF(AND('[1]Multi-Field'!H11=4,[1]Lists!BX610&gt;80),80,IF(AND(OR('[1]Multi-Field'!H11=5,'[1]Multi-Field'!H11=6),[1]Lists!BX610&gt;100),100,[1]Lists!BX610)))))</f>
        <v>0</v>
      </c>
      <c r="BZ610" s="422">
        <f t="shared" si="91"/>
        <v>-5</v>
      </c>
      <c r="CA610" s="409">
        <f t="shared" si="92"/>
        <v>0</v>
      </c>
    </row>
    <row r="611" spans="16:79">
      <c r="P611" s="391"/>
      <c r="Q611" s="84"/>
      <c r="R611" s="395"/>
      <c r="S611" s="395"/>
      <c r="T611" s="395"/>
      <c r="U611" s="396"/>
      <c r="BH611" s="409">
        <v>10</v>
      </c>
      <c r="BI611" s="424" t="str">
        <f>'[1]Multi-Field'!B12</f>
        <v>Skip #1</v>
      </c>
      <c r="BJ611" s="409">
        <f>IF('[1]Multi-Field'!H12=[1]Lists!$BB$599,[1]Lists!$BC$599,IF('[1]Multi-Field'!H12=[1]Lists!$BB$600,[1]Lists!$BC$600,IF('[1]Multi-Field'!H12=[1]Lists!$BB$601,[1]Lists!$BC$601,IF('[1]Multi-Field'!H12=[1]Lists!$BB$602,[1]Lists!$BC$602,IF('[1]Multi-Field'!H12=[1]Lists!$BB$603,[1]Lists!$BC$603,IF('[1]Multi-Field'!H12=$BB$604,$BC$604,""))))))</f>
        <v>180</v>
      </c>
      <c r="BK611" s="409">
        <f>IF('[1]Multi-Field'!H12=[1]Lists!$BB$599,[1]Lists!$BD$599,IF('[1]Multi-Field'!H12=[1]Lists!$BB$600,[1]Lists!$BD$600,IF('[1]Multi-Field'!H12=[1]Lists!$BB$601,[1]Lists!$BD$601,IF('[1]Multi-Field'!H12=[1]Lists!$BB$602,[1]Lists!$BD$602,IF('[1]Multi-Field'!H12=[1]Lists!$BB$603,[1]Lists!$BD$603,IF('[1]Multi-Field'!H12=$BB$604,$BD$604,""))))))</f>
        <v>120</v>
      </c>
      <c r="BL611" s="409">
        <f>IF('[1]Multi-Field'!H12=[1]Lists!$BB$599,[1]Lists!$BE$599,IF('[1]Multi-Field'!H12=[1]Lists!$BB$600,[1]Lists!$BE$600,IF('[1]Multi-Field'!H12=[1]Lists!$BB$601,[1]Lists!$BE$601,IF('[1]Multi-Field'!H12=[1]Lists!$BB$602,[1]Lists!$BE$602,IF('[1]Multi-Field'!H12=[1]Lists!$BB$603,[1]Lists!$BE$603,IF('[1]Multi-Field'!H12=$BB$604,$BE$604,""))))))</f>
        <v>100</v>
      </c>
      <c r="BM611" s="409">
        <f>IF('[1]Multi-Field'!AV12&gt;((1.5*BJ611)+1),0,IF(AND('[1]Multi-Field'!AV12&gt;([1]Lists!BJ611-1),'[1]Multi-Field'!H12&lt;(1.5*BJ611)),20,IF(AND('[1]Multi-Field'!AV12&gt;(BK611+20),'[1]Multi-Field'!AV12&lt;BJ611),(20+BJ611-'[1]Multi-Field'!AV12),IF('[1]Multi-Field'!AV12&lt;BK611-1+20,BK611,""))))</f>
        <v>20</v>
      </c>
      <c r="BN611" s="409">
        <f>IF('[1]Multi-Field'!AV12&gt;((1.5*BJ611)+1),0,IF(AND('[1]Multi-Field'!AV12&gt;([1]Lists!BJ611-1),'[1]Multi-Field'!AV12&lt;(1.5*BJ611)),20,IF(AND('[1]Multi-Field'!AV12&gt;(BL611+20),'[1]Multi-Field'!AV12&lt;BJ611),(20+BJ611-'[1]Multi-Field'!AV12),IF('[1]Multi-Field'!AV12&lt;BL611-1+20,BL611,""))))</f>
        <v>20</v>
      </c>
      <c r="BO611" s="409">
        <f>IF('[1]Multi-Field'!AV12&lt;60,(IF(OR('[1]Multi-Field'!H12=1,'[1]Multi-Field'!H12=2,'[1]Multi-Field'!H12=3),40,IF(OR('[1]Multi-Field'!H12=4,'[1]Multi-Field'!H12=5,'[1]Multi-Field'!H12=6),60,"#"))),IF(AND('[1]Multi-Field'!AV12&gt;59,'[1]Multi-Field'!AV12&lt;80),(IF(OR('[1]Multi-Field'!H12=1,'[1]Multi-Field'!H12=2),20,IF('[1]Multi-Field'!H12=3,40,IF(OR('[1]Multi-Field'!H12=4,'[1]Multi-Field'!H12=5,'[1]Multi-Field'!H12=6),60,"!")))),IF(AND('[1]Multi-Field'!AV12&gt;79,'[1]Multi-Field'!AV12&lt;100),(IF(OR('[1]Multi-Field'!H12=1,'[1]Multi-Field'!H12=2,'[1]Multi-Field'!H12=3),20,IF(OR('[1]Multi-Field'!H12=4,'[1]Multi-Field'!H12=5,'[1]Multi-Field'!H12=6),60,"?"))),IF(AND('[1]Multi-Field'!AV12&gt;99,'[1]Multi-Field'!AV12&lt;150),(IF(OR('[1]Multi-Field'!H12=1,'[1]Multi-Field'!H12=2,'[1]Multi-Field'!H12=3),20,IF(OR('[1]Multi-Field'!H12=4,'[1]Multi-Field'!H12=5,'[1]Multi-Field'!H12=6),40,"*"))),IF(AND('[1]Multi-Field'!AV12&gt;149,'[1]Multi-Field'!AV12&lt;200),(IF(OR('[1]Multi-Field'!H12=1,'[1]Multi-Field'!H12=2),0,IF(OR('[1]Multi-Field'!H12=3,'[1]Multi-Field'!H12=4,'[1]Multi-Field'!H12=5,'[1]Multi-Field'!H12=6),20,"&amp;"))),IF(AND('[1]Multi-Field'!AV12&gt;199,'[1]Multi-Field'!AV12&lt;269),(IF(OR('[1]Multi-Field'!H12=4,'[1]Multi-Field'!H12=5,'[1]Multi-Field'!H12=6),20,"&amp;")),IF('[1]Multi-Field'!AV12&gt;268,0,"%")))))))</f>
        <v>20</v>
      </c>
      <c r="BP611" s="409">
        <f>IF('[1]Multi-Field'!H12=1,((('[1]Multi-Field'!J12*40)-'[1]Multi-Field'!AV12)/0.6)-120,IF('[1]Multi-Field'!H12=2,((('[1]Multi-Field'!J12*40)-'[1]Multi-Field'!AV12)/0.6)-100,IF('[1]Multi-Field'!H12=3,((('[1]Multi-Field'!J12*40)-'[1]Multi-Field'!AV12)/0.6)-80,IF('[1]Multi-Field'!H12=4,((('[1]Multi-Field'!J12*40)-'[1]Multi-Field'!AV12)/0.6)-60,IF(OR('[1]Multi-Field'!H12=5,'[1]Multi-Field'!H12=6),((('[1]Multi-Field'!J12*40)-'[1]Multi-Field'!AV12)/0.6)-40,"")))))</f>
        <v>-31.666666666666664</v>
      </c>
      <c r="BQ611" s="409">
        <f t="shared" si="89"/>
        <v>-25.333333333333332</v>
      </c>
      <c r="BR611" s="409">
        <f t="shared" si="90"/>
        <v>-20.9</v>
      </c>
      <c r="BS611" s="409">
        <f>IF('[1]Multi-Field'!AV12&gt;165,0,IF(AND('[1]Multi-Field'!AV12&gt;80,'[1]Multi-Field'!AV12&lt;166),20,IF('[1]Multi-Field'!AV12&lt;81,(110-'[1]Multi-Field'!AV12)*0.7,"")))</f>
        <v>0</v>
      </c>
      <c r="BT611" s="409">
        <f>IF('[1]Multi-Field'!AV12&gt;10,0,IF(50-(5*'[1]Multi-Field'!AV12),""))</f>
        <v>0</v>
      </c>
      <c r="BU611" s="409">
        <f>IF('[1]Multi-Field'!AV12&gt;109,0,(110-'[1]Multi-Field'!AV12)*0.7)</f>
        <v>0</v>
      </c>
      <c r="BV611" s="409">
        <f>IF(AND('[1]Multi-Field'!H12=1,'[1]Multi-Field'!AV12&lt;100),(100-'[1]Multi-Field'!AV12)*0.88,IF(AND('[1]Multi-Field'!H12=2,'[1]Multi-Field'!AV12&lt;110),(110-'[1]Multi-Field'!AV12)*0.88,IF(AND('[1]Multi-Field'!H12=3,'[1]Multi-Field'!AV12&lt;130),(130-'[1]Multi-Field'!AV12)*1,IF(AND('[1]Multi-Field'!H12=4,'[1]Multi-Field'!AV12&lt;160),(160-'[1]Multi-Field'!AV12)*1.13,IF(AND(OR('[1]Multi-Field'!H12=5,'[1]Multi-Field'!H12=6),'[1]Multi-Field'!AV12&lt;200),(200-'[1]Multi-Field'!AV12)*0.88,0)))))</f>
        <v>4.4000000000000004</v>
      </c>
      <c r="BW611" s="409">
        <f>IF(AND('[1]Multi-Field'!H12=1,'[1]Multi-Field'!AV12&lt;100),(100-'[1]Multi-Field'!AV12)*0.7,IF(AND('[1]Multi-Field'!H12=2,'[1]Multi-Field'!AV12&lt;110),(100-'[1]Multi-Field'!AV12)*0.7,IF(AND('[1]Multi-Field'!H12=3,'[1]Multi-Field'!AV12&lt;130),(130-'[1]Multi-Field'!AV12)*0.8,IF(AND('[1]Multi-Field'!H12=4,'[1]Multi-Field'!AV12&lt;160),(160-'[1]Multi-Field'!AV12)*0.9,IF(AND(OR('[1]Multi-Field'!H12=5,'[1]Multi-Field'!H12=6),'[1]Multi-Field'!AV12&lt;200),(200-'[1]Multi-Field'!AV12)*0.7,0)))))</f>
        <v>3.5</v>
      </c>
      <c r="BX611" s="409">
        <f>IF(AND(BW611&lt;20,OR('[1]Multi-Field'!Q12=[1]Lists!$AC$24,'[1]Multi-Field'!Q12=[1]Lists!$AC$10,'[1]Multi-Field'!Q12=[1]Lists!AC23,'[1]Multi-Field'!Q12=[1]Lists!$AC$22)),0,IF(BW611&lt;20,  20,BW611))</f>
        <v>20</v>
      </c>
      <c r="BY611" s="409">
        <f>IF(AND('[1]Multi-Field'!H12=1,[1]Lists!BX611&gt;50),50,IF(AND('[1]Multi-Field'!H12=2,[1]Lists!BX611&gt;60),60,IF(AND('[1]Multi-Field'!H12=3,[1]Lists!BX611&gt;70),70,IF(AND('[1]Multi-Field'!H12=4,[1]Lists!BX611&gt;80),80,IF(AND(OR('[1]Multi-Field'!H12=5,'[1]Multi-Field'!H12=6),[1]Lists!BX611&gt;100),100,[1]Lists!BX611)))))</f>
        <v>20</v>
      </c>
      <c r="BZ611" s="422">
        <f t="shared" si="91"/>
        <v>15</v>
      </c>
      <c r="CA611" s="409">
        <f t="shared" si="92"/>
        <v>0</v>
      </c>
    </row>
    <row r="612" spans="16:79">
      <c r="P612" s="391"/>
      <c r="Q612" s="84"/>
      <c r="R612" s="395"/>
      <c r="S612" s="395"/>
      <c r="T612" s="395"/>
      <c r="U612" s="396"/>
      <c r="BH612" s="409">
        <v>11</v>
      </c>
      <c r="BI612" s="424" t="str">
        <f>'[1]Multi-Field'!B13</f>
        <v>Skip #2</v>
      </c>
      <c r="BJ612" s="409">
        <f>IF('[1]Multi-Field'!H13=[1]Lists!$BB$599,[1]Lists!$BC$599,IF('[1]Multi-Field'!H13=[1]Lists!$BB$600,[1]Lists!$BC$600,IF('[1]Multi-Field'!H13=[1]Lists!$BB$601,[1]Lists!$BC$601,IF('[1]Multi-Field'!H13=[1]Lists!$BB$602,[1]Lists!$BC$602,IF('[1]Multi-Field'!H13=[1]Lists!$BB$603,[1]Lists!$BC$603,IF('[1]Multi-Field'!H13=$BB$604,$BC$604,""))))))</f>
        <v>130</v>
      </c>
      <c r="BK612" s="409">
        <f>IF('[1]Multi-Field'!H13=[1]Lists!$BB$599,[1]Lists!$BD$599,IF('[1]Multi-Field'!H13=[1]Lists!$BB$600,[1]Lists!$BD$600,IF('[1]Multi-Field'!H13=[1]Lists!$BB$601,[1]Lists!$BD$601,IF('[1]Multi-Field'!H13=[1]Lists!$BB$602,[1]Lists!$BD$602,IF('[1]Multi-Field'!H13=[1]Lists!$BB$603,[1]Lists!$BD$603,IF('[1]Multi-Field'!H13=$BB$604,$BD$604,""))))))</f>
        <v>80</v>
      </c>
      <c r="BL612" s="409">
        <f>IF('[1]Multi-Field'!H13=[1]Lists!$BB$599,[1]Lists!$BE$599,IF('[1]Multi-Field'!H13=[1]Lists!$BB$600,[1]Lists!$BE$600,IF('[1]Multi-Field'!H13=[1]Lists!$BB$601,[1]Lists!$BE$601,IF('[1]Multi-Field'!H13=[1]Lists!$BB$602,[1]Lists!$BE$602,IF('[1]Multi-Field'!H13=[1]Lists!$BB$603,[1]Lists!$BE$603,IF('[1]Multi-Field'!H13=$BB$604,$BE$604,""))))))</f>
        <v>70</v>
      </c>
      <c r="BM612" s="409">
        <f>IF('[1]Multi-Field'!AV13&gt;((1.5*BJ612)+1),0,IF(AND('[1]Multi-Field'!AV13&gt;([1]Lists!BJ612-1),'[1]Multi-Field'!H13&lt;(1.5*BJ612)),20,IF(AND('[1]Multi-Field'!AV13&gt;(BK612+20),'[1]Multi-Field'!AV13&lt;BJ612),(20+BJ612-'[1]Multi-Field'!AV13),IF('[1]Multi-Field'!AV13&lt;BK612-1+20,BK612,""))))</f>
        <v>20</v>
      </c>
      <c r="BN612" s="409">
        <f>IF('[1]Multi-Field'!AV13&gt;((1.5*BJ612)+1),0,IF(AND('[1]Multi-Field'!AV13&gt;([1]Lists!BJ612-1),'[1]Multi-Field'!AV13&lt;(1.5*BJ612)),20,IF(AND('[1]Multi-Field'!AV13&gt;(BL612+20),'[1]Multi-Field'!AV13&lt;BJ612),(20+BJ612-'[1]Multi-Field'!AV13),IF('[1]Multi-Field'!AV13&lt;BL612-1+20,BL612,""))))</f>
        <v>20</v>
      </c>
      <c r="BO612" s="409">
        <f>IF('[1]Multi-Field'!AV13&lt;60,(IF(OR('[1]Multi-Field'!H13=1,'[1]Multi-Field'!H13=2,'[1]Multi-Field'!H13=3),40,IF(OR('[1]Multi-Field'!H13=4,'[1]Multi-Field'!H13=5,'[1]Multi-Field'!H13=6),60,"#"))),IF(AND('[1]Multi-Field'!AV13&gt;59,'[1]Multi-Field'!AV13&lt;80),(IF(OR('[1]Multi-Field'!H13=1,'[1]Multi-Field'!H13=2),20,IF('[1]Multi-Field'!H13=3,40,IF(OR('[1]Multi-Field'!H13=4,'[1]Multi-Field'!H13=5,'[1]Multi-Field'!H13=6),60,"!")))),IF(AND('[1]Multi-Field'!AV13&gt;79,'[1]Multi-Field'!AV13&lt;100),(IF(OR('[1]Multi-Field'!H13=1,'[1]Multi-Field'!H13=2,'[1]Multi-Field'!H13=3),20,IF(OR('[1]Multi-Field'!H13=4,'[1]Multi-Field'!H13=5,'[1]Multi-Field'!H13=6),60,"?"))),IF(AND('[1]Multi-Field'!AV13&gt;99,'[1]Multi-Field'!AV13&lt;150),(IF(OR('[1]Multi-Field'!H13=1,'[1]Multi-Field'!H13=2,'[1]Multi-Field'!H13=3),20,IF(OR('[1]Multi-Field'!H13=4,'[1]Multi-Field'!H13=5,'[1]Multi-Field'!H13=6),40,"*"))),IF(AND('[1]Multi-Field'!AV13&gt;149,'[1]Multi-Field'!AV13&lt;200),(IF(OR('[1]Multi-Field'!H13=1,'[1]Multi-Field'!H13=2),0,IF(OR('[1]Multi-Field'!H13=3,'[1]Multi-Field'!H13=4,'[1]Multi-Field'!H13=5,'[1]Multi-Field'!H13=6),20,"&amp;"))),IF(AND('[1]Multi-Field'!AV13&gt;199,'[1]Multi-Field'!AV13&lt;269),(IF(OR('[1]Multi-Field'!H13=4,'[1]Multi-Field'!H13=5,'[1]Multi-Field'!H13=6),20,"&amp;")),IF('[1]Multi-Field'!AV13&gt;268,0,"%")))))))</f>
        <v>20</v>
      </c>
      <c r="BP612" s="409">
        <f>IF('[1]Multi-Field'!H13=1,((('[1]Multi-Field'!J13*40)-'[1]Multi-Field'!AV13)/0.6)-120,IF('[1]Multi-Field'!H13=2,((('[1]Multi-Field'!J13*40)-'[1]Multi-Field'!AV13)/0.6)-100,IF('[1]Multi-Field'!H13=3,((('[1]Multi-Field'!J13*40)-'[1]Multi-Field'!AV13)/0.6)-80,IF('[1]Multi-Field'!H13=4,((('[1]Multi-Field'!J13*40)-'[1]Multi-Field'!AV13)/0.6)-60,IF(OR('[1]Multi-Field'!H13=5,'[1]Multi-Field'!H13=6),((('[1]Multi-Field'!J13*40)-'[1]Multi-Field'!AV13)/0.6)-40,"")))))</f>
        <v>20</v>
      </c>
      <c r="BQ612" s="409">
        <f t="shared" si="89"/>
        <v>16</v>
      </c>
      <c r="BR612" s="409">
        <f t="shared" si="90"/>
        <v>13.200000000000001</v>
      </c>
      <c r="BS612" s="409">
        <f>IF('[1]Multi-Field'!AV13&gt;165,0,IF(AND('[1]Multi-Field'!AV13&gt;80,'[1]Multi-Field'!AV13&lt;166),20,IF('[1]Multi-Field'!AV13&lt;81,(110-'[1]Multi-Field'!AV13)*0.7,"")))</f>
        <v>0</v>
      </c>
      <c r="BT612" s="409">
        <f>IF('[1]Multi-Field'!AV13&gt;10,0,IF(50-(5*'[1]Multi-Field'!AV13),""))</f>
        <v>0</v>
      </c>
      <c r="BU612" s="409">
        <f>IF('[1]Multi-Field'!AV13&gt;109,0,(110-'[1]Multi-Field'!AV13)*0.7)</f>
        <v>0</v>
      </c>
      <c r="BV612" s="409">
        <f>IF(AND('[1]Multi-Field'!H13=1,'[1]Multi-Field'!AV13&lt;100),(100-'[1]Multi-Field'!AV13)*0.88,IF(AND('[1]Multi-Field'!H13=2,'[1]Multi-Field'!AV13&lt;110),(110-'[1]Multi-Field'!AV13)*0.88,IF(AND('[1]Multi-Field'!H13=3,'[1]Multi-Field'!AV13&lt;130),(130-'[1]Multi-Field'!AV13)*1,IF(AND('[1]Multi-Field'!H13=4,'[1]Multi-Field'!AV13&lt;160),(160-'[1]Multi-Field'!AV13)*1.13,IF(AND(OR('[1]Multi-Field'!H13=5,'[1]Multi-Field'!H13=6),'[1]Multi-Field'!AV13&lt;200),(200-'[1]Multi-Field'!AV13)*0.88,0)))))</f>
        <v>0</v>
      </c>
      <c r="BW612" s="409">
        <f>IF(AND('[1]Multi-Field'!H13=1,'[1]Multi-Field'!AV13&lt;100),(100-'[1]Multi-Field'!AV13)*0.7,IF(AND('[1]Multi-Field'!H13=2,'[1]Multi-Field'!AV13&lt;110),(100-'[1]Multi-Field'!AV13)*0.7,IF(AND('[1]Multi-Field'!H13=3,'[1]Multi-Field'!AV13&lt;130),(130-'[1]Multi-Field'!AV13)*0.8,IF(AND('[1]Multi-Field'!H13=4,'[1]Multi-Field'!AV13&lt;160),(160-'[1]Multi-Field'!AV13)*0.9,IF(AND(OR('[1]Multi-Field'!H13=5,'[1]Multi-Field'!H13=6),'[1]Multi-Field'!AV13&lt;200),(200-'[1]Multi-Field'!AV13)*0.7,0)))))</f>
        <v>0</v>
      </c>
      <c r="BX612" s="409">
        <f>IF(AND(BW612&lt;20,OR('[1]Multi-Field'!Q13=[1]Lists!$AC$24,'[1]Multi-Field'!Q13=[1]Lists!$AC$10,'[1]Multi-Field'!Q13=[1]Lists!AC24,'[1]Multi-Field'!Q13=[1]Lists!$AC$22)),0,IF(BW612&lt;20,  20,BW612))</f>
        <v>20</v>
      </c>
      <c r="BY612" s="409">
        <f>IF(AND('[1]Multi-Field'!H13=1,[1]Lists!BX612&gt;50),50,IF(AND('[1]Multi-Field'!H13=2,[1]Lists!BX612&gt;60),60,IF(AND('[1]Multi-Field'!H13=3,[1]Lists!BX612&gt;70),70,IF(AND('[1]Multi-Field'!H13=4,[1]Lists!BX612&gt;80),80,IF(AND(OR('[1]Multi-Field'!H13=5,'[1]Multi-Field'!H13=6),[1]Lists!BX612&gt;100),100,[1]Lists!BX612)))))</f>
        <v>20</v>
      </c>
      <c r="BZ612" s="422">
        <f t="shared" si="91"/>
        <v>15</v>
      </c>
      <c r="CA612" s="409">
        <f t="shared" si="92"/>
        <v>0</v>
      </c>
    </row>
    <row r="613" spans="16:79" ht="13.5" thickBot="1">
      <c r="P613" s="391"/>
      <c r="Q613" s="85"/>
      <c r="R613" s="397"/>
      <c r="S613" s="397"/>
      <c r="T613" s="397"/>
      <c r="U613" s="398"/>
      <c r="BH613" s="409">
        <v>12</v>
      </c>
      <c r="BI613" s="424" t="str">
        <f>'[1]Multi-Field'!B14</f>
        <v>Skip #3</v>
      </c>
      <c r="BJ613" s="409">
        <f>IF('[1]Multi-Field'!H14=[1]Lists!$BB$599,[1]Lists!$BC$599,IF('[1]Multi-Field'!H14=[1]Lists!$BB$600,[1]Lists!$BC$600,IF('[1]Multi-Field'!H14=[1]Lists!$BB$601,[1]Lists!$BC$601,IF('[1]Multi-Field'!H14=[1]Lists!$BB$602,[1]Lists!$BC$602,IF('[1]Multi-Field'!H14=[1]Lists!$BB$603,[1]Lists!$BC$603,IF('[1]Multi-Field'!H14=$BB$604,$BC$604,""))))))</f>
        <v>130</v>
      </c>
      <c r="BK613" s="409">
        <f>IF('[1]Multi-Field'!H14=[1]Lists!$BB$599,[1]Lists!$BD$599,IF('[1]Multi-Field'!H14=[1]Lists!$BB$600,[1]Lists!$BD$600,IF('[1]Multi-Field'!H14=[1]Lists!$BB$601,[1]Lists!$BD$601,IF('[1]Multi-Field'!H14=[1]Lists!$BB$602,[1]Lists!$BD$602,IF('[1]Multi-Field'!H14=[1]Lists!$BB$603,[1]Lists!$BD$603,IF('[1]Multi-Field'!H14=$BB$604,$BD$604,""))))))</f>
        <v>80</v>
      </c>
      <c r="BL613" s="409">
        <f>IF('[1]Multi-Field'!H14=[1]Lists!$BB$599,[1]Lists!$BE$599,IF('[1]Multi-Field'!H14=[1]Lists!$BB$600,[1]Lists!$BE$600,IF('[1]Multi-Field'!H14=[1]Lists!$BB$601,[1]Lists!$BE$601,IF('[1]Multi-Field'!H14=[1]Lists!$BB$602,[1]Lists!$BE$602,IF('[1]Multi-Field'!H14=[1]Lists!$BB$603,[1]Lists!$BE$603,IF('[1]Multi-Field'!H14=$BB$604,$BE$604,""))))))</f>
        <v>70</v>
      </c>
      <c r="BM613" s="409">
        <f>IF('[1]Multi-Field'!AV14&gt;((1.5*BJ613)+1),0,IF(AND('[1]Multi-Field'!AV14&gt;([1]Lists!BJ613-1),'[1]Multi-Field'!H14&lt;(1.5*BJ613)),20,IF(AND('[1]Multi-Field'!AV14&gt;(BK613+20),'[1]Multi-Field'!AV14&lt;BJ613),(20+BJ613-'[1]Multi-Field'!AV14),IF('[1]Multi-Field'!AV14&lt;BK613-1+20,BK613,""))))</f>
        <v>0</v>
      </c>
      <c r="BN613" s="409">
        <f>IF('[1]Multi-Field'!AV14&gt;((1.5*BJ613)+1),0,IF(AND('[1]Multi-Field'!AV14&gt;([1]Lists!BJ613-1),'[1]Multi-Field'!AV14&lt;(1.5*BJ613)),20,IF(AND('[1]Multi-Field'!AV14&gt;(BL613+20),'[1]Multi-Field'!AV14&lt;BJ613),(20+BJ613-'[1]Multi-Field'!AV14),IF('[1]Multi-Field'!AV14&lt;BL613-1+20,BL613,""))))</f>
        <v>0</v>
      </c>
      <c r="BO613" s="409" t="str">
        <f>IF('[1]Multi-Field'!AV14&lt;60,(IF(OR('[1]Multi-Field'!H14=1,'[1]Multi-Field'!H14=2,'[1]Multi-Field'!H14=3),40,IF(OR('[1]Multi-Field'!H14=4,'[1]Multi-Field'!H14=5,'[1]Multi-Field'!H14=6),60,"#"))),IF(AND('[1]Multi-Field'!AV14&gt;59,'[1]Multi-Field'!AV14&lt;80),(IF(OR('[1]Multi-Field'!H14=1,'[1]Multi-Field'!H14=2),20,IF('[1]Multi-Field'!H14=3,40,IF(OR('[1]Multi-Field'!H14=4,'[1]Multi-Field'!H14=5,'[1]Multi-Field'!H14=6),60,"!")))),IF(AND('[1]Multi-Field'!AV14&gt;79,'[1]Multi-Field'!AV14&lt;100),(IF(OR('[1]Multi-Field'!H14=1,'[1]Multi-Field'!H14=2,'[1]Multi-Field'!H14=3),20,IF(OR('[1]Multi-Field'!H14=4,'[1]Multi-Field'!H14=5,'[1]Multi-Field'!H14=6),60,"?"))),IF(AND('[1]Multi-Field'!AV14&gt;99,'[1]Multi-Field'!AV14&lt;150),(IF(OR('[1]Multi-Field'!H14=1,'[1]Multi-Field'!H14=2,'[1]Multi-Field'!H14=3),20,IF(OR('[1]Multi-Field'!H14=4,'[1]Multi-Field'!H14=5,'[1]Multi-Field'!H14=6),40,"*"))),IF(AND('[1]Multi-Field'!AV14&gt;149,'[1]Multi-Field'!AV14&lt;200),(IF(OR('[1]Multi-Field'!H14=1,'[1]Multi-Field'!H14=2),0,IF(OR('[1]Multi-Field'!H14=3,'[1]Multi-Field'!H14=4,'[1]Multi-Field'!H14=5,'[1]Multi-Field'!H14=6),20,"&amp;"))),IF(AND('[1]Multi-Field'!AV14&gt;199,'[1]Multi-Field'!AV14&lt;269),(IF(OR('[1]Multi-Field'!H14=4,'[1]Multi-Field'!H14=5,'[1]Multi-Field'!H14=6),20,"&amp;")),IF('[1]Multi-Field'!AV14&gt;268,0,"%")))))))</f>
        <v>&amp;</v>
      </c>
      <c r="BP613" s="409">
        <f>IF('[1]Multi-Field'!H14=1,((('[1]Multi-Field'!J14*40)-'[1]Multi-Field'!AV14)/0.6)-120,IF('[1]Multi-Field'!H14=2,((('[1]Multi-Field'!J14*40)-'[1]Multi-Field'!AV14)/0.6)-100,IF('[1]Multi-Field'!H14=3,((('[1]Multi-Field'!J14*40)-'[1]Multi-Field'!AV14)/0.6)-80,IF('[1]Multi-Field'!H14=4,((('[1]Multi-Field'!J14*40)-'[1]Multi-Field'!AV14)/0.6)-60,IF(OR('[1]Multi-Field'!H14=5,'[1]Multi-Field'!H14=6),((('[1]Multi-Field'!J14*40)-'[1]Multi-Field'!AV14)/0.6)-40,"")))))</f>
        <v>-321.66666666666669</v>
      </c>
      <c r="BQ613" s="409">
        <f t="shared" si="89"/>
        <v>-257.33333333333337</v>
      </c>
      <c r="BR613" s="409">
        <f t="shared" si="90"/>
        <v>-212.3</v>
      </c>
      <c r="BS613" s="409">
        <f>IF('[1]Multi-Field'!AV14&gt;165,0,IF(AND('[1]Multi-Field'!AV14&gt;80,'[1]Multi-Field'!AV14&lt;166),20,IF('[1]Multi-Field'!AV14&lt;81,(110-'[1]Multi-Field'!AV14)*0.7,"")))</f>
        <v>0</v>
      </c>
      <c r="BT613" s="409">
        <f>IF('[1]Multi-Field'!AV14&gt;10,0,IF(50-(5*'[1]Multi-Field'!AV14),""))</f>
        <v>0</v>
      </c>
      <c r="BU613" s="409">
        <f>IF('[1]Multi-Field'!AV14&gt;109,0,(110-'[1]Multi-Field'!AV14)*0.7)</f>
        <v>0</v>
      </c>
      <c r="BV613" s="409">
        <f>IF(AND('[1]Multi-Field'!H14=1,'[1]Multi-Field'!AV14&lt;100),(100-'[1]Multi-Field'!AV14)*0.88,IF(AND('[1]Multi-Field'!H14=2,'[1]Multi-Field'!AV14&lt;110),(110-'[1]Multi-Field'!AV14)*0.88,IF(AND('[1]Multi-Field'!H14=3,'[1]Multi-Field'!AV14&lt;130),(130-'[1]Multi-Field'!AV14)*1,IF(AND('[1]Multi-Field'!H14=4,'[1]Multi-Field'!AV14&lt;160),(160-'[1]Multi-Field'!AV14)*1.13,IF(AND(OR('[1]Multi-Field'!H14=5,'[1]Multi-Field'!H14=6),'[1]Multi-Field'!AV14&lt;200),(200-'[1]Multi-Field'!AV14)*0.88,0)))))</f>
        <v>0</v>
      </c>
      <c r="BW613" s="409">
        <f>IF(AND('[1]Multi-Field'!H14=1,'[1]Multi-Field'!AV14&lt;100),(100-'[1]Multi-Field'!AV14)*0.7,IF(AND('[1]Multi-Field'!H14=2,'[1]Multi-Field'!AV14&lt;110),(100-'[1]Multi-Field'!AV14)*0.7,IF(AND('[1]Multi-Field'!H14=3,'[1]Multi-Field'!AV14&lt;130),(130-'[1]Multi-Field'!AV14)*0.8,IF(AND('[1]Multi-Field'!H14=4,'[1]Multi-Field'!AV14&lt;160),(160-'[1]Multi-Field'!AV14)*0.9,IF(AND(OR('[1]Multi-Field'!H14=5,'[1]Multi-Field'!H14=6),'[1]Multi-Field'!AV14&lt;200),(200-'[1]Multi-Field'!AV14)*0.7,0)))))</f>
        <v>0</v>
      </c>
      <c r="BX613" s="409">
        <f>IF(AND(BW613&lt;20,OR('[1]Multi-Field'!Q14=[1]Lists!$AC$24,'[1]Multi-Field'!Q14=[1]Lists!$AC$10,'[1]Multi-Field'!Q14=[1]Lists!AC25,'[1]Multi-Field'!Q14=[1]Lists!$AC$22)),0,IF(BW613&lt;20,  20,BW613))</f>
        <v>20</v>
      </c>
      <c r="BY613" s="409">
        <f>IF(AND('[1]Multi-Field'!H14=1,[1]Lists!BX613&gt;50),50,IF(AND('[1]Multi-Field'!H14=2,[1]Lists!BX613&gt;60),60,IF(AND('[1]Multi-Field'!H14=3,[1]Lists!BX613&gt;70),70,IF(AND('[1]Multi-Field'!H14=4,[1]Lists!BX613&gt;80),80,IF(AND(OR('[1]Multi-Field'!H14=5,'[1]Multi-Field'!H14=6),[1]Lists!BX613&gt;100),100,[1]Lists!BX613)))))</f>
        <v>20</v>
      </c>
      <c r="BZ613" s="422">
        <f t="shared" si="91"/>
        <v>15</v>
      </c>
      <c r="CA613" s="409">
        <f t="shared" si="92"/>
        <v>0</v>
      </c>
    </row>
    <row r="614" spans="16:79">
      <c r="P614" s="391"/>
      <c r="Q614" s="83"/>
      <c r="R614" s="395"/>
      <c r="S614" s="395"/>
      <c r="T614" s="395"/>
      <c r="U614" s="396"/>
      <c r="BH614" s="409">
        <v>13</v>
      </c>
      <c r="BI614" s="424" t="str">
        <f>'[1]Multi-Field'!B15</f>
        <v>Pasture #1</v>
      </c>
      <c r="BJ614" s="409">
        <f>IF('[1]Multi-Field'!H15=[1]Lists!$BB$599,[1]Lists!$BC$599,IF('[1]Multi-Field'!H15=[1]Lists!$BB$600,[1]Lists!$BC$600,IF('[1]Multi-Field'!H15=[1]Lists!$BB$601,[1]Lists!$BC$601,IF('[1]Multi-Field'!H15=[1]Lists!$BB$602,[1]Lists!$BC$602,IF('[1]Multi-Field'!H15=[1]Lists!$BB$603,[1]Lists!$BC$603,IF('[1]Multi-Field'!H15=$BB$604,$BC$604,""))))))</f>
        <v>130</v>
      </c>
      <c r="BK614" s="409">
        <f>IF('[1]Multi-Field'!H15=[1]Lists!$BB$599,[1]Lists!$BD$599,IF('[1]Multi-Field'!H15=[1]Lists!$BB$600,[1]Lists!$BD$600,IF('[1]Multi-Field'!H15=[1]Lists!$BB$601,[1]Lists!$BD$601,IF('[1]Multi-Field'!H15=[1]Lists!$BB$602,[1]Lists!$BD$602,IF('[1]Multi-Field'!H15=[1]Lists!$BB$603,[1]Lists!$BD$603,IF('[1]Multi-Field'!H15=$BB$604,$BD$604,""))))))</f>
        <v>80</v>
      </c>
      <c r="BL614" s="409">
        <f>IF('[1]Multi-Field'!H15=[1]Lists!$BB$599,[1]Lists!$BE$599,IF('[1]Multi-Field'!H15=[1]Lists!$BB$600,[1]Lists!$BE$600,IF('[1]Multi-Field'!H15=[1]Lists!$BB$601,[1]Lists!$BE$601,IF('[1]Multi-Field'!H15=[1]Lists!$BB$602,[1]Lists!$BE$602,IF('[1]Multi-Field'!H15=[1]Lists!$BB$603,[1]Lists!$BE$603,IF('[1]Multi-Field'!H15=$BB$604,$BE$604,""))))))</f>
        <v>70</v>
      </c>
      <c r="BM614" s="409">
        <f>IF('[1]Multi-Field'!AV15&gt;((1.5*BJ614)+1),0,IF(AND('[1]Multi-Field'!AV15&gt;([1]Lists!BJ614-1),'[1]Multi-Field'!H15&lt;(1.5*BJ614)),20,IF(AND('[1]Multi-Field'!AV15&gt;(BK614+20),'[1]Multi-Field'!AV15&lt;BJ614),(20+BJ614-'[1]Multi-Field'!AV15),IF('[1]Multi-Field'!AV15&lt;BK614-1+20,BK614,""))))</f>
        <v>20</v>
      </c>
      <c r="BN614" s="409" t="str">
        <f>IF('[1]Multi-Field'!AV15&gt;((1.5*BJ614)+1),0,IF(AND('[1]Multi-Field'!AV15&gt;([1]Lists!BJ614-1),'[1]Multi-Field'!AV15&lt;(1.5*BJ614)),20,IF(AND('[1]Multi-Field'!AV15&gt;(BL614+20),'[1]Multi-Field'!AV15&lt;BJ614),(20+BJ614-'[1]Multi-Field'!AV15),IF('[1]Multi-Field'!AV15&lt;BL614-1+20,BL614,""))))</f>
        <v/>
      </c>
      <c r="BO614" s="409">
        <f>IF('[1]Multi-Field'!AV15&lt;60,(IF(OR('[1]Multi-Field'!H15=1,'[1]Multi-Field'!H15=2,'[1]Multi-Field'!H15=3),40,IF(OR('[1]Multi-Field'!H15=4,'[1]Multi-Field'!H15=5,'[1]Multi-Field'!H15=6),60,"#"))),IF(AND('[1]Multi-Field'!AV15&gt;59,'[1]Multi-Field'!AV15&lt;80),(IF(OR('[1]Multi-Field'!H15=1,'[1]Multi-Field'!H15=2),20,IF('[1]Multi-Field'!H15=3,40,IF(OR('[1]Multi-Field'!H15=4,'[1]Multi-Field'!H15=5,'[1]Multi-Field'!H15=6),60,"!")))),IF(AND('[1]Multi-Field'!AV15&gt;79,'[1]Multi-Field'!AV15&lt;100),(IF(OR('[1]Multi-Field'!H15=1,'[1]Multi-Field'!H15=2,'[1]Multi-Field'!H15=3),20,IF(OR('[1]Multi-Field'!H15=4,'[1]Multi-Field'!H15=5,'[1]Multi-Field'!H15=6),60,"?"))),IF(AND('[1]Multi-Field'!AV15&gt;99,'[1]Multi-Field'!AV15&lt;150),(IF(OR('[1]Multi-Field'!H15=1,'[1]Multi-Field'!H15=2,'[1]Multi-Field'!H15=3),20,IF(OR('[1]Multi-Field'!H15=4,'[1]Multi-Field'!H15=5,'[1]Multi-Field'!H15=6),40,"*"))),IF(AND('[1]Multi-Field'!AV15&gt;149,'[1]Multi-Field'!AV15&lt;200),(IF(OR('[1]Multi-Field'!H15=1,'[1]Multi-Field'!H15=2),0,IF(OR('[1]Multi-Field'!H15=3,'[1]Multi-Field'!H15=4,'[1]Multi-Field'!H15=5,'[1]Multi-Field'!H15=6),20,"&amp;"))),IF(AND('[1]Multi-Field'!AV15&gt;199,'[1]Multi-Field'!AV15&lt;269),(IF(OR('[1]Multi-Field'!H15=4,'[1]Multi-Field'!H15=5,'[1]Multi-Field'!H15=6),20,"&amp;")),IF('[1]Multi-Field'!AV15&gt;268,0,"%")))))))</f>
        <v>20</v>
      </c>
      <c r="BP614" s="409">
        <f>IF('[1]Multi-Field'!H15=1,((('[1]Multi-Field'!J15*40)-'[1]Multi-Field'!AV15)/0.6)-120,IF('[1]Multi-Field'!H15=2,((('[1]Multi-Field'!J15*40)-'[1]Multi-Field'!AV15)/0.6)-100,IF('[1]Multi-Field'!H15=3,((('[1]Multi-Field'!J15*40)-'[1]Multi-Field'!AV15)/0.6)-80,IF('[1]Multi-Field'!H15=4,((('[1]Multi-Field'!J15*40)-'[1]Multi-Field'!AV15)/0.6)-60,IF(OR('[1]Multi-Field'!H15=5,'[1]Multi-Field'!H15=6),((('[1]Multi-Field'!J15*40)-'[1]Multi-Field'!AV15)/0.6)-40,"")))))</f>
        <v>-105</v>
      </c>
      <c r="BQ614" s="409">
        <f t="shared" si="89"/>
        <v>-84</v>
      </c>
      <c r="BR614" s="409">
        <f t="shared" si="90"/>
        <v>-69.3</v>
      </c>
      <c r="BS614" s="409">
        <f>IF('[1]Multi-Field'!AV15&gt;165,0,IF(AND('[1]Multi-Field'!AV15&gt;80,'[1]Multi-Field'!AV15&lt;166),20,IF('[1]Multi-Field'!AV15&lt;81,(110-'[1]Multi-Field'!AV15)*0.7,"")))</f>
        <v>0</v>
      </c>
      <c r="BT614" s="409">
        <f>IF('[1]Multi-Field'!AV15&gt;10,0,IF(50-(5*'[1]Multi-Field'!AV15),""))</f>
        <v>0</v>
      </c>
      <c r="BU614" s="409">
        <f>IF('[1]Multi-Field'!AV15&gt;109,0,(110-'[1]Multi-Field'!AV15)*0.7)</f>
        <v>0</v>
      </c>
      <c r="BV614" s="409">
        <f>IF(AND('[1]Multi-Field'!H15=1,'[1]Multi-Field'!AV15&lt;100),(100-'[1]Multi-Field'!AV15)*0.88,IF(AND('[1]Multi-Field'!H15=2,'[1]Multi-Field'!AV15&lt;110),(110-'[1]Multi-Field'!AV15)*0.88,IF(AND('[1]Multi-Field'!H15=3,'[1]Multi-Field'!AV15&lt;130),(130-'[1]Multi-Field'!AV15)*1,IF(AND('[1]Multi-Field'!H15=4,'[1]Multi-Field'!AV15&lt;160),(160-'[1]Multi-Field'!AV15)*1.13,IF(AND(OR('[1]Multi-Field'!H15=5,'[1]Multi-Field'!H15=6),'[1]Multi-Field'!AV15&lt;200),(200-'[1]Multi-Field'!AV15)*0.88,0)))))</f>
        <v>0</v>
      </c>
      <c r="BW614" s="409">
        <f>IF(AND('[1]Multi-Field'!H15=1,'[1]Multi-Field'!AV15&lt;100),(100-'[1]Multi-Field'!AV15)*0.7,IF(AND('[1]Multi-Field'!H15=2,'[1]Multi-Field'!AV15&lt;110),(100-'[1]Multi-Field'!AV15)*0.7,IF(AND('[1]Multi-Field'!H15=3,'[1]Multi-Field'!AV15&lt;130),(130-'[1]Multi-Field'!AV15)*0.8,IF(AND('[1]Multi-Field'!H15=4,'[1]Multi-Field'!AV15&lt;160),(160-'[1]Multi-Field'!AV15)*0.9,IF(AND(OR('[1]Multi-Field'!H15=5,'[1]Multi-Field'!H15=6),'[1]Multi-Field'!AV15&lt;200),(200-'[1]Multi-Field'!AV15)*0.7,0)))))</f>
        <v>0</v>
      </c>
      <c r="BX614" s="409">
        <f>IF(AND(BW614&lt;20,OR('[1]Multi-Field'!Q15=[1]Lists!$AC$24,'[1]Multi-Field'!Q15=[1]Lists!$AC$10,'[1]Multi-Field'!Q15=[1]Lists!AC26,'[1]Multi-Field'!Q15=[1]Lists!$AC$22)),0,IF(BW614&lt;20,  20,BW614))</f>
        <v>20</v>
      </c>
      <c r="BY614" s="409">
        <f>IF(AND('[1]Multi-Field'!H15=1,[1]Lists!BX614&gt;50),50,IF(AND('[1]Multi-Field'!H15=2,[1]Lists!BX614&gt;60),60,IF(AND('[1]Multi-Field'!H15=3,[1]Lists!BX614&gt;70),70,IF(AND('[1]Multi-Field'!H15=4,[1]Lists!BX614&gt;80),80,IF(AND(OR('[1]Multi-Field'!H15=5,'[1]Multi-Field'!H15=6),[1]Lists!BX614&gt;100),100,[1]Lists!BX614)))))</f>
        <v>20</v>
      </c>
      <c r="BZ614" s="422">
        <f t="shared" si="91"/>
        <v>15</v>
      </c>
      <c r="CA614" s="409">
        <f t="shared" si="92"/>
        <v>0</v>
      </c>
    </row>
    <row r="615" spans="16:79">
      <c r="P615" s="391"/>
      <c r="Q615" s="84"/>
      <c r="R615" s="395"/>
      <c r="S615" s="395"/>
      <c r="T615" s="395"/>
      <c r="U615" s="396"/>
      <c r="BH615" s="409">
        <v>14</v>
      </c>
      <c r="BI615" s="424" t="str">
        <f>'[1]Multi-Field'!B16</f>
        <v>Pasture #2</v>
      </c>
      <c r="BJ615" s="409">
        <f>IF('[1]Multi-Field'!H16=[1]Lists!$BB$599,[1]Lists!$BC$599,IF('[1]Multi-Field'!H16=[1]Lists!$BB$600,[1]Lists!$BC$600,IF('[1]Multi-Field'!H16=[1]Lists!$BB$601,[1]Lists!$BC$601,IF('[1]Multi-Field'!H16=[1]Lists!$BB$602,[1]Lists!$BC$602,IF('[1]Multi-Field'!H16=[1]Lists!$BB$603,[1]Lists!$BC$603,IF('[1]Multi-Field'!H16=$BB$604,$BC$604,""))))))</f>
        <v>130</v>
      </c>
      <c r="BK615" s="409">
        <f>IF('[1]Multi-Field'!H16=[1]Lists!$BB$599,[1]Lists!$BD$599,IF('[1]Multi-Field'!H16=[1]Lists!$BB$600,[1]Lists!$BD$600,IF('[1]Multi-Field'!H16=[1]Lists!$BB$601,[1]Lists!$BD$601,IF('[1]Multi-Field'!H16=[1]Lists!$BB$602,[1]Lists!$BD$602,IF('[1]Multi-Field'!H16=[1]Lists!$BB$603,[1]Lists!$BD$603,IF('[1]Multi-Field'!H16=$BB$604,$BD$604,""))))))</f>
        <v>80</v>
      </c>
      <c r="BL615" s="409">
        <f>IF('[1]Multi-Field'!H16=[1]Lists!$BB$599,[1]Lists!$BE$599,IF('[1]Multi-Field'!H16=[1]Lists!$BB$600,[1]Lists!$BE$600,IF('[1]Multi-Field'!H16=[1]Lists!$BB$601,[1]Lists!$BE$601,IF('[1]Multi-Field'!H16=[1]Lists!$BB$602,[1]Lists!$BE$602,IF('[1]Multi-Field'!H16=[1]Lists!$BB$603,[1]Lists!$BE$603,IF('[1]Multi-Field'!H16=$BB$604,$BE$604,""))))))</f>
        <v>70</v>
      </c>
      <c r="BM615" s="409">
        <f>IF('[1]Multi-Field'!AV16&gt;((1.5*BJ615)+1),0,IF(AND('[1]Multi-Field'!AV16&gt;([1]Lists!BJ615-1),'[1]Multi-Field'!H16&lt;(1.5*BJ615)),20,IF(AND('[1]Multi-Field'!AV16&gt;(BK615+20),'[1]Multi-Field'!AV16&lt;BJ615),(20+BJ615-'[1]Multi-Field'!AV16),IF('[1]Multi-Field'!AV16&lt;BK615-1+20,BK615,""))))</f>
        <v>0</v>
      </c>
      <c r="BN615" s="409">
        <f>IF('[1]Multi-Field'!AV16&gt;((1.5*BJ615)+1),0,IF(AND('[1]Multi-Field'!AV16&gt;([1]Lists!BJ615-1),'[1]Multi-Field'!AV16&lt;(1.5*BJ615)),20,IF(AND('[1]Multi-Field'!AV16&gt;(BL615+20),'[1]Multi-Field'!AV16&lt;BJ615),(20+BJ615-'[1]Multi-Field'!AV16),IF('[1]Multi-Field'!AV16&lt;BL615-1+20,BL615,""))))</f>
        <v>0</v>
      </c>
      <c r="BO615" s="409">
        <f>IF('[1]Multi-Field'!AV16&lt;60,(IF(OR('[1]Multi-Field'!H16=1,'[1]Multi-Field'!H16=2,'[1]Multi-Field'!H16=3),40,IF(OR('[1]Multi-Field'!H16=4,'[1]Multi-Field'!H16=5,'[1]Multi-Field'!H16=6),60,"#"))),IF(AND('[1]Multi-Field'!AV16&gt;59,'[1]Multi-Field'!AV16&lt;80),(IF(OR('[1]Multi-Field'!H16=1,'[1]Multi-Field'!H16=2),20,IF('[1]Multi-Field'!H16=3,40,IF(OR('[1]Multi-Field'!H16=4,'[1]Multi-Field'!H16=5,'[1]Multi-Field'!H16=6),60,"!")))),IF(AND('[1]Multi-Field'!AV16&gt;79,'[1]Multi-Field'!AV16&lt;100),(IF(OR('[1]Multi-Field'!H16=1,'[1]Multi-Field'!H16=2,'[1]Multi-Field'!H16=3),20,IF(OR('[1]Multi-Field'!H16=4,'[1]Multi-Field'!H16=5,'[1]Multi-Field'!H16=6),60,"?"))),IF(AND('[1]Multi-Field'!AV16&gt;99,'[1]Multi-Field'!AV16&lt;150),(IF(OR('[1]Multi-Field'!H16=1,'[1]Multi-Field'!H16=2,'[1]Multi-Field'!H16=3),20,IF(OR('[1]Multi-Field'!H16=4,'[1]Multi-Field'!H16=5,'[1]Multi-Field'!H16=6),40,"*"))),IF(AND('[1]Multi-Field'!AV16&gt;149,'[1]Multi-Field'!AV16&lt;200),(IF(OR('[1]Multi-Field'!H16=1,'[1]Multi-Field'!H16=2),0,IF(OR('[1]Multi-Field'!H16=3,'[1]Multi-Field'!H16=4,'[1]Multi-Field'!H16=5,'[1]Multi-Field'!H16=6),20,"&amp;"))),IF(AND('[1]Multi-Field'!AV16&gt;199,'[1]Multi-Field'!AV16&lt;269),(IF(OR('[1]Multi-Field'!H16=4,'[1]Multi-Field'!H16=5,'[1]Multi-Field'!H16=6),20,"&amp;")),IF('[1]Multi-Field'!AV16&gt;268,0,"%")))))))</f>
        <v>0</v>
      </c>
      <c r="BP615" s="409">
        <f>IF('[1]Multi-Field'!H16=1,((('[1]Multi-Field'!J16*40)-'[1]Multi-Field'!AV16)/0.6)-120,IF('[1]Multi-Field'!H16=2,((('[1]Multi-Field'!J16*40)-'[1]Multi-Field'!AV16)/0.6)-100,IF('[1]Multi-Field'!H16=3,((('[1]Multi-Field'!J16*40)-'[1]Multi-Field'!AV16)/0.6)-80,IF('[1]Multi-Field'!H16=4,((('[1]Multi-Field'!J16*40)-'[1]Multi-Field'!AV16)/0.6)-60,IF(OR('[1]Multi-Field'!H16=5,'[1]Multi-Field'!H16=6),((('[1]Multi-Field'!J16*40)-'[1]Multi-Field'!AV16)/0.6)-40,"")))))</f>
        <v>-530</v>
      </c>
      <c r="BQ615" s="409">
        <f t="shared" si="89"/>
        <v>-424</v>
      </c>
      <c r="BR615" s="409">
        <f t="shared" si="90"/>
        <v>-349.8</v>
      </c>
      <c r="BS615" s="409">
        <f>IF('[1]Multi-Field'!AV16&gt;165,0,IF(AND('[1]Multi-Field'!AV16&gt;80,'[1]Multi-Field'!AV16&lt;166),20,IF('[1]Multi-Field'!AV16&lt;81,(110-'[1]Multi-Field'!AV16)*0.7,"")))</f>
        <v>0</v>
      </c>
      <c r="BT615" s="409">
        <f>IF('[1]Multi-Field'!AV16&gt;10,0,IF(50-(5*'[1]Multi-Field'!AV16),""))</f>
        <v>0</v>
      </c>
      <c r="BU615" s="409">
        <f>IF('[1]Multi-Field'!AV16&gt;109,0,(110-'[1]Multi-Field'!AV16)*0.7)</f>
        <v>0</v>
      </c>
      <c r="BV615" s="409">
        <f>IF(AND('[1]Multi-Field'!H16=1,'[1]Multi-Field'!AV16&lt;100),(100-'[1]Multi-Field'!AV16)*0.88,IF(AND('[1]Multi-Field'!H16=2,'[1]Multi-Field'!AV16&lt;110),(110-'[1]Multi-Field'!AV16)*0.88,IF(AND('[1]Multi-Field'!H16=3,'[1]Multi-Field'!AV16&lt;130),(130-'[1]Multi-Field'!AV16)*1,IF(AND('[1]Multi-Field'!H16=4,'[1]Multi-Field'!AV16&lt;160),(160-'[1]Multi-Field'!AV16)*1.13,IF(AND(OR('[1]Multi-Field'!H16=5,'[1]Multi-Field'!H16=6),'[1]Multi-Field'!AV16&lt;200),(200-'[1]Multi-Field'!AV16)*0.88,0)))))</f>
        <v>0</v>
      </c>
      <c r="BW615" s="409">
        <f>IF(AND('[1]Multi-Field'!H16=1,'[1]Multi-Field'!AV16&lt;100),(100-'[1]Multi-Field'!AV16)*0.7,IF(AND('[1]Multi-Field'!H16=2,'[1]Multi-Field'!AV16&lt;110),(100-'[1]Multi-Field'!AV16)*0.7,IF(AND('[1]Multi-Field'!H16=3,'[1]Multi-Field'!AV16&lt;130),(130-'[1]Multi-Field'!AV16)*0.8,IF(AND('[1]Multi-Field'!H16=4,'[1]Multi-Field'!AV16&lt;160),(160-'[1]Multi-Field'!AV16)*0.9,IF(AND(OR('[1]Multi-Field'!H16=5,'[1]Multi-Field'!H16=6),'[1]Multi-Field'!AV16&lt;200),(200-'[1]Multi-Field'!AV16)*0.7,0)))))</f>
        <v>0</v>
      </c>
      <c r="BX615" s="409">
        <f>IF(AND(BW615&lt;20,OR('[1]Multi-Field'!Q16=[1]Lists!$AC$24,'[1]Multi-Field'!Q16=[1]Lists!$AC$10,'[1]Multi-Field'!Q16=[1]Lists!AC27,'[1]Multi-Field'!Q16=[1]Lists!$AC$22)),0,IF(BW615&lt;20,  20,BW615))</f>
        <v>20</v>
      </c>
      <c r="BY615" s="409">
        <f>IF(AND('[1]Multi-Field'!H16=1,[1]Lists!BX615&gt;50),50,IF(AND('[1]Multi-Field'!H16=2,[1]Lists!BX615&gt;60),60,IF(AND('[1]Multi-Field'!H16=3,[1]Lists!BX615&gt;70),70,IF(AND('[1]Multi-Field'!H16=4,[1]Lists!BX615&gt;80),80,IF(AND(OR('[1]Multi-Field'!H16=5,'[1]Multi-Field'!H16=6),[1]Lists!BX615&gt;100),100,[1]Lists!BX615)))))</f>
        <v>20</v>
      </c>
      <c r="BZ615" s="422">
        <f t="shared" si="91"/>
        <v>15</v>
      </c>
      <c r="CA615" s="409">
        <f t="shared" si="92"/>
        <v>0</v>
      </c>
    </row>
    <row r="616" spans="16:79">
      <c r="P616" s="391"/>
      <c r="Q616" s="84"/>
      <c r="R616" s="395"/>
      <c r="S616" s="395"/>
      <c r="T616" s="395"/>
      <c r="U616" s="396"/>
      <c r="BH616" s="409">
        <v>15</v>
      </c>
      <c r="BI616" s="424" t="str">
        <f>'[1]Multi-Field'!B17</f>
        <v>Pasture #3</v>
      </c>
      <c r="BJ616" s="409">
        <f>IF('[1]Multi-Field'!H17=[1]Lists!$BB$599,[1]Lists!$BC$599,IF('[1]Multi-Field'!H17=[1]Lists!$BB$600,[1]Lists!$BC$600,IF('[1]Multi-Field'!H17=[1]Lists!$BB$601,[1]Lists!$BC$601,IF('[1]Multi-Field'!H17=[1]Lists!$BB$602,[1]Lists!$BC$602,IF('[1]Multi-Field'!H17=[1]Lists!$BB$603,[1]Lists!$BC$603,IF('[1]Multi-Field'!H17=$BB$604,$BC$604,""))))))</f>
        <v>130</v>
      </c>
      <c r="BK616" s="409">
        <f>IF('[1]Multi-Field'!H17=[1]Lists!$BB$599,[1]Lists!$BD$599,IF('[1]Multi-Field'!H17=[1]Lists!$BB$600,[1]Lists!$BD$600,IF('[1]Multi-Field'!H17=[1]Lists!$BB$601,[1]Lists!$BD$601,IF('[1]Multi-Field'!H17=[1]Lists!$BB$602,[1]Lists!$BD$602,IF('[1]Multi-Field'!H17=[1]Lists!$BB$603,[1]Lists!$BD$603,IF('[1]Multi-Field'!H17=$BB$604,$BD$604,""))))))</f>
        <v>80</v>
      </c>
      <c r="BL616" s="409">
        <f>IF('[1]Multi-Field'!H17=[1]Lists!$BB$599,[1]Lists!$BE$599,IF('[1]Multi-Field'!H17=[1]Lists!$BB$600,[1]Lists!$BE$600,IF('[1]Multi-Field'!H17=[1]Lists!$BB$601,[1]Lists!$BE$601,IF('[1]Multi-Field'!H17=[1]Lists!$BB$602,[1]Lists!$BE$602,IF('[1]Multi-Field'!H17=[1]Lists!$BB$603,[1]Lists!$BE$603,IF('[1]Multi-Field'!H17=$BB$604,$BE$604,""))))))</f>
        <v>70</v>
      </c>
      <c r="BM616" s="409">
        <f>IF('[1]Multi-Field'!AV17&gt;((1.5*BJ616)+1),0,IF(AND('[1]Multi-Field'!AV17&gt;([1]Lists!BJ616-1),'[1]Multi-Field'!H17&lt;(1.5*BJ616)),20,IF(AND('[1]Multi-Field'!AV17&gt;(BK616+20),'[1]Multi-Field'!AV17&lt;BJ616),(20+BJ616-'[1]Multi-Field'!AV17),IF('[1]Multi-Field'!AV17&lt;BK616-1+20,BK616,""))))</f>
        <v>0</v>
      </c>
      <c r="BN616" s="409">
        <f>IF('[1]Multi-Field'!AV17&gt;((1.5*BJ616)+1),0,IF(AND('[1]Multi-Field'!AV17&gt;([1]Lists!BJ616-1),'[1]Multi-Field'!AV17&lt;(1.5*BJ616)),20,IF(AND('[1]Multi-Field'!AV17&gt;(BL616+20),'[1]Multi-Field'!AV17&lt;BJ616),(20+BJ616-'[1]Multi-Field'!AV17),IF('[1]Multi-Field'!AV17&lt;BL616-1+20,BL616,""))))</f>
        <v>0</v>
      </c>
      <c r="BO616" s="409">
        <f>IF('[1]Multi-Field'!AV17&lt;60,(IF(OR('[1]Multi-Field'!H17=1,'[1]Multi-Field'!H17=2,'[1]Multi-Field'!H17=3),40,IF(OR('[1]Multi-Field'!H17=4,'[1]Multi-Field'!H17=5,'[1]Multi-Field'!H17=6),60,"#"))),IF(AND('[1]Multi-Field'!AV17&gt;59,'[1]Multi-Field'!AV17&lt;80),(IF(OR('[1]Multi-Field'!H17=1,'[1]Multi-Field'!H17=2),20,IF('[1]Multi-Field'!H17=3,40,IF(OR('[1]Multi-Field'!H17=4,'[1]Multi-Field'!H17=5,'[1]Multi-Field'!H17=6),60,"!")))),IF(AND('[1]Multi-Field'!AV17&gt;79,'[1]Multi-Field'!AV17&lt;100),(IF(OR('[1]Multi-Field'!H17=1,'[1]Multi-Field'!H17=2,'[1]Multi-Field'!H17=3),20,IF(OR('[1]Multi-Field'!H17=4,'[1]Multi-Field'!H17=5,'[1]Multi-Field'!H17=6),60,"?"))),IF(AND('[1]Multi-Field'!AV17&gt;99,'[1]Multi-Field'!AV17&lt;150),(IF(OR('[1]Multi-Field'!H17=1,'[1]Multi-Field'!H17=2,'[1]Multi-Field'!H17=3),20,IF(OR('[1]Multi-Field'!H17=4,'[1]Multi-Field'!H17=5,'[1]Multi-Field'!H17=6),40,"*"))),IF(AND('[1]Multi-Field'!AV17&gt;149,'[1]Multi-Field'!AV17&lt;200),(IF(OR('[1]Multi-Field'!H17=1,'[1]Multi-Field'!H17=2),0,IF(OR('[1]Multi-Field'!H17=3,'[1]Multi-Field'!H17=4,'[1]Multi-Field'!H17=5,'[1]Multi-Field'!H17=6),20,"&amp;"))),IF(AND('[1]Multi-Field'!AV17&gt;199,'[1]Multi-Field'!AV17&lt;269),(IF(OR('[1]Multi-Field'!H17=4,'[1]Multi-Field'!H17=5,'[1]Multi-Field'!H17=6),20,"&amp;")),IF('[1]Multi-Field'!AV17&gt;268,0,"%")))))))</f>
        <v>0</v>
      </c>
      <c r="BP616" s="409">
        <f>IF('[1]Multi-Field'!H17=1,((('[1]Multi-Field'!J17*40)-'[1]Multi-Field'!AV17)/0.6)-120,IF('[1]Multi-Field'!H17=2,((('[1]Multi-Field'!J17*40)-'[1]Multi-Field'!AV17)/0.6)-100,IF('[1]Multi-Field'!H17=3,((('[1]Multi-Field'!J17*40)-'[1]Multi-Field'!AV17)/0.6)-80,IF('[1]Multi-Field'!H17=4,((('[1]Multi-Field'!J17*40)-'[1]Multi-Field'!AV17)/0.6)-60,IF(OR('[1]Multi-Field'!H17=5,'[1]Multi-Field'!H17=6),((('[1]Multi-Field'!J17*40)-'[1]Multi-Field'!AV17)/0.6)-40,"")))))</f>
        <v>-346.66666666666669</v>
      </c>
      <c r="BQ616" s="409">
        <f t="shared" si="89"/>
        <v>-277.33333333333337</v>
      </c>
      <c r="BR616" s="409">
        <f t="shared" si="90"/>
        <v>-228.8</v>
      </c>
      <c r="BS616" s="409">
        <f>IF('[1]Multi-Field'!AV17&gt;165,0,IF(AND('[1]Multi-Field'!AV17&gt;80,'[1]Multi-Field'!AV17&lt;166),20,IF('[1]Multi-Field'!AV17&lt;81,(110-'[1]Multi-Field'!AV17)*0.7,"")))</f>
        <v>0</v>
      </c>
      <c r="BT616" s="409">
        <f>IF('[1]Multi-Field'!AV17&gt;10,0,IF(50-(5*'[1]Multi-Field'!AV17),""))</f>
        <v>0</v>
      </c>
      <c r="BU616" s="409">
        <f>IF('[1]Multi-Field'!AV17&gt;109,0,(110-'[1]Multi-Field'!AV17)*0.7)</f>
        <v>0</v>
      </c>
      <c r="BV616" s="409">
        <f>IF(AND('[1]Multi-Field'!H17=1,'[1]Multi-Field'!AV17&lt;100),(100-'[1]Multi-Field'!AV17)*0.88,IF(AND('[1]Multi-Field'!H17=2,'[1]Multi-Field'!AV17&lt;110),(110-'[1]Multi-Field'!AV17)*0.88,IF(AND('[1]Multi-Field'!H17=3,'[1]Multi-Field'!AV17&lt;130),(130-'[1]Multi-Field'!AV17)*1,IF(AND('[1]Multi-Field'!H17=4,'[1]Multi-Field'!AV17&lt;160),(160-'[1]Multi-Field'!AV17)*1.13,IF(AND(OR('[1]Multi-Field'!H17=5,'[1]Multi-Field'!H17=6),'[1]Multi-Field'!AV17&lt;200),(200-'[1]Multi-Field'!AV17)*0.88,0)))))</f>
        <v>0</v>
      </c>
      <c r="BW616" s="409">
        <f>IF(AND('[1]Multi-Field'!H17=1,'[1]Multi-Field'!AV17&lt;100),(100-'[1]Multi-Field'!AV17)*0.7,IF(AND('[1]Multi-Field'!H17=2,'[1]Multi-Field'!AV17&lt;110),(100-'[1]Multi-Field'!AV17)*0.7,IF(AND('[1]Multi-Field'!H17=3,'[1]Multi-Field'!AV17&lt;130),(130-'[1]Multi-Field'!AV17)*0.8,IF(AND('[1]Multi-Field'!H17=4,'[1]Multi-Field'!AV17&lt;160),(160-'[1]Multi-Field'!AV17)*0.9,IF(AND(OR('[1]Multi-Field'!H17=5,'[1]Multi-Field'!H17=6),'[1]Multi-Field'!AV17&lt;200),(200-'[1]Multi-Field'!AV17)*0.7,0)))))</f>
        <v>0</v>
      </c>
      <c r="BX616" s="409">
        <f>IF(AND(BW616&lt;20,OR('[1]Multi-Field'!Q17=[1]Lists!$AC$24,'[1]Multi-Field'!Q17=[1]Lists!$AC$10,'[1]Multi-Field'!Q17=[1]Lists!AC28,'[1]Multi-Field'!Q17=[1]Lists!$AC$22)),0,IF(BW616&lt;20,  20,BW616))</f>
        <v>20</v>
      </c>
      <c r="BY616" s="409">
        <f>IF(AND('[1]Multi-Field'!H17=1,[1]Lists!BX616&gt;50),50,IF(AND('[1]Multi-Field'!H17=2,[1]Lists!BX616&gt;60),60,IF(AND('[1]Multi-Field'!H17=3,[1]Lists!BX616&gt;70),70,IF(AND('[1]Multi-Field'!H17=4,[1]Lists!BX616&gt;80),80,IF(AND(OR('[1]Multi-Field'!H17=5,'[1]Multi-Field'!H17=6),[1]Lists!BX616&gt;100),100,[1]Lists!BX616)))))</f>
        <v>20</v>
      </c>
      <c r="BZ616" s="422">
        <f t="shared" si="91"/>
        <v>15</v>
      </c>
      <c r="CA616" s="409">
        <f t="shared" si="92"/>
        <v>0</v>
      </c>
    </row>
    <row r="617" spans="16:79" ht="13.5" thickBot="1">
      <c r="P617" s="391"/>
      <c r="Q617" s="85"/>
      <c r="R617" s="397"/>
      <c r="S617" s="397"/>
      <c r="T617" s="397"/>
      <c r="U617" s="398"/>
      <c r="BH617" s="409">
        <v>16</v>
      </c>
      <c r="BI617" s="424" t="str">
        <f>'[1]Multi-Field'!B18</f>
        <v>Pasture #4</v>
      </c>
      <c r="BJ617" s="409">
        <f>IF('[1]Multi-Field'!H18=[1]Lists!$BB$599,[1]Lists!$BC$599,IF('[1]Multi-Field'!H18=[1]Lists!$BB$600,[1]Lists!$BC$600,IF('[1]Multi-Field'!H18=[1]Lists!$BB$601,[1]Lists!$BC$601,IF('[1]Multi-Field'!H18=[1]Lists!$BB$602,[1]Lists!$BC$602,IF('[1]Multi-Field'!H18=[1]Lists!$BB$603,[1]Lists!$BC$603,IF('[1]Multi-Field'!H18=$BB$604,$BC$604,""))))))</f>
        <v>130</v>
      </c>
      <c r="BK617" s="409">
        <f>IF('[1]Multi-Field'!H18=[1]Lists!$BB$599,[1]Lists!$BD$599,IF('[1]Multi-Field'!H18=[1]Lists!$BB$600,[1]Lists!$BD$600,IF('[1]Multi-Field'!H18=[1]Lists!$BB$601,[1]Lists!$BD$601,IF('[1]Multi-Field'!H18=[1]Lists!$BB$602,[1]Lists!$BD$602,IF('[1]Multi-Field'!H18=[1]Lists!$BB$603,[1]Lists!$BD$603,IF('[1]Multi-Field'!H18=$BB$604,$BD$604,""))))))</f>
        <v>80</v>
      </c>
      <c r="BL617" s="409">
        <f>IF('[1]Multi-Field'!H18=[1]Lists!$BB$599,[1]Lists!$BE$599,IF('[1]Multi-Field'!H18=[1]Lists!$BB$600,[1]Lists!$BE$600,IF('[1]Multi-Field'!H18=[1]Lists!$BB$601,[1]Lists!$BE$601,IF('[1]Multi-Field'!H18=[1]Lists!$BB$602,[1]Lists!$BE$602,IF('[1]Multi-Field'!H18=[1]Lists!$BB$603,[1]Lists!$BE$603,IF('[1]Multi-Field'!H18=$BB$604,$BE$604,""))))))</f>
        <v>70</v>
      </c>
      <c r="BM617" s="409">
        <f>IF('[1]Multi-Field'!AV18&gt;((1.5*BJ617)+1),0,IF(AND('[1]Multi-Field'!AV18&gt;([1]Lists!BJ617-1),'[1]Multi-Field'!H18&lt;(1.5*BJ617)),20,IF(AND('[1]Multi-Field'!AV18&gt;(BK617+20),'[1]Multi-Field'!AV18&lt;BJ617),(20+BJ617-'[1]Multi-Field'!AV18),IF('[1]Multi-Field'!AV18&lt;BK617-1+20,BK617,""))))</f>
        <v>0</v>
      </c>
      <c r="BN617" s="409">
        <f>IF('[1]Multi-Field'!AV18&gt;((1.5*BJ617)+1),0,IF(AND('[1]Multi-Field'!AV18&gt;([1]Lists!BJ617-1),'[1]Multi-Field'!AV18&lt;(1.5*BJ617)),20,IF(AND('[1]Multi-Field'!AV18&gt;(BL617+20),'[1]Multi-Field'!AV18&lt;BJ617),(20+BJ617-'[1]Multi-Field'!AV18),IF('[1]Multi-Field'!AV18&lt;BL617-1+20,BL617,""))))</f>
        <v>0</v>
      </c>
      <c r="BO617" s="409" t="str">
        <f>IF('[1]Multi-Field'!AV18&lt;60,(IF(OR('[1]Multi-Field'!H18=1,'[1]Multi-Field'!H18=2,'[1]Multi-Field'!H18=3),40,IF(OR('[1]Multi-Field'!H18=4,'[1]Multi-Field'!H18=5,'[1]Multi-Field'!H18=6),60,"#"))),IF(AND('[1]Multi-Field'!AV18&gt;59,'[1]Multi-Field'!AV18&lt;80),(IF(OR('[1]Multi-Field'!H18=1,'[1]Multi-Field'!H18=2),20,IF('[1]Multi-Field'!H18=3,40,IF(OR('[1]Multi-Field'!H18=4,'[1]Multi-Field'!H18=5,'[1]Multi-Field'!H18=6),60,"!")))),IF(AND('[1]Multi-Field'!AV18&gt;79,'[1]Multi-Field'!AV18&lt;100),(IF(OR('[1]Multi-Field'!H18=1,'[1]Multi-Field'!H18=2,'[1]Multi-Field'!H18=3),20,IF(OR('[1]Multi-Field'!H18=4,'[1]Multi-Field'!H18=5,'[1]Multi-Field'!H18=6),60,"?"))),IF(AND('[1]Multi-Field'!AV18&gt;99,'[1]Multi-Field'!AV18&lt;150),(IF(OR('[1]Multi-Field'!H18=1,'[1]Multi-Field'!H18=2,'[1]Multi-Field'!H18=3),20,IF(OR('[1]Multi-Field'!H18=4,'[1]Multi-Field'!H18=5,'[1]Multi-Field'!H18=6),40,"*"))),IF(AND('[1]Multi-Field'!AV18&gt;149,'[1]Multi-Field'!AV18&lt;200),(IF(OR('[1]Multi-Field'!H18=1,'[1]Multi-Field'!H18=2),0,IF(OR('[1]Multi-Field'!H18=3,'[1]Multi-Field'!H18=4,'[1]Multi-Field'!H18=5,'[1]Multi-Field'!H18=6),20,"&amp;"))),IF(AND('[1]Multi-Field'!AV18&gt;199,'[1]Multi-Field'!AV18&lt;269),(IF(OR('[1]Multi-Field'!H18=4,'[1]Multi-Field'!H18=5,'[1]Multi-Field'!H18=6),20,"&amp;")),IF('[1]Multi-Field'!AV18&gt;268,0,"%")))))))</f>
        <v>&amp;</v>
      </c>
      <c r="BP617" s="409">
        <f>IF('[1]Multi-Field'!H18=1,((('[1]Multi-Field'!J18*40)-'[1]Multi-Field'!AV18)/0.6)-120,IF('[1]Multi-Field'!H18=2,((('[1]Multi-Field'!J18*40)-'[1]Multi-Field'!AV18)/0.6)-100,IF('[1]Multi-Field'!H18=3,((('[1]Multi-Field'!J18*40)-'[1]Multi-Field'!AV18)/0.6)-80,IF('[1]Multi-Field'!H18=4,((('[1]Multi-Field'!J18*40)-'[1]Multi-Field'!AV18)/0.6)-60,IF(OR('[1]Multi-Field'!H18=5,'[1]Multi-Field'!H18=6),((('[1]Multi-Field'!J18*40)-'[1]Multi-Field'!AV18)/0.6)-40,"")))))</f>
        <v>-146.66666666666669</v>
      </c>
      <c r="BQ617" s="409">
        <f t="shared" si="89"/>
        <v>-117.33333333333336</v>
      </c>
      <c r="BR617" s="409">
        <f t="shared" si="90"/>
        <v>-96.800000000000011</v>
      </c>
      <c r="BS617" s="409">
        <f>IF('[1]Multi-Field'!AV18&gt;165,0,IF(AND('[1]Multi-Field'!AV18&gt;80,'[1]Multi-Field'!AV18&lt;166),20,IF('[1]Multi-Field'!AV18&lt;81,(110-'[1]Multi-Field'!AV18)*0.7,"")))</f>
        <v>0</v>
      </c>
      <c r="BT617" s="409">
        <f>IF('[1]Multi-Field'!AV18&gt;10,0,IF(50-(5*'[1]Multi-Field'!AV18),""))</f>
        <v>0</v>
      </c>
      <c r="BU617" s="409">
        <f>IF('[1]Multi-Field'!AV18&gt;109,0,(110-'[1]Multi-Field'!AV18)*0.7)</f>
        <v>0</v>
      </c>
      <c r="BV617" s="409">
        <f>IF(AND('[1]Multi-Field'!H18=1,'[1]Multi-Field'!AV18&lt;100),(100-'[1]Multi-Field'!AV18)*0.88,IF(AND('[1]Multi-Field'!H18=2,'[1]Multi-Field'!AV18&lt;110),(110-'[1]Multi-Field'!AV18)*0.88,IF(AND('[1]Multi-Field'!H18=3,'[1]Multi-Field'!AV18&lt;130),(130-'[1]Multi-Field'!AV18)*1,IF(AND('[1]Multi-Field'!H18=4,'[1]Multi-Field'!AV18&lt;160),(160-'[1]Multi-Field'!AV18)*1.13,IF(AND(OR('[1]Multi-Field'!H18=5,'[1]Multi-Field'!H18=6),'[1]Multi-Field'!AV18&lt;200),(200-'[1]Multi-Field'!AV18)*0.88,0)))))</f>
        <v>0</v>
      </c>
      <c r="BW617" s="409">
        <f>IF(AND('[1]Multi-Field'!H18=1,'[1]Multi-Field'!AV18&lt;100),(100-'[1]Multi-Field'!AV18)*0.7,IF(AND('[1]Multi-Field'!H18=2,'[1]Multi-Field'!AV18&lt;110),(100-'[1]Multi-Field'!AV18)*0.7,IF(AND('[1]Multi-Field'!H18=3,'[1]Multi-Field'!AV18&lt;130),(130-'[1]Multi-Field'!AV18)*0.8,IF(AND('[1]Multi-Field'!H18=4,'[1]Multi-Field'!AV18&lt;160),(160-'[1]Multi-Field'!AV18)*0.9,IF(AND(OR('[1]Multi-Field'!H18=5,'[1]Multi-Field'!H18=6),'[1]Multi-Field'!AV18&lt;200),(200-'[1]Multi-Field'!AV18)*0.7,0)))))</f>
        <v>0</v>
      </c>
      <c r="BX617" s="409">
        <f>IF(AND(BW617&lt;20,OR('[1]Multi-Field'!Q18=[1]Lists!$AC$24,'[1]Multi-Field'!Q18=[1]Lists!$AC$10,'[1]Multi-Field'!Q18=[1]Lists!AC29,'[1]Multi-Field'!Q18=[1]Lists!$AC$22)),0,IF(BW617&lt;20,  20,BW617))</f>
        <v>20</v>
      </c>
      <c r="BY617" s="409">
        <f>IF(AND('[1]Multi-Field'!H18=1,[1]Lists!BX617&gt;50),50,IF(AND('[1]Multi-Field'!H18=2,[1]Lists!BX617&gt;60),60,IF(AND('[1]Multi-Field'!H18=3,[1]Lists!BX617&gt;70),70,IF(AND('[1]Multi-Field'!H18=4,[1]Lists!BX617&gt;80),80,IF(AND(OR('[1]Multi-Field'!H18=5,'[1]Multi-Field'!H18=6),[1]Lists!BX617&gt;100),100,[1]Lists!BX617)))))</f>
        <v>20</v>
      </c>
      <c r="BZ617" s="422">
        <f t="shared" si="91"/>
        <v>15</v>
      </c>
      <c r="CA617" s="409">
        <f t="shared" si="92"/>
        <v>0</v>
      </c>
    </row>
    <row r="618" spans="16:79">
      <c r="P618" s="391"/>
      <c r="Q618" s="83"/>
      <c r="R618" s="395"/>
      <c r="S618" s="395"/>
      <c r="T618" s="395"/>
      <c r="U618" s="396"/>
      <c r="BF618" s="416"/>
      <c r="BG618" s="417"/>
      <c r="BH618" s="409">
        <v>17</v>
      </c>
      <c r="BI618" s="424" t="str">
        <f>'[1]Multi-Field'!B19</f>
        <v>Pasture #5</v>
      </c>
      <c r="BJ618" s="409">
        <f>IF('[1]Multi-Field'!H19=[1]Lists!$BB$599,[1]Lists!$BC$599,IF('[1]Multi-Field'!H19=[1]Lists!$BB$600,[1]Lists!$BC$600,IF('[1]Multi-Field'!H19=[1]Lists!$BB$601,[1]Lists!$BC$601,IF('[1]Multi-Field'!H19=[1]Lists!$BB$602,[1]Lists!$BC$602,IF('[1]Multi-Field'!H19=[1]Lists!$BB$603,[1]Lists!$BC$603,IF('[1]Multi-Field'!H19=$BB$604,$BC$604,""))))))</f>
        <v>180</v>
      </c>
      <c r="BK618" s="409">
        <f>IF('[1]Multi-Field'!H19=[1]Lists!$BB$599,[1]Lists!$BD$599,IF('[1]Multi-Field'!H19=[1]Lists!$BB$600,[1]Lists!$BD$600,IF('[1]Multi-Field'!H19=[1]Lists!$BB$601,[1]Lists!$BD$601,IF('[1]Multi-Field'!H19=[1]Lists!$BB$602,[1]Lists!$BD$602,IF('[1]Multi-Field'!H19=[1]Lists!$BB$603,[1]Lists!$BD$603,IF('[1]Multi-Field'!H19=$BB$604,$BD$604,""))))))</f>
        <v>120</v>
      </c>
      <c r="BL618" s="409">
        <f>IF('[1]Multi-Field'!H19=[1]Lists!$BB$599,[1]Lists!$BE$599,IF('[1]Multi-Field'!H19=[1]Lists!$BB$600,[1]Lists!$BE$600,IF('[1]Multi-Field'!H19=[1]Lists!$BB$601,[1]Lists!$BE$601,IF('[1]Multi-Field'!H19=[1]Lists!$BB$602,[1]Lists!$BE$602,IF('[1]Multi-Field'!H19=[1]Lists!$BB$603,[1]Lists!$BE$603,IF('[1]Multi-Field'!H19=$BB$604,$BE$604,""))))))</f>
        <v>100</v>
      </c>
      <c r="BM618" s="409">
        <f>IF('[1]Multi-Field'!AV19&gt;((1.5*BJ618)+1),0,IF(AND('[1]Multi-Field'!AV19&gt;([1]Lists!BJ618-1),'[1]Multi-Field'!H19&lt;(1.5*BJ618)),20,IF(AND('[1]Multi-Field'!AV19&gt;(BK618+20),'[1]Multi-Field'!AV19&lt;BJ618),(20+BJ618-'[1]Multi-Field'!AV19),IF('[1]Multi-Field'!AV19&lt;BK618-1+20,BK618,""))))</f>
        <v>35</v>
      </c>
      <c r="BN618" s="409">
        <f>IF('[1]Multi-Field'!AV19&gt;((1.5*BJ618)+1),0,IF(AND('[1]Multi-Field'!AV19&gt;([1]Lists!BJ618-1),'[1]Multi-Field'!AV19&lt;(1.5*BJ618)),20,IF(AND('[1]Multi-Field'!AV19&gt;(BL618+20),'[1]Multi-Field'!AV19&lt;BJ618),(20+BJ618-'[1]Multi-Field'!AV19),IF('[1]Multi-Field'!AV19&lt;BL618-1+20,BL618,""))))</f>
        <v>35</v>
      </c>
      <c r="BO618" s="409">
        <f>IF('[1]Multi-Field'!AV19&lt;60,(IF(OR('[1]Multi-Field'!H19=1,'[1]Multi-Field'!H19=2,'[1]Multi-Field'!H19=3),40,IF(OR('[1]Multi-Field'!H19=4,'[1]Multi-Field'!H19=5,'[1]Multi-Field'!H19=6),60,"#"))),IF(AND('[1]Multi-Field'!AV19&gt;59,'[1]Multi-Field'!AV19&lt;80),(IF(OR('[1]Multi-Field'!H19=1,'[1]Multi-Field'!H19=2),20,IF('[1]Multi-Field'!H19=3,40,IF(OR('[1]Multi-Field'!H19=4,'[1]Multi-Field'!H19=5,'[1]Multi-Field'!H19=6),60,"!")))),IF(AND('[1]Multi-Field'!AV19&gt;79,'[1]Multi-Field'!AV19&lt;100),(IF(OR('[1]Multi-Field'!H19=1,'[1]Multi-Field'!H19=2,'[1]Multi-Field'!H19=3),20,IF(OR('[1]Multi-Field'!H19=4,'[1]Multi-Field'!H19=5,'[1]Multi-Field'!H19=6),60,"?"))),IF(AND('[1]Multi-Field'!AV19&gt;99,'[1]Multi-Field'!AV19&lt;150),(IF(OR('[1]Multi-Field'!H19=1,'[1]Multi-Field'!H19=2,'[1]Multi-Field'!H19=3),20,IF(OR('[1]Multi-Field'!H19=4,'[1]Multi-Field'!H19=5,'[1]Multi-Field'!H19=6),40,"*"))),IF(AND('[1]Multi-Field'!AV19&gt;149,'[1]Multi-Field'!AV19&lt;200),(IF(OR('[1]Multi-Field'!H19=1,'[1]Multi-Field'!H19=2),0,IF(OR('[1]Multi-Field'!H19=3,'[1]Multi-Field'!H19=4,'[1]Multi-Field'!H19=5,'[1]Multi-Field'!H19=6),20,"&amp;"))),IF(AND('[1]Multi-Field'!AV19&gt;199,'[1]Multi-Field'!AV19&lt;269),(IF(OR('[1]Multi-Field'!H19=4,'[1]Multi-Field'!H19=5,'[1]Multi-Field'!H19=6),20,"&amp;")),IF('[1]Multi-Field'!AV19&gt;268,0,"%")))))))</f>
        <v>20</v>
      </c>
      <c r="BP618" s="409">
        <f>IF('[1]Multi-Field'!H19=1,((('[1]Multi-Field'!J19*40)-'[1]Multi-Field'!AV19)/0.6)-120,IF('[1]Multi-Field'!H19=2,((('[1]Multi-Field'!J19*40)-'[1]Multi-Field'!AV19)/0.6)-100,IF('[1]Multi-Field'!H19=3,((('[1]Multi-Field'!J19*40)-'[1]Multi-Field'!AV19)/0.6)-80,IF('[1]Multi-Field'!H19=4,((('[1]Multi-Field'!J19*40)-'[1]Multi-Field'!AV19)/0.6)-60,IF(OR('[1]Multi-Field'!H19=5,'[1]Multi-Field'!H19=6),((('[1]Multi-Field'!J19*40)-'[1]Multi-Field'!AV19)/0.6)-40,"")))))</f>
        <v>18.333333333333336</v>
      </c>
      <c r="BQ618" s="409">
        <f t="shared" si="89"/>
        <v>14.66666666666667</v>
      </c>
      <c r="BR618" s="409">
        <f t="shared" si="90"/>
        <v>12.100000000000001</v>
      </c>
      <c r="BS618" s="409">
        <f>IF('[1]Multi-Field'!AV19&gt;165,0,IF(AND('[1]Multi-Field'!AV19&gt;80,'[1]Multi-Field'!AV19&lt;166),20,IF('[1]Multi-Field'!AV19&lt;81,(110-'[1]Multi-Field'!AV19)*0.7,"")))</f>
        <v>20</v>
      </c>
      <c r="BT618" s="409">
        <f>IF('[1]Multi-Field'!AV19&gt;10,0,IF(50-(5*'[1]Multi-Field'!AV19),""))</f>
        <v>0</v>
      </c>
      <c r="BU618" s="409">
        <f>IF('[1]Multi-Field'!AV19&gt;109,0,(110-'[1]Multi-Field'!AV19)*0.7)</f>
        <v>0</v>
      </c>
      <c r="BV618" s="409">
        <f>IF(AND('[1]Multi-Field'!H19=1,'[1]Multi-Field'!AV19&lt;100),(100-'[1]Multi-Field'!AV19)*0.88,IF(AND('[1]Multi-Field'!H19=2,'[1]Multi-Field'!AV19&lt;110),(110-'[1]Multi-Field'!AV19)*0.88,IF(AND('[1]Multi-Field'!H19=3,'[1]Multi-Field'!AV19&lt;130),(130-'[1]Multi-Field'!AV19)*1,IF(AND('[1]Multi-Field'!H19=4,'[1]Multi-Field'!AV19&lt;160),(160-'[1]Multi-Field'!AV19)*1.13,IF(AND(OR('[1]Multi-Field'!H19=5,'[1]Multi-Field'!H19=6),'[1]Multi-Field'!AV19&lt;200),(200-'[1]Multi-Field'!AV19)*0.88,0)))))</f>
        <v>30.8</v>
      </c>
      <c r="BW618" s="409">
        <f>IF(AND('[1]Multi-Field'!H19=1,'[1]Multi-Field'!AV19&lt;100),(100-'[1]Multi-Field'!AV19)*0.7,IF(AND('[1]Multi-Field'!H19=2,'[1]Multi-Field'!AV19&lt;110),(100-'[1]Multi-Field'!AV19)*0.7,IF(AND('[1]Multi-Field'!H19=3,'[1]Multi-Field'!AV19&lt;130),(130-'[1]Multi-Field'!AV19)*0.8,IF(AND('[1]Multi-Field'!H19=4,'[1]Multi-Field'!AV19&lt;160),(160-'[1]Multi-Field'!AV19)*0.9,IF(AND(OR('[1]Multi-Field'!H19=5,'[1]Multi-Field'!H19=6),'[1]Multi-Field'!AV19&lt;200),(200-'[1]Multi-Field'!AV19)*0.7,0)))))</f>
        <v>24.5</v>
      </c>
      <c r="BX618" s="409">
        <f>IF(AND(BW618&lt;20,OR('[1]Multi-Field'!Q19=[1]Lists!$AC$24,'[1]Multi-Field'!Q19=[1]Lists!$AC$10,'[1]Multi-Field'!Q19=[1]Lists!AC30,'[1]Multi-Field'!Q19=[1]Lists!$AC$22)),0,IF(BW618&lt;20,  20,BW618))</f>
        <v>24.5</v>
      </c>
      <c r="BY618" s="409">
        <f>IF(AND('[1]Multi-Field'!H19=1,[1]Lists!BX618&gt;50),50,IF(AND('[1]Multi-Field'!H19=2,[1]Lists!BX618&gt;60),60,IF(AND('[1]Multi-Field'!H19=3,[1]Lists!BX618&gt;70),70,IF(AND('[1]Multi-Field'!H19=4,[1]Lists!BX618&gt;80),80,IF(AND(OR('[1]Multi-Field'!H19=5,'[1]Multi-Field'!H19=6),[1]Lists!BX618&gt;100),100,[1]Lists!BX618)))))</f>
        <v>24.5</v>
      </c>
      <c r="BZ618" s="422">
        <f t="shared" si="91"/>
        <v>19.5</v>
      </c>
      <c r="CA618" s="409">
        <f t="shared" si="92"/>
        <v>0</v>
      </c>
    </row>
    <row r="619" spans="16:79">
      <c r="P619" s="391"/>
      <c r="Q619" s="84"/>
      <c r="R619" s="395"/>
      <c r="S619" s="395"/>
      <c r="T619" s="395"/>
      <c r="U619" s="396"/>
      <c r="BF619" s="416"/>
      <c r="BH619" s="409">
        <v>18</v>
      </c>
      <c r="BI619" s="424" t="str">
        <f>'[1]Multi-Field'!B20</f>
        <v>Pasture #6</v>
      </c>
      <c r="BJ619" s="409">
        <f>IF('[1]Multi-Field'!H20=[1]Lists!$BB$599,[1]Lists!$BC$599,IF('[1]Multi-Field'!H20=[1]Lists!$BB$600,[1]Lists!$BC$600,IF('[1]Multi-Field'!H20=[1]Lists!$BB$601,[1]Lists!$BC$601,IF('[1]Multi-Field'!H20=[1]Lists!$BB$602,[1]Lists!$BC$602,IF('[1]Multi-Field'!H20=[1]Lists!$BB$603,[1]Lists!$BC$603,IF('[1]Multi-Field'!H20=$BB$604,$BC$604,""))))))</f>
        <v>180</v>
      </c>
      <c r="BK619" s="409">
        <f>IF('[1]Multi-Field'!H20=[1]Lists!$BB$599,[1]Lists!$BD$599,IF('[1]Multi-Field'!H20=[1]Lists!$BB$600,[1]Lists!$BD$600,IF('[1]Multi-Field'!H20=[1]Lists!$BB$601,[1]Lists!$BD$601,IF('[1]Multi-Field'!H20=[1]Lists!$BB$602,[1]Lists!$BD$602,IF('[1]Multi-Field'!H20=[1]Lists!$BB$603,[1]Lists!$BD$603,IF('[1]Multi-Field'!H20=$BB$604,$BD$604,""))))))</f>
        <v>120</v>
      </c>
      <c r="BL619" s="409">
        <f>IF('[1]Multi-Field'!H20=[1]Lists!$BB$599,[1]Lists!$BE$599,IF('[1]Multi-Field'!H20=[1]Lists!$BB$600,[1]Lists!$BE$600,IF('[1]Multi-Field'!H20=[1]Lists!$BB$601,[1]Lists!$BE$601,IF('[1]Multi-Field'!H20=[1]Lists!$BB$602,[1]Lists!$BE$602,IF('[1]Multi-Field'!H20=[1]Lists!$BB$603,[1]Lists!$BE$603,IF('[1]Multi-Field'!H20=$BB$604,$BE$604,""))))))</f>
        <v>100</v>
      </c>
      <c r="BM619" s="409">
        <f>IF('[1]Multi-Field'!AV20&gt;((1.5*BJ619)+1),0,IF(AND('[1]Multi-Field'!AV20&gt;([1]Lists!BJ619-1),'[1]Multi-Field'!H20&lt;(1.5*BJ619)),20,IF(AND('[1]Multi-Field'!AV20&gt;(BK619+20),'[1]Multi-Field'!AV20&lt;BJ619),(20+BJ619-'[1]Multi-Field'!AV20),IF('[1]Multi-Field'!AV20&lt;BK619-1+20,BK619,""))))</f>
        <v>120</v>
      </c>
      <c r="BN619" s="409">
        <f>IF('[1]Multi-Field'!AV20&gt;((1.5*BJ619)+1),0,IF(AND('[1]Multi-Field'!AV20&gt;([1]Lists!BJ619-1),'[1]Multi-Field'!AV20&lt;(1.5*BJ619)),20,IF(AND('[1]Multi-Field'!AV20&gt;(BL619+20),'[1]Multi-Field'!AV20&lt;BJ619),(20+BJ619-'[1]Multi-Field'!AV20),IF('[1]Multi-Field'!AV20&lt;BL619-1+20,BL619,""))))</f>
        <v>65</v>
      </c>
      <c r="BO619" s="409">
        <f>IF('[1]Multi-Field'!AV20&lt;60,(IF(OR('[1]Multi-Field'!H20=1,'[1]Multi-Field'!H20=2,'[1]Multi-Field'!H20=3),40,IF(OR('[1]Multi-Field'!H20=4,'[1]Multi-Field'!H20=5,'[1]Multi-Field'!H20=6),60,"#"))),IF(AND('[1]Multi-Field'!AV20&gt;59,'[1]Multi-Field'!AV20&lt;80),(IF(OR('[1]Multi-Field'!H20=1,'[1]Multi-Field'!H20=2),20,IF('[1]Multi-Field'!H20=3,40,IF(OR('[1]Multi-Field'!H20=4,'[1]Multi-Field'!H20=5,'[1]Multi-Field'!H20=6),60,"!")))),IF(AND('[1]Multi-Field'!AV20&gt;79,'[1]Multi-Field'!AV20&lt;100),(IF(OR('[1]Multi-Field'!H20=1,'[1]Multi-Field'!H20=2,'[1]Multi-Field'!H20=3),20,IF(OR('[1]Multi-Field'!H20=4,'[1]Multi-Field'!H20=5,'[1]Multi-Field'!H20=6),60,"?"))),IF(AND('[1]Multi-Field'!AV20&gt;99,'[1]Multi-Field'!AV20&lt;150),(IF(OR('[1]Multi-Field'!H20=1,'[1]Multi-Field'!H20=2,'[1]Multi-Field'!H20=3),20,IF(OR('[1]Multi-Field'!H20=4,'[1]Multi-Field'!H20=5,'[1]Multi-Field'!H20=6),40,"*"))),IF(AND('[1]Multi-Field'!AV20&gt;149,'[1]Multi-Field'!AV20&lt;200),(IF(OR('[1]Multi-Field'!H20=1,'[1]Multi-Field'!H20=2),0,IF(OR('[1]Multi-Field'!H20=3,'[1]Multi-Field'!H20=4,'[1]Multi-Field'!H20=5,'[1]Multi-Field'!H20=6),20,"&amp;"))),IF(AND('[1]Multi-Field'!AV20&gt;199,'[1]Multi-Field'!AV20&lt;269),(IF(OR('[1]Multi-Field'!H20=4,'[1]Multi-Field'!H20=5,'[1]Multi-Field'!H20=6),20,"&amp;")),IF('[1]Multi-Field'!AV20&gt;268,0,"%")))))))</f>
        <v>40</v>
      </c>
      <c r="BP619" s="409">
        <f>IF('[1]Multi-Field'!H20=1,((('[1]Multi-Field'!J20*40)-'[1]Multi-Field'!AV20)/0.6)-120,IF('[1]Multi-Field'!H20=2,((('[1]Multi-Field'!J20*40)-'[1]Multi-Field'!AV20)/0.6)-100,IF('[1]Multi-Field'!H20=3,((('[1]Multi-Field'!J20*40)-'[1]Multi-Field'!AV20)/0.6)-80,IF('[1]Multi-Field'!H20=4,((('[1]Multi-Field'!J20*40)-'[1]Multi-Field'!AV20)/0.6)-60,IF(OR('[1]Multi-Field'!H20=5,'[1]Multi-Field'!H20=6),((('[1]Multi-Field'!J20*40)-'[1]Multi-Field'!AV20)/0.6)-40,"")))))</f>
        <v>101.66666666666669</v>
      </c>
      <c r="BQ619" s="409">
        <f t="shared" si="89"/>
        <v>81.333333333333357</v>
      </c>
      <c r="BR619" s="409">
        <f t="shared" si="90"/>
        <v>67.100000000000023</v>
      </c>
      <c r="BS619" s="409">
        <f>IF('[1]Multi-Field'!AV20&gt;165,0,IF(AND('[1]Multi-Field'!AV20&gt;80,'[1]Multi-Field'!AV20&lt;166),20,IF('[1]Multi-Field'!AV20&lt;81,(110-'[1]Multi-Field'!AV20)*0.7,"")))</f>
        <v>20</v>
      </c>
      <c r="BT619" s="409">
        <f>IF('[1]Multi-Field'!AV20&gt;10,0,IF(50-(5*'[1]Multi-Field'!AV20),""))</f>
        <v>0</v>
      </c>
      <c r="BU619" s="409">
        <f>IF('[1]Multi-Field'!AV20&gt;109,0,(110-'[1]Multi-Field'!AV20)*0.7)</f>
        <v>0</v>
      </c>
      <c r="BV619" s="409">
        <f>IF(AND('[1]Multi-Field'!H20=1,'[1]Multi-Field'!AV20&lt;100),(100-'[1]Multi-Field'!AV20)*0.88,IF(AND('[1]Multi-Field'!H20=2,'[1]Multi-Field'!AV20&lt;110),(110-'[1]Multi-Field'!AV20)*0.88,IF(AND('[1]Multi-Field'!H20=3,'[1]Multi-Field'!AV20&lt;130),(130-'[1]Multi-Field'!AV20)*1,IF(AND('[1]Multi-Field'!H20=4,'[1]Multi-Field'!AV20&lt;160),(160-'[1]Multi-Field'!AV20)*1.13,IF(AND(OR('[1]Multi-Field'!H20=5,'[1]Multi-Field'!H20=6),'[1]Multi-Field'!AV20&lt;200),(200-'[1]Multi-Field'!AV20)*0.88,0)))))</f>
        <v>57.2</v>
      </c>
      <c r="BW619" s="409">
        <f>IF(AND('[1]Multi-Field'!H20=1,'[1]Multi-Field'!AV20&lt;100),(100-'[1]Multi-Field'!AV20)*0.7,IF(AND('[1]Multi-Field'!H20=2,'[1]Multi-Field'!AV20&lt;110),(100-'[1]Multi-Field'!AV20)*0.7,IF(AND('[1]Multi-Field'!H20=3,'[1]Multi-Field'!AV20&lt;130),(130-'[1]Multi-Field'!AV20)*0.8,IF(AND('[1]Multi-Field'!H20=4,'[1]Multi-Field'!AV20&lt;160),(160-'[1]Multi-Field'!AV20)*0.9,IF(AND(OR('[1]Multi-Field'!H20=5,'[1]Multi-Field'!H20=6),'[1]Multi-Field'!AV20&lt;200),(200-'[1]Multi-Field'!AV20)*0.7,0)))))</f>
        <v>45.5</v>
      </c>
      <c r="BX619" s="409">
        <f>IF(AND(BW619&lt;20,OR('[1]Multi-Field'!Q20=[1]Lists!$AC$24,'[1]Multi-Field'!Q20=[1]Lists!$AC$10,'[1]Multi-Field'!Q20=[1]Lists!AC31,'[1]Multi-Field'!Q20=[1]Lists!$AC$22)),0,IF(BW619&lt;20,  20,BW619))</f>
        <v>45.5</v>
      </c>
      <c r="BY619" s="409">
        <f>IF(AND('[1]Multi-Field'!H20=1,[1]Lists!BX619&gt;50),50,IF(AND('[1]Multi-Field'!H20=2,[1]Lists!BX619&gt;60),60,IF(AND('[1]Multi-Field'!H20=3,[1]Lists!BX619&gt;70),70,IF(AND('[1]Multi-Field'!H20=4,[1]Lists!BX619&gt;80),80,IF(AND(OR('[1]Multi-Field'!H20=5,'[1]Multi-Field'!H20=6),[1]Lists!BX619&gt;100),100,[1]Lists!BX619)))))</f>
        <v>45.5</v>
      </c>
      <c r="BZ619" s="422">
        <f t="shared" si="91"/>
        <v>40.5</v>
      </c>
      <c r="CA619" s="409">
        <f t="shared" si="92"/>
        <v>0</v>
      </c>
    </row>
    <row r="620" spans="16:79">
      <c r="P620" s="391"/>
      <c r="Q620" s="84"/>
      <c r="R620" s="395"/>
      <c r="S620" s="395"/>
      <c r="T620" s="395"/>
      <c r="U620" s="396"/>
      <c r="BH620" s="409">
        <v>19</v>
      </c>
      <c r="BI620" s="424" t="str">
        <f>'[1]Multi-Field'!B21</f>
        <v>Pasture #7</v>
      </c>
      <c r="BJ620" s="409">
        <f>IF('[1]Multi-Field'!H21=[1]Lists!$BB$599,[1]Lists!$BC$599,IF('[1]Multi-Field'!H21=[1]Lists!$BB$600,[1]Lists!$BC$600,IF('[1]Multi-Field'!H21=[1]Lists!$BB$601,[1]Lists!$BC$601,IF('[1]Multi-Field'!H21=[1]Lists!$BB$602,[1]Lists!$BC$602,IF('[1]Multi-Field'!H21=[1]Lists!$BB$603,[1]Lists!$BC$603,IF('[1]Multi-Field'!H21=$BB$604,$BC$604,""))))))</f>
        <v>160</v>
      </c>
      <c r="BK620" s="409">
        <f>IF('[1]Multi-Field'!H21=[1]Lists!$BB$599,[1]Lists!$BD$599,IF('[1]Multi-Field'!H21=[1]Lists!$BB$600,[1]Lists!$BD$600,IF('[1]Multi-Field'!H21=[1]Lists!$BB$601,[1]Lists!$BD$601,IF('[1]Multi-Field'!H21=[1]Lists!$BB$602,[1]Lists!$BD$602,IF('[1]Multi-Field'!H21=[1]Lists!$BB$603,[1]Lists!$BD$603,IF('[1]Multi-Field'!H21=$BB$604,$BD$604,""))))))</f>
        <v>120</v>
      </c>
      <c r="BL620" s="409">
        <f>IF('[1]Multi-Field'!H21=[1]Lists!$BB$599,[1]Lists!$BE$599,IF('[1]Multi-Field'!H21=[1]Lists!$BB$600,[1]Lists!$BE$600,IF('[1]Multi-Field'!H21=[1]Lists!$BB$601,[1]Lists!$BE$601,IF('[1]Multi-Field'!H21=[1]Lists!$BB$602,[1]Lists!$BE$602,IF('[1]Multi-Field'!H21=[1]Lists!$BB$603,[1]Lists!$BE$603,IF('[1]Multi-Field'!H21=$BB$604,$BE$604,""))))))</f>
        <v>80</v>
      </c>
      <c r="BM620" s="409">
        <f>IF('[1]Multi-Field'!AV21&gt;((1.5*BJ620)+1),0,IF(AND('[1]Multi-Field'!AV21&gt;([1]Lists!BJ620-1),'[1]Multi-Field'!H21&lt;(1.5*BJ620)),20,IF(AND('[1]Multi-Field'!AV21&gt;(BK620+20),'[1]Multi-Field'!AV21&lt;BJ620),(20+BJ620-'[1]Multi-Field'!AV21),IF('[1]Multi-Field'!AV21&lt;BK620-1+20,BK620,""))))</f>
        <v>20</v>
      </c>
      <c r="BN620" s="409">
        <f>IF('[1]Multi-Field'!AV21&gt;((1.5*BJ620)+1),0,IF(AND('[1]Multi-Field'!AV21&gt;([1]Lists!BJ620-1),'[1]Multi-Field'!AV21&lt;(1.5*BJ620)),20,IF(AND('[1]Multi-Field'!AV21&gt;(BL620+20),'[1]Multi-Field'!AV21&lt;BJ620),(20+BJ620-'[1]Multi-Field'!AV21),IF('[1]Multi-Field'!AV21&lt;BL620-1+20,BL620,""))))</f>
        <v>20</v>
      </c>
      <c r="BO620" s="409">
        <f>IF('[1]Multi-Field'!AV21&lt;60,(IF(OR('[1]Multi-Field'!H21=1,'[1]Multi-Field'!H21=2,'[1]Multi-Field'!H21=3),40,IF(OR('[1]Multi-Field'!H21=4,'[1]Multi-Field'!H21=5,'[1]Multi-Field'!H21=6),60,"#"))),IF(AND('[1]Multi-Field'!AV21&gt;59,'[1]Multi-Field'!AV21&lt;80),(IF(OR('[1]Multi-Field'!H21=1,'[1]Multi-Field'!H21=2),20,IF('[1]Multi-Field'!H21=3,40,IF(OR('[1]Multi-Field'!H21=4,'[1]Multi-Field'!H21=5,'[1]Multi-Field'!H21=6),60,"!")))),IF(AND('[1]Multi-Field'!AV21&gt;79,'[1]Multi-Field'!AV21&lt;100),(IF(OR('[1]Multi-Field'!H21=1,'[1]Multi-Field'!H21=2,'[1]Multi-Field'!H21=3),20,IF(OR('[1]Multi-Field'!H21=4,'[1]Multi-Field'!H21=5,'[1]Multi-Field'!H21=6),60,"?"))),IF(AND('[1]Multi-Field'!AV21&gt;99,'[1]Multi-Field'!AV21&lt;150),(IF(OR('[1]Multi-Field'!H21=1,'[1]Multi-Field'!H21=2,'[1]Multi-Field'!H21=3),20,IF(OR('[1]Multi-Field'!H21=4,'[1]Multi-Field'!H21=5,'[1]Multi-Field'!H21=6),40,"*"))),IF(AND('[1]Multi-Field'!AV21&gt;149,'[1]Multi-Field'!AV21&lt;200),(IF(OR('[1]Multi-Field'!H21=1,'[1]Multi-Field'!H21=2),0,IF(OR('[1]Multi-Field'!H21=3,'[1]Multi-Field'!H21=4,'[1]Multi-Field'!H21=5,'[1]Multi-Field'!H21=6),20,"&amp;"))),IF(AND('[1]Multi-Field'!AV21&gt;199,'[1]Multi-Field'!AV21&lt;269),(IF(OR('[1]Multi-Field'!H21=4,'[1]Multi-Field'!H21=5,'[1]Multi-Field'!H21=6),20,"&amp;")),IF('[1]Multi-Field'!AV21&gt;268,0,"%")))))))</f>
        <v>20</v>
      </c>
      <c r="BP620" s="409">
        <f>IF('[1]Multi-Field'!H21=1,((('[1]Multi-Field'!J21*40)-'[1]Multi-Field'!AV21)/0.6)-120,IF('[1]Multi-Field'!H21=2,((('[1]Multi-Field'!J21*40)-'[1]Multi-Field'!AV21)/0.6)-100,IF('[1]Multi-Field'!H21=3,((('[1]Multi-Field'!J21*40)-'[1]Multi-Field'!AV21)/0.6)-80,IF('[1]Multi-Field'!H21=4,((('[1]Multi-Field'!J21*40)-'[1]Multi-Field'!AV21)/0.6)-60,IF(OR('[1]Multi-Field'!H21=5,'[1]Multi-Field'!H21=6),((('[1]Multi-Field'!J21*40)-'[1]Multi-Field'!AV21)/0.6)-40,"")))))</f>
        <v>23.333333333333343</v>
      </c>
      <c r="BQ620" s="409">
        <f t="shared" si="89"/>
        <v>18.666666666666675</v>
      </c>
      <c r="BR620" s="409">
        <f t="shared" si="90"/>
        <v>15.400000000000007</v>
      </c>
      <c r="BS620" s="409">
        <f>IF('[1]Multi-Field'!AV21&gt;165,0,IF(AND('[1]Multi-Field'!AV21&gt;80,'[1]Multi-Field'!AV21&lt;166),20,IF('[1]Multi-Field'!AV21&lt;81,(110-'[1]Multi-Field'!AV21)*0.7,"")))</f>
        <v>0</v>
      </c>
      <c r="BT620" s="409">
        <f>IF('[1]Multi-Field'!AV21&gt;10,0,IF(50-(5*'[1]Multi-Field'!AV21),""))</f>
        <v>0</v>
      </c>
      <c r="BU620" s="409">
        <f>IF('[1]Multi-Field'!AV21&gt;109,0,(110-'[1]Multi-Field'!AV21)*0.7)</f>
        <v>0</v>
      </c>
      <c r="BV620" s="409">
        <f>IF(AND('[1]Multi-Field'!H21=1,'[1]Multi-Field'!AV21&lt;100),(100-'[1]Multi-Field'!AV21)*0.88,IF(AND('[1]Multi-Field'!H21=2,'[1]Multi-Field'!AV21&lt;110),(110-'[1]Multi-Field'!AV21)*0.88,IF(AND('[1]Multi-Field'!H21=3,'[1]Multi-Field'!AV21&lt;130),(130-'[1]Multi-Field'!AV21)*1,IF(AND('[1]Multi-Field'!H21=4,'[1]Multi-Field'!AV21&lt;160),(160-'[1]Multi-Field'!AV21)*1.13,IF(AND(OR('[1]Multi-Field'!H21=5,'[1]Multi-Field'!H21=6),'[1]Multi-Field'!AV21&lt;200),(200-'[1]Multi-Field'!AV21)*0.88,0)))))</f>
        <v>0</v>
      </c>
      <c r="BW620" s="409">
        <f>IF(AND('[1]Multi-Field'!H21=1,'[1]Multi-Field'!AV21&lt;100),(100-'[1]Multi-Field'!AV21)*0.7,IF(AND('[1]Multi-Field'!H21=2,'[1]Multi-Field'!AV21&lt;110),(100-'[1]Multi-Field'!AV21)*0.7,IF(AND('[1]Multi-Field'!H21=3,'[1]Multi-Field'!AV21&lt;130),(130-'[1]Multi-Field'!AV21)*0.8,IF(AND('[1]Multi-Field'!H21=4,'[1]Multi-Field'!AV21&lt;160),(160-'[1]Multi-Field'!AV21)*0.9,IF(AND(OR('[1]Multi-Field'!H21=5,'[1]Multi-Field'!H21=6),'[1]Multi-Field'!AV21&lt;200),(200-'[1]Multi-Field'!AV21)*0.7,0)))))</f>
        <v>0</v>
      </c>
      <c r="BX620" s="409">
        <f>IF(AND(BW620&lt;20,OR('[1]Multi-Field'!Q21=[1]Lists!$AC$24,'[1]Multi-Field'!Q21=[1]Lists!$AC$10,'[1]Multi-Field'!Q21=[1]Lists!AC32,'[1]Multi-Field'!Q21=[1]Lists!$AC$22)),0,IF(BW620&lt;20,  20,BW620))</f>
        <v>20</v>
      </c>
      <c r="BY620" s="409">
        <f>IF(AND('[1]Multi-Field'!H21=1,[1]Lists!BX620&gt;50),50,IF(AND('[1]Multi-Field'!H21=2,[1]Lists!BX620&gt;60),60,IF(AND('[1]Multi-Field'!H21=3,[1]Lists!BX620&gt;70),70,IF(AND('[1]Multi-Field'!H21=4,[1]Lists!BX620&gt;80),80,IF(AND(OR('[1]Multi-Field'!H21=5,'[1]Multi-Field'!H21=6),[1]Lists!BX620&gt;100),100,[1]Lists!BX620)))))</f>
        <v>20</v>
      </c>
      <c r="BZ620" s="422">
        <f t="shared" si="91"/>
        <v>15</v>
      </c>
      <c r="CA620" s="409">
        <f t="shared" si="92"/>
        <v>0</v>
      </c>
    </row>
    <row r="621" spans="16:79" ht="13.5" thickBot="1">
      <c r="P621" s="391"/>
      <c r="Q621" s="85"/>
      <c r="R621" s="397"/>
      <c r="S621" s="397"/>
      <c r="T621" s="397"/>
      <c r="U621" s="398"/>
      <c r="BH621" s="409">
        <v>20</v>
      </c>
      <c r="BI621" s="424" t="str">
        <f>'[1]Multi-Field'!B22</f>
        <v>Pasture #8</v>
      </c>
      <c r="BJ621" s="409">
        <f>IF('[1]Multi-Field'!H22=[1]Lists!$BB$599,[1]Lists!$BC$599,IF('[1]Multi-Field'!H22=[1]Lists!$BB$600,[1]Lists!$BC$600,IF('[1]Multi-Field'!H22=[1]Lists!$BB$601,[1]Lists!$BC$601,IF('[1]Multi-Field'!H22=[1]Lists!$BB$602,[1]Lists!$BC$602,IF('[1]Multi-Field'!H22=[1]Lists!$BB$603,[1]Lists!$BC$603,IF('[1]Multi-Field'!H22=$BB$604,$BC$604,""))))))</f>
        <v>160</v>
      </c>
      <c r="BK621" s="409">
        <f>IF('[1]Multi-Field'!H22=[1]Lists!$BB$599,[1]Lists!$BD$599,IF('[1]Multi-Field'!H22=[1]Lists!$BB$600,[1]Lists!$BD$600,IF('[1]Multi-Field'!H22=[1]Lists!$BB$601,[1]Lists!$BD$601,IF('[1]Multi-Field'!H22=[1]Lists!$BB$602,[1]Lists!$BD$602,IF('[1]Multi-Field'!H22=[1]Lists!$BB$603,[1]Lists!$BD$603,IF('[1]Multi-Field'!H22=$BB$604,$BD$604,""))))))</f>
        <v>120</v>
      </c>
      <c r="BL621" s="409">
        <f>IF('[1]Multi-Field'!H22=[1]Lists!$BB$599,[1]Lists!$BE$599,IF('[1]Multi-Field'!H22=[1]Lists!$BB$600,[1]Lists!$BE$600,IF('[1]Multi-Field'!H22=[1]Lists!$BB$601,[1]Lists!$BE$601,IF('[1]Multi-Field'!H22=[1]Lists!$BB$602,[1]Lists!$BE$602,IF('[1]Multi-Field'!H22=[1]Lists!$BB$603,[1]Lists!$BE$603,IF('[1]Multi-Field'!H22=$BB$604,$BE$604,""))))))</f>
        <v>80</v>
      </c>
      <c r="BM621" s="409">
        <f>IF('[1]Multi-Field'!AV22&gt;((1.5*BJ621)+1),0,IF(AND('[1]Multi-Field'!AV22&gt;([1]Lists!BJ621-1),'[1]Multi-Field'!H22&lt;(1.5*BJ621)),20,IF(AND('[1]Multi-Field'!AV22&gt;(BK621+20),'[1]Multi-Field'!AV22&lt;BJ621),(20+BJ621-'[1]Multi-Field'!AV22),IF('[1]Multi-Field'!AV22&lt;BK621-1+20,BK621,""))))</f>
        <v>120</v>
      </c>
      <c r="BN621" s="409">
        <f>IF('[1]Multi-Field'!AV22&gt;((1.5*BJ621)+1),0,IF(AND('[1]Multi-Field'!AV22&gt;([1]Lists!BJ621-1),'[1]Multi-Field'!AV22&lt;(1.5*BJ621)),20,IF(AND('[1]Multi-Field'!AV22&gt;(BL621+20),'[1]Multi-Field'!AV22&lt;BJ621),(20+BJ621-'[1]Multi-Field'!AV22),IF('[1]Multi-Field'!AV22&lt;BL621-1+20,BL621,""))))</f>
        <v>75</v>
      </c>
      <c r="BO621" s="409">
        <f>IF('[1]Multi-Field'!AV22&lt;60,(IF(OR('[1]Multi-Field'!H22=1,'[1]Multi-Field'!H22=2,'[1]Multi-Field'!H22=3),40,IF(OR('[1]Multi-Field'!H22=4,'[1]Multi-Field'!H22=5,'[1]Multi-Field'!H22=6),60,"#"))),IF(AND('[1]Multi-Field'!AV22&gt;59,'[1]Multi-Field'!AV22&lt;80),(IF(OR('[1]Multi-Field'!H22=1,'[1]Multi-Field'!H22=2),20,IF('[1]Multi-Field'!H22=3,40,IF(OR('[1]Multi-Field'!H22=4,'[1]Multi-Field'!H22=5,'[1]Multi-Field'!H22=6),60,"!")))),IF(AND('[1]Multi-Field'!AV22&gt;79,'[1]Multi-Field'!AV22&lt;100),(IF(OR('[1]Multi-Field'!H22=1,'[1]Multi-Field'!H22=2,'[1]Multi-Field'!H22=3),20,IF(OR('[1]Multi-Field'!H22=4,'[1]Multi-Field'!H22=5,'[1]Multi-Field'!H22=6),60,"?"))),IF(AND('[1]Multi-Field'!AV22&gt;99,'[1]Multi-Field'!AV22&lt;150),(IF(OR('[1]Multi-Field'!H22=1,'[1]Multi-Field'!H22=2,'[1]Multi-Field'!H22=3),20,IF(OR('[1]Multi-Field'!H22=4,'[1]Multi-Field'!H22=5,'[1]Multi-Field'!H22=6),40,"*"))),IF(AND('[1]Multi-Field'!AV22&gt;149,'[1]Multi-Field'!AV22&lt;200),(IF(OR('[1]Multi-Field'!H22=1,'[1]Multi-Field'!H22=2),0,IF(OR('[1]Multi-Field'!H22=3,'[1]Multi-Field'!H22=4,'[1]Multi-Field'!H22=5,'[1]Multi-Field'!H22=6),20,"&amp;"))),IF(AND('[1]Multi-Field'!AV22&gt;199,'[1]Multi-Field'!AV22&lt;269),(IF(OR('[1]Multi-Field'!H22=4,'[1]Multi-Field'!H22=5,'[1]Multi-Field'!H22=6),20,"&amp;")),IF('[1]Multi-Field'!AV22&gt;268,0,"%")))))))</f>
        <v>40</v>
      </c>
      <c r="BP621" s="409">
        <f>IF('[1]Multi-Field'!H22=1,((('[1]Multi-Field'!J22*40)-'[1]Multi-Field'!AV22)/0.6)-120,IF('[1]Multi-Field'!H22=2,((('[1]Multi-Field'!J22*40)-'[1]Multi-Field'!AV22)/0.6)-100,IF('[1]Multi-Field'!H22=3,((('[1]Multi-Field'!J22*40)-'[1]Multi-Field'!AV22)/0.6)-80,IF('[1]Multi-Field'!H22=4,((('[1]Multi-Field'!J22*40)-'[1]Multi-Field'!AV22)/0.6)-60,IF(OR('[1]Multi-Field'!H22=5,'[1]Multi-Field'!H22=6),((('[1]Multi-Field'!J22*40)-'[1]Multi-Field'!AV22)/0.6)-40,"")))))</f>
        <v>98.333333333333343</v>
      </c>
      <c r="BQ621" s="409">
        <f t="shared" si="89"/>
        <v>78.666666666666686</v>
      </c>
      <c r="BR621" s="409">
        <f t="shared" si="90"/>
        <v>64.900000000000006</v>
      </c>
      <c r="BS621" s="409">
        <f>IF('[1]Multi-Field'!AV22&gt;165,0,IF(AND('[1]Multi-Field'!AV22&gt;80,'[1]Multi-Field'!AV22&lt;166),20,IF('[1]Multi-Field'!AV22&lt;81,(110-'[1]Multi-Field'!AV22)*0.7,"")))</f>
        <v>20</v>
      </c>
      <c r="BT621" s="409">
        <f>IF('[1]Multi-Field'!AV22&gt;10,0,IF(50-(5*'[1]Multi-Field'!AV22),""))</f>
        <v>0</v>
      </c>
      <c r="BU621" s="409">
        <f>IF('[1]Multi-Field'!AV22&gt;109,0,(110-'[1]Multi-Field'!AV22)*0.7)</f>
        <v>3.5</v>
      </c>
      <c r="BV621" s="409">
        <f>IF(AND('[1]Multi-Field'!H22=1,'[1]Multi-Field'!AV22&lt;100),(100-'[1]Multi-Field'!AV22)*0.88,IF(AND('[1]Multi-Field'!H22=2,'[1]Multi-Field'!AV22&lt;110),(110-'[1]Multi-Field'!AV22)*0.88,IF(AND('[1]Multi-Field'!H22=3,'[1]Multi-Field'!AV22&lt;130),(130-'[1]Multi-Field'!AV22)*1,IF(AND('[1]Multi-Field'!H22=4,'[1]Multi-Field'!AV22&lt;160),(160-'[1]Multi-Field'!AV22)*1.13,IF(AND(OR('[1]Multi-Field'!H22=5,'[1]Multi-Field'!H22=6),'[1]Multi-Field'!AV22&lt;200),(200-'[1]Multi-Field'!AV22)*0.88,0)))))</f>
        <v>62.149999999999991</v>
      </c>
      <c r="BW621" s="409">
        <f>IF(AND('[1]Multi-Field'!H22=1,'[1]Multi-Field'!AV22&lt;100),(100-'[1]Multi-Field'!AV22)*0.7,IF(AND('[1]Multi-Field'!H22=2,'[1]Multi-Field'!AV22&lt;110),(100-'[1]Multi-Field'!AV22)*0.7,IF(AND('[1]Multi-Field'!H22=3,'[1]Multi-Field'!AV22&lt;130),(130-'[1]Multi-Field'!AV22)*0.8,IF(AND('[1]Multi-Field'!H22=4,'[1]Multi-Field'!AV22&lt;160),(160-'[1]Multi-Field'!AV22)*0.9,IF(AND(OR('[1]Multi-Field'!H22=5,'[1]Multi-Field'!H22=6),'[1]Multi-Field'!AV22&lt;200),(200-'[1]Multi-Field'!AV22)*0.7,0)))))</f>
        <v>49.5</v>
      </c>
      <c r="BX621" s="409">
        <f>IF(AND(BW621&lt;20,OR('[1]Multi-Field'!Q22=[1]Lists!$AC$24,'[1]Multi-Field'!Q22=[1]Lists!$AC$10,'[1]Multi-Field'!Q22=[1]Lists!AC33,'[1]Multi-Field'!Q22=[1]Lists!$AC$22)),0,IF(BW621&lt;20,  20,BW621))</f>
        <v>49.5</v>
      </c>
      <c r="BY621" s="409">
        <f>IF(AND('[1]Multi-Field'!H22=1,[1]Lists!BX621&gt;50),50,IF(AND('[1]Multi-Field'!H22=2,[1]Lists!BX621&gt;60),60,IF(AND('[1]Multi-Field'!H22=3,[1]Lists!BX621&gt;70),70,IF(AND('[1]Multi-Field'!H22=4,[1]Lists!BX621&gt;80),80,IF(AND(OR('[1]Multi-Field'!H22=5,'[1]Multi-Field'!H22=6),[1]Lists!BX621&gt;100),100,[1]Lists!BX621)))))</f>
        <v>49.5</v>
      </c>
      <c r="BZ621" s="422">
        <f t="shared" si="91"/>
        <v>44.5</v>
      </c>
      <c r="CA621" s="409">
        <f t="shared" si="92"/>
        <v>0</v>
      </c>
    </row>
    <row r="622" spans="16:79">
      <c r="P622" s="391"/>
      <c r="Q622" s="83"/>
      <c r="R622" s="395"/>
      <c r="S622" s="395"/>
      <c r="T622" s="395"/>
      <c r="U622" s="396"/>
      <c r="BH622" s="409">
        <v>21</v>
      </c>
      <c r="BI622" s="424" t="str">
        <f>'[1]Multi-Field'!B23</f>
        <v>Pasture #9</v>
      </c>
      <c r="BJ622" s="409">
        <f>IF('[1]Multi-Field'!H23=[1]Lists!$BB$599,[1]Lists!$BC$599,IF('[1]Multi-Field'!H23=[1]Lists!$BB$600,[1]Lists!$BC$600,IF('[1]Multi-Field'!H23=[1]Lists!$BB$601,[1]Lists!$BC$601,IF('[1]Multi-Field'!H23=[1]Lists!$BB$602,[1]Lists!$BC$602,IF('[1]Multi-Field'!H23=[1]Lists!$BB$603,[1]Lists!$BC$603,IF('[1]Multi-Field'!H23=$BB$604,$BC$604,""))))))</f>
        <v>110</v>
      </c>
      <c r="BK622" s="409">
        <f>IF('[1]Multi-Field'!H23=[1]Lists!$BB$599,[1]Lists!$BD$599,IF('[1]Multi-Field'!H23=[1]Lists!$BB$600,[1]Lists!$BD$600,IF('[1]Multi-Field'!H23=[1]Lists!$BB$601,[1]Lists!$BD$601,IF('[1]Multi-Field'!H23=[1]Lists!$BB$602,[1]Lists!$BD$602,IF('[1]Multi-Field'!H23=[1]Lists!$BB$603,[1]Lists!$BD$603,IF('[1]Multi-Field'!H23=$BB$604,$BD$604,""))))))</f>
        <v>60</v>
      </c>
      <c r="BL622" s="409">
        <f>IF('[1]Multi-Field'!H23=[1]Lists!$BB$599,[1]Lists!$BE$599,IF('[1]Multi-Field'!H23=[1]Lists!$BB$600,[1]Lists!$BE$600,IF('[1]Multi-Field'!H23=[1]Lists!$BB$601,[1]Lists!$BE$601,IF('[1]Multi-Field'!H23=[1]Lists!$BB$602,[1]Lists!$BE$602,IF('[1]Multi-Field'!H23=[1]Lists!$BB$603,[1]Lists!$BE$603,IF('[1]Multi-Field'!H23=$BB$604,$BE$604,""))))))</f>
        <v>60</v>
      </c>
      <c r="BM622" s="409">
        <f>IF('[1]Multi-Field'!AV23&gt;((1.5*BJ622)+1),0,IF(AND('[1]Multi-Field'!AV23&gt;([1]Lists!BJ622-1),'[1]Multi-Field'!H23&lt;(1.5*BJ622)),20,IF(AND('[1]Multi-Field'!AV23&gt;(BK622+20),'[1]Multi-Field'!AV23&lt;BJ622),(20+BJ622-'[1]Multi-Field'!AV23),IF('[1]Multi-Field'!AV23&lt;BK622-1+20,BK622,""))))</f>
        <v>20</v>
      </c>
      <c r="BN622" s="409">
        <f>IF('[1]Multi-Field'!AV23&gt;((1.5*BJ622)+1),0,IF(AND('[1]Multi-Field'!AV23&gt;([1]Lists!BJ622-1),'[1]Multi-Field'!AV23&lt;(1.5*BJ622)),20,IF(AND('[1]Multi-Field'!AV23&gt;(BL622+20),'[1]Multi-Field'!AV23&lt;BJ622),(20+BJ622-'[1]Multi-Field'!AV23),IF('[1]Multi-Field'!AV23&lt;BL622-1+20,BL622,""))))</f>
        <v>20</v>
      </c>
      <c r="BO622" s="409">
        <f>IF('[1]Multi-Field'!AV23&lt;60,(IF(OR('[1]Multi-Field'!H23=1,'[1]Multi-Field'!H23=2,'[1]Multi-Field'!H23=3),40,IF(OR('[1]Multi-Field'!H23=4,'[1]Multi-Field'!H23=5,'[1]Multi-Field'!H23=6),60,"#"))),IF(AND('[1]Multi-Field'!AV23&gt;59,'[1]Multi-Field'!AV23&lt;80),(IF(OR('[1]Multi-Field'!H23=1,'[1]Multi-Field'!H23=2),20,IF('[1]Multi-Field'!H23=3,40,IF(OR('[1]Multi-Field'!H23=4,'[1]Multi-Field'!H23=5,'[1]Multi-Field'!H23=6),60,"!")))),IF(AND('[1]Multi-Field'!AV23&gt;79,'[1]Multi-Field'!AV23&lt;100),(IF(OR('[1]Multi-Field'!H23=1,'[1]Multi-Field'!H23=2,'[1]Multi-Field'!H23=3),20,IF(OR('[1]Multi-Field'!H23=4,'[1]Multi-Field'!H23=5,'[1]Multi-Field'!H23=6),60,"?"))),IF(AND('[1]Multi-Field'!AV23&gt;99,'[1]Multi-Field'!AV23&lt;150),(IF(OR('[1]Multi-Field'!H23=1,'[1]Multi-Field'!H23=2,'[1]Multi-Field'!H23=3),20,IF(OR('[1]Multi-Field'!H23=4,'[1]Multi-Field'!H23=5,'[1]Multi-Field'!H23=6),40,"*"))),IF(AND('[1]Multi-Field'!AV23&gt;149,'[1]Multi-Field'!AV23&lt;200),(IF(OR('[1]Multi-Field'!H23=1,'[1]Multi-Field'!H23=2),0,IF(OR('[1]Multi-Field'!H23=3,'[1]Multi-Field'!H23=4,'[1]Multi-Field'!H23=5,'[1]Multi-Field'!H23=6),20,"&amp;"))),IF(AND('[1]Multi-Field'!AV23&gt;199,'[1]Multi-Field'!AV23&lt;269),(IF(OR('[1]Multi-Field'!H23=4,'[1]Multi-Field'!H23=5,'[1]Multi-Field'!H23=6),20,"&amp;")),IF('[1]Multi-Field'!AV23&gt;268,0,"%")))))))</f>
        <v>0</v>
      </c>
      <c r="BP622" s="409">
        <f>IF('[1]Multi-Field'!H23=1,((('[1]Multi-Field'!J23*40)-'[1]Multi-Field'!AV23)/0.6)-120,IF('[1]Multi-Field'!H23=2,((('[1]Multi-Field'!J23*40)-'[1]Multi-Field'!AV23)/0.6)-100,IF('[1]Multi-Field'!H23=3,((('[1]Multi-Field'!J23*40)-'[1]Multi-Field'!AV23)/0.6)-80,IF('[1]Multi-Field'!H23=4,((('[1]Multi-Field'!J23*40)-'[1]Multi-Field'!AV23)/0.6)-60,IF(OR('[1]Multi-Field'!H23=5,'[1]Multi-Field'!H23=6),((('[1]Multi-Field'!J23*40)-'[1]Multi-Field'!AV23)/0.6)-40,"")))))</f>
        <v>-58.333333333333329</v>
      </c>
      <c r="BQ622" s="409">
        <f t="shared" si="89"/>
        <v>-46.666666666666664</v>
      </c>
      <c r="BR622" s="409">
        <f t="shared" si="90"/>
        <v>-38.5</v>
      </c>
      <c r="BS622" s="409">
        <f>IF('[1]Multi-Field'!AV23&gt;165,0,IF(AND('[1]Multi-Field'!AV23&gt;80,'[1]Multi-Field'!AV23&lt;166),20,IF('[1]Multi-Field'!AV23&lt;81,(110-'[1]Multi-Field'!AV23)*0.7,"")))</f>
        <v>20</v>
      </c>
      <c r="BT622" s="409">
        <f>IF('[1]Multi-Field'!AV23&gt;10,0,IF(50-(5*'[1]Multi-Field'!AV23),""))</f>
        <v>0</v>
      </c>
      <c r="BU622" s="409">
        <f>IF('[1]Multi-Field'!AV23&gt;109,0,(110-'[1]Multi-Field'!AV23)*0.7)</f>
        <v>0</v>
      </c>
      <c r="BV622" s="409">
        <f>IF(AND('[1]Multi-Field'!H23=1,'[1]Multi-Field'!AV23&lt;100),(100-'[1]Multi-Field'!AV23)*0.88,IF(AND('[1]Multi-Field'!H23=2,'[1]Multi-Field'!AV23&lt;110),(110-'[1]Multi-Field'!AV23)*0.88,IF(AND('[1]Multi-Field'!H23=3,'[1]Multi-Field'!AV23&lt;130),(130-'[1]Multi-Field'!AV23)*1,IF(AND('[1]Multi-Field'!H23=4,'[1]Multi-Field'!AV23&lt;160),(160-'[1]Multi-Field'!AV23)*1.13,IF(AND(OR('[1]Multi-Field'!H23=5,'[1]Multi-Field'!H23=6),'[1]Multi-Field'!AV23&lt;200),(200-'[1]Multi-Field'!AV23)*0.88,0)))))</f>
        <v>0</v>
      </c>
      <c r="BW622" s="409">
        <f>IF(AND('[1]Multi-Field'!H23=1,'[1]Multi-Field'!AV23&lt;100),(100-'[1]Multi-Field'!AV23)*0.7,IF(AND('[1]Multi-Field'!H23=2,'[1]Multi-Field'!AV23&lt;110),(100-'[1]Multi-Field'!AV23)*0.7,IF(AND('[1]Multi-Field'!H23=3,'[1]Multi-Field'!AV23&lt;130),(130-'[1]Multi-Field'!AV23)*0.8,IF(AND('[1]Multi-Field'!H23=4,'[1]Multi-Field'!AV23&lt;160),(160-'[1]Multi-Field'!AV23)*0.9,IF(AND(OR('[1]Multi-Field'!H23=5,'[1]Multi-Field'!H23=6),'[1]Multi-Field'!AV23&lt;200),(200-'[1]Multi-Field'!AV23)*0.7,0)))))</f>
        <v>0</v>
      </c>
      <c r="BX622" s="409">
        <f>IF(AND(BW622&lt;20,OR('[1]Multi-Field'!Q23=[1]Lists!$AC$24,'[1]Multi-Field'!Q23=[1]Lists!$AC$10,'[1]Multi-Field'!Q23=[1]Lists!AC34,'[1]Multi-Field'!Q23=[1]Lists!$AC$22)),0,IF(BW622&lt;20,  20,BW622))</f>
        <v>0</v>
      </c>
      <c r="BY622" s="409">
        <f>IF(AND('[1]Multi-Field'!H23=1,[1]Lists!BX622&gt;50),50,IF(AND('[1]Multi-Field'!H23=2,[1]Lists!BX622&gt;60),60,IF(AND('[1]Multi-Field'!H23=3,[1]Lists!BX622&gt;70),70,IF(AND('[1]Multi-Field'!H23=4,[1]Lists!BX622&gt;80),80,IF(AND(OR('[1]Multi-Field'!H23=5,'[1]Multi-Field'!H23=6),[1]Lists!BX622&gt;100),100,[1]Lists!BX622)))))</f>
        <v>0</v>
      </c>
      <c r="BZ622" s="422">
        <f t="shared" si="91"/>
        <v>-5</v>
      </c>
      <c r="CA622" s="409">
        <f t="shared" si="92"/>
        <v>0</v>
      </c>
    </row>
    <row r="623" spans="16:79">
      <c r="P623" s="391"/>
      <c r="Q623" s="84"/>
      <c r="R623" s="395"/>
      <c r="S623" s="395"/>
      <c r="T623" s="395"/>
      <c r="U623" s="396"/>
      <c r="BH623" s="409">
        <v>22</v>
      </c>
      <c r="BI623" s="424" t="str">
        <f>'[1]Multi-Field'!B24</f>
        <v>Pasture #10</v>
      </c>
      <c r="BJ623" s="409">
        <f>IF('[1]Multi-Field'!H24=[1]Lists!$BB$599,[1]Lists!$BC$599,IF('[1]Multi-Field'!H24=[1]Lists!$BB$600,[1]Lists!$BC$600,IF('[1]Multi-Field'!H24=[1]Lists!$BB$601,[1]Lists!$BC$601,IF('[1]Multi-Field'!H24=[1]Lists!$BB$602,[1]Lists!$BC$602,IF('[1]Multi-Field'!H24=[1]Lists!$BB$603,[1]Lists!$BC$603,IF('[1]Multi-Field'!H24=$BB$604,$BC$604,""))))))</f>
        <v>110</v>
      </c>
      <c r="BK623" s="409">
        <f>IF('[1]Multi-Field'!H24=[1]Lists!$BB$599,[1]Lists!$BD$599,IF('[1]Multi-Field'!H24=[1]Lists!$BB$600,[1]Lists!$BD$600,IF('[1]Multi-Field'!H24=[1]Lists!$BB$601,[1]Lists!$BD$601,IF('[1]Multi-Field'!H24=[1]Lists!$BB$602,[1]Lists!$BD$602,IF('[1]Multi-Field'!H24=[1]Lists!$BB$603,[1]Lists!$BD$603,IF('[1]Multi-Field'!H24=$BB$604,$BD$604,""))))))</f>
        <v>60</v>
      </c>
      <c r="BL623" s="409">
        <f>IF('[1]Multi-Field'!H24=[1]Lists!$BB$599,[1]Lists!$BE$599,IF('[1]Multi-Field'!H24=[1]Lists!$BB$600,[1]Lists!$BE$600,IF('[1]Multi-Field'!H24=[1]Lists!$BB$601,[1]Lists!$BE$601,IF('[1]Multi-Field'!H24=[1]Lists!$BB$602,[1]Lists!$BE$602,IF('[1]Multi-Field'!H24=[1]Lists!$BB$603,[1]Lists!$BE$603,IF('[1]Multi-Field'!H24=$BB$604,$BE$604,""))))))</f>
        <v>60</v>
      </c>
      <c r="BM623" s="409">
        <f>IF('[1]Multi-Field'!AV24&gt;((1.5*BJ623)+1),0,IF(AND('[1]Multi-Field'!AV24&gt;([1]Lists!BJ623-1),'[1]Multi-Field'!H24&lt;(1.5*BJ623)),20,IF(AND('[1]Multi-Field'!AV24&gt;(BK623+20),'[1]Multi-Field'!AV24&lt;BJ623),(20+BJ623-'[1]Multi-Field'!AV24),IF('[1]Multi-Field'!AV24&lt;BK623-1+20,BK623,""))))</f>
        <v>20</v>
      </c>
      <c r="BN623" s="409">
        <f>IF('[1]Multi-Field'!AV24&gt;((1.5*BJ623)+1),0,IF(AND('[1]Multi-Field'!AV24&gt;([1]Lists!BJ623-1),'[1]Multi-Field'!AV24&lt;(1.5*BJ623)),20,IF(AND('[1]Multi-Field'!AV24&gt;(BL623+20),'[1]Multi-Field'!AV24&lt;BJ623),(20+BJ623-'[1]Multi-Field'!AV24),IF('[1]Multi-Field'!AV24&lt;BL623-1+20,BL623,""))))</f>
        <v>20</v>
      </c>
      <c r="BO623" s="409">
        <f>IF('[1]Multi-Field'!AV24&lt;60,(IF(OR('[1]Multi-Field'!H24=1,'[1]Multi-Field'!H24=2,'[1]Multi-Field'!H24=3),40,IF(OR('[1]Multi-Field'!H24=4,'[1]Multi-Field'!H24=5,'[1]Multi-Field'!H24=6),60,"#"))),IF(AND('[1]Multi-Field'!AV24&gt;59,'[1]Multi-Field'!AV24&lt;80),(IF(OR('[1]Multi-Field'!H24=1,'[1]Multi-Field'!H24=2),20,IF('[1]Multi-Field'!H24=3,40,IF(OR('[1]Multi-Field'!H24=4,'[1]Multi-Field'!H24=5,'[1]Multi-Field'!H24=6),60,"!")))),IF(AND('[1]Multi-Field'!AV24&gt;79,'[1]Multi-Field'!AV24&lt;100),(IF(OR('[1]Multi-Field'!H24=1,'[1]Multi-Field'!H24=2,'[1]Multi-Field'!H24=3),20,IF(OR('[1]Multi-Field'!H24=4,'[1]Multi-Field'!H24=5,'[1]Multi-Field'!H24=6),60,"?"))),IF(AND('[1]Multi-Field'!AV24&gt;99,'[1]Multi-Field'!AV24&lt;150),(IF(OR('[1]Multi-Field'!H24=1,'[1]Multi-Field'!H24=2,'[1]Multi-Field'!H24=3),20,IF(OR('[1]Multi-Field'!H24=4,'[1]Multi-Field'!H24=5,'[1]Multi-Field'!H24=6),40,"*"))),IF(AND('[1]Multi-Field'!AV24&gt;149,'[1]Multi-Field'!AV24&lt;200),(IF(OR('[1]Multi-Field'!H24=1,'[1]Multi-Field'!H24=2),0,IF(OR('[1]Multi-Field'!H24=3,'[1]Multi-Field'!H24=4,'[1]Multi-Field'!H24=5,'[1]Multi-Field'!H24=6),20,"&amp;"))),IF(AND('[1]Multi-Field'!AV24&gt;199,'[1]Multi-Field'!AV24&lt;269),(IF(OR('[1]Multi-Field'!H24=4,'[1]Multi-Field'!H24=5,'[1]Multi-Field'!H24=6),20,"&amp;")),IF('[1]Multi-Field'!AV24&gt;268,0,"%")))))))</f>
        <v>0</v>
      </c>
      <c r="BP623" s="409">
        <f>IF('[1]Multi-Field'!H24=1,((('[1]Multi-Field'!J24*40)-'[1]Multi-Field'!AV24)/0.6)-120,IF('[1]Multi-Field'!H24=2,((('[1]Multi-Field'!J24*40)-'[1]Multi-Field'!AV24)/0.6)-100,IF('[1]Multi-Field'!H24=3,((('[1]Multi-Field'!J24*40)-'[1]Multi-Field'!AV24)/0.6)-80,IF('[1]Multi-Field'!H24=4,((('[1]Multi-Field'!J24*40)-'[1]Multi-Field'!AV24)/0.6)-60,IF(OR('[1]Multi-Field'!H24=5,'[1]Multi-Field'!H24=6),((('[1]Multi-Field'!J24*40)-'[1]Multi-Field'!AV24)/0.6)-40,"")))))</f>
        <v>-100</v>
      </c>
      <c r="BQ623" s="409">
        <f t="shared" si="89"/>
        <v>-80</v>
      </c>
      <c r="BR623" s="409">
        <f t="shared" si="90"/>
        <v>-66</v>
      </c>
      <c r="BS623" s="409">
        <f>IF('[1]Multi-Field'!AV24&gt;165,0,IF(AND('[1]Multi-Field'!AV24&gt;80,'[1]Multi-Field'!AV24&lt;166),20,IF('[1]Multi-Field'!AV24&lt;81,(110-'[1]Multi-Field'!AV24)*0.7,"")))</f>
        <v>20</v>
      </c>
      <c r="BT623" s="409">
        <f>IF('[1]Multi-Field'!AV24&gt;10,0,IF(50-(5*'[1]Multi-Field'!AV24),""))</f>
        <v>0</v>
      </c>
      <c r="BU623" s="409">
        <f>IF('[1]Multi-Field'!AV24&gt;109,0,(110-'[1]Multi-Field'!AV24)*0.7)</f>
        <v>0</v>
      </c>
      <c r="BV623" s="409">
        <f>IF(AND('[1]Multi-Field'!H24=1,'[1]Multi-Field'!AV24&lt;100),(100-'[1]Multi-Field'!AV24)*0.88,IF(AND('[1]Multi-Field'!H24=2,'[1]Multi-Field'!AV24&lt;110),(110-'[1]Multi-Field'!AV24)*0.88,IF(AND('[1]Multi-Field'!H24=3,'[1]Multi-Field'!AV24&lt;130),(130-'[1]Multi-Field'!AV24)*1,IF(AND('[1]Multi-Field'!H24=4,'[1]Multi-Field'!AV24&lt;160),(160-'[1]Multi-Field'!AV24)*1.13,IF(AND(OR('[1]Multi-Field'!H24=5,'[1]Multi-Field'!H24=6),'[1]Multi-Field'!AV24&lt;200),(200-'[1]Multi-Field'!AV24)*0.88,0)))))</f>
        <v>0</v>
      </c>
      <c r="BW623" s="409">
        <f>IF(AND('[1]Multi-Field'!H24=1,'[1]Multi-Field'!AV24&lt;100),(100-'[1]Multi-Field'!AV24)*0.7,IF(AND('[1]Multi-Field'!H24=2,'[1]Multi-Field'!AV24&lt;110),(100-'[1]Multi-Field'!AV24)*0.7,IF(AND('[1]Multi-Field'!H24=3,'[1]Multi-Field'!AV24&lt;130),(130-'[1]Multi-Field'!AV24)*0.8,IF(AND('[1]Multi-Field'!H24=4,'[1]Multi-Field'!AV24&lt;160),(160-'[1]Multi-Field'!AV24)*0.9,IF(AND(OR('[1]Multi-Field'!H24=5,'[1]Multi-Field'!H24=6),'[1]Multi-Field'!AV24&lt;200),(200-'[1]Multi-Field'!AV24)*0.7,0)))))</f>
        <v>0</v>
      </c>
      <c r="BX623" s="409">
        <f>IF(AND(BW623&lt;20,OR('[1]Multi-Field'!Q24=[1]Lists!$AC$24,'[1]Multi-Field'!Q24=[1]Lists!$AC$10,'[1]Multi-Field'!Q24=[1]Lists!AC35,'[1]Multi-Field'!Q24=[1]Lists!$AC$22)),0,IF(BW623&lt;20,  20,BW623))</f>
        <v>20</v>
      </c>
      <c r="BY623" s="409">
        <f>IF(AND('[1]Multi-Field'!H24=1,[1]Lists!BX623&gt;50),50,IF(AND('[1]Multi-Field'!H24=2,[1]Lists!BX623&gt;60),60,IF(AND('[1]Multi-Field'!H24=3,[1]Lists!BX623&gt;70),70,IF(AND('[1]Multi-Field'!H24=4,[1]Lists!BX623&gt;80),80,IF(AND(OR('[1]Multi-Field'!H24=5,'[1]Multi-Field'!H24=6),[1]Lists!BX623&gt;100),100,[1]Lists!BX623)))))</f>
        <v>20</v>
      </c>
      <c r="BZ623" s="422">
        <f t="shared" si="91"/>
        <v>15</v>
      </c>
      <c r="CA623" s="409">
        <f t="shared" si="92"/>
        <v>0</v>
      </c>
    </row>
    <row r="624" spans="16:79">
      <c r="P624" s="391"/>
      <c r="Q624" s="84"/>
      <c r="R624" s="395"/>
      <c r="S624" s="395"/>
      <c r="T624" s="395"/>
      <c r="U624" s="396"/>
      <c r="BH624" s="409">
        <v>23</v>
      </c>
      <c r="BI624" s="424" t="str">
        <f>'[1]Multi-Field'!B25</f>
        <v>Pasture #11</v>
      </c>
      <c r="BJ624" s="409">
        <f>IF('[1]Multi-Field'!H25=[1]Lists!$BB$599,[1]Lists!$BC$599,IF('[1]Multi-Field'!H25=[1]Lists!$BB$600,[1]Lists!$BC$600,IF('[1]Multi-Field'!H25=[1]Lists!$BB$601,[1]Lists!$BC$601,IF('[1]Multi-Field'!H25=[1]Lists!$BB$602,[1]Lists!$BC$602,IF('[1]Multi-Field'!H25=[1]Lists!$BB$603,[1]Lists!$BC$603,IF('[1]Multi-Field'!H25=$BB$604,$BC$604,""))))))</f>
        <v>160</v>
      </c>
      <c r="BK624" s="409">
        <f>IF('[1]Multi-Field'!H25=[1]Lists!$BB$599,[1]Lists!$BD$599,IF('[1]Multi-Field'!H25=[1]Lists!$BB$600,[1]Lists!$BD$600,IF('[1]Multi-Field'!H25=[1]Lists!$BB$601,[1]Lists!$BD$601,IF('[1]Multi-Field'!H25=[1]Lists!$BB$602,[1]Lists!$BD$602,IF('[1]Multi-Field'!H25=[1]Lists!$BB$603,[1]Lists!$BD$603,IF('[1]Multi-Field'!H25=$BB$604,$BD$604,""))))))</f>
        <v>120</v>
      </c>
      <c r="BL624" s="409">
        <f>IF('[1]Multi-Field'!H25=[1]Lists!$BB$599,[1]Lists!$BE$599,IF('[1]Multi-Field'!H25=[1]Lists!$BB$600,[1]Lists!$BE$600,IF('[1]Multi-Field'!H25=[1]Lists!$BB$601,[1]Lists!$BE$601,IF('[1]Multi-Field'!H25=[1]Lists!$BB$602,[1]Lists!$BE$602,IF('[1]Multi-Field'!H25=[1]Lists!$BB$603,[1]Lists!$BE$603,IF('[1]Multi-Field'!H25=$BB$604,$BE$604,""))))))</f>
        <v>80</v>
      </c>
      <c r="BM624" s="409">
        <f>IF('[1]Multi-Field'!AV25&gt;((1.5*BJ624)+1),0,IF(AND('[1]Multi-Field'!AV25&gt;([1]Lists!BJ624-1),'[1]Multi-Field'!H25&lt;(1.5*BJ624)),20,IF(AND('[1]Multi-Field'!AV25&gt;(BK624+20),'[1]Multi-Field'!AV25&lt;BJ624),(20+BJ624-'[1]Multi-Field'!AV25),IF('[1]Multi-Field'!AV25&lt;BK624-1+20,BK624,""))))</f>
        <v>20</v>
      </c>
      <c r="BN624" s="409">
        <f>IF('[1]Multi-Field'!AV25&gt;((1.5*BJ624)+1),0,IF(AND('[1]Multi-Field'!AV25&gt;([1]Lists!BJ624-1),'[1]Multi-Field'!AV25&lt;(1.5*BJ624)),20,IF(AND('[1]Multi-Field'!AV25&gt;(BL624+20),'[1]Multi-Field'!AV25&lt;BJ624),(20+BJ624-'[1]Multi-Field'!AV25),IF('[1]Multi-Field'!AV25&lt;BL624-1+20,BL624,""))))</f>
        <v>20</v>
      </c>
      <c r="BO624" s="409">
        <f>IF('[1]Multi-Field'!AV25&lt;60,(IF(OR('[1]Multi-Field'!H25=1,'[1]Multi-Field'!H25=2,'[1]Multi-Field'!H25=3),40,IF(OR('[1]Multi-Field'!H25=4,'[1]Multi-Field'!H25=5,'[1]Multi-Field'!H25=6),60,"#"))),IF(AND('[1]Multi-Field'!AV25&gt;59,'[1]Multi-Field'!AV25&lt;80),(IF(OR('[1]Multi-Field'!H25=1,'[1]Multi-Field'!H25=2),20,IF('[1]Multi-Field'!H25=3,40,IF(OR('[1]Multi-Field'!H25=4,'[1]Multi-Field'!H25=5,'[1]Multi-Field'!H25=6),60,"!")))),IF(AND('[1]Multi-Field'!AV25&gt;79,'[1]Multi-Field'!AV25&lt;100),(IF(OR('[1]Multi-Field'!H25=1,'[1]Multi-Field'!H25=2,'[1]Multi-Field'!H25=3),20,IF(OR('[1]Multi-Field'!H25=4,'[1]Multi-Field'!H25=5,'[1]Multi-Field'!H25=6),60,"?"))),IF(AND('[1]Multi-Field'!AV25&gt;99,'[1]Multi-Field'!AV25&lt;150),(IF(OR('[1]Multi-Field'!H25=1,'[1]Multi-Field'!H25=2,'[1]Multi-Field'!H25=3),20,IF(OR('[1]Multi-Field'!H25=4,'[1]Multi-Field'!H25=5,'[1]Multi-Field'!H25=6),40,"*"))),IF(AND('[1]Multi-Field'!AV25&gt;149,'[1]Multi-Field'!AV25&lt;200),(IF(OR('[1]Multi-Field'!H25=1,'[1]Multi-Field'!H25=2),0,IF(OR('[1]Multi-Field'!H25=3,'[1]Multi-Field'!H25=4,'[1]Multi-Field'!H25=5,'[1]Multi-Field'!H25=6),20,"&amp;"))),IF(AND('[1]Multi-Field'!AV25&gt;199,'[1]Multi-Field'!AV25&lt;269),(IF(OR('[1]Multi-Field'!H25=4,'[1]Multi-Field'!H25=5,'[1]Multi-Field'!H25=6),20,"&amp;")),IF('[1]Multi-Field'!AV25&gt;268,0,"%")))))))</f>
        <v>20</v>
      </c>
      <c r="BP624" s="409">
        <f>IF('[1]Multi-Field'!H25=1,((('[1]Multi-Field'!J25*40)-'[1]Multi-Field'!AV25)/0.6)-120,IF('[1]Multi-Field'!H25=2,((('[1]Multi-Field'!J25*40)-'[1]Multi-Field'!AV25)/0.6)-100,IF('[1]Multi-Field'!H25=3,((('[1]Multi-Field'!J25*40)-'[1]Multi-Field'!AV25)/0.6)-80,IF('[1]Multi-Field'!H25=4,((('[1]Multi-Field'!J25*40)-'[1]Multi-Field'!AV25)/0.6)-60,IF(OR('[1]Multi-Field'!H25=5,'[1]Multi-Field'!H25=6),((('[1]Multi-Field'!J25*40)-'[1]Multi-Field'!AV25)/0.6)-40,"")))))</f>
        <v>-35</v>
      </c>
      <c r="BQ624" s="409">
        <f t="shared" si="89"/>
        <v>-28</v>
      </c>
      <c r="BR624" s="409">
        <f t="shared" si="90"/>
        <v>-23.1</v>
      </c>
      <c r="BS624" s="409">
        <f>IF('[1]Multi-Field'!AV25&gt;165,0,IF(AND('[1]Multi-Field'!AV25&gt;80,'[1]Multi-Field'!AV25&lt;166),20,IF('[1]Multi-Field'!AV25&lt;81,(110-'[1]Multi-Field'!AV25)*0.7,"")))</f>
        <v>0</v>
      </c>
      <c r="BT624" s="409">
        <f>IF('[1]Multi-Field'!AV25&gt;10,0,IF(50-(5*'[1]Multi-Field'!AV25),""))</f>
        <v>0</v>
      </c>
      <c r="BU624" s="409">
        <f>IF('[1]Multi-Field'!AV25&gt;109,0,(110-'[1]Multi-Field'!AV25)*0.7)</f>
        <v>0</v>
      </c>
      <c r="BV624" s="409">
        <f>IF(AND('[1]Multi-Field'!H25=1,'[1]Multi-Field'!AV25&lt;100),(100-'[1]Multi-Field'!AV25)*0.88,IF(AND('[1]Multi-Field'!H25=2,'[1]Multi-Field'!AV25&lt;110),(110-'[1]Multi-Field'!AV25)*0.88,IF(AND('[1]Multi-Field'!H25=3,'[1]Multi-Field'!AV25&lt;130),(130-'[1]Multi-Field'!AV25)*1,IF(AND('[1]Multi-Field'!H25=4,'[1]Multi-Field'!AV25&lt;160),(160-'[1]Multi-Field'!AV25)*1.13,IF(AND(OR('[1]Multi-Field'!H25=5,'[1]Multi-Field'!H25=6),'[1]Multi-Field'!AV25&lt;200),(200-'[1]Multi-Field'!AV25)*0.88,0)))))</f>
        <v>0</v>
      </c>
      <c r="BW624" s="409">
        <f>IF(AND('[1]Multi-Field'!H25=1,'[1]Multi-Field'!AV25&lt;100),(100-'[1]Multi-Field'!AV25)*0.7,IF(AND('[1]Multi-Field'!H25=2,'[1]Multi-Field'!AV25&lt;110),(100-'[1]Multi-Field'!AV25)*0.7,IF(AND('[1]Multi-Field'!H25=3,'[1]Multi-Field'!AV25&lt;130),(130-'[1]Multi-Field'!AV25)*0.8,IF(AND('[1]Multi-Field'!H25=4,'[1]Multi-Field'!AV25&lt;160),(160-'[1]Multi-Field'!AV25)*0.9,IF(AND(OR('[1]Multi-Field'!H25=5,'[1]Multi-Field'!H25=6),'[1]Multi-Field'!AV25&lt;200),(200-'[1]Multi-Field'!AV25)*0.7,0)))))</f>
        <v>0</v>
      </c>
      <c r="BX624" s="409">
        <f>IF(AND(BW624&lt;20,OR('[1]Multi-Field'!Q25=[1]Lists!$AC$24,'[1]Multi-Field'!Q25=[1]Lists!$AC$10,'[1]Multi-Field'!Q25=[1]Lists!AC36,'[1]Multi-Field'!Q25=[1]Lists!$AC$22)),0,IF(BW624&lt;20,  20,BW624))</f>
        <v>0</v>
      </c>
      <c r="BY624" s="409">
        <f>IF(AND('[1]Multi-Field'!H25=1,[1]Lists!BX624&gt;50),50,IF(AND('[1]Multi-Field'!H25=2,[1]Lists!BX624&gt;60),60,IF(AND('[1]Multi-Field'!H25=3,[1]Lists!BX624&gt;70),70,IF(AND('[1]Multi-Field'!H25=4,[1]Lists!BX624&gt;80),80,IF(AND(OR('[1]Multi-Field'!H25=5,'[1]Multi-Field'!H25=6),[1]Lists!BX624&gt;100),100,[1]Lists!BX624)))))</f>
        <v>0</v>
      </c>
      <c r="BZ624" s="422">
        <f t="shared" si="91"/>
        <v>-5</v>
      </c>
      <c r="CA624" s="409">
        <f t="shared" si="92"/>
        <v>0</v>
      </c>
    </row>
    <row r="625" spans="16:79" ht="13.5" thickBot="1">
      <c r="P625" s="391"/>
      <c r="Q625" s="85"/>
      <c r="R625" s="397"/>
      <c r="S625" s="397"/>
      <c r="T625" s="397"/>
      <c r="U625" s="398"/>
      <c r="BH625" s="409">
        <v>24</v>
      </c>
      <c r="BI625" s="424" t="str">
        <f>'[1]Multi-Field'!B26</f>
        <v>Pasture #12</v>
      </c>
      <c r="BJ625" s="409">
        <f>IF('[1]Multi-Field'!H26=[1]Lists!$BB$599,[1]Lists!$BC$599,IF('[1]Multi-Field'!H26=[1]Lists!$BB$600,[1]Lists!$BC$600,IF('[1]Multi-Field'!H26=[1]Lists!$BB$601,[1]Lists!$BC$601,IF('[1]Multi-Field'!H26=[1]Lists!$BB$602,[1]Lists!$BC$602,IF('[1]Multi-Field'!H26=[1]Lists!$BB$603,[1]Lists!$BC$603,IF('[1]Multi-Field'!H26=$BB$604,$BC$604,""))))))</f>
        <v>110</v>
      </c>
      <c r="BK625" s="409">
        <f>IF('[1]Multi-Field'!H26=[1]Lists!$BB$599,[1]Lists!$BD$599,IF('[1]Multi-Field'!H26=[1]Lists!$BB$600,[1]Lists!$BD$600,IF('[1]Multi-Field'!H26=[1]Lists!$BB$601,[1]Lists!$BD$601,IF('[1]Multi-Field'!H26=[1]Lists!$BB$602,[1]Lists!$BD$602,IF('[1]Multi-Field'!H26=[1]Lists!$BB$603,[1]Lists!$BD$603,IF('[1]Multi-Field'!H26=$BB$604,$BD$604,""))))))</f>
        <v>60</v>
      </c>
      <c r="BL625" s="409">
        <f>IF('[1]Multi-Field'!H26=[1]Lists!$BB$599,[1]Lists!$BE$599,IF('[1]Multi-Field'!H26=[1]Lists!$BB$600,[1]Lists!$BE$600,IF('[1]Multi-Field'!H26=[1]Lists!$BB$601,[1]Lists!$BE$601,IF('[1]Multi-Field'!H26=[1]Lists!$BB$602,[1]Lists!$BE$602,IF('[1]Multi-Field'!H26=[1]Lists!$BB$603,[1]Lists!$BE$603,IF('[1]Multi-Field'!H26=$BB$604,$BE$604,""))))))</f>
        <v>60</v>
      </c>
      <c r="BM625" s="409">
        <f>IF('[1]Multi-Field'!AV26&gt;((1.5*BJ625)+1),0,IF(AND('[1]Multi-Field'!AV26&gt;([1]Lists!BJ625-1),'[1]Multi-Field'!H26&lt;(1.5*BJ625)),20,IF(AND('[1]Multi-Field'!AV26&gt;(BK625+20),'[1]Multi-Field'!AV26&lt;BJ625),(20+BJ625-'[1]Multi-Field'!AV26),IF('[1]Multi-Field'!AV26&lt;BK625-1+20,BK625,""))))</f>
        <v>20</v>
      </c>
      <c r="BN625" s="409">
        <f>IF('[1]Multi-Field'!AV26&gt;((1.5*BJ625)+1),0,IF(AND('[1]Multi-Field'!AV26&gt;([1]Lists!BJ625-1),'[1]Multi-Field'!AV26&lt;(1.5*BJ625)),20,IF(AND('[1]Multi-Field'!AV26&gt;(BL625+20),'[1]Multi-Field'!AV26&lt;BJ625),(20+BJ625-'[1]Multi-Field'!AV26),IF('[1]Multi-Field'!AV26&lt;BL625-1+20,BL625,""))))</f>
        <v>20</v>
      </c>
      <c r="BO625" s="409">
        <f>IF('[1]Multi-Field'!AV26&lt;60,(IF(OR('[1]Multi-Field'!H26=1,'[1]Multi-Field'!H26=2,'[1]Multi-Field'!H26=3),40,IF(OR('[1]Multi-Field'!H26=4,'[1]Multi-Field'!H26=5,'[1]Multi-Field'!H26=6),60,"#"))),IF(AND('[1]Multi-Field'!AV26&gt;59,'[1]Multi-Field'!AV26&lt;80),(IF(OR('[1]Multi-Field'!H26=1,'[1]Multi-Field'!H26=2),20,IF('[1]Multi-Field'!H26=3,40,IF(OR('[1]Multi-Field'!H26=4,'[1]Multi-Field'!H26=5,'[1]Multi-Field'!H26=6),60,"!")))),IF(AND('[1]Multi-Field'!AV26&gt;79,'[1]Multi-Field'!AV26&lt;100),(IF(OR('[1]Multi-Field'!H26=1,'[1]Multi-Field'!H26=2,'[1]Multi-Field'!H26=3),20,IF(OR('[1]Multi-Field'!H26=4,'[1]Multi-Field'!H26=5,'[1]Multi-Field'!H26=6),60,"?"))),IF(AND('[1]Multi-Field'!AV26&gt;99,'[1]Multi-Field'!AV26&lt;150),(IF(OR('[1]Multi-Field'!H26=1,'[1]Multi-Field'!H26=2,'[1]Multi-Field'!H26=3),20,IF(OR('[1]Multi-Field'!H26=4,'[1]Multi-Field'!H26=5,'[1]Multi-Field'!H26=6),40,"*"))),IF(AND('[1]Multi-Field'!AV26&gt;149,'[1]Multi-Field'!AV26&lt;200),(IF(OR('[1]Multi-Field'!H26=1,'[1]Multi-Field'!H26=2),0,IF(OR('[1]Multi-Field'!H26=3,'[1]Multi-Field'!H26=4,'[1]Multi-Field'!H26=5,'[1]Multi-Field'!H26=6),20,"&amp;"))),IF(AND('[1]Multi-Field'!AV26&gt;199,'[1]Multi-Field'!AV26&lt;269),(IF(OR('[1]Multi-Field'!H26=4,'[1]Multi-Field'!H26=5,'[1]Multi-Field'!H26=6),20,"&amp;")),IF('[1]Multi-Field'!AV26&gt;268,0,"%")))))))</f>
        <v>0</v>
      </c>
      <c r="BP625" s="409">
        <f>IF('[1]Multi-Field'!H26=1,((('[1]Multi-Field'!J26*40)-'[1]Multi-Field'!AV26)/0.6)-120,IF('[1]Multi-Field'!H26=2,((('[1]Multi-Field'!J26*40)-'[1]Multi-Field'!AV26)/0.6)-100,IF('[1]Multi-Field'!H26=3,((('[1]Multi-Field'!J26*40)-'[1]Multi-Field'!AV26)/0.6)-80,IF('[1]Multi-Field'!H26=4,((('[1]Multi-Field'!J26*40)-'[1]Multi-Field'!AV26)/0.6)-60,IF(OR('[1]Multi-Field'!H26=5,'[1]Multi-Field'!H26=6),((('[1]Multi-Field'!J26*40)-'[1]Multi-Field'!AV26)/0.6)-40,"")))))</f>
        <v>-191.66666666666669</v>
      </c>
      <c r="BQ625" s="409">
        <f t="shared" si="89"/>
        <v>-153.33333333333334</v>
      </c>
      <c r="BR625" s="409">
        <f t="shared" si="90"/>
        <v>-126.50000000000001</v>
      </c>
      <c r="BS625" s="409">
        <f>IF('[1]Multi-Field'!AV26&gt;165,0,IF(AND('[1]Multi-Field'!AV26&gt;80,'[1]Multi-Field'!AV26&lt;166),20,IF('[1]Multi-Field'!AV26&lt;81,(110-'[1]Multi-Field'!AV26)*0.7,"")))</f>
        <v>20</v>
      </c>
      <c r="BT625" s="409">
        <f>IF('[1]Multi-Field'!AV26&gt;10,0,IF(50-(5*'[1]Multi-Field'!AV26),""))</f>
        <v>0</v>
      </c>
      <c r="BU625" s="409">
        <f>IF('[1]Multi-Field'!AV26&gt;109,0,(110-'[1]Multi-Field'!AV26)*0.7)</f>
        <v>0</v>
      </c>
      <c r="BV625" s="409">
        <f>IF(AND('[1]Multi-Field'!H26=1,'[1]Multi-Field'!AV26&lt;100),(100-'[1]Multi-Field'!AV26)*0.88,IF(AND('[1]Multi-Field'!H26=2,'[1]Multi-Field'!AV26&lt;110),(110-'[1]Multi-Field'!AV26)*0.88,IF(AND('[1]Multi-Field'!H26=3,'[1]Multi-Field'!AV26&lt;130),(130-'[1]Multi-Field'!AV26)*1,IF(AND('[1]Multi-Field'!H26=4,'[1]Multi-Field'!AV26&lt;160),(160-'[1]Multi-Field'!AV26)*1.13,IF(AND(OR('[1]Multi-Field'!H26=5,'[1]Multi-Field'!H26=6),'[1]Multi-Field'!AV26&lt;200),(200-'[1]Multi-Field'!AV26)*0.88,0)))))</f>
        <v>0</v>
      </c>
      <c r="BW625" s="409">
        <f>IF(AND('[1]Multi-Field'!H26=1,'[1]Multi-Field'!AV26&lt;100),(100-'[1]Multi-Field'!AV26)*0.7,IF(AND('[1]Multi-Field'!H26=2,'[1]Multi-Field'!AV26&lt;110),(100-'[1]Multi-Field'!AV26)*0.7,IF(AND('[1]Multi-Field'!H26=3,'[1]Multi-Field'!AV26&lt;130),(130-'[1]Multi-Field'!AV26)*0.8,IF(AND('[1]Multi-Field'!H26=4,'[1]Multi-Field'!AV26&lt;160),(160-'[1]Multi-Field'!AV26)*0.9,IF(AND(OR('[1]Multi-Field'!H26=5,'[1]Multi-Field'!H26=6),'[1]Multi-Field'!AV26&lt;200),(200-'[1]Multi-Field'!AV26)*0.7,0)))))</f>
        <v>0</v>
      </c>
      <c r="BX625" s="409">
        <f>IF(AND(BW625&lt;20,OR('[1]Multi-Field'!Q26=[1]Lists!$AC$24,'[1]Multi-Field'!Q26=[1]Lists!$AC$10,'[1]Multi-Field'!Q26=[1]Lists!AC37,'[1]Multi-Field'!Q26=[1]Lists!$AC$22)),0,IF(BW625&lt;20,  20,BW625))</f>
        <v>20</v>
      </c>
      <c r="BY625" s="409">
        <f>IF(AND('[1]Multi-Field'!H26=1,[1]Lists!BX625&gt;50),50,IF(AND('[1]Multi-Field'!H26=2,[1]Lists!BX625&gt;60),60,IF(AND('[1]Multi-Field'!H26=3,[1]Lists!BX625&gt;70),70,IF(AND('[1]Multi-Field'!H26=4,[1]Lists!BX625&gt;80),80,IF(AND(OR('[1]Multi-Field'!H26=5,'[1]Multi-Field'!H26=6),[1]Lists!BX625&gt;100),100,[1]Lists!BX625)))))</f>
        <v>20</v>
      </c>
      <c r="BZ625" s="422">
        <f t="shared" si="91"/>
        <v>15</v>
      </c>
      <c r="CA625" s="409">
        <f t="shared" si="92"/>
        <v>0</v>
      </c>
    </row>
    <row r="626" spans="16:79">
      <c r="P626" s="391"/>
      <c r="Q626" s="83"/>
      <c r="R626" s="395"/>
      <c r="S626" s="395"/>
      <c r="T626" s="395"/>
      <c r="U626" s="396"/>
      <c r="BH626" s="409">
        <v>25</v>
      </c>
      <c r="BI626" s="424" t="str">
        <f>'[1]Multi-Field'!B27</f>
        <v>14 ac uptop</v>
      </c>
      <c r="BJ626" s="409">
        <f>IF('[1]Multi-Field'!H27=[1]Lists!$BB$599,[1]Lists!$BC$599,IF('[1]Multi-Field'!H27=[1]Lists!$BB$600,[1]Lists!$BC$600,IF('[1]Multi-Field'!H27=[1]Lists!$BB$601,[1]Lists!$BC$601,IF('[1]Multi-Field'!H27=[1]Lists!$BB$602,[1]Lists!$BC$602,IF('[1]Multi-Field'!H27=[1]Lists!$BB$603,[1]Lists!$BC$603,IF('[1]Multi-Field'!H27=$BB$604,$BC$604,""))))))</f>
        <v>130</v>
      </c>
      <c r="BK626" s="409">
        <f>IF('[1]Multi-Field'!H27=[1]Lists!$BB$599,[1]Lists!$BD$599,IF('[1]Multi-Field'!H27=[1]Lists!$BB$600,[1]Lists!$BD$600,IF('[1]Multi-Field'!H27=[1]Lists!$BB$601,[1]Lists!$BD$601,IF('[1]Multi-Field'!H27=[1]Lists!$BB$602,[1]Lists!$BD$602,IF('[1]Multi-Field'!H27=[1]Lists!$BB$603,[1]Lists!$BD$603,IF('[1]Multi-Field'!H27=$BB$604,$BD$604,""))))))</f>
        <v>80</v>
      </c>
      <c r="BL626" s="409">
        <f>IF('[1]Multi-Field'!H27=[1]Lists!$BB$599,[1]Lists!$BE$599,IF('[1]Multi-Field'!H27=[1]Lists!$BB$600,[1]Lists!$BE$600,IF('[1]Multi-Field'!H27=[1]Lists!$BB$601,[1]Lists!$BE$601,IF('[1]Multi-Field'!H27=[1]Lists!$BB$602,[1]Lists!$BE$602,IF('[1]Multi-Field'!H27=[1]Lists!$BB$603,[1]Lists!$BE$603,IF('[1]Multi-Field'!H27=$BB$604,$BE$604,""))))))</f>
        <v>70</v>
      </c>
      <c r="BM626" s="409">
        <f>IF('[1]Multi-Field'!AV27&gt;((1.5*BJ626)+1),0,IF(AND('[1]Multi-Field'!AV27&gt;([1]Lists!BJ626-1),'[1]Multi-Field'!H27&lt;(1.5*BJ626)),20,IF(AND('[1]Multi-Field'!AV27&gt;(BK626+20),'[1]Multi-Field'!AV27&lt;BJ626),(20+BJ626-'[1]Multi-Field'!AV27),IF('[1]Multi-Field'!AV27&lt;BK626-1+20,BK626,""))))</f>
        <v>0</v>
      </c>
      <c r="BN626" s="409">
        <f>IF('[1]Multi-Field'!AV27&gt;((1.5*BJ626)+1),0,IF(AND('[1]Multi-Field'!AV27&gt;([1]Lists!BJ626-1),'[1]Multi-Field'!AV27&lt;(1.5*BJ626)),20,IF(AND('[1]Multi-Field'!AV27&gt;(BL626+20),'[1]Multi-Field'!AV27&lt;BJ626),(20+BJ626-'[1]Multi-Field'!AV27),IF('[1]Multi-Field'!AV27&lt;BL626-1+20,BL626,""))))</f>
        <v>0</v>
      </c>
      <c r="BO626" s="409" t="str">
        <f>IF('[1]Multi-Field'!AV27&lt;60,(IF(OR('[1]Multi-Field'!H27=1,'[1]Multi-Field'!H27=2,'[1]Multi-Field'!H27=3),40,IF(OR('[1]Multi-Field'!H27=4,'[1]Multi-Field'!H27=5,'[1]Multi-Field'!H27=6),60,"#"))),IF(AND('[1]Multi-Field'!AV27&gt;59,'[1]Multi-Field'!AV27&lt;80),(IF(OR('[1]Multi-Field'!H27=1,'[1]Multi-Field'!H27=2),20,IF('[1]Multi-Field'!H27=3,40,IF(OR('[1]Multi-Field'!H27=4,'[1]Multi-Field'!H27=5,'[1]Multi-Field'!H27=6),60,"!")))),IF(AND('[1]Multi-Field'!AV27&gt;79,'[1]Multi-Field'!AV27&lt;100),(IF(OR('[1]Multi-Field'!H27=1,'[1]Multi-Field'!H27=2,'[1]Multi-Field'!H27=3),20,IF(OR('[1]Multi-Field'!H27=4,'[1]Multi-Field'!H27=5,'[1]Multi-Field'!H27=6),60,"?"))),IF(AND('[1]Multi-Field'!AV27&gt;99,'[1]Multi-Field'!AV27&lt;150),(IF(OR('[1]Multi-Field'!H27=1,'[1]Multi-Field'!H27=2,'[1]Multi-Field'!H27=3),20,IF(OR('[1]Multi-Field'!H27=4,'[1]Multi-Field'!H27=5,'[1]Multi-Field'!H27=6),40,"*"))),IF(AND('[1]Multi-Field'!AV27&gt;149,'[1]Multi-Field'!AV27&lt;200),(IF(OR('[1]Multi-Field'!H27=1,'[1]Multi-Field'!H27=2),0,IF(OR('[1]Multi-Field'!H27=3,'[1]Multi-Field'!H27=4,'[1]Multi-Field'!H27=5,'[1]Multi-Field'!H27=6),20,"&amp;"))),IF(AND('[1]Multi-Field'!AV27&gt;199,'[1]Multi-Field'!AV27&lt;269),(IF(OR('[1]Multi-Field'!H27=4,'[1]Multi-Field'!H27=5,'[1]Multi-Field'!H27=6),20,"&amp;")),IF('[1]Multi-Field'!AV27&gt;268,0,"%")))))))</f>
        <v>&amp;</v>
      </c>
      <c r="BP626" s="409">
        <f>IF('[1]Multi-Field'!H27=1,((('[1]Multi-Field'!J27*40)-'[1]Multi-Field'!AV27)/0.6)-120,IF('[1]Multi-Field'!H27=2,((('[1]Multi-Field'!J27*40)-'[1]Multi-Field'!AV27)/0.6)-100,IF('[1]Multi-Field'!H27=3,((('[1]Multi-Field'!J27*40)-'[1]Multi-Field'!AV27)/0.6)-80,IF('[1]Multi-Field'!H27=4,((('[1]Multi-Field'!J27*40)-'[1]Multi-Field'!AV27)/0.6)-60,IF(OR('[1]Multi-Field'!H27=5,'[1]Multi-Field'!H27=6),((('[1]Multi-Field'!J27*40)-'[1]Multi-Field'!AV27)/0.6)-40,"")))))</f>
        <v>-188.33333333333334</v>
      </c>
      <c r="BQ626" s="409">
        <f t="shared" si="89"/>
        <v>-150.66666666666669</v>
      </c>
      <c r="BR626" s="409">
        <f t="shared" si="90"/>
        <v>-124.30000000000001</v>
      </c>
      <c r="BS626" s="409">
        <f>IF('[1]Multi-Field'!AV27&gt;165,0,IF(AND('[1]Multi-Field'!AV27&gt;80,'[1]Multi-Field'!AV27&lt;166),20,IF('[1]Multi-Field'!AV27&lt;81,(110-'[1]Multi-Field'!AV27)*0.7,"")))</f>
        <v>0</v>
      </c>
      <c r="BT626" s="409">
        <f>IF('[1]Multi-Field'!AV27&gt;10,0,IF(50-(5*'[1]Multi-Field'!AV27),""))</f>
        <v>0</v>
      </c>
      <c r="BU626" s="409">
        <f>IF('[1]Multi-Field'!AV27&gt;109,0,(110-'[1]Multi-Field'!AV27)*0.7)</f>
        <v>0</v>
      </c>
      <c r="BV626" s="409">
        <f>IF(AND('[1]Multi-Field'!H27=1,'[1]Multi-Field'!AV27&lt;100),(100-'[1]Multi-Field'!AV27)*0.88,IF(AND('[1]Multi-Field'!H27=2,'[1]Multi-Field'!AV27&lt;110),(110-'[1]Multi-Field'!AV27)*0.88,IF(AND('[1]Multi-Field'!H27=3,'[1]Multi-Field'!AV27&lt;130),(130-'[1]Multi-Field'!AV27)*1,IF(AND('[1]Multi-Field'!H27=4,'[1]Multi-Field'!AV27&lt;160),(160-'[1]Multi-Field'!AV27)*1.13,IF(AND(OR('[1]Multi-Field'!H27=5,'[1]Multi-Field'!H27=6),'[1]Multi-Field'!AV27&lt;200),(200-'[1]Multi-Field'!AV27)*0.88,0)))))</f>
        <v>0</v>
      </c>
      <c r="BW626" s="409">
        <f>IF(AND('[1]Multi-Field'!H27=1,'[1]Multi-Field'!AV27&lt;100),(100-'[1]Multi-Field'!AV27)*0.7,IF(AND('[1]Multi-Field'!H27=2,'[1]Multi-Field'!AV27&lt;110),(100-'[1]Multi-Field'!AV27)*0.7,IF(AND('[1]Multi-Field'!H27=3,'[1]Multi-Field'!AV27&lt;130),(130-'[1]Multi-Field'!AV27)*0.8,IF(AND('[1]Multi-Field'!H27=4,'[1]Multi-Field'!AV27&lt;160),(160-'[1]Multi-Field'!AV27)*0.9,IF(AND(OR('[1]Multi-Field'!H27=5,'[1]Multi-Field'!H27=6),'[1]Multi-Field'!AV27&lt;200),(200-'[1]Multi-Field'!AV27)*0.7,0)))))</f>
        <v>0</v>
      </c>
      <c r="BX626" s="409">
        <f>IF(AND(BW626&lt;20,OR('[1]Multi-Field'!Q27=[1]Lists!$AC$24,'[1]Multi-Field'!Q27=[1]Lists!$AC$10,'[1]Multi-Field'!Q27=[1]Lists!AC38,'[1]Multi-Field'!Q27=[1]Lists!$AC$22)),0,IF(BW626&lt;20,  20,BW626))</f>
        <v>20</v>
      </c>
      <c r="BY626" s="409">
        <f>IF(AND('[1]Multi-Field'!H27=1,[1]Lists!BX626&gt;50),50,IF(AND('[1]Multi-Field'!H27=2,[1]Lists!BX626&gt;60),60,IF(AND('[1]Multi-Field'!H27=3,[1]Lists!BX626&gt;70),70,IF(AND('[1]Multi-Field'!H27=4,[1]Lists!BX626&gt;80),80,IF(AND(OR('[1]Multi-Field'!H27=5,'[1]Multi-Field'!H27=6),[1]Lists!BX626&gt;100),100,[1]Lists!BX626)))))</f>
        <v>20</v>
      </c>
      <c r="BZ626" s="422">
        <f t="shared" si="91"/>
        <v>15</v>
      </c>
      <c r="CA626" s="409">
        <f t="shared" si="92"/>
        <v>0</v>
      </c>
    </row>
    <row r="627" spans="16:79">
      <c r="P627" s="391"/>
      <c r="Q627" s="84"/>
      <c r="R627" s="395"/>
      <c r="S627" s="395"/>
      <c r="T627" s="395"/>
      <c r="U627" s="396"/>
      <c r="BH627" s="409">
        <v>26</v>
      </c>
      <c r="BI627" s="424" t="str">
        <f>'[1]Multi-Field'!B28</f>
        <v>Skip #5</v>
      </c>
      <c r="BJ627" s="409">
        <f>IF('[1]Multi-Field'!H28=[1]Lists!$BB$599,[1]Lists!$BC$599,IF('[1]Multi-Field'!H28=[1]Lists!$BB$600,[1]Lists!$BC$600,IF('[1]Multi-Field'!H28=[1]Lists!$BB$601,[1]Lists!$BC$601,IF('[1]Multi-Field'!H28=[1]Lists!$BB$602,[1]Lists!$BC$602,IF('[1]Multi-Field'!H28=[1]Lists!$BB$603,[1]Lists!$BC$603,IF('[1]Multi-Field'!H28=$BB$604,$BC$604,""))))))</f>
        <v>130</v>
      </c>
      <c r="BK627" s="409">
        <f>IF('[1]Multi-Field'!H28=[1]Lists!$BB$599,[1]Lists!$BD$599,IF('[1]Multi-Field'!H28=[1]Lists!$BB$600,[1]Lists!$BD$600,IF('[1]Multi-Field'!H28=[1]Lists!$BB$601,[1]Lists!$BD$601,IF('[1]Multi-Field'!H28=[1]Lists!$BB$602,[1]Lists!$BD$602,IF('[1]Multi-Field'!H28=[1]Lists!$BB$603,[1]Lists!$BD$603,IF('[1]Multi-Field'!H28=$BB$604,$BD$604,""))))))</f>
        <v>80</v>
      </c>
      <c r="BL627" s="409">
        <f>IF('[1]Multi-Field'!H28=[1]Lists!$BB$599,[1]Lists!$BE$599,IF('[1]Multi-Field'!H28=[1]Lists!$BB$600,[1]Lists!$BE$600,IF('[1]Multi-Field'!H28=[1]Lists!$BB$601,[1]Lists!$BE$601,IF('[1]Multi-Field'!H28=[1]Lists!$BB$602,[1]Lists!$BE$602,IF('[1]Multi-Field'!H28=[1]Lists!$BB$603,[1]Lists!$BE$603,IF('[1]Multi-Field'!H28=$BB$604,$BE$604,""))))))</f>
        <v>70</v>
      </c>
      <c r="BM627" s="409">
        <f>IF('[1]Multi-Field'!AV28&gt;((1.5*BJ627)+1),0,IF(AND('[1]Multi-Field'!AV28&gt;([1]Lists!BJ627-1),'[1]Multi-Field'!H28&lt;(1.5*BJ627)),20,IF(AND('[1]Multi-Field'!AV28&gt;(BK627+20),'[1]Multi-Field'!AV28&lt;BJ627),(20+BJ627-'[1]Multi-Field'!AV28),IF('[1]Multi-Field'!AV28&lt;BK627-1+20,BK627,""))))</f>
        <v>80</v>
      </c>
      <c r="BN627" s="409">
        <f>IF('[1]Multi-Field'!AV28&gt;((1.5*BJ627)+1),0,IF(AND('[1]Multi-Field'!AV28&gt;([1]Lists!BJ627-1),'[1]Multi-Field'!AV28&lt;(1.5*BJ627)),20,IF(AND('[1]Multi-Field'!AV28&gt;(BL627+20),'[1]Multi-Field'!AV28&lt;BJ627),(20+BJ627-'[1]Multi-Field'!AV28),IF('[1]Multi-Field'!AV28&lt;BL627-1+20,BL627,""))))</f>
        <v>70</v>
      </c>
      <c r="BO627" s="409">
        <f>IF('[1]Multi-Field'!AV28&lt;60,(IF(OR('[1]Multi-Field'!H28=1,'[1]Multi-Field'!H28=2,'[1]Multi-Field'!H28=3),40,IF(OR('[1]Multi-Field'!H28=4,'[1]Multi-Field'!H28=5,'[1]Multi-Field'!H28=6),60,"#"))),IF(AND('[1]Multi-Field'!AV28&gt;59,'[1]Multi-Field'!AV28&lt;80),(IF(OR('[1]Multi-Field'!H28=1,'[1]Multi-Field'!H28=2),20,IF('[1]Multi-Field'!H28=3,40,IF(OR('[1]Multi-Field'!H28=4,'[1]Multi-Field'!H28=5,'[1]Multi-Field'!H28=6),60,"!")))),IF(AND('[1]Multi-Field'!AV28&gt;79,'[1]Multi-Field'!AV28&lt;100),(IF(OR('[1]Multi-Field'!H28=1,'[1]Multi-Field'!H28=2,'[1]Multi-Field'!H28=3),20,IF(OR('[1]Multi-Field'!H28=4,'[1]Multi-Field'!H28=5,'[1]Multi-Field'!H28=6),60,"?"))),IF(AND('[1]Multi-Field'!AV28&gt;99,'[1]Multi-Field'!AV28&lt;150),(IF(OR('[1]Multi-Field'!H28=1,'[1]Multi-Field'!H28=2,'[1]Multi-Field'!H28=3),20,IF(OR('[1]Multi-Field'!H28=4,'[1]Multi-Field'!H28=5,'[1]Multi-Field'!H28=6),40,"*"))),IF(AND('[1]Multi-Field'!AV28&gt;149,'[1]Multi-Field'!AV28&lt;200),(IF(OR('[1]Multi-Field'!H28=1,'[1]Multi-Field'!H28=2),0,IF(OR('[1]Multi-Field'!H28=3,'[1]Multi-Field'!H28=4,'[1]Multi-Field'!H28=5,'[1]Multi-Field'!H28=6),20,"&amp;"))),IF(AND('[1]Multi-Field'!AV28&gt;199,'[1]Multi-Field'!AV28&lt;269),(IF(OR('[1]Multi-Field'!H28=4,'[1]Multi-Field'!H28=5,'[1]Multi-Field'!H28=6),20,"&amp;")),IF('[1]Multi-Field'!AV28&gt;268,0,"%")))))))</f>
        <v>40</v>
      </c>
      <c r="BP627" s="409">
        <f>IF('[1]Multi-Field'!H28=1,((('[1]Multi-Field'!J28*40)-'[1]Multi-Field'!AV28)/0.6)-120,IF('[1]Multi-Field'!H28=2,((('[1]Multi-Field'!J28*40)-'[1]Multi-Field'!AV28)/0.6)-100,IF('[1]Multi-Field'!H28=3,((('[1]Multi-Field'!J28*40)-'[1]Multi-Field'!AV28)/0.6)-80,IF('[1]Multi-Field'!H28=4,((('[1]Multi-Field'!J28*40)-'[1]Multi-Field'!AV28)/0.6)-60,IF(OR('[1]Multi-Field'!H28=5,'[1]Multi-Field'!H28=6),((('[1]Multi-Field'!J28*40)-'[1]Multi-Field'!AV28)/0.6)-40,"")))))</f>
        <v>120</v>
      </c>
      <c r="BQ627" s="409">
        <f t="shared" si="89"/>
        <v>96</v>
      </c>
      <c r="BR627" s="409">
        <f t="shared" si="90"/>
        <v>79.2</v>
      </c>
      <c r="BS627" s="409">
        <f>IF('[1]Multi-Field'!AV28&gt;165,0,IF(AND('[1]Multi-Field'!AV28&gt;80,'[1]Multi-Field'!AV28&lt;166),20,IF('[1]Multi-Field'!AV28&lt;81,(110-'[1]Multi-Field'!AV28)*0.7,"")))</f>
        <v>77</v>
      </c>
      <c r="BT627" s="409" t="str">
        <f>IF('[1]Multi-Field'!AV28&gt;10,0,IF(50-(5*'[1]Multi-Field'!AV28),""))</f>
        <v/>
      </c>
      <c r="BU627" s="409">
        <f>IF('[1]Multi-Field'!AV28&gt;109,0,(110-'[1]Multi-Field'!AV28)*0.7)</f>
        <v>77</v>
      </c>
      <c r="BV627" s="409">
        <f>IF(AND('[1]Multi-Field'!H28=1,'[1]Multi-Field'!AV28&lt;100),(100-'[1]Multi-Field'!AV28)*0.88,IF(AND('[1]Multi-Field'!H28=2,'[1]Multi-Field'!AV28&lt;110),(110-'[1]Multi-Field'!AV28)*0.88,IF(AND('[1]Multi-Field'!H28=3,'[1]Multi-Field'!AV28&lt;130),(130-'[1]Multi-Field'!AV28)*1,IF(AND('[1]Multi-Field'!H28=4,'[1]Multi-Field'!AV28&lt;160),(160-'[1]Multi-Field'!AV28)*1.13,IF(AND(OR('[1]Multi-Field'!H28=5,'[1]Multi-Field'!H28=6),'[1]Multi-Field'!AV28&lt;200),(200-'[1]Multi-Field'!AV28)*0.88,0)))))</f>
        <v>130</v>
      </c>
      <c r="BW627" s="409">
        <f>IF(AND('[1]Multi-Field'!H28=1,'[1]Multi-Field'!AV28&lt;100),(100-'[1]Multi-Field'!AV28)*0.7,IF(AND('[1]Multi-Field'!H28=2,'[1]Multi-Field'!AV28&lt;110),(100-'[1]Multi-Field'!AV28)*0.7,IF(AND('[1]Multi-Field'!H28=3,'[1]Multi-Field'!AV28&lt;130),(130-'[1]Multi-Field'!AV28)*0.8,IF(AND('[1]Multi-Field'!H28=4,'[1]Multi-Field'!AV28&lt;160),(160-'[1]Multi-Field'!AV28)*0.9,IF(AND(OR('[1]Multi-Field'!H28=5,'[1]Multi-Field'!H28=6),'[1]Multi-Field'!AV28&lt;200),(200-'[1]Multi-Field'!AV28)*0.7,0)))))</f>
        <v>104</v>
      </c>
      <c r="BX627" s="409">
        <f>IF(AND(BW627&lt;20,OR('[1]Multi-Field'!Q28=[1]Lists!$AC$24,'[1]Multi-Field'!Q28=[1]Lists!$AC$10,'[1]Multi-Field'!Q28=[1]Lists!AC39,'[1]Multi-Field'!Q28=[1]Lists!$AC$22)),0,IF(BW627&lt;20,  20,BW627))</f>
        <v>104</v>
      </c>
      <c r="BY627" s="409">
        <f>IF(AND('[1]Multi-Field'!H28=1,[1]Lists!BX627&gt;50),50,IF(AND('[1]Multi-Field'!H28=2,[1]Lists!BX627&gt;60),60,IF(AND('[1]Multi-Field'!H28=3,[1]Lists!BX627&gt;70),70,IF(AND('[1]Multi-Field'!H28=4,[1]Lists!BX627&gt;80),80,IF(AND(OR('[1]Multi-Field'!H28=5,'[1]Multi-Field'!H28=6),[1]Lists!BX627&gt;100),100,[1]Lists!BX627)))))</f>
        <v>70</v>
      </c>
      <c r="BZ627" s="422">
        <f t="shared" si="91"/>
        <v>65</v>
      </c>
      <c r="CA627" s="409">
        <f t="shared" si="92"/>
        <v>77</v>
      </c>
    </row>
    <row r="628" spans="16:79">
      <c r="P628" s="391"/>
      <c r="Q628" s="84"/>
      <c r="R628" s="395"/>
      <c r="S628" s="395"/>
      <c r="T628" s="395"/>
      <c r="U628" s="396"/>
      <c r="BH628" s="409">
        <v>27</v>
      </c>
      <c r="BI628" s="424" t="str">
        <f>'[1]Multi-Field'!B29</f>
        <v>Gravel bottom</v>
      </c>
      <c r="BJ628" s="409">
        <f>IF('[1]Multi-Field'!H29=[1]Lists!$BB$599,[1]Lists!$BC$599,IF('[1]Multi-Field'!H29=[1]Lists!$BB$600,[1]Lists!$BC$600,IF('[1]Multi-Field'!H29=[1]Lists!$BB$601,[1]Lists!$BC$601,IF('[1]Multi-Field'!H29=[1]Lists!$BB$602,[1]Lists!$BC$602,IF('[1]Multi-Field'!H29=[1]Lists!$BB$603,[1]Lists!$BC$603,IF('[1]Multi-Field'!H29=$BB$604,$BC$604,""))))))</f>
        <v>130</v>
      </c>
      <c r="BK628" s="409">
        <f>IF('[1]Multi-Field'!H29=[1]Lists!$BB$599,[1]Lists!$BD$599,IF('[1]Multi-Field'!H29=[1]Lists!$BB$600,[1]Lists!$BD$600,IF('[1]Multi-Field'!H29=[1]Lists!$BB$601,[1]Lists!$BD$601,IF('[1]Multi-Field'!H29=[1]Lists!$BB$602,[1]Lists!$BD$602,IF('[1]Multi-Field'!H29=[1]Lists!$BB$603,[1]Lists!$BD$603,IF('[1]Multi-Field'!H29=$BB$604,$BD$604,""))))))</f>
        <v>80</v>
      </c>
      <c r="BL628" s="409">
        <f>IF('[1]Multi-Field'!H29=[1]Lists!$BB$599,[1]Lists!$BE$599,IF('[1]Multi-Field'!H29=[1]Lists!$BB$600,[1]Lists!$BE$600,IF('[1]Multi-Field'!H29=[1]Lists!$BB$601,[1]Lists!$BE$601,IF('[1]Multi-Field'!H29=[1]Lists!$BB$602,[1]Lists!$BE$602,IF('[1]Multi-Field'!H29=[1]Lists!$BB$603,[1]Lists!$BE$603,IF('[1]Multi-Field'!H29=$BB$604,$BE$604,""))))))</f>
        <v>70</v>
      </c>
      <c r="BM628" s="409">
        <f>IF('[1]Multi-Field'!AV29&gt;((1.5*BJ628)+1),0,IF(AND('[1]Multi-Field'!AV29&gt;([1]Lists!BJ628-1),'[1]Multi-Field'!H29&lt;(1.5*BJ628)),20,IF(AND('[1]Multi-Field'!AV29&gt;(BK628+20),'[1]Multi-Field'!AV29&lt;BJ628),(20+BJ628-'[1]Multi-Field'!AV29),IF('[1]Multi-Field'!AV29&lt;BK628-1+20,BK628,""))))</f>
        <v>0</v>
      </c>
      <c r="BN628" s="409">
        <f>IF('[1]Multi-Field'!AV29&gt;((1.5*BJ628)+1),0,IF(AND('[1]Multi-Field'!AV29&gt;([1]Lists!BJ628-1),'[1]Multi-Field'!AV29&lt;(1.5*BJ628)),20,IF(AND('[1]Multi-Field'!AV29&gt;(BL628+20),'[1]Multi-Field'!AV29&lt;BJ628),(20+BJ628-'[1]Multi-Field'!AV29),IF('[1]Multi-Field'!AV29&lt;BL628-1+20,BL628,""))))</f>
        <v>0</v>
      </c>
      <c r="BO628" s="409" t="str">
        <f>IF('[1]Multi-Field'!AV29&lt;60,(IF(OR('[1]Multi-Field'!H29=1,'[1]Multi-Field'!H29=2,'[1]Multi-Field'!H29=3),40,IF(OR('[1]Multi-Field'!H29=4,'[1]Multi-Field'!H29=5,'[1]Multi-Field'!H29=6),60,"#"))),IF(AND('[1]Multi-Field'!AV29&gt;59,'[1]Multi-Field'!AV29&lt;80),(IF(OR('[1]Multi-Field'!H29=1,'[1]Multi-Field'!H29=2),20,IF('[1]Multi-Field'!H29=3,40,IF(OR('[1]Multi-Field'!H29=4,'[1]Multi-Field'!H29=5,'[1]Multi-Field'!H29=6),60,"!")))),IF(AND('[1]Multi-Field'!AV29&gt;79,'[1]Multi-Field'!AV29&lt;100),(IF(OR('[1]Multi-Field'!H29=1,'[1]Multi-Field'!H29=2,'[1]Multi-Field'!H29=3),20,IF(OR('[1]Multi-Field'!H29=4,'[1]Multi-Field'!H29=5,'[1]Multi-Field'!H29=6),60,"?"))),IF(AND('[1]Multi-Field'!AV29&gt;99,'[1]Multi-Field'!AV29&lt;150),(IF(OR('[1]Multi-Field'!H29=1,'[1]Multi-Field'!H29=2,'[1]Multi-Field'!H29=3),20,IF(OR('[1]Multi-Field'!H29=4,'[1]Multi-Field'!H29=5,'[1]Multi-Field'!H29=6),40,"*"))),IF(AND('[1]Multi-Field'!AV29&gt;149,'[1]Multi-Field'!AV29&lt;200),(IF(OR('[1]Multi-Field'!H29=1,'[1]Multi-Field'!H29=2),0,IF(OR('[1]Multi-Field'!H29=3,'[1]Multi-Field'!H29=4,'[1]Multi-Field'!H29=5,'[1]Multi-Field'!H29=6),20,"&amp;"))),IF(AND('[1]Multi-Field'!AV29&gt;199,'[1]Multi-Field'!AV29&lt;269),(IF(OR('[1]Multi-Field'!H29=4,'[1]Multi-Field'!H29=5,'[1]Multi-Field'!H29=6),20,"&amp;")),IF('[1]Multi-Field'!AV29&gt;268,0,"%")))))))</f>
        <v>&amp;</v>
      </c>
      <c r="BP628" s="409">
        <f>IF('[1]Multi-Field'!H29=1,((('[1]Multi-Field'!J29*40)-'[1]Multi-Field'!AV29)/0.6)-120,IF('[1]Multi-Field'!H29=2,((('[1]Multi-Field'!J29*40)-'[1]Multi-Field'!AV29)/0.6)-100,IF('[1]Multi-Field'!H29=3,((('[1]Multi-Field'!J29*40)-'[1]Multi-Field'!AV29)/0.6)-80,IF('[1]Multi-Field'!H29=4,((('[1]Multi-Field'!J29*40)-'[1]Multi-Field'!AV29)/0.6)-60,IF(OR('[1]Multi-Field'!H29=5,'[1]Multi-Field'!H29=6),((('[1]Multi-Field'!J29*40)-'[1]Multi-Field'!AV29)/0.6)-40,"")))))</f>
        <v>-221.66666666666669</v>
      </c>
      <c r="BQ628" s="409">
        <f t="shared" si="89"/>
        <v>-177.33333333333337</v>
      </c>
      <c r="BR628" s="409">
        <f t="shared" si="90"/>
        <v>-146.30000000000001</v>
      </c>
      <c r="BS628" s="409">
        <f>IF('[1]Multi-Field'!AV29&gt;165,0,IF(AND('[1]Multi-Field'!AV29&gt;80,'[1]Multi-Field'!AV29&lt;166),20,IF('[1]Multi-Field'!AV29&lt;81,(110-'[1]Multi-Field'!AV29)*0.7,"")))</f>
        <v>0</v>
      </c>
      <c r="BT628" s="409">
        <f>IF('[1]Multi-Field'!AV29&gt;10,0,IF(50-(5*'[1]Multi-Field'!AV29),""))</f>
        <v>0</v>
      </c>
      <c r="BU628" s="409">
        <f>IF('[1]Multi-Field'!AV29&gt;109,0,(110-'[1]Multi-Field'!AV29)*0.7)</f>
        <v>0</v>
      </c>
      <c r="BV628" s="409">
        <f>IF(AND('[1]Multi-Field'!H29=1,'[1]Multi-Field'!AV29&lt;100),(100-'[1]Multi-Field'!AV29)*0.88,IF(AND('[1]Multi-Field'!H29=2,'[1]Multi-Field'!AV29&lt;110),(110-'[1]Multi-Field'!AV29)*0.88,IF(AND('[1]Multi-Field'!H29=3,'[1]Multi-Field'!AV29&lt;130),(130-'[1]Multi-Field'!AV29)*1,IF(AND('[1]Multi-Field'!H29=4,'[1]Multi-Field'!AV29&lt;160),(160-'[1]Multi-Field'!AV29)*1.13,IF(AND(OR('[1]Multi-Field'!H29=5,'[1]Multi-Field'!H29=6),'[1]Multi-Field'!AV29&lt;200),(200-'[1]Multi-Field'!AV29)*0.88,0)))))</f>
        <v>0</v>
      </c>
      <c r="BW628" s="409">
        <f>IF(AND('[1]Multi-Field'!H29=1,'[1]Multi-Field'!AV29&lt;100),(100-'[1]Multi-Field'!AV29)*0.7,IF(AND('[1]Multi-Field'!H29=2,'[1]Multi-Field'!AV29&lt;110),(100-'[1]Multi-Field'!AV29)*0.7,IF(AND('[1]Multi-Field'!H29=3,'[1]Multi-Field'!AV29&lt;130),(130-'[1]Multi-Field'!AV29)*0.8,IF(AND('[1]Multi-Field'!H29=4,'[1]Multi-Field'!AV29&lt;160),(160-'[1]Multi-Field'!AV29)*0.9,IF(AND(OR('[1]Multi-Field'!H29=5,'[1]Multi-Field'!H29=6),'[1]Multi-Field'!AV29&lt;200),(200-'[1]Multi-Field'!AV29)*0.7,0)))))</f>
        <v>0</v>
      </c>
      <c r="BX628" s="409">
        <f>IF(AND(BW628&lt;20,OR('[1]Multi-Field'!Q29=[1]Lists!$AC$24,'[1]Multi-Field'!Q29=[1]Lists!$AC$10,'[1]Multi-Field'!Q29=[1]Lists!AC40,'[1]Multi-Field'!Q29=[1]Lists!$AC$22)),0,IF(BW628&lt;20,  20,BW628))</f>
        <v>20</v>
      </c>
      <c r="BY628" s="409">
        <f>IF(AND('[1]Multi-Field'!H29=1,[1]Lists!BX628&gt;50),50,IF(AND('[1]Multi-Field'!H29=2,[1]Lists!BX628&gt;60),60,IF(AND('[1]Multi-Field'!H29=3,[1]Lists!BX628&gt;70),70,IF(AND('[1]Multi-Field'!H29=4,[1]Lists!BX628&gt;80),80,IF(AND(OR('[1]Multi-Field'!H29=5,'[1]Multi-Field'!H29=6),[1]Lists!BX628&gt;100),100,[1]Lists!BX628)))))</f>
        <v>20</v>
      </c>
      <c r="BZ628" s="422">
        <f t="shared" si="91"/>
        <v>15</v>
      </c>
      <c r="CA628" s="409">
        <f t="shared" si="92"/>
        <v>0</v>
      </c>
    </row>
    <row r="629" spans="16:79" ht="13.5" thickBot="1">
      <c r="P629" s="391"/>
      <c r="Q629" s="85"/>
      <c r="R629" s="397"/>
      <c r="S629" s="397"/>
      <c r="T629" s="397"/>
      <c r="U629" s="398"/>
      <c r="BH629" s="409">
        <v>28</v>
      </c>
      <c r="BI629" s="424" t="str">
        <f>'[1]Multi-Field'!B30</f>
        <v>T1248-#8</v>
      </c>
      <c r="BJ629" s="409">
        <f>IF('[1]Multi-Field'!H30=[1]Lists!$BB$599,[1]Lists!$BC$599,IF('[1]Multi-Field'!H30=[1]Lists!$BB$600,[1]Lists!$BC$600,IF('[1]Multi-Field'!H30=[1]Lists!$BB$601,[1]Lists!$BC$601,IF('[1]Multi-Field'!H30=[1]Lists!$BB$602,[1]Lists!$BC$602,IF('[1]Multi-Field'!H30=[1]Lists!$BB$603,[1]Lists!$BC$603,IF('[1]Multi-Field'!H30=$BB$604,$BC$604,""))))))</f>
        <v>130</v>
      </c>
      <c r="BK629" s="409">
        <f>IF('[1]Multi-Field'!H30=[1]Lists!$BB$599,[1]Lists!$BD$599,IF('[1]Multi-Field'!H30=[1]Lists!$BB$600,[1]Lists!$BD$600,IF('[1]Multi-Field'!H30=[1]Lists!$BB$601,[1]Lists!$BD$601,IF('[1]Multi-Field'!H30=[1]Lists!$BB$602,[1]Lists!$BD$602,IF('[1]Multi-Field'!H30=[1]Lists!$BB$603,[1]Lists!$BD$603,IF('[1]Multi-Field'!H30=$BB$604,$BD$604,""))))))</f>
        <v>80</v>
      </c>
      <c r="BL629" s="409">
        <f>IF('[1]Multi-Field'!H30=[1]Lists!$BB$599,[1]Lists!$BE$599,IF('[1]Multi-Field'!H30=[1]Lists!$BB$600,[1]Lists!$BE$600,IF('[1]Multi-Field'!H30=[1]Lists!$BB$601,[1]Lists!$BE$601,IF('[1]Multi-Field'!H30=[1]Lists!$BB$602,[1]Lists!$BE$602,IF('[1]Multi-Field'!H30=[1]Lists!$BB$603,[1]Lists!$BE$603,IF('[1]Multi-Field'!H30=$BB$604,$BE$604,""))))))</f>
        <v>70</v>
      </c>
      <c r="BM629" s="409">
        <f>IF('[1]Multi-Field'!AV30&gt;((1.5*BJ629)+1),0,IF(AND('[1]Multi-Field'!AV30&gt;([1]Lists!BJ629-1),'[1]Multi-Field'!H30&lt;(1.5*BJ629)),20,IF(AND('[1]Multi-Field'!AV30&gt;(BK629+20),'[1]Multi-Field'!AV30&lt;BJ629),(20+BJ629-'[1]Multi-Field'!AV30),IF('[1]Multi-Field'!AV30&lt;BK629-1+20,BK629,""))))</f>
        <v>80</v>
      </c>
      <c r="BN629" s="409">
        <f>IF('[1]Multi-Field'!AV30&gt;((1.5*BJ629)+1),0,IF(AND('[1]Multi-Field'!AV30&gt;([1]Lists!BJ629-1),'[1]Multi-Field'!AV30&lt;(1.5*BJ629)),20,IF(AND('[1]Multi-Field'!AV30&gt;(BL629+20),'[1]Multi-Field'!AV30&lt;BJ629),(20+BJ629-'[1]Multi-Field'!AV30),IF('[1]Multi-Field'!AV30&lt;BL629-1+20,BL629,""))))</f>
        <v>70</v>
      </c>
      <c r="BO629" s="409">
        <f>IF('[1]Multi-Field'!AV30&lt;60,(IF(OR('[1]Multi-Field'!H30=1,'[1]Multi-Field'!H30=2,'[1]Multi-Field'!H30=3),40,IF(OR('[1]Multi-Field'!H30=4,'[1]Multi-Field'!H30=5,'[1]Multi-Field'!H30=6),60,"#"))),IF(AND('[1]Multi-Field'!AV30&gt;59,'[1]Multi-Field'!AV30&lt;80),(IF(OR('[1]Multi-Field'!H30=1,'[1]Multi-Field'!H30=2),20,IF('[1]Multi-Field'!H30=3,40,IF(OR('[1]Multi-Field'!H30=4,'[1]Multi-Field'!H30=5,'[1]Multi-Field'!H30=6),60,"!")))),IF(AND('[1]Multi-Field'!AV30&gt;79,'[1]Multi-Field'!AV30&lt;100),(IF(OR('[1]Multi-Field'!H30=1,'[1]Multi-Field'!H30=2,'[1]Multi-Field'!H30=3),20,IF(OR('[1]Multi-Field'!H30=4,'[1]Multi-Field'!H30=5,'[1]Multi-Field'!H30=6),60,"?"))),IF(AND('[1]Multi-Field'!AV30&gt;99,'[1]Multi-Field'!AV30&lt;150),(IF(OR('[1]Multi-Field'!H30=1,'[1]Multi-Field'!H30=2,'[1]Multi-Field'!H30=3),20,IF(OR('[1]Multi-Field'!H30=4,'[1]Multi-Field'!H30=5,'[1]Multi-Field'!H30=6),40,"*"))),IF(AND('[1]Multi-Field'!AV30&gt;149,'[1]Multi-Field'!AV30&lt;200),(IF(OR('[1]Multi-Field'!H30=1,'[1]Multi-Field'!H30=2),0,IF(OR('[1]Multi-Field'!H30=3,'[1]Multi-Field'!H30=4,'[1]Multi-Field'!H30=5,'[1]Multi-Field'!H30=6),20,"&amp;"))),IF(AND('[1]Multi-Field'!AV30&gt;199,'[1]Multi-Field'!AV30&lt;269),(IF(OR('[1]Multi-Field'!H30=4,'[1]Multi-Field'!H30=5,'[1]Multi-Field'!H30=6),20,"&amp;")),IF('[1]Multi-Field'!AV30&gt;268,0,"%")))))))</f>
        <v>40</v>
      </c>
      <c r="BP629" s="409">
        <f>IF('[1]Multi-Field'!H30=1,((('[1]Multi-Field'!J30*40)-'[1]Multi-Field'!AV30)/0.6)-120,IF('[1]Multi-Field'!H30=2,((('[1]Multi-Field'!J30*40)-'[1]Multi-Field'!AV30)/0.6)-100,IF('[1]Multi-Field'!H30=3,((('[1]Multi-Field'!J30*40)-'[1]Multi-Field'!AV30)/0.6)-80,IF('[1]Multi-Field'!H30=4,((('[1]Multi-Field'!J30*40)-'[1]Multi-Field'!AV30)/0.6)-60,IF(OR('[1]Multi-Field'!H30=5,'[1]Multi-Field'!H30=6),((('[1]Multi-Field'!J30*40)-'[1]Multi-Field'!AV30)/0.6)-40,"")))))</f>
        <v>53.333333333333343</v>
      </c>
      <c r="BQ629" s="409">
        <f t="shared" si="89"/>
        <v>42.666666666666679</v>
      </c>
      <c r="BR629" s="409">
        <f t="shared" si="90"/>
        <v>35.20000000000001</v>
      </c>
      <c r="BS629" s="409">
        <f>IF('[1]Multi-Field'!AV30&gt;165,0,IF(AND('[1]Multi-Field'!AV30&gt;80,'[1]Multi-Field'!AV30&lt;166),20,IF('[1]Multi-Field'!AV30&lt;81,(110-'[1]Multi-Field'!AV30)*0.7,"")))</f>
        <v>77</v>
      </c>
      <c r="BT629" s="409" t="str">
        <f>IF('[1]Multi-Field'!AV30&gt;10,0,IF(50-(5*'[1]Multi-Field'!AV30),""))</f>
        <v/>
      </c>
      <c r="BU629" s="409">
        <f>IF('[1]Multi-Field'!AV30&gt;109,0,(110-'[1]Multi-Field'!AV30)*0.7)</f>
        <v>77</v>
      </c>
      <c r="BV629" s="409">
        <f>IF(AND('[1]Multi-Field'!H30=1,'[1]Multi-Field'!AV30&lt;100),(100-'[1]Multi-Field'!AV30)*0.88,IF(AND('[1]Multi-Field'!H30=2,'[1]Multi-Field'!AV30&lt;110),(110-'[1]Multi-Field'!AV30)*0.88,IF(AND('[1]Multi-Field'!H30=3,'[1]Multi-Field'!AV30&lt;130),(130-'[1]Multi-Field'!AV30)*1,IF(AND('[1]Multi-Field'!H30=4,'[1]Multi-Field'!AV30&lt;160),(160-'[1]Multi-Field'!AV30)*1.13,IF(AND(OR('[1]Multi-Field'!H30=5,'[1]Multi-Field'!H30=6),'[1]Multi-Field'!AV30&lt;200),(200-'[1]Multi-Field'!AV30)*0.88,0)))))</f>
        <v>130</v>
      </c>
      <c r="BW629" s="409">
        <f>IF(AND('[1]Multi-Field'!H30=1,'[1]Multi-Field'!AV30&lt;100),(100-'[1]Multi-Field'!AV30)*0.7,IF(AND('[1]Multi-Field'!H30=2,'[1]Multi-Field'!AV30&lt;110),(100-'[1]Multi-Field'!AV30)*0.7,IF(AND('[1]Multi-Field'!H30=3,'[1]Multi-Field'!AV30&lt;130),(130-'[1]Multi-Field'!AV30)*0.8,IF(AND('[1]Multi-Field'!H30=4,'[1]Multi-Field'!AV30&lt;160),(160-'[1]Multi-Field'!AV30)*0.9,IF(AND(OR('[1]Multi-Field'!H30=5,'[1]Multi-Field'!H30=6),'[1]Multi-Field'!AV30&lt;200),(200-'[1]Multi-Field'!AV30)*0.7,0)))))</f>
        <v>104</v>
      </c>
      <c r="BX629" s="409">
        <f>IF(AND(BW629&lt;20,OR('[1]Multi-Field'!Q30=[1]Lists!$AC$24,'[1]Multi-Field'!Q30=[1]Lists!$AC$10,'[1]Multi-Field'!Q30=[1]Lists!AC41,'[1]Multi-Field'!Q30=[1]Lists!$AC$22)),0,IF(BW629&lt;20,  20,BW629))</f>
        <v>104</v>
      </c>
      <c r="BY629" s="409">
        <f>IF(AND('[1]Multi-Field'!H30=1,[1]Lists!BX629&gt;50),50,IF(AND('[1]Multi-Field'!H30=2,[1]Lists!BX629&gt;60),60,IF(AND('[1]Multi-Field'!H30=3,[1]Lists!BX629&gt;70),70,IF(AND('[1]Multi-Field'!H30=4,[1]Lists!BX629&gt;80),80,IF(AND(OR('[1]Multi-Field'!H30=5,'[1]Multi-Field'!H30=6),[1]Lists!BX629&gt;100),100,[1]Lists!BX629)))))</f>
        <v>70</v>
      </c>
      <c r="BZ629" s="422">
        <f t="shared" si="91"/>
        <v>65</v>
      </c>
      <c r="CA629" s="409">
        <f t="shared" si="92"/>
        <v>0</v>
      </c>
    </row>
    <row r="630" spans="16:79">
      <c r="P630" s="391"/>
      <c r="Q630" s="83"/>
      <c r="R630" s="395"/>
      <c r="S630" s="395"/>
      <c r="T630" s="395"/>
      <c r="U630" s="396"/>
      <c r="BH630" s="409">
        <v>29</v>
      </c>
      <c r="BI630" s="424" t="str">
        <f>'[1]Multi-Field'!B31</f>
        <v>HT1248.7</v>
      </c>
      <c r="BJ630" s="409">
        <f>IF('[1]Multi-Field'!H31=[1]Lists!$BB$599,[1]Lists!$BC$599,IF('[1]Multi-Field'!H31=[1]Lists!$BB$600,[1]Lists!$BC$600,IF('[1]Multi-Field'!H31=[1]Lists!$BB$601,[1]Lists!$BC$601,IF('[1]Multi-Field'!H31=[1]Lists!$BB$602,[1]Lists!$BC$602,IF('[1]Multi-Field'!H31=[1]Lists!$BB$603,[1]Lists!$BC$603,IF('[1]Multi-Field'!H31=$BB$604,$BC$604,""))))))</f>
        <v>180</v>
      </c>
      <c r="BK630" s="409">
        <f>IF('[1]Multi-Field'!H31=[1]Lists!$BB$599,[1]Lists!$BD$599,IF('[1]Multi-Field'!H31=[1]Lists!$BB$600,[1]Lists!$BD$600,IF('[1]Multi-Field'!H31=[1]Lists!$BB$601,[1]Lists!$BD$601,IF('[1]Multi-Field'!H31=[1]Lists!$BB$602,[1]Lists!$BD$602,IF('[1]Multi-Field'!H31=[1]Lists!$BB$603,[1]Lists!$BD$603,IF('[1]Multi-Field'!H31=$BB$604,$BD$604,""))))))</f>
        <v>120</v>
      </c>
      <c r="BL630" s="409">
        <f>IF('[1]Multi-Field'!H31=[1]Lists!$BB$599,[1]Lists!$BE$599,IF('[1]Multi-Field'!H31=[1]Lists!$BB$600,[1]Lists!$BE$600,IF('[1]Multi-Field'!H31=[1]Lists!$BB$601,[1]Lists!$BE$601,IF('[1]Multi-Field'!H31=[1]Lists!$BB$602,[1]Lists!$BE$602,IF('[1]Multi-Field'!H31=[1]Lists!$BB$603,[1]Lists!$BE$603,IF('[1]Multi-Field'!H31=$BB$604,$BE$604,""))))))</f>
        <v>100</v>
      </c>
      <c r="BM630" s="409">
        <f>IF('[1]Multi-Field'!AV31&gt;((1.5*BJ630)+1),0,IF(AND('[1]Multi-Field'!AV31&gt;([1]Lists!BJ630-1),'[1]Multi-Field'!H31&lt;(1.5*BJ630)),20,IF(AND('[1]Multi-Field'!AV31&gt;(BK630+20),'[1]Multi-Field'!AV31&lt;BJ630),(20+BJ630-'[1]Multi-Field'!AV31),IF('[1]Multi-Field'!AV31&lt;BK630-1+20,BK630,""))))</f>
        <v>120</v>
      </c>
      <c r="BN630" s="409">
        <f>IF('[1]Multi-Field'!AV31&gt;((1.5*BJ630)+1),0,IF(AND('[1]Multi-Field'!AV31&gt;([1]Lists!BJ630-1),'[1]Multi-Field'!AV31&lt;(1.5*BJ630)),20,IF(AND('[1]Multi-Field'!AV31&gt;(BL630+20),'[1]Multi-Field'!AV31&lt;BJ630),(20+BJ630-'[1]Multi-Field'!AV31),IF('[1]Multi-Field'!AV31&lt;BL630-1+20,BL630,""))))</f>
        <v>100</v>
      </c>
      <c r="BO630" s="409">
        <f>IF('[1]Multi-Field'!AV31&lt;60,(IF(OR('[1]Multi-Field'!H31=1,'[1]Multi-Field'!H31=2,'[1]Multi-Field'!H31=3),40,IF(OR('[1]Multi-Field'!H31=4,'[1]Multi-Field'!H31=5,'[1]Multi-Field'!H31=6),60,"#"))),IF(AND('[1]Multi-Field'!AV31&gt;59,'[1]Multi-Field'!AV31&lt;80),(IF(OR('[1]Multi-Field'!H31=1,'[1]Multi-Field'!H31=2),20,IF('[1]Multi-Field'!H31=3,40,IF(OR('[1]Multi-Field'!H31=4,'[1]Multi-Field'!H31=5,'[1]Multi-Field'!H31=6),60,"!")))),IF(AND('[1]Multi-Field'!AV31&gt;79,'[1]Multi-Field'!AV31&lt;100),(IF(OR('[1]Multi-Field'!H31=1,'[1]Multi-Field'!H31=2,'[1]Multi-Field'!H31=3),20,IF(OR('[1]Multi-Field'!H31=4,'[1]Multi-Field'!H31=5,'[1]Multi-Field'!H31=6),60,"?"))),IF(AND('[1]Multi-Field'!AV31&gt;99,'[1]Multi-Field'!AV31&lt;150),(IF(OR('[1]Multi-Field'!H31=1,'[1]Multi-Field'!H31=2,'[1]Multi-Field'!H31=3),20,IF(OR('[1]Multi-Field'!H31=4,'[1]Multi-Field'!H31=5,'[1]Multi-Field'!H31=6),40,"*"))),IF(AND('[1]Multi-Field'!AV31&gt;149,'[1]Multi-Field'!AV31&lt;200),(IF(OR('[1]Multi-Field'!H31=1,'[1]Multi-Field'!H31=2),0,IF(OR('[1]Multi-Field'!H31=3,'[1]Multi-Field'!H31=4,'[1]Multi-Field'!H31=5,'[1]Multi-Field'!H31=6),20,"&amp;"))),IF(AND('[1]Multi-Field'!AV31&gt;199,'[1]Multi-Field'!AV31&lt;269),(IF(OR('[1]Multi-Field'!H31=4,'[1]Multi-Field'!H31=5,'[1]Multi-Field'!H31=6),20,"&amp;")),IF('[1]Multi-Field'!AV31&gt;268,0,"%")))))))</f>
        <v>60</v>
      </c>
      <c r="BP630" s="409">
        <f>IF('[1]Multi-Field'!H31=1,((('[1]Multi-Field'!J31*40)-'[1]Multi-Field'!AV31)/0.6)-120,IF('[1]Multi-Field'!H31=2,((('[1]Multi-Field'!J31*40)-'[1]Multi-Field'!AV31)/0.6)-100,IF('[1]Multi-Field'!H31=3,((('[1]Multi-Field'!J31*40)-'[1]Multi-Field'!AV31)/0.6)-80,IF('[1]Multi-Field'!H31=4,((('[1]Multi-Field'!J31*40)-'[1]Multi-Field'!AV31)/0.6)-60,IF(OR('[1]Multi-Field'!H31=5,'[1]Multi-Field'!H31=6),((('[1]Multi-Field'!J31*40)-'[1]Multi-Field'!AV31)/0.6)-40,"")))))</f>
        <v>260</v>
      </c>
      <c r="BQ630" s="409">
        <f t="shared" si="89"/>
        <v>208</v>
      </c>
      <c r="BR630" s="409">
        <f t="shared" si="90"/>
        <v>171.6</v>
      </c>
      <c r="BS630" s="409">
        <f>IF('[1]Multi-Field'!AV31&gt;165,0,IF(AND('[1]Multi-Field'!AV31&gt;80,'[1]Multi-Field'!AV31&lt;166),20,IF('[1]Multi-Field'!AV31&lt;81,(110-'[1]Multi-Field'!AV31)*0.7,"")))</f>
        <v>77</v>
      </c>
      <c r="BT630" s="409" t="str">
        <f>IF('[1]Multi-Field'!AV31&gt;10,0,IF(50-(5*'[1]Multi-Field'!AV31),""))</f>
        <v/>
      </c>
      <c r="BU630" s="409">
        <f>IF('[1]Multi-Field'!AV31&gt;109,0,(110-'[1]Multi-Field'!AV31)*0.7)</f>
        <v>77</v>
      </c>
      <c r="BV630" s="409">
        <f>IF(AND('[1]Multi-Field'!H31=1,'[1]Multi-Field'!AV31&lt;100),(100-'[1]Multi-Field'!AV31)*0.88,IF(AND('[1]Multi-Field'!H31=2,'[1]Multi-Field'!AV31&lt;110),(110-'[1]Multi-Field'!AV31)*0.88,IF(AND('[1]Multi-Field'!H31=3,'[1]Multi-Field'!AV31&lt;130),(130-'[1]Multi-Field'!AV31)*1,IF(AND('[1]Multi-Field'!H31=4,'[1]Multi-Field'!AV31&lt;160),(160-'[1]Multi-Field'!AV31)*1.13,IF(AND(OR('[1]Multi-Field'!H31=5,'[1]Multi-Field'!H31=6),'[1]Multi-Field'!AV31&lt;200),(200-'[1]Multi-Field'!AV31)*0.88,0)))))</f>
        <v>176</v>
      </c>
      <c r="BW630" s="409">
        <f>IF(AND('[1]Multi-Field'!H31=1,'[1]Multi-Field'!AV31&lt;100),(100-'[1]Multi-Field'!AV31)*0.7,IF(AND('[1]Multi-Field'!H31=2,'[1]Multi-Field'!AV31&lt;110),(100-'[1]Multi-Field'!AV31)*0.7,IF(AND('[1]Multi-Field'!H31=3,'[1]Multi-Field'!AV31&lt;130),(130-'[1]Multi-Field'!AV31)*0.8,IF(AND('[1]Multi-Field'!H31=4,'[1]Multi-Field'!AV31&lt;160),(160-'[1]Multi-Field'!AV31)*0.9,IF(AND(OR('[1]Multi-Field'!H31=5,'[1]Multi-Field'!H31=6),'[1]Multi-Field'!AV31&lt;200),(200-'[1]Multi-Field'!AV31)*0.7,0)))))</f>
        <v>140</v>
      </c>
      <c r="BX630" s="409">
        <f>IF(AND(BW630&lt;20,OR('[1]Multi-Field'!Q31=[1]Lists!$AC$24,'[1]Multi-Field'!Q31=[1]Lists!$AC$10,'[1]Multi-Field'!Q31=[1]Lists!AC42,'[1]Multi-Field'!Q31=[1]Lists!$AC$22)),0,IF(BW630&lt;20,  20,BW630))</f>
        <v>140</v>
      </c>
      <c r="BY630" s="409">
        <f>IF(AND('[1]Multi-Field'!H31=1,[1]Lists!BX630&gt;50),50,IF(AND('[1]Multi-Field'!H31=2,[1]Lists!BX630&gt;60),60,IF(AND('[1]Multi-Field'!H31=3,[1]Lists!BX630&gt;70),70,IF(AND('[1]Multi-Field'!H31=4,[1]Lists!BX630&gt;80),80,IF(AND(OR('[1]Multi-Field'!H31=5,'[1]Multi-Field'!H31=6),[1]Lists!BX630&gt;100),100,[1]Lists!BX630)))))</f>
        <v>100</v>
      </c>
      <c r="BZ630" s="422">
        <f t="shared" si="91"/>
        <v>95</v>
      </c>
      <c r="CA630" s="409">
        <f t="shared" si="92"/>
        <v>0</v>
      </c>
    </row>
    <row r="631" spans="16:79">
      <c r="P631" s="391"/>
      <c r="Q631" s="84"/>
      <c r="R631" s="395"/>
      <c r="S631" s="395"/>
      <c r="T631" s="395"/>
      <c r="U631" s="396"/>
      <c r="BH631" s="409">
        <v>30</v>
      </c>
      <c r="BI631" s="424" t="str">
        <f>'[1]Multi-Field'!B32</f>
        <v>HT1895.9</v>
      </c>
      <c r="BJ631" s="409">
        <f>IF('[1]Multi-Field'!H32=[1]Lists!$BB$599,[1]Lists!$BC$599,IF('[1]Multi-Field'!H32=[1]Lists!$BB$600,[1]Lists!$BC$600,IF('[1]Multi-Field'!H32=[1]Lists!$BB$601,[1]Lists!$BC$601,IF('[1]Multi-Field'!H32=[1]Lists!$BB$602,[1]Lists!$BC$602,IF('[1]Multi-Field'!H32=[1]Lists!$BB$603,[1]Lists!$BC$603,IF('[1]Multi-Field'!H32=$BB$604,$BC$604,""))))))</f>
        <v>180</v>
      </c>
      <c r="BK631" s="409">
        <f>IF('[1]Multi-Field'!H32=[1]Lists!$BB$599,[1]Lists!$BD$599,IF('[1]Multi-Field'!H32=[1]Lists!$BB$600,[1]Lists!$BD$600,IF('[1]Multi-Field'!H32=[1]Lists!$BB$601,[1]Lists!$BD$601,IF('[1]Multi-Field'!H32=[1]Lists!$BB$602,[1]Lists!$BD$602,IF('[1]Multi-Field'!H32=[1]Lists!$BB$603,[1]Lists!$BD$603,IF('[1]Multi-Field'!H32=$BB$604,$BD$604,""))))))</f>
        <v>120</v>
      </c>
      <c r="BL631" s="409">
        <f>IF('[1]Multi-Field'!H32=[1]Lists!$BB$599,[1]Lists!$BE$599,IF('[1]Multi-Field'!H32=[1]Lists!$BB$600,[1]Lists!$BE$600,IF('[1]Multi-Field'!H32=[1]Lists!$BB$601,[1]Lists!$BE$601,IF('[1]Multi-Field'!H32=[1]Lists!$BB$602,[1]Lists!$BE$602,IF('[1]Multi-Field'!H32=[1]Lists!$BB$603,[1]Lists!$BE$603,IF('[1]Multi-Field'!H32=$BB$604,$BE$604,""))))))</f>
        <v>100</v>
      </c>
      <c r="BM631" s="409">
        <f>IF('[1]Multi-Field'!AV32&gt;((1.5*BJ631)+1),0,IF(AND('[1]Multi-Field'!AV32&gt;([1]Lists!BJ631-1),'[1]Multi-Field'!H32&lt;(1.5*BJ631)),20,IF(AND('[1]Multi-Field'!AV32&gt;(BK631+20),'[1]Multi-Field'!AV32&lt;BJ631),(20+BJ631-'[1]Multi-Field'!AV32),IF('[1]Multi-Field'!AV32&lt;BK631-1+20,BK631,""))))</f>
        <v>120</v>
      </c>
      <c r="BN631" s="409">
        <f>IF('[1]Multi-Field'!AV32&gt;((1.5*BJ631)+1),0,IF(AND('[1]Multi-Field'!AV32&gt;([1]Lists!BJ631-1),'[1]Multi-Field'!AV32&lt;(1.5*BJ631)),20,IF(AND('[1]Multi-Field'!AV32&gt;(BL631+20),'[1]Multi-Field'!AV32&lt;BJ631),(20+BJ631-'[1]Multi-Field'!AV32),IF('[1]Multi-Field'!AV32&lt;BL631-1+20,BL631,""))))</f>
        <v>100</v>
      </c>
      <c r="BO631" s="409">
        <f>IF('[1]Multi-Field'!AV32&lt;60,(IF(OR('[1]Multi-Field'!H32=1,'[1]Multi-Field'!H32=2,'[1]Multi-Field'!H32=3),40,IF(OR('[1]Multi-Field'!H32=4,'[1]Multi-Field'!H32=5,'[1]Multi-Field'!H32=6),60,"#"))),IF(AND('[1]Multi-Field'!AV32&gt;59,'[1]Multi-Field'!AV32&lt;80),(IF(OR('[1]Multi-Field'!H32=1,'[1]Multi-Field'!H32=2),20,IF('[1]Multi-Field'!H32=3,40,IF(OR('[1]Multi-Field'!H32=4,'[1]Multi-Field'!H32=5,'[1]Multi-Field'!H32=6),60,"!")))),IF(AND('[1]Multi-Field'!AV32&gt;79,'[1]Multi-Field'!AV32&lt;100),(IF(OR('[1]Multi-Field'!H32=1,'[1]Multi-Field'!H32=2,'[1]Multi-Field'!H32=3),20,IF(OR('[1]Multi-Field'!H32=4,'[1]Multi-Field'!H32=5,'[1]Multi-Field'!H32=6),60,"?"))),IF(AND('[1]Multi-Field'!AV32&gt;99,'[1]Multi-Field'!AV32&lt;150),(IF(OR('[1]Multi-Field'!H32=1,'[1]Multi-Field'!H32=2,'[1]Multi-Field'!H32=3),20,IF(OR('[1]Multi-Field'!H32=4,'[1]Multi-Field'!H32=5,'[1]Multi-Field'!H32=6),40,"*"))),IF(AND('[1]Multi-Field'!AV32&gt;149,'[1]Multi-Field'!AV32&lt;200),(IF(OR('[1]Multi-Field'!H32=1,'[1]Multi-Field'!H32=2),0,IF(OR('[1]Multi-Field'!H32=3,'[1]Multi-Field'!H32=4,'[1]Multi-Field'!H32=5,'[1]Multi-Field'!H32=6),20,"&amp;"))),IF(AND('[1]Multi-Field'!AV32&gt;199,'[1]Multi-Field'!AV32&lt;269),(IF(OR('[1]Multi-Field'!H32=4,'[1]Multi-Field'!H32=5,'[1]Multi-Field'!H32=6),20,"&amp;")),IF('[1]Multi-Field'!AV32&gt;268,0,"%")))))))</f>
        <v>60</v>
      </c>
      <c r="BP631" s="409">
        <f>IF('[1]Multi-Field'!H32=1,((('[1]Multi-Field'!J32*40)-'[1]Multi-Field'!AV32)/0.6)-120,IF('[1]Multi-Field'!H32=2,((('[1]Multi-Field'!J32*40)-'[1]Multi-Field'!AV32)/0.6)-100,IF('[1]Multi-Field'!H32=3,((('[1]Multi-Field'!J32*40)-'[1]Multi-Field'!AV32)/0.6)-80,IF('[1]Multi-Field'!H32=4,((('[1]Multi-Field'!J32*40)-'[1]Multi-Field'!AV32)/0.6)-60,IF(OR('[1]Multi-Field'!H32=5,'[1]Multi-Field'!H32=6),((('[1]Multi-Field'!J32*40)-'[1]Multi-Field'!AV32)/0.6)-40,"")))))</f>
        <v>160</v>
      </c>
      <c r="BQ631" s="409">
        <f t="shared" si="89"/>
        <v>128</v>
      </c>
      <c r="BR631" s="409">
        <f t="shared" si="90"/>
        <v>105.60000000000001</v>
      </c>
      <c r="BS631" s="409">
        <f>IF('[1]Multi-Field'!AV32&gt;165,0,IF(AND('[1]Multi-Field'!AV32&gt;80,'[1]Multi-Field'!AV32&lt;166),20,IF('[1]Multi-Field'!AV32&lt;81,(110-'[1]Multi-Field'!AV32)*0.7,"")))</f>
        <v>77</v>
      </c>
      <c r="BT631" s="409" t="str">
        <f>IF('[1]Multi-Field'!AV32&gt;10,0,IF(50-(5*'[1]Multi-Field'!AV32),""))</f>
        <v/>
      </c>
      <c r="BU631" s="409">
        <f>IF('[1]Multi-Field'!AV32&gt;109,0,(110-'[1]Multi-Field'!AV32)*0.7)</f>
        <v>77</v>
      </c>
      <c r="BV631" s="409">
        <f>IF(AND('[1]Multi-Field'!H32=1,'[1]Multi-Field'!AV32&lt;100),(100-'[1]Multi-Field'!AV32)*0.88,IF(AND('[1]Multi-Field'!H32=2,'[1]Multi-Field'!AV32&lt;110),(110-'[1]Multi-Field'!AV32)*0.88,IF(AND('[1]Multi-Field'!H32=3,'[1]Multi-Field'!AV32&lt;130),(130-'[1]Multi-Field'!AV32)*1,IF(AND('[1]Multi-Field'!H32=4,'[1]Multi-Field'!AV32&lt;160),(160-'[1]Multi-Field'!AV32)*1.13,IF(AND(OR('[1]Multi-Field'!H32=5,'[1]Multi-Field'!H32=6),'[1]Multi-Field'!AV32&lt;200),(200-'[1]Multi-Field'!AV32)*0.88,0)))))</f>
        <v>176</v>
      </c>
      <c r="BW631" s="409">
        <f>IF(AND('[1]Multi-Field'!H32=1,'[1]Multi-Field'!AV32&lt;100),(100-'[1]Multi-Field'!AV32)*0.7,IF(AND('[1]Multi-Field'!H32=2,'[1]Multi-Field'!AV32&lt;110),(100-'[1]Multi-Field'!AV32)*0.7,IF(AND('[1]Multi-Field'!H32=3,'[1]Multi-Field'!AV32&lt;130),(130-'[1]Multi-Field'!AV32)*0.8,IF(AND('[1]Multi-Field'!H32=4,'[1]Multi-Field'!AV32&lt;160),(160-'[1]Multi-Field'!AV32)*0.9,IF(AND(OR('[1]Multi-Field'!H32=5,'[1]Multi-Field'!H32=6),'[1]Multi-Field'!AV32&lt;200),(200-'[1]Multi-Field'!AV32)*0.7,0)))))</f>
        <v>140</v>
      </c>
      <c r="BX631" s="409">
        <f>IF(AND(BW631&lt;20,OR('[1]Multi-Field'!Q32=[1]Lists!$AC$24,'[1]Multi-Field'!Q32=[1]Lists!$AC$10,'[1]Multi-Field'!Q32=[1]Lists!AC43,'[1]Multi-Field'!Q32=[1]Lists!$AC$22)),0,IF(BW631&lt;20,  20,BW631))</f>
        <v>140</v>
      </c>
      <c r="BY631" s="409">
        <f>IF(AND('[1]Multi-Field'!H32=1,[1]Lists!BX631&gt;50),50,IF(AND('[1]Multi-Field'!H32=2,[1]Lists!BX631&gt;60),60,IF(AND('[1]Multi-Field'!H32=3,[1]Lists!BX631&gt;70),70,IF(AND('[1]Multi-Field'!H32=4,[1]Lists!BX631&gt;80),80,IF(AND(OR('[1]Multi-Field'!H32=5,'[1]Multi-Field'!H32=6),[1]Lists!BX631&gt;100),100,[1]Lists!BX631)))))</f>
        <v>100</v>
      </c>
      <c r="BZ631" s="422">
        <f t="shared" si="91"/>
        <v>95</v>
      </c>
      <c r="CA631" s="409">
        <f t="shared" si="92"/>
        <v>0</v>
      </c>
    </row>
    <row r="632" spans="16:79">
      <c r="P632" s="391"/>
      <c r="Q632" s="84"/>
      <c r="R632" s="395"/>
      <c r="S632" s="395"/>
      <c r="T632" s="395"/>
      <c r="U632" s="396"/>
      <c r="BH632" s="409">
        <v>31</v>
      </c>
      <c r="BI632" s="424">
        <f>'[1]Multi-Field'!B33</f>
        <v>0</v>
      </c>
      <c r="BJ632" s="409">
        <f>IF('[1]Multi-Field'!H33=[1]Lists!$BB$599,[1]Lists!$BC$599,IF('[1]Multi-Field'!H33=[1]Lists!$BB$600,[1]Lists!$BC$600,IF('[1]Multi-Field'!H33=[1]Lists!$BB$601,[1]Lists!$BC$601,IF('[1]Multi-Field'!H33=[1]Lists!$BB$602,[1]Lists!$BC$602,IF('[1]Multi-Field'!H33=[1]Lists!$BB$603,[1]Lists!$BC$603,IF('[1]Multi-Field'!H33=$BB$604,$BC$604,""))))))</f>
        <v>130</v>
      </c>
      <c r="BK632" s="409">
        <f>IF('[1]Multi-Field'!H33=[1]Lists!$BB$599,[1]Lists!$BD$599,IF('[1]Multi-Field'!H33=[1]Lists!$BB$600,[1]Lists!$BD$600,IF('[1]Multi-Field'!H33=[1]Lists!$BB$601,[1]Lists!$BD$601,IF('[1]Multi-Field'!H33=[1]Lists!$BB$602,[1]Lists!$BD$602,IF('[1]Multi-Field'!H33=[1]Lists!$BB$603,[1]Lists!$BD$603,IF('[1]Multi-Field'!H33=$BB$604,$BD$604,""))))))</f>
        <v>80</v>
      </c>
      <c r="BL632" s="409">
        <f>IF('[1]Multi-Field'!H33=[1]Lists!$BB$599,[1]Lists!$BE$599,IF('[1]Multi-Field'!H33=[1]Lists!$BB$600,[1]Lists!$BE$600,IF('[1]Multi-Field'!H33=[1]Lists!$BB$601,[1]Lists!$BE$601,IF('[1]Multi-Field'!H33=[1]Lists!$BB$602,[1]Lists!$BE$602,IF('[1]Multi-Field'!H33=[1]Lists!$BB$603,[1]Lists!$BE$603,IF('[1]Multi-Field'!H33=$BB$604,$BE$604,""))))))</f>
        <v>70</v>
      </c>
      <c r="BM632" s="409">
        <f>IF('[1]Multi-Field'!AV33&gt;((1.5*BJ632)+1),0,IF(AND('[1]Multi-Field'!AV33&gt;([1]Lists!BJ632-1),'[1]Multi-Field'!H33&lt;(1.5*BJ632)),20,IF(AND('[1]Multi-Field'!AV33&gt;(BK632+20),'[1]Multi-Field'!AV33&lt;BJ632),(20+BJ632-'[1]Multi-Field'!AV33),IF('[1]Multi-Field'!AV33&lt;BK632-1+20,BK632,""))))</f>
        <v>80</v>
      </c>
      <c r="BN632" s="409">
        <f>IF('[1]Multi-Field'!AV33&gt;((1.5*BJ632)+1),0,IF(AND('[1]Multi-Field'!AV33&gt;([1]Lists!BJ632-1),'[1]Multi-Field'!AV33&lt;(1.5*BJ632)),20,IF(AND('[1]Multi-Field'!AV33&gt;(BL632+20),'[1]Multi-Field'!AV33&lt;BJ632),(20+BJ632-'[1]Multi-Field'!AV33),IF('[1]Multi-Field'!AV33&lt;BL632-1+20,BL632,""))))</f>
        <v>70</v>
      </c>
      <c r="BO632" s="409">
        <f>IF('[1]Multi-Field'!AV33&lt;60,(IF(OR('[1]Multi-Field'!H33=1,'[1]Multi-Field'!H33=2,'[1]Multi-Field'!H33=3),40,IF(OR('[1]Multi-Field'!H33=4,'[1]Multi-Field'!H33=5,'[1]Multi-Field'!H33=6),60,"#"))),IF(AND('[1]Multi-Field'!AV33&gt;59,'[1]Multi-Field'!AV33&lt;80),(IF(OR('[1]Multi-Field'!H33=1,'[1]Multi-Field'!H33=2),20,IF('[1]Multi-Field'!H33=3,40,IF(OR('[1]Multi-Field'!H33=4,'[1]Multi-Field'!H33=5,'[1]Multi-Field'!H33=6),60,"!")))),IF(AND('[1]Multi-Field'!AV33&gt;79,'[1]Multi-Field'!AV33&lt;100),(IF(OR('[1]Multi-Field'!H33=1,'[1]Multi-Field'!H33=2,'[1]Multi-Field'!H33=3),20,IF(OR('[1]Multi-Field'!H33=4,'[1]Multi-Field'!H33=5,'[1]Multi-Field'!H33=6),60,"?"))),IF(AND('[1]Multi-Field'!AV33&gt;99,'[1]Multi-Field'!AV33&lt;150),(IF(OR('[1]Multi-Field'!H33=1,'[1]Multi-Field'!H33=2,'[1]Multi-Field'!H33=3),20,IF(OR('[1]Multi-Field'!H33=4,'[1]Multi-Field'!H33=5,'[1]Multi-Field'!H33=6),40,"*"))),IF(AND('[1]Multi-Field'!AV33&gt;149,'[1]Multi-Field'!AV33&lt;200),(IF(OR('[1]Multi-Field'!H33=1,'[1]Multi-Field'!H33=2),0,IF(OR('[1]Multi-Field'!H33=3,'[1]Multi-Field'!H33=4,'[1]Multi-Field'!H33=5,'[1]Multi-Field'!H33=6),20,"&amp;"))),IF(AND('[1]Multi-Field'!AV33&gt;199,'[1]Multi-Field'!AV33&lt;269),(IF(OR('[1]Multi-Field'!H33=4,'[1]Multi-Field'!H33=5,'[1]Multi-Field'!H33=6),20,"&amp;")),IF('[1]Multi-Field'!AV33&gt;268,0,"%")))))))</f>
        <v>40</v>
      </c>
      <c r="BP632" s="409">
        <f>IF('[1]Multi-Field'!H33=1,((('[1]Multi-Field'!J33*40)-'[1]Multi-Field'!AV33)/0.6)-120,IF('[1]Multi-Field'!H33=2,((('[1]Multi-Field'!J33*40)-'[1]Multi-Field'!AV33)/0.6)-100,IF('[1]Multi-Field'!H33=3,((('[1]Multi-Field'!J33*40)-'[1]Multi-Field'!AV33)/0.6)-80,IF('[1]Multi-Field'!H33=4,((('[1]Multi-Field'!J33*40)-'[1]Multi-Field'!AV33)/0.6)-60,IF(OR('[1]Multi-Field'!H33=5,'[1]Multi-Field'!H33=6),((('[1]Multi-Field'!J33*40)-'[1]Multi-Field'!AV33)/0.6)-40,"")))))</f>
        <v>86.666666666666686</v>
      </c>
      <c r="BQ632" s="409">
        <f t="shared" si="89"/>
        <v>69.333333333333357</v>
      </c>
      <c r="BR632" s="409">
        <f t="shared" si="90"/>
        <v>57.200000000000017</v>
      </c>
      <c r="BS632" s="409">
        <f>IF('[1]Multi-Field'!AV33&gt;165,0,IF(AND('[1]Multi-Field'!AV33&gt;80,'[1]Multi-Field'!AV33&lt;166),20,IF('[1]Multi-Field'!AV33&lt;81,(110-'[1]Multi-Field'!AV33)*0.7,"")))</f>
        <v>77</v>
      </c>
      <c r="BT632" s="409" t="str">
        <f>IF('[1]Multi-Field'!AV33&gt;10,0,IF(50-(5*'[1]Multi-Field'!AV33),""))</f>
        <v/>
      </c>
      <c r="BU632" s="409">
        <f>IF('[1]Multi-Field'!AV33&gt;109,0,(110-'[1]Multi-Field'!AV33)*0.7)</f>
        <v>77</v>
      </c>
      <c r="BV632" s="409">
        <f>IF(AND('[1]Multi-Field'!H33=1,'[1]Multi-Field'!AV33&lt;100),(100-'[1]Multi-Field'!AV33)*0.88,IF(AND('[1]Multi-Field'!H33=2,'[1]Multi-Field'!AV33&lt;110),(110-'[1]Multi-Field'!AV33)*0.88,IF(AND('[1]Multi-Field'!H33=3,'[1]Multi-Field'!AV33&lt;130),(130-'[1]Multi-Field'!AV33)*1,IF(AND('[1]Multi-Field'!H33=4,'[1]Multi-Field'!AV33&lt;160),(160-'[1]Multi-Field'!AV33)*1.13,IF(AND(OR('[1]Multi-Field'!H33=5,'[1]Multi-Field'!H33=6),'[1]Multi-Field'!AV33&lt;200),(200-'[1]Multi-Field'!AV33)*0.88,0)))))</f>
        <v>130</v>
      </c>
      <c r="BW632" s="409">
        <f>IF(AND('[1]Multi-Field'!H33=1,'[1]Multi-Field'!AV33&lt;100),(100-'[1]Multi-Field'!AV33)*0.7,IF(AND('[1]Multi-Field'!H33=2,'[1]Multi-Field'!AV33&lt;110),(100-'[1]Multi-Field'!AV33)*0.7,IF(AND('[1]Multi-Field'!H33=3,'[1]Multi-Field'!AV33&lt;130),(130-'[1]Multi-Field'!AV33)*0.8,IF(AND('[1]Multi-Field'!H33=4,'[1]Multi-Field'!AV33&lt;160),(160-'[1]Multi-Field'!AV33)*0.9,IF(AND(OR('[1]Multi-Field'!H33=5,'[1]Multi-Field'!H33=6),'[1]Multi-Field'!AV33&lt;200),(200-'[1]Multi-Field'!AV33)*0.7,0)))))</f>
        <v>104</v>
      </c>
      <c r="BX632" s="409">
        <f>IF(AND(BW632&lt;20,OR('[1]Multi-Field'!Q33=[1]Lists!$AC$24,'[1]Multi-Field'!Q33=[1]Lists!$AC$10,'[1]Multi-Field'!Q33=[1]Lists!AC44,'[1]Multi-Field'!Q33=[1]Lists!$AC$22)),0,IF(BW632&lt;20,  20,BW632))</f>
        <v>104</v>
      </c>
      <c r="BY632" s="409">
        <f>IF(AND('[1]Multi-Field'!H33=1,[1]Lists!BX632&gt;50),50,IF(AND('[1]Multi-Field'!H33=2,[1]Lists!BX632&gt;60),60,IF(AND('[1]Multi-Field'!H33=3,[1]Lists!BX632&gt;70),70,IF(AND('[1]Multi-Field'!H33=4,[1]Lists!BX632&gt;80),80,IF(AND(OR('[1]Multi-Field'!H33=5,'[1]Multi-Field'!H33=6),[1]Lists!BX632&gt;100),100,[1]Lists!BX632)))))</f>
        <v>70</v>
      </c>
      <c r="BZ632" s="422">
        <f t="shared" si="91"/>
        <v>65</v>
      </c>
      <c r="CA632" s="409">
        <f t="shared" si="92"/>
        <v>0</v>
      </c>
    </row>
    <row r="633" spans="16:79" ht="13.5" thickBot="1">
      <c r="P633" s="391"/>
      <c r="Q633" s="85"/>
      <c r="R633" s="397"/>
      <c r="S633" s="397"/>
      <c r="T633" s="397"/>
      <c r="U633" s="398"/>
      <c r="BH633" s="409">
        <v>32</v>
      </c>
      <c r="BI633" s="424">
        <f>'[1]Multi-Field'!B34</f>
        <v>0</v>
      </c>
      <c r="BJ633" s="409">
        <f>IF('[1]Multi-Field'!H34=[1]Lists!$BB$599,[1]Lists!$BC$599,IF('[1]Multi-Field'!H34=[1]Lists!$BB$600,[1]Lists!$BC$600,IF('[1]Multi-Field'!H34=[1]Lists!$BB$601,[1]Lists!$BC$601,IF('[1]Multi-Field'!H34=[1]Lists!$BB$602,[1]Lists!$BC$602,IF('[1]Multi-Field'!H34=[1]Lists!$BB$603,[1]Lists!$BC$603,IF('[1]Multi-Field'!H34=$BB$604,$BC$604,""))))))</f>
        <v>110</v>
      </c>
      <c r="BK633" s="409">
        <f>IF('[1]Multi-Field'!H34=[1]Lists!$BB$599,[1]Lists!$BD$599,IF('[1]Multi-Field'!H34=[1]Lists!$BB$600,[1]Lists!$BD$600,IF('[1]Multi-Field'!H34=[1]Lists!$BB$601,[1]Lists!$BD$601,IF('[1]Multi-Field'!H34=[1]Lists!$BB$602,[1]Lists!$BD$602,IF('[1]Multi-Field'!H34=[1]Lists!$BB$603,[1]Lists!$BD$603,IF('[1]Multi-Field'!H34=$BB$604,$BD$604,""))))))</f>
        <v>60</v>
      </c>
      <c r="BL633" s="409">
        <f>IF('[1]Multi-Field'!H34=[1]Lists!$BB$599,[1]Lists!$BE$599,IF('[1]Multi-Field'!H34=[1]Lists!$BB$600,[1]Lists!$BE$600,IF('[1]Multi-Field'!H34=[1]Lists!$BB$601,[1]Lists!$BE$601,IF('[1]Multi-Field'!H34=[1]Lists!$BB$602,[1]Lists!$BE$602,IF('[1]Multi-Field'!H34=[1]Lists!$BB$603,[1]Lists!$BE$603,IF('[1]Multi-Field'!H34=$BB$604,$BE$604,""))))))</f>
        <v>60</v>
      </c>
      <c r="BM633" s="409">
        <f>IF('[1]Multi-Field'!AV34&gt;((1.5*BJ633)+1),0,IF(AND('[1]Multi-Field'!AV34&gt;([1]Lists!BJ633-1),'[1]Multi-Field'!H34&lt;(1.5*BJ633)),20,IF(AND('[1]Multi-Field'!AV34&gt;(BK633+20),'[1]Multi-Field'!AV34&lt;BJ633),(20+BJ633-'[1]Multi-Field'!AV34),IF('[1]Multi-Field'!AV34&lt;BK633-1+20,BK633,""))))</f>
        <v>60</v>
      </c>
      <c r="BN633" s="409">
        <f>IF('[1]Multi-Field'!AV34&gt;((1.5*BJ633)+1),0,IF(AND('[1]Multi-Field'!AV34&gt;([1]Lists!BJ633-1),'[1]Multi-Field'!AV34&lt;(1.5*BJ633)),20,IF(AND('[1]Multi-Field'!AV34&gt;(BL633+20),'[1]Multi-Field'!AV34&lt;BJ633),(20+BJ633-'[1]Multi-Field'!AV34),IF('[1]Multi-Field'!AV34&lt;BL633-1+20,BL633,""))))</f>
        <v>60</v>
      </c>
      <c r="BO633" s="409">
        <f>IF('[1]Multi-Field'!AV34&lt;60,(IF(OR('[1]Multi-Field'!H34=1,'[1]Multi-Field'!H34=2,'[1]Multi-Field'!H34=3),40,IF(OR('[1]Multi-Field'!H34=4,'[1]Multi-Field'!H34=5,'[1]Multi-Field'!H34=6),60,"#"))),IF(AND('[1]Multi-Field'!AV34&gt;59,'[1]Multi-Field'!AV34&lt;80),(IF(OR('[1]Multi-Field'!H34=1,'[1]Multi-Field'!H34=2),20,IF('[1]Multi-Field'!H34=3,40,IF(OR('[1]Multi-Field'!H34=4,'[1]Multi-Field'!H34=5,'[1]Multi-Field'!H34=6),60,"!")))),IF(AND('[1]Multi-Field'!AV34&gt;79,'[1]Multi-Field'!AV34&lt;100),(IF(OR('[1]Multi-Field'!H34=1,'[1]Multi-Field'!H34=2,'[1]Multi-Field'!H34=3),20,IF(OR('[1]Multi-Field'!H34=4,'[1]Multi-Field'!H34=5,'[1]Multi-Field'!H34=6),60,"?"))),IF(AND('[1]Multi-Field'!AV34&gt;99,'[1]Multi-Field'!AV34&lt;150),(IF(OR('[1]Multi-Field'!H34=1,'[1]Multi-Field'!H34=2,'[1]Multi-Field'!H34=3),20,IF(OR('[1]Multi-Field'!H34=4,'[1]Multi-Field'!H34=5,'[1]Multi-Field'!H34=6),40,"*"))),IF(AND('[1]Multi-Field'!AV34&gt;149,'[1]Multi-Field'!AV34&lt;200),(IF(OR('[1]Multi-Field'!H34=1,'[1]Multi-Field'!H34=2),0,IF(OR('[1]Multi-Field'!H34=3,'[1]Multi-Field'!H34=4,'[1]Multi-Field'!H34=5,'[1]Multi-Field'!H34=6),20,"&amp;"))),IF(AND('[1]Multi-Field'!AV34&gt;199,'[1]Multi-Field'!AV34&lt;269),(IF(OR('[1]Multi-Field'!H34=4,'[1]Multi-Field'!H34=5,'[1]Multi-Field'!H34=6),20,"&amp;")),IF('[1]Multi-Field'!AV34&gt;268,0,"%")))))))</f>
        <v>40</v>
      </c>
      <c r="BP633" s="409">
        <f>IF('[1]Multi-Field'!H34=1,((('[1]Multi-Field'!J34*40)-'[1]Multi-Field'!AV34)/0.6)-120,IF('[1]Multi-Field'!H34=2,((('[1]Multi-Field'!J34*40)-'[1]Multi-Field'!AV34)/0.6)-100,IF('[1]Multi-Field'!H34=3,((('[1]Multi-Field'!J34*40)-'[1]Multi-Field'!AV34)/0.6)-80,IF('[1]Multi-Field'!H34=4,((('[1]Multi-Field'!J34*40)-'[1]Multi-Field'!AV34)/0.6)-60,IF(OR('[1]Multi-Field'!H34=5,'[1]Multi-Field'!H34=6),((('[1]Multi-Field'!J34*40)-'[1]Multi-Field'!AV34)/0.6)-40,"")))))</f>
        <v>200</v>
      </c>
      <c r="BQ633" s="409">
        <f t="shared" si="89"/>
        <v>160</v>
      </c>
      <c r="BR633" s="409">
        <f t="shared" si="90"/>
        <v>132</v>
      </c>
      <c r="BS633" s="409">
        <f>IF('[1]Multi-Field'!AV34&gt;165,0,IF(AND('[1]Multi-Field'!AV34&gt;80,'[1]Multi-Field'!AV34&lt;166),20,IF('[1]Multi-Field'!AV34&lt;81,(110-'[1]Multi-Field'!AV34)*0.7,"")))</f>
        <v>77</v>
      </c>
      <c r="BT633" s="409" t="str">
        <f>IF('[1]Multi-Field'!AV34&gt;10,0,IF(50-(5*'[1]Multi-Field'!AV34),""))</f>
        <v/>
      </c>
      <c r="BU633" s="409">
        <f>IF('[1]Multi-Field'!AV34&gt;109,0,(110-'[1]Multi-Field'!AV34)*0.7)</f>
        <v>77</v>
      </c>
      <c r="BV633" s="409">
        <f>IF(AND('[1]Multi-Field'!H34=1,'[1]Multi-Field'!AV34&lt;100),(100-'[1]Multi-Field'!AV34)*0.88,IF(AND('[1]Multi-Field'!H34=2,'[1]Multi-Field'!AV34&lt;110),(110-'[1]Multi-Field'!AV34)*0.88,IF(AND('[1]Multi-Field'!H34=3,'[1]Multi-Field'!AV34&lt;130),(130-'[1]Multi-Field'!AV34)*1,IF(AND('[1]Multi-Field'!H34=4,'[1]Multi-Field'!AV34&lt;160),(160-'[1]Multi-Field'!AV34)*1.13,IF(AND(OR('[1]Multi-Field'!H34=5,'[1]Multi-Field'!H34=6),'[1]Multi-Field'!AV34&lt;200),(200-'[1]Multi-Field'!AV34)*0.88,0)))))</f>
        <v>96.8</v>
      </c>
      <c r="BW633" s="409">
        <f>IF(AND('[1]Multi-Field'!H34=1,'[1]Multi-Field'!AV34&lt;100),(100-'[1]Multi-Field'!AV34)*0.7,IF(AND('[1]Multi-Field'!H34=2,'[1]Multi-Field'!AV34&lt;110),(100-'[1]Multi-Field'!AV34)*0.7,IF(AND('[1]Multi-Field'!H34=3,'[1]Multi-Field'!AV34&lt;130),(130-'[1]Multi-Field'!AV34)*0.8,IF(AND('[1]Multi-Field'!H34=4,'[1]Multi-Field'!AV34&lt;160),(160-'[1]Multi-Field'!AV34)*0.9,IF(AND(OR('[1]Multi-Field'!H34=5,'[1]Multi-Field'!H34=6),'[1]Multi-Field'!AV34&lt;200),(200-'[1]Multi-Field'!AV34)*0.7,0)))))</f>
        <v>70</v>
      </c>
      <c r="BX633" s="409">
        <f>IF(AND(BW633&lt;20,OR('[1]Multi-Field'!Q34=[1]Lists!$AC$24,'[1]Multi-Field'!Q34=[1]Lists!$AC$10,'[1]Multi-Field'!Q34=[1]Lists!AC45,'[1]Multi-Field'!Q34=[1]Lists!$AC$22)),0,IF(BW633&lt;20,  20,BW633))</f>
        <v>70</v>
      </c>
      <c r="BY633" s="409">
        <f>IF(AND('[1]Multi-Field'!H34=1,[1]Lists!BX633&gt;50),50,IF(AND('[1]Multi-Field'!H34=2,[1]Lists!BX633&gt;60),60,IF(AND('[1]Multi-Field'!H34=3,[1]Lists!BX633&gt;70),70,IF(AND('[1]Multi-Field'!H34=4,[1]Lists!BX633&gt;80),80,IF(AND(OR('[1]Multi-Field'!H34=5,'[1]Multi-Field'!H34=6),[1]Lists!BX633&gt;100),100,[1]Lists!BX633)))))</f>
        <v>60</v>
      </c>
      <c r="BZ633" s="422">
        <f t="shared" si="91"/>
        <v>55</v>
      </c>
      <c r="CA633" s="409">
        <f t="shared" si="92"/>
        <v>0</v>
      </c>
    </row>
    <row r="634" spans="16:79">
      <c r="P634" s="391"/>
      <c r="Q634" s="83"/>
      <c r="R634" s="395"/>
      <c r="S634" s="395"/>
      <c r="T634" s="395"/>
      <c r="U634" s="396"/>
      <c r="BH634" s="409">
        <v>33</v>
      </c>
      <c r="BI634" s="424">
        <f>'[1]Multi-Field'!B35</f>
        <v>0</v>
      </c>
      <c r="BJ634" s="409">
        <f>IF('[1]Multi-Field'!H35=[1]Lists!$BB$599,[1]Lists!$BC$599,IF('[1]Multi-Field'!H35=[1]Lists!$BB$600,[1]Lists!$BC$600,IF('[1]Multi-Field'!H35=[1]Lists!$BB$601,[1]Lists!$BC$601,IF('[1]Multi-Field'!H35=[1]Lists!$BB$602,[1]Lists!$BC$602,IF('[1]Multi-Field'!H35=[1]Lists!$BB$603,[1]Lists!$BC$603,IF('[1]Multi-Field'!H35=$BB$604,$BC$604,""))))))</f>
        <v>130</v>
      </c>
      <c r="BK634" s="409">
        <f>IF('[1]Multi-Field'!H35=[1]Lists!$BB$599,[1]Lists!$BD$599,IF('[1]Multi-Field'!H35=[1]Lists!$BB$600,[1]Lists!$BD$600,IF('[1]Multi-Field'!H35=[1]Lists!$BB$601,[1]Lists!$BD$601,IF('[1]Multi-Field'!H35=[1]Lists!$BB$602,[1]Lists!$BD$602,IF('[1]Multi-Field'!H35=[1]Lists!$BB$603,[1]Lists!$BD$603,IF('[1]Multi-Field'!H35=$BB$604,$BD$604,""))))))</f>
        <v>80</v>
      </c>
      <c r="BL634" s="409">
        <f>IF('[1]Multi-Field'!H35=[1]Lists!$BB$599,[1]Lists!$BE$599,IF('[1]Multi-Field'!H35=[1]Lists!$BB$600,[1]Lists!$BE$600,IF('[1]Multi-Field'!H35=[1]Lists!$BB$601,[1]Lists!$BE$601,IF('[1]Multi-Field'!H35=[1]Lists!$BB$602,[1]Lists!$BE$602,IF('[1]Multi-Field'!H35=[1]Lists!$BB$603,[1]Lists!$BE$603,IF('[1]Multi-Field'!H35=$BB$604,$BE$604,""))))))</f>
        <v>70</v>
      </c>
      <c r="BM634" s="409">
        <f>IF('[1]Multi-Field'!AV35&gt;((1.5*BJ634)+1),0,IF(AND('[1]Multi-Field'!AV35&gt;([1]Lists!BJ634-1),'[1]Multi-Field'!H35&lt;(1.5*BJ634)),20,IF(AND('[1]Multi-Field'!AV35&gt;(BK634+20),'[1]Multi-Field'!AV35&lt;BJ634),(20+BJ634-'[1]Multi-Field'!AV35),IF('[1]Multi-Field'!AV35&lt;BK634-1+20,BK634,""))))</f>
        <v>80</v>
      </c>
      <c r="BN634" s="409">
        <f>IF('[1]Multi-Field'!AV35&gt;((1.5*BJ634)+1),0,IF(AND('[1]Multi-Field'!AV35&gt;([1]Lists!BJ634-1),'[1]Multi-Field'!AV35&lt;(1.5*BJ634)),20,IF(AND('[1]Multi-Field'!AV35&gt;(BL634+20),'[1]Multi-Field'!AV35&lt;BJ634),(20+BJ634-'[1]Multi-Field'!AV35),IF('[1]Multi-Field'!AV35&lt;BL634-1+20,BL634,""))))</f>
        <v>70</v>
      </c>
      <c r="BO634" s="409">
        <f>IF('[1]Multi-Field'!AV35&lt;60,(IF(OR('[1]Multi-Field'!H35=1,'[1]Multi-Field'!H35=2,'[1]Multi-Field'!H35=3),40,IF(OR('[1]Multi-Field'!H35=4,'[1]Multi-Field'!H35=5,'[1]Multi-Field'!H35=6),60,"#"))),IF(AND('[1]Multi-Field'!AV35&gt;59,'[1]Multi-Field'!AV35&lt;80),(IF(OR('[1]Multi-Field'!H35=1,'[1]Multi-Field'!H35=2),20,IF('[1]Multi-Field'!H35=3,40,IF(OR('[1]Multi-Field'!H35=4,'[1]Multi-Field'!H35=5,'[1]Multi-Field'!H35=6),60,"!")))),IF(AND('[1]Multi-Field'!AV35&gt;79,'[1]Multi-Field'!AV35&lt;100),(IF(OR('[1]Multi-Field'!H35=1,'[1]Multi-Field'!H35=2,'[1]Multi-Field'!H35=3),20,IF(OR('[1]Multi-Field'!H35=4,'[1]Multi-Field'!H35=5,'[1]Multi-Field'!H35=6),60,"?"))),IF(AND('[1]Multi-Field'!AV35&gt;99,'[1]Multi-Field'!AV35&lt;150),(IF(OR('[1]Multi-Field'!H35=1,'[1]Multi-Field'!H35=2,'[1]Multi-Field'!H35=3),20,IF(OR('[1]Multi-Field'!H35=4,'[1]Multi-Field'!H35=5,'[1]Multi-Field'!H35=6),40,"*"))),IF(AND('[1]Multi-Field'!AV35&gt;149,'[1]Multi-Field'!AV35&lt;200),(IF(OR('[1]Multi-Field'!H35=1,'[1]Multi-Field'!H35=2),0,IF(OR('[1]Multi-Field'!H35=3,'[1]Multi-Field'!H35=4,'[1]Multi-Field'!H35=5,'[1]Multi-Field'!H35=6),20,"&amp;"))),IF(AND('[1]Multi-Field'!AV35&gt;199,'[1]Multi-Field'!AV35&lt;269),(IF(OR('[1]Multi-Field'!H35=4,'[1]Multi-Field'!H35=5,'[1]Multi-Field'!H35=6),20,"&amp;")),IF('[1]Multi-Field'!AV35&gt;268,0,"%")))))))</f>
        <v>40</v>
      </c>
      <c r="BP634" s="409">
        <f>IF('[1]Multi-Field'!H35=1,((('[1]Multi-Field'!J35*40)-'[1]Multi-Field'!AV35)/0.6)-120,IF('[1]Multi-Field'!H35=2,((('[1]Multi-Field'!J35*40)-'[1]Multi-Field'!AV35)/0.6)-100,IF('[1]Multi-Field'!H35=3,((('[1]Multi-Field'!J35*40)-'[1]Multi-Field'!AV35)/0.6)-80,IF('[1]Multi-Field'!H35=4,((('[1]Multi-Field'!J35*40)-'[1]Multi-Field'!AV35)/0.6)-60,IF(OR('[1]Multi-Field'!H35=5,'[1]Multi-Field'!H35=6),((('[1]Multi-Field'!J35*40)-'[1]Multi-Field'!AV35)/0.6)-40,"")))))</f>
        <v>320</v>
      </c>
      <c r="BQ634" s="409">
        <f t="shared" si="89"/>
        <v>256</v>
      </c>
      <c r="BR634" s="409">
        <f t="shared" si="90"/>
        <v>211.20000000000002</v>
      </c>
      <c r="BS634" s="409">
        <f>IF('[1]Multi-Field'!AV35&gt;165,0,IF(AND('[1]Multi-Field'!AV35&gt;80,'[1]Multi-Field'!AV35&lt;166),20,IF('[1]Multi-Field'!AV35&lt;81,(110-'[1]Multi-Field'!AV35)*0.7,"")))</f>
        <v>77</v>
      </c>
      <c r="BT634" s="409" t="str">
        <f>IF('[1]Multi-Field'!AV35&gt;10,0,IF(50-(5*'[1]Multi-Field'!AV35),""))</f>
        <v/>
      </c>
      <c r="BU634" s="409">
        <f>IF('[1]Multi-Field'!AV35&gt;109,0,(110-'[1]Multi-Field'!AV35)*0.7)</f>
        <v>77</v>
      </c>
      <c r="BV634" s="409">
        <f>IF(AND('[1]Multi-Field'!H35=1,'[1]Multi-Field'!AV35&lt;100),(100-'[1]Multi-Field'!AV35)*0.88,IF(AND('[1]Multi-Field'!H35=2,'[1]Multi-Field'!AV35&lt;110),(110-'[1]Multi-Field'!AV35)*0.88,IF(AND('[1]Multi-Field'!H35=3,'[1]Multi-Field'!AV35&lt;130),(130-'[1]Multi-Field'!AV35)*1,IF(AND('[1]Multi-Field'!H35=4,'[1]Multi-Field'!AV35&lt;160),(160-'[1]Multi-Field'!AV35)*1.13,IF(AND(OR('[1]Multi-Field'!H35=5,'[1]Multi-Field'!H35=6),'[1]Multi-Field'!AV35&lt;200),(200-'[1]Multi-Field'!AV35)*0.88,0)))))</f>
        <v>130</v>
      </c>
      <c r="BW634" s="409">
        <f>IF(AND('[1]Multi-Field'!H35=1,'[1]Multi-Field'!AV35&lt;100),(100-'[1]Multi-Field'!AV35)*0.7,IF(AND('[1]Multi-Field'!H35=2,'[1]Multi-Field'!AV35&lt;110),(100-'[1]Multi-Field'!AV35)*0.7,IF(AND('[1]Multi-Field'!H35=3,'[1]Multi-Field'!AV35&lt;130),(130-'[1]Multi-Field'!AV35)*0.8,IF(AND('[1]Multi-Field'!H35=4,'[1]Multi-Field'!AV35&lt;160),(160-'[1]Multi-Field'!AV35)*0.9,IF(AND(OR('[1]Multi-Field'!H35=5,'[1]Multi-Field'!H35=6),'[1]Multi-Field'!AV35&lt;200),(200-'[1]Multi-Field'!AV35)*0.7,0)))))</f>
        <v>104</v>
      </c>
      <c r="BX634" s="409">
        <f>IF(AND(BW634&lt;20,OR('[1]Multi-Field'!Q35=[1]Lists!$AC$24,'[1]Multi-Field'!Q35=[1]Lists!$AC$10,'[1]Multi-Field'!Q35=[1]Lists!AC46,'[1]Multi-Field'!Q35=[1]Lists!$AC$22)),0,IF(BW634&lt;20,  20,BW634))</f>
        <v>104</v>
      </c>
      <c r="BY634" s="409">
        <f>IF(AND('[1]Multi-Field'!H35=1,[1]Lists!BX634&gt;50),50,IF(AND('[1]Multi-Field'!H35=2,[1]Lists!BX634&gt;60),60,IF(AND('[1]Multi-Field'!H35=3,[1]Lists!BX634&gt;70),70,IF(AND('[1]Multi-Field'!H35=4,[1]Lists!BX634&gt;80),80,IF(AND(OR('[1]Multi-Field'!H35=5,'[1]Multi-Field'!H35=6),[1]Lists!BX634&gt;100),100,[1]Lists!BX634)))))</f>
        <v>70</v>
      </c>
      <c r="BZ634" s="422">
        <f t="shared" si="91"/>
        <v>65</v>
      </c>
      <c r="CA634" s="409">
        <f t="shared" si="92"/>
        <v>0</v>
      </c>
    </row>
    <row r="635" spans="16:79">
      <c r="P635" s="391"/>
      <c r="Q635" s="84"/>
      <c r="R635" s="395"/>
      <c r="S635" s="395"/>
      <c r="T635" s="395"/>
      <c r="U635" s="396"/>
      <c r="BH635" s="409">
        <v>34</v>
      </c>
      <c r="BI635" s="424">
        <f>'[1]Multi-Field'!B36</f>
        <v>0</v>
      </c>
      <c r="BJ635" s="409">
        <f>IF('[1]Multi-Field'!H36=[1]Lists!$BB$599,[1]Lists!$BC$599,IF('[1]Multi-Field'!H36=[1]Lists!$BB$600,[1]Lists!$BC$600,IF('[1]Multi-Field'!H36=[1]Lists!$BB$601,[1]Lists!$BC$601,IF('[1]Multi-Field'!H36=[1]Lists!$BB$602,[1]Lists!$BC$602,IF('[1]Multi-Field'!H36=[1]Lists!$BB$603,[1]Lists!$BC$603,IF('[1]Multi-Field'!H36=$BB$604,$BC$604,""))))))</f>
        <v>130</v>
      </c>
      <c r="BK635" s="409">
        <f>IF('[1]Multi-Field'!H36=[1]Lists!$BB$599,[1]Lists!$BD$599,IF('[1]Multi-Field'!H36=[1]Lists!$BB$600,[1]Lists!$BD$600,IF('[1]Multi-Field'!H36=[1]Lists!$BB$601,[1]Lists!$BD$601,IF('[1]Multi-Field'!H36=[1]Lists!$BB$602,[1]Lists!$BD$602,IF('[1]Multi-Field'!H36=[1]Lists!$BB$603,[1]Lists!$BD$603,IF('[1]Multi-Field'!H36=$BB$604,$BD$604,""))))))</f>
        <v>80</v>
      </c>
      <c r="BL635" s="409">
        <f>IF('[1]Multi-Field'!H36=[1]Lists!$BB$599,[1]Lists!$BE$599,IF('[1]Multi-Field'!H36=[1]Lists!$BB$600,[1]Lists!$BE$600,IF('[1]Multi-Field'!H36=[1]Lists!$BB$601,[1]Lists!$BE$601,IF('[1]Multi-Field'!H36=[1]Lists!$BB$602,[1]Lists!$BE$602,IF('[1]Multi-Field'!H36=[1]Lists!$BB$603,[1]Lists!$BE$603,IF('[1]Multi-Field'!H36=$BB$604,$BE$604,""))))))</f>
        <v>70</v>
      </c>
      <c r="BM635" s="409">
        <f>IF('[1]Multi-Field'!AV36&gt;((1.5*BJ635)+1),0,IF(AND('[1]Multi-Field'!AV36&gt;([1]Lists!BJ635-1),'[1]Multi-Field'!H36&lt;(1.5*BJ635)),20,IF(AND('[1]Multi-Field'!AV36&gt;(BK635+20),'[1]Multi-Field'!AV36&lt;BJ635),(20+BJ635-'[1]Multi-Field'!AV36),IF('[1]Multi-Field'!AV36&lt;BK635-1+20,BK635,""))))</f>
        <v>80</v>
      </c>
      <c r="BN635" s="409">
        <f>IF('[1]Multi-Field'!AV36&gt;((1.5*BJ635)+1),0,IF(AND('[1]Multi-Field'!AV36&gt;([1]Lists!BJ635-1),'[1]Multi-Field'!AV36&lt;(1.5*BJ635)),20,IF(AND('[1]Multi-Field'!AV36&gt;(BL635+20),'[1]Multi-Field'!AV36&lt;BJ635),(20+BJ635-'[1]Multi-Field'!AV36),IF('[1]Multi-Field'!AV36&lt;BL635-1+20,BL635,""))))</f>
        <v>70</v>
      </c>
      <c r="BO635" s="409">
        <f>IF('[1]Multi-Field'!AV36&lt;60,(IF(OR('[1]Multi-Field'!H36=1,'[1]Multi-Field'!H36=2,'[1]Multi-Field'!H36=3),40,IF(OR('[1]Multi-Field'!H36=4,'[1]Multi-Field'!H36=5,'[1]Multi-Field'!H36=6),60,"#"))),IF(AND('[1]Multi-Field'!AV36&gt;59,'[1]Multi-Field'!AV36&lt;80),(IF(OR('[1]Multi-Field'!H36=1,'[1]Multi-Field'!H36=2),20,IF('[1]Multi-Field'!H36=3,40,IF(OR('[1]Multi-Field'!H36=4,'[1]Multi-Field'!H36=5,'[1]Multi-Field'!H36=6),60,"!")))),IF(AND('[1]Multi-Field'!AV36&gt;79,'[1]Multi-Field'!AV36&lt;100),(IF(OR('[1]Multi-Field'!H36=1,'[1]Multi-Field'!H36=2,'[1]Multi-Field'!H36=3),20,IF(OR('[1]Multi-Field'!H36=4,'[1]Multi-Field'!H36=5,'[1]Multi-Field'!H36=6),60,"?"))),IF(AND('[1]Multi-Field'!AV36&gt;99,'[1]Multi-Field'!AV36&lt;150),(IF(OR('[1]Multi-Field'!H36=1,'[1]Multi-Field'!H36=2,'[1]Multi-Field'!H36=3),20,IF(OR('[1]Multi-Field'!H36=4,'[1]Multi-Field'!H36=5,'[1]Multi-Field'!H36=6),40,"*"))),IF(AND('[1]Multi-Field'!AV36&gt;149,'[1]Multi-Field'!AV36&lt;200),(IF(OR('[1]Multi-Field'!H36=1,'[1]Multi-Field'!H36=2),0,IF(OR('[1]Multi-Field'!H36=3,'[1]Multi-Field'!H36=4,'[1]Multi-Field'!H36=5,'[1]Multi-Field'!H36=6),20,"&amp;"))),IF(AND('[1]Multi-Field'!AV36&gt;199,'[1]Multi-Field'!AV36&lt;269),(IF(OR('[1]Multi-Field'!H36=4,'[1]Multi-Field'!H36=5,'[1]Multi-Field'!H36=6),20,"&amp;")),IF('[1]Multi-Field'!AV36&gt;268,0,"%")))))))</f>
        <v>40</v>
      </c>
      <c r="BP635" s="409">
        <f>IF('[1]Multi-Field'!H36=1,((('[1]Multi-Field'!J36*40)-'[1]Multi-Field'!AV36)/0.6)-120,IF('[1]Multi-Field'!H36=2,((('[1]Multi-Field'!J36*40)-'[1]Multi-Field'!AV36)/0.6)-100,IF('[1]Multi-Field'!H36=3,((('[1]Multi-Field'!J36*40)-'[1]Multi-Field'!AV36)/0.6)-80,IF('[1]Multi-Field'!H36=4,((('[1]Multi-Field'!J36*40)-'[1]Multi-Field'!AV36)/0.6)-60,IF(OR('[1]Multi-Field'!H36=5,'[1]Multi-Field'!H36=6),((('[1]Multi-Field'!J36*40)-'[1]Multi-Field'!AV36)/0.6)-40,"")))))</f>
        <v>153.33333333333334</v>
      </c>
      <c r="BQ635" s="409">
        <f t="shared" si="89"/>
        <v>122.66666666666669</v>
      </c>
      <c r="BR635" s="409">
        <f t="shared" si="90"/>
        <v>101.20000000000002</v>
      </c>
      <c r="BS635" s="409">
        <f>IF('[1]Multi-Field'!AV36&gt;165,0,IF(AND('[1]Multi-Field'!AV36&gt;80,'[1]Multi-Field'!AV36&lt;166),20,IF('[1]Multi-Field'!AV36&lt;81,(110-'[1]Multi-Field'!AV36)*0.7,"")))</f>
        <v>77</v>
      </c>
      <c r="BT635" s="409" t="str">
        <f>IF('[1]Multi-Field'!AV36&gt;10,0,IF(50-(5*'[1]Multi-Field'!AV36),""))</f>
        <v/>
      </c>
      <c r="BU635" s="409">
        <f>IF('[1]Multi-Field'!AV36&gt;109,0,(110-'[1]Multi-Field'!AV36)*0.7)</f>
        <v>77</v>
      </c>
      <c r="BV635" s="409">
        <f>IF(AND('[1]Multi-Field'!H36=1,'[1]Multi-Field'!AV36&lt;100),(100-'[1]Multi-Field'!AV36)*0.88,IF(AND('[1]Multi-Field'!H36=2,'[1]Multi-Field'!AV36&lt;110),(110-'[1]Multi-Field'!AV36)*0.88,IF(AND('[1]Multi-Field'!H36=3,'[1]Multi-Field'!AV36&lt;130),(130-'[1]Multi-Field'!AV36)*1,IF(AND('[1]Multi-Field'!H36=4,'[1]Multi-Field'!AV36&lt;160),(160-'[1]Multi-Field'!AV36)*1.13,IF(AND(OR('[1]Multi-Field'!H36=5,'[1]Multi-Field'!H36=6),'[1]Multi-Field'!AV36&lt;200),(200-'[1]Multi-Field'!AV36)*0.88,0)))))</f>
        <v>130</v>
      </c>
      <c r="BW635" s="409">
        <f>IF(AND('[1]Multi-Field'!H36=1,'[1]Multi-Field'!AV36&lt;100),(100-'[1]Multi-Field'!AV36)*0.7,IF(AND('[1]Multi-Field'!H36=2,'[1]Multi-Field'!AV36&lt;110),(100-'[1]Multi-Field'!AV36)*0.7,IF(AND('[1]Multi-Field'!H36=3,'[1]Multi-Field'!AV36&lt;130),(130-'[1]Multi-Field'!AV36)*0.8,IF(AND('[1]Multi-Field'!H36=4,'[1]Multi-Field'!AV36&lt;160),(160-'[1]Multi-Field'!AV36)*0.9,IF(AND(OR('[1]Multi-Field'!H36=5,'[1]Multi-Field'!H36=6),'[1]Multi-Field'!AV36&lt;200),(200-'[1]Multi-Field'!AV36)*0.7,0)))))</f>
        <v>104</v>
      </c>
      <c r="BX635" s="409">
        <f>IF(AND(BW635&lt;20,OR('[1]Multi-Field'!Q36=[1]Lists!$AC$24,'[1]Multi-Field'!Q36=[1]Lists!$AC$10,'[1]Multi-Field'!Q36=[1]Lists!AC47,'[1]Multi-Field'!Q36=[1]Lists!$AC$22)),0,IF(BW635&lt;20,  20,BW635))</f>
        <v>104</v>
      </c>
      <c r="BY635" s="409">
        <f>IF(AND('[1]Multi-Field'!H36=1,[1]Lists!BX635&gt;50),50,IF(AND('[1]Multi-Field'!H36=2,[1]Lists!BX635&gt;60),60,IF(AND('[1]Multi-Field'!H36=3,[1]Lists!BX635&gt;70),70,IF(AND('[1]Multi-Field'!H36=4,[1]Lists!BX635&gt;80),80,IF(AND(OR('[1]Multi-Field'!H36=5,'[1]Multi-Field'!H36=6),[1]Lists!BX635&gt;100),100,[1]Lists!BX635)))))</f>
        <v>70</v>
      </c>
      <c r="BZ635" s="422">
        <f t="shared" si="91"/>
        <v>65</v>
      </c>
      <c r="CA635" s="409">
        <f t="shared" si="92"/>
        <v>0</v>
      </c>
    </row>
    <row r="636" spans="16:79">
      <c r="P636" s="391"/>
      <c r="Q636" s="84"/>
      <c r="R636" s="395"/>
      <c r="S636" s="395"/>
      <c r="T636" s="395"/>
      <c r="U636" s="396"/>
      <c r="BH636" s="409">
        <v>35</v>
      </c>
      <c r="BI636" s="424">
        <f>'[1]Multi-Field'!B37</f>
        <v>0</v>
      </c>
      <c r="BJ636" s="409">
        <f>IF('[1]Multi-Field'!H37=[1]Lists!$BB$599,[1]Lists!$BC$599,IF('[1]Multi-Field'!H37=[1]Lists!$BB$600,[1]Lists!$BC$600,IF('[1]Multi-Field'!H37=[1]Lists!$BB$601,[1]Lists!$BC$601,IF('[1]Multi-Field'!H37=[1]Lists!$BB$602,[1]Lists!$BC$602,IF('[1]Multi-Field'!H37=[1]Lists!$BB$603,[1]Lists!$BC$603,IF('[1]Multi-Field'!H37=$BB$604,$BC$604,""))))))</f>
        <v>100</v>
      </c>
      <c r="BK636" s="409">
        <f>IF('[1]Multi-Field'!H37=[1]Lists!$BB$599,[1]Lists!$BD$599,IF('[1]Multi-Field'!H37=[1]Lists!$BB$600,[1]Lists!$BD$600,IF('[1]Multi-Field'!H37=[1]Lists!$BB$601,[1]Lists!$BD$601,IF('[1]Multi-Field'!H37=[1]Lists!$BB$602,[1]Lists!$BD$602,IF('[1]Multi-Field'!H37=[1]Lists!$BB$603,[1]Lists!$BD$603,IF('[1]Multi-Field'!H37=$BB$604,$BD$604,""))))))</f>
        <v>50</v>
      </c>
      <c r="BL636" s="409">
        <f>IF('[1]Multi-Field'!H37=[1]Lists!$BB$599,[1]Lists!$BE$599,IF('[1]Multi-Field'!H37=[1]Lists!$BB$600,[1]Lists!$BE$600,IF('[1]Multi-Field'!H37=[1]Lists!$BB$601,[1]Lists!$BE$601,IF('[1]Multi-Field'!H37=[1]Lists!$BB$602,[1]Lists!$BE$602,IF('[1]Multi-Field'!H37=[1]Lists!$BB$603,[1]Lists!$BE$603,IF('[1]Multi-Field'!H37=$BB$604,$BE$604,""))))))</f>
        <v>50</v>
      </c>
      <c r="BM636" s="409">
        <f>IF('[1]Multi-Field'!AV37&gt;((1.5*BJ636)+1),0,IF(AND('[1]Multi-Field'!AV37&gt;([1]Lists!BJ636-1),'[1]Multi-Field'!H37&lt;(1.5*BJ636)),20,IF(AND('[1]Multi-Field'!AV37&gt;(BK636+20),'[1]Multi-Field'!AV37&lt;BJ636),(20+BJ636-'[1]Multi-Field'!AV37),IF('[1]Multi-Field'!AV37&lt;BK636-1+20,BK636,""))))</f>
        <v>50</v>
      </c>
      <c r="BN636" s="409">
        <f>IF('[1]Multi-Field'!AV37&gt;((1.5*BJ636)+1),0,IF(AND('[1]Multi-Field'!AV37&gt;([1]Lists!BJ636-1),'[1]Multi-Field'!AV37&lt;(1.5*BJ636)),20,IF(AND('[1]Multi-Field'!AV37&gt;(BL636+20),'[1]Multi-Field'!AV37&lt;BJ636),(20+BJ636-'[1]Multi-Field'!AV37),IF('[1]Multi-Field'!AV37&lt;BL636-1+20,BL636,""))))</f>
        <v>50</v>
      </c>
      <c r="BO636" s="409">
        <f>IF('[1]Multi-Field'!AV37&lt;60,(IF(OR('[1]Multi-Field'!H37=1,'[1]Multi-Field'!H37=2,'[1]Multi-Field'!H37=3),40,IF(OR('[1]Multi-Field'!H37=4,'[1]Multi-Field'!H37=5,'[1]Multi-Field'!H37=6),60,"#"))),IF(AND('[1]Multi-Field'!AV37&gt;59,'[1]Multi-Field'!AV37&lt;80),(IF(OR('[1]Multi-Field'!H37=1,'[1]Multi-Field'!H37=2),20,IF('[1]Multi-Field'!H37=3,40,IF(OR('[1]Multi-Field'!H37=4,'[1]Multi-Field'!H37=5,'[1]Multi-Field'!H37=6),60,"!")))),IF(AND('[1]Multi-Field'!AV37&gt;79,'[1]Multi-Field'!AV37&lt;100),(IF(OR('[1]Multi-Field'!H37=1,'[1]Multi-Field'!H37=2,'[1]Multi-Field'!H37=3),20,IF(OR('[1]Multi-Field'!H37=4,'[1]Multi-Field'!H37=5,'[1]Multi-Field'!H37=6),60,"?"))),IF(AND('[1]Multi-Field'!AV37&gt;99,'[1]Multi-Field'!AV37&lt;150),(IF(OR('[1]Multi-Field'!H37=1,'[1]Multi-Field'!H37=2,'[1]Multi-Field'!H37=3),20,IF(OR('[1]Multi-Field'!H37=4,'[1]Multi-Field'!H37=5,'[1]Multi-Field'!H37=6),40,"*"))),IF(AND('[1]Multi-Field'!AV37&gt;149,'[1]Multi-Field'!AV37&lt;200),(IF(OR('[1]Multi-Field'!H37=1,'[1]Multi-Field'!H37=2),0,IF(OR('[1]Multi-Field'!H37=3,'[1]Multi-Field'!H37=4,'[1]Multi-Field'!H37=5,'[1]Multi-Field'!H37=6),20,"&amp;"))),IF(AND('[1]Multi-Field'!AV37&gt;199,'[1]Multi-Field'!AV37&lt;269),(IF(OR('[1]Multi-Field'!H37=4,'[1]Multi-Field'!H37=5,'[1]Multi-Field'!H37=6),20,"&amp;")),IF('[1]Multi-Field'!AV37&gt;268,0,"%")))))))</f>
        <v>40</v>
      </c>
      <c r="BP636" s="409">
        <f>IF('[1]Multi-Field'!H37=1,((('[1]Multi-Field'!J37*40)-'[1]Multi-Field'!AV37)/0.6)-120,IF('[1]Multi-Field'!H37=2,((('[1]Multi-Field'!J37*40)-'[1]Multi-Field'!AV37)/0.6)-100,IF('[1]Multi-Field'!H37=3,((('[1]Multi-Field'!J37*40)-'[1]Multi-Field'!AV37)/0.6)-80,IF('[1]Multi-Field'!H37=4,((('[1]Multi-Field'!J37*40)-'[1]Multi-Field'!AV37)/0.6)-60,IF(OR('[1]Multi-Field'!H37=5,'[1]Multi-Field'!H37=6),((('[1]Multi-Field'!J37*40)-'[1]Multi-Field'!AV37)/0.6)-40,"")))))</f>
        <v>146.66666666666669</v>
      </c>
      <c r="BQ636" s="409">
        <f t="shared" si="89"/>
        <v>117.33333333333336</v>
      </c>
      <c r="BR636" s="409">
        <f t="shared" si="90"/>
        <v>96.800000000000011</v>
      </c>
      <c r="BS636" s="409">
        <f>IF('[1]Multi-Field'!AV37&gt;165,0,IF(AND('[1]Multi-Field'!AV37&gt;80,'[1]Multi-Field'!AV37&lt;166),20,IF('[1]Multi-Field'!AV37&lt;81,(110-'[1]Multi-Field'!AV37)*0.7,"")))</f>
        <v>77</v>
      </c>
      <c r="BT636" s="409" t="str">
        <f>IF('[1]Multi-Field'!AV37&gt;10,0,IF(50-(5*'[1]Multi-Field'!AV37),""))</f>
        <v/>
      </c>
      <c r="BU636" s="409">
        <f>IF('[1]Multi-Field'!AV37&gt;109,0,(110-'[1]Multi-Field'!AV37)*0.7)</f>
        <v>77</v>
      </c>
      <c r="BV636" s="409">
        <f>IF(AND('[1]Multi-Field'!H37=1,'[1]Multi-Field'!AV37&lt;100),(100-'[1]Multi-Field'!AV37)*0.88,IF(AND('[1]Multi-Field'!H37=2,'[1]Multi-Field'!AV37&lt;110),(110-'[1]Multi-Field'!AV37)*0.88,IF(AND('[1]Multi-Field'!H37=3,'[1]Multi-Field'!AV37&lt;130),(130-'[1]Multi-Field'!AV37)*1,IF(AND('[1]Multi-Field'!H37=4,'[1]Multi-Field'!AV37&lt;160),(160-'[1]Multi-Field'!AV37)*1.13,IF(AND(OR('[1]Multi-Field'!H37=5,'[1]Multi-Field'!H37=6),'[1]Multi-Field'!AV37&lt;200),(200-'[1]Multi-Field'!AV37)*0.88,0)))))</f>
        <v>88</v>
      </c>
      <c r="BW636" s="409">
        <f>IF(AND('[1]Multi-Field'!H37=1,'[1]Multi-Field'!AV37&lt;100),(100-'[1]Multi-Field'!AV37)*0.7,IF(AND('[1]Multi-Field'!H37=2,'[1]Multi-Field'!AV37&lt;110),(100-'[1]Multi-Field'!AV37)*0.7,IF(AND('[1]Multi-Field'!H37=3,'[1]Multi-Field'!AV37&lt;130),(130-'[1]Multi-Field'!AV37)*0.8,IF(AND('[1]Multi-Field'!H37=4,'[1]Multi-Field'!AV37&lt;160),(160-'[1]Multi-Field'!AV37)*0.9,IF(AND(OR('[1]Multi-Field'!H37=5,'[1]Multi-Field'!H37=6),'[1]Multi-Field'!AV37&lt;200),(200-'[1]Multi-Field'!AV37)*0.7,0)))))</f>
        <v>70</v>
      </c>
      <c r="BX636" s="409">
        <f>IF(AND(BW636&lt;20,OR('[1]Multi-Field'!Q37=[1]Lists!$AC$24,'[1]Multi-Field'!Q37=[1]Lists!$AC$10,'[1]Multi-Field'!Q37=[1]Lists!AC48,'[1]Multi-Field'!Q37=[1]Lists!$AC$22)),0,IF(BW636&lt;20,  20,BW636))</f>
        <v>70</v>
      </c>
      <c r="BY636" s="409">
        <f>IF(AND('[1]Multi-Field'!H37=1,[1]Lists!BX636&gt;50),50,IF(AND('[1]Multi-Field'!H37=2,[1]Lists!BX636&gt;60),60,IF(AND('[1]Multi-Field'!H37=3,[1]Lists!BX636&gt;70),70,IF(AND('[1]Multi-Field'!H37=4,[1]Lists!BX636&gt;80),80,IF(AND(OR('[1]Multi-Field'!H37=5,'[1]Multi-Field'!H37=6),[1]Lists!BX636&gt;100),100,[1]Lists!BX636)))))</f>
        <v>50</v>
      </c>
      <c r="BZ636" s="422">
        <f t="shared" si="91"/>
        <v>45</v>
      </c>
      <c r="CA636" s="409">
        <f t="shared" si="92"/>
        <v>0</v>
      </c>
    </row>
    <row r="637" spans="16:79" ht="13.5" thickBot="1">
      <c r="P637" s="391"/>
      <c r="Q637" s="85"/>
      <c r="R637" s="397"/>
      <c r="S637" s="397"/>
      <c r="T637" s="397"/>
      <c r="U637" s="398"/>
      <c r="BH637" s="409">
        <v>36</v>
      </c>
      <c r="BI637" s="424">
        <f>'[1]Multi-Field'!B38</f>
        <v>0</v>
      </c>
      <c r="BJ637" s="409">
        <f>IF('[1]Multi-Field'!H38=[1]Lists!$BB$599,[1]Lists!$BC$599,IF('[1]Multi-Field'!H38=[1]Lists!$BB$600,[1]Lists!$BC$600,IF('[1]Multi-Field'!H38=[1]Lists!$BB$601,[1]Lists!$BC$601,IF('[1]Multi-Field'!H38=[1]Lists!$BB$602,[1]Lists!$BC$602,IF('[1]Multi-Field'!H38=[1]Lists!$BB$603,[1]Lists!$BC$603,IF('[1]Multi-Field'!H38=$BB$604,$BC$604,""))))))</f>
        <v>130</v>
      </c>
      <c r="BK637" s="409">
        <f>IF('[1]Multi-Field'!H38=[1]Lists!$BB$599,[1]Lists!$BD$599,IF('[1]Multi-Field'!H38=[1]Lists!$BB$600,[1]Lists!$BD$600,IF('[1]Multi-Field'!H38=[1]Lists!$BB$601,[1]Lists!$BD$601,IF('[1]Multi-Field'!H38=[1]Lists!$BB$602,[1]Lists!$BD$602,IF('[1]Multi-Field'!H38=[1]Lists!$BB$603,[1]Lists!$BD$603,IF('[1]Multi-Field'!H38=$BB$604,$BD$604,""))))))</f>
        <v>80</v>
      </c>
      <c r="BL637" s="409">
        <f>IF('[1]Multi-Field'!H38=[1]Lists!$BB$599,[1]Lists!$BE$599,IF('[1]Multi-Field'!H38=[1]Lists!$BB$600,[1]Lists!$BE$600,IF('[1]Multi-Field'!H38=[1]Lists!$BB$601,[1]Lists!$BE$601,IF('[1]Multi-Field'!H38=[1]Lists!$BB$602,[1]Lists!$BE$602,IF('[1]Multi-Field'!H38=[1]Lists!$BB$603,[1]Lists!$BE$603,IF('[1]Multi-Field'!H38=$BB$604,$BE$604,""))))))</f>
        <v>70</v>
      </c>
      <c r="BM637" s="409">
        <f>IF('[1]Multi-Field'!AV38&gt;((1.5*BJ637)+1),0,IF(AND('[1]Multi-Field'!AV38&gt;([1]Lists!BJ637-1),'[1]Multi-Field'!H38&lt;(1.5*BJ637)),20,IF(AND('[1]Multi-Field'!AV38&gt;(BK637+20),'[1]Multi-Field'!AV38&lt;BJ637),(20+BJ637-'[1]Multi-Field'!AV38),IF('[1]Multi-Field'!AV38&lt;BK637-1+20,BK637,""))))</f>
        <v>80</v>
      </c>
      <c r="BN637" s="409">
        <f>IF('[1]Multi-Field'!AV38&gt;((1.5*BJ637)+1),0,IF(AND('[1]Multi-Field'!AV38&gt;([1]Lists!BJ637-1),'[1]Multi-Field'!AV38&lt;(1.5*BJ637)),20,IF(AND('[1]Multi-Field'!AV38&gt;(BL637+20),'[1]Multi-Field'!AV38&lt;BJ637),(20+BJ637-'[1]Multi-Field'!AV38),IF('[1]Multi-Field'!AV38&lt;BL637-1+20,BL637,""))))</f>
        <v>70</v>
      </c>
      <c r="BO637" s="409">
        <f>IF('[1]Multi-Field'!AV38&lt;60,(IF(OR('[1]Multi-Field'!H38=1,'[1]Multi-Field'!H38=2,'[1]Multi-Field'!H38=3),40,IF(OR('[1]Multi-Field'!H38=4,'[1]Multi-Field'!H38=5,'[1]Multi-Field'!H38=6),60,"#"))),IF(AND('[1]Multi-Field'!AV38&gt;59,'[1]Multi-Field'!AV38&lt;80),(IF(OR('[1]Multi-Field'!H38=1,'[1]Multi-Field'!H38=2),20,IF('[1]Multi-Field'!H38=3,40,IF(OR('[1]Multi-Field'!H38=4,'[1]Multi-Field'!H38=5,'[1]Multi-Field'!H38=6),60,"!")))),IF(AND('[1]Multi-Field'!AV38&gt;79,'[1]Multi-Field'!AV38&lt;100),(IF(OR('[1]Multi-Field'!H38=1,'[1]Multi-Field'!H38=2,'[1]Multi-Field'!H38=3),20,IF(OR('[1]Multi-Field'!H38=4,'[1]Multi-Field'!H38=5,'[1]Multi-Field'!H38=6),60,"?"))),IF(AND('[1]Multi-Field'!AV38&gt;99,'[1]Multi-Field'!AV38&lt;150),(IF(OR('[1]Multi-Field'!H38=1,'[1]Multi-Field'!H38=2,'[1]Multi-Field'!H38=3),20,IF(OR('[1]Multi-Field'!H38=4,'[1]Multi-Field'!H38=5,'[1]Multi-Field'!H38=6),40,"*"))),IF(AND('[1]Multi-Field'!AV38&gt;149,'[1]Multi-Field'!AV38&lt;200),(IF(OR('[1]Multi-Field'!H38=1,'[1]Multi-Field'!H38=2),0,IF(OR('[1]Multi-Field'!H38=3,'[1]Multi-Field'!H38=4,'[1]Multi-Field'!H38=5,'[1]Multi-Field'!H38=6),20,"&amp;"))),IF(AND('[1]Multi-Field'!AV38&gt;199,'[1]Multi-Field'!AV38&lt;269),(IF(OR('[1]Multi-Field'!H38=4,'[1]Multi-Field'!H38=5,'[1]Multi-Field'!H38=6),20,"&amp;")),IF('[1]Multi-Field'!AV38&gt;268,0,"%")))))))</f>
        <v>40</v>
      </c>
      <c r="BP637" s="409">
        <f>IF('[1]Multi-Field'!H38=1,((('[1]Multi-Field'!J38*40)-'[1]Multi-Field'!AV38)/0.6)-120,IF('[1]Multi-Field'!H38=2,((('[1]Multi-Field'!J38*40)-'[1]Multi-Field'!AV38)/0.6)-100,IF('[1]Multi-Field'!H38=3,((('[1]Multi-Field'!J38*40)-'[1]Multi-Field'!AV38)/0.6)-80,IF('[1]Multi-Field'!H38=4,((('[1]Multi-Field'!J38*40)-'[1]Multi-Field'!AV38)/0.6)-60,IF(OR('[1]Multi-Field'!H38=5,'[1]Multi-Field'!H38=6),((('[1]Multi-Field'!J38*40)-'[1]Multi-Field'!AV38)/0.6)-40,"")))))</f>
        <v>253.33333333333337</v>
      </c>
      <c r="BQ637" s="409">
        <f t="shared" si="89"/>
        <v>202.66666666666671</v>
      </c>
      <c r="BR637" s="409">
        <f t="shared" si="90"/>
        <v>167.20000000000005</v>
      </c>
      <c r="BS637" s="409">
        <f>IF('[1]Multi-Field'!AV38&gt;165,0,IF(AND('[1]Multi-Field'!AV38&gt;80,'[1]Multi-Field'!AV38&lt;166),20,IF('[1]Multi-Field'!AV38&lt;81,(110-'[1]Multi-Field'!AV38)*0.7,"")))</f>
        <v>77</v>
      </c>
      <c r="BT637" s="409" t="str">
        <f>IF('[1]Multi-Field'!AV38&gt;10,0,IF(50-(5*'[1]Multi-Field'!AV38),""))</f>
        <v/>
      </c>
      <c r="BU637" s="409">
        <f>IF('[1]Multi-Field'!AV38&gt;109,0,(110-'[1]Multi-Field'!AV38)*0.7)</f>
        <v>77</v>
      </c>
      <c r="BV637" s="409">
        <f>IF(AND('[1]Multi-Field'!H38=1,'[1]Multi-Field'!AV38&lt;100),(100-'[1]Multi-Field'!AV38)*0.88,IF(AND('[1]Multi-Field'!H38=2,'[1]Multi-Field'!AV38&lt;110),(110-'[1]Multi-Field'!AV38)*0.88,IF(AND('[1]Multi-Field'!H38=3,'[1]Multi-Field'!AV38&lt;130),(130-'[1]Multi-Field'!AV38)*1,IF(AND('[1]Multi-Field'!H38=4,'[1]Multi-Field'!AV38&lt;160),(160-'[1]Multi-Field'!AV38)*1.13,IF(AND(OR('[1]Multi-Field'!H38=5,'[1]Multi-Field'!H38=6),'[1]Multi-Field'!AV38&lt;200),(200-'[1]Multi-Field'!AV38)*0.88,0)))))</f>
        <v>130</v>
      </c>
      <c r="BW637" s="409">
        <f>IF(AND('[1]Multi-Field'!H38=1,'[1]Multi-Field'!AV38&lt;100),(100-'[1]Multi-Field'!AV38)*0.7,IF(AND('[1]Multi-Field'!H38=2,'[1]Multi-Field'!AV38&lt;110),(100-'[1]Multi-Field'!AV38)*0.7,IF(AND('[1]Multi-Field'!H38=3,'[1]Multi-Field'!AV38&lt;130),(130-'[1]Multi-Field'!AV38)*0.8,IF(AND('[1]Multi-Field'!H38=4,'[1]Multi-Field'!AV38&lt;160),(160-'[1]Multi-Field'!AV38)*0.9,IF(AND(OR('[1]Multi-Field'!H38=5,'[1]Multi-Field'!H38=6),'[1]Multi-Field'!AV38&lt;200),(200-'[1]Multi-Field'!AV38)*0.7,0)))))</f>
        <v>104</v>
      </c>
      <c r="BX637" s="409">
        <f>IF(AND(BW637&lt;20,OR('[1]Multi-Field'!Q38=[1]Lists!$AC$24,'[1]Multi-Field'!Q38=[1]Lists!$AC$10,'[1]Multi-Field'!Q38=[1]Lists!AC49,'[1]Multi-Field'!Q38=[1]Lists!$AC$22)),0,IF(BW637&lt;20,  20,BW637))</f>
        <v>104</v>
      </c>
      <c r="BY637" s="409">
        <f>IF(AND('[1]Multi-Field'!H38=1,[1]Lists!BX637&gt;50),50,IF(AND('[1]Multi-Field'!H38=2,[1]Lists!BX637&gt;60),60,IF(AND('[1]Multi-Field'!H38=3,[1]Lists!BX637&gt;70),70,IF(AND('[1]Multi-Field'!H38=4,[1]Lists!BX637&gt;80),80,IF(AND(OR('[1]Multi-Field'!H38=5,'[1]Multi-Field'!H38=6),[1]Lists!BX637&gt;100),100,[1]Lists!BX637)))))</f>
        <v>70</v>
      </c>
      <c r="BZ637" s="422">
        <f t="shared" si="91"/>
        <v>65</v>
      </c>
      <c r="CA637" s="409">
        <f t="shared" si="92"/>
        <v>0</v>
      </c>
    </row>
    <row r="638" spans="16:79">
      <c r="P638" s="391"/>
      <c r="Q638" s="83"/>
      <c r="R638" s="395"/>
      <c r="S638" s="395"/>
      <c r="T638" s="395"/>
      <c r="U638" s="396"/>
      <c r="BH638" s="409">
        <v>37</v>
      </c>
      <c r="BI638" s="424">
        <f>'[1]Multi-Field'!B39</f>
        <v>0</v>
      </c>
      <c r="BJ638" s="409">
        <f>IF('[1]Multi-Field'!H39=[1]Lists!$BB$599,[1]Lists!$BC$599,IF('[1]Multi-Field'!H39=[1]Lists!$BB$600,[1]Lists!$BC$600,IF('[1]Multi-Field'!H39=[1]Lists!$BB$601,[1]Lists!$BC$601,IF('[1]Multi-Field'!H39=[1]Lists!$BB$602,[1]Lists!$BC$602,IF('[1]Multi-Field'!H39=[1]Lists!$BB$603,[1]Lists!$BC$603,IF('[1]Multi-Field'!H39=$BB$604,$BC$604,""))))))</f>
        <v>130</v>
      </c>
      <c r="BK638" s="409">
        <f>IF('[1]Multi-Field'!H39=[1]Lists!$BB$599,[1]Lists!$BD$599,IF('[1]Multi-Field'!H39=[1]Lists!$BB$600,[1]Lists!$BD$600,IF('[1]Multi-Field'!H39=[1]Lists!$BB$601,[1]Lists!$BD$601,IF('[1]Multi-Field'!H39=[1]Lists!$BB$602,[1]Lists!$BD$602,IF('[1]Multi-Field'!H39=[1]Lists!$BB$603,[1]Lists!$BD$603,IF('[1]Multi-Field'!H39=$BB$604,$BD$604,""))))))</f>
        <v>80</v>
      </c>
      <c r="BL638" s="409">
        <f>IF('[1]Multi-Field'!H39=[1]Lists!$BB$599,[1]Lists!$BE$599,IF('[1]Multi-Field'!H39=[1]Lists!$BB$600,[1]Lists!$BE$600,IF('[1]Multi-Field'!H39=[1]Lists!$BB$601,[1]Lists!$BE$601,IF('[1]Multi-Field'!H39=[1]Lists!$BB$602,[1]Lists!$BE$602,IF('[1]Multi-Field'!H39=[1]Lists!$BB$603,[1]Lists!$BE$603,IF('[1]Multi-Field'!H39=$BB$604,$BE$604,""))))))</f>
        <v>70</v>
      </c>
      <c r="BM638" s="409">
        <f>IF('[1]Multi-Field'!AV39&gt;((1.5*BJ638)+1),0,IF(AND('[1]Multi-Field'!AV39&gt;([1]Lists!BJ638-1),'[1]Multi-Field'!H39&lt;(1.5*BJ638)),20,IF(AND('[1]Multi-Field'!AV39&gt;(BK638+20),'[1]Multi-Field'!AV39&lt;BJ638),(20+BJ638-'[1]Multi-Field'!AV39),IF('[1]Multi-Field'!AV39&lt;BK638-1+20,BK638,""))))</f>
        <v>80</v>
      </c>
      <c r="BN638" s="409">
        <f>IF('[1]Multi-Field'!AV39&gt;((1.5*BJ638)+1),0,IF(AND('[1]Multi-Field'!AV39&gt;([1]Lists!BJ638-1),'[1]Multi-Field'!AV39&lt;(1.5*BJ638)),20,IF(AND('[1]Multi-Field'!AV39&gt;(BL638+20),'[1]Multi-Field'!AV39&lt;BJ638),(20+BJ638-'[1]Multi-Field'!AV39),IF('[1]Multi-Field'!AV39&lt;BL638-1+20,BL638,""))))</f>
        <v>70</v>
      </c>
      <c r="BO638" s="409">
        <f>IF('[1]Multi-Field'!AV39&lt;60,(IF(OR('[1]Multi-Field'!H39=1,'[1]Multi-Field'!H39=2,'[1]Multi-Field'!H39=3),40,IF(OR('[1]Multi-Field'!H39=4,'[1]Multi-Field'!H39=5,'[1]Multi-Field'!H39=6),60,"#"))),IF(AND('[1]Multi-Field'!AV39&gt;59,'[1]Multi-Field'!AV39&lt;80),(IF(OR('[1]Multi-Field'!H39=1,'[1]Multi-Field'!H39=2),20,IF('[1]Multi-Field'!H39=3,40,IF(OR('[1]Multi-Field'!H39=4,'[1]Multi-Field'!H39=5,'[1]Multi-Field'!H39=6),60,"!")))),IF(AND('[1]Multi-Field'!AV39&gt;79,'[1]Multi-Field'!AV39&lt;100),(IF(OR('[1]Multi-Field'!H39=1,'[1]Multi-Field'!H39=2,'[1]Multi-Field'!H39=3),20,IF(OR('[1]Multi-Field'!H39=4,'[1]Multi-Field'!H39=5,'[1]Multi-Field'!H39=6),60,"?"))),IF(AND('[1]Multi-Field'!AV39&gt;99,'[1]Multi-Field'!AV39&lt;150),(IF(OR('[1]Multi-Field'!H39=1,'[1]Multi-Field'!H39=2,'[1]Multi-Field'!H39=3),20,IF(OR('[1]Multi-Field'!H39=4,'[1]Multi-Field'!H39=5,'[1]Multi-Field'!H39=6),40,"*"))),IF(AND('[1]Multi-Field'!AV39&gt;149,'[1]Multi-Field'!AV39&lt;200),(IF(OR('[1]Multi-Field'!H39=1,'[1]Multi-Field'!H39=2),0,IF(OR('[1]Multi-Field'!H39=3,'[1]Multi-Field'!H39=4,'[1]Multi-Field'!H39=5,'[1]Multi-Field'!H39=6),20,"&amp;"))),IF(AND('[1]Multi-Field'!AV39&gt;199,'[1]Multi-Field'!AV39&lt;269),(IF(OR('[1]Multi-Field'!H39=4,'[1]Multi-Field'!H39=5,'[1]Multi-Field'!H39=6),20,"&amp;")),IF('[1]Multi-Field'!AV39&gt;268,0,"%")))))))</f>
        <v>40</v>
      </c>
      <c r="BP638" s="409">
        <f>IF('[1]Multi-Field'!H39=1,((('[1]Multi-Field'!J39*40)-'[1]Multi-Field'!AV39)/0.6)-120,IF('[1]Multi-Field'!H39=2,((('[1]Multi-Field'!J39*40)-'[1]Multi-Field'!AV39)/0.6)-100,IF('[1]Multi-Field'!H39=3,((('[1]Multi-Field'!J39*40)-'[1]Multi-Field'!AV39)/0.6)-80,IF('[1]Multi-Field'!H39=4,((('[1]Multi-Field'!J39*40)-'[1]Multi-Field'!AV39)/0.6)-60,IF(OR('[1]Multi-Field'!H39=5,'[1]Multi-Field'!H39=6),((('[1]Multi-Field'!J39*40)-'[1]Multi-Field'!AV39)/0.6)-40,"")))))</f>
        <v>320</v>
      </c>
      <c r="BQ638" s="409">
        <f t="shared" si="89"/>
        <v>256</v>
      </c>
      <c r="BR638" s="409">
        <f t="shared" si="90"/>
        <v>211.20000000000002</v>
      </c>
      <c r="BS638" s="409">
        <f>IF('[1]Multi-Field'!AV39&gt;165,0,IF(AND('[1]Multi-Field'!AV39&gt;80,'[1]Multi-Field'!AV39&lt;166),20,IF('[1]Multi-Field'!AV39&lt;81,(110-'[1]Multi-Field'!AV39)*0.7,"")))</f>
        <v>77</v>
      </c>
      <c r="BT638" s="409" t="str">
        <f>IF('[1]Multi-Field'!AV39&gt;10,0,IF(50-(5*'[1]Multi-Field'!AV39),""))</f>
        <v/>
      </c>
      <c r="BU638" s="409">
        <f>IF('[1]Multi-Field'!AV39&gt;109,0,(110-'[1]Multi-Field'!AV39)*0.7)</f>
        <v>77</v>
      </c>
      <c r="BV638" s="409">
        <f>IF(AND('[1]Multi-Field'!H39=1,'[1]Multi-Field'!AV39&lt;100),(100-'[1]Multi-Field'!AV39)*0.88,IF(AND('[1]Multi-Field'!H39=2,'[1]Multi-Field'!AV39&lt;110),(110-'[1]Multi-Field'!AV39)*0.88,IF(AND('[1]Multi-Field'!H39=3,'[1]Multi-Field'!AV39&lt;130),(130-'[1]Multi-Field'!AV39)*1,IF(AND('[1]Multi-Field'!H39=4,'[1]Multi-Field'!AV39&lt;160),(160-'[1]Multi-Field'!AV39)*1.13,IF(AND(OR('[1]Multi-Field'!H39=5,'[1]Multi-Field'!H39=6),'[1]Multi-Field'!AV39&lt;200),(200-'[1]Multi-Field'!AV39)*0.88,0)))))</f>
        <v>130</v>
      </c>
      <c r="BW638" s="409">
        <f>IF(AND('[1]Multi-Field'!H39=1,'[1]Multi-Field'!AV39&lt;100),(100-'[1]Multi-Field'!AV39)*0.7,IF(AND('[1]Multi-Field'!H39=2,'[1]Multi-Field'!AV39&lt;110),(100-'[1]Multi-Field'!AV39)*0.7,IF(AND('[1]Multi-Field'!H39=3,'[1]Multi-Field'!AV39&lt;130),(130-'[1]Multi-Field'!AV39)*0.8,IF(AND('[1]Multi-Field'!H39=4,'[1]Multi-Field'!AV39&lt;160),(160-'[1]Multi-Field'!AV39)*0.9,IF(AND(OR('[1]Multi-Field'!H39=5,'[1]Multi-Field'!H39=6),'[1]Multi-Field'!AV39&lt;200),(200-'[1]Multi-Field'!AV39)*0.7,0)))))</f>
        <v>104</v>
      </c>
      <c r="BX638" s="409">
        <f>IF(AND(BW638&lt;20,OR('[1]Multi-Field'!Q39=[1]Lists!$AC$24,'[1]Multi-Field'!Q39=[1]Lists!$AC$10,'[1]Multi-Field'!Q39=[1]Lists!AC50,'[1]Multi-Field'!Q39=[1]Lists!$AC$22)),0,IF(BW638&lt;20,  20,BW638))</f>
        <v>104</v>
      </c>
      <c r="BY638" s="409">
        <f>IF(AND('[1]Multi-Field'!H39=1,[1]Lists!BX638&gt;50),50,IF(AND('[1]Multi-Field'!H39=2,[1]Lists!BX638&gt;60),60,IF(AND('[1]Multi-Field'!H39=3,[1]Lists!BX638&gt;70),70,IF(AND('[1]Multi-Field'!H39=4,[1]Lists!BX638&gt;80),80,IF(AND(OR('[1]Multi-Field'!H39=5,'[1]Multi-Field'!H39=6),[1]Lists!BX638&gt;100),100,[1]Lists!BX638)))))</f>
        <v>70</v>
      </c>
      <c r="BZ638" s="422">
        <f t="shared" si="91"/>
        <v>65</v>
      </c>
      <c r="CA638" s="409">
        <f t="shared" si="92"/>
        <v>0</v>
      </c>
    </row>
    <row r="639" spans="16:79">
      <c r="P639" s="391"/>
      <c r="Q639" s="84"/>
      <c r="R639" s="395"/>
      <c r="S639" s="395"/>
      <c r="T639" s="395"/>
      <c r="U639" s="396"/>
      <c r="BH639" s="409">
        <v>38</v>
      </c>
      <c r="BI639" s="424">
        <f>'[1]Multi-Field'!B40</f>
        <v>0</v>
      </c>
      <c r="BJ639" s="409">
        <f>IF('[1]Multi-Field'!H40=[1]Lists!$BB$599,[1]Lists!$BC$599,IF('[1]Multi-Field'!H40=[1]Lists!$BB$600,[1]Lists!$BC$600,IF('[1]Multi-Field'!H40=[1]Lists!$BB$601,[1]Lists!$BC$601,IF('[1]Multi-Field'!H40=[1]Lists!$BB$602,[1]Lists!$BC$602,IF('[1]Multi-Field'!H40=[1]Lists!$BB$603,[1]Lists!$BC$603,IF('[1]Multi-Field'!H40=$BB$604,$BC$604,""))))))</f>
        <v>130</v>
      </c>
      <c r="BK639" s="409">
        <f>IF('[1]Multi-Field'!H40=[1]Lists!$BB$599,[1]Lists!$BD$599,IF('[1]Multi-Field'!H40=[1]Lists!$BB$600,[1]Lists!$BD$600,IF('[1]Multi-Field'!H40=[1]Lists!$BB$601,[1]Lists!$BD$601,IF('[1]Multi-Field'!H40=[1]Lists!$BB$602,[1]Lists!$BD$602,IF('[1]Multi-Field'!H40=[1]Lists!$BB$603,[1]Lists!$BD$603,IF('[1]Multi-Field'!H40=$BB$604,$BD$604,""))))))</f>
        <v>80</v>
      </c>
      <c r="BL639" s="409">
        <f>IF('[1]Multi-Field'!H40=[1]Lists!$BB$599,[1]Lists!$BE$599,IF('[1]Multi-Field'!H40=[1]Lists!$BB$600,[1]Lists!$BE$600,IF('[1]Multi-Field'!H40=[1]Lists!$BB$601,[1]Lists!$BE$601,IF('[1]Multi-Field'!H40=[1]Lists!$BB$602,[1]Lists!$BE$602,IF('[1]Multi-Field'!H40=[1]Lists!$BB$603,[1]Lists!$BE$603,IF('[1]Multi-Field'!H40=$BB$604,$BE$604,""))))))</f>
        <v>70</v>
      </c>
      <c r="BM639" s="409">
        <f>IF('[1]Multi-Field'!AV40&gt;((1.5*BJ639)+1),0,IF(AND('[1]Multi-Field'!AV40&gt;([1]Lists!BJ639-1),'[1]Multi-Field'!H40&lt;(1.5*BJ639)),20,IF(AND('[1]Multi-Field'!AV40&gt;(BK639+20),'[1]Multi-Field'!AV40&lt;BJ639),(20+BJ639-'[1]Multi-Field'!AV40),IF('[1]Multi-Field'!AV40&lt;BK639-1+20,BK639,""))))</f>
        <v>80</v>
      </c>
      <c r="BN639" s="409">
        <f>IF('[1]Multi-Field'!AV40&gt;((1.5*BJ639)+1),0,IF(AND('[1]Multi-Field'!AV40&gt;([1]Lists!BJ639-1),'[1]Multi-Field'!AV40&lt;(1.5*BJ639)),20,IF(AND('[1]Multi-Field'!AV40&gt;(BL639+20),'[1]Multi-Field'!AV40&lt;BJ639),(20+BJ639-'[1]Multi-Field'!AV40),IF('[1]Multi-Field'!AV40&lt;BL639-1+20,BL639,""))))</f>
        <v>70</v>
      </c>
      <c r="BO639" s="409">
        <f>IF('[1]Multi-Field'!AV40&lt;60,(IF(OR('[1]Multi-Field'!H40=1,'[1]Multi-Field'!H40=2,'[1]Multi-Field'!H40=3),40,IF(OR('[1]Multi-Field'!H40=4,'[1]Multi-Field'!H40=5,'[1]Multi-Field'!H40=6),60,"#"))),IF(AND('[1]Multi-Field'!AV40&gt;59,'[1]Multi-Field'!AV40&lt;80),(IF(OR('[1]Multi-Field'!H40=1,'[1]Multi-Field'!H40=2),20,IF('[1]Multi-Field'!H40=3,40,IF(OR('[1]Multi-Field'!H40=4,'[1]Multi-Field'!H40=5,'[1]Multi-Field'!H40=6),60,"!")))),IF(AND('[1]Multi-Field'!AV40&gt;79,'[1]Multi-Field'!AV40&lt;100),(IF(OR('[1]Multi-Field'!H40=1,'[1]Multi-Field'!H40=2,'[1]Multi-Field'!H40=3),20,IF(OR('[1]Multi-Field'!H40=4,'[1]Multi-Field'!H40=5,'[1]Multi-Field'!H40=6),60,"?"))),IF(AND('[1]Multi-Field'!AV40&gt;99,'[1]Multi-Field'!AV40&lt;150),(IF(OR('[1]Multi-Field'!H40=1,'[1]Multi-Field'!H40=2,'[1]Multi-Field'!H40=3),20,IF(OR('[1]Multi-Field'!H40=4,'[1]Multi-Field'!H40=5,'[1]Multi-Field'!H40=6),40,"*"))),IF(AND('[1]Multi-Field'!AV40&gt;149,'[1]Multi-Field'!AV40&lt;200),(IF(OR('[1]Multi-Field'!H40=1,'[1]Multi-Field'!H40=2),0,IF(OR('[1]Multi-Field'!H40=3,'[1]Multi-Field'!H40=4,'[1]Multi-Field'!H40=5,'[1]Multi-Field'!H40=6),20,"&amp;"))),IF(AND('[1]Multi-Field'!AV40&gt;199,'[1]Multi-Field'!AV40&lt;269),(IF(OR('[1]Multi-Field'!H40=4,'[1]Multi-Field'!H40=5,'[1]Multi-Field'!H40=6),20,"&amp;")),IF('[1]Multi-Field'!AV40&gt;268,0,"%")))))))</f>
        <v>40</v>
      </c>
      <c r="BP639" s="409">
        <f>IF('[1]Multi-Field'!H40=1,((('[1]Multi-Field'!J40*40)-'[1]Multi-Field'!AV40)/0.6)-120,IF('[1]Multi-Field'!H40=2,((('[1]Multi-Field'!J40*40)-'[1]Multi-Field'!AV40)/0.6)-100,IF('[1]Multi-Field'!H40=3,((('[1]Multi-Field'!J40*40)-'[1]Multi-Field'!AV40)/0.6)-80,IF('[1]Multi-Field'!H40=4,((('[1]Multi-Field'!J40*40)-'[1]Multi-Field'!AV40)/0.6)-60,IF(OR('[1]Multi-Field'!H40=5,'[1]Multi-Field'!H40=6),((('[1]Multi-Field'!J40*40)-'[1]Multi-Field'!AV40)/0.6)-40,"")))))</f>
        <v>253.33333333333337</v>
      </c>
      <c r="BQ639" s="409">
        <f t="shared" si="89"/>
        <v>202.66666666666671</v>
      </c>
      <c r="BR639" s="409">
        <f t="shared" si="90"/>
        <v>167.20000000000005</v>
      </c>
      <c r="BS639" s="409">
        <f>IF('[1]Multi-Field'!AV40&gt;165,0,IF(AND('[1]Multi-Field'!AV40&gt;80,'[1]Multi-Field'!AV40&lt;166),20,IF('[1]Multi-Field'!AV40&lt;81,(110-'[1]Multi-Field'!AV40)*0.7,"")))</f>
        <v>77</v>
      </c>
      <c r="BT639" s="409" t="str">
        <f>IF('[1]Multi-Field'!AV40&gt;10,0,IF(50-(5*'[1]Multi-Field'!AV40),""))</f>
        <v/>
      </c>
      <c r="BU639" s="409">
        <f>IF('[1]Multi-Field'!AV40&gt;109,0,(110-'[1]Multi-Field'!AV40)*0.7)</f>
        <v>77</v>
      </c>
      <c r="BV639" s="409">
        <f>IF(AND('[1]Multi-Field'!H40=1,'[1]Multi-Field'!AV40&lt;100),(100-'[1]Multi-Field'!AV40)*0.88,IF(AND('[1]Multi-Field'!H40=2,'[1]Multi-Field'!AV40&lt;110),(110-'[1]Multi-Field'!AV40)*0.88,IF(AND('[1]Multi-Field'!H40=3,'[1]Multi-Field'!AV40&lt;130),(130-'[1]Multi-Field'!AV40)*1,IF(AND('[1]Multi-Field'!H40=4,'[1]Multi-Field'!AV40&lt;160),(160-'[1]Multi-Field'!AV40)*1.13,IF(AND(OR('[1]Multi-Field'!H40=5,'[1]Multi-Field'!H40=6),'[1]Multi-Field'!AV40&lt;200),(200-'[1]Multi-Field'!AV40)*0.88,0)))))</f>
        <v>130</v>
      </c>
      <c r="BW639" s="409">
        <f>IF(AND('[1]Multi-Field'!H40=1,'[1]Multi-Field'!AV40&lt;100),(100-'[1]Multi-Field'!AV40)*0.7,IF(AND('[1]Multi-Field'!H40=2,'[1]Multi-Field'!AV40&lt;110),(100-'[1]Multi-Field'!AV40)*0.7,IF(AND('[1]Multi-Field'!H40=3,'[1]Multi-Field'!AV40&lt;130),(130-'[1]Multi-Field'!AV40)*0.8,IF(AND('[1]Multi-Field'!H40=4,'[1]Multi-Field'!AV40&lt;160),(160-'[1]Multi-Field'!AV40)*0.9,IF(AND(OR('[1]Multi-Field'!H40=5,'[1]Multi-Field'!H40=6),'[1]Multi-Field'!AV40&lt;200),(200-'[1]Multi-Field'!AV40)*0.7,0)))))</f>
        <v>104</v>
      </c>
      <c r="BX639" s="409">
        <f>IF(AND(BW639&lt;20,OR('[1]Multi-Field'!Q40=[1]Lists!$AC$24,'[1]Multi-Field'!Q40=[1]Lists!$AC$10,'[1]Multi-Field'!Q40=[1]Lists!AC51,'[1]Multi-Field'!Q40=[1]Lists!$AC$22)),0,IF(BW639&lt;20,  20,BW639))</f>
        <v>104</v>
      </c>
      <c r="BY639" s="409">
        <f>IF(AND('[1]Multi-Field'!H40=1,[1]Lists!BX639&gt;50),50,IF(AND('[1]Multi-Field'!H40=2,[1]Lists!BX639&gt;60),60,IF(AND('[1]Multi-Field'!H40=3,[1]Lists!BX639&gt;70),70,IF(AND('[1]Multi-Field'!H40=4,[1]Lists!BX639&gt;80),80,IF(AND(OR('[1]Multi-Field'!H40=5,'[1]Multi-Field'!H40=6),[1]Lists!BX639&gt;100),100,[1]Lists!BX639)))))</f>
        <v>70</v>
      </c>
      <c r="BZ639" s="422">
        <f t="shared" si="91"/>
        <v>65</v>
      </c>
      <c r="CA639" s="409">
        <f t="shared" si="92"/>
        <v>0</v>
      </c>
    </row>
    <row r="640" spans="16:79">
      <c r="P640" s="391"/>
      <c r="Q640" s="84"/>
      <c r="R640" s="395"/>
      <c r="S640" s="395"/>
      <c r="T640" s="395"/>
      <c r="U640" s="396"/>
      <c r="BH640" s="409">
        <v>39</v>
      </c>
      <c r="BI640" s="424">
        <f>'[1]Multi-Field'!B41</f>
        <v>0</v>
      </c>
      <c r="BJ640" s="409">
        <f>IF('[1]Multi-Field'!H41=[1]Lists!$BB$599,[1]Lists!$BC$599,IF('[1]Multi-Field'!H41=[1]Lists!$BB$600,[1]Lists!$BC$600,IF('[1]Multi-Field'!H41=[1]Lists!$BB$601,[1]Lists!$BC$601,IF('[1]Multi-Field'!H41=[1]Lists!$BB$602,[1]Lists!$BC$602,IF('[1]Multi-Field'!H41=[1]Lists!$BB$603,[1]Lists!$BC$603,IF('[1]Multi-Field'!H41=$BB$604,$BC$604,""))))))</f>
        <v>160</v>
      </c>
      <c r="BK640" s="409">
        <f>IF('[1]Multi-Field'!H41=[1]Lists!$BB$599,[1]Lists!$BD$599,IF('[1]Multi-Field'!H41=[1]Lists!$BB$600,[1]Lists!$BD$600,IF('[1]Multi-Field'!H41=[1]Lists!$BB$601,[1]Lists!$BD$601,IF('[1]Multi-Field'!H41=[1]Lists!$BB$602,[1]Lists!$BD$602,IF('[1]Multi-Field'!H41=[1]Lists!$BB$603,[1]Lists!$BD$603,IF('[1]Multi-Field'!H41=$BB$604,$BD$604,""))))))</f>
        <v>120</v>
      </c>
      <c r="BL640" s="409">
        <f>IF('[1]Multi-Field'!H41=[1]Lists!$BB$599,[1]Lists!$BE$599,IF('[1]Multi-Field'!H41=[1]Lists!$BB$600,[1]Lists!$BE$600,IF('[1]Multi-Field'!H41=[1]Lists!$BB$601,[1]Lists!$BE$601,IF('[1]Multi-Field'!H41=[1]Lists!$BB$602,[1]Lists!$BE$602,IF('[1]Multi-Field'!H41=[1]Lists!$BB$603,[1]Lists!$BE$603,IF('[1]Multi-Field'!H41=$BB$604,$BE$604,""))))))</f>
        <v>80</v>
      </c>
      <c r="BM640" s="409">
        <f>IF('[1]Multi-Field'!AV41&gt;((1.5*BJ640)+1),0,IF(AND('[1]Multi-Field'!AV41&gt;([1]Lists!BJ640-1),'[1]Multi-Field'!H41&lt;(1.5*BJ640)),20,IF(AND('[1]Multi-Field'!AV41&gt;(BK640+20),'[1]Multi-Field'!AV41&lt;BJ640),(20+BJ640-'[1]Multi-Field'!AV41),IF('[1]Multi-Field'!AV41&lt;BK640-1+20,BK640,""))))</f>
        <v>120</v>
      </c>
      <c r="BN640" s="409">
        <f>IF('[1]Multi-Field'!AV41&gt;((1.5*BJ640)+1),0,IF(AND('[1]Multi-Field'!AV41&gt;([1]Lists!BJ640-1),'[1]Multi-Field'!AV41&lt;(1.5*BJ640)),20,IF(AND('[1]Multi-Field'!AV41&gt;(BL640+20),'[1]Multi-Field'!AV41&lt;BJ640),(20+BJ640-'[1]Multi-Field'!AV41),IF('[1]Multi-Field'!AV41&lt;BL640-1+20,BL640,""))))</f>
        <v>80</v>
      </c>
      <c r="BO640" s="409">
        <f>IF('[1]Multi-Field'!AV41&lt;60,(IF(OR('[1]Multi-Field'!H41=1,'[1]Multi-Field'!H41=2,'[1]Multi-Field'!H41=3),40,IF(OR('[1]Multi-Field'!H41=4,'[1]Multi-Field'!H41=5,'[1]Multi-Field'!H41=6),60,"#"))),IF(AND('[1]Multi-Field'!AV41&gt;59,'[1]Multi-Field'!AV41&lt;80),(IF(OR('[1]Multi-Field'!H41=1,'[1]Multi-Field'!H41=2),20,IF('[1]Multi-Field'!H41=3,40,IF(OR('[1]Multi-Field'!H41=4,'[1]Multi-Field'!H41=5,'[1]Multi-Field'!H41=6),60,"!")))),IF(AND('[1]Multi-Field'!AV41&gt;79,'[1]Multi-Field'!AV41&lt;100),(IF(OR('[1]Multi-Field'!H41=1,'[1]Multi-Field'!H41=2,'[1]Multi-Field'!H41=3),20,IF(OR('[1]Multi-Field'!H41=4,'[1]Multi-Field'!H41=5,'[1]Multi-Field'!H41=6),60,"?"))),IF(AND('[1]Multi-Field'!AV41&gt;99,'[1]Multi-Field'!AV41&lt;150),(IF(OR('[1]Multi-Field'!H41=1,'[1]Multi-Field'!H41=2,'[1]Multi-Field'!H41=3),20,IF(OR('[1]Multi-Field'!H41=4,'[1]Multi-Field'!H41=5,'[1]Multi-Field'!H41=6),40,"*"))),IF(AND('[1]Multi-Field'!AV41&gt;149,'[1]Multi-Field'!AV41&lt;200),(IF(OR('[1]Multi-Field'!H41=1,'[1]Multi-Field'!H41=2),0,IF(OR('[1]Multi-Field'!H41=3,'[1]Multi-Field'!H41=4,'[1]Multi-Field'!H41=5,'[1]Multi-Field'!H41=6),20,"&amp;"))),IF(AND('[1]Multi-Field'!AV41&gt;199,'[1]Multi-Field'!AV41&lt;269),(IF(OR('[1]Multi-Field'!H41=4,'[1]Multi-Field'!H41=5,'[1]Multi-Field'!H41=6),20,"&amp;")),IF('[1]Multi-Field'!AV41&gt;268,0,"%")))))))</f>
        <v>60</v>
      </c>
      <c r="BP640" s="409">
        <f>IF('[1]Multi-Field'!H41=1,((('[1]Multi-Field'!J41*40)-'[1]Multi-Field'!AV41)/0.6)-120,IF('[1]Multi-Field'!H41=2,((('[1]Multi-Field'!J41*40)-'[1]Multi-Field'!AV41)/0.6)-100,IF('[1]Multi-Field'!H41=3,((('[1]Multi-Field'!J41*40)-'[1]Multi-Field'!AV41)/0.6)-80,IF('[1]Multi-Field'!H41=4,((('[1]Multi-Field'!J41*40)-'[1]Multi-Field'!AV41)/0.6)-60,IF(OR('[1]Multi-Field'!H41=5,'[1]Multi-Field'!H41=6),((('[1]Multi-Field'!J41*40)-'[1]Multi-Field'!AV41)/0.6)-40,"")))))</f>
        <v>240</v>
      </c>
      <c r="BQ640" s="409">
        <f t="shared" si="89"/>
        <v>192</v>
      </c>
      <c r="BR640" s="409">
        <f t="shared" si="90"/>
        <v>158.4</v>
      </c>
      <c r="BS640" s="409">
        <f>IF('[1]Multi-Field'!AV41&gt;165,0,IF(AND('[1]Multi-Field'!AV41&gt;80,'[1]Multi-Field'!AV41&lt;166),20,IF('[1]Multi-Field'!AV41&lt;81,(110-'[1]Multi-Field'!AV41)*0.7,"")))</f>
        <v>77</v>
      </c>
      <c r="BT640" s="409" t="str">
        <f>IF('[1]Multi-Field'!AV41&gt;10,0,IF(50-(5*'[1]Multi-Field'!AV41),""))</f>
        <v/>
      </c>
      <c r="BU640" s="409">
        <f>IF('[1]Multi-Field'!AV41&gt;109,0,(110-'[1]Multi-Field'!AV41)*0.7)</f>
        <v>77</v>
      </c>
      <c r="BV640" s="409">
        <f>IF(AND('[1]Multi-Field'!H41=1,'[1]Multi-Field'!AV41&lt;100),(100-'[1]Multi-Field'!AV41)*0.88,IF(AND('[1]Multi-Field'!H41=2,'[1]Multi-Field'!AV41&lt;110),(110-'[1]Multi-Field'!AV41)*0.88,IF(AND('[1]Multi-Field'!H41=3,'[1]Multi-Field'!AV41&lt;130),(130-'[1]Multi-Field'!AV41)*1,IF(AND('[1]Multi-Field'!H41=4,'[1]Multi-Field'!AV41&lt;160),(160-'[1]Multi-Field'!AV41)*1.13,IF(AND(OR('[1]Multi-Field'!H41=5,'[1]Multi-Field'!H41=6),'[1]Multi-Field'!AV41&lt;200),(200-'[1]Multi-Field'!AV41)*0.88,0)))))</f>
        <v>180.79999999999998</v>
      </c>
      <c r="BW640" s="409">
        <f>IF(AND('[1]Multi-Field'!H41=1,'[1]Multi-Field'!AV41&lt;100),(100-'[1]Multi-Field'!AV41)*0.7,IF(AND('[1]Multi-Field'!H41=2,'[1]Multi-Field'!AV41&lt;110),(100-'[1]Multi-Field'!AV41)*0.7,IF(AND('[1]Multi-Field'!H41=3,'[1]Multi-Field'!AV41&lt;130),(130-'[1]Multi-Field'!AV41)*0.8,IF(AND('[1]Multi-Field'!H41=4,'[1]Multi-Field'!AV41&lt;160),(160-'[1]Multi-Field'!AV41)*0.9,IF(AND(OR('[1]Multi-Field'!H41=5,'[1]Multi-Field'!H41=6),'[1]Multi-Field'!AV41&lt;200),(200-'[1]Multi-Field'!AV41)*0.7,0)))))</f>
        <v>144</v>
      </c>
      <c r="BX640" s="409">
        <f>IF(AND(BW640&lt;20,OR('[1]Multi-Field'!Q41=[1]Lists!$AC$24,'[1]Multi-Field'!Q41=[1]Lists!$AC$10,'[1]Multi-Field'!Q41=[1]Lists!AC52,'[1]Multi-Field'!Q41=[1]Lists!$AC$22)),0,IF(BW640&lt;20,  20,BW640))</f>
        <v>144</v>
      </c>
      <c r="BY640" s="409">
        <f>IF(AND('[1]Multi-Field'!H41=1,[1]Lists!BX640&gt;50),50,IF(AND('[1]Multi-Field'!H41=2,[1]Lists!BX640&gt;60),60,IF(AND('[1]Multi-Field'!H41=3,[1]Lists!BX640&gt;70),70,IF(AND('[1]Multi-Field'!H41=4,[1]Lists!BX640&gt;80),80,IF(AND(OR('[1]Multi-Field'!H41=5,'[1]Multi-Field'!H41=6),[1]Lists!BX640&gt;100),100,[1]Lists!BX640)))))</f>
        <v>80</v>
      </c>
      <c r="BZ640" s="422">
        <f t="shared" si="91"/>
        <v>75</v>
      </c>
      <c r="CA640" s="409">
        <f t="shared" si="92"/>
        <v>0</v>
      </c>
    </row>
    <row r="641" spans="16:79" ht="13.5" thickBot="1">
      <c r="P641" s="391"/>
      <c r="Q641" s="85"/>
      <c r="R641" s="397"/>
      <c r="S641" s="397"/>
      <c r="T641" s="397"/>
      <c r="U641" s="398"/>
      <c r="BH641" s="409">
        <v>40</v>
      </c>
      <c r="BI641" s="424">
        <f>'[1]Multi-Field'!B42</f>
        <v>0</v>
      </c>
      <c r="BJ641" s="409">
        <f>IF('[1]Multi-Field'!H42=[1]Lists!$BB$599,[1]Lists!$BC$599,IF('[1]Multi-Field'!H42=[1]Lists!$BB$600,[1]Lists!$BC$600,IF('[1]Multi-Field'!H42=[1]Lists!$BB$601,[1]Lists!$BC$601,IF('[1]Multi-Field'!H42=[1]Lists!$BB$602,[1]Lists!$BC$602,IF('[1]Multi-Field'!H42=[1]Lists!$BB$603,[1]Lists!$BC$603,IF('[1]Multi-Field'!H42=$BB$604,$BC$604,""))))))</f>
        <v>130</v>
      </c>
      <c r="BK641" s="409">
        <f>IF('[1]Multi-Field'!H42=[1]Lists!$BB$599,[1]Lists!$BD$599,IF('[1]Multi-Field'!H42=[1]Lists!$BB$600,[1]Lists!$BD$600,IF('[1]Multi-Field'!H42=[1]Lists!$BB$601,[1]Lists!$BD$601,IF('[1]Multi-Field'!H42=[1]Lists!$BB$602,[1]Lists!$BD$602,IF('[1]Multi-Field'!H42=[1]Lists!$BB$603,[1]Lists!$BD$603,IF('[1]Multi-Field'!H42=$BB$604,$BD$604,""))))))</f>
        <v>80</v>
      </c>
      <c r="BL641" s="409">
        <f>IF('[1]Multi-Field'!H42=[1]Lists!$BB$599,[1]Lists!$BE$599,IF('[1]Multi-Field'!H42=[1]Lists!$BB$600,[1]Lists!$BE$600,IF('[1]Multi-Field'!H42=[1]Lists!$BB$601,[1]Lists!$BE$601,IF('[1]Multi-Field'!H42=[1]Lists!$BB$602,[1]Lists!$BE$602,IF('[1]Multi-Field'!H42=[1]Lists!$BB$603,[1]Lists!$BE$603,IF('[1]Multi-Field'!H42=$BB$604,$BE$604,""))))))</f>
        <v>70</v>
      </c>
      <c r="BM641" s="409">
        <f>IF('[1]Multi-Field'!AV42&gt;((1.5*BJ641)+1),0,IF(AND('[1]Multi-Field'!AV42&gt;([1]Lists!BJ641-1),'[1]Multi-Field'!H42&lt;(1.5*BJ641)),20,IF(AND('[1]Multi-Field'!AV42&gt;(BK641+20),'[1]Multi-Field'!AV42&lt;BJ641),(20+BJ641-'[1]Multi-Field'!AV42),IF('[1]Multi-Field'!AV42&lt;BK641-1+20,BK641,""))))</f>
        <v>80</v>
      </c>
      <c r="BN641" s="409">
        <f>IF('[1]Multi-Field'!AV42&gt;((1.5*BJ641)+1),0,IF(AND('[1]Multi-Field'!AV42&gt;([1]Lists!BJ641-1),'[1]Multi-Field'!AV42&lt;(1.5*BJ641)),20,IF(AND('[1]Multi-Field'!AV42&gt;(BL641+20),'[1]Multi-Field'!AV42&lt;BJ641),(20+BJ641-'[1]Multi-Field'!AV42),IF('[1]Multi-Field'!AV42&lt;BL641-1+20,BL641,""))))</f>
        <v>70</v>
      </c>
      <c r="BO641" s="409">
        <f>IF('[1]Multi-Field'!AV42&lt;60,(IF(OR('[1]Multi-Field'!H42=1,'[1]Multi-Field'!H42=2,'[1]Multi-Field'!H42=3),40,IF(OR('[1]Multi-Field'!H42=4,'[1]Multi-Field'!H42=5,'[1]Multi-Field'!H42=6),60,"#"))),IF(AND('[1]Multi-Field'!AV42&gt;59,'[1]Multi-Field'!AV42&lt;80),(IF(OR('[1]Multi-Field'!H42=1,'[1]Multi-Field'!H42=2),20,IF('[1]Multi-Field'!H42=3,40,IF(OR('[1]Multi-Field'!H42=4,'[1]Multi-Field'!H42=5,'[1]Multi-Field'!H42=6),60,"!")))),IF(AND('[1]Multi-Field'!AV42&gt;79,'[1]Multi-Field'!AV42&lt;100),(IF(OR('[1]Multi-Field'!H42=1,'[1]Multi-Field'!H42=2,'[1]Multi-Field'!H42=3),20,IF(OR('[1]Multi-Field'!H42=4,'[1]Multi-Field'!H42=5,'[1]Multi-Field'!H42=6),60,"?"))),IF(AND('[1]Multi-Field'!AV42&gt;99,'[1]Multi-Field'!AV42&lt;150),(IF(OR('[1]Multi-Field'!H42=1,'[1]Multi-Field'!H42=2,'[1]Multi-Field'!H42=3),20,IF(OR('[1]Multi-Field'!H42=4,'[1]Multi-Field'!H42=5,'[1]Multi-Field'!H42=6),40,"*"))),IF(AND('[1]Multi-Field'!AV42&gt;149,'[1]Multi-Field'!AV42&lt;200),(IF(OR('[1]Multi-Field'!H42=1,'[1]Multi-Field'!H42=2),0,IF(OR('[1]Multi-Field'!H42=3,'[1]Multi-Field'!H42=4,'[1]Multi-Field'!H42=5,'[1]Multi-Field'!H42=6),20,"&amp;"))),IF(AND('[1]Multi-Field'!AV42&gt;199,'[1]Multi-Field'!AV42&lt;269),(IF(OR('[1]Multi-Field'!H42=4,'[1]Multi-Field'!H42=5,'[1]Multi-Field'!H42=6),20,"&amp;")),IF('[1]Multi-Field'!AV42&gt;268,0,"%")))))))</f>
        <v>40</v>
      </c>
      <c r="BP641" s="409">
        <f>IF('[1]Multi-Field'!H42=1,((('[1]Multi-Field'!J42*40)-'[1]Multi-Field'!AV42)/0.6)-120,IF('[1]Multi-Field'!H42=2,((('[1]Multi-Field'!J42*40)-'[1]Multi-Field'!AV42)/0.6)-100,IF('[1]Multi-Field'!H42=3,((('[1]Multi-Field'!J42*40)-'[1]Multi-Field'!AV42)/0.6)-80,IF('[1]Multi-Field'!H42=4,((('[1]Multi-Field'!J42*40)-'[1]Multi-Field'!AV42)/0.6)-60,IF(OR('[1]Multi-Field'!H42=5,'[1]Multi-Field'!H42=6),((('[1]Multi-Field'!J42*40)-'[1]Multi-Field'!AV42)/0.6)-40,"")))))</f>
        <v>286.66666666666669</v>
      </c>
      <c r="BQ641" s="409">
        <f t="shared" si="89"/>
        <v>229.33333333333337</v>
      </c>
      <c r="BR641" s="409">
        <f t="shared" si="90"/>
        <v>189.20000000000002</v>
      </c>
      <c r="BS641" s="409">
        <f>IF('[1]Multi-Field'!AV42&gt;165,0,IF(AND('[1]Multi-Field'!AV42&gt;80,'[1]Multi-Field'!AV42&lt;166),20,IF('[1]Multi-Field'!AV42&lt;81,(110-'[1]Multi-Field'!AV42)*0.7,"")))</f>
        <v>77</v>
      </c>
      <c r="BT641" s="409" t="str">
        <f>IF('[1]Multi-Field'!AV42&gt;10,0,IF(50-(5*'[1]Multi-Field'!AV42),""))</f>
        <v/>
      </c>
      <c r="BU641" s="409">
        <f>IF('[1]Multi-Field'!AV42&gt;109,0,(110-'[1]Multi-Field'!AV42)*0.7)</f>
        <v>77</v>
      </c>
      <c r="BV641" s="409">
        <f>IF(AND('[1]Multi-Field'!H42=1,'[1]Multi-Field'!AV42&lt;100),(100-'[1]Multi-Field'!AV42)*0.88,IF(AND('[1]Multi-Field'!H42=2,'[1]Multi-Field'!AV42&lt;110),(110-'[1]Multi-Field'!AV42)*0.88,IF(AND('[1]Multi-Field'!H42=3,'[1]Multi-Field'!AV42&lt;130),(130-'[1]Multi-Field'!AV42)*1,IF(AND('[1]Multi-Field'!H42=4,'[1]Multi-Field'!AV42&lt;160),(160-'[1]Multi-Field'!AV42)*1.13,IF(AND(OR('[1]Multi-Field'!H42=5,'[1]Multi-Field'!H42=6),'[1]Multi-Field'!AV42&lt;200),(200-'[1]Multi-Field'!AV42)*0.88,0)))))</f>
        <v>130</v>
      </c>
      <c r="BW641" s="409">
        <f>IF(AND('[1]Multi-Field'!H42=1,'[1]Multi-Field'!AV42&lt;100),(100-'[1]Multi-Field'!AV42)*0.7,IF(AND('[1]Multi-Field'!H42=2,'[1]Multi-Field'!AV42&lt;110),(100-'[1]Multi-Field'!AV42)*0.7,IF(AND('[1]Multi-Field'!H42=3,'[1]Multi-Field'!AV42&lt;130),(130-'[1]Multi-Field'!AV42)*0.8,IF(AND('[1]Multi-Field'!H42=4,'[1]Multi-Field'!AV42&lt;160),(160-'[1]Multi-Field'!AV42)*0.9,IF(AND(OR('[1]Multi-Field'!H42=5,'[1]Multi-Field'!H42=6),'[1]Multi-Field'!AV42&lt;200),(200-'[1]Multi-Field'!AV42)*0.7,0)))))</f>
        <v>104</v>
      </c>
      <c r="BX641" s="409">
        <f>IF(AND(BW641&lt;20,OR('[1]Multi-Field'!Q42=[1]Lists!$AC$24,'[1]Multi-Field'!Q42=[1]Lists!$AC$10,'[1]Multi-Field'!Q42=[1]Lists!AC53,'[1]Multi-Field'!Q42=[1]Lists!$AC$22)),0,IF(BW641&lt;20,  20,BW641))</f>
        <v>104</v>
      </c>
      <c r="BY641" s="409">
        <f>IF(AND('[1]Multi-Field'!H42=1,[1]Lists!BX641&gt;50),50,IF(AND('[1]Multi-Field'!H42=2,[1]Lists!BX641&gt;60),60,IF(AND('[1]Multi-Field'!H42=3,[1]Lists!BX641&gt;70),70,IF(AND('[1]Multi-Field'!H42=4,[1]Lists!BX641&gt;80),80,IF(AND(OR('[1]Multi-Field'!H42=5,'[1]Multi-Field'!H42=6),[1]Lists!BX641&gt;100),100,[1]Lists!BX641)))))</f>
        <v>70</v>
      </c>
      <c r="BZ641" s="422">
        <f t="shared" si="91"/>
        <v>65</v>
      </c>
      <c r="CA641" s="409">
        <f t="shared" si="92"/>
        <v>0</v>
      </c>
    </row>
    <row r="642" spans="16:79">
      <c r="P642" s="391"/>
      <c r="Q642" s="83"/>
      <c r="R642" s="395"/>
      <c r="S642" s="395"/>
      <c r="T642" s="395"/>
      <c r="U642" s="396"/>
      <c r="BH642" s="409">
        <v>41</v>
      </c>
      <c r="BI642" s="424">
        <f>'[1]Multi-Field'!B43</f>
        <v>0</v>
      </c>
      <c r="BJ642" s="409">
        <f>IF('[1]Multi-Field'!H43=[1]Lists!$BB$599,[1]Lists!$BC$599,IF('[1]Multi-Field'!H43=[1]Lists!$BB$600,[1]Lists!$BC$600,IF('[1]Multi-Field'!H43=[1]Lists!$BB$601,[1]Lists!$BC$601,IF('[1]Multi-Field'!H43=[1]Lists!$BB$602,[1]Lists!$BC$602,IF('[1]Multi-Field'!H43=[1]Lists!$BB$603,[1]Lists!$BC$603,IF('[1]Multi-Field'!H43=$BB$604,$BC$604,""))))))</f>
        <v>130</v>
      </c>
      <c r="BK642" s="409">
        <f>IF('[1]Multi-Field'!H43=[1]Lists!$BB$599,[1]Lists!$BD$599,IF('[1]Multi-Field'!H43=[1]Lists!$BB$600,[1]Lists!$BD$600,IF('[1]Multi-Field'!H43=[1]Lists!$BB$601,[1]Lists!$BD$601,IF('[1]Multi-Field'!H43=[1]Lists!$BB$602,[1]Lists!$BD$602,IF('[1]Multi-Field'!H43=[1]Lists!$BB$603,[1]Lists!$BD$603,IF('[1]Multi-Field'!H43=$BB$604,$BD$604,""))))))</f>
        <v>80</v>
      </c>
      <c r="BL642" s="409">
        <f>IF('[1]Multi-Field'!H43=[1]Lists!$BB$599,[1]Lists!$BE$599,IF('[1]Multi-Field'!H43=[1]Lists!$BB$600,[1]Lists!$BE$600,IF('[1]Multi-Field'!H43=[1]Lists!$BB$601,[1]Lists!$BE$601,IF('[1]Multi-Field'!H43=[1]Lists!$BB$602,[1]Lists!$BE$602,IF('[1]Multi-Field'!H43=[1]Lists!$BB$603,[1]Lists!$BE$603,IF('[1]Multi-Field'!H43=$BB$604,$BE$604,""))))))</f>
        <v>70</v>
      </c>
      <c r="BM642" s="409">
        <f>IF('[1]Multi-Field'!AV43&gt;((1.5*BJ642)+1),0,IF(AND('[1]Multi-Field'!AV43&gt;([1]Lists!BJ642-1),'[1]Multi-Field'!H43&lt;(1.5*BJ642)),20,IF(AND('[1]Multi-Field'!AV43&gt;(BK642+20),'[1]Multi-Field'!AV43&lt;BJ642),(20+BJ642-'[1]Multi-Field'!AV43),IF('[1]Multi-Field'!AV43&lt;BK642-1+20,BK642,""))))</f>
        <v>80</v>
      </c>
      <c r="BN642" s="409">
        <f>IF('[1]Multi-Field'!AV43&gt;((1.5*BJ642)+1),0,IF(AND('[1]Multi-Field'!AV43&gt;([1]Lists!BJ642-1),'[1]Multi-Field'!AV43&lt;(1.5*BJ642)),20,IF(AND('[1]Multi-Field'!AV43&gt;(BL642+20),'[1]Multi-Field'!AV43&lt;BJ642),(20+BJ642-'[1]Multi-Field'!AV43),IF('[1]Multi-Field'!AV43&lt;BL642-1+20,BL642,""))))</f>
        <v>70</v>
      </c>
      <c r="BO642" s="409">
        <f>IF('[1]Multi-Field'!AV43&lt;60,(IF(OR('[1]Multi-Field'!H43=1,'[1]Multi-Field'!H43=2,'[1]Multi-Field'!H43=3),40,IF(OR('[1]Multi-Field'!H43=4,'[1]Multi-Field'!H43=5,'[1]Multi-Field'!H43=6),60,"#"))),IF(AND('[1]Multi-Field'!AV43&gt;59,'[1]Multi-Field'!AV43&lt;80),(IF(OR('[1]Multi-Field'!H43=1,'[1]Multi-Field'!H43=2),20,IF('[1]Multi-Field'!H43=3,40,IF(OR('[1]Multi-Field'!H43=4,'[1]Multi-Field'!H43=5,'[1]Multi-Field'!H43=6),60,"!")))),IF(AND('[1]Multi-Field'!AV43&gt;79,'[1]Multi-Field'!AV43&lt;100),(IF(OR('[1]Multi-Field'!H43=1,'[1]Multi-Field'!H43=2,'[1]Multi-Field'!H43=3),20,IF(OR('[1]Multi-Field'!H43=4,'[1]Multi-Field'!H43=5,'[1]Multi-Field'!H43=6),60,"?"))),IF(AND('[1]Multi-Field'!AV43&gt;99,'[1]Multi-Field'!AV43&lt;150),(IF(OR('[1]Multi-Field'!H43=1,'[1]Multi-Field'!H43=2,'[1]Multi-Field'!H43=3),20,IF(OR('[1]Multi-Field'!H43=4,'[1]Multi-Field'!H43=5,'[1]Multi-Field'!H43=6),40,"*"))),IF(AND('[1]Multi-Field'!AV43&gt;149,'[1]Multi-Field'!AV43&lt;200),(IF(OR('[1]Multi-Field'!H43=1,'[1]Multi-Field'!H43=2),0,IF(OR('[1]Multi-Field'!H43=3,'[1]Multi-Field'!H43=4,'[1]Multi-Field'!H43=5,'[1]Multi-Field'!H43=6),20,"&amp;"))),IF(AND('[1]Multi-Field'!AV43&gt;199,'[1]Multi-Field'!AV43&lt;269),(IF(OR('[1]Multi-Field'!H43=4,'[1]Multi-Field'!H43=5,'[1]Multi-Field'!H43=6),20,"&amp;")),IF('[1]Multi-Field'!AV43&gt;268,0,"%")))))))</f>
        <v>40</v>
      </c>
      <c r="BP642" s="409">
        <f>IF('[1]Multi-Field'!H43=1,((('[1]Multi-Field'!J43*40)-'[1]Multi-Field'!AV43)/0.6)-120,IF('[1]Multi-Field'!H43=2,((('[1]Multi-Field'!J43*40)-'[1]Multi-Field'!AV43)/0.6)-100,IF('[1]Multi-Field'!H43=3,((('[1]Multi-Field'!J43*40)-'[1]Multi-Field'!AV43)/0.6)-80,IF('[1]Multi-Field'!H43=4,((('[1]Multi-Field'!J43*40)-'[1]Multi-Field'!AV43)/0.6)-60,IF(OR('[1]Multi-Field'!H43=5,'[1]Multi-Field'!H43=6),((('[1]Multi-Field'!J43*40)-'[1]Multi-Field'!AV43)/0.6)-40,"")))))</f>
        <v>320</v>
      </c>
      <c r="BQ642" s="409">
        <f t="shared" si="89"/>
        <v>256</v>
      </c>
      <c r="BR642" s="409">
        <f t="shared" si="90"/>
        <v>211.20000000000002</v>
      </c>
      <c r="BS642" s="409">
        <f>IF('[1]Multi-Field'!AV43&gt;165,0,IF(AND('[1]Multi-Field'!AV43&gt;80,'[1]Multi-Field'!AV43&lt;166),20,IF('[1]Multi-Field'!AV43&lt;81,(110-'[1]Multi-Field'!AV43)*0.7,"")))</f>
        <v>77</v>
      </c>
      <c r="BT642" s="409" t="str">
        <f>IF('[1]Multi-Field'!AV43&gt;10,0,IF(50-(5*'[1]Multi-Field'!AV43),""))</f>
        <v/>
      </c>
      <c r="BU642" s="409">
        <f>IF('[1]Multi-Field'!AV43&gt;109,0,(110-'[1]Multi-Field'!AV43)*0.7)</f>
        <v>77</v>
      </c>
      <c r="BV642" s="409">
        <f>IF(AND('[1]Multi-Field'!H43=1,'[1]Multi-Field'!AV43&lt;100),(100-'[1]Multi-Field'!AV43)*0.88,IF(AND('[1]Multi-Field'!H43=2,'[1]Multi-Field'!AV43&lt;110),(110-'[1]Multi-Field'!AV43)*0.88,IF(AND('[1]Multi-Field'!H43=3,'[1]Multi-Field'!AV43&lt;130),(130-'[1]Multi-Field'!AV43)*1,IF(AND('[1]Multi-Field'!H43=4,'[1]Multi-Field'!AV43&lt;160),(160-'[1]Multi-Field'!AV43)*1.13,IF(AND(OR('[1]Multi-Field'!H43=5,'[1]Multi-Field'!H43=6),'[1]Multi-Field'!AV43&lt;200),(200-'[1]Multi-Field'!AV43)*0.88,0)))))</f>
        <v>130</v>
      </c>
      <c r="BW642" s="409">
        <f>IF(AND('[1]Multi-Field'!H43=1,'[1]Multi-Field'!AV43&lt;100),(100-'[1]Multi-Field'!AV43)*0.7,IF(AND('[1]Multi-Field'!H43=2,'[1]Multi-Field'!AV43&lt;110),(100-'[1]Multi-Field'!AV43)*0.7,IF(AND('[1]Multi-Field'!H43=3,'[1]Multi-Field'!AV43&lt;130),(130-'[1]Multi-Field'!AV43)*0.8,IF(AND('[1]Multi-Field'!H43=4,'[1]Multi-Field'!AV43&lt;160),(160-'[1]Multi-Field'!AV43)*0.9,IF(AND(OR('[1]Multi-Field'!H43=5,'[1]Multi-Field'!H43=6),'[1]Multi-Field'!AV43&lt;200),(200-'[1]Multi-Field'!AV43)*0.7,0)))))</f>
        <v>104</v>
      </c>
      <c r="BX642" s="409">
        <f>IF(AND(BW642&lt;20,OR('[1]Multi-Field'!Q43=[1]Lists!$AC$24,'[1]Multi-Field'!Q43=[1]Lists!$AC$10,'[1]Multi-Field'!Q43=[1]Lists!AC54,'[1]Multi-Field'!Q43=[1]Lists!$AC$22)),0,IF(BW642&lt;20,  20,BW642))</f>
        <v>104</v>
      </c>
      <c r="BY642" s="409">
        <f>IF(AND('[1]Multi-Field'!H43=1,[1]Lists!BX642&gt;50),50,IF(AND('[1]Multi-Field'!H43=2,[1]Lists!BX642&gt;60),60,IF(AND('[1]Multi-Field'!H43=3,[1]Lists!BX642&gt;70),70,IF(AND('[1]Multi-Field'!H43=4,[1]Lists!BX642&gt;80),80,IF(AND(OR('[1]Multi-Field'!H43=5,'[1]Multi-Field'!H43=6),[1]Lists!BX642&gt;100),100,[1]Lists!BX642)))))</f>
        <v>70</v>
      </c>
      <c r="BZ642" s="422">
        <f t="shared" si="91"/>
        <v>65</v>
      </c>
      <c r="CA642" s="409">
        <f t="shared" si="92"/>
        <v>80</v>
      </c>
    </row>
    <row r="643" spans="16:79">
      <c r="P643" s="391"/>
      <c r="Q643" s="84"/>
      <c r="R643" s="395"/>
      <c r="S643" s="395"/>
      <c r="T643" s="395"/>
      <c r="U643" s="396"/>
      <c r="BH643" s="409">
        <v>42</v>
      </c>
      <c r="BI643" s="424">
        <f>'[1]Multi-Field'!B44</f>
        <v>0</v>
      </c>
      <c r="BJ643" s="409">
        <f>IF('[1]Multi-Field'!H44=[1]Lists!$BB$599,[1]Lists!$BC$599,IF('[1]Multi-Field'!H44=[1]Lists!$BB$600,[1]Lists!$BC$600,IF('[1]Multi-Field'!H44=[1]Lists!$BB$601,[1]Lists!$BC$601,IF('[1]Multi-Field'!H44=[1]Lists!$BB$602,[1]Lists!$BC$602,IF('[1]Multi-Field'!H44=[1]Lists!$BB$603,[1]Lists!$BC$603,IF('[1]Multi-Field'!H44=$BB$604,$BC$604,""))))))</f>
        <v>160</v>
      </c>
      <c r="BK643" s="409">
        <f>IF('[1]Multi-Field'!H44=[1]Lists!$BB$599,[1]Lists!$BD$599,IF('[1]Multi-Field'!H44=[1]Lists!$BB$600,[1]Lists!$BD$600,IF('[1]Multi-Field'!H44=[1]Lists!$BB$601,[1]Lists!$BD$601,IF('[1]Multi-Field'!H44=[1]Lists!$BB$602,[1]Lists!$BD$602,IF('[1]Multi-Field'!H44=[1]Lists!$BB$603,[1]Lists!$BD$603,IF('[1]Multi-Field'!H44=$BB$604,$BD$604,""))))))</f>
        <v>120</v>
      </c>
      <c r="BL643" s="409">
        <f>IF('[1]Multi-Field'!H44=[1]Lists!$BB$599,[1]Lists!$BE$599,IF('[1]Multi-Field'!H44=[1]Lists!$BB$600,[1]Lists!$BE$600,IF('[1]Multi-Field'!H44=[1]Lists!$BB$601,[1]Lists!$BE$601,IF('[1]Multi-Field'!H44=[1]Lists!$BB$602,[1]Lists!$BE$602,IF('[1]Multi-Field'!H44=[1]Lists!$BB$603,[1]Lists!$BE$603,IF('[1]Multi-Field'!H44=$BB$604,$BE$604,""))))))</f>
        <v>80</v>
      </c>
      <c r="BM643" s="409">
        <f>IF('[1]Multi-Field'!AV44&gt;((1.5*BJ643)+1),0,IF(AND('[1]Multi-Field'!AV44&gt;([1]Lists!BJ643-1),'[1]Multi-Field'!H44&lt;(1.5*BJ643)),20,IF(AND('[1]Multi-Field'!AV44&gt;(BK643+20),'[1]Multi-Field'!AV44&lt;BJ643),(20+BJ643-'[1]Multi-Field'!AV44),IF('[1]Multi-Field'!AV44&lt;BK643-1+20,BK643,""))))</f>
        <v>120</v>
      </c>
      <c r="BN643" s="409">
        <f>IF('[1]Multi-Field'!AV44&gt;((1.5*BJ643)+1),0,IF(AND('[1]Multi-Field'!AV44&gt;([1]Lists!BJ643-1),'[1]Multi-Field'!AV44&lt;(1.5*BJ643)),20,IF(AND('[1]Multi-Field'!AV44&gt;(BL643+20),'[1]Multi-Field'!AV44&lt;BJ643),(20+BJ643-'[1]Multi-Field'!AV44),IF('[1]Multi-Field'!AV44&lt;BL643-1+20,BL643,""))))</f>
        <v>80</v>
      </c>
      <c r="BO643" s="409">
        <f>IF('[1]Multi-Field'!AV44&lt;60,(IF(OR('[1]Multi-Field'!H44=1,'[1]Multi-Field'!H44=2,'[1]Multi-Field'!H44=3),40,IF(OR('[1]Multi-Field'!H44=4,'[1]Multi-Field'!H44=5,'[1]Multi-Field'!H44=6),60,"#"))),IF(AND('[1]Multi-Field'!AV44&gt;59,'[1]Multi-Field'!AV44&lt;80),(IF(OR('[1]Multi-Field'!H44=1,'[1]Multi-Field'!H44=2),20,IF('[1]Multi-Field'!H44=3,40,IF(OR('[1]Multi-Field'!H44=4,'[1]Multi-Field'!H44=5,'[1]Multi-Field'!H44=6),60,"!")))),IF(AND('[1]Multi-Field'!AV44&gt;79,'[1]Multi-Field'!AV44&lt;100),(IF(OR('[1]Multi-Field'!H44=1,'[1]Multi-Field'!H44=2,'[1]Multi-Field'!H44=3),20,IF(OR('[1]Multi-Field'!H44=4,'[1]Multi-Field'!H44=5,'[1]Multi-Field'!H44=6),60,"?"))),IF(AND('[1]Multi-Field'!AV44&gt;99,'[1]Multi-Field'!AV44&lt;150),(IF(OR('[1]Multi-Field'!H44=1,'[1]Multi-Field'!H44=2,'[1]Multi-Field'!H44=3),20,IF(OR('[1]Multi-Field'!H44=4,'[1]Multi-Field'!H44=5,'[1]Multi-Field'!H44=6),40,"*"))),IF(AND('[1]Multi-Field'!AV44&gt;149,'[1]Multi-Field'!AV44&lt;200),(IF(OR('[1]Multi-Field'!H44=1,'[1]Multi-Field'!H44=2),0,IF(OR('[1]Multi-Field'!H44=3,'[1]Multi-Field'!H44=4,'[1]Multi-Field'!H44=5,'[1]Multi-Field'!H44=6),20,"&amp;"))),IF(AND('[1]Multi-Field'!AV44&gt;199,'[1]Multi-Field'!AV44&lt;269),(IF(OR('[1]Multi-Field'!H44=4,'[1]Multi-Field'!H44=5,'[1]Multi-Field'!H44=6),20,"&amp;")),IF('[1]Multi-Field'!AV44&gt;268,0,"%")))))))</f>
        <v>60</v>
      </c>
      <c r="BP643" s="409">
        <f>IF('[1]Multi-Field'!H44=1,((('[1]Multi-Field'!J44*40)-'[1]Multi-Field'!AV44)/0.6)-120,IF('[1]Multi-Field'!H44=2,((('[1]Multi-Field'!J44*40)-'[1]Multi-Field'!AV44)/0.6)-100,IF('[1]Multi-Field'!H44=3,((('[1]Multi-Field'!J44*40)-'[1]Multi-Field'!AV44)/0.6)-80,IF('[1]Multi-Field'!H44=4,((('[1]Multi-Field'!J44*40)-'[1]Multi-Field'!AV44)/0.6)-60,IF(OR('[1]Multi-Field'!H44=5,'[1]Multi-Field'!H44=6),((('[1]Multi-Field'!J44*40)-'[1]Multi-Field'!AV44)/0.6)-40,"")))))</f>
        <v>206.66666666666669</v>
      </c>
      <c r="BQ643" s="409">
        <f t="shared" si="89"/>
        <v>165.33333333333337</v>
      </c>
      <c r="BR643" s="409">
        <f t="shared" si="90"/>
        <v>136.4</v>
      </c>
      <c r="BS643" s="409">
        <f>IF('[1]Multi-Field'!AV44&gt;165,0,IF(AND('[1]Multi-Field'!AV44&gt;80,'[1]Multi-Field'!AV44&lt;166),20,IF('[1]Multi-Field'!AV44&lt;81,(110-'[1]Multi-Field'!AV44)*0.7,"")))</f>
        <v>77</v>
      </c>
      <c r="BT643" s="409" t="str">
        <f>IF('[1]Multi-Field'!AV44&gt;10,0,IF(50-(5*'[1]Multi-Field'!AV44),""))</f>
        <v/>
      </c>
      <c r="BU643" s="409">
        <f>IF('[1]Multi-Field'!AV44&gt;109,0,(110-'[1]Multi-Field'!AV44)*0.7)</f>
        <v>77</v>
      </c>
      <c r="BV643" s="409">
        <f>IF(AND('[1]Multi-Field'!H44=1,'[1]Multi-Field'!AV44&lt;100),(100-'[1]Multi-Field'!AV44)*0.88,IF(AND('[1]Multi-Field'!H44=2,'[1]Multi-Field'!AV44&lt;110),(110-'[1]Multi-Field'!AV44)*0.88,IF(AND('[1]Multi-Field'!H44=3,'[1]Multi-Field'!AV44&lt;130),(130-'[1]Multi-Field'!AV44)*1,IF(AND('[1]Multi-Field'!H44=4,'[1]Multi-Field'!AV44&lt;160),(160-'[1]Multi-Field'!AV44)*1.13,IF(AND(OR('[1]Multi-Field'!H44=5,'[1]Multi-Field'!H44=6),'[1]Multi-Field'!AV44&lt;200),(200-'[1]Multi-Field'!AV44)*0.88,0)))))</f>
        <v>180.79999999999998</v>
      </c>
      <c r="BW643" s="409">
        <f>IF(AND('[1]Multi-Field'!H44=1,'[1]Multi-Field'!AV44&lt;100),(100-'[1]Multi-Field'!AV44)*0.7,IF(AND('[1]Multi-Field'!H44=2,'[1]Multi-Field'!AV44&lt;110),(100-'[1]Multi-Field'!AV44)*0.7,IF(AND('[1]Multi-Field'!H44=3,'[1]Multi-Field'!AV44&lt;130),(130-'[1]Multi-Field'!AV44)*0.8,IF(AND('[1]Multi-Field'!H44=4,'[1]Multi-Field'!AV44&lt;160),(160-'[1]Multi-Field'!AV44)*0.9,IF(AND(OR('[1]Multi-Field'!H44=5,'[1]Multi-Field'!H44=6),'[1]Multi-Field'!AV44&lt;200),(200-'[1]Multi-Field'!AV44)*0.7,0)))))</f>
        <v>144</v>
      </c>
      <c r="BX643" s="409">
        <f>IF(AND(BW643&lt;20,OR('[1]Multi-Field'!Q44=[1]Lists!$AC$24,'[1]Multi-Field'!Q44=[1]Lists!$AC$10,'[1]Multi-Field'!Q44=[1]Lists!AC55,'[1]Multi-Field'!Q44=[1]Lists!$AC$22)),0,IF(BW643&lt;20,  20,BW643))</f>
        <v>144</v>
      </c>
      <c r="BY643" s="409">
        <f>IF(AND('[1]Multi-Field'!H44=1,[1]Lists!BX643&gt;50),50,IF(AND('[1]Multi-Field'!H44=2,[1]Lists!BX643&gt;60),60,IF(AND('[1]Multi-Field'!H44=3,[1]Lists!BX643&gt;70),70,IF(AND('[1]Multi-Field'!H44=4,[1]Lists!BX643&gt;80),80,IF(AND(OR('[1]Multi-Field'!H44=5,'[1]Multi-Field'!H44=6),[1]Lists!BX643&gt;100),100,[1]Lists!BX643)))))</f>
        <v>80</v>
      </c>
      <c r="BZ643" s="422">
        <f t="shared" si="91"/>
        <v>75</v>
      </c>
      <c r="CA643" s="409">
        <f t="shared" si="92"/>
        <v>120</v>
      </c>
    </row>
    <row r="644" spans="16:79">
      <c r="P644" s="391"/>
      <c r="Q644" s="84"/>
      <c r="R644" s="395"/>
      <c r="S644" s="395"/>
      <c r="T644" s="395"/>
      <c r="U644" s="396"/>
      <c r="BH644" s="409">
        <v>43</v>
      </c>
      <c r="BI644" s="424">
        <f>'[1]Multi-Field'!B45</f>
        <v>0</v>
      </c>
      <c r="BJ644" s="409">
        <f>IF('[1]Multi-Field'!H45=[1]Lists!$BB$599,[1]Lists!$BC$599,IF('[1]Multi-Field'!H45=[1]Lists!$BB$600,[1]Lists!$BC$600,IF('[1]Multi-Field'!H45=[1]Lists!$BB$601,[1]Lists!$BC$601,IF('[1]Multi-Field'!H45=[1]Lists!$BB$602,[1]Lists!$BC$602,IF('[1]Multi-Field'!H45=[1]Lists!$BB$603,[1]Lists!$BC$603,IF('[1]Multi-Field'!H45=$BB$604,$BC$604,""))))))</f>
        <v>180</v>
      </c>
      <c r="BK644" s="409">
        <f>IF('[1]Multi-Field'!H45=[1]Lists!$BB$599,[1]Lists!$BD$599,IF('[1]Multi-Field'!H45=[1]Lists!$BB$600,[1]Lists!$BD$600,IF('[1]Multi-Field'!H45=[1]Lists!$BB$601,[1]Lists!$BD$601,IF('[1]Multi-Field'!H45=[1]Lists!$BB$602,[1]Lists!$BD$602,IF('[1]Multi-Field'!H45=[1]Lists!$BB$603,[1]Lists!$BD$603,IF('[1]Multi-Field'!H45=$BB$604,$BD$604,""))))))</f>
        <v>120</v>
      </c>
      <c r="BL644" s="409">
        <f>IF('[1]Multi-Field'!H45=[1]Lists!$BB$599,[1]Lists!$BE$599,IF('[1]Multi-Field'!H45=[1]Lists!$BB$600,[1]Lists!$BE$600,IF('[1]Multi-Field'!H45=[1]Lists!$BB$601,[1]Lists!$BE$601,IF('[1]Multi-Field'!H45=[1]Lists!$BB$602,[1]Lists!$BE$602,IF('[1]Multi-Field'!H45=[1]Lists!$BB$603,[1]Lists!$BE$603,IF('[1]Multi-Field'!H45=$BB$604,$BE$604,""))))))</f>
        <v>100</v>
      </c>
      <c r="BM644" s="409">
        <f>IF('[1]Multi-Field'!AV45&gt;((1.5*BJ644)+1),0,IF(AND('[1]Multi-Field'!AV45&gt;([1]Lists!BJ644-1),'[1]Multi-Field'!H45&lt;(1.5*BJ644)),20,IF(AND('[1]Multi-Field'!AV45&gt;(BK644+20),'[1]Multi-Field'!AV45&lt;BJ644),(20+BJ644-'[1]Multi-Field'!AV45),IF('[1]Multi-Field'!AV45&lt;BK644-1+20,BK644,""))))</f>
        <v>120</v>
      </c>
      <c r="BN644" s="409">
        <f>IF('[1]Multi-Field'!AV45&gt;((1.5*BJ644)+1),0,IF(AND('[1]Multi-Field'!AV45&gt;([1]Lists!BJ644-1),'[1]Multi-Field'!AV45&lt;(1.5*BJ644)),20,IF(AND('[1]Multi-Field'!AV45&gt;(BL644+20),'[1]Multi-Field'!AV45&lt;BJ644),(20+BJ644-'[1]Multi-Field'!AV45),IF('[1]Multi-Field'!AV45&lt;BL644-1+20,BL644,""))))</f>
        <v>100</v>
      </c>
      <c r="BO644" s="409">
        <f>IF('[1]Multi-Field'!AV45&lt;60,(IF(OR('[1]Multi-Field'!H45=1,'[1]Multi-Field'!H45=2,'[1]Multi-Field'!H45=3),40,IF(OR('[1]Multi-Field'!H45=4,'[1]Multi-Field'!H45=5,'[1]Multi-Field'!H45=6),60,"#"))),IF(AND('[1]Multi-Field'!AV45&gt;59,'[1]Multi-Field'!AV45&lt;80),(IF(OR('[1]Multi-Field'!H45=1,'[1]Multi-Field'!H45=2),20,IF('[1]Multi-Field'!H45=3,40,IF(OR('[1]Multi-Field'!H45=4,'[1]Multi-Field'!H45=5,'[1]Multi-Field'!H45=6),60,"!")))),IF(AND('[1]Multi-Field'!AV45&gt;79,'[1]Multi-Field'!AV45&lt;100),(IF(OR('[1]Multi-Field'!H45=1,'[1]Multi-Field'!H45=2,'[1]Multi-Field'!H45=3),20,IF(OR('[1]Multi-Field'!H45=4,'[1]Multi-Field'!H45=5,'[1]Multi-Field'!H45=6),60,"?"))),IF(AND('[1]Multi-Field'!AV45&gt;99,'[1]Multi-Field'!AV45&lt;150),(IF(OR('[1]Multi-Field'!H45=1,'[1]Multi-Field'!H45=2,'[1]Multi-Field'!H45=3),20,IF(OR('[1]Multi-Field'!H45=4,'[1]Multi-Field'!H45=5,'[1]Multi-Field'!H45=6),40,"*"))),IF(AND('[1]Multi-Field'!AV45&gt;149,'[1]Multi-Field'!AV45&lt;200),(IF(OR('[1]Multi-Field'!H45=1,'[1]Multi-Field'!H45=2),0,IF(OR('[1]Multi-Field'!H45=3,'[1]Multi-Field'!H45=4,'[1]Multi-Field'!H45=5,'[1]Multi-Field'!H45=6),20,"&amp;"))),IF(AND('[1]Multi-Field'!AV45&gt;199,'[1]Multi-Field'!AV45&lt;269),(IF(OR('[1]Multi-Field'!H45=4,'[1]Multi-Field'!H45=5,'[1]Multi-Field'!H45=6),20,"&amp;")),IF('[1]Multi-Field'!AV45&gt;268,0,"%")))))))</f>
        <v>60</v>
      </c>
      <c r="BP644" s="409">
        <f>IF('[1]Multi-Field'!H45=1,((('[1]Multi-Field'!J45*40)-'[1]Multi-Field'!AV45)/0.6)-120,IF('[1]Multi-Field'!H45=2,((('[1]Multi-Field'!J45*40)-'[1]Multi-Field'!AV45)/0.6)-100,IF('[1]Multi-Field'!H45=3,((('[1]Multi-Field'!J45*40)-'[1]Multi-Field'!AV45)/0.6)-80,IF('[1]Multi-Field'!H45=4,((('[1]Multi-Field'!J45*40)-'[1]Multi-Field'!AV45)/0.6)-60,IF(OR('[1]Multi-Field'!H45=5,'[1]Multi-Field'!H45=6),((('[1]Multi-Field'!J45*40)-'[1]Multi-Field'!AV45)/0.6)-40,"")))))</f>
        <v>326.66666666666669</v>
      </c>
      <c r="BQ644" s="409">
        <f t="shared" si="89"/>
        <v>261.33333333333337</v>
      </c>
      <c r="BR644" s="409">
        <f t="shared" si="90"/>
        <v>215.60000000000002</v>
      </c>
      <c r="BS644" s="409">
        <f>IF('[1]Multi-Field'!AV45&gt;165,0,IF(AND('[1]Multi-Field'!AV45&gt;80,'[1]Multi-Field'!AV45&lt;166),20,IF('[1]Multi-Field'!AV45&lt;81,(110-'[1]Multi-Field'!AV45)*0.7,"")))</f>
        <v>77</v>
      </c>
      <c r="BT644" s="409" t="str">
        <f>IF('[1]Multi-Field'!AV45&gt;10,0,IF(50-(5*'[1]Multi-Field'!AV45),""))</f>
        <v/>
      </c>
      <c r="BU644" s="409">
        <f>IF('[1]Multi-Field'!AV45&gt;109,0,(110-'[1]Multi-Field'!AV45)*0.7)</f>
        <v>77</v>
      </c>
      <c r="BV644" s="409">
        <f>IF(AND('[1]Multi-Field'!H45=1,'[1]Multi-Field'!AV45&lt;100),(100-'[1]Multi-Field'!AV45)*0.88,IF(AND('[1]Multi-Field'!H45=2,'[1]Multi-Field'!AV45&lt;110),(110-'[1]Multi-Field'!AV45)*0.88,IF(AND('[1]Multi-Field'!H45=3,'[1]Multi-Field'!AV45&lt;130),(130-'[1]Multi-Field'!AV45)*1,IF(AND('[1]Multi-Field'!H45=4,'[1]Multi-Field'!AV45&lt;160),(160-'[1]Multi-Field'!AV45)*1.13,IF(AND(OR('[1]Multi-Field'!H45=5,'[1]Multi-Field'!H45=6),'[1]Multi-Field'!AV45&lt;200),(200-'[1]Multi-Field'!AV45)*0.88,0)))))</f>
        <v>176</v>
      </c>
      <c r="BW644" s="409">
        <f>IF(AND('[1]Multi-Field'!H45=1,'[1]Multi-Field'!AV45&lt;100),(100-'[1]Multi-Field'!AV45)*0.7,IF(AND('[1]Multi-Field'!H45=2,'[1]Multi-Field'!AV45&lt;110),(100-'[1]Multi-Field'!AV45)*0.7,IF(AND('[1]Multi-Field'!H45=3,'[1]Multi-Field'!AV45&lt;130),(130-'[1]Multi-Field'!AV45)*0.8,IF(AND('[1]Multi-Field'!H45=4,'[1]Multi-Field'!AV45&lt;160),(160-'[1]Multi-Field'!AV45)*0.9,IF(AND(OR('[1]Multi-Field'!H45=5,'[1]Multi-Field'!H45=6),'[1]Multi-Field'!AV45&lt;200),(200-'[1]Multi-Field'!AV45)*0.7,0)))))</f>
        <v>140</v>
      </c>
      <c r="BX644" s="409">
        <f>IF(AND(BW644&lt;20,OR('[1]Multi-Field'!Q45=[1]Lists!$AC$24,'[1]Multi-Field'!Q45=[1]Lists!$AC$10,'[1]Multi-Field'!Q45=[1]Lists!AC56,'[1]Multi-Field'!Q45=[1]Lists!$AC$22)),0,IF(BW644&lt;20,  20,BW644))</f>
        <v>140</v>
      </c>
      <c r="BY644" s="409">
        <f>IF(AND('[1]Multi-Field'!H45=1,[1]Lists!BX644&gt;50),50,IF(AND('[1]Multi-Field'!H45=2,[1]Lists!BX644&gt;60),60,IF(AND('[1]Multi-Field'!H45=3,[1]Lists!BX644&gt;70),70,IF(AND('[1]Multi-Field'!H45=4,[1]Lists!BX644&gt;80),80,IF(AND(OR('[1]Multi-Field'!H45=5,'[1]Multi-Field'!H45=6),[1]Lists!BX644&gt;100),100,[1]Lists!BX644)))))</f>
        <v>100</v>
      </c>
      <c r="BZ644" s="422">
        <f t="shared" si="91"/>
        <v>95</v>
      </c>
      <c r="CA644" s="409">
        <f t="shared" si="92"/>
        <v>0</v>
      </c>
    </row>
    <row r="645" spans="16:79" ht="13.5" thickBot="1">
      <c r="P645" s="391"/>
      <c r="Q645" s="85"/>
      <c r="R645" s="397"/>
      <c r="S645" s="397"/>
      <c r="T645" s="397"/>
      <c r="U645" s="398"/>
      <c r="BH645" s="409">
        <v>44</v>
      </c>
      <c r="BI645" s="424">
        <f>'[1]Multi-Field'!B46</f>
        <v>0</v>
      </c>
      <c r="BJ645" s="409">
        <f>IF('[1]Multi-Field'!H46=[1]Lists!$BB$599,[1]Lists!$BC$599,IF('[1]Multi-Field'!H46=[1]Lists!$BB$600,[1]Lists!$BC$600,IF('[1]Multi-Field'!H46=[1]Lists!$BB$601,[1]Lists!$BC$601,IF('[1]Multi-Field'!H46=[1]Lists!$BB$602,[1]Lists!$BC$602,IF('[1]Multi-Field'!H46=[1]Lists!$BB$603,[1]Lists!$BC$603,IF('[1]Multi-Field'!H46=$BB$604,$BC$604,""))))))</f>
        <v>160</v>
      </c>
      <c r="BK645" s="409">
        <f>IF('[1]Multi-Field'!H46=[1]Lists!$BB$599,[1]Lists!$BD$599,IF('[1]Multi-Field'!H46=[1]Lists!$BB$600,[1]Lists!$BD$600,IF('[1]Multi-Field'!H46=[1]Lists!$BB$601,[1]Lists!$BD$601,IF('[1]Multi-Field'!H46=[1]Lists!$BB$602,[1]Lists!$BD$602,IF('[1]Multi-Field'!H46=[1]Lists!$BB$603,[1]Lists!$BD$603,IF('[1]Multi-Field'!H46=$BB$604,$BD$604,""))))))</f>
        <v>120</v>
      </c>
      <c r="BL645" s="409">
        <f>IF('[1]Multi-Field'!H46=[1]Lists!$BB$599,[1]Lists!$BE$599,IF('[1]Multi-Field'!H46=[1]Lists!$BB$600,[1]Lists!$BE$600,IF('[1]Multi-Field'!H46=[1]Lists!$BB$601,[1]Lists!$BE$601,IF('[1]Multi-Field'!H46=[1]Lists!$BB$602,[1]Lists!$BE$602,IF('[1]Multi-Field'!H46=[1]Lists!$BB$603,[1]Lists!$BE$603,IF('[1]Multi-Field'!H46=$BB$604,$BE$604,""))))))</f>
        <v>80</v>
      </c>
      <c r="BM645" s="409">
        <f>IF('[1]Multi-Field'!AV46&gt;((1.5*BJ645)+1),0,IF(AND('[1]Multi-Field'!AV46&gt;([1]Lists!BJ645-1),'[1]Multi-Field'!H46&lt;(1.5*BJ645)),20,IF(AND('[1]Multi-Field'!AV46&gt;(BK645+20),'[1]Multi-Field'!AV46&lt;BJ645),(20+BJ645-'[1]Multi-Field'!AV46),IF('[1]Multi-Field'!AV46&lt;BK645-1+20,BK645,""))))</f>
        <v>120</v>
      </c>
      <c r="BN645" s="409">
        <f>IF('[1]Multi-Field'!AV46&gt;((1.5*BJ645)+1),0,IF(AND('[1]Multi-Field'!AV46&gt;([1]Lists!BJ645-1),'[1]Multi-Field'!AV46&lt;(1.5*BJ645)),20,IF(AND('[1]Multi-Field'!AV46&gt;(BL645+20),'[1]Multi-Field'!AV46&lt;BJ645),(20+BJ645-'[1]Multi-Field'!AV46),IF('[1]Multi-Field'!AV46&lt;BL645-1+20,BL645,""))))</f>
        <v>80</v>
      </c>
      <c r="BO645" s="409">
        <f>IF('[1]Multi-Field'!AV46&lt;60,(IF(OR('[1]Multi-Field'!H46=1,'[1]Multi-Field'!H46=2,'[1]Multi-Field'!H46=3),40,IF(OR('[1]Multi-Field'!H46=4,'[1]Multi-Field'!H46=5,'[1]Multi-Field'!H46=6),60,"#"))),IF(AND('[1]Multi-Field'!AV46&gt;59,'[1]Multi-Field'!AV46&lt;80),(IF(OR('[1]Multi-Field'!H46=1,'[1]Multi-Field'!H46=2),20,IF('[1]Multi-Field'!H46=3,40,IF(OR('[1]Multi-Field'!H46=4,'[1]Multi-Field'!H46=5,'[1]Multi-Field'!H46=6),60,"!")))),IF(AND('[1]Multi-Field'!AV46&gt;79,'[1]Multi-Field'!AV46&lt;100),(IF(OR('[1]Multi-Field'!H46=1,'[1]Multi-Field'!H46=2,'[1]Multi-Field'!H46=3),20,IF(OR('[1]Multi-Field'!H46=4,'[1]Multi-Field'!H46=5,'[1]Multi-Field'!H46=6),60,"?"))),IF(AND('[1]Multi-Field'!AV46&gt;99,'[1]Multi-Field'!AV46&lt;150),(IF(OR('[1]Multi-Field'!H46=1,'[1]Multi-Field'!H46=2,'[1]Multi-Field'!H46=3),20,IF(OR('[1]Multi-Field'!H46=4,'[1]Multi-Field'!H46=5,'[1]Multi-Field'!H46=6),40,"*"))),IF(AND('[1]Multi-Field'!AV46&gt;149,'[1]Multi-Field'!AV46&lt;200),(IF(OR('[1]Multi-Field'!H46=1,'[1]Multi-Field'!H46=2),0,IF(OR('[1]Multi-Field'!H46=3,'[1]Multi-Field'!H46=4,'[1]Multi-Field'!H46=5,'[1]Multi-Field'!H46=6),20,"&amp;"))),IF(AND('[1]Multi-Field'!AV46&gt;199,'[1]Multi-Field'!AV46&lt;269),(IF(OR('[1]Multi-Field'!H46=4,'[1]Multi-Field'!H46=5,'[1]Multi-Field'!H46=6),20,"&amp;")),IF('[1]Multi-Field'!AV46&gt;268,0,"%")))))))</f>
        <v>60</v>
      </c>
      <c r="BP645" s="409">
        <f>IF('[1]Multi-Field'!H46=1,((('[1]Multi-Field'!J46*40)-'[1]Multi-Field'!AV46)/0.6)-120,IF('[1]Multi-Field'!H46=2,((('[1]Multi-Field'!J46*40)-'[1]Multi-Field'!AV46)/0.6)-100,IF('[1]Multi-Field'!H46=3,((('[1]Multi-Field'!J46*40)-'[1]Multi-Field'!AV46)/0.6)-80,IF('[1]Multi-Field'!H46=4,((('[1]Multi-Field'!J46*40)-'[1]Multi-Field'!AV46)/0.6)-60,IF(OR('[1]Multi-Field'!H46=5,'[1]Multi-Field'!H46=6),((('[1]Multi-Field'!J46*40)-'[1]Multi-Field'!AV46)/0.6)-40,"")))))</f>
        <v>306.66666666666669</v>
      </c>
      <c r="BQ645" s="409">
        <f t="shared" si="89"/>
        <v>245.33333333333337</v>
      </c>
      <c r="BR645" s="409">
        <f t="shared" si="90"/>
        <v>202.40000000000003</v>
      </c>
      <c r="BS645" s="409">
        <f>IF('[1]Multi-Field'!AV46&gt;165,0,IF(AND('[1]Multi-Field'!AV46&gt;80,'[1]Multi-Field'!AV46&lt;166),20,IF('[1]Multi-Field'!AV46&lt;81,(110-'[1]Multi-Field'!AV46)*0.7,"")))</f>
        <v>77</v>
      </c>
      <c r="BT645" s="409" t="str">
        <f>IF('[1]Multi-Field'!AV46&gt;10,0,IF(50-(5*'[1]Multi-Field'!AV46),""))</f>
        <v/>
      </c>
      <c r="BU645" s="409">
        <f>IF('[1]Multi-Field'!AV46&gt;109,0,(110-'[1]Multi-Field'!AV46)*0.7)</f>
        <v>77</v>
      </c>
      <c r="BV645" s="409">
        <f>IF(AND('[1]Multi-Field'!H46=1,'[1]Multi-Field'!AV46&lt;100),(100-'[1]Multi-Field'!AV46)*0.88,IF(AND('[1]Multi-Field'!H46=2,'[1]Multi-Field'!AV46&lt;110),(110-'[1]Multi-Field'!AV46)*0.88,IF(AND('[1]Multi-Field'!H46=3,'[1]Multi-Field'!AV46&lt;130),(130-'[1]Multi-Field'!AV46)*1,IF(AND('[1]Multi-Field'!H46=4,'[1]Multi-Field'!AV46&lt;160),(160-'[1]Multi-Field'!AV46)*1.13,IF(AND(OR('[1]Multi-Field'!H46=5,'[1]Multi-Field'!H46=6),'[1]Multi-Field'!AV46&lt;200),(200-'[1]Multi-Field'!AV46)*0.88,0)))))</f>
        <v>180.79999999999998</v>
      </c>
      <c r="BW645" s="409">
        <f>IF(AND('[1]Multi-Field'!H46=1,'[1]Multi-Field'!AV46&lt;100),(100-'[1]Multi-Field'!AV46)*0.7,IF(AND('[1]Multi-Field'!H46=2,'[1]Multi-Field'!AV46&lt;110),(100-'[1]Multi-Field'!AV46)*0.7,IF(AND('[1]Multi-Field'!H46=3,'[1]Multi-Field'!AV46&lt;130),(130-'[1]Multi-Field'!AV46)*0.8,IF(AND('[1]Multi-Field'!H46=4,'[1]Multi-Field'!AV46&lt;160),(160-'[1]Multi-Field'!AV46)*0.9,IF(AND(OR('[1]Multi-Field'!H46=5,'[1]Multi-Field'!H46=6),'[1]Multi-Field'!AV46&lt;200),(200-'[1]Multi-Field'!AV46)*0.7,0)))))</f>
        <v>144</v>
      </c>
      <c r="BX645" s="409">
        <f>IF(AND(BW645&lt;20,OR('[1]Multi-Field'!Q46=[1]Lists!$AC$24,'[1]Multi-Field'!Q46=[1]Lists!$AC$10,'[1]Multi-Field'!Q46=[1]Lists!AC57,'[1]Multi-Field'!Q46=[1]Lists!$AC$22)),0,IF(BW645&lt;20,  20,BW645))</f>
        <v>144</v>
      </c>
      <c r="BY645" s="409">
        <f>IF(AND('[1]Multi-Field'!H46=1,[1]Lists!BX645&gt;50),50,IF(AND('[1]Multi-Field'!H46=2,[1]Lists!BX645&gt;60),60,IF(AND('[1]Multi-Field'!H46=3,[1]Lists!BX645&gt;70),70,IF(AND('[1]Multi-Field'!H46=4,[1]Lists!BX645&gt;80),80,IF(AND(OR('[1]Multi-Field'!H46=5,'[1]Multi-Field'!H46=6),[1]Lists!BX645&gt;100),100,[1]Lists!BX645)))))</f>
        <v>80</v>
      </c>
      <c r="BZ645" s="422">
        <f t="shared" si="91"/>
        <v>75</v>
      </c>
      <c r="CA645" s="409">
        <f t="shared" si="92"/>
        <v>0</v>
      </c>
    </row>
    <row r="646" spans="16:79">
      <c r="P646" s="391"/>
      <c r="Q646" s="83"/>
      <c r="R646" s="395"/>
      <c r="S646" s="395"/>
      <c r="T646" s="395"/>
      <c r="U646" s="396"/>
      <c r="BH646" s="409">
        <v>45</v>
      </c>
      <c r="BI646" s="424">
        <f>'[1]Multi-Field'!B47</f>
        <v>0</v>
      </c>
      <c r="BJ646" s="409">
        <f>IF('[1]Multi-Field'!H47=[1]Lists!$BB$599,[1]Lists!$BC$599,IF('[1]Multi-Field'!H47=[1]Lists!$BB$600,[1]Lists!$BC$600,IF('[1]Multi-Field'!H47=[1]Lists!$BB$601,[1]Lists!$BC$601,IF('[1]Multi-Field'!H47=[1]Lists!$BB$602,[1]Lists!$BC$602,IF('[1]Multi-Field'!H47=[1]Lists!$BB$603,[1]Lists!$BC$603,IF('[1]Multi-Field'!H47=$BB$604,$BC$604,""))))))</f>
        <v>180</v>
      </c>
      <c r="BK646" s="409">
        <f>IF('[1]Multi-Field'!H47=[1]Lists!$BB$599,[1]Lists!$BD$599,IF('[1]Multi-Field'!H47=[1]Lists!$BB$600,[1]Lists!$BD$600,IF('[1]Multi-Field'!H47=[1]Lists!$BB$601,[1]Lists!$BD$601,IF('[1]Multi-Field'!H47=[1]Lists!$BB$602,[1]Lists!$BD$602,IF('[1]Multi-Field'!H47=[1]Lists!$BB$603,[1]Lists!$BD$603,IF('[1]Multi-Field'!H47=$BB$604,$BD$604,""))))))</f>
        <v>120</v>
      </c>
      <c r="BL646" s="409">
        <f>IF('[1]Multi-Field'!H47=[1]Lists!$BB$599,[1]Lists!$BE$599,IF('[1]Multi-Field'!H47=[1]Lists!$BB$600,[1]Lists!$BE$600,IF('[1]Multi-Field'!H47=[1]Lists!$BB$601,[1]Lists!$BE$601,IF('[1]Multi-Field'!H47=[1]Lists!$BB$602,[1]Lists!$BE$602,IF('[1]Multi-Field'!H47=[1]Lists!$BB$603,[1]Lists!$BE$603,IF('[1]Multi-Field'!H47=$BB$604,$BE$604,""))))))</f>
        <v>100</v>
      </c>
      <c r="BM646" s="409">
        <f>IF('[1]Multi-Field'!AV47&gt;((1.5*BJ646)+1),0,IF(AND('[1]Multi-Field'!AV47&gt;([1]Lists!BJ646-1),'[1]Multi-Field'!H47&lt;(1.5*BJ646)),20,IF(AND('[1]Multi-Field'!AV47&gt;(BK646+20),'[1]Multi-Field'!AV47&lt;BJ646),(20+BJ646-'[1]Multi-Field'!AV47),IF('[1]Multi-Field'!AV47&lt;BK646-1+20,BK646,""))))</f>
        <v>120</v>
      </c>
      <c r="BN646" s="409">
        <f>IF('[1]Multi-Field'!AV47&gt;((1.5*BJ646)+1),0,IF(AND('[1]Multi-Field'!AV47&gt;([1]Lists!BJ646-1),'[1]Multi-Field'!AV47&lt;(1.5*BJ646)),20,IF(AND('[1]Multi-Field'!AV47&gt;(BL646+20),'[1]Multi-Field'!AV47&lt;BJ646),(20+BJ646-'[1]Multi-Field'!AV47),IF('[1]Multi-Field'!AV47&lt;BL646-1+20,BL646,""))))</f>
        <v>100</v>
      </c>
      <c r="BO646" s="409">
        <f>IF('[1]Multi-Field'!AV47&lt;60,(IF(OR('[1]Multi-Field'!H47=1,'[1]Multi-Field'!H47=2,'[1]Multi-Field'!H47=3),40,IF(OR('[1]Multi-Field'!H47=4,'[1]Multi-Field'!H47=5,'[1]Multi-Field'!H47=6),60,"#"))),IF(AND('[1]Multi-Field'!AV47&gt;59,'[1]Multi-Field'!AV47&lt;80),(IF(OR('[1]Multi-Field'!H47=1,'[1]Multi-Field'!H47=2),20,IF('[1]Multi-Field'!H47=3,40,IF(OR('[1]Multi-Field'!H47=4,'[1]Multi-Field'!H47=5,'[1]Multi-Field'!H47=6),60,"!")))),IF(AND('[1]Multi-Field'!AV47&gt;79,'[1]Multi-Field'!AV47&lt;100),(IF(OR('[1]Multi-Field'!H47=1,'[1]Multi-Field'!H47=2,'[1]Multi-Field'!H47=3),20,IF(OR('[1]Multi-Field'!H47=4,'[1]Multi-Field'!H47=5,'[1]Multi-Field'!H47=6),60,"?"))),IF(AND('[1]Multi-Field'!AV47&gt;99,'[1]Multi-Field'!AV47&lt;150),(IF(OR('[1]Multi-Field'!H47=1,'[1]Multi-Field'!H47=2,'[1]Multi-Field'!H47=3),20,IF(OR('[1]Multi-Field'!H47=4,'[1]Multi-Field'!H47=5,'[1]Multi-Field'!H47=6),40,"*"))),IF(AND('[1]Multi-Field'!AV47&gt;149,'[1]Multi-Field'!AV47&lt;200),(IF(OR('[1]Multi-Field'!H47=1,'[1]Multi-Field'!H47=2),0,IF(OR('[1]Multi-Field'!H47=3,'[1]Multi-Field'!H47=4,'[1]Multi-Field'!H47=5,'[1]Multi-Field'!H47=6),20,"&amp;"))),IF(AND('[1]Multi-Field'!AV47&gt;199,'[1]Multi-Field'!AV47&lt;269),(IF(OR('[1]Multi-Field'!H47=4,'[1]Multi-Field'!H47=5,'[1]Multi-Field'!H47=6),20,"&amp;")),IF('[1]Multi-Field'!AV47&gt;268,0,"%")))))))</f>
        <v>60</v>
      </c>
      <c r="BP646" s="409">
        <f>IF('[1]Multi-Field'!H47=1,((('[1]Multi-Field'!J47*40)-'[1]Multi-Field'!AV47)/0.6)-120,IF('[1]Multi-Field'!H47=2,((('[1]Multi-Field'!J47*40)-'[1]Multi-Field'!AV47)/0.6)-100,IF('[1]Multi-Field'!H47=3,((('[1]Multi-Field'!J47*40)-'[1]Multi-Field'!AV47)/0.6)-80,IF('[1]Multi-Field'!H47=4,((('[1]Multi-Field'!J47*40)-'[1]Multi-Field'!AV47)/0.6)-60,IF(OR('[1]Multi-Field'!H47=5,'[1]Multi-Field'!H47=6),((('[1]Multi-Field'!J47*40)-'[1]Multi-Field'!AV47)/0.6)-40,"")))))</f>
        <v>293.33333333333337</v>
      </c>
      <c r="BQ646" s="409">
        <f t="shared" si="89"/>
        <v>234.66666666666671</v>
      </c>
      <c r="BR646" s="409">
        <f t="shared" si="90"/>
        <v>193.60000000000002</v>
      </c>
      <c r="BS646" s="409">
        <f>IF('[1]Multi-Field'!AV47&gt;165,0,IF(AND('[1]Multi-Field'!AV47&gt;80,'[1]Multi-Field'!AV47&lt;166),20,IF('[1]Multi-Field'!AV47&lt;81,(110-'[1]Multi-Field'!AV47)*0.7,"")))</f>
        <v>77</v>
      </c>
      <c r="BT646" s="409" t="str">
        <f>IF('[1]Multi-Field'!AV47&gt;10,0,IF(50-(5*'[1]Multi-Field'!AV47),""))</f>
        <v/>
      </c>
      <c r="BU646" s="409">
        <f>IF('[1]Multi-Field'!AV47&gt;109,0,(110-'[1]Multi-Field'!AV47)*0.7)</f>
        <v>77</v>
      </c>
      <c r="BV646" s="409">
        <f>IF(AND('[1]Multi-Field'!H47=1,'[1]Multi-Field'!AV47&lt;100),(100-'[1]Multi-Field'!AV47)*0.88,IF(AND('[1]Multi-Field'!H47=2,'[1]Multi-Field'!AV47&lt;110),(110-'[1]Multi-Field'!AV47)*0.88,IF(AND('[1]Multi-Field'!H47=3,'[1]Multi-Field'!AV47&lt;130),(130-'[1]Multi-Field'!AV47)*1,IF(AND('[1]Multi-Field'!H47=4,'[1]Multi-Field'!AV47&lt;160),(160-'[1]Multi-Field'!AV47)*1.13,IF(AND(OR('[1]Multi-Field'!H47=5,'[1]Multi-Field'!H47=6),'[1]Multi-Field'!AV47&lt;200),(200-'[1]Multi-Field'!AV47)*0.88,0)))))</f>
        <v>176</v>
      </c>
      <c r="BW646" s="409">
        <f>IF(AND('[1]Multi-Field'!H47=1,'[1]Multi-Field'!AV47&lt;100),(100-'[1]Multi-Field'!AV47)*0.7,IF(AND('[1]Multi-Field'!H47=2,'[1]Multi-Field'!AV47&lt;110),(100-'[1]Multi-Field'!AV47)*0.7,IF(AND('[1]Multi-Field'!H47=3,'[1]Multi-Field'!AV47&lt;130),(130-'[1]Multi-Field'!AV47)*0.8,IF(AND('[1]Multi-Field'!H47=4,'[1]Multi-Field'!AV47&lt;160),(160-'[1]Multi-Field'!AV47)*0.9,IF(AND(OR('[1]Multi-Field'!H47=5,'[1]Multi-Field'!H47=6),'[1]Multi-Field'!AV47&lt;200),(200-'[1]Multi-Field'!AV47)*0.7,0)))))</f>
        <v>140</v>
      </c>
      <c r="BX646" s="409">
        <f>IF(AND(BW646&lt;20,OR('[1]Multi-Field'!Q47=[1]Lists!$AC$24,'[1]Multi-Field'!Q47=[1]Lists!$AC$10,'[1]Multi-Field'!Q47=[1]Lists!AC58,'[1]Multi-Field'!Q47=[1]Lists!$AC$22)),0,IF(BW646&lt;20,  20,BW646))</f>
        <v>140</v>
      </c>
      <c r="BY646" s="409">
        <f>IF(AND('[1]Multi-Field'!H47=1,[1]Lists!BX646&gt;50),50,IF(AND('[1]Multi-Field'!H47=2,[1]Lists!BX646&gt;60),60,IF(AND('[1]Multi-Field'!H47=3,[1]Lists!BX646&gt;70),70,IF(AND('[1]Multi-Field'!H47=4,[1]Lists!BX646&gt;80),80,IF(AND(OR('[1]Multi-Field'!H47=5,'[1]Multi-Field'!H47=6),[1]Lists!BX646&gt;100),100,[1]Lists!BX646)))))</f>
        <v>100</v>
      </c>
      <c r="BZ646" s="422">
        <f t="shared" si="91"/>
        <v>95</v>
      </c>
      <c r="CA646" s="409">
        <f t="shared" si="92"/>
        <v>0</v>
      </c>
    </row>
    <row r="647" spans="16:79">
      <c r="P647" s="391"/>
      <c r="Q647" s="84"/>
      <c r="R647" s="395"/>
      <c r="S647" s="395"/>
      <c r="T647" s="395"/>
      <c r="U647" s="396"/>
      <c r="BH647" s="409">
        <v>46</v>
      </c>
      <c r="BI647" s="424">
        <f>'[1]Multi-Field'!B48</f>
        <v>0</v>
      </c>
      <c r="BJ647" s="409">
        <f>IF('[1]Multi-Field'!H48=[1]Lists!$BB$599,[1]Lists!$BC$599,IF('[1]Multi-Field'!H48=[1]Lists!$BB$600,[1]Lists!$BC$600,IF('[1]Multi-Field'!H48=[1]Lists!$BB$601,[1]Lists!$BC$601,IF('[1]Multi-Field'!H48=[1]Lists!$BB$602,[1]Lists!$BC$602,IF('[1]Multi-Field'!H48=[1]Lists!$BB$603,[1]Lists!$BC$603,IF('[1]Multi-Field'!H48=$BB$604,$BC$604,""))))))</f>
        <v>180</v>
      </c>
      <c r="BK647" s="409">
        <f>IF('[1]Multi-Field'!H48=[1]Lists!$BB$599,[1]Lists!$BD$599,IF('[1]Multi-Field'!H48=[1]Lists!$BB$600,[1]Lists!$BD$600,IF('[1]Multi-Field'!H48=[1]Lists!$BB$601,[1]Lists!$BD$601,IF('[1]Multi-Field'!H48=[1]Lists!$BB$602,[1]Lists!$BD$602,IF('[1]Multi-Field'!H48=[1]Lists!$BB$603,[1]Lists!$BD$603,IF('[1]Multi-Field'!H48=$BB$604,$BD$604,""))))))</f>
        <v>120</v>
      </c>
      <c r="BL647" s="409">
        <f>IF('[1]Multi-Field'!H48=[1]Lists!$BB$599,[1]Lists!$BE$599,IF('[1]Multi-Field'!H48=[1]Lists!$BB$600,[1]Lists!$BE$600,IF('[1]Multi-Field'!H48=[1]Lists!$BB$601,[1]Lists!$BE$601,IF('[1]Multi-Field'!H48=[1]Lists!$BB$602,[1]Lists!$BE$602,IF('[1]Multi-Field'!H48=[1]Lists!$BB$603,[1]Lists!$BE$603,IF('[1]Multi-Field'!H48=$BB$604,$BE$604,""))))))</f>
        <v>100</v>
      </c>
      <c r="BM647" s="409">
        <f>IF('[1]Multi-Field'!AV48&gt;((1.5*BJ647)+1),0,IF(AND('[1]Multi-Field'!AV48&gt;([1]Lists!BJ647-1),'[1]Multi-Field'!H48&lt;(1.5*BJ647)),20,IF(AND('[1]Multi-Field'!AV48&gt;(BK647+20),'[1]Multi-Field'!AV48&lt;BJ647),(20+BJ647-'[1]Multi-Field'!AV48),IF('[1]Multi-Field'!AV48&lt;BK647-1+20,BK647,""))))</f>
        <v>120</v>
      </c>
      <c r="BN647" s="409">
        <f>IF('[1]Multi-Field'!AV48&gt;((1.5*BJ647)+1),0,IF(AND('[1]Multi-Field'!AV48&gt;([1]Lists!BJ647-1),'[1]Multi-Field'!AV48&lt;(1.5*BJ647)),20,IF(AND('[1]Multi-Field'!AV48&gt;(BL647+20),'[1]Multi-Field'!AV48&lt;BJ647),(20+BJ647-'[1]Multi-Field'!AV48),IF('[1]Multi-Field'!AV48&lt;BL647-1+20,BL647,""))))</f>
        <v>100</v>
      </c>
      <c r="BO647" s="409">
        <f>IF('[1]Multi-Field'!AV48&lt;60,(IF(OR('[1]Multi-Field'!H48=1,'[1]Multi-Field'!H48=2,'[1]Multi-Field'!H48=3),40,IF(OR('[1]Multi-Field'!H48=4,'[1]Multi-Field'!H48=5,'[1]Multi-Field'!H48=6),60,"#"))),IF(AND('[1]Multi-Field'!AV48&gt;59,'[1]Multi-Field'!AV48&lt;80),(IF(OR('[1]Multi-Field'!H48=1,'[1]Multi-Field'!H48=2),20,IF('[1]Multi-Field'!H48=3,40,IF(OR('[1]Multi-Field'!H48=4,'[1]Multi-Field'!H48=5,'[1]Multi-Field'!H48=6),60,"!")))),IF(AND('[1]Multi-Field'!AV48&gt;79,'[1]Multi-Field'!AV48&lt;100),(IF(OR('[1]Multi-Field'!H48=1,'[1]Multi-Field'!H48=2,'[1]Multi-Field'!H48=3),20,IF(OR('[1]Multi-Field'!H48=4,'[1]Multi-Field'!H48=5,'[1]Multi-Field'!H48=6),60,"?"))),IF(AND('[1]Multi-Field'!AV48&gt;99,'[1]Multi-Field'!AV48&lt;150),(IF(OR('[1]Multi-Field'!H48=1,'[1]Multi-Field'!H48=2,'[1]Multi-Field'!H48=3),20,IF(OR('[1]Multi-Field'!H48=4,'[1]Multi-Field'!H48=5,'[1]Multi-Field'!H48=6),40,"*"))),IF(AND('[1]Multi-Field'!AV48&gt;149,'[1]Multi-Field'!AV48&lt;200),(IF(OR('[1]Multi-Field'!H48=1,'[1]Multi-Field'!H48=2),0,IF(OR('[1]Multi-Field'!H48=3,'[1]Multi-Field'!H48=4,'[1]Multi-Field'!H48=5,'[1]Multi-Field'!H48=6),20,"&amp;"))),IF(AND('[1]Multi-Field'!AV48&gt;199,'[1]Multi-Field'!AV48&lt;269),(IF(OR('[1]Multi-Field'!H48=4,'[1]Multi-Field'!H48=5,'[1]Multi-Field'!H48=6),20,"&amp;")),IF('[1]Multi-Field'!AV48&gt;268,0,"%")))))))</f>
        <v>60</v>
      </c>
      <c r="BP647" s="409">
        <f>IF('[1]Multi-Field'!H48=1,((('[1]Multi-Field'!J48*40)-'[1]Multi-Field'!AV48)/0.6)-120,IF('[1]Multi-Field'!H48=2,((('[1]Multi-Field'!J48*40)-'[1]Multi-Field'!AV48)/0.6)-100,IF('[1]Multi-Field'!H48=3,((('[1]Multi-Field'!J48*40)-'[1]Multi-Field'!AV48)/0.6)-80,IF('[1]Multi-Field'!H48=4,((('[1]Multi-Field'!J48*40)-'[1]Multi-Field'!AV48)/0.6)-60,IF(OR('[1]Multi-Field'!H48=5,'[1]Multi-Field'!H48=6),((('[1]Multi-Field'!J48*40)-'[1]Multi-Field'!AV48)/0.6)-40,"")))))</f>
        <v>93.333333333333343</v>
      </c>
      <c r="BQ647" s="409">
        <f t="shared" si="89"/>
        <v>74.666666666666671</v>
      </c>
      <c r="BR647" s="409">
        <f t="shared" si="90"/>
        <v>61.600000000000009</v>
      </c>
      <c r="BS647" s="409">
        <f>IF('[1]Multi-Field'!AV48&gt;165,0,IF(AND('[1]Multi-Field'!AV48&gt;80,'[1]Multi-Field'!AV48&lt;166),20,IF('[1]Multi-Field'!AV48&lt;81,(110-'[1]Multi-Field'!AV48)*0.7,"")))</f>
        <v>77</v>
      </c>
      <c r="BT647" s="409" t="str">
        <f>IF('[1]Multi-Field'!AV48&gt;10,0,IF(50-(5*'[1]Multi-Field'!AV48),""))</f>
        <v/>
      </c>
      <c r="BU647" s="409">
        <f>IF('[1]Multi-Field'!AV48&gt;109,0,(110-'[1]Multi-Field'!AV48)*0.7)</f>
        <v>77</v>
      </c>
      <c r="BV647" s="409">
        <f>IF(AND('[1]Multi-Field'!H48=1,'[1]Multi-Field'!AV48&lt;100),(100-'[1]Multi-Field'!AV48)*0.88,IF(AND('[1]Multi-Field'!H48=2,'[1]Multi-Field'!AV48&lt;110),(110-'[1]Multi-Field'!AV48)*0.88,IF(AND('[1]Multi-Field'!H48=3,'[1]Multi-Field'!AV48&lt;130),(130-'[1]Multi-Field'!AV48)*1,IF(AND('[1]Multi-Field'!H48=4,'[1]Multi-Field'!AV48&lt;160),(160-'[1]Multi-Field'!AV48)*1.13,IF(AND(OR('[1]Multi-Field'!H48=5,'[1]Multi-Field'!H48=6),'[1]Multi-Field'!AV48&lt;200),(200-'[1]Multi-Field'!AV48)*0.88,0)))))</f>
        <v>176</v>
      </c>
      <c r="BW647" s="409">
        <f>IF(AND('[1]Multi-Field'!H48=1,'[1]Multi-Field'!AV48&lt;100),(100-'[1]Multi-Field'!AV48)*0.7,IF(AND('[1]Multi-Field'!H48=2,'[1]Multi-Field'!AV48&lt;110),(100-'[1]Multi-Field'!AV48)*0.7,IF(AND('[1]Multi-Field'!H48=3,'[1]Multi-Field'!AV48&lt;130),(130-'[1]Multi-Field'!AV48)*0.8,IF(AND('[1]Multi-Field'!H48=4,'[1]Multi-Field'!AV48&lt;160),(160-'[1]Multi-Field'!AV48)*0.9,IF(AND(OR('[1]Multi-Field'!H48=5,'[1]Multi-Field'!H48=6),'[1]Multi-Field'!AV48&lt;200),(200-'[1]Multi-Field'!AV48)*0.7,0)))))</f>
        <v>140</v>
      </c>
      <c r="BX647" s="409">
        <f>IF(AND(BW647&lt;20,OR('[1]Multi-Field'!Q48=[1]Lists!$AC$24,'[1]Multi-Field'!Q48=[1]Lists!$AC$10,'[1]Multi-Field'!Q48=[1]Lists!AC59,'[1]Multi-Field'!Q48=[1]Lists!$AC$22)),0,IF(BW647&lt;20,  20,BW647))</f>
        <v>140</v>
      </c>
      <c r="BY647" s="409">
        <f>IF(AND('[1]Multi-Field'!H48=1,[1]Lists!BX647&gt;50),50,IF(AND('[1]Multi-Field'!H48=2,[1]Lists!BX647&gt;60),60,IF(AND('[1]Multi-Field'!H48=3,[1]Lists!BX647&gt;70),70,IF(AND('[1]Multi-Field'!H48=4,[1]Lists!BX647&gt;80),80,IF(AND(OR('[1]Multi-Field'!H48=5,'[1]Multi-Field'!H48=6),[1]Lists!BX647&gt;100),100,[1]Lists!BX647)))))</f>
        <v>100</v>
      </c>
      <c r="BZ647" s="422">
        <f t="shared" si="91"/>
        <v>95</v>
      </c>
      <c r="CA647" s="409">
        <f t="shared" si="92"/>
        <v>0</v>
      </c>
    </row>
    <row r="648" spans="16:79">
      <c r="P648" s="391"/>
      <c r="Q648" s="84"/>
      <c r="R648" s="395"/>
      <c r="S648" s="395"/>
      <c r="T648" s="395"/>
      <c r="U648" s="396"/>
      <c r="BH648" s="409">
        <v>47</v>
      </c>
      <c r="BI648" s="424">
        <f>'[1]Multi-Field'!B49</f>
        <v>0</v>
      </c>
      <c r="BJ648" s="409">
        <f>IF('[1]Multi-Field'!H49=[1]Lists!$BB$599,[1]Lists!$BC$599,IF('[1]Multi-Field'!H49=[1]Lists!$BB$600,[1]Lists!$BC$600,IF('[1]Multi-Field'!H49=[1]Lists!$BB$601,[1]Lists!$BC$601,IF('[1]Multi-Field'!H49=[1]Lists!$BB$602,[1]Lists!$BC$602,IF('[1]Multi-Field'!H49=[1]Lists!$BB$603,[1]Lists!$BC$603,IF('[1]Multi-Field'!H49=$BB$604,$BC$604,""))))))</f>
        <v>180</v>
      </c>
      <c r="BK648" s="409">
        <f>IF('[1]Multi-Field'!H49=[1]Lists!$BB$599,[1]Lists!$BD$599,IF('[1]Multi-Field'!H49=[1]Lists!$BB$600,[1]Lists!$BD$600,IF('[1]Multi-Field'!H49=[1]Lists!$BB$601,[1]Lists!$BD$601,IF('[1]Multi-Field'!H49=[1]Lists!$BB$602,[1]Lists!$BD$602,IF('[1]Multi-Field'!H49=[1]Lists!$BB$603,[1]Lists!$BD$603,IF('[1]Multi-Field'!H49=$BB$604,$BD$604,""))))))</f>
        <v>120</v>
      </c>
      <c r="BL648" s="409">
        <f>IF('[1]Multi-Field'!H49=[1]Lists!$BB$599,[1]Lists!$BE$599,IF('[1]Multi-Field'!H49=[1]Lists!$BB$600,[1]Lists!$BE$600,IF('[1]Multi-Field'!H49=[1]Lists!$BB$601,[1]Lists!$BE$601,IF('[1]Multi-Field'!H49=[1]Lists!$BB$602,[1]Lists!$BE$602,IF('[1]Multi-Field'!H49=[1]Lists!$BB$603,[1]Lists!$BE$603,IF('[1]Multi-Field'!H49=$BB$604,$BE$604,""))))))</f>
        <v>100</v>
      </c>
      <c r="BM648" s="409">
        <f>IF('[1]Multi-Field'!AV49&gt;((1.5*BJ648)+1),0,IF(AND('[1]Multi-Field'!AV49&gt;([1]Lists!BJ648-1),'[1]Multi-Field'!H49&lt;(1.5*BJ648)),20,IF(AND('[1]Multi-Field'!AV49&gt;(BK648+20),'[1]Multi-Field'!AV49&lt;BJ648),(20+BJ648-'[1]Multi-Field'!AV49),IF('[1]Multi-Field'!AV49&lt;BK648-1+20,BK648,""))))</f>
        <v>120</v>
      </c>
      <c r="BN648" s="409">
        <f>IF('[1]Multi-Field'!AV49&gt;((1.5*BJ648)+1),0,IF(AND('[1]Multi-Field'!AV49&gt;([1]Lists!BJ648-1),'[1]Multi-Field'!AV49&lt;(1.5*BJ648)),20,IF(AND('[1]Multi-Field'!AV49&gt;(BL648+20),'[1]Multi-Field'!AV49&lt;BJ648),(20+BJ648-'[1]Multi-Field'!AV49),IF('[1]Multi-Field'!AV49&lt;BL648-1+20,BL648,""))))</f>
        <v>100</v>
      </c>
      <c r="BO648" s="409">
        <f>IF('[1]Multi-Field'!AV49&lt;60,(IF(OR('[1]Multi-Field'!H49=1,'[1]Multi-Field'!H49=2,'[1]Multi-Field'!H49=3),40,IF(OR('[1]Multi-Field'!H49=4,'[1]Multi-Field'!H49=5,'[1]Multi-Field'!H49=6),60,"#"))),IF(AND('[1]Multi-Field'!AV49&gt;59,'[1]Multi-Field'!AV49&lt;80),(IF(OR('[1]Multi-Field'!H49=1,'[1]Multi-Field'!H49=2),20,IF('[1]Multi-Field'!H49=3,40,IF(OR('[1]Multi-Field'!H49=4,'[1]Multi-Field'!H49=5,'[1]Multi-Field'!H49=6),60,"!")))),IF(AND('[1]Multi-Field'!AV49&gt;79,'[1]Multi-Field'!AV49&lt;100),(IF(OR('[1]Multi-Field'!H49=1,'[1]Multi-Field'!H49=2,'[1]Multi-Field'!H49=3),20,IF(OR('[1]Multi-Field'!H49=4,'[1]Multi-Field'!H49=5,'[1]Multi-Field'!H49=6),60,"?"))),IF(AND('[1]Multi-Field'!AV49&gt;99,'[1]Multi-Field'!AV49&lt;150),(IF(OR('[1]Multi-Field'!H49=1,'[1]Multi-Field'!H49=2,'[1]Multi-Field'!H49=3),20,IF(OR('[1]Multi-Field'!H49=4,'[1]Multi-Field'!H49=5,'[1]Multi-Field'!H49=6),40,"*"))),IF(AND('[1]Multi-Field'!AV49&gt;149,'[1]Multi-Field'!AV49&lt;200),(IF(OR('[1]Multi-Field'!H49=1,'[1]Multi-Field'!H49=2),0,IF(OR('[1]Multi-Field'!H49=3,'[1]Multi-Field'!H49=4,'[1]Multi-Field'!H49=5,'[1]Multi-Field'!H49=6),20,"&amp;"))),IF(AND('[1]Multi-Field'!AV49&gt;199,'[1]Multi-Field'!AV49&lt;269),(IF(OR('[1]Multi-Field'!H49=4,'[1]Multi-Field'!H49=5,'[1]Multi-Field'!H49=6),20,"&amp;")),IF('[1]Multi-Field'!AV49&gt;268,0,"%")))))))</f>
        <v>60</v>
      </c>
      <c r="BP648" s="409">
        <f>IF('[1]Multi-Field'!H49=1,((('[1]Multi-Field'!J49*40)-'[1]Multi-Field'!AV49)/0.6)-120,IF('[1]Multi-Field'!H49=2,((('[1]Multi-Field'!J49*40)-'[1]Multi-Field'!AV49)/0.6)-100,IF('[1]Multi-Field'!H49=3,((('[1]Multi-Field'!J49*40)-'[1]Multi-Field'!AV49)/0.6)-80,IF('[1]Multi-Field'!H49=4,((('[1]Multi-Field'!J49*40)-'[1]Multi-Field'!AV49)/0.6)-60,IF(OR('[1]Multi-Field'!H49=5,'[1]Multi-Field'!H49=6),((('[1]Multi-Field'!J49*40)-'[1]Multi-Field'!AV49)/0.6)-40,"")))))</f>
        <v>193.33333333333334</v>
      </c>
      <c r="BQ648" s="409">
        <f t="shared" si="89"/>
        <v>154.66666666666669</v>
      </c>
      <c r="BR648" s="409">
        <f t="shared" si="90"/>
        <v>127.60000000000001</v>
      </c>
      <c r="BS648" s="409">
        <f>IF('[1]Multi-Field'!AV49&gt;165,0,IF(AND('[1]Multi-Field'!AV49&gt;80,'[1]Multi-Field'!AV49&lt;166),20,IF('[1]Multi-Field'!AV49&lt;81,(110-'[1]Multi-Field'!AV49)*0.7,"")))</f>
        <v>77</v>
      </c>
      <c r="BT648" s="409" t="str">
        <f>IF('[1]Multi-Field'!AV49&gt;10,0,IF(50-(5*'[1]Multi-Field'!AV49),""))</f>
        <v/>
      </c>
      <c r="BU648" s="409">
        <f>IF('[1]Multi-Field'!AV49&gt;109,0,(110-'[1]Multi-Field'!AV49)*0.7)</f>
        <v>77</v>
      </c>
      <c r="BV648" s="409">
        <f>IF(AND('[1]Multi-Field'!H49=1,'[1]Multi-Field'!AV49&lt;100),(100-'[1]Multi-Field'!AV49)*0.88,IF(AND('[1]Multi-Field'!H49=2,'[1]Multi-Field'!AV49&lt;110),(110-'[1]Multi-Field'!AV49)*0.88,IF(AND('[1]Multi-Field'!H49=3,'[1]Multi-Field'!AV49&lt;130),(130-'[1]Multi-Field'!AV49)*1,IF(AND('[1]Multi-Field'!H49=4,'[1]Multi-Field'!AV49&lt;160),(160-'[1]Multi-Field'!AV49)*1.13,IF(AND(OR('[1]Multi-Field'!H49=5,'[1]Multi-Field'!H49=6),'[1]Multi-Field'!AV49&lt;200),(200-'[1]Multi-Field'!AV49)*0.88,0)))))</f>
        <v>176</v>
      </c>
      <c r="BW648" s="409">
        <f>IF(AND('[1]Multi-Field'!H49=1,'[1]Multi-Field'!AV49&lt;100),(100-'[1]Multi-Field'!AV49)*0.7,IF(AND('[1]Multi-Field'!H49=2,'[1]Multi-Field'!AV49&lt;110),(100-'[1]Multi-Field'!AV49)*0.7,IF(AND('[1]Multi-Field'!H49=3,'[1]Multi-Field'!AV49&lt;130),(130-'[1]Multi-Field'!AV49)*0.8,IF(AND('[1]Multi-Field'!H49=4,'[1]Multi-Field'!AV49&lt;160),(160-'[1]Multi-Field'!AV49)*0.9,IF(AND(OR('[1]Multi-Field'!H49=5,'[1]Multi-Field'!H49=6),'[1]Multi-Field'!AV49&lt;200),(200-'[1]Multi-Field'!AV49)*0.7,0)))))</f>
        <v>140</v>
      </c>
      <c r="BX648" s="409">
        <f>IF(AND(BW648&lt;20,OR('[1]Multi-Field'!Q49=[1]Lists!$AC$24,'[1]Multi-Field'!Q49=[1]Lists!$AC$10,'[1]Multi-Field'!Q49=[1]Lists!AC60,'[1]Multi-Field'!Q49=[1]Lists!$AC$22)),0,IF(BW648&lt;20,  20,BW648))</f>
        <v>140</v>
      </c>
      <c r="BY648" s="409">
        <f>IF(AND('[1]Multi-Field'!H49=1,[1]Lists!BX648&gt;50),50,IF(AND('[1]Multi-Field'!H49=2,[1]Lists!BX648&gt;60),60,IF(AND('[1]Multi-Field'!H49=3,[1]Lists!BX648&gt;70),70,IF(AND('[1]Multi-Field'!H49=4,[1]Lists!BX648&gt;80),80,IF(AND(OR('[1]Multi-Field'!H49=5,'[1]Multi-Field'!H49=6),[1]Lists!BX648&gt;100),100,[1]Lists!BX648)))))</f>
        <v>100</v>
      </c>
      <c r="BZ648" s="422">
        <f t="shared" si="91"/>
        <v>95</v>
      </c>
      <c r="CA648" s="409">
        <f t="shared" si="92"/>
        <v>0</v>
      </c>
    </row>
    <row r="649" spans="16:79" ht="13.5" thickBot="1">
      <c r="P649" s="391"/>
      <c r="Q649" s="85"/>
      <c r="R649" s="397"/>
      <c r="S649" s="397"/>
      <c r="T649" s="397"/>
      <c r="U649" s="398"/>
      <c r="BH649" s="409">
        <v>48</v>
      </c>
      <c r="BI649" s="424">
        <f>'[1]Multi-Field'!B50</f>
        <v>0</v>
      </c>
      <c r="BJ649" s="409">
        <f>IF('[1]Multi-Field'!H50=[1]Lists!$BB$599,[1]Lists!$BC$599,IF('[1]Multi-Field'!H50=[1]Lists!$BB$600,[1]Lists!$BC$600,IF('[1]Multi-Field'!H50=[1]Lists!$BB$601,[1]Lists!$BC$601,IF('[1]Multi-Field'!H50=[1]Lists!$BB$602,[1]Lists!$BC$602,IF('[1]Multi-Field'!H50=[1]Lists!$BB$603,[1]Lists!$BC$603,IF('[1]Multi-Field'!H50=$BB$604,$BC$604,""))))))</f>
        <v>180</v>
      </c>
      <c r="BK649" s="409">
        <f>IF('[1]Multi-Field'!H50=[1]Lists!$BB$599,[1]Lists!$BD$599,IF('[1]Multi-Field'!H50=[1]Lists!$BB$600,[1]Lists!$BD$600,IF('[1]Multi-Field'!H50=[1]Lists!$BB$601,[1]Lists!$BD$601,IF('[1]Multi-Field'!H50=[1]Lists!$BB$602,[1]Lists!$BD$602,IF('[1]Multi-Field'!H50=[1]Lists!$BB$603,[1]Lists!$BD$603,IF('[1]Multi-Field'!H50=$BB$604,$BD$604,""))))))</f>
        <v>120</v>
      </c>
      <c r="BL649" s="409">
        <f>IF('[1]Multi-Field'!H50=[1]Lists!$BB$599,[1]Lists!$BE$599,IF('[1]Multi-Field'!H50=[1]Lists!$BB$600,[1]Lists!$BE$600,IF('[1]Multi-Field'!H50=[1]Lists!$BB$601,[1]Lists!$BE$601,IF('[1]Multi-Field'!H50=[1]Lists!$BB$602,[1]Lists!$BE$602,IF('[1]Multi-Field'!H50=[1]Lists!$BB$603,[1]Lists!$BE$603,IF('[1]Multi-Field'!H50=$BB$604,$BE$604,""))))))</f>
        <v>100</v>
      </c>
      <c r="BM649" s="409">
        <f>IF('[1]Multi-Field'!AV50&gt;((1.5*BJ649)+1),0,IF(AND('[1]Multi-Field'!AV50&gt;([1]Lists!BJ649-1),'[1]Multi-Field'!H50&lt;(1.5*BJ649)),20,IF(AND('[1]Multi-Field'!AV50&gt;(BK649+20),'[1]Multi-Field'!AV50&lt;BJ649),(20+BJ649-'[1]Multi-Field'!AV50),IF('[1]Multi-Field'!AV50&lt;BK649-1+20,BK649,""))))</f>
        <v>120</v>
      </c>
      <c r="BN649" s="409">
        <f>IF('[1]Multi-Field'!AV50&gt;((1.5*BJ649)+1),0,IF(AND('[1]Multi-Field'!AV50&gt;([1]Lists!BJ649-1),'[1]Multi-Field'!AV50&lt;(1.5*BJ649)),20,IF(AND('[1]Multi-Field'!AV50&gt;(BL649+20),'[1]Multi-Field'!AV50&lt;BJ649),(20+BJ649-'[1]Multi-Field'!AV50),IF('[1]Multi-Field'!AV50&lt;BL649-1+20,BL649,""))))</f>
        <v>100</v>
      </c>
      <c r="BO649" s="409">
        <f>IF('[1]Multi-Field'!AV50&lt;60,(IF(OR('[1]Multi-Field'!H50=1,'[1]Multi-Field'!H50=2,'[1]Multi-Field'!H50=3),40,IF(OR('[1]Multi-Field'!H50=4,'[1]Multi-Field'!H50=5,'[1]Multi-Field'!H50=6),60,"#"))),IF(AND('[1]Multi-Field'!AV50&gt;59,'[1]Multi-Field'!AV50&lt;80),(IF(OR('[1]Multi-Field'!H50=1,'[1]Multi-Field'!H50=2),20,IF('[1]Multi-Field'!H50=3,40,IF(OR('[1]Multi-Field'!H50=4,'[1]Multi-Field'!H50=5,'[1]Multi-Field'!H50=6),60,"!")))),IF(AND('[1]Multi-Field'!AV50&gt;79,'[1]Multi-Field'!AV50&lt;100),(IF(OR('[1]Multi-Field'!H50=1,'[1]Multi-Field'!H50=2,'[1]Multi-Field'!H50=3),20,IF(OR('[1]Multi-Field'!H50=4,'[1]Multi-Field'!H50=5,'[1]Multi-Field'!H50=6),60,"?"))),IF(AND('[1]Multi-Field'!AV50&gt;99,'[1]Multi-Field'!AV50&lt;150),(IF(OR('[1]Multi-Field'!H50=1,'[1]Multi-Field'!H50=2,'[1]Multi-Field'!H50=3),20,IF(OR('[1]Multi-Field'!H50=4,'[1]Multi-Field'!H50=5,'[1]Multi-Field'!H50=6),40,"*"))),IF(AND('[1]Multi-Field'!AV50&gt;149,'[1]Multi-Field'!AV50&lt;200),(IF(OR('[1]Multi-Field'!H50=1,'[1]Multi-Field'!H50=2),0,IF(OR('[1]Multi-Field'!H50=3,'[1]Multi-Field'!H50=4,'[1]Multi-Field'!H50=5,'[1]Multi-Field'!H50=6),20,"&amp;"))),IF(AND('[1]Multi-Field'!AV50&gt;199,'[1]Multi-Field'!AV50&lt;269),(IF(OR('[1]Multi-Field'!H50=4,'[1]Multi-Field'!H50=5,'[1]Multi-Field'!H50=6),20,"&amp;")),IF('[1]Multi-Field'!AV50&gt;268,0,"%")))))))</f>
        <v>60</v>
      </c>
      <c r="BP649" s="409">
        <f>IF('[1]Multi-Field'!H50=1,((('[1]Multi-Field'!J50*40)-'[1]Multi-Field'!AV50)/0.6)-120,IF('[1]Multi-Field'!H50=2,((('[1]Multi-Field'!J50*40)-'[1]Multi-Field'!AV50)/0.6)-100,IF('[1]Multi-Field'!H50=3,((('[1]Multi-Field'!J50*40)-'[1]Multi-Field'!AV50)/0.6)-80,IF('[1]Multi-Field'!H50=4,((('[1]Multi-Field'!J50*40)-'[1]Multi-Field'!AV50)/0.6)-60,IF(OR('[1]Multi-Field'!H50=5,'[1]Multi-Field'!H50=6),((('[1]Multi-Field'!J50*40)-'[1]Multi-Field'!AV50)/0.6)-40,"")))))</f>
        <v>293.33333333333337</v>
      </c>
      <c r="BQ649" s="409">
        <f t="shared" si="89"/>
        <v>234.66666666666671</v>
      </c>
      <c r="BR649" s="409">
        <f t="shared" si="90"/>
        <v>193.60000000000002</v>
      </c>
      <c r="BS649" s="409">
        <f>IF('[1]Multi-Field'!AV50&gt;165,0,IF(AND('[1]Multi-Field'!AV50&gt;80,'[1]Multi-Field'!AV50&lt;166),20,IF('[1]Multi-Field'!AV50&lt;81,(110-'[1]Multi-Field'!AV50)*0.7,"")))</f>
        <v>77</v>
      </c>
      <c r="BT649" s="409" t="str">
        <f>IF('[1]Multi-Field'!AV50&gt;10,0,IF(50-(5*'[1]Multi-Field'!AV50),""))</f>
        <v/>
      </c>
      <c r="BU649" s="409">
        <f>IF('[1]Multi-Field'!AV50&gt;109,0,(110-'[1]Multi-Field'!AV50)*0.7)</f>
        <v>77</v>
      </c>
      <c r="BV649" s="409">
        <f>IF(AND('[1]Multi-Field'!H50=1,'[1]Multi-Field'!AV50&lt;100),(100-'[1]Multi-Field'!AV50)*0.88,IF(AND('[1]Multi-Field'!H50=2,'[1]Multi-Field'!AV50&lt;110),(110-'[1]Multi-Field'!AV50)*0.88,IF(AND('[1]Multi-Field'!H50=3,'[1]Multi-Field'!AV50&lt;130),(130-'[1]Multi-Field'!AV50)*1,IF(AND('[1]Multi-Field'!H50=4,'[1]Multi-Field'!AV50&lt;160),(160-'[1]Multi-Field'!AV50)*1.13,IF(AND(OR('[1]Multi-Field'!H50=5,'[1]Multi-Field'!H50=6),'[1]Multi-Field'!AV50&lt;200),(200-'[1]Multi-Field'!AV50)*0.88,0)))))</f>
        <v>176</v>
      </c>
      <c r="BW649" s="409">
        <f>IF(AND('[1]Multi-Field'!H50=1,'[1]Multi-Field'!AV50&lt;100),(100-'[1]Multi-Field'!AV50)*0.7,IF(AND('[1]Multi-Field'!H50=2,'[1]Multi-Field'!AV50&lt;110),(100-'[1]Multi-Field'!AV50)*0.7,IF(AND('[1]Multi-Field'!H50=3,'[1]Multi-Field'!AV50&lt;130),(130-'[1]Multi-Field'!AV50)*0.8,IF(AND('[1]Multi-Field'!H50=4,'[1]Multi-Field'!AV50&lt;160),(160-'[1]Multi-Field'!AV50)*0.9,IF(AND(OR('[1]Multi-Field'!H50=5,'[1]Multi-Field'!H50=6),'[1]Multi-Field'!AV50&lt;200),(200-'[1]Multi-Field'!AV50)*0.7,0)))))</f>
        <v>140</v>
      </c>
      <c r="BX649" s="409">
        <f>IF(AND(BW649&lt;20,OR('[1]Multi-Field'!Q50=[1]Lists!$AC$24,'[1]Multi-Field'!Q50=[1]Lists!$AC$10,'[1]Multi-Field'!Q50=[1]Lists!AC61,'[1]Multi-Field'!Q50=[1]Lists!$AC$22)),0,IF(BW649&lt;20,  20,BW649))</f>
        <v>140</v>
      </c>
      <c r="BY649" s="409">
        <f>IF(AND('[1]Multi-Field'!H50=1,[1]Lists!BX649&gt;50),50,IF(AND('[1]Multi-Field'!H50=2,[1]Lists!BX649&gt;60),60,IF(AND('[1]Multi-Field'!H50=3,[1]Lists!BX649&gt;70),70,IF(AND('[1]Multi-Field'!H50=4,[1]Lists!BX649&gt;80),80,IF(AND(OR('[1]Multi-Field'!H50=5,'[1]Multi-Field'!H50=6),[1]Lists!BX649&gt;100),100,[1]Lists!BX649)))))</f>
        <v>100</v>
      </c>
      <c r="BZ649" s="422">
        <f t="shared" si="91"/>
        <v>95</v>
      </c>
      <c r="CA649" s="409">
        <f t="shared" si="92"/>
        <v>0</v>
      </c>
    </row>
    <row r="650" spans="16:79">
      <c r="P650" s="391"/>
      <c r="Q650" s="83"/>
      <c r="R650" s="395"/>
      <c r="S650" s="395"/>
      <c r="T650" s="395"/>
      <c r="U650" s="396"/>
      <c r="BH650" s="409">
        <v>49</v>
      </c>
      <c r="BI650" s="424">
        <f>'[1]Multi-Field'!B51</f>
        <v>0</v>
      </c>
      <c r="BJ650" s="409">
        <f>IF('[1]Multi-Field'!H51=[1]Lists!$BB$599,[1]Lists!$BC$599,IF('[1]Multi-Field'!H51=[1]Lists!$BB$600,[1]Lists!$BC$600,IF('[1]Multi-Field'!H51=[1]Lists!$BB$601,[1]Lists!$BC$601,IF('[1]Multi-Field'!H51=[1]Lists!$BB$602,[1]Lists!$BC$602,IF('[1]Multi-Field'!H51=[1]Lists!$BB$603,[1]Lists!$BC$603,IF('[1]Multi-Field'!H51=$BB$604,$BC$604,""))))))</f>
        <v>110</v>
      </c>
      <c r="BK650" s="409">
        <f>IF('[1]Multi-Field'!H51=[1]Lists!$BB$599,[1]Lists!$BD$599,IF('[1]Multi-Field'!H51=[1]Lists!$BB$600,[1]Lists!$BD$600,IF('[1]Multi-Field'!H51=[1]Lists!$BB$601,[1]Lists!$BD$601,IF('[1]Multi-Field'!H51=[1]Lists!$BB$602,[1]Lists!$BD$602,IF('[1]Multi-Field'!H51=[1]Lists!$BB$603,[1]Lists!$BD$603,IF('[1]Multi-Field'!H51=$BB$604,$BD$604,""))))))</f>
        <v>60</v>
      </c>
      <c r="BL650" s="409">
        <f>IF('[1]Multi-Field'!H51=[1]Lists!$BB$599,[1]Lists!$BE$599,IF('[1]Multi-Field'!H51=[1]Lists!$BB$600,[1]Lists!$BE$600,IF('[1]Multi-Field'!H51=[1]Lists!$BB$601,[1]Lists!$BE$601,IF('[1]Multi-Field'!H51=[1]Lists!$BB$602,[1]Lists!$BE$602,IF('[1]Multi-Field'!H51=[1]Lists!$BB$603,[1]Lists!$BE$603,IF('[1]Multi-Field'!H51=$BB$604,$BE$604,""))))))</f>
        <v>60</v>
      </c>
      <c r="BM650" s="409">
        <f>IF('[1]Multi-Field'!AV51&gt;((1.5*BJ650)+1),0,IF(AND('[1]Multi-Field'!AV51&gt;([1]Lists!BJ650-1),'[1]Multi-Field'!H51&lt;(1.5*BJ650)),20,IF(AND('[1]Multi-Field'!AV51&gt;(BK650+20),'[1]Multi-Field'!AV51&lt;BJ650),(20+BJ650-'[1]Multi-Field'!AV51),IF('[1]Multi-Field'!AV51&lt;BK650-1+20,BK650,""))))</f>
        <v>60</v>
      </c>
      <c r="BN650" s="409">
        <f>IF('[1]Multi-Field'!AV51&gt;((1.5*BJ650)+1),0,IF(AND('[1]Multi-Field'!AV51&gt;([1]Lists!BJ650-1),'[1]Multi-Field'!AV51&lt;(1.5*BJ650)),20,IF(AND('[1]Multi-Field'!AV51&gt;(BL650+20),'[1]Multi-Field'!AV51&lt;BJ650),(20+BJ650-'[1]Multi-Field'!AV51),IF('[1]Multi-Field'!AV51&lt;BL650-1+20,BL650,""))))</f>
        <v>60</v>
      </c>
      <c r="BO650" s="409">
        <f>IF('[1]Multi-Field'!AV51&lt;60,(IF(OR('[1]Multi-Field'!H51=1,'[1]Multi-Field'!H51=2,'[1]Multi-Field'!H51=3),40,IF(OR('[1]Multi-Field'!H51=4,'[1]Multi-Field'!H51=5,'[1]Multi-Field'!H51=6),60,"#"))),IF(AND('[1]Multi-Field'!AV51&gt;59,'[1]Multi-Field'!AV51&lt;80),(IF(OR('[1]Multi-Field'!H51=1,'[1]Multi-Field'!H51=2),20,IF('[1]Multi-Field'!H51=3,40,IF(OR('[1]Multi-Field'!H51=4,'[1]Multi-Field'!H51=5,'[1]Multi-Field'!H51=6),60,"!")))),IF(AND('[1]Multi-Field'!AV51&gt;79,'[1]Multi-Field'!AV51&lt;100),(IF(OR('[1]Multi-Field'!H51=1,'[1]Multi-Field'!H51=2,'[1]Multi-Field'!H51=3),20,IF(OR('[1]Multi-Field'!H51=4,'[1]Multi-Field'!H51=5,'[1]Multi-Field'!H51=6),60,"?"))),IF(AND('[1]Multi-Field'!AV51&gt;99,'[1]Multi-Field'!AV51&lt;150),(IF(OR('[1]Multi-Field'!H51=1,'[1]Multi-Field'!H51=2,'[1]Multi-Field'!H51=3),20,IF(OR('[1]Multi-Field'!H51=4,'[1]Multi-Field'!H51=5,'[1]Multi-Field'!H51=6),40,"*"))),IF(AND('[1]Multi-Field'!AV51&gt;149,'[1]Multi-Field'!AV51&lt;200),(IF(OR('[1]Multi-Field'!H51=1,'[1]Multi-Field'!H51=2),0,IF(OR('[1]Multi-Field'!H51=3,'[1]Multi-Field'!H51=4,'[1]Multi-Field'!H51=5,'[1]Multi-Field'!H51=6),20,"&amp;"))),IF(AND('[1]Multi-Field'!AV51&gt;199,'[1]Multi-Field'!AV51&lt;269),(IF(OR('[1]Multi-Field'!H51=4,'[1]Multi-Field'!H51=5,'[1]Multi-Field'!H51=6),20,"&amp;")),IF('[1]Multi-Field'!AV51&gt;268,0,"%")))))))</f>
        <v>40</v>
      </c>
      <c r="BP650" s="409">
        <f>IF('[1]Multi-Field'!H51=1,((('[1]Multi-Field'!J51*40)-'[1]Multi-Field'!AV51)/0.6)-120,IF('[1]Multi-Field'!H51=2,((('[1]Multi-Field'!J51*40)-'[1]Multi-Field'!AV51)/0.6)-100,IF('[1]Multi-Field'!H51=3,((('[1]Multi-Field'!J51*40)-'[1]Multi-Field'!AV51)/0.6)-80,IF('[1]Multi-Field'!H51=4,((('[1]Multi-Field'!J51*40)-'[1]Multi-Field'!AV51)/0.6)-60,IF(OR('[1]Multi-Field'!H51=5,'[1]Multi-Field'!H51=6),((('[1]Multi-Field'!J51*40)-'[1]Multi-Field'!AV51)/0.6)-40,"")))))</f>
        <v>133.33333333333334</v>
      </c>
      <c r="BQ650" s="409">
        <f t="shared" si="89"/>
        <v>106.66666666666669</v>
      </c>
      <c r="BR650" s="409">
        <f t="shared" si="90"/>
        <v>88.000000000000014</v>
      </c>
      <c r="BS650" s="409">
        <f>IF('[1]Multi-Field'!AV51&gt;165,0,IF(AND('[1]Multi-Field'!AV51&gt;80,'[1]Multi-Field'!AV51&lt;166),20,IF('[1]Multi-Field'!AV51&lt;81,(110-'[1]Multi-Field'!AV51)*0.7,"")))</f>
        <v>77</v>
      </c>
      <c r="BT650" s="409" t="str">
        <f>IF('[1]Multi-Field'!AV51&gt;10,0,IF(50-(5*'[1]Multi-Field'!AV51),""))</f>
        <v/>
      </c>
      <c r="BU650" s="409">
        <f>IF('[1]Multi-Field'!AV51&gt;109,0,(110-'[1]Multi-Field'!AV51)*0.7)</f>
        <v>77</v>
      </c>
      <c r="BV650" s="409">
        <f>IF(AND('[1]Multi-Field'!H51=1,'[1]Multi-Field'!AV51&lt;100),(100-'[1]Multi-Field'!AV51)*0.88,IF(AND('[1]Multi-Field'!H51=2,'[1]Multi-Field'!AV51&lt;110),(110-'[1]Multi-Field'!AV51)*0.88,IF(AND('[1]Multi-Field'!H51=3,'[1]Multi-Field'!AV51&lt;130),(130-'[1]Multi-Field'!AV51)*1,IF(AND('[1]Multi-Field'!H51=4,'[1]Multi-Field'!AV51&lt;160),(160-'[1]Multi-Field'!AV51)*1.13,IF(AND(OR('[1]Multi-Field'!H51=5,'[1]Multi-Field'!H51=6),'[1]Multi-Field'!AV51&lt;200),(200-'[1]Multi-Field'!AV51)*0.88,0)))))</f>
        <v>96.8</v>
      </c>
      <c r="BW650" s="409">
        <f>IF(AND('[1]Multi-Field'!H51=1,'[1]Multi-Field'!AV51&lt;100),(100-'[1]Multi-Field'!AV51)*0.7,IF(AND('[1]Multi-Field'!H51=2,'[1]Multi-Field'!AV51&lt;110),(100-'[1]Multi-Field'!AV51)*0.7,IF(AND('[1]Multi-Field'!H51=3,'[1]Multi-Field'!AV51&lt;130),(130-'[1]Multi-Field'!AV51)*0.8,IF(AND('[1]Multi-Field'!H51=4,'[1]Multi-Field'!AV51&lt;160),(160-'[1]Multi-Field'!AV51)*0.9,IF(AND(OR('[1]Multi-Field'!H51=5,'[1]Multi-Field'!H51=6),'[1]Multi-Field'!AV51&lt;200),(200-'[1]Multi-Field'!AV51)*0.7,0)))))</f>
        <v>70</v>
      </c>
      <c r="BX650" s="409">
        <f>IF(AND(BW650&lt;20,OR('[1]Multi-Field'!Q51=[1]Lists!$AC$24,'[1]Multi-Field'!Q51=[1]Lists!$AC$10,'[1]Multi-Field'!Q51=[1]Lists!AC62,'[1]Multi-Field'!Q51=[1]Lists!$AC$22)),0,IF(BW650&lt;20,  20,BW650))</f>
        <v>70</v>
      </c>
      <c r="BY650" s="409">
        <f>IF(AND('[1]Multi-Field'!H51=1,[1]Lists!BX650&gt;50),50,IF(AND('[1]Multi-Field'!H51=2,[1]Lists!BX650&gt;60),60,IF(AND('[1]Multi-Field'!H51=3,[1]Lists!BX650&gt;70),70,IF(AND('[1]Multi-Field'!H51=4,[1]Lists!BX650&gt;80),80,IF(AND(OR('[1]Multi-Field'!H51=5,'[1]Multi-Field'!H51=6),[1]Lists!BX650&gt;100),100,[1]Lists!BX650)))))</f>
        <v>60</v>
      </c>
      <c r="BZ650" s="422">
        <f t="shared" si="91"/>
        <v>55</v>
      </c>
      <c r="CA650" s="409">
        <f t="shared" si="92"/>
        <v>0</v>
      </c>
    </row>
    <row r="651" spans="16:79">
      <c r="P651" s="391"/>
      <c r="Q651" s="84"/>
      <c r="R651" s="395"/>
      <c r="S651" s="395"/>
      <c r="T651" s="395"/>
      <c r="U651" s="396"/>
      <c r="BH651" s="409">
        <v>50</v>
      </c>
      <c r="BI651" s="424">
        <f>'[1]Multi-Field'!B52</f>
        <v>0</v>
      </c>
      <c r="BJ651" s="409">
        <f>IF('[1]Multi-Field'!H52=[1]Lists!$BB$599,[1]Lists!$BC$599,IF('[1]Multi-Field'!H52=[1]Lists!$BB$600,[1]Lists!$BC$600,IF('[1]Multi-Field'!H52=[1]Lists!$BB$601,[1]Lists!$BC$601,IF('[1]Multi-Field'!H52=[1]Lists!$BB$602,[1]Lists!$BC$602,IF('[1]Multi-Field'!H52=[1]Lists!$BB$603,[1]Lists!$BC$603,IF('[1]Multi-Field'!H52=$BB$604,$BC$604,""))))))</f>
        <v>130</v>
      </c>
      <c r="BK651" s="409">
        <f>IF('[1]Multi-Field'!H52=[1]Lists!$BB$599,[1]Lists!$BD$599,IF('[1]Multi-Field'!H52=[1]Lists!$BB$600,[1]Lists!$BD$600,IF('[1]Multi-Field'!H52=[1]Lists!$BB$601,[1]Lists!$BD$601,IF('[1]Multi-Field'!H52=[1]Lists!$BB$602,[1]Lists!$BD$602,IF('[1]Multi-Field'!H52=[1]Lists!$BB$603,[1]Lists!$BD$603,IF('[1]Multi-Field'!H52=$BB$604,$BD$604,""))))))</f>
        <v>80</v>
      </c>
      <c r="BL651" s="409">
        <f>IF('[1]Multi-Field'!H52=[1]Lists!$BB$599,[1]Lists!$BE$599,IF('[1]Multi-Field'!H52=[1]Lists!$BB$600,[1]Lists!$BE$600,IF('[1]Multi-Field'!H52=[1]Lists!$BB$601,[1]Lists!$BE$601,IF('[1]Multi-Field'!H52=[1]Lists!$BB$602,[1]Lists!$BE$602,IF('[1]Multi-Field'!H52=[1]Lists!$BB$603,[1]Lists!$BE$603,IF('[1]Multi-Field'!H52=$BB$604,$BE$604,""))))))</f>
        <v>70</v>
      </c>
      <c r="BM651" s="409">
        <f>IF('[1]Multi-Field'!AV52&gt;((1.5*BJ651)+1),0,IF(AND('[1]Multi-Field'!AV52&gt;([1]Lists!BJ651-1),'[1]Multi-Field'!H52&lt;(1.5*BJ651)),20,IF(AND('[1]Multi-Field'!AV52&gt;(BK651+20),'[1]Multi-Field'!AV52&lt;BJ651),(20+BJ651-'[1]Multi-Field'!AV52),IF('[1]Multi-Field'!AV52&lt;BK651-1+20,BK651,""))))</f>
        <v>80</v>
      </c>
      <c r="BN651" s="409">
        <f>IF('[1]Multi-Field'!AV52&gt;((1.5*BJ651)+1),0,IF(AND('[1]Multi-Field'!AV52&gt;([1]Lists!BJ651-1),'[1]Multi-Field'!AV52&lt;(1.5*BJ651)),20,IF(AND('[1]Multi-Field'!AV52&gt;(BL651+20),'[1]Multi-Field'!AV52&lt;BJ651),(20+BJ651-'[1]Multi-Field'!AV52),IF('[1]Multi-Field'!AV52&lt;BL651-1+20,BL651,""))))</f>
        <v>70</v>
      </c>
      <c r="BO651" s="409">
        <f>IF('[1]Multi-Field'!AV52&lt;60,(IF(OR('[1]Multi-Field'!H52=1,'[1]Multi-Field'!H52=2,'[1]Multi-Field'!H52=3),40,IF(OR('[1]Multi-Field'!H52=4,'[1]Multi-Field'!H52=5,'[1]Multi-Field'!H52=6),60,"#"))),IF(AND('[1]Multi-Field'!AV52&gt;59,'[1]Multi-Field'!AV52&lt;80),(IF(OR('[1]Multi-Field'!H52=1,'[1]Multi-Field'!H52=2),20,IF('[1]Multi-Field'!H52=3,40,IF(OR('[1]Multi-Field'!H52=4,'[1]Multi-Field'!H52=5,'[1]Multi-Field'!H52=6),60,"!")))),IF(AND('[1]Multi-Field'!AV52&gt;79,'[1]Multi-Field'!AV52&lt;100),(IF(OR('[1]Multi-Field'!H52=1,'[1]Multi-Field'!H52=2,'[1]Multi-Field'!H52=3),20,IF(OR('[1]Multi-Field'!H52=4,'[1]Multi-Field'!H52=5,'[1]Multi-Field'!H52=6),60,"?"))),IF(AND('[1]Multi-Field'!AV52&gt;99,'[1]Multi-Field'!AV52&lt;150),(IF(OR('[1]Multi-Field'!H52=1,'[1]Multi-Field'!H52=2,'[1]Multi-Field'!H52=3),20,IF(OR('[1]Multi-Field'!H52=4,'[1]Multi-Field'!H52=5,'[1]Multi-Field'!H52=6),40,"*"))),IF(AND('[1]Multi-Field'!AV52&gt;149,'[1]Multi-Field'!AV52&lt;200),(IF(OR('[1]Multi-Field'!H52=1,'[1]Multi-Field'!H52=2),0,IF(OR('[1]Multi-Field'!H52=3,'[1]Multi-Field'!H52=4,'[1]Multi-Field'!H52=5,'[1]Multi-Field'!H52=6),20,"&amp;"))),IF(AND('[1]Multi-Field'!AV52&gt;199,'[1]Multi-Field'!AV52&lt;269),(IF(OR('[1]Multi-Field'!H52=4,'[1]Multi-Field'!H52=5,'[1]Multi-Field'!H52=6),20,"&amp;")),IF('[1]Multi-Field'!AV52&gt;268,0,"%")))))))</f>
        <v>40</v>
      </c>
      <c r="BP651" s="409">
        <f>IF('[1]Multi-Field'!H52=1,((('[1]Multi-Field'!J52*40)-'[1]Multi-Field'!AV52)/0.6)-120,IF('[1]Multi-Field'!H52=2,((('[1]Multi-Field'!J52*40)-'[1]Multi-Field'!AV52)/0.6)-100,IF('[1]Multi-Field'!H52=3,((('[1]Multi-Field'!J52*40)-'[1]Multi-Field'!AV52)/0.6)-80,IF('[1]Multi-Field'!H52=4,((('[1]Multi-Field'!J52*40)-'[1]Multi-Field'!AV52)/0.6)-60,IF(OR('[1]Multi-Field'!H52=5,'[1]Multi-Field'!H52=6),((('[1]Multi-Field'!J52*40)-'[1]Multi-Field'!AV52)/0.6)-40,"")))))</f>
        <v>86.666666666666686</v>
      </c>
      <c r="BQ651" s="409">
        <f t="shared" si="89"/>
        <v>69.333333333333357</v>
      </c>
      <c r="BR651" s="409">
        <f t="shared" si="90"/>
        <v>57.200000000000017</v>
      </c>
      <c r="BS651" s="409">
        <f>IF('[1]Multi-Field'!AV52&gt;165,0,IF(AND('[1]Multi-Field'!AV52&gt;80,'[1]Multi-Field'!AV52&lt;166),20,IF('[1]Multi-Field'!AV52&lt;81,(110-'[1]Multi-Field'!AV52)*0.7,"")))</f>
        <v>77</v>
      </c>
      <c r="BT651" s="409" t="str">
        <f>IF('[1]Multi-Field'!AV52&gt;10,0,IF(50-(5*'[1]Multi-Field'!AV52),""))</f>
        <v/>
      </c>
      <c r="BU651" s="409">
        <f>IF('[1]Multi-Field'!AV52&gt;109,0,(110-'[1]Multi-Field'!AV52)*0.7)</f>
        <v>77</v>
      </c>
      <c r="BV651" s="409">
        <f>IF(AND('[1]Multi-Field'!H52=1,'[1]Multi-Field'!AV52&lt;100),(100-'[1]Multi-Field'!AV52)*0.88,IF(AND('[1]Multi-Field'!H52=2,'[1]Multi-Field'!AV52&lt;110),(110-'[1]Multi-Field'!AV52)*0.88,IF(AND('[1]Multi-Field'!H52=3,'[1]Multi-Field'!AV52&lt;130),(130-'[1]Multi-Field'!AV52)*1,IF(AND('[1]Multi-Field'!H52=4,'[1]Multi-Field'!AV52&lt;160),(160-'[1]Multi-Field'!AV52)*1.13,IF(AND(OR('[1]Multi-Field'!H52=5,'[1]Multi-Field'!H52=6),'[1]Multi-Field'!AV52&lt;200),(200-'[1]Multi-Field'!AV52)*0.88,0)))))</f>
        <v>130</v>
      </c>
      <c r="BW651" s="409">
        <f>IF(AND('[1]Multi-Field'!H52=1,'[1]Multi-Field'!AV52&lt;100),(100-'[1]Multi-Field'!AV52)*0.7,IF(AND('[1]Multi-Field'!H52=2,'[1]Multi-Field'!AV52&lt;110),(100-'[1]Multi-Field'!AV52)*0.7,IF(AND('[1]Multi-Field'!H52=3,'[1]Multi-Field'!AV52&lt;130),(130-'[1]Multi-Field'!AV52)*0.8,IF(AND('[1]Multi-Field'!H52=4,'[1]Multi-Field'!AV52&lt;160),(160-'[1]Multi-Field'!AV52)*0.9,IF(AND(OR('[1]Multi-Field'!H52=5,'[1]Multi-Field'!H52=6),'[1]Multi-Field'!AV52&lt;200),(200-'[1]Multi-Field'!AV52)*0.7,0)))))</f>
        <v>104</v>
      </c>
      <c r="BX651" s="409">
        <f>IF(AND(BW651&lt;20,OR('[1]Multi-Field'!Q52=[1]Lists!$AC$24,'[1]Multi-Field'!Q52=[1]Lists!$AC$10,'[1]Multi-Field'!Q52=[1]Lists!AC63,'[1]Multi-Field'!Q52=[1]Lists!$AC$22)),0,IF(BW651&lt;20,  20,BW651))</f>
        <v>104</v>
      </c>
      <c r="BY651" s="409">
        <f>IF(AND('[1]Multi-Field'!H52=1,[1]Lists!BX651&gt;50),50,IF(AND('[1]Multi-Field'!H52=2,[1]Lists!BX651&gt;60),60,IF(AND('[1]Multi-Field'!H52=3,[1]Lists!BX651&gt;70),70,IF(AND('[1]Multi-Field'!H52=4,[1]Lists!BX651&gt;80),80,IF(AND(OR('[1]Multi-Field'!H52=5,'[1]Multi-Field'!H52=6),[1]Lists!BX651&gt;100),100,[1]Lists!BX651)))))</f>
        <v>70</v>
      </c>
      <c r="BZ651" s="422">
        <f t="shared" si="91"/>
        <v>65</v>
      </c>
      <c r="CA651" s="409">
        <f t="shared" si="92"/>
        <v>0</v>
      </c>
    </row>
    <row r="652" spans="16:79">
      <c r="P652" s="391"/>
      <c r="Q652" s="84"/>
      <c r="R652" s="395"/>
      <c r="S652" s="395"/>
      <c r="T652" s="395"/>
      <c r="U652" s="396"/>
      <c r="BH652" s="409">
        <v>51</v>
      </c>
      <c r="BI652" s="424">
        <f>'[1]Multi-Field'!B53</f>
        <v>0</v>
      </c>
      <c r="BJ652" s="409">
        <f>IF('[1]Multi-Field'!H53=[1]Lists!$BB$599,[1]Lists!$BC$599,IF('[1]Multi-Field'!H53=[1]Lists!$BB$600,[1]Lists!$BC$600,IF('[1]Multi-Field'!H53=[1]Lists!$BB$601,[1]Lists!$BC$601,IF('[1]Multi-Field'!H53=[1]Lists!$BB$602,[1]Lists!$BC$602,IF('[1]Multi-Field'!H53=[1]Lists!$BB$603,[1]Lists!$BC$603,IF('[1]Multi-Field'!H53=$BB$604,$BC$604,""))))))</f>
        <v>130</v>
      </c>
      <c r="BK652" s="409">
        <f>IF('[1]Multi-Field'!H53=[1]Lists!$BB$599,[1]Lists!$BD$599,IF('[1]Multi-Field'!H53=[1]Lists!$BB$600,[1]Lists!$BD$600,IF('[1]Multi-Field'!H53=[1]Lists!$BB$601,[1]Lists!$BD$601,IF('[1]Multi-Field'!H53=[1]Lists!$BB$602,[1]Lists!$BD$602,IF('[1]Multi-Field'!H53=[1]Lists!$BB$603,[1]Lists!$BD$603,IF('[1]Multi-Field'!H53=$BB$604,$BD$604,""))))))</f>
        <v>80</v>
      </c>
      <c r="BL652" s="409">
        <f>IF('[1]Multi-Field'!H53=[1]Lists!$BB$599,[1]Lists!$BE$599,IF('[1]Multi-Field'!H53=[1]Lists!$BB$600,[1]Lists!$BE$600,IF('[1]Multi-Field'!H53=[1]Lists!$BB$601,[1]Lists!$BE$601,IF('[1]Multi-Field'!H53=[1]Lists!$BB$602,[1]Lists!$BE$602,IF('[1]Multi-Field'!H53=[1]Lists!$BB$603,[1]Lists!$BE$603,IF('[1]Multi-Field'!H53=$BB$604,$BE$604,""))))))</f>
        <v>70</v>
      </c>
      <c r="BM652" s="409">
        <f>IF('[1]Multi-Field'!AV53&gt;((1.5*BJ652)+1),0,IF(AND('[1]Multi-Field'!AV53&gt;([1]Lists!BJ652-1),'[1]Multi-Field'!H53&lt;(1.5*BJ652)),20,IF(AND('[1]Multi-Field'!AV53&gt;(BK652+20),'[1]Multi-Field'!AV53&lt;BJ652),(20+BJ652-'[1]Multi-Field'!AV53),IF('[1]Multi-Field'!AV53&lt;BK652-1+20,BK652,""))))</f>
        <v>80</v>
      </c>
      <c r="BN652" s="409">
        <f>IF('[1]Multi-Field'!AV53&gt;((1.5*BJ652)+1),0,IF(AND('[1]Multi-Field'!AV53&gt;([1]Lists!BJ652-1),'[1]Multi-Field'!AV53&lt;(1.5*BJ652)),20,IF(AND('[1]Multi-Field'!AV53&gt;(BL652+20),'[1]Multi-Field'!AV53&lt;BJ652),(20+BJ652-'[1]Multi-Field'!AV53),IF('[1]Multi-Field'!AV53&lt;BL652-1+20,BL652,""))))</f>
        <v>70</v>
      </c>
      <c r="BO652" s="409">
        <f>IF('[1]Multi-Field'!AV53&lt;60,(IF(OR('[1]Multi-Field'!H53=1,'[1]Multi-Field'!H53=2,'[1]Multi-Field'!H53=3),40,IF(OR('[1]Multi-Field'!H53=4,'[1]Multi-Field'!H53=5,'[1]Multi-Field'!H53=6),60,"#"))),IF(AND('[1]Multi-Field'!AV53&gt;59,'[1]Multi-Field'!AV53&lt;80),(IF(OR('[1]Multi-Field'!H53=1,'[1]Multi-Field'!H53=2),20,IF('[1]Multi-Field'!H53=3,40,IF(OR('[1]Multi-Field'!H53=4,'[1]Multi-Field'!H53=5,'[1]Multi-Field'!H53=6),60,"!")))),IF(AND('[1]Multi-Field'!AV53&gt;79,'[1]Multi-Field'!AV53&lt;100),(IF(OR('[1]Multi-Field'!H53=1,'[1]Multi-Field'!H53=2,'[1]Multi-Field'!H53=3),20,IF(OR('[1]Multi-Field'!H53=4,'[1]Multi-Field'!H53=5,'[1]Multi-Field'!H53=6),60,"?"))),IF(AND('[1]Multi-Field'!AV53&gt;99,'[1]Multi-Field'!AV53&lt;150),(IF(OR('[1]Multi-Field'!H53=1,'[1]Multi-Field'!H53=2,'[1]Multi-Field'!H53=3),20,IF(OR('[1]Multi-Field'!H53=4,'[1]Multi-Field'!H53=5,'[1]Multi-Field'!H53=6),40,"*"))),IF(AND('[1]Multi-Field'!AV53&gt;149,'[1]Multi-Field'!AV53&lt;200),(IF(OR('[1]Multi-Field'!H53=1,'[1]Multi-Field'!H53=2),0,IF(OR('[1]Multi-Field'!H53=3,'[1]Multi-Field'!H53=4,'[1]Multi-Field'!H53=5,'[1]Multi-Field'!H53=6),20,"&amp;"))),IF(AND('[1]Multi-Field'!AV53&gt;199,'[1]Multi-Field'!AV53&lt;269),(IF(OR('[1]Multi-Field'!H53=4,'[1]Multi-Field'!H53=5,'[1]Multi-Field'!H53=6),20,"&amp;")),IF('[1]Multi-Field'!AV53&gt;268,0,"%")))))))</f>
        <v>40</v>
      </c>
      <c r="BP652" s="409">
        <f>IF('[1]Multi-Field'!H53=1,((('[1]Multi-Field'!J53*40)-'[1]Multi-Field'!AV53)/0.6)-120,IF('[1]Multi-Field'!H53=2,((('[1]Multi-Field'!J53*40)-'[1]Multi-Field'!AV53)/0.6)-100,IF('[1]Multi-Field'!H53=3,((('[1]Multi-Field'!J53*40)-'[1]Multi-Field'!AV53)/0.6)-80,IF('[1]Multi-Field'!H53=4,((('[1]Multi-Field'!J53*40)-'[1]Multi-Field'!AV53)/0.6)-60,IF(OR('[1]Multi-Field'!H53=5,'[1]Multi-Field'!H53=6),((('[1]Multi-Field'!J53*40)-'[1]Multi-Field'!AV53)/0.6)-40,"")))))</f>
        <v>286.66666666666669</v>
      </c>
      <c r="BQ652" s="409">
        <f t="shared" si="89"/>
        <v>229.33333333333337</v>
      </c>
      <c r="BR652" s="409">
        <f t="shared" si="90"/>
        <v>189.20000000000002</v>
      </c>
      <c r="BS652" s="409">
        <f>IF('[1]Multi-Field'!AV53&gt;165,0,IF(AND('[1]Multi-Field'!AV53&gt;80,'[1]Multi-Field'!AV53&lt;166),20,IF('[1]Multi-Field'!AV53&lt;81,(110-'[1]Multi-Field'!AV53)*0.7,"")))</f>
        <v>77</v>
      </c>
      <c r="BT652" s="409" t="str">
        <f>IF('[1]Multi-Field'!AV53&gt;10,0,IF(50-(5*'[1]Multi-Field'!AV53),""))</f>
        <v/>
      </c>
      <c r="BU652" s="409">
        <f>IF('[1]Multi-Field'!AV53&gt;109,0,(110-'[1]Multi-Field'!AV53)*0.7)</f>
        <v>77</v>
      </c>
      <c r="BV652" s="409">
        <f>IF(AND('[1]Multi-Field'!H53=1,'[1]Multi-Field'!AV53&lt;100),(100-'[1]Multi-Field'!AV53)*0.88,IF(AND('[1]Multi-Field'!H53=2,'[1]Multi-Field'!AV53&lt;110),(110-'[1]Multi-Field'!AV53)*0.88,IF(AND('[1]Multi-Field'!H53=3,'[1]Multi-Field'!AV53&lt;130),(130-'[1]Multi-Field'!AV53)*1,IF(AND('[1]Multi-Field'!H53=4,'[1]Multi-Field'!AV53&lt;160),(160-'[1]Multi-Field'!AV53)*1.13,IF(AND(OR('[1]Multi-Field'!H53=5,'[1]Multi-Field'!H53=6),'[1]Multi-Field'!AV53&lt;200),(200-'[1]Multi-Field'!AV53)*0.88,0)))))</f>
        <v>130</v>
      </c>
      <c r="BW652" s="409">
        <f>IF(AND('[1]Multi-Field'!H53=1,'[1]Multi-Field'!AV53&lt;100),(100-'[1]Multi-Field'!AV53)*0.7,IF(AND('[1]Multi-Field'!H53=2,'[1]Multi-Field'!AV53&lt;110),(100-'[1]Multi-Field'!AV53)*0.7,IF(AND('[1]Multi-Field'!H53=3,'[1]Multi-Field'!AV53&lt;130),(130-'[1]Multi-Field'!AV53)*0.8,IF(AND('[1]Multi-Field'!H53=4,'[1]Multi-Field'!AV53&lt;160),(160-'[1]Multi-Field'!AV53)*0.9,IF(AND(OR('[1]Multi-Field'!H53=5,'[1]Multi-Field'!H53=6),'[1]Multi-Field'!AV53&lt;200),(200-'[1]Multi-Field'!AV53)*0.7,0)))))</f>
        <v>104</v>
      </c>
      <c r="BX652" s="409">
        <f>IF(AND(BW652&lt;20,OR('[1]Multi-Field'!Q53=[1]Lists!$AC$24,'[1]Multi-Field'!Q53=[1]Lists!$AC$10,'[1]Multi-Field'!Q53=[1]Lists!AC64,'[1]Multi-Field'!Q53=[1]Lists!$AC$22)),0,IF(BW652&lt;20,  20,BW652))</f>
        <v>104</v>
      </c>
      <c r="BY652" s="409">
        <f>IF(AND('[1]Multi-Field'!H53=1,[1]Lists!BX652&gt;50),50,IF(AND('[1]Multi-Field'!H53=2,[1]Lists!BX652&gt;60),60,IF(AND('[1]Multi-Field'!H53=3,[1]Lists!BX652&gt;70),70,IF(AND('[1]Multi-Field'!H53=4,[1]Lists!BX652&gt;80),80,IF(AND(OR('[1]Multi-Field'!H53=5,'[1]Multi-Field'!H53=6),[1]Lists!BX652&gt;100),100,[1]Lists!BX652)))))</f>
        <v>70</v>
      </c>
      <c r="BZ652" s="422">
        <f t="shared" si="91"/>
        <v>65</v>
      </c>
      <c r="CA652" s="409">
        <f t="shared" si="92"/>
        <v>0</v>
      </c>
    </row>
    <row r="653" spans="16:79" ht="13.5" thickBot="1">
      <c r="P653" s="391"/>
      <c r="Q653" s="85"/>
      <c r="R653" s="397"/>
      <c r="S653" s="397"/>
      <c r="T653" s="397"/>
      <c r="U653" s="398"/>
      <c r="BH653" s="409">
        <v>52</v>
      </c>
      <c r="BI653" s="424">
        <f>'[1]Multi-Field'!B54</f>
        <v>0</v>
      </c>
      <c r="BJ653" s="409">
        <f>IF('[1]Multi-Field'!H54=[1]Lists!$BB$599,[1]Lists!$BC$599,IF('[1]Multi-Field'!H54=[1]Lists!$BB$600,[1]Lists!$BC$600,IF('[1]Multi-Field'!H54=[1]Lists!$BB$601,[1]Lists!$BC$601,IF('[1]Multi-Field'!H54=[1]Lists!$BB$602,[1]Lists!$BC$602,IF('[1]Multi-Field'!H54=[1]Lists!$BB$603,[1]Lists!$BC$603,IF('[1]Multi-Field'!H54=$BB$604,$BC$604,""))))))</f>
        <v>160</v>
      </c>
      <c r="BK653" s="409">
        <f>IF('[1]Multi-Field'!H54=[1]Lists!$BB$599,[1]Lists!$BD$599,IF('[1]Multi-Field'!H54=[1]Lists!$BB$600,[1]Lists!$BD$600,IF('[1]Multi-Field'!H54=[1]Lists!$BB$601,[1]Lists!$BD$601,IF('[1]Multi-Field'!H54=[1]Lists!$BB$602,[1]Lists!$BD$602,IF('[1]Multi-Field'!H54=[1]Lists!$BB$603,[1]Lists!$BD$603,IF('[1]Multi-Field'!H54=$BB$604,$BD$604,""))))))</f>
        <v>120</v>
      </c>
      <c r="BL653" s="409">
        <f>IF('[1]Multi-Field'!H54=[1]Lists!$BB$599,[1]Lists!$BE$599,IF('[1]Multi-Field'!H54=[1]Lists!$BB$600,[1]Lists!$BE$600,IF('[1]Multi-Field'!H54=[1]Lists!$BB$601,[1]Lists!$BE$601,IF('[1]Multi-Field'!H54=[1]Lists!$BB$602,[1]Lists!$BE$602,IF('[1]Multi-Field'!H54=[1]Lists!$BB$603,[1]Lists!$BE$603,IF('[1]Multi-Field'!H54=$BB$604,$BE$604,""))))))</f>
        <v>80</v>
      </c>
      <c r="BM653" s="409">
        <f>IF('[1]Multi-Field'!AV54&gt;((1.5*BJ653)+1),0,IF(AND('[1]Multi-Field'!AV54&gt;([1]Lists!BJ653-1),'[1]Multi-Field'!H54&lt;(1.5*BJ653)),20,IF(AND('[1]Multi-Field'!AV54&gt;(BK653+20),'[1]Multi-Field'!AV54&lt;BJ653),(20+BJ653-'[1]Multi-Field'!AV54),IF('[1]Multi-Field'!AV54&lt;BK653-1+20,BK653,""))))</f>
        <v>120</v>
      </c>
      <c r="BN653" s="409">
        <f>IF('[1]Multi-Field'!AV54&gt;((1.5*BJ653)+1),0,IF(AND('[1]Multi-Field'!AV54&gt;([1]Lists!BJ653-1),'[1]Multi-Field'!AV54&lt;(1.5*BJ653)),20,IF(AND('[1]Multi-Field'!AV54&gt;(BL653+20),'[1]Multi-Field'!AV54&lt;BJ653),(20+BJ653-'[1]Multi-Field'!AV54),IF('[1]Multi-Field'!AV54&lt;BL653-1+20,BL653,""))))</f>
        <v>80</v>
      </c>
      <c r="BO653" s="409">
        <f>IF('[1]Multi-Field'!AV54&lt;60,(IF(OR('[1]Multi-Field'!H54=1,'[1]Multi-Field'!H54=2,'[1]Multi-Field'!H54=3),40,IF(OR('[1]Multi-Field'!H54=4,'[1]Multi-Field'!H54=5,'[1]Multi-Field'!H54=6),60,"#"))),IF(AND('[1]Multi-Field'!AV54&gt;59,'[1]Multi-Field'!AV54&lt;80),(IF(OR('[1]Multi-Field'!H54=1,'[1]Multi-Field'!H54=2),20,IF('[1]Multi-Field'!H54=3,40,IF(OR('[1]Multi-Field'!H54=4,'[1]Multi-Field'!H54=5,'[1]Multi-Field'!H54=6),60,"!")))),IF(AND('[1]Multi-Field'!AV54&gt;79,'[1]Multi-Field'!AV54&lt;100),(IF(OR('[1]Multi-Field'!H54=1,'[1]Multi-Field'!H54=2,'[1]Multi-Field'!H54=3),20,IF(OR('[1]Multi-Field'!H54=4,'[1]Multi-Field'!H54=5,'[1]Multi-Field'!H54=6),60,"?"))),IF(AND('[1]Multi-Field'!AV54&gt;99,'[1]Multi-Field'!AV54&lt;150),(IF(OR('[1]Multi-Field'!H54=1,'[1]Multi-Field'!H54=2,'[1]Multi-Field'!H54=3),20,IF(OR('[1]Multi-Field'!H54=4,'[1]Multi-Field'!H54=5,'[1]Multi-Field'!H54=6),40,"*"))),IF(AND('[1]Multi-Field'!AV54&gt;149,'[1]Multi-Field'!AV54&lt;200),(IF(OR('[1]Multi-Field'!H54=1,'[1]Multi-Field'!H54=2),0,IF(OR('[1]Multi-Field'!H54=3,'[1]Multi-Field'!H54=4,'[1]Multi-Field'!H54=5,'[1]Multi-Field'!H54=6),20,"&amp;"))),IF(AND('[1]Multi-Field'!AV54&gt;199,'[1]Multi-Field'!AV54&lt;269),(IF(OR('[1]Multi-Field'!H54=4,'[1]Multi-Field'!H54=5,'[1]Multi-Field'!H54=6),20,"&amp;")),IF('[1]Multi-Field'!AV54&gt;268,0,"%")))))))</f>
        <v>60</v>
      </c>
      <c r="BP653" s="409">
        <f>IF('[1]Multi-Field'!H54=1,((('[1]Multi-Field'!J54*40)-'[1]Multi-Field'!AV54)/0.6)-120,IF('[1]Multi-Field'!H54=2,((('[1]Multi-Field'!J54*40)-'[1]Multi-Field'!AV54)/0.6)-100,IF('[1]Multi-Field'!H54=3,((('[1]Multi-Field'!J54*40)-'[1]Multi-Field'!AV54)/0.6)-80,IF('[1]Multi-Field'!H54=4,((('[1]Multi-Field'!J54*40)-'[1]Multi-Field'!AV54)/0.6)-60,IF(OR('[1]Multi-Field'!H54=5,'[1]Multi-Field'!H54=6),((('[1]Multi-Field'!J54*40)-'[1]Multi-Field'!AV54)/0.6)-40,"")))))</f>
        <v>273.33333333333337</v>
      </c>
      <c r="BQ653" s="409">
        <f t="shared" si="89"/>
        <v>218.66666666666671</v>
      </c>
      <c r="BR653" s="409">
        <f t="shared" si="90"/>
        <v>180.40000000000003</v>
      </c>
      <c r="BS653" s="409">
        <f>IF('[1]Multi-Field'!AV54&gt;165,0,IF(AND('[1]Multi-Field'!AV54&gt;80,'[1]Multi-Field'!AV54&lt;166),20,IF('[1]Multi-Field'!AV54&lt;81,(110-'[1]Multi-Field'!AV54)*0.7,"")))</f>
        <v>77</v>
      </c>
      <c r="BT653" s="409" t="str">
        <f>IF('[1]Multi-Field'!AV54&gt;10,0,IF(50-(5*'[1]Multi-Field'!AV54),""))</f>
        <v/>
      </c>
      <c r="BU653" s="409">
        <f>IF('[1]Multi-Field'!AV54&gt;109,0,(110-'[1]Multi-Field'!AV54)*0.7)</f>
        <v>77</v>
      </c>
      <c r="BV653" s="409">
        <f>IF(AND('[1]Multi-Field'!H54=1,'[1]Multi-Field'!AV54&lt;100),(100-'[1]Multi-Field'!AV54)*0.88,IF(AND('[1]Multi-Field'!H54=2,'[1]Multi-Field'!AV54&lt;110),(110-'[1]Multi-Field'!AV54)*0.88,IF(AND('[1]Multi-Field'!H54=3,'[1]Multi-Field'!AV54&lt;130),(130-'[1]Multi-Field'!AV54)*1,IF(AND('[1]Multi-Field'!H54=4,'[1]Multi-Field'!AV54&lt;160),(160-'[1]Multi-Field'!AV54)*1.13,IF(AND(OR('[1]Multi-Field'!H54=5,'[1]Multi-Field'!H54=6),'[1]Multi-Field'!AV54&lt;200),(200-'[1]Multi-Field'!AV54)*0.88,0)))))</f>
        <v>180.79999999999998</v>
      </c>
      <c r="BW653" s="409">
        <f>IF(AND('[1]Multi-Field'!H54=1,'[1]Multi-Field'!AV54&lt;100),(100-'[1]Multi-Field'!AV54)*0.7,IF(AND('[1]Multi-Field'!H54=2,'[1]Multi-Field'!AV54&lt;110),(100-'[1]Multi-Field'!AV54)*0.7,IF(AND('[1]Multi-Field'!H54=3,'[1]Multi-Field'!AV54&lt;130),(130-'[1]Multi-Field'!AV54)*0.8,IF(AND('[1]Multi-Field'!H54=4,'[1]Multi-Field'!AV54&lt;160),(160-'[1]Multi-Field'!AV54)*0.9,IF(AND(OR('[1]Multi-Field'!H54=5,'[1]Multi-Field'!H54=6),'[1]Multi-Field'!AV54&lt;200),(200-'[1]Multi-Field'!AV54)*0.7,0)))))</f>
        <v>144</v>
      </c>
      <c r="BX653" s="409">
        <f>IF(AND(BW653&lt;20,OR('[1]Multi-Field'!Q54=[1]Lists!$AC$24,'[1]Multi-Field'!Q54=[1]Lists!$AC$10,'[1]Multi-Field'!Q54=[1]Lists!AC65,'[1]Multi-Field'!Q54=[1]Lists!$AC$22)),0,IF(BW653&lt;20,  20,BW653))</f>
        <v>144</v>
      </c>
      <c r="BY653" s="409">
        <f>IF(AND('[1]Multi-Field'!H54=1,[1]Lists!BX653&gt;50),50,IF(AND('[1]Multi-Field'!H54=2,[1]Lists!BX653&gt;60),60,IF(AND('[1]Multi-Field'!H54=3,[1]Lists!BX653&gt;70),70,IF(AND('[1]Multi-Field'!H54=4,[1]Lists!BX653&gt;80),80,IF(AND(OR('[1]Multi-Field'!H54=5,'[1]Multi-Field'!H54=6),[1]Lists!BX653&gt;100),100,[1]Lists!BX653)))))</f>
        <v>80</v>
      </c>
      <c r="BZ653" s="422">
        <f t="shared" si="91"/>
        <v>75</v>
      </c>
      <c r="CA653" s="409">
        <f t="shared" si="92"/>
        <v>399.06666666666672</v>
      </c>
    </row>
    <row r="654" spans="16:79">
      <c r="P654" s="391"/>
      <c r="Q654" s="83"/>
      <c r="R654" s="395"/>
      <c r="S654" s="395"/>
      <c r="T654" s="395"/>
      <c r="U654" s="396"/>
      <c r="BH654" s="409">
        <v>53</v>
      </c>
      <c r="BI654" s="424">
        <f>'[1]Multi-Field'!B55</f>
        <v>0</v>
      </c>
      <c r="BJ654" s="409">
        <f>IF('[1]Multi-Field'!H55=[1]Lists!$BB$599,[1]Lists!$BC$599,IF('[1]Multi-Field'!H55=[1]Lists!$BB$600,[1]Lists!$BC$600,IF('[1]Multi-Field'!H55=[1]Lists!$BB$601,[1]Lists!$BC$601,IF('[1]Multi-Field'!H55=[1]Lists!$BB$602,[1]Lists!$BC$602,IF('[1]Multi-Field'!H55=[1]Lists!$BB$603,[1]Lists!$BC$603,IF('[1]Multi-Field'!H55=$BB$604,$BC$604,""))))))</f>
        <v>160</v>
      </c>
      <c r="BK654" s="409">
        <f>IF('[1]Multi-Field'!H55=[1]Lists!$BB$599,[1]Lists!$BD$599,IF('[1]Multi-Field'!H55=[1]Lists!$BB$600,[1]Lists!$BD$600,IF('[1]Multi-Field'!H55=[1]Lists!$BB$601,[1]Lists!$BD$601,IF('[1]Multi-Field'!H55=[1]Lists!$BB$602,[1]Lists!$BD$602,IF('[1]Multi-Field'!H55=[1]Lists!$BB$603,[1]Lists!$BD$603,IF('[1]Multi-Field'!H55=$BB$604,$BD$604,""))))))</f>
        <v>120</v>
      </c>
      <c r="BL654" s="409">
        <f>IF('[1]Multi-Field'!H55=[1]Lists!$BB$599,[1]Lists!$BE$599,IF('[1]Multi-Field'!H55=[1]Lists!$BB$600,[1]Lists!$BE$600,IF('[1]Multi-Field'!H55=[1]Lists!$BB$601,[1]Lists!$BE$601,IF('[1]Multi-Field'!H55=[1]Lists!$BB$602,[1]Lists!$BE$602,IF('[1]Multi-Field'!H55=[1]Lists!$BB$603,[1]Lists!$BE$603,IF('[1]Multi-Field'!H55=$BB$604,$BE$604,""))))))</f>
        <v>80</v>
      </c>
      <c r="BM654" s="409">
        <f>IF('[1]Multi-Field'!AV55&gt;((1.5*BJ654)+1),0,IF(AND('[1]Multi-Field'!AV55&gt;([1]Lists!BJ654-1),'[1]Multi-Field'!H55&lt;(1.5*BJ654)),20,IF(AND('[1]Multi-Field'!AV55&gt;(BK654+20),'[1]Multi-Field'!AV55&lt;BJ654),(20+BJ654-'[1]Multi-Field'!AV55),IF('[1]Multi-Field'!AV55&lt;BK654-1+20,BK654,""))))</f>
        <v>120</v>
      </c>
      <c r="BN654" s="409">
        <f>IF('[1]Multi-Field'!AV55&gt;((1.5*BJ654)+1),0,IF(AND('[1]Multi-Field'!AV55&gt;([1]Lists!BJ654-1),'[1]Multi-Field'!AV55&lt;(1.5*BJ654)),20,IF(AND('[1]Multi-Field'!AV55&gt;(BL654+20),'[1]Multi-Field'!AV55&lt;BJ654),(20+BJ654-'[1]Multi-Field'!AV55),IF('[1]Multi-Field'!AV55&lt;BL654-1+20,BL654,""))))</f>
        <v>80</v>
      </c>
      <c r="BO654" s="409">
        <f>IF('[1]Multi-Field'!AV55&lt;60,(IF(OR('[1]Multi-Field'!H55=1,'[1]Multi-Field'!H55=2,'[1]Multi-Field'!H55=3),40,IF(OR('[1]Multi-Field'!H55=4,'[1]Multi-Field'!H55=5,'[1]Multi-Field'!H55=6),60,"#"))),IF(AND('[1]Multi-Field'!AV55&gt;59,'[1]Multi-Field'!AV55&lt;80),(IF(OR('[1]Multi-Field'!H55=1,'[1]Multi-Field'!H55=2),20,IF('[1]Multi-Field'!H55=3,40,IF(OR('[1]Multi-Field'!H55=4,'[1]Multi-Field'!H55=5,'[1]Multi-Field'!H55=6),60,"!")))),IF(AND('[1]Multi-Field'!AV55&gt;79,'[1]Multi-Field'!AV55&lt;100),(IF(OR('[1]Multi-Field'!H55=1,'[1]Multi-Field'!H55=2,'[1]Multi-Field'!H55=3),20,IF(OR('[1]Multi-Field'!H55=4,'[1]Multi-Field'!H55=5,'[1]Multi-Field'!H55=6),60,"?"))),IF(AND('[1]Multi-Field'!AV55&gt;99,'[1]Multi-Field'!AV55&lt;150),(IF(OR('[1]Multi-Field'!H55=1,'[1]Multi-Field'!H55=2,'[1]Multi-Field'!H55=3),20,IF(OR('[1]Multi-Field'!H55=4,'[1]Multi-Field'!H55=5,'[1]Multi-Field'!H55=6),40,"*"))),IF(AND('[1]Multi-Field'!AV55&gt;149,'[1]Multi-Field'!AV55&lt;200),(IF(OR('[1]Multi-Field'!H55=1,'[1]Multi-Field'!H55=2),0,IF(OR('[1]Multi-Field'!H55=3,'[1]Multi-Field'!H55=4,'[1]Multi-Field'!H55=5,'[1]Multi-Field'!H55=6),20,"&amp;"))),IF(AND('[1]Multi-Field'!AV55&gt;199,'[1]Multi-Field'!AV55&lt;269),(IF(OR('[1]Multi-Field'!H55=4,'[1]Multi-Field'!H55=5,'[1]Multi-Field'!H55=6),20,"&amp;")),IF('[1]Multi-Field'!AV55&gt;268,0,"%")))))))</f>
        <v>60</v>
      </c>
      <c r="BP654" s="409">
        <f>IF('[1]Multi-Field'!H55=1,((('[1]Multi-Field'!J55*40)-'[1]Multi-Field'!AV55)/0.6)-120,IF('[1]Multi-Field'!H55=2,((('[1]Multi-Field'!J55*40)-'[1]Multi-Field'!AV55)/0.6)-100,IF('[1]Multi-Field'!H55=3,((('[1]Multi-Field'!J55*40)-'[1]Multi-Field'!AV55)/0.6)-80,IF('[1]Multi-Field'!H55=4,((('[1]Multi-Field'!J55*40)-'[1]Multi-Field'!AV55)/0.6)-60,IF(OR('[1]Multi-Field'!H55=5,'[1]Multi-Field'!H55=6),((('[1]Multi-Field'!J55*40)-'[1]Multi-Field'!AV55)/0.6)-40,"")))))</f>
        <v>240</v>
      </c>
      <c r="BQ654" s="409">
        <f t="shared" si="89"/>
        <v>192</v>
      </c>
      <c r="BR654" s="409">
        <f t="shared" si="90"/>
        <v>158.4</v>
      </c>
      <c r="BS654" s="409">
        <f>IF('[1]Multi-Field'!AV55&gt;165,0,IF(AND('[1]Multi-Field'!AV55&gt;80,'[1]Multi-Field'!AV55&lt;166),20,IF('[1]Multi-Field'!AV55&lt;81,(110-'[1]Multi-Field'!AV55)*0.7,"")))</f>
        <v>77</v>
      </c>
      <c r="BT654" s="409" t="str">
        <f>IF('[1]Multi-Field'!AV55&gt;10,0,IF(50-(5*'[1]Multi-Field'!AV55),""))</f>
        <v/>
      </c>
      <c r="BU654" s="409">
        <f>IF('[1]Multi-Field'!AV55&gt;109,0,(110-'[1]Multi-Field'!AV55)*0.7)</f>
        <v>77</v>
      </c>
      <c r="BV654" s="409">
        <f>IF(AND('[1]Multi-Field'!H55=1,'[1]Multi-Field'!AV55&lt;100),(100-'[1]Multi-Field'!AV55)*0.88,IF(AND('[1]Multi-Field'!H55=2,'[1]Multi-Field'!AV55&lt;110),(110-'[1]Multi-Field'!AV55)*0.88,IF(AND('[1]Multi-Field'!H55=3,'[1]Multi-Field'!AV55&lt;130),(130-'[1]Multi-Field'!AV55)*1,IF(AND('[1]Multi-Field'!H55=4,'[1]Multi-Field'!AV55&lt;160),(160-'[1]Multi-Field'!AV55)*1.13,IF(AND(OR('[1]Multi-Field'!H55=5,'[1]Multi-Field'!H55=6),'[1]Multi-Field'!AV55&lt;200),(200-'[1]Multi-Field'!AV55)*0.88,0)))))</f>
        <v>180.79999999999998</v>
      </c>
      <c r="BW654" s="409">
        <f>IF(AND('[1]Multi-Field'!H55=1,'[1]Multi-Field'!AV55&lt;100),(100-'[1]Multi-Field'!AV55)*0.7,IF(AND('[1]Multi-Field'!H55=2,'[1]Multi-Field'!AV55&lt;110),(100-'[1]Multi-Field'!AV55)*0.7,IF(AND('[1]Multi-Field'!H55=3,'[1]Multi-Field'!AV55&lt;130),(130-'[1]Multi-Field'!AV55)*0.8,IF(AND('[1]Multi-Field'!H55=4,'[1]Multi-Field'!AV55&lt;160),(160-'[1]Multi-Field'!AV55)*0.9,IF(AND(OR('[1]Multi-Field'!H55=5,'[1]Multi-Field'!H55=6),'[1]Multi-Field'!AV55&lt;200),(200-'[1]Multi-Field'!AV55)*0.7,0)))))</f>
        <v>144</v>
      </c>
      <c r="BX654" s="409">
        <f>IF(AND(BW654&lt;20,OR('[1]Multi-Field'!Q55=[1]Lists!$AC$24,'[1]Multi-Field'!Q55=[1]Lists!$AC$10,'[1]Multi-Field'!Q55=[1]Lists!AC66,'[1]Multi-Field'!Q55=[1]Lists!$AC$22)),0,IF(BW654&lt;20,  20,BW654))</f>
        <v>144</v>
      </c>
      <c r="BY654" s="409">
        <f>IF(AND('[1]Multi-Field'!H55=1,[1]Lists!BX654&gt;50),50,IF(AND('[1]Multi-Field'!H55=2,[1]Lists!BX654&gt;60),60,IF(AND('[1]Multi-Field'!H55=3,[1]Lists!BX654&gt;70),70,IF(AND('[1]Multi-Field'!H55=4,[1]Lists!BX654&gt;80),80,IF(AND(OR('[1]Multi-Field'!H55=5,'[1]Multi-Field'!H55=6),[1]Lists!BX654&gt;100),100,[1]Lists!BX654)))))</f>
        <v>80</v>
      </c>
      <c r="BZ654" s="422">
        <f t="shared" si="91"/>
        <v>75</v>
      </c>
      <c r="CA654" s="409">
        <f t="shared" si="92"/>
        <v>0</v>
      </c>
    </row>
    <row r="655" spans="16:79">
      <c r="P655" s="391"/>
      <c r="Q655" s="84"/>
      <c r="R655" s="395"/>
      <c r="S655" s="395"/>
      <c r="T655" s="395"/>
      <c r="U655" s="396"/>
      <c r="BH655" s="409">
        <v>54</v>
      </c>
      <c r="BI655" s="424">
        <f>'[1]Multi-Field'!B56</f>
        <v>0</v>
      </c>
      <c r="BJ655" s="409">
        <f>IF('[1]Multi-Field'!H56=[1]Lists!$BB$599,[1]Lists!$BC$599,IF('[1]Multi-Field'!H56=[1]Lists!$BB$600,[1]Lists!$BC$600,IF('[1]Multi-Field'!H56=[1]Lists!$BB$601,[1]Lists!$BC$601,IF('[1]Multi-Field'!H56=[1]Lists!$BB$602,[1]Lists!$BC$602,IF('[1]Multi-Field'!H56=[1]Lists!$BB$603,[1]Lists!$BC$603,IF('[1]Multi-Field'!H56=$BB$604,$BC$604,""))))))</f>
        <v>100</v>
      </c>
      <c r="BK655" s="409">
        <f>IF('[1]Multi-Field'!H56=[1]Lists!$BB$599,[1]Lists!$BD$599,IF('[1]Multi-Field'!H56=[1]Lists!$BB$600,[1]Lists!$BD$600,IF('[1]Multi-Field'!H56=[1]Lists!$BB$601,[1]Lists!$BD$601,IF('[1]Multi-Field'!H56=[1]Lists!$BB$602,[1]Lists!$BD$602,IF('[1]Multi-Field'!H56=[1]Lists!$BB$603,[1]Lists!$BD$603,IF('[1]Multi-Field'!H56=$BB$604,$BD$604,""))))))</f>
        <v>50</v>
      </c>
      <c r="BL655" s="409">
        <f>IF('[1]Multi-Field'!H56=[1]Lists!$BB$599,[1]Lists!$BE$599,IF('[1]Multi-Field'!H56=[1]Lists!$BB$600,[1]Lists!$BE$600,IF('[1]Multi-Field'!H56=[1]Lists!$BB$601,[1]Lists!$BE$601,IF('[1]Multi-Field'!H56=[1]Lists!$BB$602,[1]Lists!$BE$602,IF('[1]Multi-Field'!H56=[1]Lists!$BB$603,[1]Lists!$BE$603,IF('[1]Multi-Field'!H56=$BB$604,$BE$604,""))))))</f>
        <v>50</v>
      </c>
      <c r="BM655" s="409">
        <f>IF('[1]Multi-Field'!AV56&gt;((1.5*BJ655)+1),0,IF(AND('[1]Multi-Field'!AV56&gt;([1]Lists!BJ655-1),'[1]Multi-Field'!H56&lt;(1.5*BJ655)),20,IF(AND('[1]Multi-Field'!AV56&gt;(BK655+20),'[1]Multi-Field'!AV56&lt;BJ655),(20+BJ655-'[1]Multi-Field'!AV56),IF('[1]Multi-Field'!AV56&lt;BK655-1+20,BK655,""))))</f>
        <v>50</v>
      </c>
      <c r="BN655" s="409">
        <f>IF('[1]Multi-Field'!AV56&gt;((1.5*BJ655)+1),0,IF(AND('[1]Multi-Field'!AV56&gt;([1]Lists!BJ655-1),'[1]Multi-Field'!AV56&lt;(1.5*BJ655)),20,IF(AND('[1]Multi-Field'!AV56&gt;(BL655+20),'[1]Multi-Field'!AV56&lt;BJ655),(20+BJ655-'[1]Multi-Field'!AV56),IF('[1]Multi-Field'!AV56&lt;BL655-1+20,BL655,""))))</f>
        <v>50</v>
      </c>
      <c r="BO655" s="409">
        <f>IF('[1]Multi-Field'!AV56&lt;60,(IF(OR('[1]Multi-Field'!H56=1,'[1]Multi-Field'!H56=2,'[1]Multi-Field'!H56=3),40,IF(OR('[1]Multi-Field'!H56=4,'[1]Multi-Field'!H56=5,'[1]Multi-Field'!H56=6),60,"#"))),IF(AND('[1]Multi-Field'!AV56&gt;59,'[1]Multi-Field'!AV56&lt;80),(IF(OR('[1]Multi-Field'!H56=1,'[1]Multi-Field'!H56=2),20,IF('[1]Multi-Field'!H56=3,40,IF(OR('[1]Multi-Field'!H56=4,'[1]Multi-Field'!H56=5,'[1]Multi-Field'!H56=6),60,"!")))),IF(AND('[1]Multi-Field'!AV56&gt;79,'[1]Multi-Field'!AV56&lt;100),(IF(OR('[1]Multi-Field'!H56=1,'[1]Multi-Field'!H56=2,'[1]Multi-Field'!H56=3),20,IF(OR('[1]Multi-Field'!H56=4,'[1]Multi-Field'!H56=5,'[1]Multi-Field'!H56=6),60,"?"))),IF(AND('[1]Multi-Field'!AV56&gt;99,'[1]Multi-Field'!AV56&lt;150),(IF(OR('[1]Multi-Field'!H56=1,'[1]Multi-Field'!H56=2,'[1]Multi-Field'!H56=3),20,IF(OR('[1]Multi-Field'!H56=4,'[1]Multi-Field'!H56=5,'[1]Multi-Field'!H56=6),40,"*"))),IF(AND('[1]Multi-Field'!AV56&gt;149,'[1]Multi-Field'!AV56&lt;200),(IF(OR('[1]Multi-Field'!H56=1,'[1]Multi-Field'!H56=2),0,IF(OR('[1]Multi-Field'!H56=3,'[1]Multi-Field'!H56=4,'[1]Multi-Field'!H56=5,'[1]Multi-Field'!H56=6),20,"&amp;"))),IF(AND('[1]Multi-Field'!AV56&gt;199,'[1]Multi-Field'!AV56&lt;269),(IF(OR('[1]Multi-Field'!H56=4,'[1]Multi-Field'!H56=5,'[1]Multi-Field'!H56=6),20,"&amp;")),IF('[1]Multi-Field'!AV56&gt;268,0,"%")))))))</f>
        <v>40</v>
      </c>
      <c r="BP655" s="409">
        <f>IF('[1]Multi-Field'!H56=1,((('[1]Multi-Field'!J56*40)-'[1]Multi-Field'!AV56)/0.6)-120,IF('[1]Multi-Field'!H56=2,((('[1]Multi-Field'!J56*40)-'[1]Multi-Field'!AV56)/0.6)-100,IF('[1]Multi-Field'!H56=3,((('[1]Multi-Field'!J56*40)-'[1]Multi-Field'!AV56)/0.6)-80,IF('[1]Multi-Field'!H56=4,((('[1]Multi-Field'!J56*40)-'[1]Multi-Field'!AV56)/0.6)-60,IF(OR('[1]Multi-Field'!H56=5,'[1]Multi-Field'!H56=6),((('[1]Multi-Field'!J56*40)-'[1]Multi-Field'!AV56)/0.6)-40,"")))))</f>
        <v>80</v>
      </c>
      <c r="BQ655" s="409">
        <f t="shared" si="89"/>
        <v>64</v>
      </c>
      <c r="BR655" s="409">
        <f t="shared" si="90"/>
        <v>52.800000000000004</v>
      </c>
      <c r="BS655" s="409">
        <f>IF('[1]Multi-Field'!AV56&gt;165,0,IF(AND('[1]Multi-Field'!AV56&gt;80,'[1]Multi-Field'!AV56&lt;166),20,IF('[1]Multi-Field'!AV56&lt;81,(110-'[1]Multi-Field'!AV56)*0.7,"")))</f>
        <v>77</v>
      </c>
      <c r="BT655" s="409" t="str">
        <f>IF('[1]Multi-Field'!AV56&gt;10,0,IF(50-(5*'[1]Multi-Field'!AV56),""))</f>
        <v/>
      </c>
      <c r="BU655" s="409">
        <f>IF('[1]Multi-Field'!AV56&gt;109,0,(110-'[1]Multi-Field'!AV56)*0.7)</f>
        <v>77</v>
      </c>
      <c r="BV655" s="409">
        <f>IF(AND('[1]Multi-Field'!H56=1,'[1]Multi-Field'!AV56&lt;100),(100-'[1]Multi-Field'!AV56)*0.88,IF(AND('[1]Multi-Field'!H56=2,'[1]Multi-Field'!AV56&lt;110),(110-'[1]Multi-Field'!AV56)*0.88,IF(AND('[1]Multi-Field'!H56=3,'[1]Multi-Field'!AV56&lt;130),(130-'[1]Multi-Field'!AV56)*1,IF(AND('[1]Multi-Field'!H56=4,'[1]Multi-Field'!AV56&lt;160),(160-'[1]Multi-Field'!AV56)*1.13,IF(AND(OR('[1]Multi-Field'!H56=5,'[1]Multi-Field'!H56=6),'[1]Multi-Field'!AV56&lt;200),(200-'[1]Multi-Field'!AV56)*0.88,0)))))</f>
        <v>88</v>
      </c>
      <c r="BW655" s="409">
        <f>IF(AND('[1]Multi-Field'!H56=1,'[1]Multi-Field'!AV56&lt;100),(100-'[1]Multi-Field'!AV56)*0.7,IF(AND('[1]Multi-Field'!H56=2,'[1]Multi-Field'!AV56&lt;110),(100-'[1]Multi-Field'!AV56)*0.7,IF(AND('[1]Multi-Field'!H56=3,'[1]Multi-Field'!AV56&lt;130),(130-'[1]Multi-Field'!AV56)*0.8,IF(AND('[1]Multi-Field'!H56=4,'[1]Multi-Field'!AV56&lt;160),(160-'[1]Multi-Field'!AV56)*0.9,IF(AND(OR('[1]Multi-Field'!H56=5,'[1]Multi-Field'!H56=6),'[1]Multi-Field'!AV56&lt;200),(200-'[1]Multi-Field'!AV56)*0.7,0)))))</f>
        <v>70</v>
      </c>
      <c r="BX655" s="409">
        <f>IF(AND(BW655&lt;20,OR('[1]Multi-Field'!Q56=[1]Lists!$AC$24,'[1]Multi-Field'!Q56=[1]Lists!$AC$10,'[1]Multi-Field'!Q56=[1]Lists!AC67,'[1]Multi-Field'!Q56=[1]Lists!$AC$22)),0,IF(BW655&lt;20,  20,BW655))</f>
        <v>70</v>
      </c>
      <c r="BY655" s="409">
        <f>IF(AND('[1]Multi-Field'!H56=1,[1]Lists!BX655&gt;50),50,IF(AND('[1]Multi-Field'!H56=2,[1]Lists!BX655&gt;60),60,IF(AND('[1]Multi-Field'!H56=3,[1]Lists!BX655&gt;70),70,IF(AND('[1]Multi-Field'!H56=4,[1]Lists!BX655&gt;80),80,IF(AND(OR('[1]Multi-Field'!H56=5,'[1]Multi-Field'!H56=6),[1]Lists!BX655&gt;100),100,[1]Lists!BX655)))))</f>
        <v>50</v>
      </c>
      <c r="BZ655" s="422">
        <f t="shared" si="91"/>
        <v>45</v>
      </c>
      <c r="CA655" s="409">
        <f t="shared" si="92"/>
        <v>52.800000000000004</v>
      </c>
    </row>
    <row r="656" spans="16:79">
      <c r="P656" s="391"/>
      <c r="Q656" s="84"/>
      <c r="R656" s="395"/>
      <c r="S656" s="395"/>
      <c r="T656" s="395"/>
      <c r="U656" s="396"/>
      <c r="BH656" s="409">
        <v>55</v>
      </c>
      <c r="BI656" s="424">
        <f>'[1]Multi-Field'!B57</f>
        <v>0</v>
      </c>
      <c r="BJ656" s="409">
        <f>IF('[1]Multi-Field'!H57=[1]Lists!$BB$599,[1]Lists!$BC$599,IF('[1]Multi-Field'!H57=[1]Lists!$BB$600,[1]Lists!$BC$600,IF('[1]Multi-Field'!H57=[1]Lists!$BB$601,[1]Lists!$BC$601,IF('[1]Multi-Field'!H57=[1]Lists!$BB$602,[1]Lists!$BC$602,IF('[1]Multi-Field'!H57=[1]Lists!$BB$603,[1]Lists!$BC$603,IF('[1]Multi-Field'!H57=$BB$604,$BC$604,""))))))</f>
        <v>180</v>
      </c>
      <c r="BK656" s="409">
        <f>IF('[1]Multi-Field'!H57=[1]Lists!$BB$599,[1]Lists!$BD$599,IF('[1]Multi-Field'!H57=[1]Lists!$BB$600,[1]Lists!$BD$600,IF('[1]Multi-Field'!H57=[1]Lists!$BB$601,[1]Lists!$BD$601,IF('[1]Multi-Field'!H57=[1]Lists!$BB$602,[1]Lists!$BD$602,IF('[1]Multi-Field'!H57=[1]Lists!$BB$603,[1]Lists!$BD$603,IF('[1]Multi-Field'!H57=$BB$604,$BD$604,""))))))</f>
        <v>120</v>
      </c>
      <c r="BL656" s="409">
        <f>IF('[1]Multi-Field'!H57=[1]Lists!$BB$599,[1]Lists!$BE$599,IF('[1]Multi-Field'!H57=[1]Lists!$BB$600,[1]Lists!$BE$600,IF('[1]Multi-Field'!H57=[1]Lists!$BB$601,[1]Lists!$BE$601,IF('[1]Multi-Field'!H57=[1]Lists!$BB$602,[1]Lists!$BE$602,IF('[1]Multi-Field'!H57=[1]Lists!$BB$603,[1]Lists!$BE$603,IF('[1]Multi-Field'!H57=$BB$604,$BE$604,""))))))</f>
        <v>100</v>
      </c>
      <c r="BM656" s="409">
        <f>IF('[1]Multi-Field'!AV57&gt;((1.5*BJ656)+1),0,IF(AND('[1]Multi-Field'!AV57&gt;([1]Lists!BJ656-1),'[1]Multi-Field'!H57&lt;(1.5*BJ656)),20,IF(AND('[1]Multi-Field'!AV57&gt;(BK656+20),'[1]Multi-Field'!AV57&lt;BJ656),(20+BJ656-'[1]Multi-Field'!AV57),IF('[1]Multi-Field'!AV57&lt;BK656-1+20,BK656,""))))</f>
        <v>120</v>
      </c>
      <c r="BN656" s="409">
        <f>IF('[1]Multi-Field'!AV57&gt;((1.5*BJ656)+1),0,IF(AND('[1]Multi-Field'!AV57&gt;([1]Lists!BJ656-1),'[1]Multi-Field'!AV57&lt;(1.5*BJ656)),20,IF(AND('[1]Multi-Field'!AV57&gt;(BL656+20),'[1]Multi-Field'!AV57&lt;BJ656),(20+BJ656-'[1]Multi-Field'!AV57),IF('[1]Multi-Field'!AV57&lt;BL656-1+20,BL656,""))))</f>
        <v>100</v>
      </c>
      <c r="BO656" s="409">
        <f>IF('[1]Multi-Field'!AV57&lt;60,(IF(OR('[1]Multi-Field'!H57=1,'[1]Multi-Field'!H57=2,'[1]Multi-Field'!H57=3),40,IF(OR('[1]Multi-Field'!H57=4,'[1]Multi-Field'!H57=5,'[1]Multi-Field'!H57=6),60,"#"))),IF(AND('[1]Multi-Field'!AV57&gt;59,'[1]Multi-Field'!AV57&lt;80),(IF(OR('[1]Multi-Field'!H57=1,'[1]Multi-Field'!H57=2),20,IF('[1]Multi-Field'!H57=3,40,IF(OR('[1]Multi-Field'!H57=4,'[1]Multi-Field'!H57=5,'[1]Multi-Field'!H57=6),60,"!")))),IF(AND('[1]Multi-Field'!AV57&gt;79,'[1]Multi-Field'!AV57&lt;100),(IF(OR('[1]Multi-Field'!H57=1,'[1]Multi-Field'!H57=2,'[1]Multi-Field'!H57=3),20,IF(OR('[1]Multi-Field'!H57=4,'[1]Multi-Field'!H57=5,'[1]Multi-Field'!H57=6),60,"?"))),IF(AND('[1]Multi-Field'!AV57&gt;99,'[1]Multi-Field'!AV57&lt;150),(IF(OR('[1]Multi-Field'!H57=1,'[1]Multi-Field'!H57=2,'[1]Multi-Field'!H57=3),20,IF(OR('[1]Multi-Field'!H57=4,'[1]Multi-Field'!H57=5,'[1]Multi-Field'!H57=6),40,"*"))),IF(AND('[1]Multi-Field'!AV57&gt;149,'[1]Multi-Field'!AV57&lt;200),(IF(OR('[1]Multi-Field'!H57=1,'[1]Multi-Field'!H57=2),0,IF(OR('[1]Multi-Field'!H57=3,'[1]Multi-Field'!H57=4,'[1]Multi-Field'!H57=5,'[1]Multi-Field'!H57=6),20,"&amp;"))),IF(AND('[1]Multi-Field'!AV57&gt;199,'[1]Multi-Field'!AV57&lt;269),(IF(OR('[1]Multi-Field'!H57=4,'[1]Multi-Field'!H57=5,'[1]Multi-Field'!H57=6),20,"&amp;")),IF('[1]Multi-Field'!AV57&gt;268,0,"%")))))))</f>
        <v>60</v>
      </c>
      <c r="BP656" s="409">
        <f>IF('[1]Multi-Field'!H57=1,((('[1]Multi-Field'!J57*40)-'[1]Multi-Field'!AV57)/0.6)-120,IF('[1]Multi-Field'!H57=2,((('[1]Multi-Field'!J57*40)-'[1]Multi-Field'!AV57)/0.6)-100,IF('[1]Multi-Field'!H57=3,((('[1]Multi-Field'!J57*40)-'[1]Multi-Field'!AV57)/0.6)-80,IF('[1]Multi-Field'!H57=4,((('[1]Multi-Field'!J57*40)-'[1]Multi-Field'!AV57)/0.6)-60,IF(OR('[1]Multi-Field'!H57=5,'[1]Multi-Field'!H57=6),((('[1]Multi-Field'!J57*40)-'[1]Multi-Field'!AV57)/0.6)-40,"")))))</f>
        <v>193.33333333333334</v>
      </c>
      <c r="BQ656" s="409">
        <f t="shared" si="89"/>
        <v>154.66666666666669</v>
      </c>
      <c r="BR656" s="409">
        <f t="shared" si="90"/>
        <v>127.60000000000001</v>
      </c>
      <c r="BS656" s="409">
        <f>IF('[1]Multi-Field'!AV57&gt;165,0,IF(AND('[1]Multi-Field'!AV57&gt;80,'[1]Multi-Field'!AV57&lt;166),20,IF('[1]Multi-Field'!AV57&lt;81,(110-'[1]Multi-Field'!AV57)*0.7,"")))</f>
        <v>77</v>
      </c>
      <c r="BT656" s="409" t="str">
        <f>IF('[1]Multi-Field'!AV57&gt;10,0,IF(50-(5*'[1]Multi-Field'!AV57),""))</f>
        <v/>
      </c>
      <c r="BU656" s="409">
        <f>IF('[1]Multi-Field'!AV57&gt;109,0,(110-'[1]Multi-Field'!AV57)*0.7)</f>
        <v>77</v>
      </c>
      <c r="BV656" s="409">
        <f>IF(AND('[1]Multi-Field'!H57=1,'[1]Multi-Field'!AV57&lt;100),(100-'[1]Multi-Field'!AV57)*0.88,IF(AND('[1]Multi-Field'!H57=2,'[1]Multi-Field'!AV57&lt;110),(110-'[1]Multi-Field'!AV57)*0.88,IF(AND('[1]Multi-Field'!H57=3,'[1]Multi-Field'!AV57&lt;130),(130-'[1]Multi-Field'!AV57)*1,IF(AND('[1]Multi-Field'!H57=4,'[1]Multi-Field'!AV57&lt;160),(160-'[1]Multi-Field'!AV57)*1.13,IF(AND(OR('[1]Multi-Field'!H57=5,'[1]Multi-Field'!H57=6),'[1]Multi-Field'!AV57&lt;200),(200-'[1]Multi-Field'!AV57)*0.88,0)))))</f>
        <v>176</v>
      </c>
      <c r="BW656" s="409">
        <f>IF(AND('[1]Multi-Field'!H57=1,'[1]Multi-Field'!AV57&lt;100),(100-'[1]Multi-Field'!AV57)*0.7,IF(AND('[1]Multi-Field'!H57=2,'[1]Multi-Field'!AV57&lt;110),(100-'[1]Multi-Field'!AV57)*0.7,IF(AND('[1]Multi-Field'!H57=3,'[1]Multi-Field'!AV57&lt;130),(130-'[1]Multi-Field'!AV57)*0.8,IF(AND('[1]Multi-Field'!H57=4,'[1]Multi-Field'!AV57&lt;160),(160-'[1]Multi-Field'!AV57)*0.9,IF(AND(OR('[1]Multi-Field'!H57=5,'[1]Multi-Field'!H57=6),'[1]Multi-Field'!AV57&lt;200),(200-'[1]Multi-Field'!AV57)*0.7,0)))))</f>
        <v>140</v>
      </c>
      <c r="BX656" s="409">
        <f>IF(AND(BW656&lt;20,OR('[1]Multi-Field'!Q57=[1]Lists!$AC$24,'[1]Multi-Field'!Q57=[1]Lists!$AC$10,'[1]Multi-Field'!Q57=[1]Lists!AC68,'[1]Multi-Field'!Q57=[1]Lists!$AC$22)),0,IF(BW656&lt;20,  20,BW656))</f>
        <v>140</v>
      </c>
      <c r="BY656" s="409">
        <f>IF(AND('[1]Multi-Field'!H57=1,[1]Lists!BX656&gt;50),50,IF(AND('[1]Multi-Field'!H57=2,[1]Lists!BX656&gt;60),60,IF(AND('[1]Multi-Field'!H57=3,[1]Lists!BX656&gt;70),70,IF(AND('[1]Multi-Field'!H57=4,[1]Lists!BX656&gt;80),80,IF(AND(OR('[1]Multi-Field'!H57=5,'[1]Multi-Field'!H57=6),[1]Lists!BX656&gt;100),100,[1]Lists!BX656)))))</f>
        <v>100</v>
      </c>
      <c r="BZ656" s="422">
        <f t="shared" si="91"/>
        <v>95</v>
      </c>
      <c r="CA656" s="409">
        <f t="shared" si="92"/>
        <v>0</v>
      </c>
    </row>
    <row r="657" spans="16:79" ht="13.5" thickBot="1">
      <c r="P657" s="391"/>
      <c r="Q657" s="85"/>
      <c r="R657" s="397"/>
      <c r="S657" s="397"/>
      <c r="T657" s="397"/>
      <c r="U657" s="398"/>
      <c r="BH657" s="409">
        <v>56</v>
      </c>
      <c r="BI657" s="424">
        <f>'[1]Multi-Field'!B58</f>
        <v>0</v>
      </c>
      <c r="BJ657" s="409">
        <f>IF('[1]Multi-Field'!H58=[1]Lists!$BB$599,[1]Lists!$BC$599,IF('[1]Multi-Field'!H58=[1]Lists!$BB$600,[1]Lists!$BC$600,IF('[1]Multi-Field'!H58=[1]Lists!$BB$601,[1]Lists!$BC$601,IF('[1]Multi-Field'!H58=[1]Lists!$BB$602,[1]Lists!$BC$602,IF('[1]Multi-Field'!H58=[1]Lists!$BB$603,[1]Lists!$BC$603,IF('[1]Multi-Field'!H58=$BB$604,$BC$604,""))))))</f>
        <v>180</v>
      </c>
      <c r="BK657" s="409">
        <f>IF('[1]Multi-Field'!H58=[1]Lists!$BB$599,[1]Lists!$BD$599,IF('[1]Multi-Field'!H58=[1]Lists!$BB$600,[1]Lists!$BD$600,IF('[1]Multi-Field'!H58=[1]Lists!$BB$601,[1]Lists!$BD$601,IF('[1]Multi-Field'!H58=[1]Lists!$BB$602,[1]Lists!$BD$602,IF('[1]Multi-Field'!H58=[1]Lists!$BB$603,[1]Lists!$BD$603,IF('[1]Multi-Field'!H58=$BB$604,$BD$604,""))))))</f>
        <v>120</v>
      </c>
      <c r="BL657" s="409">
        <f>IF('[1]Multi-Field'!H58=[1]Lists!$BB$599,[1]Lists!$BE$599,IF('[1]Multi-Field'!H58=[1]Lists!$BB$600,[1]Lists!$BE$600,IF('[1]Multi-Field'!H58=[1]Lists!$BB$601,[1]Lists!$BE$601,IF('[1]Multi-Field'!H58=[1]Lists!$BB$602,[1]Lists!$BE$602,IF('[1]Multi-Field'!H58=[1]Lists!$BB$603,[1]Lists!$BE$603,IF('[1]Multi-Field'!H58=$BB$604,$BE$604,""))))))</f>
        <v>100</v>
      </c>
      <c r="BM657" s="409">
        <f>IF('[1]Multi-Field'!AV58&gt;((1.5*BJ657)+1),0,IF(AND('[1]Multi-Field'!AV58&gt;([1]Lists!BJ657-1),'[1]Multi-Field'!H58&lt;(1.5*BJ657)),20,IF(AND('[1]Multi-Field'!AV58&gt;(BK657+20),'[1]Multi-Field'!AV58&lt;BJ657),(20+BJ657-'[1]Multi-Field'!AV58),IF('[1]Multi-Field'!AV58&lt;BK657-1+20,BK657,""))))</f>
        <v>120</v>
      </c>
      <c r="BN657" s="409">
        <f>IF('[1]Multi-Field'!AV58&gt;((1.5*BJ657)+1),0,IF(AND('[1]Multi-Field'!AV58&gt;([1]Lists!BJ657-1),'[1]Multi-Field'!AV58&lt;(1.5*BJ657)),20,IF(AND('[1]Multi-Field'!AV58&gt;(BL657+20),'[1]Multi-Field'!AV58&lt;BJ657),(20+BJ657-'[1]Multi-Field'!AV58),IF('[1]Multi-Field'!AV58&lt;BL657-1+20,BL657,""))))</f>
        <v>100</v>
      </c>
      <c r="BO657" s="409">
        <f>IF('[1]Multi-Field'!AV58&lt;60,(IF(OR('[1]Multi-Field'!H58=1,'[1]Multi-Field'!H58=2,'[1]Multi-Field'!H58=3),40,IF(OR('[1]Multi-Field'!H58=4,'[1]Multi-Field'!H58=5,'[1]Multi-Field'!H58=6),60,"#"))),IF(AND('[1]Multi-Field'!AV58&gt;59,'[1]Multi-Field'!AV58&lt;80),(IF(OR('[1]Multi-Field'!H58=1,'[1]Multi-Field'!H58=2),20,IF('[1]Multi-Field'!H58=3,40,IF(OR('[1]Multi-Field'!H58=4,'[1]Multi-Field'!H58=5,'[1]Multi-Field'!H58=6),60,"!")))),IF(AND('[1]Multi-Field'!AV58&gt;79,'[1]Multi-Field'!AV58&lt;100),(IF(OR('[1]Multi-Field'!H58=1,'[1]Multi-Field'!H58=2,'[1]Multi-Field'!H58=3),20,IF(OR('[1]Multi-Field'!H58=4,'[1]Multi-Field'!H58=5,'[1]Multi-Field'!H58=6),60,"?"))),IF(AND('[1]Multi-Field'!AV58&gt;99,'[1]Multi-Field'!AV58&lt;150),(IF(OR('[1]Multi-Field'!H58=1,'[1]Multi-Field'!H58=2,'[1]Multi-Field'!H58=3),20,IF(OR('[1]Multi-Field'!H58=4,'[1]Multi-Field'!H58=5,'[1]Multi-Field'!H58=6),40,"*"))),IF(AND('[1]Multi-Field'!AV58&gt;149,'[1]Multi-Field'!AV58&lt;200),(IF(OR('[1]Multi-Field'!H58=1,'[1]Multi-Field'!H58=2),0,IF(OR('[1]Multi-Field'!H58=3,'[1]Multi-Field'!H58=4,'[1]Multi-Field'!H58=5,'[1]Multi-Field'!H58=6),20,"&amp;"))),IF(AND('[1]Multi-Field'!AV58&gt;199,'[1]Multi-Field'!AV58&lt;269),(IF(OR('[1]Multi-Field'!H58=4,'[1]Multi-Field'!H58=5,'[1]Multi-Field'!H58=6),20,"&amp;")),IF('[1]Multi-Field'!AV58&gt;268,0,"%")))))))</f>
        <v>60</v>
      </c>
      <c r="BP657" s="409">
        <f>IF('[1]Multi-Field'!H58=1,((('[1]Multi-Field'!J58*40)-'[1]Multi-Field'!AV58)/0.6)-120,IF('[1]Multi-Field'!H58=2,((('[1]Multi-Field'!J58*40)-'[1]Multi-Field'!AV58)/0.6)-100,IF('[1]Multi-Field'!H58=3,((('[1]Multi-Field'!J58*40)-'[1]Multi-Field'!AV58)/0.6)-80,IF('[1]Multi-Field'!H58=4,((('[1]Multi-Field'!J58*40)-'[1]Multi-Field'!AV58)/0.6)-60,IF(OR('[1]Multi-Field'!H58=5,'[1]Multi-Field'!H58=6),((('[1]Multi-Field'!J58*40)-'[1]Multi-Field'!AV58)/0.6)-40,"")))))</f>
        <v>93.333333333333343</v>
      </c>
      <c r="BQ657" s="409">
        <f t="shared" si="89"/>
        <v>74.666666666666671</v>
      </c>
      <c r="BR657" s="409">
        <f t="shared" si="90"/>
        <v>61.600000000000009</v>
      </c>
      <c r="BS657" s="409">
        <f>IF('[1]Multi-Field'!AV58&gt;165,0,IF(AND('[1]Multi-Field'!AV58&gt;80,'[1]Multi-Field'!AV58&lt;166),20,IF('[1]Multi-Field'!AV58&lt;81,(110-'[1]Multi-Field'!AV58)*0.7,"")))</f>
        <v>77</v>
      </c>
      <c r="BT657" s="409" t="str">
        <f>IF('[1]Multi-Field'!AV58&gt;10,0,IF(50-(5*'[1]Multi-Field'!AV58),""))</f>
        <v/>
      </c>
      <c r="BU657" s="409">
        <f>IF('[1]Multi-Field'!AV58&gt;109,0,(110-'[1]Multi-Field'!AV58)*0.7)</f>
        <v>77</v>
      </c>
      <c r="BV657" s="409">
        <f>IF(AND('[1]Multi-Field'!H58=1,'[1]Multi-Field'!AV58&lt;100),(100-'[1]Multi-Field'!AV58)*0.88,IF(AND('[1]Multi-Field'!H58=2,'[1]Multi-Field'!AV58&lt;110),(110-'[1]Multi-Field'!AV58)*0.88,IF(AND('[1]Multi-Field'!H58=3,'[1]Multi-Field'!AV58&lt;130),(130-'[1]Multi-Field'!AV58)*1,IF(AND('[1]Multi-Field'!H58=4,'[1]Multi-Field'!AV58&lt;160),(160-'[1]Multi-Field'!AV58)*1.13,IF(AND(OR('[1]Multi-Field'!H58=5,'[1]Multi-Field'!H58=6),'[1]Multi-Field'!AV58&lt;200),(200-'[1]Multi-Field'!AV58)*0.88,0)))))</f>
        <v>176</v>
      </c>
      <c r="BW657" s="409">
        <f>IF(AND('[1]Multi-Field'!H58=1,'[1]Multi-Field'!AV58&lt;100),(100-'[1]Multi-Field'!AV58)*0.7,IF(AND('[1]Multi-Field'!H58=2,'[1]Multi-Field'!AV58&lt;110),(100-'[1]Multi-Field'!AV58)*0.7,IF(AND('[1]Multi-Field'!H58=3,'[1]Multi-Field'!AV58&lt;130),(130-'[1]Multi-Field'!AV58)*0.8,IF(AND('[1]Multi-Field'!H58=4,'[1]Multi-Field'!AV58&lt;160),(160-'[1]Multi-Field'!AV58)*0.9,IF(AND(OR('[1]Multi-Field'!H58=5,'[1]Multi-Field'!H58=6),'[1]Multi-Field'!AV58&lt;200),(200-'[1]Multi-Field'!AV58)*0.7,0)))))</f>
        <v>140</v>
      </c>
      <c r="BX657" s="409">
        <f>IF(AND(BW657&lt;20,OR('[1]Multi-Field'!Q58=[1]Lists!$AC$24,'[1]Multi-Field'!Q58=[1]Lists!$AC$10,'[1]Multi-Field'!Q58=[1]Lists!AC69,'[1]Multi-Field'!Q58=[1]Lists!$AC$22)),0,IF(BW657&lt;20,  20,BW657))</f>
        <v>140</v>
      </c>
      <c r="BY657" s="409">
        <f>IF(AND('[1]Multi-Field'!H58=1,[1]Lists!BX657&gt;50),50,IF(AND('[1]Multi-Field'!H58=2,[1]Lists!BX657&gt;60),60,IF(AND('[1]Multi-Field'!H58=3,[1]Lists!BX657&gt;70),70,IF(AND('[1]Multi-Field'!H58=4,[1]Lists!BX657&gt;80),80,IF(AND(OR('[1]Multi-Field'!H58=5,'[1]Multi-Field'!H58=6),[1]Lists!BX657&gt;100),100,[1]Lists!BX657)))))</f>
        <v>100</v>
      </c>
      <c r="BZ657" s="422">
        <f t="shared" si="91"/>
        <v>95</v>
      </c>
      <c r="CA657" s="409">
        <f t="shared" si="92"/>
        <v>0</v>
      </c>
    </row>
    <row r="658" spans="16:79">
      <c r="P658" s="391"/>
      <c r="Q658" s="83"/>
      <c r="R658" s="395"/>
      <c r="S658" s="395"/>
      <c r="T658" s="395"/>
      <c r="U658" s="396"/>
      <c r="BH658" s="409">
        <v>57</v>
      </c>
      <c r="BI658" s="424">
        <f>'[1]Multi-Field'!B59</f>
        <v>0</v>
      </c>
      <c r="BJ658" s="409">
        <f>IF('[1]Multi-Field'!H59=[1]Lists!$BB$599,[1]Lists!$BC$599,IF('[1]Multi-Field'!H59=[1]Lists!$BB$600,[1]Lists!$BC$600,IF('[1]Multi-Field'!H59=[1]Lists!$BB$601,[1]Lists!$BC$601,IF('[1]Multi-Field'!H59=[1]Lists!$BB$602,[1]Lists!$BC$602,IF('[1]Multi-Field'!H59=[1]Lists!$BB$603,[1]Lists!$BC$603,IF('[1]Multi-Field'!H59=$BB$604,$BC$604,""))))))</f>
        <v>130</v>
      </c>
      <c r="BK658" s="409">
        <f>IF('[1]Multi-Field'!H59=[1]Lists!$BB$599,[1]Lists!$BD$599,IF('[1]Multi-Field'!H59=[1]Lists!$BB$600,[1]Lists!$BD$600,IF('[1]Multi-Field'!H59=[1]Lists!$BB$601,[1]Lists!$BD$601,IF('[1]Multi-Field'!H59=[1]Lists!$BB$602,[1]Lists!$BD$602,IF('[1]Multi-Field'!H59=[1]Lists!$BB$603,[1]Lists!$BD$603,IF('[1]Multi-Field'!H59=$BB$604,$BD$604,""))))))</f>
        <v>80</v>
      </c>
      <c r="BL658" s="409">
        <f>IF('[1]Multi-Field'!H59=[1]Lists!$BB$599,[1]Lists!$BE$599,IF('[1]Multi-Field'!H59=[1]Lists!$BB$600,[1]Lists!$BE$600,IF('[1]Multi-Field'!H59=[1]Lists!$BB$601,[1]Lists!$BE$601,IF('[1]Multi-Field'!H59=[1]Lists!$BB$602,[1]Lists!$BE$602,IF('[1]Multi-Field'!H59=[1]Lists!$BB$603,[1]Lists!$BE$603,IF('[1]Multi-Field'!H59=$BB$604,$BE$604,""))))))</f>
        <v>70</v>
      </c>
      <c r="BM658" s="409">
        <f>IF('[1]Multi-Field'!AV59&gt;((1.5*BJ658)+1),0,IF(AND('[1]Multi-Field'!AV59&gt;([1]Lists!BJ658-1),'[1]Multi-Field'!H59&lt;(1.5*BJ658)),20,IF(AND('[1]Multi-Field'!AV59&gt;(BK658+20),'[1]Multi-Field'!AV59&lt;BJ658),(20+BJ658-'[1]Multi-Field'!AV59),IF('[1]Multi-Field'!AV59&lt;BK658-1+20,BK658,""))))</f>
        <v>80</v>
      </c>
      <c r="BN658" s="409">
        <f>IF('[1]Multi-Field'!AV59&gt;((1.5*BJ658)+1),0,IF(AND('[1]Multi-Field'!AV59&gt;([1]Lists!BJ658-1),'[1]Multi-Field'!AV59&lt;(1.5*BJ658)),20,IF(AND('[1]Multi-Field'!AV59&gt;(BL658+20),'[1]Multi-Field'!AV59&lt;BJ658),(20+BJ658-'[1]Multi-Field'!AV59),IF('[1]Multi-Field'!AV59&lt;BL658-1+20,BL658,""))))</f>
        <v>70</v>
      </c>
      <c r="BO658" s="409">
        <f>IF('[1]Multi-Field'!AV59&lt;60,(IF(OR('[1]Multi-Field'!H59=1,'[1]Multi-Field'!H59=2,'[1]Multi-Field'!H59=3),40,IF(OR('[1]Multi-Field'!H59=4,'[1]Multi-Field'!H59=5,'[1]Multi-Field'!H59=6),60,"#"))),IF(AND('[1]Multi-Field'!AV59&gt;59,'[1]Multi-Field'!AV59&lt;80),(IF(OR('[1]Multi-Field'!H59=1,'[1]Multi-Field'!H59=2),20,IF('[1]Multi-Field'!H59=3,40,IF(OR('[1]Multi-Field'!H59=4,'[1]Multi-Field'!H59=5,'[1]Multi-Field'!H59=6),60,"!")))),IF(AND('[1]Multi-Field'!AV59&gt;79,'[1]Multi-Field'!AV59&lt;100),(IF(OR('[1]Multi-Field'!H59=1,'[1]Multi-Field'!H59=2,'[1]Multi-Field'!H59=3),20,IF(OR('[1]Multi-Field'!H59=4,'[1]Multi-Field'!H59=5,'[1]Multi-Field'!H59=6),60,"?"))),IF(AND('[1]Multi-Field'!AV59&gt;99,'[1]Multi-Field'!AV59&lt;150),(IF(OR('[1]Multi-Field'!H59=1,'[1]Multi-Field'!H59=2,'[1]Multi-Field'!H59=3),20,IF(OR('[1]Multi-Field'!H59=4,'[1]Multi-Field'!H59=5,'[1]Multi-Field'!H59=6),40,"*"))),IF(AND('[1]Multi-Field'!AV59&gt;149,'[1]Multi-Field'!AV59&lt;200),(IF(OR('[1]Multi-Field'!H59=1,'[1]Multi-Field'!H59=2),0,IF(OR('[1]Multi-Field'!H59=3,'[1]Multi-Field'!H59=4,'[1]Multi-Field'!H59=5,'[1]Multi-Field'!H59=6),20,"&amp;"))),IF(AND('[1]Multi-Field'!AV59&gt;199,'[1]Multi-Field'!AV59&lt;269),(IF(OR('[1]Multi-Field'!H59=4,'[1]Multi-Field'!H59=5,'[1]Multi-Field'!H59=6),20,"&amp;")),IF('[1]Multi-Field'!AV59&gt;268,0,"%")))))))</f>
        <v>40</v>
      </c>
      <c r="BP658" s="409">
        <f>IF('[1]Multi-Field'!H59=1,((('[1]Multi-Field'!J59*40)-'[1]Multi-Field'!AV59)/0.6)-120,IF('[1]Multi-Field'!H59=2,((('[1]Multi-Field'!J59*40)-'[1]Multi-Field'!AV59)/0.6)-100,IF('[1]Multi-Field'!H59=3,((('[1]Multi-Field'!J59*40)-'[1]Multi-Field'!AV59)/0.6)-80,IF('[1]Multi-Field'!H59=4,((('[1]Multi-Field'!J59*40)-'[1]Multi-Field'!AV59)/0.6)-60,IF(OR('[1]Multi-Field'!H59=5,'[1]Multi-Field'!H59=6),((('[1]Multi-Field'!J59*40)-'[1]Multi-Field'!AV59)/0.6)-40,"")))))</f>
        <v>186.66666666666669</v>
      </c>
      <c r="BQ658" s="409">
        <f t="shared" si="89"/>
        <v>149.33333333333334</v>
      </c>
      <c r="BR658" s="409">
        <f t="shared" si="90"/>
        <v>123.20000000000002</v>
      </c>
      <c r="BS658" s="409">
        <f>IF('[1]Multi-Field'!AV59&gt;165,0,IF(AND('[1]Multi-Field'!AV59&gt;80,'[1]Multi-Field'!AV59&lt;166),20,IF('[1]Multi-Field'!AV59&lt;81,(110-'[1]Multi-Field'!AV59)*0.7,"")))</f>
        <v>77</v>
      </c>
      <c r="BT658" s="409" t="str">
        <f>IF('[1]Multi-Field'!AV59&gt;10,0,IF(50-(5*'[1]Multi-Field'!AV59),""))</f>
        <v/>
      </c>
      <c r="BU658" s="409">
        <f>IF('[1]Multi-Field'!AV59&gt;109,0,(110-'[1]Multi-Field'!AV59)*0.7)</f>
        <v>77</v>
      </c>
      <c r="BV658" s="409">
        <f>IF(AND('[1]Multi-Field'!H59=1,'[1]Multi-Field'!AV59&lt;100),(100-'[1]Multi-Field'!AV59)*0.88,IF(AND('[1]Multi-Field'!H59=2,'[1]Multi-Field'!AV59&lt;110),(110-'[1]Multi-Field'!AV59)*0.88,IF(AND('[1]Multi-Field'!H59=3,'[1]Multi-Field'!AV59&lt;130),(130-'[1]Multi-Field'!AV59)*1,IF(AND('[1]Multi-Field'!H59=4,'[1]Multi-Field'!AV59&lt;160),(160-'[1]Multi-Field'!AV59)*1.13,IF(AND(OR('[1]Multi-Field'!H59=5,'[1]Multi-Field'!H59=6),'[1]Multi-Field'!AV59&lt;200),(200-'[1]Multi-Field'!AV59)*0.88,0)))))</f>
        <v>130</v>
      </c>
      <c r="BW658" s="409">
        <f>IF(AND('[1]Multi-Field'!H59=1,'[1]Multi-Field'!AV59&lt;100),(100-'[1]Multi-Field'!AV59)*0.7,IF(AND('[1]Multi-Field'!H59=2,'[1]Multi-Field'!AV59&lt;110),(100-'[1]Multi-Field'!AV59)*0.7,IF(AND('[1]Multi-Field'!H59=3,'[1]Multi-Field'!AV59&lt;130),(130-'[1]Multi-Field'!AV59)*0.8,IF(AND('[1]Multi-Field'!H59=4,'[1]Multi-Field'!AV59&lt;160),(160-'[1]Multi-Field'!AV59)*0.9,IF(AND(OR('[1]Multi-Field'!H59=5,'[1]Multi-Field'!H59=6),'[1]Multi-Field'!AV59&lt;200),(200-'[1]Multi-Field'!AV59)*0.7,0)))))</f>
        <v>104</v>
      </c>
      <c r="BX658" s="409">
        <f>IF(AND(BW658&lt;20,OR('[1]Multi-Field'!Q59=[1]Lists!$AC$24,'[1]Multi-Field'!Q59=[1]Lists!$AC$10,'[1]Multi-Field'!Q59=[1]Lists!AC70,'[1]Multi-Field'!Q59=[1]Lists!$AC$22)),0,IF(BW658&lt;20,  20,BW658))</f>
        <v>104</v>
      </c>
      <c r="BY658" s="409">
        <f>IF(AND('[1]Multi-Field'!H59=1,[1]Lists!BX658&gt;50),50,IF(AND('[1]Multi-Field'!H59=2,[1]Lists!BX658&gt;60),60,IF(AND('[1]Multi-Field'!H59=3,[1]Lists!BX658&gt;70),70,IF(AND('[1]Multi-Field'!H59=4,[1]Lists!BX658&gt;80),80,IF(AND(OR('[1]Multi-Field'!H59=5,'[1]Multi-Field'!H59=6),[1]Lists!BX658&gt;100),100,[1]Lists!BX658)))))</f>
        <v>70</v>
      </c>
      <c r="BZ658" s="422">
        <f t="shared" si="91"/>
        <v>65</v>
      </c>
      <c r="CA658" s="409">
        <f t="shared" si="92"/>
        <v>70</v>
      </c>
    </row>
    <row r="659" spans="16:79">
      <c r="P659" s="391"/>
      <c r="Q659" s="84"/>
      <c r="R659" s="395"/>
      <c r="S659" s="395"/>
      <c r="T659" s="395"/>
      <c r="U659" s="396"/>
      <c r="BH659" s="409">
        <v>58</v>
      </c>
      <c r="BI659" s="424">
        <f>'[1]Multi-Field'!B60</f>
        <v>0</v>
      </c>
      <c r="BJ659" s="409">
        <f>IF('[1]Multi-Field'!H60=[1]Lists!$BB$599,[1]Lists!$BC$599,IF('[1]Multi-Field'!H60=[1]Lists!$BB$600,[1]Lists!$BC$600,IF('[1]Multi-Field'!H60=[1]Lists!$BB$601,[1]Lists!$BC$601,IF('[1]Multi-Field'!H60=[1]Lists!$BB$602,[1]Lists!$BC$602,IF('[1]Multi-Field'!H60=[1]Lists!$BB$603,[1]Lists!$BC$603,IF('[1]Multi-Field'!H60=$BB$604,$BC$604,""))))))</f>
        <v>160</v>
      </c>
      <c r="BK659" s="409">
        <f>IF('[1]Multi-Field'!H60=[1]Lists!$BB$599,[1]Lists!$BD$599,IF('[1]Multi-Field'!H60=[1]Lists!$BB$600,[1]Lists!$BD$600,IF('[1]Multi-Field'!H60=[1]Lists!$BB$601,[1]Lists!$BD$601,IF('[1]Multi-Field'!H60=[1]Lists!$BB$602,[1]Lists!$BD$602,IF('[1]Multi-Field'!H60=[1]Lists!$BB$603,[1]Lists!$BD$603,IF('[1]Multi-Field'!H60=$BB$604,$BD$604,""))))))</f>
        <v>120</v>
      </c>
      <c r="BL659" s="409">
        <f>IF('[1]Multi-Field'!H60=[1]Lists!$BB$599,[1]Lists!$BE$599,IF('[1]Multi-Field'!H60=[1]Lists!$BB$600,[1]Lists!$BE$600,IF('[1]Multi-Field'!H60=[1]Lists!$BB$601,[1]Lists!$BE$601,IF('[1]Multi-Field'!H60=[1]Lists!$BB$602,[1]Lists!$BE$602,IF('[1]Multi-Field'!H60=[1]Lists!$BB$603,[1]Lists!$BE$603,IF('[1]Multi-Field'!H60=$BB$604,$BE$604,""))))))</f>
        <v>80</v>
      </c>
      <c r="BM659" s="409">
        <f>IF('[1]Multi-Field'!AV60&gt;((1.5*BJ659)+1),0,IF(AND('[1]Multi-Field'!AV60&gt;([1]Lists!BJ659-1),'[1]Multi-Field'!H60&lt;(1.5*BJ659)),20,IF(AND('[1]Multi-Field'!AV60&gt;(BK659+20),'[1]Multi-Field'!AV60&lt;BJ659),(20+BJ659-'[1]Multi-Field'!AV60),IF('[1]Multi-Field'!AV60&lt;BK659-1+20,BK659,""))))</f>
        <v>120</v>
      </c>
      <c r="BN659" s="409">
        <f>IF('[1]Multi-Field'!AV60&gt;((1.5*BJ659)+1),0,IF(AND('[1]Multi-Field'!AV60&gt;([1]Lists!BJ659-1),'[1]Multi-Field'!AV60&lt;(1.5*BJ659)),20,IF(AND('[1]Multi-Field'!AV60&gt;(BL659+20),'[1]Multi-Field'!AV60&lt;BJ659),(20+BJ659-'[1]Multi-Field'!AV60),IF('[1]Multi-Field'!AV60&lt;BL659-1+20,BL659,""))))</f>
        <v>80</v>
      </c>
      <c r="BO659" s="409">
        <f>IF('[1]Multi-Field'!AV60&lt;60,(IF(OR('[1]Multi-Field'!H60=1,'[1]Multi-Field'!H60=2,'[1]Multi-Field'!H60=3),40,IF(OR('[1]Multi-Field'!H60=4,'[1]Multi-Field'!H60=5,'[1]Multi-Field'!H60=6),60,"#"))),IF(AND('[1]Multi-Field'!AV60&gt;59,'[1]Multi-Field'!AV60&lt;80),(IF(OR('[1]Multi-Field'!H60=1,'[1]Multi-Field'!H60=2),20,IF('[1]Multi-Field'!H60=3,40,IF(OR('[1]Multi-Field'!H60=4,'[1]Multi-Field'!H60=5,'[1]Multi-Field'!H60=6),60,"!")))),IF(AND('[1]Multi-Field'!AV60&gt;79,'[1]Multi-Field'!AV60&lt;100),(IF(OR('[1]Multi-Field'!H60=1,'[1]Multi-Field'!H60=2,'[1]Multi-Field'!H60=3),20,IF(OR('[1]Multi-Field'!H60=4,'[1]Multi-Field'!H60=5,'[1]Multi-Field'!H60=6),60,"?"))),IF(AND('[1]Multi-Field'!AV60&gt;99,'[1]Multi-Field'!AV60&lt;150),(IF(OR('[1]Multi-Field'!H60=1,'[1]Multi-Field'!H60=2,'[1]Multi-Field'!H60=3),20,IF(OR('[1]Multi-Field'!H60=4,'[1]Multi-Field'!H60=5,'[1]Multi-Field'!H60=6),40,"*"))),IF(AND('[1]Multi-Field'!AV60&gt;149,'[1]Multi-Field'!AV60&lt;200),(IF(OR('[1]Multi-Field'!H60=1,'[1]Multi-Field'!H60=2),0,IF(OR('[1]Multi-Field'!H60=3,'[1]Multi-Field'!H60=4,'[1]Multi-Field'!H60=5,'[1]Multi-Field'!H60=6),20,"&amp;"))),IF(AND('[1]Multi-Field'!AV60&gt;199,'[1]Multi-Field'!AV60&lt;269),(IF(OR('[1]Multi-Field'!H60=4,'[1]Multi-Field'!H60=5,'[1]Multi-Field'!H60=6),20,"&amp;")),IF('[1]Multi-Field'!AV60&gt;268,0,"%")))))))</f>
        <v>60</v>
      </c>
      <c r="BP659" s="409">
        <f>IF('[1]Multi-Field'!H60=1,((('[1]Multi-Field'!J60*40)-'[1]Multi-Field'!AV60)/0.6)-120,IF('[1]Multi-Field'!H60=2,((('[1]Multi-Field'!J60*40)-'[1]Multi-Field'!AV60)/0.6)-100,IF('[1]Multi-Field'!H60=3,((('[1]Multi-Field'!J60*40)-'[1]Multi-Field'!AV60)/0.6)-80,IF('[1]Multi-Field'!H60=4,((('[1]Multi-Field'!J60*40)-'[1]Multi-Field'!AV60)/0.6)-60,IF(OR('[1]Multi-Field'!H60=5,'[1]Multi-Field'!H60=6),((('[1]Multi-Field'!J60*40)-'[1]Multi-Field'!AV60)/0.6)-40,"")))))</f>
        <v>206.66666666666669</v>
      </c>
      <c r="BQ659" s="409">
        <f t="shared" si="89"/>
        <v>165.33333333333337</v>
      </c>
      <c r="BR659" s="409">
        <f t="shared" si="90"/>
        <v>136.4</v>
      </c>
      <c r="BS659" s="409">
        <f>IF('[1]Multi-Field'!AV60&gt;165,0,IF(AND('[1]Multi-Field'!AV60&gt;80,'[1]Multi-Field'!AV60&lt;166),20,IF('[1]Multi-Field'!AV60&lt;81,(110-'[1]Multi-Field'!AV60)*0.7,"")))</f>
        <v>77</v>
      </c>
      <c r="BT659" s="409" t="str">
        <f>IF('[1]Multi-Field'!AV60&gt;10,0,IF(50-(5*'[1]Multi-Field'!AV60),""))</f>
        <v/>
      </c>
      <c r="BU659" s="409">
        <f>IF('[1]Multi-Field'!AV60&gt;109,0,(110-'[1]Multi-Field'!AV60)*0.7)</f>
        <v>77</v>
      </c>
      <c r="BV659" s="409">
        <f>IF(AND('[1]Multi-Field'!H60=1,'[1]Multi-Field'!AV60&lt;100),(100-'[1]Multi-Field'!AV60)*0.88,IF(AND('[1]Multi-Field'!H60=2,'[1]Multi-Field'!AV60&lt;110),(110-'[1]Multi-Field'!AV60)*0.88,IF(AND('[1]Multi-Field'!H60=3,'[1]Multi-Field'!AV60&lt;130),(130-'[1]Multi-Field'!AV60)*1,IF(AND('[1]Multi-Field'!H60=4,'[1]Multi-Field'!AV60&lt;160),(160-'[1]Multi-Field'!AV60)*1.13,IF(AND(OR('[1]Multi-Field'!H60=5,'[1]Multi-Field'!H60=6),'[1]Multi-Field'!AV60&lt;200),(200-'[1]Multi-Field'!AV60)*0.88,0)))))</f>
        <v>180.79999999999998</v>
      </c>
      <c r="BW659" s="409">
        <f>IF(AND('[1]Multi-Field'!H60=1,'[1]Multi-Field'!AV60&lt;100),(100-'[1]Multi-Field'!AV60)*0.7,IF(AND('[1]Multi-Field'!H60=2,'[1]Multi-Field'!AV60&lt;110),(100-'[1]Multi-Field'!AV60)*0.7,IF(AND('[1]Multi-Field'!H60=3,'[1]Multi-Field'!AV60&lt;130),(130-'[1]Multi-Field'!AV60)*0.8,IF(AND('[1]Multi-Field'!H60=4,'[1]Multi-Field'!AV60&lt;160),(160-'[1]Multi-Field'!AV60)*0.9,IF(AND(OR('[1]Multi-Field'!H60=5,'[1]Multi-Field'!H60=6),'[1]Multi-Field'!AV60&lt;200),(200-'[1]Multi-Field'!AV60)*0.7,0)))))</f>
        <v>144</v>
      </c>
      <c r="BX659" s="409">
        <f>IF(AND(BW659&lt;20,OR('[1]Multi-Field'!Q60=[1]Lists!$AC$24,'[1]Multi-Field'!Q60=[1]Lists!$AC$10,'[1]Multi-Field'!Q60=[1]Lists!AC71,'[1]Multi-Field'!Q60=[1]Lists!$AC$22)),0,IF(BW659&lt;20,  20,BW659))</f>
        <v>144</v>
      </c>
      <c r="BY659" s="409">
        <f>IF(AND('[1]Multi-Field'!H60=1,[1]Lists!BX659&gt;50),50,IF(AND('[1]Multi-Field'!H60=2,[1]Lists!BX659&gt;60),60,IF(AND('[1]Multi-Field'!H60=3,[1]Lists!BX659&gt;70),70,IF(AND('[1]Multi-Field'!H60=4,[1]Lists!BX659&gt;80),80,IF(AND(OR('[1]Multi-Field'!H60=5,'[1]Multi-Field'!H60=6),[1]Lists!BX659&gt;100),100,[1]Lists!BX659)))))</f>
        <v>80</v>
      </c>
      <c r="BZ659" s="422">
        <f t="shared" si="91"/>
        <v>75</v>
      </c>
      <c r="CA659" s="409">
        <f t="shared" si="92"/>
        <v>0</v>
      </c>
    </row>
    <row r="660" spans="16:79">
      <c r="P660" s="391"/>
      <c r="Q660" s="84"/>
      <c r="R660" s="395"/>
      <c r="S660" s="395"/>
      <c r="T660" s="395"/>
      <c r="U660" s="396"/>
      <c r="BH660" s="409">
        <v>59</v>
      </c>
      <c r="BI660" s="424">
        <f>'[1]Multi-Field'!B61</f>
        <v>0</v>
      </c>
      <c r="BJ660" s="409">
        <f>IF('[1]Multi-Field'!H61=[1]Lists!$BB$599,[1]Lists!$BC$599,IF('[1]Multi-Field'!H61=[1]Lists!$BB$600,[1]Lists!$BC$600,IF('[1]Multi-Field'!H61=[1]Lists!$BB$601,[1]Lists!$BC$601,IF('[1]Multi-Field'!H61=[1]Lists!$BB$602,[1]Lists!$BC$602,IF('[1]Multi-Field'!H61=[1]Lists!$BB$603,[1]Lists!$BC$603,IF('[1]Multi-Field'!H61=$BB$604,$BC$604,""))))))</f>
        <v>160</v>
      </c>
      <c r="BK660" s="409">
        <f>IF('[1]Multi-Field'!H61=[1]Lists!$BB$599,[1]Lists!$BD$599,IF('[1]Multi-Field'!H61=[1]Lists!$BB$600,[1]Lists!$BD$600,IF('[1]Multi-Field'!H61=[1]Lists!$BB$601,[1]Lists!$BD$601,IF('[1]Multi-Field'!H61=[1]Lists!$BB$602,[1]Lists!$BD$602,IF('[1]Multi-Field'!H61=[1]Lists!$BB$603,[1]Lists!$BD$603,IF('[1]Multi-Field'!H61=$BB$604,$BD$604,""))))))</f>
        <v>120</v>
      </c>
      <c r="BL660" s="409">
        <f>IF('[1]Multi-Field'!H61=[1]Lists!$BB$599,[1]Lists!$BE$599,IF('[1]Multi-Field'!H61=[1]Lists!$BB$600,[1]Lists!$BE$600,IF('[1]Multi-Field'!H61=[1]Lists!$BB$601,[1]Lists!$BE$601,IF('[1]Multi-Field'!H61=[1]Lists!$BB$602,[1]Lists!$BE$602,IF('[1]Multi-Field'!H61=[1]Lists!$BB$603,[1]Lists!$BE$603,IF('[1]Multi-Field'!H61=$BB$604,$BE$604,""))))))</f>
        <v>80</v>
      </c>
      <c r="BM660" s="409">
        <f>IF('[1]Multi-Field'!AV61&gt;((1.5*BJ660)+1),0,IF(AND('[1]Multi-Field'!AV61&gt;([1]Lists!BJ660-1),'[1]Multi-Field'!H61&lt;(1.5*BJ660)),20,IF(AND('[1]Multi-Field'!AV61&gt;(BK660+20),'[1]Multi-Field'!AV61&lt;BJ660),(20+BJ660-'[1]Multi-Field'!AV61),IF('[1]Multi-Field'!AV61&lt;BK660-1+20,BK660,""))))</f>
        <v>120</v>
      </c>
      <c r="BN660" s="409">
        <f>IF('[1]Multi-Field'!AV61&gt;((1.5*BJ660)+1),0,IF(AND('[1]Multi-Field'!AV61&gt;([1]Lists!BJ660-1),'[1]Multi-Field'!AV61&lt;(1.5*BJ660)),20,IF(AND('[1]Multi-Field'!AV61&gt;(BL660+20),'[1]Multi-Field'!AV61&lt;BJ660),(20+BJ660-'[1]Multi-Field'!AV61),IF('[1]Multi-Field'!AV61&lt;BL660-1+20,BL660,""))))</f>
        <v>80</v>
      </c>
      <c r="BO660" s="409">
        <f>IF('[1]Multi-Field'!AV61&lt;60,(IF(OR('[1]Multi-Field'!H61=1,'[1]Multi-Field'!H61=2,'[1]Multi-Field'!H61=3),40,IF(OR('[1]Multi-Field'!H61=4,'[1]Multi-Field'!H61=5,'[1]Multi-Field'!H61=6),60,"#"))),IF(AND('[1]Multi-Field'!AV61&gt;59,'[1]Multi-Field'!AV61&lt;80),(IF(OR('[1]Multi-Field'!H61=1,'[1]Multi-Field'!H61=2),20,IF('[1]Multi-Field'!H61=3,40,IF(OR('[1]Multi-Field'!H61=4,'[1]Multi-Field'!H61=5,'[1]Multi-Field'!H61=6),60,"!")))),IF(AND('[1]Multi-Field'!AV61&gt;79,'[1]Multi-Field'!AV61&lt;100),(IF(OR('[1]Multi-Field'!H61=1,'[1]Multi-Field'!H61=2,'[1]Multi-Field'!H61=3),20,IF(OR('[1]Multi-Field'!H61=4,'[1]Multi-Field'!H61=5,'[1]Multi-Field'!H61=6),60,"?"))),IF(AND('[1]Multi-Field'!AV61&gt;99,'[1]Multi-Field'!AV61&lt;150),(IF(OR('[1]Multi-Field'!H61=1,'[1]Multi-Field'!H61=2,'[1]Multi-Field'!H61=3),20,IF(OR('[1]Multi-Field'!H61=4,'[1]Multi-Field'!H61=5,'[1]Multi-Field'!H61=6),40,"*"))),IF(AND('[1]Multi-Field'!AV61&gt;149,'[1]Multi-Field'!AV61&lt;200),(IF(OR('[1]Multi-Field'!H61=1,'[1]Multi-Field'!H61=2),0,IF(OR('[1]Multi-Field'!H61=3,'[1]Multi-Field'!H61=4,'[1]Multi-Field'!H61=5,'[1]Multi-Field'!H61=6),20,"&amp;"))),IF(AND('[1]Multi-Field'!AV61&gt;199,'[1]Multi-Field'!AV61&lt;269),(IF(OR('[1]Multi-Field'!H61=4,'[1]Multi-Field'!H61=5,'[1]Multi-Field'!H61=6),20,"&amp;")),IF('[1]Multi-Field'!AV61&gt;268,0,"%")))))))</f>
        <v>60</v>
      </c>
      <c r="BP660" s="409">
        <f>IF('[1]Multi-Field'!H61=1,((('[1]Multi-Field'!J61*40)-'[1]Multi-Field'!AV61)/0.6)-120,IF('[1]Multi-Field'!H61=2,((('[1]Multi-Field'!J61*40)-'[1]Multi-Field'!AV61)/0.6)-100,IF('[1]Multi-Field'!H61=3,((('[1]Multi-Field'!J61*40)-'[1]Multi-Field'!AV61)/0.6)-80,IF('[1]Multi-Field'!H61=4,((('[1]Multi-Field'!J61*40)-'[1]Multi-Field'!AV61)/0.6)-60,IF(OR('[1]Multi-Field'!H61=5,'[1]Multi-Field'!H61=6),((('[1]Multi-Field'!J61*40)-'[1]Multi-Field'!AV61)/0.6)-40,"")))))</f>
        <v>240</v>
      </c>
      <c r="BQ660" s="409">
        <f t="shared" si="89"/>
        <v>192</v>
      </c>
      <c r="BR660" s="409">
        <f t="shared" si="90"/>
        <v>158.4</v>
      </c>
      <c r="BS660" s="409">
        <f>IF('[1]Multi-Field'!AV61&gt;165,0,IF(AND('[1]Multi-Field'!AV61&gt;80,'[1]Multi-Field'!AV61&lt;166),20,IF('[1]Multi-Field'!AV61&lt;81,(110-'[1]Multi-Field'!AV61)*0.7,"")))</f>
        <v>77</v>
      </c>
      <c r="BT660" s="409" t="str">
        <f>IF('[1]Multi-Field'!AV61&gt;10,0,IF(50-(5*'[1]Multi-Field'!AV61),""))</f>
        <v/>
      </c>
      <c r="BU660" s="409">
        <f>IF('[1]Multi-Field'!AV61&gt;109,0,(110-'[1]Multi-Field'!AV61)*0.7)</f>
        <v>77</v>
      </c>
      <c r="BV660" s="409">
        <f>IF(AND('[1]Multi-Field'!H61=1,'[1]Multi-Field'!AV61&lt;100),(100-'[1]Multi-Field'!AV61)*0.88,IF(AND('[1]Multi-Field'!H61=2,'[1]Multi-Field'!AV61&lt;110),(110-'[1]Multi-Field'!AV61)*0.88,IF(AND('[1]Multi-Field'!H61=3,'[1]Multi-Field'!AV61&lt;130),(130-'[1]Multi-Field'!AV61)*1,IF(AND('[1]Multi-Field'!H61=4,'[1]Multi-Field'!AV61&lt;160),(160-'[1]Multi-Field'!AV61)*1.13,IF(AND(OR('[1]Multi-Field'!H61=5,'[1]Multi-Field'!H61=6),'[1]Multi-Field'!AV61&lt;200),(200-'[1]Multi-Field'!AV61)*0.88,0)))))</f>
        <v>180.79999999999998</v>
      </c>
      <c r="BW660" s="409">
        <f>IF(AND('[1]Multi-Field'!H61=1,'[1]Multi-Field'!AV61&lt;100),(100-'[1]Multi-Field'!AV61)*0.7,IF(AND('[1]Multi-Field'!H61=2,'[1]Multi-Field'!AV61&lt;110),(100-'[1]Multi-Field'!AV61)*0.7,IF(AND('[1]Multi-Field'!H61=3,'[1]Multi-Field'!AV61&lt;130),(130-'[1]Multi-Field'!AV61)*0.8,IF(AND('[1]Multi-Field'!H61=4,'[1]Multi-Field'!AV61&lt;160),(160-'[1]Multi-Field'!AV61)*0.9,IF(AND(OR('[1]Multi-Field'!H61=5,'[1]Multi-Field'!H61=6),'[1]Multi-Field'!AV61&lt;200),(200-'[1]Multi-Field'!AV61)*0.7,0)))))</f>
        <v>144</v>
      </c>
      <c r="BX660" s="409">
        <f>IF(AND(BW660&lt;20,OR('[1]Multi-Field'!Q61=[1]Lists!$AC$24,'[1]Multi-Field'!Q61=[1]Lists!$AC$10,'[1]Multi-Field'!Q61=[1]Lists!AC72,'[1]Multi-Field'!Q61=[1]Lists!$AC$22)),0,IF(BW660&lt;20,  20,BW660))</f>
        <v>144</v>
      </c>
      <c r="BY660" s="409">
        <f>IF(AND('[1]Multi-Field'!H61=1,[1]Lists!BX660&gt;50),50,IF(AND('[1]Multi-Field'!H61=2,[1]Lists!BX660&gt;60),60,IF(AND('[1]Multi-Field'!H61=3,[1]Lists!BX660&gt;70),70,IF(AND('[1]Multi-Field'!H61=4,[1]Lists!BX660&gt;80),80,IF(AND(OR('[1]Multi-Field'!H61=5,'[1]Multi-Field'!H61=6),[1]Lists!BX660&gt;100),100,[1]Lists!BX660)))))</f>
        <v>80</v>
      </c>
      <c r="BZ660" s="422">
        <f t="shared" si="91"/>
        <v>75</v>
      </c>
      <c r="CA660" s="409">
        <f t="shared" si="92"/>
        <v>0</v>
      </c>
    </row>
    <row r="661" spans="16:79" ht="13.5" thickBot="1">
      <c r="P661" s="391"/>
      <c r="Q661" s="85"/>
      <c r="R661" s="397"/>
      <c r="S661" s="397"/>
      <c r="T661" s="397"/>
      <c r="U661" s="398"/>
      <c r="BH661" s="409">
        <v>60</v>
      </c>
      <c r="BI661" s="424">
        <f>'[1]Multi-Field'!B62</f>
        <v>0</v>
      </c>
      <c r="BJ661" s="409">
        <f>IF('[1]Multi-Field'!H62=[1]Lists!$BB$599,[1]Lists!$BC$599,IF('[1]Multi-Field'!H62=[1]Lists!$BB$600,[1]Lists!$BC$600,IF('[1]Multi-Field'!H62=[1]Lists!$BB$601,[1]Lists!$BC$601,IF('[1]Multi-Field'!H62=[1]Lists!$BB$602,[1]Lists!$BC$602,IF('[1]Multi-Field'!H62=[1]Lists!$BB$603,[1]Lists!$BC$603,IF('[1]Multi-Field'!H62=$BB$604,$BC$604,""))))))</f>
        <v>130</v>
      </c>
      <c r="BK661" s="409">
        <f>IF('[1]Multi-Field'!H62=[1]Lists!$BB$599,[1]Lists!$BD$599,IF('[1]Multi-Field'!H62=[1]Lists!$BB$600,[1]Lists!$BD$600,IF('[1]Multi-Field'!H62=[1]Lists!$BB$601,[1]Lists!$BD$601,IF('[1]Multi-Field'!H62=[1]Lists!$BB$602,[1]Lists!$BD$602,IF('[1]Multi-Field'!H62=[1]Lists!$BB$603,[1]Lists!$BD$603,IF('[1]Multi-Field'!H62=$BB$604,$BD$604,""))))))</f>
        <v>80</v>
      </c>
      <c r="BL661" s="409">
        <f>IF('[1]Multi-Field'!H62=[1]Lists!$BB$599,[1]Lists!$BE$599,IF('[1]Multi-Field'!H62=[1]Lists!$BB$600,[1]Lists!$BE$600,IF('[1]Multi-Field'!H62=[1]Lists!$BB$601,[1]Lists!$BE$601,IF('[1]Multi-Field'!H62=[1]Lists!$BB$602,[1]Lists!$BE$602,IF('[1]Multi-Field'!H62=[1]Lists!$BB$603,[1]Lists!$BE$603,IF('[1]Multi-Field'!H62=$BB$604,$BE$604,""))))))</f>
        <v>70</v>
      </c>
      <c r="BM661" s="409">
        <f>IF('[1]Multi-Field'!AV62&gt;((1.5*BJ661)+1),0,IF(AND('[1]Multi-Field'!AV62&gt;([1]Lists!BJ661-1),'[1]Multi-Field'!H62&lt;(1.5*BJ661)),20,IF(AND('[1]Multi-Field'!AV62&gt;(BK661+20),'[1]Multi-Field'!AV62&lt;BJ661),(20+BJ661-'[1]Multi-Field'!AV62),IF('[1]Multi-Field'!AV62&lt;BK661-1+20,BK661,""))))</f>
        <v>80</v>
      </c>
      <c r="BN661" s="409">
        <f>IF('[1]Multi-Field'!AV62&gt;((1.5*BJ661)+1),0,IF(AND('[1]Multi-Field'!AV62&gt;([1]Lists!BJ661-1),'[1]Multi-Field'!AV62&lt;(1.5*BJ661)),20,IF(AND('[1]Multi-Field'!AV62&gt;(BL661+20),'[1]Multi-Field'!AV62&lt;BJ661),(20+BJ661-'[1]Multi-Field'!AV62),IF('[1]Multi-Field'!AV62&lt;BL661-1+20,BL661,""))))</f>
        <v>70</v>
      </c>
      <c r="BO661" s="409">
        <f>IF('[1]Multi-Field'!AV62&lt;60,(IF(OR('[1]Multi-Field'!H62=1,'[1]Multi-Field'!H62=2,'[1]Multi-Field'!H62=3),40,IF(OR('[1]Multi-Field'!H62=4,'[1]Multi-Field'!H62=5,'[1]Multi-Field'!H62=6),60,"#"))),IF(AND('[1]Multi-Field'!AV62&gt;59,'[1]Multi-Field'!AV62&lt;80),(IF(OR('[1]Multi-Field'!H62=1,'[1]Multi-Field'!H62=2),20,IF('[1]Multi-Field'!H62=3,40,IF(OR('[1]Multi-Field'!H62=4,'[1]Multi-Field'!H62=5,'[1]Multi-Field'!H62=6),60,"!")))),IF(AND('[1]Multi-Field'!AV62&gt;79,'[1]Multi-Field'!AV62&lt;100),(IF(OR('[1]Multi-Field'!H62=1,'[1]Multi-Field'!H62=2,'[1]Multi-Field'!H62=3),20,IF(OR('[1]Multi-Field'!H62=4,'[1]Multi-Field'!H62=5,'[1]Multi-Field'!H62=6),60,"?"))),IF(AND('[1]Multi-Field'!AV62&gt;99,'[1]Multi-Field'!AV62&lt;150),(IF(OR('[1]Multi-Field'!H62=1,'[1]Multi-Field'!H62=2,'[1]Multi-Field'!H62=3),20,IF(OR('[1]Multi-Field'!H62=4,'[1]Multi-Field'!H62=5,'[1]Multi-Field'!H62=6),40,"*"))),IF(AND('[1]Multi-Field'!AV62&gt;149,'[1]Multi-Field'!AV62&lt;200),(IF(OR('[1]Multi-Field'!H62=1,'[1]Multi-Field'!H62=2),0,IF(OR('[1]Multi-Field'!H62=3,'[1]Multi-Field'!H62=4,'[1]Multi-Field'!H62=5,'[1]Multi-Field'!H62=6),20,"&amp;"))),IF(AND('[1]Multi-Field'!AV62&gt;199,'[1]Multi-Field'!AV62&lt;269),(IF(OR('[1]Multi-Field'!H62=4,'[1]Multi-Field'!H62=5,'[1]Multi-Field'!H62=6),20,"&amp;")),IF('[1]Multi-Field'!AV62&gt;268,0,"%")))))))</f>
        <v>40</v>
      </c>
      <c r="BP661" s="409">
        <f>IF('[1]Multi-Field'!H62=1,((('[1]Multi-Field'!J62*40)-'[1]Multi-Field'!AV62)/0.6)-120,IF('[1]Multi-Field'!H62=2,((('[1]Multi-Field'!J62*40)-'[1]Multi-Field'!AV62)/0.6)-100,IF('[1]Multi-Field'!H62=3,((('[1]Multi-Field'!J62*40)-'[1]Multi-Field'!AV62)/0.6)-80,IF('[1]Multi-Field'!H62=4,((('[1]Multi-Field'!J62*40)-'[1]Multi-Field'!AV62)/0.6)-60,IF(OR('[1]Multi-Field'!H62=5,'[1]Multi-Field'!H62=6),((('[1]Multi-Field'!J62*40)-'[1]Multi-Field'!AV62)/0.6)-40,"")))))</f>
        <v>320</v>
      </c>
      <c r="BQ661" s="409">
        <f t="shared" si="89"/>
        <v>256</v>
      </c>
      <c r="BR661" s="409">
        <f t="shared" si="90"/>
        <v>211.20000000000002</v>
      </c>
      <c r="BS661" s="409">
        <f>IF('[1]Multi-Field'!AV62&gt;165,0,IF(AND('[1]Multi-Field'!AV62&gt;80,'[1]Multi-Field'!AV62&lt;166),20,IF('[1]Multi-Field'!AV62&lt;81,(110-'[1]Multi-Field'!AV62)*0.7,"")))</f>
        <v>77</v>
      </c>
      <c r="BT661" s="409" t="str">
        <f>IF('[1]Multi-Field'!AV62&gt;10,0,IF(50-(5*'[1]Multi-Field'!AV62),""))</f>
        <v/>
      </c>
      <c r="BU661" s="409">
        <f>IF('[1]Multi-Field'!AV62&gt;109,0,(110-'[1]Multi-Field'!AV62)*0.7)</f>
        <v>77</v>
      </c>
      <c r="BV661" s="409">
        <f>IF(AND('[1]Multi-Field'!H62=1,'[1]Multi-Field'!AV62&lt;100),(100-'[1]Multi-Field'!AV62)*0.88,IF(AND('[1]Multi-Field'!H62=2,'[1]Multi-Field'!AV62&lt;110),(110-'[1]Multi-Field'!AV62)*0.88,IF(AND('[1]Multi-Field'!H62=3,'[1]Multi-Field'!AV62&lt;130),(130-'[1]Multi-Field'!AV62)*1,IF(AND('[1]Multi-Field'!H62=4,'[1]Multi-Field'!AV62&lt;160),(160-'[1]Multi-Field'!AV62)*1.13,IF(AND(OR('[1]Multi-Field'!H62=5,'[1]Multi-Field'!H62=6),'[1]Multi-Field'!AV62&lt;200),(200-'[1]Multi-Field'!AV62)*0.88,0)))))</f>
        <v>130</v>
      </c>
      <c r="BW661" s="409">
        <f>IF(AND('[1]Multi-Field'!H62=1,'[1]Multi-Field'!AV62&lt;100),(100-'[1]Multi-Field'!AV62)*0.7,IF(AND('[1]Multi-Field'!H62=2,'[1]Multi-Field'!AV62&lt;110),(100-'[1]Multi-Field'!AV62)*0.7,IF(AND('[1]Multi-Field'!H62=3,'[1]Multi-Field'!AV62&lt;130),(130-'[1]Multi-Field'!AV62)*0.8,IF(AND('[1]Multi-Field'!H62=4,'[1]Multi-Field'!AV62&lt;160),(160-'[1]Multi-Field'!AV62)*0.9,IF(AND(OR('[1]Multi-Field'!H62=5,'[1]Multi-Field'!H62=6),'[1]Multi-Field'!AV62&lt;200),(200-'[1]Multi-Field'!AV62)*0.7,0)))))</f>
        <v>104</v>
      </c>
      <c r="BX661" s="409">
        <f>IF(AND(BW661&lt;20,OR('[1]Multi-Field'!Q62=[1]Lists!$AC$24,'[1]Multi-Field'!Q62=[1]Lists!$AC$10,'[1]Multi-Field'!Q62=[1]Lists!AC73,'[1]Multi-Field'!Q62=[1]Lists!$AC$22)),0,IF(BW661&lt;20,  20,BW661))</f>
        <v>104</v>
      </c>
      <c r="BY661" s="409">
        <f>IF(AND('[1]Multi-Field'!H62=1,[1]Lists!BX661&gt;50),50,IF(AND('[1]Multi-Field'!H62=2,[1]Lists!BX661&gt;60),60,IF(AND('[1]Multi-Field'!H62=3,[1]Lists!BX661&gt;70),70,IF(AND('[1]Multi-Field'!H62=4,[1]Lists!BX661&gt;80),80,IF(AND(OR('[1]Multi-Field'!H62=5,'[1]Multi-Field'!H62=6),[1]Lists!BX661&gt;100),100,[1]Lists!BX661)))))</f>
        <v>70</v>
      </c>
      <c r="BZ661" s="422">
        <f t="shared" si="91"/>
        <v>65</v>
      </c>
      <c r="CA661" s="409">
        <f t="shared" si="92"/>
        <v>0</v>
      </c>
    </row>
    <row r="662" spans="16:79">
      <c r="P662" s="391"/>
      <c r="Q662" s="83"/>
      <c r="R662" s="395"/>
      <c r="S662" s="395"/>
      <c r="T662" s="395"/>
      <c r="U662" s="396"/>
      <c r="BH662" s="409">
        <v>61</v>
      </c>
      <c r="BI662" s="424">
        <f>'[1]Multi-Field'!B63</f>
        <v>0</v>
      </c>
      <c r="BJ662" s="409">
        <f>IF('[1]Multi-Field'!H63=[1]Lists!$BB$599,[1]Lists!$BC$599,IF('[1]Multi-Field'!H63=[1]Lists!$BB$600,[1]Lists!$BC$600,IF('[1]Multi-Field'!H63=[1]Lists!$BB$601,[1]Lists!$BC$601,IF('[1]Multi-Field'!H63=[1]Lists!$BB$602,[1]Lists!$BC$602,IF('[1]Multi-Field'!H63=[1]Lists!$BB$603,[1]Lists!$BC$603,IF('[1]Multi-Field'!H63=$BB$604,$BC$604,""))))))</f>
        <v>110</v>
      </c>
      <c r="BK662" s="409">
        <f>IF('[1]Multi-Field'!H63=[1]Lists!$BB$599,[1]Lists!$BD$599,IF('[1]Multi-Field'!H63=[1]Lists!$BB$600,[1]Lists!$BD$600,IF('[1]Multi-Field'!H63=[1]Lists!$BB$601,[1]Lists!$BD$601,IF('[1]Multi-Field'!H63=[1]Lists!$BB$602,[1]Lists!$BD$602,IF('[1]Multi-Field'!H63=[1]Lists!$BB$603,[1]Lists!$BD$603,IF('[1]Multi-Field'!H63=$BB$604,$BD$604,""))))))</f>
        <v>60</v>
      </c>
      <c r="BL662" s="409">
        <f>IF('[1]Multi-Field'!H63=[1]Lists!$BB$599,[1]Lists!$BE$599,IF('[1]Multi-Field'!H63=[1]Lists!$BB$600,[1]Lists!$BE$600,IF('[1]Multi-Field'!H63=[1]Lists!$BB$601,[1]Lists!$BE$601,IF('[1]Multi-Field'!H63=[1]Lists!$BB$602,[1]Lists!$BE$602,IF('[1]Multi-Field'!H63=[1]Lists!$BB$603,[1]Lists!$BE$603,IF('[1]Multi-Field'!H63=$BB$604,$BE$604,""))))))</f>
        <v>60</v>
      </c>
      <c r="BM662" s="409">
        <f>IF('[1]Multi-Field'!AV63&gt;((1.5*BJ662)+1),0,IF(AND('[1]Multi-Field'!AV63&gt;([1]Lists!BJ662-1),'[1]Multi-Field'!H63&lt;(1.5*BJ662)),20,IF(AND('[1]Multi-Field'!AV63&gt;(BK662+20),'[1]Multi-Field'!AV63&lt;BJ662),(20+BJ662-'[1]Multi-Field'!AV63),IF('[1]Multi-Field'!AV63&lt;BK662-1+20,BK662,""))))</f>
        <v>60</v>
      </c>
      <c r="BN662" s="409">
        <f>IF('[1]Multi-Field'!AV63&gt;((1.5*BJ662)+1),0,IF(AND('[1]Multi-Field'!AV63&gt;([1]Lists!BJ662-1),'[1]Multi-Field'!AV63&lt;(1.5*BJ662)),20,IF(AND('[1]Multi-Field'!AV63&gt;(BL662+20),'[1]Multi-Field'!AV63&lt;BJ662),(20+BJ662-'[1]Multi-Field'!AV63),IF('[1]Multi-Field'!AV63&lt;BL662-1+20,BL662,""))))</f>
        <v>60</v>
      </c>
      <c r="BO662" s="409">
        <f>IF('[1]Multi-Field'!AV63&lt;60,(IF(OR('[1]Multi-Field'!H63=1,'[1]Multi-Field'!H63=2,'[1]Multi-Field'!H63=3),40,IF(OR('[1]Multi-Field'!H63=4,'[1]Multi-Field'!H63=5,'[1]Multi-Field'!H63=6),60,"#"))),IF(AND('[1]Multi-Field'!AV63&gt;59,'[1]Multi-Field'!AV63&lt;80),(IF(OR('[1]Multi-Field'!H63=1,'[1]Multi-Field'!H63=2),20,IF('[1]Multi-Field'!H63=3,40,IF(OR('[1]Multi-Field'!H63=4,'[1]Multi-Field'!H63=5,'[1]Multi-Field'!H63=6),60,"!")))),IF(AND('[1]Multi-Field'!AV63&gt;79,'[1]Multi-Field'!AV63&lt;100),(IF(OR('[1]Multi-Field'!H63=1,'[1]Multi-Field'!H63=2,'[1]Multi-Field'!H63=3),20,IF(OR('[1]Multi-Field'!H63=4,'[1]Multi-Field'!H63=5,'[1]Multi-Field'!H63=6),60,"?"))),IF(AND('[1]Multi-Field'!AV63&gt;99,'[1]Multi-Field'!AV63&lt;150),(IF(OR('[1]Multi-Field'!H63=1,'[1]Multi-Field'!H63=2,'[1]Multi-Field'!H63=3),20,IF(OR('[1]Multi-Field'!H63=4,'[1]Multi-Field'!H63=5,'[1]Multi-Field'!H63=6),40,"*"))),IF(AND('[1]Multi-Field'!AV63&gt;149,'[1]Multi-Field'!AV63&lt;200),(IF(OR('[1]Multi-Field'!H63=1,'[1]Multi-Field'!H63=2),0,IF(OR('[1]Multi-Field'!H63=3,'[1]Multi-Field'!H63=4,'[1]Multi-Field'!H63=5,'[1]Multi-Field'!H63=6),20,"&amp;"))),IF(AND('[1]Multi-Field'!AV63&gt;199,'[1]Multi-Field'!AV63&lt;269),(IF(OR('[1]Multi-Field'!H63=4,'[1]Multi-Field'!H63=5,'[1]Multi-Field'!H63=6),20,"&amp;")),IF('[1]Multi-Field'!AV63&gt;268,0,"%")))))))</f>
        <v>40</v>
      </c>
      <c r="BP662" s="409">
        <f>IF('[1]Multi-Field'!H63=1,((('[1]Multi-Field'!J63*40)-'[1]Multi-Field'!AV63)/0.6)-120,IF('[1]Multi-Field'!H63=2,((('[1]Multi-Field'!J63*40)-'[1]Multi-Field'!AV63)/0.6)-100,IF('[1]Multi-Field'!H63=3,((('[1]Multi-Field'!J63*40)-'[1]Multi-Field'!AV63)/0.6)-80,IF('[1]Multi-Field'!H63=4,((('[1]Multi-Field'!J63*40)-'[1]Multi-Field'!AV63)/0.6)-60,IF(OR('[1]Multi-Field'!H63=5,'[1]Multi-Field'!H63=6),((('[1]Multi-Field'!J63*40)-'[1]Multi-Field'!AV63)/0.6)-40,"")))))</f>
        <v>200</v>
      </c>
      <c r="BQ662" s="409">
        <f t="shared" si="89"/>
        <v>160</v>
      </c>
      <c r="BR662" s="409">
        <f t="shared" si="90"/>
        <v>132</v>
      </c>
      <c r="BS662" s="409">
        <f>IF('[1]Multi-Field'!AV63&gt;165,0,IF(AND('[1]Multi-Field'!AV63&gt;80,'[1]Multi-Field'!AV63&lt;166),20,IF('[1]Multi-Field'!AV63&lt;81,(110-'[1]Multi-Field'!AV63)*0.7,"")))</f>
        <v>77</v>
      </c>
      <c r="BT662" s="409" t="str">
        <f>IF('[1]Multi-Field'!AV63&gt;10,0,IF(50-(5*'[1]Multi-Field'!AV63),""))</f>
        <v/>
      </c>
      <c r="BU662" s="409">
        <f>IF('[1]Multi-Field'!AV63&gt;109,0,(110-'[1]Multi-Field'!AV63)*0.7)</f>
        <v>77</v>
      </c>
      <c r="BV662" s="409">
        <f>IF(AND('[1]Multi-Field'!H63=1,'[1]Multi-Field'!AV63&lt;100),(100-'[1]Multi-Field'!AV63)*0.88,IF(AND('[1]Multi-Field'!H63=2,'[1]Multi-Field'!AV63&lt;110),(110-'[1]Multi-Field'!AV63)*0.88,IF(AND('[1]Multi-Field'!H63=3,'[1]Multi-Field'!AV63&lt;130),(130-'[1]Multi-Field'!AV63)*1,IF(AND('[1]Multi-Field'!H63=4,'[1]Multi-Field'!AV63&lt;160),(160-'[1]Multi-Field'!AV63)*1.13,IF(AND(OR('[1]Multi-Field'!H63=5,'[1]Multi-Field'!H63=6),'[1]Multi-Field'!AV63&lt;200),(200-'[1]Multi-Field'!AV63)*0.88,0)))))</f>
        <v>96.8</v>
      </c>
      <c r="BW662" s="409">
        <f>IF(AND('[1]Multi-Field'!H63=1,'[1]Multi-Field'!AV63&lt;100),(100-'[1]Multi-Field'!AV63)*0.7,IF(AND('[1]Multi-Field'!H63=2,'[1]Multi-Field'!AV63&lt;110),(100-'[1]Multi-Field'!AV63)*0.7,IF(AND('[1]Multi-Field'!H63=3,'[1]Multi-Field'!AV63&lt;130),(130-'[1]Multi-Field'!AV63)*0.8,IF(AND('[1]Multi-Field'!H63=4,'[1]Multi-Field'!AV63&lt;160),(160-'[1]Multi-Field'!AV63)*0.9,IF(AND(OR('[1]Multi-Field'!H63=5,'[1]Multi-Field'!H63=6),'[1]Multi-Field'!AV63&lt;200),(200-'[1]Multi-Field'!AV63)*0.7,0)))))</f>
        <v>70</v>
      </c>
      <c r="BX662" s="409">
        <f>IF(AND(BW662&lt;20,OR('[1]Multi-Field'!Q63=[1]Lists!$AC$24,'[1]Multi-Field'!Q63=[1]Lists!$AC$10,'[1]Multi-Field'!Q63=[1]Lists!AC74,'[1]Multi-Field'!Q63=[1]Lists!$AC$22)),0,IF(BW662&lt;20,  20,BW662))</f>
        <v>70</v>
      </c>
      <c r="BY662" s="409">
        <f>IF(AND('[1]Multi-Field'!H63=1,[1]Lists!BX662&gt;50),50,IF(AND('[1]Multi-Field'!H63=2,[1]Lists!BX662&gt;60),60,IF(AND('[1]Multi-Field'!H63=3,[1]Lists!BX662&gt;70),70,IF(AND('[1]Multi-Field'!H63=4,[1]Lists!BX662&gt;80),80,IF(AND(OR('[1]Multi-Field'!H63=5,'[1]Multi-Field'!H63=6),[1]Lists!BX662&gt;100),100,[1]Lists!BX662)))))</f>
        <v>60</v>
      </c>
      <c r="BZ662" s="422">
        <f t="shared" si="91"/>
        <v>55</v>
      </c>
      <c r="CA662" s="409">
        <f t="shared" si="92"/>
        <v>0</v>
      </c>
    </row>
    <row r="663" spans="16:79">
      <c r="P663" s="391"/>
      <c r="Q663" s="84"/>
      <c r="R663" s="395"/>
      <c r="S663" s="395"/>
      <c r="T663" s="395"/>
      <c r="U663" s="396"/>
      <c r="BH663" s="409">
        <v>62</v>
      </c>
      <c r="BI663" s="424">
        <f>'[1]Multi-Field'!B64</f>
        <v>0</v>
      </c>
      <c r="BJ663" s="409">
        <f>IF('[1]Multi-Field'!H64=[1]Lists!$BB$599,[1]Lists!$BC$599,IF('[1]Multi-Field'!H64=[1]Lists!$BB$600,[1]Lists!$BC$600,IF('[1]Multi-Field'!H64=[1]Lists!$BB$601,[1]Lists!$BC$601,IF('[1]Multi-Field'!H64=[1]Lists!$BB$602,[1]Lists!$BC$602,IF('[1]Multi-Field'!H64=[1]Lists!$BB$603,[1]Lists!$BC$603,IF('[1]Multi-Field'!H64=$BB$604,$BC$604,""))))))</f>
        <v>160</v>
      </c>
      <c r="BK663" s="409">
        <f>IF('[1]Multi-Field'!H64=[1]Lists!$BB$599,[1]Lists!$BD$599,IF('[1]Multi-Field'!H64=[1]Lists!$BB$600,[1]Lists!$BD$600,IF('[1]Multi-Field'!H64=[1]Lists!$BB$601,[1]Lists!$BD$601,IF('[1]Multi-Field'!H64=[1]Lists!$BB$602,[1]Lists!$BD$602,IF('[1]Multi-Field'!H64=[1]Lists!$BB$603,[1]Lists!$BD$603,IF('[1]Multi-Field'!H64=$BB$604,$BD$604,""))))))</f>
        <v>120</v>
      </c>
      <c r="BL663" s="409">
        <f>IF('[1]Multi-Field'!H64=[1]Lists!$BB$599,[1]Lists!$BE$599,IF('[1]Multi-Field'!H64=[1]Lists!$BB$600,[1]Lists!$BE$600,IF('[1]Multi-Field'!H64=[1]Lists!$BB$601,[1]Lists!$BE$601,IF('[1]Multi-Field'!H64=[1]Lists!$BB$602,[1]Lists!$BE$602,IF('[1]Multi-Field'!H64=[1]Lists!$BB$603,[1]Lists!$BE$603,IF('[1]Multi-Field'!H64=$BB$604,$BE$604,""))))))</f>
        <v>80</v>
      </c>
      <c r="BM663" s="409">
        <f>IF('[1]Multi-Field'!AV64&gt;((1.5*BJ663)+1),0,IF(AND('[1]Multi-Field'!AV64&gt;([1]Lists!BJ663-1),'[1]Multi-Field'!H64&lt;(1.5*BJ663)),20,IF(AND('[1]Multi-Field'!AV64&gt;(BK663+20),'[1]Multi-Field'!AV64&lt;BJ663),(20+BJ663-'[1]Multi-Field'!AV64),IF('[1]Multi-Field'!AV64&lt;BK663-1+20,BK663,""))))</f>
        <v>120</v>
      </c>
      <c r="BN663" s="409">
        <f>IF('[1]Multi-Field'!AV64&gt;((1.5*BJ663)+1),0,IF(AND('[1]Multi-Field'!AV64&gt;([1]Lists!BJ663-1),'[1]Multi-Field'!AV64&lt;(1.5*BJ663)),20,IF(AND('[1]Multi-Field'!AV64&gt;(BL663+20),'[1]Multi-Field'!AV64&lt;BJ663),(20+BJ663-'[1]Multi-Field'!AV64),IF('[1]Multi-Field'!AV64&lt;BL663-1+20,BL663,""))))</f>
        <v>80</v>
      </c>
      <c r="BO663" s="409">
        <f>IF('[1]Multi-Field'!AV64&lt;60,(IF(OR('[1]Multi-Field'!H64=1,'[1]Multi-Field'!H64=2,'[1]Multi-Field'!H64=3),40,IF(OR('[1]Multi-Field'!H64=4,'[1]Multi-Field'!H64=5,'[1]Multi-Field'!H64=6),60,"#"))),IF(AND('[1]Multi-Field'!AV64&gt;59,'[1]Multi-Field'!AV64&lt;80),(IF(OR('[1]Multi-Field'!H64=1,'[1]Multi-Field'!H64=2),20,IF('[1]Multi-Field'!H64=3,40,IF(OR('[1]Multi-Field'!H64=4,'[1]Multi-Field'!H64=5,'[1]Multi-Field'!H64=6),60,"!")))),IF(AND('[1]Multi-Field'!AV64&gt;79,'[1]Multi-Field'!AV64&lt;100),(IF(OR('[1]Multi-Field'!H64=1,'[1]Multi-Field'!H64=2,'[1]Multi-Field'!H64=3),20,IF(OR('[1]Multi-Field'!H64=4,'[1]Multi-Field'!H64=5,'[1]Multi-Field'!H64=6),60,"?"))),IF(AND('[1]Multi-Field'!AV64&gt;99,'[1]Multi-Field'!AV64&lt;150),(IF(OR('[1]Multi-Field'!H64=1,'[1]Multi-Field'!H64=2,'[1]Multi-Field'!H64=3),20,IF(OR('[1]Multi-Field'!H64=4,'[1]Multi-Field'!H64=5,'[1]Multi-Field'!H64=6),40,"*"))),IF(AND('[1]Multi-Field'!AV64&gt;149,'[1]Multi-Field'!AV64&lt;200),(IF(OR('[1]Multi-Field'!H64=1,'[1]Multi-Field'!H64=2),0,IF(OR('[1]Multi-Field'!H64=3,'[1]Multi-Field'!H64=4,'[1]Multi-Field'!H64=5,'[1]Multi-Field'!H64=6),20,"&amp;"))),IF(AND('[1]Multi-Field'!AV64&gt;199,'[1]Multi-Field'!AV64&lt;269),(IF(OR('[1]Multi-Field'!H64=4,'[1]Multi-Field'!H64=5,'[1]Multi-Field'!H64=6),20,"&amp;")),IF('[1]Multi-Field'!AV64&gt;268,0,"%")))))))</f>
        <v>60</v>
      </c>
      <c r="BP663" s="409">
        <f>IF('[1]Multi-Field'!H64=1,((('[1]Multi-Field'!J64*40)-'[1]Multi-Field'!AV64)/0.6)-120,IF('[1]Multi-Field'!H64=2,((('[1]Multi-Field'!J64*40)-'[1]Multi-Field'!AV64)/0.6)-100,IF('[1]Multi-Field'!H64=3,((('[1]Multi-Field'!J64*40)-'[1]Multi-Field'!AV64)/0.6)-80,IF('[1]Multi-Field'!H64=4,((('[1]Multi-Field'!J64*40)-'[1]Multi-Field'!AV64)/0.6)-60,IF(OR('[1]Multi-Field'!H64=5,'[1]Multi-Field'!H64=6),((('[1]Multi-Field'!J64*40)-'[1]Multi-Field'!AV64)/0.6)-40,"")))))</f>
        <v>273.33333333333337</v>
      </c>
      <c r="BQ663" s="409">
        <f t="shared" si="89"/>
        <v>218.66666666666671</v>
      </c>
      <c r="BR663" s="409">
        <f t="shared" si="90"/>
        <v>180.40000000000003</v>
      </c>
      <c r="BS663" s="409">
        <f>IF('[1]Multi-Field'!AV64&gt;165,0,IF(AND('[1]Multi-Field'!AV64&gt;80,'[1]Multi-Field'!AV64&lt;166),20,IF('[1]Multi-Field'!AV64&lt;81,(110-'[1]Multi-Field'!AV64)*0.7,"")))</f>
        <v>77</v>
      </c>
      <c r="BT663" s="409" t="str">
        <f>IF('[1]Multi-Field'!AV64&gt;10,0,IF(50-(5*'[1]Multi-Field'!AV64),""))</f>
        <v/>
      </c>
      <c r="BU663" s="409">
        <f>IF('[1]Multi-Field'!AV64&gt;109,0,(110-'[1]Multi-Field'!AV64)*0.7)</f>
        <v>77</v>
      </c>
      <c r="BV663" s="409">
        <f>IF(AND('[1]Multi-Field'!H64=1,'[1]Multi-Field'!AV64&lt;100),(100-'[1]Multi-Field'!AV64)*0.88,IF(AND('[1]Multi-Field'!H64=2,'[1]Multi-Field'!AV64&lt;110),(110-'[1]Multi-Field'!AV64)*0.88,IF(AND('[1]Multi-Field'!H64=3,'[1]Multi-Field'!AV64&lt;130),(130-'[1]Multi-Field'!AV64)*1,IF(AND('[1]Multi-Field'!H64=4,'[1]Multi-Field'!AV64&lt;160),(160-'[1]Multi-Field'!AV64)*1.13,IF(AND(OR('[1]Multi-Field'!H64=5,'[1]Multi-Field'!H64=6),'[1]Multi-Field'!AV64&lt;200),(200-'[1]Multi-Field'!AV64)*0.88,0)))))</f>
        <v>180.79999999999998</v>
      </c>
      <c r="BW663" s="409">
        <f>IF(AND('[1]Multi-Field'!H64=1,'[1]Multi-Field'!AV64&lt;100),(100-'[1]Multi-Field'!AV64)*0.7,IF(AND('[1]Multi-Field'!H64=2,'[1]Multi-Field'!AV64&lt;110),(100-'[1]Multi-Field'!AV64)*0.7,IF(AND('[1]Multi-Field'!H64=3,'[1]Multi-Field'!AV64&lt;130),(130-'[1]Multi-Field'!AV64)*0.8,IF(AND('[1]Multi-Field'!H64=4,'[1]Multi-Field'!AV64&lt;160),(160-'[1]Multi-Field'!AV64)*0.9,IF(AND(OR('[1]Multi-Field'!H64=5,'[1]Multi-Field'!H64=6),'[1]Multi-Field'!AV64&lt;200),(200-'[1]Multi-Field'!AV64)*0.7,0)))))</f>
        <v>144</v>
      </c>
      <c r="BX663" s="409">
        <f>IF(AND(BW663&lt;20,OR('[1]Multi-Field'!Q64=[1]Lists!$AC$24,'[1]Multi-Field'!Q64=[1]Lists!$AC$10,'[1]Multi-Field'!Q64=[1]Lists!AC75,'[1]Multi-Field'!Q64=[1]Lists!$AC$22)),0,IF(BW663&lt;20,  20,BW663))</f>
        <v>144</v>
      </c>
      <c r="BY663" s="409">
        <f>IF(AND('[1]Multi-Field'!H64=1,[1]Lists!BX663&gt;50),50,IF(AND('[1]Multi-Field'!H64=2,[1]Lists!BX663&gt;60),60,IF(AND('[1]Multi-Field'!H64=3,[1]Lists!BX663&gt;70),70,IF(AND('[1]Multi-Field'!H64=4,[1]Lists!BX663&gt;80),80,IF(AND(OR('[1]Multi-Field'!H64=5,'[1]Multi-Field'!H64=6),[1]Lists!BX663&gt;100),100,[1]Lists!BX663)))))</f>
        <v>80</v>
      </c>
      <c r="BZ663" s="422">
        <f t="shared" si="91"/>
        <v>75</v>
      </c>
      <c r="CA663" s="409">
        <f t="shared" si="92"/>
        <v>77</v>
      </c>
    </row>
    <row r="664" spans="16:79">
      <c r="P664" s="391"/>
      <c r="Q664" s="84"/>
      <c r="R664" s="395"/>
      <c r="S664" s="395"/>
      <c r="T664" s="395"/>
      <c r="U664" s="396"/>
      <c r="BH664" s="409">
        <v>63</v>
      </c>
      <c r="BI664" s="424">
        <f>'[1]Multi-Field'!B65</f>
        <v>0</v>
      </c>
      <c r="BJ664" s="409">
        <f>IF('[1]Multi-Field'!H65=[1]Lists!$BB$599,[1]Lists!$BC$599,IF('[1]Multi-Field'!H65=[1]Lists!$BB$600,[1]Lists!$BC$600,IF('[1]Multi-Field'!H65=[1]Lists!$BB$601,[1]Lists!$BC$601,IF('[1]Multi-Field'!H65=[1]Lists!$BB$602,[1]Lists!$BC$602,IF('[1]Multi-Field'!H65=[1]Lists!$BB$603,[1]Lists!$BC$603,IF('[1]Multi-Field'!H65=$BB$604,$BC$604,""))))))</f>
        <v>110</v>
      </c>
      <c r="BK664" s="409">
        <f>IF('[1]Multi-Field'!H65=[1]Lists!$BB$599,[1]Lists!$BD$599,IF('[1]Multi-Field'!H65=[1]Lists!$BB$600,[1]Lists!$BD$600,IF('[1]Multi-Field'!H65=[1]Lists!$BB$601,[1]Lists!$BD$601,IF('[1]Multi-Field'!H65=[1]Lists!$BB$602,[1]Lists!$BD$602,IF('[1]Multi-Field'!H65=[1]Lists!$BB$603,[1]Lists!$BD$603,IF('[1]Multi-Field'!H65=$BB$604,$BD$604,""))))))</f>
        <v>60</v>
      </c>
      <c r="BL664" s="409">
        <f>IF('[1]Multi-Field'!H65=[1]Lists!$BB$599,[1]Lists!$BE$599,IF('[1]Multi-Field'!H65=[1]Lists!$BB$600,[1]Lists!$BE$600,IF('[1]Multi-Field'!H65=[1]Lists!$BB$601,[1]Lists!$BE$601,IF('[1]Multi-Field'!H65=[1]Lists!$BB$602,[1]Lists!$BE$602,IF('[1]Multi-Field'!H65=[1]Lists!$BB$603,[1]Lists!$BE$603,IF('[1]Multi-Field'!H65=$BB$604,$BE$604,""))))))</f>
        <v>60</v>
      </c>
      <c r="BM664" s="409">
        <f>IF('[1]Multi-Field'!AV65&gt;((1.5*BJ664)+1),0,IF(AND('[1]Multi-Field'!AV65&gt;([1]Lists!BJ664-1),'[1]Multi-Field'!H65&lt;(1.5*BJ664)),20,IF(AND('[1]Multi-Field'!AV65&gt;(BK664+20),'[1]Multi-Field'!AV65&lt;BJ664),(20+BJ664-'[1]Multi-Field'!AV65),IF('[1]Multi-Field'!AV65&lt;BK664-1+20,BK664,""))))</f>
        <v>60</v>
      </c>
      <c r="BN664" s="409">
        <f>IF('[1]Multi-Field'!AV65&gt;((1.5*BJ664)+1),0,IF(AND('[1]Multi-Field'!AV65&gt;([1]Lists!BJ664-1),'[1]Multi-Field'!AV65&lt;(1.5*BJ664)),20,IF(AND('[1]Multi-Field'!AV65&gt;(BL664+20),'[1]Multi-Field'!AV65&lt;BJ664),(20+BJ664-'[1]Multi-Field'!AV65),IF('[1]Multi-Field'!AV65&lt;BL664-1+20,BL664,""))))</f>
        <v>60</v>
      </c>
      <c r="BO664" s="409">
        <f>IF('[1]Multi-Field'!AV65&lt;60,(IF(OR('[1]Multi-Field'!H65=1,'[1]Multi-Field'!H65=2,'[1]Multi-Field'!H65=3),40,IF(OR('[1]Multi-Field'!H65=4,'[1]Multi-Field'!H65=5,'[1]Multi-Field'!H65=6),60,"#"))),IF(AND('[1]Multi-Field'!AV65&gt;59,'[1]Multi-Field'!AV65&lt;80),(IF(OR('[1]Multi-Field'!H65=1,'[1]Multi-Field'!H65=2),20,IF('[1]Multi-Field'!H65=3,40,IF(OR('[1]Multi-Field'!H65=4,'[1]Multi-Field'!H65=5,'[1]Multi-Field'!H65=6),60,"!")))),IF(AND('[1]Multi-Field'!AV65&gt;79,'[1]Multi-Field'!AV65&lt;100),(IF(OR('[1]Multi-Field'!H65=1,'[1]Multi-Field'!H65=2,'[1]Multi-Field'!H65=3),20,IF(OR('[1]Multi-Field'!H65=4,'[1]Multi-Field'!H65=5,'[1]Multi-Field'!H65=6),60,"?"))),IF(AND('[1]Multi-Field'!AV65&gt;99,'[1]Multi-Field'!AV65&lt;150),(IF(OR('[1]Multi-Field'!H65=1,'[1]Multi-Field'!H65=2,'[1]Multi-Field'!H65=3),20,IF(OR('[1]Multi-Field'!H65=4,'[1]Multi-Field'!H65=5,'[1]Multi-Field'!H65=6),40,"*"))),IF(AND('[1]Multi-Field'!AV65&gt;149,'[1]Multi-Field'!AV65&lt;200),(IF(OR('[1]Multi-Field'!H65=1,'[1]Multi-Field'!H65=2),0,IF(OR('[1]Multi-Field'!H65=3,'[1]Multi-Field'!H65=4,'[1]Multi-Field'!H65=5,'[1]Multi-Field'!H65=6),20,"&amp;"))),IF(AND('[1]Multi-Field'!AV65&gt;199,'[1]Multi-Field'!AV65&lt;269),(IF(OR('[1]Multi-Field'!H65=4,'[1]Multi-Field'!H65=5,'[1]Multi-Field'!H65=6),20,"&amp;")),IF('[1]Multi-Field'!AV65&gt;268,0,"%")))))))</f>
        <v>40</v>
      </c>
      <c r="BP664" s="409">
        <f>IF('[1]Multi-Field'!H65=1,((('[1]Multi-Field'!J65*40)-'[1]Multi-Field'!AV65)/0.6)-120,IF('[1]Multi-Field'!H65=2,((('[1]Multi-Field'!J65*40)-'[1]Multi-Field'!AV65)/0.6)-100,IF('[1]Multi-Field'!H65=3,((('[1]Multi-Field'!J65*40)-'[1]Multi-Field'!AV65)/0.6)-80,IF('[1]Multi-Field'!H65=4,((('[1]Multi-Field'!J65*40)-'[1]Multi-Field'!AV65)/0.6)-60,IF(OR('[1]Multi-Field'!H65=5,'[1]Multi-Field'!H65=6),((('[1]Multi-Field'!J65*40)-'[1]Multi-Field'!AV65)/0.6)-40,"")))))</f>
        <v>166.66666666666669</v>
      </c>
      <c r="BQ664" s="409">
        <f t="shared" si="89"/>
        <v>133.33333333333334</v>
      </c>
      <c r="BR664" s="409">
        <f t="shared" si="90"/>
        <v>110.00000000000001</v>
      </c>
      <c r="BS664" s="409">
        <f>IF('[1]Multi-Field'!AV65&gt;165,0,IF(AND('[1]Multi-Field'!AV65&gt;80,'[1]Multi-Field'!AV65&lt;166),20,IF('[1]Multi-Field'!AV65&lt;81,(110-'[1]Multi-Field'!AV65)*0.7,"")))</f>
        <v>77</v>
      </c>
      <c r="BT664" s="409" t="str">
        <f>IF('[1]Multi-Field'!AV65&gt;10,0,IF(50-(5*'[1]Multi-Field'!AV65),""))</f>
        <v/>
      </c>
      <c r="BU664" s="409">
        <f>IF('[1]Multi-Field'!AV65&gt;109,0,(110-'[1]Multi-Field'!AV65)*0.7)</f>
        <v>77</v>
      </c>
      <c r="BV664" s="409">
        <f>IF(AND('[1]Multi-Field'!H65=1,'[1]Multi-Field'!AV65&lt;100),(100-'[1]Multi-Field'!AV65)*0.88,IF(AND('[1]Multi-Field'!H65=2,'[1]Multi-Field'!AV65&lt;110),(110-'[1]Multi-Field'!AV65)*0.88,IF(AND('[1]Multi-Field'!H65=3,'[1]Multi-Field'!AV65&lt;130),(130-'[1]Multi-Field'!AV65)*1,IF(AND('[1]Multi-Field'!H65=4,'[1]Multi-Field'!AV65&lt;160),(160-'[1]Multi-Field'!AV65)*1.13,IF(AND(OR('[1]Multi-Field'!H65=5,'[1]Multi-Field'!H65=6),'[1]Multi-Field'!AV65&lt;200),(200-'[1]Multi-Field'!AV65)*0.88,0)))))</f>
        <v>96.8</v>
      </c>
      <c r="BW664" s="409">
        <f>IF(AND('[1]Multi-Field'!H65=1,'[1]Multi-Field'!AV65&lt;100),(100-'[1]Multi-Field'!AV65)*0.7,IF(AND('[1]Multi-Field'!H65=2,'[1]Multi-Field'!AV65&lt;110),(100-'[1]Multi-Field'!AV65)*0.7,IF(AND('[1]Multi-Field'!H65=3,'[1]Multi-Field'!AV65&lt;130),(130-'[1]Multi-Field'!AV65)*0.8,IF(AND('[1]Multi-Field'!H65=4,'[1]Multi-Field'!AV65&lt;160),(160-'[1]Multi-Field'!AV65)*0.9,IF(AND(OR('[1]Multi-Field'!H65=5,'[1]Multi-Field'!H65=6),'[1]Multi-Field'!AV65&lt;200),(200-'[1]Multi-Field'!AV65)*0.7,0)))))</f>
        <v>70</v>
      </c>
      <c r="BX664" s="409">
        <f>IF(AND(BW664&lt;20,OR('[1]Multi-Field'!Q65=[1]Lists!$AC$24,'[1]Multi-Field'!Q65=[1]Lists!$AC$10,'[1]Multi-Field'!Q65=[1]Lists!AC76,'[1]Multi-Field'!Q65=[1]Lists!$AC$22)),0,IF(BW664&lt;20,  20,BW664))</f>
        <v>70</v>
      </c>
      <c r="BY664" s="409">
        <f>IF(AND('[1]Multi-Field'!H65=1,[1]Lists!BX664&gt;50),50,IF(AND('[1]Multi-Field'!H65=2,[1]Lists!BX664&gt;60),60,IF(AND('[1]Multi-Field'!H65=3,[1]Lists!BX664&gt;70),70,IF(AND('[1]Multi-Field'!H65=4,[1]Lists!BX664&gt;80),80,IF(AND(OR('[1]Multi-Field'!H65=5,'[1]Multi-Field'!H65=6),[1]Lists!BX664&gt;100),100,[1]Lists!BX664)))))</f>
        <v>60</v>
      </c>
      <c r="BZ664" s="422">
        <f t="shared" si="91"/>
        <v>55</v>
      </c>
      <c r="CA664" s="409">
        <f t="shared" si="92"/>
        <v>0</v>
      </c>
    </row>
    <row r="665" spans="16:79" ht="13.5" thickBot="1">
      <c r="P665" s="391"/>
      <c r="Q665" s="85"/>
      <c r="R665" s="397"/>
      <c r="S665" s="397"/>
      <c r="T665" s="397"/>
      <c r="U665" s="398"/>
      <c r="BH665" s="409">
        <v>64</v>
      </c>
      <c r="BI665" s="424">
        <f>'[1]Multi-Field'!B66</f>
        <v>0</v>
      </c>
      <c r="BJ665" s="409">
        <f>IF('[1]Multi-Field'!H66=[1]Lists!$BB$599,[1]Lists!$BC$599,IF('[1]Multi-Field'!H66=[1]Lists!$BB$600,[1]Lists!$BC$600,IF('[1]Multi-Field'!H66=[1]Lists!$BB$601,[1]Lists!$BC$601,IF('[1]Multi-Field'!H66=[1]Lists!$BB$602,[1]Lists!$BC$602,IF('[1]Multi-Field'!H66=[1]Lists!$BB$603,[1]Lists!$BC$603,IF('[1]Multi-Field'!H66=$BB$604,$BC$604,""))))))</f>
        <v>160</v>
      </c>
      <c r="BK665" s="409">
        <f>IF('[1]Multi-Field'!H66=[1]Lists!$BB$599,[1]Lists!$BD$599,IF('[1]Multi-Field'!H66=[1]Lists!$BB$600,[1]Lists!$BD$600,IF('[1]Multi-Field'!H66=[1]Lists!$BB$601,[1]Lists!$BD$601,IF('[1]Multi-Field'!H66=[1]Lists!$BB$602,[1]Lists!$BD$602,IF('[1]Multi-Field'!H66=[1]Lists!$BB$603,[1]Lists!$BD$603,IF('[1]Multi-Field'!H66=$BB$604,$BD$604,""))))))</f>
        <v>120</v>
      </c>
      <c r="BL665" s="409">
        <f>IF('[1]Multi-Field'!H66=[1]Lists!$BB$599,[1]Lists!$BE$599,IF('[1]Multi-Field'!H66=[1]Lists!$BB$600,[1]Lists!$BE$600,IF('[1]Multi-Field'!H66=[1]Lists!$BB$601,[1]Lists!$BE$601,IF('[1]Multi-Field'!H66=[1]Lists!$BB$602,[1]Lists!$BE$602,IF('[1]Multi-Field'!H66=[1]Lists!$BB$603,[1]Lists!$BE$603,IF('[1]Multi-Field'!H66=$BB$604,$BE$604,""))))))</f>
        <v>80</v>
      </c>
      <c r="BM665" s="409">
        <f>IF('[1]Multi-Field'!AV66&gt;((1.5*BJ665)+1),0,IF(AND('[1]Multi-Field'!AV66&gt;([1]Lists!BJ665-1),'[1]Multi-Field'!H66&lt;(1.5*BJ665)),20,IF(AND('[1]Multi-Field'!AV66&gt;(BK665+20),'[1]Multi-Field'!AV66&lt;BJ665),(20+BJ665-'[1]Multi-Field'!AV66),IF('[1]Multi-Field'!AV66&lt;BK665-1+20,BK665,""))))</f>
        <v>120</v>
      </c>
      <c r="BN665" s="409">
        <f>IF('[1]Multi-Field'!AV66&gt;((1.5*BJ665)+1),0,IF(AND('[1]Multi-Field'!AV66&gt;([1]Lists!BJ665-1),'[1]Multi-Field'!AV66&lt;(1.5*BJ665)),20,IF(AND('[1]Multi-Field'!AV66&gt;(BL665+20),'[1]Multi-Field'!AV66&lt;BJ665),(20+BJ665-'[1]Multi-Field'!AV66),IF('[1]Multi-Field'!AV66&lt;BL665-1+20,BL665,""))))</f>
        <v>80</v>
      </c>
      <c r="BO665" s="409">
        <f>IF('[1]Multi-Field'!AV66&lt;60,(IF(OR('[1]Multi-Field'!H66=1,'[1]Multi-Field'!H66=2,'[1]Multi-Field'!H66=3),40,IF(OR('[1]Multi-Field'!H66=4,'[1]Multi-Field'!H66=5,'[1]Multi-Field'!H66=6),60,"#"))),IF(AND('[1]Multi-Field'!AV66&gt;59,'[1]Multi-Field'!AV66&lt;80),(IF(OR('[1]Multi-Field'!H66=1,'[1]Multi-Field'!H66=2),20,IF('[1]Multi-Field'!H66=3,40,IF(OR('[1]Multi-Field'!H66=4,'[1]Multi-Field'!H66=5,'[1]Multi-Field'!H66=6),60,"!")))),IF(AND('[1]Multi-Field'!AV66&gt;79,'[1]Multi-Field'!AV66&lt;100),(IF(OR('[1]Multi-Field'!H66=1,'[1]Multi-Field'!H66=2,'[1]Multi-Field'!H66=3),20,IF(OR('[1]Multi-Field'!H66=4,'[1]Multi-Field'!H66=5,'[1]Multi-Field'!H66=6),60,"?"))),IF(AND('[1]Multi-Field'!AV66&gt;99,'[1]Multi-Field'!AV66&lt;150),(IF(OR('[1]Multi-Field'!H66=1,'[1]Multi-Field'!H66=2,'[1]Multi-Field'!H66=3),20,IF(OR('[1]Multi-Field'!H66=4,'[1]Multi-Field'!H66=5,'[1]Multi-Field'!H66=6),40,"*"))),IF(AND('[1]Multi-Field'!AV66&gt;149,'[1]Multi-Field'!AV66&lt;200),(IF(OR('[1]Multi-Field'!H66=1,'[1]Multi-Field'!H66=2),0,IF(OR('[1]Multi-Field'!H66=3,'[1]Multi-Field'!H66=4,'[1]Multi-Field'!H66=5,'[1]Multi-Field'!H66=6),20,"&amp;"))),IF(AND('[1]Multi-Field'!AV66&gt;199,'[1]Multi-Field'!AV66&lt;269),(IF(OR('[1]Multi-Field'!H66=4,'[1]Multi-Field'!H66=5,'[1]Multi-Field'!H66=6),20,"&amp;")),IF('[1]Multi-Field'!AV66&gt;268,0,"%")))))))</f>
        <v>60</v>
      </c>
      <c r="BP665" s="409">
        <f>IF('[1]Multi-Field'!H66=1,((('[1]Multi-Field'!J66*40)-'[1]Multi-Field'!AV66)/0.6)-120,IF('[1]Multi-Field'!H66=2,((('[1]Multi-Field'!J66*40)-'[1]Multi-Field'!AV66)/0.6)-100,IF('[1]Multi-Field'!H66=3,((('[1]Multi-Field'!J66*40)-'[1]Multi-Field'!AV66)/0.6)-80,IF('[1]Multi-Field'!H66=4,((('[1]Multi-Field'!J66*40)-'[1]Multi-Field'!AV66)/0.6)-60,IF(OR('[1]Multi-Field'!H66=5,'[1]Multi-Field'!H66=6),((('[1]Multi-Field'!J66*40)-'[1]Multi-Field'!AV66)/0.6)-40,"")))))</f>
        <v>306.66666666666669</v>
      </c>
      <c r="BQ665" s="409">
        <f t="shared" si="89"/>
        <v>245.33333333333337</v>
      </c>
      <c r="BR665" s="409">
        <f t="shared" si="90"/>
        <v>202.40000000000003</v>
      </c>
      <c r="BS665" s="409">
        <f>IF('[1]Multi-Field'!AV66&gt;165,0,IF(AND('[1]Multi-Field'!AV66&gt;80,'[1]Multi-Field'!AV66&lt;166),20,IF('[1]Multi-Field'!AV66&lt;81,(110-'[1]Multi-Field'!AV66)*0.7,"")))</f>
        <v>77</v>
      </c>
      <c r="BT665" s="409" t="str">
        <f>IF('[1]Multi-Field'!AV66&gt;10,0,IF(50-(5*'[1]Multi-Field'!AV66),""))</f>
        <v/>
      </c>
      <c r="BU665" s="409">
        <f>IF('[1]Multi-Field'!AV66&gt;109,0,(110-'[1]Multi-Field'!AV66)*0.7)</f>
        <v>77</v>
      </c>
      <c r="BV665" s="409">
        <f>IF(AND('[1]Multi-Field'!H66=1,'[1]Multi-Field'!AV66&lt;100),(100-'[1]Multi-Field'!AV66)*0.88,IF(AND('[1]Multi-Field'!H66=2,'[1]Multi-Field'!AV66&lt;110),(110-'[1]Multi-Field'!AV66)*0.88,IF(AND('[1]Multi-Field'!H66=3,'[1]Multi-Field'!AV66&lt;130),(130-'[1]Multi-Field'!AV66)*1,IF(AND('[1]Multi-Field'!H66=4,'[1]Multi-Field'!AV66&lt;160),(160-'[1]Multi-Field'!AV66)*1.13,IF(AND(OR('[1]Multi-Field'!H66=5,'[1]Multi-Field'!H66=6),'[1]Multi-Field'!AV66&lt;200),(200-'[1]Multi-Field'!AV66)*0.88,0)))))</f>
        <v>180.79999999999998</v>
      </c>
      <c r="BW665" s="409">
        <f>IF(AND('[1]Multi-Field'!H66=1,'[1]Multi-Field'!AV66&lt;100),(100-'[1]Multi-Field'!AV66)*0.7,IF(AND('[1]Multi-Field'!H66=2,'[1]Multi-Field'!AV66&lt;110),(100-'[1]Multi-Field'!AV66)*0.7,IF(AND('[1]Multi-Field'!H66=3,'[1]Multi-Field'!AV66&lt;130),(130-'[1]Multi-Field'!AV66)*0.8,IF(AND('[1]Multi-Field'!H66=4,'[1]Multi-Field'!AV66&lt;160),(160-'[1]Multi-Field'!AV66)*0.9,IF(AND(OR('[1]Multi-Field'!H66=5,'[1]Multi-Field'!H66=6),'[1]Multi-Field'!AV66&lt;200),(200-'[1]Multi-Field'!AV66)*0.7,0)))))</f>
        <v>144</v>
      </c>
      <c r="BX665" s="409">
        <f>IF(AND(BW665&lt;20,OR('[1]Multi-Field'!Q66=[1]Lists!$AC$24,'[1]Multi-Field'!Q66=[1]Lists!$AC$10,'[1]Multi-Field'!Q66=[1]Lists!AC77,'[1]Multi-Field'!Q66=[1]Lists!$AC$22)),0,IF(BW665&lt;20,  20,BW665))</f>
        <v>144</v>
      </c>
      <c r="BY665" s="409">
        <f>IF(AND('[1]Multi-Field'!H66=1,[1]Lists!BX665&gt;50),50,IF(AND('[1]Multi-Field'!H66=2,[1]Lists!BX665&gt;60),60,IF(AND('[1]Multi-Field'!H66=3,[1]Lists!BX665&gt;70),70,IF(AND('[1]Multi-Field'!H66=4,[1]Lists!BX665&gt;80),80,IF(AND(OR('[1]Multi-Field'!H66=5,'[1]Multi-Field'!H66=6),[1]Lists!BX665&gt;100),100,[1]Lists!BX665)))))</f>
        <v>80</v>
      </c>
      <c r="BZ665" s="422">
        <f t="shared" si="91"/>
        <v>75</v>
      </c>
      <c r="CA665" s="409">
        <f t="shared" si="92"/>
        <v>0</v>
      </c>
    </row>
    <row r="666" spans="16:79">
      <c r="P666" s="391"/>
      <c r="Q666" s="83"/>
      <c r="R666" s="395"/>
      <c r="S666" s="395"/>
      <c r="T666" s="395"/>
      <c r="U666" s="396"/>
      <c r="BH666" s="409">
        <v>65</v>
      </c>
      <c r="BI666" s="424">
        <f>'[1]Multi-Field'!B67</f>
        <v>0</v>
      </c>
      <c r="BJ666" s="409">
        <f>IF('[1]Multi-Field'!H67=[1]Lists!$BB$599,[1]Lists!$BC$599,IF('[1]Multi-Field'!H67=[1]Lists!$BB$600,[1]Lists!$BC$600,IF('[1]Multi-Field'!H67=[1]Lists!$BB$601,[1]Lists!$BC$601,IF('[1]Multi-Field'!H67=[1]Lists!$BB$602,[1]Lists!$BC$602,IF('[1]Multi-Field'!H67=[1]Lists!$BB$603,[1]Lists!$BC$603,IF('[1]Multi-Field'!H67=$BB$604,$BC$604,""))))))</f>
        <v>100</v>
      </c>
      <c r="BK666" s="409">
        <f>IF('[1]Multi-Field'!H67=[1]Lists!$BB$599,[1]Lists!$BD$599,IF('[1]Multi-Field'!H67=[1]Lists!$BB$600,[1]Lists!$BD$600,IF('[1]Multi-Field'!H67=[1]Lists!$BB$601,[1]Lists!$BD$601,IF('[1]Multi-Field'!H67=[1]Lists!$BB$602,[1]Lists!$BD$602,IF('[1]Multi-Field'!H67=[1]Lists!$BB$603,[1]Lists!$BD$603,IF('[1]Multi-Field'!H67=$BB$604,$BD$604,""))))))</f>
        <v>50</v>
      </c>
      <c r="BL666" s="409">
        <f>IF('[1]Multi-Field'!H67=[1]Lists!$BB$599,[1]Lists!$BE$599,IF('[1]Multi-Field'!H67=[1]Lists!$BB$600,[1]Lists!$BE$600,IF('[1]Multi-Field'!H67=[1]Lists!$BB$601,[1]Lists!$BE$601,IF('[1]Multi-Field'!H67=[1]Lists!$BB$602,[1]Lists!$BE$602,IF('[1]Multi-Field'!H67=[1]Lists!$BB$603,[1]Lists!$BE$603,IF('[1]Multi-Field'!H67=$BB$604,$BE$604,""))))))</f>
        <v>50</v>
      </c>
      <c r="BM666" s="409">
        <f>IF('[1]Multi-Field'!AV67&gt;((1.5*BJ666)+1),0,IF(AND('[1]Multi-Field'!AV67&gt;([1]Lists!BJ666-1),'[1]Multi-Field'!H67&lt;(1.5*BJ666)),20,IF(AND('[1]Multi-Field'!AV67&gt;(BK666+20),'[1]Multi-Field'!AV67&lt;BJ666),(20+BJ666-'[1]Multi-Field'!AV67),IF('[1]Multi-Field'!AV67&lt;BK666-1+20,BK666,""))))</f>
        <v>50</v>
      </c>
      <c r="BN666" s="409">
        <f>IF('[1]Multi-Field'!AV67&gt;((1.5*BJ666)+1),0,IF(AND('[1]Multi-Field'!AV67&gt;([1]Lists!BJ666-1),'[1]Multi-Field'!AV67&lt;(1.5*BJ666)),20,IF(AND('[1]Multi-Field'!AV67&gt;(BL666+20),'[1]Multi-Field'!AV67&lt;BJ666),(20+BJ666-'[1]Multi-Field'!AV67),IF('[1]Multi-Field'!AV67&lt;BL666-1+20,BL666,""))))</f>
        <v>50</v>
      </c>
      <c r="BO666" s="409">
        <f>IF('[1]Multi-Field'!AV67&lt;60,(IF(OR('[1]Multi-Field'!H67=1,'[1]Multi-Field'!H67=2,'[1]Multi-Field'!H67=3),40,IF(OR('[1]Multi-Field'!H67=4,'[1]Multi-Field'!H67=5,'[1]Multi-Field'!H67=6),60,"#"))),IF(AND('[1]Multi-Field'!AV67&gt;59,'[1]Multi-Field'!AV67&lt;80),(IF(OR('[1]Multi-Field'!H67=1,'[1]Multi-Field'!H67=2),20,IF('[1]Multi-Field'!H67=3,40,IF(OR('[1]Multi-Field'!H67=4,'[1]Multi-Field'!H67=5,'[1]Multi-Field'!H67=6),60,"!")))),IF(AND('[1]Multi-Field'!AV67&gt;79,'[1]Multi-Field'!AV67&lt;100),(IF(OR('[1]Multi-Field'!H67=1,'[1]Multi-Field'!H67=2,'[1]Multi-Field'!H67=3),20,IF(OR('[1]Multi-Field'!H67=4,'[1]Multi-Field'!H67=5,'[1]Multi-Field'!H67=6),60,"?"))),IF(AND('[1]Multi-Field'!AV67&gt;99,'[1]Multi-Field'!AV67&lt;150),(IF(OR('[1]Multi-Field'!H67=1,'[1]Multi-Field'!H67=2,'[1]Multi-Field'!H67=3),20,IF(OR('[1]Multi-Field'!H67=4,'[1]Multi-Field'!H67=5,'[1]Multi-Field'!H67=6),40,"*"))),IF(AND('[1]Multi-Field'!AV67&gt;149,'[1]Multi-Field'!AV67&lt;200),(IF(OR('[1]Multi-Field'!H67=1,'[1]Multi-Field'!H67=2),0,IF(OR('[1]Multi-Field'!H67=3,'[1]Multi-Field'!H67=4,'[1]Multi-Field'!H67=5,'[1]Multi-Field'!H67=6),20,"&amp;"))),IF(AND('[1]Multi-Field'!AV67&gt;199,'[1]Multi-Field'!AV67&lt;269),(IF(OR('[1]Multi-Field'!H67=4,'[1]Multi-Field'!H67=5,'[1]Multi-Field'!H67=6),20,"&amp;")),IF('[1]Multi-Field'!AV67&gt;268,0,"%")))))))</f>
        <v>40</v>
      </c>
      <c r="BP666" s="409">
        <f>IF('[1]Multi-Field'!H67=1,((('[1]Multi-Field'!J67*40)-'[1]Multi-Field'!AV67)/0.6)-120,IF('[1]Multi-Field'!H67=2,((('[1]Multi-Field'!J67*40)-'[1]Multi-Field'!AV67)/0.6)-100,IF('[1]Multi-Field'!H67=3,((('[1]Multi-Field'!J67*40)-'[1]Multi-Field'!AV67)/0.6)-80,IF('[1]Multi-Field'!H67=4,((('[1]Multi-Field'!J67*40)-'[1]Multi-Field'!AV67)/0.6)-60,IF(OR('[1]Multi-Field'!H67=5,'[1]Multi-Field'!H67=6),((('[1]Multi-Field'!J67*40)-'[1]Multi-Field'!AV67)/0.6)-40,"")))))</f>
        <v>180</v>
      </c>
      <c r="BQ666" s="409">
        <f t="shared" si="89"/>
        <v>144</v>
      </c>
      <c r="BR666" s="409">
        <f t="shared" si="90"/>
        <v>118.80000000000001</v>
      </c>
      <c r="BS666" s="409">
        <f>IF('[1]Multi-Field'!AV67&gt;165,0,IF(AND('[1]Multi-Field'!AV67&gt;80,'[1]Multi-Field'!AV67&lt;166),20,IF('[1]Multi-Field'!AV67&lt;81,(110-'[1]Multi-Field'!AV67)*0.7,"")))</f>
        <v>77</v>
      </c>
      <c r="BT666" s="409" t="str">
        <f>IF('[1]Multi-Field'!AV67&gt;10,0,IF(50-(5*'[1]Multi-Field'!AV67),""))</f>
        <v/>
      </c>
      <c r="BU666" s="409">
        <f>IF('[1]Multi-Field'!AV67&gt;109,0,(110-'[1]Multi-Field'!AV67)*0.7)</f>
        <v>77</v>
      </c>
      <c r="BV666" s="409">
        <f>IF(AND('[1]Multi-Field'!H67=1,'[1]Multi-Field'!AV67&lt;100),(100-'[1]Multi-Field'!AV67)*0.88,IF(AND('[1]Multi-Field'!H67=2,'[1]Multi-Field'!AV67&lt;110),(110-'[1]Multi-Field'!AV67)*0.88,IF(AND('[1]Multi-Field'!H67=3,'[1]Multi-Field'!AV67&lt;130),(130-'[1]Multi-Field'!AV67)*1,IF(AND('[1]Multi-Field'!H67=4,'[1]Multi-Field'!AV67&lt;160),(160-'[1]Multi-Field'!AV67)*1.13,IF(AND(OR('[1]Multi-Field'!H67=5,'[1]Multi-Field'!H67=6),'[1]Multi-Field'!AV67&lt;200),(200-'[1]Multi-Field'!AV67)*0.88,0)))))</f>
        <v>88</v>
      </c>
      <c r="BW666" s="409">
        <f>IF(AND('[1]Multi-Field'!H67=1,'[1]Multi-Field'!AV67&lt;100),(100-'[1]Multi-Field'!AV67)*0.7,IF(AND('[1]Multi-Field'!H67=2,'[1]Multi-Field'!AV67&lt;110),(100-'[1]Multi-Field'!AV67)*0.7,IF(AND('[1]Multi-Field'!H67=3,'[1]Multi-Field'!AV67&lt;130),(130-'[1]Multi-Field'!AV67)*0.8,IF(AND('[1]Multi-Field'!H67=4,'[1]Multi-Field'!AV67&lt;160),(160-'[1]Multi-Field'!AV67)*0.9,IF(AND(OR('[1]Multi-Field'!H67=5,'[1]Multi-Field'!H67=6),'[1]Multi-Field'!AV67&lt;200),(200-'[1]Multi-Field'!AV67)*0.7,0)))))</f>
        <v>70</v>
      </c>
      <c r="BX666" s="409">
        <f>IF(AND(BW666&lt;20,OR('[1]Multi-Field'!Q67=[1]Lists!$AC$24,'[1]Multi-Field'!Q67=[1]Lists!$AC$10,'[1]Multi-Field'!Q67=[1]Lists!AC78,'[1]Multi-Field'!Q67=[1]Lists!$AC$22)),0,IF(BW666&lt;20,  20,BW666))</f>
        <v>70</v>
      </c>
      <c r="BY666" s="409">
        <f>IF(AND('[1]Multi-Field'!H67=1,[1]Lists!BX666&gt;50),50,IF(AND('[1]Multi-Field'!H67=2,[1]Lists!BX666&gt;60),60,IF(AND('[1]Multi-Field'!H67=3,[1]Lists!BX666&gt;70),70,IF(AND('[1]Multi-Field'!H67=4,[1]Lists!BX666&gt;80),80,IF(AND(OR('[1]Multi-Field'!H67=5,'[1]Multi-Field'!H67=6),[1]Lists!BX666&gt;100),100,[1]Lists!BX666)))))</f>
        <v>50</v>
      </c>
      <c r="BZ666" s="422">
        <f t="shared" si="91"/>
        <v>45</v>
      </c>
      <c r="CA666" s="409">
        <f t="shared" si="92"/>
        <v>0</v>
      </c>
    </row>
    <row r="667" spans="16:79">
      <c r="P667" s="391"/>
      <c r="Q667" s="84"/>
      <c r="R667" s="395"/>
      <c r="S667" s="395"/>
      <c r="T667" s="395"/>
      <c r="U667" s="396"/>
      <c r="BH667" s="409">
        <v>66</v>
      </c>
      <c r="BI667" s="424">
        <f>'[1]Multi-Field'!B68</f>
        <v>0</v>
      </c>
      <c r="BJ667" s="409">
        <f>IF('[1]Multi-Field'!H68=[1]Lists!$BB$599,[1]Lists!$BC$599,IF('[1]Multi-Field'!H68=[1]Lists!$BB$600,[1]Lists!$BC$600,IF('[1]Multi-Field'!H68=[1]Lists!$BB$601,[1]Lists!$BC$601,IF('[1]Multi-Field'!H68=[1]Lists!$BB$602,[1]Lists!$BC$602,IF('[1]Multi-Field'!H68=[1]Lists!$BB$603,[1]Lists!$BC$603,IF('[1]Multi-Field'!H68=$BB$604,$BC$604,""))))))</f>
        <v>130</v>
      </c>
      <c r="BK667" s="409">
        <f>IF('[1]Multi-Field'!H68=[1]Lists!$BB$599,[1]Lists!$BD$599,IF('[1]Multi-Field'!H68=[1]Lists!$BB$600,[1]Lists!$BD$600,IF('[1]Multi-Field'!H68=[1]Lists!$BB$601,[1]Lists!$BD$601,IF('[1]Multi-Field'!H68=[1]Lists!$BB$602,[1]Lists!$BD$602,IF('[1]Multi-Field'!H68=[1]Lists!$BB$603,[1]Lists!$BD$603,IF('[1]Multi-Field'!H68=$BB$604,$BD$604,""))))))</f>
        <v>80</v>
      </c>
      <c r="BL667" s="409">
        <f>IF('[1]Multi-Field'!H68=[1]Lists!$BB$599,[1]Lists!$BE$599,IF('[1]Multi-Field'!H68=[1]Lists!$BB$600,[1]Lists!$BE$600,IF('[1]Multi-Field'!H68=[1]Lists!$BB$601,[1]Lists!$BE$601,IF('[1]Multi-Field'!H68=[1]Lists!$BB$602,[1]Lists!$BE$602,IF('[1]Multi-Field'!H68=[1]Lists!$BB$603,[1]Lists!$BE$603,IF('[1]Multi-Field'!H68=$BB$604,$BE$604,""))))))</f>
        <v>70</v>
      </c>
      <c r="BM667" s="409">
        <f>IF('[1]Multi-Field'!AV68&gt;((1.5*BJ667)+1),0,IF(AND('[1]Multi-Field'!AV68&gt;([1]Lists!BJ667-1),'[1]Multi-Field'!H68&lt;(1.5*BJ667)),20,IF(AND('[1]Multi-Field'!AV68&gt;(BK667+20),'[1]Multi-Field'!AV68&lt;BJ667),(20+BJ667-'[1]Multi-Field'!AV68),IF('[1]Multi-Field'!AV68&lt;BK667-1+20,BK667,""))))</f>
        <v>80</v>
      </c>
      <c r="BN667" s="409">
        <f>IF('[1]Multi-Field'!AV68&gt;((1.5*BJ667)+1),0,IF(AND('[1]Multi-Field'!AV68&gt;([1]Lists!BJ667-1),'[1]Multi-Field'!AV68&lt;(1.5*BJ667)),20,IF(AND('[1]Multi-Field'!AV68&gt;(BL667+20),'[1]Multi-Field'!AV68&lt;BJ667),(20+BJ667-'[1]Multi-Field'!AV68),IF('[1]Multi-Field'!AV68&lt;BL667-1+20,BL667,""))))</f>
        <v>70</v>
      </c>
      <c r="BO667" s="409">
        <f>IF('[1]Multi-Field'!AV68&lt;60,(IF(OR('[1]Multi-Field'!H68=1,'[1]Multi-Field'!H68=2,'[1]Multi-Field'!H68=3),40,IF(OR('[1]Multi-Field'!H68=4,'[1]Multi-Field'!H68=5,'[1]Multi-Field'!H68=6),60,"#"))),IF(AND('[1]Multi-Field'!AV68&gt;59,'[1]Multi-Field'!AV68&lt;80),(IF(OR('[1]Multi-Field'!H68=1,'[1]Multi-Field'!H68=2),20,IF('[1]Multi-Field'!H68=3,40,IF(OR('[1]Multi-Field'!H68=4,'[1]Multi-Field'!H68=5,'[1]Multi-Field'!H68=6),60,"!")))),IF(AND('[1]Multi-Field'!AV68&gt;79,'[1]Multi-Field'!AV68&lt;100),(IF(OR('[1]Multi-Field'!H68=1,'[1]Multi-Field'!H68=2,'[1]Multi-Field'!H68=3),20,IF(OR('[1]Multi-Field'!H68=4,'[1]Multi-Field'!H68=5,'[1]Multi-Field'!H68=6),60,"?"))),IF(AND('[1]Multi-Field'!AV68&gt;99,'[1]Multi-Field'!AV68&lt;150),(IF(OR('[1]Multi-Field'!H68=1,'[1]Multi-Field'!H68=2,'[1]Multi-Field'!H68=3),20,IF(OR('[1]Multi-Field'!H68=4,'[1]Multi-Field'!H68=5,'[1]Multi-Field'!H68=6),40,"*"))),IF(AND('[1]Multi-Field'!AV68&gt;149,'[1]Multi-Field'!AV68&lt;200),(IF(OR('[1]Multi-Field'!H68=1,'[1]Multi-Field'!H68=2),0,IF(OR('[1]Multi-Field'!H68=3,'[1]Multi-Field'!H68=4,'[1]Multi-Field'!H68=5,'[1]Multi-Field'!H68=6),20,"&amp;"))),IF(AND('[1]Multi-Field'!AV68&gt;199,'[1]Multi-Field'!AV68&lt;269),(IF(OR('[1]Multi-Field'!H68=4,'[1]Multi-Field'!H68=5,'[1]Multi-Field'!H68=6),20,"&amp;")),IF('[1]Multi-Field'!AV68&gt;268,0,"%")))))))</f>
        <v>40</v>
      </c>
      <c r="BP667" s="409">
        <f>IF('[1]Multi-Field'!H68=1,((('[1]Multi-Field'!J68*40)-'[1]Multi-Field'!AV68)/0.6)-120,IF('[1]Multi-Field'!H68=2,((('[1]Multi-Field'!J68*40)-'[1]Multi-Field'!AV68)/0.6)-100,IF('[1]Multi-Field'!H68=3,((('[1]Multi-Field'!J68*40)-'[1]Multi-Field'!AV68)/0.6)-80,IF('[1]Multi-Field'!H68=4,((('[1]Multi-Field'!J68*40)-'[1]Multi-Field'!AV68)/0.6)-60,IF(OR('[1]Multi-Field'!H68=5,'[1]Multi-Field'!H68=6),((('[1]Multi-Field'!J68*40)-'[1]Multi-Field'!AV68)/0.6)-40,"")))))</f>
        <v>253.33333333333337</v>
      </c>
      <c r="BQ667" s="409">
        <f t="shared" ref="BQ667:BQ730" si="93">BP667*0.8</f>
        <v>202.66666666666671</v>
      </c>
      <c r="BR667" s="409">
        <f t="shared" ref="BR667:BR730" si="94">BP667*0.66</f>
        <v>167.20000000000005</v>
      </c>
      <c r="BS667" s="409">
        <f>IF('[1]Multi-Field'!AV68&gt;165,0,IF(AND('[1]Multi-Field'!AV68&gt;80,'[1]Multi-Field'!AV68&lt;166),20,IF('[1]Multi-Field'!AV68&lt;81,(110-'[1]Multi-Field'!AV68)*0.7,"")))</f>
        <v>77</v>
      </c>
      <c r="BT667" s="409" t="str">
        <f>IF('[1]Multi-Field'!AV68&gt;10,0,IF(50-(5*'[1]Multi-Field'!AV68),""))</f>
        <v/>
      </c>
      <c r="BU667" s="409">
        <f>IF('[1]Multi-Field'!AV68&gt;109,0,(110-'[1]Multi-Field'!AV68)*0.7)</f>
        <v>77</v>
      </c>
      <c r="BV667" s="409">
        <f>IF(AND('[1]Multi-Field'!H68=1,'[1]Multi-Field'!AV68&lt;100),(100-'[1]Multi-Field'!AV68)*0.88,IF(AND('[1]Multi-Field'!H68=2,'[1]Multi-Field'!AV68&lt;110),(110-'[1]Multi-Field'!AV68)*0.88,IF(AND('[1]Multi-Field'!H68=3,'[1]Multi-Field'!AV68&lt;130),(130-'[1]Multi-Field'!AV68)*1,IF(AND('[1]Multi-Field'!H68=4,'[1]Multi-Field'!AV68&lt;160),(160-'[1]Multi-Field'!AV68)*1.13,IF(AND(OR('[1]Multi-Field'!H68=5,'[1]Multi-Field'!H68=6),'[1]Multi-Field'!AV68&lt;200),(200-'[1]Multi-Field'!AV68)*0.88,0)))))</f>
        <v>130</v>
      </c>
      <c r="BW667" s="409">
        <f>IF(AND('[1]Multi-Field'!H68=1,'[1]Multi-Field'!AV68&lt;100),(100-'[1]Multi-Field'!AV68)*0.7,IF(AND('[1]Multi-Field'!H68=2,'[1]Multi-Field'!AV68&lt;110),(100-'[1]Multi-Field'!AV68)*0.7,IF(AND('[1]Multi-Field'!H68=3,'[1]Multi-Field'!AV68&lt;130),(130-'[1]Multi-Field'!AV68)*0.8,IF(AND('[1]Multi-Field'!H68=4,'[1]Multi-Field'!AV68&lt;160),(160-'[1]Multi-Field'!AV68)*0.9,IF(AND(OR('[1]Multi-Field'!H68=5,'[1]Multi-Field'!H68=6),'[1]Multi-Field'!AV68&lt;200),(200-'[1]Multi-Field'!AV68)*0.7,0)))))</f>
        <v>104</v>
      </c>
      <c r="BX667" s="409">
        <f>IF(AND(BW667&lt;20,OR('[1]Multi-Field'!Q68=[1]Lists!$AC$24,'[1]Multi-Field'!Q68=[1]Lists!$AC$10,'[1]Multi-Field'!Q68=[1]Lists!AC79,'[1]Multi-Field'!Q68=[1]Lists!$AC$22)),0,IF(BW667&lt;20,  20,BW667))</f>
        <v>104</v>
      </c>
      <c r="BY667" s="409">
        <f>IF(AND('[1]Multi-Field'!H68=1,[1]Lists!BX667&gt;50),50,IF(AND('[1]Multi-Field'!H68=2,[1]Lists!BX667&gt;60),60,IF(AND('[1]Multi-Field'!H68=3,[1]Lists!BX667&gt;70),70,IF(AND('[1]Multi-Field'!H68=4,[1]Lists!BX667&gt;80),80,IF(AND(OR('[1]Multi-Field'!H68=5,'[1]Multi-Field'!H68=6),[1]Lists!BX667&gt;100),100,[1]Lists!BX667)))))</f>
        <v>70</v>
      </c>
      <c r="BZ667" s="422">
        <f t="shared" ref="BZ667:BZ730" si="95">BY667-5</f>
        <v>65</v>
      </c>
      <c r="CA667" s="409">
        <f t="shared" ref="CA667:CA730" si="96">SUMIF(BK822:BZ822,"x",BK667:BZ667)</f>
        <v>0</v>
      </c>
    </row>
    <row r="668" spans="16:79">
      <c r="P668" s="391"/>
      <c r="Q668" s="84"/>
      <c r="R668" s="395"/>
      <c r="S668" s="395"/>
      <c r="T668" s="395"/>
      <c r="U668" s="396"/>
      <c r="BH668" s="409">
        <v>67</v>
      </c>
      <c r="BI668" s="424">
        <f>'[1]Multi-Field'!B69</f>
        <v>0</v>
      </c>
      <c r="BJ668" s="409">
        <f>IF('[1]Multi-Field'!H69=[1]Lists!$BB$599,[1]Lists!$BC$599,IF('[1]Multi-Field'!H69=[1]Lists!$BB$600,[1]Lists!$BC$600,IF('[1]Multi-Field'!H69=[1]Lists!$BB$601,[1]Lists!$BC$601,IF('[1]Multi-Field'!H69=[1]Lists!$BB$602,[1]Lists!$BC$602,IF('[1]Multi-Field'!H69=[1]Lists!$BB$603,[1]Lists!$BC$603,IF('[1]Multi-Field'!H69=$BB$604,$BC$604,""))))))</f>
        <v>130</v>
      </c>
      <c r="BK668" s="409">
        <f>IF('[1]Multi-Field'!H69=[1]Lists!$BB$599,[1]Lists!$BD$599,IF('[1]Multi-Field'!H69=[1]Lists!$BB$600,[1]Lists!$BD$600,IF('[1]Multi-Field'!H69=[1]Lists!$BB$601,[1]Lists!$BD$601,IF('[1]Multi-Field'!H69=[1]Lists!$BB$602,[1]Lists!$BD$602,IF('[1]Multi-Field'!H69=[1]Lists!$BB$603,[1]Lists!$BD$603,IF('[1]Multi-Field'!H69=$BB$604,$BD$604,""))))))</f>
        <v>80</v>
      </c>
      <c r="BL668" s="409">
        <f>IF('[1]Multi-Field'!H69=[1]Lists!$BB$599,[1]Lists!$BE$599,IF('[1]Multi-Field'!H69=[1]Lists!$BB$600,[1]Lists!$BE$600,IF('[1]Multi-Field'!H69=[1]Lists!$BB$601,[1]Lists!$BE$601,IF('[1]Multi-Field'!H69=[1]Lists!$BB$602,[1]Lists!$BE$602,IF('[1]Multi-Field'!H69=[1]Lists!$BB$603,[1]Lists!$BE$603,IF('[1]Multi-Field'!H69=$BB$604,$BE$604,""))))))</f>
        <v>70</v>
      </c>
      <c r="BM668" s="409">
        <f>IF('[1]Multi-Field'!AV69&gt;((1.5*BJ668)+1),0,IF(AND('[1]Multi-Field'!AV69&gt;([1]Lists!BJ668-1),'[1]Multi-Field'!H69&lt;(1.5*BJ668)),20,IF(AND('[1]Multi-Field'!AV69&gt;(BK668+20),'[1]Multi-Field'!AV69&lt;BJ668),(20+BJ668-'[1]Multi-Field'!AV69),IF('[1]Multi-Field'!AV69&lt;BK668-1+20,BK668,""))))</f>
        <v>80</v>
      </c>
      <c r="BN668" s="409">
        <f>IF('[1]Multi-Field'!AV69&gt;((1.5*BJ668)+1),0,IF(AND('[1]Multi-Field'!AV69&gt;([1]Lists!BJ668-1),'[1]Multi-Field'!AV69&lt;(1.5*BJ668)),20,IF(AND('[1]Multi-Field'!AV69&gt;(BL668+20),'[1]Multi-Field'!AV69&lt;BJ668),(20+BJ668-'[1]Multi-Field'!AV69),IF('[1]Multi-Field'!AV69&lt;BL668-1+20,BL668,""))))</f>
        <v>70</v>
      </c>
      <c r="BO668" s="409">
        <f>IF('[1]Multi-Field'!AV69&lt;60,(IF(OR('[1]Multi-Field'!H69=1,'[1]Multi-Field'!H69=2,'[1]Multi-Field'!H69=3),40,IF(OR('[1]Multi-Field'!H69=4,'[1]Multi-Field'!H69=5,'[1]Multi-Field'!H69=6),60,"#"))),IF(AND('[1]Multi-Field'!AV69&gt;59,'[1]Multi-Field'!AV69&lt;80),(IF(OR('[1]Multi-Field'!H69=1,'[1]Multi-Field'!H69=2),20,IF('[1]Multi-Field'!H69=3,40,IF(OR('[1]Multi-Field'!H69=4,'[1]Multi-Field'!H69=5,'[1]Multi-Field'!H69=6),60,"!")))),IF(AND('[1]Multi-Field'!AV69&gt;79,'[1]Multi-Field'!AV69&lt;100),(IF(OR('[1]Multi-Field'!H69=1,'[1]Multi-Field'!H69=2,'[1]Multi-Field'!H69=3),20,IF(OR('[1]Multi-Field'!H69=4,'[1]Multi-Field'!H69=5,'[1]Multi-Field'!H69=6),60,"?"))),IF(AND('[1]Multi-Field'!AV69&gt;99,'[1]Multi-Field'!AV69&lt;150),(IF(OR('[1]Multi-Field'!H69=1,'[1]Multi-Field'!H69=2,'[1]Multi-Field'!H69=3),20,IF(OR('[1]Multi-Field'!H69=4,'[1]Multi-Field'!H69=5,'[1]Multi-Field'!H69=6),40,"*"))),IF(AND('[1]Multi-Field'!AV69&gt;149,'[1]Multi-Field'!AV69&lt;200),(IF(OR('[1]Multi-Field'!H69=1,'[1]Multi-Field'!H69=2),0,IF(OR('[1]Multi-Field'!H69=3,'[1]Multi-Field'!H69=4,'[1]Multi-Field'!H69=5,'[1]Multi-Field'!H69=6),20,"&amp;"))),IF(AND('[1]Multi-Field'!AV69&gt;199,'[1]Multi-Field'!AV69&lt;269),(IF(OR('[1]Multi-Field'!H69=4,'[1]Multi-Field'!H69=5,'[1]Multi-Field'!H69=6),20,"&amp;")),IF('[1]Multi-Field'!AV69&gt;268,0,"%")))))))</f>
        <v>40</v>
      </c>
      <c r="BP668" s="409">
        <f>IF('[1]Multi-Field'!H69=1,((('[1]Multi-Field'!J69*40)-'[1]Multi-Field'!AV69)/0.6)-120,IF('[1]Multi-Field'!H69=2,((('[1]Multi-Field'!J69*40)-'[1]Multi-Field'!AV69)/0.6)-100,IF('[1]Multi-Field'!H69=3,((('[1]Multi-Field'!J69*40)-'[1]Multi-Field'!AV69)/0.6)-80,IF('[1]Multi-Field'!H69=4,((('[1]Multi-Field'!J69*40)-'[1]Multi-Field'!AV69)/0.6)-60,IF(OR('[1]Multi-Field'!H69=5,'[1]Multi-Field'!H69=6),((('[1]Multi-Field'!J69*40)-'[1]Multi-Field'!AV69)/0.6)-40,"")))))</f>
        <v>186.66666666666669</v>
      </c>
      <c r="BQ668" s="409">
        <f t="shared" si="93"/>
        <v>149.33333333333334</v>
      </c>
      <c r="BR668" s="409">
        <f t="shared" si="94"/>
        <v>123.20000000000002</v>
      </c>
      <c r="BS668" s="409">
        <f>IF('[1]Multi-Field'!AV69&gt;165,0,IF(AND('[1]Multi-Field'!AV69&gt;80,'[1]Multi-Field'!AV69&lt;166),20,IF('[1]Multi-Field'!AV69&lt;81,(110-'[1]Multi-Field'!AV69)*0.7,"")))</f>
        <v>77</v>
      </c>
      <c r="BT668" s="409" t="str">
        <f>IF('[1]Multi-Field'!AV69&gt;10,0,IF(50-(5*'[1]Multi-Field'!AV69),""))</f>
        <v/>
      </c>
      <c r="BU668" s="409">
        <f>IF('[1]Multi-Field'!AV69&gt;109,0,(110-'[1]Multi-Field'!AV69)*0.7)</f>
        <v>77</v>
      </c>
      <c r="BV668" s="409">
        <f>IF(AND('[1]Multi-Field'!H69=1,'[1]Multi-Field'!AV69&lt;100),(100-'[1]Multi-Field'!AV69)*0.88,IF(AND('[1]Multi-Field'!H69=2,'[1]Multi-Field'!AV69&lt;110),(110-'[1]Multi-Field'!AV69)*0.88,IF(AND('[1]Multi-Field'!H69=3,'[1]Multi-Field'!AV69&lt;130),(130-'[1]Multi-Field'!AV69)*1,IF(AND('[1]Multi-Field'!H69=4,'[1]Multi-Field'!AV69&lt;160),(160-'[1]Multi-Field'!AV69)*1.13,IF(AND(OR('[1]Multi-Field'!H69=5,'[1]Multi-Field'!H69=6),'[1]Multi-Field'!AV69&lt;200),(200-'[1]Multi-Field'!AV69)*0.88,0)))))</f>
        <v>130</v>
      </c>
      <c r="BW668" s="409">
        <f>IF(AND('[1]Multi-Field'!H69=1,'[1]Multi-Field'!AV69&lt;100),(100-'[1]Multi-Field'!AV69)*0.7,IF(AND('[1]Multi-Field'!H69=2,'[1]Multi-Field'!AV69&lt;110),(100-'[1]Multi-Field'!AV69)*0.7,IF(AND('[1]Multi-Field'!H69=3,'[1]Multi-Field'!AV69&lt;130),(130-'[1]Multi-Field'!AV69)*0.8,IF(AND('[1]Multi-Field'!H69=4,'[1]Multi-Field'!AV69&lt;160),(160-'[1]Multi-Field'!AV69)*0.9,IF(AND(OR('[1]Multi-Field'!H69=5,'[1]Multi-Field'!H69=6),'[1]Multi-Field'!AV69&lt;200),(200-'[1]Multi-Field'!AV69)*0.7,0)))))</f>
        <v>104</v>
      </c>
      <c r="BX668" s="409">
        <f>IF(AND(BW668&lt;20,OR('[1]Multi-Field'!Q69=[1]Lists!$AC$24,'[1]Multi-Field'!Q69=[1]Lists!$AC$10,'[1]Multi-Field'!Q69=[1]Lists!AC80,'[1]Multi-Field'!Q69=[1]Lists!$AC$22)),0,IF(BW668&lt;20,  20,BW668))</f>
        <v>104</v>
      </c>
      <c r="BY668" s="409">
        <f>IF(AND('[1]Multi-Field'!H69=1,[1]Lists!BX668&gt;50),50,IF(AND('[1]Multi-Field'!H69=2,[1]Lists!BX668&gt;60),60,IF(AND('[1]Multi-Field'!H69=3,[1]Lists!BX668&gt;70),70,IF(AND('[1]Multi-Field'!H69=4,[1]Lists!BX668&gt;80),80,IF(AND(OR('[1]Multi-Field'!H69=5,'[1]Multi-Field'!H69=6),[1]Lists!BX668&gt;100),100,[1]Lists!BX668)))))</f>
        <v>70</v>
      </c>
      <c r="BZ668" s="422">
        <f t="shared" si="95"/>
        <v>65</v>
      </c>
      <c r="CA668" s="409">
        <f t="shared" si="96"/>
        <v>0</v>
      </c>
    </row>
    <row r="669" spans="16:79" ht="13.5" thickBot="1">
      <c r="P669" s="391"/>
      <c r="Q669" s="85"/>
      <c r="R669" s="397"/>
      <c r="S669" s="397"/>
      <c r="T669" s="397"/>
      <c r="U669" s="398"/>
      <c r="BH669" s="409">
        <v>68</v>
      </c>
      <c r="BI669" s="424">
        <f>'[1]Multi-Field'!B70</f>
        <v>0</v>
      </c>
      <c r="BJ669" s="409">
        <f>IF('[1]Multi-Field'!H70=[1]Lists!$BB$599,[1]Lists!$BC$599,IF('[1]Multi-Field'!H70=[1]Lists!$BB$600,[1]Lists!$BC$600,IF('[1]Multi-Field'!H70=[1]Lists!$BB$601,[1]Lists!$BC$601,IF('[1]Multi-Field'!H70=[1]Lists!$BB$602,[1]Lists!$BC$602,IF('[1]Multi-Field'!H70=[1]Lists!$BB$603,[1]Lists!$BC$603,IF('[1]Multi-Field'!H70=$BB$604,$BC$604,""))))))</f>
        <v>180</v>
      </c>
      <c r="BK669" s="409">
        <f>IF('[1]Multi-Field'!H70=[1]Lists!$BB$599,[1]Lists!$BD$599,IF('[1]Multi-Field'!H70=[1]Lists!$BB$600,[1]Lists!$BD$600,IF('[1]Multi-Field'!H70=[1]Lists!$BB$601,[1]Lists!$BD$601,IF('[1]Multi-Field'!H70=[1]Lists!$BB$602,[1]Lists!$BD$602,IF('[1]Multi-Field'!H70=[1]Lists!$BB$603,[1]Lists!$BD$603,IF('[1]Multi-Field'!H70=$BB$604,$BD$604,""))))))</f>
        <v>120</v>
      </c>
      <c r="BL669" s="409">
        <f>IF('[1]Multi-Field'!H70=[1]Lists!$BB$599,[1]Lists!$BE$599,IF('[1]Multi-Field'!H70=[1]Lists!$BB$600,[1]Lists!$BE$600,IF('[1]Multi-Field'!H70=[1]Lists!$BB$601,[1]Lists!$BE$601,IF('[1]Multi-Field'!H70=[1]Lists!$BB$602,[1]Lists!$BE$602,IF('[1]Multi-Field'!H70=[1]Lists!$BB$603,[1]Lists!$BE$603,IF('[1]Multi-Field'!H70=$BB$604,$BE$604,""))))))</f>
        <v>100</v>
      </c>
      <c r="BM669" s="409">
        <f>IF('[1]Multi-Field'!AV70&gt;((1.5*BJ669)+1),0,IF(AND('[1]Multi-Field'!AV70&gt;([1]Lists!BJ669-1),'[1]Multi-Field'!H70&lt;(1.5*BJ669)),20,IF(AND('[1]Multi-Field'!AV70&gt;(BK669+20),'[1]Multi-Field'!AV70&lt;BJ669),(20+BJ669-'[1]Multi-Field'!AV70),IF('[1]Multi-Field'!AV70&lt;BK669-1+20,BK669,""))))</f>
        <v>120</v>
      </c>
      <c r="BN669" s="409">
        <f>IF('[1]Multi-Field'!AV70&gt;((1.5*BJ669)+1),0,IF(AND('[1]Multi-Field'!AV70&gt;([1]Lists!BJ669-1),'[1]Multi-Field'!AV70&lt;(1.5*BJ669)),20,IF(AND('[1]Multi-Field'!AV70&gt;(BL669+20),'[1]Multi-Field'!AV70&lt;BJ669),(20+BJ669-'[1]Multi-Field'!AV70),IF('[1]Multi-Field'!AV70&lt;BL669-1+20,BL669,""))))</f>
        <v>100</v>
      </c>
      <c r="BO669" s="409">
        <f>IF('[1]Multi-Field'!AV70&lt;60,(IF(OR('[1]Multi-Field'!H70=1,'[1]Multi-Field'!H70=2,'[1]Multi-Field'!H70=3),40,IF(OR('[1]Multi-Field'!H70=4,'[1]Multi-Field'!H70=5,'[1]Multi-Field'!H70=6),60,"#"))),IF(AND('[1]Multi-Field'!AV70&gt;59,'[1]Multi-Field'!AV70&lt;80),(IF(OR('[1]Multi-Field'!H70=1,'[1]Multi-Field'!H70=2),20,IF('[1]Multi-Field'!H70=3,40,IF(OR('[1]Multi-Field'!H70=4,'[1]Multi-Field'!H70=5,'[1]Multi-Field'!H70=6),60,"!")))),IF(AND('[1]Multi-Field'!AV70&gt;79,'[1]Multi-Field'!AV70&lt;100),(IF(OR('[1]Multi-Field'!H70=1,'[1]Multi-Field'!H70=2,'[1]Multi-Field'!H70=3),20,IF(OR('[1]Multi-Field'!H70=4,'[1]Multi-Field'!H70=5,'[1]Multi-Field'!H70=6),60,"?"))),IF(AND('[1]Multi-Field'!AV70&gt;99,'[1]Multi-Field'!AV70&lt;150),(IF(OR('[1]Multi-Field'!H70=1,'[1]Multi-Field'!H70=2,'[1]Multi-Field'!H70=3),20,IF(OR('[1]Multi-Field'!H70=4,'[1]Multi-Field'!H70=5,'[1]Multi-Field'!H70=6),40,"*"))),IF(AND('[1]Multi-Field'!AV70&gt;149,'[1]Multi-Field'!AV70&lt;200),(IF(OR('[1]Multi-Field'!H70=1,'[1]Multi-Field'!H70=2),0,IF(OR('[1]Multi-Field'!H70=3,'[1]Multi-Field'!H70=4,'[1]Multi-Field'!H70=5,'[1]Multi-Field'!H70=6),20,"&amp;"))),IF(AND('[1]Multi-Field'!AV70&gt;199,'[1]Multi-Field'!AV70&lt;269),(IF(OR('[1]Multi-Field'!H70=4,'[1]Multi-Field'!H70=5,'[1]Multi-Field'!H70=6),20,"&amp;")),IF('[1]Multi-Field'!AV70&gt;268,0,"%")))))))</f>
        <v>60</v>
      </c>
      <c r="BP669" s="409">
        <f>IF('[1]Multi-Field'!H70=1,((('[1]Multi-Field'!J70*40)-'[1]Multi-Field'!AV70)/0.6)-120,IF('[1]Multi-Field'!H70=2,((('[1]Multi-Field'!J70*40)-'[1]Multi-Field'!AV70)/0.6)-100,IF('[1]Multi-Field'!H70=3,((('[1]Multi-Field'!J70*40)-'[1]Multi-Field'!AV70)/0.6)-80,IF('[1]Multi-Field'!H70=4,((('[1]Multi-Field'!J70*40)-'[1]Multi-Field'!AV70)/0.6)-60,IF(OR('[1]Multi-Field'!H70=5,'[1]Multi-Field'!H70=6),((('[1]Multi-Field'!J70*40)-'[1]Multi-Field'!AV70)/0.6)-40,"")))))</f>
        <v>93.333333333333343</v>
      </c>
      <c r="BQ669" s="409">
        <f t="shared" si="93"/>
        <v>74.666666666666671</v>
      </c>
      <c r="BR669" s="409">
        <f t="shared" si="94"/>
        <v>61.600000000000009</v>
      </c>
      <c r="BS669" s="409">
        <f>IF('[1]Multi-Field'!AV70&gt;165,0,IF(AND('[1]Multi-Field'!AV70&gt;80,'[1]Multi-Field'!AV70&lt;166),20,IF('[1]Multi-Field'!AV70&lt;81,(110-'[1]Multi-Field'!AV70)*0.7,"")))</f>
        <v>77</v>
      </c>
      <c r="BT669" s="409" t="str">
        <f>IF('[1]Multi-Field'!AV70&gt;10,0,IF(50-(5*'[1]Multi-Field'!AV70),""))</f>
        <v/>
      </c>
      <c r="BU669" s="409">
        <f>IF('[1]Multi-Field'!AV70&gt;109,0,(110-'[1]Multi-Field'!AV70)*0.7)</f>
        <v>77</v>
      </c>
      <c r="BV669" s="409">
        <f>IF(AND('[1]Multi-Field'!H70=1,'[1]Multi-Field'!AV70&lt;100),(100-'[1]Multi-Field'!AV70)*0.88,IF(AND('[1]Multi-Field'!H70=2,'[1]Multi-Field'!AV70&lt;110),(110-'[1]Multi-Field'!AV70)*0.88,IF(AND('[1]Multi-Field'!H70=3,'[1]Multi-Field'!AV70&lt;130),(130-'[1]Multi-Field'!AV70)*1,IF(AND('[1]Multi-Field'!H70=4,'[1]Multi-Field'!AV70&lt;160),(160-'[1]Multi-Field'!AV70)*1.13,IF(AND(OR('[1]Multi-Field'!H70=5,'[1]Multi-Field'!H70=6),'[1]Multi-Field'!AV70&lt;200),(200-'[1]Multi-Field'!AV70)*0.88,0)))))</f>
        <v>176</v>
      </c>
      <c r="BW669" s="409">
        <f>IF(AND('[1]Multi-Field'!H70=1,'[1]Multi-Field'!AV70&lt;100),(100-'[1]Multi-Field'!AV70)*0.7,IF(AND('[1]Multi-Field'!H70=2,'[1]Multi-Field'!AV70&lt;110),(100-'[1]Multi-Field'!AV70)*0.7,IF(AND('[1]Multi-Field'!H70=3,'[1]Multi-Field'!AV70&lt;130),(130-'[1]Multi-Field'!AV70)*0.8,IF(AND('[1]Multi-Field'!H70=4,'[1]Multi-Field'!AV70&lt;160),(160-'[1]Multi-Field'!AV70)*0.9,IF(AND(OR('[1]Multi-Field'!H70=5,'[1]Multi-Field'!H70=6),'[1]Multi-Field'!AV70&lt;200),(200-'[1]Multi-Field'!AV70)*0.7,0)))))</f>
        <v>140</v>
      </c>
      <c r="BX669" s="409">
        <f>IF(AND(BW669&lt;20,OR('[1]Multi-Field'!Q70=[1]Lists!$AC$24,'[1]Multi-Field'!Q70=[1]Lists!$AC$10,'[1]Multi-Field'!Q70=[1]Lists!AC81,'[1]Multi-Field'!Q70=[1]Lists!$AC$22)),0,IF(BW669&lt;20,  20,BW669))</f>
        <v>140</v>
      </c>
      <c r="BY669" s="409">
        <f>IF(AND('[1]Multi-Field'!H70=1,[1]Lists!BX669&gt;50),50,IF(AND('[1]Multi-Field'!H70=2,[1]Lists!BX669&gt;60),60,IF(AND('[1]Multi-Field'!H70=3,[1]Lists!BX669&gt;70),70,IF(AND('[1]Multi-Field'!H70=4,[1]Lists!BX669&gt;80),80,IF(AND(OR('[1]Multi-Field'!H70=5,'[1]Multi-Field'!H70=6),[1]Lists!BX669&gt;100),100,[1]Lists!BX669)))))</f>
        <v>100</v>
      </c>
      <c r="BZ669" s="422">
        <f t="shared" si="95"/>
        <v>95</v>
      </c>
      <c r="CA669" s="409">
        <f t="shared" si="96"/>
        <v>0</v>
      </c>
    </row>
    <row r="670" spans="16:79">
      <c r="P670" s="391"/>
      <c r="Q670" s="83"/>
      <c r="R670" s="395"/>
      <c r="S670" s="395"/>
      <c r="T670" s="395"/>
      <c r="U670" s="396"/>
      <c r="BH670" s="409">
        <v>69</v>
      </c>
      <c r="BI670" s="424">
        <f>'[1]Multi-Field'!B71</f>
        <v>0</v>
      </c>
      <c r="BJ670" s="409">
        <f>IF('[1]Multi-Field'!H71=[1]Lists!$BB$599,[1]Lists!$BC$599,IF('[1]Multi-Field'!H71=[1]Lists!$BB$600,[1]Lists!$BC$600,IF('[1]Multi-Field'!H71=[1]Lists!$BB$601,[1]Lists!$BC$601,IF('[1]Multi-Field'!H71=[1]Lists!$BB$602,[1]Lists!$BC$602,IF('[1]Multi-Field'!H71=[1]Lists!$BB$603,[1]Lists!$BC$603,IF('[1]Multi-Field'!H71=$BB$604,$BC$604,""))))))</f>
        <v>160</v>
      </c>
      <c r="BK670" s="409">
        <f>IF('[1]Multi-Field'!H71=[1]Lists!$BB$599,[1]Lists!$BD$599,IF('[1]Multi-Field'!H71=[1]Lists!$BB$600,[1]Lists!$BD$600,IF('[1]Multi-Field'!H71=[1]Lists!$BB$601,[1]Lists!$BD$601,IF('[1]Multi-Field'!H71=[1]Lists!$BB$602,[1]Lists!$BD$602,IF('[1]Multi-Field'!H71=[1]Lists!$BB$603,[1]Lists!$BD$603,IF('[1]Multi-Field'!H71=$BB$604,$BD$604,""))))))</f>
        <v>120</v>
      </c>
      <c r="BL670" s="409">
        <f>IF('[1]Multi-Field'!H71=[1]Lists!$BB$599,[1]Lists!$BE$599,IF('[1]Multi-Field'!H71=[1]Lists!$BB$600,[1]Lists!$BE$600,IF('[1]Multi-Field'!H71=[1]Lists!$BB$601,[1]Lists!$BE$601,IF('[1]Multi-Field'!H71=[1]Lists!$BB$602,[1]Lists!$BE$602,IF('[1]Multi-Field'!H71=[1]Lists!$BB$603,[1]Lists!$BE$603,IF('[1]Multi-Field'!H71=$BB$604,$BE$604,""))))))</f>
        <v>80</v>
      </c>
      <c r="BM670" s="409">
        <f>IF('[1]Multi-Field'!AV71&gt;((1.5*BJ670)+1),0,IF(AND('[1]Multi-Field'!AV71&gt;([1]Lists!BJ670-1),'[1]Multi-Field'!H71&lt;(1.5*BJ670)),20,IF(AND('[1]Multi-Field'!AV71&gt;(BK670+20),'[1]Multi-Field'!AV71&lt;BJ670),(20+BJ670-'[1]Multi-Field'!AV71),IF('[1]Multi-Field'!AV71&lt;BK670-1+20,BK670,""))))</f>
        <v>120</v>
      </c>
      <c r="BN670" s="409">
        <f>IF('[1]Multi-Field'!AV71&gt;((1.5*BJ670)+1),0,IF(AND('[1]Multi-Field'!AV71&gt;([1]Lists!BJ670-1),'[1]Multi-Field'!AV71&lt;(1.5*BJ670)),20,IF(AND('[1]Multi-Field'!AV71&gt;(BL670+20),'[1]Multi-Field'!AV71&lt;BJ670),(20+BJ670-'[1]Multi-Field'!AV71),IF('[1]Multi-Field'!AV71&lt;BL670-1+20,BL670,""))))</f>
        <v>80</v>
      </c>
      <c r="BO670" s="409">
        <f>IF('[1]Multi-Field'!AV71&lt;60,(IF(OR('[1]Multi-Field'!H71=1,'[1]Multi-Field'!H71=2,'[1]Multi-Field'!H71=3),40,IF(OR('[1]Multi-Field'!H71=4,'[1]Multi-Field'!H71=5,'[1]Multi-Field'!H71=6),60,"#"))),IF(AND('[1]Multi-Field'!AV71&gt;59,'[1]Multi-Field'!AV71&lt;80),(IF(OR('[1]Multi-Field'!H71=1,'[1]Multi-Field'!H71=2),20,IF('[1]Multi-Field'!H71=3,40,IF(OR('[1]Multi-Field'!H71=4,'[1]Multi-Field'!H71=5,'[1]Multi-Field'!H71=6),60,"!")))),IF(AND('[1]Multi-Field'!AV71&gt;79,'[1]Multi-Field'!AV71&lt;100),(IF(OR('[1]Multi-Field'!H71=1,'[1]Multi-Field'!H71=2,'[1]Multi-Field'!H71=3),20,IF(OR('[1]Multi-Field'!H71=4,'[1]Multi-Field'!H71=5,'[1]Multi-Field'!H71=6),60,"?"))),IF(AND('[1]Multi-Field'!AV71&gt;99,'[1]Multi-Field'!AV71&lt;150),(IF(OR('[1]Multi-Field'!H71=1,'[1]Multi-Field'!H71=2,'[1]Multi-Field'!H71=3),20,IF(OR('[1]Multi-Field'!H71=4,'[1]Multi-Field'!H71=5,'[1]Multi-Field'!H71=6),40,"*"))),IF(AND('[1]Multi-Field'!AV71&gt;149,'[1]Multi-Field'!AV71&lt;200),(IF(OR('[1]Multi-Field'!H71=1,'[1]Multi-Field'!H71=2),0,IF(OR('[1]Multi-Field'!H71=3,'[1]Multi-Field'!H71=4,'[1]Multi-Field'!H71=5,'[1]Multi-Field'!H71=6),20,"&amp;"))),IF(AND('[1]Multi-Field'!AV71&gt;199,'[1]Multi-Field'!AV71&lt;269),(IF(OR('[1]Multi-Field'!H71=4,'[1]Multi-Field'!H71=5,'[1]Multi-Field'!H71=6),20,"&amp;")),IF('[1]Multi-Field'!AV71&gt;268,0,"%")))))))</f>
        <v>60</v>
      </c>
      <c r="BP670" s="409">
        <f>IF('[1]Multi-Field'!H71=1,((('[1]Multi-Field'!J71*40)-'[1]Multi-Field'!AV71)/0.6)-120,IF('[1]Multi-Field'!H71=2,((('[1]Multi-Field'!J71*40)-'[1]Multi-Field'!AV71)/0.6)-100,IF('[1]Multi-Field'!H71=3,((('[1]Multi-Field'!J71*40)-'[1]Multi-Field'!AV71)/0.6)-80,IF('[1]Multi-Field'!H71=4,((('[1]Multi-Field'!J71*40)-'[1]Multi-Field'!AV71)/0.6)-60,IF(OR('[1]Multi-Field'!H71=5,'[1]Multi-Field'!H71=6),((('[1]Multi-Field'!J71*40)-'[1]Multi-Field'!AV71)/0.6)-40,"")))))</f>
        <v>306.66666666666669</v>
      </c>
      <c r="BQ670" s="409">
        <f t="shared" si="93"/>
        <v>245.33333333333337</v>
      </c>
      <c r="BR670" s="409">
        <f t="shared" si="94"/>
        <v>202.40000000000003</v>
      </c>
      <c r="BS670" s="409">
        <f>IF('[1]Multi-Field'!AV71&gt;165,0,IF(AND('[1]Multi-Field'!AV71&gt;80,'[1]Multi-Field'!AV71&lt;166),20,IF('[1]Multi-Field'!AV71&lt;81,(110-'[1]Multi-Field'!AV71)*0.7,"")))</f>
        <v>77</v>
      </c>
      <c r="BT670" s="409" t="str">
        <f>IF('[1]Multi-Field'!AV71&gt;10,0,IF(50-(5*'[1]Multi-Field'!AV71),""))</f>
        <v/>
      </c>
      <c r="BU670" s="409">
        <f>IF('[1]Multi-Field'!AV71&gt;109,0,(110-'[1]Multi-Field'!AV71)*0.7)</f>
        <v>77</v>
      </c>
      <c r="BV670" s="409">
        <f>IF(AND('[1]Multi-Field'!H71=1,'[1]Multi-Field'!AV71&lt;100),(100-'[1]Multi-Field'!AV71)*0.88,IF(AND('[1]Multi-Field'!H71=2,'[1]Multi-Field'!AV71&lt;110),(110-'[1]Multi-Field'!AV71)*0.88,IF(AND('[1]Multi-Field'!H71=3,'[1]Multi-Field'!AV71&lt;130),(130-'[1]Multi-Field'!AV71)*1,IF(AND('[1]Multi-Field'!H71=4,'[1]Multi-Field'!AV71&lt;160),(160-'[1]Multi-Field'!AV71)*1.13,IF(AND(OR('[1]Multi-Field'!H71=5,'[1]Multi-Field'!H71=6),'[1]Multi-Field'!AV71&lt;200),(200-'[1]Multi-Field'!AV71)*0.88,0)))))</f>
        <v>180.79999999999998</v>
      </c>
      <c r="BW670" s="409">
        <f>IF(AND('[1]Multi-Field'!H71=1,'[1]Multi-Field'!AV71&lt;100),(100-'[1]Multi-Field'!AV71)*0.7,IF(AND('[1]Multi-Field'!H71=2,'[1]Multi-Field'!AV71&lt;110),(100-'[1]Multi-Field'!AV71)*0.7,IF(AND('[1]Multi-Field'!H71=3,'[1]Multi-Field'!AV71&lt;130),(130-'[1]Multi-Field'!AV71)*0.8,IF(AND('[1]Multi-Field'!H71=4,'[1]Multi-Field'!AV71&lt;160),(160-'[1]Multi-Field'!AV71)*0.9,IF(AND(OR('[1]Multi-Field'!H71=5,'[1]Multi-Field'!H71=6),'[1]Multi-Field'!AV71&lt;200),(200-'[1]Multi-Field'!AV71)*0.7,0)))))</f>
        <v>144</v>
      </c>
      <c r="BX670" s="409">
        <f>IF(AND(BW670&lt;20,OR('[1]Multi-Field'!Q71=[1]Lists!$AC$24,'[1]Multi-Field'!Q71=[1]Lists!$AC$10,'[1]Multi-Field'!Q71=[1]Lists!AC82,'[1]Multi-Field'!Q71=[1]Lists!$AC$22)),0,IF(BW670&lt;20,  20,BW670))</f>
        <v>144</v>
      </c>
      <c r="BY670" s="409">
        <f>IF(AND('[1]Multi-Field'!H71=1,[1]Lists!BX670&gt;50),50,IF(AND('[1]Multi-Field'!H71=2,[1]Lists!BX670&gt;60),60,IF(AND('[1]Multi-Field'!H71=3,[1]Lists!BX670&gt;70),70,IF(AND('[1]Multi-Field'!H71=4,[1]Lists!BX670&gt;80),80,IF(AND(OR('[1]Multi-Field'!H71=5,'[1]Multi-Field'!H71=6),[1]Lists!BX670&gt;100),100,[1]Lists!BX670)))))</f>
        <v>80</v>
      </c>
      <c r="BZ670" s="422">
        <f t="shared" si="95"/>
        <v>75</v>
      </c>
      <c r="CA670" s="409">
        <f t="shared" si="96"/>
        <v>0</v>
      </c>
    </row>
    <row r="671" spans="16:79">
      <c r="P671" s="391"/>
      <c r="Q671" s="84"/>
      <c r="R671" s="395"/>
      <c r="S671" s="395"/>
      <c r="T671" s="395"/>
      <c r="U671" s="396"/>
      <c r="BH671" s="409">
        <v>70</v>
      </c>
      <c r="BI671" s="424">
        <f>'[1]Multi-Field'!B72</f>
        <v>0</v>
      </c>
      <c r="BJ671" s="409">
        <f>IF('[1]Multi-Field'!H72=[1]Lists!$BB$599,[1]Lists!$BC$599,IF('[1]Multi-Field'!H72=[1]Lists!$BB$600,[1]Lists!$BC$600,IF('[1]Multi-Field'!H72=[1]Lists!$BB$601,[1]Lists!$BC$601,IF('[1]Multi-Field'!H72=[1]Lists!$BB$602,[1]Lists!$BC$602,IF('[1]Multi-Field'!H72=[1]Lists!$BB$603,[1]Lists!$BC$603,IF('[1]Multi-Field'!H72=$BB$604,$BC$604,""))))))</f>
        <v>110</v>
      </c>
      <c r="BK671" s="409">
        <f>IF('[1]Multi-Field'!H72=[1]Lists!$BB$599,[1]Lists!$BD$599,IF('[1]Multi-Field'!H72=[1]Lists!$BB$600,[1]Lists!$BD$600,IF('[1]Multi-Field'!H72=[1]Lists!$BB$601,[1]Lists!$BD$601,IF('[1]Multi-Field'!H72=[1]Lists!$BB$602,[1]Lists!$BD$602,IF('[1]Multi-Field'!H72=[1]Lists!$BB$603,[1]Lists!$BD$603,IF('[1]Multi-Field'!H72=$BB$604,$BD$604,""))))))</f>
        <v>60</v>
      </c>
      <c r="BL671" s="409">
        <f>IF('[1]Multi-Field'!H72=[1]Lists!$BB$599,[1]Lists!$BE$599,IF('[1]Multi-Field'!H72=[1]Lists!$BB$600,[1]Lists!$BE$600,IF('[1]Multi-Field'!H72=[1]Lists!$BB$601,[1]Lists!$BE$601,IF('[1]Multi-Field'!H72=[1]Lists!$BB$602,[1]Lists!$BE$602,IF('[1]Multi-Field'!H72=[1]Lists!$BB$603,[1]Lists!$BE$603,IF('[1]Multi-Field'!H72=$BB$604,$BE$604,""))))))</f>
        <v>60</v>
      </c>
      <c r="BM671" s="409">
        <f>IF('[1]Multi-Field'!AV72&gt;((1.5*BJ671)+1),0,IF(AND('[1]Multi-Field'!AV72&gt;([1]Lists!BJ671-1),'[1]Multi-Field'!H72&lt;(1.5*BJ671)),20,IF(AND('[1]Multi-Field'!AV72&gt;(BK671+20),'[1]Multi-Field'!AV72&lt;BJ671),(20+BJ671-'[1]Multi-Field'!AV72),IF('[1]Multi-Field'!AV72&lt;BK671-1+20,BK671,""))))</f>
        <v>60</v>
      </c>
      <c r="BN671" s="409">
        <f>IF('[1]Multi-Field'!AV72&gt;((1.5*BJ671)+1),0,IF(AND('[1]Multi-Field'!AV72&gt;([1]Lists!BJ671-1),'[1]Multi-Field'!AV72&lt;(1.5*BJ671)),20,IF(AND('[1]Multi-Field'!AV72&gt;(BL671+20),'[1]Multi-Field'!AV72&lt;BJ671),(20+BJ671-'[1]Multi-Field'!AV72),IF('[1]Multi-Field'!AV72&lt;BL671-1+20,BL671,""))))</f>
        <v>60</v>
      </c>
      <c r="BO671" s="409">
        <f>IF('[1]Multi-Field'!AV72&lt;60,(IF(OR('[1]Multi-Field'!H72=1,'[1]Multi-Field'!H72=2,'[1]Multi-Field'!H72=3),40,IF(OR('[1]Multi-Field'!H72=4,'[1]Multi-Field'!H72=5,'[1]Multi-Field'!H72=6),60,"#"))),IF(AND('[1]Multi-Field'!AV72&gt;59,'[1]Multi-Field'!AV72&lt;80),(IF(OR('[1]Multi-Field'!H72=1,'[1]Multi-Field'!H72=2),20,IF('[1]Multi-Field'!H72=3,40,IF(OR('[1]Multi-Field'!H72=4,'[1]Multi-Field'!H72=5,'[1]Multi-Field'!H72=6),60,"!")))),IF(AND('[1]Multi-Field'!AV72&gt;79,'[1]Multi-Field'!AV72&lt;100),(IF(OR('[1]Multi-Field'!H72=1,'[1]Multi-Field'!H72=2,'[1]Multi-Field'!H72=3),20,IF(OR('[1]Multi-Field'!H72=4,'[1]Multi-Field'!H72=5,'[1]Multi-Field'!H72=6),60,"?"))),IF(AND('[1]Multi-Field'!AV72&gt;99,'[1]Multi-Field'!AV72&lt;150),(IF(OR('[1]Multi-Field'!H72=1,'[1]Multi-Field'!H72=2,'[1]Multi-Field'!H72=3),20,IF(OR('[1]Multi-Field'!H72=4,'[1]Multi-Field'!H72=5,'[1]Multi-Field'!H72=6),40,"*"))),IF(AND('[1]Multi-Field'!AV72&gt;149,'[1]Multi-Field'!AV72&lt;200),(IF(OR('[1]Multi-Field'!H72=1,'[1]Multi-Field'!H72=2),0,IF(OR('[1]Multi-Field'!H72=3,'[1]Multi-Field'!H72=4,'[1]Multi-Field'!H72=5,'[1]Multi-Field'!H72=6),20,"&amp;"))),IF(AND('[1]Multi-Field'!AV72&gt;199,'[1]Multi-Field'!AV72&lt;269),(IF(OR('[1]Multi-Field'!H72=4,'[1]Multi-Field'!H72=5,'[1]Multi-Field'!H72=6),20,"&amp;")),IF('[1]Multi-Field'!AV72&gt;268,0,"%")))))))</f>
        <v>40</v>
      </c>
      <c r="BP671" s="409">
        <f>IF('[1]Multi-Field'!H72=1,((('[1]Multi-Field'!J72*40)-'[1]Multi-Field'!AV72)/0.6)-120,IF('[1]Multi-Field'!H72=2,((('[1]Multi-Field'!J72*40)-'[1]Multi-Field'!AV72)/0.6)-100,IF('[1]Multi-Field'!H72=3,((('[1]Multi-Field'!J72*40)-'[1]Multi-Field'!AV72)/0.6)-80,IF('[1]Multi-Field'!H72=4,((('[1]Multi-Field'!J72*40)-'[1]Multi-Field'!AV72)/0.6)-60,IF(OR('[1]Multi-Field'!H72=5,'[1]Multi-Field'!H72=6),((('[1]Multi-Field'!J72*40)-'[1]Multi-Field'!AV72)/0.6)-40,"")))))</f>
        <v>166.66666666666669</v>
      </c>
      <c r="BQ671" s="409">
        <f t="shared" si="93"/>
        <v>133.33333333333334</v>
      </c>
      <c r="BR671" s="409">
        <f t="shared" si="94"/>
        <v>110.00000000000001</v>
      </c>
      <c r="BS671" s="409">
        <f>IF('[1]Multi-Field'!AV72&gt;165,0,IF(AND('[1]Multi-Field'!AV72&gt;80,'[1]Multi-Field'!AV72&lt;166),20,IF('[1]Multi-Field'!AV72&lt;81,(110-'[1]Multi-Field'!AV72)*0.7,"")))</f>
        <v>77</v>
      </c>
      <c r="BT671" s="409" t="str">
        <f>IF('[1]Multi-Field'!AV72&gt;10,0,IF(50-(5*'[1]Multi-Field'!AV72),""))</f>
        <v/>
      </c>
      <c r="BU671" s="409">
        <f>IF('[1]Multi-Field'!AV72&gt;109,0,(110-'[1]Multi-Field'!AV72)*0.7)</f>
        <v>77</v>
      </c>
      <c r="BV671" s="409">
        <f>IF(AND('[1]Multi-Field'!H72=1,'[1]Multi-Field'!AV72&lt;100),(100-'[1]Multi-Field'!AV72)*0.88,IF(AND('[1]Multi-Field'!H72=2,'[1]Multi-Field'!AV72&lt;110),(110-'[1]Multi-Field'!AV72)*0.88,IF(AND('[1]Multi-Field'!H72=3,'[1]Multi-Field'!AV72&lt;130),(130-'[1]Multi-Field'!AV72)*1,IF(AND('[1]Multi-Field'!H72=4,'[1]Multi-Field'!AV72&lt;160),(160-'[1]Multi-Field'!AV72)*1.13,IF(AND(OR('[1]Multi-Field'!H72=5,'[1]Multi-Field'!H72=6),'[1]Multi-Field'!AV72&lt;200),(200-'[1]Multi-Field'!AV72)*0.88,0)))))</f>
        <v>96.8</v>
      </c>
      <c r="BW671" s="409">
        <f>IF(AND('[1]Multi-Field'!H72=1,'[1]Multi-Field'!AV72&lt;100),(100-'[1]Multi-Field'!AV72)*0.7,IF(AND('[1]Multi-Field'!H72=2,'[1]Multi-Field'!AV72&lt;110),(100-'[1]Multi-Field'!AV72)*0.7,IF(AND('[1]Multi-Field'!H72=3,'[1]Multi-Field'!AV72&lt;130),(130-'[1]Multi-Field'!AV72)*0.8,IF(AND('[1]Multi-Field'!H72=4,'[1]Multi-Field'!AV72&lt;160),(160-'[1]Multi-Field'!AV72)*0.9,IF(AND(OR('[1]Multi-Field'!H72=5,'[1]Multi-Field'!H72=6),'[1]Multi-Field'!AV72&lt;200),(200-'[1]Multi-Field'!AV72)*0.7,0)))))</f>
        <v>70</v>
      </c>
      <c r="BX671" s="409">
        <f>IF(AND(BW671&lt;20,OR('[1]Multi-Field'!Q72=[1]Lists!$AC$24,'[1]Multi-Field'!Q72=[1]Lists!$AC$10,'[1]Multi-Field'!Q72=[1]Lists!AC83,'[1]Multi-Field'!Q72=[1]Lists!$AC$22)),0,IF(BW671&lt;20,  20,BW671))</f>
        <v>70</v>
      </c>
      <c r="BY671" s="409">
        <f>IF(AND('[1]Multi-Field'!H72=1,[1]Lists!BX671&gt;50),50,IF(AND('[1]Multi-Field'!H72=2,[1]Lists!BX671&gt;60),60,IF(AND('[1]Multi-Field'!H72=3,[1]Lists!BX671&gt;70),70,IF(AND('[1]Multi-Field'!H72=4,[1]Lists!BX671&gt;80),80,IF(AND(OR('[1]Multi-Field'!H72=5,'[1]Multi-Field'!H72=6),[1]Lists!BX671&gt;100),100,[1]Lists!BX671)))))</f>
        <v>60</v>
      </c>
      <c r="BZ671" s="422">
        <f t="shared" si="95"/>
        <v>55</v>
      </c>
      <c r="CA671" s="409">
        <f t="shared" si="96"/>
        <v>0</v>
      </c>
    </row>
    <row r="672" spans="16:79">
      <c r="P672" s="391"/>
      <c r="Q672" s="84"/>
      <c r="R672" s="395"/>
      <c r="S672" s="395"/>
      <c r="T672" s="395"/>
      <c r="U672" s="396"/>
      <c r="BH672" s="409">
        <v>71</v>
      </c>
      <c r="BI672" s="424">
        <f>'[1]Multi-Field'!B73</f>
        <v>0</v>
      </c>
      <c r="BJ672" s="409">
        <f>IF('[1]Multi-Field'!H73=[1]Lists!$BB$599,[1]Lists!$BC$599,IF('[1]Multi-Field'!H73=[1]Lists!$BB$600,[1]Lists!$BC$600,IF('[1]Multi-Field'!H73=[1]Lists!$BB$601,[1]Lists!$BC$601,IF('[1]Multi-Field'!H73=[1]Lists!$BB$602,[1]Lists!$BC$602,IF('[1]Multi-Field'!H73=[1]Lists!$BB$603,[1]Lists!$BC$603,IF('[1]Multi-Field'!H73=$BB$604,$BC$604,""))))))</f>
        <v>130</v>
      </c>
      <c r="BK672" s="409">
        <f>IF('[1]Multi-Field'!H73=[1]Lists!$BB$599,[1]Lists!$BD$599,IF('[1]Multi-Field'!H73=[1]Lists!$BB$600,[1]Lists!$BD$600,IF('[1]Multi-Field'!H73=[1]Lists!$BB$601,[1]Lists!$BD$601,IF('[1]Multi-Field'!H73=[1]Lists!$BB$602,[1]Lists!$BD$602,IF('[1]Multi-Field'!H73=[1]Lists!$BB$603,[1]Lists!$BD$603,IF('[1]Multi-Field'!H73=$BB$604,$BD$604,""))))))</f>
        <v>80</v>
      </c>
      <c r="BL672" s="409">
        <f>IF('[1]Multi-Field'!H73=[1]Lists!$BB$599,[1]Lists!$BE$599,IF('[1]Multi-Field'!H73=[1]Lists!$BB$600,[1]Lists!$BE$600,IF('[1]Multi-Field'!H73=[1]Lists!$BB$601,[1]Lists!$BE$601,IF('[1]Multi-Field'!H73=[1]Lists!$BB$602,[1]Lists!$BE$602,IF('[1]Multi-Field'!H73=[1]Lists!$BB$603,[1]Lists!$BE$603,IF('[1]Multi-Field'!H73=$BB$604,$BE$604,""))))))</f>
        <v>70</v>
      </c>
      <c r="BM672" s="409">
        <f>IF('[1]Multi-Field'!AV73&gt;((1.5*BJ672)+1),0,IF(AND('[1]Multi-Field'!AV73&gt;([1]Lists!BJ672-1),'[1]Multi-Field'!H73&lt;(1.5*BJ672)),20,IF(AND('[1]Multi-Field'!AV73&gt;(BK672+20),'[1]Multi-Field'!AV73&lt;BJ672),(20+BJ672-'[1]Multi-Field'!AV73),IF('[1]Multi-Field'!AV73&lt;BK672-1+20,BK672,""))))</f>
        <v>80</v>
      </c>
      <c r="BN672" s="409">
        <f>IF('[1]Multi-Field'!AV73&gt;((1.5*BJ672)+1),0,IF(AND('[1]Multi-Field'!AV73&gt;([1]Lists!BJ672-1),'[1]Multi-Field'!AV73&lt;(1.5*BJ672)),20,IF(AND('[1]Multi-Field'!AV73&gt;(BL672+20),'[1]Multi-Field'!AV73&lt;BJ672),(20+BJ672-'[1]Multi-Field'!AV73),IF('[1]Multi-Field'!AV73&lt;BL672-1+20,BL672,""))))</f>
        <v>70</v>
      </c>
      <c r="BO672" s="409">
        <f>IF('[1]Multi-Field'!AV73&lt;60,(IF(OR('[1]Multi-Field'!H73=1,'[1]Multi-Field'!H73=2,'[1]Multi-Field'!H73=3),40,IF(OR('[1]Multi-Field'!H73=4,'[1]Multi-Field'!H73=5,'[1]Multi-Field'!H73=6),60,"#"))),IF(AND('[1]Multi-Field'!AV73&gt;59,'[1]Multi-Field'!AV73&lt;80),(IF(OR('[1]Multi-Field'!H73=1,'[1]Multi-Field'!H73=2),20,IF('[1]Multi-Field'!H73=3,40,IF(OR('[1]Multi-Field'!H73=4,'[1]Multi-Field'!H73=5,'[1]Multi-Field'!H73=6),60,"!")))),IF(AND('[1]Multi-Field'!AV73&gt;79,'[1]Multi-Field'!AV73&lt;100),(IF(OR('[1]Multi-Field'!H73=1,'[1]Multi-Field'!H73=2,'[1]Multi-Field'!H73=3),20,IF(OR('[1]Multi-Field'!H73=4,'[1]Multi-Field'!H73=5,'[1]Multi-Field'!H73=6),60,"?"))),IF(AND('[1]Multi-Field'!AV73&gt;99,'[1]Multi-Field'!AV73&lt;150),(IF(OR('[1]Multi-Field'!H73=1,'[1]Multi-Field'!H73=2,'[1]Multi-Field'!H73=3),20,IF(OR('[1]Multi-Field'!H73=4,'[1]Multi-Field'!H73=5,'[1]Multi-Field'!H73=6),40,"*"))),IF(AND('[1]Multi-Field'!AV73&gt;149,'[1]Multi-Field'!AV73&lt;200),(IF(OR('[1]Multi-Field'!H73=1,'[1]Multi-Field'!H73=2),0,IF(OR('[1]Multi-Field'!H73=3,'[1]Multi-Field'!H73=4,'[1]Multi-Field'!H73=5,'[1]Multi-Field'!H73=6),20,"&amp;"))),IF(AND('[1]Multi-Field'!AV73&gt;199,'[1]Multi-Field'!AV73&lt;269),(IF(OR('[1]Multi-Field'!H73=4,'[1]Multi-Field'!H73=5,'[1]Multi-Field'!H73=6),20,"&amp;")),IF('[1]Multi-Field'!AV73&gt;268,0,"%")))))))</f>
        <v>40</v>
      </c>
      <c r="BP672" s="409">
        <f>IF('[1]Multi-Field'!H73=1,((('[1]Multi-Field'!J73*40)-'[1]Multi-Field'!AV73)/0.6)-120,IF('[1]Multi-Field'!H73=2,((('[1]Multi-Field'!J73*40)-'[1]Multi-Field'!AV73)/0.6)-100,IF('[1]Multi-Field'!H73=3,((('[1]Multi-Field'!J73*40)-'[1]Multi-Field'!AV73)/0.6)-80,IF('[1]Multi-Field'!H73=4,((('[1]Multi-Field'!J73*40)-'[1]Multi-Field'!AV73)/0.6)-60,IF(OR('[1]Multi-Field'!H73=5,'[1]Multi-Field'!H73=6),((('[1]Multi-Field'!J73*40)-'[1]Multi-Field'!AV73)/0.6)-40,"")))))</f>
        <v>153.33333333333334</v>
      </c>
      <c r="BQ672" s="409">
        <f t="shared" si="93"/>
        <v>122.66666666666669</v>
      </c>
      <c r="BR672" s="409">
        <f t="shared" si="94"/>
        <v>101.20000000000002</v>
      </c>
      <c r="BS672" s="409">
        <f>IF('[1]Multi-Field'!AV73&gt;165,0,IF(AND('[1]Multi-Field'!AV73&gt;80,'[1]Multi-Field'!AV73&lt;166),20,IF('[1]Multi-Field'!AV73&lt;81,(110-'[1]Multi-Field'!AV73)*0.7,"")))</f>
        <v>77</v>
      </c>
      <c r="BT672" s="409" t="str">
        <f>IF('[1]Multi-Field'!AV73&gt;10,0,IF(50-(5*'[1]Multi-Field'!AV73),""))</f>
        <v/>
      </c>
      <c r="BU672" s="409">
        <f>IF('[1]Multi-Field'!AV73&gt;109,0,(110-'[1]Multi-Field'!AV73)*0.7)</f>
        <v>77</v>
      </c>
      <c r="BV672" s="409">
        <f>IF(AND('[1]Multi-Field'!H73=1,'[1]Multi-Field'!AV73&lt;100),(100-'[1]Multi-Field'!AV73)*0.88,IF(AND('[1]Multi-Field'!H73=2,'[1]Multi-Field'!AV73&lt;110),(110-'[1]Multi-Field'!AV73)*0.88,IF(AND('[1]Multi-Field'!H73=3,'[1]Multi-Field'!AV73&lt;130),(130-'[1]Multi-Field'!AV73)*1,IF(AND('[1]Multi-Field'!H73=4,'[1]Multi-Field'!AV73&lt;160),(160-'[1]Multi-Field'!AV73)*1.13,IF(AND(OR('[1]Multi-Field'!H73=5,'[1]Multi-Field'!H73=6),'[1]Multi-Field'!AV73&lt;200),(200-'[1]Multi-Field'!AV73)*0.88,0)))))</f>
        <v>130</v>
      </c>
      <c r="BW672" s="409">
        <f>IF(AND('[1]Multi-Field'!H73=1,'[1]Multi-Field'!AV73&lt;100),(100-'[1]Multi-Field'!AV73)*0.7,IF(AND('[1]Multi-Field'!H73=2,'[1]Multi-Field'!AV73&lt;110),(100-'[1]Multi-Field'!AV73)*0.7,IF(AND('[1]Multi-Field'!H73=3,'[1]Multi-Field'!AV73&lt;130),(130-'[1]Multi-Field'!AV73)*0.8,IF(AND('[1]Multi-Field'!H73=4,'[1]Multi-Field'!AV73&lt;160),(160-'[1]Multi-Field'!AV73)*0.9,IF(AND(OR('[1]Multi-Field'!H73=5,'[1]Multi-Field'!H73=6),'[1]Multi-Field'!AV73&lt;200),(200-'[1]Multi-Field'!AV73)*0.7,0)))))</f>
        <v>104</v>
      </c>
      <c r="BX672" s="409">
        <f>IF(AND(BW672&lt;20,OR('[1]Multi-Field'!Q73=[1]Lists!$AC$24,'[1]Multi-Field'!Q73=[1]Lists!$AC$10,'[1]Multi-Field'!Q73=[1]Lists!AC84,'[1]Multi-Field'!Q73=[1]Lists!$AC$22)),0,IF(BW672&lt;20,  20,BW672))</f>
        <v>104</v>
      </c>
      <c r="BY672" s="409">
        <f>IF(AND('[1]Multi-Field'!H73=1,[1]Lists!BX672&gt;50),50,IF(AND('[1]Multi-Field'!H73=2,[1]Lists!BX672&gt;60),60,IF(AND('[1]Multi-Field'!H73=3,[1]Lists!BX672&gt;70),70,IF(AND('[1]Multi-Field'!H73=4,[1]Lists!BX672&gt;80),80,IF(AND(OR('[1]Multi-Field'!H73=5,'[1]Multi-Field'!H73=6),[1]Lists!BX672&gt;100),100,[1]Lists!BX672)))))</f>
        <v>70</v>
      </c>
      <c r="BZ672" s="422">
        <f t="shared" si="95"/>
        <v>65</v>
      </c>
      <c r="CA672" s="409">
        <f t="shared" si="96"/>
        <v>0</v>
      </c>
    </row>
    <row r="673" spans="16:79" ht="13.5" thickBot="1">
      <c r="P673" s="391"/>
      <c r="Q673" s="85"/>
      <c r="R673" s="397"/>
      <c r="S673" s="397"/>
      <c r="T673" s="397"/>
      <c r="U673" s="398"/>
      <c r="BH673" s="409">
        <v>72</v>
      </c>
      <c r="BI673" s="424">
        <f>'[1]Multi-Field'!B74</f>
        <v>0</v>
      </c>
      <c r="BJ673" s="409">
        <f>IF('[1]Multi-Field'!H74=[1]Lists!$BB$599,[1]Lists!$BC$599,IF('[1]Multi-Field'!H74=[1]Lists!$BB$600,[1]Lists!$BC$600,IF('[1]Multi-Field'!H74=[1]Lists!$BB$601,[1]Lists!$BC$601,IF('[1]Multi-Field'!H74=[1]Lists!$BB$602,[1]Lists!$BC$602,IF('[1]Multi-Field'!H74=[1]Lists!$BB$603,[1]Lists!$BC$603,IF('[1]Multi-Field'!H74=$BB$604,$BC$604,""))))))</f>
        <v>130</v>
      </c>
      <c r="BK673" s="409">
        <f>IF('[1]Multi-Field'!H74=[1]Lists!$BB$599,[1]Lists!$BD$599,IF('[1]Multi-Field'!H74=[1]Lists!$BB$600,[1]Lists!$BD$600,IF('[1]Multi-Field'!H74=[1]Lists!$BB$601,[1]Lists!$BD$601,IF('[1]Multi-Field'!H74=[1]Lists!$BB$602,[1]Lists!$BD$602,IF('[1]Multi-Field'!H74=[1]Lists!$BB$603,[1]Lists!$BD$603,IF('[1]Multi-Field'!H74=$BB$604,$BD$604,""))))))</f>
        <v>80</v>
      </c>
      <c r="BL673" s="409">
        <f>IF('[1]Multi-Field'!H74=[1]Lists!$BB$599,[1]Lists!$BE$599,IF('[1]Multi-Field'!H74=[1]Lists!$BB$600,[1]Lists!$BE$600,IF('[1]Multi-Field'!H74=[1]Lists!$BB$601,[1]Lists!$BE$601,IF('[1]Multi-Field'!H74=[1]Lists!$BB$602,[1]Lists!$BE$602,IF('[1]Multi-Field'!H74=[1]Lists!$BB$603,[1]Lists!$BE$603,IF('[1]Multi-Field'!H74=$BB$604,$BE$604,""))))))</f>
        <v>70</v>
      </c>
      <c r="BM673" s="409">
        <f>IF('[1]Multi-Field'!AV74&gt;((1.5*BJ673)+1),0,IF(AND('[1]Multi-Field'!AV74&gt;([1]Lists!BJ673-1),'[1]Multi-Field'!H74&lt;(1.5*BJ673)),20,IF(AND('[1]Multi-Field'!AV74&gt;(BK673+20),'[1]Multi-Field'!AV74&lt;BJ673),(20+BJ673-'[1]Multi-Field'!AV74),IF('[1]Multi-Field'!AV74&lt;BK673-1+20,BK673,""))))</f>
        <v>80</v>
      </c>
      <c r="BN673" s="409">
        <f>IF('[1]Multi-Field'!AV74&gt;((1.5*BJ673)+1),0,IF(AND('[1]Multi-Field'!AV74&gt;([1]Lists!BJ673-1),'[1]Multi-Field'!AV74&lt;(1.5*BJ673)),20,IF(AND('[1]Multi-Field'!AV74&gt;(BL673+20),'[1]Multi-Field'!AV74&lt;BJ673),(20+BJ673-'[1]Multi-Field'!AV74),IF('[1]Multi-Field'!AV74&lt;BL673-1+20,BL673,""))))</f>
        <v>70</v>
      </c>
      <c r="BO673" s="409">
        <f>IF('[1]Multi-Field'!AV74&lt;60,(IF(OR('[1]Multi-Field'!H74=1,'[1]Multi-Field'!H74=2,'[1]Multi-Field'!H74=3),40,IF(OR('[1]Multi-Field'!H74=4,'[1]Multi-Field'!H74=5,'[1]Multi-Field'!H74=6),60,"#"))),IF(AND('[1]Multi-Field'!AV74&gt;59,'[1]Multi-Field'!AV74&lt;80),(IF(OR('[1]Multi-Field'!H74=1,'[1]Multi-Field'!H74=2),20,IF('[1]Multi-Field'!H74=3,40,IF(OR('[1]Multi-Field'!H74=4,'[1]Multi-Field'!H74=5,'[1]Multi-Field'!H74=6),60,"!")))),IF(AND('[1]Multi-Field'!AV74&gt;79,'[1]Multi-Field'!AV74&lt;100),(IF(OR('[1]Multi-Field'!H74=1,'[1]Multi-Field'!H74=2,'[1]Multi-Field'!H74=3),20,IF(OR('[1]Multi-Field'!H74=4,'[1]Multi-Field'!H74=5,'[1]Multi-Field'!H74=6),60,"?"))),IF(AND('[1]Multi-Field'!AV74&gt;99,'[1]Multi-Field'!AV74&lt;150),(IF(OR('[1]Multi-Field'!H74=1,'[1]Multi-Field'!H74=2,'[1]Multi-Field'!H74=3),20,IF(OR('[1]Multi-Field'!H74=4,'[1]Multi-Field'!H74=5,'[1]Multi-Field'!H74=6),40,"*"))),IF(AND('[1]Multi-Field'!AV74&gt;149,'[1]Multi-Field'!AV74&lt;200),(IF(OR('[1]Multi-Field'!H74=1,'[1]Multi-Field'!H74=2),0,IF(OR('[1]Multi-Field'!H74=3,'[1]Multi-Field'!H74=4,'[1]Multi-Field'!H74=5,'[1]Multi-Field'!H74=6),20,"&amp;"))),IF(AND('[1]Multi-Field'!AV74&gt;199,'[1]Multi-Field'!AV74&lt;269),(IF(OR('[1]Multi-Field'!H74=4,'[1]Multi-Field'!H74=5,'[1]Multi-Field'!H74=6),20,"&amp;")),IF('[1]Multi-Field'!AV74&gt;268,0,"%")))))))</f>
        <v>40</v>
      </c>
      <c r="BP673" s="409">
        <f>IF('[1]Multi-Field'!H74=1,((('[1]Multi-Field'!J74*40)-'[1]Multi-Field'!AV74)/0.6)-120,IF('[1]Multi-Field'!H74=2,((('[1]Multi-Field'!J74*40)-'[1]Multi-Field'!AV74)/0.6)-100,IF('[1]Multi-Field'!H74=3,((('[1]Multi-Field'!J74*40)-'[1]Multi-Field'!AV74)/0.6)-80,IF('[1]Multi-Field'!H74=4,((('[1]Multi-Field'!J74*40)-'[1]Multi-Field'!AV74)/0.6)-60,IF(OR('[1]Multi-Field'!H74=5,'[1]Multi-Field'!H74=6),((('[1]Multi-Field'!J74*40)-'[1]Multi-Field'!AV74)/0.6)-40,"")))))</f>
        <v>153.33333333333334</v>
      </c>
      <c r="BQ673" s="409">
        <f t="shared" si="93"/>
        <v>122.66666666666669</v>
      </c>
      <c r="BR673" s="409">
        <f t="shared" si="94"/>
        <v>101.20000000000002</v>
      </c>
      <c r="BS673" s="409">
        <f>IF('[1]Multi-Field'!AV74&gt;165,0,IF(AND('[1]Multi-Field'!AV74&gt;80,'[1]Multi-Field'!AV74&lt;166),20,IF('[1]Multi-Field'!AV74&lt;81,(110-'[1]Multi-Field'!AV74)*0.7,"")))</f>
        <v>77</v>
      </c>
      <c r="BT673" s="409" t="str">
        <f>IF('[1]Multi-Field'!AV74&gt;10,0,IF(50-(5*'[1]Multi-Field'!AV74),""))</f>
        <v/>
      </c>
      <c r="BU673" s="409">
        <f>IF('[1]Multi-Field'!AV74&gt;109,0,(110-'[1]Multi-Field'!AV74)*0.7)</f>
        <v>77</v>
      </c>
      <c r="BV673" s="409">
        <f>IF(AND('[1]Multi-Field'!H74=1,'[1]Multi-Field'!AV74&lt;100),(100-'[1]Multi-Field'!AV74)*0.88,IF(AND('[1]Multi-Field'!H74=2,'[1]Multi-Field'!AV74&lt;110),(110-'[1]Multi-Field'!AV74)*0.88,IF(AND('[1]Multi-Field'!H74=3,'[1]Multi-Field'!AV74&lt;130),(130-'[1]Multi-Field'!AV74)*1,IF(AND('[1]Multi-Field'!H74=4,'[1]Multi-Field'!AV74&lt;160),(160-'[1]Multi-Field'!AV74)*1.13,IF(AND(OR('[1]Multi-Field'!H74=5,'[1]Multi-Field'!H74=6),'[1]Multi-Field'!AV74&lt;200),(200-'[1]Multi-Field'!AV74)*0.88,0)))))</f>
        <v>130</v>
      </c>
      <c r="BW673" s="409">
        <f>IF(AND('[1]Multi-Field'!H74=1,'[1]Multi-Field'!AV74&lt;100),(100-'[1]Multi-Field'!AV74)*0.7,IF(AND('[1]Multi-Field'!H74=2,'[1]Multi-Field'!AV74&lt;110),(100-'[1]Multi-Field'!AV74)*0.7,IF(AND('[1]Multi-Field'!H74=3,'[1]Multi-Field'!AV74&lt;130),(130-'[1]Multi-Field'!AV74)*0.8,IF(AND('[1]Multi-Field'!H74=4,'[1]Multi-Field'!AV74&lt;160),(160-'[1]Multi-Field'!AV74)*0.9,IF(AND(OR('[1]Multi-Field'!H74=5,'[1]Multi-Field'!H74=6),'[1]Multi-Field'!AV74&lt;200),(200-'[1]Multi-Field'!AV74)*0.7,0)))))</f>
        <v>104</v>
      </c>
      <c r="BX673" s="409">
        <f>IF(AND(BW673&lt;20,OR('[1]Multi-Field'!Q74=[1]Lists!$AC$24,'[1]Multi-Field'!Q74=[1]Lists!$AC$10,'[1]Multi-Field'!Q74=[1]Lists!AC85,'[1]Multi-Field'!Q74=[1]Lists!$AC$22)),0,IF(BW673&lt;20,  20,BW673))</f>
        <v>104</v>
      </c>
      <c r="BY673" s="409">
        <f>IF(AND('[1]Multi-Field'!H74=1,[1]Lists!BX673&gt;50),50,IF(AND('[1]Multi-Field'!H74=2,[1]Lists!BX673&gt;60),60,IF(AND('[1]Multi-Field'!H74=3,[1]Lists!BX673&gt;70),70,IF(AND('[1]Multi-Field'!H74=4,[1]Lists!BX673&gt;80),80,IF(AND(OR('[1]Multi-Field'!H74=5,'[1]Multi-Field'!H74=6),[1]Lists!BX673&gt;100),100,[1]Lists!BX673)))))</f>
        <v>70</v>
      </c>
      <c r="BZ673" s="422">
        <f t="shared" si="95"/>
        <v>65</v>
      </c>
      <c r="CA673" s="409">
        <f t="shared" si="96"/>
        <v>0</v>
      </c>
    </row>
    <row r="674" spans="16:79">
      <c r="P674" s="391"/>
      <c r="Q674" s="83"/>
      <c r="R674" s="395"/>
      <c r="S674" s="395"/>
      <c r="T674" s="395"/>
      <c r="U674" s="396"/>
      <c r="BH674" s="409">
        <v>73</v>
      </c>
      <c r="BI674" s="424">
        <f>'[1]Multi-Field'!B75</f>
        <v>0</v>
      </c>
      <c r="BJ674" s="409">
        <f>IF('[1]Multi-Field'!H75=[1]Lists!$BB$599,[1]Lists!$BC$599,IF('[1]Multi-Field'!H75=[1]Lists!$BB$600,[1]Lists!$BC$600,IF('[1]Multi-Field'!H75=[1]Lists!$BB$601,[1]Lists!$BC$601,IF('[1]Multi-Field'!H75=[1]Lists!$BB$602,[1]Lists!$BC$602,IF('[1]Multi-Field'!H75=[1]Lists!$BB$603,[1]Lists!$BC$603,IF('[1]Multi-Field'!H75=$BB$604,$BC$604,""))))))</f>
        <v>110</v>
      </c>
      <c r="BK674" s="409">
        <f>IF('[1]Multi-Field'!H75=[1]Lists!$BB$599,[1]Lists!$BD$599,IF('[1]Multi-Field'!H75=[1]Lists!$BB$600,[1]Lists!$BD$600,IF('[1]Multi-Field'!H75=[1]Lists!$BB$601,[1]Lists!$BD$601,IF('[1]Multi-Field'!H75=[1]Lists!$BB$602,[1]Lists!$BD$602,IF('[1]Multi-Field'!H75=[1]Lists!$BB$603,[1]Lists!$BD$603,IF('[1]Multi-Field'!H75=$BB$604,$BD$604,""))))))</f>
        <v>60</v>
      </c>
      <c r="BL674" s="409">
        <f>IF('[1]Multi-Field'!H75=[1]Lists!$BB$599,[1]Lists!$BE$599,IF('[1]Multi-Field'!H75=[1]Lists!$BB$600,[1]Lists!$BE$600,IF('[1]Multi-Field'!H75=[1]Lists!$BB$601,[1]Lists!$BE$601,IF('[1]Multi-Field'!H75=[1]Lists!$BB$602,[1]Lists!$BE$602,IF('[1]Multi-Field'!H75=[1]Lists!$BB$603,[1]Lists!$BE$603,IF('[1]Multi-Field'!H75=$BB$604,$BE$604,""))))))</f>
        <v>60</v>
      </c>
      <c r="BM674" s="409">
        <f>IF('[1]Multi-Field'!AV75&gt;((1.5*BJ674)+1),0,IF(AND('[1]Multi-Field'!AV75&gt;([1]Lists!BJ674-1),'[1]Multi-Field'!H75&lt;(1.5*BJ674)),20,IF(AND('[1]Multi-Field'!AV75&gt;(BK674+20),'[1]Multi-Field'!AV75&lt;BJ674),(20+BJ674-'[1]Multi-Field'!AV75),IF('[1]Multi-Field'!AV75&lt;BK674-1+20,BK674,""))))</f>
        <v>60</v>
      </c>
      <c r="BN674" s="409">
        <f>IF('[1]Multi-Field'!AV75&gt;((1.5*BJ674)+1),0,IF(AND('[1]Multi-Field'!AV75&gt;([1]Lists!BJ674-1),'[1]Multi-Field'!AV75&lt;(1.5*BJ674)),20,IF(AND('[1]Multi-Field'!AV75&gt;(BL674+20),'[1]Multi-Field'!AV75&lt;BJ674),(20+BJ674-'[1]Multi-Field'!AV75),IF('[1]Multi-Field'!AV75&lt;BL674-1+20,BL674,""))))</f>
        <v>60</v>
      </c>
      <c r="BO674" s="409">
        <f>IF('[1]Multi-Field'!AV75&lt;60,(IF(OR('[1]Multi-Field'!H75=1,'[1]Multi-Field'!H75=2,'[1]Multi-Field'!H75=3),40,IF(OR('[1]Multi-Field'!H75=4,'[1]Multi-Field'!H75=5,'[1]Multi-Field'!H75=6),60,"#"))),IF(AND('[1]Multi-Field'!AV75&gt;59,'[1]Multi-Field'!AV75&lt;80),(IF(OR('[1]Multi-Field'!H75=1,'[1]Multi-Field'!H75=2),20,IF('[1]Multi-Field'!H75=3,40,IF(OR('[1]Multi-Field'!H75=4,'[1]Multi-Field'!H75=5,'[1]Multi-Field'!H75=6),60,"!")))),IF(AND('[1]Multi-Field'!AV75&gt;79,'[1]Multi-Field'!AV75&lt;100),(IF(OR('[1]Multi-Field'!H75=1,'[1]Multi-Field'!H75=2,'[1]Multi-Field'!H75=3),20,IF(OR('[1]Multi-Field'!H75=4,'[1]Multi-Field'!H75=5,'[1]Multi-Field'!H75=6),60,"?"))),IF(AND('[1]Multi-Field'!AV75&gt;99,'[1]Multi-Field'!AV75&lt;150),(IF(OR('[1]Multi-Field'!H75=1,'[1]Multi-Field'!H75=2,'[1]Multi-Field'!H75=3),20,IF(OR('[1]Multi-Field'!H75=4,'[1]Multi-Field'!H75=5,'[1]Multi-Field'!H75=6),40,"*"))),IF(AND('[1]Multi-Field'!AV75&gt;149,'[1]Multi-Field'!AV75&lt;200),(IF(OR('[1]Multi-Field'!H75=1,'[1]Multi-Field'!H75=2),0,IF(OR('[1]Multi-Field'!H75=3,'[1]Multi-Field'!H75=4,'[1]Multi-Field'!H75=5,'[1]Multi-Field'!H75=6),20,"&amp;"))),IF(AND('[1]Multi-Field'!AV75&gt;199,'[1]Multi-Field'!AV75&lt;269),(IF(OR('[1]Multi-Field'!H75=4,'[1]Multi-Field'!H75=5,'[1]Multi-Field'!H75=6),20,"&amp;")),IF('[1]Multi-Field'!AV75&gt;268,0,"%")))))))</f>
        <v>40</v>
      </c>
      <c r="BP674" s="409">
        <f>IF('[1]Multi-Field'!H75=1,((('[1]Multi-Field'!J75*40)-'[1]Multi-Field'!AV75)/0.6)-120,IF('[1]Multi-Field'!H75=2,((('[1]Multi-Field'!J75*40)-'[1]Multi-Field'!AV75)/0.6)-100,IF('[1]Multi-Field'!H75=3,((('[1]Multi-Field'!J75*40)-'[1]Multi-Field'!AV75)/0.6)-80,IF('[1]Multi-Field'!H75=4,((('[1]Multi-Field'!J75*40)-'[1]Multi-Field'!AV75)/0.6)-60,IF(OR('[1]Multi-Field'!H75=5,'[1]Multi-Field'!H75=6),((('[1]Multi-Field'!J75*40)-'[1]Multi-Field'!AV75)/0.6)-40,"")))))</f>
        <v>266.66666666666669</v>
      </c>
      <c r="BQ674" s="409">
        <f t="shared" si="93"/>
        <v>213.33333333333337</v>
      </c>
      <c r="BR674" s="409">
        <f t="shared" si="94"/>
        <v>176.00000000000003</v>
      </c>
      <c r="BS674" s="409">
        <f>IF('[1]Multi-Field'!AV75&gt;165,0,IF(AND('[1]Multi-Field'!AV75&gt;80,'[1]Multi-Field'!AV75&lt;166),20,IF('[1]Multi-Field'!AV75&lt;81,(110-'[1]Multi-Field'!AV75)*0.7,"")))</f>
        <v>77</v>
      </c>
      <c r="BT674" s="409" t="str">
        <f>IF('[1]Multi-Field'!AV75&gt;10,0,IF(50-(5*'[1]Multi-Field'!AV75),""))</f>
        <v/>
      </c>
      <c r="BU674" s="409">
        <f>IF('[1]Multi-Field'!AV75&gt;109,0,(110-'[1]Multi-Field'!AV75)*0.7)</f>
        <v>77</v>
      </c>
      <c r="BV674" s="409">
        <f>IF(AND('[1]Multi-Field'!H75=1,'[1]Multi-Field'!AV75&lt;100),(100-'[1]Multi-Field'!AV75)*0.88,IF(AND('[1]Multi-Field'!H75=2,'[1]Multi-Field'!AV75&lt;110),(110-'[1]Multi-Field'!AV75)*0.88,IF(AND('[1]Multi-Field'!H75=3,'[1]Multi-Field'!AV75&lt;130),(130-'[1]Multi-Field'!AV75)*1,IF(AND('[1]Multi-Field'!H75=4,'[1]Multi-Field'!AV75&lt;160),(160-'[1]Multi-Field'!AV75)*1.13,IF(AND(OR('[1]Multi-Field'!H75=5,'[1]Multi-Field'!H75=6),'[1]Multi-Field'!AV75&lt;200),(200-'[1]Multi-Field'!AV75)*0.88,0)))))</f>
        <v>96.8</v>
      </c>
      <c r="BW674" s="409">
        <f>IF(AND('[1]Multi-Field'!H75=1,'[1]Multi-Field'!AV75&lt;100),(100-'[1]Multi-Field'!AV75)*0.7,IF(AND('[1]Multi-Field'!H75=2,'[1]Multi-Field'!AV75&lt;110),(100-'[1]Multi-Field'!AV75)*0.7,IF(AND('[1]Multi-Field'!H75=3,'[1]Multi-Field'!AV75&lt;130),(130-'[1]Multi-Field'!AV75)*0.8,IF(AND('[1]Multi-Field'!H75=4,'[1]Multi-Field'!AV75&lt;160),(160-'[1]Multi-Field'!AV75)*0.9,IF(AND(OR('[1]Multi-Field'!H75=5,'[1]Multi-Field'!H75=6),'[1]Multi-Field'!AV75&lt;200),(200-'[1]Multi-Field'!AV75)*0.7,0)))))</f>
        <v>70</v>
      </c>
      <c r="BX674" s="409">
        <f>IF(AND(BW674&lt;20,OR('[1]Multi-Field'!Q75=[1]Lists!$AC$24,'[1]Multi-Field'!Q75=[1]Lists!$AC$10,'[1]Multi-Field'!Q75=[1]Lists!AC86,'[1]Multi-Field'!Q75=[1]Lists!$AC$22)),0,IF(BW674&lt;20,  20,BW674))</f>
        <v>70</v>
      </c>
      <c r="BY674" s="409">
        <f>IF(AND('[1]Multi-Field'!H75=1,[1]Lists!BX674&gt;50),50,IF(AND('[1]Multi-Field'!H75=2,[1]Lists!BX674&gt;60),60,IF(AND('[1]Multi-Field'!H75=3,[1]Lists!BX674&gt;70),70,IF(AND('[1]Multi-Field'!H75=4,[1]Lists!BX674&gt;80),80,IF(AND(OR('[1]Multi-Field'!H75=5,'[1]Multi-Field'!H75=6),[1]Lists!BX674&gt;100),100,[1]Lists!BX674)))))</f>
        <v>60</v>
      </c>
      <c r="BZ674" s="422">
        <f t="shared" si="95"/>
        <v>55</v>
      </c>
      <c r="CA674" s="409">
        <f t="shared" si="96"/>
        <v>0</v>
      </c>
    </row>
    <row r="675" spans="16:79">
      <c r="P675" s="391"/>
      <c r="Q675" s="84"/>
      <c r="R675" s="395"/>
      <c r="S675" s="395"/>
      <c r="T675" s="395"/>
      <c r="U675" s="396"/>
      <c r="BH675" s="409">
        <v>74</v>
      </c>
      <c r="BI675" s="424">
        <f>'[1]Multi-Field'!B76</f>
        <v>0</v>
      </c>
      <c r="BJ675" s="409">
        <f>IF('[1]Multi-Field'!H76=[1]Lists!$BB$599,[1]Lists!$BC$599,IF('[1]Multi-Field'!H76=[1]Lists!$BB$600,[1]Lists!$BC$600,IF('[1]Multi-Field'!H76=[1]Lists!$BB$601,[1]Lists!$BC$601,IF('[1]Multi-Field'!H76=[1]Lists!$BB$602,[1]Lists!$BC$602,IF('[1]Multi-Field'!H76=[1]Lists!$BB$603,[1]Lists!$BC$603,IF('[1]Multi-Field'!H76=$BB$604,$BC$604,""))))))</f>
        <v>110</v>
      </c>
      <c r="BK675" s="409">
        <f>IF('[1]Multi-Field'!H76=[1]Lists!$BB$599,[1]Lists!$BD$599,IF('[1]Multi-Field'!H76=[1]Lists!$BB$600,[1]Lists!$BD$600,IF('[1]Multi-Field'!H76=[1]Lists!$BB$601,[1]Lists!$BD$601,IF('[1]Multi-Field'!H76=[1]Lists!$BB$602,[1]Lists!$BD$602,IF('[1]Multi-Field'!H76=[1]Lists!$BB$603,[1]Lists!$BD$603,IF('[1]Multi-Field'!H76=$BB$604,$BD$604,""))))))</f>
        <v>60</v>
      </c>
      <c r="BL675" s="409">
        <f>IF('[1]Multi-Field'!H76=[1]Lists!$BB$599,[1]Lists!$BE$599,IF('[1]Multi-Field'!H76=[1]Lists!$BB$600,[1]Lists!$BE$600,IF('[1]Multi-Field'!H76=[1]Lists!$BB$601,[1]Lists!$BE$601,IF('[1]Multi-Field'!H76=[1]Lists!$BB$602,[1]Lists!$BE$602,IF('[1]Multi-Field'!H76=[1]Lists!$BB$603,[1]Lists!$BE$603,IF('[1]Multi-Field'!H76=$BB$604,$BE$604,""))))))</f>
        <v>60</v>
      </c>
      <c r="BM675" s="409">
        <f>IF('[1]Multi-Field'!AV76&gt;((1.5*BJ675)+1),0,IF(AND('[1]Multi-Field'!AV76&gt;([1]Lists!BJ675-1),'[1]Multi-Field'!H76&lt;(1.5*BJ675)),20,IF(AND('[1]Multi-Field'!AV76&gt;(BK675+20),'[1]Multi-Field'!AV76&lt;BJ675),(20+BJ675-'[1]Multi-Field'!AV76),IF('[1]Multi-Field'!AV76&lt;BK675-1+20,BK675,""))))</f>
        <v>60</v>
      </c>
      <c r="BN675" s="409">
        <f>IF('[1]Multi-Field'!AV76&gt;((1.5*BJ675)+1),0,IF(AND('[1]Multi-Field'!AV76&gt;([1]Lists!BJ675-1),'[1]Multi-Field'!AV76&lt;(1.5*BJ675)),20,IF(AND('[1]Multi-Field'!AV76&gt;(BL675+20),'[1]Multi-Field'!AV76&lt;BJ675),(20+BJ675-'[1]Multi-Field'!AV76),IF('[1]Multi-Field'!AV76&lt;BL675-1+20,BL675,""))))</f>
        <v>60</v>
      </c>
      <c r="BO675" s="409">
        <f>IF('[1]Multi-Field'!AV76&lt;60,(IF(OR('[1]Multi-Field'!H76=1,'[1]Multi-Field'!H76=2,'[1]Multi-Field'!H76=3),40,IF(OR('[1]Multi-Field'!H76=4,'[1]Multi-Field'!H76=5,'[1]Multi-Field'!H76=6),60,"#"))),IF(AND('[1]Multi-Field'!AV76&gt;59,'[1]Multi-Field'!AV76&lt;80),(IF(OR('[1]Multi-Field'!H76=1,'[1]Multi-Field'!H76=2),20,IF('[1]Multi-Field'!H76=3,40,IF(OR('[1]Multi-Field'!H76=4,'[1]Multi-Field'!H76=5,'[1]Multi-Field'!H76=6),60,"!")))),IF(AND('[1]Multi-Field'!AV76&gt;79,'[1]Multi-Field'!AV76&lt;100),(IF(OR('[1]Multi-Field'!H76=1,'[1]Multi-Field'!H76=2,'[1]Multi-Field'!H76=3),20,IF(OR('[1]Multi-Field'!H76=4,'[1]Multi-Field'!H76=5,'[1]Multi-Field'!H76=6),60,"?"))),IF(AND('[1]Multi-Field'!AV76&gt;99,'[1]Multi-Field'!AV76&lt;150),(IF(OR('[1]Multi-Field'!H76=1,'[1]Multi-Field'!H76=2,'[1]Multi-Field'!H76=3),20,IF(OR('[1]Multi-Field'!H76=4,'[1]Multi-Field'!H76=5,'[1]Multi-Field'!H76=6),40,"*"))),IF(AND('[1]Multi-Field'!AV76&gt;149,'[1]Multi-Field'!AV76&lt;200),(IF(OR('[1]Multi-Field'!H76=1,'[1]Multi-Field'!H76=2),0,IF(OR('[1]Multi-Field'!H76=3,'[1]Multi-Field'!H76=4,'[1]Multi-Field'!H76=5,'[1]Multi-Field'!H76=6),20,"&amp;"))),IF(AND('[1]Multi-Field'!AV76&gt;199,'[1]Multi-Field'!AV76&lt;269),(IF(OR('[1]Multi-Field'!H76=4,'[1]Multi-Field'!H76=5,'[1]Multi-Field'!H76=6),20,"&amp;")),IF('[1]Multi-Field'!AV76&gt;268,0,"%")))))))</f>
        <v>40</v>
      </c>
      <c r="BP675" s="409">
        <f>IF('[1]Multi-Field'!H76=1,((('[1]Multi-Field'!J76*40)-'[1]Multi-Field'!AV76)/0.6)-120,IF('[1]Multi-Field'!H76=2,((('[1]Multi-Field'!J76*40)-'[1]Multi-Field'!AV76)/0.6)-100,IF('[1]Multi-Field'!H76=3,((('[1]Multi-Field'!J76*40)-'[1]Multi-Field'!AV76)/0.6)-80,IF('[1]Multi-Field'!H76=4,((('[1]Multi-Field'!J76*40)-'[1]Multi-Field'!AV76)/0.6)-60,IF(OR('[1]Multi-Field'!H76=5,'[1]Multi-Field'!H76=6),((('[1]Multi-Field'!J76*40)-'[1]Multi-Field'!AV76)/0.6)-40,"")))))</f>
        <v>66.666666666666686</v>
      </c>
      <c r="BQ675" s="409">
        <f t="shared" si="93"/>
        <v>53.33333333333335</v>
      </c>
      <c r="BR675" s="409">
        <f t="shared" si="94"/>
        <v>44.000000000000014</v>
      </c>
      <c r="BS675" s="409">
        <f>IF('[1]Multi-Field'!AV76&gt;165,0,IF(AND('[1]Multi-Field'!AV76&gt;80,'[1]Multi-Field'!AV76&lt;166),20,IF('[1]Multi-Field'!AV76&lt;81,(110-'[1]Multi-Field'!AV76)*0.7,"")))</f>
        <v>77</v>
      </c>
      <c r="BT675" s="409" t="str">
        <f>IF('[1]Multi-Field'!AV76&gt;10,0,IF(50-(5*'[1]Multi-Field'!AV76),""))</f>
        <v/>
      </c>
      <c r="BU675" s="409">
        <f>IF('[1]Multi-Field'!AV76&gt;109,0,(110-'[1]Multi-Field'!AV76)*0.7)</f>
        <v>77</v>
      </c>
      <c r="BV675" s="409">
        <f>IF(AND('[1]Multi-Field'!H76=1,'[1]Multi-Field'!AV76&lt;100),(100-'[1]Multi-Field'!AV76)*0.88,IF(AND('[1]Multi-Field'!H76=2,'[1]Multi-Field'!AV76&lt;110),(110-'[1]Multi-Field'!AV76)*0.88,IF(AND('[1]Multi-Field'!H76=3,'[1]Multi-Field'!AV76&lt;130),(130-'[1]Multi-Field'!AV76)*1,IF(AND('[1]Multi-Field'!H76=4,'[1]Multi-Field'!AV76&lt;160),(160-'[1]Multi-Field'!AV76)*1.13,IF(AND(OR('[1]Multi-Field'!H76=5,'[1]Multi-Field'!H76=6),'[1]Multi-Field'!AV76&lt;200),(200-'[1]Multi-Field'!AV76)*0.88,0)))))</f>
        <v>96.8</v>
      </c>
      <c r="BW675" s="409">
        <f>IF(AND('[1]Multi-Field'!H76=1,'[1]Multi-Field'!AV76&lt;100),(100-'[1]Multi-Field'!AV76)*0.7,IF(AND('[1]Multi-Field'!H76=2,'[1]Multi-Field'!AV76&lt;110),(100-'[1]Multi-Field'!AV76)*0.7,IF(AND('[1]Multi-Field'!H76=3,'[1]Multi-Field'!AV76&lt;130),(130-'[1]Multi-Field'!AV76)*0.8,IF(AND('[1]Multi-Field'!H76=4,'[1]Multi-Field'!AV76&lt;160),(160-'[1]Multi-Field'!AV76)*0.9,IF(AND(OR('[1]Multi-Field'!H76=5,'[1]Multi-Field'!H76=6),'[1]Multi-Field'!AV76&lt;200),(200-'[1]Multi-Field'!AV76)*0.7,0)))))</f>
        <v>70</v>
      </c>
      <c r="BX675" s="409">
        <f>IF(AND(BW675&lt;20,OR('[1]Multi-Field'!Q76=[1]Lists!$AC$24,'[1]Multi-Field'!Q76=[1]Lists!$AC$10,'[1]Multi-Field'!Q76=[1]Lists!AC87,'[1]Multi-Field'!Q76=[1]Lists!$AC$22)),0,IF(BW675&lt;20,  20,BW675))</f>
        <v>70</v>
      </c>
      <c r="BY675" s="409">
        <f>IF(AND('[1]Multi-Field'!H76=1,[1]Lists!BX675&gt;50),50,IF(AND('[1]Multi-Field'!H76=2,[1]Lists!BX675&gt;60),60,IF(AND('[1]Multi-Field'!H76=3,[1]Lists!BX675&gt;70),70,IF(AND('[1]Multi-Field'!H76=4,[1]Lists!BX675&gt;80),80,IF(AND(OR('[1]Multi-Field'!H76=5,'[1]Multi-Field'!H76=6),[1]Lists!BX675&gt;100),100,[1]Lists!BX675)))))</f>
        <v>60</v>
      </c>
      <c r="BZ675" s="422">
        <f t="shared" si="95"/>
        <v>55</v>
      </c>
      <c r="CA675" s="409">
        <f t="shared" si="96"/>
        <v>0</v>
      </c>
    </row>
    <row r="676" spans="16:79">
      <c r="P676" s="391"/>
      <c r="Q676" s="84"/>
      <c r="R676" s="395"/>
      <c r="S676" s="395"/>
      <c r="T676" s="395"/>
      <c r="U676" s="396"/>
      <c r="BH676" s="409">
        <v>75</v>
      </c>
      <c r="BI676" s="424">
        <f>'[1]Multi-Field'!B77</f>
        <v>0</v>
      </c>
      <c r="BJ676" s="409">
        <f>IF('[1]Multi-Field'!H77=[1]Lists!$BB$599,[1]Lists!$BC$599,IF('[1]Multi-Field'!H77=[1]Lists!$BB$600,[1]Lists!$BC$600,IF('[1]Multi-Field'!H77=[1]Lists!$BB$601,[1]Lists!$BC$601,IF('[1]Multi-Field'!H77=[1]Lists!$BB$602,[1]Lists!$BC$602,IF('[1]Multi-Field'!H77=[1]Lists!$BB$603,[1]Lists!$BC$603,IF('[1]Multi-Field'!H77=$BB$604,$BC$604,""))))))</f>
        <v>130</v>
      </c>
      <c r="BK676" s="409">
        <f>IF('[1]Multi-Field'!H77=[1]Lists!$BB$599,[1]Lists!$BD$599,IF('[1]Multi-Field'!H77=[1]Lists!$BB$600,[1]Lists!$BD$600,IF('[1]Multi-Field'!H77=[1]Lists!$BB$601,[1]Lists!$BD$601,IF('[1]Multi-Field'!H77=[1]Lists!$BB$602,[1]Lists!$BD$602,IF('[1]Multi-Field'!H77=[1]Lists!$BB$603,[1]Lists!$BD$603,IF('[1]Multi-Field'!H77=$BB$604,$BD$604,""))))))</f>
        <v>80</v>
      </c>
      <c r="BL676" s="409">
        <f>IF('[1]Multi-Field'!H77=[1]Lists!$BB$599,[1]Lists!$BE$599,IF('[1]Multi-Field'!H77=[1]Lists!$BB$600,[1]Lists!$BE$600,IF('[1]Multi-Field'!H77=[1]Lists!$BB$601,[1]Lists!$BE$601,IF('[1]Multi-Field'!H77=[1]Lists!$BB$602,[1]Lists!$BE$602,IF('[1]Multi-Field'!H77=[1]Lists!$BB$603,[1]Lists!$BE$603,IF('[1]Multi-Field'!H77=$BB$604,$BE$604,""))))))</f>
        <v>70</v>
      </c>
      <c r="BM676" s="409">
        <f>IF('[1]Multi-Field'!AV77&gt;((1.5*BJ676)+1),0,IF(AND('[1]Multi-Field'!AV77&gt;([1]Lists!BJ676-1),'[1]Multi-Field'!H77&lt;(1.5*BJ676)),20,IF(AND('[1]Multi-Field'!AV77&gt;(BK676+20),'[1]Multi-Field'!AV77&lt;BJ676),(20+BJ676-'[1]Multi-Field'!AV77),IF('[1]Multi-Field'!AV77&lt;BK676-1+20,BK676,""))))</f>
        <v>80</v>
      </c>
      <c r="BN676" s="409">
        <f>IF('[1]Multi-Field'!AV77&gt;((1.5*BJ676)+1),0,IF(AND('[1]Multi-Field'!AV77&gt;([1]Lists!BJ676-1),'[1]Multi-Field'!AV77&lt;(1.5*BJ676)),20,IF(AND('[1]Multi-Field'!AV77&gt;(BL676+20),'[1]Multi-Field'!AV77&lt;BJ676),(20+BJ676-'[1]Multi-Field'!AV77),IF('[1]Multi-Field'!AV77&lt;BL676-1+20,BL676,""))))</f>
        <v>70</v>
      </c>
      <c r="BO676" s="409">
        <f>IF('[1]Multi-Field'!AV77&lt;60,(IF(OR('[1]Multi-Field'!H77=1,'[1]Multi-Field'!H77=2,'[1]Multi-Field'!H77=3),40,IF(OR('[1]Multi-Field'!H77=4,'[1]Multi-Field'!H77=5,'[1]Multi-Field'!H77=6),60,"#"))),IF(AND('[1]Multi-Field'!AV77&gt;59,'[1]Multi-Field'!AV77&lt;80),(IF(OR('[1]Multi-Field'!H77=1,'[1]Multi-Field'!H77=2),20,IF('[1]Multi-Field'!H77=3,40,IF(OR('[1]Multi-Field'!H77=4,'[1]Multi-Field'!H77=5,'[1]Multi-Field'!H77=6),60,"!")))),IF(AND('[1]Multi-Field'!AV77&gt;79,'[1]Multi-Field'!AV77&lt;100),(IF(OR('[1]Multi-Field'!H77=1,'[1]Multi-Field'!H77=2,'[1]Multi-Field'!H77=3),20,IF(OR('[1]Multi-Field'!H77=4,'[1]Multi-Field'!H77=5,'[1]Multi-Field'!H77=6),60,"?"))),IF(AND('[1]Multi-Field'!AV77&gt;99,'[1]Multi-Field'!AV77&lt;150),(IF(OR('[1]Multi-Field'!H77=1,'[1]Multi-Field'!H77=2,'[1]Multi-Field'!H77=3),20,IF(OR('[1]Multi-Field'!H77=4,'[1]Multi-Field'!H77=5,'[1]Multi-Field'!H77=6),40,"*"))),IF(AND('[1]Multi-Field'!AV77&gt;149,'[1]Multi-Field'!AV77&lt;200),(IF(OR('[1]Multi-Field'!H77=1,'[1]Multi-Field'!H77=2),0,IF(OR('[1]Multi-Field'!H77=3,'[1]Multi-Field'!H77=4,'[1]Multi-Field'!H77=5,'[1]Multi-Field'!H77=6),20,"&amp;"))),IF(AND('[1]Multi-Field'!AV77&gt;199,'[1]Multi-Field'!AV77&lt;269),(IF(OR('[1]Multi-Field'!H77=4,'[1]Multi-Field'!H77=5,'[1]Multi-Field'!H77=6),20,"&amp;")),IF('[1]Multi-Field'!AV77&gt;268,0,"%")))))))</f>
        <v>40</v>
      </c>
      <c r="BP676" s="409">
        <f>IF('[1]Multi-Field'!H77=1,((('[1]Multi-Field'!J77*40)-'[1]Multi-Field'!AV77)/0.6)-120,IF('[1]Multi-Field'!H77=2,((('[1]Multi-Field'!J77*40)-'[1]Multi-Field'!AV77)/0.6)-100,IF('[1]Multi-Field'!H77=3,((('[1]Multi-Field'!J77*40)-'[1]Multi-Field'!AV77)/0.6)-80,IF('[1]Multi-Field'!H77=4,((('[1]Multi-Field'!J77*40)-'[1]Multi-Field'!AV77)/0.6)-60,IF(OR('[1]Multi-Field'!H77=5,'[1]Multi-Field'!H77=6),((('[1]Multi-Field'!J77*40)-'[1]Multi-Field'!AV77)/0.6)-40,"")))))</f>
        <v>286.66666666666669</v>
      </c>
      <c r="BQ676" s="409">
        <f t="shared" si="93"/>
        <v>229.33333333333337</v>
      </c>
      <c r="BR676" s="409">
        <f t="shared" si="94"/>
        <v>189.20000000000002</v>
      </c>
      <c r="BS676" s="409">
        <f>IF('[1]Multi-Field'!AV77&gt;165,0,IF(AND('[1]Multi-Field'!AV77&gt;80,'[1]Multi-Field'!AV77&lt;166),20,IF('[1]Multi-Field'!AV77&lt;81,(110-'[1]Multi-Field'!AV77)*0.7,"")))</f>
        <v>77</v>
      </c>
      <c r="BT676" s="409" t="str">
        <f>IF('[1]Multi-Field'!AV77&gt;10,0,IF(50-(5*'[1]Multi-Field'!AV77),""))</f>
        <v/>
      </c>
      <c r="BU676" s="409">
        <f>IF('[1]Multi-Field'!AV77&gt;109,0,(110-'[1]Multi-Field'!AV77)*0.7)</f>
        <v>77</v>
      </c>
      <c r="BV676" s="409">
        <f>IF(AND('[1]Multi-Field'!H77=1,'[1]Multi-Field'!AV77&lt;100),(100-'[1]Multi-Field'!AV77)*0.88,IF(AND('[1]Multi-Field'!H77=2,'[1]Multi-Field'!AV77&lt;110),(110-'[1]Multi-Field'!AV77)*0.88,IF(AND('[1]Multi-Field'!H77=3,'[1]Multi-Field'!AV77&lt;130),(130-'[1]Multi-Field'!AV77)*1,IF(AND('[1]Multi-Field'!H77=4,'[1]Multi-Field'!AV77&lt;160),(160-'[1]Multi-Field'!AV77)*1.13,IF(AND(OR('[1]Multi-Field'!H77=5,'[1]Multi-Field'!H77=6),'[1]Multi-Field'!AV77&lt;200),(200-'[1]Multi-Field'!AV77)*0.88,0)))))</f>
        <v>130</v>
      </c>
      <c r="BW676" s="409">
        <f>IF(AND('[1]Multi-Field'!H77=1,'[1]Multi-Field'!AV77&lt;100),(100-'[1]Multi-Field'!AV77)*0.7,IF(AND('[1]Multi-Field'!H77=2,'[1]Multi-Field'!AV77&lt;110),(100-'[1]Multi-Field'!AV77)*0.7,IF(AND('[1]Multi-Field'!H77=3,'[1]Multi-Field'!AV77&lt;130),(130-'[1]Multi-Field'!AV77)*0.8,IF(AND('[1]Multi-Field'!H77=4,'[1]Multi-Field'!AV77&lt;160),(160-'[1]Multi-Field'!AV77)*0.9,IF(AND(OR('[1]Multi-Field'!H77=5,'[1]Multi-Field'!H77=6),'[1]Multi-Field'!AV77&lt;200),(200-'[1]Multi-Field'!AV77)*0.7,0)))))</f>
        <v>104</v>
      </c>
      <c r="BX676" s="409">
        <f>IF(AND(BW676&lt;20,OR('[1]Multi-Field'!Q77=[1]Lists!$AC$24,'[1]Multi-Field'!Q77=[1]Lists!$AC$10,'[1]Multi-Field'!Q77=[1]Lists!AC88,'[1]Multi-Field'!Q77=[1]Lists!$AC$22)),0,IF(BW676&lt;20,  20,BW676))</f>
        <v>104</v>
      </c>
      <c r="BY676" s="409">
        <f>IF(AND('[1]Multi-Field'!H77=1,[1]Lists!BX676&gt;50),50,IF(AND('[1]Multi-Field'!H77=2,[1]Lists!BX676&gt;60),60,IF(AND('[1]Multi-Field'!H77=3,[1]Lists!BX676&gt;70),70,IF(AND('[1]Multi-Field'!H77=4,[1]Lists!BX676&gt;80),80,IF(AND(OR('[1]Multi-Field'!H77=5,'[1]Multi-Field'!H77=6),[1]Lists!BX676&gt;100),100,[1]Lists!BX676)))))</f>
        <v>70</v>
      </c>
      <c r="BZ676" s="422">
        <f t="shared" si="95"/>
        <v>65</v>
      </c>
      <c r="CA676" s="409">
        <f t="shared" si="96"/>
        <v>0</v>
      </c>
    </row>
    <row r="677" spans="16:79" ht="13.5" thickBot="1">
      <c r="P677" s="391"/>
      <c r="Q677" s="85"/>
      <c r="R677" s="397"/>
      <c r="S677" s="397"/>
      <c r="T677" s="397"/>
      <c r="U677" s="398"/>
      <c r="BH677" s="409">
        <v>76</v>
      </c>
      <c r="BI677" s="424">
        <f>'[1]Multi-Field'!B78</f>
        <v>0</v>
      </c>
      <c r="BJ677" s="409">
        <f>IF('[1]Multi-Field'!H78=[1]Lists!$BB$599,[1]Lists!$BC$599,IF('[1]Multi-Field'!H78=[1]Lists!$BB$600,[1]Lists!$BC$600,IF('[1]Multi-Field'!H78=[1]Lists!$BB$601,[1]Lists!$BC$601,IF('[1]Multi-Field'!H78=[1]Lists!$BB$602,[1]Lists!$BC$602,IF('[1]Multi-Field'!H78=[1]Lists!$BB$603,[1]Lists!$BC$603,IF('[1]Multi-Field'!H78=$BB$604,$BC$604,""))))))</f>
        <v>130</v>
      </c>
      <c r="BK677" s="409">
        <f>IF('[1]Multi-Field'!H78=[1]Lists!$BB$599,[1]Lists!$BD$599,IF('[1]Multi-Field'!H78=[1]Lists!$BB$600,[1]Lists!$BD$600,IF('[1]Multi-Field'!H78=[1]Lists!$BB$601,[1]Lists!$BD$601,IF('[1]Multi-Field'!H78=[1]Lists!$BB$602,[1]Lists!$BD$602,IF('[1]Multi-Field'!H78=[1]Lists!$BB$603,[1]Lists!$BD$603,IF('[1]Multi-Field'!H78=$BB$604,$BD$604,""))))))</f>
        <v>80</v>
      </c>
      <c r="BL677" s="409">
        <f>IF('[1]Multi-Field'!H78=[1]Lists!$BB$599,[1]Lists!$BE$599,IF('[1]Multi-Field'!H78=[1]Lists!$BB$600,[1]Lists!$BE$600,IF('[1]Multi-Field'!H78=[1]Lists!$BB$601,[1]Lists!$BE$601,IF('[1]Multi-Field'!H78=[1]Lists!$BB$602,[1]Lists!$BE$602,IF('[1]Multi-Field'!H78=[1]Lists!$BB$603,[1]Lists!$BE$603,IF('[1]Multi-Field'!H78=$BB$604,$BE$604,""))))))</f>
        <v>70</v>
      </c>
      <c r="BM677" s="409">
        <f>IF('[1]Multi-Field'!AV78&gt;((1.5*BJ677)+1),0,IF(AND('[1]Multi-Field'!AV78&gt;([1]Lists!BJ677-1),'[1]Multi-Field'!H78&lt;(1.5*BJ677)),20,IF(AND('[1]Multi-Field'!AV78&gt;(BK677+20),'[1]Multi-Field'!AV78&lt;BJ677),(20+BJ677-'[1]Multi-Field'!AV78),IF('[1]Multi-Field'!AV78&lt;BK677-1+20,BK677,""))))</f>
        <v>80</v>
      </c>
      <c r="BN677" s="409">
        <f>IF('[1]Multi-Field'!AV78&gt;((1.5*BJ677)+1),0,IF(AND('[1]Multi-Field'!AV78&gt;([1]Lists!BJ677-1),'[1]Multi-Field'!AV78&lt;(1.5*BJ677)),20,IF(AND('[1]Multi-Field'!AV78&gt;(BL677+20),'[1]Multi-Field'!AV78&lt;BJ677),(20+BJ677-'[1]Multi-Field'!AV78),IF('[1]Multi-Field'!AV78&lt;BL677-1+20,BL677,""))))</f>
        <v>70</v>
      </c>
      <c r="BO677" s="409">
        <f>IF('[1]Multi-Field'!AV78&lt;60,(IF(OR('[1]Multi-Field'!H78=1,'[1]Multi-Field'!H78=2,'[1]Multi-Field'!H78=3),40,IF(OR('[1]Multi-Field'!H78=4,'[1]Multi-Field'!H78=5,'[1]Multi-Field'!H78=6),60,"#"))),IF(AND('[1]Multi-Field'!AV78&gt;59,'[1]Multi-Field'!AV78&lt;80),(IF(OR('[1]Multi-Field'!H78=1,'[1]Multi-Field'!H78=2),20,IF('[1]Multi-Field'!H78=3,40,IF(OR('[1]Multi-Field'!H78=4,'[1]Multi-Field'!H78=5,'[1]Multi-Field'!H78=6),60,"!")))),IF(AND('[1]Multi-Field'!AV78&gt;79,'[1]Multi-Field'!AV78&lt;100),(IF(OR('[1]Multi-Field'!H78=1,'[1]Multi-Field'!H78=2,'[1]Multi-Field'!H78=3),20,IF(OR('[1]Multi-Field'!H78=4,'[1]Multi-Field'!H78=5,'[1]Multi-Field'!H78=6),60,"?"))),IF(AND('[1]Multi-Field'!AV78&gt;99,'[1]Multi-Field'!AV78&lt;150),(IF(OR('[1]Multi-Field'!H78=1,'[1]Multi-Field'!H78=2,'[1]Multi-Field'!H78=3),20,IF(OR('[1]Multi-Field'!H78=4,'[1]Multi-Field'!H78=5,'[1]Multi-Field'!H78=6),40,"*"))),IF(AND('[1]Multi-Field'!AV78&gt;149,'[1]Multi-Field'!AV78&lt;200),(IF(OR('[1]Multi-Field'!H78=1,'[1]Multi-Field'!H78=2),0,IF(OR('[1]Multi-Field'!H78=3,'[1]Multi-Field'!H78=4,'[1]Multi-Field'!H78=5,'[1]Multi-Field'!H78=6),20,"&amp;"))),IF(AND('[1]Multi-Field'!AV78&gt;199,'[1]Multi-Field'!AV78&lt;269),(IF(OR('[1]Multi-Field'!H78=4,'[1]Multi-Field'!H78=5,'[1]Multi-Field'!H78=6),20,"&amp;")),IF('[1]Multi-Field'!AV78&gt;268,0,"%")))))))</f>
        <v>40</v>
      </c>
      <c r="BP677" s="409">
        <f>IF('[1]Multi-Field'!H78=1,((('[1]Multi-Field'!J78*40)-'[1]Multi-Field'!AV78)/0.6)-120,IF('[1]Multi-Field'!H78=2,((('[1]Multi-Field'!J78*40)-'[1]Multi-Field'!AV78)/0.6)-100,IF('[1]Multi-Field'!H78=3,((('[1]Multi-Field'!J78*40)-'[1]Multi-Field'!AV78)/0.6)-80,IF('[1]Multi-Field'!H78=4,((('[1]Multi-Field'!J78*40)-'[1]Multi-Field'!AV78)/0.6)-60,IF(OR('[1]Multi-Field'!H78=5,'[1]Multi-Field'!H78=6),((('[1]Multi-Field'!J78*40)-'[1]Multi-Field'!AV78)/0.6)-40,"")))))</f>
        <v>253.33333333333337</v>
      </c>
      <c r="BQ677" s="409">
        <f t="shared" si="93"/>
        <v>202.66666666666671</v>
      </c>
      <c r="BR677" s="409">
        <f t="shared" si="94"/>
        <v>167.20000000000005</v>
      </c>
      <c r="BS677" s="409">
        <f>IF('[1]Multi-Field'!AV78&gt;165,0,IF(AND('[1]Multi-Field'!AV78&gt;80,'[1]Multi-Field'!AV78&lt;166),20,IF('[1]Multi-Field'!AV78&lt;81,(110-'[1]Multi-Field'!AV78)*0.7,"")))</f>
        <v>77</v>
      </c>
      <c r="BT677" s="409" t="str">
        <f>IF('[1]Multi-Field'!AV78&gt;10,0,IF(50-(5*'[1]Multi-Field'!AV78),""))</f>
        <v/>
      </c>
      <c r="BU677" s="409">
        <f>IF('[1]Multi-Field'!AV78&gt;109,0,(110-'[1]Multi-Field'!AV78)*0.7)</f>
        <v>77</v>
      </c>
      <c r="BV677" s="409">
        <f>IF(AND('[1]Multi-Field'!H78=1,'[1]Multi-Field'!AV78&lt;100),(100-'[1]Multi-Field'!AV78)*0.88,IF(AND('[1]Multi-Field'!H78=2,'[1]Multi-Field'!AV78&lt;110),(110-'[1]Multi-Field'!AV78)*0.88,IF(AND('[1]Multi-Field'!H78=3,'[1]Multi-Field'!AV78&lt;130),(130-'[1]Multi-Field'!AV78)*1,IF(AND('[1]Multi-Field'!H78=4,'[1]Multi-Field'!AV78&lt;160),(160-'[1]Multi-Field'!AV78)*1.13,IF(AND(OR('[1]Multi-Field'!H78=5,'[1]Multi-Field'!H78=6),'[1]Multi-Field'!AV78&lt;200),(200-'[1]Multi-Field'!AV78)*0.88,0)))))</f>
        <v>130</v>
      </c>
      <c r="BW677" s="409">
        <f>IF(AND('[1]Multi-Field'!H78=1,'[1]Multi-Field'!AV78&lt;100),(100-'[1]Multi-Field'!AV78)*0.7,IF(AND('[1]Multi-Field'!H78=2,'[1]Multi-Field'!AV78&lt;110),(100-'[1]Multi-Field'!AV78)*0.7,IF(AND('[1]Multi-Field'!H78=3,'[1]Multi-Field'!AV78&lt;130),(130-'[1]Multi-Field'!AV78)*0.8,IF(AND('[1]Multi-Field'!H78=4,'[1]Multi-Field'!AV78&lt;160),(160-'[1]Multi-Field'!AV78)*0.9,IF(AND(OR('[1]Multi-Field'!H78=5,'[1]Multi-Field'!H78=6),'[1]Multi-Field'!AV78&lt;200),(200-'[1]Multi-Field'!AV78)*0.7,0)))))</f>
        <v>104</v>
      </c>
      <c r="BX677" s="409">
        <f>IF(AND(BW677&lt;20,OR('[1]Multi-Field'!Q78=[1]Lists!$AC$24,'[1]Multi-Field'!Q78=[1]Lists!$AC$10,'[1]Multi-Field'!Q78=[1]Lists!AC89,'[1]Multi-Field'!Q78=[1]Lists!$AC$22)),0,IF(BW677&lt;20,  20,BW677))</f>
        <v>104</v>
      </c>
      <c r="BY677" s="409">
        <f>IF(AND('[1]Multi-Field'!H78=1,[1]Lists!BX677&gt;50),50,IF(AND('[1]Multi-Field'!H78=2,[1]Lists!BX677&gt;60),60,IF(AND('[1]Multi-Field'!H78=3,[1]Lists!BX677&gt;70),70,IF(AND('[1]Multi-Field'!H78=4,[1]Lists!BX677&gt;80),80,IF(AND(OR('[1]Multi-Field'!H78=5,'[1]Multi-Field'!H78=6),[1]Lists!BX677&gt;100),100,[1]Lists!BX677)))))</f>
        <v>70</v>
      </c>
      <c r="BZ677" s="422">
        <f t="shared" si="95"/>
        <v>65</v>
      </c>
      <c r="CA677" s="409">
        <f t="shared" si="96"/>
        <v>0</v>
      </c>
    </row>
    <row r="678" spans="16:79">
      <c r="P678" s="391"/>
      <c r="Q678" s="83"/>
      <c r="R678" s="395"/>
      <c r="S678" s="395"/>
      <c r="T678" s="395"/>
      <c r="U678" s="396"/>
      <c r="BH678" s="409">
        <v>77</v>
      </c>
      <c r="BI678" s="424">
        <f>'[1]Multi-Field'!B79</f>
        <v>0</v>
      </c>
      <c r="BJ678" s="409">
        <f>IF('[1]Multi-Field'!H79=[1]Lists!$BB$599,[1]Lists!$BC$599,IF('[1]Multi-Field'!H79=[1]Lists!$BB$600,[1]Lists!$BC$600,IF('[1]Multi-Field'!H79=[1]Lists!$BB$601,[1]Lists!$BC$601,IF('[1]Multi-Field'!H79=[1]Lists!$BB$602,[1]Lists!$BC$602,IF('[1]Multi-Field'!H79=[1]Lists!$BB$603,[1]Lists!$BC$603,IF('[1]Multi-Field'!H79=$BB$604,$BC$604,""))))))</f>
        <v>130</v>
      </c>
      <c r="BK678" s="409">
        <f>IF('[1]Multi-Field'!H79=[1]Lists!$BB$599,[1]Lists!$BD$599,IF('[1]Multi-Field'!H79=[1]Lists!$BB$600,[1]Lists!$BD$600,IF('[1]Multi-Field'!H79=[1]Lists!$BB$601,[1]Lists!$BD$601,IF('[1]Multi-Field'!H79=[1]Lists!$BB$602,[1]Lists!$BD$602,IF('[1]Multi-Field'!H79=[1]Lists!$BB$603,[1]Lists!$BD$603,IF('[1]Multi-Field'!H79=$BB$604,$BD$604,""))))))</f>
        <v>80</v>
      </c>
      <c r="BL678" s="409">
        <f>IF('[1]Multi-Field'!H79=[1]Lists!$BB$599,[1]Lists!$BE$599,IF('[1]Multi-Field'!H79=[1]Lists!$BB$600,[1]Lists!$BE$600,IF('[1]Multi-Field'!H79=[1]Lists!$BB$601,[1]Lists!$BE$601,IF('[1]Multi-Field'!H79=[1]Lists!$BB$602,[1]Lists!$BE$602,IF('[1]Multi-Field'!H79=[1]Lists!$BB$603,[1]Lists!$BE$603,IF('[1]Multi-Field'!H79=$BB$604,$BE$604,""))))))</f>
        <v>70</v>
      </c>
      <c r="BM678" s="409">
        <f>IF('[1]Multi-Field'!AV79&gt;((1.5*BJ678)+1),0,IF(AND('[1]Multi-Field'!AV79&gt;([1]Lists!BJ678-1),'[1]Multi-Field'!H79&lt;(1.5*BJ678)),20,IF(AND('[1]Multi-Field'!AV79&gt;(BK678+20),'[1]Multi-Field'!AV79&lt;BJ678),(20+BJ678-'[1]Multi-Field'!AV79),IF('[1]Multi-Field'!AV79&lt;BK678-1+20,BK678,""))))</f>
        <v>80</v>
      </c>
      <c r="BN678" s="409">
        <f>IF('[1]Multi-Field'!AV79&gt;((1.5*BJ678)+1),0,IF(AND('[1]Multi-Field'!AV79&gt;([1]Lists!BJ678-1),'[1]Multi-Field'!AV79&lt;(1.5*BJ678)),20,IF(AND('[1]Multi-Field'!AV79&gt;(BL678+20),'[1]Multi-Field'!AV79&lt;BJ678),(20+BJ678-'[1]Multi-Field'!AV79),IF('[1]Multi-Field'!AV79&lt;BL678-1+20,BL678,""))))</f>
        <v>70</v>
      </c>
      <c r="BO678" s="409">
        <f>IF('[1]Multi-Field'!AV79&lt;60,(IF(OR('[1]Multi-Field'!H79=1,'[1]Multi-Field'!H79=2,'[1]Multi-Field'!H79=3),40,IF(OR('[1]Multi-Field'!H79=4,'[1]Multi-Field'!H79=5,'[1]Multi-Field'!H79=6),60,"#"))),IF(AND('[1]Multi-Field'!AV79&gt;59,'[1]Multi-Field'!AV79&lt;80),(IF(OR('[1]Multi-Field'!H79=1,'[1]Multi-Field'!H79=2),20,IF('[1]Multi-Field'!H79=3,40,IF(OR('[1]Multi-Field'!H79=4,'[1]Multi-Field'!H79=5,'[1]Multi-Field'!H79=6),60,"!")))),IF(AND('[1]Multi-Field'!AV79&gt;79,'[1]Multi-Field'!AV79&lt;100),(IF(OR('[1]Multi-Field'!H79=1,'[1]Multi-Field'!H79=2,'[1]Multi-Field'!H79=3),20,IF(OR('[1]Multi-Field'!H79=4,'[1]Multi-Field'!H79=5,'[1]Multi-Field'!H79=6),60,"?"))),IF(AND('[1]Multi-Field'!AV79&gt;99,'[1]Multi-Field'!AV79&lt;150),(IF(OR('[1]Multi-Field'!H79=1,'[1]Multi-Field'!H79=2,'[1]Multi-Field'!H79=3),20,IF(OR('[1]Multi-Field'!H79=4,'[1]Multi-Field'!H79=5,'[1]Multi-Field'!H79=6),40,"*"))),IF(AND('[1]Multi-Field'!AV79&gt;149,'[1]Multi-Field'!AV79&lt;200),(IF(OR('[1]Multi-Field'!H79=1,'[1]Multi-Field'!H79=2),0,IF(OR('[1]Multi-Field'!H79=3,'[1]Multi-Field'!H79=4,'[1]Multi-Field'!H79=5,'[1]Multi-Field'!H79=6),20,"&amp;"))),IF(AND('[1]Multi-Field'!AV79&gt;199,'[1]Multi-Field'!AV79&lt;269),(IF(OR('[1]Multi-Field'!H79=4,'[1]Multi-Field'!H79=5,'[1]Multi-Field'!H79=6),20,"&amp;")),IF('[1]Multi-Field'!AV79&gt;268,0,"%")))))))</f>
        <v>40</v>
      </c>
      <c r="BP678" s="409">
        <f>IF('[1]Multi-Field'!H79=1,((('[1]Multi-Field'!J79*40)-'[1]Multi-Field'!AV79)/0.6)-120,IF('[1]Multi-Field'!H79=2,((('[1]Multi-Field'!J79*40)-'[1]Multi-Field'!AV79)/0.6)-100,IF('[1]Multi-Field'!H79=3,((('[1]Multi-Field'!J79*40)-'[1]Multi-Field'!AV79)/0.6)-80,IF('[1]Multi-Field'!H79=4,((('[1]Multi-Field'!J79*40)-'[1]Multi-Field'!AV79)/0.6)-60,IF(OR('[1]Multi-Field'!H79=5,'[1]Multi-Field'!H79=6),((('[1]Multi-Field'!J79*40)-'[1]Multi-Field'!AV79)/0.6)-40,"")))))</f>
        <v>220</v>
      </c>
      <c r="BQ678" s="409">
        <f t="shared" si="93"/>
        <v>176</v>
      </c>
      <c r="BR678" s="409">
        <f t="shared" si="94"/>
        <v>145.20000000000002</v>
      </c>
      <c r="BS678" s="409">
        <f>IF('[1]Multi-Field'!AV79&gt;165,0,IF(AND('[1]Multi-Field'!AV79&gt;80,'[1]Multi-Field'!AV79&lt;166),20,IF('[1]Multi-Field'!AV79&lt;81,(110-'[1]Multi-Field'!AV79)*0.7,"")))</f>
        <v>77</v>
      </c>
      <c r="BT678" s="409" t="str">
        <f>IF('[1]Multi-Field'!AV79&gt;10,0,IF(50-(5*'[1]Multi-Field'!AV79),""))</f>
        <v/>
      </c>
      <c r="BU678" s="409">
        <f>IF('[1]Multi-Field'!AV79&gt;109,0,(110-'[1]Multi-Field'!AV79)*0.7)</f>
        <v>77</v>
      </c>
      <c r="BV678" s="409">
        <f>IF(AND('[1]Multi-Field'!H79=1,'[1]Multi-Field'!AV79&lt;100),(100-'[1]Multi-Field'!AV79)*0.88,IF(AND('[1]Multi-Field'!H79=2,'[1]Multi-Field'!AV79&lt;110),(110-'[1]Multi-Field'!AV79)*0.88,IF(AND('[1]Multi-Field'!H79=3,'[1]Multi-Field'!AV79&lt;130),(130-'[1]Multi-Field'!AV79)*1,IF(AND('[1]Multi-Field'!H79=4,'[1]Multi-Field'!AV79&lt;160),(160-'[1]Multi-Field'!AV79)*1.13,IF(AND(OR('[1]Multi-Field'!H79=5,'[1]Multi-Field'!H79=6),'[1]Multi-Field'!AV79&lt;200),(200-'[1]Multi-Field'!AV79)*0.88,0)))))</f>
        <v>130</v>
      </c>
      <c r="BW678" s="409">
        <f>IF(AND('[1]Multi-Field'!H79=1,'[1]Multi-Field'!AV79&lt;100),(100-'[1]Multi-Field'!AV79)*0.7,IF(AND('[1]Multi-Field'!H79=2,'[1]Multi-Field'!AV79&lt;110),(100-'[1]Multi-Field'!AV79)*0.7,IF(AND('[1]Multi-Field'!H79=3,'[1]Multi-Field'!AV79&lt;130),(130-'[1]Multi-Field'!AV79)*0.8,IF(AND('[1]Multi-Field'!H79=4,'[1]Multi-Field'!AV79&lt;160),(160-'[1]Multi-Field'!AV79)*0.9,IF(AND(OR('[1]Multi-Field'!H79=5,'[1]Multi-Field'!H79=6),'[1]Multi-Field'!AV79&lt;200),(200-'[1]Multi-Field'!AV79)*0.7,0)))))</f>
        <v>104</v>
      </c>
      <c r="BX678" s="409">
        <f>IF(AND(BW678&lt;20,OR('[1]Multi-Field'!Q79=[1]Lists!$AC$24,'[1]Multi-Field'!Q79=[1]Lists!$AC$10,'[1]Multi-Field'!Q79=[1]Lists!AC90,'[1]Multi-Field'!Q79=[1]Lists!$AC$22)),0,IF(BW678&lt;20,  20,BW678))</f>
        <v>104</v>
      </c>
      <c r="BY678" s="409">
        <f>IF(AND('[1]Multi-Field'!H79=1,[1]Lists!BX678&gt;50),50,IF(AND('[1]Multi-Field'!H79=2,[1]Lists!BX678&gt;60),60,IF(AND('[1]Multi-Field'!H79=3,[1]Lists!BX678&gt;70),70,IF(AND('[1]Multi-Field'!H79=4,[1]Lists!BX678&gt;80),80,IF(AND(OR('[1]Multi-Field'!H79=5,'[1]Multi-Field'!H79=6),[1]Lists!BX678&gt;100),100,[1]Lists!BX678)))))</f>
        <v>70</v>
      </c>
      <c r="BZ678" s="422">
        <f t="shared" si="95"/>
        <v>65</v>
      </c>
      <c r="CA678" s="409">
        <f t="shared" si="96"/>
        <v>0</v>
      </c>
    </row>
    <row r="679" spans="16:79">
      <c r="P679" s="391"/>
      <c r="Q679" s="84"/>
      <c r="R679" s="395"/>
      <c r="S679" s="395"/>
      <c r="T679" s="395"/>
      <c r="U679" s="396"/>
      <c r="BH679" s="409">
        <v>78</v>
      </c>
      <c r="BI679" s="424">
        <f>'[1]Multi-Field'!B80</f>
        <v>0</v>
      </c>
      <c r="BJ679" s="409">
        <f>IF('[1]Multi-Field'!H80=[1]Lists!$BB$599,[1]Lists!$BC$599,IF('[1]Multi-Field'!H80=[1]Lists!$BB$600,[1]Lists!$BC$600,IF('[1]Multi-Field'!H80=[1]Lists!$BB$601,[1]Lists!$BC$601,IF('[1]Multi-Field'!H80=[1]Lists!$BB$602,[1]Lists!$BC$602,IF('[1]Multi-Field'!H80=[1]Lists!$BB$603,[1]Lists!$BC$603,IF('[1]Multi-Field'!H80=$BB$604,$BC$604,""))))))</f>
        <v>160</v>
      </c>
      <c r="BK679" s="409">
        <f>IF('[1]Multi-Field'!H80=[1]Lists!$BB$599,[1]Lists!$BD$599,IF('[1]Multi-Field'!H80=[1]Lists!$BB$600,[1]Lists!$BD$600,IF('[1]Multi-Field'!H80=[1]Lists!$BB$601,[1]Lists!$BD$601,IF('[1]Multi-Field'!H80=[1]Lists!$BB$602,[1]Lists!$BD$602,IF('[1]Multi-Field'!H80=[1]Lists!$BB$603,[1]Lists!$BD$603,IF('[1]Multi-Field'!H80=$BB$604,$BD$604,""))))))</f>
        <v>120</v>
      </c>
      <c r="BL679" s="409">
        <f>IF('[1]Multi-Field'!H80=[1]Lists!$BB$599,[1]Lists!$BE$599,IF('[1]Multi-Field'!H80=[1]Lists!$BB$600,[1]Lists!$BE$600,IF('[1]Multi-Field'!H80=[1]Lists!$BB$601,[1]Lists!$BE$601,IF('[1]Multi-Field'!H80=[1]Lists!$BB$602,[1]Lists!$BE$602,IF('[1]Multi-Field'!H80=[1]Lists!$BB$603,[1]Lists!$BE$603,IF('[1]Multi-Field'!H80=$BB$604,$BE$604,""))))))</f>
        <v>80</v>
      </c>
      <c r="BM679" s="409">
        <f>IF('[1]Multi-Field'!AV80&gt;((1.5*BJ679)+1),0,IF(AND('[1]Multi-Field'!AV80&gt;([1]Lists!BJ679-1),'[1]Multi-Field'!H80&lt;(1.5*BJ679)),20,IF(AND('[1]Multi-Field'!AV80&gt;(BK679+20),'[1]Multi-Field'!AV80&lt;BJ679),(20+BJ679-'[1]Multi-Field'!AV80),IF('[1]Multi-Field'!AV80&lt;BK679-1+20,BK679,""))))</f>
        <v>120</v>
      </c>
      <c r="BN679" s="409">
        <f>IF('[1]Multi-Field'!AV80&gt;((1.5*BJ679)+1),0,IF(AND('[1]Multi-Field'!AV80&gt;([1]Lists!BJ679-1),'[1]Multi-Field'!AV80&lt;(1.5*BJ679)),20,IF(AND('[1]Multi-Field'!AV80&gt;(BL679+20),'[1]Multi-Field'!AV80&lt;BJ679),(20+BJ679-'[1]Multi-Field'!AV80),IF('[1]Multi-Field'!AV80&lt;BL679-1+20,BL679,""))))</f>
        <v>80</v>
      </c>
      <c r="BO679" s="409">
        <f>IF('[1]Multi-Field'!AV80&lt;60,(IF(OR('[1]Multi-Field'!H80=1,'[1]Multi-Field'!H80=2,'[1]Multi-Field'!H80=3),40,IF(OR('[1]Multi-Field'!H80=4,'[1]Multi-Field'!H80=5,'[1]Multi-Field'!H80=6),60,"#"))),IF(AND('[1]Multi-Field'!AV80&gt;59,'[1]Multi-Field'!AV80&lt;80),(IF(OR('[1]Multi-Field'!H80=1,'[1]Multi-Field'!H80=2),20,IF('[1]Multi-Field'!H80=3,40,IF(OR('[1]Multi-Field'!H80=4,'[1]Multi-Field'!H80=5,'[1]Multi-Field'!H80=6),60,"!")))),IF(AND('[1]Multi-Field'!AV80&gt;79,'[1]Multi-Field'!AV80&lt;100),(IF(OR('[1]Multi-Field'!H80=1,'[1]Multi-Field'!H80=2,'[1]Multi-Field'!H80=3),20,IF(OR('[1]Multi-Field'!H80=4,'[1]Multi-Field'!H80=5,'[1]Multi-Field'!H80=6),60,"?"))),IF(AND('[1]Multi-Field'!AV80&gt;99,'[1]Multi-Field'!AV80&lt;150),(IF(OR('[1]Multi-Field'!H80=1,'[1]Multi-Field'!H80=2,'[1]Multi-Field'!H80=3),20,IF(OR('[1]Multi-Field'!H80=4,'[1]Multi-Field'!H80=5,'[1]Multi-Field'!H80=6),40,"*"))),IF(AND('[1]Multi-Field'!AV80&gt;149,'[1]Multi-Field'!AV80&lt;200),(IF(OR('[1]Multi-Field'!H80=1,'[1]Multi-Field'!H80=2),0,IF(OR('[1]Multi-Field'!H80=3,'[1]Multi-Field'!H80=4,'[1]Multi-Field'!H80=5,'[1]Multi-Field'!H80=6),20,"&amp;"))),IF(AND('[1]Multi-Field'!AV80&gt;199,'[1]Multi-Field'!AV80&lt;269),(IF(OR('[1]Multi-Field'!H80=4,'[1]Multi-Field'!H80=5,'[1]Multi-Field'!H80=6),20,"&amp;")),IF('[1]Multi-Field'!AV80&gt;268,0,"%")))))))</f>
        <v>60</v>
      </c>
      <c r="BP679" s="409">
        <f>IF('[1]Multi-Field'!H80=1,((('[1]Multi-Field'!J80*40)-'[1]Multi-Field'!AV80)/0.6)-120,IF('[1]Multi-Field'!H80=2,((('[1]Multi-Field'!J80*40)-'[1]Multi-Field'!AV80)/0.6)-100,IF('[1]Multi-Field'!H80=3,((('[1]Multi-Field'!J80*40)-'[1]Multi-Field'!AV80)/0.6)-80,IF('[1]Multi-Field'!H80=4,((('[1]Multi-Field'!J80*40)-'[1]Multi-Field'!AV80)/0.6)-60,IF(OR('[1]Multi-Field'!H80=5,'[1]Multi-Field'!H80=6),((('[1]Multi-Field'!J80*40)-'[1]Multi-Field'!AV80)/0.6)-40,"")))))</f>
        <v>240</v>
      </c>
      <c r="BQ679" s="409">
        <f t="shared" si="93"/>
        <v>192</v>
      </c>
      <c r="BR679" s="409">
        <f t="shared" si="94"/>
        <v>158.4</v>
      </c>
      <c r="BS679" s="409">
        <f>IF('[1]Multi-Field'!AV80&gt;165,0,IF(AND('[1]Multi-Field'!AV80&gt;80,'[1]Multi-Field'!AV80&lt;166),20,IF('[1]Multi-Field'!AV80&lt;81,(110-'[1]Multi-Field'!AV80)*0.7,"")))</f>
        <v>77</v>
      </c>
      <c r="BT679" s="409" t="str">
        <f>IF('[1]Multi-Field'!AV80&gt;10,0,IF(50-(5*'[1]Multi-Field'!AV80),""))</f>
        <v/>
      </c>
      <c r="BU679" s="409">
        <f>IF('[1]Multi-Field'!AV80&gt;109,0,(110-'[1]Multi-Field'!AV80)*0.7)</f>
        <v>77</v>
      </c>
      <c r="BV679" s="409">
        <f>IF(AND('[1]Multi-Field'!H80=1,'[1]Multi-Field'!AV80&lt;100),(100-'[1]Multi-Field'!AV80)*0.88,IF(AND('[1]Multi-Field'!H80=2,'[1]Multi-Field'!AV80&lt;110),(110-'[1]Multi-Field'!AV80)*0.88,IF(AND('[1]Multi-Field'!H80=3,'[1]Multi-Field'!AV80&lt;130),(130-'[1]Multi-Field'!AV80)*1,IF(AND('[1]Multi-Field'!H80=4,'[1]Multi-Field'!AV80&lt;160),(160-'[1]Multi-Field'!AV80)*1.13,IF(AND(OR('[1]Multi-Field'!H80=5,'[1]Multi-Field'!H80=6),'[1]Multi-Field'!AV80&lt;200),(200-'[1]Multi-Field'!AV80)*0.88,0)))))</f>
        <v>180.79999999999998</v>
      </c>
      <c r="BW679" s="409">
        <f>IF(AND('[1]Multi-Field'!H80=1,'[1]Multi-Field'!AV80&lt;100),(100-'[1]Multi-Field'!AV80)*0.7,IF(AND('[1]Multi-Field'!H80=2,'[1]Multi-Field'!AV80&lt;110),(100-'[1]Multi-Field'!AV80)*0.7,IF(AND('[1]Multi-Field'!H80=3,'[1]Multi-Field'!AV80&lt;130),(130-'[1]Multi-Field'!AV80)*0.8,IF(AND('[1]Multi-Field'!H80=4,'[1]Multi-Field'!AV80&lt;160),(160-'[1]Multi-Field'!AV80)*0.9,IF(AND(OR('[1]Multi-Field'!H80=5,'[1]Multi-Field'!H80=6),'[1]Multi-Field'!AV80&lt;200),(200-'[1]Multi-Field'!AV80)*0.7,0)))))</f>
        <v>144</v>
      </c>
      <c r="BX679" s="409">
        <f>IF(AND(BW679&lt;20,OR('[1]Multi-Field'!Q80=[1]Lists!$AC$24,'[1]Multi-Field'!Q80=[1]Lists!$AC$10,'[1]Multi-Field'!Q80=[1]Lists!AC91,'[1]Multi-Field'!Q80=[1]Lists!$AC$22)),0,IF(BW679&lt;20,  20,BW679))</f>
        <v>144</v>
      </c>
      <c r="BY679" s="409">
        <f>IF(AND('[1]Multi-Field'!H80=1,[1]Lists!BX679&gt;50),50,IF(AND('[1]Multi-Field'!H80=2,[1]Lists!BX679&gt;60),60,IF(AND('[1]Multi-Field'!H80=3,[1]Lists!BX679&gt;70),70,IF(AND('[1]Multi-Field'!H80=4,[1]Lists!BX679&gt;80),80,IF(AND(OR('[1]Multi-Field'!H80=5,'[1]Multi-Field'!H80=6),[1]Lists!BX679&gt;100),100,[1]Lists!BX679)))))</f>
        <v>80</v>
      </c>
      <c r="BZ679" s="422">
        <f t="shared" si="95"/>
        <v>75</v>
      </c>
      <c r="CA679" s="409">
        <f t="shared" si="96"/>
        <v>0</v>
      </c>
    </row>
    <row r="680" spans="16:79">
      <c r="P680" s="391"/>
      <c r="Q680" s="84"/>
      <c r="R680" s="395"/>
      <c r="S680" s="395"/>
      <c r="T680" s="395"/>
      <c r="U680" s="396"/>
      <c r="BH680" s="409">
        <v>79</v>
      </c>
      <c r="BI680" s="424">
        <f>'[1]Multi-Field'!B81</f>
        <v>0</v>
      </c>
      <c r="BJ680" s="409">
        <f>IF('[1]Multi-Field'!H81=[1]Lists!$BB$599,[1]Lists!$BC$599,IF('[1]Multi-Field'!H81=[1]Lists!$BB$600,[1]Lists!$BC$600,IF('[1]Multi-Field'!H81=[1]Lists!$BB$601,[1]Lists!$BC$601,IF('[1]Multi-Field'!H81=[1]Lists!$BB$602,[1]Lists!$BC$602,IF('[1]Multi-Field'!H81=[1]Lists!$BB$603,[1]Lists!$BC$603,IF('[1]Multi-Field'!H81=$BB$604,$BC$604,""))))))</f>
        <v>160</v>
      </c>
      <c r="BK680" s="409">
        <f>IF('[1]Multi-Field'!H81=[1]Lists!$BB$599,[1]Lists!$BD$599,IF('[1]Multi-Field'!H81=[1]Lists!$BB$600,[1]Lists!$BD$600,IF('[1]Multi-Field'!H81=[1]Lists!$BB$601,[1]Lists!$BD$601,IF('[1]Multi-Field'!H81=[1]Lists!$BB$602,[1]Lists!$BD$602,IF('[1]Multi-Field'!H81=[1]Lists!$BB$603,[1]Lists!$BD$603,IF('[1]Multi-Field'!H81=$BB$604,$BD$604,""))))))</f>
        <v>120</v>
      </c>
      <c r="BL680" s="409">
        <f>IF('[1]Multi-Field'!H81=[1]Lists!$BB$599,[1]Lists!$BE$599,IF('[1]Multi-Field'!H81=[1]Lists!$BB$600,[1]Lists!$BE$600,IF('[1]Multi-Field'!H81=[1]Lists!$BB$601,[1]Lists!$BE$601,IF('[1]Multi-Field'!H81=[1]Lists!$BB$602,[1]Lists!$BE$602,IF('[1]Multi-Field'!H81=[1]Lists!$BB$603,[1]Lists!$BE$603,IF('[1]Multi-Field'!H81=$BB$604,$BE$604,""))))))</f>
        <v>80</v>
      </c>
      <c r="BM680" s="409">
        <f>IF('[1]Multi-Field'!AV81&gt;((1.5*BJ680)+1),0,IF(AND('[1]Multi-Field'!AV81&gt;([1]Lists!BJ680-1),'[1]Multi-Field'!H81&lt;(1.5*BJ680)),20,IF(AND('[1]Multi-Field'!AV81&gt;(BK680+20),'[1]Multi-Field'!AV81&lt;BJ680),(20+BJ680-'[1]Multi-Field'!AV81),IF('[1]Multi-Field'!AV81&lt;BK680-1+20,BK680,""))))</f>
        <v>120</v>
      </c>
      <c r="BN680" s="409">
        <f>IF('[1]Multi-Field'!AV81&gt;((1.5*BJ680)+1),0,IF(AND('[1]Multi-Field'!AV81&gt;([1]Lists!BJ680-1),'[1]Multi-Field'!AV81&lt;(1.5*BJ680)),20,IF(AND('[1]Multi-Field'!AV81&gt;(BL680+20),'[1]Multi-Field'!AV81&lt;BJ680),(20+BJ680-'[1]Multi-Field'!AV81),IF('[1]Multi-Field'!AV81&lt;BL680-1+20,BL680,""))))</f>
        <v>80</v>
      </c>
      <c r="BO680" s="409">
        <f>IF('[1]Multi-Field'!AV81&lt;60,(IF(OR('[1]Multi-Field'!H81=1,'[1]Multi-Field'!H81=2,'[1]Multi-Field'!H81=3),40,IF(OR('[1]Multi-Field'!H81=4,'[1]Multi-Field'!H81=5,'[1]Multi-Field'!H81=6),60,"#"))),IF(AND('[1]Multi-Field'!AV81&gt;59,'[1]Multi-Field'!AV81&lt;80),(IF(OR('[1]Multi-Field'!H81=1,'[1]Multi-Field'!H81=2),20,IF('[1]Multi-Field'!H81=3,40,IF(OR('[1]Multi-Field'!H81=4,'[1]Multi-Field'!H81=5,'[1]Multi-Field'!H81=6),60,"!")))),IF(AND('[1]Multi-Field'!AV81&gt;79,'[1]Multi-Field'!AV81&lt;100),(IF(OR('[1]Multi-Field'!H81=1,'[1]Multi-Field'!H81=2,'[1]Multi-Field'!H81=3),20,IF(OR('[1]Multi-Field'!H81=4,'[1]Multi-Field'!H81=5,'[1]Multi-Field'!H81=6),60,"?"))),IF(AND('[1]Multi-Field'!AV81&gt;99,'[1]Multi-Field'!AV81&lt;150),(IF(OR('[1]Multi-Field'!H81=1,'[1]Multi-Field'!H81=2,'[1]Multi-Field'!H81=3),20,IF(OR('[1]Multi-Field'!H81=4,'[1]Multi-Field'!H81=5,'[1]Multi-Field'!H81=6),40,"*"))),IF(AND('[1]Multi-Field'!AV81&gt;149,'[1]Multi-Field'!AV81&lt;200),(IF(OR('[1]Multi-Field'!H81=1,'[1]Multi-Field'!H81=2),0,IF(OR('[1]Multi-Field'!H81=3,'[1]Multi-Field'!H81=4,'[1]Multi-Field'!H81=5,'[1]Multi-Field'!H81=6),20,"&amp;"))),IF(AND('[1]Multi-Field'!AV81&gt;199,'[1]Multi-Field'!AV81&lt;269),(IF(OR('[1]Multi-Field'!H81=4,'[1]Multi-Field'!H81=5,'[1]Multi-Field'!H81=6),20,"&amp;")),IF('[1]Multi-Field'!AV81&gt;268,0,"%")))))))</f>
        <v>60</v>
      </c>
      <c r="BP680" s="409">
        <f>IF('[1]Multi-Field'!H81=1,((('[1]Multi-Field'!J81*40)-'[1]Multi-Field'!AV81)/0.6)-120,IF('[1]Multi-Field'!H81=2,((('[1]Multi-Field'!J81*40)-'[1]Multi-Field'!AV81)/0.6)-100,IF('[1]Multi-Field'!H81=3,((('[1]Multi-Field'!J81*40)-'[1]Multi-Field'!AV81)/0.6)-80,IF('[1]Multi-Field'!H81=4,((('[1]Multi-Field'!J81*40)-'[1]Multi-Field'!AV81)/0.6)-60,IF(OR('[1]Multi-Field'!H81=5,'[1]Multi-Field'!H81=6),((('[1]Multi-Field'!J81*40)-'[1]Multi-Field'!AV81)/0.6)-40,"")))))</f>
        <v>240</v>
      </c>
      <c r="BQ680" s="409">
        <f t="shared" si="93"/>
        <v>192</v>
      </c>
      <c r="BR680" s="409">
        <f t="shared" si="94"/>
        <v>158.4</v>
      </c>
      <c r="BS680" s="409">
        <f>IF('[1]Multi-Field'!AV81&gt;165,0,IF(AND('[1]Multi-Field'!AV81&gt;80,'[1]Multi-Field'!AV81&lt;166),20,IF('[1]Multi-Field'!AV81&lt;81,(110-'[1]Multi-Field'!AV81)*0.7,"")))</f>
        <v>77</v>
      </c>
      <c r="BT680" s="409" t="str">
        <f>IF('[1]Multi-Field'!AV81&gt;10,0,IF(50-(5*'[1]Multi-Field'!AV81),""))</f>
        <v/>
      </c>
      <c r="BU680" s="409">
        <f>IF('[1]Multi-Field'!AV81&gt;109,0,(110-'[1]Multi-Field'!AV81)*0.7)</f>
        <v>77</v>
      </c>
      <c r="BV680" s="409">
        <f>IF(AND('[1]Multi-Field'!H81=1,'[1]Multi-Field'!AV81&lt;100),(100-'[1]Multi-Field'!AV81)*0.88,IF(AND('[1]Multi-Field'!H81=2,'[1]Multi-Field'!AV81&lt;110),(110-'[1]Multi-Field'!AV81)*0.88,IF(AND('[1]Multi-Field'!H81=3,'[1]Multi-Field'!AV81&lt;130),(130-'[1]Multi-Field'!AV81)*1,IF(AND('[1]Multi-Field'!H81=4,'[1]Multi-Field'!AV81&lt;160),(160-'[1]Multi-Field'!AV81)*1.13,IF(AND(OR('[1]Multi-Field'!H81=5,'[1]Multi-Field'!H81=6),'[1]Multi-Field'!AV81&lt;200),(200-'[1]Multi-Field'!AV81)*0.88,0)))))</f>
        <v>180.79999999999998</v>
      </c>
      <c r="BW680" s="409">
        <f>IF(AND('[1]Multi-Field'!H81=1,'[1]Multi-Field'!AV81&lt;100),(100-'[1]Multi-Field'!AV81)*0.7,IF(AND('[1]Multi-Field'!H81=2,'[1]Multi-Field'!AV81&lt;110),(100-'[1]Multi-Field'!AV81)*0.7,IF(AND('[1]Multi-Field'!H81=3,'[1]Multi-Field'!AV81&lt;130),(130-'[1]Multi-Field'!AV81)*0.8,IF(AND('[1]Multi-Field'!H81=4,'[1]Multi-Field'!AV81&lt;160),(160-'[1]Multi-Field'!AV81)*0.9,IF(AND(OR('[1]Multi-Field'!H81=5,'[1]Multi-Field'!H81=6),'[1]Multi-Field'!AV81&lt;200),(200-'[1]Multi-Field'!AV81)*0.7,0)))))</f>
        <v>144</v>
      </c>
      <c r="BX680" s="409">
        <f>IF(AND(BW680&lt;20,OR('[1]Multi-Field'!Q81=[1]Lists!$AC$24,'[1]Multi-Field'!Q81=[1]Lists!$AC$10,'[1]Multi-Field'!Q81=[1]Lists!AC92,'[1]Multi-Field'!Q81=[1]Lists!$AC$22)),0,IF(BW680&lt;20,  20,BW680))</f>
        <v>144</v>
      </c>
      <c r="BY680" s="409">
        <f>IF(AND('[1]Multi-Field'!H81=1,[1]Lists!BX680&gt;50),50,IF(AND('[1]Multi-Field'!H81=2,[1]Lists!BX680&gt;60),60,IF(AND('[1]Multi-Field'!H81=3,[1]Lists!BX680&gt;70),70,IF(AND('[1]Multi-Field'!H81=4,[1]Lists!BX680&gt;80),80,IF(AND(OR('[1]Multi-Field'!H81=5,'[1]Multi-Field'!H81=6),[1]Lists!BX680&gt;100),100,[1]Lists!BX680)))))</f>
        <v>80</v>
      </c>
      <c r="BZ680" s="422">
        <f t="shared" si="95"/>
        <v>75</v>
      </c>
      <c r="CA680" s="409">
        <f t="shared" si="96"/>
        <v>0</v>
      </c>
    </row>
    <row r="681" spans="16:79" ht="13.5" thickBot="1">
      <c r="P681" s="391"/>
      <c r="Q681" s="85"/>
      <c r="R681" s="397"/>
      <c r="S681" s="397"/>
      <c r="T681" s="397"/>
      <c r="U681" s="398"/>
      <c r="BH681" s="409">
        <v>80</v>
      </c>
      <c r="BI681" s="424">
        <f>'[1]Multi-Field'!B82</f>
        <v>0</v>
      </c>
      <c r="BJ681" s="409">
        <f>IF('[1]Multi-Field'!H82=[1]Lists!$BB$599,[1]Lists!$BC$599,IF('[1]Multi-Field'!H82=[1]Lists!$BB$600,[1]Lists!$BC$600,IF('[1]Multi-Field'!H82=[1]Lists!$BB$601,[1]Lists!$BC$601,IF('[1]Multi-Field'!H82=[1]Lists!$BB$602,[1]Lists!$BC$602,IF('[1]Multi-Field'!H82=[1]Lists!$BB$603,[1]Lists!$BC$603,IF('[1]Multi-Field'!H82=$BB$604,$BC$604,""))))))</f>
        <v>110</v>
      </c>
      <c r="BK681" s="409">
        <f>IF('[1]Multi-Field'!H82=[1]Lists!$BB$599,[1]Lists!$BD$599,IF('[1]Multi-Field'!H82=[1]Lists!$BB$600,[1]Lists!$BD$600,IF('[1]Multi-Field'!H82=[1]Lists!$BB$601,[1]Lists!$BD$601,IF('[1]Multi-Field'!H82=[1]Lists!$BB$602,[1]Lists!$BD$602,IF('[1]Multi-Field'!H82=[1]Lists!$BB$603,[1]Lists!$BD$603,IF('[1]Multi-Field'!H82=$BB$604,$BD$604,""))))))</f>
        <v>60</v>
      </c>
      <c r="BL681" s="409">
        <f>IF('[1]Multi-Field'!H82=[1]Lists!$BB$599,[1]Lists!$BE$599,IF('[1]Multi-Field'!H82=[1]Lists!$BB$600,[1]Lists!$BE$600,IF('[1]Multi-Field'!H82=[1]Lists!$BB$601,[1]Lists!$BE$601,IF('[1]Multi-Field'!H82=[1]Lists!$BB$602,[1]Lists!$BE$602,IF('[1]Multi-Field'!H82=[1]Lists!$BB$603,[1]Lists!$BE$603,IF('[1]Multi-Field'!H82=$BB$604,$BE$604,""))))))</f>
        <v>60</v>
      </c>
      <c r="BM681" s="409">
        <f>IF('[1]Multi-Field'!AV82&gt;((1.5*BJ681)+1),0,IF(AND('[1]Multi-Field'!AV82&gt;([1]Lists!BJ681-1),'[1]Multi-Field'!H82&lt;(1.5*BJ681)),20,IF(AND('[1]Multi-Field'!AV82&gt;(BK681+20),'[1]Multi-Field'!AV82&lt;BJ681),(20+BJ681-'[1]Multi-Field'!AV82),IF('[1]Multi-Field'!AV82&lt;BK681-1+20,BK681,""))))</f>
        <v>60</v>
      </c>
      <c r="BN681" s="409">
        <f>IF('[1]Multi-Field'!AV82&gt;((1.5*BJ681)+1),0,IF(AND('[1]Multi-Field'!AV82&gt;([1]Lists!BJ681-1),'[1]Multi-Field'!AV82&lt;(1.5*BJ681)),20,IF(AND('[1]Multi-Field'!AV82&gt;(BL681+20),'[1]Multi-Field'!AV82&lt;BJ681),(20+BJ681-'[1]Multi-Field'!AV82),IF('[1]Multi-Field'!AV82&lt;BL681-1+20,BL681,""))))</f>
        <v>60</v>
      </c>
      <c r="BO681" s="409">
        <f>IF('[1]Multi-Field'!AV82&lt;60,(IF(OR('[1]Multi-Field'!H82=1,'[1]Multi-Field'!H82=2,'[1]Multi-Field'!H82=3),40,IF(OR('[1]Multi-Field'!H82=4,'[1]Multi-Field'!H82=5,'[1]Multi-Field'!H82=6),60,"#"))),IF(AND('[1]Multi-Field'!AV82&gt;59,'[1]Multi-Field'!AV82&lt;80),(IF(OR('[1]Multi-Field'!H82=1,'[1]Multi-Field'!H82=2),20,IF('[1]Multi-Field'!H82=3,40,IF(OR('[1]Multi-Field'!H82=4,'[1]Multi-Field'!H82=5,'[1]Multi-Field'!H82=6),60,"!")))),IF(AND('[1]Multi-Field'!AV82&gt;79,'[1]Multi-Field'!AV82&lt;100),(IF(OR('[1]Multi-Field'!H82=1,'[1]Multi-Field'!H82=2,'[1]Multi-Field'!H82=3),20,IF(OR('[1]Multi-Field'!H82=4,'[1]Multi-Field'!H82=5,'[1]Multi-Field'!H82=6),60,"?"))),IF(AND('[1]Multi-Field'!AV82&gt;99,'[1]Multi-Field'!AV82&lt;150),(IF(OR('[1]Multi-Field'!H82=1,'[1]Multi-Field'!H82=2,'[1]Multi-Field'!H82=3),20,IF(OR('[1]Multi-Field'!H82=4,'[1]Multi-Field'!H82=5,'[1]Multi-Field'!H82=6),40,"*"))),IF(AND('[1]Multi-Field'!AV82&gt;149,'[1]Multi-Field'!AV82&lt;200),(IF(OR('[1]Multi-Field'!H82=1,'[1]Multi-Field'!H82=2),0,IF(OR('[1]Multi-Field'!H82=3,'[1]Multi-Field'!H82=4,'[1]Multi-Field'!H82=5,'[1]Multi-Field'!H82=6),20,"&amp;"))),IF(AND('[1]Multi-Field'!AV82&gt;199,'[1]Multi-Field'!AV82&lt;269),(IF(OR('[1]Multi-Field'!H82=4,'[1]Multi-Field'!H82=5,'[1]Multi-Field'!H82=6),20,"&amp;")),IF('[1]Multi-Field'!AV82&gt;268,0,"%")))))))</f>
        <v>40</v>
      </c>
      <c r="BP681" s="409">
        <f>IF('[1]Multi-Field'!H82=1,((('[1]Multi-Field'!J82*40)-'[1]Multi-Field'!AV82)/0.6)-120,IF('[1]Multi-Field'!H82=2,((('[1]Multi-Field'!J82*40)-'[1]Multi-Field'!AV82)/0.6)-100,IF('[1]Multi-Field'!H82=3,((('[1]Multi-Field'!J82*40)-'[1]Multi-Field'!AV82)/0.6)-80,IF('[1]Multi-Field'!H82=4,((('[1]Multi-Field'!J82*40)-'[1]Multi-Field'!AV82)/0.6)-60,IF(OR('[1]Multi-Field'!H82=5,'[1]Multi-Field'!H82=6),((('[1]Multi-Field'!J82*40)-'[1]Multi-Field'!AV82)/0.6)-40,"")))))</f>
        <v>100</v>
      </c>
      <c r="BQ681" s="409">
        <f t="shared" si="93"/>
        <v>80</v>
      </c>
      <c r="BR681" s="409">
        <f t="shared" si="94"/>
        <v>66</v>
      </c>
      <c r="BS681" s="409">
        <f>IF('[1]Multi-Field'!AV82&gt;165,0,IF(AND('[1]Multi-Field'!AV82&gt;80,'[1]Multi-Field'!AV82&lt;166),20,IF('[1]Multi-Field'!AV82&lt;81,(110-'[1]Multi-Field'!AV82)*0.7,"")))</f>
        <v>77</v>
      </c>
      <c r="BT681" s="409" t="str">
        <f>IF('[1]Multi-Field'!AV82&gt;10,0,IF(50-(5*'[1]Multi-Field'!AV82),""))</f>
        <v/>
      </c>
      <c r="BU681" s="409">
        <f>IF('[1]Multi-Field'!AV82&gt;109,0,(110-'[1]Multi-Field'!AV82)*0.7)</f>
        <v>77</v>
      </c>
      <c r="BV681" s="409">
        <f>IF(AND('[1]Multi-Field'!H82=1,'[1]Multi-Field'!AV82&lt;100),(100-'[1]Multi-Field'!AV82)*0.88,IF(AND('[1]Multi-Field'!H82=2,'[1]Multi-Field'!AV82&lt;110),(110-'[1]Multi-Field'!AV82)*0.88,IF(AND('[1]Multi-Field'!H82=3,'[1]Multi-Field'!AV82&lt;130),(130-'[1]Multi-Field'!AV82)*1,IF(AND('[1]Multi-Field'!H82=4,'[1]Multi-Field'!AV82&lt;160),(160-'[1]Multi-Field'!AV82)*1.13,IF(AND(OR('[1]Multi-Field'!H82=5,'[1]Multi-Field'!H82=6),'[1]Multi-Field'!AV82&lt;200),(200-'[1]Multi-Field'!AV82)*0.88,0)))))</f>
        <v>96.8</v>
      </c>
      <c r="BW681" s="409">
        <f>IF(AND('[1]Multi-Field'!H82=1,'[1]Multi-Field'!AV82&lt;100),(100-'[1]Multi-Field'!AV82)*0.7,IF(AND('[1]Multi-Field'!H82=2,'[1]Multi-Field'!AV82&lt;110),(100-'[1]Multi-Field'!AV82)*0.7,IF(AND('[1]Multi-Field'!H82=3,'[1]Multi-Field'!AV82&lt;130),(130-'[1]Multi-Field'!AV82)*0.8,IF(AND('[1]Multi-Field'!H82=4,'[1]Multi-Field'!AV82&lt;160),(160-'[1]Multi-Field'!AV82)*0.9,IF(AND(OR('[1]Multi-Field'!H82=5,'[1]Multi-Field'!H82=6),'[1]Multi-Field'!AV82&lt;200),(200-'[1]Multi-Field'!AV82)*0.7,0)))))</f>
        <v>70</v>
      </c>
      <c r="BX681" s="409">
        <f>IF(AND(BW681&lt;20,OR('[1]Multi-Field'!Q82=[1]Lists!$AC$24,'[1]Multi-Field'!Q82=[1]Lists!$AC$10,'[1]Multi-Field'!Q82=[1]Lists!AC93,'[1]Multi-Field'!Q82=[1]Lists!$AC$22)),0,IF(BW681&lt;20,  20,BW681))</f>
        <v>70</v>
      </c>
      <c r="BY681" s="409">
        <f>IF(AND('[1]Multi-Field'!H82=1,[1]Lists!BX681&gt;50),50,IF(AND('[1]Multi-Field'!H82=2,[1]Lists!BX681&gt;60),60,IF(AND('[1]Multi-Field'!H82=3,[1]Lists!BX681&gt;70),70,IF(AND('[1]Multi-Field'!H82=4,[1]Lists!BX681&gt;80),80,IF(AND(OR('[1]Multi-Field'!H82=5,'[1]Multi-Field'!H82=6),[1]Lists!BX681&gt;100),100,[1]Lists!BX681)))))</f>
        <v>60</v>
      </c>
      <c r="BZ681" s="422">
        <f t="shared" si="95"/>
        <v>55</v>
      </c>
      <c r="CA681" s="409">
        <f t="shared" si="96"/>
        <v>0</v>
      </c>
    </row>
    <row r="682" spans="16:79">
      <c r="P682" s="391"/>
      <c r="Q682" s="83"/>
      <c r="R682" s="395"/>
      <c r="S682" s="395"/>
      <c r="T682" s="395"/>
      <c r="U682" s="396"/>
      <c r="BH682" s="409">
        <v>81</v>
      </c>
      <c r="BI682" s="424">
        <f>'[1]Multi-Field'!B83</f>
        <v>0</v>
      </c>
      <c r="BJ682" s="409">
        <f>IF('[1]Multi-Field'!H83=[1]Lists!$BB$599,[1]Lists!$BC$599,IF('[1]Multi-Field'!H83=[1]Lists!$BB$600,[1]Lists!$BC$600,IF('[1]Multi-Field'!H83=[1]Lists!$BB$601,[1]Lists!$BC$601,IF('[1]Multi-Field'!H83=[1]Lists!$BB$602,[1]Lists!$BC$602,IF('[1]Multi-Field'!H83=[1]Lists!$BB$603,[1]Lists!$BC$603,IF('[1]Multi-Field'!H83=$BB$604,$BC$604,""))))))</f>
        <v>130</v>
      </c>
      <c r="BK682" s="409">
        <f>IF('[1]Multi-Field'!H83=[1]Lists!$BB$599,[1]Lists!$BD$599,IF('[1]Multi-Field'!H83=[1]Lists!$BB$600,[1]Lists!$BD$600,IF('[1]Multi-Field'!H83=[1]Lists!$BB$601,[1]Lists!$BD$601,IF('[1]Multi-Field'!H83=[1]Lists!$BB$602,[1]Lists!$BD$602,IF('[1]Multi-Field'!H83=[1]Lists!$BB$603,[1]Lists!$BD$603,IF('[1]Multi-Field'!H83=$BB$604,$BD$604,""))))))</f>
        <v>80</v>
      </c>
      <c r="BL682" s="409">
        <f>IF('[1]Multi-Field'!H83=[1]Lists!$BB$599,[1]Lists!$BE$599,IF('[1]Multi-Field'!H83=[1]Lists!$BB$600,[1]Lists!$BE$600,IF('[1]Multi-Field'!H83=[1]Lists!$BB$601,[1]Lists!$BE$601,IF('[1]Multi-Field'!H83=[1]Lists!$BB$602,[1]Lists!$BE$602,IF('[1]Multi-Field'!H83=[1]Lists!$BB$603,[1]Lists!$BE$603,IF('[1]Multi-Field'!H83=$BB$604,$BE$604,""))))))</f>
        <v>70</v>
      </c>
      <c r="BM682" s="409">
        <f>IF('[1]Multi-Field'!AV83&gt;((1.5*BJ682)+1),0,IF(AND('[1]Multi-Field'!AV83&gt;([1]Lists!BJ682-1),'[1]Multi-Field'!H83&lt;(1.5*BJ682)),20,IF(AND('[1]Multi-Field'!AV83&gt;(BK682+20),'[1]Multi-Field'!AV83&lt;BJ682),(20+BJ682-'[1]Multi-Field'!AV83),IF('[1]Multi-Field'!AV83&lt;BK682-1+20,BK682,""))))</f>
        <v>80</v>
      </c>
      <c r="BN682" s="409">
        <f>IF('[1]Multi-Field'!AV83&gt;((1.5*BJ682)+1),0,IF(AND('[1]Multi-Field'!AV83&gt;([1]Lists!BJ682-1),'[1]Multi-Field'!AV83&lt;(1.5*BJ682)),20,IF(AND('[1]Multi-Field'!AV83&gt;(BL682+20),'[1]Multi-Field'!AV83&lt;BJ682),(20+BJ682-'[1]Multi-Field'!AV83),IF('[1]Multi-Field'!AV83&lt;BL682-1+20,BL682,""))))</f>
        <v>70</v>
      </c>
      <c r="BO682" s="409">
        <f>IF('[1]Multi-Field'!AV83&lt;60,(IF(OR('[1]Multi-Field'!H83=1,'[1]Multi-Field'!H83=2,'[1]Multi-Field'!H83=3),40,IF(OR('[1]Multi-Field'!H83=4,'[1]Multi-Field'!H83=5,'[1]Multi-Field'!H83=6),60,"#"))),IF(AND('[1]Multi-Field'!AV83&gt;59,'[1]Multi-Field'!AV83&lt;80),(IF(OR('[1]Multi-Field'!H83=1,'[1]Multi-Field'!H83=2),20,IF('[1]Multi-Field'!H83=3,40,IF(OR('[1]Multi-Field'!H83=4,'[1]Multi-Field'!H83=5,'[1]Multi-Field'!H83=6),60,"!")))),IF(AND('[1]Multi-Field'!AV83&gt;79,'[1]Multi-Field'!AV83&lt;100),(IF(OR('[1]Multi-Field'!H83=1,'[1]Multi-Field'!H83=2,'[1]Multi-Field'!H83=3),20,IF(OR('[1]Multi-Field'!H83=4,'[1]Multi-Field'!H83=5,'[1]Multi-Field'!H83=6),60,"?"))),IF(AND('[1]Multi-Field'!AV83&gt;99,'[1]Multi-Field'!AV83&lt;150),(IF(OR('[1]Multi-Field'!H83=1,'[1]Multi-Field'!H83=2,'[1]Multi-Field'!H83=3),20,IF(OR('[1]Multi-Field'!H83=4,'[1]Multi-Field'!H83=5,'[1]Multi-Field'!H83=6),40,"*"))),IF(AND('[1]Multi-Field'!AV83&gt;149,'[1]Multi-Field'!AV83&lt;200),(IF(OR('[1]Multi-Field'!H83=1,'[1]Multi-Field'!H83=2),0,IF(OR('[1]Multi-Field'!H83=3,'[1]Multi-Field'!H83=4,'[1]Multi-Field'!H83=5,'[1]Multi-Field'!H83=6),20,"&amp;"))),IF(AND('[1]Multi-Field'!AV83&gt;199,'[1]Multi-Field'!AV83&lt;269),(IF(OR('[1]Multi-Field'!H83=4,'[1]Multi-Field'!H83=5,'[1]Multi-Field'!H83=6),20,"&amp;")),IF('[1]Multi-Field'!AV83&gt;268,0,"%")))))))</f>
        <v>40</v>
      </c>
      <c r="BP682" s="409">
        <f>IF('[1]Multi-Field'!H83=1,((('[1]Multi-Field'!J83*40)-'[1]Multi-Field'!AV83)/0.6)-120,IF('[1]Multi-Field'!H83=2,((('[1]Multi-Field'!J83*40)-'[1]Multi-Field'!AV83)/0.6)-100,IF('[1]Multi-Field'!H83=3,((('[1]Multi-Field'!J83*40)-'[1]Multi-Field'!AV83)/0.6)-80,IF('[1]Multi-Field'!H83=4,((('[1]Multi-Field'!J83*40)-'[1]Multi-Field'!AV83)/0.6)-60,IF(OR('[1]Multi-Field'!H83=5,'[1]Multi-Field'!H83=6),((('[1]Multi-Field'!J83*40)-'[1]Multi-Field'!AV83)/0.6)-40,"")))))</f>
        <v>186.66666666666669</v>
      </c>
      <c r="BQ682" s="409">
        <f t="shared" si="93"/>
        <v>149.33333333333334</v>
      </c>
      <c r="BR682" s="409">
        <f t="shared" si="94"/>
        <v>123.20000000000002</v>
      </c>
      <c r="BS682" s="409">
        <f>IF('[1]Multi-Field'!AV83&gt;165,0,IF(AND('[1]Multi-Field'!AV83&gt;80,'[1]Multi-Field'!AV83&lt;166),20,IF('[1]Multi-Field'!AV83&lt;81,(110-'[1]Multi-Field'!AV83)*0.7,"")))</f>
        <v>77</v>
      </c>
      <c r="BT682" s="409" t="str">
        <f>IF('[1]Multi-Field'!AV83&gt;10,0,IF(50-(5*'[1]Multi-Field'!AV83),""))</f>
        <v/>
      </c>
      <c r="BU682" s="409">
        <f>IF('[1]Multi-Field'!AV83&gt;109,0,(110-'[1]Multi-Field'!AV83)*0.7)</f>
        <v>77</v>
      </c>
      <c r="BV682" s="409">
        <f>IF(AND('[1]Multi-Field'!H83=1,'[1]Multi-Field'!AV83&lt;100),(100-'[1]Multi-Field'!AV83)*0.88,IF(AND('[1]Multi-Field'!H83=2,'[1]Multi-Field'!AV83&lt;110),(110-'[1]Multi-Field'!AV83)*0.88,IF(AND('[1]Multi-Field'!H83=3,'[1]Multi-Field'!AV83&lt;130),(130-'[1]Multi-Field'!AV83)*1,IF(AND('[1]Multi-Field'!H83=4,'[1]Multi-Field'!AV83&lt;160),(160-'[1]Multi-Field'!AV83)*1.13,IF(AND(OR('[1]Multi-Field'!H83=5,'[1]Multi-Field'!H83=6),'[1]Multi-Field'!AV83&lt;200),(200-'[1]Multi-Field'!AV83)*0.88,0)))))</f>
        <v>130</v>
      </c>
      <c r="BW682" s="409">
        <f>IF(AND('[1]Multi-Field'!H83=1,'[1]Multi-Field'!AV83&lt;100),(100-'[1]Multi-Field'!AV83)*0.7,IF(AND('[1]Multi-Field'!H83=2,'[1]Multi-Field'!AV83&lt;110),(100-'[1]Multi-Field'!AV83)*0.7,IF(AND('[1]Multi-Field'!H83=3,'[1]Multi-Field'!AV83&lt;130),(130-'[1]Multi-Field'!AV83)*0.8,IF(AND('[1]Multi-Field'!H83=4,'[1]Multi-Field'!AV83&lt;160),(160-'[1]Multi-Field'!AV83)*0.9,IF(AND(OR('[1]Multi-Field'!H83=5,'[1]Multi-Field'!H83=6),'[1]Multi-Field'!AV83&lt;200),(200-'[1]Multi-Field'!AV83)*0.7,0)))))</f>
        <v>104</v>
      </c>
      <c r="BX682" s="409">
        <f>IF(AND(BW682&lt;20,OR('[1]Multi-Field'!Q83=[1]Lists!$AC$24,'[1]Multi-Field'!Q83=[1]Lists!$AC$10,'[1]Multi-Field'!Q83=[1]Lists!AC94,'[1]Multi-Field'!Q83=[1]Lists!$AC$22)),0,IF(BW682&lt;20,  20,BW682))</f>
        <v>104</v>
      </c>
      <c r="BY682" s="409">
        <f>IF(AND('[1]Multi-Field'!H83=1,[1]Lists!BX682&gt;50),50,IF(AND('[1]Multi-Field'!H83=2,[1]Lists!BX682&gt;60),60,IF(AND('[1]Multi-Field'!H83=3,[1]Lists!BX682&gt;70),70,IF(AND('[1]Multi-Field'!H83=4,[1]Lists!BX682&gt;80),80,IF(AND(OR('[1]Multi-Field'!H83=5,'[1]Multi-Field'!H83=6),[1]Lists!BX682&gt;100),100,[1]Lists!BX682)))))</f>
        <v>70</v>
      </c>
      <c r="BZ682" s="422">
        <f t="shared" si="95"/>
        <v>65</v>
      </c>
      <c r="CA682" s="409">
        <f t="shared" si="96"/>
        <v>0</v>
      </c>
    </row>
    <row r="683" spans="16:79">
      <c r="P683" s="391"/>
      <c r="Q683" s="84"/>
      <c r="R683" s="395"/>
      <c r="S683" s="395"/>
      <c r="T683" s="395"/>
      <c r="U683" s="396"/>
      <c r="BH683" s="409">
        <v>82</v>
      </c>
      <c r="BI683" s="424">
        <f>'[1]Multi-Field'!B84</f>
        <v>0</v>
      </c>
      <c r="BJ683" s="409">
        <f>IF('[1]Multi-Field'!H84=[1]Lists!$BB$599,[1]Lists!$BC$599,IF('[1]Multi-Field'!H84=[1]Lists!$BB$600,[1]Lists!$BC$600,IF('[1]Multi-Field'!H84=[1]Lists!$BB$601,[1]Lists!$BC$601,IF('[1]Multi-Field'!H84=[1]Lists!$BB$602,[1]Lists!$BC$602,IF('[1]Multi-Field'!H84=[1]Lists!$BB$603,[1]Lists!$BC$603,IF('[1]Multi-Field'!H84=$BB$604,$BC$604,""))))))</f>
        <v>130</v>
      </c>
      <c r="BK683" s="409">
        <f>IF('[1]Multi-Field'!H84=[1]Lists!$BB$599,[1]Lists!$BD$599,IF('[1]Multi-Field'!H84=[1]Lists!$BB$600,[1]Lists!$BD$600,IF('[1]Multi-Field'!H84=[1]Lists!$BB$601,[1]Lists!$BD$601,IF('[1]Multi-Field'!H84=[1]Lists!$BB$602,[1]Lists!$BD$602,IF('[1]Multi-Field'!H84=[1]Lists!$BB$603,[1]Lists!$BD$603,IF('[1]Multi-Field'!H84=$BB$604,$BD$604,""))))))</f>
        <v>80</v>
      </c>
      <c r="BL683" s="409">
        <f>IF('[1]Multi-Field'!H84=[1]Lists!$BB$599,[1]Lists!$BE$599,IF('[1]Multi-Field'!H84=[1]Lists!$BB$600,[1]Lists!$BE$600,IF('[1]Multi-Field'!H84=[1]Lists!$BB$601,[1]Lists!$BE$601,IF('[1]Multi-Field'!H84=[1]Lists!$BB$602,[1]Lists!$BE$602,IF('[1]Multi-Field'!H84=[1]Lists!$BB$603,[1]Lists!$BE$603,IF('[1]Multi-Field'!H84=$BB$604,$BE$604,""))))))</f>
        <v>70</v>
      </c>
      <c r="BM683" s="409">
        <f>IF('[1]Multi-Field'!AV84&gt;((1.5*BJ683)+1),0,IF(AND('[1]Multi-Field'!AV84&gt;([1]Lists!BJ683-1),'[1]Multi-Field'!H84&lt;(1.5*BJ683)),20,IF(AND('[1]Multi-Field'!AV84&gt;(BK683+20),'[1]Multi-Field'!AV84&lt;BJ683),(20+BJ683-'[1]Multi-Field'!AV84),IF('[1]Multi-Field'!AV84&lt;BK683-1+20,BK683,""))))</f>
        <v>80</v>
      </c>
      <c r="BN683" s="409">
        <f>IF('[1]Multi-Field'!AV84&gt;((1.5*BJ683)+1),0,IF(AND('[1]Multi-Field'!AV84&gt;([1]Lists!BJ683-1),'[1]Multi-Field'!AV84&lt;(1.5*BJ683)),20,IF(AND('[1]Multi-Field'!AV84&gt;(BL683+20),'[1]Multi-Field'!AV84&lt;BJ683),(20+BJ683-'[1]Multi-Field'!AV84),IF('[1]Multi-Field'!AV84&lt;BL683-1+20,BL683,""))))</f>
        <v>70</v>
      </c>
      <c r="BO683" s="409">
        <f>IF('[1]Multi-Field'!AV84&lt;60,(IF(OR('[1]Multi-Field'!H84=1,'[1]Multi-Field'!H84=2,'[1]Multi-Field'!H84=3),40,IF(OR('[1]Multi-Field'!H84=4,'[1]Multi-Field'!H84=5,'[1]Multi-Field'!H84=6),60,"#"))),IF(AND('[1]Multi-Field'!AV84&gt;59,'[1]Multi-Field'!AV84&lt;80),(IF(OR('[1]Multi-Field'!H84=1,'[1]Multi-Field'!H84=2),20,IF('[1]Multi-Field'!H84=3,40,IF(OR('[1]Multi-Field'!H84=4,'[1]Multi-Field'!H84=5,'[1]Multi-Field'!H84=6),60,"!")))),IF(AND('[1]Multi-Field'!AV84&gt;79,'[1]Multi-Field'!AV84&lt;100),(IF(OR('[1]Multi-Field'!H84=1,'[1]Multi-Field'!H84=2,'[1]Multi-Field'!H84=3),20,IF(OR('[1]Multi-Field'!H84=4,'[1]Multi-Field'!H84=5,'[1]Multi-Field'!H84=6),60,"?"))),IF(AND('[1]Multi-Field'!AV84&gt;99,'[1]Multi-Field'!AV84&lt;150),(IF(OR('[1]Multi-Field'!H84=1,'[1]Multi-Field'!H84=2,'[1]Multi-Field'!H84=3),20,IF(OR('[1]Multi-Field'!H84=4,'[1]Multi-Field'!H84=5,'[1]Multi-Field'!H84=6),40,"*"))),IF(AND('[1]Multi-Field'!AV84&gt;149,'[1]Multi-Field'!AV84&lt;200),(IF(OR('[1]Multi-Field'!H84=1,'[1]Multi-Field'!H84=2),0,IF(OR('[1]Multi-Field'!H84=3,'[1]Multi-Field'!H84=4,'[1]Multi-Field'!H84=5,'[1]Multi-Field'!H84=6),20,"&amp;"))),IF(AND('[1]Multi-Field'!AV84&gt;199,'[1]Multi-Field'!AV84&lt;269),(IF(OR('[1]Multi-Field'!H84=4,'[1]Multi-Field'!H84=5,'[1]Multi-Field'!H84=6),20,"&amp;")),IF('[1]Multi-Field'!AV84&gt;268,0,"%")))))))</f>
        <v>40</v>
      </c>
      <c r="BP683" s="409">
        <f>IF('[1]Multi-Field'!H84=1,((('[1]Multi-Field'!J84*40)-'[1]Multi-Field'!AV84)/0.6)-120,IF('[1]Multi-Field'!H84=2,((('[1]Multi-Field'!J84*40)-'[1]Multi-Field'!AV84)/0.6)-100,IF('[1]Multi-Field'!H84=3,((('[1]Multi-Field'!J84*40)-'[1]Multi-Field'!AV84)/0.6)-80,IF('[1]Multi-Field'!H84=4,((('[1]Multi-Field'!J84*40)-'[1]Multi-Field'!AV84)/0.6)-60,IF(OR('[1]Multi-Field'!H84=5,'[1]Multi-Field'!H84=6),((('[1]Multi-Field'!J84*40)-'[1]Multi-Field'!AV84)/0.6)-40,"")))))</f>
        <v>253.33333333333337</v>
      </c>
      <c r="BQ683" s="409">
        <f t="shared" si="93"/>
        <v>202.66666666666671</v>
      </c>
      <c r="BR683" s="409">
        <f t="shared" si="94"/>
        <v>167.20000000000005</v>
      </c>
      <c r="BS683" s="409">
        <f>IF('[1]Multi-Field'!AV84&gt;165,0,IF(AND('[1]Multi-Field'!AV84&gt;80,'[1]Multi-Field'!AV84&lt;166),20,IF('[1]Multi-Field'!AV84&lt;81,(110-'[1]Multi-Field'!AV84)*0.7,"")))</f>
        <v>77</v>
      </c>
      <c r="BT683" s="409" t="str">
        <f>IF('[1]Multi-Field'!AV84&gt;10,0,IF(50-(5*'[1]Multi-Field'!AV84),""))</f>
        <v/>
      </c>
      <c r="BU683" s="409">
        <f>IF('[1]Multi-Field'!AV84&gt;109,0,(110-'[1]Multi-Field'!AV84)*0.7)</f>
        <v>77</v>
      </c>
      <c r="BV683" s="409">
        <f>IF(AND('[1]Multi-Field'!H84=1,'[1]Multi-Field'!AV84&lt;100),(100-'[1]Multi-Field'!AV84)*0.88,IF(AND('[1]Multi-Field'!H84=2,'[1]Multi-Field'!AV84&lt;110),(110-'[1]Multi-Field'!AV84)*0.88,IF(AND('[1]Multi-Field'!H84=3,'[1]Multi-Field'!AV84&lt;130),(130-'[1]Multi-Field'!AV84)*1,IF(AND('[1]Multi-Field'!H84=4,'[1]Multi-Field'!AV84&lt;160),(160-'[1]Multi-Field'!AV84)*1.13,IF(AND(OR('[1]Multi-Field'!H84=5,'[1]Multi-Field'!H84=6),'[1]Multi-Field'!AV84&lt;200),(200-'[1]Multi-Field'!AV84)*0.88,0)))))</f>
        <v>130</v>
      </c>
      <c r="BW683" s="409">
        <f>IF(AND('[1]Multi-Field'!H84=1,'[1]Multi-Field'!AV84&lt;100),(100-'[1]Multi-Field'!AV84)*0.7,IF(AND('[1]Multi-Field'!H84=2,'[1]Multi-Field'!AV84&lt;110),(100-'[1]Multi-Field'!AV84)*0.7,IF(AND('[1]Multi-Field'!H84=3,'[1]Multi-Field'!AV84&lt;130),(130-'[1]Multi-Field'!AV84)*0.8,IF(AND('[1]Multi-Field'!H84=4,'[1]Multi-Field'!AV84&lt;160),(160-'[1]Multi-Field'!AV84)*0.9,IF(AND(OR('[1]Multi-Field'!H84=5,'[1]Multi-Field'!H84=6),'[1]Multi-Field'!AV84&lt;200),(200-'[1]Multi-Field'!AV84)*0.7,0)))))</f>
        <v>104</v>
      </c>
      <c r="BX683" s="409">
        <f>IF(AND(BW683&lt;20,OR('[1]Multi-Field'!Q84=[1]Lists!$AC$24,'[1]Multi-Field'!Q84=[1]Lists!$AC$10,'[1]Multi-Field'!Q84=[1]Lists!AC95,'[1]Multi-Field'!Q84=[1]Lists!$AC$22)),0,IF(BW683&lt;20,  20,BW683))</f>
        <v>104</v>
      </c>
      <c r="BY683" s="409">
        <f>IF(AND('[1]Multi-Field'!H84=1,[1]Lists!BX683&gt;50),50,IF(AND('[1]Multi-Field'!H84=2,[1]Lists!BX683&gt;60),60,IF(AND('[1]Multi-Field'!H84=3,[1]Lists!BX683&gt;70),70,IF(AND('[1]Multi-Field'!H84=4,[1]Lists!BX683&gt;80),80,IF(AND(OR('[1]Multi-Field'!H84=5,'[1]Multi-Field'!H84=6),[1]Lists!BX683&gt;100),100,[1]Lists!BX683)))))</f>
        <v>70</v>
      </c>
      <c r="BZ683" s="422">
        <f t="shared" si="95"/>
        <v>65</v>
      </c>
      <c r="CA683" s="409">
        <f t="shared" si="96"/>
        <v>0</v>
      </c>
    </row>
    <row r="684" spans="16:79">
      <c r="P684" s="391"/>
      <c r="Q684" s="84"/>
      <c r="R684" s="395"/>
      <c r="S684" s="395"/>
      <c r="T684" s="395"/>
      <c r="U684" s="396"/>
      <c r="BH684" s="409">
        <v>83</v>
      </c>
      <c r="BI684" s="424">
        <f>'[1]Multi-Field'!B85</f>
        <v>0</v>
      </c>
      <c r="BJ684" s="409">
        <f>IF('[1]Multi-Field'!H85=[1]Lists!$BB$599,[1]Lists!$BC$599,IF('[1]Multi-Field'!H85=[1]Lists!$BB$600,[1]Lists!$BC$600,IF('[1]Multi-Field'!H85=[1]Lists!$BB$601,[1]Lists!$BC$601,IF('[1]Multi-Field'!H85=[1]Lists!$BB$602,[1]Lists!$BC$602,IF('[1]Multi-Field'!H85=[1]Lists!$BB$603,[1]Lists!$BC$603,IF('[1]Multi-Field'!H85=$BB$604,$BC$604,""))))))</f>
        <v>110</v>
      </c>
      <c r="BK684" s="409">
        <f>IF('[1]Multi-Field'!H85=[1]Lists!$BB$599,[1]Lists!$BD$599,IF('[1]Multi-Field'!H85=[1]Lists!$BB$600,[1]Lists!$BD$600,IF('[1]Multi-Field'!H85=[1]Lists!$BB$601,[1]Lists!$BD$601,IF('[1]Multi-Field'!H85=[1]Lists!$BB$602,[1]Lists!$BD$602,IF('[1]Multi-Field'!H85=[1]Lists!$BB$603,[1]Lists!$BD$603,IF('[1]Multi-Field'!H85=$BB$604,$BD$604,""))))))</f>
        <v>60</v>
      </c>
      <c r="BL684" s="409">
        <f>IF('[1]Multi-Field'!H85=[1]Lists!$BB$599,[1]Lists!$BE$599,IF('[1]Multi-Field'!H85=[1]Lists!$BB$600,[1]Lists!$BE$600,IF('[1]Multi-Field'!H85=[1]Lists!$BB$601,[1]Lists!$BE$601,IF('[1]Multi-Field'!H85=[1]Lists!$BB$602,[1]Lists!$BE$602,IF('[1]Multi-Field'!H85=[1]Lists!$BB$603,[1]Lists!$BE$603,IF('[1]Multi-Field'!H85=$BB$604,$BE$604,""))))))</f>
        <v>60</v>
      </c>
      <c r="BM684" s="409">
        <f>IF('[1]Multi-Field'!AV85&gt;((1.5*BJ684)+1),0,IF(AND('[1]Multi-Field'!AV85&gt;([1]Lists!BJ684-1),'[1]Multi-Field'!H85&lt;(1.5*BJ684)),20,IF(AND('[1]Multi-Field'!AV85&gt;(BK684+20),'[1]Multi-Field'!AV85&lt;BJ684),(20+BJ684-'[1]Multi-Field'!AV85),IF('[1]Multi-Field'!AV85&lt;BK684-1+20,BK684,""))))</f>
        <v>60</v>
      </c>
      <c r="BN684" s="409">
        <f>IF('[1]Multi-Field'!AV85&gt;((1.5*BJ684)+1),0,IF(AND('[1]Multi-Field'!AV85&gt;([1]Lists!BJ684-1),'[1]Multi-Field'!AV85&lt;(1.5*BJ684)),20,IF(AND('[1]Multi-Field'!AV85&gt;(BL684+20),'[1]Multi-Field'!AV85&lt;BJ684),(20+BJ684-'[1]Multi-Field'!AV85),IF('[1]Multi-Field'!AV85&lt;BL684-1+20,BL684,""))))</f>
        <v>60</v>
      </c>
      <c r="BO684" s="409">
        <f>IF('[1]Multi-Field'!AV85&lt;60,(IF(OR('[1]Multi-Field'!H85=1,'[1]Multi-Field'!H85=2,'[1]Multi-Field'!H85=3),40,IF(OR('[1]Multi-Field'!H85=4,'[1]Multi-Field'!H85=5,'[1]Multi-Field'!H85=6),60,"#"))),IF(AND('[1]Multi-Field'!AV85&gt;59,'[1]Multi-Field'!AV85&lt;80),(IF(OR('[1]Multi-Field'!H85=1,'[1]Multi-Field'!H85=2),20,IF('[1]Multi-Field'!H85=3,40,IF(OR('[1]Multi-Field'!H85=4,'[1]Multi-Field'!H85=5,'[1]Multi-Field'!H85=6),60,"!")))),IF(AND('[1]Multi-Field'!AV85&gt;79,'[1]Multi-Field'!AV85&lt;100),(IF(OR('[1]Multi-Field'!H85=1,'[1]Multi-Field'!H85=2,'[1]Multi-Field'!H85=3),20,IF(OR('[1]Multi-Field'!H85=4,'[1]Multi-Field'!H85=5,'[1]Multi-Field'!H85=6),60,"?"))),IF(AND('[1]Multi-Field'!AV85&gt;99,'[1]Multi-Field'!AV85&lt;150),(IF(OR('[1]Multi-Field'!H85=1,'[1]Multi-Field'!H85=2,'[1]Multi-Field'!H85=3),20,IF(OR('[1]Multi-Field'!H85=4,'[1]Multi-Field'!H85=5,'[1]Multi-Field'!H85=6),40,"*"))),IF(AND('[1]Multi-Field'!AV85&gt;149,'[1]Multi-Field'!AV85&lt;200),(IF(OR('[1]Multi-Field'!H85=1,'[1]Multi-Field'!H85=2),0,IF(OR('[1]Multi-Field'!H85=3,'[1]Multi-Field'!H85=4,'[1]Multi-Field'!H85=5,'[1]Multi-Field'!H85=6),20,"&amp;"))),IF(AND('[1]Multi-Field'!AV85&gt;199,'[1]Multi-Field'!AV85&lt;269),(IF(OR('[1]Multi-Field'!H85=4,'[1]Multi-Field'!H85=5,'[1]Multi-Field'!H85=6),20,"&amp;")),IF('[1]Multi-Field'!AV85&gt;268,0,"%")))))))</f>
        <v>40</v>
      </c>
      <c r="BP684" s="409">
        <f>IF('[1]Multi-Field'!H85=1,((('[1]Multi-Field'!J85*40)-'[1]Multi-Field'!AV85)/0.6)-120,IF('[1]Multi-Field'!H85=2,((('[1]Multi-Field'!J85*40)-'[1]Multi-Field'!AV85)/0.6)-100,IF('[1]Multi-Field'!H85=3,((('[1]Multi-Field'!J85*40)-'[1]Multi-Field'!AV85)/0.6)-80,IF('[1]Multi-Field'!H85=4,((('[1]Multi-Field'!J85*40)-'[1]Multi-Field'!AV85)/0.6)-60,IF(OR('[1]Multi-Field'!H85=5,'[1]Multi-Field'!H85=6),((('[1]Multi-Field'!J85*40)-'[1]Multi-Field'!AV85)/0.6)-40,"")))))</f>
        <v>233.33333333333337</v>
      </c>
      <c r="BQ684" s="409">
        <f t="shared" si="93"/>
        <v>186.66666666666671</v>
      </c>
      <c r="BR684" s="409">
        <f t="shared" si="94"/>
        <v>154.00000000000003</v>
      </c>
      <c r="BS684" s="409">
        <f>IF('[1]Multi-Field'!AV85&gt;165,0,IF(AND('[1]Multi-Field'!AV85&gt;80,'[1]Multi-Field'!AV85&lt;166),20,IF('[1]Multi-Field'!AV85&lt;81,(110-'[1]Multi-Field'!AV85)*0.7,"")))</f>
        <v>77</v>
      </c>
      <c r="BT684" s="409" t="str">
        <f>IF('[1]Multi-Field'!AV85&gt;10,0,IF(50-(5*'[1]Multi-Field'!AV85),""))</f>
        <v/>
      </c>
      <c r="BU684" s="409">
        <f>IF('[1]Multi-Field'!AV85&gt;109,0,(110-'[1]Multi-Field'!AV85)*0.7)</f>
        <v>77</v>
      </c>
      <c r="BV684" s="409">
        <f>IF(AND('[1]Multi-Field'!H85=1,'[1]Multi-Field'!AV85&lt;100),(100-'[1]Multi-Field'!AV85)*0.88,IF(AND('[1]Multi-Field'!H85=2,'[1]Multi-Field'!AV85&lt;110),(110-'[1]Multi-Field'!AV85)*0.88,IF(AND('[1]Multi-Field'!H85=3,'[1]Multi-Field'!AV85&lt;130),(130-'[1]Multi-Field'!AV85)*1,IF(AND('[1]Multi-Field'!H85=4,'[1]Multi-Field'!AV85&lt;160),(160-'[1]Multi-Field'!AV85)*1.13,IF(AND(OR('[1]Multi-Field'!H85=5,'[1]Multi-Field'!H85=6),'[1]Multi-Field'!AV85&lt;200),(200-'[1]Multi-Field'!AV85)*0.88,0)))))</f>
        <v>96.8</v>
      </c>
      <c r="BW684" s="409">
        <f>IF(AND('[1]Multi-Field'!H85=1,'[1]Multi-Field'!AV85&lt;100),(100-'[1]Multi-Field'!AV85)*0.7,IF(AND('[1]Multi-Field'!H85=2,'[1]Multi-Field'!AV85&lt;110),(100-'[1]Multi-Field'!AV85)*0.7,IF(AND('[1]Multi-Field'!H85=3,'[1]Multi-Field'!AV85&lt;130),(130-'[1]Multi-Field'!AV85)*0.8,IF(AND('[1]Multi-Field'!H85=4,'[1]Multi-Field'!AV85&lt;160),(160-'[1]Multi-Field'!AV85)*0.9,IF(AND(OR('[1]Multi-Field'!H85=5,'[1]Multi-Field'!H85=6),'[1]Multi-Field'!AV85&lt;200),(200-'[1]Multi-Field'!AV85)*0.7,0)))))</f>
        <v>70</v>
      </c>
      <c r="BX684" s="409">
        <f>IF(AND(BW684&lt;20,OR('[1]Multi-Field'!Q85=[1]Lists!$AC$24,'[1]Multi-Field'!Q85=[1]Lists!$AC$10,'[1]Multi-Field'!Q85=[1]Lists!AC96,'[1]Multi-Field'!Q85=[1]Lists!$AC$22)),0,IF(BW684&lt;20,  20,BW684))</f>
        <v>70</v>
      </c>
      <c r="BY684" s="409">
        <f>IF(AND('[1]Multi-Field'!H85=1,[1]Lists!BX684&gt;50),50,IF(AND('[1]Multi-Field'!H85=2,[1]Lists!BX684&gt;60),60,IF(AND('[1]Multi-Field'!H85=3,[1]Lists!BX684&gt;70),70,IF(AND('[1]Multi-Field'!H85=4,[1]Lists!BX684&gt;80),80,IF(AND(OR('[1]Multi-Field'!H85=5,'[1]Multi-Field'!H85=6),[1]Lists!BX684&gt;100),100,[1]Lists!BX684)))))</f>
        <v>60</v>
      </c>
      <c r="BZ684" s="422">
        <f t="shared" si="95"/>
        <v>55</v>
      </c>
      <c r="CA684" s="409">
        <f t="shared" si="96"/>
        <v>0</v>
      </c>
    </row>
    <row r="685" spans="16:79" ht="13.5" thickBot="1">
      <c r="P685" s="391"/>
      <c r="Q685" s="85"/>
      <c r="R685" s="397"/>
      <c r="S685" s="397"/>
      <c r="T685" s="397"/>
      <c r="U685" s="398"/>
      <c r="BH685" s="409">
        <v>84</v>
      </c>
      <c r="BI685" s="424">
        <f>'[1]Multi-Field'!B86</f>
        <v>0</v>
      </c>
      <c r="BJ685" s="409">
        <f>IF('[1]Multi-Field'!H86=[1]Lists!$BB$599,[1]Lists!$BC$599,IF('[1]Multi-Field'!H86=[1]Lists!$BB$600,[1]Lists!$BC$600,IF('[1]Multi-Field'!H86=[1]Lists!$BB$601,[1]Lists!$BC$601,IF('[1]Multi-Field'!H86=[1]Lists!$BB$602,[1]Lists!$BC$602,IF('[1]Multi-Field'!H86=[1]Lists!$BB$603,[1]Lists!$BC$603,IF('[1]Multi-Field'!H86=$BB$604,$BC$604,""))))))</f>
        <v>110</v>
      </c>
      <c r="BK685" s="409">
        <f>IF('[1]Multi-Field'!H86=[1]Lists!$BB$599,[1]Lists!$BD$599,IF('[1]Multi-Field'!H86=[1]Lists!$BB$600,[1]Lists!$BD$600,IF('[1]Multi-Field'!H86=[1]Lists!$BB$601,[1]Lists!$BD$601,IF('[1]Multi-Field'!H86=[1]Lists!$BB$602,[1]Lists!$BD$602,IF('[1]Multi-Field'!H86=[1]Lists!$BB$603,[1]Lists!$BD$603,IF('[1]Multi-Field'!H86=$BB$604,$BD$604,""))))))</f>
        <v>60</v>
      </c>
      <c r="BL685" s="409">
        <f>IF('[1]Multi-Field'!H86=[1]Lists!$BB$599,[1]Lists!$BE$599,IF('[1]Multi-Field'!H86=[1]Lists!$BB$600,[1]Lists!$BE$600,IF('[1]Multi-Field'!H86=[1]Lists!$BB$601,[1]Lists!$BE$601,IF('[1]Multi-Field'!H86=[1]Lists!$BB$602,[1]Lists!$BE$602,IF('[1]Multi-Field'!H86=[1]Lists!$BB$603,[1]Lists!$BE$603,IF('[1]Multi-Field'!H86=$BB$604,$BE$604,""))))))</f>
        <v>60</v>
      </c>
      <c r="BM685" s="409">
        <f>IF('[1]Multi-Field'!AV86&gt;((1.5*BJ685)+1),0,IF(AND('[1]Multi-Field'!AV86&gt;([1]Lists!BJ685-1),'[1]Multi-Field'!H86&lt;(1.5*BJ685)),20,IF(AND('[1]Multi-Field'!AV86&gt;(BK685+20),'[1]Multi-Field'!AV86&lt;BJ685),(20+BJ685-'[1]Multi-Field'!AV86),IF('[1]Multi-Field'!AV86&lt;BK685-1+20,BK685,""))))</f>
        <v>60</v>
      </c>
      <c r="BN685" s="409">
        <f>IF('[1]Multi-Field'!AV86&gt;((1.5*BJ685)+1),0,IF(AND('[1]Multi-Field'!AV86&gt;([1]Lists!BJ685-1),'[1]Multi-Field'!AV86&lt;(1.5*BJ685)),20,IF(AND('[1]Multi-Field'!AV86&gt;(BL685+20),'[1]Multi-Field'!AV86&lt;BJ685),(20+BJ685-'[1]Multi-Field'!AV86),IF('[1]Multi-Field'!AV86&lt;BL685-1+20,BL685,""))))</f>
        <v>60</v>
      </c>
      <c r="BO685" s="409">
        <f>IF('[1]Multi-Field'!AV86&lt;60,(IF(OR('[1]Multi-Field'!H86=1,'[1]Multi-Field'!H86=2,'[1]Multi-Field'!H86=3),40,IF(OR('[1]Multi-Field'!H86=4,'[1]Multi-Field'!H86=5,'[1]Multi-Field'!H86=6),60,"#"))),IF(AND('[1]Multi-Field'!AV86&gt;59,'[1]Multi-Field'!AV86&lt;80),(IF(OR('[1]Multi-Field'!H86=1,'[1]Multi-Field'!H86=2),20,IF('[1]Multi-Field'!H86=3,40,IF(OR('[1]Multi-Field'!H86=4,'[1]Multi-Field'!H86=5,'[1]Multi-Field'!H86=6),60,"!")))),IF(AND('[1]Multi-Field'!AV86&gt;79,'[1]Multi-Field'!AV86&lt;100),(IF(OR('[1]Multi-Field'!H86=1,'[1]Multi-Field'!H86=2,'[1]Multi-Field'!H86=3),20,IF(OR('[1]Multi-Field'!H86=4,'[1]Multi-Field'!H86=5,'[1]Multi-Field'!H86=6),60,"?"))),IF(AND('[1]Multi-Field'!AV86&gt;99,'[1]Multi-Field'!AV86&lt;150),(IF(OR('[1]Multi-Field'!H86=1,'[1]Multi-Field'!H86=2,'[1]Multi-Field'!H86=3),20,IF(OR('[1]Multi-Field'!H86=4,'[1]Multi-Field'!H86=5,'[1]Multi-Field'!H86=6),40,"*"))),IF(AND('[1]Multi-Field'!AV86&gt;149,'[1]Multi-Field'!AV86&lt;200),(IF(OR('[1]Multi-Field'!H86=1,'[1]Multi-Field'!H86=2),0,IF(OR('[1]Multi-Field'!H86=3,'[1]Multi-Field'!H86=4,'[1]Multi-Field'!H86=5,'[1]Multi-Field'!H86=6),20,"&amp;"))),IF(AND('[1]Multi-Field'!AV86&gt;199,'[1]Multi-Field'!AV86&lt;269),(IF(OR('[1]Multi-Field'!H86=4,'[1]Multi-Field'!H86=5,'[1]Multi-Field'!H86=6),20,"&amp;")),IF('[1]Multi-Field'!AV86&gt;268,0,"%")))))))</f>
        <v>40</v>
      </c>
      <c r="BP685" s="409">
        <f>IF('[1]Multi-Field'!H86=1,((('[1]Multi-Field'!J86*40)-'[1]Multi-Field'!AV86)/0.6)-120,IF('[1]Multi-Field'!H86=2,((('[1]Multi-Field'!J86*40)-'[1]Multi-Field'!AV86)/0.6)-100,IF('[1]Multi-Field'!H86=3,((('[1]Multi-Field'!J86*40)-'[1]Multi-Field'!AV86)/0.6)-80,IF('[1]Multi-Field'!H86=4,((('[1]Multi-Field'!J86*40)-'[1]Multi-Field'!AV86)/0.6)-60,IF(OR('[1]Multi-Field'!H86=5,'[1]Multi-Field'!H86=6),((('[1]Multi-Field'!J86*40)-'[1]Multi-Field'!AV86)/0.6)-40,"")))))</f>
        <v>166.66666666666669</v>
      </c>
      <c r="BQ685" s="409">
        <f t="shared" si="93"/>
        <v>133.33333333333334</v>
      </c>
      <c r="BR685" s="409">
        <f t="shared" si="94"/>
        <v>110.00000000000001</v>
      </c>
      <c r="BS685" s="409">
        <f>IF('[1]Multi-Field'!AV86&gt;165,0,IF(AND('[1]Multi-Field'!AV86&gt;80,'[1]Multi-Field'!AV86&lt;166),20,IF('[1]Multi-Field'!AV86&lt;81,(110-'[1]Multi-Field'!AV86)*0.7,"")))</f>
        <v>77</v>
      </c>
      <c r="BT685" s="409" t="str">
        <f>IF('[1]Multi-Field'!AV86&gt;10,0,IF(50-(5*'[1]Multi-Field'!AV86),""))</f>
        <v/>
      </c>
      <c r="BU685" s="409">
        <f>IF('[1]Multi-Field'!AV86&gt;109,0,(110-'[1]Multi-Field'!AV86)*0.7)</f>
        <v>77</v>
      </c>
      <c r="BV685" s="409">
        <f>IF(AND('[1]Multi-Field'!H86=1,'[1]Multi-Field'!AV86&lt;100),(100-'[1]Multi-Field'!AV86)*0.88,IF(AND('[1]Multi-Field'!H86=2,'[1]Multi-Field'!AV86&lt;110),(110-'[1]Multi-Field'!AV86)*0.88,IF(AND('[1]Multi-Field'!H86=3,'[1]Multi-Field'!AV86&lt;130),(130-'[1]Multi-Field'!AV86)*1,IF(AND('[1]Multi-Field'!H86=4,'[1]Multi-Field'!AV86&lt;160),(160-'[1]Multi-Field'!AV86)*1.13,IF(AND(OR('[1]Multi-Field'!H86=5,'[1]Multi-Field'!H86=6),'[1]Multi-Field'!AV86&lt;200),(200-'[1]Multi-Field'!AV86)*0.88,0)))))</f>
        <v>96.8</v>
      </c>
      <c r="BW685" s="409">
        <f>IF(AND('[1]Multi-Field'!H86=1,'[1]Multi-Field'!AV86&lt;100),(100-'[1]Multi-Field'!AV86)*0.7,IF(AND('[1]Multi-Field'!H86=2,'[1]Multi-Field'!AV86&lt;110),(100-'[1]Multi-Field'!AV86)*0.7,IF(AND('[1]Multi-Field'!H86=3,'[1]Multi-Field'!AV86&lt;130),(130-'[1]Multi-Field'!AV86)*0.8,IF(AND('[1]Multi-Field'!H86=4,'[1]Multi-Field'!AV86&lt;160),(160-'[1]Multi-Field'!AV86)*0.9,IF(AND(OR('[1]Multi-Field'!H86=5,'[1]Multi-Field'!H86=6),'[1]Multi-Field'!AV86&lt;200),(200-'[1]Multi-Field'!AV86)*0.7,0)))))</f>
        <v>70</v>
      </c>
      <c r="BX685" s="409">
        <f>IF(AND(BW685&lt;20,OR('[1]Multi-Field'!Q86=[1]Lists!$AC$24,'[1]Multi-Field'!Q86=[1]Lists!$AC$10,'[1]Multi-Field'!Q86=[1]Lists!AC97,'[1]Multi-Field'!Q86=[1]Lists!$AC$22)),0,IF(BW685&lt;20,  20,BW685))</f>
        <v>70</v>
      </c>
      <c r="BY685" s="409">
        <f>IF(AND('[1]Multi-Field'!H86=1,[1]Lists!BX685&gt;50),50,IF(AND('[1]Multi-Field'!H86=2,[1]Lists!BX685&gt;60),60,IF(AND('[1]Multi-Field'!H86=3,[1]Lists!BX685&gt;70),70,IF(AND('[1]Multi-Field'!H86=4,[1]Lists!BX685&gt;80),80,IF(AND(OR('[1]Multi-Field'!H86=5,'[1]Multi-Field'!H86=6),[1]Lists!BX685&gt;100),100,[1]Lists!BX685)))))</f>
        <v>60</v>
      </c>
      <c r="BZ685" s="422">
        <f t="shared" si="95"/>
        <v>55</v>
      </c>
      <c r="CA685" s="409">
        <f t="shared" si="96"/>
        <v>0</v>
      </c>
    </row>
    <row r="686" spans="16:79">
      <c r="P686" s="391"/>
      <c r="Q686" s="83"/>
      <c r="R686" s="395"/>
      <c r="S686" s="395"/>
      <c r="T686" s="395"/>
      <c r="U686" s="396"/>
      <c r="BH686" s="409">
        <v>85</v>
      </c>
      <c r="BI686" s="424">
        <f>'[1]Multi-Field'!B87</f>
        <v>0</v>
      </c>
      <c r="BJ686" s="409">
        <f>IF('[1]Multi-Field'!H87=[1]Lists!$BB$599,[1]Lists!$BC$599,IF('[1]Multi-Field'!H87=[1]Lists!$BB$600,[1]Lists!$BC$600,IF('[1]Multi-Field'!H87=[1]Lists!$BB$601,[1]Lists!$BC$601,IF('[1]Multi-Field'!H87=[1]Lists!$BB$602,[1]Lists!$BC$602,IF('[1]Multi-Field'!H87=[1]Lists!$BB$603,[1]Lists!$BC$603,IF('[1]Multi-Field'!H87=$BB$604,$BC$604,""))))))</f>
        <v>130</v>
      </c>
      <c r="BK686" s="409">
        <f>IF('[1]Multi-Field'!H87=[1]Lists!$BB$599,[1]Lists!$BD$599,IF('[1]Multi-Field'!H87=[1]Lists!$BB$600,[1]Lists!$BD$600,IF('[1]Multi-Field'!H87=[1]Lists!$BB$601,[1]Lists!$BD$601,IF('[1]Multi-Field'!H87=[1]Lists!$BB$602,[1]Lists!$BD$602,IF('[1]Multi-Field'!H87=[1]Lists!$BB$603,[1]Lists!$BD$603,IF('[1]Multi-Field'!H87=$BB$604,$BD$604,""))))))</f>
        <v>80</v>
      </c>
      <c r="BL686" s="409">
        <f>IF('[1]Multi-Field'!H87=[1]Lists!$BB$599,[1]Lists!$BE$599,IF('[1]Multi-Field'!H87=[1]Lists!$BB$600,[1]Lists!$BE$600,IF('[1]Multi-Field'!H87=[1]Lists!$BB$601,[1]Lists!$BE$601,IF('[1]Multi-Field'!H87=[1]Lists!$BB$602,[1]Lists!$BE$602,IF('[1]Multi-Field'!H87=[1]Lists!$BB$603,[1]Lists!$BE$603,IF('[1]Multi-Field'!H87=$BB$604,$BE$604,""))))))</f>
        <v>70</v>
      </c>
      <c r="BM686" s="409">
        <f>IF('[1]Multi-Field'!AV87&gt;((1.5*BJ686)+1),0,IF(AND('[1]Multi-Field'!AV87&gt;([1]Lists!BJ686-1),'[1]Multi-Field'!H87&lt;(1.5*BJ686)),20,IF(AND('[1]Multi-Field'!AV87&gt;(BK686+20),'[1]Multi-Field'!AV87&lt;BJ686),(20+BJ686-'[1]Multi-Field'!AV87),IF('[1]Multi-Field'!AV87&lt;BK686-1+20,BK686,""))))</f>
        <v>80</v>
      </c>
      <c r="BN686" s="409">
        <f>IF('[1]Multi-Field'!AV87&gt;((1.5*BJ686)+1),0,IF(AND('[1]Multi-Field'!AV87&gt;([1]Lists!BJ686-1),'[1]Multi-Field'!AV87&lt;(1.5*BJ686)),20,IF(AND('[1]Multi-Field'!AV87&gt;(BL686+20),'[1]Multi-Field'!AV87&lt;BJ686),(20+BJ686-'[1]Multi-Field'!AV87),IF('[1]Multi-Field'!AV87&lt;BL686-1+20,BL686,""))))</f>
        <v>70</v>
      </c>
      <c r="BO686" s="409">
        <f>IF('[1]Multi-Field'!AV87&lt;60,(IF(OR('[1]Multi-Field'!H87=1,'[1]Multi-Field'!H87=2,'[1]Multi-Field'!H87=3),40,IF(OR('[1]Multi-Field'!H87=4,'[1]Multi-Field'!H87=5,'[1]Multi-Field'!H87=6),60,"#"))),IF(AND('[1]Multi-Field'!AV87&gt;59,'[1]Multi-Field'!AV87&lt;80),(IF(OR('[1]Multi-Field'!H87=1,'[1]Multi-Field'!H87=2),20,IF('[1]Multi-Field'!H87=3,40,IF(OR('[1]Multi-Field'!H87=4,'[1]Multi-Field'!H87=5,'[1]Multi-Field'!H87=6),60,"!")))),IF(AND('[1]Multi-Field'!AV87&gt;79,'[1]Multi-Field'!AV87&lt;100),(IF(OR('[1]Multi-Field'!H87=1,'[1]Multi-Field'!H87=2,'[1]Multi-Field'!H87=3),20,IF(OR('[1]Multi-Field'!H87=4,'[1]Multi-Field'!H87=5,'[1]Multi-Field'!H87=6),60,"?"))),IF(AND('[1]Multi-Field'!AV87&gt;99,'[1]Multi-Field'!AV87&lt;150),(IF(OR('[1]Multi-Field'!H87=1,'[1]Multi-Field'!H87=2,'[1]Multi-Field'!H87=3),20,IF(OR('[1]Multi-Field'!H87=4,'[1]Multi-Field'!H87=5,'[1]Multi-Field'!H87=6),40,"*"))),IF(AND('[1]Multi-Field'!AV87&gt;149,'[1]Multi-Field'!AV87&lt;200),(IF(OR('[1]Multi-Field'!H87=1,'[1]Multi-Field'!H87=2),0,IF(OR('[1]Multi-Field'!H87=3,'[1]Multi-Field'!H87=4,'[1]Multi-Field'!H87=5,'[1]Multi-Field'!H87=6),20,"&amp;"))),IF(AND('[1]Multi-Field'!AV87&gt;199,'[1]Multi-Field'!AV87&lt;269),(IF(OR('[1]Multi-Field'!H87=4,'[1]Multi-Field'!H87=5,'[1]Multi-Field'!H87=6),20,"&amp;")),IF('[1]Multi-Field'!AV87&gt;268,0,"%")))))))</f>
        <v>40</v>
      </c>
      <c r="BP686" s="409">
        <f>IF('[1]Multi-Field'!H87=1,((('[1]Multi-Field'!J87*40)-'[1]Multi-Field'!AV87)/0.6)-120,IF('[1]Multi-Field'!H87=2,((('[1]Multi-Field'!J87*40)-'[1]Multi-Field'!AV87)/0.6)-100,IF('[1]Multi-Field'!H87=3,((('[1]Multi-Field'!J87*40)-'[1]Multi-Field'!AV87)/0.6)-80,IF('[1]Multi-Field'!H87=4,((('[1]Multi-Field'!J87*40)-'[1]Multi-Field'!AV87)/0.6)-60,IF(OR('[1]Multi-Field'!H87=5,'[1]Multi-Field'!H87=6),((('[1]Multi-Field'!J87*40)-'[1]Multi-Field'!AV87)/0.6)-40,"")))))</f>
        <v>253.33333333333337</v>
      </c>
      <c r="BQ686" s="409">
        <f t="shared" si="93"/>
        <v>202.66666666666671</v>
      </c>
      <c r="BR686" s="409">
        <f t="shared" si="94"/>
        <v>167.20000000000005</v>
      </c>
      <c r="BS686" s="409">
        <f>IF('[1]Multi-Field'!AV87&gt;165,0,IF(AND('[1]Multi-Field'!AV87&gt;80,'[1]Multi-Field'!AV87&lt;166),20,IF('[1]Multi-Field'!AV87&lt;81,(110-'[1]Multi-Field'!AV87)*0.7,"")))</f>
        <v>77</v>
      </c>
      <c r="BT686" s="409" t="str">
        <f>IF('[1]Multi-Field'!AV87&gt;10,0,IF(50-(5*'[1]Multi-Field'!AV87),""))</f>
        <v/>
      </c>
      <c r="BU686" s="409">
        <f>IF('[1]Multi-Field'!AV87&gt;109,0,(110-'[1]Multi-Field'!AV87)*0.7)</f>
        <v>77</v>
      </c>
      <c r="BV686" s="409">
        <f>IF(AND('[1]Multi-Field'!H87=1,'[1]Multi-Field'!AV87&lt;100),(100-'[1]Multi-Field'!AV87)*0.88,IF(AND('[1]Multi-Field'!H87=2,'[1]Multi-Field'!AV87&lt;110),(110-'[1]Multi-Field'!AV87)*0.88,IF(AND('[1]Multi-Field'!H87=3,'[1]Multi-Field'!AV87&lt;130),(130-'[1]Multi-Field'!AV87)*1,IF(AND('[1]Multi-Field'!H87=4,'[1]Multi-Field'!AV87&lt;160),(160-'[1]Multi-Field'!AV87)*1.13,IF(AND(OR('[1]Multi-Field'!H87=5,'[1]Multi-Field'!H87=6),'[1]Multi-Field'!AV87&lt;200),(200-'[1]Multi-Field'!AV87)*0.88,0)))))</f>
        <v>130</v>
      </c>
      <c r="BW686" s="409">
        <f>IF(AND('[1]Multi-Field'!H87=1,'[1]Multi-Field'!AV87&lt;100),(100-'[1]Multi-Field'!AV87)*0.7,IF(AND('[1]Multi-Field'!H87=2,'[1]Multi-Field'!AV87&lt;110),(100-'[1]Multi-Field'!AV87)*0.7,IF(AND('[1]Multi-Field'!H87=3,'[1]Multi-Field'!AV87&lt;130),(130-'[1]Multi-Field'!AV87)*0.8,IF(AND('[1]Multi-Field'!H87=4,'[1]Multi-Field'!AV87&lt;160),(160-'[1]Multi-Field'!AV87)*0.9,IF(AND(OR('[1]Multi-Field'!H87=5,'[1]Multi-Field'!H87=6),'[1]Multi-Field'!AV87&lt;200),(200-'[1]Multi-Field'!AV87)*0.7,0)))))</f>
        <v>104</v>
      </c>
      <c r="BX686" s="409">
        <f>IF(AND(BW686&lt;20,OR('[1]Multi-Field'!Q87=[1]Lists!$AC$24,'[1]Multi-Field'!Q87=[1]Lists!$AC$10,'[1]Multi-Field'!Q87=[1]Lists!AC98,'[1]Multi-Field'!Q87=[1]Lists!$AC$22)),0,IF(BW686&lt;20,  20,BW686))</f>
        <v>104</v>
      </c>
      <c r="BY686" s="409">
        <f>IF(AND('[1]Multi-Field'!H87=1,[1]Lists!BX686&gt;50),50,IF(AND('[1]Multi-Field'!H87=2,[1]Lists!BX686&gt;60),60,IF(AND('[1]Multi-Field'!H87=3,[1]Lists!BX686&gt;70),70,IF(AND('[1]Multi-Field'!H87=4,[1]Lists!BX686&gt;80),80,IF(AND(OR('[1]Multi-Field'!H87=5,'[1]Multi-Field'!H87=6),[1]Lists!BX686&gt;100),100,[1]Lists!BX686)))))</f>
        <v>70</v>
      </c>
      <c r="BZ686" s="422">
        <f t="shared" si="95"/>
        <v>65</v>
      </c>
      <c r="CA686" s="409">
        <f t="shared" si="96"/>
        <v>0</v>
      </c>
    </row>
    <row r="687" spans="16:79">
      <c r="P687" s="391"/>
      <c r="Q687" s="84"/>
      <c r="R687" s="395"/>
      <c r="S687" s="395"/>
      <c r="T687" s="395"/>
      <c r="U687" s="396"/>
      <c r="BH687" s="409">
        <v>86</v>
      </c>
      <c r="BI687" s="424">
        <f>'[1]Multi-Field'!B88</f>
        <v>0</v>
      </c>
      <c r="BJ687" s="409">
        <f>IF('[1]Multi-Field'!H88=[1]Lists!$BB$599,[1]Lists!$BC$599,IF('[1]Multi-Field'!H88=[1]Lists!$BB$600,[1]Lists!$BC$600,IF('[1]Multi-Field'!H88=[1]Lists!$BB$601,[1]Lists!$BC$601,IF('[1]Multi-Field'!H88=[1]Lists!$BB$602,[1]Lists!$BC$602,IF('[1]Multi-Field'!H88=[1]Lists!$BB$603,[1]Lists!$BC$603,IF('[1]Multi-Field'!H88=$BB$604,$BC$604,""))))))</f>
        <v>160</v>
      </c>
      <c r="BK687" s="409">
        <f>IF('[1]Multi-Field'!H88=[1]Lists!$BB$599,[1]Lists!$BD$599,IF('[1]Multi-Field'!H88=[1]Lists!$BB$600,[1]Lists!$BD$600,IF('[1]Multi-Field'!H88=[1]Lists!$BB$601,[1]Lists!$BD$601,IF('[1]Multi-Field'!H88=[1]Lists!$BB$602,[1]Lists!$BD$602,IF('[1]Multi-Field'!H88=[1]Lists!$BB$603,[1]Lists!$BD$603,IF('[1]Multi-Field'!H88=$BB$604,$BD$604,""))))))</f>
        <v>120</v>
      </c>
      <c r="BL687" s="409">
        <f>IF('[1]Multi-Field'!H88=[1]Lists!$BB$599,[1]Lists!$BE$599,IF('[1]Multi-Field'!H88=[1]Lists!$BB$600,[1]Lists!$BE$600,IF('[1]Multi-Field'!H88=[1]Lists!$BB$601,[1]Lists!$BE$601,IF('[1]Multi-Field'!H88=[1]Lists!$BB$602,[1]Lists!$BE$602,IF('[1]Multi-Field'!H88=[1]Lists!$BB$603,[1]Lists!$BE$603,IF('[1]Multi-Field'!H88=$BB$604,$BE$604,""))))))</f>
        <v>80</v>
      </c>
      <c r="BM687" s="409">
        <f>IF('[1]Multi-Field'!AV88&gt;((1.5*BJ687)+1),0,IF(AND('[1]Multi-Field'!AV88&gt;([1]Lists!BJ687-1),'[1]Multi-Field'!H88&lt;(1.5*BJ687)),20,IF(AND('[1]Multi-Field'!AV88&gt;(BK687+20),'[1]Multi-Field'!AV88&lt;BJ687),(20+BJ687-'[1]Multi-Field'!AV88),IF('[1]Multi-Field'!AV88&lt;BK687-1+20,BK687,""))))</f>
        <v>120</v>
      </c>
      <c r="BN687" s="409">
        <f>IF('[1]Multi-Field'!AV88&gt;((1.5*BJ687)+1),0,IF(AND('[1]Multi-Field'!AV88&gt;([1]Lists!BJ687-1),'[1]Multi-Field'!AV88&lt;(1.5*BJ687)),20,IF(AND('[1]Multi-Field'!AV88&gt;(BL687+20),'[1]Multi-Field'!AV88&lt;BJ687),(20+BJ687-'[1]Multi-Field'!AV88),IF('[1]Multi-Field'!AV88&lt;BL687-1+20,BL687,""))))</f>
        <v>80</v>
      </c>
      <c r="BO687" s="409">
        <f>IF('[1]Multi-Field'!AV88&lt;60,(IF(OR('[1]Multi-Field'!H88=1,'[1]Multi-Field'!H88=2,'[1]Multi-Field'!H88=3),40,IF(OR('[1]Multi-Field'!H88=4,'[1]Multi-Field'!H88=5,'[1]Multi-Field'!H88=6),60,"#"))),IF(AND('[1]Multi-Field'!AV88&gt;59,'[1]Multi-Field'!AV88&lt;80),(IF(OR('[1]Multi-Field'!H88=1,'[1]Multi-Field'!H88=2),20,IF('[1]Multi-Field'!H88=3,40,IF(OR('[1]Multi-Field'!H88=4,'[1]Multi-Field'!H88=5,'[1]Multi-Field'!H88=6),60,"!")))),IF(AND('[1]Multi-Field'!AV88&gt;79,'[1]Multi-Field'!AV88&lt;100),(IF(OR('[1]Multi-Field'!H88=1,'[1]Multi-Field'!H88=2,'[1]Multi-Field'!H88=3),20,IF(OR('[1]Multi-Field'!H88=4,'[1]Multi-Field'!H88=5,'[1]Multi-Field'!H88=6),60,"?"))),IF(AND('[1]Multi-Field'!AV88&gt;99,'[1]Multi-Field'!AV88&lt;150),(IF(OR('[1]Multi-Field'!H88=1,'[1]Multi-Field'!H88=2,'[1]Multi-Field'!H88=3),20,IF(OR('[1]Multi-Field'!H88=4,'[1]Multi-Field'!H88=5,'[1]Multi-Field'!H88=6),40,"*"))),IF(AND('[1]Multi-Field'!AV88&gt;149,'[1]Multi-Field'!AV88&lt;200),(IF(OR('[1]Multi-Field'!H88=1,'[1]Multi-Field'!H88=2),0,IF(OR('[1]Multi-Field'!H88=3,'[1]Multi-Field'!H88=4,'[1]Multi-Field'!H88=5,'[1]Multi-Field'!H88=6),20,"&amp;"))),IF(AND('[1]Multi-Field'!AV88&gt;199,'[1]Multi-Field'!AV88&lt;269),(IF(OR('[1]Multi-Field'!H88=4,'[1]Multi-Field'!H88=5,'[1]Multi-Field'!H88=6),20,"&amp;")),IF('[1]Multi-Field'!AV88&gt;268,0,"%")))))))</f>
        <v>60</v>
      </c>
      <c r="BP687" s="409">
        <f>IF('[1]Multi-Field'!H88=1,((('[1]Multi-Field'!J88*40)-'[1]Multi-Field'!AV88)/0.6)-120,IF('[1]Multi-Field'!H88=2,((('[1]Multi-Field'!J88*40)-'[1]Multi-Field'!AV88)/0.6)-100,IF('[1]Multi-Field'!H88=3,((('[1]Multi-Field'!J88*40)-'[1]Multi-Field'!AV88)/0.6)-80,IF('[1]Multi-Field'!H88=4,((('[1]Multi-Field'!J88*40)-'[1]Multi-Field'!AV88)/0.6)-60,IF(OR('[1]Multi-Field'!H88=5,'[1]Multi-Field'!H88=6),((('[1]Multi-Field'!J88*40)-'[1]Multi-Field'!AV88)/0.6)-40,"")))))</f>
        <v>306.66666666666669</v>
      </c>
      <c r="BQ687" s="409">
        <f t="shared" si="93"/>
        <v>245.33333333333337</v>
      </c>
      <c r="BR687" s="409">
        <f t="shared" si="94"/>
        <v>202.40000000000003</v>
      </c>
      <c r="BS687" s="409">
        <f>IF('[1]Multi-Field'!AV88&gt;165,0,IF(AND('[1]Multi-Field'!AV88&gt;80,'[1]Multi-Field'!AV88&lt;166),20,IF('[1]Multi-Field'!AV88&lt;81,(110-'[1]Multi-Field'!AV88)*0.7,"")))</f>
        <v>77</v>
      </c>
      <c r="BT687" s="409" t="str">
        <f>IF('[1]Multi-Field'!AV88&gt;10,0,IF(50-(5*'[1]Multi-Field'!AV88),""))</f>
        <v/>
      </c>
      <c r="BU687" s="409">
        <f>IF('[1]Multi-Field'!AV88&gt;109,0,(110-'[1]Multi-Field'!AV88)*0.7)</f>
        <v>77</v>
      </c>
      <c r="BV687" s="409">
        <f>IF(AND('[1]Multi-Field'!H88=1,'[1]Multi-Field'!AV88&lt;100),(100-'[1]Multi-Field'!AV88)*0.88,IF(AND('[1]Multi-Field'!H88=2,'[1]Multi-Field'!AV88&lt;110),(110-'[1]Multi-Field'!AV88)*0.88,IF(AND('[1]Multi-Field'!H88=3,'[1]Multi-Field'!AV88&lt;130),(130-'[1]Multi-Field'!AV88)*1,IF(AND('[1]Multi-Field'!H88=4,'[1]Multi-Field'!AV88&lt;160),(160-'[1]Multi-Field'!AV88)*1.13,IF(AND(OR('[1]Multi-Field'!H88=5,'[1]Multi-Field'!H88=6),'[1]Multi-Field'!AV88&lt;200),(200-'[1]Multi-Field'!AV88)*0.88,0)))))</f>
        <v>180.79999999999998</v>
      </c>
      <c r="BW687" s="409">
        <f>IF(AND('[1]Multi-Field'!H88=1,'[1]Multi-Field'!AV88&lt;100),(100-'[1]Multi-Field'!AV88)*0.7,IF(AND('[1]Multi-Field'!H88=2,'[1]Multi-Field'!AV88&lt;110),(100-'[1]Multi-Field'!AV88)*0.7,IF(AND('[1]Multi-Field'!H88=3,'[1]Multi-Field'!AV88&lt;130),(130-'[1]Multi-Field'!AV88)*0.8,IF(AND('[1]Multi-Field'!H88=4,'[1]Multi-Field'!AV88&lt;160),(160-'[1]Multi-Field'!AV88)*0.9,IF(AND(OR('[1]Multi-Field'!H88=5,'[1]Multi-Field'!H88=6),'[1]Multi-Field'!AV88&lt;200),(200-'[1]Multi-Field'!AV88)*0.7,0)))))</f>
        <v>144</v>
      </c>
      <c r="BX687" s="409">
        <f>IF(AND(BW687&lt;20,OR('[1]Multi-Field'!Q88=[1]Lists!$AC$24,'[1]Multi-Field'!Q88=[1]Lists!$AC$10,'[1]Multi-Field'!Q88=[1]Lists!AC99,'[1]Multi-Field'!Q88=[1]Lists!$AC$22)),0,IF(BW687&lt;20,  20,BW687))</f>
        <v>144</v>
      </c>
      <c r="BY687" s="409">
        <f>IF(AND('[1]Multi-Field'!H88=1,[1]Lists!BX687&gt;50),50,IF(AND('[1]Multi-Field'!H88=2,[1]Lists!BX687&gt;60),60,IF(AND('[1]Multi-Field'!H88=3,[1]Lists!BX687&gt;70),70,IF(AND('[1]Multi-Field'!H88=4,[1]Lists!BX687&gt;80),80,IF(AND(OR('[1]Multi-Field'!H88=5,'[1]Multi-Field'!H88=6),[1]Lists!BX687&gt;100),100,[1]Lists!BX687)))))</f>
        <v>80</v>
      </c>
      <c r="BZ687" s="422">
        <f t="shared" si="95"/>
        <v>75</v>
      </c>
      <c r="CA687" s="409">
        <f t="shared" si="96"/>
        <v>0</v>
      </c>
    </row>
    <row r="688" spans="16:79">
      <c r="P688" s="391"/>
      <c r="Q688" s="84"/>
      <c r="R688" s="395"/>
      <c r="S688" s="395"/>
      <c r="T688" s="395"/>
      <c r="U688" s="396"/>
      <c r="BH688" s="409">
        <v>87</v>
      </c>
      <c r="BI688" s="424">
        <f>'[1]Multi-Field'!B89</f>
        <v>0</v>
      </c>
      <c r="BJ688" s="409">
        <f>IF('[1]Multi-Field'!H89=[1]Lists!$BB$599,[1]Lists!$BC$599,IF('[1]Multi-Field'!H89=[1]Lists!$BB$600,[1]Lists!$BC$600,IF('[1]Multi-Field'!H89=[1]Lists!$BB$601,[1]Lists!$BC$601,IF('[1]Multi-Field'!H89=[1]Lists!$BB$602,[1]Lists!$BC$602,IF('[1]Multi-Field'!H89=[1]Lists!$BB$603,[1]Lists!$BC$603,IF('[1]Multi-Field'!H89=$BB$604,$BC$604,""))))))</f>
        <v>180</v>
      </c>
      <c r="BK688" s="409">
        <f>IF('[1]Multi-Field'!H89=[1]Lists!$BB$599,[1]Lists!$BD$599,IF('[1]Multi-Field'!H89=[1]Lists!$BB$600,[1]Lists!$BD$600,IF('[1]Multi-Field'!H89=[1]Lists!$BB$601,[1]Lists!$BD$601,IF('[1]Multi-Field'!H89=[1]Lists!$BB$602,[1]Lists!$BD$602,IF('[1]Multi-Field'!H89=[1]Lists!$BB$603,[1]Lists!$BD$603,IF('[1]Multi-Field'!H89=$BB$604,$BD$604,""))))))</f>
        <v>120</v>
      </c>
      <c r="BL688" s="409">
        <f>IF('[1]Multi-Field'!H89=[1]Lists!$BB$599,[1]Lists!$BE$599,IF('[1]Multi-Field'!H89=[1]Lists!$BB$600,[1]Lists!$BE$600,IF('[1]Multi-Field'!H89=[1]Lists!$BB$601,[1]Lists!$BE$601,IF('[1]Multi-Field'!H89=[1]Lists!$BB$602,[1]Lists!$BE$602,IF('[1]Multi-Field'!H89=[1]Lists!$BB$603,[1]Lists!$BE$603,IF('[1]Multi-Field'!H89=$BB$604,$BE$604,""))))))</f>
        <v>100</v>
      </c>
      <c r="BM688" s="409">
        <f>IF('[1]Multi-Field'!AV89&gt;((1.5*BJ688)+1),0,IF(AND('[1]Multi-Field'!AV89&gt;([1]Lists!BJ688-1),'[1]Multi-Field'!H89&lt;(1.5*BJ688)),20,IF(AND('[1]Multi-Field'!AV89&gt;(BK688+20),'[1]Multi-Field'!AV89&lt;BJ688),(20+BJ688-'[1]Multi-Field'!AV89),IF('[1]Multi-Field'!AV89&lt;BK688-1+20,BK688,""))))</f>
        <v>120</v>
      </c>
      <c r="BN688" s="409">
        <f>IF('[1]Multi-Field'!AV89&gt;((1.5*BJ688)+1),0,IF(AND('[1]Multi-Field'!AV89&gt;([1]Lists!BJ688-1),'[1]Multi-Field'!AV89&lt;(1.5*BJ688)),20,IF(AND('[1]Multi-Field'!AV89&gt;(BL688+20),'[1]Multi-Field'!AV89&lt;BJ688),(20+BJ688-'[1]Multi-Field'!AV89),IF('[1]Multi-Field'!AV89&lt;BL688-1+20,BL688,""))))</f>
        <v>100</v>
      </c>
      <c r="BO688" s="409">
        <f>IF('[1]Multi-Field'!AV89&lt;60,(IF(OR('[1]Multi-Field'!H89=1,'[1]Multi-Field'!H89=2,'[1]Multi-Field'!H89=3),40,IF(OR('[1]Multi-Field'!H89=4,'[1]Multi-Field'!H89=5,'[1]Multi-Field'!H89=6),60,"#"))),IF(AND('[1]Multi-Field'!AV89&gt;59,'[1]Multi-Field'!AV89&lt;80),(IF(OR('[1]Multi-Field'!H89=1,'[1]Multi-Field'!H89=2),20,IF('[1]Multi-Field'!H89=3,40,IF(OR('[1]Multi-Field'!H89=4,'[1]Multi-Field'!H89=5,'[1]Multi-Field'!H89=6),60,"!")))),IF(AND('[1]Multi-Field'!AV89&gt;79,'[1]Multi-Field'!AV89&lt;100),(IF(OR('[1]Multi-Field'!H89=1,'[1]Multi-Field'!H89=2,'[1]Multi-Field'!H89=3),20,IF(OR('[1]Multi-Field'!H89=4,'[1]Multi-Field'!H89=5,'[1]Multi-Field'!H89=6),60,"?"))),IF(AND('[1]Multi-Field'!AV89&gt;99,'[1]Multi-Field'!AV89&lt;150),(IF(OR('[1]Multi-Field'!H89=1,'[1]Multi-Field'!H89=2,'[1]Multi-Field'!H89=3),20,IF(OR('[1]Multi-Field'!H89=4,'[1]Multi-Field'!H89=5,'[1]Multi-Field'!H89=6),40,"*"))),IF(AND('[1]Multi-Field'!AV89&gt;149,'[1]Multi-Field'!AV89&lt;200),(IF(OR('[1]Multi-Field'!H89=1,'[1]Multi-Field'!H89=2),0,IF(OR('[1]Multi-Field'!H89=3,'[1]Multi-Field'!H89=4,'[1]Multi-Field'!H89=5,'[1]Multi-Field'!H89=6),20,"&amp;"))),IF(AND('[1]Multi-Field'!AV89&gt;199,'[1]Multi-Field'!AV89&lt;269),(IF(OR('[1]Multi-Field'!H89=4,'[1]Multi-Field'!H89=5,'[1]Multi-Field'!H89=6),20,"&amp;")),IF('[1]Multi-Field'!AV89&gt;268,0,"%")))))))</f>
        <v>60</v>
      </c>
      <c r="BP688" s="409">
        <f>IF('[1]Multi-Field'!H89=1,((('[1]Multi-Field'!J89*40)-'[1]Multi-Field'!AV89)/0.6)-120,IF('[1]Multi-Field'!H89=2,((('[1]Multi-Field'!J89*40)-'[1]Multi-Field'!AV89)/0.6)-100,IF('[1]Multi-Field'!H89=3,((('[1]Multi-Field'!J89*40)-'[1]Multi-Field'!AV89)/0.6)-80,IF('[1]Multi-Field'!H89=4,((('[1]Multi-Field'!J89*40)-'[1]Multi-Field'!AV89)/0.6)-60,IF(OR('[1]Multi-Field'!H89=5,'[1]Multi-Field'!H89=6),((('[1]Multi-Field'!J89*40)-'[1]Multi-Field'!AV89)/0.6)-40,"")))))</f>
        <v>193.33333333333334</v>
      </c>
      <c r="BQ688" s="409">
        <f t="shared" si="93"/>
        <v>154.66666666666669</v>
      </c>
      <c r="BR688" s="409">
        <f t="shared" si="94"/>
        <v>127.60000000000001</v>
      </c>
      <c r="BS688" s="409">
        <f>IF('[1]Multi-Field'!AV89&gt;165,0,IF(AND('[1]Multi-Field'!AV89&gt;80,'[1]Multi-Field'!AV89&lt;166),20,IF('[1]Multi-Field'!AV89&lt;81,(110-'[1]Multi-Field'!AV89)*0.7,"")))</f>
        <v>77</v>
      </c>
      <c r="BT688" s="409" t="str">
        <f>IF('[1]Multi-Field'!AV89&gt;10,0,IF(50-(5*'[1]Multi-Field'!AV89),""))</f>
        <v/>
      </c>
      <c r="BU688" s="409">
        <f>IF('[1]Multi-Field'!AV89&gt;109,0,(110-'[1]Multi-Field'!AV89)*0.7)</f>
        <v>77</v>
      </c>
      <c r="BV688" s="409">
        <f>IF(AND('[1]Multi-Field'!H89=1,'[1]Multi-Field'!AV89&lt;100),(100-'[1]Multi-Field'!AV89)*0.88,IF(AND('[1]Multi-Field'!H89=2,'[1]Multi-Field'!AV89&lt;110),(110-'[1]Multi-Field'!AV89)*0.88,IF(AND('[1]Multi-Field'!H89=3,'[1]Multi-Field'!AV89&lt;130),(130-'[1]Multi-Field'!AV89)*1,IF(AND('[1]Multi-Field'!H89=4,'[1]Multi-Field'!AV89&lt;160),(160-'[1]Multi-Field'!AV89)*1.13,IF(AND(OR('[1]Multi-Field'!H89=5,'[1]Multi-Field'!H89=6),'[1]Multi-Field'!AV89&lt;200),(200-'[1]Multi-Field'!AV89)*0.88,0)))))</f>
        <v>176</v>
      </c>
      <c r="BW688" s="409">
        <f>IF(AND('[1]Multi-Field'!H89=1,'[1]Multi-Field'!AV89&lt;100),(100-'[1]Multi-Field'!AV89)*0.7,IF(AND('[1]Multi-Field'!H89=2,'[1]Multi-Field'!AV89&lt;110),(100-'[1]Multi-Field'!AV89)*0.7,IF(AND('[1]Multi-Field'!H89=3,'[1]Multi-Field'!AV89&lt;130),(130-'[1]Multi-Field'!AV89)*0.8,IF(AND('[1]Multi-Field'!H89=4,'[1]Multi-Field'!AV89&lt;160),(160-'[1]Multi-Field'!AV89)*0.9,IF(AND(OR('[1]Multi-Field'!H89=5,'[1]Multi-Field'!H89=6),'[1]Multi-Field'!AV89&lt;200),(200-'[1]Multi-Field'!AV89)*0.7,0)))))</f>
        <v>140</v>
      </c>
      <c r="BX688" s="409">
        <f>IF(AND(BW688&lt;20,OR('[1]Multi-Field'!Q89=[1]Lists!$AC$24,'[1]Multi-Field'!Q89=[1]Lists!$AC$10,'[1]Multi-Field'!Q89=[1]Lists!AC100,'[1]Multi-Field'!Q89=[1]Lists!$AC$22)),0,IF(BW688&lt;20,  20,BW688))</f>
        <v>140</v>
      </c>
      <c r="BY688" s="409">
        <f>IF(AND('[1]Multi-Field'!H89=1,[1]Lists!BX688&gt;50),50,IF(AND('[1]Multi-Field'!H89=2,[1]Lists!BX688&gt;60),60,IF(AND('[1]Multi-Field'!H89=3,[1]Lists!BX688&gt;70),70,IF(AND('[1]Multi-Field'!H89=4,[1]Lists!BX688&gt;80),80,IF(AND(OR('[1]Multi-Field'!H89=5,'[1]Multi-Field'!H89=6),[1]Lists!BX688&gt;100),100,[1]Lists!BX688)))))</f>
        <v>100</v>
      </c>
      <c r="BZ688" s="422">
        <f t="shared" si="95"/>
        <v>95</v>
      </c>
      <c r="CA688" s="409">
        <f t="shared" si="96"/>
        <v>0</v>
      </c>
    </row>
    <row r="689" spans="16:79" ht="13.5" thickBot="1">
      <c r="P689" s="391"/>
      <c r="Q689" s="85"/>
      <c r="R689" s="397"/>
      <c r="S689" s="397"/>
      <c r="T689" s="397"/>
      <c r="U689" s="398"/>
      <c r="BH689" s="409">
        <v>88</v>
      </c>
      <c r="BI689" s="424">
        <f>'[1]Multi-Field'!B90</f>
        <v>0</v>
      </c>
      <c r="BJ689" s="409">
        <f>IF('[1]Multi-Field'!H90=[1]Lists!$BB$599,[1]Lists!$BC$599,IF('[1]Multi-Field'!H90=[1]Lists!$BB$600,[1]Lists!$BC$600,IF('[1]Multi-Field'!H90=[1]Lists!$BB$601,[1]Lists!$BC$601,IF('[1]Multi-Field'!H90=[1]Lists!$BB$602,[1]Lists!$BC$602,IF('[1]Multi-Field'!H90=[1]Lists!$BB$603,[1]Lists!$BC$603,IF('[1]Multi-Field'!H90=$BB$604,$BC$604,""))))))</f>
        <v>180</v>
      </c>
      <c r="BK689" s="409">
        <f>IF('[1]Multi-Field'!H90=[1]Lists!$BB$599,[1]Lists!$BD$599,IF('[1]Multi-Field'!H90=[1]Lists!$BB$600,[1]Lists!$BD$600,IF('[1]Multi-Field'!H90=[1]Lists!$BB$601,[1]Lists!$BD$601,IF('[1]Multi-Field'!H90=[1]Lists!$BB$602,[1]Lists!$BD$602,IF('[1]Multi-Field'!H90=[1]Lists!$BB$603,[1]Lists!$BD$603,IF('[1]Multi-Field'!H90=$BB$604,$BD$604,""))))))</f>
        <v>120</v>
      </c>
      <c r="BL689" s="409">
        <f>IF('[1]Multi-Field'!H90=[1]Lists!$BB$599,[1]Lists!$BE$599,IF('[1]Multi-Field'!H90=[1]Lists!$BB$600,[1]Lists!$BE$600,IF('[1]Multi-Field'!H90=[1]Lists!$BB$601,[1]Lists!$BE$601,IF('[1]Multi-Field'!H90=[1]Lists!$BB$602,[1]Lists!$BE$602,IF('[1]Multi-Field'!H90=[1]Lists!$BB$603,[1]Lists!$BE$603,IF('[1]Multi-Field'!H90=$BB$604,$BE$604,""))))))</f>
        <v>100</v>
      </c>
      <c r="BM689" s="409">
        <f>IF('[1]Multi-Field'!AV90&gt;((1.5*BJ689)+1),0,IF(AND('[1]Multi-Field'!AV90&gt;([1]Lists!BJ689-1),'[1]Multi-Field'!H90&lt;(1.5*BJ689)),20,IF(AND('[1]Multi-Field'!AV90&gt;(BK689+20),'[1]Multi-Field'!AV90&lt;BJ689),(20+BJ689-'[1]Multi-Field'!AV90),IF('[1]Multi-Field'!AV90&lt;BK689-1+20,BK689,""))))</f>
        <v>120</v>
      </c>
      <c r="BN689" s="409">
        <f>IF('[1]Multi-Field'!AV90&gt;((1.5*BJ689)+1),0,IF(AND('[1]Multi-Field'!AV90&gt;([1]Lists!BJ689-1),'[1]Multi-Field'!AV90&lt;(1.5*BJ689)),20,IF(AND('[1]Multi-Field'!AV90&gt;(BL689+20),'[1]Multi-Field'!AV90&lt;BJ689),(20+BJ689-'[1]Multi-Field'!AV90),IF('[1]Multi-Field'!AV90&lt;BL689-1+20,BL689,""))))</f>
        <v>100</v>
      </c>
      <c r="BO689" s="409">
        <f>IF('[1]Multi-Field'!AV90&lt;60,(IF(OR('[1]Multi-Field'!H90=1,'[1]Multi-Field'!H90=2,'[1]Multi-Field'!H90=3),40,IF(OR('[1]Multi-Field'!H90=4,'[1]Multi-Field'!H90=5,'[1]Multi-Field'!H90=6),60,"#"))),IF(AND('[1]Multi-Field'!AV90&gt;59,'[1]Multi-Field'!AV90&lt;80),(IF(OR('[1]Multi-Field'!H90=1,'[1]Multi-Field'!H90=2),20,IF('[1]Multi-Field'!H90=3,40,IF(OR('[1]Multi-Field'!H90=4,'[1]Multi-Field'!H90=5,'[1]Multi-Field'!H90=6),60,"!")))),IF(AND('[1]Multi-Field'!AV90&gt;79,'[1]Multi-Field'!AV90&lt;100),(IF(OR('[1]Multi-Field'!H90=1,'[1]Multi-Field'!H90=2,'[1]Multi-Field'!H90=3),20,IF(OR('[1]Multi-Field'!H90=4,'[1]Multi-Field'!H90=5,'[1]Multi-Field'!H90=6),60,"?"))),IF(AND('[1]Multi-Field'!AV90&gt;99,'[1]Multi-Field'!AV90&lt;150),(IF(OR('[1]Multi-Field'!H90=1,'[1]Multi-Field'!H90=2,'[1]Multi-Field'!H90=3),20,IF(OR('[1]Multi-Field'!H90=4,'[1]Multi-Field'!H90=5,'[1]Multi-Field'!H90=6),40,"*"))),IF(AND('[1]Multi-Field'!AV90&gt;149,'[1]Multi-Field'!AV90&lt;200),(IF(OR('[1]Multi-Field'!H90=1,'[1]Multi-Field'!H90=2),0,IF(OR('[1]Multi-Field'!H90=3,'[1]Multi-Field'!H90=4,'[1]Multi-Field'!H90=5,'[1]Multi-Field'!H90=6),20,"&amp;"))),IF(AND('[1]Multi-Field'!AV90&gt;199,'[1]Multi-Field'!AV90&lt;269),(IF(OR('[1]Multi-Field'!H90=4,'[1]Multi-Field'!H90=5,'[1]Multi-Field'!H90=6),20,"&amp;")),IF('[1]Multi-Field'!AV90&gt;268,0,"%")))))))</f>
        <v>60</v>
      </c>
      <c r="BP689" s="409">
        <f>IF('[1]Multi-Field'!H90=1,((('[1]Multi-Field'!J90*40)-'[1]Multi-Field'!AV90)/0.6)-120,IF('[1]Multi-Field'!H90=2,((('[1]Multi-Field'!J90*40)-'[1]Multi-Field'!AV90)/0.6)-100,IF('[1]Multi-Field'!H90=3,((('[1]Multi-Field'!J90*40)-'[1]Multi-Field'!AV90)/0.6)-80,IF('[1]Multi-Field'!H90=4,((('[1]Multi-Field'!J90*40)-'[1]Multi-Field'!AV90)/0.6)-60,IF(OR('[1]Multi-Field'!H90=5,'[1]Multi-Field'!H90=6),((('[1]Multi-Field'!J90*40)-'[1]Multi-Field'!AV90)/0.6)-40,"")))))</f>
        <v>93.333333333333343</v>
      </c>
      <c r="BQ689" s="409">
        <f t="shared" si="93"/>
        <v>74.666666666666671</v>
      </c>
      <c r="BR689" s="409">
        <f t="shared" si="94"/>
        <v>61.600000000000009</v>
      </c>
      <c r="BS689" s="409">
        <f>IF('[1]Multi-Field'!AV90&gt;165,0,IF(AND('[1]Multi-Field'!AV90&gt;80,'[1]Multi-Field'!AV90&lt;166),20,IF('[1]Multi-Field'!AV90&lt;81,(110-'[1]Multi-Field'!AV90)*0.7,"")))</f>
        <v>77</v>
      </c>
      <c r="BT689" s="409" t="str">
        <f>IF('[1]Multi-Field'!AV90&gt;10,0,IF(50-(5*'[1]Multi-Field'!AV90),""))</f>
        <v/>
      </c>
      <c r="BU689" s="409">
        <f>IF('[1]Multi-Field'!AV90&gt;109,0,(110-'[1]Multi-Field'!AV90)*0.7)</f>
        <v>77</v>
      </c>
      <c r="BV689" s="409">
        <f>IF(AND('[1]Multi-Field'!H90=1,'[1]Multi-Field'!AV90&lt;100),(100-'[1]Multi-Field'!AV90)*0.88,IF(AND('[1]Multi-Field'!H90=2,'[1]Multi-Field'!AV90&lt;110),(110-'[1]Multi-Field'!AV90)*0.88,IF(AND('[1]Multi-Field'!H90=3,'[1]Multi-Field'!AV90&lt;130),(130-'[1]Multi-Field'!AV90)*1,IF(AND('[1]Multi-Field'!H90=4,'[1]Multi-Field'!AV90&lt;160),(160-'[1]Multi-Field'!AV90)*1.13,IF(AND(OR('[1]Multi-Field'!H90=5,'[1]Multi-Field'!H90=6),'[1]Multi-Field'!AV90&lt;200),(200-'[1]Multi-Field'!AV90)*0.88,0)))))</f>
        <v>176</v>
      </c>
      <c r="BW689" s="409">
        <f>IF(AND('[1]Multi-Field'!H90=1,'[1]Multi-Field'!AV90&lt;100),(100-'[1]Multi-Field'!AV90)*0.7,IF(AND('[1]Multi-Field'!H90=2,'[1]Multi-Field'!AV90&lt;110),(100-'[1]Multi-Field'!AV90)*0.7,IF(AND('[1]Multi-Field'!H90=3,'[1]Multi-Field'!AV90&lt;130),(130-'[1]Multi-Field'!AV90)*0.8,IF(AND('[1]Multi-Field'!H90=4,'[1]Multi-Field'!AV90&lt;160),(160-'[1]Multi-Field'!AV90)*0.9,IF(AND(OR('[1]Multi-Field'!H90=5,'[1]Multi-Field'!H90=6),'[1]Multi-Field'!AV90&lt;200),(200-'[1]Multi-Field'!AV90)*0.7,0)))))</f>
        <v>140</v>
      </c>
      <c r="BX689" s="409">
        <f>IF(AND(BW689&lt;20,OR('[1]Multi-Field'!Q90=[1]Lists!$AC$24,'[1]Multi-Field'!Q90=[1]Lists!$AC$10,'[1]Multi-Field'!Q90=[1]Lists!AC101,'[1]Multi-Field'!Q90=[1]Lists!$AC$22)),0,IF(BW689&lt;20,  20,BW689))</f>
        <v>140</v>
      </c>
      <c r="BY689" s="409">
        <f>IF(AND('[1]Multi-Field'!H90=1,[1]Lists!BX689&gt;50),50,IF(AND('[1]Multi-Field'!H90=2,[1]Lists!BX689&gt;60),60,IF(AND('[1]Multi-Field'!H90=3,[1]Lists!BX689&gt;70),70,IF(AND('[1]Multi-Field'!H90=4,[1]Lists!BX689&gt;80),80,IF(AND(OR('[1]Multi-Field'!H90=5,'[1]Multi-Field'!H90=6),[1]Lists!BX689&gt;100),100,[1]Lists!BX689)))))</f>
        <v>100</v>
      </c>
      <c r="BZ689" s="422">
        <f t="shared" si="95"/>
        <v>95</v>
      </c>
      <c r="CA689" s="409">
        <f t="shared" si="96"/>
        <v>0</v>
      </c>
    </row>
    <row r="690" spans="16:79">
      <c r="P690" s="391"/>
      <c r="Q690" s="83"/>
      <c r="R690" s="395"/>
      <c r="S690" s="395"/>
      <c r="T690" s="395"/>
      <c r="U690" s="396"/>
      <c r="BH690" s="409">
        <v>89</v>
      </c>
      <c r="BI690" s="424">
        <f>'[1]Multi-Field'!B91</f>
        <v>0</v>
      </c>
      <c r="BJ690" s="409">
        <f>IF('[1]Multi-Field'!H91=[1]Lists!$BB$599,[1]Lists!$BC$599,IF('[1]Multi-Field'!H91=[1]Lists!$BB$600,[1]Lists!$BC$600,IF('[1]Multi-Field'!H91=[1]Lists!$BB$601,[1]Lists!$BC$601,IF('[1]Multi-Field'!H91=[1]Lists!$BB$602,[1]Lists!$BC$602,IF('[1]Multi-Field'!H91=[1]Lists!$BB$603,[1]Lists!$BC$603,IF('[1]Multi-Field'!H91=$BB$604,$BC$604,""))))))</f>
        <v>130</v>
      </c>
      <c r="BK690" s="409">
        <f>IF('[1]Multi-Field'!H91=[1]Lists!$BB$599,[1]Lists!$BD$599,IF('[1]Multi-Field'!H91=[1]Lists!$BB$600,[1]Lists!$BD$600,IF('[1]Multi-Field'!H91=[1]Lists!$BB$601,[1]Lists!$BD$601,IF('[1]Multi-Field'!H91=[1]Lists!$BB$602,[1]Lists!$BD$602,IF('[1]Multi-Field'!H91=[1]Lists!$BB$603,[1]Lists!$BD$603,IF('[1]Multi-Field'!H91=$BB$604,$BD$604,""))))))</f>
        <v>80</v>
      </c>
      <c r="BL690" s="409">
        <f>IF('[1]Multi-Field'!H91=[1]Lists!$BB$599,[1]Lists!$BE$599,IF('[1]Multi-Field'!H91=[1]Lists!$BB$600,[1]Lists!$BE$600,IF('[1]Multi-Field'!H91=[1]Lists!$BB$601,[1]Lists!$BE$601,IF('[1]Multi-Field'!H91=[1]Lists!$BB$602,[1]Lists!$BE$602,IF('[1]Multi-Field'!H91=[1]Lists!$BB$603,[1]Lists!$BE$603,IF('[1]Multi-Field'!H91=$BB$604,$BE$604,""))))))</f>
        <v>70</v>
      </c>
      <c r="BM690" s="409">
        <f>IF('[1]Multi-Field'!AV91&gt;((1.5*BJ690)+1),0,IF(AND('[1]Multi-Field'!AV91&gt;([1]Lists!BJ690-1),'[1]Multi-Field'!H91&lt;(1.5*BJ690)),20,IF(AND('[1]Multi-Field'!AV91&gt;(BK690+20),'[1]Multi-Field'!AV91&lt;BJ690),(20+BJ690-'[1]Multi-Field'!AV91),IF('[1]Multi-Field'!AV91&lt;BK690-1+20,BK690,""))))</f>
        <v>80</v>
      </c>
      <c r="BN690" s="409">
        <f>IF('[1]Multi-Field'!AV91&gt;((1.5*BJ690)+1),0,IF(AND('[1]Multi-Field'!AV91&gt;([1]Lists!BJ690-1),'[1]Multi-Field'!AV91&lt;(1.5*BJ690)),20,IF(AND('[1]Multi-Field'!AV91&gt;(BL690+20),'[1]Multi-Field'!AV91&lt;BJ690),(20+BJ690-'[1]Multi-Field'!AV91),IF('[1]Multi-Field'!AV91&lt;BL690-1+20,BL690,""))))</f>
        <v>70</v>
      </c>
      <c r="BO690" s="409">
        <f>IF('[1]Multi-Field'!AV91&lt;60,(IF(OR('[1]Multi-Field'!H91=1,'[1]Multi-Field'!H91=2,'[1]Multi-Field'!H91=3),40,IF(OR('[1]Multi-Field'!H91=4,'[1]Multi-Field'!H91=5,'[1]Multi-Field'!H91=6),60,"#"))),IF(AND('[1]Multi-Field'!AV91&gt;59,'[1]Multi-Field'!AV91&lt;80),(IF(OR('[1]Multi-Field'!H91=1,'[1]Multi-Field'!H91=2),20,IF('[1]Multi-Field'!H91=3,40,IF(OR('[1]Multi-Field'!H91=4,'[1]Multi-Field'!H91=5,'[1]Multi-Field'!H91=6),60,"!")))),IF(AND('[1]Multi-Field'!AV91&gt;79,'[1]Multi-Field'!AV91&lt;100),(IF(OR('[1]Multi-Field'!H91=1,'[1]Multi-Field'!H91=2,'[1]Multi-Field'!H91=3),20,IF(OR('[1]Multi-Field'!H91=4,'[1]Multi-Field'!H91=5,'[1]Multi-Field'!H91=6),60,"?"))),IF(AND('[1]Multi-Field'!AV91&gt;99,'[1]Multi-Field'!AV91&lt;150),(IF(OR('[1]Multi-Field'!H91=1,'[1]Multi-Field'!H91=2,'[1]Multi-Field'!H91=3),20,IF(OR('[1]Multi-Field'!H91=4,'[1]Multi-Field'!H91=5,'[1]Multi-Field'!H91=6),40,"*"))),IF(AND('[1]Multi-Field'!AV91&gt;149,'[1]Multi-Field'!AV91&lt;200),(IF(OR('[1]Multi-Field'!H91=1,'[1]Multi-Field'!H91=2),0,IF(OR('[1]Multi-Field'!H91=3,'[1]Multi-Field'!H91=4,'[1]Multi-Field'!H91=5,'[1]Multi-Field'!H91=6),20,"&amp;"))),IF(AND('[1]Multi-Field'!AV91&gt;199,'[1]Multi-Field'!AV91&lt;269),(IF(OR('[1]Multi-Field'!H91=4,'[1]Multi-Field'!H91=5,'[1]Multi-Field'!H91=6),20,"&amp;")),IF('[1]Multi-Field'!AV91&gt;268,0,"%")))))))</f>
        <v>40</v>
      </c>
      <c r="BP690" s="409">
        <f>IF('[1]Multi-Field'!H91=1,((('[1]Multi-Field'!J91*40)-'[1]Multi-Field'!AV91)/0.6)-120,IF('[1]Multi-Field'!H91=2,((('[1]Multi-Field'!J91*40)-'[1]Multi-Field'!AV91)/0.6)-100,IF('[1]Multi-Field'!H91=3,((('[1]Multi-Field'!J91*40)-'[1]Multi-Field'!AV91)/0.6)-80,IF('[1]Multi-Field'!H91=4,((('[1]Multi-Field'!J91*40)-'[1]Multi-Field'!AV91)/0.6)-60,IF(OR('[1]Multi-Field'!H91=5,'[1]Multi-Field'!H91=6),((('[1]Multi-Field'!J91*40)-'[1]Multi-Field'!AV91)/0.6)-40,"")))))</f>
        <v>153.33333333333334</v>
      </c>
      <c r="BQ690" s="409">
        <f t="shared" si="93"/>
        <v>122.66666666666669</v>
      </c>
      <c r="BR690" s="409">
        <f t="shared" si="94"/>
        <v>101.20000000000002</v>
      </c>
      <c r="BS690" s="409">
        <f>IF('[1]Multi-Field'!AV91&gt;165,0,IF(AND('[1]Multi-Field'!AV91&gt;80,'[1]Multi-Field'!AV91&lt;166),20,IF('[1]Multi-Field'!AV91&lt;81,(110-'[1]Multi-Field'!AV91)*0.7,"")))</f>
        <v>77</v>
      </c>
      <c r="BT690" s="409" t="str">
        <f>IF('[1]Multi-Field'!AV91&gt;10,0,IF(50-(5*'[1]Multi-Field'!AV91),""))</f>
        <v/>
      </c>
      <c r="BU690" s="409">
        <f>IF('[1]Multi-Field'!AV91&gt;109,0,(110-'[1]Multi-Field'!AV91)*0.7)</f>
        <v>77</v>
      </c>
      <c r="BV690" s="409">
        <f>IF(AND('[1]Multi-Field'!H91=1,'[1]Multi-Field'!AV91&lt;100),(100-'[1]Multi-Field'!AV91)*0.88,IF(AND('[1]Multi-Field'!H91=2,'[1]Multi-Field'!AV91&lt;110),(110-'[1]Multi-Field'!AV91)*0.88,IF(AND('[1]Multi-Field'!H91=3,'[1]Multi-Field'!AV91&lt;130),(130-'[1]Multi-Field'!AV91)*1,IF(AND('[1]Multi-Field'!H91=4,'[1]Multi-Field'!AV91&lt;160),(160-'[1]Multi-Field'!AV91)*1.13,IF(AND(OR('[1]Multi-Field'!H91=5,'[1]Multi-Field'!H91=6),'[1]Multi-Field'!AV91&lt;200),(200-'[1]Multi-Field'!AV91)*0.88,0)))))</f>
        <v>130</v>
      </c>
      <c r="BW690" s="409">
        <f>IF(AND('[1]Multi-Field'!H91=1,'[1]Multi-Field'!AV91&lt;100),(100-'[1]Multi-Field'!AV91)*0.7,IF(AND('[1]Multi-Field'!H91=2,'[1]Multi-Field'!AV91&lt;110),(100-'[1]Multi-Field'!AV91)*0.7,IF(AND('[1]Multi-Field'!H91=3,'[1]Multi-Field'!AV91&lt;130),(130-'[1]Multi-Field'!AV91)*0.8,IF(AND('[1]Multi-Field'!H91=4,'[1]Multi-Field'!AV91&lt;160),(160-'[1]Multi-Field'!AV91)*0.9,IF(AND(OR('[1]Multi-Field'!H91=5,'[1]Multi-Field'!H91=6),'[1]Multi-Field'!AV91&lt;200),(200-'[1]Multi-Field'!AV91)*0.7,0)))))</f>
        <v>104</v>
      </c>
      <c r="BX690" s="409">
        <f>IF(AND(BW690&lt;20,OR('[1]Multi-Field'!Q91=[1]Lists!$AC$24,'[1]Multi-Field'!Q91=[1]Lists!$AC$10,'[1]Multi-Field'!Q91=[1]Lists!AC102,'[1]Multi-Field'!Q91=[1]Lists!$AC$22)),0,IF(BW690&lt;20,  20,BW690))</f>
        <v>104</v>
      </c>
      <c r="BY690" s="409">
        <f>IF(AND('[1]Multi-Field'!H91=1,[1]Lists!BX690&gt;50),50,IF(AND('[1]Multi-Field'!H91=2,[1]Lists!BX690&gt;60),60,IF(AND('[1]Multi-Field'!H91=3,[1]Lists!BX690&gt;70),70,IF(AND('[1]Multi-Field'!H91=4,[1]Lists!BX690&gt;80),80,IF(AND(OR('[1]Multi-Field'!H91=5,'[1]Multi-Field'!H91=6),[1]Lists!BX690&gt;100),100,[1]Lists!BX690)))))</f>
        <v>70</v>
      </c>
      <c r="BZ690" s="422">
        <f t="shared" si="95"/>
        <v>65</v>
      </c>
      <c r="CA690" s="409">
        <f t="shared" si="96"/>
        <v>0</v>
      </c>
    </row>
    <row r="691" spans="16:79">
      <c r="P691" s="391"/>
      <c r="Q691" s="84"/>
      <c r="R691" s="395"/>
      <c r="S691" s="395"/>
      <c r="T691" s="395"/>
      <c r="U691" s="396"/>
      <c r="BH691" s="409">
        <v>90</v>
      </c>
      <c r="BI691" s="424">
        <f>'[1]Multi-Field'!B92</f>
        <v>0</v>
      </c>
      <c r="BJ691" s="409">
        <f>IF('[1]Multi-Field'!H92=[1]Lists!$BB$599,[1]Lists!$BC$599,IF('[1]Multi-Field'!H92=[1]Lists!$BB$600,[1]Lists!$BC$600,IF('[1]Multi-Field'!H92=[1]Lists!$BB$601,[1]Lists!$BC$601,IF('[1]Multi-Field'!H92=[1]Lists!$BB$602,[1]Lists!$BC$602,IF('[1]Multi-Field'!H92=[1]Lists!$BB$603,[1]Lists!$BC$603,IF('[1]Multi-Field'!H92=$BB$604,$BC$604,""))))))</f>
        <v>180</v>
      </c>
      <c r="BK691" s="409">
        <f>IF('[1]Multi-Field'!H92=[1]Lists!$BB$599,[1]Lists!$BD$599,IF('[1]Multi-Field'!H92=[1]Lists!$BB$600,[1]Lists!$BD$600,IF('[1]Multi-Field'!H92=[1]Lists!$BB$601,[1]Lists!$BD$601,IF('[1]Multi-Field'!H92=[1]Lists!$BB$602,[1]Lists!$BD$602,IF('[1]Multi-Field'!H92=[1]Lists!$BB$603,[1]Lists!$BD$603,IF('[1]Multi-Field'!H92=$BB$604,$BD$604,""))))))</f>
        <v>120</v>
      </c>
      <c r="BL691" s="409">
        <f>IF('[1]Multi-Field'!H92=[1]Lists!$BB$599,[1]Lists!$BE$599,IF('[1]Multi-Field'!H92=[1]Lists!$BB$600,[1]Lists!$BE$600,IF('[1]Multi-Field'!H92=[1]Lists!$BB$601,[1]Lists!$BE$601,IF('[1]Multi-Field'!H92=[1]Lists!$BB$602,[1]Lists!$BE$602,IF('[1]Multi-Field'!H92=[1]Lists!$BB$603,[1]Lists!$BE$603,IF('[1]Multi-Field'!H92=$BB$604,$BE$604,""))))))</f>
        <v>100</v>
      </c>
      <c r="BM691" s="409">
        <f>IF('[1]Multi-Field'!AV92&gt;((1.5*BJ691)+1),0,IF(AND('[1]Multi-Field'!AV92&gt;([1]Lists!BJ691-1),'[1]Multi-Field'!H92&lt;(1.5*BJ691)),20,IF(AND('[1]Multi-Field'!AV92&gt;(BK691+20),'[1]Multi-Field'!AV92&lt;BJ691),(20+BJ691-'[1]Multi-Field'!AV92),IF('[1]Multi-Field'!AV92&lt;BK691-1+20,BK691,""))))</f>
        <v>120</v>
      </c>
      <c r="BN691" s="409">
        <f>IF('[1]Multi-Field'!AV92&gt;((1.5*BJ691)+1),0,IF(AND('[1]Multi-Field'!AV92&gt;([1]Lists!BJ691-1),'[1]Multi-Field'!AV92&lt;(1.5*BJ691)),20,IF(AND('[1]Multi-Field'!AV92&gt;(BL691+20),'[1]Multi-Field'!AV92&lt;BJ691),(20+BJ691-'[1]Multi-Field'!AV92),IF('[1]Multi-Field'!AV92&lt;BL691-1+20,BL691,""))))</f>
        <v>100</v>
      </c>
      <c r="BO691" s="409">
        <f>IF('[1]Multi-Field'!AV92&lt;60,(IF(OR('[1]Multi-Field'!H92=1,'[1]Multi-Field'!H92=2,'[1]Multi-Field'!H92=3),40,IF(OR('[1]Multi-Field'!H92=4,'[1]Multi-Field'!H92=5,'[1]Multi-Field'!H92=6),60,"#"))),IF(AND('[1]Multi-Field'!AV92&gt;59,'[1]Multi-Field'!AV92&lt;80),(IF(OR('[1]Multi-Field'!H92=1,'[1]Multi-Field'!H92=2),20,IF('[1]Multi-Field'!H92=3,40,IF(OR('[1]Multi-Field'!H92=4,'[1]Multi-Field'!H92=5,'[1]Multi-Field'!H92=6),60,"!")))),IF(AND('[1]Multi-Field'!AV92&gt;79,'[1]Multi-Field'!AV92&lt;100),(IF(OR('[1]Multi-Field'!H92=1,'[1]Multi-Field'!H92=2,'[1]Multi-Field'!H92=3),20,IF(OR('[1]Multi-Field'!H92=4,'[1]Multi-Field'!H92=5,'[1]Multi-Field'!H92=6),60,"?"))),IF(AND('[1]Multi-Field'!AV92&gt;99,'[1]Multi-Field'!AV92&lt;150),(IF(OR('[1]Multi-Field'!H92=1,'[1]Multi-Field'!H92=2,'[1]Multi-Field'!H92=3),20,IF(OR('[1]Multi-Field'!H92=4,'[1]Multi-Field'!H92=5,'[1]Multi-Field'!H92=6),40,"*"))),IF(AND('[1]Multi-Field'!AV92&gt;149,'[1]Multi-Field'!AV92&lt;200),(IF(OR('[1]Multi-Field'!H92=1,'[1]Multi-Field'!H92=2),0,IF(OR('[1]Multi-Field'!H92=3,'[1]Multi-Field'!H92=4,'[1]Multi-Field'!H92=5,'[1]Multi-Field'!H92=6),20,"&amp;"))),IF(AND('[1]Multi-Field'!AV92&gt;199,'[1]Multi-Field'!AV92&lt;269),(IF(OR('[1]Multi-Field'!H92=4,'[1]Multi-Field'!H92=5,'[1]Multi-Field'!H92=6),20,"&amp;")),IF('[1]Multi-Field'!AV92&gt;268,0,"%")))))))</f>
        <v>60</v>
      </c>
      <c r="BP691" s="409">
        <f>IF('[1]Multi-Field'!H92=1,((('[1]Multi-Field'!J92*40)-'[1]Multi-Field'!AV92)/0.6)-120,IF('[1]Multi-Field'!H92=2,((('[1]Multi-Field'!J92*40)-'[1]Multi-Field'!AV92)/0.6)-100,IF('[1]Multi-Field'!H92=3,((('[1]Multi-Field'!J92*40)-'[1]Multi-Field'!AV92)/0.6)-80,IF('[1]Multi-Field'!H92=4,((('[1]Multi-Field'!J92*40)-'[1]Multi-Field'!AV92)/0.6)-60,IF(OR('[1]Multi-Field'!H92=5,'[1]Multi-Field'!H92=6),((('[1]Multi-Field'!J92*40)-'[1]Multi-Field'!AV92)/0.6)-40,"")))))</f>
        <v>226.66666666666669</v>
      </c>
      <c r="BQ691" s="409">
        <f t="shared" si="93"/>
        <v>181.33333333333337</v>
      </c>
      <c r="BR691" s="409">
        <f t="shared" si="94"/>
        <v>149.60000000000002</v>
      </c>
      <c r="BS691" s="409">
        <f>IF('[1]Multi-Field'!AV92&gt;165,0,IF(AND('[1]Multi-Field'!AV92&gt;80,'[1]Multi-Field'!AV92&lt;166),20,IF('[1]Multi-Field'!AV92&lt;81,(110-'[1]Multi-Field'!AV92)*0.7,"")))</f>
        <v>77</v>
      </c>
      <c r="BT691" s="409" t="str">
        <f>IF('[1]Multi-Field'!AV92&gt;10,0,IF(50-(5*'[1]Multi-Field'!AV92),""))</f>
        <v/>
      </c>
      <c r="BU691" s="409">
        <f>IF('[1]Multi-Field'!AV92&gt;109,0,(110-'[1]Multi-Field'!AV92)*0.7)</f>
        <v>77</v>
      </c>
      <c r="BV691" s="409">
        <f>IF(AND('[1]Multi-Field'!H92=1,'[1]Multi-Field'!AV92&lt;100),(100-'[1]Multi-Field'!AV92)*0.88,IF(AND('[1]Multi-Field'!H92=2,'[1]Multi-Field'!AV92&lt;110),(110-'[1]Multi-Field'!AV92)*0.88,IF(AND('[1]Multi-Field'!H92=3,'[1]Multi-Field'!AV92&lt;130),(130-'[1]Multi-Field'!AV92)*1,IF(AND('[1]Multi-Field'!H92=4,'[1]Multi-Field'!AV92&lt;160),(160-'[1]Multi-Field'!AV92)*1.13,IF(AND(OR('[1]Multi-Field'!H92=5,'[1]Multi-Field'!H92=6),'[1]Multi-Field'!AV92&lt;200),(200-'[1]Multi-Field'!AV92)*0.88,0)))))</f>
        <v>176</v>
      </c>
      <c r="BW691" s="409">
        <f>IF(AND('[1]Multi-Field'!H92=1,'[1]Multi-Field'!AV92&lt;100),(100-'[1]Multi-Field'!AV92)*0.7,IF(AND('[1]Multi-Field'!H92=2,'[1]Multi-Field'!AV92&lt;110),(100-'[1]Multi-Field'!AV92)*0.7,IF(AND('[1]Multi-Field'!H92=3,'[1]Multi-Field'!AV92&lt;130),(130-'[1]Multi-Field'!AV92)*0.8,IF(AND('[1]Multi-Field'!H92=4,'[1]Multi-Field'!AV92&lt;160),(160-'[1]Multi-Field'!AV92)*0.9,IF(AND(OR('[1]Multi-Field'!H92=5,'[1]Multi-Field'!H92=6),'[1]Multi-Field'!AV92&lt;200),(200-'[1]Multi-Field'!AV92)*0.7,0)))))</f>
        <v>140</v>
      </c>
      <c r="BX691" s="409">
        <f>IF(AND(BW691&lt;20,OR('[1]Multi-Field'!Q92=[1]Lists!$AC$24,'[1]Multi-Field'!Q92=[1]Lists!$AC$10,'[1]Multi-Field'!Q92=[1]Lists!AC103,'[1]Multi-Field'!Q92=[1]Lists!$AC$22)),0,IF(BW691&lt;20,  20,BW691))</f>
        <v>140</v>
      </c>
      <c r="BY691" s="409">
        <f>IF(AND('[1]Multi-Field'!H92=1,[1]Lists!BX691&gt;50),50,IF(AND('[1]Multi-Field'!H92=2,[1]Lists!BX691&gt;60),60,IF(AND('[1]Multi-Field'!H92=3,[1]Lists!BX691&gt;70),70,IF(AND('[1]Multi-Field'!H92=4,[1]Lists!BX691&gt;80),80,IF(AND(OR('[1]Multi-Field'!H92=5,'[1]Multi-Field'!H92=6),[1]Lists!BX691&gt;100),100,[1]Lists!BX691)))))</f>
        <v>100</v>
      </c>
      <c r="BZ691" s="422">
        <f t="shared" si="95"/>
        <v>95</v>
      </c>
      <c r="CA691" s="409">
        <f t="shared" si="96"/>
        <v>0</v>
      </c>
    </row>
    <row r="692" spans="16:79">
      <c r="P692" s="391"/>
      <c r="Q692" s="84"/>
      <c r="R692" s="395"/>
      <c r="S692" s="395"/>
      <c r="T692" s="395"/>
      <c r="U692" s="396"/>
      <c r="BH692" s="409">
        <v>91</v>
      </c>
      <c r="BI692" s="424">
        <f>'[1]Multi-Field'!B93</f>
        <v>0</v>
      </c>
      <c r="BJ692" s="409">
        <f>IF('[1]Multi-Field'!H93=[1]Lists!$BB$599,[1]Lists!$BC$599,IF('[1]Multi-Field'!H93=[1]Lists!$BB$600,[1]Lists!$BC$600,IF('[1]Multi-Field'!H93=[1]Lists!$BB$601,[1]Lists!$BC$601,IF('[1]Multi-Field'!H93=[1]Lists!$BB$602,[1]Lists!$BC$602,IF('[1]Multi-Field'!H93=[1]Lists!$BB$603,[1]Lists!$BC$603,IF('[1]Multi-Field'!H93=$BB$604,$BC$604,""))))))</f>
        <v>180</v>
      </c>
      <c r="BK692" s="409">
        <f>IF('[1]Multi-Field'!H93=[1]Lists!$BB$599,[1]Lists!$BD$599,IF('[1]Multi-Field'!H93=[1]Lists!$BB$600,[1]Lists!$BD$600,IF('[1]Multi-Field'!H93=[1]Lists!$BB$601,[1]Lists!$BD$601,IF('[1]Multi-Field'!H93=[1]Lists!$BB$602,[1]Lists!$BD$602,IF('[1]Multi-Field'!H93=[1]Lists!$BB$603,[1]Lists!$BD$603,IF('[1]Multi-Field'!H93=$BB$604,$BD$604,""))))))</f>
        <v>120</v>
      </c>
      <c r="BL692" s="409">
        <f>IF('[1]Multi-Field'!H93=[1]Lists!$BB$599,[1]Lists!$BE$599,IF('[1]Multi-Field'!H93=[1]Lists!$BB$600,[1]Lists!$BE$600,IF('[1]Multi-Field'!H93=[1]Lists!$BB$601,[1]Lists!$BE$601,IF('[1]Multi-Field'!H93=[1]Lists!$BB$602,[1]Lists!$BE$602,IF('[1]Multi-Field'!H93=[1]Lists!$BB$603,[1]Lists!$BE$603,IF('[1]Multi-Field'!H93=$BB$604,$BE$604,""))))))</f>
        <v>100</v>
      </c>
      <c r="BM692" s="409">
        <f>IF('[1]Multi-Field'!AV93&gt;((1.5*BJ692)+1),0,IF(AND('[1]Multi-Field'!AV93&gt;([1]Lists!BJ692-1),'[1]Multi-Field'!H93&lt;(1.5*BJ692)),20,IF(AND('[1]Multi-Field'!AV93&gt;(BK692+20),'[1]Multi-Field'!AV93&lt;BJ692),(20+BJ692-'[1]Multi-Field'!AV93),IF('[1]Multi-Field'!AV93&lt;BK692-1+20,BK692,""))))</f>
        <v>120</v>
      </c>
      <c r="BN692" s="409">
        <f>IF('[1]Multi-Field'!AV93&gt;((1.5*BJ692)+1),0,IF(AND('[1]Multi-Field'!AV93&gt;([1]Lists!BJ692-1),'[1]Multi-Field'!AV93&lt;(1.5*BJ692)),20,IF(AND('[1]Multi-Field'!AV93&gt;(BL692+20),'[1]Multi-Field'!AV93&lt;BJ692),(20+BJ692-'[1]Multi-Field'!AV93),IF('[1]Multi-Field'!AV93&lt;BL692-1+20,BL692,""))))</f>
        <v>100</v>
      </c>
      <c r="BO692" s="409">
        <f>IF('[1]Multi-Field'!AV93&lt;60,(IF(OR('[1]Multi-Field'!H93=1,'[1]Multi-Field'!H93=2,'[1]Multi-Field'!H93=3),40,IF(OR('[1]Multi-Field'!H93=4,'[1]Multi-Field'!H93=5,'[1]Multi-Field'!H93=6),60,"#"))),IF(AND('[1]Multi-Field'!AV93&gt;59,'[1]Multi-Field'!AV93&lt;80),(IF(OR('[1]Multi-Field'!H93=1,'[1]Multi-Field'!H93=2),20,IF('[1]Multi-Field'!H93=3,40,IF(OR('[1]Multi-Field'!H93=4,'[1]Multi-Field'!H93=5,'[1]Multi-Field'!H93=6),60,"!")))),IF(AND('[1]Multi-Field'!AV93&gt;79,'[1]Multi-Field'!AV93&lt;100),(IF(OR('[1]Multi-Field'!H93=1,'[1]Multi-Field'!H93=2,'[1]Multi-Field'!H93=3),20,IF(OR('[1]Multi-Field'!H93=4,'[1]Multi-Field'!H93=5,'[1]Multi-Field'!H93=6),60,"?"))),IF(AND('[1]Multi-Field'!AV93&gt;99,'[1]Multi-Field'!AV93&lt;150),(IF(OR('[1]Multi-Field'!H93=1,'[1]Multi-Field'!H93=2,'[1]Multi-Field'!H93=3),20,IF(OR('[1]Multi-Field'!H93=4,'[1]Multi-Field'!H93=5,'[1]Multi-Field'!H93=6),40,"*"))),IF(AND('[1]Multi-Field'!AV93&gt;149,'[1]Multi-Field'!AV93&lt;200),(IF(OR('[1]Multi-Field'!H93=1,'[1]Multi-Field'!H93=2),0,IF(OR('[1]Multi-Field'!H93=3,'[1]Multi-Field'!H93=4,'[1]Multi-Field'!H93=5,'[1]Multi-Field'!H93=6),20,"&amp;"))),IF(AND('[1]Multi-Field'!AV93&gt;199,'[1]Multi-Field'!AV93&lt;269),(IF(OR('[1]Multi-Field'!H93=4,'[1]Multi-Field'!H93=5,'[1]Multi-Field'!H93=6),20,"&amp;")),IF('[1]Multi-Field'!AV93&gt;268,0,"%")))))))</f>
        <v>60</v>
      </c>
      <c r="BP692" s="409">
        <f>IF('[1]Multi-Field'!H93=1,((('[1]Multi-Field'!J93*40)-'[1]Multi-Field'!AV93)/0.6)-120,IF('[1]Multi-Field'!H93=2,((('[1]Multi-Field'!J93*40)-'[1]Multi-Field'!AV93)/0.6)-100,IF('[1]Multi-Field'!H93=3,((('[1]Multi-Field'!J93*40)-'[1]Multi-Field'!AV93)/0.6)-80,IF('[1]Multi-Field'!H93=4,((('[1]Multi-Field'!J93*40)-'[1]Multi-Field'!AV93)/0.6)-60,IF(OR('[1]Multi-Field'!H93=5,'[1]Multi-Field'!H93=6),((('[1]Multi-Field'!J93*40)-'[1]Multi-Field'!AV93)/0.6)-40,"")))))</f>
        <v>226.66666666666669</v>
      </c>
      <c r="BQ692" s="409">
        <f t="shared" si="93"/>
        <v>181.33333333333337</v>
      </c>
      <c r="BR692" s="409">
        <f t="shared" si="94"/>
        <v>149.60000000000002</v>
      </c>
      <c r="BS692" s="409">
        <f>IF('[1]Multi-Field'!AV93&gt;165,0,IF(AND('[1]Multi-Field'!AV93&gt;80,'[1]Multi-Field'!AV93&lt;166),20,IF('[1]Multi-Field'!AV93&lt;81,(110-'[1]Multi-Field'!AV93)*0.7,"")))</f>
        <v>77</v>
      </c>
      <c r="BT692" s="409" t="str">
        <f>IF('[1]Multi-Field'!AV93&gt;10,0,IF(50-(5*'[1]Multi-Field'!AV93),""))</f>
        <v/>
      </c>
      <c r="BU692" s="409">
        <f>IF('[1]Multi-Field'!AV93&gt;109,0,(110-'[1]Multi-Field'!AV93)*0.7)</f>
        <v>77</v>
      </c>
      <c r="BV692" s="409">
        <f>IF(AND('[1]Multi-Field'!H93=1,'[1]Multi-Field'!AV93&lt;100),(100-'[1]Multi-Field'!AV93)*0.88,IF(AND('[1]Multi-Field'!H93=2,'[1]Multi-Field'!AV93&lt;110),(110-'[1]Multi-Field'!AV93)*0.88,IF(AND('[1]Multi-Field'!H93=3,'[1]Multi-Field'!AV93&lt;130),(130-'[1]Multi-Field'!AV93)*1,IF(AND('[1]Multi-Field'!H93=4,'[1]Multi-Field'!AV93&lt;160),(160-'[1]Multi-Field'!AV93)*1.13,IF(AND(OR('[1]Multi-Field'!H93=5,'[1]Multi-Field'!H93=6),'[1]Multi-Field'!AV93&lt;200),(200-'[1]Multi-Field'!AV93)*0.88,0)))))</f>
        <v>176</v>
      </c>
      <c r="BW692" s="409">
        <f>IF(AND('[1]Multi-Field'!H93=1,'[1]Multi-Field'!AV93&lt;100),(100-'[1]Multi-Field'!AV93)*0.7,IF(AND('[1]Multi-Field'!H93=2,'[1]Multi-Field'!AV93&lt;110),(100-'[1]Multi-Field'!AV93)*0.7,IF(AND('[1]Multi-Field'!H93=3,'[1]Multi-Field'!AV93&lt;130),(130-'[1]Multi-Field'!AV93)*0.8,IF(AND('[1]Multi-Field'!H93=4,'[1]Multi-Field'!AV93&lt;160),(160-'[1]Multi-Field'!AV93)*0.9,IF(AND(OR('[1]Multi-Field'!H93=5,'[1]Multi-Field'!H93=6),'[1]Multi-Field'!AV93&lt;200),(200-'[1]Multi-Field'!AV93)*0.7,0)))))</f>
        <v>140</v>
      </c>
      <c r="BX692" s="409">
        <f>IF(AND(BW692&lt;20,OR('[1]Multi-Field'!Q93=[1]Lists!$AC$24,'[1]Multi-Field'!Q93=[1]Lists!$AC$10,'[1]Multi-Field'!Q93=[1]Lists!AC104,'[1]Multi-Field'!Q93=[1]Lists!$AC$22)),0,IF(BW692&lt;20,  20,BW692))</f>
        <v>140</v>
      </c>
      <c r="BY692" s="409">
        <f>IF(AND('[1]Multi-Field'!H93=1,[1]Lists!BX692&gt;50),50,IF(AND('[1]Multi-Field'!H93=2,[1]Lists!BX692&gt;60),60,IF(AND('[1]Multi-Field'!H93=3,[1]Lists!BX692&gt;70),70,IF(AND('[1]Multi-Field'!H93=4,[1]Lists!BX692&gt;80),80,IF(AND(OR('[1]Multi-Field'!H93=5,'[1]Multi-Field'!H93=6),[1]Lists!BX692&gt;100),100,[1]Lists!BX692)))))</f>
        <v>100</v>
      </c>
      <c r="BZ692" s="422">
        <f t="shared" si="95"/>
        <v>95</v>
      </c>
      <c r="CA692" s="409">
        <f t="shared" si="96"/>
        <v>0</v>
      </c>
    </row>
    <row r="693" spans="16:79" ht="13.5" thickBot="1">
      <c r="P693" s="391"/>
      <c r="Q693" s="85"/>
      <c r="R693" s="397"/>
      <c r="S693" s="397"/>
      <c r="T693" s="397"/>
      <c r="U693" s="398"/>
      <c r="BH693" s="409">
        <v>92</v>
      </c>
      <c r="BI693" s="424">
        <f>'[1]Multi-Field'!B94</f>
        <v>0</v>
      </c>
      <c r="BJ693" s="409">
        <f>IF('[1]Multi-Field'!H94=[1]Lists!$BB$599,[1]Lists!$BC$599,IF('[1]Multi-Field'!H94=[1]Lists!$BB$600,[1]Lists!$BC$600,IF('[1]Multi-Field'!H94=[1]Lists!$BB$601,[1]Lists!$BC$601,IF('[1]Multi-Field'!H94=[1]Lists!$BB$602,[1]Lists!$BC$602,IF('[1]Multi-Field'!H94=[1]Lists!$BB$603,[1]Lists!$BC$603,IF('[1]Multi-Field'!H94=$BB$604,$BC$604,""))))))</f>
        <v>160</v>
      </c>
      <c r="BK693" s="409">
        <f>IF('[1]Multi-Field'!H94=[1]Lists!$BB$599,[1]Lists!$BD$599,IF('[1]Multi-Field'!H94=[1]Lists!$BB$600,[1]Lists!$BD$600,IF('[1]Multi-Field'!H94=[1]Lists!$BB$601,[1]Lists!$BD$601,IF('[1]Multi-Field'!H94=[1]Lists!$BB$602,[1]Lists!$BD$602,IF('[1]Multi-Field'!H94=[1]Lists!$BB$603,[1]Lists!$BD$603,IF('[1]Multi-Field'!H94=$BB$604,$BD$604,""))))))</f>
        <v>120</v>
      </c>
      <c r="BL693" s="409">
        <f>IF('[1]Multi-Field'!H94=[1]Lists!$BB$599,[1]Lists!$BE$599,IF('[1]Multi-Field'!H94=[1]Lists!$BB$600,[1]Lists!$BE$600,IF('[1]Multi-Field'!H94=[1]Lists!$BB$601,[1]Lists!$BE$601,IF('[1]Multi-Field'!H94=[1]Lists!$BB$602,[1]Lists!$BE$602,IF('[1]Multi-Field'!H94=[1]Lists!$BB$603,[1]Lists!$BE$603,IF('[1]Multi-Field'!H94=$BB$604,$BE$604,""))))))</f>
        <v>80</v>
      </c>
      <c r="BM693" s="409">
        <f>IF('[1]Multi-Field'!AV94&gt;((1.5*BJ693)+1),0,IF(AND('[1]Multi-Field'!AV94&gt;([1]Lists!BJ693-1),'[1]Multi-Field'!H94&lt;(1.5*BJ693)),20,IF(AND('[1]Multi-Field'!AV94&gt;(BK693+20),'[1]Multi-Field'!AV94&lt;BJ693),(20+BJ693-'[1]Multi-Field'!AV94),IF('[1]Multi-Field'!AV94&lt;BK693-1+20,BK693,""))))</f>
        <v>120</v>
      </c>
      <c r="BN693" s="409">
        <f>IF('[1]Multi-Field'!AV94&gt;((1.5*BJ693)+1),0,IF(AND('[1]Multi-Field'!AV94&gt;([1]Lists!BJ693-1),'[1]Multi-Field'!AV94&lt;(1.5*BJ693)),20,IF(AND('[1]Multi-Field'!AV94&gt;(BL693+20),'[1]Multi-Field'!AV94&lt;BJ693),(20+BJ693-'[1]Multi-Field'!AV94),IF('[1]Multi-Field'!AV94&lt;BL693-1+20,BL693,""))))</f>
        <v>80</v>
      </c>
      <c r="BO693" s="409">
        <f>IF('[1]Multi-Field'!AV94&lt;60,(IF(OR('[1]Multi-Field'!H94=1,'[1]Multi-Field'!H94=2,'[1]Multi-Field'!H94=3),40,IF(OR('[1]Multi-Field'!H94=4,'[1]Multi-Field'!H94=5,'[1]Multi-Field'!H94=6),60,"#"))),IF(AND('[1]Multi-Field'!AV94&gt;59,'[1]Multi-Field'!AV94&lt;80),(IF(OR('[1]Multi-Field'!H94=1,'[1]Multi-Field'!H94=2),20,IF('[1]Multi-Field'!H94=3,40,IF(OR('[1]Multi-Field'!H94=4,'[1]Multi-Field'!H94=5,'[1]Multi-Field'!H94=6),60,"!")))),IF(AND('[1]Multi-Field'!AV94&gt;79,'[1]Multi-Field'!AV94&lt;100),(IF(OR('[1]Multi-Field'!H94=1,'[1]Multi-Field'!H94=2,'[1]Multi-Field'!H94=3),20,IF(OR('[1]Multi-Field'!H94=4,'[1]Multi-Field'!H94=5,'[1]Multi-Field'!H94=6),60,"?"))),IF(AND('[1]Multi-Field'!AV94&gt;99,'[1]Multi-Field'!AV94&lt;150),(IF(OR('[1]Multi-Field'!H94=1,'[1]Multi-Field'!H94=2,'[1]Multi-Field'!H94=3),20,IF(OR('[1]Multi-Field'!H94=4,'[1]Multi-Field'!H94=5,'[1]Multi-Field'!H94=6),40,"*"))),IF(AND('[1]Multi-Field'!AV94&gt;149,'[1]Multi-Field'!AV94&lt;200),(IF(OR('[1]Multi-Field'!H94=1,'[1]Multi-Field'!H94=2),0,IF(OR('[1]Multi-Field'!H94=3,'[1]Multi-Field'!H94=4,'[1]Multi-Field'!H94=5,'[1]Multi-Field'!H94=6),20,"&amp;"))),IF(AND('[1]Multi-Field'!AV94&gt;199,'[1]Multi-Field'!AV94&lt;269),(IF(OR('[1]Multi-Field'!H94=4,'[1]Multi-Field'!H94=5,'[1]Multi-Field'!H94=6),20,"&amp;")),IF('[1]Multi-Field'!AV94&gt;268,0,"%")))))))</f>
        <v>60</v>
      </c>
      <c r="BP693" s="409">
        <f>IF('[1]Multi-Field'!H94=1,((('[1]Multi-Field'!J94*40)-'[1]Multi-Field'!AV94)/0.6)-120,IF('[1]Multi-Field'!H94=2,((('[1]Multi-Field'!J94*40)-'[1]Multi-Field'!AV94)/0.6)-100,IF('[1]Multi-Field'!H94=3,((('[1]Multi-Field'!J94*40)-'[1]Multi-Field'!AV94)/0.6)-80,IF('[1]Multi-Field'!H94=4,((('[1]Multi-Field'!J94*40)-'[1]Multi-Field'!AV94)/0.6)-60,IF(OR('[1]Multi-Field'!H94=5,'[1]Multi-Field'!H94=6),((('[1]Multi-Field'!J94*40)-'[1]Multi-Field'!AV94)/0.6)-40,"")))))</f>
        <v>306.66666666666669</v>
      </c>
      <c r="BQ693" s="409">
        <f t="shared" si="93"/>
        <v>245.33333333333337</v>
      </c>
      <c r="BR693" s="409">
        <f t="shared" si="94"/>
        <v>202.40000000000003</v>
      </c>
      <c r="BS693" s="409">
        <f>IF('[1]Multi-Field'!AV94&gt;165,0,IF(AND('[1]Multi-Field'!AV94&gt;80,'[1]Multi-Field'!AV94&lt;166),20,IF('[1]Multi-Field'!AV94&lt;81,(110-'[1]Multi-Field'!AV94)*0.7,"")))</f>
        <v>77</v>
      </c>
      <c r="BT693" s="409" t="str">
        <f>IF('[1]Multi-Field'!AV94&gt;10,0,IF(50-(5*'[1]Multi-Field'!AV94),""))</f>
        <v/>
      </c>
      <c r="BU693" s="409">
        <f>IF('[1]Multi-Field'!AV94&gt;109,0,(110-'[1]Multi-Field'!AV94)*0.7)</f>
        <v>77</v>
      </c>
      <c r="BV693" s="409">
        <f>IF(AND('[1]Multi-Field'!H94=1,'[1]Multi-Field'!AV94&lt;100),(100-'[1]Multi-Field'!AV94)*0.88,IF(AND('[1]Multi-Field'!H94=2,'[1]Multi-Field'!AV94&lt;110),(110-'[1]Multi-Field'!AV94)*0.88,IF(AND('[1]Multi-Field'!H94=3,'[1]Multi-Field'!AV94&lt;130),(130-'[1]Multi-Field'!AV94)*1,IF(AND('[1]Multi-Field'!H94=4,'[1]Multi-Field'!AV94&lt;160),(160-'[1]Multi-Field'!AV94)*1.13,IF(AND(OR('[1]Multi-Field'!H94=5,'[1]Multi-Field'!H94=6),'[1]Multi-Field'!AV94&lt;200),(200-'[1]Multi-Field'!AV94)*0.88,0)))))</f>
        <v>180.79999999999998</v>
      </c>
      <c r="BW693" s="409">
        <f>IF(AND('[1]Multi-Field'!H94=1,'[1]Multi-Field'!AV94&lt;100),(100-'[1]Multi-Field'!AV94)*0.7,IF(AND('[1]Multi-Field'!H94=2,'[1]Multi-Field'!AV94&lt;110),(100-'[1]Multi-Field'!AV94)*0.7,IF(AND('[1]Multi-Field'!H94=3,'[1]Multi-Field'!AV94&lt;130),(130-'[1]Multi-Field'!AV94)*0.8,IF(AND('[1]Multi-Field'!H94=4,'[1]Multi-Field'!AV94&lt;160),(160-'[1]Multi-Field'!AV94)*0.9,IF(AND(OR('[1]Multi-Field'!H94=5,'[1]Multi-Field'!H94=6),'[1]Multi-Field'!AV94&lt;200),(200-'[1]Multi-Field'!AV94)*0.7,0)))))</f>
        <v>144</v>
      </c>
      <c r="BX693" s="409">
        <f>IF(AND(BW693&lt;20,OR('[1]Multi-Field'!Q94=[1]Lists!$AC$24,'[1]Multi-Field'!Q94=[1]Lists!$AC$10,'[1]Multi-Field'!Q94=[1]Lists!AC105,'[1]Multi-Field'!Q94=[1]Lists!$AC$22)),0,IF(BW693&lt;20,  20,BW693))</f>
        <v>144</v>
      </c>
      <c r="BY693" s="409">
        <f>IF(AND('[1]Multi-Field'!H94=1,[1]Lists!BX693&gt;50),50,IF(AND('[1]Multi-Field'!H94=2,[1]Lists!BX693&gt;60),60,IF(AND('[1]Multi-Field'!H94=3,[1]Lists!BX693&gt;70),70,IF(AND('[1]Multi-Field'!H94=4,[1]Lists!BX693&gt;80),80,IF(AND(OR('[1]Multi-Field'!H94=5,'[1]Multi-Field'!H94=6),[1]Lists!BX693&gt;100),100,[1]Lists!BX693)))))</f>
        <v>80</v>
      </c>
      <c r="BZ693" s="422">
        <f t="shared" si="95"/>
        <v>75</v>
      </c>
      <c r="CA693" s="409">
        <f t="shared" si="96"/>
        <v>0</v>
      </c>
    </row>
    <row r="694" spans="16:79">
      <c r="P694" s="391"/>
      <c r="Q694" s="83"/>
      <c r="R694" s="395"/>
      <c r="S694" s="395"/>
      <c r="T694" s="395"/>
      <c r="U694" s="396"/>
      <c r="BH694" s="409">
        <v>93</v>
      </c>
      <c r="BI694" s="424">
        <f>'[1]Multi-Field'!B95</f>
        <v>0</v>
      </c>
      <c r="BJ694" s="409">
        <f>IF('[1]Multi-Field'!H95=[1]Lists!$BB$599,[1]Lists!$BC$599,IF('[1]Multi-Field'!H95=[1]Lists!$BB$600,[1]Lists!$BC$600,IF('[1]Multi-Field'!H95=[1]Lists!$BB$601,[1]Lists!$BC$601,IF('[1]Multi-Field'!H95=[1]Lists!$BB$602,[1]Lists!$BC$602,IF('[1]Multi-Field'!H95=[1]Lists!$BB$603,[1]Lists!$BC$603,IF('[1]Multi-Field'!H95=$BB$604,$BC$604,""))))))</f>
        <v>180</v>
      </c>
      <c r="BK694" s="409">
        <f>IF('[1]Multi-Field'!H95=[1]Lists!$BB$599,[1]Lists!$BD$599,IF('[1]Multi-Field'!H95=[1]Lists!$BB$600,[1]Lists!$BD$600,IF('[1]Multi-Field'!H95=[1]Lists!$BB$601,[1]Lists!$BD$601,IF('[1]Multi-Field'!H95=[1]Lists!$BB$602,[1]Lists!$BD$602,IF('[1]Multi-Field'!H95=[1]Lists!$BB$603,[1]Lists!$BD$603,IF('[1]Multi-Field'!H95=$BB$604,$BD$604,""))))))</f>
        <v>120</v>
      </c>
      <c r="BL694" s="409">
        <f>IF('[1]Multi-Field'!H95=[1]Lists!$BB$599,[1]Lists!$BE$599,IF('[1]Multi-Field'!H95=[1]Lists!$BB$600,[1]Lists!$BE$600,IF('[1]Multi-Field'!H95=[1]Lists!$BB$601,[1]Lists!$BE$601,IF('[1]Multi-Field'!H95=[1]Lists!$BB$602,[1]Lists!$BE$602,IF('[1]Multi-Field'!H95=[1]Lists!$BB$603,[1]Lists!$BE$603,IF('[1]Multi-Field'!H95=$BB$604,$BE$604,""))))))</f>
        <v>100</v>
      </c>
      <c r="BM694" s="409">
        <f>IF('[1]Multi-Field'!AV95&gt;((1.5*BJ694)+1),0,IF(AND('[1]Multi-Field'!AV95&gt;([1]Lists!BJ694-1),'[1]Multi-Field'!H95&lt;(1.5*BJ694)),20,IF(AND('[1]Multi-Field'!AV95&gt;(BK694+20),'[1]Multi-Field'!AV95&lt;BJ694),(20+BJ694-'[1]Multi-Field'!AV95),IF('[1]Multi-Field'!AV95&lt;BK694-1+20,BK694,""))))</f>
        <v>120</v>
      </c>
      <c r="BN694" s="409">
        <f>IF('[1]Multi-Field'!AV95&gt;((1.5*BJ694)+1),0,IF(AND('[1]Multi-Field'!AV95&gt;([1]Lists!BJ694-1),'[1]Multi-Field'!AV95&lt;(1.5*BJ694)),20,IF(AND('[1]Multi-Field'!AV95&gt;(BL694+20),'[1]Multi-Field'!AV95&lt;BJ694),(20+BJ694-'[1]Multi-Field'!AV95),IF('[1]Multi-Field'!AV95&lt;BL694-1+20,BL694,""))))</f>
        <v>100</v>
      </c>
      <c r="BO694" s="409">
        <f>IF('[1]Multi-Field'!AV95&lt;60,(IF(OR('[1]Multi-Field'!H95=1,'[1]Multi-Field'!H95=2,'[1]Multi-Field'!H95=3),40,IF(OR('[1]Multi-Field'!H95=4,'[1]Multi-Field'!H95=5,'[1]Multi-Field'!H95=6),60,"#"))),IF(AND('[1]Multi-Field'!AV95&gt;59,'[1]Multi-Field'!AV95&lt;80),(IF(OR('[1]Multi-Field'!H95=1,'[1]Multi-Field'!H95=2),20,IF('[1]Multi-Field'!H95=3,40,IF(OR('[1]Multi-Field'!H95=4,'[1]Multi-Field'!H95=5,'[1]Multi-Field'!H95=6),60,"!")))),IF(AND('[1]Multi-Field'!AV95&gt;79,'[1]Multi-Field'!AV95&lt;100),(IF(OR('[1]Multi-Field'!H95=1,'[1]Multi-Field'!H95=2,'[1]Multi-Field'!H95=3),20,IF(OR('[1]Multi-Field'!H95=4,'[1]Multi-Field'!H95=5,'[1]Multi-Field'!H95=6),60,"?"))),IF(AND('[1]Multi-Field'!AV95&gt;99,'[1]Multi-Field'!AV95&lt;150),(IF(OR('[1]Multi-Field'!H95=1,'[1]Multi-Field'!H95=2,'[1]Multi-Field'!H95=3),20,IF(OR('[1]Multi-Field'!H95=4,'[1]Multi-Field'!H95=5,'[1]Multi-Field'!H95=6),40,"*"))),IF(AND('[1]Multi-Field'!AV95&gt;149,'[1]Multi-Field'!AV95&lt;200),(IF(OR('[1]Multi-Field'!H95=1,'[1]Multi-Field'!H95=2),0,IF(OR('[1]Multi-Field'!H95=3,'[1]Multi-Field'!H95=4,'[1]Multi-Field'!H95=5,'[1]Multi-Field'!H95=6),20,"&amp;"))),IF(AND('[1]Multi-Field'!AV95&gt;199,'[1]Multi-Field'!AV95&lt;269),(IF(OR('[1]Multi-Field'!H95=4,'[1]Multi-Field'!H95=5,'[1]Multi-Field'!H95=6),20,"&amp;")),IF('[1]Multi-Field'!AV95&gt;268,0,"%")))))))</f>
        <v>60</v>
      </c>
      <c r="BP694" s="409">
        <f>IF('[1]Multi-Field'!H95=1,((('[1]Multi-Field'!J95*40)-'[1]Multi-Field'!AV95)/0.6)-120,IF('[1]Multi-Field'!H95=2,((('[1]Multi-Field'!J95*40)-'[1]Multi-Field'!AV95)/0.6)-100,IF('[1]Multi-Field'!H95=3,((('[1]Multi-Field'!J95*40)-'[1]Multi-Field'!AV95)/0.6)-80,IF('[1]Multi-Field'!H95=4,((('[1]Multi-Field'!J95*40)-'[1]Multi-Field'!AV95)/0.6)-60,IF(OR('[1]Multi-Field'!H95=5,'[1]Multi-Field'!H95=6),((('[1]Multi-Field'!J95*40)-'[1]Multi-Field'!AV95)/0.6)-40,"")))))</f>
        <v>193.33333333333334</v>
      </c>
      <c r="BQ694" s="409">
        <f t="shared" si="93"/>
        <v>154.66666666666669</v>
      </c>
      <c r="BR694" s="409">
        <f t="shared" si="94"/>
        <v>127.60000000000001</v>
      </c>
      <c r="BS694" s="409">
        <f>IF('[1]Multi-Field'!AV95&gt;165,0,IF(AND('[1]Multi-Field'!AV95&gt;80,'[1]Multi-Field'!AV95&lt;166),20,IF('[1]Multi-Field'!AV95&lt;81,(110-'[1]Multi-Field'!AV95)*0.7,"")))</f>
        <v>77</v>
      </c>
      <c r="BT694" s="409" t="str">
        <f>IF('[1]Multi-Field'!AV95&gt;10,0,IF(50-(5*'[1]Multi-Field'!AV95),""))</f>
        <v/>
      </c>
      <c r="BU694" s="409">
        <f>IF('[1]Multi-Field'!AV95&gt;109,0,(110-'[1]Multi-Field'!AV95)*0.7)</f>
        <v>77</v>
      </c>
      <c r="BV694" s="409">
        <f>IF(AND('[1]Multi-Field'!H95=1,'[1]Multi-Field'!AV95&lt;100),(100-'[1]Multi-Field'!AV95)*0.88,IF(AND('[1]Multi-Field'!H95=2,'[1]Multi-Field'!AV95&lt;110),(110-'[1]Multi-Field'!AV95)*0.88,IF(AND('[1]Multi-Field'!H95=3,'[1]Multi-Field'!AV95&lt;130),(130-'[1]Multi-Field'!AV95)*1,IF(AND('[1]Multi-Field'!H95=4,'[1]Multi-Field'!AV95&lt;160),(160-'[1]Multi-Field'!AV95)*1.13,IF(AND(OR('[1]Multi-Field'!H95=5,'[1]Multi-Field'!H95=6),'[1]Multi-Field'!AV95&lt;200),(200-'[1]Multi-Field'!AV95)*0.88,0)))))</f>
        <v>176</v>
      </c>
      <c r="BW694" s="409">
        <f>IF(AND('[1]Multi-Field'!H95=1,'[1]Multi-Field'!AV95&lt;100),(100-'[1]Multi-Field'!AV95)*0.7,IF(AND('[1]Multi-Field'!H95=2,'[1]Multi-Field'!AV95&lt;110),(100-'[1]Multi-Field'!AV95)*0.7,IF(AND('[1]Multi-Field'!H95=3,'[1]Multi-Field'!AV95&lt;130),(130-'[1]Multi-Field'!AV95)*0.8,IF(AND('[1]Multi-Field'!H95=4,'[1]Multi-Field'!AV95&lt;160),(160-'[1]Multi-Field'!AV95)*0.9,IF(AND(OR('[1]Multi-Field'!H95=5,'[1]Multi-Field'!H95=6),'[1]Multi-Field'!AV95&lt;200),(200-'[1]Multi-Field'!AV95)*0.7,0)))))</f>
        <v>140</v>
      </c>
      <c r="BX694" s="409">
        <f>IF(AND(BW694&lt;20,OR('[1]Multi-Field'!Q95=[1]Lists!$AC$24,'[1]Multi-Field'!Q95=[1]Lists!$AC$10,'[1]Multi-Field'!Q95=[1]Lists!AC106,'[1]Multi-Field'!Q95=[1]Lists!$AC$22)),0,IF(BW694&lt;20,  20,BW694))</f>
        <v>140</v>
      </c>
      <c r="BY694" s="409">
        <f>IF(AND('[1]Multi-Field'!H95=1,[1]Lists!BX694&gt;50),50,IF(AND('[1]Multi-Field'!H95=2,[1]Lists!BX694&gt;60),60,IF(AND('[1]Multi-Field'!H95=3,[1]Lists!BX694&gt;70),70,IF(AND('[1]Multi-Field'!H95=4,[1]Lists!BX694&gt;80),80,IF(AND(OR('[1]Multi-Field'!H95=5,'[1]Multi-Field'!H95=6),[1]Lists!BX694&gt;100),100,[1]Lists!BX694)))))</f>
        <v>100</v>
      </c>
      <c r="BZ694" s="422">
        <f t="shared" si="95"/>
        <v>95</v>
      </c>
      <c r="CA694" s="409">
        <f t="shared" si="96"/>
        <v>0</v>
      </c>
    </row>
    <row r="695" spans="16:79">
      <c r="P695" s="391"/>
      <c r="Q695" s="84"/>
      <c r="R695" s="395"/>
      <c r="S695" s="395"/>
      <c r="T695" s="395"/>
      <c r="U695" s="396"/>
      <c r="BH695" s="409">
        <v>94</v>
      </c>
      <c r="BI695" s="424">
        <f>'[1]Multi-Field'!B96</f>
        <v>0</v>
      </c>
      <c r="BJ695" s="409">
        <f>IF('[1]Multi-Field'!H96=[1]Lists!$BB$599,[1]Lists!$BC$599,IF('[1]Multi-Field'!H96=[1]Lists!$BB$600,[1]Lists!$BC$600,IF('[1]Multi-Field'!H96=[1]Lists!$BB$601,[1]Lists!$BC$601,IF('[1]Multi-Field'!H96=[1]Lists!$BB$602,[1]Lists!$BC$602,IF('[1]Multi-Field'!H96=[1]Lists!$BB$603,[1]Lists!$BC$603,IF('[1]Multi-Field'!H96=$BB$604,$BC$604,""))))))</f>
        <v>180</v>
      </c>
      <c r="BK695" s="409">
        <f>IF('[1]Multi-Field'!H96=[1]Lists!$BB$599,[1]Lists!$BD$599,IF('[1]Multi-Field'!H96=[1]Lists!$BB$600,[1]Lists!$BD$600,IF('[1]Multi-Field'!H96=[1]Lists!$BB$601,[1]Lists!$BD$601,IF('[1]Multi-Field'!H96=[1]Lists!$BB$602,[1]Lists!$BD$602,IF('[1]Multi-Field'!H96=[1]Lists!$BB$603,[1]Lists!$BD$603,IF('[1]Multi-Field'!H96=$BB$604,$BD$604,""))))))</f>
        <v>120</v>
      </c>
      <c r="BL695" s="409">
        <f>IF('[1]Multi-Field'!H96=[1]Lists!$BB$599,[1]Lists!$BE$599,IF('[1]Multi-Field'!H96=[1]Lists!$BB$600,[1]Lists!$BE$600,IF('[1]Multi-Field'!H96=[1]Lists!$BB$601,[1]Lists!$BE$601,IF('[1]Multi-Field'!H96=[1]Lists!$BB$602,[1]Lists!$BE$602,IF('[1]Multi-Field'!H96=[1]Lists!$BB$603,[1]Lists!$BE$603,IF('[1]Multi-Field'!H96=$BB$604,$BE$604,""))))))</f>
        <v>100</v>
      </c>
      <c r="BM695" s="409">
        <f>IF('[1]Multi-Field'!AV96&gt;((1.5*BJ695)+1),0,IF(AND('[1]Multi-Field'!AV96&gt;([1]Lists!BJ695-1),'[1]Multi-Field'!H96&lt;(1.5*BJ695)),20,IF(AND('[1]Multi-Field'!AV96&gt;(BK695+20),'[1]Multi-Field'!AV96&lt;BJ695),(20+BJ695-'[1]Multi-Field'!AV96),IF('[1]Multi-Field'!AV96&lt;BK695-1+20,BK695,""))))</f>
        <v>120</v>
      </c>
      <c r="BN695" s="409">
        <f>IF('[1]Multi-Field'!AV96&gt;((1.5*BJ695)+1),0,IF(AND('[1]Multi-Field'!AV96&gt;([1]Lists!BJ695-1),'[1]Multi-Field'!AV96&lt;(1.5*BJ695)),20,IF(AND('[1]Multi-Field'!AV96&gt;(BL695+20),'[1]Multi-Field'!AV96&lt;BJ695),(20+BJ695-'[1]Multi-Field'!AV96),IF('[1]Multi-Field'!AV96&lt;BL695-1+20,BL695,""))))</f>
        <v>100</v>
      </c>
      <c r="BO695" s="409">
        <f>IF('[1]Multi-Field'!AV96&lt;60,(IF(OR('[1]Multi-Field'!H96=1,'[1]Multi-Field'!H96=2,'[1]Multi-Field'!H96=3),40,IF(OR('[1]Multi-Field'!H96=4,'[1]Multi-Field'!H96=5,'[1]Multi-Field'!H96=6),60,"#"))),IF(AND('[1]Multi-Field'!AV96&gt;59,'[1]Multi-Field'!AV96&lt;80),(IF(OR('[1]Multi-Field'!H96=1,'[1]Multi-Field'!H96=2),20,IF('[1]Multi-Field'!H96=3,40,IF(OR('[1]Multi-Field'!H96=4,'[1]Multi-Field'!H96=5,'[1]Multi-Field'!H96=6),60,"!")))),IF(AND('[1]Multi-Field'!AV96&gt;79,'[1]Multi-Field'!AV96&lt;100),(IF(OR('[1]Multi-Field'!H96=1,'[1]Multi-Field'!H96=2,'[1]Multi-Field'!H96=3),20,IF(OR('[1]Multi-Field'!H96=4,'[1]Multi-Field'!H96=5,'[1]Multi-Field'!H96=6),60,"?"))),IF(AND('[1]Multi-Field'!AV96&gt;99,'[1]Multi-Field'!AV96&lt;150),(IF(OR('[1]Multi-Field'!H96=1,'[1]Multi-Field'!H96=2,'[1]Multi-Field'!H96=3),20,IF(OR('[1]Multi-Field'!H96=4,'[1]Multi-Field'!H96=5,'[1]Multi-Field'!H96=6),40,"*"))),IF(AND('[1]Multi-Field'!AV96&gt;149,'[1]Multi-Field'!AV96&lt;200),(IF(OR('[1]Multi-Field'!H96=1,'[1]Multi-Field'!H96=2),0,IF(OR('[1]Multi-Field'!H96=3,'[1]Multi-Field'!H96=4,'[1]Multi-Field'!H96=5,'[1]Multi-Field'!H96=6),20,"&amp;"))),IF(AND('[1]Multi-Field'!AV96&gt;199,'[1]Multi-Field'!AV96&lt;269),(IF(OR('[1]Multi-Field'!H96=4,'[1]Multi-Field'!H96=5,'[1]Multi-Field'!H96=6),20,"&amp;")),IF('[1]Multi-Field'!AV96&gt;268,0,"%")))))))</f>
        <v>60</v>
      </c>
      <c r="BP695" s="409">
        <f>IF('[1]Multi-Field'!H96=1,((('[1]Multi-Field'!J96*40)-'[1]Multi-Field'!AV96)/0.6)-120,IF('[1]Multi-Field'!H96=2,((('[1]Multi-Field'!J96*40)-'[1]Multi-Field'!AV96)/0.6)-100,IF('[1]Multi-Field'!H96=3,((('[1]Multi-Field'!J96*40)-'[1]Multi-Field'!AV96)/0.6)-80,IF('[1]Multi-Field'!H96=4,((('[1]Multi-Field'!J96*40)-'[1]Multi-Field'!AV96)/0.6)-60,IF(OR('[1]Multi-Field'!H96=5,'[1]Multi-Field'!H96=6),((('[1]Multi-Field'!J96*40)-'[1]Multi-Field'!AV96)/0.6)-40,"")))))</f>
        <v>126.66666666666669</v>
      </c>
      <c r="BQ695" s="409">
        <f t="shared" si="93"/>
        <v>101.33333333333336</v>
      </c>
      <c r="BR695" s="409">
        <f t="shared" si="94"/>
        <v>83.600000000000023</v>
      </c>
      <c r="BS695" s="409">
        <f>IF('[1]Multi-Field'!AV96&gt;165,0,IF(AND('[1]Multi-Field'!AV96&gt;80,'[1]Multi-Field'!AV96&lt;166),20,IF('[1]Multi-Field'!AV96&lt;81,(110-'[1]Multi-Field'!AV96)*0.7,"")))</f>
        <v>77</v>
      </c>
      <c r="BT695" s="409" t="str">
        <f>IF('[1]Multi-Field'!AV96&gt;10,0,IF(50-(5*'[1]Multi-Field'!AV96),""))</f>
        <v/>
      </c>
      <c r="BU695" s="409">
        <f>IF('[1]Multi-Field'!AV96&gt;109,0,(110-'[1]Multi-Field'!AV96)*0.7)</f>
        <v>77</v>
      </c>
      <c r="BV695" s="409">
        <f>IF(AND('[1]Multi-Field'!H96=1,'[1]Multi-Field'!AV96&lt;100),(100-'[1]Multi-Field'!AV96)*0.88,IF(AND('[1]Multi-Field'!H96=2,'[1]Multi-Field'!AV96&lt;110),(110-'[1]Multi-Field'!AV96)*0.88,IF(AND('[1]Multi-Field'!H96=3,'[1]Multi-Field'!AV96&lt;130),(130-'[1]Multi-Field'!AV96)*1,IF(AND('[1]Multi-Field'!H96=4,'[1]Multi-Field'!AV96&lt;160),(160-'[1]Multi-Field'!AV96)*1.13,IF(AND(OR('[1]Multi-Field'!H96=5,'[1]Multi-Field'!H96=6),'[1]Multi-Field'!AV96&lt;200),(200-'[1]Multi-Field'!AV96)*0.88,0)))))</f>
        <v>176</v>
      </c>
      <c r="BW695" s="409">
        <f>IF(AND('[1]Multi-Field'!H96=1,'[1]Multi-Field'!AV96&lt;100),(100-'[1]Multi-Field'!AV96)*0.7,IF(AND('[1]Multi-Field'!H96=2,'[1]Multi-Field'!AV96&lt;110),(100-'[1]Multi-Field'!AV96)*0.7,IF(AND('[1]Multi-Field'!H96=3,'[1]Multi-Field'!AV96&lt;130),(130-'[1]Multi-Field'!AV96)*0.8,IF(AND('[1]Multi-Field'!H96=4,'[1]Multi-Field'!AV96&lt;160),(160-'[1]Multi-Field'!AV96)*0.9,IF(AND(OR('[1]Multi-Field'!H96=5,'[1]Multi-Field'!H96=6),'[1]Multi-Field'!AV96&lt;200),(200-'[1]Multi-Field'!AV96)*0.7,0)))))</f>
        <v>140</v>
      </c>
      <c r="BX695" s="409">
        <f>IF(AND(BW695&lt;20,OR('[1]Multi-Field'!Q96=[1]Lists!$AC$24,'[1]Multi-Field'!Q96=[1]Lists!$AC$10,'[1]Multi-Field'!Q96=[1]Lists!AC107,'[1]Multi-Field'!Q96=[1]Lists!$AC$22)),0,IF(BW695&lt;20,  20,BW695))</f>
        <v>140</v>
      </c>
      <c r="BY695" s="409">
        <f>IF(AND('[1]Multi-Field'!H96=1,[1]Lists!BX695&gt;50),50,IF(AND('[1]Multi-Field'!H96=2,[1]Lists!BX695&gt;60),60,IF(AND('[1]Multi-Field'!H96=3,[1]Lists!BX695&gt;70),70,IF(AND('[1]Multi-Field'!H96=4,[1]Lists!BX695&gt;80),80,IF(AND(OR('[1]Multi-Field'!H96=5,'[1]Multi-Field'!H96=6),[1]Lists!BX695&gt;100),100,[1]Lists!BX695)))))</f>
        <v>100</v>
      </c>
      <c r="BZ695" s="422">
        <f t="shared" si="95"/>
        <v>95</v>
      </c>
      <c r="CA695" s="409">
        <f t="shared" si="96"/>
        <v>0</v>
      </c>
    </row>
    <row r="696" spans="16:79">
      <c r="P696" s="391"/>
      <c r="Q696" s="84"/>
      <c r="R696" s="395"/>
      <c r="S696" s="395"/>
      <c r="T696" s="395"/>
      <c r="U696" s="396"/>
      <c r="BH696" s="409">
        <v>95</v>
      </c>
      <c r="BI696" s="424">
        <f>'[1]Multi-Field'!B97</f>
        <v>0</v>
      </c>
      <c r="BJ696" s="409">
        <f>IF('[1]Multi-Field'!H97=[1]Lists!$BB$599,[1]Lists!$BC$599,IF('[1]Multi-Field'!H97=[1]Lists!$BB$600,[1]Lists!$BC$600,IF('[1]Multi-Field'!H97=[1]Lists!$BB$601,[1]Lists!$BC$601,IF('[1]Multi-Field'!H97=[1]Lists!$BB$602,[1]Lists!$BC$602,IF('[1]Multi-Field'!H97=[1]Lists!$BB$603,[1]Lists!$BC$603,IF('[1]Multi-Field'!H97=$BB$604,$BC$604,""))))))</f>
        <v>130</v>
      </c>
      <c r="BK696" s="409">
        <f>IF('[1]Multi-Field'!H97=[1]Lists!$BB$599,[1]Lists!$BD$599,IF('[1]Multi-Field'!H97=[1]Lists!$BB$600,[1]Lists!$BD$600,IF('[1]Multi-Field'!H97=[1]Lists!$BB$601,[1]Lists!$BD$601,IF('[1]Multi-Field'!H97=[1]Lists!$BB$602,[1]Lists!$BD$602,IF('[1]Multi-Field'!H97=[1]Lists!$BB$603,[1]Lists!$BD$603,IF('[1]Multi-Field'!H97=$BB$604,$BD$604,""))))))</f>
        <v>80</v>
      </c>
      <c r="BL696" s="409">
        <f>IF('[1]Multi-Field'!H97=[1]Lists!$BB$599,[1]Lists!$BE$599,IF('[1]Multi-Field'!H97=[1]Lists!$BB$600,[1]Lists!$BE$600,IF('[1]Multi-Field'!H97=[1]Lists!$BB$601,[1]Lists!$BE$601,IF('[1]Multi-Field'!H97=[1]Lists!$BB$602,[1]Lists!$BE$602,IF('[1]Multi-Field'!H97=[1]Lists!$BB$603,[1]Lists!$BE$603,IF('[1]Multi-Field'!H97=$BB$604,$BE$604,""))))))</f>
        <v>70</v>
      </c>
      <c r="BM696" s="409">
        <f>IF('[1]Multi-Field'!AV97&gt;((1.5*BJ696)+1),0,IF(AND('[1]Multi-Field'!AV97&gt;([1]Lists!BJ696-1),'[1]Multi-Field'!H97&lt;(1.5*BJ696)),20,IF(AND('[1]Multi-Field'!AV97&gt;(BK696+20),'[1]Multi-Field'!AV97&lt;BJ696),(20+BJ696-'[1]Multi-Field'!AV97),IF('[1]Multi-Field'!AV97&lt;BK696-1+20,BK696,""))))</f>
        <v>80</v>
      </c>
      <c r="BN696" s="409">
        <f>IF('[1]Multi-Field'!AV97&gt;((1.5*BJ696)+1),0,IF(AND('[1]Multi-Field'!AV97&gt;([1]Lists!BJ696-1),'[1]Multi-Field'!AV97&lt;(1.5*BJ696)),20,IF(AND('[1]Multi-Field'!AV97&gt;(BL696+20),'[1]Multi-Field'!AV97&lt;BJ696),(20+BJ696-'[1]Multi-Field'!AV97),IF('[1]Multi-Field'!AV97&lt;BL696-1+20,BL696,""))))</f>
        <v>70</v>
      </c>
      <c r="BO696" s="409">
        <f>IF('[1]Multi-Field'!AV97&lt;60,(IF(OR('[1]Multi-Field'!H97=1,'[1]Multi-Field'!H97=2,'[1]Multi-Field'!H97=3),40,IF(OR('[1]Multi-Field'!H97=4,'[1]Multi-Field'!H97=5,'[1]Multi-Field'!H97=6),60,"#"))),IF(AND('[1]Multi-Field'!AV97&gt;59,'[1]Multi-Field'!AV97&lt;80),(IF(OR('[1]Multi-Field'!H97=1,'[1]Multi-Field'!H97=2),20,IF('[1]Multi-Field'!H97=3,40,IF(OR('[1]Multi-Field'!H97=4,'[1]Multi-Field'!H97=5,'[1]Multi-Field'!H97=6),60,"!")))),IF(AND('[1]Multi-Field'!AV97&gt;79,'[1]Multi-Field'!AV97&lt;100),(IF(OR('[1]Multi-Field'!H97=1,'[1]Multi-Field'!H97=2,'[1]Multi-Field'!H97=3),20,IF(OR('[1]Multi-Field'!H97=4,'[1]Multi-Field'!H97=5,'[1]Multi-Field'!H97=6),60,"?"))),IF(AND('[1]Multi-Field'!AV97&gt;99,'[1]Multi-Field'!AV97&lt;150),(IF(OR('[1]Multi-Field'!H97=1,'[1]Multi-Field'!H97=2,'[1]Multi-Field'!H97=3),20,IF(OR('[1]Multi-Field'!H97=4,'[1]Multi-Field'!H97=5,'[1]Multi-Field'!H97=6),40,"*"))),IF(AND('[1]Multi-Field'!AV97&gt;149,'[1]Multi-Field'!AV97&lt;200),(IF(OR('[1]Multi-Field'!H97=1,'[1]Multi-Field'!H97=2),0,IF(OR('[1]Multi-Field'!H97=3,'[1]Multi-Field'!H97=4,'[1]Multi-Field'!H97=5,'[1]Multi-Field'!H97=6),20,"&amp;"))),IF(AND('[1]Multi-Field'!AV97&gt;199,'[1]Multi-Field'!AV97&lt;269),(IF(OR('[1]Multi-Field'!H97=4,'[1]Multi-Field'!H97=5,'[1]Multi-Field'!H97=6),20,"&amp;")),IF('[1]Multi-Field'!AV97&gt;268,0,"%")))))))</f>
        <v>40</v>
      </c>
      <c r="BP696" s="409">
        <f>IF('[1]Multi-Field'!H97=1,((('[1]Multi-Field'!J97*40)-'[1]Multi-Field'!AV97)/0.6)-120,IF('[1]Multi-Field'!H97=2,((('[1]Multi-Field'!J97*40)-'[1]Multi-Field'!AV97)/0.6)-100,IF('[1]Multi-Field'!H97=3,((('[1]Multi-Field'!J97*40)-'[1]Multi-Field'!AV97)/0.6)-80,IF('[1]Multi-Field'!H97=4,((('[1]Multi-Field'!J97*40)-'[1]Multi-Field'!AV97)/0.6)-60,IF(OR('[1]Multi-Field'!H97=5,'[1]Multi-Field'!H97=6),((('[1]Multi-Field'!J97*40)-'[1]Multi-Field'!AV97)/0.6)-40,"")))))</f>
        <v>286.66666666666669</v>
      </c>
      <c r="BQ696" s="409">
        <f t="shared" si="93"/>
        <v>229.33333333333337</v>
      </c>
      <c r="BR696" s="409">
        <f t="shared" si="94"/>
        <v>189.20000000000002</v>
      </c>
      <c r="BS696" s="409">
        <f>IF('[1]Multi-Field'!AV97&gt;165,0,IF(AND('[1]Multi-Field'!AV97&gt;80,'[1]Multi-Field'!AV97&lt;166),20,IF('[1]Multi-Field'!AV97&lt;81,(110-'[1]Multi-Field'!AV97)*0.7,"")))</f>
        <v>77</v>
      </c>
      <c r="BT696" s="409" t="str">
        <f>IF('[1]Multi-Field'!AV97&gt;10,0,IF(50-(5*'[1]Multi-Field'!AV97),""))</f>
        <v/>
      </c>
      <c r="BU696" s="409">
        <f>IF('[1]Multi-Field'!AV97&gt;109,0,(110-'[1]Multi-Field'!AV97)*0.7)</f>
        <v>77</v>
      </c>
      <c r="BV696" s="409">
        <f>IF(AND('[1]Multi-Field'!H97=1,'[1]Multi-Field'!AV97&lt;100),(100-'[1]Multi-Field'!AV97)*0.88,IF(AND('[1]Multi-Field'!H97=2,'[1]Multi-Field'!AV97&lt;110),(110-'[1]Multi-Field'!AV97)*0.88,IF(AND('[1]Multi-Field'!H97=3,'[1]Multi-Field'!AV97&lt;130),(130-'[1]Multi-Field'!AV97)*1,IF(AND('[1]Multi-Field'!H97=4,'[1]Multi-Field'!AV97&lt;160),(160-'[1]Multi-Field'!AV97)*1.13,IF(AND(OR('[1]Multi-Field'!H97=5,'[1]Multi-Field'!H97=6),'[1]Multi-Field'!AV97&lt;200),(200-'[1]Multi-Field'!AV97)*0.88,0)))))</f>
        <v>130</v>
      </c>
      <c r="BW696" s="409">
        <f>IF(AND('[1]Multi-Field'!H97=1,'[1]Multi-Field'!AV97&lt;100),(100-'[1]Multi-Field'!AV97)*0.7,IF(AND('[1]Multi-Field'!H97=2,'[1]Multi-Field'!AV97&lt;110),(100-'[1]Multi-Field'!AV97)*0.7,IF(AND('[1]Multi-Field'!H97=3,'[1]Multi-Field'!AV97&lt;130),(130-'[1]Multi-Field'!AV97)*0.8,IF(AND('[1]Multi-Field'!H97=4,'[1]Multi-Field'!AV97&lt;160),(160-'[1]Multi-Field'!AV97)*0.9,IF(AND(OR('[1]Multi-Field'!H97=5,'[1]Multi-Field'!H97=6),'[1]Multi-Field'!AV97&lt;200),(200-'[1]Multi-Field'!AV97)*0.7,0)))))</f>
        <v>104</v>
      </c>
      <c r="BX696" s="409">
        <f>IF(AND(BW696&lt;20,OR('[1]Multi-Field'!Q97=[1]Lists!$AC$24,'[1]Multi-Field'!Q97=[1]Lists!$AC$10,'[1]Multi-Field'!Q97=[1]Lists!AC108,'[1]Multi-Field'!Q97=[1]Lists!$AC$22)),0,IF(BW696&lt;20,  20,BW696))</f>
        <v>104</v>
      </c>
      <c r="BY696" s="409">
        <f>IF(AND('[1]Multi-Field'!H97=1,[1]Lists!BX696&gt;50),50,IF(AND('[1]Multi-Field'!H97=2,[1]Lists!BX696&gt;60),60,IF(AND('[1]Multi-Field'!H97=3,[1]Lists!BX696&gt;70),70,IF(AND('[1]Multi-Field'!H97=4,[1]Lists!BX696&gt;80),80,IF(AND(OR('[1]Multi-Field'!H97=5,'[1]Multi-Field'!H97=6),[1]Lists!BX696&gt;100),100,[1]Lists!BX696)))))</f>
        <v>70</v>
      </c>
      <c r="BZ696" s="422">
        <f t="shared" si="95"/>
        <v>65</v>
      </c>
      <c r="CA696" s="409">
        <f t="shared" si="96"/>
        <v>0</v>
      </c>
    </row>
    <row r="697" spans="16:79" ht="13.5" thickBot="1">
      <c r="P697" s="391"/>
      <c r="Q697" s="85"/>
      <c r="R697" s="397"/>
      <c r="S697" s="397"/>
      <c r="T697" s="397"/>
      <c r="U697" s="398"/>
      <c r="BH697" s="409">
        <v>96</v>
      </c>
      <c r="BI697" s="424">
        <f>'[1]Multi-Field'!B98</f>
        <v>0</v>
      </c>
      <c r="BJ697" s="409">
        <f>IF('[1]Multi-Field'!H98=[1]Lists!$BB$599,[1]Lists!$BC$599,IF('[1]Multi-Field'!H98=[1]Lists!$BB$600,[1]Lists!$BC$600,IF('[1]Multi-Field'!H98=[1]Lists!$BB$601,[1]Lists!$BC$601,IF('[1]Multi-Field'!H98=[1]Lists!$BB$602,[1]Lists!$BC$602,IF('[1]Multi-Field'!H98=[1]Lists!$BB$603,[1]Lists!$BC$603,IF('[1]Multi-Field'!H98=$BB$604,$BC$604,""))))))</f>
        <v>110</v>
      </c>
      <c r="BK697" s="409">
        <f>IF('[1]Multi-Field'!H98=[1]Lists!$BB$599,[1]Lists!$BD$599,IF('[1]Multi-Field'!H98=[1]Lists!$BB$600,[1]Lists!$BD$600,IF('[1]Multi-Field'!H98=[1]Lists!$BB$601,[1]Lists!$BD$601,IF('[1]Multi-Field'!H98=[1]Lists!$BB$602,[1]Lists!$BD$602,IF('[1]Multi-Field'!H98=[1]Lists!$BB$603,[1]Lists!$BD$603,IF('[1]Multi-Field'!H98=$BB$604,$BD$604,""))))))</f>
        <v>60</v>
      </c>
      <c r="BL697" s="409">
        <f>IF('[1]Multi-Field'!H98=[1]Lists!$BB$599,[1]Lists!$BE$599,IF('[1]Multi-Field'!H98=[1]Lists!$BB$600,[1]Lists!$BE$600,IF('[1]Multi-Field'!H98=[1]Lists!$BB$601,[1]Lists!$BE$601,IF('[1]Multi-Field'!H98=[1]Lists!$BB$602,[1]Lists!$BE$602,IF('[1]Multi-Field'!H98=[1]Lists!$BB$603,[1]Lists!$BE$603,IF('[1]Multi-Field'!H98=$BB$604,$BE$604,""))))))</f>
        <v>60</v>
      </c>
      <c r="BM697" s="409">
        <f>IF('[1]Multi-Field'!AV98&gt;((1.5*BJ697)+1),0,IF(AND('[1]Multi-Field'!AV98&gt;([1]Lists!BJ697-1),'[1]Multi-Field'!H98&lt;(1.5*BJ697)),20,IF(AND('[1]Multi-Field'!AV98&gt;(BK697+20),'[1]Multi-Field'!AV98&lt;BJ697),(20+BJ697-'[1]Multi-Field'!AV98),IF('[1]Multi-Field'!AV98&lt;BK697-1+20,BK697,""))))</f>
        <v>60</v>
      </c>
      <c r="BN697" s="409">
        <f>IF('[1]Multi-Field'!AV98&gt;((1.5*BJ697)+1),0,IF(AND('[1]Multi-Field'!AV98&gt;([1]Lists!BJ697-1),'[1]Multi-Field'!AV98&lt;(1.5*BJ697)),20,IF(AND('[1]Multi-Field'!AV98&gt;(BL697+20),'[1]Multi-Field'!AV98&lt;BJ697),(20+BJ697-'[1]Multi-Field'!AV98),IF('[1]Multi-Field'!AV98&lt;BL697-1+20,BL697,""))))</f>
        <v>60</v>
      </c>
      <c r="BO697" s="409">
        <f>IF('[1]Multi-Field'!AV98&lt;60,(IF(OR('[1]Multi-Field'!H98=1,'[1]Multi-Field'!H98=2,'[1]Multi-Field'!H98=3),40,IF(OR('[1]Multi-Field'!H98=4,'[1]Multi-Field'!H98=5,'[1]Multi-Field'!H98=6),60,"#"))),IF(AND('[1]Multi-Field'!AV98&gt;59,'[1]Multi-Field'!AV98&lt;80),(IF(OR('[1]Multi-Field'!H98=1,'[1]Multi-Field'!H98=2),20,IF('[1]Multi-Field'!H98=3,40,IF(OR('[1]Multi-Field'!H98=4,'[1]Multi-Field'!H98=5,'[1]Multi-Field'!H98=6),60,"!")))),IF(AND('[1]Multi-Field'!AV98&gt;79,'[1]Multi-Field'!AV98&lt;100),(IF(OR('[1]Multi-Field'!H98=1,'[1]Multi-Field'!H98=2,'[1]Multi-Field'!H98=3),20,IF(OR('[1]Multi-Field'!H98=4,'[1]Multi-Field'!H98=5,'[1]Multi-Field'!H98=6),60,"?"))),IF(AND('[1]Multi-Field'!AV98&gt;99,'[1]Multi-Field'!AV98&lt;150),(IF(OR('[1]Multi-Field'!H98=1,'[1]Multi-Field'!H98=2,'[1]Multi-Field'!H98=3),20,IF(OR('[1]Multi-Field'!H98=4,'[1]Multi-Field'!H98=5,'[1]Multi-Field'!H98=6),40,"*"))),IF(AND('[1]Multi-Field'!AV98&gt;149,'[1]Multi-Field'!AV98&lt;200),(IF(OR('[1]Multi-Field'!H98=1,'[1]Multi-Field'!H98=2),0,IF(OR('[1]Multi-Field'!H98=3,'[1]Multi-Field'!H98=4,'[1]Multi-Field'!H98=5,'[1]Multi-Field'!H98=6),20,"&amp;"))),IF(AND('[1]Multi-Field'!AV98&gt;199,'[1]Multi-Field'!AV98&lt;269),(IF(OR('[1]Multi-Field'!H98=4,'[1]Multi-Field'!H98=5,'[1]Multi-Field'!H98=6),20,"&amp;")),IF('[1]Multi-Field'!AV98&gt;268,0,"%")))))))</f>
        <v>40</v>
      </c>
      <c r="BP697" s="409">
        <f>IF('[1]Multi-Field'!H98=1,((('[1]Multi-Field'!J98*40)-'[1]Multi-Field'!AV98)/0.6)-120,IF('[1]Multi-Field'!H98=2,((('[1]Multi-Field'!J98*40)-'[1]Multi-Field'!AV98)/0.6)-100,IF('[1]Multi-Field'!H98=3,((('[1]Multi-Field'!J98*40)-'[1]Multi-Field'!AV98)/0.6)-80,IF('[1]Multi-Field'!H98=4,((('[1]Multi-Field'!J98*40)-'[1]Multi-Field'!AV98)/0.6)-60,IF(OR('[1]Multi-Field'!H98=5,'[1]Multi-Field'!H98=6),((('[1]Multi-Field'!J98*40)-'[1]Multi-Field'!AV98)/0.6)-40,"")))))</f>
        <v>133.33333333333334</v>
      </c>
      <c r="BQ697" s="409">
        <f t="shared" si="93"/>
        <v>106.66666666666669</v>
      </c>
      <c r="BR697" s="409">
        <f t="shared" si="94"/>
        <v>88.000000000000014</v>
      </c>
      <c r="BS697" s="409">
        <f>IF('[1]Multi-Field'!AV98&gt;165,0,IF(AND('[1]Multi-Field'!AV98&gt;80,'[1]Multi-Field'!AV98&lt;166),20,IF('[1]Multi-Field'!AV98&lt;81,(110-'[1]Multi-Field'!AV98)*0.7,"")))</f>
        <v>77</v>
      </c>
      <c r="BT697" s="409" t="str">
        <f>IF('[1]Multi-Field'!AV98&gt;10,0,IF(50-(5*'[1]Multi-Field'!AV98),""))</f>
        <v/>
      </c>
      <c r="BU697" s="409">
        <f>IF('[1]Multi-Field'!AV98&gt;109,0,(110-'[1]Multi-Field'!AV98)*0.7)</f>
        <v>77</v>
      </c>
      <c r="BV697" s="409">
        <f>IF(AND('[1]Multi-Field'!H98=1,'[1]Multi-Field'!AV98&lt;100),(100-'[1]Multi-Field'!AV98)*0.88,IF(AND('[1]Multi-Field'!H98=2,'[1]Multi-Field'!AV98&lt;110),(110-'[1]Multi-Field'!AV98)*0.88,IF(AND('[1]Multi-Field'!H98=3,'[1]Multi-Field'!AV98&lt;130),(130-'[1]Multi-Field'!AV98)*1,IF(AND('[1]Multi-Field'!H98=4,'[1]Multi-Field'!AV98&lt;160),(160-'[1]Multi-Field'!AV98)*1.13,IF(AND(OR('[1]Multi-Field'!H98=5,'[1]Multi-Field'!H98=6),'[1]Multi-Field'!AV98&lt;200),(200-'[1]Multi-Field'!AV98)*0.88,0)))))</f>
        <v>96.8</v>
      </c>
      <c r="BW697" s="409">
        <f>IF(AND('[1]Multi-Field'!H98=1,'[1]Multi-Field'!AV98&lt;100),(100-'[1]Multi-Field'!AV98)*0.7,IF(AND('[1]Multi-Field'!H98=2,'[1]Multi-Field'!AV98&lt;110),(100-'[1]Multi-Field'!AV98)*0.7,IF(AND('[1]Multi-Field'!H98=3,'[1]Multi-Field'!AV98&lt;130),(130-'[1]Multi-Field'!AV98)*0.8,IF(AND('[1]Multi-Field'!H98=4,'[1]Multi-Field'!AV98&lt;160),(160-'[1]Multi-Field'!AV98)*0.9,IF(AND(OR('[1]Multi-Field'!H98=5,'[1]Multi-Field'!H98=6),'[1]Multi-Field'!AV98&lt;200),(200-'[1]Multi-Field'!AV98)*0.7,0)))))</f>
        <v>70</v>
      </c>
      <c r="BX697" s="409">
        <f>IF(AND(BW697&lt;20,OR('[1]Multi-Field'!Q98=[1]Lists!$AC$24,'[1]Multi-Field'!Q98=[1]Lists!$AC$10,'[1]Multi-Field'!Q98=[1]Lists!AC109,'[1]Multi-Field'!Q98=[1]Lists!$AC$22)),0,IF(BW697&lt;20,  20,BW697))</f>
        <v>70</v>
      </c>
      <c r="BY697" s="409">
        <f>IF(AND('[1]Multi-Field'!H98=1,[1]Lists!BX697&gt;50),50,IF(AND('[1]Multi-Field'!H98=2,[1]Lists!BX697&gt;60),60,IF(AND('[1]Multi-Field'!H98=3,[1]Lists!BX697&gt;70),70,IF(AND('[1]Multi-Field'!H98=4,[1]Lists!BX697&gt;80),80,IF(AND(OR('[1]Multi-Field'!H98=5,'[1]Multi-Field'!H98=6),[1]Lists!BX697&gt;100),100,[1]Lists!BX697)))))</f>
        <v>60</v>
      </c>
      <c r="BZ697" s="422">
        <f t="shared" si="95"/>
        <v>55</v>
      </c>
      <c r="CA697" s="409">
        <f t="shared" si="96"/>
        <v>0</v>
      </c>
    </row>
    <row r="698" spans="16:79">
      <c r="P698" s="391"/>
      <c r="Q698" s="83"/>
      <c r="R698" s="395"/>
      <c r="S698" s="395"/>
      <c r="T698" s="395"/>
      <c r="U698" s="396"/>
      <c r="BH698" s="409">
        <v>97</v>
      </c>
      <c r="BI698" s="424">
        <f>'[1]Multi-Field'!B99</f>
        <v>0</v>
      </c>
      <c r="BJ698" s="409">
        <f>IF('[1]Multi-Field'!H99=[1]Lists!$BB$599,[1]Lists!$BC$599,IF('[1]Multi-Field'!H99=[1]Lists!$BB$600,[1]Lists!$BC$600,IF('[1]Multi-Field'!H99=[1]Lists!$BB$601,[1]Lists!$BC$601,IF('[1]Multi-Field'!H99=[1]Lists!$BB$602,[1]Lists!$BC$602,IF('[1]Multi-Field'!H99=[1]Lists!$BB$603,[1]Lists!$BC$603,IF('[1]Multi-Field'!H99=$BB$604,$BC$604,""))))))</f>
        <v>110</v>
      </c>
      <c r="BK698" s="409">
        <f>IF('[1]Multi-Field'!H99=[1]Lists!$BB$599,[1]Lists!$BD$599,IF('[1]Multi-Field'!H99=[1]Lists!$BB$600,[1]Lists!$BD$600,IF('[1]Multi-Field'!H99=[1]Lists!$BB$601,[1]Lists!$BD$601,IF('[1]Multi-Field'!H99=[1]Lists!$BB$602,[1]Lists!$BD$602,IF('[1]Multi-Field'!H99=[1]Lists!$BB$603,[1]Lists!$BD$603,IF('[1]Multi-Field'!H99=$BB$604,$BD$604,""))))))</f>
        <v>60</v>
      </c>
      <c r="BL698" s="409">
        <f>IF('[1]Multi-Field'!H99=[1]Lists!$BB$599,[1]Lists!$BE$599,IF('[1]Multi-Field'!H99=[1]Lists!$BB$600,[1]Lists!$BE$600,IF('[1]Multi-Field'!H99=[1]Lists!$BB$601,[1]Lists!$BE$601,IF('[1]Multi-Field'!H99=[1]Lists!$BB$602,[1]Lists!$BE$602,IF('[1]Multi-Field'!H99=[1]Lists!$BB$603,[1]Lists!$BE$603,IF('[1]Multi-Field'!H99=$BB$604,$BE$604,""))))))</f>
        <v>60</v>
      </c>
      <c r="BM698" s="409">
        <f>IF('[1]Multi-Field'!AV99&gt;((1.5*BJ698)+1),0,IF(AND('[1]Multi-Field'!AV99&gt;([1]Lists!BJ698-1),'[1]Multi-Field'!H99&lt;(1.5*BJ698)),20,IF(AND('[1]Multi-Field'!AV99&gt;(BK698+20),'[1]Multi-Field'!AV99&lt;BJ698),(20+BJ698-'[1]Multi-Field'!AV99),IF('[1]Multi-Field'!AV99&lt;BK698-1+20,BK698,""))))</f>
        <v>60</v>
      </c>
      <c r="BN698" s="409">
        <f>IF('[1]Multi-Field'!AV99&gt;((1.5*BJ698)+1),0,IF(AND('[1]Multi-Field'!AV99&gt;([1]Lists!BJ698-1),'[1]Multi-Field'!AV99&lt;(1.5*BJ698)),20,IF(AND('[1]Multi-Field'!AV99&gt;(BL698+20),'[1]Multi-Field'!AV99&lt;BJ698),(20+BJ698-'[1]Multi-Field'!AV99),IF('[1]Multi-Field'!AV99&lt;BL698-1+20,BL698,""))))</f>
        <v>60</v>
      </c>
      <c r="BO698" s="409">
        <f>IF('[1]Multi-Field'!AV99&lt;60,(IF(OR('[1]Multi-Field'!H99=1,'[1]Multi-Field'!H99=2,'[1]Multi-Field'!H99=3),40,IF(OR('[1]Multi-Field'!H99=4,'[1]Multi-Field'!H99=5,'[1]Multi-Field'!H99=6),60,"#"))),IF(AND('[1]Multi-Field'!AV99&gt;59,'[1]Multi-Field'!AV99&lt;80),(IF(OR('[1]Multi-Field'!H99=1,'[1]Multi-Field'!H99=2),20,IF('[1]Multi-Field'!H99=3,40,IF(OR('[1]Multi-Field'!H99=4,'[1]Multi-Field'!H99=5,'[1]Multi-Field'!H99=6),60,"!")))),IF(AND('[1]Multi-Field'!AV99&gt;79,'[1]Multi-Field'!AV99&lt;100),(IF(OR('[1]Multi-Field'!H99=1,'[1]Multi-Field'!H99=2,'[1]Multi-Field'!H99=3),20,IF(OR('[1]Multi-Field'!H99=4,'[1]Multi-Field'!H99=5,'[1]Multi-Field'!H99=6),60,"?"))),IF(AND('[1]Multi-Field'!AV99&gt;99,'[1]Multi-Field'!AV99&lt;150),(IF(OR('[1]Multi-Field'!H99=1,'[1]Multi-Field'!H99=2,'[1]Multi-Field'!H99=3),20,IF(OR('[1]Multi-Field'!H99=4,'[1]Multi-Field'!H99=5,'[1]Multi-Field'!H99=6),40,"*"))),IF(AND('[1]Multi-Field'!AV99&gt;149,'[1]Multi-Field'!AV99&lt;200),(IF(OR('[1]Multi-Field'!H99=1,'[1]Multi-Field'!H99=2),0,IF(OR('[1]Multi-Field'!H99=3,'[1]Multi-Field'!H99=4,'[1]Multi-Field'!H99=5,'[1]Multi-Field'!H99=6),20,"&amp;"))),IF(AND('[1]Multi-Field'!AV99&gt;199,'[1]Multi-Field'!AV99&lt;269),(IF(OR('[1]Multi-Field'!H99=4,'[1]Multi-Field'!H99=5,'[1]Multi-Field'!H99=6),20,"&amp;")),IF('[1]Multi-Field'!AV99&gt;268,0,"%")))))))</f>
        <v>40</v>
      </c>
      <c r="BP698" s="409">
        <f>IF('[1]Multi-Field'!H99=1,((('[1]Multi-Field'!J99*40)-'[1]Multi-Field'!AV99)/0.6)-120,IF('[1]Multi-Field'!H99=2,((('[1]Multi-Field'!J99*40)-'[1]Multi-Field'!AV99)/0.6)-100,IF('[1]Multi-Field'!H99=3,((('[1]Multi-Field'!J99*40)-'[1]Multi-Field'!AV99)/0.6)-80,IF('[1]Multi-Field'!H99=4,((('[1]Multi-Field'!J99*40)-'[1]Multi-Field'!AV99)/0.6)-60,IF(OR('[1]Multi-Field'!H99=5,'[1]Multi-Field'!H99=6),((('[1]Multi-Field'!J99*40)-'[1]Multi-Field'!AV99)/0.6)-40,"")))))</f>
        <v>266.66666666666669</v>
      </c>
      <c r="BQ698" s="409">
        <f t="shared" si="93"/>
        <v>213.33333333333337</v>
      </c>
      <c r="BR698" s="409">
        <f t="shared" si="94"/>
        <v>176.00000000000003</v>
      </c>
      <c r="BS698" s="409">
        <f>IF('[1]Multi-Field'!AV99&gt;165,0,IF(AND('[1]Multi-Field'!AV99&gt;80,'[1]Multi-Field'!AV99&lt;166),20,IF('[1]Multi-Field'!AV99&lt;81,(110-'[1]Multi-Field'!AV99)*0.7,"")))</f>
        <v>77</v>
      </c>
      <c r="BT698" s="409" t="str">
        <f>IF('[1]Multi-Field'!AV99&gt;10,0,IF(50-(5*'[1]Multi-Field'!AV99),""))</f>
        <v/>
      </c>
      <c r="BU698" s="409">
        <f>IF('[1]Multi-Field'!AV99&gt;109,0,(110-'[1]Multi-Field'!AV99)*0.7)</f>
        <v>77</v>
      </c>
      <c r="BV698" s="409">
        <f>IF(AND('[1]Multi-Field'!H99=1,'[1]Multi-Field'!AV99&lt;100),(100-'[1]Multi-Field'!AV99)*0.88,IF(AND('[1]Multi-Field'!H99=2,'[1]Multi-Field'!AV99&lt;110),(110-'[1]Multi-Field'!AV99)*0.88,IF(AND('[1]Multi-Field'!H99=3,'[1]Multi-Field'!AV99&lt;130),(130-'[1]Multi-Field'!AV99)*1,IF(AND('[1]Multi-Field'!H99=4,'[1]Multi-Field'!AV99&lt;160),(160-'[1]Multi-Field'!AV99)*1.13,IF(AND(OR('[1]Multi-Field'!H99=5,'[1]Multi-Field'!H99=6),'[1]Multi-Field'!AV99&lt;200),(200-'[1]Multi-Field'!AV99)*0.88,0)))))</f>
        <v>96.8</v>
      </c>
      <c r="BW698" s="409">
        <f>IF(AND('[1]Multi-Field'!H99=1,'[1]Multi-Field'!AV99&lt;100),(100-'[1]Multi-Field'!AV99)*0.7,IF(AND('[1]Multi-Field'!H99=2,'[1]Multi-Field'!AV99&lt;110),(100-'[1]Multi-Field'!AV99)*0.7,IF(AND('[1]Multi-Field'!H99=3,'[1]Multi-Field'!AV99&lt;130),(130-'[1]Multi-Field'!AV99)*0.8,IF(AND('[1]Multi-Field'!H99=4,'[1]Multi-Field'!AV99&lt;160),(160-'[1]Multi-Field'!AV99)*0.9,IF(AND(OR('[1]Multi-Field'!H99=5,'[1]Multi-Field'!H99=6),'[1]Multi-Field'!AV99&lt;200),(200-'[1]Multi-Field'!AV99)*0.7,0)))))</f>
        <v>70</v>
      </c>
      <c r="BX698" s="409">
        <f>IF(AND(BW698&lt;20,OR('[1]Multi-Field'!Q99=[1]Lists!$AC$24,'[1]Multi-Field'!Q99=[1]Lists!$AC$10,'[1]Multi-Field'!Q99=[1]Lists!AC110,'[1]Multi-Field'!Q99=[1]Lists!$AC$22)),0,IF(BW698&lt;20,  20,BW698))</f>
        <v>70</v>
      </c>
      <c r="BY698" s="409">
        <f>IF(AND('[1]Multi-Field'!H99=1,[1]Lists!BX698&gt;50),50,IF(AND('[1]Multi-Field'!H99=2,[1]Lists!BX698&gt;60),60,IF(AND('[1]Multi-Field'!H99=3,[1]Lists!BX698&gt;70),70,IF(AND('[1]Multi-Field'!H99=4,[1]Lists!BX698&gt;80),80,IF(AND(OR('[1]Multi-Field'!H99=5,'[1]Multi-Field'!H99=6),[1]Lists!BX698&gt;100),100,[1]Lists!BX698)))))</f>
        <v>60</v>
      </c>
      <c r="BZ698" s="422">
        <f t="shared" si="95"/>
        <v>55</v>
      </c>
      <c r="CA698" s="409">
        <f t="shared" si="96"/>
        <v>0</v>
      </c>
    </row>
    <row r="699" spans="16:79">
      <c r="P699" s="391"/>
      <c r="Q699" s="84"/>
      <c r="R699" s="395"/>
      <c r="S699" s="395"/>
      <c r="T699" s="395"/>
      <c r="U699" s="396"/>
      <c r="BH699" s="409">
        <v>98</v>
      </c>
      <c r="BI699" s="424">
        <f>'[1]Multi-Field'!B100</f>
        <v>0</v>
      </c>
      <c r="BJ699" s="409">
        <f>IF('[1]Multi-Field'!H100=[1]Lists!$BB$599,[1]Lists!$BC$599,IF('[1]Multi-Field'!H100=[1]Lists!$BB$600,[1]Lists!$BC$600,IF('[1]Multi-Field'!H100=[1]Lists!$BB$601,[1]Lists!$BC$601,IF('[1]Multi-Field'!H100=[1]Lists!$BB$602,[1]Lists!$BC$602,IF('[1]Multi-Field'!H100=[1]Lists!$BB$603,[1]Lists!$BC$603,IF('[1]Multi-Field'!H100=$BB$604,$BC$604,""))))))</f>
        <v>110</v>
      </c>
      <c r="BK699" s="409">
        <f>IF('[1]Multi-Field'!H100=[1]Lists!$BB$599,[1]Lists!$BD$599,IF('[1]Multi-Field'!H100=[1]Lists!$BB$600,[1]Lists!$BD$600,IF('[1]Multi-Field'!H100=[1]Lists!$BB$601,[1]Lists!$BD$601,IF('[1]Multi-Field'!H100=[1]Lists!$BB$602,[1]Lists!$BD$602,IF('[1]Multi-Field'!H100=[1]Lists!$BB$603,[1]Lists!$BD$603,IF('[1]Multi-Field'!H100=$BB$604,$BD$604,""))))))</f>
        <v>60</v>
      </c>
      <c r="BL699" s="409">
        <f>IF('[1]Multi-Field'!H100=[1]Lists!$BB$599,[1]Lists!$BE$599,IF('[1]Multi-Field'!H100=[1]Lists!$BB$600,[1]Lists!$BE$600,IF('[1]Multi-Field'!H100=[1]Lists!$BB$601,[1]Lists!$BE$601,IF('[1]Multi-Field'!H100=[1]Lists!$BB$602,[1]Lists!$BE$602,IF('[1]Multi-Field'!H100=[1]Lists!$BB$603,[1]Lists!$BE$603,IF('[1]Multi-Field'!H100=$BB$604,$BE$604,""))))))</f>
        <v>60</v>
      </c>
      <c r="BM699" s="409">
        <f>IF('[1]Multi-Field'!AV100&gt;((1.5*BJ699)+1),0,IF(AND('[1]Multi-Field'!AV100&gt;([1]Lists!BJ699-1),'[1]Multi-Field'!H100&lt;(1.5*BJ699)),20,IF(AND('[1]Multi-Field'!AV100&gt;(BK699+20),'[1]Multi-Field'!AV100&lt;BJ699),(20+BJ699-'[1]Multi-Field'!AV100),IF('[1]Multi-Field'!AV100&lt;BK699-1+20,BK699,""))))</f>
        <v>60</v>
      </c>
      <c r="BN699" s="409">
        <f>IF('[1]Multi-Field'!AV100&gt;((1.5*BJ699)+1),0,IF(AND('[1]Multi-Field'!AV100&gt;([1]Lists!BJ699-1),'[1]Multi-Field'!AV100&lt;(1.5*BJ699)),20,IF(AND('[1]Multi-Field'!AV100&gt;(BL699+20),'[1]Multi-Field'!AV100&lt;BJ699),(20+BJ699-'[1]Multi-Field'!AV100),IF('[1]Multi-Field'!AV100&lt;BL699-1+20,BL699,""))))</f>
        <v>60</v>
      </c>
      <c r="BO699" s="409">
        <f>IF('[1]Multi-Field'!AV100&lt;60,(IF(OR('[1]Multi-Field'!H100=1,'[1]Multi-Field'!H100=2,'[1]Multi-Field'!H100=3),40,IF(OR('[1]Multi-Field'!H100=4,'[1]Multi-Field'!H100=5,'[1]Multi-Field'!H100=6),60,"#"))),IF(AND('[1]Multi-Field'!AV100&gt;59,'[1]Multi-Field'!AV100&lt;80),(IF(OR('[1]Multi-Field'!H100=1,'[1]Multi-Field'!H100=2),20,IF('[1]Multi-Field'!H100=3,40,IF(OR('[1]Multi-Field'!H100=4,'[1]Multi-Field'!H100=5,'[1]Multi-Field'!H100=6),60,"!")))),IF(AND('[1]Multi-Field'!AV100&gt;79,'[1]Multi-Field'!AV100&lt;100),(IF(OR('[1]Multi-Field'!H100=1,'[1]Multi-Field'!H100=2,'[1]Multi-Field'!H100=3),20,IF(OR('[1]Multi-Field'!H100=4,'[1]Multi-Field'!H100=5,'[1]Multi-Field'!H100=6),60,"?"))),IF(AND('[1]Multi-Field'!AV100&gt;99,'[1]Multi-Field'!AV100&lt;150),(IF(OR('[1]Multi-Field'!H100=1,'[1]Multi-Field'!H100=2,'[1]Multi-Field'!H100=3),20,IF(OR('[1]Multi-Field'!H100=4,'[1]Multi-Field'!H100=5,'[1]Multi-Field'!H100=6),40,"*"))),IF(AND('[1]Multi-Field'!AV100&gt;149,'[1]Multi-Field'!AV100&lt;200),(IF(OR('[1]Multi-Field'!H100=1,'[1]Multi-Field'!H100=2),0,IF(OR('[1]Multi-Field'!H100=3,'[1]Multi-Field'!H100=4,'[1]Multi-Field'!H100=5,'[1]Multi-Field'!H100=6),20,"&amp;"))),IF(AND('[1]Multi-Field'!AV100&gt;199,'[1]Multi-Field'!AV100&lt;269),(IF(OR('[1]Multi-Field'!H100=4,'[1]Multi-Field'!H100=5,'[1]Multi-Field'!H100=6),20,"&amp;")),IF('[1]Multi-Field'!AV100&gt;268,0,"%")))))))</f>
        <v>40</v>
      </c>
      <c r="BP699" s="409">
        <f>IF('[1]Multi-Field'!H100=1,((('[1]Multi-Field'!J100*40)-'[1]Multi-Field'!AV100)/0.6)-120,IF('[1]Multi-Field'!H100=2,((('[1]Multi-Field'!J100*40)-'[1]Multi-Field'!AV100)/0.6)-100,IF('[1]Multi-Field'!H100=3,((('[1]Multi-Field'!J100*40)-'[1]Multi-Field'!AV100)/0.6)-80,IF('[1]Multi-Field'!H100=4,((('[1]Multi-Field'!J100*40)-'[1]Multi-Field'!AV100)/0.6)-60,IF(OR('[1]Multi-Field'!H100=5,'[1]Multi-Field'!H100=6),((('[1]Multi-Field'!J100*40)-'[1]Multi-Field'!AV100)/0.6)-40,"")))))</f>
        <v>266.66666666666669</v>
      </c>
      <c r="BQ699" s="409">
        <f t="shared" si="93"/>
        <v>213.33333333333337</v>
      </c>
      <c r="BR699" s="409">
        <f t="shared" si="94"/>
        <v>176.00000000000003</v>
      </c>
      <c r="BS699" s="409">
        <f>IF('[1]Multi-Field'!AV100&gt;165,0,IF(AND('[1]Multi-Field'!AV100&gt;80,'[1]Multi-Field'!AV100&lt;166),20,IF('[1]Multi-Field'!AV100&lt;81,(110-'[1]Multi-Field'!AV100)*0.7,"")))</f>
        <v>77</v>
      </c>
      <c r="BT699" s="409" t="str">
        <f>IF('[1]Multi-Field'!AV100&gt;10,0,IF(50-(5*'[1]Multi-Field'!AV100),""))</f>
        <v/>
      </c>
      <c r="BU699" s="409">
        <f>IF('[1]Multi-Field'!AV100&gt;109,0,(110-'[1]Multi-Field'!AV100)*0.7)</f>
        <v>77</v>
      </c>
      <c r="BV699" s="409">
        <f>IF(AND('[1]Multi-Field'!H100=1,'[1]Multi-Field'!AV100&lt;100),(100-'[1]Multi-Field'!AV100)*0.88,IF(AND('[1]Multi-Field'!H100=2,'[1]Multi-Field'!AV100&lt;110),(110-'[1]Multi-Field'!AV100)*0.88,IF(AND('[1]Multi-Field'!H100=3,'[1]Multi-Field'!AV100&lt;130),(130-'[1]Multi-Field'!AV100)*1,IF(AND('[1]Multi-Field'!H100=4,'[1]Multi-Field'!AV100&lt;160),(160-'[1]Multi-Field'!AV100)*1.13,IF(AND(OR('[1]Multi-Field'!H100=5,'[1]Multi-Field'!H100=6),'[1]Multi-Field'!AV100&lt;200),(200-'[1]Multi-Field'!AV100)*0.88,0)))))</f>
        <v>96.8</v>
      </c>
      <c r="BW699" s="409">
        <f>IF(AND('[1]Multi-Field'!H100=1,'[1]Multi-Field'!AV100&lt;100),(100-'[1]Multi-Field'!AV100)*0.7,IF(AND('[1]Multi-Field'!H100=2,'[1]Multi-Field'!AV100&lt;110),(100-'[1]Multi-Field'!AV100)*0.7,IF(AND('[1]Multi-Field'!H100=3,'[1]Multi-Field'!AV100&lt;130),(130-'[1]Multi-Field'!AV100)*0.8,IF(AND('[1]Multi-Field'!H100=4,'[1]Multi-Field'!AV100&lt;160),(160-'[1]Multi-Field'!AV100)*0.9,IF(AND(OR('[1]Multi-Field'!H100=5,'[1]Multi-Field'!H100=6),'[1]Multi-Field'!AV100&lt;200),(200-'[1]Multi-Field'!AV100)*0.7,0)))))</f>
        <v>70</v>
      </c>
      <c r="BX699" s="409">
        <f>IF(AND(BW699&lt;20,OR('[1]Multi-Field'!Q100=[1]Lists!$AC$24,'[1]Multi-Field'!Q100=[1]Lists!$AC$10,'[1]Multi-Field'!Q100=[1]Lists!AC111,'[1]Multi-Field'!Q100=[1]Lists!$AC$22)),0,IF(BW699&lt;20,  20,BW699))</f>
        <v>70</v>
      </c>
      <c r="BY699" s="409">
        <f>IF(AND('[1]Multi-Field'!H100=1,[1]Lists!BX699&gt;50),50,IF(AND('[1]Multi-Field'!H100=2,[1]Lists!BX699&gt;60),60,IF(AND('[1]Multi-Field'!H100=3,[1]Lists!BX699&gt;70),70,IF(AND('[1]Multi-Field'!H100=4,[1]Lists!BX699&gt;80),80,IF(AND(OR('[1]Multi-Field'!H100=5,'[1]Multi-Field'!H100=6),[1]Lists!BX699&gt;100),100,[1]Lists!BX699)))))</f>
        <v>60</v>
      </c>
      <c r="BZ699" s="422">
        <f t="shared" si="95"/>
        <v>55</v>
      </c>
      <c r="CA699" s="409">
        <f t="shared" si="96"/>
        <v>0</v>
      </c>
    </row>
    <row r="700" spans="16:79">
      <c r="P700" s="391"/>
      <c r="Q700" s="84"/>
      <c r="R700" s="395"/>
      <c r="S700" s="395"/>
      <c r="T700" s="395"/>
      <c r="U700" s="396"/>
      <c r="BH700" s="409">
        <v>99</v>
      </c>
      <c r="BI700" s="424">
        <f>'[1]Multi-Field'!B101</f>
        <v>0</v>
      </c>
      <c r="BJ700" s="409">
        <f>IF('[1]Multi-Field'!H101=[1]Lists!$BB$599,[1]Lists!$BC$599,IF('[1]Multi-Field'!H101=[1]Lists!$BB$600,[1]Lists!$BC$600,IF('[1]Multi-Field'!H101=[1]Lists!$BB$601,[1]Lists!$BC$601,IF('[1]Multi-Field'!H101=[1]Lists!$BB$602,[1]Lists!$BC$602,IF('[1]Multi-Field'!H101=[1]Lists!$BB$603,[1]Lists!$BC$603,IF('[1]Multi-Field'!H101=$BB$604,$BC$604,""))))))</f>
        <v>130</v>
      </c>
      <c r="BK700" s="409">
        <f>IF('[1]Multi-Field'!H101=[1]Lists!$BB$599,[1]Lists!$BD$599,IF('[1]Multi-Field'!H101=[1]Lists!$BB$600,[1]Lists!$BD$600,IF('[1]Multi-Field'!H101=[1]Lists!$BB$601,[1]Lists!$BD$601,IF('[1]Multi-Field'!H101=[1]Lists!$BB$602,[1]Lists!$BD$602,IF('[1]Multi-Field'!H101=[1]Lists!$BB$603,[1]Lists!$BD$603,IF('[1]Multi-Field'!H101=$BB$604,$BD$604,""))))))</f>
        <v>80</v>
      </c>
      <c r="BL700" s="409">
        <f>IF('[1]Multi-Field'!H101=[1]Lists!$BB$599,[1]Lists!$BE$599,IF('[1]Multi-Field'!H101=[1]Lists!$BB$600,[1]Lists!$BE$600,IF('[1]Multi-Field'!H101=[1]Lists!$BB$601,[1]Lists!$BE$601,IF('[1]Multi-Field'!H101=[1]Lists!$BB$602,[1]Lists!$BE$602,IF('[1]Multi-Field'!H101=[1]Lists!$BB$603,[1]Lists!$BE$603,IF('[1]Multi-Field'!H101=$BB$604,$BE$604,""))))))</f>
        <v>70</v>
      </c>
      <c r="BM700" s="409">
        <f>IF('[1]Multi-Field'!AV101&gt;((1.5*BJ700)+1),0,IF(AND('[1]Multi-Field'!AV101&gt;([1]Lists!BJ700-1),'[1]Multi-Field'!H101&lt;(1.5*BJ700)),20,IF(AND('[1]Multi-Field'!AV101&gt;(BK700+20),'[1]Multi-Field'!AV101&lt;BJ700),(20+BJ700-'[1]Multi-Field'!AV101),IF('[1]Multi-Field'!AV101&lt;BK700-1+20,BK700,""))))</f>
        <v>80</v>
      </c>
      <c r="BN700" s="409">
        <f>IF('[1]Multi-Field'!AV101&gt;((1.5*BJ700)+1),0,IF(AND('[1]Multi-Field'!AV101&gt;([1]Lists!BJ700-1),'[1]Multi-Field'!AV101&lt;(1.5*BJ700)),20,IF(AND('[1]Multi-Field'!AV101&gt;(BL700+20),'[1]Multi-Field'!AV101&lt;BJ700),(20+BJ700-'[1]Multi-Field'!AV101),IF('[1]Multi-Field'!AV101&lt;BL700-1+20,BL700,""))))</f>
        <v>70</v>
      </c>
      <c r="BO700" s="409">
        <f>IF('[1]Multi-Field'!AV101&lt;60,(IF(OR('[1]Multi-Field'!H101=1,'[1]Multi-Field'!H101=2,'[1]Multi-Field'!H101=3),40,IF(OR('[1]Multi-Field'!H101=4,'[1]Multi-Field'!H101=5,'[1]Multi-Field'!H101=6),60,"#"))),IF(AND('[1]Multi-Field'!AV101&gt;59,'[1]Multi-Field'!AV101&lt;80),(IF(OR('[1]Multi-Field'!H101=1,'[1]Multi-Field'!H101=2),20,IF('[1]Multi-Field'!H101=3,40,IF(OR('[1]Multi-Field'!H101=4,'[1]Multi-Field'!H101=5,'[1]Multi-Field'!H101=6),60,"!")))),IF(AND('[1]Multi-Field'!AV101&gt;79,'[1]Multi-Field'!AV101&lt;100),(IF(OR('[1]Multi-Field'!H101=1,'[1]Multi-Field'!H101=2,'[1]Multi-Field'!H101=3),20,IF(OR('[1]Multi-Field'!H101=4,'[1]Multi-Field'!H101=5,'[1]Multi-Field'!H101=6),60,"?"))),IF(AND('[1]Multi-Field'!AV101&gt;99,'[1]Multi-Field'!AV101&lt;150),(IF(OR('[1]Multi-Field'!H101=1,'[1]Multi-Field'!H101=2,'[1]Multi-Field'!H101=3),20,IF(OR('[1]Multi-Field'!H101=4,'[1]Multi-Field'!H101=5,'[1]Multi-Field'!H101=6),40,"*"))),IF(AND('[1]Multi-Field'!AV101&gt;149,'[1]Multi-Field'!AV101&lt;200),(IF(OR('[1]Multi-Field'!H101=1,'[1]Multi-Field'!H101=2),0,IF(OR('[1]Multi-Field'!H101=3,'[1]Multi-Field'!H101=4,'[1]Multi-Field'!H101=5,'[1]Multi-Field'!H101=6),20,"&amp;"))),IF(AND('[1]Multi-Field'!AV101&gt;199,'[1]Multi-Field'!AV101&lt;269),(IF(OR('[1]Multi-Field'!H101=4,'[1]Multi-Field'!H101=5,'[1]Multi-Field'!H101=6),20,"&amp;")),IF('[1]Multi-Field'!AV101&gt;268,0,"%")))))))</f>
        <v>40</v>
      </c>
      <c r="BP700" s="409">
        <f>IF('[1]Multi-Field'!H101=1,((('[1]Multi-Field'!J101*40)-'[1]Multi-Field'!AV101)/0.6)-120,IF('[1]Multi-Field'!H101=2,((('[1]Multi-Field'!J101*40)-'[1]Multi-Field'!AV101)/0.6)-100,IF('[1]Multi-Field'!H101=3,((('[1]Multi-Field'!J101*40)-'[1]Multi-Field'!AV101)/0.6)-80,IF('[1]Multi-Field'!H101=4,((('[1]Multi-Field'!J101*40)-'[1]Multi-Field'!AV101)/0.6)-60,IF(OR('[1]Multi-Field'!H101=5,'[1]Multi-Field'!H101=6),((('[1]Multi-Field'!J101*40)-'[1]Multi-Field'!AV101)/0.6)-40,"")))))</f>
        <v>320</v>
      </c>
      <c r="BQ700" s="409">
        <f t="shared" si="93"/>
        <v>256</v>
      </c>
      <c r="BR700" s="409">
        <f t="shared" si="94"/>
        <v>211.20000000000002</v>
      </c>
      <c r="BS700" s="409">
        <f>IF('[1]Multi-Field'!AV101&gt;165,0,IF(AND('[1]Multi-Field'!AV101&gt;80,'[1]Multi-Field'!AV101&lt;166),20,IF('[1]Multi-Field'!AV101&lt;81,(110-'[1]Multi-Field'!AV101)*0.7,"")))</f>
        <v>77</v>
      </c>
      <c r="BT700" s="409" t="str">
        <f>IF('[1]Multi-Field'!AV101&gt;10,0,IF(50-(5*'[1]Multi-Field'!AV101),""))</f>
        <v/>
      </c>
      <c r="BU700" s="409">
        <f>IF('[1]Multi-Field'!AV101&gt;109,0,(110-'[1]Multi-Field'!AV101)*0.7)</f>
        <v>77</v>
      </c>
      <c r="BV700" s="409">
        <f>IF(AND('[1]Multi-Field'!H101=1,'[1]Multi-Field'!AV101&lt;100),(100-'[1]Multi-Field'!AV101)*0.88,IF(AND('[1]Multi-Field'!H101=2,'[1]Multi-Field'!AV101&lt;110),(110-'[1]Multi-Field'!AV101)*0.88,IF(AND('[1]Multi-Field'!H101=3,'[1]Multi-Field'!AV101&lt;130),(130-'[1]Multi-Field'!AV101)*1,IF(AND('[1]Multi-Field'!H101=4,'[1]Multi-Field'!AV101&lt;160),(160-'[1]Multi-Field'!AV101)*1.13,IF(AND(OR('[1]Multi-Field'!H101=5,'[1]Multi-Field'!H101=6),'[1]Multi-Field'!AV101&lt;200),(200-'[1]Multi-Field'!AV101)*0.88,0)))))</f>
        <v>130</v>
      </c>
      <c r="BW700" s="409">
        <f>IF(AND('[1]Multi-Field'!H101=1,'[1]Multi-Field'!AV101&lt;100),(100-'[1]Multi-Field'!AV101)*0.7,IF(AND('[1]Multi-Field'!H101=2,'[1]Multi-Field'!AV101&lt;110),(100-'[1]Multi-Field'!AV101)*0.7,IF(AND('[1]Multi-Field'!H101=3,'[1]Multi-Field'!AV101&lt;130),(130-'[1]Multi-Field'!AV101)*0.8,IF(AND('[1]Multi-Field'!H101=4,'[1]Multi-Field'!AV101&lt;160),(160-'[1]Multi-Field'!AV101)*0.9,IF(AND(OR('[1]Multi-Field'!H101=5,'[1]Multi-Field'!H101=6),'[1]Multi-Field'!AV101&lt;200),(200-'[1]Multi-Field'!AV101)*0.7,0)))))</f>
        <v>104</v>
      </c>
      <c r="BX700" s="409">
        <f>IF(AND(BW700&lt;20,OR('[1]Multi-Field'!Q101=[1]Lists!$AC$24,'[1]Multi-Field'!Q101=[1]Lists!$AC$10,'[1]Multi-Field'!Q101=[1]Lists!AC112,'[1]Multi-Field'!Q101=[1]Lists!$AC$22)),0,IF(BW700&lt;20,  20,BW700))</f>
        <v>104</v>
      </c>
      <c r="BY700" s="409">
        <f>IF(AND('[1]Multi-Field'!H101=1,[1]Lists!BX700&gt;50),50,IF(AND('[1]Multi-Field'!H101=2,[1]Lists!BX700&gt;60),60,IF(AND('[1]Multi-Field'!H101=3,[1]Lists!BX700&gt;70),70,IF(AND('[1]Multi-Field'!H101=4,[1]Lists!BX700&gt;80),80,IF(AND(OR('[1]Multi-Field'!H101=5,'[1]Multi-Field'!H101=6),[1]Lists!BX700&gt;100),100,[1]Lists!BX700)))))</f>
        <v>70</v>
      </c>
      <c r="BZ700" s="422">
        <f t="shared" si="95"/>
        <v>65</v>
      </c>
      <c r="CA700" s="409">
        <f t="shared" si="96"/>
        <v>0</v>
      </c>
    </row>
    <row r="701" spans="16:79" ht="13.5" thickBot="1">
      <c r="P701" s="391"/>
      <c r="Q701" s="85"/>
      <c r="R701" s="397"/>
      <c r="S701" s="397"/>
      <c r="T701" s="397"/>
      <c r="U701" s="398"/>
      <c r="BH701" s="409">
        <v>100</v>
      </c>
      <c r="BI701" s="424">
        <f>'[1]Multi-Field'!B102</f>
        <v>0</v>
      </c>
      <c r="BJ701" s="409">
        <f>IF('[1]Multi-Field'!H102=[1]Lists!$BB$599,[1]Lists!$BC$599,IF('[1]Multi-Field'!H102=[1]Lists!$BB$600,[1]Lists!$BC$600,IF('[1]Multi-Field'!H102=[1]Lists!$BB$601,[1]Lists!$BC$601,IF('[1]Multi-Field'!H102=[1]Lists!$BB$602,[1]Lists!$BC$602,IF('[1]Multi-Field'!H102=[1]Lists!$BB$603,[1]Lists!$BC$603,IF('[1]Multi-Field'!H102=$BB$604,$BC$604,""))))))</f>
        <v>130</v>
      </c>
      <c r="BK701" s="409">
        <f>IF('[1]Multi-Field'!H102=[1]Lists!$BB$599,[1]Lists!$BD$599,IF('[1]Multi-Field'!H102=[1]Lists!$BB$600,[1]Lists!$BD$600,IF('[1]Multi-Field'!H102=[1]Lists!$BB$601,[1]Lists!$BD$601,IF('[1]Multi-Field'!H102=[1]Lists!$BB$602,[1]Lists!$BD$602,IF('[1]Multi-Field'!H102=[1]Lists!$BB$603,[1]Lists!$BD$603,IF('[1]Multi-Field'!H102=$BB$604,$BD$604,""))))))</f>
        <v>80</v>
      </c>
      <c r="BL701" s="409">
        <f>IF('[1]Multi-Field'!H102=[1]Lists!$BB$599,[1]Lists!$BE$599,IF('[1]Multi-Field'!H102=[1]Lists!$BB$600,[1]Lists!$BE$600,IF('[1]Multi-Field'!H102=[1]Lists!$BB$601,[1]Lists!$BE$601,IF('[1]Multi-Field'!H102=[1]Lists!$BB$602,[1]Lists!$BE$602,IF('[1]Multi-Field'!H102=[1]Lists!$BB$603,[1]Lists!$BE$603,IF('[1]Multi-Field'!H102=$BB$604,$BE$604,""))))))</f>
        <v>70</v>
      </c>
      <c r="BM701" s="409">
        <f>IF('[1]Multi-Field'!AV102&gt;((1.5*BJ701)+1),0,IF(AND('[1]Multi-Field'!AV102&gt;([1]Lists!BJ701-1),'[1]Multi-Field'!H102&lt;(1.5*BJ701)),20,IF(AND('[1]Multi-Field'!AV102&gt;(BK701+20),'[1]Multi-Field'!AV102&lt;BJ701),(20+BJ701-'[1]Multi-Field'!AV102),IF('[1]Multi-Field'!AV102&lt;BK701-1+20,BK701,""))))</f>
        <v>80</v>
      </c>
      <c r="BN701" s="409">
        <f>IF('[1]Multi-Field'!AV102&gt;((1.5*BJ701)+1),0,IF(AND('[1]Multi-Field'!AV102&gt;([1]Lists!BJ701-1),'[1]Multi-Field'!AV102&lt;(1.5*BJ701)),20,IF(AND('[1]Multi-Field'!AV102&gt;(BL701+20),'[1]Multi-Field'!AV102&lt;BJ701),(20+BJ701-'[1]Multi-Field'!AV102),IF('[1]Multi-Field'!AV102&lt;BL701-1+20,BL701,""))))</f>
        <v>70</v>
      </c>
      <c r="BO701" s="409">
        <f>IF('[1]Multi-Field'!AV102&lt;60,(IF(OR('[1]Multi-Field'!H102=1,'[1]Multi-Field'!H102=2,'[1]Multi-Field'!H102=3),40,IF(OR('[1]Multi-Field'!H102=4,'[1]Multi-Field'!H102=5,'[1]Multi-Field'!H102=6),60,"#"))),IF(AND('[1]Multi-Field'!AV102&gt;59,'[1]Multi-Field'!AV102&lt;80),(IF(OR('[1]Multi-Field'!H102=1,'[1]Multi-Field'!H102=2),20,IF('[1]Multi-Field'!H102=3,40,IF(OR('[1]Multi-Field'!H102=4,'[1]Multi-Field'!H102=5,'[1]Multi-Field'!H102=6),60,"!")))),IF(AND('[1]Multi-Field'!AV102&gt;79,'[1]Multi-Field'!AV102&lt;100),(IF(OR('[1]Multi-Field'!H102=1,'[1]Multi-Field'!H102=2,'[1]Multi-Field'!H102=3),20,IF(OR('[1]Multi-Field'!H102=4,'[1]Multi-Field'!H102=5,'[1]Multi-Field'!H102=6),60,"?"))),IF(AND('[1]Multi-Field'!AV102&gt;99,'[1]Multi-Field'!AV102&lt;150),(IF(OR('[1]Multi-Field'!H102=1,'[1]Multi-Field'!H102=2,'[1]Multi-Field'!H102=3),20,IF(OR('[1]Multi-Field'!H102=4,'[1]Multi-Field'!H102=5,'[1]Multi-Field'!H102=6),40,"*"))),IF(AND('[1]Multi-Field'!AV102&gt;149,'[1]Multi-Field'!AV102&lt;200),(IF(OR('[1]Multi-Field'!H102=1,'[1]Multi-Field'!H102=2),0,IF(OR('[1]Multi-Field'!H102=3,'[1]Multi-Field'!H102=4,'[1]Multi-Field'!H102=5,'[1]Multi-Field'!H102=6),20,"&amp;"))),IF(AND('[1]Multi-Field'!AV102&gt;199,'[1]Multi-Field'!AV102&lt;269),(IF(OR('[1]Multi-Field'!H102=4,'[1]Multi-Field'!H102=5,'[1]Multi-Field'!H102=6),20,"&amp;")),IF('[1]Multi-Field'!AV102&gt;268,0,"%")))))))</f>
        <v>40</v>
      </c>
      <c r="BP701" s="409">
        <f>IF('[1]Multi-Field'!H102=1,((('[1]Multi-Field'!J102*40)-'[1]Multi-Field'!AV102)/0.6)-120,IF('[1]Multi-Field'!H102=2,((('[1]Multi-Field'!J102*40)-'[1]Multi-Field'!AV102)/0.6)-100,IF('[1]Multi-Field'!H102=3,((('[1]Multi-Field'!J102*40)-'[1]Multi-Field'!AV102)/0.6)-80,IF('[1]Multi-Field'!H102=4,((('[1]Multi-Field'!J102*40)-'[1]Multi-Field'!AV102)/0.6)-60,IF(OR('[1]Multi-Field'!H102=5,'[1]Multi-Field'!H102=6),((('[1]Multi-Field'!J102*40)-'[1]Multi-Field'!AV102)/0.6)-40,"")))))</f>
        <v>286.66666666666669</v>
      </c>
      <c r="BQ701" s="409">
        <f t="shared" si="93"/>
        <v>229.33333333333337</v>
      </c>
      <c r="BR701" s="409">
        <f t="shared" si="94"/>
        <v>189.20000000000002</v>
      </c>
      <c r="BS701" s="409">
        <f>IF('[1]Multi-Field'!AV102&gt;165,0,IF(AND('[1]Multi-Field'!AV102&gt;80,'[1]Multi-Field'!AV102&lt;166),20,IF('[1]Multi-Field'!AV102&lt;81,(110-'[1]Multi-Field'!AV102)*0.7,"")))</f>
        <v>77</v>
      </c>
      <c r="BT701" s="409" t="str">
        <f>IF('[1]Multi-Field'!AV102&gt;10,0,IF(50-(5*'[1]Multi-Field'!AV102),""))</f>
        <v/>
      </c>
      <c r="BU701" s="409">
        <f>IF('[1]Multi-Field'!AV102&gt;109,0,(110-'[1]Multi-Field'!AV102)*0.7)</f>
        <v>77</v>
      </c>
      <c r="BV701" s="409">
        <f>IF(AND('[1]Multi-Field'!H102=1,'[1]Multi-Field'!AV102&lt;100),(100-'[1]Multi-Field'!AV102)*0.88,IF(AND('[1]Multi-Field'!H102=2,'[1]Multi-Field'!AV102&lt;110),(110-'[1]Multi-Field'!AV102)*0.88,IF(AND('[1]Multi-Field'!H102=3,'[1]Multi-Field'!AV102&lt;130),(130-'[1]Multi-Field'!AV102)*1,IF(AND('[1]Multi-Field'!H102=4,'[1]Multi-Field'!AV102&lt;160),(160-'[1]Multi-Field'!AV102)*1.13,IF(AND(OR('[1]Multi-Field'!H102=5,'[1]Multi-Field'!H102=6),'[1]Multi-Field'!AV102&lt;200),(200-'[1]Multi-Field'!AV102)*0.88,0)))))</f>
        <v>130</v>
      </c>
      <c r="BW701" s="409">
        <f>IF(AND('[1]Multi-Field'!H102=1,'[1]Multi-Field'!AV102&lt;100),(100-'[1]Multi-Field'!AV102)*0.7,IF(AND('[1]Multi-Field'!H102=2,'[1]Multi-Field'!AV102&lt;110),(100-'[1]Multi-Field'!AV102)*0.7,IF(AND('[1]Multi-Field'!H102=3,'[1]Multi-Field'!AV102&lt;130),(130-'[1]Multi-Field'!AV102)*0.8,IF(AND('[1]Multi-Field'!H102=4,'[1]Multi-Field'!AV102&lt;160),(160-'[1]Multi-Field'!AV102)*0.9,IF(AND(OR('[1]Multi-Field'!H102=5,'[1]Multi-Field'!H102=6),'[1]Multi-Field'!AV102&lt;200),(200-'[1]Multi-Field'!AV102)*0.7,0)))))</f>
        <v>104</v>
      </c>
      <c r="BX701" s="409">
        <f>IF(AND(BW701&lt;20,OR('[1]Multi-Field'!Q102=[1]Lists!$AC$24,'[1]Multi-Field'!Q102=[1]Lists!$AC$10,'[1]Multi-Field'!Q102=[1]Lists!AC113,'[1]Multi-Field'!Q102=[1]Lists!$AC$22)),0,IF(BW701&lt;20,  20,BW701))</f>
        <v>104</v>
      </c>
      <c r="BY701" s="409">
        <f>IF(AND('[1]Multi-Field'!H102=1,[1]Lists!BX701&gt;50),50,IF(AND('[1]Multi-Field'!H102=2,[1]Lists!BX701&gt;60),60,IF(AND('[1]Multi-Field'!H102=3,[1]Lists!BX701&gt;70),70,IF(AND('[1]Multi-Field'!H102=4,[1]Lists!BX701&gt;80),80,IF(AND(OR('[1]Multi-Field'!H102=5,'[1]Multi-Field'!H102=6),[1]Lists!BX701&gt;100),100,[1]Lists!BX701)))))</f>
        <v>70</v>
      </c>
      <c r="BZ701" s="422">
        <f t="shared" si="95"/>
        <v>65</v>
      </c>
      <c r="CA701" s="409">
        <f t="shared" si="96"/>
        <v>0</v>
      </c>
    </row>
    <row r="702" spans="16:79">
      <c r="P702" s="391"/>
      <c r="Q702" s="83"/>
      <c r="R702" s="395"/>
      <c r="S702" s="395"/>
      <c r="T702" s="395"/>
      <c r="U702" s="396"/>
      <c r="BH702" s="409">
        <v>101</v>
      </c>
      <c r="BI702" s="424">
        <f>'[1]Multi-Field'!B103</f>
        <v>0</v>
      </c>
      <c r="BJ702" s="409">
        <f>IF('[1]Multi-Field'!H103=[1]Lists!$BB$599,[1]Lists!$BC$599,IF('[1]Multi-Field'!H103=[1]Lists!$BB$600,[1]Lists!$BC$600,IF('[1]Multi-Field'!H103=[1]Lists!$BB$601,[1]Lists!$BC$601,IF('[1]Multi-Field'!H103=[1]Lists!$BB$602,[1]Lists!$BC$602,IF('[1]Multi-Field'!H103=[1]Lists!$BB$603,[1]Lists!$BC$603,IF('[1]Multi-Field'!H103=$BB$604,$BC$604,""))))))</f>
        <v>130</v>
      </c>
      <c r="BK702" s="409">
        <f>IF('[1]Multi-Field'!H103=[1]Lists!$BB$599,[1]Lists!$BD$599,IF('[1]Multi-Field'!H103=[1]Lists!$BB$600,[1]Lists!$BD$600,IF('[1]Multi-Field'!H103=[1]Lists!$BB$601,[1]Lists!$BD$601,IF('[1]Multi-Field'!H103=[1]Lists!$BB$602,[1]Lists!$BD$602,IF('[1]Multi-Field'!H103=[1]Lists!$BB$603,[1]Lists!$BD$603,IF('[1]Multi-Field'!H103=$BB$604,$BD$604,""))))))</f>
        <v>80</v>
      </c>
      <c r="BL702" s="409">
        <f>IF('[1]Multi-Field'!H103=[1]Lists!$BB$599,[1]Lists!$BE$599,IF('[1]Multi-Field'!H103=[1]Lists!$BB$600,[1]Lists!$BE$600,IF('[1]Multi-Field'!H103=[1]Lists!$BB$601,[1]Lists!$BE$601,IF('[1]Multi-Field'!H103=[1]Lists!$BB$602,[1]Lists!$BE$602,IF('[1]Multi-Field'!H103=[1]Lists!$BB$603,[1]Lists!$BE$603,IF('[1]Multi-Field'!H103=$BB$604,$BE$604,""))))))</f>
        <v>70</v>
      </c>
      <c r="BM702" s="409">
        <f>IF('[1]Multi-Field'!AV103&gt;((1.5*BJ702)+1),0,IF(AND('[1]Multi-Field'!AV103&gt;([1]Lists!BJ702-1),'[1]Multi-Field'!H103&lt;(1.5*BJ702)),20,IF(AND('[1]Multi-Field'!AV103&gt;(BK702+20),'[1]Multi-Field'!AV103&lt;BJ702),(20+BJ702-'[1]Multi-Field'!AV103),IF('[1]Multi-Field'!AV103&lt;BK702-1+20,BK702,""))))</f>
        <v>80</v>
      </c>
      <c r="BN702" s="409">
        <f>IF('[1]Multi-Field'!AV103&gt;((1.5*BJ702)+1),0,IF(AND('[1]Multi-Field'!AV103&gt;([1]Lists!BJ702-1),'[1]Multi-Field'!AV103&lt;(1.5*BJ702)),20,IF(AND('[1]Multi-Field'!AV103&gt;(BL702+20),'[1]Multi-Field'!AV103&lt;BJ702),(20+BJ702-'[1]Multi-Field'!AV103),IF('[1]Multi-Field'!AV103&lt;BL702-1+20,BL702,""))))</f>
        <v>70</v>
      </c>
      <c r="BO702" s="409">
        <f>IF('[1]Multi-Field'!AV103&lt;60,(IF(OR('[1]Multi-Field'!H103=1,'[1]Multi-Field'!H103=2,'[1]Multi-Field'!H103=3),40,IF(OR('[1]Multi-Field'!H103=4,'[1]Multi-Field'!H103=5,'[1]Multi-Field'!H103=6),60,"#"))),IF(AND('[1]Multi-Field'!AV103&gt;59,'[1]Multi-Field'!AV103&lt;80),(IF(OR('[1]Multi-Field'!H103=1,'[1]Multi-Field'!H103=2),20,IF('[1]Multi-Field'!H103=3,40,IF(OR('[1]Multi-Field'!H103=4,'[1]Multi-Field'!H103=5,'[1]Multi-Field'!H103=6),60,"!")))),IF(AND('[1]Multi-Field'!AV103&gt;79,'[1]Multi-Field'!AV103&lt;100),(IF(OR('[1]Multi-Field'!H103=1,'[1]Multi-Field'!H103=2,'[1]Multi-Field'!H103=3),20,IF(OR('[1]Multi-Field'!H103=4,'[1]Multi-Field'!H103=5,'[1]Multi-Field'!H103=6),60,"?"))),IF(AND('[1]Multi-Field'!AV103&gt;99,'[1]Multi-Field'!AV103&lt;150),(IF(OR('[1]Multi-Field'!H103=1,'[1]Multi-Field'!H103=2,'[1]Multi-Field'!H103=3),20,IF(OR('[1]Multi-Field'!H103=4,'[1]Multi-Field'!H103=5,'[1]Multi-Field'!H103=6),40,"*"))),IF(AND('[1]Multi-Field'!AV103&gt;149,'[1]Multi-Field'!AV103&lt;200),(IF(OR('[1]Multi-Field'!H103=1,'[1]Multi-Field'!H103=2),0,IF(OR('[1]Multi-Field'!H103=3,'[1]Multi-Field'!H103=4,'[1]Multi-Field'!H103=5,'[1]Multi-Field'!H103=6),20,"&amp;"))),IF(AND('[1]Multi-Field'!AV103&gt;199,'[1]Multi-Field'!AV103&lt;269),(IF(OR('[1]Multi-Field'!H103=4,'[1]Multi-Field'!H103=5,'[1]Multi-Field'!H103=6),20,"&amp;")),IF('[1]Multi-Field'!AV103&gt;268,0,"%")))))))</f>
        <v>40</v>
      </c>
      <c r="BP702" s="409">
        <f>IF('[1]Multi-Field'!H103=1,((('[1]Multi-Field'!J103*40)-'[1]Multi-Field'!AV103)/0.6)-120,IF('[1]Multi-Field'!H103=2,((('[1]Multi-Field'!J103*40)-'[1]Multi-Field'!AV103)/0.6)-100,IF('[1]Multi-Field'!H103=3,((('[1]Multi-Field'!J103*40)-'[1]Multi-Field'!AV103)/0.6)-80,IF('[1]Multi-Field'!H103=4,((('[1]Multi-Field'!J103*40)-'[1]Multi-Field'!AV103)/0.6)-60,IF(OR('[1]Multi-Field'!H103=5,'[1]Multi-Field'!H103=6),((('[1]Multi-Field'!J103*40)-'[1]Multi-Field'!AV103)/0.6)-40,"")))))</f>
        <v>320</v>
      </c>
      <c r="BQ702" s="409">
        <f t="shared" si="93"/>
        <v>256</v>
      </c>
      <c r="BR702" s="409">
        <f t="shared" si="94"/>
        <v>211.20000000000002</v>
      </c>
      <c r="BS702" s="409">
        <f>IF('[1]Multi-Field'!AV103&gt;165,0,IF(AND('[1]Multi-Field'!AV103&gt;80,'[1]Multi-Field'!AV103&lt;166),20,IF('[1]Multi-Field'!AV103&lt;81,(110-'[1]Multi-Field'!AV103)*0.7,"")))</f>
        <v>77</v>
      </c>
      <c r="BT702" s="409" t="str">
        <f>IF('[1]Multi-Field'!AV103&gt;10,0,IF(50-(5*'[1]Multi-Field'!AV103),""))</f>
        <v/>
      </c>
      <c r="BU702" s="409">
        <f>IF('[1]Multi-Field'!AV103&gt;109,0,(110-'[1]Multi-Field'!AV103)*0.7)</f>
        <v>77</v>
      </c>
      <c r="BV702" s="409">
        <f>IF(AND('[1]Multi-Field'!H103=1,'[1]Multi-Field'!AV103&lt;100),(100-'[1]Multi-Field'!AV103)*0.88,IF(AND('[1]Multi-Field'!H103=2,'[1]Multi-Field'!AV103&lt;110),(110-'[1]Multi-Field'!AV103)*0.88,IF(AND('[1]Multi-Field'!H103=3,'[1]Multi-Field'!AV103&lt;130),(130-'[1]Multi-Field'!AV103)*1,IF(AND('[1]Multi-Field'!H103=4,'[1]Multi-Field'!AV103&lt;160),(160-'[1]Multi-Field'!AV103)*1.13,IF(AND(OR('[1]Multi-Field'!H103=5,'[1]Multi-Field'!H103=6),'[1]Multi-Field'!AV103&lt;200),(200-'[1]Multi-Field'!AV103)*0.88,0)))))</f>
        <v>130</v>
      </c>
      <c r="BW702" s="409">
        <f>IF(AND('[1]Multi-Field'!H103=1,'[1]Multi-Field'!AV103&lt;100),(100-'[1]Multi-Field'!AV103)*0.7,IF(AND('[1]Multi-Field'!H103=2,'[1]Multi-Field'!AV103&lt;110),(100-'[1]Multi-Field'!AV103)*0.7,IF(AND('[1]Multi-Field'!H103=3,'[1]Multi-Field'!AV103&lt;130),(130-'[1]Multi-Field'!AV103)*0.8,IF(AND('[1]Multi-Field'!H103=4,'[1]Multi-Field'!AV103&lt;160),(160-'[1]Multi-Field'!AV103)*0.9,IF(AND(OR('[1]Multi-Field'!H103=5,'[1]Multi-Field'!H103=6),'[1]Multi-Field'!AV103&lt;200),(200-'[1]Multi-Field'!AV103)*0.7,0)))))</f>
        <v>104</v>
      </c>
      <c r="BX702" s="409">
        <f>IF(AND(BW702&lt;20,OR('[1]Multi-Field'!Q103=[1]Lists!$AC$24,'[1]Multi-Field'!Q103=[1]Lists!$AC$10,'[1]Multi-Field'!Q103=[1]Lists!AC114,'[1]Multi-Field'!Q103=[1]Lists!$AC$22)),0,IF(BW702&lt;20,  20,BW702))</f>
        <v>104</v>
      </c>
      <c r="BY702" s="409">
        <f>IF(AND('[1]Multi-Field'!H103=1,[1]Lists!BX702&gt;50),50,IF(AND('[1]Multi-Field'!H103=2,[1]Lists!BX702&gt;60),60,IF(AND('[1]Multi-Field'!H103=3,[1]Lists!BX702&gt;70),70,IF(AND('[1]Multi-Field'!H103=4,[1]Lists!BX702&gt;80),80,IF(AND(OR('[1]Multi-Field'!H103=5,'[1]Multi-Field'!H103=6),[1]Lists!BX702&gt;100),100,[1]Lists!BX702)))))</f>
        <v>70</v>
      </c>
      <c r="BZ702" s="422">
        <f t="shared" si="95"/>
        <v>65</v>
      </c>
      <c r="CA702" s="409">
        <f t="shared" si="96"/>
        <v>0</v>
      </c>
    </row>
    <row r="703" spans="16:79">
      <c r="P703" s="391"/>
      <c r="Q703" s="84"/>
      <c r="R703" s="395"/>
      <c r="S703" s="395"/>
      <c r="T703" s="395"/>
      <c r="U703" s="396"/>
      <c r="BH703" s="409">
        <v>102</v>
      </c>
      <c r="BI703" s="424">
        <f>'[1]Multi-Field'!B104</f>
        <v>0</v>
      </c>
      <c r="BJ703" s="409">
        <f>IF('[1]Multi-Field'!H104=[1]Lists!$BB$599,[1]Lists!$BC$599,IF('[1]Multi-Field'!H104=[1]Lists!$BB$600,[1]Lists!$BC$600,IF('[1]Multi-Field'!H104=[1]Lists!$BB$601,[1]Lists!$BC$601,IF('[1]Multi-Field'!H104=[1]Lists!$BB$602,[1]Lists!$BC$602,IF('[1]Multi-Field'!H104=[1]Lists!$BB$603,[1]Lists!$BC$603,IF('[1]Multi-Field'!H104=$BB$604,$BC$604,""))))))</f>
        <v>180</v>
      </c>
      <c r="BK703" s="409">
        <f>IF('[1]Multi-Field'!H104=[1]Lists!$BB$599,[1]Lists!$BD$599,IF('[1]Multi-Field'!H104=[1]Lists!$BB$600,[1]Lists!$BD$600,IF('[1]Multi-Field'!H104=[1]Lists!$BB$601,[1]Lists!$BD$601,IF('[1]Multi-Field'!H104=[1]Lists!$BB$602,[1]Lists!$BD$602,IF('[1]Multi-Field'!H104=[1]Lists!$BB$603,[1]Lists!$BD$603,IF('[1]Multi-Field'!H104=$BB$604,$BD$604,""))))))</f>
        <v>120</v>
      </c>
      <c r="BL703" s="409">
        <f>IF('[1]Multi-Field'!H104=[1]Lists!$BB$599,[1]Lists!$BE$599,IF('[1]Multi-Field'!H104=[1]Lists!$BB$600,[1]Lists!$BE$600,IF('[1]Multi-Field'!H104=[1]Lists!$BB$601,[1]Lists!$BE$601,IF('[1]Multi-Field'!H104=[1]Lists!$BB$602,[1]Lists!$BE$602,IF('[1]Multi-Field'!H104=[1]Lists!$BB$603,[1]Lists!$BE$603,IF('[1]Multi-Field'!H104=$BB$604,$BE$604,""))))))</f>
        <v>100</v>
      </c>
      <c r="BM703" s="409">
        <f>IF('[1]Multi-Field'!AV104&gt;((1.5*BJ703)+1),0,IF(AND('[1]Multi-Field'!AV104&gt;([1]Lists!BJ703-1),'[1]Multi-Field'!H104&lt;(1.5*BJ703)),20,IF(AND('[1]Multi-Field'!AV104&gt;(BK703+20),'[1]Multi-Field'!AV104&lt;BJ703),(20+BJ703-'[1]Multi-Field'!AV104),IF('[1]Multi-Field'!AV104&lt;BK703-1+20,BK703,""))))</f>
        <v>120</v>
      </c>
      <c r="BN703" s="409">
        <f>IF('[1]Multi-Field'!AV104&gt;((1.5*BJ703)+1),0,IF(AND('[1]Multi-Field'!AV104&gt;([1]Lists!BJ703-1),'[1]Multi-Field'!AV104&lt;(1.5*BJ703)),20,IF(AND('[1]Multi-Field'!AV104&gt;(BL703+20),'[1]Multi-Field'!AV104&lt;BJ703),(20+BJ703-'[1]Multi-Field'!AV104),IF('[1]Multi-Field'!AV104&lt;BL703-1+20,BL703,""))))</f>
        <v>100</v>
      </c>
      <c r="BO703" s="409">
        <f>IF('[1]Multi-Field'!AV104&lt;60,(IF(OR('[1]Multi-Field'!H104=1,'[1]Multi-Field'!H104=2,'[1]Multi-Field'!H104=3),40,IF(OR('[1]Multi-Field'!H104=4,'[1]Multi-Field'!H104=5,'[1]Multi-Field'!H104=6),60,"#"))),IF(AND('[1]Multi-Field'!AV104&gt;59,'[1]Multi-Field'!AV104&lt;80),(IF(OR('[1]Multi-Field'!H104=1,'[1]Multi-Field'!H104=2),20,IF('[1]Multi-Field'!H104=3,40,IF(OR('[1]Multi-Field'!H104=4,'[1]Multi-Field'!H104=5,'[1]Multi-Field'!H104=6),60,"!")))),IF(AND('[1]Multi-Field'!AV104&gt;79,'[1]Multi-Field'!AV104&lt;100),(IF(OR('[1]Multi-Field'!H104=1,'[1]Multi-Field'!H104=2,'[1]Multi-Field'!H104=3),20,IF(OR('[1]Multi-Field'!H104=4,'[1]Multi-Field'!H104=5,'[1]Multi-Field'!H104=6),60,"?"))),IF(AND('[1]Multi-Field'!AV104&gt;99,'[1]Multi-Field'!AV104&lt;150),(IF(OR('[1]Multi-Field'!H104=1,'[1]Multi-Field'!H104=2,'[1]Multi-Field'!H104=3),20,IF(OR('[1]Multi-Field'!H104=4,'[1]Multi-Field'!H104=5,'[1]Multi-Field'!H104=6),40,"*"))),IF(AND('[1]Multi-Field'!AV104&gt;149,'[1]Multi-Field'!AV104&lt;200),(IF(OR('[1]Multi-Field'!H104=1,'[1]Multi-Field'!H104=2),0,IF(OR('[1]Multi-Field'!H104=3,'[1]Multi-Field'!H104=4,'[1]Multi-Field'!H104=5,'[1]Multi-Field'!H104=6),20,"&amp;"))),IF(AND('[1]Multi-Field'!AV104&gt;199,'[1]Multi-Field'!AV104&lt;269),(IF(OR('[1]Multi-Field'!H104=4,'[1]Multi-Field'!H104=5,'[1]Multi-Field'!H104=6),20,"&amp;")),IF('[1]Multi-Field'!AV104&gt;268,0,"%")))))))</f>
        <v>60</v>
      </c>
      <c r="BP703" s="409">
        <f>IF('[1]Multi-Field'!H104=1,((('[1]Multi-Field'!J104*40)-'[1]Multi-Field'!AV104)/0.6)-120,IF('[1]Multi-Field'!H104=2,((('[1]Multi-Field'!J104*40)-'[1]Multi-Field'!AV104)/0.6)-100,IF('[1]Multi-Field'!H104=3,((('[1]Multi-Field'!J104*40)-'[1]Multi-Field'!AV104)/0.6)-80,IF('[1]Multi-Field'!H104=4,((('[1]Multi-Field'!J104*40)-'[1]Multi-Field'!AV104)/0.6)-60,IF(OR('[1]Multi-Field'!H104=5,'[1]Multi-Field'!H104=6),((('[1]Multi-Field'!J104*40)-'[1]Multi-Field'!AV104)/0.6)-40,"")))))</f>
        <v>193.33333333333334</v>
      </c>
      <c r="BQ703" s="409">
        <f t="shared" si="93"/>
        <v>154.66666666666669</v>
      </c>
      <c r="BR703" s="409">
        <f t="shared" si="94"/>
        <v>127.60000000000001</v>
      </c>
      <c r="BS703" s="409">
        <f>IF('[1]Multi-Field'!AV104&gt;165,0,IF(AND('[1]Multi-Field'!AV104&gt;80,'[1]Multi-Field'!AV104&lt;166),20,IF('[1]Multi-Field'!AV104&lt;81,(110-'[1]Multi-Field'!AV104)*0.7,"")))</f>
        <v>77</v>
      </c>
      <c r="BT703" s="409" t="str">
        <f>IF('[1]Multi-Field'!AV104&gt;10,0,IF(50-(5*'[1]Multi-Field'!AV104),""))</f>
        <v/>
      </c>
      <c r="BU703" s="409">
        <f>IF('[1]Multi-Field'!AV104&gt;109,0,(110-'[1]Multi-Field'!AV104)*0.7)</f>
        <v>77</v>
      </c>
      <c r="BV703" s="409">
        <f>IF(AND('[1]Multi-Field'!H104=1,'[1]Multi-Field'!AV104&lt;100),(100-'[1]Multi-Field'!AV104)*0.88,IF(AND('[1]Multi-Field'!H104=2,'[1]Multi-Field'!AV104&lt;110),(110-'[1]Multi-Field'!AV104)*0.88,IF(AND('[1]Multi-Field'!H104=3,'[1]Multi-Field'!AV104&lt;130),(130-'[1]Multi-Field'!AV104)*1,IF(AND('[1]Multi-Field'!H104=4,'[1]Multi-Field'!AV104&lt;160),(160-'[1]Multi-Field'!AV104)*1.13,IF(AND(OR('[1]Multi-Field'!H104=5,'[1]Multi-Field'!H104=6),'[1]Multi-Field'!AV104&lt;200),(200-'[1]Multi-Field'!AV104)*0.88,0)))))</f>
        <v>176</v>
      </c>
      <c r="BW703" s="409">
        <f>IF(AND('[1]Multi-Field'!H104=1,'[1]Multi-Field'!AV104&lt;100),(100-'[1]Multi-Field'!AV104)*0.7,IF(AND('[1]Multi-Field'!H104=2,'[1]Multi-Field'!AV104&lt;110),(100-'[1]Multi-Field'!AV104)*0.7,IF(AND('[1]Multi-Field'!H104=3,'[1]Multi-Field'!AV104&lt;130),(130-'[1]Multi-Field'!AV104)*0.8,IF(AND('[1]Multi-Field'!H104=4,'[1]Multi-Field'!AV104&lt;160),(160-'[1]Multi-Field'!AV104)*0.9,IF(AND(OR('[1]Multi-Field'!H104=5,'[1]Multi-Field'!H104=6),'[1]Multi-Field'!AV104&lt;200),(200-'[1]Multi-Field'!AV104)*0.7,0)))))</f>
        <v>140</v>
      </c>
      <c r="BX703" s="409">
        <f>IF(AND(BW703&lt;20,OR('[1]Multi-Field'!Q104=[1]Lists!$AC$24,'[1]Multi-Field'!Q104=[1]Lists!$AC$10,'[1]Multi-Field'!Q104=[1]Lists!AC115,'[1]Multi-Field'!Q104=[1]Lists!$AC$22)),0,IF(BW703&lt;20,  20,BW703))</f>
        <v>140</v>
      </c>
      <c r="BY703" s="409">
        <f>IF(AND('[1]Multi-Field'!H104=1,[1]Lists!BX703&gt;50),50,IF(AND('[1]Multi-Field'!H104=2,[1]Lists!BX703&gt;60),60,IF(AND('[1]Multi-Field'!H104=3,[1]Lists!BX703&gt;70),70,IF(AND('[1]Multi-Field'!H104=4,[1]Lists!BX703&gt;80),80,IF(AND(OR('[1]Multi-Field'!H104=5,'[1]Multi-Field'!H104=6),[1]Lists!BX703&gt;100),100,[1]Lists!BX703)))))</f>
        <v>100</v>
      </c>
      <c r="BZ703" s="422">
        <f t="shared" si="95"/>
        <v>95</v>
      </c>
      <c r="CA703" s="409">
        <f t="shared" si="96"/>
        <v>0</v>
      </c>
    </row>
    <row r="704" spans="16:79">
      <c r="P704" s="391"/>
      <c r="Q704" s="84"/>
      <c r="R704" s="395"/>
      <c r="S704" s="395"/>
      <c r="T704" s="395"/>
      <c r="U704" s="396"/>
      <c r="BH704" s="409">
        <v>103</v>
      </c>
      <c r="BI704" s="424">
        <f>'[1]Multi-Field'!B105</f>
        <v>0</v>
      </c>
      <c r="BJ704" s="409">
        <f>IF('[1]Multi-Field'!H105=[1]Lists!$BB$599,[1]Lists!$BC$599,IF('[1]Multi-Field'!H105=[1]Lists!$BB$600,[1]Lists!$BC$600,IF('[1]Multi-Field'!H105=[1]Lists!$BB$601,[1]Lists!$BC$601,IF('[1]Multi-Field'!H105=[1]Lists!$BB$602,[1]Lists!$BC$602,IF('[1]Multi-Field'!H105=[1]Lists!$BB$603,[1]Lists!$BC$603,IF('[1]Multi-Field'!H105=$BB$604,$BC$604,""))))))</f>
        <v>130</v>
      </c>
      <c r="BK704" s="409">
        <f>IF('[1]Multi-Field'!H105=[1]Lists!$BB$599,[1]Lists!$BD$599,IF('[1]Multi-Field'!H105=[1]Lists!$BB$600,[1]Lists!$BD$600,IF('[1]Multi-Field'!H105=[1]Lists!$BB$601,[1]Lists!$BD$601,IF('[1]Multi-Field'!H105=[1]Lists!$BB$602,[1]Lists!$BD$602,IF('[1]Multi-Field'!H105=[1]Lists!$BB$603,[1]Lists!$BD$603,IF('[1]Multi-Field'!H105=$BB$604,$BD$604,""))))))</f>
        <v>80</v>
      </c>
      <c r="BL704" s="409">
        <f>IF('[1]Multi-Field'!H105=[1]Lists!$BB$599,[1]Lists!$BE$599,IF('[1]Multi-Field'!H105=[1]Lists!$BB$600,[1]Lists!$BE$600,IF('[1]Multi-Field'!H105=[1]Lists!$BB$601,[1]Lists!$BE$601,IF('[1]Multi-Field'!H105=[1]Lists!$BB$602,[1]Lists!$BE$602,IF('[1]Multi-Field'!H105=[1]Lists!$BB$603,[1]Lists!$BE$603,IF('[1]Multi-Field'!H105=$BB$604,$BE$604,""))))))</f>
        <v>70</v>
      </c>
      <c r="BM704" s="409">
        <f>IF('[1]Multi-Field'!AV105&gt;((1.5*BJ704)+1),0,IF(AND('[1]Multi-Field'!AV105&gt;([1]Lists!BJ704-1),'[1]Multi-Field'!H105&lt;(1.5*BJ704)),20,IF(AND('[1]Multi-Field'!AV105&gt;(BK704+20),'[1]Multi-Field'!AV105&lt;BJ704),(20+BJ704-'[1]Multi-Field'!AV105),IF('[1]Multi-Field'!AV105&lt;BK704-1+20,BK704,""))))</f>
        <v>80</v>
      </c>
      <c r="BN704" s="409">
        <f>IF('[1]Multi-Field'!AV105&gt;((1.5*BJ704)+1),0,IF(AND('[1]Multi-Field'!AV105&gt;([1]Lists!BJ704-1),'[1]Multi-Field'!AV105&lt;(1.5*BJ704)),20,IF(AND('[1]Multi-Field'!AV105&gt;(BL704+20),'[1]Multi-Field'!AV105&lt;BJ704),(20+BJ704-'[1]Multi-Field'!AV105),IF('[1]Multi-Field'!AV105&lt;BL704-1+20,BL704,""))))</f>
        <v>70</v>
      </c>
      <c r="BO704" s="409">
        <f>IF('[1]Multi-Field'!AV105&lt;60,(IF(OR('[1]Multi-Field'!H105=1,'[1]Multi-Field'!H105=2,'[1]Multi-Field'!H105=3),40,IF(OR('[1]Multi-Field'!H105=4,'[1]Multi-Field'!H105=5,'[1]Multi-Field'!H105=6),60,"#"))),IF(AND('[1]Multi-Field'!AV105&gt;59,'[1]Multi-Field'!AV105&lt;80),(IF(OR('[1]Multi-Field'!H105=1,'[1]Multi-Field'!H105=2),20,IF('[1]Multi-Field'!H105=3,40,IF(OR('[1]Multi-Field'!H105=4,'[1]Multi-Field'!H105=5,'[1]Multi-Field'!H105=6),60,"!")))),IF(AND('[1]Multi-Field'!AV105&gt;79,'[1]Multi-Field'!AV105&lt;100),(IF(OR('[1]Multi-Field'!H105=1,'[1]Multi-Field'!H105=2,'[1]Multi-Field'!H105=3),20,IF(OR('[1]Multi-Field'!H105=4,'[1]Multi-Field'!H105=5,'[1]Multi-Field'!H105=6),60,"?"))),IF(AND('[1]Multi-Field'!AV105&gt;99,'[1]Multi-Field'!AV105&lt;150),(IF(OR('[1]Multi-Field'!H105=1,'[1]Multi-Field'!H105=2,'[1]Multi-Field'!H105=3),20,IF(OR('[1]Multi-Field'!H105=4,'[1]Multi-Field'!H105=5,'[1]Multi-Field'!H105=6),40,"*"))),IF(AND('[1]Multi-Field'!AV105&gt;149,'[1]Multi-Field'!AV105&lt;200),(IF(OR('[1]Multi-Field'!H105=1,'[1]Multi-Field'!H105=2),0,IF(OR('[1]Multi-Field'!H105=3,'[1]Multi-Field'!H105=4,'[1]Multi-Field'!H105=5,'[1]Multi-Field'!H105=6),20,"&amp;"))),IF(AND('[1]Multi-Field'!AV105&gt;199,'[1]Multi-Field'!AV105&lt;269),(IF(OR('[1]Multi-Field'!H105=4,'[1]Multi-Field'!H105=5,'[1]Multi-Field'!H105=6),20,"&amp;")),IF('[1]Multi-Field'!AV105&gt;268,0,"%")))))))</f>
        <v>40</v>
      </c>
      <c r="BP704" s="409">
        <f>IF('[1]Multi-Field'!H105=1,((('[1]Multi-Field'!J105*40)-'[1]Multi-Field'!AV105)/0.6)-120,IF('[1]Multi-Field'!H105=2,((('[1]Multi-Field'!J105*40)-'[1]Multi-Field'!AV105)/0.6)-100,IF('[1]Multi-Field'!H105=3,((('[1]Multi-Field'!J105*40)-'[1]Multi-Field'!AV105)/0.6)-80,IF('[1]Multi-Field'!H105=4,((('[1]Multi-Field'!J105*40)-'[1]Multi-Field'!AV105)/0.6)-60,IF(OR('[1]Multi-Field'!H105=5,'[1]Multi-Field'!H105=6),((('[1]Multi-Field'!J105*40)-'[1]Multi-Field'!AV105)/0.6)-40,"")))))</f>
        <v>120</v>
      </c>
      <c r="BQ704" s="409">
        <f t="shared" si="93"/>
        <v>96</v>
      </c>
      <c r="BR704" s="409">
        <f t="shared" si="94"/>
        <v>79.2</v>
      </c>
      <c r="BS704" s="409">
        <f>IF('[1]Multi-Field'!AV105&gt;165,0,IF(AND('[1]Multi-Field'!AV105&gt;80,'[1]Multi-Field'!AV105&lt;166),20,IF('[1]Multi-Field'!AV105&lt;81,(110-'[1]Multi-Field'!AV105)*0.7,"")))</f>
        <v>77</v>
      </c>
      <c r="BT704" s="409" t="str">
        <f>IF('[1]Multi-Field'!AV105&gt;10,0,IF(50-(5*'[1]Multi-Field'!AV105),""))</f>
        <v/>
      </c>
      <c r="BU704" s="409">
        <f>IF('[1]Multi-Field'!AV105&gt;109,0,(110-'[1]Multi-Field'!AV105)*0.7)</f>
        <v>77</v>
      </c>
      <c r="BV704" s="409">
        <f>IF(AND('[1]Multi-Field'!H105=1,'[1]Multi-Field'!AV105&lt;100),(100-'[1]Multi-Field'!AV105)*0.88,IF(AND('[1]Multi-Field'!H105=2,'[1]Multi-Field'!AV105&lt;110),(110-'[1]Multi-Field'!AV105)*0.88,IF(AND('[1]Multi-Field'!H105=3,'[1]Multi-Field'!AV105&lt;130),(130-'[1]Multi-Field'!AV105)*1,IF(AND('[1]Multi-Field'!H105=4,'[1]Multi-Field'!AV105&lt;160),(160-'[1]Multi-Field'!AV105)*1.13,IF(AND(OR('[1]Multi-Field'!H105=5,'[1]Multi-Field'!H105=6),'[1]Multi-Field'!AV105&lt;200),(200-'[1]Multi-Field'!AV105)*0.88,0)))))</f>
        <v>130</v>
      </c>
      <c r="BW704" s="409">
        <f>IF(AND('[1]Multi-Field'!H105=1,'[1]Multi-Field'!AV105&lt;100),(100-'[1]Multi-Field'!AV105)*0.7,IF(AND('[1]Multi-Field'!H105=2,'[1]Multi-Field'!AV105&lt;110),(100-'[1]Multi-Field'!AV105)*0.7,IF(AND('[1]Multi-Field'!H105=3,'[1]Multi-Field'!AV105&lt;130),(130-'[1]Multi-Field'!AV105)*0.8,IF(AND('[1]Multi-Field'!H105=4,'[1]Multi-Field'!AV105&lt;160),(160-'[1]Multi-Field'!AV105)*0.9,IF(AND(OR('[1]Multi-Field'!H105=5,'[1]Multi-Field'!H105=6),'[1]Multi-Field'!AV105&lt;200),(200-'[1]Multi-Field'!AV105)*0.7,0)))))</f>
        <v>104</v>
      </c>
      <c r="BX704" s="409">
        <f>IF(AND(BW704&lt;20,OR('[1]Multi-Field'!Q105=[1]Lists!$AC$24,'[1]Multi-Field'!Q105=[1]Lists!$AC$10,'[1]Multi-Field'!Q105=[1]Lists!AC116,'[1]Multi-Field'!Q105=[1]Lists!$AC$22)),0,IF(BW704&lt;20,  20,BW704))</f>
        <v>104</v>
      </c>
      <c r="BY704" s="409">
        <f>IF(AND('[1]Multi-Field'!H105=1,[1]Lists!BX704&gt;50),50,IF(AND('[1]Multi-Field'!H105=2,[1]Lists!BX704&gt;60),60,IF(AND('[1]Multi-Field'!H105=3,[1]Lists!BX704&gt;70),70,IF(AND('[1]Multi-Field'!H105=4,[1]Lists!BX704&gt;80),80,IF(AND(OR('[1]Multi-Field'!H105=5,'[1]Multi-Field'!H105=6),[1]Lists!BX704&gt;100),100,[1]Lists!BX704)))))</f>
        <v>70</v>
      </c>
      <c r="BZ704" s="422">
        <f t="shared" si="95"/>
        <v>65</v>
      </c>
      <c r="CA704" s="409">
        <f t="shared" si="96"/>
        <v>0</v>
      </c>
    </row>
    <row r="705" spans="16:79" ht="13.5" thickBot="1">
      <c r="P705" s="391"/>
      <c r="Q705" s="85"/>
      <c r="R705" s="397"/>
      <c r="S705" s="397"/>
      <c r="T705" s="397"/>
      <c r="U705" s="398"/>
      <c r="BH705" s="409">
        <v>104</v>
      </c>
      <c r="BI705" s="424">
        <f>'[1]Multi-Field'!B106</f>
        <v>0</v>
      </c>
      <c r="BJ705" s="409">
        <f>IF('[1]Multi-Field'!H106=[1]Lists!$BB$599,[1]Lists!$BC$599,IF('[1]Multi-Field'!H106=[1]Lists!$BB$600,[1]Lists!$BC$600,IF('[1]Multi-Field'!H106=[1]Lists!$BB$601,[1]Lists!$BC$601,IF('[1]Multi-Field'!H106=[1]Lists!$BB$602,[1]Lists!$BC$602,IF('[1]Multi-Field'!H106=[1]Lists!$BB$603,[1]Lists!$BC$603,IF('[1]Multi-Field'!H106=$BB$604,$BC$604,""))))))</f>
        <v>160</v>
      </c>
      <c r="BK705" s="409">
        <f>IF('[1]Multi-Field'!H106=[1]Lists!$BB$599,[1]Lists!$BD$599,IF('[1]Multi-Field'!H106=[1]Lists!$BB$600,[1]Lists!$BD$600,IF('[1]Multi-Field'!H106=[1]Lists!$BB$601,[1]Lists!$BD$601,IF('[1]Multi-Field'!H106=[1]Lists!$BB$602,[1]Lists!$BD$602,IF('[1]Multi-Field'!H106=[1]Lists!$BB$603,[1]Lists!$BD$603,IF('[1]Multi-Field'!H106=$BB$604,$BD$604,""))))))</f>
        <v>120</v>
      </c>
      <c r="BL705" s="409">
        <f>IF('[1]Multi-Field'!H106=[1]Lists!$BB$599,[1]Lists!$BE$599,IF('[1]Multi-Field'!H106=[1]Lists!$BB$600,[1]Lists!$BE$600,IF('[1]Multi-Field'!H106=[1]Lists!$BB$601,[1]Lists!$BE$601,IF('[1]Multi-Field'!H106=[1]Lists!$BB$602,[1]Lists!$BE$602,IF('[1]Multi-Field'!H106=[1]Lists!$BB$603,[1]Lists!$BE$603,IF('[1]Multi-Field'!H106=$BB$604,$BE$604,""))))))</f>
        <v>80</v>
      </c>
      <c r="BM705" s="409">
        <f>IF('[1]Multi-Field'!AV106&gt;((1.5*BJ705)+1),0,IF(AND('[1]Multi-Field'!AV106&gt;([1]Lists!BJ705-1),'[1]Multi-Field'!H106&lt;(1.5*BJ705)),20,IF(AND('[1]Multi-Field'!AV106&gt;(BK705+20),'[1]Multi-Field'!AV106&lt;BJ705),(20+BJ705-'[1]Multi-Field'!AV106),IF('[1]Multi-Field'!AV106&lt;BK705-1+20,BK705,""))))</f>
        <v>120</v>
      </c>
      <c r="BN705" s="409">
        <f>IF('[1]Multi-Field'!AV106&gt;((1.5*BJ705)+1),0,IF(AND('[1]Multi-Field'!AV106&gt;([1]Lists!BJ705-1),'[1]Multi-Field'!AV106&lt;(1.5*BJ705)),20,IF(AND('[1]Multi-Field'!AV106&gt;(BL705+20),'[1]Multi-Field'!AV106&lt;BJ705),(20+BJ705-'[1]Multi-Field'!AV106),IF('[1]Multi-Field'!AV106&lt;BL705-1+20,BL705,""))))</f>
        <v>80</v>
      </c>
      <c r="BO705" s="409">
        <f>IF('[1]Multi-Field'!AV106&lt;60,(IF(OR('[1]Multi-Field'!H106=1,'[1]Multi-Field'!H106=2,'[1]Multi-Field'!H106=3),40,IF(OR('[1]Multi-Field'!H106=4,'[1]Multi-Field'!H106=5,'[1]Multi-Field'!H106=6),60,"#"))),IF(AND('[1]Multi-Field'!AV106&gt;59,'[1]Multi-Field'!AV106&lt;80),(IF(OR('[1]Multi-Field'!H106=1,'[1]Multi-Field'!H106=2),20,IF('[1]Multi-Field'!H106=3,40,IF(OR('[1]Multi-Field'!H106=4,'[1]Multi-Field'!H106=5,'[1]Multi-Field'!H106=6),60,"!")))),IF(AND('[1]Multi-Field'!AV106&gt;79,'[1]Multi-Field'!AV106&lt;100),(IF(OR('[1]Multi-Field'!H106=1,'[1]Multi-Field'!H106=2,'[1]Multi-Field'!H106=3),20,IF(OR('[1]Multi-Field'!H106=4,'[1]Multi-Field'!H106=5,'[1]Multi-Field'!H106=6),60,"?"))),IF(AND('[1]Multi-Field'!AV106&gt;99,'[1]Multi-Field'!AV106&lt;150),(IF(OR('[1]Multi-Field'!H106=1,'[1]Multi-Field'!H106=2,'[1]Multi-Field'!H106=3),20,IF(OR('[1]Multi-Field'!H106=4,'[1]Multi-Field'!H106=5,'[1]Multi-Field'!H106=6),40,"*"))),IF(AND('[1]Multi-Field'!AV106&gt;149,'[1]Multi-Field'!AV106&lt;200),(IF(OR('[1]Multi-Field'!H106=1,'[1]Multi-Field'!H106=2),0,IF(OR('[1]Multi-Field'!H106=3,'[1]Multi-Field'!H106=4,'[1]Multi-Field'!H106=5,'[1]Multi-Field'!H106=6),20,"&amp;"))),IF(AND('[1]Multi-Field'!AV106&gt;199,'[1]Multi-Field'!AV106&lt;269),(IF(OR('[1]Multi-Field'!H106=4,'[1]Multi-Field'!H106=5,'[1]Multi-Field'!H106=6),20,"&amp;")),IF('[1]Multi-Field'!AV106&gt;268,0,"%")))))))</f>
        <v>60</v>
      </c>
      <c r="BP705" s="409">
        <f>IF('[1]Multi-Field'!H106=1,((('[1]Multi-Field'!J106*40)-'[1]Multi-Field'!AV106)/0.6)-120,IF('[1]Multi-Field'!H106=2,((('[1]Multi-Field'!J106*40)-'[1]Multi-Field'!AV106)/0.6)-100,IF('[1]Multi-Field'!H106=3,((('[1]Multi-Field'!J106*40)-'[1]Multi-Field'!AV106)/0.6)-80,IF('[1]Multi-Field'!H106=4,((('[1]Multi-Field'!J106*40)-'[1]Multi-Field'!AV106)/0.6)-60,IF(OR('[1]Multi-Field'!H106=5,'[1]Multi-Field'!H106=6),((('[1]Multi-Field'!J106*40)-'[1]Multi-Field'!AV106)/0.6)-40,"")))))</f>
        <v>306.66666666666669</v>
      </c>
      <c r="BQ705" s="409">
        <f t="shared" si="93"/>
        <v>245.33333333333337</v>
      </c>
      <c r="BR705" s="409">
        <f t="shared" si="94"/>
        <v>202.40000000000003</v>
      </c>
      <c r="BS705" s="409">
        <f>IF('[1]Multi-Field'!AV106&gt;165,0,IF(AND('[1]Multi-Field'!AV106&gt;80,'[1]Multi-Field'!AV106&lt;166),20,IF('[1]Multi-Field'!AV106&lt;81,(110-'[1]Multi-Field'!AV106)*0.7,"")))</f>
        <v>77</v>
      </c>
      <c r="BT705" s="409" t="str">
        <f>IF('[1]Multi-Field'!AV106&gt;10,0,IF(50-(5*'[1]Multi-Field'!AV106),""))</f>
        <v/>
      </c>
      <c r="BU705" s="409">
        <f>IF('[1]Multi-Field'!AV106&gt;109,0,(110-'[1]Multi-Field'!AV106)*0.7)</f>
        <v>77</v>
      </c>
      <c r="BV705" s="409">
        <f>IF(AND('[1]Multi-Field'!H106=1,'[1]Multi-Field'!AV106&lt;100),(100-'[1]Multi-Field'!AV106)*0.88,IF(AND('[1]Multi-Field'!H106=2,'[1]Multi-Field'!AV106&lt;110),(110-'[1]Multi-Field'!AV106)*0.88,IF(AND('[1]Multi-Field'!H106=3,'[1]Multi-Field'!AV106&lt;130),(130-'[1]Multi-Field'!AV106)*1,IF(AND('[1]Multi-Field'!H106=4,'[1]Multi-Field'!AV106&lt;160),(160-'[1]Multi-Field'!AV106)*1.13,IF(AND(OR('[1]Multi-Field'!H106=5,'[1]Multi-Field'!H106=6),'[1]Multi-Field'!AV106&lt;200),(200-'[1]Multi-Field'!AV106)*0.88,0)))))</f>
        <v>180.79999999999998</v>
      </c>
      <c r="BW705" s="409">
        <f>IF(AND('[1]Multi-Field'!H106=1,'[1]Multi-Field'!AV106&lt;100),(100-'[1]Multi-Field'!AV106)*0.7,IF(AND('[1]Multi-Field'!H106=2,'[1]Multi-Field'!AV106&lt;110),(100-'[1]Multi-Field'!AV106)*0.7,IF(AND('[1]Multi-Field'!H106=3,'[1]Multi-Field'!AV106&lt;130),(130-'[1]Multi-Field'!AV106)*0.8,IF(AND('[1]Multi-Field'!H106=4,'[1]Multi-Field'!AV106&lt;160),(160-'[1]Multi-Field'!AV106)*0.9,IF(AND(OR('[1]Multi-Field'!H106=5,'[1]Multi-Field'!H106=6),'[1]Multi-Field'!AV106&lt;200),(200-'[1]Multi-Field'!AV106)*0.7,0)))))</f>
        <v>144</v>
      </c>
      <c r="BX705" s="409">
        <f>IF(AND(BW705&lt;20,OR('[1]Multi-Field'!Q106=[1]Lists!$AC$24,'[1]Multi-Field'!Q106=[1]Lists!$AC$10,'[1]Multi-Field'!Q106=[1]Lists!AC117,'[1]Multi-Field'!Q106=[1]Lists!$AC$22)),0,IF(BW705&lt;20,  20,BW705))</f>
        <v>144</v>
      </c>
      <c r="BY705" s="409">
        <f>IF(AND('[1]Multi-Field'!H106=1,[1]Lists!BX705&gt;50),50,IF(AND('[1]Multi-Field'!H106=2,[1]Lists!BX705&gt;60),60,IF(AND('[1]Multi-Field'!H106=3,[1]Lists!BX705&gt;70),70,IF(AND('[1]Multi-Field'!H106=4,[1]Lists!BX705&gt;80),80,IF(AND(OR('[1]Multi-Field'!H106=5,'[1]Multi-Field'!H106=6),[1]Lists!BX705&gt;100),100,[1]Lists!BX705)))))</f>
        <v>80</v>
      </c>
      <c r="BZ705" s="422">
        <f t="shared" si="95"/>
        <v>75</v>
      </c>
      <c r="CA705" s="409">
        <f t="shared" si="96"/>
        <v>0</v>
      </c>
    </row>
    <row r="706" spans="16:79">
      <c r="P706" s="391"/>
      <c r="Q706" s="83"/>
      <c r="R706" s="395"/>
      <c r="S706" s="395"/>
      <c r="T706" s="395"/>
      <c r="U706" s="396"/>
      <c r="BH706" s="409">
        <v>105</v>
      </c>
      <c r="BI706" s="424">
        <f>'[1]Multi-Field'!B107</f>
        <v>0</v>
      </c>
      <c r="BJ706" s="409">
        <f>IF('[1]Multi-Field'!H107=[1]Lists!$BB$599,[1]Lists!$BC$599,IF('[1]Multi-Field'!H107=[1]Lists!$BB$600,[1]Lists!$BC$600,IF('[1]Multi-Field'!H107=[1]Lists!$BB$601,[1]Lists!$BC$601,IF('[1]Multi-Field'!H107=[1]Lists!$BB$602,[1]Lists!$BC$602,IF('[1]Multi-Field'!H107=[1]Lists!$BB$603,[1]Lists!$BC$603,IF('[1]Multi-Field'!H107=$BB$604,$BC$604,""))))))</f>
        <v>160</v>
      </c>
      <c r="BK706" s="409">
        <f>IF('[1]Multi-Field'!H107=[1]Lists!$BB$599,[1]Lists!$BD$599,IF('[1]Multi-Field'!H107=[1]Lists!$BB$600,[1]Lists!$BD$600,IF('[1]Multi-Field'!H107=[1]Lists!$BB$601,[1]Lists!$BD$601,IF('[1]Multi-Field'!H107=[1]Lists!$BB$602,[1]Lists!$BD$602,IF('[1]Multi-Field'!H107=[1]Lists!$BB$603,[1]Lists!$BD$603,IF('[1]Multi-Field'!H107=$BB$604,$BD$604,""))))))</f>
        <v>120</v>
      </c>
      <c r="BL706" s="409">
        <f>IF('[1]Multi-Field'!H107=[1]Lists!$BB$599,[1]Lists!$BE$599,IF('[1]Multi-Field'!H107=[1]Lists!$BB$600,[1]Lists!$BE$600,IF('[1]Multi-Field'!H107=[1]Lists!$BB$601,[1]Lists!$BE$601,IF('[1]Multi-Field'!H107=[1]Lists!$BB$602,[1]Lists!$BE$602,IF('[1]Multi-Field'!H107=[1]Lists!$BB$603,[1]Lists!$BE$603,IF('[1]Multi-Field'!H107=$BB$604,$BE$604,""))))))</f>
        <v>80</v>
      </c>
      <c r="BM706" s="409">
        <f>IF('[1]Multi-Field'!AV107&gt;((1.5*BJ706)+1),0,IF(AND('[1]Multi-Field'!AV107&gt;([1]Lists!BJ706-1),'[1]Multi-Field'!H107&lt;(1.5*BJ706)),20,IF(AND('[1]Multi-Field'!AV107&gt;(BK706+20),'[1]Multi-Field'!AV107&lt;BJ706),(20+BJ706-'[1]Multi-Field'!AV107),IF('[1]Multi-Field'!AV107&lt;BK706-1+20,BK706,""))))</f>
        <v>120</v>
      </c>
      <c r="BN706" s="409">
        <f>IF('[1]Multi-Field'!AV107&gt;((1.5*BJ706)+1),0,IF(AND('[1]Multi-Field'!AV107&gt;([1]Lists!BJ706-1),'[1]Multi-Field'!AV107&lt;(1.5*BJ706)),20,IF(AND('[1]Multi-Field'!AV107&gt;(BL706+20),'[1]Multi-Field'!AV107&lt;BJ706),(20+BJ706-'[1]Multi-Field'!AV107),IF('[1]Multi-Field'!AV107&lt;BL706-1+20,BL706,""))))</f>
        <v>80</v>
      </c>
      <c r="BO706" s="409">
        <f>IF('[1]Multi-Field'!AV107&lt;60,(IF(OR('[1]Multi-Field'!H107=1,'[1]Multi-Field'!H107=2,'[1]Multi-Field'!H107=3),40,IF(OR('[1]Multi-Field'!H107=4,'[1]Multi-Field'!H107=5,'[1]Multi-Field'!H107=6),60,"#"))),IF(AND('[1]Multi-Field'!AV107&gt;59,'[1]Multi-Field'!AV107&lt;80),(IF(OR('[1]Multi-Field'!H107=1,'[1]Multi-Field'!H107=2),20,IF('[1]Multi-Field'!H107=3,40,IF(OR('[1]Multi-Field'!H107=4,'[1]Multi-Field'!H107=5,'[1]Multi-Field'!H107=6),60,"!")))),IF(AND('[1]Multi-Field'!AV107&gt;79,'[1]Multi-Field'!AV107&lt;100),(IF(OR('[1]Multi-Field'!H107=1,'[1]Multi-Field'!H107=2,'[1]Multi-Field'!H107=3),20,IF(OR('[1]Multi-Field'!H107=4,'[1]Multi-Field'!H107=5,'[1]Multi-Field'!H107=6),60,"?"))),IF(AND('[1]Multi-Field'!AV107&gt;99,'[1]Multi-Field'!AV107&lt;150),(IF(OR('[1]Multi-Field'!H107=1,'[1]Multi-Field'!H107=2,'[1]Multi-Field'!H107=3),20,IF(OR('[1]Multi-Field'!H107=4,'[1]Multi-Field'!H107=5,'[1]Multi-Field'!H107=6),40,"*"))),IF(AND('[1]Multi-Field'!AV107&gt;149,'[1]Multi-Field'!AV107&lt;200),(IF(OR('[1]Multi-Field'!H107=1,'[1]Multi-Field'!H107=2),0,IF(OR('[1]Multi-Field'!H107=3,'[1]Multi-Field'!H107=4,'[1]Multi-Field'!H107=5,'[1]Multi-Field'!H107=6),20,"&amp;"))),IF(AND('[1]Multi-Field'!AV107&gt;199,'[1]Multi-Field'!AV107&lt;269),(IF(OR('[1]Multi-Field'!H107=4,'[1]Multi-Field'!H107=5,'[1]Multi-Field'!H107=6),20,"&amp;")),IF('[1]Multi-Field'!AV107&gt;268,0,"%")))))))</f>
        <v>60</v>
      </c>
      <c r="BP706" s="409">
        <f>IF('[1]Multi-Field'!H107=1,((('[1]Multi-Field'!J107*40)-'[1]Multi-Field'!AV107)/0.6)-120,IF('[1]Multi-Field'!H107=2,((('[1]Multi-Field'!J107*40)-'[1]Multi-Field'!AV107)/0.6)-100,IF('[1]Multi-Field'!H107=3,((('[1]Multi-Field'!J107*40)-'[1]Multi-Field'!AV107)/0.6)-80,IF('[1]Multi-Field'!H107=4,((('[1]Multi-Field'!J107*40)-'[1]Multi-Field'!AV107)/0.6)-60,IF(OR('[1]Multi-Field'!H107=5,'[1]Multi-Field'!H107=6),((('[1]Multi-Field'!J107*40)-'[1]Multi-Field'!AV107)/0.6)-40,"")))))</f>
        <v>240</v>
      </c>
      <c r="BQ706" s="409">
        <f t="shared" si="93"/>
        <v>192</v>
      </c>
      <c r="BR706" s="409">
        <f t="shared" si="94"/>
        <v>158.4</v>
      </c>
      <c r="BS706" s="409">
        <f>IF('[1]Multi-Field'!AV107&gt;165,0,IF(AND('[1]Multi-Field'!AV107&gt;80,'[1]Multi-Field'!AV107&lt;166),20,IF('[1]Multi-Field'!AV107&lt;81,(110-'[1]Multi-Field'!AV107)*0.7,"")))</f>
        <v>77</v>
      </c>
      <c r="BT706" s="409" t="str">
        <f>IF('[1]Multi-Field'!AV107&gt;10,0,IF(50-(5*'[1]Multi-Field'!AV107),""))</f>
        <v/>
      </c>
      <c r="BU706" s="409">
        <f>IF('[1]Multi-Field'!AV107&gt;109,0,(110-'[1]Multi-Field'!AV107)*0.7)</f>
        <v>77</v>
      </c>
      <c r="BV706" s="409">
        <f>IF(AND('[1]Multi-Field'!H107=1,'[1]Multi-Field'!AV107&lt;100),(100-'[1]Multi-Field'!AV107)*0.88,IF(AND('[1]Multi-Field'!H107=2,'[1]Multi-Field'!AV107&lt;110),(110-'[1]Multi-Field'!AV107)*0.88,IF(AND('[1]Multi-Field'!H107=3,'[1]Multi-Field'!AV107&lt;130),(130-'[1]Multi-Field'!AV107)*1,IF(AND('[1]Multi-Field'!H107=4,'[1]Multi-Field'!AV107&lt;160),(160-'[1]Multi-Field'!AV107)*1.13,IF(AND(OR('[1]Multi-Field'!H107=5,'[1]Multi-Field'!H107=6),'[1]Multi-Field'!AV107&lt;200),(200-'[1]Multi-Field'!AV107)*0.88,0)))))</f>
        <v>180.79999999999998</v>
      </c>
      <c r="BW706" s="409">
        <f>IF(AND('[1]Multi-Field'!H107=1,'[1]Multi-Field'!AV107&lt;100),(100-'[1]Multi-Field'!AV107)*0.7,IF(AND('[1]Multi-Field'!H107=2,'[1]Multi-Field'!AV107&lt;110),(100-'[1]Multi-Field'!AV107)*0.7,IF(AND('[1]Multi-Field'!H107=3,'[1]Multi-Field'!AV107&lt;130),(130-'[1]Multi-Field'!AV107)*0.8,IF(AND('[1]Multi-Field'!H107=4,'[1]Multi-Field'!AV107&lt;160),(160-'[1]Multi-Field'!AV107)*0.9,IF(AND(OR('[1]Multi-Field'!H107=5,'[1]Multi-Field'!H107=6),'[1]Multi-Field'!AV107&lt;200),(200-'[1]Multi-Field'!AV107)*0.7,0)))))</f>
        <v>144</v>
      </c>
      <c r="BX706" s="409">
        <f>IF(AND(BW706&lt;20,OR('[1]Multi-Field'!Q107=[1]Lists!$AC$24,'[1]Multi-Field'!Q107=[1]Lists!$AC$10,'[1]Multi-Field'!Q107=[1]Lists!AC118,'[1]Multi-Field'!Q107=[1]Lists!$AC$22)),0,IF(BW706&lt;20,  20,BW706))</f>
        <v>144</v>
      </c>
      <c r="BY706" s="409">
        <f>IF(AND('[1]Multi-Field'!H107=1,[1]Lists!BX706&gt;50),50,IF(AND('[1]Multi-Field'!H107=2,[1]Lists!BX706&gt;60),60,IF(AND('[1]Multi-Field'!H107=3,[1]Lists!BX706&gt;70),70,IF(AND('[1]Multi-Field'!H107=4,[1]Lists!BX706&gt;80),80,IF(AND(OR('[1]Multi-Field'!H107=5,'[1]Multi-Field'!H107=6),[1]Lists!BX706&gt;100),100,[1]Lists!BX706)))))</f>
        <v>80</v>
      </c>
      <c r="BZ706" s="422">
        <f t="shared" si="95"/>
        <v>75</v>
      </c>
      <c r="CA706" s="409">
        <f t="shared" si="96"/>
        <v>0</v>
      </c>
    </row>
    <row r="707" spans="16:79">
      <c r="P707" s="391"/>
      <c r="Q707" s="84"/>
      <c r="R707" s="395"/>
      <c r="S707" s="395"/>
      <c r="T707" s="395"/>
      <c r="U707" s="396"/>
      <c r="BH707" s="409">
        <v>106</v>
      </c>
      <c r="BI707" s="424">
        <f>'[1]Multi-Field'!B108</f>
        <v>0</v>
      </c>
      <c r="BJ707" s="409">
        <f>IF('[1]Multi-Field'!H108=[1]Lists!$BB$599,[1]Lists!$BC$599,IF('[1]Multi-Field'!H108=[1]Lists!$BB$600,[1]Lists!$BC$600,IF('[1]Multi-Field'!H108=[1]Lists!$BB$601,[1]Lists!$BC$601,IF('[1]Multi-Field'!H108=[1]Lists!$BB$602,[1]Lists!$BC$602,IF('[1]Multi-Field'!H108=[1]Lists!$BB$603,[1]Lists!$BC$603,IF('[1]Multi-Field'!H108=$BB$604,$BC$604,""))))))</f>
        <v>160</v>
      </c>
      <c r="BK707" s="409">
        <f>IF('[1]Multi-Field'!H108=[1]Lists!$BB$599,[1]Lists!$BD$599,IF('[1]Multi-Field'!H108=[1]Lists!$BB$600,[1]Lists!$BD$600,IF('[1]Multi-Field'!H108=[1]Lists!$BB$601,[1]Lists!$BD$601,IF('[1]Multi-Field'!H108=[1]Lists!$BB$602,[1]Lists!$BD$602,IF('[1]Multi-Field'!H108=[1]Lists!$BB$603,[1]Lists!$BD$603,IF('[1]Multi-Field'!H108=$BB$604,$BD$604,""))))))</f>
        <v>120</v>
      </c>
      <c r="BL707" s="409">
        <f>IF('[1]Multi-Field'!H108=[1]Lists!$BB$599,[1]Lists!$BE$599,IF('[1]Multi-Field'!H108=[1]Lists!$BB$600,[1]Lists!$BE$600,IF('[1]Multi-Field'!H108=[1]Lists!$BB$601,[1]Lists!$BE$601,IF('[1]Multi-Field'!H108=[1]Lists!$BB$602,[1]Lists!$BE$602,IF('[1]Multi-Field'!H108=[1]Lists!$BB$603,[1]Lists!$BE$603,IF('[1]Multi-Field'!H108=$BB$604,$BE$604,""))))))</f>
        <v>80</v>
      </c>
      <c r="BM707" s="409">
        <f>IF('[1]Multi-Field'!AV108&gt;((1.5*BJ707)+1),0,IF(AND('[1]Multi-Field'!AV108&gt;([1]Lists!BJ707-1),'[1]Multi-Field'!H108&lt;(1.5*BJ707)),20,IF(AND('[1]Multi-Field'!AV108&gt;(BK707+20),'[1]Multi-Field'!AV108&lt;BJ707),(20+BJ707-'[1]Multi-Field'!AV108),IF('[1]Multi-Field'!AV108&lt;BK707-1+20,BK707,""))))</f>
        <v>120</v>
      </c>
      <c r="BN707" s="409">
        <f>IF('[1]Multi-Field'!AV108&gt;((1.5*BJ707)+1),0,IF(AND('[1]Multi-Field'!AV108&gt;([1]Lists!BJ707-1),'[1]Multi-Field'!AV108&lt;(1.5*BJ707)),20,IF(AND('[1]Multi-Field'!AV108&gt;(BL707+20),'[1]Multi-Field'!AV108&lt;BJ707),(20+BJ707-'[1]Multi-Field'!AV108),IF('[1]Multi-Field'!AV108&lt;BL707-1+20,BL707,""))))</f>
        <v>80</v>
      </c>
      <c r="BO707" s="409">
        <f>IF('[1]Multi-Field'!AV108&lt;60,(IF(OR('[1]Multi-Field'!H108=1,'[1]Multi-Field'!H108=2,'[1]Multi-Field'!H108=3),40,IF(OR('[1]Multi-Field'!H108=4,'[1]Multi-Field'!H108=5,'[1]Multi-Field'!H108=6),60,"#"))),IF(AND('[1]Multi-Field'!AV108&gt;59,'[1]Multi-Field'!AV108&lt;80),(IF(OR('[1]Multi-Field'!H108=1,'[1]Multi-Field'!H108=2),20,IF('[1]Multi-Field'!H108=3,40,IF(OR('[1]Multi-Field'!H108=4,'[1]Multi-Field'!H108=5,'[1]Multi-Field'!H108=6),60,"!")))),IF(AND('[1]Multi-Field'!AV108&gt;79,'[1]Multi-Field'!AV108&lt;100),(IF(OR('[1]Multi-Field'!H108=1,'[1]Multi-Field'!H108=2,'[1]Multi-Field'!H108=3),20,IF(OR('[1]Multi-Field'!H108=4,'[1]Multi-Field'!H108=5,'[1]Multi-Field'!H108=6),60,"?"))),IF(AND('[1]Multi-Field'!AV108&gt;99,'[1]Multi-Field'!AV108&lt;150),(IF(OR('[1]Multi-Field'!H108=1,'[1]Multi-Field'!H108=2,'[1]Multi-Field'!H108=3),20,IF(OR('[1]Multi-Field'!H108=4,'[1]Multi-Field'!H108=5,'[1]Multi-Field'!H108=6),40,"*"))),IF(AND('[1]Multi-Field'!AV108&gt;149,'[1]Multi-Field'!AV108&lt;200),(IF(OR('[1]Multi-Field'!H108=1,'[1]Multi-Field'!H108=2),0,IF(OR('[1]Multi-Field'!H108=3,'[1]Multi-Field'!H108=4,'[1]Multi-Field'!H108=5,'[1]Multi-Field'!H108=6),20,"&amp;"))),IF(AND('[1]Multi-Field'!AV108&gt;199,'[1]Multi-Field'!AV108&lt;269),(IF(OR('[1]Multi-Field'!H108=4,'[1]Multi-Field'!H108=5,'[1]Multi-Field'!H108=6),20,"&amp;")),IF('[1]Multi-Field'!AV108&gt;268,0,"%")))))))</f>
        <v>60</v>
      </c>
      <c r="BP707" s="409">
        <f>IF('[1]Multi-Field'!H108=1,((('[1]Multi-Field'!J108*40)-'[1]Multi-Field'!AV108)/0.6)-120,IF('[1]Multi-Field'!H108=2,((('[1]Multi-Field'!J108*40)-'[1]Multi-Field'!AV108)/0.6)-100,IF('[1]Multi-Field'!H108=3,((('[1]Multi-Field'!J108*40)-'[1]Multi-Field'!AV108)/0.6)-80,IF('[1]Multi-Field'!H108=4,((('[1]Multi-Field'!J108*40)-'[1]Multi-Field'!AV108)/0.6)-60,IF(OR('[1]Multi-Field'!H108=5,'[1]Multi-Field'!H108=6),((('[1]Multi-Field'!J108*40)-'[1]Multi-Field'!AV108)/0.6)-40,"")))))</f>
        <v>240</v>
      </c>
      <c r="BQ707" s="409">
        <f t="shared" si="93"/>
        <v>192</v>
      </c>
      <c r="BR707" s="409">
        <f t="shared" si="94"/>
        <v>158.4</v>
      </c>
      <c r="BS707" s="409">
        <f>IF('[1]Multi-Field'!AV108&gt;165,0,IF(AND('[1]Multi-Field'!AV108&gt;80,'[1]Multi-Field'!AV108&lt;166),20,IF('[1]Multi-Field'!AV108&lt;81,(110-'[1]Multi-Field'!AV108)*0.7,"")))</f>
        <v>77</v>
      </c>
      <c r="BT707" s="409" t="str">
        <f>IF('[1]Multi-Field'!AV108&gt;10,0,IF(50-(5*'[1]Multi-Field'!AV108),""))</f>
        <v/>
      </c>
      <c r="BU707" s="409">
        <f>IF('[1]Multi-Field'!AV108&gt;109,0,(110-'[1]Multi-Field'!AV108)*0.7)</f>
        <v>77</v>
      </c>
      <c r="BV707" s="409">
        <f>IF(AND('[1]Multi-Field'!H108=1,'[1]Multi-Field'!AV108&lt;100),(100-'[1]Multi-Field'!AV108)*0.88,IF(AND('[1]Multi-Field'!H108=2,'[1]Multi-Field'!AV108&lt;110),(110-'[1]Multi-Field'!AV108)*0.88,IF(AND('[1]Multi-Field'!H108=3,'[1]Multi-Field'!AV108&lt;130),(130-'[1]Multi-Field'!AV108)*1,IF(AND('[1]Multi-Field'!H108=4,'[1]Multi-Field'!AV108&lt;160),(160-'[1]Multi-Field'!AV108)*1.13,IF(AND(OR('[1]Multi-Field'!H108=5,'[1]Multi-Field'!H108=6),'[1]Multi-Field'!AV108&lt;200),(200-'[1]Multi-Field'!AV108)*0.88,0)))))</f>
        <v>180.79999999999998</v>
      </c>
      <c r="BW707" s="409">
        <f>IF(AND('[1]Multi-Field'!H108=1,'[1]Multi-Field'!AV108&lt;100),(100-'[1]Multi-Field'!AV108)*0.7,IF(AND('[1]Multi-Field'!H108=2,'[1]Multi-Field'!AV108&lt;110),(100-'[1]Multi-Field'!AV108)*0.7,IF(AND('[1]Multi-Field'!H108=3,'[1]Multi-Field'!AV108&lt;130),(130-'[1]Multi-Field'!AV108)*0.8,IF(AND('[1]Multi-Field'!H108=4,'[1]Multi-Field'!AV108&lt;160),(160-'[1]Multi-Field'!AV108)*0.9,IF(AND(OR('[1]Multi-Field'!H108=5,'[1]Multi-Field'!H108=6),'[1]Multi-Field'!AV108&lt;200),(200-'[1]Multi-Field'!AV108)*0.7,0)))))</f>
        <v>144</v>
      </c>
      <c r="BX707" s="409">
        <f>IF(AND(BW707&lt;20,OR('[1]Multi-Field'!Q108=[1]Lists!$AC$24,'[1]Multi-Field'!Q108=[1]Lists!$AC$10,'[1]Multi-Field'!Q108=[1]Lists!AC119,'[1]Multi-Field'!Q108=[1]Lists!$AC$22)),0,IF(BW707&lt;20,  20,BW707))</f>
        <v>144</v>
      </c>
      <c r="BY707" s="409">
        <f>IF(AND('[1]Multi-Field'!H108=1,[1]Lists!BX707&gt;50),50,IF(AND('[1]Multi-Field'!H108=2,[1]Lists!BX707&gt;60),60,IF(AND('[1]Multi-Field'!H108=3,[1]Lists!BX707&gt;70),70,IF(AND('[1]Multi-Field'!H108=4,[1]Lists!BX707&gt;80),80,IF(AND(OR('[1]Multi-Field'!H108=5,'[1]Multi-Field'!H108=6),[1]Lists!BX707&gt;100),100,[1]Lists!BX707)))))</f>
        <v>80</v>
      </c>
      <c r="BZ707" s="422">
        <f t="shared" si="95"/>
        <v>75</v>
      </c>
      <c r="CA707" s="409">
        <f t="shared" si="96"/>
        <v>0</v>
      </c>
    </row>
    <row r="708" spans="16:79">
      <c r="P708" s="391"/>
      <c r="Q708" s="84"/>
      <c r="R708" s="395"/>
      <c r="S708" s="395"/>
      <c r="T708" s="395"/>
      <c r="U708" s="396"/>
      <c r="BH708" s="409">
        <v>107</v>
      </c>
      <c r="BI708" s="424">
        <f>'[1]Multi-Field'!B109</f>
        <v>0</v>
      </c>
      <c r="BJ708" s="409">
        <f>IF('[1]Multi-Field'!H109=[1]Lists!$BB$599,[1]Lists!$BC$599,IF('[1]Multi-Field'!H109=[1]Lists!$BB$600,[1]Lists!$BC$600,IF('[1]Multi-Field'!H109=[1]Lists!$BB$601,[1]Lists!$BC$601,IF('[1]Multi-Field'!H109=[1]Lists!$BB$602,[1]Lists!$BC$602,IF('[1]Multi-Field'!H109=[1]Lists!$BB$603,[1]Lists!$BC$603,IF('[1]Multi-Field'!H109=$BB$604,$BC$604,""))))))</f>
        <v>100</v>
      </c>
      <c r="BK708" s="409">
        <f>IF('[1]Multi-Field'!H109=[1]Lists!$BB$599,[1]Lists!$BD$599,IF('[1]Multi-Field'!H109=[1]Lists!$BB$600,[1]Lists!$BD$600,IF('[1]Multi-Field'!H109=[1]Lists!$BB$601,[1]Lists!$BD$601,IF('[1]Multi-Field'!H109=[1]Lists!$BB$602,[1]Lists!$BD$602,IF('[1]Multi-Field'!H109=[1]Lists!$BB$603,[1]Lists!$BD$603,IF('[1]Multi-Field'!H109=$BB$604,$BD$604,""))))))</f>
        <v>50</v>
      </c>
      <c r="BL708" s="409">
        <f>IF('[1]Multi-Field'!H109=[1]Lists!$BB$599,[1]Lists!$BE$599,IF('[1]Multi-Field'!H109=[1]Lists!$BB$600,[1]Lists!$BE$600,IF('[1]Multi-Field'!H109=[1]Lists!$BB$601,[1]Lists!$BE$601,IF('[1]Multi-Field'!H109=[1]Lists!$BB$602,[1]Lists!$BE$602,IF('[1]Multi-Field'!H109=[1]Lists!$BB$603,[1]Lists!$BE$603,IF('[1]Multi-Field'!H109=$BB$604,$BE$604,""))))))</f>
        <v>50</v>
      </c>
      <c r="BM708" s="409">
        <f>IF('[1]Multi-Field'!AV109&gt;((1.5*BJ708)+1),0,IF(AND('[1]Multi-Field'!AV109&gt;([1]Lists!BJ708-1),'[1]Multi-Field'!H109&lt;(1.5*BJ708)),20,IF(AND('[1]Multi-Field'!AV109&gt;(BK708+20),'[1]Multi-Field'!AV109&lt;BJ708),(20+BJ708-'[1]Multi-Field'!AV109),IF('[1]Multi-Field'!AV109&lt;BK708-1+20,BK708,""))))</f>
        <v>50</v>
      </c>
      <c r="BN708" s="409">
        <f>IF('[1]Multi-Field'!AV109&gt;((1.5*BJ708)+1),0,IF(AND('[1]Multi-Field'!AV109&gt;([1]Lists!BJ708-1),'[1]Multi-Field'!AV109&lt;(1.5*BJ708)),20,IF(AND('[1]Multi-Field'!AV109&gt;(BL708+20),'[1]Multi-Field'!AV109&lt;BJ708),(20+BJ708-'[1]Multi-Field'!AV109),IF('[1]Multi-Field'!AV109&lt;BL708-1+20,BL708,""))))</f>
        <v>50</v>
      </c>
      <c r="BO708" s="409">
        <f>IF('[1]Multi-Field'!AV109&lt;60,(IF(OR('[1]Multi-Field'!H109=1,'[1]Multi-Field'!H109=2,'[1]Multi-Field'!H109=3),40,IF(OR('[1]Multi-Field'!H109=4,'[1]Multi-Field'!H109=5,'[1]Multi-Field'!H109=6),60,"#"))),IF(AND('[1]Multi-Field'!AV109&gt;59,'[1]Multi-Field'!AV109&lt;80),(IF(OR('[1]Multi-Field'!H109=1,'[1]Multi-Field'!H109=2),20,IF('[1]Multi-Field'!H109=3,40,IF(OR('[1]Multi-Field'!H109=4,'[1]Multi-Field'!H109=5,'[1]Multi-Field'!H109=6),60,"!")))),IF(AND('[1]Multi-Field'!AV109&gt;79,'[1]Multi-Field'!AV109&lt;100),(IF(OR('[1]Multi-Field'!H109=1,'[1]Multi-Field'!H109=2,'[1]Multi-Field'!H109=3),20,IF(OR('[1]Multi-Field'!H109=4,'[1]Multi-Field'!H109=5,'[1]Multi-Field'!H109=6),60,"?"))),IF(AND('[1]Multi-Field'!AV109&gt;99,'[1]Multi-Field'!AV109&lt;150),(IF(OR('[1]Multi-Field'!H109=1,'[1]Multi-Field'!H109=2,'[1]Multi-Field'!H109=3),20,IF(OR('[1]Multi-Field'!H109=4,'[1]Multi-Field'!H109=5,'[1]Multi-Field'!H109=6),40,"*"))),IF(AND('[1]Multi-Field'!AV109&gt;149,'[1]Multi-Field'!AV109&lt;200),(IF(OR('[1]Multi-Field'!H109=1,'[1]Multi-Field'!H109=2),0,IF(OR('[1]Multi-Field'!H109=3,'[1]Multi-Field'!H109=4,'[1]Multi-Field'!H109=5,'[1]Multi-Field'!H109=6),20,"&amp;"))),IF(AND('[1]Multi-Field'!AV109&gt;199,'[1]Multi-Field'!AV109&lt;269),(IF(OR('[1]Multi-Field'!H109=4,'[1]Multi-Field'!H109=5,'[1]Multi-Field'!H109=6),20,"&amp;")),IF('[1]Multi-Field'!AV109&gt;268,0,"%")))))))</f>
        <v>40</v>
      </c>
      <c r="BP708" s="409">
        <f>IF('[1]Multi-Field'!H109=1,((('[1]Multi-Field'!J109*40)-'[1]Multi-Field'!AV109)/0.6)-120,IF('[1]Multi-Field'!H109=2,((('[1]Multi-Field'!J109*40)-'[1]Multi-Field'!AV109)/0.6)-100,IF('[1]Multi-Field'!H109=3,((('[1]Multi-Field'!J109*40)-'[1]Multi-Field'!AV109)/0.6)-80,IF('[1]Multi-Field'!H109=4,((('[1]Multi-Field'!J109*40)-'[1]Multi-Field'!AV109)/0.6)-60,IF(OR('[1]Multi-Field'!H109=5,'[1]Multi-Field'!H109=6),((('[1]Multi-Field'!J109*40)-'[1]Multi-Field'!AV109)/0.6)-40,"")))))</f>
        <v>146.66666666666669</v>
      </c>
      <c r="BQ708" s="409">
        <f t="shared" si="93"/>
        <v>117.33333333333336</v>
      </c>
      <c r="BR708" s="409">
        <f t="shared" si="94"/>
        <v>96.800000000000011</v>
      </c>
      <c r="BS708" s="409">
        <f>IF('[1]Multi-Field'!AV109&gt;165,0,IF(AND('[1]Multi-Field'!AV109&gt;80,'[1]Multi-Field'!AV109&lt;166),20,IF('[1]Multi-Field'!AV109&lt;81,(110-'[1]Multi-Field'!AV109)*0.7,"")))</f>
        <v>77</v>
      </c>
      <c r="BT708" s="409" t="str">
        <f>IF('[1]Multi-Field'!AV109&gt;10,0,IF(50-(5*'[1]Multi-Field'!AV109),""))</f>
        <v/>
      </c>
      <c r="BU708" s="409">
        <f>IF('[1]Multi-Field'!AV109&gt;109,0,(110-'[1]Multi-Field'!AV109)*0.7)</f>
        <v>77</v>
      </c>
      <c r="BV708" s="409">
        <f>IF(AND('[1]Multi-Field'!H109=1,'[1]Multi-Field'!AV109&lt;100),(100-'[1]Multi-Field'!AV109)*0.88,IF(AND('[1]Multi-Field'!H109=2,'[1]Multi-Field'!AV109&lt;110),(110-'[1]Multi-Field'!AV109)*0.88,IF(AND('[1]Multi-Field'!H109=3,'[1]Multi-Field'!AV109&lt;130),(130-'[1]Multi-Field'!AV109)*1,IF(AND('[1]Multi-Field'!H109=4,'[1]Multi-Field'!AV109&lt;160),(160-'[1]Multi-Field'!AV109)*1.13,IF(AND(OR('[1]Multi-Field'!H109=5,'[1]Multi-Field'!H109=6),'[1]Multi-Field'!AV109&lt;200),(200-'[1]Multi-Field'!AV109)*0.88,0)))))</f>
        <v>88</v>
      </c>
      <c r="BW708" s="409">
        <f>IF(AND('[1]Multi-Field'!H109=1,'[1]Multi-Field'!AV109&lt;100),(100-'[1]Multi-Field'!AV109)*0.7,IF(AND('[1]Multi-Field'!H109=2,'[1]Multi-Field'!AV109&lt;110),(100-'[1]Multi-Field'!AV109)*0.7,IF(AND('[1]Multi-Field'!H109=3,'[1]Multi-Field'!AV109&lt;130),(130-'[1]Multi-Field'!AV109)*0.8,IF(AND('[1]Multi-Field'!H109=4,'[1]Multi-Field'!AV109&lt;160),(160-'[1]Multi-Field'!AV109)*0.9,IF(AND(OR('[1]Multi-Field'!H109=5,'[1]Multi-Field'!H109=6),'[1]Multi-Field'!AV109&lt;200),(200-'[1]Multi-Field'!AV109)*0.7,0)))))</f>
        <v>70</v>
      </c>
      <c r="BX708" s="409">
        <f>IF(AND(BW708&lt;20,OR('[1]Multi-Field'!Q109=[1]Lists!$AC$24,'[1]Multi-Field'!Q109=[1]Lists!$AC$10,'[1]Multi-Field'!Q109=[1]Lists!AC120,'[1]Multi-Field'!Q109=[1]Lists!$AC$22)),0,IF(BW708&lt;20,  20,BW708))</f>
        <v>70</v>
      </c>
      <c r="BY708" s="409">
        <f>IF(AND('[1]Multi-Field'!H109=1,[1]Lists!BX708&gt;50),50,IF(AND('[1]Multi-Field'!H109=2,[1]Lists!BX708&gt;60),60,IF(AND('[1]Multi-Field'!H109=3,[1]Lists!BX708&gt;70),70,IF(AND('[1]Multi-Field'!H109=4,[1]Lists!BX708&gt;80),80,IF(AND(OR('[1]Multi-Field'!H109=5,'[1]Multi-Field'!H109=6),[1]Lists!BX708&gt;100),100,[1]Lists!BX708)))))</f>
        <v>50</v>
      </c>
      <c r="BZ708" s="422">
        <f t="shared" si="95"/>
        <v>45</v>
      </c>
      <c r="CA708" s="409">
        <f t="shared" si="96"/>
        <v>0</v>
      </c>
    </row>
    <row r="709" spans="16:79" ht="13.5" thickBot="1">
      <c r="P709" s="391"/>
      <c r="Q709" s="85"/>
      <c r="R709" s="397"/>
      <c r="S709" s="397"/>
      <c r="T709" s="397"/>
      <c r="U709" s="398"/>
      <c r="BH709" s="409">
        <v>108</v>
      </c>
      <c r="BI709" s="424">
        <f>'[1]Multi-Field'!B110</f>
        <v>0</v>
      </c>
      <c r="BJ709" s="409">
        <f>IF('[1]Multi-Field'!H110=[1]Lists!$BB$599,[1]Lists!$BC$599,IF('[1]Multi-Field'!H110=[1]Lists!$BB$600,[1]Lists!$BC$600,IF('[1]Multi-Field'!H110=[1]Lists!$BB$601,[1]Lists!$BC$601,IF('[1]Multi-Field'!H110=[1]Lists!$BB$602,[1]Lists!$BC$602,IF('[1]Multi-Field'!H110=[1]Lists!$BB$603,[1]Lists!$BC$603,IF('[1]Multi-Field'!H110=$BB$604,$BC$604,""))))))</f>
        <v>130</v>
      </c>
      <c r="BK709" s="409">
        <f>IF('[1]Multi-Field'!H110=[1]Lists!$BB$599,[1]Lists!$BD$599,IF('[1]Multi-Field'!H110=[1]Lists!$BB$600,[1]Lists!$BD$600,IF('[1]Multi-Field'!H110=[1]Lists!$BB$601,[1]Lists!$BD$601,IF('[1]Multi-Field'!H110=[1]Lists!$BB$602,[1]Lists!$BD$602,IF('[1]Multi-Field'!H110=[1]Lists!$BB$603,[1]Lists!$BD$603,IF('[1]Multi-Field'!H110=$BB$604,$BD$604,""))))))</f>
        <v>80</v>
      </c>
      <c r="BL709" s="409">
        <f>IF('[1]Multi-Field'!H110=[1]Lists!$BB$599,[1]Lists!$BE$599,IF('[1]Multi-Field'!H110=[1]Lists!$BB$600,[1]Lists!$BE$600,IF('[1]Multi-Field'!H110=[1]Lists!$BB$601,[1]Lists!$BE$601,IF('[1]Multi-Field'!H110=[1]Lists!$BB$602,[1]Lists!$BE$602,IF('[1]Multi-Field'!H110=[1]Lists!$BB$603,[1]Lists!$BE$603,IF('[1]Multi-Field'!H110=$BB$604,$BE$604,""))))))</f>
        <v>70</v>
      </c>
      <c r="BM709" s="409">
        <f>IF('[1]Multi-Field'!AV110&gt;((1.5*BJ709)+1),0,IF(AND('[1]Multi-Field'!AV110&gt;([1]Lists!BJ709-1),'[1]Multi-Field'!H110&lt;(1.5*BJ709)),20,IF(AND('[1]Multi-Field'!AV110&gt;(BK709+20),'[1]Multi-Field'!AV110&lt;BJ709),(20+BJ709-'[1]Multi-Field'!AV110),IF('[1]Multi-Field'!AV110&lt;BK709-1+20,BK709,""))))</f>
        <v>80</v>
      </c>
      <c r="BN709" s="409">
        <f>IF('[1]Multi-Field'!AV110&gt;((1.5*BJ709)+1),0,IF(AND('[1]Multi-Field'!AV110&gt;([1]Lists!BJ709-1),'[1]Multi-Field'!AV110&lt;(1.5*BJ709)),20,IF(AND('[1]Multi-Field'!AV110&gt;(BL709+20),'[1]Multi-Field'!AV110&lt;BJ709),(20+BJ709-'[1]Multi-Field'!AV110),IF('[1]Multi-Field'!AV110&lt;BL709-1+20,BL709,""))))</f>
        <v>70</v>
      </c>
      <c r="BO709" s="409">
        <f>IF('[1]Multi-Field'!AV110&lt;60,(IF(OR('[1]Multi-Field'!H110=1,'[1]Multi-Field'!H110=2,'[1]Multi-Field'!H110=3),40,IF(OR('[1]Multi-Field'!H110=4,'[1]Multi-Field'!H110=5,'[1]Multi-Field'!H110=6),60,"#"))),IF(AND('[1]Multi-Field'!AV110&gt;59,'[1]Multi-Field'!AV110&lt;80),(IF(OR('[1]Multi-Field'!H110=1,'[1]Multi-Field'!H110=2),20,IF('[1]Multi-Field'!H110=3,40,IF(OR('[1]Multi-Field'!H110=4,'[1]Multi-Field'!H110=5,'[1]Multi-Field'!H110=6),60,"!")))),IF(AND('[1]Multi-Field'!AV110&gt;79,'[1]Multi-Field'!AV110&lt;100),(IF(OR('[1]Multi-Field'!H110=1,'[1]Multi-Field'!H110=2,'[1]Multi-Field'!H110=3),20,IF(OR('[1]Multi-Field'!H110=4,'[1]Multi-Field'!H110=5,'[1]Multi-Field'!H110=6),60,"?"))),IF(AND('[1]Multi-Field'!AV110&gt;99,'[1]Multi-Field'!AV110&lt;150),(IF(OR('[1]Multi-Field'!H110=1,'[1]Multi-Field'!H110=2,'[1]Multi-Field'!H110=3),20,IF(OR('[1]Multi-Field'!H110=4,'[1]Multi-Field'!H110=5,'[1]Multi-Field'!H110=6),40,"*"))),IF(AND('[1]Multi-Field'!AV110&gt;149,'[1]Multi-Field'!AV110&lt;200),(IF(OR('[1]Multi-Field'!H110=1,'[1]Multi-Field'!H110=2),0,IF(OR('[1]Multi-Field'!H110=3,'[1]Multi-Field'!H110=4,'[1]Multi-Field'!H110=5,'[1]Multi-Field'!H110=6),20,"&amp;"))),IF(AND('[1]Multi-Field'!AV110&gt;199,'[1]Multi-Field'!AV110&lt;269),(IF(OR('[1]Multi-Field'!H110=4,'[1]Multi-Field'!H110=5,'[1]Multi-Field'!H110=6),20,"&amp;")),IF('[1]Multi-Field'!AV110&gt;268,0,"%")))))))</f>
        <v>40</v>
      </c>
      <c r="BP709" s="409">
        <f>IF('[1]Multi-Field'!H110=1,((('[1]Multi-Field'!J110*40)-'[1]Multi-Field'!AV110)/0.6)-120,IF('[1]Multi-Field'!H110=2,((('[1]Multi-Field'!J110*40)-'[1]Multi-Field'!AV110)/0.6)-100,IF('[1]Multi-Field'!H110=3,((('[1]Multi-Field'!J110*40)-'[1]Multi-Field'!AV110)/0.6)-80,IF('[1]Multi-Field'!H110=4,((('[1]Multi-Field'!J110*40)-'[1]Multi-Field'!AV110)/0.6)-60,IF(OR('[1]Multi-Field'!H110=5,'[1]Multi-Field'!H110=6),((('[1]Multi-Field'!J110*40)-'[1]Multi-Field'!AV110)/0.6)-40,"")))))</f>
        <v>253.33333333333337</v>
      </c>
      <c r="BQ709" s="409">
        <f t="shared" si="93"/>
        <v>202.66666666666671</v>
      </c>
      <c r="BR709" s="409">
        <f t="shared" si="94"/>
        <v>167.20000000000005</v>
      </c>
      <c r="BS709" s="409">
        <f>IF('[1]Multi-Field'!AV110&gt;165,0,IF(AND('[1]Multi-Field'!AV110&gt;80,'[1]Multi-Field'!AV110&lt;166),20,IF('[1]Multi-Field'!AV110&lt;81,(110-'[1]Multi-Field'!AV110)*0.7,"")))</f>
        <v>77</v>
      </c>
      <c r="BT709" s="409" t="str">
        <f>IF('[1]Multi-Field'!AV110&gt;10,0,IF(50-(5*'[1]Multi-Field'!AV110),""))</f>
        <v/>
      </c>
      <c r="BU709" s="409">
        <f>IF('[1]Multi-Field'!AV110&gt;109,0,(110-'[1]Multi-Field'!AV110)*0.7)</f>
        <v>77</v>
      </c>
      <c r="BV709" s="409">
        <f>IF(AND('[1]Multi-Field'!H110=1,'[1]Multi-Field'!AV110&lt;100),(100-'[1]Multi-Field'!AV110)*0.88,IF(AND('[1]Multi-Field'!H110=2,'[1]Multi-Field'!AV110&lt;110),(110-'[1]Multi-Field'!AV110)*0.88,IF(AND('[1]Multi-Field'!H110=3,'[1]Multi-Field'!AV110&lt;130),(130-'[1]Multi-Field'!AV110)*1,IF(AND('[1]Multi-Field'!H110=4,'[1]Multi-Field'!AV110&lt;160),(160-'[1]Multi-Field'!AV110)*1.13,IF(AND(OR('[1]Multi-Field'!H110=5,'[1]Multi-Field'!H110=6),'[1]Multi-Field'!AV110&lt;200),(200-'[1]Multi-Field'!AV110)*0.88,0)))))</f>
        <v>130</v>
      </c>
      <c r="BW709" s="409">
        <f>IF(AND('[1]Multi-Field'!H110=1,'[1]Multi-Field'!AV110&lt;100),(100-'[1]Multi-Field'!AV110)*0.7,IF(AND('[1]Multi-Field'!H110=2,'[1]Multi-Field'!AV110&lt;110),(100-'[1]Multi-Field'!AV110)*0.7,IF(AND('[1]Multi-Field'!H110=3,'[1]Multi-Field'!AV110&lt;130),(130-'[1]Multi-Field'!AV110)*0.8,IF(AND('[1]Multi-Field'!H110=4,'[1]Multi-Field'!AV110&lt;160),(160-'[1]Multi-Field'!AV110)*0.9,IF(AND(OR('[1]Multi-Field'!H110=5,'[1]Multi-Field'!H110=6),'[1]Multi-Field'!AV110&lt;200),(200-'[1]Multi-Field'!AV110)*0.7,0)))))</f>
        <v>104</v>
      </c>
      <c r="BX709" s="409">
        <f>IF(AND(BW709&lt;20,OR('[1]Multi-Field'!Q110=[1]Lists!$AC$24,'[1]Multi-Field'!Q110=[1]Lists!$AC$10,'[1]Multi-Field'!Q110=[1]Lists!AC121,'[1]Multi-Field'!Q110=[1]Lists!$AC$22)),0,IF(BW709&lt;20,  20,BW709))</f>
        <v>104</v>
      </c>
      <c r="BY709" s="409">
        <f>IF(AND('[1]Multi-Field'!H110=1,[1]Lists!BX709&gt;50),50,IF(AND('[1]Multi-Field'!H110=2,[1]Lists!BX709&gt;60),60,IF(AND('[1]Multi-Field'!H110=3,[1]Lists!BX709&gt;70),70,IF(AND('[1]Multi-Field'!H110=4,[1]Lists!BX709&gt;80),80,IF(AND(OR('[1]Multi-Field'!H110=5,'[1]Multi-Field'!H110=6),[1]Lists!BX709&gt;100),100,[1]Lists!BX709)))))</f>
        <v>70</v>
      </c>
      <c r="BZ709" s="422">
        <f t="shared" si="95"/>
        <v>65</v>
      </c>
      <c r="CA709" s="409">
        <f t="shared" si="96"/>
        <v>0</v>
      </c>
    </row>
    <row r="710" spans="16:79">
      <c r="P710" s="391"/>
      <c r="Q710" s="83"/>
      <c r="R710" s="395"/>
      <c r="S710" s="395"/>
      <c r="T710" s="395"/>
      <c r="U710" s="396"/>
      <c r="BH710" s="409">
        <v>109</v>
      </c>
      <c r="BI710" s="424">
        <f>'[1]Multi-Field'!B111</f>
        <v>0</v>
      </c>
      <c r="BJ710" s="409">
        <f>IF('[1]Multi-Field'!H111=[1]Lists!$BB$599,[1]Lists!$BC$599,IF('[1]Multi-Field'!H111=[1]Lists!$BB$600,[1]Lists!$BC$600,IF('[1]Multi-Field'!H111=[1]Lists!$BB$601,[1]Lists!$BC$601,IF('[1]Multi-Field'!H111=[1]Lists!$BB$602,[1]Lists!$BC$602,IF('[1]Multi-Field'!H111=[1]Lists!$BB$603,[1]Lists!$BC$603,IF('[1]Multi-Field'!H111=$BB$604,$BC$604,""))))))</f>
        <v>180</v>
      </c>
      <c r="BK710" s="409">
        <f>IF('[1]Multi-Field'!H111=[1]Lists!$BB$599,[1]Lists!$BD$599,IF('[1]Multi-Field'!H111=[1]Lists!$BB$600,[1]Lists!$BD$600,IF('[1]Multi-Field'!H111=[1]Lists!$BB$601,[1]Lists!$BD$601,IF('[1]Multi-Field'!H111=[1]Lists!$BB$602,[1]Lists!$BD$602,IF('[1]Multi-Field'!H111=[1]Lists!$BB$603,[1]Lists!$BD$603,IF('[1]Multi-Field'!H111=$BB$604,$BD$604,""))))))</f>
        <v>120</v>
      </c>
      <c r="BL710" s="409">
        <f>IF('[1]Multi-Field'!H111=[1]Lists!$BB$599,[1]Lists!$BE$599,IF('[1]Multi-Field'!H111=[1]Lists!$BB$600,[1]Lists!$BE$600,IF('[1]Multi-Field'!H111=[1]Lists!$BB$601,[1]Lists!$BE$601,IF('[1]Multi-Field'!H111=[1]Lists!$BB$602,[1]Lists!$BE$602,IF('[1]Multi-Field'!H111=[1]Lists!$BB$603,[1]Lists!$BE$603,IF('[1]Multi-Field'!H111=$BB$604,$BE$604,""))))))</f>
        <v>100</v>
      </c>
      <c r="BM710" s="409">
        <f>IF('[1]Multi-Field'!AV111&gt;((1.5*BJ710)+1),0,IF(AND('[1]Multi-Field'!AV111&gt;([1]Lists!BJ710-1),'[1]Multi-Field'!H111&lt;(1.5*BJ710)),20,IF(AND('[1]Multi-Field'!AV111&gt;(BK710+20),'[1]Multi-Field'!AV111&lt;BJ710),(20+BJ710-'[1]Multi-Field'!AV111),IF('[1]Multi-Field'!AV111&lt;BK710-1+20,BK710,""))))</f>
        <v>120</v>
      </c>
      <c r="BN710" s="409">
        <f>IF('[1]Multi-Field'!AV111&gt;((1.5*BJ710)+1),0,IF(AND('[1]Multi-Field'!AV111&gt;([1]Lists!BJ710-1),'[1]Multi-Field'!AV111&lt;(1.5*BJ710)),20,IF(AND('[1]Multi-Field'!AV111&gt;(BL710+20),'[1]Multi-Field'!AV111&lt;BJ710),(20+BJ710-'[1]Multi-Field'!AV111),IF('[1]Multi-Field'!AV111&lt;BL710-1+20,BL710,""))))</f>
        <v>100</v>
      </c>
      <c r="BO710" s="409">
        <f>IF('[1]Multi-Field'!AV111&lt;60,(IF(OR('[1]Multi-Field'!H111=1,'[1]Multi-Field'!H111=2,'[1]Multi-Field'!H111=3),40,IF(OR('[1]Multi-Field'!H111=4,'[1]Multi-Field'!H111=5,'[1]Multi-Field'!H111=6),60,"#"))),IF(AND('[1]Multi-Field'!AV111&gt;59,'[1]Multi-Field'!AV111&lt;80),(IF(OR('[1]Multi-Field'!H111=1,'[1]Multi-Field'!H111=2),20,IF('[1]Multi-Field'!H111=3,40,IF(OR('[1]Multi-Field'!H111=4,'[1]Multi-Field'!H111=5,'[1]Multi-Field'!H111=6),60,"!")))),IF(AND('[1]Multi-Field'!AV111&gt;79,'[1]Multi-Field'!AV111&lt;100),(IF(OR('[1]Multi-Field'!H111=1,'[1]Multi-Field'!H111=2,'[1]Multi-Field'!H111=3),20,IF(OR('[1]Multi-Field'!H111=4,'[1]Multi-Field'!H111=5,'[1]Multi-Field'!H111=6),60,"?"))),IF(AND('[1]Multi-Field'!AV111&gt;99,'[1]Multi-Field'!AV111&lt;150),(IF(OR('[1]Multi-Field'!H111=1,'[1]Multi-Field'!H111=2,'[1]Multi-Field'!H111=3),20,IF(OR('[1]Multi-Field'!H111=4,'[1]Multi-Field'!H111=5,'[1]Multi-Field'!H111=6),40,"*"))),IF(AND('[1]Multi-Field'!AV111&gt;149,'[1]Multi-Field'!AV111&lt;200),(IF(OR('[1]Multi-Field'!H111=1,'[1]Multi-Field'!H111=2),0,IF(OR('[1]Multi-Field'!H111=3,'[1]Multi-Field'!H111=4,'[1]Multi-Field'!H111=5,'[1]Multi-Field'!H111=6),20,"&amp;"))),IF(AND('[1]Multi-Field'!AV111&gt;199,'[1]Multi-Field'!AV111&lt;269),(IF(OR('[1]Multi-Field'!H111=4,'[1]Multi-Field'!H111=5,'[1]Multi-Field'!H111=6),20,"&amp;")),IF('[1]Multi-Field'!AV111&gt;268,0,"%")))))))</f>
        <v>60</v>
      </c>
      <c r="BP710" s="409">
        <f>IF('[1]Multi-Field'!H111=1,((('[1]Multi-Field'!J111*40)-'[1]Multi-Field'!AV111)/0.6)-120,IF('[1]Multi-Field'!H111=2,((('[1]Multi-Field'!J111*40)-'[1]Multi-Field'!AV111)/0.6)-100,IF('[1]Multi-Field'!H111=3,((('[1]Multi-Field'!J111*40)-'[1]Multi-Field'!AV111)/0.6)-80,IF('[1]Multi-Field'!H111=4,((('[1]Multi-Field'!J111*40)-'[1]Multi-Field'!AV111)/0.6)-60,IF(OR('[1]Multi-Field'!H111=5,'[1]Multi-Field'!H111=6),((('[1]Multi-Field'!J111*40)-'[1]Multi-Field'!AV111)/0.6)-40,"")))))</f>
        <v>226.66666666666669</v>
      </c>
      <c r="BQ710" s="409">
        <f t="shared" si="93"/>
        <v>181.33333333333337</v>
      </c>
      <c r="BR710" s="409">
        <f t="shared" si="94"/>
        <v>149.60000000000002</v>
      </c>
      <c r="BS710" s="409">
        <f>IF('[1]Multi-Field'!AV111&gt;165,0,IF(AND('[1]Multi-Field'!AV111&gt;80,'[1]Multi-Field'!AV111&lt;166),20,IF('[1]Multi-Field'!AV111&lt;81,(110-'[1]Multi-Field'!AV111)*0.7,"")))</f>
        <v>77</v>
      </c>
      <c r="BT710" s="409" t="str">
        <f>IF('[1]Multi-Field'!AV111&gt;10,0,IF(50-(5*'[1]Multi-Field'!AV111),""))</f>
        <v/>
      </c>
      <c r="BU710" s="409">
        <f>IF('[1]Multi-Field'!AV111&gt;109,0,(110-'[1]Multi-Field'!AV111)*0.7)</f>
        <v>77</v>
      </c>
      <c r="BV710" s="409">
        <f>IF(AND('[1]Multi-Field'!H111=1,'[1]Multi-Field'!AV111&lt;100),(100-'[1]Multi-Field'!AV111)*0.88,IF(AND('[1]Multi-Field'!H111=2,'[1]Multi-Field'!AV111&lt;110),(110-'[1]Multi-Field'!AV111)*0.88,IF(AND('[1]Multi-Field'!H111=3,'[1]Multi-Field'!AV111&lt;130),(130-'[1]Multi-Field'!AV111)*1,IF(AND('[1]Multi-Field'!H111=4,'[1]Multi-Field'!AV111&lt;160),(160-'[1]Multi-Field'!AV111)*1.13,IF(AND(OR('[1]Multi-Field'!H111=5,'[1]Multi-Field'!H111=6),'[1]Multi-Field'!AV111&lt;200),(200-'[1]Multi-Field'!AV111)*0.88,0)))))</f>
        <v>176</v>
      </c>
      <c r="BW710" s="409">
        <f>IF(AND('[1]Multi-Field'!H111=1,'[1]Multi-Field'!AV111&lt;100),(100-'[1]Multi-Field'!AV111)*0.7,IF(AND('[1]Multi-Field'!H111=2,'[1]Multi-Field'!AV111&lt;110),(100-'[1]Multi-Field'!AV111)*0.7,IF(AND('[1]Multi-Field'!H111=3,'[1]Multi-Field'!AV111&lt;130),(130-'[1]Multi-Field'!AV111)*0.8,IF(AND('[1]Multi-Field'!H111=4,'[1]Multi-Field'!AV111&lt;160),(160-'[1]Multi-Field'!AV111)*0.9,IF(AND(OR('[1]Multi-Field'!H111=5,'[1]Multi-Field'!H111=6),'[1]Multi-Field'!AV111&lt;200),(200-'[1]Multi-Field'!AV111)*0.7,0)))))</f>
        <v>140</v>
      </c>
      <c r="BX710" s="409">
        <f>IF(AND(BW710&lt;20,OR('[1]Multi-Field'!Q111=[1]Lists!$AC$24,'[1]Multi-Field'!Q111=[1]Lists!$AC$10,'[1]Multi-Field'!Q111=[1]Lists!AC122,'[1]Multi-Field'!Q111=[1]Lists!$AC$22)),0,IF(BW710&lt;20,  20,BW710))</f>
        <v>140</v>
      </c>
      <c r="BY710" s="409">
        <f>IF(AND('[1]Multi-Field'!H111=1,[1]Lists!BX710&gt;50),50,IF(AND('[1]Multi-Field'!H111=2,[1]Lists!BX710&gt;60),60,IF(AND('[1]Multi-Field'!H111=3,[1]Lists!BX710&gt;70),70,IF(AND('[1]Multi-Field'!H111=4,[1]Lists!BX710&gt;80),80,IF(AND(OR('[1]Multi-Field'!H111=5,'[1]Multi-Field'!H111=6),[1]Lists!BX710&gt;100),100,[1]Lists!BX710)))))</f>
        <v>100</v>
      </c>
      <c r="BZ710" s="422">
        <f t="shared" si="95"/>
        <v>95</v>
      </c>
      <c r="CA710" s="409">
        <f t="shared" si="96"/>
        <v>0</v>
      </c>
    </row>
    <row r="711" spans="16:79">
      <c r="P711" s="391"/>
      <c r="Q711" s="84"/>
      <c r="R711" s="395"/>
      <c r="S711" s="395"/>
      <c r="T711" s="395"/>
      <c r="U711" s="396"/>
      <c r="BH711" s="409">
        <v>110</v>
      </c>
      <c r="BI711" s="424">
        <f>'[1]Multi-Field'!B112</f>
        <v>0</v>
      </c>
      <c r="BJ711" s="409">
        <f>IF('[1]Multi-Field'!H112=[1]Lists!$BB$599,[1]Lists!$BC$599,IF('[1]Multi-Field'!H112=[1]Lists!$BB$600,[1]Lists!$BC$600,IF('[1]Multi-Field'!H112=[1]Lists!$BB$601,[1]Lists!$BC$601,IF('[1]Multi-Field'!H112=[1]Lists!$BB$602,[1]Lists!$BC$602,IF('[1]Multi-Field'!H112=[1]Lists!$BB$603,[1]Lists!$BC$603,IF('[1]Multi-Field'!H112=$BB$604,$BC$604,""))))))</f>
        <v>130</v>
      </c>
      <c r="BK711" s="409">
        <f>IF('[1]Multi-Field'!H112=[1]Lists!$BB$599,[1]Lists!$BD$599,IF('[1]Multi-Field'!H112=[1]Lists!$BB$600,[1]Lists!$BD$600,IF('[1]Multi-Field'!H112=[1]Lists!$BB$601,[1]Lists!$BD$601,IF('[1]Multi-Field'!H112=[1]Lists!$BB$602,[1]Lists!$BD$602,IF('[1]Multi-Field'!H112=[1]Lists!$BB$603,[1]Lists!$BD$603,IF('[1]Multi-Field'!H112=$BB$604,$BD$604,""))))))</f>
        <v>80</v>
      </c>
      <c r="BL711" s="409">
        <f>IF('[1]Multi-Field'!H112=[1]Lists!$BB$599,[1]Lists!$BE$599,IF('[1]Multi-Field'!H112=[1]Lists!$BB$600,[1]Lists!$BE$600,IF('[1]Multi-Field'!H112=[1]Lists!$BB$601,[1]Lists!$BE$601,IF('[1]Multi-Field'!H112=[1]Lists!$BB$602,[1]Lists!$BE$602,IF('[1]Multi-Field'!H112=[1]Lists!$BB$603,[1]Lists!$BE$603,IF('[1]Multi-Field'!H112=$BB$604,$BE$604,""))))))</f>
        <v>70</v>
      </c>
      <c r="BM711" s="409">
        <f>IF('[1]Multi-Field'!AV112&gt;((1.5*BJ711)+1),0,IF(AND('[1]Multi-Field'!AV112&gt;([1]Lists!BJ711-1),'[1]Multi-Field'!H112&lt;(1.5*BJ711)),20,IF(AND('[1]Multi-Field'!AV112&gt;(BK711+20),'[1]Multi-Field'!AV112&lt;BJ711),(20+BJ711-'[1]Multi-Field'!AV112),IF('[1]Multi-Field'!AV112&lt;BK711-1+20,BK711,""))))</f>
        <v>80</v>
      </c>
      <c r="BN711" s="409">
        <f>IF('[1]Multi-Field'!AV112&gt;((1.5*BJ711)+1),0,IF(AND('[1]Multi-Field'!AV112&gt;([1]Lists!BJ711-1),'[1]Multi-Field'!AV112&lt;(1.5*BJ711)),20,IF(AND('[1]Multi-Field'!AV112&gt;(BL711+20),'[1]Multi-Field'!AV112&lt;BJ711),(20+BJ711-'[1]Multi-Field'!AV112),IF('[1]Multi-Field'!AV112&lt;BL711-1+20,BL711,""))))</f>
        <v>70</v>
      </c>
      <c r="BO711" s="409">
        <f>IF('[1]Multi-Field'!AV112&lt;60,(IF(OR('[1]Multi-Field'!H112=1,'[1]Multi-Field'!H112=2,'[1]Multi-Field'!H112=3),40,IF(OR('[1]Multi-Field'!H112=4,'[1]Multi-Field'!H112=5,'[1]Multi-Field'!H112=6),60,"#"))),IF(AND('[1]Multi-Field'!AV112&gt;59,'[1]Multi-Field'!AV112&lt;80),(IF(OR('[1]Multi-Field'!H112=1,'[1]Multi-Field'!H112=2),20,IF('[1]Multi-Field'!H112=3,40,IF(OR('[1]Multi-Field'!H112=4,'[1]Multi-Field'!H112=5,'[1]Multi-Field'!H112=6),60,"!")))),IF(AND('[1]Multi-Field'!AV112&gt;79,'[1]Multi-Field'!AV112&lt;100),(IF(OR('[1]Multi-Field'!H112=1,'[1]Multi-Field'!H112=2,'[1]Multi-Field'!H112=3),20,IF(OR('[1]Multi-Field'!H112=4,'[1]Multi-Field'!H112=5,'[1]Multi-Field'!H112=6),60,"?"))),IF(AND('[1]Multi-Field'!AV112&gt;99,'[1]Multi-Field'!AV112&lt;150),(IF(OR('[1]Multi-Field'!H112=1,'[1]Multi-Field'!H112=2,'[1]Multi-Field'!H112=3),20,IF(OR('[1]Multi-Field'!H112=4,'[1]Multi-Field'!H112=5,'[1]Multi-Field'!H112=6),40,"*"))),IF(AND('[1]Multi-Field'!AV112&gt;149,'[1]Multi-Field'!AV112&lt;200),(IF(OR('[1]Multi-Field'!H112=1,'[1]Multi-Field'!H112=2),0,IF(OR('[1]Multi-Field'!H112=3,'[1]Multi-Field'!H112=4,'[1]Multi-Field'!H112=5,'[1]Multi-Field'!H112=6),20,"&amp;"))),IF(AND('[1]Multi-Field'!AV112&gt;199,'[1]Multi-Field'!AV112&lt;269),(IF(OR('[1]Multi-Field'!H112=4,'[1]Multi-Field'!H112=5,'[1]Multi-Field'!H112=6),20,"&amp;")),IF('[1]Multi-Field'!AV112&gt;268,0,"%")))))))</f>
        <v>40</v>
      </c>
      <c r="BP711" s="409">
        <f>IF('[1]Multi-Field'!H112=1,((('[1]Multi-Field'!J112*40)-'[1]Multi-Field'!AV112)/0.6)-120,IF('[1]Multi-Field'!H112=2,((('[1]Multi-Field'!J112*40)-'[1]Multi-Field'!AV112)/0.6)-100,IF('[1]Multi-Field'!H112=3,((('[1]Multi-Field'!J112*40)-'[1]Multi-Field'!AV112)/0.6)-80,IF('[1]Multi-Field'!H112=4,((('[1]Multi-Field'!J112*40)-'[1]Multi-Field'!AV112)/0.6)-60,IF(OR('[1]Multi-Field'!H112=5,'[1]Multi-Field'!H112=6),((('[1]Multi-Field'!J112*40)-'[1]Multi-Field'!AV112)/0.6)-40,"")))))</f>
        <v>286.66666666666669</v>
      </c>
      <c r="BQ711" s="409">
        <f t="shared" si="93"/>
        <v>229.33333333333337</v>
      </c>
      <c r="BR711" s="409">
        <f t="shared" si="94"/>
        <v>189.20000000000002</v>
      </c>
      <c r="BS711" s="409">
        <f>IF('[1]Multi-Field'!AV112&gt;165,0,IF(AND('[1]Multi-Field'!AV112&gt;80,'[1]Multi-Field'!AV112&lt;166),20,IF('[1]Multi-Field'!AV112&lt;81,(110-'[1]Multi-Field'!AV112)*0.7,"")))</f>
        <v>77</v>
      </c>
      <c r="BT711" s="409" t="str">
        <f>IF('[1]Multi-Field'!AV112&gt;10,0,IF(50-(5*'[1]Multi-Field'!AV112),""))</f>
        <v/>
      </c>
      <c r="BU711" s="409">
        <f>IF('[1]Multi-Field'!AV112&gt;109,0,(110-'[1]Multi-Field'!AV112)*0.7)</f>
        <v>77</v>
      </c>
      <c r="BV711" s="409">
        <f>IF(AND('[1]Multi-Field'!H112=1,'[1]Multi-Field'!AV112&lt;100),(100-'[1]Multi-Field'!AV112)*0.88,IF(AND('[1]Multi-Field'!H112=2,'[1]Multi-Field'!AV112&lt;110),(110-'[1]Multi-Field'!AV112)*0.88,IF(AND('[1]Multi-Field'!H112=3,'[1]Multi-Field'!AV112&lt;130),(130-'[1]Multi-Field'!AV112)*1,IF(AND('[1]Multi-Field'!H112=4,'[1]Multi-Field'!AV112&lt;160),(160-'[1]Multi-Field'!AV112)*1.13,IF(AND(OR('[1]Multi-Field'!H112=5,'[1]Multi-Field'!H112=6),'[1]Multi-Field'!AV112&lt;200),(200-'[1]Multi-Field'!AV112)*0.88,0)))))</f>
        <v>130</v>
      </c>
      <c r="BW711" s="409">
        <f>IF(AND('[1]Multi-Field'!H112=1,'[1]Multi-Field'!AV112&lt;100),(100-'[1]Multi-Field'!AV112)*0.7,IF(AND('[1]Multi-Field'!H112=2,'[1]Multi-Field'!AV112&lt;110),(100-'[1]Multi-Field'!AV112)*0.7,IF(AND('[1]Multi-Field'!H112=3,'[1]Multi-Field'!AV112&lt;130),(130-'[1]Multi-Field'!AV112)*0.8,IF(AND('[1]Multi-Field'!H112=4,'[1]Multi-Field'!AV112&lt;160),(160-'[1]Multi-Field'!AV112)*0.9,IF(AND(OR('[1]Multi-Field'!H112=5,'[1]Multi-Field'!H112=6),'[1]Multi-Field'!AV112&lt;200),(200-'[1]Multi-Field'!AV112)*0.7,0)))))</f>
        <v>104</v>
      </c>
      <c r="BX711" s="409">
        <f>IF(AND(BW711&lt;20,OR('[1]Multi-Field'!Q112=[1]Lists!$AC$24,'[1]Multi-Field'!Q112=[1]Lists!$AC$10,'[1]Multi-Field'!Q112=[1]Lists!AC123,'[1]Multi-Field'!Q112=[1]Lists!$AC$22)),0,IF(BW711&lt;20,  20,BW711))</f>
        <v>104</v>
      </c>
      <c r="BY711" s="409">
        <f>IF(AND('[1]Multi-Field'!H112=1,[1]Lists!BX711&gt;50),50,IF(AND('[1]Multi-Field'!H112=2,[1]Lists!BX711&gt;60),60,IF(AND('[1]Multi-Field'!H112=3,[1]Lists!BX711&gt;70),70,IF(AND('[1]Multi-Field'!H112=4,[1]Lists!BX711&gt;80),80,IF(AND(OR('[1]Multi-Field'!H112=5,'[1]Multi-Field'!H112=6),[1]Lists!BX711&gt;100),100,[1]Lists!BX711)))))</f>
        <v>70</v>
      </c>
      <c r="BZ711" s="422">
        <f t="shared" si="95"/>
        <v>65</v>
      </c>
      <c r="CA711" s="409">
        <f t="shared" si="96"/>
        <v>0</v>
      </c>
    </row>
    <row r="712" spans="16:79">
      <c r="P712" s="391"/>
      <c r="Q712" s="84"/>
      <c r="R712" s="395"/>
      <c r="S712" s="395"/>
      <c r="T712" s="395"/>
      <c r="U712" s="396"/>
      <c r="BH712" s="409">
        <v>111</v>
      </c>
      <c r="BI712" s="424">
        <f>'[1]Multi-Field'!B113</f>
        <v>0</v>
      </c>
      <c r="BJ712" s="409">
        <f>IF('[1]Multi-Field'!H113=[1]Lists!$BB$599,[1]Lists!$BC$599,IF('[1]Multi-Field'!H113=[1]Lists!$BB$600,[1]Lists!$BC$600,IF('[1]Multi-Field'!H113=[1]Lists!$BB$601,[1]Lists!$BC$601,IF('[1]Multi-Field'!H113=[1]Lists!$BB$602,[1]Lists!$BC$602,IF('[1]Multi-Field'!H113=[1]Lists!$BB$603,[1]Lists!$BC$603,IF('[1]Multi-Field'!H113=$BB$604,$BC$604,""))))))</f>
        <v>160</v>
      </c>
      <c r="BK712" s="409">
        <f>IF('[1]Multi-Field'!H113=[1]Lists!$BB$599,[1]Lists!$BD$599,IF('[1]Multi-Field'!H113=[1]Lists!$BB$600,[1]Lists!$BD$600,IF('[1]Multi-Field'!H113=[1]Lists!$BB$601,[1]Lists!$BD$601,IF('[1]Multi-Field'!H113=[1]Lists!$BB$602,[1]Lists!$BD$602,IF('[1]Multi-Field'!H113=[1]Lists!$BB$603,[1]Lists!$BD$603,IF('[1]Multi-Field'!H113=$BB$604,$BD$604,""))))))</f>
        <v>120</v>
      </c>
      <c r="BL712" s="409">
        <f>IF('[1]Multi-Field'!H113=[1]Lists!$BB$599,[1]Lists!$BE$599,IF('[1]Multi-Field'!H113=[1]Lists!$BB$600,[1]Lists!$BE$600,IF('[1]Multi-Field'!H113=[1]Lists!$BB$601,[1]Lists!$BE$601,IF('[1]Multi-Field'!H113=[1]Lists!$BB$602,[1]Lists!$BE$602,IF('[1]Multi-Field'!H113=[1]Lists!$BB$603,[1]Lists!$BE$603,IF('[1]Multi-Field'!H113=$BB$604,$BE$604,""))))))</f>
        <v>80</v>
      </c>
      <c r="BM712" s="409">
        <f>IF('[1]Multi-Field'!AV113&gt;((1.5*BJ712)+1),0,IF(AND('[1]Multi-Field'!AV113&gt;([1]Lists!BJ712-1),'[1]Multi-Field'!H113&lt;(1.5*BJ712)),20,IF(AND('[1]Multi-Field'!AV113&gt;(BK712+20),'[1]Multi-Field'!AV113&lt;BJ712),(20+BJ712-'[1]Multi-Field'!AV113),IF('[1]Multi-Field'!AV113&lt;BK712-1+20,BK712,""))))</f>
        <v>120</v>
      </c>
      <c r="BN712" s="409">
        <f>IF('[1]Multi-Field'!AV113&gt;((1.5*BJ712)+1),0,IF(AND('[1]Multi-Field'!AV113&gt;([1]Lists!BJ712-1),'[1]Multi-Field'!AV113&lt;(1.5*BJ712)),20,IF(AND('[1]Multi-Field'!AV113&gt;(BL712+20),'[1]Multi-Field'!AV113&lt;BJ712),(20+BJ712-'[1]Multi-Field'!AV113),IF('[1]Multi-Field'!AV113&lt;BL712-1+20,BL712,""))))</f>
        <v>80</v>
      </c>
      <c r="BO712" s="409">
        <f>IF('[1]Multi-Field'!AV113&lt;60,(IF(OR('[1]Multi-Field'!H113=1,'[1]Multi-Field'!H113=2,'[1]Multi-Field'!H113=3),40,IF(OR('[1]Multi-Field'!H113=4,'[1]Multi-Field'!H113=5,'[1]Multi-Field'!H113=6),60,"#"))),IF(AND('[1]Multi-Field'!AV113&gt;59,'[1]Multi-Field'!AV113&lt;80),(IF(OR('[1]Multi-Field'!H113=1,'[1]Multi-Field'!H113=2),20,IF('[1]Multi-Field'!H113=3,40,IF(OR('[1]Multi-Field'!H113=4,'[1]Multi-Field'!H113=5,'[1]Multi-Field'!H113=6),60,"!")))),IF(AND('[1]Multi-Field'!AV113&gt;79,'[1]Multi-Field'!AV113&lt;100),(IF(OR('[1]Multi-Field'!H113=1,'[1]Multi-Field'!H113=2,'[1]Multi-Field'!H113=3),20,IF(OR('[1]Multi-Field'!H113=4,'[1]Multi-Field'!H113=5,'[1]Multi-Field'!H113=6),60,"?"))),IF(AND('[1]Multi-Field'!AV113&gt;99,'[1]Multi-Field'!AV113&lt;150),(IF(OR('[1]Multi-Field'!H113=1,'[1]Multi-Field'!H113=2,'[1]Multi-Field'!H113=3),20,IF(OR('[1]Multi-Field'!H113=4,'[1]Multi-Field'!H113=5,'[1]Multi-Field'!H113=6),40,"*"))),IF(AND('[1]Multi-Field'!AV113&gt;149,'[1]Multi-Field'!AV113&lt;200),(IF(OR('[1]Multi-Field'!H113=1,'[1]Multi-Field'!H113=2),0,IF(OR('[1]Multi-Field'!H113=3,'[1]Multi-Field'!H113=4,'[1]Multi-Field'!H113=5,'[1]Multi-Field'!H113=6),20,"&amp;"))),IF(AND('[1]Multi-Field'!AV113&gt;199,'[1]Multi-Field'!AV113&lt;269),(IF(OR('[1]Multi-Field'!H113=4,'[1]Multi-Field'!H113=5,'[1]Multi-Field'!H113=6),20,"&amp;")),IF('[1]Multi-Field'!AV113&gt;268,0,"%")))))))</f>
        <v>60</v>
      </c>
      <c r="BP712" s="409">
        <f>IF('[1]Multi-Field'!H113=1,((('[1]Multi-Field'!J113*40)-'[1]Multi-Field'!AV113)/0.6)-120,IF('[1]Multi-Field'!H113=2,((('[1]Multi-Field'!J113*40)-'[1]Multi-Field'!AV113)/0.6)-100,IF('[1]Multi-Field'!H113=3,((('[1]Multi-Field'!J113*40)-'[1]Multi-Field'!AV113)/0.6)-80,IF('[1]Multi-Field'!H113=4,((('[1]Multi-Field'!J113*40)-'[1]Multi-Field'!AV113)/0.6)-60,IF(OR('[1]Multi-Field'!H113=5,'[1]Multi-Field'!H113=6),((('[1]Multi-Field'!J113*40)-'[1]Multi-Field'!AV113)/0.6)-40,"")))))</f>
        <v>273.33333333333337</v>
      </c>
      <c r="BQ712" s="409">
        <f t="shared" si="93"/>
        <v>218.66666666666671</v>
      </c>
      <c r="BR712" s="409">
        <f t="shared" si="94"/>
        <v>180.40000000000003</v>
      </c>
      <c r="BS712" s="409">
        <f>IF('[1]Multi-Field'!AV113&gt;165,0,IF(AND('[1]Multi-Field'!AV113&gt;80,'[1]Multi-Field'!AV113&lt;166),20,IF('[1]Multi-Field'!AV113&lt;81,(110-'[1]Multi-Field'!AV113)*0.7,"")))</f>
        <v>77</v>
      </c>
      <c r="BT712" s="409" t="str">
        <f>IF('[1]Multi-Field'!AV113&gt;10,0,IF(50-(5*'[1]Multi-Field'!AV113),""))</f>
        <v/>
      </c>
      <c r="BU712" s="409">
        <f>IF('[1]Multi-Field'!AV113&gt;109,0,(110-'[1]Multi-Field'!AV113)*0.7)</f>
        <v>77</v>
      </c>
      <c r="BV712" s="409">
        <f>IF(AND('[1]Multi-Field'!H113=1,'[1]Multi-Field'!AV113&lt;100),(100-'[1]Multi-Field'!AV113)*0.88,IF(AND('[1]Multi-Field'!H113=2,'[1]Multi-Field'!AV113&lt;110),(110-'[1]Multi-Field'!AV113)*0.88,IF(AND('[1]Multi-Field'!H113=3,'[1]Multi-Field'!AV113&lt;130),(130-'[1]Multi-Field'!AV113)*1,IF(AND('[1]Multi-Field'!H113=4,'[1]Multi-Field'!AV113&lt;160),(160-'[1]Multi-Field'!AV113)*1.13,IF(AND(OR('[1]Multi-Field'!H113=5,'[1]Multi-Field'!H113=6),'[1]Multi-Field'!AV113&lt;200),(200-'[1]Multi-Field'!AV113)*0.88,0)))))</f>
        <v>180.79999999999998</v>
      </c>
      <c r="BW712" s="409">
        <f>IF(AND('[1]Multi-Field'!H113=1,'[1]Multi-Field'!AV113&lt;100),(100-'[1]Multi-Field'!AV113)*0.7,IF(AND('[1]Multi-Field'!H113=2,'[1]Multi-Field'!AV113&lt;110),(100-'[1]Multi-Field'!AV113)*0.7,IF(AND('[1]Multi-Field'!H113=3,'[1]Multi-Field'!AV113&lt;130),(130-'[1]Multi-Field'!AV113)*0.8,IF(AND('[1]Multi-Field'!H113=4,'[1]Multi-Field'!AV113&lt;160),(160-'[1]Multi-Field'!AV113)*0.9,IF(AND(OR('[1]Multi-Field'!H113=5,'[1]Multi-Field'!H113=6),'[1]Multi-Field'!AV113&lt;200),(200-'[1]Multi-Field'!AV113)*0.7,0)))))</f>
        <v>144</v>
      </c>
      <c r="BX712" s="409">
        <f>IF(AND(BW712&lt;20,OR('[1]Multi-Field'!Q113=[1]Lists!$AC$24,'[1]Multi-Field'!Q113=[1]Lists!$AC$10,'[1]Multi-Field'!Q113=[1]Lists!AC124,'[1]Multi-Field'!Q113=[1]Lists!$AC$22)),0,IF(BW712&lt;20,  20,BW712))</f>
        <v>144</v>
      </c>
      <c r="BY712" s="409">
        <f>IF(AND('[1]Multi-Field'!H113=1,[1]Lists!BX712&gt;50),50,IF(AND('[1]Multi-Field'!H113=2,[1]Lists!BX712&gt;60),60,IF(AND('[1]Multi-Field'!H113=3,[1]Lists!BX712&gt;70),70,IF(AND('[1]Multi-Field'!H113=4,[1]Lists!BX712&gt;80),80,IF(AND(OR('[1]Multi-Field'!H113=5,'[1]Multi-Field'!H113=6),[1]Lists!BX712&gt;100),100,[1]Lists!BX712)))))</f>
        <v>80</v>
      </c>
      <c r="BZ712" s="422">
        <f t="shared" si="95"/>
        <v>75</v>
      </c>
      <c r="CA712" s="409">
        <f t="shared" si="96"/>
        <v>0</v>
      </c>
    </row>
    <row r="713" spans="16:79" ht="13.5" thickBot="1">
      <c r="P713" s="391"/>
      <c r="Q713" s="85"/>
      <c r="R713" s="397"/>
      <c r="S713" s="397"/>
      <c r="T713" s="397"/>
      <c r="U713" s="398"/>
      <c r="BH713" s="409">
        <v>112</v>
      </c>
      <c r="BI713" s="424">
        <f>'[1]Multi-Field'!B114</f>
        <v>0</v>
      </c>
      <c r="BJ713" s="409">
        <f>IF('[1]Multi-Field'!H114=[1]Lists!$BB$599,[1]Lists!$BC$599,IF('[1]Multi-Field'!H114=[1]Lists!$BB$600,[1]Lists!$BC$600,IF('[1]Multi-Field'!H114=[1]Lists!$BB$601,[1]Lists!$BC$601,IF('[1]Multi-Field'!H114=[1]Lists!$BB$602,[1]Lists!$BC$602,IF('[1]Multi-Field'!H114=[1]Lists!$BB$603,[1]Lists!$BC$603,IF('[1]Multi-Field'!H114=$BB$604,$BC$604,""))))))</f>
        <v>180</v>
      </c>
      <c r="BK713" s="409">
        <f>IF('[1]Multi-Field'!H114=[1]Lists!$BB$599,[1]Lists!$BD$599,IF('[1]Multi-Field'!H114=[1]Lists!$BB$600,[1]Lists!$BD$600,IF('[1]Multi-Field'!H114=[1]Lists!$BB$601,[1]Lists!$BD$601,IF('[1]Multi-Field'!H114=[1]Lists!$BB$602,[1]Lists!$BD$602,IF('[1]Multi-Field'!H114=[1]Lists!$BB$603,[1]Lists!$BD$603,IF('[1]Multi-Field'!H114=$BB$604,$BD$604,""))))))</f>
        <v>120</v>
      </c>
      <c r="BL713" s="409">
        <f>IF('[1]Multi-Field'!H114=[1]Lists!$BB$599,[1]Lists!$BE$599,IF('[1]Multi-Field'!H114=[1]Lists!$BB$600,[1]Lists!$BE$600,IF('[1]Multi-Field'!H114=[1]Lists!$BB$601,[1]Lists!$BE$601,IF('[1]Multi-Field'!H114=[1]Lists!$BB$602,[1]Lists!$BE$602,IF('[1]Multi-Field'!H114=[1]Lists!$BB$603,[1]Lists!$BE$603,IF('[1]Multi-Field'!H114=$BB$604,$BE$604,""))))))</f>
        <v>100</v>
      </c>
      <c r="BM713" s="409">
        <f>IF('[1]Multi-Field'!AV114&gt;((1.5*BJ713)+1),0,IF(AND('[1]Multi-Field'!AV114&gt;([1]Lists!BJ713-1),'[1]Multi-Field'!H114&lt;(1.5*BJ713)),20,IF(AND('[1]Multi-Field'!AV114&gt;(BK713+20),'[1]Multi-Field'!AV114&lt;BJ713),(20+BJ713-'[1]Multi-Field'!AV114),IF('[1]Multi-Field'!AV114&lt;BK713-1+20,BK713,""))))</f>
        <v>120</v>
      </c>
      <c r="BN713" s="409">
        <f>IF('[1]Multi-Field'!AV114&gt;((1.5*BJ713)+1),0,IF(AND('[1]Multi-Field'!AV114&gt;([1]Lists!BJ713-1),'[1]Multi-Field'!AV114&lt;(1.5*BJ713)),20,IF(AND('[1]Multi-Field'!AV114&gt;(BL713+20),'[1]Multi-Field'!AV114&lt;BJ713),(20+BJ713-'[1]Multi-Field'!AV114),IF('[1]Multi-Field'!AV114&lt;BL713-1+20,BL713,""))))</f>
        <v>100</v>
      </c>
      <c r="BO713" s="409">
        <f>IF('[1]Multi-Field'!AV114&lt;60,(IF(OR('[1]Multi-Field'!H114=1,'[1]Multi-Field'!H114=2,'[1]Multi-Field'!H114=3),40,IF(OR('[1]Multi-Field'!H114=4,'[1]Multi-Field'!H114=5,'[1]Multi-Field'!H114=6),60,"#"))),IF(AND('[1]Multi-Field'!AV114&gt;59,'[1]Multi-Field'!AV114&lt;80),(IF(OR('[1]Multi-Field'!H114=1,'[1]Multi-Field'!H114=2),20,IF('[1]Multi-Field'!H114=3,40,IF(OR('[1]Multi-Field'!H114=4,'[1]Multi-Field'!H114=5,'[1]Multi-Field'!H114=6),60,"!")))),IF(AND('[1]Multi-Field'!AV114&gt;79,'[1]Multi-Field'!AV114&lt;100),(IF(OR('[1]Multi-Field'!H114=1,'[1]Multi-Field'!H114=2,'[1]Multi-Field'!H114=3),20,IF(OR('[1]Multi-Field'!H114=4,'[1]Multi-Field'!H114=5,'[1]Multi-Field'!H114=6),60,"?"))),IF(AND('[1]Multi-Field'!AV114&gt;99,'[1]Multi-Field'!AV114&lt;150),(IF(OR('[1]Multi-Field'!H114=1,'[1]Multi-Field'!H114=2,'[1]Multi-Field'!H114=3),20,IF(OR('[1]Multi-Field'!H114=4,'[1]Multi-Field'!H114=5,'[1]Multi-Field'!H114=6),40,"*"))),IF(AND('[1]Multi-Field'!AV114&gt;149,'[1]Multi-Field'!AV114&lt;200),(IF(OR('[1]Multi-Field'!H114=1,'[1]Multi-Field'!H114=2),0,IF(OR('[1]Multi-Field'!H114=3,'[1]Multi-Field'!H114=4,'[1]Multi-Field'!H114=5,'[1]Multi-Field'!H114=6),20,"&amp;"))),IF(AND('[1]Multi-Field'!AV114&gt;199,'[1]Multi-Field'!AV114&lt;269),(IF(OR('[1]Multi-Field'!H114=4,'[1]Multi-Field'!H114=5,'[1]Multi-Field'!H114=6),20,"&amp;")),IF('[1]Multi-Field'!AV114&gt;268,0,"%")))))))</f>
        <v>60</v>
      </c>
      <c r="BP713" s="409">
        <f>IF('[1]Multi-Field'!H114=1,((('[1]Multi-Field'!J114*40)-'[1]Multi-Field'!AV114)/0.6)-120,IF('[1]Multi-Field'!H114=2,((('[1]Multi-Field'!J114*40)-'[1]Multi-Field'!AV114)/0.6)-100,IF('[1]Multi-Field'!H114=3,((('[1]Multi-Field'!J114*40)-'[1]Multi-Field'!AV114)/0.6)-80,IF('[1]Multi-Field'!H114=4,((('[1]Multi-Field'!J114*40)-'[1]Multi-Field'!AV114)/0.6)-60,IF(OR('[1]Multi-Field'!H114=5,'[1]Multi-Field'!H114=6),((('[1]Multi-Field'!J114*40)-'[1]Multi-Field'!AV114)/0.6)-40,"")))))</f>
        <v>93.333333333333343</v>
      </c>
      <c r="BQ713" s="409">
        <f t="shared" si="93"/>
        <v>74.666666666666671</v>
      </c>
      <c r="BR713" s="409">
        <f t="shared" si="94"/>
        <v>61.600000000000009</v>
      </c>
      <c r="BS713" s="409">
        <f>IF('[1]Multi-Field'!AV114&gt;165,0,IF(AND('[1]Multi-Field'!AV114&gt;80,'[1]Multi-Field'!AV114&lt;166),20,IF('[1]Multi-Field'!AV114&lt;81,(110-'[1]Multi-Field'!AV114)*0.7,"")))</f>
        <v>77</v>
      </c>
      <c r="BT713" s="409" t="str">
        <f>IF('[1]Multi-Field'!AV114&gt;10,0,IF(50-(5*'[1]Multi-Field'!AV114),""))</f>
        <v/>
      </c>
      <c r="BU713" s="409">
        <f>IF('[1]Multi-Field'!AV114&gt;109,0,(110-'[1]Multi-Field'!AV114)*0.7)</f>
        <v>77</v>
      </c>
      <c r="BV713" s="409">
        <f>IF(AND('[1]Multi-Field'!H114=1,'[1]Multi-Field'!AV114&lt;100),(100-'[1]Multi-Field'!AV114)*0.88,IF(AND('[1]Multi-Field'!H114=2,'[1]Multi-Field'!AV114&lt;110),(110-'[1]Multi-Field'!AV114)*0.88,IF(AND('[1]Multi-Field'!H114=3,'[1]Multi-Field'!AV114&lt;130),(130-'[1]Multi-Field'!AV114)*1,IF(AND('[1]Multi-Field'!H114=4,'[1]Multi-Field'!AV114&lt;160),(160-'[1]Multi-Field'!AV114)*1.13,IF(AND(OR('[1]Multi-Field'!H114=5,'[1]Multi-Field'!H114=6),'[1]Multi-Field'!AV114&lt;200),(200-'[1]Multi-Field'!AV114)*0.88,0)))))</f>
        <v>176</v>
      </c>
      <c r="BW713" s="409">
        <f>IF(AND('[1]Multi-Field'!H114=1,'[1]Multi-Field'!AV114&lt;100),(100-'[1]Multi-Field'!AV114)*0.7,IF(AND('[1]Multi-Field'!H114=2,'[1]Multi-Field'!AV114&lt;110),(100-'[1]Multi-Field'!AV114)*0.7,IF(AND('[1]Multi-Field'!H114=3,'[1]Multi-Field'!AV114&lt;130),(130-'[1]Multi-Field'!AV114)*0.8,IF(AND('[1]Multi-Field'!H114=4,'[1]Multi-Field'!AV114&lt;160),(160-'[1]Multi-Field'!AV114)*0.9,IF(AND(OR('[1]Multi-Field'!H114=5,'[1]Multi-Field'!H114=6),'[1]Multi-Field'!AV114&lt;200),(200-'[1]Multi-Field'!AV114)*0.7,0)))))</f>
        <v>140</v>
      </c>
      <c r="BX713" s="409">
        <f>IF(AND(BW713&lt;20,OR('[1]Multi-Field'!Q114=[1]Lists!$AC$24,'[1]Multi-Field'!Q114=[1]Lists!$AC$10,'[1]Multi-Field'!Q114=[1]Lists!AC125,'[1]Multi-Field'!Q114=[1]Lists!$AC$22)),0,IF(BW713&lt;20,  20,BW713))</f>
        <v>140</v>
      </c>
      <c r="BY713" s="409">
        <f>IF(AND('[1]Multi-Field'!H114=1,[1]Lists!BX713&gt;50),50,IF(AND('[1]Multi-Field'!H114=2,[1]Lists!BX713&gt;60),60,IF(AND('[1]Multi-Field'!H114=3,[1]Lists!BX713&gt;70),70,IF(AND('[1]Multi-Field'!H114=4,[1]Lists!BX713&gt;80),80,IF(AND(OR('[1]Multi-Field'!H114=5,'[1]Multi-Field'!H114=6),[1]Lists!BX713&gt;100),100,[1]Lists!BX713)))))</f>
        <v>100</v>
      </c>
      <c r="BZ713" s="422">
        <f t="shared" si="95"/>
        <v>95</v>
      </c>
      <c r="CA713" s="409">
        <f t="shared" si="96"/>
        <v>0</v>
      </c>
    </row>
    <row r="714" spans="16:79">
      <c r="P714" s="391"/>
      <c r="Q714" s="83"/>
      <c r="R714" s="395"/>
      <c r="S714" s="395"/>
      <c r="T714" s="395"/>
      <c r="U714" s="396"/>
      <c r="BH714" s="409">
        <v>113</v>
      </c>
      <c r="BI714" s="424">
        <f>'[1]Multi-Field'!B115</f>
        <v>0</v>
      </c>
      <c r="BJ714" s="409">
        <f>IF('[1]Multi-Field'!H115=[1]Lists!$BB$599,[1]Lists!$BC$599,IF('[1]Multi-Field'!H115=[1]Lists!$BB$600,[1]Lists!$BC$600,IF('[1]Multi-Field'!H115=[1]Lists!$BB$601,[1]Lists!$BC$601,IF('[1]Multi-Field'!H115=[1]Lists!$BB$602,[1]Lists!$BC$602,IF('[1]Multi-Field'!H115=[1]Lists!$BB$603,[1]Lists!$BC$603,IF('[1]Multi-Field'!H115=$BB$604,$BC$604,""))))))</f>
        <v>130</v>
      </c>
      <c r="BK714" s="409">
        <f>IF('[1]Multi-Field'!H115=[1]Lists!$BB$599,[1]Lists!$BD$599,IF('[1]Multi-Field'!H115=[1]Lists!$BB$600,[1]Lists!$BD$600,IF('[1]Multi-Field'!H115=[1]Lists!$BB$601,[1]Lists!$BD$601,IF('[1]Multi-Field'!H115=[1]Lists!$BB$602,[1]Lists!$BD$602,IF('[1]Multi-Field'!H115=[1]Lists!$BB$603,[1]Lists!$BD$603,IF('[1]Multi-Field'!H115=$BB$604,$BD$604,""))))))</f>
        <v>80</v>
      </c>
      <c r="BL714" s="409">
        <f>IF('[1]Multi-Field'!H115=[1]Lists!$BB$599,[1]Lists!$BE$599,IF('[1]Multi-Field'!H115=[1]Lists!$BB$600,[1]Lists!$BE$600,IF('[1]Multi-Field'!H115=[1]Lists!$BB$601,[1]Lists!$BE$601,IF('[1]Multi-Field'!H115=[1]Lists!$BB$602,[1]Lists!$BE$602,IF('[1]Multi-Field'!H115=[1]Lists!$BB$603,[1]Lists!$BE$603,IF('[1]Multi-Field'!H115=$BB$604,$BE$604,""))))))</f>
        <v>70</v>
      </c>
      <c r="BM714" s="409">
        <f>IF('[1]Multi-Field'!AV115&gt;((1.5*BJ714)+1),0,IF(AND('[1]Multi-Field'!AV115&gt;([1]Lists!BJ714-1),'[1]Multi-Field'!H115&lt;(1.5*BJ714)),20,IF(AND('[1]Multi-Field'!AV115&gt;(BK714+20),'[1]Multi-Field'!AV115&lt;BJ714),(20+BJ714-'[1]Multi-Field'!AV115),IF('[1]Multi-Field'!AV115&lt;BK714-1+20,BK714,""))))</f>
        <v>80</v>
      </c>
      <c r="BN714" s="409">
        <f>IF('[1]Multi-Field'!AV115&gt;((1.5*BJ714)+1),0,IF(AND('[1]Multi-Field'!AV115&gt;([1]Lists!BJ714-1),'[1]Multi-Field'!AV115&lt;(1.5*BJ714)),20,IF(AND('[1]Multi-Field'!AV115&gt;(BL714+20),'[1]Multi-Field'!AV115&lt;BJ714),(20+BJ714-'[1]Multi-Field'!AV115),IF('[1]Multi-Field'!AV115&lt;BL714-1+20,BL714,""))))</f>
        <v>70</v>
      </c>
      <c r="BO714" s="409">
        <f>IF('[1]Multi-Field'!AV115&lt;60,(IF(OR('[1]Multi-Field'!H115=1,'[1]Multi-Field'!H115=2,'[1]Multi-Field'!H115=3),40,IF(OR('[1]Multi-Field'!H115=4,'[1]Multi-Field'!H115=5,'[1]Multi-Field'!H115=6),60,"#"))),IF(AND('[1]Multi-Field'!AV115&gt;59,'[1]Multi-Field'!AV115&lt;80),(IF(OR('[1]Multi-Field'!H115=1,'[1]Multi-Field'!H115=2),20,IF('[1]Multi-Field'!H115=3,40,IF(OR('[1]Multi-Field'!H115=4,'[1]Multi-Field'!H115=5,'[1]Multi-Field'!H115=6),60,"!")))),IF(AND('[1]Multi-Field'!AV115&gt;79,'[1]Multi-Field'!AV115&lt;100),(IF(OR('[1]Multi-Field'!H115=1,'[1]Multi-Field'!H115=2,'[1]Multi-Field'!H115=3),20,IF(OR('[1]Multi-Field'!H115=4,'[1]Multi-Field'!H115=5,'[1]Multi-Field'!H115=6),60,"?"))),IF(AND('[1]Multi-Field'!AV115&gt;99,'[1]Multi-Field'!AV115&lt;150),(IF(OR('[1]Multi-Field'!H115=1,'[1]Multi-Field'!H115=2,'[1]Multi-Field'!H115=3),20,IF(OR('[1]Multi-Field'!H115=4,'[1]Multi-Field'!H115=5,'[1]Multi-Field'!H115=6),40,"*"))),IF(AND('[1]Multi-Field'!AV115&gt;149,'[1]Multi-Field'!AV115&lt;200),(IF(OR('[1]Multi-Field'!H115=1,'[1]Multi-Field'!H115=2),0,IF(OR('[1]Multi-Field'!H115=3,'[1]Multi-Field'!H115=4,'[1]Multi-Field'!H115=5,'[1]Multi-Field'!H115=6),20,"&amp;"))),IF(AND('[1]Multi-Field'!AV115&gt;199,'[1]Multi-Field'!AV115&lt;269),(IF(OR('[1]Multi-Field'!H115=4,'[1]Multi-Field'!H115=5,'[1]Multi-Field'!H115=6),20,"&amp;")),IF('[1]Multi-Field'!AV115&gt;268,0,"%")))))))</f>
        <v>40</v>
      </c>
      <c r="BP714" s="409">
        <f>IF('[1]Multi-Field'!H115=1,((('[1]Multi-Field'!J115*40)-'[1]Multi-Field'!AV115)/0.6)-120,IF('[1]Multi-Field'!H115=2,((('[1]Multi-Field'!J115*40)-'[1]Multi-Field'!AV115)/0.6)-100,IF('[1]Multi-Field'!H115=3,((('[1]Multi-Field'!J115*40)-'[1]Multi-Field'!AV115)/0.6)-80,IF('[1]Multi-Field'!H115=4,((('[1]Multi-Field'!J115*40)-'[1]Multi-Field'!AV115)/0.6)-60,IF(OR('[1]Multi-Field'!H115=5,'[1]Multi-Field'!H115=6),((('[1]Multi-Field'!J115*40)-'[1]Multi-Field'!AV115)/0.6)-40,"")))))</f>
        <v>186.66666666666669</v>
      </c>
      <c r="BQ714" s="409">
        <f t="shared" si="93"/>
        <v>149.33333333333334</v>
      </c>
      <c r="BR714" s="409">
        <f t="shared" si="94"/>
        <v>123.20000000000002</v>
      </c>
      <c r="BS714" s="409">
        <f>IF('[1]Multi-Field'!AV115&gt;165,0,IF(AND('[1]Multi-Field'!AV115&gt;80,'[1]Multi-Field'!AV115&lt;166),20,IF('[1]Multi-Field'!AV115&lt;81,(110-'[1]Multi-Field'!AV115)*0.7,"")))</f>
        <v>77</v>
      </c>
      <c r="BT714" s="409" t="str">
        <f>IF('[1]Multi-Field'!AV115&gt;10,0,IF(50-(5*'[1]Multi-Field'!AV115),""))</f>
        <v/>
      </c>
      <c r="BU714" s="409">
        <f>IF('[1]Multi-Field'!AV115&gt;109,0,(110-'[1]Multi-Field'!AV115)*0.7)</f>
        <v>77</v>
      </c>
      <c r="BV714" s="409">
        <f>IF(AND('[1]Multi-Field'!H115=1,'[1]Multi-Field'!AV115&lt;100),(100-'[1]Multi-Field'!AV115)*0.88,IF(AND('[1]Multi-Field'!H115=2,'[1]Multi-Field'!AV115&lt;110),(110-'[1]Multi-Field'!AV115)*0.88,IF(AND('[1]Multi-Field'!H115=3,'[1]Multi-Field'!AV115&lt;130),(130-'[1]Multi-Field'!AV115)*1,IF(AND('[1]Multi-Field'!H115=4,'[1]Multi-Field'!AV115&lt;160),(160-'[1]Multi-Field'!AV115)*1.13,IF(AND(OR('[1]Multi-Field'!H115=5,'[1]Multi-Field'!H115=6),'[1]Multi-Field'!AV115&lt;200),(200-'[1]Multi-Field'!AV115)*0.88,0)))))</f>
        <v>130</v>
      </c>
      <c r="BW714" s="409">
        <f>IF(AND('[1]Multi-Field'!H115=1,'[1]Multi-Field'!AV115&lt;100),(100-'[1]Multi-Field'!AV115)*0.7,IF(AND('[1]Multi-Field'!H115=2,'[1]Multi-Field'!AV115&lt;110),(100-'[1]Multi-Field'!AV115)*0.7,IF(AND('[1]Multi-Field'!H115=3,'[1]Multi-Field'!AV115&lt;130),(130-'[1]Multi-Field'!AV115)*0.8,IF(AND('[1]Multi-Field'!H115=4,'[1]Multi-Field'!AV115&lt;160),(160-'[1]Multi-Field'!AV115)*0.9,IF(AND(OR('[1]Multi-Field'!H115=5,'[1]Multi-Field'!H115=6),'[1]Multi-Field'!AV115&lt;200),(200-'[1]Multi-Field'!AV115)*0.7,0)))))</f>
        <v>104</v>
      </c>
      <c r="BX714" s="409">
        <f>IF(AND(BW714&lt;20,OR('[1]Multi-Field'!Q115=[1]Lists!$AC$24,'[1]Multi-Field'!Q115=[1]Lists!$AC$10,'[1]Multi-Field'!Q115=[1]Lists!AC126,'[1]Multi-Field'!Q115=[1]Lists!$AC$22)),0,IF(BW714&lt;20,  20,BW714))</f>
        <v>104</v>
      </c>
      <c r="BY714" s="409">
        <f>IF(AND('[1]Multi-Field'!H115=1,[1]Lists!BX714&gt;50),50,IF(AND('[1]Multi-Field'!H115=2,[1]Lists!BX714&gt;60),60,IF(AND('[1]Multi-Field'!H115=3,[1]Lists!BX714&gt;70),70,IF(AND('[1]Multi-Field'!H115=4,[1]Lists!BX714&gt;80),80,IF(AND(OR('[1]Multi-Field'!H115=5,'[1]Multi-Field'!H115=6),[1]Lists!BX714&gt;100),100,[1]Lists!BX714)))))</f>
        <v>70</v>
      </c>
      <c r="BZ714" s="422">
        <f t="shared" si="95"/>
        <v>65</v>
      </c>
      <c r="CA714" s="409">
        <f t="shared" si="96"/>
        <v>0</v>
      </c>
    </row>
    <row r="715" spans="16:79">
      <c r="P715" s="391"/>
      <c r="Q715" s="84"/>
      <c r="R715" s="395"/>
      <c r="S715" s="395"/>
      <c r="T715" s="395"/>
      <c r="U715" s="396"/>
      <c r="BH715" s="409">
        <v>114</v>
      </c>
      <c r="BI715" s="424">
        <f>'[1]Multi-Field'!B116</f>
        <v>0</v>
      </c>
      <c r="BJ715" s="409">
        <f>IF('[1]Multi-Field'!H116=[1]Lists!$BB$599,[1]Lists!$BC$599,IF('[1]Multi-Field'!H116=[1]Lists!$BB$600,[1]Lists!$BC$600,IF('[1]Multi-Field'!H116=[1]Lists!$BB$601,[1]Lists!$BC$601,IF('[1]Multi-Field'!H116=[1]Lists!$BB$602,[1]Lists!$BC$602,IF('[1]Multi-Field'!H116=[1]Lists!$BB$603,[1]Lists!$BC$603,IF('[1]Multi-Field'!H116=$BB$604,$BC$604,""))))))</f>
        <v>110</v>
      </c>
      <c r="BK715" s="409">
        <f>IF('[1]Multi-Field'!H116=[1]Lists!$BB$599,[1]Lists!$BD$599,IF('[1]Multi-Field'!H116=[1]Lists!$BB$600,[1]Lists!$BD$600,IF('[1]Multi-Field'!H116=[1]Lists!$BB$601,[1]Lists!$BD$601,IF('[1]Multi-Field'!H116=[1]Lists!$BB$602,[1]Lists!$BD$602,IF('[1]Multi-Field'!H116=[1]Lists!$BB$603,[1]Lists!$BD$603,IF('[1]Multi-Field'!H116=$BB$604,$BD$604,""))))))</f>
        <v>60</v>
      </c>
      <c r="BL715" s="409">
        <f>IF('[1]Multi-Field'!H116=[1]Lists!$BB$599,[1]Lists!$BE$599,IF('[1]Multi-Field'!H116=[1]Lists!$BB$600,[1]Lists!$BE$600,IF('[1]Multi-Field'!H116=[1]Lists!$BB$601,[1]Lists!$BE$601,IF('[1]Multi-Field'!H116=[1]Lists!$BB$602,[1]Lists!$BE$602,IF('[1]Multi-Field'!H116=[1]Lists!$BB$603,[1]Lists!$BE$603,IF('[1]Multi-Field'!H116=$BB$604,$BE$604,""))))))</f>
        <v>60</v>
      </c>
      <c r="BM715" s="409">
        <f>IF('[1]Multi-Field'!AV116&gt;((1.5*BJ715)+1),0,IF(AND('[1]Multi-Field'!AV116&gt;([1]Lists!BJ715-1),'[1]Multi-Field'!H116&lt;(1.5*BJ715)),20,IF(AND('[1]Multi-Field'!AV116&gt;(BK715+20),'[1]Multi-Field'!AV116&lt;BJ715),(20+BJ715-'[1]Multi-Field'!AV116),IF('[1]Multi-Field'!AV116&lt;BK715-1+20,BK715,""))))</f>
        <v>60</v>
      </c>
      <c r="BN715" s="409">
        <f>IF('[1]Multi-Field'!AV116&gt;((1.5*BJ715)+1),0,IF(AND('[1]Multi-Field'!AV116&gt;([1]Lists!BJ715-1),'[1]Multi-Field'!AV116&lt;(1.5*BJ715)),20,IF(AND('[1]Multi-Field'!AV116&gt;(BL715+20),'[1]Multi-Field'!AV116&lt;BJ715),(20+BJ715-'[1]Multi-Field'!AV116),IF('[1]Multi-Field'!AV116&lt;BL715-1+20,BL715,""))))</f>
        <v>60</v>
      </c>
      <c r="BO715" s="409">
        <f>IF('[1]Multi-Field'!AV116&lt;60,(IF(OR('[1]Multi-Field'!H116=1,'[1]Multi-Field'!H116=2,'[1]Multi-Field'!H116=3),40,IF(OR('[1]Multi-Field'!H116=4,'[1]Multi-Field'!H116=5,'[1]Multi-Field'!H116=6),60,"#"))),IF(AND('[1]Multi-Field'!AV116&gt;59,'[1]Multi-Field'!AV116&lt;80),(IF(OR('[1]Multi-Field'!H116=1,'[1]Multi-Field'!H116=2),20,IF('[1]Multi-Field'!H116=3,40,IF(OR('[1]Multi-Field'!H116=4,'[1]Multi-Field'!H116=5,'[1]Multi-Field'!H116=6),60,"!")))),IF(AND('[1]Multi-Field'!AV116&gt;79,'[1]Multi-Field'!AV116&lt;100),(IF(OR('[1]Multi-Field'!H116=1,'[1]Multi-Field'!H116=2,'[1]Multi-Field'!H116=3),20,IF(OR('[1]Multi-Field'!H116=4,'[1]Multi-Field'!H116=5,'[1]Multi-Field'!H116=6),60,"?"))),IF(AND('[1]Multi-Field'!AV116&gt;99,'[1]Multi-Field'!AV116&lt;150),(IF(OR('[1]Multi-Field'!H116=1,'[1]Multi-Field'!H116=2,'[1]Multi-Field'!H116=3),20,IF(OR('[1]Multi-Field'!H116=4,'[1]Multi-Field'!H116=5,'[1]Multi-Field'!H116=6),40,"*"))),IF(AND('[1]Multi-Field'!AV116&gt;149,'[1]Multi-Field'!AV116&lt;200),(IF(OR('[1]Multi-Field'!H116=1,'[1]Multi-Field'!H116=2),0,IF(OR('[1]Multi-Field'!H116=3,'[1]Multi-Field'!H116=4,'[1]Multi-Field'!H116=5,'[1]Multi-Field'!H116=6),20,"&amp;"))),IF(AND('[1]Multi-Field'!AV116&gt;199,'[1]Multi-Field'!AV116&lt;269),(IF(OR('[1]Multi-Field'!H116=4,'[1]Multi-Field'!H116=5,'[1]Multi-Field'!H116=6),20,"&amp;")),IF('[1]Multi-Field'!AV116&gt;268,0,"%")))))))</f>
        <v>40</v>
      </c>
      <c r="BP715" s="409">
        <f>IF('[1]Multi-Field'!H116=1,((('[1]Multi-Field'!J116*40)-'[1]Multi-Field'!AV116)/0.6)-120,IF('[1]Multi-Field'!H116=2,((('[1]Multi-Field'!J116*40)-'[1]Multi-Field'!AV116)/0.6)-100,IF('[1]Multi-Field'!H116=3,((('[1]Multi-Field'!J116*40)-'[1]Multi-Field'!AV116)/0.6)-80,IF('[1]Multi-Field'!H116=4,((('[1]Multi-Field'!J116*40)-'[1]Multi-Field'!AV116)/0.6)-60,IF(OR('[1]Multi-Field'!H116=5,'[1]Multi-Field'!H116=6),((('[1]Multi-Field'!J116*40)-'[1]Multi-Field'!AV116)/0.6)-40,"")))))</f>
        <v>100</v>
      </c>
      <c r="BQ715" s="409">
        <f t="shared" si="93"/>
        <v>80</v>
      </c>
      <c r="BR715" s="409">
        <f t="shared" si="94"/>
        <v>66</v>
      </c>
      <c r="BS715" s="409">
        <f>IF('[1]Multi-Field'!AV116&gt;165,0,IF(AND('[1]Multi-Field'!AV116&gt;80,'[1]Multi-Field'!AV116&lt;166),20,IF('[1]Multi-Field'!AV116&lt;81,(110-'[1]Multi-Field'!AV116)*0.7,"")))</f>
        <v>77</v>
      </c>
      <c r="BT715" s="409" t="str">
        <f>IF('[1]Multi-Field'!AV116&gt;10,0,IF(50-(5*'[1]Multi-Field'!AV116),""))</f>
        <v/>
      </c>
      <c r="BU715" s="409">
        <f>IF('[1]Multi-Field'!AV116&gt;109,0,(110-'[1]Multi-Field'!AV116)*0.7)</f>
        <v>77</v>
      </c>
      <c r="BV715" s="409">
        <f>IF(AND('[1]Multi-Field'!H116=1,'[1]Multi-Field'!AV116&lt;100),(100-'[1]Multi-Field'!AV116)*0.88,IF(AND('[1]Multi-Field'!H116=2,'[1]Multi-Field'!AV116&lt;110),(110-'[1]Multi-Field'!AV116)*0.88,IF(AND('[1]Multi-Field'!H116=3,'[1]Multi-Field'!AV116&lt;130),(130-'[1]Multi-Field'!AV116)*1,IF(AND('[1]Multi-Field'!H116=4,'[1]Multi-Field'!AV116&lt;160),(160-'[1]Multi-Field'!AV116)*1.13,IF(AND(OR('[1]Multi-Field'!H116=5,'[1]Multi-Field'!H116=6),'[1]Multi-Field'!AV116&lt;200),(200-'[1]Multi-Field'!AV116)*0.88,0)))))</f>
        <v>96.8</v>
      </c>
      <c r="BW715" s="409">
        <f>IF(AND('[1]Multi-Field'!H116=1,'[1]Multi-Field'!AV116&lt;100),(100-'[1]Multi-Field'!AV116)*0.7,IF(AND('[1]Multi-Field'!H116=2,'[1]Multi-Field'!AV116&lt;110),(100-'[1]Multi-Field'!AV116)*0.7,IF(AND('[1]Multi-Field'!H116=3,'[1]Multi-Field'!AV116&lt;130),(130-'[1]Multi-Field'!AV116)*0.8,IF(AND('[1]Multi-Field'!H116=4,'[1]Multi-Field'!AV116&lt;160),(160-'[1]Multi-Field'!AV116)*0.9,IF(AND(OR('[1]Multi-Field'!H116=5,'[1]Multi-Field'!H116=6),'[1]Multi-Field'!AV116&lt;200),(200-'[1]Multi-Field'!AV116)*0.7,0)))))</f>
        <v>70</v>
      </c>
      <c r="BX715" s="409">
        <f>IF(AND(BW715&lt;20,OR('[1]Multi-Field'!Q116=[1]Lists!$AC$24,'[1]Multi-Field'!Q116=[1]Lists!$AC$10,'[1]Multi-Field'!Q116=[1]Lists!AC127,'[1]Multi-Field'!Q116=[1]Lists!$AC$22)),0,IF(BW715&lt;20,  20,BW715))</f>
        <v>70</v>
      </c>
      <c r="BY715" s="409">
        <f>IF(AND('[1]Multi-Field'!H116=1,[1]Lists!BX715&gt;50),50,IF(AND('[1]Multi-Field'!H116=2,[1]Lists!BX715&gt;60),60,IF(AND('[1]Multi-Field'!H116=3,[1]Lists!BX715&gt;70),70,IF(AND('[1]Multi-Field'!H116=4,[1]Lists!BX715&gt;80),80,IF(AND(OR('[1]Multi-Field'!H116=5,'[1]Multi-Field'!H116=6),[1]Lists!BX715&gt;100),100,[1]Lists!BX715)))))</f>
        <v>60</v>
      </c>
      <c r="BZ715" s="422">
        <f t="shared" si="95"/>
        <v>55</v>
      </c>
      <c r="CA715" s="409">
        <f t="shared" si="96"/>
        <v>0</v>
      </c>
    </row>
    <row r="716" spans="16:79">
      <c r="P716" s="391"/>
      <c r="Q716" s="84"/>
      <c r="R716" s="395"/>
      <c r="S716" s="395"/>
      <c r="T716" s="395"/>
      <c r="U716" s="396"/>
      <c r="BH716" s="409">
        <v>115</v>
      </c>
      <c r="BI716" s="424">
        <f>'[1]Multi-Field'!B117</f>
        <v>0</v>
      </c>
      <c r="BJ716" s="409">
        <f>IF('[1]Multi-Field'!H117=[1]Lists!$BB$599,[1]Lists!$BC$599,IF('[1]Multi-Field'!H117=[1]Lists!$BB$600,[1]Lists!$BC$600,IF('[1]Multi-Field'!H117=[1]Lists!$BB$601,[1]Lists!$BC$601,IF('[1]Multi-Field'!H117=[1]Lists!$BB$602,[1]Lists!$BC$602,IF('[1]Multi-Field'!H117=[1]Lists!$BB$603,[1]Lists!$BC$603,IF('[1]Multi-Field'!H117=$BB$604,$BC$604,""))))))</f>
        <v>110</v>
      </c>
      <c r="BK716" s="409">
        <f>IF('[1]Multi-Field'!H117=[1]Lists!$BB$599,[1]Lists!$BD$599,IF('[1]Multi-Field'!H117=[1]Lists!$BB$600,[1]Lists!$BD$600,IF('[1]Multi-Field'!H117=[1]Lists!$BB$601,[1]Lists!$BD$601,IF('[1]Multi-Field'!H117=[1]Lists!$BB$602,[1]Lists!$BD$602,IF('[1]Multi-Field'!H117=[1]Lists!$BB$603,[1]Lists!$BD$603,IF('[1]Multi-Field'!H117=$BB$604,$BD$604,""))))))</f>
        <v>60</v>
      </c>
      <c r="BL716" s="409">
        <f>IF('[1]Multi-Field'!H117=[1]Lists!$BB$599,[1]Lists!$BE$599,IF('[1]Multi-Field'!H117=[1]Lists!$BB$600,[1]Lists!$BE$600,IF('[1]Multi-Field'!H117=[1]Lists!$BB$601,[1]Lists!$BE$601,IF('[1]Multi-Field'!H117=[1]Lists!$BB$602,[1]Lists!$BE$602,IF('[1]Multi-Field'!H117=[1]Lists!$BB$603,[1]Lists!$BE$603,IF('[1]Multi-Field'!H117=$BB$604,$BE$604,""))))))</f>
        <v>60</v>
      </c>
      <c r="BM716" s="409">
        <f>IF('[1]Multi-Field'!AV117&gt;((1.5*BJ716)+1),0,IF(AND('[1]Multi-Field'!AV117&gt;([1]Lists!BJ716-1),'[1]Multi-Field'!H117&lt;(1.5*BJ716)),20,IF(AND('[1]Multi-Field'!AV117&gt;(BK716+20),'[1]Multi-Field'!AV117&lt;BJ716),(20+BJ716-'[1]Multi-Field'!AV117),IF('[1]Multi-Field'!AV117&lt;BK716-1+20,BK716,""))))</f>
        <v>60</v>
      </c>
      <c r="BN716" s="409">
        <f>IF('[1]Multi-Field'!AV117&gt;((1.5*BJ716)+1),0,IF(AND('[1]Multi-Field'!AV117&gt;([1]Lists!BJ716-1),'[1]Multi-Field'!AV117&lt;(1.5*BJ716)),20,IF(AND('[1]Multi-Field'!AV117&gt;(BL716+20),'[1]Multi-Field'!AV117&lt;BJ716),(20+BJ716-'[1]Multi-Field'!AV117),IF('[1]Multi-Field'!AV117&lt;BL716-1+20,BL716,""))))</f>
        <v>60</v>
      </c>
      <c r="BO716" s="409">
        <f>IF('[1]Multi-Field'!AV117&lt;60,(IF(OR('[1]Multi-Field'!H117=1,'[1]Multi-Field'!H117=2,'[1]Multi-Field'!H117=3),40,IF(OR('[1]Multi-Field'!H117=4,'[1]Multi-Field'!H117=5,'[1]Multi-Field'!H117=6),60,"#"))),IF(AND('[1]Multi-Field'!AV117&gt;59,'[1]Multi-Field'!AV117&lt;80),(IF(OR('[1]Multi-Field'!H117=1,'[1]Multi-Field'!H117=2),20,IF('[1]Multi-Field'!H117=3,40,IF(OR('[1]Multi-Field'!H117=4,'[1]Multi-Field'!H117=5,'[1]Multi-Field'!H117=6),60,"!")))),IF(AND('[1]Multi-Field'!AV117&gt;79,'[1]Multi-Field'!AV117&lt;100),(IF(OR('[1]Multi-Field'!H117=1,'[1]Multi-Field'!H117=2,'[1]Multi-Field'!H117=3),20,IF(OR('[1]Multi-Field'!H117=4,'[1]Multi-Field'!H117=5,'[1]Multi-Field'!H117=6),60,"?"))),IF(AND('[1]Multi-Field'!AV117&gt;99,'[1]Multi-Field'!AV117&lt;150),(IF(OR('[1]Multi-Field'!H117=1,'[1]Multi-Field'!H117=2,'[1]Multi-Field'!H117=3),20,IF(OR('[1]Multi-Field'!H117=4,'[1]Multi-Field'!H117=5,'[1]Multi-Field'!H117=6),40,"*"))),IF(AND('[1]Multi-Field'!AV117&gt;149,'[1]Multi-Field'!AV117&lt;200),(IF(OR('[1]Multi-Field'!H117=1,'[1]Multi-Field'!H117=2),0,IF(OR('[1]Multi-Field'!H117=3,'[1]Multi-Field'!H117=4,'[1]Multi-Field'!H117=5,'[1]Multi-Field'!H117=6),20,"&amp;"))),IF(AND('[1]Multi-Field'!AV117&gt;199,'[1]Multi-Field'!AV117&lt;269),(IF(OR('[1]Multi-Field'!H117=4,'[1]Multi-Field'!H117=5,'[1]Multi-Field'!H117=6),20,"&amp;")),IF('[1]Multi-Field'!AV117&gt;268,0,"%")))))))</f>
        <v>40</v>
      </c>
      <c r="BP716" s="409">
        <f>IF('[1]Multi-Field'!H117=1,((('[1]Multi-Field'!J117*40)-'[1]Multi-Field'!AV117)/0.6)-120,IF('[1]Multi-Field'!H117=2,((('[1]Multi-Field'!J117*40)-'[1]Multi-Field'!AV117)/0.6)-100,IF('[1]Multi-Field'!H117=3,((('[1]Multi-Field'!J117*40)-'[1]Multi-Field'!AV117)/0.6)-80,IF('[1]Multi-Field'!H117=4,((('[1]Multi-Field'!J117*40)-'[1]Multi-Field'!AV117)/0.6)-60,IF(OR('[1]Multi-Field'!H117=5,'[1]Multi-Field'!H117=6),((('[1]Multi-Field'!J117*40)-'[1]Multi-Field'!AV117)/0.6)-40,"")))))</f>
        <v>200</v>
      </c>
      <c r="BQ716" s="409">
        <f t="shared" si="93"/>
        <v>160</v>
      </c>
      <c r="BR716" s="409">
        <f t="shared" si="94"/>
        <v>132</v>
      </c>
      <c r="BS716" s="409">
        <f>IF('[1]Multi-Field'!AV117&gt;165,0,IF(AND('[1]Multi-Field'!AV117&gt;80,'[1]Multi-Field'!AV117&lt;166),20,IF('[1]Multi-Field'!AV117&lt;81,(110-'[1]Multi-Field'!AV117)*0.7,"")))</f>
        <v>77</v>
      </c>
      <c r="BT716" s="409" t="str">
        <f>IF('[1]Multi-Field'!AV117&gt;10,0,IF(50-(5*'[1]Multi-Field'!AV117),""))</f>
        <v/>
      </c>
      <c r="BU716" s="409">
        <f>IF('[1]Multi-Field'!AV117&gt;109,0,(110-'[1]Multi-Field'!AV117)*0.7)</f>
        <v>77</v>
      </c>
      <c r="BV716" s="409">
        <f>IF(AND('[1]Multi-Field'!H117=1,'[1]Multi-Field'!AV117&lt;100),(100-'[1]Multi-Field'!AV117)*0.88,IF(AND('[1]Multi-Field'!H117=2,'[1]Multi-Field'!AV117&lt;110),(110-'[1]Multi-Field'!AV117)*0.88,IF(AND('[1]Multi-Field'!H117=3,'[1]Multi-Field'!AV117&lt;130),(130-'[1]Multi-Field'!AV117)*1,IF(AND('[1]Multi-Field'!H117=4,'[1]Multi-Field'!AV117&lt;160),(160-'[1]Multi-Field'!AV117)*1.13,IF(AND(OR('[1]Multi-Field'!H117=5,'[1]Multi-Field'!H117=6),'[1]Multi-Field'!AV117&lt;200),(200-'[1]Multi-Field'!AV117)*0.88,0)))))</f>
        <v>96.8</v>
      </c>
      <c r="BW716" s="409">
        <f>IF(AND('[1]Multi-Field'!H117=1,'[1]Multi-Field'!AV117&lt;100),(100-'[1]Multi-Field'!AV117)*0.7,IF(AND('[1]Multi-Field'!H117=2,'[1]Multi-Field'!AV117&lt;110),(100-'[1]Multi-Field'!AV117)*0.7,IF(AND('[1]Multi-Field'!H117=3,'[1]Multi-Field'!AV117&lt;130),(130-'[1]Multi-Field'!AV117)*0.8,IF(AND('[1]Multi-Field'!H117=4,'[1]Multi-Field'!AV117&lt;160),(160-'[1]Multi-Field'!AV117)*0.9,IF(AND(OR('[1]Multi-Field'!H117=5,'[1]Multi-Field'!H117=6),'[1]Multi-Field'!AV117&lt;200),(200-'[1]Multi-Field'!AV117)*0.7,0)))))</f>
        <v>70</v>
      </c>
      <c r="BX716" s="409">
        <f>IF(AND(BW716&lt;20,OR('[1]Multi-Field'!Q117=[1]Lists!$AC$24,'[1]Multi-Field'!Q117=[1]Lists!$AC$10,'[1]Multi-Field'!Q117=[1]Lists!AC128,'[1]Multi-Field'!Q117=[1]Lists!$AC$22)),0,IF(BW716&lt;20,  20,BW716))</f>
        <v>70</v>
      </c>
      <c r="BY716" s="409">
        <f>IF(AND('[1]Multi-Field'!H117=1,[1]Lists!BX716&gt;50),50,IF(AND('[1]Multi-Field'!H117=2,[1]Lists!BX716&gt;60),60,IF(AND('[1]Multi-Field'!H117=3,[1]Lists!BX716&gt;70),70,IF(AND('[1]Multi-Field'!H117=4,[1]Lists!BX716&gt;80),80,IF(AND(OR('[1]Multi-Field'!H117=5,'[1]Multi-Field'!H117=6),[1]Lists!BX716&gt;100),100,[1]Lists!BX716)))))</f>
        <v>60</v>
      </c>
      <c r="BZ716" s="422">
        <f t="shared" si="95"/>
        <v>55</v>
      </c>
      <c r="CA716" s="409">
        <f t="shared" si="96"/>
        <v>0</v>
      </c>
    </row>
    <row r="717" spans="16:79" ht="13.5" thickBot="1">
      <c r="P717" s="391"/>
      <c r="Q717" s="85"/>
      <c r="R717" s="397"/>
      <c r="S717" s="397"/>
      <c r="T717" s="397"/>
      <c r="U717" s="398"/>
      <c r="BH717" s="409">
        <v>116</v>
      </c>
      <c r="BI717" s="424">
        <f>'[1]Multi-Field'!B118</f>
        <v>0</v>
      </c>
      <c r="BJ717" s="409">
        <f>IF('[1]Multi-Field'!H118=[1]Lists!$BB$599,[1]Lists!$BC$599,IF('[1]Multi-Field'!H118=[1]Lists!$BB$600,[1]Lists!$BC$600,IF('[1]Multi-Field'!H118=[1]Lists!$BB$601,[1]Lists!$BC$601,IF('[1]Multi-Field'!H118=[1]Lists!$BB$602,[1]Lists!$BC$602,IF('[1]Multi-Field'!H118=[1]Lists!$BB$603,[1]Lists!$BC$603,IF('[1]Multi-Field'!H118=$BB$604,$BC$604,""))))))</f>
        <v>110</v>
      </c>
      <c r="BK717" s="409">
        <f>IF('[1]Multi-Field'!H118=[1]Lists!$BB$599,[1]Lists!$BD$599,IF('[1]Multi-Field'!H118=[1]Lists!$BB$600,[1]Lists!$BD$600,IF('[1]Multi-Field'!H118=[1]Lists!$BB$601,[1]Lists!$BD$601,IF('[1]Multi-Field'!H118=[1]Lists!$BB$602,[1]Lists!$BD$602,IF('[1]Multi-Field'!H118=[1]Lists!$BB$603,[1]Lists!$BD$603,IF('[1]Multi-Field'!H118=$BB$604,$BD$604,""))))))</f>
        <v>60</v>
      </c>
      <c r="BL717" s="409">
        <f>IF('[1]Multi-Field'!H118=[1]Lists!$BB$599,[1]Lists!$BE$599,IF('[1]Multi-Field'!H118=[1]Lists!$BB$600,[1]Lists!$BE$600,IF('[1]Multi-Field'!H118=[1]Lists!$BB$601,[1]Lists!$BE$601,IF('[1]Multi-Field'!H118=[1]Lists!$BB$602,[1]Lists!$BE$602,IF('[1]Multi-Field'!H118=[1]Lists!$BB$603,[1]Lists!$BE$603,IF('[1]Multi-Field'!H118=$BB$604,$BE$604,""))))))</f>
        <v>60</v>
      </c>
      <c r="BM717" s="409">
        <f>IF('[1]Multi-Field'!AV118&gt;((1.5*BJ717)+1),0,IF(AND('[1]Multi-Field'!AV118&gt;([1]Lists!BJ717-1),'[1]Multi-Field'!H118&lt;(1.5*BJ717)),20,IF(AND('[1]Multi-Field'!AV118&gt;(BK717+20),'[1]Multi-Field'!AV118&lt;BJ717),(20+BJ717-'[1]Multi-Field'!AV118),IF('[1]Multi-Field'!AV118&lt;BK717-1+20,BK717,""))))</f>
        <v>60</v>
      </c>
      <c r="BN717" s="409">
        <f>IF('[1]Multi-Field'!AV118&gt;((1.5*BJ717)+1),0,IF(AND('[1]Multi-Field'!AV118&gt;([1]Lists!BJ717-1),'[1]Multi-Field'!AV118&lt;(1.5*BJ717)),20,IF(AND('[1]Multi-Field'!AV118&gt;(BL717+20),'[1]Multi-Field'!AV118&lt;BJ717),(20+BJ717-'[1]Multi-Field'!AV118),IF('[1]Multi-Field'!AV118&lt;BL717-1+20,BL717,""))))</f>
        <v>60</v>
      </c>
      <c r="BO717" s="409">
        <f>IF('[1]Multi-Field'!AV118&lt;60,(IF(OR('[1]Multi-Field'!H118=1,'[1]Multi-Field'!H118=2,'[1]Multi-Field'!H118=3),40,IF(OR('[1]Multi-Field'!H118=4,'[1]Multi-Field'!H118=5,'[1]Multi-Field'!H118=6),60,"#"))),IF(AND('[1]Multi-Field'!AV118&gt;59,'[1]Multi-Field'!AV118&lt;80),(IF(OR('[1]Multi-Field'!H118=1,'[1]Multi-Field'!H118=2),20,IF('[1]Multi-Field'!H118=3,40,IF(OR('[1]Multi-Field'!H118=4,'[1]Multi-Field'!H118=5,'[1]Multi-Field'!H118=6),60,"!")))),IF(AND('[1]Multi-Field'!AV118&gt;79,'[1]Multi-Field'!AV118&lt;100),(IF(OR('[1]Multi-Field'!H118=1,'[1]Multi-Field'!H118=2,'[1]Multi-Field'!H118=3),20,IF(OR('[1]Multi-Field'!H118=4,'[1]Multi-Field'!H118=5,'[1]Multi-Field'!H118=6),60,"?"))),IF(AND('[1]Multi-Field'!AV118&gt;99,'[1]Multi-Field'!AV118&lt;150),(IF(OR('[1]Multi-Field'!H118=1,'[1]Multi-Field'!H118=2,'[1]Multi-Field'!H118=3),20,IF(OR('[1]Multi-Field'!H118=4,'[1]Multi-Field'!H118=5,'[1]Multi-Field'!H118=6),40,"*"))),IF(AND('[1]Multi-Field'!AV118&gt;149,'[1]Multi-Field'!AV118&lt;200),(IF(OR('[1]Multi-Field'!H118=1,'[1]Multi-Field'!H118=2),0,IF(OR('[1]Multi-Field'!H118=3,'[1]Multi-Field'!H118=4,'[1]Multi-Field'!H118=5,'[1]Multi-Field'!H118=6),20,"&amp;"))),IF(AND('[1]Multi-Field'!AV118&gt;199,'[1]Multi-Field'!AV118&lt;269),(IF(OR('[1]Multi-Field'!H118=4,'[1]Multi-Field'!H118=5,'[1]Multi-Field'!H118=6),20,"&amp;")),IF('[1]Multi-Field'!AV118&gt;268,0,"%")))))))</f>
        <v>40</v>
      </c>
      <c r="BP717" s="409">
        <f>IF('[1]Multi-Field'!H118=1,((('[1]Multi-Field'!J118*40)-'[1]Multi-Field'!AV118)/0.6)-120,IF('[1]Multi-Field'!H118=2,((('[1]Multi-Field'!J118*40)-'[1]Multi-Field'!AV118)/0.6)-100,IF('[1]Multi-Field'!H118=3,((('[1]Multi-Field'!J118*40)-'[1]Multi-Field'!AV118)/0.6)-80,IF('[1]Multi-Field'!H118=4,((('[1]Multi-Field'!J118*40)-'[1]Multi-Field'!AV118)/0.6)-60,IF(OR('[1]Multi-Field'!H118=5,'[1]Multi-Field'!H118=6),((('[1]Multi-Field'!J118*40)-'[1]Multi-Field'!AV118)/0.6)-40,"")))))</f>
        <v>266.66666666666669</v>
      </c>
      <c r="BQ717" s="409">
        <f t="shared" si="93"/>
        <v>213.33333333333337</v>
      </c>
      <c r="BR717" s="409">
        <f t="shared" si="94"/>
        <v>176.00000000000003</v>
      </c>
      <c r="BS717" s="409">
        <f>IF('[1]Multi-Field'!AV118&gt;165,0,IF(AND('[1]Multi-Field'!AV118&gt;80,'[1]Multi-Field'!AV118&lt;166),20,IF('[1]Multi-Field'!AV118&lt;81,(110-'[1]Multi-Field'!AV118)*0.7,"")))</f>
        <v>77</v>
      </c>
      <c r="BT717" s="409" t="str">
        <f>IF('[1]Multi-Field'!AV118&gt;10,0,IF(50-(5*'[1]Multi-Field'!AV118),""))</f>
        <v/>
      </c>
      <c r="BU717" s="409">
        <f>IF('[1]Multi-Field'!AV118&gt;109,0,(110-'[1]Multi-Field'!AV118)*0.7)</f>
        <v>77</v>
      </c>
      <c r="BV717" s="409">
        <f>IF(AND('[1]Multi-Field'!H118=1,'[1]Multi-Field'!AV118&lt;100),(100-'[1]Multi-Field'!AV118)*0.88,IF(AND('[1]Multi-Field'!H118=2,'[1]Multi-Field'!AV118&lt;110),(110-'[1]Multi-Field'!AV118)*0.88,IF(AND('[1]Multi-Field'!H118=3,'[1]Multi-Field'!AV118&lt;130),(130-'[1]Multi-Field'!AV118)*1,IF(AND('[1]Multi-Field'!H118=4,'[1]Multi-Field'!AV118&lt;160),(160-'[1]Multi-Field'!AV118)*1.13,IF(AND(OR('[1]Multi-Field'!H118=5,'[1]Multi-Field'!H118=6),'[1]Multi-Field'!AV118&lt;200),(200-'[1]Multi-Field'!AV118)*0.88,0)))))</f>
        <v>96.8</v>
      </c>
      <c r="BW717" s="409">
        <f>IF(AND('[1]Multi-Field'!H118=1,'[1]Multi-Field'!AV118&lt;100),(100-'[1]Multi-Field'!AV118)*0.7,IF(AND('[1]Multi-Field'!H118=2,'[1]Multi-Field'!AV118&lt;110),(100-'[1]Multi-Field'!AV118)*0.7,IF(AND('[1]Multi-Field'!H118=3,'[1]Multi-Field'!AV118&lt;130),(130-'[1]Multi-Field'!AV118)*0.8,IF(AND('[1]Multi-Field'!H118=4,'[1]Multi-Field'!AV118&lt;160),(160-'[1]Multi-Field'!AV118)*0.9,IF(AND(OR('[1]Multi-Field'!H118=5,'[1]Multi-Field'!H118=6),'[1]Multi-Field'!AV118&lt;200),(200-'[1]Multi-Field'!AV118)*0.7,0)))))</f>
        <v>70</v>
      </c>
      <c r="BX717" s="409">
        <f>IF(AND(BW717&lt;20,OR('[1]Multi-Field'!Q118=[1]Lists!$AC$24,'[1]Multi-Field'!Q118=[1]Lists!$AC$10,'[1]Multi-Field'!Q118=[1]Lists!AC129,'[1]Multi-Field'!Q118=[1]Lists!$AC$22)),0,IF(BW717&lt;20,  20,BW717))</f>
        <v>70</v>
      </c>
      <c r="BY717" s="409">
        <f>IF(AND('[1]Multi-Field'!H118=1,[1]Lists!BX717&gt;50),50,IF(AND('[1]Multi-Field'!H118=2,[1]Lists!BX717&gt;60),60,IF(AND('[1]Multi-Field'!H118=3,[1]Lists!BX717&gt;70),70,IF(AND('[1]Multi-Field'!H118=4,[1]Lists!BX717&gt;80),80,IF(AND(OR('[1]Multi-Field'!H118=5,'[1]Multi-Field'!H118=6),[1]Lists!BX717&gt;100),100,[1]Lists!BX717)))))</f>
        <v>60</v>
      </c>
      <c r="BZ717" s="422">
        <f t="shared" si="95"/>
        <v>55</v>
      </c>
      <c r="CA717" s="409">
        <f t="shared" si="96"/>
        <v>0</v>
      </c>
    </row>
    <row r="718" spans="16:79">
      <c r="P718" s="391"/>
      <c r="Q718" s="83"/>
      <c r="R718" s="395"/>
      <c r="S718" s="395"/>
      <c r="T718" s="395"/>
      <c r="U718" s="396"/>
      <c r="BH718" s="409">
        <v>117</v>
      </c>
      <c r="BI718" s="424">
        <f>'[1]Multi-Field'!B119</f>
        <v>0</v>
      </c>
      <c r="BJ718" s="409">
        <f>IF('[1]Multi-Field'!H119=[1]Lists!$BB$599,[1]Lists!$BC$599,IF('[1]Multi-Field'!H119=[1]Lists!$BB$600,[1]Lists!$BC$600,IF('[1]Multi-Field'!H119=[1]Lists!$BB$601,[1]Lists!$BC$601,IF('[1]Multi-Field'!H119=[1]Lists!$BB$602,[1]Lists!$BC$602,IF('[1]Multi-Field'!H119=[1]Lists!$BB$603,[1]Lists!$BC$603,IF('[1]Multi-Field'!H119=$BB$604,$BC$604,""))))))</f>
        <v>160</v>
      </c>
      <c r="BK718" s="409">
        <f>IF('[1]Multi-Field'!H119=[1]Lists!$BB$599,[1]Lists!$BD$599,IF('[1]Multi-Field'!H119=[1]Lists!$BB$600,[1]Lists!$BD$600,IF('[1]Multi-Field'!H119=[1]Lists!$BB$601,[1]Lists!$BD$601,IF('[1]Multi-Field'!H119=[1]Lists!$BB$602,[1]Lists!$BD$602,IF('[1]Multi-Field'!H119=[1]Lists!$BB$603,[1]Lists!$BD$603,IF('[1]Multi-Field'!H119=$BB$604,$BD$604,""))))))</f>
        <v>120</v>
      </c>
      <c r="BL718" s="409">
        <f>IF('[1]Multi-Field'!H119=[1]Lists!$BB$599,[1]Lists!$BE$599,IF('[1]Multi-Field'!H119=[1]Lists!$BB$600,[1]Lists!$BE$600,IF('[1]Multi-Field'!H119=[1]Lists!$BB$601,[1]Lists!$BE$601,IF('[1]Multi-Field'!H119=[1]Lists!$BB$602,[1]Lists!$BE$602,IF('[1]Multi-Field'!H119=[1]Lists!$BB$603,[1]Lists!$BE$603,IF('[1]Multi-Field'!H119=$BB$604,$BE$604,""))))))</f>
        <v>80</v>
      </c>
      <c r="BM718" s="409">
        <f>IF('[1]Multi-Field'!AV119&gt;((1.5*BJ718)+1),0,IF(AND('[1]Multi-Field'!AV119&gt;([1]Lists!BJ718-1),'[1]Multi-Field'!H119&lt;(1.5*BJ718)),20,IF(AND('[1]Multi-Field'!AV119&gt;(BK718+20),'[1]Multi-Field'!AV119&lt;BJ718),(20+BJ718-'[1]Multi-Field'!AV119),IF('[1]Multi-Field'!AV119&lt;BK718-1+20,BK718,""))))</f>
        <v>120</v>
      </c>
      <c r="BN718" s="409">
        <f>IF('[1]Multi-Field'!AV119&gt;((1.5*BJ718)+1),0,IF(AND('[1]Multi-Field'!AV119&gt;([1]Lists!BJ718-1),'[1]Multi-Field'!AV119&lt;(1.5*BJ718)),20,IF(AND('[1]Multi-Field'!AV119&gt;(BL718+20),'[1]Multi-Field'!AV119&lt;BJ718),(20+BJ718-'[1]Multi-Field'!AV119),IF('[1]Multi-Field'!AV119&lt;BL718-1+20,BL718,""))))</f>
        <v>80</v>
      </c>
      <c r="BO718" s="409">
        <f>IF('[1]Multi-Field'!AV119&lt;60,(IF(OR('[1]Multi-Field'!H119=1,'[1]Multi-Field'!H119=2,'[1]Multi-Field'!H119=3),40,IF(OR('[1]Multi-Field'!H119=4,'[1]Multi-Field'!H119=5,'[1]Multi-Field'!H119=6),60,"#"))),IF(AND('[1]Multi-Field'!AV119&gt;59,'[1]Multi-Field'!AV119&lt;80),(IF(OR('[1]Multi-Field'!H119=1,'[1]Multi-Field'!H119=2),20,IF('[1]Multi-Field'!H119=3,40,IF(OR('[1]Multi-Field'!H119=4,'[1]Multi-Field'!H119=5,'[1]Multi-Field'!H119=6),60,"!")))),IF(AND('[1]Multi-Field'!AV119&gt;79,'[1]Multi-Field'!AV119&lt;100),(IF(OR('[1]Multi-Field'!H119=1,'[1]Multi-Field'!H119=2,'[1]Multi-Field'!H119=3),20,IF(OR('[1]Multi-Field'!H119=4,'[1]Multi-Field'!H119=5,'[1]Multi-Field'!H119=6),60,"?"))),IF(AND('[1]Multi-Field'!AV119&gt;99,'[1]Multi-Field'!AV119&lt;150),(IF(OR('[1]Multi-Field'!H119=1,'[1]Multi-Field'!H119=2,'[1]Multi-Field'!H119=3),20,IF(OR('[1]Multi-Field'!H119=4,'[1]Multi-Field'!H119=5,'[1]Multi-Field'!H119=6),40,"*"))),IF(AND('[1]Multi-Field'!AV119&gt;149,'[1]Multi-Field'!AV119&lt;200),(IF(OR('[1]Multi-Field'!H119=1,'[1]Multi-Field'!H119=2),0,IF(OR('[1]Multi-Field'!H119=3,'[1]Multi-Field'!H119=4,'[1]Multi-Field'!H119=5,'[1]Multi-Field'!H119=6),20,"&amp;"))),IF(AND('[1]Multi-Field'!AV119&gt;199,'[1]Multi-Field'!AV119&lt;269),(IF(OR('[1]Multi-Field'!H119=4,'[1]Multi-Field'!H119=5,'[1]Multi-Field'!H119=6),20,"&amp;")),IF('[1]Multi-Field'!AV119&gt;268,0,"%")))))))</f>
        <v>60</v>
      </c>
      <c r="BP718" s="409">
        <f>IF('[1]Multi-Field'!H119=1,((('[1]Multi-Field'!J119*40)-'[1]Multi-Field'!AV119)/0.6)-120,IF('[1]Multi-Field'!H119=2,((('[1]Multi-Field'!J119*40)-'[1]Multi-Field'!AV119)/0.6)-100,IF('[1]Multi-Field'!H119=3,((('[1]Multi-Field'!J119*40)-'[1]Multi-Field'!AV119)/0.6)-80,IF('[1]Multi-Field'!H119=4,((('[1]Multi-Field'!J119*40)-'[1]Multi-Field'!AV119)/0.6)-60,IF(OR('[1]Multi-Field'!H119=5,'[1]Multi-Field'!H119=6),((('[1]Multi-Field'!J119*40)-'[1]Multi-Field'!AV119)/0.6)-40,"")))))</f>
        <v>306.66666666666669</v>
      </c>
      <c r="BQ718" s="409">
        <f t="shared" si="93"/>
        <v>245.33333333333337</v>
      </c>
      <c r="BR718" s="409">
        <f t="shared" si="94"/>
        <v>202.40000000000003</v>
      </c>
      <c r="BS718" s="409">
        <f>IF('[1]Multi-Field'!AV119&gt;165,0,IF(AND('[1]Multi-Field'!AV119&gt;80,'[1]Multi-Field'!AV119&lt;166),20,IF('[1]Multi-Field'!AV119&lt;81,(110-'[1]Multi-Field'!AV119)*0.7,"")))</f>
        <v>77</v>
      </c>
      <c r="BT718" s="409" t="str">
        <f>IF('[1]Multi-Field'!AV119&gt;10,0,IF(50-(5*'[1]Multi-Field'!AV119),""))</f>
        <v/>
      </c>
      <c r="BU718" s="409">
        <f>IF('[1]Multi-Field'!AV119&gt;109,0,(110-'[1]Multi-Field'!AV119)*0.7)</f>
        <v>77</v>
      </c>
      <c r="BV718" s="409">
        <f>IF(AND('[1]Multi-Field'!H119=1,'[1]Multi-Field'!AV119&lt;100),(100-'[1]Multi-Field'!AV119)*0.88,IF(AND('[1]Multi-Field'!H119=2,'[1]Multi-Field'!AV119&lt;110),(110-'[1]Multi-Field'!AV119)*0.88,IF(AND('[1]Multi-Field'!H119=3,'[1]Multi-Field'!AV119&lt;130),(130-'[1]Multi-Field'!AV119)*1,IF(AND('[1]Multi-Field'!H119=4,'[1]Multi-Field'!AV119&lt;160),(160-'[1]Multi-Field'!AV119)*1.13,IF(AND(OR('[1]Multi-Field'!H119=5,'[1]Multi-Field'!H119=6),'[1]Multi-Field'!AV119&lt;200),(200-'[1]Multi-Field'!AV119)*0.88,0)))))</f>
        <v>180.79999999999998</v>
      </c>
      <c r="BW718" s="409">
        <f>IF(AND('[1]Multi-Field'!H119=1,'[1]Multi-Field'!AV119&lt;100),(100-'[1]Multi-Field'!AV119)*0.7,IF(AND('[1]Multi-Field'!H119=2,'[1]Multi-Field'!AV119&lt;110),(100-'[1]Multi-Field'!AV119)*0.7,IF(AND('[1]Multi-Field'!H119=3,'[1]Multi-Field'!AV119&lt;130),(130-'[1]Multi-Field'!AV119)*0.8,IF(AND('[1]Multi-Field'!H119=4,'[1]Multi-Field'!AV119&lt;160),(160-'[1]Multi-Field'!AV119)*0.9,IF(AND(OR('[1]Multi-Field'!H119=5,'[1]Multi-Field'!H119=6),'[1]Multi-Field'!AV119&lt;200),(200-'[1]Multi-Field'!AV119)*0.7,0)))))</f>
        <v>144</v>
      </c>
      <c r="BX718" s="409">
        <f>IF(AND(BW718&lt;20,OR('[1]Multi-Field'!Q119=[1]Lists!$AC$24,'[1]Multi-Field'!Q119=[1]Lists!$AC$10,'[1]Multi-Field'!Q119=[1]Lists!AC130,'[1]Multi-Field'!Q119=[1]Lists!$AC$22)),0,IF(BW718&lt;20,  20,BW718))</f>
        <v>144</v>
      </c>
      <c r="BY718" s="409">
        <f>IF(AND('[1]Multi-Field'!H119=1,[1]Lists!BX718&gt;50),50,IF(AND('[1]Multi-Field'!H119=2,[1]Lists!BX718&gt;60),60,IF(AND('[1]Multi-Field'!H119=3,[1]Lists!BX718&gt;70),70,IF(AND('[1]Multi-Field'!H119=4,[1]Lists!BX718&gt;80),80,IF(AND(OR('[1]Multi-Field'!H119=5,'[1]Multi-Field'!H119=6),[1]Lists!BX718&gt;100),100,[1]Lists!BX718)))))</f>
        <v>80</v>
      </c>
      <c r="BZ718" s="422">
        <f t="shared" si="95"/>
        <v>75</v>
      </c>
      <c r="CA718" s="409">
        <f t="shared" si="96"/>
        <v>0</v>
      </c>
    </row>
    <row r="719" spans="16:79">
      <c r="P719" s="391"/>
      <c r="Q719" s="84"/>
      <c r="R719" s="395"/>
      <c r="S719" s="395"/>
      <c r="T719" s="395"/>
      <c r="U719" s="396"/>
      <c r="BH719" s="409">
        <v>118</v>
      </c>
      <c r="BI719" s="424">
        <f>'[1]Multi-Field'!B120</f>
        <v>0</v>
      </c>
      <c r="BJ719" s="409">
        <f>IF('[1]Multi-Field'!H120=[1]Lists!$BB$599,[1]Lists!$BC$599,IF('[1]Multi-Field'!H120=[1]Lists!$BB$600,[1]Lists!$BC$600,IF('[1]Multi-Field'!H120=[1]Lists!$BB$601,[1]Lists!$BC$601,IF('[1]Multi-Field'!H120=[1]Lists!$BB$602,[1]Lists!$BC$602,IF('[1]Multi-Field'!H120=[1]Lists!$BB$603,[1]Lists!$BC$603,IF('[1]Multi-Field'!H120=$BB$604,$BC$604,""))))))</f>
        <v>160</v>
      </c>
      <c r="BK719" s="409">
        <f>IF('[1]Multi-Field'!H120=[1]Lists!$BB$599,[1]Lists!$BD$599,IF('[1]Multi-Field'!H120=[1]Lists!$BB$600,[1]Lists!$BD$600,IF('[1]Multi-Field'!H120=[1]Lists!$BB$601,[1]Lists!$BD$601,IF('[1]Multi-Field'!H120=[1]Lists!$BB$602,[1]Lists!$BD$602,IF('[1]Multi-Field'!H120=[1]Lists!$BB$603,[1]Lists!$BD$603,IF('[1]Multi-Field'!H120=$BB$604,$BD$604,""))))))</f>
        <v>120</v>
      </c>
      <c r="BL719" s="409">
        <f>IF('[1]Multi-Field'!H120=[1]Lists!$BB$599,[1]Lists!$BE$599,IF('[1]Multi-Field'!H120=[1]Lists!$BB$600,[1]Lists!$BE$600,IF('[1]Multi-Field'!H120=[1]Lists!$BB$601,[1]Lists!$BE$601,IF('[1]Multi-Field'!H120=[1]Lists!$BB$602,[1]Lists!$BE$602,IF('[1]Multi-Field'!H120=[1]Lists!$BB$603,[1]Lists!$BE$603,IF('[1]Multi-Field'!H120=$BB$604,$BE$604,""))))))</f>
        <v>80</v>
      </c>
      <c r="BM719" s="409">
        <f>IF('[1]Multi-Field'!AV120&gt;((1.5*BJ719)+1),0,IF(AND('[1]Multi-Field'!AV120&gt;([1]Lists!BJ719-1),'[1]Multi-Field'!H120&lt;(1.5*BJ719)),20,IF(AND('[1]Multi-Field'!AV120&gt;(BK719+20),'[1]Multi-Field'!AV120&lt;BJ719),(20+BJ719-'[1]Multi-Field'!AV120),IF('[1]Multi-Field'!AV120&lt;BK719-1+20,BK719,""))))</f>
        <v>120</v>
      </c>
      <c r="BN719" s="409">
        <f>IF('[1]Multi-Field'!AV120&gt;((1.5*BJ719)+1),0,IF(AND('[1]Multi-Field'!AV120&gt;([1]Lists!BJ719-1),'[1]Multi-Field'!AV120&lt;(1.5*BJ719)),20,IF(AND('[1]Multi-Field'!AV120&gt;(BL719+20),'[1]Multi-Field'!AV120&lt;BJ719),(20+BJ719-'[1]Multi-Field'!AV120),IF('[1]Multi-Field'!AV120&lt;BL719-1+20,BL719,""))))</f>
        <v>80</v>
      </c>
      <c r="BO719" s="409">
        <f>IF('[1]Multi-Field'!AV120&lt;60,(IF(OR('[1]Multi-Field'!H120=1,'[1]Multi-Field'!H120=2,'[1]Multi-Field'!H120=3),40,IF(OR('[1]Multi-Field'!H120=4,'[1]Multi-Field'!H120=5,'[1]Multi-Field'!H120=6),60,"#"))),IF(AND('[1]Multi-Field'!AV120&gt;59,'[1]Multi-Field'!AV120&lt;80),(IF(OR('[1]Multi-Field'!H120=1,'[1]Multi-Field'!H120=2),20,IF('[1]Multi-Field'!H120=3,40,IF(OR('[1]Multi-Field'!H120=4,'[1]Multi-Field'!H120=5,'[1]Multi-Field'!H120=6),60,"!")))),IF(AND('[1]Multi-Field'!AV120&gt;79,'[1]Multi-Field'!AV120&lt;100),(IF(OR('[1]Multi-Field'!H120=1,'[1]Multi-Field'!H120=2,'[1]Multi-Field'!H120=3),20,IF(OR('[1]Multi-Field'!H120=4,'[1]Multi-Field'!H120=5,'[1]Multi-Field'!H120=6),60,"?"))),IF(AND('[1]Multi-Field'!AV120&gt;99,'[1]Multi-Field'!AV120&lt;150),(IF(OR('[1]Multi-Field'!H120=1,'[1]Multi-Field'!H120=2,'[1]Multi-Field'!H120=3),20,IF(OR('[1]Multi-Field'!H120=4,'[1]Multi-Field'!H120=5,'[1]Multi-Field'!H120=6),40,"*"))),IF(AND('[1]Multi-Field'!AV120&gt;149,'[1]Multi-Field'!AV120&lt;200),(IF(OR('[1]Multi-Field'!H120=1,'[1]Multi-Field'!H120=2),0,IF(OR('[1]Multi-Field'!H120=3,'[1]Multi-Field'!H120=4,'[1]Multi-Field'!H120=5,'[1]Multi-Field'!H120=6),20,"&amp;"))),IF(AND('[1]Multi-Field'!AV120&gt;199,'[1]Multi-Field'!AV120&lt;269),(IF(OR('[1]Multi-Field'!H120=4,'[1]Multi-Field'!H120=5,'[1]Multi-Field'!H120=6),20,"&amp;")),IF('[1]Multi-Field'!AV120&gt;268,0,"%")))))))</f>
        <v>60</v>
      </c>
      <c r="BP719" s="409">
        <f>IF('[1]Multi-Field'!H120=1,((('[1]Multi-Field'!J120*40)-'[1]Multi-Field'!AV120)/0.6)-120,IF('[1]Multi-Field'!H120=2,((('[1]Multi-Field'!J120*40)-'[1]Multi-Field'!AV120)/0.6)-100,IF('[1]Multi-Field'!H120=3,((('[1]Multi-Field'!J120*40)-'[1]Multi-Field'!AV120)/0.6)-80,IF('[1]Multi-Field'!H120=4,((('[1]Multi-Field'!J120*40)-'[1]Multi-Field'!AV120)/0.6)-60,IF(OR('[1]Multi-Field'!H120=5,'[1]Multi-Field'!H120=6),((('[1]Multi-Field'!J120*40)-'[1]Multi-Field'!AV120)/0.6)-40,"")))))</f>
        <v>273.33333333333337</v>
      </c>
      <c r="BQ719" s="409">
        <f t="shared" si="93"/>
        <v>218.66666666666671</v>
      </c>
      <c r="BR719" s="409">
        <f t="shared" si="94"/>
        <v>180.40000000000003</v>
      </c>
      <c r="BS719" s="409">
        <f>IF('[1]Multi-Field'!AV120&gt;165,0,IF(AND('[1]Multi-Field'!AV120&gt;80,'[1]Multi-Field'!AV120&lt;166),20,IF('[1]Multi-Field'!AV120&lt;81,(110-'[1]Multi-Field'!AV120)*0.7,"")))</f>
        <v>77</v>
      </c>
      <c r="BT719" s="409" t="str">
        <f>IF('[1]Multi-Field'!AV120&gt;10,0,IF(50-(5*'[1]Multi-Field'!AV120),""))</f>
        <v/>
      </c>
      <c r="BU719" s="409">
        <f>IF('[1]Multi-Field'!AV120&gt;109,0,(110-'[1]Multi-Field'!AV120)*0.7)</f>
        <v>77</v>
      </c>
      <c r="BV719" s="409">
        <f>IF(AND('[1]Multi-Field'!H120=1,'[1]Multi-Field'!AV120&lt;100),(100-'[1]Multi-Field'!AV120)*0.88,IF(AND('[1]Multi-Field'!H120=2,'[1]Multi-Field'!AV120&lt;110),(110-'[1]Multi-Field'!AV120)*0.88,IF(AND('[1]Multi-Field'!H120=3,'[1]Multi-Field'!AV120&lt;130),(130-'[1]Multi-Field'!AV120)*1,IF(AND('[1]Multi-Field'!H120=4,'[1]Multi-Field'!AV120&lt;160),(160-'[1]Multi-Field'!AV120)*1.13,IF(AND(OR('[1]Multi-Field'!H120=5,'[1]Multi-Field'!H120=6),'[1]Multi-Field'!AV120&lt;200),(200-'[1]Multi-Field'!AV120)*0.88,0)))))</f>
        <v>180.79999999999998</v>
      </c>
      <c r="BW719" s="409">
        <f>IF(AND('[1]Multi-Field'!H120=1,'[1]Multi-Field'!AV120&lt;100),(100-'[1]Multi-Field'!AV120)*0.7,IF(AND('[1]Multi-Field'!H120=2,'[1]Multi-Field'!AV120&lt;110),(100-'[1]Multi-Field'!AV120)*0.7,IF(AND('[1]Multi-Field'!H120=3,'[1]Multi-Field'!AV120&lt;130),(130-'[1]Multi-Field'!AV120)*0.8,IF(AND('[1]Multi-Field'!H120=4,'[1]Multi-Field'!AV120&lt;160),(160-'[1]Multi-Field'!AV120)*0.9,IF(AND(OR('[1]Multi-Field'!H120=5,'[1]Multi-Field'!H120=6),'[1]Multi-Field'!AV120&lt;200),(200-'[1]Multi-Field'!AV120)*0.7,0)))))</f>
        <v>144</v>
      </c>
      <c r="BX719" s="409">
        <f>IF(AND(BW719&lt;20,OR('[1]Multi-Field'!Q120=[1]Lists!$AC$24,'[1]Multi-Field'!Q120=[1]Lists!$AC$10,'[1]Multi-Field'!Q120=[1]Lists!AC131,'[1]Multi-Field'!Q120=[1]Lists!$AC$22)),0,IF(BW719&lt;20,  20,BW719))</f>
        <v>144</v>
      </c>
      <c r="BY719" s="409">
        <f>IF(AND('[1]Multi-Field'!H120=1,[1]Lists!BX719&gt;50),50,IF(AND('[1]Multi-Field'!H120=2,[1]Lists!BX719&gt;60),60,IF(AND('[1]Multi-Field'!H120=3,[1]Lists!BX719&gt;70),70,IF(AND('[1]Multi-Field'!H120=4,[1]Lists!BX719&gt;80),80,IF(AND(OR('[1]Multi-Field'!H120=5,'[1]Multi-Field'!H120=6),[1]Lists!BX719&gt;100),100,[1]Lists!BX719)))))</f>
        <v>80</v>
      </c>
      <c r="BZ719" s="422">
        <f t="shared" si="95"/>
        <v>75</v>
      </c>
      <c r="CA719" s="409">
        <f t="shared" si="96"/>
        <v>0</v>
      </c>
    </row>
    <row r="720" spans="16:79">
      <c r="P720" s="391"/>
      <c r="Q720" s="84"/>
      <c r="R720" s="395"/>
      <c r="S720" s="395"/>
      <c r="T720" s="395"/>
      <c r="U720" s="396"/>
      <c r="BH720" s="409">
        <v>119</v>
      </c>
      <c r="BI720" s="424">
        <f>'[1]Multi-Field'!B121</f>
        <v>0</v>
      </c>
      <c r="BJ720" s="409">
        <f>IF('[1]Multi-Field'!H121=[1]Lists!$BB$599,[1]Lists!$BC$599,IF('[1]Multi-Field'!H121=[1]Lists!$BB$600,[1]Lists!$BC$600,IF('[1]Multi-Field'!H121=[1]Lists!$BB$601,[1]Lists!$BC$601,IF('[1]Multi-Field'!H121=[1]Lists!$BB$602,[1]Lists!$BC$602,IF('[1]Multi-Field'!H121=[1]Lists!$BB$603,[1]Lists!$BC$603,IF('[1]Multi-Field'!H121=$BB$604,$BC$604,""))))))</f>
        <v>160</v>
      </c>
      <c r="BK720" s="409">
        <f>IF('[1]Multi-Field'!H121=[1]Lists!$BB$599,[1]Lists!$BD$599,IF('[1]Multi-Field'!H121=[1]Lists!$BB$600,[1]Lists!$BD$600,IF('[1]Multi-Field'!H121=[1]Lists!$BB$601,[1]Lists!$BD$601,IF('[1]Multi-Field'!H121=[1]Lists!$BB$602,[1]Lists!$BD$602,IF('[1]Multi-Field'!H121=[1]Lists!$BB$603,[1]Lists!$BD$603,IF('[1]Multi-Field'!H121=$BB$604,$BD$604,""))))))</f>
        <v>120</v>
      </c>
      <c r="BL720" s="409">
        <f>IF('[1]Multi-Field'!H121=[1]Lists!$BB$599,[1]Lists!$BE$599,IF('[1]Multi-Field'!H121=[1]Lists!$BB$600,[1]Lists!$BE$600,IF('[1]Multi-Field'!H121=[1]Lists!$BB$601,[1]Lists!$BE$601,IF('[1]Multi-Field'!H121=[1]Lists!$BB$602,[1]Lists!$BE$602,IF('[1]Multi-Field'!H121=[1]Lists!$BB$603,[1]Lists!$BE$603,IF('[1]Multi-Field'!H121=$BB$604,$BE$604,""))))))</f>
        <v>80</v>
      </c>
      <c r="BM720" s="409">
        <f>IF('[1]Multi-Field'!AV121&gt;((1.5*BJ720)+1),0,IF(AND('[1]Multi-Field'!AV121&gt;([1]Lists!BJ720-1),'[1]Multi-Field'!H121&lt;(1.5*BJ720)),20,IF(AND('[1]Multi-Field'!AV121&gt;(BK720+20),'[1]Multi-Field'!AV121&lt;BJ720),(20+BJ720-'[1]Multi-Field'!AV121),IF('[1]Multi-Field'!AV121&lt;BK720-1+20,BK720,""))))</f>
        <v>120</v>
      </c>
      <c r="BN720" s="409">
        <f>IF('[1]Multi-Field'!AV121&gt;((1.5*BJ720)+1),0,IF(AND('[1]Multi-Field'!AV121&gt;([1]Lists!BJ720-1),'[1]Multi-Field'!AV121&lt;(1.5*BJ720)),20,IF(AND('[1]Multi-Field'!AV121&gt;(BL720+20),'[1]Multi-Field'!AV121&lt;BJ720),(20+BJ720-'[1]Multi-Field'!AV121),IF('[1]Multi-Field'!AV121&lt;BL720-1+20,BL720,""))))</f>
        <v>80</v>
      </c>
      <c r="BO720" s="409">
        <f>IF('[1]Multi-Field'!AV121&lt;60,(IF(OR('[1]Multi-Field'!H121=1,'[1]Multi-Field'!H121=2,'[1]Multi-Field'!H121=3),40,IF(OR('[1]Multi-Field'!H121=4,'[1]Multi-Field'!H121=5,'[1]Multi-Field'!H121=6),60,"#"))),IF(AND('[1]Multi-Field'!AV121&gt;59,'[1]Multi-Field'!AV121&lt;80),(IF(OR('[1]Multi-Field'!H121=1,'[1]Multi-Field'!H121=2),20,IF('[1]Multi-Field'!H121=3,40,IF(OR('[1]Multi-Field'!H121=4,'[1]Multi-Field'!H121=5,'[1]Multi-Field'!H121=6),60,"!")))),IF(AND('[1]Multi-Field'!AV121&gt;79,'[1]Multi-Field'!AV121&lt;100),(IF(OR('[1]Multi-Field'!H121=1,'[1]Multi-Field'!H121=2,'[1]Multi-Field'!H121=3),20,IF(OR('[1]Multi-Field'!H121=4,'[1]Multi-Field'!H121=5,'[1]Multi-Field'!H121=6),60,"?"))),IF(AND('[1]Multi-Field'!AV121&gt;99,'[1]Multi-Field'!AV121&lt;150),(IF(OR('[1]Multi-Field'!H121=1,'[1]Multi-Field'!H121=2,'[1]Multi-Field'!H121=3),20,IF(OR('[1]Multi-Field'!H121=4,'[1]Multi-Field'!H121=5,'[1]Multi-Field'!H121=6),40,"*"))),IF(AND('[1]Multi-Field'!AV121&gt;149,'[1]Multi-Field'!AV121&lt;200),(IF(OR('[1]Multi-Field'!H121=1,'[1]Multi-Field'!H121=2),0,IF(OR('[1]Multi-Field'!H121=3,'[1]Multi-Field'!H121=4,'[1]Multi-Field'!H121=5,'[1]Multi-Field'!H121=6),20,"&amp;"))),IF(AND('[1]Multi-Field'!AV121&gt;199,'[1]Multi-Field'!AV121&lt;269),(IF(OR('[1]Multi-Field'!H121=4,'[1]Multi-Field'!H121=5,'[1]Multi-Field'!H121=6),20,"&amp;")),IF('[1]Multi-Field'!AV121&gt;268,0,"%")))))))</f>
        <v>60</v>
      </c>
      <c r="BP720" s="409">
        <f>IF('[1]Multi-Field'!H121=1,((('[1]Multi-Field'!J121*40)-'[1]Multi-Field'!AV121)/0.6)-120,IF('[1]Multi-Field'!H121=2,((('[1]Multi-Field'!J121*40)-'[1]Multi-Field'!AV121)/0.6)-100,IF('[1]Multi-Field'!H121=3,((('[1]Multi-Field'!J121*40)-'[1]Multi-Field'!AV121)/0.6)-80,IF('[1]Multi-Field'!H121=4,((('[1]Multi-Field'!J121*40)-'[1]Multi-Field'!AV121)/0.6)-60,IF(OR('[1]Multi-Field'!H121=5,'[1]Multi-Field'!H121=6),((('[1]Multi-Field'!J121*40)-'[1]Multi-Field'!AV121)/0.6)-40,"")))))</f>
        <v>173.33333333333334</v>
      </c>
      <c r="BQ720" s="409">
        <f t="shared" si="93"/>
        <v>138.66666666666669</v>
      </c>
      <c r="BR720" s="409">
        <f t="shared" si="94"/>
        <v>114.4</v>
      </c>
      <c r="BS720" s="409">
        <f>IF('[1]Multi-Field'!AV121&gt;165,0,IF(AND('[1]Multi-Field'!AV121&gt;80,'[1]Multi-Field'!AV121&lt;166),20,IF('[1]Multi-Field'!AV121&lt;81,(110-'[1]Multi-Field'!AV121)*0.7,"")))</f>
        <v>77</v>
      </c>
      <c r="BT720" s="409" t="str">
        <f>IF('[1]Multi-Field'!AV121&gt;10,0,IF(50-(5*'[1]Multi-Field'!AV121),""))</f>
        <v/>
      </c>
      <c r="BU720" s="409">
        <f>IF('[1]Multi-Field'!AV121&gt;109,0,(110-'[1]Multi-Field'!AV121)*0.7)</f>
        <v>77</v>
      </c>
      <c r="BV720" s="409">
        <f>IF(AND('[1]Multi-Field'!H121=1,'[1]Multi-Field'!AV121&lt;100),(100-'[1]Multi-Field'!AV121)*0.88,IF(AND('[1]Multi-Field'!H121=2,'[1]Multi-Field'!AV121&lt;110),(110-'[1]Multi-Field'!AV121)*0.88,IF(AND('[1]Multi-Field'!H121=3,'[1]Multi-Field'!AV121&lt;130),(130-'[1]Multi-Field'!AV121)*1,IF(AND('[1]Multi-Field'!H121=4,'[1]Multi-Field'!AV121&lt;160),(160-'[1]Multi-Field'!AV121)*1.13,IF(AND(OR('[1]Multi-Field'!H121=5,'[1]Multi-Field'!H121=6),'[1]Multi-Field'!AV121&lt;200),(200-'[1]Multi-Field'!AV121)*0.88,0)))))</f>
        <v>180.79999999999998</v>
      </c>
      <c r="BW720" s="409">
        <f>IF(AND('[1]Multi-Field'!H121=1,'[1]Multi-Field'!AV121&lt;100),(100-'[1]Multi-Field'!AV121)*0.7,IF(AND('[1]Multi-Field'!H121=2,'[1]Multi-Field'!AV121&lt;110),(100-'[1]Multi-Field'!AV121)*0.7,IF(AND('[1]Multi-Field'!H121=3,'[1]Multi-Field'!AV121&lt;130),(130-'[1]Multi-Field'!AV121)*0.8,IF(AND('[1]Multi-Field'!H121=4,'[1]Multi-Field'!AV121&lt;160),(160-'[1]Multi-Field'!AV121)*0.9,IF(AND(OR('[1]Multi-Field'!H121=5,'[1]Multi-Field'!H121=6),'[1]Multi-Field'!AV121&lt;200),(200-'[1]Multi-Field'!AV121)*0.7,0)))))</f>
        <v>144</v>
      </c>
      <c r="BX720" s="409">
        <f>IF(AND(BW720&lt;20,OR('[1]Multi-Field'!Q121=[1]Lists!$AC$24,'[1]Multi-Field'!Q121=[1]Lists!$AC$10,'[1]Multi-Field'!Q121=[1]Lists!AC132,'[1]Multi-Field'!Q121=[1]Lists!$AC$22)),0,IF(BW720&lt;20,  20,BW720))</f>
        <v>144</v>
      </c>
      <c r="BY720" s="409">
        <f>IF(AND('[1]Multi-Field'!H121=1,[1]Lists!BX720&gt;50),50,IF(AND('[1]Multi-Field'!H121=2,[1]Lists!BX720&gt;60),60,IF(AND('[1]Multi-Field'!H121=3,[1]Lists!BX720&gt;70),70,IF(AND('[1]Multi-Field'!H121=4,[1]Lists!BX720&gt;80),80,IF(AND(OR('[1]Multi-Field'!H121=5,'[1]Multi-Field'!H121=6),[1]Lists!BX720&gt;100),100,[1]Lists!BX720)))))</f>
        <v>80</v>
      </c>
      <c r="BZ720" s="422">
        <f t="shared" si="95"/>
        <v>75</v>
      </c>
      <c r="CA720" s="409">
        <f t="shared" si="96"/>
        <v>0</v>
      </c>
    </row>
    <row r="721" spans="16:79" ht="13.5" thickBot="1">
      <c r="P721" s="391"/>
      <c r="Q721" s="85"/>
      <c r="R721" s="397"/>
      <c r="S721" s="397"/>
      <c r="T721" s="397"/>
      <c r="U721" s="398"/>
      <c r="BH721" s="409">
        <v>120</v>
      </c>
      <c r="BI721" s="424">
        <f>'[1]Multi-Field'!B122</f>
        <v>0</v>
      </c>
      <c r="BJ721" s="409">
        <f>IF('[1]Multi-Field'!H122=[1]Lists!$BB$599,[1]Lists!$BC$599,IF('[1]Multi-Field'!H122=[1]Lists!$BB$600,[1]Lists!$BC$600,IF('[1]Multi-Field'!H122=[1]Lists!$BB$601,[1]Lists!$BC$601,IF('[1]Multi-Field'!H122=[1]Lists!$BB$602,[1]Lists!$BC$602,IF('[1]Multi-Field'!H122=[1]Lists!$BB$603,[1]Lists!$BC$603,IF('[1]Multi-Field'!H122=$BB$604,$BC$604,""))))))</f>
        <v>130</v>
      </c>
      <c r="BK721" s="409">
        <f>IF('[1]Multi-Field'!H122=[1]Lists!$BB$599,[1]Lists!$BD$599,IF('[1]Multi-Field'!H122=[1]Lists!$BB$600,[1]Lists!$BD$600,IF('[1]Multi-Field'!H122=[1]Lists!$BB$601,[1]Lists!$BD$601,IF('[1]Multi-Field'!H122=[1]Lists!$BB$602,[1]Lists!$BD$602,IF('[1]Multi-Field'!H122=[1]Lists!$BB$603,[1]Lists!$BD$603,IF('[1]Multi-Field'!H122=$BB$604,$BD$604,""))))))</f>
        <v>80</v>
      </c>
      <c r="BL721" s="409">
        <f>IF('[1]Multi-Field'!H122=[1]Lists!$BB$599,[1]Lists!$BE$599,IF('[1]Multi-Field'!H122=[1]Lists!$BB$600,[1]Lists!$BE$600,IF('[1]Multi-Field'!H122=[1]Lists!$BB$601,[1]Lists!$BE$601,IF('[1]Multi-Field'!H122=[1]Lists!$BB$602,[1]Lists!$BE$602,IF('[1]Multi-Field'!H122=[1]Lists!$BB$603,[1]Lists!$BE$603,IF('[1]Multi-Field'!H122=$BB$604,$BE$604,""))))))</f>
        <v>70</v>
      </c>
      <c r="BM721" s="409">
        <f>IF('[1]Multi-Field'!AV122&gt;((1.5*BJ721)+1),0,IF(AND('[1]Multi-Field'!AV122&gt;([1]Lists!BJ721-1),'[1]Multi-Field'!H122&lt;(1.5*BJ721)),20,IF(AND('[1]Multi-Field'!AV122&gt;(BK721+20),'[1]Multi-Field'!AV122&lt;BJ721),(20+BJ721-'[1]Multi-Field'!AV122),IF('[1]Multi-Field'!AV122&lt;BK721-1+20,BK721,""))))</f>
        <v>80</v>
      </c>
      <c r="BN721" s="409">
        <f>IF('[1]Multi-Field'!AV122&gt;((1.5*BJ721)+1),0,IF(AND('[1]Multi-Field'!AV122&gt;([1]Lists!BJ721-1),'[1]Multi-Field'!AV122&lt;(1.5*BJ721)),20,IF(AND('[1]Multi-Field'!AV122&gt;(BL721+20),'[1]Multi-Field'!AV122&lt;BJ721),(20+BJ721-'[1]Multi-Field'!AV122),IF('[1]Multi-Field'!AV122&lt;BL721-1+20,BL721,""))))</f>
        <v>70</v>
      </c>
      <c r="BO721" s="409">
        <f>IF('[1]Multi-Field'!AV122&lt;60,(IF(OR('[1]Multi-Field'!H122=1,'[1]Multi-Field'!H122=2,'[1]Multi-Field'!H122=3),40,IF(OR('[1]Multi-Field'!H122=4,'[1]Multi-Field'!H122=5,'[1]Multi-Field'!H122=6),60,"#"))),IF(AND('[1]Multi-Field'!AV122&gt;59,'[1]Multi-Field'!AV122&lt;80),(IF(OR('[1]Multi-Field'!H122=1,'[1]Multi-Field'!H122=2),20,IF('[1]Multi-Field'!H122=3,40,IF(OR('[1]Multi-Field'!H122=4,'[1]Multi-Field'!H122=5,'[1]Multi-Field'!H122=6),60,"!")))),IF(AND('[1]Multi-Field'!AV122&gt;79,'[1]Multi-Field'!AV122&lt;100),(IF(OR('[1]Multi-Field'!H122=1,'[1]Multi-Field'!H122=2,'[1]Multi-Field'!H122=3),20,IF(OR('[1]Multi-Field'!H122=4,'[1]Multi-Field'!H122=5,'[1]Multi-Field'!H122=6),60,"?"))),IF(AND('[1]Multi-Field'!AV122&gt;99,'[1]Multi-Field'!AV122&lt;150),(IF(OR('[1]Multi-Field'!H122=1,'[1]Multi-Field'!H122=2,'[1]Multi-Field'!H122=3),20,IF(OR('[1]Multi-Field'!H122=4,'[1]Multi-Field'!H122=5,'[1]Multi-Field'!H122=6),40,"*"))),IF(AND('[1]Multi-Field'!AV122&gt;149,'[1]Multi-Field'!AV122&lt;200),(IF(OR('[1]Multi-Field'!H122=1,'[1]Multi-Field'!H122=2),0,IF(OR('[1]Multi-Field'!H122=3,'[1]Multi-Field'!H122=4,'[1]Multi-Field'!H122=5,'[1]Multi-Field'!H122=6),20,"&amp;"))),IF(AND('[1]Multi-Field'!AV122&gt;199,'[1]Multi-Field'!AV122&lt;269),(IF(OR('[1]Multi-Field'!H122=4,'[1]Multi-Field'!H122=5,'[1]Multi-Field'!H122=6),20,"&amp;")),IF('[1]Multi-Field'!AV122&gt;268,0,"%")))))))</f>
        <v>40</v>
      </c>
      <c r="BP721" s="409">
        <f>IF('[1]Multi-Field'!H122=1,((('[1]Multi-Field'!J122*40)-'[1]Multi-Field'!AV122)/0.6)-120,IF('[1]Multi-Field'!H122=2,((('[1]Multi-Field'!J122*40)-'[1]Multi-Field'!AV122)/0.6)-100,IF('[1]Multi-Field'!H122=3,((('[1]Multi-Field'!J122*40)-'[1]Multi-Field'!AV122)/0.6)-80,IF('[1]Multi-Field'!H122=4,((('[1]Multi-Field'!J122*40)-'[1]Multi-Field'!AV122)/0.6)-60,IF(OR('[1]Multi-Field'!H122=5,'[1]Multi-Field'!H122=6),((('[1]Multi-Field'!J122*40)-'[1]Multi-Field'!AV122)/0.6)-40,"")))))</f>
        <v>286.66666666666669</v>
      </c>
      <c r="BQ721" s="409">
        <f t="shared" si="93"/>
        <v>229.33333333333337</v>
      </c>
      <c r="BR721" s="409">
        <f t="shared" si="94"/>
        <v>189.20000000000002</v>
      </c>
      <c r="BS721" s="409">
        <f>IF('[1]Multi-Field'!AV122&gt;165,0,IF(AND('[1]Multi-Field'!AV122&gt;80,'[1]Multi-Field'!AV122&lt;166),20,IF('[1]Multi-Field'!AV122&lt;81,(110-'[1]Multi-Field'!AV122)*0.7,"")))</f>
        <v>77</v>
      </c>
      <c r="BT721" s="409" t="str">
        <f>IF('[1]Multi-Field'!AV122&gt;10,0,IF(50-(5*'[1]Multi-Field'!AV122),""))</f>
        <v/>
      </c>
      <c r="BU721" s="409">
        <f>IF('[1]Multi-Field'!AV122&gt;109,0,(110-'[1]Multi-Field'!AV122)*0.7)</f>
        <v>77</v>
      </c>
      <c r="BV721" s="409">
        <f>IF(AND('[1]Multi-Field'!H122=1,'[1]Multi-Field'!AV122&lt;100),(100-'[1]Multi-Field'!AV122)*0.88,IF(AND('[1]Multi-Field'!H122=2,'[1]Multi-Field'!AV122&lt;110),(110-'[1]Multi-Field'!AV122)*0.88,IF(AND('[1]Multi-Field'!H122=3,'[1]Multi-Field'!AV122&lt;130),(130-'[1]Multi-Field'!AV122)*1,IF(AND('[1]Multi-Field'!H122=4,'[1]Multi-Field'!AV122&lt;160),(160-'[1]Multi-Field'!AV122)*1.13,IF(AND(OR('[1]Multi-Field'!H122=5,'[1]Multi-Field'!H122=6),'[1]Multi-Field'!AV122&lt;200),(200-'[1]Multi-Field'!AV122)*0.88,0)))))</f>
        <v>130</v>
      </c>
      <c r="BW721" s="409">
        <f>IF(AND('[1]Multi-Field'!H122=1,'[1]Multi-Field'!AV122&lt;100),(100-'[1]Multi-Field'!AV122)*0.7,IF(AND('[1]Multi-Field'!H122=2,'[1]Multi-Field'!AV122&lt;110),(100-'[1]Multi-Field'!AV122)*0.7,IF(AND('[1]Multi-Field'!H122=3,'[1]Multi-Field'!AV122&lt;130),(130-'[1]Multi-Field'!AV122)*0.8,IF(AND('[1]Multi-Field'!H122=4,'[1]Multi-Field'!AV122&lt;160),(160-'[1]Multi-Field'!AV122)*0.9,IF(AND(OR('[1]Multi-Field'!H122=5,'[1]Multi-Field'!H122=6),'[1]Multi-Field'!AV122&lt;200),(200-'[1]Multi-Field'!AV122)*0.7,0)))))</f>
        <v>104</v>
      </c>
      <c r="BX721" s="409">
        <f>IF(AND(BW721&lt;20,OR('[1]Multi-Field'!Q122=[1]Lists!$AC$24,'[1]Multi-Field'!Q122=[1]Lists!$AC$10,'[1]Multi-Field'!Q122=[1]Lists!AC133,'[1]Multi-Field'!Q122=[1]Lists!$AC$22)),0,IF(BW721&lt;20,  20,BW721))</f>
        <v>104</v>
      </c>
      <c r="BY721" s="409">
        <f>IF(AND('[1]Multi-Field'!H122=1,[1]Lists!BX721&gt;50),50,IF(AND('[1]Multi-Field'!H122=2,[1]Lists!BX721&gt;60),60,IF(AND('[1]Multi-Field'!H122=3,[1]Lists!BX721&gt;70),70,IF(AND('[1]Multi-Field'!H122=4,[1]Lists!BX721&gt;80),80,IF(AND(OR('[1]Multi-Field'!H122=5,'[1]Multi-Field'!H122=6),[1]Lists!BX721&gt;100),100,[1]Lists!BX721)))))</f>
        <v>70</v>
      </c>
      <c r="BZ721" s="422">
        <f t="shared" si="95"/>
        <v>65</v>
      </c>
      <c r="CA721" s="409">
        <f t="shared" si="96"/>
        <v>0</v>
      </c>
    </row>
    <row r="722" spans="16:79">
      <c r="P722" s="391"/>
      <c r="Q722" s="83"/>
      <c r="R722" s="395"/>
      <c r="S722" s="395"/>
      <c r="T722" s="395"/>
      <c r="U722" s="396"/>
      <c r="BH722" s="409">
        <v>121</v>
      </c>
      <c r="BI722" s="424">
        <f>'[1]Multi-Field'!B123</f>
        <v>0</v>
      </c>
      <c r="BJ722" s="409">
        <f>IF('[1]Multi-Field'!H123=[1]Lists!$BB$599,[1]Lists!$BC$599,IF('[1]Multi-Field'!H123=[1]Lists!$BB$600,[1]Lists!$BC$600,IF('[1]Multi-Field'!H123=[1]Lists!$BB$601,[1]Lists!$BC$601,IF('[1]Multi-Field'!H123=[1]Lists!$BB$602,[1]Lists!$BC$602,IF('[1]Multi-Field'!H123=[1]Lists!$BB$603,[1]Lists!$BC$603,IF('[1]Multi-Field'!H123=$BB$604,$BC$604,""))))))</f>
        <v>180</v>
      </c>
      <c r="BK722" s="409">
        <f>IF('[1]Multi-Field'!H123=[1]Lists!$BB$599,[1]Lists!$BD$599,IF('[1]Multi-Field'!H123=[1]Lists!$BB$600,[1]Lists!$BD$600,IF('[1]Multi-Field'!H123=[1]Lists!$BB$601,[1]Lists!$BD$601,IF('[1]Multi-Field'!H123=[1]Lists!$BB$602,[1]Lists!$BD$602,IF('[1]Multi-Field'!H123=[1]Lists!$BB$603,[1]Lists!$BD$603,IF('[1]Multi-Field'!H123=$BB$604,$BD$604,""))))))</f>
        <v>120</v>
      </c>
      <c r="BL722" s="409">
        <f>IF('[1]Multi-Field'!H123=[1]Lists!$BB$599,[1]Lists!$BE$599,IF('[1]Multi-Field'!H123=[1]Lists!$BB$600,[1]Lists!$BE$600,IF('[1]Multi-Field'!H123=[1]Lists!$BB$601,[1]Lists!$BE$601,IF('[1]Multi-Field'!H123=[1]Lists!$BB$602,[1]Lists!$BE$602,IF('[1]Multi-Field'!H123=[1]Lists!$BB$603,[1]Lists!$BE$603,IF('[1]Multi-Field'!H123=$BB$604,$BE$604,""))))))</f>
        <v>100</v>
      </c>
      <c r="BM722" s="409">
        <f>IF('[1]Multi-Field'!AV123&gt;((1.5*BJ722)+1),0,IF(AND('[1]Multi-Field'!AV123&gt;([1]Lists!BJ722-1),'[1]Multi-Field'!H123&lt;(1.5*BJ722)),20,IF(AND('[1]Multi-Field'!AV123&gt;(BK722+20),'[1]Multi-Field'!AV123&lt;BJ722),(20+BJ722-'[1]Multi-Field'!AV123),IF('[1]Multi-Field'!AV123&lt;BK722-1+20,BK722,""))))</f>
        <v>120</v>
      </c>
      <c r="BN722" s="409">
        <f>IF('[1]Multi-Field'!AV123&gt;((1.5*BJ722)+1),0,IF(AND('[1]Multi-Field'!AV123&gt;([1]Lists!BJ722-1),'[1]Multi-Field'!AV123&lt;(1.5*BJ722)),20,IF(AND('[1]Multi-Field'!AV123&gt;(BL722+20),'[1]Multi-Field'!AV123&lt;BJ722),(20+BJ722-'[1]Multi-Field'!AV123),IF('[1]Multi-Field'!AV123&lt;BL722-1+20,BL722,""))))</f>
        <v>100</v>
      </c>
      <c r="BO722" s="409">
        <f>IF('[1]Multi-Field'!AV123&lt;60,(IF(OR('[1]Multi-Field'!H123=1,'[1]Multi-Field'!H123=2,'[1]Multi-Field'!H123=3),40,IF(OR('[1]Multi-Field'!H123=4,'[1]Multi-Field'!H123=5,'[1]Multi-Field'!H123=6),60,"#"))),IF(AND('[1]Multi-Field'!AV123&gt;59,'[1]Multi-Field'!AV123&lt;80),(IF(OR('[1]Multi-Field'!H123=1,'[1]Multi-Field'!H123=2),20,IF('[1]Multi-Field'!H123=3,40,IF(OR('[1]Multi-Field'!H123=4,'[1]Multi-Field'!H123=5,'[1]Multi-Field'!H123=6),60,"!")))),IF(AND('[1]Multi-Field'!AV123&gt;79,'[1]Multi-Field'!AV123&lt;100),(IF(OR('[1]Multi-Field'!H123=1,'[1]Multi-Field'!H123=2,'[1]Multi-Field'!H123=3),20,IF(OR('[1]Multi-Field'!H123=4,'[1]Multi-Field'!H123=5,'[1]Multi-Field'!H123=6),60,"?"))),IF(AND('[1]Multi-Field'!AV123&gt;99,'[1]Multi-Field'!AV123&lt;150),(IF(OR('[1]Multi-Field'!H123=1,'[1]Multi-Field'!H123=2,'[1]Multi-Field'!H123=3),20,IF(OR('[1]Multi-Field'!H123=4,'[1]Multi-Field'!H123=5,'[1]Multi-Field'!H123=6),40,"*"))),IF(AND('[1]Multi-Field'!AV123&gt;149,'[1]Multi-Field'!AV123&lt;200),(IF(OR('[1]Multi-Field'!H123=1,'[1]Multi-Field'!H123=2),0,IF(OR('[1]Multi-Field'!H123=3,'[1]Multi-Field'!H123=4,'[1]Multi-Field'!H123=5,'[1]Multi-Field'!H123=6),20,"&amp;"))),IF(AND('[1]Multi-Field'!AV123&gt;199,'[1]Multi-Field'!AV123&lt;269),(IF(OR('[1]Multi-Field'!H123=4,'[1]Multi-Field'!H123=5,'[1]Multi-Field'!H123=6),20,"&amp;")),IF('[1]Multi-Field'!AV123&gt;268,0,"%")))))))</f>
        <v>60</v>
      </c>
      <c r="BP722" s="409">
        <f>IF('[1]Multi-Field'!H123=1,((('[1]Multi-Field'!J123*40)-'[1]Multi-Field'!AV123)/0.6)-120,IF('[1]Multi-Field'!H123=2,((('[1]Multi-Field'!J123*40)-'[1]Multi-Field'!AV123)/0.6)-100,IF('[1]Multi-Field'!H123=3,((('[1]Multi-Field'!J123*40)-'[1]Multi-Field'!AV123)/0.6)-80,IF('[1]Multi-Field'!H123=4,((('[1]Multi-Field'!J123*40)-'[1]Multi-Field'!AV123)/0.6)-60,IF(OR('[1]Multi-Field'!H123=5,'[1]Multi-Field'!H123=6),((('[1]Multi-Field'!J123*40)-'[1]Multi-Field'!AV123)/0.6)-40,"")))))</f>
        <v>260</v>
      </c>
      <c r="BQ722" s="409">
        <f t="shared" si="93"/>
        <v>208</v>
      </c>
      <c r="BR722" s="409">
        <f t="shared" si="94"/>
        <v>171.6</v>
      </c>
      <c r="BS722" s="409">
        <f>IF('[1]Multi-Field'!AV123&gt;165,0,IF(AND('[1]Multi-Field'!AV123&gt;80,'[1]Multi-Field'!AV123&lt;166),20,IF('[1]Multi-Field'!AV123&lt;81,(110-'[1]Multi-Field'!AV123)*0.7,"")))</f>
        <v>77</v>
      </c>
      <c r="BT722" s="409" t="str">
        <f>IF('[1]Multi-Field'!AV123&gt;10,0,IF(50-(5*'[1]Multi-Field'!AV123),""))</f>
        <v/>
      </c>
      <c r="BU722" s="409">
        <f>IF('[1]Multi-Field'!AV123&gt;109,0,(110-'[1]Multi-Field'!AV123)*0.7)</f>
        <v>77</v>
      </c>
      <c r="BV722" s="409">
        <f>IF(AND('[1]Multi-Field'!H123=1,'[1]Multi-Field'!AV123&lt;100),(100-'[1]Multi-Field'!AV123)*0.88,IF(AND('[1]Multi-Field'!H123=2,'[1]Multi-Field'!AV123&lt;110),(110-'[1]Multi-Field'!AV123)*0.88,IF(AND('[1]Multi-Field'!H123=3,'[1]Multi-Field'!AV123&lt;130),(130-'[1]Multi-Field'!AV123)*1,IF(AND('[1]Multi-Field'!H123=4,'[1]Multi-Field'!AV123&lt;160),(160-'[1]Multi-Field'!AV123)*1.13,IF(AND(OR('[1]Multi-Field'!H123=5,'[1]Multi-Field'!H123=6),'[1]Multi-Field'!AV123&lt;200),(200-'[1]Multi-Field'!AV123)*0.88,0)))))</f>
        <v>176</v>
      </c>
      <c r="BW722" s="409">
        <f>IF(AND('[1]Multi-Field'!H123=1,'[1]Multi-Field'!AV123&lt;100),(100-'[1]Multi-Field'!AV123)*0.7,IF(AND('[1]Multi-Field'!H123=2,'[1]Multi-Field'!AV123&lt;110),(100-'[1]Multi-Field'!AV123)*0.7,IF(AND('[1]Multi-Field'!H123=3,'[1]Multi-Field'!AV123&lt;130),(130-'[1]Multi-Field'!AV123)*0.8,IF(AND('[1]Multi-Field'!H123=4,'[1]Multi-Field'!AV123&lt;160),(160-'[1]Multi-Field'!AV123)*0.9,IF(AND(OR('[1]Multi-Field'!H123=5,'[1]Multi-Field'!H123=6),'[1]Multi-Field'!AV123&lt;200),(200-'[1]Multi-Field'!AV123)*0.7,0)))))</f>
        <v>140</v>
      </c>
      <c r="BX722" s="409">
        <f>IF(AND(BW722&lt;20,OR('[1]Multi-Field'!Q123=[1]Lists!$AC$24,'[1]Multi-Field'!Q123=[1]Lists!$AC$10,'[1]Multi-Field'!Q123=[1]Lists!AC134,'[1]Multi-Field'!Q123=[1]Lists!$AC$22)),0,IF(BW722&lt;20,  20,BW722))</f>
        <v>140</v>
      </c>
      <c r="BY722" s="409">
        <f>IF(AND('[1]Multi-Field'!H123=1,[1]Lists!BX722&gt;50),50,IF(AND('[1]Multi-Field'!H123=2,[1]Lists!BX722&gt;60),60,IF(AND('[1]Multi-Field'!H123=3,[1]Lists!BX722&gt;70),70,IF(AND('[1]Multi-Field'!H123=4,[1]Lists!BX722&gt;80),80,IF(AND(OR('[1]Multi-Field'!H123=5,'[1]Multi-Field'!H123=6),[1]Lists!BX722&gt;100),100,[1]Lists!BX722)))))</f>
        <v>100</v>
      </c>
      <c r="BZ722" s="422">
        <f t="shared" si="95"/>
        <v>95</v>
      </c>
      <c r="CA722" s="409">
        <f t="shared" si="96"/>
        <v>0</v>
      </c>
    </row>
    <row r="723" spans="16:79">
      <c r="P723" s="391"/>
      <c r="Q723" s="84"/>
      <c r="R723" s="395"/>
      <c r="S723" s="395"/>
      <c r="T723" s="395"/>
      <c r="U723" s="396"/>
      <c r="BH723" s="409">
        <v>122</v>
      </c>
      <c r="BI723" s="424">
        <f>'[1]Multi-Field'!B124</f>
        <v>0</v>
      </c>
      <c r="BJ723" s="409">
        <f>IF('[1]Multi-Field'!H124=[1]Lists!$BB$599,[1]Lists!$BC$599,IF('[1]Multi-Field'!H124=[1]Lists!$BB$600,[1]Lists!$BC$600,IF('[1]Multi-Field'!H124=[1]Lists!$BB$601,[1]Lists!$BC$601,IF('[1]Multi-Field'!H124=[1]Lists!$BB$602,[1]Lists!$BC$602,IF('[1]Multi-Field'!H124=[1]Lists!$BB$603,[1]Lists!$BC$603,IF('[1]Multi-Field'!H124=$BB$604,$BC$604,""))))))</f>
        <v>160</v>
      </c>
      <c r="BK723" s="409">
        <f>IF('[1]Multi-Field'!H124=[1]Lists!$BB$599,[1]Lists!$BD$599,IF('[1]Multi-Field'!H124=[1]Lists!$BB$600,[1]Lists!$BD$600,IF('[1]Multi-Field'!H124=[1]Lists!$BB$601,[1]Lists!$BD$601,IF('[1]Multi-Field'!H124=[1]Lists!$BB$602,[1]Lists!$BD$602,IF('[1]Multi-Field'!H124=[1]Lists!$BB$603,[1]Lists!$BD$603,IF('[1]Multi-Field'!H124=$BB$604,$BD$604,""))))))</f>
        <v>120</v>
      </c>
      <c r="BL723" s="409">
        <f>IF('[1]Multi-Field'!H124=[1]Lists!$BB$599,[1]Lists!$BE$599,IF('[1]Multi-Field'!H124=[1]Lists!$BB$600,[1]Lists!$BE$600,IF('[1]Multi-Field'!H124=[1]Lists!$BB$601,[1]Lists!$BE$601,IF('[1]Multi-Field'!H124=[1]Lists!$BB$602,[1]Lists!$BE$602,IF('[1]Multi-Field'!H124=[1]Lists!$BB$603,[1]Lists!$BE$603,IF('[1]Multi-Field'!H124=$BB$604,$BE$604,""))))))</f>
        <v>80</v>
      </c>
      <c r="BM723" s="409">
        <f>IF('[1]Multi-Field'!AV124&gt;((1.5*BJ723)+1),0,IF(AND('[1]Multi-Field'!AV124&gt;([1]Lists!BJ723-1),'[1]Multi-Field'!H124&lt;(1.5*BJ723)),20,IF(AND('[1]Multi-Field'!AV124&gt;(BK723+20),'[1]Multi-Field'!AV124&lt;BJ723),(20+BJ723-'[1]Multi-Field'!AV124),IF('[1]Multi-Field'!AV124&lt;BK723-1+20,BK723,""))))</f>
        <v>120</v>
      </c>
      <c r="BN723" s="409">
        <f>IF('[1]Multi-Field'!AV124&gt;((1.5*BJ723)+1),0,IF(AND('[1]Multi-Field'!AV124&gt;([1]Lists!BJ723-1),'[1]Multi-Field'!AV124&lt;(1.5*BJ723)),20,IF(AND('[1]Multi-Field'!AV124&gt;(BL723+20),'[1]Multi-Field'!AV124&lt;BJ723),(20+BJ723-'[1]Multi-Field'!AV124),IF('[1]Multi-Field'!AV124&lt;BL723-1+20,BL723,""))))</f>
        <v>80</v>
      </c>
      <c r="BO723" s="409">
        <f>IF('[1]Multi-Field'!AV124&lt;60,(IF(OR('[1]Multi-Field'!H124=1,'[1]Multi-Field'!H124=2,'[1]Multi-Field'!H124=3),40,IF(OR('[1]Multi-Field'!H124=4,'[1]Multi-Field'!H124=5,'[1]Multi-Field'!H124=6),60,"#"))),IF(AND('[1]Multi-Field'!AV124&gt;59,'[1]Multi-Field'!AV124&lt;80),(IF(OR('[1]Multi-Field'!H124=1,'[1]Multi-Field'!H124=2),20,IF('[1]Multi-Field'!H124=3,40,IF(OR('[1]Multi-Field'!H124=4,'[1]Multi-Field'!H124=5,'[1]Multi-Field'!H124=6),60,"!")))),IF(AND('[1]Multi-Field'!AV124&gt;79,'[1]Multi-Field'!AV124&lt;100),(IF(OR('[1]Multi-Field'!H124=1,'[1]Multi-Field'!H124=2,'[1]Multi-Field'!H124=3),20,IF(OR('[1]Multi-Field'!H124=4,'[1]Multi-Field'!H124=5,'[1]Multi-Field'!H124=6),60,"?"))),IF(AND('[1]Multi-Field'!AV124&gt;99,'[1]Multi-Field'!AV124&lt;150),(IF(OR('[1]Multi-Field'!H124=1,'[1]Multi-Field'!H124=2,'[1]Multi-Field'!H124=3),20,IF(OR('[1]Multi-Field'!H124=4,'[1]Multi-Field'!H124=5,'[1]Multi-Field'!H124=6),40,"*"))),IF(AND('[1]Multi-Field'!AV124&gt;149,'[1]Multi-Field'!AV124&lt;200),(IF(OR('[1]Multi-Field'!H124=1,'[1]Multi-Field'!H124=2),0,IF(OR('[1]Multi-Field'!H124=3,'[1]Multi-Field'!H124=4,'[1]Multi-Field'!H124=5,'[1]Multi-Field'!H124=6),20,"&amp;"))),IF(AND('[1]Multi-Field'!AV124&gt;199,'[1]Multi-Field'!AV124&lt;269),(IF(OR('[1]Multi-Field'!H124=4,'[1]Multi-Field'!H124=5,'[1]Multi-Field'!H124=6),20,"&amp;")),IF('[1]Multi-Field'!AV124&gt;268,0,"%")))))))</f>
        <v>60</v>
      </c>
      <c r="BP723" s="409">
        <f>IF('[1]Multi-Field'!H124=1,((('[1]Multi-Field'!J124*40)-'[1]Multi-Field'!AV124)/0.6)-120,IF('[1]Multi-Field'!H124=2,((('[1]Multi-Field'!J124*40)-'[1]Multi-Field'!AV124)/0.6)-100,IF('[1]Multi-Field'!H124=3,((('[1]Multi-Field'!J124*40)-'[1]Multi-Field'!AV124)/0.6)-80,IF('[1]Multi-Field'!H124=4,((('[1]Multi-Field'!J124*40)-'[1]Multi-Field'!AV124)/0.6)-60,IF(OR('[1]Multi-Field'!H124=5,'[1]Multi-Field'!H124=6),((('[1]Multi-Field'!J124*40)-'[1]Multi-Field'!AV124)/0.6)-40,"")))))</f>
        <v>240</v>
      </c>
      <c r="BQ723" s="409">
        <f t="shared" si="93"/>
        <v>192</v>
      </c>
      <c r="BR723" s="409">
        <f t="shared" si="94"/>
        <v>158.4</v>
      </c>
      <c r="BS723" s="409">
        <f>IF('[1]Multi-Field'!AV124&gt;165,0,IF(AND('[1]Multi-Field'!AV124&gt;80,'[1]Multi-Field'!AV124&lt;166),20,IF('[1]Multi-Field'!AV124&lt;81,(110-'[1]Multi-Field'!AV124)*0.7,"")))</f>
        <v>77</v>
      </c>
      <c r="BT723" s="409" t="str">
        <f>IF('[1]Multi-Field'!AV124&gt;10,0,IF(50-(5*'[1]Multi-Field'!AV124),""))</f>
        <v/>
      </c>
      <c r="BU723" s="409">
        <f>IF('[1]Multi-Field'!AV124&gt;109,0,(110-'[1]Multi-Field'!AV124)*0.7)</f>
        <v>77</v>
      </c>
      <c r="BV723" s="409">
        <f>IF(AND('[1]Multi-Field'!H124=1,'[1]Multi-Field'!AV124&lt;100),(100-'[1]Multi-Field'!AV124)*0.88,IF(AND('[1]Multi-Field'!H124=2,'[1]Multi-Field'!AV124&lt;110),(110-'[1]Multi-Field'!AV124)*0.88,IF(AND('[1]Multi-Field'!H124=3,'[1]Multi-Field'!AV124&lt;130),(130-'[1]Multi-Field'!AV124)*1,IF(AND('[1]Multi-Field'!H124=4,'[1]Multi-Field'!AV124&lt;160),(160-'[1]Multi-Field'!AV124)*1.13,IF(AND(OR('[1]Multi-Field'!H124=5,'[1]Multi-Field'!H124=6),'[1]Multi-Field'!AV124&lt;200),(200-'[1]Multi-Field'!AV124)*0.88,0)))))</f>
        <v>180.79999999999998</v>
      </c>
      <c r="BW723" s="409">
        <f>IF(AND('[1]Multi-Field'!H124=1,'[1]Multi-Field'!AV124&lt;100),(100-'[1]Multi-Field'!AV124)*0.7,IF(AND('[1]Multi-Field'!H124=2,'[1]Multi-Field'!AV124&lt;110),(100-'[1]Multi-Field'!AV124)*0.7,IF(AND('[1]Multi-Field'!H124=3,'[1]Multi-Field'!AV124&lt;130),(130-'[1]Multi-Field'!AV124)*0.8,IF(AND('[1]Multi-Field'!H124=4,'[1]Multi-Field'!AV124&lt;160),(160-'[1]Multi-Field'!AV124)*0.9,IF(AND(OR('[1]Multi-Field'!H124=5,'[1]Multi-Field'!H124=6),'[1]Multi-Field'!AV124&lt;200),(200-'[1]Multi-Field'!AV124)*0.7,0)))))</f>
        <v>144</v>
      </c>
      <c r="BX723" s="409">
        <f>IF(AND(BW723&lt;20,OR('[1]Multi-Field'!Q124=[1]Lists!$AC$24,'[1]Multi-Field'!Q124=[1]Lists!$AC$10,'[1]Multi-Field'!Q124=[1]Lists!AC135,'[1]Multi-Field'!Q124=[1]Lists!$AC$22)),0,IF(BW723&lt;20,  20,BW723))</f>
        <v>144</v>
      </c>
      <c r="BY723" s="409">
        <f>IF(AND('[1]Multi-Field'!H124=1,[1]Lists!BX723&gt;50),50,IF(AND('[1]Multi-Field'!H124=2,[1]Lists!BX723&gt;60),60,IF(AND('[1]Multi-Field'!H124=3,[1]Lists!BX723&gt;70),70,IF(AND('[1]Multi-Field'!H124=4,[1]Lists!BX723&gt;80),80,IF(AND(OR('[1]Multi-Field'!H124=5,'[1]Multi-Field'!H124=6),[1]Lists!BX723&gt;100),100,[1]Lists!BX723)))))</f>
        <v>80</v>
      </c>
      <c r="BZ723" s="422">
        <f t="shared" si="95"/>
        <v>75</v>
      </c>
      <c r="CA723" s="409">
        <f t="shared" si="96"/>
        <v>0</v>
      </c>
    </row>
    <row r="724" spans="16:79">
      <c r="P724" s="391"/>
      <c r="Q724" s="84"/>
      <c r="R724" s="395"/>
      <c r="S724" s="395"/>
      <c r="T724" s="395"/>
      <c r="U724" s="396"/>
      <c r="BH724" s="409">
        <v>123</v>
      </c>
      <c r="BI724" s="424">
        <f>'[1]Multi-Field'!B125</f>
        <v>0</v>
      </c>
      <c r="BJ724" s="409">
        <f>IF('[1]Multi-Field'!H125=[1]Lists!$BB$599,[1]Lists!$BC$599,IF('[1]Multi-Field'!H125=[1]Lists!$BB$600,[1]Lists!$BC$600,IF('[1]Multi-Field'!H125=[1]Lists!$BB$601,[1]Lists!$BC$601,IF('[1]Multi-Field'!H125=[1]Lists!$BB$602,[1]Lists!$BC$602,IF('[1]Multi-Field'!H125=[1]Lists!$BB$603,[1]Lists!$BC$603,IF('[1]Multi-Field'!H125=$BB$604,$BC$604,""))))))</f>
        <v>160</v>
      </c>
      <c r="BK724" s="409">
        <f>IF('[1]Multi-Field'!H125=[1]Lists!$BB$599,[1]Lists!$BD$599,IF('[1]Multi-Field'!H125=[1]Lists!$BB$600,[1]Lists!$BD$600,IF('[1]Multi-Field'!H125=[1]Lists!$BB$601,[1]Lists!$BD$601,IF('[1]Multi-Field'!H125=[1]Lists!$BB$602,[1]Lists!$BD$602,IF('[1]Multi-Field'!H125=[1]Lists!$BB$603,[1]Lists!$BD$603,IF('[1]Multi-Field'!H125=$BB$604,$BD$604,""))))))</f>
        <v>120</v>
      </c>
      <c r="BL724" s="409">
        <f>IF('[1]Multi-Field'!H125=[1]Lists!$BB$599,[1]Lists!$BE$599,IF('[1]Multi-Field'!H125=[1]Lists!$BB$600,[1]Lists!$BE$600,IF('[1]Multi-Field'!H125=[1]Lists!$BB$601,[1]Lists!$BE$601,IF('[1]Multi-Field'!H125=[1]Lists!$BB$602,[1]Lists!$BE$602,IF('[1]Multi-Field'!H125=[1]Lists!$BB$603,[1]Lists!$BE$603,IF('[1]Multi-Field'!H125=$BB$604,$BE$604,""))))))</f>
        <v>80</v>
      </c>
      <c r="BM724" s="409">
        <f>IF('[1]Multi-Field'!AV125&gt;((1.5*BJ724)+1),0,IF(AND('[1]Multi-Field'!AV125&gt;([1]Lists!BJ724-1),'[1]Multi-Field'!H125&lt;(1.5*BJ724)),20,IF(AND('[1]Multi-Field'!AV125&gt;(BK724+20),'[1]Multi-Field'!AV125&lt;BJ724),(20+BJ724-'[1]Multi-Field'!AV125),IF('[1]Multi-Field'!AV125&lt;BK724-1+20,BK724,""))))</f>
        <v>120</v>
      </c>
      <c r="BN724" s="409">
        <f>IF('[1]Multi-Field'!AV125&gt;((1.5*BJ724)+1),0,IF(AND('[1]Multi-Field'!AV125&gt;([1]Lists!BJ724-1),'[1]Multi-Field'!AV125&lt;(1.5*BJ724)),20,IF(AND('[1]Multi-Field'!AV125&gt;(BL724+20),'[1]Multi-Field'!AV125&lt;BJ724),(20+BJ724-'[1]Multi-Field'!AV125),IF('[1]Multi-Field'!AV125&lt;BL724-1+20,BL724,""))))</f>
        <v>80</v>
      </c>
      <c r="BO724" s="409">
        <f>IF('[1]Multi-Field'!AV125&lt;60,(IF(OR('[1]Multi-Field'!H125=1,'[1]Multi-Field'!H125=2,'[1]Multi-Field'!H125=3),40,IF(OR('[1]Multi-Field'!H125=4,'[1]Multi-Field'!H125=5,'[1]Multi-Field'!H125=6),60,"#"))),IF(AND('[1]Multi-Field'!AV125&gt;59,'[1]Multi-Field'!AV125&lt;80),(IF(OR('[1]Multi-Field'!H125=1,'[1]Multi-Field'!H125=2),20,IF('[1]Multi-Field'!H125=3,40,IF(OR('[1]Multi-Field'!H125=4,'[1]Multi-Field'!H125=5,'[1]Multi-Field'!H125=6),60,"!")))),IF(AND('[1]Multi-Field'!AV125&gt;79,'[1]Multi-Field'!AV125&lt;100),(IF(OR('[1]Multi-Field'!H125=1,'[1]Multi-Field'!H125=2,'[1]Multi-Field'!H125=3),20,IF(OR('[1]Multi-Field'!H125=4,'[1]Multi-Field'!H125=5,'[1]Multi-Field'!H125=6),60,"?"))),IF(AND('[1]Multi-Field'!AV125&gt;99,'[1]Multi-Field'!AV125&lt;150),(IF(OR('[1]Multi-Field'!H125=1,'[1]Multi-Field'!H125=2,'[1]Multi-Field'!H125=3),20,IF(OR('[1]Multi-Field'!H125=4,'[1]Multi-Field'!H125=5,'[1]Multi-Field'!H125=6),40,"*"))),IF(AND('[1]Multi-Field'!AV125&gt;149,'[1]Multi-Field'!AV125&lt;200),(IF(OR('[1]Multi-Field'!H125=1,'[1]Multi-Field'!H125=2),0,IF(OR('[1]Multi-Field'!H125=3,'[1]Multi-Field'!H125=4,'[1]Multi-Field'!H125=5,'[1]Multi-Field'!H125=6),20,"&amp;"))),IF(AND('[1]Multi-Field'!AV125&gt;199,'[1]Multi-Field'!AV125&lt;269),(IF(OR('[1]Multi-Field'!H125=4,'[1]Multi-Field'!H125=5,'[1]Multi-Field'!H125=6),20,"&amp;")),IF('[1]Multi-Field'!AV125&gt;268,0,"%")))))))</f>
        <v>60</v>
      </c>
      <c r="BP724" s="409">
        <f>IF('[1]Multi-Field'!H125=1,((('[1]Multi-Field'!J125*40)-'[1]Multi-Field'!AV125)/0.6)-120,IF('[1]Multi-Field'!H125=2,((('[1]Multi-Field'!J125*40)-'[1]Multi-Field'!AV125)/0.6)-100,IF('[1]Multi-Field'!H125=3,((('[1]Multi-Field'!J125*40)-'[1]Multi-Field'!AV125)/0.6)-80,IF('[1]Multi-Field'!H125=4,((('[1]Multi-Field'!J125*40)-'[1]Multi-Field'!AV125)/0.6)-60,IF(OR('[1]Multi-Field'!H125=5,'[1]Multi-Field'!H125=6),((('[1]Multi-Field'!J125*40)-'[1]Multi-Field'!AV125)/0.6)-40,"")))))</f>
        <v>306.66666666666669</v>
      </c>
      <c r="BQ724" s="409">
        <f t="shared" si="93"/>
        <v>245.33333333333337</v>
      </c>
      <c r="BR724" s="409">
        <f t="shared" si="94"/>
        <v>202.40000000000003</v>
      </c>
      <c r="BS724" s="409">
        <f>IF('[1]Multi-Field'!AV125&gt;165,0,IF(AND('[1]Multi-Field'!AV125&gt;80,'[1]Multi-Field'!AV125&lt;166),20,IF('[1]Multi-Field'!AV125&lt;81,(110-'[1]Multi-Field'!AV125)*0.7,"")))</f>
        <v>77</v>
      </c>
      <c r="BT724" s="409" t="str">
        <f>IF('[1]Multi-Field'!AV125&gt;10,0,IF(50-(5*'[1]Multi-Field'!AV125),""))</f>
        <v/>
      </c>
      <c r="BU724" s="409">
        <f>IF('[1]Multi-Field'!AV125&gt;109,0,(110-'[1]Multi-Field'!AV125)*0.7)</f>
        <v>77</v>
      </c>
      <c r="BV724" s="409">
        <f>IF(AND('[1]Multi-Field'!H125=1,'[1]Multi-Field'!AV125&lt;100),(100-'[1]Multi-Field'!AV125)*0.88,IF(AND('[1]Multi-Field'!H125=2,'[1]Multi-Field'!AV125&lt;110),(110-'[1]Multi-Field'!AV125)*0.88,IF(AND('[1]Multi-Field'!H125=3,'[1]Multi-Field'!AV125&lt;130),(130-'[1]Multi-Field'!AV125)*1,IF(AND('[1]Multi-Field'!H125=4,'[1]Multi-Field'!AV125&lt;160),(160-'[1]Multi-Field'!AV125)*1.13,IF(AND(OR('[1]Multi-Field'!H125=5,'[1]Multi-Field'!H125=6),'[1]Multi-Field'!AV125&lt;200),(200-'[1]Multi-Field'!AV125)*0.88,0)))))</f>
        <v>180.79999999999998</v>
      </c>
      <c r="BW724" s="409">
        <f>IF(AND('[1]Multi-Field'!H125=1,'[1]Multi-Field'!AV125&lt;100),(100-'[1]Multi-Field'!AV125)*0.7,IF(AND('[1]Multi-Field'!H125=2,'[1]Multi-Field'!AV125&lt;110),(100-'[1]Multi-Field'!AV125)*0.7,IF(AND('[1]Multi-Field'!H125=3,'[1]Multi-Field'!AV125&lt;130),(130-'[1]Multi-Field'!AV125)*0.8,IF(AND('[1]Multi-Field'!H125=4,'[1]Multi-Field'!AV125&lt;160),(160-'[1]Multi-Field'!AV125)*0.9,IF(AND(OR('[1]Multi-Field'!H125=5,'[1]Multi-Field'!H125=6),'[1]Multi-Field'!AV125&lt;200),(200-'[1]Multi-Field'!AV125)*0.7,0)))))</f>
        <v>144</v>
      </c>
      <c r="BX724" s="409">
        <f>IF(AND(BW724&lt;20,OR('[1]Multi-Field'!Q125=[1]Lists!$AC$24,'[1]Multi-Field'!Q125=[1]Lists!$AC$10,'[1]Multi-Field'!Q125=[1]Lists!AC136,'[1]Multi-Field'!Q125=[1]Lists!$AC$22)),0,IF(BW724&lt;20,  20,BW724))</f>
        <v>144</v>
      </c>
      <c r="BY724" s="409">
        <f>IF(AND('[1]Multi-Field'!H125=1,[1]Lists!BX724&gt;50),50,IF(AND('[1]Multi-Field'!H125=2,[1]Lists!BX724&gt;60),60,IF(AND('[1]Multi-Field'!H125=3,[1]Lists!BX724&gt;70),70,IF(AND('[1]Multi-Field'!H125=4,[1]Lists!BX724&gt;80),80,IF(AND(OR('[1]Multi-Field'!H125=5,'[1]Multi-Field'!H125=6),[1]Lists!BX724&gt;100),100,[1]Lists!BX724)))))</f>
        <v>80</v>
      </c>
      <c r="BZ724" s="422">
        <f t="shared" si="95"/>
        <v>75</v>
      </c>
      <c r="CA724" s="409">
        <f t="shared" si="96"/>
        <v>0</v>
      </c>
    </row>
    <row r="725" spans="16:79" ht="13.5" thickBot="1">
      <c r="P725" s="391"/>
      <c r="Q725" s="85"/>
      <c r="R725" s="397"/>
      <c r="S725" s="397"/>
      <c r="T725" s="397"/>
      <c r="U725" s="398"/>
      <c r="BH725" s="409">
        <v>124</v>
      </c>
      <c r="BI725" s="424">
        <f>'[1]Multi-Field'!B126</f>
        <v>0</v>
      </c>
      <c r="BJ725" s="409">
        <f>IF('[1]Multi-Field'!H126=[1]Lists!$BB$599,[1]Lists!$BC$599,IF('[1]Multi-Field'!H126=[1]Lists!$BB$600,[1]Lists!$BC$600,IF('[1]Multi-Field'!H126=[1]Lists!$BB$601,[1]Lists!$BC$601,IF('[1]Multi-Field'!H126=[1]Lists!$BB$602,[1]Lists!$BC$602,IF('[1]Multi-Field'!H126=[1]Lists!$BB$603,[1]Lists!$BC$603,IF('[1]Multi-Field'!H126=$BB$604,$BC$604,""))))))</f>
        <v>180</v>
      </c>
      <c r="BK725" s="409">
        <f>IF('[1]Multi-Field'!H126=[1]Lists!$BB$599,[1]Lists!$BD$599,IF('[1]Multi-Field'!H126=[1]Lists!$BB$600,[1]Lists!$BD$600,IF('[1]Multi-Field'!H126=[1]Lists!$BB$601,[1]Lists!$BD$601,IF('[1]Multi-Field'!H126=[1]Lists!$BB$602,[1]Lists!$BD$602,IF('[1]Multi-Field'!H126=[1]Lists!$BB$603,[1]Lists!$BD$603,IF('[1]Multi-Field'!H126=$BB$604,$BD$604,""))))))</f>
        <v>120</v>
      </c>
      <c r="BL725" s="409">
        <f>IF('[1]Multi-Field'!H126=[1]Lists!$BB$599,[1]Lists!$BE$599,IF('[1]Multi-Field'!H126=[1]Lists!$BB$600,[1]Lists!$BE$600,IF('[1]Multi-Field'!H126=[1]Lists!$BB$601,[1]Lists!$BE$601,IF('[1]Multi-Field'!H126=[1]Lists!$BB$602,[1]Lists!$BE$602,IF('[1]Multi-Field'!H126=[1]Lists!$BB$603,[1]Lists!$BE$603,IF('[1]Multi-Field'!H126=$BB$604,$BE$604,""))))))</f>
        <v>100</v>
      </c>
      <c r="BM725" s="409">
        <f>IF('[1]Multi-Field'!AV126&gt;((1.5*BJ725)+1),0,IF(AND('[1]Multi-Field'!AV126&gt;([1]Lists!BJ725-1),'[1]Multi-Field'!H126&lt;(1.5*BJ725)),20,IF(AND('[1]Multi-Field'!AV126&gt;(BK725+20),'[1]Multi-Field'!AV126&lt;BJ725),(20+BJ725-'[1]Multi-Field'!AV126),IF('[1]Multi-Field'!AV126&lt;BK725-1+20,BK725,""))))</f>
        <v>120</v>
      </c>
      <c r="BN725" s="409">
        <f>IF('[1]Multi-Field'!AV126&gt;((1.5*BJ725)+1),0,IF(AND('[1]Multi-Field'!AV126&gt;([1]Lists!BJ725-1),'[1]Multi-Field'!AV126&lt;(1.5*BJ725)),20,IF(AND('[1]Multi-Field'!AV126&gt;(BL725+20),'[1]Multi-Field'!AV126&lt;BJ725),(20+BJ725-'[1]Multi-Field'!AV126),IF('[1]Multi-Field'!AV126&lt;BL725-1+20,BL725,""))))</f>
        <v>100</v>
      </c>
      <c r="BO725" s="409">
        <f>IF('[1]Multi-Field'!AV126&lt;60,(IF(OR('[1]Multi-Field'!H126=1,'[1]Multi-Field'!H126=2,'[1]Multi-Field'!H126=3),40,IF(OR('[1]Multi-Field'!H126=4,'[1]Multi-Field'!H126=5,'[1]Multi-Field'!H126=6),60,"#"))),IF(AND('[1]Multi-Field'!AV126&gt;59,'[1]Multi-Field'!AV126&lt;80),(IF(OR('[1]Multi-Field'!H126=1,'[1]Multi-Field'!H126=2),20,IF('[1]Multi-Field'!H126=3,40,IF(OR('[1]Multi-Field'!H126=4,'[1]Multi-Field'!H126=5,'[1]Multi-Field'!H126=6),60,"!")))),IF(AND('[1]Multi-Field'!AV126&gt;79,'[1]Multi-Field'!AV126&lt;100),(IF(OR('[1]Multi-Field'!H126=1,'[1]Multi-Field'!H126=2,'[1]Multi-Field'!H126=3),20,IF(OR('[1]Multi-Field'!H126=4,'[1]Multi-Field'!H126=5,'[1]Multi-Field'!H126=6),60,"?"))),IF(AND('[1]Multi-Field'!AV126&gt;99,'[1]Multi-Field'!AV126&lt;150),(IF(OR('[1]Multi-Field'!H126=1,'[1]Multi-Field'!H126=2,'[1]Multi-Field'!H126=3),20,IF(OR('[1]Multi-Field'!H126=4,'[1]Multi-Field'!H126=5,'[1]Multi-Field'!H126=6),40,"*"))),IF(AND('[1]Multi-Field'!AV126&gt;149,'[1]Multi-Field'!AV126&lt;200),(IF(OR('[1]Multi-Field'!H126=1,'[1]Multi-Field'!H126=2),0,IF(OR('[1]Multi-Field'!H126=3,'[1]Multi-Field'!H126=4,'[1]Multi-Field'!H126=5,'[1]Multi-Field'!H126=6),20,"&amp;"))),IF(AND('[1]Multi-Field'!AV126&gt;199,'[1]Multi-Field'!AV126&lt;269),(IF(OR('[1]Multi-Field'!H126=4,'[1]Multi-Field'!H126=5,'[1]Multi-Field'!H126=6),20,"&amp;")),IF('[1]Multi-Field'!AV126&gt;268,0,"%")))))))</f>
        <v>60</v>
      </c>
      <c r="BP725" s="409">
        <f>IF('[1]Multi-Field'!H126=1,((('[1]Multi-Field'!J126*40)-'[1]Multi-Field'!AV126)/0.6)-120,IF('[1]Multi-Field'!H126=2,((('[1]Multi-Field'!J126*40)-'[1]Multi-Field'!AV126)/0.6)-100,IF('[1]Multi-Field'!H126=3,((('[1]Multi-Field'!J126*40)-'[1]Multi-Field'!AV126)/0.6)-80,IF('[1]Multi-Field'!H126=4,((('[1]Multi-Field'!J126*40)-'[1]Multi-Field'!AV126)/0.6)-60,IF(OR('[1]Multi-Field'!H126=5,'[1]Multi-Field'!H126=6),((('[1]Multi-Field'!J126*40)-'[1]Multi-Field'!AV126)/0.6)-40,"")))))</f>
        <v>260</v>
      </c>
      <c r="BQ725" s="409">
        <f t="shared" si="93"/>
        <v>208</v>
      </c>
      <c r="BR725" s="409">
        <f t="shared" si="94"/>
        <v>171.6</v>
      </c>
      <c r="BS725" s="409">
        <f>IF('[1]Multi-Field'!AV126&gt;165,0,IF(AND('[1]Multi-Field'!AV126&gt;80,'[1]Multi-Field'!AV126&lt;166),20,IF('[1]Multi-Field'!AV126&lt;81,(110-'[1]Multi-Field'!AV126)*0.7,"")))</f>
        <v>77</v>
      </c>
      <c r="BT725" s="409" t="str">
        <f>IF('[1]Multi-Field'!AV126&gt;10,0,IF(50-(5*'[1]Multi-Field'!AV126),""))</f>
        <v/>
      </c>
      <c r="BU725" s="409">
        <f>IF('[1]Multi-Field'!AV126&gt;109,0,(110-'[1]Multi-Field'!AV126)*0.7)</f>
        <v>77</v>
      </c>
      <c r="BV725" s="409">
        <f>IF(AND('[1]Multi-Field'!H126=1,'[1]Multi-Field'!AV126&lt;100),(100-'[1]Multi-Field'!AV126)*0.88,IF(AND('[1]Multi-Field'!H126=2,'[1]Multi-Field'!AV126&lt;110),(110-'[1]Multi-Field'!AV126)*0.88,IF(AND('[1]Multi-Field'!H126=3,'[1]Multi-Field'!AV126&lt;130),(130-'[1]Multi-Field'!AV126)*1,IF(AND('[1]Multi-Field'!H126=4,'[1]Multi-Field'!AV126&lt;160),(160-'[1]Multi-Field'!AV126)*1.13,IF(AND(OR('[1]Multi-Field'!H126=5,'[1]Multi-Field'!H126=6),'[1]Multi-Field'!AV126&lt;200),(200-'[1]Multi-Field'!AV126)*0.88,0)))))</f>
        <v>176</v>
      </c>
      <c r="BW725" s="409">
        <f>IF(AND('[1]Multi-Field'!H126=1,'[1]Multi-Field'!AV126&lt;100),(100-'[1]Multi-Field'!AV126)*0.7,IF(AND('[1]Multi-Field'!H126=2,'[1]Multi-Field'!AV126&lt;110),(100-'[1]Multi-Field'!AV126)*0.7,IF(AND('[1]Multi-Field'!H126=3,'[1]Multi-Field'!AV126&lt;130),(130-'[1]Multi-Field'!AV126)*0.8,IF(AND('[1]Multi-Field'!H126=4,'[1]Multi-Field'!AV126&lt;160),(160-'[1]Multi-Field'!AV126)*0.9,IF(AND(OR('[1]Multi-Field'!H126=5,'[1]Multi-Field'!H126=6),'[1]Multi-Field'!AV126&lt;200),(200-'[1]Multi-Field'!AV126)*0.7,0)))))</f>
        <v>140</v>
      </c>
      <c r="BX725" s="409">
        <f>IF(AND(BW725&lt;20,OR('[1]Multi-Field'!Q126=[1]Lists!$AC$24,'[1]Multi-Field'!Q126=[1]Lists!$AC$10,'[1]Multi-Field'!Q126=[1]Lists!AC137,'[1]Multi-Field'!Q126=[1]Lists!$AC$22)),0,IF(BW725&lt;20,  20,BW725))</f>
        <v>140</v>
      </c>
      <c r="BY725" s="409">
        <f>IF(AND('[1]Multi-Field'!H126=1,[1]Lists!BX725&gt;50),50,IF(AND('[1]Multi-Field'!H126=2,[1]Lists!BX725&gt;60),60,IF(AND('[1]Multi-Field'!H126=3,[1]Lists!BX725&gt;70),70,IF(AND('[1]Multi-Field'!H126=4,[1]Lists!BX725&gt;80),80,IF(AND(OR('[1]Multi-Field'!H126=5,'[1]Multi-Field'!H126=6),[1]Lists!BX725&gt;100),100,[1]Lists!BX725)))))</f>
        <v>100</v>
      </c>
      <c r="BZ725" s="422">
        <f t="shared" si="95"/>
        <v>95</v>
      </c>
      <c r="CA725" s="409">
        <f t="shared" si="96"/>
        <v>0</v>
      </c>
    </row>
    <row r="726" spans="16:79">
      <c r="P726" s="391"/>
      <c r="Q726" s="83"/>
      <c r="R726" s="395"/>
      <c r="S726" s="395"/>
      <c r="T726" s="395"/>
      <c r="U726" s="396"/>
      <c r="BH726" s="409">
        <v>125</v>
      </c>
      <c r="BI726" s="424">
        <f>'[1]Multi-Field'!B127</f>
        <v>0</v>
      </c>
      <c r="BJ726" s="409">
        <f>IF('[1]Multi-Field'!H127=[1]Lists!$BB$599,[1]Lists!$BC$599,IF('[1]Multi-Field'!H127=[1]Lists!$BB$600,[1]Lists!$BC$600,IF('[1]Multi-Field'!H127=[1]Lists!$BB$601,[1]Lists!$BC$601,IF('[1]Multi-Field'!H127=[1]Lists!$BB$602,[1]Lists!$BC$602,IF('[1]Multi-Field'!H127=[1]Lists!$BB$603,[1]Lists!$BC$603,IF('[1]Multi-Field'!H127=$BB$604,$BC$604,""))))))</f>
        <v>130</v>
      </c>
      <c r="BK726" s="409">
        <f>IF('[1]Multi-Field'!H127=[1]Lists!$BB$599,[1]Lists!$BD$599,IF('[1]Multi-Field'!H127=[1]Lists!$BB$600,[1]Lists!$BD$600,IF('[1]Multi-Field'!H127=[1]Lists!$BB$601,[1]Lists!$BD$601,IF('[1]Multi-Field'!H127=[1]Lists!$BB$602,[1]Lists!$BD$602,IF('[1]Multi-Field'!H127=[1]Lists!$BB$603,[1]Lists!$BD$603,IF('[1]Multi-Field'!H127=$BB$604,$BD$604,""))))))</f>
        <v>80</v>
      </c>
      <c r="BL726" s="409">
        <f>IF('[1]Multi-Field'!H127=[1]Lists!$BB$599,[1]Lists!$BE$599,IF('[1]Multi-Field'!H127=[1]Lists!$BB$600,[1]Lists!$BE$600,IF('[1]Multi-Field'!H127=[1]Lists!$BB$601,[1]Lists!$BE$601,IF('[1]Multi-Field'!H127=[1]Lists!$BB$602,[1]Lists!$BE$602,IF('[1]Multi-Field'!H127=[1]Lists!$BB$603,[1]Lists!$BE$603,IF('[1]Multi-Field'!H127=$BB$604,$BE$604,""))))))</f>
        <v>70</v>
      </c>
      <c r="BM726" s="409">
        <f>IF('[1]Multi-Field'!AV127&gt;((1.5*BJ726)+1),0,IF(AND('[1]Multi-Field'!AV127&gt;([1]Lists!BJ726-1),'[1]Multi-Field'!H127&lt;(1.5*BJ726)),20,IF(AND('[1]Multi-Field'!AV127&gt;(BK726+20),'[1]Multi-Field'!AV127&lt;BJ726),(20+BJ726-'[1]Multi-Field'!AV127),IF('[1]Multi-Field'!AV127&lt;BK726-1+20,BK726,""))))</f>
        <v>80</v>
      </c>
      <c r="BN726" s="409">
        <f>IF('[1]Multi-Field'!AV127&gt;((1.5*BJ726)+1),0,IF(AND('[1]Multi-Field'!AV127&gt;([1]Lists!BJ726-1),'[1]Multi-Field'!AV127&lt;(1.5*BJ726)),20,IF(AND('[1]Multi-Field'!AV127&gt;(BL726+20),'[1]Multi-Field'!AV127&lt;BJ726),(20+BJ726-'[1]Multi-Field'!AV127),IF('[1]Multi-Field'!AV127&lt;BL726-1+20,BL726,""))))</f>
        <v>70</v>
      </c>
      <c r="BO726" s="409">
        <f>IF('[1]Multi-Field'!AV127&lt;60,(IF(OR('[1]Multi-Field'!H127=1,'[1]Multi-Field'!H127=2,'[1]Multi-Field'!H127=3),40,IF(OR('[1]Multi-Field'!H127=4,'[1]Multi-Field'!H127=5,'[1]Multi-Field'!H127=6),60,"#"))),IF(AND('[1]Multi-Field'!AV127&gt;59,'[1]Multi-Field'!AV127&lt;80),(IF(OR('[1]Multi-Field'!H127=1,'[1]Multi-Field'!H127=2),20,IF('[1]Multi-Field'!H127=3,40,IF(OR('[1]Multi-Field'!H127=4,'[1]Multi-Field'!H127=5,'[1]Multi-Field'!H127=6),60,"!")))),IF(AND('[1]Multi-Field'!AV127&gt;79,'[1]Multi-Field'!AV127&lt;100),(IF(OR('[1]Multi-Field'!H127=1,'[1]Multi-Field'!H127=2,'[1]Multi-Field'!H127=3),20,IF(OR('[1]Multi-Field'!H127=4,'[1]Multi-Field'!H127=5,'[1]Multi-Field'!H127=6),60,"?"))),IF(AND('[1]Multi-Field'!AV127&gt;99,'[1]Multi-Field'!AV127&lt;150),(IF(OR('[1]Multi-Field'!H127=1,'[1]Multi-Field'!H127=2,'[1]Multi-Field'!H127=3),20,IF(OR('[1]Multi-Field'!H127=4,'[1]Multi-Field'!H127=5,'[1]Multi-Field'!H127=6),40,"*"))),IF(AND('[1]Multi-Field'!AV127&gt;149,'[1]Multi-Field'!AV127&lt;200),(IF(OR('[1]Multi-Field'!H127=1,'[1]Multi-Field'!H127=2),0,IF(OR('[1]Multi-Field'!H127=3,'[1]Multi-Field'!H127=4,'[1]Multi-Field'!H127=5,'[1]Multi-Field'!H127=6),20,"&amp;"))),IF(AND('[1]Multi-Field'!AV127&gt;199,'[1]Multi-Field'!AV127&lt;269),(IF(OR('[1]Multi-Field'!H127=4,'[1]Multi-Field'!H127=5,'[1]Multi-Field'!H127=6),20,"&amp;")),IF('[1]Multi-Field'!AV127&gt;268,0,"%")))))))</f>
        <v>40</v>
      </c>
      <c r="BP726" s="409">
        <f>IF('[1]Multi-Field'!H127=1,((('[1]Multi-Field'!J127*40)-'[1]Multi-Field'!AV127)/0.6)-120,IF('[1]Multi-Field'!H127=2,((('[1]Multi-Field'!J127*40)-'[1]Multi-Field'!AV127)/0.6)-100,IF('[1]Multi-Field'!H127=3,((('[1]Multi-Field'!J127*40)-'[1]Multi-Field'!AV127)/0.6)-80,IF('[1]Multi-Field'!H127=4,((('[1]Multi-Field'!J127*40)-'[1]Multi-Field'!AV127)/0.6)-60,IF(OR('[1]Multi-Field'!H127=5,'[1]Multi-Field'!H127=6),((('[1]Multi-Field'!J127*40)-'[1]Multi-Field'!AV127)/0.6)-40,"")))))</f>
        <v>186.66666666666669</v>
      </c>
      <c r="BQ726" s="409">
        <f t="shared" si="93"/>
        <v>149.33333333333334</v>
      </c>
      <c r="BR726" s="409">
        <f t="shared" si="94"/>
        <v>123.20000000000002</v>
      </c>
      <c r="BS726" s="409">
        <f>IF('[1]Multi-Field'!AV127&gt;165,0,IF(AND('[1]Multi-Field'!AV127&gt;80,'[1]Multi-Field'!AV127&lt;166),20,IF('[1]Multi-Field'!AV127&lt;81,(110-'[1]Multi-Field'!AV127)*0.7,"")))</f>
        <v>77</v>
      </c>
      <c r="BT726" s="409" t="str">
        <f>IF('[1]Multi-Field'!AV127&gt;10,0,IF(50-(5*'[1]Multi-Field'!AV127),""))</f>
        <v/>
      </c>
      <c r="BU726" s="409">
        <f>IF('[1]Multi-Field'!AV127&gt;109,0,(110-'[1]Multi-Field'!AV127)*0.7)</f>
        <v>77</v>
      </c>
      <c r="BV726" s="409">
        <f>IF(AND('[1]Multi-Field'!H127=1,'[1]Multi-Field'!AV127&lt;100),(100-'[1]Multi-Field'!AV127)*0.88,IF(AND('[1]Multi-Field'!H127=2,'[1]Multi-Field'!AV127&lt;110),(110-'[1]Multi-Field'!AV127)*0.88,IF(AND('[1]Multi-Field'!H127=3,'[1]Multi-Field'!AV127&lt;130),(130-'[1]Multi-Field'!AV127)*1,IF(AND('[1]Multi-Field'!H127=4,'[1]Multi-Field'!AV127&lt;160),(160-'[1]Multi-Field'!AV127)*1.13,IF(AND(OR('[1]Multi-Field'!H127=5,'[1]Multi-Field'!H127=6),'[1]Multi-Field'!AV127&lt;200),(200-'[1]Multi-Field'!AV127)*0.88,0)))))</f>
        <v>130</v>
      </c>
      <c r="BW726" s="409">
        <f>IF(AND('[1]Multi-Field'!H127=1,'[1]Multi-Field'!AV127&lt;100),(100-'[1]Multi-Field'!AV127)*0.7,IF(AND('[1]Multi-Field'!H127=2,'[1]Multi-Field'!AV127&lt;110),(100-'[1]Multi-Field'!AV127)*0.7,IF(AND('[1]Multi-Field'!H127=3,'[1]Multi-Field'!AV127&lt;130),(130-'[1]Multi-Field'!AV127)*0.8,IF(AND('[1]Multi-Field'!H127=4,'[1]Multi-Field'!AV127&lt;160),(160-'[1]Multi-Field'!AV127)*0.9,IF(AND(OR('[1]Multi-Field'!H127=5,'[1]Multi-Field'!H127=6),'[1]Multi-Field'!AV127&lt;200),(200-'[1]Multi-Field'!AV127)*0.7,0)))))</f>
        <v>104</v>
      </c>
      <c r="BX726" s="409">
        <f>IF(AND(BW726&lt;20,OR('[1]Multi-Field'!Q127=[1]Lists!$AC$24,'[1]Multi-Field'!Q127=[1]Lists!$AC$10,'[1]Multi-Field'!Q127=[1]Lists!AC138,'[1]Multi-Field'!Q127=[1]Lists!$AC$22)),0,IF(BW726&lt;20,  20,BW726))</f>
        <v>104</v>
      </c>
      <c r="BY726" s="409">
        <f>IF(AND('[1]Multi-Field'!H127=1,[1]Lists!BX726&gt;50),50,IF(AND('[1]Multi-Field'!H127=2,[1]Lists!BX726&gt;60),60,IF(AND('[1]Multi-Field'!H127=3,[1]Lists!BX726&gt;70),70,IF(AND('[1]Multi-Field'!H127=4,[1]Lists!BX726&gt;80),80,IF(AND(OR('[1]Multi-Field'!H127=5,'[1]Multi-Field'!H127=6),[1]Lists!BX726&gt;100),100,[1]Lists!BX726)))))</f>
        <v>70</v>
      </c>
      <c r="BZ726" s="422">
        <f t="shared" si="95"/>
        <v>65</v>
      </c>
      <c r="CA726" s="409">
        <f t="shared" si="96"/>
        <v>0</v>
      </c>
    </row>
    <row r="727" spans="16:79">
      <c r="P727" s="391"/>
      <c r="Q727" s="84"/>
      <c r="R727" s="395"/>
      <c r="S727" s="395"/>
      <c r="T727" s="395"/>
      <c r="U727" s="396"/>
      <c r="BH727" s="409">
        <v>126</v>
      </c>
      <c r="BI727" s="424">
        <f>'[1]Multi-Field'!B128</f>
        <v>0</v>
      </c>
      <c r="BJ727" s="409">
        <f>IF('[1]Multi-Field'!H128=[1]Lists!$BB$599,[1]Lists!$BC$599,IF('[1]Multi-Field'!H128=[1]Lists!$BB$600,[1]Lists!$BC$600,IF('[1]Multi-Field'!H128=[1]Lists!$BB$601,[1]Lists!$BC$601,IF('[1]Multi-Field'!H128=[1]Lists!$BB$602,[1]Lists!$BC$602,IF('[1]Multi-Field'!H128=[1]Lists!$BB$603,[1]Lists!$BC$603,IF('[1]Multi-Field'!H128=$BB$604,$BC$604,""))))))</f>
        <v>110</v>
      </c>
      <c r="BK727" s="409">
        <f>IF('[1]Multi-Field'!H128=[1]Lists!$BB$599,[1]Lists!$BD$599,IF('[1]Multi-Field'!H128=[1]Lists!$BB$600,[1]Lists!$BD$600,IF('[1]Multi-Field'!H128=[1]Lists!$BB$601,[1]Lists!$BD$601,IF('[1]Multi-Field'!H128=[1]Lists!$BB$602,[1]Lists!$BD$602,IF('[1]Multi-Field'!H128=[1]Lists!$BB$603,[1]Lists!$BD$603,IF('[1]Multi-Field'!H128=$BB$604,$BD$604,""))))))</f>
        <v>60</v>
      </c>
      <c r="BL727" s="409">
        <f>IF('[1]Multi-Field'!H128=[1]Lists!$BB$599,[1]Lists!$BE$599,IF('[1]Multi-Field'!H128=[1]Lists!$BB$600,[1]Lists!$BE$600,IF('[1]Multi-Field'!H128=[1]Lists!$BB$601,[1]Lists!$BE$601,IF('[1]Multi-Field'!H128=[1]Lists!$BB$602,[1]Lists!$BE$602,IF('[1]Multi-Field'!H128=[1]Lists!$BB$603,[1]Lists!$BE$603,IF('[1]Multi-Field'!H128=$BB$604,$BE$604,""))))))</f>
        <v>60</v>
      </c>
      <c r="BM727" s="409">
        <f>IF('[1]Multi-Field'!AV128&gt;((1.5*BJ727)+1),0,IF(AND('[1]Multi-Field'!AV128&gt;([1]Lists!BJ727-1),'[1]Multi-Field'!H128&lt;(1.5*BJ727)),20,IF(AND('[1]Multi-Field'!AV128&gt;(BK727+20),'[1]Multi-Field'!AV128&lt;BJ727),(20+BJ727-'[1]Multi-Field'!AV128),IF('[1]Multi-Field'!AV128&lt;BK727-1+20,BK727,""))))</f>
        <v>60</v>
      </c>
      <c r="BN727" s="409">
        <f>IF('[1]Multi-Field'!AV128&gt;((1.5*BJ727)+1),0,IF(AND('[1]Multi-Field'!AV128&gt;([1]Lists!BJ727-1),'[1]Multi-Field'!AV128&lt;(1.5*BJ727)),20,IF(AND('[1]Multi-Field'!AV128&gt;(BL727+20),'[1]Multi-Field'!AV128&lt;BJ727),(20+BJ727-'[1]Multi-Field'!AV128),IF('[1]Multi-Field'!AV128&lt;BL727-1+20,BL727,""))))</f>
        <v>60</v>
      </c>
      <c r="BO727" s="409">
        <f>IF('[1]Multi-Field'!AV128&lt;60,(IF(OR('[1]Multi-Field'!H128=1,'[1]Multi-Field'!H128=2,'[1]Multi-Field'!H128=3),40,IF(OR('[1]Multi-Field'!H128=4,'[1]Multi-Field'!H128=5,'[1]Multi-Field'!H128=6),60,"#"))),IF(AND('[1]Multi-Field'!AV128&gt;59,'[1]Multi-Field'!AV128&lt;80),(IF(OR('[1]Multi-Field'!H128=1,'[1]Multi-Field'!H128=2),20,IF('[1]Multi-Field'!H128=3,40,IF(OR('[1]Multi-Field'!H128=4,'[1]Multi-Field'!H128=5,'[1]Multi-Field'!H128=6),60,"!")))),IF(AND('[1]Multi-Field'!AV128&gt;79,'[1]Multi-Field'!AV128&lt;100),(IF(OR('[1]Multi-Field'!H128=1,'[1]Multi-Field'!H128=2,'[1]Multi-Field'!H128=3),20,IF(OR('[1]Multi-Field'!H128=4,'[1]Multi-Field'!H128=5,'[1]Multi-Field'!H128=6),60,"?"))),IF(AND('[1]Multi-Field'!AV128&gt;99,'[1]Multi-Field'!AV128&lt;150),(IF(OR('[1]Multi-Field'!H128=1,'[1]Multi-Field'!H128=2,'[1]Multi-Field'!H128=3),20,IF(OR('[1]Multi-Field'!H128=4,'[1]Multi-Field'!H128=5,'[1]Multi-Field'!H128=6),40,"*"))),IF(AND('[1]Multi-Field'!AV128&gt;149,'[1]Multi-Field'!AV128&lt;200),(IF(OR('[1]Multi-Field'!H128=1,'[1]Multi-Field'!H128=2),0,IF(OR('[1]Multi-Field'!H128=3,'[1]Multi-Field'!H128=4,'[1]Multi-Field'!H128=5,'[1]Multi-Field'!H128=6),20,"&amp;"))),IF(AND('[1]Multi-Field'!AV128&gt;199,'[1]Multi-Field'!AV128&lt;269),(IF(OR('[1]Multi-Field'!H128=4,'[1]Multi-Field'!H128=5,'[1]Multi-Field'!H128=6),20,"&amp;")),IF('[1]Multi-Field'!AV128&gt;268,0,"%")))))))</f>
        <v>40</v>
      </c>
      <c r="BP727" s="409">
        <f>IF('[1]Multi-Field'!H128=1,((('[1]Multi-Field'!J128*40)-'[1]Multi-Field'!AV128)/0.6)-120,IF('[1]Multi-Field'!H128=2,((('[1]Multi-Field'!J128*40)-'[1]Multi-Field'!AV128)/0.6)-100,IF('[1]Multi-Field'!H128=3,((('[1]Multi-Field'!J128*40)-'[1]Multi-Field'!AV128)/0.6)-80,IF('[1]Multi-Field'!H128=4,((('[1]Multi-Field'!J128*40)-'[1]Multi-Field'!AV128)/0.6)-60,IF(OR('[1]Multi-Field'!H128=5,'[1]Multi-Field'!H128=6),((('[1]Multi-Field'!J128*40)-'[1]Multi-Field'!AV128)/0.6)-40,"")))))</f>
        <v>233.33333333333337</v>
      </c>
      <c r="BQ727" s="409">
        <f t="shared" si="93"/>
        <v>186.66666666666671</v>
      </c>
      <c r="BR727" s="409">
        <f t="shared" si="94"/>
        <v>154.00000000000003</v>
      </c>
      <c r="BS727" s="409">
        <f>IF('[1]Multi-Field'!AV128&gt;165,0,IF(AND('[1]Multi-Field'!AV128&gt;80,'[1]Multi-Field'!AV128&lt;166),20,IF('[1]Multi-Field'!AV128&lt;81,(110-'[1]Multi-Field'!AV128)*0.7,"")))</f>
        <v>77</v>
      </c>
      <c r="BT727" s="409" t="str">
        <f>IF('[1]Multi-Field'!AV128&gt;10,0,IF(50-(5*'[1]Multi-Field'!AV128),""))</f>
        <v/>
      </c>
      <c r="BU727" s="409">
        <f>IF('[1]Multi-Field'!AV128&gt;109,0,(110-'[1]Multi-Field'!AV128)*0.7)</f>
        <v>77</v>
      </c>
      <c r="BV727" s="409">
        <f>IF(AND('[1]Multi-Field'!H128=1,'[1]Multi-Field'!AV128&lt;100),(100-'[1]Multi-Field'!AV128)*0.88,IF(AND('[1]Multi-Field'!H128=2,'[1]Multi-Field'!AV128&lt;110),(110-'[1]Multi-Field'!AV128)*0.88,IF(AND('[1]Multi-Field'!H128=3,'[1]Multi-Field'!AV128&lt;130),(130-'[1]Multi-Field'!AV128)*1,IF(AND('[1]Multi-Field'!H128=4,'[1]Multi-Field'!AV128&lt;160),(160-'[1]Multi-Field'!AV128)*1.13,IF(AND(OR('[1]Multi-Field'!H128=5,'[1]Multi-Field'!H128=6),'[1]Multi-Field'!AV128&lt;200),(200-'[1]Multi-Field'!AV128)*0.88,0)))))</f>
        <v>96.8</v>
      </c>
      <c r="BW727" s="409">
        <f>IF(AND('[1]Multi-Field'!H128=1,'[1]Multi-Field'!AV128&lt;100),(100-'[1]Multi-Field'!AV128)*0.7,IF(AND('[1]Multi-Field'!H128=2,'[1]Multi-Field'!AV128&lt;110),(100-'[1]Multi-Field'!AV128)*0.7,IF(AND('[1]Multi-Field'!H128=3,'[1]Multi-Field'!AV128&lt;130),(130-'[1]Multi-Field'!AV128)*0.8,IF(AND('[1]Multi-Field'!H128=4,'[1]Multi-Field'!AV128&lt;160),(160-'[1]Multi-Field'!AV128)*0.9,IF(AND(OR('[1]Multi-Field'!H128=5,'[1]Multi-Field'!H128=6),'[1]Multi-Field'!AV128&lt;200),(200-'[1]Multi-Field'!AV128)*0.7,0)))))</f>
        <v>70</v>
      </c>
      <c r="BX727" s="409">
        <f>IF(AND(BW727&lt;20,OR('[1]Multi-Field'!Q128=[1]Lists!$AC$24,'[1]Multi-Field'!Q128=[1]Lists!$AC$10,'[1]Multi-Field'!Q128=[1]Lists!AC139,'[1]Multi-Field'!Q128=[1]Lists!$AC$22)),0,IF(BW727&lt;20,  20,BW727))</f>
        <v>70</v>
      </c>
      <c r="BY727" s="409">
        <f>IF(AND('[1]Multi-Field'!H128=1,[1]Lists!BX727&gt;50),50,IF(AND('[1]Multi-Field'!H128=2,[1]Lists!BX727&gt;60),60,IF(AND('[1]Multi-Field'!H128=3,[1]Lists!BX727&gt;70),70,IF(AND('[1]Multi-Field'!H128=4,[1]Lists!BX727&gt;80),80,IF(AND(OR('[1]Multi-Field'!H128=5,'[1]Multi-Field'!H128=6),[1]Lists!BX727&gt;100),100,[1]Lists!BX727)))))</f>
        <v>60</v>
      </c>
      <c r="BZ727" s="422">
        <f t="shared" si="95"/>
        <v>55</v>
      </c>
      <c r="CA727" s="409">
        <f t="shared" si="96"/>
        <v>0</v>
      </c>
    </row>
    <row r="728" spans="16:79">
      <c r="P728" s="391"/>
      <c r="Q728" s="84"/>
      <c r="R728" s="395"/>
      <c r="S728" s="395"/>
      <c r="T728" s="395"/>
      <c r="U728" s="396"/>
      <c r="BH728" s="409">
        <v>127</v>
      </c>
      <c r="BI728" s="424">
        <f>'[1]Multi-Field'!B129</f>
        <v>0</v>
      </c>
      <c r="BJ728" s="409">
        <f>IF('[1]Multi-Field'!H129=[1]Lists!$BB$599,[1]Lists!$BC$599,IF('[1]Multi-Field'!H129=[1]Lists!$BB$600,[1]Lists!$BC$600,IF('[1]Multi-Field'!H129=[1]Lists!$BB$601,[1]Lists!$BC$601,IF('[1]Multi-Field'!H129=[1]Lists!$BB$602,[1]Lists!$BC$602,IF('[1]Multi-Field'!H129=[1]Lists!$BB$603,[1]Lists!$BC$603,IF('[1]Multi-Field'!H129=$BB$604,$BC$604,""))))))</f>
        <v>130</v>
      </c>
      <c r="BK728" s="409">
        <f>IF('[1]Multi-Field'!H129=[1]Lists!$BB$599,[1]Lists!$BD$599,IF('[1]Multi-Field'!H129=[1]Lists!$BB$600,[1]Lists!$BD$600,IF('[1]Multi-Field'!H129=[1]Lists!$BB$601,[1]Lists!$BD$601,IF('[1]Multi-Field'!H129=[1]Lists!$BB$602,[1]Lists!$BD$602,IF('[1]Multi-Field'!H129=[1]Lists!$BB$603,[1]Lists!$BD$603,IF('[1]Multi-Field'!H129=$BB$604,$BD$604,""))))))</f>
        <v>80</v>
      </c>
      <c r="BL728" s="409">
        <f>IF('[1]Multi-Field'!H129=[1]Lists!$BB$599,[1]Lists!$BE$599,IF('[1]Multi-Field'!H129=[1]Lists!$BB$600,[1]Lists!$BE$600,IF('[1]Multi-Field'!H129=[1]Lists!$BB$601,[1]Lists!$BE$601,IF('[1]Multi-Field'!H129=[1]Lists!$BB$602,[1]Lists!$BE$602,IF('[1]Multi-Field'!H129=[1]Lists!$BB$603,[1]Lists!$BE$603,IF('[1]Multi-Field'!H129=$BB$604,$BE$604,""))))))</f>
        <v>70</v>
      </c>
      <c r="BM728" s="409">
        <f>IF('[1]Multi-Field'!AV129&gt;((1.5*BJ728)+1),0,IF(AND('[1]Multi-Field'!AV129&gt;([1]Lists!BJ728-1),'[1]Multi-Field'!H129&lt;(1.5*BJ728)),20,IF(AND('[1]Multi-Field'!AV129&gt;(BK728+20),'[1]Multi-Field'!AV129&lt;BJ728),(20+BJ728-'[1]Multi-Field'!AV129),IF('[1]Multi-Field'!AV129&lt;BK728-1+20,BK728,""))))</f>
        <v>80</v>
      </c>
      <c r="BN728" s="409">
        <f>IF('[1]Multi-Field'!AV129&gt;((1.5*BJ728)+1),0,IF(AND('[1]Multi-Field'!AV129&gt;([1]Lists!BJ728-1),'[1]Multi-Field'!AV129&lt;(1.5*BJ728)),20,IF(AND('[1]Multi-Field'!AV129&gt;(BL728+20),'[1]Multi-Field'!AV129&lt;BJ728),(20+BJ728-'[1]Multi-Field'!AV129),IF('[1]Multi-Field'!AV129&lt;BL728-1+20,BL728,""))))</f>
        <v>70</v>
      </c>
      <c r="BO728" s="409">
        <f>IF('[1]Multi-Field'!AV129&lt;60,(IF(OR('[1]Multi-Field'!H129=1,'[1]Multi-Field'!H129=2,'[1]Multi-Field'!H129=3),40,IF(OR('[1]Multi-Field'!H129=4,'[1]Multi-Field'!H129=5,'[1]Multi-Field'!H129=6),60,"#"))),IF(AND('[1]Multi-Field'!AV129&gt;59,'[1]Multi-Field'!AV129&lt;80),(IF(OR('[1]Multi-Field'!H129=1,'[1]Multi-Field'!H129=2),20,IF('[1]Multi-Field'!H129=3,40,IF(OR('[1]Multi-Field'!H129=4,'[1]Multi-Field'!H129=5,'[1]Multi-Field'!H129=6),60,"!")))),IF(AND('[1]Multi-Field'!AV129&gt;79,'[1]Multi-Field'!AV129&lt;100),(IF(OR('[1]Multi-Field'!H129=1,'[1]Multi-Field'!H129=2,'[1]Multi-Field'!H129=3),20,IF(OR('[1]Multi-Field'!H129=4,'[1]Multi-Field'!H129=5,'[1]Multi-Field'!H129=6),60,"?"))),IF(AND('[1]Multi-Field'!AV129&gt;99,'[1]Multi-Field'!AV129&lt;150),(IF(OR('[1]Multi-Field'!H129=1,'[1]Multi-Field'!H129=2,'[1]Multi-Field'!H129=3),20,IF(OR('[1]Multi-Field'!H129=4,'[1]Multi-Field'!H129=5,'[1]Multi-Field'!H129=6),40,"*"))),IF(AND('[1]Multi-Field'!AV129&gt;149,'[1]Multi-Field'!AV129&lt;200),(IF(OR('[1]Multi-Field'!H129=1,'[1]Multi-Field'!H129=2),0,IF(OR('[1]Multi-Field'!H129=3,'[1]Multi-Field'!H129=4,'[1]Multi-Field'!H129=5,'[1]Multi-Field'!H129=6),20,"&amp;"))),IF(AND('[1]Multi-Field'!AV129&gt;199,'[1]Multi-Field'!AV129&lt;269),(IF(OR('[1]Multi-Field'!H129=4,'[1]Multi-Field'!H129=5,'[1]Multi-Field'!H129=6),20,"&amp;")),IF('[1]Multi-Field'!AV129&gt;268,0,"%")))))))</f>
        <v>40</v>
      </c>
      <c r="BP728" s="409">
        <f>IF('[1]Multi-Field'!H129=1,((('[1]Multi-Field'!J129*40)-'[1]Multi-Field'!AV129)/0.6)-120,IF('[1]Multi-Field'!H129=2,((('[1]Multi-Field'!J129*40)-'[1]Multi-Field'!AV129)/0.6)-100,IF('[1]Multi-Field'!H129=3,((('[1]Multi-Field'!J129*40)-'[1]Multi-Field'!AV129)/0.6)-80,IF('[1]Multi-Field'!H129=4,((('[1]Multi-Field'!J129*40)-'[1]Multi-Field'!AV129)/0.6)-60,IF(OR('[1]Multi-Field'!H129=5,'[1]Multi-Field'!H129=6),((('[1]Multi-Field'!J129*40)-'[1]Multi-Field'!AV129)/0.6)-40,"")))))</f>
        <v>286.66666666666669</v>
      </c>
      <c r="BQ728" s="409">
        <f t="shared" si="93"/>
        <v>229.33333333333337</v>
      </c>
      <c r="BR728" s="409">
        <f t="shared" si="94"/>
        <v>189.20000000000002</v>
      </c>
      <c r="BS728" s="409">
        <f>IF('[1]Multi-Field'!AV129&gt;165,0,IF(AND('[1]Multi-Field'!AV129&gt;80,'[1]Multi-Field'!AV129&lt;166),20,IF('[1]Multi-Field'!AV129&lt;81,(110-'[1]Multi-Field'!AV129)*0.7,"")))</f>
        <v>77</v>
      </c>
      <c r="BT728" s="409" t="str">
        <f>IF('[1]Multi-Field'!AV129&gt;10,0,IF(50-(5*'[1]Multi-Field'!AV129),""))</f>
        <v/>
      </c>
      <c r="BU728" s="409">
        <f>IF('[1]Multi-Field'!AV129&gt;109,0,(110-'[1]Multi-Field'!AV129)*0.7)</f>
        <v>77</v>
      </c>
      <c r="BV728" s="409">
        <f>IF(AND('[1]Multi-Field'!H129=1,'[1]Multi-Field'!AV129&lt;100),(100-'[1]Multi-Field'!AV129)*0.88,IF(AND('[1]Multi-Field'!H129=2,'[1]Multi-Field'!AV129&lt;110),(110-'[1]Multi-Field'!AV129)*0.88,IF(AND('[1]Multi-Field'!H129=3,'[1]Multi-Field'!AV129&lt;130),(130-'[1]Multi-Field'!AV129)*1,IF(AND('[1]Multi-Field'!H129=4,'[1]Multi-Field'!AV129&lt;160),(160-'[1]Multi-Field'!AV129)*1.13,IF(AND(OR('[1]Multi-Field'!H129=5,'[1]Multi-Field'!H129=6),'[1]Multi-Field'!AV129&lt;200),(200-'[1]Multi-Field'!AV129)*0.88,0)))))</f>
        <v>130</v>
      </c>
      <c r="BW728" s="409">
        <f>IF(AND('[1]Multi-Field'!H129=1,'[1]Multi-Field'!AV129&lt;100),(100-'[1]Multi-Field'!AV129)*0.7,IF(AND('[1]Multi-Field'!H129=2,'[1]Multi-Field'!AV129&lt;110),(100-'[1]Multi-Field'!AV129)*0.7,IF(AND('[1]Multi-Field'!H129=3,'[1]Multi-Field'!AV129&lt;130),(130-'[1]Multi-Field'!AV129)*0.8,IF(AND('[1]Multi-Field'!H129=4,'[1]Multi-Field'!AV129&lt;160),(160-'[1]Multi-Field'!AV129)*0.9,IF(AND(OR('[1]Multi-Field'!H129=5,'[1]Multi-Field'!H129=6),'[1]Multi-Field'!AV129&lt;200),(200-'[1]Multi-Field'!AV129)*0.7,0)))))</f>
        <v>104</v>
      </c>
      <c r="BX728" s="409">
        <f>IF(AND(BW728&lt;20,OR('[1]Multi-Field'!Q129=[1]Lists!$AC$24,'[1]Multi-Field'!Q129=[1]Lists!$AC$10,'[1]Multi-Field'!Q129=[1]Lists!AC140,'[1]Multi-Field'!Q129=[1]Lists!$AC$22)),0,IF(BW728&lt;20,  20,BW728))</f>
        <v>104</v>
      </c>
      <c r="BY728" s="409">
        <f>IF(AND('[1]Multi-Field'!H129=1,[1]Lists!BX728&gt;50),50,IF(AND('[1]Multi-Field'!H129=2,[1]Lists!BX728&gt;60),60,IF(AND('[1]Multi-Field'!H129=3,[1]Lists!BX728&gt;70),70,IF(AND('[1]Multi-Field'!H129=4,[1]Lists!BX728&gt;80),80,IF(AND(OR('[1]Multi-Field'!H129=5,'[1]Multi-Field'!H129=6),[1]Lists!BX728&gt;100),100,[1]Lists!BX728)))))</f>
        <v>70</v>
      </c>
      <c r="BZ728" s="422">
        <f t="shared" si="95"/>
        <v>65</v>
      </c>
      <c r="CA728" s="409">
        <f t="shared" si="96"/>
        <v>0</v>
      </c>
    </row>
    <row r="729" spans="16:79" ht="13.5" thickBot="1">
      <c r="P729" s="391"/>
      <c r="Q729" s="85"/>
      <c r="R729" s="397"/>
      <c r="S729" s="397"/>
      <c r="T729" s="397"/>
      <c r="U729" s="398"/>
      <c r="BH729" s="409">
        <v>128</v>
      </c>
      <c r="BI729" s="424">
        <f>'[1]Multi-Field'!B130</f>
        <v>0</v>
      </c>
      <c r="BJ729" s="409">
        <f>IF('[1]Multi-Field'!H130=[1]Lists!$BB$599,[1]Lists!$BC$599,IF('[1]Multi-Field'!H130=[1]Lists!$BB$600,[1]Lists!$BC$600,IF('[1]Multi-Field'!H130=[1]Lists!$BB$601,[1]Lists!$BC$601,IF('[1]Multi-Field'!H130=[1]Lists!$BB$602,[1]Lists!$BC$602,IF('[1]Multi-Field'!H130=[1]Lists!$BB$603,[1]Lists!$BC$603,IF('[1]Multi-Field'!H130=$BB$604,$BC$604,""))))))</f>
        <v>180</v>
      </c>
      <c r="BK729" s="409">
        <f>IF('[1]Multi-Field'!H130=[1]Lists!$BB$599,[1]Lists!$BD$599,IF('[1]Multi-Field'!H130=[1]Lists!$BB$600,[1]Lists!$BD$600,IF('[1]Multi-Field'!H130=[1]Lists!$BB$601,[1]Lists!$BD$601,IF('[1]Multi-Field'!H130=[1]Lists!$BB$602,[1]Lists!$BD$602,IF('[1]Multi-Field'!H130=[1]Lists!$BB$603,[1]Lists!$BD$603,IF('[1]Multi-Field'!H130=$BB$604,$BD$604,""))))))</f>
        <v>120</v>
      </c>
      <c r="BL729" s="409">
        <f>IF('[1]Multi-Field'!H130=[1]Lists!$BB$599,[1]Lists!$BE$599,IF('[1]Multi-Field'!H130=[1]Lists!$BB$600,[1]Lists!$BE$600,IF('[1]Multi-Field'!H130=[1]Lists!$BB$601,[1]Lists!$BE$601,IF('[1]Multi-Field'!H130=[1]Lists!$BB$602,[1]Lists!$BE$602,IF('[1]Multi-Field'!H130=[1]Lists!$BB$603,[1]Lists!$BE$603,IF('[1]Multi-Field'!H130=$BB$604,$BE$604,""))))))</f>
        <v>100</v>
      </c>
      <c r="BM729" s="409">
        <f>IF('[1]Multi-Field'!AV130&gt;((1.5*BJ729)+1),0,IF(AND('[1]Multi-Field'!AV130&gt;([1]Lists!BJ729-1),'[1]Multi-Field'!H130&lt;(1.5*BJ729)),20,IF(AND('[1]Multi-Field'!AV130&gt;(BK729+20),'[1]Multi-Field'!AV130&lt;BJ729),(20+BJ729-'[1]Multi-Field'!AV130),IF('[1]Multi-Field'!AV130&lt;BK729-1+20,BK729,""))))</f>
        <v>120</v>
      </c>
      <c r="BN729" s="409">
        <f>IF('[1]Multi-Field'!AV130&gt;((1.5*BJ729)+1),0,IF(AND('[1]Multi-Field'!AV130&gt;([1]Lists!BJ729-1),'[1]Multi-Field'!AV130&lt;(1.5*BJ729)),20,IF(AND('[1]Multi-Field'!AV130&gt;(BL729+20),'[1]Multi-Field'!AV130&lt;BJ729),(20+BJ729-'[1]Multi-Field'!AV130),IF('[1]Multi-Field'!AV130&lt;BL729-1+20,BL729,""))))</f>
        <v>100</v>
      </c>
      <c r="BO729" s="409">
        <f>IF('[1]Multi-Field'!AV130&lt;60,(IF(OR('[1]Multi-Field'!H130=1,'[1]Multi-Field'!H130=2,'[1]Multi-Field'!H130=3),40,IF(OR('[1]Multi-Field'!H130=4,'[1]Multi-Field'!H130=5,'[1]Multi-Field'!H130=6),60,"#"))),IF(AND('[1]Multi-Field'!AV130&gt;59,'[1]Multi-Field'!AV130&lt;80),(IF(OR('[1]Multi-Field'!H130=1,'[1]Multi-Field'!H130=2),20,IF('[1]Multi-Field'!H130=3,40,IF(OR('[1]Multi-Field'!H130=4,'[1]Multi-Field'!H130=5,'[1]Multi-Field'!H130=6),60,"!")))),IF(AND('[1]Multi-Field'!AV130&gt;79,'[1]Multi-Field'!AV130&lt;100),(IF(OR('[1]Multi-Field'!H130=1,'[1]Multi-Field'!H130=2,'[1]Multi-Field'!H130=3),20,IF(OR('[1]Multi-Field'!H130=4,'[1]Multi-Field'!H130=5,'[1]Multi-Field'!H130=6),60,"?"))),IF(AND('[1]Multi-Field'!AV130&gt;99,'[1]Multi-Field'!AV130&lt;150),(IF(OR('[1]Multi-Field'!H130=1,'[1]Multi-Field'!H130=2,'[1]Multi-Field'!H130=3),20,IF(OR('[1]Multi-Field'!H130=4,'[1]Multi-Field'!H130=5,'[1]Multi-Field'!H130=6),40,"*"))),IF(AND('[1]Multi-Field'!AV130&gt;149,'[1]Multi-Field'!AV130&lt;200),(IF(OR('[1]Multi-Field'!H130=1,'[1]Multi-Field'!H130=2),0,IF(OR('[1]Multi-Field'!H130=3,'[1]Multi-Field'!H130=4,'[1]Multi-Field'!H130=5,'[1]Multi-Field'!H130=6),20,"&amp;"))),IF(AND('[1]Multi-Field'!AV130&gt;199,'[1]Multi-Field'!AV130&lt;269),(IF(OR('[1]Multi-Field'!H130=4,'[1]Multi-Field'!H130=5,'[1]Multi-Field'!H130=6),20,"&amp;")),IF('[1]Multi-Field'!AV130&gt;268,0,"%")))))))</f>
        <v>60</v>
      </c>
      <c r="BP729" s="409">
        <f>IF('[1]Multi-Field'!H130=1,((('[1]Multi-Field'!J130*40)-'[1]Multi-Field'!AV130)/0.6)-120,IF('[1]Multi-Field'!H130=2,((('[1]Multi-Field'!J130*40)-'[1]Multi-Field'!AV130)/0.6)-100,IF('[1]Multi-Field'!H130=3,((('[1]Multi-Field'!J130*40)-'[1]Multi-Field'!AV130)/0.6)-80,IF('[1]Multi-Field'!H130=4,((('[1]Multi-Field'!J130*40)-'[1]Multi-Field'!AV130)/0.6)-60,IF(OR('[1]Multi-Field'!H130=5,'[1]Multi-Field'!H130=6),((('[1]Multi-Field'!J130*40)-'[1]Multi-Field'!AV130)/0.6)-40,"")))))</f>
        <v>260</v>
      </c>
      <c r="BQ729" s="409">
        <f t="shared" si="93"/>
        <v>208</v>
      </c>
      <c r="BR729" s="409">
        <f t="shared" si="94"/>
        <v>171.6</v>
      </c>
      <c r="BS729" s="409">
        <f>IF('[1]Multi-Field'!AV130&gt;165,0,IF(AND('[1]Multi-Field'!AV130&gt;80,'[1]Multi-Field'!AV130&lt;166),20,IF('[1]Multi-Field'!AV130&lt;81,(110-'[1]Multi-Field'!AV130)*0.7,"")))</f>
        <v>77</v>
      </c>
      <c r="BT729" s="409" t="str">
        <f>IF('[1]Multi-Field'!AV130&gt;10,0,IF(50-(5*'[1]Multi-Field'!AV130),""))</f>
        <v/>
      </c>
      <c r="BU729" s="409">
        <f>IF('[1]Multi-Field'!AV130&gt;109,0,(110-'[1]Multi-Field'!AV130)*0.7)</f>
        <v>77</v>
      </c>
      <c r="BV729" s="409">
        <f>IF(AND('[1]Multi-Field'!H130=1,'[1]Multi-Field'!AV130&lt;100),(100-'[1]Multi-Field'!AV130)*0.88,IF(AND('[1]Multi-Field'!H130=2,'[1]Multi-Field'!AV130&lt;110),(110-'[1]Multi-Field'!AV130)*0.88,IF(AND('[1]Multi-Field'!H130=3,'[1]Multi-Field'!AV130&lt;130),(130-'[1]Multi-Field'!AV130)*1,IF(AND('[1]Multi-Field'!H130=4,'[1]Multi-Field'!AV130&lt;160),(160-'[1]Multi-Field'!AV130)*1.13,IF(AND(OR('[1]Multi-Field'!H130=5,'[1]Multi-Field'!H130=6),'[1]Multi-Field'!AV130&lt;200),(200-'[1]Multi-Field'!AV130)*0.88,0)))))</f>
        <v>176</v>
      </c>
      <c r="BW729" s="409">
        <f>IF(AND('[1]Multi-Field'!H130=1,'[1]Multi-Field'!AV130&lt;100),(100-'[1]Multi-Field'!AV130)*0.7,IF(AND('[1]Multi-Field'!H130=2,'[1]Multi-Field'!AV130&lt;110),(100-'[1]Multi-Field'!AV130)*0.7,IF(AND('[1]Multi-Field'!H130=3,'[1]Multi-Field'!AV130&lt;130),(130-'[1]Multi-Field'!AV130)*0.8,IF(AND('[1]Multi-Field'!H130=4,'[1]Multi-Field'!AV130&lt;160),(160-'[1]Multi-Field'!AV130)*0.9,IF(AND(OR('[1]Multi-Field'!H130=5,'[1]Multi-Field'!H130=6),'[1]Multi-Field'!AV130&lt;200),(200-'[1]Multi-Field'!AV130)*0.7,0)))))</f>
        <v>140</v>
      </c>
      <c r="BX729" s="409">
        <f>IF(AND(BW729&lt;20,OR('[1]Multi-Field'!Q130=[1]Lists!$AC$24,'[1]Multi-Field'!Q130=[1]Lists!$AC$10,'[1]Multi-Field'!Q130=[1]Lists!AC141,'[1]Multi-Field'!Q130=[1]Lists!$AC$22)),0,IF(BW729&lt;20,  20,BW729))</f>
        <v>140</v>
      </c>
      <c r="BY729" s="409">
        <f>IF(AND('[1]Multi-Field'!H130=1,[1]Lists!BX729&gt;50),50,IF(AND('[1]Multi-Field'!H130=2,[1]Lists!BX729&gt;60),60,IF(AND('[1]Multi-Field'!H130=3,[1]Lists!BX729&gt;70),70,IF(AND('[1]Multi-Field'!H130=4,[1]Lists!BX729&gt;80),80,IF(AND(OR('[1]Multi-Field'!H130=5,'[1]Multi-Field'!H130=6),[1]Lists!BX729&gt;100),100,[1]Lists!BX729)))))</f>
        <v>100</v>
      </c>
      <c r="BZ729" s="422">
        <f t="shared" si="95"/>
        <v>95</v>
      </c>
      <c r="CA729" s="409">
        <f t="shared" si="96"/>
        <v>0</v>
      </c>
    </row>
    <row r="730" spans="16:79">
      <c r="P730" s="391"/>
      <c r="Q730" s="83"/>
      <c r="R730" s="395"/>
      <c r="S730" s="395"/>
      <c r="T730" s="395"/>
      <c r="U730" s="396"/>
      <c r="BH730" s="409">
        <v>129</v>
      </c>
      <c r="BI730" s="424">
        <f>'[1]Multi-Field'!B131</f>
        <v>0</v>
      </c>
      <c r="BJ730" s="409">
        <f>IF('[1]Multi-Field'!H131=[1]Lists!$BB$599,[1]Lists!$BC$599,IF('[1]Multi-Field'!H131=[1]Lists!$BB$600,[1]Lists!$BC$600,IF('[1]Multi-Field'!H131=[1]Lists!$BB$601,[1]Lists!$BC$601,IF('[1]Multi-Field'!H131=[1]Lists!$BB$602,[1]Lists!$BC$602,IF('[1]Multi-Field'!H131=[1]Lists!$BB$603,[1]Lists!$BC$603,IF('[1]Multi-Field'!H131=$BB$604,$BC$604,""))))))</f>
        <v>180</v>
      </c>
      <c r="BK730" s="409">
        <f>IF('[1]Multi-Field'!H131=[1]Lists!$BB$599,[1]Lists!$BD$599,IF('[1]Multi-Field'!H131=[1]Lists!$BB$600,[1]Lists!$BD$600,IF('[1]Multi-Field'!H131=[1]Lists!$BB$601,[1]Lists!$BD$601,IF('[1]Multi-Field'!H131=[1]Lists!$BB$602,[1]Lists!$BD$602,IF('[1]Multi-Field'!H131=[1]Lists!$BB$603,[1]Lists!$BD$603,IF('[1]Multi-Field'!H131=$BB$604,$BD$604,""))))))</f>
        <v>120</v>
      </c>
      <c r="BL730" s="409">
        <f>IF('[1]Multi-Field'!H131=[1]Lists!$BB$599,[1]Lists!$BE$599,IF('[1]Multi-Field'!H131=[1]Lists!$BB$600,[1]Lists!$BE$600,IF('[1]Multi-Field'!H131=[1]Lists!$BB$601,[1]Lists!$BE$601,IF('[1]Multi-Field'!H131=[1]Lists!$BB$602,[1]Lists!$BE$602,IF('[1]Multi-Field'!H131=[1]Lists!$BB$603,[1]Lists!$BE$603,IF('[1]Multi-Field'!H131=$BB$604,$BE$604,""))))))</f>
        <v>100</v>
      </c>
      <c r="BM730" s="409">
        <f>IF('[1]Multi-Field'!AV131&gt;((1.5*BJ730)+1),0,IF(AND('[1]Multi-Field'!AV131&gt;([1]Lists!BJ730-1),'[1]Multi-Field'!H131&lt;(1.5*BJ730)),20,IF(AND('[1]Multi-Field'!AV131&gt;(BK730+20),'[1]Multi-Field'!AV131&lt;BJ730),(20+BJ730-'[1]Multi-Field'!AV131),IF('[1]Multi-Field'!AV131&lt;BK730-1+20,BK730,""))))</f>
        <v>120</v>
      </c>
      <c r="BN730" s="409">
        <f>IF('[1]Multi-Field'!AV131&gt;((1.5*BJ730)+1),0,IF(AND('[1]Multi-Field'!AV131&gt;([1]Lists!BJ730-1),'[1]Multi-Field'!AV131&lt;(1.5*BJ730)),20,IF(AND('[1]Multi-Field'!AV131&gt;(BL730+20),'[1]Multi-Field'!AV131&lt;BJ730),(20+BJ730-'[1]Multi-Field'!AV131),IF('[1]Multi-Field'!AV131&lt;BL730-1+20,BL730,""))))</f>
        <v>100</v>
      </c>
      <c r="BO730" s="409">
        <f>IF('[1]Multi-Field'!AV131&lt;60,(IF(OR('[1]Multi-Field'!H131=1,'[1]Multi-Field'!H131=2,'[1]Multi-Field'!H131=3),40,IF(OR('[1]Multi-Field'!H131=4,'[1]Multi-Field'!H131=5,'[1]Multi-Field'!H131=6),60,"#"))),IF(AND('[1]Multi-Field'!AV131&gt;59,'[1]Multi-Field'!AV131&lt;80),(IF(OR('[1]Multi-Field'!H131=1,'[1]Multi-Field'!H131=2),20,IF('[1]Multi-Field'!H131=3,40,IF(OR('[1]Multi-Field'!H131=4,'[1]Multi-Field'!H131=5,'[1]Multi-Field'!H131=6),60,"!")))),IF(AND('[1]Multi-Field'!AV131&gt;79,'[1]Multi-Field'!AV131&lt;100),(IF(OR('[1]Multi-Field'!H131=1,'[1]Multi-Field'!H131=2,'[1]Multi-Field'!H131=3),20,IF(OR('[1]Multi-Field'!H131=4,'[1]Multi-Field'!H131=5,'[1]Multi-Field'!H131=6),60,"?"))),IF(AND('[1]Multi-Field'!AV131&gt;99,'[1]Multi-Field'!AV131&lt;150),(IF(OR('[1]Multi-Field'!H131=1,'[1]Multi-Field'!H131=2,'[1]Multi-Field'!H131=3),20,IF(OR('[1]Multi-Field'!H131=4,'[1]Multi-Field'!H131=5,'[1]Multi-Field'!H131=6),40,"*"))),IF(AND('[1]Multi-Field'!AV131&gt;149,'[1]Multi-Field'!AV131&lt;200),(IF(OR('[1]Multi-Field'!H131=1,'[1]Multi-Field'!H131=2),0,IF(OR('[1]Multi-Field'!H131=3,'[1]Multi-Field'!H131=4,'[1]Multi-Field'!H131=5,'[1]Multi-Field'!H131=6),20,"&amp;"))),IF(AND('[1]Multi-Field'!AV131&gt;199,'[1]Multi-Field'!AV131&lt;269),(IF(OR('[1]Multi-Field'!H131=4,'[1]Multi-Field'!H131=5,'[1]Multi-Field'!H131=6),20,"&amp;")),IF('[1]Multi-Field'!AV131&gt;268,0,"%")))))))</f>
        <v>60</v>
      </c>
      <c r="BP730" s="409">
        <f>IF('[1]Multi-Field'!H131=1,((('[1]Multi-Field'!J131*40)-'[1]Multi-Field'!AV131)/0.6)-120,IF('[1]Multi-Field'!H131=2,((('[1]Multi-Field'!J131*40)-'[1]Multi-Field'!AV131)/0.6)-100,IF('[1]Multi-Field'!H131=3,((('[1]Multi-Field'!J131*40)-'[1]Multi-Field'!AV131)/0.6)-80,IF('[1]Multi-Field'!H131=4,((('[1]Multi-Field'!J131*40)-'[1]Multi-Field'!AV131)/0.6)-60,IF(OR('[1]Multi-Field'!H131=5,'[1]Multi-Field'!H131=6),((('[1]Multi-Field'!J131*40)-'[1]Multi-Field'!AV131)/0.6)-40,"")))))</f>
        <v>193.33333333333334</v>
      </c>
      <c r="BQ730" s="409">
        <f t="shared" si="93"/>
        <v>154.66666666666669</v>
      </c>
      <c r="BR730" s="409">
        <f t="shared" si="94"/>
        <v>127.60000000000001</v>
      </c>
      <c r="BS730" s="409">
        <f>IF('[1]Multi-Field'!AV131&gt;165,0,IF(AND('[1]Multi-Field'!AV131&gt;80,'[1]Multi-Field'!AV131&lt;166),20,IF('[1]Multi-Field'!AV131&lt;81,(110-'[1]Multi-Field'!AV131)*0.7,"")))</f>
        <v>77</v>
      </c>
      <c r="BT730" s="409" t="str">
        <f>IF('[1]Multi-Field'!AV131&gt;10,0,IF(50-(5*'[1]Multi-Field'!AV131),""))</f>
        <v/>
      </c>
      <c r="BU730" s="409">
        <f>IF('[1]Multi-Field'!AV131&gt;109,0,(110-'[1]Multi-Field'!AV131)*0.7)</f>
        <v>77</v>
      </c>
      <c r="BV730" s="409">
        <f>IF(AND('[1]Multi-Field'!H131=1,'[1]Multi-Field'!AV131&lt;100),(100-'[1]Multi-Field'!AV131)*0.88,IF(AND('[1]Multi-Field'!H131=2,'[1]Multi-Field'!AV131&lt;110),(110-'[1]Multi-Field'!AV131)*0.88,IF(AND('[1]Multi-Field'!H131=3,'[1]Multi-Field'!AV131&lt;130),(130-'[1]Multi-Field'!AV131)*1,IF(AND('[1]Multi-Field'!H131=4,'[1]Multi-Field'!AV131&lt;160),(160-'[1]Multi-Field'!AV131)*1.13,IF(AND(OR('[1]Multi-Field'!H131=5,'[1]Multi-Field'!H131=6),'[1]Multi-Field'!AV131&lt;200),(200-'[1]Multi-Field'!AV131)*0.88,0)))))</f>
        <v>176</v>
      </c>
      <c r="BW730" s="409">
        <f>IF(AND('[1]Multi-Field'!H131=1,'[1]Multi-Field'!AV131&lt;100),(100-'[1]Multi-Field'!AV131)*0.7,IF(AND('[1]Multi-Field'!H131=2,'[1]Multi-Field'!AV131&lt;110),(100-'[1]Multi-Field'!AV131)*0.7,IF(AND('[1]Multi-Field'!H131=3,'[1]Multi-Field'!AV131&lt;130),(130-'[1]Multi-Field'!AV131)*0.8,IF(AND('[1]Multi-Field'!H131=4,'[1]Multi-Field'!AV131&lt;160),(160-'[1]Multi-Field'!AV131)*0.9,IF(AND(OR('[1]Multi-Field'!H131=5,'[1]Multi-Field'!H131=6),'[1]Multi-Field'!AV131&lt;200),(200-'[1]Multi-Field'!AV131)*0.7,0)))))</f>
        <v>140</v>
      </c>
      <c r="BX730" s="409">
        <f>IF(AND(BW730&lt;20,OR('[1]Multi-Field'!Q131=[1]Lists!$AC$24,'[1]Multi-Field'!Q131=[1]Lists!$AC$10,'[1]Multi-Field'!Q131=[1]Lists!AC142,'[1]Multi-Field'!Q131=[1]Lists!$AC$22)),0,IF(BW730&lt;20,  20,BW730))</f>
        <v>140</v>
      </c>
      <c r="BY730" s="409">
        <f>IF(AND('[1]Multi-Field'!H131=1,[1]Lists!BX730&gt;50),50,IF(AND('[1]Multi-Field'!H131=2,[1]Lists!BX730&gt;60),60,IF(AND('[1]Multi-Field'!H131=3,[1]Lists!BX730&gt;70),70,IF(AND('[1]Multi-Field'!H131=4,[1]Lists!BX730&gt;80),80,IF(AND(OR('[1]Multi-Field'!H131=5,'[1]Multi-Field'!H131=6),[1]Lists!BX730&gt;100),100,[1]Lists!BX730)))))</f>
        <v>100</v>
      </c>
      <c r="BZ730" s="422">
        <f t="shared" si="95"/>
        <v>95</v>
      </c>
      <c r="CA730" s="409">
        <f t="shared" si="96"/>
        <v>0</v>
      </c>
    </row>
    <row r="731" spans="16:79">
      <c r="P731" s="391"/>
      <c r="Q731" s="84"/>
      <c r="R731" s="395"/>
      <c r="S731" s="395"/>
      <c r="T731" s="395"/>
      <c r="U731" s="396"/>
      <c r="BH731" s="409">
        <v>130</v>
      </c>
      <c r="BI731" s="424">
        <f>'[1]Multi-Field'!B132</f>
        <v>0</v>
      </c>
      <c r="BJ731" s="409">
        <f>IF('[1]Multi-Field'!H132=[1]Lists!$BB$599,[1]Lists!$BC$599,IF('[1]Multi-Field'!H132=[1]Lists!$BB$600,[1]Lists!$BC$600,IF('[1]Multi-Field'!H132=[1]Lists!$BB$601,[1]Lists!$BC$601,IF('[1]Multi-Field'!H132=[1]Lists!$BB$602,[1]Lists!$BC$602,IF('[1]Multi-Field'!H132=[1]Lists!$BB$603,[1]Lists!$BC$603,IF('[1]Multi-Field'!H132=$BB$604,$BC$604,""))))))</f>
        <v>160</v>
      </c>
      <c r="BK731" s="409">
        <f>IF('[1]Multi-Field'!H132=[1]Lists!$BB$599,[1]Lists!$BD$599,IF('[1]Multi-Field'!H132=[1]Lists!$BB$600,[1]Lists!$BD$600,IF('[1]Multi-Field'!H132=[1]Lists!$BB$601,[1]Lists!$BD$601,IF('[1]Multi-Field'!H132=[1]Lists!$BB$602,[1]Lists!$BD$602,IF('[1]Multi-Field'!H132=[1]Lists!$BB$603,[1]Lists!$BD$603,IF('[1]Multi-Field'!H132=$BB$604,$BD$604,""))))))</f>
        <v>120</v>
      </c>
      <c r="BL731" s="409">
        <f>IF('[1]Multi-Field'!H132=[1]Lists!$BB$599,[1]Lists!$BE$599,IF('[1]Multi-Field'!H132=[1]Lists!$BB$600,[1]Lists!$BE$600,IF('[1]Multi-Field'!H132=[1]Lists!$BB$601,[1]Lists!$BE$601,IF('[1]Multi-Field'!H132=[1]Lists!$BB$602,[1]Lists!$BE$602,IF('[1]Multi-Field'!H132=[1]Lists!$BB$603,[1]Lists!$BE$603,IF('[1]Multi-Field'!H132=$BB$604,$BE$604,""))))))</f>
        <v>80</v>
      </c>
      <c r="BM731" s="409">
        <f>IF('[1]Multi-Field'!AV132&gt;((1.5*BJ731)+1),0,IF(AND('[1]Multi-Field'!AV132&gt;([1]Lists!BJ731-1),'[1]Multi-Field'!H132&lt;(1.5*BJ731)),20,IF(AND('[1]Multi-Field'!AV132&gt;(BK731+20),'[1]Multi-Field'!AV132&lt;BJ731),(20+BJ731-'[1]Multi-Field'!AV132),IF('[1]Multi-Field'!AV132&lt;BK731-1+20,BK731,""))))</f>
        <v>120</v>
      </c>
      <c r="BN731" s="409">
        <f>IF('[1]Multi-Field'!AV132&gt;((1.5*BJ731)+1),0,IF(AND('[1]Multi-Field'!AV132&gt;([1]Lists!BJ731-1),'[1]Multi-Field'!AV132&lt;(1.5*BJ731)),20,IF(AND('[1]Multi-Field'!AV132&gt;(BL731+20),'[1]Multi-Field'!AV132&lt;BJ731),(20+BJ731-'[1]Multi-Field'!AV132),IF('[1]Multi-Field'!AV132&lt;BL731-1+20,BL731,""))))</f>
        <v>80</v>
      </c>
      <c r="BO731" s="409">
        <f>IF('[1]Multi-Field'!AV132&lt;60,(IF(OR('[1]Multi-Field'!H132=1,'[1]Multi-Field'!H132=2,'[1]Multi-Field'!H132=3),40,IF(OR('[1]Multi-Field'!H132=4,'[1]Multi-Field'!H132=5,'[1]Multi-Field'!H132=6),60,"#"))),IF(AND('[1]Multi-Field'!AV132&gt;59,'[1]Multi-Field'!AV132&lt;80),(IF(OR('[1]Multi-Field'!H132=1,'[1]Multi-Field'!H132=2),20,IF('[1]Multi-Field'!H132=3,40,IF(OR('[1]Multi-Field'!H132=4,'[1]Multi-Field'!H132=5,'[1]Multi-Field'!H132=6),60,"!")))),IF(AND('[1]Multi-Field'!AV132&gt;79,'[1]Multi-Field'!AV132&lt;100),(IF(OR('[1]Multi-Field'!H132=1,'[1]Multi-Field'!H132=2,'[1]Multi-Field'!H132=3),20,IF(OR('[1]Multi-Field'!H132=4,'[1]Multi-Field'!H132=5,'[1]Multi-Field'!H132=6),60,"?"))),IF(AND('[1]Multi-Field'!AV132&gt;99,'[1]Multi-Field'!AV132&lt;150),(IF(OR('[1]Multi-Field'!H132=1,'[1]Multi-Field'!H132=2,'[1]Multi-Field'!H132=3),20,IF(OR('[1]Multi-Field'!H132=4,'[1]Multi-Field'!H132=5,'[1]Multi-Field'!H132=6),40,"*"))),IF(AND('[1]Multi-Field'!AV132&gt;149,'[1]Multi-Field'!AV132&lt;200),(IF(OR('[1]Multi-Field'!H132=1,'[1]Multi-Field'!H132=2),0,IF(OR('[1]Multi-Field'!H132=3,'[1]Multi-Field'!H132=4,'[1]Multi-Field'!H132=5,'[1]Multi-Field'!H132=6),20,"&amp;"))),IF(AND('[1]Multi-Field'!AV132&gt;199,'[1]Multi-Field'!AV132&lt;269),(IF(OR('[1]Multi-Field'!H132=4,'[1]Multi-Field'!H132=5,'[1]Multi-Field'!H132=6),20,"&amp;")),IF('[1]Multi-Field'!AV132&gt;268,0,"%")))))))</f>
        <v>60</v>
      </c>
      <c r="BP731" s="409">
        <f>IF('[1]Multi-Field'!H132=1,((('[1]Multi-Field'!J132*40)-'[1]Multi-Field'!AV132)/0.6)-120,IF('[1]Multi-Field'!H132=2,((('[1]Multi-Field'!J132*40)-'[1]Multi-Field'!AV132)/0.6)-100,IF('[1]Multi-Field'!H132=3,((('[1]Multi-Field'!J132*40)-'[1]Multi-Field'!AV132)/0.6)-80,IF('[1]Multi-Field'!H132=4,((('[1]Multi-Field'!J132*40)-'[1]Multi-Field'!AV132)/0.6)-60,IF(OR('[1]Multi-Field'!H132=5,'[1]Multi-Field'!H132=6),((('[1]Multi-Field'!J132*40)-'[1]Multi-Field'!AV132)/0.6)-40,"")))))</f>
        <v>340</v>
      </c>
      <c r="BQ731" s="409">
        <f t="shared" ref="BQ731:BQ755" si="97">BP731*0.8</f>
        <v>272</v>
      </c>
      <c r="BR731" s="409">
        <f t="shared" ref="BR731:BR755" si="98">BP731*0.66</f>
        <v>224.4</v>
      </c>
      <c r="BS731" s="409">
        <f>IF('[1]Multi-Field'!AV132&gt;165,0,IF(AND('[1]Multi-Field'!AV132&gt;80,'[1]Multi-Field'!AV132&lt;166),20,IF('[1]Multi-Field'!AV132&lt;81,(110-'[1]Multi-Field'!AV132)*0.7,"")))</f>
        <v>77</v>
      </c>
      <c r="BT731" s="409" t="str">
        <f>IF('[1]Multi-Field'!AV132&gt;10,0,IF(50-(5*'[1]Multi-Field'!AV132),""))</f>
        <v/>
      </c>
      <c r="BU731" s="409">
        <f>IF('[1]Multi-Field'!AV132&gt;109,0,(110-'[1]Multi-Field'!AV132)*0.7)</f>
        <v>77</v>
      </c>
      <c r="BV731" s="409">
        <f>IF(AND('[1]Multi-Field'!H132=1,'[1]Multi-Field'!AV132&lt;100),(100-'[1]Multi-Field'!AV132)*0.88,IF(AND('[1]Multi-Field'!H132=2,'[1]Multi-Field'!AV132&lt;110),(110-'[1]Multi-Field'!AV132)*0.88,IF(AND('[1]Multi-Field'!H132=3,'[1]Multi-Field'!AV132&lt;130),(130-'[1]Multi-Field'!AV132)*1,IF(AND('[1]Multi-Field'!H132=4,'[1]Multi-Field'!AV132&lt;160),(160-'[1]Multi-Field'!AV132)*1.13,IF(AND(OR('[1]Multi-Field'!H132=5,'[1]Multi-Field'!H132=6),'[1]Multi-Field'!AV132&lt;200),(200-'[1]Multi-Field'!AV132)*0.88,0)))))</f>
        <v>180.79999999999998</v>
      </c>
      <c r="BW731" s="409">
        <f>IF(AND('[1]Multi-Field'!H132=1,'[1]Multi-Field'!AV132&lt;100),(100-'[1]Multi-Field'!AV132)*0.7,IF(AND('[1]Multi-Field'!H132=2,'[1]Multi-Field'!AV132&lt;110),(100-'[1]Multi-Field'!AV132)*0.7,IF(AND('[1]Multi-Field'!H132=3,'[1]Multi-Field'!AV132&lt;130),(130-'[1]Multi-Field'!AV132)*0.8,IF(AND('[1]Multi-Field'!H132=4,'[1]Multi-Field'!AV132&lt;160),(160-'[1]Multi-Field'!AV132)*0.9,IF(AND(OR('[1]Multi-Field'!H132=5,'[1]Multi-Field'!H132=6),'[1]Multi-Field'!AV132&lt;200),(200-'[1]Multi-Field'!AV132)*0.7,0)))))</f>
        <v>144</v>
      </c>
      <c r="BX731" s="409">
        <f>IF(AND(BW731&lt;20,OR('[1]Multi-Field'!Q132=[1]Lists!$AC$24,'[1]Multi-Field'!Q132=[1]Lists!$AC$10,'[1]Multi-Field'!Q132=[1]Lists!AC143,'[1]Multi-Field'!Q132=[1]Lists!$AC$22)),0,IF(BW731&lt;20,  20,BW731))</f>
        <v>144</v>
      </c>
      <c r="BY731" s="409">
        <f>IF(AND('[1]Multi-Field'!H132=1,[1]Lists!BX731&gt;50),50,IF(AND('[1]Multi-Field'!H132=2,[1]Lists!BX731&gt;60),60,IF(AND('[1]Multi-Field'!H132=3,[1]Lists!BX731&gt;70),70,IF(AND('[1]Multi-Field'!H132=4,[1]Lists!BX731&gt;80),80,IF(AND(OR('[1]Multi-Field'!H132=5,'[1]Multi-Field'!H132=6),[1]Lists!BX731&gt;100),100,[1]Lists!BX731)))))</f>
        <v>80</v>
      </c>
      <c r="BZ731" s="422">
        <f t="shared" ref="BZ731:BZ755" si="99">BY731-5</f>
        <v>75</v>
      </c>
      <c r="CA731" s="409">
        <f t="shared" ref="CA731:CA755" si="100">SUMIF(BK886:BZ886,"x",BK731:BZ731)</f>
        <v>0</v>
      </c>
    </row>
    <row r="732" spans="16:79">
      <c r="P732" s="391"/>
      <c r="Q732" s="84"/>
      <c r="R732" s="395"/>
      <c r="S732" s="395"/>
      <c r="T732" s="395"/>
      <c r="U732" s="396"/>
      <c r="BH732" s="409">
        <v>131</v>
      </c>
      <c r="BI732" s="424">
        <f>'[1]Multi-Field'!B133</f>
        <v>0</v>
      </c>
      <c r="BJ732" s="409">
        <f>IF('[1]Multi-Field'!H133=[1]Lists!$BB$599,[1]Lists!$BC$599,IF('[1]Multi-Field'!H133=[1]Lists!$BB$600,[1]Lists!$BC$600,IF('[1]Multi-Field'!H133=[1]Lists!$BB$601,[1]Lists!$BC$601,IF('[1]Multi-Field'!H133=[1]Lists!$BB$602,[1]Lists!$BC$602,IF('[1]Multi-Field'!H133=[1]Lists!$BB$603,[1]Lists!$BC$603,IF('[1]Multi-Field'!H133=$BB$604,$BC$604,""))))))</f>
        <v>130</v>
      </c>
      <c r="BK732" s="409">
        <f>IF('[1]Multi-Field'!H133=[1]Lists!$BB$599,[1]Lists!$BD$599,IF('[1]Multi-Field'!H133=[1]Lists!$BB$600,[1]Lists!$BD$600,IF('[1]Multi-Field'!H133=[1]Lists!$BB$601,[1]Lists!$BD$601,IF('[1]Multi-Field'!H133=[1]Lists!$BB$602,[1]Lists!$BD$602,IF('[1]Multi-Field'!H133=[1]Lists!$BB$603,[1]Lists!$BD$603,IF('[1]Multi-Field'!H133=$BB$604,$BD$604,""))))))</f>
        <v>80</v>
      </c>
      <c r="BL732" s="409">
        <f>IF('[1]Multi-Field'!H133=[1]Lists!$BB$599,[1]Lists!$BE$599,IF('[1]Multi-Field'!H133=[1]Lists!$BB$600,[1]Lists!$BE$600,IF('[1]Multi-Field'!H133=[1]Lists!$BB$601,[1]Lists!$BE$601,IF('[1]Multi-Field'!H133=[1]Lists!$BB$602,[1]Lists!$BE$602,IF('[1]Multi-Field'!H133=[1]Lists!$BB$603,[1]Lists!$BE$603,IF('[1]Multi-Field'!H133=$BB$604,$BE$604,""))))))</f>
        <v>70</v>
      </c>
      <c r="BM732" s="409">
        <f>IF('[1]Multi-Field'!AV133&gt;((1.5*BJ732)+1),0,IF(AND('[1]Multi-Field'!AV133&gt;([1]Lists!BJ732-1),'[1]Multi-Field'!H133&lt;(1.5*BJ732)),20,IF(AND('[1]Multi-Field'!AV133&gt;(BK732+20),'[1]Multi-Field'!AV133&lt;BJ732),(20+BJ732-'[1]Multi-Field'!AV133),IF('[1]Multi-Field'!AV133&lt;BK732-1+20,BK732,""))))</f>
        <v>80</v>
      </c>
      <c r="BN732" s="409">
        <f>IF('[1]Multi-Field'!AV133&gt;((1.5*BJ732)+1),0,IF(AND('[1]Multi-Field'!AV133&gt;([1]Lists!BJ732-1),'[1]Multi-Field'!AV133&lt;(1.5*BJ732)),20,IF(AND('[1]Multi-Field'!AV133&gt;(BL732+20),'[1]Multi-Field'!AV133&lt;BJ732),(20+BJ732-'[1]Multi-Field'!AV133),IF('[1]Multi-Field'!AV133&lt;BL732-1+20,BL732,""))))</f>
        <v>70</v>
      </c>
      <c r="BO732" s="409">
        <f>IF('[1]Multi-Field'!AV133&lt;60,(IF(OR('[1]Multi-Field'!H133=1,'[1]Multi-Field'!H133=2,'[1]Multi-Field'!H133=3),40,IF(OR('[1]Multi-Field'!H133=4,'[1]Multi-Field'!H133=5,'[1]Multi-Field'!H133=6),60,"#"))),IF(AND('[1]Multi-Field'!AV133&gt;59,'[1]Multi-Field'!AV133&lt;80),(IF(OR('[1]Multi-Field'!H133=1,'[1]Multi-Field'!H133=2),20,IF('[1]Multi-Field'!H133=3,40,IF(OR('[1]Multi-Field'!H133=4,'[1]Multi-Field'!H133=5,'[1]Multi-Field'!H133=6),60,"!")))),IF(AND('[1]Multi-Field'!AV133&gt;79,'[1]Multi-Field'!AV133&lt;100),(IF(OR('[1]Multi-Field'!H133=1,'[1]Multi-Field'!H133=2,'[1]Multi-Field'!H133=3),20,IF(OR('[1]Multi-Field'!H133=4,'[1]Multi-Field'!H133=5,'[1]Multi-Field'!H133=6),60,"?"))),IF(AND('[1]Multi-Field'!AV133&gt;99,'[1]Multi-Field'!AV133&lt;150),(IF(OR('[1]Multi-Field'!H133=1,'[1]Multi-Field'!H133=2,'[1]Multi-Field'!H133=3),20,IF(OR('[1]Multi-Field'!H133=4,'[1]Multi-Field'!H133=5,'[1]Multi-Field'!H133=6),40,"*"))),IF(AND('[1]Multi-Field'!AV133&gt;149,'[1]Multi-Field'!AV133&lt;200),(IF(OR('[1]Multi-Field'!H133=1,'[1]Multi-Field'!H133=2),0,IF(OR('[1]Multi-Field'!H133=3,'[1]Multi-Field'!H133=4,'[1]Multi-Field'!H133=5,'[1]Multi-Field'!H133=6),20,"&amp;"))),IF(AND('[1]Multi-Field'!AV133&gt;199,'[1]Multi-Field'!AV133&lt;269),(IF(OR('[1]Multi-Field'!H133=4,'[1]Multi-Field'!H133=5,'[1]Multi-Field'!H133=6),20,"&amp;")),IF('[1]Multi-Field'!AV133&gt;268,0,"%")))))))</f>
        <v>40</v>
      </c>
      <c r="BP732" s="409">
        <f>IF('[1]Multi-Field'!H133=1,((('[1]Multi-Field'!J133*40)-'[1]Multi-Field'!AV133)/0.6)-120,IF('[1]Multi-Field'!H133=2,((('[1]Multi-Field'!J133*40)-'[1]Multi-Field'!AV133)/0.6)-100,IF('[1]Multi-Field'!H133=3,((('[1]Multi-Field'!J133*40)-'[1]Multi-Field'!AV133)/0.6)-80,IF('[1]Multi-Field'!H133=4,((('[1]Multi-Field'!J133*40)-'[1]Multi-Field'!AV133)/0.6)-60,IF(OR('[1]Multi-Field'!H133=5,'[1]Multi-Field'!H133=6),((('[1]Multi-Field'!J133*40)-'[1]Multi-Field'!AV133)/0.6)-40,"")))))</f>
        <v>220</v>
      </c>
      <c r="BQ732" s="409">
        <f t="shared" si="97"/>
        <v>176</v>
      </c>
      <c r="BR732" s="409">
        <f t="shared" si="98"/>
        <v>145.20000000000002</v>
      </c>
      <c r="BS732" s="409">
        <f>IF('[1]Multi-Field'!AV133&gt;165,0,IF(AND('[1]Multi-Field'!AV133&gt;80,'[1]Multi-Field'!AV133&lt;166),20,IF('[1]Multi-Field'!AV133&lt;81,(110-'[1]Multi-Field'!AV133)*0.7,"")))</f>
        <v>77</v>
      </c>
      <c r="BT732" s="409" t="str">
        <f>IF('[1]Multi-Field'!AV133&gt;10,0,IF(50-(5*'[1]Multi-Field'!AV133),""))</f>
        <v/>
      </c>
      <c r="BU732" s="409">
        <f>IF('[1]Multi-Field'!AV133&gt;109,0,(110-'[1]Multi-Field'!AV133)*0.7)</f>
        <v>77</v>
      </c>
      <c r="BV732" s="409">
        <f>IF(AND('[1]Multi-Field'!H133=1,'[1]Multi-Field'!AV133&lt;100),(100-'[1]Multi-Field'!AV133)*0.88,IF(AND('[1]Multi-Field'!H133=2,'[1]Multi-Field'!AV133&lt;110),(110-'[1]Multi-Field'!AV133)*0.88,IF(AND('[1]Multi-Field'!H133=3,'[1]Multi-Field'!AV133&lt;130),(130-'[1]Multi-Field'!AV133)*1,IF(AND('[1]Multi-Field'!H133=4,'[1]Multi-Field'!AV133&lt;160),(160-'[1]Multi-Field'!AV133)*1.13,IF(AND(OR('[1]Multi-Field'!H133=5,'[1]Multi-Field'!H133=6),'[1]Multi-Field'!AV133&lt;200),(200-'[1]Multi-Field'!AV133)*0.88,0)))))</f>
        <v>130</v>
      </c>
      <c r="BW732" s="409">
        <f>IF(AND('[1]Multi-Field'!H133=1,'[1]Multi-Field'!AV133&lt;100),(100-'[1]Multi-Field'!AV133)*0.7,IF(AND('[1]Multi-Field'!H133=2,'[1]Multi-Field'!AV133&lt;110),(100-'[1]Multi-Field'!AV133)*0.7,IF(AND('[1]Multi-Field'!H133=3,'[1]Multi-Field'!AV133&lt;130),(130-'[1]Multi-Field'!AV133)*0.8,IF(AND('[1]Multi-Field'!H133=4,'[1]Multi-Field'!AV133&lt;160),(160-'[1]Multi-Field'!AV133)*0.9,IF(AND(OR('[1]Multi-Field'!H133=5,'[1]Multi-Field'!H133=6),'[1]Multi-Field'!AV133&lt;200),(200-'[1]Multi-Field'!AV133)*0.7,0)))))</f>
        <v>104</v>
      </c>
      <c r="BX732" s="409">
        <f>IF(AND(BW732&lt;20,OR('[1]Multi-Field'!Q133=[1]Lists!$AC$24,'[1]Multi-Field'!Q133=[1]Lists!$AC$10,'[1]Multi-Field'!Q133=[1]Lists!AC144,'[1]Multi-Field'!Q133=[1]Lists!$AC$22)),0,IF(BW732&lt;20,  20,BW732))</f>
        <v>104</v>
      </c>
      <c r="BY732" s="409">
        <f>IF(AND('[1]Multi-Field'!H133=1,[1]Lists!BX732&gt;50),50,IF(AND('[1]Multi-Field'!H133=2,[1]Lists!BX732&gt;60),60,IF(AND('[1]Multi-Field'!H133=3,[1]Lists!BX732&gt;70),70,IF(AND('[1]Multi-Field'!H133=4,[1]Lists!BX732&gt;80),80,IF(AND(OR('[1]Multi-Field'!H133=5,'[1]Multi-Field'!H133=6),[1]Lists!BX732&gt;100),100,[1]Lists!BX732)))))</f>
        <v>70</v>
      </c>
      <c r="BZ732" s="422">
        <f t="shared" si="99"/>
        <v>65</v>
      </c>
      <c r="CA732" s="409">
        <f t="shared" si="100"/>
        <v>0</v>
      </c>
    </row>
    <row r="733" spans="16:79" ht="13.5" thickBot="1">
      <c r="P733" s="391"/>
      <c r="Q733" s="85"/>
      <c r="R733" s="397"/>
      <c r="S733" s="397"/>
      <c r="T733" s="397"/>
      <c r="U733" s="398"/>
      <c r="BH733" s="409">
        <v>132</v>
      </c>
      <c r="BI733" s="424">
        <f>'[1]Multi-Field'!B134</f>
        <v>0</v>
      </c>
      <c r="BJ733" s="409">
        <f>IF('[1]Multi-Field'!H134=[1]Lists!$BB$599,[1]Lists!$BC$599,IF('[1]Multi-Field'!H134=[1]Lists!$BB$600,[1]Lists!$BC$600,IF('[1]Multi-Field'!H134=[1]Lists!$BB$601,[1]Lists!$BC$601,IF('[1]Multi-Field'!H134=[1]Lists!$BB$602,[1]Lists!$BC$602,IF('[1]Multi-Field'!H134=[1]Lists!$BB$603,[1]Lists!$BC$603,IF('[1]Multi-Field'!H134=$BB$604,$BC$604,""))))))</f>
        <v>160</v>
      </c>
      <c r="BK733" s="409">
        <f>IF('[1]Multi-Field'!H134=[1]Lists!$BB$599,[1]Lists!$BD$599,IF('[1]Multi-Field'!H134=[1]Lists!$BB$600,[1]Lists!$BD$600,IF('[1]Multi-Field'!H134=[1]Lists!$BB$601,[1]Lists!$BD$601,IF('[1]Multi-Field'!H134=[1]Lists!$BB$602,[1]Lists!$BD$602,IF('[1]Multi-Field'!H134=[1]Lists!$BB$603,[1]Lists!$BD$603,IF('[1]Multi-Field'!H134=$BB$604,$BD$604,""))))))</f>
        <v>120</v>
      </c>
      <c r="BL733" s="409">
        <f>IF('[1]Multi-Field'!H134=[1]Lists!$BB$599,[1]Lists!$BE$599,IF('[1]Multi-Field'!H134=[1]Lists!$BB$600,[1]Lists!$BE$600,IF('[1]Multi-Field'!H134=[1]Lists!$BB$601,[1]Lists!$BE$601,IF('[1]Multi-Field'!H134=[1]Lists!$BB$602,[1]Lists!$BE$602,IF('[1]Multi-Field'!H134=[1]Lists!$BB$603,[1]Lists!$BE$603,IF('[1]Multi-Field'!H134=$BB$604,$BE$604,""))))))</f>
        <v>80</v>
      </c>
      <c r="BM733" s="409">
        <f>IF('[1]Multi-Field'!AV134&gt;((1.5*BJ733)+1),0,IF(AND('[1]Multi-Field'!AV134&gt;([1]Lists!BJ733-1),'[1]Multi-Field'!H134&lt;(1.5*BJ733)),20,IF(AND('[1]Multi-Field'!AV134&gt;(BK733+20),'[1]Multi-Field'!AV134&lt;BJ733),(20+BJ733-'[1]Multi-Field'!AV134),IF('[1]Multi-Field'!AV134&lt;BK733-1+20,BK733,""))))</f>
        <v>120</v>
      </c>
      <c r="BN733" s="409">
        <f>IF('[1]Multi-Field'!AV134&gt;((1.5*BJ733)+1),0,IF(AND('[1]Multi-Field'!AV134&gt;([1]Lists!BJ733-1),'[1]Multi-Field'!AV134&lt;(1.5*BJ733)),20,IF(AND('[1]Multi-Field'!AV134&gt;(BL733+20),'[1]Multi-Field'!AV134&lt;BJ733),(20+BJ733-'[1]Multi-Field'!AV134),IF('[1]Multi-Field'!AV134&lt;BL733-1+20,BL733,""))))</f>
        <v>80</v>
      </c>
      <c r="BO733" s="409">
        <f>IF('[1]Multi-Field'!AV134&lt;60,(IF(OR('[1]Multi-Field'!H134=1,'[1]Multi-Field'!H134=2,'[1]Multi-Field'!H134=3),40,IF(OR('[1]Multi-Field'!H134=4,'[1]Multi-Field'!H134=5,'[1]Multi-Field'!H134=6),60,"#"))),IF(AND('[1]Multi-Field'!AV134&gt;59,'[1]Multi-Field'!AV134&lt;80),(IF(OR('[1]Multi-Field'!H134=1,'[1]Multi-Field'!H134=2),20,IF('[1]Multi-Field'!H134=3,40,IF(OR('[1]Multi-Field'!H134=4,'[1]Multi-Field'!H134=5,'[1]Multi-Field'!H134=6),60,"!")))),IF(AND('[1]Multi-Field'!AV134&gt;79,'[1]Multi-Field'!AV134&lt;100),(IF(OR('[1]Multi-Field'!H134=1,'[1]Multi-Field'!H134=2,'[1]Multi-Field'!H134=3),20,IF(OR('[1]Multi-Field'!H134=4,'[1]Multi-Field'!H134=5,'[1]Multi-Field'!H134=6),60,"?"))),IF(AND('[1]Multi-Field'!AV134&gt;99,'[1]Multi-Field'!AV134&lt;150),(IF(OR('[1]Multi-Field'!H134=1,'[1]Multi-Field'!H134=2,'[1]Multi-Field'!H134=3),20,IF(OR('[1]Multi-Field'!H134=4,'[1]Multi-Field'!H134=5,'[1]Multi-Field'!H134=6),40,"*"))),IF(AND('[1]Multi-Field'!AV134&gt;149,'[1]Multi-Field'!AV134&lt;200),(IF(OR('[1]Multi-Field'!H134=1,'[1]Multi-Field'!H134=2),0,IF(OR('[1]Multi-Field'!H134=3,'[1]Multi-Field'!H134=4,'[1]Multi-Field'!H134=5,'[1]Multi-Field'!H134=6),20,"&amp;"))),IF(AND('[1]Multi-Field'!AV134&gt;199,'[1]Multi-Field'!AV134&lt;269),(IF(OR('[1]Multi-Field'!H134=4,'[1]Multi-Field'!H134=5,'[1]Multi-Field'!H134=6),20,"&amp;")),IF('[1]Multi-Field'!AV134&gt;268,0,"%")))))))</f>
        <v>60</v>
      </c>
      <c r="BP733" s="409">
        <f>IF('[1]Multi-Field'!H134=1,((('[1]Multi-Field'!J134*40)-'[1]Multi-Field'!AV134)/0.6)-120,IF('[1]Multi-Field'!H134=2,((('[1]Multi-Field'!J134*40)-'[1]Multi-Field'!AV134)/0.6)-100,IF('[1]Multi-Field'!H134=3,((('[1]Multi-Field'!J134*40)-'[1]Multi-Field'!AV134)/0.6)-80,IF('[1]Multi-Field'!H134=4,((('[1]Multi-Field'!J134*40)-'[1]Multi-Field'!AV134)/0.6)-60,IF(OR('[1]Multi-Field'!H134=5,'[1]Multi-Field'!H134=6),((('[1]Multi-Field'!J134*40)-'[1]Multi-Field'!AV134)/0.6)-40,"")))))</f>
        <v>206.66666666666669</v>
      </c>
      <c r="BQ733" s="409">
        <f t="shared" si="97"/>
        <v>165.33333333333337</v>
      </c>
      <c r="BR733" s="409">
        <f t="shared" si="98"/>
        <v>136.4</v>
      </c>
      <c r="BS733" s="409">
        <f>IF('[1]Multi-Field'!AV134&gt;165,0,IF(AND('[1]Multi-Field'!AV134&gt;80,'[1]Multi-Field'!AV134&lt;166),20,IF('[1]Multi-Field'!AV134&lt;81,(110-'[1]Multi-Field'!AV134)*0.7,"")))</f>
        <v>77</v>
      </c>
      <c r="BT733" s="409" t="str">
        <f>IF('[1]Multi-Field'!AV134&gt;10,0,IF(50-(5*'[1]Multi-Field'!AV134),""))</f>
        <v/>
      </c>
      <c r="BU733" s="409">
        <f>IF('[1]Multi-Field'!AV134&gt;109,0,(110-'[1]Multi-Field'!AV134)*0.7)</f>
        <v>77</v>
      </c>
      <c r="BV733" s="409">
        <f>IF(AND('[1]Multi-Field'!H134=1,'[1]Multi-Field'!AV134&lt;100),(100-'[1]Multi-Field'!AV134)*0.88,IF(AND('[1]Multi-Field'!H134=2,'[1]Multi-Field'!AV134&lt;110),(110-'[1]Multi-Field'!AV134)*0.88,IF(AND('[1]Multi-Field'!H134=3,'[1]Multi-Field'!AV134&lt;130),(130-'[1]Multi-Field'!AV134)*1,IF(AND('[1]Multi-Field'!H134=4,'[1]Multi-Field'!AV134&lt;160),(160-'[1]Multi-Field'!AV134)*1.13,IF(AND(OR('[1]Multi-Field'!H134=5,'[1]Multi-Field'!H134=6),'[1]Multi-Field'!AV134&lt;200),(200-'[1]Multi-Field'!AV134)*0.88,0)))))</f>
        <v>180.79999999999998</v>
      </c>
      <c r="BW733" s="409">
        <f>IF(AND('[1]Multi-Field'!H134=1,'[1]Multi-Field'!AV134&lt;100),(100-'[1]Multi-Field'!AV134)*0.7,IF(AND('[1]Multi-Field'!H134=2,'[1]Multi-Field'!AV134&lt;110),(100-'[1]Multi-Field'!AV134)*0.7,IF(AND('[1]Multi-Field'!H134=3,'[1]Multi-Field'!AV134&lt;130),(130-'[1]Multi-Field'!AV134)*0.8,IF(AND('[1]Multi-Field'!H134=4,'[1]Multi-Field'!AV134&lt;160),(160-'[1]Multi-Field'!AV134)*0.9,IF(AND(OR('[1]Multi-Field'!H134=5,'[1]Multi-Field'!H134=6),'[1]Multi-Field'!AV134&lt;200),(200-'[1]Multi-Field'!AV134)*0.7,0)))))</f>
        <v>144</v>
      </c>
      <c r="BX733" s="409">
        <f>IF(AND(BW733&lt;20,OR('[1]Multi-Field'!Q134=[1]Lists!$AC$24,'[1]Multi-Field'!Q134=[1]Lists!$AC$10,'[1]Multi-Field'!Q134=[1]Lists!AC145,'[1]Multi-Field'!Q134=[1]Lists!$AC$22)),0,IF(BW733&lt;20,  20,BW733))</f>
        <v>144</v>
      </c>
      <c r="BY733" s="409">
        <f>IF(AND('[1]Multi-Field'!H134=1,[1]Lists!BX733&gt;50),50,IF(AND('[1]Multi-Field'!H134=2,[1]Lists!BX733&gt;60),60,IF(AND('[1]Multi-Field'!H134=3,[1]Lists!BX733&gt;70),70,IF(AND('[1]Multi-Field'!H134=4,[1]Lists!BX733&gt;80),80,IF(AND(OR('[1]Multi-Field'!H134=5,'[1]Multi-Field'!H134=6),[1]Lists!BX733&gt;100),100,[1]Lists!BX733)))))</f>
        <v>80</v>
      </c>
      <c r="BZ733" s="422">
        <f t="shared" si="99"/>
        <v>75</v>
      </c>
      <c r="CA733" s="409">
        <f t="shared" si="100"/>
        <v>0</v>
      </c>
    </row>
    <row r="734" spans="16:79">
      <c r="P734" s="391"/>
      <c r="Q734" s="83"/>
      <c r="R734" s="395"/>
      <c r="S734" s="395"/>
      <c r="T734" s="395"/>
      <c r="U734" s="396"/>
      <c r="BH734" s="409">
        <v>133</v>
      </c>
      <c r="BI734" s="424">
        <f>'[1]Multi-Field'!B135</f>
        <v>0</v>
      </c>
      <c r="BJ734" s="409">
        <f>IF('[1]Multi-Field'!H135=[1]Lists!$BB$599,[1]Lists!$BC$599,IF('[1]Multi-Field'!H135=[1]Lists!$BB$600,[1]Lists!$BC$600,IF('[1]Multi-Field'!H135=[1]Lists!$BB$601,[1]Lists!$BC$601,IF('[1]Multi-Field'!H135=[1]Lists!$BB$602,[1]Lists!$BC$602,IF('[1]Multi-Field'!H135=[1]Lists!$BB$603,[1]Lists!$BC$603,IF('[1]Multi-Field'!H135=$BB$604,$BC$604,""))))))</f>
        <v>130</v>
      </c>
      <c r="BK734" s="409">
        <f>IF('[1]Multi-Field'!H135=[1]Lists!$BB$599,[1]Lists!$BD$599,IF('[1]Multi-Field'!H135=[1]Lists!$BB$600,[1]Lists!$BD$600,IF('[1]Multi-Field'!H135=[1]Lists!$BB$601,[1]Lists!$BD$601,IF('[1]Multi-Field'!H135=[1]Lists!$BB$602,[1]Lists!$BD$602,IF('[1]Multi-Field'!H135=[1]Lists!$BB$603,[1]Lists!$BD$603,IF('[1]Multi-Field'!H135=$BB$604,$BD$604,""))))))</f>
        <v>80</v>
      </c>
      <c r="BL734" s="409">
        <f>IF('[1]Multi-Field'!H135=[1]Lists!$BB$599,[1]Lists!$BE$599,IF('[1]Multi-Field'!H135=[1]Lists!$BB$600,[1]Lists!$BE$600,IF('[1]Multi-Field'!H135=[1]Lists!$BB$601,[1]Lists!$BE$601,IF('[1]Multi-Field'!H135=[1]Lists!$BB$602,[1]Lists!$BE$602,IF('[1]Multi-Field'!H135=[1]Lists!$BB$603,[1]Lists!$BE$603,IF('[1]Multi-Field'!H135=$BB$604,$BE$604,""))))))</f>
        <v>70</v>
      </c>
      <c r="BM734" s="409">
        <f>IF('[1]Multi-Field'!AV135&gt;((1.5*BJ734)+1),0,IF(AND('[1]Multi-Field'!AV135&gt;([1]Lists!BJ734-1),'[1]Multi-Field'!H135&lt;(1.5*BJ734)),20,IF(AND('[1]Multi-Field'!AV135&gt;(BK734+20),'[1]Multi-Field'!AV135&lt;BJ734),(20+BJ734-'[1]Multi-Field'!AV135),IF('[1]Multi-Field'!AV135&lt;BK734-1+20,BK734,""))))</f>
        <v>80</v>
      </c>
      <c r="BN734" s="409">
        <f>IF('[1]Multi-Field'!AV135&gt;((1.5*BJ734)+1),0,IF(AND('[1]Multi-Field'!AV135&gt;([1]Lists!BJ734-1),'[1]Multi-Field'!AV135&lt;(1.5*BJ734)),20,IF(AND('[1]Multi-Field'!AV135&gt;(BL734+20),'[1]Multi-Field'!AV135&lt;BJ734),(20+BJ734-'[1]Multi-Field'!AV135),IF('[1]Multi-Field'!AV135&lt;BL734-1+20,BL734,""))))</f>
        <v>70</v>
      </c>
      <c r="BO734" s="409">
        <f>IF('[1]Multi-Field'!AV135&lt;60,(IF(OR('[1]Multi-Field'!H135=1,'[1]Multi-Field'!H135=2,'[1]Multi-Field'!H135=3),40,IF(OR('[1]Multi-Field'!H135=4,'[1]Multi-Field'!H135=5,'[1]Multi-Field'!H135=6),60,"#"))),IF(AND('[1]Multi-Field'!AV135&gt;59,'[1]Multi-Field'!AV135&lt;80),(IF(OR('[1]Multi-Field'!H135=1,'[1]Multi-Field'!H135=2),20,IF('[1]Multi-Field'!H135=3,40,IF(OR('[1]Multi-Field'!H135=4,'[1]Multi-Field'!H135=5,'[1]Multi-Field'!H135=6),60,"!")))),IF(AND('[1]Multi-Field'!AV135&gt;79,'[1]Multi-Field'!AV135&lt;100),(IF(OR('[1]Multi-Field'!H135=1,'[1]Multi-Field'!H135=2,'[1]Multi-Field'!H135=3),20,IF(OR('[1]Multi-Field'!H135=4,'[1]Multi-Field'!H135=5,'[1]Multi-Field'!H135=6),60,"?"))),IF(AND('[1]Multi-Field'!AV135&gt;99,'[1]Multi-Field'!AV135&lt;150),(IF(OR('[1]Multi-Field'!H135=1,'[1]Multi-Field'!H135=2,'[1]Multi-Field'!H135=3),20,IF(OR('[1]Multi-Field'!H135=4,'[1]Multi-Field'!H135=5,'[1]Multi-Field'!H135=6),40,"*"))),IF(AND('[1]Multi-Field'!AV135&gt;149,'[1]Multi-Field'!AV135&lt;200),(IF(OR('[1]Multi-Field'!H135=1,'[1]Multi-Field'!H135=2),0,IF(OR('[1]Multi-Field'!H135=3,'[1]Multi-Field'!H135=4,'[1]Multi-Field'!H135=5,'[1]Multi-Field'!H135=6),20,"&amp;"))),IF(AND('[1]Multi-Field'!AV135&gt;199,'[1]Multi-Field'!AV135&lt;269),(IF(OR('[1]Multi-Field'!H135=4,'[1]Multi-Field'!H135=5,'[1]Multi-Field'!H135=6),20,"&amp;")),IF('[1]Multi-Field'!AV135&gt;268,0,"%")))))))</f>
        <v>40</v>
      </c>
      <c r="BP734" s="409">
        <f>IF('[1]Multi-Field'!H135=1,((('[1]Multi-Field'!J135*40)-'[1]Multi-Field'!AV135)/0.6)-120,IF('[1]Multi-Field'!H135=2,((('[1]Multi-Field'!J135*40)-'[1]Multi-Field'!AV135)/0.6)-100,IF('[1]Multi-Field'!H135=3,((('[1]Multi-Field'!J135*40)-'[1]Multi-Field'!AV135)/0.6)-80,IF('[1]Multi-Field'!H135=4,((('[1]Multi-Field'!J135*40)-'[1]Multi-Field'!AV135)/0.6)-60,IF(OR('[1]Multi-Field'!H135=5,'[1]Multi-Field'!H135=6),((('[1]Multi-Field'!J135*40)-'[1]Multi-Field'!AV135)/0.6)-40,"")))))</f>
        <v>286.66666666666669</v>
      </c>
      <c r="BQ734" s="409">
        <f t="shared" si="97"/>
        <v>229.33333333333337</v>
      </c>
      <c r="BR734" s="409">
        <f t="shared" si="98"/>
        <v>189.20000000000002</v>
      </c>
      <c r="BS734" s="409">
        <f>IF('[1]Multi-Field'!AV135&gt;165,0,IF(AND('[1]Multi-Field'!AV135&gt;80,'[1]Multi-Field'!AV135&lt;166),20,IF('[1]Multi-Field'!AV135&lt;81,(110-'[1]Multi-Field'!AV135)*0.7,"")))</f>
        <v>77</v>
      </c>
      <c r="BT734" s="409" t="str">
        <f>IF('[1]Multi-Field'!AV135&gt;10,0,IF(50-(5*'[1]Multi-Field'!AV135),""))</f>
        <v/>
      </c>
      <c r="BU734" s="409">
        <f>IF('[1]Multi-Field'!AV135&gt;109,0,(110-'[1]Multi-Field'!AV135)*0.7)</f>
        <v>77</v>
      </c>
      <c r="BV734" s="409">
        <f>IF(AND('[1]Multi-Field'!H135=1,'[1]Multi-Field'!AV135&lt;100),(100-'[1]Multi-Field'!AV135)*0.88,IF(AND('[1]Multi-Field'!H135=2,'[1]Multi-Field'!AV135&lt;110),(110-'[1]Multi-Field'!AV135)*0.88,IF(AND('[1]Multi-Field'!H135=3,'[1]Multi-Field'!AV135&lt;130),(130-'[1]Multi-Field'!AV135)*1,IF(AND('[1]Multi-Field'!H135=4,'[1]Multi-Field'!AV135&lt;160),(160-'[1]Multi-Field'!AV135)*1.13,IF(AND(OR('[1]Multi-Field'!H135=5,'[1]Multi-Field'!H135=6),'[1]Multi-Field'!AV135&lt;200),(200-'[1]Multi-Field'!AV135)*0.88,0)))))</f>
        <v>130</v>
      </c>
      <c r="BW734" s="409">
        <f>IF(AND('[1]Multi-Field'!H135=1,'[1]Multi-Field'!AV135&lt;100),(100-'[1]Multi-Field'!AV135)*0.7,IF(AND('[1]Multi-Field'!H135=2,'[1]Multi-Field'!AV135&lt;110),(100-'[1]Multi-Field'!AV135)*0.7,IF(AND('[1]Multi-Field'!H135=3,'[1]Multi-Field'!AV135&lt;130),(130-'[1]Multi-Field'!AV135)*0.8,IF(AND('[1]Multi-Field'!H135=4,'[1]Multi-Field'!AV135&lt;160),(160-'[1]Multi-Field'!AV135)*0.9,IF(AND(OR('[1]Multi-Field'!H135=5,'[1]Multi-Field'!H135=6),'[1]Multi-Field'!AV135&lt;200),(200-'[1]Multi-Field'!AV135)*0.7,0)))))</f>
        <v>104</v>
      </c>
      <c r="BX734" s="409">
        <f>IF(AND(BW734&lt;20,OR('[1]Multi-Field'!Q135=[1]Lists!$AC$24,'[1]Multi-Field'!Q135=[1]Lists!$AC$10,'[1]Multi-Field'!Q135=[1]Lists!AC146,'[1]Multi-Field'!Q135=[1]Lists!$AC$22)),0,IF(BW734&lt;20,  20,BW734))</f>
        <v>104</v>
      </c>
      <c r="BY734" s="409">
        <f>IF(AND('[1]Multi-Field'!H135=1,[1]Lists!BX734&gt;50),50,IF(AND('[1]Multi-Field'!H135=2,[1]Lists!BX734&gt;60),60,IF(AND('[1]Multi-Field'!H135=3,[1]Lists!BX734&gt;70),70,IF(AND('[1]Multi-Field'!H135=4,[1]Lists!BX734&gt;80),80,IF(AND(OR('[1]Multi-Field'!H135=5,'[1]Multi-Field'!H135=6),[1]Lists!BX734&gt;100),100,[1]Lists!BX734)))))</f>
        <v>70</v>
      </c>
      <c r="BZ734" s="422">
        <f t="shared" si="99"/>
        <v>65</v>
      </c>
      <c r="CA734" s="409">
        <f t="shared" si="100"/>
        <v>0</v>
      </c>
    </row>
    <row r="735" spans="16:79">
      <c r="P735" s="391"/>
      <c r="Q735" s="84"/>
      <c r="R735" s="395"/>
      <c r="S735" s="395"/>
      <c r="T735" s="395"/>
      <c r="U735" s="396"/>
      <c r="BH735" s="409">
        <v>134</v>
      </c>
      <c r="BI735" s="424">
        <f>'[1]Multi-Field'!B136</f>
        <v>0</v>
      </c>
      <c r="BJ735" s="409">
        <f>IF('[1]Multi-Field'!H136=[1]Lists!$BB$599,[1]Lists!$BC$599,IF('[1]Multi-Field'!H136=[1]Lists!$BB$600,[1]Lists!$BC$600,IF('[1]Multi-Field'!H136=[1]Lists!$BB$601,[1]Lists!$BC$601,IF('[1]Multi-Field'!H136=[1]Lists!$BB$602,[1]Lists!$BC$602,IF('[1]Multi-Field'!H136=[1]Lists!$BB$603,[1]Lists!$BC$603,IF('[1]Multi-Field'!H136=$BB$604,$BC$604,""))))))</f>
        <v>180</v>
      </c>
      <c r="BK735" s="409">
        <f>IF('[1]Multi-Field'!H136=[1]Lists!$BB$599,[1]Lists!$BD$599,IF('[1]Multi-Field'!H136=[1]Lists!$BB$600,[1]Lists!$BD$600,IF('[1]Multi-Field'!H136=[1]Lists!$BB$601,[1]Lists!$BD$601,IF('[1]Multi-Field'!H136=[1]Lists!$BB$602,[1]Lists!$BD$602,IF('[1]Multi-Field'!H136=[1]Lists!$BB$603,[1]Lists!$BD$603,IF('[1]Multi-Field'!H136=$BB$604,$BD$604,""))))))</f>
        <v>120</v>
      </c>
      <c r="BL735" s="409">
        <f>IF('[1]Multi-Field'!H136=[1]Lists!$BB$599,[1]Lists!$BE$599,IF('[1]Multi-Field'!H136=[1]Lists!$BB$600,[1]Lists!$BE$600,IF('[1]Multi-Field'!H136=[1]Lists!$BB$601,[1]Lists!$BE$601,IF('[1]Multi-Field'!H136=[1]Lists!$BB$602,[1]Lists!$BE$602,IF('[1]Multi-Field'!H136=[1]Lists!$BB$603,[1]Lists!$BE$603,IF('[1]Multi-Field'!H136=$BB$604,$BE$604,""))))))</f>
        <v>100</v>
      </c>
      <c r="BM735" s="409">
        <f>IF('[1]Multi-Field'!AV136&gt;((1.5*BJ735)+1),0,IF(AND('[1]Multi-Field'!AV136&gt;([1]Lists!BJ735-1),'[1]Multi-Field'!H136&lt;(1.5*BJ735)),20,IF(AND('[1]Multi-Field'!AV136&gt;(BK735+20),'[1]Multi-Field'!AV136&lt;BJ735),(20+BJ735-'[1]Multi-Field'!AV136),IF('[1]Multi-Field'!AV136&lt;BK735-1+20,BK735,""))))</f>
        <v>120</v>
      </c>
      <c r="BN735" s="409">
        <f>IF('[1]Multi-Field'!AV136&gt;((1.5*BJ735)+1),0,IF(AND('[1]Multi-Field'!AV136&gt;([1]Lists!BJ735-1),'[1]Multi-Field'!AV136&lt;(1.5*BJ735)),20,IF(AND('[1]Multi-Field'!AV136&gt;(BL735+20),'[1]Multi-Field'!AV136&lt;BJ735),(20+BJ735-'[1]Multi-Field'!AV136),IF('[1]Multi-Field'!AV136&lt;BL735-1+20,BL735,""))))</f>
        <v>100</v>
      </c>
      <c r="BO735" s="409">
        <f>IF('[1]Multi-Field'!AV136&lt;60,(IF(OR('[1]Multi-Field'!H136=1,'[1]Multi-Field'!H136=2,'[1]Multi-Field'!H136=3),40,IF(OR('[1]Multi-Field'!H136=4,'[1]Multi-Field'!H136=5,'[1]Multi-Field'!H136=6),60,"#"))),IF(AND('[1]Multi-Field'!AV136&gt;59,'[1]Multi-Field'!AV136&lt;80),(IF(OR('[1]Multi-Field'!H136=1,'[1]Multi-Field'!H136=2),20,IF('[1]Multi-Field'!H136=3,40,IF(OR('[1]Multi-Field'!H136=4,'[1]Multi-Field'!H136=5,'[1]Multi-Field'!H136=6),60,"!")))),IF(AND('[1]Multi-Field'!AV136&gt;79,'[1]Multi-Field'!AV136&lt;100),(IF(OR('[1]Multi-Field'!H136=1,'[1]Multi-Field'!H136=2,'[1]Multi-Field'!H136=3),20,IF(OR('[1]Multi-Field'!H136=4,'[1]Multi-Field'!H136=5,'[1]Multi-Field'!H136=6),60,"?"))),IF(AND('[1]Multi-Field'!AV136&gt;99,'[1]Multi-Field'!AV136&lt;150),(IF(OR('[1]Multi-Field'!H136=1,'[1]Multi-Field'!H136=2,'[1]Multi-Field'!H136=3),20,IF(OR('[1]Multi-Field'!H136=4,'[1]Multi-Field'!H136=5,'[1]Multi-Field'!H136=6),40,"*"))),IF(AND('[1]Multi-Field'!AV136&gt;149,'[1]Multi-Field'!AV136&lt;200),(IF(OR('[1]Multi-Field'!H136=1,'[1]Multi-Field'!H136=2),0,IF(OR('[1]Multi-Field'!H136=3,'[1]Multi-Field'!H136=4,'[1]Multi-Field'!H136=5,'[1]Multi-Field'!H136=6),20,"&amp;"))),IF(AND('[1]Multi-Field'!AV136&gt;199,'[1]Multi-Field'!AV136&lt;269),(IF(OR('[1]Multi-Field'!H136=4,'[1]Multi-Field'!H136=5,'[1]Multi-Field'!H136=6),20,"&amp;")),IF('[1]Multi-Field'!AV136&gt;268,0,"%")))))))</f>
        <v>60</v>
      </c>
      <c r="BP735" s="409">
        <f>IF('[1]Multi-Field'!H136=1,((('[1]Multi-Field'!J136*40)-'[1]Multi-Field'!AV136)/0.6)-120,IF('[1]Multi-Field'!H136=2,((('[1]Multi-Field'!J136*40)-'[1]Multi-Field'!AV136)/0.6)-100,IF('[1]Multi-Field'!H136=3,((('[1]Multi-Field'!J136*40)-'[1]Multi-Field'!AV136)/0.6)-80,IF('[1]Multi-Field'!H136=4,((('[1]Multi-Field'!J136*40)-'[1]Multi-Field'!AV136)/0.6)-60,IF(OR('[1]Multi-Field'!H136=5,'[1]Multi-Field'!H136=6),((('[1]Multi-Field'!J136*40)-'[1]Multi-Field'!AV136)/0.6)-40,"")))))</f>
        <v>260</v>
      </c>
      <c r="BQ735" s="409">
        <f t="shared" si="97"/>
        <v>208</v>
      </c>
      <c r="BR735" s="409">
        <f t="shared" si="98"/>
        <v>171.6</v>
      </c>
      <c r="BS735" s="409">
        <f>IF('[1]Multi-Field'!AV136&gt;165,0,IF(AND('[1]Multi-Field'!AV136&gt;80,'[1]Multi-Field'!AV136&lt;166),20,IF('[1]Multi-Field'!AV136&lt;81,(110-'[1]Multi-Field'!AV136)*0.7,"")))</f>
        <v>77</v>
      </c>
      <c r="BT735" s="409" t="str">
        <f>IF('[1]Multi-Field'!AV136&gt;10,0,IF(50-(5*'[1]Multi-Field'!AV136),""))</f>
        <v/>
      </c>
      <c r="BU735" s="409">
        <f>IF('[1]Multi-Field'!AV136&gt;109,0,(110-'[1]Multi-Field'!AV136)*0.7)</f>
        <v>77</v>
      </c>
      <c r="BV735" s="409">
        <f>IF(AND('[1]Multi-Field'!H136=1,'[1]Multi-Field'!AV136&lt;100),(100-'[1]Multi-Field'!AV136)*0.88,IF(AND('[1]Multi-Field'!H136=2,'[1]Multi-Field'!AV136&lt;110),(110-'[1]Multi-Field'!AV136)*0.88,IF(AND('[1]Multi-Field'!H136=3,'[1]Multi-Field'!AV136&lt;130),(130-'[1]Multi-Field'!AV136)*1,IF(AND('[1]Multi-Field'!H136=4,'[1]Multi-Field'!AV136&lt;160),(160-'[1]Multi-Field'!AV136)*1.13,IF(AND(OR('[1]Multi-Field'!H136=5,'[1]Multi-Field'!H136=6),'[1]Multi-Field'!AV136&lt;200),(200-'[1]Multi-Field'!AV136)*0.88,0)))))</f>
        <v>176</v>
      </c>
      <c r="BW735" s="409">
        <f>IF(AND('[1]Multi-Field'!H136=1,'[1]Multi-Field'!AV136&lt;100),(100-'[1]Multi-Field'!AV136)*0.7,IF(AND('[1]Multi-Field'!H136=2,'[1]Multi-Field'!AV136&lt;110),(100-'[1]Multi-Field'!AV136)*0.7,IF(AND('[1]Multi-Field'!H136=3,'[1]Multi-Field'!AV136&lt;130),(130-'[1]Multi-Field'!AV136)*0.8,IF(AND('[1]Multi-Field'!H136=4,'[1]Multi-Field'!AV136&lt;160),(160-'[1]Multi-Field'!AV136)*0.9,IF(AND(OR('[1]Multi-Field'!H136=5,'[1]Multi-Field'!H136=6),'[1]Multi-Field'!AV136&lt;200),(200-'[1]Multi-Field'!AV136)*0.7,0)))))</f>
        <v>140</v>
      </c>
      <c r="BX735" s="409">
        <f>IF(AND(BW735&lt;20,OR('[1]Multi-Field'!Q136=[1]Lists!$AC$24,'[1]Multi-Field'!Q136=[1]Lists!$AC$10,'[1]Multi-Field'!Q136=[1]Lists!AC147,'[1]Multi-Field'!Q136=[1]Lists!$AC$22)),0,IF(BW735&lt;20,  20,BW735))</f>
        <v>140</v>
      </c>
      <c r="BY735" s="409">
        <f>IF(AND('[1]Multi-Field'!H136=1,[1]Lists!BX735&gt;50),50,IF(AND('[1]Multi-Field'!H136=2,[1]Lists!BX735&gt;60),60,IF(AND('[1]Multi-Field'!H136=3,[1]Lists!BX735&gt;70),70,IF(AND('[1]Multi-Field'!H136=4,[1]Lists!BX735&gt;80),80,IF(AND(OR('[1]Multi-Field'!H136=5,'[1]Multi-Field'!H136=6),[1]Lists!BX735&gt;100),100,[1]Lists!BX735)))))</f>
        <v>100</v>
      </c>
      <c r="BZ735" s="422">
        <f t="shared" si="99"/>
        <v>95</v>
      </c>
      <c r="CA735" s="409">
        <f t="shared" si="100"/>
        <v>0</v>
      </c>
    </row>
    <row r="736" spans="16:79">
      <c r="P736" s="391"/>
      <c r="Q736" s="84"/>
      <c r="R736" s="395"/>
      <c r="S736" s="395"/>
      <c r="T736" s="395"/>
      <c r="U736" s="396"/>
      <c r="BH736" s="409">
        <v>135</v>
      </c>
      <c r="BI736" s="424">
        <f>'[1]Multi-Field'!B137</f>
        <v>0</v>
      </c>
      <c r="BJ736" s="409">
        <f>IF('[1]Multi-Field'!H137=[1]Lists!$BB$599,[1]Lists!$BC$599,IF('[1]Multi-Field'!H137=[1]Lists!$BB$600,[1]Lists!$BC$600,IF('[1]Multi-Field'!H137=[1]Lists!$BB$601,[1]Lists!$BC$601,IF('[1]Multi-Field'!H137=[1]Lists!$BB$602,[1]Lists!$BC$602,IF('[1]Multi-Field'!H137=[1]Lists!$BB$603,[1]Lists!$BC$603,IF('[1]Multi-Field'!H137=$BB$604,$BC$604,""))))))</f>
        <v>180</v>
      </c>
      <c r="BK736" s="409">
        <f>IF('[1]Multi-Field'!H137=[1]Lists!$BB$599,[1]Lists!$BD$599,IF('[1]Multi-Field'!H137=[1]Lists!$BB$600,[1]Lists!$BD$600,IF('[1]Multi-Field'!H137=[1]Lists!$BB$601,[1]Lists!$BD$601,IF('[1]Multi-Field'!H137=[1]Lists!$BB$602,[1]Lists!$BD$602,IF('[1]Multi-Field'!H137=[1]Lists!$BB$603,[1]Lists!$BD$603,IF('[1]Multi-Field'!H137=$BB$604,$BD$604,""))))))</f>
        <v>120</v>
      </c>
      <c r="BL736" s="409">
        <f>IF('[1]Multi-Field'!H137=[1]Lists!$BB$599,[1]Lists!$BE$599,IF('[1]Multi-Field'!H137=[1]Lists!$BB$600,[1]Lists!$BE$600,IF('[1]Multi-Field'!H137=[1]Lists!$BB$601,[1]Lists!$BE$601,IF('[1]Multi-Field'!H137=[1]Lists!$BB$602,[1]Lists!$BE$602,IF('[1]Multi-Field'!H137=[1]Lists!$BB$603,[1]Lists!$BE$603,IF('[1]Multi-Field'!H137=$BB$604,$BE$604,""))))))</f>
        <v>100</v>
      </c>
      <c r="BM736" s="409">
        <f>IF('[1]Multi-Field'!AV137&gt;((1.5*BJ736)+1),0,IF(AND('[1]Multi-Field'!AV137&gt;([1]Lists!BJ736-1),'[1]Multi-Field'!H137&lt;(1.5*BJ736)),20,IF(AND('[1]Multi-Field'!AV137&gt;(BK736+20),'[1]Multi-Field'!AV137&lt;BJ736),(20+BJ736-'[1]Multi-Field'!AV137),IF('[1]Multi-Field'!AV137&lt;BK736-1+20,BK736,""))))</f>
        <v>120</v>
      </c>
      <c r="BN736" s="409">
        <f>IF('[1]Multi-Field'!AV137&gt;((1.5*BJ736)+1),0,IF(AND('[1]Multi-Field'!AV137&gt;([1]Lists!BJ736-1),'[1]Multi-Field'!AV137&lt;(1.5*BJ736)),20,IF(AND('[1]Multi-Field'!AV137&gt;(BL736+20),'[1]Multi-Field'!AV137&lt;BJ736),(20+BJ736-'[1]Multi-Field'!AV137),IF('[1]Multi-Field'!AV137&lt;BL736-1+20,BL736,""))))</f>
        <v>100</v>
      </c>
      <c r="BO736" s="409">
        <f>IF('[1]Multi-Field'!AV137&lt;60,(IF(OR('[1]Multi-Field'!H137=1,'[1]Multi-Field'!H137=2,'[1]Multi-Field'!H137=3),40,IF(OR('[1]Multi-Field'!H137=4,'[1]Multi-Field'!H137=5,'[1]Multi-Field'!H137=6),60,"#"))),IF(AND('[1]Multi-Field'!AV137&gt;59,'[1]Multi-Field'!AV137&lt;80),(IF(OR('[1]Multi-Field'!H137=1,'[1]Multi-Field'!H137=2),20,IF('[1]Multi-Field'!H137=3,40,IF(OR('[1]Multi-Field'!H137=4,'[1]Multi-Field'!H137=5,'[1]Multi-Field'!H137=6),60,"!")))),IF(AND('[1]Multi-Field'!AV137&gt;79,'[1]Multi-Field'!AV137&lt;100),(IF(OR('[1]Multi-Field'!H137=1,'[1]Multi-Field'!H137=2,'[1]Multi-Field'!H137=3),20,IF(OR('[1]Multi-Field'!H137=4,'[1]Multi-Field'!H137=5,'[1]Multi-Field'!H137=6),60,"?"))),IF(AND('[1]Multi-Field'!AV137&gt;99,'[1]Multi-Field'!AV137&lt;150),(IF(OR('[1]Multi-Field'!H137=1,'[1]Multi-Field'!H137=2,'[1]Multi-Field'!H137=3),20,IF(OR('[1]Multi-Field'!H137=4,'[1]Multi-Field'!H137=5,'[1]Multi-Field'!H137=6),40,"*"))),IF(AND('[1]Multi-Field'!AV137&gt;149,'[1]Multi-Field'!AV137&lt;200),(IF(OR('[1]Multi-Field'!H137=1,'[1]Multi-Field'!H137=2),0,IF(OR('[1]Multi-Field'!H137=3,'[1]Multi-Field'!H137=4,'[1]Multi-Field'!H137=5,'[1]Multi-Field'!H137=6),20,"&amp;"))),IF(AND('[1]Multi-Field'!AV137&gt;199,'[1]Multi-Field'!AV137&lt;269),(IF(OR('[1]Multi-Field'!H137=4,'[1]Multi-Field'!H137=5,'[1]Multi-Field'!H137=6),20,"&amp;")),IF('[1]Multi-Field'!AV137&gt;268,0,"%")))))))</f>
        <v>60</v>
      </c>
      <c r="BP736" s="409">
        <f>IF('[1]Multi-Field'!H137=1,((('[1]Multi-Field'!J137*40)-'[1]Multi-Field'!AV137)/0.6)-120,IF('[1]Multi-Field'!H137=2,((('[1]Multi-Field'!J137*40)-'[1]Multi-Field'!AV137)/0.6)-100,IF('[1]Multi-Field'!H137=3,((('[1]Multi-Field'!J137*40)-'[1]Multi-Field'!AV137)/0.6)-80,IF('[1]Multi-Field'!H137=4,((('[1]Multi-Field'!J137*40)-'[1]Multi-Field'!AV137)/0.6)-60,IF(OR('[1]Multi-Field'!H137=5,'[1]Multi-Field'!H137=6),((('[1]Multi-Field'!J137*40)-'[1]Multi-Field'!AV137)/0.6)-40,"")))))</f>
        <v>193.33333333333334</v>
      </c>
      <c r="BQ736" s="409">
        <f t="shared" si="97"/>
        <v>154.66666666666669</v>
      </c>
      <c r="BR736" s="409">
        <f t="shared" si="98"/>
        <v>127.60000000000001</v>
      </c>
      <c r="BS736" s="409">
        <f>IF('[1]Multi-Field'!AV137&gt;165,0,IF(AND('[1]Multi-Field'!AV137&gt;80,'[1]Multi-Field'!AV137&lt;166),20,IF('[1]Multi-Field'!AV137&lt;81,(110-'[1]Multi-Field'!AV137)*0.7,"")))</f>
        <v>77</v>
      </c>
      <c r="BT736" s="409" t="str">
        <f>IF('[1]Multi-Field'!AV137&gt;10,0,IF(50-(5*'[1]Multi-Field'!AV137),""))</f>
        <v/>
      </c>
      <c r="BU736" s="409">
        <f>IF('[1]Multi-Field'!AV137&gt;109,0,(110-'[1]Multi-Field'!AV137)*0.7)</f>
        <v>77</v>
      </c>
      <c r="BV736" s="409">
        <f>IF(AND('[1]Multi-Field'!H137=1,'[1]Multi-Field'!AV137&lt;100),(100-'[1]Multi-Field'!AV137)*0.88,IF(AND('[1]Multi-Field'!H137=2,'[1]Multi-Field'!AV137&lt;110),(110-'[1]Multi-Field'!AV137)*0.88,IF(AND('[1]Multi-Field'!H137=3,'[1]Multi-Field'!AV137&lt;130),(130-'[1]Multi-Field'!AV137)*1,IF(AND('[1]Multi-Field'!H137=4,'[1]Multi-Field'!AV137&lt;160),(160-'[1]Multi-Field'!AV137)*1.13,IF(AND(OR('[1]Multi-Field'!H137=5,'[1]Multi-Field'!H137=6),'[1]Multi-Field'!AV137&lt;200),(200-'[1]Multi-Field'!AV137)*0.88,0)))))</f>
        <v>176</v>
      </c>
      <c r="BW736" s="409">
        <f>IF(AND('[1]Multi-Field'!H137=1,'[1]Multi-Field'!AV137&lt;100),(100-'[1]Multi-Field'!AV137)*0.7,IF(AND('[1]Multi-Field'!H137=2,'[1]Multi-Field'!AV137&lt;110),(100-'[1]Multi-Field'!AV137)*0.7,IF(AND('[1]Multi-Field'!H137=3,'[1]Multi-Field'!AV137&lt;130),(130-'[1]Multi-Field'!AV137)*0.8,IF(AND('[1]Multi-Field'!H137=4,'[1]Multi-Field'!AV137&lt;160),(160-'[1]Multi-Field'!AV137)*0.9,IF(AND(OR('[1]Multi-Field'!H137=5,'[1]Multi-Field'!H137=6),'[1]Multi-Field'!AV137&lt;200),(200-'[1]Multi-Field'!AV137)*0.7,0)))))</f>
        <v>140</v>
      </c>
      <c r="BX736" s="409">
        <f>IF(AND(BW736&lt;20,OR('[1]Multi-Field'!Q137=[1]Lists!$AC$24,'[1]Multi-Field'!Q137=[1]Lists!$AC$10,'[1]Multi-Field'!Q137=[1]Lists!AC148,'[1]Multi-Field'!Q137=[1]Lists!$AC$22)),0,IF(BW736&lt;20,  20,BW736))</f>
        <v>140</v>
      </c>
      <c r="BY736" s="409">
        <f>IF(AND('[1]Multi-Field'!H137=1,[1]Lists!BX736&gt;50),50,IF(AND('[1]Multi-Field'!H137=2,[1]Lists!BX736&gt;60),60,IF(AND('[1]Multi-Field'!H137=3,[1]Lists!BX736&gt;70),70,IF(AND('[1]Multi-Field'!H137=4,[1]Lists!BX736&gt;80),80,IF(AND(OR('[1]Multi-Field'!H137=5,'[1]Multi-Field'!H137=6),[1]Lists!BX736&gt;100),100,[1]Lists!BX736)))))</f>
        <v>100</v>
      </c>
      <c r="BZ736" s="422">
        <f t="shared" si="99"/>
        <v>95</v>
      </c>
      <c r="CA736" s="409">
        <f t="shared" si="100"/>
        <v>0</v>
      </c>
    </row>
    <row r="737" spans="16:79" ht="13.5" thickBot="1">
      <c r="P737" s="391"/>
      <c r="Q737" s="85"/>
      <c r="R737" s="397"/>
      <c r="S737" s="397"/>
      <c r="T737" s="397"/>
      <c r="U737" s="398"/>
      <c r="BH737" s="409">
        <v>136</v>
      </c>
      <c r="BI737" s="424">
        <f>'[1]Multi-Field'!B138</f>
        <v>0</v>
      </c>
      <c r="BJ737" s="409">
        <f>IF('[1]Multi-Field'!H138=[1]Lists!$BB$599,[1]Lists!$BC$599,IF('[1]Multi-Field'!H138=[1]Lists!$BB$600,[1]Lists!$BC$600,IF('[1]Multi-Field'!H138=[1]Lists!$BB$601,[1]Lists!$BC$601,IF('[1]Multi-Field'!H138=[1]Lists!$BB$602,[1]Lists!$BC$602,IF('[1]Multi-Field'!H138=[1]Lists!$BB$603,[1]Lists!$BC$603,IF('[1]Multi-Field'!H138=$BB$604,$BC$604,""))))))</f>
        <v>160</v>
      </c>
      <c r="BK737" s="409">
        <f>IF('[1]Multi-Field'!H138=[1]Lists!$BB$599,[1]Lists!$BD$599,IF('[1]Multi-Field'!H138=[1]Lists!$BB$600,[1]Lists!$BD$600,IF('[1]Multi-Field'!H138=[1]Lists!$BB$601,[1]Lists!$BD$601,IF('[1]Multi-Field'!H138=[1]Lists!$BB$602,[1]Lists!$BD$602,IF('[1]Multi-Field'!H138=[1]Lists!$BB$603,[1]Lists!$BD$603,IF('[1]Multi-Field'!H138=$BB$604,$BD$604,""))))))</f>
        <v>120</v>
      </c>
      <c r="BL737" s="409">
        <f>IF('[1]Multi-Field'!H138=[1]Lists!$BB$599,[1]Lists!$BE$599,IF('[1]Multi-Field'!H138=[1]Lists!$BB$600,[1]Lists!$BE$600,IF('[1]Multi-Field'!H138=[1]Lists!$BB$601,[1]Lists!$BE$601,IF('[1]Multi-Field'!H138=[1]Lists!$BB$602,[1]Lists!$BE$602,IF('[1]Multi-Field'!H138=[1]Lists!$BB$603,[1]Lists!$BE$603,IF('[1]Multi-Field'!H138=$BB$604,$BE$604,""))))))</f>
        <v>80</v>
      </c>
      <c r="BM737" s="409">
        <f>IF('[1]Multi-Field'!AV138&gt;((1.5*BJ737)+1),0,IF(AND('[1]Multi-Field'!AV138&gt;([1]Lists!BJ737-1),'[1]Multi-Field'!H138&lt;(1.5*BJ737)),20,IF(AND('[1]Multi-Field'!AV138&gt;(BK737+20),'[1]Multi-Field'!AV138&lt;BJ737),(20+BJ737-'[1]Multi-Field'!AV138),IF('[1]Multi-Field'!AV138&lt;BK737-1+20,BK737,""))))</f>
        <v>120</v>
      </c>
      <c r="BN737" s="409">
        <f>IF('[1]Multi-Field'!AV138&gt;((1.5*BJ737)+1),0,IF(AND('[1]Multi-Field'!AV138&gt;([1]Lists!BJ737-1),'[1]Multi-Field'!AV138&lt;(1.5*BJ737)),20,IF(AND('[1]Multi-Field'!AV138&gt;(BL737+20),'[1]Multi-Field'!AV138&lt;BJ737),(20+BJ737-'[1]Multi-Field'!AV138),IF('[1]Multi-Field'!AV138&lt;BL737-1+20,BL737,""))))</f>
        <v>80</v>
      </c>
      <c r="BO737" s="409">
        <f>IF('[1]Multi-Field'!AV138&lt;60,(IF(OR('[1]Multi-Field'!H138=1,'[1]Multi-Field'!H138=2,'[1]Multi-Field'!H138=3),40,IF(OR('[1]Multi-Field'!H138=4,'[1]Multi-Field'!H138=5,'[1]Multi-Field'!H138=6),60,"#"))),IF(AND('[1]Multi-Field'!AV138&gt;59,'[1]Multi-Field'!AV138&lt;80),(IF(OR('[1]Multi-Field'!H138=1,'[1]Multi-Field'!H138=2),20,IF('[1]Multi-Field'!H138=3,40,IF(OR('[1]Multi-Field'!H138=4,'[1]Multi-Field'!H138=5,'[1]Multi-Field'!H138=6),60,"!")))),IF(AND('[1]Multi-Field'!AV138&gt;79,'[1]Multi-Field'!AV138&lt;100),(IF(OR('[1]Multi-Field'!H138=1,'[1]Multi-Field'!H138=2,'[1]Multi-Field'!H138=3),20,IF(OR('[1]Multi-Field'!H138=4,'[1]Multi-Field'!H138=5,'[1]Multi-Field'!H138=6),60,"?"))),IF(AND('[1]Multi-Field'!AV138&gt;99,'[1]Multi-Field'!AV138&lt;150),(IF(OR('[1]Multi-Field'!H138=1,'[1]Multi-Field'!H138=2,'[1]Multi-Field'!H138=3),20,IF(OR('[1]Multi-Field'!H138=4,'[1]Multi-Field'!H138=5,'[1]Multi-Field'!H138=6),40,"*"))),IF(AND('[1]Multi-Field'!AV138&gt;149,'[1]Multi-Field'!AV138&lt;200),(IF(OR('[1]Multi-Field'!H138=1,'[1]Multi-Field'!H138=2),0,IF(OR('[1]Multi-Field'!H138=3,'[1]Multi-Field'!H138=4,'[1]Multi-Field'!H138=5,'[1]Multi-Field'!H138=6),20,"&amp;"))),IF(AND('[1]Multi-Field'!AV138&gt;199,'[1]Multi-Field'!AV138&lt;269),(IF(OR('[1]Multi-Field'!H138=4,'[1]Multi-Field'!H138=5,'[1]Multi-Field'!H138=6),20,"&amp;")),IF('[1]Multi-Field'!AV138&gt;268,0,"%")))))))</f>
        <v>60</v>
      </c>
      <c r="BP737" s="409">
        <f>IF('[1]Multi-Field'!H138=1,((('[1]Multi-Field'!J138*40)-'[1]Multi-Field'!AV138)/0.6)-120,IF('[1]Multi-Field'!H138=2,((('[1]Multi-Field'!J138*40)-'[1]Multi-Field'!AV138)/0.6)-100,IF('[1]Multi-Field'!H138=3,((('[1]Multi-Field'!J138*40)-'[1]Multi-Field'!AV138)/0.6)-80,IF('[1]Multi-Field'!H138=4,((('[1]Multi-Field'!J138*40)-'[1]Multi-Field'!AV138)/0.6)-60,IF(OR('[1]Multi-Field'!H138=5,'[1]Multi-Field'!H138=6),((('[1]Multi-Field'!J138*40)-'[1]Multi-Field'!AV138)/0.6)-40,"")))))</f>
        <v>340</v>
      </c>
      <c r="BQ737" s="409">
        <f t="shared" si="97"/>
        <v>272</v>
      </c>
      <c r="BR737" s="409">
        <f t="shared" si="98"/>
        <v>224.4</v>
      </c>
      <c r="BS737" s="409">
        <f>IF('[1]Multi-Field'!AV138&gt;165,0,IF(AND('[1]Multi-Field'!AV138&gt;80,'[1]Multi-Field'!AV138&lt;166),20,IF('[1]Multi-Field'!AV138&lt;81,(110-'[1]Multi-Field'!AV138)*0.7,"")))</f>
        <v>77</v>
      </c>
      <c r="BT737" s="409" t="str">
        <f>IF('[1]Multi-Field'!AV138&gt;10,0,IF(50-(5*'[1]Multi-Field'!AV138),""))</f>
        <v/>
      </c>
      <c r="BU737" s="409">
        <f>IF('[1]Multi-Field'!AV138&gt;109,0,(110-'[1]Multi-Field'!AV138)*0.7)</f>
        <v>77</v>
      </c>
      <c r="BV737" s="409">
        <f>IF(AND('[1]Multi-Field'!H138=1,'[1]Multi-Field'!AV138&lt;100),(100-'[1]Multi-Field'!AV138)*0.88,IF(AND('[1]Multi-Field'!H138=2,'[1]Multi-Field'!AV138&lt;110),(110-'[1]Multi-Field'!AV138)*0.88,IF(AND('[1]Multi-Field'!H138=3,'[1]Multi-Field'!AV138&lt;130),(130-'[1]Multi-Field'!AV138)*1,IF(AND('[1]Multi-Field'!H138=4,'[1]Multi-Field'!AV138&lt;160),(160-'[1]Multi-Field'!AV138)*1.13,IF(AND(OR('[1]Multi-Field'!H138=5,'[1]Multi-Field'!H138=6),'[1]Multi-Field'!AV138&lt;200),(200-'[1]Multi-Field'!AV138)*0.88,0)))))</f>
        <v>180.79999999999998</v>
      </c>
      <c r="BW737" s="409">
        <f>IF(AND('[1]Multi-Field'!H138=1,'[1]Multi-Field'!AV138&lt;100),(100-'[1]Multi-Field'!AV138)*0.7,IF(AND('[1]Multi-Field'!H138=2,'[1]Multi-Field'!AV138&lt;110),(100-'[1]Multi-Field'!AV138)*0.7,IF(AND('[1]Multi-Field'!H138=3,'[1]Multi-Field'!AV138&lt;130),(130-'[1]Multi-Field'!AV138)*0.8,IF(AND('[1]Multi-Field'!H138=4,'[1]Multi-Field'!AV138&lt;160),(160-'[1]Multi-Field'!AV138)*0.9,IF(AND(OR('[1]Multi-Field'!H138=5,'[1]Multi-Field'!H138=6),'[1]Multi-Field'!AV138&lt;200),(200-'[1]Multi-Field'!AV138)*0.7,0)))))</f>
        <v>144</v>
      </c>
      <c r="BX737" s="409">
        <f>IF(AND(BW737&lt;20,OR('[1]Multi-Field'!Q138=[1]Lists!$AC$24,'[1]Multi-Field'!Q138=[1]Lists!$AC$10,'[1]Multi-Field'!Q138=[1]Lists!AC149,'[1]Multi-Field'!Q138=[1]Lists!$AC$22)),0,IF(BW737&lt;20,  20,BW737))</f>
        <v>144</v>
      </c>
      <c r="BY737" s="409">
        <f>IF(AND('[1]Multi-Field'!H138=1,[1]Lists!BX737&gt;50),50,IF(AND('[1]Multi-Field'!H138=2,[1]Lists!BX737&gt;60),60,IF(AND('[1]Multi-Field'!H138=3,[1]Lists!BX737&gt;70),70,IF(AND('[1]Multi-Field'!H138=4,[1]Lists!BX737&gt;80),80,IF(AND(OR('[1]Multi-Field'!H138=5,'[1]Multi-Field'!H138=6),[1]Lists!BX737&gt;100),100,[1]Lists!BX737)))))</f>
        <v>80</v>
      </c>
      <c r="BZ737" s="422">
        <f t="shared" si="99"/>
        <v>75</v>
      </c>
      <c r="CA737" s="409">
        <f t="shared" si="100"/>
        <v>0</v>
      </c>
    </row>
    <row r="738" spans="16:79">
      <c r="P738" s="391"/>
      <c r="Q738" s="83"/>
      <c r="R738" s="395"/>
      <c r="S738" s="395"/>
      <c r="T738" s="395"/>
      <c r="U738" s="396"/>
      <c r="BH738" s="409">
        <v>137</v>
      </c>
      <c r="BI738" s="424">
        <f>'[1]Multi-Field'!B139</f>
        <v>0</v>
      </c>
      <c r="BJ738" s="409">
        <f>IF('[1]Multi-Field'!H139=[1]Lists!$BB$599,[1]Lists!$BC$599,IF('[1]Multi-Field'!H139=[1]Lists!$BB$600,[1]Lists!$BC$600,IF('[1]Multi-Field'!H139=[1]Lists!$BB$601,[1]Lists!$BC$601,IF('[1]Multi-Field'!H139=[1]Lists!$BB$602,[1]Lists!$BC$602,IF('[1]Multi-Field'!H139=[1]Lists!$BB$603,[1]Lists!$BC$603,IF('[1]Multi-Field'!H139=$BB$604,$BC$604,""))))))</f>
        <v>130</v>
      </c>
      <c r="BK738" s="409">
        <f>IF('[1]Multi-Field'!H139=[1]Lists!$BB$599,[1]Lists!$BD$599,IF('[1]Multi-Field'!H139=[1]Lists!$BB$600,[1]Lists!$BD$600,IF('[1]Multi-Field'!H139=[1]Lists!$BB$601,[1]Lists!$BD$601,IF('[1]Multi-Field'!H139=[1]Lists!$BB$602,[1]Lists!$BD$602,IF('[1]Multi-Field'!H139=[1]Lists!$BB$603,[1]Lists!$BD$603,IF('[1]Multi-Field'!H139=$BB$604,$BD$604,""))))))</f>
        <v>80</v>
      </c>
      <c r="BL738" s="409">
        <f>IF('[1]Multi-Field'!H139=[1]Lists!$BB$599,[1]Lists!$BE$599,IF('[1]Multi-Field'!H139=[1]Lists!$BB$600,[1]Lists!$BE$600,IF('[1]Multi-Field'!H139=[1]Lists!$BB$601,[1]Lists!$BE$601,IF('[1]Multi-Field'!H139=[1]Lists!$BB$602,[1]Lists!$BE$602,IF('[1]Multi-Field'!H139=[1]Lists!$BB$603,[1]Lists!$BE$603,IF('[1]Multi-Field'!H139=$BB$604,$BE$604,""))))))</f>
        <v>70</v>
      </c>
      <c r="BM738" s="409">
        <f>IF('[1]Multi-Field'!AV139&gt;((1.5*BJ738)+1),0,IF(AND('[1]Multi-Field'!AV139&gt;([1]Lists!BJ738-1),'[1]Multi-Field'!H139&lt;(1.5*BJ738)),20,IF(AND('[1]Multi-Field'!AV139&gt;(BK738+20),'[1]Multi-Field'!AV139&lt;BJ738),(20+BJ738-'[1]Multi-Field'!AV139),IF('[1]Multi-Field'!AV139&lt;BK738-1+20,BK738,""))))</f>
        <v>80</v>
      </c>
      <c r="BN738" s="409">
        <f>IF('[1]Multi-Field'!AV139&gt;((1.5*BJ738)+1),0,IF(AND('[1]Multi-Field'!AV139&gt;([1]Lists!BJ738-1),'[1]Multi-Field'!AV139&lt;(1.5*BJ738)),20,IF(AND('[1]Multi-Field'!AV139&gt;(BL738+20),'[1]Multi-Field'!AV139&lt;BJ738),(20+BJ738-'[1]Multi-Field'!AV139),IF('[1]Multi-Field'!AV139&lt;BL738-1+20,BL738,""))))</f>
        <v>70</v>
      </c>
      <c r="BO738" s="409">
        <f>IF('[1]Multi-Field'!AV139&lt;60,(IF(OR('[1]Multi-Field'!H139=1,'[1]Multi-Field'!H139=2,'[1]Multi-Field'!H139=3),40,IF(OR('[1]Multi-Field'!H139=4,'[1]Multi-Field'!H139=5,'[1]Multi-Field'!H139=6),60,"#"))),IF(AND('[1]Multi-Field'!AV139&gt;59,'[1]Multi-Field'!AV139&lt;80),(IF(OR('[1]Multi-Field'!H139=1,'[1]Multi-Field'!H139=2),20,IF('[1]Multi-Field'!H139=3,40,IF(OR('[1]Multi-Field'!H139=4,'[1]Multi-Field'!H139=5,'[1]Multi-Field'!H139=6),60,"!")))),IF(AND('[1]Multi-Field'!AV139&gt;79,'[1]Multi-Field'!AV139&lt;100),(IF(OR('[1]Multi-Field'!H139=1,'[1]Multi-Field'!H139=2,'[1]Multi-Field'!H139=3),20,IF(OR('[1]Multi-Field'!H139=4,'[1]Multi-Field'!H139=5,'[1]Multi-Field'!H139=6),60,"?"))),IF(AND('[1]Multi-Field'!AV139&gt;99,'[1]Multi-Field'!AV139&lt;150),(IF(OR('[1]Multi-Field'!H139=1,'[1]Multi-Field'!H139=2,'[1]Multi-Field'!H139=3),20,IF(OR('[1]Multi-Field'!H139=4,'[1]Multi-Field'!H139=5,'[1]Multi-Field'!H139=6),40,"*"))),IF(AND('[1]Multi-Field'!AV139&gt;149,'[1]Multi-Field'!AV139&lt;200),(IF(OR('[1]Multi-Field'!H139=1,'[1]Multi-Field'!H139=2),0,IF(OR('[1]Multi-Field'!H139=3,'[1]Multi-Field'!H139=4,'[1]Multi-Field'!H139=5,'[1]Multi-Field'!H139=6),20,"&amp;"))),IF(AND('[1]Multi-Field'!AV139&gt;199,'[1]Multi-Field'!AV139&lt;269),(IF(OR('[1]Multi-Field'!H139=4,'[1]Multi-Field'!H139=5,'[1]Multi-Field'!H139=6),20,"&amp;")),IF('[1]Multi-Field'!AV139&gt;268,0,"%")))))))</f>
        <v>40</v>
      </c>
      <c r="BP738" s="409">
        <f>IF('[1]Multi-Field'!H139=1,((('[1]Multi-Field'!J139*40)-'[1]Multi-Field'!AV139)/0.6)-120,IF('[1]Multi-Field'!H139=2,((('[1]Multi-Field'!J139*40)-'[1]Multi-Field'!AV139)/0.6)-100,IF('[1]Multi-Field'!H139=3,((('[1]Multi-Field'!J139*40)-'[1]Multi-Field'!AV139)/0.6)-80,IF('[1]Multi-Field'!H139=4,((('[1]Multi-Field'!J139*40)-'[1]Multi-Field'!AV139)/0.6)-60,IF(OR('[1]Multi-Field'!H139=5,'[1]Multi-Field'!H139=6),((('[1]Multi-Field'!J139*40)-'[1]Multi-Field'!AV139)/0.6)-40,"")))))</f>
        <v>220</v>
      </c>
      <c r="BQ738" s="409">
        <f t="shared" si="97"/>
        <v>176</v>
      </c>
      <c r="BR738" s="409">
        <f t="shared" si="98"/>
        <v>145.20000000000002</v>
      </c>
      <c r="BS738" s="409">
        <f>IF('[1]Multi-Field'!AV139&gt;165,0,IF(AND('[1]Multi-Field'!AV139&gt;80,'[1]Multi-Field'!AV139&lt;166),20,IF('[1]Multi-Field'!AV139&lt;81,(110-'[1]Multi-Field'!AV139)*0.7,"")))</f>
        <v>77</v>
      </c>
      <c r="BT738" s="409" t="str">
        <f>IF('[1]Multi-Field'!AV139&gt;10,0,IF(50-(5*'[1]Multi-Field'!AV139),""))</f>
        <v/>
      </c>
      <c r="BU738" s="409">
        <f>IF('[1]Multi-Field'!AV139&gt;109,0,(110-'[1]Multi-Field'!AV139)*0.7)</f>
        <v>77</v>
      </c>
      <c r="BV738" s="409">
        <f>IF(AND('[1]Multi-Field'!H139=1,'[1]Multi-Field'!AV139&lt;100),(100-'[1]Multi-Field'!AV139)*0.88,IF(AND('[1]Multi-Field'!H139=2,'[1]Multi-Field'!AV139&lt;110),(110-'[1]Multi-Field'!AV139)*0.88,IF(AND('[1]Multi-Field'!H139=3,'[1]Multi-Field'!AV139&lt;130),(130-'[1]Multi-Field'!AV139)*1,IF(AND('[1]Multi-Field'!H139=4,'[1]Multi-Field'!AV139&lt;160),(160-'[1]Multi-Field'!AV139)*1.13,IF(AND(OR('[1]Multi-Field'!H139=5,'[1]Multi-Field'!H139=6),'[1]Multi-Field'!AV139&lt;200),(200-'[1]Multi-Field'!AV139)*0.88,0)))))</f>
        <v>130</v>
      </c>
      <c r="BW738" s="409">
        <f>IF(AND('[1]Multi-Field'!H139=1,'[1]Multi-Field'!AV139&lt;100),(100-'[1]Multi-Field'!AV139)*0.7,IF(AND('[1]Multi-Field'!H139=2,'[1]Multi-Field'!AV139&lt;110),(100-'[1]Multi-Field'!AV139)*0.7,IF(AND('[1]Multi-Field'!H139=3,'[1]Multi-Field'!AV139&lt;130),(130-'[1]Multi-Field'!AV139)*0.8,IF(AND('[1]Multi-Field'!H139=4,'[1]Multi-Field'!AV139&lt;160),(160-'[1]Multi-Field'!AV139)*0.9,IF(AND(OR('[1]Multi-Field'!H139=5,'[1]Multi-Field'!H139=6),'[1]Multi-Field'!AV139&lt;200),(200-'[1]Multi-Field'!AV139)*0.7,0)))))</f>
        <v>104</v>
      </c>
      <c r="BX738" s="409">
        <f>IF(AND(BW738&lt;20,OR('[1]Multi-Field'!Q139=[1]Lists!$AC$24,'[1]Multi-Field'!Q139=[1]Lists!$AC$10,'[1]Multi-Field'!Q139=[1]Lists!AC150,'[1]Multi-Field'!Q139=[1]Lists!$AC$22)),0,IF(BW738&lt;20,  20,BW738))</f>
        <v>104</v>
      </c>
      <c r="BY738" s="409">
        <f>IF(AND('[1]Multi-Field'!H139=1,[1]Lists!BX738&gt;50),50,IF(AND('[1]Multi-Field'!H139=2,[1]Lists!BX738&gt;60),60,IF(AND('[1]Multi-Field'!H139=3,[1]Lists!BX738&gt;70),70,IF(AND('[1]Multi-Field'!H139=4,[1]Lists!BX738&gt;80),80,IF(AND(OR('[1]Multi-Field'!H139=5,'[1]Multi-Field'!H139=6),[1]Lists!BX738&gt;100),100,[1]Lists!BX738)))))</f>
        <v>70</v>
      </c>
      <c r="BZ738" s="422">
        <f t="shared" si="99"/>
        <v>65</v>
      </c>
      <c r="CA738" s="409">
        <f t="shared" si="100"/>
        <v>0</v>
      </c>
    </row>
    <row r="739" spans="16:79">
      <c r="P739" s="391"/>
      <c r="Q739" s="84"/>
      <c r="R739" s="395"/>
      <c r="S739" s="395"/>
      <c r="T739" s="395"/>
      <c r="U739" s="396"/>
      <c r="BH739" s="409">
        <v>138</v>
      </c>
      <c r="BI739" s="424">
        <f>'[1]Multi-Field'!B140</f>
        <v>0</v>
      </c>
      <c r="BJ739" s="409">
        <f>IF('[1]Multi-Field'!H140=[1]Lists!$BB$599,[1]Lists!$BC$599,IF('[1]Multi-Field'!H140=[1]Lists!$BB$600,[1]Lists!$BC$600,IF('[1]Multi-Field'!H140=[1]Lists!$BB$601,[1]Lists!$BC$601,IF('[1]Multi-Field'!H140=[1]Lists!$BB$602,[1]Lists!$BC$602,IF('[1]Multi-Field'!H140=[1]Lists!$BB$603,[1]Lists!$BC$603,IF('[1]Multi-Field'!H140=$BB$604,$BC$604,""))))))</f>
        <v>160</v>
      </c>
      <c r="BK739" s="409">
        <f>IF('[1]Multi-Field'!H140=[1]Lists!$BB$599,[1]Lists!$BD$599,IF('[1]Multi-Field'!H140=[1]Lists!$BB$600,[1]Lists!$BD$600,IF('[1]Multi-Field'!H140=[1]Lists!$BB$601,[1]Lists!$BD$601,IF('[1]Multi-Field'!H140=[1]Lists!$BB$602,[1]Lists!$BD$602,IF('[1]Multi-Field'!H140=[1]Lists!$BB$603,[1]Lists!$BD$603,IF('[1]Multi-Field'!H140=$BB$604,$BD$604,""))))))</f>
        <v>120</v>
      </c>
      <c r="BL739" s="409">
        <f>IF('[1]Multi-Field'!H140=[1]Lists!$BB$599,[1]Lists!$BE$599,IF('[1]Multi-Field'!H140=[1]Lists!$BB$600,[1]Lists!$BE$600,IF('[1]Multi-Field'!H140=[1]Lists!$BB$601,[1]Lists!$BE$601,IF('[1]Multi-Field'!H140=[1]Lists!$BB$602,[1]Lists!$BE$602,IF('[1]Multi-Field'!H140=[1]Lists!$BB$603,[1]Lists!$BE$603,IF('[1]Multi-Field'!H140=$BB$604,$BE$604,""))))))</f>
        <v>80</v>
      </c>
      <c r="BM739" s="409">
        <f>IF('[1]Multi-Field'!AV140&gt;((1.5*BJ739)+1),0,IF(AND('[1]Multi-Field'!AV140&gt;([1]Lists!BJ739-1),'[1]Multi-Field'!H140&lt;(1.5*BJ739)),20,IF(AND('[1]Multi-Field'!AV140&gt;(BK739+20),'[1]Multi-Field'!AV140&lt;BJ739),(20+BJ739-'[1]Multi-Field'!AV140),IF('[1]Multi-Field'!AV140&lt;BK739-1+20,BK739,""))))</f>
        <v>120</v>
      </c>
      <c r="BN739" s="409">
        <f>IF('[1]Multi-Field'!AV140&gt;((1.5*BJ739)+1),0,IF(AND('[1]Multi-Field'!AV140&gt;([1]Lists!BJ739-1),'[1]Multi-Field'!AV140&lt;(1.5*BJ739)),20,IF(AND('[1]Multi-Field'!AV140&gt;(BL739+20),'[1]Multi-Field'!AV140&lt;BJ739),(20+BJ739-'[1]Multi-Field'!AV140),IF('[1]Multi-Field'!AV140&lt;BL739-1+20,BL739,""))))</f>
        <v>80</v>
      </c>
      <c r="BO739" s="409">
        <f>IF('[1]Multi-Field'!AV140&lt;60,(IF(OR('[1]Multi-Field'!H140=1,'[1]Multi-Field'!H140=2,'[1]Multi-Field'!H140=3),40,IF(OR('[1]Multi-Field'!H140=4,'[1]Multi-Field'!H140=5,'[1]Multi-Field'!H140=6),60,"#"))),IF(AND('[1]Multi-Field'!AV140&gt;59,'[1]Multi-Field'!AV140&lt;80),(IF(OR('[1]Multi-Field'!H140=1,'[1]Multi-Field'!H140=2),20,IF('[1]Multi-Field'!H140=3,40,IF(OR('[1]Multi-Field'!H140=4,'[1]Multi-Field'!H140=5,'[1]Multi-Field'!H140=6),60,"!")))),IF(AND('[1]Multi-Field'!AV140&gt;79,'[1]Multi-Field'!AV140&lt;100),(IF(OR('[1]Multi-Field'!H140=1,'[1]Multi-Field'!H140=2,'[1]Multi-Field'!H140=3),20,IF(OR('[1]Multi-Field'!H140=4,'[1]Multi-Field'!H140=5,'[1]Multi-Field'!H140=6),60,"?"))),IF(AND('[1]Multi-Field'!AV140&gt;99,'[1]Multi-Field'!AV140&lt;150),(IF(OR('[1]Multi-Field'!H140=1,'[1]Multi-Field'!H140=2,'[1]Multi-Field'!H140=3),20,IF(OR('[1]Multi-Field'!H140=4,'[1]Multi-Field'!H140=5,'[1]Multi-Field'!H140=6),40,"*"))),IF(AND('[1]Multi-Field'!AV140&gt;149,'[1]Multi-Field'!AV140&lt;200),(IF(OR('[1]Multi-Field'!H140=1,'[1]Multi-Field'!H140=2),0,IF(OR('[1]Multi-Field'!H140=3,'[1]Multi-Field'!H140=4,'[1]Multi-Field'!H140=5,'[1]Multi-Field'!H140=6),20,"&amp;"))),IF(AND('[1]Multi-Field'!AV140&gt;199,'[1]Multi-Field'!AV140&lt;269),(IF(OR('[1]Multi-Field'!H140=4,'[1]Multi-Field'!H140=5,'[1]Multi-Field'!H140=6),20,"&amp;")),IF('[1]Multi-Field'!AV140&gt;268,0,"%")))))))</f>
        <v>60</v>
      </c>
      <c r="BP739" s="409">
        <f>IF('[1]Multi-Field'!H140=1,((('[1]Multi-Field'!J140*40)-'[1]Multi-Field'!AV140)/0.6)-120,IF('[1]Multi-Field'!H140=2,((('[1]Multi-Field'!J140*40)-'[1]Multi-Field'!AV140)/0.6)-100,IF('[1]Multi-Field'!H140=3,((('[1]Multi-Field'!J140*40)-'[1]Multi-Field'!AV140)/0.6)-80,IF('[1]Multi-Field'!H140=4,((('[1]Multi-Field'!J140*40)-'[1]Multi-Field'!AV140)/0.6)-60,IF(OR('[1]Multi-Field'!H140=5,'[1]Multi-Field'!H140=6),((('[1]Multi-Field'!J140*40)-'[1]Multi-Field'!AV140)/0.6)-40,"")))))</f>
        <v>206.66666666666669</v>
      </c>
      <c r="BQ739" s="409">
        <f t="shared" si="97"/>
        <v>165.33333333333337</v>
      </c>
      <c r="BR739" s="409">
        <f t="shared" si="98"/>
        <v>136.4</v>
      </c>
      <c r="BS739" s="409">
        <f>IF('[1]Multi-Field'!AV140&gt;165,0,IF(AND('[1]Multi-Field'!AV140&gt;80,'[1]Multi-Field'!AV140&lt;166),20,IF('[1]Multi-Field'!AV140&lt;81,(110-'[1]Multi-Field'!AV140)*0.7,"")))</f>
        <v>77</v>
      </c>
      <c r="BT739" s="409" t="str">
        <f>IF('[1]Multi-Field'!AV140&gt;10,0,IF(50-(5*'[1]Multi-Field'!AV140),""))</f>
        <v/>
      </c>
      <c r="BU739" s="409">
        <f>IF('[1]Multi-Field'!AV140&gt;109,0,(110-'[1]Multi-Field'!AV140)*0.7)</f>
        <v>77</v>
      </c>
      <c r="BV739" s="409">
        <f>IF(AND('[1]Multi-Field'!H140=1,'[1]Multi-Field'!AV140&lt;100),(100-'[1]Multi-Field'!AV140)*0.88,IF(AND('[1]Multi-Field'!H140=2,'[1]Multi-Field'!AV140&lt;110),(110-'[1]Multi-Field'!AV140)*0.88,IF(AND('[1]Multi-Field'!H140=3,'[1]Multi-Field'!AV140&lt;130),(130-'[1]Multi-Field'!AV140)*1,IF(AND('[1]Multi-Field'!H140=4,'[1]Multi-Field'!AV140&lt;160),(160-'[1]Multi-Field'!AV140)*1.13,IF(AND(OR('[1]Multi-Field'!H140=5,'[1]Multi-Field'!H140=6),'[1]Multi-Field'!AV140&lt;200),(200-'[1]Multi-Field'!AV140)*0.88,0)))))</f>
        <v>180.79999999999998</v>
      </c>
      <c r="BW739" s="409">
        <f>IF(AND('[1]Multi-Field'!H140=1,'[1]Multi-Field'!AV140&lt;100),(100-'[1]Multi-Field'!AV140)*0.7,IF(AND('[1]Multi-Field'!H140=2,'[1]Multi-Field'!AV140&lt;110),(100-'[1]Multi-Field'!AV140)*0.7,IF(AND('[1]Multi-Field'!H140=3,'[1]Multi-Field'!AV140&lt;130),(130-'[1]Multi-Field'!AV140)*0.8,IF(AND('[1]Multi-Field'!H140=4,'[1]Multi-Field'!AV140&lt;160),(160-'[1]Multi-Field'!AV140)*0.9,IF(AND(OR('[1]Multi-Field'!H140=5,'[1]Multi-Field'!H140=6),'[1]Multi-Field'!AV140&lt;200),(200-'[1]Multi-Field'!AV140)*0.7,0)))))</f>
        <v>144</v>
      </c>
      <c r="BX739" s="409">
        <f>IF(AND(BW739&lt;20,OR('[1]Multi-Field'!Q140=[1]Lists!$AC$24,'[1]Multi-Field'!Q140=[1]Lists!$AC$10,'[1]Multi-Field'!Q140=[1]Lists!AC151,'[1]Multi-Field'!Q140=[1]Lists!$AC$22)),0,IF(BW739&lt;20,  20,BW739))</f>
        <v>144</v>
      </c>
      <c r="BY739" s="409">
        <f>IF(AND('[1]Multi-Field'!H140=1,[1]Lists!BX739&gt;50),50,IF(AND('[1]Multi-Field'!H140=2,[1]Lists!BX739&gt;60),60,IF(AND('[1]Multi-Field'!H140=3,[1]Lists!BX739&gt;70),70,IF(AND('[1]Multi-Field'!H140=4,[1]Lists!BX739&gt;80),80,IF(AND(OR('[1]Multi-Field'!H140=5,'[1]Multi-Field'!H140=6),[1]Lists!BX739&gt;100),100,[1]Lists!BX739)))))</f>
        <v>80</v>
      </c>
      <c r="BZ739" s="422">
        <f t="shared" si="99"/>
        <v>75</v>
      </c>
      <c r="CA739" s="409">
        <f t="shared" si="100"/>
        <v>0</v>
      </c>
    </row>
    <row r="740" spans="16:79">
      <c r="P740" s="391"/>
      <c r="Q740" s="84"/>
      <c r="R740" s="395"/>
      <c r="S740" s="395"/>
      <c r="T740" s="395"/>
      <c r="U740" s="396"/>
      <c r="BH740" s="409">
        <v>139</v>
      </c>
      <c r="BI740" s="424">
        <f>'[1]Multi-Field'!B141</f>
        <v>0</v>
      </c>
      <c r="BJ740" s="409">
        <f>IF('[1]Multi-Field'!H141=[1]Lists!$BB$599,[1]Lists!$BC$599,IF('[1]Multi-Field'!H141=[1]Lists!$BB$600,[1]Lists!$BC$600,IF('[1]Multi-Field'!H141=[1]Lists!$BB$601,[1]Lists!$BC$601,IF('[1]Multi-Field'!H141=[1]Lists!$BB$602,[1]Lists!$BC$602,IF('[1]Multi-Field'!H141=[1]Lists!$BB$603,[1]Lists!$BC$603,IF('[1]Multi-Field'!H141=$BB$604,$BC$604,""))))))</f>
        <v>130</v>
      </c>
      <c r="BK740" s="409">
        <f>IF('[1]Multi-Field'!H141=[1]Lists!$BB$599,[1]Lists!$BD$599,IF('[1]Multi-Field'!H141=[1]Lists!$BB$600,[1]Lists!$BD$600,IF('[1]Multi-Field'!H141=[1]Lists!$BB$601,[1]Lists!$BD$601,IF('[1]Multi-Field'!H141=[1]Lists!$BB$602,[1]Lists!$BD$602,IF('[1]Multi-Field'!H141=[1]Lists!$BB$603,[1]Lists!$BD$603,IF('[1]Multi-Field'!H141=$BB$604,$BD$604,""))))))</f>
        <v>80</v>
      </c>
      <c r="BL740" s="409">
        <f>IF('[1]Multi-Field'!H141=[1]Lists!$BB$599,[1]Lists!$BE$599,IF('[1]Multi-Field'!H141=[1]Lists!$BB$600,[1]Lists!$BE$600,IF('[1]Multi-Field'!H141=[1]Lists!$BB$601,[1]Lists!$BE$601,IF('[1]Multi-Field'!H141=[1]Lists!$BB$602,[1]Lists!$BE$602,IF('[1]Multi-Field'!H141=[1]Lists!$BB$603,[1]Lists!$BE$603,IF('[1]Multi-Field'!H141=$BB$604,$BE$604,""))))))</f>
        <v>70</v>
      </c>
      <c r="BM740" s="409">
        <f>IF('[1]Multi-Field'!AV141&gt;((1.5*BJ740)+1),0,IF(AND('[1]Multi-Field'!AV141&gt;([1]Lists!BJ740-1),'[1]Multi-Field'!H141&lt;(1.5*BJ740)),20,IF(AND('[1]Multi-Field'!AV141&gt;(BK740+20),'[1]Multi-Field'!AV141&lt;BJ740),(20+BJ740-'[1]Multi-Field'!AV141),IF('[1]Multi-Field'!AV141&lt;BK740-1+20,BK740,""))))</f>
        <v>80</v>
      </c>
      <c r="BN740" s="409">
        <f>IF('[1]Multi-Field'!AV141&gt;((1.5*BJ740)+1),0,IF(AND('[1]Multi-Field'!AV141&gt;([1]Lists!BJ740-1),'[1]Multi-Field'!AV141&lt;(1.5*BJ740)),20,IF(AND('[1]Multi-Field'!AV141&gt;(BL740+20),'[1]Multi-Field'!AV141&lt;BJ740),(20+BJ740-'[1]Multi-Field'!AV141),IF('[1]Multi-Field'!AV141&lt;BL740-1+20,BL740,""))))</f>
        <v>70</v>
      </c>
      <c r="BO740" s="409">
        <f>IF('[1]Multi-Field'!AV141&lt;60,(IF(OR('[1]Multi-Field'!H141=1,'[1]Multi-Field'!H141=2,'[1]Multi-Field'!H141=3),40,IF(OR('[1]Multi-Field'!H141=4,'[1]Multi-Field'!H141=5,'[1]Multi-Field'!H141=6),60,"#"))),IF(AND('[1]Multi-Field'!AV141&gt;59,'[1]Multi-Field'!AV141&lt;80),(IF(OR('[1]Multi-Field'!H141=1,'[1]Multi-Field'!H141=2),20,IF('[1]Multi-Field'!H141=3,40,IF(OR('[1]Multi-Field'!H141=4,'[1]Multi-Field'!H141=5,'[1]Multi-Field'!H141=6),60,"!")))),IF(AND('[1]Multi-Field'!AV141&gt;79,'[1]Multi-Field'!AV141&lt;100),(IF(OR('[1]Multi-Field'!H141=1,'[1]Multi-Field'!H141=2,'[1]Multi-Field'!H141=3),20,IF(OR('[1]Multi-Field'!H141=4,'[1]Multi-Field'!H141=5,'[1]Multi-Field'!H141=6),60,"?"))),IF(AND('[1]Multi-Field'!AV141&gt;99,'[1]Multi-Field'!AV141&lt;150),(IF(OR('[1]Multi-Field'!H141=1,'[1]Multi-Field'!H141=2,'[1]Multi-Field'!H141=3),20,IF(OR('[1]Multi-Field'!H141=4,'[1]Multi-Field'!H141=5,'[1]Multi-Field'!H141=6),40,"*"))),IF(AND('[1]Multi-Field'!AV141&gt;149,'[1]Multi-Field'!AV141&lt;200),(IF(OR('[1]Multi-Field'!H141=1,'[1]Multi-Field'!H141=2),0,IF(OR('[1]Multi-Field'!H141=3,'[1]Multi-Field'!H141=4,'[1]Multi-Field'!H141=5,'[1]Multi-Field'!H141=6),20,"&amp;"))),IF(AND('[1]Multi-Field'!AV141&gt;199,'[1]Multi-Field'!AV141&lt;269),(IF(OR('[1]Multi-Field'!H141=4,'[1]Multi-Field'!H141=5,'[1]Multi-Field'!H141=6),20,"&amp;")),IF('[1]Multi-Field'!AV141&gt;268,0,"%")))))))</f>
        <v>40</v>
      </c>
      <c r="BP740" s="409">
        <f>IF('[1]Multi-Field'!H141=1,((('[1]Multi-Field'!J141*40)-'[1]Multi-Field'!AV141)/0.6)-120,IF('[1]Multi-Field'!H141=2,((('[1]Multi-Field'!J141*40)-'[1]Multi-Field'!AV141)/0.6)-100,IF('[1]Multi-Field'!H141=3,((('[1]Multi-Field'!J141*40)-'[1]Multi-Field'!AV141)/0.6)-80,IF('[1]Multi-Field'!H141=4,((('[1]Multi-Field'!J141*40)-'[1]Multi-Field'!AV141)/0.6)-60,IF(OR('[1]Multi-Field'!H141=5,'[1]Multi-Field'!H141=6),((('[1]Multi-Field'!J141*40)-'[1]Multi-Field'!AV141)/0.6)-40,"")))))</f>
        <v>286.66666666666669</v>
      </c>
      <c r="BQ740" s="409">
        <f t="shared" si="97"/>
        <v>229.33333333333337</v>
      </c>
      <c r="BR740" s="409">
        <f t="shared" si="98"/>
        <v>189.20000000000002</v>
      </c>
      <c r="BS740" s="409">
        <f>IF('[1]Multi-Field'!AV141&gt;165,0,IF(AND('[1]Multi-Field'!AV141&gt;80,'[1]Multi-Field'!AV141&lt;166),20,IF('[1]Multi-Field'!AV141&lt;81,(110-'[1]Multi-Field'!AV141)*0.7,"")))</f>
        <v>77</v>
      </c>
      <c r="BT740" s="409" t="str">
        <f>IF('[1]Multi-Field'!AV141&gt;10,0,IF(50-(5*'[1]Multi-Field'!AV141),""))</f>
        <v/>
      </c>
      <c r="BU740" s="409">
        <f>IF('[1]Multi-Field'!AV141&gt;109,0,(110-'[1]Multi-Field'!AV141)*0.7)</f>
        <v>77</v>
      </c>
      <c r="BV740" s="409">
        <f>IF(AND('[1]Multi-Field'!H141=1,'[1]Multi-Field'!AV141&lt;100),(100-'[1]Multi-Field'!AV141)*0.88,IF(AND('[1]Multi-Field'!H141=2,'[1]Multi-Field'!AV141&lt;110),(110-'[1]Multi-Field'!AV141)*0.88,IF(AND('[1]Multi-Field'!H141=3,'[1]Multi-Field'!AV141&lt;130),(130-'[1]Multi-Field'!AV141)*1,IF(AND('[1]Multi-Field'!H141=4,'[1]Multi-Field'!AV141&lt;160),(160-'[1]Multi-Field'!AV141)*1.13,IF(AND(OR('[1]Multi-Field'!H141=5,'[1]Multi-Field'!H141=6),'[1]Multi-Field'!AV141&lt;200),(200-'[1]Multi-Field'!AV141)*0.88,0)))))</f>
        <v>130</v>
      </c>
      <c r="BW740" s="409">
        <f>IF(AND('[1]Multi-Field'!H141=1,'[1]Multi-Field'!AV141&lt;100),(100-'[1]Multi-Field'!AV141)*0.7,IF(AND('[1]Multi-Field'!H141=2,'[1]Multi-Field'!AV141&lt;110),(100-'[1]Multi-Field'!AV141)*0.7,IF(AND('[1]Multi-Field'!H141=3,'[1]Multi-Field'!AV141&lt;130),(130-'[1]Multi-Field'!AV141)*0.8,IF(AND('[1]Multi-Field'!H141=4,'[1]Multi-Field'!AV141&lt;160),(160-'[1]Multi-Field'!AV141)*0.9,IF(AND(OR('[1]Multi-Field'!H141=5,'[1]Multi-Field'!H141=6),'[1]Multi-Field'!AV141&lt;200),(200-'[1]Multi-Field'!AV141)*0.7,0)))))</f>
        <v>104</v>
      </c>
      <c r="BX740" s="409">
        <f>IF(AND(BW740&lt;20,OR('[1]Multi-Field'!Q141=[1]Lists!$AC$24,'[1]Multi-Field'!Q141=[1]Lists!$AC$10,'[1]Multi-Field'!Q141=[1]Lists!AC152,'[1]Multi-Field'!Q141=[1]Lists!$AC$22)),0,IF(BW740&lt;20,  20,BW740))</f>
        <v>104</v>
      </c>
      <c r="BY740" s="409">
        <f>IF(AND('[1]Multi-Field'!H141=1,[1]Lists!BX740&gt;50),50,IF(AND('[1]Multi-Field'!H141=2,[1]Lists!BX740&gt;60),60,IF(AND('[1]Multi-Field'!H141=3,[1]Lists!BX740&gt;70),70,IF(AND('[1]Multi-Field'!H141=4,[1]Lists!BX740&gt;80),80,IF(AND(OR('[1]Multi-Field'!H141=5,'[1]Multi-Field'!H141=6),[1]Lists!BX740&gt;100),100,[1]Lists!BX740)))))</f>
        <v>70</v>
      </c>
      <c r="BZ740" s="422">
        <f t="shared" si="99"/>
        <v>65</v>
      </c>
      <c r="CA740" s="409">
        <f t="shared" si="100"/>
        <v>0</v>
      </c>
    </row>
    <row r="741" spans="16:79" ht="13.5" thickBot="1">
      <c r="P741" s="391"/>
      <c r="Q741" s="85"/>
      <c r="R741" s="397"/>
      <c r="S741" s="397"/>
      <c r="T741" s="397"/>
      <c r="U741" s="398"/>
      <c r="BH741" s="409">
        <v>140</v>
      </c>
      <c r="BI741" s="424">
        <f>'[1]Multi-Field'!B142</f>
        <v>0</v>
      </c>
      <c r="BJ741" s="409">
        <f>IF('[1]Multi-Field'!H142=[1]Lists!$BB$599,[1]Lists!$BC$599,IF('[1]Multi-Field'!H142=[1]Lists!$BB$600,[1]Lists!$BC$600,IF('[1]Multi-Field'!H142=[1]Lists!$BB$601,[1]Lists!$BC$601,IF('[1]Multi-Field'!H142=[1]Lists!$BB$602,[1]Lists!$BC$602,IF('[1]Multi-Field'!H142=[1]Lists!$BB$603,[1]Lists!$BC$603,IF('[1]Multi-Field'!H142=$BB$604,$BC$604,""))))))</f>
        <v>180</v>
      </c>
      <c r="BK741" s="409">
        <f>IF('[1]Multi-Field'!H142=[1]Lists!$BB$599,[1]Lists!$BD$599,IF('[1]Multi-Field'!H142=[1]Lists!$BB$600,[1]Lists!$BD$600,IF('[1]Multi-Field'!H142=[1]Lists!$BB$601,[1]Lists!$BD$601,IF('[1]Multi-Field'!H142=[1]Lists!$BB$602,[1]Lists!$BD$602,IF('[1]Multi-Field'!H142=[1]Lists!$BB$603,[1]Lists!$BD$603,IF('[1]Multi-Field'!H142=$BB$604,$BD$604,""))))))</f>
        <v>120</v>
      </c>
      <c r="BL741" s="409">
        <f>IF('[1]Multi-Field'!H142=[1]Lists!$BB$599,[1]Lists!$BE$599,IF('[1]Multi-Field'!H142=[1]Lists!$BB$600,[1]Lists!$BE$600,IF('[1]Multi-Field'!H142=[1]Lists!$BB$601,[1]Lists!$BE$601,IF('[1]Multi-Field'!H142=[1]Lists!$BB$602,[1]Lists!$BE$602,IF('[1]Multi-Field'!H142=[1]Lists!$BB$603,[1]Lists!$BE$603,IF('[1]Multi-Field'!H142=$BB$604,$BE$604,""))))))</f>
        <v>100</v>
      </c>
      <c r="BM741" s="409">
        <f>IF('[1]Multi-Field'!AV142&gt;((1.5*BJ741)+1),0,IF(AND('[1]Multi-Field'!AV142&gt;([1]Lists!BJ741-1),'[1]Multi-Field'!H142&lt;(1.5*BJ741)),20,IF(AND('[1]Multi-Field'!AV142&gt;(BK741+20),'[1]Multi-Field'!AV142&lt;BJ741),(20+BJ741-'[1]Multi-Field'!AV142),IF('[1]Multi-Field'!AV142&lt;BK741-1+20,BK741,""))))</f>
        <v>120</v>
      </c>
      <c r="BN741" s="409">
        <f>IF('[1]Multi-Field'!AV142&gt;((1.5*BJ741)+1),0,IF(AND('[1]Multi-Field'!AV142&gt;([1]Lists!BJ741-1),'[1]Multi-Field'!AV142&lt;(1.5*BJ741)),20,IF(AND('[1]Multi-Field'!AV142&gt;(BL741+20),'[1]Multi-Field'!AV142&lt;BJ741),(20+BJ741-'[1]Multi-Field'!AV142),IF('[1]Multi-Field'!AV142&lt;BL741-1+20,BL741,""))))</f>
        <v>100</v>
      </c>
      <c r="BO741" s="409">
        <f>IF('[1]Multi-Field'!AV142&lt;60,(IF(OR('[1]Multi-Field'!H142=1,'[1]Multi-Field'!H142=2,'[1]Multi-Field'!H142=3),40,IF(OR('[1]Multi-Field'!H142=4,'[1]Multi-Field'!H142=5,'[1]Multi-Field'!H142=6),60,"#"))),IF(AND('[1]Multi-Field'!AV142&gt;59,'[1]Multi-Field'!AV142&lt;80),(IF(OR('[1]Multi-Field'!H142=1,'[1]Multi-Field'!H142=2),20,IF('[1]Multi-Field'!H142=3,40,IF(OR('[1]Multi-Field'!H142=4,'[1]Multi-Field'!H142=5,'[1]Multi-Field'!H142=6),60,"!")))),IF(AND('[1]Multi-Field'!AV142&gt;79,'[1]Multi-Field'!AV142&lt;100),(IF(OR('[1]Multi-Field'!H142=1,'[1]Multi-Field'!H142=2,'[1]Multi-Field'!H142=3),20,IF(OR('[1]Multi-Field'!H142=4,'[1]Multi-Field'!H142=5,'[1]Multi-Field'!H142=6),60,"?"))),IF(AND('[1]Multi-Field'!AV142&gt;99,'[1]Multi-Field'!AV142&lt;150),(IF(OR('[1]Multi-Field'!H142=1,'[1]Multi-Field'!H142=2,'[1]Multi-Field'!H142=3),20,IF(OR('[1]Multi-Field'!H142=4,'[1]Multi-Field'!H142=5,'[1]Multi-Field'!H142=6),40,"*"))),IF(AND('[1]Multi-Field'!AV142&gt;149,'[1]Multi-Field'!AV142&lt;200),(IF(OR('[1]Multi-Field'!H142=1,'[1]Multi-Field'!H142=2),0,IF(OR('[1]Multi-Field'!H142=3,'[1]Multi-Field'!H142=4,'[1]Multi-Field'!H142=5,'[1]Multi-Field'!H142=6),20,"&amp;"))),IF(AND('[1]Multi-Field'!AV142&gt;199,'[1]Multi-Field'!AV142&lt;269),(IF(OR('[1]Multi-Field'!H142=4,'[1]Multi-Field'!H142=5,'[1]Multi-Field'!H142=6),20,"&amp;")),IF('[1]Multi-Field'!AV142&gt;268,0,"%")))))))</f>
        <v>60</v>
      </c>
      <c r="BP741" s="409">
        <f>IF('[1]Multi-Field'!H142=1,((('[1]Multi-Field'!J142*40)-'[1]Multi-Field'!AV142)/0.6)-120,IF('[1]Multi-Field'!H142=2,((('[1]Multi-Field'!J142*40)-'[1]Multi-Field'!AV142)/0.6)-100,IF('[1]Multi-Field'!H142=3,((('[1]Multi-Field'!J142*40)-'[1]Multi-Field'!AV142)/0.6)-80,IF('[1]Multi-Field'!H142=4,((('[1]Multi-Field'!J142*40)-'[1]Multi-Field'!AV142)/0.6)-60,IF(OR('[1]Multi-Field'!H142=5,'[1]Multi-Field'!H142=6),((('[1]Multi-Field'!J142*40)-'[1]Multi-Field'!AV142)/0.6)-40,"")))))</f>
        <v>260</v>
      </c>
      <c r="BQ741" s="409">
        <f t="shared" si="97"/>
        <v>208</v>
      </c>
      <c r="BR741" s="409">
        <f t="shared" si="98"/>
        <v>171.6</v>
      </c>
      <c r="BS741" s="409">
        <f>IF('[1]Multi-Field'!AV142&gt;165,0,IF(AND('[1]Multi-Field'!AV142&gt;80,'[1]Multi-Field'!AV142&lt;166),20,IF('[1]Multi-Field'!AV142&lt;81,(110-'[1]Multi-Field'!AV142)*0.7,"")))</f>
        <v>77</v>
      </c>
      <c r="BT741" s="409" t="str">
        <f>IF('[1]Multi-Field'!AV142&gt;10,0,IF(50-(5*'[1]Multi-Field'!AV142),""))</f>
        <v/>
      </c>
      <c r="BU741" s="409">
        <f>IF('[1]Multi-Field'!AV142&gt;109,0,(110-'[1]Multi-Field'!AV142)*0.7)</f>
        <v>77</v>
      </c>
      <c r="BV741" s="409">
        <f>IF(AND('[1]Multi-Field'!H142=1,'[1]Multi-Field'!AV142&lt;100),(100-'[1]Multi-Field'!AV142)*0.88,IF(AND('[1]Multi-Field'!H142=2,'[1]Multi-Field'!AV142&lt;110),(110-'[1]Multi-Field'!AV142)*0.88,IF(AND('[1]Multi-Field'!H142=3,'[1]Multi-Field'!AV142&lt;130),(130-'[1]Multi-Field'!AV142)*1,IF(AND('[1]Multi-Field'!H142=4,'[1]Multi-Field'!AV142&lt;160),(160-'[1]Multi-Field'!AV142)*1.13,IF(AND(OR('[1]Multi-Field'!H142=5,'[1]Multi-Field'!H142=6),'[1]Multi-Field'!AV142&lt;200),(200-'[1]Multi-Field'!AV142)*0.88,0)))))</f>
        <v>176</v>
      </c>
      <c r="BW741" s="409">
        <f>IF(AND('[1]Multi-Field'!H142=1,'[1]Multi-Field'!AV142&lt;100),(100-'[1]Multi-Field'!AV142)*0.7,IF(AND('[1]Multi-Field'!H142=2,'[1]Multi-Field'!AV142&lt;110),(100-'[1]Multi-Field'!AV142)*0.7,IF(AND('[1]Multi-Field'!H142=3,'[1]Multi-Field'!AV142&lt;130),(130-'[1]Multi-Field'!AV142)*0.8,IF(AND('[1]Multi-Field'!H142=4,'[1]Multi-Field'!AV142&lt;160),(160-'[1]Multi-Field'!AV142)*0.9,IF(AND(OR('[1]Multi-Field'!H142=5,'[1]Multi-Field'!H142=6),'[1]Multi-Field'!AV142&lt;200),(200-'[1]Multi-Field'!AV142)*0.7,0)))))</f>
        <v>140</v>
      </c>
      <c r="BX741" s="409">
        <f>IF(AND(BW741&lt;20,OR('[1]Multi-Field'!Q142=[1]Lists!$AC$24,'[1]Multi-Field'!Q142=[1]Lists!$AC$10,'[1]Multi-Field'!Q142=[1]Lists!AC153,'[1]Multi-Field'!Q142=[1]Lists!$AC$22)),0,IF(BW741&lt;20,  20,BW741))</f>
        <v>140</v>
      </c>
      <c r="BY741" s="409">
        <f>IF(AND('[1]Multi-Field'!H142=1,[1]Lists!BX741&gt;50),50,IF(AND('[1]Multi-Field'!H142=2,[1]Lists!BX741&gt;60),60,IF(AND('[1]Multi-Field'!H142=3,[1]Lists!BX741&gt;70),70,IF(AND('[1]Multi-Field'!H142=4,[1]Lists!BX741&gt;80),80,IF(AND(OR('[1]Multi-Field'!H142=5,'[1]Multi-Field'!H142=6),[1]Lists!BX741&gt;100),100,[1]Lists!BX741)))))</f>
        <v>100</v>
      </c>
      <c r="BZ741" s="422">
        <f t="shared" si="99"/>
        <v>95</v>
      </c>
      <c r="CA741" s="409">
        <f t="shared" si="100"/>
        <v>0</v>
      </c>
    </row>
    <row r="742" spans="16:79">
      <c r="P742" s="391"/>
      <c r="Q742" s="83"/>
      <c r="R742" s="395"/>
      <c r="S742" s="395"/>
      <c r="T742" s="395"/>
      <c r="U742" s="396"/>
      <c r="BH742" s="409">
        <v>141</v>
      </c>
      <c r="BI742" s="424">
        <f>'[1]Multi-Field'!B143</f>
        <v>0</v>
      </c>
      <c r="BJ742" s="409">
        <f>IF('[1]Multi-Field'!H143=[1]Lists!$BB$599,[1]Lists!$BC$599,IF('[1]Multi-Field'!H143=[1]Lists!$BB$600,[1]Lists!$BC$600,IF('[1]Multi-Field'!H143=[1]Lists!$BB$601,[1]Lists!$BC$601,IF('[1]Multi-Field'!H143=[1]Lists!$BB$602,[1]Lists!$BC$602,IF('[1]Multi-Field'!H143=[1]Lists!$BB$603,[1]Lists!$BC$603,IF('[1]Multi-Field'!H143=$BB$604,$BC$604,""))))))</f>
        <v>180</v>
      </c>
      <c r="BK742" s="409">
        <f>IF('[1]Multi-Field'!H143=[1]Lists!$BB$599,[1]Lists!$BD$599,IF('[1]Multi-Field'!H143=[1]Lists!$BB$600,[1]Lists!$BD$600,IF('[1]Multi-Field'!H143=[1]Lists!$BB$601,[1]Lists!$BD$601,IF('[1]Multi-Field'!H143=[1]Lists!$BB$602,[1]Lists!$BD$602,IF('[1]Multi-Field'!H143=[1]Lists!$BB$603,[1]Lists!$BD$603,IF('[1]Multi-Field'!H143=$BB$604,$BD$604,""))))))</f>
        <v>120</v>
      </c>
      <c r="BL742" s="409">
        <f>IF('[1]Multi-Field'!H143=[1]Lists!$BB$599,[1]Lists!$BE$599,IF('[1]Multi-Field'!H143=[1]Lists!$BB$600,[1]Lists!$BE$600,IF('[1]Multi-Field'!H143=[1]Lists!$BB$601,[1]Lists!$BE$601,IF('[1]Multi-Field'!H143=[1]Lists!$BB$602,[1]Lists!$BE$602,IF('[1]Multi-Field'!H143=[1]Lists!$BB$603,[1]Lists!$BE$603,IF('[1]Multi-Field'!H143=$BB$604,$BE$604,""))))))</f>
        <v>100</v>
      </c>
      <c r="BM742" s="409">
        <f>IF('[1]Multi-Field'!AV143&gt;((1.5*BJ742)+1),0,IF(AND('[1]Multi-Field'!AV143&gt;([1]Lists!BJ742-1),'[1]Multi-Field'!H143&lt;(1.5*BJ742)),20,IF(AND('[1]Multi-Field'!AV143&gt;(BK742+20),'[1]Multi-Field'!AV143&lt;BJ742),(20+BJ742-'[1]Multi-Field'!AV143),IF('[1]Multi-Field'!AV143&lt;BK742-1+20,BK742,""))))</f>
        <v>120</v>
      </c>
      <c r="BN742" s="409">
        <f>IF('[1]Multi-Field'!AV143&gt;((1.5*BJ742)+1),0,IF(AND('[1]Multi-Field'!AV143&gt;([1]Lists!BJ742-1),'[1]Multi-Field'!AV143&lt;(1.5*BJ742)),20,IF(AND('[1]Multi-Field'!AV143&gt;(BL742+20),'[1]Multi-Field'!AV143&lt;BJ742),(20+BJ742-'[1]Multi-Field'!AV143),IF('[1]Multi-Field'!AV143&lt;BL742-1+20,BL742,""))))</f>
        <v>100</v>
      </c>
      <c r="BO742" s="409">
        <f>IF('[1]Multi-Field'!AV143&lt;60,(IF(OR('[1]Multi-Field'!H143=1,'[1]Multi-Field'!H143=2,'[1]Multi-Field'!H143=3),40,IF(OR('[1]Multi-Field'!H143=4,'[1]Multi-Field'!H143=5,'[1]Multi-Field'!H143=6),60,"#"))),IF(AND('[1]Multi-Field'!AV143&gt;59,'[1]Multi-Field'!AV143&lt;80),(IF(OR('[1]Multi-Field'!H143=1,'[1]Multi-Field'!H143=2),20,IF('[1]Multi-Field'!H143=3,40,IF(OR('[1]Multi-Field'!H143=4,'[1]Multi-Field'!H143=5,'[1]Multi-Field'!H143=6),60,"!")))),IF(AND('[1]Multi-Field'!AV143&gt;79,'[1]Multi-Field'!AV143&lt;100),(IF(OR('[1]Multi-Field'!H143=1,'[1]Multi-Field'!H143=2,'[1]Multi-Field'!H143=3),20,IF(OR('[1]Multi-Field'!H143=4,'[1]Multi-Field'!H143=5,'[1]Multi-Field'!H143=6),60,"?"))),IF(AND('[1]Multi-Field'!AV143&gt;99,'[1]Multi-Field'!AV143&lt;150),(IF(OR('[1]Multi-Field'!H143=1,'[1]Multi-Field'!H143=2,'[1]Multi-Field'!H143=3),20,IF(OR('[1]Multi-Field'!H143=4,'[1]Multi-Field'!H143=5,'[1]Multi-Field'!H143=6),40,"*"))),IF(AND('[1]Multi-Field'!AV143&gt;149,'[1]Multi-Field'!AV143&lt;200),(IF(OR('[1]Multi-Field'!H143=1,'[1]Multi-Field'!H143=2),0,IF(OR('[1]Multi-Field'!H143=3,'[1]Multi-Field'!H143=4,'[1]Multi-Field'!H143=5,'[1]Multi-Field'!H143=6),20,"&amp;"))),IF(AND('[1]Multi-Field'!AV143&gt;199,'[1]Multi-Field'!AV143&lt;269),(IF(OR('[1]Multi-Field'!H143=4,'[1]Multi-Field'!H143=5,'[1]Multi-Field'!H143=6),20,"&amp;")),IF('[1]Multi-Field'!AV143&gt;268,0,"%")))))))</f>
        <v>60</v>
      </c>
      <c r="BP742" s="409">
        <f>IF('[1]Multi-Field'!H143=1,((('[1]Multi-Field'!J143*40)-'[1]Multi-Field'!AV143)/0.6)-120,IF('[1]Multi-Field'!H143=2,((('[1]Multi-Field'!J143*40)-'[1]Multi-Field'!AV143)/0.6)-100,IF('[1]Multi-Field'!H143=3,((('[1]Multi-Field'!J143*40)-'[1]Multi-Field'!AV143)/0.6)-80,IF('[1]Multi-Field'!H143=4,((('[1]Multi-Field'!J143*40)-'[1]Multi-Field'!AV143)/0.6)-60,IF(OR('[1]Multi-Field'!H143=5,'[1]Multi-Field'!H143=6),((('[1]Multi-Field'!J143*40)-'[1]Multi-Field'!AV143)/0.6)-40,"")))))</f>
        <v>193.33333333333334</v>
      </c>
      <c r="BQ742" s="409">
        <f t="shared" si="97"/>
        <v>154.66666666666669</v>
      </c>
      <c r="BR742" s="409">
        <f t="shared" si="98"/>
        <v>127.60000000000001</v>
      </c>
      <c r="BS742" s="409">
        <f>IF('[1]Multi-Field'!AV143&gt;165,0,IF(AND('[1]Multi-Field'!AV143&gt;80,'[1]Multi-Field'!AV143&lt;166),20,IF('[1]Multi-Field'!AV143&lt;81,(110-'[1]Multi-Field'!AV143)*0.7,"")))</f>
        <v>77</v>
      </c>
      <c r="BT742" s="409" t="str">
        <f>IF('[1]Multi-Field'!AV143&gt;10,0,IF(50-(5*'[1]Multi-Field'!AV143),""))</f>
        <v/>
      </c>
      <c r="BU742" s="409">
        <f>IF('[1]Multi-Field'!AV143&gt;109,0,(110-'[1]Multi-Field'!AV143)*0.7)</f>
        <v>77</v>
      </c>
      <c r="BV742" s="409">
        <f>IF(AND('[1]Multi-Field'!H143=1,'[1]Multi-Field'!AV143&lt;100),(100-'[1]Multi-Field'!AV143)*0.88,IF(AND('[1]Multi-Field'!H143=2,'[1]Multi-Field'!AV143&lt;110),(110-'[1]Multi-Field'!AV143)*0.88,IF(AND('[1]Multi-Field'!H143=3,'[1]Multi-Field'!AV143&lt;130),(130-'[1]Multi-Field'!AV143)*1,IF(AND('[1]Multi-Field'!H143=4,'[1]Multi-Field'!AV143&lt;160),(160-'[1]Multi-Field'!AV143)*1.13,IF(AND(OR('[1]Multi-Field'!H143=5,'[1]Multi-Field'!H143=6),'[1]Multi-Field'!AV143&lt;200),(200-'[1]Multi-Field'!AV143)*0.88,0)))))</f>
        <v>176</v>
      </c>
      <c r="BW742" s="409">
        <f>IF(AND('[1]Multi-Field'!H143=1,'[1]Multi-Field'!AV143&lt;100),(100-'[1]Multi-Field'!AV143)*0.7,IF(AND('[1]Multi-Field'!H143=2,'[1]Multi-Field'!AV143&lt;110),(100-'[1]Multi-Field'!AV143)*0.7,IF(AND('[1]Multi-Field'!H143=3,'[1]Multi-Field'!AV143&lt;130),(130-'[1]Multi-Field'!AV143)*0.8,IF(AND('[1]Multi-Field'!H143=4,'[1]Multi-Field'!AV143&lt;160),(160-'[1]Multi-Field'!AV143)*0.9,IF(AND(OR('[1]Multi-Field'!H143=5,'[1]Multi-Field'!H143=6),'[1]Multi-Field'!AV143&lt;200),(200-'[1]Multi-Field'!AV143)*0.7,0)))))</f>
        <v>140</v>
      </c>
      <c r="BX742" s="409">
        <f>IF(AND(BW742&lt;20,OR('[1]Multi-Field'!Q143=[1]Lists!$AC$24,'[1]Multi-Field'!Q143=[1]Lists!$AC$10,'[1]Multi-Field'!Q143=[1]Lists!AC154,'[1]Multi-Field'!Q143=[1]Lists!$AC$22)),0,IF(BW742&lt;20,  20,BW742))</f>
        <v>140</v>
      </c>
      <c r="BY742" s="409">
        <f>IF(AND('[1]Multi-Field'!H143=1,[1]Lists!BX742&gt;50),50,IF(AND('[1]Multi-Field'!H143=2,[1]Lists!BX742&gt;60),60,IF(AND('[1]Multi-Field'!H143=3,[1]Lists!BX742&gt;70),70,IF(AND('[1]Multi-Field'!H143=4,[1]Lists!BX742&gt;80),80,IF(AND(OR('[1]Multi-Field'!H143=5,'[1]Multi-Field'!H143=6),[1]Lists!BX742&gt;100),100,[1]Lists!BX742)))))</f>
        <v>100</v>
      </c>
      <c r="BZ742" s="422">
        <f t="shared" si="99"/>
        <v>95</v>
      </c>
      <c r="CA742" s="409">
        <f t="shared" si="100"/>
        <v>0</v>
      </c>
    </row>
    <row r="743" spans="16:79">
      <c r="P743" s="391"/>
      <c r="Q743" s="84"/>
      <c r="R743" s="395"/>
      <c r="S743" s="395"/>
      <c r="T743" s="395"/>
      <c r="U743" s="396"/>
      <c r="BH743" s="409">
        <v>142</v>
      </c>
      <c r="BI743" s="424">
        <f>'[1]Multi-Field'!B144</f>
        <v>0</v>
      </c>
      <c r="BJ743" s="409">
        <f>IF('[1]Multi-Field'!H144=[1]Lists!$BB$599,[1]Lists!$BC$599,IF('[1]Multi-Field'!H144=[1]Lists!$BB$600,[1]Lists!$BC$600,IF('[1]Multi-Field'!H144=[1]Lists!$BB$601,[1]Lists!$BC$601,IF('[1]Multi-Field'!H144=[1]Lists!$BB$602,[1]Lists!$BC$602,IF('[1]Multi-Field'!H144=[1]Lists!$BB$603,[1]Lists!$BC$603,IF('[1]Multi-Field'!H144=$BB$604,$BC$604,""))))))</f>
        <v>160</v>
      </c>
      <c r="BK743" s="409">
        <f>IF('[1]Multi-Field'!H144=[1]Lists!$BB$599,[1]Lists!$BD$599,IF('[1]Multi-Field'!H144=[1]Lists!$BB$600,[1]Lists!$BD$600,IF('[1]Multi-Field'!H144=[1]Lists!$BB$601,[1]Lists!$BD$601,IF('[1]Multi-Field'!H144=[1]Lists!$BB$602,[1]Lists!$BD$602,IF('[1]Multi-Field'!H144=[1]Lists!$BB$603,[1]Lists!$BD$603,IF('[1]Multi-Field'!H144=$BB$604,$BD$604,""))))))</f>
        <v>120</v>
      </c>
      <c r="BL743" s="409">
        <f>IF('[1]Multi-Field'!H144=[1]Lists!$BB$599,[1]Lists!$BE$599,IF('[1]Multi-Field'!H144=[1]Lists!$BB$600,[1]Lists!$BE$600,IF('[1]Multi-Field'!H144=[1]Lists!$BB$601,[1]Lists!$BE$601,IF('[1]Multi-Field'!H144=[1]Lists!$BB$602,[1]Lists!$BE$602,IF('[1]Multi-Field'!H144=[1]Lists!$BB$603,[1]Lists!$BE$603,IF('[1]Multi-Field'!H144=$BB$604,$BE$604,""))))))</f>
        <v>80</v>
      </c>
      <c r="BM743" s="409">
        <f>IF('[1]Multi-Field'!AV144&gt;((1.5*BJ743)+1),0,IF(AND('[1]Multi-Field'!AV144&gt;([1]Lists!BJ743-1),'[1]Multi-Field'!H144&lt;(1.5*BJ743)),20,IF(AND('[1]Multi-Field'!AV144&gt;(BK743+20),'[1]Multi-Field'!AV144&lt;BJ743),(20+BJ743-'[1]Multi-Field'!AV144),IF('[1]Multi-Field'!AV144&lt;BK743-1+20,BK743,""))))</f>
        <v>120</v>
      </c>
      <c r="BN743" s="409">
        <f>IF('[1]Multi-Field'!AV144&gt;((1.5*BJ743)+1),0,IF(AND('[1]Multi-Field'!AV144&gt;([1]Lists!BJ743-1),'[1]Multi-Field'!AV144&lt;(1.5*BJ743)),20,IF(AND('[1]Multi-Field'!AV144&gt;(BL743+20),'[1]Multi-Field'!AV144&lt;BJ743),(20+BJ743-'[1]Multi-Field'!AV144),IF('[1]Multi-Field'!AV144&lt;BL743-1+20,BL743,""))))</f>
        <v>80</v>
      </c>
      <c r="BO743" s="409">
        <f>IF('[1]Multi-Field'!AV144&lt;60,(IF(OR('[1]Multi-Field'!H144=1,'[1]Multi-Field'!H144=2,'[1]Multi-Field'!H144=3),40,IF(OR('[1]Multi-Field'!H144=4,'[1]Multi-Field'!H144=5,'[1]Multi-Field'!H144=6),60,"#"))),IF(AND('[1]Multi-Field'!AV144&gt;59,'[1]Multi-Field'!AV144&lt;80),(IF(OR('[1]Multi-Field'!H144=1,'[1]Multi-Field'!H144=2),20,IF('[1]Multi-Field'!H144=3,40,IF(OR('[1]Multi-Field'!H144=4,'[1]Multi-Field'!H144=5,'[1]Multi-Field'!H144=6),60,"!")))),IF(AND('[1]Multi-Field'!AV144&gt;79,'[1]Multi-Field'!AV144&lt;100),(IF(OR('[1]Multi-Field'!H144=1,'[1]Multi-Field'!H144=2,'[1]Multi-Field'!H144=3),20,IF(OR('[1]Multi-Field'!H144=4,'[1]Multi-Field'!H144=5,'[1]Multi-Field'!H144=6),60,"?"))),IF(AND('[1]Multi-Field'!AV144&gt;99,'[1]Multi-Field'!AV144&lt;150),(IF(OR('[1]Multi-Field'!H144=1,'[1]Multi-Field'!H144=2,'[1]Multi-Field'!H144=3),20,IF(OR('[1]Multi-Field'!H144=4,'[1]Multi-Field'!H144=5,'[1]Multi-Field'!H144=6),40,"*"))),IF(AND('[1]Multi-Field'!AV144&gt;149,'[1]Multi-Field'!AV144&lt;200),(IF(OR('[1]Multi-Field'!H144=1,'[1]Multi-Field'!H144=2),0,IF(OR('[1]Multi-Field'!H144=3,'[1]Multi-Field'!H144=4,'[1]Multi-Field'!H144=5,'[1]Multi-Field'!H144=6),20,"&amp;"))),IF(AND('[1]Multi-Field'!AV144&gt;199,'[1]Multi-Field'!AV144&lt;269),(IF(OR('[1]Multi-Field'!H144=4,'[1]Multi-Field'!H144=5,'[1]Multi-Field'!H144=6),20,"&amp;")),IF('[1]Multi-Field'!AV144&gt;268,0,"%")))))))</f>
        <v>60</v>
      </c>
      <c r="BP743" s="409">
        <f>IF('[1]Multi-Field'!H144=1,((('[1]Multi-Field'!J144*40)-'[1]Multi-Field'!AV144)/0.6)-120,IF('[1]Multi-Field'!H144=2,((('[1]Multi-Field'!J144*40)-'[1]Multi-Field'!AV144)/0.6)-100,IF('[1]Multi-Field'!H144=3,((('[1]Multi-Field'!J144*40)-'[1]Multi-Field'!AV144)/0.6)-80,IF('[1]Multi-Field'!H144=4,((('[1]Multi-Field'!J144*40)-'[1]Multi-Field'!AV144)/0.6)-60,IF(OR('[1]Multi-Field'!H144=5,'[1]Multi-Field'!H144=6),((('[1]Multi-Field'!J144*40)-'[1]Multi-Field'!AV144)/0.6)-40,"")))))</f>
        <v>340</v>
      </c>
      <c r="BQ743" s="409">
        <f t="shared" si="97"/>
        <v>272</v>
      </c>
      <c r="BR743" s="409">
        <f t="shared" si="98"/>
        <v>224.4</v>
      </c>
      <c r="BS743" s="409">
        <f>IF('[1]Multi-Field'!AV144&gt;165,0,IF(AND('[1]Multi-Field'!AV144&gt;80,'[1]Multi-Field'!AV144&lt;166),20,IF('[1]Multi-Field'!AV144&lt;81,(110-'[1]Multi-Field'!AV144)*0.7,"")))</f>
        <v>77</v>
      </c>
      <c r="BT743" s="409" t="str">
        <f>IF('[1]Multi-Field'!AV144&gt;10,0,IF(50-(5*'[1]Multi-Field'!AV144),""))</f>
        <v/>
      </c>
      <c r="BU743" s="409">
        <f>IF('[1]Multi-Field'!AV144&gt;109,0,(110-'[1]Multi-Field'!AV144)*0.7)</f>
        <v>77</v>
      </c>
      <c r="BV743" s="409">
        <f>IF(AND('[1]Multi-Field'!H144=1,'[1]Multi-Field'!AV144&lt;100),(100-'[1]Multi-Field'!AV144)*0.88,IF(AND('[1]Multi-Field'!H144=2,'[1]Multi-Field'!AV144&lt;110),(110-'[1]Multi-Field'!AV144)*0.88,IF(AND('[1]Multi-Field'!H144=3,'[1]Multi-Field'!AV144&lt;130),(130-'[1]Multi-Field'!AV144)*1,IF(AND('[1]Multi-Field'!H144=4,'[1]Multi-Field'!AV144&lt;160),(160-'[1]Multi-Field'!AV144)*1.13,IF(AND(OR('[1]Multi-Field'!H144=5,'[1]Multi-Field'!H144=6),'[1]Multi-Field'!AV144&lt;200),(200-'[1]Multi-Field'!AV144)*0.88,0)))))</f>
        <v>180.79999999999998</v>
      </c>
      <c r="BW743" s="409">
        <f>IF(AND('[1]Multi-Field'!H144=1,'[1]Multi-Field'!AV144&lt;100),(100-'[1]Multi-Field'!AV144)*0.7,IF(AND('[1]Multi-Field'!H144=2,'[1]Multi-Field'!AV144&lt;110),(100-'[1]Multi-Field'!AV144)*0.7,IF(AND('[1]Multi-Field'!H144=3,'[1]Multi-Field'!AV144&lt;130),(130-'[1]Multi-Field'!AV144)*0.8,IF(AND('[1]Multi-Field'!H144=4,'[1]Multi-Field'!AV144&lt;160),(160-'[1]Multi-Field'!AV144)*0.9,IF(AND(OR('[1]Multi-Field'!H144=5,'[1]Multi-Field'!H144=6),'[1]Multi-Field'!AV144&lt;200),(200-'[1]Multi-Field'!AV144)*0.7,0)))))</f>
        <v>144</v>
      </c>
      <c r="BX743" s="409">
        <f>IF(AND(BW743&lt;20,OR('[1]Multi-Field'!Q144=[1]Lists!$AC$24,'[1]Multi-Field'!Q144=[1]Lists!$AC$10,'[1]Multi-Field'!Q144=[1]Lists!AC155,'[1]Multi-Field'!Q144=[1]Lists!$AC$22)),0,IF(BW743&lt;20,  20,BW743))</f>
        <v>144</v>
      </c>
      <c r="BY743" s="409">
        <f>IF(AND('[1]Multi-Field'!H144=1,[1]Lists!BX743&gt;50),50,IF(AND('[1]Multi-Field'!H144=2,[1]Lists!BX743&gt;60),60,IF(AND('[1]Multi-Field'!H144=3,[1]Lists!BX743&gt;70),70,IF(AND('[1]Multi-Field'!H144=4,[1]Lists!BX743&gt;80),80,IF(AND(OR('[1]Multi-Field'!H144=5,'[1]Multi-Field'!H144=6),[1]Lists!BX743&gt;100),100,[1]Lists!BX743)))))</f>
        <v>80</v>
      </c>
      <c r="BZ743" s="422">
        <f t="shared" si="99"/>
        <v>75</v>
      </c>
      <c r="CA743" s="409">
        <f t="shared" si="100"/>
        <v>0</v>
      </c>
    </row>
    <row r="744" spans="16:79">
      <c r="P744" s="391"/>
      <c r="Q744" s="84"/>
      <c r="R744" s="395"/>
      <c r="S744" s="395"/>
      <c r="T744" s="395"/>
      <c r="U744" s="396"/>
      <c r="BH744" s="409">
        <v>143</v>
      </c>
      <c r="BI744" s="424">
        <f>'[1]Multi-Field'!B145</f>
        <v>0</v>
      </c>
      <c r="BJ744" s="409">
        <f>IF('[1]Multi-Field'!H145=[1]Lists!$BB$599,[1]Lists!$BC$599,IF('[1]Multi-Field'!H145=[1]Lists!$BB$600,[1]Lists!$BC$600,IF('[1]Multi-Field'!H145=[1]Lists!$BB$601,[1]Lists!$BC$601,IF('[1]Multi-Field'!H145=[1]Lists!$BB$602,[1]Lists!$BC$602,IF('[1]Multi-Field'!H145=[1]Lists!$BB$603,[1]Lists!$BC$603,IF('[1]Multi-Field'!H145=$BB$604,$BC$604,""))))))</f>
        <v>130</v>
      </c>
      <c r="BK744" s="409">
        <f>IF('[1]Multi-Field'!H145=[1]Lists!$BB$599,[1]Lists!$BD$599,IF('[1]Multi-Field'!H145=[1]Lists!$BB$600,[1]Lists!$BD$600,IF('[1]Multi-Field'!H145=[1]Lists!$BB$601,[1]Lists!$BD$601,IF('[1]Multi-Field'!H145=[1]Lists!$BB$602,[1]Lists!$BD$602,IF('[1]Multi-Field'!H145=[1]Lists!$BB$603,[1]Lists!$BD$603,IF('[1]Multi-Field'!H145=$BB$604,$BD$604,""))))))</f>
        <v>80</v>
      </c>
      <c r="BL744" s="409">
        <f>IF('[1]Multi-Field'!H145=[1]Lists!$BB$599,[1]Lists!$BE$599,IF('[1]Multi-Field'!H145=[1]Lists!$BB$600,[1]Lists!$BE$600,IF('[1]Multi-Field'!H145=[1]Lists!$BB$601,[1]Lists!$BE$601,IF('[1]Multi-Field'!H145=[1]Lists!$BB$602,[1]Lists!$BE$602,IF('[1]Multi-Field'!H145=[1]Lists!$BB$603,[1]Lists!$BE$603,IF('[1]Multi-Field'!H145=$BB$604,$BE$604,""))))))</f>
        <v>70</v>
      </c>
      <c r="BM744" s="409">
        <f>IF('[1]Multi-Field'!AV145&gt;((1.5*BJ744)+1),0,IF(AND('[1]Multi-Field'!AV145&gt;([1]Lists!BJ744-1),'[1]Multi-Field'!H145&lt;(1.5*BJ744)),20,IF(AND('[1]Multi-Field'!AV145&gt;(BK744+20),'[1]Multi-Field'!AV145&lt;BJ744),(20+BJ744-'[1]Multi-Field'!AV145),IF('[1]Multi-Field'!AV145&lt;BK744-1+20,BK744,""))))</f>
        <v>80</v>
      </c>
      <c r="BN744" s="409">
        <f>IF('[1]Multi-Field'!AV145&gt;((1.5*BJ744)+1),0,IF(AND('[1]Multi-Field'!AV145&gt;([1]Lists!BJ744-1),'[1]Multi-Field'!AV145&lt;(1.5*BJ744)),20,IF(AND('[1]Multi-Field'!AV145&gt;(BL744+20),'[1]Multi-Field'!AV145&lt;BJ744),(20+BJ744-'[1]Multi-Field'!AV145),IF('[1]Multi-Field'!AV145&lt;BL744-1+20,BL744,""))))</f>
        <v>70</v>
      </c>
      <c r="BO744" s="409">
        <f>IF('[1]Multi-Field'!AV145&lt;60,(IF(OR('[1]Multi-Field'!H145=1,'[1]Multi-Field'!H145=2,'[1]Multi-Field'!H145=3),40,IF(OR('[1]Multi-Field'!H145=4,'[1]Multi-Field'!H145=5,'[1]Multi-Field'!H145=6),60,"#"))),IF(AND('[1]Multi-Field'!AV145&gt;59,'[1]Multi-Field'!AV145&lt;80),(IF(OR('[1]Multi-Field'!H145=1,'[1]Multi-Field'!H145=2),20,IF('[1]Multi-Field'!H145=3,40,IF(OR('[1]Multi-Field'!H145=4,'[1]Multi-Field'!H145=5,'[1]Multi-Field'!H145=6),60,"!")))),IF(AND('[1]Multi-Field'!AV145&gt;79,'[1]Multi-Field'!AV145&lt;100),(IF(OR('[1]Multi-Field'!H145=1,'[1]Multi-Field'!H145=2,'[1]Multi-Field'!H145=3),20,IF(OR('[1]Multi-Field'!H145=4,'[1]Multi-Field'!H145=5,'[1]Multi-Field'!H145=6),60,"?"))),IF(AND('[1]Multi-Field'!AV145&gt;99,'[1]Multi-Field'!AV145&lt;150),(IF(OR('[1]Multi-Field'!H145=1,'[1]Multi-Field'!H145=2,'[1]Multi-Field'!H145=3),20,IF(OR('[1]Multi-Field'!H145=4,'[1]Multi-Field'!H145=5,'[1]Multi-Field'!H145=6),40,"*"))),IF(AND('[1]Multi-Field'!AV145&gt;149,'[1]Multi-Field'!AV145&lt;200),(IF(OR('[1]Multi-Field'!H145=1,'[1]Multi-Field'!H145=2),0,IF(OR('[1]Multi-Field'!H145=3,'[1]Multi-Field'!H145=4,'[1]Multi-Field'!H145=5,'[1]Multi-Field'!H145=6),20,"&amp;"))),IF(AND('[1]Multi-Field'!AV145&gt;199,'[1]Multi-Field'!AV145&lt;269),(IF(OR('[1]Multi-Field'!H145=4,'[1]Multi-Field'!H145=5,'[1]Multi-Field'!H145=6),20,"&amp;")),IF('[1]Multi-Field'!AV145&gt;268,0,"%")))))))</f>
        <v>40</v>
      </c>
      <c r="BP744" s="409">
        <f>IF('[1]Multi-Field'!H145=1,((('[1]Multi-Field'!J145*40)-'[1]Multi-Field'!AV145)/0.6)-120,IF('[1]Multi-Field'!H145=2,((('[1]Multi-Field'!J145*40)-'[1]Multi-Field'!AV145)/0.6)-100,IF('[1]Multi-Field'!H145=3,((('[1]Multi-Field'!J145*40)-'[1]Multi-Field'!AV145)/0.6)-80,IF('[1]Multi-Field'!H145=4,((('[1]Multi-Field'!J145*40)-'[1]Multi-Field'!AV145)/0.6)-60,IF(OR('[1]Multi-Field'!H145=5,'[1]Multi-Field'!H145=6),((('[1]Multi-Field'!J145*40)-'[1]Multi-Field'!AV145)/0.6)-40,"")))))</f>
        <v>220</v>
      </c>
      <c r="BQ744" s="409">
        <f t="shared" si="97"/>
        <v>176</v>
      </c>
      <c r="BR744" s="409">
        <f t="shared" si="98"/>
        <v>145.20000000000002</v>
      </c>
      <c r="BS744" s="409">
        <f>IF('[1]Multi-Field'!AV145&gt;165,0,IF(AND('[1]Multi-Field'!AV145&gt;80,'[1]Multi-Field'!AV145&lt;166),20,IF('[1]Multi-Field'!AV145&lt;81,(110-'[1]Multi-Field'!AV145)*0.7,"")))</f>
        <v>77</v>
      </c>
      <c r="BT744" s="409" t="str">
        <f>IF('[1]Multi-Field'!AV145&gt;10,0,IF(50-(5*'[1]Multi-Field'!AV145),""))</f>
        <v/>
      </c>
      <c r="BU744" s="409">
        <f>IF('[1]Multi-Field'!AV145&gt;109,0,(110-'[1]Multi-Field'!AV145)*0.7)</f>
        <v>77</v>
      </c>
      <c r="BV744" s="409">
        <f>IF(AND('[1]Multi-Field'!H145=1,'[1]Multi-Field'!AV145&lt;100),(100-'[1]Multi-Field'!AV145)*0.88,IF(AND('[1]Multi-Field'!H145=2,'[1]Multi-Field'!AV145&lt;110),(110-'[1]Multi-Field'!AV145)*0.88,IF(AND('[1]Multi-Field'!H145=3,'[1]Multi-Field'!AV145&lt;130),(130-'[1]Multi-Field'!AV145)*1,IF(AND('[1]Multi-Field'!H145=4,'[1]Multi-Field'!AV145&lt;160),(160-'[1]Multi-Field'!AV145)*1.13,IF(AND(OR('[1]Multi-Field'!H145=5,'[1]Multi-Field'!H145=6),'[1]Multi-Field'!AV145&lt;200),(200-'[1]Multi-Field'!AV145)*0.88,0)))))</f>
        <v>130</v>
      </c>
      <c r="BW744" s="409">
        <f>IF(AND('[1]Multi-Field'!H145=1,'[1]Multi-Field'!AV145&lt;100),(100-'[1]Multi-Field'!AV145)*0.7,IF(AND('[1]Multi-Field'!H145=2,'[1]Multi-Field'!AV145&lt;110),(100-'[1]Multi-Field'!AV145)*0.7,IF(AND('[1]Multi-Field'!H145=3,'[1]Multi-Field'!AV145&lt;130),(130-'[1]Multi-Field'!AV145)*0.8,IF(AND('[1]Multi-Field'!H145=4,'[1]Multi-Field'!AV145&lt;160),(160-'[1]Multi-Field'!AV145)*0.9,IF(AND(OR('[1]Multi-Field'!H145=5,'[1]Multi-Field'!H145=6),'[1]Multi-Field'!AV145&lt;200),(200-'[1]Multi-Field'!AV145)*0.7,0)))))</f>
        <v>104</v>
      </c>
      <c r="BX744" s="409">
        <f>IF(AND(BW744&lt;20,OR('[1]Multi-Field'!Q145=[1]Lists!$AC$24,'[1]Multi-Field'!Q145=[1]Lists!$AC$10,'[1]Multi-Field'!Q145=[1]Lists!AC156,'[1]Multi-Field'!Q145=[1]Lists!$AC$22)),0,IF(BW744&lt;20,  20,BW744))</f>
        <v>104</v>
      </c>
      <c r="BY744" s="409">
        <f>IF(AND('[1]Multi-Field'!H145=1,[1]Lists!BX744&gt;50),50,IF(AND('[1]Multi-Field'!H145=2,[1]Lists!BX744&gt;60),60,IF(AND('[1]Multi-Field'!H145=3,[1]Lists!BX744&gt;70),70,IF(AND('[1]Multi-Field'!H145=4,[1]Lists!BX744&gt;80),80,IF(AND(OR('[1]Multi-Field'!H145=5,'[1]Multi-Field'!H145=6),[1]Lists!BX744&gt;100),100,[1]Lists!BX744)))))</f>
        <v>70</v>
      </c>
      <c r="BZ744" s="422">
        <f t="shared" si="99"/>
        <v>65</v>
      </c>
      <c r="CA744" s="409">
        <f t="shared" si="100"/>
        <v>0</v>
      </c>
    </row>
    <row r="745" spans="16:79" ht="13.5" thickBot="1">
      <c r="P745" s="391"/>
      <c r="Q745" s="85"/>
      <c r="R745" s="397"/>
      <c r="S745" s="397"/>
      <c r="T745" s="397"/>
      <c r="U745" s="398"/>
      <c r="BH745" s="409">
        <v>144</v>
      </c>
      <c r="BI745" s="424">
        <f>'[1]Multi-Field'!B146</f>
        <v>0</v>
      </c>
      <c r="BJ745" s="409">
        <f>IF('[1]Multi-Field'!H146=[1]Lists!$BB$599,[1]Lists!$BC$599,IF('[1]Multi-Field'!H146=[1]Lists!$BB$600,[1]Lists!$BC$600,IF('[1]Multi-Field'!H146=[1]Lists!$BB$601,[1]Lists!$BC$601,IF('[1]Multi-Field'!H146=[1]Lists!$BB$602,[1]Lists!$BC$602,IF('[1]Multi-Field'!H146=[1]Lists!$BB$603,[1]Lists!$BC$603,IF('[1]Multi-Field'!H146=$BB$604,$BC$604,""))))))</f>
        <v>160</v>
      </c>
      <c r="BK745" s="409">
        <f>IF('[1]Multi-Field'!H146=[1]Lists!$BB$599,[1]Lists!$BD$599,IF('[1]Multi-Field'!H146=[1]Lists!$BB$600,[1]Lists!$BD$600,IF('[1]Multi-Field'!H146=[1]Lists!$BB$601,[1]Lists!$BD$601,IF('[1]Multi-Field'!H146=[1]Lists!$BB$602,[1]Lists!$BD$602,IF('[1]Multi-Field'!H146=[1]Lists!$BB$603,[1]Lists!$BD$603,IF('[1]Multi-Field'!H146=$BB$604,$BD$604,""))))))</f>
        <v>120</v>
      </c>
      <c r="BL745" s="409">
        <f>IF('[1]Multi-Field'!H146=[1]Lists!$BB$599,[1]Lists!$BE$599,IF('[1]Multi-Field'!H146=[1]Lists!$BB$600,[1]Lists!$BE$600,IF('[1]Multi-Field'!H146=[1]Lists!$BB$601,[1]Lists!$BE$601,IF('[1]Multi-Field'!H146=[1]Lists!$BB$602,[1]Lists!$BE$602,IF('[1]Multi-Field'!H146=[1]Lists!$BB$603,[1]Lists!$BE$603,IF('[1]Multi-Field'!H146=$BB$604,$BE$604,""))))))</f>
        <v>80</v>
      </c>
      <c r="BM745" s="409">
        <f>IF('[1]Multi-Field'!AV146&gt;((1.5*BJ745)+1),0,IF(AND('[1]Multi-Field'!AV146&gt;([1]Lists!BJ745-1),'[1]Multi-Field'!H146&lt;(1.5*BJ745)),20,IF(AND('[1]Multi-Field'!AV146&gt;(BK745+20),'[1]Multi-Field'!AV146&lt;BJ745),(20+BJ745-'[1]Multi-Field'!AV146),IF('[1]Multi-Field'!AV146&lt;BK745-1+20,BK745,""))))</f>
        <v>120</v>
      </c>
      <c r="BN745" s="409">
        <f>IF('[1]Multi-Field'!AV146&gt;((1.5*BJ745)+1),0,IF(AND('[1]Multi-Field'!AV146&gt;([1]Lists!BJ745-1),'[1]Multi-Field'!AV146&lt;(1.5*BJ745)),20,IF(AND('[1]Multi-Field'!AV146&gt;(BL745+20),'[1]Multi-Field'!AV146&lt;BJ745),(20+BJ745-'[1]Multi-Field'!AV146),IF('[1]Multi-Field'!AV146&lt;BL745-1+20,BL745,""))))</f>
        <v>80</v>
      </c>
      <c r="BO745" s="409">
        <f>IF('[1]Multi-Field'!AV146&lt;60,(IF(OR('[1]Multi-Field'!H146=1,'[1]Multi-Field'!H146=2,'[1]Multi-Field'!H146=3),40,IF(OR('[1]Multi-Field'!H146=4,'[1]Multi-Field'!H146=5,'[1]Multi-Field'!H146=6),60,"#"))),IF(AND('[1]Multi-Field'!AV146&gt;59,'[1]Multi-Field'!AV146&lt;80),(IF(OR('[1]Multi-Field'!H146=1,'[1]Multi-Field'!H146=2),20,IF('[1]Multi-Field'!H146=3,40,IF(OR('[1]Multi-Field'!H146=4,'[1]Multi-Field'!H146=5,'[1]Multi-Field'!H146=6),60,"!")))),IF(AND('[1]Multi-Field'!AV146&gt;79,'[1]Multi-Field'!AV146&lt;100),(IF(OR('[1]Multi-Field'!H146=1,'[1]Multi-Field'!H146=2,'[1]Multi-Field'!H146=3),20,IF(OR('[1]Multi-Field'!H146=4,'[1]Multi-Field'!H146=5,'[1]Multi-Field'!H146=6),60,"?"))),IF(AND('[1]Multi-Field'!AV146&gt;99,'[1]Multi-Field'!AV146&lt;150),(IF(OR('[1]Multi-Field'!H146=1,'[1]Multi-Field'!H146=2,'[1]Multi-Field'!H146=3),20,IF(OR('[1]Multi-Field'!H146=4,'[1]Multi-Field'!H146=5,'[1]Multi-Field'!H146=6),40,"*"))),IF(AND('[1]Multi-Field'!AV146&gt;149,'[1]Multi-Field'!AV146&lt;200),(IF(OR('[1]Multi-Field'!H146=1,'[1]Multi-Field'!H146=2),0,IF(OR('[1]Multi-Field'!H146=3,'[1]Multi-Field'!H146=4,'[1]Multi-Field'!H146=5,'[1]Multi-Field'!H146=6),20,"&amp;"))),IF(AND('[1]Multi-Field'!AV146&gt;199,'[1]Multi-Field'!AV146&lt;269),(IF(OR('[1]Multi-Field'!H146=4,'[1]Multi-Field'!H146=5,'[1]Multi-Field'!H146=6),20,"&amp;")),IF('[1]Multi-Field'!AV146&gt;268,0,"%")))))))</f>
        <v>60</v>
      </c>
      <c r="BP745" s="409">
        <f>IF('[1]Multi-Field'!H146=1,((('[1]Multi-Field'!J146*40)-'[1]Multi-Field'!AV146)/0.6)-120,IF('[1]Multi-Field'!H146=2,((('[1]Multi-Field'!J146*40)-'[1]Multi-Field'!AV146)/0.6)-100,IF('[1]Multi-Field'!H146=3,((('[1]Multi-Field'!J146*40)-'[1]Multi-Field'!AV146)/0.6)-80,IF('[1]Multi-Field'!H146=4,((('[1]Multi-Field'!J146*40)-'[1]Multi-Field'!AV146)/0.6)-60,IF(OR('[1]Multi-Field'!H146=5,'[1]Multi-Field'!H146=6),((('[1]Multi-Field'!J146*40)-'[1]Multi-Field'!AV146)/0.6)-40,"")))))</f>
        <v>206.66666666666669</v>
      </c>
      <c r="BQ745" s="409">
        <f t="shared" si="97"/>
        <v>165.33333333333337</v>
      </c>
      <c r="BR745" s="409">
        <f t="shared" si="98"/>
        <v>136.4</v>
      </c>
      <c r="BS745" s="409">
        <f>IF('[1]Multi-Field'!AV146&gt;165,0,IF(AND('[1]Multi-Field'!AV146&gt;80,'[1]Multi-Field'!AV146&lt;166),20,IF('[1]Multi-Field'!AV146&lt;81,(110-'[1]Multi-Field'!AV146)*0.7,"")))</f>
        <v>77</v>
      </c>
      <c r="BT745" s="409" t="str">
        <f>IF('[1]Multi-Field'!AV146&gt;10,0,IF(50-(5*'[1]Multi-Field'!AV146),""))</f>
        <v/>
      </c>
      <c r="BU745" s="409">
        <f>IF('[1]Multi-Field'!AV146&gt;109,0,(110-'[1]Multi-Field'!AV146)*0.7)</f>
        <v>77</v>
      </c>
      <c r="BV745" s="409">
        <f>IF(AND('[1]Multi-Field'!H146=1,'[1]Multi-Field'!AV146&lt;100),(100-'[1]Multi-Field'!AV146)*0.88,IF(AND('[1]Multi-Field'!H146=2,'[1]Multi-Field'!AV146&lt;110),(110-'[1]Multi-Field'!AV146)*0.88,IF(AND('[1]Multi-Field'!H146=3,'[1]Multi-Field'!AV146&lt;130),(130-'[1]Multi-Field'!AV146)*1,IF(AND('[1]Multi-Field'!H146=4,'[1]Multi-Field'!AV146&lt;160),(160-'[1]Multi-Field'!AV146)*1.13,IF(AND(OR('[1]Multi-Field'!H146=5,'[1]Multi-Field'!H146=6),'[1]Multi-Field'!AV146&lt;200),(200-'[1]Multi-Field'!AV146)*0.88,0)))))</f>
        <v>180.79999999999998</v>
      </c>
      <c r="BW745" s="409">
        <f>IF(AND('[1]Multi-Field'!H146=1,'[1]Multi-Field'!AV146&lt;100),(100-'[1]Multi-Field'!AV146)*0.7,IF(AND('[1]Multi-Field'!H146=2,'[1]Multi-Field'!AV146&lt;110),(100-'[1]Multi-Field'!AV146)*0.7,IF(AND('[1]Multi-Field'!H146=3,'[1]Multi-Field'!AV146&lt;130),(130-'[1]Multi-Field'!AV146)*0.8,IF(AND('[1]Multi-Field'!H146=4,'[1]Multi-Field'!AV146&lt;160),(160-'[1]Multi-Field'!AV146)*0.9,IF(AND(OR('[1]Multi-Field'!H146=5,'[1]Multi-Field'!H146=6),'[1]Multi-Field'!AV146&lt;200),(200-'[1]Multi-Field'!AV146)*0.7,0)))))</f>
        <v>144</v>
      </c>
      <c r="BX745" s="409">
        <f>IF(AND(BW745&lt;20,OR('[1]Multi-Field'!Q146=[1]Lists!$AC$24,'[1]Multi-Field'!Q146=[1]Lists!$AC$10,'[1]Multi-Field'!Q146=[1]Lists!AC157,'[1]Multi-Field'!Q146=[1]Lists!$AC$22)),0,IF(BW745&lt;20,  20,BW745))</f>
        <v>144</v>
      </c>
      <c r="BY745" s="409">
        <f>IF(AND('[1]Multi-Field'!H146=1,[1]Lists!BX745&gt;50),50,IF(AND('[1]Multi-Field'!H146=2,[1]Lists!BX745&gt;60),60,IF(AND('[1]Multi-Field'!H146=3,[1]Lists!BX745&gt;70),70,IF(AND('[1]Multi-Field'!H146=4,[1]Lists!BX745&gt;80),80,IF(AND(OR('[1]Multi-Field'!H146=5,'[1]Multi-Field'!H146=6),[1]Lists!BX745&gt;100),100,[1]Lists!BX745)))))</f>
        <v>80</v>
      </c>
      <c r="BZ745" s="422">
        <f t="shared" si="99"/>
        <v>75</v>
      </c>
      <c r="CA745" s="409">
        <f t="shared" si="100"/>
        <v>0</v>
      </c>
    </row>
    <row r="746" spans="16:79">
      <c r="P746" s="391"/>
      <c r="Q746" s="83"/>
      <c r="R746" s="395"/>
      <c r="S746" s="395"/>
      <c r="T746" s="395"/>
      <c r="U746" s="396"/>
      <c r="BH746" s="409">
        <v>145</v>
      </c>
      <c r="BI746" s="424">
        <f>'[1]Multi-Field'!B147</f>
        <v>0</v>
      </c>
      <c r="BJ746" s="409">
        <f>IF('[1]Multi-Field'!H147=[1]Lists!$BB$599,[1]Lists!$BC$599,IF('[1]Multi-Field'!H147=[1]Lists!$BB$600,[1]Lists!$BC$600,IF('[1]Multi-Field'!H147=[1]Lists!$BB$601,[1]Lists!$BC$601,IF('[1]Multi-Field'!H147=[1]Lists!$BB$602,[1]Lists!$BC$602,IF('[1]Multi-Field'!H147=[1]Lists!$BB$603,[1]Lists!$BC$603,IF('[1]Multi-Field'!H147=$BB$604,$BC$604,""))))))</f>
        <v>130</v>
      </c>
      <c r="BK746" s="409">
        <f>IF('[1]Multi-Field'!H147=[1]Lists!$BB$599,[1]Lists!$BD$599,IF('[1]Multi-Field'!H147=[1]Lists!$BB$600,[1]Lists!$BD$600,IF('[1]Multi-Field'!H147=[1]Lists!$BB$601,[1]Lists!$BD$601,IF('[1]Multi-Field'!H147=[1]Lists!$BB$602,[1]Lists!$BD$602,IF('[1]Multi-Field'!H147=[1]Lists!$BB$603,[1]Lists!$BD$603,IF('[1]Multi-Field'!H147=$BB$604,$BD$604,""))))))</f>
        <v>80</v>
      </c>
      <c r="BL746" s="409">
        <f>IF('[1]Multi-Field'!H147=[1]Lists!$BB$599,[1]Lists!$BE$599,IF('[1]Multi-Field'!H147=[1]Lists!$BB$600,[1]Lists!$BE$600,IF('[1]Multi-Field'!H147=[1]Lists!$BB$601,[1]Lists!$BE$601,IF('[1]Multi-Field'!H147=[1]Lists!$BB$602,[1]Lists!$BE$602,IF('[1]Multi-Field'!H147=[1]Lists!$BB$603,[1]Lists!$BE$603,IF('[1]Multi-Field'!H147=$BB$604,$BE$604,""))))))</f>
        <v>70</v>
      </c>
      <c r="BM746" s="409">
        <f>IF('[1]Multi-Field'!AV147&gt;((1.5*BJ746)+1),0,IF(AND('[1]Multi-Field'!AV147&gt;([1]Lists!BJ746-1),'[1]Multi-Field'!H147&lt;(1.5*BJ746)),20,IF(AND('[1]Multi-Field'!AV147&gt;(BK746+20),'[1]Multi-Field'!AV147&lt;BJ746),(20+BJ746-'[1]Multi-Field'!AV147),IF('[1]Multi-Field'!AV147&lt;BK746-1+20,BK746,""))))</f>
        <v>80</v>
      </c>
      <c r="BN746" s="409">
        <f>IF('[1]Multi-Field'!AV147&gt;((1.5*BJ746)+1),0,IF(AND('[1]Multi-Field'!AV147&gt;([1]Lists!BJ746-1),'[1]Multi-Field'!AV147&lt;(1.5*BJ746)),20,IF(AND('[1]Multi-Field'!AV147&gt;(BL746+20),'[1]Multi-Field'!AV147&lt;BJ746),(20+BJ746-'[1]Multi-Field'!AV147),IF('[1]Multi-Field'!AV147&lt;BL746-1+20,BL746,""))))</f>
        <v>70</v>
      </c>
      <c r="BO746" s="409">
        <f>IF('[1]Multi-Field'!AV147&lt;60,(IF(OR('[1]Multi-Field'!H147=1,'[1]Multi-Field'!H147=2,'[1]Multi-Field'!H147=3),40,IF(OR('[1]Multi-Field'!H147=4,'[1]Multi-Field'!H147=5,'[1]Multi-Field'!H147=6),60,"#"))),IF(AND('[1]Multi-Field'!AV147&gt;59,'[1]Multi-Field'!AV147&lt;80),(IF(OR('[1]Multi-Field'!H147=1,'[1]Multi-Field'!H147=2),20,IF('[1]Multi-Field'!H147=3,40,IF(OR('[1]Multi-Field'!H147=4,'[1]Multi-Field'!H147=5,'[1]Multi-Field'!H147=6),60,"!")))),IF(AND('[1]Multi-Field'!AV147&gt;79,'[1]Multi-Field'!AV147&lt;100),(IF(OR('[1]Multi-Field'!H147=1,'[1]Multi-Field'!H147=2,'[1]Multi-Field'!H147=3),20,IF(OR('[1]Multi-Field'!H147=4,'[1]Multi-Field'!H147=5,'[1]Multi-Field'!H147=6),60,"?"))),IF(AND('[1]Multi-Field'!AV147&gt;99,'[1]Multi-Field'!AV147&lt;150),(IF(OR('[1]Multi-Field'!H147=1,'[1]Multi-Field'!H147=2,'[1]Multi-Field'!H147=3),20,IF(OR('[1]Multi-Field'!H147=4,'[1]Multi-Field'!H147=5,'[1]Multi-Field'!H147=6),40,"*"))),IF(AND('[1]Multi-Field'!AV147&gt;149,'[1]Multi-Field'!AV147&lt;200),(IF(OR('[1]Multi-Field'!H147=1,'[1]Multi-Field'!H147=2),0,IF(OR('[1]Multi-Field'!H147=3,'[1]Multi-Field'!H147=4,'[1]Multi-Field'!H147=5,'[1]Multi-Field'!H147=6),20,"&amp;"))),IF(AND('[1]Multi-Field'!AV147&gt;199,'[1]Multi-Field'!AV147&lt;269),(IF(OR('[1]Multi-Field'!H147=4,'[1]Multi-Field'!H147=5,'[1]Multi-Field'!H147=6),20,"&amp;")),IF('[1]Multi-Field'!AV147&gt;268,0,"%")))))))</f>
        <v>40</v>
      </c>
      <c r="BP746" s="409">
        <f>IF('[1]Multi-Field'!H147=1,((('[1]Multi-Field'!J147*40)-'[1]Multi-Field'!AV147)/0.6)-120,IF('[1]Multi-Field'!H147=2,((('[1]Multi-Field'!J147*40)-'[1]Multi-Field'!AV147)/0.6)-100,IF('[1]Multi-Field'!H147=3,((('[1]Multi-Field'!J147*40)-'[1]Multi-Field'!AV147)/0.6)-80,IF('[1]Multi-Field'!H147=4,((('[1]Multi-Field'!J147*40)-'[1]Multi-Field'!AV147)/0.6)-60,IF(OR('[1]Multi-Field'!H147=5,'[1]Multi-Field'!H147=6),((('[1]Multi-Field'!J147*40)-'[1]Multi-Field'!AV147)/0.6)-40,"")))))</f>
        <v>286.66666666666669</v>
      </c>
      <c r="BQ746" s="409">
        <f t="shared" si="97"/>
        <v>229.33333333333337</v>
      </c>
      <c r="BR746" s="409">
        <f t="shared" si="98"/>
        <v>189.20000000000002</v>
      </c>
      <c r="BS746" s="409">
        <f>IF('[1]Multi-Field'!AV147&gt;165,0,IF(AND('[1]Multi-Field'!AV147&gt;80,'[1]Multi-Field'!AV147&lt;166),20,IF('[1]Multi-Field'!AV147&lt;81,(110-'[1]Multi-Field'!AV147)*0.7,"")))</f>
        <v>77</v>
      </c>
      <c r="BT746" s="409" t="str">
        <f>IF('[1]Multi-Field'!AV147&gt;10,0,IF(50-(5*'[1]Multi-Field'!AV147),""))</f>
        <v/>
      </c>
      <c r="BU746" s="409">
        <f>IF('[1]Multi-Field'!AV147&gt;109,0,(110-'[1]Multi-Field'!AV147)*0.7)</f>
        <v>77</v>
      </c>
      <c r="BV746" s="409">
        <f>IF(AND('[1]Multi-Field'!H147=1,'[1]Multi-Field'!AV147&lt;100),(100-'[1]Multi-Field'!AV147)*0.88,IF(AND('[1]Multi-Field'!H147=2,'[1]Multi-Field'!AV147&lt;110),(110-'[1]Multi-Field'!AV147)*0.88,IF(AND('[1]Multi-Field'!H147=3,'[1]Multi-Field'!AV147&lt;130),(130-'[1]Multi-Field'!AV147)*1,IF(AND('[1]Multi-Field'!H147=4,'[1]Multi-Field'!AV147&lt;160),(160-'[1]Multi-Field'!AV147)*1.13,IF(AND(OR('[1]Multi-Field'!H147=5,'[1]Multi-Field'!H147=6),'[1]Multi-Field'!AV147&lt;200),(200-'[1]Multi-Field'!AV147)*0.88,0)))))</f>
        <v>130</v>
      </c>
      <c r="BW746" s="409">
        <f>IF(AND('[1]Multi-Field'!H147=1,'[1]Multi-Field'!AV147&lt;100),(100-'[1]Multi-Field'!AV147)*0.7,IF(AND('[1]Multi-Field'!H147=2,'[1]Multi-Field'!AV147&lt;110),(100-'[1]Multi-Field'!AV147)*0.7,IF(AND('[1]Multi-Field'!H147=3,'[1]Multi-Field'!AV147&lt;130),(130-'[1]Multi-Field'!AV147)*0.8,IF(AND('[1]Multi-Field'!H147=4,'[1]Multi-Field'!AV147&lt;160),(160-'[1]Multi-Field'!AV147)*0.9,IF(AND(OR('[1]Multi-Field'!H147=5,'[1]Multi-Field'!H147=6),'[1]Multi-Field'!AV147&lt;200),(200-'[1]Multi-Field'!AV147)*0.7,0)))))</f>
        <v>104</v>
      </c>
      <c r="BX746" s="409">
        <f>IF(AND(BW746&lt;20,OR('[1]Multi-Field'!Q147=[1]Lists!$AC$24,'[1]Multi-Field'!Q147=[1]Lists!$AC$10,'[1]Multi-Field'!Q147=[1]Lists!AC158,'[1]Multi-Field'!Q147=[1]Lists!$AC$22)),0,IF(BW746&lt;20,  20,BW746))</f>
        <v>104</v>
      </c>
      <c r="BY746" s="409">
        <f>IF(AND('[1]Multi-Field'!H147=1,[1]Lists!BX746&gt;50),50,IF(AND('[1]Multi-Field'!H147=2,[1]Lists!BX746&gt;60),60,IF(AND('[1]Multi-Field'!H147=3,[1]Lists!BX746&gt;70),70,IF(AND('[1]Multi-Field'!H147=4,[1]Lists!BX746&gt;80),80,IF(AND(OR('[1]Multi-Field'!H147=5,'[1]Multi-Field'!H147=6),[1]Lists!BX746&gt;100),100,[1]Lists!BX746)))))</f>
        <v>70</v>
      </c>
      <c r="BZ746" s="422">
        <f t="shared" si="99"/>
        <v>65</v>
      </c>
      <c r="CA746" s="409">
        <f t="shared" si="100"/>
        <v>0</v>
      </c>
    </row>
    <row r="747" spans="16:79">
      <c r="P747" s="391"/>
      <c r="Q747" s="84"/>
      <c r="R747" s="395"/>
      <c r="S747" s="395"/>
      <c r="T747" s="395"/>
      <c r="U747" s="396"/>
      <c r="BH747" s="409">
        <v>146</v>
      </c>
      <c r="BI747" s="424">
        <f>'[1]Multi-Field'!B148</f>
        <v>0</v>
      </c>
      <c r="BJ747" s="409">
        <f>IF('[1]Multi-Field'!H148=[1]Lists!$BB$599,[1]Lists!$BC$599,IF('[1]Multi-Field'!H148=[1]Lists!$BB$600,[1]Lists!$BC$600,IF('[1]Multi-Field'!H148=[1]Lists!$BB$601,[1]Lists!$BC$601,IF('[1]Multi-Field'!H148=[1]Lists!$BB$602,[1]Lists!$BC$602,IF('[1]Multi-Field'!H148=[1]Lists!$BB$603,[1]Lists!$BC$603,IF('[1]Multi-Field'!H148=$BB$604,$BC$604,""))))))</f>
        <v>180</v>
      </c>
      <c r="BK747" s="409">
        <f>IF('[1]Multi-Field'!H148=[1]Lists!$BB$599,[1]Lists!$BD$599,IF('[1]Multi-Field'!H148=[1]Lists!$BB$600,[1]Lists!$BD$600,IF('[1]Multi-Field'!H148=[1]Lists!$BB$601,[1]Lists!$BD$601,IF('[1]Multi-Field'!H148=[1]Lists!$BB$602,[1]Lists!$BD$602,IF('[1]Multi-Field'!H148=[1]Lists!$BB$603,[1]Lists!$BD$603,IF('[1]Multi-Field'!H148=$BB$604,$BD$604,""))))))</f>
        <v>120</v>
      </c>
      <c r="BL747" s="409">
        <f>IF('[1]Multi-Field'!H148=[1]Lists!$BB$599,[1]Lists!$BE$599,IF('[1]Multi-Field'!H148=[1]Lists!$BB$600,[1]Lists!$BE$600,IF('[1]Multi-Field'!H148=[1]Lists!$BB$601,[1]Lists!$BE$601,IF('[1]Multi-Field'!H148=[1]Lists!$BB$602,[1]Lists!$BE$602,IF('[1]Multi-Field'!H148=[1]Lists!$BB$603,[1]Lists!$BE$603,IF('[1]Multi-Field'!H148=$BB$604,$BE$604,""))))))</f>
        <v>100</v>
      </c>
      <c r="BM747" s="409">
        <f>IF('[1]Multi-Field'!AV148&gt;((1.5*BJ747)+1),0,IF(AND('[1]Multi-Field'!AV148&gt;([1]Lists!BJ747-1),'[1]Multi-Field'!H148&lt;(1.5*BJ747)),20,IF(AND('[1]Multi-Field'!AV148&gt;(BK747+20),'[1]Multi-Field'!AV148&lt;BJ747),(20+BJ747-'[1]Multi-Field'!AV148),IF('[1]Multi-Field'!AV148&lt;BK747-1+20,BK747,""))))</f>
        <v>120</v>
      </c>
      <c r="BN747" s="409">
        <f>IF('[1]Multi-Field'!AV148&gt;((1.5*BJ747)+1),0,IF(AND('[1]Multi-Field'!AV148&gt;([1]Lists!BJ747-1),'[1]Multi-Field'!AV148&lt;(1.5*BJ747)),20,IF(AND('[1]Multi-Field'!AV148&gt;(BL747+20),'[1]Multi-Field'!AV148&lt;BJ747),(20+BJ747-'[1]Multi-Field'!AV148),IF('[1]Multi-Field'!AV148&lt;BL747-1+20,BL747,""))))</f>
        <v>100</v>
      </c>
      <c r="BO747" s="409">
        <f>IF('[1]Multi-Field'!AV148&lt;60,(IF(OR('[1]Multi-Field'!H148=1,'[1]Multi-Field'!H148=2,'[1]Multi-Field'!H148=3),40,IF(OR('[1]Multi-Field'!H148=4,'[1]Multi-Field'!H148=5,'[1]Multi-Field'!H148=6),60,"#"))),IF(AND('[1]Multi-Field'!AV148&gt;59,'[1]Multi-Field'!AV148&lt;80),(IF(OR('[1]Multi-Field'!H148=1,'[1]Multi-Field'!H148=2),20,IF('[1]Multi-Field'!H148=3,40,IF(OR('[1]Multi-Field'!H148=4,'[1]Multi-Field'!H148=5,'[1]Multi-Field'!H148=6),60,"!")))),IF(AND('[1]Multi-Field'!AV148&gt;79,'[1]Multi-Field'!AV148&lt;100),(IF(OR('[1]Multi-Field'!H148=1,'[1]Multi-Field'!H148=2,'[1]Multi-Field'!H148=3),20,IF(OR('[1]Multi-Field'!H148=4,'[1]Multi-Field'!H148=5,'[1]Multi-Field'!H148=6),60,"?"))),IF(AND('[1]Multi-Field'!AV148&gt;99,'[1]Multi-Field'!AV148&lt;150),(IF(OR('[1]Multi-Field'!H148=1,'[1]Multi-Field'!H148=2,'[1]Multi-Field'!H148=3),20,IF(OR('[1]Multi-Field'!H148=4,'[1]Multi-Field'!H148=5,'[1]Multi-Field'!H148=6),40,"*"))),IF(AND('[1]Multi-Field'!AV148&gt;149,'[1]Multi-Field'!AV148&lt;200),(IF(OR('[1]Multi-Field'!H148=1,'[1]Multi-Field'!H148=2),0,IF(OR('[1]Multi-Field'!H148=3,'[1]Multi-Field'!H148=4,'[1]Multi-Field'!H148=5,'[1]Multi-Field'!H148=6),20,"&amp;"))),IF(AND('[1]Multi-Field'!AV148&gt;199,'[1]Multi-Field'!AV148&lt;269),(IF(OR('[1]Multi-Field'!H148=4,'[1]Multi-Field'!H148=5,'[1]Multi-Field'!H148=6),20,"&amp;")),IF('[1]Multi-Field'!AV148&gt;268,0,"%")))))))</f>
        <v>60</v>
      </c>
      <c r="BP747" s="409">
        <f>IF('[1]Multi-Field'!H148=1,((('[1]Multi-Field'!J148*40)-'[1]Multi-Field'!AV148)/0.6)-120,IF('[1]Multi-Field'!H148=2,((('[1]Multi-Field'!J148*40)-'[1]Multi-Field'!AV148)/0.6)-100,IF('[1]Multi-Field'!H148=3,((('[1]Multi-Field'!J148*40)-'[1]Multi-Field'!AV148)/0.6)-80,IF('[1]Multi-Field'!H148=4,((('[1]Multi-Field'!J148*40)-'[1]Multi-Field'!AV148)/0.6)-60,IF(OR('[1]Multi-Field'!H148=5,'[1]Multi-Field'!H148=6),((('[1]Multi-Field'!J148*40)-'[1]Multi-Field'!AV148)/0.6)-40,"")))))</f>
        <v>260</v>
      </c>
      <c r="BQ747" s="409">
        <f t="shared" si="97"/>
        <v>208</v>
      </c>
      <c r="BR747" s="409">
        <f t="shared" si="98"/>
        <v>171.6</v>
      </c>
      <c r="BS747" s="409">
        <f>IF('[1]Multi-Field'!AV148&gt;165,0,IF(AND('[1]Multi-Field'!AV148&gt;80,'[1]Multi-Field'!AV148&lt;166),20,IF('[1]Multi-Field'!AV148&lt;81,(110-'[1]Multi-Field'!AV148)*0.7,"")))</f>
        <v>77</v>
      </c>
      <c r="BT747" s="409" t="str">
        <f>IF('[1]Multi-Field'!AV148&gt;10,0,IF(50-(5*'[1]Multi-Field'!AV148),""))</f>
        <v/>
      </c>
      <c r="BU747" s="409">
        <f>IF('[1]Multi-Field'!AV148&gt;109,0,(110-'[1]Multi-Field'!AV148)*0.7)</f>
        <v>77</v>
      </c>
      <c r="BV747" s="409">
        <f>IF(AND('[1]Multi-Field'!H148=1,'[1]Multi-Field'!AV148&lt;100),(100-'[1]Multi-Field'!AV148)*0.88,IF(AND('[1]Multi-Field'!H148=2,'[1]Multi-Field'!AV148&lt;110),(110-'[1]Multi-Field'!AV148)*0.88,IF(AND('[1]Multi-Field'!H148=3,'[1]Multi-Field'!AV148&lt;130),(130-'[1]Multi-Field'!AV148)*1,IF(AND('[1]Multi-Field'!H148=4,'[1]Multi-Field'!AV148&lt;160),(160-'[1]Multi-Field'!AV148)*1.13,IF(AND(OR('[1]Multi-Field'!H148=5,'[1]Multi-Field'!H148=6),'[1]Multi-Field'!AV148&lt;200),(200-'[1]Multi-Field'!AV148)*0.88,0)))))</f>
        <v>176</v>
      </c>
      <c r="BW747" s="409">
        <f>IF(AND('[1]Multi-Field'!H148=1,'[1]Multi-Field'!AV148&lt;100),(100-'[1]Multi-Field'!AV148)*0.7,IF(AND('[1]Multi-Field'!H148=2,'[1]Multi-Field'!AV148&lt;110),(100-'[1]Multi-Field'!AV148)*0.7,IF(AND('[1]Multi-Field'!H148=3,'[1]Multi-Field'!AV148&lt;130),(130-'[1]Multi-Field'!AV148)*0.8,IF(AND('[1]Multi-Field'!H148=4,'[1]Multi-Field'!AV148&lt;160),(160-'[1]Multi-Field'!AV148)*0.9,IF(AND(OR('[1]Multi-Field'!H148=5,'[1]Multi-Field'!H148=6),'[1]Multi-Field'!AV148&lt;200),(200-'[1]Multi-Field'!AV148)*0.7,0)))))</f>
        <v>140</v>
      </c>
      <c r="BX747" s="409">
        <f>IF(AND(BW747&lt;20,OR('[1]Multi-Field'!Q148=[1]Lists!$AC$24,'[1]Multi-Field'!Q148=[1]Lists!$AC$10,'[1]Multi-Field'!Q148=[1]Lists!AC159,'[1]Multi-Field'!Q148=[1]Lists!$AC$22)),0,IF(BW747&lt;20,  20,BW747))</f>
        <v>140</v>
      </c>
      <c r="BY747" s="409">
        <f>IF(AND('[1]Multi-Field'!H148=1,[1]Lists!BX747&gt;50),50,IF(AND('[1]Multi-Field'!H148=2,[1]Lists!BX747&gt;60),60,IF(AND('[1]Multi-Field'!H148=3,[1]Lists!BX747&gt;70),70,IF(AND('[1]Multi-Field'!H148=4,[1]Lists!BX747&gt;80),80,IF(AND(OR('[1]Multi-Field'!H148=5,'[1]Multi-Field'!H148=6),[1]Lists!BX747&gt;100),100,[1]Lists!BX747)))))</f>
        <v>100</v>
      </c>
      <c r="BZ747" s="422">
        <f t="shared" si="99"/>
        <v>95</v>
      </c>
      <c r="CA747" s="409">
        <f t="shared" si="100"/>
        <v>0</v>
      </c>
    </row>
    <row r="748" spans="16:79">
      <c r="P748" s="391"/>
      <c r="Q748" s="84"/>
      <c r="R748" s="395"/>
      <c r="S748" s="395"/>
      <c r="T748" s="395"/>
      <c r="U748" s="396"/>
      <c r="BH748" s="409">
        <v>147</v>
      </c>
      <c r="BI748" s="424">
        <f>'[1]Multi-Field'!B149</f>
        <v>0</v>
      </c>
      <c r="BJ748" s="409">
        <f>IF('[1]Multi-Field'!H149=[1]Lists!$BB$599,[1]Lists!$BC$599,IF('[1]Multi-Field'!H149=[1]Lists!$BB$600,[1]Lists!$BC$600,IF('[1]Multi-Field'!H149=[1]Lists!$BB$601,[1]Lists!$BC$601,IF('[1]Multi-Field'!H149=[1]Lists!$BB$602,[1]Lists!$BC$602,IF('[1]Multi-Field'!H149=[1]Lists!$BB$603,[1]Lists!$BC$603,IF('[1]Multi-Field'!H149=$BB$604,$BC$604,""))))))</f>
        <v>180</v>
      </c>
      <c r="BK748" s="409">
        <f>IF('[1]Multi-Field'!H149=[1]Lists!$BB$599,[1]Lists!$BD$599,IF('[1]Multi-Field'!H149=[1]Lists!$BB$600,[1]Lists!$BD$600,IF('[1]Multi-Field'!H149=[1]Lists!$BB$601,[1]Lists!$BD$601,IF('[1]Multi-Field'!H149=[1]Lists!$BB$602,[1]Lists!$BD$602,IF('[1]Multi-Field'!H149=[1]Lists!$BB$603,[1]Lists!$BD$603,IF('[1]Multi-Field'!H149=$BB$604,$BD$604,""))))))</f>
        <v>120</v>
      </c>
      <c r="BL748" s="409">
        <f>IF('[1]Multi-Field'!H149=[1]Lists!$BB$599,[1]Lists!$BE$599,IF('[1]Multi-Field'!H149=[1]Lists!$BB$600,[1]Lists!$BE$600,IF('[1]Multi-Field'!H149=[1]Lists!$BB$601,[1]Lists!$BE$601,IF('[1]Multi-Field'!H149=[1]Lists!$BB$602,[1]Lists!$BE$602,IF('[1]Multi-Field'!H149=[1]Lists!$BB$603,[1]Lists!$BE$603,IF('[1]Multi-Field'!H149=$BB$604,$BE$604,""))))))</f>
        <v>100</v>
      </c>
      <c r="BM748" s="409">
        <f>IF('[1]Multi-Field'!AV149&gt;((1.5*BJ748)+1),0,IF(AND('[1]Multi-Field'!AV149&gt;([1]Lists!BJ748-1),'[1]Multi-Field'!H149&lt;(1.5*BJ748)),20,IF(AND('[1]Multi-Field'!AV149&gt;(BK748+20),'[1]Multi-Field'!AV149&lt;BJ748),(20+BJ748-'[1]Multi-Field'!AV149),IF('[1]Multi-Field'!AV149&lt;BK748-1+20,BK748,""))))</f>
        <v>120</v>
      </c>
      <c r="BN748" s="409">
        <f>IF('[1]Multi-Field'!AV149&gt;((1.5*BJ748)+1),0,IF(AND('[1]Multi-Field'!AV149&gt;([1]Lists!BJ748-1),'[1]Multi-Field'!AV149&lt;(1.5*BJ748)),20,IF(AND('[1]Multi-Field'!AV149&gt;(BL748+20),'[1]Multi-Field'!AV149&lt;BJ748),(20+BJ748-'[1]Multi-Field'!AV149),IF('[1]Multi-Field'!AV149&lt;BL748-1+20,BL748,""))))</f>
        <v>100</v>
      </c>
      <c r="BO748" s="409">
        <f>IF('[1]Multi-Field'!AV149&lt;60,(IF(OR('[1]Multi-Field'!H149=1,'[1]Multi-Field'!H149=2,'[1]Multi-Field'!H149=3),40,IF(OR('[1]Multi-Field'!H149=4,'[1]Multi-Field'!H149=5,'[1]Multi-Field'!H149=6),60,"#"))),IF(AND('[1]Multi-Field'!AV149&gt;59,'[1]Multi-Field'!AV149&lt;80),(IF(OR('[1]Multi-Field'!H149=1,'[1]Multi-Field'!H149=2),20,IF('[1]Multi-Field'!H149=3,40,IF(OR('[1]Multi-Field'!H149=4,'[1]Multi-Field'!H149=5,'[1]Multi-Field'!H149=6),60,"!")))),IF(AND('[1]Multi-Field'!AV149&gt;79,'[1]Multi-Field'!AV149&lt;100),(IF(OR('[1]Multi-Field'!H149=1,'[1]Multi-Field'!H149=2,'[1]Multi-Field'!H149=3),20,IF(OR('[1]Multi-Field'!H149=4,'[1]Multi-Field'!H149=5,'[1]Multi-Field'!H149=6),60,"?"))),IF(AND('[1]Multi-Field'!AV149&gt;99,'[1]Multi-Field'!AV149&lt;150),(IF(OR('[1]Multi-Field'!H149=1,'[1]Multi-Field'!H149=2,'[1]Multi-Field'!H149=3),20,IF(OR('[1]Multi-Field'!H149=4,'[1]Multi-Field'!H149=5,'[1]Multi-Field'!H149=6),40,"*"))),IF(AND('[1]Multi-Field'!AV149&gt;149,'[1]Multi-Field'!AV149&lt;200),(IF(OR('[1]Multi-Field'!H149=1,'[1]Multi-Field'!H149=2),0,IF(OR('[1]Multi-Field'!H149=3,'[1]Multi-Field'!H149=4,'[1]Multi-Field'!H149=5,'[1]Multi-Field'!H149=6),20,"&amp;"))),IF(AND('[1]Multi-Field'!AV149&gt;199,'[1]Multi-Field'!AV149&lt;269),(IF(OR('[1]Multi-Field'!H149=4,'[1]Multi-Field'!H149=5,'[1]Multi-Field'!H149=6),20,"&amp;")),IF('[1]Multi-Field'!AV149&gt;268,0,"%")))))))</f>
        <v>60</v>
      </c>
      <c r="BP748" s="409">
        <f>IF('[1]Multi-Field'!H149=1,((('[1]Multi-Field'!J149*40)-'[1]Multi-Field'!AV149)/0.6)-120,IF('[1]Multi-Field'!H149=2,((('[1]Multi-Field'!J149*40)-'[1]Multi-Field'!AV149)/0.6)-100,IF('[1]Multi-Field'!H149=3,((('[1]Multi-Field'!J149*40)-'[1]Multi-Field'!AV149)/0.6)-80,IF('[1]Multi-Field'!H149=4,((('[1]Multi-Field'!J149*40)-'[1]Multi-Field'!AV149)/0.6)-60,IF(OR('[1]Multi-Field'!H149=5,'[1]Multi-Field'!H149=6),((('[1]Multi-Field'!J149*40)-'[1]Multi-Field'!AV149)/0.6)-40,"")))))</f>
        <v>193.33333333333334</v>
      </c>
      <c r="BQ748" s="409">
        <f t="shared" si="97"/>
        <v>154.66666666666669</v>
      </c>
      <c r="BR748" s="409">
        <f t="shared" si="98"/>
        <v>127.60000000000001</v>
      </c>
      <c r="BS748" s="409">
        <f>IF('[1]Multi-Field'!AV149&gt;165,0,IF(AND('[1]Multi-Field'!AV149&gt;80,'[1]Multi-Field'!AV149&lt;166),20,IF('[1]Multi-Field'!AV149&lt;81,(110-'[1]Multi-Field'!AV149)*0.7,"")))</f>
        <v>77</v>
      </c>
      <c r="BT748" s="409" t="str">
        <f>IF('[1]Multi-Field'!AV149&gt;10,0,IF(50-(5*'[1]Multi-Field'!AV149),""))</f>
        <v/>
      </c>
      <c r="BU748" s="409">
        <f>IF('[1]Multi-Field'!AV149&gt;109,0,(110-'[1]Multi-Field'!AV149)*0.7)</f>
        <v>77</v>
      </c>
      <c r="BV748" s="409">
        <f>IF(AND('[1]Multi-Field'!H149=1,'[1]Multi-Field'!AV149&lt;100),(100-'[1]Multi-Field'!AV149)*0.88,IF(AND('[1]Multi-Field'!H149=2,'[1]Multi-Field'!AV149&lt;110),(110-'[1]Multi-Field'!AV149)*0.88,IF(AND('[1]Multi-Field'!H149=3,'[1]Multi-Field'!AV149&lt;130),(130-'[1]Multi-Field'!AV149)*1,IF(AND('[1]Multi-Field'!H149=4,'[1]Multi-Field'!AV149&lt;160),(160-'[1]Multi-Field'!AV149)*1.13,IF(AND(OR('[1]Multi-Field'!H149=5,'[1]Multi-Field'!H149=6),'[1]Multi-Field'!AV149&lt;200),(200-'[1]Multi-Field'!AV149)*0.88,0)))))</f>
        <v>176</v>
      </c>
      <c r="BW748" s="409">
        <f>IF(AND('[1]Multi-Field'!H149=1,'[1]Multi-Field'!AV149&lt;100),(100-'[1]Multi-Field'!AV149)*0.7,IF(AND('[1]Multi-Field'!H149=2,'[1]Multi-Field'!AV149&lt;110),(100-'[1]Multi-Field'!AV149)*0.7,IF(AND('[1]Multi-Field'!H149=3,'[1]Multi-Field'!AV149&lt;130),(130-'[1]Multi-Field'!AV149)*0.8,IF(AND('[1]Multi-Field'!H149=4,'[1]Multi-Field'!AV149&lt;160),(160-'[1]Multi-Field'!AV149)*0.9,IF(AND(OR('[1]Multi-Field'!H149=5,'[1]Multi-Field'!H149=6),'[1]Multi-Field'!AV149&lt;200),(200-'[1]Multi-Field'!AV149)*0.7,0)))))</f>
        <v>140</v>
      </c>
      <c r="BX748" s="409">
        <f>IF(AND(BW748&lt;20,OR('[1]Multi-Field'!Q149=[1]Lists!$AC$24,'[1]Multi-Field'!Q149=[1]Lists!$AC$10,'[1]Multi-Field'!Q149=[1]Lists!AC160,'[1]Multi-Field'!Q149=[1]Lists!$AC$22)),0,IF(BW748&lt;20,  20,BW748))</f>
        <v>140</v>
      </c>
      <c r="BY748" s="409">
        <f>IF(AND('[1]Multi-Field'!H149=1,[1]Lists!BX748&gt;50),50,IF(AND('[1]Multi-Field'!H149=2,[1]Lists!BX748&gt;60),60,IF(AND('[1]Multi-Field'!H149=3,[1]Lists!BX748&gt;70),70,IF(AND('[1]Multi-Field'!H149=4,[1]Lists!BX748&gt;80),80,IF(AND(OR('[1]Multi-Field'!H149=5,'[1]Multi-Field'!H149=6),[1]Lists!BX748&gt;100),100,[1]Lists!BX748)))))</f>
        <v>100</v>
      </c>
      <c r="BZ748" s="422">
        <f t="shared" si="99"/>
        <v>95</v>
      </c>
      <c r="CA748" s="409">
        <f t="shared" si="100"/>
        <v>0</v>
      </c>
    </row>
    <row r="749" spans="16:79" ht="13.5" thickBot="1">
      <c r="P749" s="391"/>
      <c r="Q749" s="85"/>
      <c r="R749" s="397"/>
      <c r="S749" s="397"/>
      <c r="T749" s="397"/>
      <c r="U749" s="398"/>
      <c r="BH749" s="409">
        <v>148</v>
      </c>
      <c r="BI749" s="424">
        <f>'[1]Multi-Field'!B150</f>
        <v>0</v>
      </c>
      <c r="BJ749" s="409">
        <f>IF('[1]Multi-Field'!H150=[1]Lists!$BB$599,[1]Lists!$BC$599,IF('[1]Multi-Field'!H150=[1]Lists!$BB$600,[1]Lists!$BC$600,IF('[1]Multi-Field'!H150=[1]Lists!$BB$601,[1]Lists!$BC$601,IF('[1]Multi-Field'!H150=[1]Lists!$BB$602,[1]Lists!$BC$602,IF('[1]Multi-Field'!H150=[1]Lists!$BB$603,[1]Lists!$BC$603,IF('[1]Multi-Field'!H150=$BB$604,$BC$604,""))))))</f>
        <v>160</v>
      </c>
      <c r="BK749" s="409">
        <f>IF('[1]Multi-Field'!H150=[1]Lists!$BB$599,[1]Lists!$BD$599,IF('[1]Multi-Field'!H150=[1]Lists!$BB$600,[1]Lists!$BD$600,IF('[1]Multi-Field'!H150=[1]Lists!$BB$601,[1]Lists!$BD$601,IF('[1]Multi-Field'!H150=[1]Lists!$BB$602,[1]Lists!$BD$602,IF('[1]Multi-Field'!H150=[1]Lists!$BB$603,[1]Lists!$BD$603,IF('[1]Multi-Field'!H150=$BB$604,$BD$604,""))))))</f>
        <v>120</v>
      </c>
      <c r="BL749" s="409">
        <f>IF('[1]Multi-Field'!H150=[1]Lists!$BB$599,[1]Lists!$BE$599,IF('[1]Multi-Field'!H150=[1]Lists!$BB$600,[1]Lists!$BE$600,IF('[1]Multi-Field'!H150=[1]Lists!$BB$601,[1]Lists!$BE$601,IF('[1]Multi-Field'!H150=[1]Lists!$BB$602,[1]Lists!$BE$602,IF('[1]Multi-Field'!H150=[1]Lists!$BB$603,[1]Lists!$BE$603,IF('[1]Multi-Field'!H150=$BB$604,$BE$604,""))))))</f>
        <v>80</v>
      </c>
      <c r="BM749" s="409">
        <f>IF('[1]Multi-Field'!AV150&gt;((1.5*BJ749)+1),0,IF(AND('[1]Multi-Field'!AV150&gt;([1]Lists!BJ749-1),'[1]Multi-Field'!H150&lt;(1.5*BJ749)),20,IF(AND('[1]Multi-Field'!AV150&gt;(BK749+20),'[1]Multi-Field'!AV150&lt;BJ749),(20+BJ749-'[1]Multi-Field'!AV150),IF('[1]Multi-Field'!AV150&lt;BK749-1+20,BK749,""))))</f>
        <v>120</v>
      </c>
      <c r="BN749" s="409">
        <f>IF('[1]Multi-Field'!AV150&gt;((1.5*BJ749)+1),0,IF(AND('[1]Multi-Field'!AV150&gt;([1]Lists!BJ749-1),'[1]Multi-Field'!AV150&lt;(1.5*BJ749)),20,IF(AND('[1]Multi-Field'!AV150&gt;(BL749+20),'[1]Multi-Field'!AV150&lt;BJ749),(20+BJ749-'[1]Multi-Field'!AV150),IF('[1]Multi-Field'!AV150&lt;BL749-1+20,BL749,""))))</f>
        <v>80</v>
      </c>
      <c r="BO749" s="409">
        <f>IF('[1]Multi-Field'!AV150&lt;60,(IF(OR('[1]Multi-Field'!H150=1,'[1]Multi-Field'!H150=2,'[1]Multi-Field'!H150=3),40,IF(OR('[1]Multi-Field'!H150=4,'[1]Multi-Field'!H150=5,'[1]Multi-Field'!H150=6),60,"#"))),IF(AND('[1]Multi-Field'!AV150&gt;59,'[1]Multi-Field'!AV150&lt;80),(IF(OR('[1]Multi-Field'!H150=1,'[1]Multi-Field'!H150=2),20,IF('[1]Multi-Field'!H150=3,40,IF(OR('[1]Multi-Field'!H150=4,'[1]Multi-Field'!H150=5,'[1]Multi-Field'!H150=6),60,"!")))),IF(AND('[1]Multi-Field'!AV150&gt;79,'[1]Multi-Field'!AV150&lt;100),(IF(OR('[1]Multi-Field'!H150=1,'[1]Multi-Field'!H150=2,'[1]Multi-Field'!H150=3),20,IF(OR('[1]Multi-Field'!H150=4,'[1]Multi-Field'!H150=5,'[1]Multi-Field'!H150=6),60,"?"))),IF(AND('[1]Multi-Field'!AV150&gt;99,'[1]Multi-Field'!AV150&lt;150),(IF(OR('[1]Multi-Field'!H150=1,'[1]Multi-Field'!H150=2,'[1]Multi-Field'!H150=3),20,IF(OR('[1]Multi-Field'!H150=4,'[1]Multi-Field'!H150=5,'[1]Multi-Field'!H150=6),40,"*"))),IF(AND('[1]Multi-Field'!AV150&gt;149,'[1]Multi-Field'!AV150&lt;200),(IF(OR('[1]Multi-Field'!H150=1,'[1]Multi-Field'!H150=2),0,IF(OR('[1]Multi-Field'!H150=3,'[1]Multi-Field'!H150=4,'[1]Multi-Field'!H150=5,'[1]Multi-Field'!H150=6),20,"&amp;"))),IF(AND('[1]Multi-Field'!AV150&gt;199,'[1]Multi-Field'!AV150&lt;269),(IF(OR('[1]Multi-Field'!H150=4,'[1]Multi-Field'!H150=5,'[1]Multi-Field'!H150=6),20,"&amp;")),IF('[1]Multi-Field'!AV150&gt;268,0,"%")))))))</f>
        <v>60</v>
      </c>
      <c r="BP749" s="409">
        <f>IF('[1]Multi-Field'!H150=1,((('[1]Multi-Field'!J150*40)-'[1]Multi-Field'!AV150)/0.6)-120,IF('[1]Multi-Field'!H150=2,((('[1]Multi-Field'!J150*40)-'[1]Multi-Field'!AV150)/0.6)-100,IF('[1]Multi-Field'!H150=3,((('[1]Multi-Field'!J150*40)-'[1]Multi-Field'!AV150)/0.6)-80,IF('[1]Multi-Field'!H150=4,((('[1]Multi-Field'!J150*40)-'[1]Multi-Field'!AV150)/0.6)-60,IF(OR('[1]Multi-Field'!H150=5,'[1]Multi-Field'!H150=6),((('[1]Multi-Field'!J150*40)-'[1]Multi-Field'!AV150)/0.6)-40,"")))))</f>
        <v>340</v>
      </c>
      <c r="BQ749" s="409">
        <f t="shared" si="97"/>
        <v>272</v>
      </c>
      <c r="BR749" s="409">
        <f t="shared" si="98"/>
        <v>224.4</v>
      </c>
      <c r="BS749" s="409">
        <f>IF('[1]Multi-Field'!AV150&gt;165,0,IF(AND('[1]Multi-Field'!AV150&gt;80,'[1]Multi-Field'!AV150&lt;166),20,IF('[1]Multi-Field'!AV150&lt;81,(110-'[1]Multi-Field'!AV150)*0.7,"")))</f>
        <v>77</v>
      </c>
      <c r="BT749" s="409" t="str">
        <f>IF('[1]Multi-Field'!AV150&gt;10,0,IF(50-(5*'[1]Multi-Field'!AV150),""))</f>
        <v/>
      </c>
      <c r="BU749" s="409">
        <f>IF('[1]Multi-Field'!AV150&gt;109,0,(110-'[1]Multi-Field'!AV150)*0.7)</f>
        <v>77</v>
      </c>
      <c r="BV749" s="409">
        <f>IF(AND('[1]Multi-Field'!H150=1,'[1]Multi-Field'!AV150&lt;100),(100-'[1]Multi-Field'!AV150)*0.88,IF(AND('[1]Multi-Field'!H150=2,'[1]Multi-Field'!AV150&lt;110),(110-'[1]Multi-Field'!AV150)*0.88,IF(AND('[1]Multi-Field'!H150=3,'[1]Multi-Field'!AV150&lt;130),(130-'[1]Multi-Field'!AV150)*1,IF(AND('[1]Multi-Field'!H150=4,'[1]Multi-Field'!AV150&lt;160),(160-'[1]Multi-Field'!AV150)*1.13,IF(AND(OR('[1]Multi-Field'!H150=5,'[1]Multi-Field'!H150=6),'[1]Multi-Field'!AV150&lt;200),(200-'[1]Multi-Field'!AV150)*0.88,0)))))</f>
        <v>180.79999999999998</v>
      </c>
      <c r="BW749" s="409">
        <f>IF(AND('[1]Multi-Field'!H150=1,'[1]Multi-Field'!AV150&lt;100),(100-'[1]Multi-Field'!AV150)*0.7,IF(AND('[1]Multi-Field'!H150=2,'[1]Multi-Field'!AV150&lt;110),(100-'[1]Multi-Field'!AV150)*0.7,IF(AND('[1]Multi-Field'!H150=3,'[1]Multi-Field'!AV150&lt;130),(130-'[1]Multi-Field'!AV150)*0.8,IF(AND('[1]Multi-Field'!H150=4,'[1]Multi-Field'!AV150&lt;160),(160-'[1]Multi-Field'!AV150)*0.9,IF(AND(OR('[1]Multi-Field'!H150=5,'[1]Multi-Field'!H150=6),'[1]Multi-Field'!AV150&lt;200),(200-'[1]Multi-Field'!AV150)*0.7,0)))))</f>
        <v>144</v>
      </c>
      <c r="BX749" s="409">
        <f>IF(AND(BW749&lt;20,OR('[1]Multi-Field'!Q150=[1]Lists!$AC$24,'[1]Multi-Field'!Q150=[1]Lists!$AC$10,'[1]Multi-Field'!Q150=[1]Lists!AC161,'[1]Multi-Field'!Q150=[1]Lists!$AC$22)),0,IF(BW749&lt;20,  20,BW749))</f>
        <v>144</v>
      </c>
      <c r="BY749" s="409">
        <f>IF(AND('[1]Multi-Field'!H150=1,[1]Lists!BX749&gt;50),50,IF(AND('[1]Multi-Field'!H150=2,[1]Lists!BX749&gt;60),60,IF(AND('[1]Multi-Field'!H150=3,[1]Lists!BX749&gt;70),70,IF(AND('[1]Multi-Field'!H150=4,[1]Lists!BX749&gt;80),80,IF(AND(OR('[1]Multi-Field'!H150=5,'[1]Multi-Field'!H150=6),[1]Lists!BX749&gt;100),100,[1]Lists!BX749)))))</f>
        <v>80</v>
      </c>
      <c r="BZ749" s="422">
        <f t="shared" si="99"/>
        <v>75</v>
      </c>
      <c r="CA749" s="409">
        <f t="shared" si="100"/>
        <v>0</v>
      </c>
    </row>
    <row r="750" spans="16:79">
      <c r="P750" s="391"/>
      <c r="Q750" s="83"/>
      <c r="R750" s="395"/>
      <c r="S750" s="395"/>
      <c r="T750" s="395"/>
      <c r="U750" s="396"/>
      <c r="BH750" s="409">
        <v>149</v>
      </c>
      <c r="BI750" s="424">
        <f>'[1]Multi-Field'!B151</f>
        <v>0</v>
      </c>
      <c r="BJ750" s="409">
        <f>IF('[1]Multi-Field'!H151=[1]Lists!$BB$599,[1]Lists!$BC$599,IF('[1]Multi-Field'!H151=[1]Lists!$BB$600,[1]Lists!$BC$600,IF('[1]Multi-Field'!H151=[1]Lists!$BB$601,[1]Lists!$BC$601,IF('[1]Multi-Field'!H151=[1]Lists!$BB$602,[1]Lists!$BC$602,IF('[1]Multi-Field'!H151=[1]Lists!$BB$603,[1]Lists!$BC$603,IF('[1]Multi-Field'!H151=$BB$604,$BC$604,""))))))</f>
        <v>130</v>
      </c>
      <c r="BK750" s="409">
        <f>IF('[1]Multi-Field'!H151=[1]Lists!$BB$599,[1]Lists!$BD$599,IF('[1]Multi-Field'!H151=[1]Lists!$BB$600,[1]Lists!$BD$600,IF('[1]Multi-Field'!H151=[1]Lists!$BB$601,[1]Lists!$BD$601,IF('[1]Multi-Field'!H151=[1]Lists!$BB$602,[1]Lists!$BD$602,IF('[1]Multi-Field'!H151=[1]Lists!$BB$603,[1]Lists!$BD$603,IF('[1]Multi-Field'!H151=$BB$604,$BD$604,""))))))</f>
        <v>80</v>
      </c>
      <c r="BL750" s="409">
        <f>IF('[1]Multi-Field'!H151=[1]Lists!$BB$599,[1]Lists!$BE$599,IF('[1]Multi-Field'!H151=[1]Lists!$BB$600,[1]Lists!$BE$600,IF('[1]Multi-Field'!H151=[1]Lists!$BB$601,[1]Lists!$BE$601,IF('[1]Multi-Field'!H151=[1]Lists!$BB$602,[1]Lists!$BE$602,IF('[1]Multi-Field'!H151=[1]Lists!$BB$603,[1]Lists!$BE$603,IF('[1]Multi-Field'!H151=$BB$604,$BE$604,""))))))</f>
        <v>70</v>
      </c>
      <c r="BM750" s="409">
        <f>IF('[1]Multi-Field'!AV151&gt;((1.5*BJ750)+1),0,IF(AND('[1]Multi-Field'!AV151&gt;([1]Lists!BJ750-1),'[1]Multi-Field'!H151&lt;(1.5*BJ750)),20,IF(AND('[1]Multi-Field'!AV151&gt;(BK750+20),'[1]Multi-Field'!AV151&lt;BJ750),(20+BJ750-'[1]Multi-Field'!AV151),IF('[1]Multi-Field'!AV151&lt;BK750-1+20,BK750,""))))</f>
        <v>80</v>
      </c>
      <c r="BN750" s="409">
        <f>IF('[1]Multi-Field'!AV151&gt;((1.5*BJ750)+1),0,IF(AND('[1]Multi-Field'!AV151&gt;([1]Lists!BJ750-1),'[1]Multi-Field'!AV151&lt;(1.5*BJ750)),20,IF(AND('[1]Multi-Field'!AV151&gt;(BL750+20),'[1]Multi-Field'!AV151&lt;BJ750),(20+BJ750-'[1]Multi-Field'!AV151),IF('[1]Multi-Field'!AV151&lt;BL750-1+20,BL750,""))))</f>
        <v>70</v>
      </c>
      <c r="BO750" s="409">
        <f>IF('[1]Multi-Field'!AV151&lt;60,(IF(OR('[1]Multi-Field'!H151=1,'[1]Multi-Field'!H151=2,'[1]Multi-Field'!H151=3),40,IF(OR('[1]Multi-Field'!H151=4,'[1]Multi-Field'!H151=5,'[1]Multi-Field'!H151=6),60,"#"))),IF(AND('[1]Multi-Field'!AV151&gt;59,'[1]Multi-Field'!AV151&lt;80),(IF(OR('[1]Multi-Field'!H151=1,'[1]Multi-Field'!H151=2),20,IF('[1]Multi-Field'!H151=3,40,IF(OR('[1]Multi-Field'!H151=4,'[1]Multi-Field'!H151=5,'[1]Multi-Field'!H151=6),60,"!")))),IF(AND('[1]Multi-Field'!AV151&gt;79,'[1]Multi-Field'!AV151&lt;100),(IF(OR('[1]Multi-Field'!H151=1,'[1]Multi-Field'!H151=2,'[1]Multi-Field'!H151=3),20,IF(OR('[1]Multi-Field'!H151=4,'[1]Multi-Field'!H151=5,'[1]Multi-Field'!H151=6),60,"?"))),IF(AND('[1]Multi-Field'!AV151&gt;99,'[1]Multi-Field'!AV151&lt;150),(IF(OR('[1]Multi-Field'!H151=1,'[1]Multi-Field'!H151=2,'[1]Multi-Field'!H151=3),20,IF(OR('[1]Multi-Field'!H151=4,'[1]Multi-Field'!H151=5,'[1]Multi-Field'!H151=6),40,"*"))),IF(AND('[1]Multi-Field'!AV151&gt;149,'[1]Multi-Field'!AV151&lt;200),(IF(OR('[1]Multi-Field'!H151=1,'[1]Multi-Field'!H151=2),0,IF(OR('[1]Multi-Field'!H151=3,'[1]Multi-Field'!H151=4,'[1]Multi-Field'!H151=5,'[1]Multi-Field'!H151=6),20,"&amp;"))),IF(AND('[1]Multi-Field'!AV151&gt;199,'[1]Multi-Field'!AV151&lt;269),(IF(OR('[1]Multi-Field'!H151=4,'[1]Multi-Field'!H151=5,'[1]Multi-Field'!H151=6),20,"&amp;")),IF('[1]Multi-Field'!AV151&gt;268,0,"%")))))))</f>
        <v>40</v>
      </c>
      <c r="BP750" s="409">
        <f>IF('[1]Multi-Field'!H151=1,((('[1]Multi-Field'!J151*40)-'[1]Multi-Field'!AV151)/0.6)-120,IF('[1]Multi-Field'!H151=2,((('[1]Multi-Field'!J151*40)-'[1]Multi-Field'!AV151)/0.6)-100,IF('[1]Multi-Field'!H151=3,((('[1]Multi-Field'!J151*40)-'[1]Multi-Field'!AV151)/0.6)-80,IF('[1]Multi-Field'!H151=4,((('[1]Multi-Field'!J151*40)-'[1]Multi-Field'!AV151)/0.6)-60,IF(OR('[1]Multi-Field'!H151=5,'[1]Multi-Field'!H151=6),((('[1]Multi-Field'!J151*40)-'[1]Multi-Field'!AV151)/0.6)-40,"")))))</f>
        <v>220</v>
      </c>
      <c r="BQ750" s="409">
        <f t="shared" si="97"/>
        <v>176</v>
      </c>
      <c r="BR750" s="409">
        <f t="shared" si="98"/>
        <v>145.20000000000002</v>
      </c>
      <c r="BS750" s="409">
        <f>IF('[1]Multi-Field'!AV151&gt;165,0,IF(AND('[1]Multi-Field'!AV151&gt;80,'[1]Multi-Field'!AV151&lt;166),20,IF('[1]Multi-Field'!AV151&lt;81,(110-'[1]Multi-Field'!AV151)*0.7,"")))</f>
        <v>77</v>
      </c>
      <c r="BT750" s="409" t="str">
        <f>IF('[1]Multi-Field'!AV151&gt;10,0,IF(50-(5*'[1]Multi-Field'!AV151),""))</f>
        <v/>
      </c>
      <c r="BU750" s="409">
        <f>IF('[1]Multi-Field'!AV151&gt;109,0,(110-'[1]Multi-Field'!AV151)*0.7)</f>
        <v>77</v>
      </c>
      <c r="BV750" s="409">
        <f>IF(AND('[1]Multi-Field'!H151=1,'[1]Multi-Field'!AV151&lt;100),(100-'[1]Multi-Field'!AV151)*0.88,IF(AND('[1]Multi-Field'!H151=2,'[1]Multi-Field'!AV151&lt;110),(110-'[1]Multi-Field'!AV151)*0.88,IF(AND('[1]Multi-Field'!H151=3,'[1]Multi-Field'!AV151&lt;130),(130-'[1]Multi-Field'!AV151)*1,IF(AND('[1]Multi-Field'!H151=4,'[1]Multi-Field'!AV151&lt;160),(160-'[1]Multi-Field'!AV151)*1.13,IF(AND(OR('[1]Multi-Field'!H151=5,'[1]Multi-Field'!H151=6),'[1]Multi-Field'!AV151&lt;200),(200-'[1]Multi-Field'!AV151)*0.88,0)))))</f>
        <v>130</v>
      </c>
      <c r="BW750" s="409">
        <f>IF(AND('[1]Multi-Field'!H151=1,'[1]Multi-Field'!AV151&lt;100),(100-'[1]Multi-Field'!AV151)*0.7,IF(AND('[1]Multi-Field'!H151=2,'[1]Multi-Field'!AV151&lt;110),(100-'[1]Multi-Field'!AV151)*0.7,IF(AND('[1]Multi-Field'!H151=3,'[1]Multi-Field'!AV151&lt;130),(130-'[1]Multi-Field'!AV151)*0.8,IF(AND('[1]Multi-Field'!H151=4,'[1]Multi-Field'!AV151&lt;160),(160-'[1]Multi-Field'!AV151)*0.9,IF(AND(OR('[1]Multi-Field'!H151=5,'[1]Multi-Field'!H151=6),'[1]Multi-Field'!AV151&lt;200),(200-'[1]Multi-Field'!AV151)*0.7,0)))))</f>
        <v>104</v>
      </c>
      <c r="BX750" s="409">
        <f>IF(AND(BW750&lt;20,OR('[1]Multi-Field'!Q151=[1]Lists!$AC$24,'[1]Multi-Field'!Q151=[1]Lists!$AC$10,'[1]Multi-Field'!Q151=[1]Lists!AC162,'[1]Multi-Field'!Q151=[1]Lists!$AC$22)),0,IF(BW750&lt;20,  20,BW750))</f>
        <v>104</v>
      </c>
      <c r="BY750" s="409">
        <f>IF(AND('[1]Multi-Field'!H151=1,[1]Lists!BX750&gt;50),50,IF(AND('[1]Multi-Field'!H151=2,[1]Lists!BX750&gt;60),60,IF(AND('[1]Multi-Field'!H151=3,[1]Lists!BX750&gt;70),70,IF(AND('[1]Multi-Field'!H151=4,[1]Lists!BX750&gt;80),80,IF(AND(OR('[1]Multi-Field'!H151=5,'[1]Multi-Field'!H151=6),[1]Lists!BX750&gt;100),100,[1]Lists!BX750)))))</f>
        <v>70</v>
      </c>
      <c r="BZ750" s="422">
        <f t="shared" si="99"/>
        <v>65</v>
      </c>
      <c r="CA750" s="409">
        <f t="shared" si="100"/>
        <v>0</v>
      </c>
    </row>
    <row r="751" spans="16:79">
      <c r="P751" s="391"/>
      <c r="Q751" s="84"/>
      <c r="R751" s="395"/>
      <c r="S751" s="395"/>
      <c r="T751" s="395"/>
      <c r="U751" s="396"/>
      <c r="BH751" s="409">
        <v>150</v>
      </c>
      <c r="BI751" s="424">
        <f>'[1]Multi-Field'!B152</f>
        <v>0</v>
      </c>
      <c r="BJ751" s="409">
        <f>IF('[1]Multi-Field'!H152=[1]Lists!$BB$599,[1]Lists!$BC$599,IF('[1]Multi-Field'!H152=[1]Lists!$BB$600,[1]Lists!$BC$600,IF('[1]Multi-Field'!H152=[1]Lists!$BB$601,[1]Lists!$BC$601,IF('[1]Multi-Field'!H152=[1]Lists!$BB$602,[1]Lists!$BC$602,IF('[1]Multi-Field'!H152=[1]Lists!$BB$603,[1]Lists!$BC$603,IF('[1]Multi-Field'!H152=$BB$604,$BC$604,""))))))</f>
        <v>160</v>
      </c>
      <c r="BK751" s="409">
        <f>IF('[1]Multi-Field'!H152=[1]Lists!$BB$599,[1]Lists!$BD$599,IF('[1]Multi-Field'!H152=[1]Lists!$BB$600,[1]Lists!$BD$600,IF('[1]Multi-Field'!H152=[1]Lists!$BB$601,[1]Lists!$BD$601,IF('[1]Multi-Field'!H152=[1]Lists!$BB$602,[1]Lists!$BD$602,IF('[1]Multi-Field'!H152=[1]Lists!$BB$603,[1]Lists!$BD$603,IF('[1]Multi-Field'!H152=$BB$604,$BD$604,""))))))</f>
        <v>120</v>
      </c>
      <c r="BL751" s="409">
        <f>IF('[1]Multi-Field'!H152=[1]Lists!$BB$599,[1]Lists!$BE$599,IF('[1]Multi-Field'!H152=[1]Lists!$BB$600,[1]Lists!$BE$600,IF('[1]Multi-Field'!H152=[1]Lists!$BB$601,[1]Lists!$BE$601,IF('[1]Multi-Field'!H152=[1]Lists!$BB$602,[1]Lists!$BE$602,IF('[1]Multi-Field'!H152=[1]Lists!$BB$603,[1]Lists!$BE$603,IF('[1]Multi-Field'!H152=$BB$604,$BE$604,""))))))</f>
        <v>80</v>
      </c>
      <c r="BM751" s="409">
        <f>IF('[1]Multi-Field'!AV152&gt;((1.5*BJ751)+1),0,IF(AND('[1]Multi-Field'!AV152&gt;([1]Lists!BJ751-1),'[1]Multi-Field'!H152&lt;(1.5*BJ751)),20,IF(AND('[1]Multi-Field'!AV152&gt;(BK751+20),'[1]Multi-Field'!AV152&lt;BJ751),(20+BJ751-'[1]Multi-Field'!AV152),IF('[1]Multi-Field'!AV152&lt;BK751-1+20,BK751,""))))</f>
        <v>120</v>
      </c>
      <c r="BN751" s="409">
        <f>IF('[1]Multi-Field'!AV152&gt;((1.5*BJ751)+1),0,IF(AND('[1]Multi-Field'!AV152&gt;([1]Lists!BJ751-1),'[1]Multi-Field'!AV152&lt;(1.5*BJ751)),20,IF(AND('[1]Multi-Field'!AV152&gt;(BL751+20),'[1]Multi-Field'!AV152&lt;BJ751),(20+BJ751-'[1]Multi-Field'!AV152),IF('[1]Multi-Field'!AV152&lt;BL751-1+20,BL751,""))))</f>
        <v>80</v>
      </c>
      <c r="BO751" s="409">
        <f>IF('[1]Multi-Field'!AV152&lt;60,(IF(OR('[1]Multi-Field'!H152=1,'[1]Multi-Field'!H152=2,'[1]Multi-Field'!H152=3),40,IF(OR('[1]Multi-Field'!H152=4,'[1]Multi-Field'!H152=5,'[1]Multi-Field'!H152=6),60,"#"))),IF(AND('[1]Multi-Field'!AV152&gt;59,'[1]Multi-Field'!AV152&lt;80),(IF(OR('[1]Multi-Field'!H152=1,'[1]Multi-Field'!H152=2),20,IF('[1]Multi-Field'!H152=3,40,IF(OR('[1]Multi-Field'!H152=4,'[1]Multi-Field'!H152=5,'[1]Multi-Field'!H152=6),60,"!")))),IF(AND('[1]Multi-Field'!AV152&gt;79,'[1]Multi-Field'!AV152&lt;100),(IF(OR('[1]Multi-Field'!H152=1,'[1]Multi-Field'!H152=2,'[1]Multi-Field'!H152=3),20,IF(OR('[1]Multi-Field'!H152=4,'[1]Multi-Field'!H152=5,'[1]Multi-Field'!H152=6),60,"?"))),IF(AND('[1]Multi-Field'!AV152&gt;99,'[1]Multi-Field'!AV152&lt;150),(IF(OR('[1]Multi-Field'!H152=1,'[1]Multi-Field'!H152=2,'[1]Multi-Field'!H152=3),20,IF(OR('[1]Multi-Field'!H152=4,'[1]Multi-Field'!H152=5,'[1]Multi-Field'!H152=6),40,"*"))),IF(AND('[1]Multi-Field'!AV152&gt;149,'[1]Multi-Field'!AV152&lt;200),(IF(OR('[1]Multi-Field'!H152=1,'[1]Multi-Field'!H152=2),0,IF(OR('[1]Multi-Field'!H152=3,'[1]Multi-Field'!H152=4,'[1]Multi-Field'!H152=5,'[1]Multi-Field'!H152=6),20,"&amp;"))),IF(AND('[1]Multi-Field'!AV152&gt;199,'[1]Multi-Field'!AV152&lt;269),(IF(OR('[1]Multi-Field'!H152=4,'[1]Multi-Field'!H152=5,'[1]Multi-Field'!H152=6),20,"&amp;")),IF('[1]Multi-Field'!AV152&gt;268,0,"%")))))))</f>
        <v>60</v>
      </c>
      <c r="BP751" s="409">
        <f>IF('[1]Multi-Field'!H152=1,((('[1]Multi-Field'!J152*40)-'[1]Multi-Field'!AV152)/0.6)-120,IF('[1]Multi-Field'!H152=2,((('[1]Multi-Field'!J152*40)-'[1]Multi-Field'!AV152)/0.6)-100,IF('[1]Multi-Field'!H152=3,((('[1]Multi-Field'!J152*40)-'[1]Multi-Field'!AV152)/0.6)-80,IF('[1]Multi-Field'!H152=4,((('[1]Multi-Field'!J152*40)-'[1]Multi-Field'!AV152)/0.6)-60,IF(OR('[1]Multi-Field'!H152=5,'[1]Multi-Field'!H152=6),((('[1]Multi-Field'!J152*40)-'[1]Multi-Field'!AV152)/0.6)-40,"")))))</f>
        <v>206.66666666666669</v>
      </c>
      <c r="BQ751" s="409">
        <f t="shared" si="97"/>
        <v>165.33333333333337</v>
      </c>
      <c r="BR751" s="409">
        <f t="shared" si="98"/>
        <v>136.4</v>
      </c>
      <c r="BS751" s="409">
        <f>IF('[1]Multi-Field'!AV152&gt;165,0,IF(AND('[1]Multi-Field'!AV152&gt;80,'[1]Multi-Field'!AV152&lt;166),20,IF('[1]Multi-Field'!AV152&lt;81,(110-'[1]Multi-Field'!AV152)*0.7,"")))</f>
        <v>77</v>
      </c>
      <c r="BT751" s="409" t="str">
        <f>IF('[1]Multi-Field'!AV152&gt;10,0,IF(50-(5*'[1]Multi-Field'!AV152),""))</f>
        <v/>
      </c>
      <c r="BU751" s="409">
        <f>IF('[1]Multi-Field'!AV152&gt;109,0,(110-'[1]Multi-Field'!AV152)*0.7)</f>
        <v>77</v>
      </c>
      <c r="BV751" s="409">
        <f>IF(AND('[1]Multi-Field'!H152=1,'[1]Multi-Field'!AV152&lt;100),(100-'[1]Multi-Field'!AV152)*0.88,IF(AND('[1]Multi-Field'!H152=2,'[1]Multi-Field'!AV152&lt;110),(110-'[1]Multi-Field'!AV152)*0.88,IF(AND('[1]Multi-Field'!H152=3,'[1]Multi-Field'!AV152&lt;130),(130-'[1]Multi-Field'!AV152)*1,IF(AND('[1]Multi-Field'!H152=4,'[1]Multi-Field'!AV152&lt;160),(160-'[1]Multi-Field'!AV152)*1.13,IF(AND(OR('[1]Multi-Field'!H152=5,'[1]Multi-Field'!H152=6),'[1]Multi-Field'!AV152&lt;200),(200-'[1]Multi-Field'!AV152)*0.88,0)))))</f>
        <v>180.79999999999998</v>
      </c>
      <c r="BW751" s="409">
        <f>IF(AND('[1]Multi-Field'!H152=1,'[1]Multi-Field'!AV152&lt;100),(100-'[1]Multi-Field'!AV152)*0.7,IF(AND('[1]Multi-Field'!H152=2,'[1]Multi-Field'!AV152&lt;110),(100-'[1]Multi-Field'!AV152)*0.7,IF(AND('[1]Multi-Field'!H152=3,'[1]Multi-Field'!AV152&lt;130),(130-'[1]Multi-Field'!AV152)*0.8,IF(AND('[1]Multi-Field'!H152=4,'[1]Multi-Field'!AV152&lt;160),(160-'[1]Multi-Field'!AV152)*0.9,IF(AND(OR('[1]Multi-Field'!H152=5,'[1]Multi-Field'!H152=6),'[1]Multi-Field'!AV152&lt;200),(200-'[1]Multi-Field'!AV152)*0.7,0)))))</f>
        <v>144</v>
      </c>
      <c r="BX751" s="409">
        <f>IF(AND(BW751&lt;20,OR('[1]Multi-Field'!Q152=[1]Lists!$AC$24,'[1]Multi-Field'!Q152=[1]Lists!$AC$10,'[1]Multi-Field'!Q152=[1]Lists!AC163,'[1]Multi-Field'!Q152=[1]Lists!$AC$22)),0,IF(BW751&lt;20,  20,BW751))</f>
        <v>144</v>
      </c>
      <c r="BY751" s="409">
        <f>IF(AND('[1]Multi-Field'!H152=1,[1]Lists!BX751&gt;50),50,IF(AND('[1]Multi-Field'!H152=2,[1]Lists!BX751&gt;60),60,IF(AND('[1]Multi-Field'!H152=3,[1]Lists!BX751&gt;70),70,IF(AND('[1]Multi-Field'!H152=4,[1]Lists!BX751&gt;80),80,IF(AND(OR('[1]Multi-Field'!H152=5,'[1]Multi-Field'!H152=6),[1]Lists!BX751&gt;100),100,[1]Lists!BX751)))))</f>
        <v>80</v>
      </c>
      <c r="BZ751" s="422">
        <f t="shared" si="99"/>
        <v>75</v>
      </c>
      <c r="CA751" s="409">
        <f t="shared" si="100"/>
        <v>0</v>
      </c>
    </row>
    <row r="752" spans="16:79">
      <c r="P752" s="391"/>
      <c r="Q752" s="84"/>
      <c r="R752" s="395"/>
      <c r="S752" s="395"/>
      <c r="T752" s="395"/>
      <c r="U752" s="396"/>
      <c r="BH752" s="409">
        <v>151</v>
      </c>
      <c r="BI752" s="424">
        <f>'[1]Multi-Field'!B153</f>
        <v>0</v>
      </c>
      <c r="BJ752" s="409">
        <f>IF('[1]Multi-Field'!H153=[1]Lists!$BB$599,[1]Lists!$BC$599,IF('[1]Multi-Field'!H153=[1]Lists!$BB$600,[1]Lists!$BC$600,IF('[1]Multi-Field'!H153=[1]Lists!$BB$601,[1]Lists!$BC$601,IF('[1]Multi-Field'!H153=[1]Lists!$BB$602,[1]Lists!$BC$602,IF('[1]Multi-Field'!H153=[1]Lists!$BB$603,[1]Lists!$BC$603,IF('[1]Multi-Field'!H153=$BB$604,$BC$604,""))))))</f>
        <v>130</v>
      </c>
      <c r="BK752" s="409">
        <f>IF('[1]Multi-Field'!H153=[1]Lists!$BB$599,[1]Lists!$BD$599,IF('[1]Multi-Field'!H153=[1]Lists!$BB$600,[1]Lists!$BD$600,IF('[1]Multi-Field'!H153=[1]Lists!$BB$601,[1]Lists!$BD$601,IF('[1]Multi-Field'!H153=[1]Lists!$BB$602,[1]Lists!$BD$602,IF('[1]Multi-Field'!H153=[1]Lists!$BB$603,[1]Lists!$BD$603,IF('[1]Multi-Field'!H153=$BB$604,$BD$604,""))))))</f>
        <v>80</v>
      </c>
      <c r="BL752" s="409">
        <f>IF('[1]Multi-Field'!H153=[1]Lists!$BB$599,[1]Lists!$BE$599,IF('[1]Multi-Field'!H153=[1]Lists!$BB$600,[1]Lists!$BE$600,IF('[1]Multi-Field'!H153=[1]Lists!$BB$601,[1]Lists!$BE$601,IF('[1]Multi-Field'!H153=[1]Lists!$BB$602,[1]Lists!$BE$602,IF('[1]Multi-Field'!H153=[1]Lists!$BB$603,[1]Lists!$BE$603,IF('[1]Multi-Field'!H153=$BB$604,$BE$604,""))))))</f>
        <v>70</v>
      </c>
      <c r="BM752" s="409">
        <f>IF('[1]Multi-Field'!AV153&gt;((1.5*BJ752)+1),0,IF(AND('[1]Multi-Field'!AV153&gt;([1]Lists!BJ752-1),'[1]Multi-Field'!H153&lt;(1.5*BJ752)),20,IF(AND('[1]Multi-Field'!AV153&gt;(BK752+20),'[1]Multi-Field'!AV153&lt;BJ752),(20+BJ752-'[1]Multi-Field'!AV153),IF('[1]Multi-Field'!AV153&lt;BK752-1+20,BK752,""))))</f>
        <v>80</v>
      </c>
      <c r="BN752" s="409">
        <f>IF('[1]Multi-Field'!AV153&gt;((1.5*BJ752)+1),0,IF(AND('[1]Multi-Field'!AV153&gt;([1]Lists!BJ752-1),'[1]Multi-Field'!AV153&lt;(1.5*BJ752)),20,IF(AND('[1]Multi-Field'!AV153&gt;(BL752+20),'[1]Multi-Field'!AV153&lt;BJ752),(20+BJ752-'[1]Multi-Field'!AV153),IF('[1]Multi-Field'!AV153&lt;BL752-1+20,BL752,""))))</f>
        <v>70</v>
      </c>
      <c r="BO752" s="409">
        <f>IF('[1]Multi-Field'!AV153&lt;60,(IF(OR('[1]Multi-Field'!H153=1,'[1]Multi-Field'!H153=2,'[1]Multi-Field'!H153=3),40,IF(OR('[1]Multi-Field'!H153=4,'[1]Multi-Field'!H153=5,'[1]Multi-Field'!H153=6),60,"#"))),IF(AND('[1]Multi-Field'!AV153&gt;59,'[1]Multi-Field'!AV153&lt;80),(IF(OR('[1]Multi-Field'!H153=1,'[1]Multi-Field'!H153=2),20,IF('[1]Multi-Field'!H153=3,40,IF(OR('[1]Multi-Field'!H153=4,'[1]Multi-Field'!H153=5,'[1]Multi-Field'!H153=6),60,"!")))),IF(AND('[1]Multi-Field'!AV153&gt;79,'[1]Multi-Field'!AV153&lt;100),(IF(OR('[1]Multi-Field'!H153=1,'[1]Multi-Field'!H153=2,'[1]Multi-Field'!H153=3),20,IF(OR('[1]Multi-Field'!H153=4,'[1]Multi-Field'!H153=5,'[1]Multi-Field'!H153=6),60,"?"))),IF(AND('[1]Multi-Field'!AV153&gt;99,'[1]Multi-Field'!AV153&lt;150),(IF(OR('[1]Multi-Field'!H153=1,'[1]Multi-Field'!H153=2,'[1]Multi-Field'!H153=3),20,IF(OR('[1]Multi-Field'!H153=4,'[1]Multi-Field'!H153=5,'[1]Multi-Field'!H153=6),40,"*"))),IF(AND('[1]Multi-Field'!AV153&gt;149,'[1]Multi-Field'!AV153&lt;200),(IF(OR('[1]Multi-Field'!H153=1,'[1]Multi-Field'!H153=2),0,IF(OR('[1]Multi-Field'!H153=3,'[1]Multi-Field'!H153=4,'[1]Multi-Field'!H153=5,'[1]Multi-Field'!H153=6),20,"&amp;"))),IF(AND('[1]Multi-Field'!AV153&gt;199,'[1]Multi-Field'!AV153&lt;269),(IF(OR('[1]Multi-Field'!H153=4,'[1]Multi-Field'!H153=5,'[1]Multi-Field'!H153=6),20,"&amp;")),IF('[1]Multi-Field'!AV153&gt;268,0,"%")))))))</f>
        <v>40</v>
      </c>
      <c r="BP752" s="409">
        <f>IF('[1]Multi-Field'!H153=1,((('[1]Multi-Field'!J153*40)-'[1]Multi-Field'!AV153)/0.6)-120,IF('[1]Multi-Field'!H153=2,((('[1]Multi-Field'!J153*40)-'[1]Multi-Field'!AV153)/0.6)-100,IF('[1]Multi-Field'!H153=3,((('[1]Multi-Field'!J153*40)-'[1]Multi-Field'!AV153)/0.6)-80,IF('[1]Multi-Field'!H153=4,((('[1]Multi-Field'!J153*40)-'[1]Multi-Field'!AV153)/0.6)-60,IF(OR('[1]Multi-Field'!H153=5,'[1]Multi-Field'!H153=6),((('[1]Multi-Field'!J153*40)-'[1]Multi-Field'!AV153)/0.6)-40,"")))))</f>
        <v>286.66666666666669</v>
      </c>
      <c r="BQ752" s="409">
        <f t="shared" si="97"/>
        <v>229.33333333333337</v>
      </c>
      <c r="BR752" s="409">
        <f t="shared" si="98"/>
        <v>189.20000000000002</v>
      </c>
      <c r="BS752" s="409">
        <f>IF('[1]Multi-Field'!AV153&gt;165,0,IF(AND('[1]Multi-Field'!AV153&gt;80,'[1]Multi-Field'!AV153&lt;166),20,IF('[1]Multi-Field'!AV153&lt;81,(110-'[1]Multi-Field'!AV153)*0.7,"")))</f>
        <v>77</v>
      </c>
      <c r="BT752" s="409" t="str">
        <f>IF('[1]Multi-Field'!AV153&gt;10,0,IF(50-(5*'[1]Multi-Field'!AV153),""))</f>
        <v/>
      </c>
      <c r="BU752" s="409">
        <f>IF('[1]Multi-Field'!AV153&gt;109,0,(110-'[1]Multi-Field'!AV153)*0.7)</f>
        <v>77</v>
      </c>
      <c r="BV752" s="409">
        <f>IF(AND('[1]Multi-Field'!H153=1,'[1]Multi-Field'!AV153&lt;100),(100-'[1]Multi-Field'!AV153)*0.88,IF(AND('[1]Multi-Field'!H153=2,'[1]Multi-Field'!AV153&lt;110),(110-'[1]Multi-Field'!AV153)*0.88,IF(AND('[1]Multi-Field'!H153=3,'[1]Multi-Field'!AV153&lt;130),(130-'[1]Multi-Field'!AV153)*1,IF(AND('[1]Multi-Field'!H153=4,'[1]Multi-Field'!AV153&lt;160),(160-'[1]Multi-Field'!AV153)*1.13,IF(AND(OR('[1]Multi-Field'!H153=5,'[1]Multi-Field'!H153=6),'[1]Multi-Field'!AV153&lt;200),(200-'[1]Multi-Field'!AV153)*0.88,0)))))</f>
        <v>130</v>
      </c>
      <c r="BW752" s="409">
        <f>IF(AND('[1]Multi-Field'!H153=1,'[1]Multi-Field'!AV153&lt;100),(100-'[1]Multi-Field'!AV153)*0.7,IF(AND('[1]Multi-Field'!H153=2,'[1]Multi-Field'!AV153&lt;110),(100-'[1]Multi-Field'!AV153)*0.7,IF(AND('[1]Multi-Field'!H153=3,'[1]Multi-Field'!AV153&lt;130),(130-'[1]Multi-Field'!AV153)*0.8,IF(AND('[1]Multi-Field'!H153=4,'[1]Multi-Field'!AV153&lt;160),(160-'[1]Multi-Field'!AV153)*0.9,IF(AND(OR('[1]Multi-Field'!H153=5,'[1]Multi-Field'!H153=6),'[1]Multi-Field'!AV153&lt;200),(200-'[1]Multi-Field'!AV153)*0.7,0)))))</f>
        <v>104</v>
      </c>
      <c r="BX752" s="409">
        <f>IF(AND(BW752&lt;20,OR('[1]Multi-Field'!Q153=[1]Lists!$AC$24,'[1]Multi-Field'!Q153=[1]Lists!$AC$10,'[1]Multi-Field'!Q153=[1]Lists!AC164,'[1]Multi-Field'!Q153=[1]Lists!$AC$22)),0,IF(BW752&lt;20,  20,BW752))</f>
        <v>104</v>
      </c>
      <c r="BY752" s="409">
        <f>IF(AND('[1]Multi-Field'!H153=1,[1]Lists!BX752&gt;50),50,IF(AND('[1]Multi-Field'!H153=2,[1]Lists!BX752&gt;60),60,IF(AND('[1]Multi-Field'!H153=3,[1]Lists!BX752&gt;70),70,IF(AND('[1]Multi-Field'!H153=4,[1]Lists!BX752&gt;80),80,IF(AND(OR('[1]Multi-Field'!H153=5,'[1]Multi-Field'!H153=6),[1]Lists!BX752&gt;100),100,[1]Lists!BX752)))))</f>
        <v>70</v>
      </c>
      <c r="BZ752" s="422">
        <f t="shared" si="99"/>
        <v>65</v>
      </c>
      <c r="CA752" s="409">
        <f t="shared" si="100"/>
        <v>0</v>
      </c>
    </row>
    <row r="753" spans="16:79" ht="13.5" thickBot="1">
      <c r="P753" s="391"/>
      <c r="Q753" s="85"/>
      <c r="R753" s="397"/>
      <c r="S753" s="397"/>
      <c r="T753" s="397"/>
      <c r="U753" s="398"/>
      <c r="BH753" s="409">
        <v>152</v>
      </c>
      <c r="BI753" s="424">
        <f>'[1]Multi-Field'!B154</f>
        <v>0</v>
      </c>
      <c r="BJ753" s="409">
        <f>IF('[1]Multi-Field'!H154=[1]Lists!$BB$599,[1]Lists!$BC$599,IF('[1]Multi-Field'!H154=[1]Lists!$BB$600,[1]Lists!$BC$600,IF('[1]Multi-Field'!H154=[1]Lists!$BB$601,[1]Lists!$BC$601,IF('[1]Multi-Field'!H154=[1]Lists!$BB$602,[1]Lists!$BC$602,IF('[1]Multi-Field'!H154=[1]Lists!$BB$603,[1]Lists!$BC$603,IF('[1]Multi-Field'!H154=$BB$604,$BC$604,""))))))</f>
        <v>180</v>
      </c>
      <c r="BK753" s="409">
        <f>IF('[1]Multi-Field'!H154=[1]Lists!$BB$599,[1]Lists!$BD$599,IF('[1]Multi-Field'!H154=[1]Lists!$BB$600,[1]Lists!$BD$600,IF('[1]Multi-Field'!H154=[1]Lists!$BB$601,[1]Lists!$BD$601,IF('[1]Multi-Field'!H154=[1]Lists!$BB$602,[1]Lists!$BD$602,IF('[1]Multi-Field'!H154=[1]Lists!$BB$603,[1]Lists!$BD$603,IF('[1]Multi-Field'!H154=$BB$604,$BD$604,""))))))</f>
        <v>120</v>
      </c>
      <c r="BL753" s="409">
        <f>IF('[1]Multi-Field'!H154=[1]Lists!$BB$599,[1]Lists!$BE$599,IF('[1]Multi-Field'!H154=[1]Lists!$BB$600,[1]Lists!$BE$600,IF('[1]Multi-Field'!H154=[1]Lists!$BB$601,[1]Lists!$BE$601,IF('[1]Multi-Field'!H154=[1]Lists!$BB$602,[1]Lists!$BE$602,IF('[1]Multi-Field'!H154=[1]Lists!$BB$603,[1]Lists!$BE$603,IF('[1]Multi-Field'!H154=$BB$604,$BE$604,""))))))</f>
        <v>100</v>
      </c>
      <c r="BM753" s="409">
        <f>IF('[1]Multi-Field'!AV154&gt;((1.5*BJ753)+1),0,IF(AND('[1]Multi-Field'!AV154&gt;([1]Lists!BJ753-1),'[1]Multi-Field'!H154&lt;(1.5*BJ753)),20,IF(AND('[1]Multi-Field'!AV154&gt;(BK753+20),'[1]Multi-Field'!AV154&lt;BJ753),(20+BJ753-'[1]Multi-Field'!AV154),IF('[1]Multi-Field'!AV154&lt;BK753-1+20,BK753,""))))</f>
        <v>120</v>
      </c>
      <c r="BN753" s="409">
        <f>IF('[1]Multi-Field'!AV154&gt;((1.5*BJ753)+1),0,IF(AND('[1]Multi-Field'!AV154&gt;([1]Lists!BJ753-1),'[1]Multi-Field'!AV154&lt;(1.5*BJ753)),20,IF(AND('[1]Multi-Field'!AV154&gt;(BL753+20),'[1]Multi-Field'!AV154&lt;BJ753),(20+BJ753-'[1]Multi-Field'!AV154),IF('[1]Multi-Field'!AV154&lt;BL753-1+20,BL753,""))))</f>
        <v>100</v>
      </c>
      <c r="BO753" s="409">
        <f>IF('[1]Multi-Field'!AV154&lt;60,(IF(OR('[1]Multi-Field'!H154=1,'[1]Multi-Field'!H154=2,'[1]Multi-Field'!H154=3),40,IF(OR('[1]Multi-Field'!H154=4,'[1]Multi-Field'!H154=5,'[1]Multi-Field'!H154=6),60,"#"))),IF(AND('[1]Multi-Field'!AV154&gt;59,'[1]Multi-Field'!AV154&lt;80),(IF(OR('[1]Multi-Field'!H154=1,'[1]Multi-Field'!H154=2),20,IF('[1]Multi-Field'!H154=3,40,IF(OR('[1]Multi-Field'!H154=4,'[1]Multi-Field'!H154=5,'[1]Multi-Field'!H154=6),60,"!")))),IF(AND('[1]Multi-Field'!AV154&gt;79,'[1]Multi-Field'!AV154&lt;100),(IF(OR('[1]Multi-Field'!H154=1,'[1]Multi-Field'!H154=2,'[1]Multi-Field'!H154=3),20,IF(OR('[1]Multi-Field'!H154=4,'[1]Multi-Field'!H154=5,'[1]Multi-Field'!H154=6),60,"?"))),IF(AND('[1]Multi-Field'!AV154&gt;99,'[1]Multi-Field'!AV154&lt;150),(IF(OR('[1]Multi-Field'!H154=1,'[1]Multi-Field'!H154=2,'[1]Multi-Field'!H154=3),20,IF(OR('[1]Multi-Field'!H154=4,'[1]Multi-Field'!H154=5,'[1]Multi-Field'!H154=6),40,"*"))),IF(AND('[1]Multi-Field'!AV154&gt;149,'[1]Multi-Field'!AV154&lt;200),(IF(OR('[1]Multi-Field'!H154=1,'[1]Multi-Field'!H154=2),0,IF(OR('[1]Multi-Field'!H154=3,'[1]Multi-Field'!H154=4,'[1]Multi-Field'!H154=5,'[1]Multi-Field'!H154=6),20,"&amp;"))),IF(AND('[1]Multi-Field'!AV154&gt;199,'[1]Multi-Field'!AV154&lt;269),(IF(OR('[1]Multi-Field'!H154=4,'[1]Multi-Field'!H154=5,'[1]Multi-Field'!H154=6),20,"&amp;")),IF('[1]Multi-Field'!AV154&gt;268,0,"%")))))))</f>
        <v>60</v>
      </c>
      <c r="BP753" s="409">
        <f>IF('[1]Multi-Field'!H154=1,((('[1]Multi-Field'!J154*40)-'[1]Multi-Field'!AV154)/0.6)-120,IF('[1]Multi-Field'!H154=2,((('[1]Multi-Field'!J154*40)-'[1]Multi-Field'!AV154)/0.6)-100,IF('[1]Multi-Field'!H154=3,((('[1]Multi-Field'!J154*40)-'[1]Multi-Field'!AV154)/0.6)-80,IF('[1]Multi-Field'!H154=4,((('[1]Multi-Field'!J154*40)-'[1]Multi-Field'!AV154)/0.6)-60,IF(OR('[1]Multi-Field'!H154=5,'[1]Multi-Field'!H154=6),((('[1]Multi-Field'!J154*40)-'[1]Multi-Field'!AV154)/0.6)-40,"")))))</f>
        <v>260</v>
      </c>
      <c r="BQ753" s="409">
        <f t="shared" si="97"/>
        <v>208</v>
      </c>
      <c r="BR753" s="409">
        <f t="shared" si="98"/>
        <v>171.6</v>
      </c>
      <c r="BS753" s="409">
        <f>IF('[1]Multi-Field'!AV154&gt;165,0,IF(AND('[1]Multi-Field'!AV154&gt;80,'[1]Multi-Field'!AV154&lt;166),20,IF('[1]Multi-Field'!AV154&lt;81,(110-'[1]Multi-Field'!AV154)*0.7,"")))</f>
        <v>77</v>
      </c>
      <c r="BT753" s="409" t="str">
        <f>IF('[1]Multi-Field'!AV154&gt;10,0,IF(50-(5*'[1]Multi-Field'!AV154),""))</f>
        <v/>
      </c>
      <c r="BU753" s="409">
        <f>IF('[1]Multi-Field'!AV154&gt;109,0,(110-'[1]Multi-Field'!AV154)*0.7)</f>
        <v>77</v>
      </c>
      <c r="BV753" s="409">
        <f>IF(AND('[1]Multi-Field'!H154=1,'[1]Multi-Field'!AV154&lt;100),(100-'[1]Multi-Field'!AV154)*0.88,IF(AND('[1]Multi-Field'!H154=2,'[1]Multi-Field'!AV154&lt;110),(110-'[1]Multi-Field'!AV154)*0.88,IF(AND('[1]Multi-Field'!H154=3,'[1]Multi-Field'!AV154&lt;130),(130-'[1]Multi-Field'!AV154)*1,IF(AND('[1]Multi-Field'!H154=4,'[1]Multi-Field'!AV154&lt;160),(160-'[1]Multi-Field'!AV154)*1.13,IF(AND(OR('[1]Multi-Field'!H154=5,'[1]Multi-Field'!H154=6),'[1]Multi-Field'!AV154&lt;200),(200-'[1]Multi-Field'!AV154)*0.88,0)))))</f>
        <v>176</v>
      </c>
      <c r="BW753" s="409">
        <f>IF(AND('[1]Multi-Field'!H154=1,'[1]Multi-Field'!AV154&lt;100),(100-'[1]Multi-Field'!AV154)*0.7,IF(AND('[1]Multi-Field'!H154=2,'[1]Multi-Field'!AV154&lt;110),(100-'[1]Multi-Field'!AV154)*0.7,IF(AND('[1]Multi-Field'!H154=3,'[1]Multi-Field'!AV154&lt;130),(130-'[1]Multi-Field'!AV154)*0.8,IF(AND('[1]Multi-Field'!H154=4,'[1]Multi-Field'!AV154&lt;160),(160-'[1]Multi-Field'!AV154)*0.9,IF(AND(OR('[1]Multi-Field'!H154=5,'[1]Multi-Field'!H154=6),'[1]Multi-Field'!AV154&lt;200),(200-'[1]Multi-Field'!AV154)*0.7,0)))))</f>
        <v>140</v>
      </c>
      <c r="BX753" s="409">
        <f>IF(AND(BW753&lt;20,OR('[1]Multi-Field'!Q154=[1]Lists!$AC$24,'[1]Multi-Field'!Q154=[1]Lists!$AC$10,'[1]Multi-Field'!Q154=[1]Lists!AC165,'[1]Multi-Field'!Q154=[1]Lists!$AC$22)),0,IF(BW753&lt;20,  20,BW753))</f>
        <v>140</v>
      </c>
      <c r="BY753" s="409">
        <f>IF(AND('[1]Multi-Field'!H154=1,[1]Lists!BX753&gt;50),50,IF(AND('[1]Multi-Field'!H154=2,[1]Lists!BX753&gt;60),60,IF(AND('[1]Multi-Field'!H154=3,[1]Lists!BX753&gt;70),70,IF(AND('[1]Multi-Field'!H154=4,[1]Lists!BX753&gt;80),80,IF(AND(OR('[1]Multi-Field'!H154=5,'[1]Multi-Field'!H154=6),[1]Lists!BX753&gt;100),100,[1]Lists!BX753)))))</f>
        <v>100</v>
      </c>
      <c r="BZ753" s="422">
        <f t="shared" si="99"/>
        <v>95</v>
      </c>
      <c r="CA753" s="409">
        <f t="shared" si="100"/>
        <v>0</v>
      </c>
    </row>
    <row r="754" spans="16:79">
      <c r="P754" s="391"/>
      <c r="Q754" s="83"/>
      <c r="R754" s="395"/>
      <c r="S754" s="395"/>
      <c r="T754" s="395"/>
      <c r="U754" s="396"/>
      <c r="BH754" s="409">
        <v>153</v>
      </c>
      <c r="BI754" s="424">
        <f>'[1]Multi-Field'!B155</f>
        <v>0</v>
      </c>
      <c r="BJ754" s="409">
        <f>IF('[1]Multi-Field'!H155=[1]Lists!$BB$599,[1]Lists!$BC$599,IF('[1]Multi-Field'!H155=[1]Lists!$BB$600,[1]Lists!$BC$600,IF('[1]Multi-Field'!H155=[1]Lists!$BB$601,[1]Lists!$BC$601,IF('[1]Multi-Field'!H155=[1]Lists!$BB$602,[1]Lists!$BC$602,IF('[1]Multi-Field'!H155=[1]Lists!$BB$603,[1]Lists!$BC$603,IF('[1]Multi-Field'!H155=$BB$604,$BC$604,""))))))</f>
        <v>180</v>
      </c>
      <c r="BK754" s="409">
        <f>IF('[1]Multi-Field'!H155=[1]Lists!$BB$599,[1]Lists!$BD$599,IF('[1]Multi-Field'!H155=[1]Lists!$BB$600,[1]Lists!$BD$600,IF('[1]Multi-Field'!H155=[1]Lists!$BB$601,[1]Lists!$BD$601,IF('[1]Multi-Field'!H155=[1]Lists!$BB$602,[1]Lists!$BD$602,IF('[1]Multi-Field'!H155=[1]Lists!$BB$603,[1]Lists!$BD$603,IF('[1]Multi-Field'!H155=$BB$604,$BD$604,""))))))</f>
        <v>120</v>
      </c>
      <c r="BL754" s="409">
        <f>IF('[1]Multi-Field'!H155=[1]Lists!$BB$599,[1]Lists!$BE$599,IF('[1]Multi-Field'!H155=[1]Lists!$BB$600,[1]Lists!$BE$600,IF('[1]Multi-Field'!H155=[1]Lists!$BB$601,[1]Lists!$BE$601,IF('[1]Multi-Field'!H155=[1]Lists!$BB$602,[1]Lists!$BE$602,IF('[1]Multi-Field'!H155=[1]Lists!$BB$603,[1]Lists!$BE$603,IF('[1]Multi-Field'!H155=$BB$604,$BE$604,""))))))</f>
        <v>100</v>
      </c>
      <c r="BM754" s="409">
        <f>IF('[1]Multi-Field'!AV155&gt;((1.5*BJ754)+1),0,IF(AND('[1]Multi-Field'!AV155&gt;([1]Lists!BJ754-1),'[1]Multi-Field'!H155&lt;(1.5*BJ754)),20,IF(AND('[1]Multi-Field'!AV155&gt;(BK754+20),'[1]Multi-Field'!AV155&lt;BJ754),(20+BJ754-'[1]Multi-Field'!AV155),IF('[1]Multi-Field'!AV155&lt;BK754-1+20,BK754,""))))</f>
        <v>120</v>
      </c>
      <c r="BN754" s="409">
        <f>IF('[1]Multi-Field'!AV155&gt;((1.5*BJ754)+1),0,IF(AND('[1]Multi-Field'!AV155&gt;([1]Lists!BJ754-1),'[1]Multi-Field'!AV155&lt;(1.5*BJ754)),20,IF(AND('[1]Multi-Field'!AV155&gt;(BL754+20),'[1]Multi-Field'!AV155&lt;BJ754),(20+BJ754-'[1]Multi-Field'!AV155),IF('[1]Multi-Field'!AV155&lt;BL754-1+20,BL754,""))))</f>
        <v>100</v>
      </c>
      <c r="BO754" s="409">
        <f>IF('[1]Multi-Field'!AV155&lt;60,(IF(OR('[1]Multi-Field'!H155=1,'[1]Multi-Field'!H155=2,'[1]Multi-Field'!H155=3),40,IF(OR('[1]Multi-Field'!H155=4,'[1]Multi-Field'!H155=5,'[1]Multi-Field'!H155=6),60,"#"))),IF(AND('[1]Multi-Field'!AV155&gt;59,'[1]Multi-Field'!AV155&lt;80),(IF(OR('[1]Multi-Field'!H155=1,'[1]Multi-Field'!H155=2),20,IF('[1]Multi-Field'!H155=3,40,IF(OR('[1]Multi-Field'!H155=4,'[1]Multi-Field'!H155=5,'[1]Multi-Field'!H155=6),60,"!")))),IF(AND('[1]Multi-Field'!AV155&gt;79,'[1]Multi-Field'!AV155&lt;100),(IF(OR('[1]Multi-Field'!H155=1,'[1]Multi-Field'!H155=2,'[1]Multi-Field'!H155=3),20,IF(OR('[1]Multi-Field'!H155=4,'[1]Multi-Field'!H155=5,'[1]Multi-Field'!H155=6),60,"?"))),IF(AND('[1]Multi-Field'!AV155&gt;99,'[1]Multi-Field'!AV155&lt;150),(IF(OR('[1]Multi-Field'!H155=1,'[1]Multi-Field'!H155=2,'[1]Multi-Field'!H155=3),20,IF(OR('[1]Multi-Field'!H155=4,'[1]Multi-Field'!H155=5,'[1]Multi-Field'!H155=6),40,"*"))),IF(AND('[1]Multi-Field'!AV155&gt;149,'[1]Multi-Field'!AV155&lt;200),(IF(OR('[1]Multi-Field'!H155=1,'[1]Multi-Field'!H155=2),0,IF(OR('[1]Multi-Field'!H155=3,'[1]Multi-Field'!H155=4,'[1]Multi-Field'!H155=5,'[1]Multi-Field'!H155=6),20,"&amp;"))),IF(AND('[1]Multi-Field'!AV155&gt;199,'[1]Multi-Field'!AV155&lt;269),(IF(OR('[1]Multi-Field'!H155=4,'[1]Multi-Field'!H155=5,'[1]Multi-Field'!H155=6),20,"&amp;")),IF('[1]Multi-Field'!AV155&gt;268,0,"%")))))))</f>
        <v>60</v>
      </c>
      <c r="BP754" s="409">
        <f>IF('[1]Multi-Field'!H155=1,((('[1]Multi-Field'!J155*40)-'[1]Multi-Field'!AV155)/0.6)-120,IF('[1]Multi-Field'!H155=2,((('[1]Multi-Field'!J155*40)-'[1]Multi-Field'!AV155)/0.6)-100,IF('[1]Multi-Field'!H155=3,((('[1]Multi-Field'!J155*40)-'[1]Multi-Field'!AV155)/0.6)-80,IF('[1]Multi-Field'!H155=4,((('[1]Multi-Field'!J155*40)-'[1]Multi-Field'!AV155)/0.6)-60,IF(OR('[1]Multi-Field'!H155=5,'[1]Multi-Field'!H155=6),((('[1]Multi-Field'!J155*40)-'[1]Multi-Field'!AV155)/0.6)-40,"")))))</f>
        <v>193.33333333333334</v>
      </c>
      <c r="BQ754" s="409">
        <f t="shared" si="97"/>
        <v>154.66666666666669</v>
      </c>
      <c r="BR754" s="409">
        <f t="shared" si="98"/>
        <v>127.60000000000001</v>
      </c>
      <c r="BS754" s="409">
        <f>IF('[1]Multi-Field'!AV155&gt;165,0,IF(AND('[1]Multi-Field'!AV155&gt;80,'[1]Multi-Field'!AV155&lt;166),20,IF('[1]Multi-Field'!AV155&lt;81,(110-'[1]Multi-Field'!AV155)*0.7,"")))</f>
        <v>77</v>
      </c>
      <c r="BT754" s="409" t="str">
        <f>IF('[1]Multi-Field'!AV155&gt;10,0,IF(50-(5*'[1]Multi-Field'!AV155),""))</f>
        <v/>
      </c>
      <c r="BU754" s="409">
        <f>IF('[1]Multi-Field'!AV155&gt;109,0,(110-'[1]Multi-Field'!AV155)*0.7)</f>
        <v>77</v>
      </c>
      <c r="BV754" s="409">
        <f>IF(AND('[1]Multi-Field'!H155=1,'[1]Multi-Field'!AV155&lt;100),(100-'[1]Multi-Field'!AV155)*0.88,IF(AND('[1]Multi-Field'!H155=2,'[1]Multi-Field'!AV155&lt;110),(110-'[1]Multi-Field'!AV155)*0.88,IF(AND('[1]Multi-Field'!H155=3,'[1]Multi-Field'!AV155&lt;130),(130-'[1]Multi-Field'!AV155)*1,IF(AND('[1]Multi-Field'!H155=4,'[1]Multi-Field'!AV155&lt;160),(160-'[1]Multi-Field'!AV155)*1.13,IF(AND(OR('[1]Multi-Field'!H155=5,'[1]Multi-Field'!H155=6),'[1]Multi-Field'!AV155&lt;200),(200-'[1]Multi-Field'!AV155)*0.88,0)))))</f>
        <v>176</v>
      </c>
      <c r="BW754" s="409">
        <f>IF(AND('[1]Multi-Field'!H155=1,'[1]Multi-Field'!AV155&lt;100),(100-'[1]Multi-Field'!AV155)*0.7,IF(AND('[1]Multi-Field'!H155=2,'[1]Multi-Field'!AV155&lt;110),(100-'[1]Multi-Field'!AV155)*0.7,IF(AND('[1]Multi-Field'!H155=3,'[1]Multi-Field'!AV155&lt;130),(130-'[1]Multi-Field'!AV155)*0.8,IF(AND('[1]Multi-Field'!H155=4,'[1]Multi-Field'!AV155&lt;160),(160-'[1]Multi-Field'!AV155)*0.9,IF(AND(OR('[1]Multi-Field'!H155=5,'[1]Multi-Field'!H155=6),'[1]Multi-Field'!AV155&lt;200),(200-'[1]Multi-Field'!AV155)*0.7,0)))))</f>
        <v>140</v>
      </c>
      <c r="BX754" s="409">
        <f>IF(AND(BW754&lt;20,OR('[1]Multi-Field'!Q155=[1]Lists!$AC$24,'[1]Multi-Field'!Q155=[1]Lists!$AC$10,'[1]Multi-Field'!Q155=[1]Lists!AC166,'[1]Multi-Field'!Q155=[1]Lists!$AC$22)),0,IF(BW754&lt;20,  20,BW754))</f>
        <v>140</v>
      </c>
      <c r="BY754" s="409">
        <f>IF(AND('[1]Multi-Field'!H155=1,[1]Lists!BX754&gt;50),50,IF(AND('[1]Multi-Field'!H155=2,[1]Lists!BX754&gt;60),60,IF(AND('[1]Multi-Field'!H155=3,[1]Lists!BX754&gt;70),70,IF(AND('[1]Multi-Field'!H155=4,[1]Lists!BX754&gt;80),80,IF(AND(OR('[1]Multi-Field'!H155=5,'[1]Multi-Field'!H155=6),[1]Lists!BX754&gt;100),100,[1]Lists!BX754)))))</f>
        <v>100</v>
      </c>
      <c r="BZ754" s="422">
        <f t="shared" si="99"/>
        <v>95</v>
      </c>
      <c r="CA754" s="409">
        <f t="shared" si="100"/>
        <v>0</v>
      </c>
    </row>
    <row r="755" spans="16:79">
      <c r="P755" s="391"/>
      <c r="Q755" s="84"/>
      <c r="R755" s="395"/>
      <c r="S755" s="395"/>
      <c r="T755" s="395"/>
      <c r="U755" s="396"/>
      <c r="BH755" s="409">
        <v>154</v>
      </c>
      <c r="BI755" s="424">
        <f>'[1]Multi-Field'!B156</f>
        <v>0</v>
      </c>
      <c r="BJ755" s="409">
        <f>IF('[1]Multi-Field'!H156=[1]Lists!$BB$599,[1]Lists!$BC$599,IF('[1]Multi-Field'!H156=[1]Lists!$BB$600,[1]Lists!$BC$600,IF('[1]Multi-Field'!H156=[1]Lists!$BB$601,[1]Lists!$BC$601,IF('[1]Multi-Field'!H156=[1]Lists!$BB$602,[1]Lists!$BC$602,IF('[1]Multi-Field'!H156=[1]Lists!$BB$603,[1]Lists!$BC$603,IF('[1]Multi-Field'!H156=$BB$604,$BC$604,""))))))</f>
        <v>160</v>
      </c>
      <c r="BK755" s="409">
        <f>IF('[1]Multi-Field'!H156=[1]Lists!$BB$599,[1]Lists!$BD$599,IF('[1]Multi-Field'!H156=[1]Lists!$BB$600,[1]Lists!$BD$600,IF('[1]Multi-Field'!H156=[1]Lists!$BB$601,[1]Lists!$BD$601,IF('[1]Multi-Field'!H156=[1]Lists!$BB$602,[1]Lists!$BD$602,IF('[1]Multi-Field'!H156=[1]Lists!$BB$603,[1]Lists!$BD$603,IF('[1]Multi-Field'!H156=$BB$604,$BD$604,""))))))</f>
        <v>120</v>
      </c>
      <c r="BL755" s="409">
        <f>IF('[1]Multi-Field'!H156=[1]Lists!$BB$599,[1]Lists!$BE$599,IF('[1]Multi-Field'!H156=[1]Lists!$BB$600,[1]Lists!$BE$600,IF('[1]Multi-Field'!H156=[1]Lists!$BB$601,[1]Lists!$BE$601,IF('[1]Multi-Field'!H156=[1]Lists!$BB$602,[1]Lists!$BE$602,IF('[1]Multi-Field'!H156=[1]Lists!$BB$603,[1]Lists!$BE$603,IF('[1]Multi-Field'!H156=$BB$604,$BE$604,""))))))</f>
        <v>80</v>
      </c>
      <c r="BM755" s="409">
        <f>IF('[1]Multi-Field'!AV156&gt;((1.5*BJ755)+1),0,IF(AND('[1]Multi-Field'!AV156&gt;([1]Lists!BJ755-1),'[1]Multi-Field'!H156&lt;(1.5*BJ755)),20,IF(AND('[1]Multi-Field'!AV156&gt;(BK755+20),'[1]Multi-Field'!AV156&lt;BJ755),(20+BJ755-'[1]Multi-Field'!AV156),IF('[1]Multi-Field'!AV156&lt;BK755-1+20,BK755,""))))</f>
        <v>120</v>
      </c>
      <c r="BN755" s="409">
        <f>IF('[1]Multi-Field'!AV156&gt;((1.5*BJ755)+1),0,IF(AND('[1]Multi-Field'!AV156&gt;([1]Lists!BJ755-1),'[1]Multi-Field'!AV156&lt;(1.5*BJ755)),20,IF(AND('[1]Multi-Field'!AV156&gt;(BL755+20),'[1]Multi-Field'!AV156&lt;BJ755),(20+BJ755-'[1]Multi-Field'!AV156),IF('[1]Multi-Field'!AV156&lt;BL755-1+20,BL755,""))))</f>
        <v>80</v>
      </c>
      <c r="BO755" s="409">
        <f>IF('[1]Multi-Field'!AV156&lt;60,(IF(OR('[1]Multi-Field'!H156=1,'[1]Multi-Field'!H156=2,'[1]Multi-Field'!H156=3),40,IF(OR('[1]Multi-Field'!H156=4,'[1]Multi-Field'!H156=5,'[1]Multi-Field'!H156=6),60,"#"))),IF(AND('[1]Multi-Field'!AV156&gt;59,'[1]Multi-Field'!AV156&lt;80),(IF(OR('[1]Multi-Field'!H156=1,'[1]Multi-Field'!H156=2),20,IF('[1]Multi-Field'!H156=3,40,IF(OR('[1]Multi-Field'!H156=4,'[1]Multi-Field'!H156=5,'[1]Multi-Field'!H156=6),60,"!")))),IF(AND('[1]Multi-Field'!AV156&gt;79,'[1]Multi-Field'!AV156&lt;100),(IF(OR('[1]Multi-Field'!H156=1,'[1]Multi-Field'!H156=2,'[1]Multi-Field'!H156=3),20,IF(OR('[1]Multi-Field'!H156=4,'[1]Multi-Field'!H156=5,'[1]Multi-Field'!H156=6),60,"?"))),IF(AND('[1]Multi-Field'!AV156&gt;99,'[1]Multi-Field'!AV156&lt;150),(IF(OR('[1]Multi-Field'!H156=1,'[1]Multi-Field'!H156=2,'[1]Multi-Field'!H156=3),20,IF(OR('[1]Multi-Field'!H156=4,'[1]Multi-Field'!H156=5,'[1]Multi-Field'!H156=6),40,"*"))),IF(AND('[1]Multi-Field'!AV156&gt;149,'[1]Multi-Field'!AV156&lt;200),(IF(OR('[1]Multi-Field'!H156=1,'[1]Multi-Field'!H156=2),0,IF(OR('[1]Multi-Field'!H156=3,'[1]Multi-Field'!H156=4,'[1]Multi-Field'!H156=5,'[1]Multi-Field'!H156=6),20,"&amp;"))),IF(AND('[1]Multi-Field'!AV156&gt;199,'[1]Multi-Field'!AV156&lt;269),(IF(OR('[1]Multi-Field'!H156=4,'[1]Multi-Field'!H156=5,'[1]Multi-Field'!H156=6),20,"&amp;")),IF('[1]Multi-Field'!AV156&gt;268,0,"%")))))))</f>
        <v>60</v>
      </c>
      <c r="BP755" s="409">
        <f>IF('[1]Multi-Field'!H156=1,((('[1]Multi-Field'!J156*40)-'[1]Multi-Field'!AV156)/0.6)-120,IF('[1]Multi-Field'!H156=2,((('[1]Multi-Field'!J156*40)-'[1]Multi-Field'!AV156)/0.6)-100,IF('[1]Multi-Field'!H156=3,((('[1]Multi-Field'!J156*40)-'[1]Multi-Field'!AV156)/0.6)-80,IF('[1]Multi-Field'!H156=4,((('[1]Multi-Field'!J156*40)-'[1]Multi-Field'!AV156)/0.6)-60,IF(OR('[1]Multi-Field'!H156=5,'[1]Multi-Field'!H156=6),((('[1]Multi-Field'!J156*40)-'[1]Multi-Field'!AV156)/0.6)-40,"")))))</f>
        <v>340</v>
      </c>
      <c r="BQ755" s="409">
        <f t="shared" si="97"/>
        <v>272</v>
      </c>
      <c r="BR755" s="409">
        <f t="shared" si="98"/>
        <v>224.4</v>
      </c>
      <c r="BS755" s="409">
        <f>IF('[1]Multi-Field'!AV156&gt;165,0,IF(AND('[1]Multi-Field'!AV156&gt;80,'[1]Multi-Field'!AV156&lt;166),20,IF('[1]Multi-Field'!AV156&lt;81,(110-'[1]Multi-Field'!AV156)*0.7,"")))</f>
        <v>77</v>
      </c>
      <c r="BT755" s="409" t="str">
        <f>IF('[1]Multi-Field'!AV156&gt;10,0,IF(50-(5*'[1]Multi-Field'!AV156),""))</f>
        <v/>
      </c>
      <c r="BU755" s="409">
        <f>IF('[1]Multi-Field'!AV156&gt;109,0,(110-'[1]Multi-Field'!AV156)*0.7)</f>
        <v>77</v>
      </c>
      <c r="BV755" s="409">
        <f>IF(AND('[1]Multi-Field'!H156=1,'[1]Multi-Field'!AV156&lt;100),(100-'[1]Multi-Field'!AV156)*0.88,IF(AND('[1]Multi-Field'!H156=2,'[1]Multi-Field'!AV156&lt;110),(110-'[1]Multi-Field'!AV156)*0.88,IF(AND('[1]Multi-Field'!H156=3,'[1]Multi-Field'!AV156&lt;130),(130-'[1]Multi-Field'!AV156)*1,IF(AND('[1]Multi-Field'!H156=4,'[1]Multi-Field'!AV156&lt;160),(160-'[1]Multi-Field'!AV156)*1.13,IF(AND(OR('[1]Multi-Field'!H156=5,'[1]Multi-Field'!H156=6),'[1]Multi-Field'!AV156&lt;200),(200-'[1]Multi-Field'!AV156)*0.88,0)))))</f>
        <v>180.79999999999998</v>
      </c>
      <c r="BW755" s="409">
        <f>IF(AND('[1]Multi-Field'!H156=1,'[1]Multi-Field'!AV156&lt;100),(100-'[1]Multi-Field'!AV156)*0.7,IF(AND('[1]Multi-Field'!H156=2,'[1]Multi-Field'!AV156&lt;110),(100-'[1]Multi-Field'!AV156)*0.7,IF(AND('[1]Multi-Field'!H156=3,'[1]Multi-Field'!AV156&lt;130),(130-'[1]Multi-Field'!AV156)*0.8,IF(AND('[1]Multi-Field'!H156=4,'[1]Multi-Field'!AV156&lt;160),(160-'[1]Multi-Field'!AV156)*0.9,IF(AND(OR('[1]Multi-Field'!H156=5,'[1]Multi-Field'!H156=6),'[1]Multi-Field'!AV156&lt;200),(200-'[1]Multi-Field'!AV156)*0.7,0)))))</f>
        <v>144</v>
      </c>
      <c r="BX755" s="409">
        <f>IF(AND(BW755&lt;20,OR('[1]Multi-Field'!Q156=[1]Lists!$AC$24,'[1]Multi-Field'!Q156=[1]Lists!$AC$10,'[1]Multi-Field'!Q156=[1]Lists!AC167,'[1]Multi-Field'!Q156=[1]Lists!$AC$22)),0,IF(BW755&lt;20,  20,BW755))</f>
        <v>144</v>
      </c>
      <c r="BY755" s="409">
        <f>IF(AND('[1]Multi-Field'!H156=1,[1]Lists!BX755&gt;50),50,IF(AND('[1]Multi-Field'!H156=2,[1]Lists!BX755&gt;60),60,IF(AND('[1]Multi-Field'!H156=3,[1]Lists!BX755&gt;70),70,IF(AND('[1]Multi-Field'!H156=4,[1]Lists!BX755&gt;80),80,IF(AND(OR('[1]Multi-Field'!H156=5,'[1]Multi-Field'!H156=6),[1]Lists!BX755&gt;100),100,[1]Lists!BX755)))))</f>
        <v>80</v>
      </c>
      <c r="BZ755" s="422">
        <f t="shared" si="99"/>
        <v>75</v>
      </c>
      <c r="CA755" s="409">
        <f t="shared" si="100"/>
        <v>0</v>
      </c>
    </row>
    <row r="756" spans="16:79">
      <c r="P756" s="391"/>
      <c r="Q756" s="84"/>
      <c r="R756" s="395"/>
      <c r="S756" s="395"/>
      <c r="T756" s="395"/>
      <c r="U756" s="396"/>
      <c r="BI756" s="424"/>
    </row>
    <row r="757" spans="16:79" ht="13.5" thickBot="1">
      <c r="P757" s="391"/>
      <c r="Q757" s="85"/>
      <c r="R757" s="397"/>
      <c r="S757" s="397"/>
      <c r="T757" s="397"/>
      <c r="U757" s="398"/>
      <c r="BH757" s="409">
        <v>1</v>
      </c>
      <c r="BI757" s="424" t="str">
        <f>'[1]Multi-Field'!B3</f>
        <v>Across from Herzog</v>
      </c>
      <c r="BM757" s="409" t="str">
        <f>IF(OR('[1]Multi-Field'!Q3=[1]Lists!$AC$42,'[1]Multi-Field'!Q3=[1]Lists!$AC$43),"x","")</f>
        <v/>
      </c>
      <c r="BN757" s="409" t="str">
        <f>IF(OR('[1]Multi-Field'!Q3=$AC$58,'[1]Multi-Field'!Q3=$AC$285,'[1]Multi-Field'!Q3=$AC$86,'[1]Multi-Field'!Q3=$AC$92,'[1]Multi-Field'!Q3=$AC$93,'[1]Multi-Field'!Q3=$AC$94),"x","")</f>
        <v/>
      </c>
      <c r="BO757" s="409" t="str">
        <f>IF('[1]Multi-Field'!Q3=$AC$87,"x","")</f>
        <v/>
      </c>
      <c r="BP757" s="409" t="str">
        <f>IF(OR('[1]Multi-Field'!Q3=$AC$7,'[1]Multi-Field'!Q3=$AC$3,'[1]Multi-Field'!Q3=$AC$5),"x","")</f>
        <v/>
      </c>
      <c r="BQ757" s="409" t="str">
        <f>IF('[1]Multi-Field'!Q3=$AC$53,"x","")</f>
        <v/>
      </c>
      <c r="BR757" s="409" t="str">
        <f>IF(OR('[1]Multi-Field'!Q3=$AC$53,'[1]Multi-Field'!Q3=$AC$55,'[1]Multi-Field'!Q3=$AC$74),"x","")</f>
        <v/>
      </c>
      <c r="BS757" s="409" t="str">
        <f>IF(OR('[1]Multi-Field'!Q3=$AC$20,'[1]Multi-Field'!Q3=$AC$27,'[1]Multi-Field'!Q3=$AC$63,'[1]Multi-Field'!Q3=$AC$103),"x","")</f>
        <v/>
      </c>
      <c r="BT757" s="409" t="str">
        <f>IF(OR('[1]Multi-Field'!Q3=$AC$25,'[1]Multi-Field'!Q3=$AC$83),"x","")</f>
        <v/>
      </c>
      <c r="BU757" s="409" t="str">
        <f>IF('[1]Multi-Field'!Q3=$AC$98,"x","")</f>
        <v/>
      </c>
      <c r="BV757" s="409" t="str">
        <f>IF('[1]Multi-Field'!Q3=$AC$105,"x","")</f>
        <v/>
      </c>
      <c r="BY757" s="409" t="e">
        <f>#VALUE!</f>
        <v>#VALUE!</v>
      </c>
      <c r="BZ757" s="409" t="str">
        <f>IF('[1]Multi-Field'!Q3=$AC$84,"x","")</f>
        <v/>
      </c>
    </row>
    <row r="758" spans="16:79">
      <c r="P758" s="391"/>
      <c r="Q758" s="83"/>
      <c r="R758" s="395"/>
      <c r="S758" s="395"/>
      <c r="T758" s="395"/>
      <c r="U758" s="396"/>
      <c r="BH758" s="409">
        <v>2</v>
      </c>
      <c r="BI758" s="424" t="str">
        <f>'[1]Multi-Field'!B4</f>
        <v>Behind Tenant House</v>
      </c>
      <c r="BM758" s="409" t="str">
        <f>IF(OR('[1]Multi-Field'!Q4=[1]Lists!$AC$42,'[1]Multi-Field'!Q4=[1]Lists!$AC$43),"x","")</f>
        <v/>
      </c>
      <c r="BN758" s="409" t="str">
        <f>IF(OR('[1]Multi-Field'!Q4=$AC$58,'[1]Multi-Field'!Q4=$AC$285,'[1]Multi-Field'!Q4=$AC$86,'[1]Multi-Field'!Q4=$AC$92,'[1]Multi-Field'!Q4=$AC$93,'[1]Multi-Field'!Q4=$AC$94),"x","")</f>
        <v/>
      </c>
      <c r="BO758" s="409" t="str">
        <f>IF('[1]Multi-Field'!Q4=$AC$87,"x","")</f>
        <v/>
      </c>
      <c r="BP758" s="409" t="str">
        <f>IF(OR('[1]Multi-Field'!Q4=$AC$7,'[1]Multi-Field'!Q4=$AC$3,'[1]Multi-Field'!Q4=$AC$5),"x","")</f>
        <v>x</v>
      </c>
      <c r="BQ758" s="409" t="str">
        <f>IF('[1]Multi-Field'!Q4=$AC$53,"x","")</f>
        <v/>
      </c>
      <c r="BR758" s="409" t="str">
        <f>IF(OR('[1]Multi-Field'!Q4=$AC$53,'[1]Multi-Field'!Q4=$AC$55,'[1]Multi-Field'!Q4=$AC$74),"x","")</f>
        <v/>
      </c>
      <c r="BS758" s="409" t="str">
        <f>IF(OR('[1]Multi-Field'!Q4=$AC$20,'[1]Multi-Field'!Q4=$AC$27,'[1]Multi-Field'!Q4=$AC$63,'[1]Multi-Field'!Q4=$AC$103),"x","")</f>
        <v/>
      </c>
      <c r="BT758" s="409" t="str">
        <f>IF(OR('[1]Multi-Field'!Q4=$AC$25,'[1]Multi-Field'!Q4=$AC$83),"x","")</f>
        <v/>
      </c>
      <c r="BU758" s="409" t="str">
        <f>IF('[1]Multi-Field'!Q4=$AC$98,"x","")</f>
        <v/>
      </c>
      <c r="BV758" s="409" t="str">
        <f>IF('[1]Multi-Field'!Q4=$AC$105,"x","")</f>
        <v/>
      </c>
      <c r="BY758" s="409" t="e">
        <f>#VALUE!</f>
        <v>#VALUE!</v>
      </c>
      <c r="BZ758" s="409" t="str">
        <f>IF('[1]Multi-Field'!Q4=$AC$84,"x","")</f>
        <v/>
      </c>
    </row>
    <row r="759" spans="16:79">
      <c r="P759" s="391"/>
      <c r="Q759" s="84"/>
      <c r="R759" s="395"/>
      <c r="S759" s="395"/>
      <c r="T759" s="395"/>
      <c r="U759" s="396"/>
      <c r="BH759" s="409">
        <v>3</v>
      </c>
      <c r="BI759" s="424" t="str">
        <f>'[1]Multi-Field'!B5</f>
        <v>Below Knoll</v>
      </c>
      <c r="BM759" s="409" t="str">
        <f>IF(OR('[1]Multi-Field'!Q5=[1]Lists!$AC$42,'[1]Multi-Field'!Q5=[1]Lists!$AC$43),"x","")</f>
        <v/>
      </c>
      <c r="BN759" s="409" t="str">
        <f>IF(OR('[1]Multi-Field'!Q5=$AC$58,'[1]Multi-Field'!Q5=$AC$285,'[1]Multi-Field'!Q5=$AC$86,'[1]Multi-Field'!Q5=$AC$92,'[1]Multi-Field'!Q5=$AC$93,'[1]Multi-Field'!Q5=$AC$94),"x","")</f>
        <v/>
      </c>
      <c r="BO759" s="409" t="str">
        <f>IF('[1]Multi-Field'!Q5=$AC$87,"x","")</f>
        <v/>
      </c>
      <c r="BP759" s="409" t="str">
        <f>IF(OR('[1]Multi-Field'!Q5=$AC$7,'[1]Multi-Field'!Q5=$AC$3,'[1]Multi-Field'!Q5=$AC$5),"x","")</f>
        <v/>
      </c>
      <c r="BQ759" s="409" t="str">
        <f>IF('[1]Multi-Field'!Q5=$AC$53,"x","")</f>
        <v/>
      </c>
      <c r="BR759" s="409" t="str">
        <f>IF(OR('[1]Multi-Field'!Q5=$AC$53,'[1]Multi-Field'!Q5=$AC$55,'[1]Multi-Field'!Q5=$AC$74),"x","")</f>
        <v/>
      </c>
      <c r="BS759" s="409" t="str">
        <f>IF(OR('[1]Multi-Field'!Q5=$AC$20,'[1]Multi-Field'!Q5=$AC$27,'[1]Multi-Field'!Q5=$AC$63,'[1]Multi-Field'!Q5=$AC$103),"x","")</f>
        <v/>
      </c>
      <c r="BT759" s="409" t="str">
        <f>IF(OR('[1]Multi-Field'!Q5=$AC$25,'[1]Multi-Field'!Q5=$AC$83),"x","")</f>
        <v/>
      </c>
      <c r="BU759" s="409" t="str">
        <f>IF('[1]Multi-Field'!Q5=$AC$98,"x","")</f>
        <v/>
      </c>
      <c r="BV759" s="409" t="str">
        <f>IF('[1]Multi-Field'!Q5=$AC$105,"x","")</f>
        <v/>
      </c>
      <c r="BY759" s="409" t="e">
        <f>#VALUE!</f>
        <v>#VALUE!</v>
      </c>
      <c r="BZ759" s="409" t="str">
        <f>IF('[1]Multi-Field'!Q5=$AC$84,"x","")</f>
        <v/>
      </c>
    </row>
    <row r="760" spans="16:79">
      <c r="P760" s="391"/>
      <c r="Q760" s="84"/>
      <c r="R760" s="395"/>
      <c r="S760" s="395"/>
      <c r="T760" s="395"/>
      <c r="U760" s="396"/>
      <c r="BH760" s="409">
        <v>4</v>
      </c>
      <c r="BI760" s="424" t="str">
        <f>'[1]Multi-Field'!B6</f>
        <v xml:space="preserve">Across From Polly's </v>
      </c>
      <c r="BM760" s="409" t="str">
        <f>IF(OR('[1]Multi-Field'!Q6=[1]Lists!$AC$42,'[1]Multi-Field'!Q6=[1]Lists!$AC$43),"x","")</f>
        <v/>
      </c>
      <c r="BN760" s="409" t="str">
        <f>IF(OR('[1]Multi-Field'!Q6=$AC$58,'[1]Multi-Field'!Q6=$AC$285,'[1]Multi-Field'!Q6=$AC$86,'[1]Multi-Field'!Q6=$AC$92,'[1]Multi-Field'!Q6=$AC$93,'[1]Multi-Field'!Q6=$AC$94),"x","")</f>
        <v/>
      </c>
      <c r="BO760" s="409" t="str">
        <f>IF('[1]Multi-Field'!Q6=$AC$87,"x","")</f>
        <v/>
      </c>
      <c r="BP760" s="409" t="str">
        <f>IF(OR('[1]Multi-Field'!Q6=$AC$7,'[1]Multi-Field'!Q6=$AC$3,'[1]Multi-Field'!Q6=$AC$5),"x","")</f>
        <v>x</v>
      </c>
      <c r="BQ760" s="409" t="str">
        <f>IF('[1]Multi-Field'!Q6=$AC$53,"x","")</f>
        <v/>
      </c>
      <c r="BR760" s="409" t="str">
        <f>IF(OR('[1]Multi-Field'!Q6=$AC$53,'[1]Multi-Field'!Q6=$AC$55,'[1]Multi-Field'!Q6=$AC$74),"x","")</f>
        <v/>
      </c>
      <c r="BS760" s="409" t="str">
        <f>IF(OR('[1]Multi-Field'!Q6=$AC$20,'[1]Multi-Field'!Q6=$AC$27,'[1]Multi-Field'!Q6=$AC$63,'[1]Multi-Field'!Q6=$AC$103),"x","")</f>
        <v/>
      </c>
      <c r="BT760" s="409" t="str">
        <f>IF(OR('[1]Multi-Field'!Q6=$AC$25,'[1]Multi-Field'!Q6=$AC$83),"x","")</f>
        <v/>
      </c>
      <c r="BU760" s="409" t="str">
        <f>IF('[1]Multi-Field'!Q6=$AC$98,"x","")</f>
        <v/>
      </c>
      <c r="BV760" s="409" t="str">
        <f>IF('[1]Multi-Field'!Q6=$AC$105,"x","")</f>
        <v/>
      </c>
      <c r="BY760" s="409" t="e">
        <f>#VALUE!</f>
        <v>#VALUE!</v>
      </c>
      <c r="BZ760" s="409" t="str">
        <f>IF('[1]Multi-Field'!Q6=$AC$84,"x","")</f>
        <v/>
      </c>
    </row>
    <row r="761" spans="16:79" ht="13.5" thickBot="1">
      <c r="P761" s="391"/>
      <c r="Q761" s="85"/>
      <c r="R761" s="397"/>
      <c r="S761" s="397"/>
      <c r="T761" s="397"/>
      <c r="U761" s="398"/>
      <c r="BH761" s="409">
        <v>5</v>
      </c>
      <c r="BI761" s="424" t="str">
        <f>'[1]Multi-Field'!B7</f>
        <v>Above Knoll</v>
      </c>
      <c r="BM761" s="409" t="str">
        <f>IF(OR('[1]Multi-Field'!Q7=[1]Lists!$AC$42,'[1]Multi-Field'!Q7=[1]Lists!$AC$43),"x","")</f>
        <v/>
      </c>
      <c r="BN761" s="409" t="str">
        <f>IF(OR('[1]Multi-Field'!Q7=$AC$58,'[1]Multi-Field'!Q7=$AC$285,'[1]Multi-Field'!Q7=$AC$86,'[1]Multi-Field'!Q7=$AC$92,'[1]Multi-Field'!Q7=$AC$93,'[1]Multi-Field'!Q7=$AC$94),"x","")</f>
        <v/>
      </c>
      <c r="BO761" s="409" t="str">
        <f>IF('[1]Multi-Field'!Q7=$AC$87,"x","")</f>
        <v/>
      </c>
      <c r="BP761" s="409" t="str">
        <f>IF(OR('[1]Multi-Field'!Q7=$AC$7,'[1]Multi-Field'!Q7=$AC$3,'[1]Multi-Field'!Q7=$AC$5),"x","")</f>
        <v/>
      </c>
      <c r="BQ761" s="409" t="str">
        <f>IF('[1]Multi-Field'!Q7=$AC$53,"x","")</f>
        <v/>
      </c>
      <c r="BR761" s="409" t="str">
        <f>IF(OR('[1]Multi-Field'!Q7=$AC$53,'[1]Multi-Field'!Q7=$AC$55,'[1]Multi-Field'!Q7=$AC$74),"x","")</f>
        <v/>
      </c>
      <c r="BS761" s="409" t="str">
        <f>IF(OR('[1]Multi-Field'!Q7=$AC$20,'[1]Multi-Field'!Q7=$AC$27,'[1]Multi-Field'!Q7=$AC$63,'[1]Multi-Field'!Q7=$AC$103),"x","")</f>
        <v/>
      </c>
      <c r="BT761" s="409" t="str">
        <f>IF(OR('[1]Multi-Field'!Q7=$AC$25,'[1]Multi-Field'!Q7=$AC$83),"x","")</f>
        <v/>
      </c>
      <c r="BU761" s="409" t="str">
        <f>IF('[1]Multi-Field'!Q7=$AC$98,"x","")</f>
        <v/>
      </c>
      <c r="BV761" s="409" t="str">
        <f>IF('[1]Multi-Field'!Q7=$AC$105,"x","")</f>
        <v/>
      </c>
      <c r="BY761" s="409" t="e">
        <f>#VALUE!</f>
        <v>#VALUE!</v>
      </c>
      <c r="BZ761" s="409" t="str">
        <f>IF('[1]Multi-Field'!Q7=$AC$84,"x","")</f>
        <v/>
      </c>
    </row>
    <row r="762" spans="16:79">
      <c r="P762" s="391"/>
      <c r="Q762" s="83"/>
      <c r="R762" s="395"/>
      <c r="S762" s="395"/>
      <c r="T762" s="395"/>
      <c r="U762" s="396"/>
      <c r="BH762" s="409">
        <v>6</v>
      </c>
      <c r="BI762" s="424" t="str">
        <f>'[1]Multi-Field'!B8</f>
        <v>Bottom Toward Peters</v>
      </c>
      <c r="BM762" s="409" t="str">
        <f>IF(OR('[1]Multi-Field'!Q8=[1]Lists!$AC$42,'[1]Multi-Field'!Q8=[1]Lists!$AC$43),"x","")</f>
        <v/>
      </c>
      <c r="BN762" s="409" t="str">
        <f>IF(OR('[1]Multi-Field'!Q8=$AC$58,'[1]Multi-Field'!Q8=$AC$285,'[1]Multi-Field'!Q8=$AC$86,'[1]Multi-Field'!Q8=$AC$92,'[1]Multi-Field'!Q8=$AC$93,'[1]Multi-Field'!Q8=$AC$94),"x","")</f>
        <v/>
      </c>
      <c r="BO762" s="409" t="str">
        <f>IF('[1]Multi-Field'!Q8=$AC$87,"x","")</f>
        <v/>
      </c>
      <c r="BP762" s="409" t="str">
        <f>IF(OR('[1]Multi-Field'!Q8=$AC$7,'[1]Multi-Field'!Q8=$AC$3,'[1]Multi-Field'!Q8=$AC$5),"x","")</f>
        <v>x</v>
      </c>
      <c r="BQ762" s="409" t="str">
        <f>IF('[1]Multi-Field'!Q8=$AC$53,"x","")</f>
        <v/>
      </c>
      <c r="BR762" s="409" t="str">
        <f>IF(OR('[1]Multi-Field'!Q8=$AC$53,'[1]Multi-Field'!Q8=$AC$55,'[1]Multi-Field'!Q8=$AC$74),"x","")</f>
        <v/>
      </c>
      <c r="BS762" s="409" t="str">
        <f>IF(OR('[1]Multi-Field'!Q8=$AC$20,'[1]Multi-Field'!Q8=$AC$27,'[1]Multi-Field'!Q8=$AC$63,'[1]Multi-Field'!Q8=$AC$103),"x","")</f>
        <v/>
      </c>
      <c r="BT762" s="409" t="str">
        <f>IF(OR('[1]Multi-Field'!Q8=$AC$25,'[1]Multi-Field'!Q8=$AC$83),"x","")</f>
        <v/>
      </c>
      <c r="BU762" s="409" t="str">
        <f>IF('[1]Multi-Field'!Q8=$AC$98,"x","")</f>
        <v/>
      </c>
      <c r="BV762" s="409" t="str">
        <f>IF('[1]Multi-Field'!Q8=$AC$105,"x","")</f>
        <v/>
      </c>
      <c r="BY762" s="409" t="e">
        <f>#VALUE!</f>
        <v>#VALUE!</v>
      </c>
      <c r="BZ762" s="409" t="str">
        <f>IF('[1]Multi-Field'!Q8=$AC$84,"x","")</f>
        <v/>
      </c>
    </row>
    <row r="763" spans="16:79">
      <c r="P763" s="391"/>
      <c r="Q763" s="84"/>
      <c r="R763" s="395"/>
      <c r="S763" s="395"/>
      <c r="T763" s="395"/>
      <c r="U763" s="396"/>
      <c r="BH763" s="409">
        <v>7</v>
      </c>
      <c r="BI763" s="424" t="str">
        <f>'[1]Multi-Field'!B9</f>
        <v>Behind Shop</v>
      </c>
      <c r="BM763" s="409" t="str">
        <f>IF(OR('[1]Multi-Field'!Q9=[1]Lists!$AC$42,'[1]Multi-Field'!Q9=[1]Lists!$AC$43),"x","")</f>
        <v/>
      </c>
      <c r="BN763" s="409" t="str">
        <f>IF(OR('[1]Multi-Field'!Q9=$AC$58,'[1]Multi-Field'!Q9=$AC$285,'[1]Multi-Field'!Q9=$AC$86,'[1]Multi-Field'!Q9=$AC$92,'[1]Multi-Field'!Q9=$AC$93,'[1]Multi-Field'!Q9=$AC$94),"x","")</f>
        <v/>
      </c>
      <c r="BO763" s="409" t="str">
        <f>IF('[1]Multi-Field'!Q9=$AC$87,"x","")</f>
        <v/>
      </c>
      <c r="BP763" s="409" t="str">
        <f>IF(OR('[1]Multi-Field'!Q9=$AC$7,'[1]Multi-Field'!Q9=$AC$3,'[1]Multi-Field'!Q9=$AC$5),"x","")</f>
        <v/>
      </c>
      <c r="BQ763" s="409" t="str">
        <f>IF('[1]Multi-Field'!Q9=$AC$53,"x","")</f>
        <v/>
      </c>
      <c r="BR763" s="409" t="str">
        <f>IF(OR('[1]Multi-Field'!Q9=$AC$53,'[1]Multi-Field'!Q9=$AC$55,'[1]Multi-Field'!Q9=$AC$74),"x","")</f>
        <v/>
      </c>
      <c r="BS763" s="409" t="str">
        <f>IF(OR('[1]Multi-Field'!Q9=$AC$20,'[1]Multi-Field'!Q9=$AC$27,'[1]Multi-Field'!Q9=$AC$63,'[1]Multi-Field'!Q9=$AC$103),"x","")</f>
        <v/>
      </c>
      <c r="BT763" s="409" t="str">
        <f>IF(OR('[1]Multi-Field'!Q9=$AC$25,'[1]Multi-Field'!Q9=$AC$83),"x","")</f>
        <v/>
      </c>
      <c r="BU763" s="409" t="str">
        <f>IF('[1]Multi-Field'!Q9=$AC$98,"x","")</f>
        <v/>
      </c>
      <c r="BV763" s="409" t="str">
        <f>IF('[1]Multi-Field'!Q9=$AC$105,"x","")</f>
        <v/>
      </c>
      <c r="BY763" s="409" t="e">
        <f>#VALUE!</f>
        <v>#VALUE!</v>
      </c>
      <c r="BZ763" s="409" t="str">
        <f>IF('[1]Multi-Field'!Q9=$AC$84,"x","")</f>
        <v/>
      </c>
    </row>
    <row r="764" spans="16:79">
      <c r="P764" s="391"/>
      <c r="Q764" s="84"/>
      <c r="R764" s="395"/>
      <c r="S764" s="395"/>
      <c r="T764" s="395"/>
      <c r="U764" s="396"/>
      <c r="BH764" s="409">
        <v>8</v>
      </c>
      <c r="BI764" s="424" t="str">
        <f>'[1]Multi-Field'!B10</f>
        <v>Round Top</v>
      </c>
      <c r="BM764" s="409" t="str">
        <f>IF(OR('[1]Multi-Field'!Q10=[1]Lists!$AC$42,'[1]Multi-Field'!Q10=[1]Lists!$AC$43),"x","")</f>
        <v/>
      </c>
      <c r="BN764" s="409" t="str">
        <f>IF(OR('[1]Multi-Field'!Q10=$AC$58,'[1]Multi-Field'!Q10=$AC$285,'[1]Multi-Field'!Q10=$AC$86,'[1]Multi-Field'!Q10=$AC$92,'[1]Multi-Field'!Q10=$AC$93,'[1]Multi-Field'!Q10=$AC$94),"x","")</f>
        <v/>
      </c>
      <c r="BO764" s="409" t="str">
        <f>IF('[1]Multi-Field'!Q10=$AC$87,"x","")</f>
        <v/>
      </c>
      <c r="BP764" s="409" t="str">
        <f>IF(OR('[1]Multi-Field'!Q10=$AC$7,'[1]Multi-Field'!Q10=$AC$3,'[1]Multi-Field'!Q10=$AC$5),"x","")</f>
        <v/>
      </c>
      <c r="BQ764" s="409" t="str">
        <f>IF('[1]Multi-Field'!Q10=$AC$53,"x","")</f>
        <v/>
      </c>
      <c r="BR764" s="409" t="str">
        <f>IF(OR('[1]Multi-Field'!Q10=$AC$53,'[1]Multi-Field'!Q10=$AC$55,'[1]Multi-Field'!Q10=$AC$74),"x","")</f>
        <v/>
      </c>
      <c r="BS764" s="409" t="str">
        <f>IF(OR('[1]Multi-Field'!Q10=$AC$20,'[1]Multi-Field'!Q10=$AC$27,'[1]Multi-Field'!Q10=$AC$63,'[1]Multi-Field'!Q10=$AC$103),"x","")</f>
        <v/>
      </c>
      <c r="BT764" s="409" t="str">
        <f>IF(OR('[1]Multi-Field'!Q10=$AC$25,'[1]Multi-Field'!Q10=$AC$83),"x","")</f>
        <v/>
      </c>
      <c r="BU764" s="409" t="str">
        <f>IF('[1]Multi-Field'!Q10=$AC$98,"x","")</f>
        <v/>
      </c>
      <c r="BV764" s="409" t="str">
        <f>IF('[1]Multi-Field'!Q10=$AC$105,"x","")</f>
        <v/>
      </c>
      <c r="BY764" s="409" t="e">
        <f>#VALUE!</f>
        <v>#VALUE!</v>
      </c>
      <c r="BZ764" s="409" t="str">
        <f>IF('[1]Multi-Field'!Q10=$AC$84,"x","")</f>
        <v/>
      </c>
    </row>
    <row r="765" spans="16:79" ht="13.5" thickBot="1">
      <c r="P765" s="391"/>
      <c r="Q765" s="85"/>
      <c r="R765" s="397"/>
      <c r="S765" s="397"/>
      <c r="T765" s="397"/>
      <c r="U765" s="398"/>
      <c r="BH765" s="409">
        <v>9</v>
      </c>
      <c r="BI765" s="424" t="str">
        <f>'[1]Multi-Field'!B11</f>
        <v>Behind Pauls</v>
      </c>
      <c r="BM765" s="409" t="str">
        <f>IF(OR('[1]Multi-Field'!Q11=[1]Lists!$AC$42,'[1]Multi-Field'!Q11=[1]Lists!$AC$43),"x","")</f>
        <v/>
      </c>
      <c r="BN765" s="409" t="str">
        <f>IF(OR('[1]Multi-Field'!Q11=$AC$58,'[1]Multi-Field'!Q11=$AC$285,'[1]Multi-Field'!Q11=$AC$86,'[1]Multi-Field'!Q11=$AC$92,'[1]Multi-Field'!Q11=$AC$93,'[1]Multi-Field'!Q11=$AC$94),"x","")</f>
        <v/>
      </c>
      <c r="BO765" s="409" t="str">
        <f>IF('[1]Multi-Field'!Q11=$AC$87,"x","")</f>
        <v/>
      </c>
      <c r="BP765" s="409" t="str">
        <f>IF(OR('[1]Multi-Field'!Q11=$AC$7,'[1]Multi-Field'!Q11=$AC$3,'[1]Multi-Field'!Q11=$AC$5),"x","")</f>
        <v/>
      </c>
      <c r="BQ765" s="409" t="str">
        <f>IF('[1]Multi-Field'!Q11=$AC$53,"x","")</f>
        <v/>
      </c>
      <c r="BR765" s="409" t="str">
        <f>IF(OR('[1]Multi-Field'!Q11=$AC$53,'[1]Multi-Field'!Q11=$AC$55,'[1]Multi-Field'!Q11=$AC$74),"x","")</f>
        <v/>
      </c>
      <c r="BS765" s="409" t="str">
        <f>IF(OR('[1]Multi-Field'!Q11=$AC$20,'[1]Multi-Field'!Q11=$AC$27,'[1]Multi-Field'!Q11=$AC$63,'[1]Multi-Field'!Q11=$AC$103),"x","")</f>
        <v/>
      </c>
      <c r="BT765" s="409" t="str">
        <f>IF(OR('[1]Multi-Field'!Q11=$AC$25,'[1]Multi-Field'!Q11=$AC$83),"x","")</f>
        <v/>
      </c>
      <c r="BU765" s="409" t="str">
        <f>IF('[1]Multi-Field'!Q11=$AC$98,"x","")</f>
        <v/>
      </c>
      <c r="BV765" s="409" t="str">
        <f>IF('[1]Multi-Field'!Q11=$AC$105,"x","")</f>
        <v/>
      </c>
      <c r="BY765" s="409" t="e">
        <f>#VALUE!</f>
        <v>#VALUE!</v>
      </c>
      <c r="BZ765" s="409" t="str">
        <f>IF('[1]Multi-Field'!Q11=$AC$84,"x","")</f>
        <v/>
      </c>
    </row>
    <row r="766" spans="16:79">
      <c r="P766" s="391"/>
      <c r="Q766" s="83"/>
      <c r="R766" s="395"/>
      <c r="S766" s="395"/>
      <c r="T766" s="395"/>
      <c r="U766" s="396"/>
      <c r="BH766" s="409">
        <v>10</v>
      </c>
      <c r="BI766" s="424" t="str">
        <f>'[1]Multi-Field'!B12</f>
        <v>Skip #1</v>
      </c>
      <c r="BM766" s="409" t="str">
        <f>IF(OR('[1]Multi-Field'!Q12=[1]Lists!$AC$42,'[1]Multi-Field'!Q12=[1]Lists!$AC$43),"x","")</f>
        <v/>
      </c>
      <c r="BN766" s="409" t="str">
        <f>IF(OR('[1]Multi-Field'!Q12=$AC$58,'[1]Multi-Field'!Q12=$AC$285,'[1]Multi-Field'!Q12=$AC$86,'[1]Multi-Field'!Q12=$AC$92,'[1]Multi-Field'!Q12=$AC$93,'[1]Multi-Field'!Q12=$AC$94),"x","")</f>
        <v/>
      </c>
      <c r="BO766" s="409" t="str">
        <f>IF('[1]Multi-Field'!Q12=$AC$87,"x","")</f>
        <v/>
      </c>
      <c r="BP766" s="409" t="str">
        <f>IF(OR('[1]Multi-Field'!Q12=$AC$7,'[1]Multi-Field'!Q12=$AC$3,'[1]Multi-Field'!Q12=$AC$5),"x","")</f>
        <v/>
      </c>
      <c r="BQ766" s="409" t="str">
        <f>IF('[1]Multi-Field'!Q12=$AC$53,"x","")</f>
        <v/>
      </c>
      <c r="BR766" s="409" t="str">
        <f>IF(OR('[1]Multi-Field'!Q12=$AC$53,'[1]Multi-Field'!Q12=$AC$55,'[1]Multi-Field'!Q12=$AC$74),"x","")</f>
        <v/>
      </c>
      <c r="BS766" s="409" t="str">
        <f>IF(OR('[1]Multi-Field'!Q12=$AC$20,'[1]Multi-Field'!Q12=$AC$27,'[1]Multi-Field'!Q12=$AC$63,'[1]Multi-Field'!Q12=$AC$103),"x","")</f>
        <v/>
      </c>
      <c r="BT766" s="409" t="str">
        <f>IF(OR('[1]Multi-Field'!Q12=$AC$25,'[1]Multi-Field'!Q12=$AC$83),"x","")</f>
        <v/>
      </c>
      <c r="BU766" s="409" t="str">
        <f>IF('[1]Multi-Field'!Q12=$AC$98,"x","")</f>
        <v/>
      </c>
      <c r="BV766" s="409" t="str">
        <f>IF('[1]Multi-Field'!Q12=$AC$105,"x","")</f>
        <v/>
      </c>
      <c r="BY766" s="409" t="e">
        <f>#VALUE!</f>
        <v>#VALUE!</v>
      </c>
      <c r="BZ766" s="409" t="str">
        <f>IF('[1]Multi-Field'!Q12=$AC$84,"x","")</f>
        <v/>
      </c>
    </row>
    <row r="767" spans="16:79">
      <c r="P767" s="391"/>
      <c r="Q767" s="84"/>
      <c r="R767" s="395"/>
      <c r="S767" s="395"/>
      <c r="T767" s="395"/>
      <c r="U767" s="396"/>
      <c r="BH767" s="409">
        <v>11</v>
      </c>
      <c r="BI767" s="424" t="str">
        <f>'[1]Multi-Field'!B13</f>
        <v>Skip #2</v>
      </c>
      <c r="BM767" s="409" t="str">
        <f>IF(OR('[1]Multi-Field'!Q13=[1]Lists!$AC$42,'[1]Multi-Field'!Q13=[1]Lists!$AC$43),"x","")</f>
        <v/>
      </c>
      <c r="BN767" s="409" t="str">
        <f>IF(OR('[1]Multi-Field'!Q13=$AC$58,'[1]Multi-Field'!Q13=$AC$285,'[1]Multi-Field'!Q13=$AC$86,'[1]Multi-Field'!Q13=$AC$92,'[1]Multi-Field'!Q13=$AC$93,'[1]Multi-Field'!Q13=$AC$94),"x","")</f>
        <v/>
      </c>
      <c r="BO767" s="409" t="str">
        <f>IF('[1]Multi-Field'!Q13=$AC$87,"x","")</f>
        <v/>
      </c>
      <c r="BP767" s="409" t="str">
        <f>IF(OR('[1]Multi-Field'!Q13=$AC$7,'[1]Multi-Field'!Q13=$AC$3,'[1]Multi-Field'!Q13=$AC$5),"x","")</f>
        <v/>
      </c>
      <c r="BQ767" s="409" t="str">
        <f>IF('[1]Multi-Field'!Q13=$AC$53,"x","")</f>
        <v/>
      </c>
      <c r="BR767" s="409" t="str">
        <f>IF(OR('[1]Multi-Field'!Q13=$AC$53,'[1]Multi-Field'!Q13=$AC$55,'[1]Multi-Field'!Q13=$AC$74),"x","")</f>
        <v/>
      </c>
      <c r="BS767" s="409" t="str">
        <f>IF(OR('[1]Multi-Field'!Q13=$AC$20,'[1]Multi-Field'!Q13=$AC$27,'[1]Multi-Field'!Q13=$AC$63,'[1]Multi-Field'!Q13=$AC$103),"x","")</f>
        <v/>
      </c>
      <c r="BT767" s="409" t="str">
        <f>IF(OR('[1]Multi-Field'!Q13=$AC$25,'[1]Multi-Field'!Q13=$AC$83),"x","")</f>
        <v/>
      </c>
      <c r="BU767" s="409" t="str">
        <f>IF('[1]Multi-Field'!Q13=$AC$98,"x","")</f>
        <v/>
      </c>
      <c r="BV767" s="409" t="str">
        <f>IF('[1]Multi-Field'!Q13=$AC$105,"x","")</f>
        <v/>
      </c>
      <c r="BY767" s="409" t="e">
        <f>#VALUE!</f>
        <v>#VALUE!</v>
      </c>
      <c r="BZ767" s="409" t="str">
        <f>IF('[1]Multi-Field'!Q13=$AC$84,"x","")</f>
        <v/>
      </c>
    </row>
    <row r="768" spans="16:79">
      <c r="P768" s="391"/>
      <c r="Q768" s="84"/>
      <c r="R768" s="395"/>
      <c r="S768" s="395"/>
      <c r="T768" s="395"/>
      <c r="U768" s="396"/>
      <c r="BH768" s="409">
        <v>12</v>
      </c>
      <c r="BI768" s="424" t="str">
        <f>'[1]Multi-Field'!B14</f>
        <v>Skip #3</v>
      </c>
      <c r="BM768" s="409" t="str">
        <f>IF(OR('[1]Multi-Field'!Q14=[1]Lists!$AC$42,'[1]Multi-Field'!Q14=[1]Lists!$AC$43),"x","")</f>
        <v/>
      </c>
      <c r="BN768" s="409" t="str">
        <f>IF(OR('[1]Multi-Field'!Q14=$AC$58,'[1]Multi-Field'!Q14=$AC$285,'[1]Multi-Field'!Q14=$AC$86,'[1]Multi-Field'!Q14=$AC$92,'[1]Multi-Field'!Q14=$AC$93,'[1]Multi-Field'!Q14=$AC$94),"x","")</f>
        <v/>
      </c>
      <c r="BO768" s="409" t="str">
        <f>IF('[1]Multi-Field'!Q14=$AC$87,"x","")</f>
        <v/>
      </c>
      <c r="BP768" s="409" t="str">
        <f>IF(OR('[1]Multi-Field'!Q14=$AC$7,'[1]Multi-Field'!Q14=$AC$3,'[1]Multi-Field'!Q14=$AC$5),"x","")</f>
        <v/>
      </c>
      <c r="BQ768" s="409" t="str">
        <f>IF('[1]Multi-Field'!Q14=$AC$53,"x","")</f>
        <v/>
      </c>
      <c r="BR768" s="409" t="str">
        <f>IF(OR('[1]Multi-Field'!Q14=$AC$53,'[1]Multi-Field'!Q14=$AC$55,'[1]Multi-Field'!Q14=$AC$74),"x","")</f>
        <v/>
      </c>
      <c r="BS768" s="409" t="str">
        <f>IF(OR('[1]Multi-Field'!Q14=$AC$20,'[1]Multi-Field'!Q14=$AC$27,'[1]Multi-Field'!Q14=$AC$63,'[1]Multi-Field'!Q14=$AC$103),"x","")</f>
        <v/>
      </c>
      <c r="BT768" s="409" t="str">
        <f>IF(OR('[1]Multi-Field'!Q14=$AC$25,'[1]Multi-Field'!Q14=$AC$83),"x","")</f>
        <v/>
      </c>
      <c r="BU768" s="409" t="str">
        <f>IF('[1]Multi-Field'!Q14=$AC$98,"x","")</f>
        <v/>
      </c>
      <c r="BV768" s="409" t="str">
        <f>IF('[1]Multi-Field'!Q14=$AC$105,"x","")</f>
        <v/>
      </c>
      <c r="BY768" s="409" t="e">
        <f>#VALUE!</f>
        <v>#VALUE!</v>
      </c>
      <c r="BZ768" s="409" t="str">
        <f>IF('[1]Multi-Field'!Q14=$AC$84,"x","")</f>
        <v/>
      </c>
    </row>
    <row r="769" spans="16:78" ht="13.5" thickBot="1">
      <c r="P769" s="391"/>
      <c r="Q769" s="85"/>
      <c r="R769" s="397"/>
      <c r="S769" s="397"/>
      <c r="T769" s="397"/>
      <c r="U769" s="398"/>
      <c r="BH769" s="409">
        <v>13</v>
      </c>
      <c r="BI769" s="424" t="str">
        <f>'[1]Multi-Field'!B15</f>
        <v>Pasture #1</v>
      </c>
      <c r="BM769" s="409" t="str">
        <f>IF(OR('[1]Multi-Field'!Q15=[1]Lists!$AC$42,'[1]Multi-Field'!Q15=[1]Lists!$AC$43),"x","")</f>
        <v/>
      </c>
      <c r="BN769" s="409" t="str">
        <f>IF(OR('[1]Multi-Field'!Q15=$AC$58,'[1]Multi-Field'!Q15=$AC$285,'[1]Multi-Field'!Q15=$AC$86,'[1]Multi-Field'!Q15=$AC$92,'[1]Multi-Field'!Q15=$AC$93,'[1]Multi-Field'!Q15=$AC$94),"x","")</f>
        <v/>
      </c>
      <c r="BO769" s="409" t="str">
        <f>IF('[1]Multi-Field'!Q15=$AC$87,"x","")</f>
        <v/>
      </c>
      <c r="BP769" s="409" t="str">
        <f>IF(OR('[1]Multi-Field'!Q15=$AC$7,'[1]Multi-Field'!Q15=$AC$3,'[1]Multi-Field'!Q15=$AC$5),"x","")</f>
        <v/>
      </c>
      <c r="BQ769" s="409" t="str">
        <f>IF('[1]Multi-Field'!Q15=$AC$53,"x","")</f>
        <v/>
      </c>
      <c r="BR769" s="409" t="str">
        <f>IF(OR('[1]Multi-Field'!Q15=$AC$53,'[1]Multi-Field'!Q15=$AC$55,'[1]Multi-Field'!Q15=$AC$74),"x","")</f>
        <v/>
      </c>
      <c r="BS769" s="409" t="str">
        <f>IF(OR('[1]Multi-Field'!Q15=$AC$20,'[1]Multi-Field'!Q15=$AC$27,'[1]Multi-Field'!Q15=$AC$63,'[1]Multi-Field'!Q15=$AC$103),"x","")</f>
        <v/>
      </c>
      <c r="BT769" s="409" t="str">
        <f>IF(OR('[1]Multi-Field'!Q15=$AC$25,'[1]Multi-Field'!Q15=$AC$83),"x","")</f>
        <v/>
      </c>
      <c r="BU769" s="409" t="str">
        <f>IF('[1]Multi-Field'!Q15=$AC$98,"x","")</f>
        <v/>
      </c>
      <c r="BV769" s="409" t="str">
        <f>IF('[1]Multi-Field'!Q15=$AC$105,"x","")</f>
        <v/>
      </c>
      <c r="BY769" s="409" t="e">
        <f>#VALUE!</f>
        <v>#VALUE!</v>
      </c>
      <c r="BZ769" s="409" t="str">
        <f>IF('[1]Multi-Field'!Q15=$AC$84,"x","")</f>
        <v/>
      </c>
    </row>
    <row r="770" spans="16:78">
      <c r="P770" s="391"/>
      <c r="Q770" s="83"/>
      <c r="R770" s="395"/>
      <c r="S770" s="395"/>
      <c r="T770" s="395"/>
      <c r="U770" s="396"/>
      <c r="BH770" s="409">
        <v>14</v>
      </c>
      <c r="BI770" s="424" t="str">
        <f>'[1]Multi-Field'!B16</f>
        <v>Pasture #2</v>
      </c>
      <c r="BM770" s="409" t="str">
        <f>IF(OR('[1]Multi-Field'!Q16=[1]Lists!$AC$42,'[1]Multi-Field'!Q16=[1]Lists!$AC$43),"x","")</f>
        <v/>
      </c>
      <c r="BN770" s="409" t="str">
        <f>IF(OR('[1]Multi-Field'!Q16=$AC$58,'[1]Multi-Field'!Q16=$AC$285,'[1]Multi-Field'!Q16=$AC$86,'[1]Multi-Field'!Q16=$AC$92,'[1]Multi-Field'!Q16=$AC$93,'[1]Multi-Field'!Q16=$AC$94),"x","")</f>
        <v/>
      </c>
      <c r="BO770" s="409" t="str">
        <f>IF('[1]Multi-Field'!Q16=$AC$87,"x","")</f>
        <v/>
      </c>
      <c r="BP770" s="409" t="str">
        <f>IF(OR('[1]Multi-Field'!Q16=$AC$7,'[1]Multi-Field'!Q16=$AC$3,'[1]Multi-Field'!Q16=$AC$5),"x","")</f>
        <v/>
      </c>
      <c r="BQ770" s="409" t="str">
        <f>IF('[1]Multi-Field'!Q16=$AC$53,"x","")</f>
        <v/>
      </c>
      <c r="BR770" s="409" t="str">
        <f>IF(OR('[1]Multi-Field'!Q16=$AC$53,'[1]Multi-Field'!Q16=$AC$55,'[1]Multi-Field'!Q16=$AC$74),"x","")</f>
        <v/>
      </c>
      <c r="BS770" s="409" t="str">
        <f>IF(OR('[1]Multi-Field'!Q16=$AC$20,'[1]Multi-Field'!Q16=$AC$27,'[1]Multi-Field'!Q16=$AC$63,'[1]Multi-Field'!Q16=$AC$103),"x","")</f>
        <v/>
      </c>
      <c r="BT770" s="409" t="str">
        <f>IF(OR('[1]Multi-Field'!Q16=$AC$25,'[1]Multi-Field'!Q16=$AC$83),"x","")</f>
        <v/>
      </c>
      <c r="BU770" s="409" t="str">
        <f>IF('[1]Multi-Field'!Q16=$AC$98,"x","")</f>
        <v/>
      </c>
      <c r="BV770" s="409" t="str">
        <f>IF('[1]Multi-Field'!Q16=$AC$105,"x","")</f>
        <v/>
      </c>
      <c r="BY770" s="409" t="e">
        <f>#VALUE!</f>
        <v>#VALUE!</v>
      </c>
      <c r="BZ770" s="409" t="str">
        <f>IF('[1]Multi-Field'!Q16=$AC$84,"x","")</f>
        <v/>
      </c>
    </row>
    <row r="771" spans="16:78">
      <c r="P771" s="391"/>
      <c r="Q771" s="84"/>
      <c r="R771" s="395"/>
      <c r="S771" s="395"/>
      <c r="T771" s="395"/>
      <c r="U771" s="396"/>
      <c r="BH771" s="409">
        <v>15</v>
      </c>
      <c r="BI771" s="424" t="str">
        <f>'[1]Multi-Field'!B17</f>
        <v>Pasture #3</v>
      </c>
      <c r="BM771" s="409" t="str">
        <f>IF(OR('[1]Multi-Field'!Q17=[1]Lists!$AC$42,'[1]Multi-Field'!Q17=[1]Lists!$AC$43),"x","")</f>
        <v/>
      </c>
      <c r="BN771" s="409" t="str">
        <f>IF(OR('[1]Multi-Field'!Q17=$AC$58,'[1]Multi-Field'!Q17=$AC$285,'[1]Multi-Field'!Q17=$AC$86,'[1]Multi-Field'!Q17=$AC$92,'[1]Multi-Field'!Q17=$AC$93,'[1]Multi-Field'!Q17=$AC$94),"x","")</f>
        <v/>
      </c>
      <c r="BO771" s="409" t="str">
        <f>IF('[1]Multi-Field'!Q17=$AC$87,"x","")</f>
        <v/>
      </c>
      <c r="BP771" s="409" t="str">
        <f>IF(OR('[1]Multi-Field'!Q17=$AC$7,'[1]Multi-Field'!Q17=$AC$3,'[1]Multi-Field'!Q17=$AC$5),"x","")</f>
        <v/>
      </c>
      <c r="BQ771" s="409" t="str">
        <f>IF('[1]Multi-Field'!Q17=$AC$53,"x","")</f>
        <v/>
      </c>
      <c r="BR771" s="409" t="str">
        <f>IF(OR('[1]Multi-Field'!Q17=$AC$53,'[1]Multi-Field'!Q17=$AC$55,'[1]Multi-Field'!Q17=$AC$74),"x","")</f>
        <v/>
      </c>
      <c r="BS771" s="409" t="str">
        <f>IF(OR('[1]Multi-Field'!Q17=$AC$20,'[1]Multi-Field'!Q17=$AC$27,'[1]Multi-Field'!Q17=$AC$63,'[1]Multi-Field'!Q17=$AC$103),"x","")</f>
        <v/>
      </c>
      <c r="BT771" s="409" t="str">
        <f>IF(OR('[1]Multi-Field'!Q17=$AC$25,'[1]Multi-Field'!Q17=$AC$83),"x","")</f>
        <v/>
      </c>
      <c r="BU771" s="409" t="str">
        <f>IF('[1]Multi-Field'!Q17=$AC$98,"x","")</f>
        <v/>
      </c>
      <c r="BV771" s="409" t="str">
        <f>IF('[1]Multi-Field'!Q17=$AC$105,"x","")</f>
        <v/>
      </c>
      <c r="BY771" s="409" t="e">
        <f>#VALUE!</f>
        <v>#VALUE!</v>
      </c>
      <c r="BZ771" s="409" t="str">
        <f>IF('[1]Multi-Field'!Q17=$AC$84,"x","")</f>
        <v/>
      </c>
    </row>
    <row r="772" spans="16:78">
      <c r="P772" s="391"/>
      <c r="Q772" s="84"/>
      <c r="R772" s="395"/>
      <c r="S772" s="395"/>
      <c r="T772" s="395"/>
      <c r="U772" s="396"/>
      <c r="BH772" s="409">
        <v>16</v>
      </c>
      <c r="BI772" s="424" t="str">
        <f>'[1]Multi-Field'!B18</f>
        <v>Pasture #4</v>
      </c>
      <c r="BM772" s="409" t="str">
        <f>IF(OR('[1]Multi-Field'!Q18=[1]Lists!$AC$42,'[1]Multi-Field'!Q18=[1]Lists!$AC$43),"x","")</f>
        <v/>
      </c>
      <c r="BN772" s="409" t="str">
        <f>IF(OR('[1]Multi-Field'!Q18=$AC$58,'[1]Multi-Field'!Q18=$AC$285,'[1]Multi-Field'!Q18=$AC$86,'[1]Multi-Field'!Q18=$AC$92,'[1]Multi-Field'!Q18=$AC$93,'[1]Multi-Field'!Q18=$AC$94),"x","")</f>
        <v/>
      </c>
      <c r="BO772" s="409" t="str">
        <f>IF('[1]Multi-Field'!Q18=$AC$87,"x","")</f>
        <v/>
      </c>
      <c r="BP772" s="409" t="str">
        <f>IF(OR('[1]Multi-Field'!Q18=$AC$7,'[1]Multi-Field'!Q18=$AC$3,'[1]Multi-Field'!Q18=$AC$5),"x","")</f>
        <v/>
      </c>
      <c r="BQ772" s="409" t="str">
        <f>IF('[1]Multi-Field'!Q18=$AC$53,"x","")</f>
        <v/>
      </c>
      <c r="BR772" s="409" t="str">
        <f>IF(OR('[1]Multi-Field'!Q18=$AC$53,'[1]Multi-Field'!Q18=$AC$55,'[1]Multi-Field'!Q18=$AC$74),"x","")</f>
        <v/>
      </c>
      <c r="BS772" s="409" t="str">
        <f>IF(OR('[1]Multi-Field'!Q18=$AC$20,'[1]Multi-Field'!Q18=$AC$27,'[1]Multi-Field'!Q18=$AC$63,'[1]Multi-Field'!Q18=$AC$103),"x","")</f>
        <v/>
      </c>
      <c r="BT772" s="409" t="str">
        <f>IF(OR('[1]Multi-Field'!Q18=$AC$25,'[1]Multi-Field'!Q18=$AC$83),"x","")</f>
        <v/>
      </c>
      <c r="BU772" s="409" t="str">
        <f>IF('[1]Multi-Field'!Q18=$AC$98,"x","")</f>
        <v/>
      </c>
      <c r="BV772" s="409" t="str">
        <f>IF('[1]Multi-Field'!Q18=$AC$105,"x","")</f>
        <v/>
      </c>
      <c r="BY772" s="409" t="e">
        <f>#VALUE!</f>
        <v>#VALUE!</v>
      </c>
      <c r="BZ772" s="409" t="str">
        <f>IF('[1]Multi-Field'!Q18=$AC$84,"x","")</f>
        <v/>
      </c>
    </row>
    <row r="773" spans="16:78" ht="13.5" thickBot="1">
      <c r="P773" s="391"/>
      <c r="Q773" s="85"/>
      <c r="R773" s="397"/>
      <c r="S773" s="397"/>
      <c r="T773" s="397"/>
      <c r="U773" s="398"/>
      <c r="BH773" s="409">
        <v>17</v>
      </c>
      <c r="BI773" s="424" t="str">
        <f>'[1]Multi-Field'!B19</f>
        <v>Pasture #5</v>
      </c>
      <c r="BM773" s="409" t="str">
        <f>IF(OR('[1]Multi-Field'!Q19=[1]Lists!$AC$42,'[1]Multi-Field'!Q19=[1]Lists!$AC$43),"x","")</f>
        <v/>
      </c>
      <c r="BN773" s="409" t="str">
        <f>IF(OR('[1]Multi-Field'!Q19=$AC$58,'[1]Multi-Field'!Q19=$AC$285,'[1]Multi-Field'!Q19=$AC$86,'[1]Multi-Field'!Q19=$AC$92,'[1]Multi-Field'!Q19=$AC$93,'[1]Multi-Field'!Q19=$AC$94),"x","")</f>
        <v/>
      </c>
      <c r="BO773" s="409" t="str">
        <f>IF('[1]Multi-Field'!Q19=$AC$87,"x","")</f>
        <v/>
      </c>
      <c r="BP773" s="409" t="str">
        <f>IF(OR('[1]Multi-Field'!Q19=$AC$7,'[1]Multi-Field'!Q19=$AC$3,'[1]Multi-Field'!Q19=$AC$5),"x","")</f>
        <v/>
      </c>
      <c r="BQ773" s="409" t="str">
        <f>IF('[1]Multi-Field'!Q19=$AC$53,"x","")</f>
        <v/>
      </c>
      <c r="BR773" s="409" t="str">
        <f>IF(OR('[1]Multi-Field'!Q19=$AC$53,'[1]Multi-Field'!Q19=$AC$55,'[1]Multi-Field'!Q19=$AC$74),"x","")</f>
        <v/>
      </c>
      <c r="BS773" s="409" t="str">
        <f>IF(OR('[1]Multi-Field'!Q19=$AC$20,'[1]Multi-Field'!Q19=$AC$27,'[1]Multi-Field'!Q19=$AC$63,'[1]Multi-Field'!Q19=$AC$103),"x","")</f>
        <v/>
      </c>
      <c r="BT773" s="409" t="str">
        <f>IF(OR('[1]Multi-Field'!Q19=$AC$25,'[1]Multi-Field'!Q19=$AC$83),"x","")</f>
        <v/>
      </c>
      <c r="BU773" s="409" t="str">
        <f>IF('[1]Multi-Field'!Q19=$AC$98,"x","")</f>
        <v/>
      </c>
      <c r="BV773" s="409" t="str">
        <f>IF('[1]Multi-Field'!Q19=$AC$105,"x","")</f>
        <v/>
      </c>
      <c r="BY773" s="409" t="e">
        <f>#VALUE!</f>
        <v>#VALUE!</v>
      </c>
      <c r="BZ773" s="409" t="str">
        <f>IF('[1]Multi-Field'!Q19=$AC$84,"x","")</f>
        <v/>
      </c>
    </row>
    <row r="774" spans="16:78">
      <c r="P774" s="391"/>
      <c r="Q774" s="83"/>
      <c r="R774" s="395"/>
      <c r="S774" s="395"/>
      <c r="T774" s="395"/>
      <c r="U774" s="396"/>
      <c r="BH774" s="409">
        <v>18</v>
      </c>
      <c r="BI774" s="424" t="str">
        <f>'[1]Multi-Field'!B20</f>
        <v>Pasture #6</v>
      </c>
      <c r="BM774" s="409" t="str">
        <f>IF(OR('[1]Multi-Field'!Q20=[1]Lists!$AC$42,'[1]Multi-Field'!Q20=[1]Lists!$AC$43),"x","")</f>
        <v/>
      </c>
      <c r="BN774" s="409" t="str">
        <f>IF(OR('[1]Multi-Field'!Q20=$AC$58,'[1]Multi-Field'!Q20=$AC$285,'[1]Multi-Field'!Q20=$AC$86,'[1]Multi-Field'!Q20=$AC$92,'[1]Multi-Field'!Q20=$AC$93,'[1]Multi-Field'!Q20=$AC$94),"x","")</f>
        <v/>
      </c>
      <c r="BO774" s="409" t="str">
        <f>IF('[1]Multi-Field'!Q20=$AC$87,"x","")</f>
        <v/>
      </c>
      <c r="BP774" s="409" t="str">
        <f>IF(OR('[1]Multi-Field'!Q20=$AC$7,'[1]Multi-Field'!Q20=$AC$3,'[1]Multi-Field'!Q20=$AC$5),"x","")</f>
        <v/>
      </c>
      <c r="BQ774" s="409" t="str">
        <f>IF('[1]Multi-Field'!Q20=$AC$53,"x","")</f>
        <v/>
      </c>
      <c r="BR774" s="409" t="str">
        <f>IF(OR('[1]Multi-Field'!Q20=$AC$53,'[1]Multi-Field'!Q20=$AC$55,'[1]Multi-Field'!Q20=$AC$74),"x","")</f>
        <v/>
      </c>
      <c r="BS774" s="409" t="str">
        <f>IF(OR('[1]Multi-Field'!Q20=$AC$20,'[1]Multi-Field'!Q20=$AC$27,'[1]Multi-Field'!Q20=$AC$63,'[1]Multi-Field'!Q20=$AC$103),"x","")</f>
        <v/>
      </c>
      <c r="BT774" s="409" t="str">
        <f>IF(OR('[1]Multi-Field'!Q20=$AC$25,'[1]Multi-Field'!Q20=$AC$83),"x","")</f>
        <v/>
      </c>
      <c r="BU774" s="409" t="str">
        <f>IF('[1]Multi-Field'!Q20=$AC$98,"x","")</f>
        <v/>
      </c>
      <c r="BV774" s="409" t="str">
        <f>IF('[1]Multi-Field'!Q20=$AC$105,"x","")</f>
        <v/>
      </c>
      <c r="BY774" s="409" t="e">
        <f>#VALUE!</f>
        <v>#VALUE!</v>
      </c>
      <c r="BZ774" s="409" t="str">
        <f>IF('[1]Multi-Field'!Q20=$AC$84,"x","")</f>
        <v/>
      </c>
    </row>
    <row r="775" spans="16:78">
      <c r="P775" s="391"/>
      <c r="Q775" s="84"/>
      <c r="R775" s="395"/>
      <c r="S775" s="395"/>
      <c r="T775" s="395"/>
      <c r="U775" s="396"/>
      <c r="BH775" s="409">
        <v>19</v>
      </c>
      <c r="BI775" s="424" t="str">
        <f>'[1]Multi-Field'!B21</f>
        <v>Pasture #7</v>
      </c>
      <c r="BM775" s="409" t="str">
        <f>IF(OR('[1]Multi-Field'!Q21=[1]Lists!$AC$42,'[1]Multi-Field'!Q21=[1]Lists!$AC$43),"x","")</f>
        <v/>
      </c>
      <c r="BN775" s="409" t="str">
        <f>IF(OR('[1]Multi-Field'!Q21=$AC$58,'[1]Multi-Field'!Q21=$AC$285,'[1]Multi-Field'!Q21=$AC$86,'[1]Multi-Field'!Q21=$AC$92,'[1]Multi-Field'!Q21=$AC$93,'[1]Multi-Field'!Q21=$AC$94),"x","")</f>
        <v/>
      </c>
      <c r="BO775" s="409" t="str">
        <f>IF('[1]Multi-Field'!Q21=$AC$87,"x","")</f>
        <v/>
      </c>
      <c r="BP775" s="409" t="str">
        <f>IF(OR('[1]Multi-Field'!Q21=$AC$7,'[1]Multi-Field'!Q21=$AC$3,'[1]Multi-Field'!Q21=$AC$5),"x","")</f>
        <v/>
      </c>
      <c r="BQ775" s="409" t="str">
        <f>IF('[1]Multi-Field'!Q21=$AC$53,"x","")</f>
        <v/>
      </c>
      <c r="BR775" s="409" t="str">
        <f>IF(OR('[1]Multi-Field'!Q21=$AC$53,'[1]Multi-Field'!Q21=$AC$55,'[1]Multi-Field'!Q21=$AC$74),"x","")</f>
        <v/>
      </c>
      <c r="BS775" s="409" t="str">
        <f>IF(OR('[1]Multi-Field'!Q21=$AC$20,'[1]Multi-Field'!Q21=$AC$27,'[1]Multi-Field'!Q21=$AC$63,'[1]Multi-Field'!Q21=$AC$103),"x","")</f>
        <v>x</v>
      </c>
      <c r="BT775" s="409" t="str">
        <f>IF(OR('[1]Multi-Field'!Q21=$AC$25,'[1]Multi-Field'!Q21=$AC$83),"x","")</f>
        <v/>
      </c>
      <c r="BU775" s="409" t="str">
        <f>IF('[1]Multi-Field'!Q21=$AC$98,"x","")</f>
        <v/>
      </c>
      <c r="BV775" s="409" t="str">
        <f>IF('[1]Multi-Field'!Q21=$AC$105,"x","")</f>
        <v/>
      </c>
      <c r="BY775" s="409" t="e">
        <f>#VALUE!</f>
        <v>#VALUE!</v>
      </c>
      <c r="BZ775" s="409" t="str">
        <f>IF('[1]Multi-Field'!Q21=$AC$84,"x","")</f>
        <v/>
      </c>
    </row>
    <row r="776" spans="16:78">
      <c r="P776" s="391"/>
      <c r="Q776" s="84"/>
      <c r="R776" s="395"/>
      <c r="S776" s="395"/>
      <c r="T776" s="395"/>
      <c r="U776" s="396"/>
      <c r="BH776" s="409">
        <v>20</v>
      </c>
      <c r="BI776" s="424" t="str">
        <f>'[1]Multi-Field'!B22</f>
        <v>Pasture #8</v>
      </c>
      <c r="BM776" s="409" t="str">
        <f>IF(OR('[1]Multi-Field'!Q22=[1]Lists!$AC$42,'[1]Multi-Field'!Q22=[1]Lists!$AC$43),"x","")</f>
        <v/>
      </c>
      <c r="BN776" s="409" t="str">
        <f>IF(OR('[1]Multi-Field'!Q22=$AC$58,'[1]Multi-Field'!Q22=$AC$285,'[1]Multi-Field'!Q22=$AC$86,'[1]Multi-Field'!Q22=$AC$92,'[1]Multi-Field'!Q22=$AC$93,'[1]Multi-Field'!Q22=$AC$94),"x","")</f>
        <v/>
      </c>
      <c r="BO776" s="409" t="str">
        <f>IF('[1]Multi-Field'!Q22=$AC$87,"x","")</f>
        <v/>
      </c>
      <c r="BP776" s="409" t="str">
        <f>IF(OR('[1]Multi-Field'!Q22=$AC$7,'[1]Multi-Field'!Q22=$AC$3,'[1]Multi-Field'!Q22=$AC$5),"x","")</f>
        <v/>
      </c>
      <c r="BQ776" s="409" t="str">
        <f>IF('[1]Multi-Field'!Q22=$AC$53,"x","")</f>
        <v/>
      </c>
      <c r="BR776" s="409" t="str">
        <f>IF(OR('[1]Multi-Field'!Q22=$AC$53,'[1]Multi-Field'!Q22=$AC$55,'[1]Multi-Field'!Q22=$AC$74),"x","")</f>
        <v/>
      </c>
      <c r="BS776" s="409" t="str">
        <f>IF(OR('[1]Multi-Field'!Q22=$AC$20,'[1]Multi-Field'!Q22=$AC$27,'[1]Multi-Field'!Q22=$AC$63,'[1]Multi-Field'!Q22=$AC$103),"x","")</f>
        <v/>
      </c>
      <c r="BT776" s="409" t="str">
        <f>IF(OR('[1]Multi-Field'!Q22=$AC$25,'[1]Multi-Field'!Q22=$AC$83),"x","")</f>
        <v/>
      </c>
      <c r="BU776" s="409" t="str">
        <f>IF('[1]Multi-Field'!Q22=$AC$98,"x","")</f>
        <v/>
      </c>
      <c r="BV776" s="409" t="str">
        <f>IF('[1]Multi-Field'!Q22=$AC$105,"x","")</f>
        <v/>
      </c>
      <c r="BY776" s="409" t="e">
        <f>#VALUE!</f>
        <v>#VALUE!</v>
      </c>
      <c r="BZ776" s="409" t="str">
        <f>IF('[1]Multi-Field'!Q22=$AC$84,"x","")</f>
        <v/>
      </c>
    </row>
    <row r="777" spans="16:78" ht="13.5" thickBot="1">
      <c r="P777" s="391"/>
      <c r="Q777" s="85"/>
      <c r="R777" s="397"/>
      <c r="S777" s="397"/>
      <c r="T777" s="397"/>
      <c r="U777" s="398"/>
      <c r="BH777" s="409">
        <v>21</v>
      </c>
      <c r="BI777" s="424" t="str">
        <f>'[1]Multi-Field'!B23</f>
        <v>Pasture #9</v>
      </c>
      <c r="BM777" s="409" t="str">
        <f>IF(OR('[1]Multi-Field'!Q23=[1]Lists!$AC$42,'[1]Multi-Field'!Q23=[1]Lists!$AC$43),"x","")</f>
        <v/>
      </c>
      <c r="BN777" s="409" t="str">
        <f>IF(OR('[1]Multi-Field'!Q23=$AC$58,'[1]Multi-Field'!Q23=$AC$285,'[1]Multi-Field'!Q23=$AC$86,'[1]Multi-Field'!Q23=$AC$92,'[1]Multi-Field'!Q23=$AC$93,'[1]Multi-Field'!Q23=$AC$94),"x","")</f>
        <v/>
      </c>
      <c r="BO777" s="409" t="str">
        <f>IF('[1]Multi-Field'!Q23=$AC$87,"x","")</f>
        <v/>
      </c>
      <c r="BP777" s="409" t="str">
        <f>IF(OR('[1]Multi-Field'!Q23=$AC$7,'[1]Multi-Field'!Q23=$AC$3,'[1]Multi-Field'!Q23=$AC$5),"x","")</f>
        <v/>
      </c>
      <c r="BQ777" s="409" t="str">
        <f>IF('[1]Multi-Field'!Q23=$AC$53,"x","")</f>
        <v/>
      </c>
      <c r="BR777" s="409" t="str">
        <f>IF(OR('[1]Multi-Field'!Q23=$AC$53,'[1]Multi-Field'!Q23=$AC$55,'[1]Multi-Field'!Q23=$AC$74),"x","")</f>
        <v/>
      </c>
      <c r="BS777" s="409" t="str">
        <f>IF(OR('[1]Multi-Field'!Q23=$AC$20,'[1]Multi-Field'!Q23=$AC$27,'[1]Multi-Field'!Q23=$AC$63,'[1]Multi-Field'!Q23=$AC$103),"x","")</f>
        <v/>
      </c>
      <c r="BT777" s="409" t="str">
        <f>IF(OR('[1]Multi-Field'!Q23=$AC$25,'[1]Multi-Field'!Q23=$AC$83),"x","")</f>
        <v/>
      </c>
      <c r="BU777" s="409" t="str">
        <f>IF('[1]Multi-Field'!Q23=$AC$98,"x","")</f>
        <v/>
      </c>
      <c r="BV777" s="409" t="str">
        <f>IF('[1]Multi-Field'!Q23=$AC$105,"x","")</f>
        <v/>
      </c>
      <c r="BY777" s="409" t="e">
        <f>#VALUE!</f>
        <v>#VALUE!</v>
      </c>
      <c r="BZ777" s="409" t="str">
        <f>IF('[1]Multi-Field'!Q23=$AC$84,"x","")</f>
        <v/>
      </c>
    </row>
    <row r="778" spans="16:78">
      <c r="P778" s="391"/>
      <c r="Q778" s="83"/>
      <c r="R778" s="395"/>
      <c r="S778" s="395"/>
      <c r="T778" s="395"/>
      <c r="U778" s="396"/>
      <c r="BH778" s="409">
        <v>22</v>
      </c>
      <c r="BI778" s="424" t="str">
        <f>'[1]Multi-Field'!B24</f>
        <v>Pasture #10</v>
      </c>
      <c r="BM778" s="409" t="str">
        <f>IF(OR('[1]Multi-Field'!Q24=[1]Lists!$AC$42,'[1]Multi-Field'!Q24=[1]Lists!$AC$43),"x","")</f>
        <v/>
      </c>
      <c r="BN778" s="409" t="str">
        <f>IF(OR('[1]Multi-Field'!Q24=$AC$58,'[1]Multi-Field'!Q24=$AC$285,'[1]Multi-Field'!Q24=$AC$86,'[1]Multi-Field'!Q24=$AC$92,'[1]Multi-Field'!Q24=$AC$93,'[1]Multi-Field'!Q24=$AC$94),"x","")</f>
        <v/>
      </c>
      <c r="BO778" s="409" t="str">
        <f>IF('[1]Multi-Field'!Q24=$AC$87,"x","")</f>
        <v/>
      </c>
      <c r="BP778" s="409" t="str">
        <f>IF(OR('[1]Multi-Field'!Q24=$AC$7,'[1]Multi-Field'!Q24=$AC$3,'[1]Multi-Field'!Q24=$AC$5),"x","")</f>
        <v/>
      </c>
      <c r="BQ778" s="409" t="str">
        <f>IF('[1]Multi-Field'!Q24=$AC$53,"x","")</f>
        <v/>
      </c>
      <c r="BR778" s="409" t="str">
        <f>IF(OR('[1]Multi-Field'!Q24=$AC$53,'[1]Multi-Field'!Q24=$AC$55,'[1]Multi-Field'!Q24=$AC$74),"x","")</f>
        <v/>
      </c>
      <c r="BS778" s="409" t="str">
        <f>IF(OR('[1]Multi-Field'!Q24=$AC$20,'[1]Multi-Field'!Q24=$AC$27,'[1]Multi-Field'!Q24=$AC$63,'[1]Multi-Field'!Q24=$AC$103),"x","")</f>
        <v/>
      </c>
      <c r="BT778" s="409" t="str">
        <f>IF(OR('[1]Multi-Field'!Q24=$AC$25,'[1]Multi-Field'!Q24=$AC$83),"x","")</f>
        <v/>
      </c>
      <c r="BU778" s="409" t="str">
        <f>IF('[1]Multi-Field'!Q24=$AC$98,"x","")</f>
        <v/>
      </c>
      <c r="BV778" s="409" t="str">
        <f>IF('[1]Multi-Field'!Q24=$AC$105,"x","")</f>
        <v/>
      </c>
      <c r="BY778" s="409" t="e">
        <f>#VALUE!</f>
        <v>#VALUE!</v>
      </c>
      <c r="BZ778" s="409" t="str">
        <f>IF('[1]Multi-Field'!Q24=$AC$84,"x","")</f>
        <v/>
      </c>
    </row>
    <row r="779" spans="16:78">
      <c r="P779" s="391"/>
      <c r="Q779" s="84"/>
      <c r="R779" s="395"/>
      <c r="S779" s="395"/>
      <c r="T779" s="395"/>
      <c r="U779" s="396"/>
      <c r="BH779" s="409">
        <v>23</v>
      </c>
      <c r="BI779" s="424" t="str">
        <f>'[1]Multi-Field'!B25</f>
        <v>Pasture #11</v>
      </c>
      <c r="BM779" s="409" t="str">
        <f>IF(OR('[1]Multi-Field'!Q25=[1]Lists!$AC$42,'[1]Multi-Field'!Q25=[1]Lists!$AC$43),"x","")</f>
        <v/>
      </c>
      <c r="BN779" s="409" t="str">
        <f>IF(OR('[1]Multi-Field'!Q25=$AC$58,'[1]Multi-Field'!Q25=$AC$285,'[1]Multi-Field'!Q25=$AC$86,'[1]Multi-Field'!Q25=$AC$92,'[1]Multi-Field'!Q25=$AC$93,'[1]Multi-Field'!Q25=$AC$94),"x","")</f>
        <v/>
      </c>
      <c r="BO779" s="409" t="str">
        <f>IF('[1]Multi-Field'!Q25=$AC$87,"x","")</f>
        <v/>
      </c>
      <c r="BP779" s="409" t="str">
        <f>IF(OR('[1]Multi-Field'!Q25=$AC$7,'[1]Multi-Field'!Q25=$AC$3,'[1]Multi-Field'!Q25=$AC$5),"x","")</f>
        <v/>
      </c>
      <c r="BQ779" s="409" t="str">
        <f>IF('[1]Multi-Field'!Q25=$AC$53,"x","")</f>
        <v/>
      </c>
      <c r="BR779" s="409" t="str">
        <f>IF(OR('[1]Multi-Field'!Q25=$AC$53,'[1]Multi-Field'!Q25=$AC$55,'[1]Multi-Field'!Q25=$AC$74),"x","")</f>
        <v/>
      </c>
      <c r="BS779" s="409" t="str">
        <f>IF(OR('[1]Multi-Field'!Q25=$AC$20,'[1]Multi-Field'!Q25=$AC$27,'[1]Multi-Field'!Q25=$AC$63,'[1]Multi-Field'!Q25=$AC$103),"x","")</f>
        <v/>
      </c>
      <c r="BT779" s="409" t="str">
        <f>IF(OR('[1]Multi-Field'!Q25=$AC$25,'[1]Multi-Field'!Q25=$AC$83),"x","")</f>
        <v/>
      </c>
      <c r="BU779" s="409" t="str">
        <f>IF('[1]Multi-Field'!Q25=$AC$98,"x","")</f>
        <v/>
      </c>
      <c r="BV779" s="409" t="str">
        <f>IF('[1]Multi-Field'!Q25=$AC$105,"x","")</f>
        <v/>
      </c>
      <c r="BY779" s="409" t="e">
        <f>#VALUE!</f>
        <v>#VALUE!</v>
      </c>
      <c r="BZ779" s="409" t="str">
        <f>IF('[1]Multi-Field'!Q25=$AC$84,"x","")</f>
        <v/>
      </c>
    </row>
    <row r="780" spans="16:78">
      <c r="P780" s="391"/>
      <c r="Q780" s="84"/>
      <c r="R780" s="395"/>
      <c r="S780" s="395"/>
      <c r="T780" s="395"/>
      <c r="U780" s="396"/>
      <c r="BH780" s="409">
        <v>24</v>
      </c>
      <c r="BI780" s="424" t="str">
        <f>'[1]Multi-Field'!B26</f>
        <v>Pasture #12</v>
      </c>
      <c r="BM780" s="409" t="str">
        <f>IF(OR('[1]Multi-Field'!Q26=[1]Lists!$AC$42,'[1]Multi-Field'!Q26=[1]Lists!$AC$43),"x","")</f>
        <v/>
      </c>
      <c r="BN780" s="409" t="str">
        <f>IF(OR('[1]Multi-Field'!Q26=$AC$58,'[1]Multi-Field'!Q26=$AC$285,'[1]Multi-Field'!Q26=$AC$86,'[1]Multi-Field'!Q26=$AC$92,'[1]Multi-Field'!Q26=$AC$93,'[1]Multi-Field'!Q26=$AC$94),"x","")</f>
        <v/>
      </c>
      <c r="BO780" s="409" t="str">
        <f>IF('[1]Multi-Field'!Q26=$AC$87,"x","")</f>
        <v/>
      </c>
      <c r="BP780" s="409" t="str">
        <f>IF(OR('[1]Multi-Field'!Q26=$AC$7,'[1]Multi-Field'!Q26=$AC$3,'[1]Multi-Field'!Q26=$AC$5),"x","")</f>
        <v/>
      </c>
      <c r="BQ780" s="409" t="str">
        <f>IF('[1]Multi-Field'!Q26=$AC$53,"x","")</f>
        <v/>
      </c>
      <c r="BR780" s="409" t="str">
        <f>IF(OR('[1]Multi-Field'!Q26=$AC$53,'[1]Multi-Field'!Q26=$AC$55,'[1]Multi-Field'!Q26=$AC$74),"x","")</f>
        <v/>
      </c>
      <c r="BS780" s="409" t="str">
        <f>IF(OR('[1]Multi-Field'!Q26=$AC$20,'[1]Multi-Field'!Q26=$AC$27,'[1]Multi-Field'!Q26=$AC$63,'[1]Multi-Field'!Q26=$AC$103),"x","")</f>
        <v/>
      </c>
      <c r="BT780" s="409" t="str">
        <f>IF(OR('[1]Multi-Field'!Q26=$AC$25,'[1]Multi-Field'!Q26=$AC$83),"x","")</f>
        <v>x</v>
      </c>
      <c r="BU780" s="409" t="str">
        <f>IF('[1]Multi-Field'!Q26=$AC$98,"x","")</f>
        <v/>
      </c>
      <c r="BV780" s="409" t="str">
        <f>IF('[1]Multi-Field'!Q26=$AC$105,"x","")</f>
        <v/>
      </c>
      <c r="BY780" s="409" t="e">
        <f>#VALUE!</f>
        <v>#VALUE!</v>
      </c>
      <c r="BZ780" s="409" t="str">
        <f>IF('[1]Multi-Field'!Q26=$AC$84,"x","")</f>
        <v/>
      </c>
    </row>
    <row r="781" spans="16:78" ht="13.5" thickBot="1">
      <c r="P781" s="391"/>
      <c r="Q781" s="85"/>
      <c r="R781" s="397"/>
      <c r="S781" s="397"/>
      <c r="T781" s="397"/>
      <c r="U781" s="398"/>
      <c r="BH781" s="409">
        <v>25</v>
      </c>
      <c r="BI781" s="424" t="str">
        <f>'[1]Multi-Field'!B27</f>
        <v>14 ac uptop</v>
      </c>
      <c r="BM781" s="409" t="str">
        <f>IF(OR('[1]Multi-Field'!Q27=[1]Lists!$AC$42,'[1]Multi-Field'!Q27=[1]Lists!$AC$43),"x","")</f>
        <v/>
      </c>
      <c r="BN781" s="409" t="str">
        <f>IF(OR('[1]Multi-Field'!Q27=$AC$58,'[1]Multi-Field'!Q27=$AC$285,'[1]Multi-Field'!Q27=$AC$86,'[1]Multi-Field'!Q27=$AC$92,'[1]Multi-Field'!Q27=$AC$93,'[1]Multi-Field'!Q27=$AC$94),"x","")</f>
        <v/>
      </c>
      <c r="BO781" s="409" t="str">
        <f>IF('[1]Multi-Field'!Q27=$AC$87,"x","")</f>
        <v/>
      </c>
      <c r="BP781" s="409" t="str">
        <f>IF(OR('[1]Multi-Field'!Q27=$AC$7,'[1]Multi-Field'!Q27=$AC$3,'[1]Multi-Field'!Q27=$AC$5),"x","")</f>
        <v/>
      </c>
      <c r="BQ781" s="409" t="str">
        <f>IF('[1]Multi-Field'!Q27=$AC$53,"x","")</f>
        <v/>
      </c>
      <c r="BR781" s="409" t="str">
        <f>IF(OR('[1]Multi-Field'!Q27=$AC$53,'[1]Multi-Field'!Q27=$AC$55,'[1]Multi-Field'!Q27=$AC$74),"x","")</f>
        <v/>
      </c>
      <c r="BS781" s="409" t="str">
        <f>IF(OR('[1]Multi-Field'!Q27=$AC$20,'[1]Multi-Field'!Q27=$AC$27,'[1]Multi-Field'!Q27=$AC$63,'[1]Multi-Field'!Q27=$AC$103),"x","")</f>
        <v/>
      </c>
      <c r="BT781" s="409" t="str">
        <f>IF(OR('[1]Multi-Field'!Q27=$AC$25,'[1]Multi-Field'!Q27=$AC$83),"x","")</f>
        <v/>
      </c>
      <c r="BU781" s="409" t="str">
        <f>IF('[1]Multi-Field'!Q27=$AC$98,"x","")</f>
        <v/>
      </c>
      <c r="BV781" s="409" t="str">
        <f>IF('[1]Multi-Field'!Q27=$AC$105,"x","")</f>
        <v/>
      </c>
      <c r="BY781" s="409" t="e">
        <f>#VALUE!</f>
        <v>#VALUE!</v>
      </c>
      <c r="BZ781" s="409" t="str">
        <f>IF('[1]Multi-Field'!Q27=$AC$84,"x","")</f>
        <v/>
      </c>
    </row>
    <row r="782" spans="16:78">
      <c r="P782" s="391"/>
      <c r="Q782" s="83"/>
      <c r="R782" s="395"/>
      <c r="S782" s="395"/>
      <c r="T782" s="395"/>
      <c r="U782" s="396"/>
      <c r="BH782" s="409">
        <v>26</v>
      </c>
      <c r="BI782" s="424" t="str">
        <f>'[1]Multi-Field'!B28</f>
        <v>Skip #5</v>
      </c>
      <c r="BM782" s="409" t="str">
        <f>IF(OR('[1]Multi-Field'!Q28=[1]Lists!$AC$42,'[1]Multi-Field'!Q28=[1]Lists!$AC$43),"x","")</f>
        <v/>
      </c>
      <c r="BN782" s="409" t="str">
        <f>IF(OR('[1]Multi-Field'!Q28=$AC$58,'[1]Multi-Field'!Q28=$AC$285,'[1]Multi-Field'!Q28=$AC$86,'[1]Multi-Field'!Q28=$AC$92,'[1]Multi-Field'!Q28=$AC$93,'[1]Multi-Field'!Q28=$AC$94),"x","")</f>
        <v/>
      </c>
      <c r="BO782" s="409" t="str">
        <f>IF('[1]Multi-Field'!Q28=$AC$87,"x","")</f>
        <v/>
      </c>
      <c r="BP782" s="409" t="str">
        <f>IF(OR('[1]Multi-Field'!Q28=$AC$7,'[1]Multi-Field'!Q28=$AC$3,'[1]Multi-Field'!Q28=$AC$5),"x","")</f>
        <v/>
      </c>
      <c r="BQ782" s="409" t="str">
        <f>IF('[1]Multi-Field'!Q28=$AC$53,"x","")</f>
        <v/>
      </c>
      <c r="BR782" s="409" t="str">
        <f>IF(OR('[1]Multi-Field'!Q28=$AC$53,'[1]Multi-Field'!Q28=$AC$55,'[1]Multi-Field'!Q28=$AC$74),"x","")</f>
        <v/>
      </c>
      <c r="BS782" s="409" t="str">
        <f>IF(OR('[1]Multi-Field'!Q28=$AC$20,'[1]Multi-Field'!Q28=$AC$27,'[1]Multi-Field'!Q28=$AC$63,'[1]Multi-Field'!Q28=$AC$103),"x","")</f>
        <v>x</v>
      </c>
      <c r="BT782" s="409" t="str">
        <f>IF(OR('[1]Multi-Field'!Q28=$AC$25,'[1]Multi-Field'!Q28=$AC$83),"x","")</f>
        <v/>
      </c>
      <c r="BU782" s="409" t="str">
        <f>IF('[1]Multi-Field'!Q28=$AC$98,"x","")</f>
        <v/>
      </c>
      <c r="BV782" s="409" t="str">
        <f>IF('[1]Multi-Field'!Q28=$AC$105,"x","")</f>
        <v/>
      </c>
      <c r="BY782" s="409" t="e">
        <f>#VALUE!</f>
        <v>#VALUE!</v>
      </c>
      <c r="BZ782" s="409" t="str">
        <f>IF('[1]Multi-Field'!Q28=$AC$84,"x","")</f>
        <v/>
      </c>
    </row>
    <row r="783" spans="16:78">
      <c r="P783" s="391"/>
      <c r="Q783" s="84"/>
      <c r="R783" s="395"/>
      <c r="S783" s="395"/>
      <c r="T783" s="395"/>
      <c r="U783" s="396"/>
      <c r="BH783" s="409">
        <v>27</v>
      </c>
      <c r="BI783" s="424" t="str">
        <f>'[1]Multi-Field'!B29</f>
        <v>Gravel bottom</v>
      </c>
      <c r="BM783" s="409" t="str">
        <f>IF(OR('[1]Multi-Field'!Q29=[1]Lists!$AC$42,'[1]Multi-Field'!Q29=[1]Lists!$AC$43),"x","")</f>
        <v/>
      </c>
      <c r="BN783" s="409" t="str">
        <f>IF(OR('[1]Multi-Field'!Q29=$AC$58,'[1]Multi-Field'!Q29=$AC$285,'[1]Multi-Field'!Q29=$AC$86,'[1]Multi-Field'!Q29=$AC$92,'[1]Multi-Field'!Q29=$AC$93,'[1]Multi-Field'!Q29=$AC$94),"x","")</f>
        <v/>
      </c>
      <c r="BO783" s="409" t="str">
        <f>IF('[1]Multi-Field'!Q29=$AC$87,"x","")</f>
        <v/>
      </c>
      <c r="BP783" s="409" t="str">
        <f>IF(OR('[1]Multi-Field'!Q29=$AC$7,'[1]Multi-Field'!Q29=$AC$3,'[1]Multi-Field'!Q29=$AC$5),"x","")</f>
        <v/>
      </c>
      <c r="BQ783" s="409" t="str">
        <f>IF('[1]Multi-Field'!Q29=$AC$53,"x","")</f>
        <v/>
      </c>
      <c r="BR783" s="409" t="str">
        <f>IF(OR('[1]Multi-Field'!Q29=$AC$53,'[1]Multi-Field'!Q29=$AC$55,'[1]Multi-Field'!Q29=$AC$74),"x","")</f>
        <v/>
      </c>
      <c r="BS783" s="409" t="str">
        <f>IF(OR('[1]Multi-Field'!Q29=$AC$20,'[1]Multi-Field'!Q29=$AC$27,'[1]Multi-Field'!Q29=$AC$63,'[1]Multi-Field'!Q29=$AC$103),"x","")</f>
        <v/>
      </c>
      <c r="BT783" s="409" t="str">
        <f>IF(OR('[1]Multi-Field'!Q29=$AC$25,'[1]Multi-Field'!Q29=$AC$83),"x","")</f>
        <v/>
      </c>
      <c r="BU783" s="409" t="str">
        <f>IF('[1]Multi-Field'!Q29=$AC$98,"x","")</f>
        <v/>
      </c>
      <c r="BV783" s="409" t="str">
        <f>IF('[1]Multi-Field'!Q29=$AC$105,"x","")</f>
        <v/>
      </c>
      <c r="BY783" s="409" t="e">
        <f>#VALUE!</f>
        <v>#VALUE!</v>
      </c>
      <c r="BZ783" s="409" t="str">
        <f>IF('[1]Multi-Field'!Q29=$AC$84,"x","")</f>
        <v/>
      </c>
    </row>
    <row r="784" spans="16:78">
      <c r="P784" s="391"/>
      <c r="Q784" s="84"/>
      <c r="R784" s="395"/>
      <c r="S784" s="395"/>
      <c r="T784" s="395"/>
      <c r="U784" s="396"/>
      <c r="BH784" s="409">
        <v>28</v>
      </c>
      <c r="BI784" s="424" t="str">
        <f>'[1]Multi-Field'!B30</f>
        <v>T1248-#8</v>
      </c>
      <c r="BM784" s="409" t="str">
        <f>IF(OR('[1]Multi-Field'!Q30=[1]Lists!$AC$42,'[1]Multi-Field'!Q30=[1]Lists!$AC$43),"x","")</f>
        <v/>
      </c>
      <c r="BN784" s="409" t="str">
        <f>IF(OR('[1]Multi-Field'!Q30=$AC$58,'[1]Multi-Field'!Q30=$AC$285,'[1]Multi-Field'!Q30=$AC$86,'[1]Multi-Field'!Q30=$AC$92,'[1]Multi-Field'!Q30=$AC$93,'[1]Multi-Field'!Q30=$AC$94),"x","")</f>
        <v/>
      </c>
      <c r="BO784" s="409" t="str">
        <f>IF('[1]Multi-Field'!Q30=$AC$87,"x","")</f>
        <v/>
      </c>
      <c r="BP784" s="409" t="str">
        <f>IF(OR('[1]Multi-Field'!Q30=$AC$7,'[1]Multi-Field'!Q30=$AC$3,'[1]Multi-Field'!Q30=$AC$5),"x","")</f>
        <v/>
      </c>
      <c r="BQ784" s="409" t="str">
        <f>IF('[1]Multi-Field'!Q30=$AC$53,"x","")</f>
        <v/>
      </c>
      <c r="BR784" s="409" t="str">
        <f>IF(OR('[1]Multi-Field'!Q30=$AC$53,'[1]Multi-Field'!Q30=$AC$55,'[1]Multi-Field'!Q30=$AC$74),"x","")</f>
        <v/>
      </c>
      <c r="BS784" s="409" t="str">
        <f>IF(OR('[1]Multi-Field'!Q30=$AC$20,'[1]Multi-Field'!Q30=$AC$27,'[1]Multi-Field'!Q30=$AC$63,'[1]Multi-Field'!Q30=$AC$103),"x","")</f>
        <v/>
      </c>
      <c r="BT784" s="409" t="str">
        <f>IF(OR('[1]Multi-Field'!Q30=$AC$25,'[1]Multi-Field'!Q30=$AC$83),"x","")</f>
        <v/>
      </c>
      <c r="BU784" s="409" t="str">
        <f>IF('[1]Multi-Field'!Q30=$AC$98,"x","")</f>
        <v/>
      </c>
      <c r="BV784" s="409" t="str">
        <f>IF('[1]Multi-Field'!Q30=$AC$105,"x","")</f>
        <v/>
      </c>
      <c r="BY784" s="409" t="e">
        <f>#VALUE!</f>
        <v>#VALUE!</v>
      </c>
      <c r="BZ784" s="409" t="str">
        <f>IF('[1]Multi-Field'!Q30=$AC$84,"x","")</f>
        <v/>
      </c>
    </row>
    <row r="785" spans="16:78" ht="13.5" thickBot="1">
      <c r="P785" s="391"/>
      <c r="Q785" s="85"/>
      <c r="R785" s="397"/>
      <c r="S785" s="397"/>
      <c r="T785" s="397"/>
      <c r="U785" s="398"/>
      <c r="BH785" s="409">
        <v>29</v>
      </c>
      <c r="BI785" s="424" t="str">
        <f>'[1]Multi-Field'!B31</f>
        <v>HT1248.7</v>
      </c>
      <c r="BM785" s="409" t="str">
        <f>IF(OR('[1]Multi-Field'!Q31=[1]Lists!$AC$42,'[1]Multi-Field'!Q31=[1]Lists!$AC$43),"x","")</f>
        <v/>
      </c>
      <c r="BN785" s="409" t="str">
        <f>IF(OR('[1]Multi-Field'!Q31=$AC$58,'[1]Multi-Field'!Q31=$AC$285,'[1]Multi-Field'!Q31=$AC$86,'[1]Multi-Field'!Q31=$AC$92,'[1]Multi-Field'!Q31=$AC$93,'[1]Multi-Field'!Q31=$AC$94),"x","")</f>
        <v/>
      </c>
      <c r="BO785" s="409" t="str">
        <f>IF('[1]Multi-Field'!Q31=$AC$87,"x","")</f>
        <v/>
      </c>
      <c r="BP785" s="409" t="str">
        <f>IF(OR('[1]Multi-Field'!Q31=$AC$7,'[1]Multi-Field'!Q31=$AC$3,'[1]Multi-Field'!Q31=$AC$5),"x","")</f>
        <v/>
      </c>
      <c r="BQ785" s="409" t="str">
        <f>IF('[1]Multi-Field'!Q31=$AC$53,"x","")</f>
        <v/>
      </c>
      <c r="BR785" s="409" t="str">
        <f>IF(OR('[1]Multi-Field'!Q31=$AC$53,'[1]Multi-Field'!Q31=$AC$55,'[1]Multi-Field'!Q31=$AC$74),"x","")</f>
        <v/>
      </c>
      <c r="BS785" s="409" t="str">
        <f>IF(OR('[1]Multi-Field'!Q31=$AC$20,'[1]Multi-Field'!Q31=$AC$27,'[1]Multi-Field'!Q31=$AC$63,'[1]Multi-Field'!Q31=$AC$103),"x","")</f>
        <v/>
      </c>
      <c r="BT785" s="409" t="str">
        <f>IF(OR('[1]Multi-Field'!Q31=$AC$25,'[1]Multi-Field'!Q31=$AC$83),"x","")</f>
        <v/>
      </c>
      <c r="BU785" s="409" t="str">
        <f>IF('[1]Multi-Field'!Q31=$AC$98,"x","")</f>
        <v/>
      </c>
      <c r="BV785" s="409" t="str">
        <f>IF('[1]Multi-Field'!Q31=$AC$105,"x","")</f>
        <v/>
      </c>
      <c r="BY785" s="409" t="e">
        <f>#VALUE!</f>
        <v>#VALUE!</v>
      </c>
      <c r="BZ785" s="409" t="str">
        <f>IF('[1]Multi-Field'!Q31=$AC$84,"x","")</f>
        <v/>
      </c>
    </row>
    <row r="786" spans="16:78">
      <c r="P786" s="391"/>
      <c r="Q786" s="83"/>
      <c r="R786" s="395"/>
      <c r="S786" s="395"/>
      <c r="T786" s="395"/>
      <c r="U786" s="396"/>
      <c r="BH786" s="409">
        <v>30</v>
      </c>
      <c r="BI786" s="424" t="str">
        <f>'[1]Multi-Field'!B32</f>
        <v>HT1895.9</v>
      </c>
      <c r="BM786" s="409" t="str">
        <f>IF(OR('[1]Multi-Field'!Q32=[1]Lists!$AC$42,'[1]Multi-Field'!Q32=[1]Lists!$AC$43),"x","")</f>
        <v/>
      </c>
      <c r="BN786" s="409" t="str">
        <f>IF(OR('[1]Multi-Field'!Q32=$AC$58,'[1]Multi-Field'!Q32=$AC$285,'[1]Multi-Field'!Q32=$AC$86,'[1]Multi-Field'!Q32=$AC$92,'[1]Multi-Field'!Q32=$AC$93,'[1]Multi-Field'!Q32=$AC$94),"x","")</f>
        <v/>
      </c>
      <c r="BO786" s="409" t="str">
        <f>IF('[1]Multi-Field'!Q32=$AC$87,"x","")</f>
        <v/>
      </c>
      <c r="BP786" s="409" t="str">
        <f>IF(OR('[1]Multi-Field'!Q32=$AC$7,'[1]Multi-Field'!Q32=$AC$3,'[1]Multi-Field'!Q32=$AC$5),"x","")</f>
        <v/>
      </c>
      <c r="BQ786" s="409" t="str">
        <f>IF('[1]Multi-Field'!Q32=$AC$53,"x","")</f>
        <v/>
      </c>
      <c r="BR786" s="409" t="str">
        <f>IF(OR('[1]Multi-Field'!Q32=$AC$53,'[1]Multi-Field'!Q32=$AC$55,'[1]Multi-Field'!Q32=$AC$74),"x","")</f>
        <v/>
      </c>
      <c r="BS786" s="409" t="str">
        <f>IF(OR('[1]Multi-Field'!Q32=$AC$20,'[1]Multi-Field'!Q32=$AC$27,'[1]Multi-Field'!Q32=$AC$63,'[1]Multi-Field'!Q32=$AC$103),"x","")</f>
        <v/>
      </c>
      <c r="BT786" s="409" t="str">
        <f>IF(OR('[1]Multi-Field'!Q32=$AC$25,'[1]Multi-Field'!Q32=$AC$83),"x","")</f>
        <v/>
      </c>
      <c r="BU786" s="409" t="str">
        <f>IF('[1]Multi-Field'!Q32=$AC$98,"x","")</f>
        <v/>
      </c>
      <c r="BV786" s="409" t="str">
        <f>IF('[1]Multi-Field'!Q32=$AC$105,"x","")</f>
        <v/>
      </c>
      <c r="BY786" s="409" t="e">
        <f>#VALUE!</f>
        <v>#VALUE!</v>
      </c>
      <c r="BZ786" s="409" t="str">
        <f>IF('[1]Multi-Field'!Q32=$AC$84,"x","")</f>
        <v/>
      </c>
    </row>
    <row r="787" spans="16:78">
      <c r="P787" s="391"/>
      <c r="Q787" s="84"/>
      <c r="R787" s="395"/>
      <c r="S787" s="395"/>
      <c r="T787" s="395"/>
      <c r="U787" s="396"/>
      <c r="BH787" s="409">
        <v>31</v>
      </c>
      <c r="BI787" s="424">
        <f>'[1]Multi-Field'!B33</f>
        <v>0</v>
      </c>
      <c r="BM787" s="409" t="str">
        <f>IF(OR('[1]Multi-Field'!Q33=[1]Lists!$AC$42,'[1]Multi-Field'!Q33=[1]Lists!$AC$43),"x","")</f>
        <v/>
      </c>
      <c r="BN787" s="409" t="str">
        <f>IF(OR('[1]Multi-Field'!Q33=$AC$58,'[1]Multi-Field'!Q33=$AC$285,'[1]Multi-Field'!Q33=$AC$86,'[1]Multi-Field'!Q33=$AC$92,'[1]Multi-Field'!Q33=$AC$93,'[1]Multi-Field'!Q33=$AC$94),"x","")</f>
        <v/>
      </c>
      <c r="BO787" s="409" t="str">
        <f>IF('[1]Multi-Field'!Q33=$AC$87,"x","")</f>
        <v/>
      </c>
      <c r="BP787" s="409" t="str">
        <f>IF(OR('[1]Multi-Field'!Q33=$AC$7,'[1]Multi-Field'!Q33=$AC$3,'[1]Multi-Field'!Q33=$AC$5),"x","")</f>
        <v/>
      </c>
      <c r="BQ787" s="409" t="str">
        <f>IF('[1]Multi-Field'!Q33=$AC$53,"x","")</f>
        <v/>
      </c>
      <c r="BR787" s="409" t="str">
        <f>IF(OR('[1]Multi-Field'!Q33=$AC$53,'[1]Multi-Field'!Q33=$AC$55,'[1]Multi-Field'!Q33=$AC$74),"x","")</f>
        <v/>
      </c>
      <c r="BS787" s="409" t="str">
        <f>IF(OR('[1]Multi-Field'!Q33=$AC$20,'[1]Multi-Field'!Q33=$AC$27,'[1]Multi-Field'!Q33=$AC$63,'[1]Multi-Field'!Q33=$AC$103),"x","")</f>
        <v/>
      </c>
      <c r="BT787" s="409" t="str">
        <f>IF(OR('[1]Multi-Field'!Q33=$AC$25,'[1]Multi-Field'!Q33=$AC$83),"x","")</f>
        <v/>
      </c>
      <c r="BU787" s="409" t="str">
        <f>IF('[1]Multi-Field'!Q33=$AC$98,"x","")</f>
        <v/>
      </c>
      <c r="BV787" s="409" t="str">
        <f>IF('[1]Multi-Field'!Q33=$AC$105,"x","")</f>
        <v/>
      </c>
      <c r="BY787" s="409" t="e">
        <f>#VALUE!</f>
        <v>#VALUE!</v>
      </c>
      <c r="BZ787" s="409" t="str">
        <f>IF('[1]Multi-Field'!Q33=$AC$84,"x","")</f>
        <v/>
      </c>
    </row>
    <row r="788" spans="16:78">
      <c r="P788" s="391"/>
      <c r="Q788" s="84"/>
      <c r="R788" s="395"/>
      <c r="S788" s="395"/>
      <c r="T788" s="395"/>
      <c r="U788" s="396"/>
      <c r="BH788" s="409">
        <v>32</v>
      </c>
      <c r="BI788" s="424">
        <f>'[1]Multi-Field'!B34</f>
        <v>0</v>
      </c>
      <c r="BM788" s="409" t="str">
        <f>IF(OR('[1]Multi-Field'!Q34=[1]Lists!$AC$42,'[1]Multi-Field'!Q34=[1]Lists!$AC$43),"x","")</f>
        <v/>
      </c>
      <c r="BN788" s="409" t="str">
        <f>IF(OR('[1]Multi-Field'!Q34=$AC$58,'[1]Multi-Field'!Q34=$AC$285,'[1]Multi-Field'!Q34=$AC$86,'[1]Multi-Field'!Q34=$AC$92,'[1]Multi-Field'!Q34=$AC$93,'[1]Multi-Field'!Q34=$AC$94),"x","")</f>
        <v/>
      </c>
      <c r="BO788" s="409" t="str">
        <f>IF('[1]Multi-Field'!Q34=$AC$87,"x","")</f>
        <v/>
      </c>
      <c r="BP788" s="409" t="str">
        <f>IF(OR('[1]Multi-Field'!Q34=$AC$7,'[1]Multi-Field'!Q34=$AC$3,'[1]Multi-Field'!Q34=$AC$5),"x","")</f>
        <v/>
      </c>
      <c r="BQ788" s="409" t="str">
        <f>IF('[1]Multi-Field'!Q34=$AC$53,"x","")</f>
        <v/>
      </c>
      <c r="BR788" s="409" t="str">
        <f>IF(OR('[1]Multi-Field'!Q34=$AC$53,'[1]Multi-Field'!Q34=$AC$55,'[1]Multi-Field'!Q34=$AC$74),"x","")</f>
        <v/>
      </c>
      <c r="BS788" s="409" t="str">
        <f>IF(OR('[1]Multi-Field'!Q34=$AC$20,'[1]Multi-Field'!Q34=$AC$27,'[1]Multi-Field'!Q34=$AC$63,'[1]Multi-Field'!Q34=$AC$103),"x","")</f>
        <v/>
      </c>
      <c r="BT788" s="409" t="str">
        <f>IF(OR('[1]Multi-Field'!Q34=$AC$25,'[1]Multi-Field'!Q34=$AC$83),"x","")</f>
        <v/>
      </c>
      <c r="BU788" s="409" t="str">
        <f>IF('[1]Multi-Field'!Q34=$AC$98,"x","")</f>
        <v/>
      </c>
      <c r="BV788" s="409" t="str">
        <f>IF('[1]Multi-Field'!Q34=$AC$105,"x","")</f>
        <v/>
      </c>
      <c r="BY788" s="409" t="e">
        <f>#VALUE!</f>
        <v>#VALUE!</v>
      </c>
      <c r="BZ788" s="409" t="str">
        <f>IF('[1]Multi-Field'!Q34=$AC$84,"x","")</f>
        <v/>
      </c>
    </row>
    <row r="789" spans="16:78" ht="13.5" thickBot="1">
      <c r="P789" s="391"/>
      <c r="Q789" s="85"/>
      <c r="R789" s="397"/>
      <c r="S789" s="397"/>
      <c r="T789" s="397"/>
      <c r="U789" s="398"/>
      <c r="BH789" s="409">
        <v>33</v>
      </c>
      <c r="BI789" s="424">
        <f>'[1]Multi-Field'!B35</f>
        <v>0</v>
      </c>
      <c r="BM789" s="409" t="str">
        <f>IF(OR('[1]Multi-Field'!Q35=[1]Lists!$AC$42,'[1]Multi-Field'!Q35=[1]Lists!$AC$43),"x","")</f>
        <v/>
      </c>
      <c r="BN789" s="409" t="str">
        <f>IF(OR('[1]Multi-Field'!Q35=$AC$58,'[1]Multi-Field'!Q35=$AC$285,'[1]Multi-Field'!Q35=$AC$86,'[1]Multi-Field'!Q35=$AC$92,'[1]Multi-Field'!Q35=$AC$93,'[1]Multi-Field'!Q35=$AC$94),"x","")</f>
        <v/>
      </c>
      <c r="BO789" s="409" t="str">
        <f>IF('[1]Multi-Field'!Q35=$AC$87,"x","")</f>
        <v/>
      </c>
      <c r="BP789" s="409" t="str">
        <f>IF(OR('[1]Multi-Field'!Q35=$AC$7,'[1]Multi-Field'!Q35=$AC$3,'[1]Multi-Field'!Q35=$AC$5),"x","")</f>
        <v/>
      </c>
      <c r="BQ789" s="409" t="str">
        <f>IF('[1]Multi-Field'!Q35=$AC$53,"x","")</f>
        <v/>
      </c>
      <c r="BR789" s="409" t="str">
        <f>IF(OR('[1]Multi-Field'!Q35=$AC$53,'[1]Multi-Field'!Q35=$AC$55,'[1]Multi-Field'!Q35=$AC$74),"x","")</f>
        <v/>
      </c>
      <c r="BS789" s="409" t="str">
        <f>IF(OR('[1]Multi-Field'!Q35=$AC$20,'[1]Multi-Field'!Q35=$AC$27,'[1]Multi-Field'!Q35=$AC$63,'[1]Multi-Field'!Q35=$AC$103),"x","")</f>
        <v/>
      </c>
      <c r="BT789" s="409" t="str">
        <f>IF(OR('[1]Multi-Field'!Q35=$AC$25,'[1]Multi-Field'!Q35=$AC$83),"x","")</f>
        <v/>
      </c>
      <c r="BU789" s="409" t="str">
        <f>IF('[1]Multi-Field'!Q35=$AC$98,"x","")</f>
        <v/>
      </c>
      <c r="BV789" s="409" t="str">
        <f>IF('[1]Multi-Field'!Q35=$AC$105,"x","")</f>
        <v/>
      </c>
      <c r="BY789" s="409" t="e">
        <f>#VALUE!</f>
        <v>#VALUE!</v>
      </c>
      <c r="BZ789" s="409" t="str">
        <f>IF('[1]Multi-Field'!Q35=$AC$84,"x","")</f>
        <v/>
      </c>
    </row>
    <row r="790" spans="16:78">
      <c r="P790" s="391"/>
      <c r="Q790" s="83"/>
      <c r="R790" s="395"/>
      <c r="S790" s="395"/>
      <c r="T790" s="395"/>
      <c r="U790" s="396"/>
      <c r="BH790" s="409">
        <v>34</v>
      </c>
      <c r="BI790" s="424">
        <f>'[1]Multi-Field'!B36</f>
        <v>0</v>
      </c>
      <c r="BM790" s="409" t="str">
        <f>IF(OR('[1]Multi-Field'!Q36=[1]Lists!$AC$42,'[1]Multi-Field'!Q36=[1]Lists!$AC$43),"x","")</f>
        <v/>
      </c>
      <c r="BN790" s="409" t="str">
        <f>IF(OR('[1]Multi-Field'!Q36=$AC$58,'[1]Multi-Field'!Q36=$AC$285,'[1]Multi-Field'!Q36=$AC$86,'[1]Multi-Field'!Q36=$AC$92,'[1]Multi-Field'!Q36=$AC$93,'[1]Multi-Field'!Q36=$AC$94),"x","")</f>
        <v/>
      </c>
      <c r="BO790" s="409" t="str">
        <f>IF('[1]Multi-Field'!Q36=$AC$87,"x","")</f>
        <v/>
      </c>
      <c r="BP790" s="409" t="str">
        <f>IF(OR('[1]Multi-Field'!Q36=$AC$7,'[1]Multi-Field'!Q36=$AC$3,'[1]Multi-Field'!Q36=$AC$5),"x","")</f>
        <v/>
      </c>
      <c r="BQ790" s="409" t="str">
        <f>IF('[1]Multi-Field'!Q36=$AC$53,"x","")</f>
        <v/>
      </c>
      <c r="BR790" s="409" t="str">
        <f>IF(OR('[1]Multi-Field'!Q36=$AC$53,'[1]Multi-Field'!Q36=$AC$55,'[1]Multi-Field'!Q36=$AC$74),"x","")</f>
        <v/>
      </c>
      <c r="BS790" s="409" t="str">
        <f>IF(OR('[1]Multi-Field'!Q36=$AC$20,'[1]Multi-Field'!Q36=$AC$27,'[1]Multi-Field'!Q36=$AC$63,'[1]Multi-Field'!Q36=$AC$103),"x","")</f>
        <v/>
      </c>
      <c r="BT790" s="409" t="str">
        <f>IF(OR('[1]Multi-Field'!Q36=$AC$25,'[1]Multi-Field'!Q36=$AC$83),"x","")</f>
        <v/>
      </c>
      <c r="BU790" s="409" t="str">
        <f>IF('[1]Multi-Field'!Q36=$AC$98,"x","")</f>
        <v/>
      </c>
      <c r="BV790" s="409" t="str">
        <f>IF('[1]Multi-Field'!Q36=$AC$105,"x","")</f>
        <v/>
      </c>
      <c r="BY790" s="409" t="e">
        <f>#VALUE!</f>
        <v>#VALUE!</v>
      </c>
      <c r="BZ790" s="409" t="str">
        <f>IF('[1]Multi-Field'!Q36=$AC$84,"x","")</f>
        <v/>
      </c>
    </row>
    <row r="791" spans="16:78">
      <c r="P791" s="391"/>
      <c r="Q791" s="84"/>
      <c r="R791" s="395"/>
      <c r="S791" s="395"/>
      <c r="T791" s="395"/>
      <c r="U791" s="396"/>
      <c r="BH791" s="409">
        <v>35</v>
      </c>
      <c r="BI791" s="424">
        <f>'[1]Multi-Field'!B37</f>
        <v>0</v>
      </c>
      <c r="BM791" s="409" t="str">
        <f>IF(OR('[1]Multi-Field'!Q37=[1]Lists!$AC$42,'[1]Multi-Field'!Q37=[1]Lists!$AC$43),"x","")</f>
        <v/>
      </c>
      <c r="BN791" s="409" t="str">
        <f>IF(OR('[1]Multi-Field'!Q37=$AC$58,'[1]Multi-Field'!Q37=$AC$285,'[1]Multi-Field'!Q37=$AC$86,'[1]Multi-Field'!Q37=$AC$92,'[1]Multi-Field'!Q37=$AC$93,'[1]Multi-Field'!Q37=$AC$94),"x","")</f>
        <v/>
      </c>
      <c r="BO791" s="409" t="str">
        <f>IF('[1]Multi-Field'!Q37=$AC$87,"x","")</f>
        <v/>
      </c>
      <c r="BP791" s="409" t="str">
        <f>IF(OR('[1]Multi-Field'!Q37=$AC$7,'[1]Multi-Field'!Q37=$AC$3,'[1]Multi-Field'!Q37=$AC$5),"x","")</f>
        <v/>
      </c>
      <c r="BQ791" s="409" t="str">
        <f>IF('[1]Multi-Field'!Q37=$AC$53,"x","")</f>
        <v/>
      </c>
      <c r="BR791" s="409" t="str">
        <f>IF(OR('[1]Multi-Field'!Q37=$AC$53,'[1]Multi-Field'!Q37=$AC$55,'[1]Multi-Field'!Q37=$AC$74),"x","")</f>
        <v/>
      </c>
      <c r="BS791" s="409" t="str">
        <f>IF(OR('[1]Multi-Field'!Q37=$AC$20,'[1]Multi-Field'!Q37=$AC$27,'[1]Multi-Field'!Q37=$AC$63,'[1]Multi-Field'!Q37=$AC$103),"x","")</f>
        <v/>
      </c>
      <c r="BT791" s="409" t="str">
        <f>IF(OR('[1]Multi-Field'!Q37=$AC$25,'[1]Multi-Field'!Q37=$AC$83),"x","")</f>
        <v/>
      </c>
      <c r="BU791" s="409" t="str">
        <f>IF('[1]Multi-Field'!Q37=$AC$98,"x","")</f>
        <v/>
      </c>
      <c r="BV791" s="409" t="str">
        <f>IF('[1]Multi-Field'!Q37=$AC$105,"x","")</f>
        <v/>
      </c>
      <c r="BY791" s="409" t="e">
        <f>#VALUE!</f>
        <v>#VALUE!</v>
      </c>
      <c r="BZ791" s="409" t="str">
        <f>IF('[1]Multi-Field'!Q37=$AC$84,"x","")</f>
        <v/>
      </c>
    </row>
    <row r="792" spans="16:78">
      <c r="P792" s="391"/>
      <c r="Q792" s="84"/>
      <c r="R792" s="395"/>
      <c r="S792" s="395"/>
      <c r="T792" s="395"/>
      <c r="U792" s="396"/>
      <c r="BH792" s="409">
        <v>36</v>
      </c>
      <c r="BI792" s="424">
        <f>'[1]Multi-Field'!B38</f>
        <v>0</v>
      </c>
      <c r="BM792" s="409" t="str">
        <f>IF(OR('[1]Multi-Field'!Q38=[1]Lists!$AC$42,'[1]Multi-Field'!Q38=[1]Lists!$AC$43),"x","")</f>
        <v/>
      </c>
      <c r="BN792" s="409" t="str">
        <f>IF(OR('[1]Multi-Field'!Q38=$AC$58,'[1]Multi-Field'!Q38=$AC$285,'[1]Multi-Field'!Q38=$AC$86,'[1]Multi-Field'!Q38=$AC$92,'[1]Multi-Field'!Q38=$AC$93,'[1]Multi-Field'!Q38=$AC$94),"x","")</f>
        <v/>
      </c>
      <c r="BO792" s="409" t="str">
        <f>IF('[1]Multi-Field'!Q38=$AC$87,"x","")</f>
        <v/>
      </c>
      <c r="BP792" s="409" t="str">
        <f>IF(OR('[1]Multi-Field'!Q38=$AC$7,'[1]Multi-Field'!Q38=$AC$3,'[1]Multi-Field'!Q38=$AC$5),"x","")</f>
        <v/>
      </c>
      <c r="BQ792" s="409" t="str">
        <f>IF('[1]Multi-Field'!Q38=$AC$53,"x","")</f>
        <v/>
      </c>
      <c r="BR792" s="409" t="str">
        <f>IF(OR('[1]Multi-Field'!Q38=$AC$53,'[1]Multi-Field'!Q38=$AC$55,'[1]Multi-Field'!Q38=$AC$74),"x","")</f>
        <v/>
      </c>
      <c r="BS792" s="409" t="str">
        <f>IF(OR('[1]Multi-Field'!Q38=$AC$20,'[1]Multi-Field'!Q38=$AC$27,'[1]Multi-Field'!Q38=$AC$63,'[1]Multi-Field'!Q38=$AC$103),"x","")</f>
        <v/>
      </c>
      <c r="BT792" s="409" t="str">
        <f>IF(OR('[1]Multi-Field'!Q38=$AC$25,'[1]Multi-Field'!Q38=$AC$83),"x","")</f>
        <v/>
      </c>
      <c r="BU792" s="409" t="str">
        <f>IF('[1]Multi-Field'!Q38=$AC$98,"x","")</f>
        <v/>
      </c>
      <c r="BV792" s="409" t="str">
        <f>IF('[1]Multi-Field'!Q38=$AC$105,"x","")</f>
        <v/>
      </c>
      <c r="BY792" s="409" t="e">
        <f>#VALUE!</f>
        <v>#VALUE!</v>
      </c>
      <c r="BZ792" s="409" t="str">
        <f>IF('[1]Multi-Field'!Q38=$AC$84,"x","")</f>
        <v/>
      </c>
    </row>
    <row r="793" spans="16:78" ht="13.5" thickBot="1">
      <c r="P793" s="391"/>
      <c r="Q793" s="85"/>
      <c r="R793" s="397"/>
      <c r="S793" s="397"/>
      <c r="T793" s="397"/>
      <c r="U793" s="398"/>
      <c r="BH793" s="409">
        <v>37</v>
      </c>
      <c r="BI793" s="424">
        <f>'[1]Multi-Field'!B39</f>
        <v>0</v>
      </c>
      <c r="BM793" s="409" t="str">
        <f>IF(OR('[1]Multi-Field'!Q39=[1]Lists!$AC$42,'[1]Multi-Field'!Q39=[1]Lists!$AC$43),"x","")</f>
        <v/>
      </c>
      <c r="BN793" s="409" t="str">
        <f>IF(OR('[1]Multi-Field'!Q39=$AC$58,'[1]Multi-Field'!Q39=$AC$285,'[1]Multi-Field'!Q39=$AC$86,'[1]Multi-Field'!Q39=$AC$92,'[1]Multi-Field'!Q39=$AC$93,'[1]Multi-Field'!Q39=$AC$94),"x","")</f>
        <v/>
      </c>
      <c r="BO793" s="409" t="str">
        <f>IF('[1]Multi-Field'!Q39=$AC$87,"x","")</f>
        <v/>
      </c>
      <c r="BP793" s="409" t="str">
        <f>IF(OR('[1]Multi-Field'!Q39=$AC$7,'[1]Multi-Field'!Q39=$AC$3,'[1]Multi-Field'!Q39=$AC$5),"x","")</f>
        <v/>
      </c>
      <c r="BQ793" s="409" t="str">
        <f>IF('[1]Multi-Field'!Q39=$AC$53,"x","")</f>
        <v/>
      </c>
      <c r="BR793" s="409" t="str">
        <f>IF(OR('[1]Multi-Field'!Q39=$AC$53,'[1]Multi-Field'!Q39=$AC$55,'[1]Multi-Field'!Q39=$AC$74),"x","")</f>
        <v/>
      </c>
      <c r="BS793" s="409" t="str">
        <f>IF(OR('[1]Multi-Field'!Q39=$AC$20,'[1]Multi-Field'!Q39=$AC$27,'[1]Multi-Field'!Q39=$AC$63,'[1]Multi-Field'!Q39=$AC$103),"x","")</f>
        <v/>
      </c>
      <c r="BT793" s="409" t="str">
        <f>IF(OR('[1]Multi-Field'!Q39=$AC$25,'[1]Multi-Field'!Q39=$AC$83),"x","")</f>
        <v/>
      </c>
      <c r="BU793" s="409" t="str">
        <f>IF('[1]Multi-Field'!Q39=$AC$98,"x","")</f>
        <v/>
      </c>
      <c r="BV793" s="409" t="str">
        <f>IF('[1]Multi-Field'!Q39=$AC$105,"x","")</f>
        <v/>
      </c>
      <c r="BY793" s="409" t="e">
        <f>#VALUE!</f>
        <v>#VALUE!</v>
      </c>
      <c r="BZ793" s="409" t="str">
        <f>IF('[1]Multi-Field'!Q39=$AC$84,"x","")</f>
        <v/>
      </c>
    </row>
    <row r="794" spans="16:78">
      <c r="P794" s="391"/>
      <c r="Q794" s="83"/>
      <c r="R794" s="395"/>
      <c r="S794" s="395"/>
      <c r="T794" s="395"/>
      <c r="U794" s="396"/>
      <c r="BH794" s="409">
        <v>38</v>
      </c>
      <c r="BI794" s="424">
        <f>'[1]Multi-Field'!B40</f>
        <v>0</v>
      </c>
      <c r="BM794" s="409" t="str">
        <f>IF(OR('[1]Multi-Field'!Q40=[1]Lists!$AC$42,'[1]Multi-Field'!Q40=[1]Lists!$AC$43),"x","")</f>
        <v/>
      </c>
      <c r="BN794" s="409" t="str">
        <f>IF(OR('[1]Multi-Field'!Q40=$AC$58,'[1]Multi-Field'!Q40=$AC$285,'[1]Multi-Field'!Q40=$AC$86,'[1]Multi-Field'!Q40=$AC$92,'[1]Multi-Field'!Q40=$AC$93,'[1]Multi-Field'!Q40=$AC$94),"x","")</f>
        <v/>
      </c>
      <c r="BO794" s="409" t="str">
        <f>IF('[1]Multi-Field'!Q40=$AC$87,"x","")</f>
        <v/>
      </c>
      <c r="BP794" s="409" t="str">
        <f>IF(OR('[1]Multi-Field'!Q40=$AC$7,'[1]Multi-Field'!Q40=$AC$3,'[1]Multi-Field'!Q40=$AC$5),"x","")</f>
        <v/>
      </c>
      <c r="BQ794" s="409" t="str">
        <f>IF('[1]Multi-Field'!Q40=$AC$53,"x","")</f>
        <v/>
      </c>
      <c r="BR794" s="409" t="str">
        <f>IF(OR('[1]Multi-Field'!Q40=$AC$53,'[1]Multi-Field'!Q40=$AC$55,'[1]Multi-Field'!Q40=$AC$74),"x","")</f>
        <v/>
      </c>
      <c r="BS794" s="409" t="str">
        <f>IF(OR('[1]Multi-Field'!Q40=$AC$20,'[1]Multi-Field'!Q40=$AC$27,'[1]Multi-Field'!Q40=$AC$63,'[1]Multi-Field'!Q40=$AC$103),"x","")</f>
        <v/>
      </c>
      <c r="BT794" s="409" t="str">
        <f>IF(OR('[1]Multi-Field'!Q40=$AC$25,'[1]Multi-Field'!Q40=$AC$83),"x","")</f>
        <v/>
      </c>
      <c r="BU794" s="409" t="str">
        <f>IF('[1]Multi-Field'!Q40=$AC$98,"x","")</f>
        <v/>
      </c>
      <c r="BV794" s="409" t="str">
        <f>IF('[1]Multi-Field'!Q40=$AC$105,"x","")</f>
        <v/>
      </c>
      <c r="BY794" s="409" t="e">
        <f>#VALUE!</f>
        <v>#VALUE!</v>
      </c>
      <c r="BZ794" s="409" t="str">
        <f>IF('[1]Multi-Field'!Q40=$AC$84,"x","")</f>
        <v/>
      </c>
    </row>
    <row r="795" spans="16:78">
      <c r="P795" s="391"/>
      <c r="Q795" s="84"/>
      <c r="R795" s="395"/>
      <c r="S795" s="395"/>
      <c r="T795" s="395"/>
      <c r="U795" s="396"/>
      <c r="BH795" s="409">
        <v>39</v>
      </c>
      <c r="BI795" s="424">
        <f>'[1]Multi-Field'!B41</f>
        <v>0</v>
      </c>
      <c r="BM795" s="409" t="str">
        <f>IF(OR('[1]Multi-Field'!Q41=[1]Lists!$AC$42,'[1]Multi-Field'!Q41=[1]Lists!$AC$43),"x","")</f>
        <v/>
      </c>
      <c r="BN795" s="409" t="str">
        <f>IF(OR('[1]Multi-Field'!Q41=$AC$58,'[1]Multi-Field'!Q41=$AC$285,'[1]Multi-Field'!Q41=$AC$86,'[1]Multi-Field'!Q41=$AC$92,'[1]Multi-Field'!Q41=$AC$93,'[1]Multi-Field'!Q41=$AC$94),"x","")</f>
        <v/>
      </c>
      <c r="BO795" s="409" t="str">
        <f>IF('[1]Multi-Field'!Q41=$AC$87,"x","")</f>
        <v/>
      </c>
      <c r="BP795" s="409" t="str">
        <f>IF(OR('[1]Multi-Field'!Q41=$AC$7,'[1]Multi-Field'!Q41=$AC$3,'[1]Multi-Field'!Q41=$AC$5),"x","")</f>
        <v/>
      </c>
      <c r="BQ795" s="409" t="str">
        <f>IF('[1]Multi-Field'!Q41=$AC$53,"x","")</f>
        <v/>
      </c>
      <c r="BR795" s="409" t="str">
        <f>IF(OR('[1]Multi-Field'!Q41=$AC$53,'[1]Multi-Field'!Q41=$AC$55,'[1]Multi-Field'!Q41=$AC$74),"x","")</f>
        <v/>
      </c>
      <c r="BS795" s="409" t="str">
        <f>IF(OR('[1]Multi-Field'!Q41=$AC$20,'[1]Multi-Field'!Q41=$AC$27,'[1]Multi-Field'!Q41=$AC$63,'[1]Multi-Field'!Q41=$AC$103),"x","")</f>
        <v/>
      </c>
      <c r="BT795" s="409" t="str">
        <f>IF(OR('[1]Multi-Field'!Q41=$AC$25,'[1]Multi-Field'!Q41=$AC$83),"x","")</f>
        <v/>
      </c>
      <c r="BU795" s="409" t="str">
        <f>IF('[1]Multi-Field'!Q41=$AC$98,"x","")</f>
        <v/>
      </c>
      <c r="BV795" s="409" t="str">
        <f>IF('[1]Multi-Field'!Q41=$AC$105,"x","")</f>
        <v/>
      </c>
      <c r="BY795" s="409" t="e">
        <f>#VALUE!</f>
        <v>#VALUE!</v>
      </c>
      <c r="BZ795" s="409" t="str">
        <f>IF('[1]Multi-Field'!Q41=$AC$84,"x","")</f>
        <v/>
      </c>
    </row>
    <row r="796" spans="16:78">
      <c r="P796" s="391"/>
      <c r="Q796" s="84"/>
      <c r="R796" s="395"/>
      <c r="S796" s="395"/>
      <c r="T796" s="395"/>
      <c r="U796" s="396"/>
      <c r="BH796" s="409">
        <v>40</v>
      </c>
      <c r="BI796" s="424">
        <f>'[1]Multi-Field'!B42</f>
        <v>0</v>
      </c>
      <c r="BM796" s="409" t="str">
        <f>IF(OR('[1]Multi-Field'!Q42=[1]Lists!$AC$42,'[1]Multi-Field'!Q42=[1]Lists!$AC$43),"x","")</f>
        <v/>
      </c>
      <c r="BN796" s="409" t="str">
        <f>IF(OR('[1]Multi-Field'!Q42=$AC$58,'[1]Multi-Field'!Q42=$AC$285,'[1]Multi-Field'!Q42=$AC$86,'[1]Multi-Field'!Q42=$AC$92,'[1]Multi-Field'!Q42=$AC$93,'[1]Multi-Field'!Q42=$AC$94),"x","")</f>
        <v/>
      </c>
      <c r="BO796" s="409" t="str">
        <f>IF('[1]Multi-Field'!Q42=$AC$87,"x","")</f>
        <v/>
      </c>
      <c r="BP796" s="409" t="str">
        <f>IF(OR('[1]Multi-Field'!Q42=$AC$7,'[1]Multi-Field'!Q42=$AC$3,'[1]Multi-Field'!Q42=$AC$5),"x","")</f>
        <v/>
      </c>
      <c r="BQ796" s="409" t="str">
        <f>IF('[1]Multi-Field'!Q42=$AC$53,"x","")</f>
        <v/>
      </c>
      <c r="BR796" s="409" t="str">
        <f>IF(OR('[1]Multi-Field'!Q42=$AC$53,'[1]Multi-Field'!Q42=$AC$55,'[1]Multi-Field'!Q42=$AC$74),"x","")</f>
        <v/>
      </c>
      <c r="BS796" s="409" t="str">
        <f>IF(OR('[1]Multi-Field'!Q42=$AC$20,'[1]Multi-Field'!Q42=$AC$27,'[1]Multi-Field'!Q42=$AC$63,'[1]Multi-Field'!Q42=$AC$103),"x","")</f>
        <v/>
      </c>
      <c r="BT796" s="409" t="str">
        <f>IF(OR('[1]Multi-Field'!Q42=$AC$25,'[1]Multi-Field'!Q42=$AC$83),"x","")</f>
        <v/>
      </c>
      <c r="BU796" s="409" t="str">
        <f>IF('[1]Multi-Field'!Q42=$AC$98,"x","")</f>
        <v/>
      </c>
      <c r="BV796" s="409" t="str">
        <f>IF('[1]Multi-Field'!Q42=$AC$105,"x","")</f>
        <v/>
      </c>
      <c r="BY796" s="409" t="e">
        <f>#VALUE!</f>
        <v>#VALUE!</v>
      </c>
      <c r="BZ796" s="409" t="str">
        <f>IF('[1]Multi-Field'!Q42=$AC$84,"x","")</f>
        <v/>
      </c>
    </row>
    <row r="797" spans="16:78" ht="13.5" thickBot="1">
      <c r="P797" s="391"/>
      <c r="Q797" s="85"/>
      <c r="R797" s="397"/>
      <c r="S797" s="397"/>
      <c r="T797" s="397"/>
      <c r="U797" s="398"/>
      <c r="BH797" s="409">
        <v>41</v>
      </c>
      <c r="BI797" s="424">
        <f>'[1]Multi-Field'!B43</f>
        <v>0</v>
      </c>
      <c r="BM797" s="409" t="str">
        <f>IF(OR('[1]Multi-Field'!Q43=[1]Lists!$AC$42,'[1]Multi-Field'!Q43=[1]Lists!$AC$43),"x","")</f>
        <v>x</v>
      </c>
      <c r="BN797" s="409" t="str">
        <f>IF(OR('[1]Multi-Field'!Q43=$AC$58,'[1]Multi-Field'!Q43=$AC$285,'[1]Multi-Field'!Q43=$AC$86,'[1]Multi-Field'!Q43=$AC$92,'[1]Multi-Field'!Q43=$AC$93,'[1]Multi-Field'!Q43=$AC$94),"x","")</f>
        <v/>
      </c>
      <c r="BO797" s="409" t="str">
        <f>IF('[1]Multi-Field'!Q43=$AC$87,"x","")</f>
        <v/>
      </c>
      <c r="BP797" s="409" t="str">
        <f>IF(OR('[1]Multi-Field'!Q43=$AC$7,'[1]Multi-Field'!Q43=$AC$3,'[1]Multi-Field'!Q43=$AC$5),"x","")</f>
        <v/>
      </c>
      <c r="BQ797" s="409" t="str">
        <f>IF('[1]Multi-Field'!Q43=$AC$53,"x","")</f>
        <v/>
      </c>
      <c r="BR797" s="409" t="str">
        <f>IF(OR('[1]Multi-Field'!Q43=$AC$53,'[1]Multi-Field'!Q43=$AC$55,'[1]Multi-Field'!Q43=$AC$74),"x","")</f>
        <v/>
      </c>
      <c r="BS797" s="409" t="str">
        <f>IF(OR('[1]Multi-Field'!Q43=$AC$20,'[1]Multi-Field'!Q43=$AC$27,'[1]Multi-Field'!Q43=$AC$63,'[1]Multi-Field'!Q43=$AC$103),"x","")</f>
        <v/>
      </c>
      <c r="BT797" s="409" t="str">
        <f>IF(OR('[1]Multi-Field'!Q43=$AC$25,'[1]Multi-Field'!Q43=$AC$83),"x","")</f>
        <v/>
      </c>
      <c r="BU797" s="409" t="str">
        <f>IF('[1]Multi-Field'!Q43=$AC$98,"x","")</f>
        <v/>
      </c>
      <c r="BV797" s="409" t="str">
        <f>IF('[1]Multi-Field'!Q43=$AC$105,"x","")</f>
        <v/>
      </c>
      <c r="BY797" s="409" t="e">
        <f>#VALUE!</f>
        <v>#VALUE!</v>
      </c>
      <c r="BZ797" s="409" t="str">
        <f>IF('[1]Multi-Field'!Q43=$AC$84,"x","")</f>
        <v/>
      </c>
    </row>
    <row r="798" spans="16:78">
      <c r="P798" s="391"/>
      <c r="Q798" s="83"/>
      <c r="R798" s="395"/>
      <c r="S798" s="395"/>
      <c r="T798" s="395"/>
      <c r="U798" s="396"/>
      <c r="BH798" s="409">
        <v>42</v>
      </c>
      <c r="BI798" s="424">
        <f>'[1]Multi-Field'!B44</f>
        <v>0</v>
      </c>
      <c r="BM798" s="409" t="str">
        <f>IF(OR('[1]Multi-Field'!Q44=[1]Lists!$AC$42,'[1]Multi-Field'!Q44=[1]Lists!$AC$43),"x","")</f>
        <v>x</v>
      </c>
      <c r="BN798" s="409" t="str">
        <f>IF(OR('[1]Multi-Field'!Q44=$AC$58,'[1]Multi-Field'!Q44=$AC$285,'[1]Multi-Field'!Q44=$AC$86,'[1]Multi-Field'!Q44=$AC$92,'[1]Multi-Field'!Q44=$AC$93,'[1]Multi-Field'!Q44=$AC$94),"x","")</f>
        <v/>
      </c>
      <c r="BO798" s="409" t="str">
        <f>IF('[1]Multi-Field'!Q44=$AC$87,"x","")</f>
        <v/>
      </c>
      <c r="BP798" s="409" t="str">
        <f>IF(OR('[1]Multi-Field'!Q44=$AC$7,'[1]Multi-Field'!Q44=$AC$3,'[1]Multi-Field'!Q44=$AC$5),"x","")</f>
        <v/>
      </c>
      <c r="BQ798" s="409" t="str">
        <f>IF('[1]Multi-Field'!Q44=$AC$53,"x","")</f>
        <v/>
      </c>
      <c r="BR798" s="409" t="str">
        <f>IF(OR('[1]Multi-Field'!Q44=$AC$53,'[1]Multi-Field'!Q44=$AC$55,'[1]Multi-Field'!Q44=$AC$74),"x","")</f>
        <v/>
      </c>
      <c r="BS798" s="409" t="str">
        <f>IF(OR('[1]Multi-Field'!Q44=$AC$20,'[1]Multi-Field'!Q44=$AC$27,'[1]Multi-Field'!Q44=$AC$63,'[1]Multi-Field'!Q44=$AC$103),"x","")</f>
        <v/>
      </c>
      <c r="BT798" s="409" t="str">
        <f>IF(OR('[1]Multi-Field'!Q44=$AC$25,'[1]Multi-Field'!Q44=$AC$83),"x","")</f>
        <v/>
      </c>
      <c r="BU798" s="409" t="str">
        <f>IF('[1]Multi-Field'!Q44=$AC$98,"x","")</f>
        <v/>
      </c>
      <c r="BV798" s="409" t="str">
        <f>IF('[1]Multi-Field'!Q44=$AC$105,"x","")</f>
        <v/>
      </c>
      <c r="BY798" s="409" t="e">
        <f>#VALUE!</f>
        <v>#VALUE!</v>
      </c>
      <c r="BZ798" s="409" t="str">
        <f>IF('[1]Multi-Field'!Q44=$AC$84,"x","")</f>
        <v/>
      </c>
    </row>
    <row r="799" spans="16:78">
      <c r="P799" s="391"/>
      <c r="Q799" s="84"/>
      <c r="R799" s="395"/>
      <c r="S799" s="395"/>
      <c r="T799" s="395"/>
      <c r="U799" s="396"/>
      <c r="BH799" s="409">
        <v>43</v>
      </c>
      <c r="BI799" s="424">
        <f>'[1]Multi-Field'!B45</f>
        <v>0</v>
      </c>
      <c r="BM799" s="409" t="str">
        <f>IF(OR('[1]Multi-Field'!Q45=[1]Lists!$AC$42,'[1]Multi-Field'!Q45=[1]Lists!$AC$43),"x","")</f>
        <v/>
      </c>
      <c r="BN799" s="409" t="str">
        <f>IF(OR('[1]Multi-Field'!Q45=$AC$58,'[1]Multi-Field'!Q45=$AC$285,'[1]Multi-Field'!Q45=$AC$86,'[1]Multi-Field'!Q45=$AC$92,'[1]Multi-Field'!Q45=$AC$93,'[1]Multi-Field'!Q45=$AC$94),"x","")</f>
        <v/>
      </c>
      <c r="BO799" s="409" t="str">
        <f>IF('[1]Multi-Field'!Q45=$AC$87,"x","")</f>
        <v/>
      </c>
      <c r="BP799" s="409" t="str">
        <f>IF(OR('[1]Multi-Field'!Q45=$AC$7,'[1]Multi-Field'!Q45=$AC$3,'[1]Multi-Field'!Q45=$AC$5),"x","")</f>
        <v/>
      </c>
      <c r="BQ799" s="409" t="str">
        <f>IF('[1]Multi-Field'!Q45=$AC$53,"x","")</f>
        <v/>
      </c>
      <c r="BR799" s="409" t="str">
        <f>IF(OR('[1]Multi-Field'!Q45=$AC$53,'[1]Multi-Field'!Q45=$AC$55,'[1]Multi-Field'!Q45=$AC$74),"x","")</f>
        <v/>
      </c>
      <c r="BS799" s="409" t="str">
        <f>IF(OR('[1]Multi-Field'!Q45=$AC$20,'[1]Multi-Field'!Q45=$AC$27,'[1]Multi-Field'!Q45=$AC$63,'[1]Multi-Field'!Q45=$AC$103),"x","")</f>
        <v/>
      </c>
      <c r="BT799" s="409" t="str">
        <f>IF(OR('[1]Multi-Field'!Q45=$AC$25,'[1]Multi-Field'!Q45=$AC$83),"x","")</f>
        <v/>
      </c>
      <c r="BU799" s="409" t="str">
        <f>IF('[1]Multi-Field'!Q45=$AC$98,"x","")</f>
        <v/>
      </c>
      <c r="BV799" s="409" t="str">
        <f>IF('[1]Multi-Field'!Q45=$AC$105,"x","")</f>
        <v/>
      </c>
      <c r="BY799" s="409" t="e">
        <f>#VALUE!</f>
        <v>#VALUE!</v>
      </c>
      <c r="BZ799" s="409" t="str">
        <f>IF('[1]Multi-Field'!Q45=$AC$84,"x","")</f>
        <v/>
      </c>
    </row>
    <row r="800" spans="16:78">
      <c r="P800" s="391"/>
      <c r="Q800" s="84"/>
      <c r="R800" s="395"/>
      <c r="S800" s="395"/>
      <c r="T800" s="395"/>
      <c r="U800" s="396"/>
      <c r="BH800" s="409">
        <v>44</v>
      </c>
      <c r="BI800" s="424">
        <f>'[1]Multi-Field'!B46</f>
        <v>0</v>
      </c>
      <c r="BM800" s="409" t="str">
        <f>IF(OR('[1]Multi-Field'!Q46=[1]Lists!$AC$42,'[1]Multi-Field'!Q46=[1]Lists!$AC$43),"x","")</f>
        <v/>
      </c>
      <c r="BN800" s="409" t="str">
        <f>IF(OR('[1]Multi-Field'!Q46=$AC$58,'[1]Multi-Field'!Q46=$AC$285,'[1]Multi-Field'!Q46=$AC$86,'[1]Multi-Field'!Q46=$AC$92,'[1]Multi-Field'!Q46=$AC$93,'[1]Multi-Field'!Q46=$AC$94),"x","")</f>
        <v/>
      </c>
      <c r="BO800" s="409" t="str">
        <f>IF('[1]Multi-Field'!Q46=$AC$87,"x","")</f>
        <v/>
      </c>
      <c r="BP800" s="409" t="str">
        <f>IF(OR('[1]Multi-Field'!Q46=$AC$7,'[1]Multi-Field'!Q46=$AC$3,'[1]Multi-Field'!Q46=$AC$5),"x","")</f>
        <v/>
      </c>
      <c r="BQ800" s="409" t="str">
        <f>IF('[1]Multi-Field'!Q46=$AC$53,"x","")</f>
        <v/>
      </c>
      <c r="BR800" s="409" t="str">
        <f>IF(OR('[1]Multi-Field'!Q46=$AC$53,'[1]Multi-Field'!Q46=$AC$55,'[1]Multi-Field'!Q46=$AC$74),"x","")</f>
        <v/>
      </c>
      <c r="BS800" s="409" t="str">
        <f>IF(OR('[1]Multi-Field'!Q46=$AC$20,'[1]Multi-Field'!Q46=$AC$27,'[1]Multi-Field'!Q46=$AC$63,'[1]Multi-Field'!Q46=$AC$103),"x","")</f>
        <v/>
      </c>
      <c r="BT800" s="409" t="str">
        <f>IF(OR('[1]Multi-Field'!Q46=$AC$25,'[1]Multi-Field'!Q46=$AC$83),"x","")</f>
        <v/>
      </c>
      <c r="BU800" s="409" t="str">
        <f>IF('[1]Multi-Field'!Q46=$AC$98,"x","")</f>
        <v/>
      </c>
      <c r="BV800" s="409" t="str">
        <f>IF('[1]Multi-Field'!Q46=$AC$105,"x","")</f>
        <v/>
      </c>
      <c r="BY800" s="409" t="e">
        <f>#VALUE!</f>
        <v>#VALUE!</v>
      </c>
      <c r="BZ800" s="409" t="str">
        <f>IF('[1]Multi-Field'!Q46=$AC$84,"x","")</f>
        <v/>
      </c>
    </row>
    <row r="801" spans="16:78" ht="13.5" thickBot="1">
      <c r="P801" s="391"/>
      <c r="Q801" s="85"/>
      <c r="R801" s="397"/>
      <c r="S801" s="397"/>
      <c r="T801" s="397"/>
      <c r="U801" s="398"/>
      <c r="BH801" s="409">
        <v>45</v>
      </c>
      <c r="BI801" s="424">
        <f>'[1]Multi-Field'!B47</f>
        <v>0</v>
      </c>
      <c r="BM801" s="409" t="str">
        <f>IF(OR('[1]Multi-Field'!Q47=[1]Lists!$AC$42,'[1]Multi-Field'!Q47=[1]Lists!$AC$43),"x","")</f>
        <v/>
      </c>
      <c r="BN801" s="409" t="str">
        <f>IF(OR('[1]Multi-Field'!Q47=$AC$58,'[1]Multi-Field'!Q47=$AC$285,'[1]Multi-Field'!Q47=$AC$86,'[1]Multi-Field'!Q47=$AC$92,'[1]Multi-Field'!Q47=$AC$93,'[1]Multi-Field'!Q47=$AC$94),"x","")</f>
        <v/>
      </c>
      <c r="BO801" s="409" t="str">
        <f>IF('[1]Multi-Field'!Q47=$AC$87,"x","")</f>
        <v/>
      </c>
      <c r="BP801" s="409" t="str">
        <f>IF(OR('[1]Multi-Field'!Q47=$AC$7,'[1]Multi-Field'!Q47=$AC$3,'[1]Multi-Field'!Q47=$AC$5),"x","")</f>
        <v/>
      </c>
      <c r="BQ801" s="409" t="str">
        <f>IF('[1]Multi-Field'!Q47=$AC$53,"x","")</f>
        <v/>
      </c>
      <c r="BR801" s="409" t="str">
        <f>IF(OR('[1]Multi-Field'!Q47=$AC$53,'[1]Multi-Field'!Q47=$AC$55,'[1]Multi-Field'!Q47=$AC$74),"x","")</f>
        <v/>
      </c>
      <c r="BS801" s="409" t="str">
        <f>IF(OR('[1]Multi-Field'!Q47=$AC$20,'[1]Multi-Field'!Q47=$AC$27,'[1]Multi-Field'!Q47=$AC$63,'[1]Multi-Field'!Q47=$AC$103),"x","")</f>
        <v/>
      </c>
      <c r="BT801" s="409" t="str">
        <f>IF(OR('[1]Multi-Field'!Q47=$AC$25,'[1]Multi-Field'!Q47=$AC$83),"x","")</f>
        <v/>
      </c>
      <c r="BU801" s="409" t="str">
        <f>IF('[1]Multi-Field'!Q47=$AC$98,"x","")</f>
        <v/>
      </c>
      <c r="BV801" s="409" t="str">
        <f>IF('[1]Multi-Field'!Q47=$AC$105,"x","")</f>
        <v/>
      </c>
      <c r="BY801" s="409" t="e">
        <f>#VALUE!</f>
        <v>#VALUE!</v>
      </c>
      <c r="BZ801" s="409" t="str">
        <f>IF('[1]Multi-Field'!Q47=$AC$84,"x","")</f>
        <v/>
      </c>
    </row>
    <row r="802" spans="16:78">
      <c r="P802" s="391"/>
      <c r="Q802" s="83"/>
      <c r="R802" s="395"/>
      <c r="S802" s="395"/>
      <c r="T802" s="395"/>
      <c r="U802" s="396"/>
      <c r="BH802" s="409">
        <v>46</v>
      </c>
      <c r="BI802" s="424">
        <f>'[1]Multi-Field'!B48</f>
        <v>0</v>
      </c>
      <c r="BM802" s="409" t="str">
        <f>IF(OR('[1]Multi-Field'!Q48=[1]Lists!$AC$42,'[1]Multi-Field'!Q48=[1]Lists!$AC$43),"x","")</f>
        <v/>
      </c>
      <c r="BN802" s="409" t="str">
        <f>IF(OR('[1]Multi-Field'!Q48=$AC$58,'[1]Multi-Field'!Q48=$AC$285,'[1]Multi-Field'!Q48=$AC$86,'[1]Multi-Field'!Q48=$AC$92,'[1]Multi-Field'!Q48=$AC$93,'[1]Multi-Field'!Q48=$AC$94),"x","")</f>
        <v/>
      </c>
      <c r="BO802" s="409" t="str">
        <f>IF('[1]Multi-Field'!Q48=$AC$87,"x","")</f>
        <v/>
      </c>
      <c r="BP802" s="409" t="str">
        <f>IF(OR('[1]Multi-Field'!Q48=$AC$7,'[1]Multi-Field'!Q48=$AC$3,'[1]Multi-Field'!Q48=$AC$5),"x","")</f>
        <v/>
      </c>
      <c r="BQ802" s="409" t="str">
        <f>IF('[1]Multi-Field'!Q48=$AC$53,"x","")</f>
        <v/>
      </c>
      <c r="BR802" s="409" t="str">
        <f>IF(OR('[1]Multi-Field'!Q48=$AC$53,'[1]Multi-Field'!Q48=$AC$55,'[1]Multi-Field'!Q48=$AC$74),"x","")</f>
        <v/>
      </c>
      <c r="BS802" s="409" t="str">
        <f>IF(OR('[1]Multi-Field'!Q48=$AC$20,'[1]Multi-Field'!Q48=$AC$27,'[1]Multi-Field'!Q48=$AC$63,'[1]Multi-Field'!Q48=$AC$103),"x","")</f>
        <v/>
      </c>
      <c r="BT802" s="409" t="str">
        <f>IF(OR('[1]Multi-Field'!Q48=$AC$25,'[1]Multi-Field'!Q48=$AC$83),"x","")</f>
        <v/>
      </c>
      <c r="BU802" s="409" t="str">
        <f>IF('[1]Multi-Field'!Q48=$AC$98,"x","")</f>
        <v/>
      </c>
      <c r="BV802" s="409" t="str">
        <f>IF('[1]Multi-Field'!Q48=$AC$105,"x","")</f>
        <v/>
      </c>
      <c r="BY802" s="409" t="e">
        <f>#VALUE!</f>
        <v>#VALUE!</v>
      </c>
      <c r="BZ802" s="409" t="str">
        <f>IF('[1]Multi-Field'!Q48=$AC$84,"x","")</f>
        <v/>
      </c>
    </row>
    <row r="803" spans="16:78">
      <c r="P803" s="391"/>
      <c r="Q803" s="84"/>
      <c r="R803" s="395"/>
      <c r="S803" s="395"/>
      <c r="T803" s="395"/>
      <c r="U803" s="396"/>
      <c r="BH803" s="409">
        <v>47</v>
      </c>
      <c r="BI803" s="424">
        <f>'[1]Multi-Field'!B49</f>
        <v>0</v>
      </c>
      <c r="BM803" s="409" t="str">
        <f>IF(OR('[1]Multi-Field'!Q49=[1]Lists!$AC$42,'[1]Multi-Field'!Q49=[1]Lists!$AC$43),"x","")</f>
        <v/>
      </c>
      <c r="BN803" s="409" t="str">
        <f>IF(OR('[1]Multi-Field'!Q49=$AC$58,'[1]Multi-Field'!Q49=$AC$285,'[1]Multi-Field'!Q49=$AC$86,'[1]Multi-Field'!Q49=$AC$92,'[1]Multi-Field'!Q49=$AC$93,'[1]Multi-Field'!Q49=$AC$94),"x","")</f>
        <v/>
      </c>
      <c r="BO803" s="409" t="str">
        <f>IF('[1]Multi-Field'!Q49=$AC$87,"x","")</f>
        <v/>
      </c>
      <c r="BP803" s="409" t="str">
        <f>IF(OR('[1]Multi-Field'!Q49=$AC$7,'[1]Multi-Field'!Q49=$AC$3,'[1]Multi-Field'!Q49=$AC$5),"x","")</f>
        <v/>
      </c>
      <c r="BQ803" s="409" t="str">
        <f>IF('[1]Multi-Field'!Q49=$AC$53,"x","")</f>
        <v/>
      </c>
      <c r="BR803" s="409" t="str">
        <f>IF(OR('[1]Multi-Field'!Q49=$AC$53,'[1]Multi-Field'!Q49=$AC$55,'[1]Multi-Field'!Q49=$AC$74),"x","")</f>
        <v/>
      </c>
      <c r="BS803" s="409" t="str">
        <f>IF(OR('[1]Multi-Field'!Q49=$AC$20,'[1]Multi-Field'!Q49=$AC$27,'[1]Multi-Field'!Q49=$AC$63,'[1]Multi-Field'!Q49=$AC$103),"x","")</f>
        <v/>
      </c>
      <c r="BT803" s="409" t="str">
        <f>IF(OR('[1]Multi-Field'!Q49=$AC$25,'[1]Multi-Field'!Q49=$AC$83),"x","")</f>
        <v/>
      </c>
      <c r="BU803" s="409" t="str">
        <f>IF('[1]Multi-Field'!Q49=$AC$98,"x","")</f>
        <v/>
      </c>
      <c r="BV803" s="409" t="str">
        <f>IF('[1]Multi-Field'!Q49=$AC$105,"x","")</f>
        <v/>
      </c>
      <c r="BY803" s="409" t="e">
        <f>#VALUE!</f>
        <v>#VALUE!</v>
      </c>
      <c r="BZ803" s="409" t="str">
        <f>IF('[1]Multi-Field'!Q49=$AC$84,"x","")</f>
        <v/>
      </c>
    </row>
    <row r="804" spans="16:78">
      <c r="P804" s="391"/>
      <c r="Q804" s="84"/>
      <c r="R804" s="395"/>
      <c r="S804" s="395"/>
      <c r="T804" s="395"/>
      <c r="U804" s="396"/>
      <c r="BH804" s="409">
        <v>48</v>
      </c>
      <c r="BI804" s="424">
        <f>'[1]Multi-Field'!B50</f>
        <v>0</v>
      </c>
      <c r="BM804" s="409" t="str">
        <f>IF(OR('[1]Multi-Field'!Q50=[1]Lists!$AC$42,'[1]Multi-Field'!Q50=[1]Lists!$AC$43),"x","")</f>
        <v/>
      </c>
      <c r="BN804" s="409" t="str">
        <f>IF(OR('[1]Multi-Field'!Q50=$AC$58,'[1]Multi-Field'!Q50=$AC$285,'[1]Multi-Field'!Q50=$AC$86,'[1]Multi-Field'!Q50=$AC$92,'[1]Multi-Field'!Q50=$AC$93,'[1]Multi-Field'!Q50=$AC$94),"x","")</f>
        <v/>
      </c>
      <c r="BO804" s="409" t="str">
        <f>IF('[1]Multi-Field'!Q50=$AC$87,"x","")</f>
        <v/>
      </c>
      <c r="BP804" s="409" t="str">
        <f>IF(OR('[1]Multi-Field'!Q50=$AC$7,'[1]Multi-Field'!Q50=$AC$3,'[1]Multi-Field'!Q50=$AC$5),"x","")</f>
        <v/>
      </c>
      <c r="BQ804" s="409" t="str">
        <f>IF('[1]Multi-Field'!Q50=$AC$53,"x","")</f>
        <v/>
      </c>
      <c r="BR804" s="409" t="str">
        <f>IF(OR('[1]Multi-Field'!Q50=$AC$53,'[1]Multi-Field'!Q50=$AC$55,'[1]Multi-Field'!Q50=$AC$74),"x","")</f>
        <v/>
      </c>
      <c r="BS804" s="409" t="str">
        <f>IF(OR('[1]Multi-Field'!Q50=$AC$20,'[1]Multi-Field'!Q50=$AC$27,'[1]Multi-Field'!Q50=$AC$63,'[1]Multi-Field'!Q50=$AC$103),"x","")</f>
        <v/>
      </c>
      <c r="BT804" s="409" t="str">
        <f>IF(OR('[1]Multi-Field'!Q50=$AC$25,'[1]Multi-Field'!Q50=$AC$83),"x","")</f>
        <v/>
      </c>
      <c r="BU804" s="409" t="str">
        <f>IF('[1]Multi-Field'!Q50=$AC$98,"x","")</f>
        <v/>
      </c>
      <c r="BV804" s="409" t="str">
        <f>IF('[1]Multi-Field'!Q50=$AC$105,"x","")</f>
        <v/>
      </c>
      <c r="BY804" s="409" t="e">
        <f>#VALUE!</f>
        <v>#VALUE!</v>
      </c>
      <c r="BZ804" s="409" t="str">
        <f>IF('[1]Multi-Field'!Q50=$AC$84,"x","")</f>
        <v/>
      </c>
    </row>
    <row r="805" spans="16:78" ht="13.5" thickBot="1">
      <c r="P805" s="391"/>
      <c r="Q805" s="85"/>
      <c r="R805" s="397"/>
      <c r="S805" s="397"/>
      <c r="T805" s="397"/>
      <c r="U805" s="398"/>
      <c r="BH805" s="409">
        <v>49</v>
      </c>
      <c r="BI805" s="424">
        <f>'[1]Multi-Field'!B51</f>
        <v>0</v>
      </c>
      <c r="BM805" s="409" t="str">
        <f>IF(OR('[1]Multi-Field'!Q51=[1]Lists!$AC$42,'[1]Multi-Field'!Q51=[1]Lists!$AC$43),"x","")</f>
        <v/>
      </c>
      <c r="BN805" s="409" t="str">
        <f>IF(OR('[1]Multi-Field'!Q51=$AC$58,'[1]Multi-Field'!Q51=$AC$285,'[1]Multi-Field'!Q51=$AC$86,'[1]Multi-Field'!Q51=$AC$92,'[1]Multi-Field'!Q51=$AC$93,'[1]Multi-Field'!Q51=$AC$94),"x","")</f>
        <v/>
      </c>
      <c r="BO805" s="409" t="str">
        <f>IF('[1]Multi-Field'!Q51=$AC$87,"x","")</f>
        <v/>
      </c>
      <c r="BP805" s="409" t="str">
        <f>IF(OR('[1]Multi-Field'!Q51=$AC$7,'[1]Multi-Field'!Q51=$AC$3,'[1]Multi-Field'!Q51=$AC$5),"x","")</f>
        <v/>
      </c>
      <c r="BQ805" s="409" t="str">
        <f>IF('[1]Multi-Field'!Q51=$AC$53,"x","")</f>
        <v/>
      </c>
      <c r="BR805" s="409" t="str">
        <f>IF(OR('[1]Multi-Field'!Q51=$AC$53,'[1]Multi-Field'!Q51=$AC$55,'[1]Multi-Field'!Q51=$AC$74),"x","")</f>
        <v/>
      </c>
      <c r="BS805" s="409" t="str">
        <f>IF(OR('[1]Multi-Field'!Q51=$AC$20,'[1]Multi-Field'!Q51=$AC$27,'[1]Multi-Field'!Q51=$AC$63,'[1]Multi-Field'!Q51=$AC$103),"x","")</f>
        <v/>
      </c>
      <c r="BT805" s="409" t="str">
        <f>IF(OR('[1]Multi-Field'!Q51=$AC$25,'[1]Multi-Field'!Q51=$AC$83),"x","")</f>
        <v/>
      </c>
      <c r="BU805" s="409" t="str">
        <f>IF('[1]Multi-Field'!Q51=$AC$98,"x","")</f>
        <v/>
      </c>
      <c r="BV805" s="409" t="str">
        <f>IF('[1]Multi-Field'!Q51=$AC$105,"x","")</f>
        <v/>
      </c>
      <c r="BY805" s="409" t="e">
        <f>#VALUE!</f>
        <v>#VALUE!</v>
      </c>
      <c r="BZ805" s="409" t="str">
        <f>IF('[1]Multi-Field'!Q51=$AC$84,"x","")</f>
        <v/>
      </c>
    </row>
    <row r="806" spans="16:78">
      <c r="P806" s="391"/>
      <c r="Q806" s="83"/>
      <c r="R806" s="395"/>
      <c r="S806" s="395"/>
      <c r="T806" s="395"/>
      <c r="U806" s="396"/>
      <c r="BH806" s="409">
        <v>50</v>
      </c>
      <c r="BI806" s="424">
        <f>'[1]Multi-Field'!B52</f>
        <v>0</v>
      </c>
      <c r="BM806" s="409" t="str">
        <f>IF(OR('[1]Multi-Field'!Q52=[1]Lists!$AC$42,'[1]Multi-Field'!Q52=[1]Lists!$AC$43),"x","")</f>
        <v/>
      </c>
      <c r="BN806" s="409" t="str">
        <f>IF(OR('[1]Multi-Field'!Q52=$AC$58,'[1]Multi-Field'!Q52=$AC$285,'[1]Multi-Field'!Q52=$AC$86,'[1]Multi-Field'!Q52=$AC$92,'[1]Multi-Field'!Q52=$AC$93,'[1]Multi-Field'!Q52=$AC$94),"x","")</f>
        <v/>
      </c>
      <c r="BO806" s="409" t="str">
        <f>IF('[1]Multi-Field'!Q52=$AC$87,"x","")</f>
        <v/>
      </c>
      <c r="BP806" s="409" t="str">
        <f>IF(OR('[1]Multi-Field'!Q52=$AC$7,'[1]Multi-Field'!Q52=$AC$3,'[1]Multi-Field'!Q52=$AC$5),"x","")</f>
        <v/>
      </c>
      <c r="BQ806" s="409" t="str">
        <f>IF('[1]Multi-Field'!Q52=$AC$53,"x","")</f>
        <v/>
      </c>
      <c r="BR806" s="409" t="str">
        <f>IF(OR('[1]Multi-Field'!Q52=$AC$53,'[1]Multi-Field'!Q52=$AC$55,'[1]Multi-Field'!Q52=$AC$74),"x","")</f>
        <v/>
      </c>
      <c r="BS806" s="409" t="str">
        <f>IF(OR('[1]Multi-Field'!Q52=$AC$20,'[1]Multi-Field'!Q52=$AC$27,'[1]Multi-Field'!Q52=$AC$63,'[1]Multi-Field'!Q52=$AC$103),"x","")</f>
        <v/>
      </c>
      <c r="BT806" s="409" t="str">
        <f>IF(OR('[1]Multi-Field'!Q52=$AC$25,'[1]Multi-Field'!Q52=$AC$83),"x","")</f>
        <v/>
      </c>
      <c r="BU806" s="409" t="str">
        <f>IF('[1]Multi-Field'!Q52=$AC$98,"x","")</f>
        <v/>
      </c>
      <c r="BV806" s="409" t="str">
        <f>IF('[1]Multi-Field'!Q52=$AC$105,"x","")</f>
        <v/>
      </c>
      <c r="BY806" s="409" t="e">
        <f>#VALUE!</f>
        <v>#VALUE!</v>
      </c>
      <c r="BZ806" s="409" t="str">
        <f>IF('[1]Multi-Field'!Q52=$AC$84,"x","")</f>
        <v/>
      </c>
    </row>
    <row r="807" spans="16:78">
      <c r="P807" s="391"/>
      <c r="Q807" s="84"/>
      <c r="R807" s="395"/>
      <c r="S807" s="395"/>
      <c r="T807" s="395"/>
      <c r="U807" s="396"/>
      <c r="BH807" s="409">
        <v>51</v>
      </c>
      <c r="BI807" s="424">
        <f>'[1]Multi-Field'!B53</f>
        <v>0</v>
      </c>
      <c r="BM807" s="409" t="str">
        <f>IF(OR('[1]Multi-Field'!Q53=[1]Lists!$AC$42,'[1]Multi-Field'!Q53=[1]Lists!$AC$43),"x","")</f>
        <v/>
      </c>
      <c r="BN807" s="409" t="str">
        <f>IF(OR('[1]Multi-Field'!Q53=$AC$58,'[1]Multi-Field'!Q53=$AC$285,'[1]Multi-Field'!Q53=$AC$86,'[1]Multi-Field'!Q53=$AC$92,'[1]Multi-Field'!Q53=$AC$93,'[1]Multi-Field'!Q53=$AC$94),"x","")</f>
        <v/>
      </c>
      <c r="BO807" s="409" t="str">
        <f>IF('[1]Multi-Field'!Q53=$AC$87,"x","")</f>
        <v/>
      </c>
      <c r="BP807" s="409" t="str">
        <f>IF(OR('[1]Multi-Field'!Q53=$AC$7,'[1]Multi-Field'!Q53=$AC$3,'[1]Multi-Field'!Q53=$AC$5),"x","")</f>
        <v/>
      </c>
      <c r="BQ807" s="409" t="str">
        <f>IF('[1]Multi-Field'!Q53=$AC$53,"x","")</f>
        <v/>
      </c>
      <c r="BR807" s="409" t="str">
        <f>IF(OR('[1]Multi-Field'!Q53=$AC$53,'[1]Multi-Field'!Q53=$AC$55,'[1]Multi-Field'!Q53=$AC$74),"x","")</f>
        <v/>
      </c>
      <c r="BS807" s="409" t="str">
        <f>IF(OR('[1]Multi-Field'!Q53=$AC$20,'[1]Multi-Field'!Q53=$AC$27,'[1]Multi-Field'!Q53=$AC$63,'[1]Multi-Field'!Q53=$AC$103),"x","")</f>
        <v/>
      </c>
      <c r="BT807" s="409" t="str">
        <f>IF(OR('[1]Multi-Field'!Q53=$AC$25,'[1]Multi-Field'!Q53=$AC$83),"x","")</f>
        <v/>
      </c>
      <c r="BU807" s="409" t="str">
        <f>IF('[1]Multi-Field'!Q53=$AC$98,"x","")</f>
        <v/>
      </c>
      <c r="BV807" s="409" t="str">
        <f>IF('[1]Multi-Field'!Q53=$AC$105,"x","")</f>
        <v/>
      </c>
      <c r="BY807" s="409" t="e">
        <f>#VALUE!</f>
        <v>#VALUE!</v>
      </c>
      <c r="BZ807" s="409" t="str">
        <f>IF('[1]Multi-Field'!Q53=$AC$84,"x","")</f>
        <v/>
      </c>
    </row>
    <row r="808" spans="16:78">
      <c r="P808" s="391"/>
      <c r="Q808" s="84"/>
      <c r="R808" s="395"/>
      <c r="S808" s="395"/>
      <c r="T808" s="395"/>
      <c r="U808" s="396"/>
      <c r="BH808" s="409">
        <v>52</v>
      </c>
      <c r="BI808" s="424">
        <f>'[1]Multi-Field'!B54</f>
        <v>0</v>
      </c>
      <c r="BM808" s="409" t="str">
        <f>IF(OR('[1]Multi-Field'!Q54=[1]Lists!$AC$42,'[1]Multi-Field'!Q54=[1]Lists!$AC$43),"x","")</f>
        <v/>
      </c>
      <c r="BN808" s="409" t="str">
        <f>IF(OR('[1]Multi-Field'!Q54=$AC$58,'[1]Multi-Field'!Q54=$AC$285,'[1]Multi-Field'!Q54=$AC$86,'[1]Multi-Field'!Q54=$AC$92,'[1]Multi-Field'!Q54=$AC$93,'[1]Multi-Field'!Q54=$AC$94),"x","")</f>
        <v/>
      </c>
      <c r="BO808" s="409" t="str">
        <f>IF('[1]Multi-Field'!Q54=$AC$87,"x","")</f>
        <v/>
      </c>
      <c r="BP808" s="409" t="str">
        <f>IF(OR('[1]Multi-Field'!Q54=$AC$7,'[1]Multi-Field'!Q54=$AC$3,'[1]Multi-Field'!Q54=$AC$5),"x","")</f>
        <v/>
      </c>
      <c r="BQ808" s="409" t="str">
        <f>IF('[1]Multi-Field'!Q54=$AC$53,"x","")</f>
        <v>x</v>
      </c>
      <c r="BR808" s="409" t="str">
        <f>IF(OR('[1]Multi-Field'!Q54=$AC$53,'[1]Multi-Field'!Q54=$AC$55,'[1]Multi-Field'!Q54=$AC$74),"x","")</f>
        <v>x</v>
      </c>
      <c r="BS808" s="409" t="str">
        <f>IF(OR('[1]Multi-Field'!Q54=$AC$20,'[1]Multi-Field'!Q54=$AC$27,'[1]Multi-Field'!Q54=$AC$63,'[1]Multi-Field'!Q54=$AC$103),"x","")</f>
        <v/>
      </c>
      <c r="BT808" s="409" t="str">
        <f>IF(OR('[1]Multi-Field'!Q54=$AC$25,'[1]Multi-Field'!Q54=$AC$83),"x","")</f>
        <v/>
      </c>
      <c r="BU808" s="409" t="str">
        <f>IF('[1]Multi-Field'!Q54=$AC$98,"x","")</f>
        <v/>
      </c>
      <c r="BV808" s="409" t="str">
        <f>IF('[1]Multi-Field'!Q54=$AC$105,"x","")</f>
        <v/>
      </c>
      <c r="BY808" s="409" t="e">
        <f>#VALUE!</f>
        <v>#VALUE!</v>
      </c>
      <c r="BZ808" s="409" t="str">
        <f>IF('[1]Multi-Field'!Q54=$AC$84,"x","")</f>
        <v/>
      </c>
    </row>
    <row r="809" spans="16:78" ht="13.5" thickBot="1">
      <c r="P809" s="391"/>
      <c r="Q809" s="85"/>
      <c r="R809" s="397"/>
      <c r="S809" s="397"/>
      <c r="T809" s="397"/>
      <c r="U809" s="398"/>
      <c r="BH809" s="409">
        <v>53</v>
      </c>
      <c r="BI809" s="424">
        <f>'[1]Multi-Field'!B55</f>
        <v>0</v>
      </c>
      <c r="BM809" s="409" t="str">
        <f>IF(OR('[1]Multi-Field'!Q55=[1]Lists!$AC$42,'[1]Multi-Field'!Q55=[1]Lists!$AC$43),"x","")</f>
        <v/>
      </c>
      <c r="BN809" s="409" t="str">
        <f>IF(OR('[1]Multi-Field'!Q55=$AC$58,'[1]Multi-Field'!Q55=$AC$285,'[1]Multi-Field'!Q55=$AC$86,'[1]Multi-Field'!Q55=$AC$92,'[1]Multi-Field'!Q55=$AC$93,'[1]Multi-Field'!Q55=$AC$94),"x","")</f>
        <v/>
      </c>
      <c r="BO809" s="409" t="str">
        <f>IF('[1]Multi-Field'!Q55=$AC$87,"x","")</f>
        <v/>
      </c>
      <c r="BP809" s="409" t="str">
        <f>IF(OR('[1]Multi-Field'!Q55=$AC$7,'[1]Multi-Field'!Q55=$AC$3,'[1]Multi-Field'!Q55=$AC$5),"x","")</f>
        <v/>
      </c>
      <c r="BQ809" s="409" t="str">
        <f>IF('[1]Multi-Field'!Q55=$AC$53,"x","")</f>
        <v/>
      </c>
      <c r="BR809" s="409" t="str">
        <f>IF(OR('[1]Multi-Field'!Q55=$AC$53,'[1]Multi-Field'!Q55=$AC$55,'[1]Multi-Field'!Q55=$AC$74),"x","")</f>
        <v/>
      </c>
      <c r="BS809" s="409" t="str">
        <f>IF(OR('[1]Multi-Field'!Q55=$AC$20,'[1]Multi-Field'!Q55=$AC$27,'[1]Multi-Field'!Q55=$AC$63,'[1]Multi-Field'!Q55=$AC$103),"x","")</f>
        <v/>
      </c>
      <c r="BT809" s="409" t="str">
        <f>IF(OR('[1]Multi-Field'!Q55=$AC$25,'[1]Multi-Field'!Q55=$AC$83),"x","")</f>
        <v/>
      </c>
      <c r="BU809" s="409" t="str">
        <f>IF('[1]Multi-Field'!Q55=$AC$98,"x","")</f>
        <v/>
      </c>
      <c r="BV809" s="409" t="str">
        <f>IF('[1]Multi-Field'!Q55=$AC$105,"x","")</f>
        <v/>
      </c>
      <c r="BY809" s="409" t="e">
        <f>#VALUE!</f>
        <v>#VALUE!</v>
      </c>
      <c r="BZ809" s="409" t="str">
        <f>IF('[1]Multi-Field'!Q55=$AC$84,"x","")</f>
        <v/>
      </c>
    </row>
    <row r="810" spans="16:78">
      <c r="P810" s="391"/>
      <c r="Q810" s="83"/>
      <c r="R810" s="395"/>
      <c r="S810" s="395"/>
      <c r="T810" s="395"/>
      <c r="U810" s="396"/>
      <c r="BH810" s="409">
        <v>54</v>
      </c>
      <c r="BI810" s="424">
        <f>'[1]Multi-Field'!B56</f>
        <v>0</v>
      </c>
      <c r="BM810" s="409" t="str">
        <f>IF(OR('[1]Multi-Field'!Q56=[1]Lists!$AC$42,'[1]Multi-Field'!Q56=[1]Lists!$AC$43),"x","")</f>
        <v/>
      </c>
      <c r="BN810" s="409" t="str">
        <f>IF(OR('[1]Multi-Field'!Q56=$AC$58,'[1]Multi-Field'!Q56=$AC$285,'[1]Multi-Field'!Q56=$AC$86,'[1]Multi-Field'!Q56=$AC$92,'[1]Multi-Field'!Q56=$AC$93,'[1]Multi-Field'!Q56=$AC$94),"x","")</f>
        <v/>
      </c>
      <c r="BO810" s="409" t="str">
        <f>IF('[1]Multi-Field'!Q56=$AC$87,"x","")</f>
        <v/>
      </c>
      <c r="BP810" s="409" t="str">
        <f>IF(OR('[1]Multi-Field'!Q56=$AC$7,'[1]Multi-Field'!Q56=$AC$3,'[1]Multi-Field'!Q56=$AC$5),"x","")</f>
        <v/>
      </c>
      <c r="BQ810" s="409" t="str">
        <f>IF('[1]Multi-Field'!Q56=$AC$53,"x","")</f>
        <v/>
      </c>
      <c r="BR810" s="409" t="str">
        <f>IF(OR('[1]Multi-Field'!Q56=$AC$53,'[1]Multi-Field'!Q56=$AC$55,'[1]Multi-Field'!Q56=$AC$74),"x","")</f>
        <v>x</v>
      </c>
      <c r="BS810" s="409" t="str">
        <f>IF(OR('[1]Multi-Field'!Q56=$AC$20,'[1]Multi-Field'!Q56=$AC$27,'[1]Multi-Field'!Q56=$AC$63,'[1]Multi-Field'!Q56=$AC$103),"x","")</f>
        <v/>
      </c>
      <c r="BT810" s="409" t="str">
        <f>IF(OR('[1]Multi-Field'!Q56=$AC$25,'[1]Multi-Field'!Q56=$AC$83),"x","")</f>
        <v/>
      </c>
      <c r="BU810" s="409" t="str">
        <f>IF('[1]Multi-Field'!Q56=$AC$98,"x","")</f>
        <v/>
      </c>
      <c r="BV810" s="409" t="str">
        <f>IF('[1]Multi-Field'!Q56=$AC$105,"x","")</f>
        <v/>
      </c>
      <c r="BY810" s="409" t="e">
        <f>#VALUE!</f>
        <v>#VALUE!</v>
      </c>
      <c r="BZ810" s="409" t="str">
        <f>IF('[1]Multi-Field'!Q56=$AC$84,"x","")</f>
        <v/>
      </c>
    </row>
    <row r="811" spans="16:78">
      <c r="P811" s="391"/>
      <c r="Q811" s="84"/>
      <c r="R811" s="395"/>
      <c r="S811" s="395"/>
      <c r="T811" s="395"/>
      <c r="U811" s="396"/>
      <c r="BH811" s="409">
        <v>55</v>
      </c>
      <c r="BI811" s="424">
        <f>'[1]Multi-Field'!B57</f>
        <v>0</v>
      </c>
      <c r="BM811" s="409" t="str">
        <f>IF(OR('[1]Multi-Field'!Q57=[1]Lists!$AC$42,'[1]Multi-Field'!Q57=[1]Lists!$AC$43),"x","")</f>
        <v/>
      </c>
      <c r="BN811" s="409" t="str">
        <f>IF(OR('[1]Multi-Field'!Q57=$AC$58,'[1]Multi-Field'!Q57=$AC$285,'[1]Multi-Field'!Q57=$AC$86,'[1]Multi-Field'!Q57=$AC$92,'[1]Multi-Field'!Q57=$AC$93,'[1]Multi-Field'!Q57=$AC$94),"x","")</f>
        <v/>
      </c>
      <c r="BO811" s="409" t="str">
        <f>IF('[1]Multi-Field'!Q57=$AC$87,"x","")</f>
        <v/>
      </c>
      <c r="BP811" s="409" t="str">
        <f>IF(OR('[1]Multi-Field'!Q57=$AC$7,'[1]Multi-Field'!Q57=$AC$3,'[1]Multi-Field'!Q57=$AC$5),"x","")</f>
        <v/>
      </c>
      <c r="BQ811" s="409" t="str">
        <f>IF('[1]Multi-Field'!Q57=$AC$53,"x","")</f>
        <v/>
      </c>
      <c r="BR811" s="409" t="str">
        <f>IF(OR('[1]Multi-Field'!Q57=$AC$53,'[1]Multi-Field'!Q57=$AC$55,'[1]Multi-Field'!Q57=$AC$74),"x","")</f>
        <v/>
      </c>
      <c r="BS811" s="409" t="str">
        <f>IF(OR('[1]Multi-Field'!Q57=$AC$20,'[1]Multi-Field'!Q57=$AC$27,'[1]Multi-Field'!Q57=$AC$63,'[1]Multi-Field'!Q57=$AC$103),"x","")</f>
        <v/>
      </c>
      <c r="BT811" s="409" t="str">
        <f>IF(OR('[1]Multi-Field'!Q57=$AC$25,'[1]Multi-Field'!Q57=$AC$83),"x","")</f>
        <v/>
      </c>
      <c r="BU811" s="409" t="str">
        <f>IF('[1]Multi-Field'!Q57=$AC$98,"x","")</f>
        <v/>
      </c>
      <c r="BV811" s="409" t="str">
        <f>IF('[1]Multi-Field'!Q57=$AC$105,"x","")</f>
        <v/>
      </c>
      <c r="BY811" s="409" t="e">
        <f>#VALUE!</f>
        <v>#VALUE!</v>
      </c>
      <c r="BZ811" s="409" t="str">
        <f>IF('[1]Multi-Field'!Q57=$AC$84,"x","")</f>
        <v/>
      </c>
    </row>
    <row r="812" spans="16:78">
      <c r="P812" s="391"/>
      <c r="Q812" s="84"/>
      <c r="R812" s="395"/>
      <c r="S812" s="395"/>
      <c r="T812" s="395"/>
      <c r="U812" s="396"/>
      <c r="BH812" s="409">
        <v>56</v>
      </c>
      <c r="BI812" s="424">
        <f>'[1]Multi-Field'!B58</f>
        <v>0</v>
      </c>
      <c r="BM812" s="409" t="str">
        <f>IF(OR('[1]Multi-Field'!Q58=[1]Lists!$AC$42,'[1]Multi-Field'!Q58=[1]Lists!$AC$43),"x","")</f>
        <v/>
      </c>
      <c r="BN812" s="409" t="str">
        <f>IF(OR('[1]Multi-Field'!Q58=$AC$58,'[1]Multi-Field'!Q58=$AC$285,'[1]Multi-Field'!Q58=$AC$86,'[1]Multi-Field'!Q58=$AC$92,'[1]Multi-Field'!Q58=$AC$93,'[1]Multi-Field'!Q58=$AC$94),"x","")</f>
        <v/>
      </c>
      <c r="BO812" s="409" t="str">
        <f>IF('[1]Multi-Field'!Q58=$AC$87,"x","")</f>
        <v/>
      </c>
      <c r="BP812" s="409" t="str">
        <f>IF(OR('[1]Multi-Field'!Q58=$AC$7,'[1]Multi-Field'!Q58=$AC$3,'[1]Multi-Field'!Q58=$AC$5),"x","")</f>
        <v/>
      </c>
      <c r="BQ812" s="409" t="str">
        <f>IF('[1]Multi-Field'!Q58=$AC$53,"x","")</f>
        <v/>
      </c>
      <c r="BR812" s="409" t="str">
        <f>IF(OR('[1]Multi-Field'!Q58=$AC$53,'[1]Multi-Field'!Q58=$AC$55,'[1]Multi-Field'!Q58=$AC$74),"x","")</f>
        <v/>
      </c>
      <c r="BS812" s="409" t="str">
        <f>IF(OR('[1]Multi-Field'!Q58=$AC$20,'[1]Multi-Field'!Q58=$AC$27,'[1]Multi-Field'!Q58=$AC$63,'[1]Multi-Field'!Q58=$AC$103),"x","")</f>
        <v/>
      </c>
      <c r="BT812" s="409" t="str">
        <f>IF(OR('[1]Multi-Field'!Q58=$AC$25,'[1]Multi-Field'!Q58=$AC$83),"x","")</f>
        <v/>
      </c>
      <c r="BU812" s="409" t="str">
        <f>IF('[1]Multi-Field'!Q58=$AC$98,"x","")</f>
        <v/>
      </c>
      <c r="BV812" s="409" t="str">
        <f>IF('[1]Multi-Field'!Q58=$AC$105,"x","")</f>
        <v/>
      </c>
      <c r="BY812" s="409" t="e">
        <f>#VALUE!</f>
        <v>#VALUE!</v>
      </c>
      <c r="BZ812" s="409" t="str">
        <f>IF('[1]Multi-Field'!Q58=$AC$84,"x","")</f>
        <v/>
      </c>
    </row>
    <row r="813" spans="16:78" ht="13.5" thickBot="1">
      <c r="P813" s="391"/>
      <c r="Q813" s="85"/>
      <c r="R813" s="397"/>
      <c r="S813" s="397"/>
      <c r="T813" s="397"/>
      <c r="U813" s="398"/>
      <c r="BH813" s="409">
        <v>57</v>
      </c>
      <c r="BI813" s="424">
        <f>'[1]Multi-Field'!B59</f>
        <v>0</v>
      </c>
      <c r="BM813" s="409" t="str">
        <f>IF(OR('[1]Multi-Field'!Q59=[1]Lists!$AC$42,'[1]Multi-Field'!Q59=[1]Lists!$AC$43),"x","")</f>
        <v/>
      </c>
      <c r="BN813" s="409" t="str">
        <f>IF(OR('[1]Multi-Field'!Q59=$AC$58,'[1]Multi-Field'!Q59=$AC$285,'[1]Multi-Field'!Q59=$AC$86,'[1]Multi-Field'!Q59=$AC$92,'[1]Multi-Field'!Q59=$AC$93,'[1]Multi-Field'!Q59=$AC$94),"x","")</f>
        <v>x</v>
      </c>
      <c r="BO813" s="409" t="str">
        <f>IF('[1]Multi-Field'!Q59=$AC$87,"x","")</f>
        <v/>
      </c>
      <c r="BP813" s="409" t="str">
        <f>IF(OR('[1]Multi-Field'!Q59=$AC$7,'[1]Multi-Field'!Q59=$AC$3,'[1]Multi-Field'!Q59=$AC$5),"x","")</f>
        <v/>
      </c>
      <c r="BQ813" s="409" t="str">
        <f>IF('[1]Multi-Field'!Q59=$AC$53,"x","")</f>
        <v/>
      </c>
      <c r="BR813" s="409" t="str">
        <f>IF(OR('[1]Multi-Field'!Q59=$AC$53,'[1]Multi-Field'!Q59=$AC$55,'[1]Multi-Field'!Q59=$AC$74),"x","")</f>
        <v/>
      </c>
      <c r="BS813" s="409" t="str">
        <f>IF(OR('[1]Multi-Field'!Q59=$AC$20,'[1]Multi-Field'!Q59=$AC$27,'[1]Multi-Field'!Q59=$AC$63,'[1]Multi-Field'!Q59=$AC$103),"x","")</f>
        <v/>
      </c>
      <c r="BT813" s="409" t="str">
        <f>IF(OR('[1]Multi-Field'!Q59=$AC$25,'[1]Multi-Field'!Q59=$AC$83),"x","")</f>
        <v/>
      </c>
      <c r="BU813" s="409" t="str">
        <f>IF('[1]Multi-Field'!Q59=$AC$98,"x","")</f>
        <v/>
      </c>
      <c r="BV813" s="409" t="str">
        <f>IF('[1]Multi-Field'!Q59=$AC$105,"x","")</f>
        <v/>
      </c>
      <c r="BY813" s="409" t="e">
        <f>#VALUE!</f>
        <v>#VALUE!</v>
      </c>
      <c r="BZ813" s="409" t="str">
        <f>IF('[1]Multi-Field'!Q59=$AC$84,"x","")</f>
        <v/>
      </c>
    </row>
    <row r="814" spans="16:78">
      <c r="P814" s="391"/>
      <c r="Q814" s="83"/>
      <c r="R814" s="395"/>
      <c r="S814" s="395"/>
      <c r="T814" s="395"/>
      <c r="U814" s="396"/>
      <c r="BH814" s="409">
        <v>58</v>
      </c>
      <c r="BI814" s="424">
        <f>'[1]Multi-Field'!B60</f>
        <v>0</v>
      </c>
      <c r="BM814" s="409" t="str">
        <f>IF(OR('[1]Multi-Field'!Q60=[1]Lists!$AC$42,'[1]Multi-Field'!Q60=[1]Lists!$AC$43),"x","")</f>
        <v/>
      </c>
      <c r="BN814" s="409" t="str">
        <f>IF(OR('[1]Multi-Field'!Q60=$AC$58,'[1]Multi-Field'!Q60=$AC$285,'[1]Multi-Field'!Q60=$AC$86,'[1]Multi-Field'!Q60=$AC$92,'[1]Multi-Field'!Q60=$AC$93,'[1]Multi-Field'!Q60=$AC$94),"x","")</f>
        <v/>
      </c>
      <c r="BO814" s="409" t="str">
        <f>IF('[1]Multi-Field'!Q60=$AC$87,"x","")</f>
        <v/>
      </c>
      <c r="BP814" s="409" t="str">
        <f>IF(OR('[1]Multi-Field'!Q60=$AC$7,'[1]Multi-Field'!Q60=$AC$3,'[1]Multi-Field'!Q60=$AC$5),"x","")</f>
        <v/>
      </c>
      <c r="BQ814" s="409" t="str">
        <f>IF('[1]Multi-Field'!Q60=$AC$53,"x","")</f>
        <v/>
      </c>
      <c r="BR814" s="409" t="str">
        <f>IF(OR('[1]Multi-Field'!Q60=$AC$53,'[1]Multi-Field'!Q60=$AC$55,'[1]Multi-Field'!Q60=$AC$74),"x","")</f>
        <v/>
      </c>
      <c r="BS814" s="409" t="str">
        <f>IF(OR('[1]Multi-Field'!Q60=$AC$20,'[1]Multi-Field'!Q60=$AC$27,'[1]Multi-Field'!Q60=$AC$63,'[1]Multi-Field'!Q60=$AC$103),"x","")</f>
        <v/>
      </c>
      <c r="BT814" s="409" t="str">
        <f>IF(OR('[1]Multi-Field'!Q60=$AC$25,'[1]Multi-Field'!Q60=$AC$83),"x","")</f>
        <v/>
      </c>
      <c r="BU814" s="409" t="str">
        <f>IF('[1]Multi-Field'!Q60=$AC$98,"x","")</f>
        <v/>
      </c>
      <c r="BV814" s="409" t="str">
        <f>IF('[1]Multi-Field'!Q60=$AC$105,"x","")</f>
        <v/>
      </c>
      <c r="BY814" s="409" t="e">
        <f>#VALUE!</f>
        <v>#VALUE!</v>
      </c>
      <c r="BZ814" s="409" t="str">
        <f>IF('[1]Multi-Field'!Q60=$AC$84,"x","")</f>
        <v/>
      </c>
    </row>
    <row r="815" spans="16:78">
      <c r="P815" s="391"/>
      <c r="Q815" s="84"/>
      <c r="R815" s="395"/>
      <c r="S815" s="395"/>
      <c r="T815" s="395"/>
      <c r="U815" s="396"/>
      <c r="BH815" s="409">
        <v>59</v>
      </c>
      <c r="BI815" s="424">
        <f>'[1]Multi-Field'!B61</f>
        <v>0</v>
      </c>
      <c r="BM815" s="409" t="str">
        <f>IF(OR('[1]Multi-Field'!Q61=[1]Lists!$AC$42,'[1]Multi-Field'!Q61=[1]Lists!$AC$43),"x","")</f>
        <v/>
      </c>
      <c r="BN815" s="409" t="str">
        <f>IF(OR('[1]Multi-Field'!Q61=$AC$58,'[1]Multi-Field'!Q61=$AC$285,'[1]Multi-Field'!Q61=$AC$86,'[1]Multi-Field'!Q61=$AC$92,'[1]Multi-Field'!Q61=$AC$93,'[1]Multi-Field'!Q61=$AC$94),"x","")</f>
        <v/>
      </c>
      <c r="BO815" s="409" t="str">
        <f>IF('[1]Multi-Field'!Q61=$AC$87,"x","")</f>
        <v/>
      </c>
      <c r="BP815" s="409" t="str">
        <f>IF(OR('[1]Multi-Field'!Q61=$AC$7,'[1]Multi-Field'!Q61=$AC$3,'[1]Multi-Field'!Q61=$AC$5),"x","")</f>
        <v/>
      </c>
      <c r="BQ815" s="409" t="str">
        <f>IF('[1]Multi-Field'!Q61=$AC$53,"x","")</f>
        <v/>
      </c>
      <c r="BR815" s="409" t="str">
        <f>IF(OR('[1]Multi-Field'!Q61=$AC$53,'[1]Multi-Field'!Q61=$AC$55,'[1]Multi-Field'!Q61=$AC$74),"x","")</f>
        <v/>
      </c>
      <c r="BS815" s="409" t="str">
        <f>IF(OR('[1]Multi-Field'!Q61=$AC$20,'[1]Multi-Field'!Q61=$AC$27,'[1]Multi-Field'!Q61=$AC$63,'[1]Multi-Field'!Q61=$AC$103),"x","")</f>
        <v/>
      </c>
      <c r="BT815" s="409" t="str">
        <f>IF(OR('[1]Multi-Field'!Q61=$AC$25,'[1]Multi-Field'!Q61=$AC$83),"x","")</f>
        <v/>
      </c>
      <c r="BU815" s="409" t="str">
        <f>IF('[1]Multi-Field'!Q61=$AC$98,"x","")</f>
        <v/>
      </c>
      <c r="BV815" s="409" t="str">
        <f>IF('[1]Multi-Field'!Q61=$AC$105,"x","")</f>
        <v/>
      </c>
      <c r="BY815" s="409" t="e">
        <f>#VALUE!</f>
        <v>#VALUE!</v>
      </c>
      <c r="BZ815" s="409" t="str">
        <f>IF('[1]Multi-Field'!Q61=$AC$84,"x","")</f>
        <v/>
      </c>
    </row>
    <row r="816" spans="16:78">
      <c r="P816" s="391"/>
      <c r="Q816" s="84"/>
      <c r="R816" s="395"/>
      <c r="S816" s="395"/>
      <c r="T816" s="395"/>
      <c r="U816" s="396"/>
      <c r="BH816" s="409">
        <v>60</v>
      </c>
      <c r="BI816" s="424">
        <f>'[1]Multi-Field'!B62</f>
        <v>0</v>
      </c>
      <c r="BM816" s="409" t="str">
        <f>IF(OR('[1]Multi-Field'!Q62=[1]Lists!$AC$42,'[1]Multi-Field'!Q62=[1]Lists!$AC$43),"x","")</f>
        <v/>
      </c>
      <c r="BN816" s="409" t="str">
        <f>IF(OR('[1]Multi-Field'!Q62=$AC$58,'[1]Multi-Field'!Q62=$AC$285,'[1]Multi-Field'!Q62=$AC$86,'[1]Multi-Field'!Q62=$AC$92,'[1]Multi-Field'!Q62=$AC$93,'[1]Multi-Field'!Q62=$AC$94),"x","")</f>
        <v/>
      </c>
      <c r="BO816" s="409" t="str">
        <f>IF('[1]Multi-Field'!Q62=$AC$87,"x","")</f>
        <v/>
      </c>
      <c r="BP816" s="409" t="str">
        <f>IF(OR('[1]Multi-Field'!Q62=$AC$7,'[1]Multi-Field'!Q62=$AC$3,'[1]Multi-Field'!Q62=$AC$5),"x","")</f>
        <v/>
      </c>
      <c r="BQ816" s="409" t="str">
        <f>IF('[1]Multi-Field'!Q62=$AC$53,"x","")</f>
        <v/>
      </c>
      <c r="BR816" s="409" t="str">
        <f>IF(OR('[1]Multi-Field'!Q62=$AC$53,'[1]Multi-Field'!Q62=$AC$55,'[1]Multi-Field'!Q62=$AC$74),"x","")</f>
        <v/>
      </c>
      <c r="BS816" s="409" t="str">
        <f>IF(OR('[1]Multi-Field'!Q62=$AC$20,'[1]Multi-Field'!Q62=$AC$27,'[1]Multi-Field'!Q62=$AC$63,'[1]Multi-Field'!Q62=$AC$103),"x","")</f>
        <v/>
      </c>
      <c r="BT816" s="409" t="str">
        <f>IF(OR('[1]Multi-Field'!Q62=$AC$25,'[1]Multi-Field'!Q62=$AC$83),"x","")</f>
        <v/>
      </c>
      <c r="BU816" s="409" t="str">
        <f>IF('[1]Multi-Field'!Q62=$AC$98,"x","")</f>
        <v/>
      </c>
      <c r="BV816" s="409" t="str">
        <f>IF('[1]Multi-Field'!Q62=$AC$105,"x","")</f>
        <v/>
      </c>
      <c r="BY816" s="409" t="e">
        <f>#VALUE!</f>
        <v>#VALUE!</v>
      </c>
      <c r="BZ816" s="409" t="str">
        <f>IF('[1]Multi-Field'!Q62=$AC$84,"x","")</f>
        <v/>
      </c>
    </row>
    <row r="817" spans="16:78" ht="13.5" thickBot="1">
      <c r="P817" s="391"/>
      <c r="Q817" s="85"/>
      <c r="R817" s="397"/>
      <c r="S817" s="397"/>
      <c r="T817" s="397"/>
      <c r="U817" s="398"/>
      <c r="BH817" s="409">
        <v>61</v>
      </c>
      <c r="BI817" s="424">
        <f>'[1]Multi-Field'!B63</f>
        <v>0</v>
      </c>
      <c r="BM817" s="409" t="str">
        <f>IF(OR('[1]Multi-Field'!Q63=[1]Lists!$AC$42,'[1]Multi-Field'!Q63=[1]Lists!$AC$43),"x","")</f>
        <v/>
      </c>
      <c r="BN817" s="409" t="str">
        <f>IF(OR('[1]Multi-Field'!Q63=$AC$58,'[1]Multi-Field'!Q63=$AC$285,'[1]Multi-Field'!Q63=$AC$86,'[1]Multi-Field'!Q63=$AC$92,'[1]Multi-Field'!Q63=$AC$93,'[1]Multi-Field'!Q63=$AC$94),"x","")</f>
        <v/>
      </c>
      <c r="BO817" s="409" t="str">
        <f>IF('[1]Multi-Field'!Q63=$AC$87,"x","")</f>
        <v/>
      </c>
      <c r="BP817" s="409" t="str">
        <f>IF(OR('[1]Multi-Field'!Q63=$AC$7,'[1]Multi-Field'!Q63=$AC$3,'[1]Multi-Field'!Q63=$AC$5),"x","")</f>
        <v/>
      </c>
      <c r="BQ817" s="409" t="str">
        <f>IF('[1]Multi-Field'!Q63=$AC$53,"x","")</f>
        <v/>
      </c>
      <c r="BR817" s="409" t="str">
        <f>IF(OR('[1]Multi-Field'!Q63=$AC$53,'[1]Multi-Field'!Q63=$AC$55,'[1]Multi-Field'!Q63=$AC$74),"x","")</f>
        <v/>
      </c>
      <c r="BS817" s="409" t="str">
        <f>IF(OR('[1]Multi-Field'!Q63=$AC$20,'[1]Multi-Field'!Q63=$AC$27,'[1]Multi-Field'!Q63=$AC$63,'[1]Multi-Field'!Q63=$AC$103),"x","")</f>
        <v/>
      </c>
      <c r="BT817" s="409" t="str">
        <f>IF(OR('[1]Multi-Field'!Q63=$AC$25,'[1]Multi-Field'!Q63=$AC$83),"x","")</f>
        <v/>
      </c>
      <c r="BU817" s="409" t="str">
        <f>IF('[1]Multi-Field'!Q63=$AC$98,"x","")</f>
        <v/>
      </c>
      <c r="BV817" s="409" t="str">
        <f>IF('[1]Multi-Field'!Q63=$AC$105,"x","")</f>
        <v/>
      </c>
      <c r="BY817" s="409" t="e">
        <f>#VALUE!</f>
        <v>#VALUE!</v>
      </c>
      <c r="BZ817" s="409" t="str">
        <f>IF('[1]Multi-Field'!Q63=$AC$84,"x","")</f>
        <v/>
      </c>
    </row>
    <row r="818" spans="16:78">
      <c r="P818" s="391"/>
      <c r="Q818" s="83"/>
      <c r="R818" s="395"/>
      <c r="S818" s="395"/>
      <c r="T818" s="395"/>
      <c r="U818" s="396"/>
      <c r="BH818" s="409">
        <v>62</v>
      </c>
      <c r="BI818" s="424">
        <f>'[1]Multi-Field'!B64</f>
        <v>0</v>
      </c>
      <c r="BM818" s="409" t="str">
        <f>IF(OR('[1]Multi-Field'!Q64=[1]Lists!$AC$42,'[1]Multi-Field'!Q64=[1]Lists!$AC$43),"x","")</f>
        <v/>
      </c>
      <c r="BN818" s="409" t="str">
        <f>IF(OR('[1]Multi-Field'!Q64=$AC$58,'[1]Multi-Field'!Q64=$AC$285,'[1]Multi-Field'!Q64=$AC$86,'[1]Multi-Field'!Q64=$AC$92,'[1]Multi-Field'!Q64=$AC$93,'[1]Multi-Field'!Q64=$AC$94),"x","")</f>
        <v/>
      </c>
      <c r="BO818" s="409" t="str">
        <f>IF('[1]Multi-Field'!Q64=$AC$87,"x","")</f>
        <v/>
      </c>
      <c r="BP818" s="409" t="str">
        <f>IF(OR('[1]Multi-Field'!Q64=$AC$7,'[1]Multi-Field'!Q64=$AC$3,'[1]Multi-Field'!Q64=$AC$5),"x","")</f>
        <v/>
      </c>
      <c r="BQ818" s="409" t="str">
        <f>IF('[1]Multi-Field'!Q64=$AC$53,"x","")</f>
        <v/>
      </c>
      <c r="BR818" s="409" t="str">
        <f>IF(OR('[1]Multi-Field'!Q64=$AC$53,'[1]Multi-Field'!Q64=$AC$55,'[1]Multi-Field'!Q64=$AC$74),"x","")</f>
        <v/>
      </c>
      <c r="BS818" s="409" t="str">
        <f>IF(OR('[1]Multi-Field'!Q64=$AC$20,'[1]Multi-Field'!Q64=$AC$27,'[1]Multi-Field'!Q64=$AC$63,'[1]Multi-Field'!Q64=$AC$103),"x","")</f>
        <v>x</v>
      </c>
      <c r="BT818" s="409" t="str">
        <f>IF(OR('[1]Multi-Field'!Q64=$AC$25,'[1]Multi-Field'!Q64=$AC$83),"x","")</f>
        <v/>
      </c>
      <c r="BU818" s="409" t="str">
        <f>IF('[1]Multi-Field'!Q64=$AC$98,"x","")</f>
        <v/>
      </c>
      <c r="BV818" s="409" t="str">
        <f>IF('[1]Multi-Field'!Q64=$AC$105,"x","")</f>
        <v/>
      </c>
      <c r="BY818" s="409" t="e">
        <f>#VALUE!</f>
        <v>#VALUE!</v>
      </c>
      <c r="BZ818" s="409" t="str">
        <f>IF('[1]Multi-Field'!Q64=$AC$84,"x","")</f>
        <v/>
      </c>
    </row>
    <row r="819" spans="16:78">
      <c r="P819" s="391"/>
      <c r="Q819" s="84"/>
      <c r="R819" s="395"/>
      <c r="S819" s="395"/>
      <c r="T819" s="395"/>
      <c r="U819" s="396"/>
      <c r="BH819" s="409">
        <v>63</v>
      </c>
      <c r="BI819" s="424">
        <f>'[1]Multi-Field'!B65</f>
        <v>0</v>
      </c>
      <c r="BM819" s="409" t="str">
        <f>IF(OR('[1]Multi-Field'!Q65=[1]Lists!$AC$42,'[1]Multi-Field'!Q65=[1]Lists!$AC$43),"x","")</f>
        <v/>
      </c>
      <c r="BN819" s="409" t="str">
        <f>IF(OR('[1]Multi-Field'!Q65=$AC$58,'[1]Multi-Field'!Q65=$AC$285,'[1]Multi-Field'!Q65=$AC$86,'[1]Multi-Field'!Q65=$AC$92,'[1]Multi-Field'!Q65=$AC$93,'[1]Multi-Field'!Q65=$AC$94),"x","")</f>
        <v/>
      </c>
      <c r="BO819" s="409" t="str">
        <f>IF('[1]Multi-Field'!Q65=$AC$87,"x","")</f>
        <v/>
      </c>
      <c r="BP819" s="409" t="str">
        <f>IF(OR('[1]Multi-Field'!Q65=$AC$7,'[1]Multi-Field'!Q65=$AC$3,'[1]Multi-Field'!Q65=$AC$5),"x","")</f>
        <v/>
      </c>
      <c r="BQ819" s="409" t="str">
        <f>IF('[1]Multi-Field'!Q65=$AC$53,"x","")</f>
        <v/>
      </c>
      <c r="BR819" s="409" t="str">
        <f>IF(OR('[1]Multi-Field'!Q65=$AC$53,'[1]Multi-Field'!Q65=$AC$55,'[1]Multi-Field'!Q65=$AC$74),"x","")</f>
        <v/>
      </c>
      <c r="BS819" s="409" t="str">
        <f>IF(OR('[1]Multi-Field'!Q65=$AC$20,'[1]Multi-Field'!Q65=$AC$27,'[1]Multi-Field'!Q65=$AC$63,'[1]Multi-Field'!Q65=$AC$103),"x","")</f>
        <v/>
      </c>
      <c r="BT819" s="409" t="str">
        <f>IF(OR('[1]Multi-Field'!Q65=$AC$25,'[1]Multi-Field'!Q65=$AC$83),"x","")</f>
        <v/>
      </c>
      <c r="BU819" s="409" t="str">
        <f>IF('[1]Multi-Field'!Q65=$AC$98,"x","")</f>
        <v/>
      </c>
      <c r="BV819" s="409" t="str">
        <f>IF('[1]Multi-Field'!Q65=$AC$105,"x","")</f>
        <v/>
      </c>
      <c r="BY819" s="409" t="e">
        <f>#VALUE!</f>
        <v>#VALUE!</v>
      </c>
      <c r="BZ819" s="409" t="str">
        <f>IF('[1]Multi-Field'!Q65=$AC$84,"x","")</f>
        <v/>
      </c>
    </row>
    <row r="820" spans="16:78">
      <c r="P820" s="391"/>
      <c r="Q820" s="84"/>
      <c r="R820" s="395"/>
      <c r="S820" s="395"/>
      <c r="T820" s="395"/>
      <c r="U820" s="396"/>
      <c r="BH820" s="409">
        <v>64</v>
      </c>
      <c r="BI820" s="424">
        <f>'[1]Multi-Field'!B66</f>
        <v>0</v>
      </c>
      <c r="BM820" s="409" t="str">
        <f>IF(OR('[1]Multi-Field'!Q66=[1]Lists!$AC$42,'[1]Multi-Field'!Q66=[1]Lists!$AC$43),"x","")</f>
        <v/>
      </c>
      <c r="BN820" s="409" t="str">
        <f>IF(OR('[1]Multi-Field'!Q66=$AC$58,'[1]Multi-Field'!Q66=$AC$285,'[1]Multi-Field'!Q66=$AC$86,'[1]Multi-Field'!Q66=$AC$92,'[1]Multi-Field'!Q66=$AC$93,'[1]Multi-Field'!Q66=$AC$94),"x","")</f>
        <v/>
      </c>
      <c r="BO820" s="409" t="str">
        <f>IF('[1]Multi-Field'!Q66=$AC$87,"x","")</f>
        <v/>
      </c>
      <c r="BP820" s="409" t="str">
        <f>IF(OR('[1]Multi-Field'!Q66=$AC$7,'[1]Multi-Field'!Q66=$AC$3,'[1]Multi-Field'!Q66=$AC$5),"x","")</f>
        <v/>
      </c>
      <c r="BQ820" s="409" t="str">
        <f>IF('[1]Multi-Field'!Q66=$AC$53,"x","")</f>
        <v/>
      </c>
      <c r="BR820" s="409" t="str">
        <f>IF(OR('[1]Multi-Field'!Q66=$AC$53,'[1]Multi-Field'!Q66=$AC$55,'[1]Multi-Field'!Q66=$AC$74),"x","")</f>
        <v/>
      </c>
      <c r="BS820" s="409" t="str">
        <f>IF(OR('[1]Multi-Field'!Q66=$AC$20,'[1]Multi-Field'!Q66=$AC$27,'[1]Multi-Field'!Q66=$AC$63,'[1]Multi-Field'!Q66=$AC$103),"x","")</f>
        <v/>
      </c>
      <c r="BT820" s="409" t="str">
        <f>IF(OR('[1]Multi-Field'!Q66=$AC$25,'[1]Multi-Field'!Q66=$AC$83),"x","")</f>
        <v/>
      </c>
      <c r="BU820" s="409" t="str">
        <f>IF('[1]Multi-Field'!Q66=$AC$98,"x","")</f>
        <v/>
      </c>
      <c r="BV820" s="409" t="str">
        <f>IF('[1]Multi-Field'!Q66=$AC$105,"x","")</f>
        <v/>
      </c>
      <c r="BY820" s="409" t="e">
        <f>#VALUE!</f>
        <v>#VALUE!</v>
      </c>
      <c r="BZ820" s="409" t="str">
        <f>IF('[1]Multi-Field'!Q66=$AC$84,"x","")</f>
        <v/>
      </c>
    </row>
    <row r="821" spans="16:78" ht="13.5" thickBot="1">
      <c r="P821" s="391"/>
      <c r="Q821" s="85"/>
      <c r="R821" s="397"/>
      <c r="S821" s="397"/>
      <c r="T821" s="397"/>
      <c r="U821" s="398"/>
      <c r="BH821" s="409">
        <v>65</v>
      </c>
      <c r="BI821" s="424">
        <f>'[1]Multi-Field'!B67</f>
        <v>0</v>
      </c>
      <c r="BM821" s="409" t="str">
        <f>IF(OR('[1]Multi-Field'!Q67=[1]Lists!$AC$42,'[1]Multi-Field'!Q67=[1]Lists!$AC$43),"x","")</f>
        <v/>
      </c>
      <c r="BN821" s="409" t="str">
        <f>IF(OR('[1]Multi-Field'!Q67=$AC$58,'[1]Multi-Field'!Q67=$AC$285,'[1]Multi-Field'!Q67=$AC$86,'[1]Multi-Field'!Q67=$AC$92,'[1]Multi-Field'!Q67=$AC$93,'[1]Multi-Field'!Q67=$AC$94),"x","")</f>
        <v/>
      </c>
      <c r="BO821" s="409" t="str">
        <f>IF('[1]Multi-Field'!Q67=$AC$87,"x","")</f>
        <v/>
      </c>
      <c r="BP821" s="409" t="str">
        <f>IF(OR('[1]Multi-Field'!Q67=$AC$7,'[1]Multi-Field'!Q67=$AC$3,'[1]Multi-Field'!Q67=$AC$5),"x","")</f>
        <v/>
      </c>
      <c r="BQ821" s="409" t="str">
        <f>IF('[1]Multi-Field'!Q67=$AC$53,"x","")</f>
        <v/>
      </c>
      <c r="BR821" s="409" t="str">
        <f>IF(OR('[1]Multi-Field'!Q67=$AC$53,'[1]Multi-Field'!Q67=$AC$55,'[1]Multi-Field'!Q67=$AC$74),"x","")</f>
        <v/>
      </c>
      <c r="BS821" s="409" t="str">
        <f>IF(OR('[1]Multi-Field'!Q67=$AC$20,'[1]Multi-Field'!Q67=$AC$27,'[1]Multi-Field'!Q67=$AC$63,'[1]Multi-Field'!Q67=$AC$103),"x","")</f>
        <v/>
      </c>
      <c r="BT821" s="409" t="str">
        <f>IF(OR('[1]Multi-Field'!Q67=$AC$25,'[1]Multi-Field'!Q67=$AC$83),"x","")</f>
        <v/>
      </c>
      <c r="BU821" s="409" t="str">
        <f>IF('[1]Multi-Field'!Q67=$AC$98,"x","")</f>
        <v/>
      </c>
      <c r="BV821" s="409" t="str">
        <f>IF('[1]Multi-Field'!Q67=$AC$105,"x","")</f>
        <v/>
      </c>
      <c r="BY821" s="409" t="e">
        <f>#VALUE!</f>
        <v>#VALUE!</v>
      </c>
      <c r="BZ821" s="409" t="str">
        <f>IF('[1]Multi-Field'!Q67=$AC$84,"x","")</f>
        <v/>
      </c>
    </row>
    <row r="822" spans="16:78">
      <c r="P822" s="391"/>
      <c r="Q822" s="83"/>
      <c r="R822" s="395"/>
      <c r="S822" s="395"/>
      <c r="T822" s="395"/>
      <c r="U822" s="396"/>
      <c r="BH822" s="409">
        <v>66</v>
      </c>
      <c r="BI822" s="424">
        <f>'[1]Multi-Field'!B68</f>
        <v>0</v>
      </c>
      <c r="BM822" s="409" t="str">
        <f>IF(OR('[1]Multi-Field'!Q68=[1]Lists!$AC$42,'[1]Multi-Field'!Q68=[1]Lists!$AC$43),"x","")</f>
        <v/>
      </c>
      <c r="BN822" s="409" t="str">
        <f>IF(OR('[1]Multi-Field'!Q68=$AC$58,'[1]Multi-Field'!Q68=$AC$285,'[1]Multi-Field'!Q68=$AC$86,'[1]Multi-Field'!Q68=$AC$92,'[1]Multi-Field'!Q68=$AC$93,'[1]Multi-Field'!Q68=$AC$94),"x","")</f>
        <v/>
      </c>
      <c r="BO822" s="409" t="str">
        <f>IF('[1]Multi-Field'!Q68=$AC$87,"x","")</f>
        <v/>
      </c>
      <c r="BP822" s="409" t="str">
        <f>IF(OR('[1]Multi-Field'!Q68=$AC$7,'[1]Multi-Field'!Q68=$AC$3,'[1]Multi-Field'!Q68=$AC$5),"x","")</f>
        <v/>
      </c>
      <c r="BQ822" s="409" t="str">
        <f>IF('[1]Multi-Field'!Q68=$AC$53,"x","")</f>
        <v/>
      </c>
      <c r="BR822" s="409" t="str">
        <f>IF(OR('[1]Multi-Field'!Q68=$AC$53,'[1]Multi-Field'!Q68=$AC$55,'[1]Multi-Field'!Q68=$AC$74),"x","")</f>
        <v/>
      </c>
      <c r="BS822" s="409" t="str">
        <f>IF(OR('[1]Multi-Field'!Q68=$AC$20,'[1]Multi-Field'!Q68=$AC$27,'[1]Multi-Field'!Q68=$AC$63,'[1]Multi-Field'!Q68=$AC$103),"x","")</f>
        <v/>
      </c>
      <c r="BT822" s="409" t="str">
        <f>IF(OR('[1]Multi-Field'!Q68=$AC$25,'[1]Multi-Field'!Q68=$AC$83),"x","")</f>
        <v/>
      </c>
      <c r="BU822" s="409" t="str">
        <f>IF('[1]Multi-Field'!Q68=$AC$98,"x","")</f>
        <v/>
      </c>
      <c r="BV822" s="409" t="str">
        <f>IF('[1]Multi-Field'!Q68=$AC$105,"x","")</f>
        <v/>
      </c>
      <c r="BY822" s="409" t="e">
        <f>#VALUE!</f>
        <v>#VALUE!</v>
      </c>
      <c r="BZ822" s="409" t="str">
        <f>IF('[1]Multi-Field'!Q68=$AC$84,"x","")</f>
        <v/>
      </c>
    </row>
    <row r="823" spans="16:78">
      <c r="P823" s="391"/>
      <c r="Q823" s="84"/>
      <c r="R823" s="395"/>
      <c r="S823" s="395"/>
      <c r="T823" s="395"/>
      <c r="U823" s="396"/>
      <c r="BH823" s="409">
        <v>67</v>
      </c>
      <c r="BI823" s="424">
        <f>'[1]Multi-Field'!B69</f>
        <v>0</v>
      </c>
      <c r="BM823" s="409" t="str">
        <f>IF(OR('[1]Multi-Field'!Q69=[1]Lists!$AC$42,'[1]Multi-Field'!Q69=[1]Lists!$AC$43),"x","")</f>
        <v/>
      </c>
      <c r="BN823" s="409" t="str">
        <f>IF(OR('[1]Multi-Field'!Q69=$AC$58,'[1]Multi-Field'!Q69=$AC$285,'[1]Multi-Field'!Q69=$AC$86,'[1]Multi-Field'!Q69=$AC$92,'[1]Multi-Field'!Q69=$AC$93,'[1]Multi-Field'!Q69=$AC$94),"x","")</f>
        <v/>
      </c>
      <c r="BO823" s="409" t="str">
        <f>IF('[1]Multi-Field'!Q69=$AC$87,"x","")</f>
        <v/>
      </c>
      <c r="BP823" s="409" t="str">
        <f>IF(OR('[1]Multi-Field'!Q69=$AC$7,'[1]Multi-Field'!Q69=$AC$3,'[1]Multi-Field'!Q69=$AC$5),"x","")</f>
        <v/>
      </c>
      <c r="BQ823" s="409" t="str">
        <f>IF('[1]Multi-Field'!Q69=$AC$53,"x","")</f>
        <v/>
      </c>
      <c r="BR823" s="409" t="str">
        <f>IF(OR('[1]Multi-Field'!Q69=$AC$53,'[1]Multi-Field'!Q69=$AC$55,'[1]Multi-Field'!Q69=$AC$74),"x","")</f>
        <v/>
      </c>
      <c r="BS823" s="409" t="str">
        <f>IF(OR('[1]Multi-Field'!Q69=$AC$20,'[1]Multi-Field'!Q69=$AC$27,'[1]Multi-Field'!Q69=$AC$63,'[1]Multi-Field'!Q69=$AC$103),"x","")</f>
        <v/>
      </c>
      <c r="BT823" s="409" t="str">
        <f>IF(OR('[1]Multi-Field'!Q69=$AC$25,'[1]Multi-Field'!Q69=$AC$83),"x","")</f>
        <v/>
      </c>
      <c r="BU823" s="409" t="str">
        <f>IF('[1]Multi-Field'!Q69=$AC$98,"x","")</f>
        <v/>
      </c>
      <c r="BV823" s="409" t="str">
        <f>IF('[1]Multi-Field'!Q69=$AC$105,"x","")</f>
        <v/>
      </c>
      <c r="BY823" s="409" t="e">
        <f>#VALUE!</f>
        <v>#VALUE!</v>
      </c>
      <c r="BZ823" s="409" t="str">
        <f>IF('[1]Multi-Field'!Q69=$AC$84,"x","")</f>
        <v/>
      </c>
    </row>
    <row r="824" spans="16:78">
      <c r="P824" s="391"/>
      <c r="Q824" s="84"/>
      <c r="R824" s="395"/>
      <c r="S824" s="395"/>
      <c r="T824" s="395"/>
      <c r="U824" s="396"/>
      <c r="BH824" s="409">
        <v>68</v>
      </c>
      <c r="BI824" s="424">
        <f>'[1]Multi-Field'!B70</f>
        <v>0</v>
      </c>
      <c r="BM824" s="409" t="str">
        <f>IF(OR('[1]Multi-Field'!Q70=[1]Lists!$AC$42,'[1]Multi-Field'!Q70=[1]Lists!$AC$43),"x","")</f>
        <v/>
      </c>
      <c r="BN824" s="409" t="str">
        <f>IF(OR('[1]Multi-Field'!Q70=$AC$58,'[1]Multi-Field'!Q70=$AC$285,'[1]Multi-Field'!Q70=$AC$86,'[1]Multi-Field'!Q70=$AC$92,'[1]Multi-Field'!Q70=$AC$93,'[1]Multi-Field'!Q70=$AC$94),"x","")</f>
        <v/>
      </c>
      <c r="BO824" s="409" t="str">
        <f>IF('[1]Multi-Field'!Q70=$AC$87,"x","")</f>
        <v/>
      </c>
      <c r="BP824" s="409" t="str">
        <f>IF(OR('[1]Multi-Field'!Q70=$AC$7,'[1]Multi-Field'!Q70=$AC$3,'[1]Multi-Field'!Q70=$AC$5),"x","")</f>
        <v/>
      </c>
      <c r="BQ824" s="409" t="str">
        <f>IF('[1]Multi-Field'!Q70=$AC$53,"x","")</f>
        <v/>
      </c>
      <c r="BR824" s="409" t="str">
        <f>IF(OR('[1]Multi-Field'!Q70=$AC$53,'[1]Multi-Field'!Q70=$AC$55,'[1]Multi-Field'!Q70=$AC$74),"x","")</f>
        <v/>
      </c>
      <c r="BS824" s="409" t="str">
        <f>IF(OR('[1]Multi-Field'!Q70=$AC$20,'[1]Multi-Field'!Q70=$AC$27,'[1]Multi-Field'!Q70=$AC$63,'[1]Multi-Field'!Q70=$AC$103),"x","")</f>
        <v/>
      </c>
      <c r="BT824" s="409" t="str">
        <f>IF(OR('[1]Multi-Field'!Q70=$AC$25,'[1]Multi-Field'!Q70=$AC$83),"x","")</f>
        <v/>
      </c>
      <c r="BU824" s="409" t="str">
        <f>IF('[1]Multi-Field'!Q70=$AC$98,"x","")</f>
        <v/>
      </c>
      <c r="BV824" s="409" t="str">
        <f>IF('[1]Multi-Field'!Q70=$AC$105,"x","")</f>
        <v/>
      </c>
      <c r="BY824" s="409" t="e">
        <f>#VALUE!</f>
        <v>#VALUE!</v>
      </c>
      <c r="BZ824" s="409" t="str">
        <f>IF('[1]Multi-Field'!Q70=$AC$84,"x","")</f>
        <v/>
      </c>
    </row>
    <row r="825" spans="16:78" ht="13.5" thickBot="1">
      <c r="P825" s="391"/>
      <c r="Q825" s="85"/>
      <c r="R825" s="397"/>
      <c r="S825" s="397"/>
      <c r="T825" s="397"/>
      <c r="U825" s="398"/>
      <c r="BH825" s="409">
        <v>69</v>
      </c>
      <c r="BI825" s="424">
        <f>'[1]Multi-Field'!B71</f>
        <v>0</v>
      </c>
      <c r="BM825" s="409" t="str">
        <f>IF(OR('[1]Multi-Field'!Q71=[1]Lists!$AC$42,'[1]Multi-Field'!Q71=[1]Lists!$AC$43),"x","")</f>
        <v/>
      </c>
      <c r="BN825" s="409" t="str">
        <f>IF(OR('[1]Multi-Field'!Q71=$AC$58,'[1]Multi-Field'!Q71=$AC$285,'[1]Multi-Field'!Q71=$AC$86,'[1]Multi-Field'!Q71=$AC$92,'[1]Multi-Field'!Q71=$AC$93,'[1]Multi-Field'!Q71=$AC$94),"x","")</f>
        <v/>
      </c>
      <c r="BO825" s="409" t="str">
        <f>IF('[1]Multi-Field'!Q71=$AC$87,"x","")</f>
        <v/>
      </c>
      <c r="BP825" s="409" t="str">
        <f>IF(OR('[1]Multi-Field'!Q71=$AC$7,'[1]Multi-Field'!Q71=$AC$3,'[1]Multi-Field'!Q71=$AC$5),"x","")</f>
        <v/>
      </c>
      <c r="BQ825" s="409" t="str">
        <f>IF('[1]Multi-Field'!Q71=$AC$53,"x","")</f>
        <v/>
      </c>
      <c r="BR825" s="409" t="str">
        <f>IF(OR('[1]Multi-Field'!Q71=$AC$53,'[1]Multi-Field'!Q71=$AC$55,'[1]Multi-Field'!Q71=$AC$74),"x","")</f>
        <v/>
      </c>
      <c r="BS825" s="409" t="str">
        <f>IF(OR('[1]Multi-Field'!Q71=$AC$20,'[1]Multi-Field'!Q71=$AC$27,'[1]Multi-Field'!Q71=$AC$63,'[1]Multi-Field'!Q71=$AC$103),"x","")</f>
        <v/>
      </c>
      <c r="BT825" s="409" t="str">
        <f>IF(OR('[1]Multi-Field'!Q71=$AC$25,'[1]Multi-Field'!Q71=$AC$83),"x","")</f>
        <v/>
      </c>
      <c r="BU825" s="409" t="str">
        <f>IF('[1]Multi-Field'!Q71=$AC$98,"x","")</f>
        <v/>
      </c>
      <c r="BV825" s="409" t="str">
        <f>IF('[1]Multi-Field'!Q71=$AC$105,"x","")</f>
        <v/>
      </c>
      <c r="BY825" s="409" t="e">
        <f>#VALUE!</f>
        <v>#VALUE!</v>
      </c>
      <c r="BZ825" s="409" t="str">
        <f>IF('[1]Multi-Field'!Q71=$AC$84,"x","")</f>
        <v/>
      </c>
    </row>
    <row r="826" spans="16:78">
      <c r="P826" s="391"/>
      <c r="Q826" s="83"/>
      <c r="R826" s="395"/>
      <c r="S826" s="395"/>
      <c r="T826" s="395"/>
      <c r="U826" s="396"/>
      <c r="BH826" s="409">
        <v>70</v>
      </c>
      <c r="BI826" s="424">
        <f>'[1]Multi-Field'!B72</f>
        <v>0</v>
      </c>
      <c r="BM826" s="409" t="str">
        <f>IF(OR('[1]Multi-Field'!Q72=[1]Lists!$AC$42,'[1]Multi-Field'!Q72=[1]Lists!$AC$43),"x","")</f>
        <v/>
      </c>
      <c r="BN826" s="409" t="str">
        <f>IF(OR('[1]Multi-Field'!Q72=$AC$58,'[1]Multi-Field'!Q72=$AC$285,'[1]Multi-Field'!Q72=$AC$86,'[1]Multi-Field'!Q72=$AC$92,'[1]Multi-Field'!Q72=$AC$93,'[1]Multi-Field'!Q72=$AC$94),"x","")</f>
        <v/>
      </c>
      <c r="BO826" s="409" t="str">
        <f>IF('[1]Multi-Field'!Q72=$AC$87,"x","")</f>
        <v/>
      </c>
      <c r="BP826" s="409" t="str">
        <f>IF(OR('[1]Multi-Field'!Q72=$AC$7,'[1]Multi-Field'!Q72=$AC$3,'[1]Multi-Field'!Q72=$AC$5),"x","")</f>
        <v/>
      </c>
      <c r="BQ826" s="409" t="str">
        <f>IF('[1]Multi-Field'!Q72=$AC$53,"x","")</f>
        <v/>
      </c>
      <c r="BR826" s="409" t="str">
        <f>IF(OR('[1]Multi-Field'!Q72=$AC$53,'[1]Multi-Field'!Q72=$AC$55,'[1]Multi-Field'!Q72=$AC$74),"x","")</f>
        <v/>
      </c>
      <c r="BS826" s="409" t="str">
        <f>IF(OR('[1]Multi-Field'!Q72=$AC$20,'[1]Multi-Field'!Q72=$AC$27,'[1]Multi-Field'!Q72=$AC$63,'[1]Multi-Field'!Q72=$AC$103),"x","")</f>
        <v/>
      </c>
      <c r="BT826" s="409" t="str">
        <f>IF(OR('[1]Multi-Field'!Q72=$AC$25,'[1]Multi-Field'!Q72=$AC$83),"x","")</f>
        <v/>
      </c>
      <c r="BU826" s="409" t="str">
        <f>IF('[1]Multi-Field'!Q72=$AC$98,"x","")</f>
        <v/>
      </c>
      <c r="BV826" s="409" t="str">
        <f>IF('[1]Multi-Field'!Q72=$AC$105,"x","")</f>
        <v/>
      </c>
      <c r="BY826" s="409" t="e">
        <f>#VALUE!</f>
        <v>#VALUE!</v>
      </c>
      <c r="BZ826" s="409" t="str">
        <f>IF('[1]Multi-Field'!Q72=$AC$84,"x","")</f>
        <v/>
      </c>
    </row>
    <row r="827" spans="16:78">
      <c r="P827" s="391"/>
      <c r="Q827" s="84"/>
      <c r="R827" s="395"/>
      <c r="S827" s="395"/>
      <c r="T827" s="395"/>
      <c r="U827" s="396"/>
      <c r="BH827" s="409">
        <v>71</v>
      </c>
      <c r="BI827" s="424">
        <f>'[1]Multi-Field'!B73</f>
        <v>0</v>
      </c>
      <c r="BM827" s="409" t="str">
        <f>IF(OR('[1]Multi-Field'!Q73=[1]Lists!$AC$42,'[1]Multi-Field'!Q73=[1]Lists!$AC$43),"x","")</f>
        <v/>
      </c>
      <c r="BN827" s="409" t="str">
        <f>IF(OR('[1]Multi-Field'!Q73=$AC$58,'[1]Multi-Field'!Q73=$AC$285,'[1]Multi-Field'!Q73=$AC$86,'[1]Multi-Field'!Q73=$AC$92,'[1]Multi-Field'!Q73=$AC$93,'[1]Multi-Field'!Q73=$AC$94),"x","")</f>
        <v/>
      </c>
      <c r="BO827" s="409" t="str">
        <f>IF('[1]Multi-Field'!Q73=$AC$87,"x","")</f>
        <v/>
      </c>
      <c r="BP827" s="409" t="str">
        <f>IF(OR('[1]Multi-Field'!Q73=$AC$7,'[1]Multi-Field'!Q73=$AC$3,'[1]Multi-Field'!Q73=$AC$5),"x","")</f>
        <v/>
      </c>
      <c r="BQ827" s="409" t="str">
        <f>IF('[1]Multi-Field'!Q73=$AC$53,"x","")</f>
        <v/>
      </c>
      <c r="BR827" s="409" t="str">
        <f>IF(OR('[1]Multi-Field'!Q73=$AC$53,'[1]Multi-Field'!Q73=$AC$55,'[1]Multi-Field'!Q73=$AC$74),"x","")</f>
        <v/>
      </c>
      <c r="BS827" s="409" t="str">
        <f>IF(OR('[1]Multi-Field'!Q73=$AC$20,'[1]Multi-Field'!Q73=$AC$27,'[1]Multi-Field'!Q73=$AC$63,'[1]Multi-Field'!Q73=$AC$103),"x","")</f>
        <v/>
      </c>
      <c r="BT827" s="409" t="str">
        <f>IF(OR('[1]Multi-Field'!Q73=$AC$25,'[1]Multi-Field'!Q73=$AC$83),"x","")</f>
        <v/>
      </c>
      <c r="BU827" s="409" t="str">
        <f>IF('[1]Multi-Field'!Q73=$AC$98,"x","")</f>
        <v/>
      </c>
      <c r="BV827" s="409" t="str">
        <f>IF('[1]Multi-Field'!Q73=$AC$105,"x","")</f>
        <v/>
      </c>
      <c r="BY827" s="409" t="e">
        <f>#VALUE!</f>
        <v>#VALUE!</v>
      </c>
      <c r="BZ827" s="409" t="str">
        <f>IF('[1]Multi-Field'!Q73=$AC$84,"x","")</f>
        <v/>
      </c>
    </row>
    <row r="828" spans="16:78">
      <c r="P828" s="391"/>
      <c r="Q828" s="84"/>
      <c r="R828" s="395"/>
      <c r="S828" s="395"/>
      <c r="T828" s="395"/>
      <c r="U828" s="396"/>
      <c r="BH828" s="409">
        <v>72</v>
      </c>
      <c r="BI828" s="424">
        <f>'[1]Multi-Field'!B74</f>
        <v>0</v>
      </c>
      <c r="BM828" s="409" t="str">
        <f>IF(OR('[1]Multi-Field'!Q74=[1]Lists!$AC$42,'[1]Multi-Field'!Q74=[1]Lists!$AC$43),"x","")</f>
        <v/>
      </c>
      <c r="BN828" s="409" t="str">
        <f>IF(OR('[1]Multi-Field'!Q74=$AC$58,'[1]Multi-Field'!Q74=$AC$285,'[1]Multi-Field'!Q74=$AC$86,'[1]Multi-Field'!Q74=$AC$92,'[1]Multi-Field'!Q74=$AC$93,'[1]Multi-Field'!Q74=$AC$94),"x","")</f>
        <v/>
      </c>
      <c r="BO828" s="409" t="str">
        <f>IF('[1]Multi-Field'!Q74=$AC$87,"x","")</f>
        <v/>
      </c>
      <c r="BP828" s="409" t="str">
        <f>IF(OR('[1]Multi-Field'!Q74=$AC$7,'[1]Multi-Field'!Q74=$AC$3,'[1]Multi-Field'!Q74=$AC$5),"x","")</f>
        <v/>
      </c>
      <c r="BQ828" s="409" t="str">
        <f>IF('[1]Multi-Field'!Q74=$AC$53,"x","")</f>
        <v/>
      </c>
      <c r="BR828" s="409" t="str">
        <f>IF(OR('[1]Multi-Field'!Q74=$AC$53,'[1]Multi-Field'!Q74=$AC$55,'[1]Multi-Field'!Q74=$AC$74),"x","")</f>
        <v/>
      </c>
      <c r="BS828" s="409" t="str">
        <f>IF(OR('[1]Multi-Field'!Q74=$AC$20,'[1]Multi-Field'!Q74=$AC$27,'[1]Multi-Field'!Q74=$AC$63,'[1]Multi-Field'!Q74=$AC$103),"x","")</f>
        <v/>
      </c>
      <c r="BT828" s="409" t="str">
        <f>IF(OR('[1]Multi-Field'!Q74=$AC$25,'[1]Multi-Field'!Q74=$AC$83),"x","")</f>
        <v/>
      </c>
      <c r="BU828" s="409" t="str">
        <f>IF('[1]Multi-Field'!Q74=$AC$98,"x","")</f>
        <v/>
      </c>
      <c r="BV828" s="409" t="str">
        <f>IF('[1]Multi-Field'!Q74=$AC$105,"x","")</f>
        <v/>
      </c>
      <c r="BY828" s="409" t="e">
        <f>#VALUE!</f>
        <v>#VALUE!</v>
      </c>
      <c r="BZ828" s="409" t="str">
        <f>IF('[1]Multi-Field'!Q74=$AC$84,"x","")</f>
        <v/>
      </c>
    </row>
    <row r="829" spans="16:78" ht="13.5" thickBot="1">
      <c r="P829" s="391"/>
      <c r="Q829" s="85"/>
      <c r="R829" s="397"/>
      <c r="S829" s="397"/>
      <c r="T829" s="397"/>
      <c r="U829" s="398"/>
      <c r="BH829" s="409">
        <v>73</v>
      </c>
      <c r="BI829" s="424">
        <f>'[1]Multi-Field'!B75</f>
        <v>0</v>
      </c>
      <c r="BM829" s="409" t="str">
        <f>IF(OR('[1]Multi-Field'!Q75=[1]Lists!$AC$42,'[1]Multi-Field'!Q75=[1]Lists!$AC$43),"x","")</f>
        <v/>
      </c>
      <c r="BN829" s="409" t="str">
        <f>IF(OR('[1]Multi-Field'!Q75=$AC$58,'[1]Multi-Field'!Q75=$AC$285,'[1]Multi-Field'!Q75=$AC$86,'[1]Multi-Field'!Q75=$AC$92,'[1]Multi-Field'!Q75=$AC$93,'[1]Multi-Field'!Q75=$AC$94),"x","")</f>
        <v/>
      </c>
      <c r="BO829" s="409" t="str">
        <f>IF('[1]Multi-Field'!Q75=$AC$87,"x","")</f>
        <v/>
      </c>
      <c r="BP829" s="409" t="str">
        <f>IF(OR('[1]Multi-Field'!Q75=$AC$7,'[1]Multi-Field'!Q75=$AC$3,'[1]Multi-Field'!Q75=$AC$5),"x","")</f>
        <v/>
      </c>
      <c r="BQ829" s="409" t="str">
        <f>IF('[1]Multi-Field'!Q75=$AC$53,"x","")</f>
        <v/>
      </c>
      <c r="BR829" s="409" t="str">
        <f>IF(OR('[1]Multi-Field'!Q75=$AC$53,'[1]Multi-Field'!Q75=$AC$55,'[1]Multi-Field'!Q75=$AC$74),"x","")</f>
        <v/>
      </c>
      <c r="BS829" s="409" t="str">
        <f>IF(OR('[1]Multi-Field'!Q75=$AC$20,'[1]Multi-Field'!Q75=$AC$27,'[1]Multi-Field'!Q75=$AC$63,'[1]Multi-Field'!Q75=$AC$103),"x","")</f>
        <v/>
      </c>
      <c r="BT829" s="409" t="str">
        <f>IF(OR('[1]Multi-Field'!Q75=$AC$25,'[1]Multi-Field'!Q75=$AC$83),"x","")</f>
        <v/>
      </c>
      <c r="BU829" s="409" t="str">
        <f>IF('[1]Multi-Field'!Q75=$AC$98,"x","")</f>
        <v/>
      </c>
      <c r="BV829" s="409" t="str">
        <f>IF('[1]Multi-Field'!Q75=$AC$105,"x","")</f>
        <v/>
      </c>
      <c r="BY829" s="409" t="e">
        <f>#VALUE!</f>
        <v>#VALUE!</v>
      </c>
      <c r="BZ829" s="409" t="str">
        <f>IF('[1]Multi-Field'!Q75=$AC$84,"x","")</f>
        <v/>
      </c>
    </row>
    <row r="830" spans="16:78">
      <c r="P830" s="391"/>
      <c r="Q830" s="83"/>
      <c r="R830" s="395"/>
      <c r="S830" s="395"/>
      <c r="T830" s="395"/>
      <c r="U830" s="396"/>
      <c r="BH830" s="409">
        <v>74</v>
      </c>
      <c r="BI830" s="424">
        <f>'[1]Multi-Field'!B76</f>
        <v>0</v>
      </c>
      <c r="BM830" s="409" t="str">
        <f>IF(OR('[1]Multi-Field'!Q76=[1]Lists!$AC$42,'[1]Multi-Field'!Q76=[1]Lists!$AC$43),"x","")</f>
        <v/>
      </c>
      <c r="BN830" s="409" t="str">
        <f>IF(OR('[1]Multi-Field'!Q76=$AC$58,'[1]Multi-Field'!Q76=$AC$285,'[1]Multi-Field'!Q76=$AC$86,'[1]Multi-Field'!Q76=$AC$92,'[1]Multi-Field'!Q76=$AC$93,'[1]Multi-Field'!Q76=$AC$94),"x","")</f>
        <v/>
      </c>
      <c r="BO830" s="409" t="str">
        <f>IF('[1]Multi-Field'!Q76=$AC$87,"x","")</f>
        <v/>
      </c>
      <c r="BP830" s="409" t="str">
        <f>IF(OR('[1]Multi-Field'!Q76=$AC$7,'[1]Multi-Field'!Q76=$AC$3,'[1]Multi-Field'!Q76=$AC$5),"x","")</f>
        <v/>
      </c>
      <c r="BQ830" s="409" t="str">
        <f>IF('[1]Multi-Field'!Q76=$AC$53,"x","")</f>
        <v/>
      </c>
      <c r="BR830" s="409" t="str">
        <f>IF(OR('[1]Multi-Field'!Q76=$AC$53,'[1]Multi-Field'!Q76=$AC$55,'[1]Multi-Field'!Q76=$AC$74),"x","")</f>
        <v/>
      </c>
      <c r="BS830" s="409" t="str">
        <f>IF(OR('[1]Multi-Field'!Q76=$AC$20,'[1]Multi-Field'!Q76=$AC$27,'[1]Multi-Field'!Q76=$AC$63,'[1]Multi-Field'!Q76=$AC$103),"x","")</f>
        <v/>
      </c>
      <c r="BT830" s="409" t="str">
        <f>IF(OR('[1]Multi-Field'!Q76=$AC$25,'[1]Multi-Field'!Q76=$AC$83),"x","")</f>
        <v/>
      </c>
      <c r="BU830" s="409" t="str">
        <f>IF('[1]Multi-Field'!Q76=$AC$98,"x","")</f>
        <v/>
      </c>
      <c r="BV830" s="409" t="str">
        <f>IF('[1]Multi-Field'!Q76=$AC$105,"x","")</f>
        <v/>
      </c>
      <c r="BY830" s="409" t="e">
        <f>#VALUE!</f>
        <v>#VALUE!</v>
      </c>
      <c r="BZ830" s="409" t="str">
        <f>IF('[1]Multi-Field'!Q76=$AC$84,"x","")</f>
        <v/>
      </c>
    </row>
    <row r="831" spans="16:78">
      <c r="P831" s="391"/>
      <c r="Q831" s="84"/>
      <c r="R831" s="395"/>
      <c r="S831" s="395"/>
      <c r="T831" s="395"/>
      <c r="U831" s="396"/>
      <c r="BH831" s="409">
        <v>75</v>
      </c>
      <c r="BI831" s="424">
        <f>'[1]Multi-Field'!B77</f>
        <v>0</v>
      </c>
      <c r="BM831" s="409" t="str">
        <f>IF(OR('[1]Multi-Field'!Q77=[1]Lists!$AC$42,'[1]Multi-Field'!Q77=[1]Lists!$AC$43),"x","")</f>
        <v/>
      </c>
      <c r="BN831" s="409" t="str">
        <f>IF(OR('[1]Multi-Field'!Q77=$AC$58,'[1]Multi-Field'!Q77=$AC$285,'[1]Multi-Field'!Q77=$AC$86,'[1]Multi-Field'!Q77=$AC$92,'[1]Multi-Field'!Q77=$AC$93,'[1]Multi-Field'!Q77=$AC$94),"x","")</f>
        <v/>
      </c>
      <c r="BO831" s="409" t="str">
        <f>IF('[1]Multi-Field'!Q77=$AC$87,"x","")</f>
        <v/>
      </c>
      <c r="BP831" s="409" t="str">
        <f>IF(OR('[1]Multi-Field'!Q77=$AC$7,'[1]Multi-Field'!Q77=$AC$3,'[1]Multi-Field'!Q77=$AC$5),"x","")</f>
        <v/>
      </c>
      <c r="BQ831" s="409" t="str">
        <f>IF('[1]Multi-Field'!Q77=$AC$53,"x","")</f>
        <v/>
      </c>
      <c r="BR831" s="409" t="str">
        <f>IF(OR('[1]Multi-Field'!Q77=$AC$53,'[1]Multi-Field'!Q77=$AC$55,'[1]Multi-Field'!Q77=$AC$74),"x","")</f>
        <v/>
      </c>
      <c r="BS831" s="409" t="str">
        <f>IF(OR('[1]Multi-Field'!Q77=$AC$20,'[1]Multi-Field'!Q77=$AC$27,'[1]Multi-Field'!Q77=$AC$63,'[1]Multi-Field'!Q77=$AC$103),"x","")</f>
        <v/>
      </c>
      <c r="BT831" s="409" t="str">
        <f>IF(OR('[1]Multi-Field'!Q77=$AC$25,'[1]Multi-Field'!Q77=$AC$83),"x","")</f>
        <v/>
      </c>
      <c r="BU831" s="409" t="str">
        <f>IF('[1]Multi-Field'!Q77=$AC$98,"x","")</f>
        <v/>
      </c>
      <c r="BV831" s="409" t="str">
        <f>IF('[1]Multi-Field'!Q77=$AC$105,"x","")</f>
        <v/>
      </c>
      <c r="BY831" s="409" t="e">
        <f>#VALUE!</f>
        <v>#VALUE!</v>
      </c>
      <c r="BZ831" s="409" t="str">
        <f>IF('[1]Multi-Field'!Q77=$AC$84,"x","")</f>
        <v/>
      </c>
    </row>
    <row r="832" spans="16:78">
      <c r="P832" s="391"/>
      <c r="Q832" s="84"/>
      <c r="R832" s="395"/>
      <c r="S832" s="395"/>
      <c r="T832" s="395"/>
      <c r="U832" s="396"/>
      <c r="BH832" s="409">
        <v>76</v>
      </c>
      <c r="BI832" s="424">
        <f>'[1]Multi-Field'!B78</f>
        <v>0</v>
      </c>
      <c r="BM832" s="409" t="str">
        <f>IF(OR('[1]Multi-Field'!Q78=[1]Lists!$AC$42,'[1]Multi-Field'!Q78=[1]Lists!$AC$43),"x","")</f>
        <v/>
      </c>
      <c r="BN832" s="409" t="str">
        <f>IF(OR('[1]Multi-Field'!Q78=$AC$58,'[1]Multi-Field'!Q78=$AC$285,'[1]Multi-Field'!Q78=$AC$86,'[1]Multi-Field'!Q78=$AC$92,'[1]Multi-Field'!Q78=$AC$93,'[1]Multi-Field'!Q78=$AC$94),"x","")</f>
        <v/>
      </c>
      <c r="BO832" s="409" t="str">
        <f>IF('[1]Multi-Field'!Q78=$AC$87,"x","")</f>
        <v/>
      </c>
      <c r="BP832" s="409" t="str">
        <f>IF(OR('[1]Multi-Field'!Q78=$AC$7,'[1]Multi-Field'!Q78=$AC$3,'[1]Multi-Field'!Q78=$AC$5),"x","")</f>
        <v/>
      </c>
      <c r="BQ832" s="409" t="str">
        <f>IF('[1]Multi-Field'!Q78=$AC$53,"x","")</f>
        <v/>
      </c>
      <c r="BR832" s="409" t="str">
        <f>IF(OR('[1]Multi-Field'!Q78=$AC$53,'[1]Multi-Field'!Q78=$AC$55,'[1]Multi-Field'!Q78=$AC$74),"x","")</f>
        <v/>
      </c>
      <c r="BS832" s="409" t="str">
        <f>IF(OR('[1]Multi-Field'!Q78=$AC$20,'[1]Multi-Field'!Q78=$AC$27,'[1]Multi-Field'!Q78=$AC$63,'[1]Multi-Field'!Q78=$AC$103),"x","")</f>
        <v/>
      </c>
      <c r="BT832" s="409" t="str">
        <f>IF(OR('[1]Multi-Field'!Q78=$AC$25,'[1]Multi-Field'!Q78=$AC$83),"x","")</f>
        <v/>
      </c>
      <c r="BU832" s="409" t="str">
        <f>IF('[1]Multi-Field'!Q78=$AC$98,"x","")</f>
        <v/>
      </c>
      <c r="BV832" s="409" t="str">
        <f>IF('[1]Multi-Field'!Q78=$AC$105,"x","")</f>
        <v/>
      </c>
      <c r="BY832" s="409" t="e">
        <f>#VALUE!</f>
        <v>#VALUE!</v>
      </c>
      <c r="BZ832" s="409" t="str">
        <f>IF('[1]Multi-Field'!Q78=$AC$84,"x","")</f>
        <v/>
      </c>
    </row>
    <row r="833" spans="16:78" ht="13.5" thickBot="1">
      <c r="P833" s="391"/>
      <c r="Q833" s="85"/>
      <c r="R833" s="397"/>
      <c r="S833" s="397"/>
      <c r="T833" s="397"/>
      <c r="U833" s="398"/>
      <c r="BH833" s="409">
        <v>77</v>
      </c>
      <c r="BI833" s="424">
        <f>'[1]Multi-Field'!B79</f>
        <v>0</v>
      </c>
      <c r="BM833" s="409" t="str">
        <f>IF(OR('[1]Multi-Field'!Q79=[1]Lists!$AC$42,'[1]Multi-Field'!Q79=[1]Lists!$AC$43),"x","")</f>
        <v/>
      </c>
      <c r="BN833" s="409" t="str">
        <f>IF(OR('[1]Multi-Field'!Q79=$AC$58,'[1]Multi-Field'!Q79=$AC$285,'[1]Multi-Field'!Q79=$AC$86,'[1]Multi-Field'!Q79=$AC$92,'[1]Multi-Field'!Q79=$AC$93,'[1]Multi-Field'!Q79=$AC$94),"x","")</f>
        <v/>
      </c>
      <c r="BO833" s="409" t="str">
        <f>IF('[1]Multi-Field'!Q79=$AC$87,"x","")</f>
        <v/>
      </c>
      <c r="BP833" s="409" t="str">
        <f>IF(OR('[1]Multi-Field'!Q79=$AC$7,'[1]Multi-Field'!Q79=$AC$3,'[1]Multi-Field'!Q79=$AC$5),"x","")</f>
        <v/>
      </c>
      <c r="BQ833" s="409" t="str">
        <f>IF('[1]Multi-Field'!Q79=$AC$53,"x","")</f>
        <v/>
      </c>
      <c r="BR833" s="409" t="str">
        <f>IF(OR('[1]Multi-Field'!Q79=$AC$53,'[1]Multi-Field'!Q79=$AC$55,'[1]Multi-Field'!Q79=$AC$74),"x","")</f>
        <v/>
      </c>
      <c r="BS833" s="409" t="str">
        <f>IF(OR('[1]Multi-Field'!Q79=$AC$20,'[1]Multi-Field'!Q79=$AC$27,'[1]Multi-Field'!Q79=$AC$63,'[1]Multi-Field'!Q79=$AC$103),"x","")</f>
        <v/>
      </c>
      <c r="BT833" s="409" t="str">
        <f>IF(OR('[1]Multi-Field'!Q79=$AC$25,'[1]Multi-Field'!Q79=$AC$83),"x","")</f>
        <v/>
      </c>
      <c r="BU833" s="409" t="str">
        <f>IF('[1]Multi-Field'!Q79=$AC$98,"x","")</f>
        <v/>
      </c>
      <c r="BV833" s="409" t="str">
        <f>IF('[1]Multi-Field'!Q79=$AC$105,"x","")</f>
        <v/>
      </c>
      <c r="BY833" s="409" t="e">
        <f>#VALUE!</f>
        <v>#VALUE!</v>
      </c>
      <c r="BZ833" s="409" t="str">
        <f>IF('[1]Multi-Field'!Q79=$AC$84,"x","")</f>
        <v/>
      </c>
    </row>
    <row r="834" spans="16:78">
      <c r="P834" s="391"/>
      <c r="Q834" s="83"/>
      <c r="R834" s="395"/>
      <c r="S834" s="395"/>
      <c r="T834" s="395"/>
      <c r="U834" s="396"/>
      <c r="BH834" s="409">
        <v>78</v>
      </c>
      <c r="BI834" s="424">
        <f>'[1]Multi-Field'!B80</f>
        <v>0</v>
      </c>
      <c r="BM834" s="409" t="str">
        <f>IF(OR('[1]Multi-Field'!Q80=[1]Lists!$AC$42,'[1]Multi-Field'!Q80=[1]Lists!$AC$43),"x","")</f>
        <v/>
      </c>
      <c r="BN834" s="409" t="str">
        <f>IF(OR('[1]Multi-Field'!Q80=$AC$58,'[1]Multi-Field'!Q80=$AC$285,'[1]Multi-Field'!Q80=$AC$86,'[1]Multi-Field'!Q80=$AC$92,'[1]Multi-Field'!Q80=$AC$93,'[1]Multi-Field'!Q80=$AC$94),"x","")</f>
        <v/>
      </c>
      <c r="BO834" s="409" t="str">
        <f>IF('[1]Multi-Field'!Q80=$AC$87,"x","")</f>
        <v/>
      </c>
      <c r="BP834" s="409" t="str">
        <f>IF(OR('[1]Multi-Field'!Q80=$AC$7,'[1]Multi-Field'!Q80=$AC$3,'[1]Multi-Field'!Q80=$AC$5),"x","")</f>
        <v/>
      </c>
      <c r="BQ834" s="409" t="str">
        <f>IF('[1]Multi-Field'!Q80=$AC$53,"x","")</f>
        <v/>
      </c>
      <c r="BR834" s="409" t="str">
        <f>IF(OR('[1]Multi-Field'!Q80=$AC$53,'[1]Multi-Field'!Q80=$AC$55,'[1]Multi-Field'!Q80=$AC$74),"x","")</f>
        <v/>
      </c>
      <c r="BS834" s="409" t="str">
        <f>IF(OR('[1]Multi-Field'!Q80=$AC$20,'[1]Multi-Field'!Q80=$AC$27,'[1]Multi-Field'!Q80=$AC$63,'[1]Multi-Field'!Q80=$AC$103),"x","")</f>
        <v/>
      </c>
      <c r="BT834" s="409" t="str">
        <f>IF(OR('[1]Multi-Field'!Q80=$AC$25,'[1]Multi-Field'!Q80=$AC$83),"x","")</f>
        <v/>
      </c>
      <c r="BU834" s="409" t="str">
        <f>IF('[1]Multi-Field'!Q80=$AC$98,"x","")</f>
        <v/>
      </c>
      <c r="BV834" s="409" t="str">
        <f>IF('[1]Multi-Field'!Q80=$AC$105,"x","")</f>
        <v/>
      </c>
      <c r="BY834" s="409" t="e">
        <f>#VALUE!</f>
        <v>#VALUE!</v>
      </c>
      <c r="BZ834" s="409" t="str">
        <f>IF('[1]Multi-Field'!Q80=$AC$84,"x","")</f>
        <v/>
      </c>
    </row>
    <row r="835" spans="16:78">
      <c r="P835" s="391"/>
      <c r="Q835" s="84"/>
      <c r="R835" s="395"/>
      <c r="S835" s="395"/>
      <c r="T835" s="395"/>
      <c r="U835" s="396"/>
      <c r="BH835" s="409">
        <v>79</v>
      </c>
      <c r="BI835" s="424">
        <f>'[1]Multi-Field'!B81</f>
        <v>0</v>
      </c>
      <c r="BM835" s="409" t="str">
        <f>IF(OR('[1]Multi-Field'!Q81=[1]Lists!$AC$42,'[1]Multi-Field'!Q81=[1]Lists!$AC$43),"x","")</f>
        <v/>
      </c>
      <c r="BN835" s="409" t="str">
        <f>IF(OR('[1]Multi-Field'!Q81=$AC$58,'[1]Multi-Field'!Q81=$AC$285,'[1]Multi-Field'!Q81=$AC$86,'[1]Multi-Field'!Q81=$AC$92,'[1]Multi-Field'!Q81=$AC$93,'[1]Multi-Field'!Q81=$AC$94),"x","")</f>
        <v/>
      </c>
      <c r="BO835" s="409" t="str">
        <f>IF('[1]Multi-Field'!Q81=$AC$87,"x","")</f>
        <v/>
      </c>
      <c r="BP835" s="409" t="str">
        <f>IF(OR('[1]Multi-Field'!Q81=$AC$7,'[1]Multi-Field'!Q81=$AC$3,'[1]Multi-Field'!Q81=$AC$5),"x","")</f>
        <v/>
      </c>
      <c r="BQ835" s="409" t="str">
        <f>IF('[1]Multi-Field'!Q81=$AC$53,"x","")</f>
        <v/>
      </c>
      <c r="BR835" s="409" t="str">
        <f>IF(OR('[1]Multi-Field'!Q81=$AC$53,'[1]Multi-Field'!Q81=$AC$55,'[1]Multi-Field'!Q81=$AC$74),"x","")</f>
        <v/>
      </c>
      <c r="BS835" s="409" t="str">
        <f>IF(OR('[1]Multi-Field'!Q81=$AC$20,'[1]Multi-Field'!Q81=$AC$27,'[1]Multi-Field'!Q81=$AC$63,'[1]Multi-Field'!Q81=$AC$103),"x","")</f>
        <v/>
      </c>
      <c r="BT835" s="409" t="str">
        <f>IF(OR('[1]Multi-Field'!Q81=$AC$25,'[1]Multi-Field'!Q81=$AC$83),"x","")</f>
        <v/>
      </c>
      <c r="BU835" s="409" t="str">
        <f>IF('[1]Multi-Field'!Q81=$AC$98,"x","")</f>
        <v/>
      </c>
      <c r="BV835" s="409" t="str">
        <f>IF('[1]Multi-Field'!Q81=$AC$105,"x","")</f>
        <v/>
      </c>
      <c r="BY835" s="409" t="e">
        <f>#VALUE!</f>
        <v>#VALUE!</v>
      </c>
      <c r="BZ835" s="409" t="str">
        <f>IF('[1]Multi-Field'!Q81=$AC$84,"x","")</f>
        <v/>
      </c>
    </row>
    <row r="836" spans="16:78">
      <c r="P836" s="391"/>
      <c r="Q836" s="84"/>
      <c r="R836" s="395"/>
      <c r="S836" s="395"/>
      <c r="T836" s="395"/>
      <c r="U836" s="396"/>
      <c r="BH836" s="409">
        <v>80</v>
      </c>
      <c r="BI836" s="424">
        <f>'[1]Multi-Field'!B82</f>
        <v>0</v>
      </c>
      <c r="BM836" s="409" t="str">
        <f>IF(OR('[1]Multi-Field'!Q82=[1]Lists!$AC$42,'[1]Multi-Field'!Q82=[1]Lists!$AC$43),"x","")</f>
        <v/>
      </c>
      <c r="BN836" s="409" t="str">
        <f>IF(OR('[1]Multi-Field'!Q82=$AC$58,'[1]Multi-Field'!Q82=$AC$285,'[1]Multi-Field'!Q82=$AC$86,'[1]Multi-Field'!Q82=$AC$92,'[1]Multi-Field'!Q82=$AC$93,'[1]Multi-Field'!Q82=$AC$94),"x","")</f>
        <v/>
      </c>
      <c r="BO836" s="409" t="str">
        <f>IF('[1]Multi-Field'!Q82=$AC$87,"x","")</f>
        <v/>
      </c>
      <c r="BP836" s="409" t="str">
        <f>IF(OR('[1]Multi-Field'!Q82=$AC$7,'[1]Multi-Field'!Q82=$AC$3,'[1]Multi-Field'!Q82=$AC$5),"x","")</f>
        <v/>
      </c>
      <c r="BQ836" s="409" t="str">
        <f>IF('[1]Multi-Field'!Q82=$AC$53,"x","")</f>
        <v/>
      </c>
      <c r="BR836" s="409" t="str">
        <f>IF(OR('[1]Multi-Field'!Q82=$AC$53,'[1]Multi-Field'!Q82=$AC$55,'[1]Multi-Field'!Q82=$AC$74),"x","")</f>
        <v/>
      </c>
      <c r="BS836" s="409" t="str">
        <f>IF(OR('[1]Multi-Field'!Q82=$AC$20,'[1]Multi-Field'!Q82=$AC$27,'[1]Multi-Field'!Q82=$AC$63,'[1]Multi-Field'!Q82=$AC$103),"x","")</f>
        <v/>
      </c>
      <c r="BT836" s="409" t="str">
        <f>IF(OR('[1]Multi-Field'!Q82=$AC$25,'[1]Multi-Field'!Q82=$AC$83),"x","")</f>
        <v/>
      </c>
      <c r="BU836" s="409" t="str">
        <f>IF('[1]Multi-Field'!Q82=$AC$98,"x","")</f>
        <v/>
      </c>
      <c r="BV836" s="409" t="str">
        <f>IF('[1]Multi-Field'!Q82=$AC$105,"x","")</f>
        <v/>
      </c>
      <c r="BY836" s="409" t="e">
        <f>#VALUE!</f>
        <v>#VALUE!</v>
      </c>
      <c r="BZ836" s="409" t="str">
        <f>IF('[1]Multi-Field'!Q82=$AC$84,"x","")</f>
        <v/>
      </c>
    </row>
    <row r="837" spans="16:78" ht="13.5" thickBot="1">
      <c r="P837" s="391"/>
      <c r="Q837" s="85"/>
      <c r="R837" s="397"/>
      <c r="S837" s="397"/>
      <c r="T837" s="397"/>
      <c r="U837" s="398"/>
      <c r="BH837" s="409">
        <v>81</v>
      </c>
      <c r="BI837" s="424">
        <f>'[1]Multi-Field'!B83</f>
        <v>0</v>
      </c>
      <c r="BM837" s="409" t="str">
        <f>IF(OR('[1]Multi-Field'!Q83=[1]Lists!$AC$42,'[1]Multi-Field'!Q83=[1]Lists!$AC$43),"x","")</f>
        <v/>
      </c>
      <c r="BN837" s="409" t="str">
        <f>IF(OR('[1]Multi-Field'!Q83=$AC$58,'[1]Multi-Field'!Q83=$AC$285,'[1]Multi-Field'!Q83=$AC$86,'[1]Multi-Field'!Q83=$AC$92,'[1]Multi-Field'!Q83=$AC$93,'[1]Multi-Field'!Q83=$AC$94),"x","")</f>
        <v/>
      </c>
      <c r="BO837" s="409" t="str">
        <f>IF('[1]Multi-Field'!Q83=$AC$87,"x","")</f>
        <v/>
      </c>
      <c r="BP837" s="409" t="str">
        <f>IF(OR('[1]Multi-Field'!Q83=$AC$7,'[1]Multi-Field'!Q83=$AC$3,'[1]Multi-Field'!Q83=$AC$5),"x","")</f>
        <v/>
      </c>
      <c r="BQ837" s="409" t="str">
        <f>IF('[1]Multi-Field'!Q83=$AC$53,"x","")</f>
        <v/>
      </c>
      <c r="BR837" s="409" t="str">
        <f>IF(OR('[1]Multi-Field'!Q83=$AC$53,'[1]Multi-Field'!Q83=$AC$55,'[1]Multi-Field'!Q83=$AC$74),"x","")</f>
        <v/>
      </c>
      <c r="BS837" s="409" t="str">
        <f>IF(OR('[1]Multi-Field'!Q83=$AC$20,'[1]Multi-Field'!Q83=$AC$27,'[1]Multi-Field'!Q83=$AC$63,'[1]Multi-Field'!Q83=$AC$103),"x","")</f>
        <v/>
      </c>
      <c r="BT837" s="409" t="str">
        <f>IF(OR('[1]Multi-Field'!Q83=$AC$25,'[1]Multi-Field'!Q83=$AC$83),"x","")</f>
        <v/>
      </c>
      <c r="BU837" s="409" t="str">
        <f>IF('[1]Multi-Field'!Q83=$AC$98,"x","")</f>
        <v/>
      </c>
      <c r="BV837" s="409" t="str">
        <f>IF('[1]Multi-Field'!Q83=$AC$105,"x","")</f>
        <v/>
      </c>
      <c r="BY837" s="409" t="e">
        <f>#VALUE!</f>
        <v>#VALUE!</v>
      </c>
      <c r="BZ837" s="409" t="str">
        <f>IF('[1]Multi-Field'!Q83=$AC$84,"x","")</f>
        <v/>
      </c>
    </row>
    <row r="838" spans="16:78">
      <c r="P838" s="391"/>
      <c r="Q838" s="83"/>
      <c r="R838" s="395"/>
      <c r="S838" s="395"/>
      <c r="T838" s="395"/>
      <c r="U838" s="396"/>
      <c r="BH838" s="409">
        <v>82</v>
      </c>
      <c r="BI838" s="424">
        <f>'[1]Multi-Field'!B84</f>
        <v>0</v>
      </c>
      <c r="BM838" s="409" t="str">
        <f>IF(OR('[1]Multi-Field'!Q84=[1]Lists!$AC$42,'[1]Multi-Field'!Q84=[1]Lists!$AC$43),"x","")</f>
        <v/>
      </c>
      <c r="BN838" s="409" t="str">
        <f>IF(OR('[1]Multi-Field'!Q84=$AC$58,'[1]Multi-Field'!Q84=$AC$285,'[1]Multi-Field'!Q84=$AC$86,'[1]Multi-Field'!Q84=$AC$92,'[1]Multi-Field'!Q84=$AC$93,'[1]Multi-Field'!Q84=$AC$94),"x","")</f>
        <v/>
      </c>
      <c r="BO838" s="409" t="str">
        <f>IF('[1]Multi-Field'!Q84=$AC$87,"x","")</f>
        <v/>
      </c>
      <c r="BP838" s="409" t="str">
        <f>IF(OR('[1]Multi-Field'!Q84=$AC$7,'[1]Multi-Field'!Q84=$AC$3,'[1]Multi-Field'!Q84=$AC$5),"x","")</f>
        <v/>
      </c>
      <c r="BQ838" s="409" t="str">
        <f>IF('[1]Multi-Field'!Q84=$AC$53,"x","")</f>
        <v/>
      </c>
      <c r="BR838" s="409" t="str">
        <f>IF(OR('[1]Multi-Field'!Q84=$AC$53,'[1]Multi-Field'!Q84=$AC$55,'[1]Multi-Field'!Q84=$AC$74),"x","")</f>
        <v/>
      </c>
      <c r="BS838" s="409" t="str">
        <f>IF(OR('[1]Multi-Field'!Q84=$AC$20,'[1]Multi-Field'!Q84=$AC$27,'[1]Multi-Field'!Q84=$AC$63,'[1]Multi-Field'!Q84=$AC$103),"x","")</f>
        <v/>
      </c>
      <c r="BT838" s="409" t="str">
        <f>IF(OR('[1]Multi-Field'!Q84=$AC$25,'[1]Multi-Field'!Q84=$AC$83),"x","")</f>
        <v/>
      </c>
      <c r="BU838" s="409" t="str">
        <f>IF('[1]Multi-Field'!Q84=$AC$98,"x","")</f>
        <v/>
      </c>
      <c r="BV838" s="409" t="str">
        <f>IF('[1]Multi-Field'!Q84=$AC$105,"x","")</f>
        <v/>
      </c>
      <c r="BY838" s="409" t="e">
        <f>#VALUE!</f>
        <v>#VALUE!</v>
      </c>
      <c r="BZ838" s="409" t="str">
        <f>IF('[1]Multi-Field'!Q84=$AC$84,"x","")</f>
        <v/>
      </c>
    </row>
    <row r="839" spans="16:78">
      <c r="P839" s="391"/>
      <c r="Q839" s="84"/>
      <c r="R839" s="395"/>
      <c r="S839" s="395"/>
      <c r="T839" s="395"/>
      <c r="U839" s="396"/>
      <c r="BH839" s="409">
        <v>83</v>
      </c>
      <c r="BI839" s="424">
        <f>'[1]Multi-Field'!B85</f>
        <v>0</v>
      </c>
      <c r="BM839" s="409" t="str">
        <f>IF(OR('[1]Multi-Field'!Q85=[1]Lists!$AC$42,'[1]Multi-Field'!Q85=[1]Lists!$AC$43),"x","")</f>
        <v/>
      </c>
      <c r="BN839" s="409" t="str">
        <f>IF(OR('[1]Multi-Field'!Q85=$AC$58,'[1]Multi-Field'!Q85=$AC$285,'[1]Multi-Field'!Q85=$AC$86,'[1]Multi-Field'!Q85=$AC$92,'[1]Multi-Field'!Q85=$AC$93,'[1]Multi-Field'!Q85=$AC$94),"x","")</f>
        <v/>
      </c>
      <c r="BO839" s="409" t="str">
        <f>IF('[1]Multi-Field'!Q85=$AC$87,"x","")</f>
        <v/>
      </c>
      <c r="BP839" s="409" t="str">
        <f>IF(OR('[1]Multi-Field'!Q85=$AC$7,'[1]Multi-Field'!Q85=$AC$3,'[1]Multi-Field'!Q85=$AC$5),"x","")</f>
        <v/>
      </c>
      <c r="BQ839" s="409" t="str">
        <f>IF('[1]Multi-Field'!Q85=$AC$53,"x","")</f>
        <v/>
      </c>
      <c r="BR839" s="409" t="str">
        <f>IF(OR('[1]Multi-Field'!Q85=$AC$53,'[1]Multi-Field'!Q85=$AC$55,'[1]Multi-Field'!Q85=$AC$74),"x","")</f>
        <v/>
      </c>
      <c r="BS839" s="409" t="str">
        <f>IF(OR('[1]Multi-Field'!Q85=$AC$20,'[1]Multi-Field'!Q85=$AC$27,'[1]Multi-Field'!Q85=$AC$63,'[1]Multi-Field'!Q85=$AC$103),"x","")</f>
        <v/>
      </c>
      <c r="BT839" s="409" t="str">
        <f>IF(OR('[1]Multi-Field'!Q85=$AC$25,'[1]Multi-Field'!Q85=$AC$83),"x","")</f>
        <v/>
      </c>
      <c r="BU839" s="409" t="str">
        <f>IF('[1]Multi-Field'!Q85=$AC$98,"x","")</f>
        <v/>
      </c>
      <c r="BV839" s="409" t="str">
        <f>IF('[1]Multi-Field'!Q85=$AC$105,"x","")</f>
        <v/>
      </c>
      <c r="BY839" s="409" t="e">
        <f>#VALUE!</f>
        <v>#VALUE!</v>
      </c>
      <c r="BZ839" s="409" t="str">
        <f>IF('[1]Multi-Field'!Q85=$AC$84,"x","")</f>
        <v/>
      </c>
    </row>
    <row r="840" spans="16:78">
      <c r="P840" s="391"/>
      <c r="Q840" s="84"/>
      <c r="R840" s="395"/>
      <c r="S840" s="395"/>
      <c r="T840" s="395"/>
      <c r="U840" s="396"/>
      <c r="BH840" s="409">
        <v>84</v>
      </c>
      <c r="BI840" s="424">
        <f>'[1]Multi-Field'!B86</f>
        <v>0</v>
      </c>
      <c r="BM840" s="409" t="str">
        <f>IF(OR('[1]Multi-Field'!Q86=[1]Lists!$AC$42,'[1]Multi-Field'!Q86=[1]Lists!$AC$43),"x","")</f>
        <v/>
      </c>
      <c r="BN840" s="409" t="str">
        <f>IF(OR('[1]Multi-Field'!Q86=$AC$58,'[1]Multi-Field'!Q86=$AC$285,'[1]Multi-Field'!Q86=$AC$86,'[1]Multi-Field'!Q86=$AC$92,'[1]Multi-Field'!Q86=$AC$93,'[1]Multi-Field'!Q86=$AC$94),"x","")</f>
        <v/>
      </c>
      <c r="BO840" s="409" t="str">
        <f>IF('[1]Multi-Field'!Q86=$AC$87,"x","")</f>
        <v/>
      </c>
      <c r="BP840" s="409" t="str">
        <f>IF(OR('[1]Multi-Field'!Q86=$AC$7,'[1]Multi-Field'!Q86=$AC$3,'[1]Multi-Field'!Q86=$AC$5),"x","")</f>
        <v/>
      </c>
      <c r="BQ840" s="409" t="str">
        <f>IF('[1]Multi-Field'!Q86=$AC$53,"x","")</f>
        <v/>
      </c>
      <c r="BR840" s="409" t="str">
        <f>IF(OR('[1]Multi-Field'!Q86=$AC$53,'[1]Multi-Field'!Q86=$AC$55,'[1]Multi-Field'!Q86=$AC$74),"x","")</f>
        <v/>
      </c>
      <c r="BS840" s="409" t="str">
        <f>IF(OR('[1]Multi-Field'!Q86=$AC$20,'[1]Multi-Field'!Q86=$AC$27,'[1]Multi-Field'!Q86=$AC$63,'[1]Multi-Field'!Q86=$AC$103),"x","")</f>
        <v/>
      </c>
      <c r="BT840" s="409" t="str">
        <f>IF(OR('[1]Multi-Field'!Q86=$AC$25,'[1]Multi-Field'!Q86=$AC$83),"x","")</f>
        <v/>
      </c>
      <c r="BU840" s="409" t="str">
        <f>IF('[1]Multi-Field'!Q86=$AC$98,"x","")</f>
        <v/>
      </c>
      <c r="BV840" s="409" t="str">
        <f>IF('[1]Multi-Field'!Q86=$AC$105,"x","")</f>
        <v/>
      </c>
      <c r="BY840" s="409" t="e">
        <f>#VALUE!</f>
        <v>#VALUE!</v>
      </c>
      <c r="BZ840" s="409" t="str">
        <f>IF('[1]Multi-Field'!Q86=$AC$84,"x","")</f>
        <v/>
      </c>
    </row>
    <row r="841" spans="16:78" ht="13.5" thickBot="1">
      <c r="P841" s="391"/>
      <c r="Q841" s="85"/>
      <c r="R841" s="397"/>
      <c r="S841" s="397"/>
      <c r="T841" s="397"/>
      <c r="U841" s="398"/>
      <c r="BH841" s="409">
        <v>85</v>
      </c>
      <c r="BI841" s="424">
        <f>'[1]Multi-Field'!B87</f>
        <v>0</v>
      </c>
      <c r="BM841" s="409" t="str">
        <f>IF(OR('[1]Multi-Field'!Q87=[1]Lists!$AC$42,'[1]Multi-Field'!Q87=[1]Lists!$AC$43),"x","")</f>
        <v/>
      </c>
      <c r="BN841" s="409" t="str">
        <f>IF(OR('[1]Multi-Field'!Q87=$AC$58,'[1]Multi-Field'!Q87=$AC$285,'[1]Multi-Field'!Q87=$AC$86,'[1]Multi-Field'!Q87=$AC$92,'[1]Multi-Field'!Q87=$AC$93,'[1]Multi-Field'!Q87=$AC$94),"x","")</f>
        <v/>
      </c>
      <c r="BO841" s="409" t="str">
        <f>IF('[1]Multi-Field'!Q87=$AC$87,"x","")</f>
        <v/>
      </c>
      <c r="BP841" s="409" t="str">
        <f>IF(OR('[1]Multi-Field'!Q87=$AC$7,'[1]Multi-Field'!Q87=$AC$3,'[1]Multi-Field'!Q87=$AC$5),"x","")</f>
        <v/>
      </c>
      <c r="BQ841" s="409" t="str">
        <f>IF('[1]Multi-Field'!Q87=$AC$53,"x","")</f>
        <v/>
      </c>
      <c r="BR841" s="409" t="str">
        <f>IF(OR('[1]Multi-Field'!Q87=$AC$53,'[1]Multi-Field'!Q87=$AC$55,'[1]Multi-Field'!Q87=$AC$74),"x","")</f>
        <v/>
      </c>
      <c r="BS841" s="409" t="str">
        <f>IF(OR('[1]Multi-Field'!Q87=$AC$20,'[1]Multi-Field'!Q87=$AC$27,'[1]Multi-Field'!Q87=$AC$63,'[1]Multi-Field'!Q87=$AC$103),"x","")</f>
        <v/>
      </c>
      <c r="BT841" s="409" t="str">
        <f>IF(OR('[1]Multi-Field'!Q87=$AC$25,'[1]Multi-Field'!Q87=$AC$83),"x","")</f>
        <v/>
      </c>
      <c r="BU841" s="409" t="str">
        <f>IF('[1]Multi-Field'!Q87=$AC$98,"x","")</f>
        <v/>
      </c>
      <c r="BV841" s="409" t="str">
        <f>IF('[1]Multi-Field'!Q87=$AC$105,"x","")</f>
        <v/>
      </c>
      <c r="BY841" s="409" t="e">
        <f>#VALUE!</f>
        <v>#VALUE!</v>
      </c>
      <c r="BZ841" s="409" t="str">
        <f>IF('[1]Multi-Field'!Q87=$AC$84,"x","")</f>
        <v/>
      </c>
    </row>
    <row r="842" spans="16:78">
      <c r="P842" s="391"/>
      <c r="Q842" s="83"/>
      <c r="R842" s="395"/>
      <c r="S842" s="395"/>
      <c r="T842" s="395"/>
      <c r="U842" s="396"/>
      <c r="BH842" s="409">
        <v>86</v>
      </c>
      <c r="BI842" s="424">
        <f>'[1]Multi-Field'!B88</f>
        <v>0</v>
      </c>
      <c r="BM842" s="409" t="str">
        <f>IF(OR('[1]Multi-Field'!Q88=[1]Lists!$AC$42,'[1]Multi-Field'!Q88=[1]Lists!$AC$43),"x","")</f>
        <v/>
      </c>
      <c r="BN842" s="409" t="str">
        <f>IF(OR('[1]Multi-Field'!Q88=$AC$58,'[1]Multi-Field'!Q88=$AC$285,'[1]Multi-Field'!Q88=$AC$86,'[1]Multi-Field'!Q88=$AC$92,'[1]Multi-Field'!Q88=$AC$93,'[1]Multi-Field'!Q88=$AC$94),"x","")</f>
        <v/>
      </c>
      <c r="BO842" s="409" t="str">
        <f>IF('[1]Multi-Field'!Q88=$AC$87,"x","")</f>
        <v/>
      </c>
      <c r="BP842" s="409" t="str">
        <f>IF(OR('[1]Multi-Field'!Q88=$AC$7,'[1]Multi-Field'!Q88=$AC$3,'[1]Multi-Field'!Q88=$AC$5),"x","")</f>
        <v/>
      </c>
      <c r="BQ842" s="409" t="str">
        <f>IF('[1]Multi-Field'!Q88=$AC$53,"x","")</f>
        <v/>
      </c>
      <c r="BR842" s="409" t="str">
        <f>IF(OR('[1]Multi-Field'!Q88=$AC$53,'[1]Multi-Field'!Q88=$AC$55,'[1]Multi-Field'!Q88=$AC$74),"x","")</f>
        <v/>
      </c>
      <c r="BS842" s="409" t="str">
        <f>IF(OR('[1]Multi-Field'!Q88=$AC$20,'[1]Multi-Field'!Q88=$AC$27,'[1]Multi-Field'!Q88=$AC$63,'[1]Multi-Field'!Q88=$AC$103),"x","")</f>
        <v/>
      </c>
      <c r="BT842" s="409" t="str">
        <f>IF(OR('[1]Multi-Field'!Q88=$AC$25,'[1]Multi-Field'!Q88=$AC$83),"x","")</f>
        <v/>
      </c>
      <c r="BU842" s="409" t="str">
        <f>IF('[1]Multi-Field'!Q88=$AC$98,"x","")</f>
        <v/>
      </c>
      <c r="BV842" s="409" t="str">
        <f>IF('[1]Multi-Field'!Q88=$AC$105,"x","")</f>
        <v/>
      </c>
      <c r="BY842" s="409" t="e">
        <f>#VALUE!</f>
        <v>#VALUE!</v>
      </c>
      <c r="BZ842" s="409" t="str">
        <f>IF('[1]Multi-Field'!Q88=$AC$84,"x","")</f>
        <v/>
      </c>
    </row>
    <row r="843" spans="16:78">
      <c r="P843" s="391"/>
      <c r="Q843" s="84"/>
      <c r="R843" s="395"/>
      <c r="S843" s="395"/>
      <c r="T843" s="395"/>
      <c r="U843" s="396"/>
      <c r="BH843" s="409">
        <v>87</v>
      </c>
      <c r="BI843" s="424">
        <f>'[1]Multi-Field'!B89</f>
        <v>0</v>
      </c>
      <c r="BM843" s="409" t="str">
        <f>IF(OR('[1]Multi-Field'!Q89=[1]Lists!$AC$42,'[1]Multi-Field'!Q89=[1]Lists!$AC$43),"x","")</f>
        <v/>
      </c>
      <c r="BN843" s="409" t="str">
        <f>IF(OR('[1]Multi-Field'!Q89=$AC$58,'[1]Multi-Field'!Q89=$AC$285,'[1]Multi-Field'!Q89=$AC$86,'[1]Multi-Field'!Q89=$AC$92,'[1]Multi-Field'!Q89=$AC$93,'[1]Multi-Field'!Q89=$AC$94),"x","")</f>
        <v/>
      </c>
      <c r="BO843" s="409" t="str">
        <f>IF('[1]Multi-Field'!Q89=$AC$87,"x","")</f>
        <v/>
      </c>
      <c r="BP843" s="409" t="str">
        <f>IF(OR('[1]Multi-Field'!Q89=$AC$7,'[1]Multi-Field'!Q89=$AC$3,'[1]Multi-Field'!Q89=$AC$5),"x","")</f>
        <v/>
      </c>
      <c r="BQ843" s="409" t="str">
        <f>IF('[1]Multi-Field'!Q89=$AC$53,"x","")</f>
        <v/>
      </c>
      <c r="BR843" s="409" t="str">
        <f>IF(OR('[1]Multi-Field'!Q89=$AC$53,'[1]Multi-Field'!Q89=$AC$55,'[1]Multi-Field'!Q89=$AC$74),"x","")</f>
        <v/>
      </c>
      <c r="BS843" s="409" t="str">
        <f>IF(OR('[1]Multi-Field'!Q89=$AC$20,'[1]Multi-Field'!Q89=$AC$27,'[1]Multi-Field'!Q89=$AC$63,'[1]Multi-Field'!Q89=$AC$103),"x","")</f>
        <v/>
      </c>
      <c r="BT843" s="409" t="str">
        <f>IF(OR('[1]Multi-Field'!Q89=$AC$25,'[1]Multi-Field'!Q89=$AC$83),"x","")</f>
        <v/>
      </c>
      <c r="BU843" s="409" t="str">
        <f>IF('[1]Multi-Field'!Q89=$AC$98,"x","")</f>
        <v/>
      </c>
      <c r="BV843" s="409" t="str">
        <f>IF('[1]Multi-Field'!Q89=$AC$105,"x","")</f>
        <v/>
      </c>
      <c r="BY843" s="409" t="e">
        <f>#VALUE!</f>
        <v>#VALUE!</v>
      </c>
      <c r="BZ843" s="409" t="str">
        <f>IF('[1]Multi-Field'!Q89=$AC$84,"x","")</f>
        <v/>
      </c>
    </row>
    <row r="844" spans="16:78">
      <c r="P844" s="391"/>
      <c r="Q844" s="84"/>
      <c r="R844" s="395"/>
      <c r="S844" s="395"/>
      <c r="T844" s="395"/>
      <c r="U844" s="396"/>
      <c r="BH844" s="409">
        <v>88</v>
      </c>
      <c r="BI844" s="424">
        <f>'[1]Multi-Field'!B90</f>
        <v>0</v>
      </c>
      <c r="BM844" s="409" t="str">
        <f>IF(OR('[1]Multi-Field'!Q90=[1]Lists!$AC$42,'[1]Multi-Field'!Q90=[1]Lists!$AC$43),"x","")</f>
        <v/>
      </c>
      <c r="BN844" s="409" t="str">
        <f>IF(OR('[1]Multi-Field'!Q90=$AC$58,'[1]Multi-Field'!Q90=$AC$285,'[1]Multi-Field'!Q90=$AC$86,'[1]Multi-Field'!Q90=$AC$92,'[1]Multi-Field'!Q90=$AC$93,'[1]Multi-Field'!Q90=$AC$94),"x","")</f>
        <v/>
      </c>
      <c r="BO844" s="409" t="str">
        <f>IF('[1]Multi-Field'!Q90=$AC$87,"x","")</f>
        <v/>
      </c>
      <c r="BP844" s="409" t="str">
        <f>IF(OR('[1]Multi-Field'!Q90=$AC$7,'[1]Multi-Field'!Q90=$AC$3,'[1]Multi-Field'!Q90=$AC$5),"x","")</f>
        <v/>
      </c>
      <c r="BQ844" s="409" t="str">
        <f>IF('[1]Multi-Field'!Q90=$AC$53,"x","")</f>
        <v/>
      </c>
      <c r="BR844" s="409" t="str">
        <f>IF(OR('[1]Multi-Field'!Q90=$AC$53,'[1]Multi-Field'!Q90=$AC$55,'[1]Multi-Field'!Q90=$AC$74),"x","")</f>
        <v/>
      </c>
      <c r="BS844" s="409" t="str">
        <f>IF(OR('[1]Multi-Field'!Q90=$AC$20,'[1]Multi-Field'!Q90=$AC$27,'[1]Multi-Field'!Q90=$AC$63,'[1]Multi-Field'!Q90=$AC$103),"x","")</f>
        <v/>
      </c>
      <c r="BT844" s="409" t="str">
        <f>IF(OR('[1]Multi-Field'!Q90=$AC$25,'[1]Multi-Field'!Q90=$AC$83),"x","")</f>
        <v/>
      </c>
      <c r="BU844" s="409" t="str">
        <f>IF('[1]Multi-Field'!Q90=$AC$98,"x","")</f>
        <v/>
      </c>
      <c r="BV844" s="409" t="str">
        <f>IF('[1]Multi-Field'!Q90=$AC$105,"x","")</f>
        <v/>
      </c>
      <c r="BY844" s="409" t="e">
        <f>#VALUE!</f>
        <v>#VALUE!</v>
      </c>
      <c r="BZ844" s="409" t="str">
        <f>IF('[1]Multi-Field'!Q90=$AC$84,"x","")</f>
        <v/>
      </c>
    </row>
    <row r="845" spans="16:78" ht="13.5" thickBot="1">
      <c r="P845" s="391"/>
      <c r="Q845" s="85"/>
      <c r="R845" s="397"/>
      <c r="S845" s="397"/>
      <c r="T845" s="397"/>
      <c r="U845" s="398"/>
      <c r="BH845" s="409">
        <v>89</v>
      </c>
      <c r="BI845" s="424">
        <f>'[1]Multi-Field'!B91</f>
        <v>0</v>
      </c>
      <c r="BM845" s="409" t="str">
        <f>IF(OR('[1]Multi-Field'!Q91=[1]Lists!$AC$42,'[1]Multi-Field'!Q91=[1]Lists!$AC$43),"x","")</f>
        <v/>
      </c>
      <c r="BN845" s="409" t="str">
        <f>IF(OR('[1]Multi-Field'!Q91=$AC$58,'[1]Multi-Field'!Q91=$AC$285,'[1]Multi-Field'!Q91=$AC$86,'[1]Multi-Field'!Q91=$AC$92,'[1]Multi-Field'!Q91=$AC$93,'[1]Multi-Field'!Q91=$AC$94),"x","")</f>
        <v/>
      </c>
      <c r="BO845" s="409" t="str">
        <f>IF('[1]Multi-Field'!Q91=$AC$87,"x","")</f>
        <v/>
      </c>
      <c r="BP845" s="409" t="str">
        <f>IF(OR('[1]Multi-Field'!Q91=$AC$7,'[1]Multi-Field'!Q91=$AC$3,'[1]Multi-Field'!Q91=$AC$5),"x","")</f>
        <v/>
      </c>
      <c r="BQ845" s="409" t="str">
        <f>IF('[1]Multi-Field'!Q91=$AC$53,"x","")</f>
        <v/>
      </c>
      <c r="BR845" s="409" t="str">
        <f>IF(OR('[1]Multi-Field'!Q91=$AC$53,'[1]Multi-Field'!Q91=$AC$55,'[1]Multi-Field'!Q91=$AC$74),"x","")</f>
        <v/>
      </c>
      <c r="BS845" s="409" t="str">
        <f>IF(OR('[1]Multi-Field'!Q91=$AC$20,'[1]Multi-Field'!Q91=$AC$27,'[1]Multi-Field'!Q91=$AC$63,'[1]Multi-Field'!Q91=$AC$103),"x","")</f>
        <v/>
      </c>
      <c r="BT845" s="409" t="str">
        <f>IF(OR('[1]Multi-Field'!Q91=$AC$25,'[1]Multi-Field'!Q91=$AC$83),"x","")</f>
        <v/>
      </c>
      <c r="BU845" s="409" t="str">
        <f>IF('[1]Multi-Field'!Q91=$AC$98,"x","")</f>
        <v/>
      </c>
      <c r="BV845" s="409" t="str">
        <f>IF('[1]Multi-Field'!Q91=$AC$105,"x","")</f>
        <v/>
      </c>
      <c r="BY845" s="409" t="e">
        <f>#VALUE!</f>
        <v>#VALUE!</v>
      </c>
      <c r="BZ845" s="409" t="str">
        <f>IF('[1]Multi-Field'!Q91=$AC$84,"x","")</f>
        <v/>
      </c>
    </row>
    <row r="846" spans="16:78">
      <c r="P846" s="391"/>
      <c r="Q846" s="83"/>
      <c r="R846" s="395"/>
      <c r="S846" s="395"/>
      <c r="T846" s="395"/>
      <c r="U846" s="396"/>
      <c r="BH846" s="409">
        <v>90</v>
      </c>
      <c r="BI846" s="424">
        <f>'[1]Multi-Field'!B92</f>
        <v>0</v>
      </c>
      <c r="BM846" s="409" t="str">
        <f>IF(OR('[1]Multi-Field'!Q92=[1]Lists!$AC$42,'[1]Multi-Field'!Q92=[1]Lists!$AC$43),"x","")</f>
        <v/>
      </c>
      <c r="BN846" s="409" t="str">
        <f>IF(OR('[1]Multi-Field'!Q92=$AC$58,'[1]Multi-Field'!Q92=$AC$285,'[1]Multi-Field'!Q92=$AC$86,'[1]Multi-Field'!Q92=$AC$92,'[1]Multi-Field'!Q92=$AC$93,'[1]Multi-Field'!Q92=$AC$94),"x","")</f>
        <v/>
      </c>
      <c r="BO846" s="409" t="str">
        <f>IF('[1]Multi-Field'!Q92=$AC$87,"x","")</f>
        <v/>
      </c>
      <c r="BP846" s="409" t="str">
        <f>IF(OR('[1]Multi-Field'!Q92=$AC$7,'[1]Multi-Field'!Q92=$AC$3,'[1]Multi-Field'!Q92=$AC$5),"x","")</f>
        <v/>
      </c>
      <c r="BQ846" s="409" t="str">
        <f>IF('[1]Multi-Field'!Q92=$AC$53,"x","")</f>
        <v/>
      </c>
      <c r="BR846" s="409" t="str">
        <f>IF(OR('[1]Multi-Field'!Q92=$AC$53,'[1]Multi-Field'!Q92=$AC$55,'[1]Multi-Field'!Q92=$AC$74),"x","")</f>
        <v/>
      </c>
      <c r="BS846" s="409" t="str">
        <f>IF(OR('[1]Multi-Field'!Q92=$AC$20,'[1]Multi-Field'!Q92=$AC$27,'[1]Multi-Field'!Q92=$AC$63,'[1]Multi-Field'!Q92=$AC$103),"x","")</f>
        <v/>
      </c>
      <c r="BT846" s="409" t="str">
        <f>IF(OR('[1]Multi-Field'!Q92=$AC$25,'[1]Multi-Field'!Q92=$AC$83),"x","")</f>
        <v/>
      </c>
      <c r="BU846" s="409" t="str">
        <f>IF('[1]Multi-Field'!Q92=$AC$98,"x","")</f>
        <v/>
      </c>
      <c r="BV846" s="409" t="str">
        <f>IF('[1]Multi-Field'!Q92=$AC$105,"x","")</f>
        <v/>
      </c>
      <c r="BY846" s="409" t="e">
        <f>#VALUE!</f>
        <v>#VALUE!</v>
      </c>
      <c r="BZ846" s="409" t="str">
        <f>IF('[1]Multi-Field'!Q92=$AC$84,"x","")</f>
        <v/>
      </c>
    </row>
    <row r="847" spans="16:78">
      <c r="P847" s="391"/>
      <c r="Q847" s="84"/>
      <c r="R847" s="395"/>
      <c r="S847" s="395"/>
      <c r="T847" s="395"/>
      <c r="U847" s="396"/>
      <c r="BH847" s="409">
        <v>91</v>
      </c>
      <c r="BI847" s="424">
        <f>'[1]Multi-Field'!B93</f>
        <v>0</v>
      </c>
      <c r="BM847" s="409" t="str">
        <f>IF(OR('[1]Multi-Field'!Q93=[1]Lists!$AC$42,'[1]Multi-Field'!Q93=[1]Lists!$AC$43),"x","")</f>
        <v/>
      </c>
      <c r="BN847" s="409" t="str">
        <f>IF(OR('[1]Multi-Field'!Q93=$AC$58,'[1]Multi-Field'!Q93=$AC$285,'[1]Multi-Field'!Q93=$AC$86,'[1]Multi-Field'!Q93=$AC$92,'[1]Multi-Field'!Q93=$AC$93,'[1]Multi-Field'!Q93=$AC$94),"x","")</f>
        <v/>
      </c>
      <c r="BO847" s="409" t="str">
        <f>IF('[1]Multi-Field'!Q93=$AC$87,"x","")</f>
        <v/>
      </c>
      <c r="BP847" s="409" t="str">
        <f>IF(OR('[1]Multi-Field'!Q93=$AC$7,'[1]Multi-Field'!Q93=$AC$3,'[1]Multi-Field'!Q93=$AC$5),"x","")</f>
        <v/>
      </c>
      <c r="BQ847" s="409" t="str">
        <f>IF('[1]Multi-Field'!Q93=$AC$53,"x","")</f>
        <v/>
      </c>
      <c r="BR847" s="409" t="str">
        <f>IF(OR('[1]Multi-Field'!Q93=$AC$53,'[1]Multi-Field'!Q93=$AC$55,'[1]Multi-Field'!Q93=$AC$74),"x","")</f>
        <v/>
      </c>
      <c r="BS847" s="409" t="str">
        <f>IF(OR('[1]Multi-Field'!Q93=$AC$20,'[1]Multi-Field'!Q93=$AC$27,'[1]Multi-Field'!Q93=$AC$63,'[1]Multi-Field'!Q93=$AC$103),"x","")</f>
        <v/>
      </c>
      <c r="BT847" s="409" t="str">
        <f>IF(OR('[1]Multi-Field'!Q93=$AC$25,'[1]Multi-Field'!Q93=$AC$83),"x","")</f>
        <v/>
      </c>
      <c r="BU847" s="409" t="str">
        <f>IF('[1]Multi-Field'!Q93=$AC$98,"x","")</f>
        <v/>
      </c>
      <c r="BV847" s="409" t="str">
        <f>IF('[1]Multi-Field'!Q93=$AC$105,"x","")</f>
        <v/>
      </c>
      <c r="BY847" s="409" t="e">
        <f>#VALUE!</f>
        <v>#VALUE!</v>
      </c>
      <c r="BZ847" s="409" t="str">
        <f>IF('[1]Multi-Field'!Q93=$AC$84,"x","")</f>
        <v/>
      </c>
    </row>
    <row r="848" spans="16:78">
      <c r="P848" s="391"/>
      <c r="Q848" s="84"/>
      <c r="R848" s="395"/>
      <c r="S848" s="395"/>
      <c r="T848" s="395"/>
      <c r="U848" s="396"/>
      <c r="BH848" s="409">
        <v>92</v>
      </c>
      <c r="BI848" s="424">
        <f>'[1]Multi-Field'!B94</f>
        <v>0</v>
      </c>
      <c r="BM848" s="409" t="str">
        <f>IF(OR('[1]Multi-Field'!Q94=[1]Lists!$AC$42,'[1]Multi-Field'!Q94=[1]Lists!$AC$43),"x","")</f>
        <v/>
      </c>
      <c r="BN848" s="409" t="str">
        <f>IF(OR('[1]Multi-Field'!Q94=$AC$58,'[1]Multi-Field'!Q94=$AC$285,'[1]Multi-Field'!Q94=$AC$86,'[1]Multi-Field'!Q94=$AC$92,'[1]Multi-Field'!Q94=$AC$93,'[1]Multi-Field'!Q94=$AC$94),"x","")</f>
        <v/>
      </c>
      <c r="BO848" s="409" t="str">
        <f>IF('[1]Multi-Field'!Q94=$AC$87,"x","")</f>
        <v/>
      </c>
      <c r="BP848" s="409" t="str">
        <f>IF(OR('[1]Multi-Field'!Q94=$AC$7,'[1]Multi-Field'!Q94=$AC$3,'[1]Multi-Field'!Q94=$AC$5),"x","")</f>
        <v/>
      </c>
      <c r="BQ848" s="409" t="str">
        <f>IF('[1]Multi-Field'!Q94=$AC$53,"x","")</f>
        <v/>
      </c>
      <c r="BR848" s="409" t="str">
        <f>IF(OR('[1]Multi-Field'!Q94=$AC$53,'[1]Multi-Field'!Q94=$AC$55,'[1]Multi-Field'!Q94=$AC$74),"x","")</f>
        <v/>
      </c>
      <c r="BS848" s="409" t="str">
        <f>IF(OR('[1]Multi-Field'!Q94=$AC$20,'[1]Multi-Field'!Q94=$AC$27,'[1]Multi-Field'!Q94=$AC$63,'[1]Multi-Field'!Q94=$AC$103),"x","")</f>
        <v/>
      </c>
      <c r="BT848" s="409" t="str">
        <f>IF(OR('[1]Multi-Field'!Q94=$AC$25,'[1]Multi-Field'!Q94=$AC$83),"x","")</f>
        <v/>
      </c>
      <c r="BU848" s="409" t="str">
        <f>IF('[1]Multi-Field'!Q94=$AC$98,"x","")</f>
        <v/>
      </c>
      <c r="BV848" s="409" t="str">
        <f>IF('[1]Multi-Field'!Q94=$AC$105,"x","")</f>
        <v/>
      </c>
      <c r="BY848" s="409" t="e">
        <f>#VALUE!</f>
        <v>#VALUE!</v>
      </c>
      <c r="BZ848" s="409" t="str">
        <f>IF('[1]Multi-Field'!Q94=$AC$84,"x","")</f>
        <v/>
      </c>
    </row>
    <row r="849" spans="16:78" ht="13.5" thickBot="1">
      <c r="P849" s="391"/>
      <c r="Q849" s="85"/>
      <c r="R849" s="397"/>
      <c r="S849" s="397"/>
      <c r="T849" s="397"/>
      <c r="U849" s="398"/>
      <c r="BH849" s="409">
        <v>93</v>
      </c>
      <c r="BI849" s="424">
        <f>'[1]Multi-Field'!B95</f>
        <v>0</v>
      </c>
      <c r="BM849" s="409" t="str">
        <f>IF(OR('[1]Multi-Field'!Q95=[1]Lists!$AC$42,'[1]Multi-Field'!Q95=[1]Lists!$AC$43),"x","")</f>
        <v/>
      </c>
      <c r="BN849" s="409" t="str">
        <f>IF(OR('[1]Multi-Field'!Q95=$AC$58,'[1]Multi-Field'!Q95=$AC$285,'[1]Multi-Field'!Q95=$AC$86,'[1]Multi-Field'!Q95=$AC$92,'[1]Multi-Field'!Q95=$AC$93,'[1]Multi-Field'!Q95=$AC$94),"x","")</f>
        <v/>
      </c>
      <c r="BO849" s="409" t="str">
        <f>IF('[1]Multi-Field'!Q95=$AC$87,"x","")</f>
        <v/>
      </c>
      <c r="BP849" s="409" t="str">
        <f>IF(OR('[1]Multi-Field'!Q95=$AC$7,'[1]Multi-Field'!Q95=$AC$3,'[1]Multi-Field'!Q95=$AC$5),"x","")</f>
        <v/>
      </c>
      <c r="BQ849" s="409" t="str">
        <f>IF('[1]Multi-Field'!Q95=$AC$53,"x","")</f>
        <v/>
      </c>
      <c r="BR849" s="409" t="str">
        <f>IF(OR('[1]Multi-Field'!Q95=$AC$53,'[1]Multi-Field'!Q95=$AC$55,'[1]Multi-Field'!Q95=$AC$74),"x","")</f>
        <v/>
      </c>
      <c r="BS849" s="409" t="str">
        <f>IF(OR('[1]Multi-Field'!Q95=$AC$20,'[1]Multi-Field'!Q95=$AC$27,'[1]Multi-Field'!Q95=$AC$63,'[1]Multi-Field'!Q95=$AC$103),"x","")</f>
        <v/>
      </c>
      <c r="BT849" s="409" t="str">
        <f>IF(OR('[1]Multi-Field'!Q95=$AC$25,'[1]Multi-Field'!Q95=$AC$83),"x","")</f>
        <v/>
      </c>
      <c r="BU849" s="409" t="str">
        <f>IF('[1]Multi-Field'!Q95=$AC$98,"x","")</f>
        <v/>
      </c>
      <c r="BV849" s="409" t="str">
        <f>IF('[1]Multi-Field'!Q95=$AC$105,"x","")</f>
        <v/>
      </c>
      <c r="BY849" s="409" t="e">
        <f>#VALUE!</f>
        <v>#VALUE!</v>
      </c>
      <c r="BZ849" s="409" t="str">
        <f>IF('[1]Multi-Field'!Q95=$AC$84,"x","")</f>
        <v/>
      </c>
    </row>
    <row r="850" spans="16:78">
      <c r="P850" s="391"/>
      <c r="Q850" s="83"/>
      <c r="R850" s="395"/>
      <c r="S850" s="395"/>
      <c r="T850" s="395"/>
      <c r="U850" s="396"/>
      <c r="BH850" s="409">
        <v>94</v>
      </c>
      <c r="BI850" s="424">
        <f>'[1]Multi-Field'!B96</f>
        <v>0</v>
      </c>
      <c r="BM850" s="409" t="str">
        <f>IF(OR('[1]Multi-Field'!Q96=[1]Lists!$AC$42,'[1]Multi-Field'!Q96=[1]Lists!$AC$43),"x","")</f>
        <v/>
      </c>
      <c r="BN850" s="409" t="str">
        <f>IF(OR('[1]Multi-Field'!Q96=$AC$58,'[1]Multi-Field'!Q96=$AC$285,'[1]Multi-Field'!Q96=$AC$86,'[1]Multi-Field'!Q96=$AC$92,'[1]Multi-Field'!Q96=$AC$93,'[1]Multi-Field'!Q96=$AC$94),"x","")</f>
        <v/>
      </c>
      <c r="BO850" s="409" t="str">
        <f>IF('[1]Multi-Field'!Q96=$AC$87,"x","")</f>
        <v/>
      </c>
      <c r="BP850" s="409" t="str">
        <f>IF(OR('[1]Multi-Field'!Q96=$AC$7,'[1]Multi-Field'!Q96=$AC$3,'[1]Multi-Field'!Q96=$AC$5),"x","")</f>
        <v/>
      </c>
      <c r="BQ850" s="409" t="str">
        <f>IF('[1]Multi-Field'!Q96=$AC$53,"x","")</f>
        <v/>
      </c>
      <c r="BR850" s="409" t="str">
        <f>IF(OR('[1]Multi-Field'!Q96=$AC$53,'[1]Multi-Field'!Q96=$AC$55,'[1]Multi-Field'!Q96=$AC$74),"x","")</f>
        <v/>
      </c>
      <c r="BS850" s="409" t="str">
        <f>IF(OR('[1]Multi-Field'!Q96=$AC$20,'[1]Multi-Field'!Q96=$AC$27,'[1]Multi-Field'!Q96=$AC$63,'[1]Multi-Field'!Q96=$AC$103),"x","")</f>
        <v/>
      </c>
      <c r="BT850" s="409" t="str">
        <f>IF(OR('[1]Multi-Field'!Q96=$AC$25,'[1]Multi-Field'!Q96=$AC$83),"x","")</f>
        <v/>
      </c>
      <c r="BU850" s="409" t="str">
        <f>IF('[1]Multi-Field'!Q96=$AC$98,"x","")</f>
        <v/>
      </c>
      <c r="BV850" s="409" t="str">
        <f>IF('[1]Multi-Field'!Q96=$AC$105,"x","")</f>
        <v/>
      </c>
      <c r="BY850" s="409" t="e">
        <f>#VALUE!</f>
        <v>#VALUE!</v>
      </c>
      <c r="BZ850" s="409" t="str">
        <f>IF('[1]Multi-Field'!Q96=$AC$84,"x","")</f>
        <v/>
      </c>
    </row>
    <row r="851" spans="16:78">
      <c r="P851" s="391"/>
      <c r="Q851" s="84"/>
      <c r="R851" s="395"/>
      <c r="S851" s="395"/>
      <c r="T851" s="395"/>
      <c r="U851" s="396"/>
      <c r="BH851" s="409">
        <v>95</v>
      </c>
      <c r="BI851" s="424">
        <f>'[1]Multi-Field'!B97</f>
        <v>0</v>
      </c>
      <c r="BM851" s="409" t="str">
        <f>IF(OR('[1]Multi-Field'!Q97=[1]Lists!$AC$42,'[1]Multi-Field'!Q97=[1]Lists!$AC$43),"x","")</f>
        <v/>
      </c>
      <c r="BN851" s="409" t="str">
        <f>IF(OR('[1]Multi-Field'!Q97=$AC$58,'[1]Multi-Field'!Q97=$AC$285,'[1]Multi-Field'!Q97=$AC$86,'[1]Multi-Field'!Q97=$AC$92,'[1]Multi-Field'!Q97=$AC$93,'[1]Multi-Field'!Q97=$AC$94),"x","")</f>
        <v/>
      </c>
      <c r="BO851" s="409" t="str">
        <f>IF('[1]Multi-Field'!Q97=$AC$87,"x","")</f>
        <v/>
      </c>
      <c r="BP851" s="409" t="str">
        <f>IF(OR('[1]Multi-Field'!Q97=$AC$7,'[1]Multi-Field'!Q97=$AC$3,'[1]Multi-Field'!Q97=$AC$5),"x","")</f>
        <v/>
      </c>
      <c r="BQ851" s="409" t="str">
        <f>IF('[1]Multi-Field'!Q97=$AC$53,"x","")</f>
        <v/>
      </c>
      <c r="BR851" s="409" t="str">
        <f>IF(OR('[1]Multi-Field'!Q97=$AC$53,'[1]Multi-Field'!Q97=$AC$55,'[1]Multi-Field'!Q97=$AC$74),"x","")</f>
        <v/>
      </c>
      <c r="BS851" s="409" t="str">
        <f>IF(OR('[1]Multi-Field'!Q97=$AC$20,'[1]Multi-Field'!Q97=$AC$27,'[1]Multi-Field'!Q97=$AC$63,'[1]Multi-Field'!Q97=$AC$103),"x","")</f>
        <v/>
      </c>
      <c r="BT851" s="409" t="str">
        <f>IF(OR('[1]Multi-Field'!Q97=$AC$25,'[1]Multi-Field'!Q97=$AC$83),"x","")</f>
        <v/>
      </c>
      <c r="BU851" s="409" t="str">
        <f>IF('[1]Multi-Field'!Q97=$AC$98,"x","")</f>
        <v/>
      </c>
      <c r="BV851" s="409" t="str">
        <f>IF('[1]Multi-Field'!Q97=$AC$105,"x","")</f>
        <v/>
      </c>
      <c r="BY851" s="409" t="e">
        <f>#VALUE!</f>
        <v>#VALUE!</v>
      </c>
      <c r="BZ851" s="409" t="str">
        <f>IF('[1]Multi-Field'!Q97=$AC$84,"x","")</f>
        <v/>
      </c>
    </row>
    <row r="852" spans="16:78">
      <c r="P852" s="391"/>
      <c r="Q852" s="84"/>
      <c r="R852" s="395"/>
      <c r="S852" s="395"/>
      <c r="T852" s="395"/>
      <c r="U852" s="396"/>
      <c r="BH852" s="409">
        <v>96</v>
      </c>
      <c r="BI852" s="424">
        <f>'[1]Multi-Field'!B98</f>
        <v>0</v>
      </c>
      <c r="BM852" s="409" t="str">
        <f>IF(OR('[1]Multi-Field'!Q98=[1]Lists!$AC$42,'[1]Multi-Field'!Q98=[1]Lists!$AC$43),"x","")</f>
        <v/>
      </c>
      <c r="BN852" s="409" t="str">
        <f>IF(OR('[1]Multi-Field'!Q98=$AC$58,'[1]Multi-Field'!Q98=$AC$285,'[1]Multi-Field'!Q98=$AC$86,'[1]Multi-Field'!Q98=$AC$92,'[1]Multi-Field'!Q98=$AC$93,'[1]Multi-Field'!Q98=$AC$94),"x","")</f>
        <v/>
      </c>
      <c r="BO852" s="409" t="str">
        <f>IF('[1]Multi-Field'!Q98=$AC$87,"x","")</f>
        <v/>
      </c>
      <c r="BP852" s="409" t="str">
        <f>IF(OR('[1]Multi-Field'!Q98=$AC$7,'[1]Multi-Field'!Q98=$AC$3,'[1]Multi-Field'!Q98=$AC$5),"x","")</f>
        <v/>
      </c>
      <c r="BQ852" s="409" t="str">
        <f>IF('[1]Multi-Field'!Q98=$AC$53,"x","")</f>
        <v/>
      </c>
      <c r="BR852" s="409" t="str">
        <f>IF(OR('[1]Multi-Field'!Q98=$AC$53,'[1]Multi-Field'!Q98=$AC$55,'[1]Multi-Field'!Q98=$AC$74),"x","")</f>
        <v/>
      </c>
      <c r="BS852" s="409" t="str">
        <f>IF(OR('[1]Multi-Field'!Q98=$AC$20,'[1]Multi-Field'!Q98=$AC$27,'[1]Multi-Field'!Q98=$AC$63,'[1]Multi-Field'!Q98=$AC$103),"x","")</f>
        <v/>
      </c>
      <c r="BT852" s="409" t="str">
        <f>IF(OR('[1]Multi-Field'!Q98=$AC$25,'[1]Multi-Field'!Q98=$AC$83),"x","")</f>
        <v/>
      </c>
      <c r="BU852" s="409" t="str">
        <f>IF('[1]Multi-Field'!Q98=$AC$98,"x","")</f>
        <v/>
      </c>
      <c r="BV852" s="409" t="str">
        <f>IF('[1]Multi-Field'!Q98=$AC$105,"x","")</f>
        <v/>
      </c>
      <c r="BY852" s="409" t="e">
        <f>#VALUE!</f>
        <v>#VALUE!</v>
      </c>
      <c r="BZ852" s="409" t="str">
        <f>IF('[1]Multi-Field'!Q98=$AC$84,"x","")</f>
        <v/>
      </c>
    </row>
    <row r="853" spans="16:78" ht="13.5" thickBot="1">
      <c r="P853" s="391"/>
      <c r="Q853" s="85"/>
      <c r="R853" s="397"/>
      <c r="S853" s="397"/>
      <c r="T853" s="397"/>
      <c r="U853" s="398"/>
      <c r="BH853" s="409">
        <v>97</v>
      </c>
      <c r="BI853" s="424">
        <f>'[1]Multi-Field'!B99</f>
        <v>0</v>
      </c>
      <c r="BM853" s="409" t="str">
        <f>IF(OR('[1]Multi-Field'!Q99=[1]Lists!$AC$42,'[1]Multi-Field'!Q99=[1]Lists!$AC$43),"x","")</f>
        <v/>
      </c>
      <c r="BN853" s="409" t="str">
        <f>IF(OR('[1]Multi-Field'!Q99=$AC$58,'[1]Multi-Field'!Q99=$AC$285,'[1]Multi-Field'!Q99=$AC$86,'[1]Multi-Field'!Q99=$AC$92,'[1]Multi-Field'!Q99=$AC$93,'[1]Multi-Field'!Q99=$AC$94),"x","")</f>
        <v/>
      </c>
      <c r="BO853" s="409" t="str">
        <f>IF('[1]Multi-Field'!Q99=$AC$87,"x","")</f>
        <v/>
      </c>
      <c r="BP853" s="409" t="str">
        <f>IF(OR('[1]Multi-Field'!Q99=$AC$7,'[1]Multi-Field'!Q99=$AC$3,'[1]Multi-Field'!Q99=$AC$5),"x","")</f>
        <v/>
      </c>
      <c r="BQ853" s="409" t="str">
        <f>IF('[1]Multi-Field'!Q99=$AC$53,"x","")</f>
        <v/>
      </c>
      <c r="BR853" s="409" t="str">
        <f>IF(OR('[1]Multi-Field'!Q99=$AC$53,'[1]Multi-Field'!Q99=$AC$55,'[1]Multi-Field'!Q99=$AC$74),"x","")</f>
        <v/>
      </c>
      <c r="BS853" s="409" t="str">
        <f>IF(OR('[1]Multi-Field'!Q99=$AC$20,'[1]Multi-Field'!Q99=$AC$27,'[1]Multi-Field'!Q99=$AC$63,'[1]Multi-Field'!Q99=$AC$103),"x","")</f>
        <v/>
      </c>
      <c r="BT853" s="409" t="str">
        <f>IF(OR('[1]Multi-Field'!Q99=$AC$25,'[1]Multi-Field'!Q99=$AC$83),"x","")</f>
        <v/>
      </c>
      <c r="BU853" s="409" t="str">
        <f>IF('[1]Multi-Field'!Q99=$AC$98,"x","")</f>
        <v/>
      </c>
      <c r="BV853" s="409" t="str">
        <f>IF('[1]Multi-Field'!Q99=$AC$105,"x","")</f>
        <v/>
      </c>
      <c r="BY853" s="409" t="e">
        <f>#VALUE!</f>
        <v>#VALUE!</v>
      </c>
      <c r="BZ853" s="409" t="str">
        <f>IF('[1]Multi-Field'!Q99=$AC$84,"x","")</f>
        <v/>
      </c>
    </row>
    <row r="854" spans="16:78">
      <c r="P854" s="391"/>
      <c r="Q854" s="83"/>
      <c r="R854" s="395"/>
      <c r="S854" s="395"/>
      <c r="T854" s="395"/>
      <c r="U854" s="396"/>
      <c r="BH854" s="409">
        <v>98</v>
      </c>
      <c r="BI854" s="424">
        <f>'[1]Multi-Field'!B100</f>
        <v>0</v>
      </c>
      <c r="BM854" s="409" t="str">
        <f>IF(OR('[1]Multi-Field'!Q100=[1]Lists!$AC$42,'[1]Multi-Field'!Q100=[1]Lists!$AC$43),"x","")</f>
        <v/>
      </c>
      <c r="BN854" s="409" t="str">
        <f>IF(OR('[1]Multi-Field'!Q100=$AC$58,'[1]Multi-Field'!Q100=$AC$285,'[1]Multi-Field'!Q100=$AC$86,'[1]Multi-Field'!Q100=$AC$92,'[1]Multi-Field'!Q100=$AC$93,'[1]Multi-Field'!Q100=$AC$94),"x","")</f>
        <v/>
      </c>
      <c r="BO854" s="409" t="str">
        <f>IF('[1]Multi-Field'!Q100=$AC$87,"x","")</f>
        <v/>
      </c>
      <c r="BP854" s="409" t="str">
        <f>IF(OR('[1]Multi-Field'!Q100=$AC$7,'[1]Multi-Field'!Q100=$AC$3,'[1]Multi-Field'!Q100=$AC$5),"x","")</f>
        <v/>
      </c>
      <c r="BQ854" s="409" t="str">
        <f>IF('[1]Multi-Field'!Q100=$AC$53,"x","")</f>
        <v/>
      </c>
      <c r="BR854" s="409" t="str">
        <f>IF(OR('[1]Multi-Field'!Q100=$AC$53,'[1]Multi-Field'!Q100=$AC$55,'[1]Multi-Field'!Q100=$AC$74),"x","")</f>
        <v/>
      </c>
      <c r="BS854" s="409" t="str">
        <f>IF(OR('[1]Multi-Field'!Q100=$AC$20,'[1]Multi-Field'!Q100=$AC$27,'[1]Multi-Field'!Q100=$AC$63,'[1]Multi-Field'!Q100=$AC$103),"x","")</f>
        <v/>
      </c>
      <c r="BT854" s="409" t="str">
        <f>IF(OR('[1]Multi-Field'!Q100=$AC$25,'[1]Multi-Field'!Q100=$AC$83),"x","")</f>
        <v/>
      </c>
      <c r="BU854" s="409" t="str">
        <f>IF('[1]Multi-Field'!Q100=$AC$98,"x","")</f>
        <v/>
      </c>
      <c r="BV854" s="409" t="str">
        <f>IF('[1]Multi-Field'!Q100=$AC$105,"x","")</f>
        <v/>
      </c>
      <c r="BY854" s="409" t="e">
        <f>#VALUE!</f>
        <v>#VALUE!</v>
      </c>
      <c r="BZ854" s="409" t="str">
        <f>IF('[1]Multi-Field'!Q100=$AC$84,"x","")</f>
        <v/>
      </c>
    </row>
    <row r="855" spans="16:78">
      <c r="P855" s="391"/>
      <c r="Q855" s="84"/>
      <c r="R855" s="395"/>
      <c r="S855" s="395"/>
      <c r="T855" s="395"/>
      <c r="U855" s="396"/>
      <c r="BH855" s="409">
        <v>99</v>
      </c>
      <c r="BI855" s="424">
        <f>'[1]Multi-Field'!B101</f>
        <v>0</v>
      </c>
      <c r="BM855" s="409" t="str">
        <f>IF(OR('[1]Multi-Field'!Q101=[1]Lists!$AC$42,'[1]Multi-Field'!Q101=[1]Lists!$AC$43),"x","")</f>
        <v/>
      </c>
      <c r="BN855" s="409" t="str">
        <f>IF(OR('[1]Multi-Field'!Q101=$AC$58,'[1]Multi-Field'!Q101=$AC$285,'[1]Multi-Field'!Q101=$AC$86,'[1]Multi-Field'!Q101=$AC$92,'[1]Multi-Field'!Q101=$AC$93,'[1]Multi-Field'!Q101=$AC$94),"x","")</f>
        <v/>
      </c>
      <c r="BO855" s="409" t="str">
        <f>IF('[1]Multi-Field'!Q101=$AC$87,"x","")</f>
        <v/>
      </c>
      <c r="BP855" s="409" t="str">
        <f>IF(OR('[1]Multi-Field'!Q101=$AC$7,'[1]Multi-Field'!Q101=$AC$3,'[1]Multi-Field'!Q101=$AC$5),"x","")</f>
        <v/>
      </c>
      <c r="BQ855" s="409" t="str">
        <f>IF('[1]Multi-Field'!Q101=$AC$53,"x","")</f>
        <v/>
      </c>
      <c r="BR855" s="409" t="str">
        <f>IF(OR('[1]Multi-Field'!Q101=$AC$53,'[1]Multi-Field'!Q101=$AC$55,'[1]Multi-Field'!Q101=$AC$74),"x","")</f>
        <v/>
      </c>
      <c r="BS855" s="409" t="str">
        <f>IF(OR('[1]Multi-Field'!Q101=$AC$20,'[1]Multi-Field'!Q101=$AC$27,'[1]Multi-Field'!Q101=$AC$63,'[1]Multi-Field'!Q101=$AC$103),"x","")</f>
        <v/>
      </c>
      <c r="BT855" s="409" t="str">
        <f>IF(OR('[1]Multi-Field'!Q101=$AC$25,'[1]Multi-Field'!Q101=$AC$83),"x","")</f>
        <v/>
      </c>
      <c r="BU855" s="409" t="str">
        <f>IF('[1]Multi-Field'!Q101=$AC$98,"x","")</f>
        <v/>
      </c>
      <c r="BV855" s="409" t="str">
        <f>IF('[1]Multi-Field'!Q101=$AC$105,"x","")</f>
        <v/>
      </c>
      <c r="BY855" s="409" t="e">
        <f>#VALUE!</f>
        <v>#VALUE!</v>
      </c>
      <c r="BZ855" s="409" t="str">
        <f>IF('[1]Multi-Field'!Q101=$AC$84,"x","")</f>
        <v/>
      </c>
    </row>
    <row r="856" spans="16:78">
      <c r="P856" s="391"/>
      <c r="Q856" s="84"/>
      <c r="R856" s="395"/>
      <c r="S856" s="395"/>
      <c r="T856" s="395"/>
      <c r="U856" s="396"/>
      <c r="BH856" s="409">
        <v>100</v>
      </c>
      <c r="BI856" s="424">
        <f>'[1]Multi-Field'!B102</f>
        <v>0</v>
      </c>
      <c r="BM856" s="409" t="str">
        <f>IF(OR('[1]Multi-Field'!Q102=[1]Lists!$AC$42,'[1]Multi-Field'!Q102=[1]Lists!$AC$43),"x","")</f>
        <v/>
      </c>
      <c r="BN856" s="409" t="str">
        <f>IF(OR('[1]Multi-Field'!Q102=$AC$58,'[1]Multi-Field'!Q102=$AC$285,'[1]Multi-Field'!Q102=$AC$86,'[1]Multi-Field'!Q102=$AC$92,'[1]Multi-Field'!Q102=$AC$93,'[1]Multi-Field'!Q102=$AC$94),"x","")</f>
        <v/>
      </c>
      <c r="BO856" s="409" t="str">
        <f>IF('[1]Multi-Field'!Q102=$AC$87,"x","")</f>
        <v/>
      </c>
      <c r="BP856" s="409" t="str">
        <f>IF(OR('[1]Multi-Field'!Q102=$AC$7,'[1]Multi-Field'!Q102=$AC$3,'[1]Multi-Field'!Q102=$AC$5),"x","")</f>
        <v/>
      </c>
      <c r="BQ856" s="409" t="str">
        <f>IF('[1]Multi-Field'!Q102=$AC$53,"x","")</f>
        <v/>
      </c>
      <c r="BR856" s="409" t="str">
        <f>IF(OR('[1]Multi-Field'!Q102=$AC$53,'[1]Multi-Field'!Q102=$AC$55,'[1]Multi-Field'!Q102=$AC$74),"x","")</f>
        <v/>
      </c>
      <c r="BS856" s="409" t="str">
        <f>IF(OR('[1]Multi-Field'!Q102=$AC$20,'[1]Multi-Field'!Q102=$AC$27,'[1]Multi-Field'!Q102=$AC$63,'[1]Multi-Field'!Q102=$AC$103),"x","")</f>
        <v/>
      </c>
      <c r="BT856" s="409" t="str">
        <f>IF(OR('[1]Multi-Field'!Q102=$AC$25,'[1]Multi-Field'!Q102=$AC$83),"x","")</f>
        <v/>
      </c>
      <c r="BU856" s="409" t="str">
        <f>IF('[1]Multi-Field'!Q102=$AC$98,"x","")</f>
        <v/>
      </c>
      <c r="BV856" s="409" t="str">
        <f>IF('[1]Multi-Field'!Q102=$AC$105,"x","")</f>
        <v/>
      </c>
      <c r="BY856" s="409" t="e">
        <f>#VALUE!</f>
        <v>#VALUE!</v>
      </c>
      <c r="BZ856" s="409" t="str">
        <f>IF('[1]Multi-Field'!Q102=$AC$84,"x","")</f>
        <v/>
      </c>
    </row>
    <row r="857" spans="16:78" ht="13.5" thickBot="1">
      <c r="P857" s="391"/>
      <c r="Q857" s="85"/>
      <c r="R857" s="397"/>
      <c r="S857" s="397"/>
      <c r="T857" s="397"/>
      <c r="U857" s="398"/>
      <c r="BH857" s="409">
        <v>101</v>
      </c>
      <c r="BI857" s="424">
        <f>'[1]Multi-Field'!B103</f>
        <v>0</v>
      </c>
      <c r="BM857" s="409" t="str">
        <f>IF(OR('[1]Multi-Field'!Q103=[1]Lists!$AC$42,'[1]Multi-Field'!Q103=[1]Lists!$AC$43),"x","")</f>
        <v/>
      </c>
      <c r="BN857" s="409" t="str">
        <f>IF(OR('[1]Multi-Field'!Q103=$AC$58,'[1]Multi-Field'!Q103=$AC$285,'[1]Multi-Field'!Q103=$AC$86,'[1]Multi-Field'!Q103=$AC$92,'[1]Multi-Field'!Q103=$AC$93,'[1]Multi-Field'!Q103=$AC$94),"x","")</f>
        <v/>
      </c>
      <c r="BO857" s="409" t="str">
        <f>IF('[1]Multi-Field'!Q103=$AC$87,"x","")</f>
        <v/>
      </c>
      <c r="BP857" s="409" t="str">
        <f>IF(OR('[1]Multi-Field'!Q103=$AC$7,'[1]Multi-Field'!Q103=$AC$3,'[1]Multi-Field'!Q103=$AC$5),"x","")</f>
        <v/>
      </c>
      <c r="BQ857" s="409" t="str">
        <f>IF('[1]Multi-Field'!Q103=$AC$53,"x","")</f>
        <v/>
      </c>
      <c r="BR857" s="409" t="str">
        <f>IF(OR('[1]Multi-Field'!Q103=$AC$53,'[1]Multi-Field'!Q103=$AC$55,'[1]Multi-Field'!Q103=$AC$74),"x","")</f>
        <v/>
      </c>
      <c r="BS857" s="409" t="str">
        <f>IF(OR('[1]Multi-Field'!Q103=$AC$20,'[1]Multi-Field'!Q103=$AC$27,'[1]Multi-Field'!Q103=$AC$63,'[1]Multi-Field'!Q103=$AC$103),"x","")</f>
        <v/>
      </c>
      <c r="BT857" s="409" t="str">
        <f>IF(OR('[1]Multi-Field'!Q103=$AC$25,'[1]Multi-Field'!Q103=$AC$83),"x","")</f>
        <v/>
      </c>
      <c r="BU857" s="409" t="str">
        <f>IF('[1]Multi-Field'!Q103=$AC$98,"x","")</f>
        <v/>
      </c>
      <c r="BV857" s="409" t="str">
        <f>IF('[1]Multi-Field'!Q103=$AC$105,"x","")</f>
        <v/>
      </c>
      <c r="BY857" s="409" t="e">
        <f>#VALUE!</f>
        <v>#VALUE!</v>
      </c>
      <c r="BZ857" s="409" t="str">
        <f>IF('[1]Multi-Field'!Q103=$AC$84,"x","")</f>
        <v/>
      </c>
    </row>
    <row r="858" spans="16:78">
      <c r="P858" s="391"/>
      <c r="Q858" s="83"/>
      <c r="R858" s="395"/>
      <c r="S858" s="395"/>
      <c r="T858" s="395"/>
      <c r="U858" s="396"/>
      <c r="BH858" s="409">
        <v>102</v>
      </c>
      <c r="BI858" s="424">
        <f>'[1]Multi-Field'!B104</f>
        <v>0</v>
      </c>
      <c r="BM858" s="409" t="str">
        <f>IF(OR('[1]Multi-Field'!Q104=[1]Lists!$AC$42,'[1]Multi-Field'!Q104=[1]Lists!$AC$43),"x","")</f>
        <v/>
      </c>
      <c r="BN858" s="409" t="str">
        <f>IF(OR('[1]Multi-Field'!Q104=$AC$58,'[1]Multi-Field'!Q104=$AC$285,'[1]Multi-Field'!Q104=$AC$86,'[1]Multi-Field'!Q104=$AC$92,'[1]Multi-Field'!Q104=$AC$93,'[1]Multi-Field'!Q104=$AC$94),"x","")</f>
        <v/>
      </c>
      <c r="BO858" s="409" t="str">
        <f>IF('[1]Multi-Field'!Q104=$AC$87,"x","")</f>
        <v/>
      </c>
      <c r="BP858" s="409" t="str">
        <f>IF(OR('[1]Multi-Field'!Q104=$AC$7,'[1]Multi-Field'!Q104=$AC$3,'[1]Multi-Field'!Q104=$AC$5),"x","")</f>
        <v/>
      </c>
      <c r="BQ858" s="409" t="str">
        <f>IF('[1]Multi-Field'!Q104=$AC$53,"x","")</f>
        <v/>
      </c>
      <c r="BR858" s="409" t="str">
        <f>IF(OR('[1]Multi-Field'!Q104=$AC$53,'[1]Multi-Field'!Q104=$AC$55,'[1]Multi-Field'!Q104=$AC$74),"x","")</f>
        <v/>
      </c>
      <c r="BS858" s="409" t="str">
        <f>IF(OR('[1]Multi-Field'!Q104=$AC$20,'[1]Multi-Field'!Q104=$AC$27,'[1]Multi-Field'!Q104=$AC$63,'[1]Multi-Field'!Q104=$AC$103),"x","")</f>
        <v/>
      </c>
      <c r="BT858" s="409" t="str">
        <f>IF(OR('[1]Multi-Field'!Q104=$AC$25,'[1]Multi-Field'!Q104=$AC$83),"x","")</f>
        <v/>
      </c>
      <c r="BU858" s="409" t="str">
        <f>IF('[1]Multi-Field'!Q104=$AC$98,"x","")</f>
        <v/>
      </c>
      <c r="BV858" s="409" t="str">
        <f>IF('[1]Multi-Field'!Q104=$AC$105,"x","")</f>
        <v/>
      </c>
      <c r="BY858" s="409" t="e">
        <f>#VALUE!</f>
        <v>#VALUE!</v>
      </c>
      <c r="BZ858" s="409" t="str">
        <f>IF('[1]Multi-Field'!Q104=$AC$84,"x","")</f>
        <v/>
      </c>
    </row>
    <row r="859" spans="16:78">
      <c r="P859" s="391"/>
      <c r="Q859" s="84"/>
      <c r="R859" s="395"/>
      <c r="S859" s="395"/>
      <c r="T859" s="395"/>
      <c r="U859" s="396"/>
      <c r="BH859" s="409">
        <v>103</v>
      </c>
      <c r="BI859" s="424">
        <f>'[1]Multi-Field'!B105</f>
        <v>0</v>
      </c>
      <c r="BM859" s="409" t="str">
        <f>IF(OR('[1]Multi-Field'!Q105=[1]Lists!$AC$42,'[1]Multi-Field'!Q105=[1]Lists!$AC$43),"x","")</f>
        <v/>
      </c>
      <c r="BN859" s="409" t="str">
        <f>IF(OR('[1]Multi-Field'!Q105=$AC$58,'[1]Multi-Field'!Q105=$AC$285,'[1]Multi-Field'!Q105=$AC$86,'[1]Multi-Field'!Q105=$AC$92,'[1]Multi-Field'!Q105=$AC$93,'[1]Multi-Field'!Q105=$AC$94),"x","")</f>
        <v/>
      </c>
      <c r="BO859" s="409" t="str">
        <f>IF('[1]Multi-Field'!Q105=$AC$87,"x","")</f>
        <v/>
      </c>
      <c r="BP859" s="409" t="str">
        <f>IF(OR('[1]Multi-Field'!Q105=$AC$7,'[1]Multi-Field'!Q105=$AC$3,'[1]Multi-Field'!Q105=$AC$5),"x","")</f>
        <v/>
      </c>
      <c r="BQ859" s="409" t="str">
        <f>IF('[1]Multi-Field'!Q105=$AC$53,"x","")</f>
        <v/>
      </c>
      <c r="BR859" s="409" t="str">
        <f>IF(OR('[1]Multi-Field'!Q105=$AC$53,'[1]Multi-Field'!Q105=$AC$55,'[1]Multi-Field'!Q105=$AC$74),"x","")</f>
        <v/>
      </c>
      <c r="BS859" s="409" t="str">
        <f>IF(OR('[1]Multi-Field'!Q105=$AC$20,'[1]Multi-Field'!Q105=$AC$27,'[1]Multi-Field'!Q105=$AC$63,'[1]Multi-Field'!Q105=$AC$103),"x","")</f>
        <v/>
      </c>
      <c r="BT859" s="409" t="str">
        <f>IF(OR('[1]Multi-Field'!Q105=$AC$25,'[1]Multi-Field'!Q105=$AC$83),"x","")</f>
        <v/>
      </c>
      <c r="BU859" s="409" t="str">
        <f>IF('[1]Multi-Field'!Q105=$AC$98,"x","")</f>
        <v/>
      </c>
      <c r="BV859" s="409" t="str">
        <f>IF('[1]Multi-Field'!Q105=$AC$105,"x","")</f>
        <v/>
      </c>
      <c r="BY859" s="409" t="e">
        <f>#VALUE!</f>
        <v>#VALUE!</v>
      </c>
      <c r="BZ859" s="409" t="str">
        <f>IF('[1]Multi-Field'!Q105=$AC$84,"x","")</f>
        <v/>
      </c>
    </row>
    <row r="860" spans="16:78">
      <c r="P860" s="391"/>
      <c r="Q860" s="84"/>
      <c r="R860" s="395"/>
      <c r="S860" s="395"/>
      <c r="T860" s="395"/>
      <c r="U860" s="396"/>
      <c r="BH860" s="409">
        <v>104</v>
      </c>
      <c r="BI860" s="424">
        <f>'[1]Multi-Field'!B106</f>
        <v>0</v>
      </c>
      <c r="BM860" s="409" t="str">
        <f>IF(OR('[1]Multi-Field'!Q106=[1]Lists!$AC$42,'[1]Multi-Field'!Q106=[1]Lists!$AC$43),"x","")</f>
        <v/>
      </c>
      <c r="BN860" s="409" t="str">
        <f>IF(OR('[1]Multi-Field'!Q106=$AC$58,'[1]Multi-Field'!Q106=$AC$285,'[1]Multi-Field'!Q106=$AC$86,'[1]Multi-Field'!Q106=$AC$92,'[1]Multi-Field'!Q106=$AC$93,'[1]Multi-Field'!Q106=$AC$94),"x","")</f>
        <v/>
      </c>
      <c r="BO860" s="409" t="str">
        <f>IF('[1]Multi-Field'!Q106=$AC$87,"x","")</f>
        <v/>
      </c>
      <c r="BP860" s="409" t="str">
        <f>IF(OR('[1]Multi-Field'!Q106=$AC$7,'[1]Multi-Field'!Q106=$AC$3,'[1]Multi-Field'!Q106=$AC$5),"x","")</f>
        <v/>
      </c>
      <c r="BQ860" s="409" t="str">
        <f>IF('[1]Multi-Field'!Q106=$AC$53,"x","")</f>
        <v/>
      </c>
      <c r="BR860" s="409" t="str">
        <f>IF(OR('[1]Multi-Field'!Q106=$AC$53,'[1]Multi-Field'!Q106=$AC$55,'[1]Multi-Field'!Q106=$AC$74),"x","")</f>
        <v/>
      </c>
      <c r="BS860" s="409" t="str">
        <f>IF(OR('[1]Multi-Field'!Q106=$AC$20,'[1]Multi-Field'!Q106=$AC$27,'[1]Multi-Field'!Q106=$AC$63,'[1]Multi-Field'!Q106=$AC$103),"x","")</f>
        <v/>
      </c>
      <c r="BT860" s="409" t="str">
        <f>IF(OR('[1]Multi-Field'!Q106=$AC$25,'[1]Multi-Field'!Q106=$AC$83),"x","")</f>
        <v/>
      </c>
      <c r="BU860" s="409" t="str">
        <f>IF('[1]Multi-Field'!Q106=$AC$98,"x","")</f>
        <v/>
      </c>
      <c r="BV860" s="409" t="str">
        <f>IF('[1]Multi-Field'!Q106=$AC$105,"x","")</f>
        <v/>
      </c>
      <c r="BY860" s="409" t="e">
        <f>#VALUE!</f>
        <v>#VALUE!</v>
      </c>
      <c r="BZ860" s="409" t="str">
        <f>IF('[1]Multi-Field'!Q106=$AC$84,"x","")</f>
        <v/>
      </c>
    </row>
    <row r="861" spans="16:78" ht="13.5" thickBot="1">
      <c r="P861" s="391"/>
      <c r="Q861" s="85"/>
      <c r="R861" s="397"/>
      <c r="S861" s="397"/>
      <c r="T861" s="397"/>
      <c r="U861" s="398"/>
      <c r="BH861" s="409">
        <v>105</v>
      </c>
      <c r="BI861" s="424">
        <f>'[1]Multi-Field'!B107</f>
        <v>0</v>
      </c>
      <c r="BM861" s="409" t="str">
        <f>IF(OR('[1]Multi-Field'!Q107=[1]Lists!$AC$42,'[1]Multi-Field'!Q107=[1]Lists!$AC$43),"x","")</f>
        <v/>
      </c>
      <c r="BN861" s="409" t="str">
        <f>IF(OR('[1]Multi-Field'!Q107=$AC$58,'[1]Multi-Field'!Q107=$AC$285,'[1]Multi-Field'!Q107=$AC$86,'[1]Multi-Field'!Q107=$AC$92,'[1]Multi-Field'!Q107=$AC$93,'[1]Multi-Field'!Q107=$AC$94),"x","")</f>
        <v/>
      </c>
      <c r="BO861" s="409" t="str">
        <f>IF('[1]Multi-Field'!Q107=$AC$87,"x","")</f>
        <v/>
      </c>
      <c r="BP861" s="409" t="str">
        <f>IF(OR('[1]Multi-Field'!Q107=$AC$7,'[1]Multi-Field'!Q107=$AC$3,'[1]Multi-Field'!Q107=$AC$5),"x","")</f>
        <v/>
      </c>
      <c r="BQ861" s="409" t="str">
        <f>IF('[1]Multi-Field'!Q107=$AC$53,"x","")</f>
        <v/>
      </c>
      <c r="BR861" s="409" t="str">
        <f>IF(OR('[1]Multi-Field'!Q107=$AC$53,'[1]Multi-Field'!Q107=$AC$55,'[1]Multi-Field'!Q107=$AC$74),"x","")</f>
        <v/>
      </c>
      <c r="BS861" s="409" t="str">
        <f>IF(OR('[1]Multi-Field'!Q107=$AC$20,'[1]Multi-Field'!Q107=$AC$27,'[1]Multi-Field'!Q107=$AC$63,'[1]Multi-Field'!Q107=$AC$103),"x","")</f>
        <v/>
      </c>
      <c r="BT861" s="409" t="str">
        <f>IF(OR('[1]Multi-Field'!Q107=$AC$25,'[1]Multi-Field'!Q107=$AC$83),"x","")</f>
        <v/>
      </c>
      <c r="BU861" s="409" t="str">
        <f>IF('[1]Multi-Field'!Q107=$AC$98,"x","")</f>
        <v/>
      </c>
      <c r="BV861" s="409" t="str">
        <f>IF('[1]Multi-Field'!Q107=$AC$105,"x","")</f>
        <v/>
      </c>
      <c r="BY861" s="409" t="e">
        <f>#VALUE!</f>
        <v>#VALUE!</v>
      </c>
      <c r="BZ861" s="409" t="str">
        <f>IF('[1]Multi-Field'!Q107=$AC$84,"x","")</f>
        <v/>
      </c>
    </row>
    <row r="862" spans="16:78">
      <c r="P862" s="391"/>
      <c r="Q862" s="83"/>
      <c r="R862" s="395"/>
      <c r="S862" s="395"/>
      <c r="T862" s="395"/>
      <c r="U862" s="396"/>
      <c r="BH862" s="409">
        <v>106</v>
      </c>
      <c r="BI862" s="424">
        <f>'[1]Multi-Field'!B108</f>
        <v>0</v>
      </c>
      <c r="BM862" s="409" t="str">
        <f>IF(OR('[1]Multi-Field'!Q108=[1]Lists!$AC$42,'[1]Multi-Field'!Q108=[1]Lists!$AC$43),"x","")</f>
        <v/>
      </c>
      <c r="BN862" s="409" t="str">
        <f>IF(OR('[1]Multi-Field'!Q108=$AC$58,'[1]Multi-Field'!Q108=$AC$285,'[1]Multi-Field'!Q108=$AC$86,'[1]Multi-Field'!Q108=$AC$92,'[1]Multi-Field'!Q108=$AC$93,'[1]Multi-Field'!Q108=$AC$94),"x","")</f>
        <v/>
      </c>
      <c r="BO862" s="409" t="str">
        <f>IF('[1]Multi-Field'!Q108=$AC$87,"x","")</f>
        <v/>
      </c>
      <c r="BP862" s="409" t="str">
        <f>IF(OR('[1]Multi-Field'!Q108=$AC$7,'[1]Multi-Field'!Q108=$AC$3,'[1]Multi-Field'!Q108=$AC$5),"x","")</f>
        <v/>
      </c>
      <c r="BQ862" s="409" t="str">
        <f>IF('[1]Multi-Field'!Q108=$AC$53,"x","")</f>
        <v/>
      </c>
      <c r="BR862" s="409" t="str">
        <f>IF(OR('[1]Multi-Field'!Q108=$AC$53,'[1]Multi-Field'!Q108=$AC$55,'[1]Multi-Field'!Q108=$AC$74),"x","")</f>
        <v/>
      </c>
      <c r="BS862" s="409" t="str">
        <f>IF(OR('[1]Multi-Field'!Q108=$AC$20,'[1]Multi-Field'!Q108=$AC$27,'[1]Multi-Field'!Q108=$AC$63,'[1]Multi-Field'!Q108=$AC$103),"x","")</f>
        <v/>
      </c>
      <c r="BT862" s="409" t="str">
        <f>IF(OR('[1]Multi-Field'!Q108=$AC$25,'[1]Multi-Field'!Q108=$AC$83),"x","")</f>
        <v/>
      </c>
      <c r="BU862" s="409" t="str">
        <f>IF('[1]Multi-Field'!Q108=$AC$98,"x","")</f>
        <v/>
      </c>
      <c r="BV862" s="409" t="str">
        <f>IF('[1]Multi-Field'!Q108=$AC$105,"x","")</f>
        <v/>
      </c>
      <c r="BY862" s="409" t="e">
        <f>#VALUE!</f>
        <v>#VALUE!</v>
      </c>
      <c r="BZ862" s="409" t="str">
        <f>IF('[1]Multi-Field'!Q108=$AC$84,"x","")</f>
        <v/>
      </c>
    </row>
    <row r="863" spans="16:78">
      <c r="P863" s="391"/>
      <c r="Q863" s="84"/>
      <c r="R863" s="395"/>
      <c r="S863" s="395"/>
      <c r="T863" s="395"/>
      <c r="U863" s="396"/>
      <c r="BH863" s="409">
        <v>107</v>
      </c>
      <c r="BI863" s="424">
        <f>'[1]Multi-Field'!B109</f>
        <v>0</v>
      </c>
      <c r="BM863" s="409" t="str">
        <f>IF(OR('[1]Multi-Field'!Q109=[1]Lists!$AC$42,'[1]Multi-Field'!Q109=[1]Lists!$AC$43),"x","")</f>
        <v/>
      </c>
      <c r="BN863" s="409" t="str">
        <f>IF(OR('[1]Multi-Field'!Q109=$AC$58,'[1]Multi-Field'!Q109=$AC$285,'[1]Multi-Field'!Q109=$AC$86,'[1]Multi-Field'!Q109=$AC$92,'[1]Multi-Field'!Q109=$AC$93,'[1]Multi-Field'!Q109=$AC$94),"x","")</f>
        <v/>
      </c>
      <c r="BO863" s="409" t="str">
        <f>IF('[1]Multi-Field'!Q109=$AC$87,"x","")</f>
        <v/>
      </c>
      <c r="BP863" s="409" t="str">
        <f>IF(OR('[1]Multi-Field'!Q109=$AC$7,'[1]Multi-Field'!Q109=$AC$3,'[1]Multi-Field'!Q109=$AC$5),"x","")</f>
        <v/>
      </c>
      <c r="BQ863" s="409" t="str">
        <f>IF('[1]Multi-Field'!Q109=$AC$53,"x","")</f>
        <v/>
      </c>
      <c r="BR863" s="409" t="str">
        <f>IF(OR('[1]Multi-Field'!Q109=$AC$53,'[1]Multi-Field'!Q109=$AC$55,'[1]Multi-Field'!Q109=$AC$74),"x","")</f>
        <v/>
      </c>
      <c r="BS863" s="409" t="str">
        <f>IF(OR('[1]Multi-Field'!Q109=$AC$20,'[1]Multi-Field'!Q109=$AC$27,'[1]Multi-Field'!Q109=$AC$63,'[1]Multi-Field'!Q109=$AC$103),"x","")</f>
        <v/>
      </c>
      <c r="BT863" s="409" t="str">
        <f>IF(OR('[1]Multi-Field'!Q109=$AC$25,'[1]Multi-Field'!Q109=$AC$83),"x","")</f>
        <v/>
      </c>
      <c r="BU863" s="409" t="str">
        <f>IF('[1]Multi-Field'!Q109=$AC$98,"x","")</f>
        <v/>
      </c>
      <c r="BV863" s="409" t="str">
        <f>IF('[1]Multi-Field'!Q109=$AC$105,"x","")</f>
        <v/>
      </c>
      <c r="BY863" s="409" t="e">
        <f>#VALUE!</f>
        <v>#VALUE!</v>
      </c>
      <c r="BZ863" s="409" t="str">
        <f>IF('[1]Multi-Field'!Q109=$AC$84,"x","")</f>
        <v/>
      </c>
    </row>
    <row r="864" spans="16:78">
      <c r="P864" s="391"/>
      <c r="Q864" s="84"/>
      <c r="R864" s="395"/>
      <c r="S864" s="395"/>
      <c r="T864" s="395"/>
      <c r="U864" s="396"/>
      <c r="BH864" s="409">
        <v>108</v>
      </c>
      <c r="BI864" s="424">
        <f>'[1]Multi-Field'!B110</f>
        <v>0</v>
      </c>
      <c r="BM864" s="409" t="str">
        <f>IF(OR('[1]Multi-Field'!Q110=[1]Lists!$AC$42,'[1]Multi-Field'!Q110=[1]Lists!$AC$43),"x","")</f>
        <v/>
      </c>
      <c r="BN864" s="409" t="str">
        <f>IF(OR('[1]Multi-Field'!Q110=$AC$58,'[1]Multi-Field'!Q110=$AC$285,'[1]Multi-Field'!Q110=$AC$86,'[1]Multi-Field'!Q110=$AC$92,'[1]Multi-Field'!Q110=$AC$93,'[1]Multi-Field'!Q110=$AC$94),"x","")</f>
        <v/>
      </c>
      <c r="BO864" s="409" t="str">
        <f>IF('[1]Multi-Field'!Q110=$AC$87,"x","")</f>
        <v/>
      </c>
      <c r="BP864" s="409" t="str">
        <f>IF(OR('[1]Multi-Field'!Q110=$AC$7,'[1]Multi-Field'!Q110=$AC$3,'[1]Multi-Field'!Q110=$AC$5),"x","")</f>
        <v/>
      </c>
      <c r="BQ864" s="409" t="str">
        <f>IF('[1]Multi-Field'!Q110=$AC$53,"x","")</f>
        <v/>
      </c>
      <c r="BR864" s="409" t="str">
        <f>IF(OR('[1]Multi-Field'!Q110=$AC$53,'[1]Multi-Field'!Q110=$AC$55,'[1]Multi-Field'!Q110=$AC$74),"x","")</f>
        <v/>
      </c>
      <c r="BS864" s="409" t="str">
        <f>IF(OR('[1]Multi-Field'!Q110=$AC$20,'[1]Multi-Field'!Q110=$AC$27,'[1]Multi-Field'!Q110=$AC$63,'[1]Multi-Field'!Q110=$AC$103),"x","")</f>
        <v/>
      </c>
      <c r="BT864" s="409" t="str">
        <f>IF(OR('[1]Multi-Field'!Q110=$AC$25,'[1]Multi-Field'!Q110=$AC$83),"x","")</f>
        <v/>
      </c>
      <c r="BU864" s="409" t="str">
        <f>IF('[1]Multi-Field'!Q110=$AC$98,"x","")</f>
        <v/>
      </c>
      <c r="BV864" s="409" t="str">
        <f>IF('[1]Multi-Field'!Q110=$AC$105,"x","")</f>
        <v/>
      </c>
      <c r="BY864" s="409" t="e">
        <f>#VALUE!</f>
        <v>#VALUE!</v>
      </c>
      <c r="BZ864" s="409" t="str">
        <f>IF('[1]Multi-Field'!Q110=$AC$84,"x","")</f>
        <v/>
      </c>
    </row>
    <row r="865" spans="16:78" ht="13.5" thickBot="1">
      <c r="P865" s="391"/>
      <c r="Q865" s="85"/>
      <c r="R865" s="397"/>
      <c r="S865" s="397"/>
      <c r="T865" s="397"/>
      <c r="U865" s="398"/>
      <c r="BH865" s="409">
        <v>109</v>
      </c>
      <c r="BI865" s="424">
        <f>'[1]Multi-Field'!B111</f>
        <v>0</v>
      </c>
      <c r="BM865" s="409" t="str">
        <f>IF(OR('[1]Multi-Field'!Q111=[1]Lists!$AC$42,'[1]Multi-Field'!Q111=[1]Lists!$AC$43),"x","")</f>
        <v/>
      </c>
      <c r="BN865" s="409" t="str">
        <f>IF(OR('[1]Multi-Field'!Q111=$AC$58,'[1]Multi-Field'!Q111=$AC$285,'[1]Multi-Field'!Q111=$AC$86,'[1]Multi-Field'!Q111=$AC$92,'[1]Multi-Field'!Q111=$AC$93,'[1]Multi-Field'!Q111=$AC$94),"x","")</f>
        <v/>
      </c>
      <c r="BO865" s="409" t="str">
        <f>IF('[1]Multi-Field'!Q111=$AC$87,"x","")</f>
        <v/>
      </c>
      <c r="BP865" s="409" t="str">
        <f>IF(OR('[1]Multi-Field'!Q111=$AC$7,'[1]Multi-Field'!Q111=$AC$3,'[1]Multi-Field'!Q111=$AC$5),"x","")</f>
        <v/>
      </c>
      <c r="BQ865" s="409" t="str">
        <f>IF('[1]Multi-Field'!Q111=$AC$53,"x","")</f>
        <v/>
      </c>
      <c r="BR865" s="409" t="str">
        <f>IF(OR('[1]Multi-Field'!Q111=$AC$53,'[1]Multi-Field'!Q111=$AC$55,'[1]Multi-Field'!Q111=$AC$74),"x","")</f>
        <v/>
      </c>
      <c r="BS865" s="409" t="str">
        <f>IF(OR('[1]Multi-Field'!Q111=$AC$20,'[1]Multi-Field'!Q111=$AC$27,'[1]Multi-Field'!Q111=$AC$63,'[1]Multi-Field'!Q111=$AC$103),"x","")</f>
        <v/>
      </c>
      <c r="BT865" s="409" t="str">
        <f>IF(OR('[1]Multi-Field'!Q111=$AC$25,'[1]Multi-Field'!Q111=$AC$83),"x","")</f>
        <v/>
      </c>
      <c r="BU865" s="409" t="str">
        <f>IF('[1]Multi-Field'!Q111=$AC$98,"x","")</f>
        <v/>
      </c>
      <c r="BV865" s="409" t="str">
        <f>IF('[1]Multi-Field'!Q111=$AC$105,"x","")</f>
        <v/>
      </c>
      <c r="BY865" s="409" t="e">
        <f>#VALUE!</f>
        <v>#VALUE!</v>
      </c>
      <c r="BZ865" s="409" t="str">
        <f>IF('[1]Multi-Field'!Q111=$AC$84,"x","")</f>
        <v/>
      </c>
    </row>
    <row r="866" spans="16:78">
      <c r="P866" s="391"/>
      <c r="Q866" s="83"/>
      <c r="R866" s="395"/>
      <c r="S866" s="395"/>
      <c r="T866" s="395"/>
      <c r="U866" s="396"/>
      <c r="BH866" s="409">
        <v>110</v>
      </c>
      <c r="BI866" s="424">
        <f>'[1]Multi-Field'!B112</f>
        <v>0</v>
      </c>
      <c r="BM866" s="409" t="str">
        <f>IF(OR('[1]Multi-Field'!Q112=[1]Lists!$AC$42,'[1]Multi-Field'!Q112=[1]Lists!$AC$43),"x","")</f>
        <v/>
      </c>
      <c r="BN866" s="409" t="str">
        <f>IF(OR('[1]Multi-Field'!Q112=$AC$58,'[1]Multi-Field'!Q112=$AC$285,'[1]Multi-Field'!Q112=$AC$86,'[1]Multi-Field'!Q112=$AC$92,'[1]Multi-Field'!Q112=$AC$93,'[1]Multi-Field'!Q112=$AC$94),"x","")</f>
        <v/>
      </c>
      <c r="BO866" s="409" t="str">
        <f>IF('[1]Multi-Field'!Q112=$AC$87,"x","")</f>
        <v/>
      </c>
      <c r="BP866" s="409" t="str">
        <f>IF(OR('[1]Multi-Field'!Q112=$AC$7,'[1]Multi-Field'!Q112=$AC$3,'[1]Multi-Field'!Q112=$AC$5),"x","")</f>
        <v/>
      </c>
      <c r="BQ866" s="409" t="str">
        <f>IF('[1]Multi-Field'!Q112=$AC$53,"x","")</f>
        <v/>
      </c>
      <c r="BR866" s="409" t="str">
        <f>IF(OR('[1]Multi-Field'!Q112=$AC$53,'[1]Multi-Field'!Q112=$AC$55,'[1]Multi-Field'!Q112=$AC$74),"x","")</f>
        <v/>
      </c>
      <c r="BS866" s="409" t="str">
        <f>IF(OR('[1]Multi-Field'!Q112=$AC$20,'[1]Multi-Field'!Q112=$AC$27,'[1]Multi-Field'!Q112=$AC$63,'[1]Multi-Field'!Q112=$AC$103),"x","")</f>
        <v/>
      </c>
      <c r="BT866" s="409" t="str">
        <f>IF(OR('[1]Multi-Field'!Q112=$AC$25,'[1]Multi-Field'!Q112=$AC$83),"x","")</f>
        <v/>
      </c>
      <c r="BU866" s="409" t="str">
        <f>IF('[1]Multi-Field'!Q112=$AC$98,"x","")</f>
        <v/>
      </c>
      <c r="BV866" s="409" t="str">
        <f>IF('[1]Multi-Field'!Q112=$AC$105,"x","")</f>
        <v/>
      </c>
      <c r="BY866" s="409" t="e">
        <f>#VALUE!</f>
        <v>#VALUE!</v>
      </c>
      <c r="BZ866" s="409" t="str">
        <f>IF('[1]Multi-Field'!Q112=$AC$84,"x","")</f>
        <v/>
      </c>
    </row>
    <row r="867" spans="16:78">
      <c r="P867" s="391"/>
      <c r="Q867" s="84"/>
      <c r="R867" s="395"/>
      <c r="S867" s="395"/>
      <c r="T867" s="395"/>
      <c r="U867" s="396"/>
      <c r="BH867" s="409">
        <v>111</v>
      </c>
      <c r="BI867" s="424">
        <f>'[1]Multi-Field'!B113</f>
        <v>0</v>
      </c>
      <c r="BM867" s="409" t="str">
        <f>IF(OR('[1]Multi-Field'!Q113=[1]Lists!$AC$42,'[1]Multi-Field'!Q113=[1]Lists!$AC$43),"x","")</f>
        <v/>
      </c>
      <c r="BN867" s="409" t="str">
        <f>IF(OR('[1]Multi-Field'!Q113=$AC$58,'[1]Multi-Field'!Q113=$AC$285,'[1]Multi-Field'!Q113=$AC$86,'[1]Multi-Field'!Q113=$AC$92,'[1]Multi-Field'!Q113=$AC$93,'[1]Multi-Field'!Q113=$AC$94),"x","")</f>
        <v/>
      </c>
      <c r="BO867" s="409" t="str">
        <f>IF('[1]Multi-Field'!Q113=$AC$87,"x","")</f>
        <v/>
      </c>
      <c r="BP867" s="409" t="str">
        <f>IF(OR('[1]Multi-Field'!Q113=$AC$7,'[1]Multi-Field'!Q113=$AC$3,'[1]Multi-Field'!Q113=$AC$5),"x","")</f>
        <v/>
      </c>
      <c r="BQ867" s="409" t="str">
        <f>IF('[1]Multi-Field'!Q113=$AC$53,"x","")</f>
        <v/>
      </c>
      <c r="BR867" s="409" t="str">
        <f>IF(OR('[1]Multi-Field'!Q113=$AC$53,'[1]Multi-Field'!Q113=$AC$55,'[1]Multi-Field'!Q113=$AC$74),"x","")</f>
        <v/>
      </c>
      <c r="BS867" s="409" t="str">
        <f>IF(OR('[1]Multi-Field'!Q113=$AC$20,'[1]Multi-Field'!Q113=$AC$27,'[1]Multi-Field'!Q113=$AC$63,'[1]Multi-Field'!Q113=$AC$103),"x","")</f>
        <v/>
      </c>
      <c r="BT867" s="409" t="str">
        <f>IF(OR('[1]Multi-Field'!Q113=$AC$25,'[1]Multi-Field'!Q113=$AC$83),"x","")</f>
        <v/>
      </c>
      <c r="BU867" s="409" t="str">
        <f>IF('[1]Multi-Field'!Q113=$AC$98,"x","")</f>
        <v/>
      </c>
      <c r="BV867" s="409" t="str">
        <f>IF('[1]Multi-Field'!Q113=$AC$105,"x","")</f>
        <v/>
      </c>
      <c r="BY867" s="409" t="e">
        <f>#VALUE!</f>
        <v>#VALUE!</v>
      </c>
      <c r="BZ867" s="409" t="str">
        <f>IF('[1]Multi-Field'!Q113=$AC$84,"x","")</f>
        <v/>
      </c>
    </row>
    <row r="868" spans="16:78">
      <c r="P868" s="391"/>
      <c r="Q868" s="84"/>
      <c r="R868" s="395"/>
      <c r="S868" s="395"/>
      <c r="T868" s="395"/>
      <c r="U868" s="396"/>
      <c r="BH868" s="409">
        <v>112</v>
      </c>
      <c r="BI868" s="424">
        <f>'[1]Multi-Field'!B114</f>
        <v>0</v>
      </c>
      <c r="BM868" s="409" t="str">
        <f>IF(OR('[1]Multi-Field'!Q114=[1]Lists!$AC$42,'[1]Multi-Field'!Q114=[1]Lists!$AC$43),"x","")</f>
        <v/>
      </c>
      <c r="BN868" s="409" t="str">
        <f>IF(OR('[1]Multi-Field'!Q114=$AC$58,'[1]Multi-Field'!Q114=$AC$285,'[1]Multi-Field'!Q114=$AC$86,'[1]Multi-Field'!Q114=$AC$92,'[1]Multi-Field'!Q114=$AC$93,'[1]Multi-Field'!Q114=$AC$94),"x","")</f>
        <v/>
      </c>
      <c r="BO868" s="409" t="str">
        <f>IF('[1]Multi-Field'!Q114=$AC$87,"x","")</f>
        <v/>
      </c>
      <c r="BP868" s="409" t="str">
        <f>IF(OR('[1]Multi-Field'!Q114=$AC$7,'[1]Multi-Field'!Q114=$AC$3,'[1]Multi-Field'!Q114=$AC$5),"x","")</f>
        <v/>
      </c>
      <c r="BQ868" s="409" t="str">
        <f>IF('[1]Multi-Field'!Q114=$AC$53,"x","")</f>
        <v/>
      </c>
      <c r="BR868" s="409" t="str">
        <f>IF(OR('[1]Multi-Field'!Q114=$AC$53,'[1]Multi-Field'!Q114=$AC$55,'[1]Multi-Field'!Q114=$AC$74),"x","")</f>
        <v/>
      </c>
      <c r="BS868" s="409" t="str">
        <f>IF(OR('[1]Multi-Field'!Q114=$AC$20,'[1]Multi-Field'!Q114=$AC$27,'[1]Multi-Field'!Q114=$AC$63,'[1]Multi-Field'!Q114=$AC$103),"x","")</f>
        <v/>
      </c>
      <c r="BT868" s="409" t="str">
        <f>IF(OR('[1]Multi-Field'!Q114=$AC$25,'[1]Multi-Field'!Q114=$AC$83),"x","")</f>
        <v/>
      </c>
      <c r="BU868" s="409" t="str">
        <f>IF('[1]Multi-Field'!Q114=$AC$98,"x","")</f>
        <v/>
      </c>
      <c r="BV868" s="409" t="str">
        <f>IF('[1]Multi-Field'!Q114=$AC$105,"x","")</f>
        <v/>
      </c>
      <c r="BY868" s="409" t="e">
        <f>#VALUE!</f>
        <v>#VALUE!</v>
      </c>
      <c r="BZ868" s="409" t="str">
        <f>IF('[1]Multi-Field'!Q114=$AC$84,"x","")</f>
        <v/>
      </c>
    </row>
    <row r="869" spans="16:78" ht="13.5" thickBot="1">
      <c r="P869" s="391"/>
      <c r="Q869" s="85"/>
      <c r="R869" s="397"/>
      <c r="S869" s="397"/>
      <c r="T869" s="397"/>
      <c r="U869" s="398"/>
      <c r="BH869" s="409">
        <v>113</v>
      </c>
      <c r="BI869" s="424">
        <f>'[1]Multi-Field'!B115</f>
        <v>0</v>
      </c>
      <c r="BM869" s="409" t="str">
        <f>IF(OR('[1]Multi-Field'!Q115=[1]Lists!$AC$42,'[1]Multi-Field'!Q115=[1]Lists!$AC$43),"x","")</f>
        <v/>
      </c>
      <c r="BN869" s="409" t="str">
        <f>IF(OR('[1]Multi-Field'!Q115=$AC$58,'[1]Multi-Field'!Q115=$AC$285,'[1]Multi-Field'!Q115=$AC$86,'[1]Multi-Field'!Q115=$AC$92,'[1]Multi-Field'!Q115=$AC$93,'[1]Multi-Field'!Q115=$AC$94),"x","")</f>
        <v/>
      </c>
      <c r="BO869" s="409" t="str">
        <f>IF('[1]Multi-Field'!Q115=$AC$87,"x","")</f>
        <v/>
      </c>
      <c r="BP869" s="409" t="str">
        <f>IF(OR('[1]Multi-Field'!Q115=$AC$7,'[1]Multi-Field'!Q115=$AC$3,'[1]Multi-Field'!Q115=$AC$5),"x","")</f>
        <v/>
      </c>
      <c r="BQ869" s="409" t="str">
        <f>IF('[1]Multi-Field'!Q115=$AC$53,"x","")</f>
        <v/>
      </c>
      <c r="BR869" s="409" t="str">
        <f>IF(OR('[1]Multi-Field'!Q115=$AC$53,'[1]Multi-Field'!Q115=$AC$55,'[1]Multi-Field'!Q115=$AC$74),"x","")</f>
        <v/>
      </c>
      <c r="BS869" s="409" t="str">
        <f>IF(OR('[1]Multi-Field'!Q115=$AC$20,'[1]Multi-Field'!Q115=$AC$27,'[1]Multi-Field'!Q115=$AC$63,'[1]Multi-Field'!Q115=$AC$103),"x","")</f>
        <v/>
      </c>
      <c r="BT869" s="409" t="str">
        <f>IF(OR('[1]Multi-Field'!Q115=$AC$25,'[1]Multi-Field'!Q115=$AC$83),"x","")</f>
        <v/>
      </c>
      <c r="BU869" s="409" t="str">
        <f>IF('[1]Multi-Field'!Q115=$AC$98,"x","")</f>
        <v/>
      </c>
      <c r="BV869" s="409" t="str">
        <f>IF('[1]Multi-Field'!Q115=$AC$105,"x","")</f>
        <v/>
      </c>
      <c r="BY869" s="409" t="e">
        <f>#VALUE!</f>
        <v>#VALUE!</v>
      </c>
      <c r="BZ869" s="409" t="str">
        <f>IF('[1]Multi-Field'!Q115=$AC$84,"x","")</f>
        <v/>
      </c>
    </row>
    <row r="870" spans="16:78">
      <c r="P870" s="391"/>
      <c r="Q870" s="83"/>
      <c r="R870" s="395"/>
      <c r="S870" s="395"/>
      <c r="T870" s="395"/>
      <c r="U870" s="396"/>
      <c r="BH870" s="409">
        <v>114</v>
      </c>
      <c r="BI870" s="424">
        <f>'[1]Multi-Field'!B116</f>
        <v>0</v>
      </c>
      <c r="BM870" s="409" t="str">
        <f>IF(OR('[1]Multi-Field'!Q116=[1]Lists!$AC$42,'[1]Multi-Field'!Q116=[1]Lists!$AC$43),"x","")</f>
        <v/>
      </c>
      <c r="BN870" s="409" t="str">
        <f>IF(OR('[1]Multi-Field'!Q116=$AC$58,'[1]Multi-Field'!Q116=$AC$285,'[1]Multi-Field'!Q116=$AC$86,'[1]Multi-Field'!Q116=$AC$92,'[1]Multi-Field'!Q116=$AC$93,'[1]Multi-Field'!Q116=$AC$94),"x","")</f>
        <v/>
      </c>
      <c r="BO870" s="409" t="str">
        <f>IF('[1]Multi-Field'!Q116=$AC$87,"x","")</f>
        <v/>
      </c>
      <c r="BP870" s="409" t="str">
        <f>IF(OR('[1]Multi-Field'!Q116=$AC$7,'[1]Multi-Field'!Q116=$AC$3,'[1]Multi-Field'!Q116=$AC$5),"x","")</f>
        <v/>
      </c>
      <c r="BQ870" s="409" t="str">
        <f>IF('[1]Multi-Field'!Q116=$AC$53,"x","")</f>
        <v/>
      </c>
      <c r="BR870" s="409" t="str">
        <f>IF(OR('[1]Multi-Field'!Q116=$AC$53,'[1]Multi-Field'!Q116=$AC$55,'[1]Multi-Field'!Q116=$AC$74),"x","")</f>
        <v/>
      </c>
      <c r="BS870" s="409" t="str">
        <f>IF(OR('[1]Multi-Field'!Q116=$AC$20,'[1]Multi-Field'!Q116=$AC$27,'[1]Multi-Field'!Q116=$AC$63,'[1]Multi-Field'!Q116=$AC$103),"x","")</f>
        <v/>
      </c>
      <c r="BT870" s="409" t="str">
        <f>IF(OR('[1]Multi-Field'!Q116=$AC$25,'[1]Multi-Field'!Q116=$AC$83),"x","")</f>
        <v/>
      </c>
      <c r="BU870" s="409" t="str">
        <f>IF('[1]Multi-Field'!Q116=$AC$98,"x","")</f>
        <v/>
      </c>
      <c r="BV870" s="409" t="str">
        <f>IF('[1]Multi-Field'!Q116=$AC$105,"x","")</f>
        <v/>
      </c>
      <c r="BY870" s="409" t="e">
        <f>#VALUE!</f>
        <v>#VALUE!</v>
      </c>
      <c r="BZ870" s="409" t="str">
        <f>IF('[1]Multi-Field'!Q116=$AC$84,"x","")</f>
        <v/>
      </c>
    </row>
    <row r="871" spans="16:78">
      <c r="P871" s="391"/>
      <c r="Q871" s="84"/>
      <c r="R871" s="395"/>
      <c r="S871" s="395"/>
      <c r="T871" s="395"/>
      <c r="U871" s="396"/>
      <c r="BH871" s="409">
        <v>115</v>
      </c>
      <c r="BI871" s="424">
        <f>'[1]Multi-Field'!B117</f>
        <v>0</v>
      </c>
      <c r="BM871" s="409" t="str">
        <f>IF(OR('[1]Multi-Field'!Q117=[1]Lists!$AC$42,'[1]Multi-Field'!Q117=[1]Lists!$AC$43),"x","")</f>
        <v/>
      </c>
      <c r="BN871" s="409" t="str">
        <f>IF(OR('[1]Multi-Field'!Q117=$AC$58,'[1]Multi-Field'!Q117=$AC$285,'[1]Multi-Field'!Q117=$AC$86,'[1]Multi-Field'!Q117=$AC$92,'[1]Multi-Field'!Q117=$AC$93,'[1]Multi-Field'!Q117=$AC$94),"x","")</f>
        <v/>
      </c>
      <c r="BO871" s="409" t="str">
        <f>IF('[1]Multi-Field'!Q117=$AC$87,"x","")</f>
        <v/>
      </c>
      <c r="BP871" s="409" t="str">
        <f>IF(OR('[1]Multi-Field'!Q117=$AC$7,'[1]Multi-Field'!Q117=$AC$3,'[1]Multi-Field'!Q117=$AC$5),"x","")</f>
        <v/>
      </c>
      <c r="BQ871" s="409" t="str">
        <f>IF('[1]Multi-Field'!Q117=$AC$53,"x","")</f>
        <v/>
      </c>
      <c r="BR871" s="409" t="str">
        <f>IF(OR('[1]Multi-Field'!Q117=$AC$53,'[1]Multi-Field'!Q117=$AC$55,'[1]Multi-Field'!Q117=$AC$74),"x","")</f>
        <v/>
      </c>
      <c r="BS871" s="409" t="str">
        <f>IF(OR('[1]Multi-Field'!Q117=$AC$20,'[1]Multi-Field'!Q117=$AC$27,'[1]Multi-Field'!Q117=$AC$63,'[1]Multi-Field'!Q117=$AC$103),"x","")</f>
        <v/>
      </c>
      <c r="BT871" s="409" t="str">
        <f>IF(OR('[1]Multi-Field'!Q117=$AC$25,'[1]Multi-Field'!Q117=$AC$83),"x","")</f>
        <v/>
      </c>
      <c r="BU871" s="409" t="str">
        <f>IF('[1]Multi-Field'!Q117=$AC$98,"x","")</f>
        <v/>
      </c>
      <c r="BV871" s="409" t="str">
        <f>IF('[1]Multi-Field'!Q117=$AC$105,"x","")</f>
        <v/>
      </c>
      <c r="BY871" s="409" t="e">
        <f>#VALUE!</f>
        <v>#VALUE!</v>
      </c>
      <c r="BZ871" s="409" t="str">
        <f>IF('[1]Multi-Field'!Q117=$AC$84,"x","")</f>
        <v/>
      </c>
    </row>
    <row r="872" spans="16:78">
      <c r="P872" s="391"/>
      <c r="Q872" s="84"/>
      <c r="R872" s="395"/>
      <c r="S872" s="395"/>
      <c r="T872" s="395"/>
      <c r="U872" s="396"/>
      <c r="BH872" s="409">
        <v>116</v>
      </c>
      <c r="BI872" s="424">
        <f>'[1]Multi-Field'!B118</f>
        <v>0</v>
      </c>
      <c r="BM872" s="409" t="str">
        <f>IF(OR('[1]Multi-Field'!Q118=[1]Lists!$AC$42,'[1]Multi-Field'!Q118=[1]Lists!$AC$43),"x","")</f>
        <v/>
      </c>
      <c r="BN872" s="409" t="str">
        <f>IF(OR('[1]Multi-Field'!Q118=$AC$58,'[1]Multi-Field'!Q118=$AC$285,'[1]Multi-Field'!Q118=$AC$86,'[1]Multi-Field'!Q118=$AC$92,'[1]Multi-Field'!Q118=$AC$93,'[1]Multi-Field'!Q118=$AC$94),"x","")</f>
        <v/>
      </c>
      <c r="BO872" s="409" t="str">
        <f>IF('[1]Multi-Field'!Q118=$AC$87,"x","")</f>
        <v/>
      </c>
      <c r="BP872" s="409" t="str">
        <f>IF(OR('[1]Multi-Field'!Q118=$AC$7,'[1]Multi-Field'!Q118=$AC$3,'[1]Multi-Field'!Q118=$AC$5),"x","")</f>
        <v/>
      </c>
      <c r="BQ872" s="409" t="str">
        <f>IF('[1]Multi-Field'!Q118=$AC$53,"x","")</f>
        <v/>
      </c>
      <c r="BR872" s="409" t="str">
        <f>IF(OR('[1]Multi-Field'!Q118=$AC$53,'[1]Multi-Field'!Q118=$AC$55,'[1]Multi-Field'!Q118=$AC$74),"x","")</f>
        <v/>
      </c>
      <c r="BS872" s="409" t="str">
        <f>IF(OR('[1]Multi-Field'!Q118=$AC$20,'[1]Multi-Field'!Q118=$AC$27,'[1]Multi-Field'!Q118=$AC$63,'[1]Multi-Field'!Q118=$AC$103),"x","")</f>
        <v/>
      </c>
      <c r="BT872" s="409" t="str">
        <f>IF(OR('[1]Multi-Field'!Q118=$AC$25,'[1]Multi-Field'!Q118=$AC$83),"x","")</f>
        <v/>
      </c>
      <c r="BU872" s="409" t="str">
        <f>IF('[1]Multi-Field'!Q118=$AC$98,"x","")</f>
        <v/>
      </c>
      <c r="BV872" s="409" t="str">
        <f>IF('[1]Multi-Field'!Q118=$AC$105,"x","")</f>
        <v/>
      </c>
      <c r="BY872" s="409" t="e">
        <f>#VALUE!</f>
        <v>#VALUE!</v>
      </c>
      <c r="BZ872" s="409" t="str">
        <f>IF('[1]Multi-Field'!Q118=$AC$84,"x","")</f>
        <v/>
      </c>
    </row>
    <row r="873" spans="16:78" ht="13.5" thickBot="1">
      <c r="P873" s="391"/>
      <c r="Q873" s="85"/>
      <c r="R873" s="397"/>
      <c r="S873" s="397"/>
      <c r="T873" s="397"/>
      <c r="U873" s="398"/>
      <c r="BH873" s="409">
        <v>117</v>
      </c>
      <c r="BI873" s="424">
        <f>'[1]Multi-Field'!B119</f>
        <v>0</v>
      </c>
      <c r="BM873" s="409" t="str">
        <f>IF(OR('[1]Multi-Field'!Q119=[1]Lists!$AC$42,'[1]Multi-Field'!Q119=[1]Lists!$AC$43),"x","")</f>
        <v/>
      </c>
      <c r="BN873" s="409" t="str">
        <f>IF(OR('[1]Multi-Field'!Q119=$AC$58,'[1]Multi-Field'!Q119=$AC$285,'[1]Multi-Field'!Q119=$AC$86,'[1]Multi-Field'!Q119=$AC$92,'[1]Multi-Field'!Q119=$AC$93,'[1]Multi-Field'!Q119=$AC$94),"x","")</f>
        <v/>
      </c>
      <c r="BO873" s="409" t="str">
        <f>IF('[1]Multi-Field'!Q119=$AC$87,"x","")</f>
        <v/>
      </c>
      <c r="BP873" s="409" t="str">
        <f>IF(OR('[1]Multi-Field'!Q119=$AC$7,'[1]Multi-Field'!Q119=$AC$3,'[1]Multi-Field'!Q119=$AC$5),"x","")</f>
        <v/>
      </c>
      <c r="BQ873" s="409" t="str">
        <f>IF('[1]Multi-Field'!Q119=$AC$53,"x","")</f>
        <v/>
      </c>
      <c r="BR873" s="409" t="str">
        <f>IF(OR('[1]Multi-Field'!Q119=$AC$53,'[1]Multi-Field'!Q119=$AC$55,'[1]Multi-Field'!Q119=$AC$74),"x","")</f>
        <v/>
      </c>
      <c r="BS873" s="409" t="str">
        <f>IF(OR('[1]Multi-Field'!Q119=$AC$20,'[1]Multi-Field'!Q119=$AC$27,'[1]Multi-Field'!Q119=$AC$63,'[1]Multi-Field'!Q119=$AC$103),"x","")</f>
        <v/>
      </c>
      <c r="BT873" s="409" t="str">
        <f>IF(OR('[1]Multi-Field'!Q119=$AC$25,'[1]Multi-Field'!Q119=$AC$83),"x","")</f>
        <v/>
      </c>
      <c r="BU873" s="409" t="str">
        <f>IF('[1]Multi-Field'!Q119=$AC$98,"x","")</f>
        <v/>
      </c>
      <c r="BV873" s="409" t="str">
        <f>IF('[1]Multi-Field'!Q119=$AC$105,"x","")</f>
        <v/>
      </c>
      <c r="BY873" s="409" t="e">
        <f>#VALUE!</f>
        <v>#VALUE!</v>
      </c>
      <c r="BZ873" s="409" t="str">
        <f>IF('[1]Multi-Field'!Q119=$AC$84,"x","")</f>
        <v/>
      </c>
    </row>
    <row r="874" spans="16:78">
      <c r="P874" s="391"/>
      <c r="Q874" s="83"/>
      <c r="R874" s="395"/>
      <c r="S874" s="395"/>
      <c r="T874" s="395"/>
      <c r="U874" s="396"/>
      <c r="BH874" s="409">
        <v>118</v>
      </c>
      <c r="BI874" s="424">
        <f>'[1]Multi-Field'!B120</f>
        <v>0</v>
      </c>
      <c r="BM874" s="409" t="str">
        <f>IF(OR('[1]Multi-Field'!Q120=[1]Lists!$AC$42,'[1]Multi-Field'!Q120=[1]Lists!$AC$43),"x","")</f>
        <v/>
      </c>
      <c r="BN874" s="409" t="str">
        <f>IF(OR('[1]Multi-Field'!Q120=$AC$58,'[1]Multi-Field'!Q120=$AC$285,'[1]Multi-Field'!Q120=$AC$86,'[1]Multi-Field'!Q120=$AC$92,'[1]Multi-Field'!Q120=$AC$93,'[1]Multi-Field'!Q120=$AC$94),"x","")</f>
        <v/>
      </c>
      <c r="BO874" s="409" t="str">
        <f>IF('[1]Multi-Field'!Q120=$AC$87,"x","")</f>
        <v/>
      </c>
      <c r="BP874" s="409" t="str">
        <f>IF(OR('[1]Multi-Field'!Q120=$AC$7,'[1]Multi-Field'!Q120=$AC$3,'[1]Multi-Field'!Q120=$AC$5),"x","")</f>
        <v/>
      </c>
      <c r="BQ874" s="409" t="str">
        <f>IF('[1]Multi-Field'!Q120=$AC$53,"x","")</f>
        <v/>
      </c>
      <c r="BR874" s="409" t="str">
        <f>IF(OR('[1]Multi-Field'!Q120=$AC$53,'[1]Multi-Field'!Q120=$AC$55,'[1]Multi-Field'!Q120=$AC$74),"x","")</f>
        <v/>
      </c>
      <c r="BS874" s="409" t="str">
        <f>IF(OR('[1]Multi-Field'!Q120=$AC$20,'[1]Multi-Field'!Q120=$AC$27,'[1]Multi-Field'!Q120=$AC$63,'[1]Multi-Field'!Q120=$AC$103),"x","")</f>
        <v/>
      </c>
      <c r="BT874" s="409" t="str">
        <f>IF(OR('[1]Multi-Field'!Q120=$AC$25,'[1]Multi-Field'!Q120=$AC$83),"x","")</f>
        <v/>
      </c>
      <c r="BU874" s="409" t="str">
        <f>IF('[1]Multi-Field'!Q120=$AC$98,"x","")</f>
        <v/>
      </c>
      <c r="BV874" s="409" t="str">
        <f>IF('[1]Multi-Field'!Q120=$AC$105,"x","")</f>
        <v/>
      </c>
      <c r="BY874" s="409" t="e">
        <f>#VALUE!</f>
        <v>#VALUE!</v>
      </c>
      <c r="BZ874" s="409" t="str">
        <f>IF('[1]Multi-Field'!Q120=$AC$84,"x","")</f>
        <v/>
      </c>
    </row>
    <row r="875" spans="16:78">
      <c r="P875" s="391"/>
      <c r="Q875" s="84"/>
      <c r="R875" s="395"/>
      <c r="S875" s="395"/>
      <c r="T875" s="395"/>
      <c r="U875" s="396"/>
      <c r="BH875" s="409">
        <v>119</v>
      </c>
      <c r="BI875" s="424">
        <f>'[1]Multi-Field'!B121</f>
        <v>0</v>
      </c>
      <c r="BM875" s="409" t="str">
        <f>IF(OR('[1]Multi-Field'!Q121=[1]Lists!$AC$42,'[1]Multi-Field'!Q121=[1]Lists!$AC$43),"x","")</f>
        <v/>
      </c>
      <c r="BN875" s="409" t="str">
        <f>IF(OR('[1]Multi-Field'!Q121=$AC$58,'[1]Multi-Field'!Q121=$AC$285,'[1]Multi-Field'!Q121=$AC$86,'[1]Multi-Field'!Q121=$AC$92,'[1]Multi-Field'!Q121=$AC$93,'[1]Multi-Field'!Q121=$AC$94),"x","")</f>
        <v/>
      </c>
      <c r="BO875" s="409" t="str">
        <f>IF('[1]Multi-Field'!Q121=$AC$87,"x","")</f>
        <v/>
      </c>
      <c r="BP875" s="409" t="str">
        <f>IF(OR('[1]Multi-Field'!Q121=$AC$7,'[1]Multi-Field'!Q121=$AC$3,'[1]Multi-Field'!Q121=$AC$5),"x","")</f>
        <v/>
      </c>
      <c r="BQ875" s="409" t="str">
        <f>IF('[1]Multi-Field'!Q121=$AC$53,"x","")</f>
        <v/>
      </c>
      <c r="BR875" s="409" t="str">
        <f>IF(OR('[1]Multi-Field'!Q121=$AC$53,'[1]Multi-Field'!Q121=$AC$55,'[1]Multi-Field'!Q121=$AC$74),"x","")</f>
        <v/>
      </c>
      <c r="BS875" s="409" t="str">
        <f>IF(OR('[1]Multi-Field'!Q121=$AC$20,'[1]Multi-Field'!Q121=$AC$27,'[1]Multi-Field'!Q121=$AC$63,'[1]Multi-Field'!Q121=$AC$103),"x","")</f>
        <v/>
      </c>
      <c r="BT875" s="409" t="str">
        <f>IF(OR('[1]Multi-Field'!Q121=$AC$25,'[1]Multi-Field'!Q121=$AC$83),"x","")</f>
        <v/>
      </c>
      <c r="BU875" s="409" t="str">
        <f>IF('[1]Multi-Field'!Q121=$AC$98,"x","")</f>
        <v/>
      </c>
      <c r="BV875" s="409" t="str">
        <f>IF('[1]Multi-Field'!Q121=$AC$105,"x","")</f>
        <v/>
      </c>
      <c r="BY875" s="409" t="e">
        <f>#VALUE!</f>
        <v>#VALUE!</v>
      </c>
      <c r="BZ875" s="409" t="str">
        <f>IF('[1]Multi-Field'!Q121=$AC$84,"x","")</f>
        <v/>
      </c>
    </row>
    <row r="876" spans="16:78">
      <c r="P876" s="391"/>
      <c r="Q876" s="84"/>
      <c r="R876" s="395"/>
      <c r="S876" s="395"/>
      <c r="T876" s="395"/>
      <c r="U876" s="396"/>
      <c r="BH876" s="409">
        <v>120</v>
      </c>
      <c r="BI876" s="424">
        <f>'[1]Multi-Field'!B122</f>
        <v>0</v>
      </c>
      <c r="BM876" s="409" t="str">
        <f>IF(OR('[1]Multi-Field'!Q122=[1]Lists!$AC$42,'[1]Multi-Field'!Q122=[1]Lists!$AC$43),"x","")</f>
        <v/>
      </c>
      <c r="BN876" s="409" t="str">
        <f>IF(OR('[1]Multi-Field'!Q122=$AC$58,'[1]Multi-Field'!Q122=$AC$285,'[1]Multi-Field'!Q122=$AC$86,'[1]Multi-Field'!Q122=$AC$92,'[1]Multi-Field'!Q122=$AC$93,'[1]Multi-Field'!Q122=$AC$94),"x","")</f>
        <v/>
      </c>
      <c r="BO876" s="409" t="str">
        <f>IF('[1]Multi-Field'!Q122=$AC$87,"x","")</f>
        <v/>
      </c>
      <c r="BP876" s="409" t="str">
        <f>IF(OR('[1]Multi-Field'!Q122=$AC$7,'[1]Multi-Field'!Q122=$AC$3,'[1]Multi-Field'!Q122=$AC$5),"x","")</f>
        <v/>
      </c>
      <c r="BQ876" s="409" t="str">
        <f>IF('[1]Multi-Field'!Q122=$AC$53,"x","")</f>
        <v/>
      </c>
      <c r="BR876" s="409" t="str">
        <f>IF(OR('[1]Multi-Field'!Q122=$AC$53,'[1]Multi-Field'!Q122=$AC$55,'[1]Multi-Field'!Q122=$AC$74),"x","")</f>
        <v/>
      </c>
      <c r="BS876" s="409" t="str">
        <f>IF(OR('[1]Multi-Field'!Q122=$AC$20,'[1]Multi-Field'!Q122=$AC$27,'[1]Multi-Field'!Q122=$AC$63,'[1]Multi-Field'!Q122=$AC$103),"x","")</f>
        <v/>
      </c>
      <c r="BT876" s="409" t="str">
        <f>IF(OR('[1]Multi-Field'!Q122=$AC$25,'[1]Multi-Field'!Q122=$AC$83),"x","")</f>
        <v/>
      </c>
      <c r="BU876" s="409" t="str">
        <f>IF('[1]Multi-Field'!Q122=$AC$98,"x","")</f>
        <v/>
      </c>
      <c r="BV876" s="409" t="str">
        <f>IF('[1]Multi-Field'!Q122=$AC$105,"x","")</f>
        <v/>
      </c>
      <c r="BY876" s="409" t="e">
        <f>#VALUE!</f>
        <v>#VALUE!</v>
      </c>
      <c r="BZ876" s="409" t="str">
        <f>IF('[1]Multi-Field'!Q122=$AC$84,"x","")</f>
        <v/>
      </c>
    </row>
    <row r="877" spans="16:78" ht="13.5" thickBot="1">
      <c r="P877" s="391"/>
      <c r="Q877" s="85"/>
      <c r="R877" s="397"/>
      <c r="S877" s="397"/>
      <c r="T877" s="397"/>
      <c r="U877" s="398"/>
      <c r="BH877" s="409">
        <v>121</v>
      </c>
      <c r="BI877" s="424">
        <f>'[1]Multi-Field'!B123</f>
        <v>0</v>
      </c>
      <c r="BM877" s="409" t="str">
        <f>IF(OR('[1]Multi-Field'!Q123=[1]Lists!$AC$42,'[1]Multi-Field'!Q123=[1]Lists!$AC$43),"x","")</f>
        <v/>
      </c>
      <c r="BN877" s="409" t="str">
        <f>IF(OR('[1]Multi-Field'!Q123=$AC$58,'[1]Multi-Field'!Q123=$AC$285,'[1]Multi-Field'!Q123=$AC$86,'[1]Multi-Field'!Q123=$AC$92,'[1]Multi-Field'!Q123=$AC$93,'[1]Multi-Field'!Q123=$AC$94),"x","")</f>
        <v/>
      </c>
      <c r="BO877" s="409" t="str">
        <f>IF('[1]Multi-Field'!Q123=$AC$87,"x","")</f>
        <v/>
      </c>
      <c r="BP877" s="409" t="str">
        <f>IF(OR('[1]Multi-Field'!Q123=$AC$7,'[1]Multi-Field'!Q123=$AC$3,'[1]Multi-Field'!Q123=$AC$5),"x","")</f>
        <v/>
      </c>
      <c r="BQ877" s="409" t="str">
        <f>IF('[1]Multi-Field'!Q123=$AC$53,"x","")</f>
        <v/>
      </c>
      <c r="BR877" s="409" t="str">
        <f>IF(OR('[1]Multi-Field'!Q123=$AC$53,'[1]Multi-Field'!Q123=$AC$55,'[1]Multi-Field'!Q123=$AC$74),"x","")</f>
        <v/>
      </c>
      <c r="BS877" s="409" t="str">
        <f>IF(OR('[1]Multi-Field'!Q123=$AC$20,'[1]Multi-Field'!Q123=$AC$27,'[1]Multi-Field'!Q123=$AC$63,'[1]Multi-Field'!Q123=$AC$103),"x","")</f>
        <v/>
      </c>
      <c r="BT877" s="409" t="str">
        <f>IF(OR('[1]Multi-Field'!Q123=$AC$25,'[1]Multi-Field'!Q123=$AC$83),"x","")</f>
        <v/>
      </c>
      <c r="BU877" s="409" t="str">
        <f>IF('[1]Multi-Field'!Q123=$AC$98,"x","")</f>
        <v/>
      </c>
      <c r="BV877" s="409" t="str">
        <f>IF('[1]Multi-Field'!Q123=$AC$105,"x","")</f>
        <v/>
      </c>
      <c r="BY877" s="409" t="e">
        <f>#VALUE!</f>
        <v>#VALUE!</v>
      </c>
      <c r="BZ877" s="409" t="str">
        <f>IF('[1]Multi-Field'!Q123=$AC$84,"x","")</f>
        <v/>
      </c>
    </row>
    <row r="878" spans="16:78">
      <c r="P878" s="391"/>
      <c r="Q878" s="83"/>
      <c r="R878" s="395"/>
      <c r="S878" s="395"/>
      <c r="T878" s="395"/>
      <c r="U878" s="396"/>
      <c r="BH878" s="409">
        <v>122</v>
      </c>
      <c r="BI878" s="424">
        <f>'[1]Multi-Field'!B124</f>
        <v>0</v>
      </c>
      <c r="BM878" s="409" t="str">
        <f>IF(OR('[1]Multi-Field'!Q124=[1]Lists!$AC$42,'[1]Multi-Field'!Q124=[1]Lists!$AC$43),"x","")</f>
        <v/>
      </c>
      <c r="BN878" s="409" t="str">
        <f>IF(OR('[1]Multi-Field'!Q124=$AC$58,'[1]Multi-Field'!Q124=$AC$285,'[1]Multi-Field'!Q124=$AC$86,'[1]Multi-Field'!Q124=$AC$92,'[1]Multi-Field'!Q124=$AC$93,'[1]Multi-Field'!Q124=$AC$94),"x","")</f>
        <v/>
      </c>
      <c r="BO878" s="409" t="str">
        <f>IF('[1]Multi-Field'!Q124=$AC$87,"x","")</f>
        <v/>
      </c>
      <c r="BP878" s="409" t="str">
        <f>IF(OR('[1]Multi-Field'!Q124=$AC$7,'[1]Multi-Field'!Q124=$AC$3,'[1]Multi-Field'!Q124=$AC$5),"x","")</f>
        <v/>
      </c>
      <c r="BQ878" s="409" t="str">
        <f>IF('[1]Multi-Field'!Q124=$AC$53,"x","")</f>
        <v/>
      </c>
      <c r="BR878" s="409" t="str">
        <f>IF(OR('[1]Multi-Field'!Q124=$AC$53,'[1]Multi-Field'!Q124=$AC$55,'[1]Multi-Field'!Q124=$AC$74),"x","")</f>
        <v/>
      </c>
      <c r="BS878" s="409" t="str">
        <f>IF(OR('[1]Multi-Field'!Q124=$AC$20,'[1]Multi-Field'!Q124=$AC$27,'[1]Multi-Field'!Q124=$AC$63,'[1]Multi-Field'!Q124=$AC$103),"x","")</f>
        <v/>
      </c>
      <c r="BT878" s="409" t="str">
        <f>IF(OR('[1]Multi-Field'!Q124=$AC$25,'[1]Multi-Field'!Q124=$AC$83),"x","")</f>
        <v/>
      </c>
      <c r="BU878" s="409" t="str">
        <f>IF('[1]Multi-Field'!Q124=$AC$98,"x","")</f>
        <v/>
      </c>
      <c r="BV878" s="409" t="str">
        <f>IF('[1]Multi-Field'!Q124=$AC$105,"x","")</f>
        <v/>
      </c>
      <c r="BY878" s="409" t="e">
        <f>#VALUE!</f>
        <v>#VALUE!</v>
      </c>
      <c r="BZ878" s="409" t="str">
        <f>IF('[1]Multi-Field'!Q124=$AC$84,"x","")</f>
        <v/>
      </c>
    </row>
    <row r="879" spans="16:78">
      <c r="P879" s="391"/>
      <c r="Q879" s="84"/>
      <c r="R879" s="395"/>
      <c r="S879" s="395"/>
      <c r="T879" s="395"/>
      <c r="U879" s="396"/>
      <c r="BH879" s="409">
        <v>123</v>
      </c>
      <c r="BI879" s="424">
        <f>'[1]Multi-Field'!B125</f>
        <v>0</v>
      </c>
      <c r="BM879" s="409" t="str">
        <f>IF(OR('[1]Multi-Field'!Q125=[1]Lists!$AC$42,'[1]Multi-Field'!Q125=[1]Lists!$AC$43),"x","")</f>
        <v/>
      </c>
      <c r="BN879" s="409" t="str">
        <f>IF(OR('[1]Multi-Field'!Q125=$AC$58,'[1]Multi-Field'!Q125=$AC$285,'[1]Multi-Field'!Q125=$AC$86,'[1]Multi-Field'!Q125=$AC$92,'[1]Multi-Field'!Q125=$AC$93,'[1]Multi-Field'!Q125=$AC$94),"x","")</f>
        <v/>
      </c>
      <c r="BO879" s="409" t="str">
        <f>IF('[1]Multi-Field'!Q125=$AC$87,"x","")</f>
        <v/>
      </c>
      <c r="BP879" s="409" t="str">
        <f>IF(OR('[1]Multi-Field'!Q125=$AC$7,'[1]Multi-Field'!Q125=$AC$3,'[1]Multi-Field'!Q125=$AC$5),"x","")</f>
        <v/>
      </c>
      <c r="BQ879" s="409" t="str">
        <f>IF('[1]Multi-Field'!Q125=$AC$53,"x","")</f>
        <v/>
      </c>
      <c r="BR879" s="409" t="str">
        <f>IF(OR('[1]Multi-Field'!Q125=$AC$53,'[1]Multi-Field'!Q125=$AC$55,'[1]Multi-Field'!Q125=$AC$74),"x","")</f>
        <v/>
      </c>
      <c r="BS879" s="409" t="str">
        <f>IF(OR('[1]Multi-Field'!Q125=$AC$20,'[1]Multi-Field'!Q125=$AC$27,'[1]Multi-Field'!Q125=$AC$63,'[1]Multi-Field'!Q125=$AC$103),"x","")</f>
        <v/>
      </c>
      <c r="BT879" s="409" t="str">
        <f>IF(OR('[1]Multi-Field'!Q125=$AC$25,'[1]Multi-Field'!Q125=$AC$83),"x","")</f>
        <v/>
      </c>
      <c r="BU879" s="409" t="str">
        <f>IF('[1]Multi-Field'!Q125=$AC$98,"x","")</f>
        <v/>
      </c>
      <c r="BV879" s="409" t="str">
        <f>IF('[1]Multi-Field'!Q125=$AC$105,"x","")</f>
        <v/>
      </c>
      <c r="BY879" s="409" t="e">
        <f>#VALUE!</f>
        <v>#VALUE!</v>
      </c>
      <c r="BZ879" s="409" t="str">
        <f>IF('[1]Multi-Field'!Q125=$AC$84,"x","")</f>
        <v/>
      </c>
    </row>
    <row r="880" spans="16:78">
      <c r="P880" s="391"/>
      <c r="Q880" s="84"/>
      <c r="R880" s="395"/>
      <c r="S880" s="395"/>
      <c r="T880" s="395"/>
      <c r="U880" s="396"/>
      <c r="BH880" s="409">
        <v>124</v>
      </c>
      <c r="BI880" s="424">
        <f>'[1]Multi-Field'!B126</f>
        <v>0</v>
      </c>
      <c r="BM880" s="409" t="str">
        <f>IF(OR('[1]Multi-Field'!Q126=[1]Lists!$AC$42,'[1]Multi-Field'!Q126=[1]Lists!$AC$43),"x","")</f>
        <v/>
      </c>
      <c r="BN880" s="409" t="str">
        <f>IF(OR('[1]Multi-Field'!Q126=$AC$58,'[1]Multi-Field'!Q126=$AC$285,'[1]Multi-Field'!Q126=$AC$86,'[1]Multi-Field'!Q126=$AC$92,'[1]Multi-Field'!Q126=$AC$93,'[1]Multi-Field'!Q126=$AC$94),"x","")</f>
        <v/>
      </c>
      <c r="BO880" s="409" t="str">
        <f>IF('[1]Multi-Field'!Q126=$AC$87,"x","")</f>
        <v/>
      </c>
      <c r="BP880" s="409" t="str">
        <f>IF(OR('[1]Multi-Field'!Q126=$AC$7,'[1]Multi-Field'!Q126=$AC$3,'[1]Multi-Field'!Q126=$AC$5),"x","")</f>
        <v/>
      </c>
      <c r="BQ880" s="409" t="str">
        <f>IF('[1]Multi-Field'!Q126=$AC$53,"x","")</f>
        <v/>
      </c>
      <c r="BR880" s="409" t="str">
        <f>IF(OR('[1]Multi-Field'!Q126=$AC$53,'[1]Multi-Field'!Q126=$AC$55,'[1]Multi-Field'!Q126=$AC$74),"x","")</f>
        <v/>
      </c>
      <c r="BS880" s="409" t="str">
        <f>IF(OR('[1]Multi-Field'!Q126=$AC$20,'[1]Multi-Field'!Q126=$AC$27,'[1]Multi-Field'!Q126=$AC$63,'[1]Multi-Field'!Q126=$AC$103),"x","")</f>
        <v/>
      </c>
      <c r="BT880" s="409" t="str">
        <f>IF(OR('[1]Multi-Field'!Q126=$AC$25,'[1]Multi-Field'!Q126=$AC$83),"x","")</f>
        <v/>
      </c>
      <c r="BU880" s="409" t="str">
        <f>IF('[1]Multi-Field'!Q126=$AC$98,"x","")</f>
        <v/>
      </c>
      <c r="BV880" s="409" t="str">
        <f>IF('[1]Multi-Field'!Q126=$AC$105,"x","")</f>
        <v/>
      </c>
      <c r="BY880" s="409" t="e">
        <f>#VALUE!</f>
        <v>#VALUE!</v>
      </c>
      <c r="BZ880" s="409" t="str">
        <f>IF('[1]Multi-Field'!Q126=$AC$84,"x","")</f>
        <v/>
      </c>
    </row>
    <row r="881" spans="16:78" ht="13.5" thickBot="1">
      <c r="P881" s="391"/>
      <c r="Q881" s="85"/>
      <c r="R881" s="397"/>
      <c r="S881" s="397"/>
      <c r="T881" s="397"/>
      <c r="U881" s="398"/>
      <c r="BH881" s="409">
        <v>125</v>
      </c>
      <c r="BI881" s="424">
        <f>'[1]Multi-Field'!B127</f>
        <v>0</v>
      </c>
      <c r="BM881" s="409" t="str">
        <f>IF(OR('[1]Multi-Field'!Q127=[1]Lists!$AC$42,'[1]Multi-Field'!Q127=[1]Lists!$AC$43),"x","")</f>
        <v/>
      </c>
      <c r="BN881" s="409" t="str">
        <f>IF(OR('[1]Multi-Field'!Q127=$AC$58,'[1]Multi-Field'!Q127=$AC$285,'[1]Multi-Field'!Q127=$AC$86,'[1]Multi-Field'!Q127=$AC$92,'[1]Multi-Field'!Q127=$AC$93,'[1]Multi-Field'!Q127=$AC$94),"x","")</f>
        <v/>
      </c>
      <c r="BO881" s="409" t="str">
        <f>IF('[1]Multi-Field'!Q127=$AC$87,"x","")</f>
        <v/>
      </c>
      <c r="BP881" s="409" t="str">
        <f>IF(OR('[1]Multi-Field'!Q127=$AC$7,'[1]Multi-Field'!Q127=$AC$3,'[1]Multi-Field'!Q127=$AC$5),"x","")</f>
        <v/>
      </c>
      <c r="BQ881" s="409" t="str">
        <f>IF('[1]Multi-Field'!Q127=$AC$53,"x","")</f>
        <v/>
      </c>
      <c r="BR881" s="409" t="str">
        <f>IF(OR('[1]Multi-Field'!Q127=$AC$53,'[1]Multi-Field'!Q127=$AC$55,'[1]Multi-Field'!Q127=$AC$74),"x","")</f>
        <v/>
      </c>
      <c r="BS881" s="409" t="str">
        <f>IF(OR('[1]Multi-Field'!Q127=$AC$20,'[1]Multi-Field'!Q127=$AC$27,'[1]Multi-Field'!Q127=$AC$63,'[1]Multi-Field'!Q127=$AC$103),"x","")</f>
        <v/>
      </c>
      <c r="BT881" s="409" t="str">
        <f>IF(OR('[1]Multi-Field'!Q127=$AC$25,'[1]Multi-Field'!Q127=$AC$83),"x","")</f>
        <v/>
      </c>
      <c r="BU881" s="409" t="str">
        <f>IF('[1]Multi-Field'!Q127=$AC$98,"x","")</f>
        <v/>
      </c>
      <c r="BV881" s="409" t="str">
        <f>IF('[1]Multi-Field'!Q127=$AC$105,"x","")</f>
        <v/>
      </c>
      <c r="BY881" s="409" t="e">
        <f>#VALUE!</f>
        <v>#VALUE!</v>
      </c>
      <c r="BZ881" s="409" t="str">
        <f>IF('[1]Multi-Field'!Q127=$AC$84,"x","")</f>
        <v/>
      </c>
    </row>
    <row r="882" spans="16:78">
      <c r="P882" s="391"/>
      <c r="Q882" s="83"/>
      <c r="R882" s="395"/>
      <c r="S882" s="395"/>
      <c r="T882" s="395"/>
      <c r="U882" s="396"/>
      <c r="BH882" s="409">
        <v>126</v>
      </c>
      <c r="BI882" s="424">
        <f>'[1]Multi-Field'!B128</f>
        <v>0</v>
      </c>
      <c r="BM882" s="409" t="str">
        <f>IF(OR('[1]Multi-Field'!Q128=[1]Lists!$AC$42,'[1]Multi-Field'!Q128=[1]Lists!$AC$43),"x","")</f>
        <v/>
      </c>
      <c r="BN882" s="409" t="str">
        <f>IF(OR('[1]Multi-Field'!Q128=$AC$58,'[1]Multi-Field'!Q128=$AC$285,'[1]Multi-Field'!Q128=$AC$86,'[1]Multi-Field'!Q128=$AC$92,'[1]Multi-Field'!Q128=$AC$93,'[1]Multi-Field'!Q128=$AC$94),"x","")</f>
        <v/>
      </c>
      <c r="BO882" s="409" t="str">
        <f>IF('[1]Multi-Field'!Q128=$AC$87,"x","")</f>
        <v/>
      </c>
      <c r="BP882" s="409" t="str">
        <f>IF(OR('[1]Multi-Field'!Q128=$AC$7,'[1]Multi-Field'!Q128=$AC$3,'[1]Multi-Field'!Q128=$AC$5),"x","")</f>
        <v/>
      </c>
      <c r="BQ882" s="409" t="str">
        <f>IF('[1]Multi-Field'!Q128=$AC$53,"x","")</f>
        <v/>
      </c>
      <c r="BR882" s="409" t="str">
        <f>IF(OR('[1]Multi-Field'!Q128=$AC$53,'[1]Multi-Field'!Q128=$AC$55,'[1]Multi-Field'!Q128=$AC$74),"x","")</f>
        <v/>
      </c>
      <c r="BS882" s="409" t="str">
        <f>IF(OR('[1]Multi-Field'!Q128=$AC$20,'[1]Multi-Field'!Q128=$AC$27,'[1]Multi-Field'!Q128=$AC$63,'[1]Multi-Field'!Q128=$AC$103),"x","")</f>
        <v/>
      </c>
      <c r="BT882" s="409" t="str">
        <f>IF(OR('[1]Multi-Field'!Q128=$AC$25,'[1]Multi-Field'!Q128=$AC$83),"x","")</f>
        <v/>
      </c>
      <c r="BU882" s="409" t="str">
        <f>IF('[1]Multi-Field'!Q128=$AC$98,"x","")</f>
        <v/>
      </c>
      <c r="BV882" s="409" t="str">
        <f>IF('[1]Multi-Field'!Q128=$AC$105,"x","")</f>
        <v/>
      </c>
      <c r="BY882" s="409" t="e">
        <f>#VALUE!</f>
        <v>#VALUE!</v>
      </c>
      <c r="BZ882" s="409" t="str">
        <f>IF('[1]Multi-Field'!Q128=$AC$84,"x","")</f>
        <v/>
      </c>
    </row>
    <row r="883" spans="16:78">
      <c r="P883" s="391"/>
      <c r="Q883" s="84"/>
      <c r="R883" s="395"/>
      <c r="S883" s="395"/>
      <c r="T883" s="395"/>
      <c r="U883" s="396"/>
      <c r="BH883" s="409">
        <v>127</v>
      </c>
      <c r="BI883" s="424">
        <f>'[1]Multi-Field'!B129</f>
        <v>0</v>
      </c>
      <c r="BM883" s="409" t="str">
        <f>IF(OR('[1]Multi-Field'!Q129=[1]Lists!$AC$42,'[1]Multi-Field'!Q129=[1]Lists!$AC$43),"x","")</f>
        <v/>
      </c>
      <c r="BN883" s="409" t="str">
        <f>IF(OR('[1]Multi-Field'!Q129=$AC$58,'[1]Multi-Field'!Q129=$AC$285,'[1]Multi-Field'!Q129=$AC$86,'[1]Multi-Field'!Q129=$AC$92,'[1]Multi-Field'!Q129=$AC$93,'[1]Multi-Field'!Q129=$AC$94),"x","")</f>
        <v/>
      </c>
      <c r="BO883" s="409" t="str">
        <f>IF('[1]Multi-Field'!Q129=$AC$87,"x","")</f>
        <v/>
      </c>
      <c r="BP883" s="409" t="str">
        <f>IF(OR('[1]Multi-Field'!Q129=$AC$7,'[1]Multi-Field'!Q129=$AC$3,'[1]Multi-Field'!Q129=$AC$5),"x","")</f>
        <v/>
      </c>
      <c r="BQ883" s="409" t="str">
        <f>IF('[1]Multi-Field'!Q129=$AC$53,"x","")</f>
        <v/>
      </c>
      <c r="BR883" s="409" t="str">
        <f>IF(OR('[1]Multi-Field'!Q129=$AC$53,'[1]Multi-Field'!Q129=$AC$55,'[1]Multi-Field'!Q129=$AC$74),"x","")</f>
        <v/>
      </c>
      <c r="BS883" s="409" t="str">
        <f>IF(OR('[1]Multi-Field'!Q129=$AC$20,'[1]Multi-Field'!Q129=$AC$27,'[1]Multi-Field'!Q129=$AC$63,'[1]Multi-Field'!Q129=$AC$103),"x","")</f>
        <v/>
      </c>
      <c r="BT883" s="409" t="str">
        <f>IF(OR('[1]Multi-Field'!Q129=$AC$25,'[1]Multi-Field'!Q129=$AC$83),"x","")</f>
        <v/>
      </c>
      <c r="BU883" s="409" t="str">
        <f>IF('[1]Multi-Field'!Q129=$AC$98,"x","")</f>
        <v/>
      </c>
      <c r="BV883" s="409" t="str">
        <f>IF('[1]Multi-Field'!Q129=$AC$105,"x","")</f>
        <v/>
      </c>
      <c r="BY883" s="409" t="e">
        <f>#VALUE!</f>
        <v>#VALUE!</v>
      </c>
      <c r="BZ883" s="409" t="str">
        <f>IF('[1]Multi-Field'!Q129=$AC$84,"x","")</f>
        <v/>
      </c>
    </row>
    <row r="884" spans="16:78">
      <c r="P884" s="391"/>
      <c r="Q884" s="84"/>
      <c r="R884" s="395"/>
      <c r="S884" s="395"/>
      <c r="T884" s="395"/>
      <c r="U884" s="396"/>
      <c r="BH884" s="409">
        <v>128</v>
      </c>
      <c r="BI884" s="424">
        <f>'[1]Multi-Field'!B130</f>
        <v>0</v>
      </c>
      <c r="BM884" s="409" t="str">
        <f>IF(OR('[1]Multi-Field'!Q130=[1]Lists!$AC$42,'[1]Multi-Field'!Q130=[1]Lists!$AC$43),"x","")</f>
        <v/>
      </c>
      <c r="BN884" s="409" t="str">
        <f>IF(OR('[1]Multi-Field'!Q130=$AC$58,'[1]Multi-Field'!Q130=$AC$285,'[1]Multi-Field'!Q130=$AC$86,'[1]Multi-Field'!Q130=$AC$92,'[1]Multi-Field'!Q130=$AC$93,'[1]Multi-Field'!Q130=$AC$94),"x","")</f>
        <v/>
      </c>
      <c r="BO884" s="409" t="str">
        <f>IF('[1]Multi-Field'!Q130=$AC$87,"x","")</f>
        <v/>
      </c>
      <c r="BP884" s="409" t="str">
        <f>IF(OR('[1]Multi-Field'!Q130=$AC$7,'[1]Multi-Field'!Q130=$AC$3,'[1]Multi-Field'!Q130=$AC$5),"x","")</f>
        <v/>
      </c>
      <c r="BQ884" s="409" t="str">
        <f>IF('[1]Multi-Field'!Q130=$AC$53,"x","")</f>
        <v/>
      </c>
      <c r="BR884" s="409" t="str">
        <f>IF(OR('[1]Multi-Field'!Q130=$AC$53,'[1]Multi-Field'!Q130=$AC$55,'[1]Multi-Field'!Q130=$AC$74),"x","")</f>
        <v/>
      </c>
      <c r="BS884" s="409" t="str">
        <f>IF(OR('[1]Multi-Field'!Q130=$AC$20,'[1]Multi-Field'!Q130=$AC$27,'[1]Multi-Field'!Q130=$AC$63,'[1]Multi-Field'!Q130=$AC$103),"x","")</f>
        <v/>
      </c>
      <c r="BT884" s="409" t="str">
        <f>IF(OR('[1]Multi-Field'!Q130=$AC$25,'[1]Multi-Field'!Q130=$AC$83),"x","")</f>
        <v/>
      </c>
      <c r="BU884" s="409" t="str">
        <f>IF('[1]Multi-Field'!Q130=$AC$98,"x","")</f>
        <v/>
      </c>
      <c r="BV884" s="409" t="str">
        <f>IF('[1]Multi-Field'!Q130=$AC$105,"x","")</f>
        <v/>
      </c>
      <c r="BY884" s="409" t="e">
        <f>#VALUE!</f>
        <v>#VALUE!</v>
      </c>
      <c r="BZ884" s="409" t="str">
        <f>IF('[1]Multi-Field'!Q130=$AC$84,"x","")</f>
        <v/>
      </c>
    </row>
    <row r="885" spans="16:78" ht="13.5" thickBot="1">
      <c r="P885" s="391"/>
      <c r="Q885" s="85"/>
      <c r="R885" s="397"/>
      <c r="S885" s="397"/>
      <c r="T885" s="397"/>
      <c r="U885" s="398"/>
      <c r="BH885" s="409">
        <v>129</v>
      </c>
      <c r="BI885" s="424">
        <f>'[1]Multi-Field'!B131</f>
        <v>0</v>
      </c>
      <c r="BM885" s="409" t="str">
        <f>IF(OR('[1]Multi-Field'!Q131=[1]Lists!$AC$42,'[1]Multi-Field'!Q131=[1]Lists!$AC$43),"x","")</f>
        <v/>
      </c>
      <c r="BN885" s="409" t="str">
        <f>IF(OR('[1]Multi-Field'!Q131=$AC$58,'[1]Multi-Field'!Q131=$AC$285,'[1]Multi-Field'!Q131=$AC$86,'[1]Multi-Field'!Q131=$AC$92,'[1]Multi-Field'!Q131=$AC$93,'[1]Multi-Field'!Q131=$AC$94),"x","")</f>
        <v/>
      </c>
      <c r="BO885" s="409" t="str">
        <f>IF('[1]Multi-Field'!Q131=$AC$87,"x","")</f>
        <v/>
      </c>
      <c r="BP885" s="409" t="str">
        <f>IF(OR('[1]Multi-Field'!Q131=$AC$7,'[1]Multi-Field'!Q131=$AC$3,'[1]Multi-Field'!Q131=$AC$5),"x","")</f>
        <v/>
      </c>
      <c r="BQ885" s="409" t="str">
        <f>IF('[1]Multi-Field'!Q131=$AC$53,"x","")</f>
        <v/>
      </c>
      <c r="BR885" s="409" t="str">
        <f>IF(OR('[1]Multi-Field'!Q131=$AC$53,'[1]Multi-Field'!Q131=$AC$55,'[1]Multi-Field'!Q131=$AC$74),"x","")</f>
        <v/>
      </c>
      <c r="BS885" s="409" t="str">
        <f>IF(OR('[1]Multi-Field'!Q131=$AC$20,'[1]Multi-Field'!Q131=$AC$27,'[1]Multi-Field'!Q131=$AC$63,'[1]Multi-Field'!Q131=$AC$103),"x","")</f>
        <v/>
      </c>
      <c r="BT885" s="409" t="str">
        <f>IF(OR('[1]Multi-Field'!Q131=$AC$25,'[1]Multi-Field'!Q131=$AC$83),"x","")</f>
        <v/>
      </c>
      <c r="BU885" s="409" t="str">
        <f>IF('[1]Multi-Field'!Q131=$AC$98,"x","")</f>
        <v/>
      </c>
      <c r="BV885" s="409" t="str">
        <f>IF('[1]Multi-Field'!Q131=$AC$105,"x","")</f>
        <v/>
      </c>
      <c r="BY885" s="409" t="e">
        <f>#VALUE!</f>
        <v>#VALUE!</v>
      </c>
      <c r="BZ885" s="409" t="str">
        <f>IF('[1]Multi-Field'!Q131=$AC$84,"x","")</f>
        <v/>
      </c>
    </row>
    <row r="886" spans="16:78">
      <c r="P886" s="391"/>
      <c r="Q886" s="83"/>
      <c r="R886" s="395"/>
      <c r="S886" s="395"/>
      <c r="T886" s="395"/>
      <c r="U886" s="396"/>
      <c r="BH886" s="409">
        <v>130</v>
      </c>
      <c r="BI886" s="424">
        <f>'[1]Multi-Field'!B132</f>
        <v>0</v>
      </c>
      <c r="BM886" s="409" t="str">
        <f>IF(OR('[1]Multi-Field'!Q132=[1]Lists!$AC$42,'[1]Multi-Field'!Q132=[1]Lists!$AC$43),"x","")</f>
        <v/>
      </c>
      <c r="BN886" s="409" t="str">
        <f>IF(OR('[1]Multi-Field'!Q132=$AC$58,'[1]Multi-Field'!Q132=$AC$285,'[1]Multi-Field'!Q132=$AC$86,'[1]Multi-Field'!Q132=$AC$92,'[1]Multi-Field'!Q132=$AC$93,'[1]Multi-Field'!Q132=$AC$94),"x","")</f>
        <v/>
      </c>
      <c r="BO886" s="409" t="str">
        <f>IF('[1]Multi-Field'!Q132=$AC$87,"x","")</f>
        <v/>
      </c>
      <c r="BP886" s="409" t="str">
        <f>IF(OR('[1]Multi-Field'!Q132=$AC$7,'[1]Multi-Field'!Q132=$AC$3,'[1]Multi-Field'!Q132=$AC$5),"x","")</f>
        <v/>
      </c>
      <c r="BQ886" s="409" t="str">
        <f>IF('[1]Multi-Field'!Q132=$AC$53,"x","")</f>
        <v/>
      </c>
      <c r="BR886" s="409" t="str">
        <f>IF(OR('[1]Multi-Field'!Q132=$AC$53,'[1]Multi-Field'!Q132=$AC$55,'[1]Multi-Field'!Q132=$AC$74),"x","")</f>
        <v/>
      </c>
      <c r="BS886" s="409" t="str">
        <f>IF(OR('[1]Multi-Field'!Q132=$AC$20,'[1]Multi-Field'!Q132=$AC$27,'[1]Multi-Field'!Q132=$AC$63,'[1]Multi-Field'!Q132=$AC$103),"x","")</f>
        <v/>
      </c>
      <c r="BT886" s="409" t="str">
        <f>IF(OR('[1]Multi-Field'!Q132=$AC$25,'[1]Multi-Field'!Q132=$AC$83),"x","")</f>
        <v/>
      </c>
      <c r="BU886" s="409" t="str">
        <f>IF('[1]Multi-Field'!Q132=$AC$98,"x","")</f>
        <v/>
      </c>
      <c r="BV886" s="409" t="str">
        <f>IF('[1]Multi-Field'!Q132=$AC$105,"x","")</f>
        <v/>
      </c>
      <c r="BY886" s="409" t="e">
        <f>#VALUE!</f>
        <v>#VALUE!</v>
      </c>
      <c r="BZ886" s="409" t="str">
        <f>IF('[1]Multi-Field'!Q132=$AC$84,"x","")</f>
        <v/>
      </c>
    </row>
    <row r="887" spans="16:78">
      <c r="P887" s="391"/>
      <c r="Q887" s="84"/>
      <c r="R887" s="395"/>
      <c r="S887" s="395"/>
      <c r="T887" s="395"/>
      <c r="U887" s="396"/>
      <c r="BH887" s="409">
        <v>131</v>
      </c>
      <c r="BI887" s="424">
        <f>'[1]Multi-Field'!B133</f>
        <v>0</v>
      </c>
      <c r="BM887" s="409" t="str">
        <f>IF(OR('[1]Multi-Field'!Q133=[1]Lists!$AC$42,'[1]Multi-Field'!Q133=[1]Lists!$AC$43),"x","")</f>
        <v/>
      </c>
      <c r="BN887" s="409" t="str">
        <f>IF(OR('[1]Multi-Field'!Q133=$AC$58,'[1]Multi-Field'!Q133=$AC$285,'[1]Multi-Field'!Q133=$AC$86,'[1]Multi-Field'!Q133=$AC$92,'[1]Multi-Field'!Q133=$AC$93,'[1]Multi-Field'!Q133=$AC$94),"x","")</f>
        <v/>
      </c>
      <c r="BO887" s="409" t="str">
        <f>IF('[1]Multi-Field'!Q133=$AC$87,"x","")</f>
        <v/>
      </c>
      <c r="BP887" s="409" t="str">
        <f>IF(OR('[1]Multi-Field'!Q133=$AC$7,'[1]Multi-Field'!Q133=$AC$3,'[1]Multi-Field'!Q133=$AC$5),"x","")</f>
        <v/>
      </c>
      <c r="BQ887" s="409" t="str">
        <f>IF('[1]Multi-Field'!Q133=$AC$53,"x","")</f>
        <v/>
      </c>
      <c r="BR887" s="409" t="str">
        <f>IF(OR('[1]Multi-Field'!Q133=$AC$53,'[1]Multi-Field'!Q133=$AC$55,'[1]Multi-Field'!Q133=$AC$74),"x","")</f>
        <v/>
      </c>
      <c r="BS887" s="409" t="str">
        <f>IF(OR('[1]Multi-Field'!Q133=$AC$20,'[1]Multi-Field'!Q133=$AC$27,'[1]Multi-Field'!Q133=$AC$63,'[1]Multi-Field'!Q133=$AC$103),"x","")</f>
        <v/>
      </c>
      <c r="BT887" s="409" t="str">
        <f>IF(OR('[1]Multi-Field'!Q133=$AC$25,'[1]Multi-Field'!Q133=$AC$83),"x","")</f>
        <v/>
      </c>
      <c r="BU887" s="409" t="str">
        <f>IF('[1]Multi-Field'!Q133=$AC$98,"x","")</f>
        <v/>
      </c>
      <c r="BV887" s="409" t="str">
        <f>IF('[1]Multi-Field'!Q133=$AC$105,"x","")</f>
        <v/>
      </c>
      <c r="BY887" s="409" t="e">
        <f>#VALUE!</f>
        <v>#VALUE!</v>
      </c>
      <c r="BZ887" s="409" t="str">
        <f>IF('[1]Multi-Field'!Q133=$AC$84,"x","")</f>
        <v/>
      </c>
    </row>
    <row r="888" spans="16:78">
      <c r="P888" s="391"/>
      <c r="Q888" s="84"/>
      <c r="R888" s="395"/>
      <c r="S888" s="395"/>
      <c r="T888" s="395"/>
      <c r="U888" s="396"/>
      <c r="BH888" s="409">
        <v>132</v>
      </c>
      <c r="BI888" s="424">
        <f>'[1]Multi-Field'!B134</f>
        <v>0</v>
      </c>
      <c r="BM888" s="409" t="str">
        <f>IF(OR('[1]Multi-Field'!Q134=[1]Lists!$AC$42,'[1]Multi-Field'!Q134=[1]Lists!$AC$43),"x","")</f>
        <v/>
      </c>
      <c r="BN888" s="409" t="str">
        <f>IF(OR('[1]Multi-Field'!Q134=$AC$58,'[1]Multi-Field'!Q134=$AC$285,'[1]Multi-Field'!Q134=$AC$86,'[1]Multi-Field'!Q134=$AC$92,'[1]Multi-Field'!Q134=$AC$93,'[1]Multi-Field'!Q134=$AC$94),"x","")</f>
        <v/>
      </c>
      <c r="BO888" s="409" t="str">
        <f>IF('[1]Multi-Field'!Q134=$AC$87,"x","")</f>
        <v/>
      </c>
      <c r="BP888" s="409" t="str">
        <f>IF(OR('[1]Multi-Field'!Q134=$AC$7,'[1]Multi-Field'!Q134=$AC$3,'[1]Multi-Field'!Q134=$AC$5),"x","")</f>
        <v/>
      </c>
      <c r="BQ888" s="409" t="str">
        <f>IF('[1]Multi-Field'!Q134=$AC$53,"x","")</f>
        <v/>
      </c>
      <c r="BR888" s="409" t="str">
        <f>IF(OR('[1]Multi-Field'!Q134=$AC$53,'[1]Multi-Field'!Q134=$AC$55,'[1]Multi-Field'!Q134=$AC$74),"x","")</f>
        <v/>
      </c>
      <c r="BS888" s="409" t="str">
        <f>IF(OR('[1]Multi-Field'!Q134=$AC$20,'[1]Multi-Field'!Q134=$AC$27,'[1]Multi-Field'!Q134=$AC$63,'[1]Multi-Field'!Q134=$AC$103),"x","")</f>
        <v/>
      </c>
      <c r="BT888" s="409" t="str">
        <f>IF(OR('[1]Multi-Field'!Q134=$AC$25,'[1]Multi-Field'!Q134=$AC$83),"x","")</f>
        <v/>
      </c>
      <c r="BU888" s="409" t="str">
        <f>IF('[1]Multi-Field'!Q134=$AC$98,"x","")</f>
        <v/>
      </c>
      <c r="BV888" s="409" t="str">
        <f>IF('[1]Multi-Field'!Q134=$AC$105,"x","")</f>
        <v/>
      </c>
      <c r="BY888" s="409" t="e">
        <f>#VALUE!</f>
        <v>#VALUE!</v>
      </c>
      <c r="BZ888" s="409" t="str">
        <f>IF('[1]Multi-Field'!Q134=$AC$84,"x","")</f>
        <v/>
      </c>
    </row>
    <row r="889" spans="16:78" ht="13.5" thickBot="1">
      <c r="P889" s="391"/>
      <c r="Q889" s="85"/>
      <c r="R889" s="397"/>
      <c r="S889" s="397"/>
      <c r="T889" s="397"/>
      <c r="U889" s="398"/>
      <c r="BH889" s="409">
        <v>133</v>
      </c>
      <c r="BI889" s="424">
        <f>'[1]Multi-Field'!B135</f>
        <v>0</v>
      </c>
      <c r="BM889" s="409" t="str">
        <f>IF(OR('[1]Multi-Field'!Q135=[1]Lists!$AC$42,'[1]Multi-Field'!Q135=[1]Lists!$AC$43),"x","")</f>
        <v/>
      </c>
      <c r="BN889" s="409" t="str">
        <f>IF(OR('[1]Multi-Field'!Q135=$AC$58,'[1]Multi-Field'!Q135=$AC$285,'[1]Multi-Field'!Q135=$AC$86,'[1]Multi-Field'!Q135=$AC$92,'[1]Multi-Field'!Q135=$AC$93,'[1]Multi-Field'!Q135=$AC$94),"x","")</f>
        <v/>
      </c>
      <c r="BO889" s="409" t="str">
        <f>IF('[1]Multi-Field'!Q135=$AC$87,"x","")</f>
        <v/>
      </c>
      <c r="BP889" s="409" t="str">
        <f>IF(OR('[1]Multi-Field'!Q135=$AC$7,'[1]Multi-Field'!Q135=$AC$3,'[1]Multi-Field'!Q135=$AC$5),"x","")</f>
        <v/>
      </c>
      <c r="BQ889" s="409" t="str">
        <f>IF('[1]Multi-Field'!Q135=$AC$53,"x","")</f>
        <v/>
      </c>
      <c r="BR889" s="409" t="str">
        <f>IF(OR('[1]Multi-Field'!Q135=$AC$53,'[1]Multi-Field'!Q135=$AC$55,'[1]Multi-Field'!Q135=$AC$74),"x","")</f>
        <v/>
      </c>
      <c r="BS889" s="409" t="str">
        <f>IF(OR('[1]Multi-Field'!Q135=$AC$20,'[1]Multi-Field'!Q135=$AC$27,'[1]Multi-Field'!Q135=$AC$63,'[1]Multi-Field'!Q135=$AC$103),"x","")</f>
        <v/>
      </c>
      <c r="BT889" s="409" t="str">
        <f>IF(OR('[1]Multi-Field'!Q135=$AC$25,'[1]Multi-Field'!Q135=$AC$83),"x","")</f>
        <v/>
      </c>
      <c r="BU889" s="409" t="str">
        <f>IF('[1]Multi-Field'!Q135=$AC$98,"x","")</f>
        <v/>
      </c>
      <c r="BV889" s="409" t="str">
        <f>IF('[1]Multi-Field'!Q135=$AC$105,"x","")</f>
        <v/>
      </c>
      <c r="BY889" s="409" t="e">
        <f>#VALUE!</f>
        <v>#VALUE!</v>
      </c>
      <c r="BZ889" s="409" t="str">
        <f>IF('[1]Multi-Field'!Q135=$AC$84,"x","")</f>
        <v/>
      </c>
    </row>
    <row r="890" spans="16:78">
      <c r="P890" s="391"/>
      <c r="Q890" s="83"/>
      <c r="R890" s="395"/>
      <c r="S890" s="395"/>
      <c r="T890" s="395"/>
      <c r="U890" s="396"/>
      <c r="BH890" s="409">
        <v>134</v>
      </c>
      <c r="BI890" s="424">
        <f>'[1]Multi-Field'!B136</f>
        <v>0</v>
      </c>
      <c r="BM890" s="409" t="str">
        <f>IF(OR('[1]Multi-Field'!Q136=[1]Lists!$AC$42,'[1]Multi-Field'!Q136=[1]Lists!$AC$43),"x","")</f>
        <v/>
      </c>
      <c r="BN890" s="409" t="str">
        <f>IF(OR('[1]Multi-Field'!Q136=$AC$58,'[1]Multi-Field'!Q136=$AC$285,'[1]Multi-Field'!Q136=$AC$86,'[1]Multi-Field'!Q136=$AC$92,'[1]Multi-Field'!Q136=$AC$93,'[1]Multi-Field'!Q136=$AC$94),"x","")</f>
        <v/>
      </c>
      <c r="BO890" s="409" t="str">
        <f>IF('[1]Multi-Field'!Q136=$AC$87,"x","")</f>
        <v/>
      </c>
      <c r="BP890" s="409" t="str">
        <f>IF(OR('[1]Multi-Field'!Q136=$AC$7,'[1]Multi-Field'!Q136=$AC$3,'[1]Multi-Field'!Q136=$AC$5),"x","")</f>
        <v/>
      </c>
      <c r="BQ890" s="409" t="str">
        <f>IF('[1]Multi-Field'!Q136=$AC$53,"x","")</f>
        <v/>
      </c>
      <c r="BR890" s="409" t="str">
        <f>IF(OR('[1]Multi-Field'!Q136=$AC$53,'[1]Multi-Field'!Q136=$AC$55,'[1]Multi-Field'!Q136=$AC$74),"x","")</f>
        <v/>
      </c>
      <c r="BS890" s="409" t="str">
        <f>IF(OR('[1]Multi-Field'!Q136=$AC$20,'[1]Multi-Field'!Q136=$AC$27,'[1]Multi-Field'!Q136=$AC$63,'[1]Multi-Field'!Q136=$AC$103),"x","")</f>
        <v/>
      </c>
      <c r="BT890" s="409" t="str">
        <f>IF(OR('[1]Multi-Field'!Q136=$AC$25,'[1]Multi-Field'!Q136=$AC$83),"x","")</f>
        <v/>
      </c>
      <c r="BU890" s="409" t="str">
        <f>IF('[1]Multi-Field'!Q136=$AC$98,"x","")</f>
        <v/>
      </c>
      <c r="BV890" s="409" t="str">
        <f>IF('[1]Multi-Field'!Q136=$AC$105,"x","")</f>
        <v/>
      </c>
      <c r="BY890" s="409" t="e">
        <f>#VALUE!</f>
        <v>#VALUE!</v>
      </c>
      <c r="BZ890" s="409" t="str">
        <f>IF('[1]Multi-Field'!Q136=$AC$84,"x","")</f>
        <v/>
      </c>
    </row>
    <row r="891" spans="16:78">
      <c r="P891" s="391"/>
      <c r="Q891" s="84"/>
      <c r="R891" s="395"/>
      <c r="S891" s="395"/>
      <c r="T891" s="395"/>
      <c r="U891" s="396"/>
      <c r="BH891" s="409">
        <v>135</v>
      </c>
      <c r="BI891" s="424">
        <f>'[1]Multi-Field'!B137</f>
        <v>0</v>
      </c>
      <c r="BM891" s="409" t="str">
        <f>IF(OR('[1]Multi-Field'!Q137=[1]Lists!$AC$42,'[1]Multi-Field'!Q137=[1]Lists!$AC$43),"x","")</f>
        <v/>
      </c>
      <c r="BN891" s="409" t="str">
        <f>IF(OR('[1]Multi-Field'!Q137=$AC$58,'[1]Multi-Field'!Q137=$AC$285,'[1]Multi-Field'!Q137=$AC$86,'[1]Multi-Field'!Q137=$AC$92,'[1]Multi-Field'!Q137=$AC$93,'[1]Multi-Field'!Q137=$AC$94),"x","")</f>
        <v/>
      </c>
      <c r="BO891" s="409" t="str">
        <f>IF('[1]Multi-Field'!Q137=$AC$87,"x","")</f>
        <v/>
      </c>
      <c r="BP891" s="409" t="str">
        <f>IF(OR('[1]Multi-Field'!Q137=$AC$7,'[1]Multi-Field'!Q137=$AC$3,'[1]Multi-Field'!Q137=$AC$5),"x","")</f>
        <v/>
      </c>
      <c r="BQ891" s="409" t="str">
        <f>IF('[1]Multi-Field'!Q137=$AC$53,"x","")</f>
        <v/>
      </c>
      <c r="BR891" s="409" t="str">
        <f>IF(OR('[1]Multi-Field'!Q137=$AC$53,'[1]Multi-Field'!Q137=$AC$55,'[1]Multi-Field'!Q137=$AC$74),"x","")</f>
        <v/>
      </c>
      <c r="BS891" s="409" t="str">
        <f>IF(OR('[1]Multi-Field'!Q137=$AC$20,'[1]Multi-Field'!Q137=$AC$27,'[1]Multi-Field'!Q137=$AC$63,'[1]Multi-Field'!Q137=$AC$103),"x","")</f>
        <v/>
      </c>
      <c r="BT891" s="409" t="str">
        <f>IF(OR('[1]Multi-Field'!Q137=$AC$25,'[1]Multi-Field'!Q137=$AC$83),"x","")</f>
        <v/>
      </c>
      <c r="BU891" s="409" t="str">
        <f>IF('[1]Multi-Field'!Q137=$AC$98,"x","")</f>
        <v/>
      </c>
      <c r="BV891" s="409" t="str">
        <f>IF('[1]Multi-Field'!Q137=$AC$105,"x","")</f>
        <v/>
      </c>
      <c r="BY891" s="409" t="e">
        <f>#VALUE!</f>
        <v>#VALUE!</v>
      </c>
      <c r="BZ891" s="409" t="str">
        <f>IF('[1]Multi-Field'!Q137=$AC$84,"x","")</f>
        <v/>
      </c>
    </row>
    <row r="892" spans="16:78">
      <c r="P892" s="391"/>
      <c r="Q892" s="84"/>
      <c r="R892" s="395"/>
      <c r="S892" s="395"/>
      <c r="T892" s="395"/>
      <c r="U892" s="396"/>
      <c r="BH892" s="409">
        <v>136</v>
      </c>
      <c r="BI892" s="424">
        <f>'[1]Multi-Field'!B138</f>
        <v>0</v>
      </c>
      <c r="BM892" s="409" t="str">
        <f>IF(OR('[1]Multi-Field'!Q138=[1]Lists!$AC$42,'[1]Multi-Field'!Q138=[1]Lists!$AC$43),"x","")</f>
        <v/>
      </c>
      <c r="BN892" s="409" t="str">
        <f>IF(OR('[1]Multi-Field'!Q138=$AC$58,'[1]Multi-Field'!Q138=$AC$285,'[1]Multi-Field'!Q138=$AC$86,'[1]Multi-Field'!Q138=$AC$92,'[1]Multi-Field'!Q138=$AC$93,'[1]Multi-Field'!Q138=$AC$94),"x","")</f>
        <v/>
      </c>
      <c r="BO892" s="409" t="str">
        <f>IF('[1]Multi-Field'!Q138=$AC$87,"x","")</f>
        <v/>
      </c>
      <c r="BP892" s="409" t="str">
        <f>IF(OR('[1]Multi-Field'!Q138=$AC$7,'[1]Multi-Field'!Q138=$AC$3,'[1]Multi-Field'!Q138=$AC$5),"x","")</f>
        <v/>
      </c>
      <c r="BQ892" s="409" t="str">
        <f>IF('[1]Multi-Field'!Q138=$AC$53,"x","")</f>
        <v/>
      </c>
      <c r="BR892" s="409" t="str">
        <f>IF(OR('[1]Multi-Field'!Q138=$AC$53,'[1]Multi-Field'!Q138=$AC$55,'[1]Multi-Field'!Q138=$AC$74),"x","")</f>
        <v/>
      </c>
      <c r="BS892" s="409" t="str">
        <f>IF(OR('[1]Multi-Field'!Q138=$AC$20,'[1]Multi-Field'!Q138=$AC$27,'[1]Multi-Field'!Q138=$AC$63,'[1]Multi-Field'!Q138=$AC$103),"x","")</f>
        <v/>
      </c>
      <c r="BT892" s="409" t="str">
        <f>IF(OR('[1]Multi-Field'!Q138=$AC$25,'[1]Multi-Field'!Q138=$AC$83),"x","")</f>
        <v/>
      </c>
      <c r="BU892" s="409" t="str">
        <f>IF('[1]Multi-Field'!Q138=$AC$98,"x","")</f>
        <v/>
      </c>
      <c r="BV892" s="409" t="str">
        <f>IF('[1]Multi-Field'!Q138=$AC$105,"x","")</f>
        <v/>
      </c>
      <c r="BY892" s="409" t="e">
        <f>#VALUE!</f>
        <v>#VALUE!</v>
      </c>
      <c r="BZ892" s="409" t="str">
        <f>IF('[1]Multi-Field'!Q138=$AC$84,"x","")</f>
        <v/>
      </c>
    </row>
    <row r="893" spans="16:78" ht="13.5" thickBot="1">
      <c r="P893" s="391"/>
      <c r="Q893" s="85"/>
      <c r="R893" s="397"/>
      <c r="S893" s="397"/>
      <c r="T893" s="397"/>
      <c r="U893" s="398"/>
      <c r="BH893" s="409">
        <v>137</v>
      </c>
      <c r="BI893" s="424">
        <f>'[1]Multi-Field'!B139</f>
        <v>0</v>
      </c>
      <c r="BM893" s="409" t="str">
        <f>IF(OR('[1]Multi-Field'!Q139=[1]Lists!$AC$42,'[1]Multi-Field'!Q139=[1]Lists!$AC$43),"x","")</f>
        <v/>
      </c>
      <c r="BN893" s="409" t="str">
        <f>IF(OR('[1]Multi-Field'!Q139=$AC$58,'[1]Multi-Field'!Q139=$AC$285,'[1]Multi-Field'!Q139=$AC$86,'[1]Multi-Field'!Q139=$AC$92,'[1]Multi-Field'!Q139=$AC$93,'[1]Multi-Field'!Q139=$AC$94),"x","")</f>
        <v/>
      </c>
      <c r="BO893" s="409" t="str">
        <f>IF('[1]Multi-Field'!Q139=$AC$87,"x","")</f>
        <v/>
      </c>
      <c r="BP893" s="409" t="str">
        <f>IF(OR('[1]Multi-Field'!Q139=$AC$7,'[1]Multi-Field'!Q139=$AC$3,'[1]Multi-Field'!Q139=$AC$5),"x","")</f>
        <v/>
      </c>
      <c r="BQ893" s="409" t="str">
        <f>IF('[1]Multi-Field'!Q139=$AC$53,"x","")</f>
        <v/>
      </c>
      <c r="BR893" s="409" t="str">
        <f>IF(OR('[1]Multi-Field'!Q139=$AC$53,'[1]Multi-Field'!Q139=$AC$55,'[1]Multi-Field'!Q139=$AC$74),"x","")</f>
        <v/>
      </c>
      <c r="BS893" s="409" t="str">
        <f>IF(OR('[1]Multi-Field'!Q139=$AC$20,'[1]Multi-Field'!Q139=$AC$27,'[1]Multi-Field'!Q139=$AC$63,'[1]Multi-Field'!Q139=$AC$103),"x","")</f>
        <v/>
      </c>
      <c r="BT893" s="409" t="str">
        <f>IF(OR('[1]Multi-Field'!Q139=$AC$25,'[1]Multi-Field'!Q139=$AC$83),"x","")</f>
        <v/>
      </c>
      <c r="BU893" s="409" t="str">
        <f>IF('[1]Multi-Field'!Q139=$AC$98,"x","")</f>
        <v/>
      </c>
      <c r="BV893" s="409" t="str">
        <f>IF('[1]Multi-Field'!Q139=$AC$105,"x","")</f>
        <v/>
      </c>
      <c r="BY893" s="409" t="e">
        <f>#VALUE!</f>
        <v>#VALUE!</v>
      </c>
      <c r="BZ893" s="409" t="str">
        <f>IF('[1]Multi-Field'!Q139=$AC$84,"x","")</f>
        <v/>
      </c>
    </row>
    <row r="894" spans="16:78">
      <c r="P894" s="391"/>
      <c r="Q894" s="83"/>
      <c r="R894" s="395"/>
      <c r="S894" s="395"/>
      <c r="T894" s="395"/>
      <c r="U894" s="396"/>
      <c r="BH894" s="409">
        <v>138</v>
      </c>
      <c r="BI894" s="424">
        <f>'[1]Multi-Field'!B140</f>
        <v>0</v>
      </c>
      <c r="BM894" s="409" t="str">
        <f>IF(OR('[1]Multi-Field'!Q140=[1]Lists!$AC$42,'[1]Multi-Field'!Q140=[1]Lists!$AC$43),"x","")</f>
        <v/>
      </c>
      <c r="BN894" s="409" t="str">
        <f>IF(OR('[1]Multi-Field'!Q140=$AC$58,'[1]Multi-Field'!Q140=$AC$285,'[1]Multi-Field'!Q140=$AC$86,'[1]Multi-Field'!Q140=$AC$92,'[1]Multi-Field'!Q140=$AC$93,'[1]Multi-Field'!Q140=$AC$94),"x","")</f>
        <v/>
      </c>
      <c r="BO894" s="409" t="str">
        <f>IF('[1]Multi-Field'!Q140=$AC$87,"x","")</f>
        <v/>
      </c>
      <c r="BP894" s="409" t="str">
        <f>IF(OR('[1]Multi-Field'!Q140=$AC$7,'[1]Multi-Field'!Q140=$AC$3,'[1]Multi-Field'!Q140=$AC$5),"x","")</f>
        <v/>
      </c>
      <c r="BQ894" s="409" t="str">
        <f>IF('[1]Multi-Field'!Q140=$AC$53,"x","")</f>
        <v/>
      </c>
      <c r="BR894" s="409" t="str">
        <f>IF(OR('[1]Multi-Field'!Q140=$AC$53,'[1]Multi-Field'!Q140=$AC$55,'[1]Multi-Field'!Q140=$AC$74),"x","")</f>
        <v/>
      </c>
      <c r="BS894" s="409" t="str">
        <f>IF(OR('[1]Multi-Field'!Q140=$AC$20,'[1]Multi-Field'!Q140=$AC$27,'[1]Multi-Field'!Q140=$AC$63,'[1]Multi-Field'!Q140=$AC$103),"x","")</f>
        <v/>
      </c>
      <c r="BT894" s="409" t="str">
        <f>IF(OR('[1]Multi-Field'!Q140=$AC$25,'[1]Multi-Field'!Q140=$AC$83),"x","")</f>
        <v/>
      </c>
      <c r="BU894" s="409" t="str">
        <f>IF('[1]Multi-Field'!Q140=$AC$98,"x","")</f>
        <v/>
      </c>
      <c r="BV894" s="409" t="str">
        <f>IF('[1]Multi-Field'!Q140=$AC$105,"x","")</f>
        <v/>
      </c>
      <c r="BY894" s="409" t="e">
        <f>#VALUE!</f>
        <v>#VALUE!</v>
      </c>
      <c r="BZ894" s="409" t="str">
        <f>IF('[1]Multi-Field'!Q140=$AC$84,"x","")</f>
        <v/>
      </c>
    </row>
    <row r="895" spans="16:78">
      <c r="P895" s="391"/>
      <c r="Q895" s="84"/>
      <c r="R895" s="395"/>
      <c r="S895" s="395"/>
      <c r="T895" s="395"/>
      <c r="U895" s="396"/>
      <c r="BH895" s="409">
        <v>139</v>
      </c>
      <c r="BI895" s="424">
        <f>'[1]Multi-Field'!B141</f>
        <v>0</v>
      </c>
      <c r="BM895" s="409" t="str">
        <f>IF(OR('[1]Multi-Field'!Q141=[1]Lists!$AC$42,'[1]Multi-Field'!Q141=[1]Lists!$AC$43),"x","")</f>
        <v/>
      </c>
      <c r="BN895" s="409" t="str">
        <f>IF(OR('[1]Multi-Field'!Q141=$AC$58,'[1]Multi-Field'!Q141=$AC$285,'[1]Multi-Field'!Q141=$AC$86,'[1]Multi-Field'!Q141=$AC$92,'[1]Multi-Field'!Q141=$AC$93,'[1]Multi-Field'!Q141=$AC$94),"x","")</f>
        <v/>
      </c>
      <c r="BO895" s="409" t="str">
        <f>IF('[1]Multi-Field'!Q141=$AC$87,"x","")</f>
        <v/>
      </c>
      <c r="BP895" s="409" t="str">
        <f>IF(OR('[1]Multi-Field'!Q141=$AC$7,'[1]Multi-Field'!Q141=$AC$3,'[1]Multi-Field'!Q141=$AC$5),"x","")</f>
        <v/>
      </c>
      <c r="BQ895" s="409" t="str">
        <f>IF('[1]Multi-Field'!Q141=$AC$53,"x","")</f>
        <v/>
      </c>
      <c r="BR895" s="409" t="str">
        <f>IF(OR('[1]Multi-Field'!Q141=$AC$53,'[1]Multi-Field'!Q141=$AC$55,'[1]Multi-Field'!Q141=$AC$74),"x","")</f>
        <v/>
      </c>
      <c r="BS895" s="409" t="str">
        <f>IF(OR('[1]Multi-Field'!Q141=$AC$20,'[1]Multi-Field'!Q141=$AC$27,'[1]Multi-Field'!Q141=$AC$63,'[1]Multi-Field'!Q141=$AC$103),"x","")</f>
        <v/>
      </c>
      <c r="BT895" s="409" t="str">
        <f>IF(OR('[1]Multi-Field'!Q141=$AC$25,'[1]Multi-Field'!Q141=$AC$83),"x","")</f>
        <v/>
      </c>
      <c r="BU895" s="409" t="str">
        <f>IF('[1]Multi-Field'!Q141=$AC$98,"x","")</f>
        <v/>
      </c>
      <c r="BV895" s="409" t="str">
        <f>IF('[1]Multi-Field'!Q141=$AC$105,"x","")</f>
        <v/>
      </c>
      <c r="BY895" s="409" t="e">
        <f>#VALUE!</f>
        <v>#VALUE!</v>
      </c>
      <c r="BZ895" s="409" t="str">
        <f>IF('[1]Multi-Field'!Q141=$AC$84,"x","")</f>
        <v/>
      </c>
    </row>
    <row r="896" spans="16:78">
      <c r="P896" s="391"/>
      <c r="Q896" s="84"/>
      <c r="R896" s="395"/>
      <c r="S896" s="395"/>
      <c r="T896" s="395"/>
      <c r="U896" s="396"/>
      <c r="BH896" s="409">
        <v>140</v>
      </c>
      <c r="BI896" s="424">
        <f>'[1]Multi-Field'!B142</f>
        <v>0</v>
      </c>
      <c r="BM896" s="409" t="str">
        <f>IF(OR('[1]Multi-Field'!Q142=[1]Lists!$AC$42,'[1]Multi-Field'!Q142=[1]Lists!$AC$43),"x","")</f>
        <v/>
      </c>
      <c r="BN896" s="409" t="str">
        <f>IF(OR('[1]Multi-Field'!Q142=$AC$58,'[1]Multi-Field'!Q142=$AC$285,'[1]Multi-Field'!Q142=$AC$86,'[1]Multi-Field'!Q142=$AC$92,'[1]Multi-Field'!Q142=$AC$93,'[1]Multi-Field'!Q142=$AC$94),"x","")</f>
        <v/>
      </c>
      <c r="BO896" s="409" t="str">
        <f>IF('[1]Multi-Field'!Q142=$AC$87,"x","")</f>
        <v/>
      </c>
      <c r="BP896" s="409" t="str">
        <f>IF(OR('[1]Multi-Field'!Q142=$AC$7,'[1]Multi-Field'!Q142=$AC$3,'[1]Multi-Field'!Q142=$AC$5),"x","")</f>
        <v/>
      </c>
      <c r="BQ896" s="409" t="str">
        <f>IF('[1]Multi-Field'!Q142=$AC$53,"x","")</f>
        <v/>
      </c>
      <c r="BR896" s="409" t="str">
        <f>IF(OR('[1]Multi-Field'!Q142=$AC$53,'[1]Multi-Field'!Q142=$AC$55,'[1]Multi-Field'!Q142=$AC$74),"x","")</f>
        <v/>
      </c>
      <c r="BS896" s="409" t="str">
        <f>IF(OR('[1]Multi-Field'!Q142=$AC$20,'[1]Multi-Field'!Q142=$AC$27,'[1]Multi-Field'!Q142=$AC$63,'[1]Multi-Field'!Q142=$AC$103),"x","")</f>
        <v/>
      </c>
      <c r="BT896" s="409" t="str">
        <f>IF(OR('[1]Multi-Field'!Q142=$AC$25,'[1]Multi-Field'!Q142=$AC$83),"x","")</f>
        <v/>
      </c>
      <c r="BU896" s="409" t="str">
        <f>IF('[1]Multi-Field'!Q142=$AC$98,"x","")</f>
        <v/>
      </c>
      <c r="BV896" s="409" t="str">
        <f>IF('[1]Multi-Field'!Q142=$AC$105,"x","")</f>
        <v/>
      </c>
      <c r="BY896" s="409" t="e">
        <f>#VALUE!</f>
        <v>#VALUE!</v>
      </c>
      <c r="BZ896" s="409" t="str">
        <f>IF('[1]Multi-Field'!Q142=$AC$84,"x","")</f>
        <v/>
      </c>
    </row>
    <row r="897" spans="16:78" ht="13.5" thickBot="1">
      <c r="P897" s="391"/>
      <c r="Q897" s="85"/>
      <c r="R897" s="397"/>
      <c r="S897" s="397"/>
      <c r="T897" s="397"/>
      <c r="U897" s="398"/>
      <c r="BH897" s="409">
        <v>141</v>
      </c>
      <c r="BI897" s="424">
        <f>'[1]Multi-Field'!B143</f>
        <v>0</v>
      </c>
      <c r="BM897" s="409" t="str">
        <f>IF(OR('[1]Multi-Field'!Q143=[1]Lists!$AC$42,'[1]Multi-Field'!Q143=[1]Lists!$AC$43),"x","")</f>
        <v/>
      </c>
      <c r="BN897" s="409" t="str">
        <f>IF(OR('[1]Multi-Field'!Q143=$AC$58,'[1]Multi-Field'!Q143=$AC$285,'[1]Multi-Field'!Q143=$AC$86,'[1]Multi-Field'!Q143=$AC$92,'[1]Multi-Field'!Q143=$AC$93,'[1]Multi-Field'!Q143=$AC$94),"x","")</f>
        <v/>
      </c>
      <c r="BO897" s="409" t="str">
        <f>IF('[1]Multi-Field'!Q143=$AC$87,"x","")</f>
        <v/>
      </c>
      <c r="BP897" s="409" t="str">
        <f>IF(OR('[1]Multi-Field'!Q143=$AC$7,'[1]Multi-Field'!Q143=$AC$3,'[1]Multi-Field'!Q143=$AC$5),"x","")</f>
        <v/>
      </c>
      <c r="BQ897" s="409" t="str">
        <f>IF('[1]Multi-Field'!Q143=$AC$53,"x","")</f>
        <v/>
      </c>
      <c r="BR897" s="409" t="str">
        <f>IF(OR('[1]Multi-Field'!Q143=$AC$53,'[1]Multi-Field'!Q143=$AC$55,'[1]Multi-Field'!Q143=$AC$74),"x","")</f>
        <v/>
      </c>
      <c r="BS897" s="409" t="str">
        <f>IF(OR('[1]Multi-Field'!Q143=$AC$20,'[1]Multi-Field'!Q143=$AC$27,'[1]Multi-Field'!Q143=$AC$63,'[1]Multi-Field'!Q143=$AC$103),"x","")</f>
        <v/>
      </c>
      <c r="BT897" s="409" t="str">
        <f>IF(OR('[1]Multi-Field'!Q143=$AC$25,'[1]Multi-Field'!Q143=$AC$83),"x","")</f>
        <v/>
      </c>
      <c r="BU897" s="409" t="str">
        <f>IF('[1]Multi-Field'!Q143=$AC$98,"x","")</f>
        <v/>
      </c>
      <c r="BV897" s="409" t="str">
        <f>IF('[1]Multi-Field'!Q143=$AC$105,"x","")</f>
        <v/>
      </c>
      <c r="BY897" s="409" t="e">
        <f>#VALUE!</f>
        <v>#VALUE!</v>
      </c>
      <c r="BZ897" s="409" t="str">
        <f>IF('[1]Multi-Field'!Q143=$AC$84,"x","")</f>
        <v/>
      </c>
    </row>
    <row r="898" spans="16:78">
      <c r="P898" s="391"/>
      <c r="Q898" s="83"/>
      <c r="R898" s="395"/>
      <c r="S898" s="395"/>
      <c r="T898" s="395"/>
      <c r="U898" s="396"/>
      <c r="BH898" s="409">
        <v>142</v>
      </c>
      <c r="BI898" s="424">
        <f>'[1]Multi-Field'!B144</f>
        <v>0</v>
      </c>
      <c r="BM898" s="409" t="str">
        <f>IF(OR('[1]Multi-Field'!Q144=[1]Lists!$AC$42,'[1]Multi-Field'!Q144=[1]Lists!$AC$43),"x","")</f>
        <v/>
      </c>
      <c r="BN898" s="409" t="str">
        <f>IF(OR('[1]Multi-Field'!Q144=$AC$58,'[1]Multi-Field'!Q144=$AC$285,'[1]Multi-Field'!Q144=$AC$86,'[1]Multi-Field'!Q144=$AC$92,'[1]Multi-Field'!Q144=$AC$93,'[1]Multi-Field'!Q144=$AC$94),"x","")</f>
        <v/>
      </c>
      <c r="BO898" s="409" t="str">
        <f>IF('[1]Multi-Field'!Q144=$AC$87,"x","")</f>
        <v/>
      </c>
      <c r="BP898" s="409" t="str">
        <f>IF(OR('[1]Multi-Field'!Q144=$AC$7,'[1]Multi-Field'!Q144=$AC$3,'[1]Multi-Field'!Q144=$AC$5),"x","")</f>
        <v/>
      </c>
      <c r="BQ898" s="409" t="str">
        <f>IF('[1]Multi-Field'!Q144=$AC$53,"x","")</f>
        <v/>
      </c>
      <c r="BR898" s="409" t="str">
        <f>IF(OR('[1]Multi-Field'!Q144=$AC$53,'[1]Multi-Field'!Q144=$AC$55,'[1]Multi-Field'!Q144=$AC$74),"x","")</f>
        <v/>
      </c>
      <c r="BS898" s="409" t="str">
        <f>IF(OR('[1]Multi-Field'!Q144=$AC$20,'[1]Multi-Field'!Q144=$AC$27,'[1]Multi-Field'!Q144=$AC$63,'[1]Multi-Field'!Q144=$AC$103),"x","")</f>
        <v/>
      </c>
      <c r="BT898" s="409" t="str">
        <f>IF(OR('[1]Multi-Field'!Q144=$AC$25,'[1]Multi-Field'!Q144=$AC$83),"x","")</f>
        <v/>
      </c>
      <c r="BU898" s="409" t="str">
        <f>IF('[1]Multi-Field'!Q144=$AC$98,"x","")</f>
        <v/>
      </c>
      <c r="BV898" s="409" t="str">
        <f>IF('[1]Multi-Field'!Q144=$AC$105,"x","")</f>
        <v/>
      </c>
      <c r="BY898" s="409" t="e">
        <f>#VALUE!</f>
        <v>#VALUE!</v>
      </c>
      <c r="BZ898" s="409" t="str">
        <f>IF('[1]Multi-Field'!Q144=$AC$84,"x","")</f>
        <v/>
      </c>
    </row>
    <row r="899" spans="16:78">
      <c r="P899" s="391"/>
      <c r="Q899" s="84"/>
      <c r="R899" s="395"/>
      <c r="S899" s="395"/>
      <c r="T899" s="395"/>
      <c r="U899" s="396"/>
      <c r="BH899" s="409">
        <v>143</v>
      </c>
      <c r="BI899" s="424">
        <f>'[1]Multi-Field'!B145</f>
        <v>0</v>
      </c>
      <c r="BM899" s="409" t="str">
        <f>IF(OR('[1]Multi-Field'!Q145=[1]Lists!$AC$42,'[1]Multi-Field'!Q145=[1]Lists!$AC$43),"x","")</f>
        <v/>
      </c>
      <c r="BN899" s="409" t="str">
        <f>IF(OR('[1]Multi-Field'!Q145=$AC$58,'[1]Multi-Field'!Q145=$AC$285,'[1]Multi-Field'!Q145=$AC$86,'[1]Multi-Field'!Q145=$AC$92,'[1]Multi-Field'!Q145=$AC$93,'[1]Multi-Field'!Q145=$AC$94),"x","")</f>
        <v/>
      </c>
      <c r="BO899" s="409" t="str">
        <f>IF('[1]Multi-Field'!Q145=$AC$87,"x","")</f>
        <v/>
      </c>
      <c r="BP899" s="409" t="str">
        <f>IF(OR('[1]Multi-Field'!Q145=$AC$7,'[1]Multi-Field'!Q145=$AC$3,'[1]Multi-Field'!Q145=$AC$5),"x","")</f>
        <v/>
      </c>
      <c r="BQ899" s="409" t="str">
        <f>IF('[1]Multi-Field'!Q145=$AC$53,"x","")</f>
        <v/>
      </c>
      <c r="BR899" s="409" t="str">
        <f>IF(OR('[1]Multi-Field'!Q145=$AC$53,'[1]Multi-Field'!Q145=$AC$55,'[1]Multi-Field'!Q145=$AC$74),"x","")</f>
        <v/>
      </c>
      <c r="BS899" s="409" t="str">
        <f>IF(OR('[1]Multi-Field'!Q145=$AC$20,'[1]Multi-Field'!Q145=$AC$27,'[1]Multi-Field'!Q145=$AC$63,'[1]Multi-Field'!Q145=$AC$103),"x","")</f>
        <v/>
      </c>
      <c r="BT899" s="409" t="str">
        <f>IF(OR('[1]Multi-Field'!Q145=$AC$25,'[1]Multi-Field'!Q145=$AC$83),"x","")</f>
        <v/>
      </c>
      <c r="BU899" s="409" t="str">
        <f>IF('[1]Multi-Field'!Q145=$AC$98,"x","")</f>
        <v/>
      </c>
      <c r="BV899" s="409" t="str">
        <f>IF('[1]Multi-Field'!Q145=$AC$105,"x","")</f>
        <v/>
      </c>
      <c r="BY899" s="409" t="e">
        <f>#VALUE!</f>
        <v>#VALUE!</v>
      </c>
      <c r="BZ899" s="409" t="str">
        <f>IF('[1]Multi-Field'!Q145=$AC$84,"x","")</f>
        <v/>
      </c>
    </row>
    <row r="900" spans="16:78">
      <c r="P900" s="391"/>
      <c r="Q900" s="84"/>
      <c r="R900" s="395"/>
      <c r="S900" s="395"/>
      <c r="T900" s="395"/>
      <c r="U900" s="396"/>
      <c r="BH900" s="409">
        <v>144</v>
      </c>
      <c r="BI900" s="424">
        <f>'[1]Multi-Field'!B146</f>
        <v>0</v>
      </c>
      <c r="BM900" s="409" t="str">
        <f>IF(OR('[1]Multi-Field'!Q146=[1]Lists!$AC$42,'[1]Multi-Field'!Q146=[1]Lists!$AC$43),"x","")</f>
        <v/>
      </c>
      <c r="BN900" s="409" t="str">
        <f>IF(OR('[1]Multi-Field'!Q146=$AC$58,'[1]Multi-Field'!Q146=$AC$285,'[1]Multi-Field'!Q146=$AC$86,'[1]Multi-Field'!Q146=$AC$92,'[1]Multi-Field'!Q146=$AC$93,'[1]Multi-Field'!Q146=$AC$94),"x","")</f>
        <v/>
      </c>
      <c r="BO900" s="409" t="str">
        <f>IF('[1]Multi-Field'!Q146=$AC$87,"x","")</f>
        <v/>
      </c>
      <c r="BP900" s="409" t="str">
        <f>IF(OR('[1]Multi-Field'!Q146=$AC$7,'[1]Multi-Field'!Q146=$AC$3,'[1]Multi-Field'!Q146=$AC$5),"x","")</f>
        <v/>
      </c>
      <c r="BQ900" s="409" t="str">
        <f>IF('[1]Multi-Field'!Q146=$AC$53,"x","")</f>
        <v/>
      </c>
      <c r="BR900" s="409" t="str">
        <f>IF(OR('[1]Multi-Field'!Q146=$AC$53,'[1]Multi-Field'!Q146=$AC$55,'[1]Multi-Field'!Q146=$AC$74),"x","")</f>
        <v/>
      </c>
      <c r="BS900" s="409" t="str">
        <f>IF(OR('[1]Multi-Field'!Q146=$AC$20,'[1]Multi-Field'!Q146=$AC$27,'[1]Multi-Field'!Q146=$AC$63,'[1]Multi-Field'!Q146=$AC$103),"x","")</f>
        <v/>
      </c>
      <c r="BT900" s="409" t="str">
        <f>IF(OR('[1]Multi-Field'!Q146=$AC$25,'[1]Multi-Field'!Q146=$AC$83),"x","")</f>
        <v/>
      </c>
      <c r="BU900" s="409" t="str">
        <f>IF('[1]Multi-Field'!Q146=$AC$98,"x","")</f>
        <v/>
      </c>
      <c r="BV900" s="409" t="str">
        <f>IF('[1]Multi-Field'!Q146=$AC$105,"x","")</f>
        <v/>
      </c>
      <c r="BY900" s="409" t="e">
        <f>#VALUE!</f>
        <v>#VALUE!</v>
      </c>
      <c r="BZ900" s="409" t="str">
        <f>IF('[1]Multi-Field'!Q146=$AC$84,"x","")</f>
        <v/>
      </c>
    </row>
    <row r="901" spans="16:78" ht="13.5" thickBot="1">
      <c r="P901" s="391"/>
      <c r="Q901" s="85"/>
      <c r="R901" s="397"/>
      <c r="S901" s="397"/>
      <c r="T901" s="397"/>
      <c r="U901" s="398"/>
      <c r="BH901" s="409">
        <v>145</v>
      </c>
      <c r="BI901" s="424">
        <f>'[1]Multi-Field'!B147</f>
        <v>0</v>
      </c>
      <c r="BM901" s="409" t="str">
        <f>IF(OR('[1]Multi-Field'!Q147=[1]Lists!$AC$42,'[1]Multi-Field'!Q147=[1]Lists!$AC$43),"x","")</f>
        <v/>
      </c>
      <c r="BN901" s="409" t="str">
        <f>IF(OR('[1]Multi-Field'!Q147=$AC$58,'[1]Multi-Field'!Q147=$AC$285,'[1]Multi-Field'!Q147=$AC$86,'[1]Multi-Field'!Q147=$AC$92,'[1]Multi-Field'!Q147=$AC$93,'[1]Multi-Field'!Q147=$AC$94),"x","")</f>
        <v/>
      </c>
      <c r="BO901" s="409" t="str">
        <f>IF('[1]Multi-Field'!Q147=$AC$87,"x","")</f>
        <v/>
      </c>
      <c r="BP901" s="409" t="str">
        <f>IF(OR('[1]Multi-Field'!Q147=$AC$7,'[1]Multi-Field'!Q147=$AC$3,'[1]Multi-Field'!Q147=$AC$5),"x","")</f>
        <v/>
      </c>
      <c r="BQ901" s="409" t="str">
        <f>IF('[1]Multi-Field'!Q147=$AC$53,"x","")</f>
        <v/>
      </c>
      <c r="BR901" s="409" t="str">
        <f>IF(OR('[1]Multi-Field'!Q147=$AC$53,'[1]Multi-Field'!Q147=$AC$55,'[1]Multi-Field'!Q147=$AC$74),"x","")</f>
        <v/>
      </c>
      <c r="BS901" s="409" t="str">
        <f>IF(OR('[1]Multi-Field'!Q147=$AC$20,'[1]Multi-Field'!Q147=$AC$27,'[1]Multi-Field'!Q147=$AC$63,'[1]Multi-Field'!Q147=$AC$103),"x","")</f>
        <v/>
      </c>
      <c r="BT901" s="409" t="str">
        <f>IF(OR('[1]Multi-Field'!Q147=$AC$25,'[1]Multi-Field'!Q147=$AC$83),"x","")</f>
        <v/>
      </c>
      <c r="BU901" s="409" t="str">
        <f>IF('[1]Multi-Field'!Q147=$AC$98,"x","")</f>
        <v/>
      </c>
      <c r="BV901" s="409" t="str">
        <f>IF('[1]Multi-Field'!Q147=$AC$105,"x","")</f>
        <v/>
      </c>
      <c r="BY901" s="409" t="e">
        <f>#VALUE!</f>
        <v>#VALUE!</v>
      </c>
      <c r="BZ901" s="409" t="str">
        <f>IF('[1]Multi-Field'!Q147=$AC$84,"x","")</f>
        <v/>
      </c>
    </row>
    <row r="902" spans="16:78">
      <c r="P902" s="391"/>
      <c r="Q902" s="83"/>
      <c r="R902" s="395"/>
      <c r="S902" s="395"/>
      <c r="T902" s="395"/>
      <c r="U902" s="396"/>
      <c r="BH902" s="409">
        <v>146</v>
      </c>
      <c r="BI902" s="424">
        <f>'[1]Multi-Field'!B148</f>
        <v>0</v>
      </c>
      <c r="BM902" s="409" t="str">
        <f>IF(OR('[1]Multi-Field'!Q148=[1]Lists!$AC$42,'[1]Multi-Field'!Q148=[1]Lists!$AC$43),"x","")</f>
        <v/>
      </c>
      <c r="BN902" s="409" t="str">
        <f>IF(OR('[1]Multi-Field'!Q148=$AC$58,'[1]Multi-Field'!Q148=$AC$285,'[1]Multi-Field'!Q148=$AC$86,'[1]Multi-Field'!Q148=$AC$92,'[1]Multi-Field'!Q148=$AC$93,'[1]Multi-Field'!Q148=$AC$94),"x","")</f>
        <v/>
      </c>
      <c r="BO902" s="409" t="str">
        <f>IF('[1]Multi-Field'!Q148=$AC$87,"x","")</f>
        <v/>
      </c>
      <c r="BP902" s="409" t="str">
        <f>IF(OR('[1]Multi-Field'!Q148=$AC$7,'[1]Multi-Field'!Q148=$AC$3,'[1]Multi-Field'!Q148=$AC$5),"x","")</f>
        <v/>
      </c>
      <c r="BQ902" s="409" t="str">
        <f>IF('[1]Multi-Field'!Q148=$AC$53,"x","")</f>
        <v/>
      </c>
      <c r="BR902" s="409" t="str">
        <f>IF(OR('[1]Multi-Field'!Q148=$AC$53,'[1]Multi-Field'!Q148=$AC$55,'[1]Multi-Field'!Q148=$AC$74),"x","")</f>
        <v/>
      </c>
      <c r="BS902" s="409" t="str">
        <f>IF(OR('[1]Multi-Field'!Q148=$AC$20,'[1]Multi-Field'!Q148=$AC$27,'[1]Multi-Field'!Q148=$AC$63,'[1]Multi-Field'!Q148=$AC$103),"x","")</f>
        <v/>
      </c>
      <c r="BT902" s="409" t="str">
        <f>IF(OR('[1]Multi-Field'!Q148=$AC$25,'[1]Multi-Field'!Q148=$AC$83),"x","")</f>
        <v/>
      </c>
      <c r="BU902" s="409" t="str">
        <f>IF('[1]Multi-Field'!Q148=$AC$98,"x","")</f>
        <v/>
      </c>
      <c r="BV902" s="409" t="str">
        <f>IF('[1]Multi-Field'!Q148=$AC$105,"x","")</f>
        <v/>
      </c>
      <c r="BY902" s="409" t="e">
        <f>#VALUE!</f>
        <v>#VALUE!</v>
      </c>
      <c r="BZ902" s="409" t="str">
        <f>IF('[1]Multi-Field'!Q148=$AC$84,"x","")</f>
        <v/>
      </c>
    </row>
    <row r="903" spans="16:78">
      <c r="P903" s="391"/>
      <c r="Q903" s="84"/>
      <c r="R903" s="395"/>
      <c r="S903" s="395"/>
      <c r="T903" s="395"/>
      <c r="U903" s="396"/>
      <c r="BH903" s="409">
        <v>147</v>
      </c>
      <c r="BI903" s="424">
        <f>'[1]Multi-Field'!B149</f>
        <v>0</v>
      </c>
      <c r="BM903" s="409" t="str">
        <f>IF(OR('[1]Multi-Field'!Q149=[1]Lists!$AC$42,'[1]Multi-Field'!Q149=[1]Lists!$AC$43),"x","")</f>
        <v/>
      </c>
      <c r="BN903" s="409" t="str">
        <f>IF(OR('[1]Multi-Field'!Q149=$AC$58,'[1]Multi-Field'!Q149=$AC$285,'[1]Multi-Field'!Q149=$AC$86,'[1]Multi-Field'!Q149=$AC$92,'[1]Multi-Field'!Q149=$AC$93,'[1]Multi-Field'!Q149=$AC$94),"x","")</f>
        <v/>
      </c>
      <c r="BO903" s="409" t="str">
        <f>IF('[1]Multi-Field'!Q149=$AC$87,"x","")</f>
        <v/>
      </c>
      <c r="BP903" s="409" t="str">
        <f>IF(OR('[1]Multi-Field'!Q149=$AC$7,'[1]Multi-Field'!Q149=$AC$3,'[1]Multi-Field'!Q149=$AC$5),"x","")</f>
        <v/>
      </c>
      <c r="BQ903" s="409" t="str">
        <f>IF('[1]Multi-Field'!Q149=$AC$53,"x","")</f>
        <v/>
      </c>
      <c r="BR903" s="409" t="str">
        <f>IF(OR('[1]Multi-Field'!Q149=$AC$53,'[1]Multi-Field'!Q149=$AC$55,'[1]Multi-Field'!Q149=$AC$74),"x","")</f>
        <v/>
      </c>
      <c r="BS903" s="409" t="str">
        <f>IF(OR('[1]Multi-Field'!Q149=$AC$20,'[1]Multi-Field'!Q149=$AC$27,'[1]Multi-Field'!Q149=$AC$63,'[1]Multi-Field'!Q149=$AC$103),"x","")</f>
        <v/>
      </c>
      <c r="BT903" s="409" t="str">
        <f>IF(OR('[1]Multi-Field'!Q149=$AC$25,'[1]Multi-Field'!Q149=$AC$83),"x","")</f>
        <v/>
      </c>
      <c r="BU903" s="409" t="str">
        <f>IF('[1]Multi-Field'!Q149=$AC$98,"x","")</f>
        <v/>
      </c>
      <c r="BV903" s="409" t="str">
        <f>IF('[1]Multi-Field'!Q149=$AC$105,"x","")</f>
        <v/>
      </c>
      <c r="BY903" s="409" t="e">
        <f>#VALUE!</f>
        <v>#VALUE!</v>
      </c>
      <c r="BZ903" s="409" t="str">
        <f>IF('[1]Multi-Field'!Q149=$AC$84,"x","")</f>
        <v/>
      </c>
    </row>
    <row r="904" spans="16:78">
      <c r="P904" s="391"/>
      <c r="Q904" s="84"/>
      <c r="R904" s="395"/>
      <c r="S904" s="395"/>
      <c r="T904" s="395"/>
      <c r="U904" s="396"/>
      <c r="BH904" s="409">
        <v>148</v>
      </c>
      <c r="BI904" s="424">
        <f>'[1]Multi-Field'!B150</f>
        <v>0</v>
      </c>
      <c r="BM904" s="409" t="str">
        <f>IF(OR('[1]Multi-Field'!Q150=[1]Lists!$AC$42,'[1]Multi-Field'!Q150=[1]Lists!$AC$43),"x","")</f>
        <v/>
      </c>
      <c r="BN904" s="409" t="str">
        <f>IF(OR('[1]Multi-Field'!Q150=$AC$58,'[1]Multi-Field'!Q150=$AC$285,'[1]Multi-Field'!Q150=$AC$86,'[1]Multi-Field'!Q150=$AC$92,'[1]Multi-Field'!Q150=$AC$93,'[1]Multi-Field'!Q150=$AC$94),"x","")</f>
        <v/>
      </c>
      <c r="BO904" s="409" t="str">
        <f>IF('[1]Multi-Field'!Q150=$AC$87,"x","")</f>
        <v/>
      </c>
      <c r="BP904" s="409" t="str">
        <f>IF(OR('[1]Multi-Field'!Q150=$AC$7,'[1]Multi-Field'!Q150=$AC$3,'[1]Multi-Field'!Q150=$AC$5),"x","")</f>
        <v/>
      </c>
      <c r="BQ904" s="409" t="str">
        <f>IF('[1]Multi-Field'!Q150=$AC$53,"x","")</f>
        <v/>
      </c>
      <c r="BR904" s="409" t="str">
        <f>IF(OR('[1]Multi-Field'!Q150=$AC$53,'[1]Multi-Field'!Q150=$AC$55,'[1]Multi-Field'!Q150=$AC$74),"x","")</f>
        <v/>
      </c>
      <c r="BS904" s="409" t="str">
        <f>IF(OR('[1]Multi-Field'!Q150=$AC$20,'[1]Multi-Field'!Q150=$AC$27,'[1]Multi-Field'!Q150=$AC$63,'[1]Multi-Field'!Q150=$AC$103),"x","")</f>
        <v/>
      </c>
      <c r="BT904" s="409" t="str">
        <f>IF(OR('[1]Multi-Field'!Q150=$AC$25,'[1]Multi-Field'!Q150=$AC$83),"x","")</f>
        <v/>
      </c>
      <c r="BU904" s="409" t="str">
        <f>IF('[1]Multi-Field'!Q150=$AC$98,"x","")</f>
        <v/>
      </c>
      <c r="BV904" s="409" t="str">
        <f>IF('[1]Multi-Field'!Q150=$AC$105,"x","")</f>
        <v/>
      </c>
      <c r="BY904" s="409" t="e">
        <f>#VALUE!</f>
        <v>#VALUE!</v>
      </c>
      <c r="BZ904" s="409" t="str">
        <f>IF('[1]Multi-Field'!Q150=$AC$84,"x","")</f>
        <v/>
      </c>
    </row>
    <row r="905" spans="16:78" ht="13.5" thickBot="1">
      <c r="P905" s="391"/>
      <c r="Q905" s="85"/>
      <c r="R905" s="397"/>
      <c r="S905" s="397"/>
      <c r="T905" s="397"/>
      <c r="U905" s="398"/>
      <c r="BH905" s="409">
        <v>149</v>
      </c>
      <c r="BI905" s="424">
        <f>'[1]Multi-Field'!B151</f>
        <v>0</v>
      </c>
      <c r="BM905" s="409" t="str">
        <f>IF(OR('[1]Multi-Field'!Q151=[1]Lists!$AC$42,'[1]Multi-Field'!Q151=[1]Lists!$AC$43),"x","")</f>
        <v/>
      </c>
      <c r="BN905" s="409" t="str">
        <f>IF(OR('[1]Multi-Field'!Q151=$AC$58,'[1]Multi-Field'!Q151=$AC$285,'[1]Multi-Field'!Q151=$AC$86,'[1]Multi-Field'!Q151=$AC$92,'[1]Multi-Field'!Q151=$AC$93,'[1]Multi-Field'!Q151=$AC$94),"x","")</f>
        <v/>
      </c>
      <c r="BO905" s="409" t="str">
        <f>IF('[1]Multi-Field'!Q151=$AC$87,"x","")</f>
        <v/>
      </c>
      <c r="BP905" s="409" t="str">
        <f>IF(OR('[1]Multi-Field'!Q151=$AC$7,'[1]Multi-Field'!Q151=$AC$3,'[1]Multi-Field'!Q151=$AC$5),"x","")</f>
        <v/>
      </c>
      <c r="BQ905" s="409" t="str">
        <f>IF('[1]Multi-Field'!Q151=$AC$53,"x","")</f>
        <v/>
      </c>
      <c r="BR905" s="409" t="str">
        <f>IF(OR('[1]Multi-Field'!Q151=$AC$53,'[1]Multi-Field'!Q151=$AC$55,'[1]Multi-Field'!Q151=$AC$74),"x","")</f>
        <v/>
      </c>
      <c r="BS905" s="409" t="str">
        <f>IF(OR('[1]Multi-Field'!Q151=$AC$20,'[1]Multi-Field'!Q151=$AC$27,'[1]Multi-Field'!Q151=$AC$63,'[1]Multi-Field'!Q151=$AC$103),"x","")</f>
        <v/>
      </c>
      <c r="BT905" s="409" t="str">
        <f>IF(OR('[1]Multi-Field'!Q151=$AC$25,'[1]Multi-Field'!Q151=$AC$83),"x","")</f>
        <v/>
      </c>
      <c r="BU905" s="409" t="str">
        <f>IF('[1]Multi-Field'!Q151=$AC$98,"x","")</f>
        <v/>
      </c>
      <c r="BV905" s="409" t="str">
        <f>IF('[1]Multi-Field'!Q151=$AC$105,"x","")</f>
        <v/>
      </c>
      <c r="BY905" s="409" t="e">
        <f>#VALUE!</f>
        <v>#VALUE!</v>
      </c>
      <c r="BZ905" s="409" t="str">
        <f>IF('[1]Multi-Field'!Q151=$AC$84,"x","")</f>
        <v/>
      </c>
    </row>
    <row r="906" spans="16:78">
      <c r="P906" s="391"/>
      <c r="Q906" s="83"/>
      <c r="R906" s="395"/>
      <c r="S906" s="395"/>
      <c r="T906" s="395"/>
      <c r="U906" s="396"/>
      <c r="BH906" s="409">
        <v>150</v>
      </c>
      <c r="BI906" s="424">
        <f>'[1]Multi-Field'!B152</f>
        <v>0</v>
      </c>
      <c r="BM906" s="409" t="str">
        <f>IF(OR('[1]Multi-Field'!Q152=[1]Lists!$AC$42,'[1]Multi-Field'!Q152=[1]Lists!$AC$43),"x","")</f>
        <v/>
      </c>
      <c r="BN906" s="409" t="str">
        <f>IF(OR('[1]Multi-Field'!Q152=$AC$58,'[1]Multi-Field'!Q152=$AC$285,'[1]Multi-Field'!Q152=$AC$86,'[1]Multi-Field'!Q152=$AC$92,'[1]Multi-Field'!Q152=$AC$93,'[1]Multi-Field'!Q152=$AC$94),"x","")</f>
        <v/>
      </c>
      <c r="BO906" s="409" t="str">
        <f>IF('[1]Multi-Field'!Q152=$AC$87,"x","")</f>
        <v/>
      </c>
      <c r="BP906" s="409" t="str">
        <f>IF(OR('[1]Multi-Field'!Q152=$AC$7,'[1]Multi-Field'!Q152=$AC$3,'[1]Multi-Field'!Q152=$AC$5),"x","")</f>
        <v/>
      </c>
      <c r="BQ906" s="409" t="str">
        <f>IF('[1]Multi-Field'!Q152=$AC$53,"x","")</f>
        <v/>
      </c>
      <c r="BR906" s="409" t="str">
        <f>IF(OR('[1]Multi-Field'!Q152=$AC$53,'[1]Multi-Field'!Q152=$AC$55,'[1]Multi-Field'!Q152=$AC$74),"x","")</f>
        <v/>
      </c>
      <c r="BS906" s="409" t="str">
        <f>IF(OR('[1]Multi-Field'!Q152=$AC$20,'[1]Multi-Field'!Q152=$AC$27,'[1]Multi-Field'!Q152=$AC$63,'[1]Multi-Field'!Q152=$AC$103),"x","")</f>
        <v/>
      </c>
      <c r="BT906" s="409" t="str">
        <f>IF(OR('[1]Multi-Field'!Q152=$AC$25,'[1]Multi-Field'!Q152=$AC$83),"x","")</f>
        <v/>
      </c>
      <c r="BU906" s="409" t="str">
        <f>IF('[1]Multi-Field'!Q152=$AC$98,"x","")</f>
        <v/>
      </c>
      <c r="BV906" s="409" t="str">
        <f>IF('[1]Multi-Field'!Q152=$AC$105,"x","")</f>
        <v/>
      </c>
      <c r="BY906" s="409" t="e">
        <f>#VALUE!</f>
        <v>#VALUE!</v>
      </c>
      <c r="BZ906" s="409" t="str">
        <f>IF('[1]Multi-Field'!Q152=$AC$84,"x","")</f>
        <v/>
      </c>
    </row>
    <row r="907" spans="16:78">
      <c r="P907" s="391"/>
      <c r="Q907" s="84"/>
      <c r="R907" s="395"/>
      <c r="S907" s="395"/>
      <c r="T907" s="395"/>
      <c r="U907" s="396"/>
      <c r="BH907" s="409">
        <v>151</v>
      </c>
      <c r="BI907" s="424">
        <f>'[1]Multi-Field'!B153</f>
        <v>0</v>
      </c>
      <c r="BM907" s="409" t="str">
        <f>IF(OR('[1]Multi-Field'!Q153=[1]Lists!$AC$42,'[1]Multi-Field'!Q153=[1]Lists!$AC$43),"x","")</f>
        <v/>
      </c>
      <c r="BN907" s="409" t="str">
        <f>IF(OR('[1]Multi-Field'!Q153=$AC$58,'[1]Multi-Field'!Q153=$AC$285,'[1]Multi-Field'!Q153=$AC$86,'[1]Multi-Field'!Q153=$AC$92,'[1]Multi-Field'!Q153=$AC$93,'[1]Multi-Field'!Q153=$AC$94),"x","")</f>
        <v/>
      </c>
      <c r="BO907" s="409" t="str">
        <f>IF('[1]Multi-Field'!Q153=$AC$87,"x","")</f>
        <v/>
      </c>
      <c r="BP907" s="409" t="str">
        <f>IF(OR('[1]Multi-Field'!Q153=$AC$7,'[1]Multi-Field'!Q153=$AC$3,'[1]Multi-Field'!Q153=$AC$5),"x","")</f>
        <v/>
      </c>
      <c r="BQ907" s="409" t="str">
        <f>IF('[1]Multi-Field'!Q153=$AC$53,"x","")</f>
        <v/>
      </c>
      <c r="BR907" s="409" t="str">
        <f>IF(OR('[1]Multi-Field'!Q153=$AC$53,'[1]Multi-Field'!Q153=$AC$55,'[1]Multi-Field'!Q153=$AC$74),"x","")</f>
        <v/>
      </c>
      <c r="BS907" s="409" t="str">
        <f>IF(OR('[1]Multi-Field'!Q153=$AC$20,'[1]Multi-Field'!Q153=$AC$27,'[1]Multi-Field'!Q153=$AC$63,'[1]Multi-Field'!Q153=$AC$103),"x","")</f>
        <v/>
      </c>
      <c r="BT907" s="409" t="str">
        <f>IF(OR('[1]Multi-Field'!Q153=$AC$25,'[1]Multi-Field'!Q153=$AC$83),"x","")</f>
        <v/>
      </c>
      <c r="BU907" s="409" t="str">
        <f>IF('[1]Multi-Field'!Q153=$AC$98,"x","")</f>
        <v/>
      </c>
      <c r="BV907" s="409" t="str">
        <f>IF('[1]Multi-Field'!Q153=$AC$105,"x","")</f>
        <v/>
      </c>
      <c r="BY907" s="409" t="e">
        <f>#VALUE!</f>
        <v>#VALUE!</v>
      </c>
      <c r="BZ907" s="409" t="str">
        <f>IF('[1]Multi-Field'!Q153=$AC$84,"x","")</f>
        <v/>
      </c>
    </row>
    <row r="908" spans="16:78">
      <c r="P908" s="391"/>
      <c r="Q908" s="84"/>
      <c r="R908" s="395"/>
      <c r="S908" s="395"/>
      <c r="T908" s="395"/>
      <c r="U908" s="396"/>
      <c r="BH908" s="409">
        <v>152</v>
      </c>
      <c r="BI908" s="424">
        <f>'[1]Multi-Field'!B154</f>
        <v>0</v>
      </c>
      <c r="BM908" s="409" t="str">
        <f>IF(OR('[1]Multi-Field'!Q154=[1]Lists!$AC$42,'[1]Multi-Field'!Q154=[1]Lists!$AC$43),"x","")</f>
        <v/>
      </c>
      <c r="BN908" s="409" t="str">
        <f>IF(OR('[1]Multi-Field'!Q154=$AC$58,'[1]Multi-Field'!Q154=$AC$285,'[1]Multi-Field'!Q154=$AC$86,'[1]Multi-Field'!Q154=$AC$92,'[1]Multi-Field'!Q154=$AC$93,'[1]Multi-Field'!Q154=$AC$94),"x","")</f>
        <v/>
      </c>
      <c r="BO908" s="409" t="str">
        <f>IF('[1]Multi-Field'!Q154=$AC$87,"x","")</f>
        <v/>
      </c>
      <c r="BP908" s="409" t="str">
        <f>IF(OR('[1]Multi-Field'!Q154=$AC$7,'[1]Multi-Field'!Q154=$AC$3,'[1]Multi-Field'!Q154=$AC$5),"x","")</f>
        <v/>
      </c>
      <c r="BQ908" s="409" t="str">
        <f>IF('[1]Multi-Field'!Q154=$AC$53,"x","")</f>
        <v/>
      </c>
      <c r="BR908" s="409" t="str">
        <f>IF(OR('[1]Multi-Field'!Q154=$AC$53,'[1]Multi-Field'!Q154=$AC$55,'[1]Multi-Field'!Q154=$AC$74),"x","")</f>
        <v/>
      </c>
      <c r="BS908" s="409" t="str">
        <f>IF(OR('[1]Multi-Field'!Q154=$AC$20,'[1]Multi-Field'!Q154=$AC$27,'[1]Multi-Field'!Q154=$AC$63,'[1]Multi-Field'!Q154=$AC$103),"x","")</f>
        <v/>
      </c>
      <c r="BT908" s="409" t="str">
        <f>IF(OR('[1]Multi-Field'!Q154=$AC$25,'[1]Multi-Field'!Q154=$AC$83),"x","")</f>
        <v/>
      </c>
      <c r="BU908" s="409" t="str">
        <f>IF('[1]Multi-Field'!Q154=$AC$98,"x","")</f>
        <v/>
      </c>
      <c r="BV908" s="409" t="str">
        <f>IF('[1]Multi-Field'!Q154=$AC$105,"x","")</f>
        <v/>
      </c>
      <c r="BY908" s="409" t="e">
        <f>#VALUE!</f>
        <v>#VALUE!</v>
      </c>
      <c r="BZ908" s="409" t="str">
        <f>IF('[1]Multi-Field'!Q154=$AC$84,"x","")</f>
        <v/>
      </c>
    </row>
    <row r="909" spans="16:78" ht="13.5" thickBot="1">
      <c r="P909" s="391"/>
      <c r="Q909" s="85"/>
      <c r="R909" s="397"/>
      <c r="S909" s="397"/>
      <c r="T909" s="397"/>
      <c r="U909" s="398"/>
      <c r="BH909" s="409">
        <v>153</v>
      </c>
      <c r="BI909" s="424">
        <f>'[1]Multi-Field'!B155</f>
        <v>0</v>
      </c>
      <c r="BM909" s="409" t="str">
        <f>IF(OR('[1]Multi-Field'!Q155=[1]Lists!$AC$42,'[1]Multi-Field'!Q155=[1]Lists!$AC$43),"x","")</f>
        <v/>
      </c>
      <c r="BN909" s="409" t="str">
        <f>IF(OR('[1]Multi-Field'!Q155=$AC$58,'[1]Multi-Field'!Q155=$AC$285,'[1]Multi-Field'!Q155=$AC$86,'[1]Multi-Field'!Q155=$AC$92,'[1]Multi-Field'!Q155=$AC$93,'[1]Multi-Field'!Q155=$AC$94),"x","")</f>
        <v/>
      </c>
      <c r="BO909" s="409" t="str">
        <f>IF('[1]Multi-Field'!Q155=$AC$87,"x","")</f>
        <v/>
      </c>
      <c r="BP909" s="409" t="str">
        <f>IF(OR('[1]Multi-Field'!Q155=$AC$7,'[1]Multi-Field'!Q155=$AC$3,'[1]Multi-Field'!Q155=$AC$5),"x","")</f>
        <v/>
      </c>
      <c r="BQ909" s="409" t="str">
        <f>IF('[1]Multi-Field'!Q155=$AC$53,"x","")</f>
        <v/>
      </c>
      <c r="BR909" s="409" t="str">
        <f>IF(OR('[1]Multi-Field'!Q155=$AC$53,'[1]Multi-Field'!Q155=$AC$55,'[1]Multi-Field'!Q155=$AC$74),"x","")</f>
        <v/>
      </c>
      <c r="BS909" s="409" t="str">
        <f>IF(OR('[1]Multi-Field'!Q155=$AC$20,'[1]Multi-Field'!Q155=$AC$27,'[1]Multi-Field'!Q155=$AC$63,'[1]Multi-Field'!Q155=$AC$103),"x","")</f>
        <v/>
      </c>
      <c r="BT909" s="409" t="str">
        <f>IF(OR('[1]Multi-Field'!Q155=$AC$25,'[1]Multi-Field'!Q155=$AC$83),"x","")</f>
        <v/>
      </c>
      <c r="BU909" s="409" t="str">
        <f>IF('[1]Multi-Field'!Q155=$AC$98,"x","")</f>
        <v/>
      </c>
      <c r="BV909" s="409" t="str">
        <f>IF('[1]Multi-Field'!Q155=$AC$105,"x","")</f>
        <v/>
      </c>
      <c r="BY909" s="409" t="e">
        <f>#VALUE!</f>
        <v>#VALUE!</v>
      </c>
      <c r="BZ909" s="409" t="str">
        <f>IF('[1]Multi-Field'!Q155=$AC$84,"x","")</f>
        <v/>
      </c>
    </row>
    <row r="910" spans="16:78">
      <c r="P910" s="391"/>
      <c r="Q910" s="83"/>
      <c r="R910" s="395"/>
      <c r="S910" s="395"/>
      <c r="T910" s="395"/>
      <c r="U910" s="396"/>
      <c r="BH910" s="409">
        <v>154</v>
      </c>
      <c r="BI910" s="424">
        <f>'[1]Multi-Field'!B156</f>
        <v>0</v>
      </c>
      <c r="BM910" s="409" t="str">
        <f>IF(OR('[1]Multi-Field'!Q156=[1]Lists!$AC$42,'[1]Multi-Field'!Q156=[1]Lists!$AC$43),"x","")</f>
        <v/>
      </c>
      <c r="BN910" s="409" t="str">
        <f>IF(OR('[1]Multi-Field'!Q156=$AC$58,'[1]Multi-Field'!Q156=$AC$285,'[1]Multi-Field'!Q156=$AC$86,'[1]Multi-Field'!Q156=$AC$92,'[1]Multi-Field'!Q156=$AC$93,'[1]Multi-Field'!Q156=$AC$94),"x","")</f>
        <v/>
      </c>
      <c r="BO910" s="409" t="str">
        <f>IF('[1]Multi-Field'!Q156=$AC$87,"x","")</f>
        <v/>
      </c>
      <c r="BP910" s="409" t="str">
        <f>IF(OR('[1]Multi-Field'!Q156=$AC$7,'[1]Multi-Field'!Q156=$AC$3,'[1]Multi-Field'!Q156=$AC$5),"x","")</f>
        <v/>
      </c>
      <c r="BQ910" s="409" t="str">
        <f>IF('[1]Multi-Field'!Q156=$AC$53,"x","")</f>
        <v/>
      </c>
      <c r="BR910" s="409" t="str">
        <f>IF(OR('[1]Multi-Field'!Q156=$AC$53,'[1]Multi-Field'!Q156=$AC$55,'[1]Multi-Field'!Q156=$AC$74),"x","")</f>
        <v/>
      </c>
      <c r="BS910" s="409" t="str">
        <f>IF(OR('[1]Multi-Field'!Q156=$AC$20,'[1]Multi-Field'!Q156=$AC$27,'[1]Multi-Field'!Q156=$AC$63,'[1]Multi-Field'!Q156=$AC$103),"x","")</f>
        <v/>
      </c>
      <c r="BT910" s="409" t="str">
        <f>IF(OR('[1]Multi-Field'!Q156=$AC$25,'[1]Multi-Field'!Q156=$AC$83),"x","")</f>
        <v/>
      </c>
      <c r="BU910" s="409" t="str">
        <f>IF('[1]Multi-Field'!Q156=$AC$98,"x","")</f>
        <v/>
      </c>
      <c r="BV910" s="409" t="str">
        <f>IF('[1]Multi-Field'!Q156=$AC$105,"x","")</f>
        <v/>
      </c>
      <c r="BY910" s="409" t="e">
        <f>#VALUE!</f>
        <v>#VALUE!</v>
      </c>
      <c r="BZ910" s="409" t="str">
        <f>IF('[1]Multi-Field'!Q156=$AC$84,"x","")</f>
        <v/>
      </c>
    </row>
    <row r="911" spans="16:78">
      <c r="P911" s="391"/>
      <c r="Q911" s="84"/>
      <c r="R911" s="395"/>
      <c r="S911" s="395"/>
      <c r="T911" s="395"/>
      <c r="U911" s="396"/>
    </row>
    <row r="912" spans="16:78">
      <c r="P912" s="391"/>
      <c r="Q912" s="84"/>
      <c r="R912" s="395"/>
      <c r="S912" s="395"/>
      <c r="T912" s="395"/>
      <c r="U912" s="396"/>
    </row>
    <row r="913" spans="16:21" ht="13.5" thickBot="1">
      <c r="P913" s="391"/>
      <c r="Q913" s="85"/>
      <c r="R913" s="397"/>
      <c r="S913" s="397"/>
      <c r="T913" s="397"/>
      <c r="U913" s="398"/>
    </row>
    <row r="914" spans="16:21">
      <c r="P914" s="391"/>
      <c r="Q914" s="83"/>
      <c r="R914" s="395"/>
      <c r="S914" s="395"/>
      <c r="T914" s="395"/>
      <c r="U914" s="396"/>
    </row>
    <row r="915" spans="16:21">
      <c r="P915" s="391"/>
      <c r="Q915" s="84"/>
      <c r="R915" s="395"/>
      <c r="S915" s="395"/>
      <c r="T915" s="395"/>
      <c r="U915" s="396"/>
    </row>
    <row r="916" spans="16:21">
      <c r="P916" s="391"/>
      <c r="Q916" s="84"/>
      <c r="R916" s="395"/>
      <c r="S916" s="395"/>
      <c r="T916" s="395"/>
      <c r="U916" s="396"/>
    </row>
    <row r="917" spans="16:21" ht="13.5" thickBot="1">
      <c r="P917" s="391"/>
      <c r="Q917" s="85"/>
      <c r="R917" s="397"/>
      <c r="S917" s="397"/>
      <c r="T917" s="397"/>
      <c r="U917" s="398"/>
    </row>
    <row r="918" spans="16:21">
      <c r="P918" s="391"/>
      <c r="Q918" s="83"/>
      <c r="R918" s="395"/>
      <c r="S918" s="395"/>
      <c r="T918" s="395"/>
      <c r="U918" s="396"/>
    </row>
    <row r="919" spans="16:21">
      <c r="P919" s="391"/>
      <c r="Q919" s="84"/>
      <c r="R919" s="395"/>
      <c r="S919" s="395"/>
      <c r="T919" s="395"/>
      <c r="U919" s="396"/>
    </row>
    <row r="920" spans="16:21">
      <c r="P920" s="391"/>
      <c r="Q920" s="84"/>
      <c r="R920" s="395"/>
      <c r="S920" s="395"/>
      <c r="T920" s="395"/>
      <c r="U920" s="396"/>
    </row>
    <row r="921" spans="16:21" ht="13.5" thickBot="1">
      <c r="P921" s="391"/>
      <c r="Q921" s="85"/>
      <c r="R921" s="397"/>
      <c r="S921" s="397"/>
      <c r="T921" s="397"/>
      <c r="U921" s="398"/>
    </row>
    <row r="922" spans="16:21">
      <c r="P922" s="391"/>
      <c r="Q922" s="83"/>
      <c r="R922" s="395"/>
      <c r="S922" s="395"/>
      <c r="T922" s="395"/>
      <c r="U922" s="396"/>
    </row>
    <row r="923" spans="16:21">
      <c r="P923" s="391"/>
      <c r="Q923" s="84"/>
      <c r="R923" s="395"/>
      <c r="S923" s="395"/>
      <c r="T923" s="395"/>
      <c r="U923" s="396"/>
    </row>
    <row r="924" spans="16:21">
      <c r="P924" s="391"/>
      <c r="Q924" s="84"/>
      <c r="R924" s="395"/>
      <c r="S924" s="395"/>
      <c r="T924" s="395"/>
      <c r="U924" s="396"/>
    </row>
    <row r="925" spans="16:21" ht="13.5" thickBot="1">
      <c r="P925" s="391"/>
      <c r="Q925" s="85"/>
      <c r="R925" s="397"/>
      <c r="S925" s="397"/>
      <c r="T925" s="397"/>
      <c r="U925" s="398"/>
    </row>
    <row r="926" spans="16:21">
      <c r="P926" s="391"/>
      <c r="Q926" s="83"/>
      <c r="R926" s="395"/>
      <c r="S926" s="395"/>
      <c r="T926" s="395"/>
      <c r="U926" s="396"/>
    </row>
    <row r="927" spans="16:21">
      <c r="P927" s="391"/>
      <c r="Q927" s="84"/>
      <c r="R927" s="395"/>
      <c r="S927" s="395"/>
      <c r="T927" s="395"/>
      <c r="U927" s="396"/>
    </row>
    <row r="928" spans="16:21">
      <c r="P928" s="391"/>
      <c r="Q928" s="84"/>
      <c r="R928" s="395"/>
      <c r="S928" s="395"/>
      <c r="T928" s="395"/>
      <c r="U928" s="396"/>
    </row>
    <row r="929" spans="16:21" ht="13.5" thickBot="1">
      <c r="P929" s="391"/>
      <c r="Q929" s="85"/>
      <c r="R929" s="397"/>
      <c r="S929" s="397"/>
      <c r="T929" s="397"/>
      <c r="U929" s="398"/>
    </row>
    <row r="930" spans="16:21">
      <c r="P930" s="391"/>
      <c r="Q930" s="83"/>
      <c r="R930" s="395"/>
      <c r="S930" s="395"/>
      <c r="T930" s="395"/>
      <c r="U930" s="396"/>
    </row>
    <row r="931" spans="16:21">
      <c r="P931" s="391"/>
      <c r="Q931" s="84"/>
      <c r="R931" s="395"/>
      <c r="S931" s="395"/>
      <c r="T931" s="395"/>
      <c r="U931" s="396"/>
    </row>
    <row r="932" spans="16:21">
      <c r="P932" s="391"/>
      <c r="Q932" s="84"/>
      <c r="R932" s="395"/>
      <c r="S932" s="395"/>
      <c r="T932" s="395"/>
      <c r="U932" s="396"/>
    </row>
    <row r="933" spans="16:21" ht="13.5" thickBot="1">
      <c r="P933" s="391"/>
      <c r="Q933" s="85"/>
      <c r="R933" s="397"/>
      <c r="S933" s="397"/>
      <c r="T933" s="397"/>
      <c r="U933" s="398"/>
    </row>
    <row r="934" spans="16:21">
      <c r="P934" s="391"/>
      <c r="Q934" s="83"/>
      <c r="R934" s="395"/>
      <c r="S934" s="395"/>
      <c r="T934" s="395"/>
      <c r="U934" s="396"/>
    </row>
    <row r="935" spans="16:21">
      <c r="P935" s="391"/>
      <c r="Q935" s="84"/>
      <c r="R935" s="395"/>
      <c r="S935" s="395"/>
      <c r="T935" s="395"/>
      <c r="U935" s="396"/>
    </row>
    <row r="936" spans="16:21">
      <c r="P936" s="391"/>
      <c r="Q936" s="84"/>
      <c r="R936" s="395"/>
      <c r="S936" s="395"/>
      <c r="T936" s="395"/>
      <c r="U936" s="396"/>
    </row>
    <row r="937" spans="16:21" ht="13.5" thickBot="1">
      <c r="P937" s="391"/>
      <c r="Q937" s="85"/>
      <c r="R937" s="397"/>
      <c r="S937" s="397"/>
      <c r="T937" s="397"/>
      <c r="U937" s="398"/>
    </row>
    <row r="938" spans="16:21">
      <c r="P938" s="391"/>
      <c r="Q938" s="83"/>
      <c r="R938" s="395"/>
      <c r="S938" s="395"/>
      <c r="T938" s="395"/>
      <c r="U938" s="396"/>
    </row>
    <row r="939" spans="16:21">
      <c r="P939" s="391"/>
      <c r="Q939" s="84"/>
      <c r="R939" s="395"/>
      <c r="S939" s="395"/>
      <c r="T939" s="395"/>
      <c r="U939" s="396"/>
    </row>
    <row r="940" spans="16:21">
      <c r="P940" s="391"/>
      <c r="Q940" s="84"/>
      <c r="R940" s="395"/>
      <c r="S940" s="395"/>
      <c r="T940" s="395"/>
      <c r="U940" s="396"/>
    </row>
    <row r="941" spans="16:21" ht="13.5" thickBot="1">
      <c r="P941" s="391"/>
      <c r="Q941" s="85"/>
      <c r="R941" s="397"/>
      <c r="S941" s="397"/>
      <c r="T941" s="397"/>
      <c r="U941" s="398"/>
    </row>
    <row r="942" spans="16:21">
      <c r="P942" s="391"/>
      <c r="Q942" s="83"/>
      <c r="R942" s="395"/>
      <c r="S942" s="395"/>
      <c r="T942" s="395"/>
      <c r="U942" s="396"/>
    </row>
    <row r="943" spans="16:21">
      <c r="P943" s="391"/>
      <c r="Q943" s="84"/>
      <c r="R943" s="395"/>
      <c r="S943" s="395"/>
      <c r="T943" s="395"/>
      <c r="U943" s="396"/>
    </row>
    <row r="944" spans="16:21">
      <c r="P944" s="391"/>
      <c r="Q944" s="84"/>
      <c r="R944" s="395"/>
      <c r="S944" s="395"/>
      <c r="T944" s="395"/>
      <c r="U944" s="396"/>
    </row>
    <row r="945" spans="16:21" ht="13.5" thickBot="1">
      <c r="P945" s="391"/>
      <c r="Q945" s="85"/>
      <c r="R945" s="397"/>
      <c r="S945" s="397"/>
      <c r="T945" s="397"/>
      <c r="U945" s="398"/>
    </row>
  </sheetData>
  <phoneticPr fontId="2"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4"/>
  <dimension ref="A1:FS117"/>
  <sheetViews>
    <sheetView topLeftCell="N1" workbookViewId="0">
      <selection activeCell="FA39" sqref="FA39"/>
    </sheetView>
  </sheetViews>
  <sheetFormatPr defaultRowHeight="12.75"/>
  <cols>
    <col min="19" max="19" width="16.5703125" customWidth="1"/>
    <col min="20" max="20" width="5.28515625" customWidth="1"/>
    <col min="21" max="21" width="16.5703125" customWidth="1"/>
    <col min="22" max="22" width="5.28515625" customWidth="1"/>
    <col min="23" max="23" width="16.5703125" customWidth="1"/>
    <col min="24" max="24" width="5.28515625" customWidth="1"/>
    <col min="25" max="25" width="16.5703125" customWidth="1"/>
    <col min="26" max="26" width="5.28515625" customWidth="1"/>
    <col min="27" max="27" width="16.5703125" customWidth="1"/>
    <col min="28" max="28" width="5.28515625" customWidth="1"/>
    <col min="49" max="49" width="9.140625" style="30"/>
    <col min="67" max="67" width="9.140625" style="30"/>
    <col min="136" max="136" width="54.42578125" customWidth="1"/>
    <col min="141" max="141" width="9.140625" style="17"/>
    <col min="146" max="146" width="9.140625" style="30"/>
    <col min="147" max="148" width="9.140625" style="4"/>
    <col min="149" max="150" width="8" customWidth="1"/>
    <col min="151" max="151" width="4.42578125" customWidth="1"/>
    <col min="152" max="155" width="7.42578125" customWidth="1"/>
    <col min="156" max="156" width="8.140625" customWidth="1"/>
    <col min="157" max="160" width="7.42578125" customWidth="1"/>
    <col min="161" max="161" width="5" customWidth="1"/>
    <col min="162" max="162" width="8" customWidth="1"/>
    <col min="163" max="163" width="5" style="49" customWidth="1"/>
    <col min="164" max="164" width="7.42578125" customWidth="1"/>
    <col min="165" max="165" width="7.7109375" customWidth="1"/>
    <col min="166" max="166" width="6.140625" style="17" customWidth="1"/>
    <col min="167" max="167" width="6.42578125" style="17" customWidth="1"/>
    <col min="168" max="169" width="7.85546875" style="17" customWidth="1"/>
    <col min="170" max="170" width="7.85546875" style="73" customWidth="1"/>
    <col min="171" max="171" width="7.85546875" style="71" customWidth="1"/>
  </cols>
  <sheetData>
    <row r="1" spans="1:175" ht="21" customHeight="1">
      <c r="B1" s="32" t="s">
        <v>964</v>
      </c>
      <c r="C1" s="32"/>
      <c r="D1" s="4"/>
      <c r="I1" s="32" t="s">
        <v>965</v>
      </c>
      <c r="J1" s="32"/>
      <c r="P1" s="32" t="s">
        <v>2</v>
      </c>
      <c r="Q1" s="32"/>
      <c r="T1" s="4"/>
      <c r="AB1" s="30"/>
      <c r="AC1" s="32" t="s">
        <v>963</v>
      </c>
      <c r="AE1" s="30"/>
      <c r="AF1" s="32" t="s">
        <v>1113</v>
      </c>
      <c r="AG1" s="32"/>
      <c r="AK1" s="30"/>
      <c r="AL1" s="32" t="s">
        <v>1114</v>
      </c>
      <c r="AM1" s="32"/>
      <c r="AN1" s="32"/>
      <c r="AX1" s="31" t="s">
        <v>1115</v>
      </c>
      <c r="AY1" s="32"/>
      <c r="BC1" s="30"/>
      <c r="BD1" s="32" t="s">
        <v>1116</v>
      </c>
      <c r="BE1" s="32"/>
      <c r="BF1" s="32"/>
      <c r="BP1" s="31" t="s">
        <v>1120</v>
      </c>
      <c r="BQ1" s="32"/>
      <c r="BU1" s="30"/>
      <c r="BV1" s="31" t="s">
        <v>1119</v>
      </c>
      <c r="BW1" s="32"/>
      <c r="BX1" s="32"/>
      <c r="CG1" s="30"/>
      <c r="CH1" s="31" t="s">
        <v>1117</v>
      </c>
      <c r="CI1" s="32"/>
      <c r="CM1" s="30"/>
      <c r="CN1" s="32" t="s">
        <v>1118</v>
      </c>
      <c r="CO1" s="32"/>
      <c r="CP1" s="32"/>
      <c r="CY1" s="30"/>
      <c r="CZ1" s="32" t="s">
        <v>706</v>
      </c>
      <c r="DA1" s="32"/>
      <c r="DB1" s="32"/>
      <c r="DC1" s="32"/>
      <c r="DD1" s="4"/>
      <c r="DE1" s="4"/>
      <c r="DF1" s="30"/>
      <c r="DG1" s="32" t="s">
        <v>707</v>
      </c>
      <c r="DH1" s="32"/>
      <c r="DI1" s="32"/>
      <c r="DJ1" s="32"/>
      <c r="DK1" s="4"/>
      <c r="DL1" s="4"/>
      <c r="DM1" s="30"/>
      <c r="DN1" s="32" t="s">
        <v>708</v>
      </c>
      <c r="DO1" s="32"/>
      <c r="DP1" s="32"/>
      <c r="DQ1" s="32"/>
      <c r="DR1" s="4"/>
      <c r="DS1" s="4"/>
      <c r="DT1" s="30"/>
      <c r="DU1" s="426" t="s">
        <v>966</v>
      </c>
      <c r="DV1" s="426"/>
      <c r="DW1" s="426"/>
      <c r="DX1" s="426"/>
      <c r="DY1" s="42"/>
      <c r="DZ1" s="42"/>
      <c r="EA1" s="42"/>
      <c r="EG1" s="192" t="s">
        <v>951</v>
      </c>
      <c r="EH1" s="192"/>
      <c r="EI1" s="17"/>
      <c r="EQ1" s="32" t="s">
        <v>1021</v>
      </c>
      <c r="ER1" s="75"/>
      <c r="ES1" s="32"/>
      <c r="ET1" s="32"/>
      <c r="EV1" s="32"/>
      <c r="EW1" s="32"/>
      <c r="EX1" s="32"/>
      <c r="FF1" s="32"/>
      <c r="FN1" s="17"/>
      <c r="FO1" s="17"/>
      <c r="FP1" s="427" t="s">
        <v>957</v>
      </c>
      <c r="FQ1" s="427"/>
      <c r="FR1" s="427"/>
      <c r="FS1" s="427"/>
    </row>
    <row r="2" spans="1:175" s="21" customFormat="1" ht="54.75" customHeight="1" thickBot="1">
      <c r="A2" s="21" t="s">
        <v>0</v>
      </c>
      <c r="B2" s="21" t="s">
        <v>712</v>
      </c>
      <c r="C2" s="21" t="s">
        <v>713</v>
      </c>
      <c r="D2" s="21" t="s">
        <v>714</v>
      </c>
      <c r="E2" s="21" t="s">
        <v>685</v>
      </c>
      <c r="F2" s="21" t="s">
        <v>715</v>
      </c>
      <c r="G2" s="21" t="s">
        <v>688</v>
      </c>
      <c r="H2" s="21" t="s">
        <v>1112</v>
      </c>
      <c r="I2" s="21" t="s">
        <v>1</v>
      </c>
      <c r="J2" s="21" t="s">
        <v>6</v>
      </c>
      <c r="K2" s="21" t="s">
        <v>32</v>
      </c>
      <c r="L2" s="43" t="s">
        <v>717</v>
      </c>
      <c r="M2" s="21" t="s">
        <v>931</v>
      </c>
      <c r="N2" s="43" t="s">
        <v>934</v>
      </c>
      <c r="O2" s="43" t="s">
        <v>940</v>
      </c>
      <c r="P2" s="43" t="s">
        <v>944</v>
      </c>
      <c r="Q2" s="43" t="s">
        <v>945</v>
      </c>
      <c r="R2" s="43" t="s">
        <v>946</v>
      </c>
      <c r="S2" s="255">
        <f>'Single Field'!E35</f>
        <v>2007</v>
      </c>
      <c r="T2" s="44" t="s">
        <v>1028</v>
      </c>
      <c r="U2" s="256">
        <f>'Single Field'!E34</f>
        <v>2008</v>
      </c>
      <c r="V2" s="44" t="s">
        <v>1028</v>
      </c>
      <c r="W2" s="256">
        <f>'Single Field'!E33</f>
        <v>2009</v>
      </c>
      <c r="X2" s="44" t="s">
        <v>1028</v>
      </c>
      <c r="Y2" s="256">
        <f>'Single Field'!E32</f>
        <v>2010</v>
      </c>
      <c r="Z2" s="44" t="s">
        <v>1028</v>
      </c>
      <c r="AA2" s="256">
        <f>'Single Field'!E31</f>
        <v>2011</v>
      </c>
      <c r="AB2" s="194" t="s">
        <v>1028</v>
      </c>
      <c r="AC2" s="43" t="s">
        <v>923</v>
      </c>
      <c r="AD2" s="45" t="s">
        <v>932</v>
      </c>
      <c r="AE2" s="48" t="s">
        <v>948</v>
      </c>
      <c r="AF2" s="21" t="s">
        <v>9</v>
      </c>
      <c r="AG2" s="21" t="s">
        <v>16</v>
      </c>
      <c r="AH2" s="21" t="s">
        <v>705</v>
      </c>
      <c r="AI2" s="21" t="s">
        <v>20</v>
      </c>
      <c r="AJ2" s="21" t="s">
        <v>1024</v>
      </c>
      <c r="AK2" s="46" t="s">
        <v>1022</v>
      </c>
      <c r="AL2" s="21" t="s">
        <v>967</v>
      </c>
      <c r="AM2" s="21" t="s">
        <v>705</v>
      </c>
      <c r="AN2" s="21" t="s">
        <v>1023</v>
      </c>
      <c r="AO2" s="21" t="s">
        <v>705</v>
      </c>
      <c r="AP2" s="21" t="s">
        <v>913</v>
      </c>
      <c r="AQ2" s="21" t="s">
        <v>705</v>
      </c>
      <c r="AR2" s="21" t="s">
        <v>912</v>
      </c>
      <c r="AS2" s="21" t="s">
        <v>705</v>
      </c>
      <c r="AT2" s="21" t="s">
        <v>7</v>
      </c>
      <c r="AU2" s="21" t="s">
        <v>705</v>
      </c>
      <c r="AV2" s="21" t="s">
        <v>8</v>
      </c>
      <c r="AW2" s="46" t="s">
        <v>705</v>
      </c>
      <c r="AX2" s="21" t="s">
        <v>9</v>
      </c>
      <c r="AY2" s="21" t="s">
        <v>16</v>
      </c>
      <c r="AZ2" s="21" t="s">
        <v>705</v>
      </c>
      <c r="BA2" s="21" t="s">
        <v>20</v>
      </c>
      <c r="BB2" s="21" t="s">
        <v>1024</v>
      </c>
      <c r="BC2" s="46" t="s">
        <v>1022</v>
      </c>
      <c r="BD2" s="21" t="s">
        <v>967</v>
      </c>
      <c r="BE2" s="21" t="s">
        <v>705</v>
      </c>
      <c r="BF2" s="21" t="s">
        <v>1023</v>
      </c>
      <c r="BG2" s="21" t="s">
        <v>705</v>
      </c>
      <c r="BH2" s="21" t="s">
        <v>913</v>
      </c>
      <c r="BI2" s="21" t="s">
        <v>705</v>
      </c>
      <c r="BJ2" s="21" t="s">
        <v>912</v>
      </c>
      <c r="BK2" s="21" t="s">
        <v>705</v>
      </c>
      <c r="BL2" s="21" t="s">
        <v>7</v>
      </c>
      <c r="BM2" s="21" t="s">
        <v>705</v>
      </c>
      <c r="BN2" s="21" t="s">
        <v>8</v>
      </c>
      <c r="BO2" s="46" t="s">
        <v>705</v>
      </c>
      <c r="BP2" s="21" t="s">
        <v>9</v>
      </c>
      <c r="BQ2" s="21" t="s">
        <v>16</v>
      </c>
      <c r="BR2" s="21" t="s">
        <v>705</v>
      </c>
      <c r="BS2" s="21" t="s">
        <v>20</v>
      </c>
      <c r="BT2" s="21" t="s">
        <v>1024</v>
      </c>
      <c r="BU2" s="46" t="s">
        <v>1022</v>
      </c>
      <c r="BV2" s="21" t="s">
        <v>967</v>
      </c>
      <c r="BW2" s="21" t="s">
        <v>705</v>
      </c>
      <c r="BX2" s="21" t="s">
        <v>1023</v>
      </c>
      <c r="BY2" s="21" t="s">
        <v>705</v>
      </c>
      <c r="BZ2" s="21" t="s">
        <v>913</v>
      </c>
      <c r="CA2" s="21" t="s">
        <v>705</v>
      </c>
      <c r="CB2" s="21" t="s">
        <v>912</v>
      </c>
      <c r="CC2" s="21" t="s">
        <v>705</v>
      </c>
      <c r="CD2" s="21" t="s">
        <v>7</v>
      </c>
      <c r="CE2" s="21" t="s">
        <v>705</v>
      </c>
      <c r="CF2" s="21" t="s">
        <v>8</v>
      </c>
      <c r="CG2" s="21" t="s">
        <v>705</v>
      </c>
      <c r="CH2" s="21" t="s">
        <v>9</v>
      </c>
      <c r="CI2" s="21" t="s">
        <v>16</v>
      </c>
      <c r="CJ2" s="21" t="s">
        <v>705</v>
      </c>
      <c r="CK2" s="21" t="s">
        <v>20</v>
      </c>
      <c r="CL2" s="21" t="s">
        <v>1024</v>
      </c>
      <c r="CM2" s="46" t="s">
        <v>1022</v>
      </c>
      <c r="CN2" s="21" t="s">
        <v>967</v>
      </c>
      <c r="CO2" s="21" t="s">
        <v>705</v>
      </c>
      <c r="CP2" s="21" t="s">
        <v>1023</v>
      </c>
      <c r="CQ2" s="21" t="s">
        <v>705</v>
      </c>
      <c r="CR2" s="21" t="s">
        <v>913</v>
      </c>
      <c r="CS2" s="21" t="s">
        <v>705</v>
      </c>
      <c r="CT2" s="21" t="s">
        <v>912</v>
      </c>
      <c r="CU2" s="21" t="s">
        <v>705</v>
      </c>
      <c r="CV2" s="21" t="s">
        <v>7</v>
      </c>
      <c r="CW2" s="21" t="s">
        <v>705</v>
      </c>
      <c r="CX2" s="21" t="s">
        <v>8</v>
      </c>
      <c r="CY2" s="21" t="s">
        <v>705</v>
      </c>
      <c r="CZ2" s="47" t="s">
        <v>1025</v>
      </c>
      <c r="DA2" s="47" t="s">
        <v>1026</v>
      </c>
      <c r="DB2" s="47" t="s">
        <v>1027</v>
      </c>
      <c r="DC2" s="21" t="s">
        <v>65</v>
      </c>
      <c r="DD2" s="21" t="s">
        <v>705</v>
      </c>
      <c r="DE2" s="21" t="s">
        <v>967</v>
      </c>
      <c r="DF2" s="46" t="s">
        <v>1024</v>
      </c>
      <c r="DG2" s="47" t="s">
        <v>1025</v>
      </c>
      <c r="DH2" s="47" t="s">
        <v>1026</v>
      </c>
      <c r="DI2" s="47" t="s">
        <v>1027</v>
      </c>
      <c r="DJ2" s="21" t="s">
        <v>65</v>
      </c>
      <c r="DK2" s="21" t="s">
        <v>705</v>
      </c>
      <c r="DL2" s="21" t="s">
        <v>967</v>
      </c>
      <c r="DM2" s="46" t="s">
        <v>1024</v>
      </c>
      <c r="DN2" s="47" t="s">
        <v>1025</v>
      </c>
      <c r="DO2" s="47" t="s">
        <v>1026</v>
      </c>
      <c r="DP2" s="47" t="s">
        <v>1027</v>
      </c>
      <c r="DQ2" s="21" t="s">
        <v>65</v>
      </c>
      <c r="DR2" s="21" t="s">
        <v>705</v>
      </c>
      <c r="DS2" s="21" t="s">
        <v>967</v>
      </c>
      <c r="DT2" s="46" t="s">
        <v>1024</v>
      </c>
      <c r="DU2" s="21" t="s">
        <v>681</v>
      </c>
      <c r="DV2" s="21" t="s">
        <v>62</v>
      </c>
      <c r="DW2" s="21" t="s">
        <v>63</v>
      </c>
      <c r="DX2" s="21" t="s">
        <v>64</v>
      </c>
      <c r="DY2" s="21" t="s">
        <v>710</v>
      </c>
      <c r="DZ2" s="21" t="s">
        <v>711</v>
      </c>
      <c r="EA2" s="21" t="s">
        <v>1094</v>
      </c>
      <c r="EB2" s="43" t="s">
        <v>938</v>
      </c>
      <c r="EC2" s="43" t="s">
        <v>705</v>
      </c>
      <c r="ED2" s="43" t="s">
        <v>1044</v>
      </c>
      <c r="EE2" s="43" t="s">
        <v>950</v>
      </c>
      <c r="EF2" s="43" t="s">
        <v>74</v>
      </c>
      <c r="EG2" s="175" t="s">
        <v>1038</v>
      </c>
      <c r="EH2" s="175" t="s">
        <v>1037</v>
      </c>
      <c r="EI2" s="175" t="s">
        <v>1036</v>
      </c>
      <c r="EJ2" s="43" t="s">
        <v>1035</v>
      </c>
      <c r="EK2" s="175" t="s">
        <v>1034</v>
      </c>
      <c r="EL2" s="43" t="s">
        <v>1033</v>
      </c>
      <c r="EM2" s="43" t="s">
        <v>1032</v>
      </c>
      <c r="EN2" s="43" t="s">
        <v>1031</v>
      </c>
      <c r="EO2" s="43" t="s">
        <v>1030</v>
      </c>
      <c r="EP2" s="50" t="s">
        <v>1029</v>
      </c>
      <c r="EQ2" s="47" t="s">
        <v>974</v>
      </c>
      <c r="ER2" s="204" t="s">
        <v>975</v>
      </c>
      <c r="ES2" s="204" t="s">
        <v>973</v>
      </c>
      <c r="ET2" s="47" t="str">
        <f>'Single Field'!G107</f>
        <v>Extraction Method</v>
      </c>
      <c r="EU2" s="47" t="str">
        <f>'Single Field'!I107</f>
        <v>pH</v>
      </c>
      <c r="EV2" s="47" t="str">
        <f>'Single Field'!B109</f>
        <v>P (lbs/acre)                   (Morgan Extraction or Converted Equivalent)</v>
      </c>
      <c r="EW2" s="47" t="str">
        <f>'Single Field'!C109</f>
        <v>K (lbs/acre)                                              (Morgan Extraction or Converted Equivalent)</v>
      </c>
      <c r="EX2" s="47" t="str">
        <f>'Single Field'!E109</f>
        <v>Mg (lbs/acre)</v>
      </c>
      <c r="EY2" s="47" t="str">
        <f>'Single Field'!G109</f>
        <v>Ca (lbs/acre)</v>
      </c>
      <c r="EZ2" s="47" t="str">
        <f>'Single Field'!I109</f>
        <v>Ex. Acidity (ME/100g)</v>
      </c>
      <c r="FA2" s="47" t="str">
        <f>'Single Field'!B111</f>
        <v>Al (lbs/acre)</v>
      </c>
      <c r="FB2" s="47" t="str">
        <f>'Single Field'!C111</f>
        <v>Fe (lbs/acre)</v>
      </c>
      <c r="FC2" s="47" t="str">
        <f>'Single Field'!E111</f>
        <v>Mn (lbs/acre)</v>
      </c>
      <c r="FD2" s="47" t="str">
        <f>'Single Field'!G111</f>
        <v>Zn (lbs/acre)</v>
      </c>
      <c r="FE2" s="52" t="str">
        <f>'Single Field'!I111</f>
        <v>OM (%)</v>
      </c>
      <c r="FF2" s="21" t="s">
        <v>1110</v>
      </c>
      <c r="FG2" s="52" t="str">
        <f>'Single Field'!C113</f>
        <v>LOI (%)</v>
      </c>
      <c r="FH2" s="52" t="str">
        <f>'Single Field'!E113</f>
        <v>ISNT-N (ppm)</v>
      </c>
      <c r="FI2" s="52" t="str">
        <f>'Single Field'!I113</f>
        <v>PSNT (ppm)</v>
      </c>
      <c r="FJ2" s="52" t="str">
        <f>'Single Field'!B115</f>
        <v>pH CaCl2</v>
      </c>
      <c r="FK2" s="52" t="str">
        <f>'Single Field'!C115</f>
        <v>pH (0-1 inch; notill)</v>
      </c>
      <c r="FL2" s="52" t="str">
        <f>'Single Field'!E115</f>
        <v>Soluble Salts (mmho)</v>
      </c>
      <c r="FM2" s="52" t="str">
        <f>'Single Field'!G115</f>
        <v>B (lbs/acre)</v>
      </c>
      <c r="FN2" s="52" t="str">
        <f>'Single Field'!I115</f>
        <v>CEC (NH4OAc)</v>
      </c>
      <c r="FO2" s="51" t="s">
        <v>958</v>
      </c>
      <c r="FP2" s="47" t="s">
        <v>959</v>
      </c>
      <c r="FQ2" s="47" t="s">
        <v>960</v>
      </c>
      <c r="FR2" s="47" t="s">
        <v>961</v>
      </c>
      <c r="FS2" s="47" t="s">
        <v>962</v>
      </c>
    </row>
    <row r="3" spans="1:175">
      <c r="A3">
        <f>'Single Field'!C22</f>
        <v>0</v>
      </c>
      <c r="B3">
        <f>'Single Field'!C9</f>
        <v>0</v>
      </c>
      <c r="C3">
        <f>'Single Field'!C11</f>
        <v>0</v>
      </c>
      <c r="D3">
        <f>'Single Field'!C12</f>
        <v>0</v>
      </c>
      <c r="E3">
        <f>'Single Field'!C14</f>
        <v>0</v>
      </c>
      <c r="F3">
        <f>'Single Field'!G14</f>
        <v>0</v>
      </c>
      <c r="G3">
        <f>'Single Field'!I14</f>
        <v>0</v>
      </c>
      <c r="H3">
        <f>'Single Field'!C16</f>
        <v>2010</v>
      </c>
      <c r="I3">
        <f>'Single Field'!G22</f>
        <v>0</v>
      </c>
      <c r="J3">
        <f>'Single Field'!C24</f>
        <v>0</v>
      </c>
      <c r="K3">
        <f>'Single Field'!G24</f>
        <v>0</v>
      </c>
      <c r="L3">
        <f>'Single Field'!C26</f>
        <v>0</v>
      </c>
      <c r="M3">
        <f>'Single Field'!G26</f>
        <v>0</v>
      </c>
      <c r="N3">
        <f>'Single Field'!C28</f>
        <v>0</v>
      </c>
      <c r="O3">
        <f>'Single Field'!G28</f>
        <v>0</v>
      </c>
      <c r="P3">
        <f>'Single Field'!C31</f>
        <v>0</v>
      </c>
      <c r="Q3">
        <f>'Single Field'!C32</f>
        <v>0</v>
      </c>
      <c r="R3">
        <f>'Single Field'!C33</f>
        <v>0</v>
      </c>
      <c r="S3">
        <f>'Single Field'!G35</f>
        <v>0</v>
      </c>
      <c r="T3">
        <f>'Single Field'!F35</f>
        <v>0</v>
      </c>
      <c r="U3">
        <f>'Single Field'!G34</f>
        <v>0</v>
      </c>
      <c r="V3">
        <f>'Single Field'!F34</f>
        <v>0</v>
      </c>
      <c r="W3">
        <f>'Single Field'!G33</f>
        <v>0</v>
      </c>
      <c r="X3">
        <f>'Single Field'!F33</f>
        <v>0</v>
      </c>
      <c r="Y3">
        <f>'Single Field'!G32</f>
        <v>0</v>
      </c>
      <c r="Z3">
        <f>'Single Field'!F32</f>
        <v>0</v>
      </c>
      <c r="AA3">
        <f>'Single Field'!G31</f>
        <v>0</v>
      </c>
      <c r="AB3">
        <f>'Single Field'!F31</f>
        <v>0</v>
      </c>
      <c r="AC3" t="str">
        <f>IF('Single Field'!C38=Lists!Q2,Lists!Q2,IF('Single Field'!C39=Lists!Q3,Lists!Q3,IF('Single Field'!C40=Lists!Q4,Lists!Q4,IF('Single Field'!C41=Lists!Q5,Lists!Q5,""))))</f>
        <v/>
      </c>
      <c r="AD3" t="str">
        <f>IF('Single Field'!F38="x",'Single Field'!E38,IF('Single Field'!F39="x",'Single Field'!E39,IF('Single Field'!F40="x",'Single Field'!E40,IF('Single Field'!F41="x",'Single Field'!G41,""))))</f>
        <v/>
      </c>
      <c r="AE3" t="str">
        <f>IF('Single Field'!H38="x",'Single Field'!G38,IF('Single Field'!H39="x",'Single Field'!G39,IF('Single Field'!H40="x",'Single Field'!I40,"")))</f>
        <v/>
      </c>
      <c r="AF3">
        <f>'Single Field'!C47</f>
        <v>0</v>
      </c>
      <c r="AG3">
        <f>'Single Field'!C48</f>
        <v>0</v>
      </c>
      <c r="AH3">
        <f>'Single Field'!C49</f>
        <v>0</v>
      </c>
      <c r="AI3">
        <f>'Single Field'!C50</f>
        <v>0</v>
      </c>
      <c r="AJ3" t="str">
        <f>IF('Single Field'!C53="x",'Single Field'!B53,IF('Single Field'!C54="x",'Single Field'!B54,IF('Single Field'!C55="x",'Single Field'!B55,IF('Single Field'!C56="x",'Single Field'!B56,IF('Single Field'!C57="x",'Single Field'!B57,IF('Single Field'!C58="x",'Single Field'!B58,IF('Single Field'!C59="x",'Single Field'!B59,"")))))))</f>
        <v/>
      </c>
      <c r="AK3">
        <f>'Single Field'!C60</f>
        <v>0</v>
      </c>
      <c r="AL3">
        <f>'Single Field'!C63</f>
        <v>0</v>
      </c>
      <c r="AM3" t="str">
        <f>'Single Field'!D63</f>
        <v>lbs/gal</v>
      </c>
      <c r="AN3">
        <f>'Single Field'!C64</f>
        <v>0</v>
      </c>
      <c r="AO3" t="str">
        <f>'Single Field'!D64</f>
        <v>% as is</v>
      </c>
      <c r="AP3" s="49">
        <f>'Single Field'!C65</f>
        <v>0</v>
      </c>
      <c r="AQ3" t="str">
        <f>'Single Field'!D65</f>
        <v>% as is</v>
      </c>
      <c r="AR3" s="49">
        <f>'Single Field'!C66</f>
        <v>0</v>
      </c>
      <c r="AS3" t="str">
        <f>'Single Field'!D66</f>
        <v>% as is</v>
      </c>
      <c r="AT3" s="49">
        <f>'Single Field'!C67</f>
        <v>0</v>
      </c>
      <c r="AU3" t="str">
        <f>'Single Field'!D67</f>
        <v>% as is</v>
      </c>
      <c r="AV3" s="49">
        <f>'Single Field'!C68</f>
        <v>0</v>
      </c>
      <c r="AW3" s="30" t="str">
        <f>'Single Field'!D68</f>
        <v>% as is</v>
      </c>
      <c r="AX3">
        <f>'Single Field'!E47</f>
        <v>0</v>
      </c>
      <c r="AY3">
        <f>'Single Field'!E48</f>
        <v>0</v>
      </c>
      <c r="AZ3">
        <f>'Single Field'!E49</f>
        <v>0</v>
      </c>
      <c r="BA3">
        <f>'Single Field'!E50</f>
        <v>0</v>
      </c>
      <c r="BB3" t="str">
        <f>IF('Single Field'!E53="x",'Single Field'!B53,IF('Single Field'!E54="x",'Single Field'!B54,IF('Single Field'!E55="x",'Single Field'!B55,IF('Single Field'!E56="x",'Single Field'!B56,IF('Single Field'!E57="x",'Single Field'!B57,IF('Single Field'!E58="x",'Single Field'!B58,IF('Single Field'!E59="x",'Single Field'!B59,"")))))))</f>
        <v/>
      </c>
      <c r="BC3">
        <f>'Single Field'!E60</f>
        <v>0</v>
      </c>
      <c r="BD3">
        <f>'Single Field'!E63</f>
        <v>0</v>
      </c>
      <c r="BE3" t="str">
        <f>'Single Field'!F63</f>
        <v>lbs/gal</v>
      </c>
      <c r="BF3">
        <f>'Single Field'!E64</f>
        <v>0</v>
      </c>
      <c r="BG3" t="str">
        <f>'Single Field'!F64</f>
        <v>% as is</v>
      </c>
      <c r="BH3" s="49">
        <f>'Single Field'!E65</f>
        <v>0</v>
      </c>
      <c r="BI3" t="str">
        <f>'Single Field'!F65</f>
        <v>% as is</v>
      </c>
      <c r="BJ3" s="49">
        <f>'Single Field'!E66</f>
        <v>0</v>
      </c>
      <c r="BK3" t="str">
        <f>'Single Field'!F66</f>
        <v>% as is</v>
      </c>
      <c r="BL3" s="49">
        <f>'Single Field'!E67</f>
        <v>0</v>
      </c>
      <c r="BM3" t="str">
        <f>'Single Field'!F67</f>
        <v>% as is</v>
      </c>
      <c r="BN3" s="49">
        <f>'Single Field'!E68</f>
        <v>0</v>
      </c>
      <c r="BO3" s="30" t="str">
        <f>'Single Field'!F68</f>
        <v>% as is</v>
      </c>
      <c r="BP3">
        <f>'Single Field'!G47</f>
        <v>0</v>
      </c>
      <c r="BQ3">
        <f>'Single Field'!G48</f>
        <v>0</v>
      </c>
      <c r="BR3">
        <f>'Single Field'!G49</f>
        <v>0</v>
      </c>
      <c r="BS3">
        <f>'Single Field'!G50</f>
        <v>0</v>
      </c>
      <c r="BT3" t="str">
        <f>IF('Single Field'!G53="x",'Single Field'!B53,IF('Single Field'!G54="x",'Single Field'!B54,IF('Single Field'!G55="x",'Single Field'!B55,IF('Single Field'!G56="x",'Single Field'!B56,IF('Single Field'!G57="x",'Single Field'!B57,IF('Single Field'!G58="x",'Single Field'!B58,IF('Single Field'!G59="x",'Single Field'!B59,"")))))))</f>
        <v/>
      </c>
      <c r="BU3">
        <f>'Single Field'!G60</f>
        <v>0</v>
      </c>
      <c r="BV3">
        <f>'Single Field'!G63</f>
        <v>0</v>
      </c>
      <c r="BW3" t="str">
        <f>'Single Field'!H63</f>
        <v>lbs/gal</v>
      </c>
      <c r="BX3">
        <f>'Single Field'!G64</f>
        <v>0</v>
      </c>
      <c r="BY3" t="str">
        <f>'Single Field'!H64</f>
        <v>% as is</v>
      </c>
      <c r="BZ3" s="49">
        <f>'Single Field'!G65</f>
        <v>0</v>
      </c>
      <c r="CA3" t="str">
        <f>'Single Field'!H65</f>
        <v>% as is</v>
      </c>
      <c r="CB3" s="49">
        <f>'Single Field'!G66</f>
        <v>0</v>
      </c>
      <c r="CC3" t="str">
        <f>'Single Field'!H66</f>
        <v>% as is</v>
      </c>
      <c r="CD3" s="49">
        <f>'Single Field'!G67</f>
        <v>0</v>
      </c>
      <c r="CE3" t="str">
        <f>'Single Field'!H67</f>
        <v>% as is</v>
      </c>
      <c r="CF3" s="49">
        <f>'Single Field'!G68</f>
        <v>0</v>
      </c>
      <c r="CG3" s="30" t="str">
        <f>'Single Field'!H68</f>
        <v>% as is</v>
      </c>
      <c r="CH3">
        <f>'Single Field'!I47</f>
        <v>0</v>
      </c>
      <c r="CI3">
        <f>'Single Field'!I48</f>
        <v>0</v>
      </c>
      <c r="CJ3">
        <f>'Single Field'!I49</f>
        <v>0</v>
      </c>
      <c r="CK3">
        <f>'Single Field'!I50</f>
        <v>0</v>
      </c>
      <c r="CL3" t="str">
        <f>IF('Single Field'!I53="x",'Single Field'!B53,IF('Single Field'!I54="x",'Single Field'!B54,IF('Single Field'!I55="x",'Single Field'!B55,IF('Single Field'!I56="x",'Single Field'!B56,IF('Single Field'!I57="x",'Single Field'!B57,IF('Single Field'!I58="x",'Single Field'!B58,IF('Single Field'!I59="x",'Single Field'!B59,"")))))))</f>
        <v/>
      </c>
      <c r="CM3">
        <f>'Single Field'!I60</f>
        <v>0</v>
      </c>
      <c r="CN3">
        <f>'Single Field'!I63</f>
        <v>0</v>
      </c>
      <c r="CO3" t="str">
        <f>'Single Field'!J63</f>
        <v>lbs/gal</v>
      </c>
      <c r="CP3">
        <f>'Single Field'!I64</f>
        <v>0</v>
      </c>
      <c r="CQ3" t="str">
        <f>'Single Field'!J64</f>
        <v>% as is</v>
      </c>
      <c r="CR3" s="49">
        <f>'Single Field'!I65</f>
        <v>0</v>
      </c>
      <c r="CS3" t="str">
        <f>'Single Field'!J65</f>
        <v>% as is</v>
      </c>
      <c r="CT3" s="49">
        <f>'Single Field'!I66</f>
        <v>0</v>
      </c>
      <c r="CU3" t="str">
        <f>'Single Field'!J66</f>
        <v>% as is</v>
      </c>
      <c r="CV3" s="49">
        <f>'Single Field'!I67</f>
        <v>0</v>
      </c>
      <c r="CW3" t="str">
        <f>'Single Field'!J67</f>
        <v>% as is</v>
      </c>
      <c r="CX3" s="49">
        <f>'Single Field'!I68</f>
        <v>0</v>
      </c>
      <c r="CY3" s="30" t="str">
        <f>'Single Field'!J68</f>
        <v>% as is</v>
      </c>
      <c r="CZ3">
        <f>'Single Field'!C73</f>
        <v>0</v>
      </c>
      <c r="DA3">
        <f>'Single Field'!C74</f>
        <v>0</v>
      </c>
      <c r="DB3">
        <f>'Single Field'!C75</f>
        <v>0</v>
      </c>
      <c r="DC3">
        <f>'Single Field'!C76</f>
        <v>0</v>
      </c>
      <c r="DD3">
        <f>'Single Field'!D76</f>
        <v>0</v>
      </c>
      <c r="DE3">
        <f>'Single Field'!C77</f>
        <v>0</v>
      </c>
      <c r="DF3">
        <f>'Single Field'!C78</f>
        <v>0</v>
      </c>
      <c r="DG3">
        <f>'Single Field'!E73</f>
        <v>0</v>
      </c>
      <c r="DH3">
        <f>'Single Field'!E74</f>
        <v>0</v>
      </c>
      <c r="DI3">
        <f>'Single Field'!E75</f>
        <v>0</v>
      </c>
      <c r="DJ3">
        <f>'Single Field'!E76</f>
        <v>0</v>
      </c>
      <c r="DK3">
        <f>'Single Field'!F76</f>
        <v>0</v>
      </c>
      <c r="DL3">
        <f>'Single Field'!E77</f>
        <v>0</v>
      </c>
      <c r="DM3">
        <f>'Single Field'!E78</f>
        <v>0</v>
      </c>
      <c r="DN3">
        <f>'Single Field'!G73</f>
        <v>0</v>
      </c>
      <c r="DO3">
        <f>'Single Field'!G74</f>
        <v>0</v>
      </c>
      <c r="DP3">
        <f>'Single Field'!G75</f>
        <v>0</v>
      </c>
      <c r="DQ3">
        <f>'Single Field'!G76</f>
        <v>0</v>
      </c>
      <c r="DR3">
        <f>'Single Field'!H76</f>
        <v>0</v>
      </c>
      <c r="DS3">
        <f>'Single Field'!G77</f>
        <v>0</v>
      </c>
      <c r="DT3">
        <f>'Single Field'!G78</f>
        <v>0</v>
      </c>
      <c r="DU3">
        <f>'Single Field'!C83</f>
        <v>0</v>
      </c>
      <c r="DV3">
        <f>'Single Field'!E83</f>
        <v>0</v>
      </c>
      <c r="DW3">
        <f>'Single Field'!G83</f>
        <v>0</v>
      </c>
      <c r="DX3">
        <f>'Single Field'!C85</f>
        <v>0</v>
      </c>
      <c r="DY3">
        <f>'Single Field'!E85</f>
        <v>0</v>
      </c>
      <c r="DZ3">
        <f>'Single Field'!G85</f>
        <v>0</v>
      </c>
      <c r="EA3">
        <f>'Single Field'!I83</f>
        <v>0</v>
      </c>
      <c r="EB3">
        <f>'Single Field'!C89</f>
        <v>0</v>
      </c>
      <c r="EC3" t="str">
        <f>'Single Field'!E89</f>
        <v>wet ton/acre</v>
      </c>
      <c r="ED3">
        <f>'Single Field'!G89</f>
        <v>0</v>
      </c>
      <c r="EE3">
        <f>'Single Field'!I89</f>
        <v>0</v>
      </c>
      <c r="EF3">
        <f>'Single Field'!B92</f>
        <v>0</v>
      </c>
      <c r="EG3" s="17" t="str">
        <f>'Single Field'!D122</f>
        <v/>
      </c>
      <c r="EH3" s="17" t="str">
        <f>'Single Field'!D123</f>
        <v/>
      </c>
      <c r="EI3" s="17" t="str">
        <f>'Single Field'!D124</f>
        <v/>
      </c>
      <c r="EJ3" s="17">
        <f>'Single Field'!D126</f>
        <v>0</v>
      </c>
      <c r="EK3" s="17">
        <f>'Single Field'!D127</f>
        <v>0</v>
      </c>
      <c r="EL3" s="17">
        <f>'Single Field'!D128</f>
        <v>0</v>
      </c>
      <c r="EM3" s="17">
        <f>'Single Field'!C129</f>
        <v>0</v>
      </c>
      <c r="EN3" s="17">
        <f>'Single Field'!C130</f>
        <v>0</v>
      </c>
      <c r="EO3">
        <f>'Single Field'!D131</f>
        <v>0</v>
      </c>
      <c r="EP3" s="30">
        <f>IF(OR(EO3="",EL3="",EK3=""),"",EL3+EO3-EK3)</f>
        <v>0</v>
      </c>
      <c r="EQ3" s="4">
        <f>'Single Field'!B108</f>
        <v>0</v>
      </c>
      <c r="ER3" s="4">
        <f>'Single Field'!C108</f>
        <v>0</v>
      </c>
      <c r="ES3" s="4">
        <f>'Single Field'!E108</f>
        <v>0</v>
      </c>
      <c r="ET3" s="4">
        <f>'Single Field'!G108</f>
        <v>0</v>
      </c>
      <c r="EU3" s="250">
        <f>'Single Field'!I108</f>
        <v>0</v>
      </c>
      <c r="EV3" s="4">
        <f>'Single Field'!B110</f>
        <v>5</v>
      </c>
      <c r="EW3" s="4">
        <f>'Single Field'!C110</f>
        <v>0</v>
      </c>
      <c r="EX3" s="4">
        <f>'Single Field'!E110</f>
        <v>0</v>
      </c>
      <c r="EY3" s="4">
        <f>'Single Field'!G110</f>
        <v>0</v>
      </c>
      <c r="EZ3" s="66">
        <f>'Single Field'!I110</f>
        <v>0</v>
      </c>
      <c r="FA3" s="66">
        <f>'Single Field'!B112</f>
        <v>0</v>
      </c>
      <c r="FB3" s="4">
        <f>'Single Field'!C112</f>
        <v>0</v>
      </c>
      <c r="FC3" s="66">
        <f>'Single Field'!E112</f>
        <v>0</v>
      </c>
      <c r="FD3" s="66">
        <f>'Single Field'!G112</f>
        <v>0</v>
      </c>
      <c r="FE3" s="67">
        <f>'Single Field'!I112</f>
        <v>0</v>
      </c>
      <c r="FF3" s="249">
        <f>'Single Field'!B114</f>
        <v>0</v>
      </c>
      <c r="FG3" s="67" t="str">
        <f>IF('Single Field'!C114="","",'Single Field'!C114)</f>
        <v/>
      </c>
      <c r="FH3" s="67">
        <f>'Single Field'!E114</f>
        <v>0</v>
      </c>
      <c r="FI3" s="67">
        <f>'Single Field'!I114</f>
        <v>0</v>
      </c>
      <c r="FJ3" s="67">
        <f>'Single Field'!B116</f>
        <v>0</v>
      </c>
      <c r="FK3" s="67">
        <f>'Single Field'!C116</f>
        <v>0</v>
      </c>
      <c r="FL3" s="67">
        <f>'Single Field'!E116</f>
        <v>0</v>
      </c>
      <c r="FM3" s="67">
        <f>'Single Field'!G116</f>
        <v>0</v>
      </c>
      <c r="FN3" s="67">
        <f>'Single Field'!I116</f>
        <v>0</v>
      </c>
      <c r="FO3" s="72" t="str">
        <f>IF(OR(FH3="",FG3=""),"",126.36+(4.0994*(FG3*10))-(0.01996*(FG3*10)^2))</f>
        <v/>
      </c>
      <c r="FP3">
        <v>150</v>
      </c>
      <c r="FQ3" s="74" t="str">
        <f>IF(AND(FP3&lt;251,FP3&gt;0),"X","")</f>
        <v>X</v>
      </c>
      <c r="FR3" s="74" t="str">
        <f>IF(AND(FP3&gt;250,FP3&lt;2000),"X","")</f>
        <v/>
      </c>
      <c r="FS3" s="74" t="str">
        <f>IF(FP3&gt;1999,"X","")</f>
        <v/>
      </c>
    </row>
    <row r="4" spans="1:175">
      <c r="ES4" s="66"/>
      <c r="ET4" s="66"/>
      <c r="EU4" s="66"/>
      <c r="EV4" s="66"/>
      <c r="EW4" s="66"/>
      <c r="EX4" s="66"/>
      <c r="EY4" s="66"/>
      <c r="EZ4" s="66"/>
      <c r="FA4" s="66"/>
      <c r="FB4" s="66"/>
      <c r="FC4" s="66"/>
      <c r="FD4" s="66"/>
      <c r="FE4" s="66"/>
      <c r="FF4" s="66"/>
      <c r="FG4" s="67"/>
      <c r="FH4" s="66"/>
      <c r="FI4" s="66"/>
      <c r="FJ4" s="53"/>
      <c r="FK4" s="53"/>
      <c r="FL4" s="53"/>
      <c r="FM4" s="53"/>
      <c r="FN4" s="76"/>
      <c r="FO4" s="72" t="str">
        <f t="shared" ref="FO4:FO34" si="0">IF(OR(FH4="",FG4=""),"",126.36+(4.0994*(FG4*10))-(0.01996*(FG4*10)^2))</f>
        <v/>
      </c>
    </row>
    <row r="5" spans="1:175">
      <c r="ES5" s="66"/>
      <c r="ET5" s="66"/>
      <c r="EU5" s="66"/>
      <c r="EV5" s="66"/>
      <c r="EW5" s="66"/>
      <c r="EX5" s="66"/>
      <c r="EY5" s="66"/>
      <c r="EZ5" s="66"/>
      <c r="FA5" s="66"/>
      <c r="FB5" s="66"/>
      <c r="FC5" s="66"/>
      <c r="FD5" s="66"/>
      <c r="FE5" s="66"/>
      <c r="FF5" s="66"/>
      <c r="FG5" s="67"/>
      <c r="FH5" s="66"/>
      <c r="FI5" s="66"/>
      <c r="FJ5" s="53"/>
      <c r="FK5" s="53"/>
      <c r="FL5" s="53"/>
      <c r="FM5" s="53"/>
      <c r="FN5" s="76"/>
      <c r="FO5" s="72" t="str">
        <f t="shared" si="0"/>
        <v/>
      </c>
    </row>
    <row r="6" spans="1:175">
      <c r="ES6" s="66"/>
      <c r="ET6" s="66"/>
      <c r="EU6" s="66"/>
      <c r="EV6" s="66"/>
      <c r="EW6" s="66"/>
      <c r="EX6" s="66"/>
      <c r="EY6" s="66"/>
      <c r="EZ6" s="66"/>
      <c r="FA6" s="66"/>
      <c r="FB6" s="66"/>
      <c r="FC6" s="66"/>
      <c r="FD6" s="66"/>
      <c r="FE6" s="66"/>
      <c r="FF6" s="66"/>
      <c r="FG6" s="67"/>
      <c r="FH6" s="66"/>
      <c r="FI6" s="66"/>
      <c r="FJ6" s="53"/>
      <c r="FK6" s="53"/>
      <c r="FL6" s="53"/>
      <c r="FM6" s="53"/>
      <c r="FN6" s="76"/>
      <c r="FO6" s="72" t="str">
        <f t="shared" si="0"/>
        <v/>
      </c>
    </row>
    <row r="7" spans="1:175">
      <c r="ES7" s="66"/>
      <c r="ET7" s="66"/>
      <c r="EU7" s="66"/>
      <c r="EV7" s="66"/>
      <c r="EW7" s="66"/>
      <c r="EX7" s="66"/>
      <c r="EY7" s="66"/>
      <c r="EZ7" s="66"/>
      <c r="FA7" s="66"/>
      <c r="FB7" s="66"/>
      <c r="FC7" s="66"/>
      <c r="FD7" s="66"/>
      <c r="FE7" s="66"/>
      <c r="FF7" s="66"/>
      <c r="FG7" s="67"/>
      <c r="FH7" s="66"/>
      <c r="FI7" s="66"/>
      <c r="FJ7" s="53"/>
      <c r="FK7" s="53"/>
      <c r="FL7" s="53"/>
      <c r="FM7" s="53"/>
      <c r="FN7" s="76"/>
      <c r="FO7" s="72" t="str">
        <f t="shared" si="0"/>
        <v/>
      </c>
    </row>
    <row r="8" spans="1:175">
      <c r="ES8" s="66"/>
      <c r="ET8" s="66"/>
      <c r="EU8" s="66"/>
      <c r="EV8" s="66"/>
      <c r="EW8" s="66"/>
      <c r="EX8" s="66"/>
      <c r="EY8" s="66"/>
      <c r="EZ8" s="66"/>
      <c r="FA8" s="66"/>
      <c r="FB8" s="66"/>
      <c r="FC8" s="66"/>
      <c r="FD8" s="66"/>
      <c r="FE8" s="66"/>
      <c r="FF8" s="66"/>
      <c r="FG8" s="67"/>
      <c r="FH8" s="66"/>
      <c r="FI8" s="66"/>
      <c r="FJ8" s="53"/>
      <c r="FK8" s="53"/>
      <c r="FL8" s="53"/>
      <c r="FM8" s="53"/>
      <c r="FN8" s="76"/>
      <c r="FO8" s="72" t="str">
        <f t="shared" si="0"/>
        <v/>
      </c>
    </row>
    <row r="9" spans="1:175">
      <c r="ES9" s="66"/>
      <c r="ET9" s="66"/>
      <c r="EU9" s="66"/>
      <c r="EV9" s="66"/>
      <c r="EW9" s="66"/>
      <c r="EX9" s="66"/>
      <c r="EY9" s="66"/>
      <c r="EZ9" s="66"/>
      <c r="FA9" s="66"/>
      <c r="FB9" s="66"/>
      <c r="FC9" s="66"/>
      <c r="FD9" s="66"/>
      <c r="FE9" s="66"/>
      <c r="FF9" s="66"/>
      <c r="FG9" s="67"/>
      <c r="FH9" s="66"/>
      <c r="FI9" s="66"/>
      <c r="FJ9" s="53"/>
      <c r="FK9" s="53"/>
      <c r="FL9" s="53"/>
      <c r="FM9" s="53"/>
      <c r="FN9" s="76"/>
      <c r="FO9" s="72" t="str">
        <f t="shared" si="0"/>
        <v/>
      </c>
    </row>
    <row r="10" spans="1:175">
      <c r="ES10" s="66"/>
      <c r="ET10" s="66"/>
      <c r="EU10" s="66"/>
      <c r="EV10" s="66"/>
      <c r="EW10" s="66"/>
      <c r="EX10" s="66"/>
      <c r="EY10" s="66"/>
      <c r="EZ10" s="66"/>
      <c r="FA10" s="66"/>
      <c r="FB10" s="66"/>
      <c r="FC10" s="66"/>
      <c r="FD10" s="66"/>
      <c r="FE10" s="66"/>
      <c r="FF10" s="66"/>
      <c r="FG10" s="67"/>
      <c r="FH10" s="66"/>
      <c r="FI10" s="66"/>
      <c r="FJ10" s="53"/>
      <c r="FK10" s="53"/>
      <c r="FL10" s="53"/>
      <c r="FM10" s="53"/>
      <c r="FN10" s="76"/>
      <c r="FO10" s="72" t="str">
        <f t="shared" si="0"/>
        <v/>
      </c>
    </row>
    <row r="11" spans="1:175">
      <c r="ES11" s="66"/>
      <c r="ET11" s="66"/>
      <c r="EU11" s="66"/>
      <c r="EV11" s="66"/>
      <c r="EW11" s="66"/>
      <c r="EX11" s="66"/>
      <c r="EY11" s="66"/>
      <c r="EZ11" s="66"/>
      <c r="FA11" s="66"/>
      <c r="FB11" s="66"/>
      <c r="FC11" s="66"/>
      <c r="FD11" s="66"/>
      <c r="FE11" s="66"/>
      <c r="FF11" s="66"/>
      <c r="FG11" s="67"/>
      <c r="FH11" s="66"/>
      <c r="FI11" s="66"/>
      <c r="FJ11" s="53"/>
      <c r="FK11" s="53"/>
      <c r="FL11" s="53"/>
      <c r="FM11" s="53"/>
      <c r="FN11" s="76"/>
      <c r="FO11" s="72" t="str">
        <f t="shared" si="0"/>
        <v/>
      </c>
    </row>
    <row r="12" spans="1:175">
      <c r="ES12" s="66"/>
      <c r="ET12" s="66"/>
      <c r="EU12" s="66"/>
      <c r="EV12" s="66"/>
      <c r="EW12" s="66"/>
      <c r="EX12" s="66"/>
      <c r="EY12" s="66"/>
      <c r="EZ12" s="66"/>
      <c r="FA12" s="66"/>
      <c r="FB12" s="66"/>
      <c r="FC12" s="66"/>
      <c r="FD12" s="66"/>
      <c r="FE12" s="66"/>
      <c r="FF12" s="66"/>
      <c r="FG12" s="67"/>
      <c r="FH12" s="66"/>
      <c r="FI12" s="66"/>
      <c r="FJ12" s="53"/>
      <c r="FK12" s="53"/>
      <c r="FL12" s="53"/>
      <c r="FM12" s="53"/>
      <c r="FN12" s="76"/>
      <c r="FO12" s="72" t="str">
        <f t="shared" si="0"/>
        <v/>
      </c>
    </row>
    <row r="13" spans="1:175">
      <c r="ES13" s="66"/>
      <c r="ET13" s="66"/>
      <c r="EU13" s="66"/>
      <c r="EV13" s="66"/>
      <c r="EW13" s="66"/>
      <c r="EX13" s="66"/>
      <c r="EY13" s="66"/>
      <c r="EZ13" s="66"/>
      <c r="FA13" s="66"/>
      <c r="FB13" s="66"/>
      <c r="FC13" s="66"/>
      <c r="FD13" s="66"/>
      <c r="FE13" s="66"/>
      <c r="FF13" s="66"/>
      <c r="FG13" s="67"/>
      <c r="FH13" s="66"/>
      <c r="FI13" s="66"/>
      <c r="FJ13" s="53"/>
      <c r="FK13" s="53"/>
      <c r="FL13" s="53"/>
      <c r="FM13" s="53"/>
      <c r="FN13" s="76"/>
      <c r="FO13" s="72" t="str">
        <f t="shared" si="0"/>
        <v/>
      </c>
    </row>
    <row r="14" spans="1:175">
      <c r="ES14" s="66"/>
      <c r="ET14" s="66"/>
      <c r="EU14" s="66"/>
      <c r="EV14" s="66"/>
      <c r="EW14" s="66"/>
      <c r="EX14" s="66"/>
      <c r="EY14" s="66"/>
      <c r="EZ14" s="66"/>
      <c r="FA14" s="66"/>
      <c r="FB14" s="66"/>
      <c r="FC14" s="66"/>
      <c r="FD14" s="66"/>
      <c r="FE14" s="66"/>
      <c r="FF14" s="66"/>
      <c r="FG14" s="67"/>
      <c r="FH14" s="66"/>
      <c r="FI14" s="66"/>
      <c r="FJ14" s="53"/>
      <c r="FK14" s="53"/>
      <c r="FL14" s="53"/>
      <c r="FM14" s="53"/>
      <c r="FN14" s="76"/>
      <c r="FO14" s="72" t="str">
        <f t="shared" si="0"/>
        <v/>
      </c>
    </row>
    <row r="15" spans="1:175">
      <c r="ES15" s="66"/>
      <c r="ET15" s="66"/>
      <c r="EU15" s="66"/>
      <c r="EV15" s="66"/>
      <c r="EW15" s="66"/>
      <c r="EX15" s="66"/>
      <c r="EY15" s="66"/>
      <c r="EZ15" s="66"/>
      <c r="FA15" s="66"/>
      <c r="FB15" s="66"/>
      <c r="FC15" s="66"/>
      <c r="FD15" s="66"/>
      <c r="FE15" s="66"/>
      <c r="FF15" s="66"/>
      <c r="FG15" s="67"/>
      <c r="FH15" s="66"/>
      <c r="FI15" s="66"/>
      <c r="FJ15" s="53"/>
      <c r="FK15" s="53"/>
      <c r="FL15" s="53"/>
      <c r="FM15" s="53"/>
      <c r="FN15" s="76"/>
      <c r="FO15" s="72" t="str">
        <f t="shared" si="0"/>
        <v/>
      </c>
    </row>
    <row r="16" spans="1:175">
      <c r="ES16" s="66"/>
      <c r="ET16" s="66"/>
      <c r="EU16" s="66"/>
      <c r="EV16" s="66"/>
      <c r="EW16" s="66"/>
      <c r="EX16" s="66"/>
      <c r="EY16" s="66"/>
      <c r="EZ16" s="66"/>
      <c r="FA16" s="66"/>
      <c r="FB16" s="66"/>
      <c r="FC16" s="66"/>
      <c r="FD16" s="66"/>
      <c r="FE16" s="66"/>
      <c r="FF16" s="66"/>
      <c r="FG16" s="67"/>
      <c r="FH16" s="66"/>
      <c r="FI16" s="66"/>
      <c r="FJ16" s="53"/>
      <c r="FK16" s="53"/>
      <c r="FL16" s="53"/>
      <c r="FM16" s="53"/>
      <c r="FN16" s="76"/>
      <c r="FO16" s="72" t="str">
        <f t="shared" si="0"/>
        <v/>
      </c>
    </row>
    <row r="17" spans="149:171">
      <c r="ES17" s="66"/>
      <c r="ET17" s="66"/>
      <c r="EU17" s="66"/>
      <c r="EV17" s="66"/>
      <c r="EW17" s="66"/>
      <c r="EX17" s="66"/>
      <c r="EY17" s="66"/>
      <c r="EZ17" s="66"/>
      <c r="FA17" s="66"/>
      <c r="FB17" s="66"/>
      <c r="FC17" s="66"/>
      <c r="FD17" s="66"/>
      <c r="FE17" s="66"/>
      <c r="FF17" s="66"/>
      <c r="FG17" s="67"/>
      <c r="FH17" s="66"/>
      <c r="FI17" s="66"/>
      <c r="FJ17" s="53"/>
      <c r="FK17" s="53"/>
      <c r="FL17" s="53"/>
      <c r="FM17" s="53"/>
      <c r="FN17" s="76"/>
      <c r="FO17" s="72" t="str">
        <f t="shared" si="0"/>
        <v/>
      </c>
    </row>
    <row r="18" spans="149:171">
      <c r="ES18" s="66"/>
      <c r="ET18" s="66"/>
      <c r="EU18" s="66"/>
      <c r="EV18" s="66"/>
      <c r="EW18" s="66"/>
      <c r="EX18" s="66"/>
      <c r="EY18" s="66"/>
      <c r="EZ18" s="66"/>
      <c r="FA18" s="66"/>
      <c r="FB18" s="66"/>
      <c r="FC18" s="66"/>
      <c r="FD18" s="66"/>
      <c r="FE18" s="66"/>
      <c r="FF18" s="66"/>
      <c r="FG18" s="67"/>
      <c r="FH18" s="66"/>
      <c r="FI18" s="66"/>
      <c r="FJ18" s="53"/>
      <c r="FK18" s="53"/>
      <c r="FL18" s="53"/>
      <c r="FM18" s="53"/>
      <c r="FN18" s="76"/>
      <c r="FO18" s="72" t="str">
        <f t="shared" si="0"/>
        <v/>
      </c>
    </row>
    <row r="19" spans="149:171">
      <c r="ES19" s="66"/>
      <c r="ET19" s="66"/>
      <c r="EU19" s="66"/>
      <c r="EV19" s="66"/>
      <c r="EW19" s="66"/>
      <c r="EX19" s="66"/>
      <c r="EY19" s="66"/>
      <c r="EZ19" s="66"/>
      <c r="FA19" s="66"/>
      <c r="FB19" s="66"/>
      <c r="FC19" s="66"/>
      <c r="FD19" s="66"/>
      <c r="FE19" s="66"/>
      <c r="FF19" s="66"/>
      <c r="FG19" s="67"/>
      <c r="FH19" s="66"/>
      <c r="FI19" s="66"/>
      <c r="FJ19" s="53"/>
      <c r="FK19" s="53"/>
      <c r="FL19" s="53"/>
      <c r="FM19" s="53"/>
      <c r="FN19" s="76"/>
      <c r="FO19" s="72" t="str">
        <f t="shared" si="0"/>
        <v/>
      </c>
    </row>
    <row r="20" spans="149:171">
      <c r="ES20" s="66"/>
      <c r="ET20" s="66"/>
      <c r="EU20" s="66"/>
      <c r="EV20" s="66"/>
      <c r="EW20" s="66"/>
      <c r="EX20" s="66"/>
      <c r="EY20" s="66"/>
      <c r="EZ20" s="66"/>
      <c r="FA20" s="66"/>
      <c r="FB20" s="66"/>
      <c r="FC20" s="66"/>
      <c r="FD20" s="66"/>
      <c r="FE20" s="66"/>
      <c r="FF20" s="66"/>
      <c r="FG20" s="67"/>
      <c r="FH20" s="66"/>
      <c r="FI20" s="66"/>
      <c r="FJ20" s="53"/>
      <c r="FK20" s="53"/>
      <c r="FL20" s="53"/>
      <c r="FM20" s="53"/>
      <c r="FN20" s="76"/>
      <c r="FO20" s="72" t="str">
        <f t="shared" si="0"/>
        <v/>
      </c>
    </row>
    <row r="21" spans="149:171">
      <c r="ES21" s="66"/>
      <c r="ET21" s="66"/>
      <c r="EU21" s="66"/>
      <c r="EV21" s="66"/>
      <c r="EW21" s="66"/>
      <c r="EX21" s="66"/>
      <c r="EY21" s="66"/>
      <c r="EZ21" s="66"/>
      <c r="FA21" s="66"/>
      <c r="FB21" s="66"/>
      <c r="FC21" s="66"/>
      <c r="FD21" s="66"/>
      <c r="FE21" s="66"/>
      <c r="FF21" s="66"/>
      <c r="FG21" s="67"/>
      <c r="FH21" s="66"/>
      <c r="FI21" s="66"/>
      <c r="FJ21" s="53"/>
      <c r="FK21" s="53"/>
      <c r="FL21" s="53"/>
      <c r="FM21" s="53"/>
      <c r="FN21" s="76"/>
      <c r="FO21" s="72" t="str">
        <f t="shared" si="0"/>
        <v/>
      </c>
    </row>
    <row r="22" spans="149:171">
      <c r="ES22" s="66"/>
      <c r="ET22" s="66"/>
      <c r="EU22" s="66"/>
      <c r="EV22" s="66"/>
      <c r="EW22" s="66"/>
      <c r="EX22" s="66"/>
      <c r="EY22" s="66"/>
      <c r="EZ22" s="66"/>
      <c r="FA22" s="66"/>
      <c r="FB22" s="66"/>
      <c r="FC22" s="66"/>
      <c r="FD22" s="66"/>
      <c r="FE22" s="66"/>
      <c r="FF22" s="66"/>
      <c r="FG22" s="67"/>
      <c r="FH22" s="66"/>
      <c r="FI22" s="66"/>
      <c r="FJ22" s="53"/>
      <c r="FK22" s="53"/>
      <c r="FL22" s="53"/>
      <c r="FM22" s="53"/>
      <c r="FN22" s="76"/>
      <c r="FO22" s="72" t="str">
        <f t="shared" si="0"/>
        <v/>
      </c>
    </row>
    <row r="23" spans="149:171">
      <c r="ES23" s="66"/>
      <c r="ET23" s="66"/>
      <c r="EU23" s="66"/>
      <c r="EV23" s="66"/>
      <c r="EW23" s="66"/>
      <c r="EX23" s="66"/>
      <c r="EY23" s="66"/>
      <c r="EZ23" s="66"/>
      <c r="FA23" s="66"/>
      <c r="FB23" s="66"/>
      <c r="FC23" s="66"/>
      <c r="FD23" s="66"/>
      <c r="FE23" s="66"/>
      <c r="FF23" s="66"/>
      <c r="FG23" s="67"/>
      <c r="FH23" s="66"/>
      <c r="FI23" s="66"/>
      <c r="FJ23" s="53"/>
      <c r="FK23" s="53"/>
      <c r="FL23" s="53"/>
      <c r="FM23" s="53"/>
      <c r="FN23" s="76"/>
      <c r="FO23" s="72" t="str">
        <f t="shared" si="0"/>
        <v/>
      </c>
    </row>
    <row r="24" spans="149:171">
      <c r="ES24" s="66"/>
      <c r="ET24" s="66"/>
      <c r="EU24" s="66"/>
      <c r="EV24" s="66"/>
      <c r="EW24" s="66"/>
      <c r="EX24" s="66"/>
      <c r="EY24" s="66"/>
      <c r="EZ24" s="66"/>
      <c r="FA24" s="66"/>
      <c r="FB24" s="66"/>
      <c r="FC24" s="66"/>
      <c r="FD24" s="66"/>
      <c r="FE24" s="66"/>
      <c r="FF24" s="66"/>
      <c r="FG24" s="67"/>
      <c r="FH24" s="66"/>
      <c r="FI24" s="66"/>
      <c r="FJ24" s="53"/>
      <c r="FK24" s="53"/>
      <c r="FL24" s="53"/>
      <c r="FM24" s="53"/>
      <c r="FN24" s="76"/>
      <c r="FO24" s="72" t="str">
        <f t="shared" si="0"/>
        <v/>
      </c>
    </row>
    <row r="25" spans="149:171">
      <c r="ES25" s="66"/>
      <c r="ET25" s="66"/>
      <c r="EU25" s="66"/>
      <c r="EV25" s="66"/>
      <c r="EW25" s="66"/>
      <c r="EX25" s="66"/>
      <c r="EY25" s="66"/>
      <c r="EZ25" s="66"/>
      <c r="FA25" s="66"/>
      <c r="FB25" s="66"/>
      <c r="FC25" s="66"/>
      <c r="FD25" s="66"/>
      <c r="FE25" s="66"/>
      <c r="FF25" s="66"/>
      <c r="FG25" s="67"/>
      <c r="FH25" s="66"/>
      <c r="FI25" s="66"/>
      <c r="FJ25" s="53"/>
      <c r="FK25" s="53"/>
      <c r="FL25" s="53"/>
      <c r="FM25" s="53"/>
      <c r="FN25" s="76"/>
      <c r="FO25" s="72" t="str">
        <f t="shared" si="0"/>
        <v/>
      </c>
    </row>
    <row r="26" spans="149:171">
      <c r="ES26" s="66"/>
      <c r="ET26" s="66"/>
      <c r="EU26" s="66"/>
      <c r="EV26" s="66"/>
      <c r="EW26" s="66"/>
      <c r="EX26" s="66"/>
      <c r="EY26" s="66"/>
      <c r="EZ26" s="66"/>
      <c r="FA26" s="66"/>
      <c r="FB26" s="66"/>
      <c r="FC26" s="66"/>
      <c r="FD26" s="66"/>
      <c r="FE26" s="66"/>
      <c r="FF26" s="66"/>
      <c r="FG26" s="67"/>
      <c r="FH26" s="66"/>
      <c r="FI26" s="66"/>
      <c r="FJ26" s="53"/>
      <c r="FK26" s="53"/>
      <c r="FL26" s="53"/>
      <c r="FM26" s="53"/>
      <c r="FN26" s="76"/>
      <c r="FO26" s="72" t="str">
        <f t="shared" si="0"/>
        <v/>
      </c>
    </row>
    <row r="27" spans="149:171">
      <c r="ES27" s="66"/>
      <c r="ET27" s="66"/>
      <c r="EU27" s="66"/>
      <c r="EV27" s="66"/>
      <c r="EW27" s="66"/>
      <c r="EX27" s="66"/>
      <c r="EY27" s="66"/>
      <c r="EZ27" s="66"/>
      <c r="FA27" s="66"/>
      <c r="FB27" s="66"/>
      <c r="FC27" s="66"/>
      <c r="FD27" s="66"/>
      <c r="FE27" s="66"/>
      <c r="FF27" s="66"/>
      <c r="FG27" s="67"/>
      <c r="FH27" s="66"/>
      <c r="FI27" s="66"/>
      <c r="FJ27" s="53"/>
      <c r="FK27" s="53"/>
      <c r="FL27" s="53"/>
      <c r="FM27" s="53"/>
      <c r="FN27" s="76"/>
      <c r="FO27" s="72" t="str">
        <f t="shared" si="0"/>
        <v/>
      </c>
    </row>
    <row r="28" spans="149:171">
      <c r="ES28" s="66"/>
      <c r="ET28" s="66"/>
      <c r="EU28" s="66"/>
      <c r="EV28" s="66"/>
      <c r="EW28" s="66"/>
      <c r="EX28" s="66"/>
      <c r="EY28" s="66"/>
      <c r="EZ28" s="66"/>
      <c r="FA28" s="66"/>
      <c r="FB28" s="66"/>
      <c r="FC28" s="66"/>
      <c r="FD28" s="66"/>
      <c r="FE28" s="66"/>
      <c r="FF28" s="66"/>
      <c r="FG28" s="67"/>
      <c r="FH28" s="66"/>
      <c r="FI28" s="66"/>
      <c r="FJ28" s="53"/>
      <c r="FK28" s="53"/>
      <c r="FL28" s="53"/>
      <c r="FM28" s="53"/>
      <c r="FN28" s="76"/>
      <c r="FO28" s="72" t="str">
        <f t="shared" si="0"/>
        <v/>
      </c>
    </row>
    <row r="29" spans="149:171">
      <c r="ES29" s="66"/>
      <c r="ET29" s="66"/>
      <c r="EU29" s="66"/>
      <c r="EV29" s="66"/>
      <c r="EW29" s="66"/>
      <c r="EX29" s="66"/>
      <c r="EY29" s="66"/>
      <c r="EZ29" s="66"/>
      <c r="FA29" s="66"/>
      <c r="FB29" s="66"/>
      <c r="FC29" s="66"/>
      <c r="FD29" s="66"/>
      <c r="FE29" s="66"/>
      <c r="FF29" s="66"/>
      <c r="FG29" s="67"/>
      <c r="FH29" s="66"/>
      <c r="FI29" s="66"/>
      <c r="FJ29" s="53"/>
      <c r="FK29" s="53"/>
      <c r="FL29" s="53"/>
      <c r="FM29" s="53"/>
      <c r="FN29" s="76"/>
      <c r="FO29" s="72" t="str">
        <f t="shared" si="0"/>
        <v/>
      </c>
    </row>
    <row r="30" spans="149:171">
      <c r="ES30" s="66"/>
      <c r="ET30" s="66"/>
      <c r="EU30" s="66"/>
      <c r="EV30" s="66"/>
      <c r="EW30" s="66"/>
      <c r="EX30" s="66"/>
      <c r="EY30" s="66"/>
      <c r="EZ30" s="66"/>
      <c r="FA30" s="66"/>
      <c r="FB30" s="66"/>
      <c r="FC30" s="66"/>
      <c r="FD30" s="66"/>
      <c r="FE30" s="66"/>
      <c r="FF30" s="66"/>
      <c r="FG30" s="67"/>
      <c r="FH30" s="66"/>
      <c r="FI30" s="66"/>
      <c r="FJ30" s="53"/>
      <c r="FK30" s="53"/>
      <c r="FL30" s="53"/>
      <c r="FM30" s="53"/>
      <c r="FN30" s="76"/>
      <c r="FO30" s="72" t="str">
        <f t="shared" si="0"/>
        <v/>
      </c>
    </row>
    <row r="31" spans="149:171">
      <c r="ES31" s="66"/>
      <c r="ET31" s="66"/>
      <c r="EU31" s="66"/>
      <c r="EV31" s="66"/>
      <c r="EW31" s="66"/>
      <c r="EX31" s="66"/>
      <c r="EY31" s="66"/>
      <c r="EZ31" s="66"/>
      <c r="FA31" s="66"/>
      <c r="FB31" s="66"/>
      <c r="FC31" s="66"/>
      <c r="FD31" s="66"/>
      <c r="FE31" s="66"/>
      <c r="FF31" s="66"/>
      <c r="FG31" s="67"/>
      <c r="FH31" s="66"/>
      <c r="FI31" s="66"/>
      <c r="FJ31" s="53"/>
      <c r="FK31" s="53"/>
      <c r="FL31" s="53"/>
      <c r="FM31" s="53"/>
      <c r="FN31" s="76"/>
      <c r="FO31" s="72" t="str">
        <f t="shared" si="0"/>
        <v/>
      </c>
    </row>
    <row r="32" spans="149:171">
      <c r="ES32" s="66"/>
      <c r="ET32" s="66"/>
      <c r="EU32" s="66"/>
      <c r="EV32" s="66"/>
      <c r="EW32" s="66"/>
      <c r="EX32" s="66"/>
      <c r="EY32" s="66"/>
      <c r="EZ32" s="66"/>
      <c r="FA32" s="66"/>
      <c r="FB32" s="66"/>
      <c r="FC32" s="66"/>
      <c r="FD32" s="66"/>
      <c r="FE32" s="66"/>
      <c r="FF32" s="66"/>
      <c r="FG32" s="67"/>
      <c r="FH32" s="66"/>
      <c r="FI32" s="66"/>
      <c r="FJ32" s="53"/>
      <c r="FK32" s="53"/>
      <c r="FL32" s="53"/>
      <c r="FM32" s="53"/>
      <c r="FN32" s="76"/>
      <c r="FO32" s="72" t="str">
        <f t="shared" si="0"/>
        <v/>
      </c>
    </row>
    <row r="33" spans="149:171">
      <c r="ES33" s="66"/>
      <c r="ET33" s="66"/>
      <c r="EU33" s="66"/>
      <c r="EV33" s="66"/>
      <c r="EW33" s="66"/>
      <c r="EX33" s="66"/>
      <c r="EY33" s="66"/>
      <c r="EZ33" s="66"/>
      <c r="FA33" s="66"/>
      <c r="FB33" s="66"/>
      <c r="FC33" s="66"/>
      <c r="FD33" s="66"/>
      <c r="FE33" s="66"/>
      <c r="FF33" s="66"/>
      <c r="FG33" s="67"/>
      <c r="FH33" s="66"/>
      <c r="FI33" s="66"/>
      <c r="FJ33" s="53"/>
      <c r="FK33" s="53"/>
      <c r="FL33" s="53"/>
      <c r="FM33" s="53"/>
      <c r="FN33" s="76"/>
      <c r="FO33" s="72" t="str">
        <f t="shared" si="0"/>
        <v/>
      </c>
    </row>
    <row r="34" spans="149:171">
      <c r="ES34" s="66"/>
      <c r="ET34" s="66"/>
      <c r="EU34" s="66"/>
      <c r="EV34" s="66"/>
      <c r="EW34" s="66"/>
      <c r="EX34" s="66"/>
      <c r="EY34" s="66"/>
      <c r="EZ34" s="66"/>
      <c r="FA34" s="66"/>
      <c r="FB34" s="66"/>
      <c r="FC34" s="66"/>
      <c r="FD34" s="66"/>
      <c r="FE34" s="66"/>
      <c r="FF34" s="66"/>
      <c r="FG34" s="67"/>
      <c r="FH34" s="66"/>
      <c r="FI34" s="66"/>
      <c r="FJ34" s="53"/>
      <c r="FK34" s="53"/>
      <c r="FL34" s="53"/>
      <c r="FM34" s="53"/>
      <c r="FN34" s="76"/>
      <c r="FO34" s="72" t="str">
        <f t="shared" si="0"/>
        <v/>
      </c>
    </row>
    <row r="36" spans="149:171">
      <c r="ES36" s="66"/>
      <c r="ET36" s="66"/>
      <c r="EU36" s="66"/>
      <c r="EV36" s="66"/>
      <c r="EW36" s="66"/>
      <c r="EX36" s="66"/>
      <c r="EY36" s="66"/>
      <c r="EZ36" s="66"/>
      <c r="FA36" s="66"/>
      <c r="FB36" s="66"/>
      <c r="FC36" s="66"/>
      <c r="FD36" s="66"/>
      <c r="FE36" s="66"/>
      <c r="FF36" s="66"/>
      <c r="FG36" s="67"/>
      <c r="FH36" s="66"/>
      <c r="FI36" s="66"/>
      <c r="FJ36" s="53"/>
      <c r="FK36" s="53"/>
      <c r="FL36" s="53"/>
      <c r="FM36" s="53"/>
      <c r="FN36" s="76"/>
      <c r="FO36" s="72" t="str">
        <f t="shared" ref="FO36:FO63" si="1">IF(OR(FH36="",FG36=""),"",126.36+(4.0994*(FG36*10))-(0.01996*(FG36*10)^2))</f>
        <v/>
      </c>
    </row>
    <row r="37" spans="149:171">
      <c r="ES37" s="66"/>
      <c r="ET37" s="66"/>
      <c r="EU37" s="66"/>
      <c r="EV37" s="66"/>
      <c r="EW37" s="66"/>
      <c r="EX37" s="66"/>
      <c r="EY37" s="66"/>
      <c r="EZ37" s="66"/>
      <c r="FA37" s="66"/>
      <c r="FB37" s="66"/>
      <c r="FC37" s="66"/>
      <c r="FD37" s="66"/>
      <c r="FE37" s="66"/>
      <c r="FF37" s="66"/>
      <c r="FG37" s="67"/>
      <c r="FH37" s="66"/>
      <c r="FI37" s="66"/>
      <c r="FJ37" s="53"/>
      <c r="FK37" s="53"/>
      <c r="FL37" s="53"/>
      <c r="FM37" s="53"/>
      <c r="FN37" s="76"/>
      <c r="FO37" s="72" t="str">
        <f t="shared" si="1"/>
        <v/>
      </c>
    </row>
    <row r="38" spans="149:171">
      <c r="ES38" s="66"/>
      <c r="ET38" s="66"/>
      <c r="EU38" s="66"/>
      <c r="EV38" s="66"/>
      <c r="EW38" s="66"/>
      <c r="EX38" s="66"/>
      <c r="EY38" s="66"/>
      <c r="EZ38" s="66"/>
      <c r="FA38" s="66"/>
      <c r="FB38" s="66"/>
      <c r="FC38" s="66"/>
      <c r="FD38" s="66"/>
      <c r="FE38" s="66"/>
      <c r="FF38" s="66"/>
      <c r="FG38" s="67"/>
      <c r="FH38" s="66"/>
      <c r="FI38" s="66"/>
      <c r="FJ38" s="53"/>
      <c r="FK38" s="53"/>
      <c r="FL38" s="53"/>
      <c r="FM38" s="53"/>
      <c r="FN38" s="76"/>
      <c r="FO38" s="72" t="str">
        <f t="shared" si="1"/>
        <v/>
      </c>
    </row>
    <row r="39" spans="149:171">
      <c r="ES39" s="66"/>
      <c r="ET39" s="66"/>
      <c r="EU39" s="66"/>
      <c r="EV39" s="66"/>
      <c r="EW39" s="66"/>
      <c r="EX39" s="66"/>
      <c r="EY39" s="66"/>
      <c r="EZ39" s="66"/>
      <c r="FA39" s="66"/>
      <c r="FB39" s="66"/>
      <c r="FC39" s="66"/>
      <c r="FD39" s="66"/>
      <c r="FE39" s="66"/>
      <c r="FF39" s="66"/>
      <c r="FG39" s="67"/>
      <c r="FH39" s="66"/>
      <c r="FI39" s="66"/>
      <c r="FJ39" s="53"/>
      <c r="FK39" s="53"/>
      <c r="FL39" s="53"/>
      <c r="FM39" s="53"/>
      <c r="FN39" s="76"/>
      <c r="FO39" s="72" t="str">
        <f t="shared" si="1"/>
        <v/>
      </c>
    </row>
    <row r="40" spans="149:171">
      <c r="ES40" s="66"/>
      <c r="ET40" s="66"/>
      <c r="EU40" s="66"/>
      <c r="EV40" s="66"/>
      <c r="EW40" s="66"/>
      <c r="EX40" s="66"/>
      <c r="EY40" s="66"/>
      <c r="EZ40" s="66"/>
      <c r="FA40" s="66"/>
      <c r="FB40" s="66"/>
      <c r="FC40" s="66"/>
      <c r="FD40" s="66"/>
      <c r="FE40" s="66"/>
      <c r="FF40" s="66"/>
      <c r="FG40" s="67"/>
      <c r="FH40" s="66"/>
      <c r="FI40" s="66"/>
      <c r="FJ40" s="53"/>
      <c r="FK40" s="53"/>
      <c r="FL40" s="53"/>
      <c r="FM40" s="53"/>
      <c r="FN40" s="76"/>
      <c r="FO40" s="72" t="str">
        <f t="shared" si="1"/>
        <v/>
      </c>
    </row>
    <row r="41" spans="149:171">
      <c r="ES41" s="66"/>
      <c r="ET41" s="66"/>
      <c r="EU41" s="66"/>
      <c r="EV41" s="66"/>
      <c r="EW41" s="66"/>
      <c r="EX41" s="66"/>
      <c r="EY41" s="66"/>
      <c r="EZ41" s="66"/>
      <c r="FA41" s="66"/>
      <c r="FB41" s="66"/>
      <c r="FC41" s="66"/>
      <c r="FD41" s="66"/>
      <c r="FE41" s="66"/>
      <c r="FF41" s="66"/>
      <c r="FG41" s="67"/>
      <c r="FH41" s="66"/>
      <c r="FI41" s="66"/>
      <c r="FJ41" s="53"/>
      <c r="FK41" s="53"/>
      <c r="FL41" s="53"/>
      <c r="FM41" s="53"/>
      <c r="FN41" s="76"/>
      <c r="FO41" s="72" t="str">
        <f t="shared" si="1"/>
        <v/>
      </c>
    </row>
    <row r="42" spans="149:171">
      <c r="ES42" s="66"/>
      <c r="ET42" s="66"/>
      <c r="EU42" s="66"/>
      <c r="EV42" s="66"/>
      <c r="EW42" s="66"/>
      <c r="EX42" s="66"/>
      <c r="EY42" s="66"/>
      <c r="EZ42" s="66"/>
      <c r="FA42" s="66"/>
      <c r="FB42" s="66"/>
      <c r="FC42" s="66"/>
      <c r="FD42" s="66"/>
      <c r="FE42" s="66"/>
      <c r="FF42" s="66"/>
      <c r="FG42" s="67"/>
      <c r="FH42" s="66"/>
      <c r="FI42" s="66"/>
      <c r="FJ42" s="53"/>
      <c r="FK42" s="53"/>
      <c r="FL42" s="53"/>
      <c r="FM42" s="53"/>
      <c r="FN42" s="76"/>
      <c r="FO42" s="72" t="str">
        <f t="shared" si="1"/>
        <v/>
      </c>
    </row>
    <row r="43" spans="149:171">
      <c r="ES43" s="66"/>
      <c r="ET43" s="66"/>
      <c r="EU43" s="66"/>
      <c r="EV43" s="66"/>
      <c r="EW43" s="66"/>
      <c r="EX43" s="66"/>
      <c r="EY43" s="66"/>
      <c r="EZ43" s="66"/>
      <c r="FA43" s="66"/>
      <c r="FB43" s="66"/>
      <c r="FC43" s="66"/>
      <c r="FD43" s="66"/>
      <c r="FE43" s="66"/>
      <c r="FF43" s="66"/>
      <c r="FG43" s="67"/>
      <c r="FH43" s="66"/>
      <c r="FI43" s="66"/>
      <c r="FJ43" s="53"/>
      <c r="FK43" s="53"/>
      <c r="FL43" s="53"/>
      <c r="FM43" s="53"/>
      <c r="FN43" s="76"/>
      <c r="FO43" s="72" t="str">
        <f t="shared" si="1"/>
        <v/>
      </c>
    </row>
    <row r="44" spans="149:171">
      <c r="ES44" s="66"/>
      <c r="ET44" s="66"/>
      <c r="EU44" s="66"/>
      <c r="EV44" s="66"/>
      <c r="EW44" s="66"/>
      <c r="EX44" s="66"/>
      <c r="EY44" s="66"/>
      <c r="EZ44" s="66"/>
      <c r="FA44" s="66"/>
      <c r="FB44" s="66"/>
      <c r="FC44" s="66"/>
      <c r="FD44" s="66"/>
      <c r="FE44" s="66"/>
      <c r="FF44" s="66"/>
      <c r="FG44" s="67"/>
      <c r="FH44" s="66"/>
      <c r="FI44" s="66"/>
      <c r="FJ44" s="53"/>
      <c r="FK44" s="53"/>
      <c r="FL44" s="53"/>
      <c r="FM44" s="53"/>
      <c r="FN44" s="76"/>
      <c r="FO44" s="72" t="str">
        <f t="shared" si="1"/>
        <v/>
      </c>
    </row>
    <row r="45" spans="149:171">
      <c r="ES45" s="66"/>
      <c r="ET45" s="66"/>
      <c r="EU45" s="66"/>
      <c r="EV45" s="66"/>
      <c r="EW45" s="66"/>
      <c r="EX45" s="66"/>
      <c r="EY45" s="66"/>
      <c r="EZ45" s="66"/>
      <c r="FA45" s="66"/>
      <c r="FB45" s="66"/>
      <c r="FC45" s="66"/>
      <c r="FD45" s="66"/>
      <c r="FE45" s="66"/>
      <c r="FF45" s="66"/>
      <c r="FG45" s="67"/>
      <c r="FH45" s="66"/>
      <c r="FI45" s="66"/>
      <c r="FJ45" s="53"/>
      <c r="FK45" s="53"/>
      <c r="FL45" s="53"/>
      <c r="FM45" s="53"/>
      <c r="FN45" s="76"/>
      <c r="FO45" s="72" t="str">
        <f t="shared" si="1"/>
        <v/>
      </c>
    </row>
    <row r="46" spans="149:171">
      <c r="ES46" s="66"/>
      <c r="ET46" s="66"/>
      <c r="EU46" s="66"/>
      <c r="EV46" s="66"/>
      <c r="EW46" s="66"/>
      <c r="EX46" s="66"/>
      <c r="EY46" s="66"/>
      <c r="EZ46" s="66"/>
      <c r="FA46" s="66"/>
      <c r="FB46" s="66"/>
      <c r="FC46" s="66"/>
      <c r="FD46" s="66"/>
      <c r="FE46" s="66"/>
      <c r="FF46" s="66"/>
      <c r="FG46" s="67"/>
      <c r="FH46" s="66"/>
      <c r="FI46" s="66"/>
      <c r="FJ46" s="53"/>
      <c r="FK46" s="53"/>
      <c r="FL46" s="53"/>
      <c r="FM46" s="53"/>
      <c r="FN46" s="76"/>
      <c r="FO46" s="72" t="str">
        <f t="shared" si="1"/>
        <v/>
      </c>
    </row>
    <row r="47" spans="149:171">
      <c r="ES47" s="66"/>
      <c r="ET47" s="66"/>
      <c r="EU47" s="66"/>
      <c r="EV47" s="66"/>
      <c r="EW47" s="66"/>
      <c r="EX47" s="66"/>
      <c r="EY47" s="66"/>
      <c r="EZ47" s="66"/>
      <c r="FA47" s="66"/>
      <c r="FB47" s="66"/>
      <c r="FC47" s="66"/>
      <c r="FD47" s="66"/>
      <c r="FE47" s="66"/>
      <c r="FF47" s="66"/>
      <c r="FG47" s="67"/>
      <c r="FH47" s="66"/>
      <c r="FI47" s="66"/>
      <c r="FJ47" s="53"/>
      <c r="FK47" s="53"/>
      <c r="FL47" s="53"/>
      <c r="FM47" s="53"/>
      <c r="FN47" s="76"/>
      <c r="FO47" s="72" t="str">
        <f t="shared" si="1"/>
        <v/>
      </c>
    </row>
    <row r="48" spans="149:171">
      <c r="ES48" s="66"/>
      <c r="ET48" s="66"/>
      <c r="EU48" s="66"/>
      <c r="EV48" s="66"/>
      <c r="EW48" s="66"/>
      <c r="EX48" s="66"/>
      <c r="EY48" s="66"/>
      <c r="EZ48" s="66"/>
      <c r="FA48" s="66"/>
      <c r="FB48" s="66"/>
      <c r="FC48" s="66"/>
      <c r="FD48" s="66"/>
      <c r="FE48" s="66"/>
      <c r="FF48" s="66"/>
      <c r="FG48" s="67"/>
      <c r="FH48" s="66"/>
      <c r="FI48" s="66"/>
      <c r="FJ48" s="53"/>
      <c r="FK48" s="53"/>
      <c r="FL48" s="53"/>
      <c r="FM48" s="53"/>
      <c r="FN48" s="76"/>
      <c r="FO48" s="72" t="str">
        <f t="shared" si="1"/>
        <v/>
      </c>
    </row>
    <row r="49" spans="1:175">
      <c r="ES49" s="66"/>
      <c r="ET49" s="66"/>
      <c r="EU49" s="66"/>
      <c r="EV49" s="66"/>
      <c r="EW49" s="66"/>
      <c r="EX49" s="66"/>
      <c r="EY49" s="66"/>
      <c r="EZ49" s="66"/>
      <c r="FA49" s="66"/>
      <c r="FB49" s="66"/>
      <c r="FC49" s="66"/>
      <c r="FD49" s="66"/>
      <c r="FE49" s="66"/>
      <c r="FF49" s="66"/>
      <c r="FG49" s="67"/>
      <c r="FH49" s="66"/>
      <c r="FI49" s="66"/>
      <c r="FJ49" s="53"/>
      <c r="FK49" s="53"/>
      <c r="FL49" s="53"/>
      <c r="FM49" s="53"/>
      <c r="FN49" s="76"/>
      <c r="FO49" s="72" t="str">
        <f t="shared" si="1"/>
        <v/>
      </c>
    </row>
    <row r="50" spans="1:175">
      <c r="ES50" s="66"/>
      <c r="ET50" s="66"/>
      <c r="EU50" s="66"/>
      <c r="EV50" s="66"/>
      <c r="EW50" s="66"/>
      <c r="EX50" s="66"/>
      <c r="EY50" s="66"/>
      <c r="EZ50" s="66"/>
      <c r="FA50" s="66"/>
      <c r="FB50" s="66"/>
      <c r="FC50" s="66"/>
      <c r="FD50" s="66"/>
      <c r="FE50" s="66"/>
      <c r="FF50" s="66"/>
      <c r="FG50" s="67"/>
      <c r="FH50" s="66"/>
      <c r="FI50" s="66"/>
      <c r="FJ50" s="53"/>
      <c r="FK50" s="53"/>
      <c r="FL50" s="53"/>
      <c r="FM50" s="53"/>
      <c r="FN50" s="76"/>
      <c r="FO50" s="72" t="str">
        <f t="shared" si="1"/>
        <v/>
      </c>
    </row>
    <row r="51" spans="1:175">
      <c r="ES51" s="66"/>
      <c r="ET51" s="66"/>
      <c r="EU51" s="66"/>
      <c r="EV51" s="66"/>
      <c r="EW51" s="66"/>
      <c r="EX51" s="66"/>
      <c r="EY51" s="66"/>
      <c r="EZ51" s="66"/>
      <c r="FA51" s="66"/>
      <c r="FB51" s="66"/>
      <c r="FC51" s="66"/>
      <c r="FD51" s="66"/>
      <c r="FE51" s="66"/>
      <c r="FF51" s="66"/>
      <c r="FG51" s="67"/>
      <c r="FH51" s="66"/>
      <c r="FI51" s="66"/>
      <c r="FJ51" s="53"/>
      <c r="FK51" s="53"/>
      <c r="FL51" s="53"/>
      <c r="FM51" s="53"/>
      <c r="FN51" s="76"/>
      <c r="FO51" s="72" t="str">
        <f t="shared" si="1"/>
        <v/>
      </c>
    </row>
    <row r="52" spans="1:175">
      <c r="ES52" s="66"/>
      <c r="ET52" s="66"/>
      <c r="EU52" s="66"/>
      <c r="EV52" s="66"/>
      <c r="EW52" s="66"/>
      <c r="EX52" s="66"/>
      <c r="EY52" s="66"/>
      <c r="EZ52" s="66"/>
      <c r="FA52" s="66"/>
      <c r="FB52" s="66"/>
      <c r="FC52" s="66"/>
      <c r="FD52" s="66"/>
      <c r="FE52" s="66"/>
      <c r="FF52" s="66"/>
      <c r="FG52" s="67"/>
      <c r="FH52" s="66"/>
      <c r="FI52" s="66"/>
      <c r="FJ52" s="53"/>
      <c r="FK52" s="53"/>
      <c r="FL52" s="53"/>
      <c r="FM52" s="53"/>
      <c r="FN52" s="76"/>
      <c r="FO52" s="72" t="str">
        <f t="shared" si="1"/>
        <v/>
      </c>
    </row>
    <row r="53" spans="1:175">
      <c r="ES53" s="66"/>
      <c r="ET53" s="66"/>
      <c r="EU53" s="66"/>
      <c r="EV53" s="66"/>
      <c r="EW53" s="66"/>
      <c r="EX53" s="66"/>
      <c r="EY53" s="66"/>
      <c r="EZ53" s="66"/>
      <c r="FA53" s="66"/>
      <c r="FB53" s="66"/>
      <c r="FC53" s="66"/>
      <c r="FD53" s="66"/>
      <c r="FE53" s="66"/>
      <c r="FF53" s="66"/>
      <c r="FG53" s="67"/>
      <c r="FH53" s="66"/>
      <c r="FI53" s="66"/>
      <c r="FJ53" s="53"/>
      <c r="FK53" s="53"/>
      <c r="FL53" s="53"/>
      <c r="FM53" s="53"/>
      <c r="FN53" s="76"/>
      <c r="FO53" s="72" t="str">
        <f t="shared" si="1"/>
        <v/>
      </c>
    </row>
    <row r="54" spans="1:175">
      <c r="ES54" s="66"/>
      <c r="ET54" s="66"/>
      <c r="EU54" s="66"/>
      <c r="EV54" s="66"/>
      <c r="EW54" s="66"/>
      <c r="EX54" s="66"/>
      <c r="EY54" s="66"/>
      <c r="EZ54" s="66"/>
      <c r="FA54" s="66"/>
      <c r="FB54" s="66"/>
      <c r="FC54" s="66"/>
      <c r="FD54" s="66"/>
      <c r="FE54" s="66"/>
      <c r="FF54" s="66"/>
      <c r="FG54" s="67"/>
      <c r="FH54" s="66"/>
      <c r="FI54" s="66"/>
      <c r="FJ54" s="53"/>
      <c r="FK54" s="53"/>
      <c r="FL54" s="53"/>
      <c r="FM54" s="53"/>
      <c r="FN54" s="76"/>
      <c r="FO54" s="72" t="str">
        <f t="shared" si="1"/>
        <v/>
      </c>
    </row>
    <row r="55" spans="1:175">
      <c r="ES55" s="66"/>
      <c r="ET55" s="66"/>
      <c r="EU55" s="66"/>
      <c r="EV55" s="66"/>
      <c r="EW55" s="66"/>
      <c r="EX55" s="66"/>
      <c r="EY55" s="66"/>
      <c r="EZ55" s="66"/>
      <c r="FA55" s="66"/>
      <c r="FB55" s="66"/>
      <c r="FC55" s="66"/>
      <c r="FD55" s="66"/>
      <c r="FE55" s="66"/>
      <c r="FF55" s="66"/>
      <c r="FG55" s="67"/>
      <c r="FH55" s="66"/>
      <c r="FI55" s="66"/>
      <c r="FJ55" s="53"/>
      <c r="FK55" s="53"/>
      <c r="FL55" s="53"/>
      <c r="FM55" s="53"/>
      <c r="FN55" s="76"/>
      <c r="FO55" s="72" t="str">
        <f t="shared" si="1"/>
        <v/>
      </c>
    </row>
    <row r="56" spans="1:175">
      <c r="ES56" s="66"/>
      <c r="ET56" s="66"/>
      <c r="EU56" s="66"/>
      <c r="EV56" s="66"/>
      <c r="EW56" s="66"/>
      <c r="EX56" s="66"/>
      <c r="EY56" s="66"/>
      <c r="EZ56" s="66"/>
      <c r="FA56" s="66"/>
      <c r="FB56" s="66"/>
      <c r="FC56" s="66"/>
      <c r="FD56" s="66"/>
      <c r="FE56" s="66"/>
      <c r="FF56" s="66"/>
      <c r="FG56" s="67"/>
      <c r="FH56" s="66"/>
      <c r="FI56" s="66"/>
      <c r="FJ56" s="53"/>
      <c r="FK56" s="53"/>
      <c r="FL56" s="53"/>
      <c r="FM56" s="53"/>
      <c r="FN56" s="76"/>
      <c r="FO56" s="72" t="str">
        <f t="shared" si="1"/>
        <v/>
      </c>
    </row>
    <row r="57" spans="1:175">
      <c r="ES57" s="66"/>
      <c r="ET57" s="66"/>
      <c r="EU57" s="66"/>
      <c r="EV57" s="66"/>
      <c r="EW57" s="66"/>
      <c r="EX57" s="66"/>
      <c r="EY57" s="66"/>
      <c r="EZ57" s="66"/>
      <c r="FA57" s="66"/>
      <c r="FB57" s="66"/>
      <c r="FC57" s="66"/>
      <c r="FD57" s="66"/>
      <c r="FE57" s="66"/>
      <c r="FF57" s="66"/>
      <c r="FG57" s="67"/>
      <c r="FH57" s="66"/>
      <c r="FI57" s="66"/>
      <c r="FJ57" s="53"/>
      <c r="FK57" s="53"/>
      <c r="FL57" s="53"/>
      <c r="FM57" s="53"/>
      <c r="FN57" s="76"/>
      <c r="FO57" s="72" t="str">
        <f t="shared" si="1"/>
        <v/>
      </c>
    </row>
    <row r="58" spans="1:175">
      <c r="ES58" s="66"/>
      <c r="ET58" s="66"/>
      <c r="EU58" s="66"/>
      <c r="EV58" s="66"/>
      <c r="EW58" s="66"/>
      <c r="EX58" s="66"/>
      <c r="EY58" s="66"/>
      <c r="EZ58" s="66"/>
      <c r="FA58" s="66"/>
      <c r="FB58" s="66"/>
      <c r="FC58" s="66"/>
      <c r="FD58" s="66"/>
      <c r="FE58" s="66"/>
      <c r="FF58" s="66"/>
      <c r="FG58" s="67"/>
      <c r="FH58" s="66"/>
      <c r="FI58" s="66"/>
      <c r="FJ58" s="53"/>
      <c r="FK58" s="53"/>
      <c r="FL58" s="53"/>
      <c r="FM58" s="53"/>
      <c r="FN58" s="76"/>
      <c r="FO58" s="72" t="str">
        <f t="shared" si="1"/>
        <v/>
      </c>
    </row>
    <row r="59" spans="1:175" ht="25.5">
      <c r="A59">
        <f>'Single Field'!C60</f>
        <v>0</v>
      </c>
      <c r="B59">
        <f>'Single Field'!C49</f>
        <v>0</v>
      </c>
      <c r="C59">
        <f>'Single Field'!C51</f>
        <v>0</v>
      </c>
      <c r="D59">
        <f>'Single Field'!C52</f>
        <v>0</v>
      </c>
      <c r="E59">
        <f>'Single Field'!C54</f>
        <v>0</v>
      </c>
      <c r="F59">
        <f>'Single Field'!G54</f>
        <v>0</v>
      </c>
      <c r="G59">
        <f>'Single Field'!I54</f>
        <v>0</v>
      </c>
      <c r="I59">
        <f>'Single Field'!G60</f>
        <v>0</v>
      </c>
      <c r="J59">
        <f>'Single Field'!C62</f>
        <v>2010</v>
      </c>
      <c r="K59">
        <f>'Single Field'!G62</f>
        <v>2009</v>
      </c>
      <c r="L59">
        <f>'Single Field'!C64</f>
        <v>0</v>
      </c>
      <c r="M59">
        <f>'Single Field'!G64</f>
        <v>0</v>
      </c>
      <c r="N59">
        <f>'Single Field'!C66</f>
        <v>0</v>
      </c>
      <c r="O59">
        <f>'Single Field'!G66</f>
        <v>0</v>
      </c>
      <c r="P59">
        <f>'Single Field'!C69</f>
        <v>0</v>
      </c>
      <c r="Q59">
        <f>'Single Field'!C70</f>
        <v>0</v>
      </c>
      <c r="R59">
        <f>'Single Field'!C71</f>
        <v>2010</v>
      </c>
      <c r="S59">
        <f>'Single Field'!G73</f>
        <v>0</v>
      </c>
      <c r="T59" t="str">
        <f>'Single Field'!F73</f>
        <v>%</v>
      </c>
      <c r="U59" t="str">
        <f>'Single Field'!G72</f>
        <v>Fertilizer #3</v>
      </c>
      <c r="V59" t="str">
        <f>'Single Field'!F72</f>
        <v>Units</v>
      </c>
      <c r="W59">
        <f>'Single Field'!G71</f>
        <v>0</v>
      </c>
      <c r="X59">
        <f>'Single Field'!F71</f>
        <v>0</v>
      </c>
      <c r="Y59">
        <f>'Single Field'!G70</f>
        <v>0</v>
      </c>
      <c r="Z59">
        <f>'Single Field'!F70</f>
        <v>0</v>
      </c>
      <c r="AA59">
        <f>'Single Field'!G69</f>
        <v>0</v>
      </c>
      <c r="AB59">
        <f>'Single Field'!F69</f>
        <v>0</v>
      </c>
      <c r="AC59">
        <f>IF('Single Field'!C76=Lists!Q39,Lists!Q39,IF('Single Field'!C77=Lists!Q40,Lists!Q40,IF('Single Field'!C78=Lists!Q41,Lists!Q41,IF('Single Field'!C79=Lists!Q42,Lists!Q42,""))))</f>
        <v>0</v>
      </c>
      <c r="AD59" t="str">
        <f>IF('Single Field'!F76="x",'Single Field'!E76,IF('Single Field'!F77="x",'Single Field'!E77,IF('Single Field'!F78="x",'Single Field'!E78,IF('Single Field'!F79="x",'Single Field'!G79,""))))</f>
        <v/>
      </c>
      <c r="AE59" t="str">
        <f>IF('Single Field'!H76="x",'Single Field'!G76,IF('Single Field'!H77="x",'Single Field'!G77,IF('Single Field'!H78="x",'Single Field'!I78,"")))</f>
        <v/>
      </c>
      <c r="AF59">
        <f>'Single Field'!C82</f>
        <v>0</v>
      </c>
      <c r="AG59">
        <f>'Single Field'!C83</f>
        <v>0</v>
      </c>
      <c r="AH59">
        <f>'Single Field'!C84</f>
        <v>0</v>
      </c>
      <c r="AI59">
        <f>'Single Field'!C85</f>
        <v>0</v>
      </c>
      <c r="AJ59" t="str">
        <f>IF('Single Field'!C88="x",'Single Field'!B88,IF('Single Field'!C89="x",'Single Field'!B89,IF('Single Field'!C90="x",'Single Field'!B90,IF('Single Field'!C91="x",'Single Field'!B91,IF('Single Field'!C92="x",'Single Field'!B92,IF('Single Field'!C93="x",'Single Field'!B93,IF('Single Field'!C94="x",'Single Field'!B94,"")))))))</f>
        <v/>
      </c>
      <c r="AK59">
        <f>'Single Field'!C95</f>
        <v>0</v>
      </c>
      <c r="AL59">
        <f>'Single Field'!C98</f>
        <v>0</v>
      </c>
      <c r="AM59">
        <f>'Single Field'!D98</f>
        <v>0</v>
      </c>
      <c r="AN59">
        <f>'Single Field'!C99</f>
        <v>0</v>
      </c>
      <c r="AO59">
        <f>'Single Field'!D99</f>
        <v>0</v>
      </c>
      <c r="AP59" s="49">
        <f>'Single Field'!C100</f>
        <v>0</v>
      </c>
      <c r="AQ59">
        <f>'Single Field'!D100</f>
        <v>0</v>
      </c>
      <c r="AR59" s="49">
        <f>'Single Field'!C101</f>
        <v>0</v>
      </c>
      <c r="AS59">
        <f>'Single Field'!D101</f>
        <v>0</v>
      </c>
      <c r="AT59" s="49">
        <f>'Single Field'!C102</f>
        <v>0</v>
      </c>
      <c r="AU59">
        <f>'Single Field'!D102</f>
        <v>0</v>
      </c>
      <c r="AV59" s="49">
        <f>'Single Field'!C103</f>
        <v>0</v>
      </c>
      <c r="AW59" s="30">
        <f>'Single Field'!D103</f>
        <v>0</v>
      </c>
      <c r="AX59">
        <f>'Single Field'!E82</f>
        <v>0</v>
      </c>
      <c r="AY59">
        <f>'Single Field'!E83</f>
        <v>0</v>
      </c>
      <c r="AZ59">
        <f>'Single Field'!E84</f>
        <v>0</v>
      </c>
      <c r="BA59">
        <f>'Single Field'!E85</f>
        <v>0</v>
      </c>
      <c r="BB59" t="str">
        <f>IF('Single Field'!E88="x",'Single Field'!B88,IF('Single Field'!E89="x",'Single Field'!B89,IF('Single Field'!E90="x",'Single Field'!B90,IF('Single Field'!E91="x",'Single Field'!B91,IF('Single Field'!E92="x",'Single Field'!B92,IF('Single Field'!E93="x",'Single Field'!B93,IF('Single Field'!E94="x",'Single Field'!B94,"")))))))</f>
        <v/>
      </c>
      <c r="BC59">
        <f>'Single Field'!E95</f>
        <v>0</v>
      </c>
      <c r="BD59">
        <f>'Single Field'!E98</f>
        <v>0</v>
      </c>
      <c r="BE59">
        <f>'Single Field'!F98</f>
        <v>0</v>
      </c>
      <c r="BF59">
        <f>'Single Field'!E99</f>
        <v>0</v>
      </c>
      <c r="BG59">
        <f>'Single Field'!F99</f>
        <v>0</v>
      </c>
      <c r="BH59" s="49">
        <f>'Single Field'!E100</f>
        <v>0</v>
      </c>
      <c r="BI59">
        <f>'Single Field'!F100</f>
        <v>0</v>
      </c>
      <c r="BJ59" s="49">
        <f>'Single Field'!E101</f>
        <v>0</v>
      </c>
      <c r="BK59">
        <f>'Single Field'!F101</f>
        <v>0</v>
      </c>
      <c r="BL59" s="49">
        <f>'Single Field'!E102</f>
        <v>0</v>
      </c>
      <c r="BM59">
        <f>'Single Field'!F102</f>
        <v>0</v>
      </c>
      <c r="BN59" s="49">
        <f>'Single Field'!E103</f>
        <v>0</v>
      </c>
      <c r="BO59" s="30">
        <f>'Single Field'!F103</f>
        <v>0</v>
      </c>
      <c r="BP59">
        <f>'Single Field'!G82</f>
        <v>0</v>
      </c>
      <c r="BQ59">
        <f>'Single Field'!G83</f>
        <v>0</v>
      </c>
      <c r="BR59">
        <f>'Single Field'!G84</f>
        <v>0</v>
      </c>
      <c r="BS59">
        <f>'Single Field'!G85</f>
        <v>0</v>
      </c>
      <c r="BT59" t="str">
        <f>IF('Single Field'!I88="x",'Single Field'!B88,IF('Single Field'!I89="x",'Single Field'!B89,IF('Single Field'!G90="x",'Single Field'!B90,IF('Single Field'!G91="x",'Single Field'!B91,IF('Single Field'!G92="x",'Single Field'!B92,IF('Single Field'!G93="x",'Single Field'!B93,IF('Single Field'!G94="x",'Single Field'!B94,"")))))))</f>
        <v/>
      </c>
      <c r="BU59">
        <f>'Single Field'!G95</f>
        <v>0</v>
      </c>
      <c r="BV59">
        <f>'Single Field'!G98</f>
        <v>0</v>
      </c>
      <c r="BW59">
        <f>'Single Field'!H98</f>
        <v>0</v>
      </c>
      <c r="BX59">
        <f>'Single Field'!G99</f>
        <v>0</v>
      </c>
      <c r="BY59">
        <f>'Single Field'!H99</f>
        <v>0</v>
      </c>
      <c r="BZ59" s="49">
        <f>'Single Field'!G100</f>
        <v>0</v>
      </c>
      <c r="CA59">
        <f>'Single Field'!H100</f>
        <v>0</v>
      </c>
      <c r="CB59" s="49">
        <f>'Single Field'!G101</f>
        <v>0</v>
      </c>
      <c r="CC59">
        <f>'Single Field'!H101</f>
        <v>0</v>
      </c>
      <c r="CD59" s="49">
        <f>'Single Field'!G102</f>
        <v>0</v>
      </c>
      <c r="CE59">
        <f>'Single Field'!H102</f>
        <v>0</v>
      </c>
      <c r="CF59" s="49">
        <f>'Single Field'!G103</f>
        <v>0</v>
      </c>
      <c r="CG59" s="30">
        <f>'Single Field'!H103</f>
        <v>0</v>
      </c>
      <c r="CH59">
        <f>'Single Field'!I82</f>
        <v>0</v>
      </c>
      <c r="CI59">
        <f>'Single Field'!I83</f>
        <v>0</v>
      </c>
      <c r="CJ59">
        <f>'Single Field'!I84</f>
        <v>0</v>
      </c>
      <c r="CK59">
        <f>'Single Field'!I85</f>
        <v>0</v>
      </c>
      <c r="CL59" t="e">
        <f>IF('Single Field'!#REF!="x",'Single Field'!B88,IF('Single Field'!#REF!="x",'Single Field'!B89,IF('Single Field'!I90="x",'Single Field'!B90,IF('Single Field'!I91="x",'Single Field'!B91,IF('Single Field'!I92="x",'Single Field'!B92,IF('Single Field'!I93="x",'Single Field'!B93,IF('Single Field'!I94="x",'Single Field'!B94,"")))))))</f>
        <v>#REF!</v>
      </c>
      <c r="CM59">
        <f>'Single Field'!I95</f>
        <v>0</v>
      </c>
      <c r="CN59">
        <f>'Single Field'!I98</f>
        <v>0</v>
      </c>
      <c r="CO59">
        <f>'Single Field'!J98</f>
        <v>0</v>
      </c>
      <c r="CP59">
        <f>'Single Field'!I99</f>
        <v>0</v>
      </c>
      <c r="CQ59">
        <f>'Single Field'!J99</f>
        <v>0</v>
      </c>
      <c r="CR59" s="49">
        <f>'Single Field'!I100</f>
        <v>0</v>
      </c>
      <c r="CS59">
        <f>'Single Field'!J100</f>
        <v>0</v>
      </c>
      <c r="CT59" s="49">
        <f>'Single Field'!I101</f>
        <v>0</v>
      </c>
      <c r="CU59">
        <f>'Single Field'!J101</f>
        <v>0</v>
      </c>
      <c r="CV59" s="49">
        <f>'Single Field'!I102</f>
        <v>0</v>
      </c>
      <c r="CW59">
        <f>'Single Field'!J102</f>
        <v>0</v>
      </c>
      <c r="CX59" s="49">
        <f>'Single Field'!I103</f>
        <v>0</v>
      </c>
      <c r="CY59" s="30">
        <f>'Single Field'!J103</f>
        <v>0</v>
      </c>
      <c r="CZ59">
        <f>'Single Field'!C108</f>
        <v>0</v>
      </c>
      <c r="DA59" t="str">
        <f>'Single Field'!C109</f>
        <v>K (lbs/acre)                                              (Morgan Extraction or Converted Equivalent)</v>
      </c>
      <c r="DB59">
        <f>'Single Field'!C110</f>
        <v>0</v>
      </c>
      <c r="DC59" t="str">
        <f>'Single Field'!E111</f>
        <v>Mn (lbs/acre)</v>
      </c>
      <c r="DD59" t="e">
        <f>'Single Field'!#REF!</f>
        <v>#REF!</v>
      </c>
      <c r="DE59">
        <f>'Single Field'!E112</f>
        <v>0</v>
      </c>
      <c r="DF59" t="str">
        <f>'Single Field'!I111</f>
        <v>OM (%)</v>
      </c>
      <c r="DG59" t="e">
        <f>'Single Field'!#REF!</f>
        <v>#REF!</v>
      </c>
      <c r="DH59" t="str">
        <f>'Single Field'!E109</f>
        <v>Mg (lbs/acre)</v>
      </c>
      <c r="DI59">
        <f>'Single Field'!E110</f>
        <v>0</v>
      </c>
      <c r="DJ59" t="str">
        <f>'Single Field'!G111</f>
        <v>Zn (lbs/acre)</v>
      </c>
      <c r="DK59">
        <f>'Single Field'!H111</f>
        <v>0</v>
      </c>
      <c r="DL59">
        <f>'Single Field'!G112</f>
        <v>0</v>
      </c>
      <c r="DM59" t="str">
        <f>'Single Field'!I113</f>
        <v>PSNT (ppm)</v>
      </c>
      <c r="DN59">
        <f>'Single Field'!E108</f>
        <v>0</v>
      </c>
      <c r="DO59" t="str">
        <f>'Single Field'!G109</f>
        <v>Ca (lbs/acre)</v>
      </c>
      <c r="DP59">
        <f>'Single Field'!G110</f>
        <v>0</v>
      </c>
      <c r="DQ59" t="e">
        <f>'Single Field'!#REF!</f>
        <v>#REF!</v>
      </c>
      <c r="DR59" t="e">
        <f>'Single Field'!#REF!</f>
        <v>#REF!</v>
      </c>
      <c r="DS59" t="e">
        <f>'Single Field'!#REF!</f>
        <v>#REF!</v>
      </c>
      <c r="DT59" t="str">
        <f>'Single Field'!E113</f>
        <v>ISNT-N (ppm)</v>
      </c>
      <c r="DU59">
        <f>'Single Field'!C120</f>
        <v>0</v>
      </c>
      <c r="DV59">
        <f>'Single Field'!E120</f>
        <v>0</v>
      </c>
      <c r="DW59">
        <f>'Single Field'!G120</f>
        <v>0</v>
      </c>
      <c r="DX59">
        <f>'Single Field'!C122</f>
        <v>0</v>
      </c>
      <c r="DY59">
        <f>'Single Field'!E122</f>
        <v>0</v>
      </c>
      <c r="DZ59">
        <f>'Single Field'!G122</f>
        <v>0</v>
      </c>
      <c r="EB59">
        <f>'Single Field'!C127</f>
        <v>0</v>
      </c>
      <c r="EC59">
        <f>'Single Field'!E126</f>
        <v>0</v>
      </c>
      <c r="EE59">
        <f>'Single Field'!G127</f>
        <v>0</v>
      </c>
      <c r="EF59" t="e">
        <f>'Single Field'!B129:J142</f>
        <v>#VALUE!</v>
      </c>
      <c r="EG59" s="17" t="e">
        <f>'Single Field'!#REF!</f>
        <v>#REF!</v>
      </c>
      <c r="EH59" s="17" t="e">
        <f>'Single Field'!#REF!</f>
        <v>#REF!</v>
      </c>
      <c r="EI59" s="17" t="e">
        <f>'Single Field'!#REF!</f>
        <v>#REF!</v>
      </c>
      <c r="EJ59" s="17" t="e">
        <f>'Single Field'!#REF!</f>
        <v>#REF!</v>
      </c>
      <c r="EK59" s="17" t="e">
        <f>'Single Field'!#REF!</f>
        <v>#REF!</v>
      </c>
      <c r="EL59" s="17" t="e">
        <f>'Single Field'!#REF!</f>
        <v>#REF!</v>
      </c>
      <c r="EM59" s="17" t="e">
        <f>'Single Field'!#REF!</f>
        <v>#REF!</v>
      </c>
      <c r="EN59" s="17" t="e">
        <f>'Single Field'!#REF!</f>
        <v>#REF!</v>
      </c>
      <c r="EO59" t="e">
        <f>'Single Field'!#REF!</f>
        <v>#REF!</v>
      </c>
      <c r="EQ59" s="4" t="str">
        <f>'Single Field'!B147</f>
        <v>(4) Corn Stalk Nitrate Test (CSNT) Evaluation</v>
      </c>
      <c r="ER59" s="4">
        <f>'Single Field'!C147</f>
        <v>0</v>
      </c>
      <c r="ES59" s="4">
        <f>'Single Field'!D147</f>
        <v>0</v>
      </c>
      <c r="ET59" s="4">
        <f>'Single Field'!E147</f>
        <v>0</v>
      </c>
      <c r="EU59" s="66">
        <f>'Single Field'!E151</f>
        <v>0</v>
      </c>
      <c r="EV59" s="4">
        <f>'Single Field'!B149</f>
        <v>0</v>
      </c>
      <c r="EW59" s="4">
        <f>'Single Field'!C149</f>
        <v>0</v>
      </c>
      <c r="EX59" s="4">
        <f>'Single Field'!D149</f>
        <v>0</v>
      </c>
      <c r="EY59" s="4">
        <f>'Single Field'!E149</f>
        <v>0</v>
      </c>
      <c r="EZ59" s="66">
        <f>'Single Field'!F151</f>
        <v>0</v>
      </c>
      <c r="FA59" s="66" t="str">
        <f>'Single Field'!B151</f>
        <v>Field Name</v>
      </c>
      <c r="FB59" s="4">
        <f>'Single Field'!F149</f>
        <v>0</v>
      </c>
      <c r="FC59" s="66" t="str">
        <f>'Single Field'!C151</f>
        <v/>
      </c>
      <c r="FD59" s="66">
        <f>'Single Field'!D151</f>
        <v>0</v>
      </c>
      <c r="FE59" s="67">
        <f>'Single Field'!C153</f>
        <v>0</v>
      </c>
      <c r="FF59" s="4">
        <f>'Single Field'!F147</f>
        <v>0</v>
      </c>
      <c r="FG59" s="67">
        <f>'Single Field'!B153</f>
        <v>0</v>
      </c>
      <c r="FH59" s="67">
        <f>'Single Field'!E153</f>
        <v>0</v>
      </c>
      <c r="FI59" s="67">
        <f>'Single Field'!D153</f>
        <v>0</v>
      </c>
      <c r="FJ59" s="67">
        <f>'Single Field'!B155</f>
        <v>0</v>
      </c>
      <c r="FK59" s="67">
        <f>'Single Field'!C155</f>
        <v>0</v>
      </c>
      <c r="FL59" s="67">
        <f>'Single Field'!D155</f>
        <v>0</v>
      </c>
      <c r="FM59" s="67">
        <f>'Single Field'!E155</f>
        <v>0</v>
      </c>
      <c r="FN59" s="67">
        <f>'Single Field'!F155</f>
        <v>0</v>
      </c>
      <c r="FO59" s="72">
        <f t="shared" si="1"/>
        <v>126.36</v>
      </c>
      <c r="FP59">
        <v>150</v>
      </c>
      <c r="FQ59" s="74" t="str">
        <f>IF(AND(FP59&lt;251,FP59&gt;0),"X","")</f>
        <v>X</v>
      </c>
      <c r="FR59" s="74" t="str">
        <f>IF(AND(FP59&gt;250,FP59&lt;2000),"X","")</f>
        <v/>
      </c>
      <c r="FS59" s="74" t="str">
        <f>IF(FP59&gt;1999,"X","")</f>
        <v/>
      </c>
    </row>
    <row r="60" spans="1:175">
      <c r="ES60" s="66"/>
      <c r="ET60" s="66"/>
      <c r="EU60" s="66"/>
      <c r="EV60" s="66"/>
      <c r="EW60" s="66"/>
      <c r="EX60" s="66"/>
      <c r="EY60" s="66"/>
      <c r="EZ60" s="66"/>
      <c r="FA60" s="66"/>
      <c r="FB60" s="66"/>
      <c r="FC60" s="66"/>
      <c r="FD60" s="66"/>
      <c r="FE60" s="66"/>
      <c r="FF60" s="66"/>
      <c r="FG60" s="67"/>
      <c r="FH60" s="66"/>
      <c r="FI60" s="66"/>
      <c r="FJ60" s="53"/>
      <c r="FK60" s="53"/>
      <c r="FL60" s="53"/>
      <c r="FM60" s="53"/>
      <c r="FN60" s="76"/>
      <c r="FO60" s="72" t="str">
        <f t="shared" si="1"/>
        <v/>
      </c>
    </row>
    <row r="61" spans="1:175">
      <c r="ES61" s="66"/>
      <c r="ET61" s="66"/>
      <c r="EU61" s="66"/>
      <c r="EV61" s="66"/>
      <c r="EW61" s="66"/>
      <c r="EX61" s="66"/>
      <c r="EY61" s="66"/>
      <c r="EZ61" s="66"/>
      <c r="FA61" s="66"/>
      <c r="FB61" s="66"/>
      <c r="FC61" s="66"/>
      <c r="FD61" s="66"/>
      <c r="FE61" s="66"/>
      <c r="FF61" s="66"/>
      <c r="FG61" s="67"/>
      <c r="FH61" s="66"/>
      <c r="FI61" s="66"/>
      <c r="FJ61" s="53"/>
      <c r="FK61" s="53"/>
      <c r="FL61" s="53"/>
      <c r="FM61" s="53"/>
      <c r="FN61" s="76"/>
      <c r="FO61" s="72" t="str">
        <f t="shared" si="1"/>
        <v/>
      </c>
    </row>
    <row r="62" spans="1:175">
      <c r="ES62" s="66"/>
      <c r="ET62" s="66"/>
      <c r="EU62" s="66"/>
      <c r="EV62" s="66"/>
      <c r="EW62" s="66"/>
      <c r="EX62" s="66"/>
      <c r="EY62" s="66"/>
      <c r="EZ62" s="66"/>
      <c r="FA62" s="66"/>
      <c r="FB62" s="66"/>
      <c r="FC62" s="66"/>
      <c r="FD62" s="66"/>
      <c r="FE62" s="66"/>
      <c r="FF62" s="66"/>
      <c r="FG62" s="67"/>
      <c r="FH62" s="66"/>
      <c r="FI62" s="66"/>
      <c r="FJ62" s="53"/>
      <c r="FK62" s="53"/>
      <c r="FL62" s="53"/>
      <c r="FM62" s="53"/>
      <c r="FN62" s="76"/>
      <c r="FO62" s="72" t="str">
        <f t="shared" si="1"/>
        <v/>
      </c>
    </row>
    <row r="63" spans="1:175">
      <c r="ES63" s="66"/>
      <c r="ET63" s="66"/>
      <c r="EU63" s="66"/>
      <c r="EV63" s="66"/>
      <c r="EW63" s="66"/>
      <c r="EX63" s="66"/>
      <c r="EY63" s="66"/>
      <c r="EZ63" s="66"/>
      <c r="FA63" s="66"/>
      <c r="FB63" s="66"/>
      <c r="FC63" s="66"/>
      <c r="FD63" s="66"/>
      <c r="FE63" s="66"/>
      <c r="FF63" s="66"/>
      <c r="FG63" s="67"/>
      <c r="FH63" s="66"/>
      <c r="FI63" s="66"/>
      <c r="FJ63" s="53"/>
      <c r="FK63" s="53"/>
      <c r="FL63" s="53"/>
      <c r="FM63" s="53"/>
      <c r="FN63" s="76"/>
      <c r="FO63" s="72" t="str">
        <f t="shared" si="1"/>
        <v/>
      </c>
    </row>
    <row r="64" spans="1:175">
      <c r="ES64" s="1"/>
      <c r="ET64" s="1"/>
      <c r="EU64" s="1"/>
      <c r="EV64" s="1"/>
      <c r="EW64" s="1"/>
      <c r="EX64" s="1"/>
      <c r="EY64" s="1"/>
      <c r="EZ64" s="1"/>
      <c r="FA64" s="1"/>
      <c r="FB64" s="1"/>
      <c r="FC64" s="1"/>
      <c r="FD64" s="1"/>
      <c r="FE64" s="1"/>
      <c r="FF64" s="1"/>
      <c r="FG64" s="54"/>
      <c r="FH64" s="1"/>
      <c r="FI64" s="1"/>
      <c r="FJ64" s="53"/>
      <c r="FK64" s="53"/>
      <c r="FL64" s="53"/>
      <c r="FM64" s="53"/>
      <c r="FN64" s="76"/>
      <c r="FO64" s="72"/>
    </row>
    <row r="65" spans="149:171">
      <c r="ES65" s="1"/>
      <c r="ET65" s="1"/>
      <c r="EU65" s="1"/>
      <c r="EV65" s="1"/>
      <c r="EW65" s="1"/>
      <c r="EX65" s="1"/>
      <c r="EY65" s="1"/>
      <c r="EZ65" s="1"/>
      <c r="FA65" s="1"/>
      <c r="FB65" s="1"/>
      <c r="FC65" s="1"/>
      <c r="FD65" s="1"/>
      <c r="FE65" s="1"/>
      <c r="FF65" s="1"/>
      <c r="FG65" s="54"/>
      <c r="FH65" s="1"/>
      <c r="FI65" s="1"/>
      <c r="FJ65" s="53"/>
      <c r="FK65" s="53"/>
      <c r="FL65" s="53"/>
      <c r="FM65" s="53"/>
      <c r="FN65" s="76"/>
      <c r="FO65" s="72"/>
    </row>
    <row r="66" spans="149:171">
      <c r="ES66" s="1"/>
      <c r="ET66" s="1"/>
      <c r="EU66" s="1"/>
      <c r="EV66" s="1"/>
      <c r="EW66" s="1"/>
      <c r="EX66" s="1"/>
      <c r="EY66" s="1"/>
      <c r="EZ66" s="1"/>
      <c r="FA66" s="1"/>
      <c r="FB66" s="1"/>
      <c r="FC66" s="1"/>
      <c r="FD66" s="1"/>
      <c r="FE66" s="1"/>
      <c r="FF66" s="1"/>
      <c r="FG66" s="54"/>
      <c r="FH66" s="1"/>
      <c r="FI66" s="1"/>
      <c r="FJ66" s="53"/>
      <c r="FK66" s="53"/>
      <c r="FL66" s="53"/>
      <c r="FM66" s="53"/>
      <c r="FN66" s="76"/>
      <c r="FO66" s="72"/>
    </row>
    <row r="67" spans="149:171">
      <c r="ES67" s="1"/>
      <c r="ET67" s="1"/>
      <c r="EU67" s="1"/>
      <c r="EV67" s="1"/>
      <c r="EW67" s="1"/>
      <c r="EX67" s="1"/>
      <c r="EY67" s="1"/>
      <c r="EZ67" s="1"/>
      <c r="FA67" s="1"/>
      <c r="FB67" s="1"/>
      <c r="FC67" s="1"/>
      <c r="FD67" s="1"/>
      <c r="FE67" s="1"/>
      <c r="FF67" s="1"/>
      <c r="FG67" s="54"/>
      <c r="FH67" s="1"/>
      <c r="FI67" s="1"/>
      <c r="FJ67" s="53"/>
      <c r="FK67" s="53"/>
      <c r="FL67" s="53"/>
      <c r="FM67" s="53"/>
      <c r="FN67" s="76"/>
      <c r="FO67" s="72"/>
    </row>
    <row r="68" spans="149:171">
      <c r="ES68" s="1"/>
      <c r="ET68" s="1"/>
      <c r="EU68" s="1"/>
      <c r="EV68" s="1"/>
      <c r="EW68" s="1"/>
      <c r="EX68" s="1"/>
      <c r="EY68" s="1"/>
      <c r="EZ68" s="1"/>
      <c r="FA68" s="1"/>
      <c r="FB68" s="1"/>
      <c r="FC68" s="1"/>
      <c r="FD68" s="1"/>
      <c r="FE68" s="1"/>
      <c r="FF68" s="1"/>
      <c r="FG68" s="54"/>
      <c r="FH68" s="1"/>
      <c r="FI68" s="1"/>
      <c r="FJ68" s="53"/>
      <c r="FK68" s="53"/>
      <c r="FL68" s="53"/>
      <c r="FM68" s="53"/>
      <c r="FN68" s="76"/>
      <c r="FO68" s="72"/>
    </row>
    <row r="69" spans="149:171">
      <c r="ES69" s="1"/>
      <c r="ET69" s="1"/>
      <c r="EU69" s="1"/>
      <c r="EV69" s="1"/>
      <c r="EW69" s="1"/>
      <c r="EX69" s="1"/>
      <c r="EY69" s="1"/>
      <c r="EZ69" s="1"/>
      <c r="FA69" s="1"/>
      <c r="FB69" s="1"/>
      <c r="FC69" s="1"/>
      <c r="FD69" s="1"/>
      <c r="FE69" s="1"/>
      <c r="FF69" s="1"/>
      <c r="FG69" s="54"/>
      <c r="FH69" s="1"/>
      <c r="FI69" s="1"/>
      <c r="FJ69" s="53"/>
      <c r="FK69" s="53"/>
      <c r="FL69" s="53"/>
      <c r="FM69" s="53"/>
      <c r="FN69" s="76"/>
      <c r="FO69" s="72"/>
    </row>
    <row r="70" spans="149:171">
      <c r="ES70" s="1"/>
      <c r="ET70" s="1"/>
      <c r="EU70" s="1"/>
      <c r="EV70" s="1"/>
      <c r="EW70" s="1"/>
      <c r="EX70" s="1"/>
      <c r="EY70" s="1"/>
      <c r="EZ70" s="1"/>
      <c r="FA70" s="1"/>
      <c r="FB70" s="1"/>
      <c r="FC70" s="1"/>
      <c r="FD70" s="1"/>
      <c r="FE70" s="1"/>
      <c r="FF70" s="1"/>
      <c r="FG70" s="54"/>
      <c r="FH70" s="1"/>
      <c r="FI70" s="1"/>
      <c r="FJ70" s="53"/>
      <c r="FK70" s="53"/>
      <c r="FL70" s="53"/>
      <c r="FM70" s="53"/>
      <c r="FN70" s="76"/>
      <c r="FO70" s="72"/>
    </row>
    <row r="71" spans="149:171">
      <c r="ES71" s="1"/>
      <c r="ET71" s="1"/>
      <c r="EU71" s="1"/>
      <c r="EV71" s="1"/>
      <c r="EW71" s="1"/>
      <c r="EX71" s="1"/>
      <c r="EY71" s="1"/>
      <c r="EZ71" s="1"/>
      <c r="FA71" s="1"/>
      <c r="FB71" s="1"/>
      <c r="FC71" s="1"/>
      <c r="FD71" s="1"/>
      <c r="FE71" s="1"/>
      <c r="FF71" s="1"/>
      <c r="FG71" s="54"/>
      <c r="FH71" s="1"/>
      <c r="FI71" s="1"/>
      <c r="FJ71" s="53"/>
      <c r="FK71" s="53"/>
      <c r="FL71" s="53"/>
      <c r="FM71" s="53"/>
      <c r="FN71" s="76"/>
      <c r="FO71" s="72"/>
    </row>
    <row r="72" spans="149:171">
      <c r="ES72" s="1"/>
      <c r="ET72" s="1"/>
      <c r="EU72" s="1"/>
      <c r="EV72" s="1"/>
      <c r="EW72" s="1"/>
      <c r="EX72" s="1"/>
      <c r="EY72" s="1"/>
      <c r="EZ72" s="1"/>
      <c r="FA72" s="1"/>
      <c r="FB72" s="1"/>
      <c r="FC72" s="1"/>
      <c r="FD72" s="1"/>
      <c r="FE72" s="1"/>
      <c r="FF72" s="1"/>
      <c r="FG72" s="54"/>
      <c r="FH72" s="1"/>
      <c r="FI72" s="1"/>
      <c r="FJ72" s="53"/>
      <c r="FK72" s="53"/>
      <c r="FL72" s="53"/>
      <c r="FM72" s="53"/>
      <c r="FN72" s="76"/>
      <c r="FO72" s="72"/>
    </row>
    <row r="73" spans="149:171">
      <c r="ES73" s="1"/>
      <c r="ET73" s="1"/>
      <c r="EU73" s="1"/>
      <c r="EV73" s="1"/>
      <c r="EW73" s="1"/>
      <c r="EX73" s="1"/>
      <c r="EY73" s="1"/>
      <c r="EZ73" s="1"/>
      <c r="FA73" s="1"/>
      <c r="FB73" s="1"/>
      <c r="FC73" s="1"/>
      <c r="FD73" s="1"/>
      <c r="FE73" s="1"/>
      <c r="FF73" s="1"/>
      <c r="FG73" s="54"/>
      <c r="FH73" s="1"/>
      <c r="FI73" s="1"/>
      <c r="FJ73" s="53"/>
      <c r="FK73" s="53"/>
      <c r="FL73" s="53"/>
      <c r="FM73" s="53"/>
      <c r="FN73" s="76"/>
      <c r="FO73" s="72"/>
    </row>
    <row r="74" spans="149:171">
      <c r="ES74" s="1"/>
      <c r="ET74" s="1"/>
      <c r="EU74" s="1"/>
      <c r="EV74" s="1"/>
      <c r="EW74" s="1"/>
      <c r="EX74" s="1"/>
      <c r="EY74" s="1"/>
      <c r="EZ74" s="1"/>
      <c r="FA74" s="1"/>
      <c r="FB74" s="1"/>
      <c r="FC74" s="1"/>
      <c r="FD74" s="1"/>
      <c r="FE74" s="1"/>
      <c r="FF74" s="1"/>
      <c r="FG74" s="54"/>
      <c r="FH74" s="1"/>
      <c r="FI74" s="1"/>
      <c r="FJ74" s="53"/>
      <c r="FK74" s="53"/>
      <c r="FL74" s="53"/>
      <c r="FM74" s="53"/>
      <c r="FN74" s="76"/>
      <c r="FO74" s="72"/>
    </row>
    <row r="75" spans="149:171">
      <c r="ES75" s="1"/>
      <c r="ET75" s="1"/>
      <c r="EU75" s="1"/>
      <c r="EV75" s="1"/>
      <c r="EW75" s="1"/>
      <c r="EX75" s="1"/>
      <c r="EY75" s="1"/>
      <c r="EZ75" s="1"/>
      <c r="FA75" s="1"/>
      <c r="FB75" s="1"/>
      <c r="FC75" s="1"/>
      <c r="FD75" s="1"/>
      <c r="FE75" s="1"/>
      <c r="FF75" s="1"/>
      <c r="FG75" s="54"/>
      <c r="FH75" s="1"/>
      <c r="FI75" s="1"/>
      <c r="FJ75" s="53"/>
      <c r="FK75" s="53"/>
      <c r="FL75" s="53"/>
      <c r="FM75" s="53"/>
      <c r="FN75" s="76"/>
      <c r="FO75" s="72"/>
    </row>
    <row r="76" spans="149:171">
      <c r="ES76" s="1"/>
      <c r="ET76" s="1"/>
      <c r="EU76" s="1"/>
      <c r="EV76" s="1"/>
      <c r="EW76" s="1"/>
      <c r="EX76" s="1"/>
      <c r="EY76" s="1"/>
      <c r="EZ76" s="1"/>
      <c r="FA76" s="1"/>
      <c r="FB76" s="1"/>
      <c r="FC76" s="1"/>
      <c r="FD76" s="1"/>
      <c r="FE76" s="1"/>
      <c r="FF76" s="1"/>
      <c r="FG76" s="54"/>
      <c r="FH76" s="1"/>
      <c r="FI76" s="1"/>
      <c r="FJ76" s="53"/>
      <c r="FK76" s="53"/>
      <c r="FL76" s="53"/>
      <c r="FM76" s="53"/>
      <c r="FN76" s="76"/>
      <c r="FO76" s="72"/>
    </row>
    <row r="77" spans="149:171">
      <c r="ES77" s="1"/>
      <c r="ET77" s="1"/>
      <c r="EU77" s="1"/>
      <c r="EV77" s="1"/>
      <c r="EW77" s="1"/>
      <c r="EX77" s="1"/>
      <c r="EY77" s="1"/>
      <c r="EZ77" s="1"/>
      <c r="FA77" s="1"/>
      <c r="FB77" s="1"/>
      <c r="FC77" s="1"/>
      <c r="FD77" s="1"/>
      <c r="FE77" s="1"/>
      <c r="FF77" s="1"/>
      <c r="FG77" s="54"/>
      <c r="FH77" s="1"/>
      <c r="FI77" s="1"/>
      <c r="FJ77" s="53"/>
      <c r="FK77" s="53"/>
      <c r="FL77" s="53"/>
      <c r="FM77" s="53"/>
      <c r="FN77" s="76"/>
      <c r="FO77" s="72"/>
    </row>
    <row r="78" spans="149:171">
      <c r="ES78" s="1"/>
      <c r="ET78" s="1"/>
      <c r="EU78" s="1"/>
      <c r="EV78" s="1"/>
      <c r="EW78" s="1"/>
      <c r="EX78" s="1"/>
      <c r="EY78" s="1"/>
      <c r="EZ78" s="1"/>
      <c r="FA78" s="1"/>
      <c r="FB78" s="1"/>
      <c r="FC78" s="1"/>
      <c r="FD78" s="1"/>
      <c r="FE78" s="1"/>
      <c r="FF78" s="1"/>
      <c r="FG78" s="54"/>
      <c r="FH78" s="1"/>
      <c r="FI78" s="1"/>
      <c r="FJ78" s="53"/>
      <c r="FK78" s="53"/>
      <c r="FL78" s="53"/>
      <c r="FM78" s="53"/>
      <c r="FN78" s="76"/>
      <c r="FO78" s="72"/>
    </row>
    <row r="79" spans="149:171">
      <c r="ES79" s="1"/>
      <c r="ET79" s="1"/>
      <c r="EU79" s="1"/>
      <c r="EV79" s="1"/>
      <c r="EW79" s="1"/>
      <c r="EX79" s="1"/>
      <c r="EY79" s="1"/>
      <c r="EZ79" s="1"/>
      <c r="FA79" s="1"/>
      <c r="FB79" s="1"/>
      <c r="FC79" s="1"/>
      <c r="FD79" s="1"/>
      <c r="FE79" s="1"/>
      <c r="FF79" s="1"/>
      <c r="FG79" s="54"/>
      <c r="FH79" s="1"/>
      <c r="FI79" s="1"/>
      <c r="FJ79" s="53"/>
      <c r="FK79" s="53"/>
      <c r="FL79" s="53"/>
      <c r="FM79" s="53"/>
      <c r="FN79" s="76"/>
      <c r="FO79" s="72"/>
    </row>
    <row r="80" spans="149:171">
      <c r="ES80" s="1"/>
      <c r="ET80" s="1"/>
      <c r="EU80" s="1"/>
      <c r="EV80" s="1"/>
      <c r="EW80" s="1"/>
      <c r="EX80" s="1"/>
      <c r="EY80" s="1"/>
      <c r="EZ80" s="1"/>
      <c r="FA80" s="1"/>
      <c r="FB80" s="1"/>
      <c r="FC80" s="1"/>
      <c r="FD80" s="1"/>
      <c r="FE80" s="1"/>
      <c r="FF80" s="1"/>
      <c r="FG80" s="54"/>
      <c r="FH80" s="1"/>
      <c r="FI80" s="1"/>
      <c r="FJ80" s="53"/>
      <c r="FK80" s="53"/>
      <c r="FL80" s="53"/>
      <c r="FM80" s="53"/>
      <c r="FN80" s="76"/>
      <c r="FO80" s="72"/>
    </row>
    <row r="81" spans="149:171">
      <c r="ES81" s="1"/>
      <c r="ET81" s="1"/>
      <c r="EU81" s="1"/>
      <c r="EV81" s="1"/>
      <c r="EW81" s="1"/>
      <c r="EX81" s="1"/>
      <c r="EY81" s="1"/>
      <c r="EZ81" s="1"/>
      <c r="FA81" s="1"/>
      <c r="FB81" s="1"/>
      <c r="FC81" s="1"/>
      <c r="FD81" s="1"/>
      <c r="FE81" s="1"/>
      <c r="FF81" s="1"/>
      <c r="FG81" s="54"/>
      <c r="FH81" s="1"/>
      <c r="FI81" s="1"/>
      <c r="FJ81" s="53"/>
      <c r="FK81" s="53"/>
      <c r="FL81" s="53"/>
      <c r="FM81" s="53"/>
      <c r="FN81" s="76"/>
      <c r="FO81" s="72"/>
    </row>
    <row r="82" spans="149:171">
      <c r="ES82" s="1"/>
      <c r="ET82" s="1"/>
      <c r="EU82" s="1"/>
      <c r="EV82" s="1"/>
      <c r="EW82" s="1"/>
      <c r="EX82" s="1"/>
      <c r="EY82" s="1"/>
      <c r="EZ82" s="1"/>
      <c r="FA82" s="1"/>
      <c r="FB82" s="1"/>
      <c r="FC82" s="1"/>
      <c r="FD82" s="1"/>
      <c r="FE82" s="1"/>
      <c r="FF82" s="1"/>
      <c r="FG82" s="54"/>
      <c r="FH82" s="1"/>
      <c r="FI82" s="1"/>
      <c r="FJ82" s="53"/>
      <c r="FK82" s="53"/>
      <c r="FL82" s="53"/>
      <c r="FM82" s="53"/>
      <c r="FN82" s="76"/>
      <c r="FO82" s="72"/>
    </row>
    <row r="83" spans="149:171">
      <c r="ES83" s="1"/>
      <c r="ET83" s="1"/>
      <c r="EU83" s="1"/>
      <c r="EV83" s="1"/>
      <c r="EW83" s="1"/>
      <c r="EX83" s="1"/>
      <c r="EY83" s="1"/>
      <c r="EZ83" s="1"/>
      <c r="FA83" s="1"/>
      <c r="FB83" s="1"/>
      <c r="FC83" s="1"/>
      <c r="FD83" s="1"/>
      <c r="FE83" s="1"/>
      <c r="FF83" s="1"/>
      <c r="FG83" s="54"/>
      <c r="FH83" s="1"/>
      <c r="FI83" s="1"/>
      <c r="FJ83" s="53"/>
      <c r="FK83" s="53"/>
      <c r="FL83" s="53"/>
      <c r="FM83" s="53"/>
      <c r="FN83" s="76"/>
      <c r="FO83" s="72"/>
    </row>
    <row r="84" spans="149:171">
      <c r="ES84" s="1"/>
      <c r="ET84" s="1"/>
      <c r="EU84" s="1"/>
      <c r="EV84" s="1"/>
      <c r="EW84" s="1"/>
      <c r="EX84" s="1"/>
      <c r="EY84" s="1"/>
      <c r="EZ84" s="1"/>
      <c r="FA84" s="1"/>
      <c r="FB84" s="1"/>
      <c r="FC84" s="1"/>
      <c r="FD84" s="1"/>
      <c r="FE84" s="1"/>
      <c r="FF84" s="1"/>
      <c r="FG84" s="54"/>
      <c r="FH84" s="1"/>
      <c r="FI84" s="1"/>
      <c r="FJ84" s="53"/>
      <c r="FK84" s="53"/>
      <c r="FL84" s="53"/>
      <c r="FM84" s="53"/>
      <c r="FN84" s="76"/>
      <c r="FO84" s="72"/>
    </row>
    <row r="85" spans="149:171">
      <c r="ES85" s="1"/>
      <c r="ET85" s="1"/>
      <c r="EU85" s="1"/>
      <c r="EV85" s="1"/>
      <c r="EW85" s="1"/>
      <c r="EX85" s="1"/>
      <c r="EY85" s="1"/>
      <c r="EZ85" s="1"/>
      <c r="FA85" s="1"/>
      <c r="FB85" s="1"/>
      <c r="FC85" s="1"/>
      <c r="FD85" s="1"/>
      <c r="FE85" s="1"/>
      <c r="FF85" s="1"/>
      <c r="FG85" s="54"/>
      <c r="FH85" s="1"/>
      <c r="FI85" s="1"/>
      <c r="FJ85" s="53"/>
      <c r="FK85" s="53"/>
      <c r="FL85" s="53"/>
      <c r="FM85" s="53"/>
      <c r="FN85" s="76"/>
      <c r="FO85" s="72"/>
    </row>
    <row r="86" spans="149:171">
      <c r="ES86" s="1"/>
      <c r="ET86" s="1"/>
      <c r="EU86" s="1"/>
      <c r="EV86" s="1"/>
      <c r="EW86" s="1"/>
      <c r="EX86" s="1"/>
      <c r="EY86" s="1"/>
      <c r="EZ86" s="1"/>
      <c r="FA86" s="1"/>
      <c r="FB86" s="1"/>
      <c r="FC86" s="1"/>
      <c r="FD86" s="1"/>
      <c r="FE86" s="1"/>
      <c r="FF86" s="1"/>
      <c r="FG86" s="54"/>
      <c r="FH86" s="1"/>
      <c r="FI86" s="1"/>
      <c r="FJ86" s="53"/>
      <c r="FK86" s="53"/>
      <c r="FL86" s="53"/>
      <c r="FM86" s="53"/>
      <c r="FN86" s="76"/>
      <c r="FO86" s="72"/>
    </row>
    <row r="87" spans="149:171">
      <c r="ES87" s="1"/>
      <c r="ET87" s="1"/>
      <c r="EU87" s="1"/>
      <c r="EV87" s="1"/>
      <c r="EW87" s="1"/>
      <c r="EX87" s="1"/>
      <c r="EY87" s="1"/>
      <c r="EZ87" s="1"/>
      <c r="FA87" s="1"/>
      <c r="FB87" s="1"/>
      <c r="FC87" s="1"/>
      <c r="FD87" s="1"/>
      <c r="FE87" s="1"/>
      <c r="FF87" s="1"/>
      <c r="FG87" s="54"/>
      <c r="FH87" s="1"/>
      <c r="FI87" s="1"/>
      <c r="FJ87" s="53"/>
      <c r="FK87" s="53"/>
      <c r="FL87" s="53"/>
      <c r="FM87" s="53"/>
      <c r="FN87" s="76"/>
      <c r="FO87" s="72"/>
    </row>
    <row r="88" spans="149:171">
      <c r="ES88" s="1"/>
      <c r="ET88" s="1"/>
      <c r="EU88" s="1"/>
      <c r="EV88" s="1"/>
      <c r="EW88" s="1"/>
      <c r="EX88" s="1"/>
      <c r="EY88" s="1"/>
      <c r="EZ88" s="1"/>
      <c r="FA88" s="1"/>
      <c r="FB88" s="1"/>
      <c r="FC88" s="1"/>
      <c r="FD88" s="1"/>
      <c r="FE88" s="1"/>
      <c r="FF88" s="1"/>
      <c r="FG88" s="54"/>
      <c r="FH88" s="1"/>
      <c r="FI88" s="1"/>
      <c r="FJ88" s="53"/>
      <c r="FK88" s="53"/>
      <c r="FL88" s="53"/>
      <c r="FM88" s="53"/>
      <c r="FN88" s="76"/>
      <c r="FO88" s="72"/>
    </row>
    <row r="89" spans="149:171">
      <c r="ES89" s="1"/>
      <c r="ET89" s="1"/>
      <c r="EU89" s="1"/>
      <c r="EV89" s="1"/>
      <c r="EW89" s="1"/>
      <c r="EX89" s="1"/>
      <c r="EY89" s="1"/>
      <c r="EZ89" s="1"/>
      <c r="FA89" s="1"/>
      <c r="FB89" s="1"/>
      <c r="FC89" s="1"/>
      <c r="FD89" s="1"/>
      <c r="FE89" s="1"/>
      <c r="FF89" s="1"/>
      <c r="FG89" s="54"/>
      <c r="FH89" s="1"/>
      <c r="FI89" s="1"/>
      <c r="FJ89" s="53"/>
      <c r="FK89" s="53"/>
      <c r="FL89" s="53"/>
      <c r="FM89" s="53"/>
      <c r="FN89" s="76"/>
      <c r="FO89" s="72"/>
    </row>
    <row r="90" spans="149:171">
      <c r="ES90" s="1"/>
      <c r="ET90" s="1"/>
      <c r="EU90" s="1"/>
      <c r="EV90" s="1"/>
      <c r="EW90" s="1"/>
      <c r="EX90" s="1"/>
      <c r="EY90" s="1"/>
      <c r="EZ90" s="1"/>
      <c r="FA90" s="1"/>
      <c r="FB90" s="1"/>
      <c r="FC90" s="1"/>
      <c r="FD90" s="1"/>
      <c r="FE90" s="1"/>
      <c r="FF90" s="1"/>
      <c r="FG90" s="54"/>
      <c r="FH90" s="1"/>
      <c r="FI90" s="1"/>
      <c r="FJ90" s="53"/>
      <c r="FK90" s="53"/>
      <c r="FL90" s="53"/>
      <c r="FM90" s="53"/>
      <c r="FN90" s="76"/>
      <c r="FO90" s="72"/>
    </row>
    <row r="91" spans="149:171">
      <c r="ES91" s="1"/>
      <c r="ET91" s="1"/>
      <c r="EU91" s="1"/>
      <c r="EV91" s="1"/>
      <c r="EW91" s="1"/>
      <c r="EX91" s="1"/>
      <c r="EY91" s="1"/>
      <c r="EZ91" s="1"/>
      <c r="FA91" s="1"/>
      <c r="FB91" s="1"/>
      <c r="FC91" s="1"/>
      <c r="FD91" s="1"/>
      <c r="FE91" s="1"/>
      <c r="FF91" s="1"/>
      <c r="FG91" s="54"/>
      <c r="FH91" s="1"/>
      <c r="FI91" s="1"/>
      <c r="FJ91" s="53"/>
      <c r="FK91" s="53"/>
      <c r="FL91" s="53"/>
      <c r="FM91" s="53"/>
      <c r="FN91" s="76"/>
      <c r="FO91" s="72"/>
    </row>
    <row r="92" spans="149:171">
      <c r="ES92" s="1"/>
      <c r="ET92" s="1"/>
      <c r="EU92" s="1"/>
      <c r="EV92" s="1"/>
      <c r="EW92" s="1"/>
      <c r="EX92" s="1"/>
      <c r="EY92" s="1"/>
      <c r="EZ92" s="1"/>
      <c r="FA92" s="1"/>
      <c r="FB92" s="1"/>
      <c r="FC92" s="1"/>
      <c r="FD92" s="1"/>
      <c r="FE92" s="1"/>
      <c r="FF92" s="1"/>
      <c r="FG92" s="54"/>
      <c r="FH92" s="1"/>
      <c r="FI92" s="1"/>
      <c r="FJ92" s="53"/>
      <c r="FK92" s="53"/>
      <c r="FL92" s="53"/>
      <c r="FM92" s="53"/>
      <c r="FN92" s="76"/>
      <c r="FO92" s="72"/>
    </row>
    <row r="93" spans="149:171">
      <c r="ES93" s="1"/>
      <c r="ET93" s="1"/>
      <c r="EU93" s="1"/>
      <c r="EV93" s="1"/>
      <c r="EW93" s="1"/>
      <c r="EX93" s="1"/>
      <c r="EY93" s="1"/>
      <c r="EZ93" s="1"/>
      <c r="FA93" s="1"/>
      <c r="FB93" s="1"/>
      <c r="FC93" s="1"/>
      <c r="FD93" s="1"/>
      <c r="FE93" s="1"/>
      <c r="FF93" s="1"/>
      <c r="FG93" s="54"/>
      <c r="FH93" s="1"/>
      <c r="FI93" s="1"/>
      <c r="FJ93" s="53"/>
      <c r="FK93" s="53"/>
      <c r="FL93" s="53"/>
      <c r="FM93" s="53"/>
      <c r="FN93" s="76"/>
      <c r="FO93" s="72"/>
    </row>
    <row r="94" spans="149:171">
      <c r="ES94" s="1"/>
      <c r="ET94" s="1"/>
      <c r="EU94" s="1"/>
      <c r="EV94" s="1"/>
      <c r="EW94" s="1"/>
      <c r="EX94" s="1"/>
      <c r="EY94" s="1"/>
      <c r="EZ94" s="1"/>
      <c r="FA94" s="1"/>
      <c r="FB94" s="1"/>
      <c r="FC94" s="1"/>
      <c r="FD94" s="1"/>
      <c r="FE94" s="1"/>
      <c r="FF94" s="1"/>
      <c r="FG94" s="54"/>
      <c r="FH94" s="1"/>
      <c r="FI94" s="1"/>
      <c r="FJ94" s="53"/>
      <c r="FK94" s="53"/>
      <c r="FL94" s="53"/>
      <c r="FM94" s="53"/>
      <c r="FN94" s="76"/>
      <c r="FO94" s="72"/>
    </row>
    <row r="95" spans="149:171">
      <c r="ES95" s="1"/>
      <c r="ET95" s="1"/>
      <c r="EU95" s="1"/>
      <c r="EV95" s="1"/>
      <c r="EW95" s="1"/>
      <c r="EX95" s="1"/>
      <c r="EY95" s="1"/>
      <c r="EZ95" s="1"/>
      <c r="FA95" s="1"/>
      <c r="FB95" s="1"/>
      <c r="FC95" s="1"/>
      <c r="FD95" s="1"/>
      <c r="FE95" s="1"/>
      <c r="FF95" s="1"/>
      <c r="FG95" s="54"/>
      <c r="FH95" s="1"/>
      <c r="FI95" s="1"/>
      <c r="FJ95" s="53"/>
      <c r="FK95" s="53"/>
      <c r="FL95" s="53"/>
      <c r="FM95" s="53"/>
      <c r="FN95" s="76"/>
      <c r="FO95" s="72"/>
    </row>
    <row r="96" spans="149:171">
      <c r="ES96" s="1"/>
      <c r="ET96" s="1"/>
      <c r="EU96" s="1"/>
      <c r="EV96" s="1"/>
      <c r="EW96" s="1"/>
      <c r="EX96" s="1"/>
      <c r="EY96" s="1"/>
      <c r="EZ96" s="1"/>
      <c r="FA96" s="1"/>
      <c r="FB96" s="1"/>
      <c r="FC96" s="1"/>
      <c r="FD96" s="1"/>
      <c r="FE96" s="1"/>
      <c r="FF96" s="1"/>
      <c r="FG96" s="54"/>
      <c r="FH96" s="1"/>
      <c r="FI96" s="1"/>
      <c r="FJ96" s="53"/>
      <c r="FK96" s="53"/>
      <c r="FL96" s="53"/>
      <c r="FM96" s="53"/>
      <c r="FN96" s="76"/>
      <c r="FO96" s="72"/>
    </row>
    <row r="97" spans="149:171">
      <c r="ES97" s="1"/>
      <c r="ET97" s="1"/>
      <c r="EU97" s="1"/>
      <c r="EV97" s="1"/>
      <c r="EW97" s="1"/>
      <c r="EX97" s="1"/>
      <c r="EY97" s="1"/>
      <c r="EZ97" s="1"/>
      <c r="FA97" s="1"/>
      <c r="FB97" s="1"/>
      <c r="FC97" s="1"/>
      <c r="FD97" s="1"/>
      <c r="FE97" s="1"/>
      <c r="FF97" s="1"/>
      <c r="FG97" s="54"/>
      <c r="FH97" s="1"/>
      <c r="FI97" s="1"/>
      <c r="FJ97" s="53"/>
      <c r="FK97" s="53"/>
      <c r="FL97" s="53"/>
      <c r="FM97" s="53"/>
      <c r="FN97" s="76"/>
      <c r="FO97" s="72"/>
    </row>
    <row r="98" spans="149:171">
      <c r="ES98" s="1"/>
      <c r="ET98" s="1"/>
      <c r="EU98" s="1"/>
      <c r="EV98" s="1"/>
      <c r="EW98" s="1"/>
      <c r="EX98" s="1"/>
      <c r="EY98" s="1"/>
      <c r="EZ98" s="1"/>
      <c r="FA98" s="1"/>
      <c r="FB98" s="1"/>
      <c r="FC98" s="1"/>
      <c r="FD98" s="1"/>
      <c r="FE98" s="1"/>
      <c r="FF98" s="1"/>
      <c r="FG98" s="54"/>
      <c r="FH98" s="1"/>
      <c r="FI98" s="1"/>
      <c r="FJ98" s="53"/>
      <c r="FK98" s="53"/>
      <c r="FL98" s="53"/>
      <c r="FM98" s="53"/>
      <c r="FN98" s="76"/>
      <c r="FO98" s="72"/>
    </row>
    <row r="99" spans="149:171">
      <c r="ES99" s="1"/>
      <c r="ET99" s="1"/>
      <c r="EU99" s="1"/>
      <c r="EV99" s="1"/>
      <c r="EW99" s="1"/>
      <c r="EX99" s="1"/>
      <c r="EY99" s="1"/>
      <c r="EZ99" s="1"/>
      <c r="FA99" s="1"/>
      <c r="FB99" s="1"/>
      <c r="FC99" s="1"/>
      <c r="FD99" s="1"/>
      <c r="FE99" s="1"/>
      <c r="FF99" s="1"/>
      <c r="FG99" s="54"/>
      <c r="FH99" s="1"/>
      <c r="FI99" s="1"/>
      <c r="FJ99" s="53"/>
      <c r="FK99" s="53"/>
      <c r="FL99" s="53"/>
      <c r="FM99" s="53"/>
      <c r="FN99" s="76"/>
      <c r="FO99" s="72"/>
    </row>
    <row r="100" spans="149:171">
      <c r="ES100" s="1"/>
      <c r="ET100" s="1"/>
      <c r="EU100" s="1"/>
      <c r="EV100" s="1"/>
      <c r="EW100" s="1"/>
      <c r="EX100" s="1"/>
      <c r="EY100" s="1"/>
      <c r="EZ100" s="1"/>
      <c r="FA100" s="1"/>
      <c r="FB100" s="1"/>
      <c r="FC100" s="1"/>
      <c r="FD100" s="1"/>
      <c r="FE100" s="1"/>
      <c r="FF100" s="1"/>
      <c r="FG100" s="54"/>
      <c r="FH100" s="1"/>
      <c r="FI100" s="1"/>
      <c r="FJ100" s="53"/>
      <c r="FK100" s="53"/>
      <c r="FL100" s="53"/>
      <c r="FM100" s="53"/>
      <c r="FN100" s="76"/>
      <c r="FO100" s="72"/>
    </row>
    <row r="101" spans="149:171">
      <c r="ES101" s="1"/>
      <c r="ET101" s="1"/>
      <c r="EU101" s="1"/>
      <c r="EV101" s="1"/>
      <c r="EW101" s="1"/>
      <c r="EX101" s="1"/>
      <c r="EY101" s="1"/>
      <c r="EZ101" s="1"/>
      <c r="FA101" s="1"/>
      <c r="FB101" s="1"/>
      <c r="FC101" s="1"/>
      <c r="FD101" s="1"/>
      <c r="FE101" s="1"/>
      <c r="FF101" s="1"/>
      <c r="FG101" s="54"/>
      <c r="FH101" s="1"/>
      <c r="FI101" s="1"/>
      <c r="FJ101" s="53"/>
      <c r="FK101" s="53"/>
      <c r="FL101" s="53"/>
      <c r="FM101" s="53"/>
      <c r="FN101" s="76"/>
      <c r="FO101" s="72"/>
    </row>
    <row r="102" spans="149:171">
      <c r="ES102" s="1"/>
      <c r="ET102" s="1"/>
      <c r="EU102" s="1"/>
      <c r="EV102" s="1"/>
      <c r="EW102" s="1"/>
      <c r="EX102" s="1"/>
      <c r="EY102" s="1"/>
      <c r="EZ102" s="1"/>
      <c r="FA102" s="1"/>
      <c r="FB102" s="1"/>
      <c r="FC102" s="1"/>
      <c r="FD102" s="1"/>
      <c r="FE102" s="1"/>
      <c r="FF102" s="1"/>
      <c r="FG102" s="54"/>
      <c r="FH102" s="1"/>
      <c r="FI102" s="1"/>
      <c r="FJ102" s="53"/>
      <c r="FK102" s="53"/>
      <c r="FL102" s="53"/>
      <c r="FM102" s="53"/>
      <c r="FN102" s="76"/>
      <c r="FO102" s="72"/>
    </row>
    <row r="103" spans="149:171">
      <c r="ES103" s="1"/>
      <c r="ET103" s="1"/>
      <c r="EU103" s="1"/>
      <c r="EV103" s="1"/>
      <c r="EW103" s="1"/>
      <c r="EX103" s="1"/>
      <c r="EY103" s="1"/>
      <c r="EZ103" s="1"/>
      <c r="FA103" s="1"/>
      <c r="FB103" s="1"/>
      <c r="FC103" s="1"/>
      <c r="FD103" s="1"/>
      <c r="FE103" s="1"/>
      <c r="FF103" s="1"/>
      <c r="FG103" s="54"/>
      <c r="FH103" s="1"/>
      <c r="FI103" s="1"/>
      <c r="FJ103" s="53"/>
      <c r="FK103" s="53"/>
      <c r="FL103" s="53"/>
      <c r="FM103" s="53"/>
      <c r="FN103" s="76"/>
      <c r="FO103" s="72"/>
    </row>
    <row r="104" spans="149:171">
      <c r="ES104" s="1"/>
      <c r="ET104" s="1"/>
      <c r="EU104" s="1"/>
      <c r="EV104" s="1"/>
      <c r="EW104" s="1"/>
      <c r="EX104" s="1"/>
      <c r="EY104" s="1"/>
      <c r="EZ104" s="1"/>
      <c r="FA104" s="1"/>
      <c r="FB104" s="1"/>
      <c r="FC104" s="1"/>
      <c r="FD104" s="1"/>
      <c r="FE104" s="1"/>
      <c r="FF104" s="1"/>
      <c r="FG104" s="54"/>
      <c r="FH104" s="1"/>
      <c r="FI104" s="1"/>
      <c r="FJ104" s="53"/>
      <c r="FK104" s="53"/>
      <c r="FL104" s="53"/>
      <c r="FM104" s="53"/>
      <c r="FN104" s="76"/>
      <c r="FO104" s="72"/>
    </row>
    <row r="105" spans="149:171">
      <c r="ES105" s="1"/>
      <c r="ET105" s="1"/>
      <c r="EU105" s="1"/>
      <c r="EV105" s="1"/>
      <c r="EW105" s="1"/>
      <c r="EX105" s="1"/>
      <c r="EY105" s="1"/>
      <c r="EZ105" s="1"/>
      <c r="FA105" s="1"/>
      <c r="FB105" s="1"/>
      <c r="FC105" s="1"/>
      <c r="FD105" s="1"/>
      <c r="FE105" s="1"/>
      <c r="FF105" s="1"/>
      <c r="FG105" s="54"/>
      <c r="FH105" s="1"/>
      <c r="FI105" s="1"/>
      <c r="FJ105" s="53"/>
      <c r="FK105" s="53"/>
      <c r="FL105" s="53"/>
      <c r="FM105" s="53"/>
      <c r="FN105" s="76"/>
      <c r="FO105" s="72"/>
    </row>
    <row r="106" spans="149:171">
      <c r="ES106" s="1"/>
      <c r="ET106" s="1"/>
      <c r="EU106" s="1"/>
      <c r="EV106" s="1"/>
      <c r="EW106" s="1"/>
      <c r="EX106" s="1"/>
      <c r="EY106" s="1"/>
      <c r="EZ106" s="1"/>
      <c r="FA106" s="1"/>
      <c r="FB106" s="1"/>
      <c r="FC106" s="1"/>
      <c r="FD106" s="1"/>
      <c r="FE106" s="1"/>
      <c r="FF106" s="1"/>
      <c r="FG106" s="54"/>
      <c r="FH106" s="1"/>
      <c r="FI106" s="1"/>
      <c r="FJ106" s="53"/>
      <c r="FK106" s="53"/>
      <c r="FL106" s="53"/>
      <c r="FM106" s="53"/>
      <c r="FN106" s="76"/>
      <c r="FO106" s="72"/>
    </row>
    <row r="107" spans="149:171">
      <c r="ES107" s="1"/>
      <c r="ET107" s="1"/>
      <c r="EU107" s="1"/>
      <c r="EV107" s="1"/>
      <c r="EW107" s="1"/>
      <c r="EX107" s="1"/>
      <c r="EY107" s="1"/>
      <c r="EZ107" s="1"/>
      <c r="FA107" s="1"/>
      <c r="FB107" s="1"/>
      <c r="FC107" s="1"/>
      <c r="FD107" s="1"/>
      <c r="FE107" s="1"/>
      <c r="FF107" s="1"/>
      <c r="FG107" s="54"/>
      <c r="FH107" s="1"/>
      <c r="FI107" s="1"/>
      <c r="FJ107" s="53"/>
      <c r="FK107" s="53"/>
      <c r="FL107" s="53"/>
      <c r="FM107" s="53"/>
      <c r="FN107" s="76"/>
      <c r="FO107" s="72"/>
    </row>
    <row r="108" spans="149:171">
      <c r="ES108" s="1"/>
      <c r="ET108" s="1"/>
      <c r="EU108" s="1"/>
      <c r="EV108" s="1"/>
      <c r="EW108" s="1"/>
      <c r="EX108" s="1"/>
      <c r="EY108" s="1"/>
      <c r="EZ108" s="1"/>
      <c r="FA108" s="1"/>
      <c r="FB108" s="1"/>
      <c r="FC108" s="1"/>
      <c r="FD108" s="1"/>
      <c r="FE108" s="1"/>
      <c r="FF108" s="1"/>
      <c r="FG108" s="54"/>
      <c r="FH108" s="1"/>
      <c r="FI108" s="1"/>
      <c r="FJ108" s="53"/>
      <c r="FK108" s="53"/>
      <c r="FL108" s="53"/>
      <c r="FM108" s="53"/>
      <c r="FN108" s="76"/>
      <c r="FO108" s="72"/>
    </row>
    <row r="109" spans="149:171">
      <c r="ES109" s="1"/>
      <c r="ET109" s="1"/>
      <c r="EU109" s="1"/>
      <c r="EV109" s="1"/>
      <c r="EW109" s="1"/>
      <c r="EX109" s="1"/>
      <c r="EY109" s="1"/>
      <c r="EZ109" s="1"/>
      <c r="FA109" s="1"/>
      <c r="FB109" s="1"/>
      <c r="FC109" s="1"/>
      <c r="FD109" s="1"/>
      <c r="FE109" s="1"/>
      <c r="FF109" s="1"/>
      <c r="FG109" s="54"/>
      <c r="FH109" s="1"/>
      <c r="FI109" s="1"/>
      <c r="FJ109" s="53"/>
      <c r="FK109" s="53"/>
      <c r="FL109" s="53"/>
      <c r="FM109" s="53"/>
      <c r="FN109" s="76"/>
      <c r="FO109" s="72"/>
    </row>
    <row r="110" spans="149:171">
      <c r="ES110" s="1"/>
      <c r="ET110" s="1"/>
      <c r="EU110" s="1"/>
      <c r="EV110" s="1"/>
      <c r="EW110" s="1"/>
      <c r="EX110" s="1"/>
      <c r="EY110" s="1"/>
      <c r="EZ110" s="1"/>
      <c r="FA110" s="1"/>
      <c r="FB110" s="1"/>
      <c r="FC110" s="1"/>
      <c r="FD110" s="1"/>
      <c r="FE110" s="1"/>
      <c r="FF110" s="1"/>
      <c r="FG110" s="54"/>
      <c r="FH110" s="1"/>
      <c r="FI110" s="1"/>
      <c r="FJ110" s="53"/>
      <c r="FK110" s="53"/>
      <c r="FL110" s="53"/>
      <c r="FM110" s="53"/>
      <c r="FN110" s="76"/>
      <c r="FO110" s="72"/>
    </row>
    <row r="111" spans="149:171">
      <c r="ES111" s="1"/>
      <c r="ET111" s="1"/>
      <c r="EU111" s="1"/>
      <c r="EV111" s="1"/>
      <c r="EW111" s="1"/>
      <c r="EX111" s="1"/>
      <c r="EY111" s="1"/>
      <c r="EZ111" s="1"/>
      <c r="FA111" s="1"/>
      <c r="FB111" s="1"/>
      <c r="FC111" s="1"/>
      <c r="FD111" s="1"/>
      <c r="FE111" s="1"/>
      <c r="FF111" s="1"/>
      <c r="FG111" s="54"/>
      <c r="FH111" s="1"/>
      <c r="FI111" s="1"/>
      <c r="FJ111" s="53"/>
      <c r="FK111" s="53"/>
      <c r="FL111" s="53"/>
      <c r="FM111" s="53"/>
      <c r="FN111" s="76"/>
      <c r="FO111" s="72"/>
    </row>
    <row r="112" spans="149:171">
      <c r="ES112" s="1"/>
      <c r="ET112" s="1"/>
      <c r="EU112" s="1"/>
      <c r="EV112" s="1"/>
      <c r="EW112" s="1"/>
      <c r="EX112" s="1"/>
      <c r="EY112" s="1"/>
      <c r="EZ112" s="1"/>
      <c r="FA112" s="1"/>
      <c r="FB112" s="1"/>
      <c r="FC112" s="1"/>
      <c r="FD112" s="1"/>
      <c r="FE112" s="1"/>
      <c r="FF112" s="1"/>
      <c r="FG112" s="54"/>
      <c r="FH112" s="1"/>
      <c r="FI112" s="1"/>
      <c r="FJ112" s="53"/>
      <c r="FK112" s="53"/>
      <c r="FL112" s="53"/>
      <c r="FM112" s="53"/>
      <c r="FN112" s="76"/>
      <c r="FO112" s="72"/>
    </row>
    <row r="113" spans="149:171">
      <c r="ES113" s="1"/>
      <c r="ET113" s="1"/>
      <c r="EU113" s="1"/>
      <c r="EV113" s="1"/>
      <c r="EW113" s="1"/>
      <c r="EX113" s="1"/>
      <c r="EY113" s="1"/>
      <c r="EZ113" s="1"/>
      <c r="FA113" s="1"/>
      <c r="FB113" s="1"/>
      <c r="FC113" s="1"/>
      <c r="FD113" s="1"/>
      <c r="FE113" s="1"/>
      <c r="FF113" s="1"/>
      <c r="FG113" s="54"/>
      <c r="FH113" s="1"/>
      <c r="FI113" s="1"/>
      <c r="FJ113" s="53"/>
      <c r="FK113" s="53"/>
      <c r="FL113" s="53"/>
      <c r="FM113" s="53"/>
      <c r="FN113" s="76"/>
      <c r="FO113" s="72"/>
    </row>
    <row r="114" spans="149:171">
      <c r="ES114" s="1"/>
      <c r="ET114" s="1"/>
      <c r="EU114" s="1"/>
      <c r="EV114" s="1"/>
      <c r="EW114" s="1"/>
      <c r="EX114" s="1"/>
      <c r="EY114" s="1"/>
      <c r="EZ114" s="1"/>
      <c r="FA114" s="1"/>
      <c r="FB114" s="1"/>
      <c r="FC114" s="1"/>
      <c r="FD114" s="1"/>
      <c r="FE114" s="1"/>
      <c r="FF114" s="1"/>
      <c r="FG114" s="54"/>
      <c r="FH114" s="1"/>
      <c r="FI114" s="1"/>
      <c r="FJ114" s="53"/>
      <c r="FK114" s="53"/>
      <c r="FL114" s="53"/>
      <c r="FM114" s="53"/>
      <c r="FN114" s="76"/>
      <c r="FO114" s="72"/>
    </row>
    <row r="115" spans="149:171">
      <c r="ES115" s="1"/>
      <c r="ET115" s="1"/>
      <c r="EU115" s="1"/>
      <c r="EV115" s="1"/>
      <c r="EW115" s="1"/>
      <c r="EX115" s="1"/>
      <c r="EY115" s="1"/>
      <c r="EZ115" s="1"/>
      <c r="FA115" s="1"/>
      <c r="FB115" s="1"/>
      <c r="FC115" s="1"/>
      <c r="FD115" s="1"/>
      <c r="FE115" s="1"/>
      <c r="FF115" s="1"/>
      <c r="FG115" s="54"/>
      <c r="FH115" s="1"/>
      <c r="FI115" s="1"/>
      <c r="FJ115" s="53"/>
      <c r="FK115" s="53"/>
      <c r="FL115" s="53"/>
      <c r="FM115" s="53"/>
      <c r="FN115" s="76"/>
      <c r="FO115" s="72"/>
    </row>
    <row r="116" spans="149:171">
      <c r="ES116" s="1"/>
      <c r="ET116" s="1"/>
      <c r="EU116" s="1"/>
      <c r="EV116" s="1"/>
      <c r="EW116" s="1"/>
      <c r="EX116" s="1"/>
      <c r="EY116" s="1"/>
      <c r="EZ116" s="1"/>
      <c r="FA116" s="1"/>
      <c r="FB116" s="1"/>
      <c r="FC116" s="1"/>
      <c r="FD116" s="1"/>
      <c r="FE116" s="1"/>
      <c r="FF116" s="1"/>
      <c r="FG116" s="54"/>
      <c r="FH116" s="1"/>
      <c r="FI116" s="1"/>
      <c r="FJ116" s="53"/>
      <c r="FK116" s="53"/>
      <c r="FL116" s="53"/>
      <c r="FM116" s="53"/>
      <c r="FN116" s="76"/>
      <c r="FO116" s="72"/>
    </row>
    <row r="117" spans="149:171">
      <c r="ES117" s="1"/>
      <c r="ET117" s="1"/>
      <c r="EU117" s="1"/>
      <c r="EV117" s="1"/>
      <c r="EW117" s="1"/>
      <c r="EX117" s="1"/>
      <c r="EY117" s="1"/>
      <c r="EZ117" s="1"/>
      <c r="FA117" s="1"/>
      <c r="FB117" s="1"/>
      <c r="FC117" s="1"/>
      <c r="FD117" s="1"/>
      <c r="FE117" s="1"/>
      <c r="FF117" s="1"/>
      <c r="FG117" s="54"/>
      <c r="FH117" s="1"/>
      <c r="FI117" s="1"/>
      <c r="FJ117" s="53"/>
      <c r="FK117" s="53"/>
      <c r="FL117" s="53"/>
      <c r="FM117" s="53"/>
      <c r="FN117" s="76"/>
      <c r="FO117" s="72"/>
    </row>
  </sheetData>
  <mergeCells count="2">
    <mergeCell ref="DU1:DX1"/>
    <mergeCell ref="FP1:FS1"/>
  </mergeCells>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sheetPr codeName="Sheet3" enableFormatConditionsCalculation="0">
    <tabColor indexed="12"/>
  </sheetPr>
  <dimension ref="A1:V3818"/>
  <sheetViews>
    <sheetView tabSelected="1" zoomScaleNormal="100" workbookViewId="0">
      <selection activeCell="C22" sqref="C22"/>
    </sheetView>
  </sheetViews>
  <sheetFormatPr defaultRowHeight="12.75"/>
  <cols>
    <col min="1" max="1" width="1.28515625" style="93" customWidth="1"/>
    <col min="2" max="2" width="24.7109375" customWidth="1"/>
    <col min="3" max="3" width="24.140625" customWidth="1"/>
    <col min="4" max="4" width="10.7109375" style="10" customWidth="1"/>
    <col min="5" max="5" width="24.140625" customWidth="1"/>
    <col min="6" max="6" width="7" customWidth="1"/>
    <col min="7" max="7" width="24.140625" customWidth="1"/>
    <col min="8" max="8" width="7" customWidth="1"/>
    <col min="9" max="9" width="24.140625" customWidth="1"/>
    <col min="10" max="10" width="7.28515625" customWidth="1"/>
    <col min="11" max="11" width="1.5703125" style="69" customWidth="1"/>
    <col min="12" max="12" width="9.140625" style="136"/>
    <col min="13" max="22" width="9.140625" style="69"/>
    <col min="23" max="16384" width="9.140625" style="111"/>
  </cols>
  <sheetData>
    <row r="1" spans="1:11" ht="8.25" customHeight="1" thickBot="1">
      <c r="B1" s="107"/>
      <c r="C1" s="107"/>
      <c r="D1" s="93"/>
      <c r="E1" s="107"/>
      <c r="F1" s="107"/>
      <c r="G1" s="107"/>
      <c r="H1" s="107"/>
      <c r="I1" s="107"/>
      <c r="J1" s="107"/>
      <c r="K1" s="108"/>
    </row>
    <row r="2" spans="1:11" ht="24" customHeight="1">
      <c r="B2" s="470" t="s">
        <v>694</v>
      </c>
      <c r="C2" s="471"/>
      <c r="D2" s="471"/>
      <c r="E2" s="471"/>
      <c r="F2" s="471"/>
      <c r="G2" s="471"/>
      <c r="H2" s="471"/>
      <c r="I2" s="472"/>
      <c r="J2" s="14"/>
      <c r="K2" s="120"/>
    </row>
    <row r="3" spans="1:11" ht="25.5" customHeight="1" thickBot="1">
      <c r="B3" s="473" t="s">
        <v>695</v>
      </c>
      <c r="C3" s="474"/>
      <c r="D3" s="474"/>
      <c r="E3" s="474"/>
      <c r="F3" s="474"/>
      <c r="G3" s="474"/>
      <c r="H3" s="474"/>
      <c r="I3" s="475"/>
      <c r="J3" s="14"/>
      <c r="K3" s="120"/>
    </row>
    <row r="4" spans="1:11" ht="8.25" customHeight="1">
      <c r="A4" s="94"/>
      <c r="B4" s="109"/>
      <c r="C4" s="109"/>
      <c r="D4" s="109"/>
      <c r="E4" s="109"/>
      <c r="F4" s="109"/>
      <c r="G4" s="109"/>
      <c r="H4" s="109"/>
      <c r="I4" s="109"/>
      <c r="J4" s="109"/>
      <c r="K4" s="110"/>
    </row>
    <row r="5" spans="1:11" ht="18" customHeight="1">
      <c r="A5" s="95"/>
      <c r="B5" s="479" t="s">
        <v>1013</v>
      </c>
      <c r="C5" s="480"/>
      <c r="D5" s="480"/>
      <c r="E5" s="480"/>
      <c r="F5" s="480"/>
      <c r="G5" s="480"/>
      <c r="H5" s="480"/>
      <c r="I5" s="481"/>
      <c r="J5" s="482"/>
      <c r="K5" s="110"/>
    </row>
    <row r="6" spans="1:11" ht="20.25">
      <c r="A6" s="95"/>
      <c r="B6" s="483">
        <f ca="1">TODAY()</f>
        <v>40319</v>
      </c>
      <c r="C6" s="484"/>
      <c r="D6" s="484"/>
      <c r="E6" s="484"/>
      <c r="F6" s="484"/>
      <c r="G6" s="484"/>
      <c r="H6" s="484"/>
      <c r="I6" s="484"/>
      <c r="J6" s="485"/>
      <c r="K6" s="110"/>
    </row>
    <row r="7" spans="1:11" ht="75.75" customHeight="1">
      <c r="A7" s="96"/>
      <c r="B7" s="476" t="s">
        <v>1080</v>
      </c>
      <c r="C7" s="477"/>
      <c r="D7" s="477"/>
      <c r="E7" s="477"/>
      <c r="F7" s="477"/>
      <c r="G7" s="477"/>
      <c r="H7" s="477"/>
      <c r="I7" s="477"/>
      <c r="J7" s="478"/>
      <c r="K7" s="110"/>
    </row>
    <row r="8" spans="1:11" ht="8.25" customHeight="1">
      <c r="A8" s="95"/>
      <c r="B8" s="95"/>
      <c r="C8" s="95"/>
      <c r="D8" s="95"/>
      <c r="E8" s="95"/>
      <c r="F8" s="95"/>
      <c r="G8" s="95"/>
      <c r="H8" s="95"/>
      <c r="I8" s="95"/>
      <c r="J8" s="95"/>
      <c r="K8" s="110"/>
    </row>
    <row r="9" spans="1:11" ht="21" customHeight="1">
      <c r="A9" s="95"/>
      <c r="B9" s="141" t="s">
        <v>683</v>
      </c>
      <c r="C9" s="431"/>
      <c r="D9" s="455"/>
      <c r="E9" s="455"/>
      <c r="F9" s="455"/>
      <c r="G9" s="455"/>
      <c r="H9" s="455"/>
      <c r="I9" s="432"/>
      <c r="J9" s="433"/>
      <c r="K9" s="110"/>
    </row>
    <row r="10" spans="1:11" ht="8.25" customHeight="1">
      <c r="A10" s="95"/>
      <c r="B10" s="142"/>
      <c r="C10" s="28"/>
      <c r="D10" s="26"/>
      <c r="E10" s="26"/>
      <c r="F10" s="26"/>
      <c r="G10" s="26"/>
      <c r="H10" s="27"/>
      <c r="I10" s="14"/>
      <c r="J10" s="135"/>
      <c r="K10" s="110"/>
    </row>
    <row r="11" spans="1:11" ht="21" customHeight="1">
      <c r="A11" s="95"/>
      <c r="B11" s="143" t="s">
        <v>684</v>
      </c>
      <c r="C11" s="431"/>
      <c r="D11" s="455"/>
      <c r="E11" s="455"/>
      <c r="F11" s="455"/>
      <c r="G11" s="455"/>
      <c r="H11" s="455"/>
      <c r="I11" s="432"/>
      <c r="J11" s="433"/>
      <c r="K11" s="110"/>
    </row>
    <row r="12" spans="1:11" ht="21" customHeight="1">
      <c r="A12" s="95"/>
      <c r="B12" s="143"/>
      <c r="C12" s="431"/>
      <c r="D12" s="455"/>
      <c r="E12" s="455"/>
      <c r="F12" s="455"/>
      <c r="G12" s="455"/>
      <c r="H12" s="455"/>
      <c r="I12" s="432"/>
      <c r="J12" s="433"/>
      <c r="K12" s="110"/>
    </row>
    <row r="13" spans="1:11" ht="8.25" customHeight="1">
      <c r="A13" s="95"/>
      <c r="B13" s="143"/>
      <c r="C13" s="28"/>
      <c r="D13" s="28"/>
      <c r="E13" s="28"/>
      <c r="F13" s="28"/>
      <c r="G13" s="28"/>
      <c r="H13" s="27"/>
      <c r="I13" s="14"/>
      <c r="J13" s="144"/>
      <c r="K13" s="110"/>
    </row>
    <row r="14" spans="1:11" ht="21" customHeight="1">
      <c r="A14" s="95"/>
      <c r="B14" s="143" t="s">
        <v>687</v>
      </c>
      <c r="C14" s="431"/>
      <c r="D14" s="432"/>
      <c r="E14" s="433"/>
      <c r="F14" s="29" t="s">
        <v>686</v>
      </c>
      <c r="G14" s="40"/>
      <c r="H14" s="29" t="s">
        <v>689</v>
      </c>
      <c r="I14" s="431"/>
      <c r="J14" s="433"/>
      <c r="K14" s="110"/>
    </row>
    <row r="15" spans="1:11" ht="3" customHeight="1">
      <c r="A15" s="95"/>
      <c r="B15" s="251"/>
      <c r="C15" s="259"/>
      <c r="D15" s="70"/>
      <c r="E15" s="70"/>
      <c r="F15" s="34"/>
      <c r="G15" s="259"/>
      <c r="H15" s="34"/>
      <c r="I15" s="259"/>
      <c r="J15" s="260"/>
      <c r="K15" s="110"/>
    </row>
    <row r="16" spans="1:11" ht="21" customHeight="1">
      <c r="A16" s="95"/>
      <c r="B16" s="143" t="s">
        <v>1111</v>
      </c>
      <c r="C16" s="252">
        <v>2010</v>
      </c>
      <c r="D16" s="70"/>
      <c r="E16" s="70"/>
      <c r="F16" s="34"/>
      <c r="G16" s="259"/>
      <c r="H16" s="34"/>
      <c r="I16" s="259"/>
      <c r="J16" s="261"/>
      <c r="K16" s="110"/>
    </row>
    <row r="17" spans="1:12" ht="8.25" customHeight="1">
      <c r="A17" s="97"/>
      <c r="B17" s="145"/>
      <c r="C17" s="27"/>
      <c r="D17" s="34"/>
      <c r="E17" s="27"/>
      <c r="F17" s="34"/>
      <c r="G17" s="27"/>
      <c r="H17" s="27"/>
      <c r="I17" s="70"/>
      <c r="J17" s="186"/>
      <c r="K17" s="110"/>
    </row>
    <row r="18" spans="1:12">
      <c r="A18" s="97"/>
      <c r="B18" s="146" t="s">
        <v>693</v>
      </c>
      <c r="C18" s="147" t="s">
        <v>690</v>
      </c>
      <c r="D18" s="148"/>
      <c r="E18" s="149" t="s">
        <v>691</v>
      </c>
      <c r="F18" s="147"/>
      <c r="G18" s="147" t="s">
        <v>692</v>
      </c>
      <c r="H18" s="150"/>
      <c r="I18" s="151"/>
      <c r="J18" s="262"/>
      <c r="K18" s="110"/>
    </row>
    <row r="19" spans="1:12" ht="8.25" customHeight="1">
      <c r="A19" s="97"/>
      <c r="B19" s="113"/>
      <c r="C19" s="114"/>
      <c r="D19" s="115"/>
      <c r="E19" s="116"/>
      <c r="F19" s="117"/>
      <c r="G19" s="114"/>
      <c r="H19" s="118"/>
      <c r="I19" s="119"/>
      <c r="J19" s="107"/>
      <c r="K19" s="110"/>
    </row>
    <row r="20" spans="1:12" ht="23.25" customHeight="1">
      <c r="A20" s="107"/>
      <c r="B20" s="456" t="s">
        <v>682</v>
      </c>
      <c r="C20" s="457"/>
      <c r="D20" s="457"/>
      <c r="E20" s="457"/>
      <c r="F20" s="457"/>
      <c r="G20" s="457"/>
      <c r="H20" s="457"/>
      <c r="I20" s="457"/>
      <c r="J20" s="129"/>
      <c r="K20" s="110"/>
      <c r="L20" s="137"/>
    </row>
    <row r="21" spans="1:12" ht="8.25" customHeight="1">
      <c r="A21" s="107"/>
      <c r="B21" s="173"/>
      <c r="C21" s="174"/>
      <c r="D21" s="174"/>
      <c r="E21" s="174"/>
      <c r="F21" s="174"/>
      <c r="G21" s="174"/>
      <c r="H21" s="174"/>
      <c r="I21" s="174"/>
      <c r="J21" s="12"/>
      <c r="K21" s="110"/>
      <c r="L21" s="137"/>
    </row>
    <row r="22" spans="1:12" ht="21" customHeight="1">
      <c r="B22" s="131" t="s">
        <v>977</v>
      </c>
      <c r="C22" s="269"/>
      <c r="D22" s="155" t="s">
        <v>981</v>
      </c>
      <c r="E22" s="4" t="s">
        <v>696</v>
      </c>
      <c r="F22" s="4"/>
      <c r="G22" s="19"/>
      <c r="H22" s="4" t="s">
        <v>697</v>
      </c>
      <c r="I22" s="4"/>
      <c r="J22" s="135"/>
      <c r="K22" s="108"/>
    </row>
    <row r="23" spans="1:12" ht="9" customHeight="1">
      <c r="B23" s="131"/>
      <c r="C23" s="11"/>
      <c r="D23" s="155"/>
      <c r="E23" s="4"/>
      <c r="F23" s="4"/>
      <c r="G23" s="11"/>
      <c r="H23" s="4"/>
      <c r="I23" s="4"/>
      <c r="J23" s="135"/>
      <c r="K23" s="108"/>
    </row>
    <row r="24" spans="1:12" ht="21" customHeight="1">
      <c r="B24" s="131" t="s">
        <v>978</v>
      </c>
      <c r="C24" s="19"/>
      <c r="D24" s="155" t="s">
        <v>982</v>
      </c>
      <c r="E24" s="4" t="s">
        <v>32</v>
      </c>
      <c r="F24" s="4"/>
      <c r="G24" s="19"/>
      <c r="H24" s="4"/>
      <c r="I24" s="4"/>
      <c r="J24" s="135"/>
      <c r="K24" s="108"/>
    </row>
    <row r="25" spans="1:12" ht="9" customHeight="1">
      <c r="B25" s="131"/>
      <c r="C25" s="11"/>
      <c r="D25" s="155"/>
      <c r="E25" s="4"/>
      <c r="F25" s="4"/>
      <c r="G25" s="11"/>
      <c r="H25" s="4"/>
      <c r="I25" s="4"/>
      <c r="J25" s="135"/>
      <c r="K25" s="108"/>
    </row>
    <row r="26" spans="1:12" ht="21" customHeight="1">
      <c r="B26" s="131" t="s">
        <v>979</v>
      </c>
      <c r="C26" s="19"/>
      <c r="D26" s="155" t="s">
        <v>983</v>
      </c>
      <c r="E26" s="4" t="s">
        <v>931</v>
      </c>
      <c r="F26" s="4"/>
      <c r="G26" s="19"/>
      <c r="H26" s="4"/>
      <c r="I26" s="4"/>
      <c r="J26" s="135"/>
      <c r="K26" s="108"/>
    </row>
    <row r="27" spans="1:12" ht="9" customHeight="1">
      <c r="B27" s="131"/>
      <c r="C27" s="20"/>
      <c r="D27" s="155"/>
      <c r="E27" s="4"/>
      <c r="F27" s="4"/>
      <c r="G27" s="20"/>
      <c r="H27" s="4"/>
      <c r="I27" s="4"/>
      <c r="J27" s="135"/>
      <c r="K27" s="108"/>
    </row>
    <row r="28" spans="1:12" ht="21" customHeight="1">
      <c r="B28" s="131" t="s">
        <v>980</v>
      </c>
      <c r="C28" s="19"/>
      <c r="D28" s="171" t="s">
        <v>984</v>
      </c>
      <c r="E28" s="42" t="s">
        <v>1132</v>
      </c>
      <c r="F28" s="4"/>
      <c r="G28" s="19"/>
      <c r="H28" s="4"/>
      <c r="I28" s="4"/>
      <c r="J28" s="135"/>
      <c r="K28" s="108"/>
    </row>
    <row r="29" spans="1:12" ht="8.25" customHeight="1">
      <c r="B29" s="168"/>
      <c r="C29" s="12"/>
      <c r="D29" s="13"/>
      <c r="E29" s="14"/>
      <c r="F29" s="12"/>
      <c r="G29" s="12"/>
      <c r="H29" s="12"/>
      <c r="I29" s="12"/>
      <c r="J29" s="135"/>
      <c r="K29" s="108"/>
    </row>
    <row r="30" spans="1:12">
      <c r="B30" s="131" t="s">
        <v>1046</v>
      </c>
      <c r="C30" s="4"/>
      <c r="D30" s="155" t="s">
        <v>985</v>
      </c>
      <c r="E30" s="4" t="s">
        <v>2</v>
      </c>
      <c r="F30" s="11" t="s">
        <v>893</v>
      </c>
      <c r="G30" s="11" t="s">
        <v>930</v>
      </c>
      <c r="H30" s="42"/>
      <c r="I30" s="4"/>
      <c r="J30" s="135"/>
      <c r="K30" s="108"/>
    </row>
    <row r="31" spans="1:12" ht="21" customHeight="1">
      <c r="B31" s="156" t="s">
        <v>1047</v>
      </c>
      <c r="C31" s="19"/>
      <c r="D31" s="155"/>
      <c r="E31" s="73">
        <f>E32+1</f>
        <v>2011</v>
      </c>
      <c r="F31" s="19"/>
      <c r="G31" s="19"/>
      <c r="H31" s="42"/>
      <c r="I31" s="4"/>
      <c r="J31" s="135"/>
      <c r="K31" s="108"/>
    </row>
    <row r="32" spans="1:12" ht="21" customHeight="1">
      <c r="B32" s="156" t="s">
        <v>1048</v>
      </c>
      <c r="C32" s="19"/>
      <c r="D32" s="155"/>
      <c r="E32" s="73">
        <f>C16</f>
        <v>2010</v>
      </c>
      <c r="F32" s="19"/>
      <c r="G32" s="19"/>
      <c r="H32" s="4"/>
      <c r="I32" s="4"/>
      <c r="J32" s="135"/>
      <c r="K32" s="108"/>
    </row>
    <row r="33" spans="2:11" ht="21" customHeight="1">
      <c r="B33" s="156" t="s">
        <v>1049</v>
      </c>
      <c r="C33" s="19"/>
      <c r="D33" s="155"/>
      <c r="E33" s="73">
        <f>E32-1</f>
        <v>2009</v>
      </c>
      <c r="F33" s="19"/>
      <c r="G33" s="19"/>
      <c r="H33" s="4"/>
      <c r="I33" s="4"/>
      <c r="J33" s="135"/>
      <c r="K33" s="108"/>
    </row>
    <row r="34" spans="2:11" ht="21" customHeight="1">
      <c r="B34" s="131"/>
      <c r="C34" s="4"/>
      <c r="D34" s="155"/>
      <c r="E34" s="73">
        <f>E33-1</f>
        <v>2008</v>
      </c>
      <c r="F34" s="19"/>
      <c r="G34" s="19"/>
      <c r="H34" s="4"/>
      <c r="I34" s="4"/>
      <c r="J34" s="135"/>
      <c r="K34" s="108"/>
    </row>
    <row r="35" spans="2:11" ht="21" customHeight="1">
      <c r="B35" s="131"/>
      <c r="C35" s="4"/>
      <c r="D35" s="155"/>
      <c r="E35" s="73">
        <f>E34-1</f>
        <v>2007</v>
      </c>
      <c r="F35" s="19"/>
      <c r="G35" s="19"/>
      <c r="H35" s="4"/>
      <c r="I35" s="4"/>
      <c r="J35" s="135"/>
      <c r="K35" s="108"/>
    </row>
    <row r="36" spans="2:11">
      <c r="B36" s="461" t="s">
        <v>1076</v>
      </c>
      <c r="C36" s="458"/>
      <c r="D36" s="158" t="s">
        <v>986</v>
      </c>
      <c r="E36" s="458" t="s">
        <v>1074</v>
      </c>
      <c r="F36" s="458"/>
      <c r="G36" s="459" t="s">
        <v>1075</v>
      </c>
      <c r="H36" s="460"/>
      <c r="I36" s="4"/>
      <c r="J36" s="135"/>
      <c r="K36" s="108"/>
    </row>
    <row r="37" spans="2:11">
      <c r="B37" s="461"/>
      <c r="C37" s="458"/>
      <c r="D37" s="157"/>
      <c r="E37" s="458"/>
      <c r="F37" s="458"/>
      <c r="G37" s="460"/>
      <c r="H37" s="460"/>
      <c r="I37" s="4"/>
      <c r="J37" s="135"/>
      <c r="K37" s="108"/>
    </row>
    <row r="38" spans="2:11" ht="21" customHeight="1">
      <c r="B38" s="156" t="s">
        <v>924</v>
      </c>
      <c r="C38" s="39"/>
      <c r="D38" s="155"/>
      <c r="E38" s="155" t="s">
        <v>701</v>
      </c>
      <c r="F38" s="19"/>
      <c r="G38" s="34" t="s">
        <v>928</v>
      </c>
      <c r="H38" s="19"/>
      <c r="I38" s="4"/>
      <c r="J38" s="135"/>
      <c r="K38" s="108"/>
    </row>
    <row r="39" spans="2:11" ht="21" customHeight="1">
      <c r="B39" s="159" t="s">
        <v>925</v>
      </c>
      <c r="C39" s="39"/>
      <c r="D39" s="155"/>
      <c r="E39" s="155" t="s">
        <v>703</v>
      </c>
      <c r="F39" s="19"/>
      <c r="G39" s="34" t="s">
        <v>929</v>
      </c>
      <c r="H39" s="19"/>
      <c r="I39" s="4"/>
      <c r="J39" s="135"/>
      <c r="K39" s="108"/>
    </row>
    <row r="40" spans="2:11" ht="21" customHeight="1" thickBot="1">
      <c r="B40" s="156" t="s">
        <v>926</v>
      </c>
      <c r="C40" s="169"/>
      <c r="D40" s="155"/>
      <c r="E40" s="155" t="s">
        <v>704</v>
      </c>
      <c r="F40" s="167"/>
      <c r="G40" s="34" t="s">
        <v>702</v>
      </c>
      <c r="H40" s="19"/>
      <c r="I40" s="121"/>
      <c r="J40" s="135"/>
      <c r="K40" s="108"/>
    </row>
    <row r="41" spans="2:11" ht="21" customHeight="1" thickBot="1">
      <c r="B41" s="156" t="s">
        <v>927</v>
      </c>
      <c r="C41" s="39"/>
      <c r="D41" s="155"/>
      <c r="E41" s="155" t="s">
        <v>702</v>
      </c>
      <c r="F41" s="19"/>
      <c r="G41" s="170"/>
      <c r="H41" s="4"/>
      <c r="I41" s="4"/>
      <c r="J41" s="135"/>
      <c r="K41" s="108"/>
    </row>
    <row r="42" spans="2:11" ht="8.25" customHeight="1">
      <c r="B42" s="124"/>
      <c r="C42" s="95"/>
      <c r="D42" s="98"/>
      <c r="E42" s="95"/>
      <c r="F42" s="95"/>
      <c r="G42" s="95"/>
      <c r="H42" s="95"/>
      <c r="I42" s="95"/>
      <c r="J42" s="128"/>
      <c r="K42" s="108"/>
    </row>
    <row r="43" spans="2:11" ht="8.25" customHeight="1">
      <c r="B43" s="124"/>
      <c r="C43" s="95"/>
      <c r="D43" s="98"/>
      <c r="E43" s="95"/>
      <c r="F43" s="95"/>
      <c r="G43" s="95"/>
      <c r="H43" s="95"/>
      <c r="I43" s="95"/>
      <c r="J43" s="128"/>
      <c r="K43" s="108"/>
    </row>
    <row r="44" spans="2:11">
      <c r="B44" s="131" t="s">
        <v>1050</v>
      </c>
      <c r="C44" s="4"/>
      <c r="D44" s="253">
        <f>C16</f>
        <v>2010</v>
      </c>
      <c r="E44" s="4"/>
      <c r="F44" s="4"/>
      <c r="G44" s="253">
        <f>D44-1</f>
        <v>2009</v>
      </c>
      <c r="H44" s="4"/>
      <c r="I44" s="253">
        <f>G44-1</f>
        <v>2008</v>
      </c>
      <c r="J44" s="135"/>
      <c r="K44" s="108"/>
    </row>
    <row r="45" spans="2:11">
      <c r="B45" s="131"/>
      <c r="C45" s="499" t="s">
        <v>1104</v>
      </c>
      <c r="D45" s="499"/>
      <c r="E45" s="499"/>
      <c r="F45" s="4"/>
      <c r="G45" s="75" t="s">
        <v>1104</v>
      </c>
      <c r="H45" s="4"/>
      <c r="I45" s="75" t="s">
        <v>1104</v>
      </c>
      <c r="J45" s="135"/>
      <c r="K45" s="108"/>
    </row>
    <row r="46" spans="2:11">
      <c r="B46" s="131"/>
      <c r="C46" s="246" t="s">
        <v>1105</v>
      </c>
      <c r="D46" s="11"/>
      <c r="E46" s="245" t="s">
        <v>1106</v>
      </c>
      <c r="F46" s="155"/>
      <c r="G46" s="246" t="s">
        <v>1107</v>
      </c>
      <c r="H46" s="11"/>
      <c r="I46" s="246" t="s">
        <v>1108</v>
      </c>
      <c r="J46" s="161"/>
      <c r="K46" s="108"/>
    </row>
    <row r="47" spans="2:11" ht="21" customHeight="1">
      <c r="B47" s="131" t="s">
        <v>1139</v>
      </c>
      <c r="C47" s="22"/>
      <c r="D47" s="155"/>
      <c r="E47" s="22"/>
      <c r="F47" s="155"/>
      <c r="G47" s="22"/>
      <c r="H47" s="155"/>
      <c r="I47" s="22"/>
      <c r="J47" s="135"/>
      <c r="K47" s="108"/>
    </row>
    <row r="48" spans="2:11" ht="21" customHeight="1">
      <c r="B48" s="131" t="s">
        <v>65</v>
      </c>
      <c r="C48" s="240"/>
      <c r="D48" s="155"/>
      <c r="E48" s="240"/>
      <c r="F48" s="155"/>
      <c r="G48" s="240"/>
      <c r="H48" s="155"/>
      <c r="I48" s="240"/>
      <c r="J48" s="135"/>
      <c r="K48" s="108"/>
    </row>
    <row r="49" spans="2:11" ht="21" customHeight="1">
      <c r="B49" s="131" t="s">
        <v>1078</v>
      </c>
      <c r="C49" s="38"/>
      <c r="D49" s="155"/>
      <c r="E49" s="38"/>
      <c r="F49" s="155"/>
      <c r="G49" s="38"/>
      <c r="H49" s="155"/>
      <c r="I49" s="38"/>
      <c r="J49" s="135"/>
      <c r="K49" s="108"/>
    </row>
    <row r="50" spans="2:11" ht="21" customHeight="1">
      <c r="B50" s="131" t="s">
        <v>20</v>
      </c>
      <c r="C50" s="22"/>
      <c r="D50" s="155"/>
      <c r="E50" s="22"/>
      <c r="F50" s="155"/>
      <c r="G50" s="22"/>
      <c r="H50" s="155"/>
      <c r="I50" s="22"/>
      <c r="J50" s="135"/>
      <c r="K50" s="108"/>
    </row>
    <row r="51" spans="2:11" ht="8.25" customHeight="1">
      <c r="B51" s="168"/>
      <c r="C51" s="180"/>
      <c r="D51" s="181"/>
      <c r="E51" s="180"/>
      <c r="F51" s="181"/>
      <c r="G51" s="180"/>
      <c r="H51" s="181"/>
      <c r="I51" s="180"/>
      <c r="J51" s="135"/>
      <c r="K51" s="108"/>
    </row>
    <row r="52" spans="2:11" ht="13.5" customHeight="1">
      <c r="B52" s="131" t="s">
        <v>993</v>
      </c>
      <c r="C52" s="18"/>
      <c r="D52" s="13"/>
      <c r="E52" s="18"/>
      <c r="F52" s="13"/>
      <c r="G52" s="18"/>
      <c r="H52" s="13"/>
      <c r="I52" s="18"/>
      <c r="J52" s="135"/>
      <c r="K52" s="108"/>
    </row>
    <row r="53" spans="2:11" ht="21" customHeight="1">
      <c r="B53" s="156" t="s">
        <v>987</v>
      </c>
      <c r="C53" s="22"/>
      <c r="D53" s="155"/>
      <c r="E53" s="22"/>
      <c r="F53" s="155"/>
      <c r="G53" s="22"/>
      <c r="H53" s="155"/>
      <c r="I53" s="22"/>
      <c r="J53" s="135"/>
      <c r="K53" s="108"/>
    </row>
    <row r="54" spans="2:11" ht="21" customHeight="1">
      <c r="B54" s="156" t="s">
        <v>988</v>
      </c>
      <c r="C54" s="37"/>
      <c r="D54" s="155"/>
      <c r="E54" s="37"/>
      <c r="F54" s="155"/>
      <c r="G54" s="37"/>
      <c r="H54" s="155"/>
      <c r="I54" s="37"/>
      <c r="J54" s="135"/>
      <c r="K54" s="108"/>
    </row>
    <row r="55" spans="2:11" ht="21" customHeight="1">
      <c r="B55" s="156" t="s">
        <v>989</v>
      </c>
      <c r="C55" s="22"/>
      <c r="D55" s="155"/>
      <c r="E55" s="22"/>
      <c r="F55" s="155"/>
      <c r="G55" s="22"/>
      <c r="H55" s="155"/>
      <c r="I55" s="22"/>
      <c r="J55" s="135"/>
      <c r="K55" s="108"/>
    </row>
    <row r="56" spans="2:11" ht="21" customHeight="1">
      <c r="B56" s="156" t="s">
        <v>990</v>
      </c>
      <c r="C56" s="22"/>
      <c r="D56" s="155"/>
      <c r="E56" s="22"/>
      <c r="F56" s="155"/>
      <c r="G56" s="22"/>
      <c r="H56" s="155"/>
      <c r="I56" s="22"/>
      <c r="J56" s="135"/>
      <c r="K56" s="108"/>
    </row>
    <row r="57" spans="2:11" ht="21" customHeight="1">
      <c r="B57" s="156" t="s">
        <v>991</v>
      </c>
      <c r="C57" s="22"/>
      <c r="D57" s="155"/>
      <c r="E57" s="22"/>
      <c r="F57" s="155"/>
      <c r="G57" s="22"/>
      <c r="H57" s="155"/>
      <c r="I57" s="22"/>
      <c r="J57" s="135"/>
      <c r="K57" s="108"/>
    </row>
    <row r="58" spans="2:11" ht="21" customHeight="1">
      <c r="B58" s="156" t="s">
        <v>992</v>
      </c>
      <c r="C58" s="22"/>
      <c r="D58" s="155"/>
      <c r="E58" s="22"/>
      <c r="F58" s="155"/>
      <c r="G58" s="22"/>
      <c r="H58" s="155"/>
      <c r="I58" s="22"/>
      <c r="J58" s="135"/>
      <c r="K58" s="108"/>
    </row>
    <row r="59" spans="2:11" ht="21" customHeight="1">
      <c r="B59" s="156" t="s">
        <v>1051</v>
      </c>
      <c r="C59" s="38"/>
      <c r="D59" s="155"/>
      <c r="E59" s="38"/>
      <c r="F59" s="155"/>
      <c r="G59" s="38"/>
      <c r="H59" s="155"/>
      <c r="I59" s="38"/>
      <c r="J59" s="135"/>
      <c r="K59" s="108"/>
    </row>
    <row r="60" spans="2:11" ht="21" customHeight="1">
      <c r="B60" s="163" t="s">
        <v>994</v>
      </c>
      <c r="C60" s="22"/>
      <c r="D60" s="155"/>
      <c r="E60" s="22"/>
      <c r="F60" s="155"/>
      <c r="G60" s="22"/>
      <c r="H60" s="155"/>
      <c r="I60" s="22"/>
      <c r="J60" s="135"/>
      <c r="K60" s="108"/>
    </row>
    <row r="61" spans="2:11" ht="8.25" customHeight="1">
      <c r="B61" s="172"/>
      <c r="C61" s="180"/>
      <c r="D61" s="181"/>
      <c r="E61" s="180"/>
      <c r="F61" s="181"/>
      <c r="G61" s="180"/>
      <c r="H61" s="181"/>
      <c r="I61" s="180"/>
      <c r="J61" s="135"/>
      <c r="K61" s="108"/>
    </row>
    <row r="62" spans="2:11" ht="18.75" customHeight="1">
      <c r="B62" s="132" t="s">
        <v>995</v>
      </c>
      <c r="C62" s="4">
        <f>C16</f>
        <v>2010</v>
      </c>
      <c r="D62" s="155"/>
      <c r="E62" s="73">
        <f>C62</f>
        <v>2010</v>
      </c>
      <c r="F62" s="155"/>
      <c r="G62" s="73">
        <f>E62-1</f>
        <v>2009</v>
      </c>
      <c r="H62" s="4"/>
      <c r="I62" s="73">
        <f>G62-1</f>
        <v>2008</v>
      </c>
      <c r="J62" s="135"/>
      <c r="K62" s="108"/>
    </row>
    <row r="63" spans="2:11" ht="21" customHeight="1">
      <c r="B63" s="134" t="s">
        <v>967</v>
      </c>
      <c r="C63" s="22"/>
      <c r="D63" s="220" t="s">
        <v>49</v>
      </c>
      <c r="E63" s="22"/>
      <c r="F63" s="220" t="s">
        <v>49</v>
      </c>
      <c r="G63" s="22"/>
      <c r="H63" s="220" t="s">
        <v>49</v>
      </c>
      <c r="I63" s="22"/>
      <c r="J63" s="222" t="s">
        <v>49</v>
      </c>
      <c r="K63" s="108"/>
    </row>
    <row r="64" spans="2:11" ht="21" customHeight="1">
      <c r="B64" s="156" t="s">
        <v>1041</v>
      </c>
      <c r="C64" s="22"/>
      <c r="D64" s="220" t="s">
        <v>45</v>
      </c>
      <c r="E64" s="22"/>
      <c r="F64" s="220" t="s">
        <v>45</v>
      </c>
      <c r="G64" s="22"/>
      <c r="H64" s="220" t="s">
        <v>45</v>
      </c>
      <c r="I64" s="22"/>
      <c r="J64" s="222" t="s">
        <v>45</v>
      </c>
      <c r="K64" s="108"/>
    </row>
    <row r="65" spans="1:22" ht="21" customHeight="1">
      <c r="B65" s="156" t="s">
        <v>1042</v>
      </c>
      <c r="C65" s="23"/>
      <c r="D65" s="220" t="s">
        <v>45</v>
      </c>
      <c r="E65" s="23"/>
      <c r="F65" s="220" t="s">
        <v>45</v>
      </c>
      <c r="G65" s="23"/>
      <c r="H65" s="220" t="s">
        <v>45</v>
      </c>
      <c r="I65" s="23"/>
      <c r="J65" s="222" t="s">
        <v>45</v>
      </c>
      <c r="K65" s="108"/>
    </row>
    <row r="66" spans="1:22" ht="21" customHeight="1">
      <c r="B66" s="156" t="s">
        <v>912</v>
      </c>
      <c r="C66" s="23"/>
      <c r="D66" s="220" t="s">
        <v>45</v>
      </c>
      <c r="E66" s="23"/>
      <c r="F66" s="220" t="s">
        <v>45</v>
      </c>
      <c r="G66" s="23"/>
      <c r="H66" s="220" t="s">
        <v>45</v>
      </c>
      <c r="I66" s="23"/>
      <c r="J66" s="222" t="s">
        <v>45</v>
      </c>
      <c r="K66" s="108"/>
    </row>
    <row r="67" spans="1:22" ht="21" customHeight="1">
      <c r="B67" s="156" t="s">
        <v>7</v>
      </c>
      <c r="C67" s="23"/>
      <c r="D67" s="220" t="s">
        <v>45</v>
      </c>
      <c r="E67" s="23"/>
      <c r="F67" s="220" t="s">
        <v>45</v>
      </c>
      <c r="G67" s="23"/>
      <c r="H67" s="220" t="s">
        <v>45</v>
      </c>
      <c r="I67" s="23"/>
      <c r="J67" s="222" t="s">
        <v>45</v>
      </c>
      <c r="K67" s="108"/>
    </row>
    <row r="68" spans="1:22" ht="21" customHeight="1">
      <c r="B68" s="160" t="s">
        <v>8</v>
      </c>
      <c r="C68" s="23"/>
      <c r="D68" s="221" t="s">
        <v>45</v>
      </c>
      <c r="E68" s="23"/>
      <c r="F68" s="221" t="s">
        <v>45</v>
      </c>
      <c r="G68" s="23"/>
      <c r="H68" s="221" t="s">
        <v>45</v>
      </c>
      <c r="I68" s="23"/>
      <c r="J68" s="223" t="s">
        <v>45</v>
      </c>
      <c r="K68" s="108"/>
    </row>
    <row r="69" spans="1:22" ht="7.5" customHeight="1">
      <c r="B69" s="93"/>
      <c r="C69" s="182"/>
      <c r="D69" s="112"/>
      <c r="E69" s="182"/>
      <c r="F69" s="112"/>
      <c r="G69" s="182"/>
      <c r="H69" s="112"/>
      <c r="I69" s="182"/>
      <c r="J69" s="112"/>
      <c r="K69" s="108"/>
    </row>
    <row r="70" spans="1:22" s="12" customFormat="1" ht="7.5" customHeight="1">
      <c r="A70" s="98"/>
      <c r="B70" s="98"/>
      <c r="C70" s="97"/>
      <c r="D70" s="99"/>
      <c r="E70" s="97"/>
      <c r="F70" s="99"/>
      <c r="G70" s="97"/>
      <c r="H70" s="99"/>
      <c r="I70" s="97"/>
      <c r="J70" s="99"/>
      <c r="K70" s="110"/>
      <c r="L70" s="137"/>
      <c r="M70" s="68"/>
      <c r="N70" s="68"/>
      <c r="O70" s="68"/>
      <c r="P70" s="68"/>
      <c r="Q70" s="68"/>
      <c r="R70" s="68"/>
      <c r="S70" s="68"/>
      <c r="T70" s="68"/>
      <c r="U70" s="68"/>
      <c r="V70" s="68"/>
    </row>
    <row r="71" spans="1:22">
      <c r="B71" s="162" t="s">
        <v>1053</v>
      </c>
      <c r="C71" s="254">
        <f>C16</f>
        <v>2010</v>
      </c>
      <c r="D71" s="152"/>
      <c r="E71" s="153"/>
      <c r="F71" s="153"/>
      <c r="G71" s="153"/>
      <c r="H71" s="153"/>
      <c r="I71" s="153"/>
      <c r="J71" s="154"/>
      <c r="K71" s="108"/>
    </row>
    <row r="72" spans="1:22">
      <c r="B72" s="131"/>
      <c r="C72" s="155" t="s">
        <v>706</v>
      </c>
      <c r="D72" s="9" t="s">
        <v>705</v>
      </c>
      <c r="E72" s="155" t="s">
        <v>707</v>
      </c>
      <c r="F72" s="9" t="s">
        <v>705</v>
      </c>
      <c r="G72" s="155" t="s">
        <v>708</v>
      </c>
      <c r="H72" s="9" t="s">
        <v>705</v>
      </c>
      <c r="I72" s="9"/>
      <c r="J72" s="135"/>
      <c r="K72" s="110"/>
      <c r="L72" s="137"/>
    </row>
    <row r="73" spans="1:22" ht="21" customHeight="1">
      <c r="B73" s="131" t="s">
        <v>1040</v>
      </c>
      <c r="C73" s="22"/>
      <c r="D73" s="26" t="s">
        <v>716</v>
      </c>
      <c r="E73" s="22"/>
      <c r="F73" s="26" t="s">
        <v>716</v>
      </c>
      <c r="G73" s="22"/>
      <c r="H73" s="26" t="s">
        <v>716</v>
      </c>
      <c r="I73" s="4"/>
      <c r="J73" s="135"/>
      <c r="K73" s="108"/>
    </row>
    <row r="74" spans="1:22" ht="21" customHeight="1">
      <c r="B74" s="131" t="s">
        <v>1052</v>
      </c>
      <c r="C74" s="22"/>
      <c r="D74" s="26" t="s">
        <v>716</v>
      </c>
      <c r="E74" s="22"/>
      <c r="F74" s="26" t="s">
        <v>716</v>
      </c>
      <c r="G74" s="22"/>
      <c r="H74" s="26" t="s">
        <v>716</v>
      </c>
      <c r="I74" s="4"/>
      <c r="J74" s="135"/>
      <c r="K74" s="108"/>
    </row>
    <row r="75" spans="1:22" ht="21" customHeight="1">
      <c r="B75" s="131" t="s">
        <v>1054</v>
      </c>
      <c r="C75" s="22"/>
      <c r="D75" s="26" t="s">
        <v>716</v>
      </c>
      <c r="E75" s="22"/>
      <c r="F75" s="26" t="s">
        <v>716</v>
      </c>
      <c r="G75" s="22"/>
      <c r="H75" s="26" t="s">
        <v>716</v>
      </c>
      <c r="I75" s="4"/>
      <c r="J75" s="135"/>
      <c r="K75" s="108"/>
    </row>
    <row r="76" spans="1:22" ht="21" customHeight="1">
      <c r="B76" s="131" t="s">
        <v>709</v>
      </c>
      <c r="C76" s="22"/>
      <c r="D76" s="36"/>
      <c r="E76" s="22"/>
      <c r="F76" s="36"/>
      <c r="G76" s="22"/>
      <c r="H76" s="36"/>
      <c r="I76" s="4"/>
      <c r="J76" s="135"/>
      <c r="K76" s="108"/>
    </row>
    <row r="77" spans="1:22" ht="21" customHeight="1">
      <c r="B77" s="156" t="s">
        <v>1055</v>
      </c>
      <c r="C77" s="193"/>
      <c r="D77" s="35" t="s">
        <v>49</v>
      </c>
      <c r="E77" s="193"/>
      <c r="F77" s="35" t="s">
        <v>49</v>
      </c>
      <c r="G77" s="193"/>
      <c r="H77" s="35" t="s">
        <v>49</v>
      </c>
      <c r="I77" s="4"/>
      <c r="J77" s="135"/>
      <c r="K77" s="108"/>
    </row>
    <row r="78" spans="1:22" ht="21" customHeight="1">
      <c r="B78" s="131" t="s">
        <v>33</v>
      </c>
      <c r="C78" s="22"/>
      <c r="D78" s="15"/>
      <c r="E78" s="22"/>
      <c r="F78" s="15"/>
      <c r="G78" s="22"/>
      <c r="H78" s="15"/>
      <c r="I78" s="4"/>
      <c r="J78" s="135"/>
      <c r="K78" s="108"/>
    </row>
    <row r="79" spans="1:22" ht="15" customHeight="1">
      <c r="B79" s="270" t="s">
        <v>1140</v>
      </c>
      <c r="C79" s="12"/>
      <c r="D79" s="13"/>
      <c r="E79" s="12"/>
      <c r="F79" s="12"/>
      <c r="G79" s="12"/>
      <c r="H79" s="12"/>
      <c r="I79" s="12"/>
      <c r="J79" s="135"/>
      <c r="K79" s="108"/>
    </row>
    <row r="80" spans="1:22" ht="18.75" customHeight="1">
      <c r="B80" s="486" t="s">
        <v>1099</v>
      </c>
      <c r="C80" s="487"/>
      <c r="D80" s="487"/>
      <c r="E80" s="487"/>
      <c r="F80" s="487"/>
      <c r="G80" s="487"/>
      <c r="H80" s="4"/>
      <c r="I80" s="4"/>
      <c r="J80" s="135"/>
      <c r="K80" s="108"/>
    </row>
    <row r="81" spans="2:11" ht="13.5" customHeight="1">
      <c r="B81" s="489" t="s">
        <v>1077</v>
      </c>
      <c r="C81" s="490"/>
      <c r="D81" s="490"/>
      <c r="E81" s="490"/>
      <c r="F81" s="490"/>
      <c r="G81" s="490"/>
      <c r="H81" s="4"/>
      <c r="I81" s="5" t="s">
        <v>1093</v>
      </c>
      <c r="J81" s="135"/>
      <c r="K81" s="108"/>
    </row>
    <row r="82" spans="2:11" ht="8.25" customHeight="1">
      <c r="B82" s="164"/>
      <c r="C82" s="165"/>
      <c r="D82" s="165"/>
      <c r="E82" s="165"/>
      <c r="F82" s="165"/>
      <c r="G82" s="165"/>
      <c r="H82" s="4"/>
      <c r="I82" s="4"/>
      <c r="J82" s="135"/>
      <c r="K82" s="108"/>
    </row>
    <row r="83" spans="2:11" ht="21" customHeight="1">
      <c r="B83" s="156" t="s">
        <v>61</v>
      </c>
      <c r="C83" s="19"/>
      <c r="D83" s="155" t="s">
        <v>62</v>
      </c>
      <c r="E83" s="19"/>
      <c r="F83" s="155" t="s">
        <v>63</v>
      </c>
      <c r="G83" s="19"/>
      <c r="H83" s="4"/>
      <c r="I83" s="500"/>
      <c r="J83" s="135"/>
      <c r="K83" s="108"/>
    </row>
    <row r="84" spans="2:11" ht="8.25" customHeight="1">
      <c r="B84" s="131"/>
      <c r="C84" s="4"/>
      <c r="D84" s="4"/>
      <c r="E84" s="4"/>
      <c r="F84" s="4"/>
      <c r="G84" s="4"/>
      <c r="H84" s="4"/>
      <c r="I84" s="501"/>
      <c r="J84" s="135"/>
      <c r="K84" s="108"/>
    </row>
    <row r="85" spans="2:11" ht="21" customHeight="1">
      <c r="B85" s="156" t="s">
        <v>64</v>
      </c>
      <c r="C85" s="19"/>
      <c r="D85" s="155" t="s">
        <v>710</v>
      </c>
      <c r="E85" s="19"/>
      <c r="F85" s="155" t="s">
        <v>711</v>
      </c>
      <c r="G85" s="19"/>
      <c r="H85" s="4"/>
      <c r="I85" s="502"/>
      <c r="J85" s="135"/>
      <c r="K85" s="108"/>
    </row>
    <row r="86" spans="2:11" ht="8.25" customHeight="1">
      <c r="B86" s="134"/>
      <c r="C86" s="33"/>
      <c r="D86" s="181"/>
      <c r="E86" s="33"/>
      <c r="F86" s="181"/>
      <c r="G86" s="33"/>
      <c r="H86" s="183"/>
      <c r="I86" s="183"/>
      <c r="J86" s="186"/>
      <c r="K86" s="108"/>
    </row>
    <row r="87" spans="2:11" ht="19.5" customHeight="1">
      <c r="B87" s="132" t="s">
        <v>1100</v>
      </c>
      <c r="C87" s="33"/>
      <c r="D87" s="34"/>
      <c r="E87" s="184"/>
      <c r="F87" s="185"/>
      <c r="H87" s="184"/>
      <c r="I87" s="184"/>
      <c r="J87" s="186"/>
      <c r="K87" s="108"/>
    </row>
    <row r="88" spans="2:11" ht="13.5" customHeight="1">
      <c r="B88" s="166"/>
      <c r="C88" s="35" t="s">
        <v>16</v>
      </c>
      <c r="D88" s="35"/>
      <c r="E88" s="35" t="s">
        <v>705</v>
      </c>
      <c r="F88" s="35"/>
      <c r="G88" s="207" t="s">
        <v>1073</v>
      </c>
      <c r="H88" s="33"/>
      <c r="I88" s="35" t="s">
        <v>996</v>
      </c>
      <c r="J88" s="186"/>
      <c r="K88" s="108"/>
    </row>
    <row r="89" spans="2:11" ht="21" customHeight="1">
      <c r="B89" s="166"/>
      <c r="C89" s="19"/>
      <c r="D89" s="34"/>
      <c r="E89" s="287" t="s">
        <v>939</v>
      </c>
      <c r="F89" s="181"/>
      <c r="G89" s="206"/>
      <c r="H89" s="33"/>
      <c r="I89" s="39"/>
      <c r="J89" s="186"/>
      <c r="K89" s="108"/>
    </row>
    <row r="90" spans="2:11" ht="8.25" customHeight="1">
      <c r="B90" s="187"/>
      <c r="C90" s="33"/>
      <c r="D90" s="34"/>
      <c r="E90" s="286"/>
      <c r="F90" s="181"/>
      <c r="G90" s="33"/>
      <c r="H90" s="33"/>
      <c r="I90" s="183"/>
      <c r="J90" s="186"/>
      <c r="K90" s="108"/>
    </row>
    <row r="91" spans="2:11">
      <c r="B91" s="449" t="s">
        <v>1101</v>
      </c>
      <c r="C91" s="450"/>
      <c r="D91" s="450"/>
      <c r="E91" s="450"/>
      <c r="F91" s="450"/>
      <c r="G91" s="450"/>
      <c r="H91" s="184"/>
      <c r="I91" s="184"/>
      <c r="J91" s="186"/>
      <c r="K91" s="108"/>
    </row>
    <row r="92" spans="2:11">
      <c r="B92" s="434"/>
      <c r="C92" s="435"/>
      <c r="D92" s="435"/>
      <c r="E92" s="435"/>
      <c r="F92" s="435"/>
      <c r="G92" s="435"/>
      <c r="H92" s="435"/>
      <c r="I92" s="436"/>
      <c r="J92" s="437"/>
      <c r="K92" s="108"/>
    </row>
    <row r="93" spans="2:11">
      <c r="B93" s="438"/>
      <c r="C93" s="439"/>
      <c r="D93" s="439"/>
      <c r="E93" s="439"/>
      <c r="F93" s="439"/>
      <c r="G93" s="439"/>
      <c r="H93" s="439"/>
      <c r="I93" s="440"/>
      <c r="J93" s="441"/>
      <c r="K93" s="108"/>
    </row>
    <row r="94" spans="2:11">
      <c r="B94" s="438"/>
      <c r="C94" s="439"/>
      <c r="D94" s="439"/>
      <c r="E94" s="439"/>
      <c r="F94" s="439"/>
      <c r="G94" s="439"/>
      <c r="H94" s="439"/>
      <c r="I94" s="440"/>
      <c r="J94" s="441"/>
      <c r="K94" s="108"/>
    </row>
    <row r="95" spans="2:11">
      <c r="B95" s="438"/>
      <c r="C95" s="439"/>
      <c r="D95" s="439"/>
      <c r="E95" s="439"/>
      <c r="F95" s="439"/>
      <c r="G95" s="439"/>
      <c r="H95" s="439"/>
      <c r="I95" s="440"/>
      <c r="J95" s="441"/>
      <c r="K95" s="108"/>
    </row>
    <row r="96" spans="2:11">
      <c r="B96" s="438"/>
      <c r="C96" s="439"/>
      <c r="D96" s="439"/>
      <c r="E96" s="439"/>
      <c r="F96" s="439"/>
      <c r="G96" s="439"/>
      <c r="H96" s="439"/>
      <c r="I96" s="440"/>
      <c r="J96" s="441"/>
      <c r="K96" s="108"/>
    </row>
    <row r="97" spans="2:16">
      <c r="B97" s="438"/>
      <c r="C97" s="439"/>
      <c r="D97" s="439"/>
      <c r="E97" s="439"/>
      <c r="F97" s="439"/>
      <c r="G97" s="439"/>
      <c r="H97" s="439"/>
      <c r="I97" s="440"/>
      <c r="J97" s="441"/>
      <c r="K97" s="108"/>
    </row>
    <row r="98" spans="2:16">
      <c r="B98" s="442"/>
      <c r="C98" s="443"/>
      <c r="D98" s="443"/>
      <c r="E98" s="443"/>
      <c r="F98" s="443"/>
      <c r="G98" s="443"/>
      <c r="H98" s="443"/>
      <c r="I98" s="440"/>
      <c r="J98" s="441"/>
      <c r="K98" s="108"/>
    </row>
    <row r="99" spans="2:16">
      <c r="B99" s="442"/>
      <c r="C99" s="443"/>
      <c r="D99" s="443"/>
      <c r="E99" s="443"/>
      <c r="F99" s="443"/>
      <c r="G99" s="443"/>
      <c r="H99" s="443"/>
      <c r="I99" s="440"/>
      <c r="J99" s="441"/>
      <c r="K99" s="108"/>
    </row>
    <row r="100" spans="2:16">
      <c r="B100" s="442"/>
      <c r="C100" s="443"/>
      <c r="D100" s="443"/>
      <c r="E100" s="443"/>
      <c r="F100" s="443"/>
      <c r="G100" s="443"/>
      <c r="H100" s="443"/>
      <c r="I100" s="440"/>
      <c r="J100" s="441"/>
      <c r="K100" s="108"/>
    </row>
    <row r="101" spans="2:16">
      <c r="B101" s="442"/>
      <c r="C101" s="443"/>
      <c r="D101" s="443"/>
      <c r="E101" s="443"/>
      <c r="F101" s="443"/>
      <c r="G101" s="443"/>
      <c r="H101" s="443"/>
      <c r="I101" s="440"/>
      <c r="J101" s="441"/>
      <c r="K101" s="108"/>
    </row>
    <row r="102" spans="2:16">
      <c r="B102" s="442"/>
      <c r="C102" s="443"/>
      <c r="D102" s="443"/>
      <c r="E102" s="443"/>
      <c r="F102" s="443"/>
      <c r="G102" s="443"/>
      <c r="H102" s="443"/>
      <c r="I102" s="440"/>
      <c r="J102" s="441"/>
      <c r="K102" s="108"/>
    </row>
    <row r="103" spans="2:16">
      <c r="B103" s="444"/>
      <c r="C103" s="445"/>
      <c r="D103" s="445"/>
      <c r="E103" s="445"/>
      <c r="F103" s="445"/>
      <c r="G103" s="445"/>
      <c r="H103" s="445"/>
      <c r="I103" s="446"/>
      <c r="J103" s="447"/>
      <c r="K103" s="108"/>
    </row>
    <row r="104" spans="2:16" ht="8.25" customHeight="1">
      <c r="B104" s="123"/>
      <c r="C104" s="123"/>
      <c r="D104" s="123"/>
      <c r="E104" s="123"/>
      <c r="F104" s="123"/>
      <c r="G104" s="123"/>
      <c r="H104" s="123"/>
      <c r="I104" s="188"/>
      <c r="J104" s="188"/>
      <c r="K104" s="108"/>
    </row>
    <row r="105" spans="2:16" ht="8.25" customHeight="1">
      <c r="B105" s="123"/>
      <c r="C105" s="123"/>
      <c r="D105" s="123"/>
      <c r="E105" s="123"/>
      <c r="F105" s="123"/>
      <c r="G105" s="123"/>
      <c r="H105" s="123"/>
      <c r="I105" s="188"/>
      <c r="J105" s="188"/>
      <c r="K105" s="108"/>
    </row>
    <row r="106" spans="2:16">
      <c r="B106" s="189" t="s">
        <v>1102</v>
      </c>
      <c r="C106" s="190"/>
      <c r="D106" s="190"/>
      <c r="E106" s="190"/>
      <c r="F106" s="190"/>
      <c r="G106" s="190"/>
      <c r="H106" s="190"/>
      <c r="I106" s="191"/>
      <c r="J106" s="191"/>
      <c r="K106" s="108"/>
      <c r="M106" s="68"/>
    </row>
    <row r="107" spans="2:16" ht="23.25" customHeight="1">
      <c r="B107" s="224" t="s">
        <v>974</v>
      </c>
      <c r="C107" s="491" t="s">
        <v>975</v>
      </c>
      <c r="D107" s="492"/>
      <c r="E107" s="509" t="s">
        <v>973</v>
      </c>
      <c r="F107" s="492"/>
      <c r="G107" s="509" t="s">
        <v>1082</v>
      </c>
      <c r="H107" s="492"/>
      <c r="I107" s="451" t="s">
        <v>1083</v>
      </c>
      <c r="J107" s="452"/>
      <c r="K107" s="108"/>
      <c r="L107" s="257"/>
      <c r="M107" s="20"/>
    </row>
    <row r="108" spans="2:16" ht="21" customHeight="1">
      <c r="B108" s="226"/>
      <c r="C108" s="462"/>
      <c r="D108" s="462"/>
      <c r="E108" s="462"/>
      <c r="F108" s="462"/>
      <c r="G108" s="462"/>
      <c r="H108" s="462"/>
      <c r="I108" s="453"/>
      <c r="J108" s="454"/>
      <c r="K108" s="108"/>
      <c r="L108" s="257"/>
      <c r="M108" s="258"/>
    </row>
    <row r="109" spans="2:16" ht="23.25" customHeight="1">
      <c r="B109" s="280" t="s">
        <v>1163</v>
      </c>
      <c r="C109" s="493" t="s">
        <v>1164</v>
      </c>
      <c r="D109" s="482"/>
      <c r="E109" s="451" t="s">
        <v>1015</v>
      </c>
      <c r="F109" s="452"/>
      <c r="G109" s="451" t="s">
        <v>1016</v>
      </c>
      <c r="H109" s="452"/>
      <c r="I109" s="451" t="s">
        <v>1084</v>
      </c>
      <c r="J109" s="452"/>
      <c r="K109" s="108"/>
      <c r="L109" s="257"/>
      <c r="M109" s="265"/>
      <c r="N109" s="263"/>
      <c r="O109" s="263"/>
      <c r="P109" s="263"/>
    </row>
    <row r="110" spans="2:16" ht="21" customHeight="1">
      <c r="B110" s="226">
        <v>5</v>
      </c>
      <c r="C110" s="462"/>
      <c r="D110" s="462"/>
      <c r="E110" s="462"/>
      <c r="F110" s="462"/>
      <c r="G110" s="462"/>
      <c r="H110" s="462"/>
      <c r="I110" s="462"/>
      <c r="J110" s="469"/>
      <c r="K110" s="108"/>
      <c r="L110" s="257"/>
      <c r="M110" s="263"/>
      <c r="N110" s="263"/>
      <c r="O110" s="263"/>
      <c r="P110" s="263"/>
    </row>
    <row r="111" spans="2:16" ht="23.25" customHeight="1">
      <c r="B111" s="241" t="s">
        <v>1014</v>
      </c>
      <c r="C111" s="451" t="s">
        <v>1017</v>
      </c>
      <c r="D111" s="452"/>
      <c r="E111" s="451" t="s">
        <v>1018</v>
      </c>
      <c r="F111" s="452"/>
      <c r="G111" s="451" t="s">
        <v>1019</v>
      </c>
      <c r="H111" s="452"/>
      <c r="I111" s="451" t="s">
        <v>1057</v>
      </c>
      <c r="J111" s="452"/>
      <c r="K111" s="108"/>
      <c r="L111" s="257"/>
      <c r="M111" s="263"/>
      <c r="N111" s="263"/>
      <c r="O111" s="263"/>
      <c r="P111" s="263"/>
    </row>
    <row r="112" spans="2:16" ht="21" customHeight="1">
      <c r="B112" s="242"/>
      <c r="C112" s="462"/>
      <c r="D112" s="462"/>
      <c r="E112" s="462"/>
      <c r="F112" s="469"/>
      <c r="G112" s="462"/>
      <c r="H112" s="462"/>
      <c r="I112" s="462"/>
      <c r="J112" s="469"/>
      <c r="K112" s="108"/>
      <c r="L112" s="257"/>
      <c r="M112" s="263"/>
      <c r="N112" s="263"/>
      <c r="O112" s="263"/>
      <c r="P112" s="263"/>
    </row>
    <row r="113" spans="1:22" ht="23.25" customHeight="1">
      <c r="B113" s="247" t="s">
        <v>1109</v>
      </c>
      <c r="C113" s="464" t="s">
        <v>1056</v>
      </c>
      <c r="D113" s="465"/>
      <c r="E113" s="451" t="s">
        <v>1058</v>
      </c>
      <c r="F113" s="452"/>
      <c r="G113" s="463" t="s">
        <v>1059</v>
      </c>
      <c r="H113" s="452"/>
      <c r="I113" s="451" t="s">
        <v>1098</v>
      </c>
      <c r="J113" s="452"/>
      <c r="K113" s="108"/>
      <c r="L113" s="257"/>
      <c r="M113" s="263"/>
      <c r="N113" s="263"/>
      <c r="O113" s="263"/>
      <c r="P113" s="263"/>
    </row>
    <row r="114" spans="1:22" ht="21" customHeight="1">
      <c r="B114" s="248"/>
      <c r="C114" s="503"/>
      <c r="D114" s="433"/>
      <c r="E114" s="462"/>
      <c r="F114" s="462"/>
      <c r="G114" s="496" t="str">
        <f>IF(OR(C114="",E114=""),"",126.36+(4.0994*(C114*10))-(0.01996*(C114*10)^2))</f>
        <v/>
      </c>
      <c r="H114" s="496"/>
      <c r="I114" s="462"/>
      <c r="J114" s="462"/>
      <c r="K114" s="108"/>
      <c r="L114" s="257"/>
      <c r="M114" s="263"/>
      <c r="N114" s="263"/>
      <c r="O114" s="263"/>
      <c r="P114" s="263"/>
      <c r="V114" s="111"/>
    </row>
    <row r="115" spans="1:22" ht="23.25" customHeight="1">
      <c r="B115" s="227" t="s">
        <v>1020</v>
      </c>
      <c r="C115" s="451" t="s">
        <v>1061</v>
      </c>
      <c r="D115" s="452"/>
      <c r="E115" s="451" t="s">
        <v>1062</v>
      </c>
      <c r="F115" s="452"/>
      <c r="G115" s="507" t="s">
        <v>1081</v>
      </c>
      <c r="H115" s="508"/>
      <c r="I115" s="451" t="s">
        <v>1060</v>
      </c>
      <c r="J115" s="452"/>
      <c r="K115" s="108"/>
      <c r="L115" s="257"/>
      <c r="M115" s="263"/>
      <c r="N115" s="263"/>
      <c r="O115" s="263"/>
      <c r="P115" s="263"/>
      <c r="V115" s="111"/>
    </row>
    <row r="116" spans="1:22" ht="21" customHeight="1">
      <c r="B116" s="226"/>
      <c r="C116" s="462"/>
      <c r="D116" s="462"/>
      <c r="E116" s="462"/>
      <c r="F116" s="462"/>
      <c r="G116" s="462"/>
      <c r="H116" s="462"/>
      <c r="I116" s="462"/>
      <c r="J116" s="462"/>
      <c r="K116" s="108"/>
      <c r="L116" s="257"/>
      <c r="M116" s="263"/>
      <c r="N116" s="263"/>
      <c r="O116" s="263"/>
      <c r="P116" s="263"/>
    </row>
    <row r="117" spans="1:22" ht="8.25" customHeight="1">
      <c r="A117" s="99"/>
      <c r="B117" s="122"/>
      <c r="C117" s="123"/>
      <c r="D117" s="123"/>
      <c r="E117" s="122"/>
      <c r="F117" s="122"/>
      <c r="G117" s="122"/>
      <c r="H117" s="122"/>
      <c r="I117" s="122"/>
      <c r="J117" s="122"/>
      <c r="K117" s="108"/>
      <c r="M117" s="263"/>
      <c r="N117" s="263"/>
      <c r="O117" s="263"/>
      <c r="P117" s="263"/>
    </row>
    <row r="118" spans="1:22" ht="8.25" customHeight="1">
      <c r="A118" s="99"/>
      <c r="B118" s="122"/>
      <c r="C118" s="123"/>
      <c r="D118" s="123"/>
      <c r="E118" s="122"/>
      <c r="F118" s="122"/>
      <c r="G118" s="122"/>
      <c r="H118" s="122"/>
      <c r="I118" s="122"/>
      <c r="J118" s="122"/>
      <c r="K118" s="108"/>
      <c r="M118" s="263"/>
      <c r="N118" s="263"/>
      <c r="O118" s="263"/>
      <c r="P118" s="263"/>
    </row>
    <row r="119" spans="1:22" ht="20.25">
      <c r="A119" s="107"/>
      <c r="B119" s="494" t="s">
        <v>1761</v>
      </c>
      <c r="C119" s="495"/>
      <c r="D119" s="495"/>
      <c r="E119" s="495"/>
      <c r="F119" s="306"/>
      <c r="G119" s="306"/>
      <c r="H119" s="306"/>
      <c r="I119" s="306"/>
      <c r="J119" s="307"/>
      <c r="K119" s="108"/>
    </row>
    <row r="120" spans="1:22" ht="8.25" customHeight="1">
      <c r="A120" s="100"/>
      <c r="B120" s="125"/>
      <c r="C120" s="125"/>
      <c r="D120" s="125"/>
      <c r="E120" s="125"/>
      <c r="F120" s="125"/>
      <c r="G120" s="125"/>
      <c r="H120" s="125"/>
      <c r="I120" s="125"/>
      <c r="J120" s="107"/>
      <c r="K120" s="108"/>
    </row>
    <row r="121" spans="1:22" ht="17.25" customHeight="1">
      <c r="A121" s="107"/>
      <c r="B121" s="303" t="s">
        <v>1162</v>
      </c>
      <c r="C121" s="304"/>
      <c r="D121" s="305" t="s">
        <v>1039</v>
      </c>
      <c r="E121" s="95"/>
      <c r="F121" s="308" t="s">
        <v>920</v>
      </c>
      <c r="G121" s="309"/>
      <c r="H121" s="309"/>
      <c r="I121" s="309"/>
      <c r="J121" s="310"/>
      <c r="K121" s="108"/>
    </row>
    <row r="122" spans="1:22" ht="14.25" customHeight="1">
      <c r="A122" s="107"/>
      <c r="B122" s="288" t="s">
        <v>1168</v>
      </c>
      <c r="C122" s="289"/>
      <c r="D122" s="290" t="str">
        <f>IF(OR(G32=Lists!AC42,G32=Lists!AC43),IF(C26="Undrained",(VLOOKUP(G24,Lists!A2:O595,12,Lists!L2:L595)*1.2),IF(C26="Drained",(VLOOKUP(G24,Lists!A2:O595,15,Lists!L2:L595)*1.2),"")),"")</f>
        <v/>
      </c>
      <c r="E122" s="95"/>
      <c r="F122" s="339"/>
      <c r="G122" s="340"/>
      <c r="H122" s="340"/>
      <c r="I122" s="340"/>
      <c r="J122" s="341"/>
      <c r="K122" s="108"/>
    </row>
    <row r="123" spans="1:22" ht="14.25" customHeight="1">
      <c r="A123" s="107"/>
      <c r="B123" s="291" t="s">
        <v>718</v>
      </c>
      <c r="C123" s="292"/>
      <c r="D123" s="293" t="str">
        <f>IF(G24="","",IF(C26="Undrained",(VLOOKUP(G24,Lists!A2:O595,8,Lists!H2:H595)),IF(C26="Drained",(VLOOKUP(G24,Lists!A2:O595,11,Lists!K2:K595)),"")))</f>
        <v/>
      </c>
      <c r="E123" s="95"/>
      <c r="F123" s="342"/>
      <c r="G123" s="343" t="s">
        <v>1103</v>
      </c>
      <c r="H123" s="448" t="str">
        <f>IF(C22="","",C22)</f>
        <v/>
      </c>
      <c r="I123" s="429"/>
      <c r="J123" s="430"/>
      <c r="K123" s="108"/>
      <c r="M123" s="136"/>
      <c r="N123" s="136"/>
      <c r="O123" s="136"/>
    </row>
    <row r="124" spans="1:22" ht="14.25" customHeight="1">
      <c r="A124" s="107"/>
      <c r="B124" s="291" t="s">
        <v>719</v>
      </c>
      <c r="C124" s="292"/>
      <c r="D124" s="294" t="str">
        <f>IF(G24="","",IF(AND(OR(F33="x",F34="x",F35="x"),OR(C38=Lists!Q2,C39=Lists!Q3,C40=Lists!Q4,C41=Lists!Q5)),(IF(C38=Lists!Q17,Lists!U17,IF(C39=Lists!Q18,Lists!U18,IF(C40=Lists!Q19,Lists!U19,IF(C41=Lists!Q20,Lists!U20,""))))),"Sod Not Defined"))</f>
        <v/>
      </c>
      <c r="E124" s="126"/>
      <c r="F124" s="344"/>
      <c r="G124" s="345"/>
      <c r="H124" s="345"/>
      <c r="I124" s="345"/>
      <c r="J124" s="346"/>
      <c r="K124" s="108"/>
      <c r="M124" s="69">
        <v>0.5</v>
      </c>
      <c r="N124" s="24">
        <f t="shared" ref="N124:N130" si="0">M124*10</f>
        <v>5</v>
      </c>
      <c r="O124" s="25">
        <f t="shared" ref="O124:O130" si="1">126.36+(4.0944*N124)-(0.0199*(N124^2))</f>
        <v>146.33449999999999</v>
      </c>
    </row>
    <row r="125" spans="1:22" ht="14.25" customHeight="1">
      <c r="A125" s="107"/>
      <c r="B125" s="291" t="s">
        <v>1096</v>
      </c>
      <c r="C125" s="292"/>
      <c r="D125" s="382" t="str">
        <f>IF(C26="undrained",(((VLOOKUP(G24,Lists!A2:O595,4,Lists!L2:L595))/100)),IF(C26="drained",((VLOOKUP(G24,Lists!A2:O595,7,Lists!L2:L595))/100),""))</f>
        <v/>
      </c>
      <c r="E125" s="95"/>
      <c r="F125" s="347"/>
      <c r="G125" s="343" t="s">
        <v>921</v>
      </c>
      <c r="H125" s="504" t="s">
        <v>914</v>
      </c>
      <c r="I125" s="505"/>
      <c r="J125" s="506"/>
      <c r="K125" s="108"/>
      <c r="M125" s="69">
        <v>1</v>
      </c>
      <c r="N125" s="24">
        <f t="shared" si="0"/>
        <v>10</v>
      </c>
      <c r="O125" s="25">
        <f t="shared" si="1"/>
        <v>165.31399999999999</v>
      </c>
    </row>
    <row r="126" spans="1:22" ht="14.25" customHeight="1">
      <c r="A126" s="101"/>
      <c r="B126" s="291" t="s">
        <v>720</v>
      </c>
      <c r="C126" s="292"/>
      <c r="D126" s="293">
        <f>SUM(IF(G49="gallons/acre",((G48*G63)*(G66/100))*0.12,(G48*2000)*(G66/100)*0.12),IF(I49="gallons/acre",((I48*I63)*(I66/100))*0.05,(I48*2000)*(I66/100)*0.05))</f>
        <v>0</v>
      </c>
      <c r="E126" s="127"/>
      <c r="F126" s="467" t="str">
        <f>IF(I114&gt;24,"X","")</f>
        <v/>
      </c>
      <c r="G126" s="466" t="s">
        <v>933</v>
      </c>
      <c r="H126" s="428" t="s">
        <v>1090</v>
      </c>
      <c r="I126" s="429"/>
      <c r="J126" s="430"/>
      <c r="K126" s="108"/>
      <c r="M126" s="69">
        <v>1.5</v>
      </c>
      <c r="N126" s="24">
        <f t="shared" si="0"/>
        <v>15</v>
      </c>
      <c r="O126" s="25">
        <f t="shared" si="1"/>
        <v>183.29850000000002</v>
      </c>
    </row>
    <row r="127" spans="1:22" ht="14.25" customHeight="1">
      <c r="A127" s="107"/>
      <c r="B127" s="297" t="s">
        <v>935</v>
      </c>
      <c r="C127" s="298"/>
      <c r="D127" s="299">
        <f>IF(AND(F33="x",OR(G32=Lists!AC42,G32=Lists!AC43)),30,IF(OR(D122="",D123=""),0,IF(AND(D124="Sod not defined",((D122-D123)/D125)-D126)&lt;0,30,IF(D124="sod not defined",((D122-D123)/D125)-D126,IF((((D122-D123-D124)/D125)-D126)&lt;0,30,(((D122-D123-D124)/D125)-D126))))))</f>
        <v>0</v>
      </c>
      <c r="E127" s="95"/>
      <c r="F127" s="468"/>
      <c r="G127" s="466"/>
      <c r="H127" s="429"/>
      <c r="I127" s="429"/>
      <c r="J127" s="430"/>
      <c r="K127" s="108"/>
      <c r="M127" s="69">
        <v>2</v>
      </c>
      <c r="N127" s="24">
        <f t="shared" si="0"/>
        <v>20</v>
      </c>
      <c r="O127" s="25">
        <f t="shared" si="1"/>
        <v>200.28799999999998</v>
      </c>
    </row>
    <row r="128" spans="1:22" ht="14.25" customHeight="1">
      <c r="A128" s="102"/>
      <c r="B128" s="291" t="s">
        <v>722</v>
      </c>
      <c r="C128" s="292"/>
      <c r="D128" s="293">
        <f>SUM(C129:C130)</f>
        <v>0</v>
      </c>
      <c r="E128" s="127"/>
      <c r="F128" s="488" t="str">
        <f>IF(AND(I114&gt;20,I114&lt;25),"X","")</f>
        <v/>
      </c>
      <c r="G128" s="466" t="s">
        <v>915</v>
      </c>
      <c r="H128" s="428" t="s">
        <v>1071</v>
      </c>
      <c r="I128" s="429"/>
      <c r="J128" s="430"/>
      <c r="K128" s="108"/>
      <c r="M128" s="69">
        <v>2.5</v>
      </c>
      <c r="N128" s="24">
        <f t="shared" si="0"/>
        <v>25</v>
      </c>
      <c r="O128" s="25">
        <f t="shared" si="1"/>
        <v>216.28250000000003</v>
      </c>
    </row>
    <row r="129" spans="1:15" ht="13.5" customHeight="1">
      <c r="A129" s="103"/>
      <c r="B129" s="301" t="s">
        <v>912</v>
      </c>
      <c r="C129" s="302">
        <f>SUM((IF(C49="",0,IF(C49=Lists!T3,((C48*C63*(C66/100))*(Lists!W14/100)),(((C48*2000)*(C66/100)*(Lists!W14/100)))))),(IF(E49="",0,IF(E49=Lists!T3,((E48*E63*(E66/100))*(Lists!Y14/100)),(((E48*2000)*(E66/100))*(Lists!Y14/100))))))</f>
        <v>0</v>
      </c>
      <c r="D129" s="300" t="s">
        <v>67</v>
      </c>
      <c r="E129" s="95"/>
      <c r="F129" s="488"/>
      <c r="G129" s="466"/>
      <c r="H129" s="429"/>
      <c r="I129" s="429"/>
      <c r="J129" s="430"/>
      <c r="K129" s="108"/>
      <c r="M129" s="69">
        <v>3</v>
      </c>
      <c r="N129" s="24">
        <f t="shared" si="0"/>
        <v>30</v>
      </c>
      <c r="O129" s="25">
        <f t="shared" si="1"/>
        <v>231.28200000000001</v>
      </c>
    </row>
    <row r="130" spans="1:15" ht="16.5" customHeight="1">
      <c r="A130" s="107"/>
      <c r="B130" s="301" t="s">
        <v>913</v>
      </c>
      <c r="C130" s="302">
        <f>SUM(IF(C49="",0,IF(C49=Lists!T3,((C48*C63)*(C65/100)*(IF(Lists!V14=0,0,Lists!V14/100))),((C48*2000)*(C65/100)*(IF(Lists!V14=0,0,Lists!V14/100))))),IF(E49="",0,IF(E49=Lists!T3,((E48*E63)*(E65/100)*(IF(Lists!X14=0,0,Lists!X14/100))),((E48*2000)*(E65/100)*(IF(Lists!X14=0,0,Lists!X14/100))))))</f>
        <v>0</v>
      </c>
      <c r="D130" s="300" t="s">
        <v>67</v>
      </c>
      <c r="E130" s="127"/>
      <c r="F130" s="488" t="str">
        <f>IF(AND(I114&lt;21,I114&gt;0),"X","")</f>
        <v/>
      </c>
      <c r="G130" s="466" t="s">
        <v>916</v>
      </c>
      <c r="H130" s="428" t="s">
        <v>1070</v>
      </c>
      <c r="I130" s="429"/>
      <c r="J130" s="430"/>
      <c r="K130" s="108"/>
      <c r="M130" s="69">
        <v>3.5</v>
      </c>
      <c r="N130" s="24">
        <f t="shared" si="0"/>
        <v>35</v>
      </c>
      <c r="O130" s="25">
        <f t="shared" si="1"/>
        <v>245.28649999999999</v>
      </c>
    </row>
    <row r="131" spans="1:15" ht="14.25" customHeight="1">
      <c r="A131" s="107"/>
      <c r="B131" s="295" t="s">
        <v>721</v>
      </c>
      <c r="C131" s="296"/>
      <c r="D131" s="314">
        <f>SUM(IF(D76=Lists!AA3,((C77*C76)*(C73/100)),(C76*(C73/100))),IF(F76=Lists!AA3,((E77*E76)*(E73/100)),(E76*(E73/100))),IF(H76=Lists!AA3,((G77*G76)*(G73/100)),(G76*(G73/100))))</f>
        <v>0</v>
      </c>
      <c r="E131" s="95"/>
      <c r="F131" s="468"/>
      <c r="G131" s="429"/>
      <c r="H131" s="429"/>
      <c r="I131" s="429"/>
      <c r="J131" s="430"/>
      <c r="K131" s="108"/>
      <c r="M131" s="24">
        <v>4</v>
      </c>
      <c r="N131" s="24">
        <f>M131*10</f>
        <v>40</v>
      </c>
      <c r="O131" s="25">
        <f>126.36+(4.0944*N131)-(0.0199*(N131^2))</f>
        <v>258.29600000000005</v>
      </c>
    </row>
    <row r="132" spans="1:15" ht="17.25" customHeight="1">
      <c r="B132" s="379" t="s">
        <v>1167</v>
      </c>
      <c r="C132" s="380"/>
      <c r="D132" s="381">
        <f>IF(OR(D127="",D128="",D131=""),"",D128+D131-D127)</f>
        <v>0</v>
      </c>
      <c r="E132" s="107"/>
      <c r="F132" s="348"/>
      <c r="G132" s="349"/>
      <c r="H132" s="349"/>
      <c r="I132" s="349"/>
      <c r="J132" s="350"/>
      <c r="K132" s="108"/>
      <c r="M132" s="24">
        <v>4.5</v>
      </c>
      <c r="N132" s="24">
        <f t="shared" ref="N132:N144" si="2">M132*10</f>
        <v>45</v>
      </c>
      <c r="O132" s="25">
        <f t="shared" ref="O132:O144" si="3">126.36+(4.0944*N132)-(0.0199*(N132^2))</f>
        <v>270.31049999999999</v>
      </c>
    </row>
    <row r="133" spans="1:15" ht="3" customHeight="1">
      <c r="B133" s="243"/>
      <c r="C133" s="139"/>
      <c r="D133" s="244"/>
      <c r="E133" s="107"/>
      <c r="F133" s="107"/>
      <c r="G133" s="107"/>
      <c r="H133" s="107"/>
      <c r="I133" s="107"/>
      <c r="J133" s="107"/>
      <c r="K133" s="108"/>
      <c r="M133" s="24"/>
      <c r="N133" s="24"/>
      <c r="O133" s="25"/>
    </row>
    <row r="134" spans="1:15" ht="3" customHeight="1">
      <c r="B134" s="107"/>
      <c r="C134" s="107"/>
      <c r="D134" s="107"/>
      <c r="E134" s="107"/>
      <c r="F134" s="107"/>
      <c r="G134" s="107"/>
      <c r="H134" s="107"/>
      <c r="I134" s="107"/>
      <c r="J134" s="107"/>
      <c r="K134" s="110"/>
      <c r="M134" s="24">
        <v>5</v>
      </c>
      <c r="N134" s="24">
        <f t="shared" si="2"/>
        <v>50</v>
      </c>
      <c r="O134" s="25">
        <f t="shared" si="3"/>
        <v>281.33000000000004</v>
      </c>
    </row>
    <row r="135" spans="1:15" ht="20.25" customHeight="1">
      <c r="A135" s="104"/>
      <c r="B135" s="308" t="s">
        <v>1000</v>
      </c>
      <c r="C135" s="304"/>
      <c r="D135" s="313"/>
      <c r="E135" s="304"/>
      <c r="F135" s="304"/>
      <c r="G135" s="310"/>
      <c r="H135" s="107"/>
      <c r="I135" s="311" t="s">
        <v>1079</v>
      </c>
      <c r="J135" s="312"/>
      <c r="K135" s="178"/>
      <c r="M135" s="24">
        <v>5.5</v>
      </c>
      <c r="N135" s="24">
        <f t="shared" si="2"/>
        <v>55</v>
      </c>
      <c r="O135" s="25">
        <f t="shared" si="3"/>
        <v>291.35450000000003</v>
      </c>
    </row>
    <row r="136" spans="1:15" ht="3" customHeight="1">
      <c r="A136" s="104"/>
      <c r="B136" s="315"/>
      <c r="C136" s="316"/>
      <c r="D136" s="317"/>
      <c r="E136" s="318"/>
      <c r="F136" s="318"/>
      <c r="G136" s="319"/>
      <c r="H136" s="107"/>
      <c r="I136" s="347"/>
      <c r="J136" s="346"/>
      <c r="K136" s="178"/>
      <c r="M136" s="24"/>
      <c r="N136" s="24"/>
      <c r="O136" s="25"/>
    </row>
    <row r="137" spans="1:15" ht="20.25" customHeight="1">
      <c r="A137" s="104"/>
      <c r="B137" s="320" t="s">
        <v>937</v>
      </c>
      <c r="C137" s="390" t="str">
        <f>IF(C22="","",C22)</f>
        <v/>
      </c>
      <c r="D137" s="321"/>
      <c r="E137" s="322"/>
      <c r="F137" s="322"/>
      <c r="G137" s="323"/>
      <c r="H137" s="107"/>
      <c r="I137" s="347" t="s">
        <v>1008</v>
      </c>
      <c r="J137" s="346"/>
      <c r="K137" s="177"/>
      <c r="M137" s="24">
        <v>6</v>
      </c>
      <c r="N137" s="24">
        <f t="shared" si="2"/>
        <v>60</v>
      </c>
      <c r="O137" s="25">
        <f t="shared" si="3"/>
        <v>300.38400000000001</v>
      </c>
    </row>
    <row r="138" spans="1:15" ht="20.25" customHeight="1">
      <c r="A138" s="105"/>
      <c r="B138" s="320" t="s">
        <v>1063</v>
      </c>
      <c r="C138" s="371">
        <f>C114</f>
        <v>0</v>
      </c>
      <c r="D138" s="321"/>
      <c r="E138" s="322"/>
      <c r="F138" s="322"/>
      <c r="G138" s="323"/>
      <c r="H138" s="107"/>
      <c r="I138" s="351" t="s">
        <v>1004</v>
      </c>
      <c r="J138" s="346"/>
      <c r="K138" s="177"/>
      <c r="L138" s="137"/>
      <c r="M138" s="24">
        <v>6.5</v>
      </c>
      <c r="N138" s="24">
        <f t="shared" si="2"/>
        <v>65</v>
      </c>
      <c r="O138" s="25">
        <f t="shared" si="3"/>
        <v>308.41850000000005</v>
      </c>
    </row>
    <row r="139" spans="1:15" ht="20.25" customHeight="1">
      <c r="A139" s="105" t="s">
        <v>936</v>
      </c>
      <c r="B139" s="324" t="s">
        <v>1064</v>
      </c>
      <c r="C139" s="371">
        <f>E114</f>
        <v>0</v>
      </c>
      <c r="D139" s="321"/>
      <c r="E139" s="322"/>
      <c r="F139" s="322"/>
      <c r="G139" s="323"/>
      <c r="H139" s="107"/>
      <c r="I139" s="347" t="s">
        <v>1009</v>
      </c>
      <c r="J139" s="352"/>
      <c r="K139" s="177"/>
      <c r="L139" s="14"/>
      <c r="M139" s="24">
        <v>7</v>
      </c>
      <c r="N139" s="24">
        <f t="shared" si="2"/>
        <v>70</v>
      </c>
      <c r="O139" s="25">
        <f t="shared" si="3"/>
        <v>315.45800000000003</v>
      </c>
    </row>
    <row r="140" spans="1:15" ht="20.25" customHeight="1">
      <c r="A140" s="105"/>
      <c r="B140" s="325" t="s">
        <v>1065</v>
      </c>
      <c r="C140" s="372">
        <f>IF(OR(C138="",C139=""),"",126.36+(4.0994*(C138*10))-(0.01996*(C138*10)^2))</f>
        <v>126.36</v>
      </c>
      <c r="D140" s="326"/>
      <c r="E140" s="322"/>
      <c r="F140" s="322"/>
      <c r="G140" s="323"/>
      <c r="H140" s="107"/>
      <c r="I140" s="353" t="s">
        <v>1072</v>
      </c>
      <c r="J140" s="352"/>
      <c r="K140" s="178"/>
      <c r="L140" s="137"/>
      <c r="M140" s="24">
        <v>7.5</v>
      </c>
      <c r="N140" s="24">
        <f t="shared" si="2"/>
        <v>75</v>
      </c>
      <c r="O140" s="25">
        <f t="shared" si="3"/>
        <v>321.50250000000005</v>
      </c>
    </row>
    <row r="141" spans="1:15" ht="20.25" customHeight="1">
      <c r="A141" s="105"/>
      <c r="B141" s="327" t="s">
        <v>922</v>
      </c>
      <c r="C141" s="328"/>
      <c r="D141" s="329"/>
      <c r="E141" s="322"/>
      <c r="F141" s="322"/>
      <c r="G141" s="323"/>
      <c r="H141" s="107"/>
      <c r="I141" s="347" t="s">
        <v>1010</v>
      </c>
      <c r="J141" s="352"/>
      <c r="K141" s="177"/>
      <c r="L141" s="14"/>
      <c r="M141" s="24">
        <v>8</v>
      </c>
      <c r="N141" s="24">
        <f t="shared" si="2"/>
        <v>80</v>
      </c>
      <c r="O141" s="25">
        <f t="shared" si="3"/>
        <v>326.55200000000002</v>
      </c>
    </row>
    <row r="142" spans="1:15" ht="20.25" customHeight="1">
      <c r="A142" s="105"/>
      <c r="B142" s="330"/>
      <c r="C142" s="331" t="s">
        <v>917</v>
      </c>
      <c r="D142" s="321"/>
      <c r="E142" s="322"/>
      <c r="F142" s="322"/>
      <c r="G142" s="323"/>
      <c r="H142" s="107"/>
      <c r="I142" s="351" t="s">
        <v>1005</v>
      </c>
      <c r="J142" s="346"/>
      <c r="K142" s="178"/>
      <c r="M142" s="24">
        <v>8.5</v>
      </c>
      <c r="N142" s="24">
        <f t="shared" si="2"/>
        <v>85</v>
      </c>
      <c r="O142" s="25">
        <f t="shared" si="3"/>
        <v>330.60649999999998</v>
      </c>
    </row>
    <row r="143" spans="1:15" ht="19.5" customHeight="1">
      <c r="A143" s="106"/>
      <c r="B143" s="332" t="s">
        <v>1066</v>
      </c>
      <c r="C143" s="374"/>
      <c r="D143" s="321"/>
      <c r="E143" s="322"/>
      <c r="F143" s="322"/>
      <c r="G143" s="323"/>
      <c r="H143" s="107"/>
      <c r="I143" s="347" t="s">
        <v>1011</v>
      </c>
      <c r="J143" s="352"/>
      <c r="K143" s="178"/>
      <c r="M143" s="24">
        <v>9</v>
      </c>
      <c r="N143" s="24">
        <f t="shared" si="2"/>
        <v>90</v>
      </c>
      <c r="O143" s="25">
        <f t="shared" si="3"/>
        <v>333.66600000000005</v>
      </c>
    </row>
    <row r="144" spans="1:15" ht="20.25" customHeight="1">
      <c r="A144" s="130"/>
      <c r="B144" s="332" t="s">
        <v>1063</v>
      </c>
      <c r="C144" s="373" t="str">
        <f>IF(C143="","",(C143:C143+0.23)/0.7)</f>
        <v/>
      </c>
      <c r="D144" s="321"/>
      <c r="E144" s="333"/>
      <c r="F144" s="331"/>
      <c r="G144" s="323"/>
      <c r="H144" s="107"/>
      <c r="I144" s="351" t="s">
        <v>1006</v>
      </c>
      <c r="J144" s="346"/>
      <c r="K144" s="133"/>
      <c r="M144" s="24">
        <v>9.5</v>
      </c>
      <c r="N144" s="24">
        <f t="shared" si="2"/>
        <v>95</v>
      </c>
      <c r="O144" s="25">
        <f t="shared" si="3"/>
        <v>335.73050000000001</v>
      </c>
    </row>
    <row r="145" spans="1:21" ht="20.25" customHeight="1">
      <c r="A145" s="138"/>
      <c r="B145" s="334"/>
      <c r="C145" s="335"/>
      <c r="D145" s="335"/>
      <c r="E145" s="336"/>
      <c r="F145" s="337"/>
      <c r="G145" s="338"/>
      <c r="H145" s="107"/>
      <c r="I145" s="347" t="s">
        <v>1012</v>
      </c>
      <c r="J145" s="346"/>
      <c r="K145" s="133"/>
      <c r="M145" s="24">
        <v>10</v>
      </c>
    </row>
    <row r="146" spans="1:21" ht="8.25" customHeight="1">
      <c r="A146" s="98"/>
      <c r="B146" s="139"/>
      <c r="C146" s="139"/>
      <c r="D146" s="140"/>
      <c r="E146" s="139"/>
      <c r="F146" s="139"/>
      <c r="G146" s="139"/>
      <c r="H146" s="139"/>
      <c r="I146" s="497" t="s">
        <v>1007</v>
      </c>
      <c r="J146" s="346"/>
      <c r="K146" s="178"/>
      <c r="M146" s="24" t="s">
        <v>918</v>
      </c>
    </row>
    <row r="147" spans="1:21" ht="17.25" customHeight="1">
      <c r="B147" s="303" t="s">
        <v>1759</v>
      </c>
      <c r="C147" s="354"/>
      <c r="D147" s="354"/>
      <c r="E147" s="354"/>
      <c r="F147" s="355"/>
      <c r="G147" s="310"/>
      <c r="H147" s="95"/>
      <c r="I147" s="498"/>
      <c r="J147" s="346"/>
      <c r="K147" s="108"/>
      <c r="M147" s="24"/>
    </row>
    <row r="148" spans="1:21" ht="19.5" customHeight="1">
      <c r="B148" s="356"/>
      <c r="C148" s="357"/>
      <c r="D148" s="357"/>
      <c r="E148" s="358"/>
      <c r="F148" s="359"/>
      <c r="G148" s="360"/>
      <c r="H148" s="95"/>
      <c r="I148" s="347"/>
      <c r="J148" s="346"/>
      <c r="K148" s="108"/>
      <c r="M148" s="24" t="s">
        <v>919</v>
      </c>
    </row>
    <row r="149" spans="1:21" ht="19.5" customHeight="1">
      <c r="B149" s="361"/>
      <c r="C149" s="362"/>
      <c r="D149" s="362"/>
      <c r="E149" s="363"/>
      <c r="F149" s="363"/>
      <c r="G149" s="364"/>
      <c r="H149" s="95"/>
      <c r="I149" s="347"/>
      <c r="J149" s="346"/>
      <c r="K149" s="108"/>
    </row>
    <row r="150" spans="1:21" ht="19.5" customHeight="1">
      <c r="B150" s="361"/>
      <c r="C150" s="363"/>
      <c r="D150" s="362"/>
      <c r="E150" s="363"/>
      <c r="F150" s="363"/>
      <c r="G150" s="364"/>
      <c r="H150" s="95"/>
      <c r="I150" s="347"/>
      <c r="J150" s="346"/>
      <c r="K150" s="108"/>
    </row>
    <row r="151" spans="1:21" ht="19.5" customHeight="1">
      <c r="A151" s="98"/>
      <c r="B151" s="365" t="s">
        <v>937</v>
      </c>
      <c r="C151" s="375" t="str">
        <f>IF(C22="","",C22)</f>
        <v/>
      </c>
      <c r="D151" s="362"/>
      <c r="E151" s="363"/>
      <c r="F151" s="363"/>
      <c r="G151" s="364"/>
      <c r="H151" s="95"/>
      <c r="I151" s="347"/>
      <c r="J151" s="346"/>
      <c r="K151" s="110"/>
    </row>
    <row r="152" spans="1:21" ht="19.5" customHeight="1">
      <c r="B152" s="365" t="s">
        <v>1091</v>
      </c>
      <c r="C152" s="376"/>
      <c r="D152" s="366"/>
      <c r="E152" s="363"/>
      <c r="F152" s="363"/>
      <c r="G152" s="364"/>
      <c r="H152" s="95"/>
      <c r="I152" s="347"/>
      <c r="J152" s="346"/>
      <c r="K152" s="108"/>
      <c r="O152" s="69">
        <v>1</v>
      </c>
      <c r="P152" s="69">
        <v>2</v>
      </c>
    </row>
    <row r="153" spans="1:21" ht="19.5" customHeight="1">
      <c r="B153" s="361"/>
      <c r="C153" s="363"/>
      <c r="D153" s="366"/>
      <c r="E153" s="363"/>
      <c r="F153" s="363"/>
      <c r="G153" s="364"/>
      <c r="H153" s="95"/>
      <c r="I153" s="347"/>
      <c r="J153" s="346"/>
      <c r="K153" s="108"/>
      <c r="O153" s="69">
        <v>2000</v>
      </c>
      <c r="P153" s="69">
        <v>2000</v>
      </c>
      <c r="Q153" s="69">
        <v>2000</v>
      </c>
      <c r="R153" s="69">
        <v>2000</v>
      </c>
      <c r="S153" s="69">
        <v>2000</v>
      </c>
      <c r="T153" s="69">
        <v>2000</v>
      </c>
      <c r="U153" s="69">
        <v>2000</v>
      </c>
    </row>
    <row r="154" spans="1:21" ht="19.5" customHeight="1">
      <c r="B154" s="365"/>
      <c r="C154" s="362"/>
      <c r="D154" s="362"/>
      <c r="E154" s="363"/>
      <c r="F154" s="363"/>
      <c r="G154" s="364"/>
      <c r="H154" s="95"/>
      <c r="I154" s="347"/>
      <c r="J154" s="346"/>
      <c r="K154" s="108"/>
      <c r="O154" s="69">
        <v>250</v>
      </c>
      <c r="P154" s="69">
        <v>250</v>
      </c>
      <c r="Q154" s="69">
        <v>2500</v>
      </c>
      <c r="R154" s="69">
        <v>2500</v>
      </c>
      <c r="S154" s="69">
        <v>2500</v>
      </c>
      <c r="T154" s="69">
        <v>2500</v>
      </c>
      <c r="U154" s="69">
        <v>2500</v>
      </c>
    </row>
    <row r="155" spans="1:21" ht="19.5" customHeight="1">
      <c r="B155" s="361"/>
      <c r="C155" s="362"/>
      <c r="D155" s="362"/>
      <c r="E155" s="363"/>
      <c r="F155" s="363"/>
      <c r="G155" s="364"/>
      <c r="H155" s="95"/>
      <c r="I155" s="347"/>
      <c r="J155" s="346"/>
      <c r="K155" s="108"/>
    </row>
    <row r="156" spans="1:21" ht="30" customHeight="1">
      <c r="A156" s="98"/>
      <c r="B156" s="367"/>
      <c r="C156" s="368"/>
      <c r="D156" s="368"/>
      <c r="E156" s="369"/>
      <c r="F156" s="369"/>
      <c r="G156" s="370"/>
      <c r="H156" s="95"/>
      <c r="I156" s="348"/>
      <c r="J156" s="350"/>
      <c r="K156" s="110"/>
    </row>
    <row r="157" spans="1:21" ht="8.25" customHeight="1">
      <c r="A157" s="98"/>
      <c r="B157" s="179"/>
      <c r="C157" s="179"/>
      <c r="D157" s="179"/>
      <c r="E157" s="139"/>
      <c r="F157" s="139"/>
      <c r="G157" s="139"/>
      <c r="H157" s="95"/>
      <c r="I157" s="139"/>
      <c r="J157" s="139"/>
      <c r="K157" s="110"/>
    </row>
    <row r="158" spans="1:21">
      <c r="A158" s="13"/>
      <c r="B158" s="12"/>
      <c r="C158" s="393"/>
      <c r="D158" s="13"/>
      <c r="E158" s="12"/>
      <c r="F158" s="12"/>
      <c r="G158" s="12"/>
      <c r="H158" s="12"/>
      <c r="I158" s="12"/>
      <c r="J158" s="12"/>
      <c r="K158" s="68"/>
    </row>
    <row r="159" spans="1:21">
      <c r="A159" s="13"/>
      <c r="B159" s="12"/>
      <c r="C159" s="12"/>
      <c r="D159" s="13"/>
      <c r="E159" s="12"/>
      <c r="F159" s="12"/>
      <c r="G159" s="12"/>
      <c r="H159" s="12"/>
      <c r="I159" s="12"/>
      <c r="J159" s="12"/>
      <c r="K159" s="68"/>
    </row>
    <row r="160" spans="1:21">
      <c r="A160" s="13"/>
      <c r="B160" s="12"/>
      <c r="C160" s="12"/>
      <c r="D160" s="13"/>
      <c r="E160" s="12"/>
      <c r="F160" s="12"/>
      <c r="G160" s="12"/>
      <c r="H160" s="12"/>
      <c r="I160" s="12"/>
      <c r="J160" s="12"/>
      <c r="K160" s="68"/>
    </row>
    <row r="161" spans="1:11">
      <c r="A161" s="13"/>
      <c r="B161" s="12"/>
      <c r="C161" s="12"/>
      <c r="D161" s="13"/>
      <c r="E161" s="12"/>
      <c r="F161" s="12"/>
      <c r="G161" s="12"/>
      <c r="H161" s="12"/>
      <c r="I161" s="12"/>
      <c r="J161" s="12"/>
      <c r="K161" s="68"/>
    </row>
    <row r="162" spans="1:11">
      <c r="A162" s="13"/>
      <c r="B162" s="12"/>
      <c r="C162" s="12"/>
      <c r="D162" s="13"/>
      <c r="E162" s="12"/>
      <c r="F162" s="12"/>
      <c r="G162" s="12"/>
      <c r="H162" s="12"/>
      <c r="I162" s="12"/>
      <c r="J162" s="12"/>
      <c r="K162" s="68"/>
    </row>
    <row r="163" spans="1:11">
      <c r="A163" s="13"/>
      <c r="B163" s="12"/>
      <c r="C163" s="12"/>
      <c r="D163" s="13"/>
      <c r="E163" s="12"/>
      <c r="F163" s="12"/>
      <c r="G163" s="12"/>
      <c r="H163" s="12"/>
      <c r="I163" s="12"/>
      <c r="J163" s="12"/>
      <c r="K163" s="68"/>
    </row>
    <row r="164" spans="1:11">
      <c r="A164" s="13"/>
      <c r="B164" s="12"/>
      <c r="C164" s="12"/>
      <c r="D164" s="13"/>
      <c r="E164" s="12"/>
      <c r="F164" s="12"/>
      <c r="G164" s="12"/>
      <c r="H164" s="12"/>
      <c r="I164" s="12"/>
      <c r="J164" s="12"/>
      <c r="K164" s="68"/>
    </row>
    <row r="165" spans="1:11">
      <c r="A165" s="13"/>
      <c r="B165" s="12"/>
      <c r="C165" s="12"/>
      <c r="D165" s="13"/>
      <c r="E165" s="12"/>
      <c r="F165" s="12"/>
      <c r="G165" s="12"/>
      <c r="H165" s="12"/>
      <c r="I165" s="12"/>
      <c r="J165" s="12"/>
      <c r="K165" s="68"/>
    </row>
    <row r="166" spans="1:11">
      <c r="A166" s="13"/>
      <c r="B166" s="12"/>
      <c r="C166" s="12"/>
      <c r="D166" s="13"/>
      <c r="E166" s="12"/>
      <c r="F166" s="12"/>
      <c r="G166" s="12"/>
      <c r="H166" s="12"/>
      <c r="I166" s="12"/>
      <c r="J166" s="12"/>
      <c r="K166" s="68"/>
    </row>
    <row r="167" spans="1:11">
      <c r="A167" s="13"/>
      <c r="B167" s="12"/>
      <c r="C167" s="12"/>
      <c r="D167" s="13"/>
      <c r="E167" s="12"/>
      <c r="F167" s="12"/>
      <c r="G167" s="12"/>
      <c r="H167" s="12"/>
      <c r="I167" s="12"/>
      <c r="J167" s="12"/>
      <c r="K167" s="68"/>
    </row>
    <row r="168" spans="1:11">
      <c r="A168" s="13"/>
      <c r="B168" s="12"/>
      <c r="C168" s="12"/>
      <c r="D168" s="13"/>
      <c r="E168" s="12"/>
      <c r="F168" s="12"/>
      <c r="G168" s="12"/>
      <c r="H168" s="12"/>
      <c r="I168" s="12"/>
      <c r="J168" s="12"/>
      <c r="K168" s="68"/>
    </row>
    <row r="169" spans="1:11">
      <c r="A169" s="13"/>
      <c r="B169" s="12"/>
      <c r="C169" s="12"/>
      <c r="D169" s="13"/>
      <c r="E169" s="12"/>
      <c r="F169" s="12"/>
      <c r="G169" s="12"/>
      <c r="H169" s="12"/>
      <c r="I169" s="12"/>
      <c r="J169" s="12"/>
      <c r="K169" s="68"/>
    </row>
    <row r="170" spans="1:11">
      <c r="A170" s="13"/>
      <c r="B170" s="12"/>
      <c r="C170" s="12"/>
      <c r="D170" s="13"/>
      <c r="E170" s="12"/>
      <c r="F170" s="12"/>
      <c r="G170" s="12"/>
      <c r="H170" s="12"/>
      <c r="I170" s="12"/>
      <c r="J170" s="12"/>
      <c r="K170" s="68"/>
    </row>
    <row r="171" spans="1:11">
      <c r="A171" s="13"/>
      <c r="B171" s="12"/>
      <c r="C171" s="12"/>
      <c r="D171" s="13"/>
      <c r="E171" s="12"/>
      <c r="F171" s="12"/>
      <c r="G171" s="12"/>
      <c r="H171" s="12"/>
      <c r="I171" s="12"/>
      <c r="J171" s="12"/>
      <c r="K171" s="68"/>
    </row>
    <row r="172" spans="1:11">
      <c r="A172" s="13"/>
      <c r="B172" s="12"/>
      <c r="C172" s="12"/>
      <c r="D172" s="13"/>
      <c r="E172" s="12"/>
      <c r="F172" s="12"/>
      <c r="G172" s="12"/>
      <c r="H172" s="12"/>
      <c r="I172" s="12"/>
      <c r="J172" s="12"/>
      <c r="K172" s="68"/>
    </row>
    <row r="173" spans="1:11">
      <c r="A173" s="13"/>
      <c r="B173" s="12"/>
      <c r="C173" s="12"/>
      <c r="D173" s="13"/>
      <c r="E173" s="12"/>
      <c r="F173" s="12"/>
      <c r="G173" s="12"/>
      <c r="H173" s="12"/>
      <c r="I173" s="12"/>
      <c r="J173" s="12"/>
      <c r="K173" s="68"/>
    </row>
    <row r="174" spans="1:11">
      <c r="A174" s="13"/>
      <c r="B174" s="12"/>
      <c r="C174" s="12"/>
      <c r="D174" s="13"/>
      <c r="E174" s="12"/>
      <c r="F174" s="12"/>
      <c r="G174" s="12"/>
      <c r="H174" s="12"/>
      <c r="I174" s="12"/>
      <c r="J174" s="12"/>
      <c r="K174" s="68"/>
    </row>
    <row r="175" spans="1:11">
      <c r="A175" s="13"/>
      <c r="B175" s="12"/>
      <c r="C175" s="12"/>
      <c r="D175" s="13"/>
      <c r="E175" s="12"/>
      <c r="F175" s="12"/>
      <c r="G175" s="12"/>
      <c r="H175" s="12"/>
      <c r="I175" s="12"/>
      <c r="J175" s="12"/>
      <c r="K175" s="68"/>
    </row>
    <row r="176" spans="1:11">
      <c r="A176" s="13"/>
      <c r="B176" s="12"/>
      <c r="C176" s="12"/>
      <c r="D176" s="13"/>
      <c r="E176" s="12"/>
      <c r="F176" s="12"/>
      <c r="G176" s="12"/>
      <c r="H176" s="12"/>
      <c r="I176" s="12"/>
      <c r="J176" s="12"/>
      <c r="K176" s="68"/>
    </row>
    <row r="177" spans="1:11">
      <c r="A177" s="13"/>
      <c r="B177" s="12"/>
      <c r="C177" s="12"/>
      <c r="D177" s="13"/>
      <c r="E177" s="12"/>
      <c r="F177" s="12"/>
      <c r="G177" s="12"/>
      <c r="H177" s="12"/>
      <c r="I177" s="12"/>
      <c r="J177" s="12"/>
      <c r="K177" s="68"/>
    </row>
    <row r="178" spans="1:11">
      <c r="A178" s="13"/>
      <c r="B178" s="12"/>
      <c r="C178" s="12"/>
      <c r="D178" s="13"/>
      <c r="E178" s="12"/>
      <c r="F178" s="12"/>
      <c r="G178" s="12"/>
      <c r="H178" s="12"/>
      <c r="I178" s="12"/>
      <c r="J178" s="12"/>
      <c r="K178" s="68"/>
    </row>
    <row r="179" spans="1:11">
      <c r="A179" s="13"/>
      <c r="B179" s="12"/>
      <c r="C179" s="12"/>
      <c r="D179" s="13"/>
      <c r="E179" s="12"/>
      <c r="F179" s="12"/>
      <c r="G179" s="12"/>
      <c r="H179" s="12"/>
      <c r="I179" s="12"/>
      <c r="J179" s="12"/>
      <c r="K179" s="68"/>
    </row>
    <row r="180" spans="1:11">
      <c r="A180" s="13"/>
      <c r="B180" s="12"/>
      <c r="C180" s="12"/>
      <c r="D180" s="13"/>
      <c r="E180" s="12"/>
      <c r="F180" s="12"/>
      <c r="G180" s="12"/>
      <c r="H180" s="12"/>
      <c r="I180" s="12"/>
      <c r="J180" s="12"/>
      <c r="K180" s="68"/>
    </row>
    <row r="181" spans="1:11">
      <c r="A181" s="13"/>
      <c r="B181" s="12"/>
      <c r="C181" s="12"/>
      <c r="D181" s="13"/>
      <c r="E181" s="12"/>
      <c r="F181" s="12"/>
      <c r="G181" s="12"/>
      <c r="H181" s="12"/>
      <c r="I181" s="12"/>
      <c r="J181" s="12"/>
      <c r="K181" s="68"/>
    </row>
    <row r="182" spans="1:11">
      <c r="A182" s="13"/>
      <c r="B182" s="12"/>
      <c r="C182" s="12"/>
      <c r="D182" s="13"/>
      <c r="E182" s="12"/>
      <c r="F182" s="12"/>
      <c r="G182" s="12"/>
      <c r="H182" s="12"/>
      <c r="I182" s="12"/>
      <c r="J182" s="12"/>
      <c r="K182" s="68"/>
    </row>
    <row r="183" spans="1:11">
      <c r="A183" s="13"/>
      <c r="B183" s="12"/>
      <c r="C183" s="12"/>
      <c r="D183" s="13"/>
      <c r="E183" s="12"/>
      <c r="F183" s="12"/>
      <c r="G183" s="12"/>
      <c r="H183" s="12"/>
      <c r="I183" s="12"/>
      <c r="J183" s="12"/>
      <c r="K183" s="68"/>
    </row>
    <row r="184" spans="1:11">
      <c r="A184" s="13"/>
      <c r="B184" s="12"/>
      <c r="C184" s="12"/>
      <c r="D184" s="13"/>
      <c r="E184" s="12"/>
      <c r="F184" s="12"/>
      <c r="G184" s="12"/>
      <c r="H184" s="12"/>
      <c r="I184" s="12"/>
      <c r="J184" s="12"/>
      <c r="K184" s="68"/>
    </row>
    <row r="185" spans="1:11">
      <c r="A185" s="13"/>
      <c r="B185" s="12"/>
      <c r="C185" s="12"/>
      <c r="D185" s="13"/>
      <c r="E185" s="12"/>
      <c r="F185" s="12"/>
      <c r="G185" s="12"/>
      <c r="H185" s="12"/>
      <c r="I185" s="12"/>
      <c r="J185" s="12"/>
      <c r="K185" s="68"/>
    </row>
    <row r="186" spans="1:11">
      <c r="A186" s="13"/>
      <c r="B186" s="12"/>
      <c r="C186" s="12"/>
      <c r="D186" s="13"/>
      <c r="E186" s="12"/>
      <c r="F186" s="12"/>
      <c r="G186" s="12"/>
      <c r="H186" s="12"/>
      <c r="I186" s="12"/>
      <c r="J186" s="12"/>
      <c r="K186" s="68"/>
    </row>
    <row r="187" spans="1:11">
      <c r="A187" s="13"/>
      <c r="B187" s="12"/>
      <c r="C187" s="12"/>
      <c r="D187" s="13"/>
      <c r="E187" s="12"/>
      <c r="F187" s="12"/>
      <c r="G187" s="12"/>
      <c r="H187" s="12"/>
      <c r="I187" s="12"/>
      <c r="J187" s="12"/>
      <c r="K187" s="68"/>
    </row>
    <row r="188" spans="1:11">
      <c r="A188" s="13"/>
      <c r="B188" s="12"/>
      <c r="C188" s="12"/>
      <c r="D188" s="13"/>
      <c r="E188" s="12"/>
      <c r="F188" s="12"/>
      <c r="G188" s="12"/>
      <c r="H188" s="12"/>
      <c r="I188" s="12"/>
      <c r="J188" s="12"/>
      <c r="K188" s="68"/>
    </row>
    <row r="189" spans="1:11">
      <c r="A189" s="13"/>
      <c r="B189" s="12"/>
      <c r="C189" s="12"/>
      <c r="D189" s="13"/>
      <c r="E189" s="12"/>
      <c r="F189" s="12"/>
      <c r="G189" s="12"/>
      <c r="H189" s="12"/>
      <c r="I189" s="12"/>
      <c r="J189" s="12"/>
      <c r="K189" s="68"/>
    </row>
    <row r="190" spans="1:11">
      <c r="A190" s="13"/>
      <c r="B190" s="12"/>
      <c r="C190" s="12"/>
      <c r="D190" s="13"/>
      <c r="E190" s="12"/>
      <c r="F190" s="12"/>
      <c r="G190" s="12"/>
      <c r="H190" s="12"/>
      <c r="I190" s="12"/>
      <c r="J190" s="12"/>
      <c r="K190" s="68"/>
    </row>
    <row r="191" spans="1:11">
      <c r="A191" s="13"/>
      <c r="B191" s="12"/>
      <c r="C191" s="12"/>
      <c r="D191" s="13"/>
      <c r="E191" s="12"/>
      <c r="F191" s="12"/>
      <c r="G191" s="12"/>
      <c r="H191" s="12"/>
      <c r="I191" s="12"/>
      <c r="J191" s="12"/>
      <c r="K191" s="68"/>
    </row>
    <row r="192" spans="1:11">
      <c r="A192" s="13"/>
      <c r="B192" s="12"/>
      <c r="C192" s="12"/>
      <c r="D192" s="13"/>
      <c r="E192" s="12"/>
      <c r="F192" s="12"/>
      <c r="G192" s="12"/>
      <c r="H192" s="12"/>
      <c r="I192" s="12"/>
      <c r="J192" s="12"/>
      <c r="K192" s="68"/>
    </row>
    <row r="193" spans="1:11">
      <c r="A193" s="13"/>
      <c r="B193" s="12"/>
      <c r="C193" s="12"/>
      <c r="D193" s="13"/>
      <c r="E193" s="12"/>
      <c r="F193" s="12"/>
      <c r="G193" s="12"/>
      <c r="H193" s="12"/>
      <c r="I193" s="12"/>
      <c r="J193" s="12"/>
      <c r="K193" s="68"/>
    </row>
    <row r="194" spans="1:11">
      <c r="A194" s="13"/>
      <c r="B194" s="12"/>
      <c r="C194" s="12"/>
      <c r="D194" s="13"/>
      <c r="E194" s="12"/>
      <c r="F194" s="12"/>
      <c r="G194" s="12"/>
      <c r="H194" s="12"/>
      <c r="I194" s="12"/>
      <c r="J194" s="12"/>
      <c r="K194" s="68"/>
    </row>
    <row r="195" spans="1:11">
      <c r="A195" s="13"/>
      <c r="B195" s="12"/>
      <c r="C195" s="12"/>
      <c r="D195" s="13"/>
      <c r="E195" s="12"/>
      <c r="F195" s="12"/>
      <c r="G195" s="12"/>
      <c r="H195" s="12"/>
      <c r="I195" s="12"/>
      <c r="J195" s="12"/>
      <c r="K195" s="68"/>
    </row>
    <row r="196" spans="1:11">
      <c r="A196" s="13"/>
      <c r="B196" s="12"/>
      <c r="C196" s="12"/>
      <c r="D196" s="13"/>
      <c r="E196" s="12"/>
      <c r="F196" s="12"/>
      <c r="G196" s="12"/>
      <c r="H196" s="12"/>
      <c r="I196" s="12"/>
      <c r="J196" s="12"/>
      <c r="K196" s="68"/>
    </row>
    <row r="197" spans="1:11">
      <c r="A197" s="13"/>
      <c r="B197" s="12"/>
      <c r="C197" s="12"/>
      <c r="D197" s="13"/>
      <c r="E197" s="12"/>
      <c r="F197" s="12"/>
      <c r="G197" s="12"/>
      <c r="H197" s="12"/>
      <c r="I197" s="12"/>
      <c r="J197" s="12"/>
      <c r="K197" s="68"/>
    </row>
    <row r="198" spans="1:11">
      <c r="A198" s="13"/>
      <c r="B198" s="12"/>
      <c r="C198" s="12"/>
      <c r="D198" s="13"/>
      <c r="E198" s="12"/>
      <c r="F198" s="12"/>
      <c r="G198" s="12"/>
      <c r="H198" s="12"/>
      <c r="I198" s="12"/>
      <c r="J198" s="12"/>
      <c r="K198" s="68"/>
    </row>
    <row r="199" spans="1:11">
      <c r="A199" s="13"/>
      <c r="B199" s="12"/>
      <c r="C199" s="12"/>
      <c r="D199" s="13"/>
      <c r="E199" s="12"/>
      <c r="F199" s="12"/>
      <c r="G199" s="12"/>
      <c r="H199" s="12"/>
      <c r="I199" s="12"/>
      <c r="J199" s="12"/>
      <c r="K199" s="68"/>
    </row>
    <row r="200" spans="1:11">
      <c r="A200" s="13"/>
      <c r="B200" s="12"/>
      <c r="C200" s="12"/>
      <c r="D200" s="13"/>
      <c r="E200" s="12"/>
      <c r="F200" s="12"/>
      <c r="G200" s="12"/>
      <c r="H200" s="12"/>
      <c r="I200" s="12"/>
      <c r="J200" s="12"/>
      <c r="K200" s="68"/>
    </row>
    <row r="201" spans="1:11">
      <c r="A201" s="13"/>
      <c r="B201" s="12"/>
      <c r="C201" s="12"/>
      <c r="D201" s="13"/>
      <c r="E201" s="12"/>
      <c r="F201" s="12"/>
      <c r="G201" s="12"/>
      <c r="H201" s="12"/>
      <c r="I201" s="12"/>
      <c r="J201" s="12"/>
      <c r="K201" s="68"/>
    </row>
    <row r="202" spans="1:11">
      <c r="A202" s="13"/>
      <c r="B202" s="12"/>
      <c r="C202" s="12"/>
      <c r="D202" s="13"/>
      <c r="E202" s="12"/>
      <c r="F202" s="12"/>
      <c r="G202" s="12"/>
      <c r="H202" s="12"/>
      <c r="I202" s="12"/>
      <c r="J202" s="12"/>
      <c r="K202" s="68"/>
    </row>
    <row r="203" spans="1:11">
      <c r="A203" s="13"/>
      <c r="B203" s="12"/>
      <c r="C203" s="12"/>
      <c r="D203" s="13"/>
      <c r="E203" s="12"/>
      <c r="F203" s="12"/>
      <c r="G203" s="12"/>
      <c r="H203" s="12"/>
      <c r="I203" s="12"/>
      <c r="J203" s="12"/>
      <c r="K203" s="68"/>
    </row>
    <row r="204" spans="1:11">
      <c r="A204" s="13"/>
      <c r="B204" s="12"/>
      <c r="C204" s="12"/>
      <c r="D204" s="13"/>
      <c r="E204" s="12"/>
      <c r="F204" s="12"/>
      <c r="G204" s="12"/>
      <c r="H204" s="12"/>
      <c r="I204" s="12"/>
      <c r="J204" s="12"/>
      <c r="K204" s="68"/>
    </row>
    <row r="205" spans="1:11">
      <c r="A205" s="13"/>
      <c r="B205" s="12"/>
      <c r="C205" s="12"/>
      <c r="D205" s="13"/>
      <c r="E205" s="12"/>
      <c r="F205" s="12"/>
      <c r="G205" s="12"/>
      <c r="H205" s="12"/>
      <c r="I205" s="12"/>
      <c r="J205" s="12"/>
      <c r="K205" s="68"/>
    </row>
    <row r="206" spans="1:11">
      <c r="A206" s="13"/>
      <c r="B206" s="12"/>
      <c r="C206" s="12"/>
      <c r="D206" s="13"/>
      <c r="E206" s="12"/>
      <c r="F206" s="12"/>
      <c r="G206" s="12"/>
      <c r="H206" s="12"/>
      <c r="I206" s="12"/>
      <c r="J206" s="12"/>
      <c r="K206" s="68"/>
    </row>
    <row r="207" spans="1:11">
      <c r="A207" s="13"/>
      <c r="B207" s="12"/>
      <c r="C207" s="12"/>
      <c r="D207" s="13"/>
      <c r="E207" s="12"/>
      <c r="F207" s="12"/>
      <c r="G207" s="12"/>
      <c r="H207" s="12"/>
      <c r="I207" s="12"/>
      <c r="J207" s="12"/>
      <c r="K207" s="68"/>
    </row>
    <row r="208" spans="1:11">
      <c r="A208" s="13"/>
      <c r="B208" s="12"/>
      <c r="C208" s="12"/>
      <c r="D208" s="13"/>
      <c r="E208" s="12"/>
      <c r="F208" s="12"/>
      <c r="G208" s="12"/>
      <c r="H208" s="12"/>
      <c r="I208" s="12"/>
      <c r="J208" s="12"/>
      <c r="K208" s="68"/>
    </row>
    <row r="209" spans="1:11">
      <c r="A209" s="13"/>
      <c r="B209" s="12"/>
      <c r="C209" s="12"/>
      <c r="D209" s="13"/>
      <c r="E209" s="12"/>
      <c r="F209" s="12"/>
      <c r="G209" s="12"/>
      <c r="H209" s="12"/>
      <c r="I209" s="12"/>
      <c r="J209" s="12"/>
      <c r="K209" s="68"/>
    </row>
    <row r="210" spans="1:11">
      <c r="A210" s="13"/>
      <c r="B210" s="12"/>
      <c r="C210" s="12"/>
      <c r="D210" s="13"/>
      <c r="E210" s="12"/>
      <c r="F210" s="12"/>
      <c r="G210" s="12"/>
      <c r="H210" s="12"/>
      <c r="I210" s="12"/>
      <c r="J210" s="12"/>
      <c r="K210" s="68"/>
    </row>
    <row r="211" spans="1:11">
      <c r="A211" s="13"/>
      <c r="B211" s="12"/>
      <c r="C211" s="12"/>
      <c r="D211" s="13"/>
      <c r="E211" s="12"/>
      <c r="F211" s="12"/>
      <c r="G211" s="12"/>
      <c r="H211" s="12"/>
      <c r="I211" s="12"/>
      <c r="J211" s="12"/>
      <c r="K211" s="68"/>
    </row>
    <row r="212" spans="1:11">
      <c r="A212" s="13"/>
      <c r="B212" s="12"/>
      <c r="C212" s="12"/>
      <c r="D212" s="13"/>
      <c r="E212" s="12"/>
      <c r="F212" s="12"/>
      <c r="G212" s="12"/>
      <c r="H212" s="12"/>
      <c r="I212" s="12"/>
      <c r="J212" s="12"/>
      <c r="K212" s="68"/>
    </row>
    <row r="213" spans="1:11">
      <c r="A213" s="13"/>
      <c r="B213" s="12"/>
      <c r="C213" s="12"/>
      <c r="D213" s="13"/>
      <c r="E213" s="12"/>
      <c r="F213" s="12"/>
      <c r="G213" s="12"/>
      <c r="H213" s="12"/>
      <c r="I213" s="12"/>
      <c r="J213" s="12"/>
      <c r="K213" s="68"/>
    </row>
    <row r="214" spans="1:11">
      <c r="A214" s="13"/>
      <c r="B214" s="12"/>
      <c r="C214" s="12"/>
      <c r="D214" s="13"/>
      <c r="E214" s="12"/>
      <c r="F214" s="12"/>
      <c r="G214" s="12"/>
      <c r="H214" s="12"/>
      <c r="I214" s="12"/>
      <c r="J214" s="12"/>
      <c r="K214" s="68"/>
    </row>
    <row r="215" spans="1:11">
      <c r="A215" s="13"/>
      <c r="B215" s="12"/>
      <c r="C215" s="12"/>
      <c r="D215" s="13"/>
      <c r="E215" s="12"/>
      <c r="F215" s="12"/>
      <c r="G215" s="12"/>
      <c r="H215" s="12"/>
      <c r="I215" s="12"/>
      <c r="J215" s="12"/>
      <c r="K215" s="68"/>
    </row>
    <row r="216" spans="1:11">
      <c r="A216" s="13"/>
      <c r="B216" s="12"/>
      <c r="C216" s="12"/>
      <c r="D216" s="13"/>
      <c r="E216" s="12"/>
      <c r="F216" s="12"/>
      <c r="G216" s="12"/>
      <c r="H216" s="12"/>
      <c r="I216" s="12"/>
      <c r="J216" s="12"/>
      <c r="K216" s="68"/>
    </row>
    <row r="217" spans="1:11">
      <c r="A217" s="13"/>
      <c r="B217" s="12"/>
      <c r="C217" s="12"/>
      <c r="D217" s="13"/>
      <c r="E217" s="12"/>
      <c r="F217" s="12"/>
      <c r="G217" s="12"/>
      <c r="H217" s="12"/>
      <c r="I217" s="12"/>
      <c r="J217" s="12"/>
      <c r="K217" s="68"/>
    </row>
    <row r="218" spans="1:11">
      <c r="A218" s="13"/>
      <c r="B218" s="12"/>
      <c r="C218" s="12"/>
      <c r="D218" s="13"/>
      <c r="E218" s="12"/>
      <c r="F218" s="12"/>
      <c r="G218" s="12"/>
      <c r="H218" s="12"/>
      <c r="I218" s="12"/>
      <c r="J218" s="12"/>
      <c r="K218" s="68"/>
    </row>
    <row r="219" spans="1:11">
      <c r="A219" s="13"/>
      <c r="B219" s="12"/>
      <c r="C219" s="12"/>
      <c r="D219" s="13"/>
      <c r="E219" s="12"/>
      <c r="F219" s="12"/>
      <c r="G219" s="12"/>
      <c r="H219" s="12"/>
      <c r="I219" s="12"/>
      <c r="J219" s="12"/>
      <c r="K219" s="68"/>
    </row>
    <row r="220" spans="1:11">
      <c r="A220" s="13"/>
      <c r="B220" s="12"/>
      <c r="C220" s="12"/>
      <c r="D220" s="13"/>
      <c r="E220" s="12"/>
      <c r="F220" s="12"/>
      <c r="G220" s="12"/>
      <c r="H220" s="12"/>
      <c r="I220" s="12"/>
      <c r="J220" s="12"/>
      <c r="K220" s="68"/>
    </row>
    <row r="221" spans="1:11">
      <c r="A221" s="13"/>
      <c r="B221" s="12"/>
      <c r="C221" s="12"/>
      <c r="D221" s="13"/>
      <c r="E221" s="12"/>
      <c r="F221" s="12"/>
      <c r="G221" s="12"/>
      <c r="H221" s="12"/>
      <c r="I221" s="12"/>
      <c r="J221" s="12"/>
      <c r="K221" s="68"/>
    </row>
    <row r="222" spans="1:11">
      <c r="A222" s="13"/>
      <c r="B222" s="12"/>
      <c r="C222" s="12"/>
      <c r="D222" s="13"/>
      <c r="E222" s="12"/>
      <c r="F222" s="12"/>
      <c r="G222" s="12"/>
      <c r="H222" s="12"/>
      <c r="I222" s="12"/>
      <c r="J222" s="12"/>
      <c r="K222" s="68"/>
    </row>
    <row r="223" spans="1:11">
      <c r="A223" s="13"/>
      <c r="B223" s="12"/>
      <c r="C223" s="12"/>
      <c r="D223" s="13"/>
      <c r="E223" s="12"/>
      <c r="F223" s="12"/>
      <c r="G223" s="12"/>
      <c r="H223" s="12"/>
      <c r="I223" s="12"/>
      <c r="J223" s="12"/>
      <c r="K223" s="68"/>
    </row>
    <row r="224" spans="1:11">
      <c r="A224" s="13"/>
      <c r="B224" s="12"/>
      <c r="C224" s="12"/>
      <c r="D224" s="13"/>
      <c r="E224" s="12"/>
      <c r="F224" s="12"/>
      <c r="G224" s="12"/>
      <c r="H224" s="12"/>
      <c r="I224" s="12"/>
      <c r="J224" s="12"/>
      <c r="K224" s="68"/>
    </row>
    <row r="225" spans="1:11">
      <c r="A225" s="13"/>
      <c r="B225" s="12"/>
      <c r="C225" s="12"/>
      <c r="D225" s="13"/>
      <c r="E225" s="12"/>
      <c r="F225" s="12"/>
      <c r="G225" s="12"/>
      <c r="H225" s="12"/>
      <c r="I225" s="12"/>
      <c r="J225" s="12"/>
      <c r="K225" s="68"/>
    </row>
    <row r="226" spans="1:11">
      <c r="A226" s="13"/>
      <c r="B226" s="12"/>
      <c r="C226" s="12"/>
      <c r="D226" s="13"/>
      <c r="E226" s="12"/>
      <c r="F226" s="12"/>
      <c r="G226" s="12"/>
      <c r="H226" s="12"/>
      <c r="I226" s="12"/>
      <c r="J226" s="12"/>
      <c r="K226" s="68"/>
    </row>
    <row r="227" spans="1:11">
      <c r="A227" s="13"/>
      <c r="B227" s="12"/>
      <c r="C227" s="12"/>
      <c r="D227" s="13"/>
      <c r="E227" s="12"/>
      <c r="F227" s="12"/>
      <c r="G227" s="12"/>
      <c r="H227" s="12"/>
      <c r="I227" s="12"/>
      <c r="J227" s="12"/>
      <c r="K227" s="68"/>
    </row>
    <row r="228" spans="1:11">
      <c r="A228" s="13"/>
      <c r="B228" s="12"/>
      <c r="C228" s="12"/>
      <c r="D228" s="13"/>
      <c r="E228" s="12"/>
      <c r="F228" s="12"/>
      <c r="G228" s="12"/>
      <c r="H228" s="12"/>
      <c r="I228" s="12"/>
      <c r="J228" s="12"/>
      <c r="K228" s="68"/>
    </row>
    <row r="229" spans="1:11">
      <c r="A229" s="13"/>
      <c r="B229" s="12"/>
      <c r="C229" s="12"/>
      <c r="D229" s="13"/>
      <c r="E229" s="12"/>
      <c r="F229" s="12"/>
      <c r="G229" s="12"/>
      <c r="H229" s="12"/>
      <c r="I229" s="12"/>
      <c r="J229" s="12"/>
      <c r="K229" s="68"/>
    </row>
    <row r="230" spans="1:11">
      <c r="A230" s="13"/>
      <c r="B230" s="12"/>
      <c r="C230" s="12"/>
      <c r="D230" s="13"/>
      <c r="E230" s="12"/>
      <c r="F230" s="12"/>
      <c r="G230" s="12"/>
      <c r="H230" s="12"/>
      <c r="I230" s="12"/>
      <c r="J230" s="12"/>
      <c r="K230" s="68"/>
    </row>
    <row r="231" spans="1:11">
      <c r="A231" s="13"/>
      <c r="B231" s="12"/>
      <c r="C231" s="12"/>
      <c r="D231" s="13"/>
      <c r="E231" s="12"/>
      <c r="F231" s="12"/>
      <c r="G231" s="12"/>
      <c r="H231" s="12"/>
      <c r="I231" s="12"/>
      <c r="J231" s="12"/>
      <c r="K231" s="68"/>
    </row>
    <row r="232" spans="1:11">
      <c r="A232" s="13"/>
      <c r="B232" s="12"/>
      <c r="C232" s="12"/>
      <c r="D232" s="13"/>
      <c r="E232" s="12"/>
      <c r="F232" s="12"/>
      <c r="G232" s="12"/>
      <c r="H232" s="12"/>
      <c r="I232" s="12"/>
      <c r="J232" s="12"/>
      <c r="K232" s="68"/>
    </row>
    <row r="233" spans="1:11">
      <c r="A233" s="13"/>
      <c r="B233" s="12"/>
      <c r="C233" s="12"/>
      <c r="D233" s="13"/>
      <c r="E233" s="12"/>
      <c r="F233" s="12"/>
      <c r="G233" s="12"/>
      <c r="H233" s="12"/>
      <c r="I233" s="12"/>
      <c r="J233" s="12"/>
      <c r="K233" s="68"/>
    </row>
    <row r="234" spans="1:11">
      <c r="A234" s="13"/>
      <c r="B234" s="12"/>
      <c r="C234" s="12"/>
      <c r="D234" s="13"/>
      <c r="E234" s="12"/>
      <c r="F234" s="12"/>
      <c r="G234" s="12"/>
      <c r="H234" s="12"/>
      <c r="I234" s="12"/>
      <c r="J234" s="12"/>
      <c r="K234" s="68"/>
    </row>
    <row r="235" spans="1:11">
      <c r="A235" s="13"/>
      <c r="B235" s="12"/>
      <c r="C235" s="12"/>
      <c r="D235" s="13"/>
      <c r="E235" s="12"/>
      <c r="F235" s="12"/>
      <c r="G235" s="12"/>
      <c r="H235" s="12"/>
      <c r="I235" s="12"/>
      <c r="J235" s="12"/>
      <c r="K235" s="68"/>
    </row>
    <row r="236" spans="1:11">
      <c r="A236" s="13"/>
      <c r="B236" s="12"/>
      <c r="C236" s="12"/>
      <c r="D236" s="13"/>
      <c r="E236" s="12"/>
      <c r="F236" s="12"/>
      <c r="G236" s="12"/>
      <c r="H236" s="12"/>
      <c r="I236" s="12"/>
      <c r="J236" s="12"/>
      <c r="K236" s="68"/>
    </row>
    <row r="237" spans="1:11">
      <c r="A237" s="13"/>
      <c r="B237" s="12"/>
      <c r="C237" s="12"/>
      <c r="D237" s="13"/>
      <c r="E237" s="12"/>
      <c r="F237" s="12"/>
      <c r="G237" s="12"/>
      <c r="H237" s="12"/>
      <c r="I237" s="12"/>
      <c r="J237" s="12"/>
      <c r="K237" s="68"/>
    </row>
    <row r="238" spans="1:11">
      <c r="A238" s="13"/>
      <c r="B238" s="12"/>
      <c r="C238" s="12"/>
      <c r="D238" s="13"/>
      <c r="E238" s="12"/>
      <c r="F238" s="12"/>
      <c r="G238" s="12"/>
      <c r="H238" s="12"/>
      <c r="I238" s="12"/>
      <c r="J238" s="12"/>
      <c r="K238" s="68"/>
    </row>
    <row r="239" spans="1:11">
      <c r="A239" s="13"/>
      <c r="B239" s="12"/>
      <c r="C239" s="12"/>
      <c r="D239" s="13"/>
      <c r="E239" s="12"/>
      <c r="F239" s="12"/>
      <c r="G239" s="12"/>
      <c r="H239" s="12"/>
      <c r="I239" s="12"/>
      <c r="J239" s="12"/>
      <c r="K239" s="68"/>
    </row>
    <row r="240" spans="1:11">
      <c r="A240" s="13"/>
      <c r="B240" s="12"/>
      <c r="C240" s="12"/>
      <c r="D240" s="13"/>
      <c r="E240" s="12"/>
      <c r="F240" s="12"/>
      <c r="G240" s="12"/>
      <c r="H240" s="12"/>
      <c r="I240" s="12"/>
      <c r="J240" s="12"/>
      <c r="K240" s="68"/>
    </row>
    <row r="241" spans="1:11">
      <c r="A241" s="13"/>
      <c r="B241" s="12"/>
      <c r="C241" s="12"/>
      <c r="D241" s="13"/>
      <c r="E241" s="12"/>
      <c r="F241" s="12"/>
      <c r="G241" s="12"/>
      <c r="H241" s="12"/>
      <c r="I241" s="12"/>
      <c r="J241" s="12"/>
      <c r="K241" s="68"/>
    </row>
    <row r="242" spans="1:11">
      <c r="A242" s="13"/>
      <c r="B242" s="12"/>
      <c r="C242" s="12"/>
      <c r="D242" s="13"/>
      <c r="E242" s="12"/>
      <c r="F242" s="12"/>
      <c r="G242" s="12"/>
      <c r="H242" s="12"/>
      <c r="I242" s="12"/>
      <c r="J242" s="12"/>
      <c r="K242" s="68"/>
    </row>
    <row r="243" spans="1:11">
      <c r="A243" s="13"/>
      <c r="B243" s="12"/>
      <c r="C243" s="12"/>
      <c r="D243" s="13"/>
      <c r="E243" s="12"/>
      <c r="F243" s="12"/>
      <c r="G243" s="12"/>
      <c r="H243" s="12"/>
      <c r="I243" s="12"/>
      <c r="J243" s="12"/>
      <c r="K243" s="68"/>
    </row>
    <row r="244" spans="1:11">
      <c r="A244" s="13"/>
      <c r="B244" s="12"/>
      <c r="C244" s="12"/>
      <c r="D244" s="13"/>
      <c r="E244" s="12"/>
      <c r="F244" s="12"/>
      <c r="G244" s="12"/>
      <c r="H244" s="12"/>
      <c r="I244" s="12"/>
      <c r="J244" s="12"/>
      <c r="K244" s="68"/>
    </row>
    <row r="245" spans="1:11">
      <c r="A245" s="13"/>
      <c r="B245" s="12"/>
      <c r="C245" s="12"/>
      <c r="D245" s="13"/>
      <c r="E245" s="12"/>
      <c r="F245" s="12"/>
      <c r="G245" s="12"/>
      <c r="H245" s="12"/>
      <c r="I245" s="12"/>
      <c r="J245" s="12"/>
      <c r="K245" s="68"/>
    </row>
    <row r="246" spans="1:11">
      <c r="A246" s="13"/>
      <c r="B246" s="12"/>
      <c r="C246" s="12"/>
      <c r="D246" s="13"/>
      <c r="E246" s="12"/>
      <c r="F246" s="12"/>
      <c r="G246" s="12"/>
      <c r="H246" s="12"/>
      <c r="I246" s="12"/>
      <c r="J246" s="12"/>
      <c r="K246" s="68"/>
    </row>
    <row r="247" spans="1:11">
      <c r="A247" s="13"/>
      <c r="B247" s="12"/>
      <c r="C247" s="12"/>
      <c r="D247" s="13"/>
      <c r="E247" s="12"/>
      <c r="F247" s="12"/>
      <c r="G247" s="12"/>
      <c r="H247" s="12"/>
      <c r="I247" s="12"/>
      <c r="J247" s="12"/>
      <c r="K247" s="68"/>
    </row>
    <row r="248" spans="1:11">
      <c r="A248" s="13"/>
      <c r="B248" s="12"/>
      <c r="C248" s="12"/>
      <c r="D248" s="13"/>
      <c r="E248" s="12"/>
      <c r="F248" s="12"/>
      <c r="G248" s="12"/>
      <c r="H248" s="12"/>
      <c r="I248" s="12"/>
      <c r="J248" s="12"/>
      <c r="K248" s="68"/>
    </row>
    <row r="249" spans="1:11">
      <c r="A249" s="13"/>
      <c r="B249" s="12"/>
      <c r="C249" s="12"/>
      <c r="D249" s="13"/>
      <c r="E249" s="12"/>
      <c r="F249" s="12"/>
      <c r="G249" s="12"/>
      <c r="H249" s="12"/>
      <c r="I249" s="12"/>
      <c r="J249" s="12"/>
      <c r="K249" s="68"/>
    </row>
    <row r="250" spans="1:11">
      <c r="A250" s="13"/>
      <c r="B250" s="12"/>
      <c r="C250" s="12"/>
      <c r="D250" s="13"/>
      <c r="E250" s="12"/>
      <c r="F250" s="12"/>
      <c r="G250" s="12"/>
      <c r="H250" s="12"/>
      <c r="I250" s="12"/>
      <c r="J250" s="12"/>
      <c r="K250" s="68"/>
    </row>
    <row r="251" spans="1:11">
      <c r="A251" s="13"/>
      <c r="B251" s="12"/>
      <c r="C251" s="12"/>
      <c r="D251" s="13"/>
      <c r="E251" s="12"/>
      <c r="F251" s="12"/>
      <c r="G251" s="12"/>
      <c r="H251" s="12"/>
      <c r="I251" s="12"/>
      <c r="J251" s="12"/>
      <c r="K251" s="68"/>
    </row>
    <row r="252" spans="1:11">
      <c r="A252" s="13"/>
      <c r="B252" s="12"/>
      <c r="C252" s="12"/>
      <c r="D252" s="13"/>
      <c r="E252" s="12"/>
      <c r="F252" s="12"/>
      <c r="G252" s="12"/>
      <c r="H252" s="12"/>
      <c r="I252" s="12"/>
      <c r="J252" s="12"/>
      <c r="K252" s="68"/>
    </row>
    <row r="253" spans="1:11">
      <c r="A253" s="13"/>
      <c r="B253" s="12"/>
      <c r="C253" s="12"/>
      <c r="D253" s="13"/>
      <c r="E253" s="12"/>
      <c r="F253" s="12"/>
      <c r="G253" s="12"/>
      <c r="H253" s="12"/>
      <c r="I253" s="12"/>
      <c r="J253" s="12"/>
      <c r="K253" s="68"/>
    </row>
    <row r="254" spans="1:11">
      <c r="A254" s="13"/>
      <c r="B254" s="12"/>
      <c r="C254" s="12"/>
      <c r="D254" s="13"/>
      <c r="E254" s="12"/>
      <c r="F254" s="12"/>
      <c r="G254" s="12"/>
      <c r="H254" s="12"/>
      <c r="I254" s="12"/>
      <c r="J254" s="12"/>
      <c r="K254" s="68"/>
    </row>
    <row r="255" spans="1:11">
      <c r="A255" s="13"/>
      <c r="B255" s="12"/>
      <c r="C255" s="12"/>
      <c r="D255" s="13"/>
      <c r="E255" s="12"/>
      <c r="F255" s="12"/>
      <c r="G255" s="12"/>
      <c r="H255" s="12"/>
      <c r="I255" s="12"/>
      <c r="J255" s="12"/>
      <c r="K255" s="68"/>
    </row>
    <row r="256" spans="1:11">
      <c r="A256" s="13"/>
      <c r="B256" s="12"/>
      <c r="C256" s="12"/>
      <c r="D256" s="13"/>
      <c r="E256" s="12"/>
      <c r="F256" s="12"/>
      <c r="G256" s="12"/>
      <c r="H256" s="12"/>
      <c r="I256" s="12"/>
      <c r="J256" s="12"/>
      <c r="K256" s="68"/>
    </row>
    <row r="257" spans="1:11">
      <c r="A257" s="13"/>
      <c r="B257" s="12"/>
      <c r="C257" s="12"/>
      <c r="D257" s="13"/>
      <c r="E257" s="12"/>
      <c r="F257" s="12"/>
      <c r="G257" s="12"/>
      <c r="H257" s="12"/>
      <c r="I257" s="12"/>
      <c r="J257" s="12"/>
      <c r="K257" s="68"/>
    </row>
    <row r="258" spans="1:11">
      <c r="A258" s="13"/>
      <c r="B258" s="12"/>
      <c r="C258" s="12"/>
      <c r="D258" s="13"/>
      <c r="E258" s="12"/>
      <c r="F258" s="12"/>
      <c r="G258" s="12"/>
      <c r="H258" s="12"/>
      <c r="I258" s="12"/>
      <c r="J258" s="12"/>
      <c r="K258" s="68"/>
    </row>
    <row r="259" spans="1:11">
      <c r="A259" s="13"/>
      <c r="B259" s="12"/>
      <c r="C259" s="12"/>
      <c r="D259" s="13"/>
      <c r="E259" s="12"/>
      <c r="F259" s="12"/>
      <c r="G259" s="12"/>
      <c r="H259" s="12"/>
      <c r="I259" s="12"/>
      <c r="J259" s="12"/>
      <c r="K259" s="68"/>
    </row>
    <row r="260" spans="1:11">
      <c r="A260" s="13"/>
      <c r="B260" s="12"/>
      <c r="C260" s="12"/>
      <c r="D260" s="13"/>
      <c r="E260" s="12"/>
      <c r="F260" s="12"/>
      <c r="G260" s="12"/>
      <c r="H260" s="12"/>
      <c r="I260" s="12"/>
      <c r="J260" s="12"/>
      <c r="K260" s="68"/>
    </row>
    <row r="261" spans="1:11">
      <c r="A261" s="13"/>
      <c r="B261" s="12"/>
      <c r="C261" s="12"/>
      <c r="D261" s="13"/>
      <c r="E261" s="12"/>
      <c r="F261" s="12"/>
      <c r="G261" s="12"/>
      <c r="H261" s="12"/>
      <c r="I261" s="12"/>
      <c r="J261" s="12"/>
      <c r="K261" s="68"/>
    </row>
    <row r="262" spans="1:11">
      <c r="A262" s="13"/>
      <c r="B262" s="12"/>
      <c r="C262" s="12"/>
      <c r="D262" s="13"/>
      <c r="E262" s="12"/>
      <c r="F262" s="12"/>
      <c r="G262" s="12"/>
      <c r="H262" s="12"/>
      <c r="I262" s="12"/>
      <c r="J262" s="12"/>
      <c r="K262" s="68"/>
    </row>
    <row r="263" spans="1:11">
      <c r="A263" s="13"/>
      <c r="B263" s="12"/>
      <c r="C263" s="12"/>
      <c r="D263" s="13"/>
      <c r="E263" s="12"/>
      <c r="F263" s="12"/>
      <c r="G263" s="12"/>
      <c r="H263" s="12"/>
      <c r="I263" s="12"/>
      <c r="J263" s="12"/>
      <c r="K263" s="68"/>
    </row>
    <row r="264" spans="1:11">
      <c r="A264" s="13"/>
      <c r="B264" s="12"/>
      <c r="C264" s="12"/>
      <c r="D264" s="13"/>
      <c r="E264" s="12"/>
      <c r="F264" s="12"/>
      <c r="G264" s="12"/>
      <c r="H264" s="12"/>
      <c r="I264" s="12"/>
      <c r="J264" s="12"/>
      <c r="K264" s="68"/>
    </row>
    <row r="265" spans="1:11">
      <c r="A265" s="13"/>
      <c r="B265" s="12"/>
      <c r="C265" s="12"/>
      <c r="D265" s="13"/>
      <c r="E265" s="12"/>
      <c r="F265" s="12"/>
      <c r="G265" s="12"/>
      <c r="H265" s="12"/>
      <c r="I265" s="12"/>
      <c r="J265" s="12"/>
      <c r="K265" s="68"/>
    </row>
    <row r="266" spans="1:11">
      <c r="A266" s="13"/>
      <c r="B266" s="12"/>
      <c r="C266" s="12"/>
      <c r="D266" s="13"/>
      <c r="E266" s="12"/>
      <c r="F266" s="12"/>
      <c r="G266" s="12"/>
      <c r="H266" s="12"/>
      <c r="I266" s="12"/>
      <c r="J266" s="12"/>
      <c r="K266" s="68"/>
    </row>
    <row r="267" spans="1:11">
      <c r="A267" s="13"/>
      <c r="B267" s="12"/>
      <c r="C267" s="12"/>
      <c r="D267" s="13"/>
      <c r="E267" s="12"/>
      <c r="F267" s="12"/>
      <c r="G267" s="12"/>
      <c r="H267" s="12"/>
      <c r="I267" s="12"/>
      <c r="J267" s="12"/>
      <c r="K267" s="68"/>
    </row>
    <row r="268" spans="1:11">
      <c r="A268" s="13"/>
      <c r="B268" s="12"/>
      <c r="C268" s="12"/>
      <c r="D268" s="13"/>
      <c r="E268" s="12"/>
      <c r="F268" s="12"/>
      <c r="G268" s="12"/>
      <c r="H268" s="12"/>
      <c r="I268" s="12"/>
      <c r="J268" s="12"/>
      <c r="K268" s="68"/>
    </row>
    <row r="269" spans="1:11">
      <c r="A269" s="13"/>
      <c r="B269" s="12"/>
      <c r="C269" s="12"/>
      <c r="D269" s="13"/>
      <c r="E269" s="12"/>
      <c r="F269" s="12"/>
      <c r="G269" s="12"/>
      <c r="H269" s="12"/>
      <c r="I269" s="12"/>
      <c r="J269" s="12"/>
      <c r="K269" s="68"/>
    </row>
    <row r="270" spans="1:11">
      <c r="A270" s="13"/>
      <c r="B270" s="12"/>
      <c r="C270" s="12"/>
      <c r="D270" s="13"/>
      <c r="E270" s="12"/>
      <c r="F270" s="12"/>
      <c r="G270" s="12"/>
      <c r="H270" s="12"/>
      <c r="I270" s="12"/>
      <c r="J270" s="12"/>
      <c r="K270" s="68"/>
    </row>
    <row r="271" spans="1:11">
      <c r="A271" s="13"/>
      <c r="B271" s="12"/>
      <c r="C271" s="12"/>
      <c r="D271" s="13"/>
      <c r="E271" s="12"/>
      <c r="F271" s="12"/>
      <c r="G271" s="12"/>
      <c r="H271" s="12"/>
      <c r="I271" s="12"/>
      <c r="J271" s="12"/>
      <c r="K271" s="68"/>
    </row>
    <row r="272" spans="1:11">
      <c r="A272" s="13"/>
      <c r="B272" s="12"/>
      <c r="C272" s="12"/>
      <c r="D272" s="13"/>
      <c r="E272" s="12"/>
      <c r="F272" s="12"/>
      <c r="G272" s="12"/>
      <c r="H272" s="12"/>
      <c r="I272" s="12"/>
      <c r="J272" s="12"/>
      <c r="K272" s="68"/>
    </row>
    <row r="273" spans="1:11">
      <c r="A273" s="13"/>
      <c r="B273" s="12"/>
      <c r="C273" s="12"/>
      <c r="D273" s="13"/>
      <c r="E273" s="12"/>
      <c r="F273" s="12"/>
      <c r="G273" s="12"/>
      <c r="H273" s="12"/>
      <c r="I273" s="12"/>
      <c r="J273" s="12"/>
      <c r="K273" s="68"/>
    </row>
    <row r="274" spans="1:11">
      <c r="A274" s="13"/>
      <c r="B274" s="12"/>
      <c r="C274" s="12"/>
      <c r="D274" s="13"/>
      <c r="E274" s="12"/>
      <c r="F274" s="12"/>
      <c r="G274" s="12"/>
      <c r="H274" s="12"/>
      <c r="I274" s="12"/>
      <c r="J274" s="12"/>
      <c r="K274" s="68"/>
    </row>
    <row r="275" spans="1:11">
      <c r="A275" s="13"/>
      <c r="B275" s="12"/>
      <c r="C275" s="12"/>
      <c r="D275" s="13"/>
      <c r="E275" s="12"/>
      <c r="F275" s="12"/>
      <c r="G275" s="12"/>
      <c r="H275" s="12"/>
      <c r="I275" s="12"/>
      <c r="J275" s="12"/>
      <c r="K275" s="68"/>
    </row>
    <row r="276" spans="1:11">
      <c r="A276" s="13"/>
      <c r="B276" s="12"/>
      <c r="C276" s="12"/>
      <c r="D276" s="13"/>
      <c r="E276" s="12"/>
      <c r="F276" s="12"/>
      <c r="G276" s="12"/>
      <c r="H276" s="12"/>
      <c r="I276" s="12"/>
      <c r="J276" s="12"/>
      <c r="K276" s="68"/>
    </row>
    <row r="277" spans="1:11">
      <c r="A277" s="13"/>
      <c r="B277" s="12"/>
      <c r="C277" s="12"/>
      <c r="D277" s="13"/>
      <c r="E277" s="12"/>
      <c r="F277" s="12"/>
      <c r="G277" s="12"/>
      <c r="H277" s="12"/>
      <c r="I277" s="12"/>
      <c r="J277" s="12"/>
      <c r="K277" s="68"/>
    </row>
    <row r="278" spans="1:11">
      <c r="A278" s="13"/>
      <c r="B278" s="12"/>
      <c r="C278" s="12"/>
      <c r="D278" s="13"/>
      <c r="E278" s="12"/>
      <c r="F278" s="12"/>
      <c r="G278" s="12"/>
      <c r="H278" s="12"/>
      <c r="I278" s="12"/>
      <c r="J278" s="12"/>
      <c r="K278" s="68"/>
    </row>
    <row r="279" spans="1:11">
      <c r="A279" s="13"/>
      <c r="B279" s="12"/>
      <c r="C279" s="12"/>
      <c r="D279" s="13"/>
      <c r="E279" s="12"/>
      <c r="F279" s="12"/>
      <c r="G279" s="12"/>
      <c r="H279" s="12"/>
      <c r="I279" s="12"/>
      <c r="J279" s="12"/>
      <c r="K279" s="68"/>
    </row>
    <row r="280" spans="1:11">
      <c r="A280" s="13"/>
      <c r="B280" s="12"/>
      <c r="C280" s="12"/>
      <c r="D280" s="13"/>
      <c r="E280" s="12"/>
      <c r="F280" s="12"/>
      <c r="G280" s="12"/>
      <c r="H280" s="12"/>
      <c r="I280" s="12"/>
      <c r="J280" s="12"/>
      <c r="K280" s="68"/>
    </row>
    <row r="281" spans="1:11">
      <c r="A281" s="13"/>
      <c r="B281" s="12"/>
      <c r="C281" s="12"/>
      <c r="D281" s="13"/>
      <c r="E281" s="12"/>
      <c r="F281" s="12"/>
      <c r="G281" s="12"/>
      <c r="H281" s="12"/>
      <c r="I281" s="12"/>
      <c r="J281" s="12"/>
      <c r="K281" s="68"/>
    </row>
    <row r="282" spans="1:11">
      <c r="A282" s="13"/>
      <c r="B282" s="12"/>
      <c r="C282" s="12"/>
      <c r="D282" s="13"/>
      <c r="E282" s="12"/>
      <c r="F282" s="12"/>
      <c r="G282" s="12"/>
      <c r="H282" s="12"/>
      <c r="I282" s="12"/>
      <c r="J282" s="12"/>
      <c r="K282" s="68"/>
    </row>
    <row r="283" spans="1:11">
      <c r="A283" s="13"/>
      <c r="B283" s="12"/>
      <c r="C283" s="12"/>
      <c r="D283" s="13"/>
      <c r="E283" s="12"/>
      <c r="F283" s="12"/>
      <c r="G283" s="12"/>
      <c r="H283" s="12"/>
      <c r="I283" s="12"/>
      <c r="J283" s="12"/>
      <c r="K283" s="68"/>
    </row>
    <row r="284" spans="1:11">
      <c r="A284" s="13"/>
      <c r="B284" s="12"/>
      <c r="C284" s="12"/>
      <c r="D284" s="13"/>
      <c r="E284" s="12"/>
      <c r="F284" s="12"/>
      <c r="G284" s="12"/>
      <c r="H284" s="12"/>
      <c r="I284" s="12"/>
      <c r="J284" s="12"/>
      <c r="K284" s="68"/>
    </row>
    <row r="285" spans="1:11">
      <c r="A285" s="13"/>
      <c r="B285" s="12"/>
      <c r="C285" s="12"/>
      <c r="D285" s="13"/>
      <c r="E285" s="12"/>
      <c r="F285" s="12"/>
      <c r="G285" s="12"/>
      <c r="H285" s="12"/>
      <c r="I285" s="12"/>
      <c r="J285" s="12"/>
      <c r="K285" s="68"/>
    </row>
    <row r="286" spans="1:11">
      <c r="A286" s="13"/>
      <c r="B286" s="12"/>
      <c r="C286" s="12"/>
      <c r="D286" s="13"/>
      <c r="E286" s="12"/>
      <c r="F286" s="12"/>
      <c r="G286" s="12"/>
      <c r="H286" s="12"/>
      <c r="I286" s="12"/>
      <c r="J286" s="12"/>
      <c r="K286" s="68"/>
    </row>
    <row r="287" spans="1:11">
      <c r="A287" s="13"/>
      <c r="B287" s="12"/>
      <c r="C287" s="12"/>
      <c r="D287" s="13"/>
      <c r="E287" s="12"/>
      <c r="F287" s="12"/>
      <c r="G287" s="12"/>
      <c r="H287" s="12"/>
      <c r="I287" s="12"/>
      <c r="J287" s="12"/>
      <c r="K287" s="68"/>
    </row>
    <row r="288" spans="1:11">
      <c r="A288" s="13"/>
      <c r="B288" s="12"/>
      <c r="C288" s="12"/>
      <c r="D288" s="13"/>
      <c r="E288" s="12"/>
      <c r="F288" s="12"/>
      <c r="G288" s="12"/>
      <c r="H288" s="12"/>
      <c r="I288" s="12"/>
      <c r="J288" s="12"/>
      <c r="K288" s="68"/>
    </row>
    <row r="289" spans="1:11">
      <c r="A289" s="13"/>
      <c r="B289" s="12"/>
      <c r="C289" s="12"/>
      <c r="D289" s="13"/>
      <c r="E289" s="12"/>
      <c r="F289" s="12"/>
      <c r="G289" s="12"/>
      <c r="H289" s="12"/>
      <c r="I289" s="12"/>
      <c r="J289" s="12"/>
      <c r="K289" s="68"/>
    </row>
    <row r="290" spans="1:11">
      <c r="A290" s="13"/>
      <c r="B290" s="12"/>
      <c r="C290" s="12"/>
      <c r="D290" s="13"/>
      <c r="E290" s="12"/>
      <c r="F290" s="12"/>
      <c r="G290" s="12"/>
      <c r="H290" s="12"/>
      <c r="I290" s="12"/>
      <c r="J290" s="12"/>
      <c r="K290" s="68"/>
    </row>
    <row r="291" spans="1:11">
      <c r="A291" s="13"/>
      <c r="B291" s="12"/>
      <c r="C291" s="12"/>
      <c r="D291" s="13"/>
      <c r="E291" s="12"/>
      <c r="F291" s="12"/>
      <c r="G291" s="12"/>
      <c r="H291" s="12"/>
      <c r="I291" s="12"/>
      <c r="J291" s="12"/>
      <c r="K291" s="68"/>
    </row>
    <row r="292" spans="1:11">
      <c r="A292" s="13"/>
      <c r="B292" s="12"/>
      <c r="C292" s="12"/>
      <c r="D292" s="13"/>
      <c r="E292" s="12"/>
      <c r="F292" s="12"/>
      <c r="G292" s="12"/>
      <c r="H292" s="12"/>
      <c r="I292" s="12"/>
      <c r="J292" s="12"/>
      <c r="K292" s="68"/>
    </row>
    <row r="293" spans="1:11">
      <c r="A293" s="13"/>
      <c r="B293" s="12"/>
      <c r="C293" s="12"/>
      <c r="D293" s="13"/>
      <c r="E293" s="12"/>
      <c r="F293" s="12"/>
      <c r="G293" s="12"/>
      <c r="H293" s="12"/>
      <c r="I293" s="12"/>
      <c r="J293" s="12"/>
      <c r="K293" s="68"/>
    </row>
    <row r="294" spans="1:11">
      <c r="A294" s="13"/>
      <c r="B294" s="12"/>
      <c r="C294" s="12"/>
      <c r="D294" s="13"/>
      <c r="E294" s="12"/>
      <c r="F294" s="12"/>
      <c r="G294" s="12"/>
      <c r="H294" s="12"/>
      <c r="I294" s="12"/>
      <c r="J294" s="12"/>
      <c r="K294" s="68"/>
    </row>
    <row r="295" spans="1:11">
      <c r="A295" s="13"/>
      <c r="B295" s="12"/>
      <c r="C295" s="12"/>
      <c r="D295" s="13"/>
      <c r="E295" s="12"/>
      <c r="F295" s="12"/>
      <c r="G295" s="12"/>
      <c r="H295" s="12"/>
      <c r="I295" s="12"/>
      <c r="J295" s="12"/>
      <c r="K295" s="68"/>
    </row>
    <row r="296" spans="1:11">
      <c r="A296" s="13"/>
      <c r="B296" s="12"/>
      <c r="C296" s="12"/>
      <c r="D296" s="13"/>
      <c r="E296" s="12"/>
      <c r="F296" s="12"/>
      <c r="G296" s="12"/>
      <c r="H296" s="12"/>
      <c r="I296" s="12"/>
      <c r="J296" s="12"/>
      <c r="K296" s="68"/>
    </row>
    <row r="297" spans="1:11">
      <c r="A297" s="13"/>
      <c r="B297" s="12"/>
      <c r="C297" s="12"/>
      <c r="D297" s="13"/>
      <c r="E297" s="12"/>
      <c r="F297" s="12"/>
      <c r="G297" s="12"/>
      <c r="H297" s="12"/>
      <c r="I297" s="12"/>
      <c r="J297" s="12"/>
      <c r="K297" s="68"/>
    </row>
    <row r="298" spans="1:11">
      <c r="A298" s="13"/>
      <c r="B298" s="12"/>
      <c r="C298" s="12"/>
      <c r="D298" s="13"/>
      <c r="E298" s="12"/>
      <c r="F298" s="12"/>
      <c r="G298" s="12"/>
      <c r="H298" s="12"/>
      <c r="I298" s="12"/>
      <c r="J298" s="12"/>
      <c r="K298" s="68"/>
    </row>
    <row r="299" spans="1:11">
      <c r="A299" s="13"/>
      <c r="B299" s="12"/>
      <c r="C299" s="12"/>
      <c r="D299" s="13"/>
      <c r="E299" s="12"/>
      <c r="F299" s="12"/>
      <c r="G299" s="12"/>
      <c r="H299" s="12"/>
      <c r="I299" s="12"/>
      <c r="J299" s="12"/>
      <c r="K299" s="68"/>
    </row>
    <row r="300" spans="1:11">
      <c r="A300" s="13"/>
      <c r="B300" s="12"/>
      <c r="C300" s="12"/>
      <c r="D300" s="13"/>
      <c r="E300" s="12"/>
      <c r="F300" s="12"/>
      <c r="G300" s="12"/>
      <c r="H300" s="12"/>
      <c r="I300" s="12"/>
      <c r="J300" s="12"/>
      <c r="K300" s="68"/>
    </row>
    <row r="301" spans="1:11">
      <c r="A301" s="13"/>
      <c r="B301" s="12"/>
      <c r="C301" s="12"/>
      <c r="D301" s="13"/>
      <c r="E301" s="12"/>
      <c r="F301" s="12"/>
      <c r="G301" s="12"/>
      <c r="H301" s="12"/>
      <c r="I301" s="12"/>
      <c r="J301" s="12"/>
      <c r="K301" s="68"/>
    </row>
    <row r="302" spans="1:11">
      <c r="A302" s="13"/>
      <c r="B302" s="12"/>
      <c r="C302" s="12"/>
      <c r="D302" s="13"/>
      <c r="E302" s="12"/>
      <c r="F302" s="12"/>
      <c r="G302" s="12"/>
      <c r="H302" s="12"/>
      <c r="I302" s="12"/>
      <c r="J302" s="12"/>
      <c r="K302" s="68"/>
    </row>
    <row r="303" spans="1:11">
      <c r="A303" s="13"/>
      <c r="B303" s="12"/>
      <c r="C303" s="12"/>
      <c r="D303" s="13"/>
      <c r="E303" s="12"/>
      <c r="F303" s="12"/>
      <c r="G303" s="12"/>
      <c r="H303" s="12"/>
      <c r="I303" s="12"/>
      <c r="J303" s="12"/>
      <c r="K303" s="68"/>
    </row>
    <row r="304" spans="1:11">
      <c r="A304" s="13"/>
      <c r="B304" s="12"/>
      <c r="C304" s="12"/>
      <c r="D304" s="13"/>
      <c r="E304" s="12"/>
      <c r="F304" s="12"/>
      <c r="G304" s="12"/>
      <c r="H304" s="12"/>
      <c r="I304" s="12"/>
      <c r="J304" s="12"/>
      <c r="K304" s="68"/>
    </row>
    <row r="305" spans="1:11">
      <c r="A305" s="13"/>
      <c r="B305" s="12"/>
      <c r="C305" s="12"/>
      <c r="D305" s="13"/>
      <c r="E305" s="12"/>
      <c r="F305" s="12"/>
      <c r="G305" s="12"/>
      <c r="H305" s="12"/>
      <c r="I305" s="12"/>
      <c r="J305" s="12"/>
      <c r="K305" s="68"/>
    </row>
    <row r="306" spans="1:11">
      <c r="A306" s="13"/>
      <c r="B306" s="12"/>
      <c r="C306" s="12"/>
      <c r="D306" s="13"/>
      <c r="E306" s="12"/>
      <c r="F306" s="12"/>
      <c r="G306" s="12"/>
      <c r="H306" s="12"/>
      <c r="I306" s="12"/>
      <c r="J306" s="12"/>
      <c r="K306" s="68"/>
    </row>
    <row r="307" spans="1:11">
      <c r="A307" s="13"/>
      <c r="B307" s="12"/>
      <c r="C307" s="12"/>
      <c r="D307" s="13"/>
      <c r="E307" s="12"/>
      <c r="F307" s="12"/>
      <c r="G307" s="12"/>
      <c r="H307" s="12"/>
      <c r="I307" s="12"/>
      <c r="J307" s="12"/>
      <c r="K307" s="68"/>
    </row>
    <row r="308" spans="1:11">
      <c r="A308" s="13"/>
      <c r="B308" s="12"/>
      <c r="C308" s="12"/>
      <c r="D308" s="13"/>
      <c r="E308" s="12"/>
      <c r="F308" s="12"/>
      <c r="G308" s="12"/>
      <c r="H308" s="12"/>
      <c r="I308" s="12"/>
      <c r="J308" s="12"/>
      <c r="K308" s="68"/>
    </row>
    <row r="309" spans="1:11">
      <c r="A309" s="13"/>
      <c r="B309" s="12"/>
      <c r="C309" s="12"/>
      <c r="D309" s="13"/>
      <c r="E309" s="12"/>
      <c r="F309" s="12"/>
      <c r="G309" s="12"/>
      <c r="H309" s="12"/>
      <c r="I309" s="12"/>
      <c r="J309" s="12"/>
      <c r="K309" s="68"/>
    </row>
    <row r="310" spans="1:11">
      <c r="A310" s="13"/>
      <c r="B310" s="12"/>
      <c r="C310" s="12"/>
      <c r="D310" s="13"/>
      <c r="E310" s="12"/>
      <c r="F310" s="12"/>
      <c r="G310" s="12"/>
      <c r="H310" s="12"/>
      <c r="I310" s="12"/>
      <c r="J310" s="12"/>
      <c r="K310" s="68"/>
    </row>
    <row r="311" spans="1:11">
      <c r="A311" s="13"/>
      <c r="B311" s="12"/>
      <c r="C311" s="12"/>
      <c r="D311" s="13"/>
      <c r="E311" s="12"/>
      <c r="F311" s="12"/>
      <c r="G311" s="12"/>
      <c r="H311" s="12"/>
      <c r="I311" s="12"/>
      <c r="J311" s="12"/>
      <c r="K311" s="68"/>
    </row>
    <row r="312" spans="1:11">
      <c r="A312" s="13"/>
      <c r="B312" s="12"/>
      <c r="C312" s="12"/>
      <c r="D312" s="13"/>
      <c r="E312" s="12"/>
      <c r="F312" s="12"/>
      <c r="G312" s="12"/>
      <c r="H312" s="12"/>
      <c r="I312" s="12"/>
      <c r="J312" s="12"/>
      <c r="K312" s="68"/>
    </row>
    <row r="313" spans="1:11">
      <c r="A313" s="13"/>
      <c r="B313" s="12"/>
      <c r="C313" s="12"/>
      <c r="D313" s="13"/>
      <c r="E313" s="12"/>
      <c r="F313" s="12"/>
      <c r="G313" s="12"/>
      <c r="H313" s="12"/>
      <c r="I313" s="12"/>
      <c r="J313" s="12"/>
      <c r="K313" s="68"/>
    </row>
    <row r="314" spans="1:11">
      <c r="A314" s="13"/>
      <c r="B314" s="12"/>
      <c r="C314" s="12"/>
      <c r="D314" s="13"/>
      <c r="E314" s="12"/>
      <c r="F314" s="12"/>
      <c r="G314" s="12"/>
      <c r="H314" s="12"/>
      <c r="I314" s="12"/>
      <c r="J314" s="12"/>
      <c r="K314" s="68"/>
    </row>
    <row r="315" spans="1:11">
      <c r="A315" s="13"/>
      <c r="B315" s="12"/>
      <c r="C315" s="12"/>
      <c r="D315" s="13"/>
      <c r="E315" s="12"/>
      <c r="F315" s="12"/>
      <c r="G315" s="12"/>
      <c r="H315" s="12"/>
      <c r="I315" s="12"/>
      <c r="J315" s="12"/>
      <c r="K315" s="68"/>
    </row>
    <row r="316" spans="1:11">
      <c r="A316" s="13"/>
      <c r="B316" s="12"/>
      <c r="C316" s="12"/>
      <c r="D316" s="13"/>
      <c r="E316" s="12"/>
      <c r="F316" s="12"/>
      <c r="G316" s="12"/>
      <c r="H316" s="12"/>
      <c r="I316" s="12"/>
      <c r="J316" s="12"/>
      <c r="K316" s="68"/>
    </row>
    <row r="317" spans="1:11">
      <c r="A317" s="13"/>
      <c r="B317" s="12"/>
      <c r="C317" s="12"/>
      <c r="D317" s="13"/>
      <c r="E317" s="12"/>
      <c r="F317" s="12"/>
      <c r="G317" s="12"/>
      <c r="H317" s="12"/>
      <c r="I317" s="12"/>
      <c r="J317" s="12"/>
      <c r="K317" s="68"/>
    </row>
    <row r="318" spans="1:11">
      <c r="A318" s="13"/>
      <c r="B318" s="12"/>
      <c r="C318" s="12"/>
      <c r="D318" s="13"/>
      <c r="E318" s="12"/>
      <c r="F318" s="12"/>
      <c r="G318" s="12"/>
      <c r="H318" s="12"/>
      <c r="I318" s="12"/>
      <c r="J318" s="12"/>
      <c r="K318" s="68"/>
    </row>
    <row r="319" spans="1:11">
      <c r="A319" s="13"/>
      <c r="B319" s="12"/>
      <c r="C319" s="12"/>
      <c r="D319" s="13"/>
      <c r="E319" s="12"/>
      <c r="F319" s="12"/>
      <c r="G319" s="12"/>
      <c r="H319" s="12"/>
      <c r="I319" s="12"/>
      <c r="J319" s="12"/>
      <c r="K319" s="68"/>
    </row>
    <row r="320" spans="1:11">
      <c r="A320" s="13"/>
      <c r="B320" s="12"/>
      <c r="C320" s="12"/>
      <c r="D320" s="13"/>
      <c r="E320" s="12"/>
      <c r="F320" s="12"/>
      <c r="G320" s="12"/>
      <c r="H320" s="12"/>
      <c r="I320" s="12"/>
      <c r="J320" s="12"/>
      <c r="K320" s="68"/>
    </row>
    <row r="321" spans="1:11">
      <c r="A321" s="13"/>
      <c r="B321" s="12"/>
      <c r="C321" s="12"/>
      <c r="D321" s="13"/>
      <c r="E321" s="12"/>
      <c r="F321" s="12"/>
      <c r="G321" s="12"/>
      <c r="H321" s="12"/>
      <c r="I321" s="12"/>
      <c r="J321" s="12"/>
      <c r="K321" s="68"/>
    </row>
    <row r="322" spans="1:11">
      <c r="A322" s="13"/>
      <c r="B322" s="12"/>
      <c r="C322" s="12"/>
      <c r="D322" s="13"/>
      <c r="E322" s="12"/>
      <c r="F322" s="12"/>
      <c r="G322" s="12"/>
      <c r="H322" s="12"/>
      <c r="I322" s="12"/>
      <c r="J322" s="12"/>
      <c r="K322" s="68"/>
    </row>
    <row r="323" spans="1:11">
      <c r="A323" s="13"/>
      <c r="B323" s="12"/>
      <c r="C323" s="12"/>
      <c r="D323" s="13"/>
      <c r="E323" s="12"/>
      <c r="F323" s="12"/>
      <c r="G323" s="12"/>
      <c r="H323" s="12"/>
      <c r="I323" s="12"/>
      <c r="J323" s="12"/>
      <c r="K323" s="68"/>
    </row>
    <row r="324" spans="1:11">
      <c r="A324" s="13"/>
      <c r="B324" s="12"/>
      <c r="C324" s="12"/>
      <c r="D324" s="13"/>
      <c r="E324" s="12"/>
      <c r="F324" s="12"/>
      <c r="G324" s="12"/>
      <c r="H324" s="12"/>
      <c r="I324" s="12"/>
      <c r="J324" s="12"/>
      <c r="K324" s="68"/>
    </row>
    <row r="325" spans="1:11">
      <c r="A325" s="13"/>
      <c r="B325" s="12"/>
      <c r="C325" s="12"/>
      <c r="D325" s="13"/>
      <c r="E325" s="12"/>
      <c r="F325" s="12"/>
      <c r="G325" s="12"/>
      <c r="H325" s="12"/>
      <c r="I325" s="12"/>
      <c r="J325" s="12"/>
      <c r="K325" s="68"/>
    </row>
    <row r="326" spans="1:11">
      <c r="A326" s="13"/>
      <c r="B326" s="12"/>
      <c r="C326" s="12"/>
      <c r="D326" s="13"/>
      <c r="E326" s="12"/>
      <c r="F326" s="12"/>
      <c r="G326" s="12"/>
      <c r="H326" s="12"/>
      <c r="I326" s="12"/>
      <c r="J326" s="12"/>
      <c r="K326" s="68"/>
    </row>
    <row r="327" spans="1:11">
      <c r="A327" s="13"/>
      <c r="B327" s="12"/>
      <c r="C327" s="12"/>
      <c r="D327" s="13"/>
      <c r="E327" s="12"/>
      <c r="F327" s="12"/>
      <c r="G327" s="12"/>
      <c r="H327" s="12"/>
      <c r="I327" s="12"/>
      <c r="J327" s="12"/>
      <c r="K327" s="68"/>
    </row>
    <row r="328" spans="1:11">
      <c r="A328" s="13"/>
      <c r="B328" s="12"/>
      <c r="C328" s="12"/>
      <c r="D328" s="13"/>
      <c r="E328" s="12"/>
      <c r="F328" s="12"/>
      <c r="G328" s="12"/>
      <c r="H328" s="12"/>
      <c r="I328" s="12"/>
      <c r="J328" s="12"/>
      <c r="K328" s="68"/>
    </row>
    <row r="329" spans="1:11">
      <c r="A329" s="13"/>
      <c r="B329" s="12"/>
      <c r="C329" s="12"/>
      <c r="D329" s="13"/>
      <c r="E329" s="12"/>
      <c r="F329" s="12"/>
      <c r="G329" s="12"/>
      <c r="H329" s="12"/>
      <c r="I329" s="12"/>
      <c r="J329" s="12"/>
      <c r="K329" s="68"/>
    </row>
    <row r="330" spans="1:11">
      <c r="A330" s="13"/>
      <c r="B330" s="12"/>
      <c r="C330" s="12"/>
      <c r="D330" s="13"/>
      <c r="E330" s="12"/>
      <c r="F330" s="12"/>
      <c r="G330" s="12"/>
      <c r="H330" s="12"/>
      <c r="I330" s="12"/>
      <c r="J330" s="12"/>
      <c r="K330" s="68"/>
    </row>
    <row r="331" spans="1:11">
      <c r="A331" s="13"/>
      <c r="B331" s="12"/>
      <c r="C331" s="12"/>
      <c r="D331" s="13"/>
      <c r="E331" s="12"/>
      <c r="F331" s="12"/>
      <c r="G331" s="12"/>
      <c r="H331" s="12"/>
      <c r="I331" s="12"/>
      <c r="J331" s="12"/>
      <c r="K331" s="68"/>
    </row>
    <row r="332" spans="1:11">
      <c r="A332" s="13"/>
      <c r="B332" s="12"/>
      <c r="C332" s="12"/>
      <c r="D332" s="13"/>
      <c r="E332" s="12"/>
      <c r="F332" s="12"/>
      <c r="G332" s="12"/>
      <c r="H332" s="12"/>
      <c r="I332" s="12"/>
      <c r="J332" s="12"/>
      <c r="K332" s="68"/>
    </row>
    <row r="333" spans="1:11">
      <c r="A333" s="13"/>
      <c r="B333" s="12"/>
      <c r="C333" s="12"/>
      <c r="D333" s="13"/>
      <c r="E333" s="12"/>
      <c r="F333" s="12"/>
      <c r="G333" s="12"/>
      <c r="H333" s="12"/>
      <c r="I333" s="12"/>
      <c r="J333" s="12"/>
      <c r="K333" s="68"/>
    </row>
    <row r="334" spans="1:11">
      <c r="A334" s="13"/>
      <c r="B334" s="12"/>
      <c r="C334" s="12"/>
      <c r="D334" s="13"/>
      <c r="E334" s="12"/>
      <c r="F334" s="12"/>
      <c r="G334" s="12"/>
      <c r="H334" s="12"/>
      <c r="I334" s="12"/>
      <c r="J334" s="12"/>
      <c r="K334" s="68"/>
    </row>
    <row r="335" spans="1:11">
      <c r="A335" s="13"/>
      <c r="B335" s="12"/>
      <c r="C335" s="12"/>
      <c r="D335" s="13"/>
      <c r="E335" s="12"/>
      <c r="F335" s="12"/>
      <c r="G335" s="12"/>
      <c r="H335" s="12"/>
      <c r="I335" s="12"/>
      <c r="J335" s="12"/>
      <c r="K335" s="68"/>
    </row>
    <row r="336" spans="1:11">
      <c r="A336" s="13"/>
      <c r="B336" s="12"/>
      <c r="C336" s="12"/>
      <c r="D336" s="13"/>
      <c r="E336" s="12"/>
      <c r="F336" s="12"/>
      <c r="G336" s="12"/>
      <c r="H336" s="12"/>
      <c r="I336" s="12"/>
      <c r="J336" s="12"/>
      <c r="K336" s="68"/>
    </row>
    <row r="337" spans="1:11">
      <c r="A337" s="13"/>
      <c r="B337" s="12"/>
      <c r="C337" s="12"/>
      <c r="D337" s="13"/>
      <c r="E337" s="12"/>
      <c r="F337" s="12"/>
      <c r="G337" s="12"/>
      <c r="H337" s="12"/>
      <c r="I337" s="12"/>
      <c r="J337" s="12"/>
      <c r="K337" s="68"/>
    </row>
    <row r="338" spans="1:11">
      <c r="A338" s="13"/>
      <c r="B338" s="12"/>
      <c r="C338" s="12"/>
      <c r="D338" s="13"/>
      <c r="E338" s="12"/>
      <c r="F338" s="12"/>
      <c r="G338" s="12"/>
      <c r="H338" s="12"/>
      <c r="I338" s="12"/>
      <c r="J338" s="12"/>
      <c r="K338" s="68"/>
    </row>
    <row r="339" spans="1:11">
      <c r="A339" s="13"/>
      <c r="B339" s="12"/>
      <c r="C339" s="12"/>
      <c r="D339" s="13"/>
      <c r="E339" s="12"/>
      <c r="F339" s="12"/>
      <c r="G339" s="12"/>
      <c r="H339" s="12"/>
      <c r="I339" s="12"/>
      <c r="J339" s="12"/>
      <c r="K339" s="68"/>
    </row>
    <row r="340" spans="1:11">
      <c r="A340" s="13"/>
      <c r="B340" s="12"/>
      <c r="C340" s="12"/>
      <c r="D340" s="13"/>
      <c r="E340" s="12"/>
      <c r="F340" s="12"/>
      <c r="G340" s="12"/>
      <c r="H340" s="12"/>
      <c r="I340" s="12"/>
      <c r="J340" s="12"/>
      <c r="K340" s="68"/>
    </row>
    <row r="341" spans="1:11">
      <c r="A341" s="13"/>
      <c r="B341" s="12"/>
      <c r="C341" s="12"/>
      <c r="D341" s="13"/>
      <c r="E341" s="12"/>
      <c r="F341" s="12"/>
      <c r="G341" s="12"/>
      <c r="H341" s="12"/>
      <c r="I341" s="12"/>
      <c r="J341" s="12"/>
      <c r="K341" s="68"/>
    </row>
    <row r="342" spans="1:11">
      <c r="A342" s="13"/>
      <c r="B342" s="12"/>
      <c r="C342" s="12"/>
      <c r="D342" s="13"/>
      <c r="E342" s="12"/>
      <c r="F342" s="12"/>
      <c r="G342" s="12"/>
      <c r="H342" s="12"/>
      <c r="I342" s="12"/>
      <c r="J342" s="12"/>
      <c r="K342" s="68"/>
    </row>
    <row r="343" spans="1:11">
      <c r="A343" s="13"/>
      <c r="B343" s="12"/>
      <c r="C343" s="12"/>
      <c r="D343" s="13"/>
      <c r="E343" s="12"/>
      <c r="F343" s="12"/>
      <c r="G343" s="12"/>
      <c r="H343" s="12"/>
      <c r="I343" s="12"/>
      <c r="J343" s="12"/>
      <c r="K343" s="68"/>
    </row>
    <row r="344" spans="1:11">
      <c r="A344" s="13"/>
      <c r="B344" s="12"/>
      <c r="C344" s="12"/>
      <c r="D344" s="13"/>
      <c r="E344" s="12"/>
      <c r="F344" s="12"/>
      <c r="G344" s="12"/>
      <c r="H344" s="12"/>
      <c r="I344" s="12"/>
      <c r="J344" s="12"/>
      <c r="K344" s="68"/>
    </row>
    <row r="345" spans="1:11">
      <c r="A345" s="13"/>
      <c r="B345" s="12"/>
      <c r="C345" s="12"/>
      <c r="D345" s="13"/>
      <c r="E345" s="12"/>
      <c r="F345" s="12"/>
      <c r="G345" s="12"/>
      <c r="H345" s="12"/>
      <c r="I345" s="12"/>
      <c r="J345" s="12"/>
      <c r="K345" s="68"/>
    </row>
    <row r="346" spans="1:11">
      <c r="A346" s="13"/>
      <c r="B346" s="12"/>
      <c r="C346" s="12"/>
      <c r="D346" s="13"/>
      <c r="E346" s="12"/>
      <c r="F346" s="12"/>
      <c r="G346" s="12"/>
      <c r="H346" s="12"/>
      <c r="I346" s="12"/>
      <c r="J346" s="12"/>
      <c r="K346" s="68"/>
    </row>
    <row r="347" spans="1:11">
      <c r="A347" s="13"/>
      <c r="B347" s="12"/>
      <c r="C347" s="12"/>
      <c r="D347" s="13"/>
      <c r="E347" s="12"/>
      <c r="F347" s="12"/>
      <c r="G347" s="12"/>
      <c r="H347" s="12"/>
      <c r="I347" s="12"/>
      <c r="J347" s="12"/>
      <c r="K347" s="68"/>
    </row>
    <row r="348" spans="1:11">
      <c r="A348" s="13"/>
      <c r="B348" s="12"/>
      <c r="C348" s="12"/>
      <c r="D348" s="13"/>
      <c r="E348" s="12"/>
      <c r="F348" s="12"/>
      <c r="G348" s="12"/>
      <c r="H348" s="12"/>
      <c r="I348" s="12"/>
      <c r="J348" s="12"/>
      <c r="K348" s="68"/>
    </row>
    <row r="349" spans="1:11">
      <c r="A349" s="13"/>
      <c r="B349" s="12"/>
      <c r="C349" s="12"/>
      <c r="D349" s="13"/>
      <c r="E349" s="12"/>
      <c r="F349" s="12"/>
      <c r="G349" s="12"/>
      <c r="H349" s="12"/>
      <c r="I349" s="12"/>
      <c r="J349" s="12"/>
      <c r="K349" s="68"/>
    </row>
    <row r="350" spans="1:11">
      <c r="A350" s="13"/>
      <c r="B350" s="12"/>
      <c r="C350" s="12"/>
      <c r="D350" s="13"/>
      <c r="E350" s="12"/>
      <c r="F350" s="12"/>
      <c r="G350" s="12"/>
      <c r="H350" s="12"/>
      <c r="I350" s="12"/>
      <c r="J350" s="12"/>
      <c r="K350" s="68"/>
    </row>
    <row r="351" spans="1:11">
      <c r="A351" s="13"/>
      <c r="B351" s="12"/>
      <c r="C351" s="12"/>
      <c r="D351" s="13"/>
      <c r="E351" s="12"/>
      <c r="F351" s="12"/>
      <c r="G351" s="12"/>
      <c r="H351" s="12"/>
      <c r="I351" s="12"/>
      <c r="J351" s="12"/>
      <c r="K351" s="68"/>
    </row>
    <row r="352" spans="1:11">
      <c r="A352" s="13"/>
      <c r="B352" s="12"/>
      <c r="C352" s="12"/>
      <c r="D352" s="13"/>
      <c r="E352" s="12"/>
      <c r="F352" s="12"/>
      <c r="G352" s="12"/>
      <c r="H352" s="12"/>
      <c r="I352" s="12"/>
      <c r="J352" s="12"/>
      <c r="K352" s="68"/>
    </row>
    <row r="353" spans="1:11">
      <c r="A353" s="13"/>
      <c r="B353" s="12"/>
      <c r="C353" s="12"/>
      <c r="D353" s="13"/>
      <c r="E353" s="12"/>
      <c r="F353" s="12"/>
      <c r="G353" s="12"/>
      <c r="H353" s="12"/>
      <c r="I353" s="12"/>
      <c r="J353" s="12"/>
      <c r="K353" s="68"/>
    </row>
    <row r="354" spans="1:11">
      <c r="A354" s="13"/>
      <c r="B354" s="12"/>
      <c r="C354" s="12"/>
      <c r="D354" s="13"/>
      <c r="E354" s="12"/>
      <c r="F354" s="12"/>
      <c r="G354" s="12"/>
      <c r="H354" s="12"/>
      <c r="I354" s="12"/>
      <c r="J354" s="12"/>
      <c r="K354" s="68"/>
    </row>
    <row r="355" spans="1:11">
      <c r="A355" s="13"/>
      <c r="B355" s="12"/>
      <c r="C355" s="12"/>
      <c r="D355" s="13"/>
      <c r="E355" s="12"/>
      <c r="F355" s="12"/>
      <c r="G355" s="12"/>
      <c r="H355" s="12"/>
      <c r="I355" s="12"/>
      <c r="J355" s="12"/>
      <c r="K355" s="68"/>
    </row>
    <row r="356" spans="1:11">
      <c r="A356" s="13"/>
      <c r="B356" s="12"/>
      <c r="C356" s="12"/>
      <c r="D356" s="13"/>
      <c r="E356" s="12"/>
      <c r="F356" s="12"/>
      <c r="G356" s="12"/>
      <c r="H356" s="12"/>
      <c r="I356" s="12"/>
      <c r="J356" s="12"/>
      <c r="K356" s="68"/>
    </row>
    <row r="357" spans="1:11">
      <c r="A357" s="13"/>
      <c r="B357" s="12"/>
      <c r="C357" s="12"/>
      <c r="D357" s="13"/>
      <c r="E357" s="12"/>
      <c r="F357" s="12"/>
      <c r="G357" s="12"/>
      <c r="H357" s="12"/>
      <c r="I357" s="12"/>
      <c r="J357" s="12"/>
      <c r="K357" s="68"/>
    </row>
    <row r="358" spans="1:11">
      <c r="A358" s="13"/>
      <c r="B358" s="12"/>
      <c r="C358" s="12"/>
      <c r="D358" s="13"/>
      <c r="E358" s="12"/>
      <c r="F358" s="12"/>
      <c r="G358" s="12"/>
      <c r="H358" s="12"/>
      <c r="I358" s="12"/>
      <c r="J358" s="12"/>
      <c r="K358" s="68"/>
    </row>
    <row r="359" spans="1:11">
      <c r="A359" s="13"/>
      <c r="B359" s="12"/>
      <c r="C359" s="12"/>
      <c r="D359" s="13"/>
      <c r="E359" s="12"/>
      <c r="F359" s="12"/>
      <c r="G359" s="12"/>
      <c r="H359" s="12"/>
      <c r="I359" s="12"/>
      <c r="J359" s="12"/>
      <c r="K359" s="68"/>
    </row>
    <row r="360" spans="1:11">
      <c r="A360" s="13"/>
      <c r="B360" s="12"/>
      <c r="C360" s="12"/>
      <c r="D360" s="13"/>
      <c r="E360" s="12"/>
      <c r="F360" s="12"/>
      <c r="G360" s="12"/>
      <c r="H360" s="12"/>
      <c r="I360" s="12"/>
      <c r="J360" s="12"/>
      <c r="K360" s="68"/>
    </row>
    <row r="361" spans="1:11">
      <c r="A361" s="13"/>
      <c r="B361" s="12"/>
      <c r="C361" s="12"/>
      <c r="D361" s="13"/>
      <c r="E361" s="12"/>
      <c r="F361" s="12"/>
      <c r="G361" s="12"/>
      <c r="H361" s="12"/>
      <c r="I361" s="12"/>
      <c r="J361" s="12"/>
      <c r="K361" s="68"/>
    </row>
    <row r="362" spans="1:11">
      <c r="A362" s="13"/>
      <c r="B362" s="12"/>
      <c r="C362" s="12"/>
      <c r="D362" s="13"/>
      <c r="E362" s="12"/>
      <c r="F362" s="12"/>
      <c r="G362" s="12"/>
      <c r="H362" s="12"/>
      <c r="I362" s="12"/>
      <c r="J362" s="12"/>
      <c r="K362" s="68"/>
    </row>
    <row r="363" spans="1:11">
      <c r="A363" s="13"/>
      <c r="B363" s="12"/>
      <c r="C363" s="12"/>
      <c r="D363" s="13"/>
      <c r="E363" s="12"/>
      <c r="F363" s="12"/>
      <c r="G363" s="12"/>
      <c r="H363" s="12"/>
      <c r="I363" s="12"/>
      <c r="J363" s="12"/>
      <c r="K363" s="68"/>
    </row>
    <row r="364" spans="1:11">
      <c r="A364" s="13"/>
      <c r="B364" s="12"/>
      <c r="C364" s="12"/>
      <c r="D364" s="13"/>
      <c r="E364" s="12"/>
      <c r="F364" s="12"/>
      <c r="G364" s="12"/>
      <c r="H364" s="12"/>
      <c r="I364" s="12"/>
      <c r="J364" s="12"/>
      <c r="K364" s="68"/>
    </row>
    <row r="365" spans="1:11">
      <c r="A365" s="13"/>
      <c r="B365" s="12"/>
      <c r="C365" s="12"/>
      <c r="D365" s="13"/>
      <c r="E365" s="12"/>
      <c r="F365" s="12"/>
      <c r="G365" s="12"/>
      <c r="H365" s="12"/>
      <c r="I365" s="12"/>
      <c r="J365" s="12"/>
      <c r="K365" s="68"/>
    </row>
    <row r="366" spans="1:11">
      <c r="A366" s="13"/>
      <c r="B366" s="12"/>
      <c r="C366" s="12"/>
      <c r="D366" s="13"/>
      <c r="E366" s="12"/>
      <c r="F366" s="12"/>
      <c r="G366" s="12"/>
      <c r="H366" s="12"/>
      <c r="I366" s="12"/>
      <c r="J366" s="12"/>
      <c r="K366" s="68"/>
    </row>
    <row r="367" spans="1:11">
      <c r="A367" s="13"/>
      <c r="B367" s="12"/>
      <c r="C367" s="12"/>
      <c r="D367" s="13"/>
      <c r="E367" s="12"/>
      <c r="F367" s="12"/>
      <c r="G367" s="12"/>
      <c r="H367" s="12"/>
      <c r="I367" s="12"/>
      <c r="J367" s="12"/>
      <c r="K367" s="68"/>
    </row>
    <row r="368" spans="1:11">
      <c r="A368" s="13"/>
      <c r="B368" s="12"/>
      <c r="C368" s="12"/>
      <c r="D368" s="13"/>
      <c r="E368" s="12"/>
      <c r="F368" s="12"/>
      <c r="G368" s="12"/>
      <c r="H368" s="12"/>
      <c r="I368" s="12"/>
      <c r="J368" s="12"/>
      <c r="K368" s="68"/>
    </row>
    <row r="369" spans="1:11">
      <c r="A369" s="13"/>
      <c r="B369" s="12"/>
      <c r="C369" s="12"/>
      <c r="D369" s="13"/>
      <c r="E369" s="12"/>
      <c r="F369" s="12"/>
      <c r="G369" s="12"/>
      <c r="H369" s="12"/>
      <c r="I369" s="12"/>
      <c r="J369" s="12"/>
      <c r="K369" s="68"/>
    </row>
    <row r="370" spans="1:11">
      <c r="A370" s="13"/>
      <c r="B370" s="12"/>
      <c r="C370" s="12"/>
      <c r="D370" s="13"/>
      <c r="E370" s="12"/>
      <c r="F370" s="12"/>
      <c r="G370" s="12"/>
      <c r="H370" s="12"/>
      <c r="I370" s="12"/>
      <c r="J370" s="12"/>
      <c r="K370" s="68"/>
    </row>
    <row r="371" spans="1:11">
      <c r="A371" s="13"/>
      <c r="B371" s="12"/>
      <c r="C371" s="12"/>
      <c r="D371" s="13"/>
      <c r="E371" s="12"/>
      <c r="F371" s="12"/>
      <c r="G371" s="12"/>
      <c r="H371" s="12"/>
      <c r="I371" s="12"/>
      <c r="J371" s="12"/>
      <c r="K371" s="68"/>
    </row>
    <row r="372" spans="1:11">
      <c r="A372" s="13"/>
      <c r="B372" s="12"/>
      <c r="C372" s="12"/>
      <c r="D372" s="13"/>
      <c r="E372" s="12"/>
      <c r="F372" s="12"/>
      <c r="G372" s="12"/>
      <c r="H372" s="12"/>
      <c r="I372" s="12"/>
      <c r="J372" s="12"/>
      <c r="K372" s="68"/>
    </row>
    <row r="373" spans="1:11">
      <c r="A373" s="13"/>
      <c r="B373" s="12"/>
      <c r="C373" s="12"/>
      <c r="D373" s="13"/>
      <c r="E373" s="12"/>
      <c r="F373" s="12"/>
      <c r="G373" s="12"/>
      <c r="H373" s="12"/>
      <c r="I373" s="12"/>
      <c r="J373" s="12"/>
      <c r="K373" s="68"/>
    </row>
    <row r="374" spans="1:11">
      <c r="A374" s="13"/>
      <c r="B374" s="12"/>
      <c r="C374" s="12"/>
      <c r="D374" s="13"/>
      <c r="E374" s="12"/>
      <c r="F374" s="12"/>
      <c r="G374" s="12"/>
      <c r="H374" s="12"/>
      <c r="I374" s="12"/>
      <c r="J374" s="12"/>
      <c r="K374" s="68"/>
    </row>
    <row r="375" spans="1:11">
      <c r="A375" s="13"/>
      <c r="B375" s="12"/>
      <c r="C375" s="12"/>
      <c r="D375" s="13"/>
      <c r="E375" s="12"/>
      <c r="F375" s="12"/>
      <c r="G375" s="12"/>
      <c r="H375" s="12"/>
      <c r="I375" s="12"/>
      <c r="J375" s="12"/>
      <c r="K375" s="68"/>
    </row>
    <row r="376" spans="1:11">
      <c r="A376" s="13"/>
      <c r="B376" s="12"/>
      <c r="C376" s="12"/>
      <c r="D376" s="13"/>
      <c r="E376" s="12"/>
      <c r="F376" s="12"/>
      <c r="G376" s="12"/>
      <c r="H376" s="12"/>
      <c r="I376" s="12"/>
      <c r="J376" s="12"/>
      <c r="K376" s="68"/>
    </row>
    <row r="377" spans="1:11">
      <c r="A377" s="13"/>
      <c r="B377" s="12"/>
      <c r="C377" s="12"/>
      <c r="D377" s="13"/>
      <c r="E377" s="12"/>
      <c r="F377" s="12"/>
      <c r="G377" s="12"/>
      <c r="H377" s="12"/>
      <c r="I377" s="12"/>
      <c r="J377" s="12"/>
      <c r="K377" s="68"/>
    </row>
    <row r="378" spans="1:11">
      <c r="A378" s="13"/>
      <c r="B378" s="12"/>
      <c r="C378" s="12"/>
      <c r="D378" s="13"/>
      <c r="E378" s="12"/>
      <c r="F378" s="12"/>
      <c r="G378" s="12"/>
      <c r="H378" s="12"/>
      <c r="I378" s="12"/>
      <c r="J378" s="12"/>
      <c r="K378" s="68"/>
    </row>
    <row r="379" spans="1:11">
      <c r="A379" s="13"/>
      <c r="B379" s="12"/>
      <c r="C379" s="12"/>
      <c r="D379" s="13"/>
      <c r="E379" s="12"/>
      <c r="F379" s="12"/>
      <c r="G379" s="12"/>
      <c r="H379" s="12"/>
      <c r="I379" s="12"/>
      <c r="J379" s="12"/>
      <c r="K379" s="68"/>
    </row>
    <row r="380" spans="1:11">
      <c r="A380" s="13"/>
      <c r="B380" s="12"/>
      <c r="C380" s="12"/>
      <c r="D380" s="13"/>
      <c r="E380" s="12"/>
      <c r="F380" s="12"/>
      <c r="G380" s="12"/>
      <c r="H380" s="12"/>
      <c r="I380" s="12"/>
      <c r="J380" s="12"/>
      <c r="K380" s="68"/>
    </row>
    <row r="381" spans="1:11">
      <c r="A381" s="13"/>
      <c r="B381" s="12"/>
      <c r="C381" s="12"/>
      <c r="D381" s="13"/>
      <c r="E381" s="12"/>
      <c r="F381" s="12"/>
      <c r="G381" s="12"/>
      <c r="H381" s="12"/>
      <c r="I381" s="12"/>
      <c r="J381" s="12"/>
      <c r="K381" s="68"/>
    </row>
    <row r="382" spans="1:11">
      <c r="A382" s="13"/>
      <c r="B382" s="12"/>
      <c r="C382" s="12"/>
      <c r="D382" s="13"/>
      <c r="E382" s="12"/>
      <c r="F382" s="12"/>
      <c r="G382" s="12"/>
      <c r="H382" s="12"/>
      <c r="I382" s="12"/>
      <c r="J382" s="12"/>
      <c r="K382" s="68"/>
    </row>
    <row r="383" spans="1:11">
      <c r="A383" s="13"/>
      <c r="B383" s="12"/>
      <c r="C383" s="12"/>
      <c r="D383" s="13"/>
      <c r="E383" s="12"/>
      <c r="F383" s="12"/>
      <c r="G383" s="12"/>
      <c r="H383" s="12"/>
      <c r="I383" s="12"/>
      <c r="J383" s="12"/>
      <c r="K383" s="68"/>
    </row>
    <row r="384" spans="1:11">
      <c r="A384" s="13"/>
      <c r="B384" s="12"/>
      <c r="C384" s="12"/>
      <c r="D384" s="13"/>
      <c r="E384" s="12"/>
      <c r="F384" s="12"/>
      <c r="G384" s="12"/>
      <c r="H384" s="12"/>
      <c r="I384" s="12"/>
      <c r="J384" s="12"/>
      <c r="K384" s="68"/>
    </row>
    <row r="385" spans="1:11">
      <c r="A385" s="13"/>
      <c r="B385" s="12"/>
      <c r="C385" s="12"/>
      <c r="D385" s="13"/>
      <c r="E385" s="12"/>
      <c r="F385" s="12"/>
      <c r="G385" s="12"/>
      <c r="H385" s="12"/>
      <c r="I385" s="12"/>
      <c r="J385" s="12"/>
      <c r="K385" s="68"/>
    </row>
    <row r="386" spans="1:11">
      <c r="A386" s="13"/>
      <c r="B386" s="12"/>
      <c r="C386" s="12"/>
      <c r="D386" s="13"/>
      <c r="E386" s="12"/>
      <c r="F386" s="12"/>
      <c r="G386" s="12"/>
      <c r="H386" s="12"/>
      <c r="I386" s="12"/>
      <c r="J386" s="12"/>
      <c r="K386" s="68"/>
    </row>
    <row r="387" spans="1:11">
      <c r="A387" s="13"/>
      <c r="B387" s="12"/>
      <c r="C387" s="12"/>
      <c r="D387" s="13"/>
      <c r="E387" s="12"/>
      <c r="F387" s="12"/>
      <c r="G387" s="12"/>
      <c r="H387" s="12"/>
      <c r="I387" s="12"/>
      <c r="J387" s="12"/>
      <c r="K387" s="68"/>
    </row>
    <row r="388" spans="1:11">
      <c r="A388" s="13"/>
      <c r="B388" s="12"/>
      <c r="C388" s="12"/>
      <c r="D388" s="13"/>
      <c r="E388" s="12"/>
      <c r="F388" s="12"/>
      <c r="G388" s="12"/>
      <c r="H388" s="12"/>
      <c r="I388" s="12"/>
      <c r="J388" s="12"/>
      <c r="K388" s="68"/>
    </row>
    <row r="389" spans="1:11">
      <c r="A389" s="13"/>
      <c r="B389" s="12"/>
      <c r="C389" s="12"/>
      <c r="D389" s="13"/>
      <c r="E389" s="12"/>
      <c r="F389" s="12"/>
      <c r="G389" s="12"/>
      <c r="H389" s="12"/>
      <c r="I389" s="12"/>
      <c r="J389" s="12"/>
      <c r="K389" s="68"/>
    </row>
    <row r="390" spans="1:11">
      <c r="A390" s="13"/>
      <c r="B390" s="12"/>
      <c r="C390" s="12"/>
      <c r="D390" s="13"/>
      <c r="E390" s="12"/>
      <c r="F390" s="12"/>
      <c r="G390" s="12"/>
      <c r="H390" s="12"/>
      <c r="I390" s="12"/>
      <c r="J390" s="12"/>
      <c r="K390" s="68"/>
    </row>
    <row r="391" spans="1:11">
      <c r="A391" s="13"/>
      <c r="B391" s="12"/>
      <c r="C391" s="12"/>
      <c r="D391" s="13"/>
      <c r="E391" s="12"/>
      <c r="F391" s="12"/>
      <c r="G391" s="12"/>
      <c r="H391" s="12"/>
      <c r="I391" s="12"/>
      <c r="J391" s="12"/>
      <c r="K391" s="68"/>
    </row>
    <row r="392" spans="1:11">
      <c r="A392" s="13"/>
      <c r="B392" s="12"/>
      <c r="C392" s="12"/>
      <c r="D392" s="13"/>
      <c r="E392" s="12"/>
      <c r="F392" s="12"/>
      <c r="G392" s="12"/>
      <c r="H392" s="12"/>
      <c r="I392" s="12"/>
      <c r="J392" s="12"/>
      <c r="K392" s="68"/>
    </row>
    <row r="393" spans="1:11">
      <c r="A393" s="13"/>
      <c r="B393" s="12"/>
      <c r="C393" s="12"/>
      <c r="D393" s="13"/>
      <c r="E393" s="12"/>
      <c r="F393" s="12"/>
      <c r="G393" s="12"/>
      <c r="H393" s="12"/>
      <c r="I393" s="12"/>
      <c r="J393" s="12"/>
      <c r="K393" s="68"/>
    </row>
    <row r="394" spans="1:11">
      <c r="A394" s="13"/>
      <c r="B394" s="12"/>
      <c r="C394" s="12"/>
      <c r="D394" s="13"/>
      <c r="E394" s="12"/>
      <c r="F394" s="12"/>
      <c r="G394" s="12"/>
      <c r="H394" s="12"/>
      <c r="I394" s="12"/>
      <c r="J394" s="12"/>
      <c r="K394" s="68"/>
    </row>
    <row r="395" spans="1:11">
      <c r="A395" s="13"/>
      <c r="B395" s="12"/>
      <c r="C395" s="12"/>
      <c r="D395" s="13"/>
      <c r="E395" s="12"/>
      <c r="F395" s="12"/>
      <c r="G395" s="12"/>
      <c r="H395" s="12"/>
      <c r="I395" s="12"/>
      <c r="J395" s="12"/>
      <c r="K395" s="68"/>
    </row>
    <row r="396" spans="1:11">
      <c r="A396" s="13"/>
      <c r="B396" s="12"/>
      <c r="C396" s="12"/>
      <c r="D396" s="13"/>
      <c r="E396" s="12"/>
      <c r="F396" s="12"/>
      <c r="G396" s="12"/>
      <c r="H396" s="12"/>
      <c r="I396" s="12"/>
      <c r="J396" s="12"/>
      <c r="K396" s="68"/>
    </row>
    <row r="397" spans="1:11">
      <c r="A397" s="13"/>
      <c r="B397" s="12"/>
      <c r="C397" s="12"/>
      <c r="D397" s="13"/>
      <c r="E397" s="12"/>
      <c r="F397" s="12"/>
      <c r="G397" s="12"/>
      <c r="H397" s="12"/>
      <c r="I397" s="12"/>
      <c r="J397" s="12"/>
      <c r="K397" s="68"/>
    </row>
    <row r="398" spans="1:11">
      <c r="A398" s="13"/>
      <c r="B398" s="12"/>
      <c r="C398" s="12"/>
      <c r="D398" s="13"/>
      <c r="E398" s="12"/>
      <c r="F398" s="12"/>
      <c r="G398" s="12"/>
      <c r="H398" s="12"/>
      <c r="I398" s="12"/>
      <c r="J398" s="12"/>
      <c r="K398" s="68"/>
    </row>
    <row r="399" spans="1:11">
      <c r="A399" s="13"/>
      <c r="B399" s="12"/>
      <c r="C399" s="12"/>
      <c r="D399" s="13"/>
      <c r="E399" s="12"/>
      <c r="F399" s="12"/>
      <c r="G399" s="12"/>
      <c r="H399" s="12"/>
      <c r="I399" s="12"/>
      <c r="J399" s="12"/>
      <c r="K399" s="68"/>
    </row>
    <row r="400" spans="1:11">
      <c r="A400" s="13"/>
      <c r="B400" s="12"/>
      <c r="C400" s="12"/>
      <c r="D400" s="13"/>
      <c r="E400" s="12"/>
      <c r="F400" s="12"/>
      <c r="G400" s="12"/>
      <c r="H400" s="12"/>
      <c r="I400" s="12"/>
      <c r="J400" s="12"/>
      <c r="K400" s="68"/>
    </row>
    <row r="401" spans="1:11">
      <c r="A401" s="13"/>
      <c r="B401" s="12"/>
      <c r="C401" s="12"/>
      <c r="D401" s="13"/>
      <c r="E401" s="12"/>
      <c r="F401" s="12"/>
      <c r="G401" s="12"/>
      <c r="H401" s="12"/>
      <c r="I401" s="12"/>
      <c r="J401" s="12"/>
      <c r="K401" s="68"/>
    </row>
    <row r="402" spans="1:11">
      <c r="A402" s="13"/>
      <c r="B402" s="12"/>
      <c r="C402" s="12"/>
      <c r="D402" s="13"/>
      <c r="E402" s="12"/>
      <c r="F402" s="12"/>
      <c r="G402" s="12"/>
      <c r="H402" s="12"/>
      <c r="I402" s="12"/>
      <c r="J402" s="12"/>
      <c r="K402" s="68"/>
    </row>
    <row r="403" spans="1:11">
      <c r="A403" s="13"/>
      <c r="B403" s="12"/>
      <c r="C403" s="12"/>
      <c r="D403" s="13"/>
      <c r="E403" s="12"/>
      <c r="F403" s="12"/>
      <c r="G403" s="12"/>
      <c r="H403" s="12"/>
      <c r="I403" s="12"/>
      <c r="J403" s="12"/>
      <c r="K403" s="68"/>
    </row>
    <row r="404" spans="1:11">
      <c r="A404" s="13"/>
      <c r="B404" s="12"/>
      <c r="C404" s="12"/>
      <c r="D404" s="13"/>
      <c r="E404" s="12"/>
      <c r="F404" s="12"/>
      <c r="G404" s="12"/>
      <c r="H404" s="12"/>
      <c r="I404" s="12"/>
      <c r="J404" s="12"/>
      <c r="K404" s="68"/>
    </row>
    <row r="405" spans="1:11">
      <c r="A405" s="13"/>
      <c r="B405" s="12"/>
      <c r="C405" s="12"/>
      <c r="D405" s="13"/>
      <c r="E405" s="12"/>
      <c r="F405" s="12"/>
      <c r="G405" s="12"/>
      <c r="H405" s="12"/>
      <c r="I405" s="12"/>
      <c r="J405" s="12"/>
      <c r="K405" s="68"/>
    </row>
    <row r="406" spans="1:11">
      <c r="A406" s="13"/>
      <c r="B406" s="12"/>
      <c r="C406" s="12"/>
      <c r="D406" s="13"/>
      <c r="E406" s="12"/>
      <c r="F406" s="12"/>
      <c r="G406" s="12"/>
      <c r="H406" s="12"/>
      <c r="I406" s="12"/>
      <c r="J406" s="12"/>
      <c r="K406" s="68"/>
    </row>
    <row r="407" spans="1:11">
      <c r="A407" s="13"/>
      <c r="B407" s="12"/>
      <c r="C407" s="12"/>
      <c r="D407" s="13"/>
      <c r="E407" s="12"/>
      <c r="F407" s="12"/>
      <c r="G407" s="12"/>
      <c r="H407" s="12"/>
      <c r="I407" s="12"/>
      <c r="J407" s="12"/>
      <c r="K407" s="68"/>
    </row>
    <row r="408" spans="1:11">
      <c r="A408" s="13"/>
      <c r="B408" s="12"/>
      <c r="C408" s="12"/>
      <c r="D408" s="13"/>
      <c r="E408" s="12"/>
      <c r="F408" s="12"/>
      <c r="G408" s="12"/>
      <c r="H408" s="12"/>
      <c r="I408" s="12"/>
      <c r="J408" s="12"/>
      <c r="K408" s="68"/>
    </row>
    <row r="409" spans="1:11">
      <c r="A409" s="13"/>
      <c r="B409" s="12"/>
      <c r="C409" s="12"/>
      <c r="D409" s="13"/>
      <c r="E409" s="12"/>
      <c r="F409" s="12"/>
      <c r="G409" s="12"/>
      <c r="H409" s="12"/>
      <c r="I409" s="12"/>
      <c r="J409" s="12"/>
      <c r="K409" s="68"/>
    </row>
    <row r="410" spans="1:11">
      <c r="A410" s="13"/>
      <c r="B410" s="12"/>
      <c r="C410" s="12"/>
      <c r="D410" s="13"/>
      <c r="E410" s="12"/>
      <c r="F410" s="12"/>
      <c r="G410" s="12"/>
      <c r="H410" s="12"/>
      <c r="I410" s="12"/>
      <c r="J410" s="12"/>
      <c r="K410" s="68"/>
    </row>
    <row r="411" spans="1:11">
      <c r="A411" s="13"/>
      <c r="B411" s="12"/>
      <c r="C411" s="12"/>
      <c r="D411" s="13"/>
      <c r="E411" s="12"/>
      <c r="F411" s="12"/>
      <c r="G411" s="12"/>
      <c r="H411" s="12"/>
      <c r="I411" s="12"/>
      <c r="J411" s="12"/>
      <c r="K411" s="68"/>
    </row>
    <row r="412" spans="1:11">
      <c r="A412" s="13"/>
      <c r="B412" s="12"/>
      <c r="C412" s="12"/>
      <c r="D412" s="13"/>
      <c r="E412" s="12"/>
      <c r="F412" s="12"/>
      <c r="G412" s="12"/>
      <c r="H412" s="12"/>
      <c r="I412" s="12"/>
      <c r="J412" s="12"/>
      <c r="K412" s="68"/>
    </row>
    <row r="413" spans="1:11">
      <c r="A413" s="13"/>
      <c r="B413" s="12"/>
      <c r="C413" s="12"/>
      <c r="D413" s="13"/>
      <c r="E413" s="12"/>
      <c r="F413" s="12"/>
      <c r="G413" s="12"/>
      <c r="H413" s="12"/>
      <c r="I413" s="12"/>
      <c r="J413" s="12"/>
      <c r="K413" s="68"/>
    </row>
    <row r="414" spans="1:11">
      <c r="A414" s="13"/>
      <c r="B414" s="12"/>
      <c r="C414" s="12"/>
      <c r="D414" s="13"/>
      <c r="E414" s="12"/>
      <c r="F414" s="12"/>
      <c r="G414" s="12"/>
      <c r="H414" s="12"/>
      <c r="I414" s="12"/>
      <c r="J414" s="12"/>
      <c r="K414" s="68"/>
    </row>
    <row r="415" spans="1:11">
      <c r="A415" s="13"/>
      <c r="B415" s="12"/>
      <c r="C415" s="12"/>
      <c r="D415" s="13"/>
      <c r="E415" s="12"/>
      <c r="F415" s="12"/>
      <c r="G415" s="12"/>
      <c r="H415" s="12"/>
      <c r="I415" s="12"/>
      <c r="J415" s="12"/>
      <c r="K415" s="68"/>
    </row>
    <row r="416" spans="1:11">
      <c r="A416" s="13"/>
      <c r="B416" s="12"/>
      <c r="C416" s="12"/>
      <c r="D416" s="13"/>
      <c r="E416" s="12"/>
      <c r="F416" s="12"/>
      <c r="G416" s="12"/>
      <c r="H416" s="12"/>
      <c r="I416" s="12"/>
      <c r="J416" s="12"/>
      <c r="K416" s="68"/>
    </row>
    <row r="417" spans="1:11">
      <c r="A417" s="13"/>
      <c r="B417" s="12"/>
      <c r="C417" s="12"/>
      <c r="D417" s="13"/>
      <c r="E417" s="12"/>
      <c r="F417" s="12"/>
      <c r="G417" s="12"/>
      <c r="H417" s="12"/>
      <c r="I417" s="12"/>
      <c r="J417" s="12"/>
      <c r="K417" s="68"/>
    </row>
    <row r="418" spans="1:11">
      <c r="A418" s="13"/>
      <c r="B418" s="12"/>
      <c r="C418" s="12"/>
      <c r="D418" s="13"/>
      <c r="E418" s="12"/>
      <c r="F418" s="12"/>
      <c r="G418" s="12"/>
      <c r="H418" s="12"/>
      <c r="I418" s="12"/>
      <c r="J418" s="12"/>
      <c r="K418" s="68"/>
    </row>
    <row r="419" spans="1:11">
      <c r="A419" s="13"/>
      <c r="B419" s="12"/>
      <c r="C419" s="12"/>
      <c r="D419" s="13"/>
      <c r="E419" s="12"/>
      <c r="F419" s="12"/>
      <c r="G419" s="12"/>
      <c r="H419" s="12"/>
      <c r="I419" s="12"/>
      <c r="J419" s="12"/>
      <c r="K419" s="68"/>
    </row>
    <row r="420" spans="1:11">
      <c r="A420" s="13"/>
      <c r="B420" s="12"/>
      <c r="C420" s="12"/>
      <c r="D420" s="13"/>
      <c r="E420" s="12"/>
      <c r="F420" s="12"/>
      <c r="G420" s="12"/>
      <c r="H420" s="12"/>
      <c r="I420" s="12"/>
      <c r="J420" s="12"/>
      <c r="K420" s="68"/>
    </row>
    <row r="421" spans="1:11">
      <c r="A421" s="13"/>
      <c r="B421" s="12"/>
      <c r="C421" s="12"/>
      <c r="D421" s="13"/>
      <c r="E421" s="12"/>
      <c r="F421" s="12"/>
      <c r="G421" s="12"/>
      <c r="H421" s="12"/>
      <c r="I421" s="12"/>
      <c r="J421" s="12"/>
      <c r="K421" s="68"/>
    </row>
    <row r="422" spans="1:11">
      <c r="A422" s="13"/>
      <c r="B422" s="12"/>
      <c r="C422" s="12"/>
      <c r="D422" s="13"/>
      <c r="E422" s="12"/>
      <c r="F422" s="12"/>
      <c r="G422" s="12"/>
      <c r="H422" s="12"/>
      <c r="I422" s="12"/>
      <c r="J422" s="12"/>
      <c r="K422" s="68"/>
    </row>
    <row r="423" spans="1:11">
      <c r="A423" s="13"/>
      <c r="B423" s="12"/>
      <c r="C423" s="12"/>
      <c r="D423" s="13"/>
      <c r="E423" s="12"/>
      <c r="F423" s="12"/>
      <c r="G423" s="12"/>
      <c r="H423" s="12"/>
      <c r="I423" s="12"/>
      <c r="J423" s="12"/>
      <c r="K423" s="68"/>
    </row>
    <row r="424" spans="1:11">
      <c r="A424" s="13"/>
      <c r="B424" s="12"/>
      <c r="C424" s="12"/>
      <c r="D424" s="13"/>
      <c r="E424" s="12"/>
      <c r="F424" s="12"/>
      <c r="G424" s="12"/>
      <c r="H424" s="12"/>
      <c r="I424" s="12"/>
      <c r="J424" s="12"/>
      <c r="K424" s="68"/>
    </row>
    <row r="425" spans="1:11">
      <c r="A425" s="13"/>
      <c r="B425" s="12"/>
      <c r="C425" s="12"/>
      <c r="D425" s="13"/>
      <c r="E425" s="12"/>
      <c r="F425" s="12"/>
      <c r="G425" s="12"/>
      <c r="H425" s="12"/>
      <c r="I425" s="12"/>
      <c r="J425" s="12"/>
      <c r="K425" s="68"/>
    </row>
    <row r="426" spans="1:11">
      <c r="A426" s="13"/>
      <c r="B426" s="12"/>
      <c r="C426" s="12"/>
      <c r="D426" s="13"/>
      <c r="E426" s="12"/>
      <c r="F426" s="12"/>
      <c r="G426" s="12"/>
      <c r="H426" s="12"/>
      <c r="I426" s="12"/>
      <c r="J426" s="12"/>
      <c r="K426" s="68"/>
    </row>
    <row r="427" spans="1:11">
      <c r="A427" s="13"/>
      <c r="B427" s="12"/>
      <c r="C427" s="12"/>
      <c r="D427" s="13"/>
      <c r="E427" s="12"/>
      <c r="F427" s="12"/>
      <c r="G427" s="12"/>
      <c r="H427" s="12"/>
      <c r="I427" s="12"/>
      <c r="J427" s="12"/>
      <c r="K427" s="68"/>
    </row>
    <row r="428" spans="1:11">
      <c r="A428" s="13"/>
      <c r="B428" s="12"/>
      <c r="C428" s="12"/>
      <c r="D428" s="13"/>
      <c r="E428" s="12"/>
      <c r="F428" s="12"/>
      <c r="G428" s="12"/>
      <c r="H428" s="12"/>
      <c r="I428" s="12"/>
      <c r="J428" s="12"/>
      <c r="K428" s="68"/>
    </row>
    <row r="429" spans="1:11">
      <c r="A429" s="13"/>
      <c r="B429" s="12"/>
      <c r="C429" s="12"/>
      <c r="D429" s="13"/>
      <c r="E429" s="12"/>
      <c r="F429" s="12"/>
      <c r="G429" s="12"/>
      <c r="H429" s="12"/>
      <c r="I429" s="12"/>
      <c r="J429" s="12"/>
      <c r="K429" s="68"/>
    </row>
    <row r="430" spans="1:11">
      <c r="A430" s="13"/>
      <c r="B430" s="12"/>
      <c r="C430" s="12"/>
      <c r="D430" s="13"/>
      <c r="E430" s="12"/>
      <c r="F430" s="12"/>
      <c r="G430" s="12"/>
      <c r="H430" s="12"/>
      <c r="I430" s="12"/>
      <c r="J430" s="12"/>
      <c r="K430" s="68"/>
    </row>
    <row r="431" spans="1:11">
      <c r="A431" s="13"/>
      <c r="B431" s="12"/>
      <c r="C431" s="12"/>
      <c r="D431" s="13"/>
      <c r="E431" s="12"/>
      <c r="F431" s="12"/>
      <c r="G431" s="12"/>
      <c r="H431" s="12"/>
      <c r="I431" s="12"/>
      <c r="J431" s="12"/>
      <c r="K431" s="68"/>
    </row>
    <row r="432" spans="1:11">
      <c r="A432" s="13"/>
      <c r="B432" s="12"/>
      <c r="C432" s="12"/>
      <c r="D432" s="13"/>
      <c r="E432" s="12"/>
      <c r="F432" s="12"/>
      <c r="G432" s="12"/>
      <c r="H432" s="12"/>
      <c r="I432" s="12"/>
      <c r="J432" s="12"/>
      <c r="K432" s="68"/>
    </row>
    <row r="433" spans="1:11">
      <c r="A433" s="13"/>
      <c r="B433" s="12"/>
      <c r="C433" s="12"/>
      <c r="D433" s="13"/>
      <c r="E433" s="12"/>
      <c r="F433" s="12"/>
      <c r="G433" s="12"/>
      <c r="H433" s="12"/>
      <c r="I433" s="12"/>
      <c r="J433" s="12"/>
      <c r="K433" s="68"/>
    </row>
    <row r="434" spans="1:11">
      <c r="A434" s="13"/>
      <c r="B434" s="12"/>
      <c r="C434" s="12"/>
      <c r="D434" s="13"/>
      <c r="E434" s="12"/>
      <c r="F434" s="12"/>
      <c r="G434" s="12"/>
      <c r="H434" s="12"/>
      <c r="I434" s="12"/>
      <c r="J434" s="12"/>
      <c r="K434" s="68"/>
    </row>
    <row r="435" spans="1:11">
      <c r="A435" s="13"/>
      <c r="B435" s="12"/>
      <c r="C435" s="12"/>
      <c r="D435" s="13"/>
      <c r="E435" s="12"/>
      <c r="F435" s="12"/>
      <c r="G435" s="12"/>
      <c r="H435" s="12"/>
      <c r="I435" s="12"/>
      <c r="J435" s="12"/>
      <c r="K435" s="68"/>
    </row>
    <row r="436" spans="1:11">
      <c r="A436" s="13"/>
      <c r="B436" s="12"/>
      <c r="C436" s="12"/>
      <c r="D436" s="13"/>
      <c r="E436" s="12"/>
      <c r="F436" s="12"/>
      <c r="G436" s="12"/>
      <c r="H436" s="12"/>
      <c r="I436" s="12"/>
      <c r="J436" s="12"/>
      <c r="K436" s="68"/>
    </row>
    <row r="437" spans="1:11">
      <c r="A437" s="13"/>
      <c r="B437" s="12"/>
      <c r="C437" s="12"/>
      <c r="D437" s="13"/>
      <c r="E437" s="12"/>
      <c r="F437" s="12"/>
      <c r="G437" s="12"/>
      <c r="H437" s="12"/>
      <c r="I437" s="12"/>
      <c r="J437" s="12"/>
      <c r="K437" s="68"/>
    </row>
    <row r="438" spans="1:11">
      <c r="A438" s="13"/>
      <c r="B438" s="12"/>
      <c r="C438" s="12"/>
      <c r="D438" s="13"/>
      <c r="E438" s="12"/>
      <c r="F438" s="12"/>
      <c r="G438" s="12"/>
      <c r="H438" s="12"/>
      <c r="I438" s="12"/>
      <c r="J438" s="12"/>
      <c r="K438" s="68"/>
    </row>
    <row r="439" spans="1:11">
      <c r="A439" s="13"/>
      <c r="B439" s="12"/>
      <c r="C439" s="12"/>
      <c r="D439" s="13"/>
      <c r="E439" s="12"/>
      <c r="F439" s="12"/>
      <c r="G439" s="12"/>
      <c r="H439" s="12"/>
      <c r="I439" s="12"/>
      <c r="J439" s="12"/>
      <c r="K439" s="68"/>
    </row>
    <row r="440" spans="1:11">
      <c r="A440" s="13"/>
      <c r="B440" s="12"/>
      <c r="C440" s="12"/>
      <c r="D440" s="13"/>
      <c r="E440" s="12"/>
      <c r="F440" s="12"/>
      <c r="G440" s="12"/>
      <c r="H440" s="12"/>
      <c r="I440" s="12"/>
      <c r="J440" s="12"/>
      <c r="K440" s="68"/>
    </row>
    <row r="441" spans="1:11">
      <c r="A441" s="13"/>
      <c r="B441" s="12"/>
      <c r="C441" s="12"/>
      <c r="D441" s="13"/>
      <c r="E441" s="12"/>
      <c r="F441" s="12"/>
      <c r="G441" s="12"/>
      <c r="H441" s="12"/>
      <c r="I441" s="12"/>
      <c r="J441" s="12"/>
      <c r="K441" s="68"/>
    </row>
    <row r="442" spans="1:11">
      <c r="A442" s="13"/>
      <c r="B442" s="12"/>
      <c r="C442" s="12"/>
      <c r="D442" s="13"/>
      <c r="E442" s="12"/>
      <c r="F442" s="12"/>
      <c r="G442" s="12"/>
      <c r="H442" s="12"/>
      <c r="I442" s="12"/>
      <c r="J442" s="12"/>
      <c r="K442" s="68"/>
    </row>
    <row r="443" spans="1:11">
      <c r="A443" s="13"/>
      <c r="B443" s="12"/>
      <c r="C443" s="12"/>
      <c r="D443" s="13"/>
      <c r="E443" s="12"/>
      <c r="F443" s="12"/>
      <c r="G443" s="12"/>
      <c r="H443" s="12"/>
      <c r="I443" s="12"/>
      <c r="J443" s="12"/>
      <c r="K443" s="68"/>
    </row>
    <row r="444" spans="1:11">
      <c r="A444" s="13"/>
      <c r="B444" s="12"/>
      <c r="C444" s="12"/>
      <c r="D444" s="13"/>
      <c r="E444" s="12"/>
      <c r="F444" s="12"/>
      <c r="G444" s="12"/>
      <c r="H444" s="12"/>
      <c r="I444" s="12"/>
      <c r="J444" s="12"/>
      <c r="K444" s="68"/>
    </row>
    <row r="445" spans="1:11">
      <c r="A445" s="13"/>
      <c r="B445" s="12"/>
      <c r="C445" s="12"/>
      <c r="D445" s="13"/>
      <c r="E445" s="12"/>
      <c r="F445" s="12"/>
      <c r="G445" s="12"/>
      <c r="H445" s="12"/>
      <c r="I445" s="12"/>
      <c r="J445" s="12"/>
      <c r="K445" s="68"/>
    </row>
    <row r="446" spans="1:11">
      <c r="A446" s="13"/>
      <c r="B446" s="12"/>
      <c r="C446" s="12"/>
      <c r="D446" s="13"/>
      <c r="E446" s="12"/>
      <c r="F446" s="12"/>
      <c r="G446" s="12"/>
      <c r="H446" s="12"/>
      <c r="I446" s="12"/>
      <c r="J446" s="12"/>
      <c r="K446" s="68"/>
    </row>
    <row r="447" spans="1:11">
      <c r="A447" s="13"/>
      <c r="B447" s="12"/>
      <c r="C447" s="12"/>
      <c r="D447" s="13"/>
      <c r="E447" s="12"/>
      <c r="F447" s="12"/>
      <c r="G447" s="12"/>
      <c r="H447" s="12"/>
      <c r="I447" s="12"/>
      <c r="J447" s="12"/>
      <c r="K447" s="68"/>
    </row>
    <row r="448" spans="1:11">
      <c r="A448" s="13"/>
      <c r="B448" s="12"/>
      <c r="C448" s="12"/>
      <c r="D448" s="13"/>
      <c r="E448" s="12"/>
      <c r="F448" s="12"/>
      <c r="G448" s="12"/>
      <c r="H448" s="12"/>
      <c r="I448" s="12"/>
      <c r="J448" s="12"/>
      <c r="K448" s="68"/>
    </row>
    <row r="449" spans="1:11">
      <c r="A449" s="13"/>
      <c r="B449" s="12"/>
      <c r="C449" s="12"/>
      <c r="D449" s="13"/>
      <c r="E449" s="12"/>
      <c r="F449" s="12"/>
      <c r="G449" s="12"/>
      <c r="H449" s="12"/>
      <c r="I449" s="12"/>
      <c r="J449" s="12"/>
      <c r="K449" s="68"/>
    </row>
    <row r="450" spans="1:11">
      <c r="A450" s="13"/>
      <c r="B450" s="12"/>
      <c r="C450" s="12"/>
      <c r="D450" s="13"/>
      <c r="E450" s="12"/>
      <c r="F450" s="12"/>
      <c r="G450" s="12"/>
      <c r="H450" s="12"/>
      <c r="I450" s="12"/>
      <c r="J450" s="12"/>
      <c r="K450" s="68"/>
    </row>
    <row r="451" spans="1:11">
      <c r="A451" s="13"/>
      <c r="B451" s="12"/>
      <c r="C451" s="12"/>
      <c r="D451" s="13"/>
      <c r="E451" s="12"/>
      <c r="F451" s="12"/>
      <c r="G451" s="12"/>
      <c r="H451" s="12"/>
      <c r="I451" s="12"/>
      <c r="J451" s="12"/>
      <c r="K451" s="68"/>
    </row>
    <row r="452" spans="1:11">
      <c r="A452" s="13"/>
      <c r="B452" s="12"/>
      <c r="C452" s="12"/>
      <c r="D452" s="13"/>
      <c r="E452" s="12"/>
      <c r="F452" s="12"/>
      <c r="G452" s="12"/>
      <c r="H452" s="12"/>
      <c r="I452" s="12"/>
      <c r="J452" s="12"/>
      <c r="K452" s="68"/>
    </row>
    <row r="453" spans="1:11">
      <c r="A453" s="13"/>
      <c r="B453" s="12"/>
      <c r="C453" s="12"/>
      <c r="D453" s="13"/>
      <c r="E453" s="12"/>
      <c r="F453" s="12"/>
      <c r="G453" s="12"/>
      <c r="H453" s="12"/>
      <c r="I453" s="12"/>
      <c r="J453" s="12"/>
      <c r="K453" s="68"/>
    </row>
    <row r="454" spans="1:11">
      <c r="A454" s="13"/>
      <c r="B454" s="12"/>
      <c r="C454" s="12"/>
      <c r="D454" s="13"/>
      <c r="E454" s="12"/>
      <c r="F454" s="12"/>
      <c r="G454" s="12"/>
      <c r="H454" s="12"/>
      <c r="I454" s="12"/>
      <c r="J454" s="12"/>
      <c r="K454" s="68"/>
    </row>
    <row r="455" spans="1:11">
      <c r="A455" s="13"/>
      <c r="B455" s="12"/>
      <c r="C455" s="12"/>
      <c r="D455" s="13"/>
      <c r="E455" s="12"/>
      <c r="F455" s="12"/>
      <c r="G455" s="12"/>
      <c r="H455" s="12"/>
      <c r="I455" s="12"/>
      <c r="J455" s="12"/>
      <c r="K455" s="68"/>
    </row>
    <row r="456" spans="1:11">
      <c r="A456" s="13"/>
      <c r="B456" s="12"/>
      <c r="C456" s="12"/>
      <c r="D456" s="13"/>
      <c r="E456" s="12"/>
      <c r="F456" s="12"/>
      <c r="G456" s="12"/>
      <c r="H456" s="12"/>
      <c r="I456" s="12"/>
      <c r="J456" s="12"/>
      <c r="K456" s="68"/>
    </row>
    <row r="457" spans="1:11">
      <c r="A457" s="13"/>
      <c r="B457" s="12"/>
      <c r="C457" s="12"/>
      <c r="D457" s="13"/>
      <c r="E457" s="12"/>
      <c r="F457" s="12"/>
      <c r="G457" s="12"/>
      <c r="H457" s="12"/>
      <c r="I457" s="12"/>
      <c r="J457" s="12"/>
      <c r="K457" s="68"/>
    </row>
    <row r="458" spans="1:11">
      <c r="A458" s="13"/>
      <c r="B458" s="12"/>
      <c r="C458" s="12"/>
      <c r="D458" s="13"/>
      <c r="E458" s="12"/>
      <c r="F458" s="12"/>
      <c r="G458" s="12"/>
      <c r="H458" s="12"/>
      <c r="I458" s="12"/>
      <c r="J458" s="12"/>
      <c r="K458" s="68"/>
    </row>
    <row r="459" spans="1:11">
      <c r="A459" s="13"/>
      <c r="B459" s="12"/>
      <c r="C459" s="12"/>
      <c r="D459" s="13"/>
      <c r="E459" s="12"/>
      <c r="F459" s="12"/>
      <c r="G459" s="12"/>
      <c r="H459" s="12"/>
      <c r="I459" s="12"/>
      <c r="J459" s="12"/>
      <c r="K459" s="68"/>
    </row>
    <row r="460" spans="1:11">
      <c r="A460" s="13"/>
      <c r="B460" s="12"/>
      <c r="C460" s="12"/>
      <c r="D460" s="13"/>
      <c r="E460" s="12"/>
      <c r="F460" s="12"/>
      <c r="G460" s="12"/>
      <c r="H460" s="12"/>
      <c r="I460" s="12"/>
      <c r="J460" s="12"/>
      <c r="K460" s="68"/>
    </row>
    <row r="461" spans="1:11">
      <c r="A461" s="13"/>
      <c r="B461" s="12"/>
      <c r="C461" s="12"/>
      <c r="D461" s="13"/>
      <c r="E461" s="12"/>
      <c r="F461" s="12"/>
      <c r="G461" s="12"/>
      <c r="H461" s="12"/>
      <c r="I461" s="12"/>
      <c r="J461" s="12"/>
      <c r="K461" s="68"/>
    </row>
    <row r="462" spans="1:11">
      <c r="A462" s="13"/>
      <c r="B462" s="12"/>
      <c r="C462" s="12"/>
      <c r="D462" s="13"/>
      <c r="E462" s="12"/>
      <c r="F462" s="12"/>
      <c r="G462" s="12"/>
      <c r="H462" s="12"/>
      <c r="I462" s="12"/>
      <c r="J462" s="12"/>
      <c r="K462" s="68"/>
    </row>
    <row r="463" spans="1:11">
      <c r="A463" s="13"/>
      <c r="B463" s="12"/>
      <c r="C463" s="12"/>
      <c r="D463" s="13"/>
      <c r="E463" s="12"/>
      <c r="F463" s="12"/>
      <c r="G463" s="12"/>
      <c r="H463" s="12"/>
      <c r="I463" s="12"/>
      <c r="J463" s="12"/>
      <c r="K463" s="68"/>
    </row>
    <row r="464" spans="1:11">
      <c r="A464" s="13"/>
      <c r="B464" s="12"/>
      <c r="C464" s="12"/>
      <c r="D464" s="13"/>
      <c r="E464" s="12"/>
      <c r="F464" s="12"/>
      <c r="G464" s="12"/>
      <c r="H464" s="12"/>
      <c r="I464" s="12"/>
      <c r="J464" s="12"/>
      <c r="K464" s="68"/>
    </row>
    <row r="465" spans="1:11">
      <c r="A465" s="13"/>
      <c r="B465" s="12"/>
      <c r="C465" s="12"/>
      <c r="D465" s="13"/>
      <c r="E465" s="12"/>
      <c r="F465" s="12"/>
      <c r="G465" s="12"/>
      <c r="H465" s="12"/>
      <c r="I465" s="12"/>
      <c r="J465" s="12"/>
      <c r="K465" s="68"/>
    </row>
    <row r="466" spans="1:11">
      <c r="A466" s="13"/>
      <c r="B466" s="12"/>
      <c r="C466" s="12"/>
      <c r="D466" s="13"/>
      <c r="E466" s="12"/>
      <c r="F466" s="12"/>
      <c r="G466" s="12"/>
      <c r="H466" s="12"/>
      <c r="I466" s="12"/>
      <c r="J466" s="12"/>
      <c r="K466" s="68"/>
    </row>
    <row r="467" spans="1:11">
      <c r="A467" s="13"/>
      <c r="B467" s="12"/>
      <c r="C467" s="12"/>
      <c r="D467" s="13"/>
      <c r="E467" s="12"/>
      <c r="F467" s="12"/>
      <c r="G467" s="12"/>
      <c r="H467" s="12"/>
      <c r="I467" s="12"/>
      <c r="J467" s="12"/>
      <c r="K467" s="68"/>
    </row>
    <row r="468" spans="1:11">
      <c r="A468" s="13"/>
      <c r="B468" s="12"/>
      <c r="C468" s="12"/>
      <c r="D468" s="13"/>
      <c r="E468" s="12"/>
      <c r="F468" s="12"/>
      <c r="G468" s="12"/>
      <c r="H468" s="12"/>
      <c r="I468" s="12"/>
      <c r="J468" s="12"/>
      <c r="K468" s="68"/>
    </row>
    <row r="469" spans="1:11">
      <c r="A469" s="13"/>
      <c r="B469" s="12"/>
      <c r="C469" s="12"/>
      <c r="D469" s="13"/>
      <c r="E469" s="12"/>
      <c r="F469" s="12"/>
      <c r="G469" s="12"/>
      <c r="H469" s="12"/>
      <c r="I469" s="12"/>
      <c r="J469" s="12"/>
      <c r="K469" s="68"/>
    </row>
    <row r="470" spans="1:11">
      <c r="A470" s="13"/>
      <c r="B470" s="12"/>
      <c r="C470" s="12"/>
      <c r="D470" s="13"/>
      <c r="E470" s="12"/>
      <c r="F470" s="12"/>
      <c r="G470" s="12"/>
      <c r="H470" s="12"/>
      <c r="I470" s="12"/>
      <c r="J470" s="12"/>
      <c r="K470" s="68"/>
    </row>
    <row r="471" spans="1:11">
      <c r="A471" s="13"/>
      <c r="B471" s="12"/>
      <c r="C471" s="12"/>
      <c r="D471" s="13"/>
      <c r="E471" s="12"/>
      <c r="F471" s="12"/>
      <c r="G471" s="12"/>
      <c r="H471" s="12"/>
      <c r="I471" s="12"/>
      <c r="J471" s="12"/>
      <c r="K471" s="68"/>
    </row>
    <row r="472" spans="1:11">
      <c r="A472" s="13"/>
      <c r="B472" s="12"/>
      <c r="C472" s="12"/>
      <c r="D472" s="13"/>
      <c r="E472" s="12"/>
      <c r="F472" s="12"/>
      <c r="G472" s="12"/>
      <c r="H472" s="12"/>
      <c r="I472" s="12"/>
      <c r="J472" s="12"/>
      <c r="K472" s="68"/>
    </row>
    <row r="473" spans="1:11">
      <c r="A473" s="13"/>
      <c r="B473" s="12"/>
      <c r="C473" s="12"/>
      <c r="D473" s="13"/>
      <c r="E473" s="12"/>
      <c r="F473" s="12"/>
      <c r="G473" s="12"/>
      <c r="H473" s="12"/>
      <c r="I473" s="12"/>
      <c r="J473" s="12"/>
      <c r="K473" s="68"/>
    </row>
    <row r="474" spans="1:11">
      <c r="A474" s="13"/>
      <c r="B474" s="12"/>
      <c r="C474" s="12"/>
      <c r="D474" s="13"/>
      <c r="E474" s="12"/>
      <c r="F474" s="12"/>
      <c r="G474" s="12"/>
      <c r="H474" s="12"/>
      <c r="I474" s="12"/>
      <c r="J474" s="12"/>
      <c r="K474" s="68"/>
    </row>
    <row r="475" spans="1:11">
      <c r="A475" s="13"/>
      <c r="B475" s="12"/>
      <c r="C475" s="12"/>
      <c r="D475" s="13"/>
      <c r="E475" s="12"/>
      <c r="F475" s="12"/>
      <c r="G475" s="12"/>
      <c r="H475" s="12"/>
      <c r="I475" s="12"/>
      <c r="J475" s="12"/>
      <c r="K475" s="68"/>
    </row>
    <row r="476" spans="1:11">
      <c r="A476" s="13"/>
      <c r="B476" s="12"/>
      <c r="C476" s="12"/>
      <c r="D476" s="13"/>
      <c r="E476" s="12"/>
      <c r="F476" s="12"/>
      <c r="G476" s="12"/>
      <c r="H476" s="12"/>
      <c r="I476" s="12"/>
      <c r="J476" s="12"/>
      <c r="K476" s="68"/>
    </row>
    <row r="477" spans="1:11">
      <c r="A477" s="13"/>
      <c r="B477" s="12"/>
      <c r="C477" s="12"/>
      <c r="D477" s="13"/>
      <c r="E477" s="12"/>
      <c r="F477" s="12"/>
      <c r="G477" s="12"/>
      <c r="H477" s="12"/>
      <c r="I477" s="12"/>
      <c r="J477" s="12"/>
      <c r="K477" s="68"/>
    </row>
    <row r="478" spans="1:11">
      <c r="A478" s="13"/>
      <c r="B478" s="12"/>
      <c r="C478" s="12"/>
      <c r="D478" s="13"/>
      <c r="E478" s="12"/>
      <c r="F478" s="12"/>
      <c r="G478" s="12"/>
      <c r="H478" s="12"/>
      <c r="I478" s="12"/>
      <c r="J478" s="12"/>
      <c r="K478" s="68"/>
    </row>
    <row r="479" spans="1:11">
      <c r="A479" s="13"/>
      <c r="B479" s="12"/>
      <c r="C479" s="12"/>
      <c r="D479" s="13"/>
      <c r="E479" s="12"/>
      <c r="F479" s="12"/>
      <c r="G479" s="12"/>
      <c r="H479" s="12"/>
      <c r="I479" s="12"/>
      <c r="J479" s="12"/>
      <c r="K479" s="68"/>
    </row>
    <row r="480" spans="1:11">
      <c r="A480" s="13"/>
      <c r="B480" s="12"/>
      <c r="C480" s="12"/>
      <c r="D480" s="13"/>
      <c r="E480" s="12"/>
      <c r="F480" s="12"/>
      <c r="G480" s="12"/>
      <c r="H480" s="12"/>
      <c r="I480" s="12"/>
      <c r="J480" s="12"/>
      <c r="K480" s="68"/>
    </row>
    <row r="481" spans="1:11">
      <c r="A481" s="13"/>
      <c r="B481" s="12"/>
      <c r="C481" s="12"/>
      <c r="D481" s="13"/>
      <c r="E481" s="12"/>
      <c r="F481" s="12"/>
      <c r="G481" s="12"/>
      <c r="H481" s="12"/>
      <c r="I481" s="12"/>
      <c r="J481" s="12"/>
      <c r="K481" s="68"/>
    </row>
    <row r="482" spans="1:11">
      <c r="A482" s="13"/>
      <c r="B482" s="12"/>
      <c r="C482" s="12"/>
      <c r="D482" s="13"/>
      <c r="E482" s="12"/>
      <c r="F482" s="12"/>
      <c r="G482" s="12"/>
      <c r="H482" s="12"/>
      <c r="I482" s="12"/>
      <c r="J482" s="12"/>
      <c r="K482" s="68"/>
    </row>
    <row r="483" spans="1:11">
      <c r="A483" s="13"/>
      <c r="B483" s="12"/>
      <c r="C483" s="12"/>
      <c r="D483" s="13"/>
      <c r="E483" s="12"/>
      <c r="F483" s="12"/>
      <c r="G483" s="12"/>
      <c r="H483" s="12"/>
      <c r="I483" s="12"/>
      <c r="J483" s="12"/>
      <c r="K483" s="68"/>
    </row>
    <row r="484" spans="1:11">
      <c r="A484" s="13"/>
      <c r="B484" s="12"/>
      <c r="C484" s="12"/>
      <c r="D484" s="13"/>
      <c r="E484" s="12"/>
      <c r="F484" s="12"/>
      <c r="G484" s="12"/>
      <c r="H484" s="12"/>
      <c r="I484" s="12"/>
      <c r="J484" s="12"/>
      <c r="K484" s="68"/>
    </row>
    <row r="485" spans="1:11">
      <c r="A485" s="13"/>
      <c r="B485" s="12"/>
      <c r="C485" s="12"/>
      <c r="D485" s="13"/>
      <c r="E485" s="12"/>
      <c r="F485" s="12"/>
      <c r="G485" s="12"/>
      <c r="H485" s="12"/>
      <c r="I485" s="12"/>
      <c r="J485" s="12"/>
      <c r="K485" s="68"/>
    </row>
    <row r="486" spans="1:11">
      <c r="A486" s="13"/>
      <c r="B486" s="12"/>
      <c r="C486" s="12"/>
      <c r="D486" s="13"/>
      <c r="E486" s="12"/>
      <c r="F486" s="12"/>
      <c r="G486" s="12"/>
      <c r="H486" s="12"/>
      <c r="I486" s="12"/>
      <c r="J486" s="12"/>
      <c r="K486" s="68"/>
    </row>
    <row r="487" spans="1:11">
      <c r="A487" s="13"/>
      <c r="B487" s="12"/>
      <c r="C487" s="12"/>
      <c r="D487" s="13"/>
      <c r="E487" s="12"/>
      <c r="F487" s="12"/>
      <c r="G487" s="12"/>
      <c r="H487" s="12"/>
      <c r="I487" s="12"/>
      <c r="J487" s="12"/>
      <c r="K487" s="68"/>
    </row>
    <row r="488" spans="1:11">
      <c r="A488" s="13"/>
      <c r="B488" s="12"/>
      <c r="C488" s="12"/>
      <c r="D488" s="13"/>
      <c r="E488" s="12"/>
      <c r="F488" s="12"/>
      <c r="G488" s="12"/>
      <c r="H488" s="12"/>
      <c r="I488" s="12"/>
      <c r="J488" s="12"/>
      <c r="K488" s="68"/>
    </row>
    <row r="489" spans="1:11">
      <c r="A489" s="13"/>
      <c r="B489" s="12"/>
      <c r="C489" s="12"/>
      <c r="D489" s="13"/>
      <c r="E489" s="12"/>
      <c r="F489" s="12"/>
      <c r="G489" s="12"/>
      <c r="H489" s="12"/>
      <c r="I489" s="12"/>
      <c r="J489" s="12"/>
      <c r="K489" s="68"/>
    </row>
    <row r="490" spans="1:11">
      <c r="A490" s="13"/>
      <c r="B490" s="12"/>
      <c r="C490" s="12"/>
      <c r="D490" s="13"/>
      <c r="E490" s="12"/>
      <c r="F490" s="12"/>
      <c r="G490" s="12"/>
      <c r="H490" s="12"/>
      <c r="I490" s="12"/>
      <c r="J490" s="12"/>
      <c r="K490" s="68"/>
    </row>
    <row r="491" spans="1:11">
      <c r="A491" s="13"/>
      <c r="B491" s="12"/>
      <c r="C491" s="12"/>
      <c r="D491" s="13"/>
      <c r="E491" s="12"/>
      <c r="F491" s="12"/>
      <c r="G491" s="12"/>
      <c r="H491" s="12"/>
      <c r="I491" s="12"/>
      <c r="J491" s="12"/>
      <c r="K491" s="68"/>
    </row>
    <row r="492" spans="1:11">
      <c r="A492" s="13"/>
      <c r="B492" s="12"/>
      <c r="C492" s="12"/>
      <c r="D492" s="13"/>
      <c r="E492" s="12"/>
      <c r="F492" s="12"/>
      <c r="G492" s="12"/>
      <c r="H492" s="12"/>
      <c r="I492" s="12"/>
      <c r="J492" s="12"/>
      <c r="K492" s="68"/>
    </row>
    <row r="493" spans="1:11">
      <c r="A493" s="13"/>
      <c r="B493" s="12"/>
      <c r="C493" s="12"/>
      <c r="D493" s="13"/>
      <c r="E493" s="12"/>
      <c r="F493" s="12"/>
      <c r="G493" s="12"/>
      <c r="H493" s="12"/>
      <c r="I493" s="12"/>
      <c r="J493" s="12"/>
      <c r="K493" s="68"/>
    </row>
    <row r="494" spans="1:11">
      <c r="A494" s="13"/>
      <c r="B494" s="12"/>
      <c r="C494" s="12"/>
      <c r="D494" s="13"/>
      <c r="E494" s="12"/>
      <c r="F494" s="12"/>
      <c r="G494" s="12"/>
      <c r="H494" s="12"/>
      <c r="I494" s="12"/>
      <c r="J494" s="12"/>
      <c r="K494" s="68"/>
    </row>
    <row r="495" spans="1:11">
      <c r="A495" s="13"/>
      <c r="B495" s="12"/>
      <c r="C495" s="12"/>
      <c r="D495" s="13"/>
      <c r="E495" s="12"/>
      <c r="F495" s="12"/>
      <c r="G495" s="12"/>
      <c r="H495" s="12"/>
      <c r="I495" s="12"/>
      <c r="J495" s="12"/>
      <c r="K495" s="68"/>
    </row>
    <row r="496" spans="1:11">
      <c r="A496" s="13"/>
      <c r="B496" s="12"/>
      <c r="C496" s="12"/>
      <c r="D496" s="13"/>
      <c r="E496" s="12"/>
      <c r="F496" s="12"/>
      <c r="G496" s="12"/>
      <c r="H496" s="12"/>
      <c r="I496" s="12"/>
      <c r="J496" s="12"/>
      <c r="K496" s="68"/>
    </row>
    <row r="497" spans="1:11">
      <c r="A497" s="13"/>
      <c r="B497" s="12"/>
      <c r="C497" s="12"/>
      <c r="D497" s="13"/>
      <c r="E497" s="12"/>
      <c r="F497" s="12"/>
      <c r="G497" s="12"/>
      <c r="H497" s="12"/>
      <c r="I497" s="12"/>
      <c r="J497" s="12"/>
      <c r="K497" s="68"/>
    </row>
    <row r="498" spans="1:11">
      <c r="A498" s="13"/>
      <c r="B498" s="12"/>
      <c r="C498" s="12"/>
      <c r="D498" s="13"/>
      <c r="E498" s="12"/>
      <c r="F498" s="12"/>
      <c r="G498" s="12"/>
      <c r="H498" s="12"/>
      <c r="I498" s="12"/>
      <c r="J498" s="12"/>
      <c r="K498" s="68"/>
    </row>
    <row r="499" spans="1:11">
      <c r="A499" s="13"/>
      <c r="B499" s="12"/>
      <c r="C499" s="12"/>
      <c r="D499" s="13"/>
      <c r="E499" s="12"/>
      <c r="F499" s="12"/>
      <c r="G499" s="12"/>
      <c r="H499" s="12"/>
      <c r="I499" s="12"/>
      <c r="J499" s="12"/>
      <c r="K499" s="68"/>
    </row>
    <row r="500" spans="1:11">
      <c r="A500" s="13"/>
      <c r="B500" s="12"/>
      <c r="C500" s="12"/>
      <c r="D500" s="13"/>
      <c r="E500" s="12"/>
      <c r="F500" s="12"/>
      <c r="G500" s="12"/>
      <c r="H500" s="12"/>
      <c r="I500" s="12"/>
      <c r="J500" s="12"/>
      <c r="K500" s="68"/>
    </row>
    <row r="501" spans="1:11">
      <c r="A501" s="13"/>
      <c r="B501" s="12"/>
      <c r="C501" s="12"/>
      <c r="D501" s="13"/>
      <c r="E501" s="12"/>
      <c r="F501" s="12"/>
      <c r="G501" s="12"/>
      <c r="H501" s="12"/>
      <c r="I501" s="12"/>
      <c r="J501" s="12"/>
      <c r="K501" s="68"/>
    </row>
    <row r="502" spans="1:11">
      <c r="A502" s="13"/>
      <c r="B502" s="12"/>
      <c r="C502" s="12"/>
      <c r="D502" s="13"/>
      <c r="E502" s="12"/>
      <c r="F502" s="12"/>
      <c r="G502" s="12"/>
      <c r="H502" s="12"/>
      <c r="I502" s="12"/>
      <c r="J502" s="12"/>
      <c r="K502" s="68"/>
    </row>
    <row r="503" spans="1:11">
      <c r="A503" s="13"/>
      <c r="B503" s="12"/>
      <c r="C503" s="12"/>
      <c r="D503" s="13"/>
      <c r="E503" s="12"/>
      <c r="F503" s="12"/>
      <c r="G503" s="12"/>
      <c r="H503" s="12"/>
      <c r="I503" s="12"/>
      <c r="J503" s="12"/>
      <c r="K503" s="68"/>
    </row>
    <row r="504" spans="1:11">
      <c r="A504" s="13"/>
      <c r="B504" s="12"/>
      <c r="C504" s="12"/>
      <c r="D504" s="13"/>
      <c r="E504" s="12"/>
      <c r="F504" s="12"/>
      <c r="G504" s="12"/>
      <c r="H504" s="12"/>
      <c r="I504" s="12"/>
      <c r="J504" s="12"/>
      <c r="K504" s="68"/>
    </row>
    <row r="505" spans="1:11">
      <c r="A505" s="13"/>
      <c r="B505" s="12"/>
      <c r="C505" s="12"/>
      <c r="D505" s="13"/>
      <c r="E505" s="12"/>
      <c r="F505" s="12"/>
      <c r="G505" s="12"/>
      <c r="H505" s="12"/>
      <c r="I505" s="12"/>
      <c r="J505" s="12"/>
      <c r="K505" s="68"/>
    </row>
    <row r="506" spans="1:11">
      <c r="A506" s="13"/>
      <c r="B506" s="12"/>
      <c r="C506" s="12"/>
      <c r="D506" s="13"/>
      <c r="E506" s="12"/>
      <c r="F506" s="12"/>
      <c r="G506" s="12"/>
      <c r="H506" s="12"/>
      <c r="I506" s="12"/>
      <c r="J506" s="12"/>
      <c r="K506" s="68"/>
    </row>
    <row r="507" spans="1:11">
      <c r="A507" s="13"/>
      <c r="B507" s="12"/>
      <c r="C507" s="12"/>
      <c r="D507" s="13"/>
      <c r="E507" s="12"/>
      <c r="F507" s="12"/>
      <c r="G507" s="12"/>
      <c r="H507" s="12"/>
      <c r="I507" s="12"/>
      <c r="J507" s="12"/>
      <c r="K507" s="68"/>
    </row>
    <row r="508" spans="1:11">
      <c r="A508" s="13"/>
      <c r="B508" s="12"/>
      <c r="C508" s="12"/>
      <c r="D508" s="13"/>
      <c r="E508" s="12"/>
      <c r="F508" s="12"/>
      <c r="G508" s="12"/>
      <c r="H508" s="12"/>
      <c r="I508" s="12"/>
      <c r="J508" s="12"/>
      <c r="K508" s="68"/>
    </row>
    <row r="509" spans="1:11">
      <c r="A509" s="13"/>
      <c r="B509" s="12"/>
      <c r="C509" s="12"/>
      <c r="D509" s="13"/>
      <c r="E509" s="12"/>
      <c r="F509" s="12"/>
      <c r="G509" s="12"/>
      <c r="H509" s="12"/>
      <c r="I509" s="12"/>
      <c r="J509" s="12"/>
      <c r="K509" s="68"/>
    </row>
    <row r="510" spans="1:11">
      <c r="A510" s="13"/>
      <c r="B510" s="12"/>
      <c r="C510" s="12"/>
      <c r="D510" s="13"/>
      <c r="E510" s="12"/>
      <c r="F510" s="12"/>
      <c r="G510" s="12"/>
      <c r="H510" s="12"/>
      <c r="I510" s="12"/>
      <c r="J510" s="12"/>
      <c r="K510" s="68"/>
    </row>
    <row r="511" spans="1:11">
      <c r="A511" s="13"/>
      <c r="B511" s="12"/>
      <c r="C511" s="12"/>
      <c r="D511" s="13"/>
      <c r="E511" s="12"/>
      <c r="F511" s="12"/>
      <c r="G511" s="12"/>
      <c r="H511" s="12"/>
      <c r="I511" s="12"/>
      <c r="J511" s="12"/>
      <c r="K511" s="68"/>
    </row>
    <row r="512" spans="1:11">
      <c r="A512" s="13"/>
      <c r="B512" s="12"/>
      <c r="C512" s="12"/>
      <c r="D512" s="13"/>
      <c r="E512" s="12"/>
      <c r="F512" s="12"/>
      <c r="G512" s="12"/>
      <c r="H512" s="12"/>
      <c r="I512" s="12"/>
      <c r="J512" s="12"/>
      <c r="K512" s="68"/>
    </row>
    <row r="513" spans="1:11">
      <c r="A513" s="13"/>
      <c r="B513" s="12"/>
      <c r="C513" s="12"/>
      <c r="D513" s="13"/>
      <c r="E513" s="12"/>
      <c r="F513" s="12"/>
      <c r="G513" s="12"/>
      <c r="H513" s="12"/>
      <c r="I513" s="12"/>
      <c r="J513" s="12"/>
      <c r="K513" s="68"/>
    </row>
    <row r="514" spans="1:11">
      <c r="A514" s="13"/>
      <c r="B514" s="12"/>
      <c r="C514" s="12"/>
      <c r="D514" s="13"/>
      <c r="E514" s="12"/>
      <c r="F514" s="12"/>
      <c r="G514" s="12"/>
      <c r="H514" s="12"/>
      <c r="I514" s="12"/>
      <c r="J514" s="12"/>
      <c r="K514" s="68"/>
    </row>
    <row r="515" spans="1:11">
      <c r="A515" s="13"/>
      <c r="B515" s="12"/>
      <c r="C515" s="12"/>
      <c r="D515" s="13"/>
      <c r="E515" s="12"/>
      <c r="F515" s="12"/>
      <c r="G515" s="12"/>
      <c r="H515" s="12"/>
      <c r="I515" s="12"/>
      <c r="J515" s="12"/>
      <c r="K515" s="68"/>
    </row>
    <row r="516" spans="1:11">
      <c r="A516" s="13"/>
      <c r="B516" s="12"/>
      <c r="C516" s="12"/>
      <c r="D516" s="13"/>
      <c r="E516" s="12"/>
      <c r="F516" s="12"/>
      <c r="G516" s="12"/>
      <c r="H516" s="12"/>
      <c r="I516" s="12"/>
      <c r="J516" s="12"/>
      <c r="K516" s="68"/>
    </row>
    <row r="517" spans="1:11">
      <c r="A517" s="13"/>
      <c r="B517" s="12"/>
      <c r="C517" s="12"/>
      <c r="D517" s="13"/>
      <c r="E517" s="12"/>
      <c r="F517" s="12"/>
      <c r="G517" s="12"/>
      <c r="H517" s="12"/>
      <c r="I517" s="12"/>
      <c r="J517" s="12"/>
      <c r="K517" s="68"/>
    </row>
    <row r="518" spans="1:11">
      <c r="A518" s="13"/>
      <c r="B518" s="12"/>
      <c r="C518" s="12"/>
      <c r="D518" s="13"/>
      <c r="E518" s="12"/>
      <c r="F518" s="12"/>
      <c r="G518" s="12"/>
      <c r="H518" s="12"/>
      <c r="I518" s="12"/>
      <c r="J518" s="12"/>
      <c r="K518" s="68"/>
    </row>
    <row r="519" spans="1:11">
      <c r="A519" s="13"/>
      <c r="B519" s="12"/>
      <c r="C519" s="12"/>
      <c r="D519" s="13"/>
      <c r="E519" s="12"/>
      <c r="F519" s="12"/>
      <c r="G519" s="12"/>
      <c r="H519" s="12"/>
      <c r="I519" s="12"/>
      <c r="J519" s="12"/>
      <c r="K519" s="68"/>
    </row>
    <row r="520" spans="1:11">
      <c r="A520" s="13"/>
      <c r="B520" s="12"/>
      <c r="C520" s="12"/>
      <c r="D520" s="13"/>
      <c r="E520" s="12"/>
      <c r="F520" s="12"/>
      <c r="G520" s="12"/>
      <c r="H520" s="12"/>
      <c r="I520" s="12"/>
      <c r="J520" s="12"/>
      <c r="K520" s="68"/>
    </row>
    <row r="521" spans="1:11">
      <c r="A521" s="13"/>
      <c r="B521" s="12"/>
      <c r="C521" s="12"/>
      <c r="D521" s="13"/>
      <c r="E521" s="12"/>
      <c r="F521" s="12"/>
      <c r="G521" s="12"/>
      <c r="H521" s="12"/>
      <c r="I521" s="12"/>
      <c r="J521" s="12"/>
      <c r="K521" s="68"/>
    </row>
    <row r="522" spans="1:11">
      <c r="A522" s="13"/>
      <c r="B522" s="12"/>
      <c r="C522" s="12"/>
      <c r="D522" s="13"/>
      <c r="E522" s="12"/>
      <c r="F522" s="12"/>
      <c r="G522" s="12"/>
      <c r="H522" s="12"/>
      <c r="I522" s="12"/>
      <c r="J522" s="12"/>
      <c r="K522" s="68"/>
    </row>
    <row r="523" spans="1:11">
      <c r="A523" s="13"/>
      <c r="B523" s="12"/>
      <c r="C523" s="12"/>
      <c r="D523" s="13"/>
      <c r="E523" s="12"/>
      <c r="F523" s="12"/>
      <c r="G523" s="12"/>
      <c r="H523" s="12"/>
      <c r="I523" s="12"/>
      <c r="J523" s="12"/>
      <c r="K523" s="68"/>
    </row>
    <row r="524" spans="1:11">
      <c r="A524" s="13"/>
      <c r="B524" s="12"/>
      <c r="C524" s="12"/>
      <c r="D524" s="13"/>
      <c r="E524" s="12"/>
      <c r="F524" s="12"/>
      <c r="G524" s="12"/>
      <c r="H524" s="12"/>
      <c r="I524" s="12"/>
      <c r="J524" s="12"/>
      <c r="K524" s="68"/>
    </row>
    <row r="525" spans="1:11">
      <c r="A525" s="13"/>
      <c r="B525" s="12"/>
      <c r="C525" s="12"/>
      <c r="D525" s="13"/>
      <c r="E525" s="12"/>
      <c r="F525" s="12"/>
      <c r="G525" s="12"/>
      <c r="H525" s="12"/>
      <c r="I525" s="12"/>
      <c r="J525" s="12"/>
      <c r="K525" s="68"/>
    </row>
    <row r="526" spans="1:11">
      <c r="A526" s="13"/>
      <c r="B526" s="12"/>
      <c r="C526" s="12"/>
      <c r="D526" s="13"/>
      <c r="E526" s="12"/>
      <c r="F526" s="12"/>
      <c r="G526" s="12"/>
      <c r="H526" s="12"/>
      <c r="I526" s="12"/>
      <c r="J526" s="12"/>
      <c r="K526" s="68"/>
    </row>
    <row r="527" spans="1:11">
      <c r="A527" s="13"/>
      <c r="B527" s="12"/>
      <c r="C527" s="12"/>
      <c r="D527" s="13"/>
      <c r="E527" s="12"/>
      <c r="F527" s="12"/>
      <c r="G527" s="12"/>
      <c r="H527" s="12"/>
      <c r="I527" s="12"/>
      <c r="J527" s="12"/>
      <c r="K527" s="68"/>
    </row>
    <row r="528" spans="1:11">
      <c r="A528" s="13"/>
      <c r="B528" s="12"/>
      <c r="C528" s="12"/>
      <c r="D528" s="13"/>
      <c r="E528" s="12"/>
      <c r="F528" s="12"/>
      <c r="G528" s="12"/>
      <c r="H528" s="12"/>
      <c r="I528" s="12"/>
      <c r="J528" s="12"/>
      <c r="K528" s="68"/>
    </row>
    <row r="529" spans="1:11">
      <c r="A529" s="13"/>
      <c r="B529" s="12"/>
      <c r="C529" s="12"/>
      <c r="D529" s="13"/>
      <c r="E529" s="12"/>
      <c r="F529" s="12"/>
      <c r="G529" s="12"/>
      <c r="H529" s="12"/>
      <c r="I529" s="12"/>
      <c r="J529" s="12"/>
      <c r="K529" s="68"/>
    </row>
    <row r="530" spans="1:11">
      <c r="A530" s="13"/>
      <c r="B530" s="12"/>
      <c r="C530" s="12"/>
      <c r="D530" s="13"/>
      <c r="E530" s="12"/>
      <c r="F530" s="12"/>
      <c r="G530" s="12"/>
      <c r="H530" s="12"/>
      <c r="I530" s="12"/>
      <c r="J530" s="12"/>
      <c r="K530" s="68"/>
    </row>
    <row r="531" spans="1:11">
      <c r="A531" s="13"/>
      <c r="B531" s="12"/>
      <c r="C531" s="12"/>
      <c r="D531" s="13"/>
      <c r="E531" s="12"/>
      <c r="F531" s="12"/>
      <c r="G531" s="12"/>
      <c r="H531" s="12"/>
      <c r="I531" s="12"/>
      <c r="J531" s="12"/>
      <c r="K531" s="68"/>
    </row>
    <row r="532" spans="1:11">
      <c r="A532" s="13"/>
      <c r="B532" s="12"/>
      <c r="C532" s="12"/>
      <c r="D532" s="13"/>
      <c r="E532" s="12"/>
      <c r="F532" s="12"/>
      <c r="G532" s="12"/>
      <c r="H532" s="12"/>
      <c r="I532" s="12"/>
      <c r="J532" s="12"/>
      <c r="K532" s="68"/>
    </row>
    <row r="533" spans="1:11">
      <c r="A533" s="13"/>
      <c r="B533" s="12"/>
      <c r="C533" s="12"/>
      <c r="D533" s="13"/>
      <c r="E533" s="12"/>
      <c r="F533" s="12"/>
      <c r="G533" s="12"/>
      <c r="H533" s="12"/>
      <c r="I533" s="12"/>
      <c r="J533" s="12"/>
      <c r="K533" s="68"/>
    </row>
    <row r="534" spans="1:11">
      <c r="A534" s="13"/>
      <c r="B534" s="12"/>
      <c r="C534" s="12"/>
      <c r="D534" s="13"/>
      <c r="E534" s="12"/>
      <c r="F534" s="12"/>
      <c r="G534" s="12"/>
      <c r="H534" s="12"/>
      <c r="I534" s="12"/>
      <c r="J534" s="12"/>
      <c r="K534" s="68"/>
    </row>
    <row r="535" spans="1:11">
      <c r="A535" s="13"/>
      <c r="B535" s="12"/>
      <c r="C535" s="12"/>
      <c r="D535" s="13"/>
      <c r="E535" s="12"/>
      <c r="F535" s="12"/>
      <c r="G535" s="12"/>
      <c r="H535" s="12"/>
      <c r="I535" s="12"/>
      <c r="J535" s="12"/>
      <c r="K535" s="68"/>
    </row>
    <row r="536" spans="1:11">
      <c r="A536" s="13"/>
      <c r="B536" s="12"/>
      <c r="C536" s="12"/>
      <c r="D536" s="13"/>
      <c r="E536" s="12"/>
      <c r="F536" s="12"/>
      <c r="G536" s="12"/>
      <c r="H536" s="12"/>
      <c r="I536" s="12"/>
      <c r="J536" s="12"/>
      <c r="K536" s="68"/>
    </row>
    <row r="537" spans="1:11">
      <c r="A537" s="13"/>
      <c r="B537" s="12"/>
      <c r="C537" s="12"/>
      <c r="D537" s="13"/>
      <c r="E537" s="12"/>
      <c r="F537" s="12"/>
      <c r="G537" s="12"/>
      <c r="H537" s="12"/>
      <c r="I537" s="12"/>
      <c r="J537" s="12"/>
      <c r="K537" s="68"/>
    </row>
    <row r="538" spans="1:11">
      <c r="A538" s="13"/>
      <c r="B538" s="12"/>
      <c r="C538" s="12"/>
      <c r="D538" s="13"/>
      <c r="E538" s="12"/>
      <c r="F538" s="12"/>
      <c r="G538" s="12"/>
      <c r="H538" s="12"/>
      <c r="I538" s="12"/>
      <c r="J538" s="12"/>
      <c r="K538" s="68"/>
    </row>
    <row r="539" spans="1:11">
      <c r="A539" s="13"/>
      <c r="B539" s="12"/>
      <c r="C539" s="12"/>
      <c r="D539" s="13"/>
      <c r="E539" s="12"/>
      <c r="F539" s="12"/>
      <c r="G539" s="12"/>
      <c r="H539" s="12"/>
      <c r="I539" s="12"/>
      <c r="J539" s="12"/>
      <c r="K539" s="68"/>
    </row>
    <row r="540" spans="1:11">
      <c r="A540" s="13"/>
      <c r="B540" s="12"/>
      <c r="C540" s="12"/>
      <c r="D540" s="13"/>
      <c r="E540" s="12"/>
      <c r="F540" s="12"/>
      <c r="G540" s="12"/>
      <c r="H540" s="12"/>
      <c r="I540" s="12"/>
      <c r="J540" s="12"/>
      <c r="K540" s="68"/>
    </row>
    <row r="541" spans="1:11">
      <c r="A541" s="13"/>
      <c r="B541" s="12"/>
      <c r="C541" s="12"/>
      <c r="D541" s="13"/>
      <c r="E541" s="12"/>
      <c r="F541" s="12"/>
      <c r="G541" s="12"/>
      <c r="H541" s="12"/>
      <c r="I541" s="12"/>
      <c r="J541" s="12"/>
      <c r="K541" s="68"/>
    </row>
    <row r="542" spans="1:11">
      <c r="A542" s="13"/>
      <c r="B542" s="12"/>
      <c r="C542" s="12"/>
      <c r="D542" s="13"/>
      <c r="E542" s="12"/>
      <c r="F542" s="12"/>
      <c r="G542" s="12"/>
      <c r="H542" s="12"/>
      <c r="I542" s="12"/>
      <c r="J542" s="12"/>
      <c r="K542" s="68"/>
    </row>
    <row r="543" spans="1:11">
      <c r="A543" s="13"/>
      <c r="B543" s="12"/>
      <c r="C543" s="12"/>
      <c r="D543" s="13"/>
      <c r="E543" s="12"/>
      <c r="F543" s="12"/>
      <c r="G543" s="12"/>
      <c r="H543" s="12"/>
      <c r="I543" s="12"/>
      <c r="J543" s="12"/>
      <c r="K543" s="68"/>
    </row>
    <row r="544" spans="1:11">
      <c r="A544" s="13"/>
      <c r="B544" s="12"/>
      <c r="C544" s="12"/>
      <c r="D544" s="13"/>
      <c r="E544" s="12"/>
      <c r="F544" s="12"/>
      <c r="G544" s="12"/>
      <c r="H544" s="12"/>
      <c r="I544" s="12"/>
      <c r="J544" s="12"/>
      <c r="K544" s="68"/>
    </row>
    <row r="545" spans="1:11">
      <c r="A545" s="13"/>
      <c r="B545" s="12"/>
      <c r="C545" s="12"/>
      <c r="D545" s="13"/>
      <c r="E545" s="12"/>
      <c r="F545" s="12"/>
      <c r="G545" s="12"/>
      <c r="H545" s="12"/>
      <c r="I545" s="12"/>
      <c r="J545" s="12"/>
      <c r="K545" s="68"/>
    </row>
    <row r="546" spans="1:11">
      <c r="A546" s="13"/>
      <c r="B546" s="12"/>
      <c r="C546" s="12"/>
      <c r="D546" s="13"/>
      <c r="E546" s="12"/>
      <c r="F546" s="12"/>
      <c r="G546" s="12"/>
      <c r="H546" s="12"/>
      <c r="I546" s="12"/>
      <c r="J546" s="12"/>
      <c r="K546" s="68"/>
    </row>
    <row r="547" spans="1:11">
      <c r="A547" s="13"/>
      <c r="B547" s="12"/>
      <c r="C547" s="12"/>
      <c r="D547" s="13"/>
      <c r="E547" s="12"/>
      <c r="F547" s="12"/>
      <c r="G547" s="12"/>
      <c r="H547" s="12"/>
      <c r="I547" s="12"/>
      <c r="J547" s="12"/>
      <c r="K547" s="68"/>
    </row>
    <row r="548" spans="1:11">
      <c r="A548" s="13"/>
      <c r="B548" s="12"/>
      <c r="C548" s="12"/>
      <c r="D548" s="13"/>
      <c r="E548" s="12"/>
      <c r="F548" s="12"/>
      <c r="G548" s="12"/>
      <c r="H548" s="12"/>
      <c r="I548" s="12"/>
      <c r="J548" s="12"/>
      <c r="K548" s="68"/>
    </row>
    <row r="549" spans="1:11">
      <c r="A549" s="13"/>
      <c r="B549" s="12"/>
      <c r="C549" s="12"/>
      <c r="D549" s="13"/>
      <c r="E549" s="12"/>
      <c r="F549" s="12"/>
      <c r="G549" s="12"/>
      <c r="H549" s="12"/>
      <c r="I549" s="12"/>
      <c r="J549" s="12"/>
      <c r="K549" s="68"/>
    </row>
    <row r="550" spans="1:11">
      <c r="A550" s="13"/>
      <c r="B550" s="12"/>
      <c r="C550" s="12"/>
      <c r="D550" s="13"/>
      <c r="E550" s="12"/>
      <c r="F550" s="12"/>
      <c r="G550" s="12"/>
      <c r="H550" s="12"/>
      <c r="I550" s="12"/>
      <c r="J550" s="12"/>
      <c r="K550" s="68"/>
    </row>
    <row r="551" spans="1:11">
      <c r="A551" s="13"/>
      <c r="B551" s="12"/>
      <c r="C551" s="12"/>
      <c r="D551" s="13"/>
      <c r="E551" s="12"/>
      <c r="F551" s="12"/>
      <c r="G551" s="12"/>
      <c r="H551" s="12"/>
      <c r="I551" s="12"/>
      <c r="J551" s="12"/>
      <c r="K551" s="68"/>
    </row>
    <row r="552" spans="1:11">
      <c r="A552" s="13"/>
      <c r="B552" s="12"/>
      <c r="C552" s="12"/>
      <c r="D552" s="13"/>
      <c r="E552" s="12"/>
      <c r="F552" s="12"/>
      <c r="G552" s="12"/>
      <c r="H552" s="12"/>
      <c r="I552" s="12"/>
      <c r="J552" s="12"/>
      <c r="K552" s="68"/>
    </row>
    <row r="553" spans="1:11">
      <c r="A553" s="13"/>
      <c r="B553" s="12"/>
      <c r="C553" s="12"/>
      <c r="D553" s="13"/>
      <c r="E553" s="12"/>
      <c r="F553" s="12"/>
      <c r="G553" s="12"/>
      <c r="H553" s="12"/>
      <c r="I553" s="12"/>
      <c r="J553" s="12"/>
      <c r="K553" s="68"/>
    </row>
    <row r="554" spans="1:11">
      <c r="A554" s="13"/>
      <c r="B554" s="12"/>
      <c r="C554" s="12"/>
      <c r="D554" s="13"/>
      <c r="E554" s="12"/>
      <c r="F554" s="12"/>
      <c r="G554" s="12"/>
      <c r="H554" s="12"/>
      <c r="I554" s="12"/>
      <c r="J554" s="12"/>
      <c r="K554" s="68"/>
    </row>
    <row r="555" spans="1:11">
      <c r="A555" s="13"/>
      <c r="B555" s="12"/>
      <c r="C555" s="12"/>
      <c r="D555" s="13"/>
      <c r="E555" s="12"/>
      <c r="F555" s="12"/>
      <c r="G555" s="12"/>
      <c r="H555" s="12"/>
      <c r="I555" s="12"/>
      <c r="J555" s="12"/>
      <c r="K555" s="68"/>
    </row>
    <row r="556" spans="1:11">
      <c r="A556" s="13"/>
      <c r="B556" s="12"/>
      <c r="C556" s="12"/>
      <c r="D556" s="13"/>
      <c r="E556" s="12"/>
      <c r="F556" s="12"/>
      <c r="G556" s="12"/>
      <c r="H556" s="12"/>
      <c r="I556" s="12"/>
      <c r="J556" s="12"/>
      <c r="K556" s="68"/>
    </row>
    <row r="557" spans="1:11">
      <c r="A557" s="13"/>
      <c r="B557" s="12"/>
      <c r="C557" s="12"/>
      <c r="D557" s="13"/>
      <c r="E557" s="12"/>
      <c r="F557" s="12"/>
      <c r="G557" s="12"/>
      <c r="H557" s="12"/>
      <c r="I557" s="12"/>
      <c r="J557" s="12"/>
      <c r="K557" s="68"/>
    </row>
    <row r="558" spans="1:11">
      <c r="A558" s="13"/>
      <c r="B558" s="12"/>
      <c r="C558" s="12"/>
      <c r="D558" s="13"/>
      <c r="E558" s="12"/>
      <c r="F558" s="12"/>
      <c r="G558" s="12"/>
      <c r="H558" s="12"/>
      <c r="I558" s="12"/>
      <c r="J558" s="12"/>
      <c r="K558" s="68"/>
    </row>
    <row r="559" spans="1:11">
      <c r="A559" s="13"/>
      <c r="B559" s="12"/>
      <c r="C559" s="12"/>
      <c r="D559" s="13"/>
      <c r="E559" s="12"/>
      <c r="F559" s="12"/>
      <c r="G559" s="12"/>
      <c r="H559" s="12"/>
      <c r="I559" s="12"/>
      <c r="J559" s="12"/>
      <c r="K559" s="68"/>
    </row>
    <row r="560" spans="1:11">
      <c r="A560" s="13"/>
      <c r="B560" s="12"/>
      <c r="C560" s="12"/>
      <c r="D560" s="13"/>
      <c r="E560" s="12"/>
      <c r="F560" s="12"/>
      <c r="G560" s="12"/>
      <c r="H560" s="12"/>
      <c r="I560" s="12"/>
      <c r="J560" s="12"/>
      <c r="K560" s="68"/>
    </row>
    <row r="561" spans="1:11">
      <c r="A561" s="13"/>
      <c r="B561" s="12"/>
      <c r="C561" s="12"/>
      <c r="D561" s="13"/>
      <c r="E561" s="12"/>
      <c r="F561" s="12"/>
      <c r="G561" s="12"/>
      <c r="H561" s="12"/>
      <c r="I561" s="12"/>
      <c r="J561" s="12"/>
      <c r="K561" s="68"/>
    </row>
    <row r="562" spans="1:11">
      <c r="A562" s="13"/>
      <c r="B562" s="12"/>
      <c r="C562" s="12"/>
      <c r="D562" s="13"/>
      <c r="E562" s="12"/>
      <c r="F562" s="12"/>
      <c r="G562" s="12"/>
      <c r="H562" s="12"/>
      <c r="I562" s="12"/>
      <c r="J562" s="12"/>
      <c r="K562" s="68"/>
    </row>
    <row r="563" spans="1:11">
      <c r="A563" s="13"/>
      <c r="B563" s="12"/>
      <c r="C563" s="12"/>
      <c r="D563" s="13"/>
      <c r="E563" s="12"/>
      <c r="F563" s="12"/>
      <c r="G563" s="12"/>
      <c r="H563" s="12"/>
      <c r="I563" s="12"/>
      <c r="J563" s="12"/>
      <c r="K563" s="68"/>
    </row>
    <row r="564" spans="1:11">
      <c r="A564" s="13"/>
      <c r="B564" s="12"/>
      <c r="C564" s="12"/>
      <c r="D564" s="13"/>
      <c r="E564" s="12"/>
      <c r="F564" s="12"/>
      <c r="G564" s="12"/>
      <c r="H564" s="12"/>
      <c r="I564" s="12"/>
      <c r="J564" s="12"/>
      <c r="K564" s="68"/>
    </row>
    <row r="565" spans="1:11">
      <c r="A565" s="13"/>
      <c r="B565" s="12"/>
      <c r="C565" s="12"/>
      <c r="D565" s="13"/>
      <c r="E565" s="12"/>
      <c r="F565" s="12"/>
      <c r="G565" s="12"/>
      <c r="H565" s="12"/>
      <c r="I565" s="12"/>
      <c r="J565" s="12"/>
      <c r="K565" s="68"/>
    </row>
    <row r="566" spans="1:11">
      <c r="A566" s="13"/>
      <c r="B566" s="12"/>
      <c r="C566" s="12"/>
      <c r="D566" s="13"/>
      <c r="E566" s="12"/>
      <c r="F566" s="12"/>
      <c r="G566" s="12"/>
      <c r="H566" s="12"/>
      <c r="I566" s="12"/>
      <c r="J566" s="12"/>
      <c r="K566" s="68"/>
    </row>
    <row r="567" spans="1:11">
      <c r="A567" s="13"/>
      <c r="B567" s="12"/>
      <c r="C567" s="12"/>
      <c r="D567" s="13"/>
      <c r="E567" s="12"/>
      <c r="F567" s="12"/>
      <c r="G567" s="12"/>
      <c r="H567" s="12"/>
      <c r="I567" s="12"/>
      <c r="J567" s="12"/>
      <c r="K567" s="68"/>
    </row>
    <row r="568" spans="1:11">
      <c r="A568" s="13"/>
      <c r="B568" s="12"/>
      <c r="C568" s="12"/>
      <c r="D568" s="13"/>
      <c r="E568" s="12"/>
      <c r="F568" s="12"/>
      <c r="G568" s="12"/>
      <c r="H568" s="12"/>
      <c r="I568" s="12"/>
      <c r="J568" s="12"/>
      <c r="K568" s="68"/>
    </row>
    <row r="569" spans="1:11">
      <c r="A569" s="13"/>
      <c r="B569" s="12"/>
      <c r="C569" s="12"/>
      <c r="D569" s="13"/>
      <c r="E569" s="12"/>
      <c r="F569" s="12"/>
      <c r="G569" s="12"/>
      <c r="H569" s="12"/>
      <c r="I569" s="12"/>
      <c r="J569" s="12"/>
      <c r="K569" s="68"/>
    </row>
    <row r="570" spans="1:11">
      <c r="A570" s="13"/>
      <c r="B570" s="12"/>
      <c r="C570" s="12"/>
      <c r="D570" s="13"/>
      <c r="E570" s="12"/>
      <c r="F570" s="12"/>
      <c r="G570" s="12"/>
      <c r="H570" s="12"/>
      <c r="I570" s="12"/>
      <c r="J570" s="12"/>
      <c r="K570" s="68"/>
    </row>
    <row r="571" spans="1:11">
      <c r="A571" s="13"/>
      <c r="B571" s="12"/>
      <c r="C571" s="12"/>
      <c r="D571" s="13"/>
      <c r="E571" s="12"/>
      <c r="F571" s="12"/>
      <c r="G571" s="12"/>
      <c r="H571" s="12"/>
      <c r="I571" s="12"/>
      <c r="J571" s="12"/>
      <c r="K571" s="68"/>
    </row>
    <row r="572" spans="1:11">
      <c r="A572" s="13"/>
      <c r="B572" s="12"/>
      <c r="C572" s="12"/>
      <c r="D572" s="13"/>
      <c r="E572" s="12"/>
      <c r="F572" s="12"/>
      <c r="G572" s="12"/>
      <c r="H572" s="12"/>
      <c r="I572" s="12"/>
      <c r="J572" s="12"/>
      <c r="K572" s="68"/>
    </row>
    <row r="573" spans="1:11">
      <c r="A573" s="13"/>
      <c r="B573" s="12"/>
      <c r="C573" s="12"/>
      <c r="D573" s="13"/>
      <c r="E573" s="12"/>
      <c r="F573" s="12"/>
      <c r="G573" s="12"/>
      <c r="H573" s="12"/>
      <c r="I573" s="12"/>
      <c r="J573" s="12"/>
      <c r="K573" s="68"/>
    </row>
    <row r="574" spans="1:11">
      <c r="A574" s="13"/>
      <c r="B574" s="12"/>
      <c r="C574" s="12"/>
      <c r="D574" s="13"/>
      <c r="E574" s="12"/>
      <c r="F574" s="12"/>
      <c r="G574" s="12"/>
      <c r="H574" s="12"/>
      <c r="I574" s="12"/>
      <c r="J574" s="12"/>
      <c r="K574" s="68"/>
    </row>
    <row r="575" spans="1:11">
      <c r="A575" s="13"/>
      <c r="B575" s="12"/>
      <c r="C575" s="12"/>
      <c r="D575" s="13"/>
      <c r="E575" s="12"/>
      <c r="F575" s="12"/>
      <c r="G575" s="12"/>
      <c r="H575" s="12"/>
      <c r="I575" s="12"/>
      <c r="J575" s="12"/>
      <c r="K575" s="68"/>
    </row>
    <row r="576" spans="1:11">
      <c r="A576" s="13"/>
      <c r="B576" s="12"/>
      <c r="C576" s="12"/>
      <c r="D576" s="13"/>
      <c r="E576" s="12"/>
      <c r="F576" s="12"/>
      <c r="G576" s="12"/>
      <c r="H576" s="12"/>
      <c r="I576" s="12"/>
      <c r="J576" s="12"/>
      <c r="K576" s="68"/>
    </row>
    <row r="577" spans="1:11">
      <c r="A577" s="13"/>
      <c r="B577" s="12"/>
      <c r="C577" s="12"/>
      <c r="D577" s="13"/>
      <c r="E577" s="12"/>
      <c r="F577" s="12"/>
      <c r="G577" s="12"/>
      <c r="H577" s="12"/>
      <c r="I577" s="12"/>
      <c r="J577" s="12"/>
      <c r="K577" s="68"/>
    </row>
    <row r="578" spans="1:11">
      <c r="A578" s="13"/>
      <c r="B578" s="12"/>
      <c r="C578" s="12"/>
      <c r="D578" s="13"/>
      <c r="E578" s="12"/>
      <c r="F578" s="12"/>
      <c r="G578" s="12"/>
      <c r="H578" s="12"/>
      <c r="I578" s="12"/>
      <c r="J578" s="12"/>
      <c r="K578" s="68"/>
    </row>
    <row r="579" spans="1:11">
      <c r="A579" s="13"/>
      <c r="B579" s="12"/>
      <c r="C579" s="12"/>
      <c r="D579" s="13"/>
      <c r="E579" s="12"/>
      <c r="F579" s="12"/>
      <c r="G579" s="12"/>
      <c r="H579" s="12"/>
      <c r="I579" s="12"/>
      <c r="J579" s="12"/>
      <c r="K579" s="68"/>
    </row>
    <row r="580" spans="1:11">
      <c r="A580" s="13"/>
      <c r="B580" s="12"/>
      <c r="C580" s="12"/>
      <c r="D580" s="13"/>
      <c r="E580" s="12"/>
      <c r="F580" s="12"/>
      <c r="G580" s="12"/>
      <c r="H580" s="12"/>
      <c r="I580" s="12"/>
      <c r="J580" s="12"/>
      <c r="K580" s="68"/>
    </row>
    <row r="581" spans="1:11">
      <c r="A581" s="13"/>
      <c r="B581" s="12"/>
      <c r="C581" s="12"/>
      <c r="D581" s="13"/>
      <c r="E581" s="12"/>
      <c r="F581" s="12"/>
      <c r="G581" s="12"/>
      <c r="H581" s="12"/>
      <c r="I581" s="12"/>
      <c r="J581" s="12"/>
      <c r="K581" s="68"/>
    </row>
    <row r="582" spans="1:11">
      <c r="A582" s="13"/>
      <c r="B582" s="12"/>
      <c r="C582" s="12"/>
      <c r="D582" s="13"/>
      <c r="E582" s="12"/>
      <c r="F582" s="12"/>
      <c r="G582" s="12"/>
      <c r="H582" s="12"/>
      <c r="I582" s="12"/>
      <c r="J582" s="12"/>
      <c r="K582" s="68"/>
    </row>
    <row r="583" spans="1:11">
      <c r="A583" s="13"/>
      <c r="B583" s="12"/>
      <c r="C583" s="12"/>
      <c r="D583" s="13"/>
      <c r="E583" s="12"/>
      <c r="F583" s="12"/>
      <c r="G583" s="12"/>
      <c r="H583" s="12"/>
      <c r="I583" s="12"/>
      <c r="J583" s="12"/>
      <c r="K583" s="68"/>
    </row>
    <row r="584" spans="1:11">
      <c r="A584" s="13"/>
      <c r="B584" s="12"/>
      <c r="C584" s="12"/>
      <c r="D584" s="13"/>
      <c r="E584" s="12"/>
      <c r="F584" s="12"/>
      <c r="G584" s="12"/>
      <c r="H584" s="12"/>
      <c r="I584" s="12"/>
      <c r="J584" s="12"/>
      <c r="K584" s="68"/>
    </row>
    <row r="585" spans="1:11">
      <c r="A585" s="13"/>
      <c r="B585" s="12"/>
      <c r="C585" s="12"/>
      <c r="D585" s="13"/>
      <c r="E585" s="12"/>
      <c r="F585" s="12"/>
      <c r="G585" s="12"/>
      <c r="H585" s="12"/>
      <c r="I585" s="12"/>
      <c r="J585" s="12"/>
      <c r="K585" s="68"/>
    </row>
    <row r="586" spans="1:11">
      <c r="A586" s="13"/>
      <c r="B586" s="12"/>
      <c r="C586" s="12"/>
      <c r="D586" s="13"/>
      <c r="E586" s="12"/>
      <c r="F586" s="12"/>
      <c r="G586" s="12"/>
      <c r="H586" s="12"/>
      <c r="I586" s="12"/>
      <c r="J586" s="12"/>
      <c r="K586" s="68"/>
    </row>
    <row r="587" spans="1:11">
      <c r="A587" s="13"/>
      <c r="B587" s="12"/>
      <c r="C587" s="12"/>
      <c r="D587" s="13"/>
      <c r="E587" s="12"/>
      <c r="F587" s="12"/>
      <c r="G587" s="12"/>
      <c r="H587" s="12"/>
      <c r="I587" s="12"/>
      <c r="J587" s="12"/>
      <c r="K587" s="68"/>
    </row>
    <row r="588" spans="1:11">
      <c r="A588" s="13"/>
      <c r="B588" s="12"/>
      <c r="C588" s="12"/>
      <c r="D588" s="13"/>
      <c r="E588" s="12"/>
      <c r="F588" s="12"/>
      <c r="G588" s="12"/>
      <c r="H588" s="12"/>
      <c r="I588" s="12"/>
      <c r="J588" s="12"/>
      <c r="K588" s="68"/>
    </row>
    <row r="589" spans="1:11">
      <c r="A589" s="13"/>
      <c r="B589" s="12"/>
      <c r="C589" s="12"/>
      <c r="D589" s="13"/>
      <c r="E589" s="12"/>
      <c r="F589" s="12"/>
      <c r="G589" s="12"/>
      <c r="H589" s="12"/>
      <c r="I589" s="12"/>
      <c r="J589" s="12"/>
      <c r="K589" s="68"/>
    </row>
    <row r="590" spans="1:11">
      <c r="A590" s="13"/>
      <c r="B590" s="12"/>
      <c r="C590" s="12"/>
      <c r="D590" s="13"/>
      <c r="E590" s="12"/>
      <c r="F590" s="12"/>
      <c r="G590" s="12"/>
      <c r="H590" s="12"/>
      <c r="I590" s="12"/>
      <c r="J590" s="12"/>
      <c r="K590" s="68"/>
    </row>
    <row r="591" spans="1:11">
      <c r="A591" s="13"/>
      <c r="B591" s="12"/>
      <c r="C591" s="12"/>
      <c r="D591" s="13"/>
      <c r="E591" s="12"/>
      <c r="F591" s="12"/>
      <c r="G591" s="12"/>
      <c r="H591" s="12"/>
      <c r="I591" s="12"/>
      <c r="J591" s="12"/>
      <c r="K591" s="68"/>
    </row>
    <row r="592" spans="1:11">
      <c r="A592" s="13"/>
      <c r="B592" s="12"/>
      <c r="C592" s="12"/>
      <c r="D592" s="13"/>
      <c r="E592" s="12"/>
      <c r="F592" s="12"/>
      <c r="G592" s="12"/>
      <c r="H592" s="12"/>
      <c r="I592" s="12"/>
      <c r="J592" s="12"/>
      <c r="K592" s="68"/>
    </row>
    <row r="593" spans="1:11">
      <c r="A593" s="13"/>
      <c r="B593" s="12"/>
      <c r="C593" s="12"/>
      <c r="D593" s="13"/>
      <c r="E593" s="12"/>
      <c r="F593" s="12"/>
      <c r="G593" s="12"/>
      <c r="H593" s="12"/>
      <c r="I593" s="12"/>
      <c r="J593" s="12"/>
      <c r="K593" s="68"/>
    </row>
    <row r="594" spans="1:11">
      <c r="A594" s="13"/>
      <c r="B594" s="12"/>
      <c r="C594" s="12"/>
      <c r="D594" s="13"/>
      <c r="E594" s="12"/>
      <c r="F594" s="12"/>
      <c r="G594" s="12"/>
      <c r="H594" s="12"/>
      <c r="I594" s="12"/>
      <c r="J594" s="12"/>
      <c r="K594" s="68"/>
    </row>
    <row r="595" spans="1:11">
      <c r="A595" s="13"/>
      <c r="B595" s="12"/>
      <c r="C595" s="12"/>
      <c r="D595" s="13"/>
      <c r="E595" s="12"/>
      <c r="F595" s="12"/>
      <c r="G595" s="12"/>
      <c r="H595" s="12"/>
      <c r="I595" s="12"/>
      <c r="J595" s="12"/>
      <c r="K595" s="68"/>
    </row>
    <row r="596" spans="1:11">
      <c r="A596" s="13"/>
      <c r="B596" s="12"/>
      <c r="C596" s="12"/>
      <c r="D596" s="13"/>
      <c r="E596" s="12"/>
      <c r="F596" s="12"/>
      <c r="G596" s="12"/>
      <c r="H596" s="12"/>
      <c r="I596" s="12"/>
      <c r="J596" s="12"/>
      <c r="K596" s="68"/>
    </row>
    <row r="597" spans="1:11">
      <c r="A597" s="13"/>
      <c r="B597" s="12"/>
      <c r="C597" s="12"/>
      <c r="D597" s="13"/>
      <c r="E597" s="12"/>
      <c r="F597" s="12"/>
      <c r="G597" s="12"/>
      <c r="H597" s="12"/>
      <c r="I597" s="12"/>
      <c r="J597" s="12"/>
      <c r="K597" s="68"/>
    </row>
    <row r="598" spans="1:11">
      <c r="A598" s="13"/>
      <c r="B598" s="12"/>
      <c r="C598" s="12"/>
      <c r="D598" s="13"/>
      <c r="E598" s="12"/>
      <c r="F598" s="12"/>
      <c r="G598" s="12"/>
      <c r="H598" s="12"/>
      <c r="I598" s="12"/>
      <c r="J598" s="12"/>
      <c r="K598" s="68"/>
    </row>
    <row r="599" spans="1:11">
      <c r="A599" s="13"/>
      <c r="B599" s="12"/>
      <c r="C599" s="12"/>
      <c r="D599" s="13"/>
      <c r="E599" s="12"/>
      <c r="F599" s="12"/>
      <c r="G599" s="12"/>
      <c r="H599" s="12"/>
      <c r="I599" s="12"/>
      <c r="J599" s="12"/>
      <c r="K599" s="68"/>
    </row>
    <row r="600" spans="1:11">
      <c r="A600" s="13"/>
      <c r="B600" s="12"/>
      <c r="C600" s="12"/>
      <c r="D600" s="13"/>
      <c r="E600" s="12"/>
      <c r="F600" s="12"/>
      <c r="G600" s="12"/>
      <c r="H600" s="12"/>
      <c r="I600" s="12"/>
      <c r="J600" s="12"/>
      <c r="K600" s="68"/>
    </row>
    <row r="601" spans="1:11">
      <c r="A601" s="13"/>
      <c r="B601" s="12"/>
      <c r="C601" s="12"/>
      <c r="D601" s="13"/>
      <c r="E601" s="12"/>
      <c r="F601" s="12"/>
      <c r="G601" s="12"/>
      <c r="H601" s="12"/>
      <c r="I601" s="12"/>
      <c r="J601" s="12"/>
      <c r="K601" s="68"/>
    </row>
    <row r="602" spans="1:11">
      <c r="A602" s="13"/>
      <c r="B602" s="12"/>
      <c r="C602" s="12"/>
      <c r="D602" s="13"/>
      <c r="E602" s="12"/>
      <c r="F602" s="12"/>
      <c r="G602" s="12"/>
      <c r="H602" s="12"/>
      <c r="I602" s="12"/>
      <c r="J602" s="12"/>
      <c r="K602" s="68"/>
    </row>
    <row r="603" spans="1:11">
      <c r="A603" s="13"/>
      <c r="B603" s="12"/>
      <c r="C603" s="12"/>
      <c r="D603" s="13"/>
      <c r="E603" s="12"/>
      <c r="F603" s="12"/>
      <c r="G603" s="12"/>
      <c r="H603" s="12"/>
      <c r="I603" s="12"/>
      <c r="J603" s="12"/>
      <c r="K603" s="68"/>
    </row>
    <row r="604" spans="1:11">
      <c r="A604" s="13"/>
      <c r="B604" s="12"/>
      <c r="C604" s="12"/>
      <c r="D604" s="13"/>
      <c r="E604" s="12"/>
      <c r="F604" s="12"/>
      <c r="G604" s="12"/>
      <c r="H604" s="12"/>
      <c r="I604" s="12"/>
      <c r="J604" s="12"/>
      <c r="K604" s="68"/>
    </row>
    <row r="605" spans="1:11">
      <c r="A605" s="13"/>
      <c r="B605" s="12"/>
      <c r="C605" s="12"/>
      <c r="D605" s="13"/>
      <c r="E605" s="12"/>
      <c r="F605" s="12"/>
      <c r="G605" s="12"/>
      <c r="H605" s="12"/>
      <c r="I605" s="12"/>
      <c r="J605" s="12"/>
      <c r="K605" s="68"/>
    </row>
    <row r="606" spans="1:11">
      <c r="A606" s="13"/>
      <c r="B606" s="12"/>
      <c r="C606" s="12"/>
      <c r="D606" s="13"/>
      <c r="E606" s="12"/>
      <c r="F606" s="12"/>
      <c r="G606" s="12"/>
      <c r="H606" s="12"/>
      <c r="I606" s="12"/>
      <c r="J606" s="12"/>
      <c r="K606" s="68"/>
    </row>
    <row r="607" spans="1:11">
      <c r="A607" s="13"/>
      <c r="B607" s="12"/>
      <c r="C607" s="12"/>
      <c r="D607" s="13"/>
      <c r="E607" s="12"/>
      <c r="F607" s="12"/>
      <c r="G607" s="12"/>
      <c r="H607" s="12"/>
      <c r="I607" s="12"/>
      <c r="J607" s="12"/>
      <c r="K607" s="68"/>
    </row>
    <row r="608" spans="1:11">
      <c r="A608" s="13"/>
      <c r="B608" s="12"/>
      <c r="C608" s="12"/>
      <c r="D608" s="13"/>
      <c r="E608" s="12"/>
      <c r="F608" s="12"/>
      <c r="G608" s="12"/>
      <c r="H608" s="12"/>
      <c r="I608" s="12"/>
      <c r="J608" s="12"/>
      <c r="K608" s="68"/>
    </row>
    <row r="609" spans="1:11">
      <c r="A609" s="13"/>
      <c r="B609" s="12"/>
      <c r="C609" s="12"/>
      <c r="D609" s="13"/>
      <c r="E609" s="12"/>
      <c r="F609" s="12"/>
      <c r="G609" s="12"/>
      <c r="H609" s="12"/>
      <c r="I609" s="12"/>
      <c r="J609" s="12"/>
      <c r="K609" s="68"/>
    </row>
    <row r="610" spans="1:11">
      <c r="A610" s="13"/>
      <c r="B610" s="12"/>
      <c r="C610" s="12"/>
      <c r="D610" s="13"/>
      <c r="E610" s="12"/>
      <c r="F610" s="12"/>
      <c r="G610" s="12"/>
      <c r="H610" s="12"/>
      <c r="I610" s="12"/>
      <c r="J610" s="12"/>
      <c r="K610" s="68"/>
    </row>
    <row r="611" spans="1:11">
      <c r="A611" s="13"/>
      <c r="B611" s="12"/>
      <c r="C611" s="12"/>
      <c r="D611" s="13"/>
      <c r="E611" s="12"/>
      <c r="F611" s="12"/>
      <c r="G611" s="12"/>
      <c r="H611" s="12"/>
      <c r="I611" s="12"/>
      <c r="J611" s="12"/>
      <c r="K611" s="68"/>
    </row>
    <row r="612" spans="1:11">
      <c r="A612" s="13"/>
      <c r="B612" s="12"/>
      <c r="C612" s="12"/>
      <c r="D612" s="13"/>
      <c r="E612" s="12"/>
      <c r="F612" s="12"/>
      <c r="G612" s="12"/>
      <c r="H612" s="12"/>
      <c r="I612" s="12"/>
      <c r="J612" s="12"/>
      <c r="K612" s="68"/>
    </row>
    <row r="613" spans="1:11">
      <c r="A613" s="13"/>
      <c r="B613" s="12"/>
      <c r="C613" s="12"/>
      <c r="D613" s="13"/>
      <c r="E613" s="12"/>
      <c r="F613" s="12"/>
      <c r="G613" s="12"/>
      <c r="H613" s="12"/>
      <c r="I613" s="12"/>
      <c r="J613" s="12"/>
      <c r="K613" s="68"/>
    </row>
    <row r="614" spans="1:11">
      <c r="A614" s="13"/>
      <c r="B614" s="12"/>
      <c r="C614" s="12"/>
      <c r="D614" s="13"/>
      <c r="E614" s="12"/>
      <c r="F614" s="12"/>
      <c r="G614" s="12"/>
      <c r="H614" s="12"/>
      <c r="I614" s="12"/>
      <c r="J614" s="12"/>
      <c r="K614" s="68"/>
    </row>
    <row r="615" spans="1:11">
      <c r="A615" s="13"/>
      <c r="B615" s="12"/>
      <c r="C615" s="12"/>
      <c r="D615" s="13"/>
      <c r="E615" s="12"/>
      <c r="F615" s="12"/>
      <c r="G615" s="12"/>
      <c r="H615" s="12"/>
      <c r="I615" s="12"/>
      <c r="J615" s="12"/>
      <c r="K615" s="68"/>
    </row>
    <row r="616" spans="1:11">
      <c r="A616" s="13"/>
      <c r="B616" s="12"/>
      <c r="C616" s="12"/>
      <c r="D616" s="13"/>
      <c r="E616" s="12"/>
      <c r="F616" s="12"/>
      <c r="G616" s="12"/>
      <c r="H616" s="12"/>
      <c r="I616" s="12"/>
      <c r="J616" s="12"/>
      <c r="K616" s="68"/>
    </row>
    <row r="617" spans="1:11">
      <c r="A617" s="13"/>
      <c r="B617" s="12"/>
      <c r="C617" s="12"/>
      <c r="D617" s="13"/>
      <c r="E617" s="12"/>
      <c r="F617" s="12"/>
      <c r="G617" s="12"/>
      <c r="H617" s="12"/>
      <c r="I617" s="12"/>
      <c r="J617" s="12"/>
      <c r="K617" s="68"/>
    </row>
    <row r="618" spans="1:11">
      <c r="A618" s="13"/>
      <c r="B618" s="12"/>
      <c r="C618" s="12"/>
      <c r="D618" s="13"/>
      <c r="E618" s="12"/>
      <c r="F618" s="12"/>
      <c r="G618" s="12"/>
      <c r="H618" s="12"/>
      <c r="I618" s="12"/>
      <c r="J618" s="12"/>
      <c r="K618" s="68"/>
    </row>
    <row r="619" spans="1:11">
      <c r="A619" s="13"/>
      <c r="B619" s="12"/>
      <c r="C619" s="12"/>
      <c r="D619" s="13"/>
      <c r="E619" s="12"/>
      <c r="F619" s="12"/>
      <c r="G619" s="12"/>
      <c r="H619" s="12"/>
      <c r="I619" s="12"/>
      <c r="J619" s="12"/>
      <c r="K619" s="68"/>
    </row>
    <row r="620" spans="1:11">
      <c r="A620" s="13"/>
      <c r="B620" s="12"/>
      <c r="C620" s="12"/>
      <c r="D620" s="13"/>
      <c r="E620" s="12"/>
      <c r="F620" s="12"/>
      <c r="G620" s="12"/>
      <c r="H620" s="12"/>
      <c r="I620" s="12"/>
      <c r="J620" s="12"/>
      <c r="K620" s="68"/>
    </row>
    <row r="621" spans="1:11">
      <c r="A621" s="13"/>
      <c r="B621" s="12"/>
      <c r="C621" s="12"/>
      <c r="D621" s="13"/>
      <c r="E621" s="12"/>
      <c r="F621" s="12"/>
      <c r="G621" s="12"/>
      <c r="H621" s="12"/>
      <c r="I621" s="12"/>
      <c r="J621" s="12"/>
      <c r="K621" s="68"/>
    </row>
    <row r="622" spans="1:11">
      <c r="A622" s="13"/>
      <c r="B622" s="12"/>
      <c r="C622" s="12"/>
      <c r="D622" s="13"/>
      <c r="E622" s="12"/>
      <c r="F622" s="12"/>
      <c r="G622" s="12"/>
      <c r="H622" s="12"/>
      <c r="I622" s="12"/>
      <c r="J622" s="12"/>
      <c r="K622" s="68"/>
    </row>
    <row r="623" spans="1:11">
      <c r="A623" s="13"/>
      <c r="B623" s="12"/>
      <c r="C623" s="12"/>
      <c r="D623" s="13"/>
      <c r="E623" s="12"/>
      <c r="F623" s="12"/>
      <c r="G623" s="12"/>
      <c r="H623" s="12"/>
      <c r="I623" s="12"/>
      <c r="J623" s="12"/>
      <c r="K623" s="68"/>
    </row>
    <row r="624" spans="1:11">
      <c r="A624" s="13"/>
      <c r="B624" s="12"/>
      <c r="C624" s="12"/>
      <c r="D624" s="13"/>
      <c r="E624" s="12"/>
      <c r="F624" s="12"/>
      <c r="G624" s="12"/>
      <c r="H624" s="12"/>
      <c r="I624" s="12"/>
      <c r="J624" s="12"/>
      <c r="K624" s="68"/>
    </row>
    <row r="625" spans="1:11">
      <c r="A625" s="13"/>
      <c r="B625" s="12"/>
      <c r="C625" s="12"/>
      <c r="D625" s="13"/>
      <c r="E625" s="12"/>
      <c r="F625" s="12"/>
      <c r="G625" s="12"/>
      <c r="H625" s="12"/>
      <c r="I625" s="12"/>
      <c r="J625" s="12"/>
      <c r="K625" s="68"/>
    </row>
    <row r="626" spans="1:11">
      <c r="A626" s="13"/>
      <c r="B626" s="12"/>
      <c r="C626" s="12"/>
      <c r="D626" s="13"/>
      <c r="E626" s="12"/>
      <c r="F626" s="12"/>
      <c r="G626" s="12"/>
      <c r="H626" s="12"/>
      <c r="I626" s="12"/>
      <c r="J626" s="12"/>
      <c r="K626" s="68"/>
    </row>
    <row r="627" spans="1:11">
      <c r="A627" s="13"/>
      <c r="B627" s="12"/>
      <c r="C627" s="12"/>
      <c r="D627" s="13"/>
      <c r="E627" s="12"/>
      <c r="F627" s="12"/>
      <c r="G627" s="12"/>
      <c r="H627" s="12"/>
      <c r="I627" s="12"/>
      <c r="J627" s="12"/>
      <c r="K627" s="68"/>
    </row>
    <row r="628" spans="1:11">
      <c r="A628" s="13"/>
      <c r="B628" s="12"/>
      <c r="C628" s="12"/>
      <c r="D628" s="13"/>
      <c r="E628" s="12"/>
      <c r="F628" s="12"/>
      <c r="G628" s="12"/>
      <c r="H628" s="12"/>
      <c r="I628" s="12"/>
      <c r="J628" s="12"/>
      <c r="K628" s="68"/>
    </row>
    <row r="629" spans="1:11">
      <c r="A629" s="13"/>
      <c r="B629" s="12"/>
      <c r="C629" s="12"/>
      <c r="D629" s="13"/>
      <c r="E629" s="12"/>
      <c r="F629" s="12"/>
      <c r="G629" s="12"/>
      <c r="H629" s="12"/>
      <c r="I629" s="12"/>
      <c r="J629" s="12"/>
      <c r="K629" s="68"/>
    </row>
    <row r="630" spans="1:11">
      <c r="A630" s="13"/>
      <c r="B630" s="12"/>
      <c r="C630" s="12"/>
      <c r="D630" s="13"/>
      <c r="E630" s="12"/>
      <c r="F630" s="12"/>
      <c r="G630" s="12"/>
      <c r="H630" s="12"/>
      <c r="I630" s="12"/>
      <c r="J630" s="12"/>
      <c r="K630" s="68"/>
    </row>
    <row r="631" spans="1:11">
      <c r="A631" s="13"/>
      <c r="B631" s="12"/>
      <c r="C631" s="12"/>
      <c r="D631" s="13"/>
      <c r="E631" s="12"/>
      <c r="F631" s="12"/>
      <c r="G631" s="12"/>
      <c r="H631" s="12"/>
      <c r="I631" s="12"/>
      <c r="J631" s="12"/>
      <c r="K631" s="68"/>
    </row>
    <row r="632" spans="1:11">
      <c r="A632" s="13"/>
      <c r="B632" s="12"/>
      <c r="C632" s="12"/>
      <c r="D632" s="13"/>
      <c r="E632" s="12"/>
      <c r="F632" s="12"/>
      <c r="G632" s="12"/>
      <c r="H632" s="12"/>
      <c r="I632" s="12"/>
      <c r="J632" s="12"/>
      <c r="K632" s="68"/>
    </row>
    <row r="633" spans="1:11">
      <c r="A633" s="13"/>
      <c r="B633" s="12"/>
      <c r="C633" s="12"/>
      <c r="D633" s="13"/>
      <c r="E633" s="12"/>
      <c r="F633" s="12"/>
      <c r="G633" s="12"/>
      <c r="H633" s="12"/>
      <c r="I633" s="12"/>
      <c r="J633" s="12"/>
      <c r="K633" s="68"/>
    </row>
    <row r="634" spans="1:11">
      <c r="A634" s="13"/>
      <c r="B634" s="12"/>
      <c r="C634" s="12"/>
      <c r="D634" s="13"/>
      <c r="E634" s="12"/>
      <c r="F634" s="12"/>
      <c r="G634" s="12"/>
      <c r="H634" s="12"/>
      <c r="I634" s="12"/>
      <c r="J634" s="12"/>
      <c r="K634" s="68"/>
    </row>
    <row r="635" spans="1:11">
      <c r="A635" s="13"/>
      <c r="B635" s="12"/>
      <c r="C635" s="12"/>
      <c r="D635" s="13"/>
      <c r="E635" s="12"/>
      <c r="F635" s="12"/>
      <c r="G635" s="12"/>
      <c r="H635" s="12"/>
      <c r="I635" s="12"/>
      <c r="J635" s="12"/>
      <c r="K635" s="68"/>
    </row>
    <row r="636" spans="1:11">
      <c r="A636" s="13"/>
      <c r="B636" s="12"/>
      <c r="C636" s="12"/>
      <c r="D636" s="13"/>
      <c r="E636" s="12"/>
      <c r="F636" s="12"/>
      <c r="G636" s="12"/>
      <c r="H636" s="12"/>
      <c r="I636" s="12"/>
      <c r="J636" s="12"/>
      <c r="K636" s="68"/>
    </row>
    <row r="637" spans="1:11">
      <c r="A637" s="13"/>
      <c r="B637" s="12"/>
      <c r="C637" s="12"/>
      <c r="D637" s="13"/>
      <c r="E637" s="12"/>
      <c r="F637" s="12"/>
      <c r="G637" s="12"/>
      <c r="H637" s="12"/>
      <c r="I637" s="12"/>
      <c r="J637" s="12"/>
      <c r="K637" s="68"/>
    </row>
    <row r="638" spans="1:11">
      <c r="A638" s="13"/>
      <c r="B638" s="12"/>
      <c r="C638" s="12"/>
      <c r="D638" s="13"/>
      <c r="E638" s="12"/>
      <c r="F638" s="12"/>
      <c r="G638" s="12"/>
      <c r="H638" s="12"/>
      <c r="I638" s="12"/>
      <c r="J638" s="12"/>
      <c r="K638" s="68"/>
    </row>
    <row r="639" spans="1:11">
      <c r="A639" s="13"/>
      <c r="B639" s="12"/>
      <c r="C639" s="12"/>
      <c r="D639" s="13"/>
      <c r="E639" s="12"/>
      <c r="F639" s="12"/>
      <c r="G639" s="12"/>
      <c r="H639" s="12"/>
      <c r="I639" s="12"/>
      <c r="J639" s="12"/>
      <c r="K639" s="68"/>
    </row>
    <row r="640" spans="1:11">
      <c r="A640" s="13"/>
      <c r="B640" s="12"/>
      <c r="C640" s="12"/>
      <c r="D640" s="13"/>
      <c r="E640" s="12"/>
      <c r="F640" s="12"/>
      <c r="G640" s="12"/>
      <c r="H640" s="12"/>
      <c r="I640" s="12"/>
      <c r="J640" s="12"/>
      <c r="K640" s="68"/>
    </row>
    <row r="641" spans="1:11">
      <c r="A641" s="13"/>
      <c r="B641" s="12"/>
      <c r="C641" s="12"/>
      <c r="D641" s="13"/>
      <c r="E641" s="12"/>
      <c r="F641" s="12"/>
      <c r="G641" s="12"/>
      <c r="H641" s="12"/>
      <c r="I641" s="12"/>
      <c r="J641" s="12"/>
      <c r="K641" s="68"/>
    </row>
    <row r="642" spans="1:11">
      <c r="A642" s="13"/>
      <c r="B642" s="12"/>
      <c r="C642" s="12"/>
      <c r="D642" s="13"/>
      <c r="E642" s="12"/>
      <c r="F642" s="12"/>
      <c r="G642" s="12"/>
      <c r="H642" s="12"/>
      <c r="I642" s="12"/>
      <c r="J642" s="12"/>
      <c r="K642" s="68"/>
    </row>
    <row r="643" spans="1:11">
      <c r="A643" s="13"/>
      <c r="B643" s="12"/>
      <c r="C643" s="12"/>
      <c r="D643" s="13"/>
      <c r="E643" s="12"/>
      <c r="F643" s="12"/>
      <c r="G643" s="12"/>
      <c r="H643" s="12"/>
      <c r="I643" s="12"/>
      <c r="J643" s="12"/>
      <c r="K643" s="68"/>
    </row>
    <row r="644" spans="1:11">
      <c r="A644" s="13"/>
      <c r="B644" s="12"/>
      <c r="C644" s="12"/>
      <c r="D644" s="13"/>
      <c r="E644" s="12"/>
      <c r="F644" s="12"/>
      <c r="G644" s="12"/>
      <c r="H644" s="12"/>
      <c r="I644" s="12"/>
      <c r="J644" s="12"/>
      <c r="K644" s="68"/>
    </row>
    <row r="645" spans="1:11">
      <c r="A645" s="13"/>
      <c r="B645" s="12"/>
      <c r="C645" s="12"/>
      <c r="D645" s="13"/>
      <c r="E645" s="12"/>
      <c r="F645" s="12"/>
      <c r="G645" s="12"/>
      <c r="H645" s="12"/>
      <c r="I645" s="12"/>
      <c r="J645" s="12"/>
      <c r="K645" s="68"/>
    </row>
    <row r="646" spans="1:11">
      <c r="A646" s="13"/>
      <c r="B646" s="12"/>
      <c r="C646" s="12"/>
      <c r="D646" s="13"/>
      <c r="E646" s="12"/>
      <c r="F646" s="12"/>
      <c r="G646" s="12"/>
      <c r="H646" s="12"/>
      <c r="I646" s="12"/>
      <c r="J646" s="12"/>
      <c r="K646" s="68"/>
    </row>
    <row r="647" spans="1:11">
      <c r="A647" s="13"/>
      <c r="B647" s="12"/>
      <c r="C647" s="12"/>
      <c r="D647" s="13"/>
      <c r="E647" s="12"/>
      <c r="F647" s="12"/>
      <c r="G647" s="12"/>
      <c r="H647" s="12"/>
      <c r="I647" s="12"/>
      <c r="J647" s="12"/>
      <c r="K647" s="68"/>
    </row>
    <row r="648" spans="1:11">
      <c r="A648" s="13"/>
      <c r="B648" s="12"/>
      <c r="C648" s="12"/>
      <c r="D648" s="13"/>
      <c r="E648" s="12"/>
      <c r="F648" s="12"/>
      <c r="G648" s="12"/>
      <c r="H648" s="12"/>
      <c r="I648" s="12"/>
      <c r="J648" s="12"/>
      <c r="K648" s="68"/>
    </row>
    <row r="649" spans="1:11">
      <c r="A649" s="13"/>
      <c r="B649" s="12"/>
      <c r="C649" s="12"/>
      <c r="D649" s="13"/>
      <c r="E649" s="12"/>
      <c r="F649" s="12"/>
      <c r="G649" s="12"/>
      <c r="H649" s="12"/>
      <c r="I649" s="12"/>
      <c r="J649" s="12"/>
      <c r="K649" s="68"/>
    </row>
    <row r="650" spans="1:11">
      <c r="A650" s="13"/>
      <c r="B650" s="12"/>
      <c r="C650" s="12"/>
      <c r="D650" s="13"/>
      <c r="E650" s="12"/>
      <c r="F650" s="12"/>
      <c r="G650" s="12"/>
      <c r="H650" s="12"/>
      <c r="I650" s="12"/>
      <c r="J650" s="12"/>
      <c r="K650" s="68"/>
    </row>
    <row r="651" spans="1:11">
      <c r="A651" s="13"/>
      <c r="B651" s="12"/>
      <c r="C651" s="12"/>
      <c r="D651" s="13"/>
      <c r="E651" s="12"/>
      <c r="F651" s="12"/>
      <c r="G651" s="12"/>
      <c r="H651" s="12"/>
      <c r="I651" s="12"/>
      <c r="J651" s="12"/>
      <c r="K651" s="68"/>
    </row>
    <row r="652" spans="1:11">
      <c r="A652" s="13"/>
      <c r="B652" s="12"/>
      <c r="C652" s="12"/>
      <c r="D652" s="13"/>
      <c r="E652" s="12"/>
      <c r="F652" s="12"/>
      <c r="G652" s="12"/>
      <c r="H652" s="12"/>
      <c r="I652" s="12"/>
      <c r="J652" s="12"/>
      <c r="K652" s="68"/>
    </row>
    <row r="653" spans="1:11">
      <c r="A653" s="13"/>
      <c r="B653" s="12"/>
      <c r="C653" s="12"/>
      <c r="D653" s="13"/>
      <c r="E653" s="12"/>
      <c r="F653" s="12"/>
      <c r="G653" s="12"/>
      <c r="H653" s="12"/>
      <c r="I653" s="12"/>
      <c r="J653" s="12"/>
      <c r="K653" s="68"/>
    </row>
    <row r="654" spans="1:11">
      <c r="A654" s="13"/>
      <c r="B654" s="12"/>
      <c r="C654" s="12"/>
      <c r="D654" s="13"/>
      <c r="E654" s="12"/>
      <c r="F654" s="12"/>
      <c r="G654" s="12"/>
      <c r="H654" s="12"/>
      <c r="I654" s="12"/>
      <c r="J654" s="12"/>
      <c r="K654" s="68"/>
    </row>
    <row r="655" spans="1:11">
      <c r="A655" s="13"/>
      <c r="B655" s="12"/>
      <c r="C655" s="12"/>
      <c r="D655" s="13"/>
      <c r="E655" s="12"/>
      <c r="F655" s="12"/>
      <c r="G655" s="12"/>
      <c r="H655" s="12"/>
      <c r="I655" s="12"/>
      <c r="J655" s="12"/>
      <c r="K655" s="68"/>
    </row>
    <row r="656" spans="1:11">
      <c r="A656" s="13"/>
      <c r="B656" s="12"/>
      <c r="C656" s="12"/>
      <c r="D656" s="13"/>
      <c r="E656" s="12"/>
      <c r="F656" s="12"/>
      <c r="G656" s="12"/>
      <c r="H656" s="12"/>
      <c r="I656" s="12"/>
      <c r="J656" s="12"/>
      <c r="K656" s="68"/>
    </row>
    <row r="657" spans="1:11">
      <c r="A657" s="13"/>
      <c r="B657" s="12"/>
      <c r="C657" s="12"/>
      <c r="D657" s="13"/>
      <c r="E657" s="12"/>
      <c r="F657" s="12"/>
      <c r="G657" s="12"/>
      <c r="H657" s="12"/>
      <c r="I657" s="12"/>
      <c r="J657" s="12"/>
      <c r="K657" s="68"/>
    </row>
    <row r="658" spans="1:11">
      <c r="A658" s="13"/>
      <c r="B658" s="12"/>
      <c r="C658" s="12"/>
      <c r="D658" s="13"/>
      <c r="E658" s="12"/>
      <c r="F658" s="12"/>
      <c r="G658" s="12"/>
      <c r="H658" s="12"/>
      <c r="I658" s="12"/>
      <c r="J658" s="12"/>
      <c r="K658" s="68"/>
    </row>
    <row r="659" spans="1:11">
      <c r="A659" s="13"/>
      <c r="B659" s="12"/>
      <c r="C659" s="12"/>
      <c r="D659" s="13"/>
      <c r="E659" s="12"/>
      <c r="F659" s="12"/>
      <c r="G659" s="12"/>
      <c r="H659" s="12"/>
      <c r="I659" s="12"/>
      <c r="J659" s="12"/>
      <c r="K659" s="68"/>
    </row>
    <row r="660" spans="1:11">
      <c r="A660" s="13"/>
      <c r="B660" s="12"/>
      <c r="C660" s="12"/>
      <c r="D660" s="13"/>
      <c r="E660" s="12"/>
      <c r="F660" s="12"/>
      <c r="G660" s="12"/>
      <c r="H660" s="12"/>
      <c r="I660" s="12"/>
      <c r="J660" s="12"/>
      <c r="K660" s="68"/>
    </row>
    <row r="661" spans="1:11">
      <c r="A661" s="13"/>
      <c r="B661" s="12"/>
      <c r="C661" s="12"/>
      <c r="D661" s="13"/>
      <c r="E661" s="12"/>
      <c r="F661" s="12"/>
      <c r="G661" s="12"/>
      <c r="H661" s="12"/>
      <c r="I661" s="12"/>
      <c r="J661" s="12"/>
      <c r="K661" s="68"/>
    </row>
    <row r="662" spans="1:11">
      <c r="A662" s="13"/>
      <c r="B662" s="12"/>
      <c r="C662" s="12"/>
      <c r="D662" s="13"/>
      <c r="E662" s="12"/>
      <c r="F662" s="12"/>
      <c r="G662" s="12"/>
      <c r="H662" s="12"/>
      <c r="I662" s="12"/>
      <c r="J662" s="12"/>
      <c r="K662" s="68"/>
    </row>
    <row r="663" spans="1:11">
      <c r="A663" s="13"/>
      <c r="B663" s="12"/>
      <c r="C663" s="12"/>
      <c r="D663" s="13"/>
      <c r="E663" s="12"/>
      <c r="F663" s="12"/>
      <c r="G663" s="12"/>
      <c r="H663" s="12"/>
      <c r="I663" s="12"/>
      <c r="J663" s="12"/>
      <c r="K663" s="68"/>
    </row>
    <row r="664" spans="1:11">
      <c r="A664" s="13"/>
      <c r="B664" s="12"/>
      <c r="C664" s="12"/>
      <c r="D664" s="13"/>
      <c r="E664" s="12"/>
      <c r="F664" s="12"/>
      <c r="G664" s="12"/>
      <c r="H664" s="12"/>
      <c r="I664" s="12"/>
      <c r="J664" s="12"/>
      <c r="K664" s="68"/>
    </row>
    <row r="665" spans="1:11">
      <c r="A665" s="13"/>
      <c r="B665" s="12"/>
      <c r="C665" s="12"/>
      <c r="D665" s="13"/>
      <c r="E665" s="12"/>
      <c r="F665" s="12"/>
      <c r="G665" s="12"/>
      <c r="H665" s="12"/>
      <c r="I665" s="12"/>
      <c r="J665" s="12"/>
      <c r="K665" s="68"/>
    </row>
    <row r="666" spans="1:11">
      <c r="A666" s="13"/>
      <c r="B666" s="12"/>
      <c r="C666" s="12"/>
      <c r="D666" s="13"/>
      <c r="E666" s="12"/>
      <c r="F666" s="12"/>
      <c r="G666" s="12"/>
      <c r="H666" s="12"/>
      <c r="I666" s="12"/>
      <c r="J666" s="12"/>
      <c r="K666" s="68"/>
    </row>
    <row r="667" spans="1:11">
      <c r="A667" s="13"/>
      <c r="B667" s="12"/>
      <c r="C667" s="12"/>
      <c r="D667" s="13"/>
      <c r="E667" s="12"/>
      <c r="F667" s="12"/>
      <c r="G667" s="12"/>
      <c r="H667" s="12"/>
      <c r="I667" s="12"/>
      <c r="J667" s="12"/>
      <c r="K667" s="68"/>
    </row>
    <row r="668" spans="1:11">
      <c r="A668" s="13"/>
      <c r="B668" s="12"/>
      <c r="C668" s="12"/>
      <c r="D668" s="13"/>
      <c r="E668" s="12"/>
      <c r="F668" s="12"/>
      <c r="G668" s="12"/>
      <c r="H668" s="12"/>
      <c r="I668" s="12"/>
      <c r="J668" s="12"/>
      <c r="K668" s="68"/>
    </row>
    <row r="669" spans="1:11">
      <c r="A669" s="13"/>
      <c r="B669" s="12"/>
      <c r="C669" s="12"/>
      <c r="D669" s="13"/>
      <c r="E669" s="12"/>
      <c r="F669" s="12"/>
      <c r="G669" s="12"/>
      <c r="H669" s="12"/>
      <c r="I669" s="12"/>
      <c r="J669" s="12"/>
      <c r="K669" s="68"/>
    </row>
    <row r="670" spans="1:11">
      <c r="A670" s="13"/>
      <c r="B670" s="12"/>
      <c r="C670" s="12"/>
      <c r="D670" s="13"/>
      <c r="E670" s="12"/>
      <c r="F670" s="12"/>
      <c r="G670" s="12"/>
      <c r="H670" s="12"/>
      <c r="I670" s="12"/>
      <c r="J670" s="12"/>
      <c r="K670" s="68"/>
    </row>
    <row r="671" spans="1:11">
      <c r="A671" s="13"/>
      <c r="B671" s="12"/>
      <c r="C671" s="12"/>
      <c r="D671" s="13"/>
      <c r="E671" s="12"/>
      <c r="F671" s="12"/>
      <c r="G671" s="12"/>
      <c r="H671" s="12"/>
      <c r="I671" s="12"/>
      <c r="J671" s="12"/>
      <c r="K671" s="68"/>
    </row>
    <row r="672" spans="1:11">
      <c r="A672" s="13"/>
      <c r="B672" s="12"/>
      <c r="C672" s="12"/>
      <c r="D672" s="13"/>
      <c r="E672" s="12"/>
      <c r="F672" s="12"/>
      <c r="G672" s="12"/>
      <c r="H672" s="12"/>
      <c r="I672" s="12"/>
      <c r="J672" s="12"/>
      <c r="K672" s="68"/>
    </row>
    <row r="673" spans="1:11">
      <c r="A673" s="13"/>
      <c r="B673" s="12"/>
      <c r="C673" s="12"/>
      <c r="D673" s="13"/>
      <c r="E673" s="12"/>
      <c r="F673" s="12"/>
      <c r="G673" s="12"/>
      <c r="H673" s="12"/>
      <c r="I673" s="12"/>
      <c r="J673" s="12"/>
      <c r="K673" s="68"/>
    </row>
    <row r="674" spans="1:11">
      <c r="A674" s="13"/>
      <c r="B674" s="12"/>
      <c r="C674" s="12"/>
      <c r="D674" s="13"/>
      <c r="E674" s="12"/>
      <c r="F674" s="12"/>
      <c r="G674" s="12"/>
      <c r="H674" s="12"/>
      <c r="I674" s="12"/>
      <c r="J674" s="12"/>
      <c r="K674" s="68"/>
    </row>
    <row r="675" spans="1:11">
      <c r="A675" s="13"/>
      <c r="B675" s="12"/>
      <c r="C675" s="12"/>
      <c r="D675" s="13"/>
      <c r="E675" s="12"/>
      <c r="F675" s="12"/>
      <c r="G675" s="12"/>
      <c r="H675" s="12"/>
      <c r="I675" s="12"/>
      <c r="J675" s="12"/>
      <c r="K675" s="68"/>
    </row>
    <row r="676" spans="1:11">
      <c r="A676" s="13"/>
      <c r="B676" s="12"/>
      <c r="C676" s="12"/>
      <c r="D676" s="13"/>
      <c r="E676" s="12"/>
      <c r="F676" s="12"/>
      <c r="G676" s="12"/>
      <c r="H676" s="12"/>
      <c r="I676" s="12"/>
      <c r="J676" s="12"/>
      <c r="K676" s="68"/>
    </row>
    <row r="677" spans="1:11">
      <c r="A677" s="13"/>
      <c r="B677" s="12"/>
      <c r="C677" s="12"/>
      <c r="D677" s="13"/>
      <c r="E677" s="12"/>
      <c r="F677" s="12"/>
      <c r="G677" s="12"/>
      <c r="H677" s="12"/>
      <c r="I677" s="12"/>
      <c r="J677" s="12"/>
      <c r="K677" s="68"/>
    </row>
    <row r="678" spans="1:11">
      <c r="A678" s="13"/>
      <c r="B678" s="12"/>
      <c r="C678" s="12"/>
      <c r="D678" s="13"/>
      <c r="E678" s="12"/>
      <c r="F678" s="12"/>
      <c r="G678" s="12"/>
      <c r="H678" s="12"/>
      <c r="I678" s="12"/>
      <c r="J678" s="12"/>
      <c r="K678" s="68"/>
    </row>
    <row r="679" spans="1:11">
      <c r="A679" s="13"/>
      <c r="B679" s="12"/>
      <c r="C679" s="12"/>
      <c r="D679" s="13"/>
      <c r="E679" s="12"/>
      <c r="F679" s="12"/>
      <c r="G679" s="12"/>
      <c r="H679" s="12"/>
      <c r="I679" s="12"/>
      <c r="J679" s="12"/>
      <c r="K679" s="68"/>
    </row>
    <row r="680" spans="1:11">
      <c r="A680" s="13"/>
      <c r="B680" s="12"/>
      <c r="C680" s="12"/>
      <c r="D680" s="13"/>
      <c r="E680" s="12"/>
      <c r="F680" s="12"/>
      <c r="G680" s="12"/>
      <c r="H680" s="12"/>
      <c r="I680" s="12"/>
      <c r="J680" s="12"/>
      <c r="K680" s="68"/>
    </row>
    <row r="681" spans="1:11">
      <c r="A681" s="13"/>
      <c r="B681" s="12"/>
      <c r="C681" s="12"/>
      <c r="D681" s="13"/>
      <c r="E681" s="12"/>
      <c r="F681" s="12"/>
      <c r="G681" s="12"/>
      <c r="H681" s="12"/>
      <c r="I681" s="12"/>
      <c r="J681" s="12"/>
      <c r="K681" s="68"/>
    </row>
    <row r="682" spans="1:11">
      <c r="A682" s="13"/>
      <c r="B682" s="12"/>
      <c r="C682" s="12"/>
      <c r="D682" s="13"/>
      <c r="E682" s="12"/>
      <c r="F682" s="12"/>
      <c r="G682" s="12"/>
      <c r="H682" s="12"/>
      <c r="I682" s="12"/>
      <c r="J682" s="12"/>
      <c r="K682" s="68"/>
    </row>
    <row r="683" spans="1:11">
      <c r="A683" s="13"/>
      <c r="B683" s="12"/>
      <c r="C683" s="12"/>
      <c r="D683" s="13"/>
      <c r="E683" s="12"/>
      <c r="F683" s="12"/>
      <c r="G683" s="12"/>
      <c r="H683" s="12"/>
      <c r="I683" s="12"/>
      <c r="J683" s="12"/>
      <c r="K683" s="68"/>
    </row>
    <row r="684" spans="1:11">
      <c r="A684" s="13"/>
      <c r="B684" s="12"/>
      <c r="C684" s="12"/>
      <c r="D684" s="13"/>
      <c r="E684" s="12"/>
      <c r="F684" s="12"/>
      <c r="G684" s="12"/>
      <c r="H684" s="12"/>
      <c r="I684" s="12"/>
      <c r="J684" s="12"/>
      <c r="K684" s="68"/>
    </row>
    <row r="685" spans="1:11">
      <c r="A685" s="13"/>
      <c r="B685" s="12"/>
      <c r="C685" s="12"/>
      <c r="D685" s="13"/>
      <c r="E685" s="12"/>
      <c r="F685" s="12"/>
      <c r="G685" s="12"/>
      <c r="H685" s="12"/>
      <c r="I685" s="12"/>
      <c r="J685" s="12"/>
      <c r="K685" s="68"/>
    </row>
    <row r="686" spans="1:11">
      <c r="A686" s="13"/>
      <c r="B686" s="12"/>
      <c r="C686" s="12"/>
      <c r="D686" s="13"/>
      <c r="E686" s="12"/>
      <c r="F686" s="12"/>
      <c r="G686" s="12"/>
      <c r="H686" s="12"/>
      <c r="I686" s="12"/>
      <c r="J686" s="12"/>
      <c r="K686" s="68"/>
    </row>
    <row r="687" spans="1:11">
      <c r="A687" s="13"/>
      <c r="B687" s="12"/>
      <c r="C687" s="12"/>
      <c r="D687" s="13"/>
      <c r="E687" s="12"/>
      <c r="F687" s="12"/>
      <c r="G687" s="12"/>
      <c r="H687" s="12"/>
      <c r="I687" s="12"/>
      <c r="J687" s="12"/>
      <c r="K687" s="68"/>
    </row>
    <row r="688" spans="1:11">
      <c r="A688" s="13"/>
      <c r="B688" s="12"/>
      <c r="C688" s="12"/>
      <c r="D688" s="13"/>
      <c r="E688" s="12"/>
      <c r="F688" s="12"/>
      <c r="G688" s="12"/>
      <c r="H688" s="12"/>
      <c r="I688" s="12"/>
      <c r="J688" s="12"/>
      <c r="K688" s="68"/>
    </row>
    <row r="689" spans="1:11">
      <c r="A689" s="13"/>
      <c r="B689" s="12"/>
      <c r="C689" s="12"/>
      <c r="D689" s="13"/>
      <c r="E689" s="12"/>
      <c r="F689" s="12"/>
      <c r="G689" s="12"/>
      <c r="H689" s="12"/>
      <c r="I689" s="12"/>
      <c r="J689" s="12"/>
      <c r="K689" s="68"/>
    </row>
    <row r="690" spans="1:11">
      <c r="A690" s="13"/>
      <c r="B690" s="12"/>
      <c r="C690" s="12"/>
      <c r="D690" s="13"/>
      <c r="E690" s="12"/>
      <c r="F690" s="12"/>
      <c r="G690" s="12"/>
      <c r="H690" s="12"/>
      <c r="I690" s="12"/>
      <c r="J690" s="12"/>
      <c r="K690" s="68"/>
    </row>
    <row r="691" spans="1:11">
      <c r="A691" s="13"/>
      <c r="B691" s="12"/>
      <c r="C691" s="12"/>
      <c r="D691" s="13"/>
      <c r="E691" s="12"/>
      <c r="F691" s="12"/>
      <c r="G691" s="12"/>
      <c r="H691" s="12"/>
      <c r="I691" s="12"/>
      <c r="J691" s="12"/>
      <c r="K691" s="68"/>
    </row>
    <row r="692" spans="1:11">
      <c r="A692" s="13"/>
      <c r="B692" s="12"/>
      <c r="C692" s="12"/>
      <c r="D692" s="13"/>
      <c r="E692" s="12"/>
      <c r="F692" s="12"/>
      <c r="G692" s="12"/>
      <c r="H692" s="12"/>
      <c r="I692" s="12"/>
      <c r="J692" s="12"/>
      <c r="K692" s="68"/>
    </row>
    <row r="693" spans="1:11">
      <c r="A693" s="13"/>
      <c r="B693" s="12"/>
      <c r="C693" s="12"/>
      <c r="D693" s="13"/>
      <c r="E693" s="12"/>
      <c r="F693" s="12"/>
      <c r="G693" s="12"/>
      <c r="H693" s="12"/>
      <c r="I693" s="12"/>
      <c r="J693" s="12"/>
      <c r="K693" s="68"/>
    </row>
    <row r="694" spans="1:11">
      <c r="A694" s="13"/>
      <c r="B694" s="12"/>
      <c r="C694" s="12"/>
      <c r="D694" s="13"/>
      <c r="E694" s="12"/>
      <c r="F694" s="12"/>
      <c r="G694" s="12"/>
      <c r="H694" s="12"/>
      <c r="I694" s="12"/>
      <c r="J694" s="12"/>
      <c r="K694" s="68"/>
    </row>
    <row r="695" spans="1:11">
      <c r="A695" s="13"/>
      <c r="B695" s="12"/>
      <c r="C695" s="12"/>
      <c r="D695" s="13"/>
      <c r="E695" s="12"/>
      <c r="F695" s="12"/>
      <c r="G695" s="12"/>
      <c r="H695" s="12"/>
      <c r="I695" s="12"/>
      <c r="J695" s="12"/>
      <c r="K695" s="68"/>
    </row>
    <row r="696" spans="1:11">
      <c r="A696" s="13"/>
      <c r="B696" s="12"/>
      <c r="C696" s="12"/>
      <c r="D696" s="13"/>
      <c r="E696" s="12"/>
      <c r="F696" s="12"/>
      <c r="G696" s="12"/>
      <c r="H696" s="12"/>
      <c r="I696" s="12"/>
      <c r="J696" s="12"/>
      <c r="K696" s="68"/>
    </row>
    <row r="697" spans="1:11">
      <c r="A697" s="13"/>
      <c r="B697" s="12"/>
      <c r="C697" s="12"/>
      <c r="D697" s="13"/>
      <c r="E697" s="12"/>
      <c r="F697" s="12"/>
      <c r="G697" s="12"/>
      <c r="H697" s="12"/>
      <c r="I697" s="12"/>
      <c r="J697" s="12"/>
      <c r="K697" s="68"/>
    </row>
    <row r="698" spans="1:11">
      <c r="A698" s="13"/>
      <c r="B698" s="12"/>
      <c r="C698" s="12"/>
      <c r="D698" s="13"/>
      <c r="E698" s="12"/>
      <c r="F698" s="12"/>
      <c r="G698" s="12"/>
      <c r="H698" s="12"/>
      <c r="I698" s="12"/>
      <c r="J698" s="12"/>
      <c r="K698" s="68"/>
    </row>
    <row r="699" spans="1:11">
      <c r="A699" s="13"/>
      <c r="B699" s="12"/>
      <c r="C699" s="12"/>
      <c r="D699" s="13"/>
      <c r="E699" s="12"/>
      <c r="F699" s="12"/>
      <c r="G699" s="12"/>
      <c r="H699" s="12"/>
      <c r="I699" s="12"/>
      <c r="J699" s="12"/>
      <c r="K699" s="68"/>
    </row>
    <row r="700" spans="1:11">
      <c r="A700" s="13"/>
      <c r="B700" s="12"/>
      <c r="C700" s="12"/>
      <c r="D700" s="13"/>
      <c r="E700" s="12"/>
      <c r="F700" s="12"/>
      <c r="G700" s="12"/>
      <c r="H700" s="12"/>
      <c r="I700" s="12"/>
      <c r="J700" s="12"/>
      <c r="K700" s="68"/>
    </row>
    <row r="701" spans="1:11">
      <c r="A701" s="13"/>
      <c r="B701" s="12"/>
      <c r="C701" s="12"/>
      <c r="D701" s="13"/>
      <c r="E701" s="12"/>
      <c r="F701" s="12"/>
      <c r="G701" s="12"/>
      <c r="H701" s="12"/>
      <c r="I701" s="12"/>
      <c r="J701" s="12"/>
      <c r="K701" s="68"/>
    </row>
    <row r="702" spans="1:11">
      <c r="A702" s="13"/>
      <c r="B702" s="12"/>
      <c r="C702" s="12"/>
      <c r="D702" s="13"/>
      <c r="E702" s="12"/>
      <c r="F702" s="12"/>
      <c r="G702" s="12"/>
      <c r="H702" s="12"/>
      <c r="I702" s="12"/>
      <c r="J702" s="12"/>
      <c r="K702" s="68"/>
    </row>
    <row r="703" spans="1:11">
      <c r="A703" s="13"/>
      <c r="B703" s="12"/>
      <c r="C703" s="12"/>
      <c r="D703" s="13"/>
      <c r="E703" s="12"/>
      <c r="F703" s="12"/>
      <c r="G703" s="12"/>
      <c r="H703" s="12"/>
      <c r="I703" s="12"/>
      <c r="J703" s="12"/>
      <c r="K703" s="68"/>
    </row>
    <row r="704" spans="1:11">
      <c r="A704" s="13"/>
      <c r="B704" s="12"/>
      <c r="C704" s="12"/>
      <c r="D704" s="13"/>
      <c r="E704" s="12"/>
      <c r="F704" s="12"/>
      <c r="G704" s="12"/>
      <c r="H704" s="12"/>
      <c r="I704" s="12"/>
      <c r="J704" s="12"/>
      <c r="K704" s="68"/>
    </row>
    <row r="705" spans="1:11">
      <c r="A705" s="13"/>
      <c r="B705" s="12"/>
      <c r="C705" s="12"/>
      <c r="D705" s="13"/>
      <c r="E705" s="12"/>
      <c r="F705" s="12"/>
      <c r="G705" s="12"/>
      <c r="H705" s="12"/>
      <c r="I705" s="12"/>
      <c r="J705" s="12"/>
      <c r="K705" s="68"/>
    </row>
    <row r="706" spans="1:11">
      <c r="A706" s="13"/>
      <c r="B706" s="12"/>
      <c r="C706" s="12"/>
      <c r="D706" s="13"/>
      <c r="E706" s="12"/>
      <c r="F706" s="12"/>
      <c r="G706" s="12"/>
      <c r="H706" s="12"/>
      <c r="I706" s="12"/>
      <c r="J706" s="12"/>
      <c r="K706" s="68"/>
    </row>
    <row r="707" spans="1:11">
      <c r="A707" s="13"/>
      <c r="B707" s="12"/>
      <c r="C707" s="12"/>
      <c r="D707" s="13"/>
      <c r="E707" s="12"/>
      <c r="F707" s="12"/>
      <c r="G707" s="12"/>
      <c r="H707" s="12"/>
      <c r="I707" s="12"/>
      <c r="J707" s="12"/>
      <c r="K707" s="68"/>
    </row>
    <row r="708" spans="1:11">
      <c r="A708" s="13"/>
      <c r="B708" s="12"/>
      <c r="C708" s="12"/>
      <c r="D708" s="13"/>
      <c r="E708" s="12"/>
      <c r="F708" s="12"/>
      <c r="G708" s="12"/>
      <c r="H708" s="12"/>
      <c r="I708" s="12"/>
      <c r="J708" s="12"/>
      <c r="K708" s="68"/>
    </row>
    <row r="709" spans="1:11">
      <c r="A709" s="13"/>
      <c r="B709" s="12"/>
      <c r="C709" s="12"/>
      <c r="D709" s="13"/>
      <c r="E709" s="12"/>
      <c r="F709" s="12"/>
      <c r="G709" s="12"/>
      <c r="H709" s="12"/>
      <c r="I709" s="12"/>
      <c r="J709" s="12"/>
      <c r="K709" s="68"/>
    </row>
    <row r="710" spans="1:11">
      <c r="A710" s="13"/>
      <c r="B710" s="12"/>
      <c r="C710" s="12"/>
      <c r="D710" s="13"/>
      <c r="E710" s="12"/>
      <c r="F710" s="12"/>
      <c r="G710" s="12"/>
      <c r="H710" s="12"/>
      <c r="I710" s="12"/>
      <c r="J710" s="12"/>
      <c r="K710" s="68"/>
    </row>
    <row r="711" spans="1:11">
      <c r="A711" s="13"/>
      <c r="B711" s="12"/>
      <c r="C711" s="12"/>
      <c r="D711" s="13"/>
      <c r="E711" s="12"/>
      <c r="F711" s="12"/>
      <c r="G711" s="12"/>
      <c r="H711" s="12"/>
      <c r="I711" s="12"/>
      <c r="J711" s="12"/>
      <c r="K711" s="68"/>
    </row>
    <row r="712" spans="1:11">
      <c r="A712" s="13"/>
      <c r="B712" s="12"/>
      <c r="C712" s="12"/>
      <c r="D712" s="13"/>
      <c r="E712" s="12"/>
      <c r="F712" s="12"/>
      <c r="G712" s="12"/>
      <c r="H712" s="12"/>
      <c r="I712" s="12"/>
      <c r="J712" s="12"/>
      <c r="K712" s="68"/>
    </row>
    <row r="713" spans="1:11">
      <c r="A713" s="13"/>
      <c r="B713" s="12"/>
      <c r="C713" s="12"/>
      <c r="D713" s="13"/>
      <c r="E713" s="12"/>
      <c r="F713" s="12"/>
      <c r="G713" s="12"/>
      <c r="H713" s="12"/>
      <c r="I713" s="12"/>
      <c r="J713" s="12"/>
      <c r="K713" s="68"/>
    </row>
    <row r="714" spans="1:11">
      <c r="A714" s="13"/>
      <c r="B714" s="12"/>
      <c r="C714" s="12"/>
      <c r="D714" s="13"/>
      <c r="E714" s="12"/>
      <c r="F714" s="12"/>
      <c r="G714" s="12"/>
      <c r="H714" s="12"/>
      <c r="I714" s="12"/>
      <c r="J714" s="12"/>
      <c r="K714" s="68"/>
    </row>
    <row r="715" spans="1:11">
      <c r="A715" s="13"/>
      <c r="B715" s="12"/>
      <c r="C715" s="12"/>
      <c r="D715" s="13"/>
      <c r="E715" s="12"/>
      <c r="F715" s="12"/>
      <c r="G715" s="12"/>
      <c r="H715" s="12"/>
      <c r="I715" s="12"/>
      <c r="J715" s="12"/>
      <c r="K715" s="68"/>
    </row>
    <row r="716" spans="1:11">
      <c r="A716" s="13"/>
      <c r="B716" s="12"/>
      <c r="C716" s="12"/>
      <c r="D716" s="13"/>
      <c r="E716" s="12"/>
      <c r="F716" s="12"/>
      <c r="G716" s="12"/>
      <c r="H716" s="12"/>
      <c r="I716" s="12"/>
      <c r="J716" s="12"/>
      <c r="K716" s="68"/>
    </row>
    <row r="717" spans="1:11">
      <c r="A717" s="13"/>
      <c r="B717" s="12"/>
      <c r="C717" s="12"/>
      <c r="D717" s="13"/>
      <c r="E717" s="12"/>
      <c r="F717" s="12"/>
      <c r="G717" s="12"/>
      <c r="H717" s="12"/>
      <c r="I717" s="12"/>
      <c r="J717" s="12"/>
      <c r="K717" s="68"/>
    </row>
    <row r="718" spans="1:11">
      <c r="A718" s="13"/>
      <c r="B718" s="12"/>
      <c r="C718" s="12"/>
      <c r="D718" s="13"/>
      <c r="E718" s="12"/>
      <c r="F718" s="12"/>
      <c r="G718" s="12"/>
      <c r="H718" s="12"/>
      <c r="I718" s="12"/>
      <c r="J718" s="12"/>
      <c r="K718" s="68"/>
    </row>
    <row r="719" spans="1:11">
      <c r="A719" s="13"/>
      <c r="B719" s="12"/>
      <c r="C719" s="12"/>
      <c r="D719" s="13"/>
      <c r="E719" s="12"/>
      <c r="F719" s="12"/>
      <c r="G719" s="12"/>
      <c r="H719" s="12"/>
      <c r="I719" s="12"/>
      <c r="J719" s="12"/>
      <c r="K719" s="68"/>
    </row>
    <row r="720" spans="1:11">
      <c r="A720" s="13"/>
      <c r="B720" s="12"/>
      <c r="C720" s="12"/>
      <c r="D720" s="13"/>
      <c r="E720" s="12"/>
      <c r="F720" s="12"/>
      <c r="G720" s="12"/>
      <c r="H720" s="12"/>
      <c r="I720" s="12"/>
      <c r="J720" s="12"/>
      <c r="K720" s="68"/>
    </row>
    <row r="721" spans="1:11">
      <c r="A721" s="13"/>
      <c r="B721" s="12"/>
      <c r="C721" s="12"/>
      <c r="D721" s="13"/>
      <c r="E721" s="12"/>
      <c r="F721" s="12"/>
      <c r="G721" s="12"/>
      <c r="H721" s="12"/>
      <c r="I721" s="12"/>
      <c r="J721" s="12"/>
      <c r="K721" s="68"/>
    </row>
    <row r="722" spans="1:11">
      <c r="A722" s="13"/>
      <c r="B722" s="12"/>
      <c r="C722" s="12"/>
      <c r="D722" s="13"/>
      <c r="E722" s="12"/>
      <c r="F722" s="12"/>
      <c r="G722" s="12"/>
      <c r="H722" s="12"/>
      <c r="I722" s="12"/>
      <c r="J722" s="12"/>
      <c r="K722" s="68"/>
    </row>
    <row r="723" spans="1:11">
      <c r="A723" s="13"/>
      <c r="B723" s="12"/>
      <c r="C723" s="12"/>
      <c r="D723" s="13"/>
      <c r="E723" s="12"/>
      <c r="F723" s="12"/>
      <c r="G723" s="12"/>
      <c r="H723" s="12"/>
      <c r="I723" s="12"/>
      <c r="J723" s="12"/>
      <c r="K723" s="68"/>
    </row>
    <row r="724" spans="1:11">
      <c r="A724" s="13"/>
      <c r="B724" s="12"/>
      <c r="C724" s="12"/>
      <c r="D724" s="13"/>
      <c r="E724" s="12"/>
      <c r="F724" s="12"/>
      <c r="G724" s="12"/>
      <c r="H724" s="12"/>
      <c r="I724" s="12"/>
      <c r="J724" s="12"/>
      <c r="K724" s="68"/>
    </row>
    <row r="725" spans="1:11">
      <c r="A725" s="13"/>
      <c r="B725" s="12"/>
      <c r="C725" s="12"/>
      <c r="D725" s="13"/>
      <c r="E725" s="12"/>
      <c r="F725" s="12"/>
      <c r="G725" s="12"/>
      <c r="H725" s="12"/>
      <c r="I725" s="12"/>
      <c r="J725" s="12"/>
      <c r="K725" s="68"/>
    </row>
    <row r="726" spans="1:11">
      <c r="A726" s="13"/>
      <c r="B726" s="12"/>
      <c r="C726" s="12"/>
      <c r="D726" s="13"/>
      <c r="E726" s="12"/>
      <c r="F726" s="12"/>
      <c r="G726" s="12"/>
      <c r="H726" s="12"/>
      <c r="I726" s="12"/>
      <c r="J726" s="12"/>
      <c r="K726" s="68"/>
    </row>
    <row r="727" spans="1:11">
      <c r="A727" s="13"/>
      <c r="B727" s="12"/>
      <c r="C727" s="12"/>
      <c r="D727" s="13"/>
      <c r="E727" s="12"/>
      <c r="F727" s="12"/>
      <c r="G727" s="12"/>
      <c r="H727" s="12"/>
      <c r="I727" s="12"/>
      <c r="J727" s="12"/>
      <c r="K727" s="68"/>
    </row>
    <row r="728" spans="1:11">
      <c r="A728" s="13"/>
      <c r="B728" s="12"/>
      <c r="C728" s="12"/>
      <c r="D728" s="13"/>
      <c r="E728" s="12"/>
      <c r="F728" s="12"/>
      <c r="G728" s="12"/>
      <c r="H728" s="12"/>
      <c r="I728" s="12"/>
      <c r="J728" s="12"/>
      <c r="K728" s="68"/>
    </row>
    <row r="729" spans="1:11">
      <c r="A729" s="13"/>
      <c r="B729" s="12"/>
      <c r="C729" s="12"/>
      <c r="D729" s="13"/>
      <c r="E729" s="12"/>
      <c r="F729" s="12"/>
      <c r="G729" s="12"/>
      <c r="H729" s="12"/>
      <c r="I729" s="12"/>
      <c r="J729" s="12"/>
      <c r="K729" s="68"/>
    </row>
    <row r="730" spans="1:11">
      <c r="A730" s="13"/>
      <c r="B730" s="12"/>
      <c r="C730" s="12"/>
      <c r="D730" s="13"/>
      <c r="E730" s="12"/>
      <c r="F730" s="12"/>
      <c r="G730" s="12"/>
      <c r="H730" s="12"/>
      <c r="I730" s="12"/>
      <c r="J730" s="12"/>
      <c r="K730" s="68"/>
    </row>
    <row r="731" spans="1:11">
      <c r="A731" s="13"/>
      <c r="B731" s="12"/>
      <c r="C731" s="12"/>
      <c r="D731" s="13"/>
      <c r="E731" s="12"/>
      <c r="F731" s="12"/>
      <c r="G731" s="12"/>
      <c r="H731" s="12"/>
      <c r="I731" s="12"/>
      <c r="J731" s="12"/>
      <c r="K731" s="68"/>
    </row>
    <row r="732" spans="1:11">
      <c r="A732" s="13"/>
      <c r="B732" s="12"/>
      <c r="C732" s="12"/>
      <c r="D732" s="13"/>
      <c r="E732" s="12"/>
      <c r="F732" s="12"/>
      <c r="G732" s="12"/>
      <c r="H732" s="12"/>
      <c r="I732" s="12"/>
      <c r="J732" s="12"/>
      <c r="K732" s="68"/>
    </row>
    <row r="733" spans="1:11">
      <c r="A733" s="13"/>
      <c r="B733" s="12"/>
      <c r="C733" s="12"/>
      <c r="D733" s="13"/>
      <c r="E733" s="12"/>
      <c r="F733" s="12"/>
      <c r="G733" s="12"/>
      <c r="H733" s="12"/>
      <c r="I733" s="12"/>
      <c r="J733" s="12"/>
      <c r="K733" s="68"/>
    </row>
    <row r="734" spans="1:11">
      <c r="A734" s="13"/>
      <c r="B734" s="12"/>
      <c r="C734" s="12"/>
      <c r="D734" s="13"/>
      <c r="E734" s="12"/>
      <c r="F734" s="12"/>
      <c r="G734" s="12"/>
      <c r="H734" s="12"/>
      <c r="I734" s="12"/>
      <c r="J734" s="12"/>
      <c r="K734" s="68"/>
    </row>
    <row r="735" spans="1:11">
      <c r="A735" s="13"/>
      <c r="B735" s="12"/>
      <c r="C735" s="12"/>
      <c r="D735" s="13"/>
      <c r="E735" s="12"/>
      <c r="F735" s="12"/>
      <c r="G735" s="12"/>
      <c r="H735" s="12"/>
      <c r="I735" s="12"/>
      <c r="J735" s="12"/>
      <c r="K735" s="68"/>
    </row>
    <row r="736" spans="1:11">
      <c r="A736" s="13"/>
      <c r="B736" s="12"/>
      <c r="C736" s="12"/>
      <c r="D736" s="13"/>
      <c r="E736" s="12"/>
      <c r="F736" s="12"/>
      <c r="G736" s="12"/>
      <c r="H736" s="12"/>
      <c r="I736" s="12"/>
      <c r="J736" s="12"/>
      <c r="K736" s="68"/>
    </row>
    <row r="737" spans="1:11">
      <c r="A737" s="13"/>
      <c r="B737" s="12"/>
      <c r="C737" s="12"/>
      <c r="D737" s="13"/>
      <c r="E737" s="12"/>
      <c r="F737" s="12"/>
      <c r="G737" s="12"/>
      <c r="H737" s="12"/>
      <c r="I737" s="12"/>
      <c r="J737" s="12"/>
      <c r="K737" s="68"/>
    </row>
    <row r="738" spans="1:11">
      <c r="A738" s="13"/>
      <c r="B738" s="12"/>
      <c r="C738" s="12"/>
      <c r="D738" s="13"/>
      <c r="E738" s="12"/>
      <c r="F738" s="12"/>
      <c r="G738" s="12"/>
      <c r="H738" s="12"/>
      <c r="I738" s="12"/>
      <c r="J738" s="12"/>
      <c r="K738" s="68"/>
    </row>
    <row r="739" spans="1:11">
      <c r="A739" s="13"/>
      <c r="B739" s="12"/>
      <c r="C739" s="12"/>
      <c r="D739" s="13"/>
      <c r="E739" s="12"/>
      <c r="F739" s="12"/>
      <c r="G739" s="12"/>
      <c r="H739" s="12"/>
      <c r="I739" s="12"/>
      <c r="J739" s="12"/>
      <c r="K739" s="68"/>
    </row>
    <row r="740" spans="1:11">
      <c r="A740" s="13"/>
      <c r="B740" s="12"/>
      <c r="C740" s="12"/>
      <c r="D740" s="13"/>
      <c r="E740" s="12"/>
      <c r="F740" s="12"/>
      <c r="G740" s="12"/>
      <c r="H740" s="12"/>
      <c r="I740" s="12"/>
      <c r="J740" s="12"/>
      <c r="K740" s="68"/>
    </row>
    <row r="741" spans="1:11">
      <c r="A741" s="13"/>
      <c r="B741" s="12"/>
      <c r="C741" s="12"/>
      <c r="D741" s="13"/>
      <c r="E741" s="12"/>
      <c r="F741" s="12"/>
      <c r="G741" s="12"/>
      <c r="H741" s="12"/>
      <c r="I741" s="12"/>
      <c r="J741" s="12"/>
      <c r="K741" s="68"/>
    </row>
    <row r="742" spans="1:11">
      <c r="A742" s="13"/>
      <c r="B742" s="12"/>
      <c r="C742" s="12"/>
      <c r="D742" s="13"/>
      <c r="E742" s="12"/>
      <c r="F742" s="12"/>
      <c r="G742" s="12"/>
      <c r="H742" s="12"/>
      <c r="I742" s="12"/>
      <c r="J742" s="12"/>
      <c r="K742" s="68"/>
    </row>
    <row r="743" spans="1:11">
      <c r="A743" s="13"/>
      <c r="B743" s="12"/>
      <c r="C743" s="12"/>
      <c r="D743" s="13"/>
      <c r="E743" s="12"/>
      <c r="F743" s="12"/>
      <c r="G743" s="12"/>
      <c r="H743" s="12"/>
      <c r="I743" s="12"/>
      <c r="J743" s="12"/>
      <c r="K743" s="68"/>
    </row>
    <row r="744" spans="1:11">
      <c r="A744" s="13"/>
      <c r="B744" s="12"/>
      <c r="C744" s="12"/>
      <c r="D744" s="13"/>
      <c r="E744" s="12"/>
      <c r="F744" s="12"/>
      <c r="G744" s="12"/>
      <c r="H744" s="12"/>
      <c r="I744" s="12"/>
      <c r="J744" s="12"/>
      <c r="K744" s="68"/>
    </row>
    <row r="745" spans="1:11">
      <c r="A745" s="13"/>
      <c r="B745" s="12"/>
      <c r="C745" s="12"/>
      <c r="D745" s="13"/>
      <c r="E745" s="12"/>
      <c r="F745" s="12"/>
      <c r="G745" s="12"/>
      <c r="H745" s="12"/>
      <c r="I745" s="12"/>
      <c r="J745" s="12"/>
      <c r="K745" s="68"/>
    </row>
    <row r="746" spans="1:11">
      <c r="A746" s="13"/>
      <c r="B746" s="12"/>
      <c r="C746" s="12"/>
      <c r="D746" s="13"/>
      <c r="E746" s="12"/>
      <c r="F746" s="12"/>
      <c r="G746" s="12"/>
      <c r="H746" s="12"/>
      <c r="I746" s="12"/>
      <c r="J746" s="12"/>
      <c r="K746" s="68"/>
    </row>
    <row r="747" spans="1:11">
      <c r="A747" s="13"/>
      <c r="B747" s="12"/>
      <c r="C747" s="12"/>
      <c r="D747" s="13"/>
      <c r="E747" s="12"/>
      <c r="F747" s="12"/>
      <c r="G747" s="12"/>
      <c r="H747" s="12"/>
      <c r="I747" s="12"/>
      <c r="J747" s="12"/>
      <c r="K747" s="68"/>
    </row>
    <row r="748" spans="1:11">
      <c r="A748" s="13"/>
      <c r="B748" s="12"/>
      <c r="C748" s="12"/>
      <c r="D748" s="13"/>
      <c r="E748" s="12"/>
      <c r="F748" s="12"/>
      <c r="G748" s="12"/>
      <c r="H748" s="12"/>
      <c r="I748" s="12"/>
      <c r="J748" s="12"/>
      <c r="K748" s="68"/>
    </row>
    <row r="749" spans="1:11">
      <c r="A749" s="13"/>
      <c r="B749" s="12"/>
      <c r="C749" s="12"/>
      <c r="D749" s="13"/>
      <c r="E749" s="12"/>
      <c r="F749" s="12"/>
      <c r="G749" s="12"/>
      <c r="H749" s="12"/>
      <c r="I749" s="12"/>
      <c r="J749" s="12"/>
      <c r="K749" s="68"/>
    </row>
    <row r="750" spans="1:11">
      <c r="A750" s="13"/>
      <c r="B750" s="12"/>
      <c r="C750" s="12"/>
      <c r="D750" s="13"/>
      <c r="E750" s="12"/>
      <c r="F750" s="12"/>
      <c r="G750" s="12"/>
      <c r="H750" s="12"/>
      <c r="I750" s="12"/>
      <c r="J750" s="12"/>
      <c r="K750" s="68"/>
    </row>
    <row r="751" spans="1:11">
      <c r="A751" s="13"/>
      <c r="B751" s="12"/>
      <c r="C751" s="12"/>
      <c r="D751" s="13"/>
      <c r="E751" s="12"/>
      <c r="F751" s="12"/>
      <c r="G751" s="12"/>
      <c r="H751" s="12"/>
      <c r="I751" s="12"/>
      <c r="J751" s="12"/>
      <c r="K751" s="68"/>
    </row>
    <row r="752" spans="1:11">
      <c r="A752" s="13"/>
      <c r="B752" s="12"/>
      <c r="C752" s="12"/>
      <c r="D752" s="13"/>
      <c r="E752" s="12"/>
      <c r="F752" s="12"/>
      <c r="G752" s="12"/>
      <c r="H752" s="12"/>
      <c r="I752" s="12"/>
      <c r="J752" s="12"/>
      <c r="K752" s="68"/>
    </row>
    <row r="753" spans="1:11">
      <c r="A753" s="13"/>
      <c r="B753" s="12"/>
      <c r="C753" s="12"/>
      <c r="D753" s="13"/>
      <c r="E753" s="12"/>
      <c r="F753" s="12"/>
      <c r="G753" s="12"/>
      <c r="H753" s="12"/>
      <c r="I753" s="12"/>
      <c r="J753" s="12"/>
      <c r="K753" s="68"/>
    </row>
    <row r="754" spans="1:11">
      <c r="A754" s="13"/>
      <c r="B754" s="12"/>
      <c r="C754" s="12"/>
      <c r="D754" s="13"/>
      <c r="E754" s="12"/>
      <c r="F754" s="12"/>
      <c r="G754" s="12"/>
      <c r="H754" s="12"/>
      <c r="I754" s="12"/>
      <c r="J754" s="12"/>
      <c r="K754" s="68"/>
    </row>
    <row r="755" spans="1:11">
      <c r="A755" s="13"/>
      <c r="B755" s="12"/>
      <c r="C755" s="12"/>
      <c r="D755" s="13"/>
      <c r="E755" s="12"/>
      <c r="F755" s="12"/>
      <c r="G755" s="12"/>
      <c r="H755" s="12"/>
      <c r="I755" s="12"/>
      <c r="J755" s="12"/>
      <c r="K755" s="68"/>
    </row>
    <row r="756" spans="1:11">
      <c r="A756" s="13"/>
      <c r="B756" s="12"/>
      <c r="C756" s="12"/>
      <c r="D756" s="13"/>
      <c r="E756" s="12"/>
      <c r="F756" s="12"/>
      <c r="G756" s="12"/>
      <c r="H756" s="12"/>
      <c r="I756" s="12"/>
      <c r="J756" s="12"/>
      <c r="K756" s="68"/>
    </row>
    <row r="757" spans="1:11">
      <c r="A757" s="13"/>
      <c r="B757" s="12"/>
      <c r="C757" s="12"/>
      <c r="D757" s="13"/>
      <c r="E757" s="12"/>
      <c r="F757" s="12"/>
      <c r="G757" s="12"/>
      <c r="H757" s="12"/>
      <c r="I757" s="12"/>
      <c r="J757" s="12"/>
      <c r="K757" s="68"/>
    </row>
    <row r="758" spans="1:11">
      <c r="A758" s="13"/>
      <c r="B758" s="12"/>
      <c r="C758" s="12"/>
      <c r="D758" s="13"/>
      <c r="E758" s="12"/>
      <c r="F758" s="12"/>
      <c r="G758" s="12"/>
      <c r="H758" s="12"/>
      <c r="I758" s="12"/>
      <c r="J758" s="12"/>
      <c r="K758" s="68"/>
    </row>
    <row r="759" spans="1:11">
      <c r="A759" s="13"/>
      <c r="B759" s="12"/>
      <c r="C759" s="12"/>
      <c r="D759" s="13"/>
      <c r="E759" s="12"/>
      <c r="F759" s="12"/>
      <c r="G759" s="12"/>
      <c r="H759" s="12"/>
      <c r="I759" s="12"/>
      <c r="J759" s="12"/>
      <c r="K759" s="68"/>
    </row>
    <row r="760" spans="1:11">
      <c r="A760" s="13"/>
      <c r="B760" s="12"/>
      <c r="C760" s="12"/>
      <c r="D760" s="13"/>
      <c r="E760" s="12"/>
      <c r="F760" s="12"/>
      <c r="G760" s="12"/>
      <c r="H760" s="12"/>
      <c r="I760" s="12"/>
      <c r="J760" s="12"/>
      <c r="K760" s="68"/>
    </row>
    <row r="761" spans="1:11">
      <c r="A761" s="13"/>
      <c r="B761" s="12"/>
      <c r="C761" s="12"/>
      <c r="D761" s="13"/>
      <c r="E761" s="12"/>
      <c r="F761" s="12"/>
      <c r="G761" s="12"/>
      <c r="H761" s="12"/>
      <c r="I761" s="12"/>
      <c r="J761" s="12"/>
      <c r="K761" s="68"/>
    </row>
    <row r="762" spans="1:11">
      <c r="A762" s="13"/>
      <c r="B762" s="12"/>
      <c r="C762" s="12"/>
      <c r="D762" s="13"/>
      <c r="E762" s="12"/>
      <c r="F762" s="12"/>
      <c r="G762" s="12"/>
      <c r="H762" s="12"/>
      <c r="I762" s="12"/>
      <c r="J762" s="12"/>
      <c r="K762" s="68"/>
    </row>
    <row r="763" spans="1:11">
      <c r="A763" s="13"/>
      <c r="B763" s="12"/>
      <c r="C763" s="12"/>
      <c r="D763" s="13"/>
      <c r="E763" s="12"/>
      <c r="F763" s="12"/>
      <c r="G763" s="12"/>
      <c r="H763" s="12"/>
      <c r="I763" s="12"/>
      <c r="J763" s="12"/>
      <c r="K763" s="68"/>
    </row>
    <row r="764" spans="1:11">
      <c r="A764" s="13"/>
      <c r="B764" s="12"/>
      <c r="C764" s="12"/>
      <c r="D764" s="13"/>
      <c r="E764" s="12"/>
      <c r="F764" s="12"/>
      <c r="G764" s="12"/>
      <c r="H764" s="12"/>
      <c r="I764" s="12"/>
      <c r="J764" s="12"/>
      <c r="K764" s="68"/>
    </row>
    <row r="765" spans="1:11">
      <c r="A765" s="13"/>
      <c r="B765" s="12"/>
      <c r="C765" s="12"/>
      <c r="D765" s="13"/>
      <c r="E765" s="12"/>
      <c r="F765" s="12"/>
      <c r="G765" s="12"/>
      <c r="H765" s="12"/>
      <c r="I765" s="12"/>
      <c r="J765" s="12"/>
      <c r="K765" s="68"/>
    </row>
    <row r="766" spans="1:11">
      <c r="A766" s="13"/>
      <c r="B766" s="12"/>
      <c r="C766" s="12"/>
      <c r="D766" s="13"/>
      <c r="E766" s="12"/>
      <c r="F766" s="12"/>
      <c r="G766" s="12"/>
      <c r="H766" s="12"/>
      <c r="I766" s="12"/>
      <c r="J766" s="12"/>
      <c r="K766" s="68"/>
    </row>
    <row r="767" spans="1:11">
      <c r="A767" s="13"/>
      <c r="B767" s="12"/>
      <c r="C767" s="12"/>
      <c r="D767" s="13"/>
      <c r="E767" s="12"/>
      <c r="F767" s="12"/>
      <c r="G767" s="12"/>
      <c r="H767" s="12"/>
      <c r="I767" s="12"/>
      <c r="J767" s="12"/>
      <c r="K767" s="68"/>
    </row>
    <row r="768" spans="1:11">
      <c r="A768" s="13"/>
      <c r="B768" s="12"/>
      <c r="C768" s="12"/>
      <c r="D768" s="13"/>
      <c r="E768" s="12"/>
      <c r="F768" s="12"/>
      <c r="G768" s="12"/>
      <c r="H768" s="12"/>
      <c r="I768" s="12"/>
      <c r="J768" s="12"/>
      <c r="K768" s="68"/>
    </row>
    <row r="769" spans="1:11">
      <c r="A769" s="13"/>
      <c r="B769" s="12"/>
      <c r="C769" s="12"/>
      <c r="D769" s="13"/>
      <c r="E769" s="12"/>
      <c r="F769" s="12"/>
      <c r="G769" s="12"/>
      <c r="H769" s="12"/>
      <c r="I769" s="12"/>
      <c r="J769" s="12"/>
      <c r="K769" s="68"/>
    </row>
    <row r="770" spans="1:11">
      <c r="A770" s="13"/>
      <c r="B770" s="12"/>
      <c r="C770" s="12"/>
      <c r="D770" s="13"/>
      <c r="E770" s="12"/>
      <c r="F770" s="12"/>
      <c r="G770" s="12"/>
      <c r="H770" s="12"/>
      <c r="I770" s="12"/>
      <c r="J770" s="12"/>
      <c r="K770" s="68"/>
    </row>
    <row r="771" spans="1:11">
      <c r="A771" s="13"/>
      <c r="B771" s="12"/>
      <c r="C771" s="12"/>
      <c r="D771" s="13"/>
      <c r="E771" s="12"/>
      <c r="F771" s="12"/>
      <c r="G771" s="12"/>
      <c r="H771" s="12"/>
      <c r="I771" s="12"/>
      <c r="J771" s="12"/>
      <c r="K771" s="68"/>
    </row>
    <row r="772" spans="1:11">
      <c r="A772" s="13"/>
      <c r="B772" s="12"/>
      <c r="C772" s="12"/>
      <c r="D772" s="13"/>
      <c r="E772" s="12"/>
      <c r="F772" s="12"/>
      <c r="G772" s="12"/>
      <c r="H772" s="12"/>
      <c r="I772" s="12"/>
      <c r="J772" s="12"/>
      <c r="K772" s="68"/>
    </row>
    <row r="773" spans="1:11">
      <c r="A773" s="13"/>
      <c r="B773" s="12"/>
      <c r="C773" s="12"/>
      <c r="D773" s="13"/>
      <c r="E773" s="12"/>
      <c r="F773" s="12"/>
      <c r="G773" s="12"/>
      <c r="H773" s="12"/>
      <c r="I773" s="12"/>
      <c r="J773" s="12"/>
      <c r="K773" s="68"/>
    </row>
    <row r="774" spans="1:11">
      <c r="A774" s="13"/>
      <c r="B774" s="12"/>
      <c r="C774" s="12"/>
      <c r="D774" s="13"/>
      <c r="E774" s="12"/>
      <c r="F774" s="12"/>
      <c r="G774" s="12"/>
      <c r="H774" s="12"/>
      <c r="I774" s="12"/>
      <c r="J774" s="12"/>
      <c r="K774" s="68"/>
    </row>
    <row r="775" spans="1:11">
      <c r="A775" s="13"/>
      <c r="B775" s="12"/>
      <c r="C775" s="12"/>
      <c r="D775" s="13"/>
      <c r="E775" s="12"/>
      <c r="F775" s="12"/>
      <c r="G775" s="12"/>
      <c r="H775" s="12"/>
      <c r="I775" s="12"/>
      <c r="J775" s="12"/>
      <c r="K775" s="68"/>
    </row>
    <row r="776" spans="1:11">
      <c r="A776" s="13"/>
      <c r="B776" s="12"/>
      <c r="C776" s="12"/>
      <c r="D776" s="13"/>
      <c r="E776" s="12"/>
      <c r="F776" s="12"/>
      <c r="G776" s="12"/>
      <c r="H776" s="12"/>
      <c r="I776" s="12"/>
      <c r="J776" s="12"/>
      <c r="K776" s="68"/>
    </row>
    <row r="777" spans="1:11">
      <c r="A777" s="13"/>
      <c r="B777" s="12"/>
      <c r="C777" s="12"/>
      <c r="D777" s="13"/>
      <c r="E777" s="12"/>
      <c r="F777" s="12"/>
      <c r="G777" s="12"/>
      <c r="H777" s="12"/>
      <c r="I777" s="12"/>
      <c r="J777" s="12"/>
      <c r="K777" s="68"/>
    </row>
    <row r="778" spans="1:11">
      <c r="A778" s="13"/>
      <c r="B778" s="12"/>
      <c r="C778" s="12"/>
      <c r="D778" s="13"/>
      <c r="E778" s="12"/>
      <c r="F778" s="12"/>
      <c r="G778" s="12"/>
      <c r="H778" s="12"/>
      <c r="I778" s="12"/>
      <c r="J778" s="12"/>
      <c r="K778" s="68"/>
    </row>
    <row r="779" spans="1:11">
      <c r="A779" s="13"/>
      <c r="B779" s="12"/>
      <c r="C779" s="12"/>
      <c r="D779" s="13"/>
      <c r="E779" s="12"/>
      <c r="F779" s="12"/>
      <c r="G779" s="12"/>
      <c r="H779" s="12"/>
      <c r="I779" s="12"/>
      <c r="J779" s="12"/>
      <c r="K779" s="68"/>
    </row>
    <row r="780" spans="1:11">
      <c r="A780" s="13"/>
      <c r="B780" s="12"/>
      <c r="C780" s="12"/>
      <c r="D780" s="13"/>
      <c r="E780" s="12"/>
      <c r="F780" s="12"/>
      <c r="G780" s="12"/>
      <c r="H780" s="12"/>
      <c r="I780" s="12"/>
      <c r="J780" s="12"/>
      <c r="K780" s="68"/>
    </row>
    <row r="781" spans="1:11">
      <c r="A781" s="13"/>
      <c r="B781" s="12"/>
      <c r="C781" s="12"/>
      <c r="D781" s="13"/>
      <c r="E781" s="12"/>
      <c r="F781" s="12"/>
      <c r="G781" s="12"/>
      <c r="H781" s="12"/>
      <c r="I781" s="12"/>
      <c r="J781" s="12"/>
      <c r="K781" s="68"/>
    </row>
    <row r="782" spans="1:11">
      <c r="A782" s="13"/>
      <c r="B782" s="12"/>
      <c r="C782" s="12"/>
      <c r="D782" s="13"/>
      <c r="E782" s="12"/>
      <c r="F782" s="12"/>
      <c r="G782" s="12"/>
      <c r="H782" s="12"/>
      <c r="I782" s="12"/>
      <c r="J782" s="12"/>
      <c r="K782" s="68"/>
    </row>
    <row r="783" spans="1:11">
      <c r="A783" s="13"/>
      <c r="B783" s="12"/>
      <c r="C783" s="12"/>
      <c r="D783" s="13"/>
      <c r="E783" s="12"/>
      <c r="F783" s="12"/>
      <c r="G783" s="12"/>
      <c r="H783" s="12"/>
      <c r="I783" s="12"/>
      <c r="J783" s="12"/>
      <c r="K783" s="68"/>
    </row>
    <row r="784" spans="1:11">
      <c r="A784" s="13"/>
      <c r="B784" s="12"/>
      <c r="C784" s="12"/>
      <c r="D784" s="13"/>
      <c r="E784" s="12"/>
      <c r="F784" s="12"/>
      <c r="G784" s="12"/>
      <c r="H784" s="12"/>
      <c r="I784" s="12"/>
      <c r="J784" s="12"/>
      <c r="K784" s="68"/>
    </row>
    <row r="785" spans="1:11">
      <c r="A785" s="13"/>
      <c r="B785" s="12"/>
      <c r="C785" s="12"/>
      <c r="D785" s="13"/>
      <c r="E785" s="12"/>
      <c r="F785" s="12"/>
      <c r="G785" s="12"/>
      <c r="H785" s="12"/>
      <c r="I785" s="12"/>
      <c r="J785" s="12"/>
      <c r="K785" s="68"/>
    </row>
    <row r="786" spans="1:11">
      <c r="A786" s="13"/>
      <c r="B786" s="12"/>
      <c r="C786" s="12"/>
      <c r="D786" s="13"/>
      <c r="E786" s="12"/>
      <c r="F786" s="12"/>
      <c r="G786" s="12"/>
      <c r="H786" s="12"/>
      <c r="I786" s="12"/>
      <c r="J786" s="12"/>
      <c r="K786" s="68"/>
    </row>
    <row r="787" spans="1:11">
      <c r="A787" s="13"/>
      <c r="B787" s="12"/>
      <c r="C787" s="12"/>
      <c r="D787" s="13"/>
      <c r="E787" s="12"/>
      <c r="F787" s="12"/>
      <c r="G787" s="12"/>
      <c r="H787" s="12"/>
      <c r="I787" s="12"/>
      <c r="J787" s="12"/>
      <c r="K787" s="68"/>
    </row>
    <row r="788" spans="1:11">
      <c r="A788" s="13"/>
      <c r="B788" s="12"/>
      <c r="C788" s="12"/>
      <c r="D788" s="13"/>
      <c r="E788" s="12"/>
      <c r="F788" s="12"/>
      <c r="G788" s="12"/>
      <c r="H788" s="12"/>
      <c r="I788" s="12"/>
      <c r="J788" s="12"/>
      <c r="K788" s="68"/>
    </row>
    <row r="789" spans="1:11">
      <c r="A789" s="13"/>
      <c r="B789" s="12"/>
      <c r="C789" s="12"/>
      <c r="D789" s="13"/>
      <c r="E789" s="12"/>
      <c r="F789" s="12"/>
      <c r="G789" s="12"/>
      <c r="H789" s="12"/>
      <c r="I789" s="12"/>
      <c r="J789" s="12"/>
      <c r="K789" s="68"/>
    </row>
    <row r="790" spans="1:11">
      <c r="A790" s="13"/>
      <c r="B790" s="12"/>
      <c r="C790" s="12"/>
      <c r="D790" s="13"/>
      <c r="E790" s="12"/>
      <c r="F790" s="12"/>
      <c r="G790" s="12"/>
      <c r="H790" s="12"/>
      <c r="I790" s="12"/>
      <c r="J790" s="12"/>
      <c r="K790" s="68"/>
    </row>
    <row r="791" spans="1:11">
      <c r="A791" s="13"/>
      <c r="B791" s="12"/>
      <c r="C791" s="12"/>
      <c r="D791" s="13"/>
      <c r="E791" s="12"/>
      <c r="F791" s="12"/>
      <c r="G791" s="12"/>
      <c r="H791" s="12"/>
      <c r="I791" s="12"/>
      <c r="J791" s="12"/>
      <c r="K791" s="68"/>
    </row>
    <row r="792" spans="1:11">
      <c r="A792" s="13"/>
      <c r="B792" s="12"/>
      <c r="C792" s="12"/>
      <c r="D792" s="13"/>
      <c r="E792" s="12"/>
      <c r="F792" s="12"/>
      <c r="G792" s="12"/>
      <c r="H792" s="12"/>
      <c r="I792" s="12"/>
      <c r="J792" s="12"/>
      <c r="K792" s="68"/>
    </row>
    <row r="793" spans="1:11">
      <c r="A793" s="13"/>
      <c r="B793" s="12"/>
      <c r="C793" s="12"/>
      <c r="D793" s="13"/>
      <c r="E793" s="12"/>
      <c r="F793" s="12"/>
      <c r="G793" s="12"/>
      <c r="H793" s="12"/>
      <c r="I793" s="12"/>
      <c r="J793" s="12"/>
      <c r="K793" s="68"/>
    </row>
    <row r="794" spans="1:11">
      <c r="A794" s="13"/>
      <c r="B794" s="12"/>
      <c r="C794" s="12"/>
      <c r="D794" s="13"/>
      <c r="E794" s="12"/>
      <c r="F794" s="12"/>
      <c r="G794" s="12"/>
      <c r="H794" s="12"/>
      <c r="I794" s="12"/>
      <c r="J794" s="12"/>
      <c r="K794" s="68"/>
    </row>
    <row r="795" spans="1:11">
      <c r="A795" s="13"/>
      <c r="B795" s="12"/>
      <c r="C795" s="12"/>
      <c r="D795" s="13"/>
      <c r="E795" s="12"/>
      <c r="F795" s="12"/>
      <c r="G795" s="12"/>
      <c r="H795" s="12"/>
      <c r="I795" s="12"/>
      <c r="J795" s="12"/>
      <c r="K795" s="68"/>
    </row>
    <row r="796" spans="1:11">
      <c r="A796" s="13"/>
      <c r="B796" s="12"/>
      <c r="C796" s="12"/>
      <c r="D796" s="13"/>
      <c r="E796" s="12"/>
      <c r="F796" s="12"/>
      <c r="G796" s="12"/>
      <c r="H796" s="12"/>
      <c r="I796" s="12"/>
      <c r="J796" s="12"/>
      <c r="K796" s="68"/>
    </row>
    <row r="797" spans="1:11">
      <c r="A797" s="13"/>
      <c r="B797" s="12"/>
      <c r="C797" s="12"/>
      <c r="D797" s="13"/>
      <c r="E797" s="12"/>
      <c r="F797" s="12"/>
      <c r="G797" s="12"/>
      <c r="H797" s="12"/>
      <c r="I797" s="12"/>
      <c r="J797" s="12"/>
      <c r="K797" s="68"/>
    </row>
    <row r="798" spans="1:11">
      <c r="A798" s="13"/>
      <c r="B798" s="12"/>
      <c r="C798" s="12"/>
      <c r="D798" s="13"/>
      <c r="E798" s="12"/>
      <c r="F798" s="12"/>
      <c r="G798" s="12"/>
      <c r="H798" s="12"/>
      <c r="I798" s="12"/>
      <c r="J798" s="12"/>
      <c r="K798" s="68"/>
    </row>
    <row r="799" spans="1:11">
      <c r="A799" s="13"/>
      <c r="B799" s="12"/>
      <c r="C799" s="12"/>
      <c r="D799" s="13"/>
      <c r="E799" s="12"/>
      <c r="F799" s="12"/>
      <c r="G799" s="12"/>
      <c r="H799" s="12"/>
      <c r="I799" s="12"/>
      <c r="J799" s="12"/>
      <c r="K799" s="68"/>
    </row>
    <row r="800" spans="1:11">
      <c r="A800" s="13"/>
      <c r="B800" s="12"/>
      <c r="C800" s="12"/>
      <c r="D800" s="13"/>
      <c r="E800" s="12"/>
      <c r="F800" s="12"/>
      <c r="G800" s="12"/>
      <c r="H800" s="12"/>
      <c r="I800" s="12"/>
      <c r="J800" s="12"/>
      <c r="K800" s="68"/>
    </row>
    <row r="801" spans="1:11">
      <c r="A801" s="13"/>
      <c r="B801" s="12"/>
      <c r="C801" s="12"/>
      <c r="D801" s="13"/>
      <c r="E801" s="12"/>
      <c r="F801" s="12"/>
      <c r="G801" s="12"/>
      <c r="H801" s="12"/>
      <c r="I801" s="12"/>
      <c r="J801" s="12"/>
      <c r="K801" s="68"/>
    </row>
    <row r="802" spans="1:11">
      <c r="A802" s="13"/>
      <c r="B802" s="12"/>
      <c r="C802" s="12"/>
      <c r="D802" s="13"/>
      <c r="E802" s="12"/>
      <c r="F802" s="12"/>
      <c r="G802" s="12"/>
      <c r="H802" s="12"/>
      <c r="I802" s="12"/>
      <c r="J802" s="12"/>
      <c r="K802" s="68"/>
    </row>
    <row r="803" spans="1:11">
      <c r="A803" s="13"/>
      <c r="B803" s="12"/>
      <c r="C803" s="12"/>
      <c r="D803" s="13"/>
      <c r="E803" s="12"/>
      <c r="F803" s="12"/>
      <c r="G803" s="12"/>
      <c r="H803" s="12"/>
      <c r="I803" s="12"/>
      <c r="J803" s="12"/>
      <c r="K803" s="68"/>
    </row>
    <row r="804" spans="1:11">
      <c r="A804" s="13"/>
      <c r="B804" s="12"/>
      <c r="C804" s="12"/>
      <c r="D804" s="13"/>
      <c r="E804" s="12"/>
      <c r="F804" s="12"/>
      <c r="G804" s="12"/>
      <c r="H804" s="12"/>
      <c r="I804" s="12"/>
      <c r="J804" s="12"/>
      <c r="K804" s="68"/>
    </row>
    <row r="805" spans="1:11">
      <c r="A805" s="13"/>
      <c r="B805" s="12"/>
      <c r="C805" s="12"/>
      <c r="D805" s="13"/>
      <c r="E805" s="12"/>
      <c r="F805" s="12"/>
      <c r="G805" s="12"/>
      <c r="H805" s="12"/>
      <c r="I805" s="12"/>
      <c r="J805" s="12"/>
      <c r="K805" s="68"/>
    </row>
    <row r="806" spans="1:11">
      <c r="A806" s="13"/>
      <c r="B806" s="12"/>
      <c r="C806" s="12"/>
      <c r="D806" s="13"/>
      <c r="E806" s="12"/>
      <c r="F806" s="12"/>
      <c r="G806" s="12"/>
      <c r="H806" s="12"/>
      <c r="I806" s="12"/>
      <c r="J806" s="12"/>
      <c r="K806" s="68"/>
    </row>
    <row r="807" spans="1:11">
      <c r="A807" s="13"/>
      <c r="B807" s="12"/>
      <c r="C807" s="12"/>
      <c r="D807" s="13"/>
      <c r="E807" s="12"/>
      <c r="F807" s="12"/>
      <c r="G807" s="12"/>
      <c r="H807" s="12"/>
      <c r="I807" s="12"/>
      <c r="J807" s="12"/>
      <c r="K807" s="68"/>
    </row>
    <row r="808" spans="1:11">
      <c r="A808" s="13"/>
      <c r="B808" s="12"/>
      <c r="C808" s="12"/>
      <c r="D808" s="13"/>
      <c r="E808" s="12"/>
      <c r="F808" s="12"/>
      <c r="G808" s="12"/>
      <c r="H808" s="12"/>
      <c r="I808" s="12"/>
      <c r="J808" s="12"/>
      <c r="K808" s="68"/>
    </row>
    <row r="809" spans="1:11">
      <c r="A809" s="13"/>
      <c r="B809" s="12"/>
      <c r="C809" s="12"/>
      <c r="D809" s="13"/>
      <c r="E809" s="12"/>
      <c r="F809" s="12"/>
      <c r="G809" s="12"/>
      <c r="H809" s="12"/>
      <c r="I809" s="12"/>
      <c r="J809" s="12"/>
      <c r="K809" s="68"/>
    </row>
    <row r="810" spans="1:11">
      <c r="A810" s="13"/>
      <c r="B810" s="12"/>
      <c r="C810" s="12"/>
      <c r="D810" s="13"/>
      <c r="E810" s="12"/>
      <c r="F810" s="12"/>
      <c r="G810" s="12"/>
      <c r="H810" s="12"/>
      <c r="I810" s="12"/>
      <c r="J810" s="12"/>
      <c r="K810" s="68"/>
    </row>
    <row r="811" spans="1:11">
      <c r="A811" s="13"/>
      <c r="B811" s="12"/>
      <c r="C811" s="12"/>
      <c r="D811" s="13"/>
      <c r="E811" s="12"/>
      <c r="F811" s="12"/>
      <c r="G811" s="12"/>
      <c r="H811" s="12"/>
      <c r="I811" s="12"/>
      <c r="J811" s="12"/>
      <c r="K811" s="68"/>
    </row>
    <row r="812" spans="1:11">
      <c r="A812" s="13"/>
      <c r="B812" s="12"/>
      <c r="C812" s="12"/>
      <c r="D812" s="13"/>
      <c r="E812" s="12"/>
      <c r="F812" s="12"/>
      <c r="G812" s="12"/>
      <c r="H812" s="12"/>
      <c r="I812" s="12"/>
      <c r="J812" s="12"/>
      <c r="K812" s="68"/>
    </row>
    <row r="813" spans="1:11">
      <c r="A813" s="13"/>
      <c r="B813" s="12"/>
      <c r="C813" s="12"/>
      <c r="D813" s="13"/>
      <c r="E813" s="12"/>
      <c r="F813" s="12"/>
      <c r="G813" s="12"/>
      <c r="H813" s="12"/>
      <c r="I813" s="12"/>
      <c r="J813" s="12"/>
      <c r="K813" s="68"/>
    </row>
    <row r="814" spans="1:11">
      <c r="A814" s="13"/>
      <c r="B814" s="12"/>
      <c r="C814" s="12"/>
      <c r="D814" s="13"/>
      <c r="E814" s="12"/>
      <c r="F814" s="12"/>
      <c r="G814" s="12"/>
      <c r="H814" s="12"/>
      <c r="I814" s="12"/>
      <c r="J814" s="12"/>
      <c r="K814" s="68"/>
    </row>
    <row r="815" spans="1:11">
      <c r="A815" s="13"/>
      <c r="B815" s="12"/>
      <c r="C815" s="12"/>
      <c r="D815" s="13"/>
      <c r="E815" s="12"/>
      <c r="F815" s="12"/>
      <c r="G815" s="12"/>
      <c r="H815" s="12"/>
      <c r="I815" s="12"/>
      <c r="J815" s="12"/>
      <c r="K815" s="68"/>
    </row>
    <row r="816" spans="1:11">
      <c r="A816" s="13"/>
      <c r="B816" s="12"/>
      <c r="C816" s="12"/>
      <c r="D816" s="13"/>
      <c r="E816" s="12"/>
      <c r="F816" s="12"/>
      <c r="G816" s="12"/>
      <c r="H816" s="12"/>
      <c r="I816" s="12"/>
      <c r="J816" s="12"/>
      <c r="K816" s="68"/>
    </row>
    <row r="817" spans="1:11">
      <c r="A817" s="13"/>
      <c r="B817" s="12"/>
      <c r="C817" s="12"/>
      <c r="D817" s="13"/>
      <c r="E817" s="12"/>
      <c r="F817" s="12"/>
      <c r="G817" s="12"/>
      <c r="H817" s="12"/>
      <c r="I817" s="12"/>
      <c r="J817" s="12"/>
      <c r="K817" s="68"/>
    </row>
    <row r="818" spans="1:11">
      <c r="A818" s="13"/>
      <c r="B818" s="12"/>
      <c r="C818" s="12"/>
      <c r="D818" s="13"/>
      <c r="E818" s="12"/>
      <c r="F818" s="12"/>
      <c r="G818" s="12"/>
      <c r="H818" s="12"/>
      <c r="I818" s="12"/>
      <c r="J818" s="12"/>
      <c r="K818" s="68"/>
    </row>
    <row r="819" spans="1:11">
      <c r="A819" s="13"/>
      <c r="B819" s="12"/>
      <c r="C819" s="12"/>
      <c r="D819" s="13"/>
      <c r="E819" s="12"/>
      <c r="F819" s="12"/>
      <c r="G819" s="12"/>
      <c r="H819" s="12"/>
      <c r="I819" s="12"/>
      <c r="J819" s="12"/>
      <c r="K819" s="68"/>
    </row>
    <row r="820" spans="1:11">
      <c r="A820" s="13"/>
      <c r="B820" s="12"/>
      <c r="C820" s="12"/>
      <c r="D820" s="13"/>
      <c r="E820" s="12"/>
      <c r="F820" s="12"/>
      <c r="G820" s="12"/>
      <c r="H820" s="12"/>
      <c r="I820" s="12"/>
      <c r="J820" s="12"/>
      <c r="K820" s="68"/>
    </row>
    <row r="821" spans="1:11">
      <c r="A821" s="13"/>
      <c r="B821" s="12"/>
      <c r="C821" s="12"/>
      <c r="D821" s="13"/>
      <c r="E821" s="12"/>
      <c r="F821" s="12"/>
      <c r="G821" s="12"/>
      <c r="H821" s="12"/>
      <c r="I821" s="12"/>
      <c r="J821" s="12"/>
      <c r="K821" s="68"/>
    </row>
    <row r="822" spans="1:11">
      <c r="A822" s="13"/>
      <c r="B822" s="12"/>
      <c r="C822" s="12"/>
      <c r="D822" s="13"/>
      <c r="E822" s="12"/>
      <c r="F822" s="12"/>
      <c r="G822" s="12"/>
      <c r="H822" s="12"/>
      <c r="I822" s="12"/>
      <c r="J822" s="12"/>
      <c r="K822" s="68"/>
    </row>
    <row r="823" spans="1:11">
      <c r="A823" s="13"/>
      <c r="B823" s="12"/>
      <c r="C823" s="12"/>
      <c r="D823" s="13"/>
      <c r="E823" s="12"/>
      <c r="F823" s="12"/>
      <c r="G823" s="12"/>
      <c r="H823" s="12"/>
      <c r="I823" s="12"/>
      <c r="J823" s="12"/>
      <c r="K823" s="68"/>
    </row>
    <row r="824" spans="1:11">
      <c r="A824" s="13"/>
      <c r="B824" s="12"/>
      <c r="C824" s="12"/>
      <c r="D824" s="13"/>
      <c r="E824" s="12"/>
      <c r="F824" s="12"/>
      <c r="G824" s="12"/>
      <c r="H824" s="12"/>
      <c r="I824" s="12"/>
      <c r="J824" s="12"/>
      <c r="K824" s="68"/>
    </row>
    <row r="825" spans="1:11">
      <c r="A825" s="13"/>
      <c r="B825" s="12"/>
      <c r="C825" s="12"/>
      <c r="D825" s="13"/>
      <c r="E825" s="12"/>
      <c r="F825" s="12"/>
      <c r="G825" s="12"/>
      <c r="H825" s="12"/>
      <c r="I825" s="12"/>
      <c r="J825" s="12"/>
      <c r="K825" s="68"/>
    </row>
    <row r="826" spans="1:11">
      <c r="A826" s="13"/>
      <c r="B826" s="12"/>
      <c r="C826" s="12"/>
      <c r="D826" s="13"/>
      <c r="E826" s="12"/>
      <c r="F826" s="12"/>
      <c r="G826" s="12"/>
      <c r="H826" s="12"/>
      <c r="I826" s="12"/>
      <c r="J826" s="12"/>
      <c r="K826" s="68"/>
    </row>
    <row r="827" spans="1:11">
      <c r="A827" s="13"/>
      <c r="B827" s="12"/>
      <c r="C827" s="12"/>
      <c r="D827" s="13"/>
      <c r="E827" s="12"/>
      <c r="F827" s="12"/>
      <c r="G827" s="12"/>
      <c r="H827" s="12"/>
      <c r="I827" s="12"/>
      <c r="J827" s="12"/>
      <c r="K827" s="68"/>
    </row>
    <row r="828" spans="1:11">
      <c r="A828" s="13"/>
      <c r="B828" s="12"/>
      <c r="C828" s="12"/>
      <c r="D828" s="13"/>
      <c r="E828" s="12"/>
      <c r="F828" s="12"/>
      <c r="G828" s="12"/>
      <c r="H828" s="12"/>
      <c r="I828" s="12"/>
      <c r="J828" s="12"/>
      <c r="K828" s="68"/>
    </row>
    <row r="829" spans="1:11">
      <c r="A829" s="13"/>
      <c r="B829" s="12"/>
      <c r="C829" s="12"/>
      <c r="D829" s="13"/>
      <c r="E829" s="12"/>
      <c r="F829" s="12"/>
      <c r="G829" s="12"/>
      <c r="H829" s="12"/>
      <c r="I829" s="12"/>
      <c r="J829" s="12"/>
      <c r="K829" s="68"/>
    </row>
    <row r="830" spans="1:11">
      <c r="A830" s="13"/>
      <c r="B830" s="12"/>
      <c r="C830" s="12"/>
      <c r="D830" s="13"/>
      <c r="E830" s="12"/>
      <c r="F830" s="12"/>
      <c r="G830" s="12"/>
      <c r="H830" s="12"/>
      <c r="I830" s="12"/>
      <c r="J830" s="12"/>
      <c r="K830" s="68"/>
    </row>
    <row r="831" spans="1:11">
      <c r="A831" s="13"/>
      <c r="B831" s="12"/>
      <c r="C831" s="12"/>
      <c r="D831" s="13"/>
      <c r="E831" s="12"/>
      <c r="F831" s="12"/>
      <c r="G831" s="12"/>
      <c r="H831" s="12"/>
      <c r="I831" s="12"/>
      <c r="J831" s="12"/>
      <c r="K831" s="68"/>
    </row>
    <row r="832" spans="1:11">
      <c r="A832" s="13"/>
      <c r="B832" s="12"/>
      <c r="C832" s="12"/>
      <c r="D832" s="13"/>
      <c r="E832" s="12"/>
      <c r="F832" s="12"/>
      <c r="G832" s="12"/>
      <c r="H832" s="12"/>
      <c r="I832" s="12"/>
      <c r="J832" s="12"/>
      <c r="K832" s="68"/>
    </row>
    <row r="833" spans="1:11">
      <c r="A833" s="13"/>
      <c r="B833" s="12"/>
      <c r="C833" s="12"/>
      <c r="D833" s="13"/>
      <c r="E833" s="12"/>
      <c r="F833" s="12"/>
      <c r="G833" s="12"/>
      <c r="H833" s="12"/>
      <c r="I833" s="12"/>
      <c r="J833" s="12"/>
      <c r="K833" s="68"/>
    </row>
    <row r="834" spans="1:11">
      <c r="A834" s="13"/>
      <c r="B834" s="12"/>
      <c r="C834" s="12"/>
      <c r="D834" s="13"/>
      <c r="E834" s="12"/>
      <c r="F834" s="12"/>
      <c r="G834" s="12"/>
      <c r="H834" s="12"/>
      <c r="I834" s="12"/>
      <c r="J834" s="12"/>
      <c r="K834" s="68"/>
    </row>
    <row r="835" spans="1:11">
      <c r="A835" s="13"/>
      <c r="B835" s="12"/>
      <c r="C835" s="12"/>
      <c r="D835" s="13"/>
      <c r="E835" s="12"/>
      <c r="F835" s="12"/>
      <c r="G835" s="12"/>
      <c r="H835" s="12"/>
      <c r="I835" s="12"/>
      <c r="J835" s="12"/>
      <c r="K835" s="68"/>
    </row>
    <row r="836" spans="1:11">
      <c r="A836" s="13"/>
      <c r="B836" s="12"/>
      <c r="C836" s="12"/>
      <c r="D836" s="13"/>
      <c r="E836" s="12"/>
      <c r="F836" s="12"/>
      <c r="G836" s="12"/>
      <c r="H836" s="12"/>
      <c r="I836" s="12"/>
      <c r="J836" s="12"/>
      <c r="K836" s="68"/>
    </row>
    <row r="837" spans="1:11">
      <c r="A837" s="13"/>
      <c r="B837" s="12"/>
      <c r="C837" s="12"/>
      <c r="D837" s="13"/>
      <c r="E837" s="12"/>
      <c r="F837" s="12"/>
      <c r="G837" s="12"/>
      <c r="H837" s="12"/>
      <c r="I837" s="12"/>
      <c r="J837" s="12"/>
      <c r="K837" s="68"/>
    </row>
    <row r="838" spans="1:11">
      <c r="A838" s="13"/>
      <c r="B838" s="12"/>
      <c r="C838" s="12"/>
      <c r="D838" s="13"/>
      <c r="E838" s="12"/>
      <c r="F838" s="12"/>
      <c r="G838" s="12"/>
      <c r="H838" s="12"/>
      <c r="I838" s="12"/>
      <c r="J838" s="12"/>
      <c r="K838" s="68"/>
    </row>
    <row r="839" spans="1:11">
      <c r="A839" s="13"/>
      <c r="B839" s="12"/>
      <c r="C839" s="12"/>
      <c r="D839" s="13"/>
      <c r="E839" s="12"/>
      <c r="F839" s="12"/>
      <c r="G839" s="12"/>
      <c r="H839" s="12"/>
      <c r="I839" s="12"/>
      <c r="J839" s="12"/>
      <c r="K839" s="68"/>
    </row>
    <row r="840" spans="1:11">
      <c r="A840" s="13"/>
      <c r="B840" s="12"/>
      <c r="C840" s="12"/>
      <c r="D840" s="13"/>
      <c r="E840" s="12"/>
      <c r="F840" s="12"/>
      <c r="G840" s="12"/>
      <c r="H840" s="12"/>
      <c r="I840" s="12"/>
      <c r="J840" s="12"/>
      <c r="K840" s="68"/>
    </row>
    <row r="841" spans="1:11">
      <c r="A841" s="13"/>
      <c r="B841" s="12"/>
      <c r="C841" s="12"/>
      <c r="D841" s="13"/>
      <c r="E841" s="12"/>
      <c r="F841" s="12"/>
      <c r="G841" s="12"/>
      <c r="H841" s="12"/>
      <c r="I841" s="12"/>
      <c r="J841" s="12"/>
      <c r="K841" s="68"/>
    </row>
    <row r="842" spans="1:11">
      <c r="A842" s="13"/>
      <c r="B842" s="12"/>
      <c r="C842" s="12"/>
      <c r="D842" s="13"/>
      <c r="E842" s="12"/>
      <c r="F842" s="12"/>
      <c r="G842" s="12"/>
      <c r="H842" s="12"/>
      <c r="I842" s="12"/>
      <c r="J842" s="12"/>
      <c r="K842" s="68"/>
    </row>
    <row r="843" spans="1:11">
      <c r="A843" s="13"/>
      <c r="B843" s="12"/>
      <c r="C843" s="12"/>
      <c r="D843" s="13"/>
      <c r="E843" s="12"/>
      <c r="F843" s="12"/>
      <c r="G843" s="12"/>
      <c r="H843" s="12"/>
      <c r="I843" s="12"/>
      <c r="J843" s="12"/>
      <c r="K843" s="68"/>
    </row>
    <row r="844" spans="1:11">
      <c r="A844" s="13"/>
      <c r="B844" s="12"/>
      <c r="C844" s="12"/>
      <c r="D844" s="13"/>
      <c r="E844" s="12"/>
      <c r="F844" s="12"/>
      <c r="G844" s="12"/>
      <c r="H844" s="12"/>
      <c r="I844" s="12"/>
      <c r="J844" s="12"/>
      <c r="K844" s="68"/>
    </row>
    <row r="845" spans="1:11">
      <c r="A845" s="13"/>
      <c r="B845" s="12"/>
      <c r="C845" s="12"/>
      <c r="D845" s="13"/>
      <c r="E845" s="12"/>
      <c r="F845" s="12"/>
      <c r="G845" s="12"/>
      <c r="H845" s="12"/>
      <c r="I845" s="12"/>
      <c r="J845" s="12"/>
      <c r="K845" s="68"/>
    </row>
    <row r="846" spans="1:11">
      <c r="A846" s="13"/>
      <c r="B846" s="12"/>
      <c r="C846" s="12"/>
      <c r="D846" s="13"/>
      <c r="E846" s="12"/>
      <c r="F846" s="12"/>
      <c r="G846" s="12"/>
      <c r="H846" s="12"/>
      <c r="I846" s="12"/>
      <c r="J846" s="12"/>
      <c r="K846" s="68"/>
    </row>
    <row r="847" spans="1:11">
      <c r="A847" s="13"/>
      <c r="B847" s="12"/>
      <c r="C847" s="12"/>
      <c r="D847" s="13"/>
      <c r="E847" s="12"/>
      <c r="F847" s="12"/>
      <c r="G847" s="12"/>
      <c r="H847" s="12"/>
      <c r="I847" s="12"/>
      <c r="J847" s="12"/>
      <c r="K847" s="68"/>
    </row>
    <row r="848" spans="1:11">
      <c r="A848" s="13"/>
      <c r="B848" s="12"/>
      <c r="C848" s="12"/>
      <c r="D848" s="13"/>
      <c r="E848" s="12"/>
      <c r="F848" s="12"/>
      <c r="G848" s="12"/>
      <c r="H848" s="12"/>
      <c r="I848" s="12"/>
      <c r="J848" s="12"/>
      <c r="K848" s="68"/>
    </row>
    <row r="849" spans="1:11">
      <c r="A849" s="13"/>
      <c r="B849" s="12"/>
      <c r="C849" s="12"/>
      <c r="D849" s="13"/>
      <c r="E849" s="12"/>
      <c r="F849" s="12"/>
      <c r="G849" s="12"/>
      <c r="H849" s="12"/>
      <c r="I849" s="12"/>
      <c r="J849" s="12"/>
      <c r="K849" s="68"/>
    </row>
    <row r="850" spans="1:11">
      <c r="A850" s="13"/>
      <c r="B850" s="12"/>
      <c r="C850" s="12"/>
      <c r="D850" s="13"/>
      <c r="E850" s="12"/>
      <c r="F850" s="12"/>
      <c r="G850" s="12"/>
      <c r="H850" s="12"/>
      <c r="I850" s="12"/>
      <c r="J850" s="12"/>
      <c r="K850" s="68"/>
    </row>
    <row r="851" spans="1:11">
      <c r="A851" s="13"/>
      <c r="B851" s="12"/>
      <c r="C851" s="12"/>
      <c r="D851" s="13"/>
      <c r="E851" s="12"/>
      <c r="F851" s="12"/>
      <c r="G851" s="12"/>
      <c r="H851" s="12"/>
      <c r="I851" s="12"/>
      <c r="J851" s="12"/>
      <c r="K851" s="68"/>
    </row>
    <row r="852" spans="1:11">
      <c r="A852" s="13"/>
      <c r="B852" s="12"/>
      <c r="C852" s="12"/>
      <c r="D852" s="13"/>
      <c r="E852" s="12"/>
      <c r="F852" s="12"/>
      <c r="G852" s="12"/>
      <c r="H852" s="12"/>
      <c r="I852" s="12"/>
      <c r="J852" s="12"/>
      <c r="K852" s="68"/>
    </row>
    <row r="853" spans="1:11">
      <c r="A853" s="13"/>
      <c r="B853" s="12"/>
      <c r="C853" s="12"/>
      <c r="D853" s="13"/>
      <c r="E853" s="12"/>
      <c r="F853" s="12"/>
      <c r="G853" s="12"/>
      <c r="H853" s="12"/>
      <c r="I853" s="12"/>
      <c r="J853" s="12"/>
      <c r="K853" s="68"/>
    </row>
    <row r="854" spans="1:11">
      <c r="A854" s="13"/>
      <c r="B854" s="12"/>
      <c r="C854" s="12"/>
      <c r="D854" s="13"/>
      <c r="E854" s="12"/>
      <c r="F854" s="12"/>
      <c r="G854" s="12"/>
      <c r="H854" s="12"/>
      <c r="I854" s="12"/>
      <c r="J854" s="12"/>
      <c r="K854" s="68"/>
    </row>
    <row r="855" spans="1:11">
      <c r="A855" s="13"/>
      <c r="B855" s="12"/>
      <c r="C855" s="12"/>
      <c r="D855" s="13"/>
      <c r="E855" s="12"/>
      <c r="F855" s="12"/>
      <c r="G855" s="12"/>
      <c r="H855" s="12"/>
      <c r="I855" s="12"/>
      <c r="J855" s="12"/>
      <c r="K855" s="68"/>
    </row>
    <row r="856" spans="1:11">
      <c r="A856" s="13"/>
      <c r="B856" s="12"/>
      <c r="C856" s="12"/>
      <c r="D856" s="13"/>
      <c r="E856" s="12"/>
      <c r="F856" s="12"/>
      <c r="G856" s="12"/>
      <c r="H856" s="12"/>
      <c r="I856" s="12"/>
      <c r="J856" s="12"/>
      <c r="K856" s="68"/>
    </row>
    <row r="857" spans="1:11">
      <c r="A857" s="13"/>
      <c r="B857" s="12"/>
      <c r="C857" s="12"/>
      <c r="D857" s="13"/>
      <c r="E857" s="12"/>
      <c r="F857" s="12"/>
      <c r="G857" s="12"/>
      <c r="H857" s="12"/>
      <c r="I857" s="12"/>
      <c r="J857" s="12"/>
      <c r="K857" s="68"/>
    </row>
    <row r="858" spans="1:11">
      <c r="A858" s="13"/>
      <c r="B858" s="12"/>
      <c r="C858" s="12"/>
      <c r="D858" s="13"/>
      <c r="E858" s="12"/>
      <c r="F858" s="12"/>
      <c r="G858" s="12"/>
      <c r="H858" s="12"/>
      <c r="I858" s="12"/>
      <c r="J858" s="12"/>
      <c r="K858" s="68"/>
    </row>
    <row r="859" spans="1:11">
      <c r="A859" s="13"/>
      <c r="B859" s="12"/>
      <c r="C859" s="12"/>
      <c r="D859" s="13"/>
      <c r="E859" s="12"/>
      <c r="F859" s="12"/>
      <c r="G859" s="12"/>
      <c r="H859" s="12"/>
      <c r="I859" s="12"/>
      <c r="J859" s="12"/>
      <c r="K859" s="68"/>
    </row>
    <row r="860" spans="1:11">
      <c r="A860" s="13"/>
      <c r="B860" s="12"/>
      <c r="C860" s="12"/>
      <c r="D860" s="13"/>
      <c r="E860" s="12"/>
      <c r="F860" s="12"/>
      <c r="G860" s="12"/>
      <c r="H860" s="12"/>
      <c r="I860" s="12"/>
      <c r="J860" s="12"/>
      <c r="K860" s="68"/>
    </row>
    <row r="861" spans="1:11">
      <c r="A861" s="13"/>
      <c r="B861" s="12"/>
      <c r="C861" s="12"/>
      <c r="D861" s="13"/>
      <c r="E861" s="12"/>
      <c r="F861" s="12"/>
      <c r="G861" s="12"/>
      <c r="H861" s="12"/>
      <c r="I861" s="12"/>
      <c r="J861" s="12"/>
      <c r="K861" s="68"/>
    </row>
    <row r="862" spans="1:11">
      <c r="A862" s="13"/>
      <c r="B862" s="12"/>
      <c r="C862" s="12"/>
      <c r="D862" s="13"/>
      <c r="E862" s="12"/>
      <c r="F862" s="12"/>
      <c r="G862" s="12"/>
      <c r="H862" s="12"/>
      <c r="I862" s="12"/>
      <c r="J862" s="12"/>
      <c r="K862" s="68"/>
    </row>
    <row r="863" spans="1:11">
      <c r="A863" s="13"/>
      <c r="B863" s="12"/>
      <c r="C863" s="12"/>
      <c r="D863" s="13"/>
      <c r="E863" s="12"/>
      <c r="F863" s="12"/>
      <c r="G863" s="12"/>
      <c r="H863" s="12"/>
      <c r="I863" s="12"/>
      <c r="J863" s="12"/>
      <c r="K863" s="68"/>
    </row>
    <row r="864" spans="1:11">
      <c r="A864" s="13"/>
      <c r="B864" s="12"/>
      <c r="C864" s="12"/>
      <c r="D864" s="13"/>
      <c r="E864" s="12"/>
      <c r="F864" s="12"/>
      <c r="G864" s="12"/>
      <c r="H864" s="12"/>
      <c r="I864" s="12"/>
      <c r="J864" s="12"/>
      <c r="K864" s="68"/>
    </row>
    <row r="865" spans="1:11">
      <c r="A865" s="13"/>
      <c r="B865" s="12"/>
      <c r="C865" s="12"/>
      <c r="D865" s="13"/>
      <c r="E865" s="12"/>
      <c r="F865" s="12"/>
      <c r="G865" s="12"/>
      <c r="H865" s="12"/>
      <c r="I865" s="12"/>
      <c r="J865" s="12"/>
      <c r="K865" s="68"/>
    </row>
    <row r="866" spans="1:11">
      <c r="A866" s="13"/>
      <c r="B866" s="12"/>
      <c r="C866" s="12"/>
      <c r="D866" s="13"/>
      <c r="E866" s="12"/>
      <c r="F866" s="12"/>
      <c r="G866" s="12"/>
      <c r="H866" s="12"/>
      <c r="I866" s="12"/>
      <c r="J866" s="12"/>
      <c r="K866" s="68"/>
    </row>
    <row r="867" spans="1:11">
      <c r="A867" s="13"/>
      <c r="B867" s="12"/>
      <c r="C867" s="12"/>
      <c r="D867" s="13"/>
      <c r="E867" s="12"/>
      <c r="F867" s="12"/>
      <c r="G867" s="12"/>
      <c r="H867" s="12"/>
      <c r="I867" s="12"/>
      <c r="J867" s="12"/>
      <c r="K867" s="68"/>
    </row>
    <row r="868" spans="1:11">
      <c r="A868" s="13"/>
      <c r="B868" s="12"/>
      <c r="C868" s="12"/>
      <c r="D868" s="13"/>
      <c r="E868" s="12"/>
      <c r="F868" s="12"/>
      <c r="G868" s="12"/>
      <c r="H868" s="12"/>
      <c r="I868" s="12"/>
      <c r="J868" s="12"/>
      <c r="K868" s="68"/>
    </row>
    <row r="869" spans="1:11">
      <c r="A869" s="13"/>
      <c r="B869" s="12"/>
      <c r="C869" s="12"/>
      <c r="D869" s="13"/>
      <c r="E869" s="12"/>
      <c r="F869" s="12"/>
      <c r="G869" s="12"/>
      <c r="H869" s="12"/>
      <c r="I869" s="12"/>
      <c r="J869" s="12"/>
      <c r="K869" s="68"/>
    </row>
    <row r="870" spans="1:11">
      <c r="A870" s="13"/>
      <c r="B870" s="12"/>
      <c r="C870" s="12"/>
      <c r="D870" s="13"/>
      <c r="E870" s="12"/>
      <c r="F870" s="12"/>
      <c r="G870" s="12"/>
      <c r="H870" s="12"/>
      <c r="I870" s="12"/>
      <c r="J870" s="12"/>
      <c r="K870" s="68"/>
    </row>
    <row r="871" spans="1:11">
      <c r="A871" s="13"/>
      <c r="B871" s="12"/>
      <c r="C871" s="12"/>
      <c r="D871" s="13"/>
      <c r="E871" s="12"/>
      <c r="F871" s="12"/>
      <c r="G871" s="12"/>
      <c r="H871" s="12"/>
      <c r="I871" s="12"/>
      <c r="J871" s="12"/>
      <c r="K871" s="68"/>
    </row>
    <row r="872" spans="1:11">
      <c r="A872" s="13"/>
      <c r="B872" s="12"/>
      <c r="C872" s="12"/>
      <c r="D872" s="13"/>
      <c r="E872" s="12"/>
      <c r="F872" s="12"/>
      <c r="G872" s="12"/>
      <c r="H872" s="12"/>
      <c r="I872" s="12"/>
      <c r="J872" s="12"/>
      <c r="K872" s="68"/>
    </row>
    <row r="873" spans="1:11">
      <c r="A873" s="13"/>
      <c r="B873" s="12"/>
      <c r="C873" s="12"/>
      <c r="D873" s="13"/>
      <c r="E873" s="12"/>
      <c r="F873" s="12"/>
      <c r="G873" s="12"/>
      <c r="H873" s="12"/>
      <c r="I873" s="12"/>
      <c r="J873" s="12"/>
      <c r="K873" s="68"/>
    </row>
    <row r="874" spans="1:11">
      <c r="A874" s="13"/>
      <c r="B874" s="12"/>
      <c r="C874" s="12"/>
      <c r="D874" s="13"/>
      <c r="E874" s="12"/>
      <c r="F874" s="12"/>
      <c r="G874" s="12"/>
      <c r="H874" s="12"/>
      <c r="I874" s="12"/>
      <c r="J874" s="12"/>
      <c r="K874" s="68"/>
    </row>
    <row r="875" spans="1:11">
      <c r="A875" s="13"/>
      <c r="B875" s="12"/>
      <c r="C875" s="12"/>
      <c r="D875" s="13"/>
      <c r="E875" s="12"/>
      <c r="F875" s="12"/>
      <c r="G875" s="12"/>
      <c r="H875" s="12"/>
      <c r="I875" s="12"/>
      <c r="J875" s="12"/>
      <c r="K875" s="68"/>
    </row>
    <row r="876" spans="1:11">
      <c r="A876" s="13"/>
      <c r="B876" s="12"/>
      <c r="C876" s="12"/>
      <c r="D876" s="13"/>
      <c r="E876" s="12"/>
      <c r="F876" s="12"/>
      <c r="G876" s="12"/>
      <c r="H876" s="12"/>
      <c r="I876" s="12"/>
      <c r="J876" s="12"/>
      <c r="K876" s="68"/>
    </row>
    <row r="877" spans="1:11">
      <c r="A877" s="13"/>
      <c r="B877" s="12"/>
      <c r="C877" s="12"/>
      <c r="D877" s="13"/>
      <c r="E877" s="12"/>
      <c r="F877" s="12"/>
      <c r="G877" s="12"/>
      <c r="H877" s="12"/>
      <c r="I877" s="12"/>
      <c r="J877" s="12"/>
      <c r="K877" s="68"/>
    </row>
    <row r="878" spans="1:11">
      <c r="A878" s="13"/>
      <c r="B878" s="12"/>
      <c r="C878" s="12"/>
      <c r="D878" s="13"/>
      <c r="E878" s="12"/>
      <c r="F878" s="12"/>
      <c r="G878" s="12"/>
      <c r="H878" s="12"/>
      <c r="I878" s="12"/>
      <c r="J878" s="12"/>
      <c r="K878" s="68"/>
    </row>
    <row r="879" spans="1:11">
      <c r="A879" s="13"/>
      <c r="B879" s="12"/>
      <c r="C879" s="12"/>
      <c r="D879" s="13"/>
      <c r="E879" s="12"/>
      <c r="F879" s="12"/>
      <c r="G879" s="12"/>
      <c r="H879" s="12"/>
      <c r="I879" s="12"/>
      <c r="J879" s="12"/>
      <c r="K879" s="68"/>
    </row>
    <row r="880" spans="1:11">
      <c r="A880" s="13"/>
      <c r="B880" s="12"/>
      <c r="C880" s="12"/>
      <c r="D880" s="13"/>
      <c r="E880" s="12"/>
      <c r="F880" s="12"/>
      <c r="G880" s="12"/>
      <c r="H880" s="12"/>
      <c r="I880" s="12"/>
      <c r="J880" s="12"/>
      <c r="K880" s="68"/>
    </row>
    <row r="881" spans="1:11">
      <c r="A881" s="13"/>
      <c r="B881" s="12"/>
      <c r="C881" s="12"/>
      <c r="D881" s="13"/>
      <c r="E881" s="12"/>
      <c r="F881" s="12"/>
      <c r="G881" s="12"/>
      <c r="H881" s="12"/>
      <c r="I881" s="12"/>
      <c r="J881" s="12"/>
      <c r="K881" s="68"/>
    </row>
    <row r="882" spans="1:11">
      <c r="A882" s="13"/>
      <c r="B882" s="12"/>
      <c r="C882" s="12"/>
      <c r="D882" s="13"/>
      <c r="E882" s="12"/>
      <c r="F882" s="12"/>
      <c r="G882" s="12"/>
      <c r="H882" s="12"/>
      <c r="I882" s="12"/>
      <c r="J882" s="12"/>
      <c r="K882" s="68"/>
    </row>
    <row r="883" spans="1:11">
      <c r="A883" s="13"/>
      <c r="B883" s="12"/>
      <c r="C883" s="12"/>
      <c r="D883" s="13"/>
      <c r="E883" s="12"/>
      <c r="F883" s="12"/>
      <c r="G883" s="12"/>
      <c r="H883" s="12"/>
      <c r="I883" s="12"/>
      <c r="J883" s="12"/>
      <c r="K883" s="68"/>
    </row>
    <row r="884" spans="1:11">
      <c r="A884" s="13"/>
      <c r="B884" s="12"/>
      <c r="C884" s="12"/>
      <c r="D884" s="13"/>
      <c r="E884" s="12"/>
      <c r="F884" s="12"/>
      <c r="G884" s="12"/>
      <c r="H884" s="12"/>
      <c r="I884" s="12"/>
      <c r="J884" s="12"/>
      <c r="K884" s="68"/>
    </row>
    <row r="885" spans="1:11">
      <c r="A885" s="13"/>
      <c r="B885" s="12"/>
      <c r="C885" s="12"/>
      <c r="D885" s="13"/>
      <c r="E885" s="12"/>
      <c r="F885" s="12"/>
      <c r="G885" s="12"/>
      <c r="H885" s="12"/>
      <c r="I885" s="12"/>
      <c r="J885" s="12"/>
      <c r="K885" s="68"/>
    </row>
    <row r="886" spans="1:11">
      <c r="A886" s="13"/>
      <c r="B886" s="12"/>
      <c r="C886" s="12"/>
      <c r="D886" s="13"/>
      <c r="E886" s="12"/>
      <c r="F886" s="12"/>
      <c r="G886" s="12"/>
      <c r="H886" s="12"/>
      <c r="I886" s="12"/>
      <c r="J886" s="12"/>
      <c r="K886" s="68"/>
    </row>
    <row r="887" spans="1:11">
      <c r="A887" s="13"/>
      <c r="B887" s="12"/>
      <c r="C887" s="12"/>
      <c r="D887" s="13"/>
      <c r="E887" s="12"/>
      <c r="F887" s="12"/>
      <c r="G887" s="12"/>
      <c r="H887" s="12"/>
      <c r="I887" s="12"/>
      <c r="J887" s="12"/>
      <c r="K887" s="68"/>
    </row>
    <row r="888" spans="1:11">
      <c r="A888" s="13"/>
      <c r="B888" s="12"/>
      <c r="C888" s="12"/>
      <c r="D888" s="13"/>
      <c r="E888" s="12"/>
      <c r="F888" s="12"/>
      <c r="G888" s="12"/>
      <c r="H888" s="12"/>
      <c r="I888" s="12"/>
      <c r="J888" s="12"/>
      <c r="K888" s="68"/>
    </row>
    <row r="889" spans="1:11">
      <c r="A889" s="13"/>
      <c r="B889" s="12"/>
      <c r="C889" s="12"/>
      <c r="D889" s="13"/>
      <c r="E889" s="12"/>
      <c r="F889" s="12"/>
      <c r="G889" s="12"/>
      <c r="H889" s="12"/>
      <c r="I889" s="12"/>
      <c r="J889" s="12"/>
      <c r="K889" s="68"/>
    </row>
    <row r="890" spans="1:11">
      <c r="A890" s="13"/>
      <c r="B890" s="12"/>
      <c r="C890" s="12"/>
      <c r="D890" s="13"/>
      <c r="E890" s="12"/>
      <c r="F890" s="12"/>
      <c r="G890" s="12"/>
      <c r="H890" s="12"/>
      <c r="I890" s="12"/>
      <c r="J890" s="12"/>
      <c r="K890" s="68"/>
    </row>
    <row r="891" spans="1:11">
      <c r="A891" s="13"/>
      <c r="B891" s="12"/>
      <c r="C891" s="12"/>
      <c r="D891" s="13"/>
      <c r="E891" s="12"/>
      <c r="F891" s="12"/>
      <c r="G891" s="12"/>
      <c r="H891" s="12"/>
      <c r="I891" s="12"/>
      <c r="J891" s="12"/>
      <c r="K891" s="68"/>
    </row>
    <row r="892" spans="1:11">
      <c r="A892" s="13"/>
      <c r="B892" s="12"/>
      <c r="C892" s="12"/>
      <c r="D892" s="13"/>
      <c r="E892" s="12"/>
      <c r="F892" s="12"/>
      <c r="G892" s="12"/>
      <c r="H892" s="12"/>
      <c r="I892" s="12"/>
      <c r="J892" s="12"/>
      <c r="K892" s="68"/>
    </row>
    <row r="893" spans="1:11">
      <c r="A893" s="13"/>
      <c r="B893" s="12"/>
      <c r="C893" s="12"/>
      <c r="D893" s="13"/>
      <c r="E893" s="12"/>
      <c r="F893" s="12"/>
      <c r="G893" s="12"/>
      <c r="H893" s="12"/>
      <c r="I893" s="12"/>
      <c r="J893" s="12"/>
      <c r="K893" s="68"/>
    </row>
    <row r="894" spans="1:11">
      <c r="A894" s="13"/>
      <c r="B894" s="12"/>
      <c r="C894" s="12"/>
      <c r="D894" s="13"/>
      <c r="E894" s="12"/>
      <c r="F894" s="12"/>
      <c r="G894" s="12"/>
      <c r="H894" s="12"/>
      <c r="I894" s="12"/>
      <c r="J894" s="12"/>
      <c r="K894" s="68"/>
    </row>
    <row r="895" spans="1:11">
      <c r="A895" s="13"/>
      <c r="B895" s="12"/>
      <c r="C895" s="12"/>
      <c r="D895" s="13"/>
      <c r="E895" s="12"/>
      <c r="F895" s="12"/>
      <c r="G895" s="12"/>
      <c r="H895" s="12"/>
      <c r="I895" s="12"/>
      <c r="J895" s="12"/>
      <c r="K895" s="68"/>
    </row>
    <row r="896" spans="1:11">
      <c r="A896" s="13"/>
      <c r="B896" s="12"/>
      <c r="C896" s="12"/>
      <c r="D896" s="13"/>
      <c r="E896" s="12"/>
      <c r="F896" s="12"/>
      <c r="G896" s="12"/>
      <c r="H896" s="12"/>
      <c r="I896" s="12"/>
      <c r="J896" s="12"/>
      <c r="K896" s="68"/>
    </row>
    <row r="897" spans="1:11">
      <c r="A897" s="13"/>
      <c r="B897" s="12"/>
      <c r="C897" s="12"/>
      <c r="D897" s="13"/>
      <c r="E897" s="12"/>
      <c r="F897" s="12"/>
      <c r="G897" s="12"/>
      <c r="H897" s="12"/>
      <c r="I897" s="12"/>
      <c r="J897" s="12"/>
      <c r="K897" s="68"/>
    </row>
    <row r="898" spans="1:11">
      <c r="A898" s="13"/>
      <c r="B898" s="12"/>
      <c r="C898" s="12"/>
      <c r="D898" s="13"/>
      <c r="E898" s="12"/>
      <c r="F898" s="12"/>
      <c r="G898" s="12"/>
      <c r="H898" s="12"/>
      <c r="I898" s="12"/>
      <c r="J898" s="12"/>
      <c r="K898" s="68"/>
    </row>
    <row r="899" spans="1:11">
      <c r="A899" s="13"/>
      <c r="B899" s="12"/>
      <c r="C899" s="12"/>
      <c r="D899" s="13"/>
      <c r="E899" s="12"/>
      <c r="F899" s="12"/>
      <c r="G899" s="12"/>
      <c r="H899" s="12"/>
      <c r="I899" s="12"/>
      <c r="J899" s="12"/>
      <c r="K899" s="68"/>
    </row>
    <row r="900" spans="1:11">
      <c r="A900" s="13"/>
      <c r="B900" s="12"/>
      <c r="C900" s="12"/>
      <c r="D900" s="13"/>
      <c r="E900" s="12"/>
      <c r="F900" s="12"/>
      <c r="G900" s="12"/>
      <c r="H900" s="12"/>
      <c r="I900" s="12"/>
      <c r="J900" s="12"/>
      <c r="K900" s="68"/>
    </row>
    <row r="901" spans="1:11">
      <c r="A901" s="13"/>
      <c r="B901" s="12"/>
      <c r="C901" s="12"/>
      <c r="D901" s="13"/>
      <c r="E901" s="12"/>
      <c r="F901" s="12"/>
      <c r="G901" s="12"/>
      <c r="H901" s="12"/>
      <c r="I901" s="12"/>
      <c r="J901" s="12"/>
      <c r="K901" s="68"/>
    </row>
    <row r="902" spans="1:11">
      <c r="A902" s="13"/>
      <c r="B902" s="12"/>
      <c r="C902" s="12"/>
      <c r="D902" s="13"/>
      <c r="E902" s="12"/>
      <c r="F902" s="12"/>
      <c r="G902" s="12"/>
      <c r="H902" s="12"/>
      <c r="I902" s="12"/>
      <c r="J902" s="12"/>
      <c r="K902" s="68"/>
    </row>
    <row r="903" spans="1:11">
      <c r="A903" s="13"/>
      <c r="B903" s="12"/>
      <c r="C903" s="12"/>
      <c r="D903" s="13"/>
      <c r="E903" s="12"/>
      <c r="F903" s="12"/>
      <c r="G903" s="12"/>
      <c r="H903" s="12"/>
      <c r="I903" s="12"/>
      <c r="J903" s="12"/>
      <c r="K903" s="68"/>
    </row>
    <row r="904" spans="1:11">
      <c r="A904" s="13"/>
      <c r="B904" s="12"/>
      <c r="C904" s="12"/>
      <c r="D904" s="13"/>
      <c r="E904" s="12"/>
      <c r="F904" s="12"/>
      <c r="G904" s="12"/>
      <c r="H904" s="12"/>
      <c r="I904" s="12"/>
      <c r="J904" s="12"/>
      <c r="K904" s="68"/>
    </row>
    <row r="905" spans="1:11">
      <c r="A905" s="13"/>
      <c r="B905" s="12"/>
      <c r="C905" s="12"/>
      <c r="D905" s="13"/>
      <c r="E905" s="12"/>
      <c r="F905" s="12"/>
      <c r="G905" s="12"/>
      <c r="H905" s="12"/>
      <c r="I905" s="12"/>
      <c r="J905" s="12"/>
      <c r="K905" s="68"/>
    </row>
    <row r="906" spans="1:11">
      <c r="A906" s="13"/>
      <c r="B906" s="12"/>
      <c r="C906" s="12"/>
      <c r="D906" s="13"/>
      <c r="E906" s="12"/>
      <c r="F906" s="12"/>
      <c r="G906" s="12"/>
      <c r="H906" s="12"/>
      <c r="I906" s="12"/>
      <c r="J906" s="12"/>
      <c r="K906" s="68"/>
    </row>
    <row r="907" spans="1:11">
      <c r="A907" s="13"/>
      <c r="B907" s="12"/>
      <c r="C907" s="12"/>
      <c r="D907" s="13"/>
      <c r="E907" s="12"/>
      <c r="F907" s="12"/>
      <c r="G907" s="12"/>
      <c r="H907" s="12"/>
      <c r="I907" s="12"/>
      <c r="J907" s="12"/>
      <c r="K907" s="68"/>
    </row>
    <row r="908" spans="1:11">
      <c r="A908" s="13"/>
      <c r="B908" s="12"/>
      <c r="C908" s="12"/>
      <c r="D908" s="13"/>
      <c r="E908" s="12"/>
      <c r="F908" s="12"/>
      <c r="G908" s="12"/>
      <c r="H908" s="12"/>
      <c r="I908" s="12"/>
      <c r="J908" s="12"/>
      <c r="K908" s="68"/>
    </row>
    <row r="909" spans="1:11">
      <c r="A909" s="13"/>
      <c r="B909" s="12"/>
      <c r="C909" s="12"/>
      <c r="D909" s="13"/>
      <c r="E909" s="12"/>
      <c r="F909" s="12"/>
      <c r="G909" s="12"/>
      <c r="H909" s="12"/>
      <c r="I909" s="12"/>
      <c r="J909" s="12"/>
      <c r="K909" s="68"/>
    </row>
    <row r="910" spans="1:11">
      <c r="A910" s="13"/>
      <c r="B910" s="12"/>
      <c r="C910" s="12"/>
      <c r="D910" s="13"/>
      <c r="E910" s="12"/>
      <c r="F910" s="12"/>
      <c r="G910" s="12"/>
      <c r="H910" s="12"/>
      <c r="I910" s="12"/>
      <c r="J910" s="12"/>
      <c r="K910" s="68"/>
    </row>
    <row r="911" spans="1:11">
      <c r="A911" s="13"/>
      <c r="B911" s="12"/>
      <c r="C911" s="12"/>
      <c r="D911" s="13"/>
      <c r="E911" s="12"/>
      <c r="F911" s="12"/>
      <c r="G911" s="12"/>
      <c r="H911" s="12"/>
      <c r="I911" s="12"/>
      <c r="J911" s="12"/>
      <c r="K911" s="68"/>
    </row>
    <row r="912" spans="1:11">
      <c r="A912" s="13"/>
      <c r="B912" s="12"/>
      <c r="C912" s="12"/>
      <c r="D912" s="13"/>
      <c r="E912" s="12"/>
      <c r="F912" s="12"/>
      <c r="G912" s="12"/>
      <c r="H912" s="12"/>
      <c r="I912" s="12"/>
      <c r="J912" s="12"/>
      <c r="K912" s="68"/>
    </row>
    <row r="913" spans="1:11">
      <c r="A913" s="13"/>
      <c r="B913" s="12"/>
      <c r="C913" s="12"/>
      <c r="D913" s="13"/>
      <c r="E913" s="12"/>
      <c r="F913" s="12"/>
      <c r="G913" s="12"/>
      <c r="H913" s="12"/>
      <c r="I913" s="12"/>
      <c r="J913" s="12"/>
      <c r="K913" s="68"/>
    </row>
    <row r="914" spans="1:11">
      <c r="A914" s="13"/>
      <c r="B914" s="12"/>
      <c r="C914" s="12"/>
      <c r="D914" s="13"/>
      <c r="E914" s="12"/>
      <c r="F914" s="12"/>
      <c r="G914" s="12"/>
      <c r="H914" s="12"/>
      <c r="I914" s="12"/>
      <c r="J914" s="12"/>
      <c r="K914" s="68"/>
    </row>
    <row r="915" spans="1:11">
      <c r="A915" s="13"/>
      <c r="B915" s="12"/>
      <c r="C915" s="12"/>
      <c r="D915" s="13"/>
      <c r="E915" s="12"/>
      <c r="F915" s="12"/>
      <c r="G915" s="12"/>
      <c r="H915" s="12"/>
      <c r="I915" s="12"/>
      <c r="J915" s="12"/>
      <c r="K915" s="68"/>
    </row>
    <row r="916" spans="1:11">
      <c r="A916" s="13"/>
      <c r="B916" s="12"/>
      <c r="C916" s="12"/>
      <c r="D916" s="13"/>
      <c r="E916" s="12"/>
      <c r="F916" s="12"/>
      <c r="G916" s="12"/>
      <c r="H916" s="12"/>
      <c r="I916" s="12"/>
      <c r="J916" s="12"/>
      <c r="K916" s="68"/>
    </row>
    <row r="917" spans="1:11">
      <c r="A917" s="13"/>
      <c r="B917" s="12"/>
      <c r="C917" s="12"/>
      <c r="D917" s="13"/>
      <c r="E917" s="12"/>
      <c r="F917" s="12"/>
      <c r="G917" s="12"/>
      <c r="H917" s="12"/>
      <c r="I917" s="12"/>
      <c r="J917" s="12"/>
      <c r="K917" s="68"/>
    </row>
    <row r="918" spans="1:11">
      <c r="A918" s="13"/>
      <c r="B918" s="12"/>
      <c r="C918" s="12"/>
      <c r="D918" s="13"/>
      <c r="E918" s="12"/>
      <c r="F918" s="12"/>
      <c r="G918" s="12"/>
      <c r="H918" s="12"/>
      <c r="I918" s="12"/>
      <c r="J918" s="12"/>
      <c r="K918" s="68"/>
    </row>
    <row r="919" spans="1:11">
      <c r="A919" s="13"/>
      <c r="B919" s="12"/>
      <c r="C919" s="12"/>
      <c r="D919" s="13"/>
      <c r="E919" s="12"/>
      <c r="F919" s="12"/>
      <c r="G919" s="12"/>
      <c r="H919" s="12"/>
      <c r="I919" s="12"/>
      <c r="J919" s="12"/>
      <c r="K919" s="68"/>
    </row>
    <row r="920" spans="1:11">
      <c r="A920" s="13"/>
      <c r="B920" s="12"/>
      <c r="C920" s="12"/>
      <c r="D920" s="13"/>
      <c r="E920" s="12"/>
      <c r="F920" s="12"/>
      <c r="G920" s="12"/>
      <c r="H920" s="12"/>
      <c r="I920" s="12"/>
      <c r="J920" s="12"/>
      <c r="K920" s="68"/>
    </row>
    <row r="921" spans="1:11">
      <c r="A921" s="13"/>
      <c r="B921" s="12"/>
      <c r="C921" s="12"/>
      <c r="D921" s="13"/>
      <c r="E921" s="12"/>
      <c r="F921" s="12"/>
      <c r="G921" s="12"/>
      <c r="H921" s="12"/>
      <c r="I921" s="12"/>
      <c r="J921" s="12"/>
      <c r="K921" s="68"/>
    </row>
    <row r="922" spans="1:11">
      <c r="A922" s="13"/>
      <c r="B922" s="12"/>
      <c r="C922" s="12"/>
      <c r="D922" s="13"/>
      <c r="E922" s="12"/>
      <c r="F922" s="12"/>
      <c r="G922" s="12"/>
      <c r="H922" s="12"/>
      <c r="I922" s="12"/>
      <c r="J922" s="12"/>
      <c r="K922" s="68"/>
    </row>
    <row r="923" spans="1:11">
      <c r="A923" s="13"/>
      <c r="B923" s="12"/>
      <c r="C923" s="12"/>
      <c r="D923" s="13"/>
      <c r="E923" s="12"/>
      <c r="F923" s="12"/>
      <c r="G923" s="12"/>
      <c r="H923" s="12"/>
      <c r="I923" s="12"/>
      <c r="J923" s="12"/>
      <c r="K923" s="68"/>
    </row>
    <row r="924" spans="1:11">
      <c r="A924" s="13"/>
      <c r="B924" s="12"/>
      <c r="C924" s="12"/>
      <c r="D924" s="13"/>
      <c r="E924" s="12"/>
      <c r="F924" s="12"/>
      <c r="G924" s="12"/>
      <c r="H924" s="12"/>
      <c r="I924" s="12"/>
      <c r="J924" s="12"/>
      <c r="K924" s="68"/>
    </row>
    <row r="925" spans="1:11">
      <c r="A925" s="13"/>
      <c r="B925" s="12"/>
      <c r="C925" s="12"/>
      <c r="D925" s="13"/>
      <c r="E925" s="12"/>
      <c r="F925" s="12"/>
      <c r="G925" s="12"/>
      <c r="H925" s="12"/>
      <c r="I925" s="12"/>
      <c r="J925" s="12"/>
      <c r="K925" s="68"/>
    </row>
    <row r="926" spans="1:11">
      <c r="A926" s="13"/>
      <c r="B926" s="12"/>
      <c r="C926" s="12"/>
      <c r="D926" s="13"/>
      <c r="E926" s="12"/>
      <c r="F926" s="12"/>
      <c r="G926" s="12"/>
      <c r="H926" s="12"/>
      <c r="I926" s="12"/>
      <c r="J926" s="12"/>
      <c r="K926" s="68"/>
    </row>
    <row r="927" spans="1:11">
      <c r="A927" s="13"/>
      <c r="B927" s="12"/>
      <c r="C927" s="12"/>
      <c r="D927" s="13"/>
      <c r="E927" s="12"/>
      <c r="F927" s="12"/>
      <c r="G927" s="12"/>
      <c r="H927" s="12"/>
      <c r="I927" s="12"/>
      <c r="J927" s="12"/>
      <c r="K927" s="68"/>
    </row>
    <row r="928" spans="1:11">
      <c r="A928" s="13"/>
      <c r="B928" s="12"/>
      <c r="C928" s="12"/>
      <c r="D928" s="13"/>
      <c r="E928" s="12"/>
      <c r="F928" s="12"/>
      <c r="G928" s="12"/>
      <c r="H928" s="12"/>
      <c r="I928" s="12"/>
      <c r="J928" s="12"/>
      <c r="K928" s="68"/>
    </row>
    <row r="929" spans="1:11">
      <c r="A929" s="13"/>
      <c r="B929" s="12"/>
      <c r="C929" s="12"/>
      <c r="D929" s="13"/>
      <c r="E929" s="12"/>
      <c r="F929" s="12"/>
      <c r="G929" s="12"/>
      <c r="H929" s="12"/>
      <c r="I929" s="12"/>
      <c r="J929" s="12"/>
      <c r="K929" s="68"/>
    </row>
    <row r="930" spans="1:11">
      <c r="A930" s="13"/>
      <c r="B930" s="12"/>
      <c r="C930" s="12"/>
      <c r="D930" s="13"/>
      <c r="E930" s="12"/>
      <c r="F930" s="12"/>
      <c r="G930" s="12"/>
      <c r="H930" s="12"/>
      <c r="I930" s="12"/>
      <c r="J930" s="12"/>
      <c r="K930" s="68"/>
    </row>
    <row r="931" spans="1:11">
      <c r="A931" s="13"/>
      <c r="B931" s="12"/>
      <c r="C931" s="12"/>
      <c r="D931" s="13"/>
      <c r="E931" s="12"/>
      <c r="F931" s="12"/>
      <c r="G931" s="12"/>
      <c r="H931" s="12"/>
      <c r="I931" s="12"/>
      <c r="J931" s="12"/>
      <c r="K931" s="68"/>
    </row>
    <row r="932" spans="1:11">
      <c r="A932" s="13"/>
      <c r="B932" s="12"/>
      <c r="C932" s="12"/>
      <c r="D932" s="13"/>
      <c r="E932" s="12"/>
      <c r="F932" s="12"/>
      <c r="G932" s="12"/>
      <c r="H932" s="12"/>
      <c r="I932" s="12"/>
      <c r="J932" s="12"/>
      <c r="K932" s="68"/>
    </row>
    <row r="933" spans="1:11">
      <c r="A933" s="13"/>
      <c r="B933" s="12"/>
      <c r="C933" s="12"/>
      <c r="D933" s="13"/>
      <c r="E933" s="12"/>
      <c r="F933" s="12"/>
      <c r="G933" s="12"/>
      <c r="H933" s="12"/>
      <c r="I933" s="12"/>
      <c r="J933" s="12"/>
      <c r="K933" s="68"/>
    </row>
    <row r="934" spans="1:11">
      <c r="A934" s="13"/>
      <c r="B934" s="12"/>
      <c r="C934" s="12"/>
      <c r="D934" s="13"/>
      <c r="E934" s="12"/>
      <c r="F934" s="12"/>
      <c r="G934" s="12"/>
      <c r="H934" s="12"/>
      <c r="I934" s="12"/>
      <c r="J934" s="12"/>
      <c r="K934" s="68"/>
    </row>
    <row r="935" spans="1:11">
      <c r="A935" s="13"/>
      <c r="B935" s="12"/>
      <c r="C935" s="12"/>
      <c r="D935" s="13"/>
      <c r="E935" s="12"/>
      <c r="F935" s="12"/>
      <c r="G935" s="12"/>
      <c r="H935" s="12"/>
      <c r="I935" s="12"/>
      <c r="J935" s="12"/>
      <c r="K935" s="68"/>
    </row>
    <row r="936" spans="1:11">
      <c r="A936" s="13"/>
      <c r="B936" s="12"/>
      <c r="C936" s="12"/>
      <c r="D936" s="13"/>
      <c r="E936" s="12"/>
      <c r="F936" s="12"/>
      <c r="G936" s="12"/>
      <c r="H936" s="12"/>
      <c r="I936" s="12"/>
      <c r="J936" s="12"/>
      <c r="K936" s="68"/>
    </row>
    <row r="937" spans="1:11">
      <c r="A937" s="13"/>
      <c r="B937" s="12"/>
      <c r="C937" s="12"/>
      <c r="D937" s="13"/>
      <c r="E937" s="12"/>
      <c r="F937" s="12"/>
      <c r="G937" s="12"/>
      <c r="H937" s="12"/>
      <c r="I937" s="12"/>
      <c r="J937" s="12"/>
      <c r="K937" s="68"/>
    </row>
    <row r="938" spans="1:11">
      <c r="A938" s="13"/>
      <c r="B938" s="12"/>
      <c r="C938" s="12"/>
      <c r="D938" s="13"/>
      <c r="E938" s="12"/>
      <c r="F938" s="12"/>
      <c r="G938" s="12"/>
      <c r="H938" s="12"/>
      <c r="I938" s="12"/>
      <c r="J938" s="12"/>
      <c r="K938" s="68"/>
    </row>
    <row r="939" spans="1:11">
      <c r="A939" s="13"/>
      <c r="B939" s="12"/>
      <c r="C939" s="12"/>
      <c r="D939" s="13"/>
      <c r="E939" s="12"/>
      <c r="F939" s="12"/>
      <c r="G939" s="12"/>
      <c r="H939" s="12"/>
      <c r="I939" s="12"/>
      <c r="J939" s="12"/>
      <c r="K939" s="68"/>
    </row>
    <row r="940" spans="1:11">
      <c r="A940" s="13"/>
      <c r="B940" s="12"/>
      <c r="C940" s="12"/>
      <c r="D940" s="13"/>
      <c r="E940" s="12"/>
      <c r="F940" s="12"/>
      <c r="G940" s="12"/>
      <c r="H940" s="12"/>
      <c r="I940" s="12"/>
      <c r="J940" s="12"/>
      <c r="K940" s="68"/>
    </row>
    <row r="941" spans="1:11">
      <c r="A941" s="13"/>
      <c r="B941" s="12"/>
      <c r="C941" s="12"/>
      <c r="D941" s="13"/>
      <c r="E941" s="12"/>
      <c r="F941" s="12"/>
      <c r="G941" s="12"/>
      <c r="H941" s="12"/>
      <c r="I941" s="12"/>
      <c r="J941" s="12"/>
      <c r="K941" s="68"/>
    </row>
    <row r="942" spans="1:11">
      <c r="A942" s="13"/>
      <c r="B942" s="12"/>
      <c r="C942" s="12"/>
      <c r="D942" s="13"/>
      <c r="E942" s="12"/>
      <c r="F942" s="12"/>
      <c r="G942" s="12"/>
      <c r="H942" s="12"/>
      <c r="I942" s="12"/>
      <c r="J942" s="12"/>
      <c r="K942" s="68"/>
    </row>
    <row r="943" spans="1:11">
      <c r="A943" s="13"/>
      <c r="B943" s="12"/>
      <c r="C943" s="12"/>
      <c r="D943" s="13"/>
      <c r="E943" s="12"/>
      <c r="F943" s="12"/>
      <c r="G943" s="12"/>
      <c r="H943" s="12"/>
      <c r="I943" s="12"/>
      <c r="J943" s="12"/>
      <c r="K943" s="68"/>
    </row>
    <row r="944" spans="1:11">
      <c r="A944" s="13"/>
      <c r="B944" s="12"/>
      <c r="C944" s="12"/>
      <c r="D944" s="13"/>
      <c r="E944" s="12"/>
      <c r="F944" s="12"/>
      <c r="G944" s="12"/>
      <c r="H944" s="12"/>
      <c r="I944" s="12"/>
      <c r="J944" s="12"/>
      <c r="K944" s="68"/>
    </row>
    <row r="945" spans="1:11">
      <c r="A945" s="13"/>
      <c r="B945" s="12"/>
      <c r="C945" s="12"/>
      <c r="D945" s="13"/>
      <c r="E945" s="12"/>
      <c r="F945" s="12"/>
      <c r="G945" s="12"/>
      <c r="H945" s="12"/>
      <c r="I945" s="12"/>
      <c r="J945" s="12"/>
      <c r="K945" s="68"/>
    </row>
    <row r="946" spans="1:11">
      <c r="A946" s="13"/>
      <c r="B946" s="12"/>
      <c r="C946" s="12"/>
      <c r="D946" s="13"/>
      <c r="E946" s="12"/>
      <c r="F946" s="12"/>
      <c r="G946" s="12"/>
      <c r="H946" s="12"/>
      <c r="I946" s="12"/>
      <c r="J946" s="12"/>
      <c r="K946" s="68"/>
    </row>
    <row r="947" spans="1:11">
      <c r="A947" s="13"/>
      <c r="B947" s="12"/>
      <c r="C947" s="12"/>
      <c r="D947" s="13"/>
      <c r="E947" s="12"/>
      <c r="F947" s="12"/>
      <c r="G947" s="12"/>
      <c r="H947" s="12"/>
      <c r="I947" s="12"/>
      <c r="J947" s="12"/>
      <c r="K947" s="68"/>
    </row>
    <row r="948" spans="1:11">
      <c r="A948" s="13"/>
      <c r="B948" s="12"/>
      <c r="C948" s="12"/>
      <c r="D948" s="13"/>
      <c r="E948" s="12"/>
      <c r="F948" s="12"/>
      <c r="G948" s="12"/>
      <c r="H948" s="12"/>
      <c r="I948" s="12"/>
      <c r="J948" s="12"/>
      <c r="K948" s="68"/>
    </row>
    <row r="949" spans="1:11">
      <c r="A949" s="13"/>
      <c r="B949" s="12"/>
      <c r="C949" s="12"/>
      <c r="D949" s="13"/>
      <c r="E949" s="12"/>
      <c r="F949" s="12"/>
      <c r="G949" s="12"/>
      <c r="H949" s="12"/>
      <c r="I949" s="12"/>
      <c r="J949" s="12"/>
      <c r="K949" s="68"/>
    </row>
    <row r="950" spans="1:11">
      <c r="A950" s="13"/>
      <c r="B950" s="12"/>
      <c r="C950" s="12"/>
      <c r="D950" s="13"/>
      <c r="E950" s="12"/>
      <c r="F950" s="12"/>
      <c r="G950" s="12"/>
      <c r="H950" s="12"/>
      <c r="I950" s="12"/>
      <c r="J950" s="12"/>
      <c r="K950" s="68"/>
    </row>
    <row r="951" spans="1:11">
      <c r="A951" s="13"/>
      <c r="B951" s="12"/>
      <c r="C951" s="12"/>
      <c r="D951" s="13"/>
      <c r="E951" s="12"/>
      <c r="F951" s="12"/>
      <c r="G951" s="12"/>
      <c r="H951" s="12"/>
      <c r="I951" s="12"/>
      <c r="J951" s="12"/>
      <c r="K951" s="68"/>
    </row>
    <row r="952" spans="1:11">
      <c r="A952" s="13"/>
      <c r="B952" s="12"/>
      <c r="C952" s="12"/>
      <c r="D952" s="13"/>
      <c r="E952" s="12"/>
      <c r="F952" s="12"/>
      <c r="G952" s="12"/>
      <c r="H952" s="12"/>
      <c r="I952" s="12"/>
      <c r="J952" s="12"/>
      <c r="K952" s="68"/>
    </row>
    <row r="953" spans="1:11">
      <c r="A953" s="13"/>
      <c r="B953" s="12"/>
      <c r="C953" s="12"/>
      <c r="D953" s="13"/>
      <c r="E953" s="12"/>
      <c r="F953" s="12"/>
      <c r="G953" s="12"/>
      <c r="H953" s="12"/>
      <c r="I953" s="12"/>
      <c r="J953" s="12"/>
      <c r="K953" s="68"/>
    </row>
    <row r="954" spans="1:11">
      <c r="A954" s="13"/>
      <c r="B954" s="12"/>
      <c r="C954" s="12"/>
      <c r="D954" s="13"/>
      <c r="E954" s="12"/>
      <c r="F954" s="12"/>
      <c r="G954" s="12"/>
      <c r="H954" s="12"/>
      <c r="I954" s="12"/>
      <c r="J954" s="12"/>
      <c r="K954" s="68"/>
    </row>
    <row r="955" spans="1:11">
      <c r="A955" s="13"/>
      <c r="B955" s="12"/>
      <c r="C955" s="12"/>
      <c r="D955" s="13"/>
      <c r="E955" s="12"/>
      <c r="F955" s="12"/>
      <c r="G955" s="12"/>
      <c r="H955" s="12"/>
      <c r="I955" s="12"/>
      <c r="J955" s="12"/>
      <c r="K955" s="68"/>
    </row>
    <row r="956" spans="1:11">
      <c r="A956" s="13"/>
      <c r="B956" s="12"/>
      <c r="C956" s="12"/>
      <c r="D956" s="13"/>
      <c r="E956" s="12"/>
      <c r="F956" s="12"/>
      <c r="G956" s="12"/>
      <c r="H956" s="12"/>
      <c r="I956" s="12"/>
      <c r="J956" s="12"/>
      <c r="K956" s="68"/>
    </row>
    <row r="957" spans="1:11">
      <c r="A957" s="13"/>
      <c r="B957" s="12"/>
      <c r="C957" s="12"/>
      <c r="D957" s="13"/>
      <c r="E957" s="12"/>
      <c r="F957" s="12"/>
      <c r="G957" s="12"/>
      <c r="H957" s="12"/>
      <c r="I957" s="12"/>
      <c r="J957" s="12"/>
      <c r="K957" s="68"/>
    </row>
    <row r="958" spans="1:11">
      <c r="A958" s="13"/>
      <c r="B958" s="12"/>
      <c r="C958" s="12"/>
      <c r="D958" s="13"/>
      <c r="E958" s="12"/>
      <c r="F958" s="12"/>
      <c r="G958" s="12"/>
      <c r="H958" s="12"/>
      <c r="I958" s="12"/>
      <c r="J958" s="12"/>
      <c r="K958" s="68"/>
    </row>
    <row r="959" spans="1:11">
      <c r="A959" s="13"/>
      <c r="B959" s="12"/>
      <c r="C959" s="12"/>
      <c r="D959" s="13"/>
      <c r="E959" s="12"/>
      <c r="F959" s="12"/>
      <c r="G959" s="12"/>
      <c r="H959" s="12"/>
      <c r="I959" s="12"/>
      <c r="J959" s="12"/>
      <c r="K959" s="68"/>
    </row>
    <row r="960" spans="1:11">
      <c r="A960" s="13"/>
      <c r="B960" s="12"/>
      <c r="C960" s="12"/>
      <c r="D960" s="13"/>
      <c r="E960" s="12"/>
      <c r="F960" s="12"/>
      <c r="G960" s="12"/>
      <c r="H960" s="12"/>
      <c r="I960" s="12"/>
      <c r="J960" s="12"/>
      <c r="K960" s="68"/>
    </row>
    <row r="961" spans="1:11">
      <c r="A961" s="13"/>
      <c r="B961" s="12"/>
      <c r="C961" s="12"/>
      <c r="D961" s="13"/>
      <c r="E961" s="12"/>
      <c r="F961" s="12"/>
      <c r="G961" s="12"/>
      <c r="H961" s="12"/>
      <c r="I961" s="12"/>
      <c r="J961" s="12"/>
      <c r="K961" s="68"/>
    </row>
    <row r="962" spans="1:11">
      <c r="A962" s="13"/>
      <c r="B962" s="12"/>
      <c r="C962" s="12"/>
      <c r="D962" s="13"/>
      <c r="E962" s="12"/>
      <c r="F962" s="12"/>
      <c r="G962" s="12"/>
      <c r="H962" s="12"/>
      <c r="I962" s="12"/>
      <c r="J962" s="12"/>
      <c r="K962" s="68"/>
    </row>
    <row r="963" spans="1:11">
      <c r="A963" s="13"/>
      <c r="B963" s="12"/>
      <c r="C963" s="12"/>
      <c r="D963" s="13"/>
      <c r="E963" s="12"/>
      <c r="F963" s="12"/>
      <c r="G963" s="12"/>
      <c r="H963" s="12"/>
      <c r="I963" s="12"/>
      <c r="J963" s="12"/>
      <c r="K963" s="68"/>
    </row>
    <row r="964" spans="1:11">
      <c r="A964" s="13"/>
      <c r="B964" s="12"/>
      <c r="C964" s="12"/>
      <c r="D964" s="13"/>
      <c r="E964" s="12"/>
      <c r="F964" s="12"/>
      <c r="G964" s="12"/>
      <c r="H964" s="12"/>
      <c r="I964" s="12"/>
      <c r="J964" s="12"/>
      <c r="K964" s="68"/>
    </row>
    <row r="965" spans="1:11">
      <c r="A965" s="13"/>
      <c r="B965" s="12"/>
      <c r="C965" s="12"/>
      <c r="D965" s="13"/>
      <c r="E965" s="12"/>
      <c r="F965" s="12"/>
      <c r="G965" s="12"/>
      <c r="H965" s="12"/>
      <c r="I965" s="12"/>
      <c r="J965" s="12"/>
      <c r="K965" s="68"/>
    </row>
    <row r="966" spans="1:11">
      <c r="A966" s="13"/>
      <c r="B966" s="12"/>
      <c r="C966" s="12"/>
      <c r="D966" s="13"/>
      <c r="E966" s="12"/>
      <c r="F966" s="12"/>
      <c r="G966" s="12"/>
      <c r="H966" s="12"/>
      <c r="I966" s="12"/>
      <c r="J966" s="12"/>
      <c r="K966" s="68"/>
    </row>
    <row r="967" spans="1:11">
      <c r="A967" s="13"/>
      <c r="B967" s="12"/>
      <c r="C967" s="12"/>
      <c r="D967" s="13"/>
      <c r="E967" s="12"/>
      <c r="F967" s="12"/>
      <c r="G967" s="12"/>
      <c r="H967" s="12"/>
      <c r="I967" s="12"/>
      <c r="J967" s="12"/>
      <c r="K967" s="68"/>
    </row>
    <row r="968" spans="1:11">
      <c r="A968" s="13"/>
      <c r="B968" s="12"/>
      <c r="C968" s="12"/>
      <c r="D968" s="13"/>
      <c r="E968" s="12"/>
      <c r="F968" s="12"/>
      <c r="G968" s="12"/>
      <c r="H968" s="12"/>
      <c r="I968" s="12"/>
      <c r="J968" s="12"/>
      <c r="K968" s="68"/>
    </row>
    <row r="969" spans="1:11">
      <c r="A969" s="13"/>
      <c r="B969" s="12"/>
      <c r="C969" s="12"/>
      <c r="D969" s="13"/>
      <c r="E969" s="12"/>
      <c r="F969" s="12"/>
      <c r="G969" s="12"/>
      <c r="H969" s="12"/>
      <c r="I969" s="12"/>
      <c r="J969" s="12"/>
      <c r="K969" s="68"/>
    </row>
    <row r="970" spans="1:11">
      <c r="A970" s="13"/>
      <c r="B970" s="12"/>
      <c r="C970" s="12"/>
      <c r="D970" s="13"/>
      <c r="E970" s="12"/>
      <c r="F970" s="12"/>
      <c r="G970" s="12"/>
      <c r="H970" s="12"/>
      <c r="I970" s="12"/>
      <c r="J970" s="12"/>
      <c r="K970" s="68"/>
    </row>
    <row r="971" spans="1:11">
      <c r="A971" s="13"/>
      <c r="B971" s="12"/>
      <c r="C971" s="12"/>
      <c r="D971" s="13"/>
      <c r="E971" s="12"/>
      <c r="F971" s="12"/>
      <c r="G971" s="12"/>
      <c r="H971" s="12"/>
      <c r="I971" s="12"/>
      <c r="J971" s="12"/>
      <c r="K971" s="68"/>
    </row>
    <row r="972" spans="1:11">
      <c r="A972" s="13"/>
      <c r="B972" s="12"/>
      <c r="C972" s="12"/>
      <c r="D972" s="13"/>
      <c r="E972" s="12"/>
      <c r="F972" s="12"/>
      <c r="G972" s="12"/>
      <c r="H972" s="12"/>
      <c r="I972" s="12"/>
      <c r="J972" s="12"/>
      <c r="K972" s="68"/>
    </row>
    <row r="973" spans="1:11">
      <c r="A973" s="13"/>
      <c r="B973" s="12"/>
      <c r="C973" s="12"/>
      <c r="D973" s="13"/>
      <c r="E973" s="12"/>
      <c r="F973" s="12"/>
      <c r="G973" s="12"/>
      <c r="H973" s="12"/>
      <c r="I973" s="12"/>
      <c r="J973" s="12"/>
      <c r="K973" s="68"/>
    </row>
    <row r="974" spans="1:11">
      <c r="A974" s="13"/>
      <c r="B974" s="12"/>
      <c r="C974" s="12"/>
      <c r="D974" s="13"/>
      <c r="E974" s="12"/>
      <c r="F974" s="12"/>
      <c r="G974" s="12"/>
      <c r="H974" s="12"/>
      <c r="I974" s="12"/>
      <c r="J974" s="12"/>
      <c r="K974" s="68"/>
    </row>
    <row r="975" spans="1:11">
      <c r="A975" s="13"/>
      <c r="B975" s="12"/>
      <c r="C975" s="12"/>
      <c r="D975" s="13"/>
      <c r="E975" s="12"/>
      <c r="F975" s="12"/>
      <c r="G975" s="12"/>
      <c r="H975" s="12"/>
      <c r="I975" s="12"/>
      <c r="J975" s="12"/>
      <c r="K975" s="68"/>
    </row>
    <row r="976" spans="1:11">
      <c r="A976" s="13"/>
      <c r="B976" s="12"/>
      <c r="C976" s="12"/>
      <c r="D976" s="13"/>
      <c r="E976" s="12"/>
      <c r="F976" s="12"/>
      <c r="G976" s="12"/>
      <c r="H976" s="12"/>
      <c r="I976" s="12"/>
      <c r="J976" s="12"/>
      <c r="K976" s="68"/>
    </row>
    <row r="977" spans="1:11">
      <c r="A977" s="13"/>
      <c r="B977" s="12"/>
      <c r="C977" s="12"/>
      <c r="D977" s="13"/>
      <c r="E977" s="12"/>
      <c r="F977" s="12"/>
      <c r="G977" s="12"/>
      <c r="H977" s="12"/>
      <c r="I977" s="12"/>
      <c r="J977" s="12"/>
      <c r="K977" s="68"/>
    </row>
    <row r="978" spans="1:11">
      <c r="A978" s="13"/>
      <c r="B978" s="12"/>
      <c r="C978" s="12"/>
      <c r="D978" s="13"/>
      <c r="E978" s="12"/>
      <c r="F978" s="12"/>
      <c r="G978" s="12"/>
      <c r="H978" s="12"/>
      <c r="I978" s="12"/>
      <c r="J978" s="12"/>
      <c r="K978" s="68"/>
    </row>
    <row r="979" spans="1:11">
      <c r="A979" s="13"/>
      <c r="B979" s="12"/>
      <c r="C979" s="12"/>
      <c r="D979" s="13"/>
      <c r="E979" s="12"/>
      <c r="F979" s="12"/>
      <c r="G979" s="12"/>
      <c r="H979" s="12"/>
      <c r="I979" s="12"/>
      <c r="J979" s="12"/>
      <c r="K979" s="68"/>
    </row>
    <row r="980" spans="1:11">
      <c r="A980" s="13"/>
      <c r="B980" s="12"/>
      <c r="C980" s="12"/>
      <c r="D980" s="13"/>
      <c r="E980" s="12"/>
      <c r="F980" s="12"/>
      <c r="G980" s="12"/>
      <c r="H980" s="12"/>
      <c r="I980" s="12"/>
      <c r="J980" s="12"/>
      <c r="K980" s="68"/>
    </row>
    <row r="981" spans="1:11">
      <c r="A981" s="13"/>
      <c r="B981" s="12"/>
      <c r="C981" s="12"/>
      <c r="D981" s="13"/>
      <c r="E981" s="12"/>
      <c r="F981" s="12"/>
      <c r="G981" s="12"/>
      <c r="H981" s="12"/>
      <c r="I981" s="12"/>
      <c r="J981" s="12"/>
      <c r="K981" s="68"/>
    </row>
    <row r="982" spans="1:11">
      <c r="A982" s="13"/>
      <c r="B982" s="12"/>
      <c r="C982" s="12"/>
      <c r="D982" s="13"/>
      <c r="E982" s="12"/>
      <c r="F982" s="12"/>
      <c r="G982" s="12"/>
      <c r="H982" s="12"/>
      <c r="I982" s="12"/>
      <c r="J982" s="12"/>
      <c r="K982" s="68"/>
    </row>
    <row r="983" spans="1:11">
      <c r="A983" s="13"/>
      <c r="B983" s="12"/>
      <c r="C983" s="12"/>
      <c r="D983" s="13"/>
      <c r="E983" s="12"/>
      <c r="F983" s="12"/>
      <c r="G983" s="12"/>
      <c r="H983" s="12"/>
      <c r="I983" s="12"/>
      <c r="J983" s="12"/>
      <c r="K983" s="68"/>
    </row>
    <row r="984" spans="1:11">
      <c r="A984" s="13"/>
      <c r="B984" s="12"/>
      <c r="C984" s="12"/>
      <c r="D984" s="13"/>
      <c r="E984" s="12"/>
      <c r="F984" s="12"/>
      <c r="G984" s="12"/>
      <c r="H984" s="12"/>
      <c r="I984" s="12"/>
      <c r="J984" s="12"/>
      <c r="K984" s="68"/>
    </row>
    <row r="985" spans="1:11">
      <c r="A985" s="13"/>
      <c r="B985" s="12"/>
      <c r="C985" s="12"/>
      <c r="D985" s="13"/>
      <c r="E985" s="12"/>
      <c r="F985" s="12"/>
      <c r="G985" s="12"/>
      <c r="H985" s="12"/>
      <c r="I985" s="12"/>
      <c r="J985" s="12"/>
      <c r="K985" s="68"/>
    </row>
    <row r="986" spans="1:11">
      <c r="A986" s="13"/>
      <c r="B986" s="12"/>
      <c r="C986" s="12"/>
      <c r="D986" s="13"/>
      <c r="E986" s="12"/>
      <c r="F986" s="12"/>
      <c r="G986" s="12"/>
      <c r="H986" s="12"/>
      <c r="I986" s="12"/>
      <c r="J986" s="12"/>
      <c r="K986" s="68"/>
    </row>
    <row r="987" spans="1:11">
      <c r="A987" s="13"/>
      <c r="B987" s="12"/>
      <c r="C987" s="12"/>
      <c r="D987" s="13"/>
      <c r="E987" s="12"/>
      <c r="F987" s="12"/>
      <c r="G987" s="12"/>
      <c r="H987" s="12"/>
      <c r="I987" s="12"/>
      <c r="J987" s="12"/>
      <c r="K987" s="68"/>
    </row>
    <row r="988" spans="1:11">
      <c r="A988" s="13"/>
      <c r="B988" s="12"/>
      <c r="C988" s="12"/>
      <c r="D988" s="13"/>
      <c r="E988" s="12"/>
      <c r="F988" s="12"/>
      <c r="G988" s="12"/>
      <c r="H988" s="12"/>
      <c r="I988" s="12"/>
      <c r="J988" s="12"/>
      <c r="K988" s="68"/>
    </row>
    <row r="989" spans="1:11">
      <c r="A989" s="13"/>
      <c r="B989" s="12"/>
      <c r="C989" s="12"/>
      <c r="D989" s="13"/>
      <c r="E989" s="12"/>
      <c r="F989" s="12"/>
      <c r="G989" s="12"/>
      <c r="H989" s="12"/>
      <c r="I989" s="12"/>
      <c r="J989" s="12"/>
      <c r="K989" s="68"/>
    </row>
    <row r="990" spans="1:11">
      <c r="A990" s="13"/>
      <c r="B990" s="12"/>
      <c r="C990" s="12"/>
      <c r="D990" s="13"/>
      <c r="E990" s="12"/>
      <c r="F990" s="12"/>
      <c r="G990" s="12"/>
      <c r="H990" s="12"/>
      <c r="I990" s="12"/>
      <c r="J990" s="12"/>
      <c r="K990" s="68"/>
    </row>
    <row r="991" spans="1:11">
      <c r="A991" s="13"/>
      <c r="B991" s="12"/>
      <c r="C991" s="12"/>
      <c r="D991" s="13"/>
      <c r="E991" s="12"/>
      <c r="F991" s="12"/>
      <c r="G991" s="12"/>
      <c r="H991" s="12"/>
      <c r="I991" s="12"/>
      <c r="J991" s="12"/>
      <c r="K991" s="68"/>
    </row>
    <row r="992" spans="1:11">
      <c r="A992" s="13"/>
      <c r="B992" s="12"/>
      <c r="C992" s="12"/>
      <c r="D992" s="13"/>
      <c r="E992" s="12"/>
      <c r="F992" s="12"/>
      <c r="G992" s="12"/>
      <c r="H992" s="12"/>
      <c r="I992" s="12"/>
      <c r="J992" s="12"/>
      <c r="K992" s="68"/>
    </row>
    <row r="993" spans="1:11">
      <c r="A993" s="13"/>
      <c r="B993" s="12"/>
      <c r="C993" s="12"/>
      <c r="D993" s="13"/>
      <c r="E993" s="12"/>
      <c r="F993" s="12"/>
      <c r="G993" s="12"/>
      <c r="H993" s="12"/>
      <c r="I993" s="12"/>
      <c r="J993" s="12"/>
      <c r="K993" s="68"/>
    </row>
    <row r="994" spans="1:11">
      <c r="A994" s="13"/>
      <c r="B994" s="12"/>
      <c r="C994" s="12"/>
      <c r="D994" s="13"/>
      <c r="E994" s="12"/>
      <c r="F994" s="12"/>
      <c r="G994" s="12"/>
      <c r="H994" s="12"/>
      <c r="I994" s="12"/>
      <c r="J994" s="12"/>
      <c r="K994" s="68"/>
    </row>
    <row r="995" spans="1:11">
      <c r="A995" s="13"/>
      <c r="B995" s="12"/>
      <c r="C995" s="12"/>
      <c r="D995" s="13"/>
      <c r="E995" s="12"/>
      <c r="F995" s="12"/>
      <c r="G995" s="12"/>
      <c r="H995" s="12"/>
      <c r="I995" s="12"/>
      <c r="J995" s="12"/>
      <c r="K995" s="68"/>
    </row>
    <row r="996" spans="1:11">
      <c r="A996" s="13"/>
      <c r="B996" s="12"/>
      <c r="C996" s="12"/>
      <c r="D996" s="13"/>
      <c r="E996" s="12"/>
      <c r="F996" s="12"/>
      <c r="G996" s="12"/>
      <c r="H996" s="12"/>
      <c r="I996" s="12"/>
      <c r="J996" s="12"/>
      <c r="K996" s="68"/>
    </row>
    <row r="997" spans="1:11">
      <c r="A997" s="13"/>
      <c r="B997" s="12"/>
      <c r="C997" s="12"/>
      <c r="D997" s="13"/>
      <c r="E997" s="12"/>
      <c r="F997" s="12"/>
      <c r="G997" s="12"/>
      <c r="H997" s="12"/>
      <c r="I997" s="12"/>
      <c r="J997" s="12"/>
      <c r="K997" s="68"/>
    </row>
    <row r="998" spans="1:11">
      <c r="A998" s="13"/>
      <c r="B998" s="12"/>
      <c r="C998" s="12"/>
      <c r="D998" s="13"/>
      <c r="E998" s="12"/>
      <c r="F998" s="12"/>
      <c r="G998" s="12"/>
      <c r="H998" s="12"/>
      <c r="I998" s="12"/>
      <c r="J998" s="12"/>
      <c r="K998" s="68"/>
    </row>
    <row r="999" spans="1:11">
      <c r="A999" s="13"/>
      <c r="B999" s="12"/>
      <c r="C999" s="12"/>
      <c r="D999" s="13"/>
      <c r="E999" s="12"/>
      <c r="F999" s="12"/>
      <c r="G999" s="12"/>
      <c r="H999" s="12"/>
      <c r="I999" s="12"/>
      <c r="J999" s="12"/>
      <c r="K999" s="68"/>
    </row>
    <row r="1000" spans="1:11">
      <c r="A1000" s="13"/>
      <c r="B1000" s="12"/>
      <c r="C1000" s="12"/>
      <c r="D1000" s="13"/>
      <c r="E1000" s="12"/>
      <c r="F1000" s="12"/>
      <c r="G1000" s="12"/>
      <c r="H1000" s="12"/>
      <c r="I1000" s="12"/>
      <c r="J1000" s="12"/>
      <c r="K1000" s="68"/>
    </row>
    <row r="1001" spans="1:11">
      <c r="A1001" s="13"/>
      <c r="B1001" s="12"/>
      <c r="C1001" s="12"/>
      <c r="D1001" s="13"/>
      <c r="E1001" s="12"/>
      <c r="F1001" s="12"/>
      <c r="G1001" s="12"/>
      <c r="H1001" s="12"/>
      <c r="I1001" s="12"/>
      <c r="J1001" s="12"/>
      <c r="K1001" s="68"/>
    </row>
    <row r="1002" spans="1:11">
      <c r="A1002" s="13"/>
      <c r="B1002" s="12"/>
      <c r="C1002" s="12"/>
      <c r="D1002" s="13"/>
      <c r="E1002" s="12"/>
      <c r="F1002" s="12"/>
      <c r="G1002" s="12"/>
      <c r="H1002" s="12"/>
      <c r="I1002" s="12"/>
      <c r="J1002" s="12"/>
      <c r="K1002" s="68"/>
    </row>
    <row r="1003" spans="1:11">
      <c r="A1003" s="13"/>
      <c r="B1003" s="12"/>
      <c r="C1003" s="12"/>
      <c r="D1003" s="13"/>
      <c r="E1003" s="12"/>
      <c r="F1003" s="12"/>
      <c r="G1003" s="12"/>
      <c r="H1003" s="12"/>
      <c r="I1003" s="12"/>
      <c r="J1003" s="12"/>
      <c r="K1003" s="68"/>
    </row>
    <row r="1004" spans="1:11">
      <c r="A1004" s="13"/>
      <c r="B1004" s="12"/>
      <c r="C1004" s="12"/>
      <c r="D1004" s="13"/>
      <c r="E1004" s="12"/>
      <c r="F1004" s="12"/>
      <c r="G1004" s="12"/>
      <c r="H1004" s="12"/>
      <c r="I1004" s="12"/>
      <c r="J1004" s="12"/>
      <c r="K1004" s="68"/>
    </row>
    <row r="1005" spans="1:11">
      <c r="A1005" s="13"/>
      <c r="B1005" s="12"/>
      <c r="C1005" s="12"/>
      <c r="D1005" s="13"/>
      <c r="E1005" s="12"/>
      <c r="F1005" s="12"/>
      <c r="G1005" s="12"/>
      <c r="H1005" s="12"/>
      <c r="I1005" s="12"/>
      <c r="J1005" s="12"/>
      <c r="K1005" s="68"/>
    </row>
    <row r="1006" spans="1:11">
      <c r="A1006" s="13"/>
      <c r="B1006" s="12"/>
      <c r="C1006" s="12"/>
      <c r="D1006" s="13"/>
      <c r="E1006" s="12"/>
      <c r="F1006" s="12"/>
      <c r="G1006" s="12"/>
      <c r="H1006" s="12"/>
      <c r="I1006" s="12"/>
      <c r="J1006" s="12"/>
      <c r="K1006" s="68"/>
    </row>
    <row r="1007" spans="1:11">
      <c r="A1007" s="13"/>
      <c r="B1007" s="12"/>
      <c r="C1007" s="12"/>
      <c r="D1007" s="13"/>
      <c r="E1007" s="12"/>
      <c r="F1007" s="12"/>
      <c r="G1007" s="12"/>
      <c r="H1007" s="12"/>
      <c r="I1007" s="12"/>
      <c r="J1007" s="12"/>
      <c r="K1007" s="68"/>
    </row>
    <row r="1008" spans="1:11">
      <c r="A1008" s="13"/>
      <c r="B1008" s="12"/>
      <c r="C1008" s="12"/>
      <c r="D1008" s="13"/>
      <c r="E1008" s="12"/>
      <c r="F1008" s="12"/>
      <c r="G1008" s="12"/>
      <c r="H1008" s="12"/>
      <c r="I1008" s="12"/>
      <c r="J1008" s="12"/>
      <c r="K1008" s="68"/>
    </row>
    <row r="1009" spans="1:11">
      <c r="A1009" s="13"/>
      <c r="B1009" s="12"/>
      <c r="C1009" s="12"/>
      <c r="D1009" s="13"/>
      <c r="E1009" s="12"/>
      <c r="F1009" s="12"/>
      <c r="G1009" s="12"/>
      <c r="H1009" s="12"/>
      <c r="I1009" s="12"/>
      <c r="J1009" s="12"/>
      <c r="K1009" s="68"/>
    </row>
    <row r="1010" spans="1:11">
      <c r="A1010" s="13"/>
      <c r="B1010" s="12"/>
      <c r="C1010" s="12"/>
      <c r="D1010" s="13"/>
      <c r="E1010" s="12"/>
      <c r="F1010" s="12"/>
      <c r="G1010" s="12"/>
      <c r="H1010" s="12"/>
      <c r="I1010" s="12"/>
      <c r="J1010" s="12"/>
      <c r="K1010" s="68"/>
    </row>
    <row r="1011" spans="1:11">
      <c r="A1011" s="13"/>
      <c r="B1011" s="12"/>
      <c r="C1011" s="12"/>
      <c r="D1011" s="13"/>
      <c r="E1011" s="12"/>
      <c r="F1011" s="12"/>
      <c r="G1011" s="12"/>
      <c r="H1011" s="12"/>
      <c r="I1011" s="12"/>
      <c r="J1011" s="12"/>
      <c r="K1011" s="68"/>
    </row>
    <row r="1012" spans="1:11">
      <c r="A1012" s="13"/>
      <c r="B1012" s="12"/>
      <c r="C1012" s="12"/>
      <c r="D1012" s="13"/>
      <c r="E1012" s="12"/>
      <c r="F1012" s="12"/>
      <c r="G1012" s="12"/>
      <c r="H1012" s="12"/>
      <c r="I1012" s="12"/>
      <c r="J1012" s="12"/>
      <c r="K1012" s="68"/>
    </row>
    <row r="1013" spans="1:11">
      <c r="A1013" s="13"/>
      <c r="B1013" s="12"/>
      <c r="C1013" s="12"/>
      <c r="D1013" s="13"/>
      <c r="E1013" s="12"/>
      <c r="F1013" s="12"/>
      <c r="G1013" s="12"/>
      <c r="H1013" s="12"/>
      <c r="I1013" s="12"/>
      <c r="J1013" s="12"/>
      <c r="K1013" s="68"/>
    </row>
    <row r="1014" spans="1:11">
      <c r="A1014" s="13"/>
      <c r="B1014" s="12"/>
      <c r="C1014" s="12"/>
      <c r="D1014" s="13"/>
      <c r="E1014" s="12"/>
      <c r="F1014" s="12"/>
      <c r="G1014" s="12"/>
      <c r="H1014" s="12"/>
      <c r="I1014" s="12"/>
      <c r="J1014" s="12"/>
      <c r="K1014" s="68"/>
    </row>
    <row r="1015" spans="1:11">
      <c r="A1015" s="13"/>
      <c r="B1015" s="12"/>
      <c r="C1015" s="12"/>
      <c r="D1015" s="13"/>
      <c r="E1015" s="12"/>
      <c r="F1015" s="12"/>
      <c r="G1015" s="12"/>
      <c r="H1015" s="12"/>
      <c r="I1015" s="12"/>
      <c r="J1015" s="12"/>
      <c r="K1015" s="68"/>
    </row>
    <row r="1016" spans="1:11">
      <c r="A1016" s="13"/>
      <c r="B1016" s="12"/>
      <c r="C1016" s="12"/>
      <c r="D1016" s="13"/>
      <c r="E1016" s="12"/>
      <c r="F1016" s="12"/>
      <c r="G1016" s="12"/>
      <c r="H1016" s="12"/>
      <c r="I1016" s="12"/>
      <c r="J1016" s="12"/>
      <c r="K1016" s="68"/>
    </row>
    <row r="1017" spans="1:11">
      <c r="A1017" s="13"/>
      <c r="B1017" s="12"/>
      <c r="C1017" s="12"/>
      <c r="D1017" s="13"/>
      <c r="E1017" s="12"/>
      <c r="F1017" s="12"/>
      <c r="G1017" s="12"/>
      <c r="H1017" s="12"/>
      <c r="I1017" s="12"/>
      <c r="J1017" s="12"/>
      <c r="K1017" s="68"/>
    </row>
    <row r="1018" spans="1:11">
      <c r="A1018" s="13"/>
      <c r="B1018" s="12"/>
      <c r="C1018" s="12"/>
      <c r="D1018" s="13"/>
      <c r="E1018" s="12"/>
      <c r="F1018" s="12"/>
      <c r="G1018" s="12"/>
      <c r="H1018" s="12"/>
      <c r="I1018" s="12"/>
      <c r="J1018" s="12"/>
      <c r="K1018" s="68"/>
    </row>
    <row r="1019" spans="1:11">
      <c r="A1019" s="13"/>
      <c r="B1019" s="12"/>
      <c r="C1019" s="12"/>
      <c r="D1019" s="13"/>
      <c r="E1019" s="12"/>
      <c r="F1019" s="12"/>
      <c r="G1019" s="12"/>
      <c r="H1019" s="12"/>
      <c r="I1019" s="12"/>
      <c r="J1019" s="12"/>
      <c r="K1019" s="68"/>
    </row>
    <row r="1020" spans="1:11">
      <c r="A1020" s="13"/>
      <c r="B1020" s="12"/>
      <c r="C1020" s="12"/>
      <c r="D1020" s="13"/>
      <c r="E1020" s="12"/>
      <c r="F1020" s="12"/>
      <c r="G1020" s="12"/>
      <c r="H1020" s="12"/>
      <c r="I1020" s="12"/>
      <c r="J1020" s="12"/>
      <c r="K1020" s="68"/>
    </row>
    <row r="1021" spans="1:11">
      <c r="A1021" s="13"/>
      <c r="B1021" s="12"/>
      <c r="C1021" s="12"/>
      <c r="D1021" s="13"/>
      <c r="E1021" s="12"/>
      <c r="F1021" s="12"/>
      <c r="G1021" s="12"/>
      <c r="H1021" s="12"/>
      <c r="I1021" s="12"/>
      <c r="J1021" s="12"/>
      <c r="K1021" s="68"/>
    </row>
    <row r="1022" spans="1:11">
      <c r="A1022" s="13"/>
      <c r="B1022" s="12"/>
      <c r="C1022" s="12"/>
      <c r="D1022" s="13"/>
      <c r="E1022" s="12"/>
      <c r="F1022" s="12"/>
      <c r="G1022" s="12"/>
      <c r="H1022" s="12"/>
      <c r="I1022" s="12"/>
      <c r="J1022" s="12"/>
      <c r="K1022" s="68"/>
    </row>
    <row r="1023" spans="1:11">
      <c r="A1023" s="13"/>
      <c r="B1023" s="12"/>
      <c r="C1023" s="12"/>
      <c r="D1023" s="13"/>
      <c r="E1023" s="12"/>
      <c r="F1023" s="12"/>
      <c r="G1023" s="12"/>
      <c r="H1023" s="12"/>
      <c r="I1023" s="12"/>
      <c r="J1023" s="12"/>
      <c r="K1023" s="68"/>
    </row>
    <row r="1024" spans="1:11">
      <c r="A1024" s="13"/>
      <c r="B1024" s="12"/>
      <c r="C1024" s="12"/>
      <c r="D1024" s="13"/>
      <c r="E1024" s="12"/>
      <c r="F1024" s="12"/>
      <c r="G1024" s="12"/>
      <c r="H1024" s="12"/>
      <c r="I1024" s="12"/>
      <c r="J1024" s="12"/>
      <c r="K1024" s="68"/>
    </row>
    <row r="1025" spans="1:11">
      <c r="A1025" s="13"/>
      <c r="B1025" s="12"/>
      <c r="C1025" s="12"/>
      <c r="D1025" s="13"/>
      <c r="E1025" s="12"/>
      <c r="F1025" s="12"/>
      <c r="G1025" s="12"/>
      <c r="H1025" s="12"/>
      <c r="I1025" s="12"/>
      <c r="J1025" s="12"/>
      <c r="K1025" s="68"/>
    </row>
    <row r="1026" spans="1:11">
      <c r="A1026" s="13"/>
      <c r="B1026" s="12"/>
      <c r="C1026" s="12"/>
      <c r="D1026" s="13"/>
      <c r="E1026" s="12"/>
      <c r="F1026" s="12"/>
      <c r="G1026" s="12"/>
      <c r="H1026" s="12"/>
      <c r="I1026" s="12"/>
      <c r="J1026" s="12"/>
      <c r="K1026" s="68"/>
    </row>
    <row r="1027" spans="1:11">
      <c r="A1027" s="13"/>
      <c r="B1027" s="12"/>
      <c r="C1027" s="12"/>
      <c r="D1027" s="13"/>
      <c r="E1027" s="12"/>
      <c r="F1027" s="12"/>
      <c r="G1027" s="12"/>
      <c r="H1027" s="12"/>
      <c r="I1027" s="12"/>
      <c r="J1027" s="12"/>
      <c r="K1027" s="68"/>
    </row>
    <row r="1028" spans="1:11">
      <c r="A1028" s="13"/>
      <c r="B1028" s="12"/>
      <c r="C1028" s="12"/>
      <c r="D1028" s="13"/>
      <c r="E1028" s="12"/>
      <c r="F1028" s="12"/>
      <c r="G1028" s="12"/>
      <c r="H1028" s="12"/>
      <c r="I1028" s="12"/>
      <c r="J1028" s="12"/>
      <c r="K1028" s="68"/>
    </row>
    <row r="1029" spans="1:11">
      <c r="A1029" s="13"/>
      <c r="B1029" s="12"/>
      <c r="C1029" s="12"/>
      <c r="D1029" s="13"/>
      <c r="E1029" s="12"/>
      <c r="F1029" s="12"/>
      <c r="G1029" s="12"/>
      <c r="H1029" s="12"/>
      <c r="I1029" s="12"/>
      <c r="J1029" s="12"/>
      <c r="K1029" s="68"/>
    </row>
    <row r="1030" spans="1:11">
      <c r="A1030" s="13"/>
      <c r="B1030" s="12"/>
      <c r="C1030" s="12"/>
      <c r="D1030" s="13"/>
      <c r="E1030" s="12"/>
      <c r="F1030" s="12"/>
      <c r="G1030" s="12"/>
      <c r="H1030" s="12"/>
      <c r="I1030" s="12"/>
      <c r="J1030" s="12"/>
      <c r="K1030" s="68"/>
    </row>
    <row r="1031" spans="1:11">
      <c r="A1031" s="13"/>
      <c r="B1031" s="12"/>
      <c r="C1031" s="12"/>
      <c r="D1031" s="13"/>
      <c r="E1031" s="12"/>
      <c r="F1031" s="12"/>
      <c r="G1031" s="12"/>
      <c r="H1031" s="12"/>
      <c r="I1031" s="12"/>
      <c r="J1031" s="12"/>
      <c r="K1031" s="68"/>
    </row>
    <row r="1032" spans="1:11">
      <c r="A1032" s="13"/>
      <c r="B1032" s="12"/>
      <c r="C1032" s="12"/>
      <c r="D1032" s="13"/>
      <c r="E1032" s="12"/>
      <c r="F1032" s="12"/>
      <c r="G1032" s="12"/>
      <c r="H1032" s="12"/>
      <c r="I1032" s="12"/>
      <c r="J1032" s="12"/>
      <c r="K1032" s="68"/>
    </row>
    <row r="1033" spans="1:11">
      <c r="A1033" s="13"/>
      <c r="B1033" s="12"/>
      <c r="C1033" s="12"/>
      <c r="D1033" s="13"/>
      <c r="E1033" s="12"/>
      <c r="F1033" s="12"/>
      <c r="G1033" s="12"/>
      <c r="H1033" s="12"/>
      <c r="I1033" s="12"/>
      <c r="J1033" s="12"/>
      <c r="K1033" s="68"/>
    </row>
    <row r="1034" spans="1:11">
      <c r="A1034" s="13"/>
      <c r="B1034" s="12"/>
      <c r="C1034" s="12"/>
      <c r="D1034" s="13"/>
      <c r="E1034" s="12"/>
      <c r="F1034" s="12"/>
      <c r="G1034" s="12"/>
      <c r="H1034" s="12"/>
      <c r="I1034" s="12"/>
      <c r="J1034" s="12"/>
      <c r="K1034" s="68"/>
    </row>
    <row r="1035" spans="1:11">
      <c r="A1035" s="13"/>
      <c r="B1035" s="12"/>
      <c r="C1035" s="12"/>
      <c r="D1035" s="13"/>
      <c r="E1035" s="12"/>
      <c r="F1035" s="12"/>
      <c r="G1035" s="12"/>
      <c r="H1035" s="12"/>
      <c r="I1035" s="12"/>
      <c r="J1035" s="12"/>
      <c r="K1035" s="68"/>
    </row>
    <row r="1036" spans="1:11">
      <c r="A1036" s="13"/>
      <c r="B1036" s="12"/>
      <c r="C1036" s="12"/>
      <c r="D1036" s="13"/>
      <c r="E1036" s="12"/>
      <c r="F1036" s="12"/>
      <c r="G1036" s="12"/>
      <c r="H1036" s="12"/>
      <c r="I1036" s="12"/>
      <c r="J1036" s="12"/>
      <c r="K1036" s="68"/>
    </row>
    <row r="1037" spans="1:11">
      <c r="A1037" s="13"/>
      <c r="B1037" s="12"/>
      <c r="C1037" s="12"/>
      <c r="D1037" s="13"/>
      <c r="E1037" s="12"/>
      <c r="F1037" s="12"/>
      <c r="G1037" s="12"/>
      <c r="H1037" s="12"/>
      <c r="I1037" s="12"/>
      <c r="J1037" s="12"/>
      <c r="K1037" s="68"/>
    </row>
    <row r="1038" spans="1:11">
      <c r="A1038" s="13"/>
      <c r="B1038" s="12"/>
      <c r="C1038" s="12"/>
      <c r="D1038" s="13"/>
      <c r="E1038" s="12"/>
      <c r="F1038" s="12"/>
      <c r="G1038" s="12"/>
      <c r="H1038" s="12"/>
      <c r="I1038" s="12"/>
      <c r="J1038" s="12"/>
      <c r="K1038" s="68"/>
    </row>
    <row r="1039" spans="1:11">
      <c r="A1039" s="13"/>
      <c r="B1039" s="12"/>
      <c r="C1039" s="12"/>
      <c r="D1039" s="13"/>
      <c r="E1039" s="12"/>
      <c r="F1039" s="12"/>
      <c r="G1039" s="12"/>
      <c r="H1039" s="12"/>
      <c r="I1039" s="12"/>
      <c r="J1039" s="12"/>
      <c r="K1039" s="68"/>
    </row>
    <row r="1040" spans="1:11">
      <c r="A1040" s="13"/>
      <c r="B1040" s="12"/>
      <c r="C1040" s="12"/>
      <c r="D1040" s="13"/>
      <c r="E1040" s="12"/>
      <c r="F1040" s="12"/>
      <c r="G1040" s="12"/>
      <c r="H1040" s="12"/>
      <c r="I1040" s="12"/>
      <c r="J1040" s="12"/>
      <c r="K1040" s="68"/>
    </row>
    <row r="1041" spans="1:11">
      <c r="A1041" s="13"/>
      <c r="B1041" s="12"/>
      <c r="C1041" s="12"/>
      <c r="D1041" s="13"/>
      <c r="E1041" s="12"/>
      <c r="F1041" s="12"/>
      <c r="G1041" s="12"/>
      <c r="H1041" s="12"/>
      <c r="I1041" s="12"/>
      <c r="J1041" s="12"/>
      <c r="K1041" s="68"/>
    </row>
    <row r="1042" spans="1:11">
      <c r="A1042" s="13"/>
      <c r="B1042" s="12"/>
      <c r="C1042" s="12"/>
      <c r="D1042" s="13"/>
      <c r="E1042" s="12"/>
      <c r="F1042" s="12"/>
      <c r="G1042" s="12"/>
      <c r="H1042" s="12"/>
      <c r="I1042" s="12"/>
      <c r="J1042" s="12"/>
      <c r="K1042" s="68"/>
    </row>
    <row r="1043" spans="1:11">
      <c r="A1043" s="13"/>
      <c r="B1043" s="12"/>
      <c r="C1043" s="12"/>
      <c r="D1043" s="13"/>
      <c r="E1043" s="12"/>
      <c r="F1043" s="12"/>
      <c r="G1043" s="12"/>
      <c r="H1043" s="12"/>
      <c r="I1043" s="12"/>
      <c r="J1043" s="12"/>
      <c r="K1043" s="68"/>
    </row>
    <row r="1044" spans="1:11">
      <c r="A1044" s="13"/>
      <c r="B1044" s="12"/>
      <c r="C1044" s="12"/>
      <c r="D1044" s="13"/>
      <c r="E1044" s="12"/>
      <c r="F1044" s="12"/>
      <c r="G1044" s="12"/>
      <c r="H1044" s="12"/>
      <c r="I1044" s="12"/>
      <c r="J1044" s="12"/>
      <c r="K1044" s="68"/>
    </row>
    <row r="1045" spans="1:11">
      <c r="A1045" s="13"/>
      <c r="B1045" s="12"/>
      <c r="C1045" s="12"/>
      <c r="D1045" s="13"/>
      <c r="E1045" s="12"/>
      <c r="F1045" s="12"/>
      <c r="G1045" s="12"/>
      <c r="H1045" s="12"/>
      <c r="I1045" s="12"/>
      <c r="J1045" s="12"/>
      <c r="K1045" s="68"/>
    </row>
    <row r="1046" spans="1:11">
      <c r="A1046" s="13"/>
      <c r="B1046" s="12"/>
      <c r="C1046" s="12"/>
      <c r="D1046" s="13"/>
      <c r="E1046" s="12"/>
      <c r="F1046" s="12"/>
      <c r="G1046" s="12"/>
      <c r="H1046" s="12"/>
      <c r="I1046" s="12"/>
      <c r="J1046" s="12"/>
      <c r="K1046" s="68"/>
    </row>
    <row r="1047" spans="1:11">
      <c r="A1047" s="13"/>
      <c r="B1047" s="12"/>
      <c r="C1047" s="12"/>
      <c r="D1047" s="13"/>
      <c r="E1047" s="12"/>
      <c r="F1047" s="12"/>
      <c r="G1047" s="12"/>
      <c r="H1047" s="12"/>
      <c r="I1047" s="12"/>
      <c r="J1047" s="12"/>
      <c r="K1047" s="68"/>
    </row>
    <row r="1048" spans="1:11">
      <c r="A1048" s="13"/>
      <c r="B1048" s="12"/>
      <c r="C1048" s="12"/>
      <c r="D1048" s="13"/>
      <c r="E1048" s="12"/>
      <c r="F1048" s="12"/>
      <c r="G1048" s="12"/>
      <c r="H1048" s="12"/>
      <c r="I1048" s="12"/>
      <c r="J1048" s="12"/>
      <c r="K1048" s="68"/>
    </row>
    <row r="1049" spans="1:11">
      <c r="A1049" s="13"/>
      <c r="B1049" s="12"/>
      <c r="C1049" s="12"/>
      <c r="D1049" s="13"/>
      <c r="E1049" s="12"/>
      <c r="F1049" s="12"/>
      <c r="G1049" s="12"/>
      <c r="H1049" s="12"/>
      <c r="I1049" s="12"/>
      <c r="J1049" s="12"/>
      <c r="K1049" s="68"/>
    </row>
    <row r="1050" spans="1:11">
      <c r="A1050" s="13"/>
      <c r="B1050" s="12"/>
      <c r="C1050" s="12"/>
      <c r="D1050" s="13"/>
      <c r="E1050" s="12"/>
      <c r="F1050" s="12"/>
      <c r="G1050" s="12"/>
      <c r="H1050" s="12"/>
      <c r="I1050" s="12"/>
      <c r="J1050" s="12"/>
      <c r="K1050" s="68"/>
    </row>
    <row r="1051" spans="1:11">
      <c r="A1051" s="13"/>
      <c r="B1051" s="12"/>
      <c r="C1051" s="12"/>
      <c r="D1051" s="13"/>
      <c r="E1051" s="12"/>
      <c r="F1051" s="12"/>
      <c r="G1051" s="12"/>
      <c r="H1051" s="12"/>
      <c r="I1051" s="12"/>
      <c r="J1051" s="12"/>
      <c r="K1051" s="68"/>
    </row>
    <row r="1052" spans="1:11">
      <c r="A1052" s="13"/>
      <c r="B1052" s="12"/>
      <c r="C1052" s="12"/>
      <c r="D1052" s="13"/>
      <c r="E1052" s="12"/>
      <c r="F1052" s="12"/>
      <c r="G1052" s="12"/>
      <c r="H1052" s="12"/>
      <c r="I1052" s="12"/>
      <c r="J1052" s="12"/>
      <c r="K1052" s="68"/>
    </row>
    <row r="1053" spans="1:11">
      <c r="A1053" s="13"/>
      <c r="B1053" s="12"/>
      <c r="C1053" s="12"/>
      <c r="D1053" s="13"/>
      <c r="E1053" s="12"/>
      <c r="F1053" s="12"/>
      <c r="G1053" s="12"/>
      <c r="H1053" s="12"/>
      <c r="I1053" s="12"/>
      <c r="J1053" s="12"/>
      <c r="K1053" s="68"/>
    </row>
    <row r="1054" spans="1:11">
      <c r="A1054" s="13"/>
      <c r="B1054" s="12"/>
      <c r="C1054" s="12"/>
      <c r="D1054" s="13"/>
      <c r="E1054" s="12"/>
      <c r="F1054" s="12"/>
      <c r="G1054" s="12"/>
      <c r="H1054" s="12"/>
      <c r="I1054" s="12"/>
      <c r="J1054" s="12"/>
      <c r="K1054" s="68"/>
    </row>
    <row r="1055" spans="1:11">
      <c r="A1055" s="13"/>
      <c r="B1055" s="12"/>
      <c r="C1055" s="12"/>
      <c r="D1055" s="13"/>
      <c r="E1055" s="12"/>
      <c r="F1055" s="12"/>
      <c r="G1055" s="12"/>
      <c r="H1055" s="12"/>
      <c r="I1055" s="12"/>
      <c r="J1055" s="12"/>
      <c r="K1055" s="68"/>
    </row>
    <row r="1056" spans="1:11">
      <c r="A1056" s="13"/>
      <c r="B1056" s="12"/>
      <c r="C1056" s="12"/>
      <c r="D1056" s="13"/>
      <c r="E1056" s="12"/>
      <c r="F1056" s="12"/>
      <c r="G1056" s="12"/>
      <c r="H1056" s="12"/>
      <c r="I1056" s="12"/>
      <c r="J1056" s="12"/>
      <c r="K1056" s="68"/>
    </row>
    <row r="1057" spans="1:11">
      <c r="A1057" s="13"/>
      <c r="B1057" s="12"/>
      <c r="C1057" s="12"/>
      <c r="D1057" s="13"/>
      <c r="E1057" s="12"/>
      <c r="F1057" s="12"/>
      <c r="G1057" s="12"/>
      <c r="H1057" s="12"/>
      <c r="I1057" s="12"/>
      <c r="J1057" s="12"/>
      <c r="K1057" s="68"/>
    </row>
    <row r="1058" spans="1:11">
      <c r="A1058" s="13"/>
      <c r="B1058" s="12"/>
      <c r="C1058" s="12"/>
      <c r="D1058" s="13"/>
      <c r="E1058" s="12"/>
      <c r="F1058" s="12"/>
      <c r="G1058" s="12"/>
      <c r="H1058" s="12"/>
      <c r="I1058" s="12"/>
      <c r="J1058" s="12"/>
      <c r="K1058" s="68"/>
    </row>
    <row r="1059" spans="1:11">
      <c r="A1059" s="13"/>
      <c r="B1059" s="12"/>
      <c r="C1059" s="12"/>
      <c r="D1059" s="13"/>
      <c r="E1059" s="12"/>
      <c r="F1059" s="12"/>
      <c r="G1059" s="12"/>
      <c r="H1059" s="12"/>
      <c r="I1059" s="12"/>
      <c r="J1059" s="12"/>
      <c r="K1059" s="68"/>
    </row>
    <row r="1060" spans="1:11">
      <c r="A1060" s="13"/>
      <c r="B1060" s="12"/>
      <c r="C1060" s="12"/>
      <c r="D1060" s="13"/>
      <c r="E1060" s="12"/>
      <c r="F1060" s="12"/>
      <c r="G1060" s="12"/>
      <c r="H1060" s="12"/>
      <c r="I1060" s="12"/>
      <c r="J1060" s="12"/>
      <c r="K1060" s="68"/>
    </row>
    <row r="1061" spans="1:11">
      <c r="A1061" s="13"/>
      <c r="B1061" s="12"/>
      <c r="C1061" s="12"/>
      <c r="D1061" s="13"/>
      <c r="E1061" s="12"/>
      <c r="F1061" s="12"/>
      <c r="G1061" s="12"/>
      <c r="H1061" s="12"/>
      <c r="I1061" s="12"/>
      <c r="J1061" s="12"/>
      <c r="K1061" s="68"/>
    </row>
    <row r="1062" spans="1:11">
      <c r="A1062" s="13"/>
      <c r="B1062" s="12"/>
      <c r="C1062" s="12"/>
      <c r="D1062" s="13"/>
      <c r="E1062" s="12"/>
      <c r="F1062" s="12"/>
      <c r="G1062" s="12"/>
      <c r="H1062" s="12"/>
      <c r="I1062" s="12"/>
      <c r="J1062" s="12"/>
      <c r="K1062" s="68"/>
    </row>
    <row r="1063" spans="1:11">
      <c r="A1063" s="13"/>
      <c r="B1063" s="12"/>
      <c r="C1063" s="12"/>
      <c r="D1063" s="13"/>
      <c r="E1063" s="12"/>
      <c r="F1063" s="12"/>
      <c r="G1063" s="12"/>
      <c r="H1063" s="12"/>
      <c r="I1063" s="12"/>
      <c r="J1063" s="12"/>
      <c r="K1063" s="68"/>
    </row>
    <row r="1064" spans="1:11">
      <c r="A1064" s="13"/>
      <c r="B1064" s="12"/>
      <c r="C1064" s="12"/>
      <c r="D1064" s="13"/>
      <c r="E1064" s="12"/>
      <c r="F1064" s="12"/>
      <c r="G1064" s="12"/>
      <c r="H1064" s="12"/>
      <c r="I1064" s="12"/>
      <c r="J1064" s="12"/>
      <c r="K1064" s="68"/>
    </row>
    <row r="1065" spans="1:11">
      <c r="A1065" s="13"/>
      <c r="B1065" s="12"/>
      <c r="C1065" s="12"/>
      <c r="D1065" s="13"/>
      <c r="E1065" s="12"/>
      <c r="F1065" s="12"/>
      <c r="G1065" s="12"/>
      <c r="H1065" s="12"/>
      <c r="I1065" s="12"/>
      <c r="J1065" s="12"/>
      <c r="K1065" s="68"/>
    </row>
    <row r="1066" spans="1:11">
      <c r="A1066" s="13"/>
      <c r="B1066" s="12"/>
      <c r="C1066" s="12"/>
      <c r="D1066" s="13"/>
      <c r="E1066" s="12"/>
      <c r="F1066" s="12"/>
      <c r="G1066" s="12"/>
      <c r="H1066" s="12"/>
      <c r="I1066" s="12"/>
      <c r="J1066" s="12"/>
      <c r="K1066" s="68"/>
    </row>
    <row r="1067" spans="1:11">
      <c r="A1067" s="13"/>
      <c r="B1067" s="12"/>
      <c r="C1067" s="12"/>
      <c r="D1067" s="13"/>
      <c r="E1067" s="12"/>
      <c r="F1067" s="12"/>
      <c r="G1067" s="12"/>
      <c r="H1067" s="12"/>
      <c r="I1067" s="12"/>
      <c r="J1067" s="12"/>
      <c r="K1067" s="68"/>
    </row>
    <row r="1068" spans="1:11">
      <c r="A1068" s="13"/>
      <c r="B1068" s="12"/>
      <c r="C1068" s="12"/>
      <c r="D1068" s="13"/>
      <c r="E1068" s="12"/>
      <c r="F1068" s="12"/>
      <c r="G1068" s="12"/>
      <c r="H1068" s="12"/>
      <c r="I1068" s="12"/>
      <c r="J1068" s="12"/>
      <c r="K1068" s="68"/>
    </row>
    <row r="1069" spans="1:11">
      <c r="A1069" s="13"/>
      <c r="B1069" s="12"/>
      <c r="C1069" s="12"/>
      <c r="D1069" s="13"/>
      <c r="E1069" s="12"/>
      <c r="F1069" s="12"/>
      <c r="G1069" s="12"/>
      <c r="H1069" s="12"/>
      <c r="I1069" s="12"/>
      <c r="J1069" s="12"/>
      <c r="K1069" s="68"/>
    </row>
    <row r="1070" spans="1:11">
      <c r="A1070" s="13"/>
      <c r="B1070" s="12"/>
      <c r="C1070" s="12"/>
      <c r="D1070" s="13"/>
      <c r="E1070" s="12"/>
      <c r="F1070" s="12"/>
      <c r="G1070" s="12"/>
      <c r="H1070" s="12"/>
      <c r="I1070" s="12"/>
      <c r="J1070" s="12"/>
      <c r="K1070" s="68"/>
    </row>
    <row r="1071" spans="1:11">
      <c r="A1071" s="13"/>
      <c r="B1071" s="12"/>
      <c r="C1071" s="12"/>
      <c r="D1071" s="13"/>
      <c r="E1071" s="12"/>
      <c r="F1071" s="12"/>
      <c r="G1071" s="12"/>
      <c r="H1071" s="12"/>
      <c r="I1071" s="12"/>
      <c r="J1071" s="12"/>
      <c r="K1071" s="68"/>
    </row>
    <row r="1072" spans="1:11">
      <c r="A1072" s="13"/>
      <c r="B1072" s="12"/>
      <c r="C1072" s="12"/>
      <c r="D1072" s="13"/>
      <c r="E1072" s="12"/>
      <c r="F1072" s="12"/>
      <c r="G1072" s="12"/>
      <c r="H1072" s="12"/>
      <c r="I1072" s="12"/>
      <c r="J1072" s="12"/>
      <c r="K1072" s="68"/>
    </row>
    <row r="1073" spans="1:11">
      <c r="A1073" s="13"/>
      <c r="B1073" s="12"/>
      <c r="C1073" s="12"/>
      <c r="D1073" s="13"/>
      <c r="E1073" s="12"/>
      <c r="F1073" s="12"/>
      <c r="G1073" s="12"/>
      <c r="H1073" s="12"/>
      <c r="I1073" s="12"/>
      <c r="J1073" s="12"/>
      <c r="K1073" s="68"/>
    </row>
    <row r="1074" spans="1:11">
      <c r="A1074" s="13"/>
      <c r="B1074" s="12"/>
      <c r="C1074" s="12"/>
      <c r="D1074" s="13"/>
      <c r="E1074" s="12"/>
      <c r="F1074" s="12"/>
      <c r="G1074" s="12"/>
      <c r="H1074" s="12"/>
      <c r="I1074" s="12"/>
      <c r="J1074" s="12"/>
      <c r="K1074" s="68"/>
    </row>
    <row r="1075" spans="1:11">
      <c r="A1075" s="13"/>
      <c r="B1075" s="12"/>
      <c r="C1075" s="12"/>
      <c r="D1075" s="13"/>
      <c r="E1075" s="12"/>
      <c r="F1075" s="12"/>
      <c r="G1075" s="12"/>
      <c r="H1075" s="12"/>
      <c r="I1075" s="12"/>
      <c r="J1075" s="12"/>
      <c r="K1075" s="68"/>
    </row>
    <row r="1076" spans="1:11">
      <c r="A1076" s="13"/>
      <c r="B1076" s="12"/>
      <c r="C1076" s="12"/>
      <c r="D1076" s="13"/>
      <c r="E1076" s="12"/>
      <c r="F1076" s="12"/>
      <c r="G1076" s="12"/>
      <c r="H1076" s="12"/>
      <c r="I1076" s="12"/>
      <c r="J1076" s="12"/>
      <c r="K1076" s="68"/>
    </row>
    <row r="1077" spans="1:11">
      <c r="A1077" s="13"/>
      <c r="B1077" s="12"/>
      <c r="C1077" s="12"/>
      <c r="D1077" s="13"/>
      <c r="E1077" s="12"/>
      <c r="F1077" s="12"/>
      <c r="G1077" s="12"/>
      <c r="H1077" s="12"/>
      <c r="I1077" s="12"/>
      <c r="J1077" s="12"/>
      <c r="K1077" s="68"/>
    </row>
    <row r="1078" spans="1:11">
      <c r="A1078" s="13"/>
      <c r="B1078" s="12"/>
      <c r="C1078" s="12"/>
      <c r="D1078" s="13"/>
      <c r="E1078" s="12"/>
      <c r="F1078" s="12"/>
      <c r="G1078" s="12"/>
      <c r="H1078" s="12"/>
      <c r="I1078" s="12"/>
      <c r="J1078" s="12"/>
      <c r="K1078" s="68"/>
    </row>
    <row r="1079" spans="1:11">
      <c r="A1079" s="13"/>
      <c r="B1079" s="12"/>
      <c r="C1079" s="12"/>
      <c r="D1079" s="13"/>
      <c r="E1079" s="12"/>
      <c r="F1079" s="12"/>
      <c r="G1079" s="12"/>
      <c r="H1079" s="12"/>
      <c r="I1079" s="12"/>
      <c r="J1079" s="12"/>
      <c r="K1079" s="68"/>
    </row>
    <row r="1080" spans="1:11">
      <c r="A1080" s="13"/>
      <c r="B1080" s="12"/>
      <c r="C1080" s="12"/>
      <c r="D1080" s="13"/>
      <c r="E1080" s="12"/>
      <c r="F1080" s="12"/>
      <c r="G1080" s="12"/>
      <c r="H1080" s="12"/>
      <c r="I1080" s="12"/>
      <c r="J1080" s="12"/>
      <c r="K1080" s="68"/>
    </row>
    <row r="1081" spans="1:11">
      <c r="A1081" s="13"/>
      <c r="B1081" s="12"/>
      <c r="C1081" s="12"/>
      <c r="D1081" s="13"/>
      <c r="E1081" s="12"/>
      <c r="F1081" s="12"/>
      <c r="G1081" s="12"/>
      <c r="H1081" s="12"/>
      <c r="I1081" s="12"/>
      <c r="J1081" s="12"/>
      <c r="K1081" s="68"/>
    </row>
    <row r="1082" spans="1:11">
      <c r="A1082" s="13"/>
      <c r="B1082" s="12"/>
      <c r="C1082" s="12"/>
      <c r="D1082" s="13"/>
      <c r="E1082" s="12"/>
      <c r="F1082" s="12"/>
      <c r="G1082" s="12"/>
      <c r="H1082" s="12"/>
      <c r="I1082" s="12"/>
      <c r="J1082" s="12"/>
      <c r="K1082" s="68"/>
    </row>
    <row r="1083" spans="1:11">
      <c r="A1083" s="13"/>
      <c r="B1083" s="12"/>
      <c r="C1083" s="12"/>
      <c r="D1083" s="13"/>
      <c r="E1083" s="12"/>
      <c r="F1083" s="12"/>
      <c r="G1083" s="12"/>
      <c r="H1083" s="12"/>
      <c r="I1083" s="12"/>
      <c r="J1083" s="12"/>
      <c r="K1083" s="68"/>
    </row>
    <row r="1084" spans="1:11">
      <c r="A1084" s="13"/>
      <c r="B1084" s="12"/>
      <c r="C1084" s="12"/>
      <c r="D1084" s="13"/>
      <c r="E1084" s="12"/>
      <c r="F1084" s="12"/>
      <c r="G1084" s="12"/>
      <c r="H1084" s="12"/>
      <c r="I1084" s="12"/>
      <c r="J1084" s="12"/>
      <c r="K1084" s="68"/>
    </row>
    <row r="1085" spans="1:11">
      <c r="A1085" s="13"/>
      <c r="B1085" s="12"/>
      <c r="C1085" s="12"/>
      <c r="D1085" s="13"/>
      <c r="E1085" s="12"/>
      <c r="F1085" s="12"/>
      <c r="G1085" s="12"/>
      <c r="H1085" s="12"/>
      <c r="I1085" s="12"/>
      <c r="J1085" s="12"/>
      <c r="K1085" s="68"/>
    </row>
    <row r="1086" spans="1:11">
      <c r="A1086" s="13"/>
      <c r="B1086" s="12"/>
      <c r="C1086" s="12"/>
      <c r="D1086" s="13"/>
      <c r="E1086" s="12"/>
      <c r="F1086" s="12"/>
      <c r="G1086" s="12"/>
      <c r="H1086" s="12"/>
      <c r="I1086" s="12"/>
      <c r="J1086" s="12"/>
      <c r="K1086" s="68"/>
    </row>
    <row r="1087" spans="1:11">
      <c r="A1087" s="13"/>
      <c r="B1087" s="12"/>
      <c r="C1087" s="12"/>
      <c r="D1087" s="13"/>
      <c r="E1087" s="12"/>
      <c r="F1087" s="12"/>
      <c r="G1087" s="12"/>
      <c r="H1087" s="12"/>
      <c r="I1087" s="12"/>
      <c r="J1087" s="12"/>
      <c r="K1087" s="68"/>
    </row>
    <row r="1088" spans="1:11">
      <c r="A1088" s="13"/>
      <c r="B1088" s="12"/>
      <c r="C1088" s="12"/>
      <c r="D1088" s="13"/>
      <c r="E1088" s="12"/>
      <c r="F1088" s="12"/>
      <c r="G1088" s="12"/>
      <c r="H1088" s="12"/>
      <c r="I1088" s="12"/>
      <c r="J1088" s="12"/>
      <c r="K1088" s="68"/>
    </row>
    <row r="1089" spans="1:11">
      <c r="A1089" s="13"/>
      <c r="B1089" s="12"/>
      <c r="C1089" s="12"/>
      <c r="D1089" s="13"/>
      <c r="E1089" s="12"/>
      <c r="F1089" s="12"/>
      <c r="G1089" s="12"/>
      <c r="H1089" s="12"/>
      <c r="I1089" s="12"/>
      <c r="J1089" s="12"/>
      <c r="K1089" s="68"/>
    </row>
    <row r="1090" spans="1:11">
      <c r="A1090" s="13"/>
      <c r="B1090" s="12"/>
      <c r="C1090" s="12"/>
      <c r="D1090" s="13"/>
      <c r="E1090" s="12"/>
      <c r="F1090" s="12"/>
      <c r="G1090" s="12"/>
      <c r="H1090" s="12"/>
      <c r="I1090" s="12"/>
      <c r="J1090" s="12"/>
      <c r="K1090" s="68"/>
    </row>
    <row r="1091" spans="1:11">
      <c r="A1091" s="13"/>
      <c r="B1091" s="12"/>
      <c r="C1091" s="12"/>
      <c r="D1091" s="13"/>
      <c r="E1091" s="12"/>
      <c r="F1091" s="12"/>
      <c r="G1091" s="12"/>
      <c r="H1091" s="12"/>
      <c r="I1091" s="12"/>
      <c r="J1091" s="12"/>
      <c r="K1091" s="68"/>
    </row>
    <row r="1092" spans="1:11">
      <c r="A1092" s="13"/>
      <c r="B1092" s="12"/>
      <c r="C1092" s="12"/>
      <c r="D1092" s="13"/>
      <c r="E1092" s="12"/>
      <c r="F1092" s="12"/>
      <c r="G1092" s="12"/>
      <c r="H1092" s="12"/>
      <c r="I1092" s="12"/>
      <c r="J1092" s="12"/>
      <c r="K1092" s="68"/>
    </row>
    <row r="1093" spans="1:11">
      <c r="A1093" s="13"/>
      <c r="B1093" s="12"/>
      <c r="C1093" s="12"/>
      <c r="D1093" s="13"/>
      <c r="E1093" s="12"/>
      <c r="F1093" s="12"/>
      <c r="G1093" s="12"/>
      <c r="H1093" s="12"/>
      <c r="I1093" s="12"/>
      <c r="J1093" s="12"/>
      <c r="K1093" s="68"/>
    </row>
    <row r="1094" spans="1:11">
      <c r="A1094" s="13"/>
      <c r="B1094" s="12"/>
      <c r="C1094" s="12"/>
      <c r="D1094" s="13"/>
      <c r="E1094" s="12"/>
      <c r="F1094" s="12"/>
      <c r="G1094" s="12"/>
      <c r="H1094" s="12"/>
      <c r="I1094" s="12"/>
      <c r="J1094" s="12"/>
      <c r="K1094" s="68"/>
    </row>
    <row r="1095" spans="1:11">
      <c r="A1095" s="13"/>
      <c r="B1095" s="12"/>
      <c r="C1095" s="12"/>
      <c r="D1095" s="13"/>
      <c r="E1095" s="12"/>
      <c r="F1095" s="12"/>
      <c r="G1095" s="12"/>
      <c r="H1095" s="12"/>
      <c r="I1095" s="12"/>
      <c r="J1095" s="12"/>
      <c r="K1095" s="68"/>
    </row>
    <row r="1096" spans="1:11">
      <c r="A1096" s="13"/>
      <c r="B1096" s="12"/>
      <c r="C1096" s="12"/>
      <c r="D1096" s="13"/>
      <c r="E1096" s="12"/>
      <c r="F1096" s="12"/>
      <c r="G1096" s="12"/>
      <c r="H1096" s="12"/>
      <c r="I1096" s="12"/>
      <c r="J1096" s="12"/>
      <c r="K1096" s="68"/>
    </row>
    <row r="1097" spans="1:11">
      <c r="A1097" s="13"/>
      <c r="B1097" s="12"/>
      <c r="C1097" s="12"/>
      <c r="D1097" s="13"/>
      <c r="E1097" s="12"/>
      <c r="F1097" s="12"/>
      <c r="G1097" s="12"/>
      <c r="H1097" s="12"/>
      <c r="I1097" s="12"/>
      <c r="J1097" s="12"/>
      <c r="K1097" s="68"/>
    </row>
    <row r="1098" spans="1:11">
      <c r="A1098" s="13"/>
      <c r="B1098" s="12"/>
      <c r="C1098" s="12"/>
      <c r="D1098" s="13"/>
      <c r="E1098" s="12"/>
      <c r="F1098" s="12"/>
      <c r="G1098" s="12"/>
      <c r="H1098" s="12"/>
      <c r="I1098" s="12"/>
      <c r="J1098" s="12"/>
      <c r="K1098" s="68"/>
    </row>
    <row r="1099" spans="1:11">
      <c r="A1099" s="13"/>
      <c r="B1099" s="12"/>
      <c r="C1099" s="12"/>
      <c r="D1099" s="13"/>
      <c r="E1099" s="12"/>
      <c r="F1099" s="12"/>
      <c r="G1099" s="12"/>
      <c r="H1099" s="12"/>
      <c r="I1099" s="12"/>
      <c r="J1099" s="12"/>
      <c r="K1099" s="68"/>
    </row>
    <row r="1100" spans="1:11">
      <c r="A1100" s="13"/>
      <c r="B1100" s="12"/>
      <c r="C1100" s="12"/>
      <c r="D1100" s="13"/>
      <c r="E1100" s="12"/>
      <c r="F1100" s="12"/>
      <c r="G1100" s="12"/>
      <c r="H1100" s="12"/>
      <c r="I1100" s="12"/>
      <c r="J1100" s="12"/>
      <c r="K1100" s="68"/>
    </row>
    <row r="1101" spans="1:11">
      <c r="A1101" s="13"/>
      <c r="B1101" s="12"/>
      <c r="C1101" s="12"/>
      <c r="D1101" s="13"/>
      <c r="E1101" s="12"/>
      <c r="F1101" s="12"/>
      <c r="G1101" s="12"/>
      <c r="H1101" s="12"/>
      <c r="I1101" s="12"/>
      <c r="J1101" s="12"/>
      <c r="K1101" s="68"/>
    </row>
    <row r="1102" spans="1:11">
      <c r="A1102" s="13"/>
      <c r="B1102" s="12"/>
      <c r="C1102" s="12"/>
      <c r="D1102" s="13"/>
      <c r="E1102" s="12"/>
      <c r="F1102" s="12"/>
      <c r="G1102" s="12"/>
      <c r="H1102" s="12"/>
      <c r="I1102" s="12"/>
      <c r="J1102" s="12"/>
      <c r="K1102" s="68"/>
    </row>
    <row r="1103" spans="1:11">
      <c r="A1103" s="13"/>
      <c r="B1103" s="12"/>
      <c r="C1103" s="12"/>
      <c r="D1103" s="13"/>
      <c r="E1103" s="12"/>
      <c r="F1103" s="12"/>
      <c r="G1103" s="12"/>
      <c r="H1103" s="12"/>
      <c r="I1103" s="12"/>
      <c r="J1103" s="12"/>
      <c r="K1103" s="68"/>
    </row>
    <row r="1104" spans="1:11">
      <c r="A1104" s="13"/>
      <c r="B1104" s="12"/>
      <c r="C1104" s="12"/>
      <c r="D1104" s="13"/>
      <c r="E1104" s="12"/>
      <c r="F1104" s="12"/>
      <c r="G1104" s="12"/>
      <c r="H1104" s="12"/>
      <c r="I1104" s="12"/>
      <c r="J1104" s="12"/>
      <c r="K1104" s="68"/>
    </row>
    <row r="1105" spans="1:11">
      <c r="A1105" s="13"/>
      <c r="B1105" s="12"/>
      <c r="C1105" s="12"/>
      <c r="D1105" s="13"/>
      <c r="E1105" s="12"/>
      <c r="F1105" s="12"/>
      <c r="G1105" s="12"/>
      <c r="H1105" s="12"/>
      <c r="I1105" s="12"/>
      <c r="J1105" s="12"/>
      <c r="K1105" s="68"/>
    </row>
    <row r="1106" spans="1:11">
      <c r="A1106" s="13"/>
      <c r="B1106" s="12"/>
      <c r="C1106" s="12"/>
      <c r="D1106" s="13"/>
      <c r="E1106" s="12"/>
      <c r="F1106" s="12"/>
      <c r="G1106" s="12"/>
      <c r="H1106" s="12"/>
      <c r="I1106" s="12"/>
      <c r="J1106" s="12"/>
      <c r="K1106" s="68"/>
    </row>
    <row r="1107" spans="1:11">
      <c r="A1107" s="13"/>
      <c r="B1107" s="12"/>
      <c r="C1107" s="12"/>
      <c r="D1107" s="13"/>
      <c r="E1107" s="12"/>
      <c r="F1107" s="12"/>
      <c r="G1107" s="12"/>
      <c r="H1107" s="12"/>
      <c r="I1107" s="12"/>
      <c r="J1107" s="12"/>
      <c r="K1107" s="68"/>
    </row>
    <row r="1108" spans="1:11">
      <c r="A1108" s="13"/>
      <c r="B1108" s="12"/>
      <c r="C1108" s="12"/>
      <c r="D1108" s="13"/>
      <c r="E1108" s="12"/>
      <c r="F1108" s="12"/>
      <c r="G1108" s="12"/>
      <c r="H1108" s="12"/>
      <c r="I1108" s="12"/>
      <c r="J1108" s="12"/>
      <c r="K1108" s="68"/>
    </row>
    <row r="1109" spans="1:11">
      <c r="A1109" s="13"/>
      <c r="B1109" s="12"/>
      <c r="C1109" s="12"/>
      <c r="D1109" s="13"/>
      <c r="E1109" s="12"/>
      <c r="F1109" s="12"/>
      <c r="G1109" s="12"/>
      <c r="H1109" s="12"/>
      <c r="I1109" s="12"/>
      <c r="J1109" s="12"/>
      <c r="K1109" s="68"/>
    </row>
    <row r="1110" spans="1:11">
      <c r="A1110" s="13"/>
      <c r="B1110" s="12"/>
      <c r="C1110" s="12"/>
      <c r="D1110" s="13"/>
      <c r="E1110" s="12"/>
      <c r="F1110" s="12"/>
      <c r="G1110" s="12"/>
      <c r="H1110" s="12"/>
      <c r="I1110" s="12"/>
      <c r="J1110" s="12"/>
      <c r="K1110" s="68"/>
    </row>
    <row r="1111" spans="1:11">
      <c r="A1111" s="13"/>
      <c r="B1111" s="12"/>
      <c r="C1111" s="12"/>
      <c r="D1111" s="13"/>
      <c r="E1111" s="12"/>
      <c r="F1111" s="12"/>
      <c r="G1111" s="12"/>
      <c r="H1111" s="12"/>
      <c r="I1111" s="12"/>
      <c r="J1111" s="12"/>
      <c r="K1111" s="68"/>
    </row>
    <row r="1112" spans="1:11">
      <c r="A1112" s="13"/>
      <c r="B1112" s="12"/>
      <c r="C1112" s="12"/>
      <c r="D1112" s="13"/>
      <c r="E1112" s="12"/>
      <c r="F1112" s="12"/>
      <c r="G1112" s="12"/>
      <c r="H1112" s="12"/>
      <c r="I1112" s="12"/>
      <c r="J1112" s="12"/>
      <c r="K1112" s="68"/>
    </row>
    <row r="1113" spans="1:11">
      <c r="A1113" s="13"/>
      <c r="B1113" s="12"/>
      <c r="C1113" s="12"/>
      <c r="D1113" s="13"/>
      <c r="E1113" s="12"/>
      <c r="F1113" s="12"/>
      <c r="G1113" s="12"/>
      <c r="H1113" s="12"/>
      <c r="I1113" s="12"/>
      <c r="J1113" s="12"/>
      <c r="K1113" s="68"/>
    </row>
    <row r="1114" spans="1:11">
      <c r="A1114" s="13"/>
      <c r="B1114" s="12"/>
      <c r="C1114" s="12"/>
      <c r="D1114" s="13"/>
      <c r="E1114" s="12"/>
      <c r="F1114" s="12"/>
      <c r="G1114" s="12"/>
      <c r="H1114" s="12"/>
      <c r="I1114" s="12"/>
      <c r="J1114" s="12"/>
      <c r="K1114" s="68"/>
    </row>
    <row r="1115" spans="1:11">
      <c r="A1115" s="13"/>
      <c r="B1115" s="12"/>
      <c r="C1115" s="12"/>
      <c r="D1115" s="13"/>
      <c r="E1115" s="12"/>
      <c r="F1115" s="12"/>
      <c r="G1115" s="12"/>
      <c r="H1115" s="12"/>
      <c r="I1115" s="12"/>
      <c r="J1115" s="12"/>
      <c r="K1115" s="68"/>
    </row>
    <row r="1116" spans="1:11">
      <c r="A1116" s="13"/>
      <c r="B1116" s="12"/>
      <c r="C1116" s="12"/>
      <c r="D1116" s="13"/>
      <c r="E1116" s="12"/>
      <c r="F1116" s="12"/>
      <c r="G1116" s="12"/>
      <c r="H1116" s="12"/>
      <c r="I1116" s="12"/>
      <c r="J1116" s="12"/>
      <c r="K1116" s="68"/>
    </row>
    <row r="1117" spans="1:11">
      <c r="A1117" s="13"/>
      <c r="B1117" s="12"/>
      <c r="C1117" s="12"/>
      <c r="D1117" s="13"/>
      <c r="E1117" s="12"/>
      <c r="F1117" s="12"/>
      <c r="G1117" s="12"/>
      <c r="H1117" s="12"/>
      <c r="I1117" s="12"/>
      <c r="J1117" s="12"/>
      <c r="K1117" s="68"/>
    </row>
    <row r="1118" spans="1:11">
      <c r="A1118" s="13"/>
      <c r="B1118" s="12"/>
      <c r="C1118" s="12"/>
      <c r="D1118" s="13"/>
      <c r="E1118" s="12"/>
      <c r="F1118" s="12"/>
      <c r="G1118" s="12"/>
      <c r="H1118" s="12"/>
      <c r="I1118" s="12"/>
      <c r="J1118" s="12"/>
      <c r="K1118" s="68"/>
    </row>
    <row r="1119" spans="1:11">
      <c r="A1119" s="13"/>
      <c r="B1119" s="12"/>
      <c r="C1119" s="12"/>
      <c r="D1119" s="13"/>
      <c r="E1119" s="12"/>
      <c r="F1119" s="12"/>
      <c r="G1119" s="12"/>
      <c r="H1119" s="12"/>
      <c r="I1119" s="12"/>
      <c r="J1119" s="12"/>
      <c r="K1119" s="68"/>
    </row>
    <row r="1120" spans="1:11">
      <c r="A1120" s="13"/>
      <c r="B1120" s="12"/>
      <c r="C1120" s="12"/>
      <c r="D1120" s="13"/>
      <c r="E1120" s="12"/>
      <c r="F1120" s="12"/>
      <c r="G1120" s="12"/>
      <c r="H1120" s="12"/>
      <c r="I1120" s="12"/>
      <c r="J1120" s="12"/>
      <c r="K1120" s="68"/>
    </row>
    <row r="1121" spans="1:11">
      <c r="A1121" s="13"/>
      <c r="B1121" s="12"/>
      <c r="C1121" s="12"/>
      <c r="D1121" s="13"/>
      <c r="E1121" s="12"/>
      <c r="F1121" s="12"/>
      <c r="G1121" s="12"/>
      <c r="H1121" s="12"/>
      <c r="I1121" s="12"/>
      <c r="J1121" s="12"/>
      <c r="K1121" s="68"/>
    </row>
    <row r="1122" spans="1:11">
      <c r="A1122" s="13"/>
      <c r="B1122" s="12"/>
      <c r="C1122" s="12"/>
      <c r="D1122" s="13"/>
      <c r="E1122" s="12"/>
      <c r="F1122" s="12"/>
      <c r="G1122" s="12"/>
      <c r="H1122" s="12"/>
      <c r="I1122" s="12"/>
      <c r="J1122" s="12"/>
      <c r="K1122" s="68"/>
    </row>
    <row r="1123" spans="1:11">
      <c r="A1123" s="13"/>
      <c r="B1123" s="12"/>
      <c r="C1123" s="12"/>
      <c r="D1123" s="13"/>
      <c r="E1123" s="12"/>
      <c r="F1123" s="12"/>
      <c r="G1123" s="12"/>
      <c r="H1123" s="12"/>
      <c r="I1123" s="12"/>
      <c r="J1123" s="12"/>
      <c r="K1123" s="68"/>
    </row>
    <row r="1124" spans="1:11">
      <c r="A1124" s="13"/>
      <c r="B1124" s="12"/>
      <c r="C1124" s="12"/>
      <c r="D1124" s="13"/>
      <c r="E1124" s="12"/>
      <c r="F1124" s="12"/>
      <c r="G1124" s="12"/>
      <c r="H1124" s="12"/>
      <c r="I1124" s="12"/>
      <c r="J1124" s="12"/>
      <c r="K1124" s="68"/>
    </row>
    <row r="1125" spans="1:11">
      <c r="A1125" s="13"/>
      <c r="B1125" s="12"/>
      <c r="C1125" s="12"/>
      <c r="D1125" s="13"/>
      <c r="E1125" s="12"/>
      <c r="F1125" s="12"/>
      <c r="G1125" s="12"/>
      <c r="H1125" s="12"/>
      <c r="I1125" s="12"/>
      <c r="J1125" s="12"/>
      <c r="K1125" s="68"/>
    </row>
    <row r="1126" spans="1:11">
      <c r="A1126" s="13"/>
      <c r="B1126" s="12"/>
      <c r="C1126" s="12"/>
      <c r="D1126" s="13"/>
      <c r="E1126" s="12"/>
      <c r="F1126" s="12"/>
      <c r="G1126" s="12"/>
      <c r="H1126" s="12"/>
      <c r="I1126" s="12"/>
      <c r="J1126" s="12"/>
      <c r="K1126" s="68"/>
    </row>
    <row r="1127" spans="1:11">
      <c r="A1127" s="13"/>
      <c r="B1127" s="12"/>
      <c r="C1127" s="12"/>
      <c r="D1127" s="13"/>
      <c r="E1127" s="12"/>
      <c r="F1127" s="12"/>
      <c r="G1127" s="12"/>
      <c r="H1127" s="12"/>
      <c r="I1127" s="12"/>
      <c r="J1127" s="12"/>
      <c r="K1127" s="68"/>
    </row>
    <row r="1128" spans="1:11">
      <c r="A1128" s="13"/>
      <c r="B1128" s="12"/>
      <c r="C1128" s="12"/>
      <c r="D1128" s="13"/>
      <c r="E1128" s="12"/>
      <c r="F1128" s="12"/>
      <c r="G1128" s="12"/>
      <c r="H1128" s="12"/>
      <c r="I1128" s="12"/>
      <c r="J1128" s="12"/>
      <c r="K1128" s="68"/>
    </row>
    <row r="1129" spans="1:11">
      <c r="A1129" s="13"/>
      <c r="B1129" s="12"/>
      <c r="C1129" s="12"/>
      <c r="D1129" s="13"/>
      <c r="E1129" s="12"/>
      <c r="F1129" s="12"/>
      <c r="G1129" s="12"/>
      <c r="H1129" s="12"/>
      <c r="I1129" s="12"/>
      <c r="J1129" s="12"/>
      <c r="K1129" s="68"/>
    </row>
    <row r="1130" spans="1:11">
      <c r="A1130" s="13"/>
      <c r="B1130" s="12"/>
      <c r="C1130" s="12"/>
      <c r="D1130" s="13"/>
      <c r="E1130" s="12"/>
      <c r="F1130" s="12"/>
      <c r="G1130" s="12"/>
      <c r="H1130" s="12"/>
      <c r="I1130" s="12"/>
      <c r="J1130" s="12"/>
      <c r="K1130" s="68"/>
    </row>
    <row r="1131" spans="1:11">
      <c r="A1131" s="13"/>
      <c r="B1131" s="12"/>
      <c r="C1131" s="12"/>
      <c r="D1131" s="13"/>
      <c r="E1131" s="12"/>
      <c r="F1131" s="12"/>
      <c r="G1131" s="12"/>
      <c r="H1131" s="12"/>
      <c r="I1131" s="12"/>
      <c r="J1131" s="12"/>
      <c r="K1131" s="68"/>
    </row>
    <row r="1132" spans="1:11">
      <c r="A1132" s="13"/>
      <c r="B1132" s="12"/>
      <c r="C1132" s="12"/>
      <c r="D1132" s="13"/>
      <c r="E1132" s="12"/>
      <c r="F1132" s="12"/>
      <c r="G1132" s="12"/>
      <c r="H1132" s="12"/>
      <c r="I1132" s="12"/>
      <c r="J1132" s="12"/>
      <c r="K1132" s="68"/>
    </row>
    <row r="1133" spans="1:11">
      <c r="A1133" s="13"/>
      <c r="B1133" s="12"/>
      <c r="C1133" s="12"/>
      <c r="D1133" s="13"/>
      <c r="E1133" s="12"/>
      <c r="F1133" s="12"/>
      <c r="G1133" s="12"/>
      <c r="H1133" s="12"/>
      <c r="I1133" s="12"/>
      <c r="J1133" s="12"/>
      <c r="K1133" s="68"/>
    </row>
    <row r="1134" spans="1:11">
      <c r="A1134" s="13"/>
      <c r="B1134" s="12"/>
      <c r="C1134" s="12"/>
      <c r="D1134" s="13"/>
      <c r="E1134" s="12"/>
      <c r="F1134" s="12"/>
      <c r="G1134" s="12"/>
      <c r="H1134" s="12"/>
      <c r="I1134" s="12"/>
      <c r="J1134" s="12"/>
      <c r="K1134" s="68"/>
    </row>
    <row r="1135" spans="1:11">
      <c r="A1135" s="13"/>
      <c r="B1135" s="12"/>
      <c r="C1135" s="12"/>
      <c r="D1135" s="13"/>
      <c r="E1135" s="12"/>
      <c r="F1135" s="12"/>
      <c r="G1135" s="12"/>
      <c r="H1135" s="12"/>
      <c r="I1135" s="12"/>
      <c r="J1135" s="12"/>
      <c r="K1135" s="68"/>
    </row>
    <row r="1136" spans="1:11">
      <c r="A1136" s="13"/>
      <c r="B1136" s="12"/>
      <c r="C1136" s="12"/>
      <c r="D1136" s="13"/>
      <c r="E1136" s="12"/>
      <c r="F1136" s="12"/>
      <c r="G1136" s="12"/>
      <c r="H1136" s="12"/>
      <c r="I1136" s="12"/>
      <c r="J1136" s="12"/>
      <c r="K1136" s="68"/>
    </row>
    <row r="1137" spans="1:11">
      <c r="A1137" s="13"/>
      <c r="B1137" s="12"/>
      <c r="C1137" s="12"/>
      <c r="D1137" s="13"/>
      <c r="E1137" s="12"/>
      <c r="F1137" s="12"/>
      <c r="G1137" s="12"/>
      <c r="H1137" s="12"/>
      <c r="I1137" s="12"/>
      <c r="J1137" s="12"/>
      <c r="K1137" s="68"/>
    </row>
    <row r="1138" spans="1:11">
      <c r="A1138" s="13"/>
      <c r="B1138" s="12"/>
      <c r="C1138" s="12"/>
      <c r="D1138" s="13"/>
      <c r="E1138" s="12"/>
      <c r="F1138" s="12"/>
      <c r="G1138" s="12"/>
      <c r="H1138" s="12"/>
      <c r="I1138" s="12"/>
      <c r="J1138" s="12"/>
      <c r="K1138" s="68"/>
    </row>
    <row r="1139" spans="1:11">
      <c r="A1139" s="13"/>
      <c r="B1139" s="12"/>
      <c r="C1139" s="12"/>
      <c r="D1139" s="13"/>
      <c r="E1139" s="12"/>
      <c r="F1139" s="12"/>
      <c r="G1139" s="12"/>
      <c r="H1139" s="12"/>
      <c r="I1139" s="12"/>
      <c r="J1139" s="12"/>
      <c r="K1139" s="68"/>
    </row>
    <row r="1140" spans="1:11">
      <c r="A1140" s="13"/>
      <c r="B1140" s="12"/>
      <c r="C1140" s="12"/>
      <c r="D1140" s="13"/>
      <c r="E1140" s="12"/>
      <c r="F1140" s="12"/>
      <c r="G1140" s="12"/>
      <c r="H1140" s="12"/>
      <c r="I1140" s="12"/>
      <c r="J1140" s="12"/>
      <c r="K1140" s="68"/>
    </row>
    <row r="1141" spans="1:11">
      <c r="A1141" s="13"/>
      <c r="B1141" s="12"/>
      <c r="C1141" s="12"/>
      <c r="D1141" s="13"/>
      <c r="E1141" s="12"/>
      <c r="F1141" s="12"/>
      <c r="G1141" s="12"/>
      <c r="H1141" s="12"/>
      <c r="I1141" s="12"/>
      <c r="J1141" s="12"/>
      <c r="K1141" s="68"/>
    </row>
    <row r="1142" spans="1:11">
      <c r="A1142" s="13"/>
      <c r="B1142" s="12"/>
      <c r="C1142" s="12"/>
      <c r="D1142" s="13"/>
      <c r="E1142" s="12"/>
      <c r="F1142" s="12"/>
      <c r="G1142" s="12"/>
      <c r="H1142" s="12"/>
      <c r="I1142" s="12"/>
      <c r="J1142" s="12"/>
      <c r="K1142" s="68"/>
    </row>
    <row r="1143" spans="1:11">
      <c r="A1143" s="13"/>
      <c r="B1143" s="12"/>
      <c r="C1143" s="12"/>
      <c r="D1143" s="13"/>
      <c r="E1143" s="12"/>
      <c r="F1143" s="12"/>
      <c r="G1143" s="12"/>
      <c r="H1143" s="12"/>
      <c r="I1143" s="12"/>
      <c r="J1143" s="12"/>
      <c r="K1143" s="68"/>
    </row>
    <row r="1144" spans="1:11">
      <c r="A1144" s="13"/>
      <c r="B1144" s="12"/>
      <c r="C1144" s="12"/>
      <c r="D1144" s="13"/>
      <c r="E1144" s="12"/>
      <c r="F1144" s="12"/>
      <c r="G1144" s="12"/>
      <c r="H1144" s="12"/>
      <c r="I1144" s="12"/>
      <c r="J1144" s="12"/>
      <c r="K1144" s="68"/>
    </row>
    <row r="1145" spans="1:11">
      <c r="A1145" s="13"/>
      <c r="B1145" s="12"/>
      <c r="C1145" s="12"/>
      <c r="D1145" s="13"/>
      <c r="E1145" s="12"/>
      <c r="F1145" s="12"/>
      <c r="G1145" s="12"/>
      <c r="H1145" s="12"/>
      <c r="I1145" s="12"/>
      <c r="J1145" s="12"/>
      <c r="K1145" s="68"/>
    </row>
    <row r="1146" spans="1:11">
      <c r="A1146" s="13"/>
      <c r="B1146" s="12"/>
      <c r="C1146" s="12"/>
      <c r="D1146" s="13"/>
      <c r="E1146" s="12"/>
      <c r="F1146" s="12"/>
      <c r="G1146" s="12"/>
      <c r="H1146" s="12"/>
      <c r="I1146" s="12"/>
      <c r="J1146" s="12"/>
      <c r="K1146" s="68"/>
    </row>
    <row r="1147" spans="1:11">
      <c r="A1147" s="13"/>
      <c r="B1147" s="12"/>
      <c r="C1147" s="12"/>
      <c r="D1147" s="13"/>
      <c r="E1147" s="12"/>
      <c r="F1147" s="12"/>
      <c r="G1147" s="12"/>
      <c r="H1147" s="12"/>
      <c r="I1147" s="12"/>
      <c r="J1147" s="12"/>
      <c r="K1147" s="68"/>
    </row>
    <row r="1148" spans="1:11">
      <c r="A1148" s="13"/>
      <c r="B1148" s="12"/>
      <c r="C1148" s="12"/>
      <c r="D1148" s="13"/>
      <c r="E1148" s="12"/>
      <c r="F1148" s="12"/>
      <c r="G1148" s="12"/>
      <c r="H1148" s="12"/>
      <c r="I1148" s="12"/>
      <c r="J1148" s="12"/>
      <c r="K1148" s="68"/>
    </row>
    <row r="1149" spans="1:11">
      <c r="A1149" s="13"/>
      <c r="B1149" s="12"/>
      <c r="C1149" s="12"/>
      <c r="D1149" s="13"/>
      <c r="E1149" s="12"/>
      <c r="F1149" s="12"/>
      <c r="G1149" s="12"/>
      <c r="H1149" s="12"/>
      <c r="I1149" s="12"/>
      <c r="J1149" s="12"/>
      <c r="K1149" s="68"/>
    </row>
    <row r="1150" spans="1:11">
      <c r="A1150" s="13"/>
      <c r="B1150" s="12"/>
      <c r="C1150" s="12"/>
      <c r="D1150" s="13"/>
      <c r="E1150" s="12"/>
      <c r="F1150" s="12"/>
      <c r="G1150" s="12"/>
      <c r="H1150" s="12"/>
      <c r="I1150" s="12"/>
      <c r="J1150" s="12"/>
      <c r="K1150" s="68"/>
    </row>
    <row r="1151" spans="1:11">
      <c r="A1151" s="13"/>
      <c r="B1151" s="12"/>
      <c r="C1151" s="12"/>
      <c r="D1151" s="13"/>
      <c r="E1151" s="12"/>
      <c r="F1151" s="12"/>
      <c r="G1151" s="12"/>
      <c r="H1151" s="12"/>
      <c r="I1151" s="12"/>
      <c r="J1151" s="12"/>
      <c r="K1151" s="68"/>
    </row>
    <row r="1152" spans="1:11">
      <c r="A1152" s="13"/>
      <c r="B1152" s="12"/>
      <c r="C1152" s="12"/>
      <c r="D1152" s="13"/>
      <c r="E1152" s="12"/>
      <c r="F1152" s="12"/>
      <c r="G1152" s="12"/>
      <c r="H1152" s="12"/>
      <c r="I1152" s="12"/>
      <c r="J1152" s="12"/>
      <c r="K1152" s="68"/>
    </row>
    <row r="1153" spans="1:11">
      <c r="A1153" s="13"/>
      <c r="B1153" s="12"/>
      <c r="C1153" s="12"/>
      <c r="D1153" s="13"/>
      <c r="E1153" s="12"/>
      <c r="F1153" s="12"/>
      <c r="G1153" s="12"/>
      <c r="H1153" s="12"/>
      <c r="I1153" s="12"/>
      <c r="J1153" s="12"/>
      <c r="K1153" s="68"/>
    </row>
    <row r="1154" spans="1:11">
      <c r="A1154" s="13"/>
      <c r="B1154" s="12"/>
      <c r="C1154" s="12"/>
      <c r="D1154" s="13"/>
      <c r="E1154" s="12"/>
      <c r="F1154" s="12"/>
      <c r="G1154" s="12"/>
      <c r="H1154" s="12"/>
      <c r="I1154" s="12"/>
      <c r="J1154" s="12"/>
      <c r="K1154" s="68"/>
    </row>
    <row r="1155" spans="1:11">
      <c r="A1155" s="13"/>
      <c r="B1155" s="12"/>
      <c r="C1155" s="12"/>
      <c r="D1155" s="13"/>
      <c r="E1155" s="12"/>
      <c r="F1155" s="12"/>
      <c r="G1155" s="12"/>
      <c r="H1155" s="12"/>
      <c r="I1155" s="12"/>
      <c r="J1155" s="12"/>
      <c r="K1155" s="68"/>
    </row>
    <row r="1156" spans="1:11">
      <c r="A1156" s="13"/>
      <c r="B1156" s="12"/>
      <c r="C1156" s="12"/>
      <c r="D1156" s="13"/>
      <c r="E1156" s="12"/>
      <c r="F1156" s="12"/>
      <c r="G1156" s="12"/>
      <c r="H1156" s="12"/>
      <c r="I1156" s="12"/>
      <c r="J1156" s="12"/>
      <c r="K1156" s="68"/>
    </row>
    <row r="1157" spans="1:11">
      <c r="A1157" s="13"/>
      <c r="B1157" s="12"/>
      <c r="C1157" s="12"/>
      <c r="D1157" s="13"/>
      <c r="E1157" s="12"/>
      <c r="F1157" s="12"/>
      <c r="G1157" s="12"/>
      <c r="H1157" s="12"/>
      <c r="I1157" s="12"/>
      <c r="J1157" s="12"/>
      <c r="K1157" s="68"/>
    </row>
    <row r="1158" spans="1:11">
      <c r="A1158" s="13"/>
      <c r="B1158" s="12"/>
      <c r="C1158" s="12"/>
      <c r="D1158" s="13"/>
      <c r="E1158" s="12"/>
      <c r="F1158" s="12"/>
      <c r="G1158" s="12"/>
      <c r="H1158" s="12"/>
      <c r="I1158" s="12"/>
      <c r="J1158" s="12"/>
      <c r="K1158" s="68"/>
    </row>
    <row r="1159" spans="1:11">
      <c r="A1159" s="13"/>
      <c r="B1159" s="12"/>
      <c r="C1159" s="12"/>
      <c r="D1159" s="13"/>
      <c r="E1159" s="12"/>
      <c r="F1159" s="12"/>
      <c r="G1159" s="12"/>
      <c r="H1159" s="12"/>
      <c r="I1159" s="12"/>
      <c r="J1159" s="12"/>
      <c r="K1159" s="68"/>
    </row>
    <row r="1160" spans="1:11">
      <c r="A1160" s="13"/>
      <c r="B1160" s="12"/>
      <c r="C1160" s="12"/>
      <c r="D1160" s="13"/>
      <c r="E1160" s="12"/>
      <c r="F1160" s="12"/>
      <c r="G1160" s="12"/>
      <c r="H1160" s="12"/>
      <c r="I1160" s="12"/>
      <c r="J1160" s="12"/>
      <c r="K1160" s="68"/>
    </row>
    <row r="1161" spans="1:11">
      <c r="A1161" s="13"/>
      <c r="B1161" s="12"/>
      <c r="C1161" s="12"/>
      <c r="D1161" s="13"/>
      <c r="E1161" s="12"/>
      <c r="F1161" s="12"/>
      <c r="G1161" s="12"/>
      <c r="H1161" s="12"/>
      <c r="I1161" s="12"/>
      <c r="J1161" s="12"/>
      <c r="K1161" s="68"/>
    </row>
    <row r="1162" spans="1:11">
      <c r="A1162" s="13"/>
      <c r="B1162" s="12"/>
      <c r="C1162" s="12"/>
      <c r="D1162" s="13"/>
      <c r="E1162" s="12"/>
      <c r="F1162" s="12"/>
      <c r="G1162" s="12"/>
      <c r="H1162" s="12"/>
      <c r="I1162" s="12"/>
      <c r="J1162" s="12"/>
      <c r="K1162" s="68"/>
    </row>
    <row r="1163" spans="1:11">
      <c r="A1163" s="13"/>
      <c r="B1163" s="12"/>
      <c r="C1163" s="12"/>
      <c r="D1163" s="13"/>
      <c r="E1163" s="12"/>
      <c r="F1163" s="12"/>
      <c r="G1163" s="12"/>
      <c r="H1163" s="12"/>
      <c r="I1163" s="12"/>
      <c r="J1163" s="12"/>
      <c r="K1163" s="68"/>
    </row>
    <row r="1164" spans="1:11">
      <c r="A1164" s="13"/>
      <c r="B1164" s="12"/>
      <c r="C1164" s="12"/>
      <c r="D1164" s="13"/>
      <c r="E1164" s="12"/>
      <c r="F1164" s="12"/>
      <c r="G1164" s="12"/>
      <c r="H1164" s="12"/>
      <c r="I1164" s="12"/>
      <c r="J1164" s="12"/>
      <c r="K1164" s="68"/>
    </row>
    <row r="1165" spans="1:11">
      <c r="A1165" s="13"/>
      <c r="B1165" s="12"/>
      <c r="C1165" s="12"/>
      <c r="D1165" s="13"/>
      <c r="E1165" s="12"/>
      <c r="F1165" s="12"/>
      <c r="G1165" s="12"/>
      <c r="H1165" s="12"/>
      <c r="I1165" s="12"/>
      <c r="J1165" s="12"/>
      <c r="K1165" s="68"/>
    </row>
    <row r="1166" spans="1:11">
      <c r="A1166" s="13"/>
      <c r="B1166" s="12"/>
      <c r="C1166" s="12"/>
      <c r="D1166" s="13"/>
      <c r="E1166" s="12"/>
      <c r="F1166" s="12"/>
      <c r="G1166" s="12"/>
      <c r="H1166" s="12"/>
      <c r="I1166" s="12"/>
      <c r="J1166" s="12"/>
      <c r="K1166" s="68"/>
    </row>
    <row r="1167" spans="1:11">
      <c r="A1167" s="13"/>
      <c r="B1167" s="12"/>
      <c r="C1167" s="12"/>
      <c r="D1167" s="13"/>
      <c r="E1167" s="12"/>
      <c r="F1167" s="12"/>
      <c r="G1167" s="12"/>
      <c r="H1167" s="12"/>
      <c r="I1167" s="12"/>
      <c r="J1167" s="12"/>
      <c r="K1167" s="68"/>
    </row>
    <row r="1168" spans="1:11">
      <c r="A1168" s="13"/>
      <c r="B1168" s="12"/>
      <c r="C1168" s="12"/>
      <c r="D1168" s="13"/>
      <c r="E1168" s="12"/>
      <c r="F1168" s="12"/>
      <c r="G1168" s="12"/>
      <c r="H1168" s="12"/>
      <c r="I1168" s="12"/>
      <c r="J1168" s="12"/>
      <c r="K1168" s="68"/>
    </row>
    <row r="1169" spans="1:11">
      <c r="A1169" s="13"/>
      <c r="B1169" s="12"/>
      <c r="C1169" s="12"/>
      <c r="D1169" s="13"/>
      <c r="E1169" s="12"/>
      <c r="F1169" s="12"/>
      <c r="G1169" s="12"/>
      <c r="H1169" s="12"/>
      <c r="I1169" s="12"/>
      <c r="J1169" s="12"/>
      <c r="K1169" s="68"/>
    </row>
    <row r="1170" spans="1:11">
      <c r="A1170" s="13"/>
      <c r="B1170" s="12"/>
      <c r="C1170" s="12"/>
      <c r="D1170" s="13"/>
      <c r="E1170" s="12"/>
      <c r="F1170" s="12"/>
      <c r="G1170" s="12"/>
      <c r="H1170" s="12"/>
      <c r="I1170" s="12"/>
      <c r="J1170" s="12"/>
      <c r="K1170" s="68"/>
    </row>
    <row r="1171" spans="1:11">
      <c r="A1171" s="13"/>
      <c r="B1171" s="12"/>
      <c r="C1171" s="12"/>
      <c r="D1171" s="13"/>
      <c r="E1171" s="12"/>
      <c r="F1171" s="12"/>
      <c r="G1171" s="12"/>
      <c r="H1171" s="12"/>
      <c r="I1171" s="12"/>
      <c r="J1171" s="12"/>
      <c r="K1171" s="68"/>
    </row>
    <row r="1172" spans="1:11">
      <c r="A1172" s="13"/>
      <c r="B1172" s="12"/>
      <c r="C1172" s="12"/>
      <c r="D1172" s="13"/>
      <c r="E1172" s="12"/>
      <c r="F1172" s="12"/>
      <c r="G1172" s="12"/>
      <c r="H1172" s="12"/>
      <c r="I1172" s="12"/>
      <c r="J1172" s="12"/>
      <c r="K1172" s="68"/>
    </row>
    <row r="1173" spans="1:11">
      <c r="A1173" s="13"/>
      <c r="B1173" s="12"/>
      <c r="C1173" s="12"/>
      <c r="D1173" s="13"/>
      <c r="E1173" s="12"/>
      <c r="F1173" s="12"/>
      <c r="G1173" s="12"/>
      <c r="H1173" s="12"/>
      <c r="I1173" s="12"/>
      <c r="J1173" s="12"/>
      <c r="K1173" s="68"/>
    </row>
    <row r="1174" spans="1:11">
      <c r="A1174" s="13"/>
      <c r="B1174" s="12"/>
      <c r="C1174" s="12"/>
      <c r="D1174" s="13"/>
      <c r="E1174" s="12"/>
      <c r="F1174" s="12"/>
      <c r="G1174" s="12"/>
      <c r="H1174" s="12"/>
      <c r="I1174" s="12"/>
      <c r="J1174" s="12"/>
      <c r="K1174" s="68"/>
    </row>
    <row r="1175" spans="1:11">
      <c r="A1175" s="13"/>
      <c r="B1175" s="12"/>
      <c r="C1175" s="12"/>
      <c r="D1175" s="13"/>
      <c r="E1175" s="12"/>
      <c r="F1175" s="12"/>
      <c r="G1175" s="12"/>
      <c r="H1175" s="12"/>
      <c r="I1175" s="12"/>
      <c r="J1175" s="12"/>
      <c r="K1175" s="68"/>
    </row>
    <row r="1176" spans="1:11">
      <c r="A1176" s="13"/>
      <c r="B1176" s="12"/>
      <c r="C1176" s="12"/>
      <c r="D1176" s="13"/>
      <c r="E1176" s="12"/>
      <c r="F1176" s="12"/>
      <c r="G1176" s="12"/>
      <c r="H1176" s="12"/>
      <c r="I1176" s="12"/>
      <c r="J1176" s="12"/>
      <c r="K1176" s="68"/>
    </row>
    <row r="1177" spans="1:11">
      <c r="A1177" s="13"/>
      <c r="B1177" s="12"/>
      <c r="C1177" s="12"/>
      <c r="D1177" s="13"/>
      <c r="E1177" s="12"/>
      <c r="F1177" s="12"/>
      <c r="G1177" s="12"/>
      <c r="H1177" s="12"/>
      <c r="I1177" s="12"/>
      <c r="J1177" s="12"/>
      <c r="K1177" s="68"/>
    </row>
    <row r="1178" spans="1:11">
      <c r="A1178" s="13"/>
      <c r="B1178" s="12"/>
      <c r="C1178" s="12"/>
      <c r="D1178" s="13"/>
      <c r="E1178" s="12"/>
      <c r="F1178" s="12"/>
      <c r="G1178" s="12"/>
      <c r="H1178" s="12"/>
      <c r="I1178" s="12"/>
      <c r="J1178" s="12"/>
      <c r="K1178" s="68"/>
    </row>
    <row r="1179" spans="1:11">
      <c r="A1179" s="13"/>
      <c r="B1179" s="12"/>
      <c r="C1179" s="12"/>
      <c r="D1179" s="13"/>
      <c r="E1179" s="12"/>
      <c r="F1179" s="12"/>
      <c r="G1179" s="12"/>
      <c r="H1179" s="12"/>
      <c r="I1179" s="12"/>
      <c r="J1179" s="12"/>
      <c r="K1179" s="68"/>
    </row>
    <row r="1180" spans="1:11">
      <c r="A1180" s="13"/>
      <c r="B1180" s="12"/>
      <c r="C1180" s="12"/>
      <c r="D1180" s="13"/>
      <c r="E1180" s="12"/>
      <c r="F1180" s="12"/>
      <c r="G1180" s="12"/>
      <c r="H1180" s="12"/>
      <c r="I1180" s="12"/>
      <c r="J1180" s="12"/>
      <c r="K1180" s="68"/>
    </row>
    <row r="1181" spans="1:11">
      <c r="A1181" s="13"/>
      <c r="B1181" s="12"/>
      <c r="C1181" s="12"/>
      <c r="D1181" s="13"/>
      <c r="E1181" s="12"/>
      <c r="F1181" s="12"/>
      <c r="G1181" s="12"/>
      <c r="H1181" s="12"/>
      <c r="I1181" s="12"/>
      <c r="J1181" s="12"/>
      <c r="K1181" s="68"/>
    </row>
    <row r="1182" spans="1:11">
      <c r="A1182" s="13"/>
      <c r="B1182" s="12"/>
      <c r="C1182" s="12"/>
      <c r="D1182" s="13"/>
      <c r="E1182" s="12"/>
      <c r="F1182" s="12"/>
      <c r="G1182" s="12"/>
      <c r="H1182" s="12"/>
      <c r="I1182" s="12"/>
      <c r="J1182" s="12"/>
      <c r="K1182" s="68"/>
    </row>
    <row r="1183" spans="1:11">
      <c r="A1183" s="13"/>
      <c r="B1183" s="12"/>
      <c r="C1183" s="12"/>
      <c r="D1183" s="13"/>
      <c r="E1183" s="12"/>
      <c r="F1183" s="12"/>
      <c r="G1183" s="12"/>
      <c r="H1183" s="12"/>
      <c r="I1183" s="12"/>
      <c r="J1183" s="12"/>
      <c r="K1183" s="68"/>
    </row>
    <row r="1184" spans="1:11">
      <c r="A1184" s="13"/>
      <c r="B1184" s="12"/>
      <c r="C1184" s="12"/>
      <c r="D1184" s="13"/>
      <c r="E1184" s="12"/>
      <c r="F1184" s="12"/>
      <c r="G1184" s="12"/>
      <c r="H1184" s="12"/>
      <c r="I1184" s="12"/>
      <c r="J1184" s="12"/>
      <c r="K1184" s="68"/>
    </row>
    <row r="1185" spans="1:11">
      <c r="A1185" s="13"/>
      <c r="B1185" s="12"/>
      <c r="C1185" s="12"/>
      <c r="D1185" s="13"/>
      <c r="E1185" s="12"/>
      <c r="F1185" s="12"/>
      <c r="G1185" s="12"/>
      <c r="H1185" s="12"/>
      <c r="I1185" s="12"/>
      <c r="J1185" s="12"/>
      <c r="K1185" s="68"/>
    </row>
    <row r="1186" spans="1:11">
      <c r="A1186" s="13"/>
      <c r="B1186" s="12"/>
      <c r="C1186" s="12"/>
      <c r="D1186" s="13"/>
      <c r="E1186" s="12"/>
      <c r="F1186" s="12"/>
      <c r="G1186" s="12"/>
      <c r="H1186" s="12"/>
      <c r="I1186" s="12"/>
      <c r="J1186" s="12"/>
      <c r="K1186" s="68"/>
    </row>
    <row r="1187" spans="1:11">
      <c r="A1187" s="13"/>
      <c r="B1187" s="12"/>
      <c r="C1187" s="12"/>
      <c r="D1187" s="13"/>
      <c r="E1187" s="12"/>
      <c r="F1187" s="12"/>
      <c r="G1187" s="12"/>
      <c r="H1187" s="12"/>
      <c r="I1187" s="12"/>
      <c r="J1187" s="12"/>
      <c r="K1187" s="68"/>
    </row>
    <row r="1188" spans="1:11">
      <c r="A1188" s="13"/>
      <c r="B1188" s="12"/>
      <c r="C1188" s="12"/>
      <c r="D1188" s="13"/>
      <c r="E1188" s="12"/>
      <c r="F1188" s="12"/>
      <c r="G1188" s="12"/>
      <c r="H1188" s="12"/>
      <c r="I1188" s="12"/>
      <c r="J1188" s="12"/>
      <c r="K1188" s="68"/>
    </row>
    <row r="1189" spans="1:11">
      <c r="A1189" s="13"/>
      <c r="B1189" s="12"/>
      <c r="C1189" s="12"/>
      <c r="D1189" s="13"/>
      <c r="E1189" s="12"/>
      <c r="F1189" s="12"/>
      <c r="G1189" s="12"/>
      <c r="H1189" s="12"/>
      <c r="I1189" s="12"/>
      <c r="J1189" s="12"/>
      <c r="K1189" s="68"/>
    </row>
    <row r="1190" spans="1:11">
      <c r="A1190" s="13"/>
      <c r="B1190" s="12"/>
      <c r="C1190" s="12"/>
      <c r="D1190" s="13"/>
      <c r="E1190" s="12"/>
      <c r="F1190" s="12"/>
      <c r="G1190" s="12"/>
      <c r="H1190" s="12"/>
      <c r="I1190" s="12"/>
      <c r="J1190" s="12"/>
      <c r="K1190" s="68"/>
    </row>
    <row r="1191" spans="1:11">
      <c r="A1191" s="13"/>
      <c r="B1191" s="12"/>
      <c r="C1191" s="12"/>
      <c r="D1191" s="13"/>
      <c r="E1191" s="12"/>
      <c r="F1191" s="12"/>
      <c r="G1191" s="12"/>
      <c r="H1191" s="12"/>
      <c r="I1191" s="12"/>
      <c r="J1191" s="12"/>
      <c r="K1191" s="68"/>
    </row>
    <row r="1192" spans="1:11">
      <c r="A1192" s="13"/>
      <c r="B1192" s="12"/>
      <c r="C1192" s="12"/>
      <c r="D1192" s="13"/>
      <c r="E1192" s="12"/>
      <c r="F1192" s="12"/>
      <c r="G1192" s="12"/>
      <c r="H1192" s="12"/>
      <c r="I1192" s="12"/>
      <c r="J1192" s="12"/>
      <c r="K1192" s="68"/>
    </row>
    <row r="1193" spans="1:11">
      <c r="A1193" s="13"/>
      <c r="B1193" s="12"/>
      <c r="C1193" s="12"/>
      <c r="D1193" s="13"/>
      <c r="E1193" s="12"/>
      <c r="F1193" s="12"/>
      <c r="G1193" s="12"/>
      <c r="H1193" s="12"/>
      <c r="I1193" s="12"/>
      <c r="J1193" s="12"/>
      <c r="K1193" s="68"/>
    </row>
    <row r="1194" spans="1:11">
      <c r="A1194" s="13"/>
      <c r="B1194" s="12"/>
      <c r="C1194" s="12"/>
      <c r="D1194" s="13"/>
      <c r="E1194" s="12"/>
      <c r="F1194" s="12"/>
      <c r="G1194" s="12"/>
      <c r="H1194" s="12"/>
      <c r="I1194" s="12"/>
      <c r="J1194" s="12"/>
      <c r="K1194" s="68"/>
    </row>
    <row r="1195" spans="1:11">
      <c r="A1195" s="13"/>
      <c r="B1195" s="12"/>
      <c r="C1195" s="12"/>
      <c r="D1195" s="13"/>
      <c r="E1195" s="12"/>
      <c r="F1195" s="12"/>
      <c r="G1195" s="12"/>
      <c r="H1195" s="12"/>
      <c r="I1195" s="12"/>
      <c r="J1195" s="12"/>
      <c r="K1195" s="68"/>
    </row>
    <row r="1196" spans="1:11">
      <c r="A1196" s="13"/>
      <c r="B1196" s="12"/>
      <c r="C1196" s="12"/>
      <c r="D1196" s="13"/>
      <c r="E1196" s="12"/>
      <c r="F1196" s="12"/>
      <c r="G1196" s="12"/>
      <c r="H1196" s="12"/>
      <c r="I1196" s="12"/>
      <c r="J1196" s="12"/>
      <c r="K1196" s="68"/>
    </row>
    <row r="1197" spans="1:11">
      <c r="A1197" s="13"/>
      <c r="B1197" s="12"/>
      <c r="C1197" s="12"/>
      <c r="D1197" s="13"/>
      <c r="E1197" s="12"/>
      <c r="F1197" s="12"/>
      <c r="G1197" s="12"/>
      <c r="H1197" s="12"/>
      <c r="I1197" s="12"/>
      <c r="J1197" s="12"/>
      <c r="K1197" s="68"/>
    </row>
    <row r="1198" spans="1:11">
      <c r="A1198" s="13"/>
      <c r="B1198" s="12"/>
      <c r="C1198" s="12"/>
      <c r="D1198" s="13"/>
      <c r="E1198" s="12"/>
      <c r="F1198" s="12"/>
      <c r="G1198" s="12"/>
      <c r="H1198" s="12"/>
      <c r="I1198" s="12"/>
      <c r="J1198" s="12"/>
      <c r="K1198" s="68"/>
    </row>
    <row r="1199" spans="1:11">
      <c r="A1199" s="13"/>
      <c r="B1199" s="12"/>
      <c r="C1199" s="12"/>
      <c r="D1199" s="13"/>
      <c r="E1199" s="12"/>
      <c r="F1199" s="12"/>
      <c r="G1199" s="12"/>
      <c r="H1199" s="12"/>
      <c r="I1199" s="12"/>
      <c r="J1199" s="12"/>
      <c r="K1199" s="68"/>
    </row>
    <row r="1200" spans="1:11">
      <c r="A1200" s="13"/>
      <c r="B1200" s="12"/>
      <c r="C1200" s="12"/>
      <c r="D1200" s="13"/>
      <c r="E1200" s="12"/>
      <c r="F1200" s="12"/>
      <c r="G1200" s="12"/>
      <c r="H1200" s="12"/>
      <c r="I1200" s="12"/>
      <c r="J1200" s="12"/>
      <c r="K1200" s="68"/>
    </row>
    <row r="1201" spans="1:11">
      <c r="A1201" s="13"/>
      <c r="B1201" s="12"/>
      <c r="C1201" s="12"/>
      <c r="D1201" s="13"/>
      <c r="E1201" s="12"/>
      <c r="F1201" s="12"/>
      <c r="G1201" s="12"/>
      <c r="H1201" s="12"/>
      <c r="I1201" s="12"/>
      <c r="J1201" s="12"/>
      <c r="K1201" s="68"/>
    </row>
    <row r="1202" spans="1:11">
      <c r="A1202" s="13"/>
      <c r="B1202" s="12"/>
      <c r="C1202" s="12"/>
      <c r="D1202" s="13"/>
      <c r="E1202" s="12"/>
      <c r="F1202" s="12"/>
      <c r="G1202" s="12"/>
      <c r="H1202" s="12"/>
      <c r="I1202" s="12"/>
      <c r="J1202" s="12"/>
      <c r="K1202" s="68"/>
    </row>
    <row r="1203" spans="1:11">
      <c r="A1203" s="13"/>
      <c r="B1203" s="12"/>
      <c r="C1203" s="12"/>
      <c r="D1203" s="13"/>
      <c r="E1203" s="12"/>
      <c r="F1203" s="12"/>
      <c r="G1203" s="12"/>
      <c r="H1203" s="12"/>
      <c r="I1203" s="12"/>
      <c r="J1203" s="12"/>
      <c r="K1203" s="68"/>
    </row>
    <row r="1204" spans="1:11">
      <c r="A1204" s="13"/>
      <c r="B1204" s="12"/>
      <c r="C1204" s="12"/>
      <c r="D1204" s="13"/>
      <c r="E1204" s="12"/>
      <c r="F1204" s="12"/>
      <c r="G1204" s="12"/>
      <c r="H1204" s="12"/>
      <c r="I1204" s="12"/>
      <c r="J1204" s="12"/>
      <c r="K1204" s="68"/>
    </row>
    <row r="1205" spans="1:11">
      <c r="A1205" s="13"/>
      <c r="B1205" s="12"/>
      <c r="C1205" s="12"/>
      <c r="D1205" s="13"/>
      <c r="E1205" s="12"/>
      <c r="F1205" s="12"/>
      <c r="G1205" s="12"/>
      <c r="H1205" s="12"/>
      <c r="I1205" s="12"/>
      <c r="J1205" s="12"/>
      <c r="K1205" s="68"/>
    </row>
    <row r="1206" spans="1:11">
      <c r="A1206" s="13"/>
      <c r="B1206" s="12"/>
      <c r="C1206" s="12"/>
      <c r="D1206" s="13"/>
      <c r="E1206" s="12"/>
      <c r="F1206" s="12"/>
      <c r="G1206" s="12"/>
      <c r="H1206" s="12"/>
      <c r="I1206" s="12"/>
      <c r="J1206" s="12"/>
      <c r="K1206" s="68"/>
    </row>
    <row r="1207" spans="1:11">
      <c r="A1207" s="13"/>
      <c r="B1207" s="12"/>
      <c r="C1207" s="12"/>
      <c r="D1207" s="13"/>
      <c r="E1207" s="12"/>
      <c r="F1207" s="12"/>
      <c r="G1207" s="12"/>
      <c r="H1207" s="12"/>
      <c r="I1207" s="12"/>
      <c r="J1207" s="12"/>
      <c r="K1207" s="68"/>
    </row>
    <row r="1208" spans="1:11">
      <c r="A1208" s="13"/>
      <c r="B1208" s="12"/>
      <c r="C1208" s="12"/>
      <c r="D1208" s="13"/>
      <c r="E1208" s="12"/>
      <c r="F1208" s="12"/>
      <c r="G1208" s="12"/>
      <c r="H1208" s="12"/>
      <c r="I1208" s="12"/>
      <c r="J1208" s="12"/>
      <c r="K1208" s="68"/>
    </row>
    <row r="1209" spans="1:11">
      <c r="A1209" s="13"/>
      <c r="B1209" s="12"/>
      <c r="C1209" s="12"/>
      <c r="D1209" s="13"/>
      <c r="E1209" s="12"/>
      <c r="F1209" s="12"/>
      <c r="G1209" s="12"/>
      <c r="H1209" s="12"/>
      <c r="I1209" s="12"/>
      <c r="J1209" s="12"/>
      <c r="K1209" s="68"/>
    </row>
    <row r="1210" spans="1:11">
      <c r="A1210" s="13"/>
      <c r="B1210" s="12"/>
      <c r="C1210" s="12"/>
      <c r="D1210" s="13"/>
      <c r="E1210" s="12"/>
      <c r="F1210" s="12"/>
      <c r="G1210" s="12"/>
      <c r="H1210" s="12"/>
      <c r="I1210" s="12"/>
      <c r="J1210" s="12"/>
      <c r="K1210" s="68"/>
    </row>
    <row r="1211" spans="1:11">
      <c r="A1211" s="13"/>
      <c r="B1211" s="12"/>
      <c r="C1211" s="12"/>
      <c r="D1211" s="13"/>
      <c r="E1211" s="12"/>
      <c r="F1211" s="12"/>
      <c r="G1211" s="12"/>
      <c r="H1211" s="12"/>
      <c r="I1211" s="12"/>
      <c r="J1211" s="12"/>
      <c r="K1211" s="68"/>
    </row>
    <row r="1212" spans="1:11">
      <c r="A1212" s="13"/>
      <c r="B1212" s="12"/>
      <c r="C1212" s="12"/>
      <c r="D1212" s="13"/>
      <c r="E1212" s="12"/>
      <c r="F1212" s="12"/>
      <c r="G1212" s="12"/>
      <c r="H1212" s="12"/>
      <c r="I1212" s="12"/>
      <c r="J1212" s="12"/>
      <c r="K1212" s="68"/>
    </row>
    <row r="1213" spans="1:11">
      <c r="A1213" s="13"/>
      <c r="B1213" s="12"/>
      <c r="C1213" s="12"/>
      <c r="D1213" s="13"/>
      <c r="E1213" s="12"/>
      <c r="F1213" s="12"/>
      <c r="G1213" s="12"/>
      <c r="H1213" s="12"/>
      <c r="I1213" s="12"/>
      <c r="J1213" s="12"/>
      <c r="K1213" s="68"/>
    </row>
    <row r="1214" spans="1:11">
      <c r="A1214" s="13"/>
      <c r="B1214" s="12"/>
      <c r="C1214" s="12"/>
      <c r="D1214" s="13"/>
      <c r="E1214" s="12"/>
      <c r="F1214" s="12"/>
      <c r="G1214" s="12"/>
      <c r="H1214" s="12"/>
      <c r="I1214" s="12"/>
      <c r="J1214" s="12"/>
      <c r="K1214" s="68"/>
    </row>
    <row r="1215" spans="1:11">
      <c r="A1215" s="13"/>
      <c r="B1215" s="12"/>
      <c r="C1215" s="12"/>
      <c r="D1215" s="13"/>
      <c r="E1215" s="12"/>
      <c r="F1215" s="12"/>
      <c r="G1215" s="12"/>
      <c r="H1215" s="12"/>
      <c r="I1215" s="12"/>
      <c r="J1215" s="12"/>
      <c r="K1215" s="68"/>
    </row>
    <row r="1216" spans="1:11">
      <c r="A1216" s="13"/>
      <c r="B1216" s="12"/>
      <c r="C1216" s="12"/>
      <c r="D1216" s="13"/>
      <c r="E1216" s="12"/>
      <c r="F1216" s="12"/>
      <c r="G1216" s="12"/>
      <c r="H1216" s="12"/>
      <c r="I1216" s="12"/>
      <c r="J1216" s="12"/>
      <c r="K1216" s="68"/>
    </row>
    <row r="1217" spans="1:11">
      <c r="A1217" s="13"/>
      <c r="B1217" s="12"/>
      <c r="C1217" s="12"/>
      <c r="D1217" s="13"/>
      <c r="E1217" s="12"/>
      <c r="F1217" s="12"/>
      <c r="G1217" s="12"/>
      <c r="H1217" s="12"/>
      <c r="I1217" s="12"/>
      <c r="J1217" s="12"/>
      <c r="K1217" s="68"/>
    </row>
    <row r="1218" spans="1:11">
      <c r="A1218" s="13"/>
      <c r="B1218" s="12"/>
      <c r="C1218" s="12"/>
      <c r="D1218" s="13"/>
      <c r="E1218" s="12"/>
      <c r="F1218" s="12"/>
      <c r="G1218" s="12"/>
      <c r="H1218" s="12"/>
      <c r="I1218" s="12"/>
      <c r="J1218" s="12"/>
      <c r="K1218" s="68"/>
    </row>
    <row r="1219" spans="1:11">
      <c r="A1219" s="13"/>
      <c r="B1219" s="12"/>
      <c r="C1219" s="12"/>
      <c r="D1219" s="13"/>
      <c r="E1219" s="12"/>
      <c r="F1219" s="12"/>
      <c r="G1219" s="12"/>
      <c r="H1219" s="12"/>
      <c r="I1219" s="12"/>
      <c r="J1219" s="12"/>
      <c r="K1219" s="68"/>
    </row>
    <row r="1220" spans="1:11">
      <c r="A1220" s="13"/>
      <c r="B1220" s="12"/>
      <c r="C1220" s="12"/>
      <c r="D1220" s="13"/>
      <c r="E1220" s="12"/>
      <c r="F1220" s="12"/>
      <c r="G1220" s="12"/>
      <c r="H1220" s="12"/>
      <c r="I1220" s="12"/>
      <c r="J1220" s="12"/>
      <c r="K1220" s="68"/>
    </row>
    <row r="1221" spans="1:11">
      <c r="A1221" s="13"/>
      <c r="B1221" s="12"/>
      <c r="C1221" s="12"/>
      <c r="D1221" s="13"/>
      <c r="E1221" s="12"/>
      <c r="F1221" s="12"/>
      <c r="G1221" s="12"/>
      <c r="H1221" s="12"/>
      <c r="I1221" s="12"/>
      <c r="J1221" s="12"/>
      <c r="K1221" s="68"/>
    </row>
    <row r="1222" spans="1:11">
      <c r="A1222" s="13"/>
      <c r="B1222" s="12"/>
      <c r="C1222" s="12"/>
      <c r="D1222" s="13"/>
      <c r="E1222" s="12"/>
      <c r="F1222" s="12"/>
      <c r="G1222" s="12"/>
      <c r="H1222" s="12"/>
      <c r="I1222" s="12"/>
      <c r="J1222" s="12"/>
      <c r="K1222" s="68"/>
    </row>
    <row r="1223" spans="1:11">
      <c r="A1223" s="13"/>
      <c r="B1223" s="12"/>
      <c r="C1223" s="12"/>
      <c r="D1223" s="13"/>
      <c r="E1223" s="12"/>
      <c r="F1223" s="12"/>
      <c r="G1223" s="12"/>
      <c r="H1223" s="12"/>
      <c r="I1223" s="12"/>
      <c r="J1223" s="12"/>
      <c r="K1223" s="68"/>
    </row>
    <row r="1224" spans="1:11">
      <c r="A1224" s="13"/>
      <c r="B1224" s="12"/>
      <c r="C1224" s="12"/>
      <c r="D1224" s="13"/>
      <c r="E1224" s="12"/>
      <c r="F1224" s="12"/>
      <c r="G1224" s="12"/>
      <c r="H1224" s="12"/>
      <c r="I1224" s="12"/>
      <c r="J1224" s="12"/>
      <c r="K1224" s="68"/>
    </row>
    <row r="1225" spans="1:11">
      <c r="A1225" s="13"/>
      <c r="B1225" s="12"/>
      <c r="C1225" s="12"/>
      <c r="D1225" s="13"/>
      <c r="E1225" s="12"/>
      <c r="F1225" s="12"/>
      <c r="G1225" s="12"/>
      <c r="H1225" s="12"/>
      <c r="I1225" s="12"/>
      <c r="J1225" s="12"/>
      <c r="K1225" s="68"/>
    </row>
    <row r="1226" spans="1:11">
      <c r="A1226" s="13"/>
      <c r="B1226" s="12"/>
      <c r="C1226" s="12"/>
      <c r="D1226" s="13"/>
      <c r="E1226" s="12"/>
      <c r="F1226" s="12"/>
      <c r="G1226" s="12"/>
      <c r="H1226" s="12"/>
      <c r="I1226" s="12"/>
      <c r="J1226" s="12"/>
      <c r="K1226" s="68"/>
    </row>
    <row r="1227" spans="1:11">
      <c r="A1227" s="13"/>
      <c r="B1227" s="12"/>
      <c r="C1227" s="12"/>
      <c r="D1227" s="13"/>
      <c r="E1227" s="12"/>
      <c r="F1227" s="12"/>
      <c r="G1227" s="12"/>
      <c r="H1227" s="12"/>
      <c r="I1227" s="12"/>
      <c r="J1227" s="12"/>
      <c r="K1227" s="68"/>
    </row>
    <row r="1228" spans="1:11">
      <c r="A1228" s="13"/>
      <c r="B1228" s="12"/>
      <c r="C1228" s="12"/>
      <c r="D1228" s="13"/>
      <c r="E1228" s="12"/>
      <c r="F1228" s="12"/>
      <c r="G1228" s="12"/>
      <c r="H1228" s="12"/>
      <c r="I1228" s="12"/>
      <c r="J1228" s="12"/>
      <c r="K1228" s="68"/>
    </row>
    <row r="1229" spans="1:11">
      <c r="A1229" s="13"/>
      <c r="B1229" s="12"/>
      <c r="C1229" s="12"/>
      <c r="D1229" s="13"/>
      <c r="E1229" s="12"/>
      <c r="F1229" s="12"/>
      <c r="G1229" s="12"/>
      <c r="H1229" s="12"/>
      <c r="I1229" s="12"/>
      <c r="J1229" s="12"/>
      <c r="K1229" s="68"/>
    </row>
    <row r="1230" spans="1:11">
      <c r="A1230" s="13"/>
      <c r="B1230" s="12"/>
      <c r="C1230" s="12"/>
      <c r="D1230" s="13"/>
      <c r="E1230" s="12"/>
      <c r="F1230" s="12"/>
      <c r="G1230" s="12"/>
      <c r="H1230" s="12"/>
      <c r="I1230" s="12"/>
      <c r="J1230" s="12"/>
      <c r="K1230" s="68"/>
    </row>
    <row r="1231" spans="1:11">
      <c r="A1231" s="13"/>
      <c r="B1231" s="12"/>
      <c r="C1231" s="12"/>
      <c r="D1231" s="13"/>
      <c r="E1231" s="12"/>
      <c r="F1231" s="12"/>
      <c r="G1231" s="12"/>
      <c r="H1231" s="12"/>
      <c r="I1231" s="12"/>
      <c r="J1231" s="12"/>
      <c r="K1231" s="68"/>
    </row>
    <row r="1232" spans="1:11">
      <c r="A1232" s="13"/>
      <c r="B1232" s="12"/>
      <c r="C1232" s="12"/>
      <c r="D1232" s="13"/>
      <c r="E1232" s="12"/>
      <c r="F1232" s="12"/>
      <c r="G1232" s="12"/>
      <c r="H1232" s="12"/>
      <c r="I1232" s="12"/>
      <c r="J1232" s="12"/>
      <c r="K1232" s="68"/>
    </row>
    <row r="1233" spans="1:11">
      <c r="A1233" s="13"/>
      <c r="B1233" s="12"/>
      <c r="C1233" s="12"/>
      <c r="D1233" s="13"/>
      <c r="E1233" s="12"/>
      <c r="F1233" s="12"/>
      <c r="G1233" s="12"/>
      <c r="H1233" s="12"/>
      <c r="I1233" s="12"/>
      <c r="J1233" s="12"/>
      <c r="K1233" s="68"/>
    </row>
    <row r="1234" spans="1:11">
      <c r="A1234" s="13"/>
      <c r="B1234" s="12"/>
      <c r="C1234" s="12"/>
      <c r="D1234" s="13"/>
      <c r="E1234" s="12"/>
      <c r="F1234" s="12"/>
      <c r="G1234" s="12"/>
      <c r="H1234" s="12"/>
      <c r="I1234" s="12"/>
      <c r="J1234" s="12"/>
      <c r="K1234" s="68"/>
    </row>
    <row r="1235" spans="1:11">
      <c r="A1235" s="13"/>
      <c r="B1235" s="12"/>
      <c r="C1235" s="12"/>
      <c r="D1235" s="13"/>
      <c r="E1235" s="12"/>
      <c r="F1235" s="12"/>
      <c r="G1235" s="12"/>
      <c r="H1235" s="12"/>
      <c r="I1235" s="12"/>
      <c r="J1235" s="12"/>
      <c r="K1235" s="68"/>
    </row>
    <row r="1236" spans="1:11">
      <c r="A1236" s="13"/>
      <c r="B1236" s="12"/>
      <c r="C1236" s="12"/>
      <c r="D1236" s="13"/>
      <c r="E1236" s="12"/>
      <c r="F1236" s="12"/>
      <c r="G1236" s="12"/>
      <c r="H1236" s="12"/>
      <c r="I1236" s="12"/>
      <c r="J1236" s="12"/>
      <c r="K1236" s="68"/>
    </row>
    <row r="1237" spans="1:11">
      <c r="A1237" s="13"/>
      <c r="B1237" s="12"/>
      <c r="C1237" s="12"/>
      <c r="D1237" s="13"/>
      <c r="E1237" s="12"/>
      <c r="F1237" s="12"/>
      <c r="G1237" s="12"/>
      <c r="H1237" s="12"/>
      <c r="I1237" s="12"/>
      <c r="J1237" s="12"/>
      <c r="K1237" s="68"/>
    </row>
    <row r="1238" spans="1:11">
      <c r="A1238" s="13"/>
      <c r="B1238" s="12"/>
      <c r="C1238" s="12"/>
      <c r="D1238" s="13"/>
      <c r="E1238" s="12"/>
      <c r="F1238" s="12"/>
      <c r="G1238" s="12"/>
      <c r="H1238" s="12"/>
      <c r="I1238" s="12"/>
      <c r="J1238" s="12"/>
      <c r="K1238" s="68"/>
    </row>
    <row r="1239" spans="1:11">
      <c r="A1239" s="13"/>
      <c r="B1239" s="12"/>
      <c r="C1239" s="12"/>
      <c r="D1239" s="13"/>
      <c r="E1239" s="12"/>
      <c r="F1239" s="12"/>
      <c r="G1239" s="12"/>
      <c r="H1239" s="12"/>
      <c r="I1239" s="12"/>
      <c r="J1239" s="12"/>
      <c r="K1239" s="68"/>
    </row>
    <row r="1240" spans="1:11">
      <c r="A1240" s="13"/>
      <c r="B1240" s="12"/>
      <c r="C1240" s="12"/>
      <c r="D1240" s="13"/>
      <c r="E1240" s="12"/>
      <c r="F1240" s="12"/>
      <c r="G1240" s="12"/>
      <c r="H1240" s="12"/>
      <c r="I1240" s="12"/>
      <c r="J1240" s="12"/>
      <c r="K1240" s="68"/>
    </row>
    <row r="1241" spans="1:11">
      <c r="A1241" s="13"/>
      <c r="B1241" s="12"/>
      <c r="C1241" s="12"/>
      <c r="D1241" s="13"/>
      <c r="E1241" s="12"/>
      <c r="F1241" s="12"/>
      <c r="G1241" s="12"/>
      <c r="H1241" s="12"/>
      <c r="I1241" s="12"/>
      <c r="J1241" s="12"/>
      <c r="K1241" s="68"/>
    </row>
    <row r="1242" spans="1:11">
      <c r="A1242" s="13"/>
      <c r="B1242" s="12"/>
      <c r="C1242" s="12"/>
      <c r="D1242" s="13"/>
      <c r="E1242" s="12"/>
      <c r="F1242" s="12"/>
      <c r="G1242" s="12"/>
      <c r="H1242" s="12"/>
      <c r="I1242" s="12"/>
      <c r="J1242" s="12"/>
      <c r="K1242" s="68"/>
    </row>
    <row r="1243" spans="1:11">
      <c r="A1243" s="13"/>
      <c r="B1243" s="12"/>
      <c r="C1243" s="12"/>
      <c r="D1243" s="13"/>
      <c r="E1243" s="12"/>
      <c r="F1243" s="12"/>
      <c r="G1243" s="12"/>
      <c r="H1243" s="12"/>
      <c r="I1243" s="12"/>
      <c r="J1243" s="12"/>
      <c r="K1243" s="68"/>
    </row>
    <row r="1244" spans="1:11">
      <c r="A1244" s="13"/>
      <c r="B1244" s="12"/>
      <c r="C1244" s="12"/>
      <c r="D1244" s="13"/>
      <c r="E1244" s="12"/>
      <c r="F1244" s="12"/>
      <c r="G1244" s="12"/>
      <c r="H1244" s="12"/>
      <c r="I1244" s="12"/>
      <c r="J1244" s="12"/>
      <c r="K1244" s="68"/>
    </row>
    <row r="1245" spans="1:11">
      <c r="A1245" s="13"/>
      <c r="B1245" s="12"/>
      <c r="C1245" s="12"/>
      <c r="D1245" s="13"/>
      <c r="E1245" s="12"/>
      <c r="F1245" s="12"/>
      <c r="G1245" s="12"/>
      <c r="H1245" s="12"/>
      <c r="I1245" s="12"/>
      <c r="J1245" s="12"/>
      <c r="K1245" s="68"/>
    </row>
    <row r="1246" spans="1:11">
      <c r="A1246" s="13"/>
      <c r="B1246" s="12"/>
      <c r="C1246" s="12"/>
      <c r="D1246" s="13"/>
      <c r="E1246" s="12"/>
      <c r="F1246" s="12"/>
      <c r="G1246" s="12"/>
      <c r="H1246" s="12"/>
      <c r="I1246" s="12"/>
      <c r="J1246" s="12"/>
      <c r="K1246" s="68"/>
    </row>
    <row r="1247" spans="1:11">
      <c r="A1247" s="13"/>
      <c r="B1247" s="12"/>
      <c r="C1247" s="12"/>
      <c r="D1247" s="13"/>
      <c r="E1247" s="12"/>
      <c r="F1247" s="12"/>
      <c r="G1247" s="12"/>
      <c r="H1247" s="12"/>
      <c r="I1247" s="12"/>
      <c r="J1247" s="12"/>
      <c r="K1247" s="68"/>
    </row>
    <row r="1248" spans="1:11">
      <c r="A1248" s="13"/>
      <c r="B1248" s="12"/>
      <c r="C1248" s="12"/>
      <c r="D1248" s="13"/>
      <c r="E1248" s="12"/>
      <c r="F1248" s="12"/>
      <c r="G1248" s="12"/>
      <c r="H1248" s="12"/>
      <c r="I1248" s="12"/>
      <c r="J1248" s="12"/>
      <c r="K1248" s="68"/>
    </row>
    <row r="1249" spans="1:11">
      <c r="A1249" s="13"/>
      <c r="B1249" s="12"/>
      <c r="C1249" s="12"/>
      <c r="D1249" s="13"/>
      <c r="E1249" s="12"/>
      <c r="F1249" s="12"/>
      <c r="G1249" s="12"/>
      <c r="H1249" s="12"/>
      <c r="I1249" s="12"/>
      <c r="J1249" s="12"/>
      <c r="K1249" s="68"/>
    </row>
    <row r="1250" spans="1:11">
      <c r="A1250" s="13"/>
      <c r="B1250" s="12"/>
      <c r="C1250" s="12"/>
      <c r="D1250" s="13"/>
      <c r="E1250" s="12"/>
      <c r="F1250" s="12"/>
      <c r="G1250" s="12"/>
      <c r="H1250" s="12"/>
      <c r="I1250" s="12"/>
      <c r="J1250" s="12"/>
      <c r="K1250" s="68"/>
    </row>
    <row r="1251" spans="1:11">
      <c r="A1251" s="13"/>
      <c r="B1251" s="12"/>
      <c r="C1251" s="12"/>
      <c r="D1251" s="13"/>
      <c r="E1251" s="12"/>
      <c r="F1251" s="12"/>
      <c r="G1251" s="12"/>
      <c r="H1251" s="12"/>
      <c r="I1251" s="12"/>
      <c r="J1251" s="12"/>
      <c r="K1251" s="68"/>
    </row>
    <row r="1252" spans="1:11">
      <c r="A1252" s="13"/>
      <c r="B1252" s="12"/>
      <c r="C1252" s="12"/>
      <c r="D1252" s="13"/>
      <c r="E1252" s="12"/>
      <c r="F1252" s="12"/>
      <c r="G1252" s="12"/>
      <c r="H1252" s="12"/>
      <c r="I1252" s="12"/>
      <c r="J1252" s="12"/>
      <c r="K1252" s="68"/>
    </row>
    <row r="1253" spans="1:11">
      <c r="A1253" s="13"/>
      <c r="B1253" s="12"/>
      <c r="C1253" s="12"/>
      <c r="D1253" s="13"/>
      <c r="E1253" s="12"/>
      <c r="F1253" s="12"/>
      <c r="G1253" s="12"/>
      <c r="H1253" s="12"/>
      <c r="I1253" s="12"/>
      <c r="J1253" s="12"/>
      <c r="K1253" s="68"/>
    </row>
    <row r="1254" spans="1:11">
      <c r="A1254" s="13"/>
      <c r="B1254" s="12"/>
      <c r="C1254" s="12"/>
      <c r="D1254" s="13"/>
      <c r="E1254" s="12"/>
      <c r="F1254" s="12"/>
      <c r="G1254" s="12"/>
      <c r="H1254" s="12"/>
      <c r="I1254" s="12"/>
      <c r="J1254" s="12"/>
      <c r="K1254" s="68"/>
    </row>
    <row r="1255" spans="1:11">
      <c r="A1255" s="13"/>
      <c r="B1255" s="12"/>
      <c r="C1255" s="12"/>
      <c r="D1255" s="13"/>
      <c r="E1255" s="12"/>
      <c r="F1255" s="12"/>
      <c r="G1255" s="12"/>
      <c r="H1255" s="12"/>
      <c r="I1255" s="12"/>
      <c r="J1255" s="12"/>
      <c r="K1255" s="68"/>
    </row>
    <row r="1256" spans="1:11">
      <c r="A1256" s="13"/>
      <c r="B1256" s="12"/>
      <c r="C1256" s="12"/>
      <c r="D1256" s="13"/>
      <c r="E1256" s="12"/>
      <c r="F1256" s="12"/>
      <c r="G1256" s="12"/>
      <c r="H1256" s="12"/>
      <c r="I1256" s="12"/>
      <c r="J1256" s="12"/>
      <c r="K1256" s="68"/>
    </row>
    <row r="1257" spans="1:11">
      <c r="A1257" s="13"/>
      <c r="B1257" s="12"/>
      <c r="C1257" s="12"/>
      <c r="D1257" s="13"/>
      <c r="E1257" s="12"/>
      <c r="F1257" s="12"/>
      <c r="G1257" s="12"/>
      <c r="H1257" s="12"/>
      <c r="I1257" s="12"/>
      <c r="J1257" s="12"/>
      <c r="K1257" s="68"/>
    </row>
    <row r="1258" spans="1:11">
      <c r="A1258" s="13"/>
      <c r="B1258" s="12"/>
      <c r="C1258" s="12"/>
      <c r="D1258" s="13"/>
      <c r="E1258" s="12"/>
      <c r="F1258" s="12"/>
      <c r="G1258" s="12"/>
      <c r="H1258" s="12"/>
      <c r="I1258" s="12"/>
      <c r="J1258" s="12"/>
      <c r="K1258" s="68"/>
    </row>
    <row r="1259" spans="1:11">
      <c r="A1259" s="13"/>
      <c r="B1259" s="12"/>
      <c r="C1259" s="12"/>
      <c r="D1259" s="13"/>
      <c r="E1259" s="12"/>
      <c r="F1259" s="12"/>
      <c r="G1259" s="12"/>
      <c r="H1259" s="12"/>
      <c r="I1259" s="12"/>
      <c r="J1259" s="12"/>
      <c r="K1259" s="68"/>
    </row>
    <row r="1260" spans="1:11">
      <c r="A1260" s="13"/>
      <c r="B1260" s="12"/>
      <c r="C1260" s="12"/>
      <c r="D1260" s="13"/>
      <c r="E1260" s="12"/>
      <c r="F1260" s="12"/>
      <c r="G1260" s="12"/>
      <c r="H1260" s="12"/>
      <c r="I1260" s="12"/>
      <c r="J1260" s="12"/>
      <c r="K1260" s="68"/>
    </row>
    <row r="1261" spans="1:11">
      <c r="A1261" s="13"/>
      <c r="B1261" s="12"/>
      <c r="C1261" s="12"/>
      <c r="D1261" s="13"/>
      <c r="E1261" s="12"/>
      <c r="F1261" s="12"/>
      <c r="G1261" s="12"/>
      <c r="H1261" s="12"/>
      <c r="I1261" s="12"/>
      <c r="J1261" s="12"/>
      <c r="K1261" s="68"/>
    </row>
    <row r="1262" spans="1:11">
      <c r="A1262" s="13"/>
      <c r="B1262" s="12"/>
      <c r="C1262" s="12"/>
      <c r="D1262" s="13"/>
      <c r="E1262" s="12"/>
      <c r="F1262" s="12"/>
      <c r="G1262" s="12"/>
      <c r="H1262" s="12"/>
      <c r="I1262" s="12"/>
      <c r="J1262" s="12"/>
      <c r="K1262" s="68"/>
    </row>
    <row r="1263" spans="1:11">
      <c r="A1263" s="13"/>
      <c r="B1263" s="12"/>
      <c r="C1263" s="12"/>
      <c r="D1263" s="13"/>
      <c r="E1263" s="12"/>
      <c r="F1263" s="12"/>
      <c r="G1263" s="12"/>
      <c r="H1263" s="12"/>
      <c r="I1263" s="12"/>
      <c r="J1263" s="12"/>
      <c r="K1263" s="68"/>
    </row>
    <row r="1264" spans="1:11">
      <c r="A1264" s="13"/>
      <c r="B1264" s="12"/>
      <c r="C1264" s="12"/>
      <c r="D1264" s="13"/>
      <c r="E1264" s="12"/>
      <c r="F1264" s="12"/>
      <c r="G1264" s="12"/>
      <c r="H1264" s="12"/>
      <c r="I1264" s="12"/>
      <c r="J1264" s="12"/>
      <c r="K1264" s="68"/>
    </row>
    <row r="1265" spans="1:11">
      <c r="A1265" s="13"/>
      <c r="B1265" s="12"/>
      <c r="C1265" s="12"/>
      <c r="D1265" s="13"/>
      <c r="E1265" s="12"/>
      <c r="F1265" s="12"/>
      <c r="G1265" s="12"/>
      <c r="H1265" s="12"/>
      <c r="I1265" s="12"/>
      <c r="J1265" s="12"/>
      <c r="K1265" s="68"/>
    </row>
    <row r="1266" spans="1:11">
      <c r="A1266" s="13"/>
      <c r="B1266" s="12"/>
      <c r="C1266" s="12"/>
      <c r="D1266" s="13"/>
      <c r="E1266" s="12"/>
      <c r="F1266" s="12"/>
      <c r="G1266" s="12"/>
      <c r="H1266" s="12"/>
      <c r="I1266" s="12"/>
      <c r="J1266" s="12"/>
      <c r="K1266" s="68"/>
    </row>
    <row r="1267" spans="1:11">
      <c r="A1267" s="13"/>
      <c r="B1267" s="12"/>
      <c r="C1267" s="12"/>
      <c r="D1267" s="13"/>
      <c r="E1267" s="12"/>
      <c r="F1267" s="12"/>
      <c r="G1267" s="12"/>
      <c r="H1267" s="12"/>
      <c r="I1267" s="12"/>
      <c r="J1267" s="12"/>
      <c r="K1267" s="68"/>
    </row>
    <row r="1268" spans="1:11">
      <c r="A1268" s="13"/>
      <c r="B1268" s="12"/>
      <c r="C1268" s="12"/>
      <c r="D1268" s="13"/>
      <c r="E1268" s="12"/>
      <c r="F1268" s="12"/>
      <c r="G1268" s="12"/>
      <c r="H1268" s="12"/>
      <c r="I1268" s="12"/>
      <c r="J1268" s="12"/>
      <c r="K1268" s="68"/>
    </row>
    <row r="1269" spans="1:11">
      <c r="A1269" s="13"/>
      <c r="B1269" s="12"/>
      <c r="C1269" s="12"/>
      <c r="D1269" s="13"/>
      <c r="E1269" s="12"/>
      <c r="F1269" s="12"/>
      <c r="G1269" s="12"/>
      <c r="H1269" s="12"/>
      <c r="I1269" s="12"/>
      <c r="J1269" s="12"/>
      <c r="K1269" s="68"/>
    </row>
    <row r="1270" spans="1:11">
      <c r="A1270" s="13"/>
      <c r="B1270" s="12"/>
      <c r="C1270" s="12"/>
      <c r="D1270" s="13"/>
      <c r="E1270" s="12"/>
      <c r="F1270" s="12"/>
      <c r="G1270" s="12"/>
      <c r="H1270" s="12"/>
      <c r="I1270" s="12"/>
      <c r="J1270" s="12"/>
      <c r="K1270" s="68"/>
    </row>
    <row r="1271" spans="1:11">
      <c r="A1271" s="13"/>
      <c r="B1271" s="12"/>
      <c r="C1271" s="12"/>
      <c r="D1271" s="13"/>
      <c r="E1271" s="12"/>
      <c r="F1271" s="12"/>
      <c r="G1271" s="12"/>
      <c r="H1271" s="12"/>
      <c r="I1271" s="12"/>
      <c r="J1271" s="12"/>
      <c r="K1271" s="68"/>
    </row>
    <row r="1272" spans="1:11">
      <c r="A1272" s="13"/>
      <c r="B1272" s="12"/>
      <c r="C1272" s="12"/>
      <c r="D1272" s="13"/>
      <c r="E1272" s="12"/>
      <c r="F1272" s="12"/>
      <c r="G1272" s="12"/>
      <c r="H1272" s="12"/>
      <c r="I1272" s="12"/>
      <c r="J1272" s="12"/>
      <c r="K1272" s="68"/>
    </row>
    <row r="1273" spans="1:11">
      <c r="A1273" s="13"/>
      <c r="B1273" s="12"/>
      <c r="C1273" s="12"/>
      <c r="D1273" s="13"/>
      <c r="E1273" s="12"/>
      <c r="F1273" s="12"/>
      <c r="G1273" s="12"/>
      <c r="H1273" s="12"/>
      <c r="I1273" s="12"/>
      <c r="J1273" s="12"/>
      <c r="K1273" s="68"/>
    </row>
    <row r="1274" spans="1:11">
      <c r="A1274" s="13"/>
      <c r="B1274" s="12"/>
      <c r="C1274" s="12"/>
      <c r="D1274" s="13"/>
      <c r="E1274" s="12"/>
      <c r="F1274" s="12"/>
      <c r="G1274" s="12"/>
      <c r="H1274" s="12"/>
      <c r="I1274" s="12"/>
      <c r="J1274" s="12"/>
      <c r="K1274" s="68"/>
    </row>
    <row r="1275" spans="1:11">
      <c r="A1275" s="13"/>
      <c r="B1275" s="12"/>
      <c r="C1275" s="12"/>
      <c r="D1275" s="13"/>
      <c r="E1275" s="12"/>
      <c r="F1275" s="12"/>
      <c r="G1275" s="12"/>
      <c r="H1275" s="12"/>
      <c r="I1275" s="12"/>
      <c r="J1275" s="12"/>
      <c r="K1275" s="68"/>
    </row>
    <row r="1276" spans="1:11">
      <c r="A1276" s="13"/>
      <c r="B1276" s="12"/>
      <c r="C1276" s="12"/>
      <c r="D1276" s="13"/>
      <c r="E1276" s="12"/>
      <c r="F1276" s="12"/>
      <c r="G1276" s="12"/>
      <c r="H1276" s="12"/>
      <c r="I1276" s="12"/>
      <c r="J1276" s="12"/>
      <c r="K1276" s="68"/>
    </row>
    <row r="1277" spans="1:11">
      <c r="A1277" s="13"/>
      <c r="B1277" s="12"/>
      <c r="C1277" s="12"/>
      <c r="D1277" s="13"/>
      <c r="E1277" s="12"/>
      <c r="F1277" s="12"/>
      <c r="G1277" s="12"/>
      <c r="H1277" s="12"/>
      <c r="I1277" s="12"/>
      <c r="J1277" s="12"/>
      <c r="K1277" s="68"/>
    </row>
    <row r="1278" spans="1:11">
      <c r="A1278" s="13"/>
      <c r="B1278" s="12"/>
      <c r="C1278" s="12"/>
      <c r="D1278" s="13"/>
      <c r="E1278" s="12"/>
      <c r="F1278" s="12"/>
      <c r="G1278" s="12"/>
      <c r="H1278" s="12"/>
      <c r="I1278" s="12"/>
      <c r="J1278" s="12"/>
      <c r="K1278" s="68"/>
    </row>
    <row r="1279" spans="1:11">
      <c r="A1279" s="13"/>
      <c r="B1279" s="12"/>
      <c r="C1279" s="12"/>
      <c r="D1279" s="13"/>
      <c r="E1279" s="12"/>
      <c r="F1279" s="12"/>
      <c r="G1279" s="12"/>
      <c r="H1279" s="12"/>
      <c r="I1279" s="12"/>
      <c r="J1279" s="12"/>
      <c r="K1279" s="68"/>
    </row>
    <row r="1280" spans="1:11">
      <c r="A1280" s="13"/>
      <c r="B1280" s="12"/>
      <c r="C1280" s="12"/>
      <c r="D1280" s="13"/>
      <c r="E1280" s="12"/>
      <c r="F1280" s="12"/>
      <c r="G1280" s="12"/>
      <c r="H1280" s="12"/>
      <c r="I1280" s="12"/>
      <c r="J1280" s="12"/>
      <c r="K1280" s="68"/>
    </row>
    <row r="1281" spans="1:11">
      <c r="A1281" s="13"/>
      <c r="B1281" s="12"/>
      <c r="C1281" s="12"/>
      <c r="D1281" s="13"/>
      <c r="E1281" s="12"/>
      <c r="F1281" s="12"/>
      <c r="G1281" s="12"/>
      <c r="H1281" s="12"/>
      <c r="I1281" s="12"/>
      <c r="J1281" s="12"/>
      <c r="K1281" s="68"/>
    </row>
    <row r="1282" spans="1:11">
      <c r="A1282" s="13"/>
      <c r="B1282" s="12"/>
      <c r="C1282" s="12"/>
      <c r="D1282" s="13"/>
      <c r="E1282" s="12"/>
      <c r="F1282" s="12"/>
      <c r="G1282" s="12"/>
      <c r="H1282" s="12"/>
      <c r="I1282" s="12"/>
      <c r="J1282" s="12"/>
      <c r="K1282" s="68"/>
    </row>
    <row r="1283" spans="1:11">
      <c r="A1283" s="13"/>
      <c r="B1283" s="12"/>
      <c r="C1283" s="12"/>
      <c r="D1283" s="13"/>
      <c r="E1283" s="12"/>
      <c r="F1283" s="12"/>
      <c r="G1283" s="12"/>
      <c r="H1283" s="12"/>
      <c r="I1283" s="12"/>
      <c r="J1283" s="12"/>
      <c r="K1283" s="68"/>
    </row>
    <row r="1284" spans="1:11">
      <c r="A1284" s="13"/>
      <c r="B1284" s="12"/>
      <c r="C1284" s="12"/>
      <c r="D1284" s="13"/>
      <c r="E1284" s="12"/>
      <c r="F1284" s="12"/>
      <c r="G1284" s="12"/>
      <c r="H1284" s="12"/>
      <c r="I1284" s="12"/>
      <c r="J1284" s="12"/>
      <c r="K1284" s="68"/>
    </row>
    <row r="1285" spans="1:11">
      <c r="A1285" s="13"/>
      <c r="B1285" s="12"/>
      <c r="C1285" s="12"/>
      <c r="D1285" s="13"/>
      <c r="E1285" s="12"/>
      <c r="F1285" s="12"/>
      <c r="G1285" s="12"/>
      <c r="H1285" s="12"/>
      <c r="I1285" s="12"/>
      <c r="J1285" s="12"/>
      <c r="K1285" s="68"/>
    </row>
    <row r="1286" spans="1:11">
      <c r="A1286" s="13"/>
      <c r="B1286" s="12"/>
      <c r="C1286" s="12"/>
      <c r="D1286" s="13"/>
      <c r="E1286" s="12"/>
      <c r="F1286" s="12"/>
      <c r="G1286" s="12"/>
      <c r="H1286" s="12"/>
      <c r="I1286" s="12"/>
      <c r="J1286" s="12"/>
      <c r="K1286" s="68"/>
    </row>
    <row r="1287" spans="1:11">
      <c r="A1287" s="13"/>
      <c r="B1287" s="12"/>
      <c r="C1287" s="12"/>
      <c r="D1287" s="13"/>
      <c r="E1287" s="12"/>
      <c r="F1287" s="12"/>
      <c r="G1287" s="12"/>
      <c r="H1287" s="12"/>
      <c r="I1287" s="12"/>
      <c r="J1287" s="12"/>
      <c r="K1287" s="68"/>
    </row>
    <row r="1288" spans="1:11">
      <c r="A1288" s="13"/>
      <c r="B1288" s="12"/>
      <c r="C1288" s="12"/>
      <c r="D1288" s="13"/>
      <c r="E1288" s="12"/>
      <c r="F1288" s="12"/>
      <c r="G1288" s="12"/>
      <c r="H1288" s="12"/>
      <c r="I1288" s="12"/>
      <c r="J1288" s="12"/>
      <c r="K1288" s="68"/>
    </row>
    <row r="1289" spans="1:11">
      <c r="A1289" s="13"/>
      <c r="B1289" s="12"/>
      <c r="C1289" s="12"/>
      <c r="D1289" s="13"/>
      <c r="E1289" s="12"/>
      <c r="F1289" s="12"/>
      <c r="G1289" s="12"/>
      <c r="H1289" s="12"/>
      <c r="I1289" s="12"/>
      <c r="J1289" s="12"/>
      <c r="K1289" s="68"/>
    </row>
    <row r="1290" spans="1:11">
      <c r="A1290" s="13"/>
      <c r="B1290" s="12"/>
      <c r="C1290" s="12"/>
      <c r="D1290" s="13"/>
      <c r="E1290" s="12"/>
      <c r="F1290" s="12"/>
      <c r="G1290" s="12"/>
      <c r="H1290" s="12"/>
      <c r="I1290" s="12"/>
      <c r="J1290" s="12"/>
      <c r="K1290" s="68"/>
    </row>
    <row r="1291" spans="1:11">
      <c r="A1291" s="13"/>
      <c r="B1291" s="12"/>
      <c r="C1291" s="12"/>
      <c r="D1291" s="13"/>
      <c r="E1291" s="12"/>
      <c r="F1291" s="12"/>
      <c r="G1291" s="12"/>
      <c r="H1291" s="12"/>
      <c r="I1291" s="12"/>
      <c r="J1291" s="12"/>
      <c r="K1291" s="68"/>
    </row>
    <row r="1292" spans="1:11">
      <c r="A1292" s="13"/>
      <c r="B1292" s="12"/>
      <c r="C1292" s="12"/>
      <c r="D1292" s="13"/>
      <c r="E1292" s="12"/>
      <c r="F1292" s="12"/>
      <c r="G1292" s="12"/>
      <c r="H1292" s="12"/>
      <c r="I1292" s="12"/>
      <c r="J1292" s="12"/>
      <c r="K1292" s="68"/>
    </row>
    <row r="1293" spans="1:11">
      <c r="A1293" s="13"/>
      <c r="B1293" s="12"/>
      <c r="C1293" s="12"/>
      <c r="D1293" s="13"/>
      <c r="E1293" s="12"/>
      <c r="F1293" s="12"/>
      <c r="G1293" s="12"/>
      <c r="H1293" s="12"/>
      <c r="I1293" s="12"/>
      <c r="J1293" s="12"/>
      <c r="K1293" s="68"/>
    </row>
    <row r="1294" spans="1:11">
      <c r="A1294" s="13"/>
      <c r="B1294" s="12"/>
      <c r="C1294" s="12"/>
      <c r="D1294" s="13"/>
      <c r="E1294" s="12"/>
      <c r="F1294" s="12"/>
      <c r="G1294" s="12"/>
      <c r="H1294" s="12"/>
      <c r="I1294" s="12"/>
      <c r="J1294" s="12"/>
      <c r="K1294" s="68"/>
    </row>
    <row r="1295" spans="1:11">
      <c r="A1295" s="13"/>
      <c r="B1295" s="12"/>
      <c r="C1295" s="12"/>
      <c r="D1295" s="13"/>
      <c r="E1295" s="12"/>
      <c r="F1295" s="12"/>
      <c r="G1295" s="12"/>
      <c r="H1295" s="12"/>
      <c r="I1295" s="12"/>
      <c r="J1295" s="12"/>
      <c r="K1295" s="68"/>
    </row>
    <row r="1296" spans="1:11">
      <c r="A1296" s="13"/>
      <c r="B1296" s="12"/>
      <c r="C1296" s="12"/>
      <c r="D1296" s="13"/>
      <c r="E1296" s="12"/>
      <c r="F1296" s="12"/>
      <c r="G1296" s="12"/>
      <c r="H1296" s="12"/>
      <c r="I1296" s="12"/>
      <c r="J1296" s="12"/>
      <c r="K1296" s="68"/>
    </row>
    <row r="1297" spans="1:11">
      <c r="A1297" s="13"/>
      <c r="B1297" s="12"/>
      <c r="C1297" s="12"/>
      <c r="D1297" s="13"/>
      <c r="E1297" s="12"/>
      <c r="F1297" s="12"/>
      <c r="G1297" s="12"/>
      <c r="H1297" s="12"/>
      <c r="I1297" s="12"/>
      <c r="J1297" s="12"/>
      <c r="K1297" s="68"/>
    </row>
    <row r="1298" spans="1:11">
      <c r="A1298" s="13"/>
      <c r="B1298" s="12"/>
      <c r="C1298" s="12"/>
      <c r="D1298" s="13"/>
      <c r="E1298" s="12"/>
      <c r="F1298" s="12"/>
      <c r="G1298" s="12"/>
      <c r="H1298" s="12"/>
      <c r="I1298" s="12"/>
      <c r="J1298" s="12"/>
      <c r="K1298" s="68"/>
    </row>
    <row r="1299" spans="1:11">
      <c r="A1299" s="13"/>
      <c r="B1299" s="12"/>
      <c r="C1299" s="12"/>
      <c r="D1299" s="13"/>
      <c r="E1299" s="12"/>
      <c r="F1299" s="12"/>
      <c r="G1299" s="12"/>
      <c r="H1299" s="12"/>
      <c r="I1299" s="12"/>
      <c r="J1299" s="12"/>
      <c r="K1299" s="68"/>
    </row>
    <row r="1300" spans="1:11">
      <c r="A1300" s="13"/>
      <c r="B1300" s="12"/>
      <c r="C1300" s="12"/>
      <c r="D1300" s="13"/>
      <c r="E1300" s="12"/>
      <c r="F1300" s="12"/>
      <c r="G1300" s="12"/>
      <c r="H1300" s="12"/>
      <c r="I1300" s="12"/>
      <c r="J1300" s="12"/>
      <c r="K1300" s="68"/>
    </row>
    <row r="1301" spans="1:11">
      <c r="A1301" s="13"/>
      <c r="B1301" s="12"/>
      <c r="C1301" s="12"/>
      <c r="D1301" s="13"/>
      <c r="E1301" s="12"/>
      <c r="F1301" s="12"/>
      <c r="G1301" s="12"/>
      <c r="H1301" s="12"/>
      <c r="I1301" s="12"/>
      <c r="J1301" s="12"/>
      <c r="K1301" s="68"/>
    </row>
    <row r="1302" spans="1:11">
      <c r="A1302" s="13"/>
      <c r="B1302" s="12"/>
      <c r="C1302" s="12"/>
      <c r="D1302" s="13"/>
      <c r="E1302" s="12"/>
      <c r="F1302" s="12"/>
      <c r="G1302" s="12"/>
      <c r="H1302" s="12"/>
      <c r="I1302" s="12"/>
      <c r="J1302" s="12"/>
      <c r="K1302" s="68"/>
    </row>
    <row r="1303" spans="1:11">
      <c r="A1303" s="13"/>
      <c r="B1303" s="12"/>
      <c r="C1303" s="12"/>
      <c r="D1303" s="13"/>
      <c r="E1303" s="12"/>
      <c r="F1303" s="12"/>
      <c r="G1303" s="12"/>
      <c r="H1303" s="12"/>
      <c r="I1303" s="12"/>
      <c r="J1303" s="12"/>
      <c r="K1303" s="68"/>
    </row>
    <row r="1304" spans="1:11">
      <c r="A1304" s="13"/>
      <c r="B1304" s="12"/>
      <c r="C1304" s="12"/>
      <c r="D1304" s="13"/>
      <c r="E1304" s="12"/>
      <c r="F1304" s="12"/>
      <c r="G1304" s="12"/>
      <c r="H1304" s="12"/>
      <c r="I1304" s="12"/>
      <c r="J1304" s="12"/>
      <c r="K1304" s="68"/>
    </row>
    <row r="1305" spans="1:11">
      <c r="A1305" s="13"/>
      <c r="B1305" s="12"/>
      <c r="C1305" s="12"/>
      <c r="D1305" s="13"/>
      <c r="E1305" s="12"/>
      <c r="F1305" s="12"/>
      <c r="G1305" s="12"/>
      <c r="H1305" s="12"/>
      <c r="I1305" s="12"/>
      <c r="J1305" s="12"/>
      <c r="K1305" s="68"/>
    </row>
    <row r="1306" spans="1:11">
      <c r="A1306" s="13"/>
      <c r="B1306" s="12"/>
      <c r="C1306" s="12"/>
      <c r="D1306" s="13"/>
      <c r="E1306" s="12"/>
      <c r="F1306" s="12"/>
      <c r="G1306" s="12"/>
      <c r="H1306" s="12"/>
      <c r="I1306" s="12"/>
      <c r="J1306" s="12"/>
      <c r="K1306" s="68"/>
    </row>
    <row r="1307" spans="1:11">
      <c r="A1307" s="13"/>
      <c r="B1307" s="12"/>
      <c r="C1307" s="12"/>
      <c r="D1307" s="13"/>
      <c r="E1307" s="12"/>
      <c r="F1307" s="12"/>
      <c r="G1307" s="12"/>
      <c r="H1307" s="12"/>
      <c r="I1307" s="12"/>
      <c r="J1307" s="12"/>
      <c r="K1307" s="68"/>
    </row>
    <row r="1308" spans="1:11">
      <c r="A1308" s="13"/>
      <c r="B1308" s="12"/>
      <c r="C1308" s="12"/>
      <c r="D1308" s="13"/>
      <c r="E1308" s="12"/>
      <c r="F1308" s="12"/>
      <c r="G1308" s="12"/>
      <c r="H1308" s="12"/>
      <c r="I1308" s="12"/>
      <c r="J1308" s="12"/>
      <c r="K1308" s="68"/>
    </row>
    <row r="1309" spans="1:11">
      <c r="A1309" s="13"/>
      <c r="B1309" s="12"/>
      <c r="C1309" s="12"/>
      <c r="D1309" s="13"/>
      <c r="E1309" s="12"/>
      <c r="F1309" s="12"/>
      <c r="G1309" s="12"/>
      <c r="H1309" s="12"/>
      <c r="I1309" s="12"/>
      <c r="J1309" s="12"/>
      <c r="K1309" s="68"/>
    </row>
    <row r="1310" spans="1:11">
      <c r="A1310" s="13"/>
      <c r="B1310" s="12"/>
      <c r="C1310" s="12"/>
      <c r="D1310" s="13"/>
      <c r="E1310" s="12"/>
      <c r="F1310" s="12"/>
      <c r="G1310" s="12"/>
      <c r="H1310" s="12"/>
      <c r="I1310" s="12"/>
      <c r="J1310" s="12"/>
      <c r="K1310" s="68"/>
    </row>
    <row r="1311" spans="1:11">
      <c r="A1311" s="13"/>
      <c r="B1311" s="12"/>
      <c r="C1311" s="12"/>
      <c r="D1311" s="13"/>
      <c r="E1311" s="12"/>
      <c r="F1311" s="12"/>
      <c r="G1311" s="12"/>
      <c r="H1311" s="12"/>
      <c r="I1311" s="12"/>
      <c r="J1311" s="12"/>
      <c r="K1311" s="68"/>
    </row>
    <row r="1312" spans="1:11">
      <c r="A1312" s="13"/>
      <c r="B1312" s="12"/>
      <c r="C1312" s="12"/>
      <c r="D1312" s="13"/>
      <c r="E1312" s="12"/>
      <c r="F1312" s="12"/>
      <c r="G1312" s="12"/>
      <c r="H1312" s="12"/>
      <c r="I1312" s="12"/>
      <c r="J1312" s="12"/>
      <c r="K1312" s="68"/>
    </row>
    <row r="1313" spans="1:11">
      <c r="A1313" s="13"/>
      <c r="B1313" s="12"/>
      <c r="C1313" s="12"/>
      <c r="D1313" s="13"/>
      <c r="E1313" s="12"/>
      <c r="F1313" s="12"/>
      <c r="G1313" s="12"/>
      <c r="H1313" s="12"/>
      <c r="I1313" s="12"/>
      <c r="J1313" s="12"/>
      <c r="K1313" s="68"/>
    </row>
    <row r="1314" spans="1:11">
      <c r="A1314" s="13"/>
      <c r="B1314" s="12"/>
      <c r="C1314" s="12"/>
      <c r="D1314" s="13"/>
      <c r="E1314" s="12"/>
      <c r="F1314" s="12"/>
      <c r="G1314" s="12"/>
      <c r="H1314" s="12"/>
      <c r="I1314" s="12"/>
      <c r="J1314" s="12"/>
      <c r="K1314" s="68"/>
    </row>
    <row r="1315" spans="1:11">
      <c r="A1315" s="13"/>
      <c r="B1315" s="12"/>
      <c r="C1315" s="12"/>
      <c r="D1315" s="13"/>
      <c r="E1315" s="12"/>
      <c r="F1315" s="12"/>
      <c r="G1315" s="12"/>
      <c r="H1315" s="12"/>
      <c r="I1315" s="12"/>
      <c r="J1315" s="12"/>
      <c r="K1315" s="68"/>
    </row>
    <row r="1316" spans="1:11">
      <c r="A1316" s="13"/>
      <c r="B1316" s="12"/>
      <c r="C1316" s="12"/>
      <c r="D1316" s="13"/>
      <c r="E1316" s="12"/>
      <c r="F1316" s="12"/>
      <c r="G1316" s="12"/>
      <c r="H1316" s="12"/>
      <c r="I1316" s="12"/>
      <c r="J1316" s="12"/>
      <c r="K1316" s="68"/>
    </row>
    <row r="1317" spans="1:11">
      <c r="A1317" s="13"/>
      <c r="B1317" s="12"/>
      <c r="C1317" s="12"/>
      <c r="D1317" s="13"/>
      <c r="E1317" s="12"/>
      <c r="F1317" s="12"/>
      <c r="G1317" s="12"/>
      <c r="H1317" s="12"/>
      <c r="I1317" s="12"/>
      <c r="J1317" s="12"/>
      <c r="K1317" s="68"/>
    </row>
    <row r="1318" spans="1:11">
      <c r="A1318" s="13"/>
      <c r="B1318" s="12"/>
      <c r="C1318" s="12"/>
      <c r="D1318" s="13"/>
      <c r="E1318" s="12"/>
      <c r="F1318" s="12"/>
      <c r="G1318" s="12"/>
      <c r="H1318" s="12"/>
      <c r="I1318" s="12"/>
      <c r="J1318" s="12"/>
      <c r="K1318" s="68"/>
    </row>
    <row r="1319" spans="1:11">
      <c r="A1319" s="13"/>
      <c r="B1319" s="12"/>
      <c r="C1319" s="12"/>
      <c r="D1319" s="13"/>
      <c r="E1319" s="12"/>
      <c r="F1319" s="12"/>
      <c r="G1319" s="12"/>
      <c r="H1319" s="12"/>
      <c r="I1319" s="12"/>
      <c r="J1319" s="12"/>
      <c r="K1319" s="68"/>
    </row>
    <row r="1320" spans="1:11">
      <c r="A1320" s="13"/>
      <c r="B1320" s="12"/>
      <c r="C1320" s="12"/>
      <c r="D1320" s="13"/>
      <c r="E1320" s="12"/>
      <c r="F1320" s="12"/>
      <c r="G1320" s="12"/>
      <c r="H1320" s="12"/>
      <c r="I1320" s="12"/>
      <c r="J1320" s="12"/>
      <c r="K1320" s="68"/>
    </row>
    <row r="1321" spans="1:11">
      <c r="A1321" s="13"/>
      <c r="B1321" s="12"/>
      <c r="C1321" s="12"/>
      <c r="D1321" s="13"/>
      <c r="E1321" s="12"/>
      <c r="F1321" s="12"/>
      <c r="G1321" s="12"/>
      <c r="H1321" s="12"/>
      <c r="I1321" s="12"/>
      <c r="J1321" s="12"/>
      <c r="K1321" s="68"/>
    </row>
    <row r="1322" spans="1:11">
      <c r="A1322" s="13"/>
      <c r="B1322" s="12"/>
      <c r="C1322" s="12"/>
      <c r="D1322" s="13"/>
      <c r="E1322" s="12"/>
      <c r="F1322" s="12"/>
      <c r="G1322" s="12"/>
      <c r="H1322" s="12"/>
      <c r="I1322" s="12"/>
      <c r="J1322" s="12"/>
      <c r="K1322" s="68"/>
    </row>
    <row r="1323" spans="1:11">
      <c r="A1323" s="13"/>
      <c r="B1323" s="12"/>
      <c r="C1323" s="12"/>
      <c r="D1323" s="13"/>
      <c r="E1323" s="12"/>
      <c r="F1323" s="12"/>
      <c r="G1323" s="12"/>
      <c r="H1323" s="12"/>
      <c r="I1323" s="12"/>
      <c r="J1323" s="12"/>
      <c r="K1323" s="68"/>
    </row>
    <row r="1324" spans="1:11">
      <c r="A1324" s="13"/>
      <c r="B1324" s="12"/>
      <c r="C1324" s="12"/>
      <c r="D1324" s="13"/>
      <c r="E1324" s="12"/>
      <c r="F1324" s="12"/>
      <c r="G1324" s="12"/>
      <c r="H1324" s="12"/>
      <c r="I1324" s="12"/>
      <c r="J1324" s="12"/>
      <c r="K1324" s="68"/>
    </row>
    <row r="1325" spans="1:11">
      <c r="A1325" s="13"/>
      <c r="B1325" s="12"/>
      <c r="C1325" s="12"/>
      <c r="D1325" s="13"/>
      <c r="E1325" s="12"/>
      <c r="F1325" s="12"/>
      <c r="G1325" s="12"/>
      <c r="H1325" s="12"/>
      <c r="I1325" s="12"/>
      <c r="J1325" s="12"/>
      <c r="K1325" s="68"/>
    </row>
    <row r="1326" spans="1:11">
      <c r="A1326" s="13"/>
      <c r="B1326" s="12"/>
      <c r="C1326" s="12"/>
      <c r="D1326" s="13"/>
      <c r="E1326" s="12"/>
      <c r="F1326" s="12"/>
      <c r="G1326" s="12"/>
      <c r="H1326" s="12"/>
      <c r="I1326" s="12"/>
      <c r="J1326" s="12"/>
      <c r="K1326" s="68"/>
    </row>
    <row r="1327" spans="1:11">
      <c r="A1327" s="13"/>
      <c r="B1327" s="12"/>
      <c r="C1327" s="12"/>
      <c r="D1327" s="13"/>
      <c r="E1327" s="12"/>
      <c r="F1327" s="12"/>
      <c r="G1327" s="12"/>
      <c r="H1327" s="12"/>
      <c r="I1327" s="12"/>
      <c r="J1327" s="12"/>
      <c r="K1327" s="68"/>
    </row>
    <row r="1328" spans="1:11">
      <c r="A1328" s="13"/>
      <c r="B1328" s="12"/>
      <c r="C1328" s="12"/>
      <c r="D1328" s="13"/>
      <c r="E1328" s="12"/>
      <c r="F1328" s="12"/>
      <c r="G1328" s="12"/>
      <c r="H1328" s="12"/>
      <c r="I1328" s="12"/>
      <c r="J1328" s="12"/>
      <c r="K1328" s="68"/>
    </row>
    <row r="1329" spans="1:11">
      <c r="A1329" s="13"/>
      <c r="B1329" s="12"/>
      <c r="C1329" s="12"/>
      <c r="D1329" s="13"/>
      <c r="E1329" s="12"/>
      <c r="F1329" s="12"/>
      <c r="G1329" s="12"/>
      <c r="H1329" s="12"/>
      <c r="I1329" s="12"/>
      <c r="J1329" s="12"/>
      <c r="K1329" s="68"/>
    </row>
    <row r="1330" spans="1:11">
      <c r="A1330" s="13"/>
      <c r="B1330" s="12"/>
      <c r="C1330" s="12"/>
      <c r="D1330" s="13"/>
      <c r="E1330" s="12"/>
      <c r="F1330" s="12"/>
      <c r="G1330" s="12"/>
      <c r="H1330" s="12"/>
      <c r="I1330" s="12"/>
      <c r="J1330" s="12"/>
      <c r="K1330" s="68"/>
    </row>
    <row r="1331" spans="1:11">
      <c r="A1331" s="13"/>
      <c r="B1331" s="12"/>
      <c r="C1331" s="12"/>
      <c r="D1331" s="13"/>
      <c r="E1331" s="12"/>
      <c r="F1331" s="12"/>
      <c r="G1331" s="12"/>
      <c r="H1331" s="12"/>
      <c r="I1331" s="12"/>
      <c r="J1331" s="12"/>
      <c r="K1331" s="68"/>
    </row>
    <row r="1332" spans="1:11">
      <c r="A1332" s="13"/>
      <c r="B1332" s="12"/>
      <c r="C1332" s="12"/>
      <c r="D1332" s="13"/>
      <c r="E1332" s="12"/>
      <c r="F1332" s="12"/>
      <c r="G1332" s="12"/>
      <c r="H1332" s="12"/>
      <c r="I1332" s="12"/>
      <c r="J1332" s="12"/>
      <c r="K1332" s="68"/>
    </row>
    <row r="1333" spans="1:11">
      <c r="A1333" s="13"/>
      <c r="B1333" s="12"/>
      <c r="C1333" s="12"/>
      <c r="D1333" s="13"/>
      <c r="E1333" s="12"/>
      <c r="F1333" s="12"/>
      <c r="G1333" s="12"/>
      <c r="H1333" s="12"/>
      <c r="I1333" s="12"/>
      <c r="J1333" s="12"/>
      <c r="K1333" s="68"/>
    </row>
    <row r="1334" spans="1:11">
      <c r="A1334" s="13"/>
      <c r="B1334" s="12"/>
      <c r="C1334" s="12"/>
      <c r="D1334" s="13"/>
      <c r="E1334" s="12"/>
      <c r="F1334" s="12"/>
      <c r="G1334" s="12"/>
      <c r="H1334" s="12"/>
      <c r="I1334" s="12"/>
      <c r="J1334" s="12"/>
      <c r="K1334" s="68"/>
    </row>
    <row r="1335" spans="1:11">
      <c r="A1335" s="13"/>
      <c r="B1335" s="12"/>
      <c r="C1335" s="12"/>
      <c r="D1335" s="13"/>
      <c r="E1335" s="12"/>
      <c r="F1335" s="12"/>
      <c r="G1335" s="12"/>
      <c r="H1335" s="12"/>
      <c r="I1335" s="12"/>
      <c r="J1335" s="12"/>
      <c r="K1335" s="68"/>
    </row>
    <row r="1336" spans="1:11">
      <c r="A1336" s="13"/>
      <c r="B1336" s="12"/>
      <c r="C1336" s="12"/>
      <c r="D1336" s="13"/>
      <c r="E1336" s="12"/>
      <c r="F1336" s="12"/>
      <c r="G1336" s="12"/>
      <c r="H1336" s="12"/>
      <c r="I1336" s="12"/>
      <c r="J1336" s="12"/>
      <c r="K1336" s="68"/>
    </row>
    <row r="1337" spans="1:11">
      <c r="A1337" s="13"/>
      <c r="B1337" s="12"/>
      <c r="C1337" s="12"/>
      <c r="D1337" s="13"/>
      <c r="E1337" s="12"/>
      <c r="F1337" s="12"/>
      <c r="G1337" s="12"/>
      <c r="H1337" s="12"/>
      <c r="I1337" s="12"/>
      <c r="J1337" s="12"/>
      <c r="K1337" s="68"/>
    </row>
    <row r="1338" spans="1:11">
      <c r="A1338" s="13"/>
      <c r="B1338" s="12"/>
      <c r="C1338" s="12"/>
      <c r="D1338" s="13"/>
      <c r="E1338" s="12"/>
      <c r="F1338" s="12"/>
      <c r="G1338" s="12"/>
      <c r="H1338" s="12"/>
      <c r="I1338" s="12"/>
      <c r="J1338" s="12"/>
      <c r="K1338" s="68"/>
    </row>
    <row r="1339" spans="1:11">
      <c r="A1339" s="13"/>
      <c r="B1339" s="12"/>
      <c r="C1339" s="12"/>
      <c r="D1339" s="13"/>
      <c r="E1339" s="12"/>
      <c r="F1339" s="12"/>
      <c r="G1339" s="12"/>
      <c r="H1339" s="12"/>
      <c r="I1339" s="12"/>
      <c r="J1339" s="12"/>
      <c r="K1339" s="68"/>
    </row>
    <row r="1340" spans="1:11">
      <c r="A1340" s="13"/>
      <c r="B1340" s="12"/>
      <c r="C1340" s="12"/>
      <c r="D1340" s="13"/>
      <c r="E1340" s="12"/>
      <c r="F1340" s="12"/>
      <c r="G1340" s="12"/>
      <c r="H1340" s="12"/>
      <c r="I1340" s="12"/>
      <c r="J1340" s="12"/>
      <c r="K1340" s="68"/>
    </row>
    <row r="1341" spans="1:11">
      <c r="A1341" s="13"/>
      <c r="B1341" s="12"/>
      <c r="C1341" s="12"/>
      <c r="D1341" s="13"/>
      <c r="E1341" s="12"/>
      <c r="F1341" s="12"/>
      <c r="G1341" s="12"/>
      <c r="H1341" s="12"/>
      <c r="I1341" s="12"/>
      <c r="J1341" s="12"/>
      <c r="K1341" s="68"/>
    </row>
    <row r="1342" spans="1:11">
      <c r="A1342" s="13"/>
      <c r="B1342" s="12"/>
      <c r="C1342" s="12"/>
      <c r="D1342" s="13"/>
      <c r="E1342" s="12"/>
      <c r="F1342" s="12"/>
      <c r="G1342" s="12"/>
      <c r="H1342" s="12"/>
      <c r="I1342" s="12"/>
      <c r="J1342" s="12"/>
      <c r="K1342" s="68"/>
    </row>
    <row r="1343" spans="1:11">
      <c r="A1343" s="13"/>
      <c r="B1343" s="12"/>
      <c r="C1343" s="12"/>
      <c r="D1343" s="13"/>
      <c r="E1343" s="12"/>
      <c r="F1343" s="12"/>
      <c r="G1343" s="12"/>
      <c r="H1343" s="12"/>
      <c r="I1343" s="12"/>
      <c r="J1343" s="12"/>
      <c r="K1343" s="68"/>
    </row>
    <row r="1344" spans="1:11">
      <c r="A1344" s="13"/>
      <c r="B1344" s="12"/>
      <c r="C1344" s="12"/>
      <c r="D1344" s="13"/>
      <c r="E1344" s="12"/>
      <c r="F1344" s="12"/>
      <c r="G1344" s="12"/>
      <c r="H1344" s="12"/>
      <c r="I1344" s="12"/>
      <c r="J1344" s="12"/>
      <c r="K1344" s="68"/>
    </row>
    <row r="1345" spans="1:11">
      <c r="A1345" s="13"/>
      <c r="B1345" s="12"/>
      <c r="C1345" s="12"/>
      <c r="D1345" s="13"/>
      <c r="E1345" s="12"/>
      <c r="F1345" s="12"/>
      <c r="G1345" s="12"/>
      <c r="H1345" s="12"/>
      <c r="I1345" s="12"/>
      <c r="J1345" s="12"/>
      <c r="K1345" s="68"/>
    </row>
    <row r="1346" spans="1:11">
      <c r="A1346" s="13"/>
      <c r="B1346" s="12"/>
      <c r="C1346" s="12"/>
      <c r="D1346" s="13"/>
      <c r="E1346" s="12"/>
      <c r="F1346" s="12"/>
      <c r="G1346" s="12"/>
      <c r="H1346" s="12"/>
      <c r="I1346" s="12"/>
      <c r="J1346" s="12"/>
      <c r="K1346" s="68"/>
    </row>
    <row r="1347" spans="1:11">
      <c r="A1347" s="13"/>
      <c r="B1347" s="12"/>
      <c r="C1347" s="12"/>
      <c r="D1347" s="13"/>
      <c r="E1347" s="12"/>
      <c r="F1347" s="12"/>
      <c r="G1347" s="12"/>
      <c r="H1347" s="12"/>
      <c r="I1347" s="12"/>
      <c r="J1347" s="12"/>
      <c r="K1347" s="68"/>
    </row>
    <row r="1348" spans="1:11">
      <c r="A1348" s="13"/>
      <c r="B1348" s="12"/>
      <c r="C1348" s="12"/>
      <c r="D1348" s="13"/>
      <c r="E1348" s="12"/>
      <c r="F1348" s="12"/>
      <c r="G1348" s="12"/>
      <c r="H1348" s="12"/>
      <c r="I1348" s="12"/>
      <c r="J1348" s="12"/>
      <c r="K1348" s="68"/>
    </row>
    <row r="1349" spans="1:11">
      <c r="A1349" s="13"/>
      <c r="B1349" s="12"/>
      <c r="C1349" s="12"/>
      <c r="D1349" s="13"/>
      <c r="E1349" s="12"/>
      <c r="F1349" s="12"/>
      <c r="G1349" s="12"/>
      <c r="H1349" s="12"/>
      <c r="I1349" s="12"/>
      <c r="J1349" s="12"/>
      <c r="K1349" s="68"/>
    </row>
    <row r="1350" spans="1:11">
      <c r="A1350" s="13"/>
      <c r="B1350" s="12"/>
      <c r="C1350" s="12"/>
      <c r="D1350" s="13"/>
      <c r="E1350" s="12"/>
      <c r="F1350" s="12"/>
      <c r="G1350" s="12"/>
      <c r="H1350" s="12"/>
      <c r="I1350" s="12"/>
      <c r="J1350" s="12"/>
      <c r="K1350" s="68"/>
    </row>
    <row r="1351" spans="1:11">
      <c r="A1351" s="13"/>
      <c r="B1351" s="12"/>
      <c r="C1351" s="12"/>
      <c r="D1351" s="13"/>
      <c r="E1351" s="12"/>
      <c r="F1351" s="12"/>
      <c r="G1351" s="12"/>
      <c r="H1351" s="12"/>
      <c r="I1351" s="12"/>
      <c r="J1351" s="12"/>
      <c r="K1351" s="68"/>
    </row>
    <row r="1352" spans="1:11">
      <c r="A1352" s="13"/>
      <c r="B1352" s="12"/>
      <c r="C1352" s="12"/>
      <c r="D1352" s="13"/>
      <c r="E1352" s="12"/>
      <c r="F1352" s="12"/>
      <c r="G1352" s="12"/>
      <c r="H1352" s="12"/>
      <c r="I1352" s="12"/>
      <c r="J1352" s="12"/>
      <c r="K1352" s="68"/>
    </row>
    <row r="1353" spans="1:11">
      <c r="A1353" s="13"/>
      <c r="B1353" s="12"/>
      <c r="C1353" s="12"/>
      <c r="D1353" s="13"/>
      <c r="E1353" s="12"/>
      <c r="F1353" s="12"/>
      <c r="G1353" s="12"/>
      <c r="H1353" s="12"/>
      <c r="I1353" s="12"/>
      <c r="J1353" s="12"/>
      <c r="K1353" s="68"/>
    </row>
    <row r="1354" spans="1:11">
      <c r="A1354" s="13"/>
      <c r="B1354" s="12"/>
      <c r="C1354" s="12"/>
      <c r="D1354" s="13"/>
      <c r="E1354" s="12"/>
      <c r="F1354" s="12"/>
      <c r="G1354" s="12"/>
      <c r="H1354" s="12"/>
      <c r="I1354" s="12"/>
      <c r="J1354" s="12"/>
      <c r="K1354" s="68"/>
    </row>
    <row r="1355" spans="1:11">
      <c r="A1355" s="13"/>
      <c r="B1355" s="12"/>
      <c r="C1355" s="12"/>
      <c r="D1355" s="13"/>
      <c r="E1355" s="12"/>
      <c r="F1355" s="12"/>
      <c r="G1355" s="12"/>
      <c r="H1355" s="12"/>
      <c r="I1355" s="12"/>
      <c r="J1355" s="12"/>
      <c r="K1355" s="68"/>
    </row>
    <row r="1356" spans="1:11">
      <c r="A1356" s="13"/>
      <c r="B1356" s="12"/>
      <c r="C1356" s="12"/>
      <c r="D1356" s="13"/>
      <c r="E1356" s="12"/>
      <c r="F1356" s="12"/>
      <c r="G1356" s="12"/>
      <c r="H1356" s="12"/>
      <c r="I1356" s="12"/>
      <c r="J1356" s="12"/>
      <c r="K1356" s="68"/>
    </row>
    <row r="1357" spans="1:11">
      <c r="A1357" s="13"/>
      <c r="B1357" s="12"/>
      <c r="C1357" s="12"/>
      <c r="D1357" s="13"/>
      <c r="E1357" s="12"/>
      <c r="F1357" s="12"/>
      <c r="G1357" s="12"/>
      <c r="H1357" s="12"/>
      <c r="I1357" s="12"/>
      <c r="J1357" s="12"/>
      <c r="K1357" s="68"/>
    </row>
    <row r="1358" spans="1:11">
      <c r="A1358" s="13"/>
      <c r="B1358" s="12"/>
      <c r="C1358" s="12"/>
      <c r="D1358" s="13"/>
      <c r="E1358" s="12"/>
      <c r="F1358" s="12"/>
      <c r="G1358" s="12"/>
      <c r="H1358" s="12"/>
      <c r="I1358" s="12"/>
      <c r="J1358" s="12"/>
      <c r="K1358" s="68"/>
    </row>
    <row r="1359" spans="1:11">
      <c r="A1359" s="13"/>
      <c r="B1359" s="12"/>
      <c r="C1359" s="12"/>
      <c r="D1359" s="13"/>
      <c r="E1359" s="12"/>
      <c r="F1359" s="12"/>
      <c r="G1359" s="12"/>
      <c r="H1359" s="12"/>
      <c r="I1359" s="12"/>
      <c r="J1359" s="12"/>
      <c r="K1359" s="68"/>
    </row>
    <row r="1360" spans="1:11">
      <c r="A1360" s="13"/>
      <c r="B1360" s="12"/>
      <c r="C1360" s="12"/>
      <c r="D1360" s="13"/>
      <c r="E1360" s="12"/>
      <c r="F1360" s="12"/>
      <c r="G1360" s="12"/>
      <c r="H1360" s="12"/>
      <c r="I1360" s="12"/>
      <c r="J1360" s="12"/>
      <c r="K1360" s="68"/>
    </row>
    <row r="1361" spans="1:11">
      <c r="A1361" s="13"/>
      <c r="B1361" s="12"/>
      <c r="C1361" s="12"/>
      <c r="D1361" s="13"/>
      <c r="E1361" s="12"/>
      <c r="F1361" s="12"/>
      <c r="G1361" s="12"/>
      <c r="H1361" s="12"/>
      <c r="I1361" s="12"/>
      <c r="J1361" s="12"/>
      <c r="K1361" s="68"/>
    </row>
    <row r="1362" spans="1:11">
      <c r="A1362" s="13"/>
      <c r="B1362" s="12"/>
      <c r="C1362" s="12"/>
      <c r="D1362" s="13"/>
      <c r="E1362" s="12"/>
      <c r="F1362" s="12"/>
      <c r="G1362" s="12"/>
      <c r="H1362" s="12"/>
      <c r="I1362" s="12"/>
      <c r="J1362" s="12"/>
      <c r="K1362" s="68"/>
    </row>
    <row r="1363" spans="1:11">
      <c r="A1363" s="13"/>
      <c r="B1363" s="12"/>
      <c r="C1363" s="12"/>
      <c r="D1363" s="13"/>
      <c r="E1363" s="12"/>
      <c r="F1363" s="12"/>
      <c r="G1363" s="12"/>
      <c r="H1363" s="12"/>
      <c r="I1363" s="12"/>
      <c r="J1363" s="12"/>
      <c r="K1363" s="68"/>
    </row>
    <row r="1364" spans="1:11">
      <c r="A1364" s="13"/>
      <c r="B1364" s="12"/>
      <c r="C1364" s="12"/>
      <c r="D1364" s="13"/>
      <c r="E1364" s="12"/>
      <c r="F1364" s="12"/>
      <c r="G1364" s="12"/>
      <c r="H1364" s="12"/>
      <c r="I1364" s="12"/>
      <c r="J1364" s="12"/>
      <c r="K1364" s="68"/>
    </row>
    <row r="1365" spans="1:11">
      <c r="A1365" s="13"/>
      <c r="B1365" s="12"/>
      <c r="C1365" s="12"/>
      <c r="D1365" s="13"/>
      <c r="E1365" s="12"/>
      <c r="F1365" s="12"/>
      <c r="G1365" s="12"/>
      <c r="H1365" s="12"/>
      <c r="I1365" s="12"/>
      <c r="J1365" s="12"/>
      <c r="K1365" s="68"/>
    </row>
    <row r="1366" spans="1:11">
      <c r="A1366" s="13"/>
      <c r="B1366" s="12"/>
      <c r="C1366" s="12"/>
      <c r="D1366" s="13"/>
      <c r="E1366" s="12"/>
      <c r="F1366" s="12"/>
      <c r="G1366" s="12"/>
      <c r="H1366" s="12"/>
      <c r="I1366" s="12"/>
      <c r="J1366" s="12"/>
      <c r="K1366" s="68"/>
    </row>
    <row r="1367" spans="1:11">
      <c r="A1367" s="13"/>
      <c r="B1367" s="12"/>
      <c r="C1367" s="12"/>
      <c r="D1367" s="13"/>
      <c r="E1367" s="12"/>
      <c r="F1367" s="12"/>
      <c r="G1367" s="12"/>
      <c r="H1367" s="12"/>
      <c r="I1367" s="12"/>
      <c r="J1367" s="12"/>
      <c r="K1367" s="68"/>
    </row>
    <row r="1368" spans="1:11">
      <c r="A1368" s="13"/>
      <c r="B1368" s="12"/>
      <c r="C1368" s="12"/>
      <c r="D1368" s="13"/>
      <c r="E1368" s="12"/>
      <c r="F1368" s="12"/>
      <c r="G1368" s="12"/>
      <c r="H1368" s="12"/>
      <c r="I1368" s="12"/>
      <c r="J1368" s="12"/>
      <c r="K1368" s="68"/>
    </row>
    <row r="1369" spans="1:11">
      <c r="A1369" s="13"/>
      <c r="B1369" s="12"/>
      <c r="C1369" s="12"/>
      <c r="D1369" s="13"/>
      <c r="E1369" s="12"/>
      <c r="F1369" s="12"/>
      <c r="G1369" s="12"/>
      <c r="H1369" s="12"/>
      <c r="I1369" s="12"/>
      <c r="J1369" s="12"/>
      <c r="K1369" s="68"/>
    </row>
    <row r="1370" spans="1:11">
      <c r="A1370" s="13"/>
      <c r="B1370" s="12"/>
      <c r="C1370" s="12"/>
      <c r="D1370" s="13"/>
      <c r="E1370" s="12"/>
      <c r="F1370" s="12"/>
      <c r="G1370" s="12"/>
      <c r="H1370" s="12"/>
      <c r="I1370" s="12"/>
      <c r="J1370" s="12"/>
      <c r="K1370" s="68"/>
    </row>
    <row r="1371" spans="1:11">
      <c r="A1371" s="13"/>
      <c r="B1371" s="12"/>
      <c r="C1371" s="12"/>
      <c r="D1371" s="13"/>
      <c r="E1371" s="12"/>
      <c r="F1371" s="12"/>
      <c r="G1371" s="12"/>
      <c r="H1371" s="12"/>
      <c r="I1371" s="12"/>
      <c r="J1371" s="12"/>
      <c r="K1371" s="68"/>
    </row>
    <row r="1372" spans="1:11">
      <c r="A1372" s="13"/>
      <c r="B1372" s="12"/>
      <c r="C1372" s="12"/>
      <c r="D1372" s="13"/>
      <c r="E1372" s="12"/>
      <c r="F1372" s="12"/>
      <c r="G1372" s="12"/>
      <c r="H1372" s="12"/>
      <c r="I1372" s="12"/>
      <c r="J1372" s="12"/>
      <c r="K1372" s="68"/>
    </row>
    <row r="1373" spans="1:11">
      <c r="A1373" s="13"/>
      <c r="B1373" s="12"/>
      <c r="C1373" s="12"/>
      <c r="D1373" s="13"/>
      <c r="E1373" s="12"/>
      <c r="F1373" s="12"/>
      <c r="G1373" s="12"/>
      <c r="H1373" s="12"/>
      <c r="I1373" s="12"/>
      <c r="J1373" s="12"/>
      <c r="K1373" s="68"/>
    </row>
    <row r="1374" spans="1:11">
      <c r="A1374" s="13"/>
      <c r="B1374" s="12"/>
      <c r="C1374" s="12"/>
      <c r="D1374" s="13"/>
      <c r="E1374" s="12"/>
      <c r="F1374" s="12"/>
      <c r="G1374" s="12"/>
      <c r="H1374" s="12"/>
      <c r="I1374" s="12"/>
      <c r="J1374" s="12"/>
      <c r="K1374" s="68"/>
    </row>
    <row r="1375" spans="1:11">
      <c r="A1375" s="13"/>
      <c r="B1375" s="12"/>
      <c r="C1375" s="12"/>
      <c r="D1375" s="13"/>
      <c r="E1375" s="12"/>
      <c r="F1375" s="12"/>
      <c r="G1375" s="12"/>
      <c r="H1375" s="12"/>
      <c r="I1375" s="12"/>
      <c r="J1375" s="12"/>
      <c r="K1375" s="68"/>
    </row>
    <row r="1376" spans="1:11">
      <c r="A1376" s="13"/>
      <c r="B1376" s="12"/>
      <c r="C1376" s="12"/>
      <c r="D1376" s="13"/>
      <c r="E1376" s="12"/>
      <c r="F1376" s="12"/>
      <c r="G1376" s="12"/>
      <c r="H1376" s="12"/>
      <c r="I1376" s="12"/>
      <c r="J1376" s="12"/>
      <c r="K1376" s="68"/>
    </row>
    <row r="1377" spans="1:11">
      <c r="A1377" s="13"/>
      <c r="B1377" s="12"/>
      <c r="C1377" s="12"/>
      <c r="D1377" s="13"/>
      <c r="E1377" s="12"/>
      <c r="F1377" s="12"/>
      <c r="G1377" s="12"/>
      <c r="H1377" s="12"/>
      <c r="I1377" s="12"/>
      <c r="J1377" s="12"/>
      <c r="K1377" s="68"/>
    </row>
    <row r="1378" spans="1:11">
      <c r="A1378" s="13"/>
      <c r="B1378" s="12"/>
      <c r="C1378" s="12"/>
      <c r="D1378" s="13"/>
      <c r="E1378" s="12"/>
      <c r="F1378" s="12"/>
      <c r="G1378" s="12"/>
      <c r="H1378" s="12"/>
      <c r="I1378" s="12"/>
      <c r="J1378" s="12"/>
      <c r="K1378" s="68"/>
    </row>
    <row r="1379" spans="1:11">
      <c r="A1379" s="13"/>
      <c r="B1379" s="12"/>
      <c r="C1379" s="12"/>
      <c r="D1379" s="13"/>
      <c r="E1379" s="12"/>
      <c r="F1379" s="12"/>
      <c r="G1379" s="12"/>
      <c r="H1379" s="12"/>
      <c r="I1379" s="12"/>
      <c r="J1379" s="12"/>
      <c r="K1379" s="68"/>
    </row>
    <row r="1380" spans="1:11">
      <c r="A1380" s="13"/>
      <c r="B1380" s="12"/>
      <c r="C1380" s="12"/>
      <c r="D1380" s="13"/>
      <c r="E1380" s="12"/>
      <c r="F1380" s="12"/>
      <c r="G1380" s="12"/>
      <c r="H1380" s="12"/>
      <c r="I1380" s="12"/>
      <c r="J1380" s="12"/>
      <c r="K1380" s="68"/>
    </row>
    <row r="1381" spans="1:11">
      <c r="A1381" s="13"/>
      <c r="B1381" s="12"/>
      <c r="C1381" s="12"/>
      <c r="D1381" s="13"/>
      <c r="E1381" s="12"/>
      <c r="F1381" s="12"/>
      <c r="G1381" s="12"/>
      <c r="H1381" s="12"/>
      <c r="I1381" s="12"/>
      <c r="J1381" s="12"/>
      <c r="K1381" s="68"/>
    </row>
    <row r="1382" spans="1:11">
      <c r="A1382" s="13"/>
      <c r="B1382" s="12"/>
      <c r="C1382" s="12"/>
      <c r="D1382" s="13"/>
      <c r="E1382" s="12"/>
      <c r="F1382" s="12"/>
      <c r="G1382" s="12"/>
      <c r="H1382" s="12"/>
      <c r="I1382" s="12"/>
      <c r="J1382" s="12"/>
      <c r="K1382" s="68"/>
    </row>
    <row r="1383" spans="1:11">
      <c r="A1383" s="13"/>
      <c r="B1383" s="12"/>
      <c r="C1383" s="12"/>
      <c r="D1383" s="13"/>
      <c r="E1383" s="12"/>
      <c r="F1383" s="12"/>
      <c r="G1383" s="12"/>
      <c r="H1383" s="12"/>
      <c r="I1383" s="12"/>
      <c r="J1383" s="12"/>
      <c r="K1383" s="68"/>
    </row>
    <row r="1384" spans="1:11">
      <c r="A1384" s="13"/>
      <c r="B1384" s="12"/>
      <c r="C1384" s="12"/>
      <c r="D1384" s="13"/>
      <c r="E1384" s="12"/>
      <c r="F1384" s="12"/>
      <c r="G1384" s="12"/>
      <c r="H1384" s="12"/>
      <c r="I1384" s="12"/>
      <c r="J1384" s="12"/>
      <c r="K1384" s="68"/>
    </row>
    <row r="1385" spans="1:11">
      <c r="A1385" s="13"/>
      <c r="B1385" s="12"/>
      <c r="C1385" s="12"/>
      <c r="D1385" s="13"/>
      <c r="E1385" s="12"/>
      <c r="F1385" s="12"/>
      <c r="G1385" s="12"/>
      <c r="H1385" s="12"/>
      <c r="I1385" s="12"/>
      <c r="J1385" s="12"/>
      <c r="K1385" s="68"/>
    </row>
    <row r="1386" spans="1:11">
      <c r="A1386" s="13"/>
      <c r="B1386" s="12"/>
      <c r="C1386" s="12"/>
      <c r="D1386" s="13"/>
      <c r="E1386" s="12"/>
      <c r="F1386" s="12"/>
      <c r="G1386" s="12"/>
      <c r="H1386" s="12"/>
      <c r="I1386" s="12"/>
      <c r="J1386" s="12"/>
      <c r="K1386" s="68"/>
    </row>
    <row r="1387" spans="1:11">
      <c r="A1387" s="13"/>
      <c r="B1387" s="12"/>
      <c r="C1387" s="12"/>
      <c r="D1387" s="13"/>
      <c r="E1387" s="12"/>
      <c r="F1387" s="12"/>
      <c r="G1387" s="12"/>
      <c r="H1387" s="12"/>
      <c r="I1387" s="12"/>
      <c r="J1387" s="12"/>
      <c r="K1387" s="68"/>
    </row>
    <row r="1388" spans="1:11">
      <c r="A1388" s="13"/>
      <c r="B1388" s="12"/>
      <c r="C1388" s="12"/>
      <c r="D1388" s="13"/>
      <c r="E1388" s="12"/>
      <c r="F1388" s="12"/>
      <c r="G1388" s="12"/>
      <c r="H1388" s="12"/>
      <c r="I1388" s="12"/>
      <c r="J1388" s="12"/>
      <c r="K1388" s="68"/>
    </row>
    <row r="1389" spans="1:11">
      <c r="A1389" s="13"/>
      <c r="B1389" s="12"/>
      <c r="C1389" s="12"/>
      <c r="D1389" s="13"/>
      <c r="E1389" s="12"/>
      <c r="F1389" s="12"/>
      <c r="G1389" s="12"/>
      <c r="H1389" s="12"/>
      <c r="I1389" s="12"/>
      <c r="J1389" s="12"/>
      <c r="K1389" s="68"/>
    </row>
    <row r="1390" spans="1:11">
      <c r="A1390" s="13"/>
      <c r="B1390" s="12"/>
      <c r="C1390" s="12"/>
      <c r="D1390" s="13"/>
      <c r="E1390" s="12"/>
      <c r="F1390" s="12"/>
      <c r="G1390" s="12"/>
      <c r="H1390" s="12"/>
      <c r="I1390" s="12"/>
      <c r="J1390" s="12"/>
      <c r="K1390" s="68"/>
    </row>
    <row r="1391" spans="1:11">
      <c r="A1391" s="13"/>
      <c r="B1391" s="12"/>
      <c r="C1391" s="12"/>
      <c r="D1391" s="13"/>
      <c r="E1391" s="12"/>
      <c r="F1391" s="12"/>
      <c r="G1391" s="12"/>
      <c r="H1391" s="12"/>
      <c r="I1391" s="12"/>
      <c r="J1391" s="12"/>
      <c r="K1391" s="68"/>
    </row>
    <row r="1392" spans="1:11">
      <c r="A1392" s="13"/>
      <c r="B1392" s="12"/>
      <c r="C1392" s="12"/>
      <c r="D1392" s="13"/>
      <c r="E1392" s="12"/>
      <c r="F1392" s="12"/>
      <c r="G1392" s="12"/>
      <c r="H1392" s="12"/>
      <c r="I1392" s="12"/>
      <c r="J1392" s="12"/>
      <c r="K1392" s="68"/>
    </row>
    <row r="1393" spans="1:11">
      <c r="A1393" s="13"/>
      <c r="B1393" s="12"/>
      <c r="C1393" s="12"/>
      <c r="D1393" s="13"/>
      <c r="E1393" s="12"/>
      <c r="F1393" s="12"/>
      <c r="G1393" s="12"/>
      <c r="H1393" s="12"/>
      <c r="I1393" s="12"/>
      <c r="J1393" s="12"/>
      <c r="K1393" s="68"/>
    </row>
    <row r="1394" spans="1:11">
      <c r="A1394" s="13"/>
      <c r="B1394" s="12"/>
      <c r="C1394" s="12"/>
      <c r="D1394" s="13"/>
      <c r="E1394" s="12"/>
      <c r="F1394" s="12"/>
      <c r="G1394" s="12"/>
      <c r="H1394" s="12"/>
      <c r="I1394" s="12"/>
      <c r="J1394" s="12"/>
      <c r="K1394" s="68"/>
    </row>
    <row r="1395" spans="1:11">
      <c r="A1395" s="13"/>
      <c r="B1395" s="12"/>
      <c r="C1395" s="12"/>
      <c r="D1395" s="13"/>
      <c r="E1395" s="12"/>
      <c r="F1395" s="12"/>
      <c r="G1395" s="12"/>
      <c r="H1395" s="12"/>
      <c r="I1395" s="12"/>
      <c r="J1395" s="12"/>
      <c r="K1395" s="68"/>
    </row>
    <row r="1396" spans="1:11">
      <c r="A1396" s="13"/>
      <c r="B1396" s="12"/>
      <c r="C1396" s="12"/>
      <c r="D1396" s="13"/>
      <c r="E1396" s="12"/>
      <c r="F1396" s="12"/>
      <c r="G1396" s="12"/>
      <c r="H1396" s="12"/>
      <c r="I1396" s="12"/>
      <c r="J1396" s="12"/>
      <c r="K1396" s="68"/>
    </row>
    <row r="1397" spans="1:11">
      <c r="A1397" s="13"/>
      <c r="B1397" s="12"/>
      <c r="C1397" s="12"/>
      <c r="D1397" s="13"/>
      <c r="E1397" s="12"/>
      <c r="F1397" s="12"/>
      <c r="G1397" s="12"/>
      <c r="H1397" s="12"/>
      <c r="I1397" s="12"/>
      <c r="J1397" s="12"/>
      <c r="K1397" s="68"/>
    </row>
    <row r="1398" spans="1:11">
      <c r="A1398" s="13"/>
      <c r="B1398" s="12"/>
      <c r="C1398" s="12"/>
      <c r="D1398" s="13"/>
      <c r="E1398" s="12"/>
      <c r="F1398" s="12"/>
      <c r="G1398" s="12"/>
      <c r="H1398" s="12"/>
      <c r="I1398" s="12"/>
      <c r="J1398" s="12"/>
      <c r="K1398" s="68"/>
    </row>
    <row r="1399" spans="1:11">
      <c r="A1399" s="13"/>
      <c r="B1399" s="12"/>
      <c r="C1399" s="12"/>
      <c r="D1399" s="13"/>
      <c r="E1399" s="12"/>
      <c r="F1399" s="12"/>
      <c r="G1399" s="12"/>
      <c r="H1399" s="12"/>
      <c r="I1399" s="12"/>
      <c r="J1399" s="12"/>
      <c r="K1399" s="68"/>
    </row>
    <row r="1400" spans="1:11">
      <c r="A1400" s="13"/>
      <c r="B1400" s="12"/>
      <c r="C1400" s="12"/>
      <c r="D1400" s="13"/>
      <c r="E1400" s="12"/>
      <c r="F1400" s="12"/>
      <c r="G1400" s="12"/>
      <c r="H1400" s="12"/>
      <c r="I1400" s="12"/>
      <c r="J1400" s="12"/>
      <c r="K1400" s="68"/>
    </row>
    <row r="1401" spans="1:11">
      <c r="A1401" s="13"/>
      <c r="B1401" s="12"/>
      <c r="C1401" s="12"/>
      <c r="D1401" s="13"/>
      <c r="E1401" s="12"/>
      <c r="F1401" s="12"/>
      <c r="G1401" s="12"/>
      <c r="H1401" s="12"/>
      <c r="I1401" s="12"/>
      <c r="J1401" s="12"/>
      <c r="K1401" s="68"/>
    </row>
    <row r="1402" spans="1:11">
      <c r="A1402" s="13"/>
      <c r="B1402" s="12"/>
      <c r="C1402" s="12"/>
      <c r="D1402" s="13"/>
      <c r="E1402" s="12"/>
      <c r="F1402" s="12"/>
      <c r="G1402" s="12"/>
      <c r="H1402" s="12"/>
      <c r="I1402" s="12"/>
      <c r="J1402" s="12"/>
      <c r="K1402" s="68"/>
    </row>
    <row r="1403" spans="1:11">
      <c r="A1403" s="13"/>
      <c r="B1403" s="12"/>
      <c r="C1403" s="12"/>
      <c r="D1403" s="13"/>
      <c r="E1403" s="12"/>
      <c r="F1403" s="12"/>
      <c r="G1403" s="12"/>
      <c r="H1403" s="12"/>
      <c r="I1403" s="12"/>
      <c r="J1403" s="12"/>
      <c r="K1403" s="68"/>
    </row>
    <row r="1404" spans="1:11">
      <c r="A1404" s="13"/>
      <c r="B1404" s="12"/>
      <c r="C1404" s="12"/>
      <c r="D1404" s="13"/>
      <c r="E1404" s="12"/>
      <c r="F1404" s="12"/>
      <c r="G1404" s="12"/>
      <c r="H1404" s="12"/>
      <c r="I1404" s="12"/>
      <c r="J1404" s="12"/>
      <c r="K1404" s="68"/>
    </row>
    <row r="1405" spans="1:11">
      <c r="A1405" s="13"/>
      <c r="B1405" s="12"/>
      <c r="C1405" s="12"/>
      <c r="D1405" s="13"/>
      <c r="E1405" s="12"/>
      <c r="F1405" s="12"/>
      <c r="G1405" s="12"/>
      <c r="H1405" s="12"/>
      <c r="I1405" s="12"/>
      <c r="J1405" s="12"/>
      <c r="K1405" s="68"/>
    </row>
    <row r="1406" spans="1:11">
      <c r="A1406" s="13"/>
      <c r="B1406" s="12"/>
      <c r="C1406" s="12"/>
      <c r="D1406" s="13"/>
      <c r="E1406" s="12"/>
      <c r="F1406" s="12"/>
      <c r="G1406" s="12"/>
      <c r="H1406" s="12"/>
      <c r="I1406" s="12"/>
      <c r="J1406" s="12"/>
      <c r="K1406" s="68"/>
    </row>
    <row r="1407" spans="1:11">
      <c r="A1407" s="13"/>
      <c r="B1407" s="12"/>
      <c r="C1407" s="12"/>
      <c r="D1407" s="13"/>
      <c r="E1407" s="12"/>
      <c r="F1407" s="12"/>
      <c r="G1407" s="12"/>
      <c r="H1407" s="12"/>
      <c r="I1407" s="12"/>
      <c r="J1407" s="12"/>
      <c r="K1407" s="68"/>
    </row>
    <row r="1408" spans="1:11">
      <c r="A1408" s="13"/>
      <c r="B1408" s="12"/>
      <c r="C1408" s="12"/>
      <c r="D1408" s="13"/>
      <c r="E1408" s="12"/>
      <c r="F1408" s="12"/>
      <c r="G1408" s="12"/>
      <c r="H1408" s="12"/>
      <c r="I1408" s="12"/>
      <c r="J1408" s="12"/>
      <c r="K1408" s="68"/>
    </row>
    <row r="1409" spans="1:11">
      <c r="A1409" s="13"/>
      <c r="B1409" s="12"/>
      <c r="C1409" s="12"/>
      <c r="D1409" s="13"/>
      <c r="E1409" s="12"/>
      <c r="F1409" s="12"/>
      <c r="G1409" s="12"/>
      <c r="H1409" s="12"/>
      <c r="I1409" s="12"/>
      <c r="J1409" s="12"/>
      <c r="K1409" s="68"/>
    </row>
    <row r="1410" spans="1:11">
      <c r="A1410" s="13"/>
      <c r="B1410" s="12"/>
      <c r="C1410" s="12"/>
      <c r="D1410" s="13"/>
      <c r="E1410" s="12"/>
      <c r="F1410" s="12"/>
      <c r="G1410" s="12"/>
      <c r="H1410" s="12"/>
      <c r="I1410" s="12"/>
      <c r="J1410" s="12"/>
      <c r="K1410" s="68"/>
    </row>
    <row r="1411" spans="1:11">
      <c r="A1411" s="13"/>
      <c r="B1411" s="12"/>
      <c r="C1411" s="12"/>
      <c r="D1411" s="13"/>
      <c r="E1411" s="12"/>
      <c r="F1411" s="12"/>
      <c r="G1411" s="12"/>
      <c r="H1411" s="12"/>
      <c r="I1411" s="12"/>
      <c r="J1411" s="12"/>
      <c r="K1411" s="68"/>
    </row>
    <row r="1412" spans="1:11">
      <c r="A1412" s="13"/>
      <c r="B1412" s="12"/>
      <c r="C1412" s="12"/>
      <c r="D1412" s="13"/>
      <c r="E1412" s="12"/>
      <c r="F1412" s="12"/>
      <c r="G1412" s="12"/>
      <c r="H1412" s="12"/>
      <c r="I1412" s="12"/>
      <c r="J1412" s="12"/>
      <c r="K1412" s="68"/>
    </row>
    <row r="1413" spans="1:11">
      <c r="A1413" s="13"/>
      <c r="B1413" s="12"/>
      <c r="C1413" s="12"/>
      <c r="D1413" s="13"/>
      <c r="E1413" s="12"/>
      <c r="F1413" s="12"/>
      <c r="G1413" s="12"/>
      <c r="H1413" s="12"/>
      <c r="I1413" s="12"/>
      <c r="J1413" s="12"/>
      <c r="K1413" s="68"/>
    </row>
    <row r="1414" spans="1:11">
      <c r="A1414" s="13"/>
      <c r="B1414" s="12"/>
      <c r="C1414" s="12"/>
      <c r="D1414" s="13"/>
      <c r="E1414" s="12"/>
      <c r="F1414" s="12"/>
      <c r="G1414" s="12"/>
      <c r="H1414" s="12"/>
      <c r="I1414" s="12"/>
      <c r="J1414" s="12"/>
      <c r="K1414" s="68"/>
    </row>
    <row r="1415" spans="1:11">
      <c r="A1415" s="13"/>
      <c r="B1415" s="12"/>
      <c r="C1415" s="12"/>
      <c r="D1415" s="13"/>
      <c r="E1415" s="12"/>
      <c r="F1415" s="12"/>
      <c r="G1415" s="12"/>
      <c r="H1415" s="12"/>
      <c r="I1415" s="12"/>
      <c r="J1415" s="12"/>
      <c r="K1415" s="68"/>
    </row>
    <row r="1416" spans="1:11">
      <c r="A1416" s="13"/>
      <c r="B1416" s="12"/>
      <c r="C1416" s="12"/>
      <c r="D1416" s="13"/>
      <c r="E1416" s="12"/>
      <c r="F1416" s="12"/>
      <c r="G1416" s="12"/>
      <c r="H1416" s="12"/>
      <c r="I1416" s="12"/>
      <c r="J1416" s="12"/>
      <c r="K1416" s="68"/>
    </row>
    <row r="1417" spans="1:11">
      <c r="A1417" s="13"/>
      <c r="B1417" s="12"/>
      <c r="C1417" s="12"/>
      <c r="D1417" s="13"/>
      <c r="E1417" s="12"/>
      <c r="F1417" s="12"/>
      <c r="G1417" s="12"/>
      <c r="H1417" s="12"/>
      <c r="I1417" s="12"/>
      <c r="J1417" s="12"/>
      <c r="K1417" s="68"/>
    </row>
    <row r="1418" spans="1:11">
      <c r="A1418" s="13"/>
      <c r="B1418" s="12"/>
      <c r="C1418" s="12"/>
      <c r="D1418" s="13"/>
      <c r="E1418" s="12"/>
      <c r="F1418" s="12"/>
      <c r="G1418" s="12"/>
      <c r="H1418" s="12"/>
      <c r="I1418" s="12"/>
      <c r="J1418" s="12"/>
      <c r="K1418" s="68"/>
    </row>
    <row r="1419" spans="1:11">
      <c r="A1419" s="13"/>
      <c r="B1419" s="12"/>
      <c r="C1419" s="12"/>
      <c r="D1419" s="13"/>
      <c r="E1419" s="12"/>
      <c r="F1419" s="12"/>
      <c r="G1419" s="12"/>
      <c r="H1419" s="12"/>
      <c r="I1419" s="12"/>
      <c r="J1419" s="12"/>
      <c r="K1419" s="68"/>
    </row>
    <row r="1420" spans="1:11">
      <c r="A1420" s="13"/>
      <c r="B1420" s="12"/>
      <c r="C1420" s="12"/>
      <c r="D1420" s="13"/>
      <c r="E1420" s="12"/>
      <c r="F1420" s="12"/>
      <c r="G1420" s="12"/>
      <c r="H1420" s="12"/>
      <c r="I1420" s="12"/>
      <c r="J1420" s="12"/>
      <c r="K1420" s="68"/>
    </row>
    <row r="1421" spans="1:11">
      <c r="A1421" s="13"/>
      <c r="B1421" s="12"/>
      <c r="C1421" s="12"/>
      <c r="D1421" s="13"/>
      <c r="E1421" s="12"/>
      <c r="F1421" s="12"/>
      <c r="G1421" s="12"/>
      <c r="H1421" s="12"/>
      <c r="I1421" s="12"/>
      <c r="J1421" s="12"/>
      <c r="K1421" s="68"/>
    </row>
    <row r="1422" spans="1:11">
      <c r="A1422" s="13"/>
      <c r="B1422" s="12"/>
      <c r="C1422" s="12"/>
      <c r="D1422" s="13"/>
      <c r="E1422" s="12"/>
      <c r="F1422" s="12"/>
      <c r="G1422" s="12"/>
      <c r="H1422" s="12"/>
      <c r="I1422" s="12"/>
      <c r="J1422" s="12"/>
      <c r="K1422" s="68"/>
    </row>
    <row r="1423" spans="1:11">
      <c r="A1423" s="13"/>
      <c r="B1423" s="12"/>
      <c r="C1423" s="12"/>
      <c r="D1423" s="13"/>
      <c r="E1423" s="12"/>
      <c r="F1423" s="12"/>
      <c r="G1423" s="12"/>
      <c r="H1423" s="12"/>
      <c r="I1423" s="12"/>
      <c r="J1423" s="12"/>
      <c r="K1423" s="68"/>
    </row>
    <row r="1424" spans="1:11">
      <c r="A1424" s="13"/>
      <c r="B1424" s="12"/>
      <c r="C1424" s="12"/>
      <c r="D1424" s="13"/>
      <c r="E1424" s="12"/>
      <c r="F1424" s="12"/>
      <c r="G1424" s="12"/>
      <c r="H1424" s="12"/>
      <c r="I1424" s="12"/>
      <c r="J1424" s="12"/>
      <c r="K1424" s="68"/>
    </row>
    <row r="1425" spans="1:11">
      <c r="A1425" s="13"/>
      <c r="B1425" s="12"/>
      <c r="C1425" s="12"/>
      <c r="D1425" s="13"/>
      <c r="E1425" s="12"/>
      <c r="F1425" s="12"/>
      <c r="G1425" s="12"/>
      <c r="H1425" s="12"/>
      <c r="I1425" s="12"/>
      <c r="J1425" s="12"/>
      <c r="K1425" s="68"/>
    </row>
    <row r="1426" spans="1:11">
      <c r="A1426" s="13"/>
      <c r="B1426" s="12"/>
      <c r="C1426" s="12"/>
      <c r="D1426" s="13"/>
      <c r="E1426" s="12"/>
      <c r="F1426" s="12"/>
      <c r="G1426" s="12"/>
      <c r="H1426" s="12"/>
      <c r="I1426" s="12"/>
      <c r="J1426" s="12"/>
      <c r="K1426" s="68"/>
    </row>
    <row r="1427" spans="1:11">
      <c r="A1427" s="13"/>
      <c r="B1427" s="12"/>
      <c r="C1427" s="12"/>
      <c r="D1427" s="13"/>
      <c r="E1427" s="12"/>
      <c r="F1427" s="12"/>
      <c r="G1427" s="12"/>
      <c r="H1427" s="12"/>
      <c r="I1427" s="12"/>
      <c r="J1427" s="12"/>
      <c r="K1427" s="68"/>
    </row>
    <row r="1428" spans="1:11">
      <c r="A1428" s="13"/>
      <c r="B1428" s="12"/>
      <c r="C1428" s="12"/>
      <c r="D1428" s="13"/>
      <c r="E1428" s="12"/>
      <c r="F1428" s="12"/>
      <c r="G1428" s="12"/>
      <c r="H1428" s="12"/>
      <c r="I1428" s="12"/>
      <c r="J1428" s="12"/>
      <c r="K1428" s="68"/>
    </row>
    <row r="1429" spans="1:11">
      <c r="A1429" s="13"/>
      <c r="B1429" s="12"/>
      <c r="C1429" s="12"/>
      <c r="D1429" s="13"/>
      <c r="E1429" s="12"/>
      <c r="F1429" s="12"/>
      <c r="G1429" s="12"/>
      <c r="H1429" s="12"/>
      <c r="I1429" s="12"/>
      <c r="J1429" s="12"/>
      <c r="K1429" s="68"/>
    </row>
    <row r="1430" spans="1:11">
      <c r="A1430" s="13"/>
      <c r="B1430" s="12"/>
      <c r="C1430" s="12"/>
      <c r="D1430" s="13"/>
      <c r="E1430" s="12"/>
      <c r="F1430" s="12"/>
      <c r="G1430" s="12"/>
      <c r="H1430" s="12"/>
      <c r="I1430" s="12"/>
      <c r="J1430" s="12"/>
      <c r="K1430" s="68"/>
    </row>
    <row r="1431" spans="1:11">
      <c r="A1431" s="13"/>
      <c r="B1431" s="12"/>
      <c r="C1431" s="12"/>
      <c r="D1431" s="13"/>
      <c r="E1431" s="12"/>
      <c r="F1431" s="12"/>
      <c r="G1431" s="12"/>
      <c r="H1431" s="12"/>
      <c r="I1431" s="12"/>
      <c r="J1431" s="12"/>
      <c r="K1431" s="68"/>
    </row>
    <row r="1432" spans="1:11">
      <c r="A1432" s="13"/>
      <c r="B1432" s="12"/>
      <c r="C1432" s="12"/>
      <c r="D1432" s="13"/>
      <c r="E1432" s="12"/>
      <c r="F1432" s="12"/>
      <c r="G1432" s="12"/>
      <c r="H1432" s="12"/>
      <c r="I1432" s="12"/>
      <c r="J1432" s="12"/>
      <c r="K1432" s="68"/>
    </row>
    <row r="1433" spans="1:11">
      <c r="A1433" s="13"/>
      <c r="B1433" s="12"/>
      <c r="C1433" s="12"/>
      <c r="D1433" s="13"/>
      <c r="E1433" s="12"/>
      <c r="F1433" s="12"/>
      <c r="G1433" s="12"/>
      <c r="H1433" s="12"/>
      <c r="I1433" s="12"/>
      <c r="J1433" s="12"/>
      <c r="K1433" s="68"/>
    </row>
    <row r="1434" spans="1:11">
      <c r="A1434" s="13"/>
      <c r="B1434" s="12"/>
      <c r="C1434" s="12"/>
      <c r="D1434" s="13"/>
      <c r="E1434" s="12"/>
      <c r="F1434" s="12"/>
      <c r="G1434" s="12"/>
      <c r="H1434" s="12"/>
      <c r="I1434" s="12"/>
      <c r="J1434" s="12"/>
      <c r="K1434" s="68"/>
    </row>
    <row r="1435" spans="1:11">
      <c r="A1435" s="13"/>
      <c r="B1435" s="12"/>
      <c r="C1435" s="12"/>
      <c r="D1435" s="13"/>
      <c r="E1435" s="12"/>
      <c r="F1435" s="12"/>
      <c r="G1435" s="12"/>
      <c r="H1435" s="12"/>
      <c r="I1435" s="12"/>
      <c r="J1435" s="12"/>
      <c r="K1435" s="68"/>
    </row>
    <row r="1436" spans="1:11">
      <c r="A1436" s="13"/>
      <c r="B1436" s="12"/>
      <c r="C1436" s="12"/>
      <c r="D1436" s="13"/>
      <c r="E1436" s="12"/>
      <c r="F1436" s="12"/>
      <c r="G1436" s="12"/>
      <c r="H1436" s="12"/>
      <c r="I1436" s="12"/>
      <c r="J1436" s="12"/>
      <c r="K1436" s="68"/>
    </row>
    <row r="1437" spans="1:11">
      <c r="A1437" s="13"/>
      <c r="B1437" s="12"/>
      <c r="C1437" s="12"/>
      <c r="D1437" s="13"/>
      <c r="E1437" s="12"/>
      <c r="F1437" s="12"/>
      <c r="G1437" s="12"/>
      <c r="H1437" s="12"/>
      <c r="I1437" s="12"/>
      <c r="J1437" s="12"/>
      <c r="K1437" s="68"/>
    </row>
    <row r="1438" spans="1:11">
      <c r="A1438" s="13"/>
      <c r="B1438" s="12"/>
      <c r="C1438" s="12"/>
      <c r="D1438" s="13"/>
      <c r="E1438" s="12"/>
      <c r="F1438" s="12"/>
      <c r="G1438" s="12"/>
      <c r="H1438" s="12"/>
      <c r="I1438" s="12"/>
      <c r="J1438" s="12"/>
      <c r="K1438" s="68"/>
    </row>
    <row r="1439" spans="1:11">
      <c r="A1439" s="13"/>
      <c r="B1439" s="12"/>
      <c r="C1439" s="12"/>
      <c r="D1439" s="13"/>
      <c r="E1439" s="12"/>
      <c r="F1439" s="12"/>
      <c r="G1439" s="12"/>
      <c r="H1439" s="12"/>
      <c r="I1439" s="12"/>
      <c r="J1439" s="12"/>
      <c r="K1439" s="68"/>
    </row>
    <row r="1440" spans="1:11">
      <c r="A1440" s="13"/>
      <c r="B1440" s="12"/>
      <c r="C1440" s="12"/>
      <c r="D1440" s="13"/>
      <c r="E1440" s="12"/>
      <c r="F1440" s="12"/>
      <c r="G1440" s="12"/>
      <c r="H1440" s="12"/>
      <c r="I1440" s="12"/>
      <c r="J1440" s="12"/>
      <c r="K1440" s="68"/>
    </row>
    <row r="1441" spans="1:11">
      <c r="A1441" s="13"/>
      <c r="B1441" s="12"/>
      <c r="C1441" s="12"/>
      <c r="D1441" s="13"/>
      <c r="E1441" s="12"/>
      <c r="F1441" s="12"/>
      <c r="G1441" s="12"/>
      <c r="H1441" s="12"/>
      <c r="I1441" s="12"/>
      <c r="J1441" s="12"/>
      <c r="K1441" s="68"/>
    </row>
    <row r="1442" spans="1:11">
      <c r="A1442" s="13"/>
      <c r="B1442" s="12"/>
      <c r="C1442" s="12"/>
      <c r="D1442" s="13"/>
      <c r="E1442" s="12"/>
      <c r="F1442" s="12"/>
      <c r="G1442" s="12"/>
      <c r="H1442" s="12"/>
      <c r="I1442" s="12"/>
      <c r="J1442" s="12"/>
      <c r="K1442" s="68"/>
    </row>
    <row r="1443" spans="1:11">
      <c r="A1443" s="13"/>
      <c r="B1443" s="12"/>
      <c r="C1443" s="12"/>
      <c r="D1443" s="13"/>
      <c r="E1443" s="12"/>
      <c r="F1443" s="12"/>
      <c r="G1443" s="12"/>
      <c r="H1443" s="12"/>
      <c r="I1443" s="12"/>
      <c r="J1443" s="12"/>
      <c r="K1443" s="68"/>
    </row>
    <row r="1444" spans="1:11">
      <c r="A1444" s="13"/>
      <c r="B1444" s="12"/>
      <c r="C1444" s="12"/>
      <c r="D1444" s="13"/>
      <c r="E1444" s="12"/>
      <c r="F1444" s="12"/>
      <c r="G1444" s="12"/>
      <c r="H1444" s="12"/>
      <c r="I1444" s="12"/>
      <c r="J1444" s="12"/>
      <c r="K1444" s="68"/>
    </row>
    <row r="1445" spans="1:11">
      <c r="A1445" s="13"/>
      <c r="B1445" s="12"/>
      <c r="C1445" s="12"/>
      <c r="D1445" s="13"/>
      <c r="E1445" s="12"/>
      <c r="F1445" s="12"/>
      <c r="G1445" s="12"/>
      <c r="H1445" s="12"/>
      <c r="I1445" s="12"/>
      <c r="J1445" s="12"/>
      <c r="K1445" s="68"/>
    </row>
    <row r="1446" spans="1:11">
      <c r="A1446" s="13"/>
      <c r="B1446" s="12"/>
      <c r="C1446" s="12"/>
      <c r="D1446" s="13"/>
      <c r="E1446" s="12"/>
      <c r="F1446" s="12"/>
      <c r="G1446" s="12"/>
      <c r="H1446" s="12"/>
      <c r="I1446" s="12"/>
      <c r="J1446" s="12"/>
      <c r="K1446" s="68"/>
    </row>
    <row r="1447" spans="1:11">
      <c r="A1447" s="13"/>
      <c r="B1447" s="12"/>
      <c r="C1447" s="12"/>
      <c r="D1447" s="13"/>
      <c r="E1447" s="12"/>
      <c r="F1447" s="12"/>
      <c r="G1447" s="12"/>
      <c r="H1447" s="12"/>
      <c r="I1447" s="12"/>
      <c r="J1447" s="12"/>
      <c r="K1447" s="68"/>
    </row>
    <row r="1448" spans="1:11">
      <c r="A1448" s="13"/>
      <c r="B1448" s="12"/>
      <c r="C1448" s="12"/>
      <c r="D1448" s="13"/>
      <c r="E1448" s="12"/>
      <c r="F1448" s="12"/>
      <c r="G1448" s="12"/>
      <c r="H1448" s="12"/>
      <c r="I1448" s="12"/>
      <c r="J1448" s="12"/>
      <c r="K1448" s="68"/>
    </row>
    <row r="1449" spans="1:11">
      <c r="A1449" s="13"/>
      <c r="B1449" s="12"/>
      <c r="C1449" s="12"/>
      <c r="D1449" s="13"/>
      <c r="E1449" s="12"/>
      <c r="F1449" s="12"/>
      <c r="G1449" s="12"/>
      <c r="H1449" s="12"/>
      <c r="I1449" s="12"/>
      <c r="J1449" s="12"/>
      <c r="K1449" s="68"/>
    </row>
    <row r="1450" spans="1:11">
      <c r="A1450" s="13"/>
      <c r="B1450" s="12"/>
      <c r="C1450" s="12"/>
      <c r="D1450" s="13"/>
      <c r="E1450" s="12"/>
      <c r="F1450" s="12"/>
      <c r="G1450" s="12"/>
      <c r="H1450" s="12"/>
      <c r="I1450" s="12"/>
      <c r="J1450" s="12"/>
      <c r="K1450" s="68"/>
    </row>
    <row r="1451" spans="1:11">
      <c r="A1451" s="13"/>
      <c r="B1451" s="12"/>
      <c r="C1451" s="12"/>
      <c r="D1451" s="13"/>
      <c r="E1451" s="12"/>
      <c r="F1451" s="12"/>
      <c r="G1451" s="12"/>
      <c r="H1451" s="12"/>
      <c r="I1451" s="12"/>
      <c r="J1451" s="12"/>
      <c r="K1451" s="68"/>
    </row>
    <row r="1452" spans="1:11">
      <c r="A1452" s="13"/>
      <c r="B1452" s="12"/>
      <c r="C1452" s="12"/>
      <c r="D1452" s="13"/>
      <c r="E1452" s="12"/>
      <c r="F1452" s="12"/>
      <c r="G1452" s="12"/>
      <c r="H1452" s="12"/>
      <c r="I1452" s="12"/>
      <c r="J1452" s="12"/>
      <c r="K1452" s="68"/>
    </row>
    <row r="1453" spans="1:11">
      <c r="A1453" s="13"/>
      <c r="B1453" s="12"/>
      <c r="C1453" s="12"/>
      <c r="D1453" s="13"/>
      <c r="E1453" s="12"/>
      <c r="F1453" s="12"/>
      <c r="G1453" s="12"/>
      <c r="H1453" s="12"/>
      <c r="I1453" s="12"/>
      <c r="J1453" s="12"/>
      <c r="K1453" s="68"/>
    </row>
    <row r="1454" spans="1:11">
      <c r="A1454" s="13"/>
      <c r="B1454" s="12"/>
      <c r="C1454" s="12"/>
      <c r="D1454" s="13"/>
      <c r="E1454" s="12"/>
      <c r="F1454" s="12"/>
      <c r="G1454" s="12"/>
      <c r="H1454" s="12"/>
      <c r="I1454" s="12"/>
      <c r="J1454" s="12"/>
      <c r="K1454" s="68"/>
    </row>
    <row r="1455" spans="1:11">
      <c r="A1455" s="13"/>
      <c r="B1455" s="12"/>
      <c r="C1455" s="12"/>
      <c r="D1455" s="13"/>
      <c r="E1455" s="12"/>
      <c r="F1455" s="12"/>
      <c r="G1455" s="12"/>
      <c r="H1455" s="12"/>
      <c r="I1455" s="12"/>
      <c r="J1455" s="12"/>
      <c r="K1455" s="68"/>
    </row>
    <row r="1456" spans="1:11">
      <c r="A1456" s="13"/>
      <c r="B1456" s="12"/>
      <c r="C1456" s="12"/>
      <c r="D1456" s="13"/>
      <c r="E1456" s="12"/>
      <c r="F1456" s="12"/>
      <c r="G1456" s="12"/>
      <c r="H1456" s="12"/>
      <c r="I1456" s="12"/>
      <c r="J1456" s="12"/>
      <c r="K1456" s="68"/>
    </row>
    <row r="1457" spans="1:11">
      <c r="A1457" s="13"/>
      <c r="B1457" s="12"/>
      <c r="C1457" s="12"/>
      <c r="D1457" s="13"/>
      <c r="E1457" s="12"/>
      <c r="F1457" s="12"/>
      <c r="G1457" s="12"/>
      <c r="H1457" s="12"/>
      <c r="I1457" s="12"/>
      <c r="J1457" s="12"/>
      <c r="K1457" s="68"/>
    </row>
    <row r="1458" spans="1:11">
      <c r="A1458" s="13"/>
      <c r="B1458" s="12"/>
      <c r="C1458" s="12"/>
      <c r="D1458" s="13"/>
      <c r="E1458" s="12"/>
      <c r="F1458" s="12"/>
      <c r="G1458" s="12"/>
      <c r="H1458" s="12"/>
      <c r="I1458" s="12"/>
      <c r="J1458" s="12"/>
      <c r="K1458" s="68"/>
    </row>
    <row r="1459" spans="1:11">
      <c r="A1459" s="13"/>
      <c r="B1459" s="12"/>
      <c r="C1459" s="12"/>
      <c r="D1459" s="13"/>
      <c r="E1459" s="12"/>
      <c r="F1459" s="12"/>
      <c r="G1459" s="12"/>
      <c r="H1459" s="12"/>
      <c r="I1459" s="12"/>
      <c r="J1459" s="12"/>
      <c r="K1459" s="68"/>
    </row>
    <row r="1460" spans="1:11">
      <c r="A1460" s="13"/>
      <c r="B1460" s="12"/>
      <c r="C1460" s="12"/>
      <c r="D1460" s="13"/>
      <c r="E1460" s="12"/>
      <c r="F1460" s="12"/>
      <c r="G1460" s="12"/>
      <c r="H1460" s="12"/>
      <c r="I1460" s="12"/>
      <c r="J1460" s="12"/>
      <c r="K1460" s="68"/>
    </row>
    <row r="1461" spans="1:11">
      <c r="A1461" s="13"/>
      <c r="B1461" s="12"/>
      <c r="C1461" s="12"/>
      <c r="D1461" s="13"/>
      <c r="E1461" s="12"/>
      <c r="F1461" s="12"/>
      <c r="G1461" s="12"/>
      <c r="H1461" s="12"/>
      <c r="I1461" s="12"/>
      <c r="J1461" s="12"/>
      <c r="K1461" s="68"/>
    </row>
    <row r="1462" spans="1:11">
      <c r="A1462" s="13"/>
      <c r="B1462" s="12"/>
      <c r="C1462" s="12"/>
      <c r="D1462" s="13"/>
      <c r="E1462" s="12"/>
      <c r="F1462" s="12"/>
      <c r="G1462" s="12"/>
      <c r="H1462" s="12"/>
      <c r="I1462" s="12"/>
      <c r="J1462" s="12"/>
      <c r="K1462" s="68"/>
    </row>
    <row r="1463" spans="1:11">
      <c r="A1463" s="13"/>
      <c r="B1463" s="12"/>
      <c r="C1463" s="12"/>
      <c r="D1463" s="13"/>
      <c r="E1463" s="12"/>
      <c r="F1463" s="12"/>
      <c r="G1463" s="12"/>
      <c r="H1463" s="12"/>
      <c r="I1463" s="12"/>
      <c r="J1463" s="12"/>
      <c r="K1463" s="68"/>
    </row>
    <row r="1464" spans="1:11">
      <c r="A1464" s="13"/>
      <c r="B1464" s="12"/>
      <c r="C1464" s="12"/>
      <c r="D1464" s="13"/>
      <c r="E1464" s="12"/>
      <c r="F1464" s="12"/>
      <c r="G1464" s="12"/>
      <c r="H1464" s="12"/>
      <c r="I1464" s="12"/>
      <c r="J1464" s="12"/>
      <c r="K1464" s="68"/>
    </row>
    <row r="1465" spans="1:11">
      <c r="A1465" s="13"/>
      <c r="B1465" s="12"/>
      <c r="C1465" s="12"/>
      <c r="D1465" s="13"/>
      <c r="E1465" s="12"/>
      <c r="F1465" s="12"/>
      <c r="G1465" s="12"/>
      <c r="H1465" s="12"/>
      <c r="I1465" s="12"/>
      <c r="J1465" s="12"/>
      <c r="K1465" s="68"/>
    </row>
    <row r="1466" spans="1:11">
      <c r="A1466" s="13"/>
      <c r="B1466" s="12"/>
      <c r="C1466" s="12"/>
      <c r="D1466" s="13"/>
      <c r="E1466" s="12"/>
      <c r="F1466" s="12"/>
      <c r="G1466" s="12"/>
      <c r="H1466" s="12"/>
      <c r="I1466" s="12"/>
      <c r="J1466" s="12"/>
      <c r="K1466" s="68"/>
    </row>
    <row r="1467" spans="1:11">
      <c r="A1467" s="13"/>
      <c r="B1467" s="12"/>
      <c r="C1467" s="12"/>
      <c r="D1467" s="13"/>
      <c r="E1467" s="12"/>
      <c r="F1467" s="12"/>
      <c r="G1467" s="12"/>
      <c r="H1467" s="12"/>
      <c r="I1467" s="12"/>
      <c r="J1467" s="12"/>
      <c r="K1467" s="68"/>
    </row>
    <row r="1468" spans="1:11">
      <c r="A1468" s="13"/>
      <c r="B1468" s="12"/>
      <c r="C1468" s="12"/>
      <c r="D1468" s="13"/>
      <c r="E1468" s="12"/>
      <c r="F1468" s="12"/>
      <c r="G1468" s="12"/>
      <c r="H1468" s="12"/>
      <c r="I1468" s="12"/>
      <c r="J1468" s="12"/>
      <c r="K1468" s="68"/>
    </row>
    <row r="1469" spans="1:11">
      <c r="A1469" s="13"/>
      <c r="B1469" s="12"/>
      <c r="C1469" s="12"/>
      <c r="D1469" s="13"/>
      <c r="E1469" s="12"/>
      <c r="F1469" s="12"/>
      <c r="G1469" s="12"/>
      <c r="H1469" s="12"/>
      <c r="I1469" s="12"/>
      <c r="J1469" s="12"/>
      <c r="K1469" s="68"/>
    </row>
    <row r="1470" spans="1:11">
      <c r="A1470" s="13"/>
      <c r="B1470" s="12"/>
      <c r="C1470" s="12"/>
      <c r="D1470" s="13"/>
      <c r="E1470" s="12"/>
      <c r="F1470" s="12"/>
      <c r="G1470" s="12"/>
      <c r="H1470" s="12"/>
      <c r="I1470" s="12"/>
      <c r="J1470" s="12"/>
      <c r="K1470" s="68"/>
    </row>
    <row r="1471" spans="1:11">
      <c r="A1471" s="13"/>
      <c r="B1471" s="12"/>
      <c r="C1471" s="12"/>
      <c r="D1471" s="13"/>
      <c r="E1471" s="12"/>
      <c r="F1471" s="12"/>
      <c r="G1471" s="12"/>
      <c r="H1471" s="12"/>
      <c r="I1471" s="12"/>
      <c r="J1471" s="12"/>
      <c r="K1471" s="68"/>
    </row>
    <row r="1472" spans="1:11">
      <c r="A1472" s="13"/>
      <c r="B1472" s="12"/>
      <c r="C1472" s="12"/>
      <c r="D1472" s="13"/>
      <c r="E1472" s="12"/>
      <c r="F1472" s="12"/>
      <c r="G1472" s="12"/>
      <c r="H1472" s="12"/>
      <c r="I1472" s="12"/>
      <c r="J1472" s="12"/>
      <c r="K1472" s="68"/>
    </row>
    <row r="1473" spans="1:11">
      <c r="A1473" s="13"/>
      <c r="B1473" s="12"/>
      <c r="C1473" s="12"/>
      <c r="D1473" s="13"/>
      <c r="E1473" s="12"/>
      <c r="F1473" s="12"/>
      <c r="G1473" s="12"/>
      <c r="H1473" s="12"/>
      <c r="I1473" s="12"/>
      <c r="J1473" s="12"/>
      <c r="K1473" s="68"/>
    </row>
    <row r="1474" spans="1:11">
      <c r="A1474" s="13"/>
      <c r="B1474" s="12"/>
      <c r="C1474" s="12"/>
      <c r="D1474" s="13"/>
      <c r="E1474" s="12"/>
      <c r="F1474" s="12"/>
      <c r="G1474" s="12"/>
      <c r="H1474" s="12"/>
      <c r="I1474" s="12"/>
      <c r="J1474" s="12"/>
      <c r="K1474" s="68"/>
    </row>
    <row r="1475" spans="1:11">
      <c r="A1475" s="13"/>
      <c r="B1475" s="12"/>
      <c r="C1475" s="12"/>
      <c r="D1475" s="13"/>
      <c r="E1475" s="12"/>
      <c r="F1475" s="12"/>
      <c r="G1475" s="12"/>
      <c r="H1475" s="12"/>
      <c r="I1475" s="12"/>
      <c r="J1475" s="12"/>
      <c r="K1475" s="68"/>
    </row>
    <row r="1476" spans="1:11">
      <c r="A1476" s="13"/>
      <c r="B1476" s="12"/>
      <c r="C1476" s="12"/>
      <c r="D1476" s="13"/>
      <c r="E1476" s="12"/>
      <c r="F1476" s="12"/>
      <c r="G1476" s="12"/>
      <c r="H1476" s="12"/>
      <c r="I1476" s="12"/>
      <c r="J1476" s="12"/>
      <c r="K1476" s="68"/>
    </row>
    <row r="1477" spans="1:11">
      <c r="A1477" s="13"/>
      <c r="B1477" s="12"/>
      <c r="C1477" s="12"/>
      <c r="D1477" s="13"/>
      <c r="E1477" s="12"/>
      <c r="F1477" s="12"/>
      <c r="G1477" s="12"/>
      <c r="H1477" s="12"/>
      <c r="I1477" s="12"/>
      <c r="J1477" s="12"/>
      <c r="K1477" s="68"/>
    </row>
    <row r="1478" spans="1:11">
      <c r="A1478" s="13"/>
      <c r="B1478" s="12"/>
      <c r="C1478" s="12"/>
      <c r="D1478" s="13"/>
      <c r="E1478" s="12"/>
      <c r="F1478" s="12"/>
      <c r="G1478" s="12"/>
      <c r="H1478" s="12"/>
      <c r="I1478" s="12"/>
      <c r="J1478" s="12"/>
      <c r="K1478" s="68"/>
    </row>
    <row r="1479" spans="1:11">
      <c r="A1479" s="13"/>
      <c r="B1479" s="12"/>
      <c r="C1479" s="12"/>
      <c r="D1479" s="13"/>
      <c r="E1479" s="12"/>
      <c r="F1479" s="12"/>
      <c r="G1479" s="12"/>
      <c r="H1479" s="12"/>
      <c r="I1479" s="12"/>
      <c r="J1479" s="12"/>
      <c r="K1479" s="68"/>
    </row>
    <row r="1480" spans="1:11">
      <c r="A1480" s="13"/>
      <c r="B1480" s="12"/>
      <c r="C1480" s="12"/>
      <c r="D1480" s="13"/>
      <c r="E1480" s="12"/>
      <c r="F1480" s="12"/>
      <c r="G1480" s="12"/>
      <c r="H1480" s="12"/>
      <c r="I1480" s="12"/>
      <c r="J1480" s="12"/>
      <c r="K1480" s="68"/>
    </row>
    <row r="1481" spans="1:11">
      <c r="A1481" s="13"/>
      <c r="B1481" s="12"/>
      <c r="C1481" s="12"/>
      <c r="D1481" s="13"/>
      <c r="E1481" s="12"/>
      <c r="F1481" s="12"/>
      <c r="G1481" s="12"/>
      <c r="H1481" s="12"/>
      <c r="I1481" s="12"/>
      <c r="J1481" s="12"/>
      <c r="K1481" s="68"/>
    </row>
    <row r="1482" spans="1:11">
      <c r="A1482" s="13"/>
      <c r="B1482" s="12"/>
      <c r="C1482" s="12"/>
      <c r="D1482" s="13"/>
      <c r="E1482" s="12"/>
      <c r="F1482" s="12"/>
      <c r="G1482" s="12"/>
      <c r="H1482" s="12"/>
      <c r="I1482" s="12"/>
      <c r="J1482" s="12"/>
      <c r="K1482" s="68"/>
    </row>
    <row r="1483" spans="1:11">
      <c r="A1483" s="13"/>
      <c r="B1483" s="12"/>
      <c r="C1483" s="12"/>
      <c r="D1483" s="13"/>
      <c r="E1483" s="12"/>
      <c r="F1483" s="12"/>
      <c r="G1483" s="12"/>
      <c r="H1483" s="12"/>
      <c r="I1483" s="12"/>
      <c r="J1483" s="12"/>
      <c r="K1483" s="68"/>
    </row>
    <row r="1484" spans="1:11">
      <c r="A1484" s="13"/>
      <c r="B1484" s="12"/>
      <c r="C1484" s="12"/>
      <c r="D1484" s="13"/>
      <c r="E1484" s="12"/>
      <c r="F1484" s="12"/>
      <c r="G1484" s="12"/>
      <c r="H1484" s="12"/>
      <c r="I1484" s="12"/>
      <c r="J1484" s="12"/>
      <c r="K1484" s="68"/>
    </row>
    <row r="1485" spans="1:11">
      <c r="A1485" s="13"/>
      <c r="B1485" s="12"/>
      <c r="C1485" s="12"/>
      <c r="D1485" s="13"/>
      <c r="E1485" s="12"/>
      <c r="F1485" s="12"/>
      <c r="G1485" s="12"/>
      <c r="H1485" s="12"/>
      <c r="I1485" s="12"/>
      <c r="J1485" s="12"/>
      <c r="K1485" s="68"/>
    </row>
    <row r="1486" spans="1:11">
      <c r="A1486" s="13"/>
      <c r="B1486" s="12"/>
      <c r="C1486" s="12"/>
      <c r="D1486" s="13"/>
      <c r="E1486" s="12"/>
      <c r="F1486" s="12"/>
      <c r="G1486" s="12"/>
      <c r="H1486" s="12"/>
      <c r="I1486" s="12"/>
      <c r="J1486" s="12"/>
      <c r="K1486" s="68"/>
    </row>
    <row r="1487" spans="1:11">
      <c r="A1487" s="13"/>
      <c r="B1487" s="12"/>
      <c r="C1487" s="12"/>
      <c r="D1487" s="13"/>
      <c r="E1487" s="12"/>
      <c r="F1487" s="12"/>
      <c r="G1487" s="12"/>
      <c r="H1487" s="12"/>
      <c r="I1487" s="12"/>
      <c r="J1487" s="12"/>
      <c r="K1487" s="68"/>
    </row>
    <row r="1488" spans="1:11">
      <c r="A1488" s="13"/>
      <c r="B1488" s="12"/>
      <c r="C1488" s="12"/>
      <c r="D1488" s="13"/>
      <c r="E1488" s="12"/>
      <c r="F1488" s="12"/>
      <c r="G1488" s="12"/>
      <c r="H1488" s="12"/>
      <c r="I1488" s="12"/>
      <c r="J1488" s="12"/>
      <c r="K1488" s="68"/>
    </row>
    <row r="1489" spans="1:11">
      <c r="A1489" s="13"/>
      <c r="B1489" s="12"/>
      <c r="C1489" s="12"/>
      <c r="D1489" s="13"/>
      <c r="E1489" s="12"/>
      <c r="F1489" s="12"/>
      <c r="G1489" s="12"/>
      <c r="H1489" s="12"/>
      <c r="I1489" s="12"/>
      <c r="J1489" s="12"/>
      <c r="K1489" s="68"/>
    </row>
    <row r="1490" spans="1:11">
      <c r="A1490" s="13"/>
      <c r="B1490" s="12"/>
      <c r="C1490" s="12"/>
      <c r="D1490" s="13"/>
      <c r="E1490" s="12"/>
      <c r="F1490" s="12"/>
      <c r="G1490" s="12"/>
      <c r="H1490" s="12"/>
      <c r="I1490" s="12"/>
      <c r="J1490" s="12"/>
      <c r="K1490" s="68"/>
    </row>
    <row r="1491" spans="1:11">
      <c r="A1491" s="13"/>
      <c r="B1491" s="12"/>
      <c r="C1491" s="12"/>
      <c r="D1491" s="13"/>
      <c r="E1491" s="12"/>
      <c r="F1491" s="12"/>
      <c r="G1491" s="12"/>
      <c r="H1491" s="12"/>
      <c r="I1491" s="12"/>
      <c r="J1491" s="12"/>
      <c r="K1491" s="68"/>
    </row>
    <row r="1492" spans="1:11">
      <c r="A1492" s="13"/>
      <c r="B1492" s="12"/>
      <c r="C1492" s="12"/>
      <c r="D1492" s="13"/>
      <c r="E1492" s="12"/>
      <c r="F1492" s="12"/>
      <c r="G1492" s="12"/>
      <c r="H1492" s="12"/>
      <c r="I1492" s="12"/>
      <c r="J1492" s="12"/>
      <c r="K1492" s="68"/>
    </row>
    <row r="1493" spans="1:11">
      <c r="A1493" s="13"/>
      <c r="B1493" s="12"/>
      <c r="C1493" s="12"/>
      <c r="D1493" s="13"/>
      <c r="E1493" s="12"/>
      <c r="F1493" s="12"/>
      <c r="G1493" s="12"/>
      <c r="H1493" s="12"/>
      <c r="I1493" s="12"/>
      <c r="J1493" s="12"/>
      <c r="K1493" s="68"/>
    </row>
    <row r="1494" spans="1:11">
      <c r="A1494" s="13"/>
      <c r="B1494" s="12"/>
      <c r="C1494" s="12"/>
      <c r="D1494" s="13"/>
      <c r="E1494" s="12"/>
      <c r="F1494" s="12"/>
      <c r="G1494" s="12"/>
      <c r="H1494" s="12"/>
      <c r="I1494" s="12"/>
      <c r="J1494" s="12"/>
      <c r="K1494" s="68"/>
    </row>
    <row r="1495" spans="1:11">
      <c r="A1495" s="13"/>
      <c r="B1495" s="12"/>
      <c r="C1495" s="12"/>
      <c r="D1495" s="13"/>
      <c r="E1495" s="12"/>
      <c r="F1495" s="12"/>
      <c r="G1495" s="12"/>
      <c r="H1495" s="12"/>
      <c r="I1495" s="12"/>
      <c r="J1495" s="12"/>
      <c r="K1495" s="68"/>
    </row>
    <row r="1496" spans="1:11">
      <c r="A1496" s="13"/>
      <c r="B1496" s="12"/>
      <c r="C1496" s="12"/>
      <c r="D1496" s="13"/>
      <c r="E1496" s="12"/>
      <c r="F1496" s="12"/>
      <c r="G1496" s="12"/>
      <c r="H1496" s="12"/>
      <c r="I1496" s="12"/>
      <c r="J1496" s="12"/>
      <c r="K1496" s="68"/>
    </row>
    <row r="1497" spans="1:11">
      <c r="A1497" s="13"/>
      <c r="B1497" s="12"/>
      <c r="C1497" s="12"/>
      <c r="D1497" s="13"/>
      <c r="E1497" s="12"/>
      <c r="F1497" s="12"/>
      <c r="G1497" s="12"/>
      <c r="H1497" s="12"/>
      <c r="I1497" s="12"/>
      <c r="J1497" s="12"/>
      <c r="K1497" s="68"/>
    </row>
    <row r="1498" spans="1:11">
      <c r="A1498" s="13"/>
      <c r="B1498" s="12"/>
      <c r="C1498" s="12"/>
      <c r="D1498" s="13"/>
      <c r="E1498" s="12"/>
      <c r="F1498" s="12"/>
      <c r="G1498" s="12"/>
      <c r="H1498" s="12"/>
      <c r="I1498" s="12"/>
      <c r="J1498" s="12"/>
      <c r="K1498" s="68"/>
    </row>
    <row r="1499" spans="1:11">
      <c r="A1499" s="13"/>
      <c r="B1499" s="12"/>
      <c r="C1499" s="12"/>
      <c r="D1499" s="13"/>
      <c r="E1499" s="12"/>
      <c r="F1499" s="12"/>
      <c r="G1499" s="12"/>
      <c r="H1499" s="12"/>
      <c r="I1499" s="12"/>
      <c r="J1499" s="12"/>
      <c r="K1499" s="68"/>
    </row>
    <row r="1500" spans="1:11">
      <c r="A1500" s="13"/>
      <c r="B1500" s="12"/>
      <c r="C1500" s="12"/>
      <c r="D1500" s="13"/>
      <c r="E1500" s="12"/>
      <c r="F1500" s="12"/>
      <c r="G1500" s="12"/>
      <c r="H1500" s="12"/>
      <c r="I1500" s="12"/>
      <c r="J1500" s="12"/>
      <c r="K1500" s="68"/>
    </row>
    <row r="1501" spans="1:11">
      <c r="A1501" s="13"/>
      <c r="B1501" s="12"/>
      <c r="C1501" s="12"/>
      <c r="D1501" s="13"/>
      <c r="E1501" s="12"/>
      <c r="F1501" s="12"/>
      <c r="G1501" s="12"/>
      <c r="H1501" s="12"/>
      <c r="I1501" s="12"/>
      <c r="J1501" s="12"/>
      <c r="K1501" s="68"/>
    </row>
    <row r="1502" spans="1:11">
      <c r="A1502" s="13"/>
      <c r="B1502" s="12"/>
      <c r="C1502" s="12"/>
      <c r="D1502" s="13"/>
      <c r="E1502" s="12"/>
      <c r="F1502" s="12"/>
      <c r="G1502" s="12"/>
      <c r="H1502" s="12"/>
      <c r="I1502" s="12"/>
      <c r="J1502" s="12"/>
      <c r="K1502" s="68"/>
    </row>
    <row r="1503" spans="1:11">
      <c r="A1503" s="13"/>
      <c r="B1503" s="12"/>
      <c r="C1503" s="12"/>
      <c r="D1503" s="13"/>
      <c r="E1503" s="12"/>
      <c r="F1503" s="12"/>
      <c r="G1503" s="12"/>
      <c r="H1503" s="12"/>
      <c r="I1503" s="12"/>
      <c r="J1503" s="12"/>
      <c r="K1503" s="68"/>
    </row>
    <row r="1504" spans="1:11">
      <c r="A1504" s="13"/>
      <c r="B1504" s="12"/>
      <c r="C1504" s="12"/>
      <c r="D1504" s="13"/>
      <c r="E1504" s="12"/>
      <c r="F1504" s="12"/>
      <c r="G1504" s="12"/>
      <c r="H1504" s="12"/>
      <c r="I1504" s="12"/>
      <c r="J1504" s="12"/>
      <c r="K1504" s="68"/>
    </row>
    <row r="1505" spans="1:11">
      <c r="A1505" s="13"/>
      <c r="B1505" s="12"/>
      <c r="C1505" s="12"/>
      <c r="D1505" s="13"/>
      <c r="E1505" s="12"/>
      <c r="F1505" s="12"/>
      <c r="G1505" s="12"/>
      <c r="H1505" s="12"/>
      <c r="I1505" s="12"/>
      <c r="J1505" s="12"/>
      <c r="K1505" s="68"/>
    </row>
    <row r="1506" spans="1:11">
      <c r="A1506" s="13"/>
      <c r="B1506" s="12"/>
      <c r="C1506" s="12"/>
      <c r="D1506" s="13"/>
      <c r="E1506" s="12"/>
      <c r="F1506" s="12"/>
      <c r="G1506" s="12"/>
      <c r="H1506" s="12"/>
      <c r="I1506" s="12"/>
      <c r="J1506" s="12"/>
      <c r="K1506" s="68"/>
    </row>
    <row r="1507" spans="1:11">
      <c r="A1507" s="13"/>
      <c r="B1507" s="12"/>
      <c r="C1507" s="12"/>
      <c r="D1507" s="13"/>
      <c r="E1507" s="12"/>
      <c r="F1507" s="12"/>
      <c r="G1507" s="12"/>
      <c r="H1507" s="12"/>
      <c r="I1507" s="12"/>
      <c r="J1507" s="12"/>
      <c r="K1507" s="68"/>
    </row>
    <row r="1508" spans="1:11">
      <c r="A1508" s="13"/>
      <c r="B1508" s="12"/>
      <c r="C1508" s="12"/>
      <c r="D1508" s="13"/>
      <c r="E1508" s="12"/>
      <c r="F1508" s="12"/>
      <c r="G1508" s="12"/>
      <c r="H1508" s="12"/>
      <c r="I1508" s="12"/>
      <c r="J1508" s="12"/>
      <c r="K1508" s="68"/>
    </row>
    <row r="1509" spans="1:11">
      <c r="A1509" s="13"/>
      <c r="B1509" s="12"/>
      <c r="C1509" s="12"/>
      <c r="D1509" s="13"/>
      <c r="E1509" s="12"/>
      <c r="F1509" s="12"/>
      <c r="G1509" s="12"/>
      <c r="H1509" s="12"/>
      <c r="I1509" s="12"/>
      <c r="J1509" s="12"/>
      <c r="K1509" s="68"/>
    </row>
    <row r="1510" spans="1:11">
      <c r="A1510" s="13"/>
      <c r="B1510" s="12"/>
      <c r="C1510" s="12"/>
      <c r="D1510" s="13"/>
      <c r="E1510" s="12"/>
      <c r="F1510" s="12"/>
      <c r="G1510" s="12"/>
      <c r="H1510" s="12"/>
      <c r="I1510" s="12"/>
      <c r="J1510" s="12"/>
      <c r="K1510" s="68"/>
    </row>
    <row r="1511" spans="1:11">
      <c r="A1511" s="13"/>
      <c r="B1511" s="12"/>
      <c r="C1511" s="12"/>
      <c r="D1511" s="13"/>
      <c r="E1511" s="12"/>
      <c r="F1511" s="12"/>
      <c r="G1511" s="12"/>
      <c r="H1511" s="12"/>
      <c r="I1511" s="12"/>
      <c r="J1511" s="12"/>
      <c r="K1511" s="68"/>
    </row>
    <row r="1512" spans="1:11">
      <c r="A1512" s="13"/>
      <c r="B1512" s="12"/>
      <c r="C1512" s="12"/>
      <c r="D1512" s="13"/>
      <c r="E1512" s="12"/>
      <c r="F1512" s="12"/>
      <c r="G1512" s="12"/>
      <c r="H1512" s="12"/>
      <c r="I1512" s="12"/>
      <c r="J1512" s="12"/>
      <c r="K1512" s="68"/>
    </row>
    <row r="1513" spans="1:11">
      <c r="A1513" s="13"/>
      <c r="B1513" s="12"/>
      <c r="C1513" s="12"/>
      <c r="D1513" s="13"/>
      <c r="E1513" s="12"/>
      <c r="F1513" s="12"/>
      <c r="G1513" s="12"/>
      <c r="H1513" s="12"/>
      <c r="I1513" s="12"/>
      <c r="J1513" s="12"/>
      <c r="K1513" s="68"/>
    </row>
    <row r="1514" spans="1:11">
      <c r="A1514" s="13"/>
      <c r="B1514" s="12"/>
      <c r="C1514" s="12"/>
      <c r="D1514" s="13"/>
      <c r="E1514" s="12"/>
      <c r="F1514" s="12"/>
      <c r="G1514" s="12"/>
      <c r="H1514" s="12"/>
      <c r="I1514" s="12"/>
      <c r="J1514" s="12"/>
      <c r="K1514" s="68"/>
    </row>
    <row r="1515" spans="1:11">
      <c r="A1515" s="13"/>
      <c r="B1515" s="12"/>
      <c r="C1515" s="12"/>
      <c r="D1515" s="13"/>
      <c r="E1515" s="12"/>
      <c r="F1515" s="12"/>
      <c r="G1515" s="12"/>
      <c r="H1515" s="12"/>
      <c r="I1515" s="12"/>
      <c r="J1515" s="12"/>
      <c r="K1515" s="68"/>
    </row>
    <row r="1516" spans="1:11">
      <c r="A1516" s="13"/>
      <c r="B1516" s="12"/>
      <c r="C1516" s="12"/>
      <c r="D1516" s="13"/>
      <c r="E1516" s="12"/>
      <c r="F1516" s="12"/>
      <c r="G1516" s="12"/>
      <c r="H1516" s="12"/>
      <c r="I1516" s="12"/>
      <c r="J1516" s="12"/>
      <c r="K1516" s="68"/>
    </row>
    <row r="1517" spans="1:11">
      <c r="A1517" s="13"/>
      <c r="B1517" s="12"/>
      <c r="C1517" s="12"/>
      <c r="D1517" s="13"/>
      <c r="E1517" s="12"/>
      <c r="F1517" s="12"/>
      <c r="G1517" s="12"/>
      <c r="H1517" s="12"/>
      <c r="I1517" s="12"/>
      <c r="J1517" s="12"/>
      <c r="K1517" s="68"/>
    </row>
    <row r="1518" spans="1:11">
      <c r="A1518" s="13"/>
      <c r="B1518" s="12"/>
      <c r="C1518" s="12"/>
      <c r="D1518" s="13"/>
      <c r="E1518" s="12"/>
      <c r="F1518" s="12"/>
      <c r="G1518" s="12"/>
      <c r="H1518" s="12"/>
      <c r="I1518" s="12"/>
      <c r="J1518" s="12"/>
      <c r="K1518" s="68"/>
    </row>
    <row r="1519" spans="1:11">
      <c r="A1519" s="13"/>
      <c r="B1519" s="12"/>
      <c r="C1519" s="12"/>
      <c r="D1519" s="13"/>
      <c r="E1519" s="12"/>
      <c r="F1519" s="12"/>
      <c r="G1519" s="12"/>
      <c r="H1519" s="12"/>
      <c r="I1519" s="12"/>
      <c r="J1519" s="12"/>
      <c r="K1519" s="68"/>
    </row>
    <row r="1520" spans="1:11">
      <c r="A1520" s="13"/>
      <c r="B1520" s="12"/>
      <c r="C1520" s="12"/>
      <c r="D1520" s="13"/>
      <c r="E1520" s="12"/>
      <c r="F1520" s="12"/>
      <c r="G1520" s="12"/>
      <c r="H1520" s="12"/>
      <c r="I1520" s="12"/>
      <c r="J1520" s="12"/>
      <c r="K1520" s="68"/>
    </row>
    <row r="1521" spans="1:11">
      <c r="A1521" s="13"/>
      <c r="B1521" s="12"/>
      <c r="C1521" s="12"/>
      <c r="D1521" s="13"/>
      <c r="E1521" s="12"/>
      <c r="F1521" s="12"/>
      <c r="G1521" s="12"/>
      <c r="H1521" s="12"/>
      <c r="I1521" s="12"/>
      <c r="J1521" s="12"/>
      <c r="K1521" s="68"/>
    </row>
    <row r="1522" spans="1:11">
      <c r="A1522" s="13"/>
      <c r="B1522" s="12"/>
      <c r="C1522" s="12"/>
      <c r="D1522" s="13"/>
      <c r="E1522" s="12"/>
      <c r="F1522" s="12"/>
      <c r="G1522" s="12"/>
      <c r="H1522" s="12"/>
      <c r="I1522" s="12"/>
      <c r="J1522" s="12"/>
      <c r="K1522" s="68"/>
    </row>
    <row r="1523" spans="1:11">
      <c r="A1523" s="13"/>
      <c r="B1523" s="12"/>
      <c r="C1523" s="12"/>
      <c r="D1523" s="13"/>
      <c r="E1523" s="12"/>
      <c r="F1523" s="12"/>
      <c r="G1523" s="12"/>
      <c r="H1523" s="12"/>
      <c r="I1523" s="12"/>
      <c r="J1523" s="12"/>
      <c r="K1523" s="68"/>
    </row>
    <row r="1524" spans="1:11">
      <c r="A1524" s="13"/>
      <c r="B1524" s="12"/>
      <c r="C1524" s="12"/>
      <c r="D1524" s="13"/>
      <c r="E1524" s="12"/>
      <c r="F1524" s="12"/>
      <c r="G1524" s="12"/>
      <c r="H1524" s="12"/>
      <c r="I1524" s="12"/>
      <c r="J1524" s="12"/>
      <c r="K1524" s="68"/>
    </row>
    <row r="1525" spans="1:11">
      <c r="A1525" s="13"/>
      <c r="B1525" s="12"/>
      <c r="C1525" s="12"/>
      <c r="D1525" s="13"/>
      <c r="E1525" s="12"/>
      <c r="F1525" s="12"/>
      <c r="G1525" s="12"/>
      <c r="H1525" s="12"/>
      <c r="I1525" s="12"/>
      <c r="J1525" s="12"/>
      <c r="K1525" s="68"/>
    </row>
    <row r="1526" spans="1:11">
      <c r="A1526" s="13"/>
      <c r="B1526" s="12"/>
      <c r="C1526" s="12"/>
      <c r="D1526" s="13"/>
      <c r="E1526" s="12"/>
      <c r="F1526" s="12"/>
      <c r="G1526" s="12"/>
      <c r="H1526" s="12"/>
      <c r="I1526" s="12"/>
      <c r="J1526" s="12"/>
      <c r="K1526" s="68"/>
    </row>
    <row r="1527" spans="1:11">
      <c r="A1527" s="13"/>
      <c r="B1527" s="12"/>
      <c r="C1527" s="12"/>
      <c r="D1527" s="13"/>
      <c r="E1527" s="12"/>
      <c r="F1527" s="12"/>
      <c r="G1527" s="12"/>
      <c r="H1527" s="12"/>
      <c r="I1527" s="12"/>
      <c r="J1527" s="12"/>
      <c r="K1527" s="68"/>
    </row>
    <row r="1528" spans="1:11">
      <c r="A1528" s="13"/>
      <c r="B1528" s="12"/>
      <c r="C1528" s="12"/>
      <c r="D1528" s="13"/>
      <c r="E1528" s="12"/>
      <c r="F1528" s="12"/>
      <c r="G1528" s="12"/>
      <c r="H1528" s="12"/>
      <c r="I1528" s="12"/>
      <c r="J1528" s="12"/>
      <c r="K1528" s="68"/>
    </row>
    <row r="1529" spans="1:11">
      <c r="A1529" s="13"/>
      <c r="B1529" s="12"/>
      <c r="C1529" s="12"/>
      <c r="D1529" s="13"/>
      <c r="E1529" s="12"/>
      <c r="F1529" s="12"/>
      <c r="G1529" s="12"/>
      <c r="H1529" s="12"/>
      <c r="I1529" s="12"/>
      <c r="J1529" s="12"/>
      <c r="K1529" s="68"/>
    </row>
    <row r="1530" spans="1:11">
      <c r="A1530" s="13"/>
      <c r="B1530" s="12"/>
      <c r="C1530" s="12"/>
      <c r="D1530" s="13"/>
      <c r="E1530" s="12"/>
      <c r="F1530" s="12"/>
      <c r="G1530" s="12"/>
      <c r="H1530" s="12"/>
      <c r="I1530" s="12"/>
      <c r="J1530" s="12"/>
      <c r="K1530" s="68"/>
    </row>
    <row r="1531" spans="1:11">
      <c r="A1531" s="13"/>
      <c r="B1531" s="12"/>
      <c r="C1531" s="12"/>
      <c r="D1531" s="13"/>
      <c r="E1531" s="12"/>
      <c r="F1531" s="12"/>
      <c r="G1531" s="12"/>
      <c r="H1531" s="12"/>
      <c r="I1531" s="12"/>
      <c r="J1531" s="12"/>
      <c r="K1531" s="68"/>
    </row>
    <row r="1532" spans="1:11">
      <c r="A1532" s="13"/>
      <c r="B1532" s="12"/>
      <c r="C1532" s="12"/>
      <c r="D1532" s="13"/>
      <c r="E1532" s="12"/>
      <c r="F1532" s="12"/>
      <c r="G1532" s="12"/>
      <c r="H1532" s="12"/>
      <c r="I1532" s="12"/>
      <c r="J1532" s="12"/>
      <c r="K1532" s="68"/>
    </row>
    <row r="1533" spans="1:11">
      <c r="A1533" s="13"/>
      <c r="B1533" s="12"/>
      <c r="C1533" s="12"/>
      <c r="D1533" s="13"/>
      <c r="E1533" s="12"/>
      <c r="F1533" s="12"/>
      <c r="G1533" s="12"/>
      <c r="H1533" s="12"/>
      <c r="I1533" s="12"/>
      <c r="J1533" s="12"/>
      <c r="K1533" s="68"/>
    </row>
    <row r="1534" spans="1:11">
      <c r="A1534" s="13"/>
      <c r="B1534" s="12"/>
      <c r="C1534" s="12"/>
      <c r="D1534" s="13"/>
      <c r="E1534" s="12"/>
      <c r="F1534" s="12"/>
      <c r="G1534" s="12"/>
      <c r="H1534" s="12"/>
      <c r="I1534" s="12"/>
      <c r="J1534" s="12"/>
      <c r="K1534" s="68"/>
    </row>
    <row r="1535" spans="1:11">
      <c r="A1535" s="13"/>
      <c r="B1535" s="12"/>
      <c r="C1535" s="12"/>
      <c r="D1535" s="13"/>
      <c r="E1535" s="12"/>
      <c r="F1535" s="12"/>
      <c r="G1535" s="12"/>
      <c r="H1535" s="12"/>
      <c r="I1535" s="12"/>
      <c r="J1535" s="12"/>
      <c r="K1535" s="68"/>
    </row>
    <row r="1536" spans="1:11">
      <c r="A1536" s="13"/>
      <c r="B1536" s="12"/>
      <c r="C1536" s="12"/>
      <c r="D1536" s="13"/>
      <c r="E1536" s="12"/>
      <c r="F1536" s="12"/>
      <c r="G1536" s="12"/>
      <c r="H1536" s="12"/>
      <c r="I1536" s="12"/>
      <c r="J1536" s="12"/>
      <c r="K1536" s="68"/>
    </row>
    <row r="1537" spans="1:11">
      <c r="A1537" s="13"/>
      <c r="B1537" s="12"/>
      <c r="C1537" s="12"/>
      <c r="D1537" s="13"/>
      <c r="E1537" s="12"/>
      <c r="F1537" s="12"/>
      <c r="G1537" s="12"/>
      <c r="H1537" s="12"/>
      <c r="I1537" s="12"/>
      <c r="J1537" s="12"/>
      <c r="K1537" s="68"/>
    </row>
    <row r="1538" spans="1:11">
      <c r="A1538" s="13"/>
      <c r="B1538" s="12"/>
      <c r="C1538" s="12"/>
      <c r="D1538" s="13"/>
      <c r="E1538" s="12"/>
      <c r="F1538" s="12"/>
      <c r="G1538" s="12"/>
      <c r="H1538" s="12"/>
      <c r="I1538" s="12"/>
      <c r="J1538" s="12"/>
      <c r="K1538" s="68"/>
    </row>
    <row r="1539" spans="1:11">
      <c r="A1539" s="13"/>
      <c r="B1539" s="12"/>
      <c r="C1539" s="12"/>
      <c r="D1539" s="13"/>
      <c r="E1539" s="12"/>
      <c r="F1539" s="12"/>
      <c r="G1539" s="12"/>
      <c r="H1539" s="12"/>
      <c r="I1539" s="12"/>
      <c r="J1539" s="12"/>
      <c r="K1539" s="68"/>
    </row>
    <row r="1540" spans="1:11">
      <c r="A1540" s="13"/>
      <c r="B1540" s="12"/>
      <c r="C1540" s="12"/>
      <c r="D1540" s="13"/>
      <c r="E1540" s="12"/>
      <c r="F1540" s="12"/>
      <c r="G1540" s="12"/>
      <c r="H1540" s="12"/>
      <c r="I1540" s="12"/>
      <c r="J1540" s="12"/>
      <c r="K1540" s="68"/>
    </row>
    <row r="1541" spans="1:11">
      <c r="A1541" s="13"/>
      <c r="B1541" s="12"/>
      <c r="C1541" s="12"/>
      <c r="D1541" s="13"/>
      <c r="E1541" s="12"/>
      <c r="F1541" s="12"/>
      <c r="G1541" s="12"/>
      <c r="H1541" s="12"/>
      <c r="I1541" s="12"/>
      <c r="J1541" s="12"/>
      <c r="K1541" s="68"/>
    </row>
    <row r="1542" spans="1:11">
      <c r="A1542" s="13"/>
      <c r="B1542" s="12"/>
      <c r="C1542" s="12"/>
      <c r="D1542" s="13"/>
      <c r="E1542" s="12"/>
      <c r="F1542" s="12"/>
      <c r="G1542" s="12"/>
      <c r="H1542" s="12"/>
      <c r="I1542" s="12"/>
      <c r="J1542" s="12"/>
      <c r="K1542" s="68"/>
    </row>
    <row r="1543" spans="1:11">
      <c r="A1543" s="13"/>
      <c r="B1543" s="12"/>
      <c r="C1543" s="12"/>
      <c r="D1543" s="13"/>
      <c r="E1543" s="12"/>
      <c r="F1543" s="12"/>
      <c r="G1543" s="12"/>
      <c r="H1543" s="12"/>
      <c r="I1543" s="12"/>
      <c r="J1543" s="12"/>
      <c r="K1543" s="68"/>
    </row>
    <row r="1544" spans="1:11">
      <c r="A1544" s="13"/>
      <c r="B1544" s="12"/>
      <c r="C1544" s="12"/>
      <c r="D1544" s="13"/>
      <c r="E1544" s="12"/>
      <c r="F1544" s="12"/>
      <c r="G1544" s="12"/>
      <c r="H1544" s="12"/>
      <c r="I1544" s="12"/>
      <c r="J1544" s="12"/>
      <c r="K1544" s="68"/>
    </row>
    <row r="1545" spans="1:11">
      <c r="A1545" s="13"/>
      <c r="B1545" s="12"/>
      <c r="C1545" s="12"/>
      <c r="D1545" s="13"/>
      <c r="E1545" s="12"/>
      <c r="F1545" s="12"/>
      <c r="G1545" s="12"/>
      <c r="H1545" s="12"/>
      <c r="I1545" s="12"/>
      <c r="J1545" s="12"/>
      <c r="K1545" s="68"/>
    </row>
    <row r="1546" spans="1:11">
      <c r="A1546" s="13"/>
      <c r="B1546" s="12"/>
      <c r="C1546" s="12"/>
      <c r="D1546" s="13"/>
      <c r="E1546" s="12"/>
      <c r="F1546" s="12"/>
      <c r="G1546" s="12"/>
      <c r="H1546" s="12"/>
      <c r="I1546" s="12"/>
      <c r="J1546" s="12"/>
      <c r="K1546" s="68"/>
    </row>
    <row r="1547" spans="1:11">
      <c r="A1547" s="13"/>
      <c r="B1547" s="12"/>
      <c r="C1547" s="12"/>
      <c r="D1547" s="13"/>
      <c r="E1547" s="12"/>
      <c r="F1547" s="12"/>
      <c r="G1547" s="12"/>
      <c r="H1547" s="12"/>
      <c r="I1547" s="12"/>
      <c r="J1547" s="12"/>
      <c r="K1547" s="68"/>
    </row>
    <row r="1548" spans="1:11">
      <c r="A1548" s="13"/>
      <c r="B1548" s="12"/>
      <c r="C1548" s="12"/>
      <c r="D1548" s="13"/>
      <c r="E1548" s="12"/>
      <c r="F1548" s="12"/>
      <c r="G1548" s="12"/>
      <c r="H1548" s="12"/>
      <c r="I1548" s="12"/>
      <c r="J1548" s="12"/>
      <c r="K1548" s="68"/>
    </row>
    <row r="1549" spans="1:11">
      <c r="A1549" s="13"/>
      <c r="B1549" s="12"/>
      <c r="C1549" s="12"/>
      <c r="D1549" s="13"/>
      <c r="E1549" s="12"/>
      <c r="F1549" s="12"/>
      <c r="G1549" s="12"/>
      <c r="H1549" s="12"/>
      <c r="I1549" s="12"/>
      <c r="J1549" s="12"/>
      <c r="K1549" s="68"/>
    </row>
    <row r="1550" spans="1:11">
      <c r="A1550" s="13"/>
      <c r="B1550" s="12"/>
      <c r="C1550" s="12"/>
      <c r="D1550" s="13"/>
      <c r="E1550" s="12"/>
      <c r="F1550" s="12"/>
      <c r="G1550" s="12"/>
      <c r="H1550" s="12"/>
      <c r="I1550" s="12"/>
      <c r="J1550" s="12"/>
      <c r="K1550" s="68"/>
    </row>
    <row r="1551" spans="1:11">
      <c r="A1551" s="13"/>
      <c r="B1551" s="12"/>
      <c r="C1551" s="12"/>
      <c r="D1551" s="13"/>
      <c r="E1551" s="12"/>
      <c r="F1551" s="12"/>
      <c r="G1551" s="12"/>
      <c r="H1551" s="12"/>
      <c r="I1551" s="12"/>
      <c r="J1551" s="12"/>
      <c r="K1551" s="68"/>
    </row>
    <row r="1552" spans="1:11">
      <c r="A1552" s="13"/>
      <c r="B1552" s="12"/>
      <c r="C1552" s="12"/>
      <c r="D1552" s="13"/>
      <c r="E1552" s="12"/>
      <c r="F1552" s="12"/>
      <c r="G1552" s="12"/>
      <c r="H1552" s="12"/>
      <c r="I1552" s="12"/>
      <c r="J1552" s="12"/>
      <c r="K1552" s="68"/>
    </row>
    <row r="1553" spans="1:11">
      <c r="A1553" s="13"/>
      <c r="B1553" s="12"/>
      <c r="C1553" s="12"/>
      <c r="D1553" s="13"/>
      <c r="E1553" s="12"/>
      <c r="F1553" s="12"/>
      <c r="G1553" s="12"/>
      <c r="H1553" s="12"/>
      <c r="I1553" s="12"/>
      <c r="J1553" s="12"/>
      <c r="K1553" s="68"/>
    </row>
    <row r="1554" spans="1:11">
      <c r="A1554" s="13"/>
      <c r="B1554" s="12"/>
      <c r="C1554" s="12"/>
      <c r="D1554" s="13"/>
      <c r="E1554" s="12"/>
      <c r="F1554" s="12"/>
      <c r="G1554" s="12"/>
      <c r="H1554" s="12"/>
      <c r="I1554" s="12"/>
      <c r="J1554" s="12"/>
      <c r="K1554" s="68"/>
    </row>
    <row r="1555" spans="1:11">
      <c r="A1555" s="13"/>
      <c r="B1555" s="12"/>
      <c r="C1555" s="12"/>
      <c r="D1555" s="13"/>
      <c r="E1555" s="12"/>
      <c r="F1555" s="12"/>
      <c r="G1555" s="12"/>
      <c r="H1555" s="12"/>
      <c r="I1555" s="12"/>
      <c r="J1555" s="12"/>
      <c r="K1555" s="68"/>
    </row>
    <row r="1556" spans="1:11">
      <c r="A1556" s="13"/>
      <c r="B1556" s="12"/>
      <c r="C1556" s="12"/>
      <c r="D1556" s="13"/>
      <c r="E1556" s="12"/>
      <c r="F1556" s="12"/>
      <c r="G1556" s="12"/>
      <c r="H1556" s="12"/>
      <c r="I1556" s="12"/>
      <c r="J1556" s="12"/>
      <c r="K1556" s="68"/>
    </row>
    <row r="1557" spans="1:11">
      <c r="A1557" s="13"/>
      <c r="B1557" s="12"/>
      <c r="C1557" s="12"/>
      <c r="D1557" s="13"/>
      <c r="E1557" s="12"/>
      <c r="F1557" s="12"/>
      <c r="G1557" s="12"/>
      <c r="H1557" s="12"/>
      <c r="I1557" s="12"/>
      <c r="J1557" s="12"/>
      <c r="K1557" s="68"/>
    </row>
    <row r="1558" spans="1:11">
      <c r="A1558" s="13"/>
      <c r="B1558" s="12"/>
      <c r="C1558" s="12"/>
      <c r="D1558" s="13"/>
      <c r="E1558" s="12"/>
      <c r="F1558" s="12"/>
      <c r="G1558" s="12"/>
      <c r="H1558" s="12"/>
      <c r="I1558" s="12"/>
      <c r="J1558" s="12"/>
      <c r="K1558" s="68"/>
    </row>
    <row r="1559" spans="1:11">
      <c r="A1559" s="13"/>
      <c r="B1559" s="12"/>
      <c r="C1559" s="12"/>
      <c r="D1559" s="13"/>
      <c r="E1559" s="12"/>
      <c r="F1559" s="12"/>
      <c r="G1559" s="12"/>
      <c r="H1559" s="12"/>
      <c r="I1559" s="12"/>
      <c r="J1559" s="12"/>
      <c r="K1559" s="68"/>
    </row>
    <row r="1560" spans="1:11">
      <c r="A1560" s="13"/>
      <c r="B1560" s="12"/>
      <c r="C1560" s="12"/>
      <c r="D1560" s="13"/>
      <c r="E1560" s="12"/>
      <c r="F1560" s="12"/>
      <c r="G1560" s="12"/>
      <c r="H1560" s="12"/>
      <c r="I1560" s="12"/>
      <c r="J1560" s="12"/>
      <c r="K1560" s="68"/>
    </row>
    <row r="1561" spans="1:11">
      <c r="A1561" s="13"/>
      <c r="B1561" s="12"/>
      <c r="C1561" s="12"/>
      <c r="D1561" s="13"/>
      <c r="E1561" s="12"/>
      <c r="F1561" s="12"/>
      <c r="G1561" s="12"/>
      <c r="H1561" s="12"/>
      <c r="I1561" s="12"/>
      <c r="J1561" s="12"/>
      <c r="K1561" s="68"/>
    </row>
    <row r="1562" spans="1:11">
      <c r="A1562" s="13"/>
      <c r="B1562" s="12"/>
      <c r="C1562" s="12"/>
      <c r="D1562" s="13"/>
      <c r="E1562" s="12"/>
      <c r="F1562" s="12"/>
      <c r="G1562" s="12"/>
      <c r="H1562" s="12"/>
      <c r="I1562" s="12"/>
      <c r="J1562" s="12"/>
      <c r="K1562" s="68"/>
    </row>
    <row r="1563" spans="1:11">
      <c r="A1563" s="13"/>
      <c r="B1563" s="12"/>
      <c r="C1563" s="12"/>
      <c r="D1563" s="13"/>
      <c r="E1563" s="12"/>
      <c r="F1563" s="12"/>
      <c r="G1563" s="12"/>
      <c r="H1563" s="12"/>
      <c r="I1563" s="12"/>
      <c r="J1563" s="12"/>
      <c r="K1563" s="68"/>
    </row>
    <row r="1564" spans="1:11">
      <c r="A1564" s="13"/>
      <c r="B1564" s="12"/>
      <c r="C1564" s="12"/>
      <c r="D1564" s="13"/>
      <c r="E1564" s="12"/>
      <c r="F1564" s="12"/>
      <c r="G1564" s="12"/>
      <c r="H1564" s="12"/>
      <c r="I1564" s="12"/>
      <c r="J1564" s="12"/>
      <c r="K1564" s="68"/>
    </row>
    <row r="1565" spans="1:11">
      <c r="A1565" s="13"/>
      <c r="B1565" s="12"/>
      <c r="C1565" s="12"/>
      <c r="D1565" s="13"/>
      <c r="E1565" s="12"/>
      <c r="F1565" s="12"/>
      <c r="G1565" s="12"/>
      <c r="H1565" s="12"/>
      <c r="I1565" s="12"/>
      <c r="J1565" s="12"/>
      <c r="K1565" s="68"/>
    </row>
    <row r="1566" spans="1:11">
      <c r="A1566" s="13"/>
      <c r="B1566" s="12"/>
      <c r="C1566" s="12"/>
      <c r="D1566" s="13"/>
      <c r="E1566" s="12"/>
      <c r="F1566" s="12"/>
      <c r="G1566" s="12"/>
      <c r="H1566" s="12"/>
      <c r="I1566" s="12"/>
      <c r="J1566" s="12"/>
      <c r="K1566" s="68"/>
    </row>
    <row r="1567" spans="1:11">
      <c r="A1567" s="13"/>
      <c r="B1567" s="12"/>
      <c r="C1567" s="12"/>
      <c r="D1567" s="13"/>
      <c r="E1567" s="12"/>
      <c r="F1567" s="12"/>
      <c r="G1567" s="12"/>
      <c r="H1567" s="12"/>
      <c r="I1567" s="12"/>
      <c r="J1567" s="12"/>
      <c r="K1567" s="68"/>
    </row>
    <row r="1568" spans="1:11">
      <c r="A1568" s="13"/>
      <c r="B1568" s="12"/>
      <c r="C1568" s="12"/>
      <c r="D1568" s="13"/>
      <c r="E1568" s="12"/>
      <c r="F1568" s="12"/>
      <c r="G1568" s="12"/>
      <c r="H1568" s="12"/>
      <c r="I1568" s="12"/>
      <c r="J1568" s="12"/>
      <c r="K1568" s="68"/>
    </row>
    <row r="1569" spans="1:11">
      <c r="A1569" s="13"/>
      <c r="B1569" s="12"/>
      <c r="C1569" s="12"/>
      <c r="D1569" s="13"/>
      <c r="E1569" s="12"/>
      <c r="F1569" s="12"/>
      <c r="G1569" s="12"/>
      <c r="H1569" s="12"/>
      <c r="I1569" s="12"/>
      <c r="J1569" s="12"/>
      <c r="K1569" s="68"/>
    </row>
    <row r="1570" spans="1:11">
      <c r="A1570" s="13"/>
      <c r="B1570" s="12"/>
      <c r="C1570" s="12"/>
      <c r="D1570" s="13"/>
      <c r="E1570" s="12"/>
      <c r="F1570" s="12"/>
      <c r="G1570" s="12"/>
      <c r="H1570" s="12"/>
      <c r="I1570" s="12"/>
      <c r="J1570" s="12"/>
      <c r="K1570" s="68"/>
    </row>
    <row r="1571" spans="1:11">
      <c r="A1571" s="13"/>
      <c r="B1571" s="12"/>
      <c r="C1571" s="12"/>
      <c r="D1571" s="13"/>
      <c r="E1571" s="12"/>
      <c r="F1571" s="12"/>
      <c r="G1571" s="12"/>
      <c r="H1571" s="12"/>
      <c r="I1571" s="12"/>
      <c r="J1571" s="12"/>
      <c r="K1571" s="68"/>
    </row>
    <row r="1572" spans="1:11">
      <c r="A1572" s="13"/>
      <c r="B1572" s="12"/>
      <c r="C1572" s="12"/>
      <c r="D1572" s="13"/>
      <c r="E1572" s="12"/>
      <c r="F1572" s="12"/>
      <c r="G1572" s="12"/>
      <c r="H1572" s="12"/>
      <c r="I1572" s="12"/>
      <c r="J1572" s="12"/>
      <c r="K1572" s="68"/>
    </row>
    <row r="1573" spans="1:11">
      <c r="A1573" s="13"/>
      <c r="B1573" s="12"/>
      <c r="C1573" s="12"/>
      <c r="D1573" s="13"/>
      <c r="E1573" s="12"/>
      <c r="F1573" s="12"/>
      <c r="G1573" s="12"/>
      <c r="H1573" s="12"/>
      <c r="I1573" s="12"/>
      <c r="J1573" s="12"/>
      <c r="K1573" s="68"/>
    </row>
    <row r="1574" spans="1:11">
      <c r="A1574" s="13"/>
      <c r="B1574" s="12"/>
      <c r="C1574" s="12"/>
      <c r="D1574" s="13"/>
      <c r="E1574" s="12"/>
      <c r="F1574" s="12"/>
      <c r="G1574" s="12"/>
      <c r="H1574" s="12"/>
      <c r="I1574" s="12"/>
      <c r="J1574" s="12"/>
      <c r="K1574" s="68"/>
    </row>
    <row r="1575" spans="1:11">
      <c r="A1575" s="13"/>
      <c r="B1575" s="12"/>
      <c r="C1575" s="12"/>
      <c r="D1575" s="13"/>
      <c r="E1575" s="12"/>
      <c r="F1575" s="12"/>
      <c r="G1575" s="12"/>
      <c r="H1575" s="12"/>
      <c r="I1575" s="12"/>
      <c r="J1575" s="12"/>
      <c r="K1575" s="68"/>
    </row>
    <row r="1576" spans="1:11">
      <c r="A1576" s="13"/>
      <c r="B1576" s="12"/>
      <c r="C1576" s="12"/>
      <c r="D1576" s="13"/>
      <c r="E1576" s="12"/>
      <c r="F1576" s="12"/>
      <c r="G1576" s="12"/>
      <c r="H1576" s="12"/>
      <c r="I1576" s="12"/>
      <c r="J1576" s="12"/>
      <c r="K1576" s="68"/>
    </row>
    <row r="1577" spans="1:11">
      <c r="A1577" s="13"/>
      <c r="B1577" s="12"/>
      <c r="C1577" s="12"/>
      <c r="D1577" s="13"/>
      <c r="E1577" s="12"/>
      <c r="F1577" s="12"/>
      <c r="G1577" s="12"/>
      <c r="H1577" s="12"/>
      <c r="I1577" s="12"/>
      <c r="J1577" s="12"/>
      <c r="K1577" s="68"/>
    </row>
    <row r="1578" spans="1:11">
      <c r="A1578" s="13"/>
      <c r="B1578" s="12"/>
      <c r="C1578" s="12"/>
      <c r="D1578" s="13"/>
      <c r="E1578" s="12"/>
      <c r="F1578" s="12"/>
      <c r="G1578" s="12"/>
      <c r="H1578" s="12"/>
      <c r="I1578" s="12"/>
      <c r="J1578" s="12"/>
      <c r="K1578" s="68"/>
    </row>
    <row r="1579" spans="1:11">
      <c r="A1579" s="13"/>
      <c r="B1579" s="12"/>
      <c r="C1579" s="12"/>
      <c r="D1579" s="13"/>
      <c r="E1579" s="12"/>
      <c r="F1579" s="12"/>
      <c r="G1579" s="12"/>
      <c r="H1579" s="12"/>
      <c r="I1579" s="12"/>
      <c r="J1579" s="12"/>
      <c r="K1579" s="68"/>
    </row>
    <row r="1580" spans="1:11">
      <c r="A1580" s="13"/>
      <c r="B1580" s="12"/>
      <c r="C1580" s="12"/>
      <c r="D1580" s="13"/>
      <c r="E1580" s="12"/>
      <c r="F1580" s="12"/>
      <c r="G1580" s="12"/>
      <c r="H1580" s="12"/>
      <c r="I1580" s="12"/>
      <c r="J1580" s="12"/>
      <c r="K1580" s="68"/>
    </row>
    <row r="1581" spans="1:11">
      <c r="A1581" s="13"/>
      <c r="B1581" s="12"/>
      <c r="C1581" s="12"/>
      <c r="D1581" s="13"/>
      <c r="E1581" s="12"/>
      <c r="F1581" s="12"/>
      <c r="G1581" s="12"/>
      <c r="H1581" s="12"/>
      <c r="I1581" s="12"/>
      <c r="J1581" s="12"/>
      <c r="K1581" s="68"/>
    </row>
    <row r="1582" spans="1:11">
      <c r="A1582" s="13"/>
      <c r="B1582" s="12"/>
      <c r="C1582" s="12"/>
      <c r="D1582" s="13"/>
      <c r="E1582" s="12"/>
      <c r="F1582" s="12"/>
      <c r="G1582" s="12"/>
      <c r="H1582" s="12"/>
      <c r="I1582" s="12"/>
      <c r="J1582" s="12"/>
      <c r="K1582" s="68"/>
    </row>
    <row r="1583" spans="1:11">
      <c r="A1583" s="13"/>
      <c r="B1583" s="12"/>
      <c r="C1583" s="12"/>
      <c r="D1583" s="13"/>
      <c r="E1583" s="12"/>
      <c r="F1583" s="12"/>
      <c r="G1583" s="12"/>
      <c r="H1583" s="12"/>
      <c r="I1583" s="12"/>
      <c r="J1583" s="12"/>
      <c r="K1583" s="68"/>
    </row>
    <row r="1584" spans="1:11">
      <c r="A1584" s="13"/>
      <c r="B1584" s="12"/>
      <c r="C1584" s="12"/>
      <c r="D1584" s="13"/>
      <c r="E1584" s="12"/>
      <c r="F1584" s="12"/>
      <c r="G1584" s="12"/>
      <c r="H1584" s="12"/>
      <c r="I1584" s="12"/>
      <c r="J1584" s="12"/>
      <c r="K1584" s="68"/>
    </row>
    <row r="1585" spans="1:11">
      <c r="A1585" s="13"/>
      <c r="B1585" s="12"/>
      <c r="C1585" s="12"/>
      <c r="D1585" s="13"/>
      <c r="E1585" s="12"/>
      <c r="F1585" s="12"/>
      <c r="G1585" s="12"/>
      <c r="H1585" s="12"/>
      <c r="I1585" s="12"/>
      <c r="J1585" s="12"/>
      <c r="K1585" s="68"/>
    </row>
    <row r="1586" spans="1:11">
      <c r="A1586" s="13"/>
      <c r="B1586" s="12"/>
      <c r="C1586" s="12"/>
      <c r="D1586" s="13"/>
      <c r="E1586" s="12"/>
      <c r="F1586" s="12"/>
      <c r="G1586" s="12"/>
      <c r="H1586" s="12"/>
      <c r="I1586" s="12"/>
      <c r="J1586" s="12"/>
      <c r="K1586" s="68"/>
    </row>
    <row r="1587" spans="1:11">
      <c r="A1587" s="13"/>
      <c r="B1587" s="12"/>
      <c r="C1587" s="12"/>
      <c r="D1587" s="13"/>
      <c r="E1587" s="12"/>
      <c r="F1587" s="12"/>
      <c r="G1587" s="12"/>
      <c r="H1587" s="12"/>
      <c r="I1587" s="12"/>
      <c r="J1587" s="12"/>
      <c r="K1587" s="68"/>
    </row>
    <row r="1588" spans="1:11">
      <c r="A1588" s="13"/>
      <c r="B1588" s="12"/>
      <c r="C1588" s="12"/>
      <c r="D1588" s="13"/>
      <c r="E1588" s="12"/>
      <c r="F1588" s="12"/>
      <c r="G1588" s="12"/>
      <c r="H1588" s="12"/>
      <c r="I1588" s="12"/>
      <c r="J1588" s="12"/>
      <c r="K1588" s="68"/>
    </row>
    <row r="1589" spans="1:11">
      <c r="A1589" s="13"/>
      <c r="B1589" s="12"/>
      <c r="C1589" s="12"/>
      <c r="D1589" s="13"/>
      <c r="E1589" s="12"/>
      <c r="F1589" s="12"/>
      <c r="G1589" s="12"/>
      <c r="H1589" s="12"/>
      <c r="I1589" s="12"/>
      <c r="J1589" s="12"/>
      <c r="K1589" s="68"/>
    </row>
    <row r="1590" spans="1:11">
      <c r="A1590" s="13"/>
      <c r="B1590" s="12"/>
      <c r="C1590" s="12"/>
      <c r="D1590" s="13"/>
      <c r="E1590" s="12"/>
      <c r="F1590" s="12"/>
      <c r="G1590" s="12"/>
      <c r="H1590" s="12"/>
      <c r="I1590" s="12"/>
      <c r="J1590" s="12"/>
      <c r="K1590" s="68"/>
    </row>
    <row r="1591" spans="1:11">
      <c r="A1591" s="13"/>
      <c r="B1591" s="12"/>
      <c r="C1591" s="12"/>
      <c r="D1591" s="13"/>
      <c r="E1591" s="12"/>
      <c r="F1591" s="12"/>
      <c r="G1591" s="12"/>
      <c r="H1591" s="12"/>
      <c r="I1591" s="12"/>
      <c r="J1591" s="12"/>
      <c r="K1591" s="68"/>
    </row>
    <row r="1592" spans="1:11">
      <c r="A1592" s="13"/>
      <c r="B1592" s="12"/>
      <c r="C1592" s="12"/>
      <c r="D1592" s="13"/>
      <c r="E1592" s="12"/>
      <c r="F1592" s="12"/>
      <c r="G1592" s="12"/>
      <c r="H1592" s="12"/>
      <c r="I1592" s="12"/>
      <c r="J1592" s="12"/>
      <c r="K1592" s="68"/>
    </row>
    <row r="1593" spans="1:11">
      <c r="A1593" s="13"/>
      <c r="B1593" s="12"/>
      <c r="C1593" s="12"/>
      <c r="D1593" s="13"/>
      <c r="E1593" s="12"/>
      <c r="F1593" s="12"/>
      <c r="G1593" s="12"/>
      <c r="H1593" s="12"/>
      <c r="I1593" s="12"/>
      <c r="J1593" s="12"/>
      <c r="K1593" s="68"/>
    </row>
    <row r="1594" spans="1:11">
      <c r="A1594" s="13"/>
      <c r="B1594" s="12"/>
      <c r="C1594" s="12"/>
      <c r="D1594" s="13"/>
      <c r="E1594" s="12"/>
      <c r="F1594" s="12"/>
      <c r="G1594" s="12"/>
      <c r="H1594" s="12"/>
      <c r="I1594" s="12"/>
      <c r="J1594" s="12"/>
      <c r="K1594" s="68"/>
    </row>
    <row r="1595" spans="1:11">
      <c r="A1595" s="13"/>
      <c r="B1595" s="12"/>
      <c r="C1595" s="12"/>
      <c r="D1595" s="13"/>
      <c r="E1595" s="12"/>
      <c r="F1595" s="12"/>
      <c r="G1595" s="12"/>
      <c r="H1595" s="12"/>
      <c r="I1595" s="12"/>
      <c r="J1595" s="12"/>
      <c r="K1595" s="68"/>
    </row>
    <row r="1596" spans="1:11">
      <c r="A1596" s="13"/>
      <c r="B1596" s="12"/>
      <c r="C1596" s="12"/>
      <c r="D1596" s="13"/>
      <c r="E1596" s="12"/>
      <c r="F1596" s="12"/>
      <c r="G1596" s="12"/>
      <c r="H1596" s="12"/>
      <c r="I1596" s="12"/>
      <c r="J1596" s="12"/>
      <c r="K1596" s="68"/>
    </row>
    <row r="1597" spans="1:11">
      <c r="A1597" s="13"/>
      <c r="B1597" s="12"/>
      <c r="C1597" s="12"/>
      <c r="D1597" s="13"/>
      <c r="E1597" s="12"/>
      <c r="F1597" s="12"/>
      <c r="G1597" s="12"/>
      <c r="H1597" s="12"/>
      <c r="I1597" s="12"/>
      <c r="J1597" s="12"/>
      <c r="K1597" s="68"/>
    </row>
    <row r="1598" spans="1:11">
      <c r="A1598" s="13"/>
      <c r="B1598" s="12"/>
      <c r="C1598" s="12"/>
      <c r="D1598" s="13"/>
      <c r="E1598" s="12"/>
      <c r="F1598" s="12"/>
      <c r="G1598" s="12"/>
      <c r="H1598" s="12"/>
      <c r="I1598" s="12"/>
      <c r="J1598" s="12"/>
      <c r="K1598" s="68"/>
    </row>
    <row r="1599" spans="1:11">
      <c r="A1599" s="13"/>
      <c r="B1599" s="12"/>
      <c r="C1599" s="12"/>
      <c r="D1599" s="13"/>
      <c r="E1599" s="12"/>
      <c r="F1599" s="12"/>
      <c r="G1599" s="12"/>
      <c r="H1599" s="12"/>
      <c r="I1599" s="12"/>
      <c r="J1599" s="12"/>
      <c r="K1599" s="68"/>
    </row>
    <row r="1600" spans="1:11">
      <c r="A1600" s="13"/>
      <c r="B1600" s="12"/>
      <c r="C1600" s="12"/>
      <c r="D1600" s="13"/>
      <c r="E1600" s="12"/>
      <c r="F1600" s="12"/>
      <c r="G1600" s="12"/>
      <c r="H1600" s="12"/>
      <c r="I1600" s="12"/>
      <c r="J1600" s="12"/>
      <c r="K1600" s="68"/>
    </row>
    <row r="1601" spans="1:11">
      <c r="A1601" s="13"/>
      <c r="B1601" s="12"/>
      <c r="C1601" s="12"/>
      <c r="D1601" s="13"/>
      <c r="E1601" s="12"/>
      <c r="F1601" s="12"/>
      <c r="G1601" s="12"/>
      <c r="H1601" s="12"/>
      <c r="I1601" s="12"/>
      <c r="J1601" s="12"/>
      <c r="K1601" s="68"/>
    </row>
    <row r="1602" spans="1:11">
      <c r="A1602" s="13"/>
      <c r="B1602" s="12"/>
      <c r="C1602" s="12"/>
      <c r="D1602" s="13"/>
      <c r="E1602" s="12"/>
      <c r="F1602" s="12"/>
      <c r="G1602" s="12"/>
      <c r="H1602" s="12"/>
      <c r="I1602" s="12"/>
      <c r="J1602" s="12"/>
      <c r="K1602" s="68"/>
    </row>
    <row r="1603" spans="1:11">
      <c r="A1603" s="13"/>
      <c r="B1603" s="12"/>
      <c r="C1603" s="12"/>
      <c r="D1603" s="13"/>
      <c r="E1603" s="12"/>
      <c r="F1603" s="12"/>
      <c r="G1603" s="12"/>
      <c r="H1603" s="12"/>
      <c r="I1603" s="12"/>
      <c r="J1603" s="12"/>
      <c r="K1603" s="68"/>
    </row>
    <row r="1604" spans="1:11">
      <c r="A1604" s="13"/>
      <c r="B1604" s="12"/>
      <c r="C1604" s="12"/>
      <c r="D1604" s="13"/>
      <c r="E1604" s="12"/>
      <c r="F1604" s="12"/>
      <c r="G1604" s="12"/>
      <c r="H1604" s="12"/>
      <c r="I1604" s="12"/>
      <c r="J1604" s="12"/>
      <c r="K1604" s="68"/>
    </row>
    <row r="1605" spans="1:11">
      <c r="A1605" s="13"/>
      <c r="B1605" s="12"/>
      <c r="C1605" s="12"/>
      <c r="D1605" s="13"/>
      <c r="E1605" s="12"/>
      <c r="F1605" s="12"/>
      <c r="G1605" s="12"/>
      <c r="H1605" s="12"/>
      <c r="I1605" s="12"/>
      <c r="J1605" s="12"/>
      <c r="K1605" s="68"/>
    </row>
    <row r="1606" spans="1:11">
      <c r="A1606" s="13"/>
      <c r="B1606" s="12"/>
      <c r="C1606" s="12"/>
      <c r="D1606" s="13"/>
      <c r="E1606" s="12"/>
      <c r="F1606" s="12"/>
      <c r="G1606" s="12"/>
      <c r="H1606" s="12"/>
      <c r="I1606" s="12"/>
      <c r="J1606" s="12"/>
      <c r="K1606" s="68"/>
    </row>
    <row r="1607" spans="1:11">
      <c r="A1607" s="13"/>
      <c r="B1607" s="12"/>
      <c r="C1607" s="12"/>
      <c r="D1607" s="13"/>
      <c r="E1607" s="12"/>
      <c r="F1607" s="12"/>
      <c r="G1607" s="12"/>
      <c r="H1607" s="12"/>
      <c r="I1607" s="12"/>
      <c r="J1607" s="12"/>
      <c r="K1607" s="68"/>
    </row>
    <row r="1608" spans="1:11">
      <c r="A1608" s="13"/>
      <c r="B1608" s="12"/>
      <c r="C1608" s="12"/>
      <c r="D1608" s="13"/>
      <c r="E1608" s="12"/>
      <c r="F1608" s="12"/>
      <c r="G1608" s="12"/>
      <c r="H1608" s="12"/>
      <c r="I1608" s="12"/>
      <c r="J1608" s="12"/>
      <c r="K1608" s="68"/>
    </row>
    <row r="1609" spans="1:11">
      <c r="A1609" s="13"/>
      <c r="B1609" s="12"/>
      <c r="C1609" s="12"/>
      <c r="D1609" s="13"/>
      <c r="E1609" s="12"/>
      <c r="F1609" s="12"/>
      <c r="G1609" s="12"/>
      <c r="H1609" s="12"/>
      <c r="I1609" s="12"/>
      <c r="J1609" s="12"/>
      <c r="K1609" s="68"/>
    </row>
    <row r="1610" spans="1:11">
      <c r="A1610" s="13"/>
      <c r="B1610" s="12"/>
      <c r="C1610" s="12"/>
      <c r="D1610" s="13"/>
      <c r="E1610" s="12"/>
      <c r="F1610" s="12"/>
      <c r="G1610" s="12"/>
      <c r="H1610" s="12"/>
      <c r="I1610" s="12"/>
      <c r="J1610" s="12"/>
      <c r="K1610" s="68"/>
    </row>
    <row r="1611" spans="1:11">
      <c r="A1611" s="13"/>
      <c r="B1611" s="12"/>
      <c r="C1611" s="12"/>
      <c r="D1611" s="13"/>
      <c r="E1611" s="12"/>
      <c r="F1611" s="12"/>
      <c r="G1611" s="12"/>
      <c r="H1611" s="12"/>
      <c r="I1611" s="12"/>
      <c r="J1611" s="12"/>
      <c r="K1611" s="68"/>
    </row>
    <row r="1612" spans="1:11">
      <c r="A1612" s="13"/>
      <c r="B1612" s="12"/>
      <c r="C1612" s="12"/>
      <c r="D1612" s="13"/>
      <c r="E1612" s="12"/>
      <c r="F1612" s="12"/>
      <c r="G1612" s="12"/>
      <c r="H1612" s="12"/>
      <c r="I1612" s="12"/>
      <c r="J1612" s="12"/>
      <c r="K1612" s="68"/>
    </row>
    <row r="1613" spans="1:11">
      <c r="A1613" s="13"/>
      <c r="B1613" s="12"/>
      <c r="C1613" s="12"/>
      <c r="D1613" s="13"/>
      <c r="E1613" s="12"/>
      <c r="F1613" s="12"/>
      <c r="G1613" s="12"/>
      <c r="H1613" s="12"/>
      <c r="I1613" s="12"/>
      <c r="J1613" s="12"/>
      <c r="K1613" s="68"/>
    </row>
    <row r="1614" spans="1:11">
      <c r="A1614" s="13"/>
      <c r="B1614" s="12"/>
      <c r="C1614" s="12"/>
      <c r="D1614" s="13"/>
      <c r="E1614" s="12"/>
      <c r="F1614" s="12"/>
      <c r="G1614" s="12"/>
      <c r="H1614" s="12"/>
      <c r="I1614" s="12"/>
      <c r="J1614" s="12"/>
      <c r="K1614" s="68"/>
    </row>
    <row r="1615" spans="1:11">
      <c r="A1615" s="13"/>
      <c r="B1615" s="12"/>
      <c r="C1615" s="12"/>
      <c r="D1615" s="13"/>
      <c r="E1615" s="12"/>
      <c r="F1615" s="12"/>
      <c r="G1615" s="12"/>
      <c r="H1615" s="12"/>
      <c r="I1615" s="12"/>
      <c r="J1615" s="12"/>
      <c r="K1615" s="68"/>
    </row>
    <row r="1616" spans="1:11">
      <c r="A1616" s="13"/>
      <c r="B1616" s="12"/>
      <c r="C1616" s="12"/>
      <c r="D1616" s="13"/>
      <c r="E1616" s="12"/>
      <c r="F1616" s="12"/>
      <c r="G1616" s="12"/>
      <c r="H1616" s="12"/>
      <c r="I1616" s="12"/>
      <c r="J1616" s="12"/>
      <c r="K1616" s="68"/>
    </row>
    <row r="1617" spans="1:11">
      <c r="A1617" s="13"/>
      <c r="B1617" s="12"/>
      <c r="C1617" s="12"/>
      <c r="D1617" s="13"/>
      <c r="E1617" s="12"/>
      <c r="F1617" s="12"/>
      <c r="G1617" s="12"/>
      <c r="H1617" s="12"/>
      <c r="I1617" s="12"/>
      <c r="J1617" s="12"/>
      <c r="K1617" s="68"/>
    </row>
    <row r="1618" spans="1:11">
      <c r="A1618" s="13"/>
      <c r="B1618" s="12"/>
      <c r="C1618" s="12"/>
      <c r="D1618" s="13"/>
      <c r="E1618" s="12"/>
      <c r="F1618" s="12"/>
      <c r="G1618" s="12"/>
      <c r="H1618" s="12"/>
      <c r="I1618" s="12"/>
      <c r="J1618" s="12"/>
      <c r="K1618" s="68"/>
    </row>
    <row r="1619" spans="1:11">
      <c r="A1619" s="13"/>
      <c r="B1619" s="12"/>
      <c r="C1619" s="12"/>
      <c r="D1619" s="13"/>
      <c r="E1619" s="12"/>
      <c r="F1619" s="12"/>
      <c r="G1619" s="12"/>
      <c r="H1619" s="12"/>
      <c r="I1619" s="12"/>
      <c r="J1619" s="12"/>
      <c r="K1619" s="68"/>
    </row>
    <row r="1620" spans="1:11">
      <c r="A1620" s="13"/>
      <c r="B1620" s="12"/>
      <c r="C1620" s="12"/>
      <c r="D1620" s="13"/>
      <c r="E1620" s="12"/>
      <c r="F1620" s="12"/>
      <c r="G1620" s="12"/>
      <c r="H1620" s="12"/>
      <c r="I1620" s="12"/>
      <c r="J1620" s="12"/>
      <c r="K1620" s="68"/>
    </row>
    <row r="1621" spans="1:11">
      <c r="A1621" s="13"/>
      <c r="B1621" s="12"/>
      <c r="C1621" s="12"/>
      <c r="D1621" s="13"/>
      <c r="E1621" s="12"/>
      <c r="F1621" s="12"/>
      <c r="G1621" s="12"/>
      <c r="H1621" s="12"/>
      <c r="I1621" s="12"/>
      <c r="J1621" s="12"/>
      <c r="K1621" s="68"/>
    </row>
    <row r="1622" spans="1:11">
      <c r="A1622" s="13"/>
      <c r="B1622" s="12"/>
      <c r="C1622" s="12"/>
      <c r="D1622" s="13"/>
      <c r="E1622" s="12"/>
      <c r="F1622" s="12"/>
      <c r="G1622" s="12"/>
      <c r="H1622" s="12"/>
      <c r="I1622" s="12"/>
      <c r="J1622" s="12"/>
      <c r="K1622" s="68"/>
    </row>
    <row r="1623" spans="1:11">
      <c r="A1623" s="13"/>
      <c r="B1623" s="12"/>
      <c r="C1623" s="12"/>
      <c r="D1623" s="13"/>
      <c r="E1623" s="12"/>
      <c r="F1623" s="12"/>
      <c r="G1623" s="12"/>
      <c r="H1623" s="12"/>
      <c r="I1623" s="12"/>
      <c r="J1623" s="12"/>
      <c r="K1623" s="68"/>
    </row>
    <row r="1624" spans="1:11">
      <c r="A1624" s="13"/>
      <c r="B1624" s="12"/>
      <c r="C1624" s="12"/>
      <c r="D1624" s="13"/>
      <c r="E1624" s="12"/>
      <c r="F1624" s="12"/>
      <c r="G1624" s="12"/>
      <c r="H1624" s="12"/>
      <c r="I1624" s="12"/>
      <c r="J1624" s="12"/>
      <c r="K1624" s="68"/>
    </row>
    <row r="1625" spans="1:11">
      <c r="A1625" s="13"/>
      <c r="B1625" s="12"/>
      <c r="C1625" s="12"/>
      <c r="D1625" s="13"/>
      <c r="E1625" s="12"/>
      <c r="F1625" s="12"/>
      <c r="G1625" s="12"/>
      <c r="H1625" s="12"/>
      <c r="I1625" s="12"/>
      <c r="J1625" s="12"/>
      <c r="K1625" s="68"/>
    </row>
    <row r="1626" spans="1:11">
      <c r="A1626" s="13"/>
      <c r="B1626" s="12"/>
      <c r="C1626" s="12"/>
      <c r="D1626" s="13"/>
      <c r="E1626" s="12"/>
      <c r="F1626" s="12"/>
      <c r="G1626" s="12"/>
      <c r="H1626" s="12"/>
      <c r="I1626" s="12"/>
      <c r="J1626" s="12"/>
      <c r="K1626" s="68"/>
    </row>
    <row r="1627" spans="1:11">
      <c r="A1627" s="13"/>
      <c r="B1627" s="12"/>
      <c r="C1627" s="12"/>
      <c r="D1627" s="13"/>
      <c r="E1627" s="12"/>
      <c r="F1627" s="12"/>
      <c r="G1627" s="12"/>
      <c r="H1627" s="12"/>
      <c r="I1627" s="12"/>
      <c r="J1627" s="12"/>
      <c r="K1627" s="68"/>
    </row>
    <row r="1628" spans="1:11">
      <c r="A1628" s="13"/>
      <c r="B1628" s="12"/>
      <c r="C1628" s="12"/>
      <c r="D1628" s="13"/>
      <c r="E1628" s="12"/>
      <c r="F1628" s="12"/>
      <c r="G1628" s="12"/>
      <c r="H1628" s="12"/>
      <c r="I1628" s="12"/>
      <c r="J1628" s="12"/>
      <c r="K1628" s="68"/>
    </row>
    <row r="1629" spans="1:11">
      <c r="A1629" s="13"/>
      <c r="B1629" s="12"/>
      <c r="C1629" s="12"/>
      <c r="D1629" s="13"/>
      <c r="E1629" s="12"/>
      <c r="F1629" s="12"/>
      <c r="G1629" s="12"/>
      <c r="H1629" s="12"/>
      <c r="I1629" s="12"/>
      <c r="J1629" s="12"/>
      <c r="K1629" s="68"/>
    </row>
    <row r="1630" spans="1:11">
      <c r="A1630" s="13"/>
      <c r="B1630" s="12"/>
      <c r="C1630" s="12"/>
      <c r="D1630" s="13"/>
      <c r="E1630" s="12"/>
      <c r="F1630" s="12"/>
      <c r="G1630" s="12"/>
      <c r="H1630" s="12"/>
      <c r="I1630" s="12"/>
      <c r="J1630" s="12"/>
      <c r="K1630" s="68"/>
    </row>
    <row r="1631" spans="1:11">
      <c r="A1631" s="13"/>
      <c r="B1631" s="12"/>
      <c r="C1631" s="12"/>
      <c r="D1631" s="13"/>
      <c r="E1631" s="12"/>
      <c r="F1631" s="12"/>
      <c r="G1631" s="12"/>
      <c r="H1631" s="12"/>
      <c r="I1631" s="12"/>
      <c r="J1631" s="12"/>
      <c r="K1631" s="68"/>
    </row>
    <row r="1632" spans="1:11">
      <c r="A1632" s="13"/>
      <c r="B1632" s="12"/>
      <c r="C1632" s="12"/>
      <c r="D1632" s="13"/>
      <c r="E1632" s="12"/>
      <c r="F1632" s="12"/>
      <c r="G1632" s="12"/>
      <c r="H1632" s="12"/>
      <c r="I1632" s="12"/>
      <c r="J1632" s="12"/>
      <c r="K1632" s="68"/>
    </row>
    <row r="1633" spans="1:11">
      <c r="A1633" s="13"/>
      <c r="B1633" s="12"/>
      <c r="C1633" s="12"/>
      <c r="D1633" s="13"/>
      <c r="E1633" s="12"/>
      <c r="F1633" s="12"/>
      <c r="G1633" s="12"/>
      <c r="H1633" s="12"/>
      <c r="I1633" s="12"/>
      <c r="J1633" s="12"/>
      <c r="K1633" s="68"/>
    </row>
    <row r="1634" spans="1:11">
      <c r="A1634" s="13"/>
      <c r="B1634" s="12"/>
      <c r="C1634" s="12"/>
      <c r="D1634" s="13"/>
      <c r="E1634" s="12"/>
      <c r="F1634" s="12"/>
      <c r="G1634" s="12"/>
      <c r="H1634" s="12"/>
      <c r="I1634" s="12"/>
      <c r="J1634" s="12"/>
      <c r="K1634" s="68"/>
    </row>
    <row r="1635" spans="1:11">
      <c r="A1635" s="13"/>
      <c r="B1635" s="12"/>
      <c r="C1635" s="12"/>
      <c r="D1635" s="13"/>
      <c r="E1635" s="12"/>
      <c r="F1635" s="12"/>
      <c r="G1635" s="12"/>
      <c r="H1635" s="12"/>
      <c r="I1635" s="12"/>
      <c r="J1635" s="12"/>
      <c r="K1635" s="68"/>
    </row>
    <row r="1636" spans="1:11">
      <c r="A1636" s="13"/>
      <c r="B1636" s="12"/>
      <c r="C1636" s="12"/>
      <c r="D1636" s="13"/>
      <c r="E1636" s="12"/>
      <c r="F1636" s="12"/>
      <c r="G1636" s="12"/>
      <c r="H1636" s="12"/>
      <c r="I1636" s="12"/>
      <c r="J1636" s="12"/>
      <c r="K1636" s="68"/>
    </row>
    <row r="1637" spans="1:11">
      <c r="A1637" s="13"/>
      <c r="B1637" s="12"/>
      <c r="C1637" s="12"/>
      <c r="D1637" s="13"/>
      <c r="E1637" s="12"/>
      <c r="F1637" s="12"/>
      <c r="G1637" s="12"/>
      <c r="H1637" s="12"/>
      <c r="I1637" s="12"/>
      <c r="J1637" s="12"/>
      <c r="K1637" s="68"/>
    </row>
    <row r="1638" spans="1:11">
      <c r="A1638" s="13"/>
      <c r="B1638" s="12"/>
      <c r="C1638" s="12"/>
      <c r="D1638" s="13"/>
      <c r="E1638" s="12"/>
      <c r="F1638" s="12"/>
      <c r="G1638" s="12"/>
      <c r="H1638" s="12"/>
      <c r="I1638" s="12"/>
      <c r="J1638" s="12"/>
      <c r="K1638" s="68"/>
    </row>
    <row r="1639" spans="1:11">
      <c r="A1639" s="13"/>
      <c r="B1639" s="12"/>
      <c r="C1639" s="12"/>
      <c r="D1639" s="13"/>
      <c r="E1639" s="12"/>
      <c r="F1639" s="12"/>
      <c r="G1639" s="12"/>
      <c r="H1639" s="12"/>
      <c r="I1639" s="12"/>
      <c r="J1639" s="12"/>
      <c r="K1639" s="68"/>
    </row>
    <row r="1640" spans="1:11">
      <c r="A1640" s="13"/>
      <c r="B1640" s="12"/>
      <c r="C1640" s="12"/>
      <c r="D1640" s="13"/>
      <c r="E1640" s="12"/>
      <c r="F1640" s="12"/>
      <c r="G1640" s="12"/>
      <c r="H1640" s="12"/>
      <c r="I1640" s="12"/>
      <c r="J1640" s="12"/>
      <c r="K1640" s="68"/>
    </row>
    <row r="1641" spans="1:11">
      <c r="A1641" s="13"/>
      <c r="B1641" s="12"/>
      <c r="C1641" s="12"/>
      <c r="D1641" s="13"/>
      <c r="E1641" s="12"/>
      <c r="F1641" s="12"/>
      <c r="G1641" s="12"/>
      <c r="H1641" s="12"/>
      <c r="I1641" s="12"/>
      <c r="J1641" s="12"/>
      <c r="K1641" s="68"/>
    </row>
    <row r="1642" spans="1:11">
      <c r="A1642" s="13"/>
      <c r="B1642" s="12"/>
      <c r="C1642" s="12"/>
      <c r="D1642" s="13"/>
      <c r="E1642" s="12"/>
      <c r="F1642" s="12"/>
      <c r="G1642" s="12"/>
      <c r="H1642" s="12"/>
      <c r="I1642" s="12"/>
      <c r="J1642" s="12"/>
      <c r="K1642" s="68"/>
    </row>
    <row r="1643" spans="1:11">
      <c r="A1643" s="13"/>
      <c r="B1643" s="12"/>
      <c r="C1643" s="12"/>
      <c r="D1643" s="13"/>
      <c r="E1643" s="12"/>
      <c r="F1643" s="12"/>
      <c r="G1643" s="12"/>
      <c r="H1643" s="12"/>
      <c r="I1643" s="12"/>
      <c r="J1643" s="12"/>
      <c r="K1643" s="68"/>
    </row>
    <row r="1644" spans="1:11">
      <c r="A1644" s="13"/>
      <c r="B1644" s="12"/>
      <c r="C1644" s="12"/>
      <c r="D1644" s="13"/>
      <c r="E1644" s="12"/>
      <c r="F1644" s="12"/>
      <c r="G1644" s="12"/>
      <c r="H1644" s="12"/>
      <c r="I1644" s="12"/>
      <c r="J1644" s="12"/>
      <c r="K1644" s="68"/>
    </row>
    <row r="1645" spans="1:11">
      <c r="A1645" s="13"/>
      <c r="B1645" s="12"/>
      <c r="C1645" s="12"/>
      <c r="D1645" s="13"/>
      <c r="E1645" s="12"/>
      <c r="F1645" s="12"/>
      <c r="G1645" s="12"/>
      <c r="H1645" s="12"/>
      <c r="I1645" s="12"/>
      <c r="J1645" s="12"/>
      <c r="K1645" s="68"/>
    </row>
    <row r="1646" spans="1:11">
      <c r="A1646" s="13"/>
      <c r="B1646" s="12"/>
      <c r="C1646" s="12"/>
      <c r="D1646" s="13"/>
      <c r="E1646" s="12"/>
      <c r="F1646" s="12"/>
      <c r="G1646" s="12"/>
      <c r="H1646" s="12"/>
      <c r="I1646" s="12"/>
      <c r="J1646" s="12"/>
      <c r="K1646" s="68"/>
    </row>
    <row r="1647" spans="1:11">
      <c r="A1647" s="13"/>
      <c r="B1647" s="12"/>
      <c r="C1647" s="12"/>
      <c r="D1647" s="13"/>
      <c r="E1647" s="12"/>
      <c r="F1647" s="12"/>
      <c r="G1647" s="12"/>
      <c r="H1647" s="12"/>
      <c r="I1647" s="12"/>
      <c r="J1647" s="12"/>
      <c r="K1647" s="68"/>
    </row>
    <row r="1648" spans="1:11">
      <c r="A1648" s="13"/>
      <c r="B1648" s="12"/>
      <c r="C1648" s="12"/>
      <c r="D1648" s="13"/>
      <c r="E1648" s="12"/>
      <c r="F1648" s="12"/>
      <c r="G1648" s="12"/>
      <c r="H1648" s="12"/>
      <c r="I1648" s="12"/>
      <c r="J1648" s="12"/>
      <c r="K1648" s="68"/>
    </row>
    <row r="1649" spans="1:11">
      <c r="A1649" s="13"/>
      <c r="B1649" s="12"/>
      <c r="C1649" s="12"/>
      <c r="D1649" s="13"/>
      <c r="E1649" s="12"/>
      <c r="F1649" s="12"/>
      <c r="G1649" s="12"/>
      <c r="H1649" s="12"/>
      <c r="I1649" s="12"/>
      <c r="J1649" s="12"/>
      <c r="K1649" s="68"/>
    </row>
    <row r="1650" spans="1:11">
      <c r="A1650" s="13"/>
      <c r="B1650" s="12"/>
      <c r="C1650" s="12"/>
      <c r="D1650" s="13"/>
      <c r="E1650" s="12"/>
      <c r="F1650" s="12"/>
      <c r="G1650" s="12"/>
      <c r="H1650" s="12"/>
      <c r="I1650" s="12"/>
      <c r="J1650" s="12"/>
      <c r="K1650" s="68"/>
    </row>
    <row r="1651" spans="1:11">
      <c r="A1651" s="13"/>
      <c r="B1651" s="12"/>
      <c r="C1651" s="12"/>
      <c r="D1651" s="13"/>
      <c r="E1651" s="12"/>
      <c r="F1651" s="12"/>
      <c r="G1651" s="12"/>
      <c r="H1651" s="12"/>
      <c r="I1651" s="12"/>
      <c r="J1651" s="12"/>
      <c r="K1651" s="68"/>
    </row>
    <row r="1652" spans="1:11">
      <c r="A1652" s="13"/>
      <c r="B1652" s="12"/>
      <c r="C1652" s="12"/>
      <c r="D1652" s="13"/>
      <c r="E1652" s="12"/>
      <c r="F1652" s="12"/>
      <c r="G1652" s="12"/>
      <c r="H1652" s="12"/>
      <c r="I1652" s="12"/>
      <c r="J1652" s="12"/>
      <c r="K1652" s="68"/>
    </row>
    <row r="1653" spans="1:11">
      <c r="A1653" s="13"/>
      <c r="B1653" s="12"/>
      <c r="C1653" s="12"/>
      <c r="D1653" s="13"/>
      <c r="E1653" s="12"/>
      <c r="F1653" s="12"/>
      <c r="G1653" s="12"/>
      <c r="H1653" s="12"/>
      <c r="I1653" s="12"/>
      <c r="J1653" s="12"/>
      <c r="K1653" s="68"/>
    </row>
    <row r="1654" spans="1:11">
      <c r="A1654" s="13"/>
      <c r="B1654" s="12"/>
      <c r="C1654" s="12"/>
      <c r="D1654" s="13"/>
      <c r="E1654" s="12"/>
      <c r="F1654" s="12"/>
      <c r="G1654" s="12"/>
      <c r="H1654" s="12"/>
      <c r="I1654" s="12"/>
      <c r="J1654" s="12"/>
      <c r="K1654" s="68"/>
    </row>
    <row r="1655" spans="1:11">
      <c r="A1655" s="13"/>
      <c r="B1655" s="12"/>
      <c r="C1655" s="12"/>
      <c r="D1655" s="13"/>
      <c r="E1655" s="12"/>
      <c r="F1655" s="12"/>
      <c r="G1655" s="12"/>
      <c r="H1655" s="12"/>
      <c r="I1655" s="12"/>
      <c r="J1655" s="12"/>
      <c r="K1655" s="68"/>
    </row>
    <row r="1656" spans="1:11">
      <c r="A1656" s="13"/>
      <c r="B1656" s="12"/>
      <c r="C1656" s="12"/>
      <c r="D1656" s="13"/>
      <c r="E1656" s="12"/>
      <c r="F1656" s="12"/>
      <c r="G1656" s="12"/>
      <c r="H1656" s="12"/>
      <c r="I1656" s="12"/>
      <c r="J1656" s="12"/>
      <c r="K1656" s="68"/>
    </row>
    <row r="1657" spans="1:11">
      <c r="A1657" s="13"/>
      <c r="B1657" s="12"/>
      <c r="C1657" s="12"/>
      <c r="D1657" s="13"/>
      <c r="E1657" s="12"/>
      <c r="F1657" s="12"/>
      <c r="G1657" s="12"/>
      <c r="H1657" s="12"/>
      <c r="I1657" s="12"/>
      <c r="J1657" s="12"/>
      <c r="K1657" s="68"/>
    </row>
    <row r="1658" spans="1:11">
      <c r="A1658" s="13"/>
      <c r="B1658" s="12"/>
      <c r="C1658" s="12"/>
      <c r="D1658" s="13"/>
      <c r="E1658" s="12"/>
      <c r="F1658" s="12"/>
      <c r="G1658" s="12"/>
      <c r="H1658" s="12"/>
      <c r="I1658" s="12"/>
      <c r="J1658" s="12"/>
      <c r="K1658" s="68"/>
    </row>
    <row r="1659" spans="1:11">
      <c r="A1659" s="13"/>
      <c r="B1659" s="12"/>
      <c r="C1659" s="12"/>
      <c r="D1659" s="13"/>
      <c r="E1659" s="12"/>
      <c r="F1659" s="12"/>
      <c r="G1659" s="12"/>
      <c r="H1659" s="12"/>
      <c r="I1659" s="12"/>
      <c r="J1659" s="12"/>
      <c r="K1659" s="68"/>
    </row>
    <row r="1660" spans="1:11">
      <c r="A1660" s="13"/>
      <c r="B1660" s="12"/>
      <c r="C1660" s="12"/>
      <c r="D1660" s="13"/>
      <c r="E1660" s="12"/>
      <c r="F1660" s="12"/>
      <c r="G1660" s="12"/>
      <c r="H1660" s="12"/>
      <c r="I1660" s="12"/>
      <c r="J1660" s="12"/>
      <c r="K1660" s="68"/>
    </row>
    <row r="1661" spans="1:11">
      <c r="A1661" s="13"/>
      <c r="B1661" s="12"/>
      <c r="C1661" s="12"/>
      <c r="D1661" s="13"/>
      <c r="E1661" s="12"/>
      <c r="F1661" s="12"/>
      <c r="G1661" s="12"/>
      <c r="H1661" s="12"/>
      <c r="I1661" s="12"/>
      <c r="J1661" s="12"/>
      <c r="K1661" s="68"/>
    </row>
    <row r="1662" spans="1:11">
      <c r="A1662" s="13"/>
      <c r="B1662" s="12"/>
      <c r="C1662" s="12"/>
      <c r="D1662" s="13"/>
      <c r="E1662" s="12"/>
      <c r="F1662" s="12"/>
      <c r="G1662" s="12"/>
      <c r="H1662" s="12"/>
      <c r="I1662" s="12"/>
      <c r="J1662" s="12"/>
      <c r="K1662" s="68"/>
    </row>
    <row r="1663" spans="1:11">
      <c r="A1663" s="13"/>
      <c r="B1663" s="12"/>
      <c r="C1663" s="12"/>
      <c r="D1663" s="13"/>
      <c r="E1663" s="12"/>
      <c r="F1663" s="12"/>
      <c r="G1663" s="12"/>
      <c r="H1663" s="12"/>
      <c r="I1663" s="12"/>
      <c r="J1663" s="12"/>
      <c r="K1663" s="68"/>
    </row>
    <row r="1664" spans="1:11">
      <c r="A1664" s="13"/>
      <c r="B1664" s="12"/>
      <c r="C1664" s="12"/>
      <c r="D1664" s="13"/>
      <c r="E1664" s="12"/>
      <c r="F1664" s="12"/>
      <c r="G1664" s="12"/>
      <c r="H1664" s="12"/>
      <c r="I1664" s="12"/>
      <c r="J1664" s="12"/>
      <c r="K1664" s="68"/>
    </row>
    <row r="1665" spans="1:11">
      <c r="A1665" s="13"/>
      <c r="B1665" s="12"/>
      <c r="C1665" s="12"/>
      <c r="D1665" s="13"/>
      <c r="E1665" s="12"/>
      <c r="F1665" s="12"/>
      <c r="G1665" s="12"/>
      <c r="H1665" s="12"/>
      <c r="I1665" s="12"/>
      <c r="J1665" s="12"/>
      <c r="K1665" s="68"/>
    </row>
    <row r="1666" spans="1:11">
      <c r="A1666" s="13"/>
      <c r="B1666" s="12"/>
      <c r="C1666" s="12"/>
      <c r="D1666" s="13"/>
      <c r="E1666" s="12"/>
      <c r="F1666" s="12"/>
      <c r="G1666" s="12"/>
      <c r="H1666" s="12"/>
      <c r="I1666" s="12"/>
      <c r="J1666" s="12"/>
      <c r="K1666" s="68"/>
    </row>
    <row r="1667" spans="1:11">
      <c r="A1667" s="13"/>
      <c r="B1667" s="12"/>
      <c r="C1667" s="12"/>
      <c r="D1667" s="13"/>
      <c r="E1667" s="12"/>
      <c r="F1667" s="12"/>
      <c r="G1667" s="12"/>
      <c r="H1667" s="12"/>
      <c r="I1667" s="12"/>
      <c r="J1667" s="12"/>
      <c r="K1667" s="68"/>
    </row>
    <row r="1668" spans="1:11">
      <c r="A1668" s="13"/>
      <c r="B1668" s="12"/>
      <c r="C1668" s="12"/>
      <c r="D1668" s="13"/>
      <c r="E1668" s="12"/>
      <c r="F1668" s="12"/>
      <c r="G1668" s="12"/>
      <c r="H1668" s="12"/>
      <c r="I1668" s="12"/>
      <c r="J1668" s="12"/>
      <c r="K1668" s="68"/>
    </row>
    <row r="1669" spans="1:11">
      <c r="A1669" s="13"/>
      <c r="B1669" s="12"/>
      <c r="C1669" s="12"/>
      <c r="D1669" s="13"/>
      <c r="E1669" s="12"/>
      <c r="F1669" s="12"/>
      <c r="G1669" s="12"/>
      <c r="H1669" s="12"/>
      <c r="I1669" s="12"/>
      <c r="J1669" s="12"/>
      <c r="K1669" s="68"/>
    </row>
    <row r="1670" spans="1:11">
      <c r="A1670" s="13"/>
      <c r="B1670" s="12"/>
      <c r="C1670" s="12"/>
      <c r="D1670" s="13"/>
      <c r="E1670" s="12"/>
      <c r="F1670" s="12"/>
      <c r="G1670" s="12"/>
      <c r="H1670" s="12"/>
      <c r="I1670" s="12"/>
      <c r="J1670" s="12"/>
      <c r="K1670" s="68"/>
    </row>
    <row r="1671" spans="1:11">
      <c r="A1671" s="13"/>
      <c r="B1671" s="12"/>
      <c r="C1671" s="12"/>
      <c r="D1671" s="13"/>
      <c r="E1671" s="12"/>
      <c r="F1671" s="12"/>
      <c r="G1671" s="12"/>
      <c r="H1671" s="12"/>
      <c r="I1671" s="12"/>
      <c r="J1671" s="12"/>
      <c r="K1671" s="68"/>
    </row>
    <row r="1672" spans="1:11">
      <c r="A1672" s="13"/>
      <c r="B1672" s="12"/>
      <c r="C1672" s="12"/>
      <c r="D1672" s="13"/>
      <c r="E1672" s="12"/>
      <c r="F1672" s="12"/>
      <c r="G1672" s="12"/>
      <c r="H1672" s="12"/>
      <c r="I1672" s="12"/>
      <c r="J1672" s="12"/>
      <c r="K1672" s="68"/>
    </row>
    <row r="1673" spans="1:11">
      <c r="A1673" s="13"/>
      <c r="B1673" s="12"/>
      <c r="C1673" s="12"/>
      <c r="D1673" s="13"/>
      <c r="E1673" s="12"/>
      <c r="F1673" s="12"/>
      <c r="G1673" s="12"/>
      <c r="H1673" s="12"/>
      <c r="I1673" s="12"/>
      <c r="J1673" s="12"/>
      <c r="K1673" s="68"/>
    </row>
    <row r="1674" spans="1:11">
      <c r="A1674" s="13"/>
      <c r="B1674" s="12"/>
      <c r="C1674" s="12"/>
      <c r="D1674" s="13"/>
      <c r="E1674" s="12"/>
      <c r="F1674" s="12"/>
      <c r="G1674" s="12"/>
      <c r="H1674" s="12"/>
      <c r="I1674" s="12"/>
      <c r="J1674" s="12"/>
      <c r="K1674" s="68"/>
    </row>
    <row r="1675" spans="1:11">
      <c r="A1675" s="13"/>
      <c r="B1675" s="12"/>
      <c r="C1675" s="12"/>
      <c r="D1675" s="13"/>
      <c r="E1675" s="12"/>
      <c r="F1675" s="12"/>
      <c r="G1675" s="12"/>
      <c r="H1675" s="12"/>
      <c r="I1675" s="12"/>
      <c r="J1675" s="12"/>
      <c r="K1675" s="68"/>
    </row>
    <row r="1676" spans="1:11">
      <c r="A1676" s="13"/>
      <c r="B1676" s="12"/>
      <c r="C1676" s="12"/>
      <c r="D1676" s="13"/>
      <c r="E1676" s="12"/>
      <c r="F1676" s="12"/>
      <c r="G1676" s="12"/>
      <c r="H1676" s="12"/>
      <c r="I1676" s="12"/>
      <c r="J1676" s="12"/>
      <c r="K1676" s="68"/>
    </row>
    <row r="1677" spans="1:11">
      <c r="A1677" s="13"/>
      <c r="B1677" s="12"/>
      <c r="C1677" s="12"/>
      <c r="D1677" s="13"/>
      <c r="E1677" s="12"/>
      <c r="F1677" s="12"/>
      <c r="G1677" s="12"/>
      <c r="H1677" s="12"/>
      <c r="I1677" s="12"/>
      <c r="J1677" s="12"/>
      <c r="K1677" s="68"/>
    </row>
    <row r="1678" spans="1:11">
      <c r="A1678" s="13"/>
      <c r="B1678" s="12"/>
      <c r="C1678" s="12"/>
      <c r="D1678" s="13"/>
      <c r="E1678" s="12"/>
      <c r="F1678" s="12"/>
      <c r="G1678" s="12"/>
      <c r="H1678" s="12"/>
      <c r="I1678" s="12"/>
      <c r="J1678" s="12"/>
      <c r="K1678" s="68"/>
    </row>
    <row r="1679" spans="1:11">
      <c r="A1679" s="13"/>
      <c r="B1679" s="12"/>
      <c r="C1679" s="12"/>
      <c r="D1679" s="13"/>
      <c r="E1679" s="12"/>
      <c r="F1679" s="12"/>
      <c r="G1679" s="12"/>
      <c r="H1679" s="12"/>
      <c r="I1679" s="12"/>
      <c r="J1679" s="12"/>
      <c r="K1679" s="68"/>
    </row>
    <row r="1680" spans="1:11">
      <c r="A1680" s="13"/>
      <c r="B1680" s="12"/>
      <c r="C1680" s="12"/>
      <c r="D1680" s="13"/>
      <c r="E1680" s="12"/>
      <c r="F1680" s="12"/>
      <c r="G1680" s="12"/>
      <c r="H1680" s="12"/>
      <c r="I1680" s="12"/>
      <c r="J1680" s="12"/>
      <c r="K1680" s="68"/>
    </row>
    <row r="1681" spans="1:11">
      <c r="A1681" s="13"/>
      <c r="B1681" s="12"/>
      <c r="C1681" s="12"/>
      <c r="D1681" s="13"/>
      <c r="E1681" s="12"/>
      <c r="F1681" s="12"/>
      <c r="G1681" s="12"/>
      <c r="H1681" s="12"/>
      <c r="I1681" s="12"/>
      <c r="J1681" s="12"/>
      <c r="K1681" s="68"/>
    </row>
    <row r="1682" spans="1:11">
      <c r="A1682" s="13"/>
      <c r="B1682" s="12"/>
      <c r="C1682" s="12"/>
      <c r="D1682" s="13"/>
      <c r="E1682" s="12"/>
      <c r="F1682" s="12"/>
      <c r="G1682" s="12"/>
      <c r="H1682" s="12"/>
      <c r="I1682" s="12"/>
      <c r="J1682" s="12"/>
      <c r="K1682" s="68"/>
    </row>
    <row r="1683" spans="1:11">
      <c r="A1683" s="13"/>
      <c r="B1683" s="12"/>
      <c r="C1683" s="12"/>
      <c r="D1683" s="13"/>
      <c r="E1683" s="12"/>
      <c r="F1683" s="12"/>
      <c r="G1683" s="12"/>
      <c r="H1683" s="12"/>
      <c r="I1683" s="12"/>
      <c r="J1683" s="12"/>
      <c r="K1683" s="68"/>
    </row>
    <row r="1684" spans="1:11">
      <c r="A1684" s="13"/>
      <c r="B1684" s="12"/>
      <c r="C1684" s="12"/>
      <c r="D1684" s="13"/>
      <c r="E1684" s="12"/>
      <c r="F1684" s="12"/>
      <c r="G1684" s="12"/>
      <c r="H1684" s="12"/>
      <c r="I1684" s="12"/>
      <c r="J1684" s="12"/>
      <c r="K1684" s="68"/>
    </row>
    <row r="1685" spans="1:11">
      <c r="A1685" s="13"/>
      <c r="B1685" s="12"/>
      <c r="C1685" s="12"/>
      <c r="D1685" s="13"/>
      <c r="E1685" s="12"/>
      <c r="F1685" s="12"/>
      <c r="G1685" s="12"/>
      <c r="H1685" s="12"/>
      <c r="I1685" s="12"/>
      <c r="J1685" s="12"/>
      <c r="K1685" s="68"/>
    </row>
    <row r="1686" spans="1:11">
      <c r="A1686" s="13"/>
      <c r="B1686" s="12"/>
      <c r="C1686" s="12"/>
      <c r="D1686" s="13"/>
      <c r="E1686" s="12"/>
      <c r="F1686" s="12"/>
      <c r="G1686" s="12"/>
      <c r="H1686" s="12"/>
      <c r="I1686" s="12"/>
      <c r="J1686" s="12"/>
      <c r="K1686" s="68"/>
    </row>
    <row r="1687" spans="1:11">
      <c r="A1687" s="13"/>
      <c r="B1687" s="12"/>
      <c r="C1687" s="12"/>
      <c r="D1687" s="13"/>
      <c r="E1687" s="12"/>
      <c r="F1687" s="12"/>
      <c r="G1687" s="12"/>
      <c r="H1687" s="12"/>
      <c r="I1687" s="12"/>
      <c r="J1687" s="12"/>
      <c r="K1687" s="68"/>
    </row>
    <row r="1688" spans="1:11">
      <c r="A1688" s="13"/>
      <c r="B1688" s="12"/>
      <c r="C1688" s="12"/>
      <c r="D1688" s="13"/>
      <c r="E1688" s="12"/>
      <c r="F1688" s="12"/>
      <c r="G1688" s="12"/>
      <c r="H1688" s="12"/>
      <c r="I1688" s="12"/>
      <c r="J1688" s="12"/>
      <c r="K1688" s="68"/>
    </row>
    <row r="1689" spans="1:11">
      <c r="A1689" s="13"/>
      <c r="B1689" s="12"/>
      <c r="C1689" s="12"/>
      <c r="D1689" s="13"/>
      <c r="E1689" s="12"/>
      <c r="F1689" s="12"/>
      <c r="G1689" s="12"/>
      <c r="H1689" s="12"/>
      <c r="I1689" s="12"/>
      <c r="J1689" s="12"/>
      <c r="K1689" s="68"/>
    </row>
    <row r="1690" spans="1:11">
      <c r="A1690" s="13"/>
      <c r="B1690" s="12"/>
      <c r="C1690" s="12"/>
      <c r="D1690" s="13"/>
      <c r="E1690" s="12"/>
      <c r="F1690" s="12"/>
      <c r="G1690" s="12"/>
      <c r="H1690" s="12"/>
      <c r="I1690" s="12"/>
      <c r="J1690" s="12"/>
      <c r="K1690" s="68"/>
    </row>
    <row r="1691" spans="1:11">
      <c r="A1691" s="13"/>
      <c r="B1691" s="12"/>
      <c r="C1691" s="12"/>
      <c r="D1691" s="13"/>
      <c r="E1691" s="12"/>
      <c r="F1691" s="12"/>
      <c r="G1691" s="12"/>
      <c r="H1691" s="12"/>
      <c r="I1691" s="12"/>
      <c r="J1691" s="12"/>
      <c r="K1691" s="68"/>
    </row>
    <row r="1692" spans="1:11">
      <c r="A1692" s="13"/>
      <c r="B1692" s="12"/>
      <c r="C1692" s="12"/>
      <c r="D1692" s="13"/>
      <c r="E1692" s="12"/>
      <c r="F1692" s="12"/>
      <c r="G1692" s="12"/>
      <c r="H1692" s="12"/>
      <c r="I1692" s="12"/>
      <c r="J1692" s="12"/>
      <c r="K1692" s="68"/>
    </row>
    <row r="1693" spans="1:11">
      <c r="A1693" s="13"/>
      <c r="B1693" s="12"/>
      <c r="C1693" s="12"/>
      <c r="D1693" s="13"/>
      <c r="E1693" s="12"/>
      <c r="F1693" s="12"/>
      <c r="G1693" s="12"/>
      <c r="H1693" s="12"/>
      <c r="I1693" s="12"/>
      <c r="J1693" s="12"/>
      <c r="K1693" s="68"/>
    </row>
    <row r="1694" spans="1:11">
      <c r="A1694" s="13"/>
      <c r="B1694" s="12"/>
      <c r="C1694" s="12"/>
      <c r="D1694" s="13"/>
      <c r="E1694" s="12"/>
      <c r="F1694" s="12"/>
      <c r="G1694" s="12"/>
      <c r="H1694" s="12"/>
      <c r="I1694" s="12"/>
      <c r="J1694" s="12"/>
      <c r="K1694" s="68"/>
    </row>
    <row r="1695" spans="1:11">
      <c r="A1695" s="13"/>
      <c r="B1695" s="12"/>
      <c r="C1695" s="12"/>
      <c r="D1695" s="13"/>
      <c r="E1695" s="12"/>
      <c r="F1695" s="12"/>
      <c r="G1695" s="12"/>
      <c r="H1695" s="12"/>
      <c r="I1695" s="12"/>
      <c r="J1695" s="12"/>
      <c r="K1695" s="68"/>
    </row>
    <row r="1696" spans="1:11">
      <c r="A1696" s="13"/>
      <c r="B1696" s="12"/>
      <c r="C1696" s="12"/>
      <c r="D1696" s="13"/>
      <c r="E1696" s="12"/>
      <c r="F1696" s="12"/>
      <c r="G1696" s="12"/>
      <c r="H1696" s="12"/>
      <c r="I1696" s="12"/>
      <c r="J1696" s="12"/>
      <c r="K1696" s="68"/>
    </row>
    <row r="1697" spans="1:11">
      <c r="A1697" s="13"/>
      <c r="B1697" s="12"/>
      <c r="C1697" s="12"/>
      <c r="D1697" s="13"/>
      <c r="E1697" s="12"/>
      <c r="F1697" s="12"/>
      <c r="G1697" s="12"/>
      <c r="H1697" s="12"/>
      <c r="I1697" s="12"/>
      <c r="J1697" s="12"/>
      <c r="K1697" s="68"/>
    </row>
    <row r="1698" spans="1:11">
      <c r="A1698" s="13"/>
      <c r="B1698" s="12"/>
      <c r="C1698" s="12"/>
      <c r="D1698" s="13"/>
      <c r="E1698" s="12"/>
      <c r="F1698" s="12"/>
      <c r="G1698" s="12"/>
      <c r="H1698" s="12"/>
      <c r="I1698" s="12"/>
      <c r="J1698" s="12"/>
      <c r="K1698" s="68"/>
    </row>
    <row r="1699" spans="1:11">
      <c r="A1699" s="13"/>
      <c r="B1699" s="12"/>
      <c r="C1699" s="12"/>
      <c r="D1699" s="13"/>
      <c r="E1699" s="12"/>
      <c r="F1699" s="12"/>
      <c r="G1699" s="12"/>
      <c r="H1699" s="12"/>
      <c r="I1699" s="12"/>
      <c r="J1699" s="12"/>
      <c r="K1699" s="68"/>
    </row>
    <row r="1700" spans="1:11">
      <c r="A1700" s="13"/>
      <c r="B1700" s="12"/>
      <c r="C1700" s="12"/>
      <c r="D1700" s="13"/>
      <c r="E1700" s="12"/>
      <c r="F1700" s="12"/>
      <c r="G1700" s="12"/>
      <c r="H1700" s="12"/>
      <c r="I1700" s="12"/>
      <c r="J1700" s="12"/>
      <c r="K1700" s="68"/>
    </row>
    <row r="1701" spans="1:11">
      <c r="A1701" s="13"/>
      <c r="B1701" s="12"/>
      <c r="C1701" s="12"/>
      <c r="D1701" s="13"/>
      <c r="E1701" s="12"/>
      <c r="F1701" s="12"/>
      <c r="G1701" s="12"/>
      <c r="H1701" s="12"/>
      <c r="I1701" s="12"/>
      <c r="J1701" s="12"/>
      <c r="K1701" s="68"/>
    </row>
    <row r="1702" spans="1:11">
      <c r="A1702" s="13"/>
      <c r="B1702" s="12"/>
      <c r="C1702" s="12"/>
      <c r="D1702" s="13"/>
      <c r="E1702" s="12"/>
      <c r="F1702" s="12"/>
      <c r="G1702" s="12"/>
      <c r="H1702" s="12"/>
      <c r="I1702" s="12"/>
      <c r="J1702" s="12"/>
      <c r="K1702" s="68"/>
    </row>
    <row r="1703" spans="1:11">
      <c r="A1703" s="13"/>
      <c r="B1703" s="12"/>
      <c r="C1703" s="12"/>
      <c r="D1703" s="13"/>
      <c r="E1703" s="12"/>
      <c r="F1703" s="12"/>
      <c r="G1703" s="12"/>
      <c r="H1703" s="12"/>
      <c r="I1703" s="12"/>
      <c r="J1703" s="12"/>
      <c r="K1703" s="68"/>
    </row>
    <row r="1704" spans="1:11">
      <c r="A1704" s="13"/>
      <c r="B1704" s="12"/>
      <c r="C1704" s="12"/>
      <c r="D1704" s="13"/>
      <c r="E1704" s="12"/>
      <c r="F1704" s="12"/>
      <c r="G1704" s="12"/>
      <c r="H1704" s="12"/>
      <c r="I1704" s="12"/>
      <c r="J1704" s="12"/>
      <c r="K1704" s="68"/>
    </row>
    <row r="1705" spans="1:11">
      <c r="A1705" s="13"/>
      <c r="B1705" s="12"/>
      <c r="C1705" s="12"/>
      <c r="D1705" s="13"/>
      <c r="E1705" s="12"/>
      <c r="F1705" s="12"/>
      <c r="G1705" s="12"/>
      <c r="H1705" s="12"/>
      <c r="I1705" s="12"/>
      <c r="J1705" s="12"/>
      <c r="K1705" s="68"/>
    </row>
    <row r="1706" spans="1:11">
      <c r="A1706" s="13"/>
      <c r="B1706" s="12"/>
      <c r="C1706" s="12"/>
      <c r="D1706" s="13"/>
      <c r="E1706" s="12"/>
      <c r="F1706" s="12"/>
      <c r="G1706" s="12"/>
      <c r="H1706" s="12"/>
      <c r="I1706" s="12"/>
      <c r="J1706" s="12"/>
      <c r="K1706" s="68"/>
    </row>
    <row r="1707" spans="1:11">
      <c r="A1707" s="13"/>
      <c r="B1707" s="12"/>
      <c r="C1707" s="12"/>
      <c r="D1707" s="13"/>
      <c r="E1707" s="12"/>
      <c r="F1707" s="12"/>
      <c r="G1707" s="12"/>
      <c r="H1707" s="12"/>
      <c r="I1707" s="12"/>
      <c r="J1707" s="12"/>
      <c r="K1707" s="68"/>
    </row>
    <row r="1708" spans="1:11">
      <c r="A1708" s="13"/>
      <c r="B1708" s="12"/>
      <c r="C1708" s="12"/>
      <c r="D1708" s="13"/>
      <c r="E1708" s="12"/>
      <c r="F1708" s="12"/>
      <c r="G1708" s="12"/>
      <c r="H1708" s="12"/>
      <c r="I1708" s="12"/>
      <c r="J1708" s="12"/>
      <c r="K1708" s="68"/>
    </row>
    <row r="1709" spans="1:11">
      <c r="A1709" s="13"/>
      <c r="B1709" s="12"/>
      <c r="C1709" s="12"/>
      <c r="D1709" s="13"/>
      <c r="E1709" s="12"/>
      <c r="F1709" s="12"/>
      <c r="G1709" s="12"/>
      <c r="H1709" s="12"/>
      <c r="I1709" s="12"/>
      <c r="J1709" s="12"/>
      <c r="K1709" s="68"/>
    </row>
    <row r="1710" spans="1:11">
      <c r="A1710" s="13"/>
      <c r="B1710" s="12"/>
      <c r="C1710" s="12"/>
      <c r="D1710" s="13"/>
      <c r="E1710" s="12"/>
      <c r="F1710" s="12"/>
      <c r="G1710" s="12"/>
      <c r="H1710" s="12"/>
      <c r="I1710" s="12"/>
      <c r="J1710" s="12"/>
      <c r="K1710" s="68"/>
    </row>
    <row r="1711" spans="1:11">
      <c r="A1711" s="13"/>
      <c r="B1711" s="12"/>
      <c r="C1711" s="12"/>
      <c r="D1711" s="13"/>
      <c r="E1711" s="12"/>
      <c r="F1711" s="12"/>
      <c r="G1711" s="12"/>
      <c r="H1711" s="12"/>
      <c r="I1711" s="12"/>
      <c r="J1711" s="12"/>
      <c r="K1711" s="68"/>
    </row>
    <row r="1712" spans="1:11">
      <c r="A1712" s="13"/>
      <c r="B1712" s="12"/>
      <c r="C1712" s="12"/>
      <c r="D1712" s="13"/>
      <c r="E1712" s="12"/>
      <c r="F1712" s="12"/>
      <c r="G1712" s="12"/>
      <c r="H1712" s="12"/>
      <c r="I1712" s="12"/>
      <c r="J1712" s="12"/>
      <c r="K1712" s="68"/>
    </row>
    <row r="1713" spans="1:11">
      <c r="A1713" s="13"/>
      <c r="B1713" s="12"/>
      <c r="C1713" s="12"/>
      <c r="D1713" s="13"/>
      <c r="E1713" s="12"/>
      <c r="F1713" s="12"/>
      <c r="G1713" s="12"/>
      <c r="H1713" s="12"/>
      <c r="I1713" s="12"/>
      <c r="J1713" s="12"/>
      <c r="K1713" s="68"/>
    </row>
    <row r="1714" spans="1:11">
      <c r="A1714" s="13"/>
      <c r="B1714" s="12"/>
      <c r="C1714" s="12"/>
      <c r="D1714" s="13"/>
      <c r="E1714" s="12"/>
      <c r="F1714" s="12"/>
      <c r="G1714" s="12"/>
      <c r="H1714" s="12"/>
      <c r="I1714" s="12"/>
      <c r="J1714" s="12"/>
      <c r="K1714" s="68"/>
    </row>
    <row r="1715" spans="1:11">
      <c r="A1715" s="13"/>
      <c r="B1715" s="12"/>
      <c r="C1715" s="12"/>
      <c r="D1715" s="13"/>
      <c r="E1715" s="12"/>
      <c r="F1715" s="12"/>
      <c r="G1715" s="12"/>
      <c r="H1715" s="12"/>
      <c r="I1715" s="12"/>
      <c r="J1715" s="12"/>
      <c r="K1715" s="68"/>
    </row>
    <row r="1716" spans="1:11">
      <c r="A1716" s="13"/>
      <c r="B1716" s="12"/>
      <c r="C1716" s="12"/>
      <c r="D1716" s="13"/>
      <c r="E1716" s="12"/>
      <c r="F1716" s="12"/>
      <c r="G1716" s="12"/>
      <c r="H1716" s="12"/>
      <c r="I1716" s="12"/>
      <c r="J1716" s="12"/>
      <c r="K1716" s="68"/>
    </row>
    <row r="1717" spans="1:11">
      <c r="A1717" s="13"/>
      <c r="B1717" s="12"/>
      <c r="C1717" s="12"/>
      <c r="D1717" s="13"/>
      <c r="E1717" s="12"/>
      <c r="F1717" s="12"/>
      <c r="G1717" s="12"/>
      <c r="H1717" s="12"/>
      <c r="I1717" s="12"/>
      <c r="J1717" s="12"/>
      <c r="K1717" s="68"/>
    </row>
    <row r="1718" spans="1:11">
      <c r="A1718" s="13"/>
      <c r="B1718" s="12"/>
      <c r="C1718" s="12"/>
      <c r="D1718" s="13"/>
      <c r="E1718" s="12"/>
      <c r="F1718" s="12"/>
      <c r="G1718" s="12"/>
      <c r="H1718" s="12"/>
      <c r="I1718" s="12"/>
      <c r="J1718" s="12"/>
      <c r="K1718" s="68"/>
    </row>
    <row r="1719" spans="1:11">
      <c r="A1719" s="13"/>
      <c r="B1719" s="12"/>
      <c r="C1719" s="12"/>
      <c r="D1719" s="13"/>
      <c r="E1719" s="12"/>
      <c r="F1719" s="12"/>
      <c r="G1719" s="12"/>
      <c r="H1719" s="12"/>
      <c r="I1719" s="12"/>
      <c r="J1719" s="12"/>
      <c r="K1719" s="68"/>
    </row>
    <row r="1720" spans="1:11">
      <c r="A1720" s="13"/>
      <c r="B1720" s="12"/>
      <c r="C1720" s="12"/>
      <c r="D1720" s="13"/>
      <c r="E1720" s="12"/>
      <c r="F1720" s="12"/>
      <c r="G1720" s="12"/>
      <c r="H1720" s="12"/>
      <c r="I1720" s="12"/>
      <c r="J1720" s="12"/>
      <c r="K1720" s="68"/>
    </row>
    <row r="1721" spans="1:11">
      <c r="A1721" s="13"/>
      <c r="B1721" s="12"/>
      <c r="C1721" s="12"/>
      <c r="D1721" s="13"/>
      <c r="E1721" s="12"/>
      <c r="F1721" s="12"/>
      <c r="G1721" s="12"/>
      <c r="H1721" s="12"/>
      <c r="I1721" s="12"/>
      <c r="J1721" s="12"/>
      <c r="K1721" s="68"/>
    </row>
    <row r="1722" spans="1:11">
      <c r="A1722" s="13"/>
      <c r="B1722" s="12"/>
      <c r="C1722" s="12"/>
      <c r="D1722" s="13"/>
      <c r="E1722" s="12"/>
      <c r="F1722" s="12"/>
      <c r="G1722" s="12"/>
      <c r="H1722" s="12"/>
      <c r="I1722" s="12"/>
      <c r="J1722" s="12"/>
      <c r="K1722" s="68"/>
    </row>
    <row r="1723" spans="1:11">
      <c r="A1723" s="13"/>
      <c r="B1723" s="12"/>
      <c r="C1723" s="12"/>
      <c r="D1723" s="13"/>
      <c r="E1723" s="12"/>
      <c r="F1723" s="12"/>
      <c r="G1723" s="12"/>
      <c r="H1723" s="12"/>
      <c r="I1723" s="12"/>
      <c r="J1723" s="12"/>
      <c r="K1723" s="68"/>
    </row>
    <row r="1724" spans="1:11">
      <c r="A1724" s="13"/>
      <c r="B1724" s="12"/>
      <c r="C1724" s="12"/>
      <c r="D1724" s="13"/>
      <c r="E1724" s="12"/>
      <c r="F1724" s="12"/>
      <c r="G1724" s="12"/>
      <c r="H1724" s="12"/>
      <c r="I1724" s="12"/>
      <c r="J1724" s="12"/>
      <c r="K1724" s="68"/>
    </row>
    <row r="1725" spans="1:11">
      <c r="A1725" s="13"/>
      <c r="B1725" s="12"/>
      <c r="C1725" s="12"/>
      <c r="D1725" s="13"/>
      <c r="E1725" s="12"/>
      <c r="F1725" s="12"/>
      <c r="G1725" s="12"/>
      <c r="H1725" s="12"/>
      <c r="I1725" s="12"/>
      <c r="J1725" s="12"/>
      <c r="K1725" s="68"/>
    </row>
    <row r="1726" spans="1:11">
      <c r="A1726" s="13"/>
      <c r="B1726" s="12"/>
      <c r="C1726" s="12"/>
      <c r="D1726" s="13"/>
      <c r="E1726" s="12"/>
      <c r="F1726" s="12"/>
      <c r="G1726" s="12"/>
      <c r="H1726" s="12"/>
      <c r="I1726" s="12"/>
      <c r="J1726" s="12"/>
      <c r="K1726" s="68"/>
    </row>
    <row r="1727" spans="1:11">
      <c r="A1727" s="13"/>
      <c r="B1727" s="12"/>
      <c r="C1727" s="12"/>
      <c r="D1727" s="13"/>
      <c r="E1727" s="12"/>
      <c r="F1727" s="12"/>
      <c r="G1727" s="12"/>
      <c r="H1727" s="12"/>
      <c r="I1727" s="12"/>
      <c r="J1727" s="12"/>
      <c r="K1727" s="68"/>
    </row>
    <row r="1728" spans="1:11">
      <c r="A1728" s="13"/>
      <c r="B1728" s="12"/>
      <c r="C1728" s="12"/>
      <c r="D1728" s="13"/>
      <c r="E1728" s="12"/>
      <c r="F1728" s="12"/>
      <c r="G1728" s="12"/>
      <c r="H1728" s="12"/>
      <c r="I1728" s="12"/>
      <c r="J1728" s="12"/>
      <c r="K1728" s="68"/>
    </row>
    <row r="1729" spans="1:11">
      <c r="A1729" s="13"/>
      <c r="B1729" s="12"/>
      <c r="C1729" s="12"/>
      <c r="D1729" s="13"/>
      <c r="E1729" s="12"/>
      <c r="F1729" s="12"/>
      <c r="G1729" s="12"/>
      <c r="H1729" s="12"/>
      <c r="I1729" s="12"/>
      <c r="J1729" s="12"/>
      <c r="K1729" s="68"/>
    </row>
    <row r="1730" spans="1:11">
      <c r="A1730" s="13"/>
      <c r="B1730" s="12"/>
      <c r="C1730" s="12"/>
      <c r="D1730" s="13"/>
      <c r="E1730" s="12"/>
      <c r="F1730" s="12"/>
      <c r="G1730" s="12"/>
      <c r="H1730" s="12"/>
      <c r="I1730" s="12"/>
      <c r="J1730" s="12"/>
      <c r="K1730" s="68"/>
    </row>
    <row r="1731" spans="1:11">
      <c r="A1731" s="13"/>
      <c r="B1731" s="12"/>
      <c r="C1731" s="12"/>
      <c r="D1731" s="13"/>
      <c r="E1731" s="12"/>
      <c r="F1731" s="12"/>
      <c r="G1731" s="12"/>
      <c r="H1731" s="12"/>
      <c r="I1731" s="12"/>
      <c r="J1731" s="12"/>
      <c r="K1731" s="68"/>
    </row>
    <row r="1732" spans="1:11">
      <c r="A1732" s="13"/>
      <c r="B1732" s="12"/>
      <c r="C1732" s="12"/>
      <c r="D1732" s="13"/>
      <c r="E1732" s="12"/>
      <c r="F1732" s="12"/>
      <c r="G1732" s="12"/>
      <c r="H1732" s="12"/>
      <c r="I1732" s="12"/>
      <c r="J1732" s="12"/>
      <c r="K1732" s="68"/>
    </row>
    <row r="1733" spans="1:11">
      <c r="A1733" s="13"/>
      <c r="B1733" s="12"/>
      <c r="C1733" s="12"/>
      <c r="D1733" s="13"/>
      <c r="E1733" s="12"/>
      <c r="F1733" s="12"/>
      <c r="G1733" s="12"/>
      <c r="H1733" s="12"/>
      <c r="I1733" s="12"/>
      <c r="J1733" s="12"/>
      <c r="K1733" s="68"/>
    </row>
    <row r="1734" spans="1:11">
      <c r="A1734" s="13"/>
      <c r="B1734" s="12"/>
      <c r="C1734" s="12"/>
      <c r="D1734" s="13"/>
      <c r="E1734" s="12"/>
      <c r="F1734" s="12"/>
      <c r="G1734" s="12"/>
      <c r="H1734" s="12"/>
      <c r="I1734" s="12"/>
      <c r="J1734" s="12"/>
      <c r="K1734" s="68"/>
    </row>
    <row r="1735" spans="1:11">
      <c r="A1735" s="13"/>
      <c r="B1735" s="12"/>
      <c r="C1735" s="12"/>
      <c r="D1735" s="13"/>
      <c r="E1735" s="12"/>
      <c r="F1735" s="12"/>
      <c r="G1735" s="12"/>
      <c r="H1735" s="12"/>
      <c r="I1735" s="12"/>
      <c r="J1735" s="12"/>
      <c r="K1735" s="68"/>
    </row>
    <row r="1736" spans="1:11">
      <c r="A1736" s="13"/>
      <c r="B1736" s="12"/>
      <c r="C1736" s="12"/>
      <c r="D1736" s="13"/>
      <c r="E1736" s="12"/>
      <c r="F1736" s="12"/>
      <c r="G1736" s="12"/>
      <c r="H1736" s="12"/>
      <c r="I1736" s="12"/>
      <c r="J1736" s="12"/>
      <c r="K1736" s="68"/>
    </row>
    <row r="1737" spans="1:11">
      <c r="A1737" s="13"/>
      <c r="B1737" s="12"/>
      <c r="C1737" s="12"/>
      <c r="D1737" s="13"/>
      <c r="E1737" s="12"/>
      <c r="F1737" s="12"/>
      <c r="G1737" s="12"/>
      <c r="H1737" s="12"/>
      <c r="I1737" s="12"/>
      <c r="J1737" s="12"/>
      <c r="K1737" s="68"/>
    </row>
    <row r="1738" spans="1:11">
      <c r="A1738" s="13"/>
      <c r="B1738" s="12"/>
      <c r="C1738" s="12"/>
      <c r="D1738" s="13"/>
      <c r="E1738" s="12"/>
      <c r="F1738" s="12"/>
      <c r="G1738" s="12"/>
      <c r="H1738" s="12"/>
      <c r="I1738" s="12"/>
      <c r="J1738" s="12"/>
      <c r="K1738" s="68"/>
    </row>
    <row r="1739" spans="1:11">
      <c r="A1739" s="13"/>
      <c r="B1739" s="12"/>
      <c r="C1739" s="12"/>
      <c r="D1739" s="13"/>
      <c r="E1739" s="12"/>
      <c r="F1739" s="12"/>
      <c r="G1739" s="12"/>
      <c r="H1739" s="12"/>
      <c r="I1739" s="12"/>
      <c r="J1739" s="12"/>
      <c r="K1739" s="68"/>
    </row>
    <row r="1740" spans="1:11">
      <c r="A1740" s="13"/>
      <c r="B1740" s="12"/>
      <c r="C1740" s="12"/>
      <c r="D1740" s="13"/>
      <c r="E1740" s="12"/>
      <c r="F1740" s="12"/>
      <c r="G1740" s="12"/>
      <c r="H1740" s="12"/>
      <c r="I1740" s="12"/>
      <c r="J1740" s="12"/>
      <c r="K1740" s="68"/>
    </row>
    <row r="1741" spans="1:11">
      <c r="A1741" s="13"/>
      <c r="B1741" s="12"/>
      <c r="C1741" s="12"/>
      <c r="D1741" s="13"/>
      <c r="E1741" s="12"/>
      <c r="F1741" s="12"/>
      <c r="G1741" s="12"/>
      <c r="H1741" s="12"/>
      <c r="I1741" s="12"/>
      <c r="J1741" s="12"/>
      <c r="K1741" s="68"/>
    </row>
    <row r="1742" spans="1:11">
      <c r="A1742" s="13"/>
      <c r="B1742" s="12"/>
      <c r="C1742" s="12"/>
      <c r="D1742" s="13"/>
      <c r="E1742" s="12"/>
      <c r="F1742" s="12"/>
      <c r="G1742" s="12"/>
      <c r="H1742" s="12"/>
      <c r="I1742" s="12"/>
      <c r="J1742" s="12"/>
      <c r="K1742" s="68"/>
    </row>
    <row r="1743" spans="1:11">
      <c r="A1743" s="13"/>
      <c r="B1743" s="12"/>
      <c r="C1743" s="12"/>
      <c r="D1743" s="13"/>
      <c r="E1743" s="12"/>
      <c r="F1743" s="12"/>
      <c r="G1743" s="12"/>
      <c r="H1743" s="12"/>
      <c r="I1743" s="12"/>
      <c r="J1743" s="12"/>
      <c r="K1743" s="68"/>
    </row>
    <row r="1744" spans="1:11">
      <c r="A1744" s="13"/>
      <c r="B1744" s="12"/>
      <c r="C1744" s="12"/>
      <c r="D1744" s="13"/>
      <c r="E1744" s="12"/>
      <c r="F1744" s="12"/>
      <c r="G1744" s="12"/>
      <c r="H1744" s="12"/>
      <c r="I1744" s="12"/>
      <c r="J1744" s="12"/>
      <c r="K1744" s="68"/>
    </row>
    <row r="1745" spans="1:11">
      <c r="A1745" s="13"/>
      <c r="B1745" s="12"/>
      <c r="C1745" s="12"/>
      <c r="D1745" s="13"/>
      <c r="E1745" s="12"/>
      <c r="F1745" s="12"/>
      <c r="G1745" s="12"/>
      <c r="H1745" s="12"/>
      <c r="I1745" s="12"/>
      <c r="J1745" s="12"/>
      <c r="K1745" s="68"/>
    </row>
    <row r="1746" spans="1:11">
      <c r="A1746" s="13"/>
      <c r="B1746" s="12"/>
      <c r="C1746" s="12"/>
      <c r="D1746" s="13"/>
      <c r="E1746" s="12"/>
      <c r="F1746" s="12"/>
      <c r="G1746" s="12"/>
      <c r="H1746" s="12"/>
      <c r="I1746" s="12"/>
      <c r="J1746" s="12"/>
      <c r="K1746" s="68"/>
    </row>
    <row r="1747" spans="1:11">
      <c r="A1747" s="13"/>
      <c r="B1747" s="12"/>
      <c r="C1747" s="12"/>
      <c r="D1747" s="13"/>
      <c r="E1747" s="12"/>
      <c r="F1747" s="12"/>
      <c r="G1747" s="12"/>
      <c r="H1747" s="12"/>
      <c r="I1747" s="12"/>
      <c r="J1747" s="12"/>
      <c r="K1747" s="68"/>
    </row>
    <row r="1748" spans="1:11">
      <c r="A1748" s="13"/>
      <c r="B1748" s="12"/>
      <c r="C1748" s="12"/>
      <c r="D1748" s="13"/>
      <c r="E1748" s="12"/>
      <c r="F1748" s="12"/>
      <c r="G1748" s="12"/>
      <c r="H1748" s="12"/>
      <c r="I1748" s="12"/>
      <c r="J1748" s="12"/>
      <c r="K1748" s="68"/>
    </row>
    <row r="1749" spans="1:11">
      <c r="A1749" s="13"/>
      <c r="B1749" s="12"/>
      <c r="C1749" s="12"/>
      <c r="D1749" s="13"/>
      <c r="E1749" s="12"/>
      <c r="F1749" s="12"/>
      <c r="G1749" s="12"/>
      <c r="H1749" s="12"/>
      <c r="I1749" s="12"/>
      <c r="J1749" s="12"/>
      <c r="K1749" s="68"/>
    </row>
    <row r="1750" spans="1:11">
      <c r="A1750" s="13"/>
      <c r="B1750" s="12"/>
      <c r="C1750" s="12"/>
      <c r="D1750" s="13"/>
      <c r="E1750" s="12"/>
      <c r="F1750" s="12"/>
      <c r="G1750" s="12"/>
      <c r="H1750" s="12"/>
      <c r="I1750" s="12"/>
      <c r="J1750" s="12"/>
      <c r="K1750" s="68"/>
    </row>
    <row r="1751" spans="1:11">
      <c r="A1751" s="13"/>
      <c r="B1751" s="12"/>
      <c r="C1751" s="12"/>
      <c r="D1751" s="13"/>
      <c r="E1751" s="12"/>
      <c r="F1751" s="12"/>
      <c r="G1751" s="12"/>
      <c r="H1751" s="12"/>
      <c r="I1751" s="12"/>
      <c r="J1751" s="12"/>
      <c r="K1751" s="68"/>
    </row>
    <row r="1752" spans="1:11">
      <c r="A1752" s="13"/>
      <c r="B1752" s="12"/>
      <c r="C1752" s="12"/>
      <c r="D1752" s="13"/>
      <c r="E1752" s="12"/>
      <c r="F1752" s="12"/>
      <c r="G1752" s="12"/>
      <c r="H1752" s="12"/>
      <c r="I1752" s="12"/>
      <c r="J1752" s="12"/>
      <c r="K1752" s="68"/>
    </row>
    <row r="1753" spans="1:11">
      <c r="A1753" s="13"/>
      <c r="B1753" s="12"/>
      <c r="C1753" s="12"/>
      <c r="D1753" s="13"/>
      <c r="E1753" s="12"/>
      <c r="F1753" s="12"/>
      <c r="G1753" s="12"/>
      <c r="H1753" s="12"/>
      <c r="I1753" s="12"/>
      <c r="J1753" s="12"/>
      <c r="K1753" s="68"/>
    </row>
    <row r="1754" spans="1:11">
      <c r="A1754" s="13"/>
      <c r="B1754" s="12"/>
      <c r="C1754" s="12"/>
      <c r="D1754" s="13"/>
      <c r="E1754" s="12"/>
      <c r="F1754" s="12"/>
      <c r="G1754" s="12"/>
      <c r="H1754" s="12"/>
      <c r="I1754" s="12"/>
      <c r="J1754" s="12"/>
      <c r="K1754" s="68"/>
    </row>
    <row r="1755" spans="1:11">
      <c r="A1755" s="13"/>
      <c r="B1755" s="12"/>
      <c r="C1755" s="12"/>
      <c r="D1755" s="13"/>
      <c r="E1755" s="12"/>
      <c r="F1755" s="12"/>
      <c r="G1755" s="12"/>
      <c r="H1755" s="12"/>
      <c r="I1755" s="12"/>
      <c r="J1755" s="12"/>
      <c r="K1755" s="68"/>
    </row>
    <row r="1756" spans="1:11">
      <c r="A1756" s="13"/>
      <c r="B1756" s="12"/>
      <c r="C1756" s="12"/>
      <c r="D1756" s="13"/>
      <c r="E1756" s="12"/>
      <c r="F1756" s="12"/>
      <c r="G1756" s="12"/>
      <c r="H1756" s="12"/>
      <c r="I1756" s="12"/>
      <c r="J1756" s="12"/>
      <c r="K1756" s="68"/>
    </row>
    <row r="1757" spans="1:11">
      <c r="A1757" s="13"/>
      <c r="B1757" s="12"/>
      <c r="C1757" s="12"/>
      <c r="D1757" s="13"/>
      <c r="E1757" s="12"/>
      <c r="F1757" s="12"/>
      <c r="G1757" s="12"/>
      <c r="H1757" s="12"/>
      <c r="I1757" s="12"/>
      <c r="J1757" s="12"/>
      <c r="K1757" s="68"/>
    </row>
    <row r="1758" spans="1:11">
      <c r="A1758" s="13"/>
      <c r="B1758" s="12"/>
      <c r="C1758" s="12"/>
      <c r="D1758" s="13"/>
      <c r="E1758" s="12"/>
      <c r="F1758" s="12"/>
      <c r="G1758" s="12"/>
      <c r="H1758" s="12"/>
      <c r="I1758" s="12"/>
      <c r="J1758" s="12"/>
      <c r="K1758" s="68"/>
    </row>
    <row r="1759" spans="1:11">
      <c r="A1759" s="13"/>
      <c r="B1759" s="12"/>
      <c r="C1759" s="12"/>
      <c r="D1759" s="13"/>
      <c r="E1759" s="12"/>
      <c r="F1759" s="12"/>
      <c r="G1759" s="12"/>
      <c r="H1759" s="12"/>
      <c r="I1759" s="12"/>
      <c r="J1759" s="12"/>
      <c r="K1759" s="68"/>
    </row>
    <row r="1760" spans="1:11">
      <c r="A1760" s="13"/>
      <c r="B1760" s="12"/>
      <c r="C1760" s="12"/>
      <c r="D1760" s="13"/>
      <c r="E1760" s="12"/>
      <c r="F1760" s="12"/>
      <c r="G1760" s="12"/>
      <c r="H1760" s="12"/>
      <c r="I1760" s="12"/>
      <c r="J1760" s="12"/>
      <c r="K1760" s="68"/>
    </row>
    <row r="1761" spans="1:11">
      <c r="A1761" s="13"/>
      <c r="B1761" s="12"/>
      <c r="C1761" s="12"/>
      <c r="D1761" s="13"/>
      <c r="E1761" s="12"/>
      <c r="F1761" s="12"/>
      <c r="G1761" s="12"/>
      <c r="H1761" s="12"/>
      <c r="I1761" s="12"/>
      <c r="J1761" s="12"/>
      <c r="K1761" s="68"/>
    </row>
    <row r="1762" spans="1:11">
      <c r="A1762" s="13"/>
      <c r="B1762" s="12"/>
      <c r="C1762" s="12"/>
      <c r="D1762" s="13"/>
      <c r="E1762" s="12"/>
      <c r="F1762" s="12"/>
      <c r="G1762" s="12"/>
      <c r="H1762" s="12"/>
      <c r="I1762" s="12"/>
      <c r="J1762" s="12"/>
      <c r="K1762" s="68"/>
    </row>
    <row r="1763" spans="1:11">
      <c r="A1763" s="13"/>
      <c r="B1763" s="12"/>
      <c r="C1763" s="12"/>
      <c r="D1763" s="13"/>
      <c r="E1763" s="12"/>
      <c r="F1763" s="12"/>
      <c r="G1763" s="12"/>
      <c r="H1763" s="12"/>
      <c r="I1763" s="12"/>
      <c r="J1763" s="12"/>
      <c r="K1763" s="68"/>
    </row>
    <row r="1764" spans="1:11">
      <c r="A1764" s="13"/>
      <c r="B1764" s="12"/>
      <c r="C1764" s="12"/>
      <c r="D1764" s="13"/>
      <c r="E1764" s="12"/>
      <c r="F1764" s="12"/>
      <c r="G1764" s="12"/>
      <c r="H1764" s="12"/>
      <c r="I1764" s="12"/>
      <c r="J1764" s="12"/>
      <c r="K1764" s="68"/>
    </row>
    <row r="1765" spans="1:11">
      <c r="A1765" s="13"/>
      <c r="B1765" s="12"/>
      <c r="C1765" s="12"/>
      <c r="D1765" s="13"/>
      <c r="E1765" s="12"/>
      <c r="F1765" s="12"/>
      <c r="G1765" s="12"/>
      <c r="H1765" s="12"/>
      <c r="I1765" s="12"/>
      <c r="J1765" s="12"/>
      <c r="K1765" s="68"/>
    </row>
    <row r="1766" spans="1:11">
      <c r="A1766" s="13"/>
      <c r="B1766" s="12"/>
      <c r="C1766" s="12"/>
      <c r="D1766" s="13"/>
      <c r="E1766" s="12"/>
      <c r="F1766" s="12"/>
      <c r="G1766" s="12"/>
      <c r="H1766" s="12"/>
      <c r="I1766" s="12"/>
      <c r="J1766" s="12"/>
      <c r="K1766" s="68"/>
    </row>
    <row r="1767" spans="1:11">
      <c r="A1767" s="13"/>
      <c r="B1767" s="12"/>
      <c r="C1767" s="12"/>
      <c r="D1767" s="13"/>
      <c r="E1767" s="12"/>
      <c r="F1767" s="12"/>
      <c r="G1767" s="12"/>
      <c r="H1767" s="12"/>
      <c r="I1767" s="12"/>
      <c r="J1767" s="12"/>
      <c r="K1767" s="68"/>
    </row>
    <row r="1768" spans="1:11">
      <c r="A1768" s="13"/>
      <c r="B1768" s="12"/>
      <c r="C1768" s="12"/>
      <c r="D1768" s="13"/>
      <c r="E1768" s="12"/>
      <c r="F1768" s="12"/>
      <c r="G1768" s="12"/>
      <c r="H1768" s="12"/>
      <c r="I1768" s="12"/>
      <c r="J1768" s="12"/>
      <c r="K1768" s="68"/>
    </row>
    <row r="1769" spans="1:11">
      <c r="A1769" s="13"/>
      <c r="B1769" s="12"/>
      <c r="C1769" s="12"/>
      <c r="D1769" s="13"/>
      <c r="E1769" s="12"/>
      <c r="F1769" s="12"/>
      <c r="G1769" s="12"/>
      <c r="H1769" s="12"/>
      <c r="I1769" s="12"/>
      <c r="J1769" s="12"/>
      <c r="K1769" s="68"/>
    </row>
    <row r="1770" spans="1:11">
      <c r="A1770" s="13"/>
      <c r="B1770" s="12"/>
      <c r="C1770" s="12"/>
      <c r="D1770" s="13"/>
      <c r="E1770" s="12"/>
      <c r="F1770" s="12"/>
      <c r="G1770" s="12"/>
      <c r="H1770" s="12"/>
      <c r="I1770" s="12"/>
      <c r="J1770" s="12"/>
      <c r="K1770" s="68"/>
    </row>
    <row r="1771" spans="1:11">
      <c r="A1771" s="13"/>
      <c r="B1771" s="12"/>
      <c r="C1771" s="12"/>
      <c r="D1771" s="13"/>
      <c r="E1771" s="12"/>
      <c r="F1771" s="12"/>
      <c r="G1771" s="12"/>
      <c r="H1771" s="12"/>
      <c r="I1771" s="12"/>
      <c r="J1771" s="12"/>
      <c r="K1771" s="68"/>
    </row>
    <row r="1772" spans="1:11">
      <c r="A1772" s="13"/>
      <c r="B1772" s="12"/>
      <c r="C1772" s="12"/>
      <c r="D1772" s="13"/>
      <c r="E1772" s="12"/>
      <c r="F1772" s="12"/>
      <c r="G1772" s="12"/>
      <c r="H1772" s="12"/>
      <c r="I1772" s="12"/>
      <c r="J1772" s="12"/>
      <c r="K1772" s="68"/>
    </row>
    <row r="1773" spans="1:11">
      <c r="A1773" s="13"/>
      <c r="B1773" s="12"/>
      <c r="C1773" s="12"/>
      <c r="D1773" s="13"/>
      <c r="E1773" s="12"/>
      <c r="F1773" s="12"/>
      <c r="G1773" s="12"/>
      <c r="H1773" s="12"/>
      <c r="I1773" s="12"/>
      <c r="J1773" s="12"/>
      <c r="K1773" s="68"/>
    </row>
    <row r="1774" spans="1:11">
      <c r="A1774" s="13"/>
      <c r="B1774" s="12"/>
      <c r="C1774" s="12"/>
      <c r="D1774" s="13"/>
      <c r="E1774" s="12"/>
      <c r="F1774" s="12"/>
      <c r="G1774" s="12"/>
      <c r="H1774" s="12"/>
      <c r="I1774" s="12"/>
      <c r="J1774" s="12"/>
      <c r="K1774" s="68"/>
    </row>
    <row r="1775" spans="1:11">
      <c r="A1775" s="13"/>
      <c r="B1775" s="12"/>
      <c r="C1775" s="12"/>
      <c r="D1775" s="13"/>
      <c r="E1775" s="12"/>
      <c r="F1775" s="12"/>
      <c r="G1775" s="12"/>
      <c r="H1775" s="12"/>
      <c r="I1775" s="12"/>
      <c r="J1775" s="12"/>
      <c r="K1775" s="68"/>
    </row>
    <row r="1776" spans="1:11">
      <c r="A1776" s="13"/>
      <c r="B1776" s="12"/>
      <c r="C1776" s="12"/>
      <c r="D1776" s="13"/>
      <c r="E1776" s="12"/>
      <c r="F1776" s="12"/>
      <c r="G1776" s="12"/>
      <c r="H1776" s="12"/>
      <c r="I1776" s="12"/>
      <c r="J1776" s="12"/>
      <c r="K1776" s="68"/>
    </row>
    <row r="1777" spans="1:11">
      <c r="A1777" s="13"/>
      <c r="B1777" s="12"/>
      <c r="C1777" s="12"/>
      <c r="D1777" s="13"/>
      <c r="E1777" s="12"/>
      <c r="F1777" s="12"/>
      <c r="G1777" s="12"/>
      <c r="H1777" s="12"/>
      <c r="I1777" s="12"/>
      <c r="J1777" s="12"/>
      <c r="K1777" s="68"/>
    </row>
    <row r="1778" spans="1:11">
      <c r="A1778" s="13"/>
      <c r="B1778" s="12"/>
      <c r="C1778" s="12"/>
      <c r="D1778" s="13"/>
      <c r="E1778" s="12"/>
      <c r="F1778" s="12"/>
      <c r="G1778" s="12"/>
      <c r="H1778" s="12"/>
      <c r="I1778" s="12"/>
      <c r="J1778" s="12"/>
      <c r="K1778" s="68"/>
    </row>
    <row r="1779" spans="1:11">
      <c r="A1779" s="13"/>
      <c r="B1779" s="12"/>
      <c r="C1779" s="12"/>
      <c r="D1779" s="13"/>
      <c r="E1779" s="12"/>
      <c r="F1779" s="12"/>
      <c r="G1779" s="12"/>
      <c r="H1779" s="12"/>
      <c r="I1779" s="12"/>
      <c r="J1779" s="12"/>
      <c r="K1779" s="68"/>
    </row>
    <row r="1780" spans="1:11">
      <c r="A1780" s="13"/>
      <c r="B1780" s="12"/>
      <c r="C1780" s="12"/>
      <c r="D1780" s="13"/>
      <c r="E1780" s="12"/>
      <c r="F1780" s="12"/>
      <c r="G1780" s="12"/>
      <c r="H1780" s="12"/>
      <c r="I1780" s="12"/>
      <c r="J1780" s="12"/>
      <c r="K1780" s="68"/>
    </row>
    <row r="1781" spans="1:11">
      <c r="A1781" s="13"/>
      <c r="B1781" s="12"/>
      <c r="C1781" s="12"/>
      <c r="D1781" s="13"/>
      <c r="E1781" s="12"/>
      <c r="F1781" s="12"/>
      <c r="G1781" s="12"/>
      <c r="H1781" s="12"/>
      <c r="I1781" s="12"/>
      <c r="J1781" s="12"/>
      <c r="K1781" s="68"/>
    </row>
    <row r="1782" spans="1:11">
      <c r="A1782" s="13"/>
      <c r="B1782" s="12"/>
      <c r="C1782" s="12"/>
      <c r="D1782" s="13"/>
      <c r="E1782" s="12"/>
      <c r="F1782" s="12"/>
      <c r="G1782" s="12"/>
      <c r="H1782" s="12"/>
      <c r="I1782" s="12"/>
      <c r="J1782" s="12"/>
      <c r="K1782" s="68"/>
    </row>
    <row r="1783" spans="1:11">
      <c r="A1783" s="13"/>
      <c r="B1783" s="12"/>
      <c r="C1783" s="12"/>
      <c r="D1783" s="13"/>
      <c r="E1783" s="12"/>
      <c r="F1783" s="12"/>
      <c r="G1783" s="12"/>
      <c r="H1783" s="12"/>
      <c r="I1783" s="12"/>
      <c r="J1783" s="12"/>
      <c r="K1783" s="68"/>
    </row>
    <row r="1784" spans="1:11">
      <c r="A1784" s="13"/>
      <c r="B1784" s="12"/>
      <c r="C1784" s="12"/>
      <c r="D1784" s="13"/>
      <c r="E1784" s="12"/>
      <c r="F1784" s="12"/>
      <c r="G1784" s="12"/>
      <c r="H1784" s="12"/>
      <c r="I1784" s="12"/>
      <c r="J1784" s="12"/>
      <c r="K1784" s="68"/>
    </row>
    <row r="1785" spans="1:11">
      <c r="A1785" s="13"/>
      <c r="B1785" s="12"/>
      <c r="C1785" s="12"/>
      <c r="D1785" s="13"/>
      <c r="E1785" s="12"/>
      <c r="F1785" s="12"/>
      <c r="G1785" s="12"/>
      <c r="H1785" s="12"/>
      <c r="I1785" s="12"/>
      <c r="J1785" s="12"/>
      <c r="K1785" s="68"/>
    </row>
    <row r="1786" spans="1:11">
      <c r="A1786" s="13"/>
      <c r="B1786" s="12"/>
      <c r="C1786" s="12"/>
      <c r="D1786" s="13"/>
      <c r="E1786" s="12"/>
      <c r="F1786" s="12"/>
      <c r="G1786" s="12"/>
      <c r="H1786" s="12"/>
      <c r="I1786" s="12"/>
      <c r="J1786" s="12"/>
      <c r="K1786" s="68"/>
    </row>
    <row r="1787" spans="1:11">
      <c r="A1787" s="13"/>
      <c r="B1787" s="12"/>
      <c r="C1787" s="12"/>
      <c r="D1787" s="13"/>
      <c r="E1787" s="12"/>
      <c r="F1787" s="12"/>
      <c r="G1787" s="12"/>
      <c r="H1787" s="12"/>
      <c r="I1787" s="12"/>
      <c r="J1787" s="12"/>
      <c r="K1787" s="68"/>
    </row>
    <row r="1788" spans="1:11">
      <c r="A1788" s="13"/>
      <c r="B1788" s="12"/>
      <c r="C1788" s="12"/>
      <c r="D1788" s="13"/>
      <c r="E1788" s="12"/>
      <c r="F1788" s="12"/>
      <c r="G1788" s="12"/>
      <c r="H1788" s="12"/>
      <c r="I1788" s="12"/>
      <c r="J1788" s="12"/>
      <c r="K1788" s="68"/>
    </row>
    <row r="1789" spans="1:11">
      <c r="A1789" s="13"/>
      <c r="B1789" s="12"/>
      <c r="C1789" s="12"/>
      <c r="D1789" s="13"/>
      <c r="E1789" s="12"/>
      <c r="F1789" s="12"/>
      <c r="G1789" s="12"/>
      <c r="H1789" s="12"/>
      <c r="I1789" s="12"/>
      <c r="J1789" s="12"/>
      <c r="K1789" s="68"/>
    </row>
    <row r="1790" spans="1:11">
      <c r="A1790" s="13"/>
      <c r="B1790" s="12"/>
      <c r="C1790" s="12"/>
      <c r="D1790" s="13"/>
      <c r="E1790" s="12"/>
      <c r="F1790" s="12"/>
      <c r="G1790" s="12"/>
      <c r="H1790" s="12"/>
      <c r="I1790" s="12"/>
      <c r="J1790" s="12"/>
      <c r="K1790" s="68"/>
    </row>
    <row r="1791" spans="1:11">
      <c r="A1791" s="13"/>
      <c r="B1791" s="12"/>
      <c r="C1791" s="12"/>
      <c r="D1791" s="13"/>
      <c r="E1791" s="12"/>
      <c r="F1791" s="12"/>
      <c r="G1791" s="12"/>
      <c r="H1791" s="12"/>
      <c r="I1791" s="12"/>
      <c r="J1791" s="12"/>
      <c r="K1791" s="68"/>
    </row>
    <row r="1792" spans="1:11">
      <c r="A1792" s="13"/>
      <c r="B1792" s="12"/>
      <c r="C1792" s="12"/>
      <c r="D1792" s="13"/>
      <c r="E1792" s="12"/>
      <c r="F1792" s="12"/>
      <c r="G1792" s="12"/>
      <c r="H1792" s="12"/>
      <c r="I1792" s="12"/>
      <c r="J1792" s="12"/>
      <c r="K1792" s="68"/>
    </row>
    <row r="1793" spans="1:11">
      <c r="A1793" s="13"/>
      <c r="B1793" s="12"/>
      <c r="C1793" s="12"/>
      <c r="D1793" s="13"/>
      <c r="E1793" s="12"/>
      <c r="F1793" s="12"/>
      <c r="G1793" s="12"/>
      <c r="H1793" s="12"/>
      <c r="I1793" s="12"/>
      <c r="J1793" s="12"/>
      <c r="K1793" s="68"/>
    </row>
    <row r="1794" spans="1:11">
      <c r="A1794" s="13"/>
      <c r="B1794" s="12"/>
      <c r="C1794" s="12"/>
      <c r="D1794" s="13"/>
      <c r="E1794" s="12"/>
      <c r="F1794" s="12"/>
      <c r="G1794" s="12"/>
      <c r="H1794" s="12"/>
      <c r="I1794" s="12"/>
      <c r="J1794" s="12"/>
      <c r="K1794" s="68"/>
    </row>
    <row r="1795" spans="1:11">
      <c r="A1795" s="13"/>
      <c r="B1795" s="12"/>
      <c r="C1795" s="12"/>
      <c r="D1795" s="13"/>
      <c r="E1795" s="12"/>
      <c r="F1795" s="12"/>
      <c r="G1795" s="12"/>
      <c r="H1795" s="12"/>
      <c r="I1795" s="12"/>
      <c r="J1795" s="12"/>
      <c r="K1795" s="68"/>
    </row>
    <row r="1796" spans="1:11">
      <c r="A1796" s="13"/>
      <c r="B1796" s="12"/>
      <c r="C1796" s="12"/>
      <c r="D1796" s="13"/>
      <c r="E1796" s="12"/>
      <c r="F1796" s="12"/>
      <c r="G1796" s="12"/>
      <c r="H1796" s="12"/>
      <c r="I1796" s="12"/>
      <c r="J1796" s="12"/>
      <c r="K1796" s="68"/>
    </row>
    <row r="1797" spans="1:11">
      <c r="A1797" s="13"/>
      <c r="B1797" s="12"/>
      <c r="C1797" s="12"/>
      <c r="D1797" s="13"/>
      <c r="E1797" s="12"/>
      <c r="F1797" s="12"/>
      <c r="G1797" s="12"/>
      <c r="H1797" s="12"/>
      <c r="I1797" s="12"/>
      <c r="J1797" s="12"/>
      <c r="K1797" s="68"/>
    </row>
    <row r="1798" spans="1:11">
      <c r="A1798" s="13"/>
      <c r="B1798" s="12"/>
      <c r="C1798" s="12"/>
      <c r="D1798" s="13"/>
      <c r="E1798" s="12"/>
      <c r="F1798" s="12"/>
      <c r="G1798" s="12"/>
      <c r="H1798" s="12"/>
      <c r="I1798" s="12"/>
      <c r="J1798" s="12"/>
      <c r="K1798" s="68"/>
    </row>
    <row r="1799" spans="1:11">
      <c r="A1799" s="13"/>
      <c r="B1799" s="12"/>
      <c r="C1799" s="12"/>
      <c r="D1799" s="13"/>
      <c r="E1799" s="12"/>
      <c r="F1799" s="12"/>
      <c r="G1799" s="12"/>
      <c r="H1799" s="12"/>
      <c r="I1799" s="12"/>
      <c r="J1799" s="12"/>
      <c r="K1799" s="68"/>
    </row>
    <row r="1800" spans="1:11">
      <c r="A1800" s="13"/>
      <c r="B1800" s="12"/>
      <c r="C1800" s="12"/>
      <c r="D1800" s="13"/>
      <c r="E1800" s="12"/>
      <c r="F1800" s="12"/>
      <c r="G1800" s="12"/>
      <c r="H1800" s="12"/>
      <c r="I1800" s="12"/>
      <c r="J1800" s="12"/>
      <c r="K1800" s="68"/>
    </row>
    <row r="1801" spans="1:11">
      <c r="A1801" s="13"/>
      <c r="B1801" s="12"/>
      <c r="C1801" s="12"/>
      <c r="D1801" s="13"/>
      <c r="E1801" s="12"/>
      <c r="F1801" s="12"/>
      <c r="G1801" s="12"/>
      <c r="H1801" s="12"/>
      <c r="I1801" s="12"/>
      <c r="J1801" s="12"/>
      <c r="K1801" s="68"/>
    </row>
    <row r="1802" spans="1:11">
      <c r="A1802" s="13"/>
      <c r="B1802" s="12"/>
      <c r="C1802" s="12"/>
      <c r="D1802" s="13"/>
      <c r="E1802" s="12"/>
      <c r="F1802" s="12"/>
      <c r="G1802" s="12"/>
      <c r="H1802" s="12"/>
      <c r="I1802" s="12"/>
      <c r="J1802" s="12"/>
      <c r="K1802" s="68"/>
    </row>
    <row r="1803" spans="1:11">
      <c r="A1803" s="13"/>
      <c r="B1803" s="12"/>
      <c r="C1803" s="12"/>
      <c r="D1803" s="13"/>
      <c r="E1803" s="12"/>
      <c r="F1803" s="12"/>
      <c r="G1803" s="12"/>
      <c r="H1803" s="12"/>
      <c r="I1803" s="12"/>
      <c r="J1803" s="12"/>
      <c r="K1803" s="68"/>
    </row>
    <row r="1804" spans="1:11">
      <c r="A1804" s="13"/>
      <c r="B1804" s="12"/>
      <c r="C1804" s="12"/>
      <c r="D1804" s="13"/>
      <c r="E1804" s="12"/>
      <c r="F1804" s="12"/>
      <c r="G1804" s="12"/>
      <c r="H1804" s="12"/>
      <c r="I1804" s="12"/>
      <c r="J1804" s="12"/>
      <c r="K1804" s="68"/>
    </row>
    <row r="1805" spans="1:11">
      <c r="A1805" s="13"/>
      <c r="B1805" s="12"/>
      <c r="C1805" s="12"/>
      <c r="D1805" s="13"/>
      <c r="E1805" s="12"/>
      <c r="F1805" s="12"/>
      <c r="G1805" s="12"/>
      <c r="H1805" s="12"/>
      <c r="I1805" s="12"/>
      <c r="J1805" s="12"/>
      <c r="K1805" s="68"/>
    </row>
    <row r="1806" spans="1:11">
      <c r="A1806" s="13"/>
      <c r="B1806" s="12"/>
      <c r="C1806" s="12"/>
      <c r="D1806" s="13"/>
      <c r="E1806" s="12"/>
      <c r="F1806" s="12"/>
      <c r="G1806" s="12"/>
      <c r="H1806" s="12"/>
      <c r="I1806" s="12"/>
      <c r="J1806" s="12"/>
      <c r="K1806" s="68"/>
    </row>
    <row r="1807" spans="1:11">
      <c r="A1807" s="13"/>
      <c r="B1807" s="12"/>
      <c r="C1807" s="12"/>
      <c r="D1807" s="13"/>
      <c r="E1807" s="12"/>
      <c r="F1807" s="12"/>
      <c r="G1807" s="12"/>
      <c r="H1807" s="12"/>
      <c r="I1807" s="12"/>
      <c r="J1807" s="12"/>
      <c r="K1807" s="68"/>
    </row>
    <row r="1808" spans="1:11">
      <c r="A1808" s="13"/>
      <c r="B1808" s="12"/>
      <c r="C1808" s="12"/>
      <c r="D1808" s="13"/>
      <c r="E1808" s="12"/>
      <c r="F1808" s="12"/>
      <c r="G1808" s="12"/>
      <c r="H1808" s="12"/>
      <c r="I1808" s="12"/>
      <c r="J1808" s="12"/>
      <c r="K1808" s="68"/>
    </row>
    <row r="1809" spans="1:11">
      <c r="A1809" s="13"/>
      <c r="B1809" s="12"/>
      <c r="C1809" s="12"/>
      <c r="D1809" s="13"/>
      <c r="E1809" s="12"/>
      <c r="F1809" s="12"/>
      <c r="G1809" s="12"/>
      <c r="H1809" s="12"/>
      <c r="I1809" s="12"/>
      <c r="J1809" s="12"/>
      <c r="K1809" s="68"/>
    </row>
    <row r="1810" spans="1:11">
      <c r="A1810" s="13"/>
      <c r="B1810" s="12"/>
      <c r="C1810" s="12"/>
      <c r="D1810" s="13"/>
      <c r="E1810" s="12"/>
      <c r="F1810" s="12"/>
      <c r="G1810" s="12"/>
      <c r="H1810" s="12"/>
      <c r="I1810" s="12"/>
      <c r="J1810" s="12"/>
      <c r="K1810" s="68"/>
    </row>
    <row r="1811" spans="1:11">
      <c r="A1811" s="13"/>
      <c r="B1811" s="12"/>
      <c r="C1811" s="12"/>
      <c r="D1811" s="13"/>
      <c r="E1811" s="12"/>
      <c r="F1811" s="12"/>
      <c r="G1811" s="12"/>
      <c r="H1811" s="12"/>
      <c r="I1811" s="12"/>
      <c r="J1811" s="12"/>
      <c r="K1811" s="68"/>
    </row>
    <row r="1812" spans="1:11">
      <c r="A1812" s="13"/>
      <c r="B1812" s="12"/>
      <c r="C1812" s="12"/>
      <c r="D1812" s="13"/>
      <c r="E1812" s="12"/>
      <c r="F1812" s="12"/>
      <c r="G1812" s="12"/>
      <c r="H1812" s="12"/>
      <c r="I1812" s="12"/>
      <c r="J1812" s="12"/>
      <c r="K1812" s="68"/>
    </row>
    <row r="1813" spans="1:11">
      <c r="A1813" s="13"/>
      <c r="B1813" s="12"/>
      <c r="C1813" s="12"/>
      <c r="D1813" s="13"/>
      <c r="E1813" s="12"/>
      <c r="F1813" s="12"/>
      <c r="G1813" s="12"/>
      <c r="H1813" s="12"/>
      <c r="I1813" s="12"/>
      <c r="J1813" s="12"/>
      <c r="K1813" s="68"/>
    </row>
    <row r="1814" spans="1:11">
      <c r="A1814" s="13"/>
      <c r="B1814" s="12"/>
      <c r="C1814" s="12"/>
      <c r="D1814" s="13"/>
      <c r="E1814" s="12"/>
      <c r="F1814" s="12"/>
      <c r="G1814" s="12"/>
      <c r="H1814" s="12"/>
      <c r="I1814" s="12"/>
      <c r="J1814" s="12"/>
      <c r="K1814" s="68"/>
    </row>
    <row r="1815" spans="1:11">
      <c r="A1815" s="13"/>
      <c r="B1815" s="12"/>
      <c r="C1815" s="12"/>
      <c r="D1815" s="13"/>
      <c r="E1815" s="12"/>
      <c r="F1815" s="12"/>
      <c r="G1815" s="12"/>
      <c r="H1815" s="12"/>
      <c r="I1815" s="12"/>
      <c r="J1815" s="12"/>
      <c r="K1815" s="68"/>
    </row>
    <row r="1816" spans="1:11">
      <c r="A1816" s="13"/>
      <c r="B1816" s="12"/>
      <c r="C1816" s="12"/>
      <c r="D1816" s="13"/>
      <c r="E1816" s="12"/>
      <c r="F1816" s="12"/>
      <c r="G1816" s="12"/>
      <c r="H1816" s="12"/>
      <c r="I1816" s="12"/>
      <c r="J1816" s="12"/>
      <c r="K1816" s="68"/>
    </row>
    <row r="1817" spans="1:11">
      <c r="A1817" s="13"/>
      <c r="B1817" s="12"/>
      <c r="C1817" s="12"/>
      <c r="D1817" s="13"/>
      <c r="E1817" s="12"/>
      <c r="F1817" s="12"/>
      <c r="G1817" s="12"/>
      <c r="H1817" s="12"/>
      <c r="I1817" s="12"/>
      <c r="J1817" s="12"/>
      <c r="K1817" s="68"/>
    </row>
    <row r="1818" spans="1:11">
      <c r="A1818" s="13"/>
      <c r="B1818" s="12"/>
      <c r="C1818" s="12"/>
      <c r="D1818" s="13"/>
      <c r="E1818" s="12"/>
      <c r="F1818" s="12"/>
      <c r="G1818" s="12"/>
      <c r="H1818" s="12"/>
      <c r="I1818" s="12"/>
      <c r="J1818" s="12"/>
      <c r="K1818" s="68"/>
    </row>
    <row r="1819" spans="1:11">
      <c r="A1819" s="13"/>
      <c r="B1819" s="12"/>
      <c r="C1819" s="12"/>
      <c r="D1819" s="13"/>
      <c r="E1819" s="12"/>
      <c r="F1819" s="12"/>
      <c r="G1819" s="12"/>
      <c r="H1819" s="12"/>
      <c r="I1819" s="12"/>
      <c r="J1819" s="12"/>
      <c r="K1819" s="68"/>
    </row>
    <row r="1820" spans="1:11">
      <c r="A1820" s="13"/>
      <c r="B1820" s="12"/>
      <c r="C1820" s="12"/>
      <c r="D1820" s="13"/>
      <c r="E1820" s="12"/>
      <c r="F1820" s="12"/>
      <c r="G1820" s="12"/>
      <c r="H1820" s="12"/>
      <c r="I1820" s="12"/>
      <c r="J1820" s="12"/>
      <c r="K1820" s="68"/>
    </row>
    <row r="1821" spans="1:11">
      <c r="A1821" s="13"/>
      <c r="B1821" s="12"/>
      <c r="C1821" s="12"/>
      <c r="D1821" s="13"/>
      <c r="E1821" s="12"/>
      <c r="F1821" s="12"/>
      <c r="G1821" s="12"/>
      <c r="H1821" s="12"/>
      <c r="I1821" s="12"/>
      <c r="J1821" s="12"/>
      <c r="K1821" s="68"/>
    </row>
    <row r="1822" spans="1:11">
      <c r="A1822" s="13"/>
      <c r="B1822" s="12"/>
      <c r="C1822" s="12"/>
      <c r="D1822" s="13"/>
      <c r="E1822" s="12"/>
      <c r="F1822" s="12"/>
      <c r="G1822" s="12"/>
      <c r="H1822" s="12"/>
      <c r="I1822" s="12"/>
      <c r="J1822" s="12"/>
      <c r="K1822" s="68"/>
    </row>
    <row r="1823" spans="1:11">
      <c r="A1823" s="13"/>
      <c r="B1823" s="12"/>
      <c r="C1823" s="12"/>
      <c r="D1823" s="13"/>
      <c r="E1823" s="12"/>
      <c r="F1823" s="12"/>
      <c r="G1823" s="12"/>
      <c r="H1823" s="12"/>
      <c r="I1823" s="12"/>
      <c r="J1823" s="12"/>
      <c r="K1823" s="68"/>
    </row>
    <row r="1824" spans="1:11">
      <c r="A1824" s="13"/>
      <c r="B1824" s="12"/>
      <c r="C1824" s="12"/>
      <c r="D1824" s="13"/>
      <c r="E1824" s="12"/>
      <c r="F1824" s="12"/>
      <c r="G1824" s="12"/>
      <c r="H1824" s="12"/>
      <c r="I1824" s="12"/>
      <c r="J1824" s="12"/>
      <c r="K1824" s="68"/>
    </row>
    <row r="1825" spans="1:11">
      <c r="A1825" s="13"/>
      <c r="B1825" s="12"/>
      <c r="C1825" s="12"/>
      <c r="D1825" s="13"/>
      <c r="E1825" s="12"/>
      <c r="F1825" s="12"/>
      <c r="G1825" s="12"/>
      <c r="H1825" s="12"/>
      <c r="I1825" s="12"/>
      <c r="J1825" s="12"/>
      <c r="K1825" s="68"/>
    </row>
    <row r="1826" spans="1:11">
      <c r="A1826" s="13"/>
      <c r="B1826" s="12"/>
      <c r="C1826" s="12"/>
      <c r="D1826" s="13"/>
      <c r="E1826" s="12"/>
      <c r="F1826" s="12"/>
      <c r="G1826" s="12"/>
      <c r="H1826" s="12"/>
      <c r="I1826" s="12"/>
      <c r="J1826" s="12"/>
      <c r="K1826" s="68"/>
    </row>
    <row r="1827" spans="1:11">
      <c r="A1827" s="13"/>
      <c r="B1827" s="12"/>
      <c r="C1827" s="12"/>
      <c r="D1827" s="13"/>
      <c r="E1827" s="12"/>
      <c r="F1827" s="12"/>
      <c r="G1827" s="12"/>
      <c r="H1827" s="12"/>
      <c r="I1827" s="12"/>
      <c r="J1827" s="12"/>
      <c r="K1827" s="68"/>
    </row>
    <row r="1828" spans="1:11">
      <c r="A1828" s="13"/>
      <c r="B1828" s="12"/>
      <c r="C1828" s="12"/>
      <c r="D1828" s="13"/>
      <c r="E1828" s="12"/>
      <c r="F1828" s="12"/>
      <c r="G1828" s="12"/>
      <c r="H1828" s="12"/>
      <c r="I1828" s="12"/>
      <c r="J1828" s="12"/>
      <c r="K1828" s="68"/>
    </row>
    <row r="1829" spans="1:11">
      <c r="A1829" s="13"/>
      <c r="B1829" s="12"/>
      <c r="C1829" s="12"/>
      <c r="D1829" s="13"/>
      <c r="E1829" s="12"/>
      <c r="F1829" s="12"/>
      <c r="G1829" s="12"/>
      <c r="H1829" s="12"/>
      <c r="I1829" s="12"/>
      <c r="J1829" s="12"/>
      <c r="K1829" s="68"/>
    </row>
    <row r="1830" spans="1:11">
      <c r="A1830" s="13"/>
      <c r="B1830" s="12"/>
      <c r="C1830" s="12"/>
      <c r="D1830" s="13"/>
      <c r="E1830" s="12"/>
      <c r="F1830" s="12"/>
      <c r="G1830" s="12"/>
      <c r="H1830" s="12"/>
      <c r="I1830" s="12"/>
      <c r="J1830" s="12"/>
      <c r="K1830" s="68"/>
    </row>
    <row r="1831" spans="1:11">
      <c r="A1831" s="13"/>
      <c r="B1831" s="12"/>
      <c r="C1831" s="12"/>
      <c r="D1831" s="13"/>
      <c r="E1831" s="12"/>
      <c r="F1831" s="12"/>
      <c r="G1831" s="12"/>
      <c r="H1831" s="12"/>
      <c r="I1831" s="12"/>
      <c r="J1831" s="12"/>
      <c r="K1831" s="68"/>
    </row>
    <row r="1832" spans="1:11">
      <c r="A1832" s="13"/>
      <c r="B1832" s="12"/>
      <c r="C1832" s="12"/>
      <c r="D1832" s="13"/>
      <c r="E1832" s="12"/>
      <c r="F1832" s="12"/>
      <c r="G1832" s="12"/>
      <c r="H1832" s="12"/>
      <c r="I1832" s="12"/>
      <c r="J1832" s="12"/>
      <c r="K1832" s="68"/>
    </row>
    <row r="1833" spans="1:11">
      <c r="A1833" s="13"/>
      <c r="B1833" s="12"/>
      <c r="C1833" s="12"/>
      <c r="D1833" s="13"/>
      <c r="E1833" s="12"/>
      <c r="F1833" s="12"/>
      <c r="G1833" s="12"/>
      <c r="H1833" s="12"/>
      <c r="I1833" s="12"/>
      <c r="J1833" s="12"/>
      <c r="K1833" s="68"/>
    </row>
    <row r="1834" spans="1:11">
      <c r="A1834" s="13"/>
      <c r="B1834" s="12"/>
      <c r="C1834" s="12"/>
      <c r="D1834" s="13"/>
      <c r="E1834" s="12"/>
      <c r="F1834" s="12"/>
      <c r="G1834" s="12"/>
      <c r="H1834" s="12"/>
      <c r="I1834" s="12"/>
      <c r="J1834" s="12"/>
      <c r="K1834" s="68"/>
    </row>
    <row r="1835" spans="1:11">
      <c r="A1835" s="13"/>
      <c r="B1835" s="12"/>
      <c r="C1835" s="12"/>
      <c r="D1835" s="13"/>
      <c r="E1835" s="12"/>
      <c r="F1835" s="12"/>
      <c r="G1835" s="12"/>
      <c r="H1835" s="12"/>
      <c r="I1835" s="12"/>
      <c r="J1835" s="12"/>
      <c r="K1835" s="68"/>
    </row>
    <row r="1836" spans="1:11">
      <c r="A1836" s="13"/>
      <c r="B1836" s="12"/>
      <c r="C1836" s="12"/>
      <c r="D1836" s="13"/>
      <c r="E1836" s="12"/>
      <c r="F1836" s="12"/>
      <c r="G1836" s="12"/>
      <c r="H1836" s="12"/>
      <c r="I1836" s="12"/>
      <c r="J1836" s="12"/>
      <c r="K1836" s="68"/>
    </row>
    <row r="1837" spans="1:11">
      <c r="A1837" s="13"/>
      <c r="B1837" s="12"/>
      <c r="C1837" s="12"/>
      <c r="D1837" s="13"/>
      <c r="E1837" s="12"/>
      <c r="F1837" s="12"/>
      <c r="G1837" s="12"/>
      <c r="H1837" s="12"/>
      <c r="I1837" s="12"/>
      <c r="J1837" s="12"/>
      <c r="K1837" s="68"/>
    </row>
    <row r="1838" spans="1:11">
      <c r="A1838" s="13"/>
      <c r="B1838" s="12"/>
      <c r="C1838" s="12"/>
      <c r="D1838" s="13"/>
      <c r="E1838" s="12"/>
      <c r="F1838" s="12"/>
      <c r="G1838" s="12"/>
      <c r="H1838" s="12"/>
      <c r="I1838" s="12"/>
      <c r="J1838" s="12"/>
      <c r="K1838" s="68"/>
    </row>
    <row r="1839" spans="1:11">
      <c r="A1839" s="13"/>
      <c r="B1839" s="12"/>
      <c r="C1839" s="12"/>
      <c r="D1839" s="13"/>
      <c r="E1839" s="12"/>
      <c r="F1839" s="12"/>
      <c r="G1839" s="12"/>
      <c r="H1839" s="12"/>
      <c r="I1839" s="12"/>
      <c r="J1839" s="12"/>
      <c r="K1839" s="68"/>
    </row>
    <row r="1840" spans="1:11">
      <c r="A1840" s="13"/>
      <c r="B1840" s="12"/>
      <c r="C1840" s="12"/>
      <c r="D1840" s="13"/>
      <c r="E1840" s="12"/>
      <c r="F1840" s="12"/>
      <c r="G1840" s="12"/>
      <c r="H1840" s="12"/>
      <c r="I1840" s="12"/>
      <c r="J1840" s="12"/>
      <c r="K1840" s="68"/>
    </row>
    <row r="1841" spans="1:11">
      <c r="A1841" s="13"/>
      <c r="B1841" s="12"/>
      <c r="C1841" s="12"/>
      <c r="D1841" s="13"/>
      <c r="E1841" s="12"/>
      <c r="F1841" s="12"/>
      <c r="G1841" s="12"/>
      <c r="H1841" s="12"/>
      <c r="I1841" s="12"/>
      <c r="J1841" s="12"/>
      <c r="K1841" s="68"/>
    </row>
    <row r="1842" spans="1:11">
      <c r="A1842" s="13"/>
      <c r="B1842" s="12"/>
      <c r="C1842" s="12"/>
      <c r="D1842" s="13"/>
      <c r="E1842" s="12"/>
      <c r="F1842" s="12"/>
      <c r="G1842" s="12"/>
      <c r="H1842" s="12"/>
      <c r="I1842" s="12"/>
      <c r="J1842" s="12"/>
      <c r="K1842" s="68"/>
    </row>
    <row r="1843" spans="1:11">
      <c r="A1843" s="13"/>
      <c r="B1843" s="12"/>
      <c r="C1843" s="12"/>
      <c r="D1843" s="13"/>
      <c r="E1843" s="12"/>
      <c r="F1843" s="12"/>
      <c r="G1843" s="12"/>
      <c r="H1843" s="12"/>
      <c r="I1843" s="12"/>
      <c r="J1843" s="12"/>
      <c r="K1843" s="68"/>
    </row>
    <row r="1844" spans="1:11">
      <c r="A1844" s="13"/>
      <c r="B1844" s="12"/>
      <c r="C1844" s="12"/>
      <c r="D1844" s="13"/>
      <c r="E1844" s="12"/>
      <c r="F1844" s="12"/>
      <c r="G1844" s="12"/>
      <c r="H1844" s="12"/>
      <c r="I1844" s="12"/>
      <c r="J1844" s="12"/>
      <c r="K1844" s="68"/>
    </row>
    <row r="1845" spans="1:11">
      <c r="A1845" s="13"/>
      <c r="B1845" s="12"/>
      <c r="C1845" s="12"/>
      <c r="D1845" s="13"/>
      <c r="E1845" s="12"/>
      <c r="F1845" s="12"/>
      <c r="G1845" s="12"/>
      <c r="H1845" s="12"/>
      <c r="I1845" s="12"/>
      <c r="J1845" s="12"/>
      <c r="K1845" s="68"/>
    </row>
    <row r="1846" spans="1:11">
      <c r="A1846" s="13"/>
      <c r="B1846" s="12"/>
      <c r="C1846" s="12"/>
      <c r="D1846" s="13"/>
      <c r="E1846" s="12"/>
      <c r="F1846" s="12"/>
      <c r="G1846" s="12"/>
      <c r="H1846" s="12"/>
      <c r="I1846" s="12"/>
      <c r="J1846" s="12"/>
      <c r="K1846" s="68"/>
    </row>
    <row r="1847" spans="1:11">
      <c r="A1847" s="13"/>
      <c r="B1847" s="12"/>
      <c r="C1847" s="12"/>
      <c r="D1847" s="13"/>
      <c r="E1847" s="12"/>
      <c r="F1847" s="12"/>
      <c r="G1847" s="12"/>
      <c r="H1847" s="12"/>
      <c r="I1847" s="12"/>
      <c r="J1847" s="12"/>
      <c r="K1847" s="68"/>
    </row>
    <row r="1848" spans="1:11">
      <c r="A1848" s="13"/>
      <c r="B1848" s="12"/>
      <c r="C1848" s="12"/>
      <c r="D1848" s="13"/>
      <c r="E1848" s="12"/>
      <c r="F1848" s="12"/>
      <c r="G1848" s="12"/>
      <c r="H1848" s="12"/>
      <c r="I1848" s="12"/>
      <c r="J1848" s="12"/>
      <c r="K1848" s="68"/>
    </row>
    <row r="1849" spans="1:11">
      <c r="A1849" s="13"/>
      <c r="B1849" s="12"/>
      <c r="C1849" s="12"/>
      <c r="D1849" s="13"/>
      <c r="E1849" s="12"/>
      <c r="F1849" s="12"/>
      <c r="G1849" s="12"/>
      <c r="H1849" s="12"/>
      <c r="I1849" s="12"/>
      <c r="J1849" s="12"/>
      <c r="K1849" s="68"/>
    </row>
    <row r="1850" spans="1:11">
      <c r="A1850" s="13"/>
      <c r="B1850" s="12"/>
      <c r="C1850" s="12"/>
      <c r="D1850" s="13"/>
      <c r="E1850" s="12"/>
      <c r="F1850" s="12"/>
      <c r="G1850" s="12"/>
      <c r="H1850" s="12"/>
      <c r="I1850" s="12"/>
      <c r="J1850" s="12"/>
      <c r="K1850" s="68"/>
    </row>
    <row r="1851" spans="1:11">
      <c r="A1851" s="13"/>
      <c r="B1851" s="12"/>
      <c r="C1851" s="12"/>
      <c r="D1851" s="13"/>
      <c r="E1851" s="12"/>
      <c r="F1851" s="12"/>
      <c r="G1851" s="12"/>
      <c r="H1851" s="12"/>
      <c r="I1851" s="12"/>
      <c r="J1851" s="12"/>
      <c r="K1851" s="68"/>
    </row>
    <row r="1852" spans="1:11">
      <c r="A1852" s="13"/>
      <c r="B1852" s="12"/>
      <c r="C1852" s="12"/>
      <c r="D1852" s="13"/>
      <c r="E1852" s="12"/>
      <c r="F1852" s="12"/>
      <c r="G1852" s="12"/>
      <c r="H1852" s="12"/>
      <c r="I1852" s="12"/>
      <c r="J1852" s="12"/>
      <c r="K1852" s="68"/>
    </row>
    <row r="1853" spans="1:11">
      <c r="A1853" s="13"/>
      <c r="B1853" s="12"/>
      <c r="C1853" s="12"/>
      <c r="D1853" s="13"/>
      <c r="E1853" s="12"/>
      <c r="F1853" s="12"/>
      <c r="G1853" s="12"/>
      <c r="H1853" s="12"/>
      <c r="I1853" s="12"/>
      <c r="J1853" s="12"/>
      <c r="K1853" s="68"/>
    </row>
    <row r="1854" spans="1:11">
      <c r="A1854" s="13"/>
      <c r="B1854" s="12"/>
      <c r="C1854" s="12"/>
      <c r="D1854" s="13"/>
      <c r="E1854" s="12"/>
      <c r="F1854" s="12"/>
      <c r="G1854" s="12"/>
      <c r="H1854" s="12"/>
      <c r="I1854" s="12"/>
      <c r="J1854" s="12"/>
      <c r="K1854" s="68"/>
    </row>
    <row r="1855" spans="1:11">
      <c r="A1855" s="13"/>
      <c r="B1855" s="12"/>
      <c r="C1855" s="12"/>
      <c r="D1855" s="13"/>
      <c r="E1855" s="12"/>
      <c r="F1855" s="12"/>
      <c r="G1855" s="12"/>
      <c r="H1855" s="12"/>
      <c r="I1855" s="12"/>
      <c r="J1855" s="12"/>
      <c r="K1855" s="68"/>
    </row>
    <row r="1856" spans="1:11">
      <c r="A1856" s="13"/>
      <c r="B1856" s="12"/>
      <c r="C1856" s="12"/>
      <c r="D1856" s="13"/>
      <c r="E1856" s="12"/>
      <c r="F1856" s="12"/>
      <c r="G1856" s="12"/>
      <c r="H1856" s="12"/>
      <c r="I1856" s="12"/>
      <c r="J1856" s="12"/>
      <c r="K1856" s="68"/>
    </row>
    <row r="1857" spans="1:11">
      <c r="A1857" s="13"/>
      <c r="B1857" s="12"/>
      <c r="C1857" s="12"/>
      <c r="D1857" s="13"/>
      <c r="E1857" s="12"/>
      <c r="F1857" s="12"/>
      <c r="G1857" s="12"/>
      <c r="H1857" s="12"/>
      <c r="I1857" s="12"/>
      <c r="J1857" s="12"/>
      <c r="K1857" s="68"/>
    </row>
    <row r="1858" spans="1:11">
      <c r="A1858" s="13"/>
      <c r="B1858" s="12"/>
      <c r="C1858" s="12"/>
      <c r="D1858" s="13"/>
      <c r="E1858" s="12"/>
      <c r="F1858" s="12"/>
      <c r="G1858" s="12"/>
      <c r="H1858" s="12"/>
      <c r="I1858" s="12"/>
      <c r="J1858" s="12"/>
      <c r="K1858" s="68"/>
    </row>
    <row r="1859" spans="1:11">
      <c r="A1859" s="13"/>
      <c r="B1859" s="12"/>
      <c r="C1859" s="12"/>
      <c r="D1859" s="13"/>
      <c r="E1859" s="12"/>
      <c r="F1859" s="12"/>
      <c r="G1859" s="12"/>
      <c r="H1859" s="12"/>
      <c r="I1859" s="12"/>
      <c r="J1859" s="12"/>
      <c r="K1859" s="68"/>
    </row>
    <row r="1860" spans="1:11">
      <c r="A1860" s="13"/>
      <c r="B1860" s="12"/>
      <c r="C1860" s="12"/>
      <c r="D1860" s="13"/>
      <c r="E1860" s="12"/>
      <c r="F1860" s="12"/>
      <c r="G1860" s="12"/>
      <c r="H1860" s="12"/>
      <c r="I1860" s="12"/>
      <c r="J1860" s="12"/>
      <c r="K1860" s="68"/>
    </row>
    <row r="1861" spans="1:11">
      <c r="A1861" s="13"/>
      <c r="B1861" s="12"/>
      <c r="C1861" s="12"/>
      <c r="D1861" s="13"/>
      <c r="E1861" s="12"/>
      <c r="F1861" s="12"/>
      <c r="G1861" s="12"/>
      <c r="H1861" s="12"/>
      <c r="I1861" s="12"/>
      <c r="J1861" s="12"/>
      <c r="K1861" s="68"/>
    </row>
    <row r="1862" spans="1:11">
      <c r="A1862" s="13"/>
      <c r="B1862" s="12"/>
      <c r="C1862" s="12"/>
      <c r="D1862" s="13"/>
      <c r="E1862" s="12"/>
      <c r="F1862" s="12"/>
      <c r="G1862" s="12"/>
      <c r="H1862" s="12"/>
      <c r="I1862" s="12"/>
      <c r="J1862" s="12"/>
      <c r="K1862" s="68"/>
    </row>
    <row r="1863" spans="1:11">
      <c r="A1863" s="13"/>
      <c r="B1863" s="12"/>
      <c r="C1863" s="12"/>
      <c r="D1863" s="13"/>
      <c r="E1863" s="12"/>
      <c r="F1863" s="12"/>
      <c r="G1863" s="12"/>
      <c r="H1863" s="12"/>
      <c r="I1863" s="12"/>
      <c r="J1863" s="12"/>
      <c r="K1863" s="68"/>
    </row>
    <row r="1864" spans="1:11">
      <c r="A1864" s="13"/>
      <c r="B1864" s="12"/>
      <c r="C1864" s="12"/>
      <c r="D1864" s="13"/>
      <c r="E1864" s="12"/>
      <c r="F1864" s="12"/>
      <c r="G1864" s="12"/>
      <c r="H1864" s="12"/>
      <c r="I1864" s="12"/>
      <c r="J1864" s="12"/>
      <c r="K1864" s="68"/>
    </row>
    <row r="1865" spans="1:11">
      <c r="A1865" s="13"/>
      <c r="B1865" s="12"/>
      <c r="C1865" s="12"/>
      <c r="D1865" s="13"/>
      <c r="E1865" s="12"/>
      <c r="F1865" s="12"/>
      <c r="G1865" s="12"/>
      <c r="H1865" s="12"/>
      <c r="I1865" s="12"/>
      <c r="J1865" s="12"/>
      <c r="K1865" s="68"/>
    </row>
    <row r="1866" spans="1:11">
      <c r="A1866" s="13"/>
      <c r="B1866" s="12"/>
      <c r="C1866" s="12"/>
      <c r="D1866" s="13"/>
      <c r="E1866" s="12"/>
      <c r="F1866" s="12"/>
      <c r="G1866" s="12"/>
      <c r="H1866" s="12"/>
      <c r="I1866" s="12"/>
      <c r="J1866" s="12"/>
      <c r="K1866" s="68"/>
    </row>
    <row r="1867" spans="1:11">
      <c r="A1867" s="13"/>
      <c r="B1867" s="12"/>
      <c r="C1867" s="12"/>
      <c r="D1867" s="13"/>
      <c r="E1867" s="12"/>
      <c r="F1867" s="12"/>
      <c r="G1867" s="12"/>
      <c r="H1867" s="12"/>
      <c r="I1867" s="12"/>
      <c r="J1867" s="12"/>
      <c r="K1867" s="68"/>
    </row>
    <row r="1868" spans="1:11">
      <c r="A1868" s="13"/>
      <c r="B1868" s="12"/>
      <c r="C1868" s="12"/>
      <c r="D1868" s="13"/>
      <c r="E1868" s="12"/>
      <c r="F1868" s="12"/>
      <c r="G1868" s="12"/>
      <c r="H1868" s="12"/>
      <c r="I1868" s="12"/>
      <c r="J1868" s="12"/>
      <c r="K1868" s="68"/>
    </row>
    <row r="1869" spans="1:11">
      <c r="A1869" s="13"/>
      <c r="B1869" s="12"/>
      <c r="C1869" s="12"/>
      <c r="D1869" s="13"/>
      <c r="E1869" s="12"/>
      <c r="F1869" s="12"/>
      <c r="G1869" s="12"/>
      <c r="H1869" s="12"/>
      <c r="I1869" s="12"/>
      <c r="J1869" s="12"/>
      <c r="K1869" s="68"/>
    </row>
    <row r="1870" spans="1:11">
      <c r="A1870" s="13"/>
      <c r="B1870" s="12"/>
      <c r="C1870" s="12"/>
      <c r="D1870" s="13"/>
      <c r="E1870" s="12"/>
      <c r="F1870" s="12"/>
      <c r="G1870" s="12"/>
      <c r="H1870" s="12"/>
      <c r="I1870" s="12"/>
      <c r="J1870" s="12"/>
      <c r="K1870" s="68"/>
    </row>
    <row r="1871" spans="1:11">
      <c r="A1871" s="13"/>
      <c r="B1871" s="12"/>
      <c r="C1871" s="12"/>
      <c r="D1871" s="13"/>
      <c r="E1871" s="12"/>
      <c r="F1871" s="12"/>
      <c r="G1871" s="12"/>
      <c r="H1871" s="12"/>
      <c r="I1871" s="12"/>
      <c r="J1871" s="12"/>
      <c r="K1871" s="68"/>
    </row>
    <row r="1872" spans="1:11">
      <c r="A1872" s="13"/>
      <c r="B1872" s="12"/>
      <c r="C1872" s="12"/>
      <c r="D1872" s="13"/>
      <c r="E1872" s="12"/>
      <c r="F1872" s="12"/>
      <c r="G1872" s="12"/>
      <c r="H1872" s="12"/>
      <c r="I1872" s="12"/>
      <c r="J1872" s="12"/>
      <c r="K1872" s="68"/>
    </row>
    <row r="1873" spans="1:11">
      <c r="A1873" s="13"/>
      <c r="B1873" s="12"/>
      <c r="C1873" s="12"/>
      <c r="D1873" s="13"/>
      <c r="E1873" s="12"/>
      <c r="F1873" s="12"/>
      <c r="G1873" s="12"/>
      <c r="H1873" s="12"/>
      <c r="I1873" s="12"/>
      <c r="J1873" s="12"/>
      <c r="K1873" s="68"/>
    </row>
    <row r="1874" spans="1:11">
      <c r="A1874" s="13"/>
      <c r="B1874" s="12"/>
      <c r="C1874" s="12"/>
      <c r="D1874" s="13"/>
      <c r="E1874" s="12"/>
      <c r="F1874" s="12"/>
      <c r="G1874" s="12"/>
      <c r="H1874" s="12"/>
      <c r="I1874" s="12"/>
      <c r="J1874" s="12"/>
      <c r="K1874" s="68"/>
    </row>
    <row r="1875" spans="1:11">
      <c r="A1875" s="13"/>
      <c r="B1875" s="12"/>
      <c r="C1875" s="12"/>
      <c r="D1875" s="13"/>
      <c r="E1875" s="12"/>
      <c r="F1875" s="12"/>
      <c r="G1875" s="12"/>
      <c r="H1875" s="12"/>
      <c r="I1875" s="12"/>
      <c r="J1875" s="12"/>
      <c r="K1875" s="68"/>
    </row>
    <row r="1876" spans="1:11">
      <c r="A1876" s="13"/>
      <c r="B1876" s="12"/>
      <c r="C1876" s="12"/>
      <c r="D1876" s="13"/>
      <c r="E1876" s="12"/>
      <c r="F1876" s="12"/>
      <c r="G1876" s="12"/>
      <c r="H1876" s="12"/>
      <c r="I1876" s="12"/>
      <c r="J1876" s="12"/>
      <c r="K1876" s="68"/>
    </row>
    <row r="1877" spans="1:11">
      <c r="A1877" s="13"/>
      <c r="B1877" s="12"/>
      <c r="C1877" s="12"/>
      <c r="D1877" s="13"/>
      <c r="E1877" s="12"/>
      <c r="F1877" s="12"/>
      <c r="G1877" s="12"/>
      <c r="H1877" s="12"/>
      <c r="I1877" s="12"/>
      <c r="J1877" s="12"/>
      <c r="K1877" s="68"/>
    </row>
    <row r="1878" spans="1:11">
      <c r="A1878" s="13"/>
      <c r="B1878" s="12"/>
      <c r="C1878" s="12"/>
      <c r="D1878" s="13"/>
      <c r="E1878" s="12"/>
      <c r="F1878" s="12"/>
      <c r="G1878" s="12"/>
      <c r="H1878" s="12"/>
      <c r="I1878" s="12"/>
      <c r="J1878" s="12"/>
      <c r="K1878" s="68"/>
    </row>
    <row r="1879" spans="1:11">
      <c r="A1879" s="13"/>
      <c r="B1879" s="12"/>
      <c r="C1879" s="12"/>
      <c r="D1879" s="13"/>
      <c r="E1879" s="12"/>
      <c r="F1879" s="12"/>
      <c r="G1879" s="12"/>
      <c r="H1879" s="12"/>
      <c r="I1879" s="12"/>
      <c r="J1879" s="12"/>
      <c r="K1879" s="68"/>
    </row>
    <row r="1880" spans="1:11">
      <c r="A1880" s="13"/>
      <c r="B1880" s="12"/>
      <c r="C1880" s="12"/>
      <c r="D1880" s="13"/>
      <c r="E1880" s="12"/>
      <c r="F1880" s="12"/>
      <c r="G1880" s="12"/>
      <c r="H1880" s="12"/>
      <c r="I1880" s="12"/>
      <c r="J1880" s="12"/>
      <c r="K1880" s="68"/>
    </row>
    <row r="1881" spans="1:11">
      <c r="A1881" s="13"/>
      <c r="B1881" s="12"/>
      <c r="C1881" s="12"/>
      <c r="D1881" s="13"/>
      <c r="E1881" s="12"/>
      <c r="F1881" s="12"/>
      <c r="G1881" s="12"/>
      <c r="H1881" s="12"/>
      <c r="I1881" s="12"/>
      <c r="J1881" s="12"/>
      <c r="K1881" s="68"/>
    </row>
    <row r="1882" spans="1:11">
      <c r="A1882" s="13"/>
      <c r="B1882" s="12"/>
      <c r="C1882" s="12"/>
      <c r="D1882" s="13"/>
      <c r="E1882" s="12"/>
      <c r="F1882" s="12"/>
      <c r="G1882" s="12"/>
      <c r="H1882" s="12"/>
      <c r="I1882" s="12"/>
      <c r="J1882" s="12"/>
      <c r="K1882" s="68"/>
    </row>
    <row r="1883" spans="1:11">
      <c r="A1883" s="13"/>
      <c r="B1883" s="12"/>
      <c r="C1883" s="12"/>
      <c r="D1883" s="13"/>
      <c r="E1883" s="12"/>
      <c r="F1883" s="12"/>
      <c r="G1883" s="12"/>
      <c r="H1883" s="12"/>
      <c r="I1883" s="12"/>
      <c r="J1883" s="12"/>
      <c r="K1883" s="68"/>
    </row>
    <row r="1884" spans="1:11">
      <c r="A1884" s="13"/>
      <c r="B1884" s="12"/>
      <c r="C1884" s="12"/>
      <c r="D1884" s="13"/>
      <c r="E1884" s="12"/>
      <c r="F1884" s="12"/>
      <c r="G1884" s="12"/>
      <c r="H1884" s="12"/>
      <c r="I1884" s="12"/>
      <c r="J1884" s="12"/>
      <c r="K1884" s="68"/>
    </row>
    <row r="1885" spans="1:11">
      <c r="A1885" s="13"/>
      <c r="B1885" s="12"/>
      <c r="C1885" s="12"/>
      <c r="D1885" s="13"/>
      <c r="E1885" s="12"/>
      <c r="F1885" s="12"/>
      <c r="G1885" s="12"/>
      <c r="H1885" s="12"/>
      <c r="I1885" s="12"/>
      <c r="J1885" s="12"/>
      <c r="K1885" s="68"/>
    </row>
    <row r="1886" spans="1:11">
      <c r="A1886" s="13"/>
      <c r="B1886" s="12"/>
      <c r="C1886" s="12"/>
      <c r="D1886" s="13"/>
      <c r="E1886" s="12"/>
      <c r="F1886" s="12"/>
      <c r="G1886" s="12"/>
      <c r="H1886" s="12"/>
      <c r="I1886" s="12"/>
      <c r="J1886" s="12"/>
      <c r="K1886" s="68"/>
    </row>
    <row r="1887" spans="1:11">
      <c r="A1887" s="13"/>
      <c r="B1887" s="12"/>
      <c r="C1887" s="12"/>
      <c r="D1887" s="13"/>
      <c r="E1887" s="12"/>
      <c r="F1887" s="12"/>
      <c r="G1887" s="12"/>
      <c r="H1887" s="12"/>
      <c r="I1887" s="12"/>
      <c r="J1887" s="12"/>
      <c r="K1887" s="68"/>
    </row>
    <row r="1888" spans="1:11">
      <c r="A1888" s="13"/>
      <c r="B1888" s="12"/>
      <c r="C1888" s="12"/>
      <c r="D1888" s="13"/>
      <c r="E1888" s="12"/>
      <c r="F1888" s="12"/>
      <c r="G1888" s="12"/>
      <c r="H1888" s="12"/>
      <c r="I1888" s="12"/>
      <c r="J1888" s="12"/>
      <c r="K1888" s="68"/>
    </row>
    <row r="1889" spans="1:11">
      <c r="A1889" s="13"/>
      <c r="B1889" s="12"/>
      <c r="C1889" s="12"/>
      <c r="D1889" s="13"/>
      <c r="E1889" s="12"/>
      <c r="F1889" s="12"/>
      <c r="G1889" s="12"/>
      <c r="H1889" s="12"/>
      <c r="I1889" s="12"/>
      <c r="J1889" s="12"/>
      <c r="K1889" s="68"/>
    </row>
    <row r="1890" spans="1:11">
      <c r="A1890" s="13"/>
      <c r="B1890" s="12"/>
      <c r="C1890" s="12"/>
      <c r="D1890" s="13"/>
      <c r="E1890" s="12"/>
      <c r="F1890" s="12"/>
      <c r="G1890" s="12"/>
      <c r="H1890" s="12"/>
      <c r="I1890" s="12"/>
      <c r="J1890" s="12"/>
      <c r="K1890" s="68"/>
    </row>
    <row r="1891" spans="1:11">
      <c r="A1891" s="13"/>
      <c r="B1891" s="12"/>
      <c r="C1891" s="12"/>
      <c r="D1891" s="13"/>
      <c r="E1891" s="12"/>
      <c r="F1891" s="12"/>
      <c r="G1891" s="12"/>
      <c r="H1891" s="12"/>
      <c r="I1891" s="12"/>
      <c r="J1891" s="12"/>
      <c r="K1891" s="68"/>
    </row>
    <row r="1892" spans="1:11">
      <c r="A1892" s="13"/>
      <c r="B1892" s="12"/>
      <c r="C1892" s="12"/>
      <c r="D1892" s="13"/>
      <c r="E1892" s="12"/>
      <c r="F1892" s="12"/>
      <c r="G1892" s="12"/>
      <c r="H1892" s="12"/>
      <c r="I1892" s="12"/>
      <c r="J1892" s="12"/>
      <c r="K1892" s="68"/>
    </row>
    <row r="1893" spans="1:11">
      <c r="A1893" s="13"/>
      <c r="B1893" s="12"/>
      <c r="C1893" s="12"/>
      <c r="D1893" s="13"/>
      <c r="E1893" s="12"/>
      <c r="F1893" s="12"/>
      <c r="G1893" s="12"/>
      <c r="H1893" s="12"/>
      <c r="I1893" s="12"/>
      <c r="J1893" s="12"/>
      <c r="K1893" s="68"/>
    </row>
    <row r="1894" spans="1:11">
      <c r="A1894" s="13"/>
      <c r="B1894" s="12"/>
      <c r="C1894" s="12"/>
      <c r="D1894" s="13"/>
      <c r="E1894" s="12"/>
      <c r="F1894" s="12"/>
      <c r="G1894" s="12"/>
      <c r="H1894" s="12"/>
      <c r="I1894" s="12"/>
      <c r="J1894" s="12"/>
      <c r="K1894" s="68"/>
    </row>
    <row r="1895" spans="1:11">
      <c r="A1895" s="13"/>
      <c r="B1895" s="12"/>
      <c r="C1895" s="12"/>
      <c r="D1895" s="13"/>
      <c r="E1895" s="12"/>
      <c r="F1895" s="12"/>
      <c r="G1895" s="12"/>
      <c r="H1895" s="12"/>
      <c r="I1895" s="12"/>
      <c r="J1895" s="12"/>
      <c r="K1895" s="68"/>
    </row>
    <row r="1896" spans="1:11">
      <c r="A1896" s="13"/>
      <c r="B1896" s="12"/>
      <c r="C1896" s="12"/>
      <c r="D1896" s="13"/>
      <c r="E1896" s="12"/>
      <c r="F1896" s="12"/>
      <c r="G1896" s="12"/>
      <c r="H1896" s="12"/>
      <c r="I1896" s="12"/>
      <c r="J1896" s="12"/>
      <c r="K1896" s="68"/>
    </row>
    <row r="1897" spans="1:11">
      <c r="A1897" s="13"/>
      <c r="B1897" s="12"/>
      <c r="C1897" s="12"/>
      <c r="D1897" s="13"/>
      <c r="E1897" s="12"/>
      <c r="F1897" s="12"/>
      <c r="G1897" s="12"/>
      <c r="H1897" s="12"/>
      <c r="I1897" s="12"/>
      <c r="J1897" s="12"/>
      <c r="K1897" s="68"/>
    </row>
    <row r="1898" spans="1:11">
      <c r="A1898" s="13"/>
      <c r="B1898" s="12"/>
      <c r="C1898" s="12"/>
      <c r="D1898" s="13"/>
      <c r="E1898" s="12"/>
      <c r="F1898" s="12"/>
      <c r="G1898" s="12"/>
      <c r="H1898" s="12"/>
      <c r="I1898" s="12"/>
      <c r="J1898" s="12"/>
      <c r="K1898" s="68"/>
    </row>
    <row r="1899" spans="1:11">
      <c r="A1899" s="13"/>
      <c r="B1899" s="12"/>
      <c r="C1899" s="12"/>
      <c r="D1899" s="13"/>
      <c r="E1899" s="12"/>
      <c r="F1899" s="12"/>
      <c r="G1899" s="12"/>
      <c r="H1899" s="12"/>
      <c r="I1899" s="12"/>
      <c r="J1899" s="12"/>
      <c r="K1899" s="68"/>
    </row>
    <row r="1900" spans="1:11">
      <c r="A1900" s="13"/>
      <c r="B1900" s="12"/>
      <c r="C1900" s="12"/>
      <c r="D1900" s="13"/>
      <c r="E1900" s="12"/>
      <c r="F1900" s="12"/>
      <c r="G1900" s="12"/>
      <c r="H1900" s="12"/>
      <c r="I1900" s="12"/>
      <c r="J1900" s="12"/>
      <c r="K1900" s="68"/>
    </row>
    <row r="1901" spans="1:11">
      <c r="A1901" s="13"/>
      <c r="B1901" s="12"/>
      <c r="C1901" s="12"/>
      <c r="D1901" s="13"/>
      <c r="E1901" s="12"/>
      <c r="F1901" s="12"/>
      <c r="G1901" s="12"/>
      <c r="H1901" s="12"/>
      <c r="I1901" s="12"/>
      <c r="J1901" s="12"/>
      <c r="K1901" s="68"/>
    </row>
    <row r="1902" spans="1:11">
      <c r="A1902" s="13"/>
      <c r="B1902" s="12"/>
      <c r="C1902" s="12"/>
      <c r="D1902" s="13"/>
      <c r="E1902" s="12"/>
      <c r="F1902" s="12"/>
      <c r="G1902" s="12"/>
      <c r="H1902" s="12"/>
      <c r="I1902" s="12"/>
      <c r="J1902" s="12"/>
      <c r="K1902" s="68"/>
    </row>
    <row r="1903" spans="1:11">
      <c r="A1903" s="13"/>
      <c r="B1903" s="12"/>
      <c r="C1903" s="12"/>
      <c r="D1903" s="13"/>
      <c r="E1903" s="12"/>
      <c r="F1903" s="12"/>
      <c r="G1903" s="12"/>
      <c r="H1903" s="12"/>
      <c r="I1903" s="12"/>
      <c r="J1903" s="12"/>
      <c r="K1903" s="68"/>
    </row>
    <row r="1904" spans="1:11">
      <c r="A1904" s="13"/>
      <c r="B1904" s="12"/>
      <c r="C1904" s="12"/>
      <c r="D1904" s="13"/>
      <c r="E1904" s="12"/>
      <c r="F1904" s="12"/>
      <c r="G1904" s="12"/>
      <c r="H1904" s="12"/>
      <c r="I1904" s="12"/>
      <c r="J1904" s="12"/>
      <c r="K1904" s="68"/>
    </row>
    <row r="1905" spans="1:11">
      <c r="A1905" s="13"/>
      <c r="B1905" s="12"/>
      <c r="C1905" s="12"/>
      <c r="D1905" s="13"/>
      <c r="E1905" s="12"/>
      <c r="F1905" s="12"/>
      <c r="G1905" s="12"/>
      <c r="H1905" s="12"/>
      <c r="I1905" s="12"/>
      <c r="J1905" s="12"/>
      <c r="K1905" s="68"/>
    </row>
    <row r="1906" spans="1:11">
      <c r="A1906" s="13"/>
      <c r="B1906" s="12"/>
      <c r="C1906" s="12"/>
      <c r="D1906" s="13"/>
      <c r="E1906" s="12"/>
      <c r="F1906" s="12"/>
      <c r="G1906" s="12"/>
      <c r="H1906" s="12"/>
      <c r="I1906" s="12"/>
      <c r="J1906" s="12"/>
      <c r="K1906" s="68"/>
    </row>
    <row r="1907" spans="1:11">
      <c r="A1907" s="13"/>
      <c r="B1907" s="12"/>
      <c r="C1907" s="12"/>
      <c r="D1907" s="13"/>
      <c r="E1907" s="12"/>
      <c r="F1907" s="12"/>
      <c r="G1907" s="12"/>
      <c r="H1907" s="12"/>
      <c r="I1907" s="12"/>
      <c r="J1907" s="12"/>
      <c r="K1907" s="68"/>
    </row>
    <row r="1908" spans="1:11">
      <c r="A1908" s="13"/>
      <c r="B1908" s="12"/>
      <c r="C1908" s="12"/>
      <c r="D1908" s="13"/>
      <c r="E1908" s="12"/>
      <c r="F1908" s="12"/>
      <c r="G1908" s="12"/>
      <c r="H1908" s="12"/>
      <c r="I1908" s="12"/>
      <c r="J1908" s="12"/>
      <c r="K1908" s="68"/>
    </row>
    <row r="1909" spans="1:11">
      <c r="A1909" s="13"/>
      <c r="B1909" s="12"/>
      <c r="C1909" s="12"/>
      <c r="D1909" s="13"/>
      <c r="E1909" s="12"/>
      <c r="F1909" s="12"/>
      <c r="G1909" s="12"/>
      <c r="H1909" s="12"/>
      <c r="I1909" s="12"/>
      <c r="J1909" s="12"/>
      <c r="K1909" s="68"/>
    </row>
    <row r="1910" spans="1:11">
      <c r="A1910" s="13"/>
      <c r="B1910" s="12"/>
      <c r="C1910" s="12"/>
      <c r="D1910" s="13"/>
      <c r="E1910" s="12"/>
      <c r="F1910" s="12"/>
      <c r="G1910" s="12"/>
      <c r="H1910" s="12"/>
      <c r="I1910" s="12"/>
      <c r="J1910" s="12"/>
      <c r="K1910" s="68"/>
    </row>
    <row r="1911" spans="1:11">
      <c r="A1911" s="13"/>
      <c r="B1911" s="12"/>
      <c r="C1911" s="12"/>
      <c r="D1911" s="13"/>
      <c r="E1911" s="12"/>
      <c r="F1911" s="12"/>
      <c r="G1911" s="12"/>
      <c r="H1911" s="12"/>
      <c r="I1911" s="12"/>
      <c r="J1911" s="12"/>
      <c r="K1911" s="68"/>
    </row>
    <row r="1912" spans="1:11">
      <c r="A1912" s="13"/>
      <c r="B1912" s="12"/>
      <c r="C1912" s="12"/>
      <c r="D1912" s="13"/>
      <c r="E1912" s="12"/>
      <c r="F1912" s="12"/>
      <c r="G1912" s="12"/>
      <c r="H1912" s="12"/>
      <c r="I1912" s="12"/>
      <c r="J1912" s="12"/>
      <c r="K1912" s="68"/>
    </row>
    <row r="1913" spans="1:11">
      <c r="A1913" s="13"/>
      <c r="B1913" s="12"/>
      <c r="C1913" s="12"/>
      <c r="D1913" s="13"/>
      <c r="E1913" s="12"/>
      <c r="F1913" s="12"/>
      <c r="G1913" s="12"/>
      <c r="H1913" s="12"/>
      <c r="I1913" s="12"/>
      <c r="J1913" s="12"/>
      <c r="K1913" s="68"/>
    </row>
    <row r="1914" spans="1:11">
      <c r="A1914" s="13"/>
      <c r="B1914" s="12"/>
      <c r="C1914" s="12"/>
      <c r="D1914" s="13"/>
      <c r="E1914" s="12"/>
      <c r="F1914" s="12"/>
      <c r="G1914" s="12"/>
      <c r="H1914" s="12"/>
      <c r="I1914" s="12"/>
      <c r="J1914" s="12"/>
      <c r="K1914" s="68"/>
    </row>
    <row r="1915" spans="1:11">
      <c r="A1915" s="13"/>
      <c r="B1915" s="12"/>
      <c r="C1915" s="12"/>
      <c r="D1915" s="13"/>
      <c r="E1915" s="12"/>
      <c r="F1915" s="12"/>
      <c r="G1915" s="12"/>
      <c r="H1915" s="12"/>
      <c r="I1915" s="12"/>
      <c r="J1915" s="12"/>
      <c r="K1915" s="68"/>
    </row>
    <row r="1916" spans="1:11">
      <c r="A1916" s="13"/>
      <c r="B1916" s="12"/>
      <c r="C1916" s="12"/>
      <c r="D1916" s="13"/>
      <c r="E1916" s="12"/>
      <c r="F1916" s="12"/>
      <c r="G1916" s="12"/>
      <c r="H1916" s="12"/>
      <c r="I1916" s="12"/>
      <c r="J1916" s="12"/>
      <c r="K1916" s="68"/>
    </row>
    <row r="1917" spans="1:11">
      <c r="A1917" s="13"/>
      <c r="B1917" s="12"/>
      <c r="C1917" s="12"/>
      <c r="D1917" s="13"/>
      <c r="E1917" s="12"/>
      <c r="F1917" s="12"/>
      <c r="G1917" s="12"/>
      <c r="H1917" s="12"/>
      <c r="I1917" s="12"/>
      <c r="J1917" s="12"/>
      <c r="K1917" s="68"/>
    </row>
    <row r="1918" spans="1:11">
      <c r="A1918" s="13"/>
      <c r="B1918" s="12"/>
      <c r="C1918" s="12"/>
      <c r="D1918" s="13"/>
      <c r="E1918" s="12"/>
      <c r="F1918" s="12"/>
      <c r="G1918" s="12"/>
      <c r="H1918" s="12"/>
      <c r="I1918" s="12"/>
      <c r="J1918" s="12"/>
      <c r="K1918" s="68"/>
    </row>
    <row r="1919" spans="1:11">
      <c r="A1919" s="13"/>
      <c r="B1919" s="12"/>
      <c r="C1919" s="12"/>
      <c r="D1919" s="13"/>
      <c r="E1919" s="12"/>
      <c r="F1919" s="12"/>
      <c r="G1919" s="12"/>
      <c r="H1919" s="12"/>
      <c r="I1919" s="12"/>
      <c r="J1919" s="12"/>
      <c r="K1919" s="68"/>
    </row>
    <row r="1920" spans="1:11">
      <c r="A1920" s="13"/>
      <c r="B1920" s="12"/>
      <c r="C1920" s="12"/>
      <c r="D1920" s="13"/>
      <c r="E1920" s="12"/>
      <c r="F1920" s="12"/>
      <c r="G1920" s="12"/>
      <c r="H1920" s="12"/>
      <c r="I1920" s="12"/>
      <c r="J1920" s="12"/>
      <c r="K1920" s="68"/>
    </row>
    <row r="1921" spans="1:11">
      <c r="A1921" s="13"/>
      <c r="B1921" s="12"/>
      <c r="C1921" s="12"/>
      <c r="D1921" s="13"/>
      <c r="E1921" s="12"/>
      <c r="F1921" s="12"/>
      <c r="G1921" s="12"/>
      <c r="H1921" s="12"/>
      <c r="I1921" s="12"/>
      <c r="J1921" s="12"/>
      <c r="K1921" s="68"/>
    </row>
    <row r="1922" spans="1:11">
      <c r="A1922" s="13"/>
      <c r="B1922" s="12"/>
      <c r="C1922" s="12"/>
      <c r="D1922" s="13"/>
      <c r="E1922" s="12"/>
      <c r="F1922" s="12"/>
      <c r="G1922" s="12"/>
      <c r="H1922" s="12"/>
      <c r="I1922" s="12"/>
      <c r="J1922" s="12"/>
      <c r="K1922" s="68"/>
    </row>
    <row r="1923" spans="1:11">
      <c r="A1923" s="13"/>
      <c r="B1923" s="12"/>
      <c r="C1923" s="12"/>
      <c r="D1923" s="13"/>
      <c r="E1923" s="12"/>
      <c r="F1923" s="12"/>
      <c r="G1923" s="12"/>
      <c r="H1923" s="12"/>
      <c r="I1923" s="12"/>
      <c r="J1923" s="12"/>
      <c r="K1923" s="68"/>
    </row>
    <row r="1924" spans="1:11">
      <c r="A1924" s="13"/>
      <c r="B1924" s="12"/>
      <c r="C1924" s="12"/>
      <c r="D1924" s="13"/>
      <c r="E1924" s="12"/>
      <c r="F1924" s="12"/>
      <c r="G1924" s="12"/>
      <c r="H1924" s="12"/>
      <c r="I1924" s="12"/>
      <c r="J1924" s="12"/>
      <c r="K1924" s="68"/>
    </row>
    <row r="1925" spans="1:11">
      <c r="A1925" s="13"/>
      <c r="B1925" s="12"/>
      <c r="C1925" s="12"/>
      <c r="D1925" s="13"/>
      <c r="E1925" s="12"/>
      <c r="F1925" s="12"/>
      <c r="G1925" s="12"/>
      <c r="H1925" s="12"/>
      <c r="I1925" s="12"/>
      <c r="J1925" s="12"/>
      <c r="K1925" s="68"/>
    </row>
    <row r="1926" spans="1:11">
      <c r="A1926" s="13"/>
      <c r="B1926" s="12"/>
      <c r="C1926" s="12"/>
      <c r="D1926" s="13"/>
      <c r="E1926" s="12"/>
      <c r="F1926" s="12"/>
      <c r="G1926" s="12"/>
      <c r="H1926" s="12"/>
      <c r="I1926" s="12"/>
      <c r="J1926" s="12"/>
      <c r="K1926" s="68"/>
    </row>
    <row r="1927" spans="1:11">
      <c r="A1927" s="13"/>
      <c r="B1927" s="12"/>
      <c r="C1927" s="12"/>
      <c r="D1927" s="13"/>
      <c r="E1927" s="12"/>
      <c r="F1927" s="12"/>
      <c r="G1927" s="12"/>
      <c r="H1927" s="12"/>
      <c r="I1927" s="12"/>
      <c r="J1927" s="12"/>
      <c r="K1927" s="68"/>
    </row>
    <row r="1928" spans="1:11">
      <c r="A1928" s="13"/>
      <c r="B1928" s="12"/>
      <c r="C1928" s="12"/>
      <c r="D1928" s="13"/>
      <c r="E1928" s="12"/>
      <c r="F1928" s="12"/>
      <c r="G1928" s="12"/>
      <c r="H1928" s="12"/>
      <c r="I1928" s="12"/>
      <c r="J1928" s="12"/>
      <c r="K1928" s="68"/>
    </row>
    <row r="1929" spans="1:11">
      <c r="A1929" s="13"/>
      <c r="B1929" s="12"/>
      <c r="C1929" s="12"/>
      <c r="D1929" s="13"/>
      <c r="E1929" s="12"/>
      <c r="F1929" s="12"/>
      <c r="G1929" s="12"/>
      <c r="H1929" s="12"/>
      <c r="I1929" s="12"/>
      <c r="J1929" s="12"/>
      <c r="K1929" s="68"/>
    </row>
    <row r="1930" spans="1:11">
      <c r="A1930" s="13"/>
      <c r="B1930" s="12"/>
      <c r="C1930" s="12"/>
      <c r="D1930" s="13"/>
      <c r="E1930" s="12"/>
      <c r="F1930" s="12"/>
      <c r="G1930" s="12"/>
      <c r="H1930" s="12"/>
      <c r="I1930" s="12"/>
      <c r="J1930" s="12"/>
      <c r="K1930" s="68"/>
    </row>
    <row r="1931" spans="1:11">
      <c r="A1931" s="13"/>
      <c r="B1931" s="12"/>
      <c r="C1931" s="12"/>
      <c r="D1931" s="13"/>
      <c r="E1931" s="12"/>
      <c r="F1931" s="12"/>
      <c r="G1931" s="12"/>
      <c r="H1931" s="12"/>
      <c r="I1931" s="12"/>
      <c r="J1931" s="12"/>
      <c r="K1931" s="68"/>
    </row>
    <row r="1932" spans="1:11">
      <c r="A1932" s="13"/>
      <c r="B1932" s="12"/>
      <c r="C1932" s="12"/>
      <c r="D1932" s="13"/>
      <c r="E1932" s="12"/>
      <c r="F1932" s="12"/>
      <c r="G1932" s="12"/>
      <c r="H1932" s="12"/>
      <c r="I1932" s="12"/>
      <c r="J1932" s="12"/>
      <c r="K1932" s="68"/>
    </row>
    <row r="1933" spans="1:11">
      <c r="A1933" s="13"/>
      <c r="B1933" s="12"/>
      <c r="C1933" s="12"/>
      <c r="D1933" s="13"/>
      <c r="E1933" s="12"/>
      <c r="F1933" s="12"/>
      <c r="G1933" s="12"/>
      <c r="H1933" s="12"/>
      <c r="I1933" s="12"/>
      <c r="J1933" s="12"/>
      <c r="K1933" s="68"/>
    </row>
    <row r="1934" spans="1:11">
      <c r="A1934" s="13"/>
      <c r="B1934" s="12"/>
      <c r="C1934" s="12"/>
      <c r="D1934" s="13"/>
      <c r="E1934" s="12"/>
      <c r="F1934" s="12"/>
      <c r="G1934" s="12"/>
      <c r="H1934" s="12"/>
      <c r="I1934" s="12"/>
      <c r="J1934" s="12"/>
      <c r="K1934" s="68"/>
    </row>
    <row r="1935" spans="1:11">
      <c r="A1935" s="13"/>
      <c r="B1935" s="12"/>
      <c r="C1935" s="12"/>
      <c r="D1935" s="13"/>
      <c r="E1935" s="12"/>
      <c r="F1935" s="12"/>
      <c r="G1935" s="12"/>
      <c r="H1935" s="12"/>
      <c r="I1935" s="12"/>
      <c r="J1935" s="12"/>
      <c r="K1935" s="68"/>
    </row>
    <row r="1936" spans="1:11">
      <c r="A1936" s="13"/>
      <c r="B1936" s="12"/>
      <c r="C1936" s="12"/>
      <c r="D1936" s="13"/>
      <c r="E1936" s="12"/>
      <c r="F1936" s="12"/>
      <c r="G1936" s="12"/>
      <c r="H1936" s="12"/>
      <c r="I1936" s="12"/>
      <c r="J1936" s="12"/>
      <c r="K1936" s="68"/>
    </row>
    <row r="1937" spans="1:11">
      <c r="A1937" s="13"/>
      <c r="B1937" s="12"/>
      <c r="C1937" s="12"/>
      <c r="D1937" s="13"/>
      <c r="E1937" s="12"/>
      <c r="F1937" s="12"/>
      <c r="G1937" s="12"/>
      <c r="H1937" s="12"/>
      <c r="I1937" s="12"/>
      <c r="J1937" s="12"/>
      <c r="K1937" s="68"/>
    </row>
    <row r="1938" spans="1:11">
      <c r="A1938" s="13"/>
      <c r="B1938" s="12"/>
      <c r="C1938" s="12"/>
      <c r="D1938" s="13"/>
      <c r="E1938" s="12"/>
      <c r="F1938" s="12"/>
      <c r="G1938" s="12"/>
      <c r="H1938" s="12"/>
      <c r="I1938" s="12"/>
      <c r="J1938" s="12"/>
      <c r="K1938" s="68"/>
    </row>
    <row r="1939" spans="1:11">
      <c r="A1939" s="13"/>
      <c r="B1939" s="12"/>
      <c r="C1939" s="12"/>
      <c r="D1939" s="13"/>
      <c r="E1939" s="12"/>
      <c r="F1939" s="12"/>
      <c r="G1939" s="12"/>
      <c r="H1939" s="12"/>
      <c r="I1939" s="12"/>
      <c r="J1939" s="12"/>
      <c r="K1939" s="68"/>
    </row>
    <row r="1940" spans="1:11">
      <c r="A1940" s="13"/>
      <c r="B1940" s="12"/>
      <c r="C1940" s="12"/>
      <c r="D1940" s="13"/>
      <c r="E1940" s="12"/>
      <c r="F1940" s="12"/>
      <c r="G1940" s="12"/>
      <c r="H1940" s="12"/>
      <c r="I1940" s="12"/>
      <c r="J1940" s="12"/>
      <c r="K1940" s="68"/>
    </row>
    <row r="1941" spans="1:11">
      <c r="A1941" s="13"/>
      <c r="B1941" s="12"/>
      <c r="C1941" s="12"/>
      <c r="D1941" s="13"/>
      <c r="E1941" s="12"/>
      <c r="F1941" s="12"/>
      <c r="G1941" s="12"/>
      <c r="H1941" s="12"/>
      <c r="I1941" s="12"/>
      <c r="J1941" s="12"/>
      <c r="K1941" s="68"/>
    </row>
    <row r="1942" spans="1:11">
      <c r="A1942" s="13"/>
      <c r="B1942" s="12"/>
      <c r="C1942" s="12"/>
      <c r="D1942" s="13"/>
      <c r="E1942" s="12"/>
      <c r="F1942" s="12"/>
      <c r="G1942" s="12"/>
      <c r="H1942" s="12"/>
      <c r="I1942" s="12"/>
      <c r="J1942" s="12"/>
      <c r="K1942" s="68"/>
    </row>
    <row r="1943" spans="1:11">
      <c r="A1943" s="13"/>
      <c r="B1943" s="12"/>
      <c r="C1943" s="12"/>
      <c r="D1943" s="13"/>
      <c r="E1943" s="12"/>
      <c r="F1943" s="12"/>
      <c r="G1943" s="12"/>
      <c r="H1943" s="12"/>
      <c r="I1943" s="12"/>
      <c r="J1943" s="12"/>
      <c r="K1943" s="68"/>
    </row>
    <row r="1944" spans="1:11">
      <c r="A1944" s="13"/>
      <c r="B1944" s="12"/>
      <c r="C1944" s="12"/>
      <c r="D1944" s="13"/>
      <c r="E1944" s="12"/>
      <c r="F1944" s="12"/>
      <c r="G1944" s="12"/>
      <c r="H1944" s="12"/>
      <c r="I1944" s="12"/>
      <c r="J1944" s="12"/>
      <c r="K1944" s="68"/>
    </row>
    <row r="1945" spans="1:11">
      <c r="A1945" s="13"/>
      <c r="B1945" s="12"/>
      <c r="C1945" s="12"/>
      <c r="D1945" s="13"/>
      <c r="E1945" s="12"/>
      <c r="F1945" s="12"/>
      <c r="G1945" s="12"/>
      <c r="H1945" s="12"/>
      <c r="I1945" s="12"/>
      <c r="J1945" s="12"/>
      <c r="K1945" s="68"/>
    </row>
    <row r="1946" spans="1:11">
      <c r="A1946" s="13"/>
      <c r="B1946" s="12"/>
      <c r="C1946" s="12"/>
      <c r="D1946" s="13"/>
      <c r="E1946" s="12"/>
      <c r="F1946" s="12"/>
      <c r="G1946" s="12"/>
      <c r="H1946" s="12"/>
      <c r="I1946" s="12"/>
      <c r="J1946" s="12"/>
      <c r="K1946" s="68"/>
    </row>
    <row r="1947" spans="1:11">
      <c r="A1947" s="13"/>
      <c r="B1947" s="12"/>
      <c r="C1947" s="12"/>
      <c r="D1947" s="13"/>
      <c r="E1947" s="12"/>
      <c r="F1947" s="12"/>
      <c r="G1947" s="12"/>
      <c r="H1947" s="12"/>
      <c r="I1947" s="12"/>
      <c r="J1947" s="12"/>
      <c r="K1947" s="68"/>
    </row>
    <row r="1948" spans="1:11">
      <c r="A1948" s="13"/>
      <c r="B1948" s="12"/>
      <c r="C1948" s="12"/>
      <c r="D1948" s="13"/>
      <c r="E1948" s="12"/>
      <c r="F1948" s="12"/>
      <c r="G1948" s="12"/>
      <c r="H1948" s="12"/>
      <c r="I1948" s="12"/>
      <c r="J1948" s="12"/>
      <c r="K1948" s="68"/>
    </row>
    <row r="1949" spans="1:11">
      <c r="A1949" s="13"/>
      <c r="B1949" s="12"/>
      <c r="C1949" s="12"/>
      <c r="D1949" s="13"/>
      <c r="E1949" s="12"/>
      <c r="F1949" s="12"/>
      <c r="G1949" s="12"/>
      <c r="H1949" s="12"/>
      <c r="I1949" s="12"/>
      <c r="J1949" s="12"/>
      <c r="K1949" s="68"/>
    </row>
    <row r="1950" spans="1:11">
      <c r="A1950" s="13"/>
      <c r="B1950" s="12"/>
      <c r="C1950" s="12"/>
      <c r="D1950" s="13"/>
      <c r="E1950" s="12"/>
      <c r="F1950" s="12"/>
      <c r="G1950" s="12"/>
      <c r="H1950" s="12"/>
      <c r="I1950" s="12"/>
      <c r="J1950" s="12"/>
      <c r="K1950" s="68"/>
    </row>
    <row r="1951" spans="1:11">
      <c r="A1951" s="13"/>
      <c r="B1951" s="12"/>
      <c r="C1951" s="12"/>
      <c r="D1951" s="13"/>
      <c r="E1951" s="12"/>
      <c r="F1951" s="12"/>
      <c r="G1951" s="12"/>
      <c r="H1951" s="12"/>
      <c r="I1951" s="12"/>
      <c r="J1951" s="12"/>
      <c r="K1951" s="68"/>
    </row>
    <row r="1952" spans="1:11">
      <c r="A1952" s="13"/>
      <c r="B1952" s="12"/>
      <c r="C1952" s="12"/>
      <c r="D1952" s="13"/>
      <c r="E1952" s="12"/>
      <c r="F1952" s="12"/>
      <c r="G1952" s="12"/>
      <c r="H1952" s="12"/>
      <c r="I1952" s="12"/>
      <c r="J1952" s="12"/>
      <c r="K1952" s="68"/>
    </row>
    <row r="1953" spans="1:11">
      <c r="A1953" s="13"/>
      <c r="B1953" s="12"/>
      <c r="C1953" s="12"/>
      <c r="D1953" s="13"/>
      <c r="E1953" s="12"/>
      <c r="F1953" s="12"/>
      <c r="G1953" s="12"/>
      <c r="H1953" s="12"/>
      <c r="I1953" s="12"/>
      <c r="J1953" s="12"/>
      <c r="K1953" s="68"/>
    </row>
    <row r="1954" spans="1:11">
      <c r="A1954" s="13"/>
      <c r="B1954" s="12"/>
      <c r="C1954" s="12"/>
      <c r="D1954" s="13"/>
      <c r="E1954" s="12"/>
      <c r="F1954" s="12"/>
      <c r="G1954" s="12"/>
      <c r="H1954" s="12"/>
      <c r="I1954" s="12"/>
      <c r="J1954" s="12"/>
      <c r="K1954" s="68"/>
    </row>
    <row r="1955" spans="1:11">
      <c r="A1955" s="13"/>
      <c r="B1955" s="12"/>
      <c r="C1955" s="12"/>
      <c r="D1955" s="13"/>
      <c r="E1955" s="12"/>
      <c r="F1955" s="12"/>
      <c r="G1955" s="12"/>
      <c r="H1955" s="12"/>
      <c r="I1955" s="12"/>
      <c r="J1955" s="12"/>
      <c r="K1955" s="68"/>
    </row>
    <row r="1956" spans="1:11">
      <c r="A1956" s="13"/>
      <c r="B1956" s="12"/>
      <c r="C1956" s="12"/>
      <c r="D1956" s="13"/>
      <c r="E1956" s="12"/>
      <c r="F1956" s="12"/>
      <c r="G1956" s="12"/>
      <c r="H1956" s="12"/>
      <c r="I1956" s="12"/>
      <c r="J1956" s="12"/>
      <c r="K1956" s="68"/>
    </row>
    <row r="1957" spans="1:11">
      <c r="A1957" s="13"/>
      <c r="B1957" s="12"/>
      <c r="C1957" s="12"/>
      <c r="D1957" s="13"/>
      <c r="E1957" s="12"/>
      <c r="F1957" s="12"/>
      <c r="G1957" s="12"/>
      <c r="H1957" s="12"/>
      <c r="I1957" s="12"/>
      <c r="J1957" s="12"/>
      <c r="K1957" s="68"/>
    </row>
    <row r="1958" spans="1:11">
      <c r="A1958" s="13"/>
      <c r="B1958" s="12"/>
      <c r="C1958" s="12"/>
      <c r="D1958" s="13"/>
      <c r="E1958" s="12"/>
      <c r="F1958" s="12"/>
      <c r="G1958" s="12"/>
      <c r="H1958" s="12"/>
      <c r="I1958" s="12"/>
      <c r="J1958" s="12"/>
      <c r="K1958" s="68"/>
    </row>
    <row r="1959" spans="1:11">
      <c r="A1959" s="13"/>
      <c r="B1959" s="12"/>
      <c r="C1959" s="12"/>
      <c r="D1959" s="13"/>
      <c r="E1959" s="12"/>
      <c r="F1959" s="12"/>
      <c r="G1959" s="12"/>
      <c r="H1959" s="12"/>
      <c r="I1959" s="12"/>
      <c r="J1959" s="12"/>
      <c r="K1959" s="68"/>
    </row>
    <row r="1960" spans="1:11">
      <c r="A1960" s="13"/>
      <c r="B1960" s="12"/>
      <c r="C1960" s="12"/>
      <c r="D1960" s="13"/>
      <c r="E1960" s="12"/>
      <c r="F1960" s="12"/>
      <c r="G1960" s="12"/>
      <c r="H1960" s="12"/>
      <c r="I1960" s="12"/>
      <c r="J1960" s="12"/>
      <c r="K1960" s="68"/>
    </row>
    <row r="1961" spans="1:11">
      <c r="A1961" s="13"/>
      <c r="B1961" s="12"/>
      <c r="C1961" s="12"/>
      <c r="D1961" s="13"/>
      <c r="E1961" s="12"/>
      <c r="F1961" s="12"/>
      <c r="G1961" s="12"/>
      <c r="H1961" s="12"/>
      <c r="I1961" s="12"/>
      <c r="J1961" s="12"/>
      <c r="K1961" s="68"/>
    </row>
    <row r="1962" spans="1:11">
      <c r="A1962" s="13"/>
      <c r="B1962" s="12"/>
      <c r="C1962" s="12"/>
      <c r="D1962" s="13"/>
      <c r="E1962" s="12"/>
      <c r="F1962" s="12"/>
      <c r="G1962" s="12"/>
      <c r="H1962" s="12"/>
      <c r="I1962" s="12"/>
      <c r="J1962" s="12"/>
      <c r="K1962" s="68"/>
    </row>
    <row r="1963" spans="1:11">
      <c r="A1963" s="13"/>
      <c r="B1963" s="12"/>
      <c r="C1963" s="12"/>
      <c r="D1963" s="13"/>
      <c r="E1963" s="12"/>
      <c r="F1963" s="12"/>
      <c r="G1963" s="12"/>
      <c r="H1963" s="12"/>
      <c r="I1963" s="12"/>
      <c r="J1963" s="12"/>
      <c r="K1963" s="68"/>
    </row>
    <row r="1964" spans="1:11">
      <c r="A1964" s="13"/>
      <c r="B1964" s="12"/>
      <c r="C1964" s="12"/>
      <c r="D1964" s="13"/>
      <c r="E1964" s="12"/>
      <c r="F1964" s="12"/>
      <c r="G1964" s="12"/>
      <c r="H1964" s="12"/>
      <c r="I1964" s="12"/>
      <c r="J1964" s="12"/>
      <c r="K1964" s="68"/>
    </row>
    <row r="1965" spans="1:11">
      <c r="A1965" s="13"/>
      <c r="B1965" s="12"/>
      <c r="C1965" s="12"/>
      <c r="D1965" s="13"/>
      <c r="E1965" s="12"/>
      <c r="F1965" s="12"/>
      <c r="G1965" s="12"/>
      <c r="H1965" s="12"/>
      <c r="I1965" s="12"/>
      <c r="J1965" s="12"/>
      <c r="K1965" s="68"/>
    </row>
    <row r="1966" spans="1:11">
      <c r="A1966" s="13"/>
      <c r="B1966" s="12"/>
      <c r="C1966" s="12"/>
      <c r="D1966" s="13"/>
      <c r="E1966" s="12"/>
      <c r="F1966" s="12"/>
      <c r="G1966" s="12"/>
      <c r="H1966" s="12"/>
      <c r="I1966" s="12"/>
      <c r="J1966" s="12"/>
      <c r="K1966" s="68"/>
    </row>
    <row r="1967" spans="1:11">
      <c r="A1967" s="13"/>
      <c r="B1967" s="12"/>
      <c r="C1967" s="12"/>
      <c r="D1967" s="13"/>
      <c r="E1967" s="12"/>
      <c r="F1967" s="12"/>
      <c r="G1967" s="12"/>
      <c r="H1967" s="12"/>
      <c r="I1967" s="12"/>
      <c r="J1967" s="12"/>
      <c r="K1967" s="68"/>
    </row>
    <row r="1968" spans="1:11">
      <c r="A1968" s="13"/>
      <c r="B1968" s="12"/>
      <c r="C1968" s="12"/>
      <c r="D1968" s="13"/>
      <c r="E1968" s="12"/>
      <c r="F1968" s="12"/>
      <c r="G1968" s="12"/>
      <c r="H1968" s="12"/>
      <c r="I1968" s="12"/>
      <c r="J1968" s="12"/>
      <c r="K1968" s="68"/>
    </row>
    <row r="1969" spans="1:11">
      <c r="A1969" s="13"/>
      <c r="B1969" s="12"/>
      <c r="C1969" s="12"/>
      <c r="D1969" s="13"/>
      <c r="E1969" s="12"/>
      <c r="F1969" s="12"/>
      <c r="G1969" s="12"/>
      <c r="H1969" s="12"/>
      <c r="I1969" s="12"/>
      <c r="J1969" s="12"/>
      <c r="K1969" s="68"/>
    </row>
    <row r="1970" spans="1:11">
      <c r="A1970" s="13"/>
      <c r="B1970" s="12"/>
      <c r="C1970" s="12"/>
      <c r="D1970" s="13"/>
      <c r="E1970" s="12"/>
      <c r="F1970" s="12"/>
      <c r="G1970" s="12"/>
      <c r="H1970" s="12"/>
      <c r="I1970" s="12"/>
      <c r="J1970" s="12"/>
      <c r="K1970" s="68"/>
    </row>
    <row r="1971" spans="1:11">
      <c r="A1971" s="13"/>
      <c r="B1971" s="12"/>
      <c r="C1971" s="12"/>
      <c r="D1971" s="13"/>
      <c r="E1971" s="12"/>
      <c r="F1971" s="12"/>
      <c r="G1971" s="12"/>
      <c r="H1971" s="12"/>
      <c r="I1971" s="12"/>
      <c r="J1971" s="12"/>
      <c r="K1971" s="68"/>
    </row>
    <row r="1972" spans="1:11">
      <c r="A1972" s="13"/>
      <c r="B1972" s="12"/>
      <c r="C1972" s="12"/>
      <c r="D1972" s="13"/>
      <c r="E1972" s="12"/>
      <c r="F1972" s="12"/>
      <c r="G1972" s="12"/>
      <c r="H1972" s="12"/>
      <c r="I1972" s="12"/>
      <c r="J1972" s="12"/>
      <c r="K1972" s="68"/>
    </row>
    <row r="1973" spans="1:11">
      <c r="A1973" s="13"/>
      <c r="B1973" s="12"/>
      <c r="C1973" s="12"/>
      <c r="D1973" s="13"/>
      <c r="E1973" s="12"/>
      <c r="F1973" s="12"/>
      <c r="G1973" s="12"/>
      <c r="H1973" s="12"/>
      <c r="I1973" s="12"/>
      <c r="J1973" s="12"/>
      <c r="K1973" s="68"/>
    </row>
    <row r="1974" spans="1:11">
      <c r="A1974" s="13"/>
      <c r="B1974" s="12"/>
      <c r="C1974" s="12"/>
      <c r="D1974" s="13"/>
      <c r="E1974" s="12"/>
      <c r="F1974" s="12"/>
      <c r="G1974" s="12"/>
      <c r="H1974" s="12"/>
      <c r="I1974" s="12"/>
      <c r="J1974" s="12"/>
      <c r="K1974" s="68"/>
    </row>
    <row r="1975" spans="1:11">
      <c r="A1975" s="13"/>
      <c r="B1975" s="12"/>
      <c r="C1975" s="12"/>
      <c r="D1975" s="13"/>
      <c r="E1975" s="12"/>
      <c r="F1975" s="12"/>
      <c r="G1975" s="12"/>
      <c r="H1975" s="12"/>
      <c r="I1975" s="12"/>
      <c r="J1975" s="12"/>
      <c r="K1975" s="68"/>
    </row>
    <row r="1976" spans="1:11">
      <c r="A1976" s="13"/>
      <c r="B1976" s="12"/>
      <c r="C1976" s="12"/>
      <c r="D1976" s="13"/>
      <c r="E1976" s="12"/>
      <c r="F1976" s="12"/>
      <c r="G1976" s="12"/>
      <c r="H1976" s="12"/>
      <c r="I1976" s="12"/>
      <c r="J1976" s="12"/>
      <c r="K1976" s="68"/>
    </row>
    <row r="1977" spans="1:11">
      <c r="A1977" s="13"/>
      <c r="B1977" s="12"/>
      <c r="C1977" s="12"/>
      <c r="D1977" s="13"/>
      <c r="E1977" s="12"/>
      <c r="F1977" s="12"/>
      <c r="G1977" s="12"/>
      <c r="H1977" s="12"/>
      <c r="I1977" s="12"/>
      <c r="J1977" s="12"/>
      <c r="K1977" s="68"/>
    </row>
    <row r="1978" spans="1:11">
      <c r="A1978" s="13"/>
      <c r="B1978" s="12"/>
      <c r="C1978" s="12"/>
      <c r="D1978" s="13"/>
      <c r="E1978" s="12"/>
      <c r="F1978" s="12"/>
      <c r="G1978" s="12"/>
      <c r="H1978" s="12"/>
      <c r="I1978" s="12"/>
      <c r="J1978" s="12"/>
      <c r="K1978" s="68"/>
    </row>
    <row r="1979" spans="1:11">
      <c r="A1979" s="13"/>
      <c r="B1979" s="12"/>
      <c r="C1979" s="12"/>
      <c r="D1979" s="13"/>
      <c r="E1979" s="12"/>
      <c r="F1979" s="12"/>
      <c r="G1979" s="12"/>
      <c r="H1979" s="12"/>
      <c r="I1979" s="12"/>
      <c r="J1979" s="12"/>
      <c r="K1979" s="68"/>
    </row>
    <row r="1980" spans="1:11">
      <c r="A1980" s="13"/>
      <c r="B1980" s="12"/>
      <c r="C1980" s="12"/>
      <c r="D1980" s="13"/>
      <c r="E1980" s="12"/>
      <c r="F1980" s="12"/>
      <c r="G1980" s="12"/>
      <c r="H1980" s="12"/>
      <c r="I1980" s="12"/>
      <c r="J1980" s="12"/>
      <c r="K1980" s="68"/>
    </row>
    <row r="1981" spans="1:11">
      <c r="A1981" s="13"/>
      <c r="B1981" s="12"/>
      <c r="C1981" s="12"/>
      <c r="D1981" s="13"/>
      <c r="E1981" s="12"/>
      <c r="F1981" s="12"/>
      <c r="G1981" s="12"/>
      <c r="H1981" s="12"/>
      <c r="I1981" s="12"/>
      <c r="J1981" s="12"/>
      <c r="K1981" s="68"/>
    </row>
    <row r="1982" spans="1:11">
      <c r="A1982" s="13"/>
      <c r="B1982" s="12"/>
      <c r="C1982" s="12"/>
      <c r="D1982" s="13"/>
      <c r="E1982" s="12"/>
      <c r="F1982" s="12"/>
      <c r="G1982" s="12"/>
      <c r="H1982" s="12"/>
      <c r="I1982" s="12"/>
      <c r="J1982" s="12"/>
      <c r="K1982" s="68"/>
    </row>
    <row r="1983" spans="1:11">
      <c r="A1983" s="13"/>
      <c r="B1983" s="12"/>
      <c r="C1983" s="12"/>
      <c r="D1983" s="13"/>
      <c r="E1983" s="12"/>
      <c r="F1983" s="12"/>
      <c r="G1983" s="12"/>
      <c r="H1983" s="12"/>
      <c r="I1983" s="12"/>
      <c r="J1983" s="12"/>
      <c r="K1983" s="68"/>
    </row>
    <row r="1984" spans="1:11">
      <c r="A1984" s="13"/>
      <c r="B1984" s="12"/>
      <c r="C1984" s="12"/>
      <c r="D1984" s="13"/>
      <c r="E1984" s="12"/>
      <c r="F1984" s="12"/>
      <c r="G1984" s="12"/>
      <c r="H1984" s="12"/>
      <c r="I1984" s="12"/>
      <c r="J1984" s="12"/>
      <c r="K1984" s="68"/>
    </row>
    <row r="1985" spans="1:11">
      <c r="A1985" s="13"/>
      <c r="B1985" s="12"/>
      <c r="C1985" s="12"/>
      <c r="D1985" s="13"/>
      <c r="E1985" s="12"/>
      <c r="F1985" s="12"/>
      <c r="G1985" s="12"/>
      <c r="H1985" s="12"/>
      <c r="I1985" s="12"/>
      <c r="J1985" s="12"/>
      <c r="K1985" s="68"/>
    </row>
    <row r="1986" spans="1:11">
      <c r="A1986" s="13"/>
      <c r="B1986" s="12"/>
      <c r="C1986" s="12"/>
      <c r="D1986" s="13"/>
      <c r="E1986" s="12"/>
      <c r="F1986" s="12"/>
      <c r="G1986" s="12"/>
      <c r="H1986" s="12"/>
      <c r="I1986" s="12"/>
      <c r="J1986" s="12"/>
      <c r="K1986" s="68"/>
    </row>
    <row r="1987" spans="1:11">
      <c r="A1987" s="13"/>
      <c r="B1987" s="12"/>
      <c r="C1987" s="12"/>
      <c r="D1987" s="13"/>
      <c r="E1987" s="12"/>
      <c r="F1987" s="12"/>
      <c r="G1987" s="12"/>
      <c r="H1987" s="12"/>
      <c r="I1987" s="12"/>
      <c r="J1987" s="12"/>
      <c r="K1987" s="68"/>
    </row>
    <row r="1988" spans="1:11">
      <c r="A1988" s="13"/>
      <c r="B1988" s="12"/>
      <c r="C1988" s="12"/>
      <c r="D1988" s="13"/>
      <c r="E1988" s="12"/>
      <c r="F1988" s="12"/>
      <c r="G1988" s="12"/>
      <c r="H1988" s="12"/>
      <c r="I1988" s="12"/>
      <c r="J1988" s="12"/>
      <c r="K1988" s="68"/>
    </row>
    <row r="1989" spans="1:11">
      <c r="A1989" s="13"/>
      <c r="B1989" s="12"/>
      <c r="C1989" s="12"/>
      <c r="D1989" s="13"/>
      <c r="E1989" s="12"/>
      <c r="F1989" s="12"/>
      <c r="G1989" s="12"/>
      <c r="H1989" s="12"/>
      <c r="I1989" s="12"/>
      <c r="J1989" s="12"/>
      <c r="K1989" s="68"/>
    </row>
    <row r="1990" spans="1:11">
      <c r="A1990" s="13"/>
      <c r="B1990" s="12"/>
      <c r="C1990" s="12"/>
      <c r="D1990" s="13"/>
      <c r="E1990" s="12"/>
      <c r="F1990" s="12"/>
      <c r="G1990" s="12"/>
      <c r="H1990" s="12"/>
      <c r="I1990" s="12"/>
      <c r="J1990" s="12"/>
      <c r="K1990" s="68"/>
    </row>
    <row r="1991" spans="1:11">
      <c r="A1991" s="13"/>
      <c r="B1991" s="12"/>
      <c r="C1991" s="12"/>
      <c r="D1991" s="13"/>
      <c r="E1991" s="12"/>
      <c r="F1991" s="12"/>
      <c r="G1991" s="12"/>
      <c r="H1991" s="12"/>
      <c r="I1991" s="12"/>
      <c r="J1991" s="12"/>
      <c r="K1991" s="68"/>
    </row>
    <row r="1992" spans="1:11">
      <c r="A1992" s="13"/>
      <c r="B1992" s="12"/>
      <c r="C1992" s="12"/>
      <c r="D1992" s="13"/>
      <c r="E1992" s="12"/>
      <c r="F1992" s="12"/>
      <c r="G1992" s="12"/>
      <c r="H1992" s="12"/>
      <c r="I1992" s="12"/>
      <c r="J1992" s="12"/>
      <c r="K1992" s="68"/>
    </row>
    <row r="1993" spans="1:11">
      <c r="A1993" s="13"/>
      <c r="B1993" s="12"/>
      <c r="C1993" s="12"/>
      <c r="D1993" s="13"/>
      <c r="E1993" s="12"/>
      <c r="F1993" s="12"/>
      <c r="G1993" s="12"/>
      <c r="H1993" s="12"/>
      <c r="I1993" s="12"/>
      <c r="J1993" s="12"/>
      <c r="K1993" s="68"/>
    </row>
    <row r="1994" spans="1:11">
      <c r="A1994" s="13"/>
      <c r="B1994" s="12"/>
      <c r="C1994" s="12"/>
      <c r="D1994" s="13"/>
      <c r="E1994" s="12"/>
      <c r="F1994" s="12"/>
      <c r="G1994" s="12"/>
      <c r="H1994" s="12"/>
      <c r="I1994" s="12"/>
      <c r="J1994" s="12"/>
      <c r="K1994" s="68"/>
    </row>
    <row r="1995" spans="1:11">
      <c r="A1995" s="13"/>
      <c r="B1995" s="12"/>
      <c r="C1995" s="12"/>
      <c r="D1995" s="13"/>
      <c r="E1995" s="12"/>
      <c r="F1995" s="12"/>
      <c r="G1995" s="12"/>
      <c r="H1995" s="12"/>
      <c r="I1995" s="12"/>
      <c r="J1995" s="12"/>
      <c r="K1995" s="68"/>
    </row>
    <row r="1996" spans="1:11">
      <c r="A1996" s="13"/>
      <c r="B1996" s="12"/>
      <c r="C1996" s="12"/>
      <c r="D1996" s="13"/>
      <c r="E1996" s="12"/>
      <c r="F1996" s="12"/>
      <c r="G1996" s="12"/>
      <c r="H1996" s="12"/>
      <c r="I1996" s="12"/>
      <c r="J1996" s="12"/>
      <c r="K1996" s="68"/>
    </row>
    <row r="1997" spans="1:11">
      <c r="A1997" s="13"/>
      <c r="B1997" s="12"/>
      <c r="C1997" s="12"/>
      <c r="D1997" s="13"/>
      <c r="E1997" s="12"/>
      <c r="F1997" s="12"/>
      <c r="G1997" s="12"/>
      <c r="H1997" s="12"/>
      <c r="I1997" s="12"/>
      <c r="J1997" s="12"/>
      <c r="K1997" s="68"/>
    </row>
    <row r="1998" spans="1:11">
      <c r="A1998" s="13"/>
      <c r="B1998" s="12"/>
      <c r="C1998" s="12"/>
      <c r="D1998" s="13"/>
      <c r="E1998" s="12"/>
      <c r="F1998" s="12"/>
      <c r="G1998" s="12"/>
      <c r="H1998" s="12"/>
      <c r="I1998" s="12"/>
      <c r="J1998" s="12"/>
      <c r="K1998" s="68"/>
    </row>
    <row r="1999" spans="1:11">
      <c r="A1999" s="13"/>
      <c r="B1999" s="12"/>
      <c r="C1999" s="12"/>
      <c r="D1999" s="13"/>
      <c r="E1999" s="12"/>
      <c r="F1999" s="12"/>
      <c r="G1999" s="12"/>
      <c r="H1999" s="12"/>
      <c r="I1999" s="12"/>
      <c r="J1999" s="12"/>
      <c r="K1999" s="68"/>
    </row>
    <row r="2000" spans="1:11">
      <c r="A2000" s="13"/>
      <c r="B2000" s="12"/>
      <c r="C2000" s="12"/>
      <c r="D2000" s="13"/>
      <c r="E2000" s="12"/>
      <c r="F2000" s="12"/>
      <c r="G2000" s="12"/>
      <c r="H2000" s="12"/>
      <c r="I2000" s="12"/>
      <c r="J2000" s="12"/>
      <c r="K2000" s="68"/>
    </row>
    <row r="2001" spans="1:11">
      <c r="A2001" s="13"/>
      <c r="B2001" s="12"/>
      <c r="C2001" s="12"/>
      <c r="D2001" s="13"/>
      <c r="E2001" s="12"/>
      <c r="F2001" s="12"/>
      <c r="G2001" s="12"/>
      <c r="H2001" s="12"/>
      <c r="I2001" s="12"/>
      <c r="J2001" s="12"/>
      <c r="K2001" s="68"/>
    </row>
    <row r="2002" spans="1:11">
      <c r="A2002" s="13"/>
      <c r="B2002" s="12"/>
      <c r="C2002" s="12"/>
      <c r="D2002" s="13"/>
      <c r="E2002" s="12"/>
      <c r="F2002" s="12"/>
      <c r="G2002" s="12"/>
      <c r="H2002" s="12"/>
      <c r="I2002" s="12"/>
      <c r="J2002" s="12"/>
      <c r="K2002" s="68"/>
    </row>
    <row r="2003" spans="1:11">
      <c r="A2003" s="13"/>
      <c r="B2003" s="12"/>
      <c r="C2003" s="12"/>
      <c r="D2003" s="13"/>
      <c r="E2003" s="12"/>
      <c r="F2003" s="12"/>
      <c r="G2003" s="12"/>
      <c r="H2003" s="12"/>
      <c r="I2003" s="12"/>
      <c r="J2003" s="12"/>
      <c r="K2003" s="68"/>
    </row>
    <row r="2004" spans="1:11">
      <c r="A2004" s="13"/>
      <c r="B2004" s="12"/>
      <c r="C2004" s="12"/>
      <c r="D2004" s="13"/>
      <c r="E2004" s="12"/>
      <c r="F2004" s="12"/>
      <c r="G2004" s="12"/>
      <c r="H2004" s="12"/>
      <c r="I2004" s="12"/>
      <c r="J2004" s="12"/>
      <c r="K2004" s="68"/>
    </row>
    <row r="2005" spans="1:11">
      <c r="A2005" s="13"/>
      <c r="B2005" s="12"/>
      <c r="C2005" s="12"/>
      <c r="D2005" s="13"/>
      <c r="E2005" s="12"/>
      <c r="F2005" s="12"/>
      <c r="G2005" s="12"/>
      <c r="H2005" s="12"/>
      <c r="I2005" s="12"/>
      <c r="J2005" s="12"/>
      <c r="K2005" s="68"/>
    </row>
    <row r="2006" spans="1:11">
      <c r="A2006" s="13"/>
      <c r="B2006" s="12"/>
      <c r="C2006" s="12"/>
      <c r="D2006" s="13"/>
      <c r="E2006" s="12"/>
      <c r="F2006" s="12"/>
      <c r="G2006" s="12"/>
      <c r="H2006" s="12"/>
      <c r="I2006" s="12"/>
      <c r="J2006" s="12"/>
      <c r="K2006" s="68"/>
    </row>
    <row r="2007" spans="1:11">
      <c r="A2007" s="13"/>
      <c r="B2007" s="12"/>
      <c r="C2007" s="12"/>
      <c r="D2007" s="13"/>
      <c r="E2007" s="12"/>
      <c r="F2007" s="12"/>
      <c r="G2007" s="12"/>
      <c r="H2007" s="12"/>
      <c r="I2007" s="12"/>
      <c r="J2007" s="12"/>
      <c r="K2007" s="68"/>
    </row>
    <row r="2008" spans="1:11">
      <c r="A2008" s="13"/>
      <c r="B2008" s="12"/>
      <c r="C2008" s="12"/>
      <c r="D2008" s="13"/>
      <c r="E2008" s="12"/>
      <c r="F2008" s="12"/>
      <c r="G2008" s="12"/>
      <c r="H2008" s="12"/>
      <c r="I2008" s="12"/>
      <c r="J2008" s="12"/>
      <c r="K2008" s="68"/>
    </row>
    <row r="2009" spans="1:11">
      <c r="A2009" s="13"/>
      <c r="B2009" s="12"/>
      <c r="C2009" s="12"/>
      <c r="D2009" s="13"/>
      <c r="E2009" s="12"/>
      <c r="F2009" s="12"/>
      <c r="G2009" s="12"/>
      <c r="H2009" s="12"/>
      <c r="I2009" s="12"/>
      <c r="J2009" s="12"/>
      <c r="K2009" s="68"/>
    </row>
    <row r="2010" spans="1:11">
      <c r="A2010" s="13"/>
      <c r="B2010" s="12"/>
      <c r="C2010" s="12"/>
      <c r="D2010" s="13"/>
      <c r="E2010" s="12"/>
      <c r="F2010" s="12"/>
      <c r="G2010" s="12"/>
      <c r="H2010" s="12"/>
      <c r="I2010" s="12"/>
      <c r="J2010" s="12"/>
      <c r="K2010" s="68"/>
    </row>
    <row r="2011" spans="1:11">
      <c r="A2011" s="13"/>
      <c r="B2011" s="12"/>
      <c r="C2011" s="12"/>
      <c r="D2011" s="13"/>
      <c r="E2011" s="12"/>
      <c r="F2011" s="12"/>
      <c r="G2011" s="12"/>
      <c r="H2011" s="12"/>
      <c r="I2011" s="12"/>
      <c r="J2011" s="12"/>
      <c r="K2011" s="68"/>
    </row>
    <row r="2012" spans="1:11">
      <c r="A2012" s="13"/>
      <c r="B2012" s="12"/>
      <c r="C2012" s="12"/>
      <c r="D2012" s="13"/>
      <c r="E2012" s="12"/>
      <c r="F2012" s="12"/>
      <c r="G2012" s="12"/>
      <c r="H2012" s="12"/>
      <c r="I2012" s="12"/>
      <c r="J2012" s="12"/>
      <c r="K2012" s="68"/>
    </row>
    <row r="2013" spans="1:11">
      <c r="A2013" s="13"/>
      <c r="B2013" s="12"/>
      <c r="C2013" s="12"/>
      <c r="D2013" s="13"/>
      <c r="E2013" s="12"/>
      <c r="F2013" s="12"/>
      <c r="G2013" s="12"/>
      <c r="H2013" s="12"/>
      <c r="I2013" s="12"/>
      <c r="J2013" s="12"/>
      <c r="K2013" s="68"/>
    </row>
    <row r="2014" spans="1:11">
      <c r="A2014" s="13"/>
      <c r="B2014" s="12"/>
      <c r="C2014" s="12"/>
      <c r="D2014" s="13"/>
      <c r="E2014" s="12"/>
      <c r="F2014" s="12"/>
      <c r="G2014" s="12"/>
      <c r="H2014" s="12"/>
      <c r="I2014" s="12"/>
      <c r="J2014" s="12"/>
      <c r="K2014" s="68"/>
    </row>
    <row r="2015" spans="1:11">
      <c r="A2015" s="13"/>
      <c r="B2015" s="12"/>
      <c r="C2015" s="12"/>
      <c r="D2015" s="13"/>
      <c r="E2015" s="12"/>
      <c r="F2015" s="12"/>
      <c r="G2015" s="12"/>
      <c r="H2015" s="12"/>
      <c r="I2015" s="12"/>
      <c r="J2015" s="12"/>
      <c r="K2015" s="68"/>
    </row>
    <row r="2016" spans="1:11">
      <c r="A2016" s="13"/>
      <c r="B2016" s="12"/>
      <c r="C2016" s="12"/>
      <c r="D2016" s="13"/>
      <c r="E2016" s="12"/>
      <c r="F2016" s="12"/>
      <c r="G2016" s="12"/>
      <c r="H2016" s="12"/>
      <c r="I2016" s="12"/>
      <c r="J2016" s="12"/>
      <c r="K2016" s="68"/>
    </row>
    <row r="2017" spans="1:11">
      <c r="A2017" s="13"/>
      <c r="B2017" s="12"/>
      <c r="C2017" s="12"/>
      <c r="D2017" s="13"/>
      <c r="E2017" s="12"/>
      <c r="F2017" s="12"/>
      <c r="G2017" s="12"/>
      <c r="H2017" s="12"/>
      <c r="I2017" s="12"/>
      <c r="J2017" s="12"/>
      <c r="K2017" s="68"/>
    </row>
    <row r="2018" spans="1:11">
      <c r="A2018" s="13"/>
      <c r="B2018" s="12"/>
      <c r="C2018" s="12"/>
      <c r="D2018" s="13"/>
      <c r="E2018" s="12"/>
      <c r="F2018" s="12"/>
      <c r="G2018" s="12"/>
      <c r="H2018" s="12"/>
      <c r="I2018" s="12"/>
      <c r="J2018" s="12"/>
      <c r="K2018" s="68"/>
    </row>
    <row r="2019" spans="1:11">
      <c r="A2019" s="13"/>
      <c r="B2019" s="12"/>
      <c r="C2019" s="12"/>
      <c r="D2019" s="13"/>
      <c r="E2019" s="12"/>
      <c r="F2019" s="12"/>
      <c r="G2019" s="12"/>
      <c r="H2019" s="12"/>
      <c r="I2019" s="12"/>
      <c r="J2019" s="12"/>
      <c r="K2019" s="68"/>
    </row>
    <row r="2020" spans="1:11">
      <c r="A2020" s="13"/>
      <c r="B2020" s="12"/>
      <c r="C2020" s="12"/>
      <c r="D2020" s="13"/>
      <c r="E2020" s="12"/>
      <c r="F2020" s="12"/>
      <c r="G2020" s="12"/>
      <c r="H2020" s="12"/>
      <c r="I2020" s="12"/>
      <c r="J2020" s="12"/>
      <c r="K2020" s="68"/>
    </row>
    <row r="2021" spans="1:11">
      <c r="A2021" s="13"/>
      <c r="B2021" s="12"/>
      <c r="C2021" s="12"/>
      <c r="D2021" s="13"/>
      <c r="E2021" s="12"/>
      <c r="F2021" s="12"/>
      <c r="G2021" s="12"/>
      <c r="H2021" s="12"/>
      <c r="I2021" s="12"/>
      <c r="J2021" s="12"/>
      <c r="K2021" s="68"/>
    </row>
    <row r="2022" spans="1:11">
      <c r="A2022" s="13"/>
      <c r="B2022" s="12"/>
      <c r="C2022" s="12"/>
      <c r="D2022" s="13"/>
      <c r="E2022" s="12"/>
      <c r="F2022" s="12"/>
      <c r="G2022" s="12"/>
      <c r="H2022" s="12"/>
      <c r="I2022" s="12"/>
      <c r="J2022" s="12"/>
      <c r="K2022" s="68"/>
    </row>
    <row r="2023" spans="1:11">
      <c r="A2023" s="13"/>
      <c r="B2023" s="12"/>
      <c r="C2023" s="12"/>
      <c r="D2023" s="13"/>
      <c r="E2023" s="12"/>
      <c r="F2023" s="12"/>
      <c r="G2023" s="12"/>
      <c r="H2023" s="12"/>
      <c r="I2023" s="12"/>
      <c r="J2023" s="12"/>
      <c r="K2023" s="68"/>
    </row>
    <row r="2024" spans="1:11">
      <c r="A2024" s="13"/>
      <c r="B2024" s="12"/>
      <c r="C2024" s="12"/>
      <c r="D2024" s="13"/>
      <c r="E2024" s="12"/>
      <c r="F2024" s="12"/>
      <c r="G2024" s="12"/>
      <c r="H2024" s="12"/>
      <c r="I2024" s="12"/>
      <c r="J2024" s="12"/>
      <c r="K2024" s="68"/>
    </row>
    <row r="2025" spans="1:11">
      <c r="A2025" s="13"/>
      <c r="B2025" s="12"/>
      <c r="C2025" s="12"/>
      <c r="D2025" s="13"/>
      <c r="E2025" s="12"/>
      <c r="F2025" s="12"/>
      <c r="G2025" s="12"/>
      <c r="H2025" s="12"/>
      <c r="I2025" s="12"/>
      <c r="J2025" s="12"/>
      <c r="K2025" s="68"/>
    </row>
    <row r="2026" spans="1:11">
      <c r="A2026" s="13"/>
      <c r="B2026" s="12"/>
      <c r="C2026" s="12"/>
      <c r="D2026" s="13"/>
      <c r="E2026" s="12"/>
      <c r="F2026" s="12"/>
      <c r="G2026" s="12"/>
      <c r="H2026" s="12"/>
      <c r="I2026" s="12"/>
      <c r="J2026" s="12"/>
      <c r="K2026" s="68"/>
    </row>
    <row r="2027" spans="1:11">
      <c r="A2027" s="13"/>
      <c r="B2027" s="12"/>
      <c r="C2027" s="12"/>
      <c r="D2027" s="13"/>
      <c r="E2027" s="12"/>
      <c r="F2027" s="12"/>
      <c r="G2027" s="12"/>
      <c r="H2027" s="12"/>
      <c r="I2027" s="12"/>
      <c r="J2027" s="12"/>
      <c r="K2027" s="68"/>
    </row>
    <row r="2028" spans="1:11">
      <c r="A2028" s="13"/>
      <c r="B2028" s="12"/>
      <c r="C2028" s="12"/>
      <c r="D2028" s="13"/>
      <c r="E2028" s="12"/>
      <c r="F2028" s="12"/>
      <c r="G2028" s="12"/>
      <c r="H2028" s="12"/>
      <c r="I2028" s="12"/>
      <c r="J2028" s="12"/>
      <c r="K2028" s="68"/>
    </row>
    <row r="2029" spans="1:11">
      <c r="A2029" s="13"/>
      <c r="B2029" s="12"/>
      <c r="C2029" s="12"/>
      <c r="D2029" s="13"/>
      <c r="E2029" s="12"/>
      <c r="F2029" s="12"/>
      <c r="G2029" s="12"/>
      <c r="H2029" s="12"/>
      <c r="I2029" s="12"/>
      <c r="J2029" s="12"/>
      <c r="K2029" s="68"/>
    </row>
    <row r="2030" spans="1:11">
      <c r="A2030" s="13"/>
      <c r="B2030" s="12"/>
      <c r="C2030" s="12"/>
      <c r="D2030" s="13"/>
      <c r="E2030" s="12"/>
      <c r="F2030" s="12"/>
      <c r="G2030" s="12"/>
      <c r="H2030" s="12"/>
      <c r="I2030" s="12"/>
      <c r="J2030" s="12"/>
      <c r="K2030" s="68"/>
    </row>
    <row r="2031" spans="1:11">
      <c r="A2031" s="13"/>
      <c r="B2031" s="12"/>
      <c r="C2031" s="12"/>
      <c r="D2031" s="13"/>
      <c r="E2031" s="12"/>
      <c r="F2031" s="12"/>
      <c r="G2031" s="12"/>
      <c r="H2031" s="12"/>
      <c r="I2031" s="12"/>
      <c r="J2031" s="12"/>
      <c r="K2031" s="68"/>
    </row>
    <row r="2032" spans="1:11">
      <c r="A2032" s="13"/>
      <c r="B2032" s="12"/>
      <c r="C2032" s="12"/>
      <c r="D2032" s="13"/>
      <c r="E2032" s="12"/>
      <c r="F2032" s="12"/>
      <c r="G2032" s="12"/>
      <c r="H2032" s="12"/>
      <c r="I2032" s="12"/>
      <c r="J2032" s="12"/>
      <c r="K2032" s="68"/>
    </row>
    <row r="2033" spans="1:11">
      <c r="A2033" s="13"/>
      <c r="B2033" s="12"/>
      <c r="C2033" s="12"/>
      <c r="D2033" s="13"/>
      <c r="E2033" s="12"/>
      <c r="F2033" s="12"/>
      <c r="G2033" s="12"/>
      <c r="H2033" s="12"/>
      <c r="I2033" s="12"/>
      <c r="J2033" s="12"/>
      <c r="K2033" s="68"/>
    </row>
    <row r="2034" spans="1:11">
      <c r="A2034" s="13"/>
      <c r="B2034" s="12"/>
      <c r="C2034" s="12"/>
      <c r="D2034" s="13"/>
      <c r="E2034" s="12"/>
      <c r="F2034" s="12"/>
      <c r="G2034" s="12"/>
      <c r="H2034" s="12"/>
      <c r="I2034" s="12"/>
      <c r="J2034" s="12"/>
      <c r="K2034" s="68"/>
    </row>
    <row r="2035" spans="1:11">
      <c r="A2035" s="13"/>
      <c r="B2035" s="12"/>
      <c r="C2035" s="12"/>
      <c r="D2035" s="13"/>
      <c r="E2035" s="12"/>
      <c r="F2035" s="12"/>
      <c r="G2035" s="12"/>
      <c r="H2035" s="12"/>
      <c r="I2035" s="12"/>
      <c r="J2035" s="12"/>
      <c r="K2035" s="68"/>
    </row>
    <row r="2036" spans="1:11">
      <c r="A2036" s="13"/>
      <c r="B2036" s="12"/>
      <c r="C2036" s="12"/>
      <c r="D2036" s="13"/>
      <c r="E2036" s="12"/>
      <c r="F2036" s="12"/>
      <c r="G2036" s="12"/>
      <c r="H2036" s="12"/>
      <c r="I2036" s="12"/>
      <c r="J2036" s="12"/>
      <c r="K2036" s="68"/>
    </row>
    <row r="2037" spans="1:11">
      <c r="A2037" s="13"/>
      <c r="B2037" s="12"/>
      <c r="C2037" s="12"/>
      <c r="D2037" s="13"/>
      <c r="E2037" s="12"/>
      <c r="F2037" s="12"/>
      <c r="G2037" s="12"/>
      <c r="H2037" s="12"/>
      <c r="I2037" s="12"/>
      <c r="J2037" s="12"/>
      <c r="K2037" s="68"/>
    </row>
    <row r="2038" spans="1:11">
      <c r="A2038" s="13"/>
      <c r="B2038" s="12"/>
      <c r="C2038" s="12"/>
      <c r="D2038" s="13"/>
      <c r="E2038" s="12"/>
      <c r="F2038" s="12"/>
      <c r="G2038" s="12"/>
      <c r="H2038" s="12"/>
      <c r="I2038" s="12"/>
      <c r="J2038" s="12"/>
      <c r="K2038" s="68"/>
    </row>
    <row r="2039" spans="1:11">
      <c r="A2039" s="13"/>
      <c r="B2039" s="12"/>
      <c r="C2039" s="12"/>
      <c r="D2039" s="13"/>
      <c r="E2039" s="12"/>
      <c r="F2039" s="12"/>
      <c r="G2039" s="12"/>
      <c r="H2039" s="12"/>
      <c r="I2039" s="12"/>
      <c r="J2039" s="12"/>
      <c r="K2039" s="68"/>
    </row>
    <row r="2040" spans="1:11">
      <c r="A2040" s="13"/>
      <c r="B2040" s="12"/>
      <c r="C2040" s="12"/>
      <c r="D2040" s="13"/>
      <c r="E2040" s="12"/>
      <c r="F2040" s="12"/>
      <c r="G2040" s="12"/>
      <c r="H2040" s="12"/>
      <c r="I2040" s="12"/>
      <c r="J2040" s="12"/>
      <c r="K2040" s="68"/>
    </row>
    <row r="2041" spans="1:11">
      <c r="A2041" s="13"/>
      <c r="B2041" s="12"/>
      <c r="C2041" s="12"/>
      <c r="D2041" s="13"/>
      <c r="E2041" s="12"/>
      <c r="F2041" s="12"/>
      <c r="G2041" s="12"/>
      <c r="H2041" s="12"/>
      <c r="I2041" s="12"/>
      <c r="J2041" s="12"/>
      <c r="K2041" s="68"/>
    </row>
    <row r="2042" spans="1:11">
      <c r="A2042" s="13"/>
      <c r="B2042" s="12"/>
      <c r="C2042" s="12"/>
      <c r="D2042" s="13"/>
      <c r="E2042" s="12"/>
      <c r="F2042" s="12"/>
      <c r="G2042" s="12"/>
      <c r="H2042" s="12"/>
      <c r="I2042" s="12"/>
      <c r="J2042" s="12"/>
      <c r="K2042" s="68"/>
    </row>
    <row r="2043" spans="1:11">
      <c r="A2043" s="13"/>
      <c r="B2043" s="12"/>
      <c r="C2043" s="12"/>
      <c r="D2043" s="13"/>
      <c r="E2043" s="12"/>
      <c r="F2043" s="12"/>
      <c r="G2043" s="12"/>
      <c r="H2043" s="12"/>
      <c r="I2043" s="12"/>
      <c r="J2043" s="12"/>
      <c r="K2043" s="68"/>
    </row>
    <row r="2044" spans="1:11">
      <c r="A2044" s="13"/>
      <c r="B2044" s="12"/>
      <c r="C2044" s="12"/>
      <c r="D2044" s="13"/>
      <c r="E2044" s="12"/>
      <c r="F2044" s="12"/>
      <c r="G2044" s="12"/>
      <c r="H2044" s="12"/>
      <c r="I2044" s="12"/>
      <c r="J2044" s="12"/>
      <c r="K2044" s="68"/>
    </row>
    <row r="2045" spans="1:11">
      <c r="A2045" s="13"/>
      <c r="B2045" s="12"/>
      <c r="C2045" s="12"/>
      <c r="D2045" s="13"/>
      <c r="E2045" s="12"/>
      <c r="F2045" s="12"/>
      <c r="G2045" s="12"/>
      <c r="H2045" s="12"/>
      <c r="I2045" s="12"/>
      <c r="J2045" s="12"/>
      <c r="K2045" s="68"/>
    </row>
    <row r="2046" spans="1:11">
      <c r="A2046" s="13"/>
      <c r="B2046" s="12"/>
      <c r="C2046" s="12"/>
      <c r="D2046" s="13"/>
      <c r="E2046" s="12"/>
      <c r="F2046" s="12"/>
      <c r="G2046" s="12"/>
      <c r="H2046" s="12"/>
      <c r="I2046" s="12"/>
      <c r="J2046" s="12"/>
      <c r="K2046" s="68"/>
    </row>
    <row r="2047" spans="1:11">
      <c r="A2047" s="13"/>
      <c r="B2047" s="12"/>
      <c r="C2047" s="12"/>
      <c r="D2047" s="13"/>
      <c r="E2047" s="12"/>
      <c r="F2047" s="12"/>
      <c r="G2047" s="12"/>
      <c r="H2047" s="12"/>
      <c r="I2047" s="12"/>
      <c r="J2047" s="12"/>
      <c r="K2047" s="68"/>
    </row>
    <row r="2048" spans="1:11">
      <c r="A2048" s="13"/>
      <c r="B2048" s="12"/>
      <c r="C2048" s="12"/>
      <c r="D2048" s="13"/>
      <c r="E2048" s="12"/>
      <c r="F2048" s="12"/>
      <c r="G2048" s="12"/>
      <c r="H2048" s="12"/>
      <c r="I2048" s="12"/>
      <c r="J2048" s="12"/>
      <c r="K2048" s="68"/>
    </row>
    <row r="2049" spans="1:11">
      <c r="A2049" s="13"/>
      <c r="B2049" s="12"/>
      <c r="C2049" s="12"/>
      <c r="D2049" s="13"/>
      <c r="E2049" s="12"/>
      <c r="F2049" s="12"/>
      <c r="G2049" s="12"/>
      <c r="H2049" s="12"/>
      <c r="I2049" s="12"/>
      <c r="J2049" s="12"/>
      <c r="K2049" s="68"/>
    </row>
    <row r="2050" spans="1:11">
      <c r="A2050" s="13"/>
      <c r="B2050" s="12"/>
      <c r="C2050" s="12"/>
      <c r="D2050" s="13"/>
      <c r="E2050" s="12"/>
      <c r="F2050" s="12"/>
      <c r="G2050" s="12"/>
      <c r="H2050" s="12"/>
      <c r="I2050" s="12"/>
      <c r="J2050" s="12"/>
      <c r="K2050" s="68"/>
    </row>
    <row r="2051" spans="1:11">
      <c r="A2051" s="13"/>
      <c r="B2051" s="12"/>
      <c r="C2051" s="12"/>
      <c r="D2051" s="13"/>
      <c r="E2051" s="12"/>
      <c r="F2051" s="12"/>
      <c r="G2051" s="12"/>
      <c r="H2051" s="12"/>
      <c r="I2051" s="12"/>
      <c r="J2051" s="12"/>
      <c r="K2051" s="68"/>
    </row>
    <row r="2052" spans="1:11">
      <c r="A2052" s="13"/>
      <c r="B2052" s="12"/>
      <c r="C2052" s="12"/>
      <c r="D2052" s="13"/>
      <c r="E2052" s="12"/>
      <c r="F2052" s="12"/>
      <c r="G2052" s="12"/>
      <c r="H2052" s="12"/>
      <c r="I2052" s="12"/>
      <c r="J2052" s="12"/>
      <c r="K2052" s="68"/>
    </row>
    <row r="2053" spans="1:11">
      <c r="A2053" s="13"/>
      <c r="B2053" s="12"/>
      <c r="C2053" s="12"/>
      <c r="D2053" s="13"/>
      <c r="E2053" s="12"/>
      <c r="F2053" s="12"/>
      <c r="G2053" s="12"/>
      <c r="H2053" s="12"/>
      <c r="I2053" s="12"/>
      <c r="J2053" s="12"/>
      <c r="K2053" s="68"/>
    </row>
    <row r="2054" spans="1:11">
      <c r="A2054" s="13"/>
      <c r="B2054" s="12"/>
      <c r="C2054" s="12"/>
      <c r="D2054" s="13"/>
      <c r="E2054" s="12"/>
      <c r="F2054" s="12"/>
      <c r="G2054" s="12"/>
      <c r="H2054" s="12"/>
      <c r="I2054" s="12"/>
      <c r="J2054" s="12"/>
      <c r="K2054" s="68"/>
    </row>
    <row r="2055" spans="1:11">
      <c r="A2055" s="13"/>
      <c r="B2055" s="12"/>
      <c r="C2055" s="12"/>
      <c r="D2055" s="13"/>
      <c r="E2055" s="12"/>
      <c r="F2055" s="12"/>
      <c r="G2055" s="12"/>
      <c r="H2055" s="12"/>
      <c r="I2055" s="12"/>
      <c r="J2055" s="12"/>
      <c r="K2055" s="68"/>
    </row>
    <row r="2056" spans="1:11">
      <c r="A2056" s="13"/>
      <c r="B2056" s="12"/>
      <c r="C2056" s="12"/>
      <c r="D2056" s="13"/>
      <c r="E2056" s="12"/>
      <c r="F2056" s="12"/>
      <c r="G2056" s="12"/>
      <c r="H2056" s="12"/>
      <c r="I2056" s="12"/>
      <c r="J2056" s="12"/>
      <c r="K2056" s="68"/>
    </row>
    <row r="2057" spans="1:11">
      <c r="A2057" s="13"/>
      <c r="B2057" s="12"/>
      <c r="C2057" s="12"/>
      <c r="D2057" s="13"/>
      <c r="E2057" s="12"/>
      <c r="F2057" s="12"/>
      <c r="G2057" s="12"/>
      <c r="H2057" s="12"/>
      <c r="I2057" s="12"/>
      <c r="J2057" s="12"/>
      <c r="K2057" s="68"/>
    </row>
    <row r="2058" spans="1:11">
      <c r="A2058" s="13"/>
      <c r="B2058" s="12"/>
      <c r="C2058" s="12"/>
      <c r="D2058" s="13"/>
      <c r="E2058" s="12"/>
      <c r="F2058" s="12"/>
      <c r="G2058" s="12"/>
      <c r="H2058" s="12"/>
      <c r="I2058" s="12"/>
      <c r="J2058" s="12"/>
      <c r="K2058" s="68"/>
    </row>
    <row r="2059" spans="1:11">
      <c r="A2059" s="13"/>
      <c r="B2059" s="12"/>
      <c r="C2059" s="12"/>
      <c r="D2059" s="13"/>
      <c r="E2059" s="12"/>
      <c r="F2059" s="12"/>
      <c r="G2059" s="12"/>
      <c r="H2059" s="12"/>
      <c r="I2059" s="12"/>
      <c r="J2059" s="12"/>
      <c r="K2059" s="68"/>
    </row>
    <row r="2060" spans="1:11">
      <c r="A2060" s="13"/>
      <c r="B2060" s="12"/>
      <c r="C2060" s="12"/>
      <c r="D2060" s="13"/>
      <c r="E2060" s="12"/>
      <c r="F2060" s="12"/>
      <c r="G2060" s="12"/>
      <c r="H2060" s="12"/>
      <c r="I2060" s="12"/>
      <c r="J2060" s="12"/>
      <c r="K2060" s="68"/>
    </row>
    <row r="2061" spans="1:11">
      <c r="A2061" s="13"/>
      <c r="B2061" s="12"/>
      <c r="C2061" s="12"/>
      <c r="D2061" s="13"/>
      <c r="E2061" s="12"/>
      <c r="F2061" s="12"/>
      <c r="G2061" s="12"/>
      <c r="H2061" s="12"/>
      <c r="I2061" s="12"/>
      <c r="J2061" s="12"/>
      <c r="K2061" s="68"/>
    </row>
    <row r="2062" spans="1:11">
      <c r="A2062" s="13"/>
      <c r="B2062" s="12"/>
      <c r="C2062" s="12"/>
      <c r="D2062" s="13"/>
      <c r="E2062" s="12"/>
      <c r="F2062" s="12"/>
      <c r="G2062" s="12"/>
      <c r="H2062" s="12"/>
      <c r="I2062" s="12"/>
      <c r="J2062" s="12"/>
      <c r="K2062" s="68"/>
    </row>
    <row r="2063" spans="1:11">
      <c r="A2063" s="13"/>
      <c r="B2063" s="12"/>
      <c r="C2063" s="12"/>
      <c r="D2063" s="13"/>
      <c r="E2063" s="12"/>
      <c r="F2063" s="12"/>
      <c r="G2063" s="12"/>
      <c r="H2063" s="12"/>
      <c r="I2063" s="12"/>
      <c r="J2063" s="12"/>
      <c r="K2063" s="68"/>
    </row>
    <row r="2064" spans="1:11">
      <c r="A2064" s="13"/>
      <c r="B2064" s="12"/>
      <c r="C2064" s="12"/>
      <c r="D2064" s="13"/>
      <c r="E2064" s="12"/>
      <c r="F2064" s="12"/>
      <c r="G2064" s="12"/>
      <c r="H2064" s="12"/>
      <c r="I2064" s="12"/>
      <c r="J2064" s="12"/>
      <c r="K2064" s="68"/>
    </row>
    <row r="2065" spans="1:11">
      <c r="A2065" s="13"/>
      <c r="B2065" s="12"/>
      <c r="C2065" s="12"/>
      <c r="D2065" s="13"/>
      <c r="E2065" s="12"/>
      <c r="F2065" s="12"/>
      <c r="G2065" s="12"/>
      <c r="H2065" s="12"/>
      <c r="I2065" s="12"/>
      <c r="J2065" s="12"/>
      <c r="K2065" s="68"/>
    </row>
    <row r="2066" spans="1:11">
      <c r="A2066" s="13"/>
      <c r="B2066" s="12"/>
      <c r="C2066" s="12"/>
      <c r="D2066" s="13"/>
      <c r="E2066" s="12"/>
      <c r="F2066" s="12"/>
      <c r="G2066" s="12"/>
      <c r="H2066" s="12"/>
      <c r="I2066" s="12"/>
      <c r="J2066" s="12"/>
      <c r="K2066" s="68"/>
    </row>
    <row r="2067" spans="1:11">
      <c r="A2067" s="13"/>
      <c r="B2067" s="12"/>
      <c r="C2067" s="12"/>
      <c r="D2067" s="13"/>
      <c r="E2067" s="12"/>
      <c r="F2067" s="12"/>
      <c r="G2067" s="12"/>
      <c r="H2067" s="12"/>
      <c r="I2067" s="12"/>
      <c r="J2067" s="12"/>
      <c r="K2067" s="68"/>
    </row>
    <row r="2068" spans="1:11">
      <c r="A2068" s="13"/>
      <c r="B2068" s="12"/>
      <c r="C2068" s="12"/>
      <c r="D2068" s="13"/>
      <c r="E2068" s="12"/>
      <c r="F2068" s="12"/>
      <c r="G2068" s="12"/>
      <c r="H2068" s="12"/>
      <c r="I2068" s="12"/>
      <c r="J2068" s="12"/>
      <c r="K2068" s="68"/>
    </row>
    <row r="2069" spans="1:11">
      <c r="A2069" s="13"/>
      <c r="B2069" s="12"/>
      <c r="C2069" s="12"/>
      <c r="D2069" s="13"/>
      <c r="E2069" s="12"/>
      <c r="F2069" s="12"/>
      <c r="G2069" s="12"/>
      <c r="H2069" s="12"/>
      <c r="I2069" s="12"/>
      <c r="J2069" s="12"/>
      <c r="K2069" s="68"/>
    </row>
    <row r="2070" spans="1:11">
      <c r="A2070" s="13"/>
      <c r="B2070" s="12"/>
      <c r="C2070" s="12"/>
      <c r="D2070" s="13"/>
      <c r="E2070" s="12"/>
      <c r="F2070" s="12"/>
      <c r="G2070" s="12"/>
      <c r="H2070" s="12"/>
      <c r="I2070" s="12"/>
      <c r="J2070" s="12"/>
      <c r="K2070" s="68"/>
    </row>
    <row r="2071" spans="1:11">
      <c r="A2071" s="13"/>
      <c r="B2071" s="12"/>
      <c r="C2071" s="12"/>
      <c r="D2071" s="13"/>
      <c r="E2071" s="12"/>
      <c r="F2071" s="12"/>
      <c r="G2071" s="12"/>
      <c r="H2071" s="12"/>
      <c r="I2071" s="12"/>
      <c r="J2071" s="12"/>
      <c r="K2071" s="68"/>
    </row>
    <row r="2072" spans="1:11">
      <c r="A2072" s="13"/>
      <c r="B2072" s="12"/>
      <c r="C2072" s="12"/>
      <c r="D2072" s="13"/>
      <c r="E2072" s="12"/>
      <c r="F2072" s="12"/>
      <c r="G2072" s="12"/>
      <c r="H2072" s="12"/>
      <c r="I2072" s="12"/>
      <c r="J2072" s="12"/>
      <c r="K2072" s="68"/>
    </row>
    <row r="2073" spans="1:11">
      <c r="A2073" s="13"/>
      <c r="B2073" s="12"/>
      <c r="C2073" s="12"/>
      <c r="D2073" s="13"/>
      <c r="E2073" s="12"/>
      <c r="F2073" s="12"/>
      <c r="G2073" s="12"/>
      <c r="H2073" s="12"/>
      <c r="I2073" s="12"/>
      <c r="J2073" s="12"/>
      <c r="K2073" s="68"/>
    </row>
    <row r="2074" spans="1:11">
      <c r="A2074" s="13"/>
      <c r="B2074" s="12"/>
      <c r="C2074" s="12"/>
      <c r="D2074" s="13"/>
      <c r="E2074" s="12"/>
      <c r="F2074" s="12"/>
      <c r="G2074" s="12"/>
      <c r="H2074" s="12"/>
      <c r="I2074" s="12"/>
      <c r="J2074" s="12"/>
      <c r="K2074" s="68"/>
    </row>
    <row r="2075" spans="1:11">
      <c r="A2075" s="13"/>
      <c r="B2075" s="12"/>
      <c r="C2075" s="12"/>
      <c r="D2075" s="13"/>
      <c r="E2075" s="12"/>
      <c r="F2075" s="12"/>
      <c r="G2075" s="12"/>
      <c r="H2075" s="12"/>
      <c r="I2075" s="12"/>
      <c r="J2075" s="12"/>
      <c r="K2075" s="68"/>
    </row>
    <row r="2076" spans="1:11">
      <c r="A2076" s="13"/>
      <c r="B2076" s="12"/>
      <c r="C2076" s="12"/>
      <c r="D2076" s="13"/>
      <c r="E2076" s="12"/>
      <c r="F2076" s="12"/>
      <c r="G2076" s="12"/>
      <c r="H2076" s="12"/>
      <c r="I2076" s="12"/>
      <c r="J2076" s="12"/>
      <c r="K2076" s="68"/>
    </row>
    <row r="2077" spans="1:11">
      <c r="A2077" s="13"/>
      <c r="B2077" s="12"/>
      <c r="C2077" s="12"/>
      <c r="D2077" s="13"/>
      <c r="E2077" s="12"/>
      <c r="F2077" s="12"/>
      <c r="G2077" s="12"/>
      <c r="H2077" s="12"/>
      <c r="I2077" s="12"/>
      <c r="J2077" s="12"/>
      <c r="K2077" s="68"/>
    </row>
    <row r="2078" spans="1:11">
      <c r="A2078" s="13"/>
      <c r="B2078" s="12"/>
      <c r="C2078" s="12"/>
      <c r="D2078" s="13"/>
      <c r="E2078" s="12"/>
      <c r="F2078" s="12"/>
      <c r="G2078" s="12"/>
      <c r="H2078" s="12"/>
      <c r="I2078" s="12"/>
      <c r="J2078" s="12"/>
      <c r="K2078" s="68"/>
    </row>
    <row r="2079" spans="1:11">
      <c r="A2079" s="13"/>
      <c r="B2079" s="12"/>
      <c r="C2079" s="12"/>
      <c r="D2079" s="13"/>
      <c r="E2079" s="12"/>
      <c r="F2079" s="12"/>
      <c r="G2079" s="12"/>
      <c r="H2079" s="12"/>
      <c r="I2079" s="12"/>
      <c r="J2079" s="12"/>
      <c r="K2079" s="68"/>
    </row>
    <row r="2080" spans="1:11">
      <c r="A2080" s="13"/>
      <c r="B2080" s="12"/>
      <c r="C2080" s="12"/>
      <c r="D2080" s="13"/>
      <c r="E2080" s="12"/>
      <c r="F2080" s="12"/>
      <c r="G2080" s="12"/>
      <c r="H2080" s="12"/>
      <c r="I2080" s="12"/>
      <c r="J2080" s="12"/>
      <c r="K2080" s="68"/>
    </row>
    <row r="2081" spans="1:11">
      <c r="A2081" s="13"/>
      <c r="B2081" s="12"/>
      <c r="C2081" s="12"/>
      <c r="D2081" s="13"/>
      <c r="E2081" s="12"/>
      <c r="F2081" s="12"/>
      <c r="G2081" s="12"/>
      <c r="H2081" s="12"/>
      <c r="I2081" s="12"/>
      <c r="J2081" s="12"/>
      <c r="K2081" s="68"/>
    </row>
    <row r="2082" spans="1:11">
      <c r="A2082" s="13"/>
      <c r="B2082" s="12"/>
      <c r="C2082" s="12"/>
      <c r="D2082" s="13"/>
      <c r="E2082" s="12"/>
      <c r="F2082" s="12"/>
      <c r="G2082" s="12"/>
      <c r="H2082" s="12"/>
      <c r="I2082" s="12"/>
      <c r="J2082" s="12"/>
      <c r="K2082" s="68"/>
    </row>
    <row r="2083" spans="1:11">
      <c r="A2083" s="13"/>
      <c r="B2083" s="12"/>
      <c r="C2083" s="12"/>
      <c r="D2083" s="13"/>
      <c r="E2083" s="12"/>
      <c r="F2083" s="12"/>
      <c r="G2083" s="12"/>
      <c r="H2083" s="12"/>
      <c r="I2083" s="12"/>
      <c r="J2083" s="12"/>
      <c r="K2083" s="68"/>
    </row>
    <row r="2084" spans="1:11">
      <c r="A2084" s="13"/>
      <c r="B2084" s="12"/>
      <c r="C2084" s="12"/>
      <c r="D2084" s="13"/>
      <c r="E2084" s="12"/>
      <c r="F2084" s="12"/>
      <c r="G2084" s="12"/>
      <c r="H2084" s="12"/>
      <c r="I2084" s="12"/>
      <c r="J2084" s="12"/>
      <c r="K2084" s="68"/>
    </row>
    <row r="2085" spans="1:11">
      <c r="A2085" s="13"/>
      <c r="B2085" s="12"/>
      <c r="C2085" s="12"/>
      <c r="D2085" s="13"/>
      <c r="E2085" s="12"/>
      <c r="F2085" s="12"/>
      <c r="G2085" s="12"/>
      <c r="H2085" s="12"/>
      <c r="I2085" s="12"/>
      <c r="J2085" s="12"/>
      <c r="K2085" s="68"/>
    </row>
    <row r="2086" spans="1:11">
      <c r="A2086" s="13"/>
      <c r="B2086" s="12"/>
      <c r="C2086" s="12"/>
      <c r="D2086" s="13"/>
      <c r="E2086" s="12"/>
      <c r="F2086" s="12"/>
      <c r="G2086" s="12"/>
      <c r="H2086" s="12"/>
      <c r="I2086" s="12"/>
      <c r="J2086" s="12"/>
      <c r="K2086" s="68"/>
    </row>
    <row r="2087" spans="1:11">
      <c r="A2087" s="13"/>
      <c r="B2087" s="12"/>
      <c r="C2087" s="12"/>
      <c r="D2087" s="13"/>
      <c r="E2087" s="12"/>
      <c r="F2087" s="12"/>
      <c r="G2087" s="12"/>
      <c r="H2087" s="12"/>
      <c r="I2087" s="12"/>
      <c r="J2087" s="12"/>
      <c r="K2087" s="68"/>
    </row>
    <row r="2088" spans="1:11">
      <c r="A2088" s="13"/>
      <c r="B2088" s="12"/>
      <c r="C2088" s="12"/>
      <c r="D2088" s="13"/>
      <c r="E2088" s="12"/>
      <c r="F2088" s="12"/>
      <c r="G2088" s="12"/>
      <c r="H2088" s="12"/>
      <c r="I2088" s="12"/>
      <c r="J2088" s="12"/>
      <c r="K2088" s="68"/>
    </row>
    <row r="2089" spans="1:11">
      <c r="A2089" s="13"/>
      <c r="B2089" s="12"/>
      <c r="C2089" s="12"/>
      <c r="D2089" s="13"/>
      <c r="E2089" s="12"/>
      <c r="F2089" s="12"/>
      <c r="G2089" s="12"/>
      <c r="H2089" s="12"/>
      <c r="I2089" s="12"/>
      <c r="J2089" s="12"/>
      <c r="K2089" s="68"/>
    </row>
    <row r="2090" spans="1:11">
      <c r="A2090" s="13"/>
      <c r="B2090" s="12"/>
      <c r="C2090" s="12"/>
      <c r="D2090" s="13"/>
      <c r="E2090" s="12"/>
      <c r="F2090" s="12"/>
      <c r="G2090" s="12"/>
      <c r="H2090" s="12"/>
      <c r="I2090" s="12"/>
      <c r="J2090" s="12"/>
      <c r="K2090" s="68"/>
    </row>
    <row r="2091" spans="1:11">
      <c r="A2091" s="13"/>
      <c r="B2091" s="12"/>
      <c r="C2091" s="12"/>
      <c r="D2091" s="13"/>
      <c r="E2091" s="12"/>
      <c r="F2091" s="12"/>
      <c r="G2091" s="12"/>
      <c r="H2091" s="12"/>
      <c r="I2091" s="12"/>
      <c r="J2091" s="12"/>
      <c r="K2091" s="68"/>
    </row>
    <row r="2092" spans="1:11">
      <c r="A2092" s="13"/>
      <c r="B2092" s="12"/>
      <c r="C2092" s="12"/>
      <c r="D2092" s="13"/>
      <c r="E2092" s="12"/>
      <c r="F2092" s="12"/>
      <c r="G2092" s="12"/>
      <c r="H2092" s="12"/>
      <c r="I2092" s="12"/>
      <c r="J2092" s="12"/>
      <c r="K2092" s="68"/>
    </row>
    <row r="2093" spans="1:11">
      <c r="A2093" s="13"/>
      <c r="B2093" s="12"/>
      <c r="C2093" s="12"/>
      <c r="D2093" s="13"/>
      <c r="E2093" s="12"/>
      <c r="F2093" s="12"/>
      <c r="G2093" s="12"/>
      <c r="H2093" s="12"/>
      <c r="I2093" s="12"/>
      <c r="J2093" s="12"/>
      <c r="K2093" s="68"/>
    </row>
    <row r="2094" spans="1:11">
      <c r="A2094" s="13"/>
      <c r="B2094" s="12"/>
      <c r="C2094" s="12"/>
      <c r="D2094" s="13"/>
      <c r="E2094" s="12"/>
      <c r="F2094" s="12"/>
      <c r="G2094" s="12"/>
      <c r="H2094" s="12"/>
      <c r="I2094" s="12"/>
      <c r="J2094" s="12"/>
      <c r="K2094" s="68"/>
    </row>
    <row r="2095" spans="1:11">
      <c r="A2095" s="13"/>
      <c r="B2095" s="12"/>
      <c r="C2095" s="12"/>
      <c r="D2095" s="13"/>
      <c r="E2095" s="12"/>
      <c r="F2095" s="12"/>
      <c r="G2095" s="12"/>
      <c r="H2095" s="12"/>
      <c r="I2095" s="12"/>
      <c r="J2095" s="12"/>
      <c r="K2095" s="68"/>
    </row>
    <row r="2096" spans="1:11">
      <c r="A2096" s="13"/>
      <c r="B2096" s="12"/>
      <c r="C2096" s="12"/>
      <c r="D2096" s="13"/>
      <c r="E2096" s="12"/>
      <c r="F2096" s="12"/>
      <c r="G2096" s="12"/>
      <c r="H2096" s="12"/>
      <c r="I2096" s="12"/>
      <c r="J2096" s="12"/>
      <c r="K2096" s="68"/>
    </row>
    <row r="2097" spans="1:11">
      <c r="A2097" s="13"/>
      <c r="B2097" s="12"/>
      <c r="C2097" s="12"/>
      <c r="D2097" s="13"/>
      <c r="E2097" s="12"/>
      <c r="F2097" s="12"/>
      <c r="G2097" s="12"/>
      <c r="H2097" s="12"/>
      <c r="I2097" s="12"/>
      <c r="J2097" s="12"/>
      <c r="K2097" s="68"/>
    </row>
    <row r="2098" spans="1:11">
      <c r="A2098" s="13"/>
      <c r="B2098" s="12"/>
      <c r="C2098" s="12"/>
      <c r="D2098" s="13"/>
      <c r="E2098" s="12"/>
      <c r="F2098" s="12"/>
      <c r="G2098" s="12"/>
      <c r="H2098" s="12"/>
      <c r="I2098" s="12"/>
      <c r="J2098" s="12"/>
      <c r="K2098" s="68"/>
    </row>
    <row r="2099" spans="1:11">
      <c r="A2099" s="13"/>
      <c r="B2099" s="12"/>
      <c r="C2099" s="12"/>
      <c r="D2099" s="13"/>
      <c r="E2099" s="12"/>
      <c r="F2099" s="12"/>
      <c r="G2099" s="12"/>
      <c r="H2099" s="12"/>
      <c r="I2099" s="12"/>
      <c r="J2099" s="12"/>
      <c r="K2099" s="68"/>
    </row>
    <row r="2100" spans="1:11">
      <c r="A2100" s="13"/>
      <c r="B2100" s="12"/>
      <c r="C2100" s="12"/>
      <c r="D2100" s="13"/>
      <c r="E2100" s="12"/>
      <c r="F2100" s="12"/>
      <c r="G2100" s="12"/>
      <c r="H2100" s="12"/>
      <c r="I2100" s="12"/>
      <c r="J2100" s="12"/>
      <c r="K2100" s="68"/>
    </row>
    <row r="2101" spans="1:11">
      <c r="A2101" s="13"/>
      <c r="B2101" s="12"/>
      <c r="C2101" s="12"/>
      <c r="D2101" s="13"/>
      <c r="E2101" s="12"/>
      <c r="F2101" s="12"/>
      <c r="G2101" s="12"/>
      <c r="H2101" s="12"/>
      <c r="I2101" s="12"/>
      <c r="J2101" s="12"/>
      <c r="K2101" s="68"/>
    </row>
    <row r="2102" spans="1:11">
      <c r="A2102" s="13"/>
      <c r="B2102" s="12"/>
      <c r="C2102" s="12"/>
      <c r="D2102" s="13"/>
      <c r="E2102" s="12"/>
      <c r="F2102" s="12"/>
      <c r="G2102" s="12"/>
      <c r="H2102" s="12"/>
      <c r="I2102" s="12"/>
      <c r="J2102" s="12"/>
      <c r="K2102" s="68"/>
    </row>
    <row r="2103" spans="1:11">
      <c r="A2103" s="13"/>
      <c r="B2103" s="12"/>
      <c r="C2103" s="12"/>
      <c r="D2103" s="13"/>
      <c r="E2103" s="12"/>
      <c r="F2103" s="12"/>
      <c r="G2103" s="12"/>
      <c r="H2103" s="12"/>
      <c r="I2103" s="12"/>
      <c r="J2103" s="12"/>
      <c r="K2103" s="68"/>
    </row>
    <row r="2104" spans="1:11">
      <c r="A2104" s="13"/>
      <c r="B2104" s="12"/>
      <c r="C2104" s="12"/>
      <c r="D2104" s="13"/>
      <c r="E2104" s="12"/>
      <c r="F2104" s="12"/>
      <c r="G2104" s="12"/>
      <c r="H2104" s="12"/>
      <c r="I2104" s="12"/>
      <c r="J2104" s="12"/>
      <c r="K2104" s="68"/>
    </row>
    <row r="2105" spans="1:11">
      <c r="A2105" s="13"/>
      <c r="B2105" s="12"/>
      <c r="C2105" s="12"/>
      <c r="D2105" s="13"/>
      <c r="E2105" s="12"/>
      <c r="F2105" s="12"/>
      <c r="G2105" s="12"/>
      <c r="H2105" s="12"/>
      <c r="I2105" s="12"/>
      <c r="J2105" s="12"/>
      <c r="K2105" s="68"/>
    </row>
    <row r="2106" spans="1:11">
      <c r="A2106" s="13"/>
      <c r="B2106" s="12"/>
      <c r="C2106" s="12"/>
      <c r="D2106" s="13"/>
      <c r="E2106" s="12"/>
      <c r="F2106" s="12"/>
      <c r="G2106" s="12"/>
      <c r="H2106" s="12"/>
      <c r="I2106" s="12"/>
      <c r="J2106" s="12"/>
      <c r="K2106" s="68"/>
    </row>
    <row r="2107" spans="1:11">
      <c r="A2107" s="13"/>
      <c r="B2107" s="12"/>
      <c r="C2107" s="12"/>
      <c r="D2107" s="13"/>
      <c r="E2107" s="12"/>
      <c r="F2107" s="12"/>
      <c r="G2107" s="12"/>
      <c r="H2107" s="12"/>
      <c r="I2107" s="12"/>
      <c r="J2107" s="12"/>
      <c r="K2107" s="68"/>
    </row>
    <row r="2108" spans="1:11">
      <c r="A2108" s="13"/>
      <c r="B2108" s="12"/>
      <c r="C2108" s="12"/>
      <c r="D2108" s="13"/>
      <c r="E2108" s="12"/>
      <c r="F2108" s="12"/>
      <c r="G2108" s="12"/>
      <c r="H2108" s="12"/>
      <c r="I2108" s="12"/>
      <c r="J2108" s="12"/>
      <c r="K2108" s="68"/>
    </row>
    <row r="2109" spans="1:11">
      <c r="A2109" s="13"/>
      <c r="B2109" s="12"/>
      <c r="C2109" s="12"/>
      <c r="D2109" s="13"/>
      <c r="E2109" s="12"/>
      <c r="F2109" s="12"/>
      <c r="G2109" s="12"/>
      <c r="H2109" s="12"/>
      <c r="I2109" s="12"/>
      <c r="J2109" s="12"/>
      <c r="K2109" s="68"/>
    </row>
    <row r="2110" spans="1:11">
      <c r="A2110" s="13"/>
      <c r="B2110" s="12"/>
      <c r="C2110" s="12"/>
      <c r="D2110" s="13"/>
      <c r="E2110" s="12"/>
      <c r="F2110" s="12"/>
      <c r="G2110" s="12"/>
      <c r="H2110" s="12"/>
      <c r="I2110" s="12"/>
      <c r="J2110" s="12"/>
      <c r="K2110" s="68"/>
    </row>
    <row r="2111" spans="1:11">
      <c r="A2111" s="13"/>
      <c r="B2111" s="12"/>
      <c r="C2111" s="12"/>
      <c r="D2111" s="13"/>
      <c r="E2111" s="12"/>
      <c r="F2111" s="12"/>
      <c r="G2111" s="12"/>
      <c r="H2111" s="12"/>
      <c r="I2111" s="12"/>
      <c r="J2111" s="12"/>
      <c r="K2111" s="68"/>
    </row>
    <row r="2112" spans="1:11">
      <c r="A2112" s="13"/>
      <c r="B2112" s="12"/>
      <c r="C2112" s="12"/>
      <c r="D2112" s="13"/>
      <c r="E2112" s="12"/>
      <c r="F2112" s="12"/>
      <c r="G2112" s="12"/>
      <c r="H2112" s="12"/>
      <c r="I2112" s="12"/>
      <c r="J2112" s="12"/>
      <c r="K2112" s="68"/>
    </row>
    <row r="2113" spans="1:11">
      <c r="A2113" s="13"/>
      <c r="B2113" s="12"/>
      <c r="C2113" s="12"/>
      <c r="D2113" s="13"/>
      <c r="E2113" s="12"/>
      <c r="F2113" s="12"/>
      <c r="G2113" s="12"/>
      <c r="H2113" s="12"/>
      <c r="I2113" s="12"/>
      <c r="J2113" s="12"/>
      <c r="K2113" s="68"/>
    </row>
    <row r="2114" spans="1:11">
      <c r="A2114" s="13"/>
      <c r="B2114" s="12"/>
      <c r="C2114" s="12"/>
      <c r="D2114" s="13"/>
      <c r="E2114" s="12"/>
      <c r="F2114" s="12"/>
      <c r="G2114" s="12"/>
      <c r="H2114" s="12"/>
      <c r="I2114" s="12"/>
      <c r="J2114" s="12"/>
      <c r="K2114" s="68"/>
    </row>
    <row r="2115" spans="1:11">
      <c r="A2115" s="13"/>
      <c r="B2115" s="12"/>
      <c r="C2115" s="12"/>
      <c r="D2115" s="13"/>
      <c r="E2115" s="12"/>
      <c r="F2115" s="12"/>
      <c r="G2115" s="12"/>
      <c r="H2115" s="12"/>
      <c r="I2115" s="12"/>
      <c r="J2115" s="12"/>
      <c r="K2115" s="68"/>
    </row>
    <row r="2116" spans="1:11">
      <c r="A2116" s="13"/>
      <c r="B2116" s="12"/>
      <c r="C2116" s="12"/>
      <c r="D2116" s="13"/>
      <c r="E2116" s="12"/>
      <c r="F2116" s="12"/>
      <c r="G2116" s="12"/>
      <c r="H2116" s="12"/>
      <c r="I2116" s="12"/>
      <c r="J2116" s="12"/>
      <c r="K2116" s="68"/>
    </row>
    <row r="2117" spans="1:11">
      <c r="A2117" s="13"/>
      <c r="B2117" s="12"/>
      <c r="C2117" s="12"/>
      <c r="D2117" s="13"/>
      <c r="E2117" s="12"/>
      <c r="F2117" s="12"/>
      <c r="G2117" s="12"/>
      <c r="H2117" s="12"/>
      <c r="I2117" s="12"/>
      <c r="J2117" s="12"/>
      <c r="K2117" s="68"/>
    </row>
    <row r="2118" spans="1:11">
      <c r="A2118" s="13"/>
      <c r="B2118" s="12"/>
      <c r="C2118" s="12"/>
      <c r="D2118" s="13"/>
      <c r="E2118" s="12"/>
      <c r="F2118" s="12"/>
      <c r="G2118" s="12"/>
      <c r="H2118" s="12"/>
      <c r="I2118" s="12"/>
      <c r="J2118" s="12"/>
      <c r="K2118" s="68"/>
    </row>
    <row r="2119" spans="1:11">
      <c r="A2119" s="13"/>
      <c r="B2119" s="12"/>
      <c r="C2119" s="12"/>
      <c r="D2119" s="13"/>
      <c r="E2119" s="12"/>
      <c r="F2119" s="12"/>
      <c r="G2119" s="12"/>
      <c r="H2119" s="12"/>
      <c r="I2119" s="12"/>
      <c r="J2119" s="12"/>
      <c r="K2119" s="68"/>
    </row>
    <row r="2120" spans="1:11">
      <c r="A2120" s="13"/>
      <c r="B2120" s="12"/>
      <c r="C2120" s="12"/>
      <c r="D2120" s="13"/>
      <c r="E2120" s="12"/>
      <c r="F2120" s="12"/>
      <c r="G2120" s="12"/>
      <c r="H2120" s="12"/>
      <c r="I2120" s="12"/>
      <c r="J2120" s="12"/>
      <c r="K2120" s="68"/>
    </row>
    <row r="2121" spans="1:11">
      <c r="A2121" s="13"/>
      <c r="B2121" s="12"/>
      <c r="C2121" s="12"/>
      <c r="D2121" s="13"/>
      <c r="E2121" s="12"/>
      <c r="F2121" s="12"/>
      <c r="G2121" s="12"/>
      <c r="H2121" s="12"/>
      <c r="I2121" s="12"/>
      <c r="J2121" s="12"/>
      <c r="K2121" s="68"/>
    </row>
    <row r="2122" spans="1:11">
      <c r="A2122" s="13"/>
      <c r="B2122" s="12"/>
      <c r="C2122" s="12"/>
      <c r="D2122" s="13"/>
      <c r="E2122" s="12"/>
      <c r="F2122" s="12"/>
      <c r="G2122" s="12"/>
      <c r="H2122" s="12"/>
      <c r="I2122" s="12"/>
      <c r="J2122" s="12"/>
      <c r="K2122" s="68"/>
    </row>
    <row r="2123" spans="1:11">
      <c r="A2123" s="13"/>
      <c r="B2123" s="12"/>
      <c r="C2123" s="12"/>
      <c r="D2123" s="13"/>
      <c r="E2123" s="12"/>
      <c r="F2123" s="12"/>
      <c r="G2123" s="12"/>
      <c r="H2123" s="12"/>
      <c r="I2123" s="12"/>
      <c r="J2123" s="12"/>
      <c r="K2123" s="68"/>
    </row>
    <row r="2124" spans="1:11">
      <c r="A2124" s="13"/>
      <c r="B2124" s="12"/>
      <c r="C2124" s="12"/>
      <c r="D2124" s="13"/>
      <c r="E2124" s="12"/>
      <c r="F2124" s="12"/>
      <c r="G2124" s="12"/>
      <c r="H2124" s="12"/>
      <c r="I2124" s="12"/>
      <c r="J2124" s="12"/>
      <c r="K2124" s="68"/>
    </row>
    <row r="2125" spans="1:11">
      <c r="A2125" s="13"/>
      <c r="B2125" s="12"/>
      <c r="C2125" s="12"/>
      <c r="D2125" s="13"/>
      <c r="E2125" s="12"/>
      <c r="F2125" s="12"/>
      <c r="G2125" s="12"/>
      <c r="H2125" s="12"/>
      <c r="I2125" s="12"/>
      <c r="J2125" s="12"/>
      <c r="K2125" s="68"/>
    </row>
    <row r="2126" spans="1:11">
      <c r="A2126" s="13"/>
      <c r="B2126" s="12"/>
      <c r="C2126" s="12"/>
      <c r="D2126" s="13"/>
      <c r="E2126" s="12"/>
      <c r="F2126" s="12"/>
      <c r="G2126" s="12"/>
      <c r="H2126" s="12"/>
      <c r="I2126" s="12"/>
      <c r="J2126" s="12"/>
      <c r="K2126" s="68"/>
    </row>
    <row r="2127" spans="1:11">
      <c r="A2127" s="13"/>
      <c r="B2127" s="12"/>
      <c r="C2127" s="12"/>
      <c r="D2127" s="13"/>
      <c r="E2127" s="12"/>
      <c r="F2127" s="12"/>
      <c r="G2127" s="12"/>
      <c r="H2127" s="12"/>
      <c r="I2127" s="12"/>
      <c r="J2127" s="12"/>
      <c r="K2127" s="68"/>
    </row>
    <row r="2128" spans="1:11">
      <c r="A2128" s="13"/>
      <c r="B2128" s="12"/>
      <c r="C2128" s="12"/>
      <c r="D2128" s="13"/>
      <c r="E2128" s="12"/>
      <c r="F2128" s="12"/>
      <c r="G2128" s="12"/>
      <c r="H2128" s="12"/>
      <c r="I2128" s="12"/>
      <c r="J2128" s="12"/>
      <c r="K2128" s="68"/>
    </row>
    <row r="2129" spans="1:11">
      <c r="A2129" s="13"/>
      <c r="B2129" s="12"/>
      <c r="C2129" s="12"/>
      <c r="D2129" s="13"/>
      <c r="E2129" s="12"/>
      <c r="F2129" s="12"/>
      <c r="G2129" s="12"/>
      <c r="H2129" s="12"/>
      <c r="I2129" s="12"/>
      <c r="J2129" s="12"/>
      <c r="K2129" s="68"/>
    </row>
    <row r="2130" spans="1:11">
      <c r="A2130" s="13"/>
      <c r="B2130" s="12"/>
      <c r="C2130" s="12"/>
      <c r="D2130" s="13"/>
      <c r="E2130" s="12"/>
      <c r="F2130" s="12"/>
      <c r="G2130" s="12"/>
      <c r="H2130" s="12"/>
      <c r="I2130" s="12"/>
      <c r="J2130" s="12"/>
      <c r="K2130" s="68"/>
    </row>
    <row r="2131" spans="1:11">
      <c r="A2131" s="13"/>
      <c r="B2131" s="12"/>
      <c r="C2131" s="12"/>
      <c r="D2131" s="13"/>
      <c r="E2131" s="12"/>
      <c r="F2131" s="12"/>
      <c r="G2131" s="12"/>
      <c r="H2131" s="12"/>
      <c r="I2131" s="12"/>
      <c r="J2131" s="12"/>
      <c r="K2131" s="68"/>
    </row>
    <row r="2132" spans="1:11">
      <c r="A2132" s="13"/>
      <c r="B2132" s="12"/>
      <c r="C2132" s="12"/>
      <c r="D2132" s="13"/>
      <c r="E2132" s="12"/>
      <c r="F2132" s="12"/>
      <c r="G2132" s="12"/>
      <c r="H2132" s="12"/>
      <c r="I2132" s="12"/>
      <c r="J2132" s="12"/>
      <c r="K2132" s="68"/>
    </row>
    <row r="2133" spans="1:11">
      <c r="A2133" s="13"/>
      <c r="B2133" s="12"/>
      <c r="C2133" s="12"/>
      <c r="D2133" s="13"/>
      <c r="E2133" s="12"/>
      <c r="F2133" s="12"/>
      <c r="G2133" s="12"/>
      <c r="H2133" s="12"/>
      <c r="I2133" s="12"/>
      <c r="J2133" s="12"/>
      <c r="K2133" s="68"/>
    </row>
    <row r="2134" spans="1:11">
      <c r="A2134" s="13"/>
      <c r="B2134" s="12"/>
      <c r="C2134" s="12"/>
      <c r="D2134" s="13"/>
      <c r="E2134" s="12"/>
      <c r="F2134" s="12"/>
      <c r="G2134" s="12"/>
      <c r="H2134" s="12"/>
      <c r="I2134" s="12"/>
      <c r="J2134" s="12"/>
      <c r="K2134" s="68"/>
    </row>
    <row r="2135" spans="1:11">
      <c r="A2135" s="13"/>
      <c r="B2135" s="12"/>
      <c r="C2135" s="12"/>
      <c r="D2135" s="13"/>
      <c r="E2135" s="12"/>
      <c r="F2135" s="12"/>
      <c r="G2135" s="12"/>
      <c r="H2135" s="12"/>
      <c r="I2135" s="12"/>
      <c r="J2135" s="12"/>
      <c r="K2135" s="68"/>
    </row>
    <row r="2136" spans="1:11">
      <c r="A2136" s="13"/>
      <c r="B2136" s="12"/>
      <c r="C2136" s="12"/>
      <c r="D2136" s="13"/>
      <c r="E2136" s="12"/>
      <c r="F2136" s="12"/>
      <c r="G2136" s="12"/>
      <c r="H2136" s="12"/>
      <c r="I2136" s="12"/>
      <c r="J2136" s="12"/>
      <c r="K2136" s="68"/>
    </row>
    <row r="2137" spans="1:11">
      <c r="A2137" s="13"/>
      <c r="B2137" s="12"/>
      <c r="C2137" s="12"/>
      <c r="D2137" s="13"/>
      <c r="E2137" s="12"/>
      <c r="F2137" s="12"/>
      <c r="G2137" s="12"/>
      <c r="H2137" s="12"/>
      <c r="I2137" s="12"/>
      <c r="J2137" s="12"/>
      <c r="K2137" s="68"/>
    </row>
    <row r="2138" spans="1:11">
      <c r="A2138" s="13"/>
      <c r="B2138" s="12"/>
      <c r="C2138" s="12"/>
      <c r="D2138" s="13"/>
      <c r="E2138" s="12"/>
      <c r="F2138" s="12"/>
      <c r="G2138" s="12"/>
      <c r="H2138" s="12"/>
      <c r="I2138" s="12"/>
      <c r="J2138" s="12"/>
      <c r="K2138" s="68"/>
    </row>
    <row r="2139" spans="1:11">
      <c r="A2139" s="13"/>
      <c r="B2139" s="12"/>
      <c r="C2139" s="12"/>
      <c r="D2139" s="13"/>
      <c r="E2139" s="12"/>
      <c r="F2139" s="12"/>
      <c r="G2139" s="12"/>
      <c r="H2139" s="12"/>
      <c r="I2139" s="12"/>
      <c r="J2139" s="12"/>
      <c r="K2139" s="68"/>
    </row>
    <row r="2140" spans="1:11">
      <c r="A2140" s="13"/>
      <c r="B2140" s="12"/>
      <c r="C2140" s="12"/>
      <c r="D2140" s="13"/>
      <c r="E2140" s="12"/>
      <c r="F2140" s="12"/>
      <c r="G2140" s="12"/>
      <c r="H2140" s="12"/>
      <c r="I2140" s="12"/>
      <c r="J2140" s="12"/>
      <c r="K2140" s="68"/>
    </row>
    <row r="2141" spans="1:11">
      <c r="A2141" s="13"/>
      <c r="B2141" s="12"/>
      <c r="C2141" s="12"/>
      <c r="D2141" s="13"/>
      <c r="E2141" s="12"/>
      <c r="F2141" s="12"/>
      <c r="G2141" s="12"/>
      <c r="H2141" s="12"/>
      <c r="I2141" s="12"/>
      <c r="J2141" s="12"/>
      <c r="K2141" s="68"/>
    </row>
    <row r="2142" spans="1:11">
      <c r="A2142" s="13"/>
      <c r="B2142" s="12"/>
      <c r="C2142" s="12"/>
      <c r="D2142" s="13"/>
      <c r="E2142" s="12"/>
      <c r="F2142" s="12"/>
      <c r="G2142" s="12"/>
      <c r="H2142" s="12"/>
      <c r="I2142" s="12"/>
      <c r="J2142" s="12"/>
      <c r="K2142" s="68"/>
    </row>
    <row r="2143" spans="1:11">
      <c r="A2143" s="13"/>
      <c r="B2143" s="12"/>
      <c r="C2143" s="12"/>
      <c r="D2143" s="13"/>
      <c r="E2143" s="12"/>
      <c r="F2143" s="12"/>
      <c r="G2143" s="12"/>
      <c r="H2143" s="12"/>
      <c r="I2143" s="12"/>
      <c r="J2143" s="12"/>
      <c r="K2143" s="68"/>
    </row>
    <row r="2144" spans="1:11">
      <c r="A2144" s="13"/>
      <c r="B2144" s="12"/>
      <c r="C2144" s="12"/>
      <c r="D2144" s="13"/>
      <c r="E2144" s="12"/>
      <c r="F2144" s="12"/>
      <c r="G2144" s="12"/>
      <c r="H2144" s="12"/>
      <c r="I2144" s="12"/>
      <c r="J2144" s="12"/>
      <c r="K2144" s="68"/>
    </row>
    <row r="2145" spans="1:11">
      <c r="A2145" s="13"/>
      <c r="B2145" s="12"/>
      <c r="C2145" s="12"/>
      <c r="D2145" s="13"/>
      <c r="E2145" s="12"/>
      <c r="F2145" s="12"/>
      <c r="G2145" s="12"/>
      <c r="H2145" s="12"/>
      <c r="I2145" s="12"/>
      <c r="J2145" s="12"/>
      <c r="K2145" s="68"/>
    </row>
    <row r="2146" spans="1:11">
      <c r="A2146" s="13"/>
      <c r="B2146" s="12"/>
      <c r="C2146" s="12"/>
      <c r="D2146" s="13"/>
      <c r="E2146" s="12"/>
      <c r="F2146" s="12"/>
      <c r="G2146" s="12"/>
      <c r="H2146" s="12"/>
      <c r="I2146" s="12"/>
      <c r="J2146" s="12"/>
      <c r="K2146" s="68"/>
    </row>
    <row r="2147" spans="1:11">
      <c r="A2147" s="13"/>
      <c r="B2147" s="12"/>
      <c r="C2147" s="12"/>
      <c r="D2147" s="13"/>
      <c r="E2147" s="12"/>
      <c r="F2147" s="12"/>
      <c r="G2147" s="12"/>
      <c r="H2147" s="12"/>
      <c r="I2147" s="12"/>
      <c r="J2147" s="12"/>
      <c r="K2147" s="68"/>
    </row>
    <row r="2148" spans="1:11">
      <c r="A2148" s="13"/>
      <c r="B2148" s="12"/>
      <c r="C2148" s="12"/>
      <c r="D2148" s="13"/>
      <c r="E2148" s="12"/>
      <c r="F2148" s="12"/>
      <c r="G2148" s="12"/>
      <c r="H2148" s="12"/>
      <c r="I2148" s="12"/>
      <c r="J2148" s="12"/>
      <c r="K2148" s="68"/>
    </row>
    <row r="2149" spans="1:11">
      <c r="A2149" s="13"/>
      <c r="B2149" s="12"/>
      <c r="C2149" s="12"/>
      <c r="D2149" s="13"/>
      <c r="E2149" s="12"/>
      <c r="F2149" s="12"/>
      <c r="G2149" s="12"/>
      <c r="H2149" s="12"/>
      <c r="I2149" s="12"/>
      <c r="J2149" s="12"/>
      <c r="K2149" s="68"/>
    </row>
    <row r="2150" spans="1:11">
      <c r="A2150" s="13"/>
      <c r="B2150" s="12"/>
      <c r="C2150" s="12"/>
      <c r="D2150" s="13"/>
      <c r="E2150" s="12"/>
      <c r="F2150" s="12"/>
      <c r="G2150" s="12"/>
      <c r="H2150" s="12"/>
      <c r="I2150" s="12"/>
      <c r="J2150" s="12"/>
      <c r="K2150" s="68"/>
    </row>
    <row r="2151" spans="1:11">
      <c r="A2151" s="13"/>
      <c r="B2151" s="12"/>
      <c r="C2151" s="12"/>
      <c r="D2151" s="13"/>
      <c r="E2151" s="12"/>
      <c r="F2151" s="12"/>
      <c r="G2151" s="12"/>
      <c r="H2151" s="12"/>
      <c r="I2151" s="12"/>
      <c r="J2151" s="12"/>
      <c r="K2151" s="68"/>
    </row>
    <row r="2152" spans="1:11">
      <c r="A2152" s="13"/>
      <c r="B2152" s="12"/>
      <c r="C2152" s="12"/>
      <c r="D2152" s="13"/>
      <c r="E2152" s="12"/>
      <c r="F2152" s="12"/>
      <c r="G2152" s="12"/>
      <c r="H2152" s="12"/>
      <c r="I2152" s="12"/>
      <c r="J2152" s="12"/>
      <c r="K2152" s="68"/>
    </row>
    <row r="2153" spans="1:11">
      <c r="A2153" s="13"/>
      <c r="B2153" s="12"/>
      <c r="C2153" s="12"/>
      <c r="D2153" s="13"/>
      <c r="E2153" s="12"/>
      <c r="F2153" s="12"/>
      <c r="G2153" s="12"/>
      <c r="H2153" s="12"/>
      <c r="I2153" s="12"/>
      <c r="J2153" s="12"/>
      <c r="K2153" s="68"/>
    </row>
    <row r="2154" spans="1:11">
      <c r="A2154" s="13"/>
      <c r="B2154" s="12"/>
      <c r="C2154" s="12"/>
      <c r="D2154" s="13"/>
      <c r="E2154" s="12"/>
      <c r="F2154" s="12"/>
      <c r="G2154" s="12"/>
      <c r="H2154" s="12"/>
      <c r="I2154" s="12"/>
      <c r="J2154" s="12"/>
      <c r="K2154" s="68"/>
    </row>
    <row r="2155" spans="1:11">
      <c r="A2155" s="13"/>
      <c r="B2155" s="12"/>
      <c r="C2155" s="12"/>
      <c r="D2155" s="13"/>
      <c r="E2155" s="12"/>
      <c r="F2155" s="12"/>
      <c r="G2155" s="12"/>
      <c r="H2155" s="12"/>
      <c r="I2155" s="12"/>
      <c r="J2155" s="12"/>
      <c r="K2155" s="68"/>
    </row>
    <row r="2156" spans="1:11">
      <c r="A2156" s="13"/>
      <c r="B2156" s="12"/>
      <c r="C2156" s="12"/>
      <c r="D2156" s="13"/>
      <c r="E2156" s="12"/>
      <c r="F2156" s="12"/>
      <c r="G2156" s="12"/>
      <c r="H2156" s="12"/>
      <c r="I2156" s="12"/>
      <c r="J2156" s="12"/>
      <c r="K2156" s="68"/>
    </row>
    <row r="2157" spans="1:11">
      <c r="A2157" s="13"/>
      <c r="B2157" s="12"/>
      <c r="C2157" s="12"/>
      <c r="D2157" s="13"/>
      <c r="E2157" s="12"/>
      <c r="F2157" s="12"/>
      <c r="G2157" s="12"/>
      <c r="H2157" s="12"/>
      <c r="I2157" s="12"/>
      <c r="J2157" s="12"/>
      <c r="K2157" s="68"/>
    </row>
    <row r="2158" spans="1:11">
      <c r="A2158" s="13"/>
      <c r="B2158" s="12"/>
      <c r="C2158" s="12"/>
      <c r="D2158" s="13"/>
      <c r="E2158" s="12"/>
      <c r="F2158" s="12"/>
      <c r="G2158" s="12"/>
      <c r="H2158" s="12"/>
      <c r="I2158" s="12"/>
      <c r="J2158" s="12"/>
      <c r="K2158" s="68"/>
    </row>
    <row r="2159" spans="1:11">
      <c r="A2159" s="13"/>
      <c r="B2159" s="12"/>
      <c r="C2159" s="12"/>
      <c r="D2159" s="13"/>
      <c r="E2159" s="12"/>
      <c r="F2159" s="12"/>
      <c r="G2159" s="12"/>
      <c r="H2159" s="12"/>
      <c r="I2159" s="12"/>
      <c r="J2159" s="12"/>
      <c r="K2159" s="68"/>
    </row>
    <row r="2160" spans="1:11">
      <c r="A2160" s="13"/>
      <c r="B2160" s="12"/>
      <c r="C2160" s="12"/>
      <c r="D2160" s="13"/>
      <c r="E2160" s="12"/>
      <c r="F2160" s="12"/>
      <c r="G2160" s="12"/>
      <c r="H2160" s="12"/>
      <c r="I2160" s="12"/>
      <c r="J2160" s="12"/>
      <c r="K2160" s="68"/>
    </row>
    <row r="2161" spans="1:11">
      <c r="A2161" s="13"/>
      <c r="B2161" s="12"/>
      <c r="C2161" s="12"/>
      <c r="D2161" s="13"/>
      <c r="E2161" s="12"/>
      <c r="F2161" s="12"/>
      <c r="G2161" s="12"/>
      <c r="H2161" s="12"/>
      <c r="I2161" s="12"/>
      <c r="J2161" s="12"/>
      <c r="K2161" s="68"/>
    </row>
    <row r="2162" spans="1:11">
      <c r="A2162" s="13"/>
      <c r="B2162" s="12"/>
      <c r="C2162" s="12"/>
      <c r="D2162" s="13"/>
      <c r="E2162" s="12"/>
      <c r="F2162" s="12"/>
      <c r="G2162" s="12"/>
      <c r="H2162" s="12"/>
      <c r="I2162" s="12"/>
      <c r="J2162" s="12"/>
      <c r="K2162" s="68"/>
    </row>
    <row r="2163" spans="1:11">
      <c r="A2163" s="13"/>
      <c r="B2163" s="12"/>
      <c r="C2163" s="12"/>
      <c r="D2163" s="13"/>
      <c r="E2163" s="12"/>
      <c r="F2163" s="12"/>
      <c r="G2163" s="12"/>
      <c r="H2163" s="12"/>
      <c r="I2163" s="12"/>
      <c r="J2163" s="12"/>
      <c r="K2163" s="68"/>
    </row>
    <row r="2164" spans="1:11">
      <c r="A2164" s="13"/>
      <c r="B2164" s="12"/>
      <c r="C2164" s="12"/>
      <c r="D2164" s="13"/>
      <c r="E2164" s="12"/>
      <c r="F2164" s="12"/>
      <c r="G2164" s="12"/>
      <c r="H2164" s="12"/>
      <c r="I2164" s="12"/>
      <c r="J2164" s="12"/>
      <c r="K2164" s="68"/>
    </row>
    <row r="2165" spans="1:11">
      <c r="A2165" s="13"/>
      <c r="B2165" s="12"/>
      <c r="C2165" s="12"/>
      <c r="D2165" s="13"/>
      <c r="E2165" s="12"/>
      <c r="F2165" s="12"/>
      <c r="G2165" s="12"/>
      <c r="H2165" s="12"/>
      <c r="I2165" s="12"/>
      <c r="J2165" s="12"/>
      <c r="K2165" s="68"/>
    </row>
    <row r="2166" spans="1:11">
      <c r="A2166" s="13"/>
      <c r="B2166" s="12"/>
      <c r="C2166" s="12"/>
      <c r="D2166" s="13"/>
      <c r="E2166" s="12"/>
      <c r="F2166" s="12"/>
      <c r="G2166" s="12"/>
      <c r="H2166" s="12"/>
      <c r="I2166" s="12"/>
      <c r="J2166" s="12"/>
      <c r="K2166" s="68"/>
    </row>
    <row r="2167" spans="1:11">
      <c r="A2167" s="13"/>
      <c r="B2167" s="12"/>
      <c r="C2167" s="12"/>
      <c r="D2167" s="13"/>
      <c r="E2167" s="12"/>
      <c r="F2167" s="12"/>
      <c r="G2167" s="12"/>
      <c r="H2167" s="12"/>
      <c r="I2167" s="12"/>
      <c r="J2167" s="12"/>
      <c r="K2167" s="68"/>
    </row>
    <row r="2168" spans="1:11">
      <c r="A2168" s="13"/>
      <c r="B2168" s="12"/>
      <c r="C2168" s="12"/>
      <c r="D2168" s="13"/>
      <c r="E2168" s="12"/>
      <c r="F2168" s="12"/>
      <c r="G2168" s="12"/>
      <c r="H2168" s="12"/>
      <c r="I2168" s="12"/>
      <c r="J2168" s="12"/>
      <c r="K2168" s="68"/>
    </row>
    <row r="2169" spans="1:11">
      <c r="A2169" s="13"/>
      <c r="B2169" s="12"/>
      <c r="C2169" s="12"/>
      <c r="D2169" s="13"/>
      <c r="E2169" s="12"/>
      <c r="F2169" s="12"/>
      <c r="G2169" s="12"/>
      <c r="H2169" s="12"/>
      <c r="I2169" s="12"/>
      <c r="J2169" s="12"/>
      <c r="K2169" s="68"/>
    </row>
    <row r="2170" spans="1:11">
      <c r="A2170" s="13"/>
      <c r="B2170" s="12"/>
      <c r="C2170" s="12"/>
      <c r="D2170" s="13"/>
      <c r="E2170" s="12"/>
      <c r="F2170" s="12"/>
      <c r="G2170" s="12"/>
      <c r="H2170" s="12"/>
      <c r="I2170" s="12"/>
      <c r="J2170" s="12"/>
      <c r="K2170" s="68"/>
    </row>
    <row r="2171" spans="1:11">
      <c r="A2171" s="13"/>
      <c r="B2171" s="12"/>
      <c r="C2171" s="12"/>
      <c r="D2171" s="13"/>
      <c r="E2171" s="12"/>
      <c r="F2171" s="12"/>
      <c r="G2171" s="12"/>
      <c r="H2171" s="12"/>
      <c r="I2171" s="12"/>
      <c r="J2171" s="12"/>
      <c r="K2171" s="68"/>
    </row>
    <row r="2172" spans="1:11">
      <c r="A2172" s="13"/>
      <c r="B2172" s="12"/>
      <c r="C2172" s="12"/>
      <c r="D2172" s="13"/>
      <c r="E2172" s="12"/>
      <c r="F2172" s="12"/>
      <c r="G2172" s="12"/>
      <c r="H2172" s="12"/>
      <c r="I2172" s="12"/>
      <c r="J2172" s="12"/>
      <c r="K2172" s="68"/>
    </row>
    <row r="2173" spans="1:11">
      <c r="A2173" s="13"/>
      <c r="B2173" s="12"/>
      <c r="C2173" s="12"/>
      <c r="D2173" s="13"/>
      <c r="E2173" s="12"/>
      <c r="F2173" s="12"/>
      <c r="G2173" s="12"/>
      <c r="H2173" s="12"/>
      <c r="I2173" s="12"/>
      <c r="J2173" s="12"/>
      <c r="K2173" s="68"/>
    </row>
    <row r="2174" spans="1:11">
      <c r="A2174" s="13"/>
      <c r="B2174" s="12"/>
      <c r="C2174" s="12"/>
      <c r="D2174" s="13"/>
      <c r="E2174" s="12"/>
      <c r="F2174" s="12"/>
      <c r="G2174" s="12"/>
      <c r="H2174" s="12"/>
      <c r="I2174" s="12"/>
      <c r="J2174" s="12"/>
      <c r="K2174" s="68"/>
    </row>
    <row r="2175" spans="1:11">
      <c r="A2175" s="13"/>
      <c r="B2175" s="12"/>
      <c r="C2175" s="12"/>
      <c r="D2175" s="13"/>
      <c r="E2175" s="12"/>
      <c r="F2175" s="12"/>
      <c r="G2175" s="12"/>
      <c r="H2175" s="12"/>
      <c r="I2175" s="12"/>
      <c r="J2175" s="12"/>
      <c r="K2175" s="68"/>
    </row>
    <row r="2176" spans="1:11">
      <c r="A2176" s="13"/>
      <c r="B2176" s="12"/>
      <c r="C2176" s="12"/>
      <c r="D2176" s="13"/>
      <c r="E2176" s="12"/>
      <c r="F2176" s="12"/>
      <c r="G2176" s="12"/>
      <c r="H2176" s="12"/>
      <c r="I2176" s="12"/>
      <c r="J2176" s="12"/>
      <c r="K2176" s="68"/>
    </row>
    <row r="2177" spans="1:11">
      <c r="A2177" s="13"/>
      <c r="B2177" s="12"/>
      <c r="C2177" s="12"/>
      <c r="D2177" s="13"/>
      <c r="E2177" s="12"/>
      <c r="F2177" s="12"/>
      <c r="G2177" s="12"/>
      <c r="H2177" s="12"/>
      <c r="I2177" s="12"/>
      <c r="J2177" s="12"/>
      <c r="K2177" s="68"/>
    </row>
    <row r="2178" spans="1:11">
      <c r="A2178" s="13"/>
      <c r="B2178" s="12"/>
      <c r="C2178" s="12"/>
      <c r="D2178" s="13"/>
      <c r="E2178" s="12"/>
      <c r="F2178" s="12"/>
      <c r="G2178" s="12"/>
      <c r="H2178" s="12"/>
      <c r="I2178" s="12"/>
      <c r="J2178" s="12"/>
      <c r="K2178" s="68"/>
    </row>
    <row r="2179" spans="1:11">
      <c r="A2179" s="13"/>
      <c r="B2179" s="12"/>
      <c r="C2179" s="12"/>
      <c r="D2179" s="13"/>
      <c r="E2179" s="12"/>
      <c r="F2179" s="12"/>
      <c r="G2179" s="12"/>
      <c r="H2179" s="12"/>
      <c r="I2179" s="12"/>
      <c r="J2179" s="12"/>
      <c r="K2179" s="68"/>
    </row>
    <row r="2180" spans="1:11">
      <c r="A2180" s="13"/>
      <c r="B2180" s="12"/>
      <c r="C2180" s="12"/>
      <c r="D2180" s="13"/>
      <c r="E2180" s="12"/>
      <c r="F2180" s="12"/>
      <c r="G2180" s="12"/>
      <c r="H2180" s="12"/>
      <c r="I2180" s="12"/>
      <c r="J2180" s="12"/>
      <c r="K2180" s="68"/>
    </row>
    <row r="2181" spans="1:11">
      <c r="A2181" s="13"/>
      <c r="B2181" s="12"/>
      <c r="C2181" s="12"/>
      <c r="D2181" s="13"/>
      <c r="E2181" s="12"/>
      <c r="F2181" s="12"/>
      <c r="G2181" s="12"/>
      <c r="H2181" s="12"/>
      <c r="I2181" s="12"/>
      <c r="J2181" s="12"/>
      <c r="K2181" s="68"/>
    </row>
    <row r="2182" spans="1:11">
      <c r="A2182" s="13"/>
      <c r="B2182" s="12"/>
      <c r="C2182" s="12"/>
      <c r="D2182" s="13"/>
      <c r="E2182" s="12"/>
      <c r="F2182" s="12"/>
      <c r="G2182" s="12"/>
      <c r="H2182" s="12"/>
      <c r="I2182" s="12"/>
      <c r="J2182" s="12"/>
      <c r="K2182" s="68"/>
    </row>
    <row r="2183" spans="1:11">
      <c r="A2183" s="13"/>
      <c r="B2183" s="12"/>
      <c r="C2183" s="12"/>
      <c r="D2183" s="13"/>
      <c r="E2183" s="12"/>
      <c r="F2183" s="12"/>
      <c r="G2183" s="12"/>
      <c r="H2183" s="12"/>
      <c r="I2183" s="12"/>
      <c r="J2183" s="12"/>
      <c r="K2183" s="68"/>
    </row>
    <row r="2184" spans="1:11">
      <c r="A2184" s="13"/>
      <c r="B2184" s="12"/>
      <c r="C2184" s="12"/>
      <c r="D2184" s="13"/>
      <c r="E2184" s="12"/>
      <c r="F2184" s="12"/>
      <c r="G2184" s="12"/>
      <c r="H2184" s="12"/>
      <c r="I2184" s="12"/>
      <c r="J2184" s="12"/>
      <c r="K2184" s="68"/>
    </row>
    <row r="2185" spans="1:11">
      <c r="A2185" s="13"/>
      <c r="B2185" s="12"/>
      <c r="C2185" s="12"/>
      <c r="D2185" s="13"/>
      <c r="E2185" s="12"/>
      <c r="F2185" s="12"/>
      <c r="G2185" s="12"/>
      <c r="H2185" s="12"/>
      <c r="I2185" s="12"/>
      <c r="J2185" s="12"/>
      <c r="K2185" s="68"/>
    </row>
    <row r="2186" spans="1:11">
      <c r="A2186" s="13"/>
      <c r="B2186" s="12"/>
      <c r="C2186" s="12"/>
      <c r="D2186" s="13"/>
      <c r="E2186" s="12"/>
      <c r="F2186" s="12"/>
      <c r="G2186" s="12"/>
      <c r="H2186" s="12"/>
      <c r="I2186" s="12"/>
      <c r="J2186" s="12"/>
      <c r="K2186" s="68"/>
    </row>
    <row r="2187" spans="1:11">
      <c r="A2187" s="13"/>
      <c r="B2187" s="12"/>
      <c r="C2187" s="12"/>
      <c r="D2187" s="13"/>
      <c r="E2187" s="12"/>
      <c r="F2187" s="12"/>
      <c r="G2187" s="12"/>
      <c r="H2187" s="12"/>
      <c r="I2187" s="12"/>
      <c r="J2187" s="12"/>
      <c r="K2187" s="68"/>
    </row>
    <row r="2188" spans="1:11">
      <c r="A2188" s="13"/>
      <c r="B2188" s="12"/>
      <c r="C2188" s="12"/>
      <c r="D2188" s="13"/>
      <c r="E2188" s="12"/>
      <c r="F2188" s="12"/>
      <c r="G2188" s="12"/>
      <c r="H2188" s="12"/>
      <c r="I2188" s="12"/>
      <c r="J2188" s="12"/>
      <c r="K2188" s="68"/>
    </row>
    <row r="2189" spans="1:11">
      <c r="A2189" s="13"/>
      <c r="B2189" s="12"/>
      <c r="C2189" s="12"/>
      <c r="D2189" s="13"/>
      <c r="E2189" s="12"/>
      <c r="F2189" s="12"/>
      <c r="G2189" s="12"/>
      <c r="H2189" s="12"/>
      <c r="I2189" s="12"/>
      <c r="J2189" s="12"/>
      <c r="K2189" s="68"/>
    </row>
    <row r="2190" spans="1:11">
      <c r="A2190" s="13"/>
      <c r="B2190" s="12"/>
      <c r="C2190" s="12"/>
      <c r="D2190" s="13"/>
      <c r="E2190" s="12"/>
      <c r="F2190" s="12"/>
      <c r="G2190" s="12"/>
      <c r="H2190" s="12"/>
      <c r="I2190" s="12"/>
      <c r="J2190" s="12"/>
      <c r="K2190" s="68"/>
    </row>
    <row r="2191" spans="1:11">
      <c r="A2191" s="13"/>
      <c r="B2191" s="12"/>
      <c r="C2191" s="12"/>
      <c r="D2191" s="13"/>
      <c r="E2191" s="12"/>
      <c r="F2191" s="12"/>
      <c r="G2191" s="12"/>
      <c r="H2191" s="12"/>
      <c r="I2191" s="12"/>
      <c r="J2191" s="12"/>
      <c r="K2191" s="68"/>
    </row>
    <row r="2192" spans="1:11">
      <c r="A2192" s="13"/>
      <c r="B2192" s="12"/>
      <c r="C2192" s="12"/>
      <c r="D2192" s="13"/>
      <c r="E2192" s="12"/>
      <c r="F2192" s="12"/>
      <c r="G2192" s="12"/>
      <c r="H2192" s="12"/>
      <c r="I2192" s="12"/>
      <c r="J2192" s="12"/>
      <c r="K2192" s="68"/>
    </row>
    <row r="2193" spans="1:11">
      <c r="A2193" s="13"/>
      <c r="B2193" s="12"/>
      <c r="C2193" s="12"/>
      <c r="D2193" s="13"/>
      <c r="E2193" s="12"/>
      <c r="F2193" s="12"/>
      <c r="G2193" s="12"/>
      <c r="H2193" s="12"/>
      <c r="I2193" s="12"/>
      <c r="J2193" s="12"/>
      <c r="K2193" s="68"/>
    </row>
    <row r="2194" spans="1:11">
      <c r="A2194" s="13"/>
      <c r="B2194" s="12"/>
      <c r="C2194" s="12"/>
      <c r="D2194" s="13"/>
      <c r="E2194" s="12"/>
      <c r="F2194" s="12"/>
      <c r="G2194" s="12"/>
      <c r="H2194" s="12"/>
      <c r="I2194" s="12"/>
      <c r="J2194" s="12"/>
      <c r="K2194" s="68"/>
    </row>
    <row r="2195" spans="1:11">
      <c r="A2195" s="13"/>
      <c r="B2195" s="12"/>
      <c r="C2195" s="12"/>
      <c r="D2195" s="13"/>
      <c r="E2195" s="12"/>
      <c r="F2195" s="12"/>
      <c r="G2195" s="12"/>
      <c r="H2195" s="12"/>
      <c r="I2195" s="12"/>
      <c r="J2195" s="12"/>
      <c r="K2195" s="68"/>
    </row>
    <row r="2196" spans="1:11">
      <c r="A2196" s="13"/>
      <c r="B2196" s="12"/>
      <c r="C2196" s="12"/>
      <c r="D2196" s="13"/>
      <c r="E2196" s="12"/>
      <c r="F2196" s="12"/>
      <c r="G2196" s="12"/>
      <c r="H2196" s="12"/>
      <c r="I2196" s="12"/>
      <c r="J2196" s="12"/>
      <c r="K2196" s="68"/>
    </row>
    <row r="2197" spans="1:11">
      <c r="A2197" s="13"/>
      <c r="B2197" s="12"/>
      <c r="C2197" s="12"/>
      <c r="D2197" s="13"/>
      <c r="E2197" s="12"/>
      <c r="F2197" s="12"/>
      <c r="G2197" s="12"/>
      <c r="H2197" s="12"/>
      <c r="I2197" s="12"/>
      <c r="J2197" s="12"/>
      <c r="K2197" s="68"/>
    </row>
    <row r="2198" spans="1:11">
      <c r="A2198" s="13"/>
      <c r="B2198" s="12"/>
      <c r="C2198" s="12"/>
      <c r="D2198" s="13"/>
      <c r="E2198" s="12"/>
      <c r="F2198" s="12"/>
      <c r="G2198" s="12"/>
      <c r="H2198" s="12"/>
      <c r="I2198" s="12"/>
      <c r="J2198" s="12"/>
      <c r="K2198" s="68"/>
    </row>
    <row r="2199" spans="1:11">
      <c r="A2199" s="13"/>
      <c r="B2199" s="12"/>
      <c r="C2199" s="12"/>
      <c r="D2199" s="13"/>
      <c r="E2199" s="12"/>
      <c r="F2199" s="12"/>
      <c r="G2199" s="12"/>
      <c r="H2199" s="12"/>
      <c r="I2199" s="12"/>
      <c r="J2199" s="12"/>
      <c r="K2199" s="68"/>
    </row>
    <row r="2200" spans="1:11">
      <c r="A2200" s="13"/>
      <c r="B2200" s="12"/>
      <c r="C2200" s="12"/>
      <c r="D2200" s="13"/>
      <c r="E2200" s="12"/>
      <c r="F2200" s="12"/>
      <c r="G2200" s="12"/>
      <c r="H2200" s="12"/>
      <c r="I2200" s="12"/>
      <c r="J2200" s="12"/>
      <c r="K2200" s="68"/>
    </row>
    <row r="2201" spans="1:11">
      <c r="A2201" s="13"/>
      <c r="B2201" s="12"/>
      <c r="C2201" s="12"/>
      <c r="D2201" s="13"/>
      <c r="E2201" s="12"/>
      <c r="F2201" s="12"/>
      <c r="G2201" s="12"/>
      <c r="H2201" s="12"/>
      <c r="I2201" s="12"/>
      <c r="J2201" s="12"/>
      <c r="K2201" s="68"/>
    </row>
    <row r="2202" spans="1:11">
      <c r="A2202" s="13"/>
      <c r="B2202" s="12"/>
      <c r="C2202" s="12"/>
      <c r="D2202" s="13"/>
      <c r="E2202" s="12"/>
      <c r="F2202" s="12"/>
      <c r="G2202" s="12"/>
      <c r="H2202" s="12"/>
      <c r="I2202" s="12"/>
      <c r="J2202" s="12"/>
      <c r="K2202" s="68"/>
    </row>
    <row r="2203" spans="1:11">
      <c r="A2203" s="13"/>
      <c r="B2203" s="12"/>
      <c r="C2203" s="12"/>
      <c r="D2203" s="13"/>
      <c r="E2203" s="12"/>
      <c r="F2203" s="12"/>
      <c r="G2203" s="12"/>
      <c r="H2203" s="12"/>
      <c r="I2203" s="12"/>
      <c r="J2203" s="12"/>
      <c r="K2203" s="68"/>
    </row>
    <row r="2204" spans="1:11">
      <c r="A2204" s="13"/>
      <c r="B2204" s="12"/>
      <c r="C2204" s="12"/>
      <c r="D2204" s="13"/>
      <c r="E2204" s="12"/>
      <c r="F2204" s="12"/>
      <c r="G2204" s="12"/>
      <c r="H2204" s="12"/>
      <c r="I2204" s="12"/>
      <c r="J2204" s="12"/>
      <c r="K2204" s="68"/>
    </row>
    <row r="2205" spans="1:11">
      <c r="A2205" s="13"/>
      <c r="B2205" s="12"/>
      <c r="C2205" s="12"/>
      <c r="D2205" s="13"/>
      <c r="E2205" s="12"/>
      <c r="F2205" s="12"/>
      <c r="G2205" s="12"/>
      <c r="H2205" s="12"/>
      <c r="I2205" s="12"/>
      <c r="J2205" s="12"/>
      <c r="K2205" s="68"/>
    </row>
    <row r="2206" spans="1:11">
      <c r="A2206" s="13"/>
      <c r="B2206" s="12"/>
      <c r="C2206" s="12"/>
      <c r="D2206" s="13"/>
      <c r="E2206" s="12"/>
      <c r="F2206" s="12"/>
      <c r="G2206" s="12"/>
      <c r="H2206" s="12"/>
      <c r="I2206" s="12"/>
      <c r="J2206" s="12"/>
      <c r="K2206" s="68"/>
    </row>
    <row r="2207" spans="1:11">
      <c r="A2207" s="13"/>
      <c r="B2207" s="12"/>
      <c r="C2207" s="12"/>
      <c r="D2207" s="13"/>
      <c r="E2207" s="12"/>
      <c r="F2207" s="12"/>
      <c r="G2207" s="12"/>
      <c r="H2207" s="12"/>
      <c r="I2207" s="12"/>
      <c r="J2207" s="12"/>
      <c r="K2207" s="68"/>
    </row>
    <row r="2208" spans="1:11">
      <c r="A2208" s="13"/>
      <c r="B2208" s="12"/>
      <c r="C2208" s="12"/>
      <c r="D2208" s="13"/>
      <c r="E2208" s="12"/>
      <c r="F2208" s="12"/>
      <c r="G2208" s="12"/>
      <c r="H2208" s="12"/>
      <c r="I2208" s="12"/>
      <c r="J2208" s="12"/>
      <c r="K2208" s="68"/>
    </row>
    <row r="2209" spans="1:11">
      <c r="A2209" s="13"/>
      <c r="B2209" s="12"/>
      <c r="C2209" s="12"/>
      <c r="D2209" s="13"/>
      <c r="E2209" s="12"/>
      <c r="F2209" s="12"/>
      <c r="G2209" s="12"/>
      <c r="H2209" s="12"/>
      <c r="I2209" s="12"/>
      <c r="J2209" s="12"/>
      <c r="K2209" s="68"/>
    </row>
    <row r="2210" spans="1:11">
      <c r="A2210" s="13"/>
      <c r="B2210" s="12"/>
      <c r="C2210" s="12"/>
      <c r="D2210" s="13"/>
      <c r="E2210" s="12"/>
      <c r="F2210" s="12"/>
      <c r="G2210" s="12"/>
      <c r="H2210" s="12"/>
      <c r="I2210" s="12"/>
      <c r="J2210" s="12"/>
      <c r="K2210" s="68"/>
    </row>
    <row r="2211" spans="1:11">
      <c r="A2211" s="13"/>
      <c r="B2211" s="12"/>
      <c r="C2211" s="12"/>
      <c r="D2211" s="13"/>
      <c r="E2211" s="12"/>
      <c r="F2211" s="12"/>
      <c r="G2211" s="12"/>
      <c r="H2211" s="12"/>
      <c r="I2211" s="12"/>
      <c r="J2211" s="12"/>
      <c r="K2211" s="68"/>
    </row>
    <row r="2212" spans="1:11">
      <c r="A2212" s="13"/>
      <c r="B2212" s="12"/>
      <c r="C2212" s="12"/>
      <c r="D2212" s="13"/>
      <c r="E2212" s="12"/>
      <c r="F2212" s="12"/>
      <c r="G2212" s="12"/>
      <c r="H2212" s="12"/>
      <c r="I2212" s="12"/>
      <c r="J2212" s="12"/>
      <c r="K2212" s="68"/>
    </row>
    <row r="2213" spans="1:11">
      <c r="A2213" s="13"/>
      <c r="B2213" s="12"/>
      <c r="C2213" s="12"/>
      <c r="D2213" s="13"/>
      <c r="E2213" s="12"/>
      <c r="F2213" s="12"/>
      <c r="G2213" s="12"/>
      <c r="H2213" s="12"/>
      <c r="I2213" s="12"/>
      <c r="J2213" s="12"/>
      <c r="K2213" s="68"/>
    </row>
    <row r="2214" spans="1:11">
      <c r="A2214" s="13"/>
      <c r="B2214" s="12"/>
      <c r="C2214" s="12"/>
      <c r="D2214" s="13"/>
      <c r="E2214" s="12"/>
      <c r="F2214" s="12"/>
      <c r="G2214" s="12"/>
      <c r="H2214" s="12"/>
      <c r="I2214" s="12"/>
      <c r="J2214" s="12"/>
      <c r="K2214" s="68"/>
    </row>
    <row r="2215" spans="1:11">
      <c r="A2215" s="13"/>
      <c r="B2215" s="12"/>
      <c r="C2215" s="12"/>
      <c r="D2215" s="13"/>
      <c r="E2215" s="12"/>
      <c r="F2215" s="12"/>
      <c r="G2215" s="12"/>
      <c r="H2215" s="12"/>
      <c r="I2215" s="12"/>
      <c r="J2215" s="12"/>
      <c r="K2215" s="68"/>
    </row>
    <row r="2216" spans="1:11">
      <c r="A2216" s="13"/>
      <c r="B2216" s="12"/>
      <c r="C2216" s="12"/>
      <c r="D2216" s="13"/>
      <c r="E2216" s="12"/>
      <c r="F2216" s="12"/>
      <c r="G2216" s="12"/>
      <c r="H2216" s="12"/>
      <c r="I2216" s="12"/>
      <c r="J2216" s="12"/>
      <c r="K2216" s="68"/>
    </row>
    <row r="2217" spans="1:11">
      <c r="A2217" s="13"/>
      <c r="B2217" s="12"/>
      <c r="C2217" s="12"/>
      <c r="D2217" s="13"/>
      <c r="E2217" s="12"/>
      <c r="F2217" s="12"/>
      <c r="G2217" s="12"/>
      <c r="H2217" s="12"/>
      <c r="I2217" s="12"/>
      <c r="J2217" s="12"/>
      <c r="K2217" s="68"/>
    </row>
    <row r="2218" spans="1:11">
      <c r="A2218" s="13"/>
      <c r="B2218" s="12"/>
      <c r="C2218" s="12"/>
      <c r="D2218" s="13"/>
      <c r="E2218" s="12"/>
      <c r="F2218" s="12"/>
      <c r="G2218" s="12"/>
      <c r="H2218" s="12"/>
      <c r="I2218" s="12"/>
      <c r="J2218" s="12"/>
      <c r="K2218" s="68"/>
    </row>
    <row r="2219" spans="1:11">
      <c r="A2219" s="13"/>
      <c r="B2219" s="12"/>
      <c r="C2219" s="12"/>
      <c r="D2219" s="13"/>
      <c r="E2219" s="12"/>
      <c r="F2219" s="12"/>
      <c r="G2219" s="12"/>
      <c r="H2219" s="12"/>
      <c r="I2219" s="12"/>
      <c r="J2219" s="12"/>
      <c r="K2219" s="68"/>
    </row>
    <row r="2220" spans="1:11">
      <c r="A2220" s="13"/>
      <c r="B2220" s="12"/>
      <c r="C2220" s="12"/>
      <c r="D2220" s="13"/>
      <c r="E2220" s="12"/>
      <c r="F2220" s="12"/>
      <c r="G2220" s="12"/>
      <c r="H2220" s="12"/>
      <c r="I2220" s="12"/>
      <c r="J2220" s="12"/>
      <c r="K2220" s="68"/>
    </row>
    <row r="2221" spans="1:11">
      <c r="A2221" s="13"/>
      <c r="B2221" s="12"/>
      <c r="C2221" s="12"/>
      <c r="D2221" s="13"/>
      <c r="E2221" s="12"/>
      <c r="F2221" s="12"/>
      <c r="G2221" s="12"/>
      <c r="H2221" s="12"/>
      <c r="I2221" s="12"/>
      <c r="J2221" s="12"/>
      <c r="K2221" s="68"/>
    </row>
    <row r="2222" spans="1:11">
      <c r="A2222" s="13"/>
      <c r="B2222" s="12"/>
      <c r="C2222" s="12"/>
      <c r="D2222" s="13"/>
      <c r="E2222" s="12"/>
      <c r="F2222" s="12"/>
      <c r="G2222" s="12"/>
      <c r="H2222" s="12"/>
      <c r="I2222" s="12"/>
      <c r="J2222" s="12"/>
      <c r="K2222" s="68"/>
    </row>
    <row r="2223" spans="1:11">
      <c r="A2223" s="13"/>
      <c r="B2223" s="12"/>
      <c r="C2223" s="12"/>
      <c r="D2223" s="13"/>
      <c r="E2223" s="12"/>
      <c r="F2223" s="12"/>
      <c r="G2223" s="12"/>
      <c r="H2223" s="12"/>
      <c r="I2223" s="12"/>
      <c r="J2223" s="12"/>
      <c r="K2223" s="68"/>
    </row>
    <row r="2224" spans="1:11">
      <c r="A2224" s="13"/>
      <c r="B2224" s="12"/>
      <c r="C2224" s="12"/>
      <c r="D2224" s="13"/>
      <c r="E2224" s="12"/>
      <c r="F2224" s="12"/>
      <c r="G2224" s="12"/>
      <c r="H2224" s="12"/>
      <c r="I2224" s="12"/>
      <c r="J2224" s="12"/>
      <c r="K2224" s="68"/>
    </row>
    <row r="2225" spans="1:11">
      <c r="A2225" s="13"/>
      <c r="B2225" s="12"/>
      <c r="C2225" s="12"/>
      <c r="D2225" s="13"/>
      <c r="E2225" s="12"/>
      <c r="F2225" s="12"/>
      <c r="G2225" s="12"/>
      <c r="H2225" s="12"/>
      <c r="I2225" s="12"/>
      <c r="J2225" s="12"/>
      <c r="K2225" s="68"/>
    </row>
    <row r="2226" spans="1:11">
      <c r="A2226" s="13"/>
      <c r="B2226" s="12"/>
      <c r="C2226" s="12"/>
      <c r="D2226" s="13"/>
      <c r="E2226" s="12"/>
      <c r="F2226" s="12"/>
      <c r="G2226" s="12"/>
      <c r="H2226" s="12"/>
      <c r="I2226" s="12"/>
      <c r="J2226" s="12"/>
      <c r="K2226" s="68"/>
    </row>
    <row r="2227" spans="1:11">
      <c r="A2227" s="13"/>
      <c r="B2227" s="12"/>
      <c r="C2227" s="12"/>
      <c r="D2227" s="13"/>
      <c r="E2227" s="12"/>
      <c r="F2227" s="12"/>
      <c r="G2227" s="12"/>
      <c r="H2227" s="12"/>
      <c r="I2227" s="12"/>
      <c r="J2227" s="12"/>
      <c r="K2227" s="68"/>
    </row>
    <row r="2228" spans="1:11">
      <c r="A2228" s="13"/>
      <c r="B2228" s="12"/>
      <c r="C2228" s="12"/>
      <c r="D2228" s="13"/>
      <c r="E2228" s="12"/>
      <c r="F2228" s="12"/>
      <c r="G2228" s="12"/>
      <c r="H2228" s="12"/>
      <c r="I2228" s="12"/>
      <c r="J2228" s="12"/>
      <c r="K2228" s="68"/>
    </row>
    <row r="2229" spans="1:11">
      <c r="A2229" s="13"/>
      <c r="B2229" s="12"/>
      <c r="C2229" s="12"/>
      <c r="D2229" s="13"/>
      <c r="E2229" s="12"/>
      <c r="F2229" s="12"/>
      <c r="G2229" s="12"/>
      <c r="H2229" s="12"/>
      <c r="I2229" s="12"/>
      <c r="J2229" s="12"/>
      <c r="K2229" s="68"/>
    </row>
    <row r="2230" spans="1:11">
      <c r="A2230" s="13"/>
      <c r="B2230" s="12"/>
      <c r="C2230" s="12"/>
      <c r="D2230" s="13"/>
      <c r="E2230" s="12"/>
      <c r="F2230" s="12"/>
      <c r="G2230" s="12"/>
      <c r="H2230" s="12"/>
      <c r="I2230" s="12"/>
      <c r="J2230" s="12"/>
      <c r="K2230" s="68"/>
    </row>
    <row r="2231" spans="1:11">
      <c r="A2231" s="13"/>
      <c r="B2231" s="12"/>
      <c r="C2231" s="12"/>
      <c r="D2231" s="13"/>
      <c r="E2231" s="12"/>
      <c r="F2231" s="12"/>
      <c r="G2231" s="12"/>
      <c r="H2231" s="12"/>
      <c r="I2231" s="12"/>
      <c r="J2231" s="12"/>
      <c r="K2231" s="68"/>
    </row>
    <row r="2232" spans="1:11">
      <c r="A2232" s="13"/>
      <c r="B2232" s="12"/>
      <c r="C2232" s="12"/>
      <c r="D2232" s="13"/>
      <c r="E2232" s="12"/>
      <c r="F2232" s="12"/>
      <c r="G2232" s="12"/>
      <c r="H2232" s="12"/>
      <c r="I2232" s="12"/>
      <c r="J2232" s="12"/>
      <c r="K2232" s="68"/>
    </row>
    <row r="2233" spans="1:11">
      <c r="A2233" s="13"/>
      <c r="B2233" s="12"/>
      <c r="C2233" s="12"/>
      <c r="D2233" s="13"/>
      <c r="E2233" s="12"/>
      <c r="F2233" s="12"/>
      <c r="G2233" s="12"/>
      <c r="H2233" s="12"/>
      <c r="I2233" s="12"/>
      <c r="J2233" s="12"/>
      <c r="K2233" s="68"/>
    </row>
    <row r="2234" spans="1:11">
      <c r="A2234" s="13"/>
      <c r="B2234" s="12"/>
      <c r="C2234" s="12"/>
      <c r="D2234" s="13"/>
      <c r="E2234" s="12"/>
      <c r="F2234" s="12"/>
      <c r="G2234" s="12"/>
      <c r="H2234" s="12"/>
      <c r="I2234" s="12"/>
      <c r="J2234" s="12"/>
      <c r="K2234" s="68"/>
    </row>
    <row r="2235" spans="1:11">
      <c r="A2235" s="13"/>
      <c r="B2235" s="12"/>
      <c r="C2235" s="12"/>
      <c r="D2235" s="13"/>
      <c r="E2235" s="12"/>
      <c r="F2235" s="12"/>
      <c r="G2235" s="12"/>
      <c r="H2235" s="12"/>
      <c r="I2235" s="12"/>
      <c r="J2235" s="12"/>
      <c r="K2235" s="68"/>
    </row>
    <row r="2236" spans="1:11">
      <c r="A2236" s="13"/>
      <c r="B2236" s="12"/>
      <c r="C2236" s="12"/>
      <c r="D2236" s="13"/>
      <c r="E2236" s="12"/>
      <c r="F2236" s="12"/>
      <c r="G2236" s="12"/>
      <c r="H2236" s="12"/>
      <c r="I2236" s="12"/>
      <c r="J2236" s="12"/>
      <c r="K2236" s="68"/>
    </row>
    <row r="2237" spans="1:11">
      <c r="A2237" s="13"/>
      <c r="B2237" s="12"/>
      <c r="C2237" s="12"/>
      <c r="D2237" s="13"/>
      <c r="E2237" s="12"/>
      <c r="F2237" s="12"/>
      <c r="G2237" s="12"/>
      <c r="H2237" s="12"/>
      <c r="I2237" s="12"/>
      <c r="J2237" s="12"/>
      <c r="K2237" s="68"/>
    </row>
    <row r="2238" spans="1:11">
      <c r="A2238" s="13"/>
      <c r="B2238" s="12"/>
      <c r="C2238" s="12"/>
      <c r="D2238" s="13"/>
      <c r="E2238" s="12"/>
      <c r="F2238" s="12"/>
      <c r="G2238" s="12"/>
      <c r="H2238" s="12"/>
      <c r="I2238" s="12"/>
      <c r="J2238" s="12"/>
      <c r="K2238" s="68"/>
    </row>
    <row r="2239" spans="1:11">
      <c r="A2239" s="13"/>
      <c r="B2239" s="12"/>
      <c r="C2239" s="12"/>
      <c r="D2239" s="13"/>
      <c r="E2239" s="12"/>
      <c r="F2239" s="12"/>
      <c r="G2239" s="12"/>
      <c r="H2239" s="12"/>
      <c r="I2239" s="12"/>
      <c r="J2239" s="12"/>
      <c r="K2239" s="68"/>
    </row>
    <row r="2240" spans="1:11">
      <c r="A2240" s="13"/>
      <c r="B2240" s="12"/>
      <c r="C2240" s="12"/>
      <c r="D2240" s="13"/>
      <c r="E2240" s="12"/>
      <c r="F2240" s="12"/>
      <c r="G2240" s="12"/>
      <c r="H2240" s="12"/>
      <c r="I2240" s="12"/>
      <c r="J2240" s="12"/>
      <c r="K2240" s="68"/>
    </row>
    <row r="2241" spans="1:11">
      <c r="A2241" s="13"/>
      <c r="B2241" s="12"/>
      <c r="C2241" s="12"/>
      <c r="D2241" s="13"/>
      <c r="E2241" s="12"/>
      <c r="F2241" s="12"/>
      <c r="G2241" s="12"/>
      <c r="H2241" s="12"/>
      <c r="I2241" s="12"/>
      <c r="J2241" s="12"/>
      <c r="K2241" s="68"/>
    </row>
    <row r="2242" spans="1:11">
      <c r="A2242" s="13"/>
      <c r="B2242" s="12"/>
      <c r="C2242" s="12"/>
      <c r="D2242" s="13"/>
      <c r="E2242" s="12"/>
      <c r="F2242" s="12"/>
      <c r="G2242" s="12"/>
      <c r="H2242" s="12"/>
      <c r="I2242" s="12"/>
      <c r="J2242" s="12"/>
      <c r="K2242" s="68"/>
    </row>
    <row r="2243" spans="1:11">
      <c r="A2243" s="13"/>
      <c r="B2243" s="12"/>
      <c r="C2243" s="12"/>
      <c r="D2243" s="13"/>
      <c r="E2243" s="12"/>
      <c r="F2243" s="12"/>
      <c r="G2243" s="12"/>
      <c r="H2243" s="12"/>
      <c r="I2243" s="12"/>
      <c r="J2243" s="12"/>
      <c r="K2243" s="68"/>
    </row>
    <row r="2244" spans="1:11">
      <c r="A2244" s="13"/>
      <c r="B2244" s="12"/>
      <c r="C2244" s="12"/>
      <c r="D2244" s="13"/>
      <c r="E2244" s="12"/>
      <c r="F2244" s="12"/>
      <c r="G2244" s="12"/>
      <c r="H2244" s="12"/>
      <c r="I2244" s="12"/>
      <c r="J2244" s="12"/>
      <c r="K2244" s="68"/>
    </row>
    <row r="2245" spans="1:11">
      <c r="A2245" s="13"/>
      <c r="B2245" s="12"/>
      <c r="C2245" s="12"/>
      <c r="D2245" s="13"/>
      <c r="E2245" s="12"/>
      <c r="F2245" s="12"/>
      <c r="G2245" s="12"/>
      <c r="H2245" s="12"/>
      <c r="I2245" s="12"/>
      <c r="J2245" s="12"/>
      <c r="K2245" s="68"/>
    </row>
    <row r="2246" spans="1:11">
      <c r="A2246" s="13"/>
      <c r="B2246" s="12"/>
      <c r="C2246" s="12"/>
      <c r="D2246" s="13"/>
      <c r="E2246" s="12"/>
      <c r="F2246" s="12"/>
      <c r="G2246" s="12"/>
      <c r="H2246" s="12"/>
      <c r="I2246" s="12"/>
      <c r="J2246" s="12"/>
      <c r="K2246" s="68"/>
    </row>
    <row r="2247" spans="1:11">
      <c r="A2247" s="13"/>
      <c r="B2247" s="12"/>
      <c r="C2247" s="12"/>
      <c r="D2247" s="13"/>
      <c r="E2247" s="12"/>
      <c r="F2247" s="12"/>
      <c r="G2247" s="12"/>
      <c r="H2247" s="12"/>
      <c r="I2247" s="12"/>
      <c r="J2247" s="12"/>
      <c r="K2247" s="68"/>
    </row>
    <row r="2248" spans="1:11">
      <c r="A2248" s="13"/>
      <c r="B2248" s="12"/>
      <c r="C2248" s="12"/>
      <c r="D2248" s="13"/>
      <c r="E2248" s="12"/>
      <c r="F2248" s="12"/>
      <c r="G2248" s="12"/>
      <c r="H2248" s="12"/>
      <c r="I2248" s="12"/>
      <c r="J2248" s="12"/>
      <c r="K2248" s="68"/>
    </row>
    <row r="2249" spans="1:11">
      <c r="A2249" s="13"/>
      <c r="B2249" s="12"/>
      <c r="C2249" s="12"/>
      <c r="D2249" s="13"/>
      <c r="E2249" s="12"/>
      <c r="F2249" s="12"/>
      <c r="G2249" s="12"/>
      <c r="H2249" s="12"/>
      <c r="I2249" s="12"/>
      <c r="J2249" s="12"/>
      <c r="K2249" s="68"/>
    </row>
    <row r="2250" spans="1:11">
      <c r="A2250" s="13"/>
      <c r="B2250" s="12"/>
      <c r="C2250" s="12"/>
      <c r="D2250" s="13"/>
      <c r="E2250" s="12"/>
      <c r="F2250" s="12"/>
      <c r="G2250" s="12"/>
      <c r="H2250" s="12"/>
      <c r="I2250" s="12"/>
      <c r="J2250" s="12"/>
      <c r="K2250" s="68"/>
    </row>
    <row r="2251" spans="1:11">
      <c r="A2251" s="13"/>
      <c r="B2251" s="12"/>
      <c r="C2251" s="12"/>
      <c r="D2251" s="13"/>
      <c r="E2251" s="12"/>
      <c r="F2251" s="12"/>
      <c r="G2251" s="12"/>
      <c r="H2251" s="12"/>
      <c r="I2251" s="12"/>
      <c r="J2251" s="12"/>
      <c r="K2251" s="68"/>
    </row>
    <row r="2252" spans="1:11">
      <c r="A2252" s="13"/>
      <c r="B2252" s="12"/>
      <c r="C2252" s="12"/>
      <c r="D2252" s="13"/>
      <c r="E2252" s="12"/>
      <c r="F2252" s="12"/>
      <c r="G2252" s="12"/>
      <c r="H2252" s="12"/>
      <c r="I2252" s="12"/>
      <c r="J2252" s="12"/>
      <c r="K2252" s="68"/>
    </row>
    <row r="2253" spans="1:11">
      <c r="A2253" s="13"/>
      <c r="B2253" s="12"/>
      <c r="C2253" s="12"/>
      <c r="D2253" s="13"/>
      <c r="E2253" s="12"/>
      <c r="F2253" s="12"/>
      <c r="G2253" s="12"/>
      <c r="H2253" s="12"/>
      <c r="I2253" s="12"/>
      <c r="J2253" s="12"/>
      <c r="K2253" s="68"/>
    </row>
    <row r="2254" spans="1:11">
      <c r="A2254" s="13"/>
      <c r="B2254" s="12"/>
      <c r="C2254" s="12"/>
      <c r="D2254" s="13"/>
      <c r="E2254" s="12"/>
      <c r="F2254" s="12"/>
      <c r="G2254" s="12"/>
      <c r="H2254" s="12"/>
      <c r="I2254" s="12"/>
      <c r="J2254" s="12"/>
      <c r="K2254" s="68"/>
    </row>
    <row r="2255" spans="1:11">
      <c r="A2255" s="13"/>
      <c r="B2255" s="12"/>
      <c r="C2255" s="12"/>
      <c r="D2255" s="13"/>
      <c r="E2255" s="12"/>
      <c r="F2255" s="12"/>
      <c r="G2255" s="12"/>
      <c r="H2255" s="12"/>
      <c r="I2255" s="12"/>
      <c r="J2255" s="12"/>
      <c r="K2255" s="68"/>
    </row>
    <row r="2256" spans="1:11">
      <c r="A2256" s="13"/>
      <c r="B2256" s="12"/>
      <c r="C2256" s="12"/>
      <c r="D2256" s="13"/>
      <c r="E2256" s="12"/>
      <c r="F2256" s="12"/>
      <c r="G2256" s="12"/>
      <c r="H2256" s="12"/>
      <c r="I2256" s="12"/>
      <c r="J2256" s="12"/>
      <c r="K2256" s="68"/>
    </row>
    <row r="2257" spans="1:11">
      <c r="A2257" s="13"/>
      <c r="B2257" s="12"/>
      <c r="C2257" s="12"/>
      <c r="D2257" s="13"/>
      <c r="E2257" s="12"/>
      <c r="F2257" s="12"/>
      <c r="G2257" s="12"/>
      <c r="H2257" s="12"/>
      <c r="I2257" s="12"/>
      <c r="J2257" s="12"/>
      <c r="K2257" s="68"/>
    </row>
    <row r="2258" spans="1:11">
      <c r="A2258" s="13"/>
      <c r="B2258" s="12"/>
      <c r="C2258" s="12"/>
      <c r="D2258" s="13"/>
      <c r="E2258" s="12"/>
      <c r="F2258" s="12"/>
      <c r="G2258" s="12"/>
      <c r="H2258" s="12"/>
      <c r="I2258" s="12"/>
      <c r="J2258" s="12"/>
      <c r="K2258" s="68"/>
    </row>
    <row r="2259" spans="1:11">
      <c r="A2259" s="13"/>
      <c r="B2259" s="12"/>
      <c r="C2259" s="12"/>
      <c r="D2259" s="13"/>
      <c r="E2259" s="12"/>
      <c r="F2259" s="12"/>
      <c r="G2259" s="12"/>
      <c r="H2259" s="12"/>
      <c r="I2259" s="12"/>
      <c r="J2259" s="12"/>
      <c r="K2259" s="68"/>
    </row>
    <row r="2260" spans="1:11">
      <c r="A2260" s="13"/>
      <c r="B2260" s="12"/>
      <c r="C2260" s="12"/>
      <c r="D2260" s="13"/>
      <c r="E2260" s="12"/>
      <c r="F2260" s="12"/>
      <c r="G2260" s="12"/>
      <c r="H2260" s="12"/>
      <c r="I2260" s="12"/>
      <c r="J2260" s="12"/>
      <c r="K2260" s="68"/>
    </row>
    <row r="2261" spans="1:11">
      <c r="A2261" s="13"/>
      <c r="B2261" s="12"/>
      <c r="C2261" s="12"/>
      <c r="D2261" s="13"/>
      <c r="E2261" s="12"/>
      <c r="F2261" s="12"/>
      <c r="G2261" s="12"/>
      <c r="H2261" s="12"/>
      <c r="I2261" s="12"/>
      <c r="J2261" s="12"/>
      <c r="K2261" s="68"/>
    </row>
    <row r="2262" spans="1:11">
      <c r="A2262" s="13"/>
      <c r="B2262" s="12"/>
      <c r="C2262" s="12"/>
      <c r="D2262" s="13"/>
      <c r="E2262" s="12"/>
      <c r="F2262" s="12"/>
      <c r="G2262" s="12"/>
      <c r="H2262" s="12"/>
      <c r="I2262" s="12"/>
      <c r="J2262" s="12"/>
      <c r="K2262" s="68"/>
    </row>
    <row r="2263" spans="1:11">
      <c r="A2263" s="13"/>
      <c r="B2263" s="12"/>
      <c r="C2263" s="12"/>
      <c r="D2263" s="13"/>
      <c r="E2263" s="12"/>
      <c r="F2263" s="12"/>
      <c r="G2263" s="12"/>
      <c r="H2263" s="12"/>
      <c r="I2263" s="12"/>
      <c r="J2263" s="12"/>
      <c r="K2263" s="68"/>
    </row>
    <row r="2264" spans="1:11">
      <c r="A2264" s="13"/>
      <c r="B2264" s="12"/>
      <c r="C2264" s="12"/>
      <c r="D2264" s="13"/>
      <c r="E2264" s="12"/>
      <c r="F2264" s="12"/>
      <c r="G2264" s="12"/>
      <c r="H2264" s="12"/>
      <c r="I2264" s="12"/>
      <c r="J2264" s="12"/>
      <c r="K2264" s="68"/>
    </row>
    <row r="2265" spans="1:11">
      <c r="A2265" s="13"/>
      <c r="B2265" s="12"/>
      <c r="C2265" s="12"/>
      <c r="D2265" s="13"/>
      <c r="E2265" s="12"/>
      <c r="F2265" s="12"/>
      <c r="G2265" s="12"/>
      <c r="H2265" s="12"/>
      <c r="I2265" s="12"/>
      <c r="J2265" s="12"/>
      <c r="K2265" s="68"/>
    </row>
    <row r="2266" spans="1:11">
      <c r="A2266" s="13"/>
      <c r="B2266" s="12"/>
      <c r="C2266" s="12"/>
      <c r="D2266" s="13"/>
      <c r="E2266" s="12"/>
      <c r="F2266" s="12"/>
      <c r="G2266" s="12"/>
      <c r="H2266" s="12"/>
      <c r="I2266" s="12"/>
      <c r="J2266" s="12"/>
      <c r="K2266" s="68"/>
    </row>
    <row r="2267" spans="1:11">
      <c r="A2267" s="13"/>
      <c r="B2267" s="12"/>
      <c r="C2267" s="12"/>
      <c r="D2267" s="13"/>
      <c r="E2267" s="12"/>
      <c r="F2267" s="12"/>
      <c r="G2267" s="12"/>
      <c r="H2267" s="12"/>
      <c r="I2267" s="12"/>
      <c r="J2267" s="12"/>
      <c r="K2267" s="68"/>
    </row>
    <row r="2268" spans="1:11">
      <c r="A2268" s="13"/>
      <c r="B2268" s="12"/>
      <c r="C2268" s="12"/>
      <c r="D2268" s="13"/>
      <c r="E2268" s="12"/>
      <c r="F2268" s="12"/>
      <c r="G2268" s="12"/>
      <c r="H2268" s="12"/>
      <c r="I2268" s="12"/>
      <c r="J2268" s="12"/>
      <c r="K2268" s="68"/>
    </row>
    <row r="2269" spans="1:11">
      <c r="A2269" s="13"/>
      <c r="B2269" s="12"/>
      <c r="C2269" s="12"/>
      <c r="D2269" s="13"/>
      <c r="E2269" s="12"/>
      <c r="F2269" s="12"/>
      <c r="G2269" s="12"/>
      <c r="H2269" s="12"/>
      <c r="I2269" s="12"/>
      <c r="J2269" s="12"/>
      <c r="K2269" s="68"/>
    </row>
    <row r="2270" spans="1:11">
      <c r="A2270" s="13"/>
      <c r="B2270" s="12"/>
      <c r="C2270" s="12"/>
      <c r="D2270" s="13"/>
      <c r="E2270" s="12"/>
      <c r="F2270" s="12"/>
      <c r="G2270" s="12"/>
      <c r="H2270" s="12"/>
      <c r="I2270" s="12"/>
      <c r="J2270" s="12"/>
      <c r="K2270" s="68"/>
    </row>
    <row r="2271" spans="1:11">
      <c r="A2271" s="13"/>
      <c r="B2271" s="12"/>
      <c r="C2271" s="12"/>
      <c r="D2271" s="13"/>
      <c r="E2271" s="12"/>
      <c r="F2271" s="12"/>
      <c r="G2271" s="12"/>
      <c r="H2271" s="12"/>
      <c r="I2271" s="12"/>
      <c r="J2271" s="12"/>
      <c r="K2271" s="68"/>
    </row>
    <row r="2272" spans="1:11">
      <c r="A2272" s="13"/>
      <c r="B2272" s="12"/>
      <c r="C2272" s="12"/>
      <c r="D2272" s="13"/>
      <c r="E2272" s="12"/>
      <c r="F2272" s="12"/>
      <c r="G2272" s="12"/>
      <c r="H2272" s="12"/>
      <c r="I2272" s="12"/>
      <c r="J2272" s="12"/>
      <c r="K2272" s="68"/>
    </row>
    <row r="2273" spans="1:11">
      <c r="A2273" s="13"/>
      <c r="B2273" s="12"/>
      <c r="C2273" s="12"/>
      <c r="D2273" s="13"/>
      <c r="E2273" s="12"/>
      <c r="F2273" s="12"/>
      <c r="G2273" s="12"/>
      <c r="H2273" s="12"/>
      <c r="I2273" s="12"/>
      <c r="J2273" s="12"/>
      <c r="K2273" s="68"/>
    </row>
    <row r="2274" spans="1:11">
      <c r="A2274" s="13"/>
      <c r="B2274" s="12"/>
      <c r="C2274" s="12"/>
      <c r="D2274" s="13"/>
      <c r="E2274" s="12"/>
      <c r="F2274" s="12"/>
      <c r="G2274" s="12"/>
      <c r="H2274" s="12"/>
      <c r="I2274" s="12"/>
      <c r="J2274" s="12"/>
      <c r="K2274" s="68"/>
    </row>
    <row r="2275" spans="1:11">
      <c r="A2275" s="13"/>
      <c r="B2275" s="12"/>
      <c r="C2275" s="12"/>
      <c r="D2275" s="13"/>
      <c r="E2275" s="12"/>
      <c r="F2275" s="12"/>
      <c r="G2275" s="12"/>
      <c r="H2275" s="12"/>
      <c r="I2275" s="12"/>
      <c r="J2275" s="12"/>
      <c r="K2275" s="68"/>
    </row>
    <row r="2276" spans="1:11">
      <c r="A2276" s="13"/>
      <c r="B2276" s="12"/>
      <c r="C2276" s="12"/>
      <c r="D2276" s="13"/>
      <c r="E2276" s="12"/>
      <c r="F2276" s="12"/>
      <c r="G2276" s="12"/>
      <c r="H2276" s="12"/>
      <c r="I2276" s="12"/>
      <c r="J2276" s="12"/>
      <c r="K2276" s="68"/>
    </row>
    <row r="2277" spans="1:11">
      <c r="A2277" s="13"/>
      <c r="B2277" s="12"/>
      <c r="C2277" s="12"/>
      <c r="D2277" s="13"/>
      <c r="E2277" s="12"/>
      <c r="F2277" s="12"/>
      <c r="G2277" s="12"/>
      <c r="H2277" s="12"/>
      <c r="I2277" s="12"/>
      <c r="J2277" s="12"/>
      <c r="K2277" s="68"/>
    </row>
    <row r="2278" spans="1:11">
      <c r="A2278" s="13"/>
      <c r="B2278" s="12"/>
      <c r="C2278" s="12"/>
      <c r="D2278" s="13"/>
      <c r="E2278" s="12"/>
      <c r="F2278" s="12"/>
      <c r="G2278" s="12"/>
      <c r="H2278" s="12"/>
      <c r="I2278" s="12"/>
      <c r="J2278" s="12"/>
      <c r="K2278" s="68"/>
    </row>
    <row r="2279" spans="1:11">
      <c r="A2279" s="13"/>
      <c r="B2279" s="12"/>
      <c r="C2279" s="12"/>
      <c r="D2279" s="13"/>
      <c r="E2279" s="12"/>
      <c r="F2279" s="12"/>
      <c r="G2279" s="12"/>
      <c r="H2279" s="12"/>
      <c r="I2279" s="12"/>
      <c r="J2279" s="12"/>
      <c r="K2279" s="68"/>
    </row>
    <row r="2280" spans="1:11">
      <c r="A2280" s="13"/>
      <c r="B2280" s="12"/>
      <c r="C2280" s="12"/>
      <c r="D2280" s="13"/>
      <c r="E2280" s="12"/>
      <c r="F2280" s="12"/>
      <c r="G2280" s="12"/>
      <c r="H2280" s="12"/>
      <c r="I2280" s="12"/>
      <c r="J2280" s="12"/>
      <c r="K2280" s="68"/>
    </row>
    <row r="2281" spans="1:11">
      <c r="A2281" s="13"/>
      <c r="B2281" s="12"/>
      <c r="C2281" s="12"/>
      <c r="D2281" s="13"/>
      <c r="E2281" s="12"/>
      <c r="F2281" s="12"/>
      <c r="G2281" s="12"/>
      <c r="H2281" s="12"/>
      <c r="I2281" s="12"/>
      <c r="J2281" s="12"/>
      <c r="K2281" s="68"/>
    </row>
    <row r="2282" spans="1:11">
      <c r="A2282" s="13"/>
      <c r="B2282" s="12"/>
      <c r="C2282" s="12"/>
      <c r="D2282" s="13"/>
      <c r="E2282" s="12"/>
      <c r="F2282" s="12"/>
      <c r="G2282" s="12"/>
      <c r="H2282" s="12"/>
      <c r="I2282" s="12"/>
      <c r="J2282" s="12"/>
      <c r="K2282" s="68"/>
    </row>
    <row r="2283" spans="1:11">
      <c r="A2283" s="13"/>
      <c r="B2283" s="12"/>
      <c r="C2283" s="12"/>
      <c r="D2283" s="13"/>
      <c r="E2283" s="12"/>
      <c r="F2283" s="12"/>
      <c r="G2283" s="12"/>
      <c r="H2283" s="12"/>
      <c r="I2283" s="12"/>
      <c r="J2283" s="12"/>
      <c r="K2283" s="68"/>
    </row>
    <row r="2284" spans="1:11">
      <c r="A2284" s="13"/>
      <c r="B2284" s="12"/>
      <c r="C2284" s="12"/>
      <c r="D2284" s="13"/>
      <c r="E2284" s="12"/>
      <c r="F2284" s="12"/>
      <c r="G2284" s="12"/>
      <c r="H2284" s="12"/>
      <c r="I2284" s="12"/>
      <c r="J2284" s="12"/>
      <c r="K2284" s="68"/>
    </row>
    <row r="2285" spans="1:11">
      <c r="A2285" s="13"/>
      <c r="B2285" s="12"/>
      <c r="C2285" s="12"/>
      <c r="D2285" s="13"/>
      <c r="E2285" s="12"/>
      <c r="F2285" s="12"/>
      <c r="G2285" s="12"/>
      <c r="H2285" s="12"/>
      <c r="I2285" s="12"/>
      <c r="J2285" s="12"/>
      <c r="K2285" s="68"/>
    </row>
    <row r="2286" spans="1:11">
      <c r="A2286" s="13"/>
      <c r="B2286" s="12"/>
      <c r="C2286" s="12"/>
      <c r="D2286" s="13"/>
      <c r="E2286" s="12"/>
      <c r="F2286" s="12"/>
      <c r="G2286" s="12"/>
      <c r="H2286" s="12"/>
      <c r="I2286" s="12"/>
      <c r="J2286" s="12"/>
      <c r="K2286" s="68"/>
    </row>
    <row r="2287" spans="1:11">
      <c r="A2287" s="13"/>
      <c r="B2287" s="12"/>
      <c r="C2287" s="12"/>
      <c r="D2287" s="13"/>
      <c r="E2287" s="12"/>
      <c r="F2287" s="12"/>
      <c r="G2287" s="12"/>
      <c r="H2287" s="12"/>
      <c r="I2287" s="12"/>
      <c r="J2287" s="12"/>
      <c r="K2287" s="68"/>
    </row>
    <row r="2288" spans="1:11">
      <c r="A2288" s="13"/>
      <c r="B2288" s="12"/>
      <c r="C2288" s="12"/>
      <c r="D2288" s="13"/>
      <c r="E2288" s="12"/>
      <c r="F2288" s="12"/>
      <c r="G2288" s="12"/>
      <c r="H2288" s="12"/>
      <c r="I2288" s="12"/>
      <c r="J2288" s="12"/>
      <c r="K2288" s="68"/>
    </row>
    <row r="2289" spans="1:11">
      <c r="A2289" s="13"/>
      <c r="B2289" s="12"/>
      <c r="C2289" s="12"/>
      <c r="D2289" s="13"/>
      <c r="E2289" s="12"/>
      <c r="F2289" s="12"/>
      <c r="G2289" s="12"/>
      <c r="H2289" s="12"/>
      <c r="I2289" s="12"/>
      <c r="J2289" s="12"/>
      <c r="K2289" s="68"/>
    </row>
    <row r="2290" spans="1:11">
      <c r="A2290" s="13"/>
      <c r="B2290" s="12"/>
      <c r="C2290" s="12"/>
      <c r="D2290" s="13"/>
      <c r="E2290" s="12"/>
      <c r="F2290" s="12"/>
      <c r="G2290" s="12"/>
      <c r="H2290" s="12"/>
      <c r="I2290" s="12"/>
      <c r="J2290" s="12"/>
      <c r="K2290" s="68"/>
    </row>
    <row r="2291" spans="1:11">
      <c r="A2291" s="13"/>
      <c r="B2291" s="12"/>
      <c r="C2291" s="12"/>
      <c r="D2291" s="13"/>
      <c r="E2291" s="12"/>
      <c r="F2291" s="12"/>
      <c r="G2291" s="12"/>
      <c r="H2291" s="12"/>
      <c r="I2291" s="12"/>
      <c r="J2291" s="12"/>
      <c r="K2291" s="68"/>
    </row>
    <row r="2292" spans="1:11">
      <c r="A2292" s="13"/>
      <c r="B2292" s="12"/>
      <c r="C2292" s="12"/>
      <c r="D2292" s="13"/>
      <c r="E2292" s="12"/>
      <c r="F2292" s="12"/>
      <c r="G2292" s="12"/>
      <c r="H2292" s="12"/>
      <c r="I2292" s="12"/>
      <c r="J2292" s="12"/>
      <c r="K2292" s="68"/>
    </row>
    <row r="2293" spans="1:11">
      <c r="A2293" s="13"/>
      <c r="B2293" s="12"/>
      <c r="C2293" s="12"/>
      <c r="D2293" s="13"/>
      <c r="E2293" s="12"/>
      <c r="F2293" s="12"/>
      <c r="G2293" s="12"/>
      <c r="H2293" s="12"/>
      <c r="I2293" s="12"/>
      <c r="J2293" s="12"/>
      <c r="K2293" s="68"/>
    </row>
    <row r="2294" spans="1:11">
      <c r="A2294" s="13"/>
      <c r="B2294" s="12"/>
      <c r="C2294" s="12"/>
      <c r="D2294" s="13"/>
      <c r="E2294" s="12"/>
      <c r="F2294" s="12"/>
      <c r="G2294" s="12"/>
      <c r="H2294" s="12"/>
      <c r="I2294" s="12"/>
      <c r="J2294" s="12"/>
      <c r="K2294" s="68"/>
    </row>
    <row r="2295" spans="1:11">
      <c r="A2295" s="13"/>
      <c r="B2295" s="12"/>
      <c r="C2295" s="12"/>
      <c r="D2295" s="13"/>
      <c r="E2295" s="12"/>
      <c r="F2295" s="12"/>
      <c r="G2295" s="12"/>
      <c r="H2295" s="12"/>
      <c r="I2295" s="12"/>
      <c r="J2295" s="12"/>
      <c r="K2295" s="68"/>
    </row>
    <row r="2296" spans="1:11">
      <c r="A2296" s="13"/>
      <c r="B2296" s="12"/>
      <c r="C2296" s="12"/>
      <c r="D2296" s="13"/>
      <c r="E2296" s="12"/>
      <c r="F2296" s="12"/>
      <c r="G2296" s="12"/>
      <c r="H2296" s="12"/>
      <c r="I2296" s="12"/>
      <c r="J2296" s="12"/>
      <c r="K2296" s="68"/>
    </row>
    <row r="2297" spans="1:11">
      <c r="A2297" s="13"/>
      <c r="B2297" s="12"/>
      <c r="C2297" s="12"/>
      <c r="D2297" s="13"/>
      <c r="E2297" s="12"/>
      <c r="F2297" s="12"/>
      <c r="G2297" s="12"/>
      <c r="H2297" s="12"/>
      <c r="I2297" s="12"/>
      <c r="J2297" s="12"/>
      <c r="K2297" s="68"/>
    </row>
    <row r="2298" spans="1:11">
      <c r="A2298" s="13"/>
      <c r="B2298" s="12"/>
      <c r="C2298" s="12"/>
      <c r="D2298" s="13"/>
      <c r="E2298" s="12"/>
      <c r="F2298" s="12"/>
      <c r="G2298" s="12"/>
      <c r="H2298" s="12"/>
      <c r="I2298" s="12"/>
      <c r="J2298" s="12"/>
      <c r="K2298" s="68"/>
    </row>
    <row r="2299" spans="1:11">
      <c r="A2299" s="13"/>
      <c r="B2299" s="12"/>
      <c r="C2299" s="12"/>
      <c r="D2299" s="13"/>
      <c r="E2299" s="12"/>
      <c r="F2299" s="12"/>
      <c r="G2299" s="12"/>
      <c r="H2299" s="12"/>
      <c r="I2299" s="12"/>
      <c r="J2299" s="12"/>
      <c r="K2299" s="68"/>
    </row>
    <row r="2300" spans="1:11">
      <c r="A2300" s="13"/>
      <c r="B2300" s="12"/>
      <c r="C2300" s="12"/>
      <c r="D2300" s="13"/>
      <c r="E2300" s="12"/>
      <c r="F2300" s="12"/>
      <c r="G2300" s="12"/>
      <c r="H2300" s="12"/>
      <c r="I2300" s="12"/>
      <c r="J2300" s="12"/>
      <c r="K2300" s="68"/>
    </row>
    <row r="2301" spans="1:11">
      <c r="A2301" s="13"/>
      <c r="B2301" s="12"/>
      <c r="C2301" s="12"/>
      <c r="D2301" s="13"/>
      <c r="E2301" s="12"/>
      <c r="F2301" s="12"/>
      <c r="G2301" s="12"/>
      <c r="H2301" s="12"/>
      <c r="I2301" s="12"/>
      <c r="J2301" s="12"/>
      <c r="K2301" s="68"/>
    </row>
    <row r="2302" spans="1:11">
      <c r="A2302" s="13"/>
      <c r="B2302" s="12"/>
      <c r="C2302" s="12"/>
      <c r="D2302" s="13"/>
      <c r="E2302" s="12"/>
      <c r="F2302" s="12"/>
      <c r="G2302" s="12"/>
      <c r="H2302" s="12"/>
      <c r="I2302" s="12"/>
      <c r="J2302" s="12"/>
      <c r="K2302" s="68"/>
    </row>
    <row r="2303" spans="1:11">
      <c r="A2303" s="13"/>
      <c r="B2303" s="12"/>
      <c r="C2303" s="12"/>
      <c r="D2303" s="13"/>
      <c r="E2303" s="12"/>
      <c r="F2303" s="12"/>
      <c r="G2303" s="12"/>
      <c r="H2303" s="12"/>
      <c r="I2303" s="12"/>
      <c r="J2303" s="12"/>
      <c r="K2303" s="68"/>
    </row>
    <row r="2304" spans="1:11">
      <c r="A2304" s="13"/>
      <c r="B2304" s="12"/>
      <c r="C2304" s="12"/>
      <c r="D2304" s="13"/>
      <c r="E2304" s="12"/>
      <c r="F2304" s="12"/>
      <c r="G2304" s="12"/>
      <c r="H2304" s="12"/>
      <c r="I2304" s="12"/>
      <c r="J2304" s="12"/>
      <c r="K2304" s="68"/>
    </row>
    <row r="2305" spans="1:11">
      <c r="A2305" s="13"/>
      <c r="B2305" s="12"/>
      <c r="C2305" s="12"/>
      <c r="D2305" s="13"/>
      <c r="E2305" s="12"/>
      <c r="F2305" s="12"/>
      <c r="G2305" s="12"/>
      <c r="H2305" s="12"/>
      <c r="I2305" s="12"/>
      <c r="J2305" s="12"/>
      <c r="K2305" s="68"/>
    </row>
    <row r="2306" spans="1:11">
      <c r="A2306" s="13"/>
      <c r="B2306" s="12"/>
      <c r="C2306" s="12"/>
      <c r="D2306" s="13"/>
      <c r="E2306" s="12"/>
      <c r="F2306" s="12"/>
      <c r="G2306" s="12"/>
      <c r="H2306" s="12"/>
      <c r="I2306" s="12"/>
      <c r="J2306" s="12"/>
      <c r="K2306" s="68"/>
    </row>
    <row r="2307" spans="1:11">
      <c r="A2307" s="13"/>
      <c r="B2307" s="12"/>
      <c r="C2307" s="12"/>
      <c r="D2307" s="13"/>
      <c r="E2307" s="12"/>
      <c r="F2307" s="12"/>
      <c r="G2307" s="12"/>
      <c r="H2307" s="12"/>
      <c r="I2307" s="12"/>
      <c r="J2307" s="12"/>
      <c r="K2307" s="68"/>
    </row>
    <row r="2308" spans="1:11">
      <c r="A2308" s="13"/>
      <c r="B2308" s="12"/>
      <c r="C2308" s="12"/>
      <c r="D2308" s="13"/>
      <c r="E2308" s="12"/>
      <c r="F2308" s="12"/>
      <c r="G2308" s="12"/>
      <c r="H2308" s="12"/>
      <c r="I2308" s="12"/>
      <c r="J2308" s="12"/>
      <c r="K2308" s="68"/>
    </row>
    <row r="2309" spans="1:11">
      <c r="A2309" s="13"/>
      <c r="B2309" s="12"/>
      <c r="C2309" s="12"/>
      <c r="D2309" s="13"/>
      <c r="E2309" s="12"/>
      <c r="F2309" s="12"/>
      <c r="G2309" s="12"/>
      <c r="H2309" s="12"/>
      <c r="I2309" s="12"/>
      <c r="J2309" s="12"/>
      <c r="K2309" s="68"/>
    </row>
    <row r="2310" spans="1:11">
      <c r="A2310" s="13"/>
      <c r="B2310" s="12"/>
      <c r="C2310" s="12"/>
      <c r="D2310" s="13"/>
      <c r="E2310" s="12"/>
      <c r="F2310" s="12"/>
      <c r="G2310" s="12"/>
      <c r="H2310" s="12"/>
      <c r="I2310" s="12"/>
      <c r="J2310" s="12"/>
      <c r="K2310" s="68"/>
    </row>
    <row r="2311" spans="1:11">
      <c r="A2311" s="13"/>
      <c r="B2311" s="12"/>
      <c r="C2311" s="12"/>
      <c r="D2311" s="13"/>
      <c r="E2311" s="12"/>
      <c r="F2311" s="12"/>
      <c r="G2311" s="12"/>
      <c r="H2311" s="12"/>
      <c r="I2311" s="12"/>
      <c r="J2311" s="12"/>
      <c r="K2311" s="68"/>
    </row>
    <row r="2312" spans="1:11">
      <c r="A2312" s="13"/>
      <c r="B2312" s="12"/>
      <c r="C2312" s="12"/>
      <c r="D2312" s="13"/>
      <c r="E2312" s="12"/>
      <c r="F2312" s="12"/>
      <c r="G2312" s="12"/>
      <c r="H2312" s="12"/>
      <c r="I2312" s="12"/>
      <c r="J2312" s="12"/>
      <c r="K2312" s="68"/>
    </row>
    <row r="2313" spans="1:11">
      <c r="A2313" s="13"/>
      <c r="B2313" s="12"/>
      <c r="C2313" s="12"/>
      <c r="D2313" s="13"/>
      <c r="E2313" s="12"/>
      <c r="F2313" s="12"/>
      <c r="G2313" s="12"/>
      <c r="H2313" s="12"/>
      <c r="I2313" s="12"/>
      <c r="J2313" s="12"/>
      <c r="K2313" s="68"/>
    </row>
    <row r="2314" spans="1:11">
      <c r="A2314" s="13"/>
      <c r="B2314" s="12"/>
      <c r="C2314" s="12"/>
      <c r="D2314" s="13"/>
      <c r="E2314" s="12"/>
      <c r="F2314" s="12"/>
      <c r="G2314" s="12"/>
      <c r="H2314" s="12"/>
      <c r="I2314" s="12"/>
      <c r="J2314" s="12"/>
      <c r="K2314" s="68"/>
    </row>
    <row r="2315" spans="1:11">
      <c r="A2315" s="13"/>
      <c r="B2315" s="12"/>
      <c r="C2315" s="12"/>
      <c r="D2315" s="13"/>
      <c r="E2315" s="12"/>
      <c r="F2315" s="12"/>
      <c r="G2315" s="12"/>
      <c r="H2315" s="12"/>
      <c r="I2315" s="12"/>
      <c r="J2315" s="12"/>
      <c r="K2315" s="68"/>
    </row>
    <row r="2316" spans="1:11">
      <c r="A2316" s="13"/>
      <c r="B2316" s="12"/>
      <c r="C2316" s="12"/>
      <c r="D2316" s="13"/>
      <c r="E2316" s="12"/>
      <c r="F2316" s="12"/>
      <c r="G2316" s="12"/>
      <c r="H2316" s="12"/>
      <c r="I2316" s="12"/>
      <c r="J2316" s="12"/>
      <c r="K2316" s="68"/>
    </row>
    <row r="2317" spans="1:11">
      <c r="A2317" s="13"/>
      <c r="B2317" s="12"/>
      <c r="C2317" s="12"/>
      <c r="D2317" s="13"/>
      <c r="E2317" s="12"/>
      <c r="F2317" s="12"/>
      <c r="G2317" s="12"/>
      <c r="H2317" s="12"/>
      <c r="I2317" s="12"/>
      <c r="J2317" s="12"/>
      <c r="K2317" s="68"/>
    </row>
    <row r="2318" spans="1:11">
      <c r="A2318" s="13"/>
      <c r="B2318" s="12"/>
      <c r="C2318" s="12"/>
      <c r="D2318" s="13"/>
      <c r="E2318" s="12"/>
      <c r="F2318" s="12"/>
      <c r="G2318" s="12"/>
      <c r="H2318" s="12"/>
      <c r="I2318" s="12"/>
      <c r="J2318" s="12"/>
      <c r="K2318" s="68"/>
    </row>
    <row r="2319" spans="1:11">
      <c r="A2319" s="13"/>
      <c r="B2319" s="12"/>
      <c r="C2319" s="12"/>
      <c r="D2319" s="13"/>
      <c r="E2319" s="12"/>
      <c r="F2319" s="12"/>
      <c r="G2319" s="12"/>
      <c r="H2319" s="12"/>
      <c r="I2319" s="12"/>
      <c r="J2319" s="12"/>
      <c r="K2319" s="68"/>
    </row>
    <row r="2320" spans="1:11">
      <c r="A2320" s="13"/>
      <c r="B2320" s="12"/>
      <c r="C2320" s="12"/>
      <c r="D2320" s="13"/>
      <c r="E2320" s="12"/>
      <c r="F2320" s="12"/>
      <c r="G2320" s="12"/>
      <c r="H2320" s="12"/>
      <c r="I2320" s="12"/>
      <c r="J2320" s="12"/>
      <c r="K2320" s="68"/>
    </row>
    <row r="2321" spans="1:11">
      <c r="A2321" s="13"/>
      <c r="B2321" s="12"/>
      <c r="C2321" s="12"/>
      <c r="D2321" s="13"/>
      <c r="E2321" s="12"/>
      <c r="F2321" s="12"/>
      <c r="G2321" s="12"/>
      <c r="H2321" s="12"/>
      <c r="I2321" s="12"/>
      <c r="J2321" s="12"/>
      <c r="K2321" s="68"/>
    </row>
    <row r="2322" spans="1:11">
      <c r="A2322" s="13"/>
      <c r="B2322" s="12"/>
      <c r="C2322" s="12"/>
      <c r="D2322" s="13"/>
      <c r="E2322" s="12"/>
      <c r="F2322" s="12"/>
      <c r="G2322" s="12"/>
      <c r="H2322" s="12"/>
      <c r="I2322" s="12"/>
      <c r="J2322" s="12"/>
      <c r="K2322" s="68"/>
    </row>
    <row r="2323" spans="1:11">
      <c r="A2323" s="13"/>
      <c r="B2323" s="12"/>
      <c r="C2323" s="12"/>
      <c r="D2323" s="13"/>
      <c r="E2323" s="12"/>
      <c r="F2323" s="12"/>
      <c r="G2323" s="12"/>
      <c r="H2323" s="12"/>
      <c r="I2323" s="12"/>
      <c r="J2323" s="12"/>
      <c r="K2323" s="68"/>
    </row>
    <row r="2324" spans="1:11">
      <c r="A2324" s="13"/>
      <c r="B2324" s="12"/>
      <c r="C2324" s="12"/>
      <c r="D2324" s="13"/>
      <c r="E2324" s="12"/>
      <c r="F2324" s="12"/>
      <c r="G2324" s="12"/>
      <c r="H2324" s="12"/>
      <c r="I2324" s="12"/>
      <c r="J2324" s="12"/>
      <c r="K2324" s="68"/>
    </row>
    <row r="2325" spans="1:11">
      <c r="A2325" s="13"/>
      <c r="B2325" s="12"/>
      <c r="C2325" s="12"/>
      <c r="D2325" s="13"/>
      <c r="E2325" s="12"/>
      <c r="F2325" s="12"/>
      <c r="G2325" s="12"/>
      <c r="H2325" s="12"/>
      <c r="I2325" s="12"/>
      <c r="J2325" s="12"/>
      <c r="K2325" s="68"/>
    </row>
    <row r="2326" spans="1:11">
      <c r="A2326" s="13"/>
      <c r="B2326" s="12"/>
      <c r="C2326" s="12"/>
      <c r="D2326" s="13"/>
      <c r="E2326" s="12"/>
      <c r="F2326" s="12"/>
      <c r="G2326" s="12"/>
      <c r="H2326" s="12"/>
      <c r="I2326" s="12"/>
      <c r="J2326" s="12"/>
      <c r="K2326" s="68"/>
    </row>
    <row r="2327" spans="1:11">
      <c r="A2327" s="13"/>
      <c r="B2327" s="12"/>
      <c r="C2327" s="12"/>
      <c r="D2327" s="13"/>
      <c r="E2327" s="12"/>
      <c r="F2327" s="12"/>
      <c r="G2327" s="12"/>
      <c r="H2327" s="12"/>
      <c r="I2327" s="12"/>
      <c r="J2327" s="12"/>
      <c r="K2327" s="68"/>
    </row>
    <row r="2328" spans="1:11">
      <c r="A2328" s="13"/>
      <c r="B2328" s="12"/>
      <c r="C2328" s="12"/>
      <c r="D2328" s="13"/>
      <c r="E2328" s="12"/>
      <c r="F2328" s="12"/>
      <c r="G2328" s="12"/>
      <c r="H2328" s="12"/>
      <c r="I2328" s="12"/>
      <c r="J2328" s="12"/>
      <c r="K2328" s="68"/>
    </row>
    <row r="2329" spans="1:11">
      <c r="A2329" s="13"/>
      <c r="B2329" s="12"/>
      <c r="C2329" s="12"/>
      <c r="D2329" s="13"/>
      <c r="E2329" s="12"/>
      <c r="F2329" s="12"/>
      <c r="G2329" s="12"/>
      <c r="H2329" s="12"/>
      <c r="I2329" s="12"/>
      <c r="J2329" s="12"/>
      <c r="K2329" s="68"/>
    </row>
    <row r="2330" spans="1:11">
      <c r="A2330" s="13"/>
      <c r="B2330" s="12"/>
      <c r="C2330" s="12"/>
      <c r="D2330" s="13"/>
      <c r="E2330" s="12"/>
      <c r="F2330" s="12"/>
      <c r="G2330" s="12"/>
      <c r="H2330" s="12"/>
      <c r="I2330" s="12"/>
      <c r="J2330" s="12"/>
      <c r="K2330" s="68"/>
    </row>
    <row r="2331" spans="1:11">
      <c r="A2331" s="13"/>
      <c r="B2331" s="12"/>
      <c r="C2331" s="12"/>
      <c r="D2331" s="13"/>
      <c r="E2331" s="12"/>
      <c r="F2331" s="12"/>
      <c r="G2331" s="12"/>
      <c r="H2331" s="12"/>
      <c r="I2331" s="12"/>
      <c r="J2331" s="12"/>
      <c r="K2331" s="68"/>
    </row>
    <row r="2332" spans="1:11">
      <c r="A2332" s="13"/>
      <c r="B2332" s="12"/>
      <c r="C2332" s="12"/>
      <c r="D2332" s="13"/>
      <c r="E2332" s="12"/>
      <c r="F2332" s="12"/>
      <c r="G2332" s="12"/>
      <c r="H2332" s="12"/>
      <c r="I2332" s="12"/>
      <c r="J2332" s="12"/>
      <c r="K2332" s="68"/>
    </row>
    <row r="2333" spans="1:11">
      <c r="A2333" s="13"/>
      <c r="B2333" s="12"/>
      <c r="C2333" s="12"/>
      <c r="D2333" s="13"/>
      <c r="E2333" s="12"/>
      <c r="F2333" s="12"/>
      <c r="G2333" s="12"/>
      <c r="H2333" s="12"/>
      <c r="I2333" s="12"/>
      <c r="J2333" s="12"/>
      <c r="K2333" s="68"/>
    </row>
    <row r="2334" spans="1:11">
      <c r="A2334" s="13"/>
      <c r="B2334" s="12"/>
      <c r="C2334" s="12"/>
      <c r="D2334" s="13"/>
      <c r="E2334" s="12"/>
      <c r="F2334" s="12"/>
      <c r="G2334" s="12"/>
      <c r="H2334" s="12"/>
      <c r="I2334" s="12"/>
      <c r="J2334" s="12"/>
      <c r="K2334" s="68"/>
    </row>
    <row r="2335" spans="1:11">
      <c r="A2335" s="13"/>
      <c r="B2335" s="12"/>
      <c r="C2335" s="12"/>
      <c r="D2335" s="13"/>
      <c r="E2335" s="12"/>
      <c r="F2335" s="12"/>
      <c r="G2335" s="12"/>
      <c r="H2335" s="12"/>
      <c r="I2335" s="12"/>
      <c r="J2335" s="12"/>
      <c r="K2335" s="68"/>
    </row>
    <row r="2336" spans="1:11">
      <c r="A2336" s="13"/>
      <c r="B2336" s="12"/>
      <c r="C2336" s="12"/>
      <c r="D2336" s="13"/>
      <c r="E2336" s="12"/>
      <c r="F2336" s="12"/>
      <c r="G2336" s="12"/>
      <c r="H2336" s="12"/>
      <c r="I2336" s="12"/>
      <c r="J2336" s="12"/>
      <c r="K2336" s="68"/>
    </row>
    <row r="2337" spans="1:11">
      <c r="A2337" s="13"/>
      <c r="B2337" s="12"/>
      <c r="C2337" s="12"/>
      <c r="D2337" s="13"/>
      <c r="E2337" s="12"/>
      <c r="F2337" s="12"/>
      <c r="G2337" s="12"/>
      <c r="H2337" s="12"/>
      <c r="I2337" s="12"/>
      <c r="J2337" s="12"/>
      <c r="K2337" s="68"/>
    </row>
    <row r="2338" spans="1:11">
      <c r="A2338" s="13"/>
      <c r="B2338" s="12"/>
      <c r="C2338" s="12"/>
      <c r="D2338" s="13"/>
      <c r="E2338" s="12"/>
      <c r="F2338" s="12"/>
      <c r="G2338" s="12"/>
      <c r="H2338" s="12"/>
      <c r="I2338" s="12"/>
      <c r="J2338" s="12"/>
      <c r="K2338" s="68"/>
    </row>
    <row r="2339" spans="1:11">
      <c r="A2339" s="13"/>
      <c r="B2339" s="12"/>
      <c r="C2339" s="12"/>
      <c r="D2339" s="13"/>
      <c r="E2339" s="12"/>
      <c r="F2339" s="12"/>
      <c r="G2339" s="12"/>
      <c r="H2339" s="12"/>
      <c r="I2339" s="12"/>
      <c r="J2339" s="12"/>
      <c r="K2339" s="68"/>
    </row>
    <row r="2340" spans="1:11">
      <c r="A2340" s="13"/>
      <c r="B2340" s="12"/>
      <c r="C2340" s="12"/>
      <c r="D2340" s="13"/>
      <c r="E2340" s="12"/>
      <c r="F2340" s="12"/>
      <c r="G2340" s="12"/>
      <c r="H2340" s="12"/>
      <c r="I2340" s="12"/>
      <c r="J2340" s="12"/>
      <c r="K2340" s="68"/>
    </row>
    <row r="2341" spans="1:11">
      <c r="A2341" s="13"/>
      <c r="B2341" s="12"/>
      <c r="C2341" s="12"/>
      <c r="D2341" s="13"/>
      <c r="E2341" s="12"/>
      <c r="F2341" s="12"/>
      <c r="G2341" s="12"/>
      <c r="H2341" s="12"/>
      <c r="I2341" s="12"/>
      <c r="J2341" s="12"/>
      <c r="K2341" s="68"/>
    </row>
    <row r="2342" spans="1:11">
      <c r="A2342" s="13"/>
      <c r="B2342" s="12"/>
      <c r="C2342" s="12"/>
      <c r="D2342" s="13"/>
      <c r="E2342" s="12"/>
      <c r="F2342" s="12"/>
      <c r="G2342" s="12"/>
      <c r="H2342" s="12"/>
      <c r="I2342" s="12"/>
      <c r="J2342" s="12"/>
      <c r="K2342" s="68"/>
    </row>
    <row r="2343" spans="1:11">
      <c r="A2343" s="13"/>
      <c r="B2343" s="12"/>
      <c r="C2343" s="12"/>
      <c r="D2343" s="13"/>
      <c r="E2343" s="12"/>
      <c r="F2343" s="12"/>
      <c r="G2343" s="12"/>
      <c r="H2343" s="12"/>
      <c r="I2343" s="12"/>
      <c r="J2343" s="12"/>
      <c r="K2343" s="68"/>
    </row>
    <row r="2344" spans="1:11">
      <c r="A2344" s="13"/>
      <c r="B2344" s="12"/>
      <c r="C2344" s="12"/>
      <c r="D2344" s="13"/>
      <c r="E2344" s="12"/>
      <c r="F2344" s="12"/>
      <c r="G2344" s="12"/>
      <c r="H2344" s="12"/>
      <c r="I2344" s="12"/>
      <c r="J2344" s="12"/>
      <c r="K2344" s="68"/>
    </row>
    <row r="2345" spans="1:11">
      <c r="A2345" s="13"/>
      <c r="B2345" s="12"/>
      <c r="C2345" s="12"/>
      <c r="D2345" s="13"/>
      <c r="E2345" s="12"/>
      <c r="F2345" s="12"/>
      <c r="G2345" s="12"/>
      <c r="H2345" s="12"/>
      <c r="I2345" s="12"/>
      <c r="J2345" s="12"/>
      <c r="K2345" s="68"/>
    </row>
    <row r="2346" spans="1:11">
      <c r="A2346" s="13"/>
      <c r="B2346" s="12"/>
      <c r="C2346" s="12"/>
      <c r="D2346" s="13"/>
      <c r="E2346" s="12"/>
      <c r="F2346" s="12"/>
      <c r="G2346" s="12"/>
      <c r="H2346" s="12"/>
      <c r="I2346" s="12"/>
      <c r="J2346" s="12"/>
      <c r="K2346" s="68"/>
    </row>
    <row r="2347" spans="1:11">
      <c r="A2347" s="13"/>
      <c r="B2347" s="12"/>
      <c r="C2347" s="12"/>
      <c r="D2347" s="13"/>
      <c r="E2347" s="12"/>
      <c r="F2347" s="12"/>
      <c r="G2347" s="12"/>
      <c r="H2347" s="12"/>
      <c r="I2347" s="12"/>
      <c r="J2347" s="12"/>
      <c r="K2347" s="68"/>
    </row>
    <row r="2348" spans="1:11">
      <c r="A2348" s="13"/>
      <c r="B2348" s="12"/>
      <c r="C2348" s="12"/>
      <c r="D2348" s="13"/>
      <c r="E2348" s="12"/>
      <c r="F2348" s="12"/>
      <c r="G2348" s="12"/>
      <c r="H2348" s="12"/>
      <c r="I2348" s="12"/>
      <c r="J2348" s="12"/>
      <c r="K2348" s="68"/>
    </row>
    <row r="2349" spans="1:11">
      <c r="A2349" s="13"/>
      <c r="B2349" s="12"/>
      <c r="C2349" s="12"/>
      <c r="D2349" s="13"/>
      <c r="E2349" s="12"/>
      <c r="F2349" s="12"/>
      <c r="G2349" s="12"/>
      <c r="H2349" s="12"/>
      <c r="I2349" s="12"/>
      <c r="J2349" s="12"/>
      <c r="K2349" s="68"/>
    </row>
    <row r="2350" spans="1:11">
      <c r="A2350" s="13"/>
      <c r="B2350" s="12"/>
      <c r="C2350" s="12"/>
      <c r="D2350" s="13"/>
      <c r="E2350" s="12"/>
      <c r="F2350" s="12"/>
      <c r="G2350" s="12"/>
      <c r="H2350" s="12"/>
      <c r="I2350" s="12"/>
      <c r="J2350" s="12"/>
      <c r="K2350" s="68"/>
    </row>
    <row r="2351" spans="1:11">
      <c r="A2351" s="13"/>
      <c r="B2351" s="12"/>
      <c r="C2351" s="12"/>
      <c r="D2351" s="13"/>
      <c r="E2351" s="12"/>
      <c r="F2351" s="12"/>
      <c r="G2351" s="12"/>
      <c r="H2351" s="12"/>
      <c r="I2351" s="12"/>
      <c r="J2351" s="12"/>
      <c r="K2351" s="68"/>
    </row>
    <row r="2352" spans="1:11">
      <c r="A2352" s="13"/>
      <c r="B2352" s="12"/>
      <c r="C2352" s="12"/>
      <c r="D2352" s="13"/>
      <c r="E2352" s="12"/>
      <c r="F2352" s="12"/>
      <c r="G2352" s="12"/>
      <c r="H2352" s="12"/>
      <c r="I2352" s="12"/>
      <c r="J2352" s="12"/>
      <c r="K2352" s="68"/>
    </row>
    <row r="2353" spans="1:11">
      <c r="A2353" s="13"/>
      <c r="B2353" s="12"/>
      <c r="C2353" s="12"/>
      <c r="D2353" s="13"/>
      <c r="E2353" s="12"/>
      <c r="F2353" s="12"/>
      <c r="G2353" s="12"/>
      <c r="H2353" s="12"/>
      <c r="I2353" s="12"/>
      <c r="J2353" s="12"/>
      <c r="K2353" s="68"/>
    </row>
    <row r="2354" spans="1:11">
      <c r="A2354" s="13"/>
      <c r="B2354" s="12"/>
      <c r="C2354" s="12"/>
      <c r="D2354" s="13"/>
      <c r="E2354" s="12"/>
      <c r="F2354" s="12"/>
      <c r="G2354" s="12"/>
      <c r="H2354" s="12"/>
      <c r="I2354" s="12"/>
      <c r="J2354" s="12"/>
      <c r="K2354" s="68"/>
    </row>
    <row r="2355" spans="1:11">
      <c r="A2355" s="13"/>
      <c r="B2355" s="12"/>
      <c r="C2355" s="12"/>
      <c r="D2355" s="13"/>
      <c r="E2355" s="12"/>
      <c r="F2355" s="12"/>
      <c r="G2355" s="12"/>
      <c r="H2355" s="12"/>
      <c r="I2355" s="12"/>
      <c r="J2355" s="12"/>
      <c r="K2355" s="68"/>
    </row>
    <row r="2356" spans="1:11">
      <c r="A2356" s="13"/>
      <c r="B2356" s="12"/>
      <c r="C2356" s="12"/>
      <c r="D2356" s="13"/>
      <c r="E2356" s="12"/>
      <c r="F2356" s="12"/>
      <c r="G2356" s="12"/>
      <c r="H2356" s="12"/>
      <c r="I2356" s="12"/>
      <c r="J2356" s="12"/>
      <c r="K2356" s="68"/>
    </row>
    <row r="2357" spans="1:11">
      <c r="A2357" s="13"/>
      <c r="B2357" s="12"/>
      <c r="C2357" s="12"/>
      <c r="D2357" s="13"/>
      <c r="E2357" s="12"/>
      <c r="F2357" s="12"/>
      <c r="G2357" s="12"/>
      <c r="H2357" s="12"/>
      <c r="I2357" s="12"/>
      <c r="J2357" s="12"/>
      <c r="K2357" s="68"/>
    </row>
    <row r="2358" spans="1:11">
      <c r="A2358" s="13"/>
      <c r="B2358" s="12"/>
      <c r="C2358" s="12"/>
      <c r="D2358" s="13"/>
      <c r="E2358" s="12"/>
      <c r="F2358" s="12"/>
      <c r="G2358" s="12"/>
      <c r="H2358" s="12"/>
      <c r="I2358" s="12"/>
      <c r="J2358" s="12"/>
      <c r="K2358" s="68"/>
    </row>
    <row r="2359" spans="1:11">
      <c r="A2359" s="13"/>
      <c r="B2359" s="12"/>
      <c r="C2359" s="12"/>
      <c r="D2359" s="13"/>
      <c r="E2359" s="12"/>
      <c r="F2359" s="12"/>
      <c r="G2359" s="12"/>
      <c r="H2359" s="12"/>
      <c r="I2359" s="12"/>
      <c r="J2359" s="12"/>
      <c r="K2359" s="68"/>
    </row>
    <row r="2360" spans="1:11">
      <c r="A2360" s="13"/>
      <c r="B2360" s="12"/>
      <c r="C2360" s="12"/>
      <c r="D2360" s="13"/>
      <c r="E2360" s="12"/>
      <c r="F2360" s="12"/>
      <c r="G2360" s="12"/>
      <c r="H2360" s="12"/>
      <c r="I2360" s="12"/>
      <c r="J2360" s="12"/>
      <c r="K2360" s="68"/>
    </row>
    <row r="2361" spans="1:11">
      <c r="A2361" s="13"/>
      <c r="B2361" s="12"/>
      <c r="C2361" s="12"/>
      <c r="D2361" s="13"/>
      <c r="E2361" s="12"/>
      <c r="F2361" s="12"/>
      <c r="G2361" s="12"/>
      <c r="H2361" s="12"/>
      <c r="I2361" s="12"/>
      <c r="J2361" s="12"/>
      <c r="K2361" s="68"/>
    </row>
    <row r="2362" spans="1:11">
      <c r="A2362" s="13"/>
      <c r="B2362" s="12"/>
      <c r="C2362" s="12"/>
      <c r="D2362" s="13"/>
      <c r="E2362" s="12"/>
      <c r="F2362" s="12"/>
      <c r="G2362" s="12"/>
      <c r="H2362" s="12"/>
      <c r="I2362" s="12"/>
      <c r="J2362" s="12"/>
      <c r="K2362" s="68"/>
    </row>
    <row r="2363" spans="1:11">
      <c r="A2363" s="13"/>
      <c r="B2363" s="12"/>
      <c r="C2363" s="12"/>
      <c r="D2363" s="13"/>
      <c r="E2363" s="12"/>
      <c r="F2363" s="12"/>
      <c r="G2363" s="12"/>
      <c r="H2363" s="12"/>
      <c r="I2363" s="12"/>
      <c r="J2363" s="12"/>
      <c r="K2363" s="68"/>
    </row>
    <row r="2364" spans="1:11">
      <c r="A2364" s="13"/>
      <c r="B2364" s="12"/>
      <c r="C2364" s="12"/>
      <c r="D2364" s="13"/>
      <c r="E2364" s="12"/>
      <c r="F2364" s="12"/>
      <c r="G2364" s="12"/>
      <c r="H2364" s="12"/>
      <c r="I2364" s="12"/>
      <c r="J2364" s="12"/>
      <c r="K2364" s="68"/>
    </row>
    <row r="2365" spans="1:11">
      <c r="A2365" s="13"/>
      <c r="B2365" s="12"/>
      <c r="C2365" s="12"/>
      <c r="D2365" s="13"/>
      <c r="E2365" s="12"/>
      <c r="F2365" s="12"/>
      <c r="G2365" s="12"/>
      <c r="H2365" s="12"/>
      <c r="I2365" s="12"/>
      <c r="J2365" s="12"/>
      <c r="K2365" s="68"/>
    </row>
    <row r="2366" spans="1:11">
      <c r="A2366" s="13"/>
      <c r="B2366" s="12"/>
      <c r="C2366" s="12"/>
      <c r="D2366" s="13"/>
      <c r="E2366" s="12"/>
      <c r="F2366" s="12"/>
      <c r="G2366" s="12"/>
      <c r="H2366" s="12"/>
      <c r="I2366" s="12"/>
      <c r="J2366" s="12"/>
      <c r="K2366" s="68"/>
    </row>
    <row r="2367" spans="1:11">
      <c r="A2367" s="13"/>
      <c r="B2367" s="12"/>
      <c r="C2367" s="12"/>
      <c r="D2367" s="13"/>
      <c r="E2367" s="12"/>
      <c r="F2367" s="12"/>
      <c r="G2367" s="12"/>
      <c r="H2367" s="12"/>
      <c r="I2367" s="12"/>
      <c r="J2367" s="12"/>
      <c r="K2367" s="68"/>
    </row>
    <row r="2368" spans="1:11">
      <c r="A2368" s="13"/>
      <c r="B2368" s="12"/>
      <c r="C2368" s="12"/>
      <c r="D2368" s="13"/>
      <c r="E2368" s="12"/>
      <c r="F2368" s="12"/>
      <c r="G2368" s="12"/>
      <c r="H2368" s="12"/>
      <c r="I2368" s="12"/>
      <c r="J2368" s="12"/>
      <c r="K2368" s="68"/>
    </row>
    <row r="2369" spans="1:11">
      <c r="A2369" s="13"/>
      <c r="B2369" s="12"/>
      <c r="C2369" s="12"/>
      <c r="D2369" s="13"/>
      <c r="E2369" s="12"/>
      <c r="F2369" s="12"/>
      <c r="G2369" s="12"/>
      <c r="H2369" s="12"/>
      <c r="I2369" s="12"/>
      <c r="J2369" s="12"/>
      <c r="K2369" s="68"/>
    </row>
    <row r="2370" spans="1:11">
      <c r="A2370" s="13"/>
      <c r="B2370" s="12"/>
      <c r="C2370" s="12"/>
      <c r="D2370" s="13"/>
      <c r="E2370" s="12"/>
      <c r="F2370" s="12"/>
      <c r="G2370" s="12"/>
      <c r="H2370" s="12"/>
      <c r="I2370" s="12"/>
      <c r="J2370" s="12"/>
      <c r="K2370" s="68"/>
    </row>
    <row r="2371" spans="1:11">
      <c r="A2371" s="13"/>
      <c r="B2371" s="12"/>
      <c r="C2371" s="12"/>
      <c r="D2371" s="13"/>
      <c r="E2371" s="12"/>
      <c r="F2371" s="12"/>
      <c r="G2371" s="12"/>
      <c r="H2371" s="12"/>
      <c r="I2371" s="12"/>
      <c r="J2371" s="12"/>
      <c r="K2371" s="68"/>
    </row>
    <row r="2372" spans="1:11">
      <c r="A2372" s="13"/>
      <c r="B2372" s="12"/>
      <c r="C2372" s="12"/>
      <c r="D2372" s="13"/>
      <c r="E2372" s="12"/>
      <c r="F2372" s="12"/>
      <c r="G2372" s="12"/>
      <c r="H2372" s="12"/>
      <c r="I2372" s="12"/>
      <c r="J2372" s="12"/>
      <c r="K2372" s="68"/>
    </row>
    <row r="2373" spans="1:11">
      <c r="A2373" s="13"/>
      <c r="B2373" s="12"/>
      <c r="C2373" s="12"/>
      <c r="D2373" s="13"/>
      <c r="E2373" s="12"/>
      <c r="F2373" s="12"/>
      <c r="G2373" s="12"/>
      <c r="H2373" s="12"/>
      <c r="I2373" s="12"/>
      <c r="J2373" s="12"/>
      <c r="K2373" s="68"/>
    </row>
    <row r="2374" spans="1:11">
      <c r="A2374" s="13"/>
      <c r="B2374" s="12"/>
      <c r="C2374" s="12"/>
      <c r="D2374" s="13"/>
      <c r="E2374" s="12"/>
      <c r="F2374" s="12"/>
      <c r="G2374" s="12"/>
      <c r="H2374" s="12"/>
      <c r="I2374" s="12"/>
      <c r="J2374" s="12"/>
      <c r="K2374" s="68"/>
    </row>
    <row r="2375" spans="1:11">
      <c r="A2375" s="13"/>
      <c r="B2375" s="12"/>
      <c r="C2375" s="12"/>
      <c r="D2375" s="13"/>
      <c r="E2375" s="12"/>
      <c r="F2375" s="12"/>
      <c r="G2375" s="12"/>
      <c r="H2375" s="12"/>
      <c r="I2375" s="12"/>
      <c r="J2375" s="12"/>
      <c r="K2375" s="68"/>
    </row>
    <row r="2376" spans="1:11">
      <c r="A2376" s="13"/>
      <c r="B2376" s="12"/>
      <c r="C2376" s="12"/>
      <c r="D2376" s="13"/>
      <c r="E2376" s="12"/>
      <c r="F2376" s="12"/>
      <c r="G2376" s="12"/>
      <c r="H2376" s="12"/>
      <c r="I2376" s="12"/>
      <c r="J2376" s="12"/>
      <c r="K2376" s="68"/>
    </row>
    <row r="2377" spans="1:11">
      <c r="A2377" s="13"/>
      <c r="B2377" s="12"/>
      <c r="C2377" s="12"/>
      <c r="D2377" s="13"/>
      <c r="E2377" s="12"/>
      <c r="F2377" s="12"/>
      <c r="G2377" s="12"/>
      <c r="H2377" s="12"/>
      <c r="I2377" s="12"/>
      <c r="J2377" s="12"/>
      <c r="K2377" s="68"/>
    </row>
    <row r="2378" spans="1:11">
      <c r="A2378" s="13"/>
      <c r="B2378" s="12"/>
      <c r="C2378" s="12"/>
      <c r="D2378" s="13"/>
      <c r="E2378" s="12"/>
      <c r="F2378" s="12"/>
      <c r="G2378" s="12"/>
      <c r="H2378" s="12"/>
      <c r="I2378" s="12"/>
      <c r="J2378" s="12"/>
      <c r="K2378" s="68"/>
    </row>
    <row r="2379" spans="1:11">
      <c r="A2379" s="13"/>
      <c r="B2379" s="12"/>
      <c r="C2379" s="12"/>
      <c r="D2379" s="13"/>
      <c r="E2379" s="12"/>
      <c r="F2379" s="12"/>
      <c r="G2379" s="12"/>
      <c r="H2379" s="12"/>
      <c r="I2379" s="12"/>
      <c r="J2379" s="12"/>
      <c r="K2379" s="68"/>
    </row>
    <row r="2380" spans="1:11">
      <c r="A2380" s="13"/>
      <c r="B2380" s="12"/>
      <c r="C2380" s="12"/>
      <c r="D2380" s="13"/>
      <c r="E2380" s="12"/>
      <c r="F2380" s="12"/>
      <c r="G2380" s="12"/>
      <c r="H2380" s="12"/>
      <c r="I2380" s="12"/>
      <c r="J2380" s="12"/>
      <c r="K2380" s="68"/>
    </row>
    <row r="2381" spans="1:11">
      <c r="A2381" s="13"/>
      <c r="B2381" s="12"/>
      <c r="C2381" s="12"/>
      <c r="D2381" s="13"/>
      <c r="E2381" s="12"/>
      <c r="F2381" s="12"/>
      <c r="G2381" s="12"/>
      <c r="H2381" s="12"/>
      <c r="I2381" s="12"/>
      <c r="J2381" s="12"/>
      <c r="K2381" s="68"/>
    </row>
    <row r="2382" spans="1:11">
      <c r="A2382" s="13"/>
      <c r="B2382" s="12"/>
      <c r="C2382" s="12"/>
      <c r="D2382" s="13"/>
      <c r="E2382" s="12"/>
      <c r="F2382" s="12"/>
      <c r="G2382" s="12"/>
      <c r="H2382" s="12"/>
      <c r="I2382" s="12"/>
      <c r="J2382" s="12"/>
      <c r="K2382" s="68"/>
    </row>
    <row r="2383" spans="1:11">
      <c r="A2383" s="13"/>
      <c r="B2383" s="12"/>
      <c r="C2383" s="12"/>
      <c r="D2383" s="13"/>
      <c r="E2383" s="12"/>
      <c r="F2383" s="12"/>
      <c r="G2383" s="12"/>
      <c r="H2383" s="12"/>
      <c r="I2383" s="12"/>
      <c r="J2383" s="12"/>
      <c r="K2383" s="68"/>
    </row>
    <row r="2384" spans="1:11">
      <c r="A2384" s="13"/>
      <c r="B2384" s="12"/>
      <c r="C2384" s="12"/>
      <c r="D2384" s="13"/>
      <c r="E2384" s="12"/>
      <c r="F2384" s="12"/>
      <c r="G2384" s="12"/>
      <c r="H2384" s="12"/>
      <c r="I2384" s="12"/>
      <c r="J2384" s="12"/>
      <c r="K2384" s="68"/>
    </row>
    <row r="2385" spans="1:11">
      <c r="A2385" s="13"/>
      <c r="B2385" s="12"/>
      <c r="C2385" s="12"/>
      <c r="D2385" s="13"/>
      <c r="E2385" s="12"/>
      <c r="F2385" s="12"/>
      <c r="G2385" s="12"/>
      <c r="H2385" s="12"/>
      <c r="I2385" s="12"/>
      <c r="J2385" s="12"/>
      <c r="K2385" s="68"/>
    </row>
    <row r="2386" spans="1:11">
      <c r="A2386" s="13"/>
      <c r="B2386" s="12"/>
      <c r="C2386" s="12"/>
      <c r="D2386" s="13"/>
      <c r="E2386" s="12"/>
      <c r="F2386" s="12"/>
      <c r="G2386" s="12"/>
      <c r="H2386" s="12"/>
      <c r="I2386" s="12"/>
      <c r="J2386" s="12"/>
      <c r="K2386" s="68"/>
    </row>
    <row r="2387" spans="1:11">
      <c r="A2387" s="13"/>
      <c r="B2387" s="12"/>
      <c r="C2387" s="12"/>
      <c r="D2387" s="13"/>
      <c r="E2387" s="12"/>
      <c r="F2387" s="12"/>
      <c r="G2387" s="12"/>
      <c r="H2387" s="12"/>
      <c r="I2387" s="12"/>
      <c r="J2387" s="12"/>
      <c r="K2387" s="68"/>
    </row>
    <row r="2388" spans="1:11">
      <c r="A2388" s="13"/>
      <c r="B2388" s="12"/>
      <c r="C2388" s="12"/>
      <c r="D2388" s="13"/>
      <c r="E2388" s="12"/>
      <c r="F2388" s="12"/>
      <c r="G2388" s="12"/>
      <c r="H2388" s="12"/>
      <c r="I2388" s="12"/>
      <c r="J2388" s="12"/>
      <c r="K2388" s="68"/>
    </row>
    <row r="2389" spans="1:11">
      <c r="A2389" s="13"/>
      <c r="B2389" s="12"/>
      <c r="C2389" s="12"/>
      <c r="D2389" s="13"/>
      <c r="E2389" s="12"/>
      <c r="F2389" s="12"/>
      <c r="G2389" s="12"/>
      <c r="H2389" s="12"/>
      <c r="I2389" s="12"/>
      <c r="J2389" s="12"/>
      <c r="K2389" s="68"/>
    </row>
    <row r="2390" spans="1:11">
      <c r="A2390" s="13"/>
      <c r="B2390" s="12"/>
      <c r="C2390" s="12"/>
      <c r="D2390" s="13"/>
      <c r="E2390" s="12"/>
      <c r="F2390" s="12"/>
      <c r="G2390" s="12"/>
      <c r="H2390" s="12"/>
      <c r="I2390" s="12"/>
      <c r="J2390" s="12"/>
      <c r="K2390" s="68"/>
    </row>
    <row r="2391" spans="1:11">
      <c r="A2391" s="13"/>
      <c r="B2391" s="12"/>
      <c r="C2391" s="12"/>
      <c r="D2391" s="13"/>
      <c r="E2391" s="12"/>
      <c r="F2391" s="12"/>
      <c r="G2391" s="12"/>
      <c r="H2391" s="12"/>
      <c r="I2391" s="12"/>
      <c r="J2391" s="12"/>
      <c r="K2391" s="68"/>
    </row>
    <row r="2392" spans="1:11">
      <c r="A2392" s="13"/>
      <c r="B2392" s="12"/>
      <c r="C2392" s="12"/>
      <c r="D2392" s="13"/>
      <c r="E2392" s="12"/>
      <c r="F2392" s="12"/>
      <c r="G2392" s="12"/>
      <c r="H2392" s="12"/>
      <c r="I2392" s="12"/>
      <c r="J2392" s="12"/>
      <c r="K2392" s="68"/>
    </row>
    <row r="2393" spans="1:11">
      <c r="A2393" s="13"/>
      <c r="B2393" s="12"/>
      <c r="C2393" s="12"/>
      <c r="D2393" s="13"/>
      <c r="E2393" s="12"/>
      <c r="F2393" s="12"/>
      <c r="G2393" s="12"/>
      <c r="H2393" s="12"/>
      <c r="I2393" s="12"/>
      <c r="J2393" s="12"/>
      <c r="K2393" s="68"/>
    </row>
    <row r="2394" spans="1:11">
      <c r="A2394" s="13"/>
      <c r="B2394" s="12"/>
      <c r="C2394" s="12"/>
      <c r="D2394" s="13"/>
      <c r="E2394" s="12"/>
      <c r="F2394" s="12"/>
      <c r="G2394" s="12"/>
      <c r="H2394" s="12"/>
      <c r="I2394" s="12"/>
      <c r="J2394" s="12"/>
      <c r="K2394" s="68"/>
    </row>
    <row r="2395" spans="1:11">
      <c r="A2395" s="13"/>
      <c r="B2395" s="12"/>
      <c r="C2395" s="12"/>
      <c r="D2395" s="13"/>
      <c r="E2395" s="12"/>
      <c r="F2395" s="12"/>
      <c r="G2395" s="12"/>
      <c r="H2395" s="12"/>
      <c r="I2395" s="12"/>
      <c r="J2395" s="12"/>
      <c r="K2395" s="68"/>
    </row>
    <row r="2396" spans="1:11">
      <c r="A2396" s="13"/>
      <c r="B2396" s="12"/>
      <c r="C2396" s="12"/>
      <c r="D2396" s="13"/>
      <c r="E2396" s="12"/>
      <c r="F2396" s="12"/>
      <c r="G2396" s="12"/>
      <c r="H2396" s="12"/>
      <c r="I2396" s="12"/>
      <c r="J2396" s="12"/>
      <c r="K2396" s="68"/>
    </row>
    <row r="2397" spans="1:11">
      <c r="A2397" s="13"/>
      <c r="B2397" s="12"/>
      <c r="C2397" s="12"/>
      <c r="D2397" s="13"/>
      <c r="E2397" s="12"/>
      <c r="F2397" s="12"/>
      <c r="G2397" s="12"/>
      <c r="H2397" s="12"/>
      <c r="I2397" s="12"/>
      <c r="J2397" s="12"/>
      <c r="K2397" s="68"/>
    </row>
    <row r="2398" spans="1:11">
      <c r="A2398" s="13"/>
      <c r="B2398" s="12"/>
      <c r="C2398" s="12"/>
      <c r="D2398" s="13"/>
      <c r="E2398" s="12"/>
      <c r="F2398" s="12"/>
      <c r="G2398" s="12"/>
      <c r="H2398" s="12"/>
      <c r="I2398" s="12"/>
      <c r="J2398" s="12"/>
      <c r="K2398" s="68"/>
    </row>
    <row r="2399" spans="1:11">
      <c r="A2399" s="13"/>
      <c r="B2399" s="12"/>
      <c r="C2399" s="12"/>
      <c r="D2399" s="13"/>
      <c r="E2399" s="12"/>
      <c r="F2399" s="12"/>
      <c r="G2399" s="12"/>
      <c r="H2399" s="12"/>
      <c r="I2399" s="12"/>
      <c r="J2399" s="12"/>
      <c r="K2399" s="68"/>
    </row>
    <row r="2400" spans="1:11">
      <c r="A2400" s="13"/>
      <c r="B2400" s="12"/>
      <c r="C2400" s="12"/>
      <c r="D2400" s="13"/>
      <c r="E2400" s="12"/>
      <c r="F2400" s="12"/>
      <c r="G2400" s="12"/>
      <c r="H2400" s="12"/>
      <c r="I2400" s="12"/>
      <c r="J2400" s="12"/>
      <c r="K2400" s="68"/>
    </row>
    <row r="2401" spans="1:11">
      <c r="A2401" s="13"/>
      <c r="B2401" s="12"/>
      <c r="C2401" s="12"/>
      <c r="D2401" s="13"/>
      <c r="E2401" s="12"/>
      <c r="F2401" s="12"/>
      <c r="G2401" s="12"/>
      <c r="H2401" s="12"/>
      <c r="I2401" s="12"/>
      <c r="J2401" s="12"/>
      <c r="K2401" s="68"/>
    </row>
    <row r="2402" spans="1:11">
      <c r="A2402" s="13"/>
      <c r="B2402" s="12"/>
      <c r="C2402" s="12"/>
      <c r="D2402" s="13"/>
      <c r="E2402" s="12"/>
      <c r="F2402" s="12"/>
      <c r="G2402" s="12"/>
      <c r="H2402" s="12"/>
      <c r="I2402" s="12"/>
      <c r="J2402" s="12"/>
      <c r="K2402" s="68"/>
    </row>
    <row r="2403" spans="1:11">
      <c r="A2403" s="13"/>
      <c r="B2403" s="12"/>
      <c r="C2403" s="12"/>
      <c r="D2403" s="13"/>
      <c r="E2403" s="12"/>
      <c r="F2403" s="12"/>
      <c r="G2403" s="12"/>
      <c r="H2403" s="12"/>
      <c r="I2403" s="12"/>
      <c r="J2403" s="12"/>
      <c r="K2403" s="68"/>
    </row>
    <row r="2404" spans="1:11">
      <c r="A2404" s="13"/>
      <c r="B2404" s="12"/>
      <c r="C2404" s="12"/>
      <c r="D2404" s="13"/>
      <c r="E2404" s="12"/>
      <c r="F2404" s="12"/>
      <c r="G2404" s="12"/>
      <c r="H2404" s="12"/>
      <c r="I2404" s="12"/>
      <c r="J2404" s="12"/>
      <c r="K2404" s="68"/>
    </row>
    <row r="2405" spans="1:11">
      <c r="A2405" s="13"/>
      <c r="B2405" s="12"/>
      <c r="C2405" s="12"/>
      <c r="D2405" s="13"/>
      <c r="E2405" s="12"/>
      <c r="F2405" s="12"/>
      <c r="G2405" s="12"/>
      <c r="H2405" s="12"/>
      <c r="I2405" s="12"/>
      <c r="J2405" s="12"/>
      <c r="K2405" s="68"/>
    </row>
    <row r="2406" spans="1:11">
      <c r="A2406" s="13"/>
      <c r="B2406" s="12"/>
      <c r="C2406" s="12"/>
      <c r="D2406" s="13"/>
      <c r="E2406" s="12"/>
      <c r="F2406" s="12"/>
      <c r="G2406" s="12"/>
      <c r="H2406" s="12"/>
      <c r="I2406" s="12"/>
      <c r="J2406" s="12"/>
      <c r="K2406" s="68"/>
    </row>
    <row r="2407" spans="1:11">
      <c r="A2407" s="13"/>
      <c r="B2407" s="12"/>
      <c r="C2407" s="12"/>
      <c r="D2407" s="13"/>
      <c r="E2407" s="12"/>
      <c r="F2407" s="12"/>
      <c r="G2407" s="12"/>
      <c r="H2407" s="12"/>
      <c r="I2407" s="12"/>
      <c r="J2407" s="12"/>
      <c r="K2407" s="68"/>
    </row>
    <row r="2408" spans="1:11">
      <c r="A2408" s="13"/>
      <c r="B2408" s="12"/>
      <c r="C2408" s="12"/>
      <c r="D2408" s="13"/>
      <c r="E2408" s="12"/>
      <c r="F2408" s="12"/>
      <c r="G2408" s="12"/>
      <c r="H2408" s="12"/>
      <c r="I2408" s="12"/>
      <c r="J2408" s="12"/>
      <c r="K2408" s="68"/>
    </row>
    <row r="2409" spans="1:11">
      <c r="A2409" s="13"/>
      <c r="B2409" s="12"/>
      <c r="C2409" s="12"/>
      <c r="D2409" s="13"/>
      <c r="E2409" s="12"/>
      <c r="F2409" s="12"/>
      <c r="G2409" s="12"/>
      <c r="H2409" s="12"/>
      <c r="I2409" s="12"/>
      <c r="J2409" s="12"/>
      <c r="K2409" s="68"/>
    </row>
    <row r="2410" spans="1:11">
      <c r="A2410" s="13"/>
      <c r="B2410" s="12"/>
      <c r="C2410" s="12"/>
      <c r="D2410" s="13"/>
      <c r="E2410" s="12"/>
      <c r="F2410" s="12"/>
      <c r="G2410" s="12"/>
      <c r="H2410" s="12"/>
      <c r="I2410" s="12"/>
      <c r="J2410" s="12"/>
      <c r="K2410" s="68"/>
    </row>
    <row r="2411" spans="1:11">
      <c r="A2411" s="13"/>
      <c r="B2411" s="12"/>
      <c r="C2411" s="12"/>
      <c r="D2411" s="13"/>
      <c r="E2411" s="12"/>
      <c r="F2411" s="12"/>
      <c r="G2411" s="12"/>
      <c r="H2411" s="12"/>
      <c r="I2411" s="12"/>
      <c r="J2411" s="12"/>
      <c r="K2411" s="68"/>
    </row>
    <row r="2412" spans="1:11">
      <c r="A2412" s="13"/>
      <c r="B2412" s="12"/>
      <c r="C2412" s="12"/>
      <c r="D2412" s="13"/>
      <c r="E2412" s="12"/>
      <c r="F2412" s="12"/>
      <c r="G2412" s="12"/>
      <c r="H2412" s="12"/>
      <c r="I2412" s="12"/>
      <c r="J2412" s="12"/>
      <c r="K2412" s="68"/>
    </row>
    <row r="2413" spans="1:11">
      <c r="A2413" s="13"/>
      <c r="B2413" s="12"/>
      <c r="C2413" s="12"/>
      <c r="D2413" s="13"/>
      <c r="E2413" s="12"/>
      <c r="F2413" s="12"/>
      <c r="G2413" s="12"/>
      <c r="H2413" s="12"/>
      <c r="I2413" s="12"/>
      <c r="J2413" s="12"/>
      <c r="K2413" s="68"/>
    </row>
    <row r="2414" spans="1:11">
      <c r="A2414" s="13"/>
      <c r="B2414" s="12"/>
      <c r="C2414" s="12"/>
      <c r="D2414" s="13"/>
      <c r="E2414" s="12"/>
      <c r="F2414" s="12"/>
      <c r="G2414" s="12"/>
      <c r="H2414" s="12"/>
      <c r="I2414" s="12"/>
      <c r="J2414" s="12"/>
      <c r="K2414" s="68"/>
    </row>
    <row r="2415" spans="1:11">
      <c r="A2415" s="13"/>
      <c r="B2415" s="12"/>
      <c r="C2415" s="12"/>
      <c r="D2415" s="13"/>
      <c r="E2415" s="12"/>
      <c r="F2415" s="12"/>
      <c r="G2415" s="12"/>
      <c r="H2415" s="12"/>
      <c r="I2415" s="12"/>
      <c r="J2415" s="12"/>
      <c r="K2415" s="68"/>
    </row>
    <row r="2416" spans="1:11">
      <c r="A2416" s="13"/>
      <c r="B2416" s="12"/>
      <c r="C2416" s="12"/>
      <c r="D2416" s="13"/>
      <c r="E2416" s="12"/>
      <c r="F2416" s="12"/>
      <c r="G2416" s="12"/>
      <c r="H2416" s="12"/>
      <c r="I2416" s="12"/>
      <c r="J2416" s="12"/>
      <c r="K2416" s="68"/>
    </row>
    <row r="2417" spans="1:11">
      <c r="A2417" s="13"/>
      <c r="B2417" s="12"/>
      <c r="C2417" s="12"/>
      <c r="D2417" s="13"/>
      <c r="E2417" s="12"/>
      <c r="F2417" s="12"/>
      <c r="G2417" s="12"/>
      <c r="H2417" s="12"/>
      <c r="I2417" s="12"/>
      <c r="J2417" s="12"/>
      <c r="K2417" s="68"/>
    </row>
    <row r="2418" spans="1:11">
      <c r="A2418" s="13"/>
      <c r="B2418" s="12"/>
      <c r="C2418" s="12"/>
      <c r="D2418" s="13"/>
      <c r="E2418" s="12"/>
      <c r="F2418" s="12"/>
      <c r="G2418" s="12"/>
      <c r="H2418" s="12"/>
      <c r="I2418" s="12"/>
      <c r="J2418" s="12"/>
      <c r="K2418" s="68"/>
    </row>
    <row r="2419" spans="1:11">
      <c r="A2419" s="13"/>
      <c r="B2419" s="12"/>
      <c r="C2419" s="12"/>
      <c r="D2419" s="13"/>
      <c r="E2419" s="12"/>
      <c r="F2419" s="12"/>
      <c r="G2419" s="12"/>
      <c r="H2419" s="12"/>
      <c r="I2419" s="12"/>
      <c r="J2419" s="12"/>
      <c r="K2419" s="68"/>
    </row>
    <row r="2420" spans="1:11">
      <c r="A2420" s="13"/>
      <c r="B2420" s="12"/>
      <c r="C2420" s="12"/>
      <c r="D2420" s="13"/>
      <c r="E2420" s="12"/>
      <c r="F2420" s="12"/>
      <c r="G2420" s="12"/>
      <c r="H2420" s="12"/>
      <c r="I2420" s="12"/>
      <c r="J2420" s="12"/>
      <c r="K2420" s="68"/>
    </row>
    <row r="2421" spans="1:11">
      <c r="A2421" s="13"/>
      <c r="B2421" s="12"/>
      <c r="C2421" s="12"/>
      <c r="D2421" s="13"/>
      <c r="E2421" s="12"/>
      <c r="F2421" s="12"/>
      <c r="G2421" s="12"/>
      <c r="H2421" s="12"/>
      <c r="I2421" s="12"/>
      <c r="J2421" s="12"/>
      <c r="K2421" s="68"/>
    </row>
    <row r="2422" spans="1:11">
      <c r="A2422" s="13"/>
      <c r="B2422" s="12"/>
      <c r="C2422" s="12"/>
      <c r="D2422" s="13"/>
      <c r="E2422" s="12"/>
      <c r="F2422" s="12"/>
      <c r="G2422" s="12"/>
      <c r="H2422" s="12"/>
      <c r="I2422" s="12"/>
      <c r="J2422" s="12"/>
      <c r="K2422" s="68"/>
    </row>
    <row r="2423" spans="1:11">
      <c r="A2423" s="13"/>
      <c r="B2423" s="12"/>
      <c r="C2423" s="12"/>
      <c r="D2423" s="13"/>
      <c r="E2423" s="12"/>
      <c r="F2423" s="12"/>
      <c r="G2423" s="12"/>
      <c r="H2423" s="12"/>
      <c r="I2423" s="12"/>
      <c r="J2423" s="12"/>
      <c r="K2423" s="68"/>
    </row>
    <row r="2424" spans="1:11">
      <c r="A2424" s="13"/>
      <c r="B2424" s="12"/>
      <c r="C2424" s="12"/>
      <c r="D2424" s="13"/>
      <c r="E2424" s="12"/>
      <c r="F2424" s="12"/>
      <c r="G2424" s="12"/>
      <c r="H2424" s="12"/>
      <c r="I2424" s="12"/>
      <c r="J2424" s="12"/>
      <c r="K2424" s="68"/>
    </row>
    <row r="2425" spans="1:11">
      <c r="A2425" s="13"/>
      <c r="B2425" s="12"/>
      <c r="C2425" s="12"/>
      <c r="D2425" s="13"/>
      <c r="E2425" s="12"/>
      <c r="F2425" s="12"/>
      <c r="G2425" s="12"/>
      <c r="H2425" s="12"/>
      <c r="I2425" s="12"/>
      <c r="J2425" s="12"/>
      <c r="K2425" s="68"/>
    </row>
    <row r="2426" spans="1:11">
      <c r="A2426" s="13"/>
      <c r="B2426" s="12"/>
      <c r="C2426" s="12"/>
      <c r="D2426" s="13"/>
      <c r="E2426" s="12"/>
      <c r="F2426" s="12"/>
      <c r="G2426" s="12"/>
      <c r="H2426" s="12"/>
      <c r="I2426" s="12"/>
      <c r="J2426" s="12"/>
      <c r="K2426" s="68"/>
    </row>
    <row r="2427" spans="1:11">
      <c r="A2427" s="13"/>
      <c r="B2427" s="12"/>
      <c r="C2427" s="12"/>
      <c r="D2427" s="13"/>
      <c r="E2427" s="12"/>
      <c r="F2427" s="12"/>
      <c r="G2427" s="12"/>
      <c r="H2427" s="12"/>
      <c r="I2427" s="12"/>
      <c r="J2427" s="12"/>
      <c r="K2427" s="68"/>
    </row>
    <row r="2428" spans="1:11">
      <c r="A2428" s="13"/>
      <c r="B2428" s="12"/>
      <c r="C2428" s="12"/>
      <c r="D2428" s="13"/>
      <c r="E2428" s="12"/>
      <c r="F2428" s="12"/>
      <c r="G2428" s="12"/>
      <c r="H2428" s="12"/>
      <c r="I2428" s="12"/>
      <c r="J2428" s="12"/>
      <c r="K2428" s="68"/>
    </row>
    <row r="2429" spans="1:11">
      <c r="A2429" s="13"/>
      <c r="B2429" s="12"/>
      <c r="C2429" s="12"/>
      <c r="D2429" s="13"/>
      <c r="E2429" s="12"/>
      <c r="F2429" s="12"/>
      <c r="G2429" s="12"/>
      <c r="H2429" s="12"/>
      <c r="I2429" s="12"/>
      <c r="J2429" s="12"/>
      <c r="K2429" s="68"/>
    </row>
    <row r="2430" spans="1:11">
      <c r="A2430" s="13"/>
      <c r="B2430" s="12"/>
      <c r="C2430" s="12"/>
      <c r="D2430" s="13"/>
      <c r="E2430" s="12"/>
      <c r="F2430" s="12"/>
      <c r="G2430" s="12"/>
      <c r="H2430" s="12"/>
      <c r="I2430" s="12"/>
      <c r="J2430" s="12"/>
      <c r="K2430" s="68"/>
    </row>
    <row r="2431" spans="1:11">
      <c r="A2431" s="13"/>
      <c r="B2431" s="12"/>
      <c r="C2431" s="12"/>
      <c r="D2431" s="13"/>
      <c r="E2431" s="12"/>
      <c r="F2431" s="12"/>
      <c r="G2431" s="12"/>
      <c r="H2431" s="12"/>
      <c r="I2431" s="12"/>
      <c r="J2431" s="12"/>
      <c r="K2431" s="68"/>
    </row>
    <row r="2432" spans="1:11">
      <c r="A2432" s="13"/>
      <c r="B2432" s="12"/>
      <c r="C2432" s="12"/>
      <c r="D2432" s="13"/>
      <c r="E2432" s="12"/>
      <c r="F2432" s="12"/>
      <c r="G2432" s="12"/>
      <c r="H2432" s="12"/>
      <c r="I2432" s="12"/>
      <c r="J2432" s="12"/>
      <c r="K2432" s="68"/>
    </row>
    <row r="2433" spans="1:11">
      <c r="A2433" s="13"/>
      <c r="B2433" s="12"/>
      <c r="C2433" s="12"/>
      <c r="D2433" s="13"/>
      <c r="E2433" s="12"/>
      <c r="F2433" s="12"/>
      <c r="G2433" s="12"/>
      <c r="H2433" s="12"/>
      <c r="I2433" s="12"/>
      <c r="J2433" s="12"/>
      <c r="K2433" s="68"/>
    </row>
    <row r="2434" spans="1:11">
      <c r="A2434" s="13"/>
      <c r="B2434" s="12"/>
      <c r="C2434" s="12"/>
      <c r="D2434" s="13"/>
      <c r="E2434" s="12"/>
      <c r="F2434" s="12"/>
      <c r="G2434" s="12"/>
      <c r="H2434" s="12"/>
      <c r="I2434" s="12"/>
      <c r="J2434" s="12"/>
      <c r="K2434" s="68"/>
    </row>
    <row r="2435" spans="1:11">
      <c r="A2435" s="13"/>
      <c r="B2435" s="12"/>
      <c r="C2435" s="12"/>
      <c r="D2435" s="13"/>
      <c r="E2435" s="12"/>
      <c r="F2435" s="12"/>
      <c r="G2435" s="12"/>
      <c r="H2435" s="12"/>
      <c r="I2435" s="12"/>
      <c r="J2435" s="12"/>
      <c r="K2435" s="68"/>
    </row>
    <row r="2436" spans="1:11">
      <c r="A2436" s="13"/>
      <c r="B2436" s="12"/>
      <c r="C2436" s="12"/>
      <c r="D2436" s="13"/>
      <c r="E2436" s="12"/>
      <c r="F2436" s="12"/>
      <c r="G2436" s="12"/>
      <c r="H2436" s="12"/>
      <c r="I2436" s="12"/>
      <c r="J2436" s="12"/>
      <c r="K2436" s="68"/>
    </row>
    <row r="2437" spans="1:11">
      <c r="A2437" s="13"/>
      <c r="B2437" s="12"/>
      <c r="C2437" s="12"/>
      <c r="D2437" s="13"/>
      <c r="E2437" s="12"/>
      <c r="F2437" s="12"/>
      <c r="G2437" s="12"/>
      <c r="H2437" s="12"/>
      <c r="I2437" s="12"/>
      <c r="J2437" s="12"/>
      <c r="K2437" s="68"/>
    </row>
    <row r="2438" spans="1:11">
      <c r="A2438" s="13"/>
      <c r="B2438" s="12"/>
      <c r="C2438" s="12"/>
      <c r="D2438" s="13"/>
      <c r="E2438" s="12"/>
      <c r="F2438" s="12"/>
      <c r="G2438" s="12"/>
      <c r="H2438" s="12"/>
      <c r="I2438" s="12"/>
      <c r="J2438" s="12"/>
      <c r="K2438" s="68"/>
    </row>
    <row r="2439" spans="1:11">
      <c r="A2439" s="13"/>
      <c r="B2439" s="12"/>
      <c r="C2439" s="12"/>
      <c r="D2439" s="13"/>
      <c r="E2439" s="12"/>
      <c r="F2439" s="12"/>
      <c r="G2439" s="12"/>
      <c r="H2439" s="12"/>
      <c r="I2439" s="12"/>
      <c r="J2439" s="12"/>
      <c r="K2439" s="68"/>
    </row>
    <row r="2440" spans="1:11">
      <c r="A2440" s="13"/>
      <c r="B2440" s="12"/>
      <c r="C2440" s="12"/>
      <c r="D2440" s="13"/>
      <c r="E2440" s="12"/>
      <c r="F2440" s="12"/>
      <c r="G2440" s="12"/>
      <c r="H2440" s="12"/>
      <c r="I2440" s="12"/>
      <c r="J2440" s="12"/>
      <c r="K2440" s="68"/>
    </row>
    <row r="2441" spans="1:11">
      <c r="A2441" s="13"/>
      <c r="B2441" s="12"/>
      <c r="C2441" s="12"/>
      <c r="D2441" s="13"/>
      <c r="E2441" s="12"/>
      <c r="F2441" s="12"/>
      <c r="G2441" s="12"/>
      <c r="H2441" s="12"/>
      <c r="I2441" s="12"/>
      <c r="J2441" s="12"/>
      <c r="K2441" s="68"/>
    </row>
    <row r="2442" spans="1:11">
      <c r="A2442" s="13"/>
      <c r="B2442" s="12"/>
      <c r="C2442" s="12"/>
      <c r="D2442" s="13"/>
      <c r="E2442" s="12"/>
      <c r="F2442" s="12"/>
      <c r="G2442" s="12"/>
      <c r="H2442" s="12"/>
      <c r="I2442" s="12"/>
      <c r="J2442" s="12"/>
      <c r="K2442" s="68"/>
    </row>
    <row r="2443" spans="1:11">
      <c r="A2443" s="13"/>
      <c r="B2443" s="12"/>
      <c r="C2443" s="12"/>
      <c r="D2443" s="13"/>
      <c r="E2443" s="12"/>
      <c r="F2443" s="12"/>
      <c r="G2443" s="12"/>
      <c r="H2443" s="12"/>
      <c r="I2443" s="12"/>
      <c r="J2443" s="12"/>
      <c r="K2443" s="68"/>
    </row>
    <row r="2444" spans="1:11">
      <c r="A2444" s="13"/>
      <c r="B2444" s="12"/>
      <c r="C2444" s="12"/>
      <c r="D2444" s="13"/>
      <c r="E2444" s="12"/>
      <c r="F2444" s="12"/>
      <c r="G2444" s="12"/>
      <c r="H2444" s="12"/>
      <c r="I2444" s="12"/>
      <c r="J2444" s="12"/>
      <c r="K2444" s="68"/>
    </row>
    <row r="2445" spans="1:11">
      <c r="A2445" s="13"/>
      <c r="B2445" s="12"/>
      <c r="C2445" s="12"/>
      <c r="D2445" s="13"/>
      <c r="E2445" s="12"/>
      <c r="F2445" s="12"/>
      <c r="G2445" s="12"/>
      <c r="H2445" s="12"/>
      <c r="I2445" s="12"/>
      <c r="J2445" s="12"/>
      <c r="K2445" s="68"/>
    </row>
    <row r="2446" spans="1:11">
      <c r="A2446" s="13"/>
      <c r="B2446" s="12"/>
      <c r="C2446" s="12"/>
      <c r="D2446" s="13"/>
      <c r="E2446" s="12"/>
      <c r="F2446" s="12"/>
      <c r="G2446" s="12"/>
      <c r="H2446" s="12"/>
      <c r="I2446" s="12"/>
      <c r="J2446" s="12"/>
      <c r="K2446" s="68"/>
    </row>
    <row r="2447" spans="1:11">
      <c r="A2447" s="13"/>
      <c r="B2447" s="12"/>
      <c r="C2447" s="12"/>
      <c r="D2447" s="13"/>
      <c r="E2447" s="12"/>
      <c r="F2447" s="12"/>
      <c r="G2447" s="12"/>
      <c r="H2447" s="12"/>
      <c r="I2447" s="12"/>
      <c r="J2447" s="12"/>
      <c r="K2447" s="68"/>
    </row>
    <row r="2448" spans="1:11">
      <c r="A2448" s="13"/>
      <c r="B2448" s="12"/>
      <c r="C2448" s="12"/>
      <c r="D2448" s="13"/>
      <c r="E2448" s="12"/>
      <c r="F2448" s="12"/>
      <c r="G2448" s="12"/>
      <c r="H2448" s="12"/>
      <c r="I2448" s="12"/>
      <c r="J2448" s="12"/>
      <c r="K2448" s="68"/>
    </row>
    <row r="2449" spans="1:11">
      <c r="A2449" s="13"/>
      <c r="B2449" s="12"/>
      <c r="C2449" s="12"/>
      <c r="D2449" s="13"/>
      <c r="E2449" s="12"/>
      <c r="F2449" s="12"/>
      <c r="G2449" s="12"/>
      <c r="H2449" s="12"/>
      <c r="I2449" s="12"/>
      <c r="J2449" s="12"/>
      <c r="K2449" s="68"/>
    </row>
    <row r="2450" spans="1:11">
      <c r="A2450" s="13"/>
      <c r="B2450" s="12"/>
      <c r="C2450" s="12"/>
      <c r="D2450" s="13"/>
      <c r="E2450" s="12"/>
      <c r="F2450" s="12"/>
      <c r="G2450" s="12"/>
      <c r="H2450" s="12"/>
      <c r="I2450" s="12"/>
      <c r="J2450" s="12"/>
      <c r="K2450" s="68"/>
    </row>
    <row r="2451" spans="1:11">
      <c r="A2451" s="13"/>
      <c r="B2451" s="12"/>
      <c r="C2451" s="12"/>
      <c r="D2451" s="13"/>
      <c r="E2451" s="12"/>
      <c r="F2451" s="12"/>
      <c r="G2451" s="12"/>
      <c r="H2451" s="12"/>
      <c r="I2451" s="12"/>
      <c r="J2451" s="12"/>
      <c r="K2451" s="68"/>
    </row>
    <row r="2452" spans="1:11">
      <c r="A2452" s="13"/>
      <c r="B2452" s="12"/>
      <c r="C2452" s="12"/>
      <c r="D2452" s="13"/>
      <c r="E2452" s="12"/>
      <c r="F2452" s="12"/>
      <c r="G2452" s="12"/>
      <c r="H2452" s="12"/>
      <c r="I2452" s="12"/>
      <c r="J2452" s="12"/>
      <c r="K2452" s="68"/>
    </row>
    <row r="2453" spans="1:11">
      <c r="A2453" s="13"/>
      <c r="B2453" s="12"/>
      <c r="C2453" s="12"/>
      <c r="D2453" s="13"/>
      <c r="E2453" s="12"/>
      <c r="F2453" s="12"/>
      <c r="G2453" s="12"/>
      <c r="H2453" s="12"/>
      <c r="I2453" s="12"/>
      <c r="J2453" s="12"/>
      <c r="K2453" s="68"/>
    </row>
    <row r="2454" spans="1:11">
      <c r="A2454" s="13"/>
      <c r="B2454" s="12"/>
      <c r="C2454" s="12"/>
      <c r="D2454" s="13"/>
      <c r="E2454" s="12"/>
      <c r="F2454" s="12"/>
      <c r="G2454" s="12"/>
      <c r="H2454" s="12"/>
      <c r="I2454" s="12"/>
      <c r="J2454" s="12"/>
      <c r="K2454" s="68"/>
    </row>
    <row r="2455" spans="1:11">
      <c r="A2455" s="13"/>
      <c r="B2455" s="12"/>
      <c r="C2455" s="12"/>
      <c r="D2455" s="13"/>
      <c r="E2455" s="12"/>
      <c r="F2455" s="12"/>
      <c r="G2455" s="12"/>
      <c r="H2455" s="12"/>
      <c r="I2455" s="12"/>
      <c r="J2455" s="12"/>
      <c r="K2455" s="68"/>
    </row>
    <row r="2456" spans="1:11">
      <c r="A2456" s="13"/>
      <c r="B2456" s="12"/>
      <c r="C2456" s="12"/>
      <c r="D2456" s="13"/>
      <c r="E2456" s="12"/>
      <c r="F2456" s="12"/>
      <c r="G2456" s="12"/>
      <c r="H2456" s="12"/>
      <c r="I2456" s="12"/>
      <c r="J2456" s="12"/>
      <c r="K2456" s="68"/>
    </row>
    <row r="2457" spans="1:11">
      <c r="A2457" s="13"/>
      <c r="B2457" s="12"/>
      <c r="C2457" s="12"/>
      <c r="D2457" s="13"/>
      <c r="E2457" s="12"/>
      <c r="F2457" s="12"/>
      <c r="G2457" s="12"/>
      <c r="H2457" s="12"/>
      <c r="I2457" s="12"/>
      <c r="J2457" s="12"/>
      <c r="K2457" s="68"/>
    </row>
    <row r="2458" spans="1:11">
      <c r="A2458" s="13"/>
      <c r="B2458" s="12"/>
      <c r="C2458" s="12"/>
      <c r="D2458" s="13"/>
      <c r="E2458" s="12"/>
      <c r="F2458" s="12"/>
      <c r="G2458" s="12"/>
      <c r="H2458" s="12"/>
      <c r="I2458" s="12"/>
      <c r="J2458" s="12"/>
      <c r="K2458" s="68"/>
    </row>
    <row r="2459" spans="1:11">
      <c r="A2459" s="13"/>
      <c r="B2459" s="12"/>
      <c r="C2459" s="12"/>
      <c r="D2459" s="13"/>
      <c r="E2459" s="12"/>
      <c r="F2459" s="12"/>
      <c r="G2459" s="12"/>
      <c r="H2459" s="12"/>
      <c r="I2459" s="12"/>
      <c r="J2459" s="12"/>
      <c r="K2459" s="68"/>
    </row>
    <row r="2460" spans="1:11">
      <c r="A2460" s="13"/>
      <c r="B2460" s="12"/>
      <c r="C2460" s="12"/>
      <c r="D2460" s="13"/>
      <c r="E2460" s="12"/>
      <c r="F2460" s="12"/>
      <c r="G2460" s="12"/>
      <c r="H2460" s="12"/>
      <c r="I2460" s="12"/>
      <c r="J2460" s="12"/>
      <c r="K2460" s="68"/>
    </row>
    <row r="2461" spans="1:11">
      <c r="A2461" s="13"/>
      <c r="B2461" s="12"/>
      <c r="C2461" s="12"/>
      <c r="D2461" s="13"/>
      <c r="E2461" s="12"/>
      <c r="F2461" s="12"/>
      <c r="G2461" s="12"/>
      <c r="H2461" s="12"/>
      <c r="I2461" s="12"/>
      <c r="J2461" s="12"/>
      <c r="K2461" s="68"/>
    </row>
    <row r="2462" spans="1:11">
      <c r="A2462" s="13"/>
      <c r="B2462" s="12"/>
      <c r="C2462" s="12"/>
      <c r="D2462" s="13"/>
      <c r="E2462" s="12"/>
      <c r="F2462" s="12"/>
      <c r="G2462" s="12"/>
      <c r="H2462" s="12"/>
      <c r="I2462" s="12"/>
      <c r="J2462" s="12"/>
      <c r="K2462" s="68"/>
    </row>
    <row r="2463" spans="1:11">
      <c r="A2463" s="13"/>
      <c r="B2463" s="12"/>
      <c r="C2463" s="12"/>
      <c r="D2463" s="13"/>
      <c r="E2463" s="12"/>
      <c r="F2463" s="12"/>
      <c r="G2463" s="12"/>
      <c r="H2463" s="12"/>
      <c r="I2463" s="12"/>
      <c r="J2463" s="12"/>
      <c r="K2463" s="68"/>
    </row>
    <row r="2464" spans="1:11">
      <c r="A2464" s="13"/>
      <c r="B2464" s="12"/>
      <c r="C2464" s="12"/>
      <c r="D2464" s="13"/>
      <c r="E2464" s="12"/>
      <c r="F2464" s="12"/>
      <c r="G2464" s="12"/>
      <c r="H2464" s="12"/>
      <c r="I2464" s="12"/>
      <c r="J2464" s="12"/>
      <c r="K2464" s="68"/>
    </row>
    <row r="2465" spans="1:11">
      <c r="A2465" s="13"/>
      <c r="B2465" s="12"/>
      <c r="C2465" s="12"/>
      <c r="D2465" s="13"/>
      <c r="E2465" s="12"/>
      <c r="F2465" s="12"/>
      <c r="G2465" s="12"/>
      <c r="H2465" s="12"/>
      <c r="I2465" s="12"/>
      <c r="J2465" s="12"/>
      <c r="K2465" s="68"/>
    </row>
    <row r="2466" spans="1:11">
      <c r="A2466" s="13"/>
      <c r="B2466" s="12"/>
      <c r="C2466" s="12"/>
      <c r="D2466" s="13"/>
      <c r="E2466" s="12"/>
      <c r="F2466" s="12"/>
      <c r="G2466" s="12"/>
      <c r="H2466" s="12"/>
      <c r="I2466" s="12"/>
      <c r="J2466" s="12"/>
      <c r="K2466" s="68"/>
    </row>
    <row r="2467" spans="1:11">
      <c r="A2467" s="13"/>
      <c r="B2467" s="12"/>
      <c r="C2467" s="12"/>
      <c r="D2467" s="13"/>
      <c r="E2467" s="12"/>
      <c r="F2467" s="12"/>
      <c r="G2467" s="12"/>
      <c r="H2467" s="12"/>
      <c r="I2467" s="12"/>
      <c r="J2467" s="12"/>
      <c r="K2467" s="68"/>
    </row>
    <row r="2468" spans="1:11">
      <c r="A2468" s="13"/>
      <c r="B2468" s="12"/>
      <c r="C2468" s="12"/>
      <c r="D2468" s="13"/>
      <c r="E2468" s="12"/>
      <c r="F2468" s="12"/>
      <c r="G2468" s="12"/>
      <c r="H2468" s="12"/>
      <c r="I2468" s="12"/>
      <c r="J2468" s="12"/>
      <c r="K2468" s="68"/>
    </row>
    <row r="2469" spans="1:11">
      <c r="A2469" s="13"/>
      <c r="B2469" s="12"/>
      <c r="C2469" s="12"/>
      <c r="D2469" s="13"/>
      <c r="E2469" s="12"/>
      <c r="F2469" s="12"/>
      <c r="G2469" s="12"/>
      <c r="H2469" s="12"/>
      <c r="I2469" s="12"/>
      <c r="J2469" s="12"/>
      <c r="K2469" s="68"/>
    </row>
    <row r="2470" spans="1:11">
      <c r="A2470" s="13"/>
      <c r="B2470" s="12"/>
      <c r="C2470" s="12"/>
      <c r="D2470" s="13"/>
      <c r="E2470" s="12"/>
      <c r="F2470" s="12"/>
      <c r="G2470" s="12"/>
      <c r="H2470" s="12"/>
      <c r="I2470" s="12"/>
      <c r="J2470" s="12"/>
      <c r="K2470" s="68"/>
    </row>
    <row r="2471" spans="1:11">
      <c r="A2471" s="13"/>
      <c r="B2471" s="12"/>
      <c r="C2471" s="12"/>
      <c r="D2471" s="13"/>
      <c r="E2471" s="12"/>
      <c r="F2471" s="12"/>
      <c r="G2471" s="12"/>
      <c r="H2471" s="12"/>
      <c r="I2471" s="12"/>
      <c r="J2471" s="12"/>
      <c r="K2471" s="68"/>
    </row>
    <row r="2472" spans="1:11">
      <c r="A2472" s="13"/>
      <c r="B2472" s="12"/>
      <c r="C2472" s="12"/>
      <c r="D2472" s="13"/>
      <c r="E2472" s="12"/>
      <c r="F2472" s="12"/>
      <c r="G2472" s="12"/>
      <c r="H2472" s="12"/>
      <c r="I2472" s="12"/>
      <c r="J2472" s="12"/>
      <c r="K2472" s="68"/>
    </row>
    <row r="2473" spans="1:11">
      <c r="A2473" s="13"/>
      <c r="B2473" s="12"/>
      <c r="C2473" s="12"/>
      <c r="D2473" s="13"/>
      <c r="E2473" s="12"/>
      <c r="F2473" s="12"/>
      <c r="G2473" s="12"/>
      <c r="H2473" s="12"/>
      <c r="I2473" s="12"/>
      <c r="J2473" s="12"/>
      <c r="K2473" s="68"/>
    </row>
    <row r="2474" spans="1:11">
      <c r="A2474" s="13"/>
      <c r="B2474" s="12"/>
      <c r="C2474" s="12"/>
      <c r="D2474" s="13"/>
      <c r="E2474" s="12"/>
      <c r="F2474" s="12"/>
      <c r="G2474" s="12"/>
      <c r="H2474" s="12"/>
      <c r="I2474" s="12"/>
      <c r="J2474" s="12"/>
      <c r="K2474" s="68"/>
    </row>
    <row r="2475" spans="1:11">
      <c r="A2475" s="13"/>
      <c r="B2475" s="12"/>
      <c r="C2475" s="12"/>
      <c r="D2475" s="13"/>
      <c r="E2475" s="12"/>
      <c r="F2475" s="12"/>
      <c r="G2475" s="12"/>
      <c r="H2475" s="12"/>
      <c r="I2475" s="12"/>
      <c r="J2475" s="12"/>
      <c r="K2475" s="68"/>
    </row>
    <row r="2476" spans="1:11">
      <c r="A2476" s="13"/>
      <c r="B2476" s="12"/>
      <c r="C2476" s="12"/>
      <c r="D2476" s="13"/>
      <c r="E2476" s="12"/>
      <c r="F2476" s="12"/>
      <c r="G2476" s="12"/>
      <c r="H2476" s="12"/>
      <c r="I2476" s="12"/>
      <c r="J2476" s="12"/>
      <c r="K2476" s="68"/>
    </row>
    <row r="2477" spans="1:11">
      <c r="A2477" s="13"/>
      <c r="B2477" s="12"/>
      <c r="C2477" s="12"/>
      <c r="D2477" s="13"/>
      <c r="E2477" s="12"/>
      <c r="F2477" s="12"/>
      <c r="G2477" s="12"/>
      <c r="H2477" s="12"/>
      <c r="I2477" s="12"/>
      <c r="J2477" s="12"/>
      <c r="K2477" s="68"/>
    </row>
    <row r="2478" spans="1:11">
      <c r="A2478" s="13"/>
      <c r="B2478" s="12"/>
      <c r="C2478" s="12"/>
      <c r="D2478" s="13"/>
      <c r="E2478" s="12"/>
      <c r="F2478" s="12"/>
      <c r="G2478" s="12"/>
      <c r="H2478" s="12"/>
      <c r="I2478" s="12"/>
      <c r="J2478" s="12"/>
      <c r="K2478" s="68"/>
    </row>
    <row r="2479" spans="1:11">
      <c r="A2479" s="13"/>
      <c r="B2479" s="12"/>
      <c r="C2479" s="12"/>
      <c r="D2479" s="13"/>
      <c r="E2479" s="12"/>
      <c r="F2479" s="12"/>
      <c r="G2479" s="12"/>
      <c r="H2479" s="12"/>
      <c r="I2479" s="12"/>
      <c r="J2479" s="12"/>
      <c r="K2479" s="68"/>
    </row>
    <row r="2480" spans="1:11">
      <c r="A2480" s="13"/>
      <c r="B2480" s="12"/>
      <c r="C2480" s="12"/>
      <c r="D2480" s="13"/>
      <c r="E2480" s="12"/>
      <c r="F2480" s="12"/>
      <c r="G2480" s="12"/>
      <c r="H2480" s="12"/>
      <c r="I2480" s="12"/>
      <c r="J2480" s="12"/>
      <c r="K2480" s="68"/>
    </row>
    <row r="2481" spans="1:11">
      <c r="A2481" s="13"/>
      <c r="B2481" s="12"/>
      <c r="C2481" s="12"/>
      <c r="D2481" s="13"/>
      <c r="E2481" s="12"/>
      <c r="F2481" s="12"/>
      <c r="G2481" s="12"/>
      <c r="H2481" s="12"/>
      <c r="I2481" s="12"/>
      <c r="J2481" s="12"/>
      <c r="K2481" s="68"/>
    </row>
    <row r="2482" spans="1:11">
      <c r="A2482" s="13"/>
      <c r="B2482" s="12"/>
      <c r="C2482" s="12"/>
      <c r="D2482" s="13"/>
      <c r="E2482" s="12"/>
      <c r="F2482" s="12"/>
      <c r="G2482" s="12"/>
      <c r="H2482" s="12"/>
      <c r="I2482" s="12"/>
      <c r="J2482" s="12"/>
      <c r="K2482" s="68"/>
    </row>
    <row r="2483" spans="1:11">
      <c r="A2483" s="13"/>
      <c r="B2483" s="12"/>
      <c r="C2483" s="12"/>
      <c r="D2483" s="13"/>
      <c r="E2483" s="12"/>
      <c r="F2483" s="12"/>
      <c r="G2483" s="12"/>
      <c r="H2483" s="12"/>
      <c r="I2483" s="12"/>
      <c r="J2483" s="12"/>
      <c r="K2483" s="68"/>
    </row>
    <row r="2484" spans="1:11">
      <c r="A2484" s="13"/>
      <c r="B2484" s="12"/>
      <c r="C2484" s="12"/>
      <c r="D2484" s="13"/>
      <c r="E2484" s="12"/>
      <c r="F2484" s="12"/>
      <c r="G2484" s="12"/>
      <c r="H2484" s="12"/>
      <c r="I2484" s="12"/>
      <c r="J2484" s="12"/>
      <c r="K2484" s="68"/>
    </row>
    <row r="2485" spans="1:11">
      <c r="A2485" s="13"/>
      <c r="B2485" s="12"/>
      <c r="C2485" s="12"/>
      <c r="D2485" s="13"/>
      <c r="E2485" s="12"/>
      <c r="F2485" s="12"/>
      <c r="G2485" s="12"/>
      <c r="H2485" s="12"/>
      <c r="I2485" s="12"/>
      <c r="J2485" s="12"/>
      <c r="K2485" s="68"/>
    </row>
    <row r="2486" spans="1:11">
      <c r="A2486" s="13"/>
      <c r="B2486" s="12"/>
      <c r="C2486" s="12"/>
      <c r="D2486" s="13"/>
      <c r="E2486" s="12"/>
      <c r="F2486" s="12"/>
      <c r="G2486" s="12"/>
      <c r="H2486" s="12"/>
      <c r="I2486" s="12"/>
      <c r="J2486" s="12"/>
      <c r="K2486" s="68"/>
    </row>
    <row r="2487" spans="1:11">
      <c r="A2487" s="13"/>
      <c r="B2487" s="12"/>
      <c r="C2487" s="12"/>
      <c r="D2487" s="13"/>
      <c r="E2487" s="12"/>
      <c r="F2487" s="12"/>
      <c r="G2487" s="12"/>
      <c r="H2487" s="12"/>
      <c r="I2487" s="12"/>
      <c r="J2487" s="12"/>
      <c r="K2487" s="68"/>
    </row>
    <row r="2488" spans="1:11">
      <c r="A2488" s="13"/>
      <c r="B2488" s="12"/>
      <c r="C2488" s="12"/>
      <c r="D2488" s="13"/>
      <c r="E2488" s="12"/>
      <c r="F2488" s="12"/>
      <c r="G2488" s="12"/>
      <c r="H2488" s="12"/>
      <c r="I2488" s="12"/>
      <c r="J2488" s="12"/>
      <c r="K2488" s="68"/>
    </row>
    <row r="2489" spans="1:11">
      <c r="A2489" s="13"/>
      <c r="B2489" s="12"/>
      <c r="C2489" s="12"/>
      <c r="D2489" s="13"/>
      <c r="E2489" s="12"/>
      <c r="F2489" s="12"/>
      <c r="G2489" s="12"/>
      <c r="H2489" s="12"/>
      <c r="I2489" s="12"/>
      <c r="J2489" s="12"/>
      <c r="K2489" s="68"/>
    </row>
    <row r="2490" spans="1:11">
      <c r="A2490" s="13"/>
      <c r="B2490" s="12"/>
      <c r="C2490" s="12"/>
      <c r="D2490" s="13"/>
      <c r="E2490" s="12"/>
      <c r="F2490" s="12"/>
      <c r="G2490" s="12"/>
      <c r="H2490" s="12"/>
      <c r="I2490" s="12"/>
      <c r="J2490" s="12"/>
      <c r="K2490" s="68"/>
    </row>
    <row r="2491" spans="1:11">
      <c r="A2491" s="13"/>
      <c r="B2491" s="12"/>
      <c r="C2491" s="12"/>
      <c r="D2491" s="13"/>
      <c r="E2491" s="12"/>
      <c r="F2491" s="12"/>
      <c r="G2491" s="12"/>
      <c r="H2491" s="12"/>
      <c r="I2491" s="12"/>
      <c r="J2491" s="12"/>
      <c r="K2491" s="68"/>
    </row>
    <row r="2492" spans="1:11">
      <c r="A2492" s="13"/>
      <c r="B2492" s="12"/>
      <c r="C2492" s="12"/>
      <c r="D2492" s="13"/>
      <c r="E2492" s="12"/>
      <c r="F2492" s="12"/>
      <c r="G2492" s="12"/>
      <c r="H2492" s="12"/>
      <c r="I2492" s="12"/>
      <c r="J2492" s="12"/>
      <c r="K2492" s="68"/>
    </row>
    <row r="2493" spans="1:11">
      <c r="A2493" s="13"/>
      <c r="B2493" s="12"/>
      <c r="C2493" s="12"/>
      <c r="D2493" s="13"/>
      <c r="E2493" s="12"/>
      <c r="F2493" s="12"/>
      <c r="G2493" s="12"/>
      <c r="H2493" s="12"/>
      <c r="I2493" s="12"/>
      <c r="J2493" s="12"/>
      <c r="K2493" s="68"/>
    </row>
    <row r="2494" spans="1:11">
      <c r="A2494" s="13"/>
      <c r="B2494" s="12"/>
      <c r="C2494" s="12"/>
      <c r="D2494" s="13"/>
      <c r="E2494" s="12"/>
      <c r="F2494" s="12"/>
      <c r="G2494" s="12"/>
      <c r="H2494" s="12"/>
      <c r="I2494" s="12"/>
      <c r="J2494" s="12"/>
      <c r="K2494" s="68"/>
    </row>
    <row r="2495" spans="1:11">
      <c r="A2495" s="13"/>
      <c r="B2495" s="12"/>
      <c r="C2495" s="12"/>
      <c r="D2495" s="13"/>
      <c r="E2495" s="12"/>
      <c r="F2495" s="12"/>
      <c r="G2495" s="12"/>
      <c r="H2495" s="12"/>
      <c r="I2495" s="12"/>
      <c r="J2495" s="12"/>
      <c r="K2495" s="68"/>
    </row>
    <row r="2496" spans="1:11">
      <c r="A2496" s="13"/>
      <c r="B2496" s="12"/>
      <c r="C2496" s="12"/>
      <c r="D2496" s="13"/>
      <c r="E2496" s="12"/>
      <c r="F2496" s="12"/>
      <c r="G2496" s="12"/>
      <c r="H2496" s="12"/>
      <c r="I2496" s="12"/>
      <c r="J2496" s="12"/>
      <c r="K2496" s="68"/>
    </row>
    <row r="2497" spans="1:11">
      <c r="A2497" s="13"/>
      <c r="B2497" s="12"/>
      <c r="C2497" s="12"/>
      <c r="D2497" s="13"/>
      <c r="E2497" s="12"/>
      <c r="F2497" s="12"/>
      <c r="G2497" s="12"/>
      <c r="H2497" s="12"/>
      <c r="I2497" s="12"/>
      <c r="J2497" s="12"/>
      <c r="K2497" s="68"/>
    </row>
    <row r="2498" spans="1:11">
      <c r="A2498" s="13"/>
      <c r="B2498" s="12"/>
      <c r="C2498" s="12"/>
      <c r="D2498" s="13"/>
      <c r="E2498" s="12"/>
      <c r="F2498" s="12"/>
      <c r="G2498" s="12"/>
      <c r="H2498" s="12"/>
      <c r="I2498" s="12"/>
      <c r="J2498" s="12"/>
      <c r="K2498" s="68"/>
    </row>
    <row r="2499" spans="1:11">
      <c r="A2499" s="13"/>
      <c r="B2499" s="12"/>
      <c r="C2499" s="12"/>
      <c r="D2499" s="13"/>
      <c r="E2499" s="12"/>
      <c r="F2499" s="12"/>
      <c r="G2499" s="12"/>
      <c r="H2499" s="12"/>
      <c r="I2499" s="12"/>
      <c r="J2499" s="12"/>
      <c r="K2499" s="68"/>
    </row>
    <row r="2500" spans="1:11">
      <c r="A2500" s="13"/>
      <c r="B2500" s="12"/>
      <c r="C2500" s="12"/>
      <c r="D2500" s="13"/>
      <c r="E2500" s="12"/>
      <c r="F2500" s="12"/>
      <c r="G2500" s="12"/>
      <c r="H2500" s="12"/>
      <c r="I2500" s="12"/>
      <c r="J2500" s="12"/>
      <c r="K2500" s="68"/>
    </row>
    <row r="2501" spans="1:11">
      <c r="A2501" s="13"/>
      <c r="B2501" s="12"/>
      <c r="C2501" s="12"/>
      <c r="D2501" s="13"/>
      <c r="E2501" s="12"/>
      <c r="F2501" s="12"/>
      <c r="G2501" s="12"/>
      <c r="H2501" s="12"/>
      <c r="I2501" s="12"/>
      <c r="J2501" s="12"/>
      <c r="K2501" s="68"/>
    </row>
    <row r="2502" spans="1:11">
      <c r="A2502" s="13"/>
      <c r="B2502" s="12"/>
      <c r="C2502" s="12"/>
      <c r="D2502" s="13"/>
      <c r="E2502" s="12"/>
      <c r="F2502" s="12"/>
      <c r="G2502" s="12"/>
      <c r="H2502" s="12"/>
      <c r="I2502" s="12"/>
      <c r="J2502" s="12"/>
      <c r="K2502" s="68"/>
    </row>
    <row r="2503" spans="1:11">
      <c r="A2503" s="13"/>
      <c r="B2503" s="12"/>
      <c r="C2503" s="12"/>
      <c r="D2503" s="13"/>
      <c r="E2503" s="12"/>
      <c r="F2503" s="12"/>
      <c r="G2503" s="12"/>
      <c r="H2503" s="12"/>
      <c r="I2503" s="12"/>
      <c r="J2503" s="12"/>
      <c r="K2503" s="68"/>
    </row>
    <row r="2504" spans="1:11">
      <c r="A2504" s="13"/>
      <c r="B2504" s="12"/>
      <c r="C2504" s="12"/>
      <c r="D2504" s="13"/>
      <c r="E2504" s="12"/>
      <c r="F2504" s="12"/>
      <c r="G2504" s="12"/>
      <c r="H2504" s="12"/>
      <c r="I2504" s="12"/>
      <c r="J2504" s="12"/>
      <c r="K2504" s="68"/>
    </row>
    <row r="2505" spans="1:11">
      <c r="A2505" s="13"/>
      <c r="B2505" s="12"/>
      <c r="C2505" s="12"/>
      <c r="D2505" s="13"/>
      <c r="E2505" s="12"/>
      <c r="F2505" s="12"/>
      <c r="G2505" s="12"/>
      <c r="H2505" s="12"/>
      <c r="I2505" s="12"/>
      <c r="J2505" s="12"/>
      <c r="K2505" s="68"/>
    </row>
    <row r="2506" spans="1:11">
      <c r="A2506" s="13"/>
      <c r="B2506" s="12"/>
      <c r="C2506" s="12"/>
      <c r="D2506" s="13"/>
      <c r="E2506" s="12"/>
      <c r="F2506" s="12"/>
      <c r="G2506" s="12"/>
      <c r="H2506" s="12"/>
      <c r="I2506" s="12"/>
      <c r="J2506" s="12"/>
      <c r="K2506" s="68"/>
    </row>
    <row r="2507" spans="1:11">
      <c r="A2507" s="13"/>
      <c r="B2507" s="12"/>
      <c r="C2507" s="12"/>
      <c r="D2507" s="13"/>
      <c r="E2507" s="12"/>
      <c r="F2507" s="12"/>
      <c r="G2507" s="12"/>
      <c r="H2507" s="12"/>
      <c r="I2507" s="12"/>
      <c r="J2507" s="12"/>
      <c r="K2507" s="68"/>
    </row>
    <row r="2508" spans="1:11">
      <c r="A2508" s="13"/>
      <c r="B2508" s="12"/>
      <c r="C2508" s="12"/>
      <c r="D2508" s="13"/>
      <c r="E2508" s="12"/>
      <c r="F2508" s="12"/>
      <c r="G2508" s="12"/>
      <c r="H2508" s="12"/>
      <c r="I2508" s="12"/>
      <c r="J2508" s="12"/>
      <c r="K2508" s="68"/>
    </row>
    <row r="2509" spans="1:11">
      <c r="A2509" s="13"/>
      <c r="B2509" s="12"/>
      <c r="C2509" s="12"/>
      <c r="D2509" s="13"/>
      <c r="E2509" s="12"/>
      <c r="F2509" s="12"/>
      <c r="G2509" s="12"/>
      <c r="H2509" s="12"/>
      <c r="I2509" s="12"/>
      <c r="J2509" s="12"/>
      <c r="K2509" s="68"/>
    </row>
    <row r="2510" spans="1:11">
      <c r="A2510" s="13"/>
      <c r="B2510" s="12"/>
      <c r="C2510" s="12"/>
      <c r="D2510" s="13"/>
      <c r="E2510" s="12"/>
      <c r="F2510" s="12"/>
      <c r="G2510" s="12"/>
      <c r="H2510" s="12"/>
      <c r="I2510" s="12"/>
      <c r="J2510" s="12"/>
      <c r="K2510" s="68"/>
    </row>
    <row r="2511" spans="1:11">
      <c r="A2511" s="13"/>
      <c r="B2511" s="12"/>
      <c r="C2511" s="12"/>
      <c r="D2511" s="13"/>
      <c r="E2511" s="12"/>
      <c r="F2511" s="12"/>
      <c r="G2511" s="12"/>
      <c r="H2511" s="12"/>
      <c r="I2511" s="12"/>
      <c r="J2511" s="12"/>
      <c r="K2511" s="68"/>
    </row>
    <row r="2512" spans="1:11">
      <c r="A2512" s="13"/>
      <c r="B2512" s="12"/>
      <c r="C2512" s="12"/>
      <c r="D2512" s="13"/>
      <c r="E2512" s="12"/>
      <c r="F2512" s="12"/>
      <c r="G2512" s="12"/>
      <c r="H2512" s="12"/>
      <c r="I2512" s="12"/>
      <c r="J2512" s="12"/>
      <c r="K2512" s="68"/>
    </row>
    <row r="2513" spans="1:11">
      <c r="A2513" s="13"/>
      <c r="B2513" s="12"/>
      <c r="C2513" s="12"/>
      <c r="D2513" s="13"/>
      <c r="E2513" s="12"/>
      <c r="F2513" s="12"/>
      <c r="G2513" s="12"/>
      <c r="H2513" s="12"/>
      <c r="I2513" s="12"/>
      <c r="J2513" s="12"/>
      <c r="K2513" s="68"/>
    </row>
    <row r="2514" spans="1:11">
      <c r="A2514" s="13"/>
      <c r="B2514" s="12"/>
      <c r="C2514" s="12"/>
      <c r="D2514" s="13"/>
      <c r="E2514" s="12"/>
      <c r="F2514" s="12"/>
      <c r="G2514" s="12"/>
      <c r="H2514" s="12"/>
      <c r="I2514" s="12"/>
      <c r="J2514" s="12"/>
      <c r="K2514" s="68"/>
    </row>
    <row r="2515" spans="1:11">
      <c r="A2515" s="13"/>
      <c r="B2515" s="12"/>
      <c r="C2515" s="12"/>
      <c r="D2515" s="13"/>
      <c r="E2515" s="12"/>
      <c r="F2515" s="12"/>
      <c r="G2515" s="12"/>
      <c r="H2515" s="12"/>
      <c r="I2515" s="12"/>
      <c r="J2515" s="12"/>
      <c r="K2515" s="68"/>
    </row>
    <row r="2516" spans="1:11">
      <c r="A2516" s="13"/>
      <c r="B2516" s="12"/>
      <c r="C2516" s="12"/>
      <c r="D2516" s="13"/>
      <c r="E2516" s="12"/>
      <c r="F2516" s="12"/>
      <c r="G2516" s="12"/>
      <c r="H2516" s="12"/>
      <c r="I2516" s="12"/>
      <c r="J2516" s="12"/>
      <c r="K2516" s="68"/>
    </row>
    <row r="2517" spans="1:11">
      <c r="A2517" s="13"/>
      <c r="B2517" s="12"/>
      <c r="C2517" s="12"/>
      <c r="D2517" s="13"/>
      <c r="E2517" s="12"/>
      <c r="F2517" s="12"/>
      <c r="G2517" s="12"/>
      <c r="H2517" s="12"/>
      <c r="I2517" s="12"/>
      <c r="J2517" s="12"/>
      <c r="K2517" s="68"/>
    </row>
    <row r="2518" spans="1:11">
      <c r="A2518" s="13"/>
      <c r="B2518" s="12"/>
      <c r="C2518" s="12"/>
      <c r="D2518" s="13"/>
      <c r="E2518" s="12"/>
      <c r="F2518" s="12"/>
      <c r="G2518" s="12"/>
      <c r="H2518" s="12"/>
      <c r="I2518" s="12"/>
      <c r="J2518" s="12"/>
      <c r="K2518" s="68"/>
    </row>
    <row r="2519" spans="1:11">
      <c r="A2519" s="13"/>
      <c r="B2519" s="12"/>
      <c r="C2519" s="12"/>
      <c r="D2519" s="13"/>
      <c r="E2519" s="12"/>
      <c r="F2519" s="12"/>
      <c r="G2519" s="12"/>
      <c r="H2519" s="12"/>
      <c r="I2519" s="12"/>
      <c r="J2519" s="12"/>
      <c r="K2519" s="68"/>
    </row>
    <row r="2520" spans="1:11">
      <c r="A2520" s="13"/>
      <c r="B2520" s="12"/>
      <c r="C2520" s="12"/>
      <c r="D2520" s="13"/>
      <c r="E2520" s="12"/>
      <c r="F2520" s="12"/>
      <c r="G2520" s="12"/>
      <c r="H2520" s="12"/>
      <c r="I2520" s="12"/>
      <c r="J2520" s="12"/>
      <c r="K2520" s="68"/>
    </row>
    <row r="2521" spans="1:11">
      <c r="A2521" s="13"/>
      <c r="B2521" s="12"/>
      <c r="C2521" s="12"/>
      <c r="D2521" s="13"/>
      <c r="E2521" s="12"/>
      <c r="F2521" s="12"/>
      <c r="G2521" s="12"/>
      <c r="H2521" s="12"/>
      <c r="I2521" s="12"/>
      <c r="J2521" s="12"/>
      <c r="K2521" s="68"/>
    </row>
    <row r="2522" spans="1:11">
      <c r="A2522" s="13"/>
      <c r="B2522" s="12"/>
      <c r="C2522" s="12"/>
      <c r="D2522" s="13"/>
      <c r="E2522" s="12"/>
      <c r="F2522" s="12"/>
      <c r="G2522" s="12"/>
      <c r="H2522" s="12"/>
      <c r="I2522" s="12"/>
      <c r="J2522" s="12"/>
      <c r="K2522" s="68"/>
    </row>
    <row r="2523" spans="1:11">
      <c r="A2523" s="13"/>
      <c r="B2523" s="12"/>
      <c r="C2523" s="12"/>
      <c r="D2523" s="13"/>
      <c r="E2523" s="12"/>
      <c r="F2523" s="12"/>
      <c r="G2523" s="12"/>
      <c r="H2523" s="12"/>
      <c r="I2523" s="12"/>
      <c r="J2523" s="12"/>
      <c r="K2523" s="68"/>
    </row>
    <row r="2524" spans="1:11">
      <c r="A2524" s="13"/>
      <c r="B2524" s="12"/>
      <c r="C2524" s="12"/>
      <c r="D2524" s="13"/>
      <c r="E2524" s="12"/>
      <c r="F2524" s="12"/>
      <c r="G2524" s="12"/>
      <c r="H2524" s="12"/>
      <c r="I2524" s="12"/>
      <c r="J2524" s="12"/>
      <c r="K2524" s="68"/>
    </row>
    <row r="2525" spans="1:11">
      <c r="A2525" s="13"/>
      <c r="B2525" s="12"/>
      <c r="C2525" s="12"/>
      <c r="D2525" s="13"/>
      <c r="E2525" s="12"/>
      <c r="F2525" s="12"/>
      <c r="G2525" s="12"/>
      <c r="H2525" s="12"/>
      <c r="I2525" s="12"/>
      <c r="J2525" s="12"/>
      <c r="K2525" s="68"/>
    </row>
    <row r="2526" spans="1:11">
      <c r="A2526" s="13"/>
      <c r="B2526" s="12"/>
      <c r="C2526" s="12"/>
      <c r="D2526" s="13"/>
      <c r="E2526" s="12"/>
      <c r="F2526" s="12"/>
      <c r="G2526" s="12"/>
      <c r="H2526" s="12"/>
      <c r="I2526" s="12"/>
      <c r="J2526" s="12"/>
      <c r="K2526" s="68"/>
    </row>
    <row r="2527" spans="1:11">
      <c r="A2527" s="13"/>
      <c r="B2527" s="12"/>
      <c r="C2527" s="12"/>
      <c r="D2527" s="13"/>
      <c r="E2527" s="12"/>
      <c r="F2527" s="12"/>
      <c r="G2527" s="12"/>
      <c r="H2527" s="12"/>
      <c r="I2527" s="12"/>
      <c r="J2527" s="12"/>
      <c r="K2527" s="68"/>
    </row>
    <row r="2528" spans="1:11">
      <c r="A2528" s="13"/>
      <c r="B2528" s="12"/>
      <c r="C2528" s="12"/>
      <c r="D2528" s="13"/>
      <c r="E2528" s="12"/>
      <c r="F2528" s="12"/>
      <c r="G2528" s="12"/>
      <c r="H2528" s="12"/>
      <c r="I2528" s="12"/>
      <c r="J2528" s="12"/>
      <c r="K2528" s="68"/>
    </row>
    <row r="2529" spans="1:11">
      <c r="A2529" s="13"/>
      <c r="B2529" s="12"/>
      <c r="C2529" s="12"/>
      <c r="D2529" s="13"/>
      <c r="E2529" s="12"/>
      <c r="F2529" s="12"/>
      <c r="G2529" s="12"/>
      <c r="H2529" s="12"/>
      <c r="I2529" s="12"/>
      <c r="J2529" s="12"/>
      <c r="K2529" s="68"/>
    </row>
    <row r="2530" spans="1:11">
      <c r="A2530" s="13"/>
      <c r="B2530" s="12"/>
      <c r="C2530" s="12"/>
      <c r="D2530" s="13"/>
      <c r="E2530" s="12"/>
      <c r="F2530" s="12"/>
      <c r="G2530" s="12"/>
      <c r="H2530" s="12"/>
      <c r="I2530" s="12"/>
      <c r="J2530" s="12"/>
      <c r="K2530" s="68"/>
    </row>
    <row r="2531" spans="1:11">
      <c r="A2531" s="13"/>
      <c r="B2531" s="12"/>
      <c r="C2531" s="12"/>
      <c r="D2531" s="13"/>
      <c r="E2531" s="12"/>
      <c r="F2531" s="12"/>
      <c r="G2531" s="12"/>
      <c r="H2531" s="12"/>
      <c r="I2531" s="12"/>
      <c r="J2531" s="12"/>
      <c r="K2531" s="68"/>
    </row>
    <row r="2532" spans="1:11">
      <c r="A2532" s="13"/>
      <c r="B2532" s="12"/>
      <c r="C2532" s="12"/>
      <c r="D2532" s="13"/>
      <c r="E2532" s="12"/>
      <c r="F2532" s="12"/>
      <c r="G2532" s="12"/>
      <c r="H2532" s="12"/>
      <c r="I2532" s="12"/>
      <c r="J2532" s="12"/>
      <c r="K2532" s="68"/>
    </row>
    <row r="2533" spans="1:11">
      <c r="A2533" s="13"/>
      <c r="B2533" s="12"/>
      <c r="C2533" s="12"/>
      <c r="D2533" s="13"/>
      <c r="E2533" s="12"/>
      <c r="F2533" s="12"/>
      <c r="G2533" s="12"/>
      <c r="H2533" s="12"/>
      <c r="I2533" s="12"/>
      <c r="J2533" s="12"/>
      <c r="K2533" s="68"/>
    </row>
    <row r="2534" spans="1:11">
      <c r="A2534" s="13"/>
      <c r="B2534" s="12"/>
      <c r="C2534" s="12"/>
      <c r="D2534" s="13"/>
      <c r="E2534" s="12"/>
      <c r="F2534" s="12"/>
      <c r="G2534" s="12"/>
      <c r="H2534" s="12"/>
      <c r="I2534" s="12"/>
      <c r="J2534" s="12"/>
      <c r="K2534" s="68"/>
    </row>
    <row r="2535" spans="1:11">
      <c r="A2535" s="13"/>
      <c r="B2535" s="12"/>
      <c r="C2535" s="12"/>
      <c r="D2535" s="13"/>
      <c r="E2535" s="12"/>
      <c r="F2535" s="12"/>
      <c r="G2535" s="12"/>
      <c r="H2535" s="12"/>
      <c r="I2535" s="12"/>
      <c r="J2535" s="12"/>
      <c r="K2535" s="68"/>
    </row>
    <row r="2536" spans="1:11">
      <c r="A2536" s="13"/>
      <c r="B2536" s="12"/>
      <c r="C2536" s="12"/>
      <c r="D2536" s="13"/>
      <c r="E2536" s="12"/>
      <c r="F2536" s="12"/>
      <c r="G2536" s="12"/>
      <c r="H2536" s="12"/>
      <c r="I2536" s="12"/>
      <c r="J2536" s="12"/>
      <c r="K2536" s="68"/>
    </row>
    <row r="2537" spans="1:11">
      <c r="A2537" s="13"/>
      <c r="B2537" s="12"/>
      <c r="C2537" s="12"/>
      <c r="D2537" s="13"/>
      <c r="E2537" s="12"/>
      <c r="F2537" s="12"/>
      <c r="G2537" s="12"/>
      <c r="H2537" s="12"/>
      <c r="I2537" s="12"/>
      <c r="J2537" s="12"/>
      <c r="K2537" s="68"/>
    </row>
    <row r="2538" spans="1:11">
      <c r="A2538" s="13"/>
      <c r="B2538" s="12"/>
      <c r="C2538" s="12"/>
      <c r="D2538" s="13"/>
      <c r="E2538" s="12"/>
      <c r="F2538" s="12"/>
      <c r="G2538" s="12"/>
      <c r="H2538" s="12"/>
      <c r="I2538" s="12"/>
      <c r="J2538" s="12"/>
      <c r="K2538" s="68"/>
    </row>
    <row r="2539" spans="1:11">
      <c r="A2539" s="13"/>
      <c r="B2539" s="12"/>
      <c r="C2539" s="12"/>
      <c r="D2539" s="13"/>
      <c r="E2539" s="12"/>
      <c r="F2539" s="12"/>
      <c r="G2539" s="12"/>
      <c r="H2539" s="12"/>
      <c r="I2539" s="12"/>
      <c r="J2539" s="12"/>
      <c r="K2539" s="68"/>
    </row>
    <row r="2540" spans="1:11">
      <c r="A2540" s="13"/>
      <c r="B2540" s="12"/>
      <c r="C2540" s="12"/>
      <c r="D2540" s="13"/>
      <c r="E2540" s="12"/>
      <c r="F2540" s="12"/>
      <c r="G2540" s="12"/>
      <c r="H2540" s="12"/>
      <c r="I2540" s="12"/>
      <c r="J2540" s="12"/>
      <c r="K2540" s="68"/>
    </row>
    <row r="2541" spans="1:11">
      <c r="A2541" s="13"/>
      <c r="B2541" s="12"/>
      <c r="C2541" s="12"/>
      <c r="D2541" s="13"/>
      <c r="E2541" s="12"/>
      <c r="F2541" s="12"/>
      <c r="G2541" s="12"/>
      <c r="H2541" s="12"/>
      <c r="I2541" s="12"/>
      <c r="J2541" s="12"/>
      <c r="K2541" s="68"/>
    </row>
    <row r="2542" spans="1:11">
      <c r="A2542" s="13"/>
      <c r="B2542" s="12"/>
      <c r="C2542" s="12"/>
      <c r="D2542" s="13"/>
      <c r="E2542" s="12"/>
      <c r="F2542" s="12"/>
      <c r="G2542" s="12"/>
      <c r="H2542" s="12"/>
      <c r="I2542" s="12"/>
      <c r="J2542" s="12"/>
      <c r="K2542" s="68"/>
    </row>
    <row r="2543" spans="1:11">
      <c r="A2543" s="13"/>
      <c r="B2543" s="12"/>
      <c r="C2543" s="12"/>
      <c r="D2543" s="13"/>
      <c r="E2543" s="12"/>
      <c r="F2543" s="12"/>
      <c r="G2543" s="12"/>
      <c r="H2543" s="12"/>
      <c r="I2543" s="12"/>
      <c r="J2543" s="12"/>
      <c r="K2543" s="68"/>
    </row>
    <row r="2544" spans="1:11">
      <c r="A2544" s="13"/>
      <c r="B2544" s="12"/>
      <c r="C2544" s="12"/>
      <c r="D2544" s="13"/>
      <c r="E2544" s="12"/>
      <c r="F2544" s="12"/>
      <c r="G2544" s="12"/>
      <c r="H2544" s="12"/>
      <c r="I2544" s="12"/>
      <c r="J2544" s="12"/>
      <c r="K2544" s="68"/>
    </row>
    <row r="2545" spans="1:11">
      <c r="A2545" s="13"/>
      <c r="B2545" s="12"/>
      <c r="C2545" s="12"/>
      <c r="D2545" s="13"/>
      <c r="E2545" s="12"/>
      <c r="F2545" s="12"/>
      <c r="G2545" s="12"/>
      <c r="H2545" s="12"/>
      <c r="I2545" s="12"/>
      <c r="J2545" s="12"/>
      <c r="K2545" s="68"/>
    </row>
    <row r="2546" spans="1:11">
      <c r="A2546" s="13"/>
      <c r="B2546" s="12"/>
      <c r="C2546" s="12"/>
      <c r="D2546" s="13"/>
      <c r="E2546" s="12"/>
      <c r="F2546" s="12"/>
      <c r="G2546" s="12"/>
      <c r="H2546" s="12"/>
      <c r="I2546" s="12"/>
      <c r="J2546" s="12"/>
      <c r="K2546" s="68"/>
    </row>
    <row r="2547" spans="1:11">
      <c r="A2547" s="13"/>
      <c r="B2547" s="12"/>
      <c r="C2547" s="12"/>
      <c r="D2547" s="13"/>
      <c r="E2547" s="12"/>
      <c r="F2547" s="12"/>
      <c r="G2547" s="12"/>
      <c r="H2547" s="12"/>
      <c r="I2547" s="12"/>
      <c r="J2547" s="12"/>
      <c r="K2547" s="68"/>
    </row>
    <row r="2548" spans="1:11">
      <c r="A2548" s="13"/>
      <c r="B2548" s="12"/>
      <c r="C2548" s="12"/>
      <c r="D2548" s="13"/>
      <c r="E2548" s="12"/>
      <c r="F2548" s="12"/>
      <c r="G2548" s="12"/>
      <c r="H2548" s="12"/>
      <c r="I2548" s="12"/>
      <c r="J2548" s="12"/>
      <c r="K2548" s="68"/>
    </row>
    <row r="2549" spans="1:11">
      <c r="A2549" s="13"/>
      <c r="B2549" s="12"/>
      <c r="C2549" s="12"/>
      <c r="D2549" s="13"/>
      <c r="E2549" s="12"/>
      <c r="F2549" s="12"/>
      <c r="G2549" s="12"/>
      <c r="H2549" s="12"/>
      <c r="I2549" s="12"/>
      <c r="J2549" s="12"/>
      <c r="K2549" s="68"/>
    </row>
    <row r="2550" spans="1:11">
      <c r="A2550" s="13"/>
      <c r="B2550" s="12"/>
      <c r="C2550" s="12"/>
      <c r="D2550" s="13"/>
      <c r="E2550" s="12"/>
      <c r="F2550" s="12"/>
      <c r="G2550" s="12"/>
      <c r="H2550" s="12"/>
      <c r="I2550" s="12"/>
      <c r="J2550" s="12"/>
      <c r="K2550" s="68"/>
    </row>
    <row r="2551" spans="1:11">
      <c r="A2551" s="13"/>
      <c r="B2551" s="12"/>
      <c r="C2551" s="12"/>
      <c r="D2551" s="13"/>
      <c r="E2551" s="12"/>
      <c r="F2551" s="12"/>
      <c r="G2551" s="12"/>
      <c r="H2551" s="12"/>
      <c r="I2551" s="12"/>
      <c r="J2551" s="12"/>
      <c r="K2551" s="68"/>
    </row>
    <row r="2552" spans="1:11">
      <c r="A2552" s="13"/>
      <c r="B2552" s="12"/>
      <c r="C2552" s="12"/>
      <c r="D2552" s="13"/>
      <c r="E2552" s="12"/>
      <c r="F2552" s="12"/>
      <c r="G2552" s="12"/>
      <c r="H2552" s="12"/>
      <c r="I2552" s="12"/>
      <c r="J2552" s="12"/>
      <c r="K2552" s="68"/>
    </row>
    <row r="2553" spans="1:11">
      <c r="A2553" s="13"/>
      <c r="B2553" s="12"/>
      <c r="C2553" s="12"/>
      <c r="D2553" s="13"/>
      <c r="E2553" s="12"/>
      <c r="F2553" s="12"/>
      <c r="G2553" s="12"/>
      <c r="H2553" s="12"/>
      <c r="I2553" s="12"/>
      <c r="J2553" s="12"/>
      <c r="K2553" s="68"/>
    </row>
    <row r="2554" spans="1:11">
      <c r="A2554" s="13"/>
      <c r="B2554" s="12"/>
      <c r="C2554" s="12"/>
      <c r="D2554" s="13"/>
      <c r="E2554" s="12"/>
      <c r="F2554" s="12"/>
      <c r="G2554" s="12"/>
      <c r="H2554" s="12"/>
      <c r="I2554" s="12"/>
      <c r="J2554" s="12"/>
      <c r="K2554" s="68"/>
    </row>
    <row r="2555" spans="1:11">
      <c r="A2555" s="13"/>
      <c r="B2555" s="12"/>
      <c r="C2555" s="12"/>
      <c r="D2555" s="13"/>
      <c r="E2555" s="12"/>
      <c r="F2555" s="12"/>
      <c r="G2555" s="12"/>
      <c r="H2555" s="12"/>
      <c r="I2555" s="12"/>
      <c r="J2555" s="12"/>
      <c r="K2555" s="68"/>
    </row>
    <row r="2556" spans="1:11">
      <c r="A2556" s="13"/>
      <c r="B2556" s="12"/>
      <c r="C2556" s="12"/>
      <c r="D2556" s="13"/>
      <c r="E2556" s="12"/>
      <c r="F2556" s="12"/>
      <c r="G2556" s="12"/>
      <c r="H2556" s="12"/>
      <c r="I2556" s="12"/>
      <c r="J2556" s="12"/>
      <c r="K2556" s="68"/>
    </row>
    <row r="2557" spans="1:11">
      <c r="A2557" s="13"/>
      <c r="B2557" s="12"/>
      <c r="C2557" s="12"/>
      <c r="D2557" s="13"/>
      <c r="E2557" s="12"/>
      <c r="F2557" s="12"/>
      <c r="G2557" s="12"/>
      <c r="H2557" s="12"/>
      <c r="I2557" s="12"/>
      <c r="J2557" s="12"/>
      <c r="K2557" s="68"/>
    </row>
    <row r="2558" spans="1:11">
      <c r="A2558" s="13"/>
      <c r="B2558" s="12"/>
      <c r="C2558" s="12"/>
      <c r="D2558" s="13"/>
      <c r="E2558" s="12"/>
      <c r="F2558" s="12"/>
      <c r="G2558" s="12"/>
      <c r="H2558" s="12"/>
      <c r="I2558" s="12"/>
      <c r="J2558" s="12"/>
      <c r="K2558" s="68"/>
    </row>
    <row r="2559" spans="1:11">
      <c r="A2559" s="13"/>
      <c r="B2559" s="12"/>
      <c r="C2559" s="12"/>
      <c r="D2559" s="13"/>
      <c r="E2559" s="12"/>
      <c r="F2559" s="12"/>
      <c r="G2559" s="12"/>
      <c r="H2559" s="12"/>
      <c r="I2559" s="12"/>
      <c r="J2559" s="12"/>
      <c r="K2559" s="68"/>
    </row>
    <row r="2560" spans="1:11">
      <c r="A2560" s="13"/>
      <c r="B2560" s="12"/>
      <c r="C2560" s="12"/>
      <c r="D2560" s="13"/>
      <c r="E2560" s="12"/>
      <c r="F2560" s="12"/>
      <c r="G2560" s="12"/>
      <c r="H2560" s="12"/>
      <c r="I2560" s="12"/>
      <c r="J2560" s="12"/>
      <c r="K2560" s="68"/>
    </row>
    <row r="2561" spans="1:11">
      <c r="A2561" s="13"/>
      <c r="B2561" s="12"/>
      <c r="C2561" s="12"/>
      <c r="D2561" s="13"/>
      <c r="E2561" s="12"/>
      <c r="F2561" s="12"/>
      <c r="G2561" s="12"/>
      <c r="H2561" s="12"/>
      <c r="I2561" s="12"/>
      <c r="J2561" s="12"/>
      <c r="K2561" s="68"/>
    </row>
    <row r="2562" spans="1:11">
      <c r="A2562" s="13"/>
      <c r="B2562" s="12"/>
      <c r="C2562" s="12"/>
      <c r="D2562" s="13"/>
      <c r="E2562" s="12"/>
      <c r="F2562" s="12"/>
      <c r="G2562" s="12"/>
      <c r="H2562" s="12"/>
      <c r="I2562" s="12"/>
      <c r="J2562" s="12"/>
      <c r="K2562" s="68"/>
    </row>
    <row r="2563" spans="1:11">
      <c r="A2563" s="13"/>
      <c r="B2563" s="12"/>
      <c r="C2563" s="12"/>
      <c r="D2563" s="13"/>
      <c r="E2563" s="12"/>
      <c r="F2563" s="12"/>
      <c r="G2563" s="12"/>
      <c r="H2563" s="12"/>
      <c r="I2563" s="12"/>
      <c r="J2563" s="12"/>
      <c r="K2563" s="68"/>
    </row>
    <row r="2564" spans="1:11">
      <c r="A2564" s="13"/>
      <c r="B2564" s="12"/>
      <c r="C2564" s="12"/>
      <c r="D2564" s="13"/>
      <c r="E2564" s="12"/>
      <c r="F2564" s="12"/>
      <c r="G2564" s="12"/>
      <c r="H2564" s="12"/>
      <c r="I2564" s="12"/>
      <c r="J2564" s="12"/>
      <c r="K2564" s="68"/>
    </row>
    <row r="2565" spans="1:11">
      <c r="A2565" s="13"/>
      <c r="B2565" s="12"/>
      <c r="C2565" s="12"/>
      <c r="D2565" s="13"/>
      <c r="E2565" s="12"/>
      <c r="F2565" s="12"/>
      <c r="G2565" s="12"/>
      <c r="H2565" s="12"/>
      <c r="I2565" s="12"/>
      <c r="J2565" s="12"/>
      <c r="K2565" s="68"/>
    </row>
    <row r="2566" spans="1:11">
      <c r="A2566" s="13"/>
      <c r="B2566" s="12"/>
      <c r="C2566" s="12"/>
      <c r="D2566" s="13"/>
      <c r="E2566" s="12"/>
      <c r="F2566" s="12"/>
      <c r="G2566" s="12"/>
      <c r="H2566" s="12"/>
      <c r="I2566" s="12"/>
      <c r="J2566" s="12"/>
      <c r="K2566" s="68"/>
    </row>
    <row r="2567" spans="1:11">
      <c r="A2567" s="13"/>
      <c r="B2567" s="12"/>
      <c r="C2567" s="12"/>
      <c r="D2567" s="13"/>
      <c r="E2567" s="12"/>
      <c r="F2567" s="12"/>
      <c r="G2567" s="12"/>
      <c r="H2567" s="12"/>
      <c r="I2567" s="12"/>
      <c r="J2567" s="12"/>
      <c r="K2567" s="68"/>
    </row>
    <row r="2568" spans="1:11">
      <c r="A2568" s="13"/>
      <c r="B2568" s="12"/>
      <c r="C2568" s="12"/>
      <c r="D2568" s="13"/>
      <c r="E2568" s="12"/>
      <c r="F2568" s="12"/>
      <c r="G2568" s="12"/>
      <c r="H2568" s="12"/>
      <c r="I2568" s="12"/>
      <c r="J2568" s="12"/>
      <c r="K2568" s="68"/>
    </row>
    <row r="2569" spans="1:11">
      <c r="A2569" s="13"/>
      <c r="B2569" s="12"/>
      <c r="C2569" s="12"/>
      <c r="D2569" s="13"/>
      <c r="E2569" s="12"/>
      <c r="F2569" s="12"/>
      <c r="G2569" s="12"/>
      <c r="H2569" s="12"/>
      <c r="I2569" s="12"/>
      <c r="J2569" s="12"/>
      <c r="K2569" s="68"/>
    </row>
    <row r="2570" spans="1:11">
      <c r="A2570" s="13"/>
      <c r="B2570" s="12"/>
      <c r="C2570" s="12"/>
      <c r="D2570" s="13"/>
      <c r="E2570" s="12"/>
      <c r="F2570" s="12"/>
      <c r="G2570" s="12"/>
      <c r="H2570" s="12"/>
      <c r="I2570" s="12"/>
      <c r="J2570" s="12"/>
      <c r="K2570" s="68"/>
    </row>
    <row r="2571" spans="1:11">
      <c r="A2571" s="13"/>
      <c r="B2571" s="12"/>
      <c r="C2571" s="12"/>
      <c r="D2571" s="13"/>
      <c r="E2571" s="12"/>
      <c r="F2571" s="12"/>
      <c r="G2571" s="12"/>
      <c r="H2571" s="12"/>
      <c r="I2571" s="12"/>
      <c r="J2571" s="12"/>
      <c r="K2571" s="68"/>
    </row>
    <row r="2572" spans="1:11">
      <c r="A2572" s="13"/>
      <c r="B2572" s="12"/>
      <c r="C2572" s="12"/>
      <c r="D2572" s="13"/>
      <c r="E2572" s="12"/>
      <c r="F2572" s="12"/>
      <c r="G2572" s="12"/>
      <c r="H2572" s="12"/>
      <c r="I2572" s="12"/>
      <c r="J2572" s="12"/>
      <c r="K2572" s="68"/>
    </row>
    <row r="2573" spans="1:11">
      <c r="A2573" s="13"/>
      <c r="B2573" s="12"/>
      <c r="C2573" s="12"/>
      <c r="D2573" s="13"/>
      <c r="E2573" s="12"/>
      <c r="F2573" s="12"/>
      <c r="G2573" s="12"/>
      <c r="H2573" s="12"/>
      <c r="I2573" s="12"/>
      <c r="J2573" s="12"/>
      <c r="K2573" s="68"/>
    </row>
    <row r="2574" spans="1:11">
      <c r="A2574" s="13"/>
      <c r="B2574" s="12"/>
      <c r="C2574" s="12"/>
      <c r="D2574" s="13"/>
      <c r="E2574" s="12"/>
      <c r="F2574" s="12"/>
      <c r="G2574" s="12"/>
      <c r="H2574" s="12"/>
      <c r="I2574" s="12"/>
      <c r="J2574" s="12"/>
      <c r="K2574" s="68"/>
    </row>
    <row r="2575" spans="1:11">
      <c r="A2575" s="13"/>
      <c r="B2575" s="12"/>
      <c r="C2575" s="12"/>
      <c r="D2575" s="13"/>
      <c r="E2575" s="12"/>
      <c r="F2575" s="12"/>
      <c r="G2575" s="12"/>
      <c r="H2575" s="12"/>
      <c r="I2575" s="12"/>
      <c r="J2575" s="12"/>
      <c r="K2575" s="68"/>
    </row>
    <row r="2576" spans="1:11">
      <c r="A2576" s="13"/>
      <c r="B2576" s="12"/>
      <c r="C2576" s="12"/>
      <c r="D2576" s="13"/>
      <c r="E2576" s="12"/>
      <c r="F2576" s="12"/>
      <c r="G2576" s="12"/>
      <c r="H2576" s="12"/>
      <c r="I2576" s="12"/>
      <c r="J2576" s="12"/>
      <c r="K2576" s="68"/>
    </row>
    <row r="2577" spans="1:11">
      <c r="A2577" s="13"/>
      <c r="B2577" s="12"/>
      <c r="C2577" s="12"/>
      <c r="D2577" s="13"/>
      <c r="E2577" s="12"/>
      <c r="F2577" s="12"/>
      <c r="G2577" s="12"/>
      <c r="H2577" s="12"/>
      <c r="I2577" s="12"/>
      <c r="J2577" s="12"/>
      <c r="K2577" s="68"/>
    </row>
    <row r="2578" spans="1:11">
      <c r="A2578" s="13"/>
      <c r="B2578" s="12"/>
      <c r="C2578" s="12"/>
      <c r="D2578" s="13"/>
      <c r="E2578" s="12"/>
      <c r="F2578" s="12"/>
      <c r="G2578" s="12"/>
      <c r="H2578" s="12"/>
      <c r="I2578" s="12"/>
      <c r="J2578" s="12"/>
      <c r="K2578" s="68"/>
    </row>
    <row r="2579" spans="1:11">
      <c r="A2579" s="13"/>
      <c r="B2579" s="12"/>
      <c r="C2579" s="12"/>
      <c r="D2579" s="13"/>
      <c r="E2579" s="12"/>
      <c r="F2579" s="12"/>
      <c r="G2579" s="12"/>
      <c r="H2579" s="12"/>
      <c r="I2579" s="12"/>
      <c r="J2579" s="12"/>
      <c r="K2579" s="68"/>
    </row>
    <row r="2580" spans="1:11">
      <c r="A2580" s="13"/>
      <c r="B2580" s="12"/>
      <c r="C2580" s="12"/>
      <c r="D2580" s="13"/>
      <c r="E2580" s="12"/>
      <c r="F2580" s="12"/>
      <c r="G2580" s="12"/>
      <c r="H2580" s="12"/>
      <c r="I2580" s="12"/>
      <c r="J2580" s="12"/>
      <c r="K2580" s="68"/>
    </row>
    <row r="2581" spans="1:11">
      <c r="A2581" s="13"/>
      <c r="B2581" s="12"/>
      <c r="C2581" s="12"/>
      <c r="D2581" s="13"/>
      <c r="E2581" s="12"/>
      <c r="F2581" s="12"/>
      <c r="G2581" s="12"/>
      <c r="H2581" s="12"/>
      <c r="I2581" s="12"/>
      <c r="J2581" s="12"/>
      <c r="K2581" s="68"/>
    </row>
    <row r="2582" spans="1:11">
      <c r="A2582" s="13"/>
      <c r="B2582" s="12"/>
      <c r="C2582" s="12"/>
      <c r="D2582" s="13"/>
      <c r="E2582" s="12"/>
      <c r="F2582" s="12"/>
      <c r="G2582" s="12"/>
      <c r="H2582" s="12"/>
      <c r="I2582" s="12"/>
      <c r="J2582" s="12"/>
      <c r="K2582" s="68"/>
    </row>
    <row r="2583" spans="1:11">
      <c r="A2583" s="13"/>
      <c r="B2583" s="12"/>
      <c r="C2583" s="12"/>
      <c r="D2583" s="13"/>
      <c r="E2583" s="12"/>
      <c r="F2583" s="12"/>
      <c r="G2583" s="12"/>
      <c r="H2583" s="12"/>
      <c r="I2583" s="12"/>
      <c r="J2583" s="12"/>
      <c r="K2583" s="68"/>
    </row>
    <row r="2584" spans="1:11">
      <c r="A2584" s="13"/>
      <c r="B2584" s="12"/>
      <c r="C2584" s="12"/>
      <c r="D2584" s="13"/>
      <c r="E2584" s="12"/>
      <c r="F2584" s="12"/>
      <c r="G2584" s="12"/>
      <c r="H2584" s="12"/>
      <c r="I2584" s="12"/>
      <c r="J2584" s="12"/>
      <c r="K2584" s="68"/>
    </row>
    <row r="2585" spans="1:11">
      <c r="A2585" s="13"/>
      <c r="B2585" s="12"/>
      <c r="C2585" s="12"/>
      <c r="D2585" s="13"/>
      <c r="E2585" s="12"/>
      <c r="F2585" s="12"/>
      <c r="G2585" s="12"/>
      <c r="H2585" s="12"/>
      <c r="I2585" s="12"/>
      <c r="J2585" s="12"/>
      <c r="K2585" s="68"/>
    </row>
    <row r="2586" spans="1:11">
      <c r="A2586" s="13"/>
      <c r="B2586" s="12"/>
      <c r="C2586" s="12"/>
      <c r="D2586" s="13"/>
      <c r="E2586" s="12"/>
      <c r="F2586" s="12"/>
      <c r="G2586" s="12"/>
      <c r="H2586" s="12"/>
      <c r="I2586" s="12"/>
      <c r="J2586" s="12"/>
      <c r="K2586" s="68"/>
    </row>
    <row r="2587" spans="1:11">
      <c r="A2587" s="13"/>
      <c r="B2587" s="12"/>
      <c r="C2587" s="12"/>
      <c r="D2587" s="13"/>
      <c r="E2587" s="12"/>
      <c r="F2587" s="12"/>
      <c r="G2587" s="12"/>
      <c r="H2587" s="12"/>
      <c r="I2587" s="12"/>
      <c r="J2587" s="12"/>
      <c r="K2587" s="68"/>
    </row>
    <row r="2588" spans="1:11">
      <c r="A2588" s="13"/>
      <c r="B2588" s="12"/>
      <c r="C2588" s="12"/>
      <c r="D2588" s="13"/>
      <c r="E2588" s="12"/>
      <c r="F2588" s="12"/>
      <c r="G2588" s="12"/>
      <c r="H2588" s="12"/>
      <c r="I2588" s="12"/>
      <c r="J2588" s="12"/>
      <c r="K2588" s="68"/>
    </row>
    <row r="2589" spans="1:11">
      <c r="A2589" s="13"/>
      <c r="B2589" s="12"/>
      <c r="C2589" s="12"/>
      <c r="D2589" s="13"/>
      <c r="E2589" s="12"/>
      <c r="F2589" s="12"/>
      <c r="G2589" s="12"/>
      <c r="H2589" s="12"/>
      <c r="I2589" s="12"/>
      <c r="J2589" s="12"/>
      <c r="K2589" s="68"/>
    </row>
    <row r="2590" spans="1:11">
      <c r="A2590" s="13"/>
      <c r="B2590" s="12"/>
      <c r="C2590" s="12"/>
      <c r="D2590" s="13"/>
      <c r="E2590" s="12"/>
      <c r="F2590" s="12"/>
      <c r="G2590" s="12"/>
      <c r="H2590" s="12"/>
      <c r="I2590" s="12"/>
      <c r="J2590" s="12"/>
      <c r="K2590" s="68"/>
    </row>
    <row r="2591" spans="1:11">
      <c r="A2591" s="13"/>
      <c r="B2591" s="12"/>
      <c r="C2591" s="12"/>
      <c r="D2591" s="13"/>
      <c r="E2591" s="12"/>
      <c r="F2591" s="12"/>
      <c r="G2591" s="12"/>
      <c r="H2591" s="12"/>
      <c r="I2591" s="12"/>
      <c r="J2591" s="12"/>
      <c r="K2591" s="68"/>
    </row>
    <row r="2592" spans="1:11">
      <c r="A2592" s="13"/>
      <c r="B2592" s="12"/>
      <c r="C2592" s="12"/>
      <c r="D2592" s="13"/>
      <c r="E2592" s="12"/>
      <c r="F2592" s="12"/>
      <c r="G2592" s="12"/>
      <c r="H2592" s="12"/>
      <c r="I2592" s="12"/>
      <c r="J2592" s="12"/>
      <c r="K2592" s="68"/>
    </row>
    <row r="2593" spans="1:11">
      <c r="A2593" s="13"/>
      <c r="B2593" s="12"/>
      <c r="C2593" s="12"/>
      <c r="D2593" s="13"/>
      <c r="E2593" s="12"/>
      <c r="F2593" s="12"/>
      <c r="G2593" s="12"/>
      <c r="H2593" s="12"/>
      <c r="I2593" s="12"/>
      <c r="J2593" s="12"/>
      <c r="K2593" s="68"/>
    </row>
    <row r="2594" spans="1:11">
      <c r="A2594" s="13"/>
      <c r="B2594" s="12"/>
      <c r="C2594" s="12"/>
      <c r="D2594" s="13"/>
      <c r="E2594" s="12"/>
      <c r="F2594" s="12"/>
      <c r="G2594" s="12"/>
      <c r="H2594" s="12"/>
      <c r="I2594" s="12"/>
      <c r="J2594" s="12"/>
      <c r="K2594" s="68"/>
    </row>
    <row r="2595" spans="1:11">
      <c r="A2595" s="13"/>
      <c r="B2595" s="12"/>
      <c r="C2595" s="12"/>
      <c r="D2595" s="13"/>
      <c r="E2595" s="12"/>
      <c r="F2595" s="12"/>
      <c r="G2595" s="12"/>
      <c r="H2595" s="12"/>
      <c r="I2595" s="12"/>
      <c r="J2595" s="12"/>
      <c r="K2595" s="68"/>
    </row>
    <row r="2596" spans="1:11">
      <c r="A2596" s="13"/>
      <c r="B2596" s="12"/>
      <c r="C2596" s="12"/>
      <c r="D2596" s="13"/>
      <c r="E2596" s="12"/>
      <c r="F2596" s="12"/>
      <c r="G2596" s="12"/>
      <c r="H2596" s="12"/>
      <c r="I2596" s="12"/>
      <c r="J2596" s="12"/>
      <c r="K2596" s="68"/>
    </row>
    <row r="2597" spans="1:11">
      <c r="A2597" s="13"/>
      <c r="B2597" s="12"/>
      <c r="C2597" s="12"/>
      <c r="D2597" s="13"/>
      <c r="E2597" s="12"/>
      <c r="F2597" s="12"/>
      <c r="G2597" s="12"/>
      <c r="H2597" s="12"/>
      <c r="I2597" s="12"/>
      <c r="J2597" s="12"/>
      <c r="K2597" s="68"/>
    </row>
    <row r="2598" spans="1:11">
      <c r="A2598" s="13"/>
      <c r="B2598" s="12"/>
      <c r="C2598" s="12"/>
      <c r="D2598" s="13"/>
      <c r="E2598" s="12"/>
      <c r="F2598" s="12"/>
      <c r="G2598" s="12"/>
      <c r="H2598" s="12"/>
      <c r="I2598" s="12"/>
      <c r="J2598" s="12"/>
      <c r="K2598" s="68"/>
    </row>
    <row r="2599" spans="1:11">
      <c r="A2599" s="13"/>
      <c r="B2599" s="12"/>
      <c r="C2599" s="12"/>
      <c r="D2599" s="13"/>
      <c r="E2599" s="12"/>
      <c r="F2599" s="12"/>
      <c r="G2599" s="12"/>
      <c r="H2599" s="12"/>
      <c r="I2599" s="12"/>
      <c r="J2599" s="12"/>
      <c r="K2599" s="68"/>
    </row>
    <row r="2600" spans="1:11">
      <c r="A2600" s="13"/>
      <c r="B2600" s="12"/>
      <c r="C2600" s="12"/>
      <c r="D2600" s="13"/>
      <c r="E2600" s="12"/>
      <c r="F2600" s="12"/>
      <c r="G2600" s="12"/>
      <c r="H2600" s="12"/>
      <c r="I2600" s="12"/>
      <c r="J2600" s="12"/>
      <c r="K2600" s="68"/>
    </row>
    <row r="2601" spans="1:11">
      <c r="A2601" s="13"/>
      <c r="B2601" s="12"/>
      <c r="C2601" s="12"/>
      <c r="D2601" s="13"/>
      <c r="E2601" s="12"/>
      <c r="F2601" s="12"/>
      <c r="G2601" s="12"/>
      <c r="H2601" s="12"/>
      <c r="I2601" s="12"/>
      <c r="J2601" s="12"/>
      <c r="K2601" s="68"/>
    </row>
    <row r="2602" spans="1:11">
      <c r="A2602" s="13"/>
      <c r="B2602" s="12"/>
      <c r="C2602" s="12"/>
      <c r="D2602" s="13"/>
      <c r="E2602" s="12"/>
      <c r="F2602" s="12"/>
      <c r="G2602" s="12"/>
      <c r="H2602" s="12"/>
      <c r="I2602" s="12"/>
      <c r="J2602" s="12"/>
      <c r="K2602" s="68"/>
    </row>
    <row r="2603" spans="1:11">
      <c r="A2603" s="13"/>
      <c r="B2603" s="12"/>
      <c r="C2603" s="12"/>
      <c r="D2603" s="13"/>
      <c r="E2603" s="12"/>
      <c r="F2603" s="12"/>
      <c r="G2603" s="12"/>
      <c r="H2603" s="12"/>
      <c r="I2603" s="12"/>
      <c r="J2603" s="12"/>
      <c r="K2603" s="68"/>
    </row>
    <row r="2604" spans="1:11">
      <c r="A2604" s="13"/>
      <c r="B2604" s="12"/>
      <c r="C2604" s="12"/>
      <c r="D2604" s="13"/>
      <c r="E2604" s="12"/>
      <c r="F2604" s="12"/>
      <c r="G2604" s="12"/>
      <c r="H2604" s="12"/>
      <c r="I2604" s="12"/>
      <c r="J2604" s="12"/>
      <c r="K2604" s="68"/>
    </row>
    <row r="2605" spans="1:11">
      <c r="A2605" s="13"/>
      <c r="B2605" s="12"/>
      <c r="C2605" s="12"/>
      <c r="D2605" s="13"/>
      <c r="E2605" s="12"/>
      <c r="F2605" s="12"/>
      <c r="G2605" s="12"/>
      <c r="H2605" s="12"/>
      <c r="I2605" s="12"/>
      <c r="J2605" s="12"/>
      <c r="K2605" s="68"/>
    </row>
    <row r="2606" spans="1:11">
      <c r="A2606" s="13"/>
      <c r="B2606" s="12"/>
      <c r="C2606" s="12"/>
      <c r="D2606" s="13"/>
      <c r="E2606" s="12"/>
      <c r="F2606" s="12"/>
      <c r="G2606" s="12"/>
      <c r="H2606" s="12"/>
      <c r="I2606" s="12"/>
      <c r="J2606" s="12"/>
      <c r="K2606" s="68"/>
    </row>
    <row r="2607" spans="1:11">
      <c r="A2607" s="13"/>
      <c r="B2607" s="12"/>
      <c r="C2607" s="12"/>
      <c r="D2607" s="13"/>
      <c r="E2607" s="12"/>
      <c r="F2607" s="12"/>
      <c r="G2607" s="12"/>
      <c r="H2607" s="12"/>
      <c r="I2607" s="12"/>
      <c r="J2607" s="12"/>
      <c r="K2607" s="68"/>
    </row>
    <row r="2608" spans="1:11">
      <c r="A2608" s="13"/>
      <c r="B2608" s="12"/>
      <c r="C2608" s="12"/>
      <c r="D2608" s="13"/>
      <c r="E2608" s="12"/>
      <c r="F2608" s="12"/>
      <c r="G2608" s="12"/>
      <c r="H2608" s="12"/>
      <c r="I2608" s="12"/>
      <c r="J2608" s="12"/>
      <c r="K2608" s="68"/>
    </row>
    <row r="2609" spans="1:11">
      <c r="A2609" s="13"/>
      <c r="B2609" s="12"/>
      <c r="C2609" s="12"/>
      <c r="D2609" s="13"/>
      <c r="E2609" s="12"/>
      <c r="F2609" s="12"/>
      <c r="G2609" s="12"/>
      <c r="H2609" s="12"/>
      <c r="I2609" s="12"/>
      <c r="J2609" s="12"/>
      <c r="K2609" s="68"/>
    </row>
    <row r="2610" spans="1:11">
      <c r="A2610" s="13"/>
      <c r="B2610" s="12"/>
      <c r="C2610" s="12"/>
      <c r="D2610" s="13"/>
      <c r="E2610" s="12"/>
      <c r="F2610" s="12"/>
      <c r="G2610" s="12"/>
      <c r="H2610" s="12"/>
      <c r="I2610" s="12"/>
      <c r="J2610" s="12"/>
      <c r="K2610" s="68"/>
    </row>
    <row r="2611" spans="1:11">
      <c r="A2611" s="13"/>
      <c r="B2611" s="12"/>
      <c r="C2611" s="12"/>
      <c r="D2611" s="13"/>
      <c r="E2611" s="12"/>
      <c r="F2611" s="12"/>
      <c r="G2611" s="12"/>
      <c r="H2611" s="12"/>
      <c r="I2611" s="12"/>
      <c r="J2611" s="12"/>
      <c r="K2611" s="68"/>
    </row>
    <row r="2612" spans="1:11">
      <c r="A2612" s="13"/>
      <c r="B2612" s="12"/>
      <c r="C2612" s="12"/>
      <c r="D2612" s="13"/>
      <c r="E2612" s="12"/>
      <c r="F2612" s="12"/>
      <c r="G2612" s="12"/>
      <c r="H2612" s="12"/>
      <c r="I2612" s="12"/>
      <c r="J2612" s="12"/>
      <c r="K2612" s="68"/>
    </row>
    <row r="2613" spans="1:11">
      <c r="A2613" s="13"/>
      <c r="B2613" s="12"/>
      <c r="C2613" s="12"/>
      <c r="D2613" s="13"/>
      <c r="E2613" s="12"/>
      <c r="F2613" s="12"/>
      <c r="G2613" s="12"/>
      <c r="H2613" s="12"/>
      <c r="I2613" s="12"/>
      <c r="J2613" s="12"/>
      <c r="K2613" s="68"/>
    </row>
    <row r="2614" spans="1:11">
      <c r="A2614" s="13"/>
      <c r="B2614" s="12"/>
      <c r="C2614" s="12"/>
      <c r="D2614" s="13"/>
      <c r="E2614" s="12"/>
      <c r="F2614" s="12"/>
      <c r="G2614" s="12"/>
      <c r="H2614" s="12"/>
      <c r="I2614" s="12"/>
      <c r="J2614" s="12"/>
      <c r="K2614" s="68"/>
    </row>
    <row r="2615" spans="1:11">
      <c r="A2615" s="13"/>
      <c r="B2615" s="12"/>
      <c r="C2615" s="12"/>
      <c r="D2615" s="13"/>
      <c r="E2615" s="12"/>
      <c r="F2615" s="12"/>
      <c r="G2615" s="12"/>
      <c r="H2615" s="12"/>
      <c r="I2615" s="12"/>
      <c r="J2615" s="12"/>
      <c r="K2615" s="68"/>
    </row>
    <row r="2616" spans="1:11">
      <c r="A2616" s="13"/>
      <c r="B2616" s="12"/>
      <c r="C2616" s="12"/>
      <c r="D2616" s="13"/>
      <c r="E2616" s="12"/>
      <c r="F2616" s="12"/>
      <c r="G2616" s="12"/>
      <c r="H2616" s="12"/>
      <c r="I2616" s="12"/>
      <c r="J2616" s="12"/>
      <c r="K2616" s="68"/>
    </row>
    <row r="2617" spans="1:11">
      <c r="A2617" s="13"/>
      <c r="B2617" s="12"/>
      <c r="C2617" s="12"/>
      <c r="D2617" s="13"/>
      <c r="E2617" s="12"/>
      <c r="F2617" s="12"/>
      <c r="G2617" s="12"/>
      <c r="H2617" s="12"/>
      <c r="I2617" s="12"/>
      <c r="J2617" s="12"/>
      <c r="K2617" s="68"/>
    </row>
    <row r="2618" spans="1:11">
      <c r="A2618" s="13"/>
      <c r="B2618" s="12"/>
      <c r="C2618" s="12"/>
      <c r="D2618" s="13"/>
      <c r="E2618" s="12"/>
      <c r="F2618" s="12"/>
      <c r="G2618" s="12"/>
      <c r="H2618" s="12"/>
      <c r="I2618" s="12"/>
      <c r="J2618" s="12"/>
      <c r="K2618" s="68"/>
    </row>
    <row r="2619" spans="1:11">
      <c r="A2619" s="13"/>
      <c r="B2619" s="12"/>
      <c r="C2619" s="12"/>
      <c r="D2619" s="13"/>
      <c r="E2619" s="12"/>
      <c r="F2619" s="12"/>
      <c r="G2619" s="12"/>
      <c r="H2619" s="12"/>
      <c r="I2619" s="12"/>
      <c r="J2619" s="12"/>
      <c r="K2619" s="68"/>
    </row>
    <row r="2620" spans="1:11">
      <c r="A2620" s="13"/>
      <c r="B2620" s="12"/>
      <c r="C2620" s="12"/>
      <c r="D2620" s="13"/>
      <c r="E2620" s="12"/>
      <c r="F2620" s="12"/>
      <c r="G2620" s="12"/>
      <c r="H2620" s="12"/>
      <c r="I2620" s="12"/>
      <c r="J2620" s="12"/>
      <c r="K2620" s="68"/>
    </row>
    <row r="2621" spans="1:11">
      <c r="A2621" s="13"/>
      <c r="B2621" s="12"/>
      <c r="C2621" s="12"/>
      <c r="D2621" s="13"/>
      <c r="E2621" s="12"/>
      <c r="F2621" s="12"/>
      <c r="G2621" s="12"/>
      <c r="H2621" s="12"/>
      <c r="I2621" s="12"/>
      <c r="J2621" s="12"/>
      <c r="K2621" s="68"/>
    </row>
    <row r="2622" spans="1:11">
      <c r="A2622" s="13"/>
      <c r="B2622" s="12"/>
      <c r="C2622" s="12"/>
      <c r="D2622" s="13"/>
      <c r="E2622" s="12"/>
      <c r="F2622" s="12"/>
      <c r="G2622" s="12"/>
      <c r="H2622" s="12"/>
      <c r="I2622" s="12"/>
      <c r="J2622" s="12"/>
      <c r="K2622" s="68"/>
    </row>
    <row r="2623" spans="1:11">
      <c r="A2623" s="13"/>
      <c r="B2623" s="12"/>
      <c r="C2623" s="12"/>
      <c r="D2623" s="13"/>
      <c r="E2623" s="12"/>
      <c r="F2623" s="12"/>
      <c r="G2623" s="12"/>
      <c r="H2623" s="12"/>
      <c r="I2623" s="12"/>
      <c r="J2623" s="12"/>
      <c r="K2623" s="68"/>
    </row>
    <row r="2624" spans="1:11">
      <c r="A2624" s="13"/>
      <c r="B2624" s="12"/>
      <c r="C2624" s="12"/>
      <c r="D2624" s="13"/>
      <c r="E2624" s="12"/>
      <c r="F2624" s="12"/>
      <c r="G2624" s="12"/>
      <c r="H2624" s="12"/>
      <c r="I2624" s="12"/>
      <c r="J2624" s="12"/>
      <c r="K2624" s="68"/>
    </row>
    <row r="2625" spans="1:11">
      <c r="A2625" s="13"/>
      <c r="B2625" s="12"/>
      <c r="C2625" s="12"/>
      <c r="D2625" s="13"/>
      <c r="E2625" s="12"/>
      <c r="F2625" s="12"/>
      <c r="G2625" s="12"/>
      <c r="H2625" s="12"/>
      <c r="I2625" s="12"/>
      <c r="J2625" s="12"/>
      <c r="K2625" s="68"/>
    </row>
    <row r="2626" spans="1:11">
      <c r="A2626" s="13"/>
      <c r="B2626" s="12"/>
      <c r="C2626" s="12"/>
      <c r="D2626" s="13"/>
      <c r="E2626" s="12"/>
      <c r="F2626" s="12"/>
      <c r="G2626" s="12"/>
      <c r="H2626" s="12"/>
      <c r="I2626" s="12"/>
      <c r="J2626" s="12"/>
      <c r="K2626" s="68"/>
    </row>
    <row r="2627" spans="1:11">
      <c r="A2627" s="13"/>
      <c r="B2627" s="12"/>
      <c r="C2627" s="12"/>
      <c r="D2627" s="13"/>
      <c r="E2627" s="12"/>
      <c r="F2627" s="12"/>
      <c r="G2627" s="12"/>
      <c r="H2627" s="12"/>
      <c r="I2627" s="12"/>
      <c r="J2627" s="12"/>
      <c r="K2627" s="68"/>
    </row>
    <row r="2628" spans="1:11">
      <c r="A2628" s="13"/>
      <c r="B2628" s="12"/>
      <c r="C2628" s="12"/>
      <c r="D2628" s="13"/>
      <c r="E2628" s="12"/>
      <c r="F2628" s="12"/>
      <c r="G2628" s="12"/>
      <c r="H2628" s="12"/>
      <c r="I2628" s="12"/>
      <c r="J2628" s="12"/>
      <c r="K2628" s="68"/>
    </row>
    <row r="2629" spans="1:11">
      <c r="A2629" s="13"/>
      <c r="B2629" s="12"/>
      <c r="C2629" s="12"/>
      <c r="D2629" s="13"/>
      <c r="E2629" s="12"/>
      <c r="F2629" s="12"/>
      <c r="G2629" s="12"/>
      <c r="H2629" s="12"/>
      <c r="I2629" s="12"/>
      <c r="J2629" s="12"/>
      <c r="K2629" s="68"/>
    </row>
    <row r="2630" spans="1:11">
      <c r="A2630" s="13"/>
      <c r="B2630" s="12"/>
      <c r="C2630" s="12"/>
      <c r="D2630" s="13"/>
      <c r="E2630" s="12"/>
      <c r="F2630" s="12"/>
      <c r="G2630" s="12"/>
      <c r="H2630" s="12"/>
      <c r="I2630" s="12"/>
      <c r="J2630" s="12"/>
      <c r="K2630" s="68"/>
    </row>
    <row r="2631" spans="1:11">
      <c r="A2631" s="13"/>
      <c r="B2631" s="12"/>
      <c r="C2631" s="12"/>
      <c r="D2631" s="13"/>
      <c r="E2631" s="12"/>
      <c r="F2631" s="12"/>
      <c r="G2631" s="12"/>
      <c r="H2631" s="12"/>
      <c r="I2631" s="12"/>
      <c r="J2631" s="12"/>
      <c r="K2631" s="68"/>
    </row>
    <row r="2632" spans="1:11">
      <c r="A2632" s="13"/>
      <c r="B2632" s="12"/>
      <c r="C2632" s="12"/>
      <c r="D2632" s="13"/>
      <c r="E2632" s="12"/>
      <c r="F2632" s="12"/>
      <c r="G2632" s="12"/>
      <c r="H2632" s="12"/>
      <c r="I2632" s="12"/>
      <c r="J2632" s="12"/>
      <c r="K2632" s="68"/>
    </row>
    <row r="2633" spans="1:11">
      <c r="A2633" s="13"/>
      <c r="B2633" s="12"/>
      <c r="C2633" s="12"/>
      <c r="D2633" s="13"/>
      <c r="E2633" s="12"/>
      <c r="F2633" s="12"/>
      <c r="G2633" s="12"/>
      <c r="H2633" s="12"/>
      <c r="I2633" s="12"/>
      <c r="J2633" s="12"/>
      <c r="K2633" s="68"/>
    </row>
    <row r="2634" spans="1:11">
      <c r="A2634" s="13"/>
      <c r="B2634" s="12"/>
      <c r="C2634" s="12"/>
      <c r="D2634" s="13"/>
      <c r="E2634" s="12"/>
      <c r="F2634" s="12"/>
      <c r="G2634" s="12"/>
      <c r="H2634" s="12"/>
      <c r="I2634" s="12"/>
      <c r="J2634" s="12"/>
      <c r="K2634" s="68"/>
    </row>
    <row r="2635" spans="1:11">
      <c r="A2635" s="13"/>
      <c r="B2635" s="12"/>
      <c r="C2635" s="12"/>
      <c r="D2635" s="13"/>
      <c r="E2635" s="12"/>
      <c r="F2635" s="12"/>
      <c r="G2635" s="12"/>
      <c r="H2635" s="12"/>
      <c r="I2635" s="12"/>
      <c r="J2635" s="12"/>
      <c r="K2635" s="68"/>
    </row>
    <row r="2636" spans="1:11">
      <c r="A2636" s="13"/>
      <c r="B2636" s="12"/>
      <c r="C2636" s="12"/>
      <c r="D2636" s="13"/>
      <c r="E2636" s="12"/>
      <c r="F2636" s="12"/>
      <c r="G2636" s="12"/>
      <c r="H2636" s="12"/>
      <c r="I2636" s="12"/>
      <c r="J2636" s="12"/>
      <c r="K2636" s="68"/>
    </row>
    <row r="2637" spans="1:11">
      <c r="A2637" s="13"/>
      <c r="B2637" s="12"/>
      <c r="C2637" s="12"/>
      <c r="D2637" s="13"/>
      <c r="E2637" s="12"/>
      <c r="F2637" s="12"/>
      <c r="G2637" s="12"/>
      <c r="H2637" s="12"/>
      <c r="I2637" s="12"/>
      <c r="J2637" s="12"/>
      <c r="K2637" s="68"/>
    </row>
    <row r="2638" spans="1:11">
      <c r="A2638" s="13"/>
      <c r="B2638" s="12"/>
      <c r="C2638" s="12"/>
      <c r="D2638" s="13"/>
      <c r="E2638" s="12"/>
      <c r="F2638" s="12"/>
      <c r="G2638" s="12"/>
      <c r="H2638" s="12"/>
      <c r="I2638" s="12"/>
      <c r="J2638" s="12"/>
      <c r="K2638" s="68"/>
    </row>
    <row r="2639" spans="1:11">
      <c r="A2639" s="13"/>
      <c r="B2639" s="12"/>
      <c r="C2639" s="12"/>
      <c r="D2639" s="13"/>
      <c r="E2639" s="12"/>
      <c r="F2639" s="12"/>
      <c r="G2639" s="12"/>
      <c r="H2639" s="12"/>
      <c r="I2639" s="12"/>
      <c r="J2639" s="12"/>
      <c r="K2639" s="68"/>
    </row>
    <row r="2640" spans="1:11">
      <c r="A2640" s="13"/>
      <c r="B2640" s="12"/>
      <c r="C2640" s="12"/>
      <c r="D2640" s="13"/>
      <c r="E2640" s="12"/>
      <c r="F2640" s="12"/>
      <c r="G2640" s="12"/>
      <c r="H2640" s="12"/>
      <c r="I2640" s="12"/>
      <c r="J2640" s="12"/>
      <c r="K2640" s="68"/>
    </row>
    <row r="2641" spans="1:11">
      <c r="A2641" s="13"/>
      <c r="B2641" s="12"/>
      <c r="C2641" s="12"/>
      <c r="D2641" s="13"/>
      <c r="E2641" s="12"/>
      <c r="F2641" s="12"/>
      <c r="G2641" s="12"/>
      <c r="H2641" s="12"/>
      <c r="I2641" s="12"/>
      <c r="J2641" s="12"/>
      <c r="K2641" s="68"/>
    </row>
    <row r="2642" spans="1:11">
      <c r="A2642" s="13"/>
      <c r="B2642" s="12"/>
      <c r="C2642" s="12"/>
      <c r="D2642" s="13"/>
      <c r="E2642" s="12"/>
      <c r="F2642" s="12"/>
      <c r="G2642" s="12"/>
      <c r="H2642" s="12"/>
      <c r="I2642" s="12"/>
      <c r="J2642" s="12"/>
      <c r="K2642" s="68"/>
    </row>
    <row r="2643" spans="1:11">
      <c r="A2643" s="13"/>
      <c r="B2643" s="12"/>
      <c r="C2643" s="12"/>
      <c r="D2643" s="13"/>
      <c r="E2643" s="12"/>
      <c r="F2643" s="12"/>
      <c r="G2643" s="12"/>
      <c r="H2643" s="12"/>
      <c r="I2643" s="12"/>
      <c r="J2643" s="12"/>
      <c r="K2643" s="68"/>
    </row>
    <row r="2644" spans="1:11">
      <c r="A2644" s="13"/>
      <c r="B2644" s="12"/>
      <c r="C2644" s="12"/>
      <c r="D2644" s="13"/>
      <c r="E2644" s="12"/>
      <c r="F2644" s="12"/>
      <c r="G2644" s="12"/>
      <c r="H2644" s="12"/>
      <c r="I2644" s="12"/>
      <c r="J2644" s="12"/>
      <c r="K2644" s="68"/>
    </row>
    <row r="2645" spans="1:11">
      <c r="A2645" s="13"/>
      <c r="B2645" s="12"/>
      <c r="C2645" s="12"/>
      <c r="D2645" s="13"/>
      <c r="E2645" s="12"/>
      <c r="F2645" s="12"/>
      <c r="G2645" s="12"/>
      <c r="H2645" s="12"/>
      <c r="I2645" s="12"/>
      <c r="J2645" s="12"/>
      <c r="K2645" s="68"/>
    </row>
    <row r="2646" spans="1:11">
      <c r="A2646" s="13"/>
      <c r="B2646" s="12"/>
      <c r="C2646" s="12"/>
      <c r="D2646" s="13"/>
      <c r="E2646" s="12"/>
      <c r="F2646" s="12"/>
      <c r="G2646" s="12"/>
      <c r="H2646" s="12"/>
      <c r="I2646" s="12"/>
      <c r="J2646" s="12"/>
      <c r="K2646" s="68"/>
    </row>
    <row r="2647" spans="1:11">
      <c r="A2647" s="13"/>
      <c r="B2647" s="12"/>
      <c r="C2647" s="12"/>
      <c r="D2647" s="13"/>
      <c r="E2647" s="12"/>
      <c r="F2647" s="12"/>
      <c r="G2647" s="12"/>
      <c r="H2647" s="12"/>
      <c r="I2647" s="12"/>
      <c r="J2647" s="12"/>
      <c r="K2647" s="68"/>
    </row>
    <row r="2648" spans="1:11">
      <c r="A2648" s="13"/>
      <c r="B2648" s="12"/>
      <c r="C2648" s="12"/>
      <c r="D2648" s="13"/>
      <c r="E2648" s="12"/>
      <c r="F2648" s="12"/>
      <c r="G2648" s="12"/>
      <c r="H2648" s="12"/>
      <c r="I2648" s="12"/>
      <c r="J2648" s="12"/>
      <c r="K2648" s="68"/>
    </row>
    <row r="2649" spans="1:11">
      <c r="A2649" s="13"/>
      <c r="B2649" s="12"/>
      <c r="C2649" s="12"/>
      <c r="D2649" s="13"/>
      <c r="E2649" s="12"/>
      <c r="F2649" s="12"/>
      <c r="G2649" s="12"/>
      <c r="H2649" s="12"/>
      <c r="I2649" s="12"/>
      <c r="J2649" s="12"/>
      <c r="K2649" s="68"/>
    </row>
    <row r="2650" spans="1:11">
      <c r="A2650" s="13"/>
      <c r="B2650" s="12"/>
      <c r="C2650" s="12"/>
      <c r="D2650" s="13"/>
      <c r="E2650" s="12"/>
      <c r="F2650" s="12"/>
      <c r="G2650" s="12"/>
      <c r="H2650" s="12"/>
      <c r="I2650" s="12"/>
      <c r="J2650" s="12"/>
      <c r="K2650" s="68"/>
    </row>
    <row r="2651" spans="1:11">
      <c r="A2651" s="13"/>
      <c r="B2651" s="12"/>
      <c r="C2651" s="12"/>
      <c r="D2651" s="13"/>
      <c r="E2651" s="12"/>
      <c r="F2651" s="12"/>
      <c r="G2651" s="12"/>
      <c r="H2651" s="12"/>
      <c r="I2651" s="12"/>
      <c r="J2651" s="12"/>
      <c r="K2651" s="68"/>
    </row>
    <row r="2652" spans="1:11">
      <c r="A2652" s="13"/>
      <c r="B2652" s="12"/>
      <c r="C2652" s="12"/>
      <c r="D2652" s="13"/>
      <c r="E2652" s="12"/>
      <c r="F2652" s="12"/>
      <c r="G2652" s="12"/>
      <c r="H2652" s="12"/>
      <c r="I2652" s="12"/>
      <c r="J2652" s="12"/>
      <c r="K2652" s="68"/>
    </row>
    <row r="2653" spans="1:11">
      <c r="A2653" s="13"/>
      <c r="B2653" s="12"/>
      <c r="C2653" s="12"/>
      <c r="D2653" s="13"/>
      <c r="E2653" s="12"/>
      <c r="F2653" s="12"/>
      <c r="G2653" s="12"/>
      <c r="H2653" s="12"/>
      <c r="I2653" s="12"/>
      <c r="J2653" s="12"/>
      <c r="K2653" s="68"/>
    </row>
    <row r="2654" spans="1:11">
      <c r="A2654" s="13"/>
      <c r="B2654" s="12"/>
      <c r="C2654" s="12"/>
      <c r="D2654" s="13"/>
      <c r="E2654" s="12"/>
      <c r="F2654" s="12"/>
      <c r="G2654" s="12"/>
      <c r="H2654" s="12"/>
      <c r="I2654" s="12"/>
      <c r="J2654" s="12"/>
      <c r="K2654" s="68"/>
    </row>
    <row r="2655" spans="1:11">
      <c r="A2655" s="13"/>
      <c r="B2655" s="12"/>
      <c r="C2655" s="12"/>
      <c r="D2655" s="13"/>
      <c r="E2655" s="12"/>
      <c r="F2655" s="12"/>
      <c r="G2655" s="12"/>
      <c r="H2655" s="12"/>
      <c r="I2655" s="12"/>
      <c r="J2655" s="12"/>
      <c r="K2655" s="68"/>
    </row>
    <row r="2656" spans="1:11">
      <c r="A2656" s="13"/>
      <c r="B2656" s="12"/>
      <c r="C2656" s="12"/>
      <c r="D2656" s="13"/>
      <c r="E2656" s="12"/>
      <c r="F2656" s="12"/>
      <c r="G2656" s="12"/>
      <c r="H2656" s="12"/>
      <c r="I2656" s="12"/>
      <c r="J2656" s="12"/>
      <c r="K2656" s="68"/>
    </row>
    <row r="2657" spans="1:11">
      <c r="A2657" s="13"/>
      <c r="B2657" s="12"/>
      <c r="C2657" s="12"/>
      <c r="D2657" s="13"/>
      <c r="E2657" s="12"/>
      <c r="F2657" s="12"/>
      <c r="G2657" s="12"/>
      <c r="H2657" s="12"/>
      <c r="I2657" s="12"/>
      <c r="J2657" s="12"/>
      <c r="K2657" s="68"/>
    </row>
    <row r="2658" spans="1:11">
      <c r="A2658" s="13"/>
      <c r="B2658" s="12"/>
      <c r="C2658" s="12"/>
      <c r="D2658" s="13"/>
      <c r="E2658" s="12"/>
      <c r="F2658" s="12"/>
      <c r="G2658" s="12"/>
      <c r="H2658" s="12"/>
      <c r="I2658" s="12"/>
      <c r="J2658" s="12"/>
      <c r="K2658" s="68"/>
    </row>
    <row r="2659" spans="1:11">
      <c r="A2659" s="13"/>
      <c r="B2659" s="12"/>
      <c r="C2659" s="12"/>
      <c r="D2659" s="13"/>
      <c r="E2659" s="12"/>
      <c r="F2659" s="12"/>
      <c r="G2659" s="12"/>
      <c r="H2659" s="12"/>
      <c r="I2659" s="12"/>
      <c r="J2659" s="12"/>
      <c r="K2659" s="68"/>
    </row>
    <row r="2660" spans="1:11">
      <c r="A2660" s="13"/>
      <c r="B2660" s="12"/>
      <c r="C2660" s="12"/>
      <c r="D2660" s="13"/>
      <c r="E2660" s="12"/>
      <c r="F2660" s="12"/>
      <c r="G2660" s="12"/>
      <c r="H2660" s="12"/>
      <c r="I2660" s="12"/>
      <c r="J2660" s="12"/>
      <c r="K2660" s="68"/>
    </row>
    <row r="2661" spans="1:11">
      <c r="A2661" s="13"/>
      <c r="B2661" s="12"/>
      <c r="C2661" s="12"/>
      <c r="D2661" s="13"/>
      <c r="E2661" s="12"/>
      <c r="F2661" s="12"/>
      <c r="G2661" s="12"/>
      <c r="H2661" s="12"/>
      <c r="I2661" s="12"/>
      <c r="J2661" s="12"/>
      <c r="K2661" s="68"/>
    </row>
    <row r="2662" spans="1:11">
      <c r="A2662" s="13"/>
      <c r="B2662" s="12"/>
      <c r="C2662" s="12"/>
      <c r="D2662" s="13"/>
      <c r="E2662" s="12"/>
      <c r="F2662" s="12"/>
      <c r="G2662" s="12"/>
      <c r="H2662" s="12"/>
      <c r="I2662" s="12"/>
      <c r="J2662" s="12"/>
      <c r="K2662" s="68"/>
    </row>
    <row r="2663" spans="1:11">
      <c r="A2663" s="13"/>
      <c r="B2663" s="12"/>
      <c r="C2663" s="12"/>
      <c r="D2663" s="13"/>
      <c r="E2663" s="12"/>
      <c r="F2663" s="12"/>
      <c r="G2663" s="12"/>
      <c r="H2663" s="12"/>
      <c r="I2663" s="12"/>
      <c r="J2663" s="12"/>
      <c r="K2663" s="68"/>
    </row>
    <row r="2664" spans="1:11">
      <c r="A2664" s="13"/>
      <c r="B2664" s="12"/>
      <c r="C2664" s="12"/>
      <c r="D2664" s="13"/>
      <c r="E2664" s="12"/>
      <c r="F2664" s="12"/>
      <c r="G2664" s="12"/>
      <c r="H2664" s="12"/>
      <c r="I2664" s="12"/>
      <c r="J2664" s="12"/>
      <c r="K2664" s="68"/>
    </row>
    <row r="2665" spans="1:11">
      <c r="A2665" s="13"/>
      <c r="B2665" s="12"/>
      <c r="C2665" s="12"/>
      <c r="D2665" s="13"/>
      <c r="E2665" s="12"/>
      <c r="F2665" s="12"/>
      <c r="G2665" s="12"/>
      <c r="H2665" s="12"/>
      <c r="I2665" s="12"/>
      <c r="J2665" s="12"/>
      <c r="K2665" s="68"/>
    </row>
    <row r="2666" spans="1:11">
      <c r="A2666" s="13"/>
      <c r="B2666" s="12"/>
      <c r="C2666" s="12"/>
      <c r="D2666" s="13"/>
      <c r="E2666" s="12"/>
      <c r="F2666" s="12"/>
      <c r="G2666" s="12"/>
      <c r="H2666" s="12"/>
      <c r="I2666" s="12"/>
      <c r="J2666" s="12"/>
      <c r="K2666" s="68"/>
    </row>
    <row r="2667" spans="1:11">
      <c r="A2667" s="13"/>
      <c r="B2667" s="12"/>
      <c r="C2667" s="12"/>
      <c r="D2667" s="13"/>
      <c r="E2667" s="12"/>
      <c r="F2667" s="12"/>
      <c r="G2667" s="12"/>
      <c r="H2667" s="12"/>
      <c r="I2667" s="12"/>
      <c r="J2667" s="12"/>
      <c r="K2667" s="68"/>
    </row>
    <row r="2668" spans="1:11">
      <c r="A2668" s="13"/>
      <c r="B2668" s="12"/>
      <c r="C2668" s="12"/>
      <c r="D2668" s="13"/>
      <c r="E2668" s="12"/>
      <c r="F2668" s="12"/>
      <c r="G2668" s="12"/>
      <c r="H2668" s="12"/>
      <c r="I2668" s="12"/>
      <c r="J2668" s="12"/>
      <c r="K2668" s="68"/>
    </row>
    <row r="2669" spans="1:11">
      <c r="A2669" s="13"/>
      <c r="B2669" s="12"/>
      <c r="C2669" s="12"/>
      <c r="D2669" s="13"/>
      <c r="E2669" s="12"/>
      <c r="F2669" s="12"/>
      <c r="G2669" s="12"/>
      <c r="H2669" s="12"/>
      <c r="I2669" s="12"/>
      <c r="J2669" s="12"/>
      <c r="K2669" s="68"/>
    </row>
    <row r="2670" spans="1:11">
      <c r="A2670" s="13"/>
      <c r="B2670" s="12"/>
      <c r="C2670" s="12"/>
      <c r="D2670" s="13"/>
      <c r="E2670" s="12"/>
      <c r="F2670" s="12"/>
      <c r="G2670" s="12"/>
      <c r="H2670" s="12"/>
      <c r="I2670" s="12"/>
      <c r="J2670" s="12"/>
      <c r="K2670" s="68"/>
    </row>
    <row r="2671" spans="1:11">
      <c r="A2671" s="13"/>
      <c r="B2671" s="12"/>
      <c r="C2671" s="12"/>
      <c r="D2671" s="13"/>
      <c r="E2671" s="12"/>
      <c r="F2671" s="12"/>
      <c r="G2671" s="12"/>
      <c r="H2671" s="12"/>
      <c r="I2671" s="12"/>
      <c r="J2671" s="12"/>
      <c r="K2671" s="68"/>
    </row>
    <row r="2672" spans="1:11">
      <c r="A2672" s="13"/>
      <c r="B2672" s="12"/>
      <c r="C2672" s="12"/>
      <c r="D2672" s="13"/>
      <c r="E2672" s="12"/>
      <c r="F2672" s="12"/>
      <c r="G2672" s="12"/>
      <c r="H2672" s="12"/>
      <c r="I2672" s="12"/>
      <c r="J2672" s="12"/>
      <c r="K2672" s="68"/>
    </row>
    <row r="2673" spans="1:11">
      <c r="A2673" s="13"/>
      <c r="B2673" s="12"/>
      <c r="C2673" s="12"/>
      <c r="D2673" s="13"/>
      <c r="E2673" s="12"/>
      <c r="F2673" s="12"/>
      <c r="G2673" s="12"/>
      <c r="H2673" s="12"/>
      <c r="I2673" s="12"/>
      <c r="J2673" s="12"/>
      <c r="K2673" s="68"/>
    </row>
    <row r="2674" spans="1:11">
      <c r="A2674" s="13"/>
      <c r="B2674" s="12"/>
      <c r="C2674" s="12"/>
      <c r="D2674" s="13"/>
      <c r="E2674" s="12"/>
      <c r="F2674" s="12"/>
      <c r="G2674" s="12"/>
      <c r="H2674" s="12"/>
      <c r="I2674" s="12"/>
      <c r="J2674" s="12"/>
      <c r="K2674" s="68"/>
    </row>
    <row r="2675" spans="1:11">
      <c r="A2675" s="13"/>
      <c r="B2675" s="12"/>
      <c r="C2675" s="12"/>
      <c r="D2675" s="13"/>
      <c r="E2675" s="12"/>
      <c r="F2675" s="12"/>
      <c r="G2675" s="12"/>
      <c r="H2675" s="12"/>
      <c r="I2675" s="12"/>
      <c r="J2675" s="12"/>
      <c r="K2675" s="68"/>
    </row>
    <row r="2676" spans="1:11">
      <c r="A2676" s="13"/>
      <c r="B2676" s="12"/>
      <c r="C2676" s="12"/>
      <c r="D2676" s="13"/>
      <c r="E2676" s="12"/>
      <c r="F2676" s="12"/>
      <c r="G2676" s="12"/>
      <c r="H2676" s="12"/>
      <c r="I2676" s="12"/>
      <c r="J2676" s="12"/>
      <c r="K2676" s="68"/>
    </row>
    <row r="2677" spans="1:11">
      <c r="A2677" s="13"/>
      <c r="B2677" s="12"/>
      <c r="C2677" s="12"/>
      <c r="D2677" s="13"/>
      <c r="E2677" s="12"/>
      <c r="F2677" s="12"/>
      <c r="G2677" s="12"/>
      <c r="H2677" s="12"/>
      <c r="I2677" s="12"/>
      <c r="J2677" s="12"/>
      <c r="K2677" s="68"/>
    </row>
    <row r="2678" spans="1:11">
      <c r="A2678" s="13"/>
      <c r="B2678" s="12"/>
      <c r="C2678" s="12"/>
      <c r="D2678" s="13"/>
      <c r="E2678" s="12"/>
      <c r="F2678" s="12"/>
      <c r="G2678" s="12"/>
      <c r="H2678" s="12"/>
      <c r="I2678" s="12"/>
      <c r="J2678" s="12"/>
      <c r="K2678" s="68"/>
    </row>
    <row r="2679" spans="1:11">
      <c r="A2679" s="13"/>
      <c r="B2679" s="12"/>
      <c r="C2679" s="12"/>
      <c r="D2679" s="13"/>
      <c r="E2679" s="12"/>
      <c r="F2679" s="12"/>
      <c r="G2679" s="12"/>
      <c r="H2679" s="12"/>
      <c r="I2679" s="12"/>
      <c r="J2679" s="12"/>
      <c r="K2679" s="68"/>
    </row>
    <row r="2680" spans="1:11">
      <c r="A2680" s="13"/>
      <c r="B2680" s="12"/>
      <c r="C2680" s="12"/>
      <c r="D2680" s="13"/>
      <c r="E2680" s="12"/>
      <c r="F2680" s="12"/>
      <c r="G2680" s="12"/>
      <c r="H2680" s="12"/>
      <c r="I2680" s="12"/>
      <c r="J2680" s="12"/>
      <c r="K2680" s="68"/>
    </row>
    <row r="2681" spans="1:11">
      <c r="A2681" s="13"/>
      <c r="B2681" s="12"/>
      <c r="C2681" s="12"/>
      <c r="D2681" s="13"/>
      <c r="E2681" s="12"/>
      <c r="F2681" s="12"/>
      <c r="G2681" s="12"/>
      <c r="H2681" s="12"/>
      <c r="I2681" s="12"/>
      <c r="J2681" s="12"/>
      <c r="K2681" s="68"/>
    </row>
    <row r="2682" spans="1:11">
      <c r="A2682" s="13"/>
      <c r="B2682" s="12"/>
      <c r="C2682" s="12"/>
      <c r="D2682" s="13"/>
      <c r="E2682" s="12"/>
      <c r="F2682" s="12"/>
      <c r="G2682" s="12"/>
      <c r="H2682" s="12"/>
      <c r="I2682" s="12"/>
      <c r="J2682" s="12"/>
      <c r="K2682" s="68"/>
    </row>
    <row r="2683" spans="1:11">
      <c r="A2683" s="13"/>
      <c r="B2683" s="12"/>
      <c r="C2683" s="12"/>
      <c r="D2683" s="13"/>
      <c r="E2683" s="12"/>
      <c r="F2683" s="12"/>
      <c r="G2683" s="12"/>
      <c r="H2683" s="12"/>
      <c r="I2683" s="12"/>
      <c r="J2683" s="12"/>
      <c r="K2683" s="68"/>
    </row>
    <row r="2684" spans="1:11">
      <c r="A2684" s="13"/>
      <c r="B2684" s="12"/>
      <c r="C2684" s="12"/>
      <c r="D2684" s="13"/>
      <c r="E2684" s="12"/>
      <c r="F2684" s="12"/>
      <c r="G2684" s="12"/>
      <c r="H2684" s="12"/>
      <c r="I2684" s="12"/>
      <c r="J2684" s="12"/>
      <c r="K2684" s="68"/>
    </row>
    <row r="2685" spans="1:11">
      <c r="A2685" s="13"/>
      <c r="B2685" s="12"/>
      <c r="C2685" s="12"/>
      <c r="D2685" s="13"/>
      <c r="E2685" s="12"/>
      <c r="F2685" s="12"/>
      <c r="G2685" s="12"/>
      <c r="H2685" s="12"/>
      <c r="I2685" s="12"/>
      <c r="J2685" s="12"/>
      <c r="K2685" s="68"/>
    </row>
    <row r="2686" spans="1:11">
      <c r="A2686" s="13"/>
      <c r="B2686" s="12"/>
      <c r="C2686" s="12"/>
      <c r="D2686" s="13"/>
      <c r="E2686" s="12"/>
      <c r="F2686" s="12"/>
      <c r="G2686" s="12"/>
      <c r="H2686" s="12"/>
      <c r="I2686" s="12"/>
      <c r="J2686" s="12"/>
      <c r="K2686" s="68"/>
    </row>
    <row r="2687" spans="1:11">
      <c r="A2687" s="13"/>
      <c r="B2687" s="12"/>
      <c r="C2687" s="12"/>
      <c r="D2687" s="13"/>
      <c r="E2687" s="12"/>
      <c r="F2687" s="12"/>
      <c r="G2687" s="12"/>
      <c r="H2687" s="12"/>
      <c r="I2687" s="12"/>
      <c r="J2687" s="12"/>
      <c r="K2687" s="68"/>
    </row>
    <row r="2688" spans="1:11">
      <c r="A2688" s="13"/>
      <c r="B2688" s="12"/>
      <c r="C2688" s="12"/>
      <c r="D2688" s="13"/>
      <c r="E2688" s="12"/>
      <c r="F2688" s="12"/>
      <c r="G2688" s="12"/>
      <c r="H2688" s="12"/>
      <c r="I2688" s="12"/>
      <c r="J2688" s="12"/>
      <c r="K2688" s="68"/>
    </row>
    <row r="2689" spans="1:11">
      <c r="A2689" s="13"/>
      <c r="B2689" s="12"/>
      <c r="C2689" s="12"/>
      <c r="D2689" s="13"/>
      <c r="E2689" s="12"/>
      <c r="F2689" s="12"/>
      <c r="G2689" s="12"/>
      <c r="H2689" s="12"/>
      <c r="I2689" s="12"/>
      <c r="J2689" s="12"/>
      <c r="K2689" s="68"/>
    </row>
    <row r="2690" spans="1:11">
      <c r="A2690" s="13"/>
      <c r="B2690" s="12"/>
      <c r="C2690" s="12"/>
      <c r="D2690" s="13"/>
      <c r="E2690" s="12"/>
      <c r="F2690" s="12"/>
      <c r="G2690" s="12"/>
      <c r="H2690" s="12"/>
      <c r="I2690" s="12"/>
      <c r="J2690" s="12"/>
      <c r="K2690" s="68"/>
    </row>
    <row r="2691" spans="1:11">
      <c r="A2691" s="13"/>
      <c r="B2691" s="12"/>
      <c r="C2691" s="12"/>
      <c r="D2691" s="13"/>
      <c r="E2691" s="12"/>
      <c r="F2691" s="12"/>
      <c r="G2691" s="12"/>
      <c r="H2691" s="12"/>
      <c r="I2691" s="12"/>
      <c r="J2691" s="12"/>
      <c r="K2691" s="68"/>
    </row>
    <row r="2692" spans="1:11">
      <c r="A2692" s="13"/>
      <c r="B2692" s="12"/>
      <c r="C2692" s="12"/>
      <c r="D2692" s="13"/>
      <c r="E2692" s="12"/>
      <c r="F2692" s="12"/>
      <c r="G2692" s="12"/>
      <c r="H2692" s="12"/>
      <c r="I2692" s="12"/>
      <c r="J2692" s="12"/>
      <c r="K2692" s="68"/>
    </row>
    <row r="2693" spans="1:11">
      <c r="A2693" s="13"/>
      <c r="B2693" s="12"/>
      <c r="C2693" s="12"/>
      <c r="D2693" s="13"/>
      <c r="E2693" s="12"/>
      <c r="F2693" s="12"/>
      <c r="G2693" s="12"/>
      <c r="H2693" s="12"/>
      <c r="I2693" s="12"/>
      <c r="J2693" s="12"/>
      <c r="K2693" s="68"/>
    </row>
    <row r="2694" spans="1:11">
      <c r="A2694" s="13"/>
      <c r="B2694" s="12"/>
      <c r="C2694" s="12"/>
      <c r="D2694" s="13"/>
      <c r="E2694" s="12"/>
      <c r="F2694" s="12"/>
      <c r="G2694" s="12"/>
      <c r="H2694" s="12"/>
      <c r="I2694" s="12"/>
      <c r="J2694" s="12"/>
      <c r="K2694" s="68"/>
    </row>
    <row r="2695" spans="1:11">
      <c r="A2695" s="13"/>
      <c r="B2695" s="12"/>
      <c r="C2695" s="12"/>
      <c r="D2695" s="13"/>
      <c r="E2695" s="12"/>
      <c r="F2695" s="12"/>
      <c r="G2695" s="12"/>
      <c r="H2695" s="12"/>
      <c r="I2695" s="12"/>
      <c r="J2695" s="12"/>
      <c r="K2695" s="68"/>
    </row>
    <row r="2696" spans="1:11">
      <c r="A2696" s="13"/>
      <c r="B2696" s="12"/>
      <c r="C2696" s="12"/>
      <c r="D2696" s="13"/>
      <c r="E2696" s="12"/>
      <c r="F2696" s="12"/>
      <c r="G2696" s="12"/>
      <c r="H2696" s="12"/>
      <c r="I2696" s="12"/>
      <c r="J2696" s="12"/>
      <c r="K2696" s="68"/>
    </row>
    <row r="2697" spans="1:11">
      <c r="A2697" s="13"/>
      <c r="B2697" s="12"/>
      <c r="C2697" s="12"/>
      <c r="D2697" s="13"/>
      <c r="E2697" s="12"/>
      <c r="F2697" s="12"/>
      <c r="G2697" s="12"/>
      <c r="H2697" s="12"/>
      <c r="I2697" s="12"/>
      <c r="J2697" s="12"/>
      <c r="K2697" s="68"/>
    </row>
    <row r="2698" spans="1:11">
      <c r="A2698" s="13"/>
      <c r="B2698" s="12"/>
      <c r="C2698" s="12"/>
      <c r="D2698" s="13"/>
      <c r="E2698" s="12"/>
      <c r="F2698" s="12"/>
      <c r="G2698" s="12"/>
      <c r="H2698" s="12"/>
      <c r="I2698" s="12"/>
      <c r="J2698" s="12"/>
      <c r="K2698" s="68"/>
    </row>
    <row r="2699" spans="1:11">
      <c r="A2699" s="13"/>
      <c r="B2699" s="12"/>
      <c r="C2699" s="12"/>
      <c r="D2699" s="13"/>
      <c r="E2699" s="12"/>
      <c r="F2699" s="12"/>
      <c r="G2699" s="12"/>
      <c r="H2699" s="12"/>
      <c r="I2699" s="12"/>
      <c r="J2699" s="12"/>
      <c r="K2699" s="68"/>
    </row>
    <row r="2700" spans="1:11">
      <c r="A2700" s="13"/>
      <c r="B2700" s="12"/>
      <c r="C2700" s="12"/>
      <c r="D2700" s="13"/>
      <c r="E2700" s="12"/>
      <c r="F2700" s="12"/>
      <c r="G2700" s="12"/>
      <c r="H2700" s="12"/>
      <c r="I2700" s="12"/>
      <c r="J2700" s="12"/>
      <c r="K2700" s="68"/>
    </row>
    <row r="2701" spans="1:11">
      <c r="A2701" s="13"/>
      <c r="B2701" s="12"/>
      <c r="C2701" s="12"/>
      <c r="D2701" s="13"/>
      <c r="E2701" s="12"/>
      <c r="F2701" s="12"/>
      <c r="G2701" s="12"/>
      <c r="H2701" s="12"/>
      <c r="I2701" s="12"/>
      <c r="J2701" s="12"/>
      <c r="K2701" s="68"/>
    </row>
    <row r="2702" spans="1:11">
      <c r="A2702" s="13"/>
      <c r="B2702" s="12"/>
      <c r="C2702" s="12"/>
      <c r="D2702" s="13"/>
      <c r="E2702" s="12"/>
      <c r="F2702" s="12"/>
      <c r="G2702" s="12"/>
      <c r="H2702" s="12"/>
      <c r="I2702" s="12"/>
      <c r="J2702" s="12"/>
      <c r="K2702" s="68"/>
    </row>
    <row r="2703" spans="1:11">
      <c r="A2703" s="13"/>
      <c r="B2703" s="12"/>
      <c r="C2703" s="12"/>
      <c r="D2703" s="13"/>
      <c r="E2703" s="12"/>
      <c r="F2703" s="12"/>
      <c r="G2703" s="12"/>
      <c r="H2703" s="12"/>
      <c r="I2703" s="12"/>
      <c r="J2703" s="12"/>
      <c r="K2703" s="68"/>
    </row>
    <row r="2704" spans="1:11">
      <c r="A2704" s="13"/>
      <c r="B2704" s="12"/>
      <c r="C2704" s="12"/>
      <c r="D2704" s="13"/>
      <c r="E2704" s="12"/>
      <c r="F2704" s="12"/>
      <c r="G2704" s="12"/>
      <c r="H2704" s="12"/>
      <c r="I2704" s="12"/>
      <c r="J2704" s="12"/>
      <c r="K2704" s="68"/>
    </row>
    <row r="2705" spans="1:11">
      <c r="A2705" s="13"/>
      <c r="B2705" s="12"/>
      <c r="C2705" s="12"/>
      <c r="D2705" s="13"/>
      <c r="E2705" s="12"/>
      <c r="F2705" s="12"/>
      <c r="G2705" s="12"/>
      <c r="H2705" s="12"/>
      <c r="I2705" s="12"/>
      <c r="J2705" s="12"/>
      <c r="K2705" s="68"/>
    </row>
    <row r="2706" spans="1:11">
      <c r="A2706" s="13"/>
      <c r="B2706" s="12"/>
      <c r="C2706" s="12"/>
      <c r="D2706" s="13"/>
      <c r="E2706" s="12"/>
      <c r="F2706" s="12"/>
      <c r="G2706" s="12"/>
      <c r="H2706" s="12"/>
      <c r="I2706" s="12"/>
      <c r="J2706" s="12"/>
      <c r="K2706" s="68"/>
    </row>
    <row r="2707" spans="1:11">
      <c r="A2707" s="13"/>
      <c r="B2707" s="12"/>
      <c r="C2707" s="12"/>
      <c r="D2707" s="13"/>
      <c r="E2707" s="12"/>
      <c r="F2707" s="12"/>
      <c r="G2707" s="12"/>
      <c r="H2707" s="12"/>
      <c r="I2707" s="12"/>
      <c r="J2707" s="12"/>
      <c r="K2707" s="68"/>
    </row>
    <row r="2708" spans="1:11">
      <c r="A2708" s="13"/>
      <c r="B2708" s="12"/>
      <c r="C2708" s="12"/>
      <c r="D2708" s="13"/>
      <c r="E2708" s="12"/>
      <c r="F2708" s="12"/>
      <c r="G2708" s="12"/>
      <c r="H2708" s="12"/>
      <c r="I2708" s="12"/>
      <c r="J2708" s="12"/>
      <c r="K2708" s="68"/>
    </row>
    <row r="2709" spans="1:11">
      <c r="A2709" s="13"/>
      <c r="B2709" s="12"/>
      <c r="C2709" s="12"/>
      <c r="D2709" s="13"/>
      <c r="E2709" s="12"/>
      <c r="F2709" s="12"/>
      <c r="G2709" s="12"/>
      <c r="H2709" s="12"/>
      <c r="I2709" s="12"/>
      <c r="J2709" s="12"/>
      <c r="K2709" s="68"/>
    </row>
    <row r="2710" spans="1:11">
      <c r="A2710" s="13"/>
      <c r="B2710" s="12"/>
      <c r="C2710" s="12"/>
      <c r="D2710" s="13"/>
      <c r="E2710" s="12"/>
      <c r="F2710" s="12"/>
      <c r="G2710" s="12"/>
      <c r="H2710" s="12"/>
      <c r="I2710" s="12"/>
      <c r="J2710" s="12"/>
      <c r="K2710" s="68"/>
    </row>
    <row r="2711" spans="1:11">
      <c r="A2711" s="13"/>
      <c r="B2711" s="12"/>
      <c r="C2711" s="12"/>
      <c r="D2711" s="13"/>
      <c r="E2711" s="12"/>
      <c r="F2711" s="12"/>
      <c r="G2711" s="12"/>
      <c r="H2711" s="12"/>
      <c r="I2711" s="12"/>
      <c r="J2711" s="12"/>
      <c r="K2711" s="68"/>
    </row>
    <row r="2712" spans="1:11">
      <c r="A2712" s="13"/>
      <c r="B2712" s="12"/>
      <c r="C2712" s="12"/>
      <c r="D2712" s="13"/>
      <c r="E2712" s="12"/>
      <c r="F2712" s="12"/>
      <c r="G2712" s="12"/>
      <c r="H2712" s="12"/>
      <c r="I2712" s="12"/>
      <c r="J2712" s="12"/>
      <c r="K2712" s="68"/>
    </row>
    <row r="2713" spans="1:11">
      <c r="A2713" s="13"/>
      <c r="B2713" s="12"/>
      <c r="C2713" s="12"/>
      <c r="D2713" s="13"/>
      <c r="E2713" s="12"/>
      <c r="F2713" s="12"/>
      <c r="G2713" s="12"/>
      <c r="H2713" s="12"/>
      <c r="I2713" s="12"/>
      <c r="J2713" s="12"/>
      <c r="K2713" s="68"/>
    </row>
    <row r="2714" spans="1:11">
      <c r="A2714" s="13"/>
      <c r="B2714" s="12"/>
      <c r="C2714" s="12"/>
      <c r="D2714" s="13"/>
      <c r="E2714" s="12"/>
      <c r="F2714" s="12"/>
      <c r="G2714" s="12"/>
      <c r="H2714" s="12"/>
      <c r="I2714" s="12"/>
      <c r="J2714" s="12"/>
      <c r="K2714" s="68"/>
    </row>
    <row r="2715" spans="1:11">
      <c r="A2715" s="13"/>
      <c r="B2715" s="12"/>
      <c r="C2715" s="12"/>
      <c r="D2715" s="13"/>
      <c r="E2715" s="12"/>
      <c r="F2715" s="12"/>
      <c r="G2715" s="12"/>
      <c r="H2715" s="12"/>
      <c r="I2715" s="12"/>
      <c r="J2715" s="12"/>
      <c r="K2715" s="68"/>
    </row>
    <row r="2716" spans="1:11">
      <c r="A2716" s="13"/>
      <c r="B2716" s="12"/>
      <c r="C2716" s="12"/>
      <c r="D2716" s="13"/>
      <c r="E2716" s="12"/>
      <c r="F2716" s="12"/>
      <c r="G2716" s="12"/>
      <c r="H2716" s="12"/>
      <c r="I2716" s="12"/>
      <c r="J2716" s="12"/>
      <c r="K2716" s="68"/>
    </row>
    <row r="2717" spans="1:11">
      <c r="A2717" s="13"/>
      <c r="B2717" s="12"/>
      <c r="C2717" s="12"/>
      <c r="D2717" s="13"/>
      <c r="E2717" s="12"/>
      <c r="F2717" s="12"/>
      <c r="G2717" s="12"/>
      <c r="H2717" s="12"/>
      <c r="I2717" s="12"/>
      <c r="J2717" s="12"/>
      <c r="K2717" s="68"/>
    </row>
    <row r="2718" spans="1:11">
      <c r="A2718" s="13"/>
      <c r="B2718" s="12"/>
      <c r="C2718" s="12"/>
      <c r="D2718" s="13"/>
      <c r="E2718" s="12"/>
      <c r="F2718" s="12"/>
      <c r="G2718" s="12"/>
      <c r="H2718" s="12"/>
      <c r="I2718" s="12"/>
      <c r="J2718" s="12"/>
      <c r="K2718" s="68"/>
    </row>
    <row r="2719" spans="1:11">
      <c r="A2719" s="13"/>
      <c r="B2719" s="12"/>
      <c r="C2719" s="12"/>
      <c r="D2719" s="13"/>
      <c r="E2719" s="12"/>
      <c r="F2719" s="12"/>
      <c r="G2719" s="12"/>
      <c r="H2719" s="12"/>
      <c r="I2719" s="12"/>
      <c r="J2719" s="12"/>
      <c r="K2719" s="68"/>
    </row>
    <row r="2720" spans="1:11">
      <c r="A2720" s="13"/>
      <c r="B2720" s="12"/>
      <c r="C2720" s="12"/>
      <c r="D2720" s="13"/>
      <c r="E2720" s="12"/>
      <c r="F2720" s="12"/>
      <c r="G2720" s="12"/>
      <c r="H2720" s="12"/>
      <c r="I2720" s="12"/>
      <c r="J2720" s="12"/>
      <c r="K2720" s="68"/>
    </row>
    <row r="2721" spans="1:11">
      <c r="A2721" s="13"/>
      <c r="B2721" s="12"/>
      <c r="C2721" s="12"/>
      <c r="D2721" s="13"/>
      <c r="E2721" s="12"/>
      <c r="F2721" s="12"/>
      <c r="G2721" s="12"/>
      <c r="H2721" s="12"/>
      <c r="I2721" s="12"/>
      <c r="J2721" s="12"/>
      <c r="K2721" s="68"/>
    </row>
    <row r="2722" spans="1:11">
      <c r="A2722" s="13"/>
      <c r="B2722" s="12"/>
      <c r="C2722" s="12"/>
      <c r="D2722" s="13"/>
      <c r="E2722" s="12"/>
      <c r="F2722" s="12"/>
      <c r="G2722" s="12"/>
      <c r="H2722" s="12"/>
      <c r="I2722" s="12"/>
      <c r="J2722" s="12"/>
      <c r="K2722" s="68"/>
    </row>
    <row r="2723" spans="1:11">
      <c r="A2723" s="13"/>
      <c r="B2723" s="12"/>
      <c r="C2723" s="12"/>
      <c r="D2723" s="13"/>
      <c r="E2723" s="12"/>
      <c r="F2723" s="12"/>
      <c r="G2723" s="12"/>
      <c r="H2723" s="12"/>
      <c r="I2723" s="12"/>
      <c r="J2723" s="12"/>
      <c r="K2723" s="68"/>
    </row>
    <row r="2724" spans="1:11">
      <c r="A2724" s="13"/>
      <c r="B2724" s="12"/>
      <c r="C2724" s="12"/>
      <c r="D2724" s="13"/>
      <c r="E2724" s="12"/>
      <c r="F2724" s="12"/>
      <c r="G2724" s="12"/>
      <c r="H2724" s="12"/>
      <c r="I2724" s="12"/>
      <c r="J2724" s="12"/>
      <c r="K2724" s="68"/>
    </row>
    <row r="2725" spans="1:11">
      <c r="A2725" s="13"/>
      <c r="B2725" s="12"/>
      <c r="C2725" s="12"/>
      <c r="D2725" s="13"/>
      <c r="E2725" s="12"/>
      <c r="F2725" s="12"/>
      <c r="G2725" s="12"/>
      <c r="H2725" s="12"/>
      <c r="I2725" s="12"/>
      <c r="J2725" s="12"/>
      <c r="K2725" s="68"/>
    </row>
    <row r="2726" spans="1:11">
      <c r="A2726" s="13"/>
      <c r="B2726" s="12"/>
      <c r="C2726" s="12"/>
      <c r="D2726" s="13"/>
      <c r="E2726" s="12"/>
      <c r="F2726" s="12"/>
      <c r="G2726" s="12"/>
      <c r="H2726" s="12"/>
      <c r="I2726" s="12"/>
      <c r="J2726" s="12"/>
      <c r="K2726" s="68"/>
    </row>
    <row r="2727" spans="1:11">
      <c r="A2727" s="13"/>
      <c r="B2727" s="12"/>
      <c r="C2727" s="12"/>
      <c r="D2727" s="13"/>
      <c r="E2727" s="12"/>
      <c r="F2727" s="12"/>
      <c r="G2727" s="12"/>
      <c r="H2727" s="12"/>
      <c r="I2727" s="12"/>
      <c r="J2727" s="12"/>
      <c r="K2727" s="68"/>
    </row>
    <row r="2728" spans="1:11">
      <c r="A2728" s="13"/>
      <c r="B2728" s="12"/>
      <c r="C2728" s="12"/>
      <c r="D2728" s="13"/>
      <c r="E2728" s="12"/>
      <c r="F2728" s="12"/>
      <c r="G2728" s="12"/>
      <c r="H2728" s="12"/>
      <c r="I2728" s="12"/>
      <c r="J2728" s="12"/>
      <c r="K2728" s="68"/>
    </row>
    <row r="2729" spans="1:11">
      <c r="A2729" s="13"/>
      <c r="B2729" s="12"/>
      <c r="C2729" s="12"/>
      <c r="D2729" s="13"/>
      <c r="E2729" s="12"/>
      <c r="F2729" s="12"/>
      <c r="G2729" s="12"/>
      <c r="H2729" s="12"/>
      <c r="I2729" s="12"/>
      <c r="J2729" s="12"/>
      <c r="K2729" s="68"/>
    </row>
    <row r="2730" spans="1:11">
      <c r="A2730" s="13"/>
      <c r="B2730" s="12"/>
      <c r="C2730" s="12"/>
      <c r="D2730" s="13"/>
      <c r="E2730" s="12"/>
      <c r="F2730" s="12"/>
      <c r="G2730" s="12"/>
      <c r="H2730" s="12"/>
      <c r="I2730" s="12"/>
      <c r="J2730" s="12"/>
      <c r="K2730" s="68"/>
    </row>
    <row r="2731" spans="1:11">
      <c r="A2731" s="13"/>
      <c r="B2731" s="12"/>
      <c r="C2731" s="12"/>
      <c r="D2731" s="13"/>
      <c r="E2731" s="12"/>
      <c r="F2731" s="12"/>
      <c r="G2731" s="12"/>
      <c r="H2731" s="12"/>
      <c r="I2731" s="12"/>
      <c r="J2731" s="12"/>
      <c r="K2731" s="68"/>
    </row>
    <row r="2732" spans="1:11">
      <c r="A2732" s="13"/>
      <c r="B2732" s="12"/>
      <c r="C2732" s="12"/>
      <c r="D2732" s="13"/>
      <c r="E2732" s="12"/>
      <c r="F2732" s="12"/>
      <c r="G2732" s="12"/>
      <c r="H2732" s="12"/>
      <c r="I2732" s="12"/>
      <c r="J2732" s="12"/>
      <c r="K2732" s="68"/>
    </row>
    <row r="2733" spans="1:11">
      <c r="A2733" s="13"/>
      <c r="B2733" s="12"/>
      <c r="C2733" s="12"/>
      <c r="D2733" s="13"/>
      <c r="E2733" s="12"/>
      <c r="F2733" s="12"/>
      <c r="G2733" s="12"/>
      <c r="H2733" s="12"/>
      <c r="I2733" s="12"/>
      <c r="J2733" s="12"/>
      <c r="K2733" s="68"/>
    </row>
    <row r="2734" spans="1:11">
      <c r="A2734" s="13"/>
      <c r="B2734" s="12"/>
      <c r="C2734" s="12"/>
      <c r="D2734" s="13"/>
      <c r="E2734" s="12"/>
      <c r="F2734" s="12"/>
      <c r="G2734" s="12"/>
      <c r="H2734" s="12"/>
      <c r="I2734" s="12"/>
      <c r="J2734" s="12"/>
      <c r="K2734" s="68"/>
    </row>
    <row r="2735" spans="1:11">
      <c r="A2735" s="13"/>
      <c r="B2735" s="12"/>
      <c r="C2735" s="12"/>
      <c r="D2735" s="13"/>
      <c r="E2735" s="12"/>
      <c r="F2735" s="12"/>
      <c r="G2735" s="12"/>
      <c r="H2735" s="12"/>
      <c r="I2735" s="12"/>
      <c r="J2735" s="12"/>
      <c r="K2735" s="68"/>
    </row>
    <row r="2736" spans="1:11">
      <c r="A2736" s="13"/>
      <c r="B2736" s="12"/>
      <c r="C2736" s="12"/>
      <c r="D2736" s="13"/>
      <c r="E2736" s="12"/>
      <c r="F2736" s="12"/>
      <c r="G2736" s="12"/>
      <c r="H2736" s="12"/>
      <c r="I2736" s="12"/>
      <c r="J2736" s="12"/>
      <c r="K2736" s="68"/>
    </row>
    <row r="2737" spans="1:11">
      <c r="A2737" s="13"/>
      <c r="B2737" s="12"/>
      <c r="C2737" s="12"/>
      <c r="D2737" s="13"/>
      <c r="E2737" s="12"/>
      <c r="F2737" s="12"/>
      <c r="G2737" s="12"/>
      <c r="H2737" s="12"/>
      <c r="I2737" s="12"/>
      <c r="J2737" s="12"/>
      <c r="K2737" s="68"/>
    </row>
    <row r="2738" spans="1:11">
      <c r="A2738" s="13"/>
      <c r="B2738" s="12"/>
      <c r="C2738" s="12"/>
      <c r="D2738" s="13"/>
      <c r="E2738" s="12"/>
      <c r="F2738" s="12"/>
      <c r="G2738" s="12"/>
      <c r="H2738" s="12"/>
      <c r="I2738" s="12"/>
      <c r="J2738" s="12"/>
      <c r="K2738" s="68"/>
    </row>
    <row r="2739" spans="1:11">
      <c r="A2739" s="13"/>
      <c r="B2739" s="12"/>
      <c r="C2739" s="12"/>
      <c r="D2739" s="13"/>
      <c r="E2739" s="12"/>
      <c r="F2739" s="12"/>
      <c r="G2739" s="12"/>
      <c r="H2739" s="12"/>
      <c r="I2739" s="12"/>
      <c r="J2739" s="12"/>
      <c r="K2739" s="68"/>
    </row>
    <row r="2740" spans="1:11">
      <c r="A2740" s="13"/>
      <c r="B2740" s="12"/>
      <c r="C2740" s="12"/>
      <c r="D2740" s="13"/>
      <c r="E2740" s="12"/>
      <c r="F2740" s="12"/>
      <c r="G2740" s="12"/>
      <c r="H2740" s="12"/>
      <c r="I2740" s="12"/>
      <c r="J2740" s="12"/>
      <c r="K2740" s="68"/>
    </row>
    <row r="2741" spans="1:11">
      <c r="A2741" s="13"/>
      <c r="B2741" s="12"/>
      <c r="C2741" s="12"/>
      <c r="D2741" s="13"/>
      <c r="E2741" s="12"/>
      <c r="F2741" s="12"/>
      <c r="G2741" s="12"/>
      <c r="H2741" s="12"/>
      <c r="I2741" s="12"/>
      <c r="J2741" s="12"/>
      <c r="K2741" s="68"/>
    </row>
    <row r="2742" spans="1:11">
      <c r="A2742" s="13"/>
      <c r="B2742" s="12"/>
      <c r="C2742" s="12"/>
      <c r="D2742" s="13"/>
      <c r="E2742" s="12"/>
      <c r="F2742" s="12"/>
      <c r="G2742" s="12"/>
      <c r="H2742" s="12"/>
      <c r="I2742" s="12"/>
      <c r="J2742" s="12"/>
      <c r="K2742" s="68"/>
    </row>
    <row r="2743" spans="1:11">
      <c r="A2743" s="13"/>
      <c r="B2743" s="12"/>
      <c r="C2743" s="12"/>
      <c r="D2743" s="13"/>
      <c r="E2743" s="12"/>
      <c r="F2743" s="12"/>
      <c r="G2743" s="12"/>
      <c r="H2743" s="12"/>
      <c r="I2743" s="12"/>
      <c r="J2743" s="12"/>
      <c r="K2743" s="68"/>
    </row>
    <row r="2744" spans="1:11">
      <c r="A2744" s="13"/>
      <c r="B2744" s="12"/>
      <c r="C2744" s="12"/>
      <c r="D2744" s="13"/>
      <c r="E2744" s="12"/>
      <c r="F2744" s="12"/>
      <c r="G2744" s="12"/>
      <c r="H2744" s="12"/>
      <c r="I2744" s="12"/>
      <c r="J2744" s="12"/>
      <c r="K2744" s="68"/>
    </row>
    <row r="2745" spans="1:11">
      <c r="A2745" s="13"/>
      <c r="B2745" s="12"/>
      <c r="C2745" s="12"/>
      <c r="D2745" s="13"/>
      <c r="E2745" s="12"/>
      <c r="F2745" s="12"/>
      <c r="G2745" s="12"/>
      <c r="H2745" s="12"/>
      <c r="I2745" s="12"/>
      <c r="J2745" s="12"/>
      <c r="K2745" s="68"/>
    </row>
    <row r="2746" spans="1:11">
      <c r="A2746" s="13"/>
      <c r="B2746" s="12"/>
      <c r="C2746" s="12"/>
      <c r="D2746" s="13"/>
      <c r="E2746" s="12"/>
      <c r="F2746" s="12"/>
      <c r="G2746" s="12"/>
      <c r="H2746" s="12"/>
      <c r="I2746" s="12"/>
      <c r="J2746" s="12"/>
      <c r="K2746" s="68"/>
    </row>
    <row r="2747" spans="1:11">
      <c r="A2747" s="13"/>
      <c r="B2747" s="12"/>
      <c r="C2747" s="12"/>
      <c r="D2747" s="13"/>
      <c r="E2747" s="12"/>
      <c r="F2747" s="12"/>
      <c r="G2747" s="12"/>
      <c r="H2747" s="12"/>
      <c r="I2747" s="12"/>
      <c r="J2747" s="12"/>
      <c r="K2747" s="68"/>
    </row>
    <row r="2748" spans="1:11">
      <c r="A2748" s="13"/>
      <c r="B2748" s="12"/>
      <c r="C2748" s="12"/>
      <c r="D2748" s="13"/>
      <c r="E2748" s="12"/>
      <c r="F2748" s="12"/>
      <c r="G2748" s="12"/>
      <c r="H2748" s="12"/>
      <c r="I2748" s="12"/>
      <c r="J2748" s="12"/>
      <c r="K2748" s="68"/>
    </row>
    <row r="2749" spans="1:11">
      <c r="A2749" s="13"/>
      <c r="B2749" s="12"/>
      <c r="C2749" s="12"/>
      <c r="D2749" s="13"/>
      <c r="E2749" s="12"/>
      <c r="F2749" s="12"/>
      <c r="G2749" s="12"/>
      <c r="H2749" s="12"/>
      <c r="I2749" s="12"/>
      <c r="J2749" s="12"/>
      <c r="K2749" s="68"/>
    </row>
    <row r="2750" spans="1:11">
      <c r="A2750" s="13"/>
      <c r="B2750" s="12"/>
      <c r="C2750" s="12"/>
      <c r="D2750" s="13"/>
      <c r="E2750" s="12"/>
      <c r="F2750" s="12"/>
      <c r="G2750" s="12"/>
      <c r="H2750" s="12"/>
      <c r="I2750" s="12"/>
      <c r="J2750" s="12"/>
      <c r="K2750" s="68"/>
    </row>
    <row r="2751" spans="1:11">
      <c r="A2751" s="13"/>
      <c r="B2751" s="12"/>
      <c r="C2751" s="12"/>
      <c r="D2751" s="13"/>
      <c r="E2751" s="12"/>
      <c r="F2751" s="12"/>
      <c r="G2751" s="12"/>
      <c r="H2751" s="12"/>
      <c r="I2751" s="12"/>
      <c r="J2751" s="12"/>
      <c r="K2751" s="68"/>
    </row>
    <row r="2752" spans="1:11">
      <c r="A2752" s="13"/>
      <c r="B2752" s="12"/>
      <c r="C2752" s="12"/>
      <c r="D2752" s="13"/>
      <c r="E2752" s="12"/>
      <c r="F2752" s="12"/>
      <c r="G2752" s="12"/>
      <c r="H2752" s="12"/>
      <c r="I2752" s="12"/>
      <c r="J2752" s="12"/>
      <c r="K2752" s="68"/>
    </row>
    <row r="2753" spans="1:11">
      <c r="A2753" s="13"/>
      <c r="B2753" s="12"/>
      <c r="C2753" s="12"/>
      <c r="D2753" s="13"/>
      <c r="E2753" s="12"/>
      <c r="F2753" s="12"/>
      <c r="G2753" s="12"/>
      <c r="H2753" s="12"/>
      <c r="I2753" s="12"/>
      <c r="J2753" s="12"/>
      <c r="K2753" s="68"/>
    </row>
    <row r="2754" spans="1:11">
      <c r="A2754" s="13"/>
      <c r="B2754" s="12"/>
      <c r="C2754" s="12"/>
      <c r="D2754" s="13"/>
      <c r="E2754" s="12"/>
      <c r="F2754" s="12"/>
      <c r="G2754" s="12"/>
      <c r="H2754" s="12"/>
      <c r="I2754" s="12"/>
      <c r="J2754" s="12"/>
      <c r="K2754" s="68"/>
    </row>
    <row r="2755" spans="1:11">
      <c r="A2755" s="13"/>
      <c r="B2755" s="12"/>
      <c r="C2755" s="12"/>
      <c r="D2755" s="13"/>
      <c r="E2755" s="12"/>
      <c r="F2755" s="12"/>
      <c r="G2755" s="12"/>
      <c r="H2755" s="12"/>
      <c r="I2755" s="12"/>
      <c r="J2755" s="12"/>
      <c r="K2755" s="68"/>
    </row>
    <row r="2756" spans="1:11">
      <c r="A2756" s="13"/>
      <c r="B2756" s="12"/>
      <c r="C2756" s="12"/>
      <c r="D2756" s="13"/>
      <c r="E2756" s="12"/>
      <c r="F2756" s="12"/>
      <c r="G2756" s="12"/>
      <c r="H2756" s="12"/>
      <c r="I2756" s="12"/>
      <c r="J2756" s="12"/>
      <c r="K2756" s="68"/>
    </row>
    <row r="2757" spans="1:11">
      <c r="A2757" s="13"/>
      <c r="B2757" s="12"/>
      <c r="C2757" s="12"/>
      <c r="D2757" s="13"/>
      <c r="E2757" s="12"/>
      <c r="F2757" s="12"/>
      <c r="G2757" s="12"/>
      <c r="H2757" s="12"/>
      <c r="I2757" s="12"/>
      <c r="J2757" s="12"/>
      <c r="K2757" s="68"/>
    </row>
    <row r="2758" spans="1:11">
      <c r="A2758" s="13"/>
      <c r="B2758" s="12"/>
      <c r="C2758" s="12"/>
      <c r="D2758" s="13"/>
      <c r="E2758" s="12"/>
      <c r="F2758" s="12"/>
      <c r="G2758" s="12"/>
      <c r="H2758" s="12"/>
      <c r="I2758" s="12"/>
      <c r="J2758" s="12"/>
      <c r="K2758" s="68"/>
    </row>
    <row r="2759" spans="1:11">
      <c r="A2759" s="13"/>
      <c r="B2759" s="12"/>
      <c r="C2759" s="12"/>
      <c r="D2759" s="13"/>
      <c r="E2759" s="12"/>
      <c r="F2759" s="12"/>
      <c r="G2759" s="12"/>
      <c r="H2759" s="12"/>
      <c r="I2759" s="12"/>
      <c r="J2759" s="12"/>
      <c r="K2759" s="68"/>
    </row>
    <row r="2760" spans="1:11">
      <c r="A2760" s="13"/>
      <c r="B2760" s="12"/>
      <c r="C2760" s="12"/>
      <c r="D2760" s="13"/>
      <c r="E2760" s="12"/>
      <c r="F2760" s="12"/>
      <c r="G2760" s="12"/>
      <c r="H2760" s="12"/>
      <c r="I2760" s="12"/>
      <c r="J2760" s="12"/>
      <c r="K2760" s="68"/>
    </row>
    <row r="2761" spans="1:11">
      <c r="A2761" s="13"/>
      <c r="B2761" s="12"/>
      <c r="C2761" s="12"/>
      <c r="D2761" s="13"/>
      <c r="E2761" s="12"/>
      <c r="F2761" s="12"/>
      <c r="G2761" s="12"/>
      <c r="H2761" s="12"/>
      <c r="I2761" s="12"/>
      <c r="J2761" s="12"/>
      <c r="K2761" s="68"/>
    </row>
    <row r="2762" spans="1:11">
      <c r="A2762" s="13"/>
      <c r="B2762" s="12"/>
      <c r="C2762" s="12"/>
      <c r="D2762" s="13"/>
      <c r="E2762" s="12"/>
      <c r="F2762" s="12"/>
      <c r="G2762" s="12"/>
      <c r="H2762" s="12"/>
      <c r="I2762" s="12"/>
      <c r="J2762" s="12"/>
      <c r="K2762" s="68"/>
    </row>
    <row r="2763" spans="1:11">
      <c r="A2763" s="13"/>
      <c r="B2763" s="12"/>
      <c r="C2763" s="12"/>
      <c r="D2763" s="13"/>
      <c r="E2763" s="12"/>
      <c r="F2763" s="12"/>
      <c r="G2763" s="12"/>
      <c r="H2763" s="12"/>
      <c r="I2763" s="12"/>
      <c r="J2763" s="12"/>
      <c r="K2763" s="68"/>
    </row>
    <row r="2764" spans="1:11">
      <c r="A2764" s="13"/>
      <c r="B2764" s="12"/>
      <c r="C2764" s="12"/>
      <c r="D2764" s="13"/>
      <c r="E2764" s="12"/>
      <c r="F2764" s="12"/>
      <c r="G2764" s="12"/>
      <c r="H2764" s="12"/>
      <c r="I2764" s="12"/>
      <c r="J2764" s="12"/>
      <c r="K2764" s="68"/>
    </row>
    <row r="2765" spans="1:11">
      <c r="A2765" s="13"/>
      <c r="B2765" s="12"/>
      <c r="C2765" s="12"/>
      <c r="D2765" s="13"/>
      <c r="E2765" s="12"/>
      <c r="F2765" s="12"/>
      <c r="G2765" s="12"/>
      <c r="H2765" s="12"/>
      <c r="I2765" s="12"/>
      <c r="J2765" s="12"/>
      <c r="K2765" s="68"/>
    </row>
    <row r="2766" spans="1:11">
      <c r="A2766" s="13"/>
      <c r="B2766" s="12"/>
      <c r="C2766" s="12"/>
      <c r="D2766" s="13"/>
      <c r="E2766" s="12"/>
      <c r="F2766" s="12"/>
      <c r="G2766" s="12"/>
      <c r="H2766" s="12"/>
      <c r="I2766" s="12"/>
      <c r="J2766" s="12"/>
      <c r="K2766" s="68"/>
    </row>
    <row r="2767" spans="1:11">
      <c r="A2767" s="13"/>
      <c r="B2767" s="12"/>
      <c r="C2767" s="12"/>
      <c r="D2767" s="13"/>
      <c r="E2767" s="12"/>
      <c r="F2767" s="12"/>
      <c r="G2767" s="12"/>
      <c r="H2767" s="12"/>
      <c r="I2767" s="12"/>
      <c r="J2767" s="12"/>
      <c r="K2767" s="68"/>
    </row>
    <row r="2768" spans="1:11">
      <c r="A2768" s="13"/>
      <c r="B2768" s="12"/>
      <c r="C2768" s="12"/>
      <c r="D2768" s="13"/>
      <c r="E2768" s="12"/>
      <c r="F2768" s="12"/>
      <c r="G2768" s="12"/>
      <c r="H2768" s="12"/>
      <c r="I2768" s="12"/>
      <c r="J2768" s="12"/>
      <c r="K2768" s="68"/>
    </row>
    <row r="2769" spans="1:11">
      <c r="A2769" s="13"/>
      <c r="B2769" s="12"/>
      <c r="C2769" s="12"/>
      <c r="D2769" s="13"/>
      <c r="E2769" s="12"/>
      <c r="F2769" s="12"/>
      <c r="G2769" s="12"/>
      <c r="H2769" s="12"/>
      <c r="I2769" s="12"/>
      <c r="J2769" s="12"/>
      <c r="K2769" s="68"/>
    </row>
    <row r="2770" spans="1:11">
      <c r="A2770" s="13"/>
      <c r="B2770" s="12"/>
      <c r="C2770" s="12"/>
      <c r="D2770" s="13"/>
      <c r="E2770" s="12"/>
      <c r="F2770" s="12"/>
      <c r="G2770" s="12"/>
      <c r="H2770" s="12"/>
      <c r="I2770" s="12"/>
      <c r="J2770" s="12"/>
      <c r="K2770" s="68"/>
    </row>
    <row r="2771" spans="1:11">
      <c r="A2771" s="13"/>
      <c r="B2771" s="12"/>
      <c r="C2771" s="12"/>
      <c r="D2771" s="13"/>
      <c r="E2771" s="12"/>
      <c r="F2771" s="12"/>
      <c r="G2771" s="12"/>
      <c r="H2771" s="12"/>
      <c r="I2771" s="12"/>
      <c r="J2771" s="12"/>
      <c r="K2771" s="68"/>
    </row>
    <row r="2772" spans="1:11">
      <c r="A2772" s="13"/>
      <c r="B2772" s="12"/>
      <c r="C2772" s="12"/>
      <c r="D2772" s="13"/>
      <c r="E2772" s="12"/>
      <c r="F2772" s="12"/>
      <c r="G2772" s="12"/>
      <c r="H2772" s="12"/>
      <c r="I2772" s="12"/>
      <c r="J2772" s="12"/>
      <c r="K2772" s="68"/>
    </row>
    <row r="2773" spans="1:11">
      <c r="A2773" s="13"/>
      <c r="B2773" s="12"/>
      <c r="C2773" s="12"/>
      <c r="D2773" s="13"/>
      <c r="E2773" s="12"/>
      <c r="F2773" s="12"/>
      <c r="G2773" s="12"/>
      <c r="H2773" s="12"/>
      <c r="I2773" s="12"/>
      <c r="J2773" s="12"/>
      <c r="K2773" s="68"/>
    </row>
    <row r="2774" spans="1:11">
      <c r="A2774" s="13"/>
      <c r="B2774" s="12"/>
      <c r="C2774" s="12"/>
      <c r="D2774" s="13"/>
      <c r="E2774" s="12"/>
      <c r="F2774" s="12"/>
      <c r="G2774" s="12"/>
      <c r="H2774" s="12"/>
      <c r="I2774" s="12"/>
      <c r="J2774" s="12"/>
      <c r="K2774" s="68"/>
    </row>
    <row r="2775" spans="1:11">
      <c r="A2775" s="13"/>
      <c r="B2775" s="12"/>
      <c r="C2775" s="12"/>
      <c r="D2775" s="13"/>
      <c r="E2775" s="12"/>
      <c r="F2775" s="12"/>
      <c r="G2775" s="12"/>
      <c r="H2775" s="12"/>
      <c r="I2775" s="12"/>
      <c r="J2775" s="12"/>
      <c r="K2775" s="68"/>
    </row>
    <row r="2776" spans="1:11">
      <c r="A2776" s="13"/>
      <c r="B2776" s="12"/>
      <c r="C2776" s="12"/>
      <c r="D2776" s="13"/>
      <c r="E2776" s="12"/>
      <c r="F2776" s="12"/>
      <c r="G2776" s="12"/>
      <c r="H2776" s="12"/>
      <c r="I2776" s="12"/>
      <c r="J2776" s="12"/>
      <c r="K2776" s="68"/>
    </row>
    <row r="2777" spans="1:11">
      <c r="A2777" s="13"/>
      <c r="B2777" s="12"/>
      <c r="C2777" s="12"/>
      <c r="D2777" s="13"/>
      <c r="E2777" s="12"/>
      <c r="F2777" s="12"/>
      <c r="G2777" s="12"/>
      <c r="H2777" s="12"/>
      <c r="I2777" s="12"/>
      <c r="J2777" s="12"/>
      <c r="K2777" s="68"/>
    </row>
    <row r="2778" spans="1:11">
      <c r="A2778" s="13"/>
      <c r="B2778" s="12"/>
      <c r="C2778" s="12"/>
      <c r="D2778" s="13"/>
      <c r="E2778" s="12"/>
      <c r="F2778" s="12"/>
      <c r="G2778" s="12"/>
      <c r="H2778" s="12"/>
      <c r="I2778" s="12"/>
      <c r="J2778" s="12"/>
      <c r="K2778" s="68"/>
    </row>
    <row r="2779" spans="1:11">
      <c r="A2779" s="13"/>
      <c r="B2779" s="12"/>
      <c r="C2779" s="12"/>
      <c r="D2779" s="13"/>
      <c r="E2779" s="12"/>
      <c r="F2779" s="12"/>
      <c r="G2779" s="12"/>
      <c r="H2779" s="12"/>
      <c r="I2779" s="12"/>
      <c r="J2779" s="12"/>
      <c r="K2779" s="68"/>
    </row>
    <row r="2780" spans="1:11">
      <c r="A2780" s="13"/>
      <c r="B2780" s="12"/>
      <c r="C2780" s="12"/>
      <c r="D2780" s="13"/>
      <c r="E2780" s="12"/>
      <c r="F2780" s="12"/>
      <c r="G2780" s="12"/>
      <c r="H2780" s="12"/>
      <c r="I2780" s="12"/>
      <c r="J2780" s="12"/>
      <c r="K2780" s="68"/>
    </row>
    <row r="2781" spans="1:11">
      <c r="A2781" s="13"/>
      <c r="B2781" s="12"/>
      <c r="C2781" s="12"/>
      <c r="D2781" s="13"/>
      <c r="E2781" s="12"/>
      <c r="F2781" s="12"/>
      <c r="G2781" s="12"/>
      <c r="H2781" s="12"/>
      <c r="I2781" s="12"/>
      <c r="J2781" s="12"/>
      <c r="K2781" s="68"/>
    </row>
    <row r="2782" spans="1:11">
      <c r="A2782" s="13"/>
      <c r="B2782" s="12"/>
      <c r="C2782" s="12"/>
      <c r="D2782" s="13"/>
      <c r="E2782" s="12"/>
      <c r="F2782" s="12"/>
      <c r="G2782" s="12"/>
      <c r="H2782" s="12"/>
      <c r="I2782" s="12"/>
      <c r="J2782" s="12"/>
      <c r="K2782" s="68"/>
    </row>
    <row r="2783" spans="1:11">
      <c r="A2783" s="13"/>
      <c r="B2783" s="12"/>
      <c r="C2783" s="12"/>
      <c r="D2783" s="13"/>
      <c r="E2783" s="12"/>
      <c r="F2783" s="12"/>
      <c r="G2783" s="12"/>
      <c r="H2783" s="12"/>
      <c r="I2783" s="12"/>
      <c r="J2783" s="12"/>
      <c r="K2783" s="68"/>
    </row>
    <row r="2784" spans="1:11">
      <c r="A2784" s="13"/>
      <c r="B2784" s="12"/>
      <c r="C2784" s="12"/>
      <c r="D2784" s="13"/>
      <c r="E2784" s="12"/>
      <c r="F2784" s="12"/>
      <c r="G2784" s="12"/>
      <c r="H2784" s="12"/>
      <c r="I2784" s="12"/>
      <c r="J2784" s="12"/>
      <c r="K2784" s="68"/>
    </row>
    <row r="2785" spans="1:11">
      <c r="A2785" s="13"/>
      <c r="B2785" s="12"/>
      <c r="C2785" s="12"/>
      <c r="D2785" s="13"/>
      <c r="E2785" s="12"/>
      <c r="F2785" s="12"/>
      <c r="G2785" s="12"/>
      <c r="H2785" s="12"/>
      <c r="I2785" s="12"/>
      <c r="J2785" s="12"/>
      <c r="K2785" s="68"/>
    </row>
    <row r="2786" spans="1:11">
      <c r="A2786" s="13"/>
      <c r="B2786" s="12"/>
      <c r="C2786" s="12"/>
      <c r="D2786" s="13"/>
      <c r="E2786" s="12"/>
      <c r="F2786" s="12"/>
      <c r="G2786" s="12"/>
      <c r="H2786" s="12"/>
      <c r="I2786" s="12"/>
      <c r="J2786" s="12"/>
      <c r="K2786" s="68"/>
    </row>
    <row r="2787" spans="1:11">
      <c r="A2787" s="13"/>
      <c r="B2787" s="12"/>
      <c r="C2787" s="12"/>
      <c r="D2787" s="13"/>
      <c r="E2787" s="12"/>
      <c r="F2787" s="12"/>
      <c r="G2787" s="12"/>
      <c r="H2787" s="12"/>
      <c r="I2787" s="12"/>
      <c r="J2787" s="12"/>
      <c r="K2787" s="68"/>
    </row>
    <row r="2788" spans="1:11">
      <c r="A2788" s="13"/>
      <c r="B2788" s="12"/>
      <c r="C2788" s="12"/>
      <c r="D2788" s="13"/>
      <c r="E2788" s="12"/>
      <c r="F2788" s="12"/>
      <c r="G2788" s="12"/>
      <c r="H2788" s="12"/>
      <c r="I2788" s="12"/>
      <c r="J2788" s="12"/>
      <c r="K2788" s="68"/>
    </row>
    <row r="2789" spans="1:11">
      <c r="A2789" s="13"/>
      <c r="B2789" s="12"/>
      <c r="C2789" s="12"/>
      <c r="D2789" s="13"/>
      <c r="E2789" s="12"/>
      <c r="F2789" s="12"/>
      <c r="G2789" s="12"/>
      <c r="H2789" s="12"/>
      <c r="I2789" s="12"/>
      <c r="J2789" s="12"/>
      <c r="K2789" s="68"/>
    </row>
    <row r="2790" spans="1:11">
      <c r="A2790" s="13"/>
      <c r="B2790" s="12"/>
      <c r="C2790" s="12"/>
      <c r="D2790" s="13"/>
      <c r="E2790" s="12"/>
      <c r="F2790" s="12"/>
      <c r="G2790" s="12"/>
      <c r="H2790" s="12"/>
      <c r="I2790" s="12"/>
      <c r="J2790" s="12"/>
      <c r="K2790" s="68"/>
    </row>
    <row r="2791" spans="1:11">
      <c r="A2791" s="13"/>
      <c r="B2791" s="12"/>
      <c r="C2791" s="12"/>
      <c r="D2791" s="13"/>
      <c r="E2791" s="12"/>
      <c r="F2791" s="12"/>
      <c r="G2791" s="12"/>
      <c r="H2791" s="12"/>
      <c r="I2791" s="12"/>
      <c r="J2791" s="12"/>
      <c r="K2791" s="68"/>
    </row>
    <row r="2792" spans="1:11">
      <c r="A2792" s="13"/>
      <c r="B2792" s="12"/>
      <c r="C2792" s="12"/>
      <c r="D2792" s="13"/>
      <c r="E2792" s="12"/>
      <c r="F2792" s="12"/>
      <c r="G2792" s="12"/>
      <c r="H2792" s="12"/>
      <c r="I2792" s="12"/>
      <c r="J2792" s="12"/>
      <c r="K2792" s="68"/>
    </row>
    <row r="2793" spans="1:11">
      <c r="A2793" s="13"/>
      <c r="B2793" s="12"/>
      <c r="C2793" s="12"/>
      <c r="D2793" s="13"/>
      <c r="E2793" s="12"/>
      <c r="F2793" s="12"/>
      <c r="G2793" s="12"/>
      <c r="H2793" s="12"/>
      <c r="I2793" s="12"/>
      <c r="J2793" s="12"/>
      <c r="K2793" s="68"/>
    </row>
    <row r="2794" spans="1:11">
      <c r="A2794" s="13"/>
      <c r="B2794" s="12"/>
      <c r="C2794" s="12"/>
      <c r="D2794" s="13"/>
      <c r="E2794" s="12"/>
      <c r="F2794" s="12"/>
      <c r="G2794" s="12"/>
      <c r="H2794" s="12"/>
      <c r="I2794" s="12"/>
      <c r="J2794" s="12"/>
      <c r="K2794" s="68"/>
    </row>
    <row r="2795" spans="1:11">
      <c r="A2795" s="13"/>
      <c r="B2795" s="12"/>
      <c r="C2795" s="12"/>
      <c r="D2795" s="13"/>
      <c r="E2795" s="12"/>
      <c r="F2795" s="12"/>
      <c r="G2795" s="12"/>
      <c r="H2795" s="12"/>
      <c r="I2795" s="12"/>
      <c r="J2795" s="12"/>
      <c r="K2795" s="68"/>
    </row>
    <row r="2796" spans="1:11">
      <c r="A2796" s="13"/>
      <c r="B2796" s="12"/>
      <c r="C2796" s="12"/>
      <c r="D2796" s="13"/>
      <c r="E2796" s="12"/>
      <c r="F2796" s="12"/>
      <c r="G2796" s="12"/>
      <c r="H2796" s="12"/>
      <c r="I2796" s="12"/>
      <c r="J2796" s="12"/>
      <c r="K2796" s="68"/>
    </row>
    <row r="2797" spans="1:11">
      <c r="A2797" s="13"/>
      <c r="B2797" s="12"/>
      <c r="C2797" s="12"/>
      <c r="D2797" s="13"/>
      <c r="E2797" s="12"/>
      <c r="F2797" s="12"/>
      <c r="G2797" s="12"/>
      <c r="H2797" s="12"/>
      <c r="I2797" s="12"/>
      <c r="J2797" s="12"/>
      <c r="K2797" s="68"/>
    </row>
    <row r="2798" spans="1:11">
      <c r="A2798" s="13"/>
      <c r="B2798" s="12"/>
      <c r="C2798" s="12"/>
      <c r="D2798" s="13"/>
      <c r="E2798" s="12"/>
      <c r="F2798" s="12"/>
      <c r="G2798" s="12"/>
      <c r="H2798" s="12"/>
      <c r="I2798" s="12"/>
      <c r="J2798" s="12"/>
      <c r="K2798" s="68"/>
    </row>
    <row r="2799" spans="1:11">
      <c r="A2799" s="13"/>
      <c r="B2799" s="12"/>
      <c r="C2799" s="12"/>
      <c r="D2799" s="13"/>
      <c r="E2799" s="12"/>
      <c r="F2799" s="12"/>
      <c r="G2799" s="12"/>
      <c r="H2799" s="12"/>
      <c r="I2799" s="12"/>
      <c r="J2799" s="12"/>
      <c r="K2799" s="68"/>
    </row>
    <row r="2800" spans="1:11">
      <c r="A2800" s="13"/>
      <c r="B2800" s="12"/>
      <c r="C2800" s="12"/>
      <c r="D2800" s="13"/>
      <c r="E2800" s="12"/>
      <c r="F2800" s="12"/>
      <c r="G2800" s="12"/>
      <c r="H2800" s="12"/>
      <c r="I2800" s="12"/>
      <c r="J2800" s="12"/>
      <c r="K2800" s="68"/>
    </row>
    <row r="2801" spans="1:11">
      <c r="A2801" s="13"/>
      <c r="B2801" s="12"/>
      <c r="C2801" s="12"/>
      <c r="D2801" s="13"/>
      <c r="E2801" s="12"/>
      <c r="F2801" s="12"/>
      <c r="G2801" s="12"/>
      <c r="H2801" s="12"/>
      <c r="I2801" s="12"/>
      <c r="J2801" s="12"/>
      <c r="K2801" s="68"/>
    </row>
    <row r="2802" spans="1:11">
      <c r="A2802" s="13"/>
      <c r="B2802" s="12"/>
      <c r="C2802" s="12"/>
      <c r="D2802" s="13"/>
      <c r="E2802" s="12"/>
      <c r="F2802" s="12"/>
      <c r="G2802" s="12"/>
      <c r="H2802" s="12"/>
      <c r="I2802" s="12"/>
      <c r="J2802" s="12"/>
      <c r="K2802" s="68"/>
    </row>
    <row r="2803" spans="1:11">
      <c r="A2803" s="13"/>
      <c r="B2803" s="12"/>
      <c r="C2803" s="12"/>
      <c r="D2803" s="13"/>
      <c r="E2803" s="12"/>
      <c r="F2803" s="12"/>
      <c r="G2803" s="12"/>
      <c r="H2803" s="12"/>
      <c r="I2803" s="12"/>
      <c r="J2803" s="12"/>
      <c r="K2803" s="68"/>
    </row>
    <row r="2804" spans="1:11">
      <c r="A2804" s="13"/>
      <c r="B2804" s="12"/>
      <c r="C2804" s="12"/>
      <c r="D2804" s="13"/>
      <c r="E2804" s="12"/>
      <c r="F2804" s="12"/>
      <c r="G2804" s="12"/>
      <c r="H2804" s="12"/>
      <c r="I2804" s="12"/>
      <c r="J2804" s="12"/>
      <c r="K2804" s="68"/>
    </row>
    <row r="2805" spans="1:11">
      <c r="A2805" s="13"/>
      <c r="B2805" s="12"/>
      <c r="C2805" s="12"/>
      <c r="D2805" s="13"/>
      <c r="E2805" s="12"/>
      <c r="F2805" s="12"/>
      <c r="G2805" s="12"/>
      <c r="H2805" s="12"/>
      <c r="I2805" s="12"/>
      <c r="J2805" s="12"/>
      <c r="K2805" s="68"/>
    </row>
    <row r="2806" spans="1:11">
      <c r="A2806" s="13"/>
      <c r="B2806" s="12"/>
      <c r="C2806" s="12"/>
      <c r="D2806" s="13"/>
      <c r="E2806" s="12"/>
      <c r="F2806" s="12"/>
      <c r="G2806" s="12"/>
      <c r="H2806" s="12"/>
      <c r="I2806" s="12"/>
      <c r="J2806" s="12"/>
      <c r="K2806" s="68"/>
    </row>
    <row r="2807" spans="1:11">
      <c r="A2807" s="13"/>
      <c r="B2807" s="12"/>
      <c r="C2807" s="12"/>
      <c r="D2807" s="13"/>
      <c r="E2807" s="12"/>
      <c r="F2807" s="12"/>
      <c r="G2807" s="12"/>
      <c r="H2807" s="12"/>
      <c r="I2807" s="12"/>
      <c r="J2807" s="12"/>
      <c r="K2807" s="68"/>
    </row>
    <row r="2808" spans="1:11">
      <c r="A2808" s="13"/>
      <c r="B2808" s="12"/>
      <c r="C2808" s="12"/>
      <c r="D2808" s="13"/>
      <c r="E2808" s="12"/>
      <c r="F2808" s="12"/>
      <c r="G2808" s="12"/>
      <c r="H2808" s="12"/>
      <c r="I2808" s="12"/>
      <c r="J2808" s="12"/>
      <c r="K2808" s="68"/>
    </row>
    <row r="2809" spans="1:11">
      <c r="A2809" s="13"/>
      <c r="B2809" s="12"/>
      <c r="C2809" s="12"/>
      <c r="D2809" s="13"/>
      <c r="E2809" s="12"/>
      <c r="F2809" s="12"/>
      <c r="G2809" s="12"/>
      <c r="H2809" s="12"/>
      <c r="I2809" s="12"/>
      <c r="J2809" s="12"/>
      <c r="K2809" s="68"/>
    </row>
    <row r="2810" spans="1:11">
      <c r="A2810" s="13"/>
      <c r="B2810" s="12"/>
      <c r="C2810" s="12"/>
      <c r="D2810" s="13"/>
      <c r="E2810" s="12"/>
      <c r="F2810" s="12"/>
      <c r="G2810" s="12"/>
      <c r="H2810" s="12"/>
      <c r="I2810" s="12"/>
      <c r="J2810" s="12"/>
      <c r="K2810" s="68"/>
    </row>
    <row r="2811" spans="1:11">
      <c r="A2811" s="13"/>
      <c r="B2811" s="12"/>
      <c r="C2811" s="12"/>
      <c r="D2811" s="13"/>
      <c r="E2811" s="12"/>
      <c r="F2811" s="12"/>
      <c r="G2811" s="12"/>
      <c r="H2811" s="12"/>
      <c r="I2811" s="12"/>
      <c r="J2811" s="12"/>
      <c r="K2811" s="68"/>
    </row>
    <row r="2812" spans="1:11">
      <c r="A2812" s="13"/>
      <c r="B2812" s="12"/>
      <c r="C2812" s="12"/>
      <c r="D2812" s="13"/>
      <c r="E2812" s="12"/>
      <c r="F2812" s="12"/>
      <c r="G2812" s="12"/>
      <c r="H2812" s="12"/>
      <c r="I2812" s="12"/>
      <c r="J2812" s="12"/>
      <c r="K2812" s="68"/>
    </row>
    <row r="2813" spans="1:11">
      <c r="A2813" s="13"/>
      <c r="B2813" s="12"/>
      <c r="C2813" s="12"/>
      <c r="D2813" s="13"/>
      <c r="E2813" s="12"/>
      <c r="F2813" s="12"/>
      <c r="G2813" s="12"/>
      <c r="H2813" s="12"/>
      <c r="I2813" s="12"/>
      <c r="J2813" s="12"/>
      <c r="K2813" s="68"/>
    </row>
    <row r="2814" spans="1:11">
      <c r="A2814" s="13"/>
      <c r="B2814" s="12"/>
      <c r="C2814" s="12"/>
      <c r="D2814" s="13"/>
      <c r="E2814" s="12"/>
      <c r="F2814" s="12"/>
      <c r="G2814" s="12"/>
      <c r="H2814" s="12"/>
      <c r="I2814" s="12"/>
      <c r="J2814" s="12"/>
      <c r="K2814" s="68"/>
    </row>
    <row r="2815" spans="1:11">
      <c r="A2815" s="13"/>
      <c r="B2815" s="12"/>
      <c r="C2815" s="12"/>
      <c r="D2815" s="13"/>
      <c r="E2815" s="12"/>
      <c r="F2815" s="12"/>
      <c r="G2815" s="12"/>
      <c r="H2815" s="12"/>
      <c r="I2815" s="12"/>
      <c r="J2815" s="12"/>
      <c r="K2815" s="68"/>
    </row>
    <row r="2816" spans="1:11">
      <c r="A2816" s="13"/>
      <c r="B2816" s="12"/>
      <c r="C2816" s="12"/>
      <c r="D2816" s="13"/>
      <c r="E2816" s="12"/>
      <c r="F2816" s="12"/>
      <c r="G2816" s="12"/>
      <c r="H2816" s="12"/>
      <c r="I2816" s="12"/>
      <c r="J2816" s="12"/>
      <c r="K2816" s="68"/>
    </row>
    <row r="2817" spans="1:11">
      <c r="A2817" s="13"/>
      <c r="B2817" s="12"/>
      <c r="C2817" s="12"/>
      <c r="D2817" s="13"/>
      <c r="E2817" s="12"/>
      <c r="F2817" s="12"/>
      <c r="G2817" s="12"/>
      <c r="H2817" s="12"/>
      <c r="I2817" s="12"/>
      <c r="J2817" s="12"/>
      <c r="K2817" s="68"/>
    </row>
    <row r="2818" spans="1:11">
      <c r="A2818" s="13"/>
      <c r="B2818" s="12"/>
      <c r="C2818" s="12"/>
      <c r="D2818" s="13"/>
      <c r="E2818" s="12"/>
      <c r="F2818" s="12"/>
      <c r="G2818" s="12"/>
      <c r="H2818" s="12"/>
      <c r="I2818" s="12"/>
      <c r="J2818" s="12"/>
      <c r="K2818" s="68"/>
    </row>
    <row r="2819" spans="1:11">
      <c r="A2819" s="13"/>
      <c r="B2819" s="12"/>
      <c r="C2819" s="12"/>
      <c r="D2819" s="13"/>
      <c r="E2819" s="12"/>
      <c r="F2819" s="12"/>
      <c r="G2819" s="12"/>
      <c r="H2819" s="12"/>
      <c r="I2819" s="12"/>
      <c r="J2819" s="12"/>
      <c r="K2819" s="68"/>
    </row>
    <row r="2820" spans="1:11">
      <c r="A2820" s="13"/>
      <c r="B2820" s="12"/>
      <c r="C2820" s="12"/>
      <c r="D2820" s="13"/>
      <c r="E2820" s="12"/>
      <c r="F2820" s="12"/>
      <c r="G2820" s="12"/>
      <c r="H2820" s="12"/>
      <c r="I2820" s="12"/>
      <c r="J2820" s="12"/>
      <c r="K2820" s="68"/>
    </row>
    <row r="2821" spans="1:11">
      <c r="A2821" s="13"/>
      <c r="B2821" s="12"/>
      <c r="C2821" s="12"/>
      <c r="D2821" s="13"/>
      <c r="E2821" s="12"/>
      <c r="F2821" s="12"/>
      <c r="G2821" s="12"/>
      <c r="H2821" s="12"/>
      <c r="I2821" s="12"/>
      <c r="J2821" s="12"/>
      <c r="K2821" s="68"/>
    </row>
    <row r="2822" spans="1:11">
      <c r="A2822" s="13"/>
      <c r="B2822" s="12"/>
      <c r="C2822" s="12"/>
      <c r="D2822" s="13"/>
      <c r="E2822" s="12"/>
      <c r="F2822" s="12"/>
      <c r="G2822" s="12"/>
      <c r="H2822" s="12"/>
      <c r="I2822" s="12"/>
      <c r="J2822" s="12"/>
      <c r="K2822" s="68"/>
    </row>
    <row r="2823" spans="1:11">
      <c r="A2823" s="13"/>
      <c r="B2823" s="12"/>
      <c r="C2823" s="12"/>
      <c r="D2823" s="13"/>
      <c r="E2823" s="12"/>
      <c r="F2823" s="12"/>
      <c r="G2823" s="12"/>
      <c r="H2823" s="12"/>
      <c r="I2823" s="12"/>
      <c r="J2823" s="12"/>
      <c r="K2823" s="68"/>
    </row>
    <row r="2824" spans="1:11">
      <c r="A2824" s="13"/>
      <c r="B2824" s="12"/>
      <c r="C2824" s="12"/>
      <c r="D2824" s="13"/>
      <c r="E2824" s="12"/>
      <c r="F2824" s="12"/>
      <c r="G2824" s="12"/>
      <c r="H2824" s="12"/>
      <c r="I2824" s="12"/>
      <c r="J2824" s="12"/>
      <c r="K2824" s="68"/>
    </row>
    <row r="2825" spans="1:11">
      <c r="A2825" s="13"/>
      <c r="B2825" s="12"/>
      <c r="C2825" s="12"/>
      <c r="D2825" s="13"/>
      <c r="E2825" s="12"/>
      <c r="F2825" s="12"/>
      <c r="G2825" s="12"/>
      <c r="H2825" s="12"/>
      <c r="I2825" s="12"/>
      <c r="J2825" s="12"/>
      <c r="K2825" s="68"/>
    </row>
    <row r="2826" spans="1:11">
      <c r="A2826" s="13"/>
      <c r="B2826" s="12"/>
      <c r="C2826" s="12"/>
      <c r="D2826" s="13"/>
      <c r="E2826" s="12"/>
      <c r="F2826" s="12"/>
      <c r="G2826" s="12"/>
      <c r="H2826" s="12"/>
      <c r="I2826" s="12"/>
      <c r="J2826" s="12"/>
      <c r="K2826" s="68"/>
    </row>
    <row r="2827" spans="1:11">
      <c r="A2827" s="13"/>
      <c r="B2827" s="12"/>
      <c r="C2827" s="12"/>
      <c r="D2827" s="13"/>
      <c r="E2827" s="12"/>
      <c r="F2827" s="12"/>
      <c r="G2827" s="12"/>
      <c r="H2827" s="12"/>
      <c r="I2827" s="12"/>
      <c r="J2827" s="12"/>
      <c r="K2827" s="68"/>
    </row>
    <row r="2828" spans="1:11">
      <c r="A2828" s="13"/>
      <c r="B2828" s="12"/>
      <c r="C2828" s="12"/>
      <c r="D2828" s="13"/>
      <c r="E2828" s="12"/>
      <c r="F2828" s="12"/>
      <c r="G2828" s="12"/>
      <c r="H2828" s="12"/>
      <c r="I2828" s="12"/>
      <c r="J2828" s="12"/>
      <c r="K2828" s="68"/>
    </row>
    <row r="2829" spans="1:11">
      <c r="A2829" s="13"/>
      <c r="B2829" s="12"/>
      <c r="C2829" s="12"/>
      <c r="D2829" s="13"/>
      <c r="E2829" s="12"/>
      <c r="F2829" s="12"/>
      <c r="G2829" s="12"/>
      <c r="H2829" s="12"/>
      <c r="I2829" s="12"/>
      <c r="J2829" s="12"/>
      <c r="K2829" s="68"/>
    </row>
    <row r="2830" spans="1:11">
      <c r="A2830" s="13"/>
      <c r="B2830" s="12"/>
      <c r="C2830" s="12"/>
      <c r="D2830" s="13"/>
      <c r="E2830" s="12"/>
      <c r="F2830" s="12"/>
      <c r="G2830" s="12"/>
      <c r="H2830" s="12"/>
      <c r="I2830" s="12"/>
      <c r="J2830" s="12"/>
      <c r="K2830" s="68"/>
    </row>
    <row r="2831" spans="1:11">
      <c r="A2831" s="13"/>
      <c r="B2831" s="12"/>
      <c r="C2831" s="12"/>
      <c r="D2831" s="13"/>
      <c r="E2831" s="12"/>
      <c r="F2831" s="12"/>
      <c r="G2831" s="12"/>
      <c r="H2831" s="12"/>
      <c r="I2831" s="12"/>
      <c r="J2831" s="12"/>
      <c r="K2831" s="68"/>
    </row>
    <row r="2832" spans="1:11">
      <c r="A2832" s="13"/>
      <c r="B2832" s="12"/>
      <c r="C2832" s="12"/>
      <c r="D2832" s="13"/>
      <c r="E2832" s="12"/>
      <c r="F2832" s="12"/>
      <c r="G2832" s="12"/>
      <c r="H2832" s="12"/>
      <c r="I2832" s="12"/>
      <c r="J2832" s="12"/>
      <c r="K2832" s="68"/>
    </row>
    <row r="2833" spans="1:11">
      <c r="A2833" s="13"/>
      <c r="B2833" s="12"/>
      <c r="C2833" s="12"/>
      <c r="D2833" s="13"/>
      <c r="E2833" s="12"/>
      <c r="F2833" s="12"/>
      <c r="G2833" s="12"/>
      <c r="H2833" s="12"/>
      <c r="I2833" s="12"/>
      <c r="J2833" s="12"/>
      <c r="K2833" s="68"/>
    </row>
    <row r="2834" spans="1:11">
      <c r="A2834" s="13"/>
      <c r="B2834" s="12"/>
      <c r="C2834" s="12"/>
      <c r="D2834" s="13"/>
      <c r="E2834" s="12"/>
      <c r="F2834" s="12"/>
      <c r="G2834" s="12"/>
      <c r="H2834" s="12"/>
      <c r="I2834" s="12"/>
      <c r="J2834" s="12"/>
      <c r="K2834" s="68"/>
    </row>
    <row r="2835" spans="1:11">
      <c r="A2835" s="13"/>
      <c r="B2835" s="12"/>
      <c r="C2835" s="12"/>
      <c r="D2835" s="13"/>
      <c r="E2835" s="12"/>
      <c r="F2835" s="12"/>
      <c r="G2835" s="12"/>
      <c r="H2835" s="12"/>
      <c r="I2835" s="12"/>
      <c r="J2835" s="12"/>
      <c r="K2835" s="68"/>
    </row>
    <row r="2836" spans="1:11">
      <c r="A2836" s="13"/>
      <c r="B2836" s="12"/>
      <c r="C2836" s="12"/>
      <c r="D2836" s="13"/>
      <c r="E2836" s="12"/>
      <c r="F2836" s="12"/>
      <c r="G2836" s="12"/>
      <c r="H2836" s="12"/>
      <c r="I2836" s="12"/>
      <c r="J2836" s="12"/>
      <c r="K2836" s="68"/>
    </row>
    <row r="2837" spans="1:11">
      <c r="A2837" s="13"/>
      <c r="B2837" s="12"/>
      <c r="C2837" s="12"/>
      <c r="D2837" s="13"/>
      <c r="E2837" s="12"/>
      <c r="F2837" s="12"/>
      <c r="G2837" s="12"/>
      <c r="H2837" s="12"/>
      <c r="I2837" s="12"/>
      <c r="J2837" s="12"/>
      <c r="K2837" s="68"/>
    </row>
    <row r="2838" spans="1:11">
      <c r="A2838" s="13"/>
      <c r="B2838" s="12"/>
      <c r="C2838" s="12"/>
      <c r="D2838" s="13"/>
      <c r="E2838" s="12"/>
      <c r="F2838" s="12"/>
      <c r="G2838" s="12"/>
      <c r="H2838" s="12"/>
      <c r="I2838" s="12"/>
      <c r="J2838" s="12"/>
      <c r="K2838" s="68"/>
    </row>
    <row r="2839" spans="1:11">
      <c r="A2839" s="13"/>
      <c r="B2839" s="12"/>
      <c r="C2839" s="12"/>
      <c r="D2839" s="13"/>
      <c r="E2839" s="12"/>
      <c r="F2839" s="12"/>
      <c r="G2839" s="12"/>
      <c r="H2839" s="12"/>
      <c r="I2839" s="12"/>
      <c r="J2839" s="12"/>
      <c r="K2839" s="68"/>
    </row>
    <row r="2840" spans="1:11">
      <c r="A2840" s="13"/>
      <c r="B2840" s="12"/>
      <c r="C2840" s="12"/>
      <c r="D2840" s="13"/>
      <c r="E2840" s="12"/>
      <c r="F2840" s="12"/>
      <c r="G2840" s="12"/>
      <c r="H2840" s="12"/>
      <c r="I2840" s="12"/>
      <c r="J2840" s="12"/>
      <c r="K2840" s="68"/>
    </row>
    <row r="2841" spans="1:11">
      <c r="A2841" s="13"/>
      <c r="B2841" s="12"/>
      <c r="C2841" s="12"/>
      <c r="D2841" s="13"/>
      <c r="E2841" s="12"/>
      <c r="F2841" s="12"/>
      <c r="G2841" s="12"/>
      <c r="H2841" s="12"/>
      <c r="I2841" s="12"/>
      <c r="J2841" s="12"/>
      <c r="K2841" s="68"/>
    </row>
    <row r="2842" spans="1:11">
      <c r="A2842" s="13"/>
      <c r="B2842" s="12"/>
      <c r="C2842" s="12"/>
      <c r="D2842" s="13"/>
      <c r="E2842" s="12"/>
      <c r="F2842" s="12"/>
      <c r="G2842" s="12"/>
      <c r="H2842" s="12"/>
      <c r="I2842" s="12"/>
      <c r="J2842" s="12"/>
      <c r="K2842" s="68"/>
    </row>
    <row r="2843" spans="1:11">
      <c r="A2843" s="13"/>
      <c r="B2843" s="12"/>
      <c r="C2843" s="12"/>
      <c r="D2843" s="13"/>
      <c r="E2843" s="12"/>
      <c r="F2843" s="12"/>
      <c r="G2843" s="12"/>
      <c r="H2843" s="12"/>
      <c r="I2843" s="12"/>
      <c r="J2843" s="12"/>
      <c r="K2843" s="68"/>
    </row>
    <row r="2844" spans="1:11">
      <c r="A2844" s="13"/>
      <c r="B2844" s="12"/>
      <c r="C2844" s="12"/>
      <c r="D2844" s="13"/>
      <c r="E2844" s="12"/>
      <c r="F2844" s="12"/>
      <c r="G2844" s="12"/>
      <c r="H2844" s="12"/>
      <c r="I2844" s="12"/>
      <c r="J2844" s="12"/>
      <c r="K2844" s="68"/>
    </row>
    <row r="2845" spans="1:11">
      <c r="A2845" s="13"/>
      <c r="B2845" s="12"/>
      <c r="C2845" s="12"/>
      <c r="D2845" s="13"/>
      <c r="E2845" s="12"/>
      <c r="F2845" s="12"/>
      <c r="G2845" s="12"/>
      <c r="H2845" s="12"/>
      <c r="I2845" s="12"/>
      <c r="J2845" s="12"/>
      <c r="K2845" s="68"/>
    </row>
    <row r="2846" spans="1:11">
      <c r="A2846" s="13"/>
      <c r="B2846" s="12"/>
      <c r="C2846" s="12"/>
      <c r="D2846" s="13"/>
      <c r="E2846" s="12"/>
      <c r="F2846" s="12"/>
      <c r="G2846" s="12"/>
      <c r="H2846" s="12"/>
      <c r="I2846" s="12"/>
      <c r="J2846" s="12"/>
      <c r="K2846" s="68"/>
    </row>
    <row r="2847" spans="1:11">
      <c r="A2847" s="13"/>
      <c r="B2847" s="12"/>
      <c r="C2847" s="12"/>
      <c r="D2847" s="13"/>
      <c r="E2847" s="12"/>
      <c r="F2847" s="12"/>
      <c r="G2847" s="12"/>
      <c r="H2847" s="12"/>
      <c r="I2847" s="12"/>
      <c r="J2847" s="12"/>
      <c r="K2847" s="68"/>
    </row>
    <row r="2848" spans="1:11">
      <c r="A2848" s="13"/>
      <c r="B2848" s="12"/>
      <c r="C2848" s="12"/>
      <c r="D2848" s="13"/>
      <c r="E2848" s="12"/>
      <c r="F2848" s="12"/>
      <c r="G2848" s="12"/>
      <c r="H2848" s="12"/>
      <c r="I2848" s="12"/>
      <c r="J2848" s="12"/>
      <c r="K2848" s="68"/>
    </row>
    <row r="2849" spans="1:11">
      <c r="A2849" s="13"/>
      <c r="B2849" s="12"/>
      <c r="C2849" s="12"/>
      <c r="D2849" s="13"/>
      <c r="E2849" s="12"/>
      <c r="F2849" s="12"/>
      <c r="G2849" s="12"/>
      <c r="H2849" s="12"/>
      <c r="I2849" s="12"/>
      <c r="J2849" s="12"/>
      <c r="K2849" s="68"/>
    </row>
    <row r="2850" spans="1:11">
      <c r="A2850" s="13"/>
      <c r="B2850" s="12"/>
      <c r="C2850" s="12"/>
      <c r="D2850" s="13"/>
      <c r="E2850" s="12"/>
      <c r="F2850" s="12"/>
      <c r="G2850" s="12"/>
      <c r="H2850" s="12"/>
      <c r="I2850" s="12"/>
      <c r="J2850" s="12"/>
      <c r="K2850" s="68"/>
    </row>
    <row r="2851" spans="1:11">
      <c r="A2851" s="13"/>
      <c r="B2851" s="12"/>
      <c r="C2851" s="12"/>
      <c r="D2851" s="13"/>
      <c r="E2851" s="12"/>
      <c r="F2851" s="12"/>
      <c r="G2851" s="12"/>
      <c r="H2851" s="12"/>
      <c r="I2851" s="12"/>
      <c r="J2851" s="12"/>
      <c r="K2851" s="68"/>
    </row>
    <row r="2852" spans="1:11">
      <c r="A2852" s="13"/>
      <c r="B2852" s="12"/>
      <c r="C2852" s="12"/>
      <c r="D2852" s="13"/>
      <c r="E2852" s="12"/>
      <c r="F2852" s="12"/>
      <c r="G2852" s="12"/>
      <c r="H2852" s="12"/>
      <c r="I2852" s="12"/>
      <c r="J2852" s="12"/>
      <c r="K2852" s="68"/>
    </row>
    <row r="2853" spans="1:11">
      <c r="A2853" s="13"/>
      <c r="B2853" s="12"/>
      <c r="C2853" s="12"/>
      <c r="D2853" s="13"/>
      <c r="E2853" s="12"/>
      <c r="F2853" s="12"/>
      <c r="G2853" s="12"/>
      <c r="H2853" s="12"/>
      <c r="I2853" s="12"/>
      <c r="J2853" s="12"/>
      <c r="K2853" s="68"/>
    </row>
    <row r="2854" spans="1:11">
      <c r="A2854" s="13"/>
      <c r="B2854" s="12"/>
      <c r="C2854" s="12"/>
      <c r="D2854" s="13"/>
      <c r="E2854" s="12"/>
      <c r="F2854" s="12"/>
      <c r="G2854" s="12"/>
      <c r="H2854" s="12"/>
      <c r="I2854" s="12"/>
      <c r="J2854" s="12"/>
      <c r="K2854" s="68"/>
    </row>
    <row r="2855" spans="1:11">
      <c r="A2855" s="13"/>
      <c r="B2855" s="12"/>
      <c r="C2855" s="12"/>
      <c r="D2855" s="13"/>
      <c r="E2855" s="12"/>
      <c r="F2855" s="12"/>
      <c r="G2855" s="12"/>
      <c r="H2855" s="12"/>
      <c r="I2855" s="12"/>
      <c r="J2855" s="12"/>
      <c r="K2855" s="68"/>
    </row>
    <row r="2856" spans="1:11">
      <c r="A2856" s="13"/>
      <c r="B2856" s="12"/>
      <c r="C2856" s="12"/>
      <c r="D2856" s="13"/>
      <c r="E2856" s="12"/>
      <c r="F2856" s="12"/>
      <c r="G2856" s="12"/>
      <c r="H2856" s="12"/>
      <c r="I2856" s="12"/>
      <c r="J2856" s="12"/>
      <c r="K2856" s="68"/>
    </row>
    <row r="2857" spans="1:11">
      <c r="A2857" s="13"/>
      <c r="B2857" s="12"/>
      <c r="C2857" s="12"/>
      <c r="D2857" s="13"/>
      <c r="E2857" s="12"/>
      <c r="F2857" s="12"/>
      <c r="G2857" s="12"/>
      <c r="H2857" s="12"/>
      <c r="I2857" s="12"/>
      <c r="J2857" s="12"/>
      <c r="K2857" s="68"/>
    </row>
    <row r="2858" spans="1:11">
      <c r="A2858" s="13"/>
      <c r="B2858" s="12"/>
      <c r="C2858" s="12"/>
      <c r="D2858" s="13"/>
      <c r="E2858" s="12"/>
      <c r="F2858" s="12"/>
      <c r="G2858" s="12"/>
      <c r="H2858" s="12"/>
      <c r="I2858" s="12"/>
      <c r="J2858" s="12"/>
      <c r="K2858" s="68"/>
    </row>
    <row r="2859" spans="1:11">
      <c r="A2859" s="13"/>
      <c r="B2859" s="12"/>
      <c r="C2859" s="12"/>
      <c r="D2859" s="13"/>
      <c r="E2859" s="12"/>
      <c r="F2859" s="12"/>
      <c r="G2859" s="12"/>
      <c r="H2859" s="12"/>
      <c r="I2859" s="12"/>
      <c r="J2859" s="12"/>
      <c r="K2859" s="68"/>
    </row>
    <row r="2860" spans="1:11">
      <c r="A2860" s="13"/>
      <c r="B2860" s="12"/>
      <c r="C2860" s="12"/>
      <c r="D2860" s="13"/>
      <c r="E2860" s="12"/>
      <c r="F2860" s="12"/>
      <c r="G2860" s="12"/>
      <c r="H2860" s="12"/>
      <c r="I2860" s="12"/>
      <c r="J2860" s="12"/>
      <c r="K2860" s="68"/>
    </row>
    <row r="2861" spans="1:11">
      <c r="A2861" s="13"/>
      <c r="B2861" s="12"/>
      <c r="C2861" s="12"/>
      <c r="D2861" s="13"/>
      <c r="E2861" s="12"/>
      <c r="F2861" s="12"/>
      <c r="G2861" s="12"/>
      <c r="H2861" s="12"/>
      <c r="I2861" s="12"/>
      <c r="J2861" s="12"/>
      <c r="K2861" s="68"/>
    </row>
    <row r="2862" spans="1:11">
      <c r="A2862" s="13"/>
      <c r="B2862" s="12"/>
      <c r="C2862" s="12"/>
      <c r="D2862" s="13"/>
      <c r="E2862" s="12"/>
      <c r="F2862" s="12"/>
      <c r="G2862" s="12"/>
      <c r="H2862" s="12"/>
      <c r="I2862" s="12"/>
      <c r="J2862" s="12"/>
      <c r="K2862" s="68"/>
    </row>
    <row r="2863" spans="1:11">
      <c r="A2863" s="13"/>
      <c r="B2863" s="12"/>
      <c r="C2863" s="12"/>
      <c r="D2863" s="13"/>
      <c r="E2863" s="12"/>
      <c r="F2863" s="12"/>
      <c r="G2863" s="12"/>
      <c r="H2863" s="12"/>
      <c r="I2863" s="12"/>
      <c r="J2863" s="12"/>
      <c r="K2863" s="68"/>
    </row>
    <row r="2864" spans="1:11">
      <c r="A2864" s="13"/>
      <c r="B2864" s="12"/>
      <c r="C2864" s="12"/>
      <c r="D2864" s="13"/>
      <c r="E2864" s="12"/>
      <c r="F2864" s="12"/>
      <c r="G2864" s="12"/>
      <c r="H2864" s="12"/>
      <c r="I2864" s="12"/>
      <c r="J2864" s="12"/>
      <c r="K2864" s="68"/>
    </row>
    <row r="2865" spans="1:11">
      <c r="A2865" s="13"/>
      <c r="B2865" s="12"/>
      <c r="C2865" s="12"/>
      <c r="D2865" s="13"/>
      <c r="E2865" s="12"/>
      <c r="F2865" s="12"/>
      <c r="G2865" s="12"/>
      <c r="H2865" s="12"/>
      <c r="I2865" s="12"/>
      <c r="J2865" s="12"/>
      <c r="K2865" s="68"/>
    </row>
    <row r="2866" spans="1:11">
      <c r="A2866" s="13"/>
      <c r="B2866" s="12"/>
      <c r="C2866" s="12"/>
      <c r="D2866" s="13"/>
      <c r="E2866" s="12"/>
      <c r="F2866" s="12"/>
      <c r="G2866" s="12"/>
      <c r="H2866" s="12"/>
      <c r="I2866" s="12"/>
      <c r="J2866" s="12"/>
      <c r="K2866" s="68"/>
    </row>
    <row r="2867" spans="1:11">
      <c r="A2867" s="13"/>
      <c r="B2867" s="12"/>
      <c r="C2867" s="12"/>
      <c r="D2867" s="13"/>
      <c r="E2867" s="12"/>
      <c r="F2867" s="12"/>
      <c r="G2867" s="12"/>
      <c r="H2867" s="12"/>
      <c r="I2867" s="12"/>
      <c r="J2867" s="12"/>
      <c r="K2867" s="68"/>
    </row>
    <row r="2868" spans="1:11">
      <c r="A2868" s="13"/>
      <c r="B2868" s="12"/>
      <c r="C2868" s="12"/>
      <c r="D2868" s="13"/>
      <c r="E2868" s="12"/>
      <c r="F2868" s="12"/>
      <c r="G2868" s="12"/>
      <c r="H2868" s="12"/>
      <c r="I2868" s="12"/>
      <c r="J2868" s="12"/>
      <c r="K2868" s="68"/>
    </row>
    <row r="2869" spans="1:11">
      <c r="A2869" s="13"/>
      <c r="B2869" s="12"/>
      <c r="C2869" s="12"/>
      <c r="D2869" s="13"/>
      <c r="E2869" s="12"/>
      <c r="F2869" s="12"/>
      <c r="G2869" s="12"/>
      <c r="H2869" s="12"/>
      <c r="I2869" s="12"/>
      <c r="J2869" s="12"/>
      <c r="K2869" s="68"/>
    </row>
    <row r="2870" spans="1:11">
      <c r="A2870" s="13"/>
      <c r="B2870" s="12"/>
      <c r="C2870" s="12"/>
      <c r="D2870" s="13"/>
      <c r="E2870" s="12"/>
      <c r="F2870" s="12"/>
      <c r="G2870" s="12"/>
      <c r="H2870" s="12"/>
      <c r="I2870" s="12"/>
      <c r="J2870" s="12"/>
      <c r="K2870" s="68"/>
    </row>
    <row r="2871" spans="1:11">
      <c r="A2871" s="13"/>
      <c r="B2871" s="12"/>
      <c r="C2871" s="12"/>
      <c r="D2871" s="13"/>
      <c r="E2871" s="12"/>
      <c r="F2871" s="12"/>
      <c r="G2871" s="12"/>
      <c r="H2871" s="12"/>
      <c r="I2871" s="12"/>
      <c r="J2871" s="12"/>
      <c r="K2871" s="68"/>
    </row>
    <row r="2872" spans="1:11">
      <c r="A2872" s="13"/>
      <c r="B2872" s="12"/>
      <c r="C2872" s="12"/>
      <c r="D2872" s="13"/>
      <c r="E2872" s="12"/>
      <c r="F2872" s="12"/>
      <c r="G2872" s="12"/>
      <c r="H2872" s="12"/>
      <c r="I2872" s="12"/>
      <c r="J2872" s="12"/>
      <c r="K2872" s="68"/>
    </row>
    <row r="2873" spans="1:11">
      <c r="A2873" s="13"/>
      <c r="B2873" s="12"/>
      <c r="C2873" s="12"/>
      <c r="D2873" s="13"/>
      <c r="E2873" s="12"/>
      <c r="F2873" s="12"/>
      <c r="G2873" s="12"/>
      <c r="H2873" s="12"/>
      <c r="I2873" s="12"/>
      <c r="J2873" s="12"/>
      <c r="K2873" s="68"/>
    </row>
    <row r="2874" spans="1:11">
      <c r="A2874" s="13"/>
      <c r="B2874" s="12"/>
      <c r="C2874" s="12"/>
      <c r="D2874" s="13"/>
      <c r="E2874" s="12"/>
      <c r="F2874" s="12"/>
      <c r="G2874" s="12"/>
      <c r="H2874" s="12"/>
      <c r="I2874" s="12"/>
      <c r="J2874" s="12"/>
      <c r="K2874" s="68"/>
    </row>
    <row r="2875" spans="1:11">
      <c r="A2875" s="13"/>
      <c r="B2875" s="12"/>
      <c r="C2875" s="12"/>
      <c r="D2875" s="13"/>
      <c r="E2875" s="12"/>
      <c r="F2875" s="12"/>
      <c r="G2875" s="12"/>
      <c r="H2875" s="12"/>
      <c r="I2875" s="12"/>
      <c r="J2875" s="12"/>
      <c r="K2875" s="68"/>
    </row>
    <row r="2876" spans="1:11">
      <c r="A2876" s="13"/>
      <c r="B2876" s="12"/>
      <c r="C2876" s="12"/>
      <c r="D2876" s="13"/>
      <c r="E2876" s="12"/>
      <c r="F2876" s="12"/>
      <c r="G2876" s="12"/>
      <c r="H2876" s="12"/>
      <c r="I2876" s="12"/>
      <c r="J2876" s="12"/>
      <c r="K2876" s="68"/>
    </row>
    <row r="2877" spans="1:11">
      <c r="A2877" s="13"/>
      <c r="B2877" s="12"/>
      <c r="C2877" s="12"/>
      <c r="D2877" s="13"/>
      <c r="E2877" s="12"/>
      <c r="F2877" s="12"/>
      <c r="G2877" s="12"/>
      <c r="H2877" s="12"/>
      <c r="I2877" s="12"/>
      <c r="J2877" s="12"/>
      <c r="K2877" s="68"/>
    </row>
    <row r="2878" spans="1:11">
      <c r="A2878" s="13"/>
      <c r="B2878" s="12"/>
      <c r="C2878" s="12"/>
      <c r="D2878" s="13"/>
      <c r="E2878" s="12"/>
      <c r="F2878" s="12"/>
      <c r="G2878" s="12"/>
      <c r="H2878" s="12"/>
      <c r="I2878" s="12"/>
      <c r="J2878" s="12"/>
      <c r="K2878" s="68"/>
    </row>
    <row r="2879" spans="1:11">
      <c r="A2879" s="13"/>
      <c r="B2879" s="12"/>
      <c r="C2879" s="12"/>
      <c r="D2879" s="13"/>
      <c r="E2879" s="12"/>
      <c r="F2879" s="12"/>
      <c r="G2879" s="12"/>
      <c r="H2879" s="12"/>
      <c r="I2879" s="12"/>
      <c r="J2879" s="12"/>
      <c r="K2879" s="68"/>
    </row>
    <row r="2880" spans="1:11">
      <c r="A2880" s="13"/>
      <c r="B2880" s="12"/>
      <c r="C2880" s="12"/>
      <c r="D2880" s="13"/>
      <c r="E2880" s="12"/>
      <c r="F2880" s="12"/>
      <c r="G2880" s="12"/>
      <c r="H2880" s="12"/>
      <c r="I2880" s="12"/>
      <c r="J2880" s="12"/>
      <c r="K2880" s="68"/>
    </row>
    <row r="2881" spans="1:11">
      <c r="A2881" s="13"/>
      <c r="B2881" s="12"/>
      <c r="C2881" s="12"/>
      <c r="D2881" s="13"/>
      <c r="E2881" s="12"/>
      <c r="F2881" s="12"/>
      <c r="G2881" s="12"/>
      <c r="H2881" s="12"/>
      <c r="I2881" s="12"/>
      <c r="J2881" s="12"/>
      <c r="K2881" s="68"/>
    </row>
    <row r="2882" spans="1:11">
      <c r="A2882" s="13"/>
      <c r="B2882" s="12"/>
      <c r="C2882" s="12"/>
      <c r="D2882" s="13"/>
      <c r="E2882" s="12"/>
      <c r="F2882" s="12"/>
      <c r="G2882" s="12"/>
      <c r="H2882" s="12"/>
      <c r="I2882" s="12"/>
      <c r="J2882" s="12"/>
      <c r="K2882" s="68"/>
    </row>
    <row r="2883" spans="1:11">
      <c r="A2883" s="13"/>
      <c r="B2883" s="12"/>
      <c r="C2883" s="12"/>
      <c r="D2883" s="13"/>
      <c r="E2883" s="12"/>
      <c r="F2883" s="12"/>
      <c r="G2883" s="12"/>
      <c r="H2883" s="12"/>
      <c r="I2883" s="12"/>
      <c r="J2883" s="12"/>
      <c r="K2883" s="68"/>
    </row>
    <row r="2884" spans="1:11">
      <c r="A2884" s="13"/>
      <c r="B2884" s="12"/>
      <c r="C2884" s="12"/>
      <c r="D2884" s="13"/>
      <c r="E2884" s="12"/>
      <c r="F2884" s="12"/>
      <c r="G2884" s="12"/>
      <c r="H2884" s="12"/>
      <c r="I2884" s="12"/>
      <c r="J2884" s="12"/>
      <c r="K2884" s="68"/>
    </row>
    <row r="2885" spans="1:11">
      <c r="A2885" s="13"/>
      <c r="B2885" s="12"/>
      <c r="C2885" s="12"/>
      <c r="D2885" s="13"/>
      <c r="E2885" s="12"/>
      <c r="F2885" s="12"/>
      <c r="G2885" s="12"/>
      <c r="H2885" s="12"/>
      <c r="I2885" s="12"/>
      <c r="J2885" s="12"/>
      <c r="K2885" s="68"/>
    </row>
    <row r="2886" spans="1:11">
      <c r="A2886" s="13"/>
      <c r="B2886" s="12"/>
      <c r="C2886" s="12"/>
      <c r="D2886" s="13"/>
      <c r="E2886" s="12"/>
      <c r="F2886" s="12"/>
      <c r="G2886" s="12"/>
      <c r="H2886" s="12"/>
      <c r="I2886" s="12"/>
      <c r="J2886" s="12"/>
      <c r="K2886" s="68"/>
    </row>
    <row r="2887" spans="1:11">
      <c r="A2887" s="13"/>
      <c r="B2887" s="12"/>
      <c r="C2887" s="12"/>
      <c r="D2887" s="13"/>
      <c r="E2887" s="12"/>
      <c r="F2887" s="12"/>
      <c r="G2887" s="12"/>
      <c r="H2887" s="12"/>
      <c r="I2887" s="12"/>
      <c r="J2887" s="12"/>
      <c r="K2887" s="68"/>
    </row>
    <row r="2888" spans="1:11">
      <c r="A2888" s="13"/>
      <c r="B2888" s="12"/>
      <c r="C2888" s="12"/>
      <c r="D2888" s="13"/>
      <c r="E2888" s="12"/>
      <c r="F2888" s="12"/>
      <c r="G2888" s="12"/>
      <c r="H2888" s="12"/>
      <c r="I2888" s="12"/>
      <c r="J2888" s="12"/>
      <c r="K2888" s="68"/>
    </row>
    <row r="2889" spans="1:11">
      <c r="A2889" s="13"/>
      <c r="B2889" s="12"/>
      <c r="C2889" s="12"/>
      <c r="D2889" s="13"/>
      <c r="E2889" s="12"/>
      <c r="F2889" s="12"/>
      <c r="G2889" s="12"/>
      <c r="H2889" s="12"/>
      <c r="I2889" s="12"/>
      <c r="J2889" s="12"/>
      <c r="K2889" s="68"/>
    </row>
    <row r="2890" spans="1:11">
      <c r="A2890" s="13"/>
      <c r="B2890" s="12"/>
      <c r="C2890" s="12"/>
      <c r="D2890" s="13"/>
      <c r="E2890" s="12"/>
      <c r="F2890" s="12"/>
      <c r="G2890" s="12"/>
      <c r="H2890" s="12"/>
      <c r="I2890" s="12"/>
      <c r="J2890" s="12"/>
      <c r="K2890" s="68"/>
    </row>
    <row r="2891" spans="1:11">
      <c r="A2891" s="13"/>
      <c r="B2891" s="12"/>
      <c r="C2891" s="12"/>
      <c r="D2891" s="13"/>
      <c r="E2891" s="12"/>
      <c r="F2891" s="12"/>
      <c r="G2891" s="12"/>
      <c r="H2891" s="12"/>
      <c r="I2891" s="12"/>
      <c r="J2891" s="12"/>
      <c r="K2891" s="68"/>
    </row>
    <row r="2892" spans="1:11">
      <c r="A2892" s="13"/>
      <c r="B2892" s="12"/>
      <c r="C2892" s="12"/>
      <c r="D2892" s="13"/>
      <c r="E2892" s="12"/>
      <c r="F2892" s="12"/>
      <c r="G2892" s="12"/>
      <c r="H2892" s="12"/>
      <c r="I2892" s="12"/>
      <c r="J2892" s="12"/>
      <c r="K2892" s="68"/>
    </row>
    <row r="2893" spans="1:11">
      <c r="A2893" s="13"/>
      <c r="B2893" s="12"/>
      <c r="C2893" s="12"/>
      <c r="D2893" s="13"/>
      <c r="E2893" s="12"/>
      <c r="F2893" s="12"/>
      <c r="G2893" s="12"/>
      <c r="H2893" s="12"/>
      <c r="I2893" s="12"/>
      <c r="J2893" s="12"/>
      <c r="K2893" s="68"/>
    </row>
    <row r="2894" spans="1:11">
      <c r="A2894" s="13"/>
      <c r="B2894" s="12"/>
      <c r="C2894" s="12"/>
      <c r="D2894" s="13"/>
      <c r="E2894" s="12"/>
      <c r="F2894" s="12"/>
      <c r="G2894" s="12"/>
      <c r="H2894" s="12"/>
      <c r="I2894" s="12"/>
      <c r="J2894" s="12"/>
      <c r="K2894" s="68"/>
    </row>
    <row r="2895" spans="1:11">
      <c r="A2895" s="13"/>
      <c r="B2895" s="12"/>
      <c r="C2895" s="12"/>
      <c r="D2895" s="13"/>
      <c r="E2895" s="12"/>
      <c r="F2895" s="12"/>
      <c r="G2895" s="12"/>
      <c r="H2895" s="12"/>
      <c r="I2895" s="12"/>
      <c r="J2895" s="12"/>
      <c r="K2895" s="68"/>
    </row>
    <row r="2896" spans="1:11">
      <c r="A2896" s="13"/>
      <c r="B2896" s="12"/>
      <c r="C2896" s="12"/>
      <c r="D2896" s="13"/>
      <c r="E2896" s="12"/>
      <c r="F2896" s="12"/>
      <c r="G2896" s="12"/>
      <c r="H2896" s="12"/>
      <c r="I2896" s="12"/>
      <c r="J2896" s="12"/>
      <c r="K2896" s="68"/>
    </row>
    <row r="2897" spans="1:11">
      <c r="A2897" s="13"/>
      <c r="B2897" s="12"/>
      <c r="C2897" s="12"/>
      <c r="D2897" s="13"/>
      <c r="E2897" s="12"/>
      <c r="F2897" s="12"/>
      <c r="G2897" s="12"/>
      <c r="H2897" s="12"/>
      <c r="I2897" s="12"/>
      <c r="J2897" s="12"/>
      <c r="K2897" s="68"/>
    </row>
    <row r="2898" spans="1:11">
      <c r="A2898" s="13"/>
      <c r="B2898" s="12"/>
      <c r="C2898" s="12"/>
      <c r="D2898" s="13"/>
      <c r="E2898" s="12"/>
      <c r="F2898" s="12"/>
      <c r="G2898" s="12"/>
      <c r="H2898" s="12"/>
      <c r="I2898" s="12"/>
      <c r="J2898" s="12"/>
      <c r="K2898" s="68"/>
    </row>
    <row r="2899" spans="1:11">
      <c r="A2899" s="13"/>
      <c r="B2899" s="12"/>
      <c r="C2899" s="12"/>
      <c r="D2899" s="13"/>
      <c r="E2899" s="12"/>
      <c r="F2899" s="12"/>
      <c r="G2899" s="12"/>
      <c r="H2899" s="12"/>
      <c r="I2899" s="12"/>
      <c r="J2899" s="12"/>
      <c r="K2899" s="68"/>
    </row>
    <row r="2900" spans="1:11">
      <c r="A2900" s="13"/>
      <c r="B2900" s="12"/>
      <c r="C2900" s="12"/>
      <c r="D2900" s="13"/>
      <c r="E2900" s="12"/>
      <c r="F2900" s="12"/>
      <c r="G2900" s="12"/>
      <c r="H2900" s="12"/>
      <c r="I2900" s="12"/>
      <c r="J2900" s="12"/>
      <c r="K2900" s="68"/>
    </row>
    <row r="2901" spans="1:11">
      <c r="A2901" s="13"/>
      <c r="B2901" s="12"/>
      <c r="C2901" s="12"/>
      <c r="D2901" s="13"/>
      <c r="E2901" s="12"/>
      <c r="F2901" s="12"/>
      <c r="G2901" s="12"/>
      <c r="H2901" s="12"/>
      <c r="I2901" s="12"/>
      <c r="J2901" s="12"/>
      <c r="K2901" s="68"/>
    </row>
    <row r="2902" spans="1:11">
      <c r="A2902" s="13"/>
      <c r="B2902" s="12"/>
      <c r="C2902" s="12"/>
      <c r="D2902" s="13"/>
      <c r="E2902" s="12"/>
      <c r="F2902" s="12"/>
      <c r="G2902" s="12"/>
      <c r="H2902" s="12"/>
      <c r="I2902" s="12"/>
      <c r="J2902" s="12"/>
      <c r="K2902" s="68"/>
    </row>
    <row r="2903" spans="1:11">
      <c r="A2903" s="13"/>
      <c r="B2903" s="12"/>
      <c r="C2903" s="12"/>
      <c r="D2903" s="13"/>
      <c r="E2903" s="12"/>
      <c r="F2903" s="12"/>
      <c r="G2903" s="12"/>
      <c r="H2903" s="12"/>
      <c r="I2903" s="12"/>
      <c r="J2903" s="12"/>
      <c r="K2903" s="68"/>
    </row>
    <row r="2904" spans="1:11">
      <c r="A2904" s="13"/>
      <c r="B2904" s="12"/>
      <c r="C2904" s="12"/>
      <c r="D2904" s="13"/>
      <c r="E2904" s="12"/>
      <c r="F2904" s="12"/>
      <c r="G2904" s="12"/>
      <c r="H2904" s="12"/>
      <c r="I2904" s="12"/>
      <c r="J2904" s="12"/>
      <c r="K2904" s="68"/>
    </row>
    <row r="2905" spans="1:11">
      <c r="A2905" s="13"/>
      <c r="B2905" s="12"/>
      <c r="C2905" s="12"/>
      <c r="D2905" s="13"/>
      <c r="E2905" s="12"/>
      <c r="F2905" s="12"/>
      <c r="G2905" s="12"/>
      <c r="H2905" s="12"/>
      <c r="I2905" s="12"/>
      <c r="J2905" s="12"/>
      <c r="K2905" s="68"/>
    </row>
    <row r="2906" spans="1:11">
      <c r="A2906" s="13"/>
      <c r="B2906" s="12"/>
      <c r="C2906" s="12"/>
      <c r="D2906" s="13"/>
      <c r="E2906" s="12"/>
      <c r="F2906" s="12"/>
      <c r="G2906" s="12"/>
      <c r="H2906" s="12"/>
      <c r="I2906" s="12"/>
      <c r="J2906" s="12"/>
      <c r="K2906" s="68"/>
    </row>
    <row r="2907" spans="1:11">
      <c r="A2907" s="13"/>
      <c r="B2907" s="12"/>
      <c r="C2907" s="12"/>
      <c r="D2907" s="13"/>
      <c r="E2907" s="12"/>
      <c r="F2907" s="12"/>
      <c r="G2907" s="12"/>
      <c r="H2907" s="12"/>
      <c r="I2907" s="12"/>
      <c r="J2907" s="12"/>
      <c r="K2907" s="68"/>
    </row>
    <row r="2908" spans="1:11">
      <c r="A2908" s="13"/>
      <c r="B2908" s="12"/>
      <c r="C2908" s="12"/>
      <c r="D2908" s="13"/>
      <c r="E2908" s="12"/>
      <c r="F2908" s="12"/>
      <c r="G2908" s="12"/>
      <c r="H2908" s="12"/>
      <c r="I2908" s="12"/>
      <c r="J2908" s="12"/>
      <c r="K2908" s="68"/>
    </row>
    <row r="2909" spans="1:11">
      <c r="A2909" s="13"/>
      <c r="B2909" s="12"/>
      <c r="C2909" s="12"/>
      <c r="D2909" s="13"/>
      <c r="E2909" s="12"/>
      <c r="F2909" s="12"/>
      <c r="G2909" s="12"/>
      <c r="H2909" s="12"/>
      <c r="I2909" s="12"/>
      <c r="J2909" s="12"/>
      <c r="K2909" s="68"/>
    </row>
    <row r="2910" spans="1:11">
      <c r="A2910" s="13"/>
      <c r="B2910" s="12"/>
      <c r="C2910" s="12"/>
      <c r="D2910" s="13"/>
      <c r="E2910" s="12"/>
      <c r="F2910" s="12"/>
      <c r="G2910" s="12"/>
      <c r="H2910" s="12"/>
      <c r="I2910" s="12"/>
      <c r="J2910" s="12"/>
      <c r="K2910" s="68"/>
    </row>
    <row r="2911" spans="1:11">
      <c r="A2911" s="13"/>
      <c r="B2911" s="12"/>
      <c r="C2911" s="12"/>
      <c r="D2911" s="13"/>
      <c r="E2911" s="12"/>
      <c r="F2911" s="12"/>
      <c r="G2911" s="12"/>
      <c r="H2911" s="12"/>
      <c r="I2911" s="12"/>
      <c r="J2911" s="12"/>
      <c r="K2911" s="68"/>
    </row>
    <row r="2912" spans="1:11">
      <c r="A2912" s="13"/>
      <c r="B2912" s="12"/>
      <c r="C2912" s="12"/>
      <c r="D2912" s="13"/>
      <c r="E2912" s="12"/>
      <c r="F2912" s="12"/>
      <c r="G2912" s="12"/>
      <c r="H2912" s="12"/>
      <c r="I2912" s="12"/>
      <c r="J2912" s="12"/>
      <c r="K2912" s="68"/>
    </row>
    <row r="2913" spans="1:11">
      <c r="A2913" s="13"/>
      <c r="B2913" s="12"/>
      <c r="C2913" s="12"/>
      <c r="D2913" s="13"/>
      <c r="E2913" s="12"/>
      <c r="F2913" s="12"/>
      <c r="G2913" s="12"/>
      <c r="H2913" s="12"/>
      <c r="I2913" s="12"/>
      <c r="J2913" s="12"/>
      <c r="K2913" s="68"/>
    </row>
    <row r="2914" spans="1:11">
      <c r="A2914" s="13"/>
      <c r="B2914" s="12"/>
      <c r="C2914" s="12"/>
      <c r="D2914" s="13"/>
      <c r="E2914" s="12"/>
      <c r="F2914" s="12"/>
      <c r="G2914" s="12"/>
      <c r="H2914" s="12"/>
      <c r="I2914" s="12"/>
      <c r="J2914" s="12"/>
      <c r="K2914" s="68"/>
    </row>
    <row r="2915" spans="1:11">
      <c r="A2915" s="13"/>
      <c r="B2915" s="12"/>
      <c r="C2915" s="12"/>
      <c r="D2915" s="13"/>
      <c r="E2915" s="12"/>
      <c r="F2915" s="12"/>
      <c r="G2915" s="12"/>
      <c r="H2915" s="12"/>
      <c r="I2915" s="12"/>
      <c r="J2915" s="12"/>
      <c r="K2915" s="68"/>
    </row>
    <row r="2916" spans="1:11">
      <c r="A2916" s="13"/>
      <c r="B2916" s="12"/>
      <c r="C2916" s="12"/>
      <c r="D2916" s="13"/>
      <c r="E2916" s="12"/>
      <c r="F2916" s="12"/>
      <c r="G2916" s="12"/>
      <c r="H2916" s="12"/>
      <c r="I2916" s="12"/>
      <c r="J2916" s="12"/>
      <c r="K2916" s="68"/>
    </row>
    <row r="2917" spans="1:11">
      <c r="A2917" s="13"/>
      <c r="B2917" s="12"/>
      <c r="C2917" s="12"/>
      <c r="D2917" s="13"/>
      <c r="E2917" s="12"/>
      <c r="F2917" s="12"/>
      <c r="G2917" s="12"/>
      <c r="H2917" s="12"/>
      <c r="I2917" s="12"/>
      <c r="J2917" s="12"/>
      <c r="K2917" s="68"/>
    </row>
    <row r="2918" spans="1:11">
      <c r="A2918" s="13"/>
      <c r="B2918" s="12"/>
      <c r="C2918" s="12"/>
      <c r="D2918" s="13"/>
      <c r="E2918" s="12"/>
      <c r="F2918" s="12"/>
      <c r="G2918" s="12"/>
      <c r="H2918" s="12"/>
      <c r="I2918" s="12"/>
      <c r="J2918" s="12"/>
      <c r="K2918" s="68"/>
    </row>
    <row r="2919" spans="1:11">
      <c r="A2919" s="13"/>
      <c r="B2919" s="12"/>
      <c r="C2919" s="12"/>
      <c r="D2919" s="13"/>
      <c r="E2919" s="12"/>
      <c r="F2919" s="12"/>
      <c r="G2919" s="12"/>
      <c r="H2919" s="12"/>
      <c r="I2919" s="12"/>
      <c r="J2919" s="12"/>
      <c r="K2919" s="68"/>
    </row>
    <row r="2920" spans="1:11">
      <c r="A2920" s="13"/>
      <c r="B2920" s="12"/>
      <c r="C2920" s="12"/>
      <c r="D2920" s="13"/>
      <c r="E2920" s="12"/>
      <c r="F2920" s="12"/>
      <c r="G2920" s="12"/>
      <c r="H2920" s="12"/>
      <c r="I2920" s="12"/>
      <c r="J2920" s="12"/>
      <c r="K2920" s="68"/>
    </row>
    <row r="2921" spans="1:11">
      <c r="A2921" s="13"/>
      <c r="B2921" s="12"/>
      <c r="C2921" s="12"/>
      <c r="D2921" s="13"/>
      <c r="E2921" s="12"/>
      <c r="F2921" s="12"/>
      <c r="G2921" s="12"/>
      <c r="H2921" s="12"/>
      <c r="I2921" s="12"/>
      <c r="J2921" s="12"/>
      <c r="K2921" s="68"/>
    </row>
    <row r="2922" spans="1:11">
      <c r="A2922" s="13"/>
      <c r="B2922" s="12"/>
      <c r="C2922" s="12"/>
      <c r="D2922" s="13"/>
      <c r="E2922" s="12"/>
      <c r="F2922" s="12"/>
      <c r="G2922" s="12"/>
      <c r="H2922" s="12"/>
      <c r="I2922" s="12"/>
      <c r="J2922" s="12"/>
      <c r="K2922" s="68"/>
    </row>
    <row r="2923" spans="1:11">
      <c r="A2923" s="13"/>
      <c r="B2923" s="12"/>
      <c r="C2923" s="12"/>
      <c r="D2923" s="13"/>
      <c r="E2923" s="12"/>
      <c r="F2923" s="12"/>
      <c r="G2923" s="12"/>
      <c r="H2923" s="12"/>
      <c r="I2923" s="12"/>
      <c r="J2923" s="12"/>
      <c r="K2923" s="68"/>
    </row>
    <row r="2924" spans="1:11">
      <c r="A2924" s="13"/>
      <c r="B2924" s="12"/>
      <c r="C2924" s="12"/>
      <c r="D2924" s="13"/>
      <c r="E2924" s="12"/>
      <c r="F2924" s="12"/>
      <c r="G2924" s="12"/>
      <c r="H2924" s="12"/>
      <c r="I2924" s="12"/>
      <c r="J2924" s="12"/>
      <c r="K2924" s="68"/>
    </row>
    <row r="2925" spans="1:11">
      <c r="A2925" s="13"/>
      <c r="B2925" s="12"/>
      <c r="C2925" s="12"/>
      <c r="D2925" s="13"/>
      <c r="E2925" s="12"/>
      <c r="F2925" s="12"/>
      <c r="G2925" s="12"/>
      <c r="H2925" s="12"/>
      <c r="I2925" s="12"/>
      <c r="J2925" s="12"/>
      <c r="K2925" s="68"/>
    </row>
    <row r="2926" spans="1:11">
      <c r="A2926" s="13"/>
      <c r="B2926" s="12"/>
      <c r="C2926" s="12"/>
      <c r="D2926" s="13"/>
      <c r="E2926" s="12"/>
      <c r="F2926" s="12"/>
      <c r="G2926" s="12"/>
      <c r="H2926" s="12"/>
      <c r="I2926" s="12"/>
      <c r="J2926" s="12"/>
      <c r="K2926" s="68"/>
    </row>
    <row r="2927" spans="1:11">
      <c r="A2927" s="13"/>
      <c r="B2927" s="12"/>
      <c r="C2927" s="12"/>
      <c r="D2927" s="13"/>
      <c r="E2927" s="12"/>
      <c r="F2927" s="12"/>
      <c r="G2927" s="12"/>
      <c r="H2927" s="12"/>
      <c r="I2927" s="12"/>
      <c r="J2927" s="12"/>
      <c r="K2927" s="68"/>
    </row>
    <row r="2928" spans="1:11">
      <c r="A2928" s="13"/>
      <c r="B2928" s="12"/>
      <c r="C2928" s="12"/>
      <c r="D2928" s="13"/>
      <c r="E2928" s="12"/>
      <c r="F2928" s="12"/>
      <c r="G2928" s="12"/>
      <c r="H2928" s="12"/>
      <c r="I2928" s="12"/>
      <c r="J2928" s="12"/>
      <c r="K2928" s="68"/>
    </row>
    <row r="2929" spans="1:11">
      <c r="A2929" s="13"/>
      <c r="B2929" s="12"/>
      <c r="C2929" s="12"/>
      <c r="D2929" s="13"/>
      <c r="E2929" s="12"/>
      <c r="F2929" s="12"/>
      <c r="G2929" s="12"/>
      <c r="H2929" s="12"/>
      <c r="I2929" s="12"/>
      <c r="J2929" s="12"/>
      <c r="K2929" s="68"/>
    </row>
    <row r="2930" spans="1:11">
      <c r="A2930" s="13"/>
      <c r="B2930" s="12"/>
      <c r="C2930" s="12"/>
      <c r="D2930" s="13"/>
      <c r="E2930" s="12"/>
      <c r="F2930" s="12"/>
      <c r="G2930" s="12"/>
      <c r="H2930" s="12"/>
      <c r="I2930" s="12"/>
      <c r="J2930" s="12"/>
      <c r="K2930" s="68"/>
    </row>
    <row r="2931" spans="1:11">
      <c r="A2931" s="13"/>
      <c r="B2931" s="12"/>
      <c r="C2931" s="12"/>
      <c r="D2931" s="13"/>
      <c r="E2931" s="12"/>
      <c r="F2931" s="12"/>
      <c r="G2931" s="12"/>
      <c r="H2931" s="12"/>
      <c r="I2931" s="12"/>
      <c r="J2931" s="12"/>
      <c r="K2931" s="68"/>
    </row>
    <row r="2932" spans="1:11">
      <c r="A2932" s="13"/>
      <c r="B2932" s="12"/>
      <c r="C2932" s="12"/>
      <c r="D2932" s="13"/>
      <c r="E2932" s="12"/>
      <c r="F2932" s="12"/>
      <c r="G2932" s="12"/>
      <c r="H2932" s="12"/>
      <c r="I2932" s="12"/>
      <c r="J2932" s="12"/>
      <c r="K2932" s="68"/>
    </row>
    <row r="2933" spans="1:11">
      <c r="A2933" s="13"/>
      <c r="B2933" s="12"/>
      <c r="C2933" s="12"/>
      <c r="D2933" s="13"/>
      <c r="E2933" s="12"/>
      <c r="F2933" s="12"/>
      <c r="G2933" s="12"/>
      <c r="H2933" s="12"/>
      <c r="I2933" s="12"/>
      <c r="J2933" s="12"/>
      <c r="K2933" s="68"/>
    </row>
    <row r="2934" spans="1:11">
      <c r="A2934" s="13"/>
      <c r="B2934" s="12"/>
      <c r="C2934" s="12"/>
      <c r="D2934" s="13"/>
      <c r="E2934" s="12"/>
      <c r="F2934" s="12"/>
      <c r="G2934" s="12"/>
      <c r="H2934" s="12"/>
      <c r="I2934" s="12"/>
      <c r="J2934" s="12"/>
      <c r="K2934" s="68"/>
    </row>
    <row r="2935" spans="1:11">
      <c r="A2935" s="13"/>
      <c r="B2935" s="12"/>
      <c r="C2935" s="12"/>
      <c r="D2935" s="13"/>
      <c r="E2935" s="12"/>
      <c r="F2935" s="12"/>
      <c r="G2935" s="12"/>
      <c r="H2935" s="12"/>
      <c r="I2935" s="12"/>
      <c r="J2935" s="12"/>
      <c r="K2935" s="68"/>
    </row>
    <row r="2936" spans="1:11">
      <c r="A2936" s="13"/>
      <c r="B2936" s="12"/>
      <c r="C2936" s="12"/>
      <c r="D2936" s="13"/>
      <c r="E2936" s="12"/>
      <c r="F2936" s="12"/>
      <c r="G2936" s="12"/>
      <c r="H2936" s="12"/>
      <c r="I2936" s="12"/>
      <c r="J2936" s="12"/>
      <c r="K2936" s="68"/>
    </row>
    <row r="2937" spans="1:11">
      <c r="A2937" s="13"/>
      <c r="B2937" s="12"/>
      <c r="C2937" s="12"/>
      <c r="D2937" s="13"/>
      <c r="E2937" s="12"/>
      <c r="F2937" s="12"/>
      <c r="G2937" s="12"/>
      <c r="H2937" s="12"/>
      <c r="I2937" s="12"/>
      <c r="J2937" s="12"/>
      <c r="K2937" s="68"/>
    </row>
    <row r="2938" spans="1:11">
      <c r="A2938" s="13"/>
      <c r="B2938" s="12"/>
      <c r="C2938" s="12"/>
      <c r="D2938" s="13"/>
      <c r="E2938" s="12"/>
      <c r="F2938" s="12"/>
      <c r="G2938" s="12"/>
      <c r="H2938" s="12"/>
      <c r="I2938" s="12"/>
      <c r="J2938" s="12"/>
      <c r="K2938" s="68"/>
    </row>
    <row r="2939" spans="1:11">
      <c r="A2939" s="13"/>
      <c r="B2939" s="12"/>
      <c r="C2939" s="12"/>
      <c r="D2939" s="13"/>
      <c r="E2939" s="12"/>
      <c r="F2939" s="12"/>
      <c r="G2939" s="12"/>
      <c r="H2939" s="12"/>
      <c r="I2939" s="12"/>
      <c r="J2939" s="12"/>
      <c r="K2939" s="68"/>
    </row>
    <row r="2940" spans="1:11">
      <c r="A2940" s="13"/>
      <c r="B2940" s="12"/>
      <c r="C2940" s="12"/>
      <c r="D2940" s="13"/>
      <c r="E2940" s="12"/>
      <c r="F2940" s="12"/>
      <c r="G2940" s="12"/>
      <c r="H2940" s="12"/>
      <c r="I2940" s="12"/>
      <c r="J2940" s="12"/>
      <c r="K2940" s="68"/>
    </row>
    <row r="2941" spans="1:11">
      <c r="A2941" s="13"/>
      <c r="B2941" s="12"/>
      <c r="C2941" s="12"/>
      <c r="D2941" s="13"/>
      <c r="E2941" s="12"/>
      <c r="F2941" s="12"/>
      <c r="G2941" s="12"/>
      <c r="H2941" s="12"/>
      <c r="I2941" s="12"/>
      <c r="J2941" s="12"/>
      <c r="K2941" s="68"/>
    </row>
    <row r="2942" spans="1:11">
      <c r="A2942" s="13"/>
      <c r="B2942" s="12"/>
      <c r="C2942" s="12"/>
      <c r="D2942" s="13"/>
      <c r="E2942" s="12"/>
      <c r="F2942" s="12"/>
      <c r="G2942" s="12"/>
      <c r="H2942" s="12"/>
      <c r="I2942" s="12"/>
      <c r="J2942" s="12"/>
      <c r="K2942" s="68"/>
    </row>
    <row r="2943" spans="1:11">
      <c r="A2943" s="13"/>
      <c r="B2943" s="12"/>
      <c r="C2943" s="12"/>
      <c r="D2943" s="13"/>
      <c r="E2943" s="12"/>
      <c r="F2943" s="12"/>
      <c r="G2943" s="12"/>
      <c r="H2943" s="12"/>
      <c r="I2943" s="12"/>
      <c r="J2943" s="12"/>
      <c r="K2943" s="68"/>
    </row>
    <row r="2944" spans="1:11">
      <c r="A2944" s="13"/>
      <c r="B2944" s="12"/>
      <c r="C2944" s="12"/>
      <c r="D2944" s="13"/>
      <c r="E2944" s="12"/>
      <c r="F2944" s="12"/>
      <c r="G2944" s="12"/>
      <c r="H2944" s="12"/>
      <c r="I2944" s="12"/>
      <c r="J2944" s="12"/>
      <c r="K2944" s="68"/>
    </row>
    <row r="2945" spans="1:11">
      <c r="A2945" s="13"/>
      <c r="B2945" s="12"/>
      <c r="C2945" s="12"/>
      <c r="D2945" s="13"/>
      <c r="E2945" s="12"/>
      <c r="F2945" s="12"/>
      <c r="G2945" s="12"/>
      <c r="H2945" s="12"/>
      <c r="I2945" s="12"/>
      <c r="J2945" s="12"/>
      <c r="K2945" s="68"/>
    </row>
    <row r="2946" spans="1:11">
      <c r="A2946" s="13"/>
      <c r="B2946" s="12"/>
      <c r="C2946" s="12"/>
      <c r="D2946" s="13"/>
      <c r="E2946" s="12"/>
      <c r="F2946" s="12"/>
      <c r="G2946" s="12"/>
      <c r="H2946" s="12"/>
      <c r="I2946" s="12"/>
      <c r="J2946" s="12"/>
      <c r="K2946" s="68"/>
    </row>
    <row r="2947" spans="1:11">
      <c r="A2947" s="13"/>
      <c r="B2947" s="12"/>
      <c r="C2947" s="12"/>
      <c r="D2947" s="13"/>
      <c r="E2947" s="12"/>
      <c r="F2947" s="12"/>
      <c r="G2947" s="12"/>
      <c r="H2947" s="12"/>
      <c r="I2947" s="12"/>
      <c r="J2947" s="12"/>
      <c r="K2947" s="68"/>
    </row>
    <row r="2948" spans="1:11">
      <c r="A2948" s="13"/>
      <c r="B2948" s="12"/>
      <c r="C2948" s="12"/>
      <c r="D2948" s="13"/>
      <c r="E2948" s="12"/>
      <c r="F2948" s="12"/>
      <c r="G2948" s="12"/>
      <c r="H2948" s="12"/>
      <c r="I2948" s="12"/>
      <c r="J2948" s="12"/>
      <c r="K2948" s="68"/>
    </row>
    <row r="2949" spans="1:11">
      <c r="A2949" s="13"/>
      <c r="B2949" s="12"/>
      <c r="C2949" s="12"/>
      <c r="D2949" s="13"/>
      <c r="E2949" s="12"/>
      <c r="F2949" s="12"/>
      <c r="G2949" s="12"/>
      <c r="H2949" s="12"/>
      <c r="I2949" s="12"/>
      <c r="J2949" s="12"/>
      <c r="K2949" s="68"/>
    </row>
    <row r="2950" spans="1:11">
      <c r="A2950" s="13"/>
      <c r="B2950" s="12"/>
      <c r="C2950" s="12"/>
      <c r="D2950" s="13"/>
      <c r="E2950" s="12"/>
      <c r="F2950" s="12"/>
      <c r="G2950" s="12"/>
      <c r="H2950" s="12"/>
      <c r="I2950" s="12"/>
      <c r="J2950" s="12"/>
      <c r="K2950" s="68"/>
    </row>
    <row r="2951" spans="1:11">
      <c r="A2951" s="13"/>
      <c r="B2951" s="12"/>
      <c r="C2951" s="12"/>
      <c r="D2951" s="13"/>
      <c r="E2951" s="12"/>
      <c r="F2951" s="12"/>
      <c r="G2951" s="12"/>
      <c r="H2951" s="12"/>
      <c r="I2951" s="12"/>
      <c r="J2951" s="12"/>
      <c r="K2951" s="68"/>
    </row>
    <row r="2952" spans="1:11">
      <c r="A2952" s="13"/>
      <c r="B2952" s="12"/>
      <c r="C2952" s="12"/>
      <c r="D2952" s="13"/>
      <c r="E2952" s="12"/>
      <c r="F2952" s="12"/>
      <c r="G2952" s="12"/>
      <c r="H2952" s="12"/>
      <c r="I2952" s="12"/>
      <c r="J2952" s="12"/>
      <c r="K2952" s="68"/>
    </row>
    <row r="2953" spans="1:11">
      <c r="A2953" s="13"/>
      <c r="B2953" s="12"/>
      <c r="C2953" s="12"/>
      <c r="D2953" s="13"/>
      <c r="E2953" s="12"/>
      <c r="F2953" s="12"/>
      <c r="G2953" s="12"/>
      <c r="H2953" s="12"/>
      <c r="I2953" s="12"/>
      <c r="J2953" s="12"/>
      <c r="K2953" s="68"/>
    </row>
    <row r="2954" spans="1:11">
      <c r="A2954" s="13"/>
      <c r="B2954" s="12"/>
      <c r="C2954" s="12"/>
      <c r="D2954" s="13"/>
      <c r="E2954" s="12"/>
      <c r="F2954" s="12"/>
      <c r="G2954" s="12"/>
      <c r="H2954" s="12"/>
      <c r="I2954" s="12"/>
      <c r="J2954" s="12"/>
      <c r="K2954" s="68"/>
    </row>
    <row r="2955" spans="1:11">
      <c r="A2955" s="13"/>
      <c r="B2955" s="12"/>
      <c r="C2955" s="12"/>
      <c r="D2955" s="13"/>
      <c r="E2955" s="12"/>
      <c r="F2955" s="12"/>
      <c r="G2955" s="12"/>
      <c r="H2955" s="12"/>
      <c r="I2955" s="12"/>
      <c r="J2955" s="12"/>
      <c r="K2955" s="68"/>
    </row>
    <row r="2956" spans="1:11">
      <c r="A2956" s="13"/>
      <c r="B2956" s="12"/>
      <c r="C2956" s="12"/>
      <c r="D2956" s="13"/>
      <c r="E2956" s="12"/>
      <c r="F2956" s="12"/>
      <c r="G2956" s="12"/>
      <c r="H2956" s="12"/>
      <c r="I2956" s="12"/>
      <c r="J2956" s="12"/>
      <c r="K2956" s="68"/>
    </row>
    <row r="2957" spans="1:11">
      <c r="A2957" s="13"/>
      <c r="B2957" s="12"/>
      <c r="C2957" s="12"/>
      <c r="D2957" s="13"/>
      <c r="E2957" s="12"/>
      <c r="F2957" s="12"/>
      <c r="G2957" s="12"/>
      <c r="H2957" s="12"/>
      <c r="I2957" s="12"/>
      <c r="J2957" s="12"/>
      <c r="K2957" s="68"/>
    </row>
    <row r="2958" spans="1:11">
      <c r="A2958" s="13"/>
      <c r="B2958" s="12"/>
      <c r="C2958" s="12"/>
      <c r="D2958" s="13"/>
      <c r="E2958" s="12"/>
      <c r="F2958" s="12"/>
      <c r="G2958" s="12"/>
      <c r="H2958" s="12"/>
      <c r="I2958" s="12"/>
      <c r="J2958" s="12"/>
      <c r="K2958" s="68"/>
    </row>
    <row r="2959" spans="1:11">
      <c r="A2959" s="13"/>
      <c r="B2959" s="12"/>
      <c r="C2959" s="12"/>
      <c r="D2959" s="13"/>
      <c r="E2959" s="12"/>
      <c r="F2959" s="12"/>
      <c r="G2959" s="12"/>
      <c r="H2959" s="12"/>
      <c r="I2959" s="12"/>
      <c r="J2959" s="12"/>
      <c r="K2959" s="68"/>
    </row>
    <row r="2960" spans="1:11">
      <c r="A2960" s="13"/>
      <c r="B2960" s="12"/>
      <c r="C2960" s="12"/>
      <c r="D2960" s="13"/>
      <c r="E2960" s="12"/>
      <c r="F2960" s="12"/>
      <c r="G2960" s="12"/>
      <c r="H2960" s="12"/>
      <c r="I2960" s="12"/>
      <c r="J2960" s="12"/>
      <c r="K2960" s="68"/>
    </row>
    <row r="2961" spans="1:11">
      <c r="A2961" s="13"/>
      <c r="B2961" s="12"/>
      <c r="C2961" s="12"/>
      <c r="D2961" s="13"/>
      <c r="E2961" s="12"/>
      <c r="F2961" s="12"/>
      <c r="G2961" s="12"/>
      <c r="H2961" s="12"/>
      <c r="I2961" s="12"/>
      <c r="J2961" s="12"/>
      <c r="K2961" s="68"/>
    </row>
    <row r="2962" spans="1:11">
      <c r="A2962" s="13"/>
      <c r="B2962" s="12"/>
      <c r="C2962" s="12"/>
      <c r="D2962" s="13"/>
      <c r="E2962" s="12"/>
      <c r="F2962" s="12"/>
      <c r="G2962" s="12"/>
      <c r="H2962" s="12"/>
      <c r="I2962" s="12"/>
      <c r="J2962" s="12"/>
      <c r="K2962" s="68"/>
    </row>
    <row r="2963" spans="1:11">
      <c r="A2963" s="13"/>
      <c r="B2963" s="12"/>
      <c r="C2963" s="12"/>
      <c r="D2963" s="13"/>
      <c r="E2963" s="12"/>
      <c r="F2963" s="12"/>
      <c r="G2963" s="12"/>
      <c r="H2963" s="12"/>
      <c r="I2963" s="12"/>
      <c r="J2963" s="12"/>
      <c r="K2963" s="68"/>
    </row>
    <row r="2964" spans="1:11">
      <c r="A2964" s="13"/>
      <c r="B2964" s="12"/>
      <c r="C2964" s="12"/>
      <c r="D2964" s="13"/>
      <c r="E2964" s="12"/>
      <c r="F2964" s="12"/>
      <c r="G2964" s="12"/>
      <c r="H2964" s="12"/>
      <c r="I2964" s="12"/>
      <c r="J2964" s="12"/>
      <c r="K2964" s="68"/>
    </row>
    <row r="2965" spans="1:11">
      <c r="A2965" s="13"/>
      <c r="B2965" s="12"/>
      <c r="C2965" s="12"/>
      <c r="D2965" s="13"/>
      <c r="E2965" s="12"/>
      <c r="F2965" s="12"/>
      <c r="G2965" s="12"/>
      <c r="H2965" s="12"/>
      <c r="I2965" s="12"/>
      <c r="J2965" s="12"/>
      <c r="K2965" s="68"/>
    </row>
    <row r="2966" spans="1:11">
      <c r="A2966" s="13"/>
      <c r="B2966" s="12"/>
      <c r="C2966" s="12"/>
      <c r="D2966" s="13"/>
      <c r="E2966" s="12"/>
      <c r="F2966" s="12"/>
      <c r="G2966" s="12"/>
      <c r="H2966" s="12"/>
      <c r="I2966" s="12"/>
      <c r="J2966" s="12"/>
      <c r="K2966" s="68"/>
    </row>
    <row r="2967" spans="1:11">
      <c r="A2967" s="13"/>
      <c r="B2967" s="12"/>
      <c r="C2967" s="12"/>
      <c r="D2967" s="13"/>
      <c r="E2967" s="12"/>
      <c r="F2967" s="12"/>
      <c r="G2967" s="12"/>
      <c r="H2967" s="12"/>
      <c r="I2967" s="12"/>
      <c r="J2967" s="12"/>
      <c r="K2967" s="68"/>
    </row>
    <row r="2968" spans="1:11">
      <c r="A2968" s="13"/>
      <c r="B2968" s="12"/>
      <c r="C2968" s="12"/>
      <c r="D2968" s="13"/>
      <c r="E2968" s="12"/>
      <c r="F2968" s="12"/>
      <c r="G2968" s="12"/>
      <c r="H2968" s="12"/>
      <c r="I2968" s="12"/>
      <c r="J2968" s="12"/>
      <c r="K2968" s="68"/>
    </row>
    <row r="2969" spans="1:11">
      <c r="A2969" s="13"/>
      <c r="B2969" s="12"/>
      <c r="C2969" s="12"/>
      <c r="D2969" s="13"/>
      <c r="E2969" s="12"/>
      <c r="F2969" s="12"/>
      <c r="G2969" s="12"/>
      <c r="H2969" s="12"/>
      <c r="I2969" s="12"/>
      <c r="J2969" s="12"/>
      <c r="K2969" s="68"/>
    </row>
    <row r="2970" spans="1:11">
      <c r="A2970" s="13"/>
      <c r="B2970" s="12"/>
      <c r="C2970" s="12"/>
      <c r="D2970" s="13"/>
      <c r="E2970" s="12"/>
      <c r="F2970" s="12"/>
      <c r="G2970" s="12"/>
      <c r="H2970" s="12"/>
      <c r="I2970" s="12"/>
      <c r="J2970" s="12"/>
      <c r="K2970" s="68"/>
    </row>
    <row r="2971" spans="1:11">
      <c r="A2971" s="13"/>
      <c r="B2971" s="12"/>
      <c r="C2971" s="12"/>
      <c r="D2971" s="13"/>
      <c r="E2971" s="12"/>
      <c r="F2971" s="12"/>
      <c r="G2971" s="12"/>
      <c r="H2971" s="12"/>
      <c r="I2971" s="12"/>
      <c r="J2971" s="12"/>
      <c r="K2971" s="68"/>
    </row>
    <row r="2972" spans="1:11">
      <c r="A2972" s="13"/>
      <c r="B2972" s="12"/>
      <c r="C2972" s="12"/>
      <c r="D2972" s="13"/>
      <c r="E2972" s="12"/>
      <c r="F2972" s="12"/>
      <c r="G2972" s="12"/>
      <c r="H2972" s="12"/>
      <c r="I2972" s="12"/>
      <c r="J2972" s="12"/>
      <c r="K2972" s="68"/>
    </row>
    <row r="2973" spans="1:11">
      <c r="A2973" s="13"/>
      <c r="B2973" s="12"/>
      <c r="C2973" s="12"/>
      <c r="D2973" s="13"/>
      <c r="E2973" s="12"/>
      <c r="F2973" s="12"/>
      <c r="G2973" s="12"/>
      <c r="H2973" s="12"/>
      <c r="I2973" s="12"/>
      <c r="J2973" s="12"/>
      <c r="K2973" s="68"/>
    </row>
    <row r="2974" spans="1:11">
      <c r="A2974" s="13"/>
      <c r="B2974" s="12"/>
      <c r="C2974" s="12"/>
      <c r="D2974" s="13"/>
      <c r="E2974" s="12"/>
      <c r="F2974" s="12"/>
      <c r="G2974" s="12"/>
      <c r="H2974" s="12"/>
      <c r="I2974" s="12"/>
      <c r="J2974" s="12"/>
      <c r="K2974" s="68"/>
    </row>
    <row r="2975" spans="1:11">
      <c r="A2975" s="13"/>
      <c r="B2975" s="12"/>
      <c r="C2975" s="12"/>
      <c r="D2975" s="13"/>
      <c r="E2975" s="12"/>
      <c r="F2975" s="12"/>
      <c r="G2975" s="12"/>
      <c r="H2975" s="12"/>
      <c r="I2975" s="12"/>
      <c r="J2975" s="12"/>
      <c r="K2975" s="68"/>
    </row>
    <row r="2976" spans="1:11">
      <c r="A2976" s="13"/>
      <c r="B2976" s="12"/>
      <c r="C2976" s="12"/>
      <c r="D2976" s="13"/>
      <c r="E2976" s="12"/>
      <c r="F2976" s="12"/>
      <c r="G2976" s="12"/>
      <c r="H2976" s="12"/>
      <c r="I2976" s="12"/>
      <c r="J2976" s="12"/>
      <c r="K2976" s="68"/>
    </row>
    <row r="2977" spans="1:11">
      <c r="A2977" s="13"/>
      <c r="B2977" s="12"/>
      <c r="C2977" s="12"/>
      <c r="D2977" s="13"/>
      <c r="E2977" s="12"/>
      <c r="F2977" s="12"/>
      <c r="G2977" s="12"/>
      <c r="H2977" s="12"/>
      <c r="I2977" s="12"/>
      <c r="J2977" s="12"/>
      <c r="K2977" s="68"/>
    </row>
    <row r="2978" spans="1:11">
      <c r="A2978" s="13"/>
      <c r="B2978" s="12"/>
      <c r="C2978" s="12"/>
      <c r="D2978" s="13"/>
      <c r="E2978" s="12"/>
      <c r="F2978" s="12"/>
      <c r="G2978" s="12"/>
      <c r="H2978" s="12"/>
      <c r="I2978" s="12"/>
      <c r="J2978" s="12"/>
      <c r="K2978" s="68"/>
    </row>
    <row r="2979" spans="1:11">
      <c r="A2979" s="13"/>
      <c r="B2979" s="12"/>
      <c r="C2979" s="12"/>
      <c r="D2979" s="13"/>
      <c r="E2979" s="12"/>
      <c r="F2979" s="12"/>
      <c r="G2979" s="12"/>
      <c r="H2979" s="12"/>
      <c r="I2979" s="12"/>
      <c r="J2979" s="12"/>
      <c r="K2979" s="68"/>
    </row>
    <row r="2980" spans="1:11">
      <c r="A2980" s="13"/>
      <c r="B2980" s="12"/>
      <c r="C2980" s="12"/>
      <c r="D2980" s="13"/>
      <c r="E2980" s="12"/>
      <c r="F2980" s="12"/>
      <c r="G2980" s="12"/>
      <c r="H2980" s="12"/>
      <c r="I2980" s="12"/>
      <c r="J2980" s="12"/>
      <c r="K2980" s="68"/>
    </row>
    <row r="2981" spans="1:11">
      <c r="A2981" s="13"/>
      <c r="B2981" s="12"/>
      <c r="C2981" s="12"/>
      <c r="D2981" s="13"/>
      <c r="E2981" s="12"/>
      <c r="F2981" s="12"/>
      <c r="G2981" s="12"/>
      <c r="H2981" s="12"/>
      <c r="I2981" s="12"/>
      <c r="J2981" s="12"/>
      <c r="K2981" s="68"/>
    </row>
    <row r="2982" spans="1:11">
      <c r="A2982" s="13"/>
      <c r="B2982" s="12"/>
      <c r="C2982" s="12"/>
      <c r="D2982" s="13"/>
      <c r="E2982" s="12"/>
      <c r="F2982" s="12"/>
      <c r="G2982" s="12"/>
      <c r="H2982" s="12"/>
      <c r="I2982" s="12"/>
      <c r="J2982" s="12"/>
      <c r="K2982" s="68"/>
    </row>
    <row r="2983" spans="1:11">
      <c r="A2983" s="13"/>
      <c r="B2983" s="12"/>
      <c r="C2983" s="12"/>
      <c r="D2983" s="13"/>
      <c r="E2983" s="12"/>
      <c r="F2983" s="12"/>
      <c r="G2983" s="12"/>
      <c r="H2983" s="12"/>
      <c r="I2983" s="12"/>
      <c r="J2983" s="12"/>
      <c r="K2983" s="68"/>
    </row>
    <row r="2984" spans="1:11">
      <c r="A2984" s="13"/>
      <c r="B2984" s="12"/>
      <c r="C2984" s="12"/>
      <c r="D2984" s="13"/>
      <c r="E2984" s="12"/>
      <c r="F2984" s="12"/>
      <c r="G2984" s="12"/>
      <c r="H2984" s="12"/>
      <c r="I2984" s="12"/>
      <c r="J2984" s="12"/>
      <c r="K2984" s="68"/>
    </row>
    <row r="2985" spans="1:11">
      <c r="A2985" s="13"/>
      <c r="B2985" s="12"/>
      <c r="C2985" s="12"/>
      <c r="D2985" s="13"/>
      <c r="E2985" s="12"/>
      <c r="F2985" s="12"/>
      <c r="G2985" s="12"/>
      <c r="H2985" s="12"/>
      <c r="I2985" s="12"/>
      <c r="J2985" s="12"/>
      <c r="K2985" s="68"/>
    </row>
    <row r="2986" spans="1:11">
      <c r="A2986" s="13"/>
      <c r="B2986" s="12"/>
      <c r="C2986" s="12"/>
      <c r="D2986" s="13"/>
      <c r="E2986" s="12"/>
      <c r="F2986" s="12"/>
      <c r="G2986" s="12"/>
      <c r="H2986" s="12"/>
      <c r="I2986" s="12"/>
      <c r="J2986" s="12"/>
      <c r="K2986" s="68"/>
    </row>
    <row r="2987" spans="1:11">
      <c r="A2987" s="13"/>
      <c r="B2987" s="12"/>
      <c r="C2987" s="12"/>
      <c r="D2987" s="13"/>
      <c r="E2987" s="12"/>
      <c r="F2987" s="12"/>
      <c r="G2987" s="12"/>
      <c r="H2987" s="12"/>
      <c r="I2987" s="12"/>
      <c r="J2987" s="12"/>
      <c r="K2987" s="68"/>
    </row>
    <row r="2988" spans="1:11">
      <c r="A2988" s="13"/>
      <c r="B2988" s="12"/>
      <c r="C2988" s="12"/>
      <c r="D2988" s="13"/>
      <c r="E2988" s="12"/>
      <c r="F2988" s="12"/>
      <c r="G2988" s="12"/>
      <c r="H2988" s="12"/>
      <c r="I2988" s="12"/>
      <c r="J2988" s="12"/>
      <c r="K2988" s="68"/>
    </row>
    <row r="2989" spans="1:11">
      <c r="A2989" s="13"/>
      <c r="B2989" s="12"/>
      <c r="C2989" s="12"/>
      <c r="D2989" s="13"/>
      <c r="E2989" s="12"/>
      <c r="F2989" s="12"/>
      <c r="G2989" s="12"/>
      <c r="H2989" s="12"/>
      <c r="I2989" s="12"/>
      <c r="J2989" s="12"/>
      <c r="K2989" s="68"/>
    </row>
    <row r="2990" spans="1:11">
      <c r="A2990" s="13"/>
      <c r="B2990" s="12"/>
      <c r="C2990" s="12"/>
      <c r="D2990" s="13"/>
      <c r="E2990" s="12"/>
      <c r="F2990" s="12"/>
      <c r="G2990" s="12"/>
      <c r="H2990" s="12"/>
      <c r="I2990" s="12"/>
      <c r="J2990" s="12"/>
      <c r="K2990" s="68"/>
    </row>
    <row r="2991" spans="1:11">
      <c r="A2991" s="13"/>
      <c r="B2991" s="12"/>
      <c r="C2991" s="12"/>
      <c r="D2991" s="13"/>
      <c r="E2991" s="12"/>
      <c r="F2991" s="12"/>
      <c r="G2991" s="12"/>
      <c r="H2991" s="12"/>
      <c r="I2991" s="12"/>
      <c r="J2991" s="12"/>
      <c r="K2991" s="68"/>
    </row>
    <row r="2992" spans="1:11">
      <c r="A2992" s="13"/>
      <c r="B2992" s="12"/>
      <c r="C2992" s="12"/>
      <c r="D2992" s="13"/>
      <c r="E2992" s="12"/>
      <c r="F2992" s="12"/>
      <c r="G2992" s="12"/>
      <c r="H2992" s="12"/>
      <c r="I2992" s="12"/>
      <c r="J2992" s="12"/>
      <c r="K2992" s="68"/>
    </row>
    <row r="2993" spans="1:11">
      <c r="A2993" s="13"/>
      <c r="B2993" s="12"/>
      <c r="C2993" s="12"/>
      <c r="D2993" s="13"/>
      <c r="E2993" s="12"/>
      <c r="F2993" s="12"/>
      <c r="G2993" s="12"/>
      <c r="H2993" s="12"/>
      <c r="I2993" s="12"/>
      <c r="J2993" s="12"/>
      <c r="K2993" s="68"/>
    </row>
    <row r="2994" spans="1:11">
      <c r="A2994" s="13"/>
      <c r="B2994" s="12"/>
      <c r="C2994" s="12"/>
      <c r="D2994" s="13"/>
      <c r="E2994" s="12"/>
      <c r="F2994" s="12"/>
      <c r="G2994" s="12"/>
      <c r="H2994" s="12"/>
      <c r="I2994" s="12"/>
      <c r="J2994" s="12"/>
      <c r="K2994" s="68"/>
    </row>
    <row r="2995" spans="1:11">
      <c r="A2995" s="13"/>
      <c r="B2995" s="12"/>
      <c r="C2995" s="12"/>
      <c r="D2995" s="13"/>
      <c r="E2995" s="12"/>
      <c r="F2995" s="12"/>
      <c r="G2995" s="12"/>
      <c r="H2995" s="12"/>
      <c r="I2995" s="12"/>
      <c r="J2995" s="12"/>
      <c r="K2995" s="68"/>
    </row>
    <row r="2996" spans="1:11">
      <c r="A2996" s="13"/>
      <c r="B2996" s="12"/>
      <c r="C2996" s="12"/>
      <c r="D2996" s="13"/>
      <c r="E2996" s="12"/>
      <c r="F2996" s="12"/>
      <c r="G2996" s="12"/>
      <c r="H2996" s="12"/>
      <c r="I2996" s="12"/>
      <c r="J2996" s="12"/>
      <c r="K2996" s="68"/>
    </row>
    <row r="2997" spans="1:11">
      <c r="A2997" s="13"/>
      <c r="B2997" s="12"/>
      <c r="C2997" s="12"/>
      <c r="D2997" s="13"/>
      <c r="E2997" s="12"/>
      <c r="F2997" s="12"/>
      <c r="G2997" s="12"/>
      <c r="H2997" s="12"/>
      <c r="I2997" s="12"/>
      <c r="J2997" s="12"/>
      <c r="K2997" s="68"/>
    </row>
    <row r="2998" spans="1:11">
      <c r="A2998" s="13"/>
      <c r="B2998" s="12"/>
      <c r="C2998" s="12"/>
      <c r="D2998" s="13"/>
      <c r="E2998" s="12"/>
      <c r="F2998" s="12"/>
      <c r="G2998" s="12"/>
      <c r="H2998" s="12"/>
      <c r="I2998" s="12"/>
      <c r="J2998" s="12"/>
      <c r="K2998" s="68"/>
    </row>
    <row r="2999" spans="1:11">
      <c r="A2999" s="13"/>
      <c r="B2999" s="12"/>
      <c r="C2999" s="12"/>
      <c r="D2999" s="13"/>
      <c r="E2999" s="12"/>
      <c r="F2999" s="12"/>
      <c r="G2999" s="12"/>
      <c r="H2999" s="12"/>
      <c r="I2999" s="12"/>
      <c r="J2999" s="12"/>
      <c r="K2999" s="68"/>
    </row>
    <row r="3000" spans="1:11">
      <c r="A3000" s="13"/>
      <c r="B3000" s="12"/>
      <c r="C3000" s="12"/>
      <c r="D3000" s="13"/>
      <c r="E3000" s="12"/>
      <c r="F3000" s="12"/>
      <c r="G3000" s="12"/>
      <c r="H3000" s="12"/>
      <c r="I3000" s="12"/>
      <c r="J3000" s="12"/>
      <c r="K3000" s="68"/>
    </row>
    <row r="3001" spans="1:11">
      <c r="A3001" s="13"/>
      <c r="B3001" s="12"/>
      <c r="C3001" s="12"/>
      <c r="D3001" s="13"/>
      <c r="E3001" s="12"/>
      <c r="F3001" s="12"/>
      <c r="G3001" s="12"/>
      <c r="H3001" s="12"/>
      <c r="I3001" s="12"/>
      <c r="J3001" s="12"/>
      <c r="K3001" s="68"/>
    </row>
    <row r="3002" spans="1:11">
      <c r="A3002" s="13"/>
      <c r="B3002" s="12"/>
      <c r="C3002" s="12"/>
      <c r="D3002" s="13"/>
      <c r="E3002" s="12"/>
      <c r="F3002" s="12"/>
      <c r="G3002" s="12"/>
      <c r="H3002" s="12"/>
      <c r="I3002" s="12"/>
      <c r="J3002" s="12"/>
      <c r="K3002" s="68"/>
    </row>
    <row r="3003" spans="1:11">
      <c r="A3003" s="13"/>
      <c r="B3003" s="12"/>
      <c r="C3003" s="12"/>
      <c r="D3003" s="13"/>
      <c r="E3003" s="12"/>
      <c r="F3003" s="12"/>
      <c r="G3003" s="12"/>
      <c r="H3003" s="12"/>
      <c r="I3003" s="12"/>
      <c r="J3003" s="12"/>
      <c r="K3003" s="68"/>
    </row>
    <row r="3004" spans="1:11">
      <c r="A3004" s="13"/>
      <c r="B3004" s="12"/>
      <c r="C3004" s="12"/>
      <c r="D3004" s="13"/>
      <c r="E3004" s="12"/>
      <c r="F3004" s="12"/>
      <c r="G3004" s="12"/>
      <c r="H3004" s="12"/>
      <c r="I3004" s="12"/>
      <c r="J3004" s="12"/>
      <c r="K3004" s="68"/>
    </row>
    <row r="3005" spans="1:11">
      <c r="A3005" s="13"/>
      <c r="B3005" s="12"/>
      <c r="C3005" s="12"/>
      <c r="D3005" s="13"/>
      <c r="E3005" s="12"/>
      <c r="F3005" s="12"/>
      <c r="G3005" s="12"/>
      <c r="H3005" s="12"/>
      <c r="I3005" s="12"/>
      <c r="J3005" s="12"/>
      <c r="K3005" s="68"/>
    </row>
    <row r="3006" spans="1:11">
      <c r="A3006" s="13"/>
      <c r="B3006" s="12"/>
      <c r="C3006" s="12"/>
      <c r="D3006" s="13"/>
      <c r="E3006" s="12"/>
      <c r="F3006" s="12"/>
      <c r="G3006" s="12"/>
      <c r="H3006" s="12"/>
      <c r="I3006" s="12"/>
      <c r="J3006" s="12"/>
      <c r="K3006" s="68"/>
    </row>
    <row r="3007" spans="1:11">
      <c r="A3007" s="13"/>
      <c r="B3007" s="12"/>
      <c r="C3007" s="12"/>
      <c r="D3007" s="13"/>
      <c r="E3007" s="12"/>
      <c r="F3007" s="12"/>
      <c r="G3007" s="12"/>
      <c r="H3007" s="12"/>
      <c r="I3007" s="12"/>
      <c r="J3007" s="12"/>
      <c r="K3007" s="68"/>
    </row>
    <row r="3008" spans="1:11">
      <c r="A3008" s="13"/>
      <c r="B3008" s="12"/>
      <c r="C3008" s="12"/>
      <c r="D3008" s="13"/>
      <c r="E3008" s="12"/>
      <c r="F3008" s="12"/>
      <c r="G3008" s="12"/>
      <c r="H3008" s="12"/>
      <c r="I3008" s="12"/>
      <c r="J3008" s="12"/>
      <c r="K3008" s="68"/>
    </row>
    <row r="3009" spans="1:11">
      <c r="A3009" s="13"/>
      <c r="B3009" s="12"/>
      <c r="C3009" s="12"/>
      <c r="D3009" s="13"/>
      <c r="E3009" s="12"/>
      <c r="F3009" s="12"/>
      <c r="G3009" s="12"/>
      <c r="H3009" s="12"/>
      <c r="I3009" s="12"/>
      <c r="J3009" s="12"/>
      <c r="K3009" s="68"/>
    </row>
    <row r="3010" spans="1:11">
      <c r="A3010" s="13"/>
      <c r="B3010" s="12"/>
      <c r="C3010" s="12"/>
      <c r="D3010" s="13"/>
      <c r="E3010" s="12"/>
      <c r="F3010" s="12"/>
      <c r="G3010" s="12"/>
      <c r="H3010" s="12"/>
      <c r="I3010" s="12"/>
      <c r="J3010" s="12"/>
      <c r="K3010" s="68"/>
    </row>
    <row r="3011" spans="1:11">
      <c r="A3011" s="13"/>
      <c r="B3011" s="12"/>
      <c r="C3011" s="12"/>
      <c r="D3011" s="13"/>
      <c r="E3011" s="12"/>
      <c r="F3011" s="12"/>
      <c r="G3011" s="12"/>
      <c r="H3011" s="12"/>
      <c r="I3011" s="12"/>
      <c r="J3011" s="12"/>
      <c r="K3011" s="68"/>
    </row>
    <row r="3012" spans="1:11">
      <c r="A3012" s="13"/>
      <c r="B3012" s="12"/>
      <c r="C3012" s="12"/>
      <c r="D3012" s="13"/>
      <c r="E3012" s="12"/>
      <c r="F3012" s="12"/>
      <c r="G3012" s="12"/>
      <c r="H3012" s="12"/>
      <c r="I3012" s="12"/>
      <c r="J3012" s="12"/>
      <c r="K3012" s="68"/>
    </row>
    <row r="3013" spans="1:11">
      <c r="A3013" s="13"/>
      <c r="B3013" s="12"/>
      <c r="C3013" s="12"/>
      <c r="D3013" s="13"/>
      <c r="E3013" s="12"/>
      <c r="F3013" s="12"/>
      <c r="G3013" s="12"/>
      <c r="H3013" s="12"/>
      <c r="I3013" s="12"/>
      <c r="J3013" s="12"/>
      <c r="K3013" s="68"/>
    </row>
    <row r="3014" spans="1:11">
      <c r="A3014" s="13"/>
      <c r="B3014" s="12"/>
      <c r="C3014" s="12"/>
      <c r="D3014" s="13"/>
      <c r="E3014" s="12"/>
      <c r="F3014" s="12"/>
      <c r="G3014" s="12"/>
      <c r="H3014" s="12"/>
      <c r="I3014" s="12"/>
      <c r="J3014" s="12"/>
      <c r="K3014" s="68"/>
    </row>
    <row r="3015" spans="1:11">
      <c r="A3015" s="13"/>
      <c r="B3015" s="12"/>
      <c r="C3015" s="12"/>
      <c r="D3015" s="13"/>
      <c r="E3015" s="12"/>
      <c r="F3015" s="12"/>
      <c r="G3015" s="12"/>
      <c r="H3015" s="12"/>
      <c r="I3015" s="12"/>
      <c r="J3015" s="12"/>
      <c r="K3015" s="68"/>
    </row>
    <row r="3016" spans="1:11">
      <c r="A3016" s="13"/>
      <c r="B3016" s="12"/>
      <c r="C3016" s="12"/>
      <c r="D3016" s="13"/>
      <c r="E3016" s="12"/>
      <c r="F3016" s="12"/>
      <c r="G3016" s="12"/>
      <c r="H3016" s="12"/>
      <c r="I3016" s="12"/>
      <c r="J3016" s="12"/>
      <c r="K3016" s="68"/>
    </row>
    <row r="3017" spans="1:11">
      <c r="A3017" s="13"/>
      <c r="B3017" s="12"/>
      <c r="C3017" s="12"/>
      <c r="D3017" s="13"/>
      <c r="E3017" s="12"/>
      <c r="F3017" s="12"/>
      <c r="G3017" s="12"/>
      <c r="H3017" s="12"/>
      <c r="I3017" s="12"/>
      <c r="J3017" s="12"/>
      <c r="K3017" s="68"/>
    </row>
    <row r="3018" spans="1:11">
      <c r="A3018" s="13"/>
      <c r="B3018" s="12"/>
      <c r="C3018" s="12"/>
      <c r="D3018" s="13"/>
      <c r="E3018" s="12"/>
      <c r="F3018" s="12"/>
      <c r="G3018" s="12"/>
      <c r="H3018" s="12"/>
      <c r="I3018" s="12"/>
      <c r="J3018" s="12"/>
      <c r="K3018" s="68"/>
    </row>
    <row r="3019" spans="1:11">
      <c r="A3019" s="13"/>
      <c r="B3019" s="12"/>
      <c r="C3019" s="12"/>
      <c r="D3019" s="13"/>
      <c r="E3019" s="12"/>
      <c r="F3019" s="12"/>
      <c r="G3019" s="12"/>
      <c r="H3019" s="12"/>
      <c r="I3019" s="12"/>
      <c r="J3019" s="12"/>
      <c r="K3019" s="68"/>
    </row>
    <row r="3020" spans="1:11">
      <c r="A3020" s="13"/>
      <c r="B3020" s="12"/>
      <c r="C3020" s="12"/>
      <c r="D3020" s="13"/>
      <c r="E3020" s="12"/>
      <c r="F3020" s="12"/>
      <c r="G3020" s="12"/>
      <c r="H3020" s="12"/>
      <c r="I3020" s="12"/>
      <c r="J3020" s="12"/>
      <c r="K3020" s="68"/>
    </row>
    <row r="3021" spans="1:11">
      <c r="A3021" s="13"/>
      <c r="B3021" s="12"/>
      <c r="C3021" s="12"/>
      <c r="D3021" s="13"/>
      <c r="E3021" s="12"/>
      <c r="F3021" s="12"/>
      <c r="G3021" s="12"/>
      <c r="H3021" s="12"/>
      <c r="I3021" s="12"/>
      <c r="J3021" s="12"/>
      <c r="K3021" s="68"/>
    </row>
    <row r="3022" spans="1:11">
      <c r="A3022" s="13"/>
      <c r="B3022" s="12"/>
      <c r="C3022" s="12"/>
      <c r="D3022" s="13"/>
      <c r="E3022" s="12"/>
      <c r="F3022" s="12"/>
      <c r="G3022" s="12"/>
      <c r="H3022" s="12"/>
      <c r="I3022" s="12"/>
      <c r="J3022" s="12"/>
      <c r="K3022" s="68"/>
    </row>
    <row r="3023" spans="1:11">
      <c r="A3023" s="13"/>
      <c r="B3023" s="12"/>
      <c r="C3023" s="12"/>
      <c r="D3023" s="13"/>
      <c r="E3023" s="12"/>
      <c r="F3023" s="12"/>
      <c r="G3023" s="12"/>
      <c r="H3023" s="12"/>
      <c r="I3023" s="12"/>
      <c r="J3023" s="12"/>
      <c r="K3023" s="68"/>
    </row>
    <row r="3024" spans="1:11">
      <c r="A3024" s="13"/>
      <c r="B3024" s="12"/>
      <c r="C3024" s="12"/>
      <c r="D3024" s="13"/>
      <c r="E3024" s="12"/>
      <c r="F3024" s="12"/>
      <c r="G3024" s="12"/>
      <c r="H3024" s="12"/>
      <c r="I3024" s="12"/>
      <c r="J3024" s="12"/>
      <c r="K3024" s="68"/>
    </row>
    <row r="3025" spans="1:11">
      <c r="A3025" s="13"/>
      <c r="B3025" s="12"/>
      <c r="C3025" s="12"/>
      <c r="D3025" s="13"/>
      <c r="E3025" s="12"/>
      <c r="F3025" s="12"/>
      <c r="G3025" s="12"/>
      <c r="H3025" s="12"/>
      <c r="I3025" s="12"/>
      <c r="J3025" s="12"/>
      <c r="K3025" s="68"/>
    </row>
    <row r="3026" spans="1:11">
      <c r="A3026" s="13"/>
      <c r="B3026" s="12"/>
      <c r="C3026" s="12"/>
      <c r="D3026" s="13"/>
      <c r="E3026" s="12"/>
      <c r="F3026" s="12"/>
      <c r="G3026" s="12"/>
      <c r="H3026" s="12"/>
      <c r="I3026" s="12"/>
      <c r="J3026" s="12"/>
      <c r="K3026" s="68"/>
    </row>
    <row r="3027" spans="1:11">
      <c r="A3027" s="13"/>
      <c r="B3027" s="12"/>
      <c r="C3027" s="12"/>
      <c r="D3027" s="13"/>
      <c r="E3027" s="12"/>
      <c r="F3027" s="12"/>
      <c r="G3027" s="12"/>
      <c r="H3027" s="12"/>
      <c r="I3027" s="12"/>
      <c r="J3027" s="12"/>
      <c r="K3027" s="68"/>
    </row>
    <row r="3028" spans="1:11">
      <c r="A3028" s="13"/>
      <c r="B3028" s="12"/>
      <c r="C3028" s="12"/>
      <c r="D3028" s="13"/>
      <c r="E3028" s="12"/>
      <c r="F3028" s="12"/>
      <c r="G3028" s="12"/>
      <c r="H3028" s="12"/>
      <c r="I3028" s="12"/>
      <c r="J3028" s="12"/>
      <c r="K3028" s="68"/>
    </row>
    <row r="3029" spans="1:11">
      <c r="A3029" s="13"/>
      <c r="B3029" s="12"/>
      <c r="C3029" s="12"/>
      <c r="D3029" s="13"/>
      <c r="E3029" s="12"/>
      <c r="F3029" s="12"/>
      <c r="G3029" s="12"/>
      <c r="H3029" s="12"/>
      <c r="I3029" s="12"/>
      <c r="J3029" s="12"/>
      <c r="K3029" s="68"/>
    </row>
    <row r="3030" spans="1:11">
      <c r="A3030" s="13"/>
      <c r="B3030" s="12"/>
      <c r="C3030" s="12"/>
      <c r="D3030" s="13"/>
      <c r="E3030" s="12"/>
      <c r="F3030" s="12"/>
      <c r="G3030" s="12"/>
      <c r="H3030" s="12"/>
      <c r="I3030" s="12"/>
      <c r="J3030" s="12"/>
      <c r="K3030" s="68"/>
    </row>
    <row r="3031" spans="1:11">
      <c r="A3031" s="13"/>
      <c r="B3031" s="12"/>
      <c r="C3031" s="12"/>
      <c r="D3031" s="13"/>
      <c r="E3031" s="12"/>
      <c r="F3031" s="12"/>
      <c r="G3031" s="12"/>
      <c r="H3031" s="12"/>
      <c r="I3031" s="12"/>
      <c r="J3031" s="12"/>
      <c r="K3031" s="68"/>
    </row>
    <row r="3032" spans="1:11">
      <c r="A3032" s="13"/>
      <c r="B3032" s="12"/>
      <c r="C3032" s="12"/>
      <c r="D3032" s="13"/>
      <c r="E3032" s="12"/>
      <c r="F3032" s="12"/>
      <c r="G3032" s="12"/>
      <c r="H3032" s="12"/>
      <c r="I3032" s="12"/>
      <c r="J3032" s="12"/>
      <c r="K3032" s="68"/>
    </row>
    <row r="3033" spans="1:11">
      <c r="A3033" s="13"/>
      <c r="B3033" s="12"/>
      <c r="C3033" s="12"/>
      <c r="D3033" s="13"/>
      <c r="E3033" s="12"/>
      <c r="F3033" s="12"/>
      <c r="G3033" s="12"/>
      <c r="H3033" s="12"/>
      <c r="I3033" s="12"/>
      <c r="J3033" s="12"/>
      <c r="K3033" s="68"/>
    </row>
    <row r="3034" spans="1:11">
      <c r="A3034" s="13"/>
      <c r="B3034" s="12"/>
      <c r="C3034" s="12"/>
      <c r="D3034" s="13"/>
      <c r="E3034" s="12"/>
      <c r="F3034" s="12"/>
      <c r="G3034" s="12"/>
      <c r="H3034" s="12"/>
      <c r="I3034" s="12"/>
      <c r="J3034" s="12"/>
      <c r="K3034" s="68"/>
    </row>
    <row r="3035" spans="1:11">
      <c r="A3035" s="13"/>
      <c r="B3035" s="12"/>
      <c r="C3035" s="12"/>
      <c r="D3035" s="13"/>
      <c r="E3035" s="12"/>
      <c r="F3035" s="12"/>
      <c r="G3035" s="12"/>
      <c r="H3035" s="12"/>
      <c r="I3035" s="12"/>
      <c r="J3035" s="12"/>
      <c r="K3035" s="68"/>
    </row>
    <row r="3036" spans="1:11">
      <c r="A3036" s="13"/>
      <c r="B3036" s="12"/>
      <c r="C3036" s="12"/>
      <c r="D3036" s="13"/>
      <c r="E3036" s="12"/>
      <c r="F3036" s="12"/>
      <c r="G3036" s="12"/>
      <c r="H3036" s="12"/>
      <c r="I3036" s="12"/>
      <c r="J3036" s="12"/>
      <c r="K3036" s="68"/>
    </row>
    <row r="3037" spans="1:11">
      <c r="A3037" s="13"/>
      <c r="B3037" s="12"/>
      <c r="C3037" s="12"/>
      <c r="D3037" s="13"/>
      <c r="E3037" s="12"/>
      <c r="F3037" s="12"/>
      <c r="G3037" s="12"/>
      <c r="H3037" s="12"/>
      <c r="I3037" s="12"/>
      <c r="J3037" s="12"/>
      <c r="K3037" s="68"/>
    </row>
    <row r="3038" spans="1:11">
      <c r="A3038" s="13"/>
      <c r="B3038" s="12"/>
      <c r="C3038" s="12"/>
      <c r="D3038" s="13"/>
      <c r="E3038" s="12"/>
      <c r="F3038" s="12"/>
      <c r="G3038" s="12"/>
      <c r="H3038" s="12"/>
      <c r="I3038" s="12"/>
      <c r="J3038" s="12"/>
      <c r="K3038" s="68"/>
    </row>
    <row r="3039" spans="1:11">
      <c r="A3039" s="13"/>
      <c r="B3039" s="12"/>
      <c r="C3039" s="12"/>
      <c r="D3039" s="13"/>
      <c r="E3039" s="12"/>
      <c r="F3039" s="12"/>
      <c r="G3039" s="12"/>
      <c r="H3039" s="12"/>
      <c r="I3039" s="12"/>
      <c r="J3039" s="12"/>
      <c r="K3039" s="68"/>
    </row>
    <row r="3040" spans="1:11">
      <c r="A3040" s="13"/>
      <c r="B3040" s="12"/>
      <c r="C3040" s="12"/>
      <c r="D3040" s="13"/>
      <c r="E3040" s="12"/>
      <c r="F3040" s="12"/>
      <c r="G3040" s="12"/>
      <c r="H3040" s="12"/>
      <c r="I3040" s="12"/>
      <c r="J3040" s="12"/>
      <c r="K3040" s="68"/>
    </row>
    <row r="3041" spans="1:11">
      <c r="A3041" s="13"/>
      <c r="B3041" s="12"/>
      <c r="C3041" s="12"/>
      <c r="D3041" s="13"/>
      <c r="E3041" s="12"/>
      <c r="F3041" s="12"/>
      <c r="G3041" s="12"/>
      <c r="H3041" s="12"/>
      <c r="I3041" s="12"/>
      <c r="J3041" s="12"/>
      <c r="K3041" s="68"/>
    </row>
    <row r="3042" spans="1:11">
      <c r="A3042" s="13"/>
      <c r="B3042" s="12"/>
      <c r="C3042" s="12"/>
      <c r="D3042" s="13"/>
      <c r="E3042" s="12"/>
      <c r="F3042" s="12"/>
      <c r="G3042" s="12"/>
      <c r="H3042" s="12"/>
      <c r="I3042" s="12"/>
      <c r="J3042" s="12"/>
      <c r="K3042" s="68"/>
    </row>
    <row r="3043" spans="1:11">
      <c r="A3043" s="13"/>
      <c r="B3043" s="12"/>
      <c r="C3043" s="12"/>
      <c r="D3043" s="13"/>
      <c r="E3043" s="12"/>
      <c r="F3043" s="12"/>
      <c r="G3043" s="12"/>
      <c r="H3043" s="12"/>
      <c r="I3043" s="12"/>
      <c r="J3043" s="12"/>
      <c r="K3043" s="68"/>
    </row>
    <row r="3044" spans="1:11">
      <c r="A3044" s="13"/>
      <c r="B3044" s="12"/>
      <c r="C3044" s="12"/>
      <c r="D3044" s="13"/>
      <c r="E3044" s="12"/>
      <c r="F3044" s="12"/>
      <c r="G3044" s="12"/>
      <c r="H3044" s="12"/>
      <c r="I3044" s="12"/>
      <c r="J3044" s="12"/>
      <c r="K3044" s="68"/>
    </row>
    <row r="3045" spans="1:11">
      <c r="A3045" s="13"/>
      <c r="B3045" s="12"/>
      <c r="C3045" s="12"/>
      <c r="D3045" s="13"/>
      <c r="E3045" s="12"/>
      <c r="F3045" s="12"/>
      <c r="G3045" s="12"/>
      <c r="H3045" s="12"/>
      <c r="I3045" s="12"/>
      <c r="J3045" s="12"/>
      <c r="K3045" s="68"/>
    </row>
    <row r="3046" spans="1:11">
      <c r="A3046" s="13"/>
      <c r="B3046" s="12"/>
      <c r="C3046" s="12"/>
      <c r="D3046" s="13"/>
      <c r="E3046" s="12"/>
      <c r="F3046" s="12"/>
      <c r="G3046" s="12"/>
      <c r="H3046" s="12"/>
      <c r="I3046" s="12"/>
      <c r="J3046" s="12"/>
      <c r="K3046" s="68"/>
    </row>
    <row r="3047" spans="1:11">
      <c r="A3047" s="13"/>
      <c r="B3047" s="12"/>
      <c r="C3047" s="12"/>
      <c r="D3047" s="13"/>
      <c r="E3047" s="12"/>
      <c r="F3047" s="12"/>
      <c r="G3047" s="12"/>
      <c r="H3047" s="12"/>
      <c r="I3047" s="12"/>
      <c r="J3047" s="12"/>
      <c r="K3047" s="68"/>
    </row>
    <row r="3048" spans="1:11">
      <c r="A3048" s="13"/>
      <c r="B3048" s="12"/>
      <c r="C3048" s="12"/>
      <c r="D3048" s="13"/>
      <c r="E3048" s="12"/>
      <c r="F3048" s="12"/>
      <c r="G3048" s="12"/>
      <c r="H3048" s="12"/>
      <c r="I3048" s="12"/>
      <c r="J3048" s="12"/>
      <c r="K3048" s="68"/>
    </row>
    <row r="3049" spans="1:11">
      <c r="A3049" s="13"/>
      <c r="B3049" s="12"/>
      <c r="C3049" s="12"/>
      <c r="D3049" s="13"/>
      <c r="E3049" s="12"/>
      <c r="F3049" s="12"/>
      <c r="G3049" s="12"/>
      <c r="H3049" s="12"/>
      <c r="I3049" s="12"/>
      <c r="J3049" s="12"/>
      <c r="K3049" s="68"/>
    </row>
    <row r="3050" spans="1:11">
      <c r="A3050" s="13"/>
      <c r="B3050" s="12"/>
      <c r="C3050" s="12"/>
      <c r="D3050" s="13"/>
      <c r="E3050" s="12"/>
      <c r="F3050" s="12"/>
      <c r="G3050" s="12"/>
      <c r="H3050" s="12"/>
      <c r="I3050" s="12"/>
      <c r="J3050" s="12"/>
      <c r="K3050" s="68"/>
    </row>
    <row r="3051" spans="1:11">
      <c r="A3051" s="13"/>
      <c r="B3051" s="12"/>
      <c r="C3051" s="12"/>
      <c r="D3051" s="13"/>
      <c r="E3051" s="12"/>
      <c r="F3051" s="12"/>
      <c r="G3051" s="12"/>
      <c r="H3051" s="12"/>
      <c r="I3051" s="12"/>
      <c r="J3051" s="12"/>
      <c r="K3051" s="68"/>
    </row>
    <row r="3052" spans="1:11">
      <c r="A3052" s="13"/>
      <c r="B3052" s="12"/>
      <c r="C3052" s="12"/>
      <c r="D3052" s="13"/>
      <c r="E3052" s="12"/>
      <c r="F3052" s="12"/>
      <c r="G3052" s="12"/>
      <c r="H3052" s="12"/>
      <c r="I3052" s="12"/>
      <c r="J3052" s="12"/>
      <c r="K3052" s="68"/>
    </row>
    <row r="3053" spans="1:11">
      <c r="A3053" s="13"/>
      <c r="B3053" s="12"/>
      <c r="C3053" s="12"/>
      <c r="D3053" s="13"/>
      <c r="E3053" s="12"/>
      <c r="F3053" s="12"/>
      <c r="G3053" s="12"/>
      <c r="H3053" s="12"/>
      <c r="I3053" s="12"/>
      <c r="J3053" s="12"/>
      <c r="K3053" s="68"/>
    </row>
    <row r="3054" spans="1:11">
      <c r="A3054" s="13"/>
      <c r="B3054" s="12"/>
      <c r="C3054" s="12"/>
      <c r="D3054" s="13"/>
      <c r="E3054" s="12"/>
      <c r="F3054" s="12"/>
      <c r="G3054" s="12"/>
      <c r="H3054" s="12"/>
      <c r="I3054" s="12"/>
      <c r="J3054" s="12"/>
      <c r="K3054" s="68"/>
    </row>
    <row r="3055" spans="1:11">
      <c r="A3055" s="13"/>
      <c r="B3055" s="12"/>
      <c r="C3055" s="12"/>
      <c r="D3055" s="13"/>
      <c r="E3055" s="12"/>
      <c r="F3055" s="12"/>
      <c r="G3055" s="12"/>
      <c r="H3055" s="12"/>
      <c r="I3055" s="12"/>
      <c r="J3055" s="12"/>
      <c r="K3055" s="68"/>
    </row>
    <row r="3056" spans="1:11">
      <c r="A3056" s="13"/>
      <c r="B3056" s="12"/>
      <c r="C3056" s="12"/>
      <c r="D3056" s="13"/>
      <c r="E3056" s="12"/>
      <c r="F3056" s="12"/>
      <c r="G3056" s="12"/>
      <c r="H3056" s="12"/>
      <c r="I3056" s="12"/>
      <c r="J3056" s="12"/>
      <c r="K3056" s="68"/>
    </row>
    <row r="3057" spans="1:11">
      <c r="A3057" s="13"/>
      <c r="B3057" s="12"/>
      <c r="C3057" s="12"/>
      <c r="D3057" s="13"/>
      <c r="E3057" s="12"/>
      <c r="F3057" s="12"/>
      <c r="G3057" s="12"/>
      <c r="H3057" s="12"/>
      <c r="I3057" s="12"/>
      <c r="J3057" s="12"/>
      <c r="K3057" s="68"/>
    </row>
    <row r="3058" spans="1:11">
      <c r="A3058" s="13"/>
      <c r="B3058" s="12"/>
      <c r="C3058" s="12"/>
      <c r="D3058" s="13"/>
      <c r="E3058" s="12"/>
      <c r="F3058" s="12"/>
      <c r="G3058" s="12"/>
      <c r="H3058" s="12"/>
      <c r="I3058" s="12"/>
      <c r="J3058" s="12"/>
      <c r="K3058" s="68"/>
    </row>
    <row r="3059" spans="1:11">
      <c r="A3059" s="13"/>
      <c r="B3059" s="12"/>
      <c r="C3059" s="12"/>
      <c r="D3059" s="13"/>
      <c r="E3059" s="12"/>
      <c r="F3059" s="12"/>
      <c r="G3059" s="12"/>
      <c r="H3059" s="12"/>
      <c r="I3059" s="12"/>
      <c r="J3059" s="12"/>
      <c r="K3059" s="68"/>
    </row>
    <row r="3060" spans="1:11">
      <c r="A3060" s="13"/>
      <c r="B3060" s="12"/>
      <c r="C3060" s="12"/>
      <c r="D3060" s="13"/>
      <c r="E3060" s="12"/>
      <c r="F3060" s="12"/>
      <c r="G3060" s="12"/>
      <c r="H3060" s="12"/>
      <c r="I3060" s="12"/>
      <c r="J3060" s="12"/>
      <c r="K3060" s="68"/>
    </row>
    <row r="3061" spans="1:11">
      <c r="A3061" s="13"/>
      <c r="B3061" s="12"/>
      <c r="C3061" s="12"/>
      <c r="D3061" s="13"/>
      <c r="E3061" s="12"/>
      <c r="F3061" s="12"/>
      <c r="G3061" s="12"/>
      <c r="H3061" s="12"/>
      <c r="I3061" s="12"/>
      <c r="J3061" s="12"/>
      <c r="K3061" s="68"/>
    </row>
    <row r="3062" spans="1:11">
      <c r="A3062" s="13"/>
      <c r="B3062" s="12"/>
      <c r="C3062" s="12"/>
      <c r="D3062" s="13"/>
      <c r="E3062" s="12"/>
      <c r="F3062" s="12"/>
      <c r="G3062" s="12"/>
      <c r="H3062" s="12"/>
      <c r="I3062" s="12"/>
      <c r="J3062" s="12"/>
      <c r="K3062" s="68"/>
    </row>
    <row r="3063" spans="1:11">
      <c r="A3063" s="13"/>
      <c r="B3063" s="12"/>
      <c r="C3063" s="12"/>
      <c r="D3063" s="13"/>
      <c r="E3063" s="12"/>
      <c r="F3063" s="12"/>
      <c r="G3063" s="12"/>
      <c r="H3063" s="12"/>
      <c r="I3063" s="12"/>
      <c r="J3063" s="12"/>
      <c r="K3063" s="68"/>
    </row>
    <row r="3064" spans="1:11">
      <c r="A3064" s="13"/>
      <c r="B3064" s="12"/>
      <c r="C3064" s="12"/>
      <c r="D3064" s="13"/>
      <c r="E3064" s="12"/>
      <c r="F3064" s="12"/>
      <c r="G3064" s="12"/>
      <c r="H3064" s="12"/>
      <c r="I3064" s="12"/>
      <c r="J3064" s="12"/>
      <c r="K3064" s="68"/>
    </row>
    <row r="3065" spans="1:11">
      <c r="A3065" s="13"/>
      <c r="B3065" s="12"/>
      <c r="C3065" s="12"/>
      <c r="D3065" s="13"/>
      <c r="E3065" s="12"/>
      <c r="F3065" s="12"/>
      <c r="G3065" s="12"/>
      <c r="H3065" s="12"/>
      <c r="I3065" s="12"/>
      <c r="J3065" s="12"/>
      <c r="K3065" s="68"/>
    </row>
    <row r="3066" spans="1:11">
      <c r="A3066" s="13"/>
      <c r="B3066" s="12"/>
      <c r="C3066" s="12"/>
      <c r="D3066" s="13"/>
      <c r="E3066" s="12"/>
      <c r="F3066" s="12"/>
      <c r="G3066" s="12"/>
      <c r="H3066" s="12"/>
      <c r="I3066" s="12"/>
      <c r="J3066" s="12"/>
      <c r="K3066" s="68"/>
    </row>
    <row r="3067" spans="1:11">
      <c r="A3067" s="13"/>
      <c r="B3067" s="12"/>
      <c r="C3067" s="12"/>
      <c r="D3067" s="13"/>
      <c r="E3067" s="12"/>
      <c r="F3067" s="12"/>
      <c r="G3067" s="12"/>
      <c r="H3067" s="12"/>
      <c r="I3067" s="12"/>
      <c r="J3067" s="12"/>
      <c r="K3067" s="68"/>
    </row>
    <row r="3068" spans="1:11">
      <c r="A3068" s="13"/>
      <c r="B3068" s="12"/>
      <c r="C3068" s="12"/>
      <c r="D3068" s="13"/>
      <c r="E3068" s="12"/>
      <c r="F3068" s="12"/>
      <c r="G3068" s="12"/>
      <c r="H3068" s="12"/>
      <c r="I3068" s="12"/>
      <c r="J3068" s="12"/>
      <c r="K3068" s="68"/>
    </row>
    <row r="3069" spans="1:11">
      <c r="A3069" s="13"/>
      <c r="B3069" s="12"/>
      <c r="C3069" s="12"/>
      <c r="D3069" s="13"/>
      <c r="E3069" s="12"/>
      <c r="F3069" s="12"/>
      <c r="G3069" s="12"/>
      <c r="H3069" s="12"/>
      <c r="I3069" s="12"/>
      <c r="J3069" s="12"/>
      <c r="K3069" s="68"/>
    </row>
    <row r="3070" spans="1:11">
      <c r="A3070" s="13"/>
      <c r="B3070" s="12"/>
      <c r="C3070" s="12"/>
      <c r="D3070" s="13"/>
      <c r="E3070" s="12"/>
      <c r="F3070" s="12"/>
      <c r="G3070" s="12"/>
      <c r="H3070" s="12"/>
      <c r="I3070" s="12"/>
      <c r="J3070" s="12"/>
      <c r="K3070" s="68"/>
    </row>
    <row r="3071" spans="1:11">
      <c r="A3071" s="13"/>
      <c r="B3071" s="12"/>
      <c r="C3071" s="12"/>
      <c r="D3071" s="13"/>
      <c r="E3071" s="12"/>
      <c r="F3071" s="12"/>
      <c r="G3071" s="12"/>
      <c r="H3071" s="12"/>
      <c r="I3071" s="12"/>
      <c r="J3071" s="12"/>
      <c r="K3071" s="68"/>
    </row>
    <row r="3072" spans="1:11">
      <c r="A3072" s="13"/>
      <c r="B3072" s="12"/>
      <c r="C3072" s="12"/>
      <c r="D3072" s="13"/>
      <c r="E3072" s="12"/>
      <c r="F3072" s="12"/>
      <c r="G3072" s="12"/>
      <c r="H3072" s="12"/>
      <c r="I3072" s="12"/>
      <c r="J3072" s="12"/>
      <c r="K3072" s="68"/>
    </row>
    <row r="3073" spans="1:11">
      <c r="A3073" s="13"/>
      <c r="B3073" s="12"/>
      <c r="C3073" s="12"/>
      <c r="D3073" s="13"/>
      <c r="E3073" s="12"/>
      <c r="F3073" s="12"/>
      <c r="G3073" s="12"/>
      <c r="H3073" s="12"/>
      <c r="I3073" s="12"/>
      <c r="J3073" s="12"/>
      <c r="K3073" s="68"/>
    </row>
    <row r="3074" spans="1:11">
      <c r="A3074" s="13"/>
      <c r="B3074" s="12"/>
      <c r="C3074" s="12"/>
      <c r="D3074" s="13"/>
      <c r="E3074" s="12"/>
      <c r="F3074" s="12"/>
      <c r="G3074" s="12"/>
      <c r="H3074" s="12"/>
      <c r="I3074" s="12"/>
      <c r="J3074" s="12"/>
      <c r="K3074" s="68"/>
    </row>
    <row r="3075" spans="1:11">
      <c r="A3075" s="13"/>
      <c r="B3075" s="12"/>
      <c r="C3075" s="12"/>
      <c r="D3075" s="13"/>
      <c r="E3075" s="12"/>
      <c r="F3075" s="12"/>
      <c r="G3075" s="12"/>
      <c r="H3075" s="12"/>
      <c r="I3075" s="12"/>
      <c r="J3075" s="12"/>
      <c r="K3075" s="68"/>
    </row>
    <row r="3076" spans="1:11">
      <c r="A3076" s="13"/>
      <c r="B3076" s="12"/>
      <c r="C3076" s="12"/>
      <c r="D3076" s="13"/>
      <c r="E3076" s="12"/>
      <c r="F3076" s="12"/>
      <c r="G3076" s="12"/>
      <c r="H3076" s="12"/>
      <c r="I3076" s="12"/>
      <c r="J3076" s="12"/>
      <c r="K3076" s="68"/>
    </row>
    <row r="3077" spans="1:11">
      <c r="A3077" s="13"/>
      <c r="B3077" s="12"/>
      <c r="C3077" s="12"/>
      <c r="D3077" s="13"/>
      <c r="E3077" s="12"/>
      <c r="F3077" s="12"/>
      <c r="G3077" s="12"/>
      <c r="H3077" s="12"/>
      <c r="I3077" s="12"/>
      <c r="J3077" s="12"/>
      <c r="K3077" s="68"/>
    </row>
    <row r="3078" spans="1:11">
      <c r="A3078" s="13"/>
      <c r="B3078" s="12"/>
      <c r="C3078" s="12"/>
      <c r="D3078" s="13"/>
      <c r="E3078" s="12"/>
      <c r="F3078" s="12"/>
      <c r="G3078" s="12"/>
      <c r="H3078" s="12"/>
      <c r="I3078" s="12"/>
      <c r="J3078" s="12"/>
      <c r="K3078" s="68"/>
    </row>
    <row r="3079" spans="1:11">
      <c r="A3079" s="13"/>
      <c r="B3079" s="12"/>
      <c r="C3079" s="12"/>
      <c r="D3079" s="13"/>
      <c r="E3079" s="12"/>
      <c r="F3079" s="12"/>
      <c r="G3079" s="12"/>
      <c r="H3079" s="12"/>
      <c r="I3079" s="12"/>
      <c r="J3079" s="12"/>
      <c r="K3079" s="68"/>
    </row>
    <row r="3080" spans="1:11">
      <c r="A3080" s="13"/>
      <c r="B3080" s="12"/>
      <c r="C3080" s="12"/>
      <c r="D3080" s="13"/>
      <c r="E3080" s="12"/>
      <c r="F3080" s="12"/>
      <c r="G3080" s="12"/>
      <c r="H3080" s="12"/>
      <c r="I3080" s="12"/>
      <c r="J3080" s="12"/>
      <c r="K3080" s="68"/>
    </row>
    <row r="3081" spans="1:11">
      <c r="A3081" s="13"/>
      <c r="B3081" s="12"/>
      <c r="C3081" s="12"/>
      <c r="D3081" s="13"/>
      <c r="E3081" s="12"/>
      <c r="F3081" s="12"/>
      <c r="G3081" s="12"/>
      <c r="H3081" s="12"/>
      <c r="I3081" s="12"/>
      <c r="J3081" s="12"/>
      <c r="K3081" s="68"/>
    </row>
    <row r="3082" spans="1:11">
      <c r="A3082" s="13"/>
      <c r="B3082" s="12"/>
      <c r="C3082" s="12"/>
      <c r="D3082" s="13"/>
      <c r="E3082" s="12"/>
      <c r="F3082" s="12"/>
      <c r="G3082" s="12"/>
      <c r="H3082" s="12"/>
      <c r="I3082" s="12"/>
      <c r="J3082" s="12"/>
      <c r="K3082" s="68"/>
    </row>
    <row r="3083" spans="1:11">
      <c r="A3083" s="13"/>
      <c r="B3083" s="12"/>
      <c r="C3083" s="12"/>
      <c r="D3083" s="13"/>
      <c r="E3083" s="12"/>
      <c r="F3083" s="12"/>
      <c r="G3083" s="12"/>
      <c r="H3083" s="12"/>
      <c r="I3083" s="12"/>
      <c r="J3083" s="12"/>
      <c r="K3083" s="68"/>
    </row>
    <row r="3084" spans="1:11">
      <c r="A3084" s="13"/>
      <c r="B3084" s="12"/>
      <c r="C3084" s="12"/>
      <c r="D3084" s="13"/>
      <c r="E3084" s="12"/>
      <c r="F3084" s="12"/>
      <c r="G3084" s="12"/>
      <c r="H3084" s="12"/>
      <c r="I3084" s="12"/>
      <c r="J3084" s="12"/>
      <c r="K3084" s="68"/>
    </row>
    <row r="3085" spans="1:11">
      <c r="A3085" s="13"/>
      <c r="B3085" s="12"/>
      <c r="C3085" s="12"/>
      <c r="D3085" s="13"/>
      <c r="E3085" s="12"/>
      <c r="F3085" s="12"/>
      <c r="G3085" s="12"/>
      <c r="H3085" s="12"/>
      <c r="I3085" s="12"/>
      <c r="J3085" s="12"/>
      <c r="K3085" s="68"/>
    </row>
    <row r="3086" spans="1:11">
      <c r="A3086" s="13"/>
      <c r="B3086" s="12"/>
      <c r="C3086" s="12"/>
      <c r="D3086" s="13"/>
      <c r="E3086" s="12"/>
      <c r="F3086" s="12"/>
      <c r="G3086" s="12"/>
      <c r="H3086" s="12"/>
      <c r="I3086" s="12"/>
      <c r="J3086" s="12"/>
      <c r="K3086" s="68"/>
    </row>
    <row r="3087" spans="1:11">
      <c r="A3087" s="13"/>
      <c r="B3087" s="12"/>
      <c r="C3087" s="12"/>
      <c r="D3087" s="13"/>
      <c r="E3087" s="12"/>
      <c r="F3087" s="12"/>
      <c r="G3087" s="12"/>
      <c r="H3087" s="12"/>
      <c r="I3087" s="12"/>
      <c r="J3087" s="12"/>
      <c r="K3087" s="68"/>
    </row>
    <row r="3088" spans="1:11">
      <c r="A3088" s="13"/>
      <c r="B3088" s="12"/>
      <c r="C3088" s="12"/>
      <c r="D3088" s="13"/>
      <c r="E3088" s="12"/>
      <c r="F3088" s="12"/>
      <c r="G3088" s="12"/>
      <c r="H3088" s="12"/>
      <c r="I3088" s="12"/>
      <c r="J3088" s="12"/>
      <c r="K3088" s="68"/>
    </row>
    <row r="3089" spans="1:11">
      <c r="A3089" s="13"/>
      <c r="B3089" s="12"/>
      <c r="C3089" s="12"/>
      <c r="D3089" s="13"/>
      <c r="E3089" s="12"/>
      <c r="F3089" s="12"/>
      <c r="G3089" s="12"/>
      <c r="H3089" s="12"/>
      <c r="I3089" s="12"/>
      <c r="J3089" s="12"/>
      <c r="K3089" s="68"/>
    </row>
    <row r="3090" spans="1:11">
      <c r="A3090" s="13"/>
      <c r="B3090" s="12"/>
      <c r="C3090" s="12"/>
      <c r="D3090" s="13"/>
      <c r="E3090" s="12"/>
      <c r="F3090" s="12"/>
      <c r="G3090" s="12"/>
      <c r="H3090" s="12"/>
      <c r="I3090" s="12"/>
      <c r="J3090" s="12"/>
      <c r="K3090" s="68"/>
    </row>
    <row r="3091" spans="1:11">
      <c r="A3091" s="13"/>
      <c r="B3091" s="12"/>
      <c r="C3091" s="12"/>
      <c r="D3091" s="13"/>
      <c r="E3091" s="12"/>
      <c r="F3091" s="12"/>
      <c r="G3091" s="12"/>
      <c r="H3091" s="12"/>
      <c r="I3091" s="12"/>
      <c r="J3091" s="12"/>
      <c r="K3091" s="68"/>
    </row>
    <row r="3092" spans="1:11">
      <c r="A3092" s="13"/>
      <c r="B3092" s="12"/>
      <c r="C3092" s="12"/>
      <c r="D3092" s="13"/>
      <c r="E3092" s="12"/>
      <c r="F3092" s="12"/>
      <c r="G3092" s="12"/>
      <c r="H3092" s="12"/>
      <c r="I3092" s="12"/>
      <c r="J3092" s="12"/>
      <c r="K3092" s="68"/>
    </row>
    <row r="3093" spans="1:11">
      <c r="A3093" s="13"/>
      <c r="B3093" s="12"/>
      <c r="C3093" s="12"/>
      <c r="D3093" s="13"/>
      <c r="E3093" s="12"/>
      <c r="F3093" s="12"/>
      <c r="G3093" s="12"/>
      <c r="H3093" s="12"/>
      <c r="I3093" s="12"/>
      <c r="J3093" s="12"/>
      <c r="K3093" s="68"/>
    </row>
    <row r="3094" spans="1:11">
      <c r="A3094" s="13"/>
      <c r="B3094" s="12"/>
      <c r="C3094" s="12"/>
      <c r="D3094" s="13"/>
      <c r="E3094" s="12"/>
      <c r="F3094" s="12"/>
      <c r="G3094" s="12"/>
      <c r="H3094" s="12"/>
      <c r="I3094" s="12"/>
      <c r="J3094" s="12"/>
      <c r="K3094" s="68"/>
    </row>
    <row r="3095" spans="1:11">
      <c r="A3095" s="13"/>
      <c r="B3095" s="12"/>
      <c r="C3095" s="12"/>
      <c r="D3095" s="13"/>
      <c r="E3095" s="12"/>
      <c r="F3095" s="12"/>
      <c r="G3095" s="12"/>
      <c r="H3095" s="12"/>
      <c r="I3095" s="12"/>
      <c r="J3095" s="12"/>
      <c r="K3095" s="68"/>
    </row>
    <row r="3096" spans="1:11">
      <c r="A3096" s="13"/>
      <c r="B3096" s="12"/>
      <c r="C3096" s="12"/>
      <c r="D3096" s="13"/>
      <c r="E3096" s="12"/>
      <c r="F3096" s="12"/>
      <c r="G3096" s="12"/>
      <c r="H3096" s="12"/>
      <c r="I3096" s="12"/>
      <c r="J3096" s="12"/>
      <c r="K3096" s="68"/>
    </row>
    <row r="3097" spans="1:11">
      <c r="A3097" s="13"/>
      <c r="B3097" s="12"/>
      <c r="C3097" s="12"/>
      <c r="D3097" s="13"/>
      <c r="E3097" s="12"/>
      <c r="F3097" s="12"/>
      <c r="G3097" s="12"/>
      <c r="H3097" s="12"/>
      <c r="I3097" s="12"/>
      <c r="J3097" s="12"/>
      <c r="K3097" s="68"/>
    </row>
    <row r="3098" spans="1:11">
      <c r="A3098" s="13"/>
      <c r="B3098" s="12"/>
      <c r="C3098" s="12"/>
      <c r="D3098" s="13"/>
      <c r="E3098" s="12"/>
      <c r="F3098" s="12"/>
      <c r="G3098" s="12"/>
      <c r="H3098" s="12"/>
      <c r="I3098" s="12"/>
      <c r="J3098" s="12"/>
      <c r="K3098" s="68"/>
    </row>
    <row r="3099" spans="1:11">
      <c r="A3099" s="13"/>
      <c r="B3099" s="12"/>
      <c r="C3099" s="12"/>
      <c r="D3099" s="13"/>
      <c r="E3099" s="12"/>
      <c r="F3099" s="12"/>
      <c r="G3099" s="12"/>
      <c r="H3099" s="12"/>
      <c r="I3099" s="12"/>
      <c r="J3099" s="12"/>
      <c r="K3099" s="68"/>
    </row>
    <row r="3100" spans="1:11">
      <c r="A3100" s="13"/>
      <c r="B3100" s="12"/>
      <c r="C3100" s="12"/>
      <c r="D3100" s="13"/>
      <c r="E3100" s="12"/>
      <c r="F3100" s="12"/>
      <c r="G3100" s="12"/>
      <c r="H3100" s="12"/>
      <c r="I3100" s="12"/>
      <c r="J3100" s="12"/>
      <c r="K3100" s="68"/>
    </row>
    <row r="3101" spans="1:11">
      <c r="A3101" s="13"/>
      <c r="B3101" s="12"/>
      <c r="C3101" s="12"/>
      <c r="D3101" s="13"/>
      <c r="E3101" s="12"/>
      <c r="F3101" s="12"/>
      <c r="G3101" s="12"/>
      <c r="H3101" s="12"/>
      <c r="I3101" s="12"/>
      <c r="J3101" s="12"/>
      <c r="K3101" s="68"/>
    </row>
    <row r="3102" spans="1:11">
      <c r="A3102" s="13"/>
      <c r="B3102" s="12"/>
      <c r="C3102" s="12"/>
      <c r="D3102" s="13"/>
      <c r="E3102" s="12"/>
      <c r="F3102" s="12"/>
      <c r="G3102" s="12"/>
      <c r="H3102" s="12"/>
      <c r="I3102" s="12"/>
      <c r="J3102" s="12"/>
      <c r="K3102" s="68"/>
    </row>
    <row r="3103" spans="1:11">
      <c r="A3103" s="13"/>
      <c r="B3103" s="12"/>
      <c r="C3103" s="12"/>
      <c r="D3103" s="13"/>
      <c r="E3103" s="12"/>
      <c r="F3103" s="12"/>
      <c r="G3103" s="12"/>
      <c r="H3103" s="12"/>
      <c r="I3103" s="12"/>
      <c r="J3103" s="12"/>
      <c r="K3103" s="68"/>
    </row>
    <row r="3104" spans="1:11">
      <c r="A3104" s="13"/>
      <c r="B3104" s="12"/>
      <c r="C3104" s="12"/>
      <c r="D3104" s="13"/>
      <c r="E3104" s="12"/>
      <c r="F3104" s="12"/>
      <c r="G3104" s="12"/>
      <c r="H3104" s="12"/>
      <c r="I3104" s="12"/>
      <c r="J3104" s="12"/>
      <c r="K3104" s="68"/>
    </row>
    <row r="3105" spans="1:11">
      <c r="A3105" s="13"/>
      <c r="B3105" s="12"/>
      <c r="C3105" s="12"/>
      <c r="D3105" s="13"/>
      <c r="E3105" s="12"/>
      <c r="F3105" s="12"/>
      <c r="G3105" s="12"/>
      <c r="H3105" s="12"/>
      <c r="I3105" s="12"/>
      <c r="J3105" s="12"/>
      <c r="K3105" s="68"/>
    </row>
    <row r="3106" spans="1:11">
      <c r="A3106" s="13"/>
      <c r="B3106" s="12"/>
      <c r="C3106" s="12"/>
      <c r="D3106" s="13"/>
      <c r="E3106" s="12"/>
      <c r="F3106" s="12"/>
      <c r="G3106" s="12"/>
      <c r="H3106" s="12"/>
      <c r="I3106" s="12"/>
      <c r="J3106" s="12"/>
      <c r="K3106" s="68"/>
    </row>
    <row r="3107" spans="1:11">
      <c r="A3107" s="13"/>
      <c r="B3107" s="12"/>
      <c r="C3107" s="12"/>
      <c r="D3107" s="13"/>
      <c r="E3107" s="12"/>
      <c r="F3107" s="12"/>
      <c r="G3107" s="12"/>
      <c r="H3107" s="12"/>
      <c r="I3107" s="12"/>
      <c r="J3107" s="12"/>
      <c r="K3107" s="68"/>
    </row>
    <row r="3108" spans="1:11">
      <c r="A3108" s="13"/>
      <c r="B3108" s="12"/>
      <c r="C3108" s="12"/>
      <c r="D3108" s="13"/>
      <c r="E3108" s="12"/>
      <c r="F3108" s="12"/>
      <c r="G3108" s="12"/>
      <c r="H3108" s="12"/>
      <c r="I3108" s="12"/>
      <c r="J3108" s="12"/>
      <c r="K3108" s="68"/>
    </row>
    <row r="3109" spans="1:11">
      <c r="A3109" s="13"/>
      <c r="B3109" s="12"/>
      <c r="C3109" s="12"/>
      <c r="D3109" s="13"/>
      <c r="E3109" s="12"/>
      <c r="F3109" s="12"/>
      <c r="G3109" s="12"/>
      <c r="H3109" s="12"/>
      <c r="I3109" s="12"/>
      <c r="J3109" s="12"/>
      <c r="K3109" s="68"/>
    </row>
    <row r="3110" spans="1:11">
      <c r="A3110" s="13"/>
      <c r="B3110" s="12"/>
      <c r="C3110" s="12"/>
      <c r="D3110" s="13"/>
      <c r="E3110" s="12"/>
      <c r="F3110" s="12"/>
      <c r="G3110" s="12"/>
      <c r="H3110" s="12"/>
      <c r="I3110" s="12"/>
      <c r="J3110" s="12"/>
      <c r="K3110" s="68"/>
    </row>
    <row r="3111" spans="1:11">
      <c r="A3111" s="13"/>
      <c r="B3111" s="12"/>
      <c r="C3111" s="12"/>
      <c r="D3111" s="13"/>
      <c r="E3111" s="12"/>
      <c r="F3111" s="12"/>
      <c r="G3111" s="12"/>
      <c r="H3111" s="12"/>
      <c r="I3111" s="12"/>
      <c r="J3111" s="12"/>
      <c r="K3111" s="68"/>
    </row>
    <row r="3112" spans="1:11">
      <c r="A3112" s="13"/>
      <c r="B3112" s="12"/>
      <c r="C3112" s="12"/>
      <c r="D3112" s="13"/>
      <c r="E3112" s="12"/>
      <c r="F3112" s="12"/>
      <c r="G3112" s="12"/>
      <c r="H3112" s="12"/>
      <c r="I3112" s="12"/>
      <c r="J3112" s="12"/>
      <c r="K3112" s="68"/>
    </row>
    <row r="3113" spans="1:11">
      <c r="A3113" s="13"/>
      <c r="B3113" s="12"/>
      <c r="C3113" s="12"/>
      <c r="D3113" s="13"/>
      <c r="E3113" s="12"/>
      <c r="F3113" s="12"/>
      <c r="G3113" s="12"/>
      <c r="H3113" s="12"/>
      <c r="I3113" s="12"/>
      <c r="J3113" s="12"/>
      <c r="K3113" s="68"/>
    </row>
    <row r="3114" spans="1:11">
      <c r="A3114" s="13"/>
      <c r="B3114" s="12"/>
      <c r="C3114" s="12"/>
      <c r="D3114" s="13"/>
      <c r="E3114" s="12"/>
      <c r="F3114" s="12"/>
      <c r="G3114" s="12"/>
      <c r="H3114" s="12"/>
      <c r="I3114" s="12"/>
      <c r="J3114" s="12"/>
      <c r="K3114" s="68"/>
    </row>
    <row r="3115" spans="1:11">
      <c r="A3115" s="13"/>
      <c r="B3115" s="12"/>
      <c r="C3115" s="12"/>
      <c r="D3115" s="13"/>
      <c r="E3115" s="12"/>
      <c r="F3115" s="12"/>
      <c r="G3115" s="12"/>
      <c r="H3115" s="12"/>
      <c r="I3115" s="12"/>
      <c r="J3115" s="12"/>
      <c r="K3115" s="68"/>
    </row>
    <row r="3116" spans="1:11">
      <c r="A3116" s="13"/>
      <c r="B3116" s="12"/>
      <c r="C3116" s="12"/>
      <c r="D3116" s="13"/>
      <c r="E3116" s="12"/>
      <c r="F3116" s="12"/>
      <c r="G3116" s="12"/>
      <c r="H3116" s="12"/>
      <c r="I3116" s="12"/>
      <c r="J3116" s="12"/>
      <c r="K3116" s="68"/>
    </row>
    <row r="3117" spans="1:11">
      <c r="A3117" s="13"/>
      <c r="B3117" s="12"/>
      <c r="C3117" s="12"/>
      <c r="D3117" s="13"/>
      <c r="E3117" s="12"/>
      <c r="F3117" s="12"/>
      <c r="G3117" s="12"/>
      <c r="H3117" s="12"/>
      <c r="I3117" s="12"/>
      <c r="J3117" s="12"/>
      <c r="K3117" s="68"/>
    </row>
    <row r="3118" spans="1:11">
      <c r="A3118" s="13"/>
      <c r="B3118" s="12"/>
      <c r="C3118" s="12"/>
      <c r="D3118" s="13"/>
      <c r="E3118" s="12"/>
      <c r="F3118" s="12"/>
      <c r="G3118" s="12"/>
      <c r="H3118" s="12"/>
      <c r="I3118" s="12"/>
      <c r="J3118" s="12"/>
      <c r="K3118" s="68"/>
    </row>
    <row r="3119" spans="1:11">
      <c r="A3119" s="13"/>
      <c r="B3119" s="12"/>
      <c r="C3119" s="12"/>
      <c r="D3119" s="13"/>
      <c r="E3119" s="12"/>
      <c r="F3119" s="12"/>
      <c r="G3119" s="12"/>
      <c r="H3119" s="12"/>
      <c r="I3119" s="12"/>
      <c r="J3119" s="12"/>
      <c r="K3119" s="68"/>
    </row>
    <row r="3120" spans="1:11">
      <c r="A3120" s="13"/>
      <c r="B3120" s="12"/>
      <c r="C3120" s="12"/>
      <c r="D3120" s="13"/>
      <c r="E3120" s="12"/>
      <c r="F3120" s="12"/>
      <c r="G3120" s="12"/>
      <c r="H3120" s="12"/>
      <c r="I3120" s="12"/>
      <c r="J3120" s="12"/>
      <c r="K3120" s="68"/>
    </row>
    <row r="3121" spans="1:11">
      <c r="A3121" s="13"/>
      <c r="B3121" s="12"/>
      <c r="C3121" s="12"/>
      <c r="D3121" s="13"/>
      <c r="E3121" s="12"/>
      <c r="F3121" s="12"/>
      <c r="G3121" s="12"/>
      <c r="H3121" s="12"/>
      <c r="I3121" s="12"/>
      <c r="J3121" s="12"/>
      <c r="K3121" s="68"/>
    </row>
    <row r="3122" spans="1:11">
      <c r="A3122" s="13"/>
      <c r="B3122" s="12"/>
      <c r="C3122" s="12"/>
      <c r="D3122" s="13"/>
      <c r="E3122" s="12"/>
      <c r="F3122" s="12"/>
      <c r="G3122" s="12"/>
      <c r="H3122" s="12"/>
      <c r="I3122" s="12"/>
      <c r="J3122" s="12"/>
      <c r="K3122" s="68"/>
    </row>
    <row r="3123" spans="1:11">
      <c r="A3123" s="13"/>
      <c r="B3123" s="12"/>
      <c r="C3123" s="12"/>
      <c r="D3123" s="13"/>
      <c r="E3123" s="12"/>
      <c r="F3123" s="12"/>
      <c r="G3123" s="12"/>
      <c r="H3123" s="12"/>
      <c r="I3123" s="12"/>
      <c r="J3123" s="12"/>
      <c r="K3123" s="68"/>
    </row>
    <row r="3124" spans="1:11">
      <c r="A3124" s="13"/>
      <c r="B3124" s="12"/>
      <c r="C3124" s="12"/>
      <c r="D3124" s="13"/>
      <c r="E3124" s="12"/>
      <c r="F3124" s="12"/>
      <c r="G3124" s="12"/>
      <c r="H3124" s="12"/>
      <c r="I3124" s="12"/>
      <c r="J3124" s="12"/>
      <c r="K3124" s="68"/>
    </row>
    <row r="3125" spans="1:11">
      <c r="A3125" s="13"/>
      <c r="B3125" s="12"/>
      <c r="C3125" s="12"/>
      <c r="D3125" s="13"/>
      <c r="E3125" s="12"/>
      <c r="F3125" s="12"/>
      <c r="G3125" s="12"/>
      <c r="H3125" s="12"/>
      <c r="I3125" s="12"/>
      <c r="J3125" s="12"/>
      <c r="K3125" s="68"/>
    </row>
    <row r="3126" spans="1:11">
      <c r="A3126" s="13"/>
      <c r="B3126" s="12"/>
      <c r="C3126" s="12"/>
      <c r="D3126" s="13"/>
      <c r="E3126" s="12"/>
      <c r="F3126" s="12"/>
      <c r="G3126" s="12"/>
      <c r="H3126" s="12"/>
      <c r="I3126" s="12"/>
      <c r="J3126" s="12"/>
      <c r="K3126" s="68"/>
    </row>
    <row r="3127" spans="1:11">
      <c r="A3127" s="13"/>
      <c r="B3127" s="12"/>
      <c r="C3127" s="12"/>
      <c r="D3127" s="13"/>
      <c r="E3127" s="12"/>
      <c r="F3127" s="12"/>
      <c r="G3127" s="12"/>
      <c r="H3127" s="12"/>
      <c r="I3127" s="12"/>
      <c r="J3127" s="12"/>
      <c r="K3127" s="68"/>
    </row>
    <row r="3128" spans="1:11">
      <c r="A3128" s="13"/>
      <c r="B3128" s="12"/>
      <c r="C3128" s="12"/>
      <c r="D3128" s="13"/>
      <c r="E3128" s="12"/>
      <c r="F3128" s="12"/>
      <c r="G3128" s="12"/>
      <c r="H3128" s="12"/>
      <c r="I3128" s="12"/>
      <c r="J3128" s="12"/>
      <c r="K3128" s="68"/>
    </row>
    <row r="3129" spans="1:11">
      <c r="A3129" s="13"/>
      <c r="B3129" s="12"/>
      <c r="C3129" s="12"/>
      <c r="D3129" s="13"/>
      <c r="E3129" s="12"/>
      <c r="F3129" s="12"/>
      <c r="G3129" s="12"/>
      <c r="H3129" s="12"/>
      <c r="I3129" s="12"/>
      <c r="J3129" s="12"/>
      <c r="K3129" s="68"/>
    </row>
    <row r="3130" spans="1:11">
      <c r="A3130" s="13"/>
      <c r="B3130" s="12"/>
      <c r="C3130" s="12"/>
      <c r="D3130" s="13"/>
      <c r="E3130" s="12"/>
      <c r="F3130" s="12"/>
      <c r="G3130" s="12"/>
      <c r="H3130" s="12"/>
      <c r="I3130" s="12"/>
      <c r="J3130" s="12"/>
      <c r="K3130" s="68"/>
    </row>
    <row r="3131" spans="1:11">
      <c r="A3131" s="13"/>
      <c r="B3131" s="12"/>
      <c r="C3131" s="12"/>
      <c r="D3131" s="13"/>
      <c r="E3131" s="12"/>
      <c r="F3131" s="12"/>
      <c r="G3131" s="12"/>
      <c r="H3131" s="12"/>
      <c r="I3131" s="12"/>
      <c r="J3131" s="12"/>
      <c r="K3131" s="68"/>
    </row>
    <row r="3132" spans="1:11">
      <c r="A3132" s="13"/>
      <c r="B3132" s="12"/>
      <c r="C3132" s="12"/>
      <c r="D3132" s="13"/>
      <c r="E3132" s="12"/>
      <c r="F3132" s="12"/>
      <c r="G3132" s="12"/>
      <c r="H3132" s="12"/>
      <c r="I3132" s="12"/>
      <c r="J3132" s="12"/>
      <c r="K3132" s="68"/>
    </row>
    <row r="3133" spans="1:11">
      <c r="A3133" s="13"/>
      <c r="B3133" s="12"/>
      <c r="C3133" s="12"/>
      <c r="D3133" s="13"/>
      <c r="E3133" s="12"/>
      <c r="F3133" s="12"/>
      <c r="G3133" s="12"/>
      <c r="H3133" s="12"/>
      <c r="I3133" s="12"/>
      <c r="J3133" s="12"/>
      <c r="K3133" s="68"/>
    </row>
    <row r="3134" spans="1:11">
      <c r="A3134" s="13"/>
      <c r="B3134" s="12"/>
      <c r="C3134" s="12"/>
      <c r="D3134" s="13"/>
      <c r="E3134" s="12"/>
      <c r="F3134" s="12"/>
      <c r="G3134" s="12"/>
      <c r="H3134" s="12"/>
      <c r="I3134" s="12"/>
      <c r="J3134" s="12"/>
      <c r="K3134" s="68"/>
    </row>
    <row r="3135" spans="1:11">
      <c r="A3135" s="13"/>
      <c r="B3135" s="12"/>
      <c r="C3135" s="12"/>
      <c r="D3135" s="13"/>
      <c r="E3135" s="12"/>
      <c r="F3135" s="12"/>
      <c r="G3135" s="12"/>
      <c r="H3135" s="12"/>
      <c r="I3135" s="12"/>
      <c r="J3135" s="12"/>
      <c r="K3135" s="68"/>
    </row>
    <row r="3136" spans="1:11">
      <c r="A3136" s="13"/>
      <c r="B3136" s="12"/>
      <c r="C3136" s="12"/>
      <c r="D3136" s="13"/>
      <c r="E3136" s="12"/>
      <c r="F3136" s="12"/>
      <c r="G3136" s="12"/>
      <c r="H3136" s="12"/>
      <c r="I3136" s="12"/>
      <c r="J3136" s="12"/>
      <c r="K3136" s="68"/>
    </row>
    <row r="3137" spans="1:11">
      <c r="A3137" s="13"/>
      <c r="B3137" s="12"/>
      <c r="C3137" s="12"/>
      <c r="D3137" s="13"/>
      <c r="E3137" s="12"/>
      <c r="F3137" s="12"/>
      <c r="G3137" s="12"/>
      <c r="H3137" s="12"/>
      <c r="I3137" s="12"/>
      <c r="J3137" s="12"/>
      <c r="K3137" s="68"/>
    </row>
    <row r="3138" spans="1:11">
      <c r="A3138" s="13"/>
      <c r="B3138" s="12"/>
      <c r="C3138" s="12"/>
      <c r="D3138" s="13"/>
      <c r="E3138" s="12"/>
      <c r="F3138" s="12"/>
      <c r="G3138" s="12"/>
      <c r="H3138" s="12"/>
      <c r="I3138" s="12"/>
      <c r="J3138" s="12"/>
      <c r="K3138" s="68"/>
    </row>
    <row r="3139" spans="1:11">
      <c r="A3139" s="13"/>
      <c r="B3139" s="12"/>
      <c r="C3139" s="12"/>
      <c r="D3139" s="13"/>
      <c r="E3139" s="12"/>
      <c r="F3139" s="12"/>
      <c r="G3139" s="12"/>
      <c r="H3139" s="12"/>
      <c r="I3139" s="12"/>
      <c r="J3139" s="12"/>
      <c r="K3139" s="68"/>
    </row>
    <row r="3140" spans="1:11">
      <c r="A3140" s="13"/>
      <c r="B3140" s="12"/>
      <c r="C3140" s="12"/>
      <c r="D3140" s="13"/>
      <c r="E3140" s="12"/>
      <c r="F3140" s="12"/>
      <c r="G3140" s="12"/>
      <c r="H3140" s="12"/>
      <c r="I3140" s="12"/>
      <c r="J3140" s="12"/>
      <c r="K3140" s="68"/>
    </row>
    <row r="3141" spans="1:11">
      <c r="A3141" s="13"/>
      <c r="B3141" s="12"/>
      <c r="C3141" s="12"/>
      <c r="D3141" s="13"/>
      <c r="E3141" s="12"/>
      <c r="F3141" s="12"/>
      <c r="G3141" s="12"/>
      <c r="H3141" s="12"/>
      <c r="I3141" s="12"/>
      <c r="J3141" s="12"/>
      <c r="K3141" s="68"/>
    </row>
    <row r="3142" spans="1:11">
      <c r="A3142" s="13"/>
      <c r="B3142" s="12"/>
      <c r="C3142" s="12"/>
      <c r="D3142" s="13"/>
      <c r="E3142" s="12"/>
      <c r="F3142" s="12"/>
      <c r="G3142" s="12"/>
      <c r="H3142" s="12"/>
      <c r="I3142" s="12"/>
      <c r="J3142" s="12"/>
      <c r="K3142" s="68"/>
    </row>
    <row r="3143" spans="1:11">
      <c r="A3143" s="13"/>
      <c r="B3143" s="12"/>
      <c r="C3143" s="12"/>
      <c r="D3143" s="13"/>
      <c r="E3143" s="12"/>
      <c r="F3143" s="12"/>
      <c r="G3143" s="12"/>
      <c r="H3143" s="12"/>
      <c r="I3143" s="12"/>
      <c r="J3143" s="12"/>
      <c r="K3143" s="68"/>
    </row>
    <row r="3144" spans="1:11">
      <c r="A3144" s="13"/>
      <c r="B3144" s="12"/>
      <c r="C3144" s="12"/>
      <c r="D3144" s="13"/>
      <c r="E3144" s="12"/>
      <c r="F3144" s="12"/>
      <c r="G3144" s="12"/>
      <c r="H3144" s="12"/>
      <c r="I3144" s="12"/>
      <c r="J3144" s="12"/>
      <c r="K3144" s="68"/>
    </row>
    <row r="3145" spans="1:11">
      <c r="A3145" s="13"/>
      <c r="B3145" s="12"/>
      <c r="C3145" s="12"/>
      <c r="D3145" s="13"/>
      <c r="E3145" s="12"/>
      <c r="F3145" s="12"/>
      <c r="G3145" s="12"/>
      <c r="H3145" s="12"/>
      <c r="I3145" s="12"/>
      <c r="J3145" s="12"/>
      <c r="K3145" s="68"/>
    </row>
    <row r="3146" spans="1:11">
      <c r="A3146" s="13"/>
      <c r="B3146" s="12"/>
      <c r="C3146" s="12"/>
      <c r="D3146" s="13"/>
      <c r="E3146" s="12"/>
      <c r="F3146" s="12"/>
      <c r="G3146" s="12"/>
      <c r="H3146" s="12"/>
      <c r="I3146" s="12"/>
      <c r="J3146" s="12"/>
      <c r="K3146" s="68"/>
    </row>
    <row r="3147" spans="1:11">
      <c r="A3147" s="13"/>
      <c r="B3147" s="12"/>
      <c r="C3147" s="12"/>
      <c r="D3147" s="13"/>
      <c r="E3147" s="12"/>
      <c r="F3147" s="12"/>
      <c r="G3147" s="12"/>
      <c r="H3147" s="12"/>
      <c r="I3147" s="12"/>
      <c r="J3147" s="12"/>
      <c r="K3147" s="68"/>
    </row>
    <row r="3148" spans="1:11">
      <c r="A3148" s="13"/>
      <c r="B3148" s="12"/>
      <c r="C3148" s="12"/>
      <c r="D3148" s="13"/>
      <c r="E3148" s="12"/>
      <c r="F3148" s="12"/>
      <c r="G3148" s="12"/>
      <c r="H3148" s="12"/>
      <c r="I3148" s="12"/>
      <c r="J3148" s="12"/>
      <c r="K3148" s="68"/>
    </row>
    <row r="3149" spans="1:11">
      <c r="A3149" s="13"/>
      <c r="B3149" s="12"/>
      <c r="C3149" s="12"/>
      <c r="D3149" s="13"/>
      <c r="E3149" s="12"/>
      <c r="F3149" s="12"/>
      <c r="G3149" s="12"/>
      <c r="H3149" s="12"/>
      <c r="I3149" s="12"/>
      <c r="J3149" s="12"/>
      <c r="K3149" s="68"/>
    </row>
    <row r="3150" spans="1:11">
      <c r="A3150" s="13"/>
      <c r="B3150" s="12"/>
      <c r="C3150" s="12"/>
      <c r="D3150" s="13"/>
      <c r="E3150" s="12"/>
      <c r="F3150" s="12"/>
      <c r="G3150" s="12"/>
      <c r="H3150" s="12"/>
      <c r="I3150" s="12"/>
      <c r="J3150" s="12"/>
      <c r="K3150" s="68"/>
    </row>
    <row r="3151" spans="1:11">
      <c r="A3151" s="13"/>
      <c r="B3151" s="12"/>
      <c r="C3151" s="12"/>
      <c r="D3151" s="13"/>
      <c r="E3151" s="12"/>
      <c r="F3151" s="12"/>
      <c r="G3151" s="12"/>
      <c r="H3151" s="12"/>
      <c r="I3151" s="12"/>
      <c r="J3151" s="12"/>
      <c r="K3151" s="68"/>
    </row>
    <row r="3152" spans="1:11">
      <c r="A3152" s="13"/>
      <c r="B3152" s="12"/>
      <c r="C3152" s="12"/>
      <c r="D3152" s="13"/>
      <c r="E3152" s="12"/>
      <c r="F3152" s="12"/>
      <c r="G3152" s="12"/>
      <c r="H3152" s="12"/>
      <c r="I3152" s="12"/>
      <c r="J3152" s="12"/>
      <c r="K3152" s="68"/>
    </row>
    <row r="3153" spans="1:11">
      <c r="A3153" s="13"/>
      <c r="B3153" s="12"/>
      <c r="C3153" s="12"/>
      <c r="D3153" s="13"/>
      <c r="E3153" s="12"/>
      <c r="F3153" s="12"/>
      <c r="G3153" s="12"/>
      <c r="H3153" s="12"/>
      <c r="I3153" s="12"/>
      <c r="J3153" s="12"/>
      <c r="K3153" s="68"/>
    </row>
    <row r="3154" spans="1:11">
      <c r="A3154" s="13"/>
      <c r="B3154" s="12"/>
      <c r="C3154" s="12"/>
      <c r="D3154" s="13"/>
      <c r="E3154" s="12"/>
      <c r="F3154" s="12"/>
      <c r="G3154" s="12"/>
      <c r="H3154" s="12"/>
      <c r="I3154" s="12"/>
      <c r="J3154" s="12"/>
      <c r="K3154" s="68"/>
    </row>
    <row r="3155" spans="1:11">
      <c r="A3155" s="13"/>
      <c r="B3155" s="12"/>
      <c r="C3155" s="12"/>
      <c r="D3155" s="13"/>
      <c r="E3155" s="12"/>
      <c r="F3155" s="12"/>
      <c r="G3155" s="12"/>
      <c r="H3155" s="12"/>
      <c r="I3155" s="12"/>
      <c r="J3155" s="12"/>
      <c r="K3155" s="68"/>
    </row>
    <row r="3156" spans="1:11">
      <c r="A3156" s="13"/>
      <c r="B3156" s="12"/>
      <c r="C3156" s="12"/>
      <c r="D3156" s="13"/>
      <c r="E3156" s="12"/>
      <c r="F3156" s="12"/>
      <c r="G3156" s="12"/>
      <c r="H3156" s="12"/>
      <c r="I3156" s="12"/>
      <c r="J3156" s="12"/>
      <c r="K3156" s="68"/>
    </row>
    <row r="3157" spans="1:11">
      <c r="A3157" s="13"/>
      <c r="B3157" s="12"/>
      <c r="C3157" s="12"/>
      <c r="D3157" s="13"/>
      <c r="E3157" s="12"/>
      <c r="F3157" s="12"/>
      <c r="G3157" s="12"/>
      <c r="H3157" s="12"/>
      <c r="I3157" s="12"/>
      <c r="J3157" s="12"/>
      <c r="K3157" s="68"/>
    </row>
    <row r="3158" spans="1:11">
      <c r="A3158" s="13"/>
      <c r="B3158" s="12"/>
      <c r="C3158" s="12"/>
      <c r="D3158" s="13"/>
      <c r="E3158" s="12"/>
      <c r="F3158" s="12"/>
      <c r="G3158" s="12"/>
      <c r="H3158" s="12"/>
      <c r="I3158" s="12"/>
      <c r="J3158" s="12"/>
      <c r="K3158" s="68"/>
    </row>
    <row r="3159" spans="1:11">
      <c r="A3159" s="13"/>
      <c r="B3159" s="12"/>
      <c r="C3159" s="12"/>
      <c r="D3159" s="13"/>
      <c r="E3159" s="12"/>
      <c r="F3159" s="12"/>
      <c r="G3159" s="12"/>
      <c r="H3159" s="12"/>
      <c r="I3159" s="12"/>
      <c r="J3159" s="12"/>
      <c r="K3159" s="68"/>
    </row>
    <row r="3160" spans="1:11">
      <c r="A3160" s="13"/>
      <c r="B3160" s="12"/>
      <c r="C3160" s="12"/>
      <c r="D3160" s="13"/>
      <c r="E3160" s="12"/>
      <c r="F3160" s="12"/>
      <c r="G3160" s="12"/>
      <c r="H3160" s="12"/>
      <c r="I3160" s="12"/>
      <c r="J3160" s="12"/>
      <c r="K3160" s="68"/>
    </row>
    <row r="3161" spans="1:11">
      <c r="A3161" s="13"/>
      <c r="B3161" s="12"/>
      <c r="C3161" s="12"/>
      <c r="D3161" s="13"/>
      <c r="E3161" s="12"/>
      <c r="F3161" s="12"/>
      <c r="G3161" s="12"/>
      <c r="H3161" s="12"/>
      <c r="I3161" s="12"/>
      <c r="J3161" s="12"/>
      <c r="K3161" s="68"/>
    </row>
    <row r="3162" spans="1:11">
      <c r="A3162" s="13"/>
      <c r="B3162" s="12"/>
      <c r="C3162" s="12"/>
      <c r="D3162" s="13"/>
      <c r="E3162" s="12"/>
      <c r="F3162" s="12"/>
      <c r="G3162" s="12"/>
      <c r="H3162" s="12"/>
      <c r="I3162" s="12"/>
      <c r="J3162" s="12"/>
      <c r="K3162" s="68"/>
    </row>
    <row r="3163" spans="1:11">
      <c r="A3163" s="13"/>
      <c r="B3163" s="12"/>
      <c r="C3163" s="12"/>
      <c r="D3163" s="13"/>
      <c r="E3163" s="12"/>
      <c r="F3163" s="12"/>
      <c r="G3163" s="12"/>
      <c r="H3163" s="12"/>
      <c r="I3163" s="12"/>
      <c r="J3163" s="12"/>
      <c r="K3163" s="68"/>
    </row>
    <row r="3164" spans="1:11">
      <c r="A3164" s="13"/>
      <c r="B3164" s="12"/>
      <c r="C3164" s="12"/>
      <c r="D3164" s="13"/>
      <c r="E3164" s="12"/>
      <c r="F3164" s="12"/>
      <c r="G3164" s="12"/>
      <c r="H3164" s="12"/>
      <c r="I3164" s="12"/>
      <c r="J3164" s="12"/>
      <c r="K3164" s="68"/>
    </row>
    <row r="3165" spans="1:11">
      <c r="A3165" s="13"/>
      <c r="B3165" s="12"/>
      <c r="C3165" s="12"/>
      <c r="D3165" s="13"/>
      <c r="E3165" s="12"/>
      <c r="F3165" s="12"/>
      <c r="G3165" s="12"/>
      <c r="H3165" s="12"/>
      <c r="I3165" s="12"/>
      <c r="J3165" s="12"/>
      <c r="K3165" s="68"/>
    </row>
    <row r="3166" spans="1:11">
      <c r="A3166" s="13"/>
      <c r="B3166" s="12"/>
      <c r="C3166" s="12"/>
      <c r="D3166" s="13"/>
      <c r="E3166" s="12"/>
      <c r="F3166" s="12"/>
      <c r="G3166" s="12"/>
      <c r="H3166" s="12"/>
      <c r="I3166" s="12"/>
      <c r="J3166" s="12"/>
      <c r="K3166" s="68"/>
    </row>
    <row r="3167" spans="1:11">
      <c r="A3167" s="13"/>
      <c r="B3167" s="12"/>
      <c r="C3167" s="12"/>
      <c r="D3167" s="13"/>
      <c r="E3167" s="12"/>
      <c r="F3167" s="12"/>
      <c r="G3167" s="12"/>
      <c r="H3167" s="12"/>
      <c r="I3167" s="12"/>
      <c r="J3167" s="12"/>
      <c r="K3167" s="68"/>
    </row>
    <row r="3168" spans="1:11">
      <c r="A3168" s="13"/>
      <c r="B3168" s="12"/>
      <c r="C3168" s="12"/>
      <c r="D3168" s="13"/>
      <c r="E3168" s="12"/>
      <c r="F3168" s="12"/>
      <c r="G3168" s="12"/>
      <c r="H3168" s="12"/>
      <c r="I3168" s="12"/>
      <c r="J3168" s="12"/>
      <c r="K3168" s="68"/>
    </row>
    <row r="3169" spans="1:11">
      <c r="A3169" s="13"/>
      <c r="B3169" s="12"/>
      <c r="C3169" s="12"/>
      <c r="D3169" s="13"/>
      <c r="E3169" s="12"/>
      <c r="F3169" s="12"/>
      <c r="G3169" s="12"/>
      <c r="H3169" s="12"/>
      <c r="I3169" s="12"/>
      <c r="J3169" s="12"/>
      <c r="K3169" s="68"/>
    </row>
    <row r="3170" spans="1:11">
      <c r="A3170" s="13"/>
      <c r="B3170" s="12"/>
      <c r="C3170" s="12"/>
      <c r="D3170" s="13"/>
      <c r="E3170" s="12"/>
      <c r="F3170" s="12"/>
      <c r="G3170" s="12"/>
      <c r="H3170" s="12"/>
      <c r="I3170" s="12"/>
      <c r="J3170" s="12"/>
      <c r="K3170" s="68"/>
    </row>
    <row r="3171" spans="1:11">
      <c r="A3171" s="13"/>
      <c r="B3171" s="12"/>
      <c r="C3171" s="12"/>
      <c r="D3171" s="13"/>
      <c r="E3171" s="12"/>
      <c r="F3171" s="12"/>
      <c r="G3171" s="12"/>
      <c r="H3171" s="12"/>
      <c r="I3171" s="12"/>
      <c r="J3171" s="12"/>
      <c r="K3171" s="68"/>
    </row>
    <row r="3172" spans="1:11">
      <c r="A3172" s="13"/>
      <c r="B3172" s="12"/>
      <c r="C3172" s="12"/>
      <c r="D3172" s="13"/>
      <c r="E3172" s="12"/>
      <c r="F3172" s="12"/>
      <c r="G3172" s="12"/>
      <c r="H3172" s="12"/>
      <c r="I3172" s="12"/>
      <c r="J3172" s="12"/>
      <c r="K3172" s="68"/>
    </row>
    <row r="3173" spans="1:11">
      <c r="A3173" s="13"/>
      <c r="B3173" s="12"/>
      <c r="C3173" s="12"/>
      <c r="D3173" s="13"/>
      <c r="E3173" s="12"/>
      <c r="F3173" s="12"/>
      <c r="G3173" s="12"/>
      <c r="H3173" s="12"/>
      <c r="I3173" s="12"/>
      <c r="J3173" s="12"/>
      <c r="K3173" s="68"/>
    </row>
    <row r="3174" spans="1:11">
      <c r="A3174" s="13"/>
      <c r="B3174" s="12"/>
      <c r="C3174" s="12"/>
      <c r="D3174" s="13"/>
      <c r="E3174" s="12"/>
      <c r="F3174" s="12"/>
      <c r="G3174" s="12"/>
      <c r="H3174" s="12"/>
      <c r="I3174" s="12"/>
      <c r="J3174" s="12"/>
      <c r="K3174" s="68"/>
    </row>
    <row r="3175" spans="1:11">
      <c r="A3175" s="13"/>
      <c r="B3175" s="12"/>
      <c r="C3175" s="12"/>
      <c r="D3175" s="13"/>
      <c r="E3175" s="12"/>
      <c r="F3175" s="12"/>
      <c r="G3175" s="12"/>
      <c r="H3175" s="12"/>
      <c r="I3175" s="12"/>
      <c r="J3175" s="12"/>
      <c r="K3175" s="68"/>
    </row>
    <row r="3176" spans="1:11">
      <c r="A3176" s="13"/>
      <c r="B3176" s="12"/>
      <c r="C3176" s="12"/>
      <c r="D3176" s="13"/>
      <c r="E3176" s="12"/>
      <c r="F3176" s="12"/>
      <c r="G3176" s="12"/>
      <c r="H3176" s="12"/>
      <c r="I3176" s="12"/>
      <c r="J3176" s="12"/>
      <c r="K3176" s="68"/>
    </row>
    <row r="3177" spans="1:11">
      <c r="A3177" s="13"/>
      <c r="B3177" s="12"/>
      <c r="C3177" s="12"/>
      <c r="D3177" s="13"/>
      <c r="E3177" s="12"/>
      <c r="F3177" s="12"/>
      <c r="G3177" s="12"/>
      <c r="H3177" s="12"/>
      <c r="I3177" s="12"/>
      <c r="J3177" s="12"/>
      <c r="K3177" s="68"/>
    </row>
    <row r="3178" spans="1:11">
      <c r="A3178" s="13"/>
      <c r="B3178" s="12"/>
      <c r="C3178" s="12"/>
      <c r="D3178" s="13"/>
      <c r="E3178" s="12"/>
      <c r="F3178" s="12"/>
      <c r="G3178" s="12"/>
      <c r="H3178" s="12"/>
      <c r="I3178" s="12"/>
      <c r="J3178" s="12"/>
      <c r="K3178" s="68"/>
    </row>
    <row r="3179" spans="1:11">
      <c r="A3179" s="13"/>
      <c r="B3179" s="12"/>
      <c r="C3179" s="12"/>
      <c r="D3179" s="13"/>
      <c r="E3179" s="12"/>
      <c r="F3179" s="12"/>
      <c r="G3179" s="12"/>
      <c r="H3179" s="12"/>
      <c r="I3179" s="12"/>
      <c r="J3179" s="12"/>
      <c r="K3179" s="68"/>
    </row>
    <row r="3180" spans="1:11">
      <c r="A3180" s="13"/>
      <c r="B3180" s="12"/>
      <c r="C3180" s="12"/>
      <c r="D3180" s="13"/>
      <c r="E3180" s="12"/>
      <c r="F3180" s="12"/>
      <c r="G3180" s="12"/>
      <c r="H3180" s="12"/>
      <c r="I3180" s="12"/>
      <c r="J3180" s="12"/>
      <c r="K3180" s="68"/>
    </row>
    <row r="3181" spans="1:11">
      <c r="A3181" s="13"/>
      <c r="B3181" s="12"/>
      <c r="C3181" s="12"/>
      <c r="D3181" s="13"/>
      <c r="E3181" s="12"/>
      <c r="F3181" s="12"/>
      <c r="G3181" s="12"/>
      <c r="H3181" s="12"/>
      <c r="I3181" s="12"/>
      <c r="J3181" s="12"/>
      <c r="K3181" s="68"/>
    </row>
    <row r="3182" spans="1:11">
      <c r="A3182" s="13"/>
      <c r="B3182" s="12"/>
      <c r="C3182" s="12"/>
      <c r="D3182" s="13"/>
      <c r="E3182" s="12"/>
      <c r="F3182" s="12"/>
      <c r="G3182" s="12"/>
      <c r="H3182" s="12"/>
      <c r="I3182" s="12"/>
      <c r="J3182" s="12"/>
      <c r="K3182" s="68"/>
    </row>
    <row r="3183" spans="1:11">
      <c r="A3183" s="13"/>
      <c r="B3183" s="12"/>
      <c r="C3183" s="12"/>
      <c r="D3183" s="13"/>
      <c r="E3183" s="12"/>
      <c r="F3183" s="12"/>
      <c r="G3183" s="12"/>
      <c r="H3183" s="12"/>
      <c r="I3183" s="12"/>
      <c r="J3183" s="12"/>
      <c r="K3183" s="68"/>
    </row>
    <row r="3184" spans="1:11">
      <c r="A3184" s="13"/>
      <c r="B3184" s="12"/>
      <c r="C3184" s="12"/>
      <c r="D3184" s="13"/>
      <c r="E3184" s="12"/>
      <c r="F3184" s="12"/>
      <c r="G3184" s="12"/>
      <c r="H3184" s="12"/>
      <c r="I3184" s="12"/>
      <c r="J3184" s="12"/>
      <c r="K3184" s="68"/>
    </row>
    <row r="3185" spans="1:11">
      <c r="A3185" s="13"/>
      <c r="B3185" s="12"/>
      <c r="C3185" s="12"/>
      <c r="D3185" s="13"/>
      <c r="E3185" s="12"/>
      <c r="F3185" s="12"/>
      <c r="G3185" s="12"/>
      <c r="H3185" s="12"/>
      <c r="I3185" s="12"/>
      <c r="J3185" s="12"/>
      <c r="K3185" s="68"/>
    </row>
    <row r="3186" spans="1:11">
      <c r="A3186" s="13"/>
      <c r="B3186" s="12"/>
      <c r="C3186" s="12"/>
      <c r="D3186" s="13"/>
      <c r="E3186" s="12"/>
      <c r="F3186" s="12"/>
      <c r="G3186" s="12"/>
      <c r="H3186" s="12"/>
      <c r="I3186" s="12"/>
      <c r="J3186" s="12"/>
      <c r="K3186" s="68"/>
    </row>
    <row r="3187" spans="1:11">
      <c r="A3187" s="13"/>
      <c r="B3187" s="12"/>
      <c r="C3187" s="12"/>
      <c r="D3187" s="13"/>
      <c r="E3187" s="12"/>
      <c r="F3187" s="12"/>
      <c r="G3187" s="12"/>
      <c r="H3187" s="12"/>
      <c r="I3187" s="12"/>
      <c r="J3187" s="12"/>
      <c r="K3187" s="68"/>
    </row>
    <row r="3188" spans="1:11">
      <c r="A3188" s="13"/>
      <c r="B3188" s="12"/>
      <c r="C3188" s="12"/>
      <c r="D3188" s="13"/>
      <c r="E3188" s="12"/>
      <c r="F3188" s="12"/>
      <c r="G3188" s="12"/>
      <c r="H3188" s="12"/>
      <c r="I3188" s="12"/>
      <c r="J3188" s="12"/>
      <c r="K3188" s="68"/>
    </row>
    <row r="3189" spans="1:11">
      <c r="A3189" s="13"/>
      <c r="B3189" s="12"/>
      <c r="C3189" s="12"/>
      <c r="D3189" s="13"/>
      <c r="E3189" s="12"/>
      <c r="F3189" s="12"/>
      <c r="G3189" s="12"/>
      <c r="H3189" s="12"/>
      <c r="I3189" s="12"/>
      <c r="J3189" s="12"/>
      <c r="K3189" s="68"/>
    </row>
    <row r="3190" spans="1:11">
      <c r="A3190" s="13"/>
      <c r="B3190" s="12"/>
      <c r="C3190" s="12"/>
      <c r="D3190" s="13"/>
      <c r="E3190" s="12"/>
      <c r="F3190" s="12"/>
      <c r="G3190" s="12"/>
      <c r="H3190" s="12"/>
      <c r="I3190" s="12"/>
      <c r="J3190" s="12"/>
      <c r="K3190" s="68"/>
    </row>
    <row r="3191" spans="1:11">
      <c r="A3191" s="13"/>
      <c r="B3191" s="12"/>
      <c r="C3191" s="12"/>
      <c r="D3191" s="13"/>
      <c r="E3191" s="12"/>
      <c r="F3191" s="12"/>
      <c r="G3191" s="12"/>
      <c r="H3191" s="12"/>
      <c r="I3191" s="12"/>
      <c r="J3191" s="12"/>
      <c r="K3191" s="68"/>
    </row>
    <row r="3192" spans="1:11">
      <c r="A3192" s="13"/>
      <c r="B3192" s="12"/>
      <c r="C3192" s="12"/>
      <c r="D3192" s="13"/>
      <c r="E3192" s="12"/>
      <c r="F3192" s="12"/>
      <c r="G3192" s="12"/>
      <c r="H3192" s="12"/>
      <c r="I3192" s="12"/>
      <c r="J3192" s="12"/>
      <c r="K3192" s="68"/>
    </row>
    <row r="3193" spans="1:11">
      <c r="A3193" s="13"/>
      <c r="B3193" s="12"/>
      <c r="C3193" s="12"/>
      <c r="D3193" s="13"/>
      <c r="E3193" s="12"/>
      <c r="F3193" s="12"/>
      <c r="G3193" s="12"/>
      <c r="H3193" s="12"/>
      <c r="I3193" s="12"/>
      <c r="J3193" s="12"/>
      <c r="K3193" s="68"/>
    </row>
    <row r="3194" spans="1:11">
      <c r="A3194" s="13"/>
      <c r="B3194" s="12"/>
      <c r="C3194" s="12"/>
      <c r="D3194" s="13"/>
      <c r="E3194" s="12"/>
      <c r="F3194" s="12"/>
      <c r="G3194" s="12"/>
      <c r="H3194" s="12"/>
      <c r="I3194" s="12"/>
      <c r="J3194" s="12"/>
      <c r="K3194" s="68"/>
    </row>
    <row r="3195" spans="1:11">
      <c r="A3195" s="13"/>
      <c r="B3195" s="12"/>
      <c r="C3195" s="12"/>
      <c r="D3195" s="13"/>
      <c r="E3195" s="12"/>
      <c r="F3195" s="12"/>
      <c r="G3195" s="12"/>
      <c r="H3195" s="12"/>
      <c r="I3195" s="12"/>
      <c r="J3195" s="12"/>
      <c r="K3195" s="68"/>
    </row>
    <row r="3196" spans="1:11">
      <c r="A3196" s="13"/>
      <c r="B3196" s="12"/>
      <c r="C3196" s="12"/>
      <c r="D3196" s="13"/>
      <c r="E3196" s="12"/>
      <c r="F3196" s="12"/>
      <c r="G3196" s="12"/>
      <c r="H3196" s="12"/>
      <c r="I3196" s="12"/>
      <c r="J3196" s="12"/>
      <c r="K3196" s="68"/>
    </row>
    <row r="3197" spans="1:11">
      <c r="A3197" s="13"/>
      <c r="B3197" s="12"/>
      <c r="C3197" s="12"/>
      <c r="D3197" s="13"/>
      <c r="E3197" s="12"/>
      <c r="F3197" s="12"/>
      <c r="G3197" s="12"/>
      <c r="H3197" s="12"/>
      <c r="I3197" s="12"/>
      <c r="J3197" s="12"/>
      <c r="K3197" s="68"/>
    </row>
    <row r="3198" spans="1:11">
      <c r="A3198" s="13"/>
      <c r="B3198" s="12"/>
      <c r="C3198" s="12"/>
      <c r="D3198" s="13"/>
      <c r="E3198" s="12"/>
      <c r="F3198" s="12"/>
      <c r="G3198" s="12"/>
      <c r="H3198" s="12"/>
      <c r="I3198" s="12"/>
      <c r="J3198" s="12"/>
      <c r="K3198" s="68"/>
    </row>
    <row r="3199" spans="1:11">
      <c r="A3199" s="13"/>
      <c r="B3199" s="12"/>
      <c r="C3199" s="12"/>
      <c r="D3199" s="13"/>
      <c r="E3199" s="12"/>
      <c r="F3199" s="12"/>
      <c r="G3199" s="12"/>
      <c r="H3199" s="12"/>
      <c r="I3199" s="12"/>
      <c r="J3199" s="12"/>
      <c r="K3199" s="68"/>
    </row>
    <row r="3200" spans="1:11">
      <c r="A3200" s="13"/>
      <c r="B3200" s="12"/>
      <c r="C3200" s="12"/>
      <c r="D3200" s="13"/>
      <c r="E3200" s="12"/>
      <c r="F3200" s="12"/>
      <c r="G3200" s="12"/>
      <c r="H3200" s="12"/>
      <c r="I3200" s="12"/>
      <c r="J3200" s="12"/>
      <c r="K3200" s="68"/>
    </row>
    <row r="3201" spans="1:11">
      <c r="A3201" s="13"/>
      <c r="B3201" s="12"/>
      <c r="C3201" s="12"/>
      <c r="D3201" s="13"/>
      <c r="E3201" s="12"/>
      <c r="F3201" s="12"/>
      <c r="G3201" s="12"/>
      <c r="H3201" s="12"/>
      <c r="I3201" s="12"/>
      <c r="J3201" s="12"/>
      <c r="K3201" s="68"/>
    </row>
    <row r="3202" spans="1:11">
      <c r="A3202" s="13"/>
      <c r="B3202" s="12"/>
      <c r="C3202" s="12"/>
      <c r="D3202" s="13"/>
      <c r="E3202" s="12"/>
      <c r="F3202" s="12"/>
      <c r="G3202" s="12"/>
      <c r="H3202" s="12"/>
      <c r="I3202" s="12"/>
      <c r="J3202" s="12"/>
      <c r="K3202" s="68"/>
    </row>
    <row r="3203" spans="1:11">
      <c r="A3203" s="13"/>
      <c r="B3203" s="12"/>
      <c r="C3203" s="12"/>
      <c r="D3203" s="13"/>
      <c r="E3203" s="12"/>
      <c r="F3203" s="12"/>
      <c r="G3203" s="12"/>
      <c r="H3203" s="12"/>
      <c r="I3203" s="12"/>
      <c r="J3203" s="12"/>
      <c r="K3203" s="68"/>
    </row>
    <row r="3204" spans="1:11">
      <c r="A3204" s="13"/>
      <c r="B3204" s="12"/>
      <c r="C3204" s="12"/>
      <c r="D3204" s="13"/>
      <c r="E3204" s="12"/>
      <c r="F3204" s="12"/>
      <c r="G3204" s="12"/>
      <c r="H3204" s="12"/>
      <c r="I3204" s="12"/>
      <c r="J3204" s="12"/>
      <c r="K3204" s="68"/>
    </row>
    <row r="3205" spans="1:11">
      <c r="A3205" s="13"/>
      <c r="B3205" s="12"/>
      <c r="C3205" s="12"/>
      <c r="D3205" s="13"/>
      <c r="E3205" s="12"/>
      <c r="F3205" s="12"/>
      <c r="G3205" s="12"/>
      <c r="H3205" s="12"/>
      <c r="I3205" s="12"/>
      <c r="J3205" s="12"/>
      <c r="K3205" s="68"/>
    </row>
    <row r="3206" spans="1:11">
      <c r="A3206" s="13"/>
      <c r="B3206" s="12"/>
      <c r="C3206" s="12"/>
      <c r="D3206" s="13"/>
      <c r="E3206" s="12"/>
      <c r="F3206" s="12"/>
      <c r="G3206" s="12"/>
      <c r="H3206" s="12"/>
      <c r="I3206" s="12"/>
      <c r="J3206" s="12"/>
      <c r="K3206" s="68"/>
    </row>
    <row r="3207" spans="1:11">
      <c r="A3207" s="13"/>
      <c r="B3207" s="12"/>
      <c r="C3207" s="12"/>
      <c r="D3207" s="13"/>
      <c r="E3207" s="12"/>
      <c r="F3207" s="12"/>
      <c r="G3207" s="12"/>
      <c r="H3207" s="12"/>
      <c r="I3207" s="12"/>
      <c r="J3207" s="12"/>
      <c r="K3207" s="68"/>
    </row>
    <row r="3208" spans="1:11">
      <c r="A3208" s="13"/>
      <c r="B3208" s="12"/>
      <c r="C3208" s="12"/>
      <c r="D3208" s="13"/>
      <c r="E3208" s="12"/>
      <c r="F3208" s="12"/>
      <c r="G3208" s="12"/>
      <c r="H3208" s="12"/>
      <c r="I3208" s="12"/>
      <c r="J3208" s="12"/>
      <c r="K3208" s="68"/>
    </row>
    <row r="3209" spans="1:11">
      <c r="A3209" s="13"/>
      <c r="B3209" s="12"/>
      <c r="C3209" s="12"/>
      <c r="D3209" s="13"/>
      <c r="E3209" s="12"/>
      <c r="F3209" s="12"/>
      <c r="G3209" s="12"/>
      <c r="H3209" s="12"/>
      <c r="I3209" s="12"/>
      <c r="J3209" s="12"/>
      <c r="K3209" s="68"/>
    </row>
    <row r="3210" spans="1:11">
      <c r="A3210" s="13"/>
      <c r="B3210" s="12"/>
      <c r="C3210" s="12"/>
      <c r="D3210" s="13"/>
      <c r="E3210" s="12"/>
      <c r="F3210" s="12"/>
      <c r="G3210" s="12"/>
      <c r="H3210" s="12"/>
      <c r="I3210" s="12"/>
      <c r="J3210" s="12"/>
      <c r="K3210" s="68"/>
    </row>
    <row r="3211" spans="1:11">
      <c r="A3211" s="13"/>
      <c r="B3211" s="12"/>
      <c r="C3211" s="12"/>
      <c r="D3211" s="13"/>
      <c r="E3211" s="12"/>
      <c r="F3211" s="12"/>
      <c r="G3211" s="12"/>
      <c r="H3211" s="12"/>
      <c r="I3211" s="12"/>
      <c r="J3211" s="12"/>
      <c r="K3211" s="68"/>
    </row>
    <row r="3212" spans="1:11">
      <c r="A3212" s="13"/>
      <c r="B3212" s="12"/>
      <c r="C3212" s="12"/>
      <c r="D3212" s="13"/>
      <c r="E3212" s="12"/>
      <c r="F3212" s="12"/>
      <c r="G3212" s="12"/>
      <c r="H3212" s="12"/>
      <c r="I3212" s="12"/>
      <c r="J3212" s="12"/>
      <c r="K3212" s="68"/>
    </row>
    <row r="3213" spans="1:11">
      <c r="A3213" s="13"/>
      <c r="B3213" s="12"/>
      <c r="C3213" s="12"/>
      <c r="D3213" s="13"/>
      <c r="E3213" s="12"/>
      <c r="F3213" s="12"/>
      <c r="G3213" s="12"/>
      <c r="H3213" s="12"/>
      <c r="I3213" s="12"/>
      <c r="J3213" s="12"/>
      <c r="K3213" s="68"/>
    </row>
    <row r="3214" spans="1:11">
      <c r="A3214" s="13"/>
      <c r="B3214" s="12"/>
      <c r="C3214" s="12"/>
      <c r="D3214" s="13"/>
      <c r="E3214" s="12"/>
      <c r="F3214" s="12"/>
      <c r="G3214" s="12"/>
      <c r="H3214" s="12"/>
      <c r="I3214" s="12"/>
      <c r="J3214" s="12"/>
      <c r="K3214" s="68"/>
    </row>
    <row r="3215" spans="1:11">
      <c r="A3215" s="13"/>
      <c r="B3215" s="12"/>
      <c r="C3215" s="12"/>
      <c r="D3215" s="13"/>
      <c r="E3215" s="12"/>
      <c r="F3215" s="12"/>
      <c r="G3215" s="12"/>
      <c r="H3215" s="12"/>
      <c r="I3215" s="12"/>
      <c r="J3215" s="12"/>
      <c r="K3215" s="68"/>
    </row>
    <row r="3216" spans="1:11">
      <c r="A3216" s="13"/>
      <c r="B3216" s="12"/>
      <c r="C3216" s="12"/>
      <c r="D3216" s="13"/>
      <c r="E3216" s="12"/>
      <c r="F3216" s="12"/>
      <c r="G3216" s="12"/>
      <c r="H3216" s="12"/>
      <c r="I3216" s="12"/>
      <c r="J3216" s="12"/>
      <c r="K3216" s="68"/>
    </row>
    <row r="3217" spans="1:11">
      <c r="A3217" s="13"/>
      <c r="B3217" s="12"/>
      <c r="C3217" s="12"/>
      <c r="D3217" s="13"/>
      <c r="E3217" s="12"/>
      <c r="F3217" s="12"/>
      <c r="G3217" s="12"/>
      <c r="H3217" s="12"/>
      <c r="I3217" s="12"/>
      <c r="J3217" s="12"/>
      <c r="K3217" s="68"/>
    </row>
    <row r="3218" spans="1:11">
      <c r="A3218" s="13"/>
      <c r="B3218" s="12"/>
      <c r="C3218" s="12"/>
      <c r="D3218" s="13"/>
      <c r="E3218" s="12"/>
      <c r="F3218" s="12"/>
      <c r="G3218" s="12"/>
      <c r="H3218" s="12"/>
      <c r="I3218" s="12"/>
      <c r="J3218" s="12"/>
      <c r="K3218" s="68"/>
    </row>
    <row r="3219" spans="1:11">
      <c r="A3219" s="13"/>
      <c r="B3219" s="12"/>
      <c r="C3219" s="12"/>
      <c r="D3219" s="13"/>
      <c r="E3219" s="12"/>
      <c r="F3219" s="12"/>
      <c r="G3219" s="12"/>
      <c r="H3219" s="12"/>
      <c r="I3219" s="12"/>
      <c r="J3219" s="12"/>
      <c r="K3219" s="68"/>
    </row>
    <row r="3220" spans="1:11">
      <c r="A3220" s="13"/>
      <c r="B3220" s="12"/>
      <c r="C3220" s="12"/>
      <c r="D3220" s="13"/>
      <c r="E3220" s="12"/>
      <c r="F3220" s="12"/>
      <c r="G3220" s="12"/>
      <c r="H3220" s="12"/>
      <c r="I3220" s="12"/>
      <c r="J3220" s="12"/>
      <c r="K3220" s="68"/>
    </row>
    <row r="3221" spans="1:11">
      <c r="A3221" s="13"/>
      <c r="B3221" s="12"/>
      <c r="C3221" s="12"/>
      <c r="D3221" s="13"/>
      <c r="E3221" s="12"/>
      <c r="F3221" s="12"/>
      <c r="G3221" s="12"/>
      <c r="H3221" s="12"/>
      <c r="I3221" s="12"/>
      <c r="J3221" s="12"/>
      <c r="K3221" s="68"/>
    </row>
    <row r="3222" spans="1:11">
      <c r="A3222" s="13"/>
      <c r="B3222" s="12"/>
      <c r="C3222" s="12"/>
      <c r="D3222" s="13"/>
      <c r="E3222" s="12"/>
      <c r="F3222" s="12"/>
      <c r="G3222" s="12"/>
      <c r="H3222" s="12"/>
      <c r="I3222" s="12"/>
      <c r="J3222" s="12"/>
      <c r="K3222" s="68"/>
    </row>
    <row r="3223" spans="1:11">
      <c r="A3223" s="13"/>
      <c r="B3223" s="12"/>
      <c r="C3223" s="12"/>
      <c r="D3223" s="13"/>
      <c r="E3223" s="12"/>
      <c r="F3223" s="12"/>
      <c r="G3223" s="12"/>
      <c r="H3223" s="12"/>
      <c r="I3223" s="12"/>
      <c r="J3223" s="12"/>
      <c r="K3223" s="68"/>
    </row>
    <row r="3224" spans="1:11">
      <c r="A3224" s="13"/>
      <c r="B3224" s="12"/>
      <c r="C3224" s="12"/>
      <c r="D3224" s="13"/>
      <c r="E3224" s="12"/>
      <c r="F3224" s="12"/>
      <c r="G3224" s="12"/>
      <c r="H3224" s="12"/>
      <c r="I3224" s="12"/>
      <c r="J3224" s="12"/>
      <c r="K3224" s="68"/>
    </row>
    <row r="3225" spans="1:11">
      <c r="A3225" s="13"/>
      <c r="B3225" s="12"/>
      <c r="C3225" s="12"/>
      <c r="D3225" s="13"/>
      <c r="E3225" s="12"/>
      <c r="F3225" s="12"/>
      <c r="G3225" s="12"/>
      <c r="H3225" s="12"/>
      <c r="I3225" s="12"/>
      <c r="J3225" s="12"/>
      <c r="K3225" s="68"/>
    </row>
    <row r="3226" spans="1:11">
      <c r="A3226" s="13"/>
      <c r="B3226" s="12"/>
      <c r="C3226" s="12"/>
      <c r="D3226" s="13"/>
      <c r="E3226" s="12"/>
      <c r="F3226" s="12"/>
      <c r="G3226" s="12"/>
      <c r="H3226" s="12"/>
      <c r="I3226" s="12"/>
      <c r="J3226" s="12"/>
      <c r="K3226" s="68"/>
    </row>
    <row r="3227" spans="1:11">
      <c r="A3227" s="13"/>
      <c r="B3227" s="12"/>
      <c r="C3227" s="12"/>
      <c r="D3227" s="13"/>
      <c r="E3227" s="12"/>
      <c r="F3227" s="12"/>
      <c r="G3227" s="12"/>
      <c r="H3227" s="12"/>
      <c r="I3227" s="12"/>
      <c r="J3227" s="12"/>
      <c r="K3227" s="68"/>
    </row>
    <row r="3228" spans="1:11">
      <c r="A3228" s="13"/>
      <c r="B3228" s="12"/>
      <c r="C3228" s="12"/>
      <c r="D3228" s="13"/>
      <c r="E3228" s="12"/>
      <c r="F3228" s="12"/>
      <c r="G3228" s="12"/>
      <c r="H3228" s="12"/>
      <c r="I3228" s="12"/>
      <c r="J3228" s="12"/>
      <c r="K3228" s="68"/>
    </row>
    <row r="3229" spans="1:11">
      <c r="A3229" s="13"/>
      <c r="B3229" s="12"/>
      <c r="C3229" s="12"/>
      <c r="D3229" s="13"/>
      <c r="E3229" s="12"/>
      <c r="F3229" s="12"/>
      <c r="G3229" s="12"/>
      <c r="H3229" s="12"/>
      <c r="I3229" s="12"/>
      <c r="J3229" s="12"/>
      <c r="K3229" s="68"/>
    </row>
    <row r="3230" spans="1:11">
      <c r="A3230" s="13"/>
      <c r="B3230" s="12"/>
      <c r="C3230" s="12"/>
      <c r="D3230" s="13"/>
      <c r="E3230" s="12"/>
      <c r="F3230" s="12"/>
      <c r="G3230" s="12"/>
      <c r="H3230" s="12"/>
      <c r="I3230" s="12"/>
      <c r="J3230" s="12"/>
      <c r="K3230" s="68"/>
    </row>
    <row r="3231" spans="1:11">
      <c r="A3231" s="13"/>
      <c r="B3231" s="12"/>
      <c r="C3231" s="12"/>
      <c r="D3231" s="13"/>
      <c r="E3231" s="12"/>
      <c r="F3231" s="12"/>
      <c r="G3231" s="12"/>
      <c r="H3231" s="12"/>
      <c r="I3231" s="12"/>
      <c r="J3231" s="12"/>
      <c r="K3231" s="68"/>
    </row>
    <row r="3232" spans="1:11">
      <c r="A3232" s="13"/>
      <c r="B3232" s="12"/>
      <c r="C3232" s="12"/>
      <c r="D3232" s="13"/>
      <c r="E3232" s="12"/>
      <c r="F3232" s="12"/>
      <c r="G3232" s="12"/>
      <c r="H3232" s="12"/>
      <c r="I3232" s="12"/>
      <c r="J3232" s="12"/>
      <c r="K3232" s="68"/>
    </row>
    <row r="3233" spans="1:11">
      <c r="A3233" s="13"/>
      <c r="B3233" s="12"/>
      <c r="C3233" s="12"/>
      <c r="D3233" s="13"/>
      <c r="E3233" s="12"/>
      <c r="F3233" s="12"/>
      <c r="G3233" s="12"/>
      <c r="H3233" s="12"/>
      <c r="I3233" s="12"/>
      <c r="J3233" s="12"/>
      <c r="K3233" s="68"/>
    </row>
    <row r="3234" spans="1:11">
      <c r="A3234" s="13"/>
      <c r="B3234" s="12"/>
      <c r="C3234" s="12"/>
      <c r="D3234" s="13"/>
      <c r="E3234" s="12"/>
      <c r="F3234" s="12"/>
      <c r="G3234" s="12"/>
      <c r="H3234" s="12"/>
      <c r="I3234" s="12"/>
      <c r="J3234" s="12"/>
      <c r="K3234" s="68"/>
    </row>
    <row r="3235" spans="1:11">
      <c r="A3235" s="13"/>
      <c r="B3235" s="12"/>
      <c r="C3235" s="12"/>
      <c r="D3235" s="13"/>
      <c r="E3235" s="12"/>
      <c r="F3235" s="12"/>
      <c r="G3235" s="12"/>
      <c r="H3235" s="12"/>
      <c r="I3235" s="12"/>
      <c r="J3235" s="12"/>
      <c r="K3235" s="68"/>
    </row>
    <row r="3236" spans="1:11">
      <c r="A3236" s="13"/>
      <c r="B3236" s="12"/>
      <c r="C3236" s="12"/>
      <c r="D3236" s="13"/>
      <c r="E3236" s="12"/>
      <c r="F3236" s="12"/>
      <c r="G3236" s="12"/>
      <c r="H3236" s="12"/>
      <c r="I3236" s="12"/>
      <c r="J3236" s="12"/>
      <c r="K3236" s="68"/>
    </row>
    <row r="3237" spans="1:11">
      <c r="A3237" s="13"/>
      <c r="B3237" s="12"/>
      <c r="C3237" s="12"/>
      <c r="D3237" s="13"/>
      <c r="E3237" s="12"/>
      <c r="F3237" s="12"/>
      <c r="G3237" s="12"/>
      <c r="H3237" s="12"/>
      <c r="I3237" s="12"/>
      <c r="J3237" s="12"/>
      <c r="K3237" s="68"/>
    </row>
    <row r="3238" spans="1:11">
      <c r="A3238" s="13"/>
      <c r="B3238" s="12"/>
      <c r="C3238" s="12"/>
      <c r="D3238" s="13"/>
      <c r="E3238" s="12"/>
      <c r="F3238" s="12"/>
      <c r="G3238" s="12"/>
      <c r="H3238" s="12"/>
      <c r="I3238" s="12"/>
      <c r="J3238" s="12"/>
      <c r="K3238" s="68"/>
    </row>
    <row r="3239" spans="1:11">
      <c r="A3239" s="13"/>
      <c r="B3239" s="12"/>
      <c r="C3239" s="12"/>
      <c r="D3239" s="13"/>
      <c r="E3239" s="12"/>
      <c r="F3239" s="12"/>
      <c r="G3239" s="12"/>
      <c r="H3239" s="12"/>
      <c r="I3239" s="12"/>
      <c r="J3239" s="12"/>
      <c r="K3239" s="68"/>
    </row>
    <row r="3240" spans="1:11">
      <c r="A3240" s="13"/>
      <c r="B3240" s="12"/>
      <c r="C3240" s="12"/>
      <c r="D3240" s="13"/>
      <c r="E3240" s="12"/>
      <c r="F3240" s="12"/>
      <c r="G3240" s="12"/>
      <c r="H3240" s="12"/>
      <c r="I3240" s="12"/>
      <c r="J3240" s="12"/>
      <c r="K3240" s="68"/>
    </row>
    <row r="3241" spans="1:11">
      <c r="A3241" s="13"/>
      <c r="B3241" s="12"/>
      <c r="C3241" s="12"/>
      <c r="D3241" s="13"/>
      <c r="E3241" s="12"/>
      <c r="F3241" s="12"/>
      <c r="G3241" s="12"/>
      <c r="H3241" s="12"/>
      <c r="I3241" s="12"/>
      <c r="J3241" s="12"/>
      <c r="K3241" s="68"/>
    </row>
    <row r="3242" spans="1:11">
      <c r="A3242" s="13"/>
      <c r="B3242" s="12"/>
      <c r="C3242" s="12"/>
      <c r="D3242" s="13"/>
      <c r="E3242" s="12"/>
      <c r="F3242" s="12"/>
      <c r="G3242" s="12"/>
      <c r="H3242" s="12"/>
      <c r="I3242" s="12"/>
      <c r="J3242" s="12"/>
      <c r="K3242" s="68"/>
    </row>
    <row r="3243" spans="1:11">
      <c r="A3243" s="13"/>
      <c r="B3243" s="12"/>
      <c r="C3243" s="12"/>
      <c r="D3243" s="13"/>
      <c r="E3243" s="12"/>
      <c r="F3243" s="12"/>
      <c r="G3243" s="12"/>
      <c r="H3243" s="12"/>
      <c r="I3243" s="12"/>
      <c r="J3243" s="12"/>
      <c r="K3243" s="68"/>
    </row>
    <row r="3244" spans="1:11">
      <c r="A3244" s="13"/>
      <c r="B3244" s="12"/>
      <c r="C3244" s="12"/>
      <c r="D3244" s="13"/>
      <c r="E3244" s="12"/>
      <c r="F3244" s="12"/>
      <c r="G3244" s="12"/>
      <c r="H3244" s="12"/>
      <c r="I3244" s="12"/>
      <c r="J3244" s="12"/>
      <c r="K3244" s="68"/>
    </row>
    <row r="3245" spans="1:11">
      <c r="A3245" s="13"/>
      <c r="B3245" s="12"/>
      <c r="C3245" s="12"/>
      <c r="D3245" s="13"/>
      <c r="E3245" s="12"/>
      <c r="F3245" s="12"/>
      <c r="G3245" s="12"/>
      <c r="H3245" s="12"/>
      <c r="I3245" s="12"/>
      <c r="J3245" s="12"/>
      <c r="K3245" s="68"/>
    </row>
    <row r="3246" spans="1:11">
      <c r="A3246" s="13"/>
      <c r="B3246" s="12"/>
      <c r="C3246" s="12"/>
      <c r="D3246" s="13"/>
      <c r="E3246" s="12"/>
      <c r="F3246" s="12"/>
      <c r="G3246" s="12"/>
      <c r="H3246" s="12"/>
      <c r="I3246" s="12"/>
      <c r="J3246" s="12"/>
      <c r="K3246" s="68"/>
    </row>
    <row r="3247" spans="1:11">
      <c r="A3247" s="13"/>
      <c r="B3247" s="12"/>
      <c r="C3247" s="12"/>
      <c r="D3247" s="13"/>
      <c r="E3247" s="12"/>
      <c r="F3247" s="12"/>
      <c r="G3247" s="12"/>
      <c r="H3247" s="12"/>
      <c r="I3247" s="12"/>
      <c r="J3247" s="12"/>
      <c r="K3247" s="68"/>
    </row>
    <row r="3248" spans="1:11">
      <c r="A3248" s="13"/>
      <c r="B3248" s="12"/>
      <c r="C3248" s="12"/>
      <c r="D3248" s="13"/>
      <c r="E3248" s="12"/>
      <c r="F3248" s="12"/>
      <c r="G3248" s="12"/>
      <c r="H3248" s="12"/>
      <c r="I3248" s="12"/>
      <c r="J3248" s="12"/>
      <c r="K3248" s="68"/>
    </row>
    <row r="3249" spans="1:11">
      <c r="A3249" s="13"/>
      <c r="B3249" s="12"/>
      <c r="C3249" s="12"/>
      <c r="D3249" s="13"/>
      <c r="E3249" s="12"/>
      <c r="F3249" s="12"/>
      <c r="G3249" s="12"/>
      <c r="H3249" s="12"/>
      <c r="I3249" s="12"/>
      <c r="J3249" s="12"/>
      <c r="K3249" s="68"/>
    </row>
    <row r="3250" spans="1:11">
      <c r="A3250" s="13"/>
      <c r="B3250" s="12"/>
      <c r="C3250" s="12"/>
      <c r="D3250" s="13"/>
      <c r="E3250" s="12"/>
      <c r="F3250" s="12"/>
      <c r="G3250" s="12"/>
      <c r="H3250" s="12"/>
      <c r="I3250" s="12"/>
      <c r="J3250" s="12"/>
      <c r="K3250" s="68"/>
    </row>
    <row r="3251" spans="1:11">
      <c r="A3251" s="13"/>
      <c r="B3251" s="12"/>
      <c r="C3251" s="12"/>
      <c r="D3251" s="13"/>
      <c r="E3251" s="12"/>
      <c r="F3251" s="12"/>
      <c r="G3251" s="12"/>
      <c r="H3251" s="12"/>
      <c r="I3251" s="12"/>
      <c r="J3251" s="12"/>
      <c r="K3251" s="68"/>
    </row>
    <row r="3252" spans="1:11">
      <c r="A3252" s="13"/>
      <c r="B3252" s="12"/>
      <c r="C3252" s="12"/>
      <c r="D3252" s="13"/>
      <c r="E3252" s="12"/>
      <c r="F3252" s="12"/>
      <c r="G3252" s="12"/>
      <c r="H3252" s="12"/>
      <c r="I3252" s="12"/>
      <c r="J3252" s="12"/>
      <c r="K3252" s="68"/>
    </row>
    <row r="3253" spans="1:11">
      <c r="A3253" s="13"/>
      <c r="B3253" s="12"/>
      <c r="C3253" s="12"/>
      <c r="D3253" s="13"/>
      <c r="E3253" s="12"/>
      <c r="F3253" s="12"/>
      <c r="G3253" s="12"/>
      <c r="H3253" s="12"/>
      <c r="I3253" s="12"/>
      <c r="J3253" s="12"/>
      <c r="K3253" s="68"/>
    </row>
    <row r="3254" spans="1:11">
      <c r="A3254" s="13"/>
      <c r="B3254" s="12"/>
      <c r="C3254" s="12"/>
      <c r="D3254" s="13"/>
      <c r="E3254" s="12"/>
      <c r="F3254" s="12"/>
      <c r="G3254" s="12"/>
      <c r="H3254" s="12"/>
      <c r="I3254" s="12"/>
      <c r="J3254" s="12"/>
      <c r="K3254" s="68"/>
    </row>
    <row r="3255" spans="1:11">
      <c r="A3255" s="13"/>
      <c r="B3255" s="12"/>
      <c r="C3255" s="12"/>
      <c r="D3255" s="13"/>
      <c r="E3255" s="12"/>
      <c r="F3255" s="12"/>
      <c r="G3255" s="12"/>
      <c r="H3255" s="12"/>
      <c r="I3255" s="12"/>
      <c r="J3255" s="12"/>
      <c r="K3255" s="68"/>
    </row>
    <row r="3256" spans="1:11">
      <c r="A3256" s="13"/>
      <c r="B3256" s="12"/>
      <c r="C3256" s="12"/>
      <c r="D3256" s="13"/>
      <c r="E3256" s="12"/>
      <c r="F3256" s="12"/>
      <c r="G3256" s="12"/>
      <c r="H3256" s="12"/>
      <c r="I3256" s="12"/>
      <c r="J3256" s="12"/>
      <c r="K3256" s="68"/>
    </row>
    <row r="3257" spans="1:11">
      <c r="A3257" s="13"/>
      <c r="B3257" s="12"/>
      <c r="C3257" s="12"/>
      <c r="D3257" s="13"/>
      <c r="E3257" s="12"/>
      <c r="F3257" s="12"/>
      <c r="G3257" s="12"/>
      <c r="H3257" s="12"/>
      <c r="I3257" s="12"/>
      <c r="J3257" s="12"/>
      <c r="K3257" s="68"/>
    </row>
    <row r="3258" spans="1:11">
      <c r="A3258" s="13"/>
      <c r="B3258" s="12"/>
      <c r="C3258" s="12"/>
      <c r="D3258" s="13"/>
      <c r="E3258" s="12"/>
      <c r="F3258" s="12"/>
      <c r="G3258" s="12"/>
      <c r="H3258" s="12"/>
      <c r="I3258" s="12"/>
      <c r="J3258" s="12"/>
      <c r="K3258" s="68"/>
    </row>
    <row r="3259" spans="1:11">
      <c r="A3259" s="13"/>
      <c r="B3259" s="12"/>
      <c r="C3259" s="12"/>
      <c r="D3259" s="13"/>
      <c r="E3259" s="12"/>
      <c r="F3259" s="12"/>
      <c r="G3259" s="12"/>
      <c r="H3259" s="12"/>
      <c r="I3259" s="12"/>
      <c r="J3259" s="12"/>
      <c r="K3259" s="68"/>
    </row>
    <row r="3260" spans="1:11">
      <c r="A3260" s="13"/>
      <c r="B3260" s="12"/>
      <c r="C3260" s="12"/>
      <c r="D3260" s="13"/>
      <c r="E3260" s="12"/>
      <c r="F3260" s="12"/>
      <c r="G3260" s="12"/>
      <c r="H3260" s="12"/>
      <c r="I3260" s="12"/>
      <c r="J3260" s="12"/>
      <c r="K3260" s="68"/>
    </row>
    <row r="3261" spans="1:11">
      <c r="A3261" s="13"/>
      <c r="B3261" s="12"/>
      <c r="C3261" s="12"/>
      <c r="D3261" s="13"/>
      <c r="E3261" s="12"/>
      <c r="F3261" s="12"/>
      <c r="G3261" s="12"/>
      <c r="H3261" s="12"/>
      <c r="I3261" s="12"/>
      <c r="J3261" s="12"/>
      <c r="K3261" s="68"/>
    </row>
    <row r="3262" spans="1:11">
      <c r="A3262" s="13"/>
      <c r="B3262" s="12"/>
      <c r="C3262" s="12"/>
      <c r="D3262" s="13"/>
      <c r="E3262" s="12"/>
      <c r="F3262" s="12"/>
      <c r="G3262" s="12"/>
      <c r="H3262" s="12"/>
      <c r="I3262" s="12"/>
      <c r="J3262" s="12"/>
      <c r="K3262" s="68"/>
    </row>
    <row r="3263" spans="1:11">
      <c r="A3263" s="13"/>
      <c r="B3263" s="12"/>
      <c r="C3263" s="12"/>
      <c r="D3263" s="13"/>
      <c r="E3263" s="12"/>
      <c r="F3263" s="12"/>
      <c r="G3263" s="12"/>
      <c r="H3263" s="12"/>
      <c r="I3263" s="12"/>
      <c r="J3263" s="12"/>
      <c r="K3263" s="68"/>
    </row>
    <row r="3264" spans="1:11">
      <c r="A3264" s="13"/>
      <c r="B3264" s="12"/>
      <c r="C3264" s="12"/>
      <c r="D3264" s="13"/>
      <c r="E3264" s="12"/>
      <c r="F3264" s="12"/>
      <c r="G3264" s="12"/>
      <c r="H3264" s="12"/>
      <c r="I3264" s="12"/>
      <c r="J3264" s="12"/>
      <c r="K3264" s="68"/>
    </row>
    <row r="3265" spans="1:11">
      <c r="A3265" s="13"/>
      <c r="B3265" s="12"/>
      <c r="C3265" s="12"/>
      <c r="D3265" s="13"/>
      <c r="E3265" s="12"/>
      <c r="F3265" s="12"/>
      <c r="G3265" s="12"/>
      <c r="H3265" s="12"/>
      <c r="I3265" s="12"/>
      <c r="J3265" s="12"/>
      <c r="K3265" s="68"/>
    </row>
    <row r="3266" spans="1:11">
      <c r="A3266" s="13"/>
      <c r="B3266" s="12"/>
      <c r="C3266" s="12"/>
      <c r="D3266" s="13"/>
      <c r="E3266" s="12"/>
      <c r="F3266" s="12"/>
      <c r="G3266" s="12"/>
      <c r="H3266" s="12"/>
      <c r="I3266" s="12"/>
      <c r="J3266" s="12"/>
      <c r="K3266" s="68"/>
    </row>
    <row r="3267" spans="1:11">
      <c r="A3267" s="13"/>
      <c r="B3267" s="12"/>
      <c r="C3267" s="12"/>
      <c r="D3267" s="13"/>
      <c r="E3267" s="12"/>
      <c r="F3267" s="12"/>
      <c r="G3267" s="12"/>
      <c r="H3267" s="12"/>
      <c r="I3267" s="12"/>
      <c r="J3267" s="12"/>
      <c r="K3267" s="68"/>
    </row>
    <row r="3268" spans="1:11">
      <c r="A3268" s="13"/>
      <c r="B3268" s="12"/>
      <c r="C3268" s="12"/>
      <c r="D3268" s="13"/>
      <c r="E3268" s="12"/>
      <c r="F3268" s="12"/>
      <c r="G3268" s="12"/>
      <c r="H3268" s="12"/>
      <c r="I3268" s="12"/>
      <c r="J3268" s="12"/>
      <c r="K3268" s="68"/>
    </row>
    <row r="3269" spans="1:11">
      <c r="A3269" s="13"/>
      <c r="B3269" s="12"/>
      <c r="C3269" s="12"/>
      <c r="D3269" s="13"/>
      <c r="E3269" s="12"/>
      <c r="F3269" s="12"/>
      <c r="G3269" s="12"/>
      <c r="H3269" s="12"/>
      <c r="I3269" s="12"/>
      <c r="J3269" s="12"/>
      <c r="K3269" s="68"/>
    </row>
    <row r="3270" spans="1:11">
      <c r="A3270" s="13"/>
      <c r="B3270" s="12"/>
      <c r="C3270" s="12"/>
      <c r="D3270" s="13"/>
      <c r="E3270" s="12"/>
      <c r="F3270" s="12"/>
      <c r="G3270" s="12"/>
      <c r="H3270" s="12"/>
      <c r="I3270" s="12"/>
      <c r="J3270" s="12"/>
      <c r="K3270" s="68"/>
    </row>
    <row r="3271" spans="1:11">
      <c r="A3271" s="13"/>
      <c r="B3271" s="12"/>
      <c r="C3271" s="12"/>
      <c r="D3271" s="13"/>
      <c r="E3271" s="12"/>
      <c r="F3271" s="12"/>
      <c r="G3271" s="12"/>
      <c r="H3271" s="12"/>
      <c r="I3271" s="12"/>
      <c r="J3271" s="12"/>
      <c r="K3271" s="68"/>
    </row>
    <row r="3272" spans="1:11">
      <c r="A3272" s="13"/>
      <c r="B3272" s="12"/>
      <c r="C3272" s="12"/>
      <c r="D3272" s="13"/>
      <c r="E3272" s="12"/>
      <c r="F3272" s="12"/>
      <c r="G3272" s="12"/>
      <c r="H3272" s="12"/>
      <c r="I3272" s="12"/>
      <c r="J3272" s="12"/>
      <c r="K3272" s="68"/>
    </row>
    <row r="3273" spans="1:11">
      <c r="A3273" s="13"/>
      <c r="B3273" s="12"/>
      <c r="C3273" s="12"/>
      <c r="D3273" s="13"/>
      <c r="E3273" s="12"/>
      <c r="F3273" s="12"/>
      <c r="G3273" s="12"/>
      <c r="H3273" s="12"/>
      <c r="I3273" s="12"/>
      <c r="J3273" s="12"/>
      <c r="K3273" s="68"/>
    </row>
    <row r="3274" spans="1:11">
      <c r="A3274" s="13"/>
      <c r="B3274" s="12"/>
      <c r="C3274" s="12"/>
      <c r="D3274" s="13"/>
      <c r="E3274" s="12"/>
      <c r="F3274" s="12"/>
      <c r="G3274" s="12"/>
      <c r="H3274" s="12"/>
      <c r="I3274" s="12"/>
      <c r="J3274" s="12"/>
      <c r="K3274" s="68"/>
    </row>
    <row r="3275" spans="1:11">
      <c r="A3275" s="13"/>
      <c r="B3275" s="12"/>
      <c r="C3275" s="12"/>
      <c r="D3275" s="13"/>
      <c r="E3275" s="12"/>
      <c r="F3275" s="12"/>
      <c r="G3275" s="12"/>
      <c r="H3275" s="12"/>
      <c r="I3275" s="12"/>
      <c r="J3275" s="12"/>
      <c r="K3275" s="68"/>
    </row>
    <row r="3276" spans="1:11">
      <c r="A3276" s="13"/>
      <c r="B3276" s="12"/>
      <c r="C3276" s="12"/>
      <c r="D3276" s="13"/>
      <c r="E3276" s="12"/>
      <c r="F3276" s="12"/>
      <c r="G3276" s="12"/>
      <c r="H3276" s="12"/>
      <c r="I3276" s="12"/>
      <c r="J3276" s="12"/>
      <c r="K3276" s="68"/>
    </row>
    <row r="3277" spans="1:11">
      <c r="A3277" s="13"/>
      <c r="B3277" s="12"/>
      <c r="C3277" s="12"/>
      <c r="D3277" s="13"/>
      <c r="E3277" s="12"/>
      <c r="F3277" s="12"/>
      <c r="G3277" s="12"/>
      <c r="H3277" s="12"/>
      <c r="I3277" s="12"/>
      <c r="J3277" s="12"/>
      <c r="K3277" s="68"/>
    </row>
    <row r="3278" spans="1:11">
      <c r="A3278" s="13"/>
      <c r="B3278" s="12"/>
      <c r="C3278" s="12"/>
      <c r="D3278" s="13"/>
      <c r="E3278" s="12"/>
      <c r="F3278" s="12"/>
      <c r="G3278" s="12"/>
      <c r="H3278" s="12"/>
      <c r="I3278" s="12"/>
      <c r="J3278" s="12"/>
      <c r="K3278" s="68"/>
    </row>
    <row r="3279" spans="1:11">
      <c r="A3279" s="13"/>
      <c r="B3279" s="12"/>
      <c r="C3279" s="12"/>
      <c r="D3279" s="13"/>
      <c r="E3279" s="12"/>
      <c r="F3279" s="12"/>
      <c r="G3279" s="12"/>
      <c r="H3279" s="12"/>
      <c r="I3279" s="12"/>
      <c r="J3279" s="12"/>
      <c r="K3279" s="68"/>
    </row>
    <row r="3280" spans="1:11">
      <c r="A3280" s="13"/>
      <c r="B3280" s="12"/>
      <c r="C3280" s="12"/>
      <c r="D3280" s="13"/>
      <c r="E3280" s="12"/>
      <c r="F3280" s="12"/>
      <c r="G3280" s="12"/>
      <c r="H3280" s="12"/>
      <c r="I3280" s="12"/>
      <c r="J3280" s="12"/>
      <c r="K3280" s="68"/>
    </row>
    <row r="3281" spans="1:11">
      <c r="A3281" s="13"/>
      <c r="B3281" s="12"/>
      <c r="C3281" s="12"/>
      <c r="D3281" s="13"/>
      <c r="E3281" s="12"/>
      <c r="F3281" s="12"/>
      <c r="G3281" s="12"/>
      <c r="H3281" s="12"/>
      <c r="I3281" s="12"/>
      <c r="J3281" s="12"/>
      <c r="K3281" s="68"/>
    </row>
    <row r="3282" spans="1:11">
      <c r="A3282" s="13"/>
      <c r="B3282" s="12"/>
      <c r="C3282" s="12"/>
      <c r="D3282" s="13"/>
      <c r="E3282" s="12"/>
      <c r="F3282" s="12"/>
      <c r="G3282" s="12"/>
      <c r="H3282" s="12"/>
      <c r="I3282" s="12"/>
      <c r="J3282" s="12"/>
      <c r="K3282" s="68"/>
    </row>
    <row r="3283" spans="1:11">
      <c r="A3283" s="13"/>
      <c r="B3283" s="12"/>
      <c r="C3283" s="12"/>
      <c r="D3283" s="13"/>
      <c r="E3283" s="12"/>
      <c r="F3283" s="12"/>
      <c r="G3283" s="12"/>
      <c r="H3283" s="12"/>
      <c r="I3283" s="12"/>
      <c r="J3283" s="12"/>
      <c r="K3283" s="68"/>
    </row>
    <row r="3284" spans="1:11">
      <c r="A3284" s="13"/>
      <c r="B3284" s="12"/>
      <c r="C3284" s="12"/>
      <c r="D3284" s="13"/>
      <c r="E3284" s="12"/>
      <c r="F3284" s="12"/>
      <c r="G3284" s="12"/>
      <c r="H3284" s="12"/>
      <c r="I3284" s="12"/>
      <c r="J3284" s="12"/>
      <c r="K3284" s="68"/>
    </row>
    <row r="3285" spans="1:11">
      <c r="A3285" s="13"/>
      <c r="B3285" s="12"/>
      <c r="C3285" s="12"/>
      <c r="D3285" s="13"/>
      <c r="E3285" s="12"/>
      <c r="F3285" s="12"/>
      <c r="G3285" s="12"/>
      <c r="H3285" s="12"/>
      <c r="I3285" s="12"/>
      <c r="J3285" s="12"/>
      <c r="K3285" s="68"/>
    </row>
    <row r="3286" spans="1:11">
      <c r="A3286" s="13"/>
      <c r="B3286" s="12"/>
      <c r="C3286" s="12"/>
      <c r="D3286" s="13"/>
      <c r="E3286" s="12"/>
      <c r="F3286" s="12"/>
      <c r="G3286" s="12"/>
      <c r="H3286" s="12"/>
      <c r="I3286" s="12"/>
      <c r="J3286" s="12"/>
      <c r="K3286" s="68"/>
    </row>
    <row r="3287" spans="1:11">
      <c r="A3287" s="13"/>
      <c r="B3287" s="12"/>
      <c r="C3287" s="12"/>
      <c r="D3287" s="13"/>
      <c r="E3287" s="12"/>
      <c r="F3287" s="12"/>
      <c r="G3287" s="12"/>
      <c r="H3287" s="12"/>
      <c r="I3287" s="12"/>
      <c r="J3287" s="12"/>
      <c r="K3287" s="68"/>
    </row>
    <row r="3288" spans="1:11">
      <c r="A3288" s="13"/>
      <c r="B3288" s="12"/>
      <c r="C3288" s="12"/>
      <c r="D3288" s="13"/>
      <c r="E3288" s="12"/>
      <c r="F3288" s="12"/>
      <c r="G3288" s="12"/>
      <c r="H3288" s="12"/>
      <c r="I3288" s="12"/>
      <c r="J3288" s="12"/>
      <c r="K3288" s="68"/>
    </row>
    <row r="3289" spans="1:11">
      <c r="A3289" s="13"/>
      <c r="B3289" s="12"/>
      <c r="C3289" s="12"/>
      <c r="D3289" s="13"/>
      <c r="E3289" s="12"/>
      <c r="F3289" s="12"/>
      <c r="G3289" s="12"/>
      <c r="H3289" s="12"/>
      <c r="I3289" s="12"/>
      <c r="J3289" s="12"/>
      <c r="K3289" s="68"/>
    </row>
    <row r="3290" spans="1:11">
      <c r="A3290" s="13"/>
      <c r="B3290" s="12"/>
      <c r="C3290" s="12"/>
      <c r="D3290" s="13"/>
      <c r="E3290" s="12"/>
      <c r="F3290" s="12"/>
      <c r="G3290" s="12"/>
      <c r="H3290" s="12"/>
      <c r="I3290" s="12"/>
      <c r="J3290" s="12"/>
      <c r="K3290" s="68"/>
    </row>
    <row r="3291" spans="1:11">
      <c r="A3291" s="13"/>
      <c r="B3291" s="12"/>
      <c r="C3291" s="12"/>
      <c r="D3291" s="13"/>
      <c r="E3291" s="12"/>
      <c r="F3291" s="12"/>
      <c r="G3291" s="12"/>
      <c r="H3291" s="12"/>
      <c r="I3291" s="12"/>
      <c r="J3291" s="12"/>
      <c r="K3291" s="68"/>
    </row>
    <row r="3292" spans="1:11">
      <c r="A3292" s="13"/>
      <c r="B3292" s="12"/>
      <c r="C3292" s="12"/>
      <c r="D3292" s="13"/>
      <c r="E3292" s="12"/>
      <c r="F3292" s="12"/>
      <c r="G3292" s="12"/>
      <c r="H3292" s="12"/>
      <c r="I3292" s="12"/>
      <c r="J3292" s="12"/>
      <c r="K3292" s="68"/>
    </row>
    <row r="3293" spans="1:11">
      <c r="A3293" s="13"/>
      <c r="B3293" s="12"/>
      <c r="C3293" s="12"/>
      <c r="D3293" s="13"/>
      <c r="E3293" s="12"/>
      <c r="F3293" s="12"/>
      <c r="G3293" s="12"/>
      <c r="H3293" s="12"/>
      <c r="I3293" s="12"/>
      <c r="J3293" s="12"/>
      <c r="K3293" s="68"/>
    </row>
    <row r="3294" spans="1:11">
      <c r="A3294" s="13"/>
      <c r="B3294" s="12"/>
      <c r="C3294" s="12"/>
      <c r="D3294" s="13"/>
      <c r="E3294" s="12"/>
      <c r="F3294" s="12"/>
      <c r="G3294" s="12"/>
      <c r="H3294" s="12"/>
      <c r="I3294" s="12"/>
      <c r="J3294" s="12"/>
      <c r="K3294" s="68"/>
    </row>
    <row r="3295" spans="1:11">
      <c r="A3295" s="13"/>
      <c r="B3295" s="12"/>
      <c r="C3295" s="12"/>
      <c r="D3295" s="13"/>
      <c r="E3295" s="12"/>
      <c r="F3295" s="12"/>
      <c r="G3295" s="12"/>
      <c r="H3295" s="12"/>
      <c r="I3295" s="12"/>
      <c r="J3295" s="12"/>
      <c r="K3295" s="68"/>
    </row>
    <row r="3296" spans="1:11">
      <c r="A3296" s="13"/>
      <c r="B3296" s="12"/>
      <c r="C3296" s="12"/>
      <c r="D3296" s="13"/>
      <c r="E3296" s="12"/>
      <c r="F3296" s="12"/>
      <c r="G3296" s="12"/>
      <c r="H3296" s="12"/>
      <c r="I3296" s="12"/>
      <c r="J3296" s="12"/>
      <c r="K3296" s="68"/>
    </row>
    <row r="3297" spans="1:11">
      <c r="A3297" s="13"/>
      <c r="B3297" s="12"/>
      <c r="C3297" s="12"/>
      <c r="D3297" s="13"/>
      <c r="E3297" s="12"/>
      <c r="F3297" s="12"/>
      <c r="G3297" s="12"/>
      <c r="H3297" s="12"/>
      <c r="I3297" s="12"/>
      <c r="J3297" s="12"/>
      <c r="K3297" s="68"/>
    </row>
    <row r="3298" spans="1:11">
      <c r="A3298" s="13"/>
      <c r="B3298" s="12"/>
      <c r="C3298" s="12"/>
      <c r="D3298" s="13"/>
      <c r="E3298" s="12"/>
      <c r="F3298" s="12"/>
      <c r="G3298" s="12"/>
      <c r="H3298" s="12"/>
      <c r="I3298" s="12"/>
      <c r="J3298" s="12"/>
      <c r="K3298" s="68"/>
    </row>
    <row r="3299" spans="1:11">
      <c r="A3299" s="13"/>
      <c r="B3299" s="12"/>
      <c r="C3299" s="12"/>
      <c r="D3299" s="13"/>
      <c r="E3299" s="12"/>
      <c r="F3299" s="12"/>
      <c r="G3299" s="12"/>
      <c r="H3299" s="12"/>
      <c r="I3299" s="12"/>
      <c r="J3299" s="12"/>
      <c r="K3299" s="68"/>
    </row>
    <row r="3300" spans="1:11">
      <c r="A3300" s="13"/>
      <c r="B3300" s="12"/>
      <c r="C3300" s="12"/>
      <c r="D3300" s="13"/>
      <c r="E3300" s="12"/>
      <c r="F3300" s="12"/>
      <c r="G3300" s="12"/>
      <c r="H3300" s="12"/>
      <c r="I3300" s="12"/>
      <c r="J3300" s="12"/>
      <c r="K3300" s="68"/>
    </row>
    <row r="3301" spans="1:11">
      <c r="A3301" s="13"/>
      <c r="B3301" s="12"/>
      <c r="C3301" s="12"/>
      <c r="D3301" s="13"/>
      <c r="E3301" s="12"/>
      <c r="F3301" s="12"/>
      <c r="G3301" s="12"/>
      <c r="H3301" s="12"/>
      <c r="I3301" s="12"/>
      <c r="J3301" s="12"/>
      <c r="K3301" s="68"/>
    </row>
    <row r="3302" spans="1:11">
      <c r="A3302" s="13"/>
      <c r="B3302" s="12"/>
      <c r="C3302" s="12"/>
      <c r="D3302" s="13"/>
      <c r="E3302" s="12"/>
      <c r="F3302" s="12"/>
      <c r="G3302" s="12"/>
      <c r="H3302" s="12"/>
      <c r="I3302" s="12"/>
      <c r="J3302" s="12"/>
      <c r="K3302" s="68"/>
    </row>
    <row r="3303" spans="1:11">
      <c r="A3303" s="13"/>
      <c r="B3303" s="12"/>
      <c r="C3303" s="12"/>
      <c r="D3303" s="13"/>
      <c r="E3303" s="12"/>
      <c r="F3303" s="12"/>
      <c r="G3303" s="12"/>
      <c r="H3303" s="12"/>
      <c r="I3303" s="12"/>
      <c r="J3303" s="12"/>
      <c r="K3303" s="68"/>
    </row>
    <row r="3304" spans="1:11">
      <c r="A3304" s="13"/>
      <c r="B3304" s="12"/>
      <c r="C3304" s="12"/>
      <c r="D3304" s="13"/>
      <c r="E3304" s="12"/>
      <c r="F3304" s="12"/>
      <c r="G3304" s="12"/>
      <c r="H3304" s="12"/>
      <c r="I3304" s="12"/>
      <c r="J3304" s="12"/>
      <c r="K3304" s="68"/>
    </row>
    <row r="3305" spans="1:11">
      <c r="A3305" s="13"/>
      <c r="B3305" s="12"/>
      <c r="C3305" s="12"/>
      <c r="D3305" s="13"/>
      <c r="E3305" s="12"/>
      <c r="F3305" s="12"/>
      <c r="G3305" s="12"/>
      <c r="H3305" s="12"/>
      <c r="I3305" s="12"/>
      <c r="J3305" s="12"/>
      <c r="K3305" s="68"/>
    </row>
    <row r="3306" spans="1:11">
      <c r="A3306" s="13"/>
      <c r="B3306" s="12"/>
      <c r="C3306" s="12"/>
      <c r="D3306" s="13"/>
      <c r="E3306" s="12"/>
      <c r="F3306" s="12"/>
      <c r="G3306" s="12"/>
      <c r="H3306" s="12"/>
      <c r="I3306" s="12"/>
      <c r="J3306" s="12"/>
      <c r="K3306" s="68"/>
    </row>
    <row r="3307" spans="1:11">
      <c r="A3307" s="13"/>
      <c r="B3307" s="12"/>
      <c r="C3307" s="12"/>
      <c r="D3307" s="13"/>
      <c r="E3307" s="12"/>
      <c r="F3307" s="12"/>
      <c r="G3307" s="12"/>
      <c r="H3307" s="12"/>
      <c r="I3307" s="12"/>
      <c r="J3307" s="12"/>
      <c r="K3307" s="68"/>
    </row>
    <row r="3308" spans="1:11">
      <c r="A3308" s="13"/>
      <c r="B3308" s="12"/>
      <c r="C3308" s="12"/>
      <c r="D3308" s="13"/>
      <c r="E3308" s="12"/>
      <c r="F3308" s="12"/>
      <c r="G3308" s="12"/>
      <c r="H3308" s="12"/>
      <c r="I3308" s="12"/>
      <c r="J3308" s="12"/>
      <c r="K3308" s="68"/>
    </row>
    <row r="3309" spans="1:11">
      <c r="A3309" s="13"/>
      <c r="B3309" s="12"/>
      <c r="C3309" s="12"/>
      <c r="D3309" s="13"/>
      <c r="E3309" s="12"/>
      <c r="F3309" s="12"/>
      <c r="G3309" s="12"/>
      <c r="H3309" s="12"/>
      <c r="I3309" s="12"/>
      <c r="J3309" s="12"/>
      <c r="K3309" s="68"/>
    </row>
    <row r="3310" spans="1:11">
      <c r="A3310" s="13"/>
      <c r="B3310" s="12"/>
      <c r="C3310" s="12"/>
      <c r="D3310" s="13"/>
      <c r="E3310" s="12"/>
      <c r="F3310" s="12"/>
      <c r="G3310" s="12"/>
      <c r="H3310" s="12"/>
      <c r="I3310" s="12"/>
      <c r="J3310" s="12"/>
      <c r="K3310" s="68"/>
    </row>
    <row r="3311" spans="1:11">
      <c r="A3311" s="13"/>
      <c r="B3311" s="12"/>
      <c r="C3311" s="12"/>
      <c r="D3311" s="13"/>
      <c r="E3311" s="12"/>
      <c r="F3311" s="12"/>
      <c r="G3311" s="12"/>
      <c r="H3311" s="12"/>
      <c r="I3311" s="12"/>
      <c r="J3311" s="12"/>
      <c r="K3311" s="68"/>
    </row>
    <row r="3312" spans="1:11">
      <c r="A3312" s="13"/>
      <c r="B3312" s="12"/>
      <c r="C3312" s="12"/>
      <c r="D3312" s="13"/>
      <c r="E3312" s="12"/>
      <c r="F3312" s="12"/>
      <c r="G3312" s="12"/>
      <c r="H3312" s="12"/>
      <c r="I3312" s="12"/>
      <c r="J3312" s="12"/>
      <c r="K3312" s="68"/>
    </row>
    <row r="3313" spans="1:11">
      <c r="A3313" s="13"/>
      <c r="B3313" s="12"/>
      <c r="C3313" s="12"/>
      <c r="D3313" s="13"/>
      <c r="E3313" s="12"/>
      <c r="F3313" s="12"/>
      <c r="G3313" s="12"/>
      <c r="H3313" s="12"/>
      <c r="I3313" s="12"/>
      <c r="J3313" s="12"/>
      <c r="K3313" s="68"/>
    </row>
    <row r="3314" spans="1:11">
      <c r="A3314" s="13"/>
      <c r="B3314" s="12"/>
      <c r="C3314" s="12"/>
      <c r="D3314" s="13"/>
      <c r="E3314" s="12"/>
      <c r="F3314" s="12"/>
      <c r="G3314" s="12"/>
      <c r="H3314" s="12"/>
      <c r="I3314" s="12"/>
      <c r="J3314" s="12"/>
      <c r="K3314" s="68"/>
    </row>
    <row r="3315" spans="1:11">
      <c r="A3315" s="13"/>
      <c r="B3315" s="12"/>
      <c r="C3315" s="12"/>
      <c r="D3315" s="13"/>
      <c r="E3315" s="12"/>
      <c r="F3315" s="12"/>
      <c r="G3315" s="12"/>
      <c r="H3315" s="12"/>
      <c r="I3315" s="12"/>
      <c r="J3315" s="12"/>
      <c r="K3315" s="68"/>
    </row>
    <row r="3316" spans="1:11">
      <c r="A3316" s="13"/>
      <c r="B3316" s="12"/>
      <c r="C3316" s="12"/>
      <c r="D3316" s="13"/>
      <c r="E3316" s="12"/>
      <c r="F3316" s="12"/>
      <c r="G3316" s="12"/>
      <c r="H3316" s="12"/>
      <c r="I3316" s="12"/>
      <c r="J3316" s="12"/>
      <c r="K3316" s="68"/>
    </row>
    <row r="3317" spans="1:11">
      <c r="A3317" s="13"/>
      <c r="B3317" s="12"/>
      <c r="C3317" s="12"/>
      <c r="D3317" s="13"/>
      <c r="E3317" s="12"/>
      <c r="F3317" s="12"/>
      <c r="G3317" s="12"/>
      <c r="H3317" s="12"/>
      <c r="I3317" s="12"/>
      <c r="J3317" s="12"/>
      <c r="K3317" s="68"/>
    </row>
    <row r="3318" spans="1:11">
      <c r="A3318" s="13"/>
      <c r="B3318" s="12"/>
      <c r="C3318" s="12"/>
      <c r="D3318" s="13"/>
      <c r="E3318" s="12"/>
      <c r="F3318" s="12"/>
      <c r="G3318" s="12"/>
      <c r="H3318" s="12"/>
      <c r="I3318" s="12"/>
      <c r="J3318" s="12"/>
      <c r="K3318" s="68"/>
    </row>
    <row r="3319" spans="1:11">
      <c r="A3319" s="13"/>
      <c r="B3319" s="12"/>
      <c r="C3319" s="12"/>
      <c r="D3319" s="13"/>
      <c r="E3319" s="12"/>
      <c r="F3319" s="12"/>
      <c r="G3319" s="12"/>
      <c r="H3319" s="12"/>
      <c r="I3319" s="12"/>
      <c r="J3319" s="12"/>
      <c r="K3319" s="68"/>
    </row>
    <row r="3320" spans="1:11">
      <c r="A3320" s="13"/>
      <c r="B3320" s="12"/>
      <c r="C3320" s="12"/>
      <c r="D3320" s="13"/>
      <c r="E3320" s="12"/>
      <c r="F3320" s="12"/>
      <c r="G3320" s="12"/>
      <c r="H3320" s="12"/>
      <c r="I3320" s="12"/>
      <c r="J3320" s="12"/>
      <c r="K3320" s="68"/>
    </row>
    <row r="3321" spans="1:11">
      <c r="A3321" s="13"/>
      <c r="B3321" s="12"/>
      <c r="C3321" s="12"/>
      <c r="D3321" s="13"/>
      <c r="E3321" s="12"/>
      <c r="F3321" s="12"/>
      <c r="G3321" s="12"/>
      <c r="H3321" s="12"/>
      <c r="I3321" s="12"/>
      <c r="J3321" s="12"/>
      <c r="K3321" s="68"/>
    </row>
    <row r="3322" spans="1:11">
      <c r="A3322" s="13"/>
      <c r="B3322" s="12"/>
      <c r="C3322" s="12"/>
      <c r="D3322" s="13"/>
      <c r="E3322" s="12"/>
      <c r="F3322" s="12"/>
      <c r="G3322" s="12"/>
      <c r="H3322" s="12"/>
      <c r="I3322" s="12"/>
      <c r="J3322" s="12"/>
      <c r="K3322" s="68"/>
    </row>
    <row r="3323" spans="1:11">
      <c r="A3323" s="13"/>
      <c r="B3323" s="12"/>
      <c r="C3323" s="12"/>
      <c r="D3323" s="13"/>
      <c r="E3323" s="12"/>
      <c r="F3323" s="12"/>
      <c r="G3323" s="12"/>
      <c r="H3323" s="12"/>
      <c r="I3323" s="12"/>
      <c r="J3323" s="12"/>
      <c r="K3323" s="68"/>
    </row>
    <row r="3324" spans="1:11">
      <c r="A3324" s="13"/>
      <c r="B3324" s="12"/>
      <c r="C3324" s="12"/>
      <c r="D3324" s="13"/>
      <c r="E3324" s="12"/>
      <c r="F3324" s="12"/>
      <c r="G3324" s="12"/>
      <c r="H3324" s="12"/>
      <c r="I3324" s="12"/>
      <c r="J3324" s="12"/>
      <c r="K3324" s="68"/>
    </row>
    <row r="3325" spans="1:11">
      <c r="A3325" s="13"/>
      <c r="B3325" s="12"/>
      <c r="C3325" s="12"/>
      <c r="D3325" s="13"/>
      <c r="E3325" s="12"/>
      <c r="F3325" s="12"/>
      <c r="G3325" s="12"/>
      <c r="H3325" s="12"/>
      <c r="I3325" s="12"/>
      <c r="J3325" s="12"/>
      <c r="K3325" s="68"/>
    </row>
    <row r="3326" spans="1:11">
      <c r="A3326" s="13"/>
      <c r="B3326" s="12"/>
      <c r="C3326" s="12"/>
      <c r="D3326" s="13"/>
      <c r="E3326" s="12"/>
      <c r="F3326" s="12"/>
      <c r="G3326" s="12"/>
      <c r="H3326" s="12"/>
      <c r="I3326" s="12"/>
      <c r="J3326" s="12"/>
      <c r="K3326" s="68"/>
    </row>
    <row r="3327" spans="1:11">
      <c r="A3327" s="13"/>
      <c r="B3327" s="12"/>
      <c r="C3327" s="12"/>
      <c r="D3327" s="13"/>
      <c r="E3327" s="12"/>
      <c r="F3327" s="12"/>
      <c r="G3327" s="12"/>
      <c r="H3327" s="12"/>
      <c r="I3327" s="12"/>
      <c r="J3327" s="12"/>
      <c r="K3327" s="68"/>
    </row>
    <row r="3328" spans="1:11">
      <c r="A3328" s="13"/>
      <c r="B3328" s="12"/>
      <c r="C3328" s="12"/>
      <c r="D3328" s="13"/>
      <c r="E3328" s="12"/>
      <c r="F3328" s="12"/>
      <c r="G3328" s="12"/>
      <c r="H3328" s="12"/>
      <c r="I3328" s="12"/>
      <c r="J3328" s="12"/>
      <c r="K3328" s="68"/>
    </row>
    <row r="3329" spans="1:11">
      <c r="A3329" s="13"/>
      <c r="B3329" s="12"/>
      <c r="C3329" s="12"/>
      <c r="D3329" s="13"/>
      <c r="E3329" s="12"/>
      <c r="F3329" s="12"/>
      <c r="G3329" s="12"/>
      <c r="H3329" s="12"/>
      <c r="I3329" s="12"/>
      <c r="J3329" s="12"/>
      <c r="K3329" s="68"/>
    </row>
    <row r="3330" spans="1:11">
      <c r="A3330" s="13"/>
      <c r="B3330" s="12"/>
      <c r="C3330" s="12"/>
      <c r="D3330" s="13"/>
      <c r="E3330" s="12"/>
      <c r="F3330" s="12"/>
      <c r="G3330" s="12"/>
      <c r="H3330" s="12"/>
      <c r="I3330" s="12"/>
      <c r="J3330" s="12"/>
      <c r="K3330" s="68"/>
    </row>
    <row r="3331" spans="1:11">
      <c r="A3331" s="13"/>
      <c r="B3331" s="12"/>
      <c r="C3331" s="12"/>
      <c r="D3331" s="13"/>
      <c r="E3331" s="12"/>
      <c r="F3331" s="12"/>
      <c r="G3331" s="12"/>
      <c r="H3331" s="12"/>
      <c r="I3331" s="12"/>
      <c r="J3331" s="12"/>
      <c r="K3331" s="68"/>
    </row>
    <row r="3332" spans="1:11">
      <c r="A3332" s="13"/>
      <c r="B3332" s="12"/>
      <c r="C3332" s="12"/>
      <c r="D3332" s="13"/>
      <c r="E3332" s="12"/>
      <c r="F3332" s="12"/>
      <c r="G3332" s="12"/>
      <c r="H3332" s="12"/>
      <c r="I3332" s="12"/>
      <c r="J3332" s="12"/>
      <c r="K3332" s="68"/>
    </row>
    <row r="3333" spans="1:11">
      <c r="A3333" s="13"/>
      <c r="B3333" s="12"/>
      <c r="C3333" s="12"/>
      <c r="D3333" s="13"/>
      <c r="E3333" s="12"/>
      <c r="F3333" s="12"/>
      <c r="G3333" s="12"/>
      <c r="H3333" s="12"/>
      <c r="I3333" s="12"/>
      <c r="J3333" s="12"/>
      <c r="K3333" s="68"/>
    </row>
    <row r="3334" spans="1:11">
      <c r="A3334" s="13"/>
      <c r="B3334" s="12"/>
      <c r="C3334" s="12"/>
      <c r="D3334" s="13"/>
      <c r="E3334" s="12"/>
      <c r="F3334" s="12"/>
      <c r="G3334" s="12"/>
      <c r="H3334" s="12"/>
      <c r="I3334" s="12"/>
      <c r="J3334" s="12"/>
      <c r="K3334" s="68"/>
    </row>
    <row r="3335" spans="1:11">
      <c r="A3335" s="13"/>
      <c r="B3335" s="12"/>
      <c r="C3335" s="12"/>
      <c r="D3335" s="13"/>
      <c r="E3335" s="12"/>
      <c r="F3335" s="12"/>
      <c r="G3335" s="12"/>
      <c r="H3335" s="12"/>
      <c r="I3335" s="12"/>
      <c r="J3335" s="12"/>
      <c r="K3335" s="68"/>
    </row>
    <row r="3336" spans="1:11">
      <c r="A3336" s="13"/>
      <c r="B3336" s="12"/>
      <c r="C3336" s="12"/>
      <c r="D3336" s="13"/>
      <c r="E3336" s="12"/>
      <c r="F3336" s="12"/>
      <c r="G3336" s="12"/>
      <c r="H3336" s="12"/>
      <c r="I3336" s="12"/>
      <c r="J3336" s="12"/>
      <c r="K3336" s="68"/>
    </row>
    <row r="3337" spans="1:11">
      <c r="A3337" s="13"/>
      <c r="B3337" s="12"/>
      <c r="C3337" s="12"/>
      <c r="D3337" s="13"/>
      <c r="E3337" s="12"/>
      <c r="F3337" s="12"/>
      <c r="G3337" s="12"/>
      <c r="H3337" s="12"/>
      <c r="I3337" s="12"/>
      <c r="J3337" s="12"/>
      <c r="K3337" s="68"/>
    </row>
    <row r="3338" spans="1:11">
      <c r="A3338" s="13"/>
      <c r="B3338" s="12"/>
      <c r="C3338" s="12"/>
      <c r="D3338" s="13"/>
      <c r="E3338" s="12"/>
      <c r="F3338" s="12"/>
      <c r="G3338" s="12"/>
      <c r="H3338" s="12"/>
      <c r="I3338" s="12"/>
      <c r="J3338" s="12"/>
      <c r="K3338" s="68"/>
    </row>
    <row r="3339" spans="1:11">
      <c r="A3339" s="13"/>
      <c r="B3339" s="12"/>
      <c r="C3339" s="12"/>
      <c r="D3339" s="13"/>
      <c r="E3339" s="12"/>
      <c r="F3339" s="12"/>
      <c r="G3339" s="12"/>
      <c r="H3339" s="12"/>
      <c r="I3339" s="12"/>
      <c r="J3339" s="12"/>
      <c r="K3339" s="68"/>
    </row>
    <row r="3340" spans="1:11">
      <c r="A3340" s="13"/>
      <c r="B3340" s="12"/>
      <c r="C3340" s="12"/>
      <c r="D3340" s="13"/>
      <c r="E3340" s="12"/>
      <c r="F3340" s="12"/>
      <c r="G3340" s="12"/>
      <c r="H3340" s="12"/>
      <c r="I3340" s="12"/>
      <c r="J3340" s="12"/>
      <c r="K3340" s="68"/>
    </row>
    <row r="3341" spans="1:11">
      <c r="A3341" s="13"/>
      <c r="B3341" s="12"/>
      <c r="C3341" s="12"/>
      <c r="D3341" s="13"/>
      <c r="E3341" s="12"/>
      <c r="F3341" s="12"/>
      <c r="G3341" s="12"/>
      <c r="H3341" s="12"/>
      <c r="I3341" s="12"/>
      <c r="J3341" s="12"/>
      <c r="K3341" s="68"/>
    </row>
    <row r="3342" spans="1:11">
      <c r="A3342" s="13"/>
      <c r="B3342" s="12"/>
      <c r="C3342" s="12"/>
      <c r="D3342" s="13"/>
      <c r="E3342" s="12"/>
      <c r="F3342" s="12"/>
      <c r="G3342" s="12"/>
      <c r="H3342" s="12"/>
      <c r="I3342" s="12"/>
      <c r="J3342" s="12"/>
      <c r="K3342" s="68"/>
    </row>
    <row r="3343" spans="1:11">
      <c r="A3343" s="13"/>
      <c r="B3343" s="12"/>
      <c r="C3343" s="12"/>
      <c r="D3343" s="13"/>
      <c r="E3343" s="12"/>
      <c r="F3343" s="12"/>
      <c r="G3343" s="12"/>
      <c r="H3343" s="12"/>
      <c r="I3343" s="12"/>
      <c r="J3343" s="12"/>
      <c r="K3343" s="68"/>
    </row>
    <row r="3344" spans="1:11">
      <c r="A3344" s="13"/>
      <c r="B3344" s="12"/>
      <c r="C3344" s="12"/>
      <c r="D3344" s="13"/>
      <c r="E3344" s="12"/>
      <c r="F3344" s="12"/>
      <c r="G3344" s="12"/>
      <c r="H3344" s="12"/>
      <c r="I3344" s="12"/>
      <c r="J3344" s="12"/>
      <c r="K3344" s="68"/>
    </row>
    <row r="3345" spans="1:11">
      <c r="A3345" s="13"/>
      <c r="B3345" s="12"/>
      <c r="C3345" s="12"/>
      <c r="D3345" s="13"/>
      <c r="E3345" s="12"/>
      <c r="F3345" s="12"/>
      <c r="G3345" s="12"/>
      <c r="H3345" s="12"/>
      <c r="I3345" s="12"/>
      <c r="J3345" s="12"/>
      <c r="K3345" s="68"/>
    </row>
    <row r="3346" spans="1:11">
      <c r="A3346" s="13"/>
      <c r="B3346" s="12"/>
      <c r="C3346" s="12"/>
      <c r="D3346" s="13"/>
      <c r="E3346" s="12"/>
      <c r="F3346" s="12"/>
      <c r="G3346" s="12"/>
      <c r="H3346" s="12"/>
      <c r="I3346" s="12"/>
      <c r="J3346" s="12"/>
      <c r="K3346" s="68"/>
    </row>
    <row r="3347" spans="1:11">
      <c r="A3347" s="13"/>
      <c r="B3347" s="12"/>
      <c r="C3347" s="12"/>
      <c r="D3347" s="13"/>
      <c r="E3347" s="12"/>
      <c r="F3347" s="12"/>
      <c r="G3347" s="12"/>
      <c r="H3347" s="12"/>
      <c r="I3347" s="12"/>
      <c r="J3347" s="12"/>
      <c r="K3347" s="68"/>
    </row>
    <row r="3348" spans="1:11">
      <c r="A3348" s="13"/>
      <c r="B3348" s="12"/>
      <c r="C3348" s="12"/>
      <c r="D3348" s="13"/>
      <c r="E3348" s="12"/>
      <c r="F3348" s="12"/>
      <c r="G3348" s="12"/>
      <c r="H3348" s="12"/>
      <c r="I3348" s="12"/>
      <c r="J3348" s="12"/>
      <c r="K3348" s="68"/>
    </row>
    <row r="3349" spans="1:11">
      <c r="A3349" s="13"/>
      <c r="B3349" s="12"/>
      <c r="C3349" s="12"/>
      <c r="D3349" s="13"/>
      <c r="E3349" s="12"/>
      <c r="F3349" s="12"/>
      <c r="G3349" s="12"/>
      <c r="H3349" s="12"/>
      <c r="I3349" s="12"/>
      <c r="J3349" s="12"/>
      <c r="K3349" s="68"/>
    </row>
    <row r="3350" spans="1:11">
      <c r="A3350" s="13"/>
      <c r="B3350" s="12"/>
      <c r="C3350" s="12"/>
      <c r="D3350" s="13"/>
      <c r="E3350" s="12"/>
      <c r="F3350" s="12"/>
      <c r="G3350" s="12"/>
      <c r="H3350" s="12"/>
      <c r="I3350" s="12"/>
      <c r="J3350" s="12"/>
      <c r="K3350" s="68"/>
    </row>
    <row r="3351" spans="1:11">
      <c r="A3351" s="13"/>
      <c r="B3351" s="12"/>
      <c r="C3351" s="12"/>
      <c r="D3351" s="13"/>
      <c r="E3351" s="12"/>
      <c r="F3351" s="12"/>
      <c r="G3351" s="12"/>
      <c r="H3351" s="12"/>
      <c r="I3351" s="12"/>
      <c r="J3351" s="12"/>
      <c r="K3351" s="68"/>
    </row>
    <row r="3352" spans="1:11">
      <c r="A3352" s="13"/>
      <c r="B3352" s="12"/>
      <c r="C3352" s="12"/>
      <c r="D3352" s="13"/>
      <c r="E3352" s="12"/>
      <c r="F3352" s="12"/>
      <c r="G3352" s="12"/>
      <c r="H3352" s="12"/>
      <c r="I3352" s="12"/>
      <c r="J3352" s="12"/>
      <c r="K3352" s="68"/>
    </row>
    <row r="3353" spans="1:11">
      <c r="A3353" s="13"/>
      <c r="B3353" s="12"/>
      <c r="C3353" s="12"/>
      <c r="D3353" s="13"/>
      <c r="E3353" s="12"/>
      <c r="F3353" s="12"/>
      <c r="G3353" s="12"/>
      <c r="H3353" s="12"/>
      <c r="I3353" s="12"/>
      <c r="J3353" s="12"/>
      <c r="K3353" s="68"/>
    </row>
    <row r="3354" spans="1:11">
      <c r="A3354" s="13"/>
      <c r="B3354" s="12"/>
      <c r="C3354" s="12"/>
      <c r="D3354" s="13"/>
      <c r="E3354" s="12"/>
      <c r="F3354" s="12"/>
      <c r="G3354" s="12"/>
      <c r="H3354" s="12"/>
      <c r="I3354" s="12"/>
      <c r="J3354" s="12"/>
      <c r="K3354" s="68"/>
    </row>
    <row r="3355" spans="1:11">
      <c r="A3355" s="13"/>
      <c r="B3355" s="12"/>
      <c r="C3355" s="12"/>
      <c r="D3355" s="13"/>
      <c r="E3355" s="12"/>
      <c r="F3355" s="12"/>
      <c r="G3355" s="12"/>
      <c r="H3355" s="12"/>
      <c r="I3355" s="12"/>
      <c r="J3355" s="12"/>
      <c r="K3355" s="68"/>
    </row>
    <row r="3356" spans="1:11">
      <c r="A3356" s="13"/>
      <c r="B3356" s="12"/>
      <c r="C3356" s="12"/>
      <c r="D3356" s="13"/>
      <c r="E3356" s="12"/>
      <c r="F3356" s="12"/>
      <c r="G3356" s="12"/>
      <c r="H3356" s="12"/>
      <c r="I3356" s="12"/>
      <c r="J3356" s="12"/>
      <c r="K3356" s="68"/>
    </row>
    <row r="3357" spans="1:11">
      <c r="A3357" s="13"/>
      <c r="B3357" s="12"/>
      <c r="C3357" s="12"/>
      <c r="D3357" s="13"/>
      <c r="E3357" s="12"/>
      <c r="F3357" s="12"/>
      <c r="G3357" s="12"/>
      <c r="H3357" s="12"/>
      <c r="I3357" s="12"/>
      <c r="J3357" s="12"/>
      <c r="K3357" s="68"/>
    </row>
    <row r="3358" spans="1:11">
      <c r="A3358" s="13"/>
      <c r="B3358" s="12"/>
      <c r="C3358" s="12"/>
      <c r="D3358" s="13"/>
      <c r="E3358" s="12"/>
      <c r="F3358" s="12"/>
      <c r="G3358" s="12"/>
      <c r="H3358" s="12"/>
      <c r="I3358" s="12"/>
      <c r="J3358" s="12"/>
      <c r="K3358" s="68"/>
    </row>
    <row r="3359" spans="1:11">
      <c r="A3359" s="13"/>
      <c r="B3359" s="12"/>
      <c r="C3359" s="12"/>
      <c r="D3359" s="13"/>
      <c r="E3359" s="12"/>
      <c r="F3359" s="12"/>
      <c r="G3359" s="12"/>
      <c r="H3359" s="12"/>
      <c r="I3359" s="12"/>
      <c r="J3359" s="12"/>
      <c r="K3359" s="68"/>
    </row>
    <row r="3360" spans="1:11">
      <c r="A3360" s="13"/>
      <c r="B3360" s="12"/>
      <c r="C3360" s="12"/>
      <c r="D3360" s="13"/>
      <c r="E3360" s="12"/>
      <c r="F3360" s="12"/>
      <c r="G3360" s="12"/>
      <c r="H3360" s="12"/>
      <c r="I3360" s="12"/>
      <c r="J3360" s="12"/>
      <c r="K3360" s="68"/>
    </row>
    <row r="3361" spans="1:11">
      <c r="A3361" s="13"/>
      <c r="B3361" s="12"/>
      <c r="C3361" s="12"/>
      <c r="D3361" s="13"/>
      <c r="E3361" s="12"/>
      <c r="F3361" s="12"/>
      <c r="G3361" s="12"/>
      <c r="H3361" s="12"/>
      <c r="I3361" s="12"/>
      <c r="J3361" s="12"/>
      <c r="K3361" s="68"/>
    </row>
    <row r="3362" spans="1:11">
      <c r="A3362" s="13"/>
      <c r="B3362" s="12"/>
      <c r="C3362" s="12"/>
      <c r="D3362" s="13"/>
      <c r="E3362" s="12"/>
      <c r="F3362" s="12"/>
      <c r="G3362" s="12"/>
      <c r="H3362" s="12"/>
      <c r="I3362" s="12"/>
      <c r="J3362" s="12"/>
      <c r="K3362" s="68"/>
    </row>
    <row r="3363" spans="1:11">
      <c r="A3363" s="13"/>
      <c r="B3363" s="12"/>
      <c r="C3363" s="12"/>
      <c r="D3363" s="13"/>
      <c r="E3363" s="12"/>
      <c r="F3363" s="12"/>
      <c r="G3363" s="12"/>
      <c r="H3363" s="12"/>
      <c r="I3363" s="12"/>
      <c r="J3363" s="12"/>
      <c r="K3363" s="68"/>
    </row>
    <row r="3364" spans="1:11">
      <c r="A3364" s="13"/>
      <c r="B3364" s="12"/>
      <c r="C3364" s="12"/>
      <c r="D3364" s="13"/>
      <c r="E3364" s="12"/>
      <c r="F3364" s="12"/>
      <c r="G3364" s="12"/>
      <c r="H3364" s="12"/>
      <c r="I3364" s="12"/>
      <c r="J3364" s="12"/>
      <c r="K3364" s="68"/>
    </row>
    <row r="3365" spans="1:11">
      <c r="A3365" s="13"/>
      <c r="B3365" s="12"/>
      <c r="C3365" s="12"/>
      <c r="D3365" s="13"/>
      <c r="E3365" s="12"/>
      <c r="F3365" s="12"/>
      <c r="G3365" s="12"/>
      <c r="H3365" s="12"/>
      <c r="I3365" s="12"/>
      <c r="J3365" s="12"/>
      <c r="K3365" s="68"/>
    </row>
    <row r="3366" spans="1:11">
      <c r="A3366" s="13"/>
      <c r="B3366" s="12"/>
      <c r="C3366" s="12"/>
      <c r="D3366" s="13"/>
      <c r="E3366" s="12"/>
      <c r="F3366" s="12"/>
      <c r="G3366" s="12"/>
      <c r="H3366" s="12"/>
      <c r="I3366" s="12"/>
      <c r="J3366" s="12"/>
      <c r="K3366" s="68"/>
    </row>
    <row r="3367" spans="1:11">
      <c r="A3367" s="13"/>
      <c r="B3367" s="12"/>
      <c r="C3367" s="12"/>
      <c r="D3367" s="13"/>
      <c r="E3367" s="12"/>
      <c r="F3367" s="12"/>
      <c r="G3367" s="12"/>
      <c r="H3367" s="12"/>
      <c r="I3367" s="12"/>
      <c r="J3367" s="12"/>
      <c r="K3367" s="68"/>
    </row>
    <row r="3368" spans="1:11">
      <c r="A3368" s="13"/>
      <c r="B3368" s="12"/>
      <c r="C3368" s="12"/>
      <c r="D3368" s="13"/>
      <c r="E3368" s="12"/>
      <c r="F3368" s="12"/>
      <c r="G3368" s="12"/>
      <c r="H3368" s="12"/>
      <c r="I3368" s="12"/>
      <c r="J3368" s="12"/>
      <c r="K3368" s="68"/>
    </row>
    <row r="3369" spans="1:11">
      <c r="A3369" s="13"/>
      <c r="B3369" s="12"/>
      <c r="C3369" s="12"/>
      <c r="D3369" s="13"/>
      <c r="E3369" s="12"/>
      <c r="F3369" s="12"/>
      <c r="G3369" s="12"/>
      <c r="H3369" s="12"/>
      <c r="I3369" s="12"/>
      <c r="J3369" s="12"/>
      <c r="K3369" s="68"/>
    </row>
    <row r="3370" spans="1:11">
      <c r="A3370" s="13"/>
      <c r="B3370" s="12"/>
      <c r="C3370" s="12"/>
      <c r="D3370" s="13"/>
      <c r="E3370" s="12"/>
      <c r="F3370" s="12"/>
      <c r="G3370" s="12"/>
      <c r="H3370" s="12"/>
      <c r="I3370" s="12"/>
      <c r="J3370" s="12"/>
      <c r="K3370" s="68"/>
    </row>
    <row r="3371" spans="1:11">
      <c r="A3371" s="13"/>
      <c r="B3371" s="12"/>
      <c r="C3371" s="12"/>
      <c r="D3371" s="13"/>
      <c r="E3371" s="12"/>
      <c r="F3371" s="12"/>
      <c r="G3371" s="12"/>
      <c r="H3371" s="12"/>
      <c r="I3371" s="12"/>
      <c r="J3371" s="12"/>
      <c r="K3371" s="68"/>
    </row>
    <row r="3372" spans="1:11">
      <c r="A3372" s="13"/>
      <c r="B3372" s="12"/>
      <c r="C3372" s="12"/>
      <c r="D3372" s="13"/>
      <c r="E3372" s="12"/>
      <c r="F3372" s="12"/>
      <c r="G3372" s="12"/>
      <c r="H3372" s="12"/>
      <c r="I3372" s="12"/>
      <c r="J3372" s="12"/>
      <c r="K3372" s="68"/>
    </row>
    <row r="3373" spans="1:11">
      <c r="A3373" s="13"/>
      <c r="B3373" s="12"/>
      <c r="C3373" s="12"/>
      <c r="D3373" s="13"/>
      <c r="E3373" s="12"/>
      <c r="F3373" s="12"/>
      <c r="G3373" s="12"/>
      <c r="H3373" s="12"/>
      <c r="I3373" s="12"/>
      <c r="J3373" s="12"/>
      <c r="K3373" s="68"/>
    </row>
    <row r="3374" spans="1:11">
      <c r="A3374" s="13"/>
      <c r="B3374" s="12"/>
      <c r="C3374" s="12"/>
      <c r="D3374" s="13"/>
      <c r="E3374" s="12"/>
      <c r="F3374" s="12"/>
      <c r="G3374" s="12"/>
      <c r="H3374" s="12"/>
      <c r="I3374" s="12"/>
      <c r="J3374" s="12"/>
      <c r="K3374" s="68"/>
    </row>
    <row r="3375" spans="1:11">
      <c r="A3375" s="13"/>
      <c r="B3375" s="12"/>
      <c r="C3375" s="12"/>
      <c r="D3375" s="13"/>
      <c r="E3375" s="12"/>
      <c r="F3375" s="12"/>
      <c r="G3375" s="12"/>
      <c r="H3375" s="12"/>
      <c r="I3375" s="12"/>
      <c r="J3375" s="12"/>
      <c r="K3375" s="68"/>
    </row>
    <row r="3376" spans="1:11">
      <c r="A3376" s="13"/>
      <c r="B3376" s="12"/>
      <c r="C3376" s="12"/>
      <c r="D3376" s="13"/>
      <c r="E3376" s="12"/>
      <c r="F3376" s="12"/>
      <c r="G3376" s="12"/>
      <c r="H3376" s="12"/>
      <c r="I3376" s="12"/>
      <c r="J3376" s="12"/>
      <c r="K3376" s="68"/>
    </row>
    <row r="3377" spans="1:11">
      <c r="A3377" s="13"/>
      <c r="B3377" s="12"/>
      <c r="C3377" s="12"/>
      <c r="D3377" s="13"/>
      <c r="E3377" s="12"/>
      <c r="F3377" s="12"/>
      <c r="G3377" s="12"/>
      <c r="H3377" s="12"/>
      <c r="I3377" s="12"/>
      <c r="J3377" s="12"/>
      <c r="K3377" s="68"/>
    </row>
    <row r="3378" spans="1:11">
      <c r="A3378" s="13"/>
      <c r="B3378" s="12"/>
      <c r="C3378" s="12"/>
      <c r="D3378" s="13"/>
      <c r="E3378" s="12"/>
      <c r="F3378" s="12"/>
      <c r="G3378" s="12"/>
      <c r="H3378" s="12"/>
      <c r="I3378" s="12"/>
      <c r="J3378" s="12"/>
      <c r="K3378" s="68"/>
    </row>
    <row r="3379" spans="1:11">
      <c r="A3379" s="13"/>
      <c r="B3379" s="12"/>
      <c r="C3379" s="12"/>
      <c r="D3379" s="13"/>
      <c r="E3379" s="12"/>
      <c r="F3379" s="12"/>
      <c r="G3379" s="12"/>
      <c r="H3379" s="12"/>
      <c r="I3379" s="12"/>
      <c r="J3379" s="12"/>
      <c r="K3379" s="68"/>
    </row>
    <row r="3380" spans="1:11">
      <c r="A3380" s="13"/>
      <c r="B3380" s="12"/>
      <c r="C3380" s="12"/>
      <c r="D3380" s="13"/>
      <c r="E3380" s="12"/>
      <c r="F3380" s="12"/>
      <c r="G3380" s="12"/>
      <c r="H3380" s="12"/>
      <c r="I3380" s="12"/>
      <c r="J3380" s="12"/>
      <c r="K3380" s="68"/>
    </row>
    <row r="3381" spans="1:11">
      <c r="A3381" s="13"/>
      <c r="B3381" s="12"/>
      <c r="C3381" s="12"/>
      <c r="D3381" s="13"/>
      <c r="E3381" s="12"/>
      <c r="F3381" s="12"/>
      <c r="G3381" s="12"/>
      <c r="H3381" s="12"/>
      <c r="I3381" s="12"/>
      <c r="J3381" s="12"/>
      <c r="K3381" s="68"/>
    </row>
    <row r="3382" spans="1:11">
      <c r="A3382" s="13"/>
      <c r="B3382" s="12"/>
      <c r="C3382" s="12"/>
      <c r="D3382" s="13"/>
      <c r="E3382" s="12"/>
      <c r="F3382" s="12"/>
      <c r="G3382" s="12"/>
      <c r="H3382" s="12"/>
      <c r="I3382" s="12"/>
      <c r="J3382" s="12"/>
      <c r="K3382" s="68"/>
    </row>
    <row r="3383" spans="1:11">
      <c r="A3383" s="13"/>
      <c r="B3383" s="12"/>
      <c r="C3383" s="12"/>
      <c r="D3383" s="13"/>
      <c r="E3383" s="12"/>
      <c r="F3383" s="12"/>
      <c r="G3383" s="12"/>
      <c r="H3383" s="12"/>
      <c r="I3383" s="12"/>
      <c r="J3383" s="12"/>
      <c r="K3383" s="68"/>
    </row>
    <row r="3384" spans="1:11">
      <c r="A3384" s="13"/>
      <c r="B3384" s="12"/>
      <c r="C3384" s="12"/>
      <c r="D3384" s="13"/>
      <c r="E3384" s="12"/>
      <c r="F3384" s="12"/>
      <c r="G3384" s="12"/>
      <c r="H3384" s="12"/>
      <c r="I3384" s="12"/>
      <c r="J3384" s="12"/>
      <c r="K3384" s="68"/>
    </row>
    <row r="3385" spans="1:11">
      <c r="A3385" s="13"/>
      <c r="B3385" s="12"/>
      <c r="C3385" s="12"/>
      <c r="D3385" s="13"/>
      <c r="E3385" s="12"/>
      <c r="F3385" s="12"/>
      <c r="G3385" s="12"/>
      <c r="H3385" s="12"/>
      <c r="I3385" s="12"/>
      <c r="J3385" s="12"/>
      <c r="K3385" s="68"/>
    </row>
    <row r="3386" spans="1:11">
      <c r="A3386" s="13"/>
      <c r="B3386" s="12"/>
      <c r="C3386" s="12"/>
      <c r="D3386" s="13"/>
      <c r="E3386" s="12"/>
      <c r="F3386" s="12"/>
      <c r="G3386" s="12"/>
      <c r="H3386" s="12"/>
      <c r="I3386" s="12"/>
      <c r="J3386" s="12"/>
      <c r="K3386" s="68"/>
    </row>
    <row r="3387" spans="1:11">
      <c r="A3387" s="13"/>
      <c r="B3387" s="12"/>
      <c r="C3387" s="12"/>
      <c r="D3387" s="13"/>
      <c r="E3387" s="12"/>
      <c r="F3387" s="12"/>
      <c r="G3387" s="12"/>
      <c r="H3387" s="12"/>
      <c r="I3387" s="12"/>
      <c r="J3387" s="12"/>
      <c r="K3387" s="68"/>
    </row>
    <row r="3388" spans="1:11">
      <c r="A3388" s="13"/>
      <c r="B3388" s="12"/>
      <c r="C3388" s="12"/>
      <c r="D3388" s="13"/>
      <c r="E3388" s="12"/>
      <c r="F3388" s="12"/>
      <c r="G3388" s="12"/>
      <c r="H3388" s="12"/>
      <c r="I3388" s="12"/>
      <c r="J3388" s="12"/>
      <c r="K3388" s="68"/>
    </row>
    <row r="3389" spans="1:11">
      <c r="A3389" s="13"/>
      <c r="B3389" s="12"/>
      <c r="C3389" s="12"/>
      <c r="D3389" s="13"/>
      <c r="E3389" s="12"/>
      <c r="F3389" s="12"/>
      <c r="G3389" s="12"/>
      <c r="H3389" s="12"/>
      <c r="I3389" s="12"/>
      <c r="J3389" s="12"/>
      <c r="K3389" s="68"/>
    </row>
    <row r="3390" spans="1:11">
      <c r="A3390" s="13"/>
      <c r="B3390" s="12"/>
      <c r="C3390" s="12"/>
      <c r="D3390" s="13"/>
      <c r="E3390" s="12"/>
      <c r="F3390" s="12"/>
      <c r="G3390" s="12"/>
      <c r="H3390" s="12"/>
      <c r="I3390" s="12"/>
      <c r="J3390" s="12"/>
      <c r="K3390" s="68"/>
    </row>
    <row r="3391" spans="1:11">
      <c r="A3391" s="13"/>
      <c r="B3391" s="12"/>
      <c r="C3391" s="12"/>
      <c r="D3391" s="13"/>
      <c r="E3391" s="12"/>
      <c r="F3391" s="12"/>
      <c r="G3391" s="12"/>
      <c r="H3391" s="12"/>
      <c r="I3391" s="12"/>
      <c r="J3391" s="12"/>
      <c r="K3391" s="68"/>
    </row>
    <row r="3392" spans="1:11">
      <c r="A3392" s="13"/>
      <c r="B3392" s="12"/>
      <c r="C3392" s="12"/>
      <c r="D3392" s="13"/>
      <c r="E3392" s="12"/>
      <c r="F3392" s="12"/>
      <c r="G3392" s="12"/>
      <c r="H3392" s="12"/>
      <c r="I3392" s="12"/>
      <c r="J3392" s="12"/>
      <c r="K3392" s="68"/>
    </row>
    <row r="3393" spans="1:11">
      <c r="A3393" s="13"/>
      <c r="B3393" s="12"/>
      <c r="C3393" s="12"/>
      <c r="D3393" s="13"/>
      <c r="E3393" s="12"/>
      <c r="F3393" s="12"/>
      <c r="G3393" s="12"/>
      <c r="H3393" s="12"/>
      <c r="I3393" s="12"/>
      <c r="J3393" s="12"/>
      <c r="K3393" s="68"/>
    </row>
    <row r="3394" spans="1:11">
      <c r="A3394" s="13"/>
      <c r="B3394" s="12"/>
      <c r="C3394" s="12"/>
      <c r="D3394" s="13"/>
      <c r="E3394" s="12"/>
      <c r="F3394" s="12"/>
      <c r="G3394" s="12"/>
      <c r="H3394" s="12"/>
      <c r="I3394" s="12"/>
      <c r="J3394" s="12"/>
      <c r="K3394" s="68"/>
    </row>
    <row r="3395" spans="1:11">
      <c r="A3395" s="13"/>
      <c r="B3395" s="12"/>
      <c r="C3395" s="12"/>
      <c r="D3395" s="13"/>
      <c r="E3395" s="12"/>
      <c r="F3395" s="12"/>
      <c r="G3395" s="12"/>
      <c r="H3395" s="12"/>
      <c r="I3395" s="12"/>
      <c r="J3395" s="12"/>
      <c r="K3395" s="68"/>
    </row>
    <row r="3396" spans="1:11">
      <c r="A3396" s="13"/>
      <c r="B3396" s="12"/>
      <c r="C3396" s="12"/>
      <c r="D3396" s="13"/>
      <c r="E3396" s="12"/>
      <c r="F3396" s="12"/>
      <c r="G3396" s="12"/>
      <c r="H3396" s="12"/>
      <c r="I3396" s="12"/>
      <c r="J3396" s="12"/>
      <c r="K3396" s="68"/>
    </row>
    <row r="3397" spans="1:11">
      <c r="A3397" s="13"/>
      <c r="B3397" s="12"/>
      <c r="C3397" s="12"/>
      <c r="D3397" s="13"/>
      <c r="E3397" s="12"/>
      <c r="F3397" s="12"/>
      <c r="G3397" s="12"/>
      <c r="H3397" s="12"/>
      <c r="I3397" s="12"/>
      <c r="J3397" s="12"/>
      <c r="K3397" s="68"/>
    </row>
    <row r="3398" spans="1:11">
      <c r="A3398" s="13"/>
      <c r="B3398" s="12"/>
      <c r="C3398" s="12"/>
      <c r="D3398" s="13"/>
      <c r="E3398" s="12"/>
      <c r="F3398" s="12"/>
      <c r="G3398" s="12"/>
      <c r="H3398" s="12"/>
      <c r="I3398" s="12"/>
      <c r="J3398" s="12"/>
      <c r="K3398" s="68"/>
    </row>
    <row r="3399" spans="1:11">
      <c r="A3399" s="13"/>
      <c r="B3399" s="12"/>
      <c r="C3399" s="12"/>
      <c r="D3399" s="13"/>
      <c r="E3399" s="12"/>
      <c r="F3399" s="12"/>
      <c r="G3399" s="12"/>
      <c r="H3399" s="12"/>
      <c r="I3399" s="12"/>
      <c r="J3399" s="12"/>
      <c r="K3399" s="68"/>
    </row>
    <row r="3400" spans="1:11">
      <c r="A3400" s="13"/>
      <c r="B3400" s="12"/>
      <c r="C3400" s="12"/>
      <c r="D3400" s="13"/>
      <c r="E3400" s="12"/>
      <c r="F3400" s="12"/>
      <c r="G3400" s="12"/>
      <c r="H3400" s="12"/>
      <c r="I3400" s="12"/>
      <c r="J3400" s="12"/>
      <c r="K3400" s="68"/>
    </row>
    <row r="3401" spans="1:11">
      <c r="A3401" s="13"/>
      <c r="B3401" s="12"/>
      <c r="C3401" s="12"/>
      <c r="D3401" s="13"/>
      <c r="E3401" s="12"/>
      <c r="F3401" s="12"/>
      <c r="G3401" s="12"/>
      <c r="H3401" s="12"/>
      <c r="I3401" s="12"/>
      <c r="J3401" s="12"/>
      <c r="K3401" s="68"/>
    </row>
    <row r="3402" spans="1:11">
      <c r="A3402" s="13"/>
      <c r="B3402" s="12"/>
      <c r="C3402" s="12"/>
      <c r="D3402" s="13"/>
      <c r="E3402" s="12"/>
      <c r="F3402" s="12"/>
      <c r="G3402" s="12"/>
      <c r="H3402" s="12"/>
      <c r="I3402" s="12"/>
      <c r="J3402" s="12"/>
      <c r="K3402" s="68"/>
    </row>
    <row r="3403" spans="1:11">
      <c r="A3403" s="13"/>
      <c r="B3403" s="12"/>
      <c r="C3403" s="12"/>
      <c r="D3403" s="13"/>
      <c r="E3403" s="12"/>
      <c r="F3403" s="12"/>
      <c r="G3403" s="12"/>
      <c r="H3403" s="12"/>
      <c r="I3403" s="12"/>
      <c r="J3403" s="12"/>
      <c r="K3403" s="68"/>
    </row>
    <row r="3404" spans="1:11">
      <c r="A3404" s="13"/>
      <c r="B3404" s="12"/>
      <c r="C3404" s="12"/>
      <c r="D3404" s="13"/>
      <c r="E3404" s="12"/>
      <c r="F3404" s="12"/>
      <c r="G3404" s="12"/>
      <c r="H3404" s="12"/>
      <c r="I3404" s="12"/>
      <c r="J3404" s="12"/>
      <c r="K3404" s="68"/>
    </row>
    <row r="3405" spans="1:11">
      <c r="A3405" s="13"/>
      <c r="B3405" s="12"/>
      <c r="C3405" s="12"/>
      <c r="D3405" s="13"/>
      <c r="E3405" s="12"/>
      <c r="F3405" s="12"/>
      <c r="G3405" s="12"/>
      <c r="H3405" s="12"/>
      <c r="I3405" s="12"/>
      <c r="J3405" s="12"/>
      <c r="K3405" s="68"/>
    </row>
    <row r="3406" spans="1:11">
      <c r="A3406" s="13"/>
      <c r="B3406" s="12"/>
      <c r="C3406" s="12"/>
      <c r="D3406" s="13"/>
      <c r="E3406" s="12"/>
      <c r="F3406" s="12"/>
      <c r="G3406" s="12"/>
      <c r="H3406" s="12"/>
      <c r="I3406" s="12"/>
      <c r="J3406" s="12"/>
      <c r="K3406" s="68"/>
    </row>
    <row r="3407" spans="1:11">
      <c r="A3407" s="13"/>
      <c r="B3407" s="12"/>
      <c r="C3407" s="12"/>
      <c r="D3407" s="13"/>
      <c r="E3407" s="12"/>
      <c r="F3407" s="12"/>
      <c r="G3407" s="12"/>
      <c r="H3407" s="12"/>
      <c r="I3407" s="12"/>
      <c r="J3407" s="12"/>
      <c r="K3407" s="68"/>
    </row>
    <row r="3408" spans="1:11">
      <c r="A3408" s="13"/>
      <c r="B3408" s="12"/>
      <c r="C3408" s="12"/>
      <c r="D3408" s="13"/>
      <c r="E3408" s="12"/>
      <c r="F3408" s="12"/>
      <c r="G3408" s="12"/>
      <c r="H3408" s="12"/>
      <c r="I3408" s="12"/>
      <c r="J3408" s="12"/>
      <c r="K3408" s="68"/>
    </row>
    <row r="3409" spans="1:11">
      <c r="A3409" s="13"/>
      <c r="B3409" s="12"/>
      <c r="C3409" s="12"/>
      <c r="D3409" s="13"/>
      <c r="E3409" s="12"/>
      <c r="F3409" s="12"/>
      <c r="G3409" s="12"/>
      <c r="H3409" s="12"/>
      <c r="I3409" s="12"/>
      <c r="J3409" s="12"/>
      <c r="K3409" s="68"/>
    </row>
    <row r="3410" spans="1:11">
      <c r="A3410" s="13"/>
      <c r="B3410" s="12"/>
      <c r="C3410" s="12"/>
      <c r="D3410" s="13"/>
      <c r="E3410" s="12"/>
      <c r="F3410" s="12"/>
      <c r="G3410" s="12"/>
      <c r="H3410" s="12"/>
      <c r="I3410" s="12"/>
      <c r="J3410" s="12"/>
      <c r="K3410" s="68"/>
    </row>
    <row r="3411" spans="1:11">
      <c r="A3411" s="13"/>
      <c r="B3411" s="12"/>
      <c r="C3411" s="12"/>
      <c r="D3411" s="13"/>
      <c r="E3411" s="12"/>
      <c r="F3411" s="12"/>
      <c r="G3411" s="12"/>
      <c r="H3411" s="12"/>
      <c r="I3411" s="12"/>
      <c r="J3411" s="12"/>
      <c r="K3411" s="68"/>
    </row>
    <row r="3412" spans="1:11">
      <c r="A3412" s="13"/>
      <c r="B3412" s="12"/>
      <c r="C3412" s="12"/>
      <c r="D3412" s="13"/>
      <c r="E3412" s="12"/>
      <c r="F3412" s="12"/>
      <c r="G3412" s="12"/>
      <c r="H3412" s="12"/>
      <c r="I3412" s="12"/>
      <c r="J3412" s="12"/>
      <c r="K3412" s="68"/>
    </row>
    <row r="3413" spans="1:11">
      <c r="A3413" s="13"/>
      <c r="B3413" s="12"/>
      <c r="C3413" s="12"/>
      <c r="D3413" s="13"/>
      <c r="E3413" s="12"/>
      <c r="F3413" s="12"/>
      <c r="G3413" s="12"/>
      <c r="H3413" s="12"/>
      <c r="I3413" s="12"/>
      <c r="J3413" s="12"/>
      <c r="K3413" s="68"/>
    </row>
    <row r="3414" spans="1:11">
      <c r="A3414" s="13"/>
      <c r="B3414" s="12"/>
      <c r="C3414" s="12"/>
      <c r="D3414" s="13"/>
      <c r="E3414" s="12"/>
      <c r="F3414" s="12"/>
      <c r="G3414" s="12"/>
      <c r="H3414" s="12"/>
      <c r="I3414" s="12"/>
      <c r="J3414" s="12"/>
      <c r="K3414" s="68"/>
    </row>
    <row r="3415" spans="1:11">
      <c r="A3415" s="13"/>
      <c r="B3415" s="12"/>
      <c r="C3415" s="12"/>
      <c r="D3415" s="13"/>
      <c r="E3415" s="12"/>
      <c r="F3415" s="12"/>
      <c r="G3415" s="12"/>
      <c r="H3415" s="12"/>
      <c r="I3415" s="12"/>
      <c r="J3415" s="12"/>
      <c r="K3415" s="68"/>
    </row>
    <row r="3416" spans="1:11">
      <c r="A3416" s="13"/>
      <c r="B3416" s="12"/>
      <c r="C3416" s="12"/>
      <c r="D3416" s="13"/>
      <c r="E3416" s="12"/>
      <c r="F3416" s="12"/>
      <c r="G3416" s="12"/>
      <c r="H3416" s="12"/>
      <c r="I3416" s="12"/>
      <c r="J3416" s="12"/>
      <c r="K3416" s="68"/>
    </row>
    <row r="3417" spans="1:11">
      <c r="A3417" s="13"/>
      <c r="B3417" s="12"/>
      <c r="C3417" s="12"/>
      <c r="D3417" s="13"/>
      <c r="E3417" s="12"/>
      <c r="F3417" s="12"/>
      <c r="G3417" s="12"/>
      <c r="H3417" s="12"/>
      <c r="I3417" s="12"/>
      <c r="J3417" s="12"/>
      <c r="K3417" s="68"/>
    </row>
    <row r="3418" spans="1:11">
      <c r="A3418" s="13"/>
      <c r="B3418" s="12"/>
      <c r="C3418" s="12"/>
      <c r="D3418" s="13"/>
      <c r="E3418" s="12"/>
      <c r="F3418" s="12"/>
      <c r="G3418" s="12"/>
      <c r="H3418" s="12"/>
      <c r="I3418" s="12"/>
      <c r="J3418" s="12"/>
      <c r="K3418" s="68"/>
    </row>
    <row r="3419" spans="1:11">
      <c r="A3419" s="13"/>
      <c r="B3419" s="12"/>
      <c r="C3419" s="12"/>
      <c r="D3419" s="13"/>
      <c r="E3419" s="12"/>
      <c r="F3419" s="12"/>
      <c r="G3419" s="12"/>
      <c r="H3419" s="12"/>
      <c r="I3419" s="12"/>
      <c r="J3419" s="12"/>
      <c r="K3419" s="68"/>
    </row>
    <row r="3420" spans="1:11">
      <c r="A3420" s="13"/>
      <c r="B3420" s="12"/>
      <c r="C3420" s="12"/>
      <c r="D3420" s="13"/>
      <c r="E3420" s="12"/>
      <c r="F3420" s="12"/>
      <c r="G3420" s="12"/>
      <c r="H3420" s="12"/>
      <c r="I3420" s="12"/>
      <c r="J3420" s="12"/>
      <c r="K3420" s="68"/>
    </row>
    <row r="3421" spans="1:11">
      <c r="A3421" s="13"/>
      <c r="B3421" s="12"/>
      <c r="C3421" s="12"/>
      <c r="D3421" s="13"/>
      <c r="E3421" s="12"/>
      <c r="F3421" s="12"/>
      <c r="G3421" s="12"/>
      <c r="H3421" s="12"/>
      <c r="I3421" s="12"/>
      <c r="J3421" s="12"/>
      <c r="K3421" s="68"/>
    </row>
    <row r="3422" spans="1:11">
      <c r="A3422" s="13"/>
      <c r="B3422" s="12"/>
      <c r="C3422" s="12"/>
      <c r="D3422" s="13"/>
      <c r="E3422" s="12"/>
      <c r="F3422" s="12"/>
      <c r="G3422" s="12"/>
      <c r="H3422" s="12"/>
      <c r="I3422" s="12"/>
      <c r="J3422" s="12"/>
      <c r="K3422" s="68"/>
    </row>
    <row r="3423" spans="1:11">
      <c r="A3423" s="13"/>
      <c r="B3423" s="12"/>
      <c r="C3423" s="12"/>
      <c r="D3423" s="13"/>
      <c r="E3423" s="12"/>
      <c r="F3423" s="12"/>
      <c r="G3423" s="12"/>
      <c r="H3423" s="12"/>
      <c r="I3423" s="12"/>
      <c r="J3423" s="12"/>
      <c r="K3423" s="68"/>
    </row>
    <row r="3424" spans="1:11">
      <c r="A3424" s="13"/>
      <c r="B3424" s="12"/>
      <c r="C3424" s="12"/>
      <c r="D3424" s="13"/>
      <c r="E3424" s="12"/>
      <c r="F3424" s="12"/>
      <c r="G3424" s="12"/>
      <c r="H3424" s="12"/>
      <c r="I3424" s="12"/>
      <c r="J3424" s="12"/>
      <c r="K3424" s="68"/>
    </row>
    <row r="3425" spans="1:11">
      <c r="A3425" s="13"/>
      <c r="B3425" s="12"/>
      <c r="C3425" s="12"/>
      <c r="D3425" s="13"/>
      <c r="E3425" s="12"/>
      <c r="F3425" s="12"/>
      <c r="G3425" s="12"/>
      <c r="H3425" s="12"/>
      <c r="I3425" s="12"/>
      <c r="J3425" s="12"/>
      <c r="K3425" s="68"/>
    </row>
    <row r="3426" spans="1:11">
      <c r="A3426" s="13"/>
      <c r="B3426" s="12"/>
      <c r="C3426" s="12"/>
      <c r="D3426" s="13"/>
      <c r="E3426" s="12"/>
      <c r="F3426" s="12"/>
      <c r="G3426" s="12"/>
      <c r="H3426" s="12"/>
      <c r="I3426" s="12"/>
      <c r="J3426" s="12"/>
      <c r="K3426" s="68"/>
    </row>
    <row r="3427" spans="1:11">
      <c r="A3427" s="13"/>
      <c r="B3427" s="12"/>
      <c r="C3427" s="12"/>
      <c r="D3427" s="13"/>
      <c r="E3427" s="12"/>
      <c r="F3427" s="12"/>
      <c r="G3427" s="12"/>
      <c r="H3427" s="12"/>
      <c r="I3427" s="12"/>
      <c r="J3427" s="12"/>
      <c r="K3427" s="68"/>
    </row>
    <row r="3428" spans="1:11">
      <c r="A3428" s="13"/>
      <c r="B3428" s="12"/>
      <c r="C3428" s="12"/>
      <c r="D3428" s="13"/>
      <c r="E3428" s="12"/>
      <c r="F3428" s="12"/>
      <c r="G3428" s="12"/>
      <c r="H3428" s="12"/>
      <c r="I3428" s="12"/>
      <c r="J3428" s="12"/>
      <c r="K3428" s="68"/>
    </row>
    <row r="3429" spans="1:11">
      <c r="A3429" s="13"/>
      <c r="B3429" s="12"/>
      <c r="C3429" s="12"/>
      <c r="D3429" s="13"/>
      <c r="E3429" s="12"/>
      <c r="F3429" s="12"/>
      <c r="G3429" s="12"/>
      <c r="H3429" s="12"/>
      <c r="I3429" s="12"/>
      <c r="J3429" s="12"/>
      <c r="K3429" s="68"/>
    </row>
    <row r="3430" spans="1:11">
      <c r="A3430" s="13"/>
      <c r="B3430" s="12"/>
      <c r="C3430" s="12"/>
      <c r="D3430" s="13"/>
      <c r="E3430" s="12"/>
      <c r="F3430" s="12"/>
      <c r="G3430" s="12"/>
      <c r="H3430" s="12"/>
      <c r="I3430" s="12"/>
      <c r="J3430" s="12"/>
      <c r="K3430" s="68"/>
    </row>
    <row r="3431" spans="1:11">
      <c r="A3431" s="13"/>
      <c r="B3431" s="12"/>
      <c r="C3431" s="12"/>
      <c r="D3431" s="13"/>
      <c r="E3431" s="12"/>
      <c r="F3431" s="12"/>
      <c r="G3431" s="12"/>
      <c r="H3431" s="12"/>
      <c r="I3431" s="12"/>
      <c r="J3431" s="12"/>
      <c r="K3431" s="68"/>
    </row>
    <row r="3432" spans="1:11">
      <c r="A3432" s="13"/>
      <c r="B3432" s="12"/>
      <c r="C3432" s="12"/>
      <c r="D3432" s="13"/>
      <c r="E3432" s="12"/>
      <c r="F3432" s="12"/>
      <c r="G3432" s="12"/>
      <c r="H3432" s="12"/>
      <c r="I3432" s="12"/>
      <c r="J3432" s="12"/>
      <c r="K3432" s="68"/>
    </row>
    <row r="3433" spans="1:11">
      <c r="A3433" s="13"/>
      <c r="B3433" s="12"/>
      <c r="C3433" s="12"/>
      <c r="D3433" s="13"/>
      <c r="E3433" s="12"/>
      <c r="F3433" s="12"/>
      <c r="G3433" s="12"/>
      <c r="H3433" s="12"/>
      <c r="I3433" s="12"/>
      <c r="J3433" s="12"/>
      <c r="K3433" s="68"/>
    </row>
    <row r="3434" spans="1:11">
      <c r="A3434" s="13"/>
      <c r="B3434" s="12"/>
      <c r="C3434" s="12"/>
      <c r="D3434" s="13"/>
      <c r="E3434" s="12"/>
      <c r="F3434" s="12"/>
      <c r="G3434" s="12"/>
      <c r="H3434" s="12"/>
      <c r="I3434" s="12"/>
      <c r="J3434" s="12"/>
      <c r="K3434" s="68"/>
    </row>
    <row r="3435" spans="1:11">
      <c r="A3435" s="13"/>
      <c r="B3435" s="12"/>
      <c r="C3435" s="12"/>
      <c r="D3435" s="13"/>
      <c r="E3435" s="12"/>
      <c r="F3435" s="12"/>
      <c r="G3435" s="12"/>
      <c r="H3435" s="12"/>
      <c r="I3435" s="12"/>
      <c r="J3435" s="12"/>
      <c r="K3435" s="68"/>
    </row>
    <row r="3436" spans="1:11">
      <c r="A3436" s="13"/>
      <c r="B3436" s="12"/>
      <c r="C3436" s="12"/>
      <c r="D3436" s="13"/>
      <c r="E3436" s="12"/>
      <c r="F3436" s="12"/>
      <c r="G3436" s="12"/>
      <c r="H3436" s="12"/>
      <c r="I3436" s="12"/>
      <c r="J3436" s="12"/>
      <c r="K3436" s="68"/>
    </row>
    <row r="3437" spans="1:11">
      <c r="A3437" s="13"/>
      <c r="B3437" s="12"/>
      <c r="C3437" s="12"/>
      <c r="D3437" s="13"/>
      <c r="E3437" s="12"/>
      <c r="F3437" s="12"/>
      <c r="G3437" s="12"/>
      <c r="H3437" s="12"/>
      <c r="I3437" s="12"/>
      <c r="J3437" s="12"/>
      <c r="K3437" s="68"/>
    </row>
    <row r="3438" spans="1:11">
      <c r="A3438" s="13"/>
      <c r="B3438" s="12"/>
      <c r="C3438" s="12"/>
      <c r="D3438" s="13"/>
      <c r="E3438" s="12"/>
      <c r="F3438" s="12"/>
      <c r="G3438" s="12"/>
      <c r="H3438" s="12"/>
      <c r="I3438" s="12"/>
      <c r="J3438" s="12"/>
      <c r="K3438" s="68"/>
    </row>
    <row r="3439" spans="1:11">
      <c r="A3439" s="13"/>
      <c r="B3439" s="12"/>
      <c r="C3439" s="12"/>
      <c r="D3439" s="13"/>
      <c r="E3439" s="12"/>
      <c r="F3439" s="12"/>
      <c r="G3439" s="12"/>
      <c r="H3439" s="12"/>
      <c r="I3439" s="12"/>
      <c r="J3439" s="12"/>
      <c r="K3439" s="68"/>
    </row>
    <row r="3440" spans="1:11">
      <c r="A3440" s="13"/>
      <c r="B3440" s="12"/>
      <c r="C3440" s="12"/>
      <c r="D3440" s="13"/>
      <c r="E3440" s="12"/>
      <c r="F3440" s="12"/>
      <c r="G3440" s="12"/>
      <c r="H3440" s="12"/>
      <c r="I3440" s="12"/>
      <c r="J3440" s="12"/>
      <c r="K3440" s="68"/>
    </row>
    <row r="3441" spans="1:11">
      <c r="A3441" s="13"/>
      <c r="B3441" s="12"/>
      <c r="C3441" s="12"/>
      <c r="D3441" s="13"/>
      <c r="E3441" s="12"/>
      <c r="F3441" s="12"/>
      <c r="G3441" s="12"/>
      <c r="H3441" s="12"/>
      <c r="I3441" s="12"/>
      <c r="J3441" s="12"/>
      <c r="K3441" s="68"/>
    </row>
    <row r="3442" spans="1:11">
      <c r="A3442" s="13"/>
      <c r="B3442" s="12"/>
      <c r="C3442" s="12"/>
      <c r="D3442" s="13"/>
      <c r="E3442" s="12"/>
      <c r="F3442" s="12"/>
      <c r="G3442" s="12"/>
      <c r="H3442" s="12"/>
      <c r="I3442" s="12"/>
      <c r="J3442" s="12"/>
      <c r="K3442" s="68"/>
    </row>
    <row r="3443" spans="1:11">
      <c r="A3443" s="13"/>
      <c r="B3443" s="12"/>
      <c r="C3443" s="12"/>
      <c r="D3443" s="13"/>
      <c r="E3443" s="12"/>
      <c r="F3443" s="12"/>
      <c r="G3443" s="12"/>
      <c r="H3443" s="12"/>
      <c r="I3443" s="12"/>
      <c r="J3443" s="12"/>
      <c r="K3443" s="68"/>
    </row>
    <row r="3444" spans="1:11">
      <c r="A3444" s="13"/>
      <c r="B3444" s="12"/>
      <c r="C3444" s="12"/>
      <c r="D3444" s="13"/>
      <c r="E3444" s="12"/>
      <c r="F3444" s="12"/>
      <c r="G3444" s="12"/>
      <c r="H3444" s="12"/>
      <c r="I3444" s="12"/>
      <c r="J3444" s="12"/>
      <c r="K3444" s="68"/>
    </row>
    <row r="3445" spans="1:11">
      <c r="A3445" s="13"/>
      <c r="B3445" s="12"/>
      <c r="C3445" s="12"/>
      <c r="D3445" s="13"/>
      <c r="E3445" s="12"/>
      <c r="F3445" s="12"/>
      <c r="G3445" s="12"/>
      <c r="H3445" s="12"/>
      <c r="I3445" s="12"/>
      <c r="J3445" s="12"/>
      <c r="K3445" s="68"/>
    </row>
    <row r="3446" spans="1:11">
      <c r="A3446" s="13"/>
      <c r="B3446" s="12"/>
      <c r="C3446" s="12"/>
      <c r="D3446" s="13"/>
      <c r="E3446" s="12"/>
      <c r="F3446" s="12"/>
      <c r="G3446" s="12"/>
      <c r="H3446" s="12"/>
      <c r="I3446" s="12"/>
      <c r="J3446" s="12"/>
      <c r="K3446" s="68"/>
    </row>
    <row r="3447" spans="1:11">
      <c r="A3447" s="13"/>
      <c r="B3447" s="12"/>
      <c r="C3447" s="12"/>
      <c r="D3447" s="13"/>
      <c r="E3447" s="12"/>
      <c r="F3447" s="12"/>
      <c r="G3447" s="12"/>
      <c r="H3447" s="12"/>
      <c r="I3447" s="12"/>
      <c r="J3447" s="12"/>
      <c r="K3447" s="68"/>
    </row>
    <row r="3448" spans="1:11">
      <c r="A3448" s="13"/>
      <c r="B3448" s="12"/>
      <c r="C3448" s="12"/>
      <c r="D3448" s="13"/>
      <c r="E3448" s="12"/>
      <c r="F3448" s="12"/>
      <c r="G3448" s="12"/>
      <c r="H3448" s="12"/>
      <c r="I3448" s="12"/>
      <c r="J3448" s="12"/>
      <c r="K3448" s="68"/>
    </row>
    <row r="3449" spans="1:11">
      <c r="A3449" s="13"/>
      <c r="B3449" s="12"/>
      <c r="C3449" s="12"/>
      <c r="D3449" s="13"/>
      <c r="E3449" s="12"/>
      <c r="F3449" s="12"/>
      <c r="G3449" s="12"/>
      <c r="H3449" s="12"/>
      <c r="I3449" s="12"/>
      <c r="J3449" s="12"/>
      <c r="K3449" s="68"/>
    </row>
    <row r="3450" spans="1:11">
      <c r="A3450" s="13"/>
      <c r="B3450" s="12"/>
      <c r="C3450" s="12"/>
      <c r="D3450" s="13"/>
      <c r="E3450" s="12"/>
      <c r="F3450" s="12"/>
      <c r="G3450" s="12"/>
      <c r="H3450" s="12"/>
      <c r="I3450" s="12"/>
      <c r="J3450" s="12"/>
      <c r="K3450" s="68"/>
    </row>
    <row r="3451" spans="1:11">
      <c r="A3451" s="13"/>
      <c r="B3451" s="12"/>
      <c r="C3451" s="12"/>
      <c r="D3451" s="13"/>
      <c r="E3451" s="12"/>
      <c r="F3451" s="12"/>
      <c r="G3451" s="12"/>
      <c r="H3451" s="12"/>
      <c r="I3451" s="12"/>
      <c r="J3451" s="12"/>
      <c r="K3451" s="68"/>
    </row>
    <row r="3452" spans="1:11">
      <c r="A3452" s="13"/>
      <c r="B3452" s="12"/>
      <c r="C3452" s="12"/>
      <c r="D3452" s="13"/>
      <c r="E3452" s="12"/>
      <c r="F3452" s="12"/>
      <c r="G3452" s="12"/>
      <c r="H3452" s="12"/>
      <c r="I3452" s="12"/>
      <c r="J3452" s="12"/>
      <c r="K3452" s="68"/>
    </row>
    <row r="3453" spans="1:11">
      <c r="A3453" s="13"/>
      <c r="B3453" s="12"/>
      <c r="C3453" s="12"/>
      <c r="D3453" s="13"/>
      <c r="E3453" s="12"/>
      <c r="F3453" s="12"/>
      <c r="G3453" s="12"/>
      <c r="H3453" s="12"/>
      <c r="I3453" s="12"/>
      <c r="J3453" s="12"/>
      <c r="K3453" s="68"/>
    </row>
    <row r="3454" spans="1:11">
      <c r="A3454" s="13"/>
      <c r="B3454" s="12"/>
      <c r="C3454" s="12"/>
      <c r="D3454" s="13"/>
      <c r="E3454" s="12"/>
      <c r="F3454" s="12"/>
      <c r="G3454" s="12"/>
      <c r="H3454" s="12"/>
      <c r="I3454" s="12"/>
      <c r="J3454" s="12"/>
      <c r="K3454" s="68"/>
    </row>
    <row r="3455" spans="1:11">
      <c r="A3455" s="13"/>
      <c r="B3455" s="12"/>
      <c r="C3455" s="12"/>
      <c r="D3455" s="13"/>
      <c r="E3455" s="12"/>
      <c r="F3455" s="12"/>
      <c r="G3455" s="12"/>
      <c r="H3455" s="12"/>
      <c r="I3455" s="12"/>
      <c r="J3455" s="12"/>
      <c r="K3455" s="68"/>
    </row>
    <row r="3456" spans="1:11">
      <c r="A3456" s="13"/>
      <c r="B3456" s="12"/>
      <c r="C3456" s="12"/>
      <c r="D3456" s="13"/>
      <c r="E3456" s="12"/>
      <c r="F3456" s="12"/>
      <c r="G3456" s="12"/>
      <c r="H3456" s="12"/>
      <c r="I3456" s="12"/>
      <c r="J3456" s="12"/>
      <c r="K3456" s="68"/>
    </row>
    <row r="3457" spans="1:11">
      <c r="A3457" s="13"/>
      <c r="B3457" s="12"/>
      <c r="C3457" s="12"/>
      <c r="D3457" s="13"/>
      <c r="E3457" s="12"/>
      <c r="F3457" s="12"/>
      <c r="G3457" s="12"/>
      <c r="H3457" s="12"/>
      <c r="I3457" s="12"/>
      <c r="J3457" s="12"/>
      <c r="K3457" s="68"/>
    </row>
    <row r="3458" spans="1:11">
      <c r="A3458" s="13"/>
      <c r="B3458" s="12"/>
      <c r="C3458" s="12"/>
      <c r="D3458" s="13"/>
      <c r="E3458" s="12"/>
      <c r="F3458" s="12"/>
      <c r="G3458" s="12"/>
      <c r="H3458" s="12"/>
      <c r="I3458" s="12"/>
      <c r="J3458" s="12"/>
      <c r="K3458" s="68"/>
    </row>
    <row r="3459" spans="1:11">
      <c r="A3459" s="13"/>
      <c r="B3459" s="12"/>
      <c r="C3459" s="12"/>
      <c r="D3459" s="13"/>
      <c r="E3459" s="12"/>
      <c r="F3459" s="12"/>
      <c r="G3459" s="12"/>
      <c r="H3459" s="12"/>
      <c r="I3459" s="12"/>
      <c r="J3459" s="12"/>
      <c r="K3459" s="68"/>
    </row>
    <row r="3460" spans="1:11">
      <c r="A3460" s="13"/>
      <c r="B3460" s="12"/>
      <c r="C3460" s="12"/>
      <c r="D3460" s="13"/>
      <c r="E3460" s="12"/>
      <c r="F3460" s="12"/>
      <c r="G3460" s="12"/>
      <c r="H3460" s="12"/>
      <c r="I3460" s="12"/>
      <c r="J3460" s="12"/>
      <c r="K3460" s="68"/>
    </row>
    <row r="3461" spans="1:11">
      <c r="A3461" s="13"/>
      <c r="B3461" s="12"/>
      <c r="C3461" s="12"/>
      <c r="D3461" s="13"/>
      <c r="E3461" s="12"/>
      <c r="F3461" s="12"/>
      <c r="G3461" s="12"/>
      <c r="H3461" s="12"/>
      <c r="I3461" s="12"/>
      <c r="J3461" s="12"/>
      <c r="K3461" s="68"/>
    </row>
    <row r="3462" spans="1:11">
      <c r="A3462" s="13"/>
      <c r="B3462" s="12"/>
      <c r="C3462" s="12"/>
      <c r="D3462" s="13"/>
      <c r="E3462" s="12"/>
      <c r="F3462" s="12"/>
      <c r="G3462" s="12"/>
      <c r="H3462" s="12"/>
      <c r="I3462" s="12"/>
      <c r="J3462" s="12"/>
      <c r="K3462" s="68"/>
    </row>
    <row r="3463" spans="1:11">
      <c r="A3463" s="13"/>
      <c r="B3463" s="12"/>
      <c r="C3463" s="12"/>
      <c r="D3463" s="13"/>
      <c r="E3463" s="12"/>
      <c r="F3463" s="12"/>
      <c r="G3463" s="12"/>
      <c r="H3463" s="12"/>
      <c r="I3463" s="12"/>
      <c r="J3463" s="12"/>
      <c r="K3463" s="68"/>
    </row>
    <row r="3464" spans="1:11">
      <c r="A3464" s="13"/>
      <c r="B3464" s="12"/>
      <c r="C3464" s="12"/>
      <c r="D3464" s="13"/>
      <c r="E3464" s="12"/>
      <c r="F3464" s="12"/>
      <c r="G3464" s="12"/>
      <c r="H3464" s="12"/>
      <c r="I3464" s="12"/>
      <c r="J3464" s="12"/>
      <c r="K3464" s="68"/>
    </row>
    <row r="3465" spans="1:11">
      <c r="A3465" s="13"/>
      <c r="B3465" s="12"/>
      <c r="C3465" s="12"/>
      <c r="D3465" s="13"/>
      <c r="E3465" s="12"/>
      <c r="F3465" s="12"/>
      <c r="G3465" s="12"/>
      <c r="H3465" s="12"/>
      <c r="I3465" s="12"/>
      <c r="J3465" s="12"/>
      <c r="K3465" s="68"/>
    </row>
    <row r="3466" spans="1:11">
      <c r="A3466" s="13"/>
      <c r="B3466" s="12"/>
      <c r="C3466" s="12"/>
      <c r="D3466" s="13"/>
      <c r="E3466" s="12"/>
      <c r="F3466" s="12"/>
      <c r="G3466" s="12"/>
      <c r="H3466" s="12"/>
      <c r="I3466" s="12"/>
      <c r="J3466" s="12"/>
      <c r="K3466" s="68"/>
    </row>
    <row r="3467" spans="1:11">
      <c r="A3467" s="13"/>
      <c r="B3467" s="12"/>
      <c r="C3467" s="12"/>
      <c r="D3467" s="13"/>
      <c r="E3467" s="12"/>
      <c r="F3467" s="12"/>
      <c r="G3467" s="12"/>
      <c r="H3467" s="12"/>
      <c r="I3467" s="12"/>
      <c r="J3467" s="12"/>
      <c r="K3467" s="68"/>
    </row>
    <row r="3468" spans="1:11">
      <c r="A3468" s="13"/>
      <c r="B3468" s="12"/>
      <c r="C3468" s="12"/>
      <c r="D3468" s="13"/>
      <c r="E3468" s="12"/>
      <c r="F3468" s="12"/>
      <c r="G3468" s="12"/>
      <c r="H3468" s="12"/>
      <c r="I3468" s="12"/>
      <c r="J3468" s="12"/>
      <c r="K3468" s="68"/>
    </row>
    <row r="3469" spans="1:11">
      <c r="A3469" s="13"/>
      <c r="B3469" s="12"/>
      <c r="C3469" s="12"/>
      <c r="D3469" s="13"/>
      <c r="E3469" s="12"/>
      <c r="F3469" s="12"/>
      <c r="G3469" s="12"/>
      <c r="H3469" s="12"/>
      <c r="I3469" s="12"/>
      <c r="J3469" s="12"/>
      <c r="K3469" s="68"/>
    </row>
    <row r="3470" spans="1:11">
      <c r="A3470" s="13"/>
      <c r="B3470" s="12"/>
      <c r="C3470" s="12"/>
      <c r="D3470" s="13"/>
      <c r="E3470" s="12"/>
      <c r="F3470" s="12"/>
      <c r="G3470" s="12"/>
      <c r="H3470" s="12"/>
      <c r="I3470" s="12"/>
      <c r="J3470" s="12"/>
      <c r="K3470" s="68"/>
    </row>
    <row r="3471" spans="1:11">
      <c r="A3471" s="13"/>
      <c r="B3471" s="12"/>
      <c r="C3471" s="12"/>
      <c r="D3471" s="13"/>
      <c r="E3471" s="12"/>
      <c r="F3471" s="12"/>
      <c r="G3471" s="12"/>
      <c r="H3471" s="12"/>
      <c r="I3471" s="12"/>
      <c r="J3471" s="12"/>
      <c r="K3471" s="68"/>
    </row>
    <row r="3472" spans="1:11">
      <c r="A3472" s="13"/>
      <c r="B3472" s="12"/>
      <c r="C3472" s="12"/>
      <c r="D3472" s="13"/>
      <c r="E3472" s="12"/>
      <c r="F3472" s="12"/>
      <c r="G3472" s="12"/>
      <c r="H3472" s="12"/>
      <c r="I3472" s="12"/>
      <c r="J3472" s="12"/>
      <c r="K3472" s="68"/>
    </row>
    <row r="3473" spans="1:11">
      <c r="A3473" s="13"/>
      <c r="B3473" s="12"/>
      <c r="C3473" s="12"/>
      <c r="D3473" s="13"/>
      <c r="E3473" s="12"/>
      <c r="F3473" s="12"/>
      <c r="G3473" s="12"/>
      <c r="H3473" s="12"/>
      <c r="I3473" s="12"/>
      <c r="J3473" s="12"/>
      <c r="K3473" s="68"/>
    </row>
    <row r="3474" spans="1:11">
      <c r="A3474" s="13"/>
      <c r="B3474" s="12"/>
      <c r="C3474" s="12"/>
      <c r="D3474" s="13"/>
      <c r="E3474" s="12"/>
      <c r="F3474" s="12"/>
      <c r="G3474" s="12"/>
      <c r="H3474" s="12"/>
      <c r="I3474" s="12"/>
      <c r="J3474" s="12"/>
      <c r="K3474" s="68"/>
    </row>
    <row r="3475" spans="1:11">
      <c r="A3475" s="13"/>
      <c r="B3475" s="12"/>
      <c r="C3475" s="12"/>
      <c r="D3475" s="13"/>
      <c r="E3475" s="12"/>
      <c r="F3475" s="12"/>
      <c r="G3475" s="12"/>
      <c r="H3475" s="12"/>
      <c r="I3475" s="12"/>
      <c r="J3475" s="12"/>
      <c r="K3475" s="68"/>
    </row>
    <row r="3476" spans="1:11">
      <c r="A3476" s="13"/>
      <c r="B3476" s="12"/>
      <c r="C3476" s="12"/>
      <c r="D3476" s="13"/>
      <c r="E3476" s="12"/>
      <c r="F3476" s="12"/>
      <c r="G3476" s="12"/>
      <c r="H3476" s="12"/>
      <c r="I3476" s="12"/>
      <c r="J3476" s="12"/>
      <c r="K3476" s="68"/>
    </row>
    <row r="3477" spans="1:11">
      <c r="A3477" s="13"/>
      <c r="B3477" s="12"/>
      <c r="C3477" s="12"/>
      <c r="D3477" s="13"/>
      <c r="E3477" s="12"/>
      <c r="F3477" s="12"/>
      <c r="G3477" s="12"/>
      <c r="H3477" s="12"/>
      <c r="I3477" s="12"/>
      <c r="J3477" s="12"/>
      <c r="K3477" s="68"/>
    </row>
    <row r="3478" spans="1:11">
      <c r="A3478" s="13"/>
      <c r="B3478" s="12"/>
      <c r="C3478" s="12"/>
      <c r="D3478" s="13"/>
      <c r="E3478" s="12"/>
      <c r="F3478" s="12"/>
      <c r="G3478" s="12"/>
      <c r="H3478" s="12"/>
      <c r="I3478" s="12"/>
      <c r="J3478" s="12"/>
      <c r="K3478" s="68"/>
    </row>
    <row r="3479" spans="1:11">
      <c r="A3479" s="13"/>
      <c r="B3479" s="12"/>
      <c r="C3479" s="12"/>
      <c r="D3479" s="13"/>
      <c r="E3479" s="12"/>
      <c r="F3479" s="12"/>
      <c r="G3479" s="12"/>
      <c r="H3479" s="12"/>
      <c r="I3479" s="12"/>
      <c r="J3479" s="12"/>
      <c r="K3479" s="68"/>
    </row>
    <row r="3480" spans="1:11">
      <c r="A3480" s="13"/>
      <c r="B3480" s="12"/>
      <c r="C3480" s="12"/>
      <c r="D3480" s="13"/>
      <c r="E3480" s="12"/>
      <c r="F3480" s="12"/>
      <c r="G3480" s="12"/>
      <c r="H3480" s="12"/>
      <c r="I3480" s="12"/>
      <c r="J3480" s="12"/>
      <c r="K3480" s="68"/>
    </row>
    <row r="3481" spans="1:11">
      <c r="A3481" s="13"/>
      <c r="B3481" s="12"/>
      <c r="C3481" s="12"/>
      <c r="D3481" s="13"/>
      <c r="E3481" s="12"/>
      <c r="F3481" s="12"/>
      <c r="G3481" s="12"/>
      <c r="H3481" s="12"/>
      <c r="I3481" s="12"/>
      <c r="J3481" s="12"/>
      <c r="K3481" s="68"/>
    </row>
    <row r="3482" spans="1:11">
      <c r="A3482" s="13"/>
      <c r="B3482" s="12"/>
      <c r="C3482" s="12"/>
      <c r="D3482" s="13"/>
      <c r="E3482" s="12"/>
      <c r="F3482" s="12"/>
      <c r="G3482" s="12"/>
      <c r="H3482" s="12"/>
      <c r="I3482" s="12"/>
      <c r="J3482" s="12"/>
      <c r="K3482" s="68"/>
    </row>
    <row r="3483" spans="1:11">
      <c r="A3483" s="13"/>
      <c r="B3483" s="12"/>
      <c r="C3483" s="12"/>
      <c r="D3483" s="13"/>
      <c r="E3483" s="12"/>
      <c r="F3483" s="12"/>
      <c r="G3483" s="12"/>
      <c r="H3483" s="12"/>
      <c r="I3483" s="12"/>
      <c r="J3483" s="12"/>
      <c r="K3483" s="68"/>
    </row>
    <row r="3484" spans="1:11">
      <c r="A3484" s="13"/>
      <c r="B3484" s="12"/>
      <c r="C3484" s="12"/>
      <c r="D3484" s="13"/>
      <c r="E3484" s="12"/>
      <c r="F3484" s="12"/>
      <c r="G3484" s="12"/>
      <c r="H3484" s="12"/>
      <c r="I3484" s="12"/>
      <c r="J3484" s="12"/>
      <c r="K3484" s="68"/>
    </row>
    <row r="3485" spans="1:11">
      <c r="A3485" s="13"/>
      <c r="B3485" s="12"/>
      <c r="C3485" s="12"/>
      <c r="D3485" s="13"/>
      <c r="E3485" s="12"/>
      <c r="F3485" s="12"/>
      <c r="G3485" s="12"/>
      <c r="H3485" s="12"/>
      <c r="I3485" s="12"/>
      <c r="J3485" s="12"/>
      <c r="K3485" s="68"/>
    </row>
    <row r="3486" spans="1:11">
      <c r="A3486" s="13"/>
      <c r="B3486" s="12"/>
      <c r="C3486" s="12"/>
      <c r="D3486" s="13"/>
      <c r="E3486" s="12"/>
      <c r="F3486" s="12"/>
      <c r="G3486" s="12"/>
      <c r="H3486" s="12"/>
      <c r="I3486" s="12"/>
      <c r="J3486" s="12"/>
      <c r="K3486" s="68"/>
    </row>
    <row r="3487" spans="1:11">
      <c r="A3487" s="13"/>
      <c r="B3487" s="12"/>
      <c r="C3487" s="12"/>
      <c r="D3487" s="13"/>
      <c r="E3487" s="12"/>
      <c r="F3487" s="12"/>
      <c r="G3487" s="12"/>
      <c r="H3487" s="12"/>
      <c r="I3487" s="12"/>
      <c r="J3487" s="12"/>
      <c r="K3487" s="68"/>
    </row>
    <row r="3488" spans="1:11">
      <c r="A3488" s="13"/>
      <c r="B3488" s="12"/>
      <c r="C3488" s="12"/>
      <c r="D3488" s="13"/>
      <c r="E3488" s="12"/>
      <c r="F3488" s="12"/>
      <c r="G3488" s="12"/>
      <c r="H3488" s="12"/>
      <c r="I3488" s="12"/>
      <c r="J3488" s="12"/>
      <c r="K3488" s="68"/>
    </row>
    <row r="3489" spans="1:11">
      <c r="A3489" s="13"/>
      <c r="B3489" s="12"/>
      <c r="C3489" s="12"/>
      <c r="D3489" s="13"/>
      <c r="E3489" s="12"/>
      <c r="F3489" s="12"/>
      <c r="G3489" s="12"/>
      <c r="H3489" s="12"/>
      <c r="I3489" s="12"/>
      <c r="J3489" s="12"/>
      <c r="K3489" s="68"/>
    </row>
    <row r="3490" spans="1:11">
      <c r="A3490" s="13"/>
      <c r="B3490" s="12"/>
      <c r="C3490" s="12"/>
      <c r="D3490" s="13"/>
      <c r="E3490" s="12"/>
      <c r="F3490" s="12"/>
      <c r="G3490" s="12"/>
      <c r="H3490" s="12"/>
      <c r="I3490" s="12"/>
      <c r="J3490" s="12"/>
      <c r="K3490" s="68"/>
    </row>
    <row r="3491" spans="1:11">
      <c r="A3491" s="13"/>
      <c r="B3491" s="12"/>
      <c r="C3491" s="12"/>
      <c r="D3491" s="13"/>
      <c r="E3491" s="12"/>
      <c r="F3491" s="12"/>
      <c r="G3491" s="12"/>
      <c r="H3491" s="12"/>
      <c r="I3491" s="12"/>
      <c r="J3491" s="12"/>
      <c r="K3491" s="68"/>
    </row>
    <row r="3492" spans="1:11">
      <c r="A3492" s="13"/>
      <c r="B3492" s="12"/>
      <c r="C3492" s="12"/>
      <c r="D3492" s="13"/>
      <c r="E3492" s="12"/>
      <c r="F3492" s="12"/>
      <c r="G3492" s="12"/>
      <c r="H3492" s="12"/>
      <c r="I3492" s="12"/>
      <c r="J3492" s="12"/>
      <c r="K3492" s="68"/>
    </row>
    <row r="3493" spans="1:11">
      <c r="A3493" s="13"/>
      <c r="B3493" s="12"/>
      <c r="C3493" s="12"/>
      <c r="D3493" s="13"/>
      <c r="E3493" s="12"/>
      <c r="F3493" s="12"/>
      <c r="G3493" s="12"/>
      <c r="H3493" s="12"/>
      <c r="I3493" s="12"/>
      <c r="J3493" s="12"/>
      <c r="K3493" s="68"/>
    </row>
    <row r="3494" spans="1:11">
      <c r="A3494" s="13"/>
      <c r="B3494" s="12"/>
      <c r="C3494" s="12"/>
      <c r="D3494" s="13"/>
      <c r="E3494" s="12"/>
      <c r="F3494" s="12"/>
      <c r="G3494" s="12"/>
      <c r="H3494" s="12"/>
      <c r="I3494" s="12"/>
      <c r="J3494" s="12"/>
      <c r="K3494" s="68"/>
    </row>
    <row r="3495" spans="1:11">
      <c r="A3495" s="13"/>
      <c r="B3495" s="12"/>
      <c r="C3495" s="12"/>
      <c r="D3495" s="13"/>
      <c r="E3495" s="12"/>
      <c r="F3495" s="12"/>
      <c r="G3495" s="12"/>
      <c r="H3495" s="12"/>
      <c r="I3495" s="12"/>
      <c r="J3495" s="12"/>
      <c r="K3495" s="68"/>
    </row>
    <row r="3496" spans="1:11">
      <c r="A3496" s="13"/>
      <c r="B3496" s="12"/>
      <c r="C3496" s="12"/>
      <c r="D3496" s="13"/>
      <c r="E3496" s="12"/>
      <c r="F3496" s="12"/>
      <c r="G3496" s="12"/>
      <c r="H3496" s="12"/>
      <c r="I3496" s="12"/>
      <c r="J3496" s="12"/>
      <c r="K3496" s="68"/>
    </row>
    <row r="3497" spans="1:11">
      <c r="A3497" s="13"/>
      <c r="B3497" s="12"/>
      <c r="C3497" s="12"/>
      <c r="D3497" s="13"/>
      <c r="E3497" s="12"/>
      <c r="F3497" s="12"/>
      <c r="G3497" s="12"/>
      <c r="H3497" s="12"/>
      <c r="I3497" s="12"/>
      <c r="J3497" s="12"/>
      <c r="K3497" s="68"/>
    </row>
    <row r="3498" spans="1:11">
      <c r="A3498" s="13"/>
      <c r="B3498" s="12"/>
      <c r="C3498" s="12"/>
      <c r="D3498" s="13"/>
      <c r="E3498" s="12"/>
      <c r="F3498" s="12"/>
      <c r="G3498" s="12"/>
      <c r="H3498" s="12"/>
      <c r="I3498" s="12"/>
      <c r="J3498" s="12"/>
      <c r="K3498" s="68"/>
    </row>
    <row r="3499" spans="1:11">
      <c r="A3499" s="13"/>
      <c r="B3499" s="12"/>
      <c r="C3499" s="12"/>
      <c r="D3499" s="13"/>
      <c r="E3499" s="12"/>
      <c r="F3499" s="12"/>
      <c r="G3499" s="12"/>
      <c r="H3499" s="12"/>
      <c r="I3499" s="12"/>
      <c r="J3499" s="12"/>
      <c r="K3499" s="68"/>
    </row>
    <row r="3500" spans="1:11">
      <c r="A3500" s="13"/>
      <c r="B3500" s="12"/>
      <c r="C3500" s="12"/>
      <c r="D3500" s="13"/>
      <c r="E3500" s="12"/>
      <c r="F3500" s="12"/>
      <c r="G3500" s="12"/>
      <c r="H3500" s="12"/>
      <c r="I3500" s="12"/>
      <c r="J3500" s="12"/>
      <c r="K3500" s="68"/>
    </row>
    <row r="3501" spans="1:11">
      <c r="A3501" s="13"/>
      <c r="B3501" s="12"/>
      <c r="C3501" s="12"/>
      <c r="D3501" s="13"/>
      <c r="E3501" s="12"/>
      <c r="F3501" s="12"/>
      <c r="G3501" s="12"/>
      <c r="H3501" s="12"/>
      <c r="I3501" s="12"/>
      <c r="J3501" s="12"/>
      <c r="K3501" s="68"/>
    </row>
    <row r="3502" spans="1:11">
      <c r="A3502" s="13"/>
      <c r="B3502" s="12"/>
      <c r="C3502" s="12"/>
      <c r="D3502" s="13"/>
      <c r="E3502" s="12"/>
      <c r="F3502" s="12"/>
      <c r="G3502" s="12"/>
      <c r="H3502" s="12"/>
      <c r="I3502" s="12"/>
      <c r="J3502" s="12"/>
      <c r="K3502" s="68"/>
    </row>
    <row r="3503" spans="1:11">
      <c r="A3503" s="13"/>
      <c r="B3503" s="12"/>
      <c r="C3503" s="12"/>
      <c r="D3503" s="13"/>
      <c r="E3503" s="12"/>
      <c r="F3503" s="12"/>
      <c r="G3503" s="12"/>
      <c r="H3503" s="12"/>
      <c r="I3503" s="12"/>
      <c r="J3503" s="12"/>
      <c r="K3503" s="68"/>
    </row>
    <row r="3504" spans="1:11">
      <c r="A3504" s="13"/>
      <c r="B3504" s="12"/>
      <c r="C3504" s="12"/>
      <c r="D3504" s="13"/>
      <c r="E3504" s="12"/>
      <c r="F3504" s="12"/>
      <c r="G3504" s="12"/>
      <c r="H3504" s="12"/>
      <c r="I3504" s="12"/>
      <c r="J3504" s="12"/>
      <c r="K3504" s="68"/>
    </row>
    <row r="3505" spans="1:11">
      <c r="A3505" s="13"/>
      <c r="B3505" s="12"/>
      <c r="C3505" s="12"/>
      <c r="D3505" s="13"/>
      <c r="E3505" s="12"/>
      <c r="F3505" s="12"/>
      <c r="G3505" s="12"/>
      <c r="H3505" s="12"/>
      <c r="I3505" s="12"/>
      <c r="J3505" s="12"/>
      <c r="K3505" s="68"/>
    </row>
    <row r="3506" spans="1:11">
      <c r="A3506" s="13"/>
      <c r="B3506" s="12"/>
      <c r="C3506" s="12"/>
      <c r="D3506" s="13"/>
      <c r="E3506" s="12"/>
      <c r="F3506" s="12"/>
      <c r="G3506" s="12"/>
      <c r="H3506" s="12"/>
      <c r="I3506" s="12"/>
      <c r="J3506" s="12"/>
      <c r="K3506" s="68"/>
    </row>
    <row r="3507" spans="1:11">
      <c r="A3507" s="13"/>
      <c r="B3507" s="12"/>
      <c r="C3507" s="12"/>
      <c r="D3507" s="13"/>
      <c r="E3507" s="12"/>
      <c r="F3507" s="12"/>
      <c r="G3507" s="12"/>
      <c r="H3507" s="12"/>
      <c r="I3507" s="12"/>
      <c r="J3507" s="12"/>
      <c r="K3507" s="68"/>
    </row>
    <row r="3508" spans="1:11">
      <c r="A3508" s="13"/>
      <c r="B3508" s="12"/>
      <c r="C3508" s="12"/>
      <c r="D3508" s="13"/>
      <c r="E3508" s="12"/>
      <c r="F3508" s="12"/>
      <c r="G3508" s="12"/>
      <c r="H3508" s="12"/>
      <c r="I3508" s="12"/>
      <c r="J3508" s="12"/>
      <c r="K3508" s="68"/>
    </row>
    <row r="3509" spans="1:11">
      <c r="A3509" s="13"/>
      <c r="B3509" s="12"/>
      <c r="C3509" s="12"/>
      <c r="D3509" s="13"/>
      <c r="E3509" s="12"/>
      <c r="F3509" s="12"/>
      <c r="G3509" s="12"/>
      <c r="H3509" s="12"/>
      <c r="I3509" s="12"/>
      <c r="J3509" s="12"/>
      <c r="K3509" s="68"/>
    </row>
    <row r="3510" spans="1:11">
      <c r="A3510" s="13"/>
      <c r="B3510" s="12"/>
      <c r="C3510" s="12"/>
      <c r="D3510" s="13"/>
      <c r="E3510" s="12"/>
      <c r="F3510" s="12"/>
      <c r="G3510" s="12"/>
      <c r="H3510" s="12"/>
      <c r="I3510" s="12"/>
      <c r="J3510" s="12"/>
      <c r="K3510" s="68"/>
    </row>
    <row r="3511" spans="1:11">
      <c r="A3511" s="13"/>
      <c r="B3511" s="12"/>
      <c r="C3511" s="12"/>
      <c r="D3511" s="13"/>
      <c r="E3511" s="12"/>
      <c r="F3511" s="12"/>
      <c r="G3511" s="12"/>
      <c r="H3511" s="12"/>
      <c r="I3511" s="12"/>
      <c r="J3511" s="12"/>
      <c r="K3511" s="68"/>
    </row>
    <row r="3512" spans="1:11">
      <c r="A3512" s="13"/>
      <c r="B3512" s="12"/>
      <c r="C3512" s="12"/>
      <c r="D3512" s="13"/>
      <c r="E3512" s="12"/>
      <c r="F3512" s="12"/>
      <c r="G3512" s="12"/>
      <c r="H3512" s="12"/>
      <c r="I3512" s="12"/>
      <c r="J3512" s="12"/>
      <c r="K3512" s="68"/>
    </row>
    <row r="3513" spans="1:11">
      <c r="A3513" s="13"/>
      <c r="B3513" s="12"/>
      <c r="C3513" s="12"/>
      <c r="D3513" s="13"/>
      <c r="E3513" s="12"/>
      <c r="F3513" s="12"/>
      <c r="G3513" s="12"/>
      <c r="H3513" s="12"/>
      <c r="I3513" s="12"/>
      <c r="J3513" s="12"/>
      <c r="K3513" s="68"/>
    </row>
    <row r="3514" spans="1:11">
      <c r="A3514" s="13"/>
      <c r="B3514" s="12"/>
      <c r="C3514" s="12"/>
      <c r="D3514" s="13"/>
      <c r="E3514" s="12"/>
      <c r="F3514" s="12"/>
      <c r="G3514" s="12"/>
      <c r="H3514" s="12"/>
      <c r="I3514" s="12"/>
      <c r="J3514" s="12"/>
      <c r="K3514" s="68"/>
    </row>
    <row r="3515" spans="1:11">
      <c r="A3515" s="13"/>
      <c r="B3515" s="12"/>
      <c r="C3515" s="12"/>
      <c r="D3515" s="13"/>
      <c r="E3515" s="12"/>
      <c r="F3515" s="12"/>
      <c r="G3515" s="12"/>
      <c r="H3515" s="12"/>
      <c r="I3515" s="12"/>
      <c r="J3515" s="12"/>
      <c r="K3515" s="68"/>
    </row>
    <row r="3516" spans="1:11">
      <c r="A3516" s="13"/>
      <c r="B3516" s="12"/>
      <c r="C3516" s="12"/>
      <c r="D3516" s="13"/>
      <c r="E3516" s="12"/>
      <c r="F3516" s="12"/>
      <c r="G3516" s="12"/>
      <c r="H3516" s="12"/>
      <c r="I3516" s="12"/>
      <c r="J3516" s="12"/>
      <c r="K3516" s="68"/>
    </row>
    <row r="3517" spans="1:11">
      <c r="A3517" s="13"/>
      <c r="B3517" s="12"/>
      <c r="C3517" s="12"/>
      <c r="D3517" s="13"/>
      <c r="E3517" s="12"/>
      <c r="F3517" s="12"/>
      <c r="G3517" s="12"/>
      <c r="H3517" s="12"/>
      <c r="I3517" s="12"/>
      <c r="J3517" s="12"/>
      <c r="K3517" s="68"/>
    </row>
    <row r="3518" spans="1:11">
      <c r="A3518" s="13"/>
      <c r="B3518" s="12"/>
      <c r="C3518" s="12"/>
      <c r="D3518" s="13"/>
      <c r="E3518" s="12"/>
      <c r="F3518" s="12"/>
      <c r="G3518" s="12"/>
      <c r="H3518" s="12"/>
      <c r="I3518" s="12"/>
      <c r="J3518" s="12"/>
      <c r="K3518" s="68"/>
    </row>
    <row r="3519" spans="1:11">
      <c r="A3519" s="13"/>
      <c r="B3519" s="12"/>
      <c r="C3519" s="12"/>
      <c r="D3519" s="13"/>
      <c r="E3519" s="12"/>
      <c r="F3519" s="12"/>
      <c r="G3519" s="12"/>
      <c r="H3519" s="12"/>
      <c r="I3519" s="12"/>
      <c r="J3519" s="12"/>
      <c r="K3519" s="68"/>
    </row>
    <row r="3520" spans="1:11">
      <c r="A3520" s="13"/>
      <c r="B3520" s="12"/>
      <c r="C3520" s="12"/>
      <c r="D3520" s="13"/>
      <c r="E3520" s="12"/>
      <c r="F3520" s="12"/>
      <c r="G3520" s="12"/>
      <c r="H3520" s="12"/>
      <c r="I3520" s="12"/>
      <c r="J3520" s="12"/>
      <c r="K3520" s="68"/>
    </row>
    <row r="3521" spans="1:11">
      <c r="A3521" s="13"/>
      <c r="B3521" s="12"/>
      <c r="C3521" s="12"/>
      <c r="D3521" s="13"/>
      <c r="E3521" s="12"/>
      <c r="F3521" s="12"/>
      <c r="G3521" s="12"/>
      <c r="H3521" s="12"/>
      <c r="I3521" s="12"/>
      <c r="J3521" s="12"/>
      <c r="K3521" s="68"/>
    </row>
    <row r="3522" spans="1:11">
      <c r="A3522" s="13"/>
      <c r="B3522" s="12"/>
      <c r="C3522" s="12"/>
      <c r="D3522" s="13"/>
      <c r="E3522" s="12"/>
      <c r="F3522" s="12"/>
      <c r="G3522" s="12"/>
      <c r="H3522" s="12"/>
      <c r="I3522" s="12"/>
      <c r="J3522" s="12"/>
      <c r="K3522" s="68"/>
    </row>
    <row r="3523" spans="1:11">
      <c r="A3523" s="13"/>
      <c r="B3523" s="12"/>
      <c r="C3523" s="12"/>
      <c r="D3523" s="13"/>
      <c r="E3523" s="12"/>
      <c r="F3523" s="12"/>
      <c r="G3523" s="12"/>
      <c r="H3523" s="12"/>
      <c r="I3523" s="12"/>
      <c r="J3523" s="12"/>
      <c r="K3523" s="68"/>
    </row>
    <row r="3524" spans="1:11">
      <c r="A3524" s="13"/>
      <c r="B3524" s="12"/>
      <c r="C3524" s="12"/>
      <c r="D3524" s="13"/>
      <c r="E3524" s="12"/>
      <c r="F3524" s="12"/>
      <c r="G3524" s="12"/>
      <c r="H3524" s="12"/>
      <c r="I3524" s="12"/>
      <c r="J3524" s="12"/>
      <c r="K3524" s="68"/>
    </row>
    <row r="3525" spans="1:11">
      <c r="A3525" s="13"/>
      <c r="B3525" s="12"/>
      <c r="C3525" s="12"/>
      <c r="D3525" s="13"/>
      <c r="E3525" s="12"/>
      <c r="F3525" s="12"/>
      <c r="G3525" s="12"/>
      <c r="H3525" s="12"/>
      <c r="I3525" s="12"/>
      <c r="J3525" s="12"/>
      <c r="K3525" s="68"/>
    </row>
    <row r="3526" spans="1:11">
      <c r="A3526" s="13"/>
      <c r="B3526" s="12"/>
      <c r="C3526" s="12"/>
      <c r="D3526" s="13"/>
      <c r="E3526" s="12"/>
      <c r="F3526" s="12"/>
      <c r="G3526" s="12"/>
      <c r="H3526" s="12"/>
      <c r="I3526" s="12"/>
      <c r="J3526" s="12"/>
      <c r="K3526" s="68"/>
    </row>
    <row r="3527" spans="1:11">
      <c r="A3527" s="13"/>
      <c r="B3527" s="12"/>
      <c r="C3527" s="12"/>
      <c r="D3527" s="13"/>
      <c r="E3527" s="12"/>
      <c r="F3527" s="12"/>
      <c r="G3527" s="12"/>
      <c r="H3527" s="12"/>
      <c r="I3527" s="12"/>
      <c r="J3527" s="12"/>
      <c r="K3527" s="68"/>
    </row>
    <row r="3528" spans="1:11">
      <c r="A3528" s="13"/>
      <c r="B3528" s="12"/>
      <c r="C3528" s="12"/>
      <c r="D3528" s="13"/>
      <c r="E3528" s="12"/>
      <c r="F3528" s="12"/>
      <c r="G3528" s="12"/>
      <c r="H3528" s="12"/>
      <c r="I3528" s="12"/>
      <c r="J3528" s="12"/>
      <c r="K3528" s="68"/>
    </row>
    <row r="3529" spans="1:11">
      <c r="A3529" s="13"/>
      <c r="B3529" s="12"/>
      <c r="C3529" s="12"/>
      <c r="D3529" s="13"/>
      <c r="E3529" s="12"/>
      <c r="F3529" s="12"/>
      <c r="G3529" s="12"/>
      <c r="H3529" s="12"/>
      <c r="I3529" s="12"/>
      <c r="J3529" s="12"/>
      <c r="K3529" s="68"/>
    </row>
    <row r="3530" spans="1:11">
      <c r="A3530" s="13"/>
      <c r="B3530" s="12"/>
      <c r="C3530" s="12"/>
      <c r="D3530" s="13"/>
      <c r="E3530" s="12"/>
      <c r="F3530" s="12"/>
      <c r="G3530" s="12"/>
      <c r="H3530" s="12"/>
      <c r="I3530" s="12"/>
      <c r="J3530" s="12"/>
      <c r="K3530" s="68"/>
    </row>
    <row r="3531" spans="1:11">
      <c r="A3531" s="13"/>
      <c r="B3531" s="12"/>
      <c r="C3531" s="12"/>
      <c r="D3531" s="13"/>
      <c r="E3531" s="12"/>
      <c r="F3531" s="12"/>
      <c r="G3531" s="12"/>
      <c r="H3531" s="12"/>
      <c r="I3531" s="12"/>
      <c r="J3531" s="12"/>
      <c r="K3531" s="68"/>
    </row>
    <row r="3532" spans="1:11">
      <c r="A3532" s="13"/>
      <c r="B3532" s="12"/>
      <c r="C3532" s="12"/>
      <c r="D3532" s="13"/>
      <c r="E3532" s="12"/>
      <c r="F3532" s="12"/>
      <c r="G3532" s="12"/>
      <c r="H3532" s="12"/>
      <c r="I3532" s="12"/>
      <c r="J3532" s="12"/>
      <c r="K3532" s="68"/>
    </row>
    <row r="3533" spans="1:11">
      <c r="A3533" s="13"/>
      <c r="B3533" s="12"/>
      <c r="C3533" s="12"/>
      <c r="D3533" s="13"/>
      <c r="E3533" s="12"/>
      <c r="F3533" s="12"/>
      <c r="G3533" s="12"/>
      <c r="H3533" s="12"/>
      <c r="I3533" s="12"/>
      <c r="J3533" s="12"/>
      <c r="K3533" s="68"/>
    </row>
    <row r="3534" spans="1:11">
      <c r="A3534" s="13"/>
      <c r="B3534" s="12"/>
      <c r="C3534" s="12"/>
      <c r="D3534" s="13"/>
      <c r="E3534" s="12"/>
      <c r="F3534" s="12"/>
      <c r="G3534" s="12"/>
      <c r="H3534" s="12"/>
      <c r="I3534" s="12"/>
      <c r="J3534" s="12"/>
      <c r="K3534" s="68"/>
    </row>
    <row r="3535" spans="1:11">
      <c r="A3535" s="13"/>
      <c r="B3535" s="12"/>
      <c r="C3535" s="12"/>
      <c r="D3535" s="13"/>
      <c r="E3535" s="12"/>
      <c r="F3535" s="12"/>
      <c r="G3535" s="12"/>
      <c r="H3535" s="12"/>
      <c r="I3535" s="12"/>
      <c r="J3535" s="12"/>
      <c r="K3535" s="68"/>
    </row>
    <row r="3536" spans="1:11">
      <c r="A3536" s="13"/>
      <c r="B3536" s="12"/>
      <c r="C3536" s="12"/>
      <c r="D3536" s="13"/>
      <c r="E3536" s="12"/>
      <c r="F3536" s="12"/>
      <c r="G3536" s="12"/>
      <c r="H3536" s="12"/>
      <c r="I3536" s="12"/>
      <c r="J3536" s="12"/>
      <c r="K3536" s="68"/>
    </row>
    <row r="3537" spans="1:11">
      <c r="A3537" s="13"/>
      <c r="B3537" s="12"/>
      <c r="C3537" s="12"/>
      <c r="D3537" s="13"/>
      <c r="E3537" s="12"/>
      <c r="F3537" s="12"/>
      <c r="G3537" s="12"/>
      <c r="H3537" s="12"/>
      <c r="I3537" s="12"/>
      <c r="J3537" s="12"/>
      <c r="K3537" s="68"/>
    </row>
    <row r="3538" spans="1:11">
      <c r="A3538" s="13"/>
      <c r="B3538" s="12"/>
      <c r="C3538" s="12"/>
      <c r="D3538" s="13"/>
      <c r="E3538" s="12"/>
      <c r="F3538" s="12"/>
      <c r="G3538" s="12"/>
      <c r="H3538" s="12"/>
      <c r="I3538" s="12"/>
      <c r="J3538" s="12"/>
      <c r="K3538" s="68"/>
    </row>
    <row r="3539" spans="1:11">
      <c r="A3539" s="13"/>
      <c r="B3539" s="12"/>
      <c r="C3539" s="12"/>
      <c r="D3539" s="13"/>
      <c r="E3539" s="12"/>
      <c r="F3539" s="12"/>
      <c r="G3539" s="12"/>
      <c r="H3539" s="12"/>
      <c r="I3539" s="12"/>
      <c r="J3539" s="12"/>
      <c r="K3539" s="68"/>
    </row>
    <row r="3540" spans="1:11">
      <c r="A3540" s="13"/>
      <c r="B3540" s="12"/>
      <c r="C3540" s="12"/>
      <c r="D3540" s="13"/>
      <c r="E3540" s="12"/>
      <c r="F3540" s="12"/>
      <c r="G3540" s="12"/>
      <c r="H3540" s="12"/>
      <c r="I3540" s="12"/>
      <c r="J3540" s="12"/>
      <c r="K3540" s="68"/>
    </row>
    <row r="3541" spans="1:11">
      <c r="A3541" s="13"/>
      <c r="B3541" s="12"/>
      <c r="C3541" s="12"/>
      <c r="D3541" s="13"/>
      <c r="E3541" s="12"/>
      <c r="F3541" s="12"/>
      <c r="G3541" s="12"/>
      <c r="H3541" s="12"/>
      <c r="I3541" s="12"/>
      <c r="J3541" s="12"/>
      <c r="K3541" s="68"/>
    </row>
    <row r="3542" spans="1:11">
      <c r="A3542" s="13"/>
      <c r="B3542" s="12"/>
      <c r="C3542" s="12"/>
      <c r="D3542" s="13"/>
      <c r="E3542" s="12"/>
      <c r="F3542" s="12"/>
      <c r="G3542" s="12"/>
      <c r="H3542" s="12"/>
      <c r="I3542" s="12"/>
      <c r="J3542" s="12"/>
      <c r="K3542" s="68"/>
    </row>
    <row r="3543" spans="1:11">
      <c r="A3543" s="13"/>
      <c r="B3543" s="12"/>
      <c r="C3543" s="12"/>
      <c r="D3543" s="13"/>
      <c r="E3543" s="12"/>
      <c r="F3543" s="12"/>
      <c r="G3543" s="12"/>
      <c r="H3543" s="12"/>
      <c r="I3543" s="12"/>
      <c r="J3543" s="12"/>
      <c r="K3543" s="68"/>
    </row>
    <row r="3544" spans="1:11">
      <c r="A3544" s="13"/>
      <c r="B3544" s="12"/>
      <c r="C3544" s="12"/>
      <c r="D3544" s="13"/>
      <c r="E3544" s="12"/>
      <c r="F3544" s="12"/>
      <c r="G3544" s="12"/>
      <c r="H3544" s="12"/>
      <c r="I3544" s="12"/>
      <c r="J3544" s="12"/>
      <c r="K3544" s="68"/>
    </row>
    <row r="3545" spans="1:11">
      <c r="A3545" s="13"/>
      <c r="B3545" s="12"/>
      <c r="C3545" s="12"/>
      <c r="D3545" s="13"/>
      <c r="E3545" s="12"/>
      <c r="F3545" s="12"/>
      <c r="G3545" s="12"/>
      <c r="H3545" s="12"/>
      <c r="I3545" s="12"/>
      <c r="J3545" s="12"/>
      <c r="K3545" s="68"/>
    </row>
    <row r="3546" spans="1:11">
      <c r="A3546" s="13"/>
      <c r="B3546" s="12"/>
      <c r="C3546" s="12"/>
      <c r="D3546" s="13"/>
      <c r="E3546" s="12"/>
      <c r="F3546" s="12"/>
      <c r="G3546" s="12"/>
      <c r="H3546" s="12"/>
      <c r="I3546" s="12"/>
      <c r="J3546" s="12"/>
      <c r="K3546" s="68"/>
    </row>
    <row r="3547" spans="1:11">
      <c r="A3547" s="13"/>
      <c r="B3547" s="12"/>
      <c r="C3547" s="12"/>
      <c r="D3547" s="13"/>
      <c r="E3547" s="12"/>
      <c r="F3547" s="12"/>
      <c r="G3547" s="12"/>
      <c r="H3547" s="12"/>
      <c r="I3547" s="12"/>
      <c r="J3547" s="12"/>
      <c r="K3547" s="68"/>
    </row>
    <row r="3548" spans="1:11">
      <c r="A3548" s="13"/>
      <c r="B3548" s="12"/>
      <c r="C3548" s="12"/>
      <c r="D3548" s="13"/>
      <c r="E3548" s="12"/>
      <c r="F3548" s="12"/>
      <c r="G3548" s="12"/>
      <c r="H3548" s="12"/>
      <c r="I3548" s="12"/>
      <c r="J3548" s="12"/>
      <c r="K3548" s="68"/>
    </row>
    <row r="3549" spans="1:11">
      <c r="A3549" s="13"/>
      <c r="B3549" s="12"/>
      <c r="C3549" s="12"/>
      <c r="D3549" s="13"/>
      <c r="E3549" s="12"/>
      <c r="F3549" s="12"/>
      <c r="G3549" s="12"/>
      <c r="H3549" s="12"/>
      <c r="I3549" s="12"/>
      <c r="J3549" s="12"/>
      <c r="K3549" s="68"/>
    </row>
    <row r="3550" spans="1:11">
      <c r="A3550" s="13"/>
      <c r="B3550" s="12"/>
      <c r="C3550" s="12"/>
      <c r="D3550" s="13"/>
      <c r="E3550" s="12"/>
      <c r="F3550" s="12"/>
      <c r="G3550" s="12"/>
      <c r="H3550" s="12"/>
      <c r="I3550" s="12"/>
      <c r="J3550" s="12"/>
      <c r="K3550" s="68"/>
    </row>
    <row r="3551" spans="1:11">
      <c r="A3551" s="13"/>
      <c r="B3551" s="12"/>
      <c r="C3551" s="12"/>
      <c r="D3551" s="13"/>
      <c r="E3551" s="12"/>
      <c r="F3551" s="12"/>
      <c r="G3551" s="12"/>
      <c r="H3551" s="12"/>
      <c r="I3551" s="12"/>
      <c r="J3551" s="12"/>
      <c r="K3551" s="68"/>
    </row>
    <row r="3552" spans="1:11">
      <c r="A3552" s="13"/>
      <c r="B3552" s="12"/>
      <c r="C3552" s="12"/>
      <c r="D3552" s="13"/>
      <c r="E3552" s="12"/>
      <c r="F3552" s="12"/>
      <c r="G3552" s="12"/>
      <c r="H3552" s="12"/>
      <c r="I3552" s="12"/>
      <c r="J3552" s="12"/>
      <c r="K3552" s="68"/>
    </row>
    <row r="3553" spans="1:11">
      <c r="A3553" s="13"/>
      <c r="B3553" s="12"/>
      <c r="C3553" s="12"/>
      <c r="D3553" s="13"/>
      <c r="E3553" s="12"/>
      <c r="F3553" s="12"/>
      <c r="G3553" s="12"/>
      <c r="H3553" s="12"/>
      <c r="I3553" s="12"/>
      <c r="J3553" s="12"/>
      <c r="K3553" s="68"/>
    </row>
    <row r="3554" spans="1:11">
      <c r="A3554" s="13"/>
      <c r="B3554" s="12"/>
      <c r="C3554" s="12"/>
      <c r="D3554" s="13"/>
      <c r="E3554" s="12"/>
      <c r="F3554" s="12"/>
      <c r="G3554" s="12"/>
      <c r="H3554" s="12"/>
      <c r="I3554" s="12"/>
      <c r="J3554" s="12"/>
      <c r="K3554" s="68"/>
    </row>
    <row r="3555" spans="1:11">
      <c r="A3555" s="13"/>
      <c r="B3555" s="12"/>
      <c r="C3555" s="12"/>
      <c r="D3555" s="13"/>
      <c r="E3555" s="12"/>
      <c r="F3555" s="12"/>
      <c r="G3555" s="12"/>
      <c r="H3555" s="12"/>
      <c r="I3555" s="12"/>
      <c r="J3555" s="12"/>
      <c r="K3555" s="68"/>
    </row>
    <row r="3556" spans="1:11">
      <c r="A3556" s="13"/>
      <c r="B3556" s="12"/>
      <c r="C3556" s="12"/>
      <c r="D3556" s="13"/>
      <c r="E3556" s="12"/>
      <c r="F3556" s="12"/>
      <c r="G3556" s="12"/>
      <c r="H3556" s="12"/>
      <c r="I3556" s="12"/>
      <c r="J3556" s="12"/>
      <c r="K3556" s="68"/>
    </row>
    <row r="3557" spans="1:11">
      <c r="A3557" s="13"/>
      <c r="B3557" s="12"/>
      <c r="C3557" s="12"/>
      <c r="D3557" s="13"/>
      <c r="E3557" s="12"/>
      <c r="F3557" s="12"/>
      <c r="G3557" s="12"/>
      <c r="H3557" s="12"/>
      <c r="I3557" s="12"/>
      <c r="J3557" s="12"/>
      <c r="K3557" s="68"/>
    </row>
    <row r="3558" spans="1:11">
      <c r="A3558" s="13"/>
      <c r="B3558" s="12"/>
      <c r="C3558" s="12"/>
      <c r="D3558" s="13"/>
      <c r="E3558" s="12"/>
      <c r="F3558" s="12"/>
      <c r="G3558" s="12"/>
      <c r="H3558" s="12"/>
      <c r="I3558" s="12"/>
      <c r="J3558" s="12"/>
      <c r="K3558" s="68"/>
    </row>
    <row r="3559" spans="1:11">
      <c r="A3559" s="13"/>
      <c r="B3559" s="12"/>
      <c r="C3559" s="12"/>
      <c r="D3559" s="13"/>
      <c r="E3559" s="12"/>
      <c r="F3559" s="12"/>
      <c r="G3559" s="12"/>
      <c r="H3559" s="12"/>
      <c r="I3559" s="12"/>
      <c r="J3559" s="12"/>
      <c r="K3559" s="68"/>
    </row>
    <row r="3560" spans="1:11">
      <c r="A3560" s="13"/>
      <c r="B3560" s="12"/>
      <c r="C3560" s="12"/>
      <c r="D3560" s="13"/>
      <c r="E3560" s="12"/>
      <c r="F3560" s="12"/>
      <c r="G3560" s="12"/>
      <c r="H3560" s="12"/>
      <c r="I3560" s="12"/>
      <c r="J3560" s="12"/>
      <c r="K3560" s="68"/>
    </row>
    <row r="3561" spans="1:11">
      <c r="A3561" s="13"/>
      <c r="B3561" s="12"/>
      <c r="C3561" s="12"/>
      <c r="D3561" s="13"/>
      <c r="E3561" s="12"/>
      <c r="F3561" s="12"/>
      <c r="G3561" s="12"/>
      <c r="H3561" s="12"/>
      <c r="I3561" s="12"/>
      <c r="J3561" s="12"/>
      <c r="K3561" s="68"/>
    </row>
    <row r="3562" spans="1:11">
      <c r="A3562" s="13"/>
      <c r="B3562" s="12"/>
      <c r="C3562" s="12"/>
      <c r="D3562" s="13"/>
      <c r="E3562" s="12"/>
      <c r="F3562" s="12"/>
      <c r="G3562" s="12"/>
      <c r="H3562" s="12"/>
      <c r="I3562" s="12"/>
      <c r="J3562" s="12"/>
      <c r="K3562" s="68"/>
    </row>
    <row r="3563" spans="1:11">
      <c r="A3563" s="13"/>
      <c r="B3563" s="12"/>
      <c r="C3563" s="12"/>
      <c r="D3563" s="13"/>
      <c r="E3563" s="12"/>
      <c r="F3563" s="12"/>
      <c r="G3563" s="12"/>
      <c r="H3563" s="12"/>
      <c r="I3563" s="12"/>
      <c r="J3563" s="12"/>
      <c r="K3563" s="68"/>
    </row>
    <row r="3564" spans="1:11">
      <c r="A3564" s="13"/>
      <c r="B3564" s="12"/>
      <c r="C3564" s="12"/>
      <c r="D3564" s="13"/>
      <c r="E3564" s="12"/>
      <c r="F3564" s="12"/>
      <c r="G3564" s="12"/>
      <c r="H3564" s="12"/>
      <c r="I3564" s="12"/>
      <c r="J3564" s="12"/>
      <c r="K3564" s="68"/>
    </row>
    <row r="3565" spans="1:11">
      <c r="A3565" s="13"/>
      <c r="B3565" s="12"/>
      <c r="C3565" s="12"/>
      <c r="D3565" s="13"/>
      <c r="E3565" s="12"/>
      <c r="F3565" s="12"/>
      <c r="G3565" s="12"/>
      <c r="H3565" s="12"/>
      <c r="I3565" s="12"/>
      <c r="J3565" s="12"/>
      <c r="K3565" s="68"/>
    </row>
    <row r="3566" spans="1:11">
      <c r="A3566" s="13"/>
      <c r="B3566" s="12"/>
      <c r="C3566" s="12"/>
      <c r="D3566" s="13"/>
      <c r="E3566" s="12"/>
      <c r="F3566" s="12"/>
      <c r="G3566" s="12"/>
      <c r="H3566" s="12"/>
      <c r="I3566" s="12"/>
      <c r="J3566" s="12"/>
      <c r="K3566" s="68"/>
    </row>
    <row r="3567" spans="1:11">
      <c r="A3567" s="13"/>
      <c r="B3567" s="12"/>
      <c r="C3567" s="12"/>
      <c r="D3567" s="13"/>
      <c r="E3567" s="12"/>
      <c r="F3567" s="12"/>
      <c r="G3567" s="12"/>
      <c r="H3567" s="12"/>
      <c r="I3567" s="12"/>
      <c r="J3567" s="12"/>
      <c r="K3567" s="68"/>
    </row>
    <row r="3568" spans="1:11">
      <c r="A3568" s="13"/>
      <c r="B3568" s="12"/>
      <c r="C3568" s="12"/>
      <c r="D3568" s="13"/>
      <c r="E3568" s="12"/>
      <c r="F3568" s="12"/>
      <c r="G3568" s="12"/>
      <c r="H3568" s="12"/>
      <c r="I3568" s="12"/>
      <c r="J3568" s="12"/>
      <c r="K3568" s="68"/>
    </row>
    <row r="3569" spans="1:11">
      <c r="A3569" s="13"/>
      <c r="B3569" s="12"/>
      <c r="C3569" s="12"/>
      <c r="D3569" s="13"/>
      <c r="E3569" s="12"/>
      <c r="F3569" s="12"/>
      <c r="G3569" s="12"/>
      <c r="H3569" s="12"/>
      <c r="I3569" s="12"/>
      <c r="J3569" s="12"/>
      <c r="K3569" s="68"/>
    </row>
    <row r="3570" spans="1:11">
      <c r="A3570" s="13"/>
      <c r="B3570" s="12"/>
      <c r="C3570" s="12"/>
      <c r="D3570" s="13"/>
      <c r="E3570" s="12"/>
      <c r="F3570" s="12"/>
      <c r="G3570" s="12"/>
      <c r="H3570" s="12"/>
      <c r="I3570" s="12"/>
      <c r="J3570" s="12"/>
      <c r="K3570" s="68"/>
    </row>
    <row r="3571" spans="1:11">
      <c r="A3571" s="13"/>
      <c r="B3571" s="12"/>
      <c r="C3571" s="12"/>
      <c r="D3571" s="13"/>
      <c r="E3571" s="12"/>
      <c r="F3571" s="12"/>
      <c r="G3571" s="12"/>
      <c r="H3571" s="12"/>
      <c r="I3571" s="12"/>
      <c r="J3571" s="12"/>
      <c r="K3571" s="68"/>
    </row>
    <row r="3572" spans="1:11">
      <c r="A3572" s="13"/>
      <c r="B3572" s="12"/>
      <c r="C3572" s="12"/>
      <c r="D3572" s="13"/>
      <c r="E3572" s="12"/>
      <c r="F3572" s="12"/>
      <c r="G3572" s="12"/>
      <c r="H3572" s="12"/>
      <c r="I3572" s="12"/>
      <c r="J3572" s="12"/>
      <c r="K3572" s="68"/>
    </row>
    <row r="3573" spans="1:11">
      <c r="A3573" s="13"/>
      <c r="B3573" s="12"/>
      <c r="C3573" s="12"/>
      <c r="D3573" s="13"/>
      <c r="E3573" s="12"/>
      <c r="F3573" s="12"/>
      <c r="G3573" s="12"/>
      <c r="H3573" s="12"/>
      <c r="I3573" s="12"/>
      <c r="J3573" s="12"/>
      <c r="K3573" s="68"/>
    </row>
    <row r="3574" spans="1:11">
      <c r="A3574" s="13"/>
      <c r="B3574" s="12"/>
      <c r="C3574" s="12"/>
      <c r="D3574" s="13"/>
      <c r="E3574" s="12"/>
      <c r="F3574" s="12"/>
      <c r="G3574" s="12"/>
      <c r="H3574" s="12"/>
      <c r="I3574" s="12"/>
      <c r="J3574" s="12"/>
      <c r="K3574" s="68"/>
    </row>
    <row r="3575" spans="1:11">
      <c r="A3575" s="13"/>
      <c r="B3575" s="12"/>
      <c r="C3575" s="12"/>
      <c r="D3575" s="13"/>
      <c r="E3575" s="12"/>
      <c r="F3575" s="12"/>
      <c r="G3575" s="12"/>
      <c r="H3575" s="12"/>
      <c r="I3575" s="12"/>
      <c r="J3575" s="12"/>
      <c r="K3575" s="68"/>
    </row>
    <row r="3576" spans="1:11">
      <c r="A3576" s="13"/>
      <c r="B3576" s="12"/>
      <c r="C3576" s="12"/>
      <c r="D3576" s="13"/>
      <c r="E3576" s="12"/>
      <c r="F3576" s="12"/>
      <c r="G3576" s="12"/>
      <c r="H3576" s="12"/>
      <c r="I3576" s="12"/>
      <c r="J3576" s="12"/>
      <c r="K3576" s="68"/>
    </row>
    <row r="3577" spans="1:11">
      <c r="A3577" s="13"/>
      <c r="B3577" s="12"/>
      <c r="C3577" s="12"/>
      <c r="D3577" s="13"/>
      <c r="E3577" s="12"/>
      <c r="F3577" s="12"/>
      <c r="G3577" s="12"/>
      <c r="H3577" s="12"/>
      <c r="I3577" s="12"/>
      <c r="J3577" s="12"/>
      <c r="K3577" s="68"/>
    </row>
    <row r="3578" spans="1:11">
      <c r="A3578" s="13"/>
      <c r="B3578" s="12"/>
      <c r="C3578" s="12"/>
      <c r="D3578" s="13"/>
      <c r="E3578" s="12"/>
      <c r="F3578" s="12"/>
      <c r="G3578" s="12"/>
      <c r="H3578" s="12"/>
      <c r="I3578" s="12"/>
      <c r="J3578" s="12"/>
      <c r="K3578" s="68"/>
    </row>
    <row r="3579" spans="1:11">
      <c r="A3579" s="13"/>
      <c r="B3579" s="12"/>
      <c r="C3579" s="12"/>
      <c r="D3579" s="13"/>
      <c r="E3579" s="12"/>
      <c r="F3579" s="12"/>
      <c r="G3579" s="12"/>
      <c r="H3579" s="12"/>
      <c r="I3579" s="12"/>
      <c r="J3579" s="12"/>
      <c r="K3579" s="68"/>
    </row>
    <row r="3580" spans="1:11">
      <c r="A3580" s="13"/>
      <c r="B3580" s="12"/>
      <c r="C3580" s="12"/>
      <c r="D3580" s="13"/>
      <c r="E3580" s="12"/>
      <c r="F3580" s="12"/>
      <c r="G3580" s="12"/>
      <c r="H3580" s="12"/>
      <c r="I3580" s="12"/>
      <c r="J3580" s="12"/>
      <c r="K3580" s="68"/>
    </row>
    <row r="3581" spans="1:11">
      <c r="A3581" s="13"/>
      <c r="B3581" s="12"/>
      <c r="C3581" s="12"/>
      <c r="D3581" s="13"/>
      <c r="E3581" s="12"/>
      <c r="F3581" s="12"/>
      <c r="G3581" s="12"/>
      <c r="H3581" s="12"/>
      <c r="I3581" s="12"/>
      <c r="J3581" s="12"/>
      <c r="K3581" s="68"/>
    </row>
    <row r="3582" spans="1:11">
      <c r="A3582" s="13"/>
      <c r="B3582" s="12"/>
      <c r="C3582" s="12"/>
      <c r="D3582" s="13"/>
      <c r="E3582" s="12"/>
      <c r="F3582" s="12"/>
      <c r="G3582" s="12"/>
      <c r="H3582" s="12"/>
      <c r="I3582" s="12"/>
      <c r="J3582" s="12"/>
      <c r="K3582" s="68"/>
    </row>
    <row r="3583" spans="1:11">
      <c r="A3583" s="13"/>
      <c r="B3583" s="12"/>
      <c r="C3583" s="12"/>
      <c r="D3583" s="13"/>
      <c r="E3583" s="12"/>
      <c r="F3583" s="12"/>
      <c r="G3583" s="12"/>
      <c r="H3583" s="12"/>
      <c r="I3583" s="12"/>
      <c r="J3583" s="12"/>
      <c r="K3583" s="68"/>
    </row>
    <row r="3584" spans="1:11">
      <c r="A3584" s="13"/>
      <c r="B3584" s="12"/>
      <c r="C3584" s="12"/>
      <c r="D3584" s="13"/>
      <c r="E3584" s="12"/>
      <c r="F3584" s="12"/>
      <c r="G3584" s="12"/>
      <c r="H3584" s="12"/>
      <c r="I3584" s="12"/>
      <c r="J3584" s="12"/>
      <c r="K3584" s="68"/>
    </row>
    <row r="3585" spans="1:11">
      <c r="A3585" s="13"/>
      <c r="B3585" s="12"/>
      <c r="C3585" s="12"/>
      <c r="D3585" s="13"/>
      <c r="E3585" s="12"/>
      <c r="F3585" s="12"/>
      <c r="G3585" s="12"/>
      <c r="H3585" s="12"/>
      <c r="I3585" s="12"/>
      <c r="J3585" s="12"/>
      <c r="K3585" s="68"/>
    </row>
    <row r="3586" spans="1:11">
      <c r="A3586" s="13"/>
      <c r="B3586" s="12"/>
      <c r="C3586" s="12"/>
      <c r="D3586" s="13"/>
      <c r="E3586" s="12"/>
      <c r="F3586" s="12"/>
      <c r="G3586" s="12"/>
      <c r="H3586" s="12"/>
      <c r="I3586" s="12"/>
      <c r="J3586" s="12"/>
      <c r="K3586" s="68"/>
    </row>
    <row r="3587" spans="1:11">
      <c r="A3587" s="13"/>
      <c r="B3587" s="12"/>
      <c r="C3587" s="12"/>
      <c r="D3587" s="13"/>
      <c r="E3587" s="12"/>
      <c r="F3587" s="12"/>
      <c r="G3587" s="12"/>
      <c r="H3587" s="12"/>
      <c r="I3587" s="12"/>
      <c r="J3587" s="12"/>
      <c r="K3587" s="68"/>
    </row>
    <row r="3588" spans="1:11">
      <c r="A3588" s="13"/>
      <c r="B3588" s="12"/>
      <c r="C3588" s="12"/>
      <c r="D3588" s="13"/>
      <c r="E3588" s="12"/>
      <c r="F3588" s="12"/>
      <c r="G3588" s="12"/>
      <c r="H3588" s="12"/>
      <c r="I3588" s="12"/>
      <c r="J3588" s="12"/>
      <c r="K3588" s="68"/>
    </row>
    <row r="3589" spans="1:11">
      <c r="A3589" s="13"/>
      <c r="B3589" s="12"/>
      <c r="C3589" s="12"/>
      <c r="D3589" s="13"/>
      <c r="E3589" s="12"/>
      <c r="F3589" s="12"/>
      <c r="G3589" s="12"/>
      <c r="H3589" s="12"/>
      <c r="I3589" s="12"/>
      <c r="J3589" s="12"/>
      <c r="K3589" s="68"/>
    </row>
    <row r="3590" spans="1:11">
      <c r="A3590" s="13"/>
      <c r="B3590" s="12"/>
      <c r="C3590" s="12"/>
      <c r="D3590" s="13"/>
      <c r="E3590" s="12"/>
      <c r="F3590" s="12"/>
      <c r="G3590" s="12"/>
      <c r="H3590" s="12"/>
      <c r="I3590" s="12"/>
      <c r="J3590" s="12"/>
      <c r="K3590" s="68"/>
    </row>
    <row r="3591" spans="1:11">
      <c r="A3591" s="13"/>
      <c r="B3591" s="12"/>
      <c r="C3591" s="12"/>
      <c r="D3591" s="13"/>
      <c r="E3591" s="12"/>
      <c r="F3591" s="12"/>
      <c r="G3591" s="12"/>
      <c r="H3591" s="12"/>
      <c r="I3591" s="12"/>
      <c r="J3591" s="12"/>
      <c r="K3591" s="68"/>
    </row>
    <row r="3592" spans="1:11">
      <c r="A3592" s="13"/>
      <c r="B3592" s="12"/>
      <c r="C3592" s="12"/>
      <c r="D3592" s="13"/>
      <c r="E3592" s="12"/>
      <c r="F3592" s="12"/>
      <c r="G3592" s="12"/>
      <c r="H3592" s="12"/>
      <c r="I3592" s="12"/>
      <c r="J3592" s="12"/>
      <c r="K3592" s="68"/>
    </row>
    <row r="3593" spans="1:11">
      <c r="A3593" s="13"/>
      <c r="B3593" s="12"/>
      <c r="C3593" s="12"/>
      <c r="D3593" s="13"/>
      <c r="E3593" s="12"/>
      <c r="F3593" s="12"/>
      <c r="G3593" s="12"/>
      <c r="H3593" s="12"/>
      <c r="I3593" s="12"/>
      <c r="J3593" s="12"/>
      <c r="K3593" s="68"/>
    </row>
    <row r="3594" spans="1:11">
      <c r="A3594" s="13"/>
      <c r="B3594" s="12"/>
      <c r="C3594" s="12"/>
      <c r="D3594" s="13"/>
      <c r="E3594" s="12"/>
      <c r="F3594" s="12"/>
      <c r="G3594" s="12"/>
      <c r="H3594" s="12"/>
      <c r="I3594" s="12"/>
      <c r="J3594" s="12"/>
      <c r="K3594" s="68"/>
    </row>
    <row r="3595" spans="1:11">
      <c r="A3595" s="13"/>
      <c r="B3595" s="12"/>
      <c r="C3595" s="12"/>
      <c r="D3595" s="13"/>
      <c r="E3595" s="12"/>
      <c r="F3595" s="12"/>
      <c r="G3595" s="12"/>
      <c r="H3595" s="12"/>
      <c r="I3595" s="12"/>
      <c r="J3595" s="12"/>
      <c r="K3595" s="68"/>
    </row>
    <row r="3596" spans="1:11">
      <c r="A3596" s="13"/>
      <c r="B3596" s="12"/>
      <c r="C3596" s="12"/>
      <c r="D3596" s="13"/>
      <c r="E3596" s="12"/>
      <c r="F3596" s="12"/>
      <c r="G3596" s="12"/>
      <c r="H3596" s="12"/>
      <c r="I3596" s="12"/>
      <c r="J3596" s="12"/>
      <c r="K3596" s="68"/>
    </row>
    <row r="3597" spans="1:11">
      <c r="A3597" s="13"/>
      <c r="B3597" s="12"/>
      <c r="C3597" s="12"/>
      <c r="D3597" s="13"/>
      <c r="E3597" s="12"/>
      <c r="F3597" s="12"/>
      <c r="G3597" s="12"/>
      <c r="H3597" s="12"/>
      <c r="I3597" s="12"/>
      <c r="J3597" s="12"/>
      <c r="K3597" s="68"/>
    </row>
    <row r="3598" spans="1:11">
      <c r="A3598" s="13"/>
      <c r="B3598" s="12"/>
      <c r="C3598" s="12"/>
      <c r="D3598" s="13"/>
      <c r="E3598" s="12"/>
      <c r="F3598" s="12"/>
      <c r="G3598" s="12"/>
      <c r="H3598" s="12"/>
      <c r="I3598" s="12"/>
      <c r="J3598" s="12"/>
      <c r="K3598" s="68"/>
    </row>
    <row r="3599" spans="1:11">
      <c r="A3599" s="13"/>
      <c r="B3599" s="12"/>
      <c r="C3599" s="12"/>
      <c r="D3599" s="13"/>
      <c r="E3599" s="12"/>
      <c r="F3599" s="12"/>
      <c r="G3599" s="12"/>
      <c r="H3599" s="12"/>
      <c r="I3599" s="12"/>
      <c r="J3599" s="12"/>
      <c r="K3599" s="68"/>
    </row>
    <row r="3600" spans="1:11">
      <c r="A3600" s="13"/>
      <c r="B3600" s="12"/>
      <c r="C3600" s="12"/>
      <c r="D3600" s="13"/>
      <c r="E3600" s="12"/>
      <c r="F3600" s="12"/>
      <c r="G3600" s="12"/>
      <c r="H3600" s="12"/>
      <c r="I3600" s="12"/>
      <c r="J3600" s="12"/>
      <c r="K3600" s="68"/>
    </row>
    <row r="3601" spans="1:11">
      <c r="A3601" s="13"/>
      <c r="B3601" s="12"/>
      <c r="C3601" s="12"/>
      <c r="D3601" s="13"/>
      <c r="E3601" s="12"/>
      <c r="F3601" s="12"/>
      <c r="G3601" s="12"/>
      <c r="H3601" s="12"/>
      <c r="I3601" s="12"/>
      <c r="J3601" s="12"/>
      <c r="K3601" s="68"/>
    </row>
    <row r="3602" spans="1:11">
      <c r="A3602" s="13"/>
      <c r="B3602" s="12"/>
      <c r="C3602" s="12"/>
      <c r="D3602" s="13"/>
      <c r="E3602" s="12"/>
      <c r="F3602" s="12"/>
      <c r="G3602" s="12"/>
      <c r="H3602" s="12"/>
      <c r="I3602" s="12"/>
      <c r="J3602" s="12"/>
      <c r="K3602" s="68"/>
    </row>
    <row r="3603" spans="1:11">
      <c r="A3603" s="13"/>
      <c r="B3603" s="12"/>
      <c r="C3603" s="12"/>
      <c r="D3603" s="13"/>
      <c r="E3603" s="12"/>
      <c r="F3603" s="12"/>
      <c r="G3603" s="12"/>
      <c r="H3603" s="12"/>
      <c r="I3603" s="12"/>
      <c r="J3603" s="12"/>
      <c r="K3603" s="68"/>
    </row>
    <row r="3604" spans="1:11">
      <c r="A3604" s="13"/>
      <c r="B3604" s="12"/>
      <c r="C3604" s="12"/>
      <c r="D3604" s="13"/>
      <c r="E3604" s="12"/>
      <c r="F3604" s="12"/>
      <c r="G3604" s="12"/>
      <c r="H3604" s="12"/>
      <c r="I3604" s="12"/>
      <c r="J3604" s="12"/>
      <c r="K3604" s="68"/>
    </row>
    <row r="3605" spans="1:11">
      <c r="A3605" s="13"/>
      <c r="B3605" s="12"/>
      <c r="C3605" s="12"/>
      <c r="D3605" s="13"/>
      <c r="E3605" s="12"/>
      <c r="F3605" s="12"/>
      <c r="G3605" s="12"/>
      <c r="H3605" s="12"/>
      <c r="I3605" s="12"/>
      <c r="J3605" s="12"/>
      <c r="K3605" s="68"/>
    </row>
    <row r="3606" spans="1:11">
      <c r="A3606" s="13"/>
      <c r="B3606" s="12"/>
      <c r="C3606" s="12"/>
      <c r="D3606" s="13"/>
      <c r="E3606" s="12"/>
      <c r="F3606" s="12"/>
      <c r="G3606" s="12"/>
      <c r="H3606" s="12"/>
      <c r="I3606" s="12"/>
      <c r="J3606" s="12"/>
      <c r="K3606" s="68"/>
    </row>
    <row r="3607" spans="1:11">
      <c r="A3607" s="13"/>
      <c r="B3607" s="12"/>
      <c r="C3607" s="12"/>
      <c r="D3607" s="13"/>
      <c r="E3607" s="12"/>
      <c r="F3607" s="12"/>
      <c r="G3607" s="12"/>
      <c r="H3607" s="12"/>
      <c r="I3607" s="12"/>
      <c r="J3607" s="12"/>
      <c r="K3607" s="68"/>
    </row>
    <row r="3608" spans="1:11">
      <c r="A3608" s="13"/>
      <c r="B3608" s="12"/>
      <c r="C3608" s="12"/>
      <c r="D3608" s="13"/>
      <c r="E3608" s="12"/>
      <c r="F3608" s="12"/>
      <c r="G3608" s="12"/>
      <c r="H3608" s="12"/>
      <c r="I3608" s="12"/>
      <c r="J3608" s="12"/>
      <c r="K3608" s="68"/>
    </row>
    <row r="3609" spans="1:11">
      <c r="A3609" s="13"/>
      <c r="B3609" s="12"/>
      <c r="C3609" s="12"/>
      <c r="D3609" s="13"/>
      <c r="E3609" s="12"/>
      <c r="F3609" s="12"/>
      <c r="G3609" s="12"/>
      <c r="H3609" s="12"/>
      <c r="I3609" s="12"/>
      <c r="J3609" s="12"/>
      <c r="K3609" s="68"/>
    </row>
    <row r="3610" spans="1:11">
      <c r="A3610" s="13"/>
      <c r="B3610" s="12"/>
      <c r="C3610" s="12"/>
      <c r="D3610" s="13"/>
      <c r="E3610" s="12"/>
      <c r="F3610" s="12"/>
      <c r="G3610" s="12"/>
      <c r="H3610" s="12"/>
      <c r="I3610" s="12"/>
      <c r="J3610" s="12"/>
      <c r="K3610" s="68"/>
    </row>
    <row r="3611" spans="1:11">
      <c r="A3611" s="13"/>
      <c r="B3611" s="12"/>
      <c r="C3611" s="12"/>
      <c r="D3611" s="13"/>
      <c r="E3611" s="12"/>
      <c r="F3611" s="12"/>
      <c r="G3611" s="12"/>
      <c r="H3611" s="12"/>
      <c r="I3611" s="12"/>
      <c r="J3611" s="12"/>
      <c r="K3611" s="68"/>
    </row>
    <row r="3612" spans="1:11">
      <c r="A3612" s="13"/>
      <c r="B3612" s="12"/>
      <c r="C3612" s="12"/>
      <c r="D3612" s="13"/>
      <c r="E3612" s="12"/>
      <c r="F3612" s="12"/>
      <c r="G3612" s="12"/>
      <c r="H3612" s="12"/>
      <c r="I3612" s="12"/>
      <c r="J3612" s="12"/>
      <c r="K3612" s="68"/>
    </row>
    <row r="3613" spans="1:11">
      <c r="A3613" s="13"/>
      <c r="B3613" s="12"/>
      <c r="C3613" s="12"/>
      <c r="D3613" s="13"/>
      <c r="E3613" s="12"/>
      <c r="F3613" s="12"/>
      <c r="G3613" s="12"/>
      <c r="H3613" s="12"/>
      <c r="I3613" s="12"/>
      <c r="J3613" s="12"/>
      <c r="K3613" s="68"/>
    </row>
    <row r="3614" spans="1:11">
      <c r="A3614" s="13"/>
      <c r="B3614" s="12"/>
      <c r="C3614" s="12"/>
      <c r="D3614" s="13"/>
      <c r="E3614" s="12"/>
      <c r="F3614" s="12"/>
      <c r="G3614" s="12"/>
      <c r="H3614" s="12"/>
      <c r="I3614" s="12"/>
      <c r="J3614" s="12"/>
      <c r="K3614" s="68"/>
    </row>
    <row r="3615" spans="1:11">
      <c r="A3615" s="13"/>
      <c r="B3615" s="12"/>
      <c r="C3615" s="12"/>
      <c r="D3615" s="13"/>
      <c r="E3615" s="12"/>
      <c r="F3615" s="12"/>
      <c r="G3615" s="12"/>
      <c r="H3615" s="12"/>
      <c r="I3615" s="12"/>
      <c r="J3615" s="12"/>
      <c r="K3615" s="68"/>
    </row>
    <row r="3616" spans="1:11">
      <c r="A3616" s="13"/>
      <c r="B3616" s="12"/>
      <c r="C3616" s="12"/>
      <c r="D3616" s="13"/>
      <c r="E3616" s="12"/>
      <c r="F3616" s="12"/>
      <c r="G3616" s="12"/>
      <c r="H3616" s="12"/>
      <c r="I3616" s="12"/>
      <c r="J3616" s="12"/>
      <c r="K3616" s="68"/>
    </row>
    <row r="3617" spans="1:11">
      <c r="A3617" s="13"/>
      <c r="B3617" s="12"/>
      <c r="C3617" s="12"/>
      <c r="D3617" s="13"/>
      <c r="E3617" s="12"/>
      <c r="F3617" s="12"/>
      <c r="G3617" s="12"/>
      <c r="H3617" s="12"/>
      <c r="I3617" s="12"/>
      <c r="J3617" s="12"/>
      <c r="K3617" s="68"/>
    </row>
    <row r="3618" spans="1:11">
      <c r="A3618" s="13"/>
      <c r="B3618" s="12"/>
      <c r="C3618" s="12"/>
      <c r="D3618" s="13"/>
      <c r="E3618" s="12"/>
      <c r="F3618" s="12"/>
      <c r="G3618" s="12"/>
      <c r="H3618" s="12"/>
      <c r="I3618" s="12"/>
      <c r="J3618" s="12"/>
      <c r="K3618" s="68"/>
    </row>
    <row r="3619" spans="1:11">
      <c r="A3619" s="13"/>
      <c r="B3619" s="12"/>
      <c r="C3619" s="12"/>
      <c r="D3619" s="13"/>
      <c r="E3619" s="12"/>
      <c r="F3619" s="12"/>
      <c r="G3619" s="12"/>
      <c r="H3619" s="12"/>
      <c r="I3619" s="12"/>
      <c r="J3619" s="12"/>
      <c r="K3619" s="68"/>
    </row>
    <row r="3620" spans="1:11">
      <c r="A3620" s="13"/>
      <c r="B3620" s="12"/>
      <c r="C3620" s="12"/>
      <c r="D3620" s="13"/>
      <c r="E3620" s="12"/>
      <c r="F3620" s="12"/>
      <c r="G3620" s="12"/>
      <c r="H3620" s="12"/>
      <c r="I3620" s="12"/>
      <c r="J3620" s="12"/>
      <c r="K3620" s="68"/>
    </row>
    <row r="3621" spans="1:11">
      <c r="A3621" s="13"/>
      <c r="B3621" s="12"/>
      <c r="C3621" s="12"/>
      <c r="D3621" s="13"/>
      <c r="E3621" s="12"/>
      <c r="F3621" s="12"/>
      <c r="G3621" s="12"/>
      <c r="H3621" s="12"/>
      <c r="I3621" s="12"/>
      <c r="J3621" s="12"/>
      <c r="K3621" s="68"/>
    </row>
    <row r="3622" spans="1:11">
      <c r="A3622" s="13"/>
      <c r="B3622" s="12"/>
      <c r="C3622" s="12"/>
      <c r="D3622" s="13"/>
      <c r="E3622" s="12"/>
      <c r="F3622" s="12"/>
      <c r="G3622" s="12"/>
      <c r="H3622" s="12"/>
      <c r="I3622" s="12"/>
      <c r="J3622" s="12"/>
      <c r="K3622" s="68"/>
    </row>
    <row r="3623" spans="1:11">
      <c r="A3623" s="13"/>
      <c r="B3623" s="12"/>
      <c r="C3623" s="12"/>
      <c r="D3623" s="13"/>
      <c r="E3623" s="12"/>
      <c r="F3623" s="12"/>
      <c r="G3623" s="12"/>
      <c r="H3623" s="12"/>
      <c r="I3623" s="12"/>
      <c r="J3623" s="12"/>
      <c r="K3623" s="68"/>
    </row>
    <row r="3624" spans="1:11">
      <c r="A3624" s="13"/>
      <c r="B3624" s="12"/>
      <c r="C3624" s="12"/>
      <c r="D3624" s="13"/>
      <c r="E3624" s="12"/>
      <c r="F3624" s="12"/>
      <c r="G3624" s="12"/>
      <c r="H3624" s="12"/>
      <c r="I3624" s="12"/>
      <c r="J3624" s="12"/>
      <c r="K3624" s="68"/>
    </row>
    <row r="3625" spans="1:11">
      <c r="A3625" s="13"/>
      <c r="B3625" s="12"/>
      <c r="C3625" s="12"/>
      <c r="D3625" s="13"/>
      <c r="E3625" s="12"/>
      <c r="F3625" s="12"/>
      <c r="G3625" s="12"/>
      <c r="H3625" s="12"/>
      <c r="I3625" s="12"/>
      <c r="J3625" s="12"/>
      <c r="K3625" s="68"/>
    </row>
    <row r="3626" spans="1:11">
      <c r="A3626" s="13"/>
      <c r="B3626" s="12"/>
      <c r="C3626" s="12"/>
      <c r="D3626" s="13"/>
      <c r="E3626" s="12"/>
      <c r="F3626" s="12"/>
      <c r="G3626" s="12"/>
      <c r="H3626" s="12"/>
      <c r="I3626" s="12"/>
      <c r="J3626" s="12"/>
      <c r="K3626" s="68"/>
    </row>
    <row r="3627" spans="1:11">
      <c r="A3627" s="13"/>
      <c r="B3627" s="12"/>
      <c r="C3627" s="12"/>
      <c r="D3627" s="13"/>
      <c r="E3627" s="12"/>
      <c r="F3627" s="12"/>
      <c r="G3627" s="12"/>
      <c r="H3627" s="12"/>
      <c r="I3627" s="12"/>
      <c r="J3627" s="12"/>
      <c r="K3627" s="68"/>
    </row>
    <row r="3628" spans="1:11">
      <c r="A3628" s="13"/>
      <c r="B3628" s="12"/>
      <c r="C3628" s="12"/>
      <c r="D3628" s="13"/>
      <c r="E3628" s="12"/>
      <c r="F3628" s="12"/>
      <c r="G3628" s="12"/>
      <c r="H3628" s="12"/>
      <c r="I3628" s="12"/>
      <c r="J3628" s="12"/>
      <c r="K3628" s="68"/>
    </row>
    <row r="3629" spans="1:11">
      <c r="A3629" s="13"/>
      <c r="B3629" s="12"/>
      <c r="C3629" s="12"/>
      <c r="D3629" s="13"/>
      <c r="E3629" s="12"/>
      <c r="F3629" s="12"/>
      <c r="G3629" s="12"/>
      <c r="H3629" s="12"/>
      <c r="I3629" s="12"/>
      <c r="J3629" s="12"/>
      <c r="K3629" s="68"/>
    </row>
    <row r="3630" spans="1:11">
      <c r="A3630" s="13"/>
      <c r="B3630" s="12"/>
      <c r="C3630" s="12"/>
      <c r="D3630" s="13"/>
      <c r="E3630" s="12"/>
      <c r="F3630" s="12"/>
      <c r="G3630" s="12"/>
      <c r="H3630" s="12"/>
      <c r="I3630" s="12"/>
      <c r="J3630" s="12"/>
      <c r="K3630" s="68"/>
    </row>
    <row r="3631" spans="1:11">
      <c r="A3631" s="13"/>
      <c r="B3631" s="12"/>
      <c r="C3631" s="12"/>
      <c r="D3631" s="13"/>
      <c r="E3631" s="12"/>
      <c r="F3631" s="12"/>
      <c r="G3631" s="12"/>
      <c r="H3631" s="12"/>
      <c r="I3631" s="12"/>
      <c r="J3631" s="12"/>
      <c r="K3631" s="68"/>
    </row>
    <row r="3632" spans="1:11">
      <c r="A3632" s="13"/>
      <c r="B3632" s="12"/>
      <c r="C3632" s="12"/>
      <c r="D3632" s="13"/>
      <c r="E3632" s="12"/>
      <c r="F3632" s="12"/>
      <c r="G3632" s="12"/>
      <c r="H3632" s="12"/>
      <c r="I3632" s="12"/>
      <c r="J3632" s="12"/>
      <c r="K3632" s="68"/>
    </row>
    <row r="3633" spans="1:11">
      <c r="A3633" s="13"/>
      <c r="B3633" s="12"/>
      <c r="C3633" s="12"/>
      <c r="D3633" s="13"/>
      <c r="E3633" s="12"/>
      <c r="F3633" s="12"/>
      <c r="G3633" s="12"/>
      <c r="H3633" s="12"/>
      <c r="I3633" s="12"/>
      <c r="J3633" s="12"/>
      <c r="K3633" s="68"/>
    </row>
    <row r="3634" spans="1:11">
      <c r="A3634" s="13"/>
      <c r="B3634" s="12"/>
      <c r="C3634" s="12"/>
      <c r="D3634" s="13"/>
      <c r="E3634" s="12"/>
      <c r="F3634" s="12"/>
      <c r="G3634" s="12"/>
      <c r="H3634" s="12"/>
      <c r="I3634" s="12"/>
      <c r="J3634" s="12"/>
      <c r="K3634" s="68"/>
    </row>
    <row r="3635" spans="1:11">
      <c r="A3635" s="13"/>
      <c r="B3635" s="12"/>
      <c r="C3635" s="12"/>
      <c r="D3635" s="13"/>
      <c r="E3635" s="12"/>
      <c r="F3635" s="12"/>
      <c r="G3635" s="12"/>
      <c r="H3635" s="12"/>
      <c r="I3635" s="12"/>
      <c r="J3635" s="12"/>
      <c r="K3635" s="68"/>
    </row>
    <row r="3636" spans="1:11">
      <c r="A3636" s="13"/>
      <c r="B3636" s="12"/>
      <c r="C3636" s="12"/>
      <c r="D3636" s="13"/>
      <c r="E3636" s="12"/>
      <c r="F3636" s="12"/>
      <c r="G3636" s="12"/>
      <c r="H3636" s="12"/>
      <c r="I3636" s="12"/>
      <c r="J3636" s="12"/>
      <c r="K3636" s="68"/>
    </row>
    <row r="3637" spans="1:11">
      <c r="A3637" s="13"/>
      <c r="B3637" s="12"/>
      <c r="C3637" s="12"/>
      <c r="D3637" s="13"/>
      <c r="E3637" s="12"/>
      <c r="F3637" s="12"/>
      <c r="G3637" s="12"/>
      <c r="H3637" s="12"/>
      <c r="I3637" s="12"/>
      <c r="J3637" s="12"/>
      <c r="K3637" s="68"/>
    </row>
    <row r="3638" spans="1:11">
      <c r="A3638" s="13"/>
      <c r="B3638" s="12"/>
      <c r="C3638" s="12"/>
      <c r="D3638" s="13"/>
      <c r="E3638" s="12"/>
      <c r="F3638" s="12"/>
      <c r="G3638" s="12"/>
      <c r="H3638" s="12"/>
      <c r="I3638" s="12"/>
      <c r="J3638" s="12"/>
      <c r="K3638" s="68"/>
    </row>
    <row r="3639" spans="1:11">
      <c r="A3639" s="13"/>
      <c r="B3639" s="12"/>
      <c r="C3639" s="12"/>
      <c r="D3639" s="13"/>
      <c r="E3639" s="12"/>
      <c r="F3639" s="12"/>
      <c r="G3639" s="12"/>
      <c r="H3639" s="12"/>
      <c r="I3639" s="12"/>
      <c r="J3639" s="12"/>
      <c r="K3639" s="68"/>
    </row>
    <row r="3640" spans="1:11">
      <c r="A3640" s="13"/>
      <c r="B3640" s="12"/>
      <c r="C3640" s="12"/>
      <c r="D3640" s="13"/>
      <c r="E3640" s="12"/>
      <c r="F3640" s="12"/>
      <c r="G3640" s="12"/>
      <c r="H3640" s="12"/>
      <c r="I3640" s="12"/>
      <c r="J3640" s="12"/>
      <c r="K3640" s="68"/>
    </row>
    <row r="3641" spans="1:11">
      <c r="A3641" s="13"/>
      <c r="B3641" s="12"/>
      <c r="C3641" s="12"/>
      <c r="D3641" s="13"/>
      <c r="E3641" s="12"/>
      <c r="F3641" s="12"/>
      <c r="G3641" s="12"/>
      <c r="H3641" s="12"/>
      <c r="I3641" s="12"/>
      <c r="J3641" s="12"/>
      <c r="K3641" s="68"/>
    </row>
    <row r="3642" spans="1:11">
      <c r="A3642" s="13"/>
      <c r="B3642" s="12"/>
      <c r="C3642" s="12"/>
      <c r="D3642" s="13"/>
      <c r="E3642" s="12"/>
      <c r="F3642" s="12"/>
      <c r="G3642" s="12"/>
      <c r="H3642" s="12"/>
      <c r="I3642" s="12"/>
      <c r="J3642" s="12"/>
      <c r="K3642" s="68"/>
    </row>
    <row r="3643" spans="1:11">
      <c r="A3643" s="13"/>
      <c r="B3643" s="12"/>
      <c r="C3643" s="12"/>
      <c r="D3643" s="13"/>
      <c r="E3643" s="12"/>
      <c r="F3643" s="12"/>
      <c r="G3643" s="12"/>
      <c r="H3643" s="12"/>
      <c r="I3643" s="12"/>
      <c r="J3643" s="12"/>
      <c r="K3643" s="68"/>
    </row>
    <row r="3644" spans="1:11">
      <c r="A3644" s="13"/>
      <c r="B3644" s="12"/>
      <c r="C3644" s="12"/>
      <c r="D3644" s="13"/>
      <c r="E3644" s="12"/>
      <c r="F3644" s="12"/>
      <c r="G3644" s="12"/>
      <c r="H3644" s="12"/>
      <c r="I3644" s="12"/>
      <c r="J3644" s="12"/>
      <c r="K3644" s="68"/>
    </row>
    <row r="3645" spans="1:11">
      <c r="A3645" s="13"/>
      <c r="B3645" s="12"/>
      <c r="C3645" s="12"/>
      <c r="D3645" s="13"/>
      <c r="E3645" s="12"/>
      <c r="F3645" s="12"/>
      <c r="G3645" s="12"/>
      <c r="H3645" s="12"/>
      <c r="I3645" s="12"/>
      <c r="J3645" s="12"/>
      <c r="K3645" s="68"/>
    </row>
    <row r="3646" spans="1:11">
      <c r="A3646" s="13"/>
      <c r="B3646" s="12"/>
      <c r="C3646" s="12"/>
      <c r="D3646" s="13"/>
      <c r="E3646" s="12"/>
      <c r="F3646" s="12"/>
      <c r="G3646" s="12"/>
      <c r="H3646" s="12"/>
      <c r="I3646" s="12"/>
      <c r="J3646" s="12"/>
      <c r="K3646" s="68"/>
    </row>
    <row r="3647" spans="1:11">
      <c r="A3647" s="13"/>
      <c r="B3647" s="12"/>
      <c r="C3647" s="12"/>
      <c r="D3647" s="13"/>
      <c r="E3647" s="12"/>
      <c r="F3647" s="12"/>
      <c r="G3647" s="12"/>
      <c r="H3647" s="12"/>
      <c r="I3647" s="12"/>
      <c r="J3647" s="12"/>
      <c r="K3647" s="68"/>
    </row>
    <row r="3648" spans="1:11">
      <c r="A3648" s="13"/>
      <c r="B3648" s="12"/>
      <c r="C3648" s="12"/>
      <c r="D3648" s="13"/>
      <c r="E3648" s="12"/>
      <c r="F3648" s="12"/>
      <c r="G3648" s="12"/>
      <c r="H3648" s="12"/>
      <c r="I3648" s="12"/>
      <c r="J3648" s="12"/>
      <c r="K3648" s="68"/>
    </row>
    <row r="3649" spans="1:11">
      <c r="A3649" s="13"/>
      <c r="B3649" s="12"/>
      <c r="C3649" s="12"/>
      <c r="D3649" s="13"/>
      <c r="E3649" s="12"/>
      <c r="F3649" s="12"/>
      <c r="G3649" s="12"/>
      <c r="H3649" s="12"/>
      <c r="I3649" s="12"/>
      <c r="J3649" s="12"/>
      <c r="K3649" s="68"/>
    </row>
    <row r="3650" spans="1:11">
      <c r="A3650" s="13"/>
      <c r="B3650" s="12"/>
      <c r="C3650" s="12"/>
      <c r="D3650" s="13"/>
      <c r="E3650" s="12"/>
      <c r="F3650" s="12"/>
      <c r="G3650" s="12"/>
      <c r="H3650" s="12"/>
      <c r="I3650" s="12"/>
      <c r="J3650" s="12"/>
      <c r="K3650" s="68"/>
    </row>
    <row r="3651" spans="1:11">
      <c r="A3651" s="13"/>
      <c r="B3651" s="12"/>
      <c r="C3651" s="12"/>
      <c r="D3651" s="13"/>
      <c r="E3651" s="12"/>
      <c r="F3651" s="12"/>
      <c r="G3651" s="12"/>
      <c r="H3651" s="12"/>
      <c r="I3651" s="12"/>
      <c r="J3651" s="12"/>
      <c r="K3651" s="68"/>
    </row>
    <row r="3652" spans="1:11">
      <c r="A3652" s="13"/>
      <c r="B3652" s="12"/>
      <c r="C3652" s="12"/>
      <c r="D3652" s="13"/>
      <c r="E3652" s="12"/>
      <c r="F3652" s="12"/>
      <c r="G3652" s="12"/>
      <c r="H3652" s="12"/>
      <c r="I3652" s="12"/>
      <c r="J3652" s="12"/>
      <c r="K3652" s="68"/>
    </row>
    <row r="3653" spans="1:11">
      <c r="A3653" s="13"/>
      <c r="B3653" s="12"/>
      <c r="C3653" s="12"/>
      <c r="D3653" s="13"/>
      <c r="E3653" s="12"/>
      <c r="F3653" s="12"/>
      <c r="G3653" s="12"/>
      <c r="H3653" s="12"/>
      <c r="I3653" s="12"/>
      <c r="J3653" s="12"/>
      <c r="K3653" s="68"/>
    </row>
    <row r="3654" spans="1:11">
      <c r="A3654" s="13"/>
      <c r="B3654" s="12"/>
      <c r="C3654" s="12"/>
      <c r="D3654" s="13"/>
      <c r="E3654" s="12"/>
      <c r="F3654" s="12"/>
      <c r="G3654" s="12"/>
      <c r="H3654" s="12"/>
      <c r="I3654" s="12"/>
      <c r="J3654" s="12"/>
      <c r="K3654" s="68"/>
    </row>
    <row r="3655" spans="1:11">
      <c r="A3655" s="13"/>
      <c r="B3655" s="12"/>
      <c r="C3655" s="12"/>
      <c r="D3655" s="13"/>
      <c r="E3655" s="12"/>
      <c r="F3655" s="12"/>
      <c r="G3655" s="12"/>
      <c r="H3655" s="12"/>
      <c r="I3655" s="12"/>
      <c r="J3655" s="12"/>
      <c r="K3655" s="68"/>
    </row>
    <row r="3656" spans="1:11">
      <c r="A3656" s="13"/>
      <c r="B3656" s="12"/>
      <c r="C3656" s="12"/>
      <c r="D3656" s="13"/>
      <c r="E3656" s="12"/>
      <c r="F3656" s="12"/>
      <c r="G3656" s="12"/>
      <c r="H3656" s="12"/>
      <c r="I3656" s="12"/>
      <c r="J3656" s="12"/>
      <c r="K3656" s="68"/>
    </row>
    <row r="3657" spans="1:11">
      <c r="A3657" s="13"/>
      <c r="B3657" s="12"/>
      <c r="C3657" s="12"/>
      <c r="D3657" s="13"/>
      <c r="E3657" s="12"/>
      <c r="F3657" s="12"/>
      <c r="G3657" s="12"/>
      <c r="H3657" s="12"/>
      <c r="I3657" s="12"/>
      <c r="J3657" s="12"/>
      <c r="K3657" s="68"/>
    </row>
    <row r="3658" spans="1:11">
      <c r="A3658" s="13"/>
      <c r="B3658" s="12"/>
      <c r="C3658" s="12"/>
      <c r="D3658" s="13"/>
      <c r="E3658" s="12"/>
      <c r="F3658" s="12"/>
      <c r="G3658" s="12"/>
      <c r="H3658" s="12"/>
      <c r="I3658" s="12"/>
      <c r="J3658" s="12"/>
      <c r="K3658" s="68"/>
    </row>
    <row r="3659" spans="1:11">
      <c r="A3659" s="13"/>
      <c r="B3659" s="12"/>
      <c r="C3659" s="12"/>
      <c r="D3659" s="13"/>
      <c r="E3659" s="12"/>
      <c r="F3659" s="12"/>
      <c r="G3659" s="12"/>
      <c r="H3659" s="12"/>
      <c r="I3659" s="12"/>
      <c r="J3659" s="12"/>
      <c r="K3659" s="68"/>
    </row>
    <row r="3660" spans="1:11">
      <c r="A3660" s="13"/>
      <c r="B3660" s="12"/>
      <c r="C3660" s="12"/>
      <c r="D3660" s="13"/>
      <c r="E3660" s="12"/>
      <c r="F3660" s="12"/>
      <c r="G3660" s="12"/>
      <c r="H3660" s="12"/>
      <c r="I3660" s="12"/>
      <c r="J3660" s="12"/>
      <c r="K3660" s="68"/>
    </row>
    <row r="3661" spans="1:11">
      <c r="A3661" s="13"/>
      <c r="B3661" s="12"/>
      <c r="C3661" s="12"/>
      <c r="D3661" s="13"/>
      <c r="E3661" s="12"/>
      <c r="F3661" s="12"/>
      <c r="G3661" s="12"/>
      <c r="H3661" s="12"/>
      <c r="I3661" s="12"/>
      <c r="J3661" s="12"/>
      <c r="K3661" s="68"/>
    </row>
    <row r="3662" spans="1:11">
      <c r="A3662" s="13"/>
      <c r="B3662" s="12"/>
      <c r="C3662" s="12"/>
      <c r="D3662" s="13"/>
      <c r="E3662" s="12"/>
      <c r="F3662" s="12"/>
      <c r="G3662" s="12"/>
      <c r="H3662" s="12"/>
      <c r="I3662" s="12"/>
      <c r="J3662" s="12"/>
      <c r="K3662" s="68"/>
    </row>
    <row r="3663" spans="1:11">
      <c r="A3663" s="13"/>
      <c r="B3663" s="12"/>
      <c r="C3663" s="12"/>
      <c r="D3663" s="13"/>
      <c r="E3663" s="12"/>
      <c r="F3663" s="12"/>
      <c r="G3663" s="12"/>
      <c r="H3663" s="12"/>
      <c r="I3663" s="12"/>
      <c r="J3663" s="12"/>
      <c r="K3663" s="68"/>
    </row>
    <row r="3664" spans="1:11">
      <c r="A3664" s="13"/>
      <c r="B3664" s="12"/>
      <c r="C3664" s="12"/>
      <c r="D3664" s="13"/>
      <c r="E3664" s="12"/>
      <c r="F3664" s="12"/>
      <c r="G3664" s="12"/>
      <c r="H3664" s="12"/>
      <c r="I3664" s="12"/>
      <c r="J3664" s="12"/>
      <c r="K3664" s="68"/>
    </row>
    <row r="3665" spans="1:11">
      <c r="A3665" s="13"/>
      <c r="B3665" s="12"/>
      <c r="C3665" s="12"/>
      <c r="D3665" s="13"/>
      <c r="E3665" s="12"/>
      <c r="F3665" s="12"/>
      <c r="G3665" s="12"/>
      <c r="H3665" s="12"/>
      <c r="I3665" s="12"/>
      <c r="J3665" s="12"/>
      <c r="K3665" s="68"/>
    </row>
    <row r="3666" spans="1:11">
      <c r="A3666" s="13"/>
      <c r="B3666" s="12"/>
      <c r="C3666" s="12"/>
      <c r="D3666" s="13"/>
      <c r="E3666" s="12"/>
      <c r="F3666" s="12"/>
      <c r="G3666" s="12"/>
      <c r="H3666" s="12"/>
      <c r="I3666" s="12"/>
      <c r="J3666" s="12"/>
      <c r="K3666" s="68"/>
    </row>
    <row r="3667" spans="1:11">
      <c r="A3667" s="13"/>
      <c r="B3667" s="12"/>
      <c r="C3667" s="12"/>
      <c r="D3667" s="13"/>
      <c r="E3667" s="12"/>
      <c r="F3667" s="12"/>
      <c r="G3667" s="12"/>
      <c r="H3667" s="12"/>
      <c r="I3667" s="12"/>
      <c r="J3667" s="12"/>
      <c r="K3667" s="68"/>
    </row>
    <row r="3668" spans="1:11">
      <c r="A3668" s="13"/>
      <c r="B3668" s="12"/>
      <c r="C3668" s="12"/>
      <c r="D3668" s="13"/>
      <c r="E3668" s="12"/>
      <c r="F3668" s="12"/>
      <c r="G3668" s="12"/>
      <c r="H3668" s="12"/>
      <c r="I3668" s="12"/>
      <c r="J3668" s="12"/>
      <c r="K3668" s="68"/>
    </row>
    <row r="3669" spans="1:11">
      <c r="A3669" s="13"/>
      <c r="B3669" s="12"/>
      <c r="C3669" s="12"/>
      <c r="D3669" s="13"/>
      <c r="E3669" s="12"/>
      <c r="F3669" s="12"/>
      <c r="G3669" s="12"/>
      <c r="H3669" s="12"/>
      <c r="I3669" s="12"/>
      <c r="J3669" s="12"/>
      <c r="K3669" s="68"/>
    </row>
    <row r="3670" spans="1:11">
      <c r="A3670" s="13"/>
      <c r="B3670" s="12"/>
      <c r="C3670" s="12"/>
      <c r="D3670" s="13"/>
      <c r="E3670" s="12"/>
      <c r="F3670" s="12"/>
      <c r="G3670" s="12"/>
      <c r="H3670" s="12"/>
      <c r="I3670" s="12"/>
      <c r="J3670" s="12"/>
      <c r="K3670" s="68"/>
    </row>
    <row r="3671" spans="1:11">
      <c r="A3671" s="13"/>
      <c r="B3671" s="12"/>
      <c r="C3671" s="12"/>
      <c r="D3671" s="13"/>
      <c r="E3671" s="12"/>
      <c r="F3671" s="12"/>
      <c r="G3671" s="12"/>
      <c r="H3671" s="12"/>
      <c r="I3671" s="12"/>
      <c r="J3671" s="12"/>
      <c r="K3671" s="68"/>
    </row>
    <row r="3672" spans="1:11">
      <c r="A3672" s="13"/>
      <c r="B3672" s="12"/>
      <c r="C3672" s="12"/>
      <c r="D3672" s="13"/>
      <c r="E3672" s="12"/>
      <c r="F3672" s="12"/>
      <c r="G3672" s="12"/>
      <c r="H3672" s="12"/>
      <c r="I3672" s="12"/>
      <c r="J3672" s="12"/>
      <c r="K3672" s="68"/>
    </row>
    <row r="3673" spans="1:11">
      <c r="A3673" s="13"/>
      <c r="B3673" s="12"/>
      <c r="C3673" s="12"/>
      <c r="D3673" s="13"/>
      <c r="E3673" s="12"/>
      <c r="F3673" s="12"/>
      <c r="G3673" s="12"/>
      <c r="H3673" s="12"/>
      <c r="I3673" s="12"/>
      <c r="J3673" s="12"/>
      <c r="K3673" s="68"/>
    </row>
    <row r="3674" spans="1:11">
      <c r="A3674" s="13"/>
      <c r="B3674" s="12"/>
      <c r="C3674" s="12"/>
      <c r="D3674" s="13"/>
      <c r="E3674" s="12"/>
      <c r="F3674" s="12"/>
      <c r="G3674" s="12"/>
      <c r="H3674" s="12"/>
      <c r="I3674" s="12"/>
      <c r="J3674" s="12"/>
      <c r="K3674" s="68"/>
    </row>
    <row r="3675" spans="1:11">
      <c r="A3675" s="13"/>
      <c r="B3675" s="12"/>
      <c r="C3675" s="12"/>
      <c r="D3675" s="13"/>
      <c r="E3675" s="12"/>
      <c r="F3675" s="12"/>
      <c r="G3675" s="12"/>
      <c r="H3675" s="12"/>
      <c r="I3675" s="12"/>
      <c r="J3675" s="12"/>
      <c r="K3675" s="68"/>
    </row>
    <row r="3676" spans="1:11">
      <c r="A3676" s="13"/>
      <c r="B3676" s="12"/>
      <c r="C3676" s="12"/>
      <c r="D3676" s="13"/>
      <c r="E3676" s="12"/>
      <c r="F3676" s="12"/>
      <c r="G3676" s="12"/>
      <c r="H3676" s="12"/>
      <c r="I3676" s="12"/>
      <c r="J3676" s="12"/>
      <c r="K3676" s="68"/>
    </row>
    <row r="3677" spans="1:11">
      <c r="A3677" s="13"/>
      <c r="B3677" s="12"/>
      <c r="C3677" s="12"/>
      <c r="D3677" s="13"/>
      <c r="E3677" s="12"/>
      <c r="F3677" s="12"/>
      <c r="G3677" s="12"/>
      <c r="H3677" s="12"/>
      <c r="I3677" s="12"/>
      <c r="J3677" s="12"/>
      <c r="K3677" s="68"/>
    </row>
    <row r="3678" spans="1:11">
      <c r="A3678" s="13"/>
      <c r="B3678" s="12"/>
      <c r="C3678" s="12"/>
      <c r="D3678" s="13"/>
      <c r="E3678" s="12"/>
      <c r="F3678" s="12"/>
      <c r="G3678" s="12"/>
      <c r="H3678" s="12"/>
      <c r="I3678" s="12"/>
      <c r="J3678" s="12"/>
      <c r="K3678" s="68"/>
    </row>
    <row r="3679" spans="1:11">
      <c r="A3679" s="13"/>
      <c r="B3679" s="12"/>
      <c r="C3679" s="12"/>
      <c r="D3679" s="13"/>
      <c r="E3679" s="12"/>
      <c r="F3679" s="12"/>
      <c r="G3679" s="12"/>
      <c r="H3679" s="12"/>
      <c r="I3679" s="12"/>
      <c r="J3679" s="12"/>
      <c r="K3679" s="68"/>
    </row>
    <row r="3680" spans="1:11">
      <c r="A3680" s="13"/>
      <c r="B3680" s="12"/>
      <c r="C3680" s="12"/>
      <c r="D3680" s="13"/>
      <c r="E3680" s="12"/>
      <c r="F3680" s="12"/>
      <c r="G3680" s="12"/>
      <c r="H3680" s="12"/>
      <c r="I3680" s="12"/>
      <c r="J3680" s="12"/>
      <c r="K3680" s="68"/>
    </row>
    <row r="3681" spans="1:11">
      <c r="A3681" s="13"/>
      <c r="B3681" s="12"/>
      <c r="C3681" s="12"/>
      <c r="D3681" s="13"/>
      <c r="E3681" s="12"/>
      <c r="F3681" s="12"/>
      <c r="G3681" s="12"/>
      <c r="H3681" s="12"/>
      <c r="I3681" s="12"/>
      <c r="J3681" s="12"/>
      <c r="K3681" s="68"/>
    </row>
    <row r="3682" spans="1:11">
      <c r="A3682" s="13"/>
      <c r="B3682" s="12"/>
      <c r="C3682" s="12"/>
      <c r="D3682" s="13"/>
      <c r="E3682" s="12"/>
      <c r="F3682" s="12"/>
      <c r="G3682" s="12"/>
      <c r="H3682" s="12"/>
      <c r="I3682" s="12"/>
      <c r="J3682" s="12"/>
      <c r="K3682" s="68"/>
    </row>
    <row r="3683" spans="1:11">
      <c r="A3683" s="13"/>
      <c r="B3683" s="12"/>
      <c r="C3683" s="12"/>
      <c r="D3683" s="13"/>
      <c r="E3683" s="12"/>
      <c r="F3683" s="12"/>
      <c r="G3683" s="12"/>
      <c r="H3683" s="12"/>
      <c r="I3683" s="12"/>
      <c r="J3683" s="12"/>
      <c r="K3683" s="68"/>
    </row>
    <row r="3684" spans="1:11">
      <c r="A3684" s="13"/>
      <c r="B3684" s="12"/>
      <c r="C3684" s="12"/>
      <c r="D3684" s="13"/>
      <c r="E3684" s="12"/>
      <c r="F3684" s="12"/>
      <c r="G3684" s="12"/>
      <c r="H3684" s="12"/>
      <c r="I3684" s="12"/>
      <c r="J3684" s="12"/>
      <c r="K3684" s="68"/>
    </row>
    <row r="3685" spans="1:11">
      <c r="A3685" s="13"/>
      <c r="B3685" s="12"/>
      <c r="C3685" s="12"/>
      <c r="D3685" s="13"/>
      <c r="E3685" s="12"/>
      <c r="F3685" s="12"/>
      <c r="G3685" s="12"/>
      <c r="H3685" s="12"/>
      <c r="I3685" s="12"/>
      <c r="J3685" s="12"/>
      <c r="K3685" s="68"/>
    </row>
    <row r="3686" spans="1:11">
      <c r="A3686" s="13"/>
      <c r="B3686" s="12"/>
      <c r="C3686" s="12"/>
      <c r="D3686" s="13"/>
      <c r="E3686" s="12"/>
      <c r="F3686" s="12"/>
      <c r="G3686" s="12"/>
      <c r="H3686" s="12"/>
      <c r="I3686" s="12"/>
      <c r="J3686" s="12"/>
      <c r="K3686" s="68"/>
    </row>
    <row r="3687" spans="1:11">
      <c r="A3687" s="13"/>
      <c r="B3687" s="12"/>
      <c r="C3687" s="12"/>
      <c r="D3687" s="13"/>
      <c r="E3687" s="12"/>
      <c r="F3687" s="12"/>
      <c r="G3687" s="12"/>
      <c r="H3687" s="12"/>
      <c r="I3687" s="12"/>
      <c r="J3687" s="12"/>
      <c r="K3687" s="68"/>
    </row>
    <row r="3688" spans="1:11">
      <c r="A3688" s="13"/>
      <c r="B3688" s="12"/>
      <c r="C3688" s="12"/>
      <c r="D3688" s="13"/>
      <c r="E3688" s="12"/>
      <c r="F3688" s="12"/>
      <c r="G3688" s="12"/>
      <c r="H3688" s="12"/>
      <c r="I3688" s="12"/>
      <c r="J3688" s="12"/>
      <c r="K3688" s="68"/>
    </row>
    <row r="3689" spans="1:11">
      <c r="A3689" s="13"/>
      <c r="B3689" s="12"/>
      <c r="C3689" s="12"/>
      <c r="D3689" s="13"/>
      <c r="E3689" s="12"/>
      <c r="F3689" s="12"/>
      <c r="G3689" s="12"/>
      <c r="H3689" s="12"/>
      <c r="I3689" s="12"/>
      <c r="J3689" s="12"/>
      <c r="K3689" s="68"/>
    </row>
    <row r="3690" spans="1:11">
      <c r="A3690" s="13"/>
      <c r="B3690" s="12"/>
      <c r="C3690" s="12"/>
      <c r="D3690" s="13"/>
      <c r="E3690" s="12"/>
      <c r="F3690" s="12"/>
      <c r="G3690" s="12"/>
      <c r="H3690" s="12"/>
      <c r="I3690" s="12"/>
      <c r="J3690" s="12"/>
      <c r="K3690" s="68"/>
    </row>
    <row r="3691" spans="1:11">
      <c r="A3691" s="13"/>
      <c r="B3691" s="12"/>
      <c r="C3691" s="12"/>
      <c r="D3691" s="13"/>
      <c r="E3691" s="12"/>
      <c r="F3691" s="12"/>
      <c r="G3691" s="12"/>
      <c r="H3691" s="12"/>
      <c r="I3691" s="12"/>
      <c r="J3691" s="12"/>
      <c r="K3691" s="68"/>
    </row>
    <row r="3692" spans="1:11">
      <c r="A3692" s="13"/>
      <c r="B3692" s="12"/>
      <c r="C3692" s="12"/>
      <c r="D3692" s="13"/>
      <c r="E3692" s="12"/>
      <c r="F3692" s="12"/>
      <c r="G3692" s="12"/>
      <c r="H3692" s="12"/>
      <c r="I3692" s="12"/>
      <c r="J3692" s="12"/>
      <c r="K3692" s="68"/>
    </row>
    <row r="3693" spans="1:11">
      <c r="A3693" s="13"/>
      <c r="B3693" s="12"/>
      <c r="C3693" s="12"/>
      <c r="D3693" s="13"/>
      <c r="E3693" s="12"/>
      <c r="F3693" s="12"/>
      <c r="G3693" s="12"/>
      <c r="H3693" s="12"/>
      <c r="I3693" s="12"/>
      <c r="J3693" s="12"/>
      <c r="K3693" s="68"/>
    </row>
    <row r="3694" spans="1:11">
      <c r="A3694" s="13"/>
      <c r="B3694" s="12"/>
      <c r="C3694" s="12"/>
      <c r="D3694" s="13"/>
      <c r="E3694" s="12"/>
      <c r="F3694" s="12"/>
      <c r="G3694" s="12"/>
      <c r="H3694" s="12"/>
      <c r="I3694" s="12"/>
      <c r="J3694" s="12"/>
      <c r="K3694" s="68"/>
    </row>
    <row r="3695" spans="1:11">
      <c r="A3695" s="13"/>
      <c r="B3695" s="12"/>
      <c r="C3695" s="12"/>
      <c r="D3695" s="13"/>
      <c r="E3695" s="12"/>
      <c r="F3695" s="12"/>
      <c r="G3695" s="12"/>
      <c r="H3695" s="12"/>
      <c r="I3695" s="12"/>
      <c r="J3695" s="12"/>
      <c r="K3695" s="68"/>
    </row>
    <row r="3696" spans="1:11">
      <c r="A3696" s="13"/>
      <c r="B3696" s="12"/>
      <c r="C3696" s="12"/>
      <c r="D3696" s="13"/>
      <c r="E3696" s="12"/>
      <c r="F3696" s="12"/>
      <c r="G3696" s="12"/>
      <c r="H3696" s="12"/>
      <c r="I3696" s="12"/>
      <c r="J3696" s="12"/>
      <c r="K3696" s="68"/>
    </row>
    <row r="3697" spans="1:11">
      <c r="A3697" s="13"/>
      <c r="B3697" s="12"/>
      <c r="C3697" s="12"/>
      <c r="D3697" s="13"/>
      <c r="E3697" s="12"/>
      <c r="F3697" s="12"/>
      <c r="G3697" s="12"/>
      <c r="H3697" s="12"/>
      <c r="I3697" s="12"/>
      <c r="J3697" s="12"/>
      <c r="K3697" s="68"/>
    </row>
    <row r="3698" spans="1:11">
      <c r="A3698" s="13"/>
      <c r="B3698" s="12"/>
      <c r="C3698" s="12"/>
      <c r="D3698" s="13"/>
      <c r="E3698" s="12"/>
      <c r="F3698" s="12"/>
      <c r="G3698" s="12"/>
      <c r="H3698" s="12"/>
      <c r="I3698" s="12"/>
      <c r="J3698" s="12"/>
      <c r="K3698" s="68"/>
    </row>
    <row r="3699" spans="1:11">
      <c r="A3699" s="13"/>
      <c r="B3699" s="12"/>
      <c r="C3699" s="12"/>
      <c r="D3699" s="13"/>
      <c r="E3699" s="12"/>
      <c r="F3699" s="12"/>
      <c r="G3699" s="12"/>
      <c r="H3699" s="12"/>
      <c r="I3699" s="12"/>
      <c r="J3699" s="12"/>
      <c r="K3699" s="68"/>
    </row>
    <row r="3700" spans="1:11">
      <c r="A3700" s="13"/>
      <c r="B3700" s="12"/>
      <c r="C3700" s="12"/>
      <c r="D3700" s="13"/>
      <c r="E3700" s="12"/>
      <c r="F3700" s="12"/>
      <c r="G3700" s="12"/>
      <c r="H3700" s="12"/>
      <c r="I3700" s="12"/>
      <c r="J3700" s="12"/>
      <c r="K3700" s="68"/>
    </row>
    <row r="3701" spans="1:11">
      <c r="A3701" s="13"/>
      <c r="B3701" s="12"/>
      <c r="C3701" s="12"/>
      <c r="D3701" s="13"/>
      <c r="E3701" s="12"/>
      <c r="F3701" s="12"/>
      <c r="G3701" s="12"/>
      <c r="H3701" s="12"/>
      <c r="I3701" s="12"/>
      <c r="J3701" s="12"/>
      <c r="K3701" s="68"/>
    </row>
    <row r="3702" spans="1:11">
      <c r="A3702" s="13"/>
      <c r="B3702" s="12"/>
      <c r="C3702" s="12"/>
      <c r="D3702" s="13"/>
      <c r="E3702" s="12"/>
      <c r="F3702" s="12"/>
      <c r="G3702" s="12"/>
      <c r="H3702" s="12"/>
      <c r="I3702" s="12"/>
      <c r="J3702" s="12"/>
      <c r="K3702" s="68"/>
    </row>
    <row r="3703" spans="1:11">
      <c r="A3703" s="13"/>
      <c r="B3703" s="12"/>
      <c r="C3703" s="12"/>
      <c r="D3703" s="13"/>
      <c r="E3703" s="12"/>
      <c r="F3703" s="12"/>
      <c r="G3703" s="12"/>
      <c r="H3703" s="12"/>
      <c r="I3703" s="12"/>
      <c r="J3703" s="12"/>
      <c r="K3703" s="68"/>
    </row>
    <row r="3704" spans="1:11">
      <c r="A3704" s="13"/>
      <c r="B3704" s="12"/>
      <c r="C3704" s="12"/>
      <c r="D3704" s="13"/>
      <c r="E3704" s="12"/>
      <c r="F3704" s="12"/>
      <c r="G3704" s="12"/>
      <c r="H3704" s="12"/>
      <c r="I3704" s="12"/>
      <c r="J3704" s="12"/>
      <c r="K3704" s="68"/>
    </row>
    <row r="3705" spans="1:11">
      <c r="A3705" s="13"/>
      <c r="B3705" s="12"/>
      <c r="C3705" s="12"/>
      <c r="D3705" s="13"/>
      <c r="E3705" s="12"/>
      <c r="F3705" s="12"/>
      <c r="G3705" s="12"/>
      <c r="H3705" s="12"/>
      <c r="I3705" s="12"/>
      <c r="J3705" s="12"/>
      <c r="K3705" s="68"/>
    </row>
    <row r="3706" spans="1:11">
      <c r="A3706" s="13"/>
      <c r="B3706" s="12"/>
      <c r="C3706" s="12"/>
      <c r="D3706" s="13"/>
      <c r="E3706" s="12"/>
      <c r="F3706" s="12"/>
      <c r="G3706" s="12"/>
      <c r="H3706" s="12"/>
      <c r="I3706" s="12"/>
      <c r="J3706" s="12"/>
      <c r="K3706" s="68"/>
    </row>
    <row r="3707" spans="1:11">
      <c r="A3707" s="13"/>
      <c r="B3707" s="12"/>
      <c r="C3707" s="12"/>
      <c r="D3707" s="13"/>
      <c r="E3707" s="12"/>
      <c r="F3707" s="12"/>
      <c r="G3707" s="12"/>
      <c r="H3707" s="12"/>
      <c r="I3707" s="12"/>
      <c r="J3707" s="12"/>
      <c r="K3707" s="68"/>
    </row>
    <row r="3708" spans="1:11">
      <c r="A3708" s="13"/>
      <c r="B3708" s="12"/>
      <c r="C3708" s="12"/>
      <c r="D3708" s="13"/>
      <c r="E3708" s="12"/>
      <c r="F3708" s="12"/>
      <c r="G3708" s="12"/>
      <c r="H3708" s="12"/>
      <c r="I3708" s="12"/>
      <c r="J3708" s="12"/>
      <c r="K3708" s="68"/>
    </row>
    <row r="3709" spans="1:11">
      <c r="A3709" s="13"/>
      <c r="B3709" s="12"/>
      <c r="C3709" s="12"/>
      <c r="D3709" s="13"/>
      <c r="E3709" s="12"/>
      <c r="F3709" s="12"/>
      <c r="G3709" s="12"/>
      <c r="H3709" s="12"/>
      <c r="I3709" s="12"/>
      <c r="J3709" s="12"/>
      <c r="K3709" s="68"/>
    </row>
    <row r="3710" spans="1:11">
      <c r="A3710" s="13"/>
      <c r="B3710" s="12"/>
      <c r="C3710" s="12"/>
      <c r="D3710" s="13"/>
      <c r="E3710" s="12"/>
      <c r="F3710" s="12"/>
      <c r="G3710" s="12"/>
      <c r="H3710" s="12"/>
      <c r="I3710" s="12"/>
      <c r="J3710" s="12"/>
      <c r="K3710" s="68"/>
    </row>
    <row r="3711" spans="1:11">
      <c r="A3711" s="13"/>
      <c r="B3711" s="12"/>
      <c r="C3711" s="12"/>
      <c r="D3711" s="13"/>
      <c r="E3711" s="12"/>
      <c r="F3711" s="12"/>
      <c r="G3711" s="12"/>
      <c r="H3711" s="12"/>
      <c r="I3711" s="12"/>
      <c r="J3711" s="12"/>
      <c r="K3711" s="68"/>
    </row>
    <row r="3712" spans="1:11">
      <c r="A3712" s="13"/>
      <c r="B3712" s="12"/>
      <c r="C3712" s="12"/>
      <c r="D3712" s="13"/>
      <c r="E3712" s="12"/>
      <c r="F3712" s="12"/>
      <c r="G3712" s="12"/>
      <c r="H3712" s="12"/>
      <c r="I3712" s="12"/>
      <c r="J3712" s="12"/>
      <c r="K3712" s="68"/>
    </row>
    <row r="3713" spans="1:11">
      <c r="A3713" s="13"/>
      <c r="B3713" s="12"/>
      <c r="C3713" s="12"/>
      <c r="D3713" s="13"/>
      <c r="E3713" s="12"/>
      <c r="F3713" s="12"/>
      <c r="G3713" s="12"/>
      <c r="H3713" s="12"/>
      <c r="I3713" s="12"/>
      <c r="J3713" s="12"/>
      <c r="K3713" s="68"/>
    </row>
    <row r="3714" spans="1:11">
      <c r="A3714" s="13"/>
      <c r="B3714" s="12"/>
      <c r="C3714" s="12"/>
      <c r="D3714" s="13"/>
      <c r="E3714" s="12"/>
      <c r="F3714" s="12"/>
      <c r="G3714" s="12"/>
      <c r="H3714" s="12"/>
      <c r="I3714" s="12"/>
      <c r="J3714" s="12"/>
      <c r="K3714" s="68"/>
    </row>
    <row r="3715" spans="1:11">
      <c r="A3715" s="13"/>
      <c r="B3715" s="12"/>
      <c r="C3715" s="12"/>
      <c r="D3715" s="13"/>
      <c r="E3715" s="12"/>
      <c r="F3715" s="12"/>
      <c r="G3715" s="12"/>
      <c r="H3715" s="12"/>
      <c r="I3715" s="12"/>
      <c r="J3715" s="12"/>
      <c r="K3715" s="68"/>
    </row>
    <row r="3716" spans="1:11">
      <c r="A3716" s="13"/>
      <c r="B3716" s="12"/>
      <c r="C3716" s="12"/>
      <c r="D3716" s="13"/>
      <c r="E3716" s="12"/>
      <c r="F3716" s="12"/>
      <c r="G3716" s="12"/>
      <c r="H3716" s="12"/>
      <c r="I3716" s="12"/>
      <c r="J3716" s="12"/>
      <c r="K3716" s="68"/>
    </row>
    <row r="3717" spans="1:11">
      <c r="A3717" s="13"/>
      <c r="B3717" s="12"/>
      <c r="C3717" s="12"/>
      <c r="D3717" s="13"/>
      <c r="E3717" s="12"/>
      <c r="F3717" s="12"/>
      <c r="G3717" s="12"/>
      <c r="H3717" s="12"/>
      <c r="I3717" s="12"/>
      <c r="J3717" s="12"/>
      <c r="K3717" s="68"/>
    </row>
    <row r="3718" spans="1:11">
      <c r="A3718" s="13"/>
      <c r="B3718" s="12"/>
      <c r="C3718" s="12"/>
      <c r="D3718" s="13"/>
      <c r="E3718" s="12"/>
      <c r="F3718" s="12"/>
      <c r="G3718" s="12"/>
      <c r="H3718" s="12"/>
      <c r="I3718" s="12"/>
      <c r="J3718" s="12"/>
      <c r="K3718" s="68"/>
    </row>
    <row r="3719" spans="1:11">
      <c r="A3719" s="13"/>
      <c r="B3719" s="12"/>
      <c r="C3719" s="12"/>
      <c r="D3719" s="13"/>
      <c r="E3719" s="12"/>
      <c r="F3719" s="12"/>
      <c r="G3719" s="12"/>
      <c r="H3719" s="12"/>
      <c r="I3719" s="12"/>
      <c r="J3719" s="12"/>
      <c r="K3719" s="68"/>
    </row>
    <row r="3720" spans="1:11">
      <c r="A3720" s="13"/>
      <c r="B3720" s="12"/>
      <c r="C3720" s="12"/>
      <c r="D3720" s="13"/>
      <c r="E3720" s="12"/>
      <c r="F3720" s="12"/>
      <c r="G3720" s="12"/>
      <c r="H3720" s="12"/>
      <c r="I3720" s="12"/>
      <c r="J3720" s="12"/>
      <c r="K3720" s="68"/>
    </row>
    <row r="3721" spans="1:11">
      <c r="A3721" s="13"/>
      <c r="B3721" s="12"/>
      <c r="C3721" s="12"/>
      <c r="D3721" s="13"/>
      <c r="E3721" s="12"/>
      <c r="F3721" s="12"/>
      <c r="G3721" s="12"/>
      <c r="H3721" s="12"/>
      <c r="I3721" s="12"/>
      <c r="J3721" s="12"/>
      <c r="K3721" s="68"/>
    </row>
    <row r="3722" spans="1:11">
      <c r="A3722" s="13"/>
      <c r="B3722" s="12"/>
      <c r="C3722" s="12"/>
      <c r="D3722" s="13"/>
      <c r="E3722" s="12"/>
      <c r="F3722" s="12"/>
      <c r="G3722" s="12"/>
      <c r="H3722" s="12"/>
      <c r="I3722" s="12"/>
      <c r="J3722" s="12"/>
      <c r="K3722" s="68"/>
    </row>
    <row r="3723" spans="1:11">
      <c r="A3723" s="13"/>
      <c r="B3723" s="12"/>
      <c r="C3723" s="12"/>
      <c r="D3723" s="13"/>
      <c r="E3723" s="12"/>
      <c r="F3723" s="12"/>
      <c r="G3723" s="12"/>
      <c r="H3723" s="12"/>
      <c r="I3723" s="12"/>
      <c r="J3723" s="12"/>
      <c r="K3723" s="68"/>
    </row>
    <row r="3724" spans="1:11">
      <c r="A3724" s="13"/>
      <c r="B3724" s="12"/>
      <c r="C3724" s="12"/>
      <c r="D3724" s="13"/>
      <c r="E3724" s="12"/>
      <c r="F3724" s="12"/>
      <c r="G3724" s="12"/>
      <c r="H3724" s="12"/>
      <c r="I3724" s="12"/>
      <c r="J3724" s="12"/>
      <c r="K3724" s="68"/>
    </row>
    <row r="3725" spans="1:11">
      <c r="A3725" s="13"/>
      <c r="B3725" s="12"/>
      <c r="C3725" s="12"/>
      <c r="D3725" s="13"/>
      <c r="E3725" s="12"/>
      <c r="F3725" s="12"/>
      <c r="G3725" s="12"/>
      <c r="H3725" s="12"/>
      <c r="I3725" s="12"/>
      <c r="J3725" s="12"/>
      <c r="K3725" s="68"/>
    </row>
    <row r="3726" spans="1:11">
      <c r="A3726" s="13"/>
      <c r="B3726" s="12"/>
      <c r="C3726" s="12"/>
      <c r="D3726" s="13"/>
      <c r="E3726" s="12"/>
      <c r="F3726" s="12"/>
      <c r="G3726" s="12"/>
      <c r="H3726" s="12"/>
      <c r="I3726" s="12"/>
      <c r="J3726" s="12"/>
      <c r="K3726" s="68"/>
    </row>
    <row r="3727" spans="1:11">
      <c r="A3727" s="13"/>
      <c r="B3727" s="12"/>
      <c r="C3727" s="12"/>
      <c r="D3727" s="13"/>
      <c r="E3727" s="12"/>
      <c r="F3727" s="12"/>
      <c r="G3727" s="12"/>
      <c r="H3727" s="12"/>
      <c r="I3727" s="12"/>
      <c r="J3727" s="12"/>
      <c r="K3727" s="68"/>
    </row>
    <row r="3728" spans="1:11">
      <c r="A3728" s="13"/>
      <c r="B3728" s="12"/>
      <c r="C3728" s="12"/>
      <c r="D3728" s="13"/>
      <c r="E3728" s="12"/>
      <c r="F3728" s="12"/>
      <c r="G3728" s="12"/>
      <c r="H3728" s="12"/>
      <c r="I3728" s="12"/>
      <c r="J3728" s="12"/>
      <c r="K3728" s="68"/>
    </row>
    <row r="3729" spans="1:11">
      <c r="A3729" s="13"/>
      <c r="B3729" s="12"/>
      <c r="C3729" s="12"/>
      <c r="D3729" s="13"/>
      <c r="E3729" s="12"/>
      <c r="F3729" s="12"/>
      <c r="G3729" s="12"/>
      <c r="H3729" s="12"/>
      <c r="I3729" s="12"/>
      <c r="J3729" s="12"/>
      <c r="K3729" s="68"/>
    </row>
    <row r="3730" spans="1:11">
      <c r="A3730" s="13"/>
      <c r="B3730" s="12"/>
      <c r="C3730" s="12"/>
      <c r="D3730" s="13"/>
      <c r="E3730" s="12"/>
      <c r="F3730" s="12"/>
      <c r="G3730" s="12"/>
      <c r="H3730" s="12"/>
      <c r="I3730" s="12"/>
      <c r="J3730" s="12"/>
      <c r="K3730" s="68"/>
    </row>
    <row r="3731" spans="1:11">
      <c r="A3731" s="13"/>
      <c r="B3731" s="12"/>
      <c r="C3731" s="12"/>
      <c r="D3731" s="13"/>
      <c r="E3731" s="12"/>
      <c r="F3731" s="12"/>
      <c r="G3731" s="12"/>
      <c r="H3731" s="12"/>
      <c r="I3731" s="12"/>
      <c r="J3731" s="12"/>
      <c r="K3731" s="68"/>
    </row>
    <row r="3732" spans="1:11">
      <c r="A3732" s="13"/>
      <c r="B3732" s="12"/>
      <c r="C3732" s="12"/>
      <c r="D3732" s="13"/>
      <c r="E3732" s="12"/>
      <c r="F3732" s="12"/>
      <c r="G3732" s="12"/>
      <c r="H3732" s="12"/>
      <c r="I3732" s="12"/>
      <c r="J3732" s="12"/>
      <c r="K3732" s="68"/>
    </row>
    <row r="3733" spans="1:11">
      <c r="A3733" s="13"/>
      <c r="B3733" s="12"/>
      <c r="C3733" s="12"/>
      <c r="D3733" s="13"/>
      <c r="E3733" s="12"/>
      <c r="F3733" s="12"/>
      <c r="G3733" s="12"/>
      <c r="H3733" s="12"/>
      <c r="I3733" s="12"/>
      <c r="J3733" s="12"/>
      <c r="K3733" s="68"/>
    </row>
    <row r="3734" spans="1:11">
      <c r="A3734" s="13"/>
      <c r="B3734" s="12"/>
      <c r="C3734" s="12"/>
      <c r="D3734" s="13"/>
      <c r="E3734" s="12"/>
      <c r="F3734" s="12"/>
      <c r="G3734" s="12"/>
      <c r="H3734" s="12"/>
      <c r="I3734" s="12"/>
      <c r="J3734" s="12"/>
      <c r="K3734" s="68"/>
    </row>
    <row r="3735" spans="1:11">
      <c r="A3735" s="13"/>
      <c r="B3735" s="12"/>
      <c r="C3735" s="12"/>
      <c r="D3735" s="13"/>
      <c r="E3735" s="12"/>
      <c r="F3735" s="12"/>
      <c r="G3735" s="12"/>
      <c r="H3735" s="12"/>
      <c r="I3735" s="12"/>
      <c r="J3735" s="12"/>
      <c r="K3735" s="68"/>
    </row>
    <row r="3736" spans="1:11">
      <c r="A3736" s="13"/>
      <c r="B3736" s="12"/>
      <c r="C3736" s="12"/>
      <c r="D3736" s="13"/>
      <c r="E3736" s="12"/>
      <c r="F3736" s="12"/>
      <c r="G3736" s="12"/>
      <c r="H3736" s="12"/>
      <c r="I3736" s="12"/>
      <c r="J3736" s="12"/>
      <c r="K3736" s="68"/>
    </row>
    <row r="3737" spans="1:11">
      <c r="A3737" s="13"/>
      <c r="B3737" s="12"/>
      <c r="C3737" s="12"/>
      <c r="D3737" s="13"/>
      <c r="E3737" s="12"/>
      <c r="F3737" s="12"/>
      <c r="G3737" s="12"/>
      <c r="H3737" s="12"/>
      <c r="I3737" s="12"/>
      <c r="J3737" s="12"/>
      <c r="K3737" s="68"/>
    </row>
    <row r="3738" spans="1:11">
      <c r="A3738" s="13"/>
      <c r="B3738" s="12"/>
      <c r="C3738" s="12"/>
      <c r="D3738" s="13"/>
      <c r="E3738" s="12"/>
      <c r="F3738" s="12"/>
      <c r="G3738" s="12"/>
      <c r="H3738" s="12"/>
      <c r="I3738" s="12"/>
      <c r="J3738" s="12"/>
      <c r="K3738" s="68"/>
    </row>
    <row r="3739" spans="1:11">
      <c r="A3739" s="13"/>
      <c r="B3739" s="12"/>
      <c r="C3739" s="12"/>
      <c r="D3739" s="13"/>
      <c r="E3739" s="12"/>
      <c r="F3739" s="12"/>
      <c r="G3739" s="12"/>
      <c r="H3739" s="12"/>
      <c r="I3739" s="12"/>
      <c r="J3739" s="12"/>
      <c r="K3739" s="68"/>
    </row>
    <row r="3740" spans="1:11">
      <c r="A3740" s="13"/>
      <c r="B3740" s="12"/>
      <c r="C3740" s="12"/>
      <c r="D3740" s="13"/>
      <c r="E3740" s="12"/>
      <c r="F3740" s="12"/>
      <c r="G3740" s="12"/>
      <c r="H3740" s="12"/>
      <c r="I3740" s="12"/>
      <c r="J3740" s="12"/>
      <c r="K3740" s="68"/>
    </row>
    <row r="3741" spans="1:11">
      <c r="A3741" s="13"/>
      <c r="B3741" s="12"/>
      <c r="C3741" s="12"/>
      <c r="D3741" s="13"/>
      <c r="E3741" s="12"/>
      <c r="F3741" s="12"/>
      <c r="G3741" s="12"/>
      <c r="H3741" s="12"/>
      <c r="I3741" s="12"/>
      <c r="J3741" s="12"/>
      <c r="K3741" s="68"/>
    </row>
    <row r="3742" spans="1:11">
      <c r="A3742" s="13"/>
      <c r="B3742" s="12"/>
      <c r="C3742" s="12"/>
      <c r="D3742" s="13"/>
      <c r="E3742" s="12"/>
      <c r="F3742" s="12"/>
      <c r="G3742" s="12"/>
      <c r="H3742" s="12"/>
      <c r="I3742" s="12"/>
      <c r="J3742" s="12"/>
      <c r="K3742" s="68"/>
    </row>
    <row r="3743" spans="1:11">
      <c r="A3743" s="13"/>
      <c r="B3743" s="12"/>
      <c r="C3743" s="12"/>
      <c r="D3743" s="13"/>
      <c r="E3743" s="12"/>
      <c r="F3743" s="12"/>
      <c r="G3743" s="12"/>
      <c r="H3743" s="12"/>
      <c r="I3743" s="12"/>
      <c r="J3743" s="12"/>
      <c r="K3743" s="68"/>
    </row>
    <row r="3744" spans="1:11">
      <c r="A3744" s="13"/>
      <c r="B3744" s="12"/>
      <c r="C3744" s="12"/>
      <c r="D3744" s="13"/>
      <c r="E3744" s="12"/>
      <c r="F3744" s="12"/>
      <c r="G3744" s="12"/>
      <c r="H3744" s="12"/>
      <c r="I3744" s="12"/>
      <c r="J3744" s="12"/>
      <c r="K3744" s="68"/>
    </row>
    <row r="3745" spans="1:11">
      <c r="A3745" s="13"/>
      <c r="B3745" s="12"/>
      <c r="C3745" s="12"/>
      <c r="D3745" s="13"/>
      <c r="E3745" s="12"/>
      <c r="F3745" s="12"/>
      <c r="G3745" s="12"/>
      <c r="H3745" s="12"/>
      <c r="I3745" s="12"/>
      <c r="J3745" s="12"/>
      <c r="K3745" s="68"/>
    </row>
    <row r="3746" spans="1:11">
      <c r="A3746" s="13"/>
      <c r="B3746" s="12"/>
      <c r="C3746" s="12"/>
      <c r="D3746" s="13"/>
      <c r="E3746" s="12"/>
      <c r="F3746" s="12"/>
      <c r="G3746" s="12"/>
      <c r="H3746" s="12"/>
      <c r="I3746" s="12"/>
      <c r="J3746" s="12"/>
      <c r="K3746" s="68"/>
    </row>
    <row r="3747" spans="1:11">
      <c r="A3747" s="13"/>
      <c r="B3747" s="12"/>
      <c r="C3747" s="12"/>
      <c r="D3747" s="13"/>
      <c r="E3747" s="12"/>
      <c r="F3747" s="12"/>
      <c r="G3747" s="12"/>
      <c r="H3747" s="12"/>
      <c r="I3747" s="12"/>
      <c r="J3747" s="12"/>
      <c r="K3747" s="68"/>
    </row>
    <row r="3748" spans="1:11">
      <c r="A3748" s="13"/>
      <c r="B3748" s="12"/>
      <c r="C3748" s="12"/>
      <c r="D3748" s="13"/>
      <c r="E3748" s="12"/>
      <c r="F3748" s="12"/>
      <c r="G3748" s="12"/>
      <c r="H3748" s="12"/>
      <c r="I3748" s="12"/>
      <c r="J3748" s="12"/>
      <c r="K3748" s="68"/>
    </row>
    <row r="3749" spans="1:11">
      <c r="A3749" s="13"/>
      <c r="B3749" s="12"/>
      <c r="C3749" s="12"/>
      <c r="D3749" s="13"/>
      <c r="E3749" s="12"/>
      <c r="F3749" s="12"/>
      <c r="G3749" s="12"/>
      <c r="H3749" s="12"/>
      <c r="I3749" s="12"/>
      <c r="J3749" s="12"/>
      <c r="K3749" s="68"/>
    </row>
    <row r="3750" spans="1:11">
      <c r="A3750" s="13"/>
      <c r="B3750" s="12"/>
      <c r="C3750" s="12"/>
      <c r="D3750" s="13"/>
      <c r="E3750" s="12"/>
      <c r="F3750" s="12"/>
      <c r="G3750" s="12"/>
      <c r="H3750" s="12"/>
      <c r="I3750" s="12"/>
      <c r="J3750" s="12"/>
      <c r="K3750" s="68"/>
    </row>
    <row r="3751" spans="1:11">
      <c r="A3751" s="13"/>
      <c r="B3751" s="12"/>
      <c r="C3751" s="12"/>
      <c r="D3751" s="13"/>
      <c r="E3751" s="12"/>
      <c r="F3751" s="12"/>
      <c r="G3751" s="12"/>
      <c r="H3751" s="12"/>
      <c r="I3751" s="12"/>
      <c r="J3751" s="12"/>
      <c r="K3751" s="68"/>
    </row>
    <row r="3752" spans="1:11">
      <c r="A3752" s="13"/>
      <c r="B3752" s="12"/>
      <c r="C3752" s="12"/>
      <c r="D3752" s="13"/>
      <c r="E3752" s="12"/>
      <c r="F3752" s="12"/>
      <c r="G3752" s="12"/>
      <c r="H3752" s="12"/>
      <c r="I3752" s="12"/>
      <c r="J3752" s="12"/>
      <c r="K3752" s="68"/>
    </row>
    <row r="3753" spans="1:11">
      <c r="A3753" s="13"/>
      <c r="B3753" s="12"/>
      <c r="C3753" s="12"/>
      <c r="D3753" s="13"/>
      <c r="E3753" s="12"/>
      <c r="F3753" s="12"/>
      <c r="G3753" s="12"/>
      <c r="H3753" s="12"/>
      <c r="I3753" s="12"/>
      <c r="J3753" s="12"/>
      <c r="K3753" s="68"/>
    </row>
    <row r="3754" spans="1:11">
      <c r="A3754" s="13"/>
      <c r="B3754" s="12"/>
      <c r="C3754" s="12"/>
      <c r="D3754" s="13"/>
      <c r="E3754" s="12"/>
      <c r="F3754" s="12"/>
      <c r="G3754" s="12"/>
      <c r="H3754" s="12"/>
      <c r="I3754" s="12"/>
      <c r="J3754" s="12"/>
      <c r="K3754" s="68"/>
    </row>
    <row r="3755" spans="1:11">
      <c r="A3755" s="13"/>
      <c r="B3755" s="12"/>
      <c r="C3755" s="12"/>
      <c r="D3755" s="13"/>
      <c r="E3755" s="12"/>
      <c r="F3755" s="12"/>
      <c r="G3755" s="12"/>
      <c r="H3755" s="12"/>
      <c r="I3755" s="12"/>
      <c r="J3755" s="12"/>
      <c r="K3755" s="68"/>
    </row>
    <row r="3756" spans="1:11">
      <c r="A3756" s="13"/>
      <c r="B3756" s="12"/>
      <c r="C3756" s="12"/>
      <c r="D3756" s="13"/>
      <c r="E3756" s="12"/>
      <c r="F3756" s="12"/>
      <c r="G3756" s="12"/>
      <c r="H3756" s="12"/>
      <c r="I3756" s="12"/>
      <c r="J3756" s="12"/>
      <c r="K3756" s="68"/>
    </row>
    <row r="3757" spans="1:11">
      <c r="A3757" s="13"/>
      <c r="B3757" s="12"/>
      <c r="C3757" s="12"/>
      <c r="D3757" s="13"/>
      <c r="E3757" s="12"/>
      <c r="F3757" s="12"/>
      <c r="G3757" s="12"/>
      <c r="H3757" s="12"/>
      <c r="I3757" s="12"/>
      <c r="J3757" s="12"/>
      <c r="K3757" s="68"/>
    </row>
    <row r="3758" spans="1:11">
      <c r="A3758" s="13"/>
      <c r="B3758" s="12"/>
      <c r="C3758" s="12"/>
      <c r="D3758" s="13"/>
      <c r="E3758" s="12"/>
      <c r="F3758" s="12"/>
      <c r="G3758" s="12"/>
      <c r="H3758" s="12"/>
      <c r="I3758" s="12"/>
      <c r="J3758" s="12"/>
      <c r="K3758" s="68"/>
    </row>
    <row r="3759" spans="1:11">
      <c r="A3759" s="13"/>
      <c r="B3759" s="12"/>
      <c r="C3759" s="12"/>
      <c r="D3759" s="13"/>
      <c r="E3759" s="12"/>
      <c r="F3759" s="12"/>
      <c r="G3759" s="12"/>
      <c r="H3759" s="12"/>
      <c r="I3759" s="12"/>
      <c r="J3759" s="12"/>
      <c r="K3759" s="68"/>
    </row>
    <row r="3760" spans="1:11">
      <c r="A3760" s="13"/>
      <c r="B3760" s="12"/>
      <c r="C3760" s="12"/>
      <c r="D3760" s="13"/>
      <c r="E3760" s="12"/>
      <c r="F3760" s="12"/>
      <c r="G3760" s="12"/>
      <c r="H3760" s="12"/>
      <c r="I3760" s="12"/>
      <c r="J3760" s="12"/>
      <c r="K3760" s="68"/>
    </row>
    <row r="3761" spans="1:11">
      <c r="A3761" s="13"/>
      <c r="B3761" s="12"/>
      <c r="C3761" s="12"/>
      <c r="D3761" s="13"/>
      <c r="E3761" s="12"/>
      <c r="F3761" s="12"/>
      <c r="G3761" s="12"/>
      <c r="H3761" s="12"/>
      <c r="I3761" s="12"/>
      <c r="J3761" s="12"/>
      <c r="K3761" s="68"/>
    </row>
    <row r="3762" spans="1:11">
      <c r="A3762" s="13"/>
      <c r="B3762" s="12"/>
      <c r="C3762" s="12"/>
      <c r="D3762" s="13"/>
      <c r="E3762" s="12"/>
      <c r="F3762" s="12"/>
      <c r="G3762" s="12"/>
      <c r="H3762" s="12"/>
      <c r="I3762" s="12"/>
      <c r="J3762" s="12"/>
      <c r="K3762" s="68"/>
    </row>
    <row r="3763" spans="1:11">
      <c r="A3763" s="13"/>
      <c r="B3763" s="12"/>
      <c r="C3763" s="12"/>
      <c r="D3763" s="13"/>
      <c r="E3763" s="12"/>
      <c r="F3763" s="12"/>
      <c r="G3763" s="12"/>
      <c r="H3763" s="12"/>
      <c r="I3763" s="12"/>
      <c r="J3763" s="12"/>
      <c r="K3763" s="68"/>
    </row>
    <row r="3764" spans="1:11">
      <c r="A3764" s="13"/>
      <c r="B3764" s="12"/>
      <c r="C3764" s="12"/>
      <c r="D3764" s="13"/>
      <c r="E3764" s="12"/>
      <c r="F3764" s="12"/>
      <c r="G3764" s="12"/>
      <c r="H3764" s="12"/>
      <c r="I3764" s="12"/>
      <c r="J3764" s="12"/>
      <c r="K3764" s="68"/>
    </row>
    <row r="3765" spans="1:11">
      <c r="A3765" s="13"/>
      <c r="B3765" s="12"/>
      <c r="C3765" s="12"/>
      <c r="D3765" s="13"/>
      <c r="E3765" s="12"/>
      <c r="F3765" s="12"/>
      <c r="G3765" s="12"/>
      <c r="H3765" s="12"/>
      <c r="I3765" s="12"/>
      <c r="J3765" s="12"/>
      <c r="K3765" s="68"/>
    </row>
    <row r="3766" spans="1:11">
      <c r="A3766" s="13"/>
      <c r="B3766" s="12"/>
      <c r="C3766" s="12"/>
      <c r="D3766" s="13"/>
      <c r="E3766" s="12"/>
      <c r="F3766" s="12"/>
      <c r="G3766" s="12"/>
      <c r="H3766" s="12"/>
      <c r="I3766" s="12"/>
      <c r="J3766" s="12"/>
      <c r="K3766" s="68"/>
    </row>
    <row r="3767" spans="1:11">
      <c r="A3767" s="13"/>
      <c r="B3767" s="12"/>
      <c r="C3767" s="12"/>
      <c r="D3767" s="13"/>
      <c r="E3767" s="12"/>
      <c r="F3767" s="12"/>
      <c r="G3767" s="12"/>
      <c r="H3767" s="12"/>
      <c r="I3767" s="12"/>
      <c r="J3767" s="12"/>
      <c r="K3767" s="68"/>
    </row>
    <row r="3768" spans="1:11">
      <c r="A3768" s="13"/>
      <c r="B3768" s="12"/>
      <c r="C3768" s="12"/>
      <c r="D3768" s="13"/>
      <c r="E3768" s="12"/>
      <c r="F3768" s="12"/>
      <c r="G3768" s="12"/>
      <c r="H3768" s="12"/>
      <c r="I3768" s="12"/>
      <c r="J3768" s="12"/>
      <c r="K3768" s="68"/>
    </row>
    <row r="3769" spans="1:11">
      <c r="A3769" s="13"/>
      <c r="B3769" s="12"/>
      <c r="C3769" s="12"/>
      <c r="D3769" s="13"/>
      <c r="E3769" s="12"/>
      <c r="F3769" s="12"/>
      <c r="G3769" s="12"/>
      <c r="H3769" s="12"/>
      <c r="I3769" s="12"/>
      <c r="J3769" s="12"/>
      <c r="K3769" s="68"/>
    </row>
    <row r="3770" spans="1:11">
      <c r="A3770" s="13"/>
      <c r="B3770" s="12"/>
      <c r="C3770" s="12"/>
      <c r="D3770" s="13"/>
      <c r="E3770" s="12"/>
      <c r="F3770" s="12"/>
      <c r="G3770" s="12"/>
      <c r="H3770" s="12"/>
      <c r="I3770" s="12"/>
      <c r="J3770" s="12"/>
      <c r="K3770" s="68"/>
    </row>
    <row r="3771" spans="1:11">
      <c r="A3771" s="13"/>
      <c r="B3771" s="12"/>
      <c r="C3771" s="12"/>
      <c r="D3771" s="13"/>
      <c r="E3771" s="12"/>
      <c r="F3771" s="12"/>
      <c r="G3771" s="12"/>
      <c r="H3771" s="12"/>
      <c r="I3771" s="12"/>
      <c r="J3771" s="12"/>
      <c r="K3771" s="68"/>
    </row>
    <row r="3772" spans="1:11">
      <c r="A3772" s="13"/>
      <c r="B3772" s="12"/>
      <c r="C3772" s="12"/>
      <c r="D3772" s="13"/>
      <c r="E3772" s="12"/>
      <c r="F3772" s="12"/>
      <c r="G3772" s="12"/>
      <c r="H3772" s="12"/>
      <c r="I3772" s="12"/>
      <c r="J3772" s="12"/>
      <c r="K3772" s="68"/>
    </row>
    <row r="3773" spans="1:11">
      <c r="A3773" s="13"/>
      <c r="B3773" s="12"/>
      <c r="C3773" s="12"/>
      <c r="D3773" s="13"/>
      <c r="E3773" s="12"/>
      <c r="F3773" s="12"/>
      <c r="G3773" s="12"/>
      <c r="H3773" s="12"/>
      <c r="I3773" s="12"/>
      <c r="J3773" s="12"/>
      <c r="K3773" s="68"/>
    </row>
    <row r="3774" spans="1:11">
      <c r="A3774" s="13"/>
      <c r="B3774" s="12"/>
      <c r="C3774" s="12"/>
      <c r="D3774" s="13"/>
      <c r="E3774" s="12"/>
      <c r="F3774" s="12"/>
      <c r="G3774" s="12"/>
      <c r="H3774" s="12"/>
      <c r="I3774" s="12"/>
      <c r="J3774" s="12"/>
      <c r="K3774" s="68"/>
    </row>
    <row r="3775" spans="1:11">
      <c r="A3775" s="13"/>
      <c r="B3775" s="12"/>
      <c r="C3775" s="12"/>
      <c r="D3775" s="13"/>
      <c r="E3775" s="12"/>
      <c r="F3775" s="12"/>
      <c r="G3775" s="12"/>
      <c r="H3775" s="12"/>
      <c r="I3775" s="12"/>
      <c r="J3775" s="12"/>
      <c r="K3775" s="68"/>
    </row>
    <row r="3776" spans="1:11">
      <c r="A3776" s="13"/>
      <c r="B3776" s="12"/>
      <c r="C3776" s="12"/>
      <c r="D3776" s="13"/>
      <c r="E3776" s="12"/>
      <c r="F3776" s="12"/>
      <c r="G3776" s="12"/>
      <c r="H3776" s="12"/>
      <c r="I3776" s="12"/>
      <c r="J3776" s="12"/>
      <c r="K3776" s="68"/>
    </row>
    <row r="3777" spans="1:11">
      <c r="A3777" s="13"/>
      <c r="B3777" s="12"/>
      <c r="C3777" s="12"/>
      <c r="D3777" s="13"/>
      <c r="E3777" s="12"/>
      <c r="F3777" s="12"/>
      <c r="G3777" s="12"/>
      <c r="H3777" s="12"/>
      <c r="I3777" s="12"/>
      <c r="J3777" s="12"/>
      <c r="K3777" s="68"/>
    </row>
    <row r="3778" spans="1:11">
      <c r="A3778" s="13"/>
      <c r="B3778" s="12"/>
      <c r="C3778" s="12"/>
      <c r="D3778" s="13"/>
      <c r="E3778" s="12"/>
      <c r="F3778" s="12"/>
      <c r="G3778" s="12"/>
      <c r="H3778" s="12"/>
      <c r="I3778" s="12"/>
      <c r="J3778" s="12"/>
      <c r="K3778" s="68"/>
    </row>
    <row r="3779" spans="1:11">
      <c r="A3779" s="13"/>
      <c r="B3779" s="12"/>
      <c r="C3779" s="12"/>
      <c r="D3779" s="13"/>
      <c r="E3779" s="12"/>
      <c r="F3779" s="12"/>
      <c r="G3779" s="12"/>
      <c r="H3779" s="12"/>
      <c r="I3779" s="12"/>
      <c r="J3779" s="12"/>
      <c r="K3779" s="68"/>
    </row>
    <row r="3780" spans="1:11">
      <c r="A3780" s="13"/>
      <c r="B3780" s="12"/>
      <c r="C3780" s="12"/>
      <c r="D3780" s="13"/>
      <c r="E3780" s="12"/>
      <c r="F3780" s="12"/>
      <c r="G3780" s="12"/>
      <c r="H3780" s="12"/>
      <c r="I3780" s="12"/>
      <c r="J3780" s="12"/>
      <c r="K3780" s="68"/>
    </row>
    <row r="3781" spans="1:11">
      <c r="A3781" s="13"/>
      <c r="B3781" s="12"/>
      <c r="C3781" s="12"/>
      <c r="D3781" s="13"/>
      <c r="E3781" s="12"/>
      <c r="F3781" s="12"/>
      <c r="G3781" s="12"/>
      <c r="H3781" s="12"/>
      <c r="I3781" s="12"/>
      <c r="J3781" s="12"/>
      <c r="K3781" s="68"/>
    </row>
    <row r="3782" spans="1:11">
      <c r="A3782" s="13"/>
      <c r="B3782" s="12"/>
      <c r="C3782" s="12"/>
      <c r="D3782" s="13"/>
      <c r="E3782" s="12"/>
      <c r="F3782" s="12"/>
      <c r="G3782" s="12"/>
      <c r="H3782" s="12"/>
      <c r="I3782" s="12"/>
      <c r="J3782" s="12"/>
      <c r="K3782" s="68"/>
    </row>
    <row r="3783" spans="1:11">
      <c r="A3783" s="13"/>
      <c r="B3783" s="12"/>
      <c r="C3783" s="12"/>
      <c r="D3783" s="13"/>
      <c r="E3783" s="12"/>
      <c r="F3783" s="12"/>
      <c r="G3783" s="12"/>
      <c r="H3783" s="12"/>
      <c r="I3783" s="12"/>
      <c r="J3783" s="12"/>
      <c r="K3783" s="68"/>
    </row>
    <row r="3784" spans="1:11">
      <c r="A3784" s="13"/>
      <c r="B3784" s="12"/>
      <c r="C3784" s="12"/>
      <c r="D3784" s="13"/>
      <c r="E3784" s="12"/>
      <c r="F3784" s="12"/>
      <c r="G3784" s="12"/>
      <c r="H3784" s="12"/>
      <c r="I3784" s="12"/>
      <c r="J3784" s="12"/>
      <c r="K3784" s="68"/>
    </row>
    <row r="3785" spans="1:11">
      <c r="A3785" s="13"/>
      <c r="B3785" s="12"/>
      <c r="C3785" s="12"/>
      <c r="D3785" s="13"/>
      <c r="E3785" s="12"/>
      <c r="F3785" s="12"/>
      <c r="G3785" s="12"/>
      <c r="H3785" s="12"/>
      <c r="I3785" s="12"/>
      <c r="J3785" s="12"/>
      <c r="K3785" s="68"/>
    </row>
    <row r="3786" spans="1:11">
      <c r="A3786" s="13"/>
      <c r="B3786" s="12"/>
      <c r="C3786" s="12"/>
      <c r="D3786" s="13"/>
      <c r="E3786" s="12"/>
      <c r="F3786" s="12"/>
      <c r="G3786" s="12"/>
      <c r="H3786" s="12"/>
      <c r="I3786" s="12"/>
      <c r="J3786" s="12"/>
      <c r="K3786" s="68"/>
    </row>
    <row r="3787" spans="1:11">
      <c r="A3787" s="13"/>
      <c r="B3787" s="12"/>
      <c r="C3787" s="12"/>
      <c r="D3787" s="13"/>
      <c r="E3787" s="12"/>
      <c r="F3787" s="12"/>
      <c r="G3787" s="12"/>
      <c r="H3787" s="12"/>
      <c r="I3787" s="12"/>
      <c r="J3787" s="12"/>
      <c r="K3787" s="68"/>
    </row>
    <row r="3788" spans="1:11">
      <c r="A3788" s="13"/>
      <c r="B3788" s="12"/>
      <c r="C3788" s="12"/>
      <c r="D3788" s="13"/>
      <c r="E3788" s="12"/>
      <c r="F3788" s="12"/>
      <c r="G3788" s="12"/>
      <c r="H3788" s="12"/>
      <c r="I3788" s="12"/>
      <c r="J3788" s="12"/>
      <c r="K3788" s="68"/>
    </row>
    <row r="3789" spans="1:11">
      <c r="A3789" s="13"/>
      <c r="B3789" s="12"/>
      <c r="C3789" s="12"/>
      <c r="D3789" s="13"/>
      <c r="E3789" s="12"/>
      <c r="F3789" s="12"/>
      <c r="G3789" s="12"/>
      <c r="H3789" s="12"/>
      <c r="I3789" s="12"/>
      <c r="J3789" s="12"/>
      <c r="K3789" s="68"/>
    </row>
    <row r="3790" spans="1:11">
      <c r="A3790" s="13"/>
      <c r="B3790" s="12"/>
      <c r="C3790" s="12"/>
      <c r="D3790" s="13"/>
      <c r="E3790" s="12"/>
      <c r="F3790" s="12"/>
      <c r="G3790" s="12"/>
      <c r="H3790" s="12"/>
      <c r="I3790" s="12"/>
      <c r="J3790" s="12"/>
      <c r="K3790" s="68"/>
    </row>
    <row r="3791" spans="1:11">
      <c r="A3791" s="13"/>
      <c r="B3791" s="12"/>
      <c r="C3791" s="12"/>
      <c r="D3791" s="13"/>
      <c r="E3791" s="12"/>
      <c r="F3791" s="12"/>
      <c r="G3791" s="12"/>
      <c r="H3791" s="12"/>
      <c r="I3791" s="12"/>
      <c r="J3791" s="12"/>
      <c r="K3791" s="68"/>
    </row>
    <row r="3792" spans="1:11">
      <c r="A3792" s="13"/>
      <c r="B3792" s="12"/>
      <c r="C3792" s="12"/>
      <c r="D3792" s="13"/>
      <c r="E3792" s="12"/>
      <c r="F3792" s="12"/>
      <c r="G3792" s="12"/>
      <c r="H3792" s="12"/>
      <c r="I3792" s="12"/>
      <c r="J3792" s="12"/>
      <c r="K3792" s="68"/>
    </row>
    <row r="3793" spans="1:11">
      <c r="A3793" s="13"/>
      <c r="B3793" s="12"/>
      <c r="C3793" s="12"/>
      <c r="D3793" s="13"/>
      <c r="E3793" s="12"/>
      <c r="F3793" s="12"/>
      <c r="G3793" s="12"/>
      <c r="H3793" s="12"/>
      <c r="I3793" s="12"/>
      <c r="J3793" s="12"/>
      <c r="K3793" s="68"/>
    </row>
    <row r="3794" spans="1:11">
      <c r="A3794" s="13"/>
      <c r="B3794" s="12"/>
      <c r="C3794" s="12"/>
      <c r="D3794" s="13"/>
      <c r="E3794" s="12"/>
      <c r="F3794" s="12"/>
      <c r="G3794" s="12"/>
      <c r="H3794" s="12"/>
      <c r="I3794" s="12"/>
      <c r="J3794" s="12"/>
      <c r="K3794" s="68"/>
    </row>
    <row r="3795" spans="1:11">
      <c r="A3795" s="13"/>
      <c r="B3795" s="12"/>
      <c r="C3795" s="12"/>
      <c r="D3795" s="13"/>
      <c r="E3795" s="12"/>
      <c r="F3795" s="12"/>
      <c r="G3795" s="12"/>
      <c r="H3795" s="12"/>
      <c r="I3795" s="12"/>
      <c r="J3795" s="12"/>
      <c r="K3795" s="68"/>
    </row>
    <row r="3796" spans="1:11">
      <c r="A3796" s="13"/>
      <c r="B3796" s="12"/>
      <c r="C3796" s="12"/>
      <c r="D3796" s="13"/>
      <c r="E3796" s="12"/>
      <c r="F3796" s="12"/>
      <c r="G3796" s="12"/>
      <c r="H3796" s="12"/>
      <c r="I3796" s="12"/>
      <c r="J3796" s="12"/>
      <c r="K3796" s="68"/>
    </row>
    <row r="3797" spans="1:11">
      <c r="A3797" s="13"/>
      <c r="B3797" s="12"/>
      <c r="C3797" s="12"/>
      <c r="D3797" s="13"/>
      <c r="E3797" s="12"/>
      <c r="F3797" s="12"/>
      <c r="G3797" s="12"/>
      <c r="H3797" s="12"/>
      <c r="I3797" s="12"/>
      <c r="J3797" s="12"/>
      <c r="K3797" s="68"/>
    </row>
    <row r="3798" spans="1:11">
      <c r="A3798" s="13"/>
      <c r="B3798" s="12"/>
      <c r="C3798" s="12"/>
      <c r="D3798" s="13"/>
      <c r="E3798" s="12"/>
      <c r="F3798" s="12"/>
      <c r="G3798" s="12"/>
      <c r="H3798" s="12"/>
      <c r="I3798" s="12"/>
      <c r="J3798" s="12"/>
      <c r="K3798" s="68"/>
    </row>
    <row r="3799" spans="1:11">
      <c r="A3799" s="13"/>
      <c r="B3799" s="12"/>
      <c r="C3799" s="12"/>
      <c r="D3799" s="13"/>
      <c r="E3799" s="12"/>
      <c r="F3799" s="12"/>
      <c r="G3799" s="12"/>
      <c r="H3799" s="12"/>
      <c r="I3799" s="12"/>
      <c r="J3799" s="12"/>
      <c r="K3799" s="68"/>
    </row>
    <row r="3800" spans="1:11">
      <c r="A3800" s="13"/>
      <c r="B3800" s="12"/>
      <c r="C3800" s="12"/>
      <c r="D3800" s="13"/>
      <c r="E3800" s="12"/>
      <c r="F3800" s="12"/>
      <c r="G3800" s="12"/>
      <c r="H3800" s="12"/>
      <c r="I3800" s="12"/>
      <c r="J3800" s="12"/>
      <c r="K3800" s="68"/>
    </row>
    <row r="3801" spans="1:11">
      <c r="A3801" s="13"/>
      <c r="B3801" s="12"/>
      <c r="C3801" s="12"/>
      <c r="D3801" s="13"/>
      <c r="E3801" s="12"/>
      <c r="F3801" s="12"/>
      <c r="G3801" s="12"/>
      <c r="H3801" s="12"/>
      <c r="I3801" s="12"/>
      <c r="J3801" s="12"/>
      <c r="K3801" s="68"/>
    </row>
    <row r="3802" spans="1:11">
      <c r="A3802" s="13"/>
      <c r="B3802" s="12"/>
      <c r="C3802" s="12"/>
      <c r="D3802" s="13"/>
      <c r="E3802" s="12"/>
      <c r="F3802" s="12"/>
      <c r="G3802" s="12"/>
      <c r="H3802" s="12"/>
      <c r="I3802" s="12"/>
      <c r="J3802" s="12"/>
      <c r="K3802" s="68"/>
    </row>
    <row r="3803" spans="1:11">
      <c r="A3803" s="13"/>
      <c r="B3803" s="12"/>
      <c r="C3803" s="12"/>
      <c r="D3803" s="13"/>
      <c r="E3803" s="12"/>
      <c r="F3803" s="12"/>
      <c r="G3803" s="12"/>
      <c r="H3803" s="12"/>
      <c r="I3803" s="12"/>
      <c r="J3803" s="12"/>
      <c r="K3803" s="68"/>
    </row>
    <row r="3804" spans="1:11">
      <c r="A3804" s="13"/>
      <c r="B3804" s="12"/>
      <c r="C3804" s="12"/>
      <c r="D3804" s="13"/>
      <c r="E3804" s="12"/>
      <c r="F3804" s="12"/>
      <c r="G3804" s="12"/>
      <c r="H3804" s="12"/>
      <c r="I3804" s="12"/>
      <c r="J3804" s="12"/>
      <c r="K3804" s="68"/>
    </row>
    <row r="3805" spans="1:11">
      <c r="A3805" s="13"/>
      <c r="B3805" s="12"/>
      <c r="C3805" s="12"/>
      <c r="D3805" s="13"/>
      <c r="E3805" s="12"/>
      <c r="F3805" s="12"/>
      <c r="G3805" s="12"/>
      <c r="H3805" s="12"/>
      <c r="I3805" s="12"/>
      <c r="J3805" s="12"/>
      <c r="K3805" s="68"/>
    </row>
    <row r="3806" spans="1:11">
      <c r="A3806" s="13"/>
      <c r="B3806" s="12"/>
      <c r="C3806" s="12"/>
      <c r="D3806" s="13"/>
      <c r="E3806" s="12"/>
      <c r="F3806" s="12"/>
      <c r="G3806" s="12"/>
      <c r="H3806" s="12"/>
      <c r="I3806" s="12"/>
      <c r="J3806" s="12"/>
      <c r="K3806" s="68"/>
    </row>
    <row r="3807" spans="1:11">
      <c r="A3807" s="13"/>
      <c r="B3807" s="12"/>
      <c r="C3807" s="12"/>
      <c r="D3807" s="13"/>
      <c r="E3807" s="12"/>
      <c r="F3807" s="12"/>
      <c r="G3807" s="12"/>
      <c r="H3807" s="12"/>
      <c r="I3807" s="12"/>
      <c r="J3807" s="12"/>
      <c r="K3807" s="68"/>
    </row>
    <row r="3808" spans="1:11">
      <c r="A3808" s="13"/>
      <c r="B3808" s="12"/>
      <c r="C3808" s="12"/>
      <c r="D3808" s="13"/>
      <c r="E3808" s="12"/>
      <c r="F3808" s="12"/>
      <c r="G3808" s="12"/>
      <c r="H3808" s="12"/>
      <c r="I3808" s="12"/>
      <c r="J3808" s="12"/>
      <c r="K3808" s="68"/>
    </row>
    <row r="3809" spans="1:11">
      <c r="A3809" s="13"/>
      <c r="B3809" s="12"/>
      <c r="C3809" s="12"/>
      <c r="D3809" s="13"/>
      <c r="E3809" s="12"/>
      <c r="F3809" s="12"/>
      <c r="G3809" s="12"/>
      <c r="H3809" s="12"/>
      <c r="I3809" s="12"/>
      <c r="J3809" s="12"/>
      <c r="K3809" s="68"/>
    </row>
    <row r="3810" spans="1:11">
      <c r="A3810" s="13"/>
      <c r="B3810" s="12"/>
      <c r="C3810" s="12"/>
      <c r="D3810" s="13"/>
      <c r="E3810" s="12"/>
      <c r="F3810" s="12"/>
      <c r="G3810" s="12"/>
      <c r="H3810" s="12"/>
      <c r="I3810" s="12"/>
      <c r="J3810" s="12"/>
      <c r="K3810" s="68"/>
    </row>
    <row r="3811" spans="1:11">
      <c r="A3811" s="13"/>
      <c r="B3811" s="12"/>
      <c r="C3811" s="12"/>
      <c r="D3811" s="13"/>
      <c r="E3811" s="12"/>
      <c r="F3811" s="12"/>
      <c r="G3811" s="12"/>
      <c r="H3811" s="12"/>
      <c r="I3811" s="12"/>
      <c r="J3811" s="12"/>
      <c r="K3811" s="68"/>
    </row>
    <row r="3812" spans="1:11">
      <c r="A3812" s="13"/>
      <c r="B3812" s="12"/>
      <c r="C3812" s="12"/>
      <c r="D3812" s="13"/>
      <c r="E3812" s="12"/>
      <c r="F3812" s="12"/>
      <c r="G3812" s="12"/>
      <c r="H3812" s="12"/>
      <c r="I3812" s="12"/>
      <c r="J3812" s="12"/>
      <c r="K3812" s="68"/>
    </row>
    <row r="3813" spans="1:11">
      <c r="A3813" s="13"/>
      <c r="B3813" s="12"/>
      <c r="C3813" s="12"/>
      <c r="D3813" s="13"/>
      <c r="E3813" s="12"/>
      <c r="F3813" s="12"/>
      <c r="G3813" s="12"/>
      <c r="H3813" s="12"/>
      <c r="I3813" s="12"/>
      <c r="J3813" s="12"/>
      <c r="K3813" s="68"/>
    </row>
    <row r="3814" spans="1:11">
      <c r="A3814" s="13"/>
      <c r="B3814" s="12"/>
      <c r="C3814" s="12"/>
      <c r="D3814" s="13"/>
      <c r="E3814" s="12"/>
      <c r="F3814" s="12"/>
      <c r="G3814" s="12"/>
      <c r="H3814" s="12"/>
      <c r="I3814" s="12"/>
      <c r="J3814" s="12"/>
      <c r="K3814" s="68"/>
    </row>
    <row r="3815" spans="1:11">
      <c r="A3815" s="13"/>
      <c r="B3815" s="12"/>
      <c r="C3815" s="12"/>
      <c r="D3815" s="13"/>
      <c r="E3815" s="12"/>
      <c r="F3815" s="12"/>
      <c r="G3815" s="12"/>
      <c r="H3815" s="12"/>
      <c r="I3815" s="12"/>
      <c r="J3815" s="12"/>
      <c r="K3815" s="68"/>
    </row>
    <row r="3816" spans="1:11">
      <c r="A3816" s="13"/>
      <c r="B3816" s="12"/>
      <c r="C3816" s="12"/>
      <c r="D3816" s="13"/>
      <c r="E3816" s="12"/>
      <c r="F3816" s="12"/>
      <c r="G3816" s="12"/>
      <c r="H3816" s="12"/>
      <c r="I3816" s="12"/>
      <c r="J3816" s="12"/>
      <c r="K3816" s="68"/>
    </row>
    <row r="3817" spans="1:11">
      <c r="A3817" s="13"/>
      <c r="B3817" s="12"/>
      <c r="C3817" s="12"/>
      <c r="D3817" s="13"/>
      <c r="E3817" s="12"/>
      <c r="F3817" s="12"/>
      <c r="G3817" s="12"/>
      <c r="H3817" s="12"/>
      <c r="I3817" s="12"/>
      <c r="J3817" s="12"/>
      <c r="K3817" s="68"/>
    </row>
    <row r="3818" spans="1:11">
      <c r="A3818" s="13"/>
      <c r="B3818" s="12"/>
      <c r="C3818" s="12"/>
      <c r="D3818" s="13"/>
      <c r="E3818" s="12"/>
      <c r="F3818" s="12"/>
      <c r="G3818" s="12"/>
      <c r="H3818" s="12"/>
      <c r="I3818" s="12"/>
      <c r="J3818" s="12"/>
      <c r="K3818" s="68"/>
    </row>
  </sheetData>
  <sheetProtection sheet="1" objects="1" scenarios="1" selectLockedCells="1"/>
  <mergeCells count="73">
    <mergeCell ref="I146:I147"/>
    <mergeCell ref="C45:E45"/>
    <mergeCell ref="I83:I85"/>
    <mergeCell ref="C110:D110"/>
    <mergeCell ref="G111:H111"/>
    <mergeCell ref="I113:J113"/>
    <mergeCell ref="C116:D116"/>
    <mergeCell ref="C115:D115"/>
    <mergeCell ref="C114:D114"/>
    <mergeCell ref="E110:F110"/>
    <mergeCell ref="H125:J125"/>
    <mergeCell ref="G110:H110"/>
    <mergeCell ref="E113:F113"/>
    <mergeCell ref="G115:H115"/>
    <mergeCell ref="G112:H112"/>
    <mergeCell ref="E107:F107"/>
    <mergeCell ref="G114:H114"/>
    <mergeCell ref="E115:F115"/>
    <mergeCell ref="E112:F112"/>
    <mergeCell ref="E114:F114"/>
    <mergeCell ref="E111:F111"/>
    <mergeCell ref="B2:I2"/>
    <mergeCell ref="B3:I3"/>
    <mergeCell ref="B7:J7"/>
    <mergeCell ref="B5:J5"/>
    <mergeCell ref="B6:J6"/>
    <mergeCell ref="C11:J11"/>
    <mergeCell ref="C9:J9"/>
    <mergeCell ref="H126:J127"/>
    <mergeCell ref="I116:J116"/>
    <mergeCell ref="G113:H113"/>
    <mergeCell ref="I115:J115"/>
    <mergeCell ref="C113:D113"/>
    <mergeCell ref="E108:F108"/>
    <mergeCell ref="G126:G127"/>
    <mergeCell ref="F126:F127"/>
    <mergeCell ref="E116:F116"/>
    <mergeCell ref="G116:H116"/>
    <mergeCell ref="I114:J114"/>
    <mergeCell ref="I110:J110"/>
    <mergeCell ref="I111:J111"/>
    <mergeCell ref="I112:J112"/>
    <mergeCell ref="C12:J12"/>
    <mergeCell ref="B20:I20"/>
    <mergeCell ref="E36:F37"/>
    <mergeCell ref="G36:H37"/>
    <mergeCell ref="C111:D111"/>
    <mergeCell ref="B36:C37"/>
    <mergeCell ref="B80:G80"/>
    <mergeCell ref="B81:G81"/>
    <mergeCell ref="C107:D107"/>
    <mergeCell ref="C108:D108"/>
    <mergeCell ref="C109:D109"/>
    <mergeCell ref="G107:H107"/>
    <mergeCell ref="G108:H108"/>
    <mergeCell ref="G109:H109"/>
    <mergeCell ref="E109:F109"/>
    <mergeCell ref="H130:J131"/>
    <mergeCell ref="C14:E14"/>
    <mergeCell ref="B92:J103"/>
    <mergeCell ref="H123:J123"/>
    <mergeCell ref="B91:G91"/>
    <mergeCell ref="I14:J14"/>
    <mergeCell ref="I107:J107"/>
    <mergeCell ref="I108:J108"/>
    <mergeCell ref="I109:J109"/>
    <mergeCell ref="H128:J129"/>
    <mergeCell ref="G130:G131"/>
    <mergeCell ref="F130:F131"/>
    <mergeCell ref="F128:F129"/>
    <mergeCell ref="G128:G129"/>
    <mergeCell ref="B119:E119"/>
    <mergeCell ref="C112:D112"/>
  </mergeCells>
  <phoneticPr fontId="2" type="noConversion"/>
  <conditionalFormatting sqref="F126">
    <cfRule type="cellIs" dxfId="8" priority="10" stopIfTrue="1" operator="equal">
      <formula>"x"</formula>
    </cfRule>
  </conditionalFormatting>
  <conditionalFormatting sqref="G126:H126">
    <cfRule type="expression" dxfId="7" priority="11" stopIfTrue="1">
      <formula>$F$126="x"</formula>
    </cfRule>
  </conditionalFormatting>
  <conditionalFormatting sqref="F130:H130">
    <cfRule type="expression" dxfId="6" priority="12" stopIfTrue="1">
      <formula>$F$130="x"</formula>
    </cfRule>
  </conditionalFormatting>
  <conditionalFormatting sqref="F128:G128">
    <cfRule type="expression" dxfId="5" priority="13" stopIfTrue="1">
      <formula>$F$128="x"</formula>
    </cfRule>
  </conditionalFormatting>
  <conditionalFormatting sqref="H128:J129">
    <cfRule type="expression" dxfId="4" priority="14" stopIfTrue="1">
      <formula>$F$128="x"</formula>
    </cfRule>
  </conditionalFormatting>
  <conditionalFormatting sqref="D132:D133">
    <cfRule type="cellIs" dxfId="3" priority="15" stopIfTrue="1" operator="lessThan">
      <formula>0</formula>
    </cfRule>
    <cfRule type="cellIs" dxfId="2" priority="16" stopIfTrue="1" operator="greaterThan">
      <formula>0</formula>
    </cfRule>
  </conditionalFormatting>
  <conditionalFormatting sqref="B132:B133">
    <cfRule type="expression" dxfId="1" priority="17" stopIfTrue="1">
      <formula>$D$132&lt;0</formula>
    </cfRule>
    <cfRule type="expression" dxfId="0" priority="18" stopIfTrue="1">
      <formula>$D$132&gt;0</formula>
    </cfRule>
  </conditionalFormatting>
  <dataValidations count="20">
    <dataValidation type="list" allowBlank="1" showInputMessage="1" showErrorMessage="1" sqref="E89">
      <formula1>HarvestUnits</formula1>
    </dataValidation>
    <dataValidation type="list" allowBlank="1" showInputMessage="1" showErrorMessage="1" sqref="E83 G85 C85 C83 G83 E85">
      <formula1>FieldConditions</formula1>
    </dataValidation>
    <dataValidation type="list" allowBlank="1" showInputMessage="1" showErrorMessage="1" sqref="H38:H40 G53:G59 F38:F41 C53:C59 I53:I59 E53:E59 F31:F35">
      <formula1>SodPercentb</formula1>
    </dataValidation>
    <dataValidation type="list" allowBlank="1" showInputMessage="1" showErrorMessage="1" sqref="G78 C78 E78">
      <formula1>FertilizerApplicationMethod</formula1>
    </dataValidation>
    <dataValidation type="list" allowBlank="1" showInputMessage="1" showErrorMessage="1" sqref="D76 F76 H76">
      <formula1>FertilizerAmountunits</formula1>
    </dataValidation>
    <dataValidation type="list" allowBlank="1" showInputMessage="1" showErrorMessage="1" sqref="G49 C49 I49 E49">
      <formula1>ManureAmountunits</formula1>
    </dataValidation>
    <dataValidation type="list" allowBlank="1" showInputMessage="1" showErrorMessage="1" sqref="C50 I50 E50 G50">
      <formula1>ManureApplicationMonth</formula1>
    </dataValidation>
    <dataValidation type="list" allowBlank="1" showInputMessage="1" showErrorMessage="1" sqref="E47 C47 I47 G47">
      <formula1>ManureTypes</formula1>
    </dataValidation>
    <dataValidation type="list" allowBlank="1" showInputMessage="1" showErrorMessage="1" sqref="D70 H70 F70 J70">
      <formula1>ManureNutrients</formula1>
    </dataValidation>
    <dataValidation type="list" allowBlank="1" showInputMessage="1" showErrorMessage="1" sqref="C41">
      <formula1>greaterthanfiftypercent</formula1>
    </dataValidation>
    <dataValidation type="list" allowBlank="1" showInputMessage="1" showErrorMessage="1" sqref="G31:G35">
      <formula1>Crop</formula1>
    </dataValidation>
    <dataValidation type="list" allowBlank="1" showInputMessage="1" showErrorMessage="1" sqref="G24">
      <formula1>NYSSoils</formula1>
    </dataValidation>
    <dataValidation type="list" allowBlank="1" showInputMessage="1" showErrorMessage="1" sqref="C26">
      <formula1>Drainage</formula1>
    </dataValidation>
    <dataValidation type="list" allowBlank="1" showInputMessage="1" showErrorMessage="1" sqref="C24">
      <formula1>NYSCounties</formula1>
    </dataValidation>
    <dataValidation type="list" allowBlank="1" showInputMessage="1" showErrorMessage="1" sqref="G28">
      <formula1>RowTypes</formula1>
    </dataValidation>
    <dataValidation type="list" allowBlank="1" showInputMessage="1" showErrorMessage="1" sqref="C38">
      <formula1>onepercent</formula1>
    </dataValidation>
    <dataValidation type="list" allowBlank="1" showInputMessage="1" showErrorMessage="1" sqref="C39">
      <formula1>onetotwentyfivepercent</formula1>
    </dataValidation>
    <dataValidation type="list" allowBlank="1" showInputMessage="1" showErrorMessage="1" sqref="C40">
      <formula1>twentysixtofiftypercent</formula1>
    </dataValidation>
    <dataValidation type="list" allowBlank="1" showInputMessage="1" showErrorMessage="1" sqref="C60 E60 G60 I60">
      <formula1>IncorporationTools</formula1>
    </dataValidation>
    <dataValidation type="decimal" allowBlank="1" showInputMessage="1" showErrorMessage="1" sqref="C65:C68 E65:E68 G65:G68 I65:I68">
      <formula1>0.09</formula1>
      <formula2>0.99</formula2>
    </dataValidation>
  </dataValidations>
  <hyperlinks>
    <hyperlink ref="E18" r:id="rId1"/>
    <hyperlink ref="I138" r:id="rId2" display="Agronomy Fact Sheet #3 : Pre-Sidedress Nitrate Test,"/>
    <hyperlink ref="I142" r:id="rId3" display="Agronomy Fact Sheet #31: Late Season Stalk Nitrate Test,"/>
    <hyperlink ref="I144" r:id="rId4" display="Agronomy Fact Sheet #35 : N Guidelines for Corn,"/>
    <hyperlink ref="I146" r:id="rId5" display="Agronomy Fact Sheet #36: Illinois Soil Nitrate Test."/>
    <hyperlink ref="I140" r:id="rId6"/>
  </hyperlinks>
  <pageMargins left="0.17" right="0.17" top="0.21" bottom="0.17" header="0.18" footer="0.17"/>
  <pageSetup scale="83" orientation="landscape" r:id="rId7"/>
  <headerFooter alignWithMargins="0"/>
  <rowBreaks count="4" manualBreakCount="4">
    <brk id="42" max="16383" man="1"/>
    <brk id="69" max="16383" man="1"/>
    <brk id="104" max="16383" man="1"/>
    <brk id="117" max="16383" man="1"/>
  </rowBreaks>
  <drawing r:id="rId8"/>
</worksheet>
</file>

<file path=xl/worksheets/sheet4.xml><?xml version="1.0" encoding="utf-8"?>
<worksheet xmlns="http://schemas.openxmlformats.org/spreadsheetml/2006/main" xmlns:r="http://schemas.openxmlformats.org/officeDocument/2006/relationships">
  <sheetPr codeName="Sheet1" enableFormatConditionsCalculation="0">
    <tabColor indexed="9"/>
  </sheetPr>
  <dimension ref="A1:FT664"/>
  <sheetViews>
    <sheetView view="pageBreakPreview" zoomScaleNormal="100" workbookViewId="0">
      <pane xSplit="1" topLeftCell="B1" activePane="topRight" state="frozen"/>
      <selection pane="topRight" activeCell="EQ3" sqref="EQ3"/>
    </sheetView>
  </sheetViews>
  <sheetFormatPr defaultRowHeight="12.75"/>
  <cols>
    <col min="1" max="1" width="13.28515625" style="49" customWidth="1"/>
    <col min="2" max="2" width="26.85546875" customWidth="1"/>
    <col min="3" max="3" width="38.28515625" customWidth="1"/>
    <col min="4" max="4" width="39.140625" style="4" customWidth="1"/>
    <col min="5" max="5" width="21.85546875" customWidth="1"/>
    <col min="6" max="6" width="14.7109375" customWidth="1"/>
    <col min="7" max="7" width="14.42578125" style="30" customWidth="1"/>
    <col min="9" max="9" width="12.28515625" customWidth="1"/>
    <col min="10" max="10" width="18.7109375" customWidth="1"/>
    <col min="11" max="11" width="20.140625" customWidth="1"/>
    <col min="12" max="12" width="10.140625" customWidth="1"/>
    <col min="13" max="13" width="15.7109375" customWidth="1"/>
    <col min="14" max="14" width="18.5703125" customWidth="1"/>
    <col min="15" max="15" width="18" style="30" customWidth="1"/>
    <col min="16" max="16" width="12" customWidth="1"/>
    <col min="17" max="17" width="10.28515625" customWidth="1"/>
    <col min="18" max="18" width="9.85546875" customWidth="1"/>
    <col min="19" max="19" width="11" customWidth="1"/>
    <col min="20" max="20" width="5" customWidth="1"/>
    <col min="21" max="21" width="11" customWidth="1"/>
    <col min="22" max="22" width="5" customWidth="1"/>
    <col min="23" max="23" width="11" customWidth="1"/>
    <col min="24" max="24" width="5" customWidth="1"/>
    <col min="25" max="25" width="11" customWidth="1"/>
    <col min="26" max="26" width="5" customWidth="1"/>
    <col min="27" max="27" width="11" customWidth="1"/>
    <col min="28" max="28" width="5" style="30" customWidth="1"/>
    <col min="29" max="29" width="24.5703125" customWidth="1"/>
    <col min="30" max="30" width="15.42578125" customWidth="1"/>
    <col min="31" max="31" width="12.140625" style="30" customWidth="1"/>
    <col min="32" max="35" width="12.85546875" customWidth="1"/>
    <col min="36" max="36" width="32.140625" customWidth="1"/>
    <col min="37" max="37" width="27.42578125" style="30" customWidth="1"/>
    <col min="38" max="38" width="10" customWidth="1"/>
    <col min="39" max="39" width="7.140625" customWidth="1"/>
    <col min="40" max="40" width="10" customWidth="1"/>
    <col min="41" max="41" width="7.140625" customWidth="1"/>
    <col min="42" max="42" width="10" customWidth="1"/>
    <col min="43" max="43" width="7.140625" customWidth="1"/>
    <col min="44" max="44" width="10" customWidth="1"/>
    <col min="45" max="45" width="7.140625" customWidth="1"/>
    <col min="46" max="46" width="10" customWidth="1"/>
    <col min="47" max="47" width="7.140625" customWidth="1"/>
    <col min="48" max="48" width="10" customWidth="1"/>
    <col min="49" max="49" width="7.140625" style="30" customWidth="1"/>
    <col min="50" max="53" width="12.85546875" customWidth="1"/>
    <col min="54" max="54" width="32.140625" customWidth="1"/>
    <col min="55" max="55" width="27.42578125" style="30" customWidth="1"/>
    <col min="56" max="56" width="10" customWidth="1"/>
    <col min="57" max="57" width="7.140625" customWidth="1"/>
    <col min="58" max="58" width="10" customWidth="1"/>
    <col min="59" max="59" width="7.140625" customWidth="1"/>
    <col min="60" max="60" width="10" customWidth="1"/>
    <col min="61" max="61" width="7.140625" customWidth="1"/>
    <col min="62" max="62" width="10" customWidth="1"/>
    <col min="63" max="63" width="7.140625" customWidth="1"/>
    <col min="64" max="64" width="10" customWidth="1"/>
    <col min="65" max="65" width="7.140625" customWidth="1"/>
    <col min="66" max="66" width="10" customWidth="1"/>
    <col min="67" max="67" width="7.140625" style="30" customWidth="1"/>
    <col min="68" max="71" width="12.85546875" customWidth="1"/>
    <col min="72" max="72" width="32.140625" customWidth="1"/>
    <col min="73" max="73" width="26.85546875" style="30" customWidth="1"/>
    <col min="74" max="74" width="10" customWidth="1"/>
    <col min="75" max="75" width="7.140625" customWidth="1"/>
    <col min="76" max="76" width="10" customWidth="1"/>
    <col min="77" max="77" width="7.140625" customWidth="1"/>
    <col min="78" max="78" width="10" customWidth="1"/>
    <col min="79" max="79" width="7.140625" customWidth="1"/>
    <col min="80" max="80" width="10" customWidth="1"/>
    <col min="81" max="81" width="7.140625" customWidth="1"/>
    <col min="82" max="82" width="10" customWidth="1"/>
    <col min="83" max="83" width="7.140625" customWidth="1"/>
    <col min="84" max="84" width="10" customWidth="1"/>
    <col min="85" max="85" width="7.140625" style="30" customWidth="1"/>
    <col min="86" max="89" width="12.5703125" customWidth="1"/>
    <col min="90" max="90" width="32.140625" customWidth="1"/>
    <col min="91" max="91" width="27.42578125" style="30" customWidth="1"/>
    <col min="92" max="92" width="10" customWidth="1"/>
    <col min="93" max="93" width="7.140625" customWidth="1"/>
    <col min="94" max="94" width="10" customWidth="1"/>
    <col min="95" max="95" width="7.140625" customWidth="1"/>
    <col min="96" max="96" width="10" customWidth="1"/>
    <col min="97" max="97" width="7.140625" customWidth="1"/>
    <col min="98" max="98" width="10" customWidth="1"/>
    <col min="99" max="99" width="7.140625" customWidth="1"/>
    <col min="100" max="100" width="10" customWidth="1"/>
    <col min="101" max="101" width="7.140625" customWidth="1"/>
    <col min="102" max="102" width="10" customWidth="1"/>
    <col min="103" max="103" width="7.140625" style="30" customWidth="1"/>
    <col min="104" max="106" width="6" customWidth="1"/>
    <col min="107" max="107" width="4.85546875" customWidth="1"/>
    <col min="108" max="108" width="5.42578125" style="4" customWidth="1"/>
    <col min="109" max="109" width="6.85546875" style="4" customWidth="1"/>
    <col min="110" max="110" width="22.7109375" style="30" customWidth="1"/>
    <col min="111" max="113" width="5.7109375" customWidth="1"/>
    <col min="114" max="114" width="4.85546875" customWidth="1"/>
    <col min="115" max="115" width="5.140625" customWidth="1"/>
    <col min="116" max="116" width="6.85546875" style="4" customWidth="1"/>
    <col min="117" max="117" width="23.7109375" style="30" customWidth="1"/>
    <col min="118" max="120" width="5.28515625" customWidth="1"/>
    <col min="121" max="121" width="4.85546875" customWidth="1"/>
    <col min="122" max="122" width="5" customWidth="1"/>
    <col min="123" max="123" width="6.85546875" style="4" customWidth="1"/>
    <col min="124" max="124" width="23.85546875" style="30" customWidth="1"/>
    <col min="125" max="135" width="11.7109375" style="228" customWidth="1"/>
    <col min="136" max="136" width="104.7109375" style="230" customWidth="1"/>
    <col min="137" max="139" width="10.7109375" style="17" customWidth="1"/>
    <col min="140" max="140" width="10.7109375" customWidth="1"/>
    <col min="141" max="141" width="10.28515625" style="17" customWidth="1"/>
    <col min="144" max="144" width="10.85546875" customWidth="1"/>
    <col min="145" max="145" width="10.7109375" customWidth="1"/>
    <col min="146" max="146" width="12" style="30" customWidth="1"/>
    <col min="147" max="147" width="13" style="16" customWidth="1"/>
    <col min="148" max="148" width="8.28515625" style="16" customWidth="1"/>
    <col min="149" max="149" width="8" customWidth="1"/>
    <col min="150" max="150" width="9.42578125" customWidth="1"/>
    <col min="151" max="151" width="6.42578125" customWidth="1"/>
    <col min="152" max="161" width="9.85546875" customWidth="1"/>
    <col min="162" max="162" width="9.7109375" customWidth="1"/>
    <col min="163" max="163" width="9.85546875" style="49" customWidth="1"/>
    <col min="164" max="165" width="9.85546875" customWidth="1"/>
    <col min="166" max="170" width="9.85546875" style="17" customWidth="1"/>
    <col min="171" max="171" width="9.85546875" style="71" customWidth="1"/>
    <col min="172" max="172" width="8.28515625" style="17" customWidth="1"/>
    <col min="173" max="173" width="9.42578125" customWidth="1"/>
    <col min="174" max="174" width="9.85546875" customWidth="1"/>
    <col min="175" max="175" width="8.7109375" customWidth="1"/>
    <col min="176" max="176" width="5.140625" customWidth="1"/>
  </cols>
  <sheetData>
    <row r="1" spans="1:176" ht="21" customHeight="1">
      <c r="B1" s="32" t="s">
        <v>964</v>
      </c>
      <c r="I1" s="32" t="s">
        <v>965</v>
      </c>
      <c r="J1" s="32"/>
      <c r="P1" s="32" t="s">
        <v>2</v>
      </c>
      <c r="T1" s="4"/>
      <c r="AC1" s="32" t="s">
        <v>963</v>
      </c>
      <c r="AF1" s="32" t="s">
        <v>1123</v>
      </c>
      <c r="AG1" s="32"/>
      <c r="AL1" s="32" t="s">
        <v>1124</v>
      </c>
      <c r="AM1" s="32"/>
      <c r="AN1" s="32"/>
      <c r="AX1" s="31" t="s">
        <v>1122</v>
      </c>
      <c r="AY1" s="32"/>
      <c r="BD1" s="32" t="s">
        <v>1121</v>
      </c>
      <c r="BE1" s="32"/>
      <c r="BF1" s="32"/>
      <c r="BP1" s="31" t="s">
        <v>1128</v>
      </c>
      <c r="BQ1" s="32"/>
      <c r="BV1" s="31" t="s">
        <v>1129</v>
      </c>
      <c r="BW1" s="32"/>
      <c r="BX1" s="32"/>
      <c r="CH1" s="32" t="s">
        <v>1130</v>
      </c>
      <c r="CI1" s="32"/>
      <c r="CN1" s="32" t="s">
        <v>1131</v>
      </c>
      <c r="CO1" s="32"/>
      <c r="CP1" s="32"/>
      <c r="CZ1" s="32" t="s">
        <v>1126</v>
      </c>
      <c r="DA1" s="32"/>
      <c r="DB1" s="32"/>
      <c r="DC1" s="32"/>
      <c r="DG1" s="32" t="s">
        <v>1125</v>
      </c>
      <c r="DH1" s="32"/>
      <c r="DI1" s="32"/>
      <c r="DJ1" s="32"/>
      <c r="DK1" s="4"/>
      <c r="DN1" s="32" t="s">
        <v>1127</v>
      </c>
      <c r="DO1" s="32"/>
      <c r="DP1" s="32"/>
      <c r="DQ1" s="32"/>
      <c r="DR1" s="4"/>
      <c r="DU1" s="510" t="s">
        <v>966</v>
      </c>
      <c r="DV1" s="510"/>
      <c r="DW1" s="510"/>
      <c r="DX1" s="510"/>
      <c r="DY1" s="229"/>
      <c r="DZ1" s="229"/>
      <c r="EA1" s="229"/>
      <c r="EG1" s="192" t="s">
        <v>951</v>
      </c>
      <c r="EH1" s="192"/>
      <c r="EQ1" s="32" t="s">
        <v>1021</v>
      </c>
      <c r="ER1" s="75"/>
      <c r="ES1" s="32"/>
      <c r="ET1" s="32"/>
      <c r="EU1" s="4"/>
      <c r="EV1" s="4"/>
      <c r="EW1" s="4"/>
      <c r="EX1" s="4"/>
      <c r="FF1" s="4"/>
      <c r="FP1" s="192" t="s">
        <v>957</v>
      </c>
      <c r="FQ1" s="32"/>
      <c r="FR1" s="32"/>
      <c r="FT1" s="377"/>
    </row>
    <row r="2" spans="1:176" s="21" customFormat="1" ht="54.75" customHeight="1" thickBot="1">
      <c r="A2" s="267" t="s">
        <v>0</v>
      </c>
      <c r="B2" s="21" t="s">
        <v>712</v>
      </c>
      <c r="C2" s="21" t="s">
        <v>713</v>
      </c>
      <c r="D2" s="21" t="s">
        <v>714</v>
      </c>
      <c r="E2" s="21" t="s">
        <v>685</v>
      </c>
      <c r="F2" s="21" t="s">
        <v>715</v>
      </c>
      <c r="G2" s="46" t="s">
        <v>688</v>
      </c>
      <c r="H2" s="21" t="s">
        <v>1112</v>
      </c>
      <c r="I2" s="21" t="s">
        <v>1</v>
      </c>
      <c r="J2" s="21" t="s">
        <v>6</v>
      </c>
      <c r="K2" s="21" t="s">
        <v>32</v>
      </c>
      <c r="L2" s="43" t="s">
        <v>717</v>
      </c>
      <c r="M2" s="21" t="s">
        <v>931</v>
      </c>
      <c r="N2" s="43" t="s">
        <v>934</v>
      </c>
      <c r="O2" s="50" t="s">
        <v>940</v>
      </c>
      <c r="P2" s="43" t="s">
        <v>944</v>
      </c>
      <c r="Q2" s="43" t="s">
        <v>945</v>
      </c>
      <c r="R2" s="43" t="s">
        <v>946</v>
      </c>
      <c r="S2" s="256" t="str">
        <f>IF(H3="","",H3-3)</f>
        <v/>
      </c>
      <c r="T2" s="44" t="s">
        <v>1028</v>
      </c>
      <c r="U2" s="256" t="str">
        <f>IF(H3="","",H3-2)</f>
        <v/>
      </c>
      <c r="V2" s="44" t="s">
        <v>1028</v>
      </c>
      <c r="W2" s="256" t="str">
        <f>IF(H3="","",H3-1)</f>
        <v/>
      </c>
      <c r="X2" s="44" t="s">
        <v>1028</v>
      </c>
      <c r="Y2" s="256" t="str">
        <f>IF(H3="","",H3)</f>
        <v/>
      </c>
      <c r="Z2" s="44" t="s">
        <v>1028</v>
      </c>
      <c r="AA2" s="256" t="str">
        <f>IF(H3="","",H3+1)</f>
        <v/>
      </c>
      <c r="AB2" s="194" t="s">
        <v>1028</v>
      </c>
      <c r="AC2" s="43" t="s">
        <v>923</v>
      </c>
      <c r="AD2" s="45" t="s">
        <v>932</v>
      </c>
      <c r="AE2" s="48" t="s">
        <v>948</v>
      </c>
      <c r="AF2" s="21" t="s">
        <v>9</v>
      </c>
      <c r="AG2" s="21" t="s">
        <v>16</v>
      </c>
      <c r="AH2" s="21" t="s">
        <v>705</v>
      </c>
      <c r="AI2" s="21" t="s">
        <v>20</v>
      </c>
      <c r="AJ2" s="21" t="s">
        <v>1067</v>
      </c>
      <c r="AK2" s="46" t="s">
        <v>1068</v>
      </c>
      <c r="AL2" s="21" t="s">
        <v>967</v>
      </c>
      <c r="AM2" s="21" t="s">
        <v>705</v>
      </c>
      <c r="AN2" s="21" t="s">
        <v>1023</v>
      </c>
      <c r="AO2" s="21" t="s">
        <v>705</v>
      </c>
      <c r="AP2" s="21" t="s">
        <v>913</v>
      </c>
      <c r="AQ2" s="21" t="s">
        <v>705</v>
      </c>
      <c r="AR2" s="21" t="s">
        <v>912</v>
      </c>
      <c r="AS2" s="21" t="s">
        <v>705</v>
      </c>
      <c r="AT2" s="21" t="s">
        <v>7</v>
      </c>
      <c r="AU2" s="21" t="s">
        <v>705</v>
      </c>
      <c r="AV2" s="21" t="s">
        <v>8</v>
      </c>
      <c r="AW2" s="46" t="s">
        <v>705</v>
      </c>
      <c r="AX2" s="21" t="s">
        <v>9</v>
      </c>
      <c r="AY2" s="21" t="s">
        <v>16</v>
      </c>
      <c r="AZ2" s="21" t="s">
        <v>705</v>
      </c>
      <c r="BA2" s="21" t="s">
        <v>20</v>
      </c>
      <c r="BB2" s="21" t="s">
        <v>1067</v>
      </c>
      <c r="BC2" s="46" t="s">
        <v>1068</v>
      </c>
      <c r="BD2" s="21" t="s">
        <v>967</v>
      </c>
      <c r="BE2" s="21" t="s">
        <v>705</v>
      </c>
      <c r="BF2" s="21" t="s">
        <v>1023</v>
      </c>
      <c r="BG2" s="21" t="s">
        <v>705</v>
      </c>
      <c r="BH2" s="21" t="s">
        <v>913</v>
      </c>
      <c r="BI2" s="21" t="s">
        <v>705</v>
      </c>
      <c r="BJ2" s="21" t="s">
        <v>912</v>
      </c>
      <c r="BK2" s="21" t="s">
        <v>705</v>
      </c>
      <c r="BL2" s="21" t="s">
        <v>7</v>
      </c>
      <c r="BM2" s="21" t="s">
        <v>705</v>
      </c>
      <c r="BN2" s="21" t="s">
        <v>8</v>
      </c>
      <c r="BO2" s="46" t="s">
        <v>705</v>
      </c>
      <c r="BP2" s="21" t="s">
        <v>9</v>
      </c>
      <c r="BQ2" s="21" t="s">
        <v>16</v>
      </c>
      <c r="BR2" s="21" t="s">
        <v>705</v>
      </c>
      <c r="BS2" s="21" t="s">
        <v>20</v>
      </c>
      <c r="BT2" s="21" t="s">
        <v>1067</v>
      </c>
      <c r="BU2" s="46" t="s">
        <v>1068</v>
      </c>
      <c r="BV2" s="21" t="s">
        <v>967</v>
      </c>
      <c r="BW2" s="21" t="s">
        <v>705</v>
      </c>
      <c r="BX2" s="21" t="s">
        <v>1023</v>
      </c>
      <c r="BY2" s="21" t="s">
        <v>705</v>
      </c>
      <c r="BZ2" s="21" t="s">
        <v>913</v>
      </c>
      <c r="CA2" s="21" t="s">
        <v>705</v>
      </c>
      <c r="CB2" s="21" t="s">
        <v>912</v>
      </c>
      <c r="CC2" s="21" t="s">
        <v>705</v>
      </c>
      <c r="CD2" s="21" t="s">
        <v>7</v>
      </c>
      <c r="CE2" s="21" t="s">
        <v>705</v>
      </c>
      <c r="CF2" s="21" t="s">
        <v>8</v>
      </c>
      <c r="CG2" s="46" t="s">
        <v>705</v>
      </c>
      <c r="CH2" s="21" t="s">
        <v>9</v>
      </c>
      <c r="CI2" s="21" t="s">
        <v>16</v>
      </c>
      <c r="CJ2" s="21" t="s">
        <v>705</v>
      </c>
      <c r="CK2" s="21" t="s">
        <v>20</v>
      </c>
      <c r="CL2" s="21" t="s">
        <v>1067</v>
      </c>
      <c r="CM2" s="46" t="s">
        <v>1068</v>
      </c>
      <c r="CN2" s="21" t="s">
        <v>967</v>
      </c>
      <c r="CO2" s="21" t="s">
        <v>705</v>
      </c>
      <c r="CP2" s="21" t="s">
        <v>1023</v>
      </c>
      <c r="CQ2" s="21" t="s">
        <v>705</v>
      </c>
      <c r="CR2" s="21" t="s">
        <v>913</v>
      </c>
      <c r="CS2" s="21" t="s">
        <v>705</v>
      </c>
      <c r="CT2" s="21" t="s">
        <v>912</v>
      </c>
      <c r="CU2" s="21" t="s">
        <v>705</v>
      </c>
      <c r="CV2" s="21" t="s">
        <v>7</v>
      </c>
      <c r="CW2" s="21" t="s">
        <v>705</v>
      </c>
      <c r="CX2" s="21" t="s">
        <v>8</v>
      </c>
      <c r="CY2" s="46" t="s">
        <v>705</v>
      </c>
      <c r="CZ2" s="47" t="s">
        <v>1025</v>
      </c>
      <c r="DA2" s="47" t="s">
        <v>1069</v>
      </c>
      <c r="DB2" s="47" t="s">
        <v>1027</v>
      </c>
      <c r="DC2" s="21" t="s">
        <v>65</v>
      </c>
      <c r="DD2" s="21" t="s">
        <v>705</v>
      </c>
      <c r="DE2" s="21" t="s">
        <v>967</v>
      </c>
      <c r="DF2" s="46" t="s">
        <v>1067</v>
      </c>
      <c r="DG2" s="47" t="s">
        <v>1025</v>
      </c>
      <c r="DH2" s="47" t="s">
        <v>1069</v>
      </c>
      <c r="DI2" s="47" t="s">
        <v>1027</v>
      </c>
      <c r="DJ2" s="21" t="s">
        <v>65</v>
      </c>
      <c r="DK2" s="21" t="s">
        <v>705</v>
      </c>
      <c r="DL2" s="21" t="s">
        <v>967</v>
      </c>
      <c r="DM2" s="46" t="s">
        <v>1067</v>
      </c>
      <c r="DN2" s="47" t="s">
        <v>1025</v>
      </c>
      <c r="DO2" s="47" t="s">
        <v>1069</v>
      </c>
      <c r="DP2" s="47" t="s">
        <v>1027</v>
      </c>
      <c r="DQ2" s="21" t="s">
        <v>65</v>
      </c>
      <c r="DR2" s="21" t="s">
        <v>705</v>
      </c>
      <c r="DS2" s="21" t="s">
        <v>967</v>
      </c>
      <c r="DT2" s="46" t="s">
        <v>1067</v>
      </c>
      <c r="DU2" s="170" t="s">
        <v>681</v>
      </c>
      <c r="DV2" s="170" t="s">
        <v>62</v>
      </c>
      <c r="DW2" s="170" t="s">
        <v>63</v>
      </c>
      <c r="DX2" s="170" t="s">
        <v>64</v>
      </c>
      <c r="DY2" s="170" t="s">
        <v>710</v>
      </c>
      <c r="DZ2" s="170" t="s">
        <v>711</v>
      </c>
      <c r="EA2" s="170" t="s">
        <v>1093</v>
      </c>
      <c r="EB2" s="231" t="s">
        <v>938</v>
      </c>
      <c r="EC2" s="231" t="s">
        <v>705</v>
      </c>
      <c r="ED2" s="231" t="s">
        <v>1043</v>
      </c>
      <c r="EE2" s="231" t="s">
        <v>950</v>
      </c>
      <c r="EF2" s="232" t="s">
        <v>74</v>
      </c>
      <c r="EG2" s="175" t="s">
        <v>1038</v>
      </c>
      <c r="EH2" s="175" t="s">
        <v>1037</v>
      </c>
      <c r="EI2" s="175" t="s">
        <v>1036</v>
      </c>
      <c r="EJ2" s="43" t="s">
        <v>1035</v>
      </c>
      <c r="EK2" s="175" t="s">
        <v>1034</v>
      </c>
      <c r="EL2" s="43" t="s">
        <v>1033</v>
      </c>
      <c r="EM2" s="43" t="s">
        <v>1032</v>
      </c>
      <c r="EN2" s="43" t="s">
        <v>1031</v>
      </c>
      <c r="EO2" s="43" t="s">
        <v>1030</v>
      </c>
      <c r="EP2" s="50" t="s">
        <v>1095</v>
      </c>
      <c r="EQ2" s="47" t="s">
        <v>974</v>
      </c>
      <c r="ER2" s="204" t="s">
        <v>975</v>
      </c>
      <c r="ES2" s="47" t="s">
        <v>973</v>
      </c>
      <c r="ET2" s="47" t="str">
        <f>'Single Field'!G107</f>
        <v>Extraction Method</v>
      </c>
      <c r="EU2" s="47" t="str">
        <f>'Single Field'!I107</f>
        <v>pH</v>
      </c>
      <c r="EV2" s="389" t="str">
        <f>'Single Field'!B109</f>
        <v>P (lbs/acre)                   (Morgan Extraction or Converted Equivalent)</v>
      </c>
      <c r="EW2" s="389" t="str">
        <f>'Single Field'!C109</f>
        <v>K (lbs/acre)                                              (Morgan Extraction or Converted Equivalent)</v>
      </c>
      <c r="EX2" s="47" t="str">
        <f>'Single Field'!E109</f>
        <v>Mg (lbs/acre)</v>
      </c>
      <c r="EY2" s="47" t="str">
        <f>'Single Field'!G109</f>
        <v>Ca (lbs/acre)</v>
      </c>
      <c r="EZ2" s="47" t="str">
        <f>'Single Field'!I109</f>
        <v>Ex. Acidity (ME/100g)</v>
      </c>
      <c r="FA2" s="47" t="str">
        <f>'Single Field'!B111</f>
        <v>Al (lbs/acre)</v>
      </c>
      <c r="FB2" s="47" t="str">
        <f>'Single Field'!C111</f>
        <v>Fe (lbs/acre)</v>
      </c>
      <c r="FC2" s="47" t="str">
        <f>'Single Field'!E111</f>
        <v>Mn (lbs/acre)</v>
      </c>
      <c r="FD2" s="47" t="str">
        <f>'Single Field'!G111</f>
        <v>Zn (lbs/acre)</v>
      </c>
      <c r="FE2" s="52" t="str">
        <f>'Single Field'!I111</f>
        <v>OM (%)</v>
      </c>
      <c r="FF2" s="21" t="s">
        <v>1109</v>
      </c>
      <c r="FG2" s="52" t="str">
        <f>'Single Field'!C113</f>
        <v>LOI (%)</v>
      </c>
      <c r="FH2" s="52" t="str">
        <f>'Single Field'!E113</f>
        <v>ISNT-N (ppm)</v>
      </c>
      <c r="FI2" s="52" t="str">
        <f>'Single Field'!I113</f>
        <v>PSNT (ppm)</v>
      </c>
      <c r="FJ2" s="52" t="str">
        <f>'Single Field'!B115</f>
        <v>pH CaCl2</v>
      </c>
      <c r="FK2" s="52" t="str">
        <f>'Single Field'!C115</f>
        <v>pH (0-1 inch; notill)</v>
      </c>
      <c r="FL2" s="52" t="str">
        <f>'Single Field'!E115</f>
        <v>Soluble Salts (mmho)</v>
      </c>
      <c r="FM2" s="52" t="str">
        <f>'Single Field'!G115</f>
        <v>B (lbs/acre)</v>
      </c>
      <c r="FN2" s="52" t="str">
        <f>'Single Field'!I115</f>
        <v>CEC (NH4OAc)</v>
      </c>
      <c r="FO2" s="176" t="s">
        <v>958</v>
      </c>
      <c r="FP2" s="51" t="s">
        <v>959</v>
      </c>
      <c r="FQ2" s="47" t="s">
        <v>960</v>
      </c>
      <c r="FR2" s="47" t="s">
        <v>961</v>
      </c>
      <c r="FS2" s="47" t="s">
        <v>962</v>
      </c>
    </row>
    <row r="3" spans="1:176" s="198" customFormat="1" ht="27.75" customHeight="1">
      <c r="A3" s="195"/>
      <c r="B3" s="195"/>
      <c r="C3" s="195"/>
      <c r="D3" s="196"/>
      <c r="E3" s="195"/>
      <c r="F3" s="195"/>
      <c r="G3" s="197"/>
      <c r="H3" s="195"/>
      <c r="I3" s="195"/>
      <c r="J3" s="195"/>
      <c r="K3" s="195"/>
      <c r="L3" s="195"/>
      <c r="M3" s="195"/>
      <c r="N3" s="195"/>
      <c r="O3" s="197"/>
      <c r="P3" s="195"/>
      <c r="Q3" s="195"/>
      <c r="R3" s="195"/>
      <c r="S3" s="195"/>
      <c r="T3" s="195"/>
      <c r="U3" s="195"/>
      <c r="V3" s="195"/>
      <c r="W3" s="195"/>
      <c r="X3" s="195"/>
      <c r="Y3" s="195"/>
      <c r="Z3" s="195"/>
      <c r="AA3" s="195"/>
      <c r="AB3" s="197"/>
      <c r="AC3" s="195"/>
      <c r="AD3" s="195"/>
      <c r="AE3" s="197"/>
      <c r="AF3" s="195"/>
      <c r="AG3" s="195"/>
      <c r="AH3" s="195"/>
      <c r="AI3" s="195"/>
      <c r="AJ3" s="195"/>
      <c r="AK3" s="197"/>
      <c r="AL3" s="399"/>
      <c r="AM3" s="198" t="s">
        <v>49</v>
      </c>
      <c r="AN3" s="195"/>
      <c r="AO3" s="198" t="s">
        <v>45</v>
      </c>
      <c r="AP3" s="195"/>
      <c r="AQ3" s="198" t="s">
        <v>45</v>
      </c>
      <c r="AR3" s="195"/>
      <c r="AS3" s="198" t="s">
        <v>45</v>
      </c>
      <c r="AT3" s="195"/>
      <c r="AU3" s="198" t="s">
        <v>45</v>
      </c>
      <c r="AV3" s="195"/>
      <c r="AW3" s="199" t="s">
        <v>45</v>
      </c>
      <c r="AX3" s="195"/>
      <c r="AY3" s="195"/>
      <c r="AZ3" s="195"/>
      <c r="BA3" s="195"/>
      <c r="BB3" s="195"/>
      <c r="BC3" s="197"/>
      <c r="BD3" s="195"/>
      <c r="BE3" s="198" t="s">
        <v>49</v>
      </c>
      <c r="BF3" s="195"/>
      <c r="BG3" s="198" t="s">
        <v>45</v>
      </c>
      <c r="BH3" s="195"/>
      <c r="BI3" s="198" t="s">
        <v>45</v>
      </c>
      <c r="BJ3" s="195"/>
      <c r="BK3" s="198" t="s">
        <v>45</v>
      </c>
      <c r="BL3" s="195"/>
      <c r="BM3" s="198" t="s">
        <v>45</v>
      </c>
      <c r="BN3" s="195"/>
      <c r="BO3" s="199" t="s">
        <v>45</v>
      </c>
      <c r="BP3" s="195"/>
      <c r="BQ3" s="195"/>
      <c r="BR3" s="195"/>
      <c r="BS3" s="195"/>
      <c r="BT3" s="195"/>
      <c r="BU3" s="197"/>
      <c r="BV3" s="399"/>
      <c r="BW3" s="198" t="s">
        <v>49</v>
      </c>
      <c r="BX3" s="399"/>
      <c r="BY3" s="198" t="s">
        <v>45</v>
      </c>
      <c r="BZ3" s="399"/>
      <c r="CA3" s="198" t="s">
        <v>45</v>
      </c>
      <c r="CB3" s="195"/>
      <c r="CC3" s="198" t="s">
        <v>45</v>
      </c>
      <c r="CD3" s="399"/>
      <c r="CE3" s="198" t="s">
        <v>45</v>
      </c>
      <c r="CF3" s="399"/>
      <c r="CG3" s="199" t="s">
        <v>45</v>
      </c>
      <c r="CH3" s="195"/>
      <c r="CI3" s="195"/>
      <c r="CJ3" s="195"/>
      <c r="CK3" s="195"/>
      <c r="CL3" s="195"/>
      <c r="CM3" s="197"/>
      <c r="CN3" s="195"/>
      <c r="CO3" s="198" t="s">
        <v>49</v>
      </c>
      <c r="CP3" s="195"/>
      <c r="CQ3" s="198" t="s">
        <v>45</v>
      </c>
      <c r="CR3" s="195"/>
      <c r="CS3" s="198" t="s">
        <v>45</v>
      </c>
      <c r="CT3" s="195"/>
      <c r="CU3" s="198" t="s">
        <v>45</v>
      </c>
      <c r="CV3" s="195"/>
      <c r="CW3" s="198" t="s">
        <v>45</v>
      </c>
      <c r="CX3" s="195"/>
      <c r="CY3" s="199" t="s">
        <v>45</v>
      </c>
      <c r="CZ3" s="195"/>
      <c r="DA3" s="195"/>
      <c r="DB3" s="195"/>
      <c r="DC3" s="195"/>
      <c r="DD3" s="196"/>
      <c r="DE3" s="196"/>
      <c r="DF3" s="197"/>
      <c r="DG3" s="195"/>
      <c r="DH3" s="195"/>
      <c r="DI3" s="195"/>
      <c r="DJ3" s="195"/>
      <c r="DK3" s="195"/>
      <c r="DL3" s="196"/>
      <c r="DM3" s="197"/>
      <c r="DN3" s="195"/>
      <c r="DO3" s="195"/>
      <c r="DP3" s="195"/>
      <c r="DQ3" s="195"/>
      <c r="DR3" s="195"/>
      <c r="DS3" s="196"/>
      <c r="DT3" s="197"/>
      <c r="DU3" s="195"/>
      <c r="DV3" s="195"/>
      <c r="DW3" s="195"/>
      <c r="DX3" s="195"/>
      <c r="DY3" s="195"/>
      <c r="DZ3" s="195"/>
      <c r="EA3" s="195"/>
      <c r="EB3" s="195"/>
      <c r="EC3" s="195"/>
      <c r="ED3" s="195"/>
      <c r="EE3" s="195"/>
      <c r="EF3" s="197"/>
      <c r="EG3" s="201" t="str">
        <f>IF(K3="","",IF(OR(Y3=Lists!$AC$42,Y3=Lists!$AC$43),IF(L3="Undrained",(VLOOKUP(K3,Lists!$A$2:$O$595,12,Lists!$L$2:$L$595))/((VLOOKUP(K3,Lists!$A$2:$O$595,4,Lists!$L$2:$L$595))/100),IF(L3="Drained",(VLOOKUP(K3,Lists!$A$2:$O$595,15,Lists!$L$2:$L$595))/((VLOOKUP(K3,Lists!$A$2:$O$595,7,Lists!$L$2:$L$595))/100),"")),""))</f>
        <v/>
      </c>
      <c r="EH3" s="201" t="str">
        <f>IF(K3="","",IF(L3="Undrained",(VLOOKUP(K3,Lists!$A$2:$O$595,8,Lists!$H$2:$H$595))/((VLOOKUP(K3,Lists!$A$2:$O$595,4,Lists!$D$2:$D$595))/100),IF(L3="Drained",(VLOOKUP(K3,Lists!$A$2:$O$595,11,Lists!$K$2:$K$595))/((VLOOKUP(K3,Lists!$A$2:$O$595,7,Lists!$G$2:$G$595))/100),"")))</f>
        <v/>
      </c>
      <c r="EI3" s="201" t="str">
        <f>Lists!S26</f>
        <v/>
      </c>
      <c r="EJ3" s="201">
        <f>SUM(IF(BR3="gallons/acre",(BQ3*BV3*(CB3/100))*0.12,(BQ3*2000)*(CB3/100)*0.12),IF(CJ3="gallons/acre",(CI3*CN3*(CT3/100))*0.05,(CI3*2000)*(CT3/100)*0.05))</f>
        <v>0</v>
      </c>
      <c r="EK3" s="201">
        <f>IF(AND(X3="x",OR(Y3=Lists!$AC$42,Y3=Lists!$AC$43)),30,IF(OR(EH3="",EG3=""),0,IF(AND(,EG3-EH3-EJ3&lt;0,EI3=""),30,IF(EI3="",EG3-EH3-EJ3,IF(EG3-EH3-EI3-EJ3&lt;0,30,EG3-EH3-EI3-EJ3)))))</f>
        <v>0</v>
      </c>
      <c r="EL3" s="201">
        <f>SUM(EM3:EN3)</f>
        <v>0</v>
      </c>
      <c r="EM3" s="201">
        <f>SUM((IF(AH3="",0,IF(AH3=Lists!$T$3,((AG3*AL3*(AR3/100))*(Lists!W17/100)),((('Multi-Field'!AG3*2000)*('Multi-Field'!AR3/100)*(Lists!W17/100)))))),(IF('Multi-Field'!AZ3="",0,IF('Multi-Field'!AZ3=Lists!$T$3,(('Multi-Field'!AY3*'Multi-Field'!BD3*('Multi-Field'!BJ3/100))*(Lists!Y17/100)),((('Multi-Field'!AY3*2000)*('Multi-Field'!BJ3/100))*(Lists!Y17/100))))))</f>
        <v>0</v>
      </c>
      <c r="EN3" s="201">
        <f>SUM(IF(AH3="",0,IF(AH3=Lists!$T$3,((AG3*AL3)*(AP3/100)*(IF(Lists!V17=0,0,Lists!V17/100))),(('Multi-Field'!AG3*2000)*('Multi-Field'!AP3/100)*(IF(Lists!V17=0,0,Lists!V17/100))))),IF('Multi-Field'!AZ3="",0,IF('Multi-Field'!AZ3=Lists!$T$3,(('Multi-Field'!AY3*'Multi-Field'!BD3)*('Multi-Field'!BH3/100)*(IF(Lists!X17=0,0,Lists!X17/100))),(('Multi-Field'!AY3*2000)*('Multi-Field'!BH3/100)*(IF(Lists!X17=0,0,Lists!X17/100))))))</f>
        <v>0</v>
      </c>
      <c r="EO3" s="201">
        <f>SUM(IF(DD3=Lists!$AA$3,((DE3*DC3)*(CZ3/100)),(DC3*(CZ3/100))),IF(DK3=Lists!$AA$3,((DL3*DJ3)*(DG3/100)),(DJ3*(DG3/100))),IF(DR3=Lists!$AA$3,((DS3*DQ3)*(DN3/100)),(DQ3*(DN3/100))))</f>
        <v>0</v>
      </c>
      <c r="EP3" s="264">
        <f>IF(OR(EO3="",EL3="",EK3=""),"",EL3+EO3-EK3)</f>
        <v>0</v>
      </c>
      <c r="EQ3" s="195"/>
      <c r="ER3" s="266"/>
      <c r="ES3" s="195"/>
      <c r="ET3" s="202"/>
      <c r="EU3" s="400"/>
      <c r="EV3" s="400"/>
      <c r="EW3" s="400"/>
      <c r="EX3" s="400"/>
      <c r="EY3" s="400"/>
      <c r="EZ3" s="401"/>
      <c r="FA3" s="400"/>
      <c r="FB3" s="400"/>
      <c r="FC3" s="400"/>
      <c r="FD3" s="400"/>
      <c r="FE3" s="400"/>
      <c r="FF3" s="401"/>
      <c r="FG3" s="400"/>
      <c r="FH3" s="402"/>
      <c r="FI3" s="202"/>
      <c r="FJ3" s="225"/>
      <c r="FK3" s="225"/>
      <c r="FL3" s="225"/>
      <c r="FM3" s="225"/>
      <c r="FN3" s="225"/>
      <c r="FO3" s="205" t="str">
        <f t="shared" ref="FO3:FO34" si="0">IF(OR(FH3="",FG3=""),"",126.36+(4.0994*(FG3*10))-(0.01996*(FG3*10)^2))</f>
        <v/>
      </c>
      <c r="FP3" s="225"/>
      <c r="FQ3" s="74" t="str">
        <f>IF(FP3="","",IF(FP3&lt;251,"X",""))</f>
        <v/>
      </c>
      <c r="FR3" s="74" t="str">
        <f>IF(AND(FP3&gt;250,FP3&lt;2000),"X","")</f>
        <v/>
      </c>
      <c r="FS3" s="74" t="str">
        <f>IF(FP3&gt;1999,"X","")</f>
        <v/>
      </c>
      <c r="FT3" s="201" t="str">
        <f>IF(FH3="","",FH3-FO3)</f>
        <v/>
      </c>
    </row>
    <row r="4" spans="1:176" s="198" customFormat="1" ht="27.75" customHeight="1">
      <c r="A4" s="195"/>
      <c r="B4" s="195"/>
      <c r="C4" s="195"/>
      <c r="D4" s="196"/>
      <c r="E4" s="195"/>
      <c r="F4" s="195"/>
      <c r="G4" s="197"/>
      <c r="H4" s="195"/>
      <c r="I4" s="195"/>
      <c r="J4" s="195"/>
      <c r="K4" s="195"/>
      <c r="L4" s="195"/>
      <c r="M4" s="195"/>
      <c r="N4" s="195"/>
      <c r="O4" s="197"/>
      <c r="P4" s="195"/>
      <c r="Q4" s="195"/>
      <c r="R4" s="195"/>
      <c r="S4" s="195"/>
      <c r="T4" s="195"/>
      <c r="U4" s="195"/>
      <c r="V4" s="195"/>
      <c r="W4" s="195"/>
      <c r="X4" s="195"/>
      <c r="Y4" s="195"/>
      <c r="Z4" s="195"/>
      <c r="AA4" s="195"/>
      <c r="AB4" s="197"/>
      <c r="AC4" s="195"/>
      <c r="AD4" s="195"/>
      <c r="AE4" s="197"/>
      <c r="AF4" s="195"/>
      <c r="AG4" s="195"/>
      <c r="AH4" s="195"/>
      <c r="AI4" s="195"/>
      <c r="AJ4" s="195"/>
      <c r="AK4" s="197"/>
      <c r="AL4" s="399"/>
      <c r="AM4" s="198" t="s">
        <v>49</v>
      </c>
      <c r="AN4" s="195"/>
      <c r="AO4" s="198" t="s">
        <v>45</v>
      </c>
      <c r="AP4" s="195"/>
      <c r="AQ4" s="198" t="s">
        <v>45</v>
      </c>
      <c r="AR4" s="195"/>
      <c r="AS4" s="198" t="s">
        <v>45</v>
      </c>
      <c r="AT4" s="195"/>
      <c r="AU4" s="198" t="s">
        <v>45</v>
      </c>
      <c r="AV4" s="195"/>
      <c r="AW4" s="199" t="s">
        <v>45</v>
      </c>
      <c r="AX4" s="195"/>
      <c r="AY4" s="195"/>
      <c r="AZ4" s="195"/>
      <c r="BA4" s="195"/>
      <c r="BB4" s="195"/>
      <c r="BC4" s="197"/>
      <c r="BD4" s="195"/>
      <c r="BE4" s="198" t="s">
        <v>49</v>
      </c>
      <c r="BF4" s="195"/>
      <c r="BG4" s="198" t="s">
        <v>45</v>
      </c>
      <c r="BH4" s="195"/>
      <c r="BI4" s="198" t="s">
        <v>45</v>
      </c>
      <c r="BJ4" s="195"/>
      <c r="BK4" s="198" t="s">
        <v>45</v>
      </c>
      <c r="BL4" s="195"/>
      <c r="BM4" s="198" t="s">
        <v>45</v>
      </c>
      <c r="BN4" s="195"/>
      <c r="BO4" s="199" t="s">
        <v>45</v>
      </c>
      <c r="BP4" s="195"/>
      <c r="BQ4" s="195"/>
      <c r="BR4" s="195"/>
      <c r="BS4" s="195"/>
      <c r="BT4" s="195"/>
      <c r="BU4" s="197"/>
      <c r="BV4" s="399"/>
      <c r="BW4" s="198" t="s">
        <v>49</v>
      </c>
      <c r="BX4" s="399"/>
      <c r="BY4" s="198" t="s">
        <v>45</v>
      </c>
      <c r="BZ4" s="399"/>
      <c r="CA4" s="198" t="s">
        <v>45</v>
      </c>
      <c r="CB4" s="195"/>
      <c r="CC4" s="198" t="s">
        <v>45</v>
      </c>
      <c r="CD4" s="399"/>
      <c r="CE4" s="198" t="s">
        <v>45</v>
      </c>
      <c r="CF4" s="399"/>
      <c r="CG4" s="199" t="s">
        <v>45</v>
      </c>
      <c r="CH4" s="195"/>
      <c r="CI4" s="195"/>
      <c r="CJ4" s="195"/>
      <c r="CK4" s="195"/>
      <c r="CL4" s="195"/>
      <c r="CM4" s="197"/>
      <c r="CN4" s="195"/>
      <c r="CO4" s="198" t="s">
        <v>49</v>
      </c>
      <c r="CP4" s="195"/>
      <c r="CQ4" s="198" t="s">
        <v>45</v>
      </c>
      <c r="CR4" s="195"/>
      <c r="CS4" s="198" t="s">
        <v>45</v>
      </c>
      <c r="CT4" s="195"/>
      <c r="CU4" s="198" t="s">
        <v>45</v>
      </c>
      <c r="CV4" s="195"/>
      <c r="CW4" s="198" t="s">
        <v>45</v>
      </c>
      <c r="CX4" s="195"/>
      <c r="CY4" s="199" t="s">
        <v>45</v>
      </c>
      <c r="CZ4" s="195"/>
      <c r="DA4" s="195"/>
      <c r="DB4" s="195"/>
      <c r="DC4" s="195"/>
      <c r="DD4" s="196"/>
      <c r="DE4" s="196"/>
      <c r="DF4" s="197"/>
      <c r="DG4" s="195"/>
      <c r="DH4" s="195"/>
      <c r="DI4" s="195"/>
      <c r="DJ4" s="195"/>
      <c r="DK4" s="195"/>
      <c r="DL4" s="196"/>
      <c r="DM4" s="197"/>
      <c r="DN4" s="195"/>
      <c r="DO4" s="195"/>
      <c r="DP4" s="195"/>
      <c r="DQ4" s="195"/>
      <c r="DR4" s="195"/>
      <c r="DS4" s="196"/>
      <c r="DT4" s="197"/>
      <c r="DU4" s="195"/>
      <c r="DV4" s="195"/>
      <c r="DW4" s="195"/>
      <c r="DX4" s="195"/>
      <c r="DY4" s="195"/>
      <c r="DZ4" s="195"/>
      <c r="EA4" s="195"/>
      <c r="EB4" s="195"/>
      <c r="EC4" s="195"/>
      <c r="ED4" s="195"/>
      <c r="EE4" s="195"/>
      <c r="EF4" s="197"/>
      <c r="EG4" s="201" t="str">
        <f>IF(K4="","",IF(OR(Y4=Lists!$AC$42,Y4=Lists!$AC$43),IF(L4="Undrained",(VLOOKUP(K4,Lists!$A$2:$O$595,12,Lists!$L$2:$L$595))/((VLOOKUP(K4,Lists!$A$2:$O$595,4,Lists!$L$2:$L$595))/100),IF(L4="Drained",(VLOOKUP(K4,Lists!$A$2:$O$595,15,Lists!$L$2:$L$595))/((VLOOKUP(K4,Lists!$A$2:$O$595,7,Lists!$L$2:$L$595))/100),"")),""))</f>
        <v/>
      </c>
      <c r="EH4" s="201" t="str">
        <f>IF(K4="","",IF(L4="Undrained",(VLOOKUP(K4,Lists!$A$2:$O$595,8,Lists!$H$2:$H$595))/((VLOOKUP(K4,Lists!$A$2:$O$595,4,Lists!$D$2:$D$595))/100),IF(L4="Drained",(VLOOKUP(K4,Lists!$A$2:$O$595,11,Lists!$K$2:$K$595))/((VLOOKUP(K4,Lists!$A$2:$O$595,7,Lists!$G$2:$G$595))/100),"")))</f>
        <v/>
      </c>
      <c r="EI4" s="201" t="str">
        <f>Lists!S27</f>
        <v/>
      </c>
      <c r="EJ4" s="201">
        <f>SUM(IF(BR4="gallons/acre",(BQ4*BV4*(CB4/100))*0.12,(BQ4*2000)*(CB4/100)*0.12),IF(CJ4="gallons/acre",(CI4*CN4*(CT4/100))*0.05,(CI4*2000)*(CT4/100)*0.05))</f>
        <v>0</v>
      </c>
      <c r="EK4" s="201">
        <f>IF(AND(X4="x",OR(Y4=Lists!$AC$42,Y4=Lists!$AC$43)),30,IF(OR(EH4="",EG4=""),0,IF(AND(,EG4-EH4-EJ4&lt;0,EI4=""),30,IF(EI4="",EG4-EH4-EJ4,IF(EG4-EH4-EI4-EJ4&lt;0,30,EG4-EH4-EI4-EJ4)))))</f>
        <v>0</v>
      </c>
      <c r="EL4" s="201">
        <f t="shared" ref="EL4:EL34" si="1">SUM(EM4:EN4)</f>
        <v>0</v>
      </c>
      <c r="EM4" s="201">
        <f>SUM((IF(AH4="",0,IF(AH4=Lists!$T$3,((AG4*AL4*(AR4/100))*(Lists!W18/100)),((('Multi-Field'!AG4*2000)*('Multi-Field'!AR4/100)*(Lists!W18/100)))))),(IF('Multi-Field'!AZ4="",0,IF('Multi-Field'!AZ4=Lists!$T$3,(('Multi-Field'!AY4*'Multi-Field'!BD4*('Multi-Field'!BJ4/100))*(Lists!Y18/100)),((('Multi-Field'!AY4*2000)*('Multi-Field'!BJ4/100))*(Lists!Y18/100))))))</f>
        <v>0</v>
      </c>
      <c r="EN4" s="201">
        <f>SUM(IF(AH4="",0,IF(AH4=Lists!$T$3,((AG4*AL4)*(AP4/100)*(IF(Lists!V18=0,0,Lists!V18/100))),(('Multi-Field'!AG4*2000)*('Multi-Field'!AP4/100)*(IF(Lists!V18=0,0,Lists!V18/100))))),IF('Multi-Field'!AZ4="",0,IF('Multi-Field'!AZ4=Lists!$T$3,(('Multi-Field'!AY4*'Multi-Field'!BD4)*('Multi-Field'!BH4/100)*(IF(Lists!X18=0,0,Lists!X18/100))),(('Multi-Field'!AY4*2000)*('Multi-Field'!BH4/100)*(IF(Lists!X18=0,0,Lists!X18/100))))))</f>
        <v>0</v>
      </c>
      <c r="EO4" s="201">
        <f>SUM(IF(DD4=Lists!$AA$3,((DE4*DC4)*(CZ4/100)),(DC4*(CZ4/100))),IF(DK4=Lists!$AA$3,((DL4*DJ4)*(DG4/100)),(DJ4*(DG4/100))),IF(DR4=Lists!$AA$3,((DS4*DQ4)*(DN4/100)),(DQ4*(DN4/100))))</f>
        <v>0</v>
      </c>
      <c r="EP4" s="264">
        <f>IF(OR(EO4="",EL4="",EK4=""),"",EL4+EO4-EK4)</f>
        <v>0</v>
      </c>
      <c r="EQ4" s="195"/>
      <c r="ER4" s="266"/>
      <c r="ES4" s="195"/>
      <c r="ET4" s="202"/>
      <c r="EU4" s="400"/>
      <c r="EV4" s="400"/>
      <c r="EW4" s="400"/>
      <c r="EX4" s="400"/>
      <c r="EY4" s="400"/>
      <c r="EZ4" s="401"/>
      <c r="FA4" s="400"/>
      <c r="FB4" s="400"/>
      <c r="FC4" s="400"/>
      <c r="FD4" s="400"/>
      <c r="FE4" s="400"/>
      <c r="FF4" s="401"/>
      <c r="FG4" s="400"/>
      <c r="FH4" s="402"/>
      <c r="FI4" s="202"/>
      <c r="FJ4" s="225"/>
      <c r="FK4" s="225"/>
      <c r="FL4" s="225"/>
      <c r="FM4" s="225"/>
      <c r="FN4" s="225"/>
      <c r="FO4" s="205" t="str">
        <f t="shared" si="0"/>
        <v/>
      </c>
      <c r="FP4" s="225"/>
      <c r="FQ4" s="74" t="str">
        <f t="shared" ref="FQ4:FQ67" si="2">IF(FP4="","",IF(FP4&lt;251,"X",""))</f>
        <v/>
      </c>
      <c r="FR4" s="74" t="str">
        <f t="shared" ref="FR4:FR67" si="3">IF(AND(FP4&gt;250,FP4&lt;2000),"X","")</f>
        <v/>
      </c>
      <c r="FS4" s="74" t="str">
        <f t="shared" ref="FS4:FS67" si="4">IF(FP4&gt;1999,"X","")</f>
        <v/>
      </c>
      <c r="FT4" s="201" t="str">
        <f t="shared" ref="FT4:FT67" si="5">IF(FH4="","",FH4-FO4)</f>
        <v/>
      </c>
    </row>
    <row r="5" spans="1:176" s="198" customFormat="1" ht="27.75" customHeight="1">
      <c r="A5" s="195"/>
      <c r="B5" s="195"/>
      <c r="C5" s="195"/>
      <c r="D5" s="196"/>
      <c r="E5" s="195"/>
      <c r="F5" s="195"/>
      <c r="G5" s="197"/>
      <c r="H5" s="195"/>
      <c r="I5" s="195"/>
      <c r="J5" s="195"/>
      <c r="K5" s="195"/>
      <c r="L5" s="195"/>
      <c r="M5" s="195"/>
      <c r="N5" s="195"/>
      <c r="O5" s="197"/>
      <c r="P5" s="195"/>
      <c r="Q5" s="195"/>
      <c r="R5" s="195"/>
      <c r="S5" s="195"/>
      <c r="T5" s="195"/>
      <c r="U5" s="195"/>
      <c r="V5" s="195"/>
      <c r="W5" s="195"/>
      <c r="X5" s="195"/>
      <c r="Y5" s="195"/>
      <c r="Z5" s="195"/>
      <c r="AA5" s="195"/>
      <c r="AB5" s="197"/>
      <c r="AC5" s="195"/>
      <c r="AD5" s="195"/>
      <c r="AE5" s="197"/>
      <c r="AF5" s="195"/>
      <c r="AG5" s="195"/>
      <c r="AH5" s="195"/>
      <c r="AI5" s="195"/>
      <c r="AJ5" s="195"/>
      <c r="AK5" s="197"/>
      <c r="AL5" s="399"/>
      <c r="AM5" s="198" t="s">
        <v>49</v>
      </c>
      <c r="AN5" s="195"/>
      <c r="AO5" s="198" t="s">
        <v>45</v>
      </c>
      <c r="AP5" s="195"/>
      <c r="AQ5" s="198" t="s">
        <v>45</v>
      </c>
      <c r="AR5" s="195"/>
      <c r="AS5" s="198" t="s">
        <v>45</v>
      </c>
      <c r="AT5" s="195"/>
      <c r="AU5" s="198" t="s">
        <v>45</v>
      </c>
      <c r="AV5" s="195"/>
      <c r="AW5" s="199" t="s">
        <v>45</v>
      </c>
      <c r="AX5" s="195"/>
      <c r="AY5" s="195"/>
      <c r="AZ5" s="195"/>
      <c r="BA5" s="195"/>
      <c r="BB5" s="195"/>
      <c r="BC5" s="197"/>
      <c r="BD5" s="195"/>
      <c r="BE5" s="198" t="s">
        <v>49</v>
      </c>
      <c r="BF5" s="195"/>
      <c r="BG5" s="198" t="s">
        <v>45</v>
      </c>
      <c r="BH5" s="195"/>
      <c r="BI5" s="198" t="s">
        <v>45</v>
      </c>
      <c r="BJ5" s="195"/>
      <c r="BK5" s="198" t="s">
        <v>45</v>
      </c>
      <c r="BL5" s="195"/>
      <c r="BM5" s="198" t="s">
        <v>45</v>
      </c>
      <c r="BN5" s="195"/>
      <c r="BO5" s="199" t="s">
        <v>45</v>
      </c>
      <c r="BP5" s="195"/>
      <c r="BQ5" s="195"/>
      <c r="BR5" s="195"/>
      <c r="BS5" s="195"/>
      <c r="BT5" s="195"/>
      <c r="BU5" s="197"/>
      <c r="BV5" s="399"/>
      <c r="BW5" s="198" t="s">
        <v>49</v>
      </c>
      <c r="BX5" s="399"/>
      <c r="BY5" s="198" t="s">
        <v>45</v>
      </c>
      <c r="BZ5" s="399"/>
      <c r="CA5" s="198" t="s">
        <v>45</v>
      </c>
      <c r="CB5" s="195"/>
      <c r="CC5" s="198" t="s">
        <v>45</v>
      </c>
      <c r="CD5" s="399"/>
      <c r="CE5" s="198" t="s">
        <v>45</v>
      </c>
      <c r="CF5" s="399"/>
      <c r="CG5" s="199" t="s">
        <v>45</v>
      </c>
      <c r="CH5" s="195"/>
      <c r="CI5" s="195"/>
      <c r="CJ5" s="195"/>
      <c r="CK5" s="195"/>
      <c r="CL5" s="195"/>
      <c r="CM5" s="197"/>
      <c r="CN5" s="195"/>
      <c r="CO5" s="198" t="s">
        <v>49</v>
      </c>
      <c r="CP5" s="195"/>
      <c r="CQ5" s="198" t="s">
        <v>45</v>
      </c>
      <c r="CR5" s="195"/>
      <c r="CS5" s="198" t="s">
        <v>45</v>
      </c>
      <c r="CT5" s="195"/>
      <c r="CU5" s="198" t="s">
        <v>45</v>
      </c>
      <c r="CV5" s="195"/>
      <c r="CW5" s="198" t="s">
        <v>45</v>
      </c>
      <c r="CX5" s="195"/>
      <c r="CY5" s="199" t="s">
        <v>45</v>
      </c>
      <c r="CZ5" s="195"/>
      <c r="DA5" s="195"/>
      <c r="DB5" s="195"/>
      <c r="DC5" s="195"/>
      <c r="DD5" s="196"/>
      <c r="DE5" s="196"/>
      <c r="DF5" s="197"/>
      <c r="DG5" s="195"/>
      <c r="DH5" s="195"/>
      <c r="DI5" s="195"/>
      <c r="DJ5" s="195"/>
      <c r="DK5" s="195"/>
      <c r="DL5" s="196"/>
      <c r="DM5" s="197"/>
      <c r="DN5" s="195"/>
      <c r="DO5" s="195"/>
      <c r="DP5" s="195"/>
      <c r="DQ5" s="195"/>
      <c r="DR5" s="195"/>
      <c r="DS5" s="196"/>
      <c r="DT5" s="197"/>
      <c r="DU5" s="195"/>
      <c r="DV5" s="195"/>
      <c r="DW5" s="195"/>
      <c r="DX5" s="195"/>
      <c r="DY5" s="195"/>
      <c r="DZ5" s="195"/>
      <c r="EA5" s="195"/>
      <c r="EB5" s="195"/>
      <c r="EC5" s="195"/>
      <c r="ED5" s="195"/>
      <c r="EE5" s="195"/>
      <c r="EF5" s="197"/>
      <c r="EG5" s="201" t="str">
        <f>IF(K5="","",IF(OR(Y5=Lists!$AC$42,Y5=Lists!$AC$43),IF(L5="Undrained",(VLOOKUP(K5,Lists!$A$2:$O$595,12,Lists!$L$2:$L$595))/((VLOOKUP(K5,Lists!$A$2:$O$595,4,Lists!$L$2:$L$595))/100),IF(L5="Drained",(VLOOKUP(K5,Lists!$A$2:$O$595,15,Lists!$L$2:$L$595))/((VLOOKUP(K5,Lists!$A$2:$O$595,7,Lists!$L$2:$L$595))/100),"")),""))</f>
        <v/>
      </c>
      <c r="EH5" s="201" t="str">
        <f>IF(K5="","",IF(L5="Undrained",(VLOOKUP(K5,Lists!$A$2:$O$595,8,Lists!$H$2:$H$595))/((VLOOKUP(K5,Lists!$A$2:$O$595,4,Lists!$D$2:$D$595))/100),IF(L5="Drained",(VLOOKUP(K5,Lists!$A$2:$O$595,11,Lists!$K$2:$K$595))/((VLOOKUP(K5,Lists!$A$2:$O$595,7,Lists!$G$2:$G$595))/100),"")))</f>
        <v/>
      </c>
      <c r="EI5" s="201" t="str">
        <f>Lists!S28</f>
        <v/>
      </c>
      <c r="EJ5" s="201">
        <f t="shared" ref="EJ5:EJ67" si="6">SUM(IF(BR5="gallons/acre",(BQ5*BV5*(CB5/100))*0.12,(BQ5*2000)*(CB5/100)*0.12),IF(CJ5="gallons/acre",(CI5*CN5*(CT5/100))*0.05,(CI5*2000)*(CT5/100)*0.05))</f>
        <v>0</v>
      </c>
      <c r="EK5" s="201">
        <f>IF(AND(X5="x",OR(Y5=Lists!$AC$42,Y5=Lists!$AC$43)),30,IF(OR(EH5="",EG5=""),0,IF(AND(,EG5-EH5-EJ5&lt;0,EI5=""),30,IF(EI5="",EG5-EH5-EJ5,IF(EG5-EH5-EI5-EJ5&lt;0,30,EG5-EH5-EI5-EJ5)))))</f>
        <v>0</v>
      </c>
      <c r="EL5" s="201">
        <f t="shared" si="1"/>
        <v>0</v>
      </c>
      <c r="EM5" s="201">
        <f>SUM((IF(AH5="",0,IF(AH5=Lists!$T$3,((AG5*AL5*(AR5/100))*(Lists!W19/100)),((('Multi-Field'!AG5*2000)*('Multi-Field'!AR5/100)*(Lists!W19/100)))))),(IF('Multi-Field'!AZ5="",0,IF('Multi-Field'!AZ5=Lists!$T$3,(('Multi-Field'!AY5*'Multi-Field'!BD5*('Multi-Field'!BJ5/100))*(Lists!Y19/100)),((('Multi-Field'!AY5*2000)*('Multi-Field'!BJ5/100))*(Lists!Y19/100))))))</f>
        <v>0</v>
      </c>
      <c r="EN5" s="201">
        <f>SUM(IF(AH5="",0,IF(AH5=Lists!$T$3,((AG5*AL5)*(AP5/100)*(IF(Lists!V19=0,0,Lists!V19/100))),(('Multi-Field'!AG5*2000)*('Multi-Field'!AP5/100)*(IF(Lists!V19=0,0,Lists!V19/100))))),IF('Multi-Field'!AZ5="",0,IF('Multi-Field'!AZ5=Lists!$T$3,(('Multi-Field'!AY5*'Multi-Field'!BD5)*('Multi-Field'!BH5/100)*(IF(Lists!X19=0,0,Lists!X19/100))),(('Multi-Field'!AY5*2000)*('Multi-Field'!BH5/100)*(IF(Lists!X19=0,0,Lists!X19/100))))))</f>
        <v>0</v>
      </c>
      <c r="EO5" s="201">
        <f>SUM(IF(DD5=Lists!$AA$3,((DE5*DC5)*(CZ5/100)),(DC5*(CZ5/100))),IF(DK5=Lists!$AA$3,((DL5*DJ5)*(DG5/100)),(DJ5*(DG5/100))),IF(DR5=Lists!$AA$3,((DS5*DQ5)*(DN5/100)),(DQ5*(DN5/100))))</f>
        <v>0</v>
      </c>
      <c r="EP5" s="264">
        <f t="shared" ref="EP5:EP67" si="7">IF(OR(EO5="",EL5="",EK5=""),"",EL5+EO5-EK5)</f>
        <v>0</v>
      </c>
      <c r="EQ5" s="195"/>
      <c r="ER5" s="266"/>
      <c r="ES5" s="195"/>
      <c r="ET5" s="202"/>
      <c r="EU5" s="400"/>
      <c r="EV5" s="400"/>
      <c r="EW5" s="400"/>
      <c r="EX5" s="400"/>
      <c r="EY5" s="400"/>
      <c r="EZ5" s="401"/>
      <c r="FA5" s="400"/>
      <c r="FB5" s="400"/>
      <c r="FC5" s="400"/>
      <c r="FD5" s="400"/>
      <c r="FE5" s="400"/>
      <c r="FF5" s="401"/>
      <c r="FG5" s="400"/>
      <c r="FH5" s="402"/>
      <c r="FI5" s="202"/>
      <c r="FJ5" s="225"/>
      <c r="FK5" s="225"/>
      <c r="FL5" s="225"/>
      <c r="FM5" s="225"/>
      <c r="FN5" s="225"/>
      <c r="FO5" s="205" t="str">
        <f t="shared" si="0"/>
        <v/>
      </c>
      <c r="FP5" s="225"/>
      <c r="FQ5" s="74" t="str">
        <f t="shared" si="2"/>
        <v/>
      </c>
      <c r="FR5" s="74" t="str">
        <f t="shared" si="3"/>
        <v/>
      </c>
      <c r="FS5" s="74" t="str">
        <f t="shared" si="4"/>
        <v/>
      </c>
      <c r="FT5" s="201" t="str">
        <f t="shared" si="5"/>
        <v/>
      </c>
    </row>
    <row r="6" spans="1:176" s="198" customFormat="1" ht="27.75" customHeight="1">
      <c r="A6" s="195"/>
      <c r="B6" s="195"/>
      <c r="C6" s="195"/>
      <c r="D6" s="196"/>
      <c r="E6" s="195"/>
      <c r="F6" s="195"/>
      <c r="G6" s="197"/>
      <c r="H6" s="195"/>
      <c r="I6" s="195"/>
      <c r="J6" s="195"/>
      <c r="K6" s="195"/>
      <c r="L6" s="195"/>
      <c r="M6" s="195"/>
      <c r="N6" s="195"/>
      <c r="O6" s="197"/>
      <c r="P6" s="195"/>
      <c r="Q6" s="195"/>
      <c r="R6" s="195"/>
      <c r="S6" s="195"/>
      <c r="T6" s="195"/>
      <c r="U6" s="195"/>
      <c r="V6" s="195"/>
      <c r="W6" s="195"/>
      <c r="X6" s="195"/>
      <c r="Y6" s="195"/>
      <c r="Z6" s="195"/>
      <c r="AA6" s="195"/>
      <c r="AB6" s="197"/>
      <c r="AC6" s="195"/>
      <c r="AD6" s="195"/>
      <c r="AE6" s="197"/>
      <c r="AF6" s="195"/>
      <c r="AG6" s="195"/>
      <c r="AH6" s="195"/>
      <c r="AI6" s="195"/>
      <c r="AJ6" s="195"/>
      <c r="AK6" s="197"/>
      <c r="AL6" s="399"/>
      <c r="AM6" s="198" t="s">
        <v>49</v>
      </c>
      <c r="AN6" s="195"/>
      <c r="AO6" s="198" t="s">
        <v>45</v>
      </c>
      <c r="AP6" s="195"/>
      <c r="AQ6" s="198" t="s">
        <v>45</v>
      </c>
      <c r="AR6" s="195"/>
      <c r="AS6" s="198" t="s">
        <v>45</v>
      </c>
      <c r="AT6" s="195"/>
      <c r="AU6" s="198" t="s">
        <v>45</v>
      </c>
      <c r="AV6" s="195"/>
      <c r="AW6" s="199" t="s">
        <v>45</v>
      </c>
      <c r="AX6" s="195"/>
      <c r="AY6" s="195"/>
      <c r="AZ6" s="195"/>
      <c r="BA6" s="195"/>
      <c r="BB6" s="195"/>
      <c r="BC6" s="197"/>
      <c r="BD6" s="195"/>
      <c r="BE6" s="198" t="s">
        <v>49</v>
      </c>
      <c r="BF6" s="195"/>
      <c r="BG6" s="198" t="s">
        <v>45</v>
      </c>
      <c r="BH6" s="195"/>
      <c r="BI6" s="198" t="s">
        <v>45</v>
      </c>
      <c r="BJ6" s="195"/>
      <c r="BK6" s="198" t="s">
        <v>45</v>
      </c>
      <c r="BL6" s="195"/>
      <c r="BM6" s="198" t="s">
        <v>45</v>
      </c>
      <c r="BN6" s="195"/>
      <c r="BO6" s="199" t="s">
        <v>45</v>
      </c>
      <c r="BP6" s="195"/>
      <c r="BQ6" s="195"/>
      <c r="BR6" s="195"/>
      <c r="BS6" s="195"/>
      <c r="BT6" s="195"/>
      <c r="BU6" s="197"/>
      <c r="BV6" s="399"/>
      <c r="BW6" s="198" t="s">
        <v>49</v>
      </c>
      <c r="BX6" s="399"/>
      <c r="BY6" s="198" t="s">
        <v>45</v>
      </c>
      <c r="BZ6" s="399"/>
      <c r="CA6" s="198" t="s">
        <v>45</v>
      </c>
      <c r="CB6" s="195"/>
      <c r="CC6" s="198" t="s">
        <v>45</v>
      </c>
      <c r="CD6" s="399"/>
      <c r="CE6" s="198" t="s">
        <v>45</v>
      </c>
      <c r="CF6" s="399"/>
      <c r="CG6" s="199" t="s">
        <v>45</v>
      </c>
      <c r="CH6" s="195"/>
      <c r="CI6" s="195"/>
      <c r="CJ6" s="195"/>
      <c r="CK6" s="195"/>
      <c r="CL6" s="195"/>
      <c r="CM6" s="197"/>
      <c r="CN6" s="195"/>
      <c r="CO6" s="198" t="s">
        <v>49</v>
      </c>
      <c r="CP6" s="195"/>
      <c r="CQ6" s="198" t="s">
        <v>45</v>
      </c>
      <c r="CR6" s="195"/>
      <c r="CS6" s="198" t="s">
        <v>45</v>
      </c>
      <c r="CT6" s="195"/>
      <c r="CU6" s="198" t="s">
        <v>45</v>
      </c>
      <c r="CV6" s="195"/>
      <c r="CW6" s="198" t="s">
        <v>45</v>
      </c>
      <c r="CX6" s="195"/>
      <c r="CY6" s="199" t="s">
        <v>45</v>
      </c>
      <c r="CZ6" s="195"/>
      <c r="DA6" s="195"/>
      <c r="DB6" s="195"/>
      <c r="DC6" s="195"/>
      <c r="DD6" s="196"/>
      <c r="DE6" s="196"/>
      <c r="DF6" s="197"/>
      <c r="DG6" s="195"/>
      <c r="DH6" s="195"/>
      <c r="DI6" s="195"/>
      <c r="DJ6" s="195"/>
      <c r="DK6" s="195"/>
      <c r="DL6" s="196"/>
      <c r="DM6" s="197"/>
      <c r="DN6" s="195"/>
      <c r="DO6" s="195"/>
      <c r="DP6" s="195"/>
      <c r="DQ6" s="195"/>
      <c r="DR6" s="195"/>
      <c r="DS6" s="196"/>
      <c r="DT6" s="197"/>
      <c r="DU6" s="195"/>
      <c r="DV6" s="195"/>
      <c r="DW6" s="195"/>
      <c r="DX6" s="195"/>
      <c r="DY6" s="195"/>
      <c r="DZ6" s="195"/>
      <c r="EA6" s="195"/>
      <c r="EB6" s="195"/>
      <c r="EC6" s="195"/>
      <c r="ED6" s="195"/>
      <c r="EE6" s="195"/>
      <c r="EF6" s="197"/>
      <c r="EG6" s="201" t="str">
        <f>IF(K6="","",IF(OR(Y6=Lists!$AC$42,Y6=Lists!$AC$43),IF(L6="Undrained",(VLOOKUP(K6,Lists!$A$2:$O$595,12,Lists!$L$2:$L$595))/((VLOOKUP(K6,Lists!$A$2:$O$595,4,Lists!$L$2:$L$595))/100),IF(L6="Drained",(VLOOKUP(K6,Lists!$A$2:$O$595,15,Lists!$L$2:$L$595))/((VLOOKUP(K6,Lists!$A$2:$O$595,7,Lists!$L$2:$L$595))/100),"")),""))</f>
        <v/>
      </c>
      <c r="EH6" s="201" t="str">
        <f>IF(K6="","",IF(L6="Undrained",(VLOOKUP(K6,Lists!$A$2:$O$595,8,Lists!$H$2:$H$595))/((VLOOKUP(K6,Lists!$A$2:$O$595,4,Lists!$D$2:$D$595))/100),IF(L6="Drained",(VLOOKUP(K6,Lists!$A$2:$O$595,11,Lists!$K$2:$K$595))/((VLOOKUP(K6,Lists!$A$2:$O$595,7,Lists!$G$2:$G$595))/100),"")))</f>
        <v/>
      </c>
      <c r="EI6" s="201" t="str">
        <f>Lists!S29</f>
        <v/>
      </c>
      <c r="EJ6" s="201">
        <f t="shared" si="6"/>
        <v>0</v>
      </c>
      <c r="EK6" s="201">
        <f>IF(AND(X6="x",OR(Y6=Lists!$AC$42,Y6=Lists!$AC$43)),30,IF(OR(EH6="",EG6=""),0,IF(AND(,EG6-EH6-EJ6&lt;0,EI6=""),30,IF(EI6="",EG6-EH6-EJ6,IF(EG6-EH6-EI6-EJ6&lt;0,30,EG6-EH6-EI6-EJ6)))))</f>
        <v>0</v>
      </c>
      <c r="EL6" s="201">
        <f t="shared" si="1"/>
        <v>0</v>
      </c>
      <c r="EM6" s="201">
        <f>SUM((IF(AH6="",0,IF(AH6=Lists!$T$3,((AG6*AL6*(AR6/100))*(Lists!W20/100)),((('Multi-Field'!AG6*2000)*('Multi-Field'!AR6/100)*(Lists!W20/100)))))),(IF('Multi-Field'!AZ6="",0,IF('Multi-Field'!AZ6=Lists!$T$3,(('Multi-Field'!AY6*'Multi-Field'!BD6*('Multi-Field'!BJ6/100))*(Lists!Y20/100)),((('Multi-Field'!AY6*2000)*('Multi-Field'!BJ6/100))*(Lists!Y20/100))))))</f>
        <v>0</v>
      </c>
      <c r="EN6" s="201">
        <f>SUM(IF(AH6="",0,IF(AH6=Lists!$T$3,((AG6*AL6)*(AP6/100)*(IF(Lists!V20=0,0,Lists!V20/100))),(('Multi-Field'!AG6*2000)*('Multi-Field'!AP6/100)*(IF(Lists!V20=0,0,Lists!V20/100))))),IF('Multi-Field'!AZ6="",0,IF('Multi-Field'!AZ6=Lists!$T$3,(('Multi-Field'!AY6*'Multi-Field'!BD6)*('Multi-Field'!BH6/100)*(IF(Lists!X20=0,0,Lists!X20/100))),(('Multi-Field'!AY6*2000)*('Multi-Field'!BH6/100)*(IF(Lists!X20=0,0,Lists!X20/100))))))</f>
        <v>0</v>
      </c>
      <c r="EO6" s="201">
        <f>SUM(IF(DD6=Lists!$AA$3,((DE6*DC6)*(CZ6/100)),(DC6*(CZ6/100))),IF(DK6=Lists!$AA$3,((DL6*DJ6)*(DG6/100)),(DJ6*(DG6/100))),IF(DR6=Lists!$AA$3,((DS6*DQ6)*(DN6/100)),(DQ6*(DN6/100))))</f>
        <v>0</v>
      </c>
      <c r="EP6" s="264">
        <f t="shared" si="7"/>
        <v>0</v>
      </c>
      <c r="EQ6" s="195"/>
      <c r="ER6" s="266"/>
      <c r="ES6" s="195"/>
      <c r="ET6" s="202"/>
      <c r="EU6" s="400"/>
      <c r="EV6" s="400"/>
      <c r="EW6" s="400"/>
      <c r="EX6" s="400"/>
      <c r="EY6" s="400"/>
      <c r="EZ6" s="401"/>
      <c r="FA6" s="400"/>
      <c r="FB6" s="400"/>
      <c r="FC6" s="400"/>
      <c r="FD6" s="400"/>
      <c r="FE6" s="400"/>
      <c r="FF6" s="401"/>
      <c r="FG6" s="400"/>
      <c r="FH6" s="402"/>
      <c r="FI6" s="202"/>
      <c r="FJ6" s="225"/>
      <c r="FK6" s="225"/>
      <c r="FL6" s="225"/>
      <c r="FM6" s="225"/>
      <c r="FN6" s="225"/>
      <c r="FO6" s="205" t="str">
        <f t="shared" si="0"/>
        <v/>
      </c>
      <c r="FP6" s="225"/>
      <c r="FQ6" s="74" t="str">
        <f t="shared" si="2"/>
        <v/>
      </c>
      <c r="FR6" s="74" t="str">
        <f t="shared" si="3"/>
        <v/>
      </c>
      <c r="FS6" s="74" t="str">
        <f t="shared" si="4"/>
        <v/>
      </c>
      <c r="FT6" s="201" t="str">
        <f t="shared" si="5"/>
        <v/>
      </c>
    </row>
    <row r="7" spans="1:176" s="198" customFormat="1" ht="27.75" customHeight="1">
      <c r="A7" s="195"/>
      <c r="B7" s="195"/>
      <c r="C7" s="195"/>
      <c r="D7" s="196"/>
      <c r="E7" s="195"/>
      <c r="F7" s="195"/>
      <c r="G7" s="197"/>
      <c r="H7" s="195"/>
      <c r="I7" s="195"/>
      <c r="J7" s="195"/>
      <c r="K7" s="195"/>
      <c r="L7" s="195"/>
      <c r="M7" s="195"/>
      <c r="N7" s="195"/>
      <c r="O7" s="197"/>
      <c r="P7" s="195"/>
      <c r="Q7" s="195"/>
      <c r="R7" s="195"/>
      <c r="S7" s="195"/>
      <c r="T7" s="195"/>
      <c r="U7" s="195"/>
      <c r="V7" s="195"/>
      <c r="W7" s="195"/>
      <c r="X7" s="195"/>
      <c r="Y7" s="195"/>
      <c r="Z7" s="195"/>
      <c r="AA7" s="195"/>
      <c r="AB7" s="197"/>
      <c r="AC7" s="195"/>
      <c r="AD7" s="195"/>
      <c r="AE7" s="197"/>
      <c r="AF7" s="195"/>
      <c r="AG7" s="195"/>
      <c r="AH7" s="195"/>
      <c r="AI7" s="195"/>
      <c r="AJ7" s="195"/>
      <c r="AK7" s="197"/>
      <c r="AL7" s="399"/>
      <c r="AM7" s="198" t="s">
        <v>49</v>
      </c>
      <c r="AN7" s="195"/>
      <c r="AO7" s="198" t="s">
        <v>45</v>
      </c>
      <c r="AP7" s="195"/>
      <c r="AQ7" s="198" t="s">
        <v>45</v>
      </c>
      <c r="AR7" s="195"/>
      <c r="AS7" s="198" t="s">
        <v>45</v>
      </c>
      <c r="AT7" s="195"/>
      <c r="AU7" s="198" t="s">
        <v>45</v>
      </c>
      <c r="AV7" s="195"/>
      <c r="AW7" s="199" t="s">
        <v>45</v>
      </c>
      <c r="AX7" s="195"/>
      <c r="AY7" s="195"/>
      <c r="AZ7" s="195"/>
      <c r="BA7" s="195"/>
      <c r="BB7" s="195"/>
      <c r="BC7" s="197"/>
      <c r="BD7" s="195"/>
      <c r="BE7" s="198" t="s">
        <v>49</v>
      </c>
      <c r="BF7" s="195"/>
      <c r="BG7" s="198" t="s">
        <v>45</v>
      </c>
      <c r="BH7" s="195"/>
      <c r="BI7" s="198" t="s">
        <v>45</v>
      </c>
      <c r="BJ7" s="195"/>
      <c r="BK7" s="198" t="s">
        <v>45</v>
      </c>
      <c r="BL7" s="195"/>
      <c r="BM7" s="198" t="s">
        <v>45</v>
      </c>
      <c r="BN7" s="195"/>
      <c r="BO7" s="199" t="s">
        <v>45</v>
      </c>
      <c r="BP7" s="195"/>
      <c r="BQ7" s="195"/>
      <c r="BR7" s="195"/>
      <c r="BS7" s="195"/>
      <c r="BT7" s="195"/>
      <c r="BU7" s="197"/>
      <c r="BV7" s="399"/>
      <c r="BW7" s="198" t="s">
        <v>49</v>
      </c>
      <c r="BX7" s="399"/>
      <c r="BY7" s="198" t="s">
        <v>45</v>
      </c>
      <c r="BZ7" s="399"/>
      <c r="CA7" s="198" t="s">
        <v>45</v>
      </c>
      <c r="CB7" s="195"/>
      <c r="CC7" s="198" t="s">
        <v>45</v>
      </c>
      <c r="CD7" s="399"/>
      <c r="CE7" s="198" t="s">
        <v>45</v>
      </c>
      <c r="CF7" s="399"/>
      <c r="CG7" s="199" t="s">
        <v>45</v>
      </c>
      <c r="CH7" s="195"/>
      <c r="CI7" s="195"/>
      <c r="CJ7" s="195"/>
      <c r="CK7" s="195"/>
      <c r="CL7" s="195"/>
      <c r="CM7" s="197"/>
      <c r="CN7" s="195"/>
      <c r="CO7" s="198" t="s">
        <v>49</v>
      </c>
      <c r="CP7" s="195"/>
      <c r="CQ7" s="198" t="s">
        <v>45</v>
      </c>
      <c r="CR7" s="195"/>
      <c r="CS7" s="198" t="s">
        <v>45</v>
      </c>
      <c r="CT7" s="195"/>
      <c r="CU7" s="198" t="s">
        <v>45</v>
      </c>
      <c r="CV7" s="195"/>
      <c r="CW7" s="198" t="s">
        <v>45</v>
      </c>
      <c r="CX7" s="195"/>
      <c r="CY7" s="199" t="s">
        <v>45</v>
      </c>
      <c r="CZ7" s="195"/>
      <c r="DA7" s="195"/>
      <c r="DB7" s="195"/>
      <c r="DC7" s="195"/>
      <c r="DD7" s="196"/>
      <c r="DE7" s="196"/>
      <c r="DF7" s="197"/>
      <c r="DG7" s="195"/>
      <c r="DH7" s="195"/>
      <c r="DI7" s="195"/>
      <c r="DJ7" s="195"/>
      <c r="DK7" s="195"/>
      <c r="DL7" s="196"/>
      <c r="DM7" s="197"/>
      <c r="DN7" s="195"/>
      <c r="DO7" s="195"/>
      <c r="DP7" s="195"/>
      <c r="DQ7" s="195"/>
      <c r="DR7" s="195"/>
      <c r="DS7" s="196"/>
      <c r="DT7" s="197"/>
      <c r="DU7" s="195"/>
      <c r="DV7" s="195"/>
      <c r="DW7" s="195"/>
      <c r="DX7" s="195"/>
      <c r="DY7" s="195"/>
      <c r="DZ7" s="195"/>
      <c r="EA7" s="195"/>
      <c r="EB7" s="195"/>
      <c r="EC7" s="195"/>
      <c r="ED7" s="195"/>
      <c r="EE7" s="195"/>
      <c r="EF7" s="197"/>
      <c r="EG7" s="201" t="str">
        <f>IF(K7="","",IF(OR(Y7=Lists!$AC$42,Y7=Lists!$AC$43),IF(L7="Undrained",(VLOOKUP(K7,Lists!$A$2:$O$595,12,Lists!$L$2:$L$595))/((VLOOKUP(K7,Lists!$A$2:$O$595,4,Lists!$L$2:$L$595))/100),IF(L7="Drained",(VLOOKUP(K7,Lists!$A$2:$O$595,15,Lists!$L$2:$L$595))/((VLOOKUP(K7,Lists!$A$2:$O$595,7,Lists!$L$2:$L$595))/100),"")),""))</f>
        <v/>
      </c>
      <c r="EH7" s="201" t="str">
        <f>IF(K7="","",IF(L7="Undrained",(VLOOKUP(K7,Lists!$A$2:$O$595,8,Lists!$H$2:$H$595))/((VLOOKUP(K7,Lists!$A$2:$O$595,4,Lists!$D$2:$D$595))/100),IF(L7="Drained",(VLOOKUP(K7,Lists!$A$2:$O$595,11,Lists!$K$2:$K$595))/((VLOOKUP(K7,Lists!$A$2:$O$595,7,Lists!$G$2:$G$595))/100),"")))</f>
        <v/>
      </c>
      <c r="EI7" s="201" t="str">
        <f>Lists!S30</f>
        <v/>
      </c>
      <c r="EJ7" s="201">
        <f>SUM(IF(BR7="gallons/acre",(BQ7*BV7*(CB7/100))*0.12,(BQ7*2000)*(CB7/100)*0.12),IF(CJ7="gallons/acre",(CI7*CN7*(CT7/100))*0.05,(CI7*2000)*(CT7/100)*0.05))</f>
        <v>0</v>
      </c>
      <c r="EK7" s="201">
        <f>IF(AND(X7="x",OR(Y7=Lists!$AC$42,Y7=Lists!$AC$43)),30,IF(OR(EH7="",EG7=""),0,IF(AND(,EG7-EH7-EJ7&lt;0,EI7=""),30,IF(EI7="",EG7-EH7-EJ7,IF(EG7-EH7-EI7-EJ7&lt;0,30,EG7-EH7-EI7-EJ7)))))</f>
        <v>0</v>
      </c>
      <c r="EL7" s="201">
        <f t="shared" si="1"/>
        <v>0</v>
      </c>
      <c r="EM7" s="201">
        <f>SUM((IF(AH7="",0,IF(AH7=Lists!$T$3,((AG7*AL7*(AR7/100))*(Lists!W21/100)),((('Multi-Field'!AG7*2000)*('Multi-Field'!AR7/100)*(Lists!W21/100)))))),(IF('Multi-Field'!AZ7="",0,IF('Multi-Field'!AZ7=Lists!$T$3,(('Multi-Field'!AY7*'Multi-Field'!BD7*('Multi-Field'!BJ7/100))*(Lists!Y21/100)),((('Multi-Field'!AY7*2000)*('Multi-Field'!BJ7/100))*(Lists!Y21/100))))))</f>
        <v>0</v>
      </c>
      <c r="EN7" s="201">
        <f>SUM(IF(AH7="",0,IF(AH7=Lists!$T$3,((AG7*AL7)*(AP7/100)*(IF(Lists!V21=0,0,Lists!V21/100))),(('Multi-Field'!AG7*2000)*('Multi-Field'!AP7/100)*(IF(Lists!V21=0,0,Lists!V21/100))))),IF('Multi-Field'!AZ7="",0,IF('Multi-Field'!AZ7=Lists!$T$3,(('Multi-Field'!AY7*'Multi-Field'!BD7)*('Multi-Field'!BH7/100)*(IF(Lists!X21=0,0,Lists!X21/100))),(('Multi-Field'!AY7*2000)*('Multi-Field'!BH7/100)*(IF(Lists!X21=0,0,Lists!X21/100))))))</f>
        <v>0</v>
      </c>
      <c r="EO7" s="201">
        <f>SUM(IF(DD7=Lists!$AA$3,((DE7*DC7)*(CZ7/100)),(DC7*(CZ7/100))),IF(DK7=Lists!$AA$3,((DL7*DJ7)*(DG7/100)),(DJ7*(DG7/100))),IF(DR7=Lists!$AA$3,((DS7*DQ7)*(DN7/100)),(DQ7*(DN7/100))))</f>
        <v>0</v>
      </c>
      <c r="EP7" s="264">
        <f t="shared" si="7"/>
        <v>0</v>
      </c>
      <c r="EQ7" s="195"/>
      <c r="ER7" s="266"/>
      <c r="ES7" s="195"/>
      <c r="ET7" s="202"/>
      <c r="EU7" s="400"/>
      <c r="EV7" s="400"/>
      <c r="EW7" s="400"/>
      <c r="EX7" s="400"/>
      <c r="EY7" s="400"/>
      <c r="EZ7" s="401"/>
      <c r="FA7" s="400"/>
      <c r="FB7" s="400"/>
      <c r="FC7" s="400"/>
      <c r="FD7" s="400"/>
      <c r="FE7" s="400"/>
      <c r="FF7" s="401"/>
      <c r="FG7" s="400"/>
      <c r="FH7" s="402"/>
      <c r="FI7" s="202"/>
      <c r="FJ7" s="225"/>
      <c r="FK7" s="225"/>
      <c r="FL7" s="225"/>
      <c r="FM7" s="225"/>
      <c r="FN7" s="225"/>
      <c r="FO7" s="205" t="str">
        <f t="shared" si="0"/>
        <v/>
      </c>
      <c r="FP7" s="225"/>
      <c r="FQ7" s="74" t="str">
        <f t="shared" si="2"/>
        <v/>
      </c>
      <c r="FR7" s="74" t="str">
        <f t="shared" si="3"/>
        <v/>
      </c>
      <c r="FS7" s="74" t="str">
        <f t="shared" si="4"/>
        <v/>
      </c>
      <c r="FT7" s="201" t="str">
        <f t="shared" si="5"/>
        <v/>
      </c>
    </row>
    <row r="8" spans="1:176" s="198" customFormat="1" ht="27.75" customHeight="1">
      <c r="A8" s="195"/>
      <c r="B8" s="195"/>
      <c r="C8" s="195"/>
      <c r="D8" s="196"/>
      <c r="E8" s="195"/>
      <c r="F8" s="195"/>
      <c r="G8" s="197"/>
      <c r="H8" s="195"/>
      <c r="I8" s="195"/>
      <c r="J8" s="195"/>
      <c r="K8" s="195"/>
      <c r="L8" s="195"/>
      <c r="M8" s="195"/>
      <c r="N8" s="195"/>
      <c r="O8" s="197"/>
      <c r="P8" s="195"/>
      <c r="Q8" s="195"/>
      <c r="R8" s="195"/>
      <c r="S8" s="195"/>
      <c r="T8" s="195"/>
      <c r="U8" s="195"/>
      <c r="V8" s="195"/>
      <c r="W8" s="195"/>
      <c r="X8" s="195"/>
      <c r="Y8" s="195"/>
      <c r="Z8" s="195"/>
      <c r="AA8" s="195"/>
      <c r="AB8" s="197"/>
      <c r="AC8" s="195"/>
      <c r="AD8" s="195"/>
      <c r="AE8" s="197"/>
      <c r="AF8" s="195"/>
      <c r="AG8" s="195"/>
      <c r="AH8" s="195"/>
      <c r="AI8" s="195"/>
      <c r="AJ8" s="195"/>
      <c r="AK8" s="197"/>
      <c r="AL8" s="399"/>
      <c r="AM8" s="198" t="s">
        <v>49</v>
      </c>
      <c r="AN8" s="195"/>
      <c r="AO8" s="198" t="s">
        <v>45</v>
      </c>
      <c r="AP8" s="195"/>
      <c r="AQ8" s="198" t="s">
        <v>45</v>
      </c>
      <c r="AR8" s="195"/>
      <c r="AS8" s="198" t="s">
        <v>45</v>
      </c>
      <c r="AT8" s="195"/>
      <c r="AU8" s="198" t="s">
        <v>45</v>
      </c>
      <c r="AV8" s="195"/>
      <c r="AW8" s="199" t="s">
        <v>45</v>
      </c>
      <c r="AX8" s="195"/>
      <c r="AY8" s="195"/>
      <c r="AZ8" s="195"/>
      <c r="BA8" s="195"/>
      <c r="BB8" s="195"/>
      <c r="BC8" s="197"/>
      <c r="BD8" s="195"/>
      <c r="BE8" s="198" t="s">
        <v>49</v>
      </c>
      <c r="BF8" s="195"/>
      <c r="BG8" s="198" t="s">
        <v>45</v>
      </c>
      <c r="BH8" s="195"/>
      <c r="BI8" s="198" t="s">
        <v>45</v>
      </c>
      <c r="BJ8" s="195"/>
      <c r="BK8" s="198" t="s">
        <v>45</v>
      </c>
      <c r="BL8" s="195"/>
      <c r="BM8" s="198" t="s">
        <v>45</v>
      </c>
      <c r="BN8" s="195"/>
      <c r="BO8" s="199" t="s">
        <v>45</v>
      </c>
      <c r="BP8" s="195"/>
      <c r="BQ8" s="195"/>
      <c r="BR8" s="195"/>
      <c r="BS8" s="195"/>
      <c r="BT8" s="195"/>
      <c r="BU8" s="197"/>
      <c r="BV8" s="399"/>
      <c r="BW8" s="198" t="s">
        <v>49</v>
      </c>
      <c r="BX8" s="399"/>
      <c r="BY8" s="198" t="s">
        <v>45</v>
      </c>
      <c r="BZ8" s="399"/>
      <c r="CA8" s="198" t="s">
        <v>45</v>
      </c>
      <c r="CB8" s="195"/>
      <c r="CC8" s="198" t="s">
        <v>45</v>
      </c>
      <c r="CD8" s="399"/>
      <c r="CE8" s="198" t="s">
        <v>45</v>
      </c>
      <c r="CF8" s="399"/>
      <c r="CG8" s="199" t="s">
        <v>45</v>
      </c>
      <c r="CH8" s="195"/>
      <c r="CI8" s="195"/>
      <c r="CJ8" s="195"/>
      <c r="CK8" s="195"/>
      <c r="CL8" s="195"/>
      <c r="CM8" s="197"/>
      <c r="CN8" s="195"/>
      <c r="CO8" s="198" t="s">
        <v>49</v>
      </c>
      <c r="CP8" s="195"/>
      <c r="CQ8" s="198" t="s">
        <v>45</v>
      </c>
      <c r="CR8" s="195"/>
      <c r="CS8" s="198" t="s">
        <v>45</v>
      </c>
      <c r="CT8" s="195"/>
      <c r="CU8" s="198" t="s">
        <v>45</v>
      </c>
      <c r="CV8" s="195"/>
      <c r="CW8" s="198" t="s">
        <v>45</v>
      </c>
      <c r="CX8" s="195"/>
      <c r="CY8" s="199" t="s">
        <v>45</v>
      </c>
      <c r="CZ8" s="195"/>
      <c r="DA8" s="195"/>
      <c r="DB8" s="195"/>
      <c r="DC8" s="195"/>
      <c r="DD8" s="196"/>
      <c r="DE8" s="196"/>
      <c r="DF8" s="197"/>
      <c r="DG8" s="195"/>
      <c r="DH8" s="195"/>
      <c r="DI8" s="195"/>
      <c r="DJ8" s="195"/>
      <c r="DK8" s="195"/>
      <c r="DL8" s="196"/>
      <c r="DM8" s="197"/>
      <c r="DN8" s="195"/>
      <c r="DO8" s="195"/>
      <c r="DP8" s="195"/>
      <c r="DQ8" s="195"/>
      <c r="DR8" s="195"/>
      <c r="DS8" s="196"/>
      <c r="DT8" s="197"/>
      <c r="DU8" s="195"/>
      <c r="DV8" s="195"/>
      <c r="DW8" s="195"/>
      <c r="DX8" s="195"/>
      <c r="DY8" s="195"/>
      <c r="DZ8" s="195"/>
      <c r="EA8" s="195"/>
      <c r="EB8" s="195"/>
      <c r="EC8" s="195"/>
      <c r="ED8" s="195"/>
      <c r="EE8" s="195"/>
      <c r="EF8" s="197"/>
      <c r="EG8" s="201" t="str">
        <f>IF(K8="","",IF(OR(Y8=Lists!$AC$42,Y8=Lists!$AC$43),IF(L8="Undrained",(VLOOKUP(K8,Lists!$A$2:$O$595,12,Lists!$L$2:$L$595))/((VLOOKUP(K8,Lists!$A$2:$O$595,4,Lists!$L$2:$L$595))/100),IF(L8="Drained",(VLOOKUP(K8,Lists!$A$2:$O$595,15,Lists!$L$2:$L$595))/((VLOOKUP(K8,Lists!$A$2:$O$595,7,Lists!$L$2:$L$595))/100),"")),""))</f>
        <v/>
      </c>
      <c r="EH8" s="201" t="str">
        <f>IF(K8="","",IF(L8="Undrained",(VLOOKUP(K8,Lists!$A$2:$O$595,8,Lists!$H$2:$H$595))/((VLOOKUP(K8,Lists!$A$2:$O$595,4,Lists!$D$2:$D$595))/100),IF(L8="Drained",(VLOOKUP(K8,Lists!$A$2:$O$595,11,Lists!$K$2:$K$595))/((VLOOKUP(K8,Lists!$A$2:$O$595,7,Lists!$G$2:$G$595))/100),"")))</f>
        <v/>
      </c>
      <c r="EI8" s="201" t="str">
        <f>Lists!S31</f>
        <v/>
      </c>
      <c r="EJ8" s="201">
        <f t="shared" si="6"/>
        <v>0</v>
      </c>
      <c r="EK8" s="201">
        <f>IF(AND(X8="x",OR(Y8=Lists!$AC$42,Y8=Lists!$AC$43)),30,IF(OR(EH8="",EG8=""),0,IF(AND(,EG8-EH8-EJ8&lt;0,EI8=""),30,IF(EI8="",EG8-EH8-EJ8,IF(EG8-EH8-EI8-EJ8&lt;0,30,EG8-EH8-EI8-EJ8)))))</f>
        <v>0</v>
      </c>
      <c r="EL8" s="201">
        <f t="shared" si="1"/>
        <v>0</v>
      </c>
      <c r="EM8" s="201">
        <f>SUM((IF(AH8="",0,IF(AH8=Lists!$T$3,((AG8*AL8*(AR8/100))*(Lists!W22/100)),((('Multi-Field'!AG8*2000)*('Multi-Field'!AR8/100)*(Lists!W22/100)))))),(IF('Multi-Field'!AZ8="",0,IF('Multi-Field'!AZ8=Lists!$T$3,(('Multi-Field'!AY8*'Multi-Field'!BD8*('Multi-Field'!BJ8/100))*(Lists!Y22/100)),((('Multi-Field'!AY8*2000)*('Multi-Field'!BJ8/100))*(Lists!Y22/100))))))</f>
        <v>0</v>
      </c>
      <c r="EN8" s="201">
        <f>SUM(IF(AH8="",0,IF(AH8=Lists!$T$3,((AG8*AL8)*(AP8/100)*(IF(Lists!V22=0,0,Lists!V22/100))),(('Multi-Field'!AG8*2000)*('Multi-Field'!AP8/100)*(IF(Lists!V22=0,0,Lists!V22/100))))),IF('Multi-Field'!AZ8="",0,IF('Multi-Field'!AZ8=Lists!$T$3,(('Multi-Field'!AY8*'Multi-Field'!BD8)*('Multi-Field'!BH8/100)*(IF(Lists!X22=0,0,Lists!X22/100))),(('Multi-Field'!AY8*2000)*('Multi-Field'!BH8/100)*(IF(Lists!X22=0,0,Lists!X22/100))))))</f>
        <v>0</v>
      </c>
      <c r="EO8" s="201">
        <f>SUM(IF(DD8=Lists!$AA$3,((DE8*DC8)*(CZ8/100)),(DC8*(CZ8/100))),IF(DK8=Lists!$AA$3,((DL8*DJ8)*(DG8/100)),(DJ8*(DG8/100))),IF(DR8=Lists!$AA$3,((DS8*DQ8)*(DN8/100)),(DQ8*(DN8/100))))</f>
        <v>0</v>
      </c>
      <c r="EP8" s="264">
        <f t="shared" si="7"/>
        <v>0</v>
      </c>
      <c r="EQ8" s="195"/>
      <c r="ER8" s="266"/>
      <c r="ES8" s="195"/>
      <c r="ET8" s="202"/>
      <c r="EU8" s="400"/>
      <c r="EV8" s="400"/>
      <c r="EW8" s="400"/>
      <c r="EX8" s="400"/>
      <c r="EY8" s="400"/>
      <c r="EZ8" s="401"/>
      <c r="FA8" s="400"/>
      <c r="FB8" s="400"/>
      <c r="FC8" s="400"/>
      <c r="FD8" s="400"/>
      <c r="FE8" s="400"/>
      <c r="FF8" s="401"/>
      <c r="FG8" s="400"/>
      <c r="FH8" s="402"/>
      <c r="FI8" s="202"/>
      <c r="FJ8" s="225"/>
      <c r="FK8" s="225"/>
      <c r="FL8" s="225"/>
      <c r="FM8" s="225"/>
      <c r="FN8" s="225"/>
      <c r="FO8" s="205" t="str">
        <f t="shared" si="0"/>
        <v/>
      </c>
      <c r="FP8" s="225"/>
      <c r="FQ8" s="74" t="str">
        <f t="shared" si="2"/>
        <v/>
      </c>
      <c r="FR8" s="74" t="str">
        <f t="shared" si="3"/>
        <v/>
      </c>
      <c r="FS8" s="74" t="str">
        <f t="shared" si="4"/>
        <v/>
      </c>
      <c r="FT8" s="201" t="str">
        <f t="shared" si="5"/>
        <v/>
      </c>
    </row>
    <row r="9" spans="1:176" s="198" customFormat="1" ht="27.75" customHeight="1">
      <c r="A9" s="195"/>
      <c r="B9" s="195"/>
      <c r="C9" s="195"/>
      <c r="D9" s="196"/>
      <c r="E9" s="195"/>
      <c r="F9" s="195"/>
      <c r="G9" s="197"/>
      <c r="H9" s="195"/>
      <c r="I9" s="195"/>
      <c r="J9" s="195"/>
      <c r="K9" s="195"/>
      <c r="L9" s="195"/>
      <c r="M9" s="195"/>
      <c r="N9" s="195"/>
      <c r="O9" s="197"/>
      <c r="P9" s="195"/>
      <c r="Q9" s="195"/>
      <c r="R9" s="195"/>
      <c r="S9" s="195"/>
      <c r="T9" s="195"/>
      <c r="U9" s="195"/>
      <c r="V9" s="195"/>
      <c r="W9" s="195"/>
      <c r="X9" s="195"/>
      <c r="Y9" s="195"/>
      <c r="Z9" s="195"/>
      <c r="AA9" s="195"/>
      <c r="AB9" s="197"/>
      <c r="AC9" s="195"/>
      <c r="AD9" s="195"/>
      <c r="AE9" s="197"/>
      <c r="AF9" s="195"/>
      <c r="AG9" s="195"/>
      <c r="AH9" s="195"/>
      <c r="AI9" s="195"/>
      <c r="AJ9" s="195"/>
      <c r="AK9" s="197"/>
      <c r="AL9" s="399"/>
      <c r="AM9" s="198" t="s">
        <v>49</v>
      </c>
      <c r="AN9" s="195"/>
      <c r="AO9" s="198" t="s">
        <v>45</v>
      </c>
      <c r="AP9" s="195"/>
      <c r="AQ9" s="198" t="s">
        <v>45</v>
      </c>
      <c r="AR9" s="195"/>
      <c r="AS9" s="198" t="s">
        <v>45</v>
      </c>
      <c r="AT9" s="195"/>
      <c r="AU9" s="198" t="s">
        <v>45</v>
      </c>
      <c r="AV9" s="195"/>
      <c r="AW9" s="199" t="s">
        <v>45</v>
      </c>
      <c r="AX9" s="195"/>
      <c r="AY9" s="195"/>
      <c r="AZ9" s="195"/>
      <c r="BA9" s="195"/>
      <c r="BB9" s="195"/>
      <c r="BC9" s="197"/>
      <c r="BD9" s="195"/>
      <c r="BE9" s="198" t="s">
        <v>49</v>
      </c>
      <c r="BF9" s="195"/>
      <c r="BG9" s="198" t="s">
        <v>45</v>
      </c>
      <c r="BH9" s="195"/>
      <c r="BI9" s="198" t="s">
        <v>45</v>
      </c>
      <c r="BJ9" s="195"/>
      <c r="BK9" s="198" t="s">
        <v>45</v>
      </c>
      <c r="BL9" s="195"/>
      <c r="BM9" s="198" t="s">
        <v>45</v>
      </c>
      <c r="BN9" s="195"/>
      <c r="BO9" s="199" t="s">
        <v>45</v>
      </c>
      <c r="BP9" s="195"/>
      <c r="BQ9" s="195"/>
      <c r="BR9" s="195"/>
      <c r="BS9" s="195"/>
      <c r="BT9" s="195"/>
      <c r="BU9" s="197"/>
      <c r="BV9" s="399"/>
      <c r="BW9" s="198" t="s">
        <v>49</v>
      </c>
      <c r="BX9" s="399"/>
      <c r="BY9" s="198" t="s">
        <v>45</v>
      </c>
      <c r="BZ9" s="399"/>
      <c r="CA9" s="198" t="s">
        <v>45</v>
      </c>
      <c r="CB9" s="195"/>
      <c r="CC9" s="198" t="s">
        <v>45</v>
      </c>
      <c r="CD9" s="399"/>
      <c r="CE9" s="198" t="s">
        <v>45</v>
      </c>
      <c r="CF9" s="399"/>
      <c r="CG9" s="199" t="s">
        <v>45</v>
      </c>
      <c r="CH9" s="195"/>
      <c r="CI9" s="195"/>
      <c r="CJ9" s="195"/>
      <c r="CK9" s="195"/>
      <c r="CL9" s="195"/>
      <c r="CM9" s="197"/>
      <c r="CN9" s="195"/>
      <c r="CO9" s="198" t="s">
        <v>49</v>
      </c>
      <c r="CP9" s="195"/>
      <c r="CQ9" s="198" t="s">
        <v>45</v>
      </c>
      <c r="CR9" s="195"/>
      <c r="CS9" s="198" t="s">
        <v>45</v>
      </c>
      <c r="CT9" s="195"/>
      <c r="CU9" s="198" t="s">
        <v>45</v>
      </c>
      <c r="CV9" s="195"/>
      <c r="CW9" s="198" t="s">
        <v>45</v>
      </c>
      <c r="CX9" s="195"/>
      <c r="CY9" s="199" t="s">
        <v>45</v>
      </c>
      <c r="CZ9" s="195"/>
      <c r="DA9" s="195"/>
      <c r="DB9" s="195"/>
      <c r="DC9" s="195"/>
      <c r="DD9" s="196"/>
      <c r="DE9" s="196"/>
      <c r="DF9" s="197"/>
      <c r="DG9" s="195"/>
      <c r="DH9" s="195"/>
      <c r="DI9" s="195"/>
      <c r="DJ9" s="195"/>
      <c r="DK9" s="195"/>
      <c r="DL9" s="196"/>
      <c r="DM9" s="197"/>
      <c r="DN9" s="195"/>
      <c r="DO9" s="195"/>
      <c r="DP9" s="195"/>
      <c r="DQ9" s="195"/>
      <c r="DR9" s="195"/>
      <c r="DS9" s="196"/>
      <c r="DT9" s="197"/>
      <c r="DU9" s="195"/>
      <c r="DV9" s="195"/>
      <c r="DW9" s="195"/>
      <c r="DX9" s="195"/>
      <c r="DY9" s="195"/>
      <c r="DZ9" s="195"/>
      <c r="EA9" s="195"/>
      <c r="EB9" s="195"/>
      <c r="EC9" s="195"/>
      <c r="ED9" s="195"/>
      <c r="EE9" s="195"/>
      <c r="EF9" s="197"/>
      <c r="EG9" s="201" t="str">
        <f>IF(K9="","",IF(OR(Y9=Lists!$AC$42,Y9=Lists!$AC$43),IF(L9="Undrained",(VLOOKUP(K9,Lists!$A$2:$O$595,12,Lists!$L$2:$L$595))/((VLOOKUP(K9,Lists!$A$2:$O$595,4,Lists!$L$2:$L$595))/100),IF(L9="Drained",(VLOOKUP(K9,Lists!$A$2:$O$595,15,Lists!$L$2:$L$595))/((VLOOKUP(K9,Lists!$A$2:$O$595,7,Lists!$L$2:$L$595))/100),"")),""))</f>
        <v/>
      </c>
      <c r="EH9" s="201" t="str">
        <f>IF(K9="","",IF(L9="Undrained",(VLOOKUP(K9,Lists!$A$2:$O$595,8,Lists!$H$2:$H$595))/((VLOOKUP(K9,Lists!$A$2:$O$595,4,Lists!$D$2:$D$595))/100),IF(L9="Drained",(VLOOKUP(K9,Lists!$A$2:$O$595,11,Lists!$K$2:$K$595))/((VLOOKUP(K9,Lists!$A$2:$O$595,7,Lists!$G$2:$G$595))/100),"")))</f>
        <v/>
      </c>
      <c r="EI9" s="201" t="str">
        <f>Lists!S32</f>
        <v/>
      </c>
      <c r="EJ9" s="201">
        <f t="shared" si="6"/>
        <v>0</v>
      </c>
      <c r="EK9" s="201">
        <f>IF(AND(X9="x",OR(Y9=Lists!$AC$42,Y9=Lists!$AC$43)),30,IF(OR(EH9="",EG9=""),0,IF(AND(,EG9-EH9-EJ9&lt;0,EI9=""),30,IF(EI9="",EG9-EH9-EJ9,IF(EG9-EH9-EI9-EJ9&lt;0,30,EG9-EH9-EI9-EJ9)))))</f>
        <v>0</v>
      </c>
      <c r="EL9" s="201">
        <f t="shared" si="1"/>
        <v>0</v>
      </c>
      <c r="EM9" s="201">
        <f>SUM((IF(AH9="",0,IF(AH9=Lists!$T$3,((AG9*AL9*(AR9/100))*(Lists!W23/100)),((('Multi-Field'!AG9*2000)*('Multi-Field'!AR9/100)*(Lists!W23/100)))))),(IF('Multi-Field'!AZ9="",0,IF('Multi-Field'!AZ9=Lists!$T$3,(('Multi-Field'!AY9*'Multi-Field'!BD9*('Multi-Field'!BJ9/100))*(Lists!Y23/100)),((('Multi-Field'!AY9*2000)*('Multi-Field'!BJ9/100))*(Lists!Y23/100))))))</f>
        <v>0</v>
      </c>
      <c r="EN9" s="201">
        <f>SUM(IF(AH9="",0,IF(AH9=Lists!$T$3,((AG9*AL9)*(AP9/100)*(IF(Lists!V23=0,0,Lists!V23/100))),(('Multi-Field'!AG9*2000)*('Multi-Field'!AP9/100)*(IF(Lists!V23=0,0,Lists!V23/100))))),IF('Multi-Field'!AZ9="",0,IF('Multi-Field'!AZ9=Lists!$T$3,(('Multi-Field'!AY9*'Multi-Field'!BD9)*('Multi-Field'!BH9/100)*(IF(Lists!X23=0,0,Lists!X23/100))),(('Multi-Field'!AY9*2000)*('Multi-Field'!BH9/100)*(IF(Lists!X23=0,0,Lists!X23/100))))))</f>
        <v>0</v>
      </c>
      <c r="EO9" s="201">
        <f>SUM(IF(DD9=Lists!$AA$3,((DE9*DC9)*(CZ9/100)),(DC9*(CZ9/100))),IF(DK9=Lists!$AA$3,((DL9*DJ9)*(DG9/100)),(DJ9*(DG9/100))),IF(DR9=Lists!$AA$3,((DS9*DQ9)*(DN9/100)),(DQ9*(DN9/100))))</f>
        <v>0</v>
      </c>
      <c r="EP9" s="264">
        <f t="shared" si="7"/>
        <v>0</v>
      </c>
      <c r="EQ9" s="195"/>
      <c r="ER9" s="266"/>
      <c r="ES9" s="195"/>
      <c r="ET9" s="202"/>
      <c r="EU9" s="400"/>
      <c r="EV9" s="400"/>
      <c r="EW9" s="400"/>
      <c r="EX9" s="400"/>
      <c r="EY9" s="400"/>
      <c r="EZ9" s="401"/>
      <c r="FA9" s="400"/>
      <c r="FB9" s="400"/>
      <c r="FC9" s="400"/>
      <c r="FD9" s="400"/>
      <c r="FE9" s="400"/>
      <c r="FF9" s="401"/>
      <c r="FG9" s="400"/>
      <c r="FH9" s="402"/>
      <c r="FI9" s="202"/>
      <c r="FJ9" s="225"/>
      <c r="FK9" s="225"/>
      <c r="FL9" s="225"/>
      <c r="FM9" s="225"/>
      <c r="FN9" s="225"/>
      <c r="FO9" s="205" t="str">
        <f t="shared" si="0"/>
        <v/>
      </c>
      <c r="FP9" s="225"/>
      <c r="FQ9" s="74" t="str">
        <f t="shared" si="2"/>
        <v/>
      </c>
      <c r="FR9" s="74" t="str">
        <f t="shared" si="3"/>
        <v/>
      </c>
      <c r="FS9" s="74" t="str">
        <f t="shared" si="4"/>
        <v/>
      </c>
      <c r="FT9" s="201" t="str">
        <f t="shared" si="5"/>
        <v/>
      </c>
    </row>
    <row r="10" spans="1:176" s="198" customFormat="1" ht="27.75" customHeight="1">
      <c r="A10" s="195"/>
      <c r="B10" s="195"/>
      <c r="C10" s="195"/>
      <c r="D10" s="196"/>
      <c r="E10" s="195"/>
      <c r="F10" s="195"/>
      <c r="G10" s="197"/>
      <c r="H10" s="195"/>
      <c r="I10" s="195"/>
      <c r="J10" s="195"/>
      <c r="K10" s="195"/>
      <c r="L10" s="195"/>
      <c r="M10" s="195"/>
      <c r="N10" s="195"/>
      <c r="O10" s="197"/>
      <c r="P10" s="195"/>
      <c r="Q10" s="195"/>
      <c r="R10" s="195"/>
      <c r="S10" s="195"/>
      <c r="T10" s="195"/>
      <c r="U10" s="195"/>
      <c r="V10" s="195"/>
      <c r="W10" s="195"/>
      <c r="X10" s="195"/>
      <c r="Y10" s="195"/>
      <c r="Z10" s="195"/>
      <c r="AA10" s="195"/>
      <c r="AB10" s="197"/>
      <c r="AC10" s="195"/>
      <c r="AD10" s="195"/>
      <c r="AE10" s="197"/>
      <c r="AF10" s="195"/>
      <c r="AG10" s="195"/>
      <c r="AH10" s="195"/>
      <c r="AI10" s="195"/>
      <c r="AJ10" s="195"/>
      <c r="AK10" s="197"/>
      <c r="AL10" s="399"/>
      <c r="AM10" s="198" t="s">
        <v>49</v>
      </c>
      <c r="AN10" s="195"/>
      <c r="AO10" s="198" t="s">
        <v>45</v>
      </c>
      <c r="AP10" s="195"/>
      <c r="AQ10" s="198" t="s">
        <v>45</v>
      </c>
      <c r="AR10" s="195"/>
      <c r="AS10" s="198" t="s">
        <v>45</v>
      </c>
      <c r="AT10" s="195"/>
      <c r="AU10" s="198" t="s">
        <v>45</v>
      </c>
      <c r="AV10" s="195"/>
      <c r="AW10" s="199" t="s">
        <v>45</v>
      </c>
      <c r="AX10" s="195"/>
      <c r="AY10" s="195"/>
      <c r="AZ10" s="195"/>
      <c r="BA10" s="195"/>
      <c r="BB10" s="195"/>
      <c r="BC10" s="197"/>
      <c r="BD10" s="195"/>
      <c r="BE10" s="198" t="s">
        <v>49</v>
      </c>
      <c r="BF10" s="195"/>
      <c r="BG10" s="198" t="s">
        <v>45</v>
      </c>
      <c r="BH10" s="195"/>
      <c r="BI10" s="198" t="s">
        <v>45</v>
      </c>
      <c r="BJ10" s="195"/>
      <c r="BK10" s="198" t="s">
        <v>45</v>
      </c>
      <c r="BL10" s="195"/>
      <c r="BM10" s="198" t="s">
        <v>45</v>
      </c>
      <c r="BN10" s="195"/>
      <c r="BO10" s="199" t="s">
        <v>45</v>
      </c>
      <c r="BP10" s="195"/>
      <c r="BQ10" s="195"/>
      <c r="BR10" s="195"/>
      <c r="BS10" s="195"/>
      <c r="BT10" s="195"/>
      <c r="BU10" s="197"/>
      <c r="BV10" s="399"/>
      <c r="BW10" s="198" t="s">
        <v>49</v>
      </c>
      <c r="BX10" s="399"/>
      <c r="BY10" s="198" t="s">
        <v>45</v>
      </c>
      <c r="BZ10" s="399"/>
      <c r="CA10" s="198" t="s">
        <v>45</v>
      </c>
      <c r="CB10" s="195"/>
      <c r="CC10" s="198" t="s">
        <v>45</v>
      </c>
      <c r="CD10" s="399"/>
      <c r="CE10" s="198" t="s">
        <v>45</v>
      </c>
      <c r="CF10" s="399"/>
      <c r="CG10" s="199" t="s">
        <v>45</v>
      </c>
      <c r="CH10" s="195"/>
      <c r="CI10" s="195"/>
      <c r="CJ10" s="195"/>
      <c r="CK10" s="195"/>
      <c r="CL10" s="195"/>
      <c r="CM10" s="197"/>
      <c r="CN10" s="195"/>
      <c r="CO10" s="198" t="s">
        <v>49</v>
      </c>
      <c r="CP10" s="195"/>
      <c r="CQ10" s="198" t="s">
        <v>45</v>
      </c>
      <c r="CR10" s="195"/>
      <c r="CS10" s="198" t="s">
        <v>45</v>
      </c>
      <c r="CT10" s="195"/>
      <c r="CU10" s="198" t="s">
        <v>45</v>
      </c>
      <c r="CV10" s="195"/>
      <c r="CW10" s="198" t="s">
        <v>45</v>
      </c>
      <c r="CX10" s="195"/>
      <c r="CY10" s="199" t="s">
        <v>45</v>
      </c>
      <c r="CZ10" s="195"/>
      <c r="DA10" s="195"/>
      <c r="DB10" s="195"/>
      <c r="DC10" s="195"/>
      <c r="DD10" s="196"/>
      <c r="DE10" s="196"/>
      <c r="DF10" s="197"/>
      <c r="DG10" s="195"/>
      <c r="DH10" s="195"/>
      <c r="DI10" s="195"/>
      <c r="DJ10" s="195"/>
      <c r="DK10" s="195"/>
      <c r="DL10" s="196"/>
      <c r="DM10" s="197"/>
      <c r="DN10" s="195"/>
      <c r="DO10" s="195"/>
      <c r="DP10" s="195"/>
      <c r="DQ10" s="195"/>
      <c r="DR10" s="195"/>
      <c r="DS10" s="196"/>
      <c r="DT10" s="197"/>
      <c r="DU10" s="195"/>
      <c r="DV10" s="195"/>
      <c r="DW10" s="195"/>
      <c r="DX10" s="195"/>
      <c r="DY10" s="195"/>
      <c r="DZ10" s="195"/>
      <c r="EA10" s="195"/>
      <c r="EB10" s="195"/>
      <c r="EC10" s="195"/>
      <c r="ED10" s="195"/>
      <c r="EE10" s="195"/>
      <c r="EF10" s="197"/>
      <c r="EG10" s="201" t="str">
        <f>IF(K10="","",IF(OR(Y10=Lists!$AC$42,Y10=Lists!$AC$43),IF(L10="Undrained",(VLOOKUP(K10,Lists!$A$2:$O$595,12,Lists!$L$2:$L$595))/((VLOOKUP(K10,Lists!$A$2:$O$595,4,Lists!$L$2:$L$595))/100),IF(L10="Drained",(VLOOKUP(K10,Lists!$A$2:$O$595,15,Lists!$L$2:$L$595))/((VLOOKUP(K10,Lists!$A$2:$O$595,7,Lists!$L$2:$L$595))/100),"")),""))</f>
        <v/>
      </c>
      <c r="EH10" s="201" t="str">
        <f>IF(K10="","",IF(L10="Undrained",(VLOOKUP(K10,Lists!$A$2:$O$595,8,Lists!$H$2:$H$595))/((VLOOKUP(K10,Lists!$A$2:$O$595,4,Lists!$D$2:$D$595))/100),IF(L10="Drained",(VLOOKUP(K10,Lists!$A$2:$O$595,11,Lists!$K$2:$K$595))/((VLOOKUP(K10,Lists!$A$2:$O$595,7,Lists!$G$2:$G$595))/100),"")))</f>
        <v/>
      </c>
      <c r="EI10" s="201" t="str">
        <f>Lists!S33</f>
        <v/>
      </c>
      <c r="EJ10" s="201">
        <f t="shared" si="6"/>
        <v>0</v>
      </c>
      <c r="EK10" s="201">
        <f>IF(AND(X10="x",OR(Y10=Lists!$AC$42,Y10=Lists!$AC$43)),30,IF(OR(EH10="",EG10=""),0,IF(AND(,EG10-EH10-EJ10&lt;0,EI10=""),30,IF(EI10="",EG10-EH10-EJ10,IF(EG10-EH10-EI10-EJ10&lt;0,30,EG10-EH10-EI10-EJ10)))))</f>
        <v>0</v>
      </c>
      <c r="EL10" s="201">
        <f t="shared" si="1"/>
        <v>0</v>
      </c>
      <c r="EM10" s="201">
        <f>SUM((IF(AH10="",0,IF(AH10=Lists!$T$3,((AG10*AL10*(AR10/100))*(Lists!W24/100)),((('Multi-Field'!AG10*2000)*('Multi-Field'!AR10/100)*(Lists!W24/100)))))),(IF('Multi-Field'!AZ10="",0,IF('Multi-Field'!AZ10=Lists!$T$3,(('Multi-Field'!AY10*'Multi-Field'!BD10*('Multi-Field'!BJ10/100))*(Lists!Y24/100)),((('Multi-Field'!AY10*2000)*('Multi-Field'!BJ10/100))*(Lists!Y24/100))))))</f>
        <v>0</v>
      </c>
      <c r="EN10" s="201">
        <f>SUM(IF(AH10="",0,IF(AH10=Lists!$T$3,((AG10*AL10)*(AP10/100)*(IF(Lists!V24=0,0,Lists!V24/100))),(('Multi-Field'!AG10*2000)*('Multi-Field'!AP10/100)*(IF(Lists!V24=0,0,Lists!V24/100))))),IF('Multi-Field'!AZ10="",0,IF('Multi-Field'!AZ10=Lists!$T$3,(('Multi-Field'!AY10*'Multi-Field'!BD10)*('Multi-Field'!BH10/100)*(IF(Lists!X24=0,0,Lists!X24/100))),(('Multi-Field'!AY10*2000)*('Multi-Field'!BH10/100)*(IF(Lists!X24=0,0,Lists!X24/100))))))</f>
        <v>0</v>
      </c>
      <c r="EO10" s="201">
        <f>SUM(IF(DD10=Lists!$AA$3,((DE10*DC10)*(CZ10/100)),(DC10*(CZ10/100))),IF(DK10=Lists!$AA$3,((DL10*DJ10)*(DG10/100)),(DJ10*(DG10/100))),IF(DR10=Lists!$AA$3,((DS10*DQ10)*(DN10/100)),(DQ10*(DN10/100))))</f>
        <v>0</v>
      </c>
      <c r="EP10" s="264">
        <f t="shared" si="7"/>
        <v>0</v>
      </c>
      <c r="EQ10" s="195"/>
      <c r="ER10" s="266"/>
      <c r="ES10" s="195"/>
      <c r="ET10" s="202"/>
      <c r="EU10" s="400"/>
      <c r="EV10" s="400"/>
      <c r="EW10" s="400"/>
      <c r="EX10" s="400"/>
      <c r="EY10" s="400"/>
      <c r="EZ10" s="401"/>
      <c r="FA10" s="400"/>
      <c r="FB10" s="400"/>
      <c r="FC10" s="400"/>
      <c r="FD10" s="400"/>
      <c r="FE10" s="400"/>
      <c r="FF10" s="401"/>
      <c r="FG10" s="400"/>
      <c r="FH10" s="402"/>
      <c r="FI10" s="202"/>
      <c r="FJ10" s="225"/>
      <c r="FK10" s="225"/>
      <c r="FL10" s="225"/>
      <c r="FM10" s="225"/>
      <c r="FN10" s="225"/>
      <c r="FO10" s="205" t="str">
        <f t="shared" si="0"/>
        <v/>
      </c>
      <c r="FP10" s="225"/>
      <c r="FQ10" s="74" t="str">
        <f t="shared" si="2"/>
        <v/>
      </c>
      <c r="FR10" s="74" t="str">
        <f t="shared" si="3"/>
        <v/>
      </c>
      <c r="FS10" s="74" t="str">
        <f t="shared" si="4"/>
        <v/>
      </c>
      <c r="FT10" s="201" t="str">
        <f t="shared" si="5"/>
        <v/>
      </c>
    </row>
    <row r="11" spans="1:176" s="198" customFormat="1" ht="27.75" customHeight="1">
      <c r="A11" s="195"/>
      <c r="B11" s="195"/>
      <c r="C11" s="195"/>
      <c r="D11" s="196"/>
      <c r="E11" s="195"/>
      <c r="F11" s="195"/>
      <c r="G11" s="197"/>
      <c r="H11" s="195"/>
      <c r="I11" s="195"/>
      <c r="J11" s="195"/>
      <c r="K11" s="195"/>
      <c r="L11" s="195"/>
      <c r="M11" s="195"/>
      <c r="N11" s="195"/>
      <c r="O11" s="197"/>
      <c r="P11" s="195"/>
      <c r="Q11" s="195"/>
      <c r="R11" s="195"/>
      <c r="S11" s="195"/>
      <c r="T11" s="195"/>
      <c r="U11" s="195"/>
      <c r="V11" s="195"/>
      <c r="W11" s="195"/>
      <c r="X11" s="195"/>
      <c r="Y11" s="195"/>
      <c r="Z11" s="195"/>
      <c r="AA11" s="195"/>
      <c r="AB11" s="197"/>
      <c r="AC11" s="195"/>
      <c r="AD11" s="195"/>
      <c r="AE11" s="197"/>
      <c r="AF11" s="195"/>
      <c r="AG11" s="195"/>
      <c r="AH11" s="195"/>
      <c r="AI11" s="195"/>
      <c r="AJ11" s="195"/>
      <c r="AK11" s="197"/>
      <c r="AL11" s="399"/>
      <c r="AM11" s="198" t="s">
        <v>49</v>
      </c>
      <c r="AN11" s="195"/>
      <c r="AO11" s="198" t="s">
        <v>45</v>
      </c>
      <c r="AP11" s="195"/>
      <c r="AQ11" s="198" t="s">
        <v>45</v>
      </c>
      <c r="AR11" s="195"/>
      <c r="AS11" s="198" t="s">
        <v>45</v>
      </c>
      <c r="AT11" s="195"/>
      <c r="AU11" s="198" t="s">
        <v>45</v>
      </c>
      <c r="AV11" s="195"/>
      <c r="AW11" s="199" t="s">
        <v>45</v>
      </c>
      <c r="AX11" s="195"/>
      <c r="AY11" s="195"/>
      <c r="AZ11" s="195"/>
      <c r="BA11" s="195"/>
      <c r="BB11" s="195"/>
      <c r="BC11" s="197"/>
      <c r="BD11" s="195"/>
      <c r="BE11" s="198" t="s">
        <v>49</v>
      </c>
      <c r="BF11" s="195"/>
      <c r="BG11" s="198" t="s">
        <v>45</v>
      </c>
      <c r="BH11" s="195"/>
      <c r="BI11" s="198" t="s">
        <v>45</v>
      </c>
      <c r="BJ11" s="195"/>
      <c r="BK11" s="198" t="s">
        <v>45</v>
      </c>
      <c r="BL11" s="195"/>
      <c r="BM11" s="198" t="s">
        <v>45</v>
      </c>
      <c r="BN11" s="195"/>
      <c r="BO11" s="199" t="s">
        <v>45</v>
      </c>
      <c r="BP11" s="195"/>
      <c r="BQ11" s="195"/>
      <c r="BR11" s="195"/>
      <c r="BS11" s="195"/>
      <c r="BT11" s="195"/>
      <c r="BU11" s="197"/>
      <c r="BV11" s="399"/>
      <c r="BW11" s="198" t="s">
        <v>49</v>
      </c>
      <c r="BX11" s="399"/>
      <c r="BY11" s="198" t="s">
        <v>45</v>
      </c>
      <c r="BZ11" s="399"/>
      <c r="CA11" s="198" t="s">
        <v>45</v>
      </c>
      <c r="CB11" s="195"/>
      <c r="CC11" s="198" t="s">
        <v>45</v>
      </c>
      <c r="CD11" s="399"/>
      <c r="CE11" s="198" t="s">
        <v>45</v>
      </c>
      <c r="CF11" s="399"/>
      <c r="CG11" s="199" t="s">
        <v>45</v>
      </c>
      <c r="CH11" s="195"/>
      <c r="CI11" s="195"/>
      <c r="CJ11" s="195"/>
      <c r="CK11" s="195"/>
      <c r="CL11" s="195"/>
      <c r="CM11" s="197"/>
      <c r="CN11" s="195"/>
      <c r="CO11" s="198" t="s">
        <v>49</v>
      </c>
      <c r="CP11" s="195"/>
      <c r="CQ11" s="198" t="s">
        <v>45</v>
      </c>
      <c r="CR11" s="195"/>
      <c r="CS11" s="198" t="s">
        <v>45</v>
      </c>
      <c r="CT11" s="195"/>
      <c r="CU11" s="198" t="s">
        <v>45</v>
      </c>
      <c r="CV11" s="195"/>
      <c r="CW11" s="198" t="s">
        <v>45</v>
      </c>
      <c r="CX11" s="195"/>
      <c r="CY11" s="199" t="s">
        <v>45</v>
      </c>
      <c r="CZ11" s="195"/>
      <c r="DA11" s="195"/>
      <c r="DB11" s="195"/>
      <c r="DC11" s="195"/>
      <c r="DD11" s="196"/>
      <c r="DE11" s="196"/>
      <c r="DF11" s="197"/>
      <c r="DG11" s="195"/>
      <c r="DH11" s="195"/>
      <c r="DI11" s="195"/>
      <c r="DJ11" s="195"/>
      <c r="DK11" s="195"/>
      <c r="DL11" s="196"/>
      <c r="DM11" s="197"/>
      <c r="DN11" s="195"/>
      <c r="DO11" s="195"/>
      <c r="DP11" s="195"/>
      <c r="DQ11" s="195"/>
      <c r="DR11" s="195"/>
      <c r="DS11" s="196"/>
      <c r="DT11" s="197"/>
      <c r="DU11" s="195"/>
      <c r="DV11" s="195"/>
      <c r="DW11" s="195"/>
      <c r="DX11" s="195"/>
      <c r="DY11" s="195"/>
      <c r="DZ11" s="195"/>
      <c r="EA11" s="195"/>
      <c r="EB11" s="195"/>
      <c r="EC11" s="195"/>
      <c r="ED11" s="195"/>
      <c r="EE11" s="195"/>
      <c r="EF11" s="197"/>
      <c r="EG11" s="201" t="str">
        <f>IF(K11="","",IF(OR(Y11=Lists!$AC$42,Y11=Lists!$AC$43),IF(L11="Undrained",(VLOOKUP(K11,Lists!$A$2:$O$595,12,Lists!$L$2:$L$595))/((VLOOKUP(K11,Lists!$A$2:$O$595,4,Lists!$L$2:$L$595))/100),IF(L11="Drained",(VLOOKUP(K11,Lists!$A$2:$O$595,15,Lists!$L$2:$L$595))/((VLOOKUP(K11,Lists!$A$2:$O$595,7,Lists!$L$2:$L$595))/100),"")),""))</f>
        <v/>
      </c>
      <c r="EH11" s="201" t="str">
        <f>IF(K11="","",IF(L11="Undrained",(VLOOKUP(K11,Lists!$A$2:$O$595,8,Lists!$H$2:$H$595))/((VLOOKUP(K11,Lists!$A$2:$O$595,4,Lists!$D$2:$D$595))/100),IF(L11="Drained",(VLOOKUP(K11,Lists!$A$2:$O$595,11,Lists!$K$2:$K$595))/((VLOOKUP(K11,Lists!$A$2:$O$595,7,Lists!$G$2:$G$595))/100),"")))</f>
        <v/>
      </c>
      <c r="EI11" s="201" t="str">
        <f>Lists!S34</f>
        <v/>
      </c>
      <c r="EJ11" s="201">
        <f t="shared" si="6"/>
        <v>0</v>
      </c>
      <c r="EK11" s="201">
        <f>IF(AND(X11="x",OR(Y11=Lists!$AC$42,Y11=Lists!$AC$43)),30,IF(OR(EH11="",EG11=""),0,IF(AND(,EG11-EH11-EJ11&lt;0,EI11=""),30,IF(EI11="",EG11-EH11-EJ11,IF(EG11-EH11-EI11-EJ11&lt;0,30,EG11-EH11-EI11-EJ11)))))</f>
        <v>0</v>
      </c>
      <c r="EL11" s="201">
        <f t="shared" si="1"/>
        <v>0</v>
      </c>
      <c r="EM11" s="201">
        <f>SUM((IF(AH11="",0,IF(AH11=Lists!$T$3,((AG11*AL11*(AR11/100))*(Lists!W25/100)),((('Multi-Field'!AG11*2000)*('Multi-Field'!AR11/100)*(Lists!W25/100)))))),(IF('Multi-Field'!AZ11="",0,IF('Multi-Field'!AZ11=Lists!$T$3,(('Multi-Field'!AY11*'Multi-Field'!BD11*('Multi-Field'!BJ11/100))*(Lists!Y25/100)),((('Multi-Field'!AY11*2000)*('Multi-Field'!BJ11/100))*(Lists!Y25/100))))))</f>
        <v>0</v>
      </c>
      <c r="EN11" s="201">
        <f>SUM(IF(AH11="",0,IF(AH11=Lists!$T$3,((AG11*AL11)*(AP11/100)*(IF(Lists!V25=0,0,Lists!V25/100))),(('Multi-Field'!AG11*2000)*('Multi-Field'!AP11/100)*(IF(Lists!V25=0,0,Lists!V25/100))))),IF('Multi-Field'!AZ11="",0,IF('Multi-Field'!AZ11=Lists!$T$3,(('Multi-Field'!AY11*'Multi-Field'!BD11)*('Multi-Field'!BH11/100)*(IF(Lists!X25=0,0,Lists!X25/100))),(('Multi-Field'!AY11*2000)*('Multi-Field'!BH11/100)*(IF(Lists!X25=0,0,Lists!X25/100))))))</f>
        <v>0</v>
      </c>
      <c r="EO11" s="201">
        <f>SUM(IF(DD11=Lists!$AA$3,((DE11*DC11)*(CZ11/100)),(DC11*(CZ11/100))),IF(DK11=Lists!$AA$3,((DL11*DJ11)*(DG11/100)),(DJ11*(DG11/100))),IF(DR11=Lists!$AA$3,((DS11*DQ11)*(DN11/100)),(DQ11*(DN11/100))))</f>
        <v>0</v>
      </c>
      <c r="EP11" s="264">
        <f t="shared" si="7"/>
        <v>0</v>
      </c>
      <c r="EQ11" s="195"/>
      <c r="ER11" s="266"/>
      <c r="ES11" s="195"/>
      <c r="ET11" s="202"/>
      <c r="EU11" s="400"/>
      <c r="EV11" s="400"/>
      <c r="EW11" s="400"/>
      <c r="EX11" s="400"/>
      <c r="EY11" s="400"/>
      <c r="EZ11" s="401"/>
      <c r="FA11" s="400"/>
      <c r="FB11" s="400"/>
      <c r="FC11" s="400"/>
      <c r="FD11" s="400"/>
      <c r="FE11" s="400"/>
      <c r="FF11" s="401"/>
      <c r="FG11" s="400"/>
      <c r="FH11" s="402"/>
      <c r="FI11" s="202"/>
      <c r="FJ11" s="225"/>
      <c r="FK11" s="225"/>
      <c r="FL11" s="225"/>
      <c r="FM11" s="225"/>
      <c r="FN11" s="225"/>
      <c r="FO11" s="205" t="str">
        <f t="shared" si="0"/>
        <v/>
      </c>
      <c r="FP11" s="225"/>
      <c r="FQ11" s="74" t="str">
        <f t="shared" si="2"/>
        <v/>
      </c>
      <c r="FR11" s="74" t="str">
        <f t="shared" si="3"/>
        <v/>
      </c>
      <c r="FS11" s="74" t="str">
        <f t="shared" si="4"/>
        <v/>
      </c>
      <c r="FT11" s="201" t="str">
        <f t="shared" si="5"/>
        <v/>
      </c>
    </row>
    <row r="12" spans="1:176" s="198" customFormat="1" ht="27.75" customHeight="1">
      <c r="A12" s="195"/>
      <c r="B12" s="195"/>
      <c r="C12" s="195"/>
      <c r="D12" s="196"/>
      <c r="E12" s="195"/>
      <c r="F12" s="195"/>
      <c r="G12" s="197"/>
      <c r="H12" s="195"/>
      <c r="I12" s="195"/>
      <c r="J12" s="195"/>
      <c r="K12" s="195"/>
      <c r="L12" s="195"/>
      <c r="M12" s="195"/>
      <c r="N12" s="195"/>
      <c r="O12" s="197"/>
      <c r="P12" s="195"/>
      <c r="Q12" s="195"/>
      <c r="R12" s="195"/>
      <c r="S12" s="195"/>
      <c r="T12" s="195"/>
      <c r="U12" s="195"/>
      <c r="V12" s="195"/>
      <c r="W12" s="195"/>
      <c r="X12" s="195"/>
      <c r="Y12" s="195"/>
      <c r="Z12" s="195"/>
      <c r="AA12" s="195"/>
      <c r="AB12" s="197"/>
      <c r="AC12" s="195"/>
      <c r="AD12" s="195"/>
      <c r="AE12" s="197"/>
      <c r="AF12" s="195"/>
      <c r="AG12" s="195"/>
      <c r="AH12" s="195"/>
      <c r="AI12" s="195"/>
      <c r="AJ12" s="195"/>
      <c r="AK12" s="197"/>
      <c r="AL12" s="399"/>
      <c r="AM12" s="198" t="s">
        <v>49</v>
      </c>
      <c r="AN12" s="195"/>
      <c r="AO12" s="198" t="s">
        <v>45</v>
      </c>
      <c r="AP12" s="195"/>
      <c r="AQ12" s="198" t="s">
        <v>45</v>
      </c>
      <c r="AR12" s="195"/>
      <c r="AS12" s="198" t="s">
        <v>45</v>
      </c>
      <c r="AT12" s="195"/>
      <c r="AU12" s="198" t="s">
        <v>45</v>
      </c>
      <c r="AV12" s="195"/>
      <c r="AW12" s="199" t="s">
        <v>45</v>
      </c>
      <c r="AX12" s="195"/>
      <c r="AY12" s="195"/>
      <c r="AZ12" s="195"/>
      <c r="BA12" s="195"/>
      <c r="BB12" s="195"/>
      <c r="BC12" s="197"/>
      <c r="BD12" s="195"/>
      <c r="BE12" s="198" t="s">
        <v>49</v>
      </c>
      <c r="BF12" s="195"/>
      <c r="BG12" s="198" t="s">
        <v>45</v>
      </c>
      <c r="BH12" s="195"/>
      <c r="BI12" s="198" t="s">
        <v>45</v>
      </c>
      <c r="BJ12" s="195"/>
      <c r="BK12" s="198" t="s">
        <v>45</v>
      </c>
      <c r="BL12" s="195"/>
      <c r="BM12" s="198" t="s">
        <v>45</v>
      </c>
      <c r="BN12" s="195"/>
      <c r="BO12" s="199" t="s">
        <v>45</v>
      </c>
      <c r="BP12" s="195"/>
      <c r="BQ12" s="195"/>
      <c r="BR12" s="195"/>
      <c r="BS12" s="195"/>
      <c r="BT12" s="195"/>
      <c r="BU12" s="197"/>
      <c r="BV12" s="399"/>
      <c r="BW12" s="198" t="s">
        <v>49</v>
      </c>
      <c r="BX12" s="399"/>
      <c r="BY12" s="198" t="s">
        <v>45</v>
      </c>
      <c r="BZ12" s="399"/>
      <c r="CA12" s="198" t="s">
        <v>45</v>
      </c>
      <c r="CB12" s="195"/>
      <c r="CC12" s="198" t="s">
        <v>45</v>
      </c>
      <c r="CD12" s="399"/>
      <c r="CE12" s="198" t="s">
        <v>45</v>
      </c>
      <c r="CF12" s="399"/>
      <c r="CG12" s="199" t="s">
        <v>45</v>
      </c>
      <c r="CH12" s="195"/>
      <c r="CI12" s="195"/>
      <c r="CJ12" s="195"/>
      <c r="CK12" s="195"/>
      <c r="CL12" s="195"/>
      <c r="CM12" s="197"/>
      <c r="CN12" s="195"/>
      <c r="CO12" s="198" t="s">
        <v>49</v>
      </c>
      <c r="CP12" s="195"/>
      <c r="CQ12" s="198" t="s">
        <v>45</v>
      </c>
      <c r="CR12" s="195"/>
      <c r="CS12" s="198" t="s">
        <v>45</v>
      </c>
      <c r="CT12" s="195"/>
      <c r="CU12" s="198" t="s">
        <v>45</v>
      </c>
      <c r="CV12" s="195"/>
      <c r="CW12" s="198" t="s">
        <v>45</v>
      </c>
      <c r="CX12" s="195"/>
      <c r="CY12" s="199" t="s">
        <v>45</v>
      </c>
      <c r="CZ12" s="195"/>
      <c r="DA12" s="195"/>
      <c r="DB12" s="195"/>
      <c r="DC12" s="195"/>
      <c r="DD12" s="196"/>
      <c r="DE12" s="196"/>
      <c r="DF12" s="197"/>
      <c r="DG12" s="195"/>
      <c r="DH12" s="195"/>
      <c r="DI12" s="195"/>
      <c r="DJ12" s="195"/>
      <c r="DK12" s="195"/>
      <c r="DL12" s="196"/>
      <c r="DM12" s="197"/>
      <c r="DN12" s="195"/>
      <c r="DO12" s="195"/>
      <c r="DP12" s="195"/>
      <c r="DQ12" s="195"/>
      <c r="DR12" s="195"/>
      <c r="DS12" s="196"/>
      <c r="DT12" s="197"/>
      <c r="DU12" s="195"/>
      <c r="DV12" s="195"/>
      <c r="DW12" s="195"/>
      <c r="DX12" s="195"/>
      <c r="DY12" s="195"/>
      <c r="DZ12" s="195"/>
      <c r="EA12" s="195"/>
      <c r="EB12" s="195"/>
      <c r="EC12" s="195"/>
      <c r="ED12" s="195"/>
      <c r="EE12" s="195"/>
      <c r="EF12" s="197"/>
      <c r="EG12" s="201" t="str">
        <f>IF(K12="","",IF(OR(Y12=Lists!$AC$42,Y12=Lists!$AC$43),IF(L12="Undrained",(VLOOKUP(K12,Lists!$A$2:$O$595,12,Lists!$L$2:$L$595))/((VLOOKUP(K12,Lists!$A$2:$O$595,4,Lists!$L$2:$L$595))/100),IF(L12="Drained",(VLOOKUP(K12,Lists!$A$2:$O$595,15,Lists!$L$2:$L$595))/((VLOOKUP(K12,Lists!$A$2:$O$595,7,Lists!$L$2:$L$595))/100),"")),""))</f>
        <v/>
      </c>
      <c r="EH12" s="201" t="str">
        <f>IF(K12="","",IF(L12="Undrained",(VLOOKUP(K12,Lists!$A$2:$O$595,8,Lists!$H$2:$H$595))/((VLOOKUP(K12,Lists!$A$2:$O$595,4,Lists!$D$2:$D$595))/100),IF(L12="Drained",(VLOOKUP(K12,Lists!$A$2:$O$595,11,Lists!$K$2:$K$595))/((VLOOKUP(K12,Lists!$A$2:$O$595,7,Lists!$G$2:$G$595))/100),"")))</f>
        <v/>
      </c>
      <c r="EI12" s="201" t="str">
        <f>Lists!S35</f>
        <v/>
      </c>
      <c r="EJ12" s="201">
        <f t="shared" si="6"/>
        <v>0</v>
      </c>
      <c r="EK12" s="201">
        <f>IF(AND(X12="x",OR(Y12=Lists!$AC$42,Y12=Lists!$AC$43)),30,IF(OR(EH12="",EG12=""),0,IF(AND(,EG12-EH12-EJ12&lt;0,EI12=""),30,IF(EI12="",EG12-EH12-EJ12,IF(EG12-EH12-EI12-EJ12&lt;0,30,EG12-EH12-EI12-EJ12)))))</f>
        <v>0</v>
      </c>
      <c r="EL12" s="201">
        <f t="shared" si="1"/>
        <v>0</v>
      </c>
      <c r="EM12" s="201">
        <f>SUM((IF(AH12="",0,IF(AH12=Lists!$T$3,((AG12*AL12*(AR12/100))*(Lists!W26/100)),((('Multi-Field'!AG12*2000)*('Multi-Field'!AR12/100)*(Lists!W26/100)))))),(IF('Multi-Field'!AZ12="",0,IF('Multi-Field'!AZ12=Lists!$T$3,(('Multi-Field'!AY12*'Multi-Field'!BD12*('Multi-Field'!BJ12/100))*(Lists!Y26/100)),((('Multi-Field'!AY12*2000)*('Multi-Field'!BJ12/100))*(Lists!Y26/100))))))</f>
        <v>0</v>
      </c>
      <c r="EN12" s="201">
        <f>SUM(IF(AH12="",0,IF(AH12=Lists!$T$3,((AG12*AL12)*(AP12/100)*(IF(Lists!V26=0,0,Lists!V26/100))),(('Multi-Field'!AG12*2000)*('Multi-Field'!AP12/100)*(IF(Lists!V26=0,0,Lists!V26/100))))),IF('Multi-Field'!AZ12="",0,IF('Multi-Field'!AZ12=Lists!$T$3,(('Multi-Field'!AY12*'Multi-Field'!BD12)*('Multi-Field'!BH12/100)*(IF(Lists!X26=0,0,Lists!X26/100))),(('Multi-Field'!AY12*2000)*('Multi-Field'!BH12/100)*(IF(Lists!X26=0,0,Lists!X26/100))))))</f>
        <v>0</v>
      </c>
      <c r="EO12" s="201">
        <f>SUM(IF(DD12=Lists!$AA$3,((DE12*DC12)*(CZ12/100)),(DC12*(CZ12/100))),IF(DK12=Lists!$AA$3,((DL12*DJ12)*(DG12/100)),(DJ12*(DG12/100))),IF(DR12=Lists!$AA$3,((DS12*DQ12)*(DN12/100)),(DQ12*(DN12/100))))</f>
        <v>0</v>
      </c>
      <c r="EP12" s="264">
        <f t="shared" si="7"/>
        <v>0</v>
      </c>
      <c r="EQ12" s="195"/>
      <c r="ER12" s="266"/>
      <c r="ES12" s="195"/>
      <c r="ET12" s="202"/>
      <c r="EU12" s="400"/>
      <c r="EV12" s="400"/>
      <c r="EW12" s="400"/>
      <c r="EX12" s="400"/>
      <c r="EY12" s="400"/>
      <c r="EZ12" s="401"/>
      <c r="FA12" s="400"/>
      <c r="FB12" s="400"/>
      <c r="FC12" s="400"/>
      <c r="FD12" s="400"/>
      <c r="FE12" s="400"/>
      <c r="FF12" s="401"/>
      <c r="FG12" s="400"/>
      <c r="FH12" s="402"/>
      <c r="FI12" s="202"/>
      <c r="FJ12" s="225"/>
      <c r="FK12" s="225"/>
      <c r="FL12" s="225"/>
      <c r="FM12" s="225"/>
      <c r="FN12" s="225"/>
      <c r="FO12" s="205" t="str">
        <f t="shared" si="0"/>
        <v/>
      </c>
      <c r="FP12" s="225"/>
      <c r="FQ12" s="74" t="str">
        <f t="shared" si="2"/>
        <v/>
      </c>
      <c r="FR12" s="74" t="str">
        <f t="shared" si="3"/>
        <v/>
      </c>
      <c r="FS12" s="74" t="str">
        <f t="shared" si="4"/>
        <v/>
      </c>
      <c r="FT12" s="201" t="str">
        <f t="shared" si="5"/>
        <v/>
      </c>
    </row>
    <row r="13" spans="1:176" s="198" customFormat="1" ht="27.75" customHeight="1">
      <c r="A13" s="195"/>
      <c r="B13" s="195"/>
      <c r="C13" s="195"/>
      <c r="D13" s="196"/>
      <c r="E13" s="195"/>
      <c r="F13" s="195"/>
      <c r="G13" s="197"/>
      <c r="H13" s="195"/>
      <c r="I13" s="195"/>
      <c r="J13" s="195"/>
      <c r="K13" s="195"/>
      <c r="L13" s="195"/>
      <c r="M13" s="195"/>
      <c r="N13" s="195"/>
      <c r="O13" s="197"/>
      <c r="P13" s="195"/>
      <c r="Q13" s="195"/>
      <c r="R13" s="195"/>
      <c r="S13" s="195"/>
      <c r="T13" s="195"/>
      <c r="U13" s="195"/>
      <c r="V13" s="195"/>
      <c r="W13" s="195"/>
      <c r="X13" s="195"/>
      <c r="Y13" s="195"/>
      <c r="Z13" s="195"/>
      <c r="AA13" s="195"/>
      <c r="AB13" s="197"/>
      <c r="AC13" s="195"/>
      <c r="AD13" s="195"/>
      <c r="AE13" s="197"/>
      <c r="AF13" s="195"/>
      <c r="AG13" s="195"/>
      <c r="AH13" s="195"/>
      <c r="AI13" s="195"/>
      <c r="AJ13" s="195"/>
      <c r="AK13" s="197"/>
      <c r="AL13" s="399"/>
      <c r="AM13" s="198" t="s">
        <v>49</v>
      </c>
      <c r="AN13" s="195"/>
      <c r="AO13" s="198" t="s">
        <v>45</v>
      </c>
      <c r="AP13" s="195"/>
      <c r="AQ13" s="198" t="s">
        <v>45</v>
      </c>
      <c r="AR13" s="195"/>
      <c r="AS13" s="198" t="s">
        <v>45</v>
      </c>
      <c r="AT13" s="195"/>
      <c r="AU13" s="198" t="s">
        <v>45</v>
      </c>
      <c r="AV13" s="195"/>
      <c r="AW13" s="199" t="s">
        <v>45</v>
      </c>
      <c r="AX13" s="195"/>
      <c r="AY13" s="195"/>
      <c r="AZ13" s="195"/>
      <c r="BA13" s="195"/>
      <c r="BB13" s="195"/>
      <c r="BC13" s="197"/>
      <c r="BD13" s="195"/>
      <c r="BE13" s="198" t="s">
        <v>49</v>
      </c>
      <c r="BF13" s="195"/>
      <c r="BG13" s="198" t="s">
        <v>45</v>
      </c>
      <c r="BH13" s="195"/>
      <c r="BI13" s="198" t="s">
        <v>45</v>
      </c>
      <c r="BJ13" s="195"/>
      <c r="BK13" s="198" t="s">
        <v>45</v>
      </c>
      <c r="BL13" s="195"/>
      <c r="BM13" s="198" t="s">
        <v>45</v>
      </c>
      <c r="BN13" s="195"/>
      <c r="BO13" s="199" t="s">
        <v>45</v>
      </c>
      <c r="BP13" s="195"/>
      <c r="BQ13" s="195"/>
      <c r="BR13" s="195"/>
      <c r="BS13" s="195"/>
      <c r="BT13" s="195"/>
      <c r="BU13" s="197"/>
      <c r="BV13" s="399"/>
      <c r="BW13" s="198" t="s">
        <v>49</v>
      </c>
      <c r="BX13" s="399"/>
      <c r="BY13" s="198" t="s">
        <v>45</v>
      </c>
      <c r="BZ13" s="399"/>
      <c r="CA13" s="198" t="s">
        <v>45</v>
      </c>
      <c r="CB13" s="195"/>
      <c r="CC13" s="198" t="s">
        <v>45</v>
      </c>
      <c r="CD13" s="399"/>
      <c r="CE13" s="198" t="s">
        <v>45</v>
      </c>
      <c r="CF13" s="399"/>
      <c r="CG13" s="199" t="s">
        <v>45</v>
      </c>
      <c r="CH13" s="195"/>
      <c r="CI13" s="195"/>
      <c r="CJ13" s="195"/>
      <c r="CK13" s="195"/>
      <c r="CL13" s="195"/>
      <c r="CM13" s="197"/>
      <c r="CN13" s="195"/>
      <c r="CO13" s="198" t="s">
        <v>49</v>
      </c>
      <c r="CP13" s="195"/>
      <c r="CQ13" s="198" t="s">
        <v>45</v>
      </c>
      <c r="CR13" s="195"/>
      <c r="CS13" s="198" t="s">
        <v>45</v>
      </c>
      <c r="CT13" s="195"/>
      <c r="CU13" s="198" t="s">
        <v>45</v>
      </c>
      <c r="CV13" s="195"/>
      <c r="CW13" s="198" t="s">
        <v>45</v>
      </c>
      <c r="CX13" s="195"/>
      <c r="CY13" s="199" t="s">
        <v>45</v>
      </c>
      <c r="CZ13" s="195"/>
      <c r="DA13" s="195"/>
      <c r="DB13" s="195"/>
      <c r="DC13" s="195"/>
      <c r="DD13" s="196"/>
      <c r="DE13" s="196"/>
      <c r="DF13" s="197"/>
      <c r="DG13" s="195"/>
      <c r="DH13" s="195"/>
      <c r="DI13" s="195"/>
      <c r="DJ13" s="195"/>
      <c r="DK13" s="195"/>
      <c r="DL13" s="196"/>
      <c r="DM13" s="197"/>
      <c r="DN13" s="195"/>
      <c r="DO13" s="195"/>
      <c r="DP13" s="195"/>
      <c r="DQ13" s="195"/>
      <c r="DR13" s="195"/>
      <c r="DS13" s="196"/>
      <c r="DT13" s="197"/>
      <c r="DU13" s="195"/>
      <c r="DV13" s="195"/>
      <c r="DW13" s="195"/>
      <c r="DX13" s="195"/>
      <c r="DY13" s="195"/>
      <c r="DZ13" s="195"/>
      <c r="EA13" s="195"/>
      <c r="EB13" s="195"/>
      <c r="EC13" s="195"/>
      <c r="ED13" s="195"/>
      <c r="EE13" s="195"/>
      <c r="EF13" s="197"/>
      <c r="EG13" s="201" t="str">
        <f>IF(K13="","",IF(OR(Y13=Lists!$AC$42,Y13=Lists!$AC$43),IF(L13="Undrained",(VLOOKUP(K13,Lists!$A$2:$O$595,12,Lists!$L$2:$L$595))/((VLOOKUP(K13,Lists!$A$2:$O$595,4,Lists!$L$2:$L$595))/100),IF(L13="Drained",(VLOOKUP(K13,Lists!$A$2:$O$595,15,Lists!$L$2:$L$595))/((VLOOKUP(K13,Lists!$A$2:$O$595,7,Lists!$L$2:$L$595))/100),"")),""))</f>
        <v/>
      </c>
      <c r="EH13" s="201" t="str">
        <f>IF(K13="","",IF(L13="Undrained",(VLOOKUP(K13,Lists!$A$2:$O$595,8,Lists!$H$2:$H$595))/((VLOOKUP(K13,Lists!$A$2:$O$595,4,Lists!$D$2:$D$595))/100),IF(L13="Drained",(VLOOKUP(K13,Lists!$A$2:$O$595,11,Lists!$K$2:$K$595))/((VLOOKUP(K13,Lists!$A$2:$O$595,7,Lists!$G$2:$G$595))/100),"")))</f>
        <v/>
      </c>
      <c r="EI13" s="201" t="str">
        <f>Lists!S36</f>
        <v/>
      </c>
      <c r="EJ13" s="201">
        <f t="shared" si="6"/>
        <v>0</v>
      </c>
      <c r="EK13" s="201">
        <f>IF(AND(X13="x",OR(Y13=Lists!$AC$42,Y13=Lists!$AC$43)),30,IF(OR(EH13="",EG13=""),0,IF(AND(,EG13-EH13-EJ13&lt;0,EI13=""),30,IF(EI13="",EG13-EH13-EJ13,IF(EG13-EH13-EI13-EJ13&lt;0,30,EG13-EH13-EI13-EJ13)))))</f>
        <v>0</v>
      </c>
      <c r="EL13" s="201">
        <f t="shared" si="1"/>
        <v>0</v>
      </c>
      <c r="EM13" s="201">
        <f>SUM((IF(AH13="",0,IF(AH13=Lists!$T$3,((AG13*AL13*(AR13/100))*(Lists!W27/100)),((('Multi-Field'!AG13*2000)*('Multi-Field'!AR13/100)*(Lists!W27/100)))))),(IF('Multi-Field'!AZ13="",0,IF('Multi-Field'!AZ13=Lists!$T$3,(('Multi-Field'!AY13*'Multi-Field'!BD13*('Multi-Field'!BJ13/100))*(Lists!Y27/100)),((('Multi-Field'!AY13*2000)*('Multi-Field'!BJ13/100))*(Lists!Y27/100))))))</f>
        <v>0</v>
      </c>
      <c r="EN13" s="201">
        <f>SUM(IF(AH13="",0,IF(AH13=Lists!$T$3,((AG13*AL13)*(AP13/100)*(IF(Lists!V27=0,0,Lists!V27/100))),(('Multi-Field'!AG13*2000)*('Multi-Field'!AP13/100)*(IF(Lists!V27=0,0,Lists!V27/100))))),IF('Multi-Field'!AZ13="",0,IF('Multi-Field'!AZ13=Lists!$T$3,(('Multi-Field'!AY13*'Multi-Field'!BD13)*('Multi-Field'!BH13/100)*(IF(Lists!X27=0,0,Lists!X27/100))),(('Multi-Field'!AY13*2000)*('Multi-Field'!BH13/100)*(IF(Lists!X27=0,0,Lists!X27/100))))))</f>
        <v>0</v>
      </c>
      <c r="EO13" s="201">
        <f>SUM(IF(DD13=Lists!$AA$3,((DE13*DC13)*(CZ13/100)),(DC13*(CZ13/100))),IF(DK13=Lists!$AA$3,((DL13*DJ13)*(DG13/100)),(DJ13*(DG13/100))),IF(DR13=Lists!$AA$3,((DS13*DQ13)*(DN13/100)),(DQ13*(DN13/100))))</f>
        <v>0</v>
      </c>
      <c r="EP13" s="264">
        <f t="shared" si="7"/>
        <v>0</v>
      </c>
      <c r="EQ13" s="195"/>
      <c r="ER13" s="266"/>
      <c r="ES13" s="195"/>
      <c r="ET13" s="202"/>
      <c r="EU13" s="400"/>
      <c r="EV13" s="400"/>
      <c r="EW13" s="400"/>
      <c r="EX13" s="400"/>
      <c r="EY13" s="400"/>
      <c r="EZ13" s="401"/>
      <c r="FA13" s="400"/>
      <c r="FB13" s="400"/>
      <c r="FC13" s="400"/>
      <c r="FD13" s="400"/>
      <c r="FE13" s="400"/>
      <c r="FF13" s="401"/>
      <c r="FG13" s="400"/>
      <c r="FH13" s="402"/>
      <c r="FI13" s="202"/>
      <c r="FJ13" s="225"/>
      <c r="FK13" s="225"/>
      <c r="FL13" s="225"/>
      <c r="FM13" s="225"/>
      <c r="FN13" s="225"/>
      <c r="FO13" s="205" t="str">
        <f t="shared" si="0"/>
        <v/>
      </c>
      <c r="FP13" s="225"/>
      <c r="FQ13" s="74" t="str">
        <f t="shared" si="2"/>
        <v/>
      </c>
      <c r="FR13" s="74" t="str">
        <f t="shared" si="3"/>
        <v/>
      </c>
      <c r="FS13" s="74" t="str">
        <f t="shared" si="4"/>
        <v/>
      </c>
      <c r="FT13" s="201" t="str">
        <f t="shared" si="5"/>
        <v/>
      </c>
    </row>
    <row r="14" spans="1:176" s="198" customFormat="1" ht="27.75" customHeight="1">
      <c r="A14" s="195"/>
      <c r="B14" s="195"/>
      <c r="C14" s="195"/>
      <c r="D14" s="196"/>
      <c r="E14" s="195"/>
      <c r="F14" s="195"/>
      <c r="G14" s="197"/>
      <c r="H14" s="195"/>
      <c r="I14" s="195"/>
      <c r="J14" s="195"/>
      <c r="K14" s="195"/>
      <c r="L14" s="195"/>
      <c r="M14" s="195"/>
      <c r="N14" s="195"/>
      <c r="O14" s="197"/>
      <c r="P14" s="195"/>
      <c r="Q14" s="195"/>
      <c r="R14" s="195"/>
      <c r="S14" s="195"/>
      <c r="T14" s="195"/>
      <c r="U14" s="195"/>
      <c r="V14" s="195"/>
      <c r="W14" s="195"/>
      <c r="X14" s="195"/>
      <c r="Y14" s="195"/>
      <c r="Z14" s="195"/>
      <c r="AA14" s="195"/>
      <c r="AB14" s="197"/>
      <c r="AC14" s="195"/>
      <c r="AD14" s="195"/>
      <c r="AE14" s="197"/>
      <c r="AF14" s="195"/>
      <c r="AG14" s="195"/>
      <c r="AH14" s="195"/>
      <c r="AI14" s="195"/>
      <c r="AJ14" s="195"/>
      <c r="AK14" s="197"/>
      <c r="AL14" s="399"/>
      <c r="AM14" s="198" t="s">
        <v>49</v>
      </c>
      <c r="AN14" s="195"/>
      <c r="AO14" s="198" t="s">
        <v>45</v>
      </c>
      <c r="AP14" s="195"/>
      <c r="AQ14" s="198" t="s">
        <v>45</v>
      </c>
      <c r="AR14" s="195"/>
      <c r="AS14" s="198" t="s">
        <v>45</v>
      </c>
      <c r="AT14" s="195"/>
      <c r="AU14" s="198" t="s">
        <v>45</v>
      </c>
      <c r="AV14" s="195"/>
      <c r="AW14" s="199" t="s">
        <v>45</v>
      </c>
      <c r="AX14" s="195"/>
      <c r="AY14" s="195"/>
      <c r="AZ14" s="195"/>
      <c r="BA14" s="195"/>
      <c r="BB14" s="195"/>
      <c r="BC14" s="197"/>
      <c r="BD14" s="195"/>
      <c r="BE14" s="198" t="s">
        <v>49</v>
      </c>
      <c r="BF14" s="195"/>
      <c r="BG14" s="198" t="s">
        <v>45</v>
      </c>
      <c r="BH14" s="195"/>
      <c r="BI14" s="198" t="s">
        <v>45</v>
      </c>
      <c r="BJ14" s="195"/>
      <c r="BK14" s="198" t="s">
        <v>45</v>
      </c>
      <c r="BL14" s="195"/>
      <c r="BM14" s="198" t="s">
        <v>45</v>
      </c>
      <c r="BN14" s="195"/>
      <c r="BO14" s="199" t="s">
        <v>45</v>
      </c>
      <c r="BP14" s="195"/>
      <c r="BQ14" s="195"/>
      <c r="BR14" s="195"/>
      <c r="BS14" s="195"/>
      <c r="BT14" s="195"/>
      <c r="BU14" s="197"/>
      <c r="BV14" s="399"/>
      <c r="BW14" s="198" t="s">
        <v>49</v>
      </c>
      <c r="BX14" s="399"/>
      <c r="BY14" s="198" t="s">
        <v>45</v>
      </c>
      <c r="BZ14" s="399"/>
      <c r="CA14" s="198" t="s">
        <v>45</v>
      </c>
      <c r="CB14" s="195"/>
      <c r="CC14" s="198" t="s">
        <v>45</v>
      </c>
      <c r="CD14" s="399"/>
      <c r="CE14" s="198" t="s">
        <v>45</v>
      </c>
      <c r="CF14" s="399"/>
      <c r="CG14" s="199" t="s">
        <v>45</v>
      </c>
      <c r="CH14" s="195"/>
      <c r="CI14" s="195"/>
      <c r="CJ14" s="195"/>
      <c r="CK14" s="195"/>
      <c r="CL14" s="195"/>
      <c r="CM14" s="197"/>
      <c r="CN14" s="195"/>
      <c r="CO14" s="198" t="s">
        <v>49</v>
      </c>
      <c r="CP14" s="195"/>
      <c r="CQ14" s="198" t="s">
        <v>45</v>
      </c>
      <c r="CR14" s="195"/>
      <c r="CS14" s="198" t="s">
        <v>45</v>
      </c>
      <c r="CT14" s="195"/>
      <c r="CU14" s="198" t="s">
        <v>45</v>
      </c>
      <c r="CV14" s="195"/>
      <c r="CW14" s="198" t="s">
        <v>45</v>
      </c>
      <c r="CX14" s="195"/>
      <c r="CY14" s="199" t="s">
        <v>45</v>
      </c>
      <c r="CZ14" s="195"/>
      <c r="DA14" s="195"/>
      <c r="DB14" s="195"/>
      <c r="DC14" s="195"/>
      <c r="DD14" s="196"/>
      <c r="DE14" s="196"/>
      <c r="DF14" s="197"/>
      <c r="DG14" s="195"/>
      <c r="DH14" s="195"/>
      <c r="DI14" s="195"/>
      <c r="DJ14" s="195"/>
      <c r="DK14" s="195"/>
      <c r="DL14" s="196"/>
      <c r="DM14" s="197"/>
      <c r="DN14" s="195"/>
      <c r="DO14" s="195"/>
      <c r="DP14" s="195"/>
      <c r="DQ14" s="195"/>
      <c r="DR14" s="195"/>
      <c r="DS14" s="196"/>
      <c r="DT14" s="197"/>
      <c r="DU14" s="195"/>
      <c r="DV14" s="195"/>
      <c r="DW14" s="195"/>
      <c r="DX14" s="195"/>
      <c r="DY14" s="195"/>
      <c r="DZ14" s="195"/>
      <c r="EA14" s="195"/>
      <c r="EB14" s="195"/>
      <c r="EC14" s="195"/>
      <c r="ED14" s="195"/>
      <c r="EE14" s="195"/>
      <c r="EF14" s="197"/>
      <c r="EG14" s="201" t="str">
        <f>IF(K14="","",IF(OR(Y14=Lists!$AC$42,Y14=Lists!$AC$43),IF(L14="Undrained",(VLOOKUP(K14,Lists!$A$2:$O$595,12,Lists!$L$2:$L$595))/((VLOOKUP(K14,Lists!$A$2:$O$595,4,Lists!$L$2:$L$595))/100),IF(L14="Drained",(VLOOKUP(K14,Lists!$A$2:$O$595,15,Lists!$L$2:$L$595))/((VLOOKUP(K14,Lists!$A$2:$O$595,7,Lists!$L$2:$L$595))/100),"")),""))</f>
        <v/>
      </c>
      <c r="EH14" s="201" t="str">
        <f>IF(K14="","",IF(L14="Undrained",(VLOOKUP(K14,Lists!$A$2:$O$595,8,Lists!$H$2:$H$595))/((VLOOKUP(K14,Lists!$A$2:$O$595,4,Lists!$D$2:$D$595))/100),IF(L14="Drained",(VLOOKUP(K14,Lists!$A$2:$O$595,11,Lists!$K$2:$K$595))/((VLOOKUP(K14,Lists!$A$2:$O$595,7,Lists!$G$2:$G$595))/100),"")))</f>
        <v/>
      </c>
      <c r="EI14" s="201" t="str">
        <f>Lists!S37</f>
        <v/>
      </c>
      <c r="EJ14" s="201">
        <f t="shared" si="6"/>
        <v>0</v>
      </c>
      <c r="EK14" s="201">
        <f>IF(AND(X14="x",OR(Y14=Lists!$AC$42,Y14=Lists!$AC$43)),30,IF(OR(EH14="",EG14=""),0,IF(AND(,EG14-EH14-EJ14&lt;0,EI14=""),30,IF(EI14="",EG14-EH14-EJ14,IF(EG14-EH14-EI14-EJ14&lt;0,30,EG14-EH14-EI14-EJ14)))))</f>
        <v>0</v>
      </c>
      <c r="EL14" s="201">
        <f t="shared" si="1"/>
        <v>0</v>
      </c>
      <c r="EM14" s="201">
        <f>SUM((IF(AH14="",0,IF(AH14=Lists!$T$3,((AG14*AL14*(AR14/100))*(Lists!W28/100)),((('Multi-Field'!AG14*2000)*('Multi-Field'!AR14/100)*(Lists!W28/100)))))),(IF('Multi-Field'!AZ14="",0,IF('Multi-Field'!AZ14=Lists!$T$3,(('Multi-Field'!AY14*'Multi-Field'!BD14*('Multi-Field'!BJ14/100))*(Lists!Y28/100)),((('Multi-Field'!AY14*2000)*('Multi-Field'!BJ14/100))*(Lists!Y28/100))))))</f>
        <v>0</v>
      </c>
      <c r="EN14" s="201">
        <f>SUM(IF(AH14="",0,IF(AH14=Lists!$T$3,((AG14*AL14)*(AP14/100)*(IF(Lists!V28=0,0,Lists!V28/100))),(('Multi-Field'!AG14*2000)*('Multi-Field'!AP14/100)*(IF(Lists!V28=0,0,Lists!V28/100))))),IF('Multi-Field'!AZ14="",0,IF('Multi-Field'!AZ14=Lists!$T$3,(('Multi-Field'!AY14*'Multi-Field'!BD14)*('Multi-Field'!BH14/100)*(IF(Lists!X28=0,0,Lists!X28/100))),(('Multi-Field'!AY14*2000)*('Multi-Field'!BH14/100)*(IF(Lists!X28=0,0,Lists!X28/100))))))</f>
        <v>0</v>
      </c>
      <c r="EO14" s="201">
        <f>SUM(IF(DD14=Lists!$AA$3,((DE14*DC14)*(CZ14/100)),(DC14*(CZ14/100))),IF(DK14=Lists!$AA$3,((DL14*DJ14)*(DG14/100)),(DJ14*(DG14/100))),IF(DR14=Lists!$AA$3,((DS14*DQ14)*(DN14/100)),(DQ14*(DN14/100))))</f>
        <v>0</v>
      </c>
      <c r="EP14" s="264">
        <f t="shared" si="7"/>
        <v>0</v>
      </c>
      <c r="EQ14" s="195"/>
      <c r="ER14" s="266"/>
      <c r="ES14" s="195"/>
      <c r="ET14" s="202"/>
      <c r="EU14" s="400"/>
      <c r="EV14" s="400"/>
      <c r="EW14" s="400"/>
      <c r="EX14" s="400"/>
      <c r="EY14" s="400"/>
      <c r="EZ14" s="401"/>
      <c r="FA14" s="400"/>
      <c r="FB14" s="400"/>
      <c r="FC14" s="400"/>
      <c r="FD14" s="400"/>
      <c r="FE14" s="400"/>
      <c r="FF14" s="401"/>
      <c r="FG14" s="400"/>
      <c r="FH14" s="402"/>
      <c r="FI14" s="202"/>
      <c r="FJ14" s="225"/>
      <c r="FK14" s="225"/>
      <c r="FL14" s="225"/>
      <c r="FM14" s="225"/>
      <c r="FN14" s="225"/>
      <c r="FO14" s="205" t="str">
        <f t="shared" si="0"/>
        <v/>
      </c>
      <c r="FP14" s="225"/>
      <c r="FQ14" s="74" t="str">
        <f t="shared" si="2"/>
        <v/>
      </c>
      <c r="FR14" s="74" t="str">
        <f t="shared" si="3"/>
        <v/>
      </c>
      <c r="FS14" s="74" t="str">
        <f t="shared" si="4"/>
        <v/>
      </c>
      <c r="FT14" s="201" t="str">
        <f t="shared" si="5"/>
        <v/>
      </c>
    </row>
    <row r="15" spans="1:176" s="198" customFormat="1" ht="27.75" customHeight="1">
      <c r="A15" s="195"/>
      <c r="B15" s="195"/>
      <c r="C15" s="195"/>
      <c r="D15" s="196"/>
      <c r="E15" s="195"/>
      <c r="F15" s="195"/>
      <c r="G15" s="197"/>
      <c r="H15" s="195"/>
      <c r="I15" s="195"/>
      <c r="J15" s="195"/>
      <c r="K15" s="195"/>
      <c r="L15" s="195"/>
      <c r="M15" s="195"/>
      <c r="N15" s="195"/>
      <c r="O15" s="197"/>
      <c r="P15" s="195"/>
      <c r="Q15" s="195"/>
      <c r="R15" s="195"/>
      <c r="S15" s="195"/>
      <c r="T15" s="195"/>
      <c r="U15" s="195"/>
      <c r="V15" s="195"/>
      <c r="W15" s="195"/>
      <c r="X15" s="195"/>
      <c r="Y15" s="195"/>
      <c r="Z15" s="195"/>
      <c r="AA15" s="195"/>
      <c r="AB15" s="197"/>
      <c r="AC15" s="195"/>
      <c r="AD15" s="195"/>
      <c r="AE15" s="197"/>
      <c r="AF15" s="195"/>
      <c r="AG15" s="195"/>
      <c r="AH15" s="195"/>
      <c r="AI15" s="195"/>
      <c r="AJ15" s="195"/>
      <c r="AK15" s="197"/>
      <c r="AL15" s="399"/>
      <c r="AM15" s="198" t="s">
        <v>49</v>
      </c>
      <c r="AN15" s="195"/>
      <c r="AO15" s="198" t="s">
        <v>45</v>
      </c>
      <c r="AP15" s="195"/>
      <c r="AQ15" s="198" t="s">
        <v>45</v>
      </c>
      <c r="AR15" s="195"/>
      <c r="AS15" s="198" t="s">
        <v>45</v>
      </c>
      <c r="AT15" s="195"/>
      <c r="AU15" s="198" t="s">
        <v>45</v>
      </c>
      <c r="AV15" s="195"/>
      <c r="AW15" s="199" t="s">
        <v>45</v>
      </c>
      <c r="AX15" s="195"/>
      <c r="AY15" s="195"/>
      <c r="AZ15" s="195"/>
      <c r="BA15" s="195"/>
      <c r="BB15" s="195"/>
      <c r="BC15" s="197"/>
      <c r="BD15" s="195"/>
      <c r="BE15" s="198" t="s">
        <v>49</v>
      </c>
      <c r="BF15" s="195"/>
      <c r="BG15" s="198" t="s">
        <v>45</v>
      </c>
      <c r="BH15" s="195"/>
      <c r="BI15" s="198" t="s">
        <v>45</v>
      </c>
      <c r="BJ15" s="195"/>
      <c r="BK15" s="198" t="s">
        <v>45</v>
      </c>
      <c r="BL15" s="195"/>
      <c r="BM15" s="198" t="s">
        <v>45</v>
      </c>
      <c r="BN15" s="195"/>
      <c r="BO15" s="199" t="s">
        <v>45</v>
      </c>
      <c r="BP15" s="195"/>
      <c r="BQ15" s="195"/>
      <c r="BR15" s="195"/>
      <c r="BS15" s="195"/>
      <c r="BT15" s="195"/>
      <c r="BU15" s="197"/>
      <c r="BV15" s="399"/>
      <c r="BW15" s="198" t="s">
        <v>49</v>
      </c>
      <c r="BX15" s="399"/>
      <c r="BY15" s="198" t="s">
        <v>45</v>
      </c>
      <c r="BZ15" s="399"/>
      <c r="CA15" s="198" t="s">
        <v>45</v>
      </c>
      <c r="CB15" s="195"/>
      <c r="CC15" s="198" t="s">
        <v>45</v>
      </c>
      <c r="CD15" s="399"/>
      <c r="CE15" s="198" t="s">
        <v>45</v>
      </c>
      <c r="CF15" s="399"/>
      <c r="CG15" s="199" t="s">
        <v>45</v>
      </c>
      <c r="CH15" s="195"/>
      <c r="CI15" s="195"/>
      <c r="CJ15" s="195"/>
      <c r="CK15" s="195"/>
      <c r="CL15" s="195"/>
      <c r="CM15" s="197"/>
      <c r="CN15" s="195"/>
      <c r="CO15" s="198" t="s">
        <v>49</v>
      </c>
      <c r="CP15" s="195"/>
      <c r="CQ15" s="198" t="s">
        <v>45</v>
      </c>
      <c r="CR15" s="195"/>
      <c r="CS15" s="198" t="s">
        <v>45</v>
      </c>
      <c r="CT15" s="195"/>
      <c r="CU15" s="198" t="s">
        <v>45</v>
      </c>
      <c r="CV15" s="195"/>
      <c r="CW15" s="198" t="s">
        <v>45</v>
      </c>
      <c r="CX15" s="195"/>
      <c r="CY15" s="199" t="s">
        <v>45</v>
      </c>
      <c r="CZ15" s="195"/>
      <c r="DA15" s="195"/>
      <c r="DB15" s="195"/>
      <c r="DC15" s="195"/>
      <c r="DD15" s="196"/>
      <c r="DE15" s="196"/>
      <c r="DF15" s="197"/>
      <c r="DG15" s="195"/>
      <c r="DH15" s="195"/>
      <c r="DI15" s="195"/>
      <c r="DJ15" s="195"/>
      <c r="DK15" s="195"/>
      <c r="DL15" s="196"/>
      <c r="DM15" s="197"/>
      <c r="DN15" s="195"/>
      <c r="DO15" s="195"/>
      <c r="DP15" s="195"/>
      <c r="DQ15" s="195"/>
      <c r="DR15" s="195"/>
      <c r="DS15" s="196"/>
      <c r="DT15" s="197"/>
      <c r="DU15" s="195"/>
      <c r="DV15" s="195"/>
      <c r="DW15" s="195"/>
      <c r="DX15" s="195"/>
      <c r="DY15" s="195"/>
      <c r="DZ15" s="195"/>
      <c r="EA15" s="195"/>
      <c r="EB15" s="195"/>
      <c r="EC15" s="195"/>
      <c r="ED15" s="195"/>
      <c r="EE15" s="195"/>
      <c r="EF15" s="197"/>
      <c r="EG15" s="201" t="str">
        <f>IF(K15="","",IF(OR(Y15=Lists!$AC$42,Y15=Lists!$AC$43),IF(L15="Undrained",(VLOOKUP(K15,Lists!$A$2:$O$595,12,Lists!$L$2:$L$595))/((VLOOKUP(K15,Lists!$A$2:$O$595,4,Lists!$L$2:$L$595))/100),IF(L15="Drained",(VLOOKUP(K15,Lists!$A$2:$O$595,15,Lists!$L$2:$L$595))/((VLOOKUP(K15,Lists!$A$2:$O$595,7,Lists!$L$2:$L$595))/100),"")),""))</f>
        <v/>
      </c>
      <c r="EH15" s="201" t="str">
        <f>IF(K15="","",IF(L15="Undrained",(VLOOKUP(K15,Lists!$A$2:$O$595,8,Lists!$H$2:$H$595))/((VLOOKUP(K15,Lists!$A$2:$O$595,4,Lists!$D$2:$D$595))/100),IF(L15="Drained",(VLOOKUP(K15,Lists!$A$2:$O$595,11,Lists!$K$2:$K$595))/((VLOOKUP(K15,Lists!$A$2:$O$595,7,Lists!$G$2:$G$595))/100),"")))</f>
        <v/>
      </c>
      <c r="EI15" s="201" t="str">
        <f>Lists!S38</f>
        <v/>
      </c>
      <c r="EJ15" s="201">
        <f t="shared" si="6"/>
        <v>0</v>
      </c>
      <c r="EK15" s="201">
        <f>IF(AND(X15="x",OR(Y15=Lists!$AC$42,Y15=Lists!$AC$43)),30,IF(OR(EH15="",EG15=""),0,IF(AND(,EG15-EH15-EJ15&lt;0,EI15=""),30,IF(EI15="",EG15-EH15-EJ15,IF(EG15-EH15-EI15-EJ15&lt;0,30,EG15-EH15-EI15-EJ15)))))</f>
        <v>0</v>
      </c>
      <c r="EL15" s="201">
        <f t="shared" si="1"/>
        <v>0</v>
      </c>
      <c r="EM15" s="201">
        <f>SUM((IF(AH15="",0,IF(AH15=Lists!$T$3,((AG15*AL15*(AR15/100))*(Lists!W29/100)),((('Multi-Field'!AG15*2000)*('Multi-Field'!AR15/100)*(Lists!W29/100)))))),(IF('Multi-Field'!AZ15="",0,IF('Multi-Field'!AZ15=Lists!$T$3,(('Multi-Field'!AY15*'Multi-Field'!BD15*('Multi-Field'!BJ15/100))*(Lists!Y29/100)),((('Multi-Field'!AY15*2000)*('Multi-Field'!BJ15/100))*(Lists!Y29/100))))))</f>
        <v>0</v>
      </c>
      <c r="EN15" s="201">
        <f>SUM(IF(AH15="",0,IF(AH15=Lists!$T$3,((AG15*AL15)*(AP15/100)*(IF(Lists!V29=0,0,Lists!V29/100))),(('Multi-Field'!AG15*2000)*('Multi-Field'!AP15/100)*(IF(Lists!V29=0,0,Lists!V29/100))))),IF('Multi-Field'!AZ15="",0,IF('Multi-Field'!AZ15=Lists!$T$3,(('Multi-Field'!AY15*'Multi-Field'!BD15)*('Multi-Field'!BH15/100)*(IF(Lists!X29=0,0,Lists!X29/100))),(('Multi-Field'!AY15*2000)*('Multi-Field'!BH15/100)*(IF(Lists!X29=0,0,Lists!X29/100))))))</f>
        <v>0</v>
      </c>
      <c r="EO15" s="201">
        <f>SUM(IF(DD15=Lists!$AA$3,((DE15*DC15)*(CZ15/100)),(DC15*(CZ15/100))),IF(DK15=Lists!$AA$3,((DL15*DJ15)*(DG15/100)),(DJ15*(DG15/100))),IF(DR15=Lists!$AA$3,((DS15*DQ15)*(DN15/100)),(DQ15*(DN15/100))))</f>
        <v>0</v>
      </c>
      <c r="EP15" s="264">
        <f t="shared" si="7"/>
        <v>0</v>
      </c>
      <c r="EQ15" s="195"/>
      <c r="ER15" s="266"/>
      <c r="ES15" s="195"/>
      <c r="ET15" s="202"/>
      <c r="EU15" s="400"/>
      <c r="EV15" s="400"/>
      <c r="EW15" s="400"/>
      <c r="EX15" s="400"/>
      <c r="EY15" s="400"/>
      <c r="EZ15" s="401"/>
      <c r="FA15" s="400"/>
      <c r="FB15" s="400"/>
      <c r="FC15" s="400"/>
      <c r="FD15" s="400"/>
      <c r="FE15" s="400"/>
      <c r="FF15" s="401"/>
      <c r="FG15" s="400"/>
      <c r="FH15" s="402"/>
      <c r="FI15" s="202"/>
      <c r="FJ15" s="225"/>
      <c r="FK15" s="225"/>
      <c r="FL15" s="225"/>
      <c r="FM15" s="225"/>
      <c r="FN15" s="225"/>
      <c r="FO15" s="205" t="str">
        <f t="shared" si="0"/>
        <v/>
      </c>
      <c r="FP15" s="225"/>
      <c r="FQ15" s="74" t="str">
        <f t="shared" si="2"/>
        <v/>
      </c>
      <c r="FR15" s="74" t="str">
        <f t="shared" si="3"/>
        <v/>
      </c>
      <c r="FS15" s="74" t="str">
        <f t="shared" si="4"/>
        <v/>
      </c>
      <c r="FT15" s="201" t="str">
        <f t="shared" si="5"/>
        <v/>
      </c>
    </row>
    <row r="16" spans="1:176" s="198" customFormat="1" ht="27.75" customHeight="1">
      <c r="A16" s="195"/>
      <c r="B16" s="195"/>
      <c r="C16" s="195"/>
      <c r="D16" s="196"/>
      <c r="E16" s="195"/>
      <c r="F16" s="195"/>
      <c r="G16" s="197"/>
      <c r="H16" s="195"/>
      <c r="I16" s="195"/>
      <c r="J16" s="195"/>
      <c r="K16" s="195"/>
      <c r="L16" s="195"/>
      <c r="M16" s="195"/>
      <c r="N16" s="195"/>
      <c r="O16" s="197"/>
      <c r="P16" s="195"/>
      <c r="Q16" s="195"/>
      <c r="R16" s="195"/>
      <c r="S16" s="195"/>
      <c r="T16" s="195"/>
      <c r="U16" s="195"/>
      <c r="V16" s="195"/>
      <c r="W16" s="195"/>
      <c r="X16" s="195"/>
      <c r="Y16" s="195"/>
      <c r="Z16" s="195"/>
      <c r="AA16" s="195"/>
      <c r="AB16" s="197"/>
      <c r="AC16" s="195"/>
      <c r="AD16" s="195"/>
      <c r="AE16" s="197"/>
      <c r="AF16" s="195"/>
      <c r="AG16" s="195"/>
      <c r="AH16" s="195"/>
      <c r="AI16" s="195"/>
      <c r="AJ16" s="195"/>
      <c r="AK16" s="197"/>
      <c r="AL16" s="399"/>
      <c r="AM16" s="198" t="s">
        <v>49</v>
      </c>
      <c r="AN16" s="195"/>
      <c r="AO16" s="198" t="s">
        <v>45</v>
      </c>
      <c r="AP16" s="195"/>
      <c r="AQ16" s="198" t="s">
        <v>45</v>
      </c>
      <c r="AR16" s="195"/>
      <c r="AS16" s="198" t="s">
        <v>45</v>
      </c>
      <c r="AT16" s="195"/>
      <c r="AU16" s="198" t="s">
        <v>45</v>
      </c>
      <c r="AV16" s="195"/>
      <c r="AW16" s="199" t="s">
        <v>45</v>
      </c>
      <c r="AX16" s="195"/>
      <c r="AY16" s="195"/>
      <c r="AZ16" s="195"/>
      <c r="BA16" s="195"/>
      <c r="BB16" s="195"/>
      <c r="BC16" s="197"/>
      <c r="BD16" s="195"/>
      <c r="BE16" s="198" t="s">
        <v>49</v>
      </c>
      <c r="BF16" s="195"/>
      <c r="BG16" s="198" t="s">
        <v>45</v>
      </c>
      <c r="BH16" s="195"/>
      <c r="BI16" s="198" t="s">
        <v>45</v>
      </c>
      <c r="BJ16" s="195"/>
      <c r="BK16" s="198" t="s">
        <v>45</v>
      </c>
      <c r="BL16" s="195"/>
      <c r="BM16" s="198" t="s">
        <v>45</v>
      </c>
      <c r="BN16" s="195"/>
      <c r="BO16" s="199" t="s">
        <v>45</v>
      </c>
      <c r="BP16" s="195"/>
      <c r="BQ16" s="195"/>
      <c r="BR16" s="195"/>
      <c r="BS16" s="195"/>
      <c r="BT16" s="195"/>
      <c r="BU16" s="197"/>
      <c r="BV16" s="399"/>
      <c r="BW16" s="198" t="s">
        <v>49</v>
      </c>
      <c r="BX16" s="399"/>
      <c r="BY16" s="198" t="s">
        <v>45</v>
      </c>
      <c r="BZ16" s="399"/>
      <c r="CA16" s="198" t="s">
        <v>45</v>
      </c>
      <c r="CB16" s="195"/>
      <c r="CC16" s="198" t="s">
        <v>45</v>
      </c>
      <c r="CD16" s="399"/>
      <c r="CE16" s="198" t="s">
        <v>45</v>
      </c>
      <c r="CF16" s="399"/>
      <c r="CG16" s="199" t="s">
        <v>45</v>
      </c>
      <c r="CH16" s="195"/>
      <c r="CI16" s="195"/>
      <c r="CJ16" s="195"/>
      <c r="CK16" s="195"/>
      <c r="CL16" s="195"/>
      <c r="CM16" s="197"/>
      <c r="CN16" s="195"/>
      <c r="CO16" s="198" t="s">
        <v>49</v>
      </c>
      <c r="CP16" s="195"/>
      <c r="CQ16" s="198" t="s">
        <v>45</v>
      </c>
      <c r="CR16" s="195"/>
      <c r="CS16" s="198" t="s">
        <v>45</v>
      </c>
      <c r="CT16" s="195"/>
      <c r="CU16" s="198" t="s">
        <v>45</v>
      </c>
      <c r="CV16" s="195"/>
      <c r="CW16" s="198" t="s">
        <v>45</v>
      </c>
      <c r="CX16" s="195"/>
      <c r="CY16" s="199" t="s">
        <v>45</v>
      </c>
      <c r="CZ16" s="195"/>
      <c r="DA16" s="195"/>
      <c r="DB16" s="195"/>
      <c r="DC16" s="195"/>
      <c r="DD16" s="196"/>
      <c r="DE16" s="196"/>
      <c r="DF16" s="197"/>
      <c r="DG16" s="195"/>
      <c r="DH16" s="195"/>
      <c r="DI16" s="195"/>
      <c r="DJ16" s="195"/>
      <c r="DK16" s="195"/>
      <c r="DL16" s="196"/>
      <c r="DM16" s="197"/>
      <c r="DN16" s="195"/>
      <c r="DO16" s="195"/>
      <c r="DP16" s="195"/>
      <c r="DQ16" s="195"/>
      <c r="DR16" s="195"/>
      <c r="DS16" s="196"/>
      <c r="DT16" s="197"/>
      <c r="DU16" s="195"/>
      <c r="DV16" s="195"/>
      <c r="DW16" s="195"/>
      <c r="DX16" s="195"/>
      <c r="DY16" s="195"/>
      <c r="DZ16" s="195"/>
      <c r="EA16" s="195"/>
      <c r="EB16" s="195"/>
      <c r="EC16" s="195"/>
      <c r="ED16" s="195"/>
      <c r="EE16" s="195"/>
      <c r="EF16" s="197"/>
      <c r="EG16" s="201" t="str">
        <f>IF(K16="","",IF(OR(Y16=Lists!$AC$42,Y16=Lists!$AC$43),IF(L16="Undrained",(VLOOKUP(K16,Lists!$A$2:$O$595,12,Lists!$L$2:$L$595))/((VLOOKUP(K16,Lists!$A$2:$O$595,4,Lists!$L$2:$L$595))/100),IF(L16="Drained",(VLOOKUP(K16,Lists!$A$2:$O$595,15,Lists!$L$2:$L$595))/((VLOOKUP(K16,Lists!$A$2:$O$595,7,Lists!$L$2:$L$595))/100),"")),""))</f>
        <v/>
      </c>
      <c r="EH16" s="201" t="str">
        <f>IF(K16="","",IF(L16="Undrained",(VLOOKUP(K16,Lists!$A$2:$O$595,8,Lists!$H$2:$H$595))/((VLOOKUP(K16,Lists!$A$2:$O$595,4,Lists!$D$2:$D$595))/100),IF(L16="Drained",(VLOOKUP(K16,Lists!$A$2:$O$595,11,Lists!$K$2:$K$595))/((VLOOKUP(K16,Lists!$A$2:$O$595,7,Lists!$G$2:$G$595))/100),"")))</f>
        <v/>
      </c>
      <c r="EI16" s="201" t="str">
        <f>Lists!S39</f>
        <v/>
      </c>
      <c r="EJ16" s="201">
        <f t="shared" si="6"/>
        <v>0</v>
      </c>
      <c r="EK16" s="201">
        <f>IF(AND(X16="x",OR(Y16=Lists!$AC$42,Y16=Lists!$AC$43)),30,IF(OR(EH16="",EG16=""),0,IF(AND(,EG16-EH16-EJ16&lt;0,EI16=""),30,IF(EI16="",EG16-EH16-EJ16,IF(EG16-EH16-EI16-EJ16&lt;0,30,EG16-EH16-EI16-EJ16)))))</f>
        <v>0</v>
      </c>
      <c r="EL16" s="201">
        <f t="shared" si="1"/>
        <v>0</v>
      </c>
      <c r="EM16" s="201">
        <f>SUM((IF(AH16="",0,IF(AH16=Lists!$T$3,((AG16*AL16*(AR16/100))*(Lists!W30/100)),((('Multi-Field'!AG16*2000)*('Multi-Field'!AR16/100)*(Lists!W30/100)))))),(IF('Multi-Field'!AZ16="",0,IF('Multi-Field'!AZ16=Lists!$T$3,(('Multi-Field'!AY16*'Multi-Field'!BD16*('Multi-Field'!BJ16/100))*(Lists!Y30/100)),((('Multi-Field'!AY16*2000)*('Multi-Field'!BJ16/100))*(Lists!Y30/100))))))</f>
        <v>0</v>
      </c>
      <c r="EN16" s="201">
        <f>SUM(IF(AH16="",0,IF(AH16=Lists!$T$3,((AG16*AL16)*(AP16/100)*(IF(Lists!V30=0,0,Lists!V30/100))),(('Multi-Field'!AG16*2000)*('Multi-Field'!AP16/100)*(IF(Lists!V30=0,0,Lists!V30/100))))),IF('Multi-Field'!AZ16="",0,IF('Multi-Field'!AZ16=Lists!$T$3,(('Multi-Field'!AY16*'Multi-Field'!BD16)*('Multi-Field'!BH16/100)*(IF(Lists!X30=0,0,Lists!X30/100))),(('Multi-Field'!AY16*2000)*('Multi-Field'!BH16/100)*(IF(Lists!X30=0,0,Lists!X30/100))))))</f>
        <v>0</v>
      </c>
      <c r="EO16" s="201">
        <f>SUM(IF(DD16=Lists!$AA$3,((DE16*DC16)*(CZ16/100)),(DC16*(CZ16/100))),IF(DK16=Lists!$AA$3,((DL16*DJ16)*(DG16/100)),(DJ16*(DG16/100))),IF(DR16=Lists!$AA$3,((DS16*DQ16)*(DN16/100)),(DQ16*(DN16/100))))</f>
        <v>0</v>
      </c>
      <c r="EP16" s="264">
        <f t="shared" si="7"/>
        <v>0</v>
      </c>
      <c r="EQ16" s="195"/>
      <c r="ER16" s="266"/>
      <c r="ES16" s="195"/>
      <c r="ET16" s="202"/>
      <c r="EU16" s="400"/>
      <c r="EV16" s="400"/>
      <c r="EW16" s="400"/>
      <c r="EX16" s="400"/>
      <c r="EY16" s="400"/>
      <c r="EZ16" s="401"/>
      <c r="FA16" s="400"/>
      <c r="FB16" s="400"/>
      <c r="FC16" s="400"/>
      <c r="FD16" s="400"/>
      <c r="FE16" s="400"/>
      <c r="FF16" s="401"/>
      <c r="FG16" s="400"/>
      <c r="FH16" s="402"/>
      <c r="FI16" s="202"/>
      <c r="FJ16" s="225"/>
      <c r="FK16" s="225"/>
      <c r="FL16" s="225"/>
      <c r="FM16" s="225"/>
      <c r="FN16" s="225"/>
      <c r="FO16" s="205" t="str">
        <f t="shared" si="0"/>
        <v/>
      </c>
      <c r="FP16" s="225"/>
      <c r="FQ16" s="74" t="str">
        <f t="shared" si="2"/>
        <v/>
      </c>
      <c r="FR16" s="74" t="str">
        <f t="shared" si="3"/>
        <v/>
      </c>
      <c r="FS16" s="74" t="str">
        <f t="shared" si="4"/>
        <v/>
      </c>
      <c r="FT16" s="201" t="str">
        <f t="shared" si="5"/>
        <v/>
      </c>
    </row>
    <row r="17" spans="1:176" s="198" customFormat="1" ht="27.75" customHeight="1">
      <c r="A17" s="195"/>
      <c r="B17" s="195"/>
      <c r="C17" s="195"/>
      <c r="D17" s="196"/>
      <c r="E17" s="195"/>
      <c r="F17" s="195"/>
      <c r="G17" s="197"/>
      <c r="H17" s="195"/>
      <c r="I17" s="195"/>
      <c r="J17" s="195"/>
      <c r="K17" s="195"/>
      <c r="L17" s="195"/>
      <c r="M17" s="195"/>
      <c r="N17" s="195"/>
      <c r="O17" s="197"/>
      <c r="P17" s="195"/>
      <c r="Q17" s="195"/>
      <c r="R17" s="195"/>
      <c r="S17" s="195"/>
      <c r="T17" s="195"/>
      <c r="U17" s="195"/>
      <c r="V17" s="195"/>
      <c r="W17" s="195"/>
      <c r="X17" s="195"/>
      <c r="Y17" s="195"/>
      <c r="Z17" s="195"/>
      <c r="AA17" s="195"/>
      <c r="AB17" s="197"/>
      <c r="AC17" s="195"/>
      <c r="AD17" s="195"/>
      <c r="AE17" s="197"/>
      <c r="AF17" s="195"/>
      <c r="AG17" s="195"/>
      <c r="AH17" s="195"/>
      <c r="AI17" s="195"/>
      <c r="AJ17" s="195"/>
      <c r="AK17" s="197"/>
      <c r="AL17" s="399"/>
      <c r="AM17" s="198" t="s">
        <v>49</v>
      </c>
      <c r="AN17" s="195"/>
      <c r="AO17" s="198" t="s">
        <v>45</v>
      </c>
      <c r="AP17" s="195"/>
      <c r="AQ17" s="198" t="s">
        <v>45</v>
      </c>
      <c r="AR17" s="195"/>
      <c r="AS17" s="198" t="s">
        <v>45</v>
      </c>
      <c r="AT17" s="195"/>
      <c r="AU17" s="198" t="s">
        <v>45</v>
      </c>
      <c r="AV17" s="195"/>
      <c r="AW17" s="199" t="s">
        <v>45</v>
      </c>
      <c r="AX17" s="195"/>
      <c r="AY17" s="195"/>
      <c r="AZ17" s="195"/>
      <c r="BA17" s="195"/>
      <c r="BB17" s="195"/>
      <c r="BC17" s="197"/>
      <c r="BD17" s="195"/>
      <c r="BE17" s="198" t="s">
        <v>49</v>
      </c>
      <c r="BF17" s="195"/>
      <c r="BG17" s="198" t="s">
        <v>45</v>
      </c>
      <c r="BH17" s="195"/>
      <c r="BI17" s="198" t="s">
        <v>45</v>
      </c>
      <c r="BJ17" s="195"/>
      <c r="BK17" s="198" t="s">
        <v>45</v>
      </c>
      <c r="BL17" s="195"/>
      <c r="BM17" s="198" t="s">
        <v>45</v>
      </c>
      <c r="BN17" s="195"/>
      <c r="BO17" s="199" t="s">
        <v>45</v>
      </c>
      <c r="BP17" s="195"/>
      <c r="BQ17" s="195"/>
      <c r="BR17" s="195"/>
      <c r="BS17" s="195"/>
      <c r="BT17" s="195"/>
      <c r="BU17" s="197"/>
      <c r="BV17" s="399"/>
      <c r="BW17" s="198" t="s">
        <v>49</v>
      </c>
      <c r="BX17" s="399"/>
      <c r="BY17" s="198" t="s">
        <v>45</v>
      </c>
      <c r="BZ17" s="399"/>
      <c r="CA17" s="198" t="s">
        <v>45</v>
      </c>
      <c r="CB17" s="195"/>
      <c r="CC17" s="198" t="s">
        <v>45</v>
      </c>
      <c r="CD17" s="399"/>
      <c r="CE17" s="198" t="s">
        <v>45</v>
      </c>
      <c r="CF17" s="399"/>
      <c r="CG17" s="199" t="s">
        <v>45</v>
      </c>
      <c r="CH17" s="195"/>
      <c r="CI17" s="195"/>
      <c r="CJ17" s="195"/>
      <c r="CK17" s="195"/>
      <c r="CL17" s="195"/>
      <c r="CM17" s="197"/>
      <c r="CN17" s="195"/>
      <c r="CO17" s="198" t="s">
        <v>49</v>
      </c>
      <c r="CP17" s="195"/>
      <c r="CQ17" s="198" t="s">
        <v>45</v>
      </c>
      <c r="CR17" s="195"/>
      <c r="CS17" s="198" t="s">
        <v>45</v>
      </c>
      <c r="CT17" s="195"/>
      <c r="CU17" s="198" t="s">
        <v>45</v>
      </c>
      <c r="CV17" s="195"/>
      <c r="CW17" s="198" t="s">
        <v>45</v>
      </c>
      <c r="CX17" s="195"/>
      <c r="CY17" s="199" t="s">
        <v>45</v>
      </c>
      <c r="CZ17" s="195"/>
      <c r="DA17" s="195"/>
      <c r="DB17" s="195"/>
      <c r="DC17" s="195"/>
      <c r="DD17" s="196"/>
      <c r="DE17" s="196"/>
      <c r="DF17" s="197"/>
      <c r="DG17" s="195"/>
      <c r="DH17" s="195"/>
      <c r="DI17" s="195"/>
      <c r="DJ17" s="195"/>
      <c r="DK17" s="195"/>
      <c r="DL17" s="196"/>
      <c r="DM17" s="197"/>
      <c r="DN17" s="195"/>
      <c r="DO17" s="195"/>
      <c r="DP17" s="195"/>
      <c r="DQ17" s="195"/>
      <c r="DR17" s="195"/>
      <c r="DS17" s="196"/>
      <c r="DT17" s="197"/>
      <c r="DU17" s="195"/>
      <c r="DV17" s="195"/>
      <c r="DW17" s="195"/>
      <c r="DX17" s="195"/>
      <c r="DY17" s="195"/>
      <c r="DZ17" s="195"/>
      <c r="EA17" s="195"/>
      <c r="EB17" s="195"/>
      <c r="EC17" s="195"/>
      <c r="ED17" s="195"/>
      <c r="EE17" s="195"/>
      <c r="EF17" s="197"/>
      <c r="EG17" s="201" t="str">
        <f>IF(K17="","",IF(OR(Y17=Lists!$AC$42,Y17=Lists!$AC$43),IF(L17="Undrained",(VLOOKUP(K17,Lists!$A$2:$O$595,12,Lists!$L$2:$L$595))/((VLOOKUP(K17,Lists!$A$2:$O$595,4,Lists!$L$2:$L$595))/100),IF(L17="Drained",(VLOOKUP(K17,Lists!$A$2:$O$595,15,Lists!$L$2:$L$595))/((VLOOKUP(K17,Lists!$A$2:$O$595,7,Lists!$L$2:$L$595))/100),"")),""))</f>
        <v/>
      </c>
      <c r="EH17" s="201" t="str">
        <f>IF(K17="","",IF(L17="Undrained",(VLOOKUP(K17,Lists!$A$2:$O$595,8,Lists!$H$2:$H$595))/((VLOOKUP(K17,Lists!$A$2:$O$595,4,Lists!$D$2:$D$595))/100),IF(L17="Drained",(VLOOKUP(K17,Lists!$A$2:$O$595,11,Lists!$K$2:$K$595))/((VLOOKUP(K17,Lists!$A$2:$O$595,7,Lists!$G$2:$G$595))/100),"")))</f>
        <v/>
      </c>
      <c r="EI17" s="201" t="str">
        <f>Lists!S40</f>
        <v/>
      </c>
      <c r="EJ17" s="201">
        <f t="shared" si="6"/>
        <v>0</v>
      </c>
      <c r="EK17" s="201">
        <f>IF(AND(X17="x",OR(Y17=Lists!$AC$42,Y17=Lists!$AC$43)),30,IF(OR(EH17="",EG17=""),0,IF(AND(,EG17-EH17-EJ17&lt;0,EI17=""),30,IF(EI17="",EG17-EH17-EJ17,IF(EG17-EH17-EI17-EJ17&lt;0,30,EG17-EH17-EI17-EJ17)))))</f>
        <v>0</v>
      </c>
      <c r="EL17" s="201">
        <f t="shared" si="1"/>
        <v>0</v>
      </c>
      <c r="EM17" s="201">
        <f>SUM((IF(AH17="",0,IF(AH17=Lists!$T$3,((AG17*AL17*(AR17/100))*(Lists!W31/100)),((('Multi-Field'!AG17*2000)*('Multi-Field'!AR17/100)*(Lists!W31/100)))))),(IF('Multi-Field'!AZ17="",0,IF('Multi-Field'!AZ17=Lists!$T$3,(('Multi-Field'!AY17*'Multi-Field'!BD17*('Multi-Field'!BJ17/100))*(Lists!Y31/100)),((('Multi-Field'!AY17*2000)*('Multi-Field'!BJ17/100))*(Lists!Y31/100))))))</f>
        <v>0</v>
      </c>
      <c r="EN17" s="201">
        <f>SUM(IF(AH17="",0,IF(AH17=Lists!$T$3,((AG17*AL17)*(AP17/100)*(IF(Lists!V31=0,0,Lists!V31/100))),(('Multi-Field'!AG17*2000)*('Multi-Field'!AP17/100)*(IF(Lists!V31=0,0,Lists!V31/100))))),IF('Multi-Field'!AZ17="",0,IF('Multi-Field'!AZ17=Lists!$T$3,(('Multi-Field'!AY17*'Multi-Field'!BD17)*('Multi-Field'!BH17/100)*(IF(Lists!X31=0,0,Lists!X31/100))),(('Multi-Field'!AY17*2000)*('Multi-Field'!BH17/100)*(IF(Lists!X31=0,0,Lists!X31/100))))))</f>
        <v>0</v>
      </c>
      <c r="EO17" s="201">
        <f>SUM(IF(DD17=Lists!$AA$3,((DE17*DC17)*(CZ17/100)),(DC17*(CZ17/100))),IF(DK17=Lists!$AA$3,((DL17*DJ17)*(DG17/100)),(DJ17*(DG17/100))),IF(DR17=Lists!$AA$3,((DS17*DQ17)*(DN17/100)),(DQ17*(DN17/100))))</f>
        <v>0</v>
      </c>
      <c r="EP17" s="264">
        <f t="shared" si="7"/>
        <v>0</v>
      </c>
      <c r="EQ17" s="195"/>
      <c r="ER17" s="266"/>
      <c r="ES17" s="195"/>
      <c r="ET17" s="202"/>
      <c r="EU17" s="400"/>
      <c r="EV17" s="400"/>
      <c r="EW17" s="400"/>
      <c r="EX17" s="400"/>
      <c r="EY17" s="400"/>
      <c r="EZ17" s="401"/>
      <c r="FA17" s="400"/>
      <c r="FB17" s="400"/>
      <c r="FC17" s="400"/>
      <c r="FD17" s="400"/>
      <c r="FE17" s="400"/>
      <c r="FF17" s="401"/>
      <c r="FG17" s="400"/>
      <c r="FH17" s="402"/>
      <c r="FI17" s="202"/>
      <c r="FJ17" s="225"/>
      <c r="FK17" s="225"/>
      <c r="FL17" s="225"/>
      <c r="FM17" s="225"/>
      <c r="FN17" s="225"/>
      <c r="FO17" s="205" t="str">
        <f t="shared" si="0"/>
        <v/>
      </c>
      <c r="FP17" s="225"/>
      <c r="FQ17" s="74" t="str">
        <f t="shared" si="2"/>
        <v/>
      </c>
      <c r="FR17" s="74" t="str">
        <f t="shared" si="3"/>
        <v/>
      </c>
      <c r="FS17" s="74" t="str">
        <f t="shared" si="4"/>
        <v/>
      </c>
      <c r="FT17" s="201" t="str">
        <f t="shared" si="5"/>
        <v/>
      </c>
    </row>
    <row r="18" spans="1:176" s="198" customFormat="1" ht="27.75" customHeight="1">
      <c r="A18" s="195"/>
      <c r="B18" s="195"/>
      <c r="C18" s="195"/>
      <c r="D18" s="196"/>
      <c r="E18" s="195"/>
      <c r="F18" s="195"/>
      <c r="G18" s="197"/>
      <c r="H18" s="195"/>
      <c r="I18" s="195"/>
      <c r="J18" s="195"/>
      <c r="K18" s="195"/>
      <c r="L18" s="195"/>
      <c r="M18" s="195"/>
      <c r="N18" s="195"/>
      <c r="O18" s="197"/>
      <c r="P18" s="195"/>
      <c r="Q18" s="195"/>
      <c r="R18" s="195"/>
      <c r="S18" s="195"/>
      <c r="T18" s="195"/>
      <c r="U18" s="195"/>
      <c r="V18" s="195"/>
      <c r="W18" s="195"/>
      <c r="X18" s="195"/>
      <c r="Y18" s="195"/>
      <c r="Z18" s="195"/>
      <c r="AA18" s="195"/>
      <c r="AB18" s="197"/>
      <c r="AC18" s="195"/>
      <c r="AD18" s="195"/>
      <c r="AE18" s="197"/>
      <c r="AF18" s="195"/>
      <c r="AG18" s="195"/>
      <c r="AH18" s="195"/>
      <c r="AI18" s="195"/>
      <c r="AJ18" s="195"/>
      <c r="AK18" s="197"/>
      <c r="AL18" s="399"/>
      <c r="AM18" s="198" t="s">
        <v>49</v>
      </c>
      <c r="AN18" s="195"/>
      <c r="AO18" s="198" t="s">
        <v>45</v>
      </c>
      <c r="AP18" s="195"/>
      <c r="AQ18" s="198" t="s">
        <v>45</v>
      </c>
      <c r="AR18" s="195"/>
      <c r="AS18" s="198" t="s">
        <v>45</v>
      </c>
      <c r="AT18" s="195"/>
      <c r="AU18" s="198" t="s">
        <v>45</v>
      </c>
      <c r="AV18" s="195"/>
      <c r="AW18" s="199" t="s">
        <v>45</v>
      </c>
      <c r="AX18" s="195"/>
      <c r="AY18" s="195"/>
      <c r="AZ18" s="195"/>
      <c r="BA18" s="195"/>
      <c r="BB18" s="195"/>
      <c r="BC18" s="197"/>
      <c r="BD18" s="195"/>
      <c r="BE18" s="198" t="s">
        <v>49</v>
      </c>
      <c r="BF18" s="195"/>
      <c r="BG18" s="198" t="s">
        <v>45</v>
      </c>
      <c r="BH18" s="195"/>
      <c r="BI18" s="198" t="s">
        <v>45</v>
      </c>
      <c r="BJ18" s="195"/>
      <c r="BK18" s="198" t="s">
        <v>45</v>
      </c>
      <c r="BL18" s="195"/>
      <c r="BM18" s="198" t="s">
        <v>45</v>
      </c>
      <c r="BN18" s="195"/>
      <c r="BO18" s="199" t="s">
        <v>45</v>
      </c>
      <c r="BP18" s="195"/>
      <c r="BQ18" s="195"/>
      <c r="BR18" s="195"/>
      <c r="BS18" s="195"/>
      <c r="BT18" s="195"/>
      <c r="BU18" s="197"/>
      <c r="BV18" s="399"/>
      <c r="BW18" s="198" t="s">
        <v>49</v>
      </c>
      <c r="BX18" s="399"/>
      <c r="BY18" s="198" t="s">
        <v>45</v>
      </c>
      <c r="BZ18" s="399"/>
      <c r="CA18" s="198" t="s">
        <v>45</v>
      </c>
      <c r="CB18" s="195"/>
      <c r="CC18" s="198" t="s">
        <v>45</v>
      </c>
      <c r="CD18" s="399"/>
      <c r="CE18" s="198" t="s">
        <v>45</v>
      </c>
      <c r="CF18" s="399"/>
      <c r="CG18" s="199" t="s">
        <v>45</v>
      </c>
      <c r="CH18" s="195"/>
      <c r="CI18" s="195"/>
      <c r="CJ18" s="195"/>
      <c r="CK18" s="195"/>
      <c r="CL18" s="195"/>
      <c r="CM18" s="197"/>
      <c r="CN18" s="195"/>
      <c r="CO18" s="198" t="s">
        <v>49</v>
      </c>
      <c r="CP18" s="195"/>
      <c r="CQ18" s="198" t="s">
        <v>45</v>
      </c>
      <c r="CR18" s="195"/>
      <c r="CS18" s="198" t="s">
        <v>45</v>
      </c>
      <c r="CT18" s="195"/>
      <c r="CU18" s="198" t="s">
        <v>45</v>
      </c>
      <c r="CV18" s="195"/>
      <c r="CW18" s="198" t="s">
        <v>45</v>
      </c>
      <c r="CX18" s="195"/>
      <c r="CY18" s="199" t="s">
        <v>45</v>
      </c>
      <c r="CZ18" s="195"/>
      <c r="DA18" s="195"/>
      <c r="DB18" s="195"/>
      <c r="DC18" s="195">
        <v>0</v>
      </c>
      <c r="DD18" s="196"/>
      <c r="DE18" s="196"/>
      <c r="DF18" s="197"/>
      <c r="DG18" s="195"/>
      <c r="DH18" s="195"/>
      <c r="DI18" s="195"/>
      <c r="DJ18" s="195"/>
      <c r="DK18" s="195"/>
      <c r="DL18" s="196"/>
      <c r="DM18" s="197"/>
      <c r="DN18" s="195"/>
      <c r="DO18" s="195"/>
      <c r="DP18" s="195"/>
      <c r="DQ18" s="195"/>
      <c r="DR18" s="195"/>
      <c r="DS18" s="196"/>
      <c r="DT18" s="197"/>
      <c r="DU18" s="195"/>
      <c r="DV18" s="195"/>
      <c r="DW18" s="195"/>
      <c r="DX18" s="195"/>
      <c r="DY18" s="195"/>
      <c r="DZ18" s="195"/>
      <c r="EA18" s="195"/>
      <c r="EB18" s="195"/>
      <c r="EC18" s="195"/>
      <c r="ED18" s="195"/>
      <c r="EE18" s="195"/>
      <c r="EF18" s="197"/>
      <c r="EG18" s="201" t="str">
        <f>IF(K18="","",IF(OR(Y18=Lists!$AC$42,Y18=Lists!$AC$43),IF(L18="Undrained",(VLOOKUP(K18,Lists!$A$2:$O$595,12,Lists!$L$2:$L$595))/((VLOOKUP(K18,Lists!$A$2:$O$595,4,Lists!$L$2:$L$595))/100),IF(L18="Drained",(VLOOKUP(K18,Lists!$A$2:$O$595,15,Lists!$L$2:$L$595))/((VLOOKUP(K18,Lists!$A$2:$O$595,7,Lists!$L$2:$L$595))/100),"")),""))</f>
        <v/>
      </c>
      <c r="EH18" s="201" t="str">
        <f>IF(K18="","",IF(L18="Undrained",(VLOOKUP(K18,Lists!$A$2:$O$595,8,Lists!$H$2:$H$595))/((VLOOKUP(K18,Lists!$A$2:$O$595,4,Lists!$D$2:$D$595))/100),IF(L18="Drained",(VLOOKUP(K18,Lists!$A$2:$O$595,11,Lists!$K$2:$K$595))/((VLOOKUP(K18,Lists!$A$2:$O$595,7,Lists!$G$2:$G$595))/100),"")))</f>
        <v/>
      </c>
      <c r="EI18" s="201" t="str">
        <f>Lists!S41</f>
        <v/>
      </c>
      <c r="EJ18" s="201">
        <f t="shared" si="6"/>
        <v>0</v>
      </c>
      <c r="EK18" s="201">
        <f>IF(AND(X18="x",OR(Y18=Lists!$AC$42,Y18=Lists!$AC$43)),30,IF(OR(EH18="",EG18=""),0,IF(AND(,EG18-EH18-EJ18&lt;0,EI18=""),30,IF(EI18="",EG18-EH18-EJ18,IF(EG18-EH18-EI18-EJ18&lt;0,30,EG18-EH18-EI18-EJ18)))))</f>
        <v>0</v>
      </c>
      <c r="EL18" s="201">
        <f t="shared" si="1"/>
        <v>0</v>
      </c>
      <c r="EM18" s="201">
        <f>SUM((IF(AH18="",0,IF(AH18=Lists!$T$3,((AG18*AL18*(AR18/100))*(Lists!W32/100)),((('Multi-Field'!AG18*2000)*('Multi-Field'!AR18/100)*(Lists!W32/100)))))),(IF('Multi-Field'!AZ18="",0,IF('Multi-Field'!AZ18=Lists!$T$3,(('Multi-Field'!AY18*'Multi-Field'!BD18*('Multi-Field'!BJ18/100))*(Lists!Y32/100)),((('Multi-Field'!AY18*2000)*('Multi-Field'!BJ18/100))*(Lists!Y32/100))))))</f>
        <v>0</v>
      </c>
      <c r="EN18" s="201">
        <f>SUM(IF(AH18="",0,IF(AH18=Lists!$T$3,((AG18*AL18)*(AP18/100)*(IF(Lists!V32=0,0,Lists!V32/100))),(('Multi-Field'!AG18*2000)*('Multi-Field'!AP18/100)*(IF(Lists!V32=0,0,Lists!V32/100))))),IF('Multi-Field'!AZ18="",0,IF('Multi-Field'!AZ18=Lists!$T$3,(('Multi-Field'!AY18*'Multi-Field'!BD18)*('Multi-Field'!BH18/100)*(IF(Lists!X32=0,0,Lists!X32/100))),(('Multi-Field'!AY18*2000)*('Multi-Field'!BH18/100)*(IF(Lists!X32=0,0,Lists!X32/100))))))</f>
        <v>0</v>
      </c>
      <c r="EO18" s="201">
        <f>SUM(IF(DD18=Lists!$AA$3,((DE18*DC18)*(CZ18/100)),(DC18*(CZ18/100))),IF(DK18=Lists!$AA$3,((DL18*DJ18)*(DG18/100)),(DJ18*(DG18/100))),IF(DR18=Lists!$AA$3,((DS18*DQ18)*(DN18/100)),(DQ18*(DN18/100))))</f>
        <v>0</v>
      </c>
      <c r="EP18" s="264">
        <f t="shared" si="7"/>
        <v>0</v>
      </c>
      <c r="EQ18" s="195"/>
      <c r="ER18" s="266"/>
      <c r="ES18" s="195"/>
      <c r="ET18" s="202"/>
      <c r="EU18" s="400"/>
      <c r="EV18" s="400"/>
      <c r="EW18" s="400"/>
      <c r="EX18" s="400"/>
      <c r="EY18" s="400"/>
      <c r="EZ18" s="401"/>
      <c r="FA18" s="400"/>
      <c r="FB18" s="400"/>
      <c r="FC18" s="400"/>
      <c r="FD18" s="400"/>
      <c r="FE18" s="400"/>
      <c r="FF18" s="401"/>
      <c r="FG18" s="400"/>
      <c r="FH18" s="402"/>
      <c r="FI18" s="202"/>
      <c r="FJ18" s="225"/>
      <c r="FK18" s="225"/>
      <c r="FL18" s="225"/>
      <c r="FM18" s="225"/>
      <c r="FN18" s="225"/>
      <c r="FO18" s="205" t="str">
        <f t="shared" si="0"/>
        <v/>
      </c>
      <c r="FP18" s="225"/>
      <c r="FQ18" s="74" t="str">
        <f t="shared" si="2"/>
        <v/>
      </c>
      <c r="FR18" s="74" t="str">
        <f t="shared" si="3"/>
        <v/>
      </c>
      <c r="FS18" s="74" t="str">
        <f t="shared" si="4"/>
        <v/>
      </c>
      <c r="FT18" s="201" t="str">
        <f t="shared" si="5"/>
        <v/>
      </c>
    </row>
    <row r="19" spans="1:176" s="200" customFormat="1" ht="27.75" customHeight="1">
      <c r="A19" s="195"/>
      <c r="B19" s="195"/>
      <c r="C19" s="195"/>
      <c r="D19" s="196"/>
      <c r="E19" s="195"/>
      <c r="F19" s="195"/>
      <c r="G19" s="197"/>
      <c r="H19" s="195"/>
      <c r="I19" s="195"/>
      <c r="J19" s="195"/>
      <c r="K19" s="195"/>
      <c r="L19" s="195"/>
      <c r="M19" s="195"/>
      <c r="N19" s="195"/>
      <c r="O19" s="197"/>
      <c r="P19" s="195"/>
      <c r="Q19" s="195"/>
      <c r="R19" s="195"/>
      <c r="S19" s="195"/>
      <c r="T19" s="195"/>
      <c r="U19" s="195"/>
      <c r="V19" s="195"/>
      <c r="W19" s="195"/>
      <c r="X19" s="195"/>
      <c r="Y19" s="195"/>
      <c r="Z19" s="195"/>
      <c r="AA19" s="195"/>
      <c r="AB19" s="197"/>
      <c r="AC19" s="195"/>
      <c r="AD19" s="195"/>
      <c r="AE19" s="197"/>
      <c r="AF19" s="195"/>
      <c r="AG19" s="195"/>
      <c r="AH19" s="195"/>
      <c r="AI19" s="195"/>
      <c r="AJ19" s="195"/>
      <c r="AK19" s="197"/>
      <c r="AL19" s="399"/>
      <c r="AM19" s="198" t="s">
        <v>49</v>
      </c>
      <c r="AN19" s="195"/>
      <c r="AO19" s="198" t="s">
        <v>45</v>
      </c>
      <c r="AP19" s="195"/>
      <c r="AQ19" s="198" t="s">
        <v>45</v>
      </c>
      <c r="AR19" s="195"/>
      <c r="AS19" s="198" t="s">
        <v>45</v>
      </c>
      <c r="AT19" s="195"/>
      <c r="AU19" s="198" t="s">
        <v>45</v>
      </c>
      <c r="AV19" s="195"/>
      <c r="AW19" s="199" t="s">
        <v>45</v>
      </c>
      <c r="AX19" s="195"/>
      <c r="AY19" s="195"/>
      <c r="AZ19" s="195"/>
      <c r="BA19" s="195"/>
      <c r="BB19" s="195"/>
      <c r="BC19" s="197"/>
      <c r="BD19" s="195"/>
      <c r="BE19" s="198" t="s">
        <v>49</v>
      </c>
      <c r="BF19" s="195"/>
      <c r="BG19" s="198" t="s">
        <v>45</v>
      </c>
      <c r="BH19" s="195"/>
      <c r="BI19" s="198" t="s">
        <v>45</v>
      </c>
      <c r="BJ19" s="195"/>
      <c r="BK19" s="198" t="s">
        <v>45</v>
      </c>
      <c r="BL19" s="195"/>
      <c r="BM19" s="198" t="s">
        <v>45</v>
      </c>
      <c r="BN19" s="195"/>
      <c r="BO19" s="199" t="s">
        <v>45</v>
      </c>
      <c r="BP19" s="195"/>
      <c r="BQ19" s="195"/>
      <c r="BR19" s="195"/>
      <c r="BS19" s="195"/>
      <c r="BT19" s="195"/>
      <c r="BU19" s="197"/>
      <c r="BV19" s="399"/>
      <c r="BW19" s="198" t="s">
        <v>49</v>
      </c>
      <c r="BX19" s="399"/>
      <c r="BY19" s="198" t="s">
        <v>45</v>
      </c>
      <c r="BZ19" s="399"/>
      <c r="CA19" s="198" t="s">
        <v>45</v>
      </c>
      <c r="CB19" s="195"/>
      <c r="CC19" s="198" t="s">
        <v>45</v>
      </c>
      <c r="CD19" s="399"/>
      <c r="CE19" s="198" t="s">
        <v>45</v>
      </c>
      <c r="CF19" s="399"/>
      <c r="CG19" s="199" t="s">
        <v>45</v>
      </c>
      <c r="CH19" s="195"/>
      <c r="CI19" s="195"/>
      <c r="CJ19" s="195"/>
      <c r="CK19" s="195"/>
      <c r="CL19" s="195"/>
      <c r="CM19" s="197"/>
      <c r="CN19" s="195"/>
      <c r="CO19" s="198" t="s">
        <v>49</v>
      </c>
      <c r="CP19" s="195"/>
      <c r="CQ19" s="198" t="s">
        <v>45</v>
      </c>
      <c r="CR19" s="195"/>
      <c r="CS19" s="198" t="s">
        <v>45</v>
      </c>
      <c r="CT19" s="195"/>
      <c r="CU19" s="198" t="s">
        <v>45</v>
      </c>
      <c r="CV19" s="195"/>
      <c r="CW19" s="198" t="s">
        <v>45</v>
      </c>
      <c r="CX19" s="195"/>
      <c r="CY19" s="199" t="s">
        <v>45</v>
      </c>
      <c r="CZ19" s="195"/>
      <c r="DA19" s="195"/>
      <c r="DB19" s="195"/>
      <c r="DC19" s="195">
        <v>0</v>
      </c>
      <c r="DD19" s="196"/>
      <c r="DE19" s="196"/>
      <c r="DF19" s="197"/>
      <c r="DG19" s="195"/>
      <c r="DH19" s="195"/>
      <c r="DI19" s="195"/>
      <c r="DJ19" s="195"/>
      <c r="DK19" s="195"/>
      <c r="DL19" s="196"/>
      <c r="DM19" s="197"/>
      <c r="DN19" s="195"/>
      <c r="DO19" s="195"/>
      <c r="DP19" s="195"/>
      <c r="DQ19" s="195"/>
      <c r="DR19" s="195"/>
      <c r="DS19" s="196"/>
      <c r="DT19" s="197"/>
      <c r="DU19" s="195"/>
      <c r="DV19" s="195"/>
      <c r="DW19" s="195"/>
      <c r="DX19" s="195"/>
      <c r="DY19" s="195"/>
      <c r="DZ19" s="195"/>
      <c r="EA19" s="195"/>
      <c r="EB19" s="195"/>
      <c r="EC19" s="195"/>
      <c r="ED19" s="195"/>
      <c r="EE19" s="195"/>
      <c r="EF19" s="197"/>
      <c r="EG19" s="201" t="str">
        <f>IF(K19="","",IF(OR(Y19=Lists!$AC$42,Y19=Lists!$AC$43),IF(L19="Undrained",(VLOOKUP(K19,Lists!$A$2:$O$595,12,Lists!$L$2:$L$595))/((VLOOKUP(K19,Lists!$A$2:$O$595,4,Lists!$L$2:$L$595))/100),IF(L19="Drained",(VLOOKUP(K19,Lists!$A$2:$O$595,15,Lists!$L$2:$L$595))/((VLOOKUP(K19,Lists!$A$2:$O$595,7,Lists!$L$2:$L$595))/100),"")),""))</f>
        <v/>
      </c>
      <c r="EH19" s="201" t="str">
        <f>IF(K19="","",IF(L19="Undrained",(VLOOKUP(K19,Lists!$A$2:$O$595,8,Lists!$H$2:$H$595))/((VLOOKUP(K19,Lists!$A$2:$O$595,4,Lists!$D$2:$D$595))/100),IF(L19="Drained",(VLOOKUP(K19,Lists!$A$2:$O$595,11,Lists!$K$2:$K$595))/((VLOOKUP(K19,Lists!$A$2:$O$595,7,Lists!$G$2:$G$595))/100),"")))</f>
        <v/>
      </c>
      <c r="EI19" s="201" t="str">
        <f>Lists!S42</f>
        <v/>
      </c>
      <c r="EJ19" s="201">
        <f t="shared" si="6"/>
        <v>0</v>
      </c>
      <c r="EK19" s="201">
        <f>IF(AND(X19="x",OR(Y19=Lists!$AC$42,Y19=Lists!$AC$43)),30,IF(OR(EH19="",EG19=""),0,IF(AND(,EG19-EH19-EJ19&lt;0,EI19=""),30,IF(EI19="",EG19-EH19-EJ19,IF(EG19-EH19-EI19-EJ19&lt;0,30,EG19-EH19-EI19-EJ19)))))</f>
        <v>0</v>
      </c>
      <c r="EL19" s="201">
        <f t="shared" si="1"/>
        <v>0</v>
      </c>
      <c r="EM19" s="201">
        <f>SUM((IF(AH19="",0,IF(AH19=Lists!$T$3,((AG19*AL19*(AR19/100))*(Lists!W33/100)),((('Multi-Field'!AG19*2000)*('Multi-Field'!AR19/100)*(Lists!W33/100)))))),(IF('Multi-Field'!AZ19="",0,IF('Multi-Field'!AZ19=Lists!$T$3,(('Multi-Field'!AY19*'Multi-Field'!BD19*('Multi-Field'!BJ19/100))*(Lists!Y33/100)),((('Multi-Field'!AY19*2000)*('Multi-Field'!BJ19/100))*(Lists!Y33/100))))))</f>
        <v>0</v>
      </c>
      <c r="EN19" s="201">
        <f>SUM(IF(AH19="",0,IF(AH19=Lists!$T$3,((AG19*AL19)*(AP19/100)*(IF(Lists!V33=0,0,Lists!V33/100))),(('Multi-Field'!AG19*2000)*('Multi-Field'!AP19/100)*(IF(Lists!V33=0,0,Lists!V33/100))))),IF('Multi-Field'!AZ19="",0,IF('Multi-Field'!AZ19=Lists!$T$3,(('Multi-Field'!AY19*'Multi-Field'!BD19)*('Multi-Field'!BH19/100)*(IF(Lists!X33=0,0,Lists!X33/100))),(('Multi-Field'!AY19*2000)*('Multi-Field'!BH19/100)*(IF(Lists!X33=0,0,Lists!X33/100))))))</f>
        <v>0</v>
      </c>
      <c r="EO19" s="201">
        <f>SUM(IF(DD19=Lists!$AA$3,((DE19*DC19)*(CZ19/100)),(DC19*(CZ19/100))),IF(DK19=Lists!$AA$3,((DL19*DJ19)*(DG19/100)),(DJ19*(DG19/100))),IF(DR19=Lists!$AA$3,((DS19*DQ19)*(DN19/100)),(DQ19*(DN19/100))))</f>
        <v>0</v>
      </c>
      <c r="EP19" s="264">
        <f t="shared" si="7"/>
        <v>0</v>
      </c>
      <c r="EQ19" s="195"/>
      <c r="ER19" s="266"/>
      <c r="ES19" s="195"/>
      <c r="ET19" s="202"/>
      <c r="EU19" s="400"/>
      <c r="EV19" s="400"/>
      <c r="EW19" s="400"/>
      <c r="EX19" s="400"/>
      <c r="EY19" s="400"/>
      <c r="EZ19" s="401"/>
      <c r="FA19" s="400"/>
      <c r="FB19" s="400"/>
      <c r="FC19" s="400"/>
      <c r="FD19" s="400"/>
      <c r="FE19" s="400"/>
      <c r="FF19" s="401"/>
      <c r="FG19" s="400"/>
      <c r="FH19" s="402"/>
      <c r="FI19" s="202"/>
      <c r="FJ19" s="225"/>
      <c r="FK19" s="225"/>
      <c r="FL19" s="225"/>
      <c r="FM19" s="225"/>
      <c r="FN19" s="225"/>
      <c r="FO19" s="205" t="str">
        <f t="shared" si="0"/>
        <v/>
      </c>
      <c r="FP19" s="225"/>
      <c r="FQ19" s="74" t="str">
        <f t="shared" si="2"/>
        <v/>
      </c>
      <c r="FR19" s="74" t="str">
        <f t="shared" si="3"/>
        <v/>
      </c>
      <c r="FS19" s="74" t="str">
        <f t="shared" si="4"/>
        <v/>
      </c>
      <c r="FT19" s="201" t="str">
        <f t="shared" si="5"/>
        <v/>
      </c>
    </row>
    <row r="20" spans="1:176" s="200" customFormat="1" ht="27.75" customHeight="1">
      <c r="A20" s="195"/>
      <c r="B20" s="195"/>
      <c r="C20" s="195"/>
      <c r="D20" s="196"/>
      <c r="E20" s="195"/>
      <c r="F20" s="195"/>
      <c r="G20" s="197"/>
      <c r="H20" s="195"/>
      <c r="I20" s="195"/>
      <c r="J20" s="195"/>
      <c r="K20" s="195"/>
      <c r="L20" s="195"/>
      <c r="M20" s="195"/>
      <c r="N20" s="195"/>
      <c r="O20" s="197"/>
      <c r="P20" s="195"/>
      <c r="Q20" s="195"/>
      <c r="R20" s="195"/>
      <c r="S20" s="195"/>
      <c r="T20" s="195"/>
      <c r="U20" s="195"/>
      <c r="V20" s="195"/>
      <c r="W20" s="195"/>
      <c r="X20" s="195"/>
      <c r="Y20" s="195"/>
      <c r="Z20" s="195"/>
      <c r="AA20" s="195"/>
      <c r="AB20" s="197"/>
      <c r="AC20" s="195"/>
      <c r="AD20" s="195"/>
      <c r="AE20" s="197"/>
      <c r="AF20" s="195"/>
      <c r="AG20" s="195"/>
      <c r="AH20" s="195"/>
      <c r="AI20" s="195"/>
      <c r="AJ20" s="195"/>
      <c r="AK20" s="197"/>
      <c r="AL20" s="399"/>
      <c r="AM20" s="198" t="s">
        <v>49</v>
      </c>
      <c r="AN20" s="195"/>
      <c r="AO20" s="198" t="s">
        <v>45</v>
      </c>
      <c r="AP20" s="195"/>
      <c r="AQ20" s="198" t="s">
        <v>45</v>
      </c>
      <c r="AR20" s="195"/>
      <c r="AS20" s="198" t="s">
        <v>45</v>
      </c>
      <c r="AT20" s="195"/>
      <c r="AU20" s="198" t="s">
        <v>45</v>
      </c>
      <c r="AV20" s="195"/>
      <c r="AW20" s="199" t="s">
        <v>45</v>
      </c>
      <c r="AX20" s="195"/>
      <c r="AY20" s="195"/>
      <c r="AZ20" s="195"/>
      <c r="BA20" s="195"/>
      <c r="BB20" s="195"/>
      <c r="BC20" s="197"/>
      <c r="BD20" s="195"/>
      <c r="BE20" s="198" t="s">
        <v>49</v>
      </c>
      <c r="BF20" s="195"/>
      <c r="BG20" s="198" t="s">
        <v>45</v>
      </c>
      <c r="BH20" s="195"/>
      <c r="BI20" s="198" t="s">
        <v>45</v>
      </c>
      <c r="BJ20" s="195"/>
      <c r="BK20" s="198" t="s">
        <v>45</v>
      </c>
      <c r="BL20" s="195"/>
      <c r="BM20" s="198" t="s">
        <v>45</v>
      </c>
      <c r="BN20" s="195"/>
      <c r="BO20" s="199" t="s">
        <v>45</v>
      </c>
      <c r="BP20" s="195"/>
      <c r="BQ20" s="195"/>
      <c r="BR20" s="195"/>
      <c r="BS20" s="195"/>
      <c r="BT20" s="195"/>
      <c r="BU20" s="197"/>
      <c r="BV20" s="399"/>
      <c r="BW20" s="198" t="s">
        <v>49</v>
      </c>
      <c r="BX20" s="399"/>
      <c r="BY20" s="198" t="s">
        <v>45</v>
      </c>
      <c r="BZ20" s="399"/>
      <c r="CA20" s="198" t="s">
        <v>45</v>
      </c>
      <c r="CB20" s="195"/>
      <c r="CC20" s="198" t="s">
        <v>45</v>
      </c>
      <c r="CD20" s="399"/>
      <c r="CE20" s="198" t="s">
        <v>45</v>
      </c>
      <c r="CF20" s="399"/>
      <c r="CG20" s="199" t="s">
        <v>45</v>
      </c>
      <c r="CH20" s="195"/>
      <c r="CI20" s="195"/>
      <c r="CJ20" s="195"/>
      <c r="CK20" s="195"/>
      <c r="CL20" s="195"/>
      <c r="CM20" s="197"/>
      <c r="CN20" s="195"/>
      <c r="CO20" s="198" t="s">
        <v>49</v>
      </c>
      <c r="CP20" s="195"/>
      <c r="CQ20" s="198" t="s">
        <v>45</v>
      </c>
      <c r="CR20" s="195"/>
      <c r="CS20" s="198" t="s">
        <v>45</v>
      </c>
      <c r="CT20" s="195"/>
      <c r="CU20" s="198" t="s">
        <v>45</v>
      </c>
      <c r="CV20" s="195"/>
      <c r="CW20" s="198" t="s">
        <v>45</v>
      </c>
      <c r="CX20" s="195"/>
      <c r="CY20" s="199" t="s">
        <v>45</v>
      </c>
      <c r="CZ20" s="195"/>
      <c r="DA20" s="195"/>
      <c r="DB20" s="195"/>
      <c r="DC20" s="195">
        <v>0</v>
      </c>
      <c r="DD20" s="196"/>
      <c r="DE20" s="196"/>
      <c r="DF20" s="197"/>
      <c r="DG20" s="195"/>
      <c r="DH20" s="195"/>
      <c r="DI20" s="195"/>
      <c r="DJ20" s="195"/>
      <c r="DK20" s="195"/>
      <c r="DL20" s="196"/>
      <c r="DM20" s="197"/>
      <c r="DN20" s="195"/>
      <c r="DO20" s="195"/>
      <c r="DP20" s="195"/>
      <c r="DQ20" s="195"/>
      <c r="DR20" s="195"/>
      <c r="DS20" s="196"/>
      <c r="DT20" s="197"/>
      <c r="DU20" s="195"/>
      <c r="DV20" s="195"/>
      <c r="DW20" s="195"/>
      <c r="DX20" s="195"/>
      <c r="DY20" s="195"/>
      <c r="DZ20" s="195"/>
      <c r="EA20" s="195"/>
      <c r="EB20" s="195"/>
      <c r="EC20" s="195"/>
      <c r="ED20" s="195"/>
      <c r="EE20" s="195"/>
      <c r="EF20" s="197"/>
      <c r="EG20" s="201" t="str">
        <f>IF(K20="","",IF(OR(Y20=Lists!$AC$42,Y20=Lists!$AC$43),IF(L20="Undrained",(VLOOKUP(K20,Lists!$A$2:$O$595,12,Lists!$L$2:$L$595))/((VLOOKUP(K20,Lists!$A$2:$O$595,4,Lists!$L$2:$L$595))/100),IF(L20="Drained",(VLOOKUP(K20,Lists!$A$2:$O$595,15,Lists!$L$2:$L$595))/((VLOOKUP(K20,Lists!$A$2:$O$595,7,Lists!$L$2:$L$595))/100),"")),""))</f>
        <v/>
      </c>
      <c r="EH20" s="201" t="str">
        <f>IF(K20="","",IF(L20="Undrained",(VLOOKUP(K20,Lists!$A$2:$O$595,8,Lists!$H$2:$H$595))/((VLOOKUP(K20,Lists!$A$2:$O$595,4,Lists!$D$2:$D$595))/100),IF(L20="Drained",(VLOOKUP(K20,Lists!$A$2:$O$595,11,Lists!$K$2:$K$595))/((VLOOKUP(K20,Lists!$A$2:$O$595,7,Lists!$G$2:$G$595))/100),"")))</f>
        <v/>
      </c>
      <c r="EI20" s="201" t="str">
        <f>Lists!S43</f>
        <v/>
      </c>
      <c r="EJ20" s="201">
        <f t="shared" si="6"/>
        <v>0</v>
      </c>
      <c r="EK20" s="201">
        <f>IF(AND(X20="x",OR(Y20=Lists!$AC$42,Y20=Lists!$AC$43)),30,IF(OR(EH20="",EG20=""),0,IF(AND(,EG20-EH20-EJ20&lt;0,EI20=""),30,IF(EI20="",EG20-EH20-EJ20,IF(EG20-EH20-EI20-EJ20&lt;0,30,EG20-EH20-EI20-EJ20)))))</f>
        <v>0</v>
      </c>
      <c r="EL20" s="201">
        <f t="shared" si="1"/>
        <v>0</v>
      </c>
      <c r="EM20" s="201">
        <f>SUM((IF(AH20="",0,IF(AH20=Lists!$T$3,((AG20*AL20*(AR20/100))*(Lists!W34/100)),((('Multi-Field'!AG20*2000)*('Multi-Field'!AR20/100)*(Lists!W34/100)))))),(IF('Multi-Field'!AZ20="",0,IF('Multi-Field'!AZ20=Lists!$T$3,(('Multi-Field'!AY20*'Multi-Field'!BD20*('Multi-Field'!BJ20/100))*(Lists!Y34/100)),((('Multi-Field'!AY20*2000)*('Multi-Field'!BJ20/100))*(Lists!Y34/100))))))</f>
        <v>0</v>
      </c>
      <c r="EN20" s="201">
        <f>SUM(IF(AH20="",0,IF(AH20=Lists!$T$3,((AG20*AL20)*(AP20/100)*(IF(Lists!V34=0,0,Lists!V34/100))),(('Multi-Field'!AG20*2000)*('Multi-Field'!AP20/100)*(IF(Lists!V34=0,0,Lists!V34/100))))),IF('Multi-Field'!AZ20="",0,IF('Multi-Field'!AZ20=Lists!$T$3,(('Multi-Field'!AY20*'Multi-Field'!BD20)*('Multi-Field'!BH20/100)*(IF(Lists!X34=0,0,Lists!X34/100))),(('Multi-Field'!AY20*2000)*('Multi-Field'!BH20/100)*(IF(Lists!X34=0,0,Lists!X34/100))))))</f>
        <v>0</v>
      </c>
      <c r="EO20" s="201">
        <f>SUM(IF(DD20=Lists!$AA$3,((DE20*DC20)*(CZ20/100)),(DC20*(CZ20/100))),IF(DK20=Lists!$AA$3,((DL20*DJ20)*(DG20/100)),(DJ20*(DG20/100))),IF(DR20=Lists!$AA$3,((DS20*DQ20)*(DN20/100)),(DQ20*(DN20/100))))</f>
        <v>0</v>
      </c>
      <c r="EP20" s="264">
        <f t="shared" si="7"/>
        <v>0</v>
      </c>
      <c r="EQ20" s="195"/>
      <c r="ER20" s="266"/>
      <c r="ES20" s="195"/>
      <c r="ET20" s="202"/>
      <c r="EU20" s="400"/>
      <c r="EV20" s="400"/>
      <c r="EW20" s="400"/>
      <c r="EX20" s="400"/>
      <c r="EY20" s="400"/>
      <c r="EZ20" s="401"/>
      <c r="FA20" s="400"/>
      <c r="FB20" s="400"/>
      <c r="FC20" s="400"/>
      <c r="FD20" s="400"/>
      <c r="FE20" s="400"/>
      <c r="FF20" s="401"/>
      <c r="FG20" s="400"/>
      <c r="FH20" s="402"/>
      <c r="FI20" s="202"/>
      <c r="FJ20" s="225"/>
      <c r="FK20" s="225"/>
      <c r="FL20" s="225"/>
      <c r="FM20" s="225"/>
      <c r="FN20" s="225"/>
      <c r="FO20" s="205" t="str">
        <f t="shared" si="0"/>
        <v/>
      </c>
      <c r="FP20" s="225"/>
      <c r="FQ20" s="74" t="str">
        <f t="shared" si="2"/>
        <v/>
      </c>
      <c r="FR20" s="74" t="str">
        <f t="shared" si="3"/>
        <v/>
      </c>
      <c r="FS20" s="74" t="str">
        <f t="shared" si="4"/>
        <v/>
      </c>
      <c r="FT20" s="201" t="str">
        <f t="shared" si="5"/>
        <v/>
      </c>
    </row>
    <row r="21" spans="1:176" s="198" customFormat="1" ht="27.75" customHeight="1">
      <c r="A21" s="378"/>
      <c r="B21" s="195"/>
      <c r="C21" s="195"/>
      <c r="D21" s="196"/>
      <c r="E21" s="195"/>
      <c r="F21" s="195"/>
      <c r="G21" s="197"/>
      <c r="H21" s="195"/>
      <c r="I21" s="195"/>
      <c r="J21" s="195"/>
      <c r="K21" s="195"/>
      <c r="L21" s="195"/>
      <c r="M21" s="195"/>
      <c r="N21" s="195"/>
      <c r="O21" s="197"/>
      <c r="P21" s="195"/>
      <c r="Q21" s="195"/>
      <c r="R21" s="195"/>
      <c r="S21" s="195"/>
      <c r="T21" s="195"/>
      <c r="U21" s="195"/>
      <c r="V21" s="195"/>
      <c r="W21" s="195"/>
      <c r="X21" s="195"/>
      <c r="Y21" s="228"/>
      <c r="Z21" s="195"/>
      <c r="AA21" s="195"/>
      <c r="AB21" s="197"/>
      <c r="AC21" s="195"/>
      <c r="AD21" s="195"/>
      <c r="AE21" s="197"/>
      <c r="AF21" s="195"/>
      <c r="AG21" s="195"/>
      <c r="AH21" s="195"/>
      <c r="AI21" s="195"/>
      <c r="AJ21" s="195"/>
      <c r="AK21" s="197"/>
      <c r="AL21" s="195"/>
      <c r="AM21" s="198" t="s">
        <v>49</v>
      </c>
      <c r="AN21" s="195"/>
      <c r="AO21" s="198" t="s">
        <v>45</v>
      </c>
      <c r="AP21" s="195"/>
      <c r="AQ21" s="198" t="s">
        <v>45</v>
      </c>
      <c r="AR21" s="195"/>
      <c r="AS21" s="198" t="s">
        <v>45</v>
      </c>
      <c r="AT21" s="195"/>
      <c r="AU21" s="198" t="s">
        <v>45</v>
      </c>
      <c r="AV21" s="195"/>
      <c r="AW21" s="199" t="s">
        <v>45</v>
      </c>
      <c r="AX21" s="195"/>
      <c r="AY21" s="195"/>
      <c r="AZ21" s="195"/>
      <c r="BA21" s="195"/>
      <c r="BB21" s="195"/>
      <c r="BC21" s="197"/>
      <c r="BD21" s="195"/>
      <c r="BE21" s="198" t="s">
        <v>49</v>
      </c>
      <c r="BF21" s="195"/>
      <c r="BG21" s="198" t="s">
        <v>45</v>
      </c>
      <c r="BH21" s="195"/>
      <c r="BI21" s="198" t="s">
        <v>45</v>
      </c>
      <c r="BJ21" s="195"/>
      <c r="BK21" s="198" t="s">
        <v>45</v>
      </c>
      <c r="BL21" s="195"/>
      <c r="BM21" s="198" t="s">
        <v>45</v>
      </c>
      <c r="BN21" s="195"/>
      <c r="BO21" s="199" t="s">
        <v>45</v>
      </c>
      <c r="BP21" s="195"/>
      <c r="BQ21" s="195"/>
      <c r="BR21" s="195"/>
      <c r="BS21" s="195"/>
      <c r="BT21" s="195"/>
      <c r="BU21" s="197"/>
      <c r="BV21" s="195"/>
      <c r="BW21" s="198" t="s">
        <v>49</v>
      </c>
      <c r="BX21" s="399"/>
      <c r="BY21" s="198" t="s">
        <v>45</v>
      </c>
      <c r="BZ21" s="399"/>
      <c r="CA21" s="198" t="s">
        <v>45</v>
      </c>
      <c r="CB21" s="195"/>
      <c r="CC21" s="198" t="s">
        <v>45</v>
      </c>
      <c r="CD21" s="399"/>
      <c r="CE21" s="198" t="s">
        <v>45</v>
      </c>
      <c r="CF21" s="399"/>
      <c r="CG21" s="199" t="s">
        <v>45</v>
      </c>
      <c r="CH21" s="195"/>
      <c r="CI21" s="195"/>
      <c r="CJ21" s="195"/>
      <c r="CK21" s="195"/>
      <c r="CL21" s="195"/>
      <c r="CM21" s="197"/>
      <c r="CN21" s="195"/>
      <c r="CO21" s="198" t="s">
        <v>49</v>
      </c>
      <c r="CP21" s="195"/>
      <c r="CQ21" s="198" t="s">
        <v>45</v>
      </c>
      <c r="CR21" s="195"/>
      <c r="CS21" s="198" t="s">
        <v>45</v>
      </c>
      <c r="CT21" s="195"/>
      <c r="CU21" s="198" t="s">
        <v>45</v>
      </c>
      <c r="CV21" s="195"/>
      <c r="CW21" s="198" t="s">
        <v>45</v>
      </c>
      <c r="CX21" s="195"/>
      <c r="CY21" s="199" t="s">
        <v>45</v>
      </c>
      <c r="CZ21" s="195"/>
      <c r="DA21" s="195"/>
      <c r="DB21" s="195"/>
      <c r="DC21" s="195"/>
      <c r="DD21" s="196"/>
      <c r="DE21" s="196"/>
      <c r="DF21" s="197"/>
      <c r="DG21" s="195"/>
      <c r="DH21" s="195"/>
      <c r="DI21" s="195"/>
      <c r="DJ21" s="195"/>
      <c r="DK21" s="195"/>
      <c r="DL21" s="196"/>
      <c r="DM21" s="197"/>
      <c r="DN21" s="195"/>
      <c r="DO21" s="195"/>
      <c r="DP21" s="195"/>
      <c r="DQ21" s="195"/>
      <c r="DR21" s="195"/>
      <c r="DS21" s="196"/>
      <c r="DT21" s="197"/>
      <c r="DU21" s="195"/>
      <c r="DV21" s="195"/>
      <c r="DW21" s="195"/>
      <c r="DX21" s="195"/>
      <c r="DY21" s="195"/>
      <c r="DZ21" s="195"/>
      <c r="EA21" s="195"/>
      <c r="EB21" s="195"/>
      <c r="EC21" s="195"/>
      <c r="ED21" s="195"/>
      <c r="EE21" s="195"/>
      <c r="EF21" s="197"/>
      <c r="EG21" s="201" t="str">
        <f>IF(K21="","",IF(OR(Y21=Lists!$AC$42,Y21=Lists!$AC$43),IF(L21="Undrained",(VLOOKUP(K21,Lists!$A$2:$O$595,12,Lists!$L$2:$L$595))/((VLOOKUP(K21,Lists!$A$2:$O$595,4,Lists!$L$2:$L$595))/100),IF(L21="Drained",(VLOOKUP(K21,Lists!$A$2:$O$595,15,Lists!$L$2:$L$595))/((VLOOKUP(K21,Lists!$A$2:$O$595,7,Lists!$L$2:$L$595))/100),"")),""))</f>
        <v/>
      </c>
      <c r="EH21" s="201" t="str">
        <f>IF(K21="","",IF(L21="Undrained",(VLOOKUP(K21,Lists!$A$2:$O$595,8,Lists!$H$2:$H$595))/((VLOOKUP(K21,Lists!$A$2:$O$595,4,Lists!$D$2:$D$595))/100),IF(L21="Drained",(VLOOKUP(K21,Lists!$A$2:$O$595,11,Lists!$K$2:$K$595))/((VLOOKUP(K21,Lists!$A$2:$O$595,7,Lists!$G$2:$G$595))/100),"")))</f>
        <v/>
      </c>
      <c r="EI21" s="201" t="str">
        <f>Lists!S44</f>
        <v/>
      </c>
      <c r="EJ21" s="201">
        <f t="shared" si="6"/>
        <v>0</v>
      </c>
      <c r="EK21" s="201">
        <f>IF(AND(X21="x",OR(Y21=Lists!$AC$42,Y21=Lists!$AC$43)),30,IF(OR(EH21="",EG21=""),0,IF(AND(,EG21-EH21-EJ21&lt;0,EI21=""),30,IF(EI21="",EG21-EH21-EJ21,IF(EG21-EH21-EI21-EJ21&lt;0,30,EG21-EH21-EI21-EJ21)))))</f>
        <v>0</v>
      </c>
      <c r="EL21" s="201">
        <f t="shared" si="1"/>
        <v>0</v>
      </c>
      <c r="EM21" s="201">
        <f>SUM((IF(AH21="",0,IF(AH21=Lists!$T$3,((AG21*AL21*(AR21/100))*(Lists!W35/100)),((('Multi-Field'!AG21*2000)*('Multi-Field'!AR21/100)*(Lists!W35/100)))))),(IF('Multi-Field'!AZ21="",0,IF('Multi-Field'!AZ21=Lists!$T$3,(('Multi-Field'!AY21*'Multi-Field'!BD21*('Multi-Field'!BJ21/100))*(Lists!Y35/100)),((('Multi-Field'!AY21*2000)*('Multi-Field'!BJ21/100))*(Lists!Y35/100))))))</f>
        <v>0</v>
      </c>
      <c r="EN21" s="201">
        <f>SUM(IF(AH21="",0,IF(AH21=Lists!$T$3,((AG21*AL21)*(AP21/100)*(IF(Lists!V35=0,0,Lists!V35/100))),(('Multi-Field'!AG21*2000)*('Multi-Field'!AP21/100)*(IF(Lists!V35=0,0,Lists!V35/100))))),IF('Multi-Field'!AZ21="",0,IF('Multi-Field'!AZ21=Lists!$T$3,(('Multi-Field'!AY21*'Multi-Field'!BD21)*('Multi-Field'!BH21/100)*(IF(Lists!X35=0,0,Lists!X35/100))),(('Multi-Field'!AY21*2000)*('Multi-Field'!BH21/100)*(IF(Lists!X35=0,0,Lists!X35/100))))))</f>
        <v>0</v>
      </c>
      <c r="EO21" s="201">
        <f>SUM(IF(DD21=Lists!$AA$3,((DE21*DC21)*(CZ21/100)),(DC21*(CZ21/100))),IF(DK21=Lists!$AA$3,((DL21*DJ21)*(DG21/100)),(DJ21*(DG21/100))),IF(DR21=Lists!$AA$3,((DS21*DQ21)*(DN21/100)),(DQ21*(DN21/100))))</f>
        <v>0</v>
      </c>
      <c r="EP21" s="264">
        <f t="shared" si="7"/>
        <v>0</v>
      </c>
      <c r="EQ21" s="195"/>
      <c r="ER21" s="266"/>
      <c r="ES21" s="195"/>
      <c r="ET21" s="202"/>
      <c r="EU21" s="202"/>
      <c r="EV21" s="202"/>
      <c r="EW21" s="202"/>
      <c r="EX21" s="202"/>
      <c r="EY21" s="202"/>
      <c r="EZ21" s="202"/>
      <c r="FA21" s="202"/>
      <c r="FB21" s="202"/>
      <c r="FC21" s="202"/>
      <c r="FD21" s="202"/>
      <c r="FE21" s="202"/>
      <c r="FF21" s="202"/>
      <c r="FG21" s="203"/>
      <c r="FH21" s="202"/>
      <c r="FI21" s="202"/>
      <c r="FJ21" s="225"/>
      <c r="FK21" s="225"/>
      <c r="FL21" s="225"/>
      <c r="FM21" s="225"/>
      <c r="FN21" s="225"/>
      <c r="FO21" s="205" t="str">
        <f t="shared" si="0"/>
        <v/>
      </c>
      <c r="FP21" s="225"/>
      <c r="FQ21" s="74" t="str">
        <f t="shared" si="2"/>
        <v/>
      </c>
      <c r="FR21" s="74" t="str">
        <f t="shared" si="3"/>
        <v/>
      </c>
      <c r="FS21" s="74" t="str">
        <f t="shared" si="4"/>
        <v/>
      </c>
      <c r="FT21" s="201" t="str">
        <f t="shared" si="5"/>
        <v/>
      </c>
    </row>
    <row r="22" spans="1:176" s="198" customFormat="1" ht="27.75" customHeight="1">
      <c r="A22" s="378"/>
      <c r="B22" s="195"/>
      <c r="C22" s="195"/>
      <c r="D22" s="196"/>
      <c r="E22" s="195"/>
      <c r="F22" s="195"/>
      <c r="G22" s="197"/>
      <c r="H22" s="195"/>
      <c r="I22" s="195"/>
      <c r="J22" s="195"/>
      <c r="K22" s="195"/>
      <c r="L22" s="195"/>
      <c r="M22" s="195"/>
      <c r="N22" s="195"/>
      <c r="O22" s="197"/>
      <c r="P22" s="195"/>
      <c r="Q22" s="195"/>
      <c r="R22" s="195"/>
      <c r="S22" s="195"/>
      <c r="T22" s="195"/>
      <c r="U22" s="195"/>
      <c r="V22" s="195"/>
      <c r="W22" s="195"/>
      <c r="X22" s="195"/>
      <c r="Y22" s="228"/>
      <c r="Z22" s="195"/>
      <c r="AA22" s="195"/>
      <c r="AB22" s="197"/>
      <c r="AC22" s="195"/>
      <c r="AD22" s="195"/>
      <c r="AE22" s="197"/>
      <c r="AF22" s="195"/>
      <c r="AG22" s="195"/>
      <c r="AH22" s="195"/>
      <c r="AI22" s="195"/>
      <c r="AJ22" s="195"/>
      <c r="AK22" s="197"/>
      <c r="AL22" s="195"/>
      <c r="AM22" s="198" t="s">
        <v>49</v>
      </c>
      <c r="AN22" s="195"/>
      <c r="AO22" s="198" t="s">
        <v>45</v>
      </c>
      <c r="AP22" s="195"/>
      <c r="AQ22" s="198" t="s">
        <v>45</v>
      </c>
      <c r="AR22" s="195"/>
      <c r="AS22" s="198" t="s">
        <v>45</v>
      </c>
      <c r="AT22" s="195"/>
      <c r="AU22" s="198" t="s">
        <v>45</v>
      </c>
      <c r="AV22" s="195"/>
      <c r="AW22" s="199" t="s">
        <v>45</v>
      </c>
      <c r="AX22" s="195"/>
      <c r="AY22" s="195"/>
      <c r="AZ22" s="195"/>
      <c r="BA22" s="195"/>
      <c r="BB22" s="195"/>
      <c r="BC22" s="197"/>
      <c r="BD22" s="195"/>
      <c r="BE22" s="198" t="s">
        <v>49</v>
      </c>
      <c r="BF22" s="195"/>
      <c r="BG22" s="198" t="s">
        <v>45</v>
      </c>
      <c r="BH22" s="195"/>
      <c r="BI22" s="198" t="s">
        <v>45</v>
      </c>
      <c r="BJ22" s="195"/>
      <c r="BK22" s="198" t="s">
        <v>45</v>
      </c>
      <c r="BL22" s="195"/>
      <c r="BM22" s="198" t="s">
        <v>45</v>
      </c>
      <c r="BN22" s="195"/>
      <c r="BO22" s="199" t="s">
        <v>45</v>
      </c>
      <c r="BP22" s="195"/>
      <c r="BQ22" s="195"/>
      <c r="BR22" s="195"/>
      <c r="BS22" s="195"/>
      <c r="BT22" s="195"/>
      <c r="BU22" s="197"/>
      <c r="BV22" s="195"/>
      <c r="BW22" s="198" t="s">
        <v>49</v>
      </c>
      <c r="BX22" s="399"/>
      <c r="BY22" s="198" t="s">
        <v>45</v>
      </c>
      <c r="BZ22" s="399"/>
      <c r="CA22" s="198" t="s">
        <v>45</v>
      </c>
      <c r="CB22" s="195"/>
      <c r="CC22" s="198" t="s">
        <v>45</v>
      </c>
      <c r="CD22" s="399"/>
      <c r="CE22" s="198" t="s">
        <v>45</v>
      </c>
      <c r="CF22" s="399"/>
      <c r="CG22" s="199" t="s">
        <v>45</v>
      </c>
      <c r="CH22" s="195"/>
      <c r="CI22" s="195"/>
      <c r="CJ22" s="195"/>
      <c r="CK22" s="195"/>
      <c r="CL22" s="195"/>
      <c r="CM22" s="197"/>
      <c r="CN22" s="195"/>
      <c r="CO22" s="198" t="s">
        <v>49</v>
      </c>
      <c r="CP22" s="195"/>
      <c r="CQ22" s="198" t="s">
        <v>45</v>
      </c>
      <c r="CR22" s="195"/>
      <c r="CS22" s="198" t="s">
        <v>45</v>
      </c>
      <c r="CT22" s="195"/>
      <c r="CU22" s="198" t="s">
        <v>45</v>
      </c>
      <c r="CV22" s="195"/>
      <c r="CW22" s="198" t="s">
        <v>45</v>
      </c>
      <c r="CX22" s="195"/>
      <c r="CY22" s="199" t="s">
        <v>45</v>
      </c>
      <c r="CZ22" s="195"/>
      <c r="DA22" s="195"/>
      <c r="DB22" s="195"/>
      <c r="DC22" s="195"/>
      <c r="DD22" s="196"/>
      <c r="DE22" s="196"/>
      <c r="DF22" s="197"/>
      <c r="DG22" s="195"/>
      <c r="DH22" s="195"/>
      <c r="DI22" s="195"/>
      <c r="DJ22" s="195"/>
      <c r="DK22" s="195"/>
      <c r="DL22" s="196"/>
      <c r="DM22" s="197"/>
      <c r="DN22" s="195"/>
      <c r="DO22" s="195"/>
      <c r="DP22" s="195"/>
      <c r="DQ22" s="195"/>
      <c r="DR22" s="195"/>
      <c r="DS22" s="196"/>
      <c r="DT22" s="197"/>
      <c r="DU22" s="195"/>
      <c r="DV22" s="195"/>
      <c r="DW22" s="195"/>
      <c r="DX22" s="195"/>
      <c r="DY22" s="195"/>
      <c r="DZ22" s="195"/>
      <c r="EA22" s="195"/>
      <c r="EB22" s="195"/>
      <c r="EC22" s="195"/>
      <c r="ED22" s="195"/>
      <c r="EE22" s="195"/>
      <c r="EF22" s="197"/>
      <c r="EG22" s="201" t="str">
        <f>IF(K22="","",IF(OR(Y22=Lists!$AC$42,Y22=Lists!$AC$43),IF(L22="Undrained",(VLOOKUP(K22,Lists!$A$2:$O$595,12,Lists!$L$2:$L$595))/((VLOOKUP(K22,Lists!$A$2:$O$595,4,Lists!$L$2:$L$595))/100),IF(L22="Drained",(VLOOKUP(K22,Lists!$A$2:$O$595,15,Lists!$L$2:$L$595))/((VLOOKUP(K22,Lists!$A$2:$O$595,7,Lists!$L$2:$L$595))/100),"")),""))</f>
        <v/>
      </c>
      <c r="EH22" s="201" t="str">
        <f>IF(K22="","",IF(L22="Undrained",(VLOOKUP(K22,Lists!$A$2:$O$595,8,Lists!$H$2:$H$595))/((VLOOKUP(K22,Lists!$A$2:$O$595,4,Lists!$D$2:$D$595))/100),IF(L22="Drained",(VLOOKUP(K22,Lists!$A$2:$O$595,11,Lists!$K$2:$K$595))/((VLOOKUP(K22,Lists!$A$2:$O$595,7,Lists!$G$2:$G$595))/100),"")))</f>
        <v/>
      </c>
      <c r="EI22" s="201" t="str">
        <f>Lists!S45</f>
        <v/>
      </c>
      <c r="EJ22" s="201">
        <f t="shared" si="6"/>
        <v>0</v>
      </c>
      <c r="EK22" s="201">
        <f>IF(AND(X22="x",OR(Y22=Lists!$AC$42,Y22=Lists!$AC$43)),30,IF(OR(EH22="",EG22=""),0,IF(AND(,EG22-EH22-EJ22&lt;0,EI22=""),30,IF(EI22="",EG22-EH22-EJ22,IF(EG22-EH22-EI22-EJ22&lt;0,30,EG22-EH22-EI22-EJ22)))))</f>
        <v>0</v>
      </c>
      <c r="EL22" s="201">
        <f t="shared" si="1"/>
        <v>0</v>
      </c>
      <c r="EM22" s="201">
        <f>SUM((IF(AH22="",0,IF(AH22=Lists!$T$3,((AG22*AL22*(AR22/100))*(Lists!W36/100)),((('Multi-Field'!AG22*2000)*('Multi-Field'!AR22/100)*(Lists!W36/100)))))),(IF('Multi-Field'!AZ22="",0,IF('Multi-Field'!AZ22=Lists!$T$3,(('Multi-Field'!AY22*'Multi-Field'!BD22*('Multi-Field'!BJ22/100))*(Lists!Y36/100)),((('Multi-Field'!AY22*2000)*('Multi-Field'!BJ22/100))*(Lists!Y36/100))))))</f>
        <v>0</v>
      </c>
      <c r="EN22" s="201">
        <f>SUM(IF(AH22="",0,IF(AH22=Lists!$T$3,((AG22*AL22)*(AP22/100)*(IF(Lists!V36=0,0,Lists!V36/100))),(('Multi-Field'!AG22*2000)*('Multi-Field'!AP22/100)*(IF(Lists!V36=0,0,Lists!V36/100))))),IF('Multi-Field'!AZ22="",0,IF('Multi-Field'!AZ22=Lists!$T$3,(('Multi-Field'!AY22*'Multi-Field'!BD22)*('Multi-Field'!BH22/100)*(IF(Lists!X36=0,0,Lists!X36/100))),(('Multi-Field'!AY22*2000)*('Multi-Field'!BH22/100)*(IF(Lists!X36=0,0,Lists!X36/100))))))</f>
        <v>0</v>
      </c>
      <c r="EO22" s="201">
        <f>SUM(IF(DD22=Lists!$AA$3,((DE22*DC22)*(CZ22/100)),(DC22*(CZ22/100))),IF(DK22=Lists!$AA$3,((DL22*DJ22)*(DG22/100)),(DJ22*(DG22/100))),IF(DR22=Lists!$AA$3,((DS22*DQ22)*(DN22/100)),(DQ22*(DN22/100))))</f>
        <v>0</v>
      </c>
      <c r="EP22" s="264">
        <f t="shared" si="7"/>
        <v>0</v>
      </c>
      <c r="EQ22" s="195"/>
      <c r="ER22" s="266"/>
      <c r="ES22" s="195"/>
      <c r="ET22" s="202"/>
      <c r="EU22" s="202"/>
      <c r="EV22" s="202"/>
      <c r="EW22" s="202"/>
      <c r="EX22" s="202"/>
      <c r="EY22" s="202"/>
      <c r="EZ22" s="202"/>
      <c r="FA22" s="202"/>
      <c r="FB22" s="202"/>
      <c r="FC22" s="202"/>
      <c r="FD22" s="202"/>
      <c r="FE22" s="202"/>
      <c r="FF22" s="202"/>
      <c r="FG22" s="203"/>
      <c r="FH22" s="202"/>
      <c r="FI22" s="202"/>
      <c r="FJ22" s="225"/>
      <c r="FK22" s="225"/>
      <c r="FL22" s="225"/>
      <c r="FM22" s="225"/>
      <c r="FN22" s="225"/>
      <c r="FO22" s="205" t="str">
        <f t="shared" si="0"/>
        <v/>
      </c>
      <c r="FP22" s="225"/>
      <c r="FQ22" s="74" t="str">
        <f t="shared" si="2"/>
        <v/>
      </c>
      <c r="FR22" s="74" t="str">
        <f t="shared" si="3"/>
        <v/>
      </c>
      <c r="FS22" s="74" t="str">
        <f t="shared" si="4"/>
        <v/>
      </c>
      <c r="FT22" s="201" t="str">
        <f t="shared" si="5"/>
        <v/>
      </c>
    </row>
    <row r="23" spans="1:176" s="198" customFormat="1" ht="27.75" customHeight="1">
      <c r="A23" s="378"/>
      <c r="B23" s="195"/>
      <c r="C23" s="195"/>
      <c r="D23" s="196"/>
      <c r="E23" s="195"/>
      <c r="F23" s="195"/>
      <c r="G23" s="197"/>
      <c r="H23" s="195"/>
      <c r="I23" s="195"/>
      <c r="J23" s="195"/>
      <c r="K23" s="195"/>
      <c r="L23" s="195"/>
      <c r="M23" s="195"/>
      <c r="N23" s="195"/>
      <c r="O23" s="197"/>
      <c r="P23" s="195"/>
      <c r="Q23" s="195"/>
      <c r="R23" s="195"/>
      <c r="S23" s="195"/>
      <c r="T23" s="195"/>
      <c r="U23" s="195"/>
      <c r="V23" s="195"/>
      <c r="W23" s="195"/>
      <c r="X23" s="195"/>
      <c r="Y23" s="228"/>
      <c r="Z23" s="195"/>
      <c r="AA23" s="195"/>
      <c r="AB23" s="197"/>
      <c r="AC23" s="195"/>
      <c r="AD23" s="195"/>
      <c r="AE23" s="197"/>
      <c r="AF23" s="195"/>
      <c r="AG23" s="195"/>
      <c r="AH23" s="195"/>
      <c r="AI23" s="195"/>
      <c r="AJ23" s="195"/>
      <c r="AK23" s="197"/>
      <c r="AL23" s="195"/>
      <c r="AM23" s="198" t="s">
        <v>49</v>
      </c>
      <c r="AN23" s="195"/>
      <c r="AO23" s="198" t="s">
        <v>45</v>
      </c>
      <c r="AP23" s="195"/>
      <c r="AQ23" s="198" t="s">
        <v>45</v>
      </c>
      <c r="AR23" s="195"/>
      <c r="AS23" s="198" t="s">
        <v>45</v>
      </c>
      <c r="AT23" s="195"/>
      <c r="AU23" s="198" t="s">
        <v>45</v>
      </c>
      <c r="AV23" s="195"/>
      <c r="AW23" s="199" t="s">
        <v>45</v>
      </c>
      <c r="AX23" s="195"/>
      <c r="AY23" s="195"/>
      <c r="AZ23" s="195"/>
      <c r="BA23" s="195"/>
      <c r="BB23" s="195"/>
      <c r="BC23" s="197"/>
      <c r="BD23" s="195"/>
      <c r="BE23" s="198" t="s">
        <v>49</v>
      </c>
      <c r="BF23" s="195"/>
      <c r="BG23" s="198" t="s">
        <v>45</v>
      </c>
      <c r="BH23" s="195"/>
      <c r="BI23" s="198" t="s">
        <v>45</v>
      </c>
      <c r="BJ23" s="195"/>
      <c r="BK23" s="198" t="s">
        <v>45</v>
      </c>
      <c r="BL23" s="195"/>
      <c r="BM23" s="198" t="s">
        <v>45</v>
      </c>
      <c r="BN23" s="195"/>
      <c r="BO23" s="199" t="s">
        <v>45</v>
      </c>
      <c r="BP23" s="195"/>
      <c r="BQ23" s="195"/>
      <c r="BR23" s="195"/>
      <c r="BS23" s="195"/>
      <c r="BT23" s="195"/>
      <c r="BU23" s="197"/>
      <c r="BV23" s="195"/>
      <c r="BW23" s="198" t="s">
        <v>49</v>
      </c>
      <c r="BX23" s="399"/>
      <c r="BY23" s="198" t="s">
        <v>45</v>
      </c>
      <c r="BZ23" s="399"/>
      <c r="CA23" s="198" t="s">
        <v>45</v>
      </c>
      <c r="CB23" s="195"/>
      <c r="CC23" s="198" t="s">
        <v>45</v>
      </c>
      <c r="CD23" s="399"/>
      <c r="CE23" s="198" t="s">
        <v>45</v>
      </c>
      <c r="CF23" s="399"/>
      <c r="CG23" s="199" t="s">
        <v>45</v>
      </c>
      <c r="CH23" s="195"/>
      <c r="CI23" s="195"/>
      <c r="CJ23" s="195"/>
      <c r="CK23" s="195"/>
      <c r="CL23" s="195"/>
      <c r="CM23" s="197"/>
      <c r="CN23" s="195"/>
      <c r="CO23" s="198" t="s">
        <v>49</v>
      </c>
      <c r="CP23" s="195"/>
      <c r="CQ23" s="198" t="s">
        <v>45</v>
      </c>
      <c r="CR23" s="195"/>
      <c r="CS23" s="198" t="s">
        <v>45</v>
      </c>
      <c r="CT23" s="195"/>
      <c r="CU23" s="198" t="s">
        <v>45</v>
      </c>
      <c r="CV23" s="195"/>
      <c r="CW23" s="198" t="s">
        <v>45</v>
      </c>
      <c r="CX23" s="195"/>
      <c r="CY23" s="199" t="s">
        <v>45</v>
      </c>
      <c r="CZ23" s="195"/>
      <c r="DA23" s="195"/>
      <c r="DB23" s="195"/>
      <c r="DC23" s="195"/>
      <c r="DD23" s="196"/>
      <c r="DE23" s="196"/>
      <c r="DF23" s="197"/>
      <c r="DG23" s="195"/>
      <c r="DH23" s="195"/>
      <c r="DI23" s="195"/>
      <c r="DJ23" s="195"/>
      <c r="DK23" s="195"/>
      <c r="DL23" s="196"/>
      <c r="DM23" s="197"/>
      <c r="DN23" s="195"/>
      <c r="DO23" s="195"/>
      <c r="DP23" s="195"/>
      <c r="DQ23" s="195"/>
      <c r="DR23" s="195"/>
      <c r="DS23" s="196"/>
      <c r="DT23" s="197"/>
      <c r="DU23" s="195"/>
      <c r="DV23" s="195"/>
      <c r="DW23" s="195"/>
      <c r="DX23" s="195"/>
      <c r="DY23" s="195"/>
      <c r="DZ23" s="195"/>
      <c r="EA23" s="195"/>
      <c r="EB23" s="195"/>
      <c r="EC23" s="195"/>
      <c r="ED23" s="195"/>
      <c r="EE23" s="195"/>
      <c r="EF23" s="197"/>
      <c r="EG23" s="201" t="str">
        <f>IF(K23="","",IF(OR(Y23=Lists!$AC$42,Y23=Lists!$AC$43),IF(L23="Undrained",(VLOOKUP(K23,Lists!$A$2:$O$595,12,Lists!$L$2:$L$595))/((VLOOKUP(K23,Lists!$A$2:$O$595,4,Lists!$L$2:$L$595))/100),IF(L23="Drained",(VLOOKUP(K23,Lists!$A$2:$O$595,15,Lists!$L$2:$L$595))/((VLOOKUP(K23,Lists!$A$2:$O$595,7,Lists!$L$2:$L$595))/100),"")),""))</f>
        <v/>
      </c>
      <c r="EH23" s="201" t="str">
        <f>IF(K23="","",IF(L23="Undrained",(VLOOKUP(K23,Lists!$A$2:$O$595,8,Lists!$H$2:$H$595))/((VLOOKUP(K23,Lists!$A$2:$O$595,4,Lists!$D$2:$D$595))/100),IF(L23="Drained",(VLOOKUP(K23,Lists!$A$2:$O$595,11,Lists!$K$2:$K$595))/((VLOOKUP(K23,Lists!$A$2:$O$595,7,Lists!$G$2:$G$595))/100),"")))</f>
        <v/>
      </c>
      <c r="EI23" s="201" t="str">
        <f>Lists!S46</f>
        <v/>
      </c>
      <c r="EJ23" s="201">
        <f t="shared" si="6"/>
        <v>0</v>
      </c>
      <c r="EK23" s="201">
        <f>IF(AND(X23="x",OR(Y23=Lists!$AC$42,Y23=Lists!$AC$43)),30,IF(OR(EH23="",EG23=""),0,IF(AND(,EG23-EH23-EJ23&lt;0,EI23=""),30,IF(EI23="",EG23-EH23-EJ23,IF(EG23-EH23-EI23-EJ23&lt;0,30,EG23-EH23-EI23-EJ23)))))</f>
        <v>0</v>
      </c>
      <c r="EL23" s="201">
        <f t="shared" si="1"/>
        <v>0</v>
      </c>
      <c r="EM23" s="201">
        <f>SUM((IF(AH23="",0,IF(AH23=Lists!$T$3,((AG23*AL23*(AR23/100))*(Lists!W37/100)),((('Multi-Field'!AG23*2000)*('Multi-Field'!AR23/100)*(Lists!W37/100)))))),(IF('Multi-Field'!AZ23="",0,IF('Multi-Field'!AZ23=Lists!$T$3,(('Multi-Field'!AY23*'Multi-Field'!BD23*('Multi-Field'!BJ23/100))*(Lists!Y37/100)),((('Multi-Field'!AY23*2000)*('Multi-Field'!BJ23/100))*(Lists!Y37/100))))))</f>
        <v>0</v>
      </c>
      <c r="EN23" s="201">
        <f>SUM(IF(AH23="",0,IF(AH23=Lists!$T$3,((AG23*AL23)*(AP23/100)*(IF(Lists!V37=0,0,Lists!V37/100))),(('Multi-Field'!AG23*2000)*('Multi-Field'!AP23/100)*(IF(Lists!V37=0,0,Lists!V37/100))))),IF('Multi-Field'!AZ23="",0,IF('Multi-Field'!AZ23=Lists!$T$3,(('Multi-Field'!AY23*'Multi-Field'!BD23)*('Multi-Field'!BH23/100)*(IF(Lists!X37=0,0,Lists!X37/100))),(('Multi-Field'!AY23*2000)*('Multi-Field'!BH23/100)*(IF(Lists!X37=0,0,Lists!X37/100))))))</f>
        <v>0</v>
      </c>
      <c r="EO23" s="201">
        <f>SUM(IF(DD23=Lists!$AA$3,((DE23*DC23)*(CZ23/100)),(DC23*(CZ23/100))),IF(DK23=Lists!$AA$3,((DL23*DJ23)*(DG23/100)),(DJ23*(DG23/100))),IF(DR23=Lists!$AA$3,((DS23*DQ23)*(DN23/100)),(DQ23*(DN23/100))))</f>
        <v>0</v>
      </c>
      <c r="EP23" s="264">
        <f t="shared" si="7"/>
        <v>0</v>
      </c>
      <c r="EQ23" s="195"/>
      <c r="ER23" s="266"/>
      <c r="ES23" s="195"/>
      <c r="ET23" s="202"/>
      <c r="EU23" s="202"/>
      <c r="EV23" s="202"/>
      <c r="EW23" s="202"/>
      <c r="EX23" s="202"/>
      <c r="EY23" s="202"/>
      <c r="EZ23" s="202"/>
      <c r="FA23" s="202"/>
      <c r="FB23" s="202"/>
      <c r="FC23" s="202"/>
      <c r="FD23" s="202"/>
      <c r="FE23" s="202"/>
      <c r="FF23" s="202"/>
      <c r="FG23" s="203"/>
      <c r="FH23" s="202"/>
      <c r="FI23" s="202"/>
      <c r="FJ23" s="225"/>
      <c r="FK23" s="225"/>
      <c r="FL23" s="225"/>
      <c r="FM23" s="225"/>
      <c r="FN23" s="225"/>
      <c r="FO23" s="205" t="str">
        <f t="shared" si="0"/>
        <v/>
      </c>
      <c r="FP23" s="225"/>
      <c r="FQ23" s="74" t="str">
        <f t="shared" si="2"/>
        <v/>
      </c>
      <c r="FR23" s="74" t="str">
        <f t="shared" si="3"/>
        <v/>
      </c>
      <c r="FS23" s="74" t="str">
        <f t="shared" si="4"/>
        <v/>
      </c>
      <c r="FT23" s="201" t="str">
        <f t="shared" si="5"/>
        <v/>
      </c>
    </row>
    <row r="24" spans="1:176" s="198" customFormat="1" ht="27.75" customHeight="1">
      <c r="A24" s="378"/>
      <c r="B24" s="195"/>
      <c r="C24" s="195"/>
      <c r="D24" s="196"/>
      <c r="E24" s="195"/>
      <c r="F24" s="195"/>
      <c r="G24" s="197"/>
      <c r="H24" s="195"/>
      <c r="I24" s="195"/>
      <c r="J24" s="195"/>
      <c r="K24" s="195"/>
      <c r="L24" s="195"/>
      <c r="M24" s="195"/>
      <c r="N24" s="195"/>
      <c r="O24" s="197"/>
      <c r="P24" s="195"/>
      <c r="Q24" s="195"/>
      <c r="R24" s="195"/>
      <c r="S24" s="195"/>
      <c r="T24" s="195"/>
      <c r="U24" s="195"/>
      <c r="V24" s="195"/>
      <c r="W24" s="195"/>
      <c r="X24" s="195"/>
      <c r="Y24" s="228"/>
      <c r="Z24" s="195"/>
      <c r="AA24" s="195"/>
      <c r="AB24" s="197"/>
      <c r="AC24" s="195"/>
      <c r="AD24" s="195"/>
      <c r="AE24" s="197"/>
      <c r="AF24" s="195"/>
      <c r="AG24" s="195"/>
      <c r="AH24" s="195"/>
      <c r="AI24" s="195"/>
      <c r="AJ24" s="195"/>
      <c r="AK24" s="197"/>
      <c r="AL24" s="195"/>
      <c r="AM24" s="198" t="s">
        <v>49</v>
      </c>
      <c r="AN24" s="195"/>
      <c r="AO24" s="198" t="s">
        <v>45</v>
      </c>
      <c r="AP24" s="195"/>
      <c r="AQ24" s="198" t="s">
        <v>45</v>
      </c>
      <c r="AR24" s="195"/>
      <c r="AS24" s="198" t="s">
        <v>45</v>
      </c>
      <c r="AT24" s="195"/>
      <c r="AU24" s="198" t="s">
        <v>45</v>
      </c>
      <c r="AV24" s="195"/>
      <c r="AW24" s="199" t="s">
        <v>45</v>
      </c>
      <c r="AX24" s="195"/>
      <c r="AY24" s="195"/>
      <c r="AZ24" s="195"/>
      <c r="BA24" s="195"/>
      <c r="BB24" s="195"/>
      <c r="BC24" s="197"/>
      <c r="BD24" s="195"/>
      <c r="BE24" s="198" t="s">
        <v>49</v>
      </c>
      <c r="BF24" s="195"/>
      <c r="BG24" s="198" t="s">
        <v>45</v>
      </c>
      <c r="BH24" s="195"/>
      <c r="BI24" s="198" t="s">
        <v>45</v>
      </c>
      <c r="BJ24" s="195"/>
      <c r="BK24" s="198" t="s">
        <v>45</v>
      </c>
      <c r="BL24" s="195"/>
      <c r="BM24" s="198" t="s">
        <v>45</v>
      </c>
      <c r="BN24" s="195"/>
      <c r="BO24" s="199" t="s">
        <v>45</v>
      </c>
      <c r="BP24" s="195"/>
      <c r="BQ24" s="195"/>
      <c r="BR24" s="195"/>
      <c r="BS24" s="195"/>
      <c r="BT24" s="195"/>
      <c r="BU24" s="197"/>
      <c r="BV24" s="195"/>
      <c r="BW24" s="198" t="s">
        <v>49</v>
      </c>
      <c r="BX24" s="399"/>
      <c r="BY24" s="198" t="s">
        <v>45</v>
      </c>
      <c r="BZ24" s="399"/>
      <c r="CA24" s="198" t="s">
        <v>45</v>
      </c>
      <c r="CB24" s="195"/>
      <c r="CC24" s="198" t="s">
        <v>45</v>
      </c>
      <c r="CD24" s="399"/>
      <c r="CE24" s="198" t="s">
        <v>45</v>
      </c>
      <c r="CF24" s="399"/>
      <c r="CG24" s="199" t="s">
        <v>45</v>
      </c>
      <c r="CH24" s="195"/>
      <c r="CI24" s="195"/>
      <c r="CJ24" s="195"/>
      <c r="CK24" s="195"/>
      <c r="CL24" s="195"/>
      <c r="CM24" s="197"/>
      <c r="CN24" s="195"/>
      <c r="CO24" s="198" t="s">
        <v>49</v>
      </c>
      <c r="CP24" s="195"/>
      <c r="CQ24" s="198" t="s">
        <v>45</v>
      </c>
      <c r="CR24" s="195"/>
      <c r="CS24" s="198" t="s">
        <v>45</v>
      </c>
      <c r="CT24" s="195"/>
      <c r="CU24" s="198" t="s">
        <v>45</v>
      </c>
      <c r="CV24" s="195"/>
      <c r="CW24" s="198" t="s">
        <v>45</v>
      </c>
      <c r="CX24" s="195"/>
      <c r="CY24" s="199" t="s">
        <v>45</v>
      </c>
      <c r="CZ24" s="195"/>
      <c r="DA24" s="195"/>
      <c r="DB24" s="195"/>
      <c r="DC24" s="195"/>
      <c r="DD24" s="196"/>
      <c r="DE24" s="196"/>
      <c r="DF24" s="197"/>
      <c r="DG24" s="195"/>
      <c r="DH24" s="195"/>
      <c r="DI24" s="195"/>
      <c r="DJ24" s="195"/>
      <c r="DK24" s="195"/>
      <c r="DL24" s="196"/>
      <c r="DM24" s="197"/>
      <c r="DN24" s="195"/>
      <c r="DO24" s="195"/>
      <c r="DP24" s="195"/>
      <c r="DQ24" s="195"/>
      <c r="DR24" s="195"/>
      <c r="DS24" s="196"/>
      <c r="DT24" s="197"/>
      <c r="DU24" s="195"/>
      <c r="DV24" s="195"/>
      <c r="DW24" s="195"/>
      <c r="DX24" s="195"/>
      <c r="DY24" s="195"/>
      <c r="DZ24" s="195"/>
      <c r="EA24" s="195"/>
      <c r="EB24" s="195"/>
      <c r="EC24" s="195"/>
      <c r="ED24" s="195"/>
      <c r="EE24" s="195"/>
      <c r="EF24" s="197"/>
      <c r="EG24" s="201" t="str">
        <f>IF(K24="","",IF(OR(Y24=Lists!$AC$42,Y24=Lists!$AC$43),IF(L24="Undrained",(VLOOKUP(K24,Lists!$A$2:$O$595,12,Lists!$L$2:$L$595))/((VLOOKUP(K24,Lists!$A$2:$O$595,4,Lists!$L$2:$L$595))/100),IF(L24="Drained",(VLOOKUP(K24,Lists!$A$2:$O$595,15,Lists!$L$2:$L$595))/((VLOOKUP(K24,Lists!$A$2:$O$595,7,Lists!$L$2:$L$595))/100),"")),""))</f>
        <v/>
      </c>
      <c r="EH24" s="201" t="str">
        <f>IF(K24="","",IF(L24="Undrained",(VLOOKUP(K24,Lists!$A$2:$O$595,8,Lists!$H$2:$H$595))/((VLOOKUP(K24,Lists!$A$2:$O$595,4,Lists!$D$2:$D$595))/100),IF(L24="Drained",(VLOOKUP(K24,Lists!$A$2:$O$595,11,Lists!$K$2:$K$595))/((VLOOKUP(K24,Lists!$A$2:$O$595,7,Lists!$G$2:$G$595))/100),"")))</f>
        <v/>
      </c>
      <c r="EI24" s="201" t="str">
        <f>Lists!S47</f>
        <v/>
      </c>
      <c r="EJ24" s="201">
        <f t="shared" si="6"/>
        <v>0</v>
      </c>
      <c r="EK24" s="201">
        <f>IF(AND(X24="x",OR(Y24=Lists!$AC$42,Y24=Lists!$AC$43)),30,IF(OR(EH24="",EG24=""),0,IF(AND(,EG24-EH24-EJ24&lt;0,EI24=""),30,IF(EI24="",EG24-EH24-EJ24,IF(EG24-EH24-EI24-EJ24&lt;0,30,EG24-EH24-EI24-EJ24)))))</f>
        <v>0</v>
      </c>
      <c r="EL24" s="201">
        <f t="shared" si="1"/>
        <v>0</v>
      </c>
      <c r="EM24" s="201">
        <f>SUM((IF(AH24="",0,IF(AH24=Lists!$T$3,((AG24*AL24*(AR24/100))*(Lists!W38/100)),((('Multi-Field'!AG24*2000)*('Multi-Field'!AR24/100)*(Lists!W38/100)))))),(IF('Multi-Field'!AZ24="",0,IF('Multi-Field'!AZ24=Lists!$T$3,(('Multi-Field'!AY24*'Multi-Field'!BD24*('Multi-Field'!BJ24/100))*(Lists!Y38/100)),((('Multi-Field'!AY24*2000)*('Multi-Field'!BJ24/100))*(Lists!Y38/100))))))</f>
        <v>0</v>
      </c>
      <c r="EN24" s="201">
        <f>SUM(IF(AH24="",0,IF(AH24=Lists!$T$3,((AG24*AL24)*(AP24/100)*(IF(Lists!V38=0,0,Lists!V38/100))),(('Multi-Field'!AG24*2000)*('Multi-Field'!AP24/100)*(IF(Lists!V38=0,0,Lists!V38/100))))),IF('Multi-Field'!AZ24="",0,IF('Multi-Field'!AZ24=Lists!$T$3,(('Multi-Field'!AY24*'Multi-Field'!BD24)*('Multi-Field'!BH24/100)*(IF(Lists!X38=0,0,Lists!X38/100))),(('Multi-Field'!AY24*2000)*('Multi-Field'!BH24/100)*(IF(Lists!X38=0,0,Lists!X38/100))))))</f>
        <v>0</v>
      </c>
      <c r="EO24" s="201">
        <f>SUM(IF(DD24=Lists!$AA$3,((DE24*DC24)*(CZ24/100)),(DC24*(CZ24/100))),IF(DK24=Lists!$AA$3,((DL24*DJ24)*(DG24/100)),(DJ24*(DG24/100))),IF(DR24=Lists!$AA$3,((DS24*DQ24)*(DN24/100)),(DQ24*(DN24/100))))</f>
        <v>0</v>
      </c>
      <c r="EP24" s="264">
        <f t="shared" si="7"/>
        <v>0</v>
      </c>
      <c r="EQ24" s="195"/>
      <c r="ER24" s="266"/>
      <c r="ES24" s="195"/>
      <c r="ET24" s="202"/>
      <c r="EU24" s="202"/>
      <c r="EV24" s="202"/>
      <c r="EW24" s="202"/>
      <c r="EX24" s="202"/>
      <c r="EY24" s="202"/>
      <c r="EZ24" s="202"/>
      <c r="FA24" s="202"/>
      <c r="FB24" s="202"/>
      <c r="FC24" s="202"/>
      <c r="FD24" s="202"/>
      <c r="FE24" s="202"/>
      <c r="FF24" s="202"/>
      <c r="FG24" s="203"/>
      <c r="FH24" s="202"/>
      <c r="FI24" s="202"/>
      <c r="FJ24" s="225"/>
      <c r="FK24" s="225"/>
      <c r="FL24" s="225"/>
      <c r="FM24" s="225"/>
      <c r="FN24" s="225"/>
      <c r="FO24" s="205" t="str">
        <f t="shared" si="0"/>
        <v/>
      </c>
      <c r="FP24" s="225"/>
      <c r="FQ24" s="74" t="str">
        <f t="shared" si="2"/>
        <v/>
      </c>
      <c r="FR24" s="74" t="str">
        <f t="shared" si="3"/>
        <v/>
      </c>
      <c r="FS24" s="74" t="str">
        <f t="shared" si="4"/>
        <v/>
      </c>
      <c r="FT24" s="201" t="str">
        <f t="shared" si="5"/>
        <v/>
      </c>
    </row>
    <row r="25" spans="1:176" s="198" customFormat="1" ht="27.75" customHeight="1">
      <c r="A25" s="378"/>
      <c r="B25" s="195"/>
      <c r="C25" s="195"/>
      <c r="D25" s="196"/>
      <c r="E25" s="195"/>
      <c r="F25" s="195"/>
      <c r="G25" s="197"/>
      <c r="H25" s="195"/>
      <c r="I25" s="195"/>
      <c r="J25" s="195"/>
      <c r="K25" s="195"/>
      <c r="L25" s="195"/>
      <c r="M25" s="195"/>
      <c r="N25" s="195"/>
      <c r="O25" s="197"/>
      <c r="P25" s="195"/>
      <c r="Q25" s="195"/>
      <c r="R25" s="195"/>
      <c r="S25" s="195"/>
      <c r="T25" s="195"/>
      <c r="U25" s="195"/>
      <c r="V25" s="195"/>
      <c r="W25" s="195"/>
      <c r="X25" s="195"/>
      <c r="Y25" s="228"/>
      <c r="Z25" s="195"/>
      <c r="AA25" s="195"/>
      <c r="AB25" s="197"/>
      <c r="AC25" s="195"/>
      <c r="AD25" s="195"/>
      <c r="AE25" s="197"/>
      <c r="AF25" s="195"/>
      <c r="AG25" s="195"/>
      <c r="AH25" s="195"/>
      <c r="AI25" s="195"/>
      <c r="AJ25" s="195"/>
      <c r="AK25" s="197"/>
      <c r="AL25" s="195"/>
      <c r="AM25" s="198" t="s">
        <v>49</v>
      </c>
      <c r="AN25" s="195"/>
      <c r="AO25" s="198" t="s">
        <v>45</v>
      </c>
      <c r="AP25" s="195"/>
      <c r="AQ25" s="198" t="s">
        <v>45</v>
      </c>
      <c r="AR25" s="195"/>
      <c r="AS25" s="198" t="s">
        <v>45</v>
      </c>
      <c r="AT25" s="195"/>
      <c r="AU25" s="198" t="s">
        <v>45</v>
      </c>
      <c r="AV25" s="195"/>
      <c r="AW25" s="199" t="s">
        <v>45</v>
      </c>
      <c r="AX25" s="195"/>
      <c r="AY25" s="195"/>
      <c r="AZ25" s="195"/>
      <c r="BA25" s="195"/>
      <c r="BB25" s="195"/>
      <c r="BC25" s="197"/>
      <c r="BD25" s="195"/>
      <c r="BE25" s="198" t="s">
        <v>49</v>
      </c>
      <c r="BF25" s="195"/>
      <c r="BG25" s="198" t="s">
        <v>45</v>
      </c>
      <c r="BH25" s="195"/>
      <c r="BI25" s="198" t="s">
        <v>45</v>
      </c>
      <c r="BJ25" s="195"/>
      <c r="BK25" s="198" t="s">
        <v>45</v>
      </c>
      <c r="BL25" s="195"/>
      <c r="BM25" s="198" t="s">
        <v>45</v>
      </c>
      <c r="BN25" s="195"/>
      <c r="BO25" s="199" t="s">
        <v>45</v>
      </c>
      <c r="BP25" s="195"/>
      <c r="BQ25" s="195"/>
      <c r="BR25" s="195"/>
      <c r="BS25" s="195"/>
      <c r="BT25" s="195"/>
      <c r="BU25" s="197"/>
      <c r="BV25" s="195"/>
      <c r="BW25" s="198" t="s">
        <v>49</v>
      </c>
      <c r="BX25" s="399"/>
      <c r="BY25" s="198" t="s">
        <v>45</v>
      </c>
      <c r="BZ25" s="399"/>
      <c r="CA25" s="198" t="s">
        <v>45</v>
      </c>
      <c r="CB25" s="195"/>
      <c r="CC25" s="198" t="s">
        <v>45</v>
      </c>
      <c r="CD25" s="399"/>
      <c r="CE25" s="198" t="s">
        <v>45</v>
      </c>
      <c r="CF25" s="399"/>
      <c r="CG25" s="199" t="s">
        <v>45</v>
      </c>
      <c r="CH25" s="195"/>
      <c r="CI25" s="195"/>
      <c r="CJ25" s="195"/>
      <c r="CK25" s="195"/>
      <c r="CL25" s="195"/>
      <c r="CM25" s="197"/>
      <c r="CN25" s="195"/>
      <c r="CO25" s="198" t="s">
        <v>49</v>
      </c>
      <c r="CP25" s="195"/>
      <c r="CQ25" s="198" t="s">
        <v>45</v>
      </c>
      <c r="CR25" s="195"/>
      <c r="CS25" s="198" t="s">
        <v>45</v>
      </c>
      <c r="CT25" s="195"/>
      <c r="CU25" s="198" t="s">
        <v>45</v>
      </c>
      <c r="CV25" s="195"/>
      <c r="CW25" s="198" t="s">
        <v>45</v>
      </c>
      <c r="CX25" s="195"/>
      <c r="CY25" s="199" t="s">
        <v>45</v>
      </c>
      <c r="CZ25" s="195"/>
      <c r="DA25" s="195"/>
      <c r="DB25" s="195"/>
      <c r="DC25" s="195"/>
      <c r="DD25" s="196"/>
      <c r="DE25" s="196"/>
      <c r="DF25" s="197"/>
      <c r="DG25" s="195"/>
      <c r="DH25" s="195"/>
      <c r="DI25" s="195"/>
      <c r="DJ25" s="195"/>
      <c r="DK25" s="195"/>
      <c r="DL25" s="196"/>
      <c r="DM25" s="197"/>
      <c r="DN25" s="195"/>
      <c r="DO25" s="195"/>
      <c r="DP25" s="195"/>
      <c r="DQ25" s="195"/>
      <c r="DR25" s="195"/>
      <c r="DS25" s="196"/>
      <c r="DT25" s="197"/>
      <c r="DU25" s="195"/>
      <c r="DV25" s="195"/>
      <c r="DW25" s="195"/>
      <c r="DX25" s="195"/>
      <c r="DY25" s="195"/>
      <c r="DZ25" s="195"/>
      <c r="EA25" s="195"/>
      <c r="EB25" s="195"/>
      <c r="EC25" s="195"/>
      <c r="ED25" s="195"/>
      <c r="EE25" s="195"/>
      <c r="EF25" s="197"/>
      <c r="EG25" s="201" t="str">
        <f>IF(K25="","",IF(OR(Y25=Lists!$AC$42,Y25=Lists!$AC$43),IF(L25="Undrained",(VLOOKUP(K25,Lists!$A$2:$O$595,12,Lists!$L$2:$L$595))/((VLOOKUP(K25,Lists!$A$2:$O$595,4,Lists!$L$2:$L$595))/100),IF(L25="Drained",(VLOOKUP(K25,Lists!$A$2:$O$595,15,Lists!$L$2:$L$595))/((VLOOKUP(K25,Lists!$A$2:$O$595,7,Lists!$L$2:$L$595))/100),"")),""))</f>
        <v/>
      </c>
      <c r="EH25" s="201" t="str">
        <f>IF(K25="","",IF(L25="Undrained",(VLOOKUP(K25,Lists!$A$2:$O$595,8,Lists!$H$2:$H$595))/((VLOOKUP(K25,Lists!$A$2:$O$595,4,Lists!$D$2:$D$595))/100),IF(L25="Drained",(VLOOKUP(K25,Lists!$A$2:$O$595,11,Lists!$K$2:$K$595))/((VLOOKUP(K25,Lists!$A$2:$O$595,7,Lists!$G$2:$G$595))/100),"")))</f>
        <v/>
      </c>
      <c r="EI25" s="201" t="str">
        <f>Lists!S48</f>
        <v/>
      </c>
      <c r="EJ25" s="201">
        <f t="shared" si="6"/>
        <v>0</v>
      </c>
      <c r="EK25" s="201">
        <f>IF(AND(X25="x",OR(Y25=Lists!$AC$42,Y25=Lists!$AC$43)),30,IF(OR(EH25="",EG25=""),0,IF(AND(,EG25-EH25-EJ25&lt;0,EI25=""),30,IF(EI25="",EG25-EH25-EJ25,IF(EG25-EH25-EI25-EJ25&lt;0,30,EG25-EH25-EI25-EJ25)))))</f>
        <v>0</v>
      </c>
      <c r="EL25" s="201">
        <f t="shared" si="1"/>
        <v>0</v>
      </c>
      <c r="EM25" s="201">
        <f>SUM((IF(AH25="",0,IF(AH25=Lists!$T$3,((AG25*AL25*(AR25/100))*(Lists!W39/100)),((('Multi-Field'!AG25*2000)*('Multi-Field'!AR25/100)*(Lists!W39/100)))))),(IF('Multi-Field'!AZ25="",0,IF('Multi-Field'!AZ25=Lists!$T$3,(('Multi-Field'!AY25*'Multi-Field'!BD25*('Multi-Field'!BJ25/100))*(Lists!Y39/100)),((('Multi-Field'!AY25*2000)*('Multi-Field'!BJ25/100))*(Lists!Y39/100))))))</f>
        <v>0</v>
      </c>
      <c r="EN25" s="201">
        <f>SUM(IF(AH25="",0,IF(AH25=Lists!$T$3,((AG25*AL25)*(AP25/100)*(IF(Lists!V39=0,0,Lists!V39/100))),(('Multi-Field'!AG25*2000)*('Multi-Field'!AP25/100)*(IF(Lists!V39=0,0,Lists!V39/100))))),IF('Multi-Field'!AZ25="",0,IF('Multi-Field'!AZ25=Lists!$T$3,(('Multi-Field'!AY25*'Multi-Field'!BD25)*('Multi-Field'!BH25/100)*(IF(Lists!X39=0,0,Lists!X39/100))),(('Multi-Field'!AY25*2000)*('Multi-Field'!BH25/100)*(IF(Lists!X39=0,0,Lists!X39/100))))))</f>
        <v>0</v>
      </c>
      <c r="EO25" s="201">
        <f>SUM(IF(DD25=Lists!$AA$3,((DE25*DC25)*(CZ25/100)),(DC25*(CZ25/100))),IF(DK25=Lists!$AA$3,((DL25*DJ25)*(DG25/100)),(DJ25*(DG25/100))),IF(DR25=Lists!$AA$3,((DS25*DQ25)*(DN25/100)),(DQ25*(DN25/100))))</f>
        <v>0</v>
      </c>
      <c r="EP25" s="264">
        <f t="shared" si="7"/>
        <v>0</v>
      </c>
      <c r="EQ25" s="195"/>
      <c r="ER25" s="266"/>
      <c r="ES25" s="195"/>
      <c r="ET25" s="202"/>
      <c r="EU25" s="202"/>
      <c r="EV25" s="202"/>
      <c r="EW25" s="202"/>
      <c r="EX25" s="202"/>
      <c r="EY25" s="202"/>
      <c r="EZ25" s="202"/>
      <c r="FA25" s="202"/>
      <c r="FB25" s="202"/>
      <c r="FC25" s="202"/>
      <c r="FD25" s="202"/>
      <c r="FE25" s="202"/>
      <c r="FF25" s="202"/>
      <c r="FG25" s="203"/>
      <c r="FH25" s="202"/>
      <c r="FI25" s="202"/>
      <c r="FJ25" s="225"/>
      <c r="FK25" s="225"/>
      <c r="FL25" s="225"/>
      <c r="FM25" s="225"/>
      <c r="FN25" s="225"/>
      <c r="FO25" s="205" t="str">
        <f t="shared" si="0"/>
        <v/>
      </c>
      <c r="FP25" s="225"/>
      <c r="FQ25" s="74" t="str">
        <f t="shared" si="2"/>
        <v/>
      </c>
      <c r="FR25" s="74" t="str">
        <f t="shared" si="3"/>
        <v/>
      </c>
      <c r="FS25" s="74" t="str">
        <f t="shared" si="4"/>
        <v/>
      </c>
      <c r="FT25" s="201" t="str">
        <f t="shared" si="5"/>
        <v/>
      </c>
    </row>
    <row r="26" spans="1:176" s="198" customFormat="1" ht="27.75" customHeight="1">
      <c r="A26" s="378"/>
      <c r="B26" s="195"/>
      <c r="C26" s="195"/>
      <c r="D26" s="196"/>
      <c r="E26" s="195"/>
      <c r="F26" s="195"/>
      <c r="G26" s="197"/>
      <c r="H26" s="195"/>
      <c r="I26" s="195"/>
      <c r="J26" s="195"/>
      <c r="K26" s="195"/>
      <c r="L26" s="195"/>
      <c r="M26" s="195"/>
      <c r="N26" s="195"/>
      <c r="O26" s="197"/>
      <c r="P26" s="195"/>
      <c r="Q26" s="195"/>
      <c r="R26" s="195"/>
      <c r="S26" s="195"/>
      <c r="T26" s="195"/>
      <c r="U26" s="195"/>
      <c r="V26" s="195"/>
      <c r="W26" s="195"/>
      <c r="X26" s="195"/>
      <c r="Y26" s="228"/>
      <c r="Z26" s="195"/>
      <c r="AA26" s="195"/>
      <c r="AB26" s="197"/>
      <c r="AC26" s="195"/>
      <c r="AD26" s="195"/>
      <c r="AE26" s="197"/>
      <c r="AF26" s="195"/>
      <c r="AG26" s="195"/>
      <c r="AH26" s="195"/>
      <c r="AI26" s="195"/>
      <c r="AJ26" s="195"/>
      <c r="AK26" s="197"/>
      <c r="AL26" s="195"/>
      <c r="AM26" s="198" t="s">
        <v>49</v>
      </c>
      <c r="AN26" s="195"/>
      <c r="AO26" s="198" t="s">
        <v>45</v>
      </c>
      <c r="AP26" s="195"/>
      <c r="AQ26" s="198" t="s">
        <v>45</v>
      </c>
      <c r="AR26" s="195"/>
      <c r="AS26" s="198" t="s">
        <v>45</v>
      </c>
      <c r="AT26" s="195"/>
      <c r="AU26" s="198" t="s">
        <v>45</v>
      </c>
      <c r="AV26" s="195"/>
      <c r="AW26" s="199" t="s">
        <v>45</v>
      </c>
      <c r="AX26" s="195"/>
      <c r="AY26" s="195"/>
      <c r="AZ26" s="195"/>
      <c r="BA26" s="195"/>
      <c r="BB26" s="195"/>
      <c r="BC26" s="197"/>
      <c r="BD26" s="195"/>
      <c r="BE26" s="198" t="s">
        <v>49</v>
      </c>
      <c r="BF26" s="195"/>
      <c r="BG26" s="198" t="s">
        <v>45</v>
      </c>
      <c r="BH26" s="195"/>
      <c r="BI26" s="198" t="s">
        <v>45</v>
      </c>
      <c r="BJ26" s="195"/>
      <c r="BK26" s="198" t="s">
        <v>45</v>
      </c>
      <c r="BL26" s="195"/>
      <c r="BM26" s="198" t="s">
        <v>45</v>
      </c>
      <c r="BN26" s="195"/>
      <c r="BO26" s="199" t="s">
        <v>45</v>
      </c>
      <c r="BP26" s="195"/>
      <c r="BQ26" s="195"/>
      <c r="BR26" s="195"/>
      <c r="BS26" s="195"/>
      <c r="BT26" s="195"/>
      <c r="BU26" s="197"/>
      <c r="BV26" s="195"/>
      <c r="BW26" s="198" t="s">
        <v>49</v>
      </c>
      <c r="BX26" s="399"/>
      <c r="BY26" s="198" t="s">
        <v>45</v>
      </c>
      <c r="BZ26" s="399"/>
      <c r="CA26" s="198" t="s">
        <v>45</v>
      </c>
      <c r="CB26" s="195"/>
      <c r="CC26" s="198" t="s">
        <v>45</v>
      </c>
      <c r="CD26" s="399"/>
      <c r="CE26" s="198" t="s">
        <v>45</v>
      </c>
      <c r="CF26" s="399"/>
      <c r="CG26" s="199" t="s">
        <v>45</v>
      </c>
      <c r="CH26" s="195"/>
      <c r="CI26" s="195"/>
      <c r="CJ26" s="195"/>
      <c r="CK26" s="195"/>
      <c r="CL26" s="195"/>
      <c r="CM26" s="197"/>
      <c r="CN26" s="195"/>
      <c r="CO26" s="198" t="s">
        <v>49</v>
      </c>
      <c r="CP26" s="195"/>
      <c r="CQ26" s="198" t="s">
        <v>45</v>
      </c>
      <c r="CR26" s="195"/>
      <c r="CS26" s="198" t="s">
        <v>45</v>
      </c>
      <c r="CT26" s="195"/>
      <c r="CU26" s="198" t="s">
        <v>45</v>
      </c>
      <c r="CV26" s="195"/>
      <c r="CW26" s="198" t="s">
        <v>45</v>
      </c>
      <c r="CX26" s="195"/>
      <c r="CY26" s="199" t="s">
        <v>45</v>
      </c>
      <c r="CZ26" s="195"/>
      <c r="DA26" s="195"/>
      <c r="DB26" s="195"/>
      <c r="DC26" s="195"/>
      <c r="DD26" s="196"/>
      <c r="DE26" s="196"/>
      <c r="DF26" s="197"/>
      <c r="DG26" s="195"/>
      <c r="DH26" s="195"/>
      <c r="DI26" s="195"/>
      <c r="DJ26" s="195"/>
      <c r="DK26" s="195"/>
      <c r="DL26" s="196"/>
      <c r="DM26" s="197"/>
      <c r="DN26" s="195"/>
      <c r="DO26" s="195"/>
      <c r="DP26" s="195"/>
      <c r="DQ26" s="195"/>
      <c r="DR26" s="195"/>
      <c r="DS26" s="196"/>
      <c r="DT26" s="197"/>
      <c r="DU26" s="195"/>
      <c r="DV26" s="195"/>
      <c r="DW26" s="195"/>
      <c r="DX26" s="195"/>
      <c r="DY26" s="195"/>
      <c r="DZ26" s="195"/>
      <c r="EA26" s="195"/>
      <c r="EB26" s="195"/>
      <c r="EC26" s="195"/>
      <c r="ED26" s="195"/>
      <c r="EE26" s="195"/>
      <c r="EF26" s="197"/>
      <c r="EG26" s="201" t="str">
        <f>IF(K26="","",IF(OR(Y26=Lists!$AC$42,Y26=Lists!$AC$43),IF(L26="Undrained",(VLOOKUP(K26,Lists!$A$2:$O$595,12,Lists!$L$2:$L$595))/((VLOOKUP(K26,Lists!$A$2:$O$595,4,Lists!$L$2:$L$595))/100),IF(L26="Drained",(VLOOKUP(K26,Lists!$A$2:$O$595,15,Lists!$L$2:$L$595))/((VLOOKUP(K26,Lists!$A$2:$O$595,7,Lists!$L$2:$L$595))/100),"")),""))</f>
        <v/>
      </c>
      <c r="EH26" s="201" t="str">
        <f>IF(K26="","",IF(L26="Undrained",(VLOOKUP(K26,Lists!$A$2:$O$595,8,Lists!$H$2:$H$595))/((VLOOKUP(K26,Lists!$A$2:$O$595,4,Lists!$D$2:$D$595))/100),IF(L26="Drained",(VLOOKUP(K26,Lists!$A$2:$O$595,11,Lists!$K$2:$K$595))/((VLOOKUP(K26,Lists!$A$2:$O$595,7,Lists!$G$2:$G$595))/100),"")))</f>
        <v/>
      </c>
      <c r="EI26" s="201" t="str">
        <f>Lists!S49</f>
        <v/>
      </c>
      <c r="EJ26" s="201">
        <f t="shared" si="6"/>
        <v>0</v>
      </c>
      <c r="EK26" s="201">
        <f>IF(AND(X26="x",OR(Y26=Lists!$AC$42,Y26=Lists!$AC$43)),30,IF(OR(EH26="",EG26=""),0,IF(AND(,EG26-EH26-EJ26&lt;0,EI26=""),30,IF(EI26="",EG26-EH26-EJ26,IF(EG26-EH26-EI26-EJ26&lt;0,30,EG26-EH26-EI26-EJ26)))))</f>
        <v>0</v>
      </c>
      <c r="EL26" s="201">
        <f t="shared" si="1"/>
        <v>0</v>
      </c>
      <c r="EM26" s="201">
        <f>SUM((IF(AH26="",0,IF(AH26=Lists!$T$3,((AG26*AL26*(AR26/100))*(Lists!W40/100)),((('Multi-Field'!AG26*2000)*('Multi-Field'!AR26/100)*(Lists!W40/100)))))),(IF('Multi-Field'!AZ26="",0,IF('Multi-Field'!AZ26=Lists!$T$3,(('Multi-Field'!AY26*'Multi-Field'!BD26*('Multi-Field'!BJ26/100))*(Lists!Y40/100)),((('Multi-Field'!AY26*2000)*('Multi-Field'!BJ26/100))*(Lists!Y40/100))))))</f>
        <v>0</v>
      </c>
      <c r="EN26" s="201">
        <f>SUM(IF(AH26="",0,IF(AH26=Lists!$T$3,((AG26*AL26)*(AP26/100)*(IF(Lists!V40=0,0,Lists!V40/100))),(('Multi-Field'!AG26*2000)*('Multi-Field'!AP26/100)*(IF(Lists!V40=0,0,Lists!V40/100))))),IF('Multi-Field'!AZ26="",0,IF('Multi-Field'!AZ26=Lists!$T$3,(('Multi-Field'!AY26*'Multi-Field'!BD26)*('Multi-Field'!BH26/100)*(IF(Lists!X40=0,0,Lists!X40/100))),(('Multi-Field'!AY26*2000)*('Multi-Field'!BH26/100)*(IF(Lists!X40=0,0,Lists!X40/100))))))</f>
        <v>0</v>
      </c>
      <c r="EO26" s="201">
        <f>SUM(IF(DD26=Lists!$AA$3,((DE26*DC26)*(CZ26/100)),(DC26*(CZ26/100))),IF(DK26=Lists!$AA$3,((DL26*DJ26)*(DG26/100)),(DJ26*(DG26/100))),IF(DR26=Lists!$AA$3,((DS26*DQ26)*(DN26/100)),(DQ26*(DN26/100))))</f>
        <v>0</v>
      </c>
      <c r="EP26" s="264">
        <f t="shared" si="7"/>
        <v>0</v>
      </c>
      <c r="EQ26" s="195"/>
      <c r="ER26" s="266"/>
      <c r="ES26" s="195"/>
      <c r="ET26" s="202"/>
      <c r="EU26" s="202"/>
      <c r="EV26" s="202"/>
      <c r="EW26" s="202"/>
      <c r="EX26" s="202"/>
      <c r="EY26" s="202"/>
      <c r="EZ26" s="202"/>
      <c r="FA26" s="202"/>
      <c r="FB26" s="202"/>
      <c r="FC26" s="202"/>
      <c r="FD26" s="202"/>
      <c r="FE26" s="202"/>
      <c r="FF26" s="202"/>
      <c r="FG26" s="203"/>
      <c r="FH26" s="202"/>
      <c r="FI26" s="202"/>
      <c r="FJ26" s="225"/>
      <c r="FK26" s="225"/>
      <c r="FL26" s="225"/>
      <c r="FM26" s="225"/>
      <c r="FN26" s="225"/>
      <c r="FO26" s="205" t="str">
        <f t="shared" si="0"/>
        <v/>
      </c>
      <c r="FP26" s="225"/>
      <c r="FQ26" s="74" t="str">
        <f t="shared" si="2"/>
        <v/>
      </c>
      <c r="FR26" s="74" t="str">
        <f t="shared" si="3"/>
        <v/>
      </c>
      <c r="FS26" s="74" t="str">
        <f t="shared" si="4"/>
        <v/>
      </c>
      <c r="FT26" s="201" t="str">
        <f t="shared" si="5"/>
        <v/>
      </c>
    </row>
    <row r="27" spans="1:176" s="198" customFormat="1" ht="27.75" customHeight="1">
      <c r="A27" s="378"/>
      <c r="B27" s="195"/>
      <c r="C27" s="195"/>
      <c r="D27" s="196"/>
      <c r="E27" s="195"/>
      <c r="F27" s="195"/>
      <c r="G27" s="197"/>
      <c r="H27" s="195"/>
      <c r="I27" s="195"/>
      <c r="J27" s="195"/>
      <c r="K27" s="195"/>
      <c r="L27" s="195"/>
      <c r="M27" s="195"/>
      <c r="N27" s="195"/>
      <c r="O27" s="197"/>
      <c r="P27" s="195"/>
      <c r="Q27" s="195"/>
      <c r="R27" s="195"/>
      <c r="S27" s="195"/>
      <c r="T27" s="195"/>
      <c r="U27" s="195"/>
      <c r="V27" s="195"/>
      <c r="W27" s="195"/>
      <c r="X27" s="195"/>
      <c r="Y27" s="228"/>
      <c r="Z27" s="195"/>
      <c r="AA27" s="195"/>
      <c r="AB27" s="197"/>
      <c r="AC27" s="195"/>
      <c r="AD27" s="195"/>
      <c r="AE27" s="197"/>
      <c r="AF27" s="195"/>
      <c r="AG27" s="195"/>
      <c r="AH27" s="195"/>
      <c r="AI27" s="195"/>
      <c r="AJ27" s="195"/>
      <c r="AK27" s="197"/>
      <c r="AL27" s="195"/>
      <c r="AM27" s="198" t="s">
        <v>49</v>
      </c>
      <c r="AN27" s="195"/>
      <c r="AO27" s="198" t="s">
        <v>45</v>
      </c>
      <c r="AP27" s="195"/>
      <c r="AQ27" s="198" t="s">
        <v>45</v>
      </c>
      <c r="AR27" s="195"/>
      <c r="AS27" s="198" t="s">
        <v>45</v>
      </c>
      <c r="AT27" s="195"/>
      <c r="AU27" s="198" t="s">
        <v>45</v>
      </c>
      <c r="AV27" s="195"/>
      <c r="AW27" s="199" t="s">
        <v>45</v>
      </c>
      <c r="AX27" s="195"/>
      <c r="AY27" s="195"/>
      <c r="AZ27" s="195"/>
      <c r="BA27" s="195"/>
      <c r="BB27" s="195"/>
      <c r="BC27" s="197"/>
      <c r="BD27" s="195"/>
      <c r="BE27" s="198" t="s">
        <v>49</v>
      </c>
      <c r="BF27" s="195"/>
      <c r="BG27" s="198" t="s">
        <v>45</v>
      </c>
      <c r="BH27" s="195"/>
      <c r="BI27" s="198" t="s">
        <v>45</v>
      </c>
      <c r="BJ27" s="195"/>
      <c r="BK27" s="198" t="s">
        <v>45</v>
      </c>
      <c r="BL27" s="195"/>
      <c r="BM27" s="198" t="s">
        <v>45</v>
      </c>
      <c r="BN27" s="195"/>
      <c r="BO27" s="199" t="s">
        <v>45</v>
      </c>
      <c r="BP27" s="195"/>
      <c r="BQ27" s="195"/>
      <c r="BR27" s="195"/>
      <c r="BS27" s="195"/>
      <c r="BT27" s="195"/>
      <c r="BU27" s="197"/>
      <c r="BV27" s="195"/>
      <c r="BW27" s="198" t="s">
        <v>49</v>
      </c>
      <c r="BX27" s="195"/>
      <c r="BY27" s="198" t="s">
        <v>45</v>
      </c>
      <c r="BZ27" s="195"/>
      <c r="CA27" s="198" t="s">
        <v>45</v>
      </c>
      <c r="CB27" s="195"/>
      <c r="CC27" s="198" t="s">
        <v>45</v>
      </c>
      <c r="CD27" s="195"/>
      <c r="CE27" s="198" t="s">
        <v>45</v>
      </c>
      <c r="CF27" s="195"/>
      <c r="CG27" s="199" t="s">
        <v>45</v>
      </c>
      <c r="CH27" s="195"/>
      <c r="CI27" s="195"/>
      <c r="CJ27" s="195"/>
      <c r="CK27" s="195"/>
      <c r="CL27" s="195"/>
      <c r="CM27" s="197"/>
      <c r="CN27" s="195"/>
      <c r="CO27" s="198" t="s">
        <v>49</v>
      </c>
      <c r="CP27" s="195"/>
      <c r="CQ27" s="198" t="s">
        <v>45</v>
      </c>
      <c r="CR27" s="195"/>
      <c r="CS27" s="198" t="s">
        <v>45</v>
      </c>
      <c r="CT27" s="195"/>
      <c r="CU27" s="198" t="s">
        <v>45</v>
      </c>
      <c r="CV27" s="195"/>
      <c r="CW27" s="198" t="s">
        <v>45</v>
      </c>
      <c r="CX27" s="195"/>
      <c r="CY27" s="199" t="s">
        <v>45</v>
      </c>
      <c r="CZ27" s="195"/>
      <c r="DA27" s="195"/>
      <c r="DB27" s="195"/>
      <c r="DC27" s="195"/>
      <c r="DD27" s="196"/>
      <c r="DE27" s="196"/>
      <c r="DF27" s="197"/>
      <c r="DG27" s="195"/>
      <c r="DH27" s="195"/>
      <c r="DI27" s="195"/>
      <c r="DJ27" s="195"/>
      <c r="DK27" s="195"/>
      <c r="DL27" s="196"/>
      <c r="DM27" s="197"/>
      <c r="DN27" s="195"/>
      <c r="DO27" s="195"/>
      <c r="DP27" s="195"/>
      <c r="DQ27" s="195"/>
      <c r="DR27" s="195"/>
      <c r="DS27" s="196"/>
      <c r="DT27" s="197"/>
      <c r="DU27" s="195"/>
      <c r="DV27" s="195"/>
      <c r="DW27" s="195"/>
      <c r="DX27" s="195"/>
      <c r="DY27" s="195"/>
      <c r="DZ27" s="195"/>
      <c r="EA27" s="195"/>
      <c r="EB27" s="195"/>
      <c r="EC27" s="195"/>
      <c r="ED27" s="195"/>
      <c r="EE27" s="195"/>
      <c r="EF27" s="197"/>
      <c r="EG27" s="201" t="str">
        <f>IF(K27="","",IF(OR(Y27=Lists!$AC$42,Y27=Lists!$AC$43),IF(L27="Undrained",(VLOOKUP(K27,Lists!$A$2:$O$595,12,Lists!$L$2:$L$595))/((VLOOKUP(K27,Lists!$A$2:$O$595,4,Lists!$L$2:$L$595))/100),IF(L27="Drained",(VLOOKUP(K27,Lists!$A$2:$O$595,15,Lists!$L$2:$L$595))/((VLOOKUP(K27,Lists!$A$2:$O$595,7,Lists!$L$2:$L$595))/100),"")),""))</f>
        <v/>
      </c>
      <c r="EH27" s="201" t="str">
        <f>IF(K27="","",IF(L27="Undrained",(VLOOKUP(K27,Lists!$A$2:$O$595,8,Lists!$H$2:$H$595))/((VLOOKUP(K27,Lists!$A$2:$O$595,4,Lists!$D$2:$D$595))/100),IF(L27="Drained",(VLOOKUP(K27,Lists!$A$2:$O$595,11,Lists!$K$2:$K$595))/((VLOOKUP(K27,Lists!$A$2:$O$595,7,Lists!$G$2:$G$595))/100),"")))</f>
        <v/>
      </c>
      <c r="EI27" s="201" t="str">
        <f>Lists!S50</f>
        <v/>
      </c>
      <c r="EJ27" s="201">
        <f t="shared" si="6"/>
        <v>0</v>
      </c>
      <c r="EK27" s="201">
        <f>IF(AND(X27="x",OR(Y27=Lists!$AC$42,Y27=Lists!$AC$43)),30,IF(OR(EH27="",EG27=""),0,IF(AND(,EG27-EH27-EJ27&lt;0,EI27="sod not defined"),30,IF(EI27="sod not defined",EG27-EH27-EJ27,IF(EG27-EH27-EI27-EJ27&lt;0,30,EG27-EH27-EI27-EJ27)))))</f>
        <v>0</v>
      </c>
      <c r="EL27" s="201">
        <f t="shared" si="1"/>
        <v>0</v>
      </c>
      <c r="EM27" s="201">
        <f>SUM((IF(AH27="",0,IF(AH27=Lists!$T$3,((AG27*AL27*(AR27/100))*(Lists!W41/100)),((('Multi-Field'!AG27*2000)*('Multi-Field'!AR27/100)*(Lists!W41/100)))))),(IF('Multi-Field'!AZ27="",0,IF('Multi-Field'!AZ27=Lists!$T$3,(('Multi-Field'!AY27*'Multi-Field'!BD27*('Multi-Field'!BJ27/100))*(Lists!Y41/100)),((('Multi-Field'!AY27*2000)*('Multi-Field'!BJ27/100))*(Lists!Y41/100))))))</f>
        <v>0</v>
      </c>
      <c r="EN27" s="201">
        <f>SUM(IF(AH27="",0,IF(AH27=Lists!$T$3,((AG27*AL27)*(AP27/100)*(IF(Lists!V41=0,0,Lists!V41/100))),(('Multi-Field'!AG27*2000)*('Multi-Field'!AP27/100)*(IF(Lists!V41=0,0,Lists!V41/100))))),IF('Multi-Field'!AZ27="",0,IF('Multi-Field'!AZ27=Lists!$T$3,(('Multi-Field'!AY27*'Multi-Field'!BD27)*('Multi-Field'!BH27/100)*(IF(Lists!X41=0,0,Lists!X41/100))),(('Multi-Field'!AY27*2000)*('Multi-Field'!BH27/100)*(IF(Lists!X41=0,0,Lists!X41/100))))))</f>
        <v>0</v>
      </c>
      <c r="EO27" s="201">
        <f>SUM(IF(DD27=Lists!$AA$3,((DE27*DC27)*(CZ27/100)),(DC27*(CZ27/100))),IF(DK27=Lists!$AA$3,((DL27*DJ27)*(DG27/100)),(DJ27*(DG27/100))),IF(DR27=Lists!$AA$3,((DS27*DQ27)*(DN27/100)),(DQ27*(DN27/100))))</f>
        <v>0</v>
      </c>
      <c r="EP27" s="264">
        <f t="shared" si="7"/>
        <v>0</v>
      </c>
      <c r="EQ27" s="195"/>
      <c r="ER27" s="266"/>
      <c r="ES27" s="195"/>
      <c r="ET27" s="202"/>
      <c r="EU27" s="202"/>
      <c r="EV27" s="202"/>
      <c r="EW27" s="202"/>
      <c r="EX27" s="202"/>
      <c r="EY27" s="202"/>
      <c r="EZ27" s="202"/>
      <c r="FA27" s="202"/>
      <c r="FB27" s="202"/>
      <c r="FC27" s="202"/>
      <c r="FD27" s="202"/>
      <c r="FE27" s="202"/>
      <c r="FF27" s="202"/>
      <c r="FG27" s="203"/>
      <c r="FH27" s="202"/>
      <c r="FI27" s="202"/>
      <c r="FJ27" s="225"/>
      <c r="FK27" s="225"/>
      <c r="FL27" s="225"/>
      <c r="FM27" s="225"/>
      <c r="FN27" s="225"/>
      <c r="FO27" s="205" t="str">
        <f t="shared" si="0"/>
        <v/>
      </c>
      <c r="FP27" s="225"/>
      <c r="FQ27" s="74" t="str">
        <f t="shared" si="2"/>
        <v/>
      </c>
      <c r="FR27" s="74" t="str">
        <f t="shared" si="3"/>
        <v/>
      </c>
      <c r="FS27" s="74" t="str">
        <f t="shared" si="4"/>
        <v/>
      </c>
      <c r="FT27" s="201" t="str">
        <f t="shared" si="5"/>
        <v/>
      </c>
    </row>
    <row r="28" spans="1:176" s="198" customFormat="1" ht="27.75" customHeight="1">
      <c r="A28" s="378"/>
      <c r="B28" s="195"/>
      <c r="C28" s="195"/>
      <c r="D28" s="196"/>
      <c r="E28" s="195"/>
      <c r="F28" s="195"/>
      <c r="G28" s="197"/>
      <c r="H28" s="195"/>
      <c r="I28" s="195"/>
      <c r="J28" s="195"/>
      <c r="K28" s="195"/>
      <c r="L28" s="195"/>
      <c r="M28" s="195"/>
      <c r="N28" s="195"/>
      <c r="O28" s="197"/>
      <c r="P28" s="195"/>
      <c r="Q28" s="195"/>
      <c r="R28" s="195"/>
      <c r="S28" s="195"/>
      <c r="T28" s="195"/>
      <c r="U28" s="195"/>
      <c r="V28" s="195"/>
      <c r="W28" s="195"/>
      <c r="X28" s="195"/>
      <c r="Y28" s="228"/>
      <c r="Z28" s="195"/>
      <c r="AA28" s="195"/>
      <c r="AB28" s="197"/>
      <c r="AC28" s="195"/>
      <c r="AD28" s="195"/>
      <c r="AE28" s="197"/>
      <c r="AF28" s="195"/>
      <c r="AG28" s="195"/>
      <c r="AH28" s="195"/>
      <c r="AI28" s="195"/>
      <c r="AJ28" s="195"/>
      <c r="AK28" s="197"/>
      <c r="AL28" s="195"/>
      <c r="AM28" s="198" t="s">
        <v>49</v>
      </c>
      <c r="AN28" s="195"/>
      <c r="AO28" s="198" t="s">
        <v>45</v>
      </c>
      <c r="AP28" s="195"/>
      <c r="AQ28" s="198" t="s">
        <v>45</v>
      </c>
      <c r="AR28" s="195"/>
      <c r="AS28" s="198" t="s">
        <v>45</v>
      </c>
      <c r="AT28" s="195"/>
      <c r="AU28" s="198" t="s">
        <v>45</v>
      </c>
      <c r="AV28" s="195"/>
      <c r="AW28" s="199" t="s">
        <v>45</v>
      </c>
      <c r="AX28" s="195"/>
      <c r="AY28" s="195"/>
      <c r="AZ28" s="195"/>
      <c r="BA28" s="195"/>
      <c r="BB28" s="195"/>
      <c r="BC28" s="197"/>
      <c r="BD28" s="195"/>
      <c r="BE28" s="198" t="s">
        <v>49</v>
      </c>
      <c r="BF28" s="195"/>
      <c r="BG28" s="198" t="s">
        <v>45</v>
      </c>
      <c r="BH28" s="195"/>
      <c r="BI28" s="198" t="s">
        <v>45</v>
      </c>
      <c r="BJ28" s="195"/>
      <c r="BK28" s="198" t="s">
        <v>45</v>
      </c>
      <c r="BL28" s="195"/>
      <c r="BM28" s="198" t="s">
        <v>45</v>
      </c>
      <c r="BN28" s="195"/>
      <c r="BO28" s="199" t="s">
        <v>45</v>
      </c>
      <c r="BP28" s="195"/>
      <c r="BQ28" s="195"/>
      <c r="BR28" s="195"/>
      <c r="BS28" s="195"/>
      <c r="BT28" s="195"/>
      <c r="BU28" s="197"/>
      <c r="BV28" s="195"/>
      <c r="BW28" s="198" t="s">
        <v>49</v>
      </c>
      <c r="BX28" s="195"/>
      <c r="BY28" s="198" t="s">
        <v>45</v>
      </c>
      <c r="BZ28" s="195"/>
      <c r="CA28" s="198" t="s">
        <v>45</v>
      </c>
      <c r="CB28" s="195"/>
      <c r="CC28" s="198" t="s">
        <v>45</v>
      </c>
      <c r="CD28" s="195"/>
      <c r="CE28" s="198" t="s">
        <v>45</v>
      </c>
      <c r="CF28" s="195"/>
      <c r="CG28" s="199" t="s">
        <v>45</v>
      </c>
      <c r="CH28" s="195"/>
      <c r="CI28" s="195"/>
      <c r="CJ28" s="195"/>
      <c r="CK28" s="195"/>
      <c r="CL28" s="195"/>
      <c r="CM28" s="197"/>
      <c r="CN28" s="195"/>
      <c r="CO28" s="198" t="s">
        <v>49</v>
      </c>
      <c r="CP28" s="195"/>
      <c r="CQ28" s="198" t="s">
        <v>45</v>
      </c>
      <c r="CR28" s="195"/>
      <c r="CS28" s="198" t="s">
        <v>45</v>
      </c>
      <c r="CT28" s="195"/>
      <c r="CU28" s="198" t="s">
        <v>45</v>
      </c>
      <c r="CV28" s="195"/>
      <c r="CW28" s="198" t="s">
        <v>45</v>
      </c>
      <c r="CX28" s="195"/>
      <c r="CY28" s="199" t="s">
        <v>45</v>
      </c>
      <c r="CZ28" s="195"/>
      <c r="DA28" s="195"/>
      <c r="DB28" s="195"/>
      <c r="DC28" s="195"/>
      <c r="DD28" s="196"/>
      <c r="DE28" s="196"/>
      <c r="DF28" s="197"/>
      <c r="DG28" s="195"/>
      <c r="DH28" s="195"/>
      <c r="DI28" s="195"/>
      <c r="DJ28" s="195"/>
      <c r="DK28" s="195"/>
      <c r="DL28" s="196"/>
      <c r="DM28" s="197"/>
      <c r="DN28" s="195"/>
      <c r="DO28" s="195"/>
      <c r="DP28" s="195"/>
      <c r="DQ28" s="195"/>
      <c r="DR28" s="195"/>
      <c r="DS28" s="196"/>
      <c r="DT28" s="197"/>
      <c r="DU28" s="195"/>
      <c r="DV28" s="195"/>
      <c r="DW28" s="195"/>
      <c r="DX28" s="195"/>
      <c r="DY28" s="195"/>
      <c r="DZ28" s="195"/>
      <c r="EA28" s="195"/>
      <c r="EB28" s="195"/>
      <c r="EC28" s="195"/>
      <c r="ED28" s="195"/>
      <c r="EE28" s="195"/>
      <c r="EF28" s="197"/>
      <c r="EG28" s="201" t="str">
        <f>IF(K28="","",IF(OR(Y28=Lists!$AC$42,Y28=Lists!$AC$43),IF(L28="Undrained",(VLOOKUP(K28,Lists!$A$2:$O$595,12,Lists!$L$2:$L$595))/((VLOOKUP(K28,Lists!$A$2:$O$595,4,Lists!$L$2:$L$595))/100),IF(L28="Drained",(VLOOKUP(K28,Lists!$A$2:$O$595,15,Lists!$L$2:$L$595))/((VLOOKUP(K28,Lists!$A$2:$O$595,7,Lists!$L$2:$L$595))/100),"")),""))</f>
        <v/>
      </c>
      <c r="EH28" s="201" t="str">
        <f>IF(K28="","",IF(L28="Undrained",(VLOOKUP(K28,Lists!$A$2:$O$595,8,Lists!$H$2:$H$595))/((VLOOKUP(K28,Lists!$A$2:$O$595,4,Lists!$D$2:$D$595))/100),IF(L28="Drained",(VLOOKUP(K28,Lists!$A$2:$O$595,11,Lists!$K$2:$K$595))/((VLOOKUP(K28,Lists!$A$2:$O$595,7,Lists!$G$2:$G$595))/100),"")))</f>
        <v/>
      </c>
      <c r="EI28" s="201" t="str">
        <f>Lists!S51</f>
        <v/>
      </c>
      <c r="EJ28" s="201">
        <f t="shared" si="6"/>
        <v>0</v>
      </c>
      <c r="EK28" s="201">
        <f>IF(AND(X28="x",OR(Y28=Lists!$AC$42,Y28=Lists!$AC$43)),30,IF(OR(EH28="",EG28=""),0,IF(AND(,EG28-EH28-EJ28&lt;0,EI28="sod not defined"),30,IF(EI28="sod not defined",EG28-EH28-EJ28,IF(EG28-EH28-EI28-EJ28&lt;0,30,EG28-EH28-EI28-EJ28)))))</f>
        <v>0</v>
      </c>
      <c r="EL28" s="201">
        <f t="shared" si="1"/>
        <v>0</v>
      </c>
      <c r="EM28" s="201">
        <f>SUM((IF(AH28="",0,IF(AH28=Lists!$T$3,((AG28*AL28*(AR28/100))*(Lists!W42/100)),((('Multi-Field'!AG28*2000)*('Multi-Field'!AR28/100)*(Lists!W42/100)))))),(IF('Multi-Field'!AZ28="",0,IF('Multi-Field'!AZ28=Lists!$T$3,(('Multi-Field'!AY28*'Multi-Field'!BD28*('Multi-Field'!BJ28/100))*(Lists!Y42/100)),((('Multi-Field'!AY28*2000)*('Multi-Field'!BJ28/100))*(Lists!Y42/100))))))</f>
        <v>0</v>
      </c>
      <c r="EN28" s="201">
        <f>SUM(IF(AH28="",0,IF(AH28=Lists!$T$3,((AG28*AL28)*(AP28/100)*(IF(Lists!V42=0,0,Lists!V42/100))),(('Multi-Field'!AG28*2000)*('Multi-Field'!AP28/100)*(IF(Lists!V42=0,0,Lists!V42/100))))),IF('Multi-Field'!AZ28="",0,IF('Multi-Field'!AZ28=Lists!$T$3,(('Multi-Field'!AY28*'Multi-Field'!BD28)*('Multi-Field'!BH28/100)*(IF(Lists!X42=0,0,Lists!X42/100))),(('Multi-Field'!AY28*2000)*('Multi-Field'!BH28/100)*(IF(Lists!X42=0,0,Lists!X42/100))))))</f>
        <v>0</v>
      </c>
      <c r="EO28" s="201">
        <f>SUM(IF(DD28=Lists!$AA$3,((DE28*DC28)*(CZ28/100)),(DC28*(CZ28/100))),IF(DK28=Lists!$AA$3,((DL28*DJ28)*(DG28/100)),(DJ28*(DG28/100))),IF(DR28=Lists!$AA$3,((DS28*DQ28)*(DN28/100)),(DQ28*(DN28/100))))</f>
        <v>0</v>
      </c>
      <c r="EP28" s="264">
        <f t="shared" si="7"/>
        <v>0</v>
      </c>
      <c r="EQ28" s="195"/>
      <c r="ER28" s="266"/>
      <c r="ES28" s="195"/>
      <c r="ET28" s="202"/>
      <c r="EU28" s="202"/>
      <c r="EV28" s="202"/>
      <c r="EW28" s="202"/>
      <c r="EX28" s="202"/>
      <c r="EY28" s="202"/>
      <c r="EZ28" s="202"/>
      <c r="FA28" s="202"/>
      <c r="FB28" s="202"/>
      <c r="FC28" s="202"/>
      <c r="FD28" s="202"/>
      <c r="FE28" s="202"/>
      <c r="FF28" s="202"/>
      <c r="FG28" s="203"/>
      <c r="FH28" s="202"/>
      <c r="FI28" s="202"/>
      <c r="FJ28" s="225"/>
      <c r="FK28" s="225"/>
      <c r="FL28" s="225"/>
      <c r="FM28" s="225"/>
      <c r="FN28" s="225"/>
      <c r="FO28" s="205" t="str">
        <f t="shared" si="0"/>
        <v/>
      </c>
      <c r="FP28" s="225"/>
      <c r="FQ28" s="74" t="str">
        <f t="shared" si="2"/>
        <v/>
      </c>
      <c r="FR28" s="74" t="str">
        <f t="shared" si="3"/>
        <v/>
      </c>
      <c r="FS28" s="74" t="str">
        <f t="shared" si="4"/>
        <v/>
      </c>
      <c r="FT28" s="201" t="str">
        <f t="shared" si="5"/>
        <v/>
      </c>
    </row>
    <row r="29" spans="1:176" s="198" customFormat="1" ht="27.75" customHeight="1">
      <c r="A29" s="378"/>
      <c r="B29" s="195"/>
      <c r="C29" s="195"/>
      <c r="D29" s="196"/>
      <c r="E29" s="195"/>
      <c r="F29" s="195"/>
      <c r="G29" s="197"/>
      <c r="H29" s="195"/>
      <c r="I29" s="195"/>
      <c r="J29" s="195"/>
      <c r="K29" s="195"/>
      <c r="L29" s="195"/>
      <c r="M29" s="195"/>
      <c r="N29" s="195"/>
      <c r="O29" s="197"/>
      <c r="P29" s="195"/>
      <c r="Q29" s="195"/>
      <c r="R29" s="195"/>
      <c r="S29" s="195"/>
      <c r="T29" s="195"/>
      <c r="U29" s="195"/>
      <c r="V29" s="195"/>
      <c r="W29" s="195"/>
      <c r="X29" s="195"/>
      <c r="Y29" s="228"/>
      <c r="Z29" s="195"/>
      <c r="AA29" s="195"/>
      <c r="AB29" s="197"/>
      <c r="AC29" s="195"/>
      <c r="AD29" s="195"/>
      <c r="AE29" s="197"/>
      <c r="AF29" s="195"/>
      <c r="AG29" s="195"/>
      <c r="AH29" s="195"/>
      <c r="AI29" s="195"/>
      <c r="AJ29" s="195"/>
      <c r="AK29" s="197"/>
      <c r="AL29" s="195"/>
      <c r="AM29" s="198" t="s">
        <v>49</v>
      </c>
      <c r="AN29" s="195"/>
      <c r="AO29" s="198" t="s">
        <v>45</v>
      </c>
      <c r="AP29" s="195"/>
      <c r="AQ29" s="198" t="s">
        <v>45</v>
      </c>
      <c r="AR29" s="195"/>
      <c r="AS29" s="198" t="s">
        <v>45</v>
      </c>
      <c r="AT29" s="195"/>
      <c r="AU29" s="198" t="s">
        <v>45</v>
      </c>
      <c r="AV29" s="195"/>
      <c r="AW29" s="199" t="s">
        <v>45</v>
      </c>
      <c r="AX29" s="195"/>
      <c r="AY29" s="195"/>
      <c r="AZ29" s="195"/>
      <c r="BA29" s="195"/>
      <c r="BB29" s="195"/>
      <c r="BC29" s="197"/>
      <c r="BD29" s="195"/>
      <c r="BE29" s="198" t="s">
        <v>49</v>
      </c>
      <c r="BF29" s="195"/>
      <c r="BG29" s="198" t="s">
        <v>45</v>
      </c>
      <c r="BH29" s="195"/>
      <c r="BI29" s="198" t="s">
        <v>45</v>
      </c>
      <c r="BJ29" s="195"/>
      <c r="BK29" s="198" t="s">
        <v>45</v>
      </c>
      <c r="BL29" s="195"/>
      <c r="BM29" s="198" t="s">
        <v>45</v>
      </c>
      <c r="BN29" s="195"/>
      <c r="BO29" s="199" t="s">
        <v>45</v>
      </c>
      <c r="BP29" s="195"/>
      <c r="BQ29" s="195"/>
      <c r="BR29" s="195"/>
      <c r="BS29" s="195"/>
      <c r="BT29" s="195"/>
      <c r="BU29" s="197"/>
      <c r="BV29" s="195"/>
      <c r="BW29" s="198" t="s">
        <v>49</v>
      </c>
      <c r="BX29" s="195"/>
      <c r="BY29" s="198" t="s">
        <v>45</v>
      </c>
      <c r="BZ29" s="195"/>
      <c r="CA29" s="198" t="s">
        <v>45</v>
      </c>
      <c r="CB29" s="195"/>
      <c r="CC29" s="198" t="s">
        <v>45</v>
      </c>
      <c r="CD29" s="195"/>
      <c r="CE29" s="198" t="s">
        <v>45</v>
      </c>
      <c r="CF29" s="195"/>
      <c r="CG29" s="199" t="s">
        <v>45</v>
      </c>
      <c r="CH29" s="195"/>
      <c r="CI29" s="195"/>
      <c r="CJ29" s="195"/>
      <c r="CK29" s="195"/>
      <c r="CL29" s="195"/>
      <c r="CM29" s="197"/>
      <c r="CN29" s="195"/>
      <c r="CO29" s="198" t="s">
        <v>49</v>
      </c>
      <c r="CP29" s="195"/>
      <c r="CQ29" s="198" t="s">
        <v>45</v>
      </c>
      <c r="CR29" s="195"/>
      <c r="CS29" s="198" t="s">
        <v>45</v>
      </c>
      <c r="CT29" s="195"/>
      <c r="CU29" s="198" t="s">
        <v>45</v>
      </c>
      <c r="CV29" s="195"/>
      <c r="CW29" s="198" t="s">
        <v>45</v>
      </c>
      <c r="CX29" s="195"/>
      <c r="CY29" s="199" t="s">
        <v>45</v>
      </c>
      <c r="CZ29" s="195"/>
      <c r="DA29" s="195"/>
      <c r="DB29" s="195"/>
      <c r="DC29" s="195"/>
      <c r="DD29" s="196"/>
      <c r="DE29" s="196"/>
      <c r="DF29" s="197"/>
      <c r="DG29" s="195"/>
      <c r="DH29" s="195"/>
      <c r="DI29" s="195"/>
      <c r="DJ29" s="195"/>
      <c r="DK29" s="195"/>
      <c r="DL29" s="196"/>
      <c r="DM29" s="197"/>
      <c r="DN29" s="195"/>
      <c r="DO29" s="195"/>
      <c r="DP29" s="195"/>
      <c r="DQ29" s="195"/>
      <c r="DR29" s="195"/>
      <c r="DS29" s="196"/>
      <c r="DT29" s="197"/>
      <c r="DU29" s="195"/>
      <c r="DV29" s="195"/>
      <c r="DW29" s="195"/>
      <c r="DX29" s="195"/>
      <c r="DY29" s="195"/>
      <c r="DZ29" s="195"/>
      <c r="EA29" s="195"/>
      <c r="EB29" s="195"/>
      <c r="EC29" s="195"/>
      <c r="ED29" s="195"/>
      <c r="EE29" s="195"/>
      <c r="EF29" s="197"/>
      <c r="EG29" s="201" t="str">
        <f>IF(K29="","",IF(OR(Y29=Lists!$AC$42,Y29=Lists!$AC$43),IF(L29="Undrained",(VLOOKUP(K29,Lists!$A$2:$O$595,12,Lists!$L$2:$L$595))/((VLOOKUP(K29,Lists!$A$2:$O$595,4,Lists!$L$2:$L$595))/100),IF(L29="Drained",(VLOOKUP(K29,Lists!$A$2:$O$595,15,Lists!$L$2:$L$595))/((VLOOKUP(K29,Lists!$A$2:$O$595,7,Lists!$L$2:$L$595))/100),"")),""))</f>
        <v/>
      </c>
      <c r="EH29" s="201" t="str">
        <f>IF(K29="","",IF(L29="Undrained",(VLOOKUP(K29,Lists!$A$2:$O$595,8,Lists!$H$2:$H$595))/((VLOOKUP(K29,Lists!$A$2:$O$595,4,Lists!$D$2:$D$595))/100),IF(L29="Drained",(VLOOKUP(K29,Lists!$A$2:$O$595,11,Lists!$K$2:$K$595))/((VLOOKUP(K29,Lists!$A$2:$O$595,7,Lists!$G$2:$G$595))/100),"")))</f>
        <v/>
      </c>
      <c r="EI29" s="201" t="str">
        <f>Lists!S52</f>
        <v/>
      </c>
      <c r="EJ29" s="201">
        <f t="shared" si="6"/>
        <v>0</v>
      </c>
      <c r="EK29" s="201">
        <f>IF(AND(X29="x",OR(Y29=Lists!$AC$42,Y29=Lists!$AC$43)),30,IF(OR(EH29="",EG29=""),0,IF(AND(,EG29-EH29-EJ29&lt;0,EI29="sod not defined"),30,IF(EI29="sod not defined",EG29-EH29-EJ29,IF(EG29-EH29-EI29-EJ29&lt;0,30,EG29-EH29-EI29-EJ29)))))</f>
        <v>0</v>
      </c>
      <c r="EL29" s="201">
        <f t="shared" si="1"/>
        <v>0</v>
      </c>
      <c r="EM29" s="201">
        <f>SUM((IF(AH29="",0,IF(AH29=Lists!$T$3,((AG29*AL29*(AR29/100))*(Lists!W43/100)),((('Multi-Field'!AG29*2000)*('Multi-Field'!AR29/100)*(Lists!W43/100)))))),(IF('Multi-Field'!AZ29="",0,IF('Multi-Field'!AZ29=Lists!$T$3,(('Multi-Field'!AY29*'Multi-Field'!BD29*('Multi-Field'!BJ29/100))*(Lists!Y43/100)),((('Multi-Field'!AY29*2000)*('Multi-Field'!BJ29/100))*(Lists!Y43/100))))))</f>
        <v>0</v>
      </c>
      <c r="EN29" s="201">
        <f>SUM(IF(AH29="",0,IF(AH29=Lists!$T$3,((AG29*AL29)*(AP29/100)*(IF(Lists!V43=0,0,Lists!V43/100))),(('Multi-Field'!AG29*2000)*('Multi-Field'!AP29/100)*(IF(Lists!V43=0,0,Lists!V43/100))))),IF('Multi-Field'!AZ29="",0,IF('Multi-Field'!AZ29=Lists!$T$3,(('Multi-Field'!AY29*'Multi-Field'!BD29)*('Multi-Field'!BH29/100)*(IF(Lists!X43=0,0,Lists!X43/100))),(('Multi-Field'!AY29*2000)*('Multi-Field'!BH29/100)*(IF(Lists!X43=0,0,Lists!X43/100))))))</f>
        <v>0</v>
      </c>
      <c r="EO29" s="201">
        <f>SUM(IF(DD29=Lists!$AA$3,((DE29*DC29)*(CZ29/100)),(DC29*(CZ29/100))),IF(DK29=Lists!$AA$3,((DL29*DJ29)*(DG29/100)),(DJ29*(DG29/100))),IF(DR29=Lists!$AA$3,((DS29*DQ29)*(DN29/100)),(DQ29*(DN29/100))))</f>
        <v>0</v>
      </c>
      <c r="EP29" s="264">
        <f t="shared" si="7"/>
        <v>0</v>
      </c>
      <c r="EQ29" s="195"/>
      <c r="ER29" s="266"/>
      <c r="ES29" s="195"/>
      <c r="ET29" s="202"/>
      <c r="EU29" s="202"/>
      <c r="EV29" s="202"/>
      <c r="EW29" s="202"/>
      <c r="EX29" s="202"/>
      <c r="EY29" s="202"/>
      <c r="EZ29" s="202"/>
      <c r="FA29" s="202"/>
      <c r="FB29" s="202"/>
      <c r="FC29" s="202"/>
      <c r="FD29" s="202"/>
      <c r="FE29" s="202"/>
      <c r="FF29" s="202"/>
      <c r="FG29" s="203"/>
      <c r="FH29" s="202"/>
      <c r="FI29" s="202"/>
      <c r="FJ29" s="225"/>
      <c r="FK29" s="225"/>
      <c r="FL29" s="225"/>
      <c r="FM29" s="225"/>
      <c r="FN29" s="225"/>
      <c r="FO29" s="205" t="str">
        <f t="shared" si="0"/>
        <v/>
      </c>
      <c r="FP29" s="225"/>
      <c r="FQ29" s="74" t="str">
        <f t="shared" si="2"/>
        <v/>
      </c>
      <c r="FR29" s="74" t="str">
        <f t="shared" si="3"/>
        <v/>
      </c>
      <c r="FS29" s="74" t="str">
        <f t="shared" si="4"/>
        <v/>
      </c>
      <c r="FT29" s="201" t="str">
        <f t="shared" si="5"/>
        <v/>
      </c>
    </row>
    <row r="30" spans="1:176" s="198" customFormat="1" ht="27.75" customHeight="1">
      <c r="A30" s="378"/>
      <c r="B30" s="195"/>
      <c r="C30" s="195"/>
      <c r="D30" s="196"/>
      <c r="E30" s="195"/>
      <c r="F30" s="195"/>
      <c r="G30" s="197"/>
      <c r="H30" s="195"/>
      <c r="I30" s="195"/>
      <c r="J30" s="195"/>
      <c r="K30" s="195"/>
      <c r="L30" s="195"/>
      <c r="M30" s="195"/>
      <c r="N30" s="195"/>
      <c r="O30" s="197"/>
      <c r="P30" s="195"/>
      <c r="Q30" s="195"/>
      <c r="R30" s="195"/>
      <c r="S30" s="195"/>
      <c r="T30" s="195"/>
      <c r="U30" s="195"/>
      <c r="V30" s="195"/>
      <c r="W30" s="195"/>
      <c r="X30" s="195"/>
      <c r="Y30" s="228"/>
      <c r="Z30" s="195"/>
      <c r="AA30" s="195"/>
      <c r="AB30" s="197"/>
      <c r="AC30" s="195"/>
      <c r="AD30" s="195"/>
      <c r="AE30" s="197"/>
      <c r="AF30" s="195"/>
      <c r="AG30" s="195"/>
      <c r="AH30" s="195"/>
      <c r="AI30" s="195"/>
      <c r="AJ30" s="195"/>
      <c r="AK30" s="197"/>
      <c r="AL30" s="195"/>
      <c r="AM30" s="198" t="s">
        <v>49</v>
      </c>
      <c r="AN30" s="195"/>
      <c r="AO30" s="198" t="s">
        <v>45</v>
      </c>
      <c r="AP30" s="195"/>
      <c r="AQ30" s="198" t="s">
        <v>45</v>
      </c>
      <c r="AR30" s="195"/>
      <c r="AS30" s="198" t="s">
        <v>45</v>
      </c>
      <c r="AT30" s="195"/>
      <c r="AU30" s="198" t="s">
        <v>45</v>
      </c>
      <c r="AV30" s="195"/>
      <c r="AW30" s="199" t="s">
        <v>45</v>
      </c>
      <c r="AX30" s="195"/>
      <c r="AY30" s="195"/>
      <c r="AZ30" s="195"/>
      <c r="BA30" s="195"/>
      <c r="BB30" s="195"/>
      <c r="BC30" s="197"/>
      <c r="BD30" s="195"/>
      <c r="BE30" s="198" t="s">
        <v>49</v>
      </c>
      <c r="BF30" s="195"/>
      <c r="BG30" s="198" t="s">
        <v>45</v>
      </c>
      <c r="BH30" s="195"/>
      <c r="BI30" s="198" t="s">
        <v>45</v>
      </c>
      <c r="BJ30" s="195"/>
      <c r="BK30" s="198" t="s">
        <v>45</v>
      </c>
      <c r="BL30" s="195"/>
      <c r="BM30" s="198" t="s">
        <v>45</v>
      </c>
      <c r="BN30" s="195"/>
      <c r="BO30" s="199" t="s">
        <v>45</v>
      </c>
      <c r="BP30" s="195"/>
      <c r="BQ30" s="195"/>
      <c r="BR30" s="195"/>
      <c r="BS30" s="195"/>
      <c r="BT30" s="195"/>
      <c r="BU30" s="197"/>
      <c r="BV30" s="195"/>
      <c r="BW30" s="198" t="s">
        <v>49</v>
      </c>
      <c r="BX30" s="195"/>
      <c r="BY30" s="198" t="s">
        <v>45</v>
      </c>
      <c r="BZ30" s="195"/>
      <c r="CA30" s="198" t="s">
        <v>45</v>
      </c>
      <c r="CB30" s="195"/>
      <c r="CC30" s="198" t="s">
        <v>45</v>
      </c>
      <c r="CD30" s="195"/>
      <c r="CE30" s="198" t="s">
        <v>45</v>
      </c>
      <c r="CF30" s="195"/>
      <c r="CG30" s="199" t="s">
        <v>45</v>
      </c>
      <c r="CH30" s="195"/>
      <c r="CI30" s="195"/>
      <c r="CJ30" s="195"/>
      <c r="CK30" s="195"/>
      <c r="CL30" s="195"/>
      <c r="CM30" s="197"/>
      <c r="CN30" s="195"/>
      <c r="CO30" s="198" t="s">
        <v>49</v>
      </c>
      <c r="CP30" s="195"/>
      <c r="CQ30" s="198" t="s">
        <v>45</v>
      </c>
      <c r="CR30" s="195"/>
      <c r="CS30" s="198" t="s">
        <v>45</v>
      </c>
      <c r="CT30" s="195"/>
      <c r="CU30" s="198" t="s">
        <v>45</v>
      </c>
      <c r="CV30" s="195"/>
      <c r="CW30" s="198" t="s">
        <v>45</v>
      </c>
      <c r="CX30" s="195"/>
      <c r="CY30" s="199" t="s">
        <v>45</v>
      </c>
      <c r="CZ30" s="195"/>
      <c r="DA30" s="195"/>
      <c r="DB30" s="195"/>
      <c r="DC30" s="195"/>
      <c r="DD30" s="196"/>
      <c r="DE30" s="196"/>
      <c r="DF30" s="197"/>
      <c r="DG30" s="195"/>
      <c r="DH30" s="195"/>
      <c r="DI30" s="195"/>
      <c r="DJ30" s="195"/>
      <c r="DK30" s="195"/>
      <c r="DL30" s="196"/>
      <c r="DM30" s="197"/>
      <c r="DN30" s="195"/>
      <c r="DO30" s="195"/>
      <c r="DP30" s="195"/>
      <c r="DQ30" s="195"/>
      <c r="DR30" s="195"/>
      <c r="DS30" s="196"/>
      <c r="DT30" s="197"/>
      <c r="DU30" s="195"/>
      <c r="DV30" s="195"/>
      <c r="DW30" s="195"/>
      <c r="DX30" s="195"/>
      <c r="DY30" s="195"/>
      <c r="DZ30" s="195"/>
      <c r="EA30" s="195"/>
      <c r="EB30" s="195"/>
      <c r="EC30" s="195"/>
      <c r="ED30" s="195"/>
      <c r="EE30" s="195"/>
      <c r="EF30" s="197"/>
      <c r="EG30" s="201" t="str">
        <f>IF(K30="","",IF(OR(Y30=Lists!$AC$42,Y30=Lists!$AC$43),IF(L30="Undrained",(VLOOKUP(K30,Lists!$A$2:$O$595,12,Lists!$L$2:$L$595))/((VLOOKUP(K30,Lists!$A$2:$O$595,4,Lists!$L$2:$L$595))/100),IF(L30="Drained",(VLOOKUP(K30,Lists!$A$2:$O$595,15,Lists!$L$2:$L$595))/((VLOOKUP(K30,Lists!$A$2:$O$595,7,Lists!$L$2:$L$595))/100),"")),""))</f>
        <v/>
      </c>
      <c r="EH30" s="201" t="str">
        <f>IF(K30="","",IF(L30="Undrained",(VLOOKUP(K30,Lists!$A$2:$O$595,8,Lists!$H$2:$H$595))/((VLOOKUP(K30,Lists!$A$2:$O$595,4,Lists!$D$2:$D$595))/100),IF(L30="Drained",(VLOOKUP(K30,Lists!$A$2:$O$595,11,Lists!$K$2:$K$595))/((VLOOKUP(K30,Lists!$A$2:$O$595,7,Lists!$G$2:$G$595))/100),"")))</f>
        <v/>
      </c>
      <c r="EI30" s="201" t="str">
        <f>Lists!S53</f>
        <v/>
      </c>
      <c r="EJ30" s="201">
        <f t="shared" si="6"/>
        <v>0</v>
      </c>
      <c r="EK30" s="201">
        <f>IF(AND(X30="x",OR(Y30=Lists!$AC$42,Y30=Lists!$AC$43)),30,IF(OR(EH30="",EG30=""),0,IF(AND(,EG30-EH30-EJ30&lt;0,EI30="sod not defined"),30,IF(EI30="sod not defined",EG30-EH30-EJ30,IF(EG30-EH30-EI30-EJ30&lt;0,30,EG30-EH30-EI30-EJ30)))))</f>
        <v>0</v>
      </c>
      <c r="EL30" s="201">
        <f t="shared" si="1"/>
        <v>0</v>
      </c>
      <c r="EM30" s="201">
        <f>SUM((IF(AH30="",0,IF(AH30=Lists!$T$3,((AG30*AL30*(AR30/100))*(Lists!W44/100)),((('Multi-Field'!AG30*2000)*('Multi-Field'!AR30/100)*(Lists!W44/100)))))),(IF('Multi-Field'!AZ30="",0,IF('Multi-Field'!AZ30=Lists!$T$3,(('Multi-Field'!AY30*'Multi-Field'!BD30*('Multi-Field'!BJ30/100))*(Lists!Y44/100)),((('Multi-Field'!AY30*2000)*('Multi-Field'!BJ30/100))*(Lists!Y44/100))))))</f>
        <v>0</v>
      </c>
      <c r="EN30" s="201">
        <f>SUM(IF(AH30="",0,IF(AH30=Lists!$T$3,((AG30*AL30)*(AP30/100)*(IF(Lists!V44=0,0,Lists!V44/100))),(('Multi-Field'!AG30*2000)*('Multi-Field'!AP30/100)*(IF(Lists!V44=0,0,Lists!V44/100))))),IF('Multi-Field'!AZ30="",0,IF('Multi-Field'!AZ30=Lists!$T$3,(('Multi-Field'!AY30*'Multi-Field'!BD30)*('Multi-Field'!BH30/100)*(IF(Lists!X44=0,0,Lists!X44/100))),(('Multi-Field'!AY30*2000)*('Multi-Field'!BH30/100)*(IF(Lists!X44=0,0,Lists!X44/100))))))</f>
        <v>0</v>
      </c>
      <c r="EO30" s="201">
        <f>SUM(IF(DD30=Lists!$AA$3,((DE30*DC30)*(CZ30/100)),(DC30*(CZ30/100))),IF(DK30=Lists!$AA$3,((DL30*DJ30)*(DG30/100)),(DJ30*(DG30/100))),IF(DR30=Lists!$AA$3,((DS30*DQ30)*(DN30/100)),(DQ30*(DN30/100))))</f>
        <v>0</v>
      </c>
      <c r="EP30" s="264">
        <f t="shared" si="7"/>
        <v>0</v>
      </c>
      <c r="EQ30" s="195"/>
      <c r="ER30" s="266"/>
      <c r="ES30" s="195"/>
      <c r="ET30" s="202"/>
      <c r="EU30" s="202"/>
      <c r="EV30" s="202"/>
      <c r="EW30" s="202"/>
      <c r="EX30" s="202"/>
      <c r="EY30" s="202"/>
      <c r="EZ30" s="202"/>
      <c r="FA30" s="202"/>
      <c r="FB30" s="202"/>
      <c r="FC30" s="202"/>
      <c r="FD30" s="202"/>
      <c r="FE30" s="202"/>
      <c r="FF30" s="202"/>
      <c r="FG30" s="203"/>
      <c r="FH30" s="202"/>
      <c r="FI30" s="202"/>
      <c r="FJ30" s="225"/>
      <c r="FK30" s="225"/>
      <c r="FL30" s="225"/>
      <c r="FM30" s="225"/>
      <c r="FN30" s="225"/>
      <c r="FO30" s="205" t="str">
        <f t="shared" si="0"/>
        <v/>
      </c>
      <c r="FP30" s="225"/>
      <c r="FQ30" s="74" t="str">
        <f t="shared" si="2"/>
        <v/>
      </c>
      <c r="FR30" s="74" t="str">
        <f t="shared" si="3"/>
        <v/>
      </c>
      <c r="FS30" s="74" t="str">
        <f t="shared" si="4"/>
        <v/>
      </c>
      <c r="FT30" s="201" t="str">
        <f t="shared" si="5"/>
        <v/>
      </c>
    </row>
    <row r="31" spans="1:176" s="198" customFormat="1" ht="27.75" customHeight="1">
      <c r="A31" s="378"/>
      <c r="B31" s="195"/>
      <c r="C31" s="195"/>
      <c r="D31" s="196"/>
      <c r="E31" s="195"/>
      <c r="F31" s="195"/>
      <c r="G31" s="197"/>
      <c r="H31" s="195"/>
      <c r="I31" s="195"/>
      <c r="J31" s="195"/>
      <c r="K31" s="195"/>
      <c r="L31" s="195"/>
      <c r="M31" s="195"/>
      <c r="N31" s="195"/>
      <c r="O31" s="197"/>
      <c r="P31" s="195"/>
      <c r="Q31" s="195"/>
      <c r="R31" s="195"/>
      <c r="S31" s="195"/>
      <c r="T31" s="195"/>
      <c r="U31" s="195"/>
      <c r="V31" s="195"/>
      <c r="W31" s="195"/>
      <c r="X31" s="195"/>
      <c r="Y31" s="228"/>
      <c r="Z31" s="195"/>
      <c r="AA31" s="195"/>
      <c r="AB31" s="197"/>
      <c r="AC31" s="195"/>
      <c r="AD31" s="195"/>
      <c r="AE31" s="197"/>
      <c r="AF31" s="195"/>
      <c r="AG31" s="195"/>
      <c r="AH31" s="195"/>
      <c r="AI31" s="195"/>
      <c r="AJ31" s="195"/>
      <c r="AK31" s="197"/>
      <c r="AL31" s="195"/>
      <c r="AM31" s="198" t="s">
        <v>49</v>
      </c>
      <c r="AN31" s="195"/>
      <c r="AO31" s="198" t="s">
        <v>45</v>
      </c>
      <c r="AP31" s="195"/>
      <c r="AQ31" s="198" t="s">
        <v>45</v>
      </c>
      <c r="AR31" s="195"/>
      <c r="AS31" s="198" t="s">
        <v>45</v>
      </c>
      <c r="AT31" s="195"/>
      <c r="AU31" s="198" t="s">
        <v>45</v>
      </c>
      <c r="AV31" s="195"/>
      <c r="AW31" s="199" t="s">
        <v>45</v>
      </c>
      <c r="AX31" s="195"/>
      <c r="AY31" s="195"/>
      <c r="AZ31" s="195"/>
      <c r="BA31" s="195"/>
      <c r="BB31" s="195"/>
      <c r="BC31" s="197"/>
      <c r="BD31" s="195"/>
      <c r="BE31" s="198" t="s">
        <v>49</v>
      </c>
      <c r="BF31" s="195"/>
      <c r="BG31" s="198" t="s">
        <v>45</v>
      </c>
      <c r="BH31" s="195"/>
      <c r="BI31" s="198" t="s">
        <v>45</v>
      </c>
      <c r="BJ31" s="195"/>
      <c r="BK31" s="198" t="s">
        <v>45</v>
      </c>
      <c r="BL31" s="195"/>
      <c r="BM31" s="198" t="s">
        <v>45</v>
      </c>
      <c r="BN31" s="195"/>
      <c r="BO31" s="199" t="s">
        <v>45</v>
      </c>
      <c r="BP31" s="195"/>
      <c r="BQ31" s="195"/>
      <c r="BR31" s="195"/>
      <c r="BS31" s="195"/>
      <c r="BT31" s="195"/>
      <c r="BU31" s="197"/>
      <c r="BV31" s="195"/>
      <c r="BW31" s="198" t="s">
        <v>49</v>
      </c>
      <c r="BX31" s="195"/>
      <c r="BY31" s="198" t="s">
        <v>45</v>
      </c>
      <c r="BZ31" s="195"/>
      <c r="CA31" s="198" t="s">
        <v>45</v>
      </c>
      <c r="CB31" s="195"/>
      <c r="CC31" s="198" t="s">
        <v>45</v>
      </c>
      <c r="CD31" s="195"/>
      <c r="CE31" s="198" t="s">
        <v>45</v>
      </c>
      <c r="CF31" s="195"/>
      <c r="CG31" s="199" t="s">
        <v>45</v>
      </c>
      <c r="CH31" s="195"/>
      <c r="CI31" s="195"/>
      <c r="CJ31" s="195"/>
      <c r="CK31" s="195"/>
      <c r="CL31" s="195"/>
      <c r="CM31" s="197"/>
      <c r="CN31" s="195"/>
      <c r="CO31" s="198" t="s">
        <v>49</v>
      </c>
      <c r="CP31" s="195"/>
      <c r="CQ31" s="198" t="s">
        <v>45</v>
      </c>
      <c r="CR31" s="195"/>
      <c r="CS31" s="198" t="s">
        <v>45</v>
      </c>
      <c r="CT31" s="195"/>
      <c r="CU31" s="198" t="s">
        <v>45</v>
      </c>
      <c r="CV31" s="195"/>
      <c r="CW31" s="198" t="s">
        <v>45</v>
      </c>
      <c r="CX31" s="195"/>
      <c r="CY31" s="199" t="s">
        <v>45</v>
      </c>
      <c r="CZ31" s="195"/>
      <c r="DA31" s="195"/>
      <c r="DB31" s="195"/>
      <c r="DC31" s="195"/>
      <c r="DD31" s="196"/>
      <c r="DE31" s="196"/>
      <c r="DF31" s="197"/>
      <c r="DG31" s="195"/>
      <c r="DH31" s="195"/>
      <c r="DI31" s="195"/>
      <c r="DJ31" s="195"/>
      <c r="DK31" s="195"/>
      <c r="DL31" s="196"/>
      <c r="DM31" s="197"/>
      <c r="DN31" s="195"/>
      <c r="DO31" s="195"/>
      <c r="DP31" s="195"/>
      <c r="DQ31" s="195"/>
      <c r="DR31" s="195"/>
      <c r="DS31" s="196"/>
      <c r="DT31" s="197"/>
      <c r="DU31" s="195"/>
      <c r="DV31" s="195"/>
      <c r="DW31" s="195"/>
      <c r="DX31" s="195"/>
      <c r="DY31" s="195"/>
      <c r="DZ31" s="195"/>
      <c r="EA31" s="195"/>
      <c r="EB31" s="195"/>
      <c r="EC31" s="195"/>
      <c r="ED31" s="195"/>
      <c r="EE31" s="195"/>
      <c r="EF31" s="197"/>
      <c r="EG31" s="201" t="str">
        <f>IF(K31="","",IF(OR(Y31=Lists!$AC$42,Y31=Lists!$AC$43),IF(L31="Undrained",(VLOOKUP(K31,Lists!$A$2:$O$595,12,Lists!$L$2:$L$595))/((VLOOKUP(K31,Lists!$A$2:$O$595,4,Lists!$L$2:$L$595))/100),IF(L31="Drained",(VLOOKUP(K31,Lists!$A$2:$O$595,15,Lists!$L$2:$L$595))/((VLOOKUP(K31,Lists!$A$2:$O$595,7,Lists!$L$2:$L$595))/100),"")),""))</f>
        <v/>
      </c>
      <c r="EH31" s="201" t="str">
        <f>IF(K31="","",IF(L31="Undrained",(VLOOKUP(K31,Lists!$A$2:$O$595,8,Lists!$H$2:$H$595))/((VLOOKUP(K31,Lists!$A$2:$O$595,4,Lists!$D$2:$D$595))/100),IF(L31="Drained",(VLOOKUP(K31,Lists!$A$2:$O$595,11,Lists!$K$2:$K$595))/((VLOOKUP(K31,Lists!$A$2:$O$595,7,Lists!$G$2:$G$595))/100),"")))</f>
        <v/>
      </c>
      <c r="EI31" s="201" t="str">
        <f>Lists!S54</f>
        <v/>
      </c>
      <c r="EJ31" s="201">
        <f t="shared" si="6"/>
        <v>0</v>
      </c>
      <c r="EK31" s="201">
        <f>IF(AND(X31="x",OR(Y31=Lists!$AC$42,Y31=Lists!$AC$43)),30,IF(OR(EH31="",EG31=""),0,IF(AND(,EG31-EH31-EJ31&lt;0,EI31="sod not defined"),30,IF(EI31="sod not defined",EG31-EH31-EJ31,IF(EG31-EH31-EI31-EJ31&lt;0,30,EG31-EH31-EI31-EJ31)))))</f>
        <v>0</v>
      </c>
      <c r="EL31" s="201">
        <f t="shared" si="1"/>
        <v>0</v>
      </c>
      <c r="EM31" s="201">
        <f>SUM((IF(AH31="",0,IF(AH31=Lists!$T$3,((AG31*AL31*(AR31/100))*(Lists!W45/100)),((('Multi-Field'!AG31*2000)*('Multi-Field'!AR31/100)*(Lists!W45/100)))))),(IF('Multi-Field'!AZ31="",0,IF('Multi-Field'!AZ31=Lists!$T$3,(('Multi-Field'!AY31*'Multi-Field'!BD31*('Multi-Field'!BJ31/100))*(Lists!Y45/100)),((('Multi-Field'!AY31*2000)*('Multi-Field'!BJ31/100))*(Lists!Y45/100))))))</f>
        <v>0</v>
      </c>
      <c r="EN31" s="201">
        <f>SUM(IF(AH31="",0,IF(AH31=Lists!$T$3,((AG31*AL31)*(AP31/100)*(IF(Lists!V45=0,0,Lists!V45/100))),(('Multi-Field'!AG31*2000)*('Multi-Field'!AP31/100)*(IF(Lists!V45=0,0,Lists!V45/100))))),IF('Multi-Field'!AZ31="",0,IF('Multi-Field'!AZ31=Lists!$T$3,(('Multi-Field'!AY31*'Multi-Field'!BD31)*('Multi-Field'!BH31/100)*(IF(Lists!X45=0,0,Lists!X45/100))),(('Multi-Field'!AY31*2000)*('Multi-Field'!BH31/100)*(IF(Lists!X45=0,0,Lists!X45/100))))))</f>
        <v>0</v>
      </c>
      <c r="EO31" s="201">
        <f>SUM(IF(DD31=Lists!$AA$3,((DE31*DC31)*(CZ31/100)),(DC31*(CZ31/100))),IF(DK31=Lists!$AA$3,((DL31*DJ31)*(DG31/100)),(DJ31*(DG31/100))),IF(DR31=Lists!$AA$3,((DS31*DQ31)*(DN31/100)),(DQ31*(DN31/100))))</f>
        <v>0</v>
      </c>
      <c r="EP31" s="264">
        <f t="shared" si="7"/>
        <v>0</v>
      </c>
      <c r="EQ31" s="195"/>
      <c r="ER31" s="266"/>
      <c r="ES31" s="195"/>
      <c r="ET31" s="202"/>
      <c r="EU31" s="202"/>
      <c r="EV31" s="202"/>
      <c r="EW31" s="202"/>
      <c r="EX31" s="202"/>
      <c r="EY31" s="202"/>
      <c r="EZ31" s="202"/>
      <c r="FA31" s="202"/>
      <c r="FB31" s="202"/>
      <c r="FC31" s="202"/>
      <c r="FD31" s="202"/>
      <c r="FE31" s="202"/>
      <c r="FF31" s="202"/>
      <c r="FG31" s="203"/>
      <c r="FH31" s="202"/>
      <c r="FI31" s="202"/>
      <c r="FJ31" s="225"/>
      <c r="FK31" s="225"/>
      <c r="FL31" s="225"/>
      <c r="FM31" s="225"/>
      <c r="FN31" s="225"/>
      <c r="FO31" s="205" t="str">
        <f t="shared" si="0"/>
        <v/>
      </c>
      <c r="FP31" s="225"/>
      <c r="FQ31" s="74" t="str">
        <f t="shared" si="2"/>
        <v/>
      </c>
      <c r="FR31" s="74" t="str">
        <f t="shared" si="3"/>
        <v/>
      </c>
      <c r="FS31" s="74" t="str">
        <f t="shared" si="4"/>
        <v/>
      </c>
      <c r="FT31" s="201" t="str">
        <f t="shared" si="5"/>
        <v/>
      </c>
    </row>
    <row r="32" spans="1:176" s="198" customFormat="1" ht="27.75" customHeight="1">
      <c r="A32" s="378"/>
      <c r="B32" s="195"/>
      <c r="C32" s="195"/>
      <c r="D32" s="196"/>
      <c r="E32" s="195"/>
      <c r="F32" s="195"/>
      <c r="G32" s="197"/>
      <c r="H32" s="195"/>
      <c r="I32" s="195"/>
      <c r="J32" s="195"/>
      <c r="K32" s="195"/>
      <c r="L32" s="195"/>
      <c r="M32" s="195"/>
      <c r="N32" s="195"/>
      <c r="O32" s="197"/>
      <c r="P32" s="195"/>
      <c r="Q32" s="195"/>
      <c r="R32" s="195"/>
      <c r="S32" s="195"/>
      <c r="T32" s="195"/>
      <c r="U32" s="195"/>
      <c r="V32" s="195"/>
      <c r="W32" s="195"/>
      <c r="X32" s="195"/>
      <c r="Y32" s="228"/>
      <c r="Z32" s="195"/>
      <c r="AA32" s="195"/>
      <c r="AB32" s="197"/>
      <c r="AC32" s="195"/>
      <c r="AD32" s="195"/>
      <c r="AE32" s="197"/>
      <c r="AF32" s="195"/>
      <c r="AG32" s="195"/>
      <c r="AH32" s="195"/>
      <c r="AI32" s="195"/>
      <c r="AJ32" s="195"/>
      <c r="AK32" s="197"/>
      <c r="AL32" s="195"/>
      <c r="AM32" s="198" t="s">
        <v>49</v>
      </c>
      <c r="AN32" s="195"/>
      <c r="AO32" s="198" t="s">
        <v>45</v>
      </c>
      <c r="AP32" s="195"/>
      <c r="AQ32" s="198" t="s">
        <v>45</v>
      </c>
      <c r="AR32" s="195"/>
      <c r="AS32" s="198" t="s">
        <v>45</v>
      </c>
      <c r="AT32" s="195"/>
      <c r="AU32" s="198" t="s">
        <v>45</v>
      </c>
      <c r="AV32" s="195"/>
      <c r="AW32" s="199" t="s">
        <v>45</v>
      </c>
      <c r="AX32" s="195"/>
      <c r="AY32" s="195"/>
      <c r="AZ32" s="195"/>
      <c r="BA32" s="195"/>
      <c r="BB32" s="195"/>
      <c r="BC32" s="197"/>
      <c r="BD32" s="195"/>
      <c r="BE32" s="198" t="s">
        <v>49</v>
      </c>
      <c r="BF32" s="195"/>
      <c r="BG32" s="198" t="s">
        <v>45</v>
      </c>
      <c r="BH32" s="195"/>
      <c r="BI32" s="198" t="s">
        <v>45</v>
      </c>
      <c r="BJ32" s="195"/>
      <c r="BK32" s="198" t="s">
        <v>45</v>
      </c>
      <c r="BL32" s="195"/>
      <c r="BM32" s="198" t="s">
        <v>45</v>
      </c>
      <c r="BN32" s="195"/>
      <c r="BO32" s="199" t="s">
        <v>45</v>
      </c>
      <c r="BP32" s="195"/>
      <c r="BQ32" s="195"/>
      <c r="BR32" s="195"/>
      <c r="BS32" s="195"/>
      <c r="BT32" s="195"/>
      <c r="BU32" s="197"/>
      <c r="BV32" s="195"/>
      <c r="BW32" s="198" t="s">
        <v>49</v>
      </c>
      <c r="BX32" s="195"/>
      <c r="BY32" s="198" t="s">
        <v>45</v>
      </c>
      <c r="BZ32" s="195"/>
      <c r="CA32" s="198" t="s">
        <v>45</v>
      </c>
      <c r="CB32" s="195"/>
      <c r="CC32" s="198" t="s">
        <v>45</v>
      </c>
      <c r="CD32" s="195"/>
      <c r="CE32" s="198" t="s">
        <v>45</v>
      </c>
      <c r="CF32" s="195"/>
      <c r="CG32" s="199" t="s">
        <v>45</v>
      </c>
      <c r="CH32" s="195"/>
      <c r="CI32" s="195"/>
      <c r="CJ32" s="195"/>
      <c r="CK32" s="195"/>
      <c r="CL32" s="195"/>
      <c r="CM32" s="197"/>
      <c r="CN32" s="195"/>
      <c r="CO32" s="198" t="s">
        <v>49</v>
      </c>
      <c r="CP32" s="195"/>
      <c r="CQ32" s="198" t="s">
        <v>45</v>
      </c>
      <c r="CR32" s="195"/>
      <c r="CS32" s="198" t="s">
        <v>45</v>
      </c>
      <c r="CT32" s="195"/>
      <c r="CU32" s="198" t="s">
        <v>45</v>
      </c>
      <c r="CV32" s="195"/>
      <c r="CW32" s="198" t="s">
        <v>45</v>
      </c>
      <c r="CX32" s="195"/>
      <c r="CY32" s="199" t="s">
        <v>45</v>
      </c>
      <c r="CZ32" s="195"/>
      <c r="DA32" s="195"/>
      <c r="DB32" s="195"/>
      <c r="DC32" s="195"/>
      <c r="DD32" s="196"/>
      <c r="DE32" s="196"/>
      <c r="DF32" s="197"/>
      <c r="DG32" s="195"/>
      <c r="DH32" s="195"/>
      <c r="DI32" s="195"/>
      <c r="DJ32" s="195"/>
      <c r="DK32" s="195"/>
      <c r="DL32" s="196"/>
      <c r="DM32" s="197"/>
      <c r="DN32" s="195"/>
      <c r="DO32" s="195"/>
      <c r="DP32" s="195"/>
      <c r="DQ32" s="195"/>
      <c r="DR32" s="195"/>
      <c r="DS32" s="196"/>
      <c r="DT32" s="197"/>
      <c r="DU32" s="195"/>
      <c r="DV32" s="195"/>
      <c r="DW32" s="195"/>
      <c r="DX32" s="195"/>
      <c r="DY32" s="195"/>
      <c r="DZ32" s="195"/>
      <c r="EA32" s="195"/>
      <c r="EB32" s="195"/>
      <c r="EC32" s="195"/>
      <c r="ED32" s="195"/>
      <c r="EE32" s="195"/>
      <c r="EF32" s="197"/>
      <c r="EG32" s="201" t="str">
        <f>IF(K32="","",IF(OR(Y32=Lists!$AC$42,Y32=Lists!$AC$43),IF(L32="Undrained",(VLOOKUP(K32,Lists!$A$2:$O$595,12,Lists!$L$2:$L$595))/((VLOOKUP(K32,Lists!$A$2:$O$595,4,Lists!$L$2:$L$595))/100),IF(L32="Drained",(VLOOKUP(K32,Lists!$A$2:$O$595,15,Lists!$L$2:$L$595))/((VLOOKUP(K32,Lists!$A$2:$O$595,7,Lists!$L$2:$L$595))/100),"")),""))</f>
        <v/>
      </c>
      <c r="EH32" s="201" t="str">
        <f>IF(K32="","",IF(L32="Undrained",(VLOOKUP(K32,Lists!$A$2:$O$595,8,Lists!$H$2:$H$595))/((VLOOKUP(K32,Lists!$A$2:$O$595,4,Lists!$D$2:$D$595))/100),IF(L32="Drained",(VLOOKUP(K32,Lists!$A$2:$O$595,11,Lists!$K$2:$K$595))/((VLOOKUP(K32,Lists!$A$2:$O$595,7,Lists!$G$2:$G$595))/100),"")))</f>
        <v/>
      </c>
      <c r="EI32" s="201" t="str">
        <f>Lists!S55</f>
        <v/>
      </c>
      <c r="EJ32" s="201">
        <f t="shared" si="6"/>
        <v>0</v>
      </c>
      <c r="EK32" s="201">
        <f>IF(AND(X32="x",OR(Y32=Lists!$AC$42,Y32=Lists!$AC$43)),30,IF(OR(EH32="",EG32=""),0,IF(AND(,EG32-EH32-EJ32&lt;0,EI32="sod not defined"),30,IF(EI32="sod not defined",EG32-EH32-EJ32,IF(EG32-EH32-EI32-EJ32&lt;0,30,EG32-EH32-EI32-EJ32)))))</f>
        <v>0</v>
      </c>
      <c r="EL32" s="201">
        <f t="shared" si="1"/>
        <v>0</v>
      </c>
      <c r="EM32" s="201">
        <f>SUM((IF(AH32="",0,IF(AH32=Lists!$T$3,((AG32*AL32*(AR32/100))*(Lists!W46/100)),((('Multi-Field'!AG32*2000)*('Multi-Field'!AR32/100)*(Lists!W46/100)))))),(IF('Multi-Field'!AZ32="",0,IF('Multi-Field'!AZ32=Lists!$T$3,(('Multi-Field'!AY32*'Multi-Field'!BD32*('Multi-Field'!BJ32/100))*(Lists!Y46/100)),((('Multi-Field'!AY32*2000)*('Multi-Field'!BJ32/100))*(Lists!Y46/100))))))</f>
        <v>0</v>
      </c>
      <c r="EN32" s="201">
        <f>SUM(IF(AH32="",0,IF(AH32=Lists!$T$3,((AG32*AL32)*(AP32/100)*(IF(Lists!V46=0,0,Lists!V46/100))),(('Multi-Field'!AG32*2000)*('Multi-Field'!AP32/100)*(IF(Lists!V46=0,0,Lists!V46/100))))),IF('Multi-Field'!AZ32="",0,IF('Multi-Field'!AZ32=Lists!$T$3,(('Multi-Field'!AY32*'Multi-Field'!BD32)*('Multi-Field'!BH32/100)*(IF(Lists!X46=0,0,Lists!X46/100))),(('Multi-Field'!AY32*2000)*('Multi-Field'!BH32/100)*(IF(Lists!X46=0,0,Lists!X46/100))))))</f>
        <v>0</v>
      </c>
      <c r="EO32" s="201">
        <f>SUM(IF(DD32=Lists!$AA$3,((DE32*DC32)*(CZ32/100)),(DC32*(CZ32/100))),IF(DK32=Lists!$AA$3,((DL32*DJ32)*(DG32/100)),(DJ32*(DG32/100))),IF(DR32=Lists!$AA$3,((DS32*DQ32)*(DN32/100)),(DQ32*(DN32/100))))</f>
        <v>0</v>
      </c>
      <c r="EP32" s="264">
        <f t="shared" si="7"/>
        <v>0</v>
      </c>
      <c r="EQ32" s="195"/>
      <c r="ER32" s="266"/>
      <c r="ES32" s="195"/>
      <c r="ET32" s="202"/>
      <c r="EU32" s="202"/>
      <c r="EV32" s="202"/>
      <c r="EW32" s="202"/>
      <c r="EX32" s="202"/>
      <c r="EY32" s="202"/>
      <c r="EZ32" s="202"/>
      <c r="FA32" s="202"/>
      <c r="FB32" s="202"/>
      <c r="FC32" s="202"/>
      <c r="FD32" s="202"/>
      <c r="FE32" s="202"/>
      <c r="FF32" s="202"/>
      <c r="FG32" s="203"/>
      <c r="FH32" s="202"/>
      <c r="FI32" s="202"/>
      <c r="FJ32" s="225"/>
      <c r="FK32" s="225"/>
      <c r="FL32" s="225"/>
      <c r="FM32" s="225"/>
      <c r="FN32" s="225"/>
      <c r="FO32" s="205" t="str">
        <f t="shared" si="0"/>
        <v/>
      </c>
      <c r="FP32" s="225"/>
      <c r="FQ32" s="74" t="str">
        <f t="shared" si="2"/>
        <v/>
      </c>
      <c r="FR32" s="74" t="str">
        <f t="shared" si="3"/>
        <v/>
      </c>
      <c r="FS32" s="74" t="str">
        <f t="shared" si="4"/>
        <v/>
      </c>
      <c r="FT32" s="201" t="str">
        <f t="shared" si="5"/>
        <v/>
      </c>
    </row>
    <row r="33" spans="1:176" s="198" customFormat="1" ht="27.75" customHeight="1">
      <c r="A33" s="378"/>
      <c r="B33" s="195"/>
      <c r="C33" s="195"/>
      <c r="D33" s="196"/>
      <c r="E33" s="195"/>
      <c r="F33" s="195"/>
      <c r="G33" s="197"/>
      <c r="H33" s="195"/>
      <c r="I33" s="195"/>
      <c r="J33" s="195"/>
      <c r="K33" s="195"/>
      <c r="L33" s="195"/>
      <c r="M33" s="195"/>
      <c r="N33" s="195"/>
      <c r="O33" s="197"/>
      <c r="P33" s="195"/>
      <c r="Q33" s="195"/>
      <c r="R33" s="195"/>
      <c r="S33" s="195"/>
      <c r="T33" s="195"/>
      <c r="U33" s="195"/>
      <c r="V33" s="195"/>
      <c r="W33" s="195"/>
      <c r="X33" s="195"/>
      <c r="Y33" s="228"/>
      <c r="Z33" s="195"/>
      <c r="AA33" s="195"/>
      <c r="AB33" s="197"/>
      <c r="AC33" s="195"/>
      <c r="AD33" s="195"/>
      <c r="AE33" s="197"/>
      <c r="AF33" s="195"/>
      <c r="AG33" s="195"/>
      <c r="AH33" s="195"/>
      <c r="AI33" s="195"/>
      <c r="AJ33" s="195"/>
      <c r="AK33" s="197"/>
      <c r="AL33" s="195"/>
      <c r="AM33" s="198" t="s">
        <v>49</v>
      </c>
      <c r="AN33" s="195"/>
      <c r="AO33" s="198" t="s">
        <v>45</v>
      </c>
      <c r="AP33" s="195"/>
      <c r="AQ33" s="198" t="s">
        <v>45</v>
      </c>
      <c r="AR33" s="195"/>
      <c r="AS33" s="198" t="s">
        <v>45</v>
      </c>
      <c r="AT33" s="195"/>
      <c r="AU33" s="198" t="s">
        <v>45</v>
      </c>
      <c r="AV33" s="195"/>
      <c r="AW33" s="199" t="s">
        <v>45</v>
      </c>
      <c r="AX33" s="195"/>
      <c r="AY33" s="195"/>
      <c r="AZ33" s="195"/>
      <c r="BA33" s="195"/>
      <c r="BB33" s="195"/>
      <c r="BC33" s="197"/>
      <c r="BD33" s="195"/>
      <c r="BE33" s="198" t="s">
        <v>49</v>
      </c>
      <c r="BF33" s="195"/>
      <c r="BG33" s="198" t="s">
        <v>45</v>
      </c>
      <c r="BH33" s="195"/>
      <c r="BI33" s="198" t="s">
        <v>45</v>
      </c>
      <c r="BJ33" s="195"/>
      <c r="BK33" s="198" t="s">
        <v>45</v>
      </c>
      <c r="BL33" s="195"/>
      <c r="BM33" s="198" t="s">
        <v>45</v>
      </c>
      <c r="BN33" s="195"/>
      <c r="BO33" s="199" t="s">
        <v>45</v>
      </c>
      <c r="BP33" s="195"/>
      <c r="BQ33" s="195"/>
      <c r="BR33" s="195"/>
      <c r="BS33" s="195"/>
      <c r="BT33" s="195"/>
      <c r="BU33" s="197"/>
      <c r="BV33" s="195"/>
      <c r="BW33" s="198" t="s">
        <v>49</v>
      </c>
      <c r="BX33" s="195"/>
      <c r="BY33" s="198" t="s">
        <v>45</v>
      </c>
      <c r="BZ33" s="195"/>
      <c r="CA33" s="198" t="s">
        <v>45</v>
      </c>
      <c r="CB33" s="195"/>
      <c r="CC33" s="198" t="s">
        <v>45</v>
      </c>
      <c r="CD33" s="195"/>
      <c r="CE33" s="198" t="s">
        <v>45</v>
      </c>
      <c r="CF33" s="195"/>
      <c r="CG33" s="199" t="s">
        <v>45</v>
      </c>
      <c r="CH33" s="195"/>
      <c r="CI33" s="195"/>
      <c r="CJ33" s="195"/>
      <c r="CK33" s="195"/>
      <c r="CL33" s="195"/>
      <c r="CM33" s="197"/>
      <c r="CN33" s="195"/>
      <c r="CO33" s="198" t="s">
        <v>49</v>
      </c>
      <c r="CP33" s="195"/>
      <c r="CQ33" s="198" t="s">
        <v>45</v>
      </c>
      <c r="CR33" s="195"/>
      <c r="CS33" s="198" t="s">
        <v>45</v>
      </c>
      <c r="CT33" s="195"/>
      <c r="CU33" s="198" t="s">
        <v>45</v>
      </c>
      <c r="CV33" s="195"/>
      <c r="CW33" s="198" t="s">
        <v>45</v>
      </c>
      <c r="CX33" s="195"/>
      <c r="CY33" s="199" t="s">
        <v>45</v>
      </c>
      <c r="CZ33" s="195"/>
      <c r="DA33" s="195"/>
      <c r="DB33" s="195"/>
      <c r="DC33" s="195"/>
      <c r="DD33" s="196"/>
      <c r="DE33" s="196"/>
      <c r="DF33" s="197"/>
      <c r="DG33" s="195"/>
      <c r="DH33" s="195"/>
      <c r="DI33" s="195"/>
      <c r="DJ33" s="195"/>
      <c r="DK33" s="195"/>
      <c r="DL33" s="196"/>
      <c r="DM33" s="197"/>
      <c r="DN33" s="195"/>
      <c r="DO33" s="195"/>
      <c r="DP33" s="195"/>
      <c r="DQ33" s="195"/>
      <c r="DR33" s="195"/>
      <c r="DS33" s="196"/>
      <c r="DT33" s="197"/>
      <c r="DU33" s="195"/>
      <c r="DV33" s="195"/>
      <c r="DW33" s="195"/>
      <c r="DX33" s="195"/>
      <c r="DY33" s="195"/>
      <c r="DZ33" s="195"/>
      <c r="EA33" s="195"/>
      <c r="EB33" s="195"/>
      <c r="EC33" s="195"/>
      <c r="ED33" s="195"/>
      <c r="EE33" s="195"/>
      <c r="EF33" s="197"/>
      <c r="EG33" s="201" t="str">
        <f>IF(K33="","",IF(OR(Y33=Lists!$AC$42,Y33=Lists!$AC$43),IF(L33="Undrained",(VLOOKUP(K33,Lists!$A$2:$O$595,12,Lists!$L$2:$L$595))/((VLOOKUP(K33,Lists!$A$2:$O$595,4,Lists!$L$2:$L$595))/100),IF(L33="Drained",(VLOOKUP(K33,Lists!$A$2:$O$595,15,Lists!$L$2:$L$595))/((VLOOKUP(K33,Lists!$A$2:$O$595,7,Lists!$L$2:$L$595))/100),"")),""))</f>
        <v/>
      </c>
      <c r="EH33" s="201" t="str">
        <f>IF(K33="","",IF(L33="Undrained",(VLOOKUP(K33,Lists!$A$2:$O$595,8,Lists!$H$2:$H$595))/((VLOOKUP(K33,Lists!$A$2:$O$595,4,Lists!$D$2:$D$595))/100),IF(L33="Drained",(VLOOKUP(K33,Lists!$A$2:$O$595,11,Lists!$K$2:$K$595))/((VLOOKUP(K33,Lists!$A$2:$O$595,7,Lists!$G$2:$G$595))/100),"")))</f>
        <v/>
      </c>
      <c r="EI33" s="201" t="str">
        <f>Lists!S56</f>
        <v/>
      </c>
      <c r="EJ33" s="201">
        <f t="shared" si="6"/>
        <v>0</v>
      </c>
      <c r="EK33" s="201">
        <f>IF(AND(X33="x",OR(Y33=Lists!$AC$42,Y33=Lists!$AC$43)),30,IF(OR(EH33="",EG33=""),0,IF(AND(,EG33-EH33-EJ33&lt;0,EI33="sod not defined"),30,IF(EI33="sod not defined",EG33-EH33-EJ33,IF(EG33-EH33-EI33-EJ33&lt;0,30,EG33-EH33-EI33-EJ33)))))</f>
        <v>0</v>
      </c>
      <c r="EL33" s="201">
        <f t="shared" si="1"/>
        <v>0</v>
      </c>
      <c r="EM33" s="201">
        <f>SUM((IF(AH33="",0,IF(AH33=Lists!$T$3,((AG33*AL33*(AR33/100))*(Lists!W47/100)),((('Multi-Field'!AG33*2000)*('Multi-Field'!AR33/100)*(Lists!W47/100)))))),(IF('Multi-Field'!AZ33="",0,IF('Multi-Field'!AZ33=Lists!$T$3,(('Multi-Field'!AY33*'Multi-Field'!BD33*('Multi-Field'!BJ33/100))*(Lists!Y47/100)),((('Multi-Field'!AY33*2000)*('Multi-Field'!BJ33/100))*(Lists!Y47/100))))))</f>
        <v>0</v>
      </c>
      <c r="EN33" s="201">
        <f>SUM(IF(AH33="",0,IF(AH33=Lists!$T$3,((AG33*AL33)*(AP33/100)*(IF(Lists!V47=0,0,Lists!V47/100))),(('Multi-Field'!AG33*2000)*('Multi-Field'!AP33/100)*(IF(Lists!V47=0,0,Lists!V47/100))))),IF('Multi-Field'!AZ33="",0,IF('Multi-Field'!AZ33=Lists!$T$3,(('Multi-Field'!AY33*'Multi-Field'!BD33)*('Multi-Field'!BH33/100)*(IF(Lists!X47=0,0,Lists!X47/100))),(('Multi-Field'!AY33*2000)*('Multi-Field'!BH33/100)*(IF(Lists!X47=0,0,Lists!X47/100))))))</f>
        <v>0</v>
      </c>
      <c r="EO33" s="201">
        <f>SUM(IF(DD33=Lists!$AA$3,((DE33*DC33)*(CZ33/100)),(DC33*(CZ33/100))),IF(DK33=Lists!$AA$3,((DL33*DJ33)*(DG33/100)),(DJ33*(DG33/100))),IF(DR33=Lists!$AA$3,((DS33*DQ33)*(DN33/100)),(DQ33*(DN33/100))))</f>
        <v>0</v>
      </c>
      <c r="EP33" s="264">
        <f t="shared" si="7"/>
        <v>0</v>
      </c>
      <c r="EQ33" s="195"/>
      <c r="ER33" s="266"/>
      <c r="ES33" s="195"/>
      <c r="ET33" s="202"/>
      <c r="EU33" s="202"/>
      <c r="EV33" s="202"/>
      <c r="EW33" s="202"/>
      <c r="EX33" s="202"/>
      <c r="EY33" s="202"/>
      <c r="EZ33" s="202"/>
      <c r="FA33" s="202"/>
      <c r="FB33" s="202"/>
      <c r="FC33" s="202"/>
      <c r="FD33" s="202"/>
      <c r="FE33" s="202"/>
      <c r="FF33" s="202"/>
      <c r="FG33" s="203"/>
      <c r="FH33" s="202"/>
      <c r="FI33" s="202"/>
      <c r="FJ33" s="225"/>
      <c r="FK33" s="225"/>
      <c r="FL33" s="225"/>
      <c r="FM33" s="225"/>
      <c r="FN33" s="225"/>
      <c r="FO33" s="205" t="str">
        <f t="shared" si="0"/>
        <v/>
      </c>
      <c r="FP33" s="225"/>
      <c r="FQ33" s="74" t="str">
        <f t="shared" si="2"/>
        <v/>
      </c>
      <c r="FR33" s="74" t="str">
        <f t="shared" si="3"/>
        <v/>
      </c>
      <c r="FS33" s="74" t="str">
        <f t="shared" si="4"/>
        <v/>
      </c>
      <c r="FT33" s="201" t="str">
        <f t="shared" si="5"/>
        <v/>
      </c>
    </row>
    <row r="34" spans="1:176" s="198" customFormat="1" ht="27.75" customHeight="1">
      <c r="A34" s="268"/>
      <c r="B34" s="195"/>
      <c r="C34" s="195"/>
      <c r="D34" s="196"/>
      <c r="E34" s="195"/>
      <c r="F34" s="195"/>
      <c r="G34" s="197"/>
      <c r="H34" s="195"/>
      <c r="I34" s="195"/>
      <c r="J34" s="195"/>
      <c r="K34" s="195"/>
      <c r="L34" s="195"/>
      <c r="M34" s="195"/>
      <c r="N34" s="195"/>
      <c r="O34" s="197"/>
      <c r="P34" s="195"/>
      <c r="Q34" s="195"/>
      <c r="R34" s="195"/>
      <c r="S34" s="195"/>
      <c r="T34" s="195"/>
      <c r="U34" s="195"/>
      <c r="V34" s="195"/>
      <c r="W34" s="195"/>
      <c r="X34" s="195"/>
      <c r="Y34" s="228"/>
      <c r="Z34" s="195"/>
      <c r="AA34" s="195"/>
      <c r="AB34" s="197"/>
      <c r="AC34" s="195"/>
      <c r="AD34" s="195"/>
      <c r="AE34" s="197"/>
      <c r="AF34" s="195"/>
      <c r="AG34" s="195"/>
      <c r="AH34" s="195"/>
      <c r="AI34" s="195"/>
      <c r="AJ34" s="195"/>
      <c r="AK34" s="197"/>
      <c r="AL34" s="195"/>
      <c r="AM34" s="198" t="s">
        <v>49</v>
      </c>
      <c r="AN34" s="195"/>
      <c r="AO34" s="198" t="s">
        <v>45</v>
      </c>
      <c r="AP34" s="195"/>
      <c r="AQ34" s="198" t="s">
        <v>45</v>
      </c>
      <c r="AR34" s="195"/>
      <c r="AS34" s="198" t="s">
        <v>45</v>
      </c>
      <c r="AT34" s="195"/>
      <c r="AU34" s="198" t="s">
        <v>45</v>
      </c>
      <c r="AV34" s="195"/>
      <c r="AW34" s="199" t="s">
        <v>45</v>
      </c>
      <c r="AX34" s="195"/>
      <c r="AY34" s="195"/>
      <c r="AZ34" s="195"/>
      <c r="BA34" s="195"/>
      <c r="BB34" s="195"/>
      <c r="BC34" s="197"/>
      <c r="BD34" s="195"/>
      <c r="BE34" s="198" t="s">
        <v>49</v>
      </c>
      <c r="BF34" s="195"/>
      <c r="BG34" s="198" t="s">
        <v>45</v>
      </c>
      <c r="BH34" s="195"/>
      <c r="BI34" s="198" t="s">
        <v>45</v>
      </c>
      <c r="BJ34" s="195"/>
      <c r="BK34" s="198" t="s">
        <v>45</v>
      </c>
      <c r="BL34" s="195"/>
      <c r="BM34" s="198" t="s">
        <v>45</v>
      </c>
      <c r="BN34" s="195"/>
      <c r="BO34" s="199" t="s">
        <v>45</v>
      </c>
      <c r="BP34" s="195"/>
      <c r="BQ34" s="195"/>
      <c r="BR34" s="195"/>
      <c r="BS34" s="195"/>
      <c r="BT34" s="195"/>
      <c r="BU34" s="197"/>
      <c r="BV34" s="195"/>
      <c r="BW34" s="198" t="s">
        <v>49</v>
      </c>
      <c r="BX34" s="195"/>
      <c r="BY34" s="198" t="s">
        <v>45</v>
      </c>
      <c r="BZ34" s="195"/>
      <c r="CA34" s="198" t="s">
        <v>45</v>
      </c>
      <c r="CB34" s="195"/>
      <c r="CC34" s="198" t="s">
        <v>45</v>
      </c>
      <c r="CD34" s="195"/>
      <c r="CE34" s="198" t="s">
        <v>45</v>
      </c>
      <c r="CF34" s="195"/>
      <c r="CG34" s="199" t="s">
        <v>45</v>
      </c>
      <c r="CH34" s="195"/>
      <c r="CI34" s="195"/>
      <c r="CJ34" s="195"/>
      <c r="CK34" s="195"/>
      <c r="CL34" s="195"/>
      <c r="CM34" s="197"/>
      <c r="CN34" s="195"/>
      <c r="CO34" s="198" t="s">
        <v>49</v>
      </c>
      <c r="CP34" s="195"/>
      <c r="CQ34" s="198" t="s">
        <v>45</v>
      </c>
      <c r="CR34" s="195"/>
      <c r="CS34" s="198" t="s">
        <v>45</v>
      </c>
      <c r="CT34" s="195"/>
      <c r="CU34" s="198" t="s">
        <v>45</v>
      </c>
      <c r="CV34" s="195"/>
      <c r="CW34" s="198" t="s">
        <v>45</v>
      </c>
      <c r="CX34" s="195"/>
      <c r="CY34" s="199" t="s">
        <v>45</v>
      </c>
      <c r="CZ34" s="195"/>
      <c r="DA34" s="195"/>
      <c r="DB34" s="195"/>
      <c r="DC34" s="195"/>
      <c r="DD34" s="196"/>
      <c r="DE34" s="196"/>
      <c r="DF34" s="197"/>
      <c r="DG34" s="195"/>
      <c r="DH34" s="195"/>
      <c r="DI34" s="195"/>
      <c r="DJ34" s="195"/>
      <c r="DK34" s="195"/>
      <c r="DL34" s="196"/>
      <c r="DM34" s="197"/>
      <c r="DN34" s="195"/>
      <c r="DO34" s="195"/>
      <c r="DP34" s="195"/>
      <c r="DQ34" s="195"/>
      <c r="DR34" s="195"/>
      <c r="DS34" s="196"/>
      <c r="DT34" s="197"/>
      <c r="DU34" s="195"/>
      <c r="DV34" s="195"/>
      <c r="DW34" s="195"/>
      <c r="DX34" s="195"/>
      <c r="DY34" s="195"/>
      <c r="DZ34" s="195"/>
      <c r="EA34" s="195"/>
      <c r="EB34" s="195"/>
      <c r="EC34" s="195"/>
      <c r="ED34" s="195"/>
      <c r="EE34" s="195"/>
      <c r="EF34" s="197"/>
      <c r="EG34" s="201" t="str">
        <f>IF(K34="","",IF(OR(Y34=Lists!$AC$42,Y34=Lists!$AC$43),IF(L34="Undrained",(VLOOKUP(K34,Lists!$A$2:$O$595,12,Lists!$L$2:$L$595))/((VLOOKUP(K34,Lists!$A$2:$O$595,4,Lists!$L$2:$L$595))/100),IF(L34="Drained",(VLOOKUP(K34,Lists!$A$2:$O$595,15,Lists!$L$2:$L$595))/((VLOOKUP(K34,Lists!$A$2:$O$595,7,Lists!$L$2:$L$595))/100),"")),""))</f>
        <v/>
      </c>
      <c r="EH34" s="201" t="str">
        <f>IF(K34="","",IF(L34="Undrained",(VLOOKUP(K34,Lists!$A$2:$O$595,8,Lists!$H$2:$H$595))/((VLOOKUP(K34,Lists!$A$2:$O$595,4,Lists!$D$2:$D$595))/100),IF(L34="Drained",(VLOOKUP(K34,Lists!$A$2:$O$595,11,Lists!$K$2:$K$595))/((VLOOKUP(K34,Lists!$A$2:$O$595,7,Lists!$G$2:$G$595))/100),"")))</f>
        <v/>
      </c>
      <c r="EI34" s="201" t="str">
        <f>Lists!S57</f>
        <v/>
      </c>
      <c r="EJ34" s="201">
        <f t="shared" si="6"/>
        <v>0</v>
      </c>
      <c r="EK34" s="201">
        <f>IF(AND(X34="x",OR(Y34=Lists!$AC$42,Y34=Lists!$AC$43)),30,IF(OR(EH34="",EG34=""),0,IF(AND(,EG34-EH34-EJ34&lt;0,EI34="sod not defined"),30,IF(EI34="sod not defined",EG34-EH34-EJ34,IF(EG34-EH34-EI34-EJ34&lt;0,30,EG34-EH34-EI34-EJ34)))))</f>
        <v>0</v>
      </c>
      <c r="EL34" s="201">
        <f t="shared" si="1"/>
        <v>0</v>
      </c>
      <c r="EM34" s="201">
        <f>SUM((IF(AH34="",0,IF(AH34=Lists!$T$3,((AG34*AL34*(AR34/100))*(Lists!W48/100)),((('Multi-Field'!AG34*2000)*('Multi-Field'!AR34/100)*(Lists!W48/100)))))),(IF('Multi-Field'!AZ34="",0,IF('Multi-Field'!AZ34=Lists!$T$3,(('Multi-Field'!AY34*'Multi-Field'!BD34*('Multi-Field'!BJ34/100))*(Lists!Y48/100)),((('Multi-Field'!AY34*2000)*('Multi-Field'!BJ34/100))*(Lists!Y48/100))))))</f>
        <v>0</v>
      </c>
      <c r="EN34" s="201">
        <f>SUM(IF(AH34="",0,IF(AH34=Lists!$T$3,((AG34*AL34)*(AP34/100)*(IF(Lists!V48=0,0,Lists!V48/100))),(('Multi-Field'!AG34*2000)*('Multi-Field'!AP34/100)*(IF(Lists!V48=0,0,Lists!V48/100))))),IF('Multi-Field'!AZ34="",0,IF('Multi-Field'!AZ34=Lists!$T$3,(('Multi-Field'!AY34*'Multi-Field'!BD34)*('Multi-Field'!BH34/100)*(IF(Lists!X48=0,0,Lists!X48/100))),(('Multi-Field'!AY34*2000)*('Multi-Field'!BH34/100)*(IF(Lists!X48=0,0,Lists!X48/100))))))</f>
        <v>0</v>
      </c>
      <c r="EO34" s="201">
        <f>SUM(IF(DD34=Lists!$AA$3,((DE34*DC34)*(CZ34/100)),(DC34*(CZ34/100))),IF(DK34=Lists!$AA$3,((DL34*DJ34)*(DG34/100)),(DJ34*(DG34/100))),IF(DR34=Lists!$AA$3,((DS34*DQ34)*(DN34/100)),(DQ34*(DN34/100))))</f>
        <v>0</v>
      </c>
      <c r="EP34" s="264">
        <f t="shared" si="7"/>
        <v>0</v>
      </c>
      <c r="EQ34" s="195"/>
      <c r="ER34" s="266"/>
      <c r="ES34" s="195"/>
      <c r="ET34" s="202"/>
      <c r="EU34" s="202"/>
      <c r="EV34" s="202"/>
      <c r="EW34" s="202"/>
      <c r="EX34" s="202"/>
      <c r="EY34" s="202"/>
      <c r="EZ34" s="202"/>
      <c r="FA34" s="202"/>
      <c r="FB34" s="202"/>
      <c r="FC34" s="202"/>
      <c r="FD34" s="202"/>
      <c r="FE34" s="202"/>
      <c r="FF34" s="202"/>
      <c r="FG34" s="203"/>
      <c r="FH34" s="202"/>
      <c r="FI34" s="202"/>
      <c r="FJ34" s="225"/>
      <c r="FK34" s="225"/>
      <c r="FL34" s="225"/>
      <c r="FM34" s="225"/>
      <c r="FN34" s="225"/>
      <c r="FO34" s="205" t="str">
        <f t="shared" si="0"/>
        <v/>
      </c>
      <c r="FP34" s="225"/>
      <c r="FQ34" s="74" t="str">
        <f t="shared" si="2"/>
        <v/>
      </c>
      <c r="FR34" s="74" t="str">
        <f t="shared" si="3"/>
        <v/>
      </c>
      <c r="FS34" s="74" t="str">
        <f t="shared" si="4"/>
        <v/>
      </c>
      <c r="FT34" s="201" t="str">
        <f t="shared" si="5"/>
        <v/>
      </c>
    </row>
    <row r="35" spans="1:176" s="198" customFormat="1" ht="27.75" customHeight="1">
      <c r="A35" s="268"/>
      <c r="B35" s="195"/>
      <c r="C35" s="195"/>
      <c r="D35" s="196"/>
      <c r="E35" s="195"/>
      <c r="F35" s="195"/>
      <c r="G35" s="197"/>
      <c r="H35" s="195"/>
      <c r="I35" s="195"/>
      <c r="J35" s="195"/>
      <c r="K35" s="195"/>
      <c r="L35" s="195"/>
      <c r="M35" s="195"/>
      <c r="N35" s="195"/>
      <c r="O35" s="197"/>
      <c r="P35" s="195"/>
      <c r="Q35" s="195"/>
      <c r="R35" s="195"/>
      <c r="S35" s="195"/>
      <c r="T35" s="195"/>
      <c r="U35" s="195"/>
      <c r="V35" s="195"/>
      <c r="W35" s="195"/>
      <c r="X35" s="195"/>
      <c r="Y35" s="228"/>
      <c r="Z35" s="195"/>
      <c r="AA35" s="195"/>
      <c r="AB35" s="197"/>
      <c r="AC35" s="195"/>
      <c r="AD35" s="195"/>
      <c r="AE35" s="197"/>
      <c r="AF35" s="195"/>
      <c r="AG35" s="195"/>
      <c r="AH35" s="195"/>
      <c r="AI35" s="195"/>
      <c r="AJ35" s="195"/>
      <c r="AK35" s="197"/>
      <c r="AL35" s="195"/>
      <c r="AM35" s="198" t="s">
        <v>49</v>
      </c>
      <c r="AN35" s="195"/>
      <c r="AO35" s="198" t="s">
        <v>45</v>
      </c>
      <c r="AP35" s="195"/>
      <c r="AQ35" s="198" t="s">
        <v>45</v>
      </c>
      <c r="AR35" s="195"/>
      <c r="AS35" s="198" t="s">
        <v>45</v>
      </c>
      <c r="AT35" s="195"/>
      <c r="AU35" s="198" t="s">
        <v>45</v>
      </c>
      <c r="AV35" s="195"/>
      <c r="AW35" s="199" t="s">
        <v>45</v>
      </c>
      <c r="AX35" s="195"/>
      <c r="AY35" s="195"/>
      <c r="AZ35" s="195"/>
      <c r="BA35" s="195"/>
      <c r="BB35" s="195"/>
      <c r="BC35" s="197"/>
      <c r="BD35" s="195"/>
      <c r="BE35" s="198" t="s">
        <v>49</v>
      </c>
      <c r="BF35" s="195"/>
      <c r="BG35" s="198" t="s">
        <v>45</v>
      </c>
      <c r="BH35" s="195"/>
      <c r="BI35" s="198" t="s">
        <v>45</v>
      </c>
      <c r="BJ35" s="195"/>
      <c r="BK35" s="198" t="s">
        <v>45</v>
      </c>
      <c r="BL35" s="195"/>
      <c r="BM35" s="198" t="s">
        <v>45</v>
      </c>
      <c r="BN35" s="195"/>
      <c r="BO35" s="199" t="s">
        <v>45</v>
      </c>
      <c r="BP35" s="195"/>
      <c r="BQ35" s="195"/>
      <c r="BR35" s="195"/>
      <c r="BS35" s="195"/>
      <c r="BT35" s="195"/>
      <c r="BU35" s="197"/>
      <c r="BV35" s="195"/>
      <c r="BW35" s="198" t="s">
        <v>49</v>
      </c>
      <c r="BX35" s="195"/>
      <c r="BY35" s="198" t="s">
        <v>45</v>
      </c>
      <c r="BZ35" s="195"/>
      <c r="CA35" s="198" t="s">
        <v>45</v>
      </c>
      <c r="CB35" s="195"/>
      <c r="CC35" s="198" t="s">
        <v>45</v>
      </c>
      <c r="CD35" s="195"/>
      <c r="CE35" s="198" t="s">
        <v>45</v>
      </c>
      <c r="CF35" s="195"/>
      <c r="CG35" s="199" t="s">
        <v>45</v>
      </c>
      <c r="CH35" s="195"/>
      <c r="CI35" s="195"/>
      <c r="CJ35" s="195"/>
      <c r="CK35" s="195"/>
      <c r="CL35" s="195"/>
      <c r="CM35" s="197"/>
      <c r="CN35" s="195"/>
      <c r="CO35" s="198" t="s">
        <v>49</v>
      </c>
      <c r="CP35" s="195"/>
      <c r="CQ35" s="198" t="s">
        <v>45</v>
      </c>
      <c r="CR35" s="195"/>
      <c r="CS35" s="198" t="s">
        <v>45</v>
      </c>
      <c r="CT35" s="195"/>
      <c r="CU35" s="198" t="s">
        <v>45</v>
      </c>
      <c r="CV35" s="195"/>
      <c r="CW35" s="198" t="s">
        <v>45</v>
      </c>
      <c r="CX35" s="195"/>
      <c r="CY35" s="199" t="s">
        <v>45</v>
      </c>
      <c r="CZ35" s="195"/>
      <c r="DA35" s="195"/>
      <c r="DB35" s="195"/>
      <c r="DC35" s="195"/>
      <c r="DD35" s="196"/>
      <c r="DE35" s="196"/>
      <c r="DF35" s="197"/>
      <c r="DG35" s="195"/>
      <c r="DH35" s="195"/>
      <c r="DI35" s="195"/>
      <c r="DJ35" s="195"/>
      <c r="DK35" s="195"/>
      <c r="DL35" s="196"/>
      <c r="DM35" s="197"/>
      <c r="DN35" s="195"/>
      <c r="DO35" s="195"/>
      <c r="DP35" s="195"/>
      <c r="DQ35" s="195"/>
      <c r="DR35" s="195"/>
      <c r="DS35" s="196"/>
      <c r="DT35" s="197"/>
      <c r="DU35" s="195"/>
      <c r="DV35" s="195"/>
      <c r="DW35" s="195"/>
      <c r="DX35" s="195"/>
      <c r="DY35" s="195"/>
      <c r="DZ35" s="195"/>
      <c r="EA35" s="195"/>
      <c r="EB35" s="195"/>
      <c r="EC35" s="195"/>
      <c r="ED35" s="195"/>
      <c r="EE35" s="195"/>
      <c r="EF35" s="197"/>
      <c r="EG35" s="201" t="str">
        <f>IF(K35="","",IF(OR(Y35=Lists!$AC$42,Y35=Lists!$AC$43),IF(L35="Undrained",(VLOOKUP(K35,Lists!$A$2:$O$595,12,Lists!$L$2:$L$595))/((VLOOKUP(K35,Lists!$A$2:$O$595,4,Lists!$L$2:$L$595))/100),IF(L35="Drained",(VLOOKUP(K35,Lists!$A$2:$O$595,15,Lists!$L$2:$L$595))/((VLOOKUP(K35,Lists!$A$2:$O$595,7,Lists!$L$2:$L$595))/100),"")),""))</f>
        <v/>
      </c>
      <c r="EH35" s="201" t="str">
        <f>IF(K35="","",IF(L35="Undrained",(VLOOKUP(K35,Lists!$A$2:$O$595,8,Lists!$H$2:$H$595))/((VLOOKUP(K35,Lists!$A$2:$O$595,4,Lists!$D$2:$D$595))/100),IF(L35="Drained",(VLOOKUP(K35,Lists!$A$2:$O$595,11,Lists!$K$2:$K$595))/((VLOOKUP(K35,Lists!$A$2:$O$595,7,Lists!$G$2:$G$595))/100),"")))</f>
        <v/>
      </c>
      <c r="EI35" s="201" t="str">
        <f>Lists!S58</f>
        <v/>
      </c>
      <c r="EJ35" s="201">
        <f t="shared" si="6"/>
        <v>0</v>
      </c>
      <c r="EK35" s="201">
        <f>IF(AND(X35="x",OR(Y35=Lists!$AC$42,Y35=Lists!$AC$43)),30,IF(OR(EH35="",EG35=""),0,IF(AND(,EG35-EH35-EJ35&lt;0,EI35="sod not defined"),30,IF(EI35="sod not defined",EG35-EH35-EJ35,IF(EG35-EH35-EI35-EJ35&lt;0,30,EG35-EH35-EI35-EJ35)))))</f>
        <v>0</v>
      </c>
      <c r="EL35" s="201">
        <f t="shared" ref="EL35:EL66" si="8">SUM(EM35:EN35)</f>
        <v>0</v>
      </c>
      <c r="EM35" s="201">
        <f>SUM((IF(AH35="",0,IF(AH35=Lists!$T$3,((AG35*AL35*(AR35/100))*(Lists!W49/100)),((('Multi-Field'!AG35*2000)*('Multi-Field'!AR35/100)*(Lists!W49/100)))))),(IF('Multi-Field'!AZ35="",0,IF('Multi-Field'!AZ35=Lists!$T$3,(('Multi-Field'!AY35*'Multi-Field'!BD35*('Multi-Field'!BJ35/100))*(Lists!Y49/100)),((('Multi-Field'!AY35*2000)*('Multi-Field'!BJ35/100))*(Lists!Y49/100))))))</f>
        <v>0</v>
      </c>
      <c r="EN35" s="201">
        <f>SUM(IF(AH35="",0,IF(AH35=Lists!$T$3,((AG35*AL35)*(AP35/100)*(IF(Lists!V49=0,0,Lists!V49/100))),(('Multi-Field'!AG35*2000)*('Multi-Field'!AP35/100)*(IF(Lists!V49=0,0,Lists!V49/100))))),IF('Multi-Field'!AZ35="",0,IF('Multi-Field'!AZ35=Lists!$T$3,(('Multi-Field'!AY35*'Multi-Field'!BD35)*('Multi-Field'!BH35/100)*(IF(Lists!X49=0,0,Lists!X49/100))),(('Multi-Field'!AY35*2000)*('Multi-Field'!BH35/100)*(IF(Lists!X49=0,0,Lists!X49/100))))))</f>
        <v>0</v>
      </c>
      <c r="EO35" s="201">
        <f>SUM(IF(DD35=Lists!$AA$3,((DE35*DC35)*(CZ35/100)),(DC35*(CZ35/100))),IF(DK35=Lists!$AA$3,((DL35*DJ35)*(DG35/100)),(DJ35*(DG35/100))),IF(DR35=Lists!$AA$3,((DS35*DQ35)*(DN35/100)),(DQ35*(DN35/100))))</f>
        <v>0</v>
      </c>
      <c r="EP35" s="264">
        <f t="shared" si="7"/>
        <v>0</v>
      </c>
      <c r="EQ35" s="195"/>
      <c r="ER35" s="266"/>
      <c r="ES35" s="195"/>
      <c r="ET35" s="202"/>
      <c r="EU35" s="202"/>
      <c r="EV35" s="202"/>
      <c r="EW35" s="202"/>
      <c r="EX35" s="202"/>
      <c r="EY35" s="202"/>
      <c r="EZ35" s="202"/>
      <c r="FA35" s="202"/>
      <c r="FB35" s="202"/>
      <c r="FC35" s="202"/>
      <c r="FD35" s="202"/>
      <c r="FE35" s="202"/>
      <c r="FF35" s="202"/>
      <c r="FG35" s="203"/>
      <c r="FH35" s="202"/>
      <c r="FI35" s="202"/>
      <c r="FJ35" s="225"/>
      <c r="FK35" s="225"/>
      <c r="FL35" s="225"/>
      <c r="FM35" s="225"/>
      <c r="FN35" s="225"/>
      <c r="FO35" s="205" t="str">
        <f t="shared" ref="FO35:FO66" si="9">IF(OR(FH35="",FG35=""),"",126.36+(4.0994*(FG35*10))-(0.01996*(FG35*10)^2))</f>
        <v/>
      </c>
      <c r="FP35" s="225"/>
      <c r="FQ35" s="74" t="str">
        <f t="shared" si="2"/>
        <v/>
      </c>
      <c r="FR35" s="74" t="str">
        <f t="shared" si="3"/>
        <v/>
      </c>
      <c r="FS35" s="74" t="str">
        <f t="shared" si="4"/>
        <v/>
      </c>
      <c r="FT35" s="201" t="str">
        <f t="shared" si="5"/>
        <v/>
      </c>
    </row>
    <row r="36" spans="1:176" s="198" customFormat="1" ht="27.75" customHeight="1">
      <c r="A36" s="268"/>
      <c r="B36" s="195"/>
      <c r="C36" s="195"/>
      <c r="D36" s="196"/>
      <c r="E36" s="195"/>
      <c r="F36" s="195"/>
      <c r="G36" s="197"/>
      <c r="H36" s="195"/>
      <c r="I36" s="195"/>
      <c r="J36" s="195"/>
      <c r="K36" s="195"/>
      <c r="L36" s="195"/>
      <c r="M36" s="195"/>
      <c r="N36" s="195"/>
      <c r="O36" s="197"/>
      <c r="P36" s="195"/>
      <c r="Q36" s="195"/>
      <c r="R36" s="195"/>
      <c r="S36" s="195"/>
      <c r="T36" s="195"/>
      <c r="U36" s="195"/>
      <c r="V36" s="195"/>
      <c r="W36" s="195"/>
      <c r="X36" s="195"/>
      <c r="Y36" s="228"/>
      <c r="Z36" s="195"/>
      <c r="AA36" s="195"/>
      <c r="AB36" s="197"/>
      <c r="AC36" s="195"/>
      <c r="AD36" s="195"/>
      <c r="AE36" s="197"/>
      <c r="AF36" s="195"/>
      <c r="AG36" s="195"/>
      <c r="AH36" s="195"/>
      <c r="AI36" s="195"/>
      <c r="AJ36" s="195"/>
      <c r="AK36" s="197"/>
      <c r="AL36" s="195"/>
      <c r="AM36" s="198" t="s">
        <v>49</v>
      </c>
      <c r="AN36" s="195"/>
      <c r="AO36" s="198" t="s">
        <v>45</v>
      </c>
      <c r="AP36" s="195"/>
      <c r="AQ36" s="198" t="s">
        <v>45</v>
      </c>
      <c r="AR36" s="195"/>
      <c r="AS36" s="198" t="s">
        <v>45</v>
      </c>
      <c r="AT36" s="195"/>
      <c r="AU36" s="198" t="s">
        <v>45</v>
      </c>
      <c r="AV36" s="195"/>
      <c r="AW36" s="199" t="s">
        <v>45</v>
      </c>
      <c r="AX36" s="195"/>
      <c r="AY36" s="195"/>
      <c r="AZ36" s="195"/>
      <c r="BA36" s="195"/>
      <c r="BB36" s="195"/>
      <c r="BC36" s="197"/>
      <c r="BD36" s="195"/>
      <c r="BE36" s="198" t="s">
        <v>49</v>
      </c>
      <c r="BF36" s="195"/>
      <c r="BG36" s="198" t="s">
        <v>45</v>
      </c>
      <c r="BH36" s="195"/>
      <c r="BI36" s="198" t="s">
        <v>45</v>
      </c>
      <c r="BJ36" s="195"/>
      <c r="BK36" s="198" t="s">
        <v>45</v>
      </c>
      <c r="BL36" s="195"/>
      <c r="BM36" s="198" t="s">
        <v>45</v>
      </c>
      <c r="BN36" s="195"/>
      <c r="BO36" s="199" t="s">
        <v>45</v>
      </c>
      <c r="BP36" s="195"/>
      <c r="BQ36" s="195"/>
      <c r="BR36" s="195"/>
      <c r="BS36" s="195"/>
      <c r="BT36" s="195"/>
      <c r="BU36" s="197"/>
      <c r="BV36" s="195"/>
      <c r="BW36" s="198" t="s">
        <v>49</v>
      </c>
      <c r="BX36" s="195"/>
      <c r="BY36" s="198" t="s">
        <v>45</v>
      </c>
      <c r="BZ36" s="195"/>
      <c r="CA36" s="198" t="s">
        <v>45</v>
      </c>
      <c r="CB36" s="195"/>
      <c r="CC36" s="198" t="s">
        <v>45</v>
      </c>
      <c r="CD36" s="195"/>
      <c r="CE36" s="198" t="s">
        <v>45</v>
      </c>
      <c r="CF36" s="195"/>
      <c r="CG36" s="199" t="s">
        <v>45</v>
      </c>
      <c r="CH36" s="195"/>
      <c r="CI36" s="195"/>
      <c r="CJ36" s="195"/>
      <c r="CK36" s="195"/>
      <c r="CL36" s="195"/>
      <c r="CM36" s="197"/>
      <c r="CN36" s="195"/>
      <c r="CO36" s="198" t="s">
        <v>49</v>
      </c>
      <c r="CP36" s="195"/>
      <c r="CQ36" s="198" t="s">
        <v>45</v>
      </c>
      <c r="CR36" s="195"/>
      <c r="CS36" s="198" t="s">
        <v>45</v>
      </c>
      <c r="CT36" s="195"/>
      <c r="CU36" s="198" t="s">
        <v>45</v>
      </c>
      <c r="CV36" s="195"/>
      <c r="CW36" s="198" t="s">
        <v>45</v>
      </c>
      <c r="CX36" s="195"/>
      <c r="CY36" s="199" t="s">
        <v>45</v>
      </c>
      <c r="CZ36" s="195"/>
      <c r="DA36" s="195"/>
      <c r="DB36" s="195"/>
      <c r="DC36" s="195"/>
      <c r="DD36" s="196"/>
      <c r="DE36" s="196"/>
      <c r="DF36" s="197"/>
      <c r="DG36" s="195"/>
      <c r="DH36" s="195"/>
      <c r="DI36" s="195"/>
      <c r="DJ36" s="195"/>
      <c r="DK36" s="195"/>
      <c r="DL36" s="196"/>
      <c r="DM36" s="197"/>
      <c r="DN36" s="195"/>
      <c r="DO36" s="195"/>
      <c r="DP36" s="195"/>
      <c r="DQ36" s="195"/>
      <c r="DR36" s="195"/>
      <c r="DS36" s="196"/>
      <c r="DT36" s="197"/>
      <c r="DU36" s="195"/>
      <c r="DV36" s="195"/>
      <c r="DW36" s="195"/>
      <c r="DX36" s="195"/>
      <c r="DY36" s="195"/>
      <c r="DZ36" s="195"/>
      <c r="EA36" s="195"/>
      <c r="EB36" s="195"/>
      <c r="EC36" s="195"/>
      <c r="ED36" s="195"/>
      <c r="EE36" s="195"/>
      <c r="EF36" s="197"/>
      <c r="EG36" s="201" t="str">
        <f>IF(K36="","",IF(OR(Y36=Lists!$AC$42,Y36=Lists!$AC$43),IF(L36="Undrained",(VLOOKUP(K36,Lists!$A$2:$O$595,12,Lists!$L$2:$L$595))/((VLOOKUP(K36,Lists!$A$2:$O$595,4,Lists!$L$2:$L$595))/100),IF(L36="Drained",(VLOOKUP(K36,Lists!$A$2:$O$595,15,Lists!$L$2:$L$595))/((VLOOKUP(K36,Lists!$A$2:$O$595,7,Lists!$L$2:$L$595))/100),"")),""))</f>
        <v/>
      </c>
      <c r="EH36" s="201" t="str">
        <f>IF(K36="","",IF(L36="Undrained",(VLOOKUP(K36,Lists!$A$2:$O$595,8,Lists!$H$2:$H$595))/((VLOOKUP(K36,Lists!$A$2:$O$595,4,Lists!$D$2:$D$595))/100),IF(L36="Drained",(VLOOKUP(K36,Lists!$A$2:$O$595,11,Lists!$K$2:$K$595))/((VLOOKUP(K36,Lists!$A$2:$O$595,7,Lists!$G$2:$G$595))/100),"")))</f>
        <v/>
      </c>
      <c r="EI36" s="201" t="str">
        <f>Lists!S59</f>
        <v/>
      </c>
      <c r="EJ36" s="201">
        <f t="shared" si="6"/>
        <v>0</v>
      </c>
      <c r="EK36" s="201">
        <f>IF(AND(X36="x",OR(Y36=Lists!$AC$42,Y36=Lists!$AC$43)),30,IF(OR(EH36="",EG36=""),0,IF(AND(,EG36-EH36-EJ36&lt;0,EI36="sod not defined"),30,IF(EI36="sod not defined",EG36-EH36-EJ36,IF(EG36-EH36-EI36-EJ36&lt;0,30,EG36-EH36-EI36-EJ36)))))</f>
        <v>0</v>
      </c>
      <c r="EL36" s="201">
        <f t="shared" si="8"/>
        <v>0</v>
      </c>
      <c r="EM36" s="201">
        <f>SUM((IF(AH36="",0,IF(AH36=Lists!$T$3,((AG36*AL36*(AR36/100))*(Lists!W50/100)),((('Multi-Field'!AG36*2000)*('Multi-Field'!AR36/100)*(Lists!W50/100)))))),(IF('Multi-Field'!AZ36="",0,IF('Multi-Field'!AZ36=Lists!$T$3,(('Multi-Field'!AY36*'Multi-Field'!BD36*('Multi-Field'!BJ36/100))*(Lists!Y50/100)),((('Multi-Field'!AY36*2000)*('Multi-Field'!BJ36/100))*(Lists!Y50/100))))))</f>
        <v>0</v>
      </c>
      <c r="EN36" s="201">
        <f>SUM(IF(AH36="",0,IF(AH36=Lists!$T$3,((AG36*AL36)*(AP36/100)*(IF(Lists!V50=0,0,Lists!V50/100))),(('Multi-Field'!AG36*2000)*('Multi-Field'!AP36/100)*(IF(Lists!V50=0,0,Lists!V50/100))))),IF('Multi-Field'!AZ36="",0,IF('Multi-Field'!AZ36=Lists!$T$3,(('Multi-Field'!AY36*'Multi-Field'!BD36)*('Multi-Field'!BH36/100)*(IF(Lists!X50=0,0,Lists!X50/100))),(('Multi-Field'!AY36*2000)*('Multi-Field'!BH36/100)*(IF(Lists!X50=0,0,Lists!X50/100))))))</f>
        <v>0</v>
      </c>
      <c r="EO36" s="201">
        <f>SUM(IF(DD36=Lists!$AA$3,((DE36*DC36)*(CZ36/100)),(DC36*(CZ36/100))),IF(DK36=Lists!$AA$3,((DL36*DJ36)*(DG36/100)),(DJ36*(DG36/100))),IF(DR36=Lists!$AA$3,((DS36*DQ36)*(DN36/100)),(DQ36*(DN36/100))))</f>
        <v>0</v>
      </c>
      <c r="EP36" s="264">
        <f t="shared" si="7"/>
        <v>0</v>
      </c>
      <c r="EQ36" s="195"/>
      <c r="ER36" s="266"/>
      <c r="ES36" s="195"/>
      <c r="ET36" s="202"/>
      <c r="EU36" s="202"/>
      <c r="EV36" s="202"/>
      <c r="EW36" s="202"/>
      <c r="EX36" s="202"/>
      <c r="EY36" s="202"/>
      <c r="EZ36" s="202"/>
      <c r="FA36" s="202"/>
      <c r="FB36" s="202"/>
      <c r="FC36" s="202"/>
      <c r="FD36" s="202"/>
      <c r="FE36" s="202"/>
      <c r="FF36" s="202"/>
      <c r="FG36" s="203"/>
      <c r="FH36" s="202"/>
      <c r="FI36" s="202"/>
      <c r="FJ36" s="225"/>
      <c r="FK36" s="225"/>
      <c r="FL36" s="225"/>
      <c r="FM36" s="225"/>
      <c r="FN36" s="225"/>
      <c r="FO36" s="205" t="str">
        <f t="shared" si="9"/>
        <v/>
      </c>
      <c r="FP36" s="225"/>
      <c r="FQ36" s="74" t="str">
        <f t="shared" si="2"/>
        <v/>
      </c>
      <c r="FR36" s="74" t="str">
        <f t="shared" si="3"/>
        <v/>
      </c>
      <c r="FS36" s="74" t="str">
        <f t="shared" si="4"/>
        <v/>
      </c>
      <c r="FT36" s="201" t="str">
        <f t="shared" si="5"/>
        <v/>
      </c>
    </row>
    <row r="37" spans="1:176" s="198" customFormat="1" ht="27.75" customHeight="1">
      <c r="A37" s="268"/>
      <c r="B37" s="195"/>
      <c r="C37" s="195"/>
      <c r="D37" s="196"/>
      <c r="E37" s="195"/>
      <c r="F37" s="195"/>
      <c r="G37" s="197"/>
      <c r="H37" s="195"/>
      <c r="I37" s="195"/>
      <c r="J37" s="195"/>
      <c r="K37" s="195"/>
      <c r="L37" s="195"/>
      <c r="M37" s="195"/>
      <c r="N37" s="195"/>
      <c r="O37" s="197"/>
      <c r="P37" s="195"/>
      <c r="Q37" s="195"/>
      <c r="R37" s="195"/>
      <c r="S37" s="195"/>
      <c r="T37" s="195"/>
      <c r="U37" s="195"/>
      <c r="V37" s="195"/>
      <c r="W37" s="195"/>
      <c r="X37" s="195"/>
      <c r="Y37" s="228"/>
      <c r="Z37" s="195"/>
      <c r="AA37" s="195"/>
      <c r="AB37" s="197"/>
      <c r="AC37" s="195"/>
      <c r="AD37" s="195"/>
      <c r="AE37" s="197"/>
      <c r="AF37" s="195"/>
      <c r="AG37" s="195"/>
      <c r="AH37" s="195"/>
      <c r="AI37" s="195"/>
      <c r="AJ37" s="195"/>
      <c r="AK37" s="197"/>
      <c r="AL37" s="195"/>
      <c r="AM37" s="198" t="s">
        <v>49</v>
      </c>
      <c r="AN37" s="195"/>
      <c r="AO37" s="198" t="s">
        <v>45</v>
      </c>
      <c r="AP37" s="195"/>
      <c r="AQ37" s="198" t="s">
        <v>45</v>
      </c>
      <c r="AR37" s="195"/>
      <c r="AS37" s="198" t="s">
        <v>45</v>
      </c>
      <c r="AT37" s="195"/>
      <c r="AU37" s="198" t="s">
        <v>45</v>
      </c>
      <c r="AV37" s="195"/>
      <c r="AW37" s="199" t="s">
        <v>45</v>
      </c>
      <c r="AX37" s="195"/>
      <c r="AY37" s="195"/>
      <c r="AZ37" s="195"/>
      <c r="BA37" s="195"/>
      <c r="BB37" s="195"/>
      <c r="BC37" s="197"/>
      <c r="BD37" s="195"/>
      <c r="BE37" s="198" t="s">
        <v>49</v>
      </c>
      <c r="BF37" s="195"/>
      <c r="BG37" s="198" t="s">
        <v>45</v>
      </c>
      <c r="BH37" s="195"/>
      <c r="BI37" s="198" t="s">
        <v>45</v>
      </c>
      <c r="BJ37" s="195"/>
      <c r="BK37" s="198" t="s">
        <v>45</v>
      </c>
      <c r="BL37" s="195"/>
      <c r="BM37" s="198" t="s">
        <v>45</v>
      </c>
      <c r="BN37" s="195"/>
      <c r="BO37" s="199" t="s">
        <v>45</v>
      </c>
      <c r="BP37" s="195"/>
      <c r="BQ37" s="195"/>
      <c r="BR37" s="195"/>
      <c r="BS37" s="195"/>
      <c r="BT37" s="195"/>
      <c r="BU37" s="197"/>
      <c r="BV37" s="195"/>
      <c r="BW37" s="198" t="s">
        <v>49</v>
      </c>
      <c r="BX37" s="195"/>
      <c r="BY37" s="198" t="s">
        <v>45</v>
      </c>
      <c r="BZ37" s="195"/>
      <c r="CA37" s="198" t="s">
        <v>45</v>
      </c>
      <c r="CB37" s="195"/>
      <c r="CC37" s="198" t="s">
        <v>45</v>
      </c>
      <c r="CD37" s="195"/>
      <c r="CE37" s="198" t="s">
        <v>45</v>
      </c>
      <c r="CF37" s="195"/>
      <c r="CG37" s="199" t="s">
        <v>45</v>
      </c>
      <c r="CH37" s="195"/>
      <c r="CI37" s="195"/>
      <c r="CJ37" s="195"/>
      <c r="CK37" s="195"/>
      <c r="CL37" s="195"/>
      <c r="CM37" s="197"/>
      <c r="CN37" s="195"/>
      <c r="CO37" s="198" t="s">
        <v>49</v>
      </c>
      <c r="CP37" s="195"/>
      <c r="CQ37" s="198" t="s">
        <v>45</v>
      </c>
      <c r="CR37" s="195"/>
      <c r="CS37" s="198" t="s">
        <v>45</v>
      </c>
      <c r="CT37" s="195"/>
      <c r="CU37" s="198" t="s">
        <v>45</v>
      </c>
      <c r="CV37" s="195"/>
      <c r="CW37" s="198" t="s">
        <v>45</v>
      </c>
      <c r="CX37" s="195"/>
      <c r="CY37" s="199" t="s">
        <v>45</v>
      </c>
      <c r="CZ37" s="195"/>
      <c r="DA37" s="195"/>
      <c r="DB37" s="195"/>
      <c r="DC37" s="195"/>
      <c r="DD37" s="196"/>
      <c r="DE37" s="196"/>
      <c r="DF37" s="197"/>
      <c r="DG37" s="195"/>
      <c r="DH37" s="195"/>
      <c r="DI37" s="195"/>
      <c r="DJ37" s="195"/>
      <c r="DK37" s="195"/>
      <c r="DL37" s="196"/>
      <c r="DM37" s="197"/>
      <c r="DN37" s="195"/>
      <c r="DO37" s="195"/>
      <c r="DP37" s="195"/>
      <c r="DQ37" s="195"/>
      <c r="DR37" s="195"/>
      <c r="DS37" s="196"/>
      <c r="DT37" s="197"/>
      <c r="DU37" s="195"/>
      <c r="DV37" s="195"/>
      <c r="DW37" s="195"/>
      <c r="DX37" s="195"/>
      <c r="DY37" s="195"/>
      <c r="DZ37" s="195"/>
      <c r="EA37" s="195"/>
      <c r="EB37" s="195"/>
      <c r="EC37" s="195"/>
      <c r="ED37" s="195"/>
      <c r="EE37" s="195"/>
      <c r="EF37" s="197"/>
      <c r="EG37" s="201" t="str">
        <f>IF(K37="","",IF(OR(Y37=Lists!$AC$42,Y37=Lists!$AC$43),IF(L37="Undrained",(VLOOKUP(K37,Lists!$A$2:$O$595,12,Lists!$L$2:$L$595))/((VLOOKUP(K37,Lists!$A$2:$O$595,4,Lists!$L$2:$L$595))/100),IF(L37="Drained",(VLOOKUP(K37,Lists!$A$2:$O$595,15,Lists!$L$2:$L$595))/((VLOOKUP(K37,Lists!$A$2:$O$595,7,Lists!$L$2:$L$595))/100),"")),""))</f>
        <v/>
      </c>
      <c r="EH37" s="201" t="str">
        <f>IF(K37="","",IF(L37="Undrained",(VLOOKUP(K37,Lists!$A$2:$O$595,8,Lists!$H$2:$H$595))/((VLOOKUP(K37,Lists!$A$2:$O$595,4,Lists!$D$2:$D$595))/100),IF(L37="Drained",(VLOOKUP(K37,Lists!$A$2:$O$595,11,Lists!$K$2:$K$595))/((VLOOKUP(K37,Lists!$A$2:$O$595,7,Lists!$G$2:$G$595))/100),"")))</f>
        <v/>
      </c>
      <c r="EI37" s="201" t="str">
        <f>Lists!S60</f>
        <v/>
      </c>
      <c r="EJ37" s="201">
        <f t="shared" si="6"/>
        <v>0</v>
      </c>
      <c r="EK37" s="201">
        <f>IF(AND(X37="x",OR(Y37=Lists!$AC$42,Y37=Lists!$AC$43)),30,IF(OR(EH37="",EG37=""),0,IF(AND(,EG37-EH37-EJ37&lt;0,EI37="sod not defined"),30,IF(EI37="sod not defined",EG37-EH37-EJ37,IF(EG37-EH37-EI37-EJ37&lt;0,30,EG37-EH37-EI37-EJ37)))))</f>
        <v>0</v>
      </c>
      <c r="EL37" s="201">
        <f t="shared" si="8"/>
        <v>0</v>
      </c>
      <c r="EM37" s="201">
        <f>SUM((IF(AH37="",0,IF(AH37=Lists!$T$3,((AG37*AL37*(AR37/100))*(Lists!W51/100)),((('Multi-Field'!AG37*2000)*('Multi-Field'!AR37/100)*(Lists!W51/100)))))),(IF('Multi-Field'!AZ37="",0,IF('Multi-Field'!AZ37=Lists!$T$3,(('Multi-Field'!AY37*'Multi-Field'!BD37*('Multi-Field'!BJ37/100))*(Lists!Y51/100)),((('Multi-Field'!AY37*2000)*('Multi-Field'!BJ37/100))*(Lists!Y51/100))))))</f>
        <v>0</v>
      </c>
      <c r="EN37" s="201">
        <f>SUM(IF(AH37="",0,IF(AH37=Lists!$T$3,((AG37*AL37)*(AP37/100)*(IF(Lists!V51=0,0,Lists!V51/100))),(('Multi-Field'!AG37*2000)*('Multi-Field'!AP37/100)*(IF(Lists!V51=0,0,Lists!V51/100))))),IF('Multi-Field'!AZ37="",0,IF('Multi-Field'!AZ37=Lists!$T$3,(('Multi-Field'!AY37*'Multi-Field'!BD37)*('Multi-Field'!BH37/100)*(IF(Lists!X51=0,0,Lists!X51/100))),(('Multi-Field'!AY37*2000)*('Multi-Field'!BH37/100)*(IF(Lists!X51=0,0,Lists!X51/100))))))</f>
        <v>0</v>
      </c>
      <c r="EO37" s="201">
        <f>SUM(IF(DD37=Lists!$AA$3,((DE37*DC37)*(CZ37/100)),(DC37*(CZ37/100))),IF(DK37=Lists!$AA$3,((DL37*DJ37)*(DG37/100)),(DJ37*(DG37/100))),IF(DR37=Lists!$AA$3,((DS37*DQ37)*(DN37/100)),(DQ37*(DN37/100))))</f>
        <v>0</v>
      </c>
      <c r="EP37" s="264">
        <f t="shared" si="7"/>
        <v>0</v>
      </c>
      <c r="EQ37" s="195"/>
      <c r="ER37" s="266"/>
      <c r="ES37" s="195"/>
      <c r="ET37" s="202"/>
      <c r="EU37" s="202"/>
      <c r="EV37" s="202"/>
      <c r="EW37" s="202"/>
      <c r="EX37" s="202"/>
      <c r="EY37" s="202"/>
      <c r="EZ37" s="202"/>
      <c r="FA37" s="202"/>
      <c r="FB37" s="202"/>
      <c r="FC37" s="202"/>
      <c r="FD37" s="202"/>
      <c r="FE37" s="202"/>
      <c r="FF37" s="202"/>
      <c r="FG37" s="203"/>
      <c r="FH37" s="202"/>
      <c r="FI37" s="202"/>
      <c r="FJ37" s="225"/>
      <c r="FK37" s="225"/>
      <c r="FL37" s="225"/>
      <c r="FM37" s="225"/>
      <c r="FN37" s="225"/>
      <c r="FO37" s="205" t="str">
        <f t="shared" si="9"/>
        <v/>
      </c>
      <c r="FP37" s="225"/>
      <c r="FQ37" s="74" t="str">
        <f t="shared" si="2"/>
        <v/>
      </c>
      <c r="FR37" s="74" t="str">
        <f t="shared" si="3"/>
        <v/>
      </c>
      <c r="FS37" s="74" t="str">
        <f t="shared" si="4"/>
        <v/>
      </c>
      <c r="FT37" s="201" t="str">
        <f t="shared" si="5"/>
        <v/>
      </c>
    </row>
    <row r="38" spans="1:176" s="198" customFormat="1" ht="27.75" customHeight="1">
      <c r="A38" s="268"/>
      <c r="B38" s="195"/>
      <c r="C38" s="195"/>
      <c r="D38" s="196"/>
      <c r="E38" s="195"/>
      <c r="F38" s="195"/>
      <c r="G38" s="197"/>
      <c r="H38" s="195"/>
      <c r="I38" s="195"/>
      <c r="J38" s="195"/>
      <c r="K38" s="195"/>
      <c r="L38" s="195"/>
      <c r="M38" s="195"/>
      <c r="N38" s="195"/>
      <c r="O38" s="197"/>
      <c r="P38" s="195"/>
      <c r="Q38" s="195"/>
      <c r="R38" s="195"/>
      <c r="S38" s="195"/>
      <c r="T38" s="195"/>
      <c r="U38" s="195"/>
      <c r="V38" s="195"/>
      <c r="W38" s="195"/>
      <c r="X38" s="195"/>
      <c r="Y38" s="228"/>
      <c r="Z38" s="195"/>
      <c r="AA38" s="195"/>
      <c r="AB38" s="197"/>
      <c r="AC38" s="195"/>
      <c r="AD38" s="195"/>
      <c r="AE38" s="197"/>
      <c r="AF38" s="195"/>
      <c r="AG38" s="195"/>
      <c r="AH38" s="195"/>
      <c r="AI38" s="195"/>
      <c r="AJ38" s="195"/>
      <c r="AK38" s="197"/>
      <c r="AL38" s="195"/>
      <c r="AM38" s="198" t="s">
        <v>49</v>
      </c>
      <c r="AN38" s="195"/>
      <c r="AO38" s="198" t="s">
        <v>45</v>
      </c>
      <c r="AP38" s="195"/>
      <c r="AQ38" s="198" t="s">
        <v>45</v>
      </c>
      <c r="AR38" s="195"/>
      <c r="AS38" s="198" t="s">
        <v>45</v>
      </c>
      <c r="AT38" s="195"/>
      <c r="AU38" s="198" t="s">
        <v>45</v>
      </c>
      <c r="AV38" s="195"/>
      <c r="AW38" s="199" t="s">
        <v>45</v>
      </c>
      <c r="AX38" s="195"/>
      <c r="AY38" s="195"/>
      <c r="AZ38" s="195"/>
      <c r="BA38" s="195"/>
      <c r="BB38" s="195"/>
      <c r="BC38" s="197"/>
      <c r="BD38" s="195"/>
      <c r="BE38" s="198" t="s">
        <v>49</v>
      </c>
      <c r="BF38" s="195"/>
      <c r="BG38" s="198" t="s">
        <v>45</v>
      </c>
      <c r="BH38" s="195"/>
      <c r="BI38" s="198" t="s">
        <v>45</v>
      </c>
      <c r="BJ38" s="195"/>
      <c r="BK38" s="198" t="s">
        <v>45</v>
      </c>
      <c r="BL38" s="195"/>
      <c r="BM38" s="198" t="s">
        <v>45</v>
      </c>
      <c r="BN38" s="195"/>
      <c r="BO38" s="199" t="s">
        <v>45</v>
      </c>
      <c r="BP38" s="195"/>
      <c r="BQ38" s="195"/>
      <c r="BR38" s="195"/>
      <c r="BS38" s="195"/>
      <c r="BT38" s="195"/>
      <c r="BU38" s="197"/>
      <c r="BV38" s="195"/>
      <c r="BW38" s="198" t="s">
        <v>49</v>
      </c>
      <c r="BX38" s="195"/>
      <c r="BY38" s="198" t="s">
        <v>45</v>
      </c>
      <c r="BZ38" s="195"/>
      <c r="CA38" s="198" t="s">
        <v>45</v>
      </c>
      <c r="CB38" s="195"/>
      <c r="CC38" s="198" t="s">
        <v>45</v>
      </c>
      <c r="CD38" s="195"/>
      <c r="CE38" s="198" t="s">
        <v>45</v>
      </c>
      <c r="CF38" s="195"/>
      <c r="CG38" s="199" t="s">
        <v>45</v>
      </c>
      <c r="CH38" s="195"/>
      <c r="CI38" s="195"/>
      <c r="CJ38" s="195"/>
      <c r="CK38" s="195"/>
      <c r="CL38" s="195"/>
      <c r="CM38" s="197"/>
      <c r="CN38" s="195"/>
      <c r="CO38" s="198" t="s">
        <v>49</v>
      </c>
      <c r="CP38" s="195"/>
      <c r="CQ38" s="198" t="s">
        <v>45</v>
      </c>
      <c r="CR38" s="195"/>
      <c r="CS38" s="198" t="s">
        <v>45</v>
      </c>
      <c r="CT38" s="195"/>
      <c r="CU38" s="198" t="s">
        <v>45</v>
      </c>
      <c r="CV38" s="195"/>
      <c r="CW38" s="198" t="s">
        <v>45</v>
      </c>
      <c r="CX38" s="195"/>
      <c r="CY38" s="199" t="s">
        <v>45</v>
      </c>
      <c r="CZ38" s="195"/>
      <c r="DA38" s="195"/>
      <c r="DB38" s="195"/>
      <c r="DC38" s="195"/>
      <c r="DD38" s="196"/>
      <c r="DE38" s="196"/>
      <c r="DF38" s="197"/>
      <c r="DG38" s="195"/>
      <c r="DH38" s="195"/>
      <c r="DI38" s="195"/>
      <c r="DJ38" s="195"/>
      <c r="DK38" s="195"/>
      <c r="DL38" s="196"/>
      <c r="DM38" s="197"/>
      <c r="DN38" s="195"/>
      <c r="DO38" s="195"/>
      <c r="DP38" s="195"/>
      <c r="DQ38" s="195"/>
      <c r="DR38" s="195"/>
      <c r="DS38" s="196"/>
      <c r="DT38" s="197"/>
      <c r="DU38" s="195"/>
      <c r="DV38" s="195"/>
      <c r="DW38" s="195"/>
      <c r="DX38" s="195"/>
      <c r="DY38" s="195"/>
      <c r="DZ38" s="195"/>
      <c r="EA38" s="195"/>
      <c r="EB38" s="195"/>
      <c r="EC38" s="195"/>
      <c r="ED38" s="195"/>
      <c r="EE38" s="195"/>
      <c r="EF38" s="197"/>
      <c r="EG38" s="201" t="str">
        <f>IF(K38="","",IF(OR(Y38=Lists!$AC$42,Y38=Lists!$AC$43),IF(L38="Undrained",(VLOOKUP(K38,Lists!$A$2:$O$595,12,Lists!$L$2:$L$595))/((VLOOKUP(K38,Lists!$A$2:$O$595,4,Lists!$L$2:$L$595))/100),IF(L38="Drained",(VLOOKUP(K38,Lists!$A$2:$O$595,15,Lists!$L$2:$L$595))/((VLOOKUP(K38,Lists!$A$2:$O$595,7,Lists!$L$2:$L$595))/100),"")),""))</f>
        <v/>
      </c>
      <c r="EH38" s="201" t="str">
        <f>IF(K38="","",IF(L38="Undrained",(VLOOKUP(K38,Lists!$A$2:$O$595,8,Lists!$H$2:$H$595))/((VLOOKUP(K38,Lists!$A$2:$O$595,4,Lists!$D$2:$D$595))/100),IF(L38="Drained",(VLOOKUP(K38,Lists!$A$2:$O$595,11,Lists!$K$2:$K$595))/((VLOOKUP(K38,Lists!$A$2:$O$595,7,Lists!$G$2:$G$595))/100),"")))</f>
        <v/>
      </c>
      <c r="EI38" s="201" t="str">
        <f>Lists!S61</f>
        <v/>
      </c>
      <c r="EJ38" s="201">
        <f t="shared" si="6"/>
        <v>0</v>
      </c>
      <c r="EK38" s="201">
        <f>IF(AND(X38="x",OR(Y38=Lists!$AC$42,Y38=Lists!$AC$43)),30,IF(OR(EH38="",EG38=""),0,IF(AND(,EG38-EH38-EJ38&lt;0,EI38="sod not defined"),30,IF(EI38="sod not defined",EG38-EH38-EJ38,IF(EG38-EH38-EI38-EJ38&lt;0,30,EG38-EH38-EI38-EJ38)))))</f>
        <v>0</v>
      </c>
      <c r="EL38" s="201">
        <f t="shared" si="8"/>
        <v>0</v>
      </c>
      <c r="EM38" s="201">
        <f>SUM((IF(AH38="",0,IF(AH38=Lists!$T$3,((AG38*AL38*(AR38/100))*(Lists!W52/100)),((('Multi-Field'!AG38*2000)*('Multi-Field'!AR38/100)*(Lists!W52/100)))))),(IF('Multi-Field'!AZ38="",0,IF('Multi-Field'!AZ38=Lists!$T$3,(('Multi-Field'!AY38*'Multi-Field'!BD38*('Multi-Field'!BJ38/100))*(Lists!Y52/100)),((('Multi-Field'!AY38*2000)*('Multi-Field'!BJ38/100))*(Lists!Y52/100))))))</f>
        <v>0</v>
      </c>
      <c r="EN38" s="201">
        <f>SUM(IF(AH38="",0,IF(AH38=Lists!$T$3,((AG38*AL38)*(AP38/100)*(IF(Lists!V52=0,0,Lists!V52/100))),(('Multi-Field'!AG38*2000)*('Multi-Field'!AP38/100)*(IF(Lists!V52=0,0,Lists!V52/100))))),IF('Multi-Field'!AZ38="",0,IF('Multi-Field'!AZ38=Lists!$T$3,(('Multi-Field'!AY38*'Multi-Field'!BD38)*('Multi-Field'!BH38/100)*(IF(Lists!X52=0,0,Lists!X52/100))),(('Multi-Field'!AY38*2000)*('Multi-Field'!BH38/100)*(IF(Lists!X52=0,0,Lists!X52/100))))))</f>
        <v>0</v>
      </c>
      <c r="EO38" s="201">
        <f>SUM(IF(DD38=Lists!$AA$3,((DE38*DC38)*(CZ38/100)),(DC38*(CZ38/100))),IF(DK38=Lists!$AA$3,((DL38*DJ38)*(DG38/100)),(DJ38*(DG38/100))),IF(DR38=Lists!$AA$3,((DS38*DQ38)*(DN38/100)),(DQ38*(DN38/100))))</f>
        <v>0</v>
      </c>
      <c r="EP38" s="264">
        <f t="shared" si="7"/>
        <v>0</v>
      </c>
      <c r="EQ38" s="195"/>
      <c r="ER38" s="266"/>
      <c r="ES38" s="195"/>
      <c r="ET38" s="202"/>
      <c r="EU38" s="202"/>
      <c r="EV38" s="202"/>
      <c r="EW38" s="202"/>
      <c r="EX38" s="202"/>
      <c r="EY38" s="202"/>
      <c r="EZ38" s="202"/>
      <c r="FA38" s="202"/>
      <c r="FB38" s="202"/>
      <c r="FC38" s="202"/>
      <c r="FD38" s="202"/>
      <c r="FE38" s="202"/>
      <c r="FF38" s="202"/>
      <c r="FG38" s="203"/>
      <c r="FH38" s="202"/>
      <c r="FI38" s="202"/>
      <c r="FJ38" s="225"/>
      <c r="FK38" s="225"/>
      <c r="FL38" s="225"/>
      <c r="FM38" s="225"/>
      <c r="FN38" s="225"/>
      <c r="FO38" s="205" t="str">
        <f t="shared" si="9"/>
        <v/>
      </c>
      <c r="FP38" s="225"/>
      <c r="FQ38" s="74" t="str">
        <f t="shared" si="2"/>
        <v/>
      </c>
      <c r="FR38" s="74" t="str">
        <f t="shared" si="3"/>
        <v/>
      </c>
      <c r="FS38" s="74" t="str">
        <f t="shared" si="4"/>
        <v/>
      </c>
      <c r="FT38" s="201" t="str">
        <f t="shared" si="5"/>
        <v/>
      </c>
    </row>
    <row r="39" spans="1:176" s="198" customFormat="1" ht="27.75" customHeight="1">
      <c r="A39" s="268"/>
      <c r="B39" s="195"/>
      <c r="C39" s="195"/>
      <c r="D39" s="196"/>
      <c r="E39" s="195"/>
      <c r="F39" s="195"/>
      <c r="G39" s="197"/>
      <c r="H39" s="195"/>
      <c r="I39" s="195"/>
      <c r="J39" s="195"/>
      <c r="K39" s="195"/>
      <c r="L39" s="195"/>
      <c r="M39" s="195"/>
      <c r="N39" s="195"/>
      <c r="O39" s="197"/>
      <c r="P39" s="195"/>
      <c r="Q39" s="195"/>
      <c r="R39" s="195"/>
      <c r="S39" s="195"/>
      <c r="T39" s="195"/>
      <c r="U39" s="195"/>
      <c r="V39" s="195"/>
      <c r="W39" s="195"/>
      <c r="X39" s="195"/>
      <c r="Y39" s="228"/>
      <c r="Z39" s="195"/>
      <c r="AA39" s="195"/>
      <c r="AB39" s="197"/>
      <c r="AC39" s="195"/>
      <c r="AD39" s="195"/>
      <c r="AE39" s="197"/>
      <c r="AF39" s="195"/>
      <c r="AG39" s="195"/>
      <c r="AH39" s="195"/>
      <c r="AI39" s="195"/>
      <c r="AJ39" s="195"/>
      <c r="AK39" s="197"/>
      <c r="AL39" s="195"/>
      <c r="AM39" s="198" t="s">
        <v>49</v>
      </c>
      <c r="AN39" s="195"/>
      <c r="AO39" s="198" t="s">
        <v>45</v>
      </c>
      <c r="AP39" s="195"/>
      <c r="AQ39" s="198" t="s">
        <v>45</v>
      </c>
      <c r="AR39" s="195"/>
      <c r="AS39" s="198" t="s">
        <v>45</v>
      </c>
      <c r="AT39" s="195"/>
      <c r="AU39" s="198" t="s">
        <v>45</v>
      </c>
      <c r="AV39" s="195"/>
      <c r="AW39" s="199" t="s">
        <v>45</v>
      </c>
      <c r="AX39" s="195"/>
      <c r="AY39" s="195"/>
      <c r="AZ39" s="195"/>
      <c r="BA39" s="195"/>
      <c r="BB39" s="195"/>
      <c r="BC39" s="197"/>
      <c r="BD39" s="195"/>
      <c r="BE39" s="198" t="s">
        <v>49</v>
      </c>
      <c r="BF39" s="195"/>
      <c r="BG39" s="198" t="s">
        <v>45</v>
      </c>
      <c r="BH39" s="195"/>
      <c r="BI39" s="198" t="s">
        <v>45</v>
      </c>
      <c r="BJ39" s="195"/>
      <c r="BK39" s="198" t="s">
        <v>45</v>
      </c>
      <c r="BL39" s="195"/>
      <c r="BM39" s="198" t="s">
        <v>45</v>
      </c>
      <c r="BN39" s="195"/>
      <c r="BO39" s="199" t="s">
        <v>45</v>
      </c>
      <c r="BP39" s="195"/>
      <c r="BQ39" s="195"/>
      <c r="BR39" s="195"/>
      <c r="BS39" s="195"/>
      <c r="BT39" s="195"/>
      <c r="BU39" s="197"/>
      <c r="BV39" s="195"/>
      <c r="BW39" s="198" t="s">
        <v>49</v>
      </c>
      <c r="BX39" s="195"/>
      <c r="BY39" s="198" t="s">
        <v>45</v>
      </c>
      <c r="BZ39" s="195"/>
      <c r="CA39" s="198" t="s">
        <v>45</v>
      </c>
      <c r="CB39" s="195"/>
      <c r="CC39" s="198" t="s">
        <v>45</v>
      </c>
      <c r="CD39" s="195"/>
      <c r="CE39" s="198" t="s">
        <v>45</v>
      </c>
      <c r="CF39" s="195"/>
      <c r="CG39" s="199" t="s">
        <v>45</v>
      </c>
      <c r="CH39" s="195"/>
      <c r="CI39" s="195"/>
      <c r="CJ39" s="195"/>
      <c r="CK39" s="195"/>
      <c r="CL39" s="195"/>
      <c r="CM39" s="197"/>
      <c r="CN39" s="195"/>
      <c r="CO39" s="198" t="s">
        <v>49</v>
      </c>
      <c r="CP39" s="195"/>
      <c r="CQ39" s="198" t="s">
        <v>45</v>
      </c>
      <c r="CR39" s="195"/>
      <c r="CS39" s="198" t="s">
        <v>45</v>
      </c>
      <c r="CT39" s="195"/>
      <c r="CU39" s="198" t="s">
        <v>45</v>
      </c>
      <c r="CV39" s="195"/>
      <c r="CW39" s="198" t="s">
        <v>45</v>
      </c>
      <c r="CX39" s="195"/>
      <c r="CY39" s="199" t="s">
        <v>45</v>
      </c>
      <c r="CZ39" s="195"/>
      <c r="DA39" s="195"/>
      <c r="DB39" s="195"/>
      <c r="DC39" s="195"/>
      <c r="DD39" s="196"/>
      <c r="DE39" s="196"/>
      <c r="DF39" s="197"/>
      <c r="DG39" s="195"/>
      <c r="DH39" s="195"/>
      <c r="DI39" s="195"/>
      <c r="DJ39" s="195"/>
      <c r="DK39" s="195"/>
      <c r="DL39" s="196"/>
      <c r="DM39" s="197"/>
      <c r="DN39" s="195"/>
      <c r="DO39" s="195"/>
      <c r="DP39" s="195"/>
      <c r="DQ39" s="195"/>
      <c r="DR39" s="195"/>
      <c r="DS39" s="196"/>
      <c r="DT39" s="197"/>
      <c r="DU39" s="195"/>
      <c r="DV39" s="195"/>
      <c r="DW39" s="195"/>
      <c r="DX39" s="195"/>
      <c r="DY39" s="195"/>
      <c r="DZ39" s="195"/>
      <c r="EA39" s="195"/>
      <c r="EB39" s="195"/>
      <c r="EC39" s="195"/>
      <c r="ED39" s="195"/>
      <c r="EE39" s="195"/>
      <c r="EF39" s="197"/>
      <c r="EG39" s="201" t="str">
        <f>IF(K39="","",IF(OR(Y39=Lists!$AC$42,Y39=Lists!$AC$43),IF(L39="Undrained",(VLOOKUP(K39,Lists!$A$2:$O$595,12,Lists!$L$2:$L$595))/((VLOOKUP(K39,Lists!$A$2:$O$595,4,Lists!$L$2:$L$595))/100),IF(L39="Drained",(VLOOKUP(K39,Lists!$A$2:$O$595,15,Lists!$L$2:$L$595))/((VLOOKUP(K39,Lists!$A$2:$O$595,7,Lists!$L$2:$L$595))/100),"")),""))</f>
        <v/>
      </c>
      <c r="EH39" s="201" t="str">
        <f>IF(K39="","",IF(L39="Undrained",(VLOOKUP(K39,Lists!$A$2:$O$595,8,Lists!$H$2:$H$595))/((VLOOKUP(K39,Lists!$A$2:$O$595,4,Lists!$D$2:$D$595))/100),IF(L39="Drained",(VLOOKUP(K39,Lists!$A$2:$O$595,11,Lists!$K$2:$K$595))/((VLOOKUP(K39,Lists!$A$2:$O$595,7,Lists!$G$2:$G$595))/100),"")))</f>
        <v/>
      </c>
      <c r="EI39" s="201" t="str">
        <f>Lists!S62</f>
        <v/>
      </c>
      <c r="EJ39" s="201">
        <f t="shared" si="6"/>
        <v>0</v>
      </c>
      <c r="EK39" s="201">
        <f>IF(AND(X39="x",OR(Y39=Lists!$AC$42,Y39=Lists!$AC$43)),30,IF(OR(EH39="",EG39=""),0,IF(AND(,EG39-EH39-EJ39&lt;0,EI39="sod not defined"),30,IF(EI39="sod not defined",EG39-EH39-EJ39,IF(EG39-EH39-EI39-EJ39&lt;0,30,EG39-EH39-EI39-EJ39)))))</f>
        <v>0</v>
      </c>
      <c r="EL39" s="201">
        <f t="shared" si="8"/>
        <v>0</v>
      </c>
      <c r="EM39" s="201">
        <f>SUM((IF(AH39="",0,IF(AH39=Lists!$T$3,((AG39*AL39*(AR39/100))*(Lists!W53/100)),((('Multi-Field'!AG39*2000)*('Multi-Field'!AR39/100)*(Lists!W53/100)))))),(IF('Multi-Field'!AZ39="",0,IF('Multi-Field'!AZ39=Lists!$T$3,(('Multi-Field'!AY39*'Multi-Field'!BD39*('Multi-Field'!BJ39/100))*(Lists!Y53/100)),((('Multi-Field'!AY39*2000)*('Multi-Field'!BJ39/100))*(Lists!Y53/100))))))</f>
        <v>0</v>
      </c>
      <c r="EN39" s="201">
        <f>SUM(IF(AH39="",0,IF(AH39=Lists!$T$3,((AG39*AL39)*(AP39/100)*(IF(Lists!V53=0,0,Lists!V53/100))),(('Multi-Field'!AG39*2000)*('Multi-Field'!AP39/100)*(IF(Lists!V53=0,0,Lists!V53/100))))),IF('Multi-Field'!AZ39="",0,IF('Multi-Field'!AZ39=Lists!$T$3,(('Multi-Field'!AY39*'Multi-Field'!BD39)*('Multi-Field'!BH39/100)*(IF(Lists!X53=0,0,Lists!X53/100))),(('Multi-Field'!AY39*2000)*('Multi-Field'!BH39/100)*(IF(Lists!X53=0,0,Lists!X53/100))))))</f>
        <v>0</v>
      </c>
      <c r="EO39" s="201">
        <f>SUM(IF(DD39=Lists!$AA$3,((DE39*DC39)*(CZ39/100)),(DC39*(CZ39/100))),IF(DK39=Lists!$AA$3,((DL39*DJ39)*(DG39/100)),(DJ39*(DG39/100))),IF(DR39=Lists!$AA$3,((DS39*DQ39)*(DN39/100)),(DQ39*(DN39/100))))</f>
        <v>0</v>
      </c>
      <c r="EP39" s="264">
        <f t="shared" si="7"/>
        <v>0</v>
      </c>
      <c r="EQ39" s="195"/>
      <c r="ER39" s="266"/>
      <c r="ES39" s="195"/>
      <c r="ET39" s="202"/>
      <c r="EU39" s="202"/>
      <c r="EV39" s="202"/>
      <c r="EW39" s="202"/>
      <c r="EX39" s="202"/>
      <c r="EY39" s="202"/>
      <c r="EZ39" s="202"/>
      <c r="FA39" s="202"/>
      <c r="FB39" s="202"/>
      <c r="FC39" s="202"/>
      <c r="FD39" s="202"/>
      <c r="FE39" s="202"/>
      <c r="FF39" s="202"/>
      <c r="FG39" s="203"/>
      <c r="FH39" s="202"/>
      <c r="FI39" s="202"/>
      <c r="FJ39" s="225"/>
      <c r="FK39" s="225"/>
      <c r="FL39" s="225"/>
      <c r="FM39" s="225"/>
      <c r="FN39" s="225"/>
      <c r="FO39" s="205" t="str">
        <f t="shared" si="9"/>
        <v/>
      </c>
      <c r="FP39" s="225"/>
      <c r="FQ39" s="74" t="str">
        <f t="shared" si="2"/>
        <v/>
      </c>
      <c r="FR39" s="74" t="str">
        <f t="shared" si="3"/>
        <v/>
      </c>
      <c r="FS39" s="74" t="str">
        <f t="shared" si="4"/>
        <v/>
      </c>
      <c r="FT39" s="201" t="str">
        <f t="shared" si="5"/>
        <v/>
      </c>
    </row>
    <row r="40" spans="1:176" s="198" customFormat="1" ht="27.75" customHeight="1">
      <c r="A40" s="268"/>
      <c r="B40" s="195"/>
      <c r="C40" s="195"/>
      <c r="D40" s="196"/>
      <c r="E40" s="195"/>
      <c r="F40" s="195"/>
      <c r="G40" s="197"/>
      <c r="H40" s="195"/>
      <c r="I40" s="195"/>
      <c r="J40" s="195"/>
      <c r="K40" s="195"/>
      <c r="L40" s="195"/>
      <c r="M40" s="195"/>
      <c r="N40" s="195"/>
      <c r="O40" s="197"/>
      <c r="P40" s="195"/>
      <c r="Q40" s="195"/>
      <c r="R40" s="195"/>
      <c r="S40" s="195"/>
      <c r="T40" s="195"/>
      <c r="U40" s="195"/>
      <c r="V40" s="195"/>
      <c r="W40" s="195"/>
      <c r="X40" s="195"/>
      <c r="Y40" s="228"/>
      <c r="Z40" s="195"/>
      <c r="AA40" s="195"/>
      <c r="AB40" s="197"/>
      <c r="AC40" s="195"/>
      <c r="AD40" s="195"/>
      <c r="AE40" s="197"/>
      <c r="AF40" s="195"/>
      <c r="AG40" s="195"/>
      <c r="AH40" s="195"/>
      <c r="AI40" s="195"/>
      <c r="AJ40" s="195"/>
      <c r="AK40" s="197"/>
      <c r="AL40" s="195"/>
      <c r="AM40" s="198" t="s">
        <v>49</v>
      </c>
      <c r="AN40" s="195"/>
      <c r="AO40" s="198" t="s">
        <v>45</v>
      </c>
      <c r="AP40" s="195"/>
      <c r="AQ40" s="198" t="s">
        <v>45</v>
      </c>
      <c r="AR40" s="195"/>
      <c r="AS40" s="198" t="s">
        <v>45</v>
      </c>
      <c r="AT40" s="195"/>
      <c r="AU40" s="198" t="s">
        <v>45</v>
      </c>
      <c r="AV40" s="195"/>
      <c r="AW40" s="199" t="s">
        <v>45</v>
      </c>
      <c r="AX40" s="195"/>
      <c r="AY40" s="195"/>
      <c r="AZ40" s="195"/>
      <c r="BA40" s="195"/>
      <c r="BB40" s="195"/>
      <c r="BC40" s="197"/>
      <c r="BD40" s="195"/>
      <c r="BE40" s="198" t="s">
        <v>49</v>
      </c>
      <c r="BF40" s="195"/>
      <c r="BG40" s="198" t="s">
        <v>45</v>
      </c>
      <c r="BH40" s="195"/>
      <c r="BI40" s="198" t="s">
        <v>45</v>
      </c>
      <c r="BJ40" s="195"/>
      <c r="BK40" s="198" t="s">
        <v>45</v>
      </c>
      <c r="BL40" s="195"/>
      <c r="BM40" s="198" t="s">
        <v>45</v>
      </c>
      <c r="BN40" s="195"/>
      <c r="BO40" s="199" t="s">
        <v>45</v>
      </c>
      <c r="BP40" s="195"/>
      <c r="BQ40" s="195"/>
      <c r="BR40" s="195"/>
      <c r="BS40" s="195"/>
      <c r="BT40" s="195"/>
      <c r="BU40" s="197"/>
      <c r="BV40" s="195"/>
      <c r="BW40" s="198" t="s">
        <v>49</v>
      </c>
      <c r="BX40" s="195"/>
      <c r="BY40" s="198" t="s">
        <v>45</v>
      </c>
      <c r="BZ40" s="195"/>
      <c r="CA40" s="198" t="s">
        <v>45</v>
      </c>
      <c r="CB40" s="195"/>
      <c r="CC40" s="198" t="s">
        <v>45</v>
      </c>
      <c r="CD40" s="195"/>
      <c r="CE40" s="198" t="s">
        <v>45</v>
      </c>
      <c r="CF40" s="195"/>
      <c r="CG40" s="199" t="s">
        <v>45</v>
      </c>
      <c r="CH40" s="195"/>
      <c r="CI40" s="195"/>
      <c r="CJ40" s="195"/>
      <c r="CK40" s="195"/>
      <c r="CL40" s="195"/>
      <c r="CM40" s="197"/>
      <c r="CN40" s="195"/>
      <c r="CO40" s="198" t="s">
        <v>49</v>
      </c>
      <c r="CP40" s="195"/>
      <c r="CQ40" s="198" t="s">
        <v>45</v>
      </c>
      <c r="CR40" s="195"/>
      <c r="CS40" s="198" t="s">
        <v>45</v>
      </c>
      <c r="CT40" s="195"/>
      <c r="CU40" s="198" t="s">
        <v>45</v>
      </c>
      <c r="CV40" s="195"/>
      <c r="CW40" s="198" t="s">
        <v>45</v>
      </c>
      <c r="CX40" s="195"/>
      <c r="CY40" s="199" t="s">
        <v>45</v>
      </c>
      <c r="CZ40" s="195"/>
      <c r="DA40" s="195"/>
      <c r="DB40" s="195"/>
      <c r="DC40" s="195"/>
      <c r="DD40" s="196"/>
      <c r="DE40" s="196"/>
      <c r="DF40" s="197"/>
      <c r="DG40" s="195"/>
      <c r="DH40" s="195"/>
      <c r="DI40" s="195"/>
      <c r="DJ40" s="195"/>
      <c r="DK40" s="195"/>
      <c r="DL40" s="196"/>
      <c r="DM40" s="197"/>
      <c r="DN40" s="195"/>
      <c r="DO40" s="195"/>
      <c r="DP40" s="195"/>
      <c r="DQ40" s="195"/>
      <c r="DR40" s="195"/>
      <c r="DS40" s="196"/>
      <c r="DT40" s="197"/>
      <c r="DU40" s="195"/>
      <c r="DV40" s="195"/>
      <c r="DW40" s="195"/>
      <c r="DX40" s="195"/>
      <c r="DY40" s="195"/>
      <c r="DZ40" s="195"/>
      <c r="EA40" s="195"/>
      <c r="EB40" s="195"/>
      <c r="EC40" s="195"/>
      <c r="ED40" s="195"/>
      <c r="EE40" s="195"/>
      <c r="EF40" s="197"/>
      <c r="EG40" s="201" t="str">
        <f>IF(K40="","",IF(OR(Y40=Lists!$AC$42,Y40=Lists!$AC$43),IF(L40="Undrained",(VLOOKUP(K40,Lists!$A$2:$O$595,12,Lists!$L$2:$L$595))/((VLOOKUP(K40,Lists!$A$2:$O$595,4,Lists!$L$2:$L$595))/100),IF(L40="Drained",(VLOOKUP(K40,Lists!$A$2:$O$595,15,Lists!$L$2:$L$595))/((VLOOKUP(K40,Lists!$A$2:$O$595,7,Lists!$L$2:$L$595))/100),"")),""))</f>
        <v/>
      </c>
      <c r="EH40" s="201" t="str">
        <f>IF(K40="","",IF(L40="Undrained",(VLOOKUP(K40,Lists!$A$2:$O$595,8,Lists!$H$2:$H$595))/((VLOOKUP(K40,Lists!$A$2:$O$595,4,Lists!$D$2:$D$595))/100),IF(L40="Drained",(VLOOKUP(K40,Lists!$A$2:$O$595,11,Lists!$K$2:$K$595))/((VLOOKUP(K40,Lists!$A$2:$O$595,7,Lists!$G$2:$G$595))/100),"")))</f>
        <v/>
      </c>
      <c r="EI40" s="201" t="str">
        <f>Lists!S63</f>
        <v/>
      </c>
      <c r="EJ40" s="201">
        <f t="shared" si="6"/>
        <v>0</v>
      </c>
      <c r="EK40" s="201">
        <f>IF(AND(X40="x",OR(Y40=Lists!$AC$42,Y40=Lists!$AC$43)),30,IF(OR(EH40="",EG40=""),0,IF(AND(,EG40-EH40-EJ40&lt;0,EI40="sod not defined"),30,IF(EI40="sod not defined",EG40-EH40-EJ40,IF(EG40-EH40-EI40-EJ40&lt;0,30,EG40-EH40-EI40-EJ40)))))</f>
        <v>0</v>
      </c>
      <c r="EL40" s="201">
        <f t="shared" si="8"/>
        <v>0</v>
      </c>
      <c r="EM40" s="201">
        <f>SUM((IF(AH40="",0,IF(AH40=Lists!$T$3,((AG40*AL40*(AR40/100))*(Lists!W54/100)),((('Multi-Field'!AG40*2000)*('Multi-Field'!AR40/100)*(Lists!W54/100)))))),(IF('Multi-Field'!AZ40="",0,IF('Multi-Field'!AZ40=Lists!$T$3,(('Multi-Field'!AY40*'Multi-Field'!BD40*('Multi-Field'!BJ40/100))*(Lists!Y54/100)),((('Multi-Field'!AY40*2000)*('Multi-Field'!BJ40/100))*(Lists!Y54/100))))))</f>
        <v>0</v>
      </c>
      <c r="EN40" s="201">
        <f>SUM(IF(AH40="",0,IF(AH40=Lists!$T$3,((AG40*AL40)*(AP40/100)*(IF(Lists!V54=0,0,Lists!V54/100))),(('Multi-Field'!AG40*2000)*('Multi-Field'!AP40/100)*(IF(Lists!V54=0,0,Lists!V54/100))))),IF('Multi-Field'!AZ40="",0,IF('Multi-Field'!AZ40=Lists!$T$3,(('Multi-Field'!AY40*'Multi-Field'!BD40)*('Multi-Field'!BH40/100)*(IF(Lists!X54=0,0,Lists!X54/100))),(('Multi-Field'!AY40*2000)*('Multi-Field'!BH40/100)*(IF(Lists!X54=0,0,Lists!X54/100))))))</f>
        <v>0</v>
      </c>
      <c r="EO40" s="201">
        <f>SUM(IF(DD40=Lists!$AA$3,((DE40*DC40)*(CZ40/100)),(DC40*(CZ40/100))),IF(DK40=Lists!$AA$3,((DL40*DJ40)*(DG40/100)),(DJ40*(DG40/100))),IF(DR40=Lists!$AA$3,((DS40*DQ40)*(DN40/100)),(DQ40*(DN40/100))))</f>
        <v>0</v>
      </c>
      <c r="EP40" s="264">
        <f t="shared" si="7"/>
        <v>0</v>
      </c>
      <c r="EQ40" s="195"/>
      <c r="ER40" s="266"/>
      <c r="ES40" s="195"/>
      <c r="ET40" s="202"/>
      <c r="EU40" s="202"/>
      <c r="EV40" s="202"/>
      <c r="EW40" s="202"/>
      <c r="EX40" s="202"/>
      <c r="EY40" s="202"/>
      <c r="EZ40" s="202"/>
      <c r="FA40" s="202"/>
      <c r="FB40" s="202"/>
      <c r="FC40" s="202"/>
      <c r="FD40" s="202"/>
      <c r="FE40" s="202"/>
      <c r="FF40" s="202"/>
      <c r="FG40" s="203"/>
      <c r="FH40" s="202"/>
      <c r="FI40" s="202"/>
      <c r="FJ40" s="225"/>
      <c r="FK40" s="225"/>
      <c r="FL40" s="225"/>
      <c r="FM40" s="225"/>
      <c r="FN40" s="225"/>
      <c r="FO40" s="205" t="str">
        <f t="shared" si="9"/>
        <v/>
      </c>
      <c r="FP40" s="225"/>
      <c r="FQ40" s="74" t="str">
        <f t="shared" si="2"/>
        <v/>
      </c>
      <c r="FR40" s="74" t="str">
        <f t="shared" si="3"/>
        <v/>
      </c>
      <c r="FS40" s="74" t="str">
        <f t="shared" si="4"/>
        <v/>
      </c>
      <c r="FT40" s="201" t="str">
        <f t="shared" si="5"/>
        <v/>
      </c>
    </row>
    <row r="41" spans="1:176" s="198" customFormat="1" ht="27.75" customHeight="1">
      <c r="A41" s="268"/>
      <c r="B41" s="195"/>
      <c r="C41" s="195"/>
      <c r="D41" s="196"/>
      <c r="E41" s="195"/>
      <c r="F41" s="195"/>
      <c r="G41" s="197"/>
      <c r="H41" s="195"/>
      <c r="I41" s="195"/>
      <c r="J41" s="195"/>
      <c r="K41" s="195"/>
      <c r="L41" s="195"/>
      <c r="M41" s="195"/>
      <c r="N41" s="195"/>
      <c r="O41" s="197"/>
      <c r="P41" s="195"/>
      <c r="Q41" s="195"/>
      <c r="R41" s="195"/>
      <c r="S41" s="195"/>
      <c r="T41" s="195"/>
      <c r="U41" s="195"/>
      <c r="V41" s="195"/>
      <c r="W41" s="195"/>
      <c r="X41" s="195"/>
      <c r="Y41" s="228"/>
      <c r="Z41" s="195"/>
      <c r="AA41" s="195"/>
      <c r="AB41" s="197"/>
      <c r="AC41" s="195"/>
      <c r="AD41" s="195"/>
      <c r="AE41" s="197"/>
      <c r="AF41" s="195"/>
      <c r="AG41" s="195"/>
      <c r="AH41" s="195"/>
      <c r="AI41" s="195"/>
      <c r="AJ41" s="195"/>
      <c r="AK41" s="197"/>
      <c r="AL41" s="195"/>
      <c r="AM41" s="198" t="s">
        <v>49</v>
      </c>
      <c r="AN41" s="195"/>
      <c r="AO41" s="198" t="s">
        <v>45</v>
      </c>
      <c r="AP41" s="195"/>
      <c r="AQ41" s="198" t="s">
        <v>45</v>
      </c>
      <c r="AR41" s="195"/>
      <c r="AS41" s="198" t="s">
        <v>45</v>
      </c>
      <c r="AT41" s="195"/>
      <c r="AU41" s="198" t="s">
        <v>45</v>
      </c>
      <c r="AV41" s="195"/>
      <c r="AW41" s="199" t="s">
        <v>45</v>
      </c>
      <c r="AX41" s="195"/>
      <c r="AY41" s="195"/>
      <c r="AZ41" s="195"/>
      <c r="BA41" s="195"/>
      <c r="BB41" s="195"/>
      <c r="BC41" s="197"/>
      <c r="BD41" s="195"/>
      <c r="BE41" s="198" t="s">
        <v>49</v>
      </c>
      <c r="BF41" s="195"/>
      <c r="BG41" s="198" t="s">
        <v>45</v>
      </c>
      <c r="BH41" s="195"/>
      <c r="BI41" s="198" t="s">
        <v>45</v>
      </c>
      <c r="BJ41" s="195"/>
      <c r="BK41" s="198" t="s">
        <v>45</v>
      </c>
      <c r="BL41" s="195"/>
      <c r="BM41" s="198" t="s">
        <v>45</v>
      </c>
      <c r="BN41" s="195"/>
      <c r="BO41" s="199" t="s">
        <v>45</v>
      </c>
      <c r="BP41" s="195"/>
      <c r="BQ41" s="195"/>
      <c r="BR41" s="195"/>
      <c r="BS41" s="195"/>
      <c r="BT41" s="195"/>
      <c r="BU41" s="197"/>
      <c r="BV41" s="195"/>
      <c r="BW41" s="198" t="s">
        <v>49</v>
      </c>
      <c r="BX41" s="195"/>
      <c r="BY41" s="198" t="s">
        <v>45</v>
      </c>
      <c r="BZ41" s="195"/>
      <c r="CA41" s="198" t="s">
        <v>45</v>
      </c>
      <c r="CB41" s="195"/>
      <c r="CC41" s="198" t="s">
        <v>45</v>
      </c>
      <c r="CD41" s="195"/>
      <c r="CE41" s="198" t="s">
        <v>45</v>
      </c>
      <c r="CF41" s="195"/>
      <c r="CG41" s="199" t="s">
        <v>45</v>
      </c>
      <c r="CH41" s="195"/>
      <c r="CI41" s="195"/>
      <c r="CJ41" s="195"/>
      <c r="CK41" s="195"/>
      <c r="CL41" s="195"/>
      <c r="CM41" s="197"/>
      <c r="CN41" s="195"/>
      <c r="CO41" s="198" t="s">
        <v>49</v>
      </c>
      <c r="CP41" s="195"/>
      <c r="CQ41" s="198" t="s">
        <v>45</v>
      </c>
      <c r="CR41" s="195"/>
      <c r="CS41" s="198" t="s">
        <v>45</v>
      </c>
      <c r="CT41" s="195"/>
      <c r="CU41" s="198" t="s">
        <v>45</v>
      </c>
      <c r="CV41" s="195"/>
      <c r="CW41" s="198" t="s">
        <v>45</v>
      </c>
      <c r="CX41" s="195"/>
      <c r="CY41" s="199" t="s">
        <v>45</v>
      </c>
      <c r="CZ41" s="195"/>
      <c r="DA41" s="195"/>
      <c r="DB41" s="195"/>
      <c r="DC41" s="195"/>
      <c r="DD41" s="196"/>
      <c r="DE41" s="196"/>
      <c r="DF41" s="197"/>
      <c r="DG41" s="195"/>
      <c r="DH41" s="195"/>
      <c r="DI41" s="195"/>
      <c r="DJ41" s="195"/>
      <c r="DK41" s="195"/>
      <c r="DL41" s="196"/>
      <c r="DM41" s="197"/>
      <c r="DN41" s="195"/>
      <c r="DO41" s="195"/>
      <c r="DP41" s="195"/>
      <c r="DQ41" s="195"/>
      <c r="DR41" s="195"/>
      <c r="DS41" s="196"/>
      <c r="DT41" s="197"/>
      <c r="DU41" s="195"/>
      <c r="DV41" s="195"/>
      <c r="DW41" s="195"/>
      <c r="DX41" s="195"/>
      <c r="DY41" s="195"/>
      <c r="DZ41" s="195"/>
      <c r="EA41" s="195"/>
      <c r="EB41" s="195"/>
      <c r="EC41" s="195"/>
      <c r="ED41" s="195"/>
      <c r="EE41" s="195"/>
      <c r="EF41" s="197"/>
      <c r="EG41" s="201" t="str">
        <f>IF(K41="","",IF(OR(Y41=Lists!$AC$42,Y41=Lists!$AC$43),IF(L41="Undrained",(VLOOKUP(K41,Lists!$A$2:$O$595,12,Lists!$L$2:$L$595))/((VLOOKUP(K41,Lists!$A$2:$O$595,4,Lists!$L$2:$L$595))/100),IF(L41="Drained",(VLOOKUP(K41,Lists!$A$2:$O$595,15,Lists!$L$2:$L$595))/((VLOOKUP(K41,Lists!$A$2:$O$595,7,Lists!$L$2:$L$595))/100),"")),""))</f>
        <v/>
      </c>
      <c r="EH41" s="201" t="str">
        <f>IF(K41="","",IF(L41="Undrained",(VLOOKUP(K41,Lists!$A$2:$O$595,8,Lists!$H$2:$H$595))/((VLOOKUP(K41,Lists!$A$2:$O$595,4,Lists!$D$2:$D$595))/100),IF(L41="Drained",(VLOOKUP(K41,Lists!$A$2:$O$595,11,Lists!$K$2:$K$595))/((VLOOKUP(K41,Lists!$A$2:$O$595,7,Lists!$G$2:$G$595))/100),"")))</f>
        <v/>
      </c>
      <c r="EI41" s="201" t="str">
        <f>Lists!S64</f>
        <v/>
      </c>
      <c r="EJ41" s="201">
        <f t="shared" si="6"/>
        <v>0</v>
      </c>
      <c r="EK41" s="201">
        <f>IF(AND(X41="x",OR(Y41=Lists!$AC$42,Y41=Lists!$AC$43)),30,IF(OR(EH41="",EG41=""),0,IF(AND(,EG41-EH41-EJ41&lt;0,EI41="sod not defined"),30,IF(EI41="sod not defined",EG41-EH41-EJ41,IF(EG41-EH41-EI41-EJ41&lt;0,30,EG41-EH41-EI41-EJ41)))))</f>
        <v>0</v>
      </c>
      <c r="EL41" s="201">
        <f t="shared" si="8"/>
        <v>0</v>
      </c>
      <c r="EM41" s="201">
        <f>SUM((IF(AH41="",0,IF(AH41=Lists!$T$3,((AG41*AL41*(AR41/100))*(Lists!W55/100)),((('Multi-Field'!AG41*2000)*('Multi-Field'!AR41/100)*(Lists!W55/100)))))),(IF('Multi-Field'!AZ41="",0,IF('Multi-Field'!AZ41=Lists!$T$3,(('Multi-Field'!AY41*'Multi-Field'!BD41*('Multi-Field'!BJ41/100))*(Lists!Y55/100)),((('Multi-Field'!AY41*2000)*('Multi-Field'!BJ41/100))*(Lists!Y55/100))))))</f>
        <v>0</v>
      </c>
      <c r="EN41" s="201">
        <f>SUM(IF(AH41="",0,IF(AH41=Lists!$T$3,((AG41*AL41)*(AP41/100)*(IF(Lists!V55=0,0,Lists!V55/100))),(('Multi-Field'!AG41*2000)*('Multi-Field'!AP41/100)*(IF(Lists!V55=0,0,Lists!V55/100))))),IF('Multi-Field'!AZ41="",0,IF('Multi-Field'!AZ41=Lists!$T$3,(('Multi-Field'!AY41*'Multi-Field'!BD41)*('Multi-Field'!BH41/100)*(IF(Lists!X55=0,0,Lists!X55/100))),(('Multi-Field'!AY41*2000)*('Multi-Field'!BH41/100)*(IF(Lists!X55=0,0,Lists!X55/100))))))</f>
        <v>0</v>
      </c>
      <c r="EO41" s="201">
        <f>SUM(IF(DD41=Lists!$AA$3,((DE41*DC41)*(CZ41/100)),(DC41*(CZ41/100))),IF(DK41=Lists!$AA$3,((DL41*DJ41)*(DG41/100)),(DJ41*(DG41/100))),IF(DR41=Lists!$AA$3,((DS41*DQ41)*(DN41/100)),(DQ41*(DN41/100))))</f>
        <v>0</v>
      </c>
      <c r="EP41" s="264">
        <f t="shared" si="7"/>
        <v>0</v>
      </c>
      <c r="EQ41" s="195"/>
      <c r="ER41" s="266"/>
      <c r="ES41" s="195"/>
      <c r="ET41" s="202"/>
      <c r="EU41" s="202"/>
      <c r="EV41" s="202"/>
      <c r="EW41" s="202"/>
      <c r="EX41" s="202"/>
      <c r="EY41" s="202"/>
      <c r="EZ41" s="202"/>
      <c r="FA41" s="202"/>
      <c r="FB41" s="202"/>
      <c r="FC41" s="202"/>
      <c r="FD41" s="202"/>
      <c r="FE41" s="202"/>
      <c r="FF41" s="202"/>
      <c r="FG41" s="203"/>
      <c r="FH41" s="202"/>
      <c r="FI41" s="202"/>
      <c r="FJ41" s="225"/>
      <c r="FK41" s="225"/>
      <c r="FL41" s="225"/>
      <c r="FM41" s="225"/>
      <c r="FN41" s="225"/>
      <c r="FO41" s="205" t="str">
        <f t="shared" si="9"/>
        <v/>
      </c>
      <c r="FP41" s="225"/>
      <c r="FQ41" s="74" t="str">
        <f t="shared" si="2"/>
        <v/>
      </c>
      <c r="FR41" s="74" t="str">
        <f t="shared" si="3"/>
        <v/>
      </c>
      <c r="FS41" s="74" t="str">
        <f t="shared" si="4"/>
        <v/>
      </c>
      <c r="FT41" s="201" t="str">
        <f t="shared" si="5"/>
        <v/>
      </c>
    </row>
    <row r="42" spans="1:176" s="198" customFormat="1" ht="27.75" customHeight="1">
      <c r="A42" s="268"/>
      <c r="B42" s="195"/>
      <c r="C42" s="195"/>
      <c r="D42" s="196"/>
      <c r="E42" s="195"/>
      <c r="F42" s="195"/>
      <c r="G42" s="197"/>
      <c r="H42" s="195"/>
      <c r="I42" s="195"/>
      <c r="J42" s="195"/>
      <c r="K42" s="195"/>
      <c r="L42" s="195"/>
      <c r="M42" s="195"/>
      <c r="N42" s="195"/>
      <c r="O42" s="197"/>
      <c r="P42" s="195"/>
      <c r="Q42" s="195"/>
      <c r="R42" s="195"/>
      <c r="S42" s="195"/>
      <c r="T42" s="195"/>
      <c r="U42" s="195"/>
      <c r="V42" s="195"/>
      <c r="W42" s="195"/>
      <c r="X42" s="195"/>
      <c r="Y42" s="228"/>
      <c r="Z42" s="195"/>
      <c r="AA42" s="195"/>
      <c r="AB42" s="197"/>
      <c r="AC42" s="195"/>
      <c r="AD42" s="195"/>
      <c r="AE42" s="197"/>
      <c r="AF42" s="195"/>
      <c r="AG42" s="195"/>
      <c r="AH42" s="195"/>
      <c r="AI42" s="195"/>
      <c r="AJ42" s="195"/>
      <c r="AK42" s="197"/>
      <c r="AL42" s="195"/>
      <c r="AM42" s="198" t="s">
        <v>49</v>
      </c>
      <c r="AN42" s="195"/>
      <c r="AO42" s="198" t="s">
        <v>45</v>
      </c>
      <c r="AP42" s="195"/>
      <c r="AQ42" s="198" t="s">
        <v>45</v>
      </c>
      <c r="AR42" s="195"/>
      <c r="AS42" s="198" t="s">
        <v>45</v>
      </c>
      <c r="AT42" s="195"/>
      <c r="AU42" s="198" t="s">
        <v>45</v>
      </c>
      <c r="AV42" s="195"/>
      <c r="AW42" s="199" t="s">
        <v>45</v>
      </c>
      <c r="AX42" s="195"/>
      <c r="AY42" s="195"/>
      <c r="AZ42" s="195"/>
      <c r="BA42" s="195"/>
      <c r="BB42" s="195"/>
      <c r="BC42" s="197"/>
      <c r="BD42" s="195"/>
      <c r="BE42" s="198" t="s">
        <v>49</v>
      </c>
      <c r="BF42" s="195"/>
      <c r="BG42" s="198" t="s">
        <v>45</v>
      </c>
      <c r="BH42" s="195"/>
      <c r="BI42" s="198" t="s">
        <v>45</v>
      </c>
      <c r="BJ42" s="195"/>
      <c r="BK42" s="198" t="s">
        <v>45</v>
      </c>
      <c r="BL42" s="195"/>
      <c r="BM42" s="198" t="s">
        <v>45</v>
      </c>
      <c r="BN42" s="195"/>
      <c r="BO42" s="199" t="s">
        <v>45</v>
      </c>
      <c r="BP42" s="195"/>
      <c r="BQ42" s="195"/>
      <c r="BR42" s="195"/>
      <c r="BS42" s="195"/>
      <c r="BT42" s="195"/>
      <c r="BU42" s="197"/>
      <c r="BV42" s="195"/>
      <c r="BW42" s="198" t="s">
        <v>49</v>
      </c>
      <c r="BX42" s="195"/>
      <c r="BY42" s="198" t="s">
        <v>45</v>
      </c>
      <c r="BZ42" s="195"/>
      <c r="CA42" s="198" t="s">
        <v>45</v>
      </c>
      <c r="CB42" s="195"/>
      <c r="CC42" s="198" t="s">
        <v>45</v>
      </c>
      <c r="CD42" s="195"/>
      <c r="CE42" s="198" t="s">
        <v>45</v>
      </c>
      <c r="CF42" s="195"/>
      <c r="CG42" s="199" t="s">
        <v>45</v>
      </c>
      <c r="CH42" s="195"/>
      <c r="CI42" s="195"/>
      <c r="CJ42" s="195"/>
      <c r="CK42" s="195"/>
      <c r="CL42" s="195"/>
      <c r="CM42" s="197"/>
      <c r="CN42" s="195"/>
      <c r="CO42" s="198" t="s">
        <v>49</v>
      </c>
      <c r="CP42" s="195"/>
      <c r="CQ42" s="198" t="s">
        <v>45</v>
      </c>
      <c r="CR42" s="195"/>
      <c r="CS42" s="198" t="s">
        <v>45</v>
      </c>
      <c r="CT42" s="195"/>
      <c r="CU42" s="198" t="s">
        <v>45</v>
      </c>
      <c r="CV42" s="195"/>
      <c r="CW42" s="198" t="s">
        <v>45</v>
      </c>
      <c r="CX42" s="195"/>
      <c r="CY42" s="199" t="s">
        <v>45</v>
      </c>
      <c r="CZ42" s="195"/>
      <c r="DA42" s="195"/>
      <c r="DB42" s="195"/>
      <c r="DC42" s="195"/>
      <c r="DD42" s="196"/>
      <c r="DE42" s="196"/>
      <c r="DF42" s="197"/>
      <c r="DG42" s="195"/>
      <c r="DH42" s="195"/>
      <c r="DI42" s="195"/>
      <c r="DJ42" s="195"/>
      <c r="DK42" s="195"/>
      <c r="DL42" s="196"/>
      <c r="DM42" s="197"/>
      <c r="DN42" s="195"/>
      <c r="DO42" s="195"/>
      <c r="DP42" s="195"/>
      <c r="DQ42" s="195"/>
      <c r="DR42" s="195"/>
      <c r="DS42" s="196"/>
      <c r="DT42" s="197"/>
      <c r="DU42" s="195"/>
      <c r="DV42" s="195"/>
      <c r="DW42" s="195"/>
      <c r="DX42" s="195"/>
      <c r="DY42" s="195"/>
      <c r="DZ42" s="195"/>
      <c r="EA42" s="195"/>
      <c r="EB42" s="195"/>
      <c r="EC42" s="195"/>
      <c r="ED42" s="195"/>
      <c r="EE42" s="195"/>
      <c r="EF42" s="197"/>
      <c r="EG42" s="201" t="str">
        <f>IF(K42="","",IF(OR(Y42=Lists!$AC$42,Y42=Lists!$AC$43),IF(L42="Undrained",(VLOOKUP(K42,Lists!$A$2:$O$595,12,Lists!$L$2:$L$595))/((VLOOKUP(K42,Lists!$A$2:$O$595,4,Lists!$L$2:$L$595))/100),IF(L42="Drained",(VLOOKUP(K42,Lists!$A$2:$O$595,15,Lists!$L$2:$L$595))/((VLOOKUP(K42,Lists!$A$2:$O$595,7,Lists!$L$2:$L$595))/100),"")),""))</f>
        <v/>
      </c>
      <c r="EH42" s="201" t="str">
        <f>IF(K42="","",IF(L42="Undrained",(VLOOKUP(K42,Lists!$A$2:$O$595,8,Lists!$H$2:$H$595))/((VLOOKUP(K42,Lists!$A$2:$O$595,4,Lists!$D$2:$D$595))/100),IF(L42="Drained",(VLOOKUP(K42,Lists!$A$2:$O$595,11,Lists!$K$2:$K$595))/((VLOOKUP(K42,Lists!$A$2:$O$595,7,Lists!$G$2:$G$595))/100),"")))</f>
        <v/>
      </c>
      <c r="EI42" s="201" t="str">
        <f>Lists!S65</f>
        <v/>
      </c>
      <c r="EJ42" s="201">
        <f t="shared" si="6"/>
        <v>0</v>
      </c>
      <c r="EK42" s="201">
        <f>IF(AND(X42="x",OR(Y42=Lists!$AC$42,Y42=Lists!$AC$43)),30,IF(OR(EH42="",EG42=""),0,IF(AND(,EG42-EH42-EJ42&lt;0,EI42="sod not defined"),30,IF(EI42="sod not defined",EG42-EH42-EJ42,IF(EG42-EH42-EI42-EJ42&lt;0,30,EG42-EH42-EI42-EJ42)))))</f>
        <v>0</v>
      </c>
      <c r="EL42" s="201">
        <f t="shared" si="8"/>
        <v>0</v>
      </c>
      <c r="EM42" s="201">
        <f>SUM((IF(AH42="",0,IF(AH42=Lists!$T$3,((AG42*AL42*(AR42/100))*(Lists!W56/100)),((('Multi-Field'!AG42*2000)*('Multi-Field'!AR42/100)*(Lists!W56/100)))))),(IF('Multi-Field'!AZ42="",0,IF('Multi-Field'!AZ42=Lists!$T$3,(('Multi-Field'!AY42*'Multi-Field'!BD42*('Multi-Field'!BJ42/100))*(Lists!Y56/100)),((('Multi-Field'!AY42*2000)*('Multi-Field'!BJ42/100))*(Lists!Y56/100))))))</f>
        <v>0</v>
      </c>
      <c r="EN42" s="201">
        <f>SUM(IF(AH42="",0,IF(AH42=Lists!$T$3,((AG42*AL42)*(AP42/100)*(IF(Lists!V56=0,0,Lists!V56/100))),(('Multi-Field'!AG42*2000)*('Multi-Field'!AP42/100)*(IF(Lists!V56=0,0,Lists!V56/100))))),IF('Multi-Field'!AZ42="",0,IF('Multi-Field'!AZ42=Lists!$T$3,(('Multi-Field'!AY42*'Multi-Field'!BD42)*('Multi-Field'!BH42/100)*(IF(Lists!X56=0,0,Lists!X56/100))),(('Multi-Field'!AY42*2000)*('Multi-Field'!BH42/100)*(IF(Lists!X56=0,0,Lists!X56/100))))))</f>
        <v>0</v>
      </c>
      <c r="EO42" s="201">
        <f>SUM(IF(DD42=Lists!$AA$3,((DE42*DC42)*(CZ42/100)),(DC42*(CZ42/100))),IF(DK42=Lists!$AA$3,((DL42*DJ42)*(DG42/100)),(DJ42*(DG42/100))),IF(DR42=Lists!$AA$3,((DS42*DQ42)*(DN42/100)),(DQ42*(DN42/100))))</f>
        <v>0</v>
      </c>
      <c r="EP42" s="264">
        <f t="shared" si="7"/>
        <v>0</v>
      </c>
      <c r="EQ42" s="195"/>
      <c r="ER42" s="266"/>
      <c r="ES42" s="195"/>
      <c r="ET42" s="202"/>
      <c r="EU42" s="202"/>
      <c r="EV42" s="202"/>
      <c r="EW42" s="202"/>
      <c r="EX42" s="202"/>
      <c r="EY42" s="202"/>
      <c r="EZ42" s="202"/>
      <c r="FA42" s="202"/>
      <c r="FB42" s="202"/>
      <c r="FC42" s="202"/>
      <c r="FD42" s="202"/>
      <c r="FE42" s="202"/>
      <c r="FF42" s="202"/>
      <c r="FG42" s="203"/>
      <c r="FH42" s="202"/>
      <c r="FI42" s="202"/>
      <c r="FJ42" s="225"/>
      <c r="FK42" s="225"/>
      <c r="FL42" s="225"/>
      <c r="FM42" s="225"/>
      <c r="FN42" s="225"/>
      <c r="FO42" s="205" t="str">
        <f t="shared" si="9"/>
        <v/>
      </c>
      <c r="FP42" s="225"/>
      <c r="FQ42" s="74" t="str">
        <f t="shared" si="2"/>
        <v/>
      </c>
      <c r="FR42" s="74" t="str">
        <f t="shared" si="3"/>
        <v/>
      </c>
      <c r="FS42" s="74" t="str">
        <f t="shared" si="4"/>
        <v/>
      </c>
      <c r="FT42" s="201" t="str">
        <f t="shared" si="5"/>
        <v/>
      </c>
    </row>
    <row r="43" spans="1:176" s="198" customFormat="1" ht="27.75" customHeight="1">
      <c r="A43" s="268"/>
      <c r="B43" s="195"/>
      <c r="C43" s="195"/>
      <c r="D43" s="196"/>
      <c r="E43" s="195"/>
      <c r="F43" s="195"/>
      <c r="G43" s="197"/>
      <c r="H43" s="195"/>
      <c r="I43" s="195"/>
      <c r="J43" s="195"/>
      <c r="K43" s="195"/>
      <c r="L43" s="195"/>
      <c r="M43" s="195"/>
      <c r="N43" s="195"/>
      <c r="O43" s="197"/>
      <c r="P43" s="195"/>
      <c r="Q43" s="195"/>
      <c r="R43" s="195"/>
      <c r="S43" s="195"/>
      <c r="T43" s="195"/>
      <c r="U43" s="195"/>
      <c r="V43" s="195"/>
      <c r="W43" s="195"/>
      <c r="X43" s="195"/>
      <c r="Y43" s="228"/>
      <c r="Z43" s="195"/>
      <c r="AA43" s="195"/>
      <c r="AB43" s="197"/>
      <c r="AC43" s="195"/>
      <c r="AD43" s="195"/>
      <c r="AE43" s="197"/>
      <c r="AF43" s="195"/>
      <c r="AG43" s="195"/>
      <c r="AH43" s="195"/>
      <c r="AI43" s="195"/>
      <c r="AJ43" s="195"/>
      <c r="AK43" s="197"/>
      <c r="AL43" s="195"/>
      <c r="AM43" s="198" t="s">
        <v>49</v>
      </c>
      <c r="AN43" s="195"/>
      <c r="AO43" s="198" t="s">
        <v>45</v>
      </c>
      <c r="AP43" s="195"/>
      <c r="AQ43" s="198" t="s">
        <v>45</v>
      </c>
      <c r="AR43" s="195"/>
      <c r="AS43" s="198" t="s">
        <v>45</v>
      </c>
      <c r="AT43" s="195"/>
      <c r="AU43" s="198" t="s">
        <v>45</v>
      </c>
      <c r="AV43" s="195"/>
      <c r="AW43" s="199" t="s">
        <v>45</v>
      </c>
      <c r="AX43" s="195"/>
      <c r="AY43" s="195"/>
      <c r="AZ43" s="195"/>
      <c r="BA43" s="195"/>
      <c r="BB43" s="195"/>
      <c r="BC43" s="197"/>
      <c r="BD43" s="195"/>
      <c r="BE43" s="198" t="s">
        <v>49</v>
      </c>
      <c r="BF43" s="195"/>
      <c r="BG43" s="198" t="s">
        <v>45</v>
      </c>
      <c r="BH43" s="195"/>
      <c r="BI43" s="198" t="s">
        <v>45</v>
      </c>
      <c r="BJ43" s="195"/>
      <c r="BK43" s="198" t="s">
        <v>45</v>
      </c>
      <c r="BL43" s="195"/>
      <c r="BM43" s="198" t="s">
        <v>45</v>
      </c>
      <c r="BN43" s="195"/>
      <c r="BO43" s="199" t="s">
        <v>45</v>
      </c>
      <c r="BP43" s="195"/>
      <c r="BQ43" s="195"/>
      <c r="BR43" s="195"/>
      <c r="BS43" s="195"/>
      <c r="BT43" s="195"/>
      <c r="BU43" s="197"/>
      <c r="BV43" s="195"/>
      <c r="BW43" s="198" t="s">
        <v>49</v>
      </c>
      <c r="BX43" s="195"/>
      <c r="BY43" s="198" t="s">
        <v>45</v>
      </c>
      <c r="BZ43" s="195"/>
      <c r="CA43" s="198" t="s">
        <v>45</v>
      </c>
      <c r="CB43" s="195"/>
      <c r="CC43" s="198" t="s">
        <v>45</v>
      </c>
      <c r="CD43" s="195"/>
      <c r="CE43" s="198" t="s">
        <v>45</v>
      </c>
      <c r="CF43" s="195"/>
      <c r="CG43" s="199" t="s">
        <v>45</v>
      </c>
      <c r="CH43" s="195"/>
      <c r="CI43" s="195"/>
      <c r="CJ43" s="195"/>
      <c r="CK43" s="195"/>
      <c r="CL43" s="195"/>
      <c r="CM43" s="197"/>
      <c r="CN43" s="195"/>
      <c r="CO43" s="198" t="s">
        <v>49</v>
      </c>
      <c r="CP43" s="195"/>
      <c r="CQ43" s="198" t="s">
        <v>45</v>
      </c>
      <c r="CR43" s="195"/>
      <c r="CS43" s="198" t="s">
        <v>45</v>
      </c>
      <c r="CT43" s="195"/>
      <c r="CU43" s="198" t="s">
        <v>45</v>
      </c>
      <c r="CV43" s="195"/>
      <c r="CW43" s="198" t="s">
        <v>45</v>
      </c>
      <c r="CX43" s="195"/>
      <c r="CY43" s="199" t="s">
        <v>45</v>
      </c>
      <c r="CZ43" s="195"/>
      <c r="DA43" s="195"/>
      <c r="DB43" s="195"/>
      <c r="DC43" s="195"/>
      <c r="DD43" s="196"/>
      <c r="DE43" s="196"/>
      <c r="DF43" s="197"/>
      <c r="DG43" s="195"/>
      <c r="DH43" s="195"/>
      <c r="DI43" s="195"/>
      <c r="DJ43" s="195"/>
      <c r="DK43" s="195"/>
      <c r="DL43" s="196"/>
      <c r="DM43" s="197"/>
      <c r="DN43" s="195"/>
      <c r="DO43" s="195"/>
      <c r="DP43" s="195"/>
      <c r="DQ43" s="195"/>
      <c r="DR43" s="195"/>
      <c r="DS43" s="196"/>
      <c r="DT43" s="197"/>
      <c r="DU43" s="195"/>
      <c r="DV43" s="195"/>
      <c r="DW43" s="195"/>
      <c r="DX43" s="195"/>
      <c r="DY43" s="195"/>
      <c r="DZ43" s="195"/>
      <c r="EA43" s="195"/>
      <c r="EB43" s="195"/>
      <c r="EC43" s="195"/>
      <c r="ED43" s="195"/>
      <c r="EE43" s="195"/>
      <c r="EF43" s="197"/>
      <c r="EG43" s="201" t="str">
        <f>IF(K43="","",IF(OR(Y43=Lists!$AC$42,Y43=Lists!$AC$43),IF(L43="Undrained",(VLOOKUP(K43,Lists!$A$2:$O$595,12,Lists!$L$2:$L$595))/((VLOOKUP(K43,Lists!$A$2:$O$595,4,Lists!$L$2:$L$595))/100),IF(L43="Drained",(VLOOKUP(K43,Lists!$A$2:$O$595,15,Lists!$L$2:$L$595))/((VLOOKUP(K43,Lists!$A$2:$O$595,7,Lists!$L$2:$L$595))/100),"")),""))</f>
        <v/>
      </c>
      <c r="EH43" s="201" t="str">
        <f>IF(K43="","",IF(L43="Undrained",(VLOOKUP(K43,Lists!$A$2:$O$595,8,Lists!$H$2:$H$595))/((VLOOKUP(K43,Lists!$A$2:$O$595,4,Lists!$D$2:$D$595))/100),IF(L43="Drained",(VLOOKUP(K43,Lists!$A$2:$O$595,11,Lists!$K$2:$K$595))/((VLOOKUP(K43,Lists!$A$2:$O$595,7,Lists!$G$2:$G$595))/100),"")))</f>
        <v/>
      </c>
      <c r="EI43" s="201" t="str">
        <f>Lists!S66</f>
        <v/>
      </c>
      <c r="EJ43" s="201">
        <f t="shared" si="6"/>
        <v>0</v>
      </c>
      <c r="EK43" s="201">
        <f>IF(AND(X43="x",OR(Y43=Lists!$AC$42,Y43=Lists!$AC$43)),30,IF(OR(EH43="",EG43=""),0,IF(AND(,EG43-EH43-EJ43&lt;0,EI43="sod not defined"),30,IF(EI43="sod not defined",EG43-EH43-EJ43,IF(EG43-EH43-EI43-EJ43&lt;0,30,EG43-EH43-EI43-EJ43)))))</f>
        <v>0</v>
      </c>
      <c r="EL43" s="201">
        <f t="shared" si="8"/>
        <v>0</v>
      </c>
      <c r="EM43" s="201">
        <f>SUM((IF(AH43="",0,IF(AH43=Lists!$T$3,((AG43*AL43*(AR43/100))*(Lists!W57/100)),((('Multi-Field'!AG43*2000)*('Multi-Field'!AR43/100)*(Lists!W57/100)))))),(IF('Multi-Field'!AZ43="",0,IF('Multi-Field'!AZ43=Lists!$T$3,(('Multi-Field'!AY43*'Multi-Field'!BD43*('Multi-Field'!BJ43/100))*(Lists!Y57/100)),((('Multi-Field'!AY43*2000)*('Multi-Field'!BJ43/100))*(Lists!Y57/100))))))</f>
        <v>0</v>
      </c>
      <c r="EN43" s="201">
        <f>SUM(IF(AH43="",0,IF(AH43=Lists!$T$3,((AG43*AL43)*(AP43/100)*(IF(Lists!V57=0,0,Lists!V57/100))),(('Multi-Field'!AG43*2000)*('Multi-Field'!AP43/100)*(IF(Lists!V57=0,0,Lists!V57/100))))),IF('Multi-Field'!AZ43="",0,IF('Multi-Field'!AZ43=Lists!$T$3,(('Multi-Field'!AY43*'Multi-Field'!BD43)*('Multi-Field'!BH43/100)*(IF(Lists!X57=0,0,Lists!X57/100))),(('Multi-Field'!AY43*2000)*('Multi-Field'!BH43/100)*(IF(Lists!X57=0,0,Lists!X57/100))))))</f>
        <v>0</v>
      </c>
      <c r="EO43" s="201">
        <f>SUM(IF(DD43=Lists!$AA$3,((DE43*DC43)*(CZ43/100)),(DC43*(CZ43/100))),IF(DK43=Lists!$AA$3,((DL43*DJ43)*(DG43/100)),(DJ43*(DG43/100))),IF(DR43=Lists!$AA$3,((DS43*DQ43)*(DN43/100)),(DQ43*(DN43/100))))</f>
        <v>0</v>
      </c>
      <c r="EP43" s="264">
        <f t="shared" si="7"/>
        <v>0</v>
      </c>
      <c r="EQ43" s="195"/>
      <c r="ER43" s="266"/>
      <c r="ES43" s="195"/>
      <c r="ET43" s="202"/>
      <c r="EU43" s="202"/>
      <c r="EV43" s="202"/>
      <c r="EW43" s="202"/>
      <c r="EX43" s="202"/>
      <c r="EY43" s="202"/>
      <c r="EZ43" s="202"/>
      <c r="FA43" s="202"/>
      <c r="FB43" s="202"/>
      <c r="FC43" s="202"/>
      <c r="FD43" s="202"/>
      <c r="FE43" s="202"/>
      <c r="FF43" s="202"/>
      <c r="FG43" s="203"/>
      <c r="FH43" s="202"/>
      <c r="FI43" s="202"/>
      <c r="FJ43" s="225"/>
      <c r="FK43" s="225"/>
      <c r="FL43" s="225"/>
      <c r="FM43" s="225"/>
      <c r="FN43" s="225"/>
      <c r="FO43" s="205" t="str">
        <f t="shared" si="9"/>
        <v/>
      </c>
      <c r="FP43" s="225"/>
      <c r="FQ43" s="74" t="str">
        <f t="shared" si="2"/>
        <v/>
      </c>
      <c r="FR43" s="74" t="str">
        <f t="shared" si="3"/>
        <v/>
      </c>
      <c r="FS43" s="74" t="str">
        <f t="shared" si="4"/>
        <v/>
      </c>
      <c r="FT43" s="201" t="str">
        <f t="shared" si="5"/>
        <v/>
      </c>
    </row>
    <row r="44" spans="1:176" s="198" customFormat="1" ht="27.75" customHeight="1">
      <c r="A44" s="268"/>
      <c r="B44" s="195"/>
      <c r="C44" s="195"/>
      <c r="D44" s="196"/>
      <c r="E44" s="195"/>
      <c r="F44" s="195"/>
      <c r="G44" s="197"/>
      <c r="H44" s="195"/>
      <c r="I44" s="195"/>
      <c r="J44" s="195"/>
      <c r="K44" s="195"/>
      <c r="L44" s="195"/>
      <c r="M44" s="195"/>
      <c r="N44" s="195"/>
      <c r="O44" s="197"/>
      <c r="P44" s="195"/>
      <c r="Q44" s="195"/>
      <c r="R44" s="195"/>
      <c r="S44" s="195"/>
      <c r="T44" s="195"/>
      <c r="U44" s="195"/>
      <c r="V44" s="195"/>
      <c r="W44" s="195"/>
      <c r="X44" s="195"/>
      <c r="Y44" s="228"/>
      <c r="Z44" s="195"/>
      <c r="AA44" s="195"/>
      <c r="AB44" s="197"/>
      <c r="AC44" s="195"/>
      <c r="AD44" s="195"/>
      <c r="AE44" s="197"/>
      <c r="AF44" s="195"/>
      <c r="AG44" s="195"/>
      <c r="AH44" s="195"/>
      <c r="AI44" s="195"/>
      <c r="AJ44" s="195"/>
      <c r="AK44" s="197"/>
      <c r="AL44" s="195"/>
      <c r="AM44" s="198" t="s">
        <v>49</v>
      </c>
      <c r="AN44" s="195"/>
      <c r="AO44" s="198" t="s">
        <v>45</v>
      </c>
      <c r="AP44" s="195"/>
      <c r="AQ44" s="198" t="s">
        <v>45</v>
      </c>
      <c r="AR44" s="195"/>
      <c r="AS44" s="198" t="s">
        <v>45</v>
      </c>
      <c r="AT44" s="195"/>
      <c r="AU44" s="198" t="s">
        <v>45</v>
      </c>
      <c r="AV44" s="195"/>
      <c r="AW44" s="199" t="s">
        <v>45</v>
      </c>
      <c r="AX44" s="195"/>
      <c r="AY44" s="195"/>
      <c r="AZ44" s="195"/>
      <c r="BA44" s="195"/>
      <c r="BB44" s="195"/>
      <c r="BC44" s="197"/>
      <c r="BD44" s="195"/>
      <c r="BE44" s="198" t="s">
        <v>49</v>
      </c>
      <c r="BF44" s="195"/>
      <c r="BG44" s="198" t="s">
        <v>45</v>
      </c>
      <c r="BH44" s="195"/>
      <c r="BI44" s="198" t="s">
        <v>45</v>
      </c>
      <c r="BJ44" s="195"/>
      <c r="BK44" s="198" t="s">
        <v>45</v>
      </c>
      <c r="BL44" s="195"/>
      <c r="BM44" s="198" t="s">
        <v>45</v>
      </c>
      <c r="BN44" s="195"/>
      <c r="BO44" s="199" t="s">
        <v>45</v>
      </c>
      <c r="BP44" s="195"/>
      <c r="BQ44" s="195"/>
      <c r="BR44" s="195"/>
      <c r="BS44" s="195"/>
      <c r="BT44" s="195"/>
      <c r="BU44" s="197"/>
      <c r="BV44" s="195"/>
      <c r="BW44" s="198" t="s">
        <v>49</v>
      </c>
      <c r="BX44" s="195"/>
      <c r="BY44" s="198" t="s">
        <v>45</v>
      </c>
      <c r="BZ44" s="195"/>
      <c r="CA44" s="198" t="s">
        <v>45</v>
      </c>
      <c r="CB44" s="195"/>
      <c r="CC44" s="198" t="s">
        <v>45</v>
      </c>
      <c r="CD44" s="195"/>
      <c r="CE44" s="198" t="s">
        <v>45</v>
      </c>
      <c r="CF44" s="195"/>
      <c r="CG44" s="199" t="s">
        <v>45</v>
      </c>
      <c r="CH44" s="195"/>
      <c r="CI44" s="195"/>
      <c r="CJ44" s="195"/>
      <c r="CK44" s="195"/>
      <c r="CL44" s="195"/>
      <c r="CM44" s="197"/>
      <c r="CN44" s="195"/>
      <c r="CO44" s="198" t="s">
        <v>49</v>
      </c>
      <c r="CP44" s="195"/>
      <c r="CQ44" s="198" t="s">
        <v>45</v>
      </c>
      <c r="CR44" s="195"/>
      <c r="CS44" s="198" t="s">
        <v>45</v>
      </c>
      <c r="CT44" s="195"/>
      <c r="CU44" s="198" t="s">
        <v>45</v>
      </c>
      <c r="CV44" s="195"/>
      <c r="CW44" s="198" t="s">
        <v>45</v>
      </c>
      <c r="CX44" s="195"/>
      <c r="CY44" s="199" t="s">
        <v>45</v>
      </c>
      <c r="CZ44" s="195"/>
      <c r="DA44" s="195"/>
      <c r="DB44" s="195"/>
      <c r="DC44" s="195"/>
      <c r="DD44" s="196"/>
      <c r="DE44" s="196"/>
      <c r="DF44" s="197"/>
      <c r="DG44" s="195"/>
      <c r="DH44" s="195"/>
      <c r="DI44" s="195"/>
      <c r="DJ44" s="195"/>
      <c r="DK44" s="195"/>
      <c r="DL44" s="196"/>
      <c r="DM44" s="197"/>
      <c r="DN44" s="195"/>
      <c r="DO44" s="195"/>
      <c r="DP44" s="195"/>
      <c r="DQ44" s="195"/>
      <c r="DR44" s="195"/>
      <c r="DS44" s="196"/>
      <c r="DT44" s="197"/>
      <c r="DU44" s="195"/>
      <c r="DV44" s="195"/>
      <c r="DW44" s="195"/>
      <c r="DX44" s="195"/>
      <c r="DY44" s="195"/>
      <c r="DZ44" s="195"/>
      <c r="EA44" s="195"/>
      <c r="EB44" s="195"/>
      <c r="EC44" s="195"/>
      <c r="ED44" s="195"/>
      <c r="EE44" s="195"/>
      <c r="EF44" s="197"/>
      <c r="EG44" s="201" t="str">
        <f>IF(K44="","",IF(OR(Y44=Lists!$AC$42,Y44=Lists!$AC$43),IF(L44="Undrained",(VLOOKUP(K44,Lists!$A$2:$O$595,12,Lists!$L$2:$L$595))/((VLOOKUP(K44,Lists!$A$2:$O$595,4,Lists!$L$2:$L$595))/100),IF(L44="Drained",(VLOOKUP(K44,Lists!$A$2:$O$595,15,Lists!$L$2:$L$595))/((VLOOKUP(K44,Lists!$A$2:$O$595,7,Lists!$L$2:$L$595))/100),"")),""))</f>
        <v/>
      </c>
      <c r="EH44" s="201" t="str">
        <f>IF(K44="","",IF(L44="Undrained",(VLOOKUP(K44,Lists!$A$2:$O$595,8,Lists!$H$2:$H$595))/((VLOOKUP(K44,Lists!$A$2:$O$595,4,Lists!$D$2:$D$595))/100),IF(L44="Drained",(VLOOKUP(K44,Lists!$A$2:$O$595,11,Lists!$K$2:$K$595))/((VLOOKUP(K44,Lists!$A$2:$O$595,7,Lists!$G$2:$G$595))/100),"")))</f>
        <v/>
      </c>
      <c r="EI44" s="201" t="str">
        <f>Lists!S67</f>
        <v/>
      </c>
      <c r="EJ44" s="201">
        <f t="shared" si="6"/>
        <v>0</v>
      </c>
      <c r="EK44" s="201">
        <f>IF(AND(X44="x",OR(Y44=Lists!$AC$42,Y44=Lists!$AC$43)),30,IF(OR(EH44="",EG44=""),0,IF(AND(,EG44-EH44-EJ44&lt;0,EI44="sod not defined"),30,IF(EI44="sod not defined",EG44-EH44-EJ44,IF(EG44-EH44-EI44-EJ44&lt;0,30,EG44-EH44-EI44-EJ44)))))</f>
        <v>0</v>
      </c>
      <c r="EL44" s="201">
        <f t="shared" si="8"/>
        <v>0</v>
      </c>
      <c r="EM44" s="201">
        <f>SUM((IF(AH44="",0,IF(AH44=Lists!$T$3,((AG44*AL44*(AR44/100))*(Lists!W58/100)),((('Multi-Field'!AG44*2000)*('Multi-Field'!AR44/100)*(Lists!W58/100)))))),(IF('Multi-Field'!AZ44="",0,IF('Multi-Field'!AZ44=Lists!$T$3,(('Multi-Field'!AY44*'Multi-Field'!BD44*('Multi-Field'!BJ44/100))*(Lists!Y58/100)),((('Multi-Field'!AY44*2000)*('Multi-Field'!BJ44/100))*(Lists!Y58/100))))))</f>
        <v>0</v>
      </c>
      <c r="EN44" s="201">
        <f>SUM(IF(AH44="",0,IF(AH44=Lists!$T$3,((AG44*AL44)*(AP44/100)*(IF(Lists!V58=0,0,Lists!V58/100))),(('Multi-Field'!AG44*2000)*('Multi-Field'!AP44/100)*(IF(Lists!V58=0,0,Lists!V58/100))))),IF('Multi-Field'!AZ44="",0,IF('Multi-Field'!AZ44=Lists!$T$3,(('Multi-Field'!AY44*'Multi-Field'!BD44)*('Multi-Field'!BH44/100)*(IF(Lists!X58=0,0,Lists!X58/100))),(('Multi-Field'!AY44*2000)*('Multi-Field'!BH44/100)*(IF(Lists!X58=0,0,Lists!X58/100))))))</f>
        <v>0</v>
      </c>
      <c r="EO44" s="201">
        <f>SUM(IF(DD44=Lists!$AA$3,((DE44*DC44)*(CZ44/100)),(DC44*(CZ44/100))),IF(DK44=Lists!$AA$3,((DL44*DJ44)*(DG44/100)),(DJ44*(DG44/100))),IF(DR44=Lists!$AA$3,((DS44*DQ44)*(DN44/100)),(DQ44*(DN44/100))))</f>
        <v>0</v>
      </c>
      <c r="EP44" s="264">
        <f t="shared" si="7"/>
        <v>0</v>
      </c>
      <c r="EQ44" s="195"/>
      <c r="ER44" s="266"/>
      <c r="ES44" s="195"/>
      <c r="ET44" s="202"/>
      <c r="EU44" s="202"/>
      <c r="EV44" s="202"/>
      <c r="EW44" s="202"/>
      <c r="EX44" s="202"/>
      <c r="EY44" s="202"/>
      <c r="EZ44" s="202"/>
      <c r="FA44" s="202"/>
      <c r="FB44" s="202"/>
      <c r="FC44" s="202"/>
      <c r="FD44" s="202"/>
      <c r="FE44" s="202"/>
      <c r="FF44" s="202"/>
      <c r="FG44" s="203"/>
      <c r="FH44" s="202"/>
      <c r="FI44" s="202"/>
      <c r="FJ44" s="225"/>
      <c r="FK44" s="225"/>
      <c r="FL44" s="225"/>
      <c r="FM44" s="225"/>
      <c r="FN44" s="225"/>
      <c r="FO44" s="205" t="str">
        <f t="shared" si="9"/>
        <v/>
      </c>
      <c r="FP44" s="225"/>
      <c r="FQ44" s="74" t="str">
        <f t="shared" si="2"/>
        <v/>
      </c>
      <c r="FR44" s="74" t="str">
        <f t="shared" si="3"/>
        <v/>
      </c>
      <c r="FS44" s="74" t="str">
        <f t="shared" si="4"/>
        <v/>
      </c>
      <c r="FT44" s="201" t="str">
        <f t="shared" si="5"/>
        <v/>
      </c>
    </row>
    <row r="45" spans="1:176" s="198" customFormat="1" ht="27.75" customHeight="1">
      <c r="A45" s="268"/>
      <c r="B45" s="195"/>
      <c r="C45" s="195"/>
      <c r="D45" s="196"/>
      <c r="E45" s="195"/>
      <c r="F45" s="195"/>
      <c r="G45" s="197"/>
      <c r="H45" s="195"/>
      <c r="I45" s="195"/>
      <c r="J45" s="195"/>
      <c r="K45" s="195"/>
      <c r="L45" s="195"/>
      <c r="M45" s="195"/>
      <c r="N45" s="195"/>
      <c r="O45" s="197"/>
      <c r="P45" s="195"/>
      <c r="Q45" s="195"/>
      <c r="R45" s="195"/>
      <c r="S45" s="195"/>
      <c r="T45" s="195"/>
      <c r="U45" s="195"/>
      <c r="V45" s="195"/>
      <c r="W45" s="195"/>
      <c r="X45" s="195"/>
      <c r="Y45" s="228"/>
      <c r="Z45" s="195"/>
      <c r="AA45" s="195"/>
      <c r="AB45" s="197"/>
      <c r="AC45" s="195"/>
      <c r="AD45" s="195"/>
      <c r="AE45" s="197"/>
      <c r="AF45" s="195"/>
      <c r="AG45" s="195"/>
      <c r="AH45" s="195"/>
      <c r="AI45" s="195"/>
      <c r="AJ45" s="195"/>
      <c r="AK45" s="197"/>
      <c r="AL45" s="195"/>
      <c r="AM45" s="198" t="s">
        <v>49</v>
      </c>
      <c r="AN45" s="195"/>
      <c r="AO45" s="198" t="s">
        <v>45</v>
      </c>
      <c r="AP45" s="195"/>
      <c r="AQ45" s="198" t="s">
        <v>45</v>
      </c>
      <c r="AR45" s="195"/>
      <c r="AS45" s="198" t="s">
        <v>45</v>
      </c>
      <c r="AT45" s="195"/>
      <c r="AU45" s="198" t="s">
        <v>45</v>
      </c>
      <c r="AV45" s="195"/>
      <c r="AW45" s="199" t="s">
        <v>45</v>
      </c>
      <c r="AX45" s="195"/>
      <c r="AY45" s="195"/>
      <c r="AZ45" s="195"/>
      <c r="BA45" s="195"/>
      <c r="BB45" s="195"/>
      <c r="BC45" s="197"/>
      <c r="BD45" s="195"/>
      <c r="BE45" s="198" t="s">
        <v>49</v>
      </c>
      <c r="BF45" s="195"/>
      <c r="BG45" s="198" t="s">
        <v>45</v>
      </c>
      <c r="BH45" s="195"/>
      <c r="BI45" s="198" t="s">
        <v>45</v>
      </c>
      <c r="BJ45" s="195"/>
      <c r="BK45" s="198" t="s">
        <v>45</v>
      </c>
      <c r="BL45" s="195"/>
      <c r="BM45" s="198" t="s">
        <v>45</v>
      </c>
      <c r="BN45" s="195"/>
      <c r="BO45" s="199" t="s">
        <v>45</v>
      </c>
      <c r="BP45" s="195"/>
      <c r="BQ45" s="195"/>
      <c r="BR45" s="195"/>
      <c r="BS45" s="195"/>
      <c r="BT45" s="195"/>
      <c r="BU45" s="197"/>
      <c r="BV45" s="195"/>
      <c r="BW45" s="198" t="s">
        <v>49</v>
      </c>
      <c r="BX45" s="195"/>
      <c r="BY45" s="198" t="s">
        <v>45</v>
      </c>
      <c r="BZ45" s="195"/>
      <c r="CA45" s="198" t="s">
        <v>45</v>
      </c>
      <c r="CB45" s="195"/>
      <c r="CC45" s="198" t="s">
        <v>45</v>
      </c>
      <c r="CD45" s="195"/>
      <c r="CE45" s="198" t="s">
        <v>45</v>
      </c>
      <c r="CF45" s="195"/>
      <c r="CG45" s="199" t="s">
        <v>45</v>
      </c>
      <c r="CH45" s="195"/>
      <c r="CI45" s="195"/>
      <c r="CJ45" s="195"/>
      <c r="CK45" s="195"/>
      <c r="CL45" s="195"/>
      <c r="CM45" s="197"/>
      <c r="CN45" s="195"/>
      <c r="CO45" s="198" t="s">
        <v>49</v>
      </c>
      <c r="CP45" s="195"/>
      <c r="CQ45" s="198" t="s">
        <v>45</v>
      </c>
      <c r="CR45" s="195"/>
      <c r="CS45" s="198" t="s">
        <v>45</v>
      </c>
      <c r="CT45" s="195"/>
      <c r="CU45" s="198" t="s">
        <v>45</v>
      </c>
      <c r="CV45" s="195"/>
      <c r="CW45" s="198" t="s">
        <v>45</v>
      </c>
      <c r="CX45" s="195"/>
      <c r="CY45" s="199" t="s">
        <v>45</v>
      </c>
      <c r="CZ45" s="195"/>
      <c r="DA45" s="195"/>
      <c r="DB45" s="195"/>
      <c r="DC45" s="195"/>
      <c r="DD45" s="196"/>
      <c r="DE45" s="196"/>
      <c r="DF45" s="197"/>
      <c r="DG45" s="195"/>
      <c r="DH45" s="195"/>
      <c r="DI45" s="195"/>
      <c r="DJ45" s="195"/>
      <c r="DK45" s="195"/>
      <c r="DL45" s="196"/>
      <c r="DM45" s="197"/>
      <c r="DN45" s="195"/>
      <c r="DO45" s="195"/>
      <c r="DP45" s="195"/>
      <c r="DQ45" s="195"/>
      <c r="DR45" s="195"/>
      <c r="DS45" s="196"/>
      <c r="DT45" s="197"/>
      <c r="DU45" s="195"/>
      <c r="DV45" s="195"/>
      <c r="DW45" s="195"/>
      <c r="DX45" s="195"/>
      <c r="DY45" s="195"/>
      <c r="DZ45" s="195"/>
      <c r="EA45" s="195"/>
      <c r="EB45" s="195"/>
      <c r="EC45" s="195"/>
      <c r="ED45" s="195"/>
      <c r="EE45" s="195"/>
      <c r="EF45" s="197"/>
      <c r="EG45" s="201" t="str">
        <f>IF(K45="","",IF(OR(Y45=Lists!$AC$42,Y45=Lists!$AC$43),IF(L45="Undrained",(VLOOKUP(K45,Lists!$A$2:$O$595,12,Lists!$L$2:$L$595))/((VLOOKUP(K45,Lists!$A$2:$O$595,4,Lists!$L$2:$L$595))/100),IF(L45="Drained",(VLOOKUP(K45,Lists!$A$2:$O$595,15,Lists!$L$2:$L$595))/((VLOOKUP(K45,Lists!$A$2:$O$595,7,Lists!$L$2:$L$595))/100),"")),""))</f>
        <v/>
      </c>
      <c r="EH45" s="201" t="str">
        <f>IF(K45="","",IF(L45="Undrained",(VLOOKUP(K45,Lists!$A$2:$O$595,8,Lists!$H$2:$H$595))/((VLOOKUP(K45,Lists!$A$2:$O$595,4,Lists!$D$2:$D$595))/100),IF(L45="Drained",(VLOOKUP(K45,Lists!$A$2:$O$595,11,Lists!$K$2:$K$595))/((VLOOKUP(K45,Lists!$A$2:$O$595,7,Lists!$G$2:$G$595))/100),"")))</f>
        <v/>
      </c>
      <c r="EI45" s="201" t="str">
        <f>Lists!S68</f>
        <v/>
      </c>
      <c r="EJ45" s="201">
        <f t="shared" si="6"/>
        <v>0</v>
      </c>
      <c r="EK45" s="201">
        <f>IF(AND(X45="x",OR(Y45=Lists!$AC$42,Y45=Lists!$AC$43)),30,IF(OR(EH45="",EG45=""),0,IF(AND(,EG45-EH45-EJ45&lt;0,EI45="sod not defined"),30,IF(EI45="sod not defined",EG45-EH45-EJ45,IF(EG45-EH45-EI45-EJ45&lt;0,30,EG45-EH45-EI45-EJ45)))))</f>
        <v>0</v>
      </c>
      <c r="EL45" s="201">
        <f t="shared" si="8"/>
        <v>0</v>
      </c>
      <c r="EM45" s="201">
        <f>SUM((IF(AH45="",0,IF(AH45=Lists!$T$3,((AG45*AL45*(AR45/100))*(Lists!W59/100)),((('Multi-Field'!AG45*2000)*('Multi-Field'!AR45/100)*(Lists!W59/100)))))),(IF('Multi-Field'!AZ45="",0,IF('Multi-Field'!AZ45=Lists!$T$3,(('Multi-Field'!AY45*'Multi-Field'!BD45*('Multi-Field'!BJ45/100))*(Lists!Y59/100)),((('Multi-Field'!AY45*2000)*('Multi-Field'!BJ45/100))*(Lists!Y59/100))))))</f>
        <v>0</v>
      </c>
      <c r="EN45" s="201">
        <f>SUM(IF(AH45="",0,IF(AH45=Lists!$T$3,((AG45*AL45)*(AP45/100)*(IF(Lists!V59=0,0,Lists!V59/100))),(('Multi-Field'!AG45*2000)*('Multi-Field'!AP45/100)*(IF(Lists!V59=0,0,Lists!V59/100))))),IF('Multi-Field'!AZ45="",0,IF('Multi-Field'!AZ45=Lists!$T$3,(('Multi-Field'!AY45*'Multi-Field'!BD45)*('Multi-Field'!BH45/100)*(IF(Lists!X59=0,0,Lists!X59/100))),(('Multi-Field'!AY45*2000)*('Multi-Field'!BH45/100)*(IF(Lists!X59=0,0,Lists!X59/100))))))</f>
        <v>0</v>
      </c>
      <c r="EO45" s="201">
        <f>SUM(IF(DD45=Lists!$AA$3,((DE45*DC45)*(CZ45/100)),(DC45*(CZ45/100))),IF(DK45=Lists!$AA$3,((DL45*DJ45)*(DG45/100)),(DJ45*(DG45/100))),IF(DR45=Lists!$AA$3,((DS45*DQ45)*(DN45/100)),(DQ45*(DN45/100))))</f>
        <v>0</v>
      </c>
      <c r="EP45" s="264">
        <f t="shared" si="7"/>
        <v>0</v>
      </c>
      <c r="EQ45" s="195"/>
      <c r="ER45" s="266"/>
      <c r="ES45" s="195"/>
      <c r="ET45" s="202"/>
      <c r="EU45" s="202"/>
      <c r="EV45" s="202"/>
      <c r="EW45" s="202"/>
      <c r="EX45" s="202"/>
      <c r="EY45" s="202"/>
      <c r="EZ45" s="202"/>
      <c r="FA45" s="202"/>
      <c r="FB45" s="202"/>
      <c r="FC45" s="202"/>
      <c r="FD45" s="202"/>
      <c r="FE45" s="202"/>
      <c r="FF45" s="202"/>
      <c r="FG45" s="203"/>
      <c r="FH45" s="202"/>
      <c r="FI45" s="202"/>
      <c r="FJ45" s="225"/>
      <c r="FK45" s="225"/>
      <c r="FL45" s="225"/>
      <c r="FM45" s="225"/>
      <c r="FN45" s="225"/>
      <c r="FO45" s="205" t="str">
        <f t="shared" si="9"/>
        <v/>
      </c>
      <c r="FP45" s="225"/>
      <c r="FQ45" s="74" t="str">
        <f t="shared" si="2"/>
        <v/>
      </c>
      <c r="FR45" s="74" t="str">
        <f t="shared" si="3"/>
        <v/>
      </c>
      <c r="FS45" s="74" t="str">
        <f t="shared" si="4"/>
        <v/>
      </c>
      <c r="FT45" s="201" t="str">
        <f t="shared" si="5"/>
        <v/>
      </c>
    </row>
    <row r="46" spans="1:176" s="198" customFormat="1" ht="27.75" customHeight="1">
      <c r="A46" s="268"/>
      <c r="B46" s="195"/>
      <c r="C46" s="195"/>
      <c r="D46" s="196"/>
      <c r="E46" s="195"/>
      <c r="F46" s="195"/>
      <c r="G46" s="197"/>
      <c r="H46" s="195"/>
      <c r="I46" s="195"/>
      <c r="J46" s="195"/>
      <c r="K46" s="195"/>
      <c r="L46" s="195"/>
      <c r="M46" s="195"/>
      <c r="N46" s="195"/>
      <c r="O46" s="197"/>
      <c r="P46" s="195"/>
      <c r="Q46" s="195"/>
      <c r="R46" s="195"/>
      <c r="S46" s="195"/>
      <c r="T46" s="195"/>
      <c r="U46" s="195"/>
      <c r="V46" s="195"/>
      <c r="W46" s="195"/>
      <c r="X46" s="195"/>
      <c r="Y46" s="228"/>
      <c r="Z46" s="195"/>
      <c r="AA46" s="195"/>
      <c r="AB46" s="197"/>
      <c r="AC46" s="195"/>
      <c r="AD46" s="195"/>
      <c r="AE46" s="197"/>
      <c r="AF46" s="195"/>
      <c r="AG46" s="195"/>
      <c r="AH46" s="195"/>
      <c r="AI46" s="195"/>
      <c r="AJ46" s="195"/>
      <c r="AK46" s="197"/>
      <c r="AL46" s="195"/>
      <c r="AM46" s="198" t="s">
        <v>49</v>
      </c>
      <c r="AN46" s="195"/>
      <c r="AO46" s="198" t="s">
        <v>45</v>
      </c>
      <c r="AP46" s="195"/>
      <c r="AQ46" s="198" t="s">
        <v>45</v>
      </c>
      <c r="AR46" s="195"/>
      <c r="AS46" s="198" t="s">
        <v>45</v>
      </c>
      <c r="AT46" s="195"/>
      <c r="AU46" s="198" t="s">
        <v>45</v>
      </c>
      <c r="AV46" s="195"/>
      <c r="AW46" s="199" t="s">
        <v>45</v>
      </c>
      <c r="AX46" s="195"/>
      <c r="AY46" s="195"/>
      <c r="AZ46" s="195"/>
      <c r="BA46" s="195"/>
      <c r="BB46" s="195"/>
      <c r="BC46" s="197"/>
      <c r="BD46" s="195"/>
      <c r="BE46" s="198" t="s">
        <v>49</v>
      </c>
      <c r="BF46" s="195"/>
      <c r="BG46" s="198" t="s">
        <v>45</v>
      </c>
      <c r="BH46" s="195"/>
      <c r="BI46" s="198" t="s">
        <v>45</v>
      </c>
      <c r="BJ46" s="195"/>
      <c r="BK46" s="198" t="s">
        <v>45</v>
      </c>
      <c r="BL46" s="195"/>
      <c r="BM46" s="198" t="s">
        <v>45</v>
      </c>
      <c r="BN46" s="195"/>
      <c r="BO46" s="199" t="s">
        <v>45</v>
      </c>
      <c r="BP46" s="195"/>
      <c r="BQ46" s="195"/>
      <c r="BR46" s="195"/>
      <c r="BS46" s="195"/>
      <c r="BT46" s="195"/>
      <c r="BU46" s="197"/>
      <c r="BV46" s="195"/>
      <c r="BW46" s="198" t="s">
        <v>49</v>
      </c>
      <c r="BX46" s="195"/>
      <c r="BY46" s="198" t="s">
        <v>45</v>
      </c>
      <c r="BZ46" s="195"/>
      <c r="CA46" s="198" t="s">
        <v>45</v>
      </c>
      <c r="CB46" s="195"/>
      <c r="CC46" s="198" t="s">
        <v>45</v>
      </c>
      <c r="CD46" s="195"/>
      <c r="CE46" s="198" t="s">
        <v>45</v>
      </c>
      <c r="CF46" s="195"/>
      <c r="CG46" s="199" t="s">
        <v>45</v>
      </c>
      <c r="CH46" s="195"/>
      <c r="CI46" s="195"/>
      <c r="CJ46" s="195"/>
      <c r="CK46" s="195"/>
      <c r="CL46" s="195"/>
      <c r="CM46" s="197"/>
      <c r="CN46" s="195"/>
      <c r="CO46" s="198" t="s">
        <v>49</v>
      </c>
      <c r="CP46" s="195"/>
      <c r="CQ46" s="198" t="s">
        <v>45</v>
      </c>
      <c r="CR46" s="195"/>
      <c r="CS46" s="198" t="s">
        <v>45</v>
      </c>
      <c r="CT46" s="195"/>
      <c r="CU46" s="198" t="s">
        <v>45</v>
      </c>
      <c r="CV46" s="195"/>
      <c r="CW46" s="198" t="s">
        <v>45</v>
      </c>
      <c r="CX46" s="195"/>
      <c r="CY46" s="199" t="s">
        <v>45</v>
      </c>
      <c r="CZ46" s="195"/>
      <c r="DA46" s="195"/>
      <c r="DB46" s="195"/>
      <c r="DC46" s="195"/>
      <c r="DD46" s="196"/>
      <c r="DE46" s="196"/>
      <c r="DF46" s="197"/>
      <c r="DG46" s="195"/>
      <c r="DH46" s="195"/>
      <c r="DI46" s="195"/>
      <c r="DJ46" s="195"/>
      <c r="DK46" s="195"/>
      <c r="DL46" s="196"/>
      <c r="DM46" s="197"/>
      <c r="DN46" s="195"/>
      <c r="DO46" s="195"/>
      <c r="DP46" s="195"/>
      <c r="DQ46" s="195"/>
      <c r="DR46" s="195"/>
      <c r="DS46" s="196"/>
      <c r="DT46" s="197"/>
      <c r="DU46" s="195"/>
      <c r="DV46" s="195"/>
      <c r="DW46" s="195"/>
      <c r="DX46" s="195"/>
      <c r="DY46" s="195"/>
      <c r="DZ46" s="195"/>
      <c r="EA46" s="195"/>
      <c r="EB46" s="195"/>
      <c r="EC46" s="195"/>
      <c r="ED46" s="195"/>
      <c r="EE46" s="195"/>
      <c r="EF46" s="197"/>
      <c r="EG46" s="201" t="str">
        <f>IF(K46="","",IF(OR(Y46=Lists!$AC$42,Y46=Lists!$AC$43),IF(L46="Undrained",(VLOOKUP(K46,Lists!$A$2:$O$595,12,Lists!$L$2:$L$595))/((VLOOKUP(K46,Lists!$A$2:$O$595,4,Lists!$L$2:$L$595))/100),IF(L46="Drained",(VLOOKUP(K46,Lists!$A$2:$O$595,15,Lists!$L$2:$L$595))/((VLOOKUP(K46,Lists!$A$2:$O$595,7,Lists!$L$2:$L$595))/100),"")),""))</f>
        <v/>
      </c>
      <c r="EH46" s="201" t="str">
        <f>IF(K46="","",IF(L46="Undrained",(VLOOKUP(K46,Lists!$A$2:$O$595,8,Lists!$H$2:$H$595))/((VLOOKUP(K46,Lists!$A$2:$O$595,4,Lists!$D$2:$D$595))/100),IF(L46="Drained",(VLOOKUP(K46,Lists!$A$2:$O$595,11,Lists!$K$2:$K$595))/((VLOOKUP(K46,Lists!$A$2:$O$595,7,Lists!$G$2:$G$595))/100),"")))</f>
        <v/>
      </c>
      <c r="EI46" s="201" t="str">
        <f>Lists!S69</f>
        <v/>
      </c>
      <c r="EJ46" s="201">
        <f t="shared" si="6"/>
        <v>0</v>
      </c>
      <c r="EK46" s="201">
        <f>IF(AND(X46="x",OR(Y46=Lists!$AC$42,Y46=Lists!$AC$43)),30,IF(OR(EH46="",EG46=""),0,IF(AND(,EG46-EH46-EJ46&lt;0,EI46="sod not defined"),30,IF(EI46="sod not defined",EG46-EH46-EJ46,IF(EG46-EH46-EI46-EJ46&lt;0,30,EG46-EH46-EI46-EJ46)))))</f>
        <v>0</v>
      </c>
      <c r="EL46" s="201">
        <f t="shared" si="8"/>
        <v>0</v>
      </c>
      <c r="EM46" s="201">
        <f>SUM((IF(AH46="",0,IF(AH46=Lists!$T$3,((AG46*AL46*(AR46/100))*(Lists!W60/100)),((('Multi-Field'!AG46*2000)*('Multi-Field'!AR46/100)*(Lists!W60/100)))))),(IF('Multi-Field'!AZ46="",0,IF('Multi-Field'!AZ46=Lists!$T$3,(('Multi-Field'!AY46*'Multi-Field'!BD46*('Multi-Field'!BJ46/100))*(Lists!Y60/100)),((('Multi-Field'!AY46*2000)*('Multi-Field'!BJ46/100))*(Lists!Y60/100))))))</f>
        <v>0</v>
      </c>
      <c r="EN46" s="201">
        <f>SUM(IF(AH46="",0,IF(AH46=Lists!$T$3,((AG46*AL46)*(AP46/100)*(IF(Lists!V60=0,0,Lists!V60/100))),(('Multi-Field'!AG46*2000)*('Multi-Field'!AP46/100)*(IF(Lists!V60=0,0,Lists!V60/100))))),IF('Multi-Field'!AZ46="",0,IF('Multi-Field'!AZ46=Lists!$T$3,(('Multi-Field'!AY46*'Multi-Field'!BD46)*('Multi-Field'!BH46/100)*(IF(Lists!X60=0,0,Lists!X60/100))),(('Multi-Field'!AY46*2000)*('Multi-Field'!BH46/100)*(IF(Lists!X60=0,0,Lists!X60/100))))))</f>
        <v>0</v>
      </c>
      <c r="EO46" s="201">
        <f>SUM(IF(DD46=Lists!$AA$3,((DE46*DC46)*(CZ46/100)),(DC46*(CZ46/100))),IF(DK46=Lists!$AA$3,((DL46*DJ46)*(DG46/100)),(DJ46*(DG46/100))),IF(DR46=Lists!$AA$3,((DS46*DQ46)*(DN46/100)),(DQ46*(DN46/100))))</f>
        <v>0</v>
      </c>
      <c r="EP46" s="264">
        <f t="shared" si="7"/>
        <v>0</v>
      </c>
      <c r="EQ46" s="195"/>
      <c r="ER46" s="266"/>
      <c r="ES46" s="195"/>
      <c r="ET46" s="202"/>
      <c r="EU46" s="202"/>
      <c r="EV46" s="202"/>
      <c r="EW46" s="202"/>
      <c r="EX46" s="202"/>
      <c r="EY46" s="202"/>
      <c r="EZ46" s="202"/>
      <c r="FA46" s="202"/>
      <c r="FB46" s="202"/>
      <c r="FC46" s="202"/>
      <c r="FD46" s="202"/>
      <c r="FE46" s="202"/>
      <c r="FF46" s="202"/>
      <c r="FG46" s="203"/>
      <c r="FH46" s="202"/>
      <c r="FI46" s="202"/>
      <c r="FJ46" s="225"/>
      <c r="FK46" s="225"/>
      <c r="FL46" s="225"/>
      <c r="FM46" s="225"/>
      <c r="FN46" s="225"/>
      <c r="FO46" s="205" t="str">
        <f t="shared" si="9"/>
        <v/>
      </c>
      <c r="FP46" s="225"/>
      <c r="FQ46" s="74" t="str">
        <f t="shared" si="2"/>
        <v/>
      </c>
      <c r="FR46" s="74" t="str">
        <f t="shared" si="3"/>
        <v/>
      </c>
      <c r="FS46" s="74" t="str">
        <f t="shared" si="4"/>
        <v/>
      </c>
      <c r="FT46" s="201" t="str">
        <f t="shared" si="5"/>
        <v/>
      </c>
    </row>
    <row r="47" spans="1:176" s="198" customFormat="1" ht="27.75" customHeight="1">
      <c r="A47" s="268"/>
      <c r="B47" s="195"/>
      <c r="C47" s="195"/>
      <c r="D47" s="196"/>
      <c r="E47" s="195"/>
      <c r="F47" s="195"/>
      <c r="G47" s="197"/>
      <c r="H47" s="195"/>
      <c r="I47" s="195"/>
      <c r="J47" s="195"/>
      <c r="K47" s="195"/>
      <c r="L47" s="195"/>
      <c r="M47" s="195"/>
      <c r="N47" s="195"/>
      <c r="O47" s="197"/>
      <c r="P47" s="195"/>
      <c r="Q47" s="195"/>
      <c r="R47" s="195"/>
      <c r="S47" s="195"/>
      <c r="T47" s="195"/>
      <c r="U47" s="195"/>
      <c r="V47" s="195"/>
      <c r="W47" s="195"/>
      <c r="X47" s="195"/>
      <c r="Y47" s="228"/>
      <c r="Z47" s="195"/>
      <c r="AA47" s="195"/>
      <c r="AB47" s="197"/>
      <c r="AC47" s="195"/>
      <c r="AD47" s="195"/>
      <c r="AE47" s="197"/>
      <c r="AF47" s="195"/>
      <c r="AG47" s="195"/>
      <c r="AH47" s="195"/>
      <c r="AI47" s="195"/>
      <c r="AJ47" s="195"/>
      <c r="AK47" s="197"/>
      <c r="AL47" s="195"/>
      <c r="AM47" s="198" t="s">
        <v>49</v>
      </c>
      <c r="AN47" s="195"/>
      <c r="AO47" s="198" t="s">
        <v>45</v>
      </c>
      <c r="AP47" s="195"/>
      <c r="AQ47" s="198" t="s">
        <v>45</v>
      </c>
      <c r="AR47" s="195"/>
      <c r="AS47" s="198" t="s">
        <v>45</v>
      </c>
      <c r="AT47" s="195"/>
      <c r="AU47" s="198" t="s">
        <v>45</v>
      </c>
      <c r="AV47" s="195"/>
      <c r="AW47" s="199" t="s">
        <v>45</v>
      </c>
      <c r="AX47" s="195"/>
      <c r="AY47" s="195"/>
      <c r="AZ47" s="195"/>
      <c r="BA47" s="195"/>
      <c r="BB47" s="195"/>
      <c r="BC47" s="197"/>
      <c r="BD47" s="195"/>
      <c r="BE47" s="198" t="s">
        <v>49</v>
      </c>
      <c r="BF47" s="195"/>
      <c r="BG47" s="198" t="s">
        <v>45</v>
      </c>
      <c r="BH47" s="195"/>
      <c r="BI47" s="198" t="s">
        <v>45</v>
      </c>
      <c r="BJ47" s="195"/>
      <c r="BK47" s="198" t="s">
        <v>45</v>
      </c>
      <c r="BL47" s="195"/>
      <c r="BM47" s="198" t="s">
        <v>45</v>
      </c>
      <c r="BN47" s="195"/>
      <c r="BO47" s="199" t="s">
        <v>45</v>
      </c>
      <c r="BP47" s="195"/>
      <c r="BQ47" s="195"/>
      <c r="BR47" s="195"/>
      <c r="BS47" s="195"/>
      <c r="BT47" s="195"/>
      <c r="BU47" s="197"/>
      <c r="BV47" s="195"/>
      <c r="BW47" s="198" t="s">
        <v>49</v>
      </c>
      <c r="BX47" s="195"/>
      <c r="BY47" s="198" t="s">
        <v>45</v>
      </c>
      <c r="BZ47" s="195"/>
      <c r="CA47" s="198" t="s">
        <v>45</v>
      </c>
      <c r="CB47" s="195"/>
      <c r="CC47" s="198" t="s">
        <v>45</v>
      </c>
      <c r="CD47" s="195"/>
      <c r="CE47" s="198" t="s">
        <v>45</v>
      </c>
      <c r="CF47" s="195"/>
      <c r="CG47" s="199" t="s">
        <v>45</v>
      </c>
      <c r="CH47" s="195"/>
      <c r="CI47" s="195"/>
      <c r="CJ47" s="195"/>
      <c r="CK47" s="195"/>
      <c r="CL47" s="195"/>
      <c r="CM47" s="197"/>
      <c r="CN47" s="195"/>
      <c r="CO47" s="198" t="s">
        <v>49</v>
      </c>
      <c r="CP47" s="195"/>
      <c r="CQ47" s="198" t="s">
        <v>45</v>
      </c>
      <c r="CR47" s="195"/>
      <c r="CS47" s="198" t="s">
        <v>45</v>
      </c>
      <c r="CT47" s="195"/>
      <c r="CU47" s="198" t="s">
        <v>45</v>
      </c>
      <c r="CV47" s="195"/>
      <c r="CW47" s="198" t="s">
        <v>45</v>
      </c>
      <c r="CX47" s="195"/>
      <c r="CY47" s="199" t="s">
        <v>45</v>
      </c>
      <c r="CZ47" s="195"/>
      <c r="DA47" s="195"/>
      <c r="DB47" s="195"/>
      <c r="DC47" s="195"/>
      <c r="DD47" s="196"/>
      <c r="DE47" s="196"/>
      <c r="DF47" s="197"/>
      <c r="DG47" s="195"/>
      <c r="DH47" s="195"/>
      <c r="DI47" s="195"/>
      <c r="DJ47" s="195"/>
      <c r="DK47" s="195"/>
      <c r="DL47" s="196"/>
      <c r="DM47" s="197"/>
      <c r="DN47" s="195"/>
      <c r="DO47" s="195"/>
      <c r="DP47" s="195"/>
      <c r="DQ47" s="195"/>
      <c r="DR47" s="195"/>
      <c r="DS47" s="196"/>
      <c r="DT47" s="197"/>
      <c r="DU47" s="195"/>
      <c r="DV47" s="195"/>
      <c r="DW47" s="195"/>
      <c r="DX47" s="195"/>
      <c r="DY47" s="195"/>
      <c r="DZ47" s="195"/>
      <c r="EA47" s="195"/>
      <c r="EB47" s="195"/>
      <c r="EC47" s="195"/>
      <c r="ED47" s="195"/>
      <c r="EE47" s="195"/>
      <c r="EF47" s="197"/>
      <c r="EG47" s="201" t="str">
        <f>IF(K47="","",IF(OR(Y47=Lists!$AC$42,Y47=Lists!$AC$43),IF(L47="Undrained",(VLOOKUP(K47,Lists!$A$2:$O$595,12,Lists!$L$2:$L$595))/((VLOOKUP(K47,Lists!$A$2:$O$595,4,Lists!$L$2:$L$595))/100),IF(L47="Drained",(VLOOKUP(K47,Lists!$A$2:$O$595,15,Lists!$L$2:$L$595))/((VLOOKUP(K47,Lists!$A$2:$O$595,7,Lists!$L$2:$L$595))/100),"")),""))</f>
        <v/>
      </c>
      <c r="EH47" s="201" t="str">
        <f>IF(K47="","",IF(L47="Undrained",(VLOOKUP(K47,Lists!$A$2:$O$595,8,Lists!$H$2:$H$595))/((VLOOKUP(K47,Lists!$A$2:$O$595,4,Lists!$D$2:$D$595))/100),IF(L47="Drained",(VLOOKUP(K47,Lists!$A$2:$O$595,11,Lists!$K$2:$K$595))/((VLOOKUP(K47,Lists!$A$2:$O$595,7,Lists!$G$2:$G$595))/100),"")))</f>
        <v/>
      </c>
      <c r="EI47" s="201" t="str">
        <f>Lists!S70</f>
        <v/>
      </c>
      <c r="EJ47" s="201">
        <f t="shared" si="6"/>
        <v>0</v>
      </c>
      <c r="EK47" s="201">
        <f>IF(AND(X47="x",OR(Y47=Lists!$AC$42,Y47=Lists!$AC$43)),30,IF(OR(EH47="",EG47=""),0,IF(AND(,EG47-EH47-EJ47&lt;0,EI47="sod not defined"),30,IF(EI47="sod not defined",EG47-EH47-EJ47,IF(EG47-EH47-EI47-EJ47&lt;0,30,EG47-EH47-EI47-EJ47)))))</f>
        <v>0</v>
      </c>
      <c r="EL47" s="201">
        <f t="shared" si="8"/>
        <v>0</v>
      </c>
      <c r="EM47" s="201">
        <f>SUM((IF(AH47="",0,IF(AH47=Lists!$T$3,((AG47*AL47*(AR47/100))*(Lists!W61/100)),((('Multi-Field'!AG47*2000)*('Multi-Field'!AR47/100)*(Lists!W61/100)))))),(IF('Multi-Field'!AZ47="",0,IF('Multi-Field'!AZ47=Lists!$T$3,(('Multi-Field'!AY47*'Multi-Field'!BD47*('Multi-Field'!BJ47/100))*(Lists!Y61/100)),((('Multi-Field'!AY47*2000)*('Multi-Field'!BJ47/100))*(Lists!Y61/100))))))</f>
        <v>0</v>
      </c>
      <c r="EN47" s="201">
        <f>SUM(IF(AH47="",0,IF(AH47=Lists!$T$3,((AG47*AL47)*(AP47/100)*(IF(Lists!V61=0,0,Lists!V61/100))),(('Multi-Field'!AG47*2000)*('Multi-Field'!AP47/100)*(IF(Lists!V61=0,0,Lists!V61/100))))),IF('Multi-Field'!AZ47="",0,IF('Multi-Field'!AZ47=Lists!$T$3,(('Multi-Field'!AY47*'Multi-Field'!BD47)*('Multi-Field'!BH47/100)*(IF(Lists!X61=0,0,Lists!X61/100))),(('Multi-Field'!AY47*2000)*('Multi-Field'!BH47/100)*(IF(Lists!X61=0,0,Lists!X61/100))))))</f>
        <v>0</v>
      </c>
      <c r="EO47" s="201">
        <f>SUM(IF(DD47=Lists!$AA$3,((DE47*DC47)*(CZ47/100)),(DC47*(CZ47/100))),IF(DK47=Lists!$AA$3,((DL47*DJ47)*(DG47/100)),(DJ47*(DG47/100))),IF(DR47=Lists!$AA$3,((DS47*DQ47)*(DN47/100)),(DQ47*(DN47/100))))</f>
        <v>0</v>
      </c>
      <c r="EP47" s="264">
        <f t="shared" si="7"/>
        <v>0</v>
      </c>
      <c r="EQ47" s="195"/>
      <c r="ER47" s="266"/>
      <c r="ES47" s="195"/>
      <c r="ET47" s="202"/>
      <c r="EU47" s="202"/>
      <c r="EV47" s="202"/>
      <c r="EW47" s="202"/>
      <c r="EX47" s="202"/>
      <c r="EY47" s="202"/>
      <c r="EZ47" s="202"/>
      <c r="FA47" s="202"/>
      <c r="FB47" s="202"/>
      <c r="FC47" s="202"/>
      <c r="FD47" s="202"/>
      <c r="FE47" s="202"/>
      <c r="FF47" s="202"/>
      <c r="FG47" s="203"/>
      <c r="FH47" s="202"/>
      <c r="FI47" s="202"/>
      <c r="FJ47" s="225"/>
      <c r="FK47" s="225"/>
      <c r="FL47" s="225"/>
      <c r="FM47" s="225"/>
      <c r="FN47" s="225"/>
      <c r="FO47" s="205" t="str">
        <f t="shared" si="9"/>
        <v/>
      </c>
      <c r="FP47" s="225"/>
      <c r="FQ47" s="74" t="str">
        <f t="shared" si="2"/>
        <v/>
      </c>
      <c r="FR47" s="74" t="str">
        <f t="shared" si="3"/>
        <v/>
      </c>
      <c r="FS47" s="74" t="str">
        <f t="shared" si="4"/>
        <v/>
      </c>
      <c r="FT47" s="201" t="str">
        <f t="shared" si="5"/>
        <v/>
      </c>
    </row>
    <row r="48" spans="1:176" s="198" customFormat="1" ht="27.75" customHeight="1">
      <c r="A48" s="268"/>
      <c r="B48" s="195"/>
      <c r="C48" s="195"/>
      <c r="D48" s="196"/>
      <c r="E48" s="195"/>
      <c r="F48" s="195"/>
      <c r="G48" s="197"/>
      <c r="H48" s="195"/>
      <c r="I48" s="195"/>
      <c r="J48" s="195"/>
      <c r="K48" s="195"/>
      <c r="L48" s="195"/>
      <c r="M48" s="195"/>
      <c r="N48" s="195"/>
      <c r="O48" s="197"/>
      <c r="P48" s="195"/>
      <c r="Q48" s="195"/>
      <c r="R48" s="195"/>
      <c r="S48" s="195"/>
      <c r="T48" s="195"/>
      <c r="U48" s="195"/>
      <c r="V48" s="195"/>
      <c r="W48" s="195"/>
      <c r="X48" s="195"/>
      <c r="Y48" s="228"/>
      <c r="Z48" s="195"/>
      <c r="AA48" s="195"/>
      <c r="AB48" s="197"/>
      <c r="AC48" s="195"/>
      <c r="AD48" s="195"/>
      <c r="AE48" s="197"/>
      <c r="AF48" s="195"/>
      <c r="AG48" s="195"/>
      <c r="AH48" s="195"/>
      <c r="AI48" s="195"/>
      <c r="AJ48" s="195"/>
      <c r="AK48" s="197"/>
      <c r="AL48" s="195"/>
      <c r="AM48" s="198" t="s">
        <v>49</v>
      </c>
      <c r="AN48" s="195"/>
      <c r="AO48" s="198" t="s">
        <v>45</v>
      </c>
      <c r="AP48" s="195"/>
      <c r="AQ48" s="198" t="s">
        <v>45</v>
      </c>
      <c r="AR48" s="195"/>
      <c r="AS48" s="198" t="s">
        <v>45</v>
      </c>
      <c r="AT48" s="195"/>
      <c r="AU48" s="198" t="s">
        <v>45</v>
      </c>
      <c r="AV48" s="195"/>
      <c r="AW48" s="199" t="s">
        <v>45</v>
      </c>
      <c r="AX48" s="195"/>
      <c r="AY48" s="195"/>
      <c r="AZ48" s="195"/>
      <c r="BA48" s="195"/>
      <c r="BB48" s="195"/>
      <c r="BC48" s="197"/>
      <c r="BD48" s="195"/>
      <c r="BE48" s="198" t="s">
        <v>49</v>
      </c>
      <c r="BF48" s="195"/>
      <c r="BG48" s="198" t="s">
        <v>45</v>
      </c>
      <c r="BH48" s="195"/>
      <c r="BI48" s="198" t="s">
        <v>45</v>
      </c>
      <c r="BJ48" s="195"/>
      <c r="BK48" s="198" t="s">
        <v>45</v>
      </c>
      <c r="BL48" s="195"/>
      <c r="BM48" s="198" t="s">
        <v>45</v>
      </c>
      <c r="BN48" s="195"/>
      <c r="BO48" s="199" t="s">
        <v>45</v>
      </c>
      <c r="BP48" s="195"/>
      <c r="BQ48" s="195"/>
      <c r="BR48" s="195"/>
      <c r="BS48" s="195"/>
      <c r="BT48" s="195"/>
      <c r="BU48" s="197"/>
      <c r="BV48" s="195"/>
      <c r="BW48" s="198" t="s">
        <v>49</v>
      </c>
      <c r="BX48" s="195"/>
      <c r="BY48" s="198" t="s">
        <v>45</v>
      </c>
      <c r="BZ48" s="195"/>
      <c r="CA48" s="198" t="s">
        <v>45</v>
      </c>
      <c r="CB48" s="195"/>
      <c r="CC48" s="198" t="s">
        <v>45</v>
      </c>
      <c r="CD48" s="195"/>
      <c r="CE48" s="198" t="s">
        <v>45</v>
      </c>
      <c r="CF48" s="195"/>
      <c r="CG48" s="199" t="s">
        <v>45</v>
      </c>
      <c r="CH48" s="195"/>
      <c r="CI48" s="195"/>
      <c r="CJ48" s="195"/>
      <c r="CK48" s="195"/>
      <c r="CL48" s="195"/>
      <c r="CM48" s="197"/>
      <c r="CN48" s="195"/>
      <c r="CO48" s="198" t="s">
        <v>49</v>
      </c>
      <c r="CP48" s="195"/>
      <c r="CQ48" s="198" t="s">
        <v>45</v>
      </c>
      <c r="CR48" s="195"/>
      <c r="CS48" s="198" t="s">
        <v>45</v>
      </c>
      <c r="CT48" s="195"/>
      <c r="CU48" s="198" t="s">
        <v>45</v>
      </c>
      <c r="CV48" s="195"/>
      <c r="CW48" s="198" t="s">
        <v>45</v>
      </c>
      <c r="CX48" s="195"/>
      <c r="CY48" s="199" t="s">
        <v>45</v>
      </c>
      <c r="CZ48" s="195"/>
      <c r="DA48" s="195"/>
      <c r="DB48" s="195"/>
      <c r="DC48" s="195"/>
      <c r="DD48" s="196"/>
      <c r="DE48" s="196"/>
      <c r="DF48" s="197"/>
      <c r="DG48" s="195"/>
      <c r="DH48" s="195"/>
      <c r="DI48" s="195"/>
      <c r="DJ48" s="195"/>
      <c r="DK48" s="195"/>
      <c r="DL48" s="196"/>
      <c r="DM48" s="197"/>
      <c r="DN48" s="195"/>
      <c r="DO48" s="195"/>
      <c r="DP48" s="195"/>
      <c r="DQ48" s="195"/>
      <c r="DR48" s="195"/>
      <c r="DS48" s="196"/>
      <c r="DT48" s="197"/>
      <c r="DU48" s="195"/>
      <c r="DV48" s="195"/>
      <c r="DW48" s="195"/>
      <c r="DX48" s="195"/>
      <c r="DY48" s="195"/>
      <c r="DZ48" s="195"/>
      <c r="EA48" s="195"/>
      <c r="EB48" s="195"/>
      <c r="EC48" s="195"/>
      <c r="ED48" s="195"/>
      <c r="EE48" s="195"/>
      <c r="EF48" s="197"/>
      <c r="EG48" s="201" t="str">
        <f>IF(K48="","",IF(OR(Y48=Lists!$AC$42,Y48=Lists!$AC$43),IF(L48="Undrained",(VLOOKUP(K48,Lists!$A$2:$O$595,12,Lists!$L$2:$L$595))/((VLOOKUP(K48,Lists!$A$2:$O$595,4,Lists!$L$2:$L$595))/100),IF(L48="Drained",(VLOOKUP(K48,Lists!$A$2:$O$595,15,Lists!$L$2:$L$595))/((VLOOKUP(K48,Lists!$A$2:$O$595,7,Lists!$L$2:$L$595))/100),"")),""))</f>
        <v/>
      </c>
      <c r="EH48" s="201" t="str">
        <f>IF(K48="","",IF(L48="Undrained",(VLOOKUP(K48,Lists!$A$2:$O$595,8,Lists!$H$2:$H$595))/((VLOOKUP(K48,Lists!$A$2:$O$595,4,Lists!$D$2:$D$595))/100),IF(L48="Drained",(VLOOKUP(K48,Lists!$A$2:$O$595,11,Lists!$K$2:$K$595))/((VLOOKUP(K48,Lists!$A$2:$O$595,7,Lists!$G$2:$G$595))/100),"")))</f>
        <v/>
      </c>
      <c r="EI48" s="201" t="str">
        <f>Lists!S71</f>
        <v/>
      </c>
      <c r="EJ48" s="201">
        <f t="shared" si="6"/>
        <v>0</v>
      </c>
      <c r="EK48" s="201">
        <f>IF(AND(X48="x",OR(Y48=Lists!$AC$42,Y48=Lists!$AC$43)),30,IF(OR(EH48="",EG48=""),0,IF(AND(,EG48-EH48-EJ48&lt;0,EI48="sod not defined"),30,IF(EI48="sod not defined",EG48-EH48-EJ48,IF(EG48-EH48-EI48-EJ48&lt;0,30,EG48-EH48-EI48-EJ48)))))</f>
        <v>0</v>
      </c>
      <c r="EL48" s="201">
        <f t="shared" si="8"/>
        <v>0</v>
      </c>
      <c r="EM48" s="201">
        <f>SUM((IF(AH48="",0,IF(AH48=Lists!$T$3,((AG48*AL48*(AR48/100))*(Lists!W62/100)),((('Multi-Field'!AG48*2000)*('Multi-Field'!AR48/100)*(Lists!W62/100)))))),(IF('Multi-Field'!AZ48="",0,IF('Multi-Field'!AZ48=Lists!$T$3,(('Multi-Field'!AY48*'Multi-Field'!BD48*('Multi-Field'!BJ48/100))*(Lists!Y62/100)),((('Multi-Field'!AY48*2000)*('Multi-Field'!BJ48/100))*(Lists!Y62/100))))))</f>
        <v>0</v>
      </c>
      <c r="EN48" s="201">
        <f>SUM(IF(AH48="",0,IF(AH48=Lists!$T$3,((AG48*AL48)*(AP48/100)*(IF(Lists!V62=0,0,Lists!V62/100))),(('Multi-Field'!AG48*2000)*('Multi-Field'!AP48/100)*(IF(Lists!V62=0,0,Lists!V62/100))))),IF('Multi-Field'!AZ48="",0,IF('Multi-Field'!AZ48=Lists!$T$3,(('Multi-Field'!AY48*'Multi-Field'!BD48)*('Multi-Field'!BH48/100)*(IF(Lists!X62=0,0,Lists!X62/100))),(('Multi-Field'!AY48*2000)*('Multi-Field'!BH48/100)*(IF(Lists!X62=0,0,Lists!X62/100))))))</f>
        <v>0</v>
      </c>
      <c r="EO48" s="201">
        <f>SUM(IF(DD48=Lists!$AA$3,((DE48*DC48)*(CZ48/100)),(DC48*(CZ48/100))),IF(DK48=Lists!$AA$3,((DL48*DJ48)*(DG48/100)),(DJ48*(DG48/100))),IF(DR48=Lists!$AA$3,((DS48*DQ48)*(DN48/100)),(DQ48*(DN48/100))))</f>
        <v>0</v>
      </c>
      <c r="EP48" s="264">
        <f t="shared" si="7"/>
        <v>0</v>
      </c>
      <c r="EQ48" s="195"/>
      <c r="ER48" s="266"/>
      <c r="ES48" s="195"/>
      <c r="ET48" s="202"/>
      <c r="EU48" s="202"/>
      <c r="EV48" s="202"/>
      <c r="EW48" s="202"/>
      <c r="EX48" s="202"/>
      <c r="EY48" s="202"/>
      <c r="EZ48" s="202"/>
      <c r="FA48" s="202"/>
      <c r="FB48" s="202"/>
      <c r="FC48" s="202"/>
      <c r="FD48" s="202"/>
      <c r="FE48" s="202"/>
      <c r="FF48" s="202"/>
      <c r="FG48" s="203"/>
      <c r="FH48" s="202"/>
      <c r="FI48" s="202"/>
      <c r="FJ48" s="225"/>
      <c r="FK48" s="225"/>
      <c r="FL48" s="225"/>
      <c r="FM48" s="225"/>
      <c r="FN48" s="225"/>
      <c r="FO48" s="205" t="str">
        <f t="shared" si="9"/>
        <v/>
      </c>
      <c r="FP48" s="225"/>
      <c r="FQ48" s="74" t="str">
        <f t="shared" si="2"/>
        <v/>
      </c>
      <c r="FR48" s="74" t="str">
        <f t="shared" si="3"/>
        <v/>
      </c>
      <c r="FS48" s="74" t="str">
        <f t="shared" si="4"/>
        <v/>
      </c>
      <c r="FT48" s="201" t="str">
        <f t="shared" si="5"/>
        <v/>
      </c>
    </row>
    <row r="49" spans="1:176" s="198" customFormat="1" ht="27.75" customHeight="1">
      <c r="A49" s="268"/>
      <c r="B49" s="195"/>
      <c r="C49" s="195"/>
      <c r="D49" s="196"/>
      <c r="E49" s="195"/>
      <c r="F49" s="195"/>
      <c r="G49" s="197"/>
      <c r="H49" s="195"/>
      <c r="I49" s="195"/>
      <c r="J49" s="195"/>
      <c r="K49" s="195"/>
      <c r="L49" s="195"/>
      <c r="M49" s="195"/>
      <c r="N49" s="195"/>
      <c r="O49" s="197"/>
      <c r="P49" s="195"/>
      <c r="Q49" s="195"/>
      <c r="R49" s="195"/>
      <c r="S49" s="195"/>
      <c r="T49" s="195"/>
      <c r="U49" s="195"/>
      <c r="V49" s="195"/>
      <c r="W49" s="195"/>
      <c r="X49" s="195"/>
      <c r="Y49" s="228"/>
      <c r="Z49" s="195"/>
      <c r="AA49" s="195"/>
      <c r="AB49" s="197"/>
      <c r="AC49" s="195"/>
      <c r="AD49" s="195"/>
      <c r="AE49" s="197"/>
      <c r="AF49" s="195"/>
      <c r="AG49" s="195"/>
      <c r="AH49" s="195"/>
      <c r="AI49" s="195"/>
      <c r="AJ49" s="195"/>
      <c r="AK49" s="197"/>
      <c r="AL49" s="195"/>
      <c r="AM49" s="198" t="s">
        <v>49</v>
      </c>
      <c r="AN49" s="195"/>
      <c r="AO49" s="198" t="s">
        <v>45</v>
      </c>
      <c r="AP49" s="195"/>
      <c r="AQ49" s="198" t="s">
        <v>45</v>
      </c>
      <c r="AR49" s="195"/>
      <c r="AS49" s="198" t="s">
        <v>45</v>
      </c>
      <c r="AT49" s="195"/>
      <c r="AU49" s="198" t="s">
        <v>45</v>
      </c>
      <c r="AV49" s="195"/>
      <c r="AW49" s="199" t="s">
        <v>45</v>
      </c>
      <c r="AX49" s="195"/>
      <c r="AY49" s="195"/>
      <c r="AZ49" s="195"/>
      <c r="BA49" s="195"/>
      <c r="BB49" s="195"/>
      <c r="BC49" s="197"/>
      <c r="BD49" s="195"/>
      <c r="BE49" s="198" t="s">
        <v>49</v>
      </c>
      <c r="BF49" s="195"/>
      <c r="BG49" s="198" t="s">
        <v>45</v>
      </c>
      <c r="BH49" s="195"/>
      <c r="BI49" s="198" t="s">
        <v>45</v>
      </c>
      <c r="BJ49" s="195"/>
      <c r="BK49" s="198" t="s">
        <v>45</v>
      </c>
      <c r="BL49" s="195"/>
      <c r="BM49" s="198" t="s">
        <v>45</v>
      </c>
      <c r="BN49" s="195"/>
      <c r="BO49" s="199" t="s">
        <v>45</v>
      </c>
      <c r="BP49" s="195"/>
      <c r="BQ49" s="195"/>
      <c r="BR49" s="195"/>
      <c r="BS49" s="195"/>
      <c r="BT49" s="195"/>
      <c r="BU49" s="197"/>
      <c r="BV49" s="195"/>
      <c r="BW49" s="198" t="s">
        <v>49</v>
      </c>
      <c r="BX49" s="195"/>
      <c r="BY49" s="198" t="s">
        <v>45</v>
      </c>
      <c r="BZ49" s="195"/>
      <c r="CA49" s="198" t="s">
        <v>45</v>
      </c>
      <c r="CB49" s="195"/>
      <c r="CC49" s="198" t="s">
        <v>45</v>
      </c>
      <c r="CD49" s="195"/>
      <c r="CE49" s="198" t="s">
        <v>45</v>
      </c>
      <c r="CF49" s="195"/>
      <c r="CG49" s="199" t="s">
        <v>45</v>
      </c>
      <c r="CH49" s="195"/>
      <c r="CI49" s="195"/>
      <c r="CJ49" s="195"/>
      <c r="CK49" s="195"/>
      <c r="CL49" s="195"/>
      <c r="CM49" s="197"/>
      <c r="CN49" s="195"/>
      <c r="CO49" s="198" t="s">
        <v>49</v>
      </c>
      <c r="CP49" s="195"/>
      <c r="CQ49" s="198" t="s">
        <v>45</v>
      </c>
      <c r="CR49" s="195"/>
      <c r="CS49" s="198" t="s">
        <v>45</v>
      </c>
      <c r="CT49" s="195"/>
      <c r="CU49" s="198" t="s">
        <v>45</v>
      </c>
      <c r="CV49" s="195"/>
      <c r="CW49" s="198" t="s">
        <v>45</v>
      </c>
      <c r="CX49" s="195"/>
      <c r="CY49" s="199" t="s">
        <v>45</v>
      </c>
      <c r="CZ49" s="195"/>
      <c r="DA49" s="195"/>
      <c r="DB49" s="195"/>
      <c r="DC49" s="195"/>
      <c r="DD49" s="196"/>
      <c r="DE49" s="196"/>
      <c r="DF49" s="197"/>
      <c r="DG49" s="195"/>
      <c r="DH49" s="195"/>
      <c r="DI49" s="195"/>
      <c r="DJ49" s="195"/>
      <c r="DK49" s="195"/>
      <c r="DL49" s="196"/>
      <c r="DM49" s="197"/>
      <c r="DN49" s="195"/>
      <c r="DO49" s="195"/>
      <c r="DP49" s="195"/>
      <c r="DQ49" s="195"/>
      <c r="DR49" s="195"/>
      <c r="DS49" s="196"/>
      <c r="DT49" s="197"/>
      <c r="DU49" s="195"/>
      <c r="DV49" s="195"/>
      <c r="DW49" s="195"/>
      <c r="DX49" s="195"/>
      <c r="DY49" s="195"/>
      <c r="DZ49" s="195"/>
      <c r="EA49" s="195"/>
      <c r="EB49" s="195"/>
      <c r="EC49" s="195"/>
      <c r="ED49" s="195"/>
      <c r="EE49" s="195"/>
      <c r="EF49" s="197"/>
      <c r="EG49" s="201" t="str">
        <f>IF(K49="","",IF(OR(Y49=Lists!$AC$42,Y49=Lists!$AC$43),IF(L49="Undrained",(VLOOKUP(K49,Lists!$A$2:$O$595,12,Lists!$L$2:$L$595))/((VLOOKUP(K49,Lists!$A$2:$O$595,4,Lists!$L$2:$L$595))/100),IF(L49="Drained",(VLOOKUP(K49,Lists!$A$2:$O$595,15,Lists!$L$2:$L$595))/((VLOOKUP(K49,Lists!$A$2:$O$595,7,Lists!$L$2:$L$595))/100),"")),""))</f>
        <v/>
      </c>
      <c r="EH49" s="201" t="str">
        <f>IF(K49="","",IF(L49="Undrained",(VLOOKUP(K49,Lists!$A$2:$O$595,8,Lists!$H$2:$H$595))/((VLOOKUP(K49,Lists!$A$2:$O$595,4,Lists!$D$2:$D$595))/100),IF(L49="Drained",(VLOOKUP(K49,Lists!$A$2:$O$595,11,Lists!$K$2:$K$595))/((VLOOKUP(K49,Lists!$A$2:$O$595,7,Lists!$G$2:$G$595))/100),"")))</f>
        <v/>
      </c>
      <c r="EI49" s="201" t="str">
        <f>Lists!S72</f>
        <v/>
      </c>
      <c r="EJ49" s="201">
        <f t="shared" si="6"/>
        <v>0</v>
      </c>
      <c r="EK49" s="201">
        <f>IF(AND(X49="x",OR(Y49=Lists!$AC$42,Y49=Lists!$AC$43)),30,IF(OR(EH49="",EG49=""),0,IF(AND(,EG49-EH49-EJ49&lt;0,EI49="sod not defined"),30,IF(EI49="sod not defined",EG49-EH49-EJ49,IF(EG49-EH49-EI49-EJ49&lt;0,30,EG49-EH49-EI49-EJ49)))))</f>
        <v>0</v>
      </c>
      <c r="EL49" s="201">
        <f t="shared" si="8"/>
        <v>0</v>
      </c>
      <c r="EM49" s="201">
        <f>SUM((IF(AH49="",0,IF(AH49=Lists!$T$3,((AG49*AL49*(AR49/100))*(Lists!W63/100)),((('Multi-Field'!AG49*2000)*('Multi-Field'!AR49/100)*(Lists!W63/100)))))),(IF('Multi-Field'!AZ49="",0,IF('Multi-Field'!AZ49=Lists!$T$3,(('Multi-Field'!AY49*'Multi-Field'!BD49*('Multi-Field'!BJ49/100))*(Lists!Y63/100)),((('Multi-Field'!AY49*2000)*('Multi-Field'!BJ49/100))*(Lists!Y63/100))))))</f>
        <v>0</v>
      </c>
      <c r="EN49" s="201">
        <f>SUM(IF(AH49="",0,IF(AH49=Lists!$T$3,((AG49*AL49)*(AP49/100)*(IF(Lists!V63=0,0,Lists!V63/100))),(('Multi-Field'!AG49*2000)*('Multi-Field'!AP49/100)*(IF(Lists!V63=0,0,Lists!V63/100))))),IF('Multi-Field'!AZ49="",0,IF('Multi-Field'!AZ49=Lists!$T$3,(('Multi-Field'!AY49*'Multi-Field'!BD49)*('Multi-Field'!BH49/100)*(IF(Lists!X63=0,0,Lists!X63/100))),(('Multi-Field'!AY49*2000)*('Multi-Field'!BH49/100)*(IF(Lists!X63=0,0,Lists!X63/100))))))</f>
        <v>0</v>
      </c>
      <c r="EO49" s="201">
        <f>SUM(IF(DD49=Lists!$AA$3,((DE49*DC49)*(CZ49/100)),(DC49*(CZ49/100))),IF(DK49=Lists!$AA$3,((DL49*DJ49)*(DG49/100)),(DJ49*(DG49/100))),IF(DR49=Lists!$AA$3,((DS49*DQ49)*(DN49/100)),(DQ49*(DN49/100))))</f>
        <v>0</v>
      </c>
      <c r="EP49" s="264">
        <f t="shared" si="7"/>
        <v>0</v>
      </c>
      <c r="EQ49" s="195"/>
      <c r="ER49" s="266"/>
      <c r="ES49" s="195"/>
      <c r="ET49" s="202"/>
      <c r="EU49" s="202"/>
      <c r="EV49" s="202"/>
      <c r="EW49" s="202"/>
      <c r="EX49" s="202"/>
      <c r="EY49" s="202"/>
      <c r="EZ49" s="202"/>
      <c r="FA49" s="202"/>
      <c r="FB49" s="202"/>
      <c r="FC49" s="202"/>
      <c r="FD49" s="202"/>
      <c r="FE49" s="202"/>
      <c r="FF49" s="202"/>
      <c r="FG49" s="203"/>
      <c r="FH49" s="202"/>
      <c r="FI49" s="202"/>
      <c r="FJ49" s="225"/>
      <c r="FK49" s="225"/>
      <c r="FL49" s="225"/>
      <c r="FM49" s="225"/>
      <c r="FN49" s="225"/>
      <c r="FO49" s="205" t="str">
        <f t="shared" si="9"/>
        <v/>
      </c>
      <c r="FP49" s="225"/>
      <c r="FQ49" s="74" t="str">
        <f t="shared" si="2"/>
        <v/>
      </c>
      <c r="FR49" s="74" t="str">
        <f t="shared" si="3"/>
        <v/>
      </c>
      <c r="FS49" s="74" t="str">
        <f t="shared" si="4"/>
        <v/>
      </c>
      <c r="FT49" s="201" t="str">
        <f t="shared" si="5"/>
        <v/>
      </c>
    </row>
    <row r="50" spans="1:176" s="198" customFormat="1" ht="27.75" customHeight="1">
      <c r="A50" s="268"/>
      <c r="B50" s="195"/>
      <c r="C50" s="195"/>
      <c r="D50" s="196"/>
      <c r="E50" s="195"/>
      <c r="F50" s="195"/>
      <c r="G50" s="197"/>
      <c r="H50" s="195"/>
      <c r="I50" s="195"/>
      <c r="J50" s="195"/>
      <c r="K50" s="195"/>
      <c r="L50" s="195"/>
      <c r="M50" s="195"/>
      <c r="N50" s="195"/>
      <c r="O50" s="197"/>
      <c r="P50" s="195"/>
      <c r="Q50" s="195"/>
      <c r="R50" s="195"/>
      <c r="S50" s="195"/>
      <c r="T50" s="195"/>
      <c r="U50" s="195"/>
      <c r="V50" s="195"/>
      <c r="W50" s="195"/>
      <c r="X50" s="195"/>
      <c r="Y50" s="228"/>
      <c r="Z50" s="195"/>
      <c r="AA50" s="195"/>
      <c r="AB50" s="197"/>
      <c r="AC50" s="195"/>
      <c r="AD50" s="195"/>
      <c r="AE50" s="197"/>
      <c r="AF50" s="195"/>
      <c r="AG50" s="195"/>
      <c r="AH50" s="195"/>
      <c r="AI50" s="195"/>
      <c r="AJ50" s="195"/>
      <c r="AK50" s="197"/>
      <c r="AL50" s="195"/>
      <c r="AM50" s="198" t="s">
        <v>49</v>
      </c>
      <c r="AN50" s="195"/>
      <c r="AO50" s="198" t="s">
        <v>45</v>
      </c>
      <c r="AP50" s="195"/>
      <c r="AQ50" s="198" t="s">
        <v>45</v>
      </c>
      <c r="AR50" s="195"/>
      <c r="AS50" s="198" t="s">
        <v>45</v>
      </c>
      <c r="AT50" s="195"/>
      <c r="AU50" s="198" t="s">
        <v>45</v>
      </c>
      <c r="AV50" s="195"/>
      <c r="AW50" s="199" t="s">
        <v>45</v>
      </c>
      <c r="AX50" s="195"/>
      <c r="AY50" s="195"/>
      <c r="AZ50" s="195"/>
      <c r="BA50" s="195"/>
      <c r="BB50" s="195"/>
      <c r="BC50" s="197"/>
      <c r="BD50" s="195"/>
      <c r="BE50" s="198" t="s">
        <v>49</v>
      </c>
      <c r="BF50" s="195"/>
      <c r="BG50" s="198" t="s">
        <v>45</v>
      </c>
      <c r="BH50" s="195"/>
      <c r="BI50" s="198" t="s">
        <v>45</v>
      </c>
      <c r="BJ50" s="195"/>
      <c r="BK50" s="198" t="s">
        <v>45</v>
      </c>
      <c r="BL50" s="195"/>
      <c r="BM50" s="198" t="s">
        <v>45</v>
      </c>
      <c r="BN50" s="195"/>
      <c r="BO50" s="199" t="s">
        <v>45</v>
      </c>
      <c r="BP50" s="195"/>
      <c r="BQ50" s="195"/>
      <c r="BR50" s="195"/>
      <c r="BS50" s="195"/>
      <c r="BT50" s="195"/>
      <c r="BU50" s="197"/>
      <c r="BV50" s="195"/>
      <c r="BW50" s="198" t="s">
        <v>49</v>
      </c>
      <c r="BX50" s="195"/>
      <c r="BY50" s="198" t="s">
        <v>45</v>
      </c>
      <c r="BZ50" s="195"/>
      <c r="CA50" s="198" t="s">
        <v>45</v>
      </c>
      <c r="CB50" s="195"/>
      <c r="CC50" s="198" t="s">
        <v>45</v>
      </c>
      <c r="CD50" s="195"/>
      <c r="CE50" s="198" t="s">
        <v>45</v>
      </c>
      <c r="CF50" s="195"/>
      <c r="CG50" s="199" t="s">
        <v>45</v>
      </c>
      <c r="CH50" s="195"/>
      <c r="CI50" s="195"/>
      <c r="CJ50" s="195"/>
      <c r="CK50" s="195"/>
      <c r="CL50" s="195"/>
      <c r="CM50" s="197"/>
      <c r="CN50" s="195"/>
      <c r="CO50" s="198" t="s">
        <v>49</v>
      </c>
      <c r="CP50" s="195"/>
      <c r="CQ50" s="198" t="s">
        <v>45</v>
      </c>
      <c r="CR50" s="195"/>
      <c r="CS50" s="198" t="s">
        <v>45</v>
      </c>
      <c r="CT50" s="195"/>
      <c r="CU50" s="198" t="s">
        <v>45</v>
      </c>
      <c r="CV50" s="195"/>
      <c r="CW50" s="198" t="s">
        <v>45</v>
      </c>
      <c r="CX50" s="195"/>
      <c r="CY50" s="199" t="s">
        <v>45</v>
      </c>
      <c r="CZ50" s="195"/>
      <c r="DA50" s="195"/>
      <c r="DB50" s="195"/>
      <c r="DC50" s="195"/>
      <c r="DD50" s="196"/>
      <c r="DE50" s="196"/>
      <c r="DF50" s="197"/>
      <c r="DG50" s="195"/>
      <c r="DH50" s="195"/>
      <c r="DI50" s="195"/>
      <c r="DJ50" s="195"/>
      <c r="DK50" s="195"/>
      <c r="DL50" s="196"/>
      <c r="DM50" s="197"/>
      <c r="DN50" s="195"/>
      <c r="DO50" s="195"/>
      <c r="DP50" s="195"/>
      <c r="DQ50" s="195"/>
      <c r="DR50" s="195"/>
      <c r="DS50" s="196"/>
      <c r="DT50" s="197"/>
      <c r="DU50" s="195"/>
      <c r="DV50" s="195"/>
      <c r="DW50" s="195"/>
      <c r="DX50" s="195"/>
      <c r="DY50" s="195"/>
      <c r="DZ50" s="195"/>
      <c r="EA50" s="195"/>
      <c r="EB50" s="195"/>
      <c r="EC50" s="195"/>
      <c r="ED50" s="195"/>
      <c r="EE50" s="195"/>
      <c r="EF50" s="197"/>
      <c r="EG50" s="201" t="str">
        <f>IF(K50="","",IF(OR(Y50=Lists!$AC$42,Y50=Lists!$AC$43),IF(L50="Undrained",(VLOOKUP(K50,Lists!$A$2:$O$595,12,Lists!$L$2:$L$595))/((VLOOKUP(K50,Lists!$A$2:$O$595,4,Lists!$L$2:$L$595))/100),IF(L50="Drained",(VLOOKUP(K50,Lists!$A$2:$O$595,15,Lists!$L$2:$L$595))/((VLOOKUP(K50,Lists!$A$2:$O$595,7,Lists!$L$2:$L$595))/100),"")),""))</f>
        <v/>
      </c>
      <c r="EH50" s="201" t="str">
        <f>IF(K50="","",IF(L50="Undrained",(VLOOKUP(K50,Lists!$A$2:$O$595,8,Lists!$H$2:$H$595))/((VLOOKUP(K50,Lists!$A$2:$O$595,4,Lists!$D$2:$D$595))/100),IF(L50="Drained",(VLOOKUP(K50,Lists!$A$2:$O$595,11,Lists!$K$2:$K$595))/((VLOOKUP(K50,Lists!$A$2:$O$595,7,Lists!$G$2:$G$595))/100),"")))</f>
        <v/>
      </c>
      <c r="EI50" s="201" t="str">
        <f>Lists!S73</f>
        <v/>
      </c>
      <c r="EJ50" s="201">
        <f t="shared" si="6"/>
        <v>0</v>
      </c>
      <c r="EK50" s="201">
        <f>IF(AND(X50="x",OR(Y50=Lists!$AC$42,Y50=Lists!$AC$43)),30,IF(OR(EH50="",EG50=""),0,IF(AND(,EG50-EH50-EJ50&lt;0,EI50="sod not defined"),30,IF(EI50="sod not defined",EG50-EH50-EJ50,IF(EG50-EH50-EI50-EJ50&lt;0,30,EG50-EH50-EI50-EJ50)))))</f>
        <v>0</v>
      </c>
      <c r="EL50" s="201">
        <f t="shared" si="8"/>
        <v>0</v>
      </c>
      <c r="EM50" s="201">
        <f>SUM((IF(AH50="",0,IF(AH50=Lists!$T$3,((AG50*AL50*(AR50/100))*(Lists!W64/100)),((('Multi-Field'!AG50*2000)*('Multi-Field'!AR50/100)*(Lists!W64/100)))))),(IF('Multi-Field'!AZ50="",0,IF('Multi-Field'!AZ50=Lists!$T$3,(('Multi-Field'!AY50*'Multi-Field'!BD50*('Multi-Field'!BJ50/100))*(Lists!Y64/100)),((('Multi-Field'!AY50*2000)*('Multi-Field'!BJ50/100))*(Lists!Y64/100))))))</f>
        <v>0</v>
      </c>
      <c r="EN50" s="201">
        <f>SUM(IF(AH50="",0,IF(AH50=Lists!$T$3,((AG50*AL50)*(AP50/100)*(IF(Lists!V64=0,0,Lists!V64/100))),(('Multi-Field'!AG50*2000)*('Multi-Field'!AP50/100)*(IF(Lists!V64=0,0,Lists!V64/100))))),IF('Multi-Field'!AZ50="",0,IF('Multi-Field'!AZ50=Lists!$T$3,(('Multi-Field'!AY50*'Multi-Field'!BD50)*('Multi-Field'!BH50/100)*(IF(Lists!X64=0,0,Lists!X64/100))),(('Multi-Field'!AY50*2000)*('Multi-Field'!BH50/100)*(IF(Lists!X64=0,0,Lists!X64/100))))))</f>
        <v>0</v>
      </c>
      <c r="EO50" s="201">
        <f>SUM(IF(DD50=Lists!$AA$3,((DE50*DC50)*(CZ50/100)),(DC50*(CZ50/100))),IF(DK50=Lists!$AA$3,((DL50*DJ50)*(DG50/100)),(DJ50*(DG50/100))),IF(DR50=Lists!$AA$3,((DS50*DQ50)*(DN50/100)),(DQ50*(DN50/100))))</f>
        <v>0</v>
      </c>
      <c r="EP50" s="264">
        <f t="shared" si="7"/>
        <v>0</v>
      </c>
      <c r="EQ50" s="195"/>
      <c r="ER50" s="266"/>
      <c r="ES50" s="195"/>
      <c r="ET50" s="202"/>
      <c r="EU50" s="202"/>
      <c r="EV50" s="202"/>
      <c r="EW50" s="202"/>
      <c r="EX50" s="202"/>
      <c r="EY50" s="202"/>
      <c r="EZ50" s="202"/>
      <c r="FA50" s="202"/>
      <c r="FB50" s="202"/>
      <c r="FC50" s="202"/>
      <c r="FD50" s="202"/>
      <c r="FE50" s="202"/>
      <c r="FF50" s="202"/>
      <c r="FG50" s="203"/>
      <c r="FH50" s="202"/>
      <c r="FI50" s="202"/>
      <c r="FJ50" s="225"/>
      <c r="FK50" s="225"/>
      <c r="FL50" s="225"/>
      <c r="FM50" s="225"/>
      <c r="FN50" s="225"/>
      <c r="FO50" s="205" t="str">
        <f t="shared" si="9"/>
        <v/>
      </c>
      <c r="FP50" s="225"/>
      <c r="FQ50" s="74" t="str">
        <f t="shared" si="2"/>
        <v/>
      </c>
      <c r="FR50" s="74" t="str">
        <f t="shared" si="3"/>
        <v/>
      </c>
      <c r="FS50" s="74" t="str">
        <f t="shared" si="4"/>
        <v/>
      </c>
      <c r="FT50" s="201" t="str">
        <f t="shared" si="5"/>
        <v/>
      </c>
    </row>
    <row r="51" spans="1:176" s="198" customFormat="1" ht="27.75" customHeight="1">
      <c r="A51" s="268"/>
      <c r="B51" s="195"/>
      <c r="C51" s="195"/>
      <c r="D51" s="196"/>
      <c r="E51" s="195"/>
      <c r="F51" s="195"/>
      <c r="G51" s="197"/>
      <c r="H51" s="195"/>
      <c r="I51" s="195"/>
      <c r="J51" s="195"/>
      <c r="K51" s="195"/>
      <c r="L51" s="195"/>
      <c r="M51" s="195"/>
      <c r="N51" s="195"/>
      <c r="O51" s="197"/>
      <c r="P51" s="195"/>
      <c r="Q51" s="195"/>
      <c r="R51" s="195"/>
      <c r="S51" s="195"/>
      <c r="T51" s="195"/>
      <c r="U51" s="195"/>
      <c r="V51" s="195"/>
      <c r="W51" s="195"/>
      <c r="X51" s="195"/>
      <c r="Y51" s="228"/>
      <c r="Z51" s="195"/>
      <c r="AA51" s="195"/>
      <c r="AB51" s="197"/>
      <c r="AC51" s="195"/>
      <c r="AD51" s="195"/>
      <c r="AE51" s="197"/>
      <c r="AF51" s="195"/>
      <c r="AG51" s="195"/>
      <c r="AH51" s="195"/>
      <c r="AI51" s="195"/>
      <c r="AJ51" s="195"/>
      <c r="AK51" s="197"/>
      <c r="AL51" s="195"/>
      <c r="AM51" s="198" t="s">
        <v>49</v>
      </c>
      <c r="AN51" s="195"/>
      <c r="AO51" s="198" t="s">
        <v>45</v>
      </c>
      <c r="AP51" s="195"/>
      <c r="AQ51" s="198" t="s">
        <v>45</v>
      </c>
      <c r="AR51" s="195"/>
      <c r="AS51" s="198" t="s">
        <v>45</v>
      </c>
      <c r="AT51" s="195"/>
      <c r="AU51" s="198" t="s">
        <v>45</v>
      </c>
      <c r="AV51" s="195"/>
      <c r="AW51" s="199" t="s">
        <v>45</v>
      </c>
      <c r="AX51" s="195"/>
      <c r="AY51" s="195"/>
      <c r="AZ51" s="195"/>
      <c r="BA51" s="195"/>
      <c r="BB51" s="195"/>
      <c r="BC51" s="197"/>
      <c r="BD51" s="195"/>
      <c r="BE51" s="198" t="s">
        <v>49</v>
      </c>
      <c r="BF51" s="195"/>
      <c r="BG51" s="198" t="s">
        <v>45</v>
      </c>
      <c r="BH51" s="195"/>
      <c r="BI51" s="198" t="s">
        <v>45</v>
      </c>
      <c r="BJ51" s="195"/>
      <c r="BK51" s="198" t="s">
        <v>45</v>
      </c>
      <c r="BL51" s="195"/>
      <c r="BM51" s="198" t="s">
        <v>45</v>
      </c>
      <c r="BN51" s="195"/>
      <c r="BO51" s="199" t="s">
        <v>45</v>
      </c>
      <c r="BP51" s="195"/>
      <c r="BQ51" s="195"/>
      <c r="BR51" s="195"/>
      <c r="BS51" s="195"/>
      <c r="BT51" s="195"/>
      <c r="BU51" s="197"/>
      <c r="BV51" s="195"/>
      <c r="BW51" s="198" t="s">
        <v>49</v>
      </c>
      <c r="BX51" s="195"/>
      <c r="BY51" s="198" t="s">
        <v>45</v>
      </c>
      <c r="BZ51" s="195"/>
      <c r="CA51" s="198" t="s">
        <v>45</v>
      </c>
      <c r="CB51" s="195"/>
      <c r="CC51" s="198" t="s">
        <v>45</v>
      </c>
      <c r="CD51" s="195"/>
      <c r="CE51" s="198" t="s">
        <v>45</v>
      </c>
      <c r="CF51" s="195"/>
      <c r="CG51" s="199" t="s">
        <v>45</v>
      </c>
      <c r="CH51" s="195"/>
      <c r="CI51" s="195"/>
      <c r="CJ51" s="195"/>
      <c r="CK51" s="195"/>
      <c r="CL51" s="195"/>
      <c r="CM51" s="197"/>
      <c r="CN51" s="195"/>
      <c r="CO51" s="198" t="s">
        <v>49</v>
      </c>
      <c r="CP51" s="195"/>
      <c r="CQ51" s="198" t="s">
        <v>45</v>
      </c>
      <c r="CR51" s="195"/>
      <c r="CS51" s="198" t="s">
        <v>45</v>
      </c>
      <c r="CT51" s="195"/>
      <c r="CU51" s="198" t="s">
        <v>45</v>
      </c>
      <c r="CV51" s="195"/>
      <c r="CW51" s="198" t="s">
        <v>45</v>
      </c>
      <c r="CX51" s="195"/>
      <c r="CY51" s="199" t="s">
        <v>45</v>
      </c>
      <c r="CZ51" s="195"/>
      <c r="DA51" s="195"/>
      <c r="DB51" s="195"/>
      <c r="DC51" s="195"/>
      <c r="DD51" s="196"/>
      <c r="DE51" s="196"/>
      <c r="DF51" s="197"/>
      <c r="DG51" s="195"/>
      <c r="DH51" s="195"/>
      <c r="DI51" s="195"/>
      <c r="DJ51" s="195"/>
      <c r="DK51" s="195"/>
      <c r="DL51" s="196"/>
      <c r="DM51" s="197"/>
      <c r="DN51" s="195"/>
      <c r="DO51" s="195"/>
      <c r="DP51" s="195"/>
      <c r="DQ51" s="195"/>
      <c r="DR51" s="195"/>
      <c r="DS51" s="196"/>
      <c r="DT51" s="197"/>
      <c r="DU51" s="195"/>
      <c r="DV51" s="195"/>
      <c r="DW51" s="195"/>
      <c r="DX51" s="195"/>
      <c r="DY51" s="195"/>
      <c r="DZ51" s="195"/>
      <c r="EA51" s="195"/>
      <c r="EB51" s="195"/>
      <c r="EC51" s="195"/>
      <c r="ED51" s="195"/>
      <c r="EE51" s="195"/>
      <c r="EF51" s="197"/>
      <c r="EG51" s="201" t="str">
        <f>IF(K51="","",IF(OR(Y51=Lists!$AC$42,Y51=Lists!$AC$43),IF(L51="Undrained",(VLOOKUP(K51,Lists!$A$2:$O$595,12,Lists!$L$2:$L$595))/((VLOOKUP(K51,Lists!$A$2:$O$595,4,Lists!$L$2:$L$595))/100),IF(L51="Drained",(VLOOKUP(K51,Lists!$A$2:$O$595,15,Lists!$L$2:$L$595))/((VLOOKUP(K51,Lists!$A$2:$O$595,7,Lists!$L$2:$L$595))/100),"")),""))</f>
        <v/>
      </c>
      <c r="EH51" s="201" t="str">
        <f>IF(K51="","",IF(L51="Undrained",(VLOOKUP(K51,Lists!$A$2:$O$595,8,Lists!$H$2:$H$595))/((VLOOKUP(K51,Lists!$A$2:$O$595,4,Lists!$D$2:$D$595))/100),IF(L51="Drained",(VLOOKUP(K51,Lists!$A$2:$O$595,11,Lists!$K$2:$K$595))/((VLOOKUP(K51,Lists!$A$2:$O$595,7,Lists!$G$2:$G$595))/100),"")))</f>
        <v/>
      </c>
      <c r="EI51" s="201" t="str">
        <f>Lists!S74</f>
        <v/>
      </c>
      <c r="EJ51" s="201">
        <f t="shared" si="6"/>
        <v>0</v>
      </c>
      <c r="EK51" s="201">
        <f>IF(AND(X51="x",OR(Y51=Lists!$AC$42,Y51=Lists!$AC$43)),30,IF(OR(EH51="",EG51=""),0,IF(AND(,EG51-EH51-EJ51&lt;0,EI51="sod not defined"),30,IF(EI51="sod not defined",EG51-EH51-EJ51,IF(EG51-EH51-EI51-EJ51&lt;0,30,EG51-EH51-EI51-EJ51)))))</f>
        <v>0</v>
      </c>
      <c r="EL51" s="201">
        <f t="shared" si="8"/>
        <v>0</v>
      </c>
      <c r="EM51" s="201">
        <f>SUM((IF(AH51="",0,IF(AH51=Lists!$T$3,((AG51*AL51*(AR51/100))*(Lists!W65/100)),((('Multi-Field'!AG51*2000)*('Multi-Field'!AR51/100)*(Lists!W65/100)))))),(IF('Multi-Field'!AZ51="",0,IF('Multi-Field'!AZ51=Lists!$T$3,(('Multi-Field'!AY51*'Multi-Field'!BD51*('Multi-Field'!BJ51/100))*(Lists!Y65/100)),((('Multi-Field'!AY51*2000)*('Multi-Field'!BJ51/100))*(Lists!Y65/100))))))</f>
        <v>0</v>
      </c>
      <c r="EN51" s="201">
        <f>SUM(IF(AH51="",0,IF(AH51=Lists!$T$3,((AG51*AL51)*(AP51/100)*(IF(Lists!V65=0,0,Lists!V65/100))),(('Multi-Field'!AG51*2000)*('Multi-Field'!AP51/100)*(IF(Lists!V65=0,0,Lists!V65/100))))),IF('Multi-Field'!AZ51="",0,IF('Multi-Field'!AZ51=Lists!$T$3,(('Multi-Field'!AY51*'Multi-Field'!BD51)*('Multi-Field'!BH51/100)*(IF(Lists!X65=0,0,Lists!X65/100))),(('Multi-Field'!AY51*2000)*('Multi-Field'!BH51/100)*(IF(Lists!X65=0,0,Lists!X65/100))))))</f>
        <v>0</v>
      </c>
      <c r="EO51" s="201">
        <f>SUM(IF(DD51=Lists!$AA$3,((DE51*DC51)*(CZ51/100)),(DC51*(CZ51/100))),IF(DK51=Lists!$AA$3,((DL51*DJ51)*(DG51/100)),(DJ51*(DG51/100))),IF(DR51=Lists!$AA$3,((DS51*DQ51)*(DN51/100)),(DQ51*(DN51/100))))</f>
        <v>0</v>
      </c>
      <c r="EP51" s="264">
        <f t="shared" si="7"/>
        <v>0</v>
      </c>
      <c r="EQ51" s="195"/>
      <c r="ER51" s="266"/>
      <c r="ES51" s="195"/>
      <c r="ET51" s="202"/>
      <c r="EU51" s="202"/>
      <c r="EV51" s="202"/>
      <c r="EW51" s="202"/>
      <c r="EX51" s="202"/>
      <c r="EY51" s="202"/>
      <c r="EZ51" s="202"/>
      <c r="FA51" s="202"/>
      <c r="FB51" s="202"/>
      <c r="FC51" s="202"/>
      <c r="FD51" s="202"/>
      <c r="FE51" s="202"/>
      <c r="FF51" s="202"/>
      <c r="FG51" s="203"/>
      <c r="FH51" s="202"/>
      <c r="FI51" s="202"/>
      <c r="FJ51" s="225"/>
      <c r="FK51" s="225"/>
      <c r="FL51" s="225"/>
      <c r="FM51" s="225"/>
      <c r="FN51" s="225"/>
      <c r="FO51" s="205" t="str">
        <f t="shared" si="9"/>
        <v/>
      </c>
      <c r="FP51" s="225"/>
      <c r="FQ51" s="74" t="str">
        <f t="shared" si="2"/>
        <v/>
      </c>
      <c r="FR51" s="74" t="str">
        <f t="shared" si="3"/>
        <v/>
      </c>
      <c r="FS51" s="74" t="str">
        <f t="shared" si="4"/>
        <v/>
      </c>
      <c r="FT51" s="201" t="str">
        <f t="shared" si="5"/>
        <v/>
      </c>
    </row>
    <row r="52" spans="1:176" s="198" customFormat="1" ht="27.75" customHeight="1">
      <c r="A52" s="268"/>
      <c r="B52" s="195"/>
      <c r="C52" s="195"/>
      <c r="D52" s="196"/>
      <c r="E52" s="195"/>
      <c r="F52" s="195"/>
      <c r="G52" s="197"/>
      <c r="H52" s="195"/>
      <c r="I52" s="195"/>
      <c r="J52" s="195"/>
      <c r="K52" s="195"/>
      <c r="L52" s="195"/>
      <c r="M52" s="195"/>
      <c r="N52" s="195"/>
      <c r="O52" s="197"/>
      <c r="P52" s="195"/>
      <c r="Q52" s="195"/>
      <c r="R52" s="195"/>
      <c r="S52" s="195"/>
      <c r="T52" s="195"/>
      <c r="U52" s="195"/>
      <c r="V52" s="195"/>
      <c r="W52" s="195"/>
      <c r="X52" s="195"/>
      <c r="Y52" s="228"/>
      <c r="Z52" s="195"/>
      <c r="AA52" s="195"/>
      <c r="AB52" s="197"/>
      <c r="AC52" s="195"/>
      <c r="AD52" s="195"/>
      <c r="AE52" s="197"/>
      <c r="AF52" s="195"/>
      <c r="AG52" s="195"/>
      <c r="AH52" s="195"/>
      <c r="AI52" s="195"/>
      <c r="AJ52" s="195"/>
      <c r="AK52" s="197"/>
      <c r="AL52" s="195"/>
      <c r="AM52" s="198" t="s">
        <v>49</v>
      </c>
      <c r="AN52" s="195"/>
      <c r="AO52" s="198" t="s">
        <v>45</v>
      </c>
      <c r="AP52" s="195"/>
      <c r="AQ52" s="198" t="s">
        <v>45</v>
      </c>
      <c r="AR52" s="195"/>
      <c r="AS52" s="198" t="s">
        <v>45</v>
      </c>
      <c r="AT52" s="195"/>
      <c r="AU52" s="198" t="s">
        <v>45</v>
      </c>
      <c r="AV52" s="195"/>
      <c r="AW52" s="199" t="s">
        <v>45</v>
      </c>
      <c r="AX52" s="195"/>
      <c r="AY52" s="195"/>
      <c r="AZ52" s="195"/>
      <c r="BA52" s="195"/>
      <c r="BB52" s="195"/>
      <c r="BC52" s="197"/>
      <c r="BD52" s="195"/>
      <c r="BE52" s="198" t="s">
        <v>49</v>
      </c>
      <c r="BF52" s="195"/>
      <c r="BG52" s="198" t="s">
        <v>45</v>
      </c>
      <c r="BH52" s="195"/>
      <c r="BI52" s="198" t="s">
        <v>45</v>
      </c>
      <c r="BJ52" s="195"/>
      <c r="BK52" s="198" t="s">
        <v>45</v>
      </c>
      <c r="BL52" s="195"/>
      <c r="BM52" s="198" t="s">
        <v>45</v>
      </c>
      <c r="BN52" s="195"/>
      <c r="BO52" s="199" t="s">
        <v>45</v>
      </c>
      <c r="BP52" s="195"/>
      <c r="BQ52" s="195"/>
      <c r="BR52" s="195"/>
      <c r="BS52" s="195"/>
      <c r="BT52" s="195"/>
      <c r="BU52" s="197"/>
      <c r="BV52" s="195"/>
      <c r="BW52" s="198" t="s">
        <v>49</v>
      </c>
      <c r="BX52" s="195"/>
      <c r="BY52" s="198" t="s">
        <v>45</v>
      </c>
      <c r="BZ52" s="195"/>
      <c r="CA52" s="198" t="s">
        <v>45</v>
      </c>
      <c r="CB52" s="195"/>
      <c r="CC52" s="198" t="s">
        <v>45</v>
      </c>
      <c r="CD52" s="195"/>
      <c r="CE52" s="198" t="s">
        <v>45</v>
      </c>
      <c r="CF52" s="195"/>
      <c r="CG52" s="199" t="s">
        <v>45</v>
      </c>
      <c r="CH52" s="195"/>
      <c r="CI52" s="195"/>
      <c r="CJ52" s="195"/>
      <c r="CK52" s="195"/>
      <c r="CL52" s="195"/>
      <c r="CM52" s="197"/>
      <c r="CN52" s="195"/>
      <c r="CO52" s="198" t="s">
        <v>49</v>
      </c>
      <c r="CP52" s="195"/>
      <c r="CQ52" s="198" t="s">
        <v>45</v>
      </c>
      <c r="CR52" s="195"/>
      <c r="CS52" s="198" t="s">
        <v>45</v>
      </c>
      <c r="CT52" s="195"/>
      <c r="CU52" s="198" t="s">
        <v>45</v>
      </c>
      <c r="CV52" s="195"/>
      <c r="CW52" s="198" t="s">
        <v>45</v>
      </c>
      <c r="CX52" s="195"/>
      <c r="CY52" s="199" t="s">
        <v>45</v>
      </c>
      <c r="CZ52" s="195"/>
      <c r="DA52" s="195"/>
      <c r="DB52" s="195"/>
      <c r="DC52" s="195"/>
      <c r="DD52" s="196"/>
      <c r="DE52" s="196"/>
      <c r="DF52" s="197"/>
      <c r="DG52" s="195"/>
      <c r="DH52" s="195"/>
      <c r="DI52" s="195"/>
      <c r="DJ52" s="195"/>
      <c r="DK52" s="195"/>
      <c r="DL52" s="196"/>
      <c r="DM52" s="197"/>
      <c r="DN52" s="195"/>
      <c r="DO52" s="195"/>
      <c r="DP52" s="195"/>
      <c r="DQ52" s="195"/>
      <c r="DR52" s="195"/>
      <c r="DS52" s="196"/>
      <c r="DT52" s="197"/>
      <c r="DU52" s="195"/>
      <c r="DV52" s="195"/>
      <c r="DW52" s="195"/>
      <c r="DX52" s="195"/>
      <c r="DY52" s="195"/>
      <c r="DZ52" s="195"/>
      <c r="EA52" s="195"/>
      <c r="EB52" s="195"/>
      <c r="EC52" s="195"/>
      <c r="ED52" s="195"/>
      <c r="EE52" s="195"/>
      <c r="EF52" s="197"/>
      <c r="EG52" s="201" t="str">
        <f>IF(K52="","",IF(OR(Y52=Lists!$AC$42,Y52=Lists!$AC$43),IF(L52="Undrained",(VLOOKUP(K52,Lists!$A$2:$O$595,12,Lists!$L$2:$L$595))/((VLOOKUP(K52,Lists!$A$2:$O$595,4,Lists!$L$2:$L$595))/100),IF(L52="Drained",(VLOOKUP(K52,Lists!$A$2:$O$595,15,Lists!$L$2:$L$595))/((VLOOKUP(K52,Lists!$A$2:$O$595,7,Lists!$L$2:$L$595))/100),"")),""))</f>
        <v/>
      </c>
      <c r="EH52" s="201" t="str">
        <f>IF(K52="","",IF(L52="Undrained",(VLOOKUP(K52,Lists!$A$2:$O$595,8,Lists!$H$2:$H$595))/((VLOOKUP(K52,Lists!$A$2:$O$595,4,Lists!$D$2:$D$595))/100),IF(L52="Drained",(VLOOKUP(K52,Lists!$A$2:$O$595,11,Lists!$K$2:$K$595))/((VLOOKUP(K52,Lists!$A$2:$O$595,7,Lists!$G$2:$G$595))/100),"")))</f>
        <v/>
      </c>
      <c r="EI52" s="201" t="str">
        <f>Lists!S75</f>
        <v/>
      </c>
      <c r="EJ52" s="201">
        <f t="shared" si="6"/>
        <v>0</v>
      </c>
      <c r="EK52" s="201">
        <f>IF(AND(X52="x",OR(Y52=Lists!$AC$42,Y52=Lists!$AC$43)),30,IF(OR(EH52="",EG52=""),0,IF(AND(,EG52-EH52-EJ52&lt;0,EI52="sod not defined"),30,IF(EI52="sod not defined",EG52-EH52-EJ52,IF(EG52-EH52-EI52-EJ52&lt;0,30,EG52-EH52-EI52-EJ52)))))</f>
        <v>0</v>
      </c>
      <c r="EL52" s="201">
        <f t="shared" si="8"/>
        <v>0</v>
      </c>
      <c r="EM52" s="201">
        <f>SUM((IF(AH52="",0,IF(AH52=Lists!$T$3,((AG52*AL52*(AR52/100))*(Lists!W66/100)),((('Multi-Field'!AG52*2000)*('Multi-Field'!AR52/100)*(Lists!W66/100)))))),(IF('Multi-Field'!AZ52="",0,IF('Multi-Field'!AZ52=Lists!$T$3,(('Multi-Field'!AY52*'Multi-Field'!BD52*('Multi-Field'!BJ52/100))*(Lists!Y66/100)),((('Multi-Field'!AY52*2000)*('Multi-Field'!BJ52/100))*(Lists!Y66/100))))))</f>
        <v>0</v>
      </c>
      <c r="EN52" s="201">
        <f>SUM(IF(AH52="",0,IF(AH52=Lists!$T$3,((AG52*AL52)*(AP52/100)*(IF(Lists!V66=0,0,Lists!V66/100))),(('Multi-Field'!AG52*2000)*('Multi-Field'!AP52/100)*(IF(Lists!V66=0,0,Lists!V66/100))))),IF('Multi-Field'!AZ52="",0,IF('Multi-Field'!AZ52=Lists!$T$3,(('Multi-Field'!AY52*'Multi-Field'!BD52)*('Multi-Field'!BH52/100)*(IF(Lists!X66=0,0,Lists!X66/100))),(('Multi-Field'!AY52*2000)*('Multi-Field'!BH52/100)*(IF(Lists!X66=0,0,Lists!X66/100))))))</f>
        <v>0</v>
      </c>
      <c r="EO52" s="201">
        <f>SUM(IF(DD52=Lists!$AA$3,((DE52*DC52)*(CZ52/100)),(DC52*(CZ52/100))),IF(DK52=Lists!$AA$3,((DL52*DJ52)*(DG52/100)),(DJ52*(DG52/100))),IF(DR52=Lists!$AA$3,((DS52*DQ52)*(DN52/100)),(DQ52*(DN52/100))))</f>
        <v>0</v>
      </c>
      <c r="EP52" s="264">
        <f t="shared" si="7"/>
        <v>0</v>
      </c>
      <c r="EQ52" s="195"/>
      <c r="ER52" s="266"/>
      <c r="ES52" s="195"/>
      <c r="ET52" s="202"/>
      <c r="EU52" s="202"/>
      <c r="EV52" s="202"/>
      <c r="EW52" s="202"/>
      <c r="EX52" s="202"/>
      <c r="EY52" s="202"/>
      <c r="EZ52" s="202"/>
      <c r="FA52" s="202"/>
      <c r="FB52" s="202"/>
      <c r="FC52" s="202"/>
      <c r="FD52" s="202"/>
      <c r="FE52" s="202"/>
      <c r="FF52" s="202"/>
      <c r="FG52" s="203"/>
      <c r="FH52" s="202"/>
      <c r="FI52" s="202"/>
      <c r="FJ52" s="225"/>
      <c r="FK52" s="225"/>
      <c r="FL52" s="225"/>
      <c r="FM52" s="225"/>
      <c r="FN52" s="225"/>
      <c r="FO52" s="205" t="str">
        <f t="shared" si="9"/>
        <v/>
      </c>
      <c r="FP52" s="225"/>
      <c r="FQ52" s="74" t="str">
        <f t="shared" si="2"/>
        <v/>
      </c>
      <c r="FR52" s="74" t="str">
        <f t="shared" si="3"/>
        <v/>
      </c>
      <c r="FS52" s="74" t="str">
        <f t="shared" si="4"/>
        <v/>
      </c>
      <c r="FT52" s="201" t="str">
        <f t="shared" si="5"/>
        <v/>
      </c>
    </row>
    <row r="53" spans="1:176" s="198" customFormat="1" ht="27.75" customHeight="1">
      <c r="A53" s="268"/>
      <c r="B53" s="195"/>
      <c r="C53" s="195"/>
      <c r="D53" s="196"/>
      <c r="E53" s="195"/>
      <c r="F53" s="195"/>
      <c r="G53" s="197"/>
      <c r="H53" s="195"/>
      <c r="I53" s="195"/>
      <c r="J53" s="195"/>
      <c r="K53" s="195"/>
      <c r="L53" s="195"/>
      <c r="M53" s="195"/>
      <c r="N53" s="195"/>
      <c r="O53" s="197"/>
      <c r="P53" s="195"/>
      <c r="Q53" s="195"/>
      <c r="R53" s="195"/>
      <c r="S53" s="195"/>
      <c r="T53" s="195"/>
      <c r="U53" s="195"/>
      <c r="V53" s="195"/>
      <c r="W53" s="195"/>
      <c r="X53" s="195"/>
      <c r="Y53" s="228"/>
      <c r="Z53" s="195"/>
      <c r="AA53" s="195"/>
      <c r="AB53" s="197"/>
      <c r="AC53" s="195"/>
      <c r="AD53" s="195"/>
      <c r="AE53" s="197"/>
      <c r="AF53" s="195"/>
      <c r="AG53" s="195"/>
      <c r="AH53" s="195"/>
      <c r="AI53" s="195"/>
      <c r="AJ53" s="195"/>
      <c r="AK53" s="197"/>
      <c r="AL53" s="195"/>
      <c r="AM53" s="198" t="s">
        <v>49</v>
      </c>
      <c r="AN53" s="195"/>
      <c r="AO53" s="198" t="s">
        <v>45</v>
      </c>
      <c r="AP53" s="195"/>
      <c r="AQ53" s="198" t="s">
        <v>45</v>
      </c>
      <c r="AR53" s="195"/>
      <c r="AS53" s="198" t="s">
        <v>45</v>
      </c>
      <c r="AT53" s="195"/>
      <c r="AU53" s="198" t="s">
        <v>45</v>
      </c>
      <c r="AV53" s="195"/>
      <c r="AW53" s="199" t="s">
        <v>45</v>
      </c>
      <c r="AX53" s="195"/>
      <c r="AY53" s="195"/>
      <c r="AZ53" s="195"/>
      <c r="BA53" s="195"/>
      <c r="BB53" s="195"/>
      <c r="BC53" s="197"/>
      <c r="BD53" s="195"/>
      <c r="BE53" s="198" t="s">
        <v>49</v>
      </c>
      <c r="BF53" s="195"/>
      <c r="BG53" s="198" t="s">
        <v>45</v>
      </c>
      <c r="BH53" s="195"/>
      <c r="BI53" s="198" t="s">
        <v>45</v>
      </c>
      <c r="BJ53" s="195"/>
      <c r="BK53" s="198" t="s">
        <v>45</v>
      </c>
      <c r="BL53" s="195"/>
      <c r="BM53" s="198" t="s">
        <v>45</v>
      </c>
      <c r="BN53" s="195"/>
      <c r="BO53" s="199" t="s">
        <v>45</v>
      </c>
      <c r="BP53" s="195"/>
      <c r="BQ53" s="195"/>
      <c r="BR53" s="195"/>
      <c r="BS53" s="195"/>
      <c r="BT53" s="195"/>
      <c r="BU53" s="197"/>
      <c r="BV53" s="195"/>
      <c r="BW53" s="198" t="s">
        <v>49</v>
      </c>
      <c r="BX53" s="195"/>
      <c r="BY53" s="198" t="s">
        <v>45</v>
      </c>
      <c r="BZ53" s="195"/>
      <c r="CA53" s="198" t="s">
        <v>45</v>
      </c>
      <c r="CB53" s="195"/>
      <c r="CC53" s="198" t="s">
        <v>45</v>
      </c>
      <c r="CD53" s="195"/>
      <c r="CE53" s="198" t="s">
        <v>45</v>
      </c>
      <c r="CF53" s="195"/>
      <c r="CG53" s="199" t="s">
        <v>45</v>
      </c>
      <c r="CH53" s="195"/>
      <c r="CI53" s="195"/>
      <c r="CJ53" s="195"/>
      <c r="CK53" s="195"/>
      <c r="CL53" s="195"/>
      <c r="CM53" s="197"/>
      <c r="CN53" s="195"/>
      <c r="CO53" s="198" t="s">
        <v>49</v>
      </c>
      <c r="CP53" s="195"/>
      <c r="CQ53" s="198" t="s">
        <v>45</v>
      </c>
      <c r="CR53" s="195"/>
      <c r="CS53" s="198" t="s">
        <v>45</v>
      </c>
      <c r="CT53" s="195"/>
      <c r="CU53" s="198" t="s">
        <v>45</v>
      </c>
      <c r="CV53" s="195"/>
      <c r="CW53" s="198" t="s">
        <v>45</v>
      </c>
      <c r="CX53" s="195"/>
      <c r="CY53" s="199" t="s">
        <v>45</v>
      </c>
      <c r="CZ53" s="195"/>
      <c r="DA53" s="195"/>
      <c r="DB53" s="195"/>
      <c r="DC53" s="195"/>
      <c r="DD53" s="196"/>
      <c r="DE53" s="196"/>
      <c r="DF53" s="197"/>
      <c r="DG53" s="195"/>
      <c r="DH53" s="195"/>
      <c r="DI53" s="195"/>
      <c r="DJ53" s="195"/>
      <c r="DK53" s="195"/>
      <c r="DL53" s="196"/>
      <c r="DM53" s="197"/>
      <c r="DN53" s="195"/>
      <c r="DO53" s="195"/>
      <c r="DP53" s="195"/>
      <c r="DQ53" s="195"/>
      <c r="DR53" s="195"/>
      <c r="DS53" s="196"/>
      <c r="DT53" s="197"/>
      <c r="DU53" s="195"/>
      <c r="DV53" s="195"/>
      <c r="DW53" s="195"/>
      <c r="DX53" s="195"/>
      <c r="DY53" s="195"/>
      <c r="DZ53" s="195"/>
      <c r="EA53" s="195"/>
      <c r="EB53" s="195"/>
      <c r="EC53" s="195"/>
      <c r="ED53" s="195"/>
      <c r="EE53" s="195"/>
      <c r="EF53" s="197"/>
      <c r="EG53" s="201" t="str">
        <f>IF(K53="","",IF(OR(Y53=Lists!$AC$42,Y53=Lists!$AC$43),IF(L53="Undrained",(VLOOKUP(K53,Lists!$A$2:$O$595,12,Lists!$L$2:$L$595))/((VLOOKUP(K53,Lists!$A$2:$O$595,4,Lists!$L$2:$L$595))/100),IF(L53="Drained",(VLOOKUP(K53,Lists!$A$2:$O$595,15,Lists!$L$2:$L$595))/((VLOOKUP(K53,Lists!$A$2:$O$595,7,Lists!$L$2:$L$595))/100),"")),""))</f>
        <v/>
      </c>
      <c r="EH53" s="201" t="str">
        <f>IF(K53="","",IF(L53="Undrained",(VLOOKUP(K53,Lists!$A$2:$O$595,8,Lists!$H$2:$H$595))/((VLOOKUP(K53,Lists!$A$2:$O$595,4,Lists!$D$2:$D$595))/100),IF(L53="Drained",(VLOOKUP(K53,Lists!$A$2:$O$595,11,Lists!$K$2:$K$595))/((VLOOKUP(K53,Lists!$A$2:$O$595,7,Lists!$G$2:$G$595))/100),"")))</f>
        <v/>
      </c>
      <c r="EI53" s="201" t="str">
        <f>Lists!S76</f>
        <v/>
      </c>
      <c r="EJ53" s="201">
        <f t="shared" si="6"/>
        <v>0</v>
      </c>
      <c r="EK53" s="201">
        <f>IF(AND(X53="x",OR(Y53=Lists!$AC$42,Y53=Lists!$AC$43)),30,IF(OR(EH53="",EG53=""),0,IF(AND(,EG53-EH53-EJ53&lt;0,EI53="sod not defined"),30,IF(EI53="sod not defined",EG53-EH53-EJ53,IF(EG53-EH53-EI53-EJ53&lt;0,30,EG53-EH53-EI53-EJ53)))))</f>
        <v>0</v>
      </c>
      <c r="EL53" s="201">
        <f t="shared" si="8"/>
        <v>0</v>
      </c>
      <c r="EM53" s="201">
        <f>SUM((IF(AH53="",0,IF(AH53=Lists!$T$3,((AG53*AL53*(AR53/100))*(Lists!W67/100)),((('Multi-Field'!AG53*2000)*('Multi-Field'!AR53/100)*(Lists!W67/100)))))),(IF('Multi-Field'!AZ53="",0,IF('Multi-Field'!AZ53=Lists!$T$3,(('Multi-Field'!AY53*'Multi-Field'!BD53*('Multi-Field'!BJ53/100))*(Lists!Y67/100)),((('Multi-Field'!AY53*2000)*('Multi-Field'!BJ53/100))*(Lists!Y67/100))))))</f>
        <v>0</v>
      </c>
      <c r="EN53" s="201">
        <f>SUM(IF(AH53="",0,IF(AH53=Lists!$T$3,((AG53*AL53)*(AP53/100)*(IF(Lists!V67=0,0,Lists!V67/100))),(('Multi-Field'!AG53*2000)*('Multi-Field'!AP53/100)*(IF(Lists!V67=0,0,Lists!V67/100))))),IF('Multi-Field'!AZ53="",0,IF('Multi-Field'!AZ53=Lists!$T$3,(('Multi-Field'!AY53*'Multi-Field'!BD53)*('Multi-Field'!BH53/100)*(IF(Lists!X67=0,0,Lists!X67/100))),(('Multi-Field'!AY53*2000)*('Multi-Field'!BH53/100)*(IF(Lists!X67=0,0,Lists!X67/100))))))</f>
        <v>0</v>
      </c>
      <c r="EO53" s="201">
        <f>SUM(IF(DD53=Lists!$AA$3,((DE53*DC53)*(CZ53/100)),(DC53*(CZ53/100))),IF(DK53=Lists!$AA$3,((DL53*DJ53)*(DG53/100)),(DJ53*(DG53/100))),IF(DR53=Lists!$AA$3,((DS53*DQ53)*(DN53/100)),(DQ53*(DN53/100))))</f>
        <v>0</v>
      </c>
      <c r="EP53" s="264">
        <f t="shared" si="7"/>
        <v>0</v>
      </c>
      <c r="EQ53" s="195"/>
      <c r="ER53" s="266"/>
      <c r="ES53" s="195"/>
      <c r="ET53" s="202"/>
      <c r="EU53" s="202"/>
      <c r="EV53" s="202"/>
      <c r="EW53" s="202"/>
      <c r="EX53" s="202"/>
      <c r="EY53" s="202"/>
      <c r="EZ53" s="202"/>
      <c r="FA53" s="202"/>
      <c r="FB53" s="202"/>
      <c r="FC53" s="202"/>
      <c r="FD53" s="202"/>
      <c r="FE53" s="202"/>
      <c r="FF53" s="202"/>
      <c r="FG53" s="203"/>
      <c r="FH53" s="202"/>
      <c r="FI53" s="202"/>
      <c r="FJ53" s="225"/>
      <c r="FK53" s="225"/>
      <c r="FL53" s="225"/>
      <c r="FM53" s="225"/>
      <c r="FN53" s="225"/>
      <c r="FO53" s="205" t="str">
        <f t="shared" si="9"/>
        <v/>
      </c>
      <c r="FP53" s="225"/>
      <c r="FQ53" s="74" t="str">
        <f t="shared" si="2"/>
        <v/>
      </c>
      <c r="FR53" s="74" t="str">
        <f t="shared" si="3"/>
        <v/>
      </c>
      <c r="FS53" s="74" t="str">
        <f t="shared" si="4"/>
        <v/>
      </c>
      <c r="FT53" s="201" t="str">
        <f t="shared" si="5"/>
        <v/>
      </c>
    </row>
    <row r="54" spans="1:176" s="198" customFormat="1" ht="27.75" customHeight="1">
      <c r="A54" s="268"/>
      <c r="B54" s="195"/>
      <c r="C54" s="195"/>
      <c r="D54" s="196"/>
      <c r="E54" s="195"/>
      <c r="F54" s="195"/>
      <c r="G54" s="197"/>
      <c r="H54" s="195"/>
      <c r="I54" s="195"/>
      <c r="J54" s="195"/>
      <c r="K54" s="195"/>
      <c r="L54" s="195"/>
      <c r="M54" s="195"/>
      <c r="N54" s="195"/>
      <c r="O54" s="197"/>
      <c r="P54" s="195"/>
      <c r="Q54" s="195"/>
      <c r="R54" s="195"/>
      <c r="S54" s="195"/>
      <c r="T54" s="195"/>
      <c r="U54" s="195"/>
      <c r="V54" s="195"/>
      <c r="W54" s="195"/>
      <c r="X54" s="195"/>
      <c r="Y54" s="228"/>
      <c r="Z54" s="195"/>
      <c r="AA54" s="195"/>
      <c r="AB54" s="197"/>
      <c r="AC54" s="195"/>
      <c r="AD54" s="195"/>
      <c r="AE54" s="197"/>
      <c r="AF54" s="195"/>
      <c r="AG54" s="195"/>
      <c r="AH54" s="195"/>
      <c r="AI54" s="195"/>
      <c r="AJ54" s="195"/>
      <c r="AK54" s="197"/>
      <c r="AL54" s="195"/>
      <c r="AM54" s="198" t="s">
        <v>49</v>
      </c>
      <c r="AN54" s="195"/>
      <c r="AO54" s="198" t="s">
        <v>45</v>
      </c>
      <c r="AP54" s="195"/>
      <c r="AQ54" s="198" t="s">
        <v>45</v>
      </c>
      <c r="AR54" s="195"/>
      <c r="AS54" s="198" t="s">
        <v>45</v>
      </c>
      <c r="AT54" s="195"/>
      <c r="AU54" s="198" t="s">
        <v>45</v>
      </c>
      <c r="AV54" s="195"/>
      <c r="AW54" s="199" t="s">
        <v>45</v>
      </c>
      <c r="AX54" s="195"/>
      <c r="AY54" s="195"/>
      <c r="AZ54" s="195"/>
      <c r="BA54" s="195"/>
      <c r="BB54" s="195"/>
      <c r="BC54" s="197"/>
      <c r="BD54" s="195"/>
      <c r="BE54" s="198" t="s">
        <v>49</v>
      </c>
      <c r="BF54" s="195"/>
      <c r="BG54" s="198" t="s">
        <v>45</v>
      </c>
      <c r="BH54" s="195"/>
      <c r="BI54" s="198" t="s">
        <v>45</v>
      </c>
      <c r="BJ54" s="195"/>
      <c r="BK54" s="198" t="s">
        <v>45</v>
      </c>
      <c r="BL54" s="195"/>
      <c r="BM54" s="198" t="s">
        <v>45</v>
      </c>
      <c r="BN54" s="195"/>
      <c r="BO54" s="199" t="s">
        <v>45</v>
      </c>
      <c r="BP54" s="195"/>
      <c r="BQ54" s="195"/>
      <c r="BR54" s="195"/>
      <c r="BS54" s="195"/>
      <c r="BT54" s="195"/>
      <c r="BU54" s="197"/>
      <c r="BV54" s="195"/>
      <c r="BW54" s="198" t="s">
        <v>49</v>
      </c>
      <c r="BX54" s="195"/>
      <c r="BY54" s="198" t="s">
        <v>45</v>
      </c>
      <c r="BZ54" s="195"/>
      <c r="CA54" s="198" t="s">
        <v>45</v>
      </c>
      <c r="CB54" s="195"/>
      <c r="CC54" s="198" t="s">
        <v>45</v>
      </c>
      <c r="CD54" s="195"/>
      <c r="CE54" s="198" t="s">
        <v>45</v>
      </c>
      <c r="CF54" s="195"/>
      <c r="CG54" s="199" t="s">
        <v>45</v>
      </c>
      <c r="CH54" s="195"/>
      <c r="CI54" s="195"/>
      <c r="CJ54" s="195"/>
      <c r="CK54" s="195"/>
      <c r="CL54" s="195"/>
      <c r="CM54" s="197"/>
      <c r="CN54" s="195"/>
      <c r="CO54" s="198" t="s">
        <v>49</v>
      </c>
      <c r="CP54" s="195"/>
      <c r="CQ54" s="198" t="s">
        <v>45</v>
      </c>
      <c r="CR54" s="195"/>
      <c r="CS54" s="198" t="s">
        <v>45</v>
      </c>
      <c r="CT54" s="195"/>
      <c r="CU54" s="198" t="s">
        <v>45</v>
      </c>
      <c r="CV54" s="195"/>
      <c r="CW54" s="198" t="s">
        <v>45</v>
      </c>
      <c r="CX54" s="195"/>
      <c r="CY54" s="199" t="s">
        <v>45</v>
      </c>
      <c r="CZ54" s="195"/>
      <c r="DA54" s="195"/>
      <c r="DB54" s="195"/>
      <c r="DC54" s="195"/>
      <c r="DD54" s="196"/>
      <c r="DE54" s="196"/>
      <c r="DF54" s="197"/>
      <c r="DG54" s="195"/>
      <c r="DH54" s="195"/>
      <c r="DI54" s="195"/>
      <c r="DJ54" s="195"/>
      <c r="DK54" s="195"/>
      <c r="DL54" s="196"/>
      <c r="DM54" s="197"/>
      <c r="DN54" s="195"/>
      <c r="DO54" s="195"/>
      <c r="DP54" s="195"/>
      <c r="DQ54" s="195"/>
      <c r="DR54" s="195"/>
      <c r="DS54" s="196"/>
      <c r="DT54" s="197"/>
      <c r="DU54" s="195"/>
      <c r="DV54" s="195"/>
      <c r="DW54" s="195"/>
      <c r="DX54" s="195"/>
      <c r="DY54" s="195"/>
      <c r="DZ54" s="195"/>
      <c r="EA54" s="195"/>
      <c r="EB54" s="195"/>
      <c r="EC54" s="195"/>
      <c r="ED54" s="195"/>
      <c r="EE54" s="195"/>
      <c r="EF54" s="197"/>
      <c r="EG54" s="201" t="str">
        <f>IF(K54="","",IF(OR(Y54=Lists!$AC$42,Y54=Lists!$AC$43),IF(L54="Undrained",(VLOOKUP(K54,Lists!$A$2:$O$595,12,Lists!$L$2:$L$595))/((VLOOKUP(K54,Lists!$A$2:$O$595,4,Lists!$L$2:$L$595))/100),IF(L54="Drained",(VLOOKUP(K54,Lists!$A$2:$O$595,15,Lists!$L$2:$L$595))/((VLOOKUP(K54,Lists!$A$2:$O$595,7,Lists!$L$2:$L$595))/100),"")),""))</f>
        <v/>
      </c>
      <c r="EH54" s="201" t="str">
        <f>IF(K54="","",IF(L54="Undrained",(VLOOKUP(K54,Lists!$A$2:$O$595,8,Lists!$H$2:$H$595))/((VLOOKUP(K54,Lists!$A$2:$O$595,4,Lists!$D$2:$D$595))/100),IF(L54="Drained",(VLOOKUP(K54,Lists!$A$2:$O$595,11,Lists!$K$2:$K$595))/((VLOOKUP(K54,Lists!$A$2:$O$595,7,Lists!$G$2:$G$595))/100),"")))</f>
        <v/>
      </c>
      <c r="EI54" s="201" t="str">
        <f>Lists!S77</f>
        <v/>
      </c>
      <c r="EJ54" s="201">
        <f t="shared" si="6"/>
        <v>0</v>
      </c>
      <c r="EK54" s="201">
        <f>IF(AND(X54="x",OR(Y54=Lists!$AC$42,Y54=Lists!$AC$43)),30,IF(OR(EH54="",EG54=""),0,IF(AND(,EG54-EH54-EJ54&lt;0,EI54="sod not defined"),30,IF(EI54="sod not defined",EG54-EH54-EJ54,IF(EG54-EH54-EI54-EJ54&lt;0,30,EG54-EH54-EI54-EJ54)))))</f>
        <v>0</v>
      </c>
      <c r="EL54" s="201">
        <f t="shared" si="8"/>
        <v>0</v>
      </c>
      <c r="EM54" s="201">
        <f>SUM((IF(AH54="",0,IF(AH54=Lists!$T$3,((AG54*AL54*(AR54/100))*(Lists!W68/100)),((('Multi-Field'!AG54*2000)*('Multi-Field'!AR54/100)*(Lists!W68/100)))))),(IF('Multi-Field'!AZ54="",0,IF('Multi-Field'!AZ54=Lists!$T$3,(('Multi-Field'!AY54*'Multi-Field'!BD54*('Multi-Field'!BJ54/100))*(Lists!Y68/100)),((('Multi-Field'!AY54*2000)*('Multi-Field'!BJ54/100))*(Lists!Y68/100))))))</f>
        <v>0</v>
      </c>
      <c r="EN54" s="201">
        <f>SUM(IF(AH54="",0,IF(AH54=Lists!$T$3,((AG54*AL54)*(AP54/100)*(IF(Lists!V68=0,0,Lists!V68/100))),(('Multi-Field'!AG54*2000)*('Multi-Field'!AP54/100)*(IF(Lists!V68=0,0,Lists!V68/100))))),IF('Multi-Field'!AZ54="",0,IF('Multi-Field'!AZ54=Lists!$T$3,(('Multi-Field'!AY54*'Multi-Field'!BD54)*('Multi-Field'!BH54/100)*(IF(Lists!X68=0,0,Lists!X68/100))),(('Multi-Field'!AY54*2000)*('Multi-Field'!BH54/100)*(IF(Lists!X68=0,0,Lists!X68/100))))))</f>
        <v>0</v>
      </c>
      <c r="EO54" s="201">
        <f>SUM(IF(DD54=Lists!$AA$3,((DE54*DC54)*(CZ54/100)),(DC54*(CZ54/100))),IF(DK54=Lists!$AA$3,((DL54*DJ54)*(DG54/100)),(DJ54*(DG54/100))),IF(DR54=Lists!$AA$3,((DS54*DQ54)*(DN54/100)),(DQ54*(DN54/100))))</f>
        <v>0</v>
      </c>
      <c r="EP54" s="264">
        <f t="shared" si="7"/>
        <v>0</v>
      </c>
      <c r="EQ54" s="195"/>
      <c r="ER54" s="266"/>
      <c r="ES54" s="195"/>
      <c r="ET54" s="202"/>
      <c r="EU54" s="202"/>
      <c r="EV54" s="202"/>
      <c r="EW54" s="202"/>
      <c r="EX54" s="202"/>
      <c r="EY54" s="202"/>
      <c r="EZ54" s="202"/>
      <c r="FA54" s="202"/>
      <c r="FB54" s="202"/>
      <c r="FC54" s="202"/>
      <c r="FD54" s="202"/>
      <c r="FE54" s="202"/>
      <c r="FF54" s="202"/>
      <c r="FG54" s="203"/>
      <c r="FH54" s="202"/>
      <c r="FI54" s="202"/>
      <c r="FJ54" s="225"/>
      <c r="FK54" s="225"/>
      <c r="FL54" s="225"/>
      <c r="FM54" s="225"/>
      <c r="FN54" s="225"/>
      <c r="FO54" s="205" t="str">
        <f t="shared" si="9"/>
        <v/>
      </c>
      <c r="FP54" s="225"/>
      <c r="FQ54" s="74" t="str">
        <f t="shared" si="2"/>
        <v/>
      </c>
      <c r="FR54" s="74" t="str">
        <f t="shared" si="3"/>
        <v/>
      </c>
      <c r="FS54" s="74" t="str">
        <f t="shared" si="4"/>
        <v/>
      </c>
      <c r="FT54" s="201" t="str">
        <f t="shared" si="5"/>
        <v/>
      </c>
    </row>
    <row r="55" spans="1:176" s="198" customFormat="1" ht="27.75" customHeight="1">
      <c r="A55" s="268"/>
      <c r="B55" s="195"/>
      <c r="C55" s="195"/>
      <c r="D55" s="196"/>
      <c r="E55" s="195"/>
      <c r="F55" s="195"/>
      <c r="G55" s="197"/>
      <c r="H55" s="195"/>
      <c r="I55" s="195"/>
      <c r="J55" s="195"/>
      <c r="K55" s="195"/>
      <c r="L55" s="195"/>
      <c r="M55" s="195"/>
      <c r="N55" s="195"/>
      <c r="O55" s="197"/>
      <c r="P55" s="195"/>
      <c r="Q55" s="195"/>
      <c r="R55" s="195"/>
      <c r="S55" s="195"/>
      <c r="T55" s="195"/>
      <c r="U55" s="195"/>
      <c r="V55" s="195"/>
      <c r="W55" s="195"/>
      <c r="X55" s="195"/>
      <c r="Y55" s="228"/>
      <c r="Z55" s="195"/>
      <c r="AA55" s="195"/>
      <c r="AB55" s="197"/>
      <c r="AC55" s="195"/>
      <c r="AD55" s="195"/>
      <c r="AE55" s="197"/>
      <c r="AF55" s="195"/>
      <c r="AG55" s="195"/>
      <c r="AH55" s="195"/>
      <c r="AI55" s="195"/>
      <c r="AJ55" s="195"/>
      <c r="AK55" s="197"/>
      <c r="AL55" s="195"/>
      <c r="AM55" s="198" t="s">
        <v>49</v>
      </c>
      <c r="AN55" s="195"/>
      <c r="AO55" s="198" t="s">
        <v>45</v>
      </c>
      <c r="AP55" s="195"/>
      <c r="AQ55" s="198" t="s">
        <v>45</v>
      </c>
      <c r="AR55" s="195"/>
      <c r="AS55" s="198" t="s">
        <v>45</v>
      </c>
      <c r="AT55" s="195"/>
      <c r="AU55" s="198" t="s">
        <v>45</v>
      </c>
      <c r="AV55" s="195"/>
      <c r="AW55" s="199" t="s">
        <v>45</v>
      </c>
      <c r="AX55" s="195"/>
      <c r="AY55" s="195"/>
      <c r="AZ55" s="195"/>
      <c r="BA55" s="195"/>
      <c r="BB55" s="195"/>
      <c r="BC55" s="197"/>
      <c r="BD55" s="195"/>
      <c r="BE55" s="198" t="s">
        <v>49</v>
      </c>
      <c r="BF55" s="195"/>
      <c r="BG55" s="198" t="s">
        <v>45</v>
      </c>
      <c r="BH55" s="195"/>
      <c r="BI55" s="198" t="s">
        <v>45</v>
      </c>
      <c r="BJ55" s="195"/>
      <c r="BK55" s="198" t="s">
        <v>45</v>
      </c>
      <c r="BL55" s="195"/>
      <c r="BM55" s="198" t="s">
        <v>45</v>
      </c>
      <c r="BN55" s="195"/>
      <c r="BO55" s="199" t="s">
        <v>45</v>
      </c>
      <c r="BP55" s="195"/>
      <c r="BQ55" s="195"/>
      <c r="BR55" s="195"/>
      <c r="BS55" s="195"/>
      <c r="BT55" s="195"/>
      <c r="BU55" s="197"/>
      <c r="BV55" s="195"/>
      <c r="BW55" s="198" t="s">
        <v>49</v>
      </c>
      <c r="BX55" s="195"/>
      <c r="BY55" s="198" t="s">
        <v>45</v>
      </c>
      <c r="BZ55" s="195"/>
      <c r="CA55" s="198" t="s">
        <v>45</v>
      </c>
      <c r="CB55" s="195"/>
      <c r="CC55" s="198" t="s">
        <v>45</v>
      </c>
      <c r="CD55" s="195"/>
      <c r="CE55" s="198" t="s">
        <v>45</v>
      </c>
      <c r="CF55" s="195"/>
      <c r="CG55" s="199" t="s">
        <v>45</v>
      </c>
      <c r="CH55" s="195"/>
      <c r="CI55" s="195"/>
      <c r="CJ55" s="195"/>
      <c r="CK55" s="195"/>
      <c r="CL55" s="195"/>
      <c r="CM55" s="197"/>
      <c r="CN55" s="195"/>
      <c r="CO55" s="198" t="s">
        <v>49</v>
      </c>
      <c r="CP55" s="195"/>
      <c r="CQ55" s="198" t="s">
        <v>45</v>
      </c>
      <c r="CR55" s="195"/>
      <c r="CS55" s="198" t="s">
        <v>45</v>
      </c>
      <c r="CT55" s="195"/>
      <c r="CU55" s="198" t="s">
        <v>45</v>
      </c>
      <c r="CV55" s="195"/>
      <c r="CW55" s="198" t="s">
        <v>45</v>
      </c>
      <c r="CX55" s="195"/>
      <c r="CY55" s="199" t="s">
        <v>45</v>
      </c>
      <c r="CZ55" s="195"/>
      <c r="DA55" s="195"/>
      <c r="DB55" s="195"/>
      <c r="DC55" s="195"/>
      <c r="DD55" s="196"/>
      <c r="DE55" s="196"/>
      <c r="DF55" s="197"/>
      <c r="DG55" s="195"/>
      <c r="DH55" s="195"/>
      <c r="DI55" s="195"/>
      <c r="DJ55" s="195"/>
      <c r="DK55" s="195"/>
      <c r="DL55" s="196"/>
      <c r="DM55" s="197"/>
      <c r="DN55" s="195"/>
      <c r="DO55" s="195"/>
      <c r="DP55" s="195"/>
      <c r="DQ55" s="195"/>
      <c r="DR55" s="195"/>
      <c r="DS55" s="196"/>
      <c r="DT55" s="197"/>
      <c r="DU55" s="195"/>
      <c r="DV55" s="195"/>
      <c r="DW55" s="195"/>
      <c r="DX55" s="195"/>
      <c r="DY55" s="195"/>
      <c r="DZ55" s="195"/>
      <c r="EA55" s="195"/>
      <c r="EB55" s="195"/>
      <c r="EC55" s="195"/>
      <c r="ED55" s="195"/>
      <c r="EE55" s="195"/>
      <c r="EF55" s="197"/>
      <c r="EG55" s="201" t="str">
        <f>IF(K55="","",IF(OR(Y55=Lists!$AC$42,Y55=Lists!$AC$43),IF(L55="Undrained",(VLOOKUP(K55,Lists!$A$2:$O$595,12,Lists!$L$2:$L$595))/((VLOOKUP(K55,Lists!$A$2:$O$595,4,Lists!$L$2:$L$595))/100),IF(L55="Drained",(VLOOKUP(K55,Lists!$A$2:$O$595,15,Lists!$L$2:$L$595))/((VLOOKUP(K55,Lists!$A$2:$O$595,7,Lists!$L$2:$L$595))/100),"")),""))</f>
        <v/>
      </c>
      <c r="EH55" s="201" t="str">
        <f>IF(K55="","",IF(L55="Undrained",(VLOOKUP(K55,Lists!$A$2:$O$595,8,Lists!$H$2:$H$595))/((VLOOKUP(K55,Lists!$A$2:$O$595,4,Lists!$D$2:$D$595))/100),IF(L55="Drained",(VLOOKUP(K55,Lists!$A$2:$O$595,11,Lists!$K$2:$K$595))/((VLOOKUP(K55,Lists!$A$2:$O$595,7,Lists!$G$2:$G$595))/100),"")))</f>
        <v/>
      </c>
      <c r="EI55" s="201" t="str">
        <f>Lists!S78</f>
        <v/>
      </c>
      <c r="EJ55" s="201">
        <f t="shared" si="6"/>
        <v>0</v>
      </c>
      <c r="EK55" s="201">
        <f>IF(AND(X55="x",OR(Y55=Lists!$AC$42,Y55=Lists!$AC$43)),30,IF(OR(EH55="",EG55=""),0,IF(AND(,EG55-EH55-EJ55&lt;0,EI55="sod not defined"),30,IF(EI55="sod not defined",EG55-EH55-EJ55,IF(EG55-EH55-EI55-EJ55&lt;0,30,EG55-EH55-EI55-EJ55)))))</f>
        <v>0</v>
      </c>
      <c r="EL55" s="201">
        <f t="shared" si="8"/>
        <v>0</v>
      </c>
      <c r="EM55" s="201">
        <f>SUM((IF(AH55="",0,IF(AH55=Lists!$T$3,((AG55*AL55*(AR55/100))*(Lists!W69/100)),((('Multi-Field'!AG55*2000)*('Multi-Field'!AR55/100)*(Lists!W69/100)))))),(IF('Multi-Field'!AZ55="",0,IF('Multi-Field'!AZ55=Lists!$T$3,(('Multi-Field'!AY55*'Multi-Field'!BD55*('Multi-Field'!BJ55/100))*(Lists!Y69/100)),((('Multi-Field'!AY55*2000)*('Multi-Field'!BJ55/100))*(Lists!Y69/100))))))</f>
        <v>0</v>
      </c>
      <c r="EN55" s="201">
        <f>SUM(IF(AH55="",0,IF(AH55=Lists!$T$3,((AG55*AL55)*(AP55/100)*(IF(Lists!V69=0,0,Lists!V69/100))),(('Multi-Field'!AG55*2000)*('Multi-Field'!AP55/100)*(IF(Lists!V69=0,0,Lists!V69/100))))),IF('Multi-Field'!AZ55="",0,IF('Multi-Field'!AZ55=Lists!$T$3,(('Multi-Field'!AY55*'Multi-Field'!BD55)*('Multi-Field'!BH55/100)*(IF(Lists!X69=0,0,Lists!X69/100))),(('Multi-Field'!AY55*2000)*('Multi-Field'!BH55/100)*(IF(Lists!X69=0,0,Lists!X69/100))))))</f>
        <v>0</v>
      </c>
      <c r="EO55" s="201">
        <f>SUM(IF(DD55=Lists!$AA$3,((DE55*DC55)*(CZ55/100)),(DC55*(CZ55/100))),IF(DK55=Lists!$AA$3,((DL55*DJ55)*(DG55/100)),(DJ55*(DG55/100))),IF(DR55=Lists!$AA$3,((DS55*DQ55)*(DN55/100)),(DQ55*(DN55/100))))</f>
        <v>0</v>
      </c>
      <c r="EP55" s="264">
        <f t="shared" si="7"/>
        <v>0</v>
      </c>
      <c r="EQ55" s="195"/>
      <c r="ER55" s="266"/>
      <c r="ES55" s="195"/>
      <c r="ET55" s="202"/>
      <c r="EU55" s="202"/>
      <c r="EV55" s="202"/>
      <c r="EW55" s="202"/>
      <c r="EX55" s="202"/>
      <c r="EY55" s="202"/>
      <c r="EZ55" s="202"/>
      <c r="FA55" s="202"/>
      <c r="FB55" s="202"/>
      <c r="FC55" s="202"/>
      <c r="FD55" s="202"/>
      <c r="FE55" s="202"/>
      <c r="FF55" s="202"/>
      <c r="FG55" s="203"/>
      <c r="FH55" s="202"/>
      <c r="FI55" s="202"/>
      <c r="FJ55" s="225"/>
      <c r="FK55" s="225"/>
      <c r="FL55" s="225"/>
      <c r="FM55" s="225"/>
      <c r="FN55" s="225"/>
      <c r="FO55" s="205" t="str">
        <f t="shared" si="9"/>
        <v/>
      </c>
      <c r="FP55" s="225"/>
      <c r="FQ55" s="74" t="str">
        <f t="shared" si="2"/>
        <v/>
      </c>
      <c r="FR55" s="74" t="str">
        <f t="shared" si="3"/>
        <v/>
      </c>
      <c r="FS55" s="74" t="str">
        <f t="shared" si="4"/>
        <v/>
      </c>
      <c r="FT55" s="201" t="str">
        <f t="shared" si="5"/>
        <v/>
      </c>
    </row>
    <row r="56" spans="1:176" s="198" customFormat="1" ht="27.75" customHeight="1">
      <c r="A56" s="268"/>
      <c r="B56" s="195"/>
      <c r="C56" s="195"/>
      <c r="D56" s="196"/>
      <c r="E56" s="195"/>
      <c r="F56" s="195"/>
      <c r="G56" s="197"/>
      <c r="H56" s="195"/>
      <c r="I56" s="195"/>
      <c r="J56" s="195"/>
      <c r="K56" s="195"/>
      <c r="L56" s="195"/>
      <c r="M56" s="195"/>
      <c r="N56" s="195"/>
      <c r="O56" s="197"/>
      <c r="P56" s="195"/>
      <c r="Q56" s="195"/>
      <c r="R56" s="195"/>
      <c r="S56" s="195"/>
      <c r="T56" s="195"/>
      <c r="U56" s="195"/>
      <c r="V56" s="195"/>
      <c r="W56" s="195"/>
      <c r="X56" s="195"/>
      <c r="Y56" s="228"/>
      <c r="Z56" s="195"/>
      <c r="AA56" s="195"/>
      <c r="AB56" s="197"/>
      <c r="AC56" s="195"/>
      <c r="AD56" s="195"/>
      <c r="AE56" s="197"/>
      <c r="AF56" s="195"/>
      <c r="AG56" s="195"/>
      <c r="AH56" s="195"/>
      <c r="AI56" s="195"/>
      <c r="AJ56" s="195"/>
      <c r="AK56" s="197"/>
      <c r="AL56" s="195"/>
      <c r="AM56" s="198" t="s">
        <v>49</v>
      </c>
      <c r="AN56" s="195"/>
      <c r="AO56" s="198" t="s">
        <v>45</v>
      </c>
      <c r="AP56" s="195"/>
      <c r="AQ56" s="198" t="s">
        <v>45</v>
      </c>
      <c r="AR56" s="195"/>
      <c r="AS56" s="198" t="s">
        <v>45</v>
      </c>
      <c r="AT56" s="195"/>
      <c r="AU56" s="198" t="s">
        <v>45</v>
      </c>
      <c r="AV56" s="195"/>
      <c r="AW56" s="199" t="s">
        <v>45</v>
      </c>
      <c r="AX56" s="195"/>
      <c r="AY56" s="195"/>
      <c r="AZ56" s="195"/>
      <c r="BA56" s="195"/>
      <c r="BB56" s="195"/>
      <c r="BC56" s="197"/>
      <c r="BD56" s="195"/>
      <c r="BE56" s="198" t="s">
        <v>49</v>
      </c>
      <c r="BF56" s="195"/>
      <c r="BG56" s="198" t="s">
        <v>45</v>
      </c>
      <c r="BH56" s="195"/>
      <c r="BI56" s="198" t="s">
        <v>45</v>
      </c>
      <c r="BJ56" s="195"/>
      <c r="BK56" s="198" t="s">
        <v>45</v>
      </c>
      <c r="BL56" s="195"/>
      <c r="BM56" s="198" t="s">
        <v>45</v>
      </c>
      <c r="BN56" s="195"/>
      <c r="BO56" s="199" t="s">
        <v>45</v>
      </c>
      <c r="BP56" s="195"/>
      <c r="BQ56" s="195"/>
      <c r="BR56" s="195"/>
      <c r="BS56" s="195"/>
      <c r="BT56" s="195"/>
      <c r="BU56" s="197"/>
      <c r="BV56" s="195"/>
      <c r="BW56" s="198" t="s">
        <v>49</v>
      </c>
      <c r="BX56" s="195"/>
      <c r="BY56" s="198" t="s">
        <v>45</v>
      </c>
      <c r="BZ56" s="195"/>
      <c r="CA56" s="198" t="s">
        <v>45</v>
      </c>
      <c r="CB56" s="195"/>
      <c r="CC56" s="198" t="s">
        <v>45</v>
      </c>
      <c r="CD56" s="195"/>
      <c r="CE56" s="198" t="s">
        <v>45</v>
      </c>
      <c r="CF56" s="195"/>
      <c r="CG56" s="199" t="s">
        <v>45</v>
      </c>
      <c r="CH56" s="195"/>
      <c r="CI56" s="195"/>
      <c r="CJ56" s="195"/>
      <c r="CK56" s="195"/>
      <c r="CL56" s="195"/>
      <c r="CM56" s="197"/>
      <c r="CN56" s="195"/>
      <c r="CO56" s="198" t="s">
        <v>49</v>
      </c>
      <c r="CP56" s="195"/>
      <c r="CQ56" s="198" t="s">
        <v>45</v>
      </c>
      <c r="CR56" s="195"/>
      <c r="CS56" s="198" t="s">
        <v>45</v>
      </c>
      <c r="CT56" s="195"/>
      <c r="CU56" s="198" t="s">
        <v>45</v>
      </c>
      <c r="CV56" s="195"/>
      <c r="CW56" s="198" t="s">
        <v>45</v>
      </c>
      <c r="CX56" s="195"/>
      <c r="CY56" s="199" t="s">
        <v>45</v>
      </c>
      <c r="CZ56" s="195"/>
      <c r="DA56" s="195"/>
      <c r="DB56" s="195"/>
      <c r="DC56" s="195"/>
      <c r="DD56" s="196"/>
      <c r="DE56" s="196"/>
      <c r="DF56" s="197"/>
      <c r="DG56" s="195"/>
      <c r="DH56" s="195"/>
      <c r="DI56" s="195"/>
      <c r="DJ56" s="195"/>
      <c r="DK56" s="195"/>
      <c r="DL56" s="196"/>
      <c r="DM56" s="197"/>
      <c r="DN56" s="195"/>
      <c r="DO56" s="195"/>
      <c r="DP56" s="195"/>
      <c r="DQ56" s="195"/>
      <c r="DR56" s="195"/>
      <c r="DS56" s="196"/>
      <c r="DT56" s="197"/>
      <c r="DU56" s="195"/>
      <c r="DV56" s="195"/>
      <c r="DW56" s="195"/>
      <c r="DX56" s="195"/>
      <c r="DY56" s="195"/>
      <c r="DZ56" s="195"/>
      <c r="EA56" s="195"/>
      <c r="EB56" s="195"/>
      <c r="EC56" s="195"/>
      <c r="ED56" s="195"/>
      <c r="EE56" s="195"/>
      <c r="EF56" s="197"/>
      <c r="EG56" s="201" t="str">
        <f>IF(K56="","",IF(OR(Y56=Lists!$AC$42,Y56=Lists!$AC$43),IF(L56="Undrained",(VLOOKUP(K56,Lists!$A$2:$O$595,12,Lists!$L$2:$L$595))/((VLOOKUP(K56,Lists!$A$2:$O$595,4,Lists!$L$2:$L$595))/100),IF(L56="Drained",(VLOOKUP(K56,Lists!$A$2:$O$595,15,Lists!$L$2:$L$595))/((VLOOKUP(K56,Lists!$A$2:$O$595,7,Lists!$L$2:$L$595))/100),"")),""))</f>
        <v/>
      </c>
      <c r="EH56" s="201" t="str">
        <f>IF(K56="","",IF(L56="Undrained",(VLOOKUP(K56,Lists!$A$2:$O$595,8,Lists!$H$2:$H$595))/((VLOOKUP(K56,Lists!$A$2:$O$595,4,Lists!$D$2:$D$595))/100),IF(L56="Drained",(VLOOKUP(K56,Lists!$A$2:$O$595,11,Lists!$K$2:$K$595))/((VLOOKUP(K56,Lists!$A$2:$O$595,7,Lists!$G$2:$G$595))/100),"")))</f>
        <v/>
      </c>
      <c r="EI56" s="201" t="str">
        <f>Lists!S79</f>
        <v/>
      </c>
      <c r="EJ56" s="201">
        <f t="shared" si="6"/>
        <v>0</v>
      </c>
      <c r="EK56" s="201">
        <f>IF(AND(X56="x",OR(Y56=Lists!$AC$42,Y56=Lists!$AC$43)),30,IF(OR(EH56="",EG56=""),0,IF(AND(,EG56-EH56-EJ56&lt;0,EI56="sod not defined"),30,IF(EI56="sod not defined",EG56-EH56-EJ56,IF(EG56-EH56-EI56-EJ56&lt;0,30,EG56-EH56-EI56-EJ56)))))</f>
        <v>0</v>
      </c>
      <c r="EL56" s="201">
        <f t="shared" si="8"/>
        <v>0</v>
      </c>
      <c r="EM56" s="201">
        <f>SUM((IF(AH56="",0,IF(AH56=Lists!$T$3,((AG56*AL56*(AR56/100))*(Lists!W70/100)),((('Multi-Field'!AG56*2000)*('Multi-Field'!AR56/100)*(Lists!W70/100)))))),(IF('Multi-Field'!AZ56="",0,IF('Multi-Field'!AZ56=Lists!$T$3,(('Multi-Field'!AY56*'Multi-Field'!BD56*('Multi-Field'!BJ56/100))*(Lists!Y70/100)),((('Multi-Field'!AY56*2000)*('Multi-Field'!BJ56/100))*(Lists!Y70/100))))))</f>
        <v>0</v>
      </c>
      <c r="EN56" s="201">
        <f>SUM(IF(AH56="",0,IF(AH56=Lists!$T$3,((AG56*AL56)*(AP56/100)*(IF(Lists!V70=0,0,Lists!V70/100))),(('Multi-Field'!AG56*2000)*('Multi-Field'!AP56/100)*(IF(Lists!V70=0,0,Lists!V70/100))))),IF('Multi-Field'!AZ56="",0,IF('Multi-Field'!AZ56=Lists!$T$3,(('Multi-Field'!AY56*'Multi-Field'!BD56)*('Multi-Field'!BH56/100)*(IF(Lists!X70=0,0,Lists!X70/100))),(('Multi-Field'!AY56*2000)*('Multi-Field'!BH56/100)*(IF(Lists!X70=0,0,Lists!X70/100))))))</f>
        <v>0</v>
      </c>
      <c r="EO56" s="201">
        <f>SUM(IF(DD56=Lists!$AA$3,((DE56*DC56)*(CZ56/100)),(DC56*(CZ56/100))),IF(DK56=Lists!$AA$3,((DL56*DJ56)*(DG56/100)),(DJ56*(DG56/100))),IF(DR56=Lists!$AA$3,((DS56*DQ56)*(DN56/100)),(DQ56*(DN56/100))))</f>
        <v>0</v>
      </c>
      <c r="EP56" s="264">
        <f t="shared" si="7"/>
        <v>0</v>
      </c>
      <c r="EQ56" s="195"/>
      <c r="ER56" s="266"/>
      <c r="ES56" s="195"/>
      <c r="ET56" s="202"/>
      <c r="EU56" s="202"/>
      <c r="EV56" s="202"/>
      <c r="EW56" s="202"/>
      <c r="EX56" s="202"/>
      <c r="EY56" s="202"/>
      <c r="EZ56" s="202"/>
      <c r="FA56" s="202"/>
      <c r="FB56" s="202"/>
      <c r="FC56" s="202"/>
      <c r="FD56" s="202"/>
      <c r="FE56" s="202"/>
      <c r="FF56" s="202"/>
      <c r="FG56" s="203"/>
      <c r="FH56" s="202"/>
      <c r="FI56" s="202"/>
      <c r="FJ56" s="225"/>
      <c r="FK56" s="225"/>
      <c r="FL56" s="225"/>
      <c r="FM56" s="225"/>
      <c r="FN56" s="225"/>
      <c r="FO56" s="205" t="str">
        <f t="shared" si="9"/>
        <v/>
      </c>
      <c r="FP56" s="225"/>
      <c r="FQ56" s="74" t="str">
        <f t="shared" si="2"/>
        <v/>
      </c>
      <c r="FR56" s="74" t="str">
        <f t="shared" si="3"/>
        <v/>
      </c>
      <c r="FS56" s="74" t="str">
        <f t="shared" si="4"/>
        <v/>
      </c>
      <c r="FT56" s="201" t="str">
        <f t="shared" si="5"/>
        <v/>
      </c>
    </row>
    <row r="57" spans="1:176" s="198" customFormat="1" ht="27.75" customHeight="1">
      <c r="A57" s="268"/>
      <c r="B57" s="195"/>
      <c r="C57" s="195"/>
      <c r="D57" s="196"/>
      <c r="E57" s="195"/>
      <c r="F57" s="195"/>
      <c r="G57" s="197"/>
      <c r="H57" s="195"/>
      <c r="I57" s="195"/>
      <c r="J57" s="195"/>
      <c r="K57" s="195"/>
      <c r="L57" s="195"/>
      <c r="M57" s="195"/>
      <c r="N57" s="195"/>
      <c r="O57" s="197"/>
      <c r="P57" s="195"/>
      <c r="Q57" s="195"/>
      <c r="R57" s="195"/>
      <c r="S57" s="195"/>
      <c r="T57" s="195"/>
      <c r="U57" s="195"/>
      <c r="V57" s="195"/>
      <c r="W57" s="195"/>
      <c r="X57" s="195"/>
      <c r="Y57" s="228"/>
      <c r="Z57" s="195"/>
      <c r="AA57" s="195"/>
      <c r="AB57" s="197"/>
      <c r="AC57" s="195"/>
      <c r="AD57" s="195"/>
      <c r="AE57" s="197"/>
      <c r="AF57" s="195"/>
      <c r="AG57" s="195"/>
      <c r="AH57" s="195"/>
      <c r="AI57" s="195"/>
      <c r="AJ57" s="195"/>
      <c r="AK57" s="197"/>
      <c r="AL57" s="195"/>
      <c r="AM57" s="198" t="s">
        <v>49</v>
      </c>
      <c r="AN57" s="195"/>
      <c r="AO57" s="198" t="s">
        <v>45</v>
      </c>
      <c r="AP57" s="195"/>
      <c r="AQ57" s="198" t="s">
        <v>45</v>
      </c>
      <c r="AR57" s="195"/>
      <c r="AS57" s="198" t="s">
        <v>45</v>
      </c>
      <c r="AT57" s="195"/>
      <c r="AU57" s="198" t="s">
        <v>45</v>
      </c>
      <c r="AV57" s="195"/>
      <c r="AW57" s="199" t="s">
        <v>45</v>
      </c>
      <c r="AX57" s="195"/>
      <c r="AY57" s="195"/>
      <c r="AZ57" s="195"/>
      <c r="BA57" s="195"/>
      <c r="BB57" s="195"/>
      <c r="BC57" s="197"/>
      <c r="BD57" s="195"/>
      <c r="BE57" s="198" t="s">
        <v>49</v>
      </c>
      <c r="BF57" s="195"/>
      <c r="BG57" s="198" t="s">
        <v>45</v>
      </c>
      <c r="BH57" s="195"/>
      <c r="BI57" s="198" t="s">
        <v>45</v>
      </c>
      <c r="BJ57" s="195"/>
      <c r="BK57" s="198" t="s">
        <v>45</v>
      </c>
      <c r="BL57" s="195"/>
      <c r="BM57" s="198" t="s">
        <v>45</v>
      </c>
      <c r="BN57" s="195"/>
      <c r="BO57" s="199" t="s">
        <v>45</v>
      </c>
      <c r="BP57" s="195"/>
      <c r="BQ57" s="195"/>
      <c r="BR57" s="195"/>
      <c r="BS57" s="195"/>
      <c r="BT57" s="195"/>
      <c r="BU57" s="197"/>
      <c r="BV57" s="195"/>
      <c r="BW57" s="198" t="s">
        <v>49</v>
      </c>
      <c r="BX57" s="195"/>
      <c r="BY57" s="198" t="s">
        <v>45</v>
      </c>
      <c r="BZ57" s="195"/>
      <c r="CA57" s="198" t="s">
        <v>45</v>
      </c>
      <c r="CB57" s="195"/>
      <c r="CC57" s="198" t="s">
        <v>45</v>
      </c>
      <c r="CD57" s="195"/>
      <c r="CE57" s="198" t="s">
        <v>45</v>
      </c>
      <c r="CF57" s="195"/>
      <c r="CG57" s="199" t="s">
        <v>45</v>
      </c>
      <c r="CH57" s="195"/>
      <c r="CI57" s="195"/>
      <c r="CJ57" s="195"/>
      <c r="CK57" s="195"/>
      <c r="CL57" s="195"/>
      <c r="CM57" s="197"/>
      <c r="CN57" s="195"/>
      <c r="CO57" s="198" t="s">
        <v>49</v>
      </c>
      <c r="CP57" s="195"/>
      <c r="CQ57" s="198" t="s">
        <v>45</v>
      </c>
      <c r="CR57" s="195"/>
      <c r="CS57" s="198" t="s">
        <v>45</v>
      </c>
      <c r="CT57" s="195"/>
      <c r="CU57" s="198" t="s">
        <v>45</v>
      </c>
      <c r="CV57" s="195"/>
      <c r="CW57" s="198" t="s">
        <v>45</v>
      </c>
      <c r="CX57" s="195"/>
      <c r="CY57" s="199" t="s">
        <v>45</v>
      </c>
      <c r="CZ57" s="195"/>
      <c r="DA57" s="195"/>
      <c r="DB57" s="195"/>
      <c r="DC57" s="195"/>
      <c r="DD57" s="196"/>
      <c r="DE57" s="196"/>
      <c r="DF57" s="197"/>
      <c r="DG57" s="195"/>
      <c r="DH57" s="195"/>
      <c r="DI57" s="195"/>
      <c r="DJ57" s="195"/>
      <c r="DK57" s="195"/>
      <c r="DL57" s="196"/>
      <c r="DM57" s="197"/>
      <c r="DN57" s="195"/>
      <c r="DO57" s="195"/>
      <c r="DP57" s="195"/>
      <c r="DQ57" s="195"/>
      <c r="DR57" s="195"/>
      <c r="DS57" s="196"/>
      <c r="DT57" s="197"/>
      <c r="DU57" s="195"/>
      <c r="DV57" s="195"/>
      <c r="DW57" s="195"/>
      <c r="DX57" s="195"/>
      <c r="DY57" s="195"/>
      <c r="DZ57" s="195"/>
      <c r="EA57" s="195"/>
      <c r="EB57" s="195"/>
      <c r="EC57" s="195"/>
      <c r="ED57" s="195"/>
      <c r="EE57" s="195"/>
      <c r="EF57" s="197"/>
      <c r="EG57" s="201" t="str">
        <f>IF(K57="","",IF(OR(Y57=Lists!$AC$42,Y57=Lists!$AC$43),IF(L57="Undrained",(VLOOKUP(K57,Lists!$A$2:$O$595,12,Lists!$L$2:$L$595))/((VLOOKUP(K57,Lists!$A$2:$O$595,4,Lists!$L$2:$L$595))/100),IF(L57="Drained",(VLOOKUP(K57,Lists!$A$2:$O$595,15,Lists!$L$2:$L$595))/((VLOOKUP(K57,Lists!$A$2:$O$595,7,Lists!$L$2:$L$595))/100),"")),""))</f>
        <v/>
      </c>
      <c r="EH57" s="201" t="str">
        <f>IF(K57="","",IF(L57="Undrained",(VLOOKUP(K57,Lists!$A$2:$O$595,8,Lists!$H$2:$H$595))/((VLOOKUP(K57,Lists!$A$2:$O$595,4,Lists!$D$2:$D$595))/100),IF(L57="Drained",(VLOOKUP(K57,Lists!$A$2:$O$595,11,Lists!$K$2:$K$595))/((VLOOKUP(K57,Lists!$A$2:$O$595,7,Lists!$G$2:$G$595))/100),"")))</f>
        <v/>
      </c>
      <c r="EI57" s="201" t="str">
        <f>Lists!S80</f>
        <v/>
      </c>
      <c r="EJ57" s="201">
        <f t="shared" si="6"/>
        <v>0</v>
      </c>
      <c r="EK57" s="201">
        <f>IF(AND(X57="x",OR(Y57=Lists!$AC$42,Y57=Lists!$AC$43)),30,IF(OR(EH57="",EG57=""),0,IF(AND(,EG57-EH57-EJ57&lt;0,EI57="sod not defined"),30,IF(EI57="sod not defined",EG57-EH57-EJ57,IF(EG57-EH57-EI57-EJ57&lt;0,30,EG57-EH57-EI57-EJ57)))))</f>
        <v>0</v>
      </c>
      <c r="EL57" s="201">
        <f t="shared" si="8"/>
        <v>0</v>
      </c>
      <c r="EM57" s="201">
        <f>SUM((IF(AH57="",0,IF(AH57=Lists!$T$3,((AG57*AL57*(AR57/100))*(Lists!W71/100)),((('Multi-Field'!AG57*2000)*('Multi-Field'!AR57/100)*(Lists!W71/100)))))),(IF('Multi-Field'!AZ57="",0,IF('Multi-Field'!AZ57=Lists!$T$3,(('Multi-Field'!AY57*'Multi-Field'!BD57*('Multi-Field'!BJ57/100))*(Lists!Y71/100)),((('Multi-Field'!AY57*2000)*('Multi-Field'!BJ57/100))*(Lists!Y71/100))))))</f>
        <v>0</v>
      </c>
      <c r="EN57" s="201">
        <f>SUM(IF(AH57="",0,IF(AH57=Lists!$T$3,((AG57*AL57)*(AP57/100)*(IF(Lists!V71=0,0,Lists!V71/100))),(('Multi-Field'!AG57*2000)*('Multi-Field'!AP57/100)*(IF(Lists!V71=0,0,Lists!V71/100))))),IF('Multi-Field'!AZ57="",0,IF('Multi-Field'!AZ57=Lists!$T$3,(('Multi-Field'!AY57*'Multi-Field'!BD57)*('Multi-Field'!BH57/100)*(IF(Lists!X71=0,0,Lists!X71/100))),(('Multi-Field'!AY57*2000)*('Multi-Field'!BH57/100)*(IF(Lists!X71=0,0,Lists!X71/100))))))</f>
        <v>0</v>
      </c>
      <c r="EO57" s="201">
        <f>SUM(IF(DD57=Lists!$AA$3,((DE57*DC57)*(CZ57/100)),(DC57*(CZ57/100))),IF(DK57=Lists!$AA$3,((DL57*DJ57)*(DG57/100)),(DJ57*(DG57/100))),IF(DR57=Lists!$AA$3,((DS57*DQ57)*(DN57/100)),(DQ57*(DN57/100))))</f>
        <v>0</v>
      </c>
      <c r="EP57" s="264">
        <f t="shared" si="7"/>
        <v>0</v>
      </c>
      <c r="EQ57" s="195"/>
      <c r="ER57" s="266"/>
      <c r="ES57" s="195"/>
      <c r="ET57" s="202"/>
      <c r="EU57" s="202"/>
      <c r="EV57" s="202"/>
      <c r="EW57" s="202"/>
      <c r="EX57" s="202"/>
      <c r="EY57" s="202"/>
      <c r="EZ57" s="202"/>
      <c r="FA57" s="202"/>
      <c r="FB57" s="202"/>
      <c r="FC57" s="202"/>
      <c r="FD57" s="202"/>
      <c r="FE57" s="202"/>
      <c r="FF57" s="202"/>
      <c r="FG57" s="203"/>
      <c r="FH57" s="202"/>
      <c r="FI57" s="202"/>
      <c r="FJ57" s="225"/>
      <c r="FK57" s="225"/>
      <c r="FL57" s="225"/>
      <c r="FM57" s="225"/>
      <c r="FN57" s="225"/>
      <c r="FO57" s="205" t="str">
        <f t="shared" si="9"/>
        <v/>
      </c>
      <c r="FP57" s="225"/>
      <c r="FQ57" s="74" t="str">
        <f t="shared" si="2"/>
        <v/>
      </c>
      <c r="FR57" s="74" t="str">
        <f t="shared" si="3"/>
        <v/>
      </c>
      <c r="FS57" s="74" t="str">
        <f t="shared" si="4"/>
        <v/>
      </c>
      <c r="FT57" s="201" t="str">
        <f t="shared" si="5"/>
        <v/>
      </c>
    </row>
    <row r="58" spans="1:176" s="198" customFormat="1" ht="27.75" customHeight="1">
      <c r="A58" s="268"/>
      <c r="B58" s="195"/>
      <c r="C58" s="195"/>
      <c r="D58" s="196"/>
      <c r="E58" s="195"/>
      <c r="F58" s="195"/>
      <c r="G58" s="197"/>
      <c r="H58" s="195"/>
      <c r="I58" s="195"/>
      <c r="J58" s="195"/>
      <c r="K58" s="195"/>
      <c r="L58" s="195"/>
      <c r="M58" s="195"/>
      <c r="N58" s="195"/>
      <c r="O58" s="197"/>
      <c r="P58" s="195"/>
      <c r="Q58" s="195"/>
      <c r="R58" s="195"/>
      <c r="S58" s="195"/>
      <c r="T58" s="195"/>
      <c r="U58" s="195"/>
      <c r="V58" s="195"/>
      <c r="W58" s="195"/>
      <c r="X58" s="195"/>
      <c r="Y58" s="228"/>
      <c r="Z58" s="195"/>
      <c r="AA58" s="195"/>
      <c r="AB58" s="197"/>
      <c r="AC58" s="195"/>
      <c r="AD58" s="195"/>
      <c r="AE58" s="197"/>
      <c r="AF58" s="195"/>
      <c r="AG58" s="195"/>
      <c r="AH58" s="195"/>
      <c r="AI58" s="195"/>
      <c r="AJ58" s="195"/>
      <c r="AK58" s="197"/>
      <c r="AL58" s="195"/>
      <c r="AM58" s="198" t="s">
        <v>49</v>
      </c>
      <c r="AN58" s="195"/>
      <c r="AO58" s="198" t="s">
        <v>45</v>
      </c>
      <c r="AP58" s="195"/>
      <c r="AQ58" s="198" t="s">
        <v>45</v>
      </c>
      <c r="AR58" s="195"/>
      <c r="AS58" s="198" t="s">
        <v>45</v>
      </c>
      <c r="AT58" s="195"/>
      <c r="AU58" s="198" t="s">
        <v>45</v>
      </c>
      <c r="AV58" s="195"/>
      <c r="AW58" s="199" t="s">
        <v>45</v>
      </c>
      <c r="AX58" s="195"/>
      <c r="AY58" s="195"/>
      <c r="AZ58" s="195"/>
      <c r="BA58" s="195"/>
      <c r="BB58" s="195"/>
      <c r="BC58" s="197"/>
      <c r="BD58" s="195"/>
      <c r="BE58" s="198" t="s">
        <v>49</v>
      </c>
      <c r="BF58" s="195"/>
      <c r="BG58" s="198" t="s">
        <v>45</v>
      </c>
      <c r="BH58" s="195"/>
      <c r="BI58" s="198" t="s">
        <v>45</v>
      </c>
      <c r="BJ58" s="195"/>
      <c r="BK58" s="198" t="s">
        <v>45</v>
      </c>
      <c r="BL58" s="195"/>
      <c r="BM58" s="198" t="s">
        <v>45</v>
      </c>
      <c r="BN58" s="195"/>
      <c r="BO58" s="199" t="s">
        <v>45</v>
      </c>
      <c r="BP58" s="195"/>
      <c r="BQ58" s="195"/>
      <c r="BR58" s="195"/>
      <c r="BS58" s="195"/>
      <c r="BT58" s="195"/>
      <c r="BU58" s="197"/>
      <c r="BV58" s="195"/>
      <c r="BW58" s="198" t="s">
        <v>49</v>
      </c>
      <c r="BX58" s="195"/>
      <c r="BY58" s="198" t="s">
        <v>45</v>
      </c>
      <c r="BZ58" s="195"/>
      <c r="CA58" s="198" t="s">
        <v>45</v>
      </c>
      <c r="CB58" s="195"/>
      <c r="CC58" s="198" t="s">
        <v>45</v>
      </c>
      <c r="CD58" s="195"/>
      <c r="CE58" s="198" t="s">
        <v>45</v>
      </c>
      <c r="CF58" s="195"/>
      <c r="CG58" s="199" t="s">
        <v>45</v>
      </c>
      <c r="CH58" s="195"/>
      <c r="CI58" s="195"/>
      <c r="CJ58" s="195"/>
      <c r="CK58" s="195"/>
      <c r="CL58" s="195"/>
      <c r="CM58" s="197"/>
      <c r="CN58" s="195"/>
      <c r="CO58" s="198" t="s">
        <v>49</v>
      </c>
      <c r="CP58" s="195"/>
      <c r="CQ58" s="198" t="s">
        <v>45</v>
      </c>
      <c r="CR58" s="195"/>
      <c r="CS58" s="198" t="s">
        <v>45</v>
      </c>
      <c r="CT58" s="195"/>
      <c r="CU58" s="198" t="s">
        <v>45</v>
      </c>
      <c r="CV58" s="195"/>
      <c r="CW58" s="198" t="s">
        <v>45</v>
      </c>
      <c r="CX58" s="195"/>
      <c r="CY58" s="199" t="s">
        <v>45</v>
      </c>
      <c r="CZ58" s="195"/>
      <c r="DA58" s="195"/>
      <c r="DB58" s="195"/>
      <c r="DC58" s="195"/>
      <c r="DD58" s="196"/>
      <c r="DE58" s="196"/>
      <c r="DF58" s="197"/>
      <c r="DG58" s="195"/>
      <c r="DH58" s="195"/>
      <c r="DI58" s="195"/>
      <c r="DJ58" s="195"/>
      <c r="DK58" s="195"/>
      <c r="DL58" s="196"/>
      <c r="DM58" s="197"/>
      <c r="DN58" s="195"/>
      <c r="DO58" s="195"/>
      <c r="DP58" s="195"/>
      <c r="DQ58" s="195"/>
      <c r="DR58" s="195"/>
      <c r="DS58" s="196"/>
      <c r="DT58" s="197"/>
      <c r="DU58" s="195"/>
      <c r="DV58" s="195"/>
      <c r="DW58" s="195"/>
      <c r="DX58" s="195"/>
      <c r="DY58" s="195"/>
      <c r="DZ58" s="195"/>
      <c r="EA58" s="195"/>
      <c r="EB58" s="195"/>
      <c r="EC58" s="195"/>
      <c r="ED58" s="195"/>
      <c r="EE58" s="195"/>
      <c r="EF58" s="197"/>
      <c r="EG58" s="201" t="str">
        <f>IF(K58="","",IF(OR(Y58=Lists!$AC$42,Y58=Lists!$AC$43),IF(L58="Undrained",(VLOOKUP(K58,Lists!$A$2:$O$595,12,Lists!$L$2:$L$595))/((VLOOKUP(K58,Lists!$A$2:$O$595,4,Lists!$L$2:$L$595))/100),IF(L58="Drained",(VLOOKUP(K58,Lists!$A$2:$O$595,15,Lists!$L$2:$L$595))/((VLOOKUP(K58,Lists!$A$2:$O$595,7,Lists!$L$2:$L$595))/100),"")),""))</f>
        <v/>
      </c>
      <c r="EH58" s="201" t="str">
        <f>IF(K58="","",IF(L58="Undrained",(VLOOKUP(K58,Lists!$A$2:$O$595,8,Lists!$H$2:$H$595))/((VLOOKUP(K58,Lists!$A$2:$O$595,4,Lists!$D$2:$D$595))/100),IF(L58="Drained",(VLOOKUP(K58,Lists!$A$2:$O$595,11,Lists!$K$2:$K$595))/((VLOOKUP(K58,Lists!$A$2:$O$595,7,Lists!$G$2:$G$595))/100),"")))</f>
        <v/>
      </c>
      <c r="EI58" s="201" t="str">
        <f>Lists!S81</f>
        <v/>
      </c>
      <c r="EJ58" s="201">
        <f t="shared" si="6"/>
        <v>0</v>
      </c>
      <c r="EK58" s="201">
        <f>IF(AND(X58="x",OR(Y58=Lists!$AC$42,Y58=Lists!$AC$43)),30,IF(OR(EH58="",EG58=""),0,IF(AND(,EG58-EH58-EJ58&lt;0,EI58="sod not defined"),30,IF(EI58="sod not defined",EG58-EH58-EJ58,IF(EG58-EH58-EI58-EJ58&lt;0,30,EG58-EH58-EI58-EJ58)))))</f>
        <v>0</v>
      </c>
      <c r="EL58" s="201">
        <f t="shared" si="8"/>
        <v>0</v>
      </c>
      <c r="EM58" s="201">
        <f>SUM((IF(AH58="",0,IF(AH58=Lists!$T$3,((AG58*AL58*(AR58/100))*(Lists!W72/100)),((('Multi-Field'!AG58*2000)*('Multi-Field'!AR58/100)*(Lists!W72/100)))))),(IF('Multi-Field'!AZ58="",0,IF('Multi-Field'!AZ58=Lists!$T$3,(('Multi-Field'!AY58*'Multi-Field'!BD58*('Multi-Field'!BJ58/100))*(Lists!Y72/100)),((('Multi-Field'!AY58*2000)*('Multi-Field'!BJ58/100))*(Lists!Y72/100))))))</f>
        <v>0</v>
      </c>
      <c r="EN58" s="201">
        <f>SUM(IF(AH58="",0,IF(AH58=Lists!$T$3,((AG58*AL58)*(AP58/100)*(IF(Lists!V72=0,0,Lists!V72/100))),(('Multi-Field'!AG58*2000)*('Multi-Field'!AP58/100)*(IF(Lists!V72=0,0,Lists!V72/100))))),IF('Multi-Field'!AZ58="",0,IF('Multi-Field'!AZ58=Lists!$T$3,(('Multi-Field'!AY58*'Multi-Field'!BD58)*('Multi-Field'!BH58/100)*(IF(Lists!X72=0,0,Lists!X72/100))),(('Multi-Field'!AY58*2000)*('Multi-Field'!BH58/100)*(IF(Lists!X72=0,0,Lists!X72/100))))))</f>
        <v>0</v>
      </c>
      <c r="EO58" s="201">
        <f>SUM(IF(DD58=Lists!$AA$3,((DE58*DC58)*(CZ58/100)),(DC58*(CZ58/100))),IF(DK58=Lists!$AA$3,((DL58*DJ58)*(DG58/100)),(DJ58*(DG58/100))),IF(DR58=Lists!$AA$3,((DS58*DQ58)*(DN58/100)),(DQ58*(DN58/100))))</f>
        <v>0</v>
      </c>
      <c r="EP58" s="264">
        <f t="shared" si="7"/>
        <v>0</v>
      </c>
      <c r="EQ58" s="195"/>
      <c r="ER58" s="266"/>
      <c r="ES58" s="195"/>
      <c r="ET58" s="202"/>
      <c r="EU58" s="202"/>
      <c r="EV58" s="202"/>
      <c r="EW58" s="202"/>
      <c r="EX58" s="202"/>
      <c r="EY58" s="202"/>
      <c r="EZ58" s="202"/>
      <c r="FA58" s="202"/>
      <c r="FB58" s="202"/>
      <c r="FC58" s="202"/>
      <c r="FD58" s="202"/>
      <c r="FE58" s="202"/>
      <c r="FF58" s="202"/>
      <c r="FG58" s="203"/>
      <c r="FH58" s="202"/>
      <c r="FI58" s="202"/>
      <c r="FJ58" s="225"/>
      <c r="FK58" s="225"/>
      <c r="FL58" s="225"/>
      <c r="FM58" s="225"/>
      <c r="FN58" s="225"/>
      <c r="FO58" s="205" t="str">
        <f t="shared" si="9"/>
        <v/>
      </c>
      <c r="FP58" s="225"/>
      <c r="FQ58" s="74" t="str">
        <f t="shared" si="2"/>
        <v/>
      </c>
      <c r="FR58" s="74" t="str">
        <f t="shared" si="3"/>
        <v/>
      </c>
      <c r="FS58" s="74" t="str">
        <f t="shared" si="4"/>
        <v/>
      </c>
      <c r="FT58" s="201" t="str">
        <f t="shared" si="5"/>
        <v/>
      </c>
    </row>
    <row r="59" spans="1:176" s="198" customFormat="1" ht="27.75" customHeight="1">
      <c r="A59" s="268"/>
      <c r="B59" s="195"/>
      <c r="C59" s="195"/>
      <c r="D59" s="196"/>
      <c r="E59" s="195"/>
      <c r="F59" s="195"/>
      <c r="G59" s="197"/>
      <c r="H59" s="195"/>
      <c r="I59" s="195"/>
      <c r="J59" s="195"/>
      <c r="K59" s="195"/>
      <c r="L59" s="195"/>
      <c r="M59" s="195"/>
      <c r="N59" s="195"/>
      <c r="O59" s="197"/>
      <c r="P59" s="195"/>
      <c r="Q59" s="195"/>
      <c r="R59" s="195"/>
      <c r="S59" s="195"/>
      <c r="T59" s="195"/>
      <c r="U59" s="195"/>
      <c r="V59" s="195"/>
      <c r="W59" s="195"/>
      <c r="X59" s="195"/>
      <c r="Y59" s="228"/>
      <c r="Z59" s="195"/>
      <c r="AA59" s="195"/>
      <c r="AB59" s="197"/>
      <c r="AC59" s="195"/>
      <c r="AD59" s="195"/>
      <c r="AE59" s="197"/>
      <c r="AF59" s="195"/>
      <c r="AG59" s="195"/>
      <c r="AH59" s="195"/>
      <c r="AI59" s="195"/>
      <c r="AJ59" s="195"/>
      <c r="AK59" s="197"/>
      <c r="AL59" s="195"/>
      <c r="AM59" s="198" t="s">
        <v>49</v>
      </c>
      <c r="AN59" s="195"/>
      <c r="AO59" s="198" t="s">
        <v>45</v>
      </c>
      <c r="AP59" s="195"/>
      <c r="AQ59" s="198" t="s">
        <v>45</v>
      </c>
      <c r="AR59" s="195"/>
      <c r="AS59" s="198" t="s">
        <v>45</v>
      </c>
      <c r="AT59" s="195"/>
      <c r="AU59" s="198" t="s">
        <v>45</v>
      </c>
      <c r="AV59" s="195"/>
      <c r="AW59" s="199" t="s">
        <v>45</v>
      </c>
      <c r="AX59" s="195"/>
      <c r="AY59" s="195"/>
      <c r="AZ59" s="195"/>
      <c r="BA59" s="195"/>
      <c r="BB59" s="195"/>
      <c r="BC59" s="197"/>
      <c r="BD59" s="195"/>
      <c r="BE59" s="198" t="s">
        <v>49</v>
      </c>
      <c r="BF59" s="195"/>
      <c r="BG59" s="198" t="s">
        <v>45</v>
      </c>
      <c r="BH59" s="195"/>
      <c r="BI59" s="198" t="s">
        <v>45</v>
      </c>
      <c r="BJ59" s="195"/>
      <c r="BK59" s="198" t="s">
        <v>45</v>
      </c>
      <c r="BL59" s="195"/>
      <c r="BM59" s="198" t="s">
        <v>45</v>
      </c>
      <c r="BN59" s="195"/>
      <c r="BO59" s="199" t="s">
        <v>45</v>
      </c>
      <c r="BP59" s="195"/>
      <c r="BQ59" s="195"/>
      <c r="BR59" s="195"/>
      <c r="BS59" s="195"/>
      <c r="BT59" s="195"/>
      <c r="BU59" s="197"/>
      <c r="BV59" s="195"/>
      <c r="BW59" s="198" t="s">
        <v>49</v>
      </c>
      <c r="BX59" s="195"/>
      <c r="BY59" s="198" t="s">
        <v>45</v>
      </c>
      <c r="BZ59" s="195"/>
      <c r="CA59" s="198" t="s">
        <v>45</v>
      </c>
      <c r="CB59" s="195"/>
      <c r="CC59" s="198" t="s">
        <v>45</v>
      </c>
      <c r="CD59" s="195"/>
      <c r="CE59" s="198" t="s">
        <v>45</v>
      </c>
      <c r="CF59" s="195"/>
      <c r="CG59" s="199" t="s">
        <v>45</v>
      </c>
      <c r="CH59" s="195"/>
      <c r="CI59" s="195"/>
      <c r="CJ59" s="195"/>
      <c r="CK59" s="195"/>
      <c r="CL59" s="195"/>
      <c r="CM59" s="197"/>
      <c r="CN59" s="195"/>
      <c r="CO59" s="198" t="s">
        <v>49</v>
      </c>
      <c r="CP59" s="195"/>
      <c r="CQ59" s="198" t="s">
        <v>45</v>
      </c>
      <c r="CR59" s="195"/>
      <c r="CS59" s="198" t="s">
        <v>45</v>
      </c>
      <c r="CT59" s="195"/>
      <c r="CU59" s="198" t="s">
        <v>45</v>
      </c>
      <c r="CV59" s="195"/>
      <c r="CW59" s="198" t="s">
        <v>45</v>
      </c>
      <c r="CX59" s="195"/>
      <c r="CY59" s="199" t="s">
        <v>45</v>
      </c>
      <c r="CZ59" s="195"/>
      <c r="DA59" s="195"/>
      <c r="DB59" s="195"/>
      <c r="DC59" s="195"/>
      <c r="DD59" s="196"/>
      <c r="DE59" s="196"/>
      <c r="DF59" s="197"/>
      <c r="DG59" s="195"/>
      <c r="DH59" s="195"/>
      <c r="DI59" s="195"/>
      <c r="DJ59" s="195"/>
      <c r="DK59" s="195"/>
      <c r="DL59" s="196"/>
      <c r="DM59" s="197"/>
      <c r="DN59" s="195"/>
      <c r="DO59" s="195"/>
      <c r="DP59" s="195"/>
      <c r="DQ59" s="195"/>
      <c r="DR59" s="195"/>
      <c r="DS59" s="196"/>
      <c r="DT59" s="197"/>
      <c r="DU59" s="195"/>
      <c r="DV59" s="195"/>
      <c r="DW59" s="195"/>
      <c r="DX59" s="195"/>
      <c r="DY59" s="195"/>
      <c r="DZ59" s="195"/>
      <c r="EA59" s="195"/>
      <c r="EB59" s="195"/>
      <c r="EC59" s="195"/>
      <c r="ED59" s="195"/>
      <c r="EE59" s="195"/>
      <c r="EF59" s="197"/>
      <c r="EG59" s="201" t="str">
        <f>IF(K59="","",IF(OR(Y59=Lists!$AC$42,Y59=Lists!$AC$43),IF(L59="Undrained",(VLOOKUP(K59,Lists!$A$2:$O$595,12,Lists!$L$2:$L$595))/((VLOOKUP(K59,Lists!$A$2:$O$595,4,Lists!$L$2:$L$595))/100),IF(L59="Drained",(VLOOKUP(K59,Lists!$A$2:$O$595,15,Lists!$L$2:$L$595))/((VLOOKUP(K59,Lists!$A$2:$O$595,7,Lists!$L$2:$L$595))/100),"")),""))</f>
        <v/>
      </c>
      <c r="EH59" s="201" t="str">
        <f>IF(K59="","",IF(L59="Undrained",(VLOOKUP(K59,Lists!$A$2:$O$595,8,Lists!$H$2:$H$595))/((VLOOKUP(K59,Lists!$A$2:$O$595,4,Lists!$D$2:$D$595))/100),IF(L59="Drained",(VLOOKUP(K59,Lists!$A$2:$O$595,11,Lists!$K$2:$K$595))/((VLOOKUP(K59,Lists!$A$2:$O$595,7,Lists!$G$2:$G$595))/100),"")))</f>
        <v/>
      </c>
      <c r="EI59" s="201" t="str">
        <f>Lists!S82</f>
        <v/>
      </c>
      <c r="EJ59" s="201">
        <f t="shared" si="6"/>
        <v>0</v>
      </c>
      <c r="EK59" s="201">
        <f>IF(AND(X59="x",OR(Y59=Lists!$AC$42,Y59=Lists!$AC$43)),30,IF(OR(EH59="",EG59=""),0,IF(AND(,EG59-EH59-EJ59&lt;0,EI59="sod not defined"),30,IF(EI59="sod not defined",EG59-EH59-EJ59,IF(EG59-EH59-EI59-EJ59&lt;0,30,EG59-EH59-EI59-EJ59)))))</f>
        <v>0</v>
      </c>
      <c r="EL59" s="201">
        <f t="shared" si="8"/>
        <v>0</v>
      </c>
      <c r="EM59" s="201">
        <f>SUM((IF(AH59="",0,IF(AH59=Lists!$T$3,((AG59*AL59*(AR59/100))*(Lists!W73/100)),((('Multi-Field'!AG59*2000)*('Multi-Field'!AR59/100)*(Lists!W73/100)))))),(IF('Multi-Field'!AZ59="",0,IF('Multi-Field'!AZ59=Lists!$T$3,(('Multi-Field'!AY59*'Multi-Field'!BD59*('Multi-Field'!BJ59/100))*(Lists!Y73/100)),((('Multi-Field'!AY59*2000)*('Multi-Field'!BJ59/100))*(Lists!Y73/100))))))</f>
        <v>0</v>
      </c>
      <c r="EN59" s="201">
        <f>SUM(IF(AH59="",0,IF(AH59=Lists!$T$3,((AG59*AL59)*(AP59/100)*(IF(Lists!V73=0,0,Lists!V73/100))),(('Multi-Field'!AG59*2000)*('Multi-Field'!AP59/100)*(IF(Lists!V73=0,0,Lists!V73/100))))),IF('Multi-Field'!AZ59="",0,IF('Multi-Field'!AZ59=Lists!$T$3,(('Multi-Field'!AY59*'Multi-Field'!BD59)*('Multi-Field'!BH59/100)*(IF(Lists!X73=0,0,Lists!X73/100))),(('Multi-Field'!AY59*2000)*('Multi-Field'!BH59/100)*(IF(Lists!X73=0,0,Lists!X73/100))))))</f>
        <v>0</v>
      </c>
      <c r="EO59" s="201">
        <f>SUM(IF(DD59=Lists!$AA$3,((DE59*DC59)*(CZ59/100)),(DC59*(CZ59/100))),IF(DK59=Lists!$AA$3,((DL59*DJ59)*(DG59/100)),(DJ59*(DG59/100))),IF(DR59=Lists!$AA$3,((DS59*DQ59)*(DN59/100)),(DQ59*(DN59/100))))</f>
        <v>0</v>
      </c>
      <c r="EP59" s="264">
        <f t="shared" si="7"/>
        <v>0</v>
      </c>
      <c r="EQ59" s="195"/>
      <c r="ER59" s="266"/>
      <c r="ES59" s="195"/>
      <c r="ET59" s="202"/>
      <c r="EU59" s="202"/>
      <c r="EV59" s="202"/>
      <c r="EW59" s="202"/>
      <c r="EX59" s="202"/>
      <c r="EY59" s="202"/>
      <c r="EZ59" s="202"/>
      <c r="FA59" s="202"/>
      <c r="FB59" s="202"/>
      <c r="FC59" s="202"/>
      <c r="FD59" s="202"/>
      <c r="FE59" s="202"/>
      <c r="FF59" s="202"/>
      <c r="FG59" s="203"/>
      <c r="FH59" s="202"/>
      <c r="FI59" s="202"/>
      <c r="FJ59" s="225"/>
      <c r="FK59" s="225"/>
      <c r="FL59" s="225"/>
      <c r="FM59" s="225"/>
      <c r="FN59" s="225"/>
      <c r="FO59" s="205" t="str">
        <f t="shared" si="9"/>
        <v/>
      </c>
      <c r="FP59" s="225"/>
      <c r="FQ59" s="74" t="str">
        <f t="shared" si="2"/>
        <v/>
      </c>
      <c r="FR59" s="74" t="str">
        <f t="shared" si="3"/>
        <v/>
      </c>
      <c r="FS59" s="74" t="str">
        <f t="shared" si="4"/>
        <v/>
      </c>
      <c r="FT59" s="201" t="str">
        <f t="shared" si="5"/>
        <v/>
      </c>
    </row>
    <row r="60" spans="1:176" s="198" customFormat="1" ht="27.75" customHeight="1">
      <c r="A60" s="268"/>
      <c r="B60" s="195"/>
      <c r="C60" s="195"/>
      <c r="D60" s="196"/>
      <c r="E60" s="195"/>
      <c r="F60" s="195"/>
      <c r="G60" s="197"/>
      <c r="H60" s="195"/>
      <c r="I60" s="195"/>
      <c r="J60" s="195"/>
      <c r="K60" s="195"/>
      <c r="L60" s="195"/>
      <c r="M60" s="195"/>
      <c r="N60" s="195"/>
      <c r="O60" s="197"/>
      <c r="P60" s="195"/>
      <c r="Q60" s="195"/>
      <c r="R60" s="195"/>
      <c r="S60" s="195"/>
      <c r="T60" s="195"/>
      <c r="U60" s="195"/>
      <c r="V60" s="195"/>
      <c r="W60" s="195"/>
      <c r="X60" s="195"/>
      <c r="Y60" s="228"/>
      <c r="Z60" s="195"/>
      <c r="AA60" s="195"/>
      <c r="AB60" s="197"/>
      <c r="AC60" s="195"/>
      <c r="AD60" s="195"/>
      <c r="AE60" s="197"/>
      <c r="AF60" s="195"/>
      <c r="AG60" s="195"/>
      <c r="AH60" s="195"/>
      <c r="AI60" s="195"/>
      <c r="AJ60" s="195"/>
      <c r="AK60" s="197"/>
      <c r="AL60" s="195"/>
      <c r="AM60" s="198" t="s">
        <v>49</v>
      </c>
      <c r="AN60" s="195"/>
      <c r="AO60" s="198" t="s">
        <v>45</v>
      </c>
      <c r="AP60" s="195"/>
      <c r="AQ60" s="198" t="s">
        <v>45</v>
      </c>
      <c r="AR60" s="195"/>
      <c r="AS60" s="198" t="s">
        <v>45</v>
      </c>
      <c r="AT60" s="195"/>
      <c r="AU60" s="198" t="s">
        <v>45</v>
      </c>
      <c r="AV60" s="195"/>
      <c r="AW60" s="199" t="s">
        <v>45</v>
      </c>
      <c r="AX60" s="195"/>
      <c r="AY60" s="195"/>
      <c r="AZ60" s="195"/>
      <c r="BA60" s="195"/>
      <c r="BB60" s="195"/>
      <c r="BC60" s="197"/>
      <c r="BD60" s="195"/>
      <c r="BE60" s="198" t="s">
        <v>49</v>
      </c>
      <c r="BF60" s="195"/>
      <c r="BG60" s="198" t="s">
        <v>45</v>
      </c>
      <c r="BH60" s="195"/>
      <c r="BI60" s="198" t="s">
        <v>45</v>
      </c>
      <c r="BJ60" s="195"/>
      <c r="BK60" s="198" t="s">
        <v>45</v>
      </c>
      <c r="BL60" s="195"/>
      <c r="BM60" s="198" t="s">
        <v>45</v>
      </c>
      <c r="BN60" s="195"/>
      <c r="BO60" s="199" t="s">
        <v>45</v>
      </c>
      <c r="BP60" s="195"/>
      <c r="BQ60" s="195"/>
      <c r="BR60" s="195"/>
      <c r="BS60" s="195"/>
      <c r="BT60" s="195"/>
      <c r="BU60" s="197"/>
      <c r="BV60" s="195"/>
      <c r="BW60" s="198" t="s">
        <v>49</v>
      </c>
      <c r="BX60" s="195"/>
      <c r="BY60" s="198" t="s">
        <v>45</v>
      </c>
      <c r="BZ60" s="195"/>
      <c r="CA60" s="198" t="s">
        <v>45</v>
      </c>
      <c r="CB60" s="195"/>
      <c r="CC60" s="198" t="s">
        <v>45</v>
      </c>
      <c r="CD60" s="195"/>
      <c r="CE60" s="198" t="s">
        <v>45</v>
      </c>
      <c r="CF60" s="195"/>
      <c r="CG60" s="199" t="s">
        <v>45</v>
      </c>
      <c r="CH60" s="195"/>
      <c r="CI60" s="195"/>
      <c r="CJ60" s="195"/>
      <c r="CK60" s="195"/>
      <c r="CL60" s="195"/>
      <c r="CM60" s="197"/>
      <c r="CN60" s="195"/>
      <c r="CO60" s="198" t="s">
        <v>49</v>
      </c>
      <c r="CP60" s="195"/>
      <c r="CQ60" s="198" t="s">
        <v>45</v>
      </c>
      <c r="CR60" s="195"/>
      <c r="CS60" s="198" t="s">
        <v>45</v>
      </c>
      <c r="CT60" s="195"/>
      <c r="CU60" s="198" t="s">
        <v>45</v>
      </c>
      <c r="CV60" s="195"/>
      <c r="CW60" s="198" t="s">
        <v>45</v>
      </c>
      <c r="CX60" s="195"/>
      <c r="CY60" s="199" t="s">
        <v>45</v>
      </c>
      <c r="CZ60" s="195"/>
      <c r="DA60" s="195"/>
      <c r="DB60" s="195"/>
      <c r="DC60" s="195"/>
      <c r="DD60" s="196"/>
      <c r="DE60" s="196"/>
      <c r="DF60" s="197"/>
      <c r="DG60" s="195"/>
      <c r="DH60" s="195"/>
      <c r="DI60" s="195"/>
      <c r="DJ60" s="195"/>
      <c r="DK60" s="195"/>
      <c r="DL60" s="196"/>
      <c r="DM60" s="197"/>
      <c r="DN60" s="195"/>
      <c r="DO60" s="195"/>
      <c r="DP60" s="195"/>
      <c r="DQ60" s="195"/>
      <c r="DR60" s="195"/>
      <c r="DS60" s="196"/>
      <c r="DT60" s="197"/>
      <c r="DU60" s="195"/>
      <c r="DV60" s="195"/>
      <c r="DW60" s="195"/>
      <c r="DX60" s="195"/>
      <c r="DY60" s="195"/>
      <c r="DZ60" s="195"/>
      <c r="EA60" s="195"/>
      <c r="EB60" s="195"/>
      <c r="EC60" s="195"/>
      <c r="ED60" s="195"/>
      <c r="EE60" s="195"/>
      <c r="EF60" s="197"/>
      <c r="EG60" s="201" t="str">
        <f>IF(K60="","",IF(OR(Y60=Lists!$AC$42,Y60=Lists!$AC$43),IF(L60="Undrained",(VLOOKUP(K60,Lists!$A$2:$O$595,12,Lists!$L$2:$L$595))/((VLOOKUP(K60,Lists!$A$2:$O$595,4,Lists!$L$2:$L$595))/100),IF(L60="Drained",(VLOOKUP(K60,Lists!$A$2:$O$595,15,Lists!$L$2:$L$595))/((VLOOKUP(K60,Lists!$A$2:$O$595,7,Lists!$L$2:$L$595))/100),"")),""))</f>
        <v/>
      </c>
      <c r="EH60" s="201" t="str">
        <f>IF(K60="","",IF(L60="Undrained",(VLOOKUP(K60,Lists!$A$2:$O$595,8,Lists!$H$2:$H$595))/((VLOOKUP(K60,Lists!$A$2:$O$595,4,Lists!$D$2:$D$595))/100),IF(L60="Drained",(VLOOKUP(K60,Lists!$A$2:$O$595,11,Lists!$K$2:$K$595))/((VLOOKUP(K60,Lists!$A$2:$O$595,7,Lists!$G$2:$G$595))/100),"")))</f>
        <v/>
      </c>
      <c r="EI60" s="201" t="str">
        <f>Lists!S83</f>
        <v/>
      </c>
      <c r="EJ60" s="201">
        <f t="shared" si="6"/>
        <v>0</v>
      </c>
      <c r="EK60" s="201">
        <f>IF(AND(X60="x",OR(Y60=Lists!$AC$42,Y60=Lists!$AC$43)),30,IF(OR(EH60="",EG60=""),0,IF(AND(,EG60-EH60-EJ60&lt;0,EI60="sod not defined"),30,IF(EI60="sod not defined",EG60-EH60-EJ60,IF(EG60-EH60-EI60-EJ60&lt;0,30,EG60-EH60-EI60-EJ60)))))</f>
        <v>0</v>
      </c>
      <c r="EL60" s="201">
        <f t="shared" si="8"/>
        <v>0</v>
      </c>
      <c r="EM60" s="201">
        <f>SUM((IF(AH60="",0,IF(AH60=Lists!$T$3,((AG60*AL60*(AR60/100))*(Lists!W74/100)),((('Multi-Field'!AG60*2000)*('Multi-Field'!AR60/100)*(Lists!W74/100)))))),(IF('Multi-Field'!AZ60="",0,IF('Multi-Field'!AZ60=Lists!$T$3,(('Multi-Field'!AY60*'Multi-Field'!BD60*('Multi-Field'!BJ60/100))*(Lists!Y74/100)),((('Multi-Field'!AY60*2000)*('Multi-Field'!BJ60/100))*(Lists!Y74/100))))))</f>
        <v>0</v>
      </c>
      <c r="EN60" s="201">
        <f>SUM(IF(AH60="",0,IF(AH60=Lists!$T$3,((AG60*AL60)*(AP60/100)*(IF(Lists!V74=0,0,Lists!V74/100))),(('Multi-Field'!AG60*2000)*('Multi-Field'!AP60/100)*(IF(Lists!V74=0,0,Lists!V74/100))))),IF('Multi-Field'!AZ60="",0,IF('Multi-Field'!AZ60=Lists!$T$3,(('Multi-Field'!AY60*'Multi-Field'!BD60)*('Multi-Field'!BH60/100)*(IF(Lists!X74=0,0,Lists!X74/100))),(('Multi-Field'!AY60*2000)*('Multi-Field'!BH60/100)*(IF(Lists!X74=0,0,Lists!X74/100))))))</f>
        <v>0</v>
      </c>
      <c r="EO60" s="201">
        <f>SUM(IF(DD60=Lists!$AA$3,((DE60*DC60)*(CZ60/100)),(DC60*(CZ60/100))),IF(DK60=Lists!$AA$3,((DL60*DJ60)*(DG60/100)),(DJ60*(DG60/100))),IF(DR60=Lists!$AA$3,((DS60*DQ60)*(DN60/100)),(DQ60*(DN60/100))))</f>
        <v>0</v>
      </c>
      <c r="EP60" s="264">
        <f t="shared" si="7"/>
        <v>0</v>
      </c>
      <c r="EQ60" s="195"/>
      <c r="ER60" s="266"/>
      <c r="ES60" s="195"/>
      <c r="ET60" s="202"/>
      <c r="EU60" s="202"/>
      <c r="EV60" s="202"/>
      <c r="EW60" s="202"/>
      <c r="EX60" s="202"/>
      <c r="EY60" s="202"/>
      <c r="EZ60" s="202"/>
      <c r="FA60" s="202"/>
      <c r="FB60" s="202"/>
      <c r="FC60" s="202"/>
      <c r="FD60" s="202"/>
      <c r="FE60" s="202"/>
      <c r="FF60" s="202"/>
      <c r="FG60" s="203"/>
      <c r="FH60" s="202"/>
      <c r="FI60" s="202"/>
      <c r="FJ60" s="225"/>
      <c r="FK60" s="225"/>
      <c r="FL60" s="225"/>
      <c r="FM60" s="225"/>
      <c r="FN60" s="225"/>
      <c r="FO60" s="205" t="str">
        <f t="shared" si="9"/>
        <v/>
      </c>
      <c r="FP60" s="225"/>
      <c r="FQ60" s="74" t="str">
        <f t="shared" si="2"/>
        <v/>
      </c>
      <c r="FR60" s="74" t="str">
        <f t="shared" si="3"/>
        <v/>
      </c>
      <c r="FS60" s="74" t="str">
        <f t="shared" si="4"/>
        <v/>
      </c>
      <c r="FT60" s="201" t="str">
        <f t="shared" si="5"/>
        <v/>
      </c>
    </row>
    <row r="61" spans="1:176" s="198" customFormat="1" ht="27.75" customHeight="1">
      <c r="A61" s="268"/>
      <c r="B61" s="195"/>
      <c r="C61" s="195"/>
      <c r="D61" s="196"/>
      <c r="E61" s="195"/>
      <c r="F61" s="195"/>
      <c r="G61" s="197"/>
      <c r="H61" s="195"/>
      <c r="I61" s="195"/>
      <c r="J61" s="195"/>
      <c r="K61" s="195"/>
      <c r="L61" s="195"/>
      <c r="M61" s="195"/>
      <c r="N61" s="195"/>
      <c r="O61" s="197"/>
      <c r="P61" s="195"/>
      <c r="Q61" s="195"/>
      <c r="R61" s="195"/>
      <c r="S61" s="195"/>
      <c r="T61" s="195"/>
      <c r="U61" s="195"/>
      <c r="V61" s="195"/>
      <c r="W61" s="195"/>
      <c r="X61" s="195"/>
      <c r="Y61" s="228"/>
      <c r="Z61" s="195"/>
      <c r="AA61" s="195"/>
      <c r="AB61" s="197"/>
      <c r="AC61" s="195"/>
      <c r="AD61" s="195"/>
      <c r="AE61" s="197"/>
      <c r="AF61" s="195"/>
      <c r="AG61" s="195"/>
      <c r="AH61" s="195"/>
      <c r="AI61" s="195"/>
      <c r="AJ61" s="195"/>
      <c r="AK61" s="197"/>
      <c r="AL61" s="195"/>
      <c r="AM61" s="198" t="s">
        <v>49</v>
      </c>
      <c r="AN61" s="195"/>
      <c r="AO61" s="198" t="s">
        <v>45</v>
      </c>
      <c r="AP61" s="195"/>
      <c r="AQ61" s="198" t="s">
        <v>45</v>
      </c>
      <c r="AR61" s="195"/>
      <c r="AS61" s="198" t="s">
        <v>45</v>
      </c>
      <c r="AT61" s="195"/>
      <c r="AU61" s="198" t="s">
        <v>45</v>
      </c>
      <c r="AV61" s="195"/>
      <c r="AW61" s="199" t="s">
        <v>45</v>
      </c>
      <c r="AX61" s="195"/>
      <c r="AY61" s="195"/>
      <c r="AZ61" s="195"/>
      <c r="BA61" s="195"/>
      <c r="BB61" s="195"/>
      <c r="BC61" s="197"/>
      <c r="BD61" s="195"/>
      <c r="BE61" s="198" t="s">
        <v>49</v>
      </c>
      <c r="BF61" s="195"/>
      <c r="BG61" s="198" t="s">
        <v>45</v>
      </c>
      <c r="BH61" s="195"/>
      <c r="BI61" s="198" t="s">
        <v>45</v>
      </c>
      <c r="BJ61" s="195"/>
      <c r="BK61" s="198" t="s">
        <v>45</v>
      </c>
      <c r="BL61" s="195"/>
      <c r="BM61" s="198" t="s">
        <v>45</v>
      </c>
      <c r="BN61" s="195"/>
      <c r="BO61" s="199" t="s">
        <v>45</v>
      </c>
      <c r="BP61" s="195"/>
      <c r="BQ61" s="195"/>
      <c r="BR61" s="195"/>
      <c r="BS61" s="195"/>
      <c r="BT61" s="195"/>
      <c r="BU61" s="197"/>
      <c r="BV61" s="195"/>
      <c r="BW61" s="198" t="s">
        <v>49</v>
      </c>
      <c r="BX61" s="195"/>
      <c r="BY61" s="198" t="s">
        <v>45</v>
      </c>
      <c r="BZ61" s="195"/>
      <c r="CA61" s="198" t="s">
        <v>45</v>
      </c>
      <c r="CB61" s="195"/>
      <c r="CC61" s="198" t="s">
        <v>45</v>
      </c>
      <c r="CD61" s="195"/>
      <c r="CE61" s="198" t="s">
        <v>45</v>
      </c>
      <c r="CF61" s="195"/>
      <c r="CG61" s="199" t="s">
        <v>45</v>
      </c>
      <c r="CH61" s="195"/>
      <c r="CI61" s="195"/>
      <c r="CJ61" s="195"/>
      <c r="CK61" s="195"/>
      <c r="CL61" s="195"/>
      <c r="CM61" s="197"/>
      <c r="CN61" s="195"/>
      <c r="CO61" s="198" t="s">
        <v>49</v>
      </c>
      <c r="CP61" s="195"/>
      <c r="CQ61" s="198" t="s">
        <v>45</v>
      </c>
      <c r="CR61" s="195"/>
      <c r="CS61" s="198" t="s">
        <v>45</v>
      </c>
      <c r="CT61" s="195"/>
      <c r="CU61" s="198" t="s">
        <v>45</v>
      </c>
      <c r="CV61" s="195"/>
      <c r="CW61" s="198" t="s">
        <v>45</v>
      </c>
      <c r="CX61" s="195"/>
      <c r="CY61" s="199" t="s">
        <v>45</v>
      </c>
      <c r="CZ61" s="195"/>
      <c r="DA61" s="195"/>
      <c r="DB61" s="195"/>
      <c r="DC61" s="195"/>
      <c r="DD61" s="196"/>
      <c r="DE61" s="196"/>
      <c r="DF61" s="197"/>
      <c r="DG61" s="195"/>
      <c r="DH61" s="195"/>
      <c r="DI61" s="195"/>
      <c r="DJ61" s="195"/>
      <c r="DK61" s="195"/>
      <c r="DL61" s="196"/>
      <c r="DM61" s="197"/>
      <c r="DN61" s="195"/>
      <c r="DO61" s="195"/>
      <c r="DP61" s="195"/>
      <c r="DQ61" s="195"/>
      <c r="DR61" s="195"/>
      <c r="DS61" s="196"/>
      <c r="DT61" s="197"/>
      <c r="DU61" s="195"/>
      <c r="DV61" s="195"/>
      <c r="DW61" s="195"/>
      <c r="DX61" s="195"/>
      <c r="DY61" s="195"/>
      <c r="DZ61" s="195"/>
      <c r="EA61" s="195"/>
      <c r="EB61" s="195"/>
      <c r="EC61" s="195"/>
      <c r="ED61" s="195"/>
      <c r="EE61" s="195"/>
      <c r="EF61" s="197"/>
      <c r="EG61" s="201" t="str">
        <f>IF(K61="","",IF(OR(Y61=Lists!$AC$42,Y61=Lists!$AC$43),IF(L61="Undrained",(VLOOKUP(K61,Lists!$A$2:$O$595,12,Lists!$L$2:$L$595))/((VLOOKUP(K61,Lists!$A$2:$O$595,4,Lists!$L$2:$L$595))/100),IF(L61="Drained",(VLOOKUP(K61,Lists!$A$2:$O$595,15,Lists!$L$2:$L$595))/((VLOOKUP(K61,Lists!$A$2:$O$595,7,Lists!$L$2:$L$595))/100),"")),""))</f>
        <v/>
      </c>
      <c r="EH61" s="201" t="str">
        <f>IF(K61="","",IF(L61="Undrained",(VLOOKUP(K61,Lists!$A$2:$O$595,8,Lists!$H$2:$H$595))/((VLOOKUP(K61,Lists!$A$2:$O$595,4,Lists!$D$2:$D$595))/100),IF(L61="Drained",(VLOOKUP(K61,Lists!$A$2:$O$595,11,Lists!$K$2:$K$595))/((VLOOKUP(K61,Lists!$A$2:$O$595,7,Lists!$G$2:$G$595))/100),"")))</f>
        <v/>
      </c>
      <c r="EI61" s="201" t="str">
        <f>Lists!S84</f>
        <v/>
      </c>
      <c r="EJ61" s="201">
        <f t="shared" si="6"/>
        <v>0</v>
      </c>
      <c r="EK61" s="201">
        <f>IF(AND(X61="x",OR(Y61=Lists!$AC$42,Y61=Lists!$AC$43)),30,IF(OR(EH61="",EG61=""),0,IF(AND(,EG61-EH61-EJ61&lt;0,EI61="sod not defined"),30,IF(EI61="sod not defined",EG61-EH61-EJ61,IF(EG61-EH61-EI61-EJ61&lt;0,30,EG61-EH61-EI61-EJ61)))))</f>
        <v>0</v>
      </c>
      <c r="EL61" s="201">
        <f t="shared" si="8"/>
        <v>0</v>
      </c>
      <c r="EM61" s="201">
        <f>SUM((IF(AH61="",0,IF(AH61=Lists!$T$3,((AG61*AL61*(AR61/100))*(Lists!W75/100)),((('Multi-Field'!AG61*2000)*('Multi-Field'!AR61/100)*(Lists!W75/100)))))),(IF('Multi-Field'!AZ61="",0,IF('Multi-Field'!AZ61=Lists!$T$3,(('Multi-Field'!AY61*'Multi-Field'!BD61*('Multi-Field'!BJ61/100))*(Lists!Y75/100)),((('Multi-Field'!AY61*2000)*('Multi-Field'!BJ61/100))*(Lists!Y75/100))))))</f>
        <v>0</v>
      </c>
      <c r="EN61" s="201">
        <f>SUM(IF(AH61="",0,IF(AH61=Lists!$T$3,((AG61*AL61)*(AP61/100)*(IF(Lists!V75=0,0,Lists!V75/100))),(('Multi-Field'!AG61*2000)*('Multi-Field'!AP61/100)*(IF(Lists!V75=0,0,Lists!V75/100))))),IF('Multi-Field'!AZ61="",0,IF('Multi-Field'!AZ61=Lists!$T$3,(('Multi-Field'!AY61*'Multi-Field'!BD61)*('Multi-Field'!BH61/100)*(IF(Lists!X75=0,0,Lists!X75/100))),(('Multi-Field'!AY61*2000)*('Multi-Field'!BH61/100)*(IF(Lists!X75=0,0,Lists!X75/100))))))</f>
        <v>0</v>
      </c>
      <c r="EO61" s="201">
        <f>SUM(IF(DD61=Lists!$AA$3,((DE61*DC61)*(CZ61/100)),(DC61*(CZ61/100))),IF(DK61=Lists!$AA$3,((DL61*DJ61)*(DG61/100)),(DJ61*(DG61/100))),IF(DR61=Lists!$AA$3,((DS61*DQ61)*(DN61/100)),(DQ61*(DN61/100))))</f>
        <v>0</v>
      </c>
      <c r="EP61" s="264">
        <f t="shared" si="7"/>
        <v>0</v>
      </c>
      <c r="EQ61" s="195"/>
      <c r="ER61" s="266"/>
      <c r="ES61" s="195"/>
      <c r="ET61" s="202"/>
      <c r="EU61" s="202"/>
      <c r="EV61" s="202"/>
      <c r="EW61" s="202"/>
      <c r="EX61" s="202"/>
      <c r="EY61" s="202"/>
      <c r="EZ61" s="202"/>
      <c r="FA61" s="202"/>
      <c r="FB61" s="202"/>
      <c r="FC61" s="202"/>
      <c r="FD61" s="202"/>
      <c r="FE61" s="202"/>
      <c r="FF61" s="202"/>
      <c r="FG61" s="203"/>
      <c r="FH61" s="202"/>
      <c r="FI61" s="202"/>
      <c r="FJ61" s="225"/>
      <c r="FK61" s="225"/>
      <c r="FL61" s="225"/>
      <c r="FM61" s="225"/>
      <c r="FN61" s="225"/>
      <c r="FO61" s="205" t="str">
        <f t="shared" si="9"/>
        <v/>
      </c>
      <c r="FP61" s="225"/>
      <c r="FQ61" s="74" t="str">
        <f t="shared" si="2"/>
        <v/>
      </c>
      <c r="FR61" s="74" t="str">
        <f t="shared" si="3"/>
        <v/>
      </c>
      <c r="FS61" s="74" t="str">
        <f t="shared" si="4"/>
        <v/>
      </c>
      <c r="FT61" s="201" t="str">
        <f t="shared" si="5"/>
        <v/>
      </c>
    </row>
    <row r="62" spans="1:176" s="198" customFormat="1" ht="27.75" customHeight="1">
      <c r="A62" s="268"/>
      <c r="B62" s="195"/>
      <c r="C62" s="195"/>
      <c r="D62" s="196"/>
      <c r="E62" s="195"/>
      <c r="F62" s="195"/>
      <c r="G62" s="197"/>
      <c r="H62" s="195"/>
      <c r="I62" s="195"/>
      <c r="J62" s="195"/>
      <c r="K62" s="195"/>
      <c r="L62" s="195"/>
      <c r="M62" s="195"/>
      <c r="N62" s="195"/>
      <c r="O62" s="197"/>
      <c r="P62" s="195"/>
      <c r="Q62" s="195"/>
      <c r="R62" s="195"/>
      <c r="S62" s="195"/>
      <c r="T62" s="195"/>
      <c r="U62" s="195"/>
      <c r="V62" s="195"/>
      <c r="W62" s="195"/>
      <c r="X62" s="195"/>
      <c r="Y62" s="228"/>
      <c r="Z62" s="195"/>
      <c r="AA62" s="195"/>
      <c r="AB62" s="197"/>
      <c r="AC62" s="195"/>
      <c r="AD62" s="195"/>
      <c r="AE62" s="197"/>
      <c r="AF62" s="195"/>
      <c r="AG62" s="195"/>
      <c r="AH62" s="195"/>
      <c r="AI62" s="195"/>
      <c r="AJ62" s="195"/>
      <c r="AK62" s="197"/>
      <c r="AL62" s="195"/>
      <c r="AM62" s="198" t="s">
        <v>49</v>
      </c>
      <c r="AN62" s="195"/>
      <c r="AO62" s="198" t="s">
        <v>45</v>
      </c>
      <c r="AP62" s="195"/>
      <c r="AQ62" s="198" t="s">
        <v>45</v>
      </c>
      <c r="AR62" s="195"/>
      <c r="AS62" s="198" t="s">
        <v>45</v>
      </c>
      <c r="AT62" s="195"/>
      <c r="AU62" s="198" t="s">
        <v>45</v>
      </c>
      <c r="AV62" s="195"/>
      <c r="AW62" s="199" t="s">
        <v>45</v>
      </c>
      <c r="AX62" s="195"/>
      <c r="AY62" s="195"/>
      <c r="AZ62" s="195"/>
      <c r="BA62" s="195"/>
      <c r="BB62" s="195"/>
      <c r="BC62" s="197"/>
      <c r="BD62" s="195"/>
      <c r="BE62" s="198" t="s">
        <v>49</v>
      </c>
      <c r="BF62" s="195"/>
      <c r="BG62" s="198" t="s">
        <v>45</v>
      </c>
      <c r="BH62" s="195"/>
      <c r="BI62" s="198" t="s">
        <v>45</v>
      </c>
      <c r="BJ62" s="195"/>
      <c r="BK62" s="198" t="s">
        <v>45</v>
      </c>
      <c r="BL62" s="195"/>
      <c r="BM62" s="198" t="s">
        <v>45</v>
      </c>
      <c r="BN62" s="195"/>
      <c r="BO62" s="199" t="s">
        <v>45</v>
      </c>
      <c r="BP62" s="195"/>
      <c r="BQ62" s="195"/>
      <c r="BR62" s="195"/>
      <c r="BS62" s="195"/>
      <c r="BT62" s="195"/>
      <c r="BU62" s="197"/>
      <c r="BV62" s="195"/>
      <c r="BW62" s="198" t="s">
        <v>49</v>
      </c>
      <c r="BX62" s="195"/>
      <c r="BY62" s="198" t="s">
        <v>45</v>
      </c>
      <c r="BZ62" s="195"/>
      <c r="CA62" s="198" t="s">
        <v>45</v>
      </c>
      <c r="CB62" s="195"/>
      <c r="CC62" s="198" t="s">
        <v>45</v>
      </c>
      <c r="CD62" s="195"/>
      <c r="CE62" s="198" t="s">
        <v>45</v>
      </c>
      <c r="CF62" s="195"/>
      <c r="CG62" s="199" t="s">
        <v>45</v>
      </c>
      <c r="CH62" s="195"/>
      <c r="CI62" s="195"/>
      <c r="CJ62" s="195"/>
      <c r="CK62" s="195"/>
      <c r="CL62" s="195"/>
      <c r="CM62" s="197"/>
      <c r="CN62" s="195"/>
      <c r="CO62" s="198" t="s">
        <v>49</v>
      </c>
      <c r="CP62" s="195"/>
      <c r="CQ62" s="198" t="s">
        <v>45</v>
      </c>
      <c r="CR62" s="195"/>
      <c r="CS62" s="198" t="s">
        <v>45</v>
      </c>
      <c r="CT62" s="195"/>
      <c r="CU62" s="198" t="s">
        <v>45</v>
      </c>
      <c r="CV62" s="195"/>
      <c r="CW62" s="198" t="s">
        <v>45</v>
      </c>
      <c r="CX62" s="195"/>
      <c r="CY62" s="199" t="s">
        <v>45</v>
      </c>
      <c r="CZ62" s="195"/>
      <c r="DA62" s="195"/>
      <c r="DB62" s="195"/>
      <c r="DC62" s="195"/>
      <c r="DD62" s="196"/>
      <c r="DE62" s="196"/>
      <c r="DF62" s="197"/>
      <c r="DG62" s="195"/>
      <c r="DH62" s="195"/>
      <c r="DI62" s="195"/>
      <c r="DJ62" s="195"/>
      <c r="DK62" s="195"/>
      <c r="DL62" s="196"/>
      <c r="DM62" s="197"/>
      <c r="DN62" s="195"/>
      <c r="DO62" s="195"/>
      <c r="DP62" s="195"/>
      <c r="DQ62" s="195"/>
      <c r="DR62" s="195"/>
      <c r="DS62" s="196"/>
      <c r="DT62" s="197"/>
      <c r="DU62" s="195"/>
      <c r="DV62" s="195"/>
      <c r="DW62" s="195"/>
      <c r="DX62" s="195"/>
      <c r="DY62" s="195"/>
      <c r="DZ62" s="195"/>
      <c r="EA62" s="195"/>
      <c r="EB62" s="195"/>
      <c r="EC62" s="195"/>
      <c r="ED62" s="195"/>
      <c r="EE62" s="195"/>
      <c r="EF62" s="197"/>
      <c r="EG62" s="201" t="str">
        <f>IF(K62="","",IF(OR(Y62=Lists!$AC$42,Y62=Lists!$AC$43),IF(L62="Undrained",(VLOOKUP(K62,Lists!$A$2:$O$595,12,Lists!$L$2:$L$595))/((VLOOKUP(K62,Lists!$A$2:$O$595,4,Lists!$L$2:$L$595))/100),IF(L62="Drained",(VLOOKUP(K62,Lists!$A$2:$O$595,15,Lists!$L$2:$L$595))/((VLOOKUP(K62,Lists!$A$2:$O$595,7,Lists!$L$2:$L$595))/100),"")),""))</f>
        <v/>
      </c>
      <c r="EH62" s="201" t="str">
        <f>IF(K62="","",IF(L62="Undrained",(VLOOKUP(K62,Lists!$A$2:$O$595,8,Lists!$H$2:$H$595))/((VLOOKUP(K62,Lists!$A$2:$O$595,4,Lists!$D$2:$D$595))/100),IF(L62="Drained",(VLOOKUP(K62,Lists!$A$2:$O$595,11,Lists!$K$2:$K$595))/((VLOOKUP(K62,Lists!$A$2:$O$595,7,Lists!$G$2:$G$595))/100),"")))</f>
        <v/>
      </c>
      <c r="EI62" s="201" t="str">
        <f>Lists!S85</f>
        <v/>
      </c>
      <c r="EJ62" s="201">
        <f t="shared" si="6"/>
        <v>0</v>
      </c>
      <c r="EK62" s="201">
        <f>IF(AND(X62="x",OR(Y62=Lists!$AC$42,Y62=Lists!$AC$43)),30,IF(OR(EH62="",EG62=""),0,IF(AND(,EG62-EH62-EJ62&lt;0,EI62="sod not defined"),30,IF(EI62="sod not defined",EG62-EH62-EJ62,IF(EG62-EH62-EI62-EJ62&lt;0,30,EG62-EH62-EI62-EJ62)))))</f>
        <v>0</v>
      </c>
      <c r="EL62" s="201">
        <f t="shared" si="8"/>
        <v>0</v>
      </c>
      <c r="EM62" s="201">
        <f>SUM((IF(AH62="",0,IF(AH62=Lists!$T$3,((AG62*AL62*(AR62/100))*(Lists!W76/100)),((('Multi-Field'!AG62*2000)*('Multi-Field'!AR62/100)*(Lists!W76/100)))))),(IF('Multi-Field'!AZ62="",0,IF('Multi-Field'!AZ62=Lists!$T$3,(('Multi-Field'!AY62*'Multi-Field'!BD62*('Multi-Field'!BJ62/100))*(Lists!Y76/100)),((('Multi-Field'!AY62*2000)*('Multi-Field'!BJ62/100))*(Lists!Y76/100))))))</f>
        <v>0</v>
      </c>
      <c r="EN62" s="201">
        <f>SUM(IF(AH62="",0,IF(AH62=Lists!$T$3,((AG62*AL62)*(AP62/100)*(IF(Lists!V76=0,0,Lists!V76/100))),(('Multi-Field'!AG62*2000)*('Multi-Field'!AP62/100)*(IF(Lists!V76=0,0,Lists!V76/100))))),IF('Multi-Field'!AZ62="",0,IF('Multi-Field'!AZ62=Lists!$T$3,(('Multi-Field'!AY62*'Multi-Field'!BD62)*('Multi-Field'!BH62/100)*(IF(Lists!X76=0,0,Lists!X76/100))),(('Multi-Field'!AY62*2000)*('Multi-Field'!BH62/100)*(IF(Lists!X76=0,0,Lists!X76/100))))))</f>
        <v>0</v>
      </c>
      <c r="EO62" s="201">
        <f>SUM(IF(DD62=Lists!$AA$3,((DE62*DC62)*(CZ62/100)),(DC62*(CZ62/100))),IF(DK62=Lists!$AA$3,((DL62*DJ62)*(DG62/100)),(DJ62*(DG62/100))),IF(DR62=Lists!$AA$3,((DS62*DQ62)*(DN62/100)),(DQ62*(DN62/100))))</f>
        <v>0</v>
      </c>
      <c r="EP62" s="264">
        <f t="shared" si="7"/>
        <v>0</v>
      </c>
      <c r="EQ62" s="195"/>
      <c r="ER62" s="266"/>
      <c r="ES62" s="195"/>
      <c r="ET62" s="202"/>
      <c r="EU62" s="202"/>
      <c r="EV62" s="202"/>
      <c r="EW62" s="202"/>
      <c r="EX62" s="202"/>
      <c r="EY62" s="202"/>
      <c r="EZ62" s="202"/>
      <c r="FA62" s="202"/>
      <c r="FB62" s="202"/>
      <c r="FC62" s="202"/>
      <c r="FD62" s="202"/>
      <c r="FE62" s="202"/>
      <c r="FF62" s="202"/>
      <c r="FG62" s="203"/>
      <c r="FH62" s="202"/>
      <c r="FI62" s="202"/>
      <c r="FJ62" s="225"/>
      <c r="FK62" s="225"/>
      <c r="FL62" s="225"/>
      <c r="FM62" s="225"/>
      <c r="FN62" s="225"/>
      <c r="FO62" s="205" t="str">
        <f t="shared" si="9"/>
        <v/>
      </c>
      <c r="FP62" s="225"/>
      <c r="FQ62" s="74" t="str">
        <f t="shared" si="2"/>
        <v/>
      </c>
      <c r="FR62" s="74" t="str">
        <f t="shared" si="3"/>
        <v/>
      </c>
      <c r="FS62" s="74" t="str">
        <f t="shared" si="4"/>
        <v/>
      </c>
      <c r="FT62" s="201" t="str">
        <f t="shared" si="5"/>
        <v/>
      </c>
    </row>
    <row r="63" spans="1:176" s="198" customFormat="1" ht="27.75" customHeight="1">
      <c r="A63" s="268"/>
      <c r="B63" s="195"/>
      <c r="C63" s="195"/>
      <c r="D63" s="196"/>
      <c r="E63" s="195"/>
      <c r="F63" s="195"/>
      <c r="G63" s="197"/>
      <c r="H63" s="195"/>
      <c r="I63" s="195"/>
      <c r="J63" s="195"/>
      <c r="K63" s="195"/>
      <c r="L63" s="195"/>
      <c r="M63" s="195"/>
      <c r="N63" s="195"/>
      <c r="O63" s="197"/>
      <c r="P63" s="195"/>
      <c r="Q63" s="195"/>
      <c r="R63" s="195"/>
      <c r="S63" s="195"/>
      <c r="T63" s="195"/>
      <c r="U63" s="195"/>
      <c r="V63" s="195"/>
      <c r="W63" s="195"/>
      <c r="X63" s="195"/>
      <c r="Y63" s="228"/>
      <c r="Z63" s="195"/>
      <c r="AA63" s="195"/>
      <c r="AB63" s="197"/>
      <c r="AC63" s="195"/>
      <c r="AD63" s="195"/>
      <c r="AE63" s="197"/>
      <c r="AF63" s="195"/>
      <c r="AG63" s="195"/>
      <c r="AH63" s="195"/>
      <c r="AI63" s="195"/>
      <c r="AJ63" s="195"/>
      <c r="AK63" s="197"/>
      <c r="AL63" s="195"/>
      <c r="AM63" s="198" t="s">
        <v>49</v>
      </c>
      <c r="AN63" s="195"/>
      <c r="AO63" s="198" t="s">
        <v>45</v>
      </c>
      <c r="AP63" s="195"/>
      <c r="AQ63" s="198" t="s">
        <v>45</v>
      </c>
      <c r="AR63" s="195"/>
      <c r="AS63" s="198" t="s">
        <v>45</v>
      </c>
      <c r="AT63" s="195"/>
      <c r="AU63" s="198" t="s">
        <v>45</v>
      </c>
      <c r="AV63" s="195"/>
      <c r="AW63" s="199" t="s">
        <v>45</v>
      </c>
      <c r="AX63" s="195"/>
      <c r="AY63" s="195"/>
      <c r="AZ63" s="195"/>
      <c r="BA63" s="195"/>
      <c r="BB63" s="195"/>
      <c r="BC63" s="197"/>
      <c r="BD63" s="195"/>
      <c r="BE63" s="198" t="s">
        <v>49</v>
      </c>
      <c r="BF63" s="195"/>
      <c r="BG63" s="198" t="s">
        <v>45</v>
      </c>
      <c r="BH63" s="195"/>
      <c r="BI63" s="198" t="s">
        <v>45</v>
      </c>
      <c r="BJ63" s="195"/>
      <c r="BK63" s="198" t="s">
        <v>45</v>
      </c>
      <c r="BL63" s="195"/>
      <c r="BM63" s="198" t="s">
        <v>45</v>
      </c>
      <c r="BN63" s="195"/>
      <c r="BO63" s="199" t="s">
        <v>45</v>
      </c>
      <c r="BP63" s="195"/>
      <c r="BQ63" s="195"/>
      <c r="BR63" s="195"/>
      <c r="BS63" s="195"/>
      <c r="BT63" s="195"/>
      <c r="BU63" s="197"/>
      <c r="BV63" s="195"/>
      <c r="BW63" s="198" t="s">
        <v>49</v>
      </c>
      <c r="BX63" s="195"/>
      <c r="BY63" s="198" t="s">
        <v>45</v>
      </c>
      <c r="BZ63" s="195"/>
      <c r="CA63" s="198" t="s">
        <v>45</v>
      </c>
      <c r="CB63" s="195"/>
      <c r="CC63" s="198" t="s">
        <v>45</v>
      </c>
      <c r="CD63" s="195"/>
      <c r="CE63" s="198" t="s">
        <v>45</v>
      </c>
      <c r="CF63" s="195"/>
      <c r="CG63" s="199" t="s">
        <v>45</v>
      </c>
      <c r="CH63" s="195"/>
      <c r="CI63" s="195"/>
      <c r="CJ63" s="195"/>
      <c r="CK63" s="195"/>
      <c r="CL63" s="195"/>
      <c r="CM63" s="197"/>
      <c r="CN63" s="195"/>
      <c r="CO63" s="198" t="s">
        <v>49</v>
      </c>
      <c r="CP63" s="195"/>
      <c r="CQ63" s="198" t="s">
        <v>45</v>
      </c>
      <c r="CR63" s="195"/>
      <c r="CS63" s="198" t="s">
        <v>45</v>
      </c>
      <c r="CT63" s="195"/>
      <c r="CU63" s="198" t="s">
        <v>45</v>
      </c>
      <c r="CV63" s="195"/>
      <c r="CW63" s="198" t="s">
        <v>45</v>
      </c>
      <c r="CX63" s="195"/>
      <c r="CY63" s="199" t="s">
        <v>45</v>
      </c>
      <c r="CZ63" s="195"/>
      <c r="DA63" s="195"/>
      <c r="DB63" s="195"/>
      <c r="DC63" s="195"/>
      <c r="DD63" s="196"/>
      <c r="DE63" s="196"/>
      <c r="DF63" s="197"/>
      <c r="DG63" s="195"/>
      <c r="DH63" s="195"/>
      <c r="DI63" s="195"/>
      <c r="DJ63" s="195"/>
      <c r="DK63" s="195"/>
      <c r="DL63" s="196"/>
      <c r="DM63" s="197"/>
      <c r="DN63" s="195"/>
      <c r="DO63" s="195"/>
      <c r="DP63" s="195"/>
      <c r="DQ63" s="195"/>
      <c r="DR63" s="195"/>
      <c r="DS63" s="196"/>
      <c r="DT63" s="197"/>
      <c r="DU63" s="195"/>
      <c r="DV63" s="195"/>
      <c r="DW63" s="195"/>
      <c r="DX63" s="195"/>
      <c r="DY63" s="195"/>
      <c r="DZ63" s="195"/>
      <c r="EA63" s="195"/>
      <c r="EB63" s="195"/>
      <c r="EC63" s="195"/>
      <c r="ED63" s="195"/>
      <c r="EE63" s="195"/>
      <c r="EF63" s="197"/>
      <c r="EG63" s="201" t="str">
        <f>IF(K63="","",IF(OR(Y63=Lists!$AC$42,Y63=Lists!$AC$43),IF(L63="Undrained",(VLOOKUP(K63,Lists!$A$2:$O$595,12,Lists!$L$2:$L$595))/((VLOOKUP(K63,Lists!$A$2:$O$595,4,Lists!$L$2:$L$595))/100),IF(L63="Drained",(VLOOKUP(K63,Lists!$A$2:$O$595,15,Lists!$L$2:$L$595))/((VLOOKUP(K63,Lists!$A$2:$O$595,7,Lists!$L$2:$L$595))/100),"")),""))</f>
        <v/>
      </c>
      <c r="EH63" s="201" t="str">
        <f>IF(K63="","",IF(L63="Undrained",(VLOOKUP(K63,Lists!$A$2:$O$595,8,Lists!$H$2:$H$595))/((VLOOKUP(K63,Lists!$A$2:$O$595,4,Lists!$D$2:$D$595))/100),IF(L63="Drained",(VLOOKUP(K63,Lists!$A$2:$O$595,11,Lists!$K$2:$K$595))/((VLOOKUP(K63,Lists!$A$2:$O$595,7,Lists!$G$2:$G$595))/100),"")))</f>
        <v/>
      </c>
      <c r="EI63" s="201" t="str">
        <f>Lists!S86</f>
        <v/>
      </c>
      <c r="EJ63" s="201">
        <f t="shared" si="6"/>
        <v>0</v>
      </c>
      <c r="EK63" s="201">
        <f>IF(AND(X63="x",OR(Y63=Lists!$AC$42,Y63=Lists!$AC$43)),30,IF(OR(EH63="",EG63=""),0,IF(AND(,EG63-EH63-EJ63&lt;0,EI63="sod not defined"),30,IF(EI63="sod not defined",EG63-EH63-EJ63,IF(EG63-EH63-EI63-EJ63&lt;0,30,EG63-EH63-EI63-EJ63)))))</f>
        <v>0</v>
      </c>
      <c r="EL63" s="201">
        <f t="shared" si="8"/>
        <v>0</v>
      </c>
      <c r="EM63" s="201">
        <f>SUM((IF(AH63="",0,IF(AH63=Lists!$T$3,((AG63*AL63*(AR63/100))*(Lists!W77/100)),((('Multi-Field'!AG63*2000)*('Multi-Field'!AR63/100)*(Lists!W77/100)))))),(IF('Multi-Field'!AZ63="",0,IF('Multi-Field'!AZ63=Lists!$T$3,(('Multi-Field'!AY63*'Multi-Field'!BD63*('Multi-Field'!BJ63/100))*(Lists!Y77/100)),((('Multi-Field'!AY63*2000)*('Multi-Field'!BJ63/100))*(Lists!Y77/100))))))</f>
        <v>0</v>
      </c>
      <c r="EN63" s="201">
        <f>SUM(IF(AH63="",0,IF(AH63=Lists!$T$3,((AG63*AL63)*(AP63/100)*(IF(Lists!V77=0,0,Lists!V77/100))),(('Multi-Field'!AG63*2000)*('Multi-Field'!AP63/100)*(IF(Lists!V77=0,0,Lists!V77/100))))),IF('Multi-Field'!AZ63="",0,IF('Multi-Field'!AZ63=Lists!$T$3,(('Multi-Field'!AY63*'Multi-Field'!BD63)*('Multi-Field'!BH63/100)*(IF(Lists!X77=0,0,Lists!X77/100))),(('Multi-Field'!AY63*2000)*('Multi-Field'!BH63/100)*(IF(Lists!X77=0,0,Lists!X77/100))))))</f>
        <v>0</v>
      </c>
      <c r="EO63" s="201">
        <f>SUM(IF(DD63=Lists!$AA$3,((DE63*DC63)*(CZ63/100)),(DC63*(CZ63/100))),IF(DK63=Lists!$AA$3,((DL63*DJ63)*(DG63/100)),(DJ63*(DG63/100))),IF(DR63=Lists!$AA$3,((DS63*DQ63)*(DN63/100)),(DQ63*(DN63/100))))</f>
        <v>0</v>
      </c>
      <c r="EP63" s="264">
        <f t="shared" si="7"/>
        <v>0</v>
      </c>
      <c r="EQ63" s="195"/>
      <c r="ER63" s="266"/>
      <c r="ES63" s="195"/>
      <c r="ET63" s="202"/>
      <c r="EU63" s="202"/>
      <c r="EV63" s="202"/>
      <c r="EW63" s="202"/>
      <c r="EX63" s="202"/>
      <c r="EY63" s="202"/>
      <c r="EZ63" s="202"/>
      <c r="FA63" s="202"/>
      <c r="FB63" s="202"/>
      <c r="FC63" s="202"/>
      <c r="FD63" s="202"/>
      <c r="FE63" s="202"/>
      <c r="FF63" s="202"/>
      <c r="FG63" s="203"/>
      <c r="FH63" s="202"/>
      <c r="FI63" s="202"/>
      <c r="FJ63" s="225"/>
      <c r="FK63" s="225"/>
      <c r="FL63" s="225"/>
      <c r="FM63" s="225"/>
      <c r="FN63" s="225"/>
      <c r="FO63" s="205" t="str">
        <f t="shared" si="9"/>
        <v/>
      </c>
      <c r="FP63" s="225"/>
      <c r="FQ63" s="74" t="str">
        <f t="shared" si="2"/>
        <v/>
      </c>
      <c r="FR63" s="74" t="str">
        <f t="shared" si="3"/>
        <v/>
      </c>
      <c r="FS63" s="74" t="str">
        <f t="shared" si="4"/>
        <v/>
      </c>
      <c r="FT63" s="201" t="str">
        <f t="shared" si="5"/>
        <v/>
      </c>
    </row>
    <row r="64" spans="1:176" s="198" customFormat="1" ht="27.75" customHeight="1">
      <c r="A64" s="268"/>
      <c r="B64" s="195"/>
      <c r="C64" s="195"/>
      <c r="D64" s="196"/>
      <c r="E64" s="195"/>
      <c r="F64" s="195"/>
      <c r="G64" s="197"/>
      <c r="H64" s="195"/>
      <c r="I64" s="195"/>
      <c r="J64" s="195"/>
      <c r="K64" s="195"/>
      <c r="L64" s="195"/>
      <c r="M64" s="195"/>
      <c r="N64" s="195"/>
      <c r="O64" s="197"/>
      <c r="P64" s="195"/>
      <c r="Q64" s="195"/>
      <c r="R64" s="195"/>
      <c r="S64" s="195"/>
      <c r="T64" s="195"/>
      <c r="U64" s="195"/>
      <c r="V64" s="195"/>
      <c r="W64" s="195"/>
      <c r="X64" s="195"/>
      <c r="Y64" s="228"/>
      <c r="Z64" s="195"/>
      <c r="AA64" s="195"/>
      <c r="AB64" s="197"/>
      <c r="AC64" s="195"/>
      <c r="AD64" s="195"/>
      <c r="AE64" s="197"/>
      <c r="AF64" s="195"/>
      <c r="AG64" s="195"/>
      <c r="AH64" s="195"/>
      <c r="AI64" s="195"/>
      <c r="AJ64" s="195"/>
      <c r="AK64" s="197"/>
      <c r="AL64" s="195"/>
      <c r="AM64" s="198" t="s">
        <v>49</v>
      </c>
      <c r="AN64" s="195"/>
      <c r="AO64" s="198" t="s">
        <v>45</v>
      </c>
      <c r="AP64" s="195"/>
      <c r="AQ64" s="198" t="s">
        <v>45</v>
      </c>
      <c r="AR64" s="195"/>
      <c r="AS64" s="198" t="s">
        <v>45</v>
      </c>
      <c r="AT64" s="195"/>
      <c r="AU64" s="198" t="s">
        <v>45</v>
      </c>
      <c r="AV64" s="195"/>
      <c r="AW64" s="199" t="s">
        <v>45</v>
      </c>
      <c r="AX64" s="195"/>
      <c r="AY64" s="195"/>
      <c r="AZ64" s="195"/>
      <c r="BA64" s="195"/>
      <c r="BB64" s="195"/>
      <c r="BC64" s="197"/>
      <c r="BD64" s="195"/>
      <c r="BE64" s="198" t="s">
        <v>49</v>
      </c>
      <c r="BF64" s="195"/>
      <c r="BG64" s="198" t="s">
        <v>45</v>
      </c>
      <c r="BH64" s="195"/>
      <c r="BI64" s="198" t="s">
        <v>45</v>
      </c>
      <c r="BJ64" s="195"/>
      <c r="BK64" s="198" t="s">
        <v>45</v>
      </c>
      <c r="BL64" s="195"/>
      <c r="BM64" s="198" t="s">
        <v>45</v>
      </c>
      <c r="BN64" s="195"/>
      <c r="BO64" s="199" t="s">
        <v>45</v>
      </c>
      <c r="BP64" s="195"/>
      <c r="BQ64" s="195"/>
      <c r="BR64" s="195"/>
      <c r="BS64" s="195"/>
      <c r="BT64" s="195"/>
      <c r="BU64" s="197"/>
      <c r="BV64" s="195"/>
      <c r="BW64" s="198" t="s">
        <v>49</v>
      </c>
      <c r="BX64" s="195"/>
      <c r="BY64" s="198" t="s">
        <v>45</v>
      </c>
      <c r="BZ64" s="195"/>
      <c r="CA64" s="198" t="s">
        <v>45</v>
      </c>
      <c r="CB64" s="195"/>
      <c r="CC64" s="198" t="s">
        <v>45</v>
      </c>
      <c r="CD64" s="195"/>
      <c r="CE64" s="198" t="s">
        <v>45</v>
      </c>
      <c r="CF64" s="195"/>
      <c r="CG64" s="199" t="s">
        <v>45</v>
      </c>
      <c r="CH64" s="195"/>
      <c r="CI64" s="195"/>
      <c r="CJ64" s="195"/>
      <c r="CK64" s="195"/>
      <c r="CL64" s="195"/>
      <c r="CM64" s="197"/>
      <c r="CN64" s="195"/>
      <c r="CO64" s="198" t="s">
        <v>49</v>
      </c>
      <c r="CP64" s="195"/>
      <c r="CQ64" s="198" t="s">
        <v>45</v>
      </c>
      <c r="CR64" s="195"/>
      <c r="CS64" s="198" t="s">
        <v>45</v>
      </c>
      <c r="CT64" s="195"/>
      <c r="CU64" s="198" t="s">
        <v>45</v>
      </c>
      <c r="CV64" s="195"/>
      <c r="CW64" s="198" t="s">
        <v>45</v>
      </c>
      <c r="CX64" s="195"/>
      <c r="CY64" s="199" t="s">
        <v>45</v>
      </c>
      <c r="CZ64" s="195"/>
      <c r="DA64" s="195"/>
      <c r="DB64" s="195"/>
      <c r="DC64" s="195"/>
      <c r="DD64" s="196"/>
      <c r="DE64" s="196"/>
      <c r="DF64" s="197"/>
      <c r="DG64" s="195"/>
      <c r="DH64" s="195"/>
      <c r="DI64" s="195"/>
      <c r="DJ64" s="195"/>
      <c r="DK64" s="195"/>
      <c r="DL64" s="196"/>
      <c r="DM64" s="197"/>
      <c r="DN64" s="195"/>
      <c r="DO64" s="195"/>
      <c r="DP64" s="195"/>
      <c r="DQ64" s="195"/>
      <c r="DR64" s="195"/>
      <c r="DS64" s="196"/>
      <c r="DT64" s="197"/>
      <c r="DU64" s="195"/>
      <c r="DV64" s="195"/>
      <c r="DW64" s="195"/>
      <c r="DX64" s="195"/>
      <c r="DY64" s="195"/>
      <c r="DZ64" s="195"/>
      <c r="EA64" s="195"/>
      <c r="EB64" s="195"/>
      <c r="EC64" s="195"/>
      <c r="ED64" s="195"/>
      <c r="EE64" s="195"/>
      <c r="EF64" s="197"/>
      <c r="EG64" s="201" t="str">
        <f>IF(K64="","",IF(OR(Y64=Lists!$AC$42,Y64=Lists!$AC$43),IF(L64="Undrained",(VLOOKUP(K64,Lists!$A$2:$O$595,12,Lists!$L$2:$L$595))/((VLOOKUP(K64,Lists!$A$2:$O$595,4,Lists!$L$2:$L$595))/100),IF(L64="Drained",(VLOOKUP(K64,Lists!$A$2:$O$595,15,Lists!$L$2:$L$595))/((VLOOKUP(K64,Lists!$A$2:$O$595,7,Lists!$L$2:$L$595))/100),"")),""))</f>
        <v/>
      </c>
      <c r="EH64" s="201" t="str">
        <f>IF(K64="","",IF(L64="Undrained",(VLOOKUP(K64,Lists!$A$2:$O$595,8,Lists!$H$2:$H$595))/((VLOOKUP(K64,Lists!$A$2:$O$595,4,Lists!$D$2:$D$595))/100),IF(L64="Drained",(VLOOKUP(K64,Lists!$A$2:$O$595,11,Lists!$K$2:$K$595))/((VLOOKUP(K64,Lists!$A$2:$O$595,7,Lists!$G$2:$G$595))/100),"")))</f>
        <v/>
      </c>
      <c r="EI64" s="201" t="str">
        <f>Lists!S87</f>
        <v/>
      </c>
      <c r="EJ64" s="201">
        <f t="shared" si="6"/>
        <v>0</v>
      </c>
      <c r="EK64" s="201">
        <f>IF(AND(X64="x",OR(Y64=Lists!$AC$42,Y64=Lists!$AC$43)),30,IF(OR(EH64="",EG64=""),0,IF(AND(,EG64-EH64-EJ64&lt;0,EI64="sod not defined"),30,IF(EI64="sod not defined",EG64-EH64-EJ64,IF(EG64-EH64-EI64-EJ64&lt;0,30,EG64-EH64-EI64-EJ64)))))</f>
        <v>0</v>
      </c>
      <c r="EL64" s="201">
        <f t="shared" si="8"/>
        <v>0</v>
      </c>
      <c r="EM64" s="201">
        <f>SUM((IF(AH64="",0,IF(AH64=Lists!$T$3,((AG64*AL64*(AR64/100))*(Lists!W78/100)),((('Multi-Field'!AG64*2000)*('Multi-Field'!AR64/100)*(Lists!W78/100)))))),(IF('Multi-Field'!AZ64="",0,IF('Multi-Field'!AZ64=Lists!$T$3,(('Multi-Field'!AY64*'Multi-Field'!BD64*('Multi-Field'!BJ64/100))*(Lists!Y78/100)),((('Multi-Field'!AY64*2000)*('Multi-Field'!BJ64/100))*(Lists!Y78/100))))))</f>
        <v>0</v>
      </c>
      <c r="EN64" s="201">
        <f>SUM(IF(AH64="",0,IF(AH64=Lists!$T$3,((AG64*AL64)*(AP64/100)*(IF(Lists!V78=0,0,Lists!V78/100))),(('Multi-Field'!AG64*2000)*('Multi-Field'!AP64/100)*(IF(Lists!V78=0,0,Lists!V78/100))))),IF('Multi-Field'!AZ64="",0,IF('Multi-Field'!AZ64=Lists!$T$3,(('Multi-Field'!AY64*'Multi-Field'!BD64)*('Multi-Field'!BH64/100)*(IF(Lists!X78=0,0,Lists!X78/100))),(('Multi-Field'!AY64*2000)*('Multi-Field'!BH64/100)*(IF(Lists!X78=0,0,Lists!X78/100))))))</f>
        <v>0</v>
      </c>
      <c r="EO64" s="201">
        <f>SUM(IF(DD64=Lists!$AA$3,((DE64*DC64)*(CZ64/100)),(DC64*(CZ64/100))),IF(DK64=Lists!$AA$3,((DL64*DJ64)*(DG64/100)),(DJ64*(DG64/100))),IF(DR64=Lists!$AA$3,((DS64*DQ64)*(DN64/100)),(DQ64*(DN64/100))))</f>
        <v>0</v>
      </c>
      <c r="EP64" s="264">
        <f t="shared" si="7"/>
        <v>0</v>
      </c>
      <c r="EQ64" s="195"/>
      <c r="ER64" s="266"/>
      <c r="ES64" s="195"/>
      <c r="ET64" s="202"/>
      <c r="EU64" s="202"/>
      <c r="EV64" s="202"/>
      <c r="EW64" s="202"/>
      <c r="EX64" s="202"/>
      <c r="EY64" s="202"/>
      <c r="EZ64" s="202"/>
      <c r="FA64" s="202"/>
      <c r="FB64" s="202"/>
      <c r="FC64" s="202"/>
      <c r="FD64" s="202"/>
      <c r="FE64" s="202"/>
      <c r="FF64" s="202"/>
      <c r="FG64" s="203"/>
      <c r="FH64" s="202"/>
      <c r="FI64" s="202"/>
      <c r="FJ64" s="225"/>
      <c r="FK64" s="225"/>
      <c r="FL64" s="225"/>
      <c r="FM64" s="225"/>
      <c r="FN64" s="225"/>
      <c r="FO64" s="205" t="str">
        <f t="shared" si="9"/>
        <v/>
      </c>
      <c r="FP64" s="225"/>
      <c r="FQ64" s="74" t="str">
        <f t="shared" si="2"/>
        <v/>
      </c>
      <c r="FR64" s="74" t="str">
        <f t="shared" si="3"/>
        <v/>
      </c>
      <c r="FS64" s="74" t="str">
        <f t="shared" si="4"/>
        <v/>
      </c>
      <c r="FT64" s="201" t="str">
        <f t="shared" si="5"/>
        <v/>
      </c>
    </row>
    <row r="65" spans="1:176" s="198" customFormat="1" ht="27.75" customHeight="1">
      <c r="A65" s="268"/>
      <c r="B65" s="195"/>
      <c r="C65" s="195"/>
      <c r="D65" s="196"/>
      <c r="E65" s="195"/>
      <c r="F65" s="195"/>
      <c r="G65" s="197"/>
      <c r="H65" s="195"/>
      <c r="I65" s="195"/>
      <c r="J65" s="195"/>
      <c r="K65" s="195"/>
      <c r="L65" s="195"/>
      <c r="M65" s="195"/>
      <c r="N65" s="195"/>
      <c r="O65" s="197"/>
      <c r="P65" s="195"/>
      <c r="Q65" s="195"/>
      <c r="R65" s="195"/>
      <c r="S65" s="195"/>
      <c r="T65" s="195"/>
      <c r="U65" s="195"/>
      <c r="V65" s="195"/>
      <c r="W65" s="195"/>
      <c r="X65" s="195"/>
      <c r="Y65" s="228"/>
      <c r="Z65" s="195"/>
      <c r="AA65" s="195"/>
      <c r="AB65" s="197"/>
      <c r="AC65" s="195"/>
      <c r="AD65" s="195"/>
      <c r="AE65" s="197"/>
      <c r="AF65" s="195"/>
      <c r="AG65" s="195"/>
      <c r="AH65" s="195"/>
      <c r="AI65" s="195"/>
      <c r="AJ65" s="195"/>
      <c r="AK65" s="197"/>
      <c r="AL65" s="195"/>
      <c r="AM65" s="198" t="s">
        <v>49</v>
      </c>
      <c r="AN65" s="195"/>
      <c r="AO65" s="198" t="s">
        <v>45</v>
      </c>
      <c r="AP65" s="195"/>
      <c r="AQ65" s="198" t="s">
        <v>45</v>
      </c>
      <c r="AR65" s="195"/>
      <c r="AS65" s="198" t="s">
        <v>45</v>
      </c>
      <c r="AT65" s="195"/>
      <c r="AU65" s="198" t="s">
        <v>45</v>
      </c>
      <c r="AV65" s="195"/>
      <c r="AW65" s="199" t="s">
        <v>45</v>
      </c>
      <c r="AX65" s="195"/>
      <c r="AY65" s="195"/>
      <c r="AZ65" s="195"/>
      <c r="BA65" s="195"/>
      <c r="BB65" s="195"/>
      <c r="BC65" s="197"/>
      <c r="BD65" s="195"/>
      <c r="BE65" s="198" t="s">
        <v>49</v>
      </c>
      <c r="BF65" s="195"/>
      <c r="BG65" s="198" t="s">
        <v>45</v>
      </c>
      <c r="BH65" s="195"/>
      <c r="BI65" s="198" t="s">
        <v>45</v>
      </c>
      <c r="BJ65" s="195"/>
      <c r="BK65" s="198" t="s">
        <v>45</v>
      </c>
      <c r="BL65" s="195"/>
      <c r="BM65" s="198" t="s">
        <v>45</v>
      </c>
      <c r="BN65" s="195"/>
      <c r="BO65" s="199" t="s">
        <v>45</v>
      </c>
      <c r="BP65" s="195"/>
      <c r="BQ65" s="195"/>
      <c r="BR65" s="195"/>
      <c r="BS65" s="195"/>
      <c r="BT65" s="195"/>
      <c r="BU65" s="197"/>
      <c r="BV65" s="195"/>
      <c r="BW65" s="198" t="s">
        <v>49</v>
      </c>
      <c r="BX65" s="195"/>
      <c r="BY65" s="198" t="s">
        <v>45</v>
      </c>
      <c r="BZ65" s="195"/>
      <c r="CA65" s="198" t="s">
        <v>45</v>
      </c>
      <c r="CB65" s="195"/>
      <c r="CC65" s="198" t="s">
        <v>45</v>
      </c>
      <c r="CD65" s="195"/>
      <c r="CE65" s="198" t="s">
        <v>45</v>
      </c>
      <c r="CF65" s="195"/>
      <c r="CG65" s="199" t="s">
        <v>45</v>
      </c>
      <c r="CH65" s="195"/>
      <c r="CI65" s="195"/>
      <c r="CJ65" s="195"/>
      <c r="CK65" s="195"/>
      <c r="CL65" s="195"/>
      <c r="CM65" s="197"/>
      <c r="CN65" s="195"/>
      <c r="CO65" s="198" t="s">
        <v>49</v>
      </c>
      <c r="CP65" s="195"/>
      <c r="CQ65" s="198" t="s">
        <v>45</v>
      </c>
      <c r="CR65" s="195"/>
      <c r="CS65" s="198" t="s">
        <v>45</v>
      </c>
      <c r="CT65" s="195"/>
      <c r="CU65" s="198" t="s">
        <v>45</v>
      </c>
      <c r="CV65" s="195"/>
      <c r="CW65" s="198" t="s">
        <v>45</v>
      </c>
      <c r="CX65" s="195"/>
      <c r="CY65" s="199" t="s">
        <v>45</v>
      </c>
      <c r="CZ65" s="195"/>
      <c r="DA65" s="195"/>
      <c r="DB65" s="195"/>
      <c r="DC65" s="195"/>
      <c r="DD65" s="196"/>
      <c r="DE65" s="196"/>
      <c r="DF65" s="197"/>
      <c r="DG65" s="195"/>
      <c r="DH65" s="195"/>
      <c r="DI65" s="195"/>
      <c r="DJ65" s="195"/>
      <c r="DK65" s="195"/>
      <c r="DL65" s="196"/>
      <c r="DM65" s="197"/>
      <c r="DN65" s="195"/>
      <c r="DO65" s="195"/>
      <c r="DP65" s="195"/>
      <c r="DQ65" s="195"/>
      <c r="DR65" s="195"/>
      <c r="DS65" s="196"/>
      <c r="DT65" s="197"/>
      <c r="DU65" s="195"/>
      <c r="DV65" s="195"/>
      <c r="DW65" s="195"/>
      <c r="DX65" s="195"/>
      <c r="DY65" s="195"/>
      <c r="DZ65" s="195"/>
      <c r="EA65" s="195"/>
      <c r="EB65" s="195"/>
      <c r="EC65" s="195"/>
      <c r="ED65" s="195"/>
      <c r="EE65" s="195"/>
      <c r="EF65" s="197"/>
      <c r="EG65" s="201" t="str">
        <f>IF(K65="","",IF(OR(Y65=Lists!$AC$42,Y65=Lists!$AC$43),IF(L65="Undrained",(VLOOKUP(K65,Lists!$A$2:$O$595,12,Lists!$L$2:$L$595))/((VLOOKUP(K65,Lists!$A$2:$O$595,4,Lists!$L$2:$L$595))/100),IF(L65="Drained",(VLOOKUP(K65,Lists!$A$2:$O$595,15,Lists!$L$2:$L$595))/((VLOOKUP(K65,Lists!$A$2:$O$595,7,Lists!$L$2:$L$595))/100),"")),""))</f>
        <v/>
      </c>
      <c r="EH65" s="201" t="str">
        <f>IF(K65="","",IF(L65="Undrained",(VLOOKUP(K65,Lists!$A$2:$O$595,8,Lists!$H$2:$H$595))/((VLOOKUP(K65,Lists!$A$2:$O$595,4,Lists!$D$2:$D$595))/100),IF(L65="Drained",(VLOOKUP(K65,Lists!$A$2:$O$595,11,Lists!$K$2:$K$595))/((VLOOKUP(K65,Lists!$A$2:$O$595,7,Lists!$G$2:$G$595))/100),"")))</f>
        <v/>
      </c>
      <c r="EI65" s="201" t="str">
        <f>Lists!S88</f>
        <v/>
      </c>
      <c r="EJ65" s="201">
        <f t="shared" si="6"/>
        <v>0</v>
      </c>
      <c r="EK65" s="201">
        <f>IF(AND(X65="x",OR(Y65=Lists!$AC$42,Y65=Lists!$AC$43)),30,IF(OR(EH65="",EG65=""),0,IF(AND(,EG65-EH65-EJ65&lt;0,EI65="sod not defined"),30,IF(EI65="sod not defined",EG65-EH65-EJ65,IF(EG65-EH65-EI65-EJ65&lt;0,30,EG65-EH65-EI65-EJ65)))))</f>
        <v>0</v>
      </c>
      <c r="EL65" s="201">
        <f t="shared" si="8"/>
        <v>0</v>
      </c>
      <c r="EM65" s="201">
        <f>SUM((IF(AH65="",0,IF(AH65=Lists!$T$3,((AG65*AL65*(AR65/100))*(Lists!W79/100)),((('Multi-Field'!AG65*2000)*('Multi-Field'!AR65/100)*(Lists!W79/100)))))),(IF('Multi-Field'!AZ65="",0,IF('Multi-Field'!AZ65=Lists!$T$3,(('Multi-Field'!AY65*'Multi-Field'!BD65*('Multi-Field'!BJ65/100))*(Lists!Y79/100)),((('Multi-Field'!AY65*2000)*('Multi-Field'!BJ65/100))*(Lists!Y79/100))))))</f>
        <v>0</v>
      </c>
      <c r="EN65" s="201">
        <f>SUM(IF(AH65="",0,IF(AH65=Lists!$T$3,((AG65*AL65)*(AP65/100)*(IF(Lists!V79=0,0,Lists!V79/100))),(('Multi-Field'!AG65*2000)*('Multi-Field'!AP65/100)*(IF(Lists!V79=0,0,Lists!V79/100))))),IF('Multi-Field'!AZ65="",0,IF('Multi-Field'!AZ65=Lists!$T$3,(('Multi-Field'!AY65*'Multi-Field'!BD65)*('Multi-Field'!BH65/100)*(IF(Lists!X79=0,0,Lists!X79/100))),(('Multi-Field'!AY65*2000)*('Multi-Field'!BH65/100)*(IF(Lists!X79=0,0,Lists!X79/100))))))</f>
        <v>0</v>
      </c>
      <c r="EO65" s="201">
        <f>SUM(IF(DD65=Lists!$AA$3,((DE65*DC65)*(CZ65/100)),(DC65*(CZ65/100))),IF(DK65=Lists!$AA$3,((DL65*DJ65)*(DG65/100)),(DJ65*(DG65/100))),IF(DR65=Lists!$AA$3,((DS65*DQ65)*(DN65/100)),(DQ65*(DN65/100))))</f>
        <v>0</v>
      </c>
      <c r="EP65" s="264">
        <f t="shared" si="7"/>
        <v>0</v>
      </c>
      <c r="EQ65" s="195"/>
      <c r="ER65" s="266"/>
      <c r="ES65" s="195"/>
      <c r="ET65" s="202"/>
      <c r="EU65" s="202"/>
      <c r="EV65" s="202"/>
      <c r="EW65" s="202"/>
      <c r="EX65" s="202"/>
      <c r="EY65" s="202"/>
      <c r="EZ65" s="202"/>
      <c r="FA65" s="202"/>
      <c r="FB65" s="202"/>
      <c r="FC65" s="202"/>
      <c r="FD65" s="202"/>
      <c r="FE65" s="202"/>
      <c r="FF65" s="202"/>
      <c r="FG65" s="203"/>
      <c r="FH65" s="202"/>
      <c r="FI65" s="202"/>
      <c r="FJ65" s="225"/>
      <c r="FK65" s="225"/>
      <c r="FL65" s="225"/>
      <c r="FM65" s="225"/>
      <c r="FN65" s="225"/>
      <c r="FO65" s="205" t="str">
        <f t="shared" si="9"/>
        <v/>
      </c>
      <c r="FP65" s="225"/>
      <c r="FQ65" s="74" t="str">
        <f t="shared" si="2"/>
        <v/>
      </c>
      <c r="FR65" s="74" t="str">
        <f t="shared" si="3"/>
        <v/>
      </c>
      <c r="FS65" s="74" t="str">
        <f t="shared" si="4"/>
        <v/>
      </c>
      <c r="FT65" s="201" t="str">
        <f t="shared" si="5"/>
        <v/>
      </c>
    </row>
    <row r="66" spans="1:176" s="198" customFormat="1" ht="27.75" customHeight="1">
      <c r="A66" s="268"/>
      <c r="B66" s="195"/>
      <c r="C66" s="195"/>
      <c r="D66" s="196"/>
      <c r="E66" s="195"/>
      <c r="F66" s="195"/>
      <c r="G66" s="197"/>
      <c r="H66" s="195"/>
      <c r="I66" s="195"/>
      <c r="J66" s="195"/>
      <c r="K66" s="195"/>
      <c r="L66" s="195"/>
      <c r="M66" s="195"/>
      <c r="N66" s="195"/>
      <c r="O66" s="197"/>
      <c r="P66" s="195"/>
      <c r="Q66" s="195"/>
      <c r="R66" s="195"/>
      <c r="S66" s="195"/>
      <c r="T66" s="195"/>
      <c r="U66" s="195"/>
      <c r="V66" s="195"/>
      <c r="W66" s="195"/>
      <c r="X66" s="195"/>
      <c r="Y66" s="228"/>
      <c r="Z66" s="195"/>
      <c r="AA66" s="195"/>
      <c r="AB66" s="197"/>
      <c r="AC66" s="195"/>
      <c r="AD66" s="195"/>
      <c r="AE66" s="197"/>
      <c r="AF66" s="195"/>
      <c r="AG66" s="195"/>
      <c r="AH66" s="195"/>
      <c r="AI66" s="195"/>
      <c r="AJ66" s="195"/>
      <c r="AK66" s="197"/>
      <c r="AL66" s="195"/>
      <c r="AM66" s="198" t="s">
        <v>49</v>
      </c>
      <c r="AN66" s="195"/>
      <c r="AO66" s="198" t="s">
        <v>45</v>
      </c>
      <c r="AP66" s="195"/>
      <c r="AQ66" s="198" t="s">
        <v>45</v>
      </c>
      <c r="AR66" s="195"/>
      <c r="AS66" s="198" t="s">
        <v>45</v>
      </c>
      <c r="AT66" s="195"/>
      <c r="AU66" s="198" t="s">
        <v>45</v>
      </c>
      <c r="AV66" s="195"/>
      <c r="AW66" s="199" t="s">
        <v>45</v>
      </c>
      <c r="AX66" s="195"/>
      <c r="AY66" s="195"/>
      <c r="AZ66" s="195"/>
      <c r="BA66" s="195"/>
      <c r="BB66" s="195"/>
      <c r="BC66" s="197"/>
      <c r="BD66" s="195"/>
      <c r="BE66" s="198" t="s">
        <v>49</v>
      </c>
      <c r="BF66" s="195"/>
      <c r="BG66" s="198" t="s">
        <v>45</v>
      </c>
      <c r="BH66" s="195"/>
      <c r="BI66" s="198" t="s">
        <v>45</v>
      </c>
      <c r="BJ66" s="195"/>
      <c r="BK66" s="198" t="s">
        <v>45</v>
      </c>
      <c r="BL66" s="195"/>
      <c r="BM66" s="198" t="s">
        <v>45</v>
      </c>
      <c r="BN66" s="195"/>
      <c r="BO66" s="199" t="s">
        <v>45</v>
      </c>
      <c r="BP66" s="195"/>
      <c r="BQ66" s="195"/>
      <c r="BR66" s="195"/>
      <c r="BS66" s="195"/>
      <c r="BT66" s="195"/>
      <c r="BU66" s="197"/>
      <c r="BV66" s="195"/>
      <c r="BW66" s="198" t="s">
        <v>49</v>
      </c>
      <c r="BX66" s="195"/>
      <c r="BY66" s="198" t="s">
        <v>45</v>
      </c>
      <c r="BZ66" s="195"/>
      <c r="CA66" s="198" t="s">
        <v>45</v>
      </c>
      <c r="CB66" s="195"/>
      <c r="CC66" s="198" t="s">
        <v>45</v>
      </c>
      <c r="CD66" s="195"/>
      <c r="CE66" s="198" t="s">
        <v>45</v>
      </c>
      <c r="CF66" s="195"/>
      <c r="CG66" s="199" t="s">
        <v>45</v>
      </c>
      <c r="CH66" s="195"/>
      <c r="CI66" s="195"/>
      <c r="CJ66" s="195"/>
      <c r="CK66" s="195"/>
      <c r="CL66" s="195"/>
      <c r="CM66" s="197"/>
      <c r="CN66" s="195"/>
      <c r="CO66" s="198" t="s">
        <v>49</v>
      </c>
      <c r="CP66" s="195"/>
      <c r="CQ66" s="198" t="s">
        <v>45</v>
      </c>
      <c r="CR66" s="195"/>
      <c r="CS66" s="198" t="s">
        <v>45</v>
      </c>
      <c r="CT66" s="195"/>
      <c r="CU66" s="198" t="s">
        <v>45</v>
      </c>
      <c r="CV66" s="195"/>
      <c r="CW66" s="198" t="s">
        <v>45</v>
      </c>
      <c r="CX66" s="195"/>
      <c r="CY66" s="199" t="s">
        <v>45</v>
      </c>
      <c r="CZ66" s="195"/>
      <c r="DA66" s="195"/>
      <c r="DB66" s="195"/>
      <c r="DC66" s="195"/>
      <c r="DD66" s="196"/>
      <c r="DE66" s="196"/>
      <c r="DF66" s="197"/>
      <c r="DG66" s="195"/>
      <c r="DH66" s="195"/>
      <c r="DI66" s="195"/>
      <c r="DJ66" s="195"/>
      <c r="DK66" s="195"/>
      <c r="DL66" s="196"/>
      <c r="DM66" s="197"/>
      <c r="DN66" s="195"/>
      <c r="DO66" s="195"/>
      <c r="DP66" s="195"/>
      <c r="DQ66" s="195"/>
      <c r="DR66" s="195"/>
      <c r="DS66" s="196"/>
      <c r="DT66" s="197"/>
      <c r="DU66" s="195"/>
      <c r="DV66" s="195"/>
      <c r="DW66" s="195"/>
      <c r="DX66" s="195"/>
      <c r="DY66" s="195"/>
      <c r="DZ66" s="195"/>
      <c r="EA66" s="195"/>
      <c r="EB66" s="195"/>
      <c r="EC66" s="195"/>
      <c r="ED66" s="195"/>
      <c r="EE66" s="195"/>
      <c r="EF66" s="197"/>
      <c r="EG66" s="201" t="str">
        <f>IF(K66="","",IF(OR(Y66=Lists!$AC$42,Y66=Lists!$AC$43),IF(L66="Undrained",(VLOOKUP(K66,Lists!$A$2:$O$595,12,Lists!$L$2:$L$595))/((VLOOKUP(K66,Lists!$A$2:$O$595,4,Lists!$L$2:$L$595))/100),IF(L66="Drained",(VLOOKUP(K66,Lists!$A$2:$O$595,15,Lists!$L$2:$L$595))/((VLOOKUP(K66,Lists!$A$2:$O$595,7,Lists!$L$2:$L$595))/100),"")),""))</f>
        <v/>
      </c>
      <c r="EH66" s="201" t="str">
        <f>IF(K66="","",IF(L66="Undrained",(VLOOKUP(K66,Lists!$A$2:$O$595,8,Lists!$H$2:$H$595))/((VLOOKUP(K66,Lists!$A$2:$O$595,4,Lists!$D$2:$D$595))/100),IF(L66="Drained",(VLOOKUP(K66,Lists!$A$2:$O$595,11,Lists!$K$2:$K$595))/((VLOOKUP(K66,Lists!$A$2:$O$595,7,Lists!$G$2:$G$595))/100),"")))</f>
        <v/>
      </c>
      <c r="EI66" s="201" t="str">
        <f>Lists!S89</f>
        <v/>
      </c>
      <c r="EJ66" s="201">
        <f t="shared" si="6"/>
        <v>0</v>
      </c>
      <c r="EK66" s="201">
        <f>IF(AND(X66="x",OR(Y66=Lists!$AC$42,Y66=Lists!$AC$43)),30,IF(OR(EH66="",EG66=""),0,IF(AND(,EG66-EH66-EJ66&lt;0,EI66="sod not defined"),30,IF(EI66="sod not defined",EG66-EH66-EJ66,IF(EG66-EH66-EI66-EJ66&lt;0,30,EG66-EH66-EI66-EJ66)))))</f>
        <v>0</v>
      </c>
      <c r="EL66" s="201">
        <f t="shared" si="8"/>
        <v>0</v>
      </c>
      <c r="EM66" s="201">
        <f>SUM((IF(AH66="",0,IF(AH66=Lists!$T$3,((AG66*AL66*(AR66/100))*(Lists!W80/100)),((('Multi-Field'!AG66*2000)*('Multi-Field'!AR66/100)*(Lists!W80/100)))))),(IF('Multi-Field'!AZ66="",0,IF('Multi-Field'!AZ66=Lists!$T$3,(('Multi-Field'!AY66*'Multi-Field'!BD66*('Multi-Field'!BJ66/100))*(Lists!Y80/100)),((('Multi-Field'!AY66*2000)*('Multi-Field'!BJ66/100))*(Lists!Y80/100))))))</f>
        <v>0</v>
      </c>
      <c r="EN66" s="201">
        <f>SUM(IF(AH66="",0,IF(AH66=Lists!$T$3,((AG66*AL66)*(AP66/100)*(IF(Lists!V80=0,0,Lists!V80/100))),(('Multi-Field'!AG66*2000)*('Multi-Field'!AP66/100)*(IF(Lists!V80=0,0,Lists!V80/100))))),IF('Multi-Field'!AZ66="",0,IF('Multi-Field'!AZ66=Lists!$T$3,(('Multi-Field'!AY66*'Multi-Field'!BD66)*('Multi-Field'!BH66/100)*(IF(Lists!X80=0,0,Lists!X80/100))),(('Multi-Field'!AY66*2000)*('Multi-Field'!BH66/100)*(IF(Lists!X80=0,0,Lists!X80/100))))))</f>
        <v>0</v>
      </c>
      <c r="EO66" s="201">
        <f>SUM(IF(DD66=Lists!$AA$3,((DE66*DC66)*(CZ66/100)),(DC66*(CZ66/100))),IF(DK66=Lists!$AA$3,((DL66*DJ66)*(DG66/100)),(DJ66*(DG66/100))),IF(DR66=Lists!$AA$3,((DS66*DQ66)*(DN66/100)),(DQ66*(DN66/100))))</f>
        <v>0</v>
      </c>
      <c r="EP66" s="264">
        <f t="shared" si="7"/>
        <v>0</v>
      </c>
      <c r="EQ66" s="195"/>
      <c r="ER66" s="266"/>
      <c r="ES66" s="195"/>
      <c r="ET66" s="202"/>
      <c r="EU66" s="202"/>
      <c r="EV66" s="202"/>
      <c r="EW66" s="202"/>
      <c r="EX66" s="202"/>
      <c r="EY66" s="202"/>
      <c r="EZ66" s="202"/>
      <c r="FA66" s="202"/>
      <c r="FB66" s="202"/>
      <c r="FC66" s="202"/>
      <c r="FD66" s="202"/>
      <c r="FE66" s="202"/>
      <c r="FF66" s="202"/>
      <c r="FG66" s="203"/>
      <c r="FH66" s="202"/>
      <c r="FI66" s="202"/>
      <c r="FJ66" s="225"/>
      <c r="FK66" s="225"/>
      <c r="FL66" s="225"/>
      <c r="FM66" s="225"/>
      <c r="FN66" s="225"/>
      <c r="FO66" s="205" t="str">
        <f t="shared" si="9"/>
        <v/>
      </c>
      <c r="FP66" s="225"/>
      <c r="FQ66" s="74" t="str">
        <f t="shared" si="2"/>
        <v/>
      </c>
      <c r="FR66" s="74" t="str">
        <f t="shared" si="3"/>
        <v/>
      </c>
      <c r="FS66" s="74" t="str">
        <f t="shared" si="4"/>
        <v/>
      </c>
      <c r="FT66" s="201" t="str">
        <f t="shared" si="5"/>
        <v/>
      </c>
    </row>
    <row r="67" spans="1:176" s="198" customFormat="1" ht="27.75" customHeight="1">
      <c r="A67" s="268"/>
      <c r="B67" s="195"/>
      <c r="C67" s="195"/>
      <c r="D67" s="196"/>
      <c r="E67" s="195"/>
      <c r="F67" s="195"/>
      <c r="G67" s="197"/>
      <c r="H67" s="195"/>
      <c r="I67" s="195"/>
      <c r="J67" s="195"/>
      <c r="K67" s="195"/>
      <c r="L67" s="195"/>
      <c r="M67" s="195"/>
      <c r="N67" s="195"/>
      <c r="O67" s="197"/>
      <c r="P67" s="195"/>
      <c r="Q67" s="195"/>
      <c r="R67" s="195"/>
      <c r="S67" s="195"/>
      <c r="T67" s="195"/>
      <c r="U67" s="195"/>
      <c r="V67" s="195"/>
      <c r="W67" s="195"/>
      <c r="X67" s="195"/>
      <c r="Y67" s="228"/>
      <c r="Z67" s="195"/>
      <c r="AA67" s="195"/>
      <c r="AB67" s="197"/>
      <c r="AC67" s="195"/>
      <c r="AD67" s="195"/>
      <c r="AE67" s="197"/>
      <c r="AF67" s="195"/>
      <c r="AG67" s="195"/>
      <c r="AH67" s="195"/>
      <c r="AI67" s="195"/>
      <c r="AJ67" s="195"/>
      <c r="AK67" s="197"/>
      <c r="AL67" s="195"/>
      <c r="AM67" s="198" t="s">
        <v>49</v>
      </c>
      <c r="AN67" s="195"/>
      <c r="AO67" s="198" t="s">
        <v>45</v>
      </c>
      <c r="AP67" s="195"/>
      <c r="AQ67" s="198" t="s">
        <v>45</v>
      </c>
      <c r="AR67" s="195"/>
      <c r="AS67" s="198" t="s">
        <v>45</v>
      </c>
      <c r="AT67" s="195"/>
      <c r="AU67" s="198" t="s">
        <v>45</v>
      </c>
      <c r="AV67" s="195"/>
      <c r="AW67" s="199" t="s">
        <v>45</v>
      </c>
      <c r="AX67" s="195"/>
      <c r="AY67" s="195"/>
      <c r="AZ67" s="195"/>
      <c r="BA67" s="195"/>
      <c r="BB67" s="195"/>
      <c r="BC67" s="197"/>
      <c r="BD67" s="195"/>
      <c r="BE67" s="198" t="s">
        <v>49</v>
      </c>
      <c r="BF67" s="195"/>
      <c r="BG67" s="198" t="s">
        <v>45</v>
      </c>
      <c r="BH67" s="195"/>
      <c r="BI67" s="198" t="s">
        <v>45</v>
      </c>
      <c r="BJ67" s="195"/>
      <c r="BK67" s="198" t="s">
        <v>45</v>
      </c>
      <c r="BL67" s="195"/>
      <c r="BM67" s="198" t="s">
        <v>45</v>
      </c>
      <c r="BN67" s="195"/>
      <c r="BO67" s="199" t="s">
        <v>45</v>
      </c>
      <c r="BP67" s="195"/>
      <c r="BQ67" s="195"/>
      <c r="BR67" s="195"/>
      <c r="BS67" s="195"/>
      <c r="BT67" s="195"/>
      <c r="BU67" s="197"/>
      <c r="BV67" s="195"/>
      <c r="BW67" s="198" t="s">
        <v>49</v>
      </c>
      <c r="BX67" s="195"/>
      <c r="BY67" s="198" t="s">
        <v>45</v>
      </c>
      <c r="BZ67" s="195"/>
      <c r="CA67" s="198" t="s">
        <v>45</v>
      </c>
      <c r="CB67" s="195"/>
      <c r="CC67" s="198" t="s">
        <v>45</v>
      </c>
      <c r="CD67" s="195"/>
      <c r="CE67" s="198" t="s">
        <v>45</v>
      </c>
      <c r="CF67" s="195"/>
      <c r="CG67" s="199" t="s">
        <v>45</v>
      </c>
      <c r="CH67" s="195"/>
      <c r="CI67" s="195"/>
      <c r="CJ67" s="195"/>
      <c r="CK67" s="195"/>
      <c r="CL67" s="195"/>
      <c r="CM67" s="197"/>
      <c r="CN67" s="195"/>
      <c r="CO67" s="198" t="s">
        <v>49</v>
      </c>
      <c r="CP67" s="195"/>
      <c r="CQ67" s="198" t="s">
        <v>45</v>
      </c>
      <c r="CR67" s="195"/>
      <c r="CS67" s="198" t="s">
        <v>45</v>
      </c>
      <c r="CT67" s="195"/>
      <c r="CU67" s="198" t="s">
        <v>45</v>
      </c>
      <c r="CV67" s="195"/>
      <c r="CW67" s="198" t="s">
        <v>45</v>
      </c>
      <c r="CX67" s="195"/>
      <c r="CY67" s="199" t="s">
        <v>45</v>
      </c>
      <c r="CZ67" s="195"/>
      <c r="DA67" s="195"/>
      <c r="DB67" s="195"/>
      <c r="DC67" s="195"/>
      <c r="DD67" s="196"/>
      <c r="DE67" s="196"/>
      <c r="DF67" s="197"/>
      <c r="DG67" s="195"/>
      <c r="DH67" s="195"/>
      <c r="DI67" s="195"/>
      <c r="DJ67" s="195"/>
      <c r="DK67" s="195"/>
      <c r="DL67" s="196"/>
      <c r="DM67" s="197"/>
      <c r="DN67" s="195"/>
      <c r="DO67" s="195"/>
      <c r="DP67" s="195"/>
      <c r="DQ67" s="195"/>
      <c r="DR67" s="195"/>
      <c r="DS67" s="196"/>
      <c r="DT67" s="197"/>
      <c r="DU67" s="195"/>
      <c r="DV67" s="195"/>
      <c r="DW67" s="195"/>
      <c r="DX67" s="195"/>
      <c r="DY67" s="195"/>
      <c r="DZ67" s="195"/>
      <c r="EA67" s="195"/>
      <c r="EB67" s="195"/>
      <c r="EC67" s="195"/>
      <c r="ED67" s="195"/>
      <c r="EE67" s="195"/>
      <c r="EF67" s="197"/>
      <c r="EG67" s="201" t="str">
        <f>IF(K67="","",IF(OR(Y67=Lists!$AC$42,Y67=Lists!$AC$43),IF(L67="Undrained",(VLOOKUP(K67,Lists!$A$2:$O$595,12,Lists!$L$2:$L$595))/((VLOOKUP(K67,Lists!$A$2:$O$595,4,Lists!$L$2:$L$595))/100),IF(L67="Drained",(VLOOKUP(K67,Lists!$A$2:$O$595,15,Lists!$L$2:$L$595))/((VLOOKUP(K67,Lists!$A$2:$O$595,7,Lists!$L$2:$L$595))/100),"")),""))</f>
        <v/>
      </c>
      <c r="EH67" s="201" t="str">
        <f>IF(K67="","",IF(L67="Undrained",(VLOOKUP(K67,Lists!$A$2:$O$595,8,Lists!$H$2:$H$595))/((VLOOKUP(K67,Lists!$A$2:$O$595,4,Lists!$D$2:$D$595))/100),IF(L67="Drained",(VLOOKUP(K67,Lists!$A$2:$O$595,11,Lists!$K$2:$K$595))/((VLOOKUP(K67,Lists!$A$2:$O$595,7,Lists!$G$2:$G$595))/100),"")))</f>
        <v/>
      </c>
      <c r="EI67" s="201" t="str">
        <f>Lists!S90</f>
        <v/>
      </c>
      <c r="EJ67" s="201">
        <f t="shared" si="6"/>
        <v>0</v>
      </c>
      <c r="EK67" s="201">
        <f>IF(AND(X67="x",OR(Y67=Lists!$AC$42,Y67=Lists!$AC$43)),30,IF(OR(EH67="",EG67=""),0,IF(AND(,EG67-EH67-EJ67&lt;0,EI67="sod not defined"),30,IF(EI67="sod not defined",EG67-EH67-EJ67,IF(EG67-EH67-EI67-EJ67&lt;0,30,EG67-EH67-EI67-EJ67)))))</f>
        <v>0</v>
      </c>
      <c r="EL67" s="201">
        <f t="shared" ref="EL67:EL72" si="10">SUM(EM67:EN67)</f>
        <v>0</v>
      </c>
      <c r="EM67" s="201">
        <f>SUM((IF(AH67="",0,IF(AH67=Lists!$T$3,((AG67*AL67*(AR67/100))*(Lists!W81/100)),((('Multi-Field'!AG67*2000)*('Multi-Field'!AR67/100)*(Lists!W81/100)))))),(IF('Multi-Field'!AZ67="",0,IF('Multi-Field'!AZ67=Lists!$T$3,(('Multi-Field'!AY67*'Multi-Field'!BD67*('Multi-Field'!BJ67/100))*(Lists!Y81/100)),((('Multi-Field'!AY67*2000)*('Multi-Field'!BJ67/100))*(Lists!Y81/100))))))</f>
        <v>0</v>
      </c>
      <c r="EN67" s="201">
        <f>SUM(IF(AH67="",0,IF(AH67=Lists!$T$3,((AG67*AL67)*(AP67/100)*(IF(Lists!V81=0,0,Lists!V81/100))),(('Multi-Field'!AG67*2000)*('Multi-Field'!AP67/100)*(IF(Lists!V81=0,0,Lists!V81/100))))),IF('Multi-Field'!AZ67="",0,IF('Multi-Field'!AZ67=Lists!$T$3,(('Multi-Field'!AY67*'Multi-Field'!BD67)*('Multi-Field'!BH67/100)*(IF(Lists!X81=0,0,Lists!X81/100))),(('Multi-Field'!AY67*2000)*('Multi-Field'!BH67/100)*(IF(Lists!X81=0,0,Lists!X81/100))))))</f>
        <v>0</v>
      </c>
      <c r="EO67" s="201">
        <f>SUM(IF(DD67=Lists!$AA$3,((DE67*DC67)*(CZ67/100)),(DC67*(CZ67/100))),IF(DK67=Lists!$AA$3,((DL67*DJ67)*(DG67/100)),(DJ67*(DG67/100))),IF(DR67=Lists!$AA$3,((DS67*DQ67)*(DN67/100)),(DQ67*(DN67/100))))</f>
        <v>0</v>
      </c>
      <c r="EP67" s="264">
        <f t="shared" si="7"/>
        <v>0</v>
      </c>
      <c r="EQ67" s="195"/>
      <c r="ER67" s="266"/>
      <c r="ES67" s="195"/>
      <c r="ET67" s="202"/>
      <c r="EU67" s="202"/>
      <c r="EV67" s="202"/>
      <c r="EW67" s="202"/>
      <c r="EX67" s="202"/>
      <c r="EY67" s="202"/>
      <c r="EZ67" s="202"/>
      <c r="FA67" s="202"/>
      <c r="FB67" s="202"/>
      <c r="FC67" s="202"/>
      <c r="FD67" s="202"/>
      <c r="FE67" s="202"/>
      <c r="FF67" s="202"/>
      <c r="FG67" s="203"/>
      <c r="FH67" s="202"/>
      <c r="FI67" s="202"/>
      <c r="FJ67" s="225"/>
      <c r="FK67" s="225"/>
      <c r="FL67" s="225"/>
      <c r="FM67" s="225"/>
      <c r="FN67" s="225"/>
      <c r="FO67" s="205" t="str">
        <f t="shared" ref="FO67:FO120" si="11">IF(OR(FH67="",FG67=""),"",126.36+(4.0994*(FG67*10))-(0.01996*(FG67*10)^2))</f>
        <v/>
      </c>
      <c r="FP67" s="225"/>
      <c r="FQ67" s="74" t="str">
        <f t="shared" si="2"/>
        <v/>
      </c>
      <c r="FR67" s="74" t="str">
        <f t="shared" si="3"/>
        <v/>
      </c>
      <c r="FS67" s="74" t="str">
        <f t="shared" si="4"/>
        <v/>
      </c>
      <c r="FT67" s="201" t="str">
        <f t="shared" si="5"/>
        <v/>
      </c>
    </row>
    <row r="68" spans="1:176" s="198" customFormat="1" ht="27.75" customHeight="1">
      <c r="A68" s="268"/>
      <c r="B68" s="195"/>
      <c r="C68" s="195"/>
      <c r="D68" s="196"/>
      <c r="E68" s="195"/>
      <c r="F68" s="195"/>
      <c r="G68" s="197"/>
      <c r="H68" s="195"/>
      <c r="I68" s="195"/>
      <c r="J68" s="195"/>
      <c r="K68" s="195"/>
      <c r="L68" s="195"/>
      <c r="M68" s="195"/>
      <c r="N68" s="195"/>
      <c r="O68" s="197"/>
      <c r="P68" s="195"/>
      <c r="Q68" s="195"/>
      <c r="R68" s="195"/>
      <c r="S68" s="195"/>
      <c r="T68" s="195"/>
      <c r="U68" s="195"/>
      <c r="V68" s="195"/>
      <c r="W68" s="195"/>
      <c r="X68" s="195"/>
      <c r="Y68" s="228"/>
      <c r="Z68" s="195"/>
      <c r="AA68" s="195"/>
      <c r="AB68" s="197"/>
      <c r="AC68" s="195"/>
      <c r="AD68" s="195"/>
      <c r="AE68" s="197"/>
      <c r="AF68" s="195"/>
      <c r="AG68" s="195"/>
      <c r="AH68" s="195"/>
      <c r="AI68" s="195"/>
      <c r="AJ68" s="195"/>
      <c r="AK68" s="197"/>
      <c r="AL68" s="195"/>
      <c r="AM68" s="198" t="s">
        <v>49</v>
      </c>
      <c r="AN68" s="195"/>
      <c r="AO68" s="198" t="s">
        <v>45</v>
      </c>
      <c r="AP68" s="195"/>
      <c r="AQ68" s="198" t="s">
        <v>45</v>
      </c>
      <c r="AR68" s="195"/>
      <c r="AS68" s="198" t="s">
        <v>45</v>
      </c>
      <c r="AT68" s="195"/>
      <c r="AU68" s="198" t="s">
        <v>45</v>
      </c>
      <c r="AV68" s="195"/>
      <c r="AW68" s="199" t="s">
        <v>45</v>
      </c>
      <c r="AX68" s="195"/>
      <c r="AY68" s="195"/>
      <c r="AZ68" s="195"/>
      <c r="BA68" s="195"/>
      <c r="BB68" s="195"/>
      <c r="BC68" s="197"/>
      <c r="BD68" s="195"/>
      <c r="BE68" s="198" t="s">
        <v>49</v>
      </c>
      <c r="BF68" s="195"/>
      <c r="BG68" s="198" t="s">
        <v>45</v>
      </c>
      <c r="BH68" s="195"/>
      <c r="BI68" s="198" t="s">
        <v>45</v>
      </c>
      <c r="BJ68" s="195"/>
      <c r="BK68" s="198" t="s">
        <v>45</v>
      </c>
      <c r="BL68" s="195"/>
      <c r="BM68" s="198" t="s">
        <v>45</v>
      </c>
      <c r="BN68" s="195"/>
      <c r="BO68" s="199" t="s">
        <v>45</v>
      </c>
      <c r="BP68" s="195"/>
      <c r="BQ68" s="195"/>
      <c r="BR68" s="195"/>
      <c r="BS68" s="195"/>
      <c r="BT68" s="195"/>
      <c r="BU68" s="197"/>
      <c r="BV68" s="195"/>
      <c r="BW68" s="198" t="s">
        <v>49</v>
      </c>
      <c r="BX68" s="195"/>
      <c r="BY68" s="198" t="s">
        <v>45</v>
      </c>
      <c r="BZ68" s="195"/>
      <c r="CA68" s="198" t="s">
        <v>45</v>
      </c>
      <c r="CB68" s="195"/>
      <c r="CC68" s="198" t="s">
        <v>45</v>
      </c>
      <c r="CD68" s="195"/>
      <c r="CE68" s="198" t="s">
        <v>45</v>
      </c>
      <c r="CF68" s="195"/>
      <c r="CG68" s="199" t="s">
        <v>45</v>
      </c>
      <c r="CH68" s="195"/>
      <c r="CI68" s="195"/>
      <c r="CJ68" s="195"/>
      <c r="CK68" s="195"/>
      <c r="CL68" s="195"/>
      <c r="CM68" s="197"/>
      <c r="CN68" s="195"/>
      <c r="CO68" s="198" t="s">
        <v>49</v>
      </c>
      <c r="CP68" s="195"/>
      <c r="CQ68" s="198" t="s">
        <v>45</v>
      </c>
      <c r="CR68" s="195"/>
      <c r="CS68" s="198" t="s">
        <v>45</v>
      </c>
      <c r="CT68" s="195"/>
      <c r="CU68" s="198" t="s">
        <v>45</v>
      </c>
      <c r="CV68" s="195"/>
      <c r="CW68" s="198" t="s">
        <v>45</v>
      </c>
      <c r="CX68" s="195"/>
      <c r="CY68" s="199" t="s">
        <v>45</v>
      </c>
      <c r="CZ68" s="195"/>
      <c r="DA68" s="195"/>
      <c r="DB68" s="195"/>
      <c r="DC68" s="195"/>
      <c r="DD68" s="196"/>
      <c r="DE68" s="196"/>
      <c r="DF68" s="197"/>
      <c r="DG68" s="195"/>
      <c r="DH68" s="195"/>
      <c r="DI68" s="195"/>
      <c r="DJ68" s="195"/>
      <c r="DK68" s="195"/>
      <c r="DL68" s="196"/>
      <c r="DM68" s="197"/>
      <c r="DN68" s="195"/>
      <c r="DO68" s="195"/>
      <c r="DP68" s="195"/>
      <c r="DQ68" s="195"/>
      <c r="DR68" s="195"/>
      <c r="DS68" s="196"/>
      <c r="DT68" s="197"/>
      <c r="DU68" s="195"/>
      <c r="DV68" s="195"/>
      <c r="DW68" s="195"/>
      <c r="DX68" s="195"/>
      <c r="DY68" s="195"/>
      <c r="DZ68" s="195"/>
      <c r="EA68" s="195"/>
      <c r="EB68" s="195"/>
      <c r="EC68" s="195"/>
      <c r="ED68" s="195"/>
      <c r="EE68" s="195"/>
      <c r="EF68" s="197"/>
      <c r="EG68" s="201" t="str">
        <f>IF(K68="","",IF(OR(Y68=Lists!$AC$42,Y68=Lists!$AC$43),IF(L68="Undrained",(VLOOKUP(K68,Lists!$A$2:$O$595,12,Lists!$L$2:$L$595))/((VLOOKUP(K68,Lists!$A$2:$O$595,4,Lists!$L$2:$L$595))/100),IF(L68="Drained",(VLOOKUP(K68,Lists!$A$2:$O$595,15,Lists!$L$2:$L$595))/((VLOOKUP(K68,Lists!$A$2:$O$595,7,Lists!$L$2:$L$595))/100),"")),""))</f>
        <v/>
      </c>
      <c r="EH68" s="201" t="str">
        <f>IF(K68="","",IF(L68="Undrained",(VLOOKUP(K68,Lists!$A$2:$O$595,8,Lists!$H$2:$H$595))/((VLOOKUP(K68,Lists!$A$2:$O$595,4,Lists!$D$2:$D$595))/100),IF(L68="Drained",(VLOOKUP(K68,Lists!$A$2:$O$595,11,Lists!$K$2:$K$595))/((VLOOKUP(K68,Lists!$A$2:$O$595,7,Lists!$G$2:$G$595))/100),"")))</f>
        <v/>
      </c>
      <c r="EI68" s="201" t="str">
        <f>Lists!S91</f>
        <v/>
      </c>
      <c r="EJ68" s="201">
        <f>SUM(IF(BR68="gallons/acre",(BQ68*BV68*(CB68/100))*0.12,(BQ68*2000)*(CB68/100)*0.12),IF(CJ68="gallons/acre",(CI68*CN68*(CT68/100))*0.05,(CI68*2000)*(CT68/100)*0.05))</f>
        <v>0</v>
      </c>
      <c r="EK68" s="201">
        <f>IF(AND(X68="x",OR(Y68=Lists!$AC$42,Y68=Lists!$AC$43)),30,IF(OR(EH68="",EG68=""),0,IF(AND(,EG68-EH68-EJ68&lt;0,EI68="sod not defined"),30,IF(EI68="sod not defined",EG68-EH68-EJ68,IF(EG68-EH68-EI68-EJ68&lt;0,30,EG68-EH68-EI68-EJ68)))))</f>
        <v>0</v>
      </c>
      <c r="EL68" s="201">
        <f t="shared" si="10"/>
        <v>0</v>
      </c>
      <c r="EM68" s="201">
        <f>SUM((IF(AH68="",0,IF(AH68=Lists!$T$3,((AG68*AL68*(AR68/100))*(Lists!W82/100)),((('Multi-Field'!AG68*2000)*('Multi-Field'!AR68/100)*(Lists!W82/100)))))),(IF('Multi-Field'!AZ68="",0,IF('Multi-Field'!AZ68=Lists!$T$3,(('Multi-Field'!AY68*'Multi-Field'!BD68*('Multi-Field'!BJ68/100))*(Lists!Y82/100)),((('Multi-Field'!AY68*2000)*('Multi-Field'!BJ68/100))*(Lists!Y82/100))))))</f>
        <v>0</v>
      </c>
      <c r="EN68" s="201">
        <f>SUM(IF(AH68="",0,IF(AH68=Lists!$T$3,((AG68*AL68)*(AP68/100)*(IF(Lists!V82=0,0,Lists!V82/100))),(('Multi-Field'!AG68*2000)*('Multi-Field'!AP68/100)*(IF(Lists!V82=0,0,Lists!V82/100))))),IF('Multi-Field'!AZ68="",0,IF('Multi-Field'!AZ68=Lists!$T$3,(('Multi-Field'!AY68*'Multi-Field'!BD68)*('Multi-Field'!BH68/100)*(IF(Lists!X82=0,0,Lists!X82/100))),(('Multi-Field'!AY68*2000)*('Multi-Field'!BH68/100)*(IF(Lists!X82=0,0,Lists!X82/100))))))</f>
        <v>0</v>
      </c>
      <c r="EO68" s="201">
        <f>SUM(IF(DD68=Lists!$AA$3,((DE68*DC68)*(CZ68/100)),(DC68*(CZ68/100))),IF(DK68=Lists!$AA$3,((DL68*DJ68)*(DG68/100)),(DJ68*(DG68/100))),IF(DR68=Lists!$AA$3,((DS68*DQ68)*(DN68/100)),(DQ68*(DN68/100))))</f>
        <v>0</v>
      </c>
      <c r="EP68" s="264">
        <f>IF(OR(EO68="",EL68="",EK68=""),"",EL68+EO68-EK68)</f>
        <v>0</v>
      </c>
      <c r="EQ68" s="195"/>
      <c r="ER68" s="266"/>
      <c r="ES68" s="195"/>
      <c r="ET68" s="202"/>
      <c r="EU68" s="202"/>
      <c r="EV68" s="202"/>
      <c r="EW68" s="202"/>
      <c r="EX68" s="202"/>
      <c r="EY68" s="202"/>
      <c r="EZ68" s="202"/>
      <c r="FA68" s="202"/>
      <c r="FB68" s="202"/>
      <c r="FC68" s="202"/>
      <c r="FD68" s="202"/>
      <c r="FE68" s="202"/>
      <c r="FF68" s="202"/>
      <c r="FG68" s="203"/>
      <c r="FH68" s="202"/>
      <c r="FI68" s="202"/>
      <c r="FJ68" s="225"/>
      <c r="FK68" s="225"/>
      <c r="FL68" s="225"/>
      <c r="FM68" s="225"/>
      <c r="FN68" s="225"/>
      <c r="FO68" s="205" t="str">
        <f t="shared" si="11"/>
        <v/>
      </c>
      <c r="FP68" s="225"/>
      <c r="FQ68" s="74" t="str">
        <f t="shared" ref="FQ68:FQ120" si="12">IF(FP68="","",IF(FP68&lt;251,"X",""))</f>
        <v/>
      </c>
      <c r="FR68" s="74" t="str">
        <f>IF(AND(FP68&gt;250,FP68&lt;2000),"X","")</f>
        <v/>
      </c>
      <c r="FS68" s="74" t="str">
        <f>IF(FP68&gt;1999,"X","")</f>
        <v/>
      </c>
      <c r="FT68" s="201" t="str">
        <f t="shared" ref="FT68:FT120" si="13">IF(FH68="","",FH68-FO68)</f>
        <v/>
      </c>
    </row>
    <row r="69" spans="1:176" s="198" customFormat="1" ht="27.75" customHeight="1">
      <c r="A69" s="268"/>
      <c r="B69" s="195"/>
      <c r="C69" s="195"/>
      <c r="D69" s="196"/>
      <c r="E69" s="195"/>
      <c r="F69" s="195"/>
      <c r="G69" s="197"/>
      <c r="H69" s="195"/>
      <c r="I69" s="195"/>
      <c r="J69" s="195"/>
      <c r="K69" s="195"/>
      <c r="L69" s="195"/>
      <c r="M69" s="195"/>
      <c r="N69" s="195"/>
      <c r="O69" s="197"/>
      <c r="P69" s="195"/>
      <c r="Q69" s="195"/>
      <c r="R69" s="195"/>
      <c r="S69" s="195"/>
      <c r="T69" s="195"/>
      <c r="U69" s="195"/>
      <c r="V69" s="195"/>
      <c r="W69" s="195"/>
      <c r="X69" s="195"/>
      <c r="Y69" s="228"/>
      <c r="Z69" s="195"/>
      <c r="AA69" s="195"/>
      <c r="AB69" s="197"/>
      <c r="AC69" s="195"/>
      <c r="AD69" s="195"/>
      <c r="AE69" s="197"/>
      <c r="AF69" s="195"/>
      <c r="AG69" s="195"/>
      <c r="AH69" s="195"/>
      <c r="AI69" s="195"/>
      <c r="AJ69" s="195"/>
      <c r="AK69" s="197"/>
      <c r="AL69" s="195"/>
      <c r="AM69" s="198" t="s">
        <v>49</v>
      </c>
      <c r="AN69" s="195"/>
      <c r="AO69" s="198" t="s">
        <v>45</v>
      </c>
      <c r="AP69" s="195"/>
      <c r="AQ69" s="198" t="s">
        <v>45</v>
      </c>
      <c r="AR69" s="195"/>
      <c r="AS69" s="198" t="s">
        <v>45</v>
      </c>
      <c r="AT69" s="195"/>
      <c r="AU69" s="198" t="s">
        <v>45</v>
      </c>
      <c r="AV69" s="195"/>
      <c r="AW69" s="199" t="s">
        <v>45</v>
      </c>
      <c r="AX69" s="195"/>
      <c r="AY69" s="195"/>
      <c r="AZ69" s="195"/>
      <c r="BA69" s="195"/>
      <c r="BB69" s="195"/>
      <c r="BC69" s="197"/>
      <c r="BD69" s="195"/>
      <c r="BE69" s="198" t="s">
        <v>49</v>
      </c>
      <c r="BF69" s="195"/>
      <c r="BG69" s="198" t="s">
        <v>45</v>
      </c>
      <c r="BH69" s="195"/>
      <c r="BI69" s="198" t="s">
        <v>45</v>
      </c>
      <c r="BJ69" s="195"/>
      <c r="BK69" s="198" t="s">
        <v>45</v>
      </c>
      <c r="BL69" s="195"/>
      <c r="BM69" s="198" t="s">
        <v>45</v>
      </c>
      <c r="BN69" s="195"/>
      <c r="BO69" s="199" t="s">
        <v>45</v>
      </c>
      <c r="BP69" s="195"/>
      <c r="BQ69" s="195"/>
      <c r="BR69" s="195"/>
      <c r="BS69" s="195"/>
      <c r="BT69" s="195"/>
      <c r="BU69" s="197"/>
      <c r="BV69" s="195"/>
      <c r="BW69" s="198" t="s">
        <v>49</v>
      </c>
      <c r="BX69" s="195"/>
      <c r="BY69" s="198" t="s">
        <v>45</v>
      </c>
      <c r="BZ69" s="195"/>
      <c r="CA69" s="198" t="s">
        <v>45</v>
      </c>
      <c r="CB69" s="195"/>
      <c r="CC69" s="198" t="s">
        <v>45</v>
      </c>
      <c r="CD69" s="195"/>
      <c r="CE69" s="198" t="s">
        <v>45</v>
      </c>
      <c r="CF69" s="195"/>
      <c r="CG69" s="199" t="s">
        <v>45</v>
      </c>
      <c r="CH69" s="195"/>
      <c r="CI69" s="195"/>
      <c r="CJ69" s="195"/>
      <c r="CK69" s="195"/>
      <c r="CL69" s="195"/>
      <c r="CM69" s="197"/>
      <c r="CN69" s="195"/>
      <c r="CO69" s="198" t="s">
        <v>49</v>
      </c>
      <c r="CP69" s="195"/>
      <c r="CQ69" s="198" t="s">
        <v>45</v>
      </c>
      <c r="CR69" s="195"/>
      <c r="CS69" s="198" t="s">
        <v>45</v>
      </c>
      <c r="CT69" s="195"/>
      <c r="CU69" s="198" t="s">
        <v>45</v>
      </c>
      <c r="CV69" s="195"/>
      <c r="CW69" s="198" t="s">
        <v>45</v>
      </c>
      <c r="CX69" s="195"/>
      <c r="CY69" s="199" t="s">
        <v>45</v>
      </c>
      <c r="CZ69" s="195"/>
      <c r="DA69" s="195"/>
      <c r="DB69" s="195"/>
      <c r="DC69" s="195"/>
      <c r="DD69" s="196"/>
      <c r="DE69" s="196"/>
      <c r="DF69" s="197"/>
      <c r="DG69" s="195"/>
      <c r="DH69" s="195"/>
      <c r="DI69" s="195"/>
      <c r="DJ69" s="195"/>
      <c r="DK69" s="195"/>
      <c r="DL69" s="196"/>
      <c r="DM69" s="197"/>
      <c r="DN69" s="195"/>
      <c r="DO69" s="195"/>
      <c r="DP69" s="195"/>
      <c r="DQ69" s="195"/>
      <c r="DR69" s="195"/>
      <c r="DS69" s="196"/>
      <c r="DT69" s="197"/>
      <c r="DU69" s="195"/>
      <c r="DV69" s="195"/>
      <c r="DW69" s="195"/>
      <c r="DX69" s="195"/>
      <c r="DY69" s="195"/>
      <c r="DZ69" s="195"/>
      <c r="EA69" s="195"/>
      <c r="EB69" s="195"/>
      <c r="EC69" s="195"/>
      <c r="ED69" s="195"/>
      <c r="EE69" s="195"/>
      <c r="EF69" s="197"/>
      <c r="EG69" s="201" t="str">
        <f>IF(K69="","",IF(OR(Y69=Lists!$AC$42,Y69=Lists!$AC$43),IF(L69="Undrained",(VLOOKUP(K69,Lists!$A$2:$O$595,12,Lists!$L$2:$L$595))/((VLOOKUP(K69,Lists!$A$2:$O$595,4,Lists!$L$2:$L$595))/100),IF(L69="Drained",(VLOOKUP(K69,Lists!$A$2:$O$595,15,Lists!$L$2:$L$595))/((VLOOKUP(K69,Lists!$A$2:$O$595,7,Lists!$L$2:$L$595))/100),"")),""))</f>
        <v/>
      </c>
      <c r="EH69" s="201" t="str">
        <f>IF(K69="","",IF(L69="Undrained",(VLOOKUP(K69,Lists!$A$2:$O$595,8,Lists!$H$2:$H$595))/((VLOOKUP(K69,Lists!$A$2:$O$595,4,Lists!$D$2:$D$595))/100),IF(L69="Drained",(VLOOKUP(K69,Lists!$A$2:$O$595,11,Lists!$K$2:$K$595))/((VLOOKUP(K69,Lists!$A$2:$O$595,7,Lists!$G$2:$G$595))/100),"")))</f>
        <v/>
      </c>
      <c r="EI69" s="201" t="str">
        <f>Lists!S92</f>
        <v/>
      </c>
      <c r="EJ69" s="201">
        <f>SUM(IF(BR69="gallons/acre",(BQ69*BV69*(CB69/100))*0.12,(BQ69*2000)*(CB69/100)*0.12),IF(CJ69="gallons/acre",(CI69*CN69*(CT69/100))*0.05,(CI69*2000)*(CT69/100)*0.05))</f>
        <v>0</v>
      </c>
      <c r="EK69" s="201">
        <f>IF(AND(X69="x",OR(Y69=Lists!$AC$42,Y69=Lists!$AC$43)),30,IF(OR(EH69="",EG69=""),0,IF(AND(,EG69-EH69-EJ69&lt;0,EI69="sod not defined"),30,IF(EI69="sod not defined",EG69-EH69-EJ69,IF(EG69-EH69-EI69-EJ69&lt;0,30,EG69-EH69-EI69-EJ69)))))</f>
        <v>0</v>
      </c>
      <c r="EL69" s="201">
        <f t="shared" si="10"/>
        <v>0</v>
      </c>
      <c r="EM69" s="201">
        <f>SUM((IF(AH69="",0,IF(AH69=Lists!$T$3,((AG69*AL69*(AR69/100))*(Lists!W83/100)),((('Multi-Field'!AG69*2000)*('Multi-Field'!AR69/100)*(Lists!W83/100)))))),(IF('Multi-Field'!AZ69="",0,IF('Multi-Field'!AZ69=Lists!$T$3,(('Multi-Field'!AY69*'Multi-Field'!BD69*('Multi-Field'!BJ69/100))*(Lists!Y83/100)),((('Multi-Field'!AY69*2000)*('Multi-Field'!BJ69/100))*(Lists!Y83/100))))))</f>
        <v>0</v>
      </c>
      <c r="EN69" s="201">
        <f>SUM(IF(AH69="",0,IF(AH69=Lists!$T$3,((AG69*AL69)*(AP69/100)*(IF(Lists!V83=0,0,Lists!V83/100))),(('Multi-Field'!AG69*2000)*('Multi-Field'!AP69/100)*(IF(Lists!V83=0,0,Lists!V83/100))))),IF('Multi-Field'!AZ69="",0,IF('Multi-Field'!AZ69=Lists!$T$3,(('Multi-Field'!AY69*'Multi-Field'!BD69)*('Multi-Field'!BH69/100)*(IF(Lists!X83=0,0,Lists!X83/100))),(('Multi-Field'!AY69*2000)*('Multi-Field'!BH69/100)*(IF(Lists!X83=0,0,Lists!X83/100))))))</f>
        <v>0</v>
      </c>
      <c r="EO69" s="201">
        <f>SUM(IF(DD69=Lists!$AA$3,((DE69*DC69)*(CZ69/100)),(DC69*(CZ69/100))),IF(DK69=Lists!$AA$3,((DL69*DJ69)*(DG69/100)),(DJ69*(DG69/100))),IF(DR69=Lists!$AA$3,((DS69*DQ69)*(DN69/100)),(DQ69*(DN69/100))))</f>
        <v>0</v>
      </c>
      <c r="EP69" s="264">
        <f>IF(OR(EO69="",EL69="",EK69=""),"",EL69+EO69-EK69)</f>
        <v>0</v>
      </c>
      <c r="EQ69" s="195"/>
      <c r="ER69" s="266"/>
      <c r="ES69" s="195"/>
      <c r="ET69" s="202"/>
      <c r="EU69" s="202"/>
      <c r="EV69" s="202"/>
      <c r="EW69" s="202"/>
      <c r="EX69" s="202"/>
      <c r="EY69" s="202"/>
      <c r="EZ69" s="202"/>
      <c r="FA69" s="202"/>
      <c r="FB69" s="202"/>
      <c r="FC69" s="202"/>
      <c r="FD69" s="202"/>
      <c r="FE69" s="202"/>
      <c r="FF69" s="202"/>
      <c r="FG69" s="203"/>
      <c r="FH69" s="202"/>
      <c r="FI69" s="202"/>
      <c r="FJ69" s="225"/>
      <c r="FK69" s="225"/>
      <c r="FL69" s="225"/>
      <c r="FM69" s="225"/>
      <c r="FN69" s="225"/>
      <c r="FO69" s="205" t="str">
        <f t="shared" si="11"/>
        <v/>
      </c>
      <c r="FP69" s="225"/>
      <c r="FQ69" s="74" t="str">
        <f t="shared" si="12"/>
        <v/>
      </c>
      <c r="FR69" s="74" t="str">
        <f>IF(AND(FP69&gt;250,FP69&lt;2000),"X","")</f>
        <v/>
      </c>
      <c r="FS69" s="74" t="str">
        <f>IF(FP69&gt;1999,"X","")</f>
        <v/>
      </c>
      <c r="FT69" s="201" t="str">
        <f t="shared" si="13"/>
        <v/>
      </c>
    </row>
    <row r="70" spans="1:176" s="198" customFormat="1" ht="27.75" customHeight="1">
      <c r="A70" s="268"/>
      <c r="B70" s="195"/>
      <c r="C70" s="195"/>
      <c r="D70" s="196"/>
      <c r="E70" s="195"/>
      <c r="F70" s="195"/>
      <c r="G70" s="197"/>
      <c r="H70" s="195"/>
      <c r="I70" s="195"/>
      <c r="J70" s="195"/>
      <c r="K70" s="195"/>
      <c r="L70" s="195"/>
      <c r="M70" s="195"/>
      <c r="N70" s="195"/>
      <c r="O70" s="197"/>
      <c r="P70" s="195"/>
      <c r="Q70" s="195"/>
      <c r="R70" s="195"/>
      <c r="S70" s="195"/>
      <c r="T70" s="195"/>
      <c r="U70" s="195"/>
      <c r="V70" s="195"/>
      <c r="W70" s="195"/>
      <c r="X70" s="195"/>
      <c r="Y70" s="228"/>
      <c r="Z70" s="195"/>
      <c r="AA70" s="195"/>
      <c r="AB70" s="197"/>
      <c r="AC70" s="195"/>
      <c r="AD70" s="195"/>
      <c r="AE70" s="197"/>
      <c r="AF70" s="195"/>
      <c r="AG70" s="195"/>
      <c r="AH70" s="195"/>
      <c r="AI70" s="195"/>
      <c r="AJ70" s="195"/>
      <c r="AK70" s="197"/>
      <c r="AL70" s="195"/>
      <c r="AM70" s="198" t="s">
        <v>49</v>
      </c>
      <c r="AN70" s="195"/>
      <c r="AO70" s="198" t="s">
        <v>45</v>
      </c>
      <c r="AP70" s="195"/>
      <c r="AQ70" s="198" t="s">
        <v>45</v>
      </c>
      <c r="AR70" s="195"/>
      <c r="AS70" s="198" t="s">
        <v>45</v>
      </c>
      <c r="AT70" s="195"/>
      <c r="AU70" s="198" t="s">
        <v>45</v>
      </c>
      <c r="AV70" s="195"/>
      <c r="AW70" s="199" t="s">
        <v>45</v>
      </c>
      <c r="AX70" s="195"/>
      <c r="AY70" s="195"/>
      <c r="AZ70" s="195"/>
      <c r="BA70" s="195"/>
      <c r="BB70" s="195"/>
      <c r="BC70" s="197"/>
      <c r="BD70" s="195"/>
      <c r="BE70" s="198" t="s">
        <v>49</v>
      </c>
      <c r="BF70" s="195"/>
      <c r="BG70" s="198" t="s">
        <v>45</v>
      </c>
      <c r="BH70" s="195"/>
      <c r="BI70" s="198" t="s">
        <v>45</v>
      </c>
      <c r="BJ70" s="195"/>
      <c r="BK70" s="198" t="s">
        <v>45</v>
      </c>
      <c r="BL70" s="195"/>
      <c r="BM70" s="198" t="s">
        <v>45</v>
      </c>
      <c r="BN70" s="195"/>
      <c r="BO70" s="199" t="s">
        <v>45</v>
      </c>
      <c r="BP70" s="195"/>
      <c r="BQ70" s="195"/>
      <c r="BR70" s="195"/>
      <c r="BS70" s="195"/>
      <c r="BT70" s="195"/>
      <c r="BU70" s="197"/>
      <c r="BV70" s="195"/>
      <c r="BW70" s="198" t="s">
        <v>49</v>
      </c>
      <c r="BX70" s="195"/>
      <c r="BY70" s="198" t="s">
        <v>45</v>
      </c>
      <c r="BZ70" s="195"/>
      <c r="CA70" s="198" t="s">
        <v>45</v>
      </c>
      <c r="CB70" s="195"/>
      <c r="CC70" s="198" t="s">
        <v>45</v>
      </c>
      <c r="CD70" s="195"/>
      <c r="CE70" s="198" t="s">
        <v>45</v>
      </c>
      <c r="CF70" s="195"/>
      <c r="CG70" s="199" t="s">
        <v>45</v>
      </c>
      <c r="CH70" s="195"/>
      <c r="CI70" s="195"/>
      <c r="CJ70" s="195"/>
      <c r="CK70" s="195"/>
      <c r="CL70" s="195"/>
      <c r="CM70" s="197"/>
      <c r="CN70" s="195"/>
      <c r="CO70" s="198" t="s">
        <v>49</v>
      </c>
      <c r="CP70" s="195"/>
      <c r="CQ70" s="198" t="s">
        <v>45</v>
      </c>
      <c r="CR70" s="195"/>
      <c r="CS70" s="198" t="s">
        <v>45</v>
      </c>
      <c r="CT70" s="195"/>
      <c r="CU70" s="198" t="s">
        <v>45</v>
      </c>
      <c r="CV70" s="195"/>
      <c r="CW70" s="198" t="s">
        <v>45</v>
      </c>
      <c r="CX70" s="195"/>
      <c r="CY70" s="199" t="s">
        <v>45</v>
      </c>
      <c r="CZ70" s="195"/>
      <c r="DA70" s="195"/>
      <c r="DB70" s="195"/>
      <c r="DC70" s="195"/>
      <c r="DD70" s="196"/>
      <c r="DE70" s="196"/>
      <c r="DF70" s="197"/>
      <c r="DG70" s="195"/>
      <c r="DH70" s="195"/>
      <c r="DI70" s="195"/>
      <c r="DJ70" s="195"/>
      <c r="DK70" s="195"/>
      <c r="DL70" s="196"/>
      <c r="DM70" s="197"/>
      <c r="DN70" s="195"/>
      <c r="DO70" s="195"/>
      <c r="DP70" s="195"/>
      <c r="DQ70" s="195"/>
      <c r="DR70" s="195"/>
      <c r="DS70" s="196"/>
      <c r="DT70" s="197"/>
      <c r="DU70" s="195"/>
      <c r="DV70" s="195"/>
      <c r="DW70" s="195"/>
      <c r="DX70" s="195"/>
      <c r="DY70" s="195"/>
      <c r="DZ70" s="195"/>
      <c r="EA70" s="195"/>
      <c r="EB70" s="195"/>
      <c r="EC70" s="195"/>
      <c r="ED70" s="195"/>
      <c r="EE70" s="195"/>
      <c r="EF70" s="197"/>
      <c r="EG70" s="201" t="str">
        <f>IF(K70="","",IF(OR(Y70=Lists!$AC$42,Y70=Lists!$AC$43),IF(L70="Undrained",(VLOOKUP(K70,Lists!$A$2:$O$595,12,Lists!$L$2:$L$595))/((VLOOKUP(K70,Lists!$A$2:$O$595,4,Lists!$L$2:$L$595))/100),IF(L70="Drained",(VLOOKUP(K70,Lists!$A$2:$O$595,15,Lists!$L$2:$L$595))/((VLOOKUP(K70,Lists!$A$2:$O$595,7,Lists!$L$2:$L$595))/100),"")),""))</f>
        <v/>
      </c>
      <c r="EH70" s="201" t="str">
        <f>IF(K70="","",IF(L70="Undrained",(VLOOKUP(K70,Lists!$A$2:$O$595,8,Lists!$H$2:$H$595))/((VLOOKUP(K70,Lists!$A$2:$O$595,4,Lists!$D$2:$D$595))/100),IF(L70="Drained",(VLOOKUP(K70,Lists!$A$2:$O$595,11,Lists!$K$2:$K$595))/((VLOOKUP(K70,Lists!$A$2:$O$595,7,Lists!$G$2:$G$595))/100),"")))</f>
        <v/>
      </c>
      <c r="EI70" s="201" t="str">
        <f>Lists!S93</f>
        <v/>
      </c>
      <c r="EJ70" s="201">
        <f>SUM(IF(BR70="gallons/acre",(BQ70*BV70*(CB70/100))*0.12,(BQ70*2000)*(CB70/100)*0.12),IF(CJ70="gallons/acre",(CI70*CN70*(CT70/100))*0.05,(CI70*2000)*(CT70/100)*0.05))</f>
        <v>0</v>
      </c>
      <c r="EK70" s="201">
        <f>IF(AND(X70="x",OR(Y70=Lists!$AC$42,Y70=Lists!$AC$43)),30,IF(OR(EH70="",EG70=""),0,IF(AND(,EG70-EH70-EJ70&lt;0,EI70="sod not defined"),30,IF(EI70="sod not defined",EG70-EH70-EJ70,IF(EG70-EH70-EI70-EJ70&lt;0,30,EG70-EH70-EI70-EJ70)))))</f>
        <v>0</v>
      </c>
      <c r="EL70" s="201">
        <f t="shared" si="10"/>
        <v>0</v>
      </c>
      <c r="EM70" s="201">
        <f>SUM((IF(AH70="",0,IF(AH70=Lists!$T$3,((AG70*AL70*(AR70/100))*(Lists!W84/100)),((('Multi-Field'!AG70*2000)*('Multi-Field'!AR70/100)*(Lists!W84/100)))))),(IF('Multi-Field'!AZ70="",0,IF('Multi-Field'!AZ70=Lists!$T$3,(('Multi-Field'!AY70*'Multi-Field'!BD70*('Multi-Field'!BJ70/100))*(Lists!Y84/100)),((('Multi-Field'!AY70*2000)*('Multi-Field'!BJ70/100))*(Lists!Y84/100))))))</f>
        <v>0</v>
      </c>
      <c r="EN70" s="201">
        <f>SUM(IF(AH70="",0,IF(AH70=Lists!$T$3,((AG70*AL70)*(AP70/100)*(IF(Lists!V84=0,0,Lists!V84/100))),(('Multi-Field'!AG70*2000)*('Multi-Field'!AP70/100)*(IF(Lists!V84=0,0,Lists!V84/100))))),IF('Multi-Field'!AZ70="",0,IF('Multi-Field'!AZ70=Lists!$T$3,(('Multi-Field'!AY70*'Multi-Field'!BD70)*('Multi-Field'!BH70/100)*(IF(Lists!X84=0,0,Lists!X84/100))),(('Multi-Field'!AY70*2000)*('Multi-Field'!BH70/100)*(IF(Lists!X84=0,0,Lists!X84/100))))))</f>
        <v>0</v>
      </c>
      <c r="EO70" s="201">
        <f>SUM(IF(DD70=Lists!$AA$3,((DE70*DC70)*(CZ70/100)),(DC70*(CZ70/100))),IF(DK70=Lists!$AA$3,((DL70*DJ70)*(DG70/100)),(DJ70*(DG70/100))),IF(DR70=Lists!$AA$3,((DS70*DQ70)*(DN70/100)),(DQ70*(DN70/100))))</f>
        <v>0</v>
      </c>
      <c r="EP70" s="264">
        <f>IF(OR(EO70="",EL70="",EK70=""),"",EL70+EO70-EK70)</f>
        <v>0</v>
      </c>
      <c r="EQ70" s="195"/>
      <c r="ER70" s="266"/>
      <c r="ES70" s="195"/>
      <c r="ET70" s="202"/>
      <c r="EU70" s="202"/>
      <c r="EV70" s="202"/>
      <c r="EW70" s="202"/>
      <c r="EX70" s="202"/>
      <c r="EY70" s="202"/>
      <c r="EZ70" s="202"/>
      <c r="FA70" s="202"/>
      <c r="FB70" s="202"/>
      <c r="FC70" s="202"/>
      <c r="FD70" s="202"/>
      <c r="FE70" s="202"/>
      <c r="FF70" s="202"/>
      <c r="FG70" s="203"/>
      <c r="FH70" s="202"/>
      <c r="FI70" s="202"/>
      <c r="FJ70" s="225"/>
      <c r="FK70" s="225"/>
      <c r="FL70" s="225"/>
      <c r="FM70" s="225"/>
      <c r="FN70" s="225"/>
      <c r="FO70" s="205" t="str">
        <f t="shared" si="11"/>
        <v/>
      </c>
      <c r="FP70" s="225"/>
      <c r="FQ70" s="74" t="str">
        <f t="shared" si="12"/>
        <v/>
      </c>
      <c r="FR70" s="74" t="str">
        <f>IF(AND(FP70&gt;250,FP70&lt;2000),"X","")</f>
        <v/>
      </c>
      <c r="FS70" s="74" t="str">
        <f>IF(FP70&gt;1999,"X","")</f>
        <v/>
      </c>
      <c r="FT70" s="201" t="str">
        <f t="shared" si="13"/>
        <v/>
      </c>
    </row>
    <row r="71" spans="1:176" s="198" customFormat="1" ht="27.75" customHeight="1">
      <c r="A71" s="268"/>
      <c r="B71" s="195"/>
      <c r="C71" s="195"/>
      <c r="D71" s="196"/>
      <c r="E71" s="195"/>
      <c r="F71" s="195"/>
      <c r="G71" s="197"/>
      <c r="H71" s="195"/>
      <c r="I71" s="195"/>
      <c r="J71" s="195"/>
      <c r="K71" s="195"/>
      <c r="L71" s="195"/>
      <c r="M71" s="195"/>
      <c r="N71" s="195"/>
      <c r="O71" s="197"/>
      <c r="P71" s="195"/>
      <c r="Q71" s="195"/>
      <c r="R71" s="195"/>
      <c r="S71" s="195"/>
      <c r="T71" s="195"/>
      <c r="U71" s="195"/>
      <c r="V71" s="195"/>
      <c r="W71" s="195"/>
      <c r="X71" s="195"/>
      <c r="Y71" s="228"/>
      <c r="Z71" s="195"/>
      <c r="AA71" s="195"/>
      <c r="AB71" s="197"/>
      <c r="AC71" s="195"/>
      <c r="AD71" s="195"/>
      <c r="AE71" s="197"/>
      <c r="AF71" s="195"/>
      <c r="AG71" s="195"/>
      <c r="AH71" s="195"/>
      <c r="AI71" s="195"/>
      <c r="AJ71" s="195"/>
      <c r="AK71" s="197"/>
      <c r="AL71" s="195"/>
      <c r="AM71" s="198" t="s">
        <v>49</v>
      </c>
      <c r="AN71" s="195"/>
      <c r="AO71" s="198" t="s">
        <v>45</v>
      </c>
      <c r="AP71" s="195"/>
      <c r="AQ71" s="198" t="s">
        <v>45</v>
      </c>
      <c r="AR71" s="195"/>
      <c r="AS71" s="198" t="s">
        <v>45</v>
      </c>
      <c r="AT71" s="195"/>
      <c r="AU71" s="198" t="s">
        <v>45</v>
      </c>
      <c r="AV71" s="195"/>
      <c r="AW71" s="199" t="s">
        <v>45</v>
      </c>
      <c r="AX71" s="195"/>
      <c r="AY71" s="195"/>
      <c r="AZ71" s="195"/>
      <c r="BA71" s="195"/>
      <c r="BB71" s="195"/>
      <c r="BC71" s="197"/>
      <c r="BD71" s="195"/>
      <c r="BE71" s="198" t="s">
        <v>49</v>
      </c>
      <c r="BF71" s="195"/>
      <c r="BG71" s="198" t="s">
        <v>45</v>
      </c>
      <c r="BH71" s="195"/>
      <c r="BI71" s="198" t="s">
        <v>45</v>
      </c>
      <c r="BJ71" s="195"/>
      <c r="BK71" s="198" t="s">
        <v>45</v>
      </c>
      <c r="BL71" s="195"/>
      <c r="BM71" s="198" t="s">
        <v>45</v>
      </c>
      <c r="BN71" s="195"/>
      <c r="BO71" s="199" t="s">
        <v>45</v>
      </c>
      <c r="BP71" s="195"/>
      <c r="BQ71" s="195"/>
      <c r="BR71" s="195"/>
      <c r="BS71" s="195"/>
      <c r="BT71" s="195"/>
      <c r="BU71" s="197"/>
      <c r="BV71" s="195"/>
      <c r="BW71" s="198" t="s">
        <v>49</v>
      </c>
      <c r="BX71" s="195"/>
      <c r="BY71" s="198" t="s">
        <v>45</v>
      </c>
      <c r="BZ71" s="195"/>
      <c r="CA71" s="198" t="s">
        <v>45</v>
      </c>
      <c r="CB71" s="195"/>
      <c r="CC71" s="198" t="s">
        <v>45</v>
      </c>
      <c r="CD71" s="195"/>
      <c r="CE71" s="198" t="s">
        <v>45</v>
      </c>
      <c r="CF71" s="195"/>
      <c r="CG71" s="199" t="s">
        <v>45</v>
      </c>
      <c r="CH71" s="195"/>
      <c r="CI71" s="195"/>
      <c r="CJ71" s="195"/>
      <c r="CK71" s="195"/>
      <c r="CL71" s="195"/>
      <c r="CM71" s="197"/>
      <c r="CN71" s="195"/>
      <c r="CO71" s="198" t="s">
        <v>49</v>
      </c>
      <c r="CP71" s="195"/>
      <c r="CQ71" s="198" t="s">
        <v>45</v>
      </c>
      <c r="CR71" s="195"/>
      <c r="CS71" s="198" t="s">
        <v>45</v>
      </c>
      <c r="CT71" s="195"/>
      <c r="CU71" s="198" t="s">
        <v>45</v>
      </c>
      <c r="CV71" s="195"/>
      <c r="CW71" s="198" t="s">
        <v>45</v>
      </c>
      <c r="CX71" s="195"/>
      <c r="CY71" s="199" t="s">
        <v>45</v>
      </c>
      <c r="CZ71" s="195"/>
      <c r="DA71" s="195"/>
      <c r="DB71" s="195"/>
      <c r="DC71" s="195"/>
      <c r="DD71" s="196"/>
      <c r="DE71" s="196"/>
      <c r="DF71" s="197"/>
      <c r="DG71" s="195"/>
      <c r="DH71" s="195"/>
      <c r="DI71" s="195"/>
      <c r="DJ71" s="195"/>
      <c r="DK71" s="195"/>
      <c r="DL71" s="196"/>
      <c r="DM71" s="197"/>
      <c r="DN71" s="195"/>
      <c r="DO71" s="195"/>
      <c r="DP71" s="195"/>
      <c r="DQ71" s="195"/>
      <c r="DR71" s="195"/>
      <c r="DS71" s="196"/>
      <c r="DT71" s="197"/>
      <c r="DU71" s="195"/>
      <c r="DV71" s="195"/>
      <c r="DW71" s="195"/>
      <c r="DX71" s="195"/>
      <c r="DY71" s="195"/>
      <c r="DZ71" s="195"/>
      <c r="EA71" s="195"/>
      <c r="EB71" s="195"/>
      <c r="EC71" s="195"/>
      <c r="ED71" s="195"/>
      <c r="EE71" s="195"/>
      <c r="EF71" s="197"/>
      <c r="EG71" s="201" t="str">
        <f>IF(K71="","",IF(OR(Y71=Lists!$AC$42,Y71=Lists!$AC$43),IF(L71="Undrained",(VLOOKUP(K71,Lists!$A$2:$O$595,12,Lists!$L$2:$L$595))/((VLOOKUP(K71,Lists!$A$2:$O$595,4,Lists!$L$2:$L$595))/100),IF(L71="Drained",(VLOOKUP(K71,Lists!$A$2:$O$595,15,Lists!$L$2:$L$595))/((VLOOKUP(K71,Lists!$A$2:$O$595,7,Lists!$L$2:$L$595))/100),"")),""))</f>
        <v/>
      </c>
      <c r="EH71" s="201" t="str">
        <f>IF(K71="","",IF(L71="Undrained",(VLOOKUP(K71,Lists!$A$2:$O$595,8,Lists!$H$2:$H$595))/((VLOOKUP(K71,Lists!$A$2:$O$595,4,Lists!$D$2:$D$595))/100),IF(L71="Drained",(VLOOKUP(K71,Lists!$A$2:$O$595,11,Lists!$K$2:$K$595))/((VLOOKUP(K71,Lists!$A$2:$O$595,7,Lists!$G$2:$G$595))/100),"")))</f>
        <v/>
      </c>
      <c r="EI71" s="201" t="str">
        <f>Lists!S94</f>
        <v/>
      </c>
      <c r="EJ71" s="201">
        <f>SUM(IF(BR71="gallons/acre",(BQ71*BV71*(CB71/100))*0.12,(BQ71*2000)*(CB71/100)*0.12),IF(CJ71="gallons/acre",(CI71*CN71*(CT71/100))*0.05,(CI71*2000)*(CT71/100)*0.05))</f>
        <v>0</v>
      </c>
      <c r="EK71" s="201">
        <f>IF(AND(X71="x",OR(Y71=Lists!$AC$42,Y71=Lists!$AC$43)),30,IF(OR(EH71="",EG71=""),0,IF(AND(,EG71-EH71-EJ71&lt;0,EI71="sod not defined"),30,IF(EI71="sod not defined",EG71-EH71-EJ71,IF(EG71-EH71-EI71-EJ71&lt;0,30,EG71-EH71-EI71-EJ71)))))</f>
        <v>0</v>
      </c>
      <c r="EL71" s="201">
        <f t="shared" si="10"/>
        <v>0</v>
      </c>
      <c r="EM71" s="201">
        <f>SUM((IF(AH71="",0,IF(AH71=Lists!$T$3,((AG71*AL71*(AR71/100))*(Lists!W85/100)),((('Multi-Field'!AG71*2000)*('Multi-Field'!AR71/100)*(Lists!W85/100)))))),(IF('Multi-Field'!AZ71="",0,IF('Multi-Field'!AZ71=Lists!$T$3,(('Multi-Field'!AY71*'Multi-Field'!BD71*('Multi-Field'!BJ71/100))*(Lists!Y85/100)),((('Multi-Field'!AY71*2000)*('Multi-Field'!BJ71/100))*(Lists!Y85/100))))))</f>
        <v>0</v>
      </c>
      <c r="EN71" s="201">
        <f>SUM(IF(AH71="",0,IF(AH71=Lists!$T$3,((AG71*AL71)*(AP71/100)*(IF(Lists!V85=0,0,Lists!V85/100))),(('Multi-Field'!AG71*2000)*('Multi-Field'!AP71/100)*(IF(Lists!V85=0,0,Lists!V85/100))))),IF('Multi-Field'!AZ71="",0,IF('Multi-Field'!AZ71=Lists!$T$3,(('Multi-Field'!AY71*'Multi-Field'!BD71)*('Multi-Field'!BH71/100)*(IF(Lists!X85=0,0,Lists!X85/100))),(('Multi-Field'!AY71*2000)*('Multi-Field'!BH71/100)*(IF(Lists!X85=0,0,Lists!X85/100))))))</f>
        <v>0</v>
      </c>
      <c r="EO71" s="201">
        <f>SUM(IF(DD71=Lists!$AA$3,((DE71*DC71)*(CZ71/100)),(DC71*(CZ71/100))),IF(DK71=Lists!$AA$3,((DL71*DJ71)*(DG71/100)),(DJ71*(DG71/100))),IF(DR71=Lists!$AA$3,((DS71*DQ71)*(DN71/100)),(DQ71*(DN71/100))))</f>
        <v>0</v>
      </c>
      <c r="EP71" s="264">
        <f>IF(OR(EO71="",EL71="",EK71=""),"",EL71+EO71-EK71)</f>
        <v>0</v>
      </c>
      <c r="EQ71" s="195"/>
      <c r="ER71" s="266"/>
      <c r="ES71" s="195"/>
      <c r="ET71" s="202"/>
      <c r="EU71" s="202"/>
      <c r="EV71" s="202"/>
      <c r="EW71" s="202"/>
      <c r="EX71" s="202"/>
      <c r="EY71" s="202"/>
      <c r="EZ71" s="202"/>
      <c r="FA71" s="202"/>
      <c r="FB71" s="202"/>
      <c r="FC71" s="202"/>
      <c r="FD71" s="202"/>
      <c r="FE71" s="202"/>
      <c r="FF71" s="202"/>
      <c r="FG71" s="203"/>
      <c r="FH71" s="202"/>
      <c r="FI71" s="202"/>
      <c r="FJ71" s="225"/>
      <c r="FK71" s="225"/>
      <c r="FL71" s="225"/>
      <c r="FM71" s="225"/>
      <c r="FN71" s="225"/>
      <c r="FO71" s="205" t="str">
        <f t="shared" si="11"/>
        <v/>
      </c>
      <c r="FP71" s="225"/>
      <c r="FQ71" s="74" t="str">
        <f t="shared" si="12"/>
        <v/>
      </c>
      <c r="FR71" s="74" t="str">
        <f>IF(AND(FP71&gt;250,FP71&lt;2000),"X","")</f>
        <v/>
      </c>
      <c r="FS71" s="74" t="str">
        <f>IF(FP71&gt;1999,"X","")</f>
        <v/>
      </c>
      <c r="FT71" s="201" t="str">
        <f t="shared" si="13"/>
        <v/>
      </c>
    </row>
    <row r="72" spans="1:176" s="198" customFormat="1" ht="27.75" customHeight="1">
      <c r="A72" s="268"/>
      <c r="B72" s="195"/>
      <c r="C72" s="195"/>
      <c r="D72" s="196"/>
      <c r="E72" s="195"/>
      <c r="F72" s="195"/>
      <c r="G72" s="197"/>
      <c r="H72" s="195"/>
      <c r="I72" s="195"/>
      <c r="J72" s="195"/>
      <c r="K72" s="195"/>
      <c r="L72" s="195"/>
      <c r="M72" s="195"/>
      <c r="N72" s="195"/>
      <c r="O72" s="197"/>
      <c r="P72" s="195"/>
      <c r="Q72" s="195"/>
      <c r="R72" s="195"/>
      <c r="S72" s="195"/>
      <c r="T72" s="195"/>
      <c r="U72" s="195"/>
      <c r="V72" s="195"/>
      <c r="W72" s="195"/>
      <c r="X72" s="195"/>
      <c r="Y72" s="228"/>
      <c r="Z72" s="195"/>
      <c r="AA72" s="195"/>
      <c r="AB72" s="197"/>
      <c r="AC72" s="195"/>
      <c r="AD72" s="195"/>
      <c r="AE72" s="197"/>
      <c r="AF72" s="195"/>
      <c r="AG72" s="195"/>
      <c r="AH72" s="195"/>
      <c r="AI72" s="195"/>
      <c r="AJ72" s="195"/>
      <c r="AK72" s="197"/>
      <c r="AL72" s="195"/>
      <c r="AM72" s="198" t="s">
        <v>49</v>
      </c>
      <c r="AN72" s="195"/>
      <c r="AO72" s="198" t="s">
        <v>45</v>
      </c>
      <c r="AP72" s="195"/>
      <c r="AQ72" s="198" t="s">
        <v>45</v>
      </c>
      <c r="AR72" s="195"/>
      <c r="AS72" s="198" t="s">
        <v>45</v>
      </c>
      <c r="AT72" s="195"/>
      <c r="AU72" s="198" t="s">
        <v>45</v>
      </c>
      <c r="AV72" s="195"/>
      <c r="AW72" s="199" t="s">
        <v>45</v>
      </c>
      <c r="AX72" s="195"/>
      <c r="AY72" s="195"/>
      <c r="AZ72" s="195"/>
      <c r="BA72" s="195"/>
      <c r="BB72" s="195"/>
      <c r="BC72" s="197"/>
      <c r="BD72" s="195"/>
      <c r="BE72" s="198" t="s">
        <v>49</v>
      </c>
      <c r="BF72" s="195"/>
      <c r="BG72" s="198" t="s">
        <v>45</v>
      </c>
      <c r="BH72" s="195"/>
      <c r="BI72" s="198" t="s">
        <v>45</v>
      </c>
      <c r="BJ72" s="195"/>
      <c r="BK72" s="198" t="s">
        <v>45</v>
      </c>
      <c r="BL72" s="195"/>
      <c r="BM72" s="198" t="s">
        <v>45</v>
      </c>
      <c r="BN72" s="195"/>
      <c r="BO72" s="199" t="s">
        <v>45</v>
      </c>
      <c r="BP72" s="195"/>
      <c r="BQ72" s="195"/>
      <c r="BR72" s="195"/>
      <c r="BS72" s="195"/>
      <c r="BT72" s="195"/>
      <c r="BU72" s="197"/>
      <c r="BV72" s="195"/>
      <c r="BW72" s="198" t="s">
        <v>49</v>
      </c>
      <c r="BX72" s="195"/>
      <c r="BY72" s="198" t="s">
        <v>45</v>
      </c>
      <c r="BZ72" s="195"/>
      <c r="CA72" s="198" t="s">
        <v>45</v>
      </c>
      <c r="CB72" s="195"/>
      <c r="CC72" s="198" t="s">
        <v>45</v>
      </c>
      <c r="CD72" s="195"/>
      <c r="CE72" s="198" t="s">
        <v>45</v>
      </c>
      <c r="CF72" s="195"/>
      <c r="CG72" s="199" t="s">
        <v>45</v>
      </c>
      <c r="CH72" s="195"/>
      <c r="CI72" s="195"/>
      <c r="CJ72" s="195"/>
      <c r="CK72" s="195"/>
      <c r="CL72" s="195"/>
      <c r="CM72" s="197"/>
      <c r="CN72" s="195"/>
      <c r="CO72" s="198" t="s">
        <v>49</v>
      </c>
      <c r="CP72" s="195"/>
      <c r="CQ72" s="198" t="s">
        <v>45</v>
      </c>
      <c r="CR72" s="195"/>
      <c r="CS72" s="198" t="s">
        <v>45</v>
      </c>
      <c r="CT72" s="195"/>
      <c r="CU72" s="198" t="s">
        <v>45</v>
      </c>
      <c r="CV72" s="195"/>
      <c r="CW72" s="198" t="s">
        <v>45</v>
      </c>
      <c r="CX72" s="195"/>
      <c r="CY72" s="199" t="s">
        <v>45</v>
      </c>
      <c r="CZ72" s="195"/>
      <c r="DA72" s="195"/>
      <c r="DB72" s="195"/>
      <c r="DC72" s="195"/>
      <c r="DD72" s="196"/>
      <c r="DE72" s="196"/>
      <c r="DF72" s="197"/>
      <c r="DG72" s="195"/>
      <c r="DH72" s="195"/>
      <c r="DI72" s="195"/>
      <c r="DJ72" s="195"/>
      <c r="DK72" s="195"/>
      <c r="DL72" s="196"/>
      <c r="DM72" s="197"/>
      <c r="DN72" s="195"/>
      <c r="DO72" s="195"/>
      <c r="DP72" s="195"/>
      <c r="DQ72" s="195"/>
      <c r="DR72" s="195"/>
      <c r="DS72" s="196"/>
      <c r="DT72" s="197"/>
      <c r="DU72" s="195"/>
      <c r="DV72" s="195"/>
      <c r="DW72" s="195"/>
      <c r="DX72" s="195"/>
      <c r="DY72" s="195"/>
      <c r="DZ72" s="195"/>
      <c r="EA72" s="195"/>
      <c r="EB72" s="195"/>
      <c r="EC72" s="195"/>
      <c r="ED72" s="195"/>
      <c r="EE72" s="195"/>
      <c r="EF72" s="197"/>
      <c r="EG72" s="201" t="str">
        <f>IF(K72="","",IF(OR(Y72=Lists!$AC$42,Y72=Lists!$AC$43),IF(L72="Undrained",(VLOOKUP(K72,Lists!$A$2:$O$595,12,Lists!$L$2:$L$595))/((VLOOKUP(K72,Lists!$A$2:$O$595,4,Lists!$L$2:$L$595))/100),IF(L72="Drained",(VLOOKUP(K72,Lists!$A$2:$O$595,15,Lists!$L$2:$L$595))/((VLOOKUP(K72,Lists!$A$2:$O$595,7,Lists!$L$2:$L$595))/100),"")),""))</f>
        <v/>
      </c>
      <c r="EH72" s="201" t="str">
        <f>IF(K72="","",IF(L72="Undrained",(VLOOKUP(K72,Lists!$A$2:$O$595,8,Lists!$H$2:$H$595))/((VLOOKUP(K72,Lists!$A$2:$O$595,4,Lists!$D$2:$D$595))/100),IF(L72="Drained",(VLOOKUP(K72,Lists!$A$2:$O$595,11,Lists!$K$2:$K$595))/((VLOOKUP(K72,Lists!$A$2:$O$595,7,Lists!$G$2:$G$595))/100),"")))</f>
        <v/>
      </c>
      <c r="EI72" s="201" t="str">
        <f>Lists!S95</f>
        <v/>
      </c>
      <c r="EJ72" s="201">
        <f>SUM(IF(BR72="gallons/acre",(BQ72*BV72*(CB72/100))*0.12,(BQ72*2000)*(CB72/100)*0.12),IF(CJ72="gallons/acre",(CI72*CN72*(CT72/100))*0.05,(CI72*2000)*(CT72/100)*0.05))</f>
        <v>0</v>
      </c>
      <c r="EK72" s="201">
        <f>IF(AND(X72="x",OR(Y72=Lists!$AC$42,Y72=Lists!$AC$43)),30,IF(OR(EH72="",EG72=""),0,IF(AND(,EG72-EH72-EJ72&lt;0,EI72="sod not defined"),30,IF(EI72="sod not defined",EG72-EH72-EJ72,IF(EG72-EH72-EI72-EJ72&lt;0,30,EG72-EH72-EI72-EJ72)))))</f>
        <v>0</v>
      </c>
      <c r="EL72" s="201">
        <f t="shared" si="10"/>
        <v>0</v>
      </c>
      <c r="EM72" s="201">
        <f>SUM((IF(AH72="",0,IF(AH72=Lists!$T$3,((AG72*AL72*(AR72/100))*(Lists!W86/100)),((('Multi-Field'!AG72*2000)*('Multi-Field'!AR72/100)*(Lists!W86/100)))))),(IF('Multi-Field'!AZ72="",0,IF('Multi-Field'!AZ72=Lists!$T$3,(('Multi-Field'!AY72*'Multi-Field'!BD72*('Multi-Field'!BJ72/100))*(Lists!Y86/100)),((('Multi-Field'!AY72*2000)*('Multi-Field'!BJ72/100))*(Lists!Y86/100))))))</f>
        <v>0</v>
      </c>
      <c r="EN72" s="201">
        <f>SUM(IF(AH72="",0,IF(AH72=Lists!$T$3,((AG72*AL72)*(AP72/100)*(IF(Lists!V86=0,0,Lists!V86/100))),(('Multi-Field'!AG72*2000)*('Multi-Field'!AP72/100)*(IF(Lists!V86=0,0,Lists!V86/100))))),IF('Multi-Field'!AZ72="",0,IF('Multi-Field'!AZ72=Lists!$T$3,(('Multi-Field'!AY72*'Multi-Field'!BD72)*('Multi-Field'!BH72/100)*(IF(Lists!X86=0,0,Lists!X86/100))),(('Multi-Field'!AY72*2000)*('Multi-Field'!BH72/100)*(IF(Lists!X86=0,0,Lists!X86/100))))))</f>
        <v>0</v>
      </c>
      <c r="EO72" s="201">
        <f>SUM(IF(DD72=Lists!$AA$3,((DE72*DC72)*(CZ72/100)),(DC72*(CZ72/100))),IF(DK72=Lists!$AA$3,((DL72*DJ72)*(DG72/100)),(DJ72*(DG72/100))),IF(DR72=Lists!$AA$3,((DS72*DQ72)*(DN72/100)),(DQ72*(DN72/100))))</f>
        <v>0</v>
      </c>
      <c r="EP72" s="264">
        <f>IF(OR(EO72="",EL72="",EK72=""),"",EL72+EO72-EK72)</f>
        <v>0</v>
      </c>
      <c r="EQ72" s="195"/>
      <c r="ER72" s="266"/>
      <c r="ES72" s="195"/>
      <c r="ET72" s="202"/>
      <c r="EU72" s="202"/>
      <c r="EV72" s="202"/>
      <c r="EW72" s="202"/>
      <c r="EX72" s="202"/>
      <c r="EY72" s="202"/>
      <c r="EZ72" s="202"/>
      <c r="FA72" s="202"/>
      <c r="FB72" s="202"/>
      <c r="FC72" s="202"/>
      <c r="FD72" s="202"/>
      <c r="FE72" s="202"/>
      <c r="FF72" s="202"/>
      <c r="FG72" s="203"/>
      <c r="FH72" s="202"/>
      <c r="FI72" s="202"/>
      <c r="FJ72" s="225"/>
      <c r="FK72" s="225"/>
      <c r="FL72" s="225"/>
      <c r="FM72" s="225"/>
      <c r="FN72" s="225"/>
      <c r="FO72" s="205" t="str">
        <f t="shared" si="11"/>
        <v/>
      </c>
      <c r="FP72" s="225"/>
      <c r="FQ72" s="74" t="str">
        <f t="shared" si="12"/>
        <v/>
      </c>
      <c r="FR72" s="74" t="str">
        <f>IF(AND(FP72&gt;250,FP72&lt;2000),"X","")</f>
        <v/>
      </c>
      <c r="FS72" s="74" t="str">
        <f>IF(FP72&gt;1999,"X","")</f>
        <v/>
      </c>
      <c r="FT72" s="201" t="str">
        <f t="shared" si="13"/>
        <v/>
      </c>
    </row>
    <row r="73" spans="1:176" s="1" customFormat="1" ht="27.75" customHeight="1">
      <c r="A73" s="67"/>
      <c r="B73" s="66"/>
      <c r="C73" s="66"/>
      <c r="D73" s="229"/>
      <c r="E73" s="66"/>
      <c r="F73" s="66"/>
      <c r="G73" s="233"/>
      <c r="H73" s="66"/>
      <c r="I73" s="66"/>
      <c r="J73" s="66"/>
      <c r="K73" s="66"/>
      <c r="L73" s="66"/>
      <c r="M73" s="66"/>
      <c r="N73" s="66"/>
      <c r="O73" s="197"/>
      <c r="P73" s="66"/>
      <c r="Q73" s="195"/>
      <c r="R73" s="66"/>
      <c r="S73" s="66"/>
      <c r="T73" s="66"/>
      <c r="U73" s="66"/>
      <c r="V73" s="66"/>
      <c r="W73" s="66"/>
      <c r="X73" s="66"/>
      <c r="Y73" s="228"/>
      <c r="Z73" s="66"/>
      <c r="AA73" s="66"/>
      <c r="AB73" s="233"/>
      <c r="AC73" s="66"/>
      <c r="AD73" s="66"/>
      <c r="AE73" s="233"/>
      <c r="AF73" s="66"/>
      <c r="AG73" s="66"/>
      <c r="AH73" s="66"/>
      <c r="AI73" s="66"/>
      <c r="AJ73" s="66"/>
      <c r="AK73" s="197"/>
      <c r="AL73" s="66"/>
      <c r="AM73" s="198" t="s">
        <v>49</v>
      </c>
      <c r="AN73" s="195"/>
      <c r="AO73" s="198" t="s">
        <v>45</v>
      </c>
      <c r="AP73" s="195"/>
      <c r="AQ73" s="198" t="s">
        <v>45</v>
      </c>
      <c r="AR73" s="195"/>
      <c r="AS73" s="198" t="s">
        <v>45</v>
      </c>
      <c r="AT73" s="195"/>
      <c r="AU73" s="198" t="s">
        <v>45</v>
      </c>
      <c r="AV73" s="195"/>
      <c r="AW73" s="199" t="s">
        <v>45</v>
      </c>
      <c r="BC73" s="41"/>
      <c r="BE73" s="198" t="s">
        <v>49</v>
      </c>
      <c r="BF73" s="195"/>
      <c r="BG73" s="198" t="s">
        <v>45</v>
      </c>
      <c r="BH73" s="195"/>
      <c r="BI73" s="198" t="s">
        <v>45</v>
      </c>
      <c r="BJ73" s="195"/>
      <c r="BK73" s="198" t="s">
        <v>45</v>
      </c>
      <c r="BL73" s="195"/>
      <c r="BM73" s="198" t="s">
        <v>45</v>
      </c>
      <c r="BN73" s="195"/>
      <c r="BO73" s="199" t="s">
        <v>45</v>
      </c>
      <c r="BU73" s="41"/>
      <c r="BW73" s="198" t="s">
        <v>49</v>
      </c>
      <c r="BX73" s="195"/>
      <c r="BY73" s="198" t="s">
        <v>45</v>
      </c>
      <c r="BZ73" s="195"/>
      <c r="CA73" s="198" t="s">
        <v>45</v>
      </c>
      <c r="CB73" s="195"/>
      <c r="CC73" s="198" t="s">
        <v>45</v>
      </c>
      <c r="CD73" s="195"/>
      <c r="CE73" s="198" t="s">
        <v>45</v>
      </c>
      <c r="CF73" s="195"/>
      <c r="CG73" s="199" t="s">
        <v>45</v>
      </c>
      <c r="CM73" s="41"/>
      <c r="CO73" s="198" t="s">
        <v>49</v>
      </c>
      <c r="CP73" s="195"/>
      <c r="CQ73" s="198" t="s">
        <v>45</v>
      </c>
      <c r="CR73" s="195"/>
      <c r="CS73" s="198" t="s">
        <v>45</v>
      </c>
      <c r="CT73" s="195"/>
      <c r="CU73" s="198" t="s">
        <v>45</v>
      </c>
      <c r="CV73" s="195"/>
      <c r="CW73" s="198" t="s">
        <v>45</v>
      </c>
      <c r="CX73" s="195"/>
      <c r="CY73" s="199" t="s">
        <v>45</v>
      </c>
      <c r="CZ73" s="66"/>
      <c r="DA73" s="66"/>
      <c r="DB73" s="66"/>
      <c r="DC73" s="66"/>
      <c r="DD73" s="229"/>
      <c r="DE73" s="196"/>
      <c r="DF73" s="233"/>
      <c r="DG73" s="66"/>
      <c r="DH73" s="66"/>
      <c r="DI73" s="66"/>
      <c r="DJ73" s="66"/>
      <c r="DK73" s="66"/>
      <c r="DL73" s="196"/>
      <c r="DM73" s="233"/>
      <c r="DN73" s="66"/>
      <c r="DO73" s="66"/>
      <c r="DP73" s="66"/>
      <c r="DQ73" s="66"/>
      <c r="DR73" s="66"/>
      <c r="DS73" s="196"/>
      <c r="DT73" s="233"/>
      <c r="DU73" s="66"/>
      <c r="DV73" s="66"/>
      <c r="DW73" s="66"/>
      <c r="DX73" s="66"/>
      <c r="DY73" s="66"/>
      <c r="DZ73" s="66"/>
      <c r="EA73" s="195"/>
      <c r="EB73" s="66"/>
      <c r="EC73" s="66"/>
      <c r="ED73" s="195"/>
      <c r="EE73" s="195"/>
      <c r="EF73" s="233"/>
      <c r="EG73" s="53"/>
      <c r="EH73" s="201" t="str">
        <f>IF(K73="","",IF(L73="Undrained",(VLOOKUP(K73,Lists!$A$2:$O$595,8,Lists!$H$2:$H$595))/((VLOOKUP(K73,Lists!$A$2:$O$595,4,Lists!$D$2:$D$595))/100),IF(L73="Drained",(VLOOKUP(K73,Lists!$A$2:$O$595,11,Lists!$K$2:$K$595))/((VLOOKUP(K73,Lists!$A$2:$O$595,7,Lists!$G$2:$G$595))/100),"")))</f>
        <v/>
      </c>
      <c r="EI73" s="201" t="str">
        <f>Lists!S96</f>
        <v/>
      </c>
      <c r="EJ73" s="53"/>
      <c r="EK73" s="53"/>
      <c r="EL73" s="53"/>
      <c r="EM73" s="201">
        <f>SUM((IF(AH73="",0,IF(AH73=Lists!$T$3,((AG73*AL73*(AR73/100))*(Lists!W87/100)),((('Multi-Field'!AG73*2000)*('Multi-Field'!AR73/100)*(Lists!W87/100)))))),(IF('Multi-Field'!AZ73="",0,IF('Multi-Field'!AZ73=Lists!$T$3,(('Multi-Field'!AY73*'Multi-Field'!BD73*('Multi-Field'!BJ73/100))*(Lists!Y87/100)),((('Multi-Field'!AY73*2000)*('Multi-Field'!BJ73/100))*(Lists!Y87/100))))))</f>
        <v>0</v>
      </c>
      <c r="EN73" s="201">
        <f>SUM(IF(AH73="",0,IF(AH73=Lists!$T$3,((AG73*AL73)*(AP73/100)*(IF(Lists!V87=0,0,Lists!V87/100))),(('Multi-Field'!AG73*2000)*('Multi-Field'!AP73/100)*(IF(Lists!V87=0,0,Lists!V87/100))))),IF('Multi-Field'!AZ73="",0,IF('Multi-Field'!AZ73=Lists!$T$3,(('Multi-Field'!AY73*'Multi-Field'!BD73)*('Multi-Field'!BH73/100)*(IF(Lists!X87=0,0,Lists!X87/100))),(('Multi-Field'!AY73*2000)*('Multi-Field'!BH73/100)*(IF(Lists!X87=0,0,Lists!X87/100))))))</f>
        <v>0</v>
      </c>
      <c r="EO73" s="53"/>
      <c r="EP73" s="72"/>
      <c r="EQ73" s="202"/>
      <c r="ER73" s="202"/>
      <c r="ES73" s="66"/>
      <c r="ET73" s="66"/>
      <c r="EU73" s="66"/>
      <c r="EV73" s="202"/>
      <c r="EW73" s="66"/>
      <c r="EX73" s="66"/>
      <c r="EY73" s="66"/>
      <c r="EZ73" s="66"/>
      <c r="FA73" s="66"/>
      <c r="FB73" s="66"/>
      <c r="FC73" s="66"/>
      <c r="FD73" s="66"/>
      <c r="FE73" s="66"/>
      <c r="FF73" s="66"/>
      <c r="FG73" s="203"/>
      <c r="FH73" s="202"/>
      <c r="FI73" s="66"/>
      <c r="FJ73" s="234"/>
      <c r="FK73" s="234"/>
      <c r="FL73" s="234"/>
      <c r="FM73" s="234"/>
      <c r="FN73" s="234"/>
      <c r="FO73" s="205" t="str">
        <f t="shared" si="11"/>
        <v/>
      </c>
      <c r="FP73" s="234"/>
      <c r="FQ73" s="74" t="str">
        <f t="shared" si="12"/>
        <v/>
      </c>
      <c r="FT73" s="201" t="str">
        <f t="shared" si="13"/>
        <v/>
      </c>
    </row>
    <row r="74" spans="1:176" s="1" customFormat="1" ht="27.75" customHeight="1">
      <c r="A74" s="67"/>
      <c r="B74" s="66"/>
      <c r="C74" s="66"/>
      <c r="D74" s="229"/>
      <c r="E74" s="66"/>
      <c r="F74" s="66"/>
      <c r="G74" s="233"/>
      <c r="H74" s="66"/>
      <c r="I74" s="66"/>
      <c r="J74" s="66"/>
      <c r="K74" s="66"/>
      <c r="L74" s="66"/>
      <c r="M74" s="66"/>
      <c r="N74" s="66"/>
      <c r="O74" s="197"/>
      <c r="P74" s="66"/>
      <c r="Q74" s="195"/>
      <c r="R74" s="66"/>
      <c r="S74" s="66"/>
      <c r="T74" s="66"/>
      <c r="U74" s="66"/>
      <c r="V74" s="66"/>
      <c r="W74" s="66"/>
      <c r="X74" s="66"/>
      <c r="Y74" s="228"/>
      <c r="Z74" s="66"/>
      <c r="AA74" s="66"/>
      <c r="AB74" s="233"/>
      <c r="AC74" s="66"/>
      <c r="AD74" s="66"/>
      <c r="AE74" s="233"/>
      <c r="AF74" s="66"/>
      <c r="AG74" s="66"/>
      <c r="AH74" s="66"/>
      <c r="AI74" s="66"/>
      <c r="AJ74" s="66"/>
      <c r="AK74" s="197"/>
      <c r="AL74" s="66"/>
      <c r="AM74" s="198" t="s">
        <v>49</v>
      </c>
      <c r="AN74" s="195"/>
      <c r="AO74" s="198" t="s">
        <v>45</v>
      </c>
      <c r="AP74" s="195"/>
      <c r="AQ74" s="198" t="s">
        <v>45</v>
      </c>
      <c r="AR74" s="195"/>
      <c r="AS74" s="198" t="s">
        <v>45</v>
      </c>
      <c r="AT74" s="195"/>
      <c r="AU74" s="198" t="s">
        <v>45</v>
      </c>
      <c r="AV74" s="195"/>
      <c r="AW74" s="199" t="s">
        <v>45</v>
      </c>
      <c r="BC74" s="41"/>
      <c r="BE74" s="198" t="s">
        <v>49</v>
      </c>
      <c r="BF74" s="195"/>
      <c r="BG74" s="198" t="s">
        <v>45</v>
      </c>
      <c r="BH74" s="195"/>
      <c r="BI74" s="198" t="s">
        <v>45</v>
      </c>
      <c r="BJ74" s="195"/>
      <c r="BK74" s="198" t="s">
        <v>45</v>
      </c>
      <c r="BL74" s="195"/>
      <c r="BM74" s="198" t="s">
        <v>45</v>
      </c>
      <c r="BN74" s="195"/>
      <c r="BO74" s="199" t="s">
        <v>45</v>
      </c>
      <c r="BU74" s="41"/>
      <c r="BW74" s="198" t="s">
        <v>49</v>
      </c>
      <c r="BX74" s="195"/>
      <c r="BY74" s="198" t="s">
        <v>45</v>
      </c>
      <c r="BZ74" s="195"/>
      <c r="CA74" s="198" t="s">
        <v>45</v>
      </c>
      <c r="CB74" s="195"/>
      <c r="CC74" s="198" t="s">
        <v>45</v>
      </c>
      <c r="CD74" s="195"/>
      <c r="CE74" s="198" t="s">
        <v>45</v>
      </c>
      <c r="CF74" s="195"/>
      <c r="CG74" s="199" t="s">
        <v>45</v>
      </c>
      <c r="CM74" s="41"/>
      <c r="CO74" s="198" t="s">
        <v>49</v>
      </c>
      <c r="CP74" s="195"/>
      <c r="CQ74" s="198" t="s">
        <v>45</v>
      </c>
      <c r="CR74" s="195"/>
      <c r="CS74" s="198" t="s">
        <v>45</v>
      </c>
      <c r="CT74" s="195"/>
      <c r="CU74" s="198" t="s">
        <v>45</v>
      </c>
      <c r="CV74" s="195"/>
      <c r="CW74" s="198" t="s">
        <v>45</v>
      </c>
      <c r="CX74" s="195"/>
      <c r="CY74" s="199" t="s">
        <v>45</v>
      </c>
      <c r="CZ74" s="66"/>
      <c r="DA74" s="66"/>
      <c r="DB74" s="66"/>
      <c r="DC74" s="66"/>
      <c r="DD74" s="229"/>
      <c r="DE74" s="196"/>
      <c r="DF74" s="233"/>
      <c r="DG74" s="66"/>
      <c r="DH74" s="66"/>
      <c r="DI74" s="66"/>
      <c r="DJ74" s="66"/>
      <c r="DK74" s="66"/>
      <c r="DL74" s="196"/>
      <c r="DM74" s="233"/>
      <c r="DN74" s="66"/>
      <c r="DO74" s="66"/>
      <c r="DP74" s="66"/>
      <c r="DQ74" s="66"/>
      <c r="DR74" s="66"/>
      <c r="DS74" s="196"/>
      <c r="DT74" s="233"/>
      <c r="DU74" s="66"/>
      <c r="DV74" s="66"/>
      <c r="DW74" s="66"/>
      <c r="DX74" s="66"/>
      <c r="DY74" s="66"/>
      <c r="DZ74" s="66"/>
      <c r="EA74" s="195"/>
      <c r="EB74" s="66"/>
      <c r="EC74" s="66"/>
      <c r="ED74" s="195"/>
      <c r="EE74" s="195"/>
      <c r="EF74" s="233"/>
      <c r="EG74" s="53"/>
      <c r="EH74" s="201" t="str">
        <f>IF(K74="","",IF(L74="Undrained",(VLOOKUP(K74,Lists!$A$2:$O$595,8,Lists!$H$2:$H$595))/((VLOOKUP(K74,Lists!$A$2:$O$595,4,Lists!$D$2:$D$595))/100),IF(L74="Drained",(VLOOKUP(K74,Lists!$A$2:$O$595,11,Lists!$K$2:$K$595))/((VLOOKUP(K74,Lists!$A$2:$O$595,7,Lists!$G$2:$G$595))/100),"")))</f>
        <v/>
      </c>
      <c r="EI74" s="201" t="str">
        <f>Lists!S97</f>
        <v/>
      </c>
      <c r="EJ74" s="53"/>
      <c r="EK74" s="53"/>
      <c r="EL74" s="53"/>
      <c r="EM74" s="201">
        <f>SUM((IF(AH74="",0,IF(AH74=Lists!$T$3,((AG74*AL74*(AR74/100))*(Lists!W88/100)),((('Multi-Field'!AG74*2000)*('Multi-Field'!AR74/100)*(Lists!W88/100)))))),(IF('Multi-Field'!AZ74="",0,IF('Multi-Field'!AZ74=Lists!$T$3,(('Multi-Field'!AY74*'Multi-Field'!BD74*('Multi-Field'!BJ74/100))*(Lists!Y88/100)),((('Multi-Field'!AY74*2000)*('Multi-Field'!BJ74/100))*(Lists!Y88/100))))))</f>
        <v>0</v>
      </c>
      <c r="EN74" s="201">
        <f>SUM(IF(AH74="",0,IF(AH74=Lists!$T$3,((AG74*AL74)*(AP74/100)*(IF(Lists!V88=0,0,Lists!V88/100))),(('Multi-Field'!AG74*2000)*('Multi-Field'!AP74/100)*(IF(Lists!V88=0,0,Lists!V88/100))))),IF('Multi-Field'!AZ74="",0,IF('Multi-Field'!AZ74=Lists!$T$3,(('Multi-Field'!AY74*'Multi-Field'!BD74)*('Multi-Field'!BH74/100)*(IF(Lists!X88=0,0,Lists!X88/100))),(('Multi-Field'!AY74*2000)*('Multi-Field'!BH74/100)*(IF(Lists!X88=0,0,Lists!X88/100))))))</f>
        <v>0</v>
      </c>
      <c r="EO74" s="53"/>
      <c r="EP74" s="72"/>
      <c r="EQ74" s="202"/>
      <c r="ER74" s="202"/>
      <c r="ES74" s="66"/>
      <c r="ET74" s="66"/>
      <c r="EU74" s="66"/>
      <c r="EV74" s="202"/>
      <c r="EW74" s="66"/>
      <c r="EX74" s="66"/>
      <c r="EY74" s="66"/>
      <c r="EZ74" s="66"/>
      <c r="FA74" s="66"/>
      <c r="FB74" s="66"/>
      <c r="FC74" s="66"/>
      <c r="FD74" s="66"/>
      <c r="FE74" s="66"/>
      <c r="FF74" s="66"/>
      <c r="FG74" s="203"/>
      <c r="FH74" s="202"/>
      <c r="FI74" s="66"/>
      <c r="FJ74" s="234"/>
      <c r="FK74" s="234"/>
      <c r="FL74" s="234"/>
      <c r="FM74" s="234"/>
      <c r="FN74" s="234"/>
      <c r="FO74" s="205" t="str">
        <f t="shared" si="11"/>
        <v/>
      </c>
      <c r="FP74" s="234"/>
      <c r="FQ74" s="74" t="str">
        <f t="shared" si="12"/>
        <v/>
      </c>
      <c r="FT74" s="201" t="str">
        <f t="shared" si="13"/>
        <v/>
      </c>
    </row>
    <row r="75" spans="1:176" s="1" customFormat="1" ht="27.75" customHeight="1">
      <c r="A75" s="67"/>
      <c r="B75" s="66"/>
      <c r="C75" s="66"/>
      <c r="D75" s="229"/>
      <c r="E75" s="66"/>
      <c r="F75" s="66"/>
      <c r="G75" s="233"/>
      <c r="H75" s="66"/>
      <c r="I75" s="66"/>
      <c r="J75" s="66"/>
      <c r="K75" s="66"/>
      <c r="L75" s="66"/>
      <c r="M75" s="66"/>
      <c r="N75" s="66"/>
      <c r="O75" s="197"/>
      <c r="P75" s="66"/>
      <c r="Q75" s="195"/>
      <c r="R75" s="66"/>
      <c r="S75" s="66"/>
      <c r="T75" s="66"/>
      <c r="U75" s="66"/>
      <c r="V75" s="66"/>
      <c r="W75" s="66"/>
      <c r="X75" s="66"/>
      <c r="Y75" s="228"/>
      <c r="Z75" s="66"/>
      <c r="AA75" s="66"/>
      <c r="AB75" s="233"/>
      <c r="AC75" s="66"/>
      <c r="AD75" s="66"/>
      <c r="AE75" s="233"/>
      <c r="AF75" s="66"/>
      <c r="AG75" s="66"/>
      <c r="AH75" s="66"/>
      <c r="AI75" s="66"/>
      <c r="AJ75" s="66"/>
      <c r="AK75" s="197"/>
      <c r="AL75" s="66"/>
      <c r="AM75" s="198" t="s">
        <v>49</v>
      </c>
      <c r="AN75" s="195"/>
      <c r="AO75" s="198" t="s">
        <v>45</v>
      </c>
      <c r="AP75" s="195"/>
      <c r="AQ75" s="198" t="s">
        <v>45</v>
      </c>
      <c r="AR75" s="195"/>
      <c r="AS75" s="198" t="s">
        <v>45</v>
      </c>
      <c r="AT75" s="195"/>
      <c r="AU75" s="198" t="s">
        <v>45</v>
      </c>
      <c r="AV75" s="195"/>
      <c r="AW75" s="199" t="s">
        <v>45</v>
      </c>
      <c r="BC75" s="41"/>
      <c r="BE75" s="198" t="s">
        <v>49</v>
      </c>
      <c r="BF75" s="195"/>
      <c r="BG75" s="198" t="s">
        <v>45</v>
      </c>
      <c r="BH75" s="195"/>
      <c r="BI75" s="198" t="s">
        <v>45</v>
      </c>
      <c r="BJ75" s="195"/>
      <c r="BK75" s="198" t="s">
        <v>45</v>
      </c>
      <c r="BL75" s="195"/>
      <c r="BM75" s="198" t="s">
        <v>45</v>
      </c>
      <c r="BN75" s="195"/>
      <c r="BO75" s="199" t="s">
        <v>45</v>
      </c>
      <c r="BU75" s="41"/>
      <c r="BW75" s="198" t="s">
        <v>49</v>
      </c>
      <c r="BX75" s="195"/>
      <c r="BY75" s="198" t="s">
        <v>45</v>
      </c>
      <c r="BZ75" s="195"/>
      <c r="CA75" s="198" t="s">
        <v>45</v>
      </c>
      <c r="CB75" s="195"/>
      <c r="CC75" s="198" t="s">
        <v>45</v>
      </c>
      <c r="CD75" s="195"/>
      <c r="CE75" s="198" t="s">
        <v>45</v>
      </c>
      <c r="CF75" s="195"/>
      <c r="CG75" s="199" t="s">
        <v>45</v>
      </c>
      <c r="CM75" s="41"/>
      <c r="CO75" s="198" t="s">
        <v>49</v>
      </c>
      <c r="CP75" s="195"/>
      <c r="CQ75" s="198" t="s">
        <v>45</v>
      </c>
      <c r="CR75" s="195"/>
      <c r="CS75" s="198" t="s">
        <v>45</v>
      </c>
      <c r="CT75" s="195"/>
      <c r="CU75" s="198" t="s">
        <v>45</v>
      </c>
      <c r="CV75" s="195"/>
      <c r="CW75" s="198" t="s">
        <v>45</v>
      </c>
      <c r="CX75" s="195"/>
      <c r="CY75" s="199" t="s">
        <v>45</v>
      </c>
      <c r="CZ75" s="66"/>
      <c r="DA75" s="66"/>
      <c r="DB75" s="66"/>
      <c r="DC75" s="66"/>
      <c r="DD75" s="229"/>
      <c r="DE75" s="196"/>
      <c r="DF75" s="233"/>
      <c r="DG75" s="66"/>
      <c r="DH75" s="66"/>
      <c r="DI75" s="66"/>
      <c r="DJ75" s="66"/>
      <c r="DK75" s="66"/>
      <c r="DL75" s="196"/>
      <c r="DM75" s="233"/>
      <c r="DN75" s="66"/>
      <c r="DO75" s="66"/>
      <c r="DP75" s="66"/>
      <c r="DQ75" s="66"/>
      <c r="DR75" s="66"/>
      <c r="DS75" s="196"/>
      <c r="DT75" s="233"/>
      <c r="DU75" s="66"/>
      <c r="DV75" s="66"/>
      <c r="DW75" s="66"/>
      <c r="DX75" s="66"/>
      <c r="DY75" s="66"/>
      <c r="DZ75" s="66"/>
      <c r="EA75" s="195"/>
      <c r="EB75" s="66"/>
      <c r="EC75" s="66"/>
      <c r="ED75" s="195"/>
      <c r="EE75" s="195"/>
      <c r="EF75" s="233"/>
      <c r="EG75" s="53"/>
      <c r="EH75" s="201" t="str">
        <f>IF(K75="","",IF(L75="Undrained",(VLOOKUP(K75,Lists!$A$2:$O$595,8,Lists!$H$2:$H$595))/((VLOOKUP(K75,Lists!$A$2:$O$595,4,Lists!$D$2:$D$595))/100),IF(L75="Drained",(VLOOKUP(K75,Lists!$A$2:$O$595,11,Lists!$K$2:$K$595))/((VLOOKUP(K75,Lists!$A$2:$O$595,7,Lists!$G$2:$G$595))/100),"")))</f>
        <v/>
      </c>
      <c r="EI75" s="201" t="str">
        <f>Lists!S98</f>
        <v/>
      </c>
      <c r="EJ75" s="53"/>
      <c r="EK75" s="53"/>
      <c r="EL75" s="53"/>
      <c r="EM75" s="201">
        <f>SUM((IF(AH75="",0,IF(AH75=Lists!$T$3,((AG75*AL75*(AR75/100))*(Lists!W89/100)),((('Multi-Field'!AG75*2000)*('Multi-Field'!AR75/100)*(Lists!W89/100)))))),(IF('Multi-Field'!AZ75="",0,IF('Multi-Field'!AZ75=Lists!$T$3,(('Multi-Field'!AY75*'Multi-Field'!BD75*('Multi-Field'!BJ75/100))*(Lists!Y89/100)),((('Multi-Field'!AY75*2000)*('Multi-Field'!BJ75/100))*(Lists!Y89/100))))))</f>
        <v>0</v>
      </c>
      <c r="EN75" s="201">
        <f>SUM(IF(AH75="",0,IF(AH75=Lists!$T$3,((AG75*AL75)*(AP75/100)*(IF(Lists!V89=0,0,Lists!V89/100))),(('Multi-Field'!AG75*2000)*('Multi-Field'!AP75/100)*(IF(Lists!V89=0,0,Lists!V89/100))))),IF('Multi-Field'!AZ75="",0,IF('Multi-Field'!AZ75=Lists!$T$3,(('Multi-Field'!AY75*'Multi-Field'!BD75)*('Multi-Field'!BH75/100)*(IF(Lists!X89=0,0,Lists!X89/100))),(('Multi-Field'!AY75*2000)*('Multi-Field'!BH75/100)*(IF(Lists!X89=0,0,Lists!X89/100))))))</f>
        <v>0</v>
      </c>
      <c r="EO75" s="53"/>
      <c r="EP75" s="72"/>
      <c r="EQ75" s="202"/>
      <c r="ER75" s="202"/>
      <c r="ES75" s="66"/>
      <c r="ET75" s="66"/>
      <c r="EU75" s="66"/>
      <c r="EV75" s="202"/>
      <c r="EW75" s="66"/>
      <c r="EX75" s="66"/>
      <c r="EY75" s="66"/>
      <c r="EZ75" s="66"/>
      <c r="FA75" s="66"/>
      <c r="FB75" s="66"/>
      <c r="FC75" s="66"/>
      <c r="FD75" s="66"/>
      <c r="FE75" s="66"/>
      <c r="FF75" s="66"/>
      <c r="FG75" s="203"/>
      <c r="FH75" s="202"/>
      <c r="FI75" s="66"/>
      <c r="FJ75" s="234"/>
      <c r="FK75" s="234"/>
      <c r="FL75" s="234"/>
      <c r="FM75" s="234"/>
      <c r="FN75" s="234"/>
      <c r="FO75" s="205" t="str">
        <f t="shared" si="11"/>
        <v/>
      </c>
      <c r="FP75" s="234"/>
      <c r="FQ75" s="74" t="str">
        <f t="shared" si="12"/>
        <v/>
      </c>
      <c r="FT75" s="201" t="str">
        <f t="shared" si="13"/>
        <v/>
      </c>
    </row>
    <row r="76" spans="1:176" s="1" customFormat="1" ht="27.75" customHeight="1">
      <c r="A76" s="67"/>
      <c r="B76" s="66"/>
      <c r="C76" s="66"/>
      <c r="D76" s="229"/>
      <c r="E76" s="66"/>
      <c r="F76" s="66"/>
      <c r="G76" s="233"/>
      <c r="H76" s="66"/>
      <c r="I76" s="66"/>
      <c r="J76" s="66"/>
      <c r="K76" s="66"/>
      <c r="L76" s="66"/>
      <c r="M76" s="66"/>
      <c r="N76" s="66"/>
      <c r="O76" s="197"/>
      <c r="P76" s="66"/>
      <c r="Q76" s="195"/>
      <c r="R76" s="66"/>
      <c r="S76" s="66"/>
      <c r="T76" s="66"/>
      <c r="U76" s="66"/>
      <c r="V76" s="66"/>
      <c r="W76" s="66"/>
      <c r="X76" s="66"/>
      <c r="Y76" s="228"/>
      <c r="Z76" s="66"/>
      <c r="AA76" s="66"/>
      <c r="AB76" s="233"/>
      <c r="AC76" s="66"/>
      <c r="AD76" s="66"/>
      <c r="AE76" s="233"/>
      <c r="AF76" s="66"/>
      <c r="AG76" s="66"/>
      <c r="AH76" s="66"/>
      <c r="AI76" s="66"/>
      <c r="AJ76" s="66"/>
      <c r="AK76" s="197"/>
      <c r="AL76" s="66"/>
      <c r="AM76" s="198" t="s">
        <v>49</v>
      </c>
      <c r="AN76" s="195"/>
      <c r="AO76" s="198" t="s">
        <v>45</v>
      </c>
      <c r="AP76" s="195"/>
      <c r="AQ76" s="198" t="s">
        <v>45</v>
      </c>
      <c r="AR76" s="195"/>
      <c r="AS76" s="198" t="s">
        <v>45</v>
      </c>
      <c r="AT76" s="195"/>
      <c r="AU76" s="198" t="s">
        <v>45</v>
      </c>
      <c r="AV76" s="195"/>
      <c r="AW76" s="199" t="s">
        <v>45</v>
      </c>
      <c r="BC76" s="41"/>
      <c r="BE76" s="198" t="s">
        <v>49</v>
      </c>
      <c r="BF76" s="195"/>
      <c r="BG76" s="198" t="s">
        <v>45</v>
      </c>
      <c r="BH76" s="195"/>
      <c r="BI76" s="198" t="s">
        <v>45</v>
      </c>
      <c r="BJ76" s="195"/>
      <c r="BK76" s="198" t="s">
        <v>45</v>
      </c>
      <c r="BL76" s="195"/>
      <c r="BM76" s="198" t="s">
        <v>45</v>
      </c>
      <c r="BN76" s="195"/>
      <c r="BO76" s="199" t="s">
        <v>45</v>
      </c>
      <c r="BU76" s="41"/>
      <c r="BW76" s="198" t="s">
        <v>49</v>
      </c>
      <c r="BX76" s="195"/>
      <c r="BY76" s="198" t="s">
        <v>45</v>
      </c>
      <c r="BZ76" s="195"/>
      <c r="CA76" s="198" t="s">
        <v>45</v>
      </c>
      <c r="CB76" s="195"/>
      <c r="CC76" s="198" t="s">
        <v>45</v>
      </c>
      <c r="CD76" s="195"/>
      <c r="CE76" s="198" t="s">
        <v>45</v>
      </c>
      <c r="CF76" s="195"/>
      <c r="CG76" s="199" t="s">
        <v>45</v>
      </c>
      <c r="CM76" s="41"/>
      <c r="CO76" s="198" t="s">
        <v>49</v>
      </c>
      <c r="CP76" s="195"/>
      <c r="CQ76" s="198" t="s">
        <v>45</v>
      </c>
      <c r="CR76" s="195"/>
      <c r="CS76" s="198" t="s">
        <v>45</v>
      </c>
      <c r="CT76" s="195"/>
      <c r="CU76" s="198" t="s">
        <v>45</v>
      </c>
      <c r="CV76" s="195"/>
      <c r="CW76" s="198" t="s">
        <v>45</v>
      </c>
      <c r="CX76" s="195"/>
      <c r="CY76" s="199" t="s">
        <v>45</v>
      </c>
      <c r="CZ76" s="66"/>
      <c r="DA76" s="66"/>
      <c r="DB76" s="66"/>
      <c r="DC76" s="66"/>
      <c r="DD76" s="229"/>
      <c r="DE76" s="229"/>
      <c r="DF76" s="233"/>
      <c r="DG76" s="66"/>
      <c r="DH76" s="66"/>
      <c r="DI76" s="66"/>
      <c r="DJ76" s="66"/>
      <c r="DK76" s="66"/>
      <c r="DL76" s="196"/>
      <c r="DM76" s="233"/>
      <c r="DN76" s="66"/>
      <c r="DO76" s="66"/>
      <c r="DP76" s="66"/>
      <c r="DQ76" s="66"/>
      <c r="DR76" s="66"/>
      <c r="DS76" s="196"/>
      <c r="DT76" s="233"/>
      <c r="DU76" s="66"/>
      <c r="DV76" s="66"/>
      <c r="DW76" s="66"/>
      <c r="DX76" s="66"/>
      <c r="DY76" s="66"/>
      <c r="DZ76" s="66"/>
      <c r="EA76" s="195"/>
      <c r="EB76" s="66"/>
      <c r="EC76" s="66"/>
      <c r="ED76" s="195"/>
      <c r="EE76" s="195"/>
      <c r="EF76" s="233"/>
      <c r="EG76" s="53"/>
      <c r="EH76" s="201" t="str">
        <f>IF(K76="","",IF(L76="Undrained",(VLOOKUP(K76,Lists!$A$2:$O$595,8,Lists!$H$2:$H$595))/((VLOOKUP(K76,Lists!$A$2:$O$595,4,Lists!$D$2:$D$595))/100),IF(L76="Drained",(VLOOKUP(K76,Lists!$A$2:$O$595,11,Lists!$K$2:$K$595))/((VLOOKUP(K76,Lists!$A$2:$O$595,7,Lists!$G$2:$G$595))/100),"")))</f>
        <v/>
      </c>
      <c r="EI76" s="201" t="str">
        <f>Lists!S99</f>
        <v/>
      </c>
      <c r="EJ76" s="53"/>
      <c r="EK76" s="53"/>
      <c r="EL76" s="53"/>
      <c r="EM76" s="201">
        <f>SUM((IF(AH76="",0,IF(AH76=Lists!$T$3,((AG76*AL76*(AR76/100))*(Lists!W90/100)),((('Multi-Field'!AG76*2000)*('Multi-Field'!AR76/100)*(Lists!W90/100)))))),(IF('Multi-Field'!AZ76="",0,IF('Multi-Field'!AZ76=Lists!$T$3,(('Multi-Field'!AY76*'Multi-Field'!BD76*('Multi-Field'!BJ76/100))*(Lists!Y90/100)),((('Multi-Field'!AY76*2000)*('Multi-Field'!BJ76/100))*(Lists!Y90/100))))))</f>
        <v>0</v>
      </c>
      <c r="EN76" s="201">
        <f>SUM(IF(AH76="",0,IF(AH76=Lists!$T$3,((AG76*AL76)*(AP76/100)*(IF(Lists!V90=0,0,Lists!V90/100))),(('Multi-Field'!AG76*2000)*('Multi-Field'!AP76/100)*(IF(Lists!V90=0,0,Lists!V90/100))))),IF('Multi-Field'!AZ76="",0,IF('Multi-Field'!AZ76=Lists!$T$3,(('Multi-Field'!AY76*'Multi-Field'!BD76)*('Multi-Field'!BH76/100)*(IF(Lists!X90=0,0,Lists!X90/100))),(('Multi-Field'!AY76*2000)*('Multi-Field'!BH76/100)*(IF(Lists!X90=0,0,Lists!X90/100))))))</f>
        <v>0</v>
      </c>
      <c r="EO76" s="53"/>
      <c r="EP76" s="72"/>
      <c r="EQ76" s="202"/>
      <c r="ER76" s="202"/>
      <c r="ES76" s="66"/>
      <c r="ET76" s="66"/>
      <c r="EU76" s="66"/>
      <c r="EV76" s="202"/>
      <c r="EW76" s="66"/>
      <c r="EX76" s="66"/>
      <c r="EY76" s="66"/>
      <c r="EZ76" s="66"/>
      <c r="FA76" s="66"/>
      <c r="FB76" s="66"/>
      <c r="FC76" s="66"/>
      <c r="FD76" s="66"/>
      <c r="FE76" s="66"/>
      <c r="FF76" s="66"/>
      <c r="FG76" s="203"/>
      <c r="FH76" s="202"/>
      <c r="FI76" s="66"/>
      <c r="FJ76" s="234"/>
      <c r="FK76" s="234"/>
      <c r="FL76" s="234"/>
      <c r="FM76" s="234"/>
      <c r="FN76" s="234"/>
      <c r="FO76" s="205" t="str">
        <f t="shared" si="11"/>
        <v/>
      </c>
      <c r="FP76" s="234"/>
      <c r="FQ76" s="74" t="str">
        <f t="shared" si="12"/>
        <v/>
      </c>
      <c r="FT76" s="201" t="str">
        <f t="shared" si="13"/>
        <v/>
      </c>
    </row>
    <row r="77" spans="1:176" s="1" customFormat="1" ht="27.75" customHeight="1">
      <c r="A77" s="67"/>
      <c r="B77" s="66"/>
      <c r="C77" s="66"/>
      <c r="D77" s="229"/>
      <c r="E77" s="66"/>
      <c r="F77" s="66"/>
      <c r="G77" s="233"/>
      <c r="H77" s="66"/>
      <c r="I77" s="66"/>
      <c r="J77" s="66"/>
      <c r="K77" s="66"/>
      <c r="L77" s="66"/>
      <c r="M77" s="66"/>
      <c r="N77" s="66"/>
      <c r="O77" s="197"/>
      <c r="P77" s="66"/>
      <c r="Q77" s="195"/>
      <c r="R77" s="66"/>
      <c r="S77" s="66"/>
      <c r="T77" s="66"/>
      <c r="U77" s="66"/>
      <c r="V77" s="66"/>
      <c r="W77" s="66"/>
      <c r="X77" s="66"/>
      <c r="Y77" s="228"/>
      <c r="Z77" s="66"/>
      <c r="AA77" s="66"/>
      <c r="AB77" s="233"/>
      <c r="AC77" s="66"/>
      <c r="AD77" s="66"/>
      <c r="AE77" s="233"/>
      <c r="AF77" s="66"/>
      <c r="AG77" s="66"/>
      <c r="AH77" s="66"/>
      <c r="AI77" s="66"/>
      <c r="AJ77" s="66"/>
      <c r="AK77" s="197"/>
      <c r="AL77" s="66"/>
      <c r="AM77" s="198" t="s">
        <v>49</v>
      </c>
      <c r="AN77" s="195"/>
      <c r="AO77" s="198" t="s">
        <v>45</v>
      </c>
      <c r="AP77" s="195"/>
      <c r="AQ77" s="198" t="s">
        <v>45</v>
      </c>
      <c r="AR77" s="195"/>
      <c r="AS77" s="198" t="s">
        <v>45</v>
      </c>
      <c r="AT77" s="195"/>
      <c r="AU77" s="198" t="s">
        <v>45</v>
      </c>
      <c r="AV77" s="195"/>
      <c r="AW77" s="199" t="s">
        <v>45</v>
      </c>
      <c r="BC77" s="41"/>
      <c r="BE77" s="198" t="s">
        <v>49</v>
      </c>
      <c r="BF77" s="195"/>
      <c r="BG77" s="198" t="s">
        <v>45</v>
      </c>
      <c r="BH77" s="195"/>
      <c r="BI77" s="198" t="s">
        <v>45</v>
      </c>
      <c r="BJ77" s="195"/>
      <c r="BK77" s="198" t="s">
        <v>45</v>
      </c>
      <c r="BL77" s="195"/>
      <c r="BM77" s="198" t="s">
        <v>45</v>
      </c>
      <c r="BN77" s="195"/>
      <c r="BO77" s="199" t="s">
        <v>45</v>
      </c>
      <c r="BU77" s="41"/>
      <c r="BW77" s="198" t="s">
        <v>49</v>
      </c>
      <c r="BX77" s="195"/>
      <c r="BY77" s="198" t="s">
        <v>45</v>
      </c>
      <c r="BZ77" s="195"/>
      <c r="CA77" s="198" t="s">
        <v>45</v>
      </c>
      <c r="CB77" s="195"/>
      <c r="CC77" s="198" t="s">
        <v>45</v>
      </c>
      <c r="CD77" s="195"/>
      <c r="CE77" s="198" t="s">
        <v>45</v>
      </c>
      <c r="CF77" s="195"/>
      <c r="CG77" s="199" t="s">
        <v>45</v>
      </c>
      <c r="CM77" s="41"/>
      <c r="CO77" s="198" t="s">
        <v>49</v>
      </c>
      <c r="CP77" s="195"/>
      <c r="CQ77" s="198" t="s">
        <v>45</v>
      </c>
      <c r="CR77" s="195"/>
      <c r="CS77" s="198" t="s">
        <v>45</v>
      </c>
      <c r="CT77" s="195"/>
      <c r="CU77" s="198" t="s">
        <v>45</v>
      </c>
      <c r="CV77" s="195"/>
      <c r="CW77" s="198" t="s">
        <v>45</v>
      </c>
      <c r="CX77" s="195"/>
      <c r="CY77" s="199" t="s">
        <v>45</v>
      </c>
      <c r="CZ77" s="66"/>
      <c r="DA77" s="66"/>
      <c r="DB77" s="66"/>
      <c r="DC77" s="66"/>
      <c r="DD77" s="229"/>
      <c r="DE77" s="229"/>
      <c r="DF77" s="233"/>
      <c r="DG77" s="66"/>
      <c r="DH77" s="66"/>
      <c r="DI77" s="66"/>
      <c r="DJ77" s="66"/>
      <c r="DK77" s="66"/>
      <c r="DL77" s="196"/>
      <c r="DM77" s="233"/>
      <c r="DN77" s="66"/>
      <c r="DO77" s="66"/>
      <c r="DP77" s="66"/>
      <c r="DQ77" s="66"/>
      <c r="DR77" s="66"/>
      <c r="DS77" s="196"/>
      <c r="DT77" s="233"/>
      <c r="DU77" s="66"/>
      <c r="DV77" s="66"/>
      <c r="DW77" s="66"/>
      <c r="DX77" s="66"/>
      <c r="DY77" s="66"/>
      <c r="DZ77" s="66"/>
      <c r="EA77" s="195"/>
      <c r="EB77" s="66"/>
      <c r="EC77" s="66"/>
      <c r="ED77" s="195"/>
      <c r="EE77" s="195"/>
      <c r="EF77" s="233"/>
      <c r="EG77" s="53"/>
      <c r="EH77" s="201" t="str">
        <f>IF(K77="","",IF(L77="Undrained",(VLOOKUP(K77,Lists!$A$2:$O$595,8,Lists!$H$2:$H$595))/((VLOOKUP(K77,Lists!$A$2:$O$595,4,Lists!$D$2:$D$595))/100),IF(L77="Drained",(VLOOKUP(K77,Lists!$A$2:$O$595,11,Lists!$K$2:$K$595))/((VLOOKUP(K77,Lists!$A$2:$O$595,7,Lists!$G$2:$G$595))/100),"")))</f>
        <v/>
      </c>
      <c r="EI77" s="201" t="str">
        <f>Lists!S100</f>
        <v/>
      </c>
      <c r="EJ77" s="53"/>
      <c r="EK77" s="53"/>
      <c r="EL77" s="53"/>
      <c r="EM77" s="201">
        <f>SUM((IF(AH77="",0,IF(AH77=Lists!$T$3,((AG77*AL77*(AR77/100))*(Lists!W91/100)),((('Multi-Field'!AG77*2000)*('Multi-Field'!AR77/100)*(Lists!W91/100)))))),(IF('Multi-Field'!AZ77="",0,IF('Multi-Field'!AZ77=Lists!$T$3,(('Multi-Field'!AY77*'Multi-Field'!BD77*('Multi-Field'!BJ77/100))*(Lists!Y91/100)),((('Multi-Field'!AY77*2000)*('Multi-Field'!BJ77/100))*(Lists!Y91/100))))))</f>
        <v>0</v>
      </c>
      <c r="EN77" s="201">
        <f>SUM(IF(AH77="",0,IF(AH77=Lists!$T$3,((AG77*AL77)*(AP77/100)*(IF(Lists!V91=0,0,Lists!V91/100))),(('Multi-Field'!AG77*2000)*('Multi-Field'!AP77/100)*(IF(Lists!V91=0,0,Lists!V91/100))))),IF('Multi-Field'!AZ77="",0,IF('Multi-Field'!AZ77=Lists!$T$3,(('Multi-Field'!AY77*'Multi-Field'!BD77)*('Multi-Field'!BH77/100)*(IF(Lists!X91=0,0,Lists!X91/100))),(('Multi-Field'!AY77*2000)*('Multi-Field'!BH77/100)*(IF(Lists!X91=0,0,Lists!X91/100))))))</f>
        <v>0</v>
      </c>
      <c r="EO77" s="53"/>
      <c r="EP77" s="72"/>
      <c r="EQ77" s="202"/>
      <c r="ER77" s="202"/>
      <c r="ES77" s="66"/>
      <c r="ET77" s="66"/>
      <c r="EU77" s="66"/>
      <c r="EV77" s="202"/>
      <c r="EW77" s="66"/>
      <c r="EX77" s="66"/>
      <c r="EY77" s="66"/>
      <c r="EZ77" s="66"/>
      <c r="FA77" s="66"/>
      <c r="FB77" s="66"/>
      <c r="FC77" s="66"/>
      <c r="FD77" s="66"/>
      <c r="FE77" s="66"/>
      <c r="FF77" s="66"/>
      <c r="FG77" s="203"/>
      <c r="FH77" s="202"/>
      <c r="FI77" s="66"/>
      <c r="FJ77" s="234"/>
      <c r="FK77" s="234"/>
      <c r="FL77" s="234"/>
      <c r="FM77" s="234"/>
      <c r="FN77" s="234"/>
      <c r="FO77" s="205" t="str">
        <f t="shared" si="11"/>
        <v/>
      </c>
      <c r="FP77" s="234"/>
      <c r="FQ77" s="74" t="str">
        <f t="shared" si="12"/>
        <v/>
      </c>
      <c r="FT77" s="201" t="str">
        <f t="shared" si="13"/>
        <v/>
      </c>
    </row>
    <row r="78" spans="1:176" s="1" customFormat="1" ht="27.75" customHeight="1">
      <c r="A78" s="67"/>
      <c r="B78" s="66"/>
      <c r="C78" s="66"/>
      <c r="D78" s="229"/>
      <c r="E78" s="66"/>
      <c r="F78" s="66"/>
      <c r="G78" s="233"/>
      <c r="H78" s="66"/>
      <c r="I78" s="66"/>
      <c r="J78" s="66"/>
      <c r="K78" s="66"/>
      <c r="L78" s="66"/>
      <c r="M78" s="66"/>
      <c r="N78" s="66"/>
      <c r="O78" s="197"/>
      <c r="P78" s="66"/>
      <c r="Q78" s="195"/>
      <c r="R78" s="66"/>
      <c r="S78" s="66"/>
      <c r="T78" s="66"/>
      <c r="U78" s="66"/>
      <c r="V78" s="66"/>
      <c r="W78" s="66"/>
      <c r="X78" s="66"/>
      <c r="Y78" s="228"/>
      <c r="Z78" s="66"/>
      <c r="AA78" s="66"/>
      <c r="AB78" s="233"/>
      <c r="AC78" s="66"/>
      <c r="AD78" s="66"/>
      <c r="AE78" s="233"/>
      <c r="AF78" s="66"/>
      <c r="AG78" s="66"/>
      <c r="AH78" s="66"/>
      <c r="AI78" s="66"/>
      <c r="AJ78" s="66"/>
      <c r="AK78" s="197"/>
      <c r="AL78" s="66"/>
      <c r="AM78" s="198" t="s">
        <v>49</v>
      </c>
      <c r="AN78" s="195"/>
      <c r="AO78" s="198" t="s">
        <v>45</v>
      </c>
      <c r="AP78" s="195"/>
      <c r="AQ78" s="198" t="s">
        <v>45</v>
      </c>
      <c r="AR78" s="195"/>
      <c r="AS78" s="198" t="s">
        <v>45</v>
      </c>
      <c r="AT78" s="195"/>
      <c r="AU78" s="198" t="s">
        <v>45</v>
      </c>
      <c r="AV78" s="195"/>
      <c r="AW78" s="199" t="s">
        <v>45</v>
      </c>
      <c r="BC78" s="41"/>
      <c r="BE78" s="198" t="s">
        <v>49</v>
      </c>
      <c r="BF78" s="195"/>
      <c r="BG78" s="198" t="s">
        <v>45</v>
      </c>
      <c r="BH78" s="195"/>
      <c r="BI78" s="198" t="s">
        <v>45</v>
      </c>
      <c r="BJ78" s="195"/>
      <c r="BK78" s="198" t="s">
        <v>45</v>
      </c>
      <c r="BL78" s="195"/>
      <c r="BM78" s="198" t="s">
        <v>45</v>
      </c>
      <c r="BN78" s="195"/>
      <c r="BO78" s="199" t="s">
        <v>45</v>
      </c>
      <c r="BU78" s="41"/>
      <c r="BW78" s="198" t="s">
        <v>49</v>
      </c>
      <c r="BX78" s="195"/>
      <c r="BY78" s="198" t="s">
        <v>45</v>
      </c>
      <c r="BZ78" s="195"/>
      <c r="CA78" s="198" t="s">
        <v>45</v>
      </c>
      <c r="CB78" s="195"/>
      <c r="CC78" s="198" t="s">
        <v>45</v>
      </c>
      <c r="CD78" s="195"/>
      <c r="CE78" s="198" t="s">
        <v>45</v>
      </c>
      <c r="CF78" s="195"/>
      <c r="CG78" s="199" t="s">
        <v>45</v>
      </c>
      <c r="CM78" s="41"/>
      <c r="CO78" s="198" t="s">
        <v>49</v>
      </c>
      <c r="CP78" s="195"/>
      <c r="CQ78" s="198" t="s">
        <v>45</v>
      </c>
      <c r="CR78" s="195"/>
      <c r="CS78" s="198" t="s">
        <v>45</v>
      </c>
      <c r="CT78" s="195"/>
      <c r="CU78" s="198" t="s">
        <v>45</v>
      </c>
      <c r="CV78" s="195"/>
      <c r="CW78" s="198" t="s">
        <v>45</v>
      </c>
      <c r="CX78" s="195"/>
      <c r="CY78" s="199" t="s">
        <v>45</v>
      </c>
      <c r="CZ78" s="66"/>
      <c r="DA78" s="66"/>
      <c r="DB78" s="66"/>
      <c r="DC78" s="66"/>
      <c r="DD78" s="229"/>
      <c r="DE78" s="229"/>
      <c r="DF78" s="233"/>
      <c r="DG78" s="66"/>
      <c r="DH78" s="66"/>
      <c r="DI78" s="66"/>
      <c r="DJ78" s="66"/>
      <c r="DK78" s="66"/>
      <c r="DL78" s="196"/>
      <c r="DM78" s="233"/>
      <c r="DN78" s="66"/>
      <c r="DO78" s="66"/>
      <c r="DP78" s="66"/>
      <c r="DQ78" s="66"/>
      <c r="DR78" s="66"/>
      <c r="DS78" s="196"/>
      <c r="DT78" s="233"/>
      <c r="DU78" s="66"/>
      <c r="DV78" s="66"/>
      <c r="DW78" s="66"/>
      <c r="DX78" s="66"/>
      <c r="DY78" s="66"/>
      <c r="DZ78" s="66"/>
      <c r="EA78" s="195"/>
      <c r="EB78" s="66"/>
      <c r="EC78" s="66"/>
      <c r="ED78" s="195"/>
      <c r="EE78" s="195"/>
      <c r="EF78" s="233"/>
      <c r="EG78" s="53"/>
      <c r="EH78" s="201" t="str">
        <f>IF(K78="","",IF(L78="Undrained",(VLOOKUP(K78,Lists!$A$2:$O$595,8,Lists!$H$2:$H$595))/((VLOOKUP(K78,Lists!$A$2:$O$595,4,Lists!$D$2:$D$595))/100),IF(L78="Drained",(VLOOKUP(K78,Lists!$A$2:$O$595,11,Lists!$K$2:$K$595))/((VLOOKUP(K78,Lists!$A$2:$O$595,7,Lists!$G$2:$G$595))/100),"")))</f>
        <v/>
      </c>
      <c r="EI78" s="201" t="str">
        <f>Lists!S101</f>
        <v/>
      </c>
      <c r="EJ78" s="53"/>
      <c r="EK78" s="53"/>
      <c r="EL78" s="53"/>
      <c r="EM78" s="201">
        <f>SUM((IF(AH78="",0,IF(AH78=Lists!$T$3,((AG78*AL78*(AR78/100))*(Lists!W92/100)),((('Multi-Field'!AG78*2000)*('Multi-Field'!AR78/100)*(Lists!W92/100)))))),(IF('Multi-Field'!AZ78="",0,IF('Multi-Field'!AZ78=Lists!$T$3,(('Multi-Field'!AY78*'Multi-Field'!BD78*('Multi-Field'!BJ78/100))*(Lists!Y92/100)),((('Multi-Field'!AY78*2000)*('Multi-Field'!BJ78/100))*(Lists!Y92/100))))))</f>
        <v>0</v>
      </c>
      <c r="EN78" s="201">
        <f>SUM(IF(AH78="",0,IF(AH78=Lists!$T$3,((AG78*AL78)*(AP78/100)*(IF(Lists!V92=0,0,Lists!V92/100))),(('Multi-Field'!AG78*2000)*('Multi-Field'!AP78/100)*(IF(Lists!V92=0,0,Lists!V92/100))))),IF('Multi-Field'!AZ78="",0,IF('Multi-Field'!AZ78=Lists!$T$3,(('Multi-Field'!AY78*'Multi-Field'!BD78)*('Multi-Field'!BH78/100)*(IF(Lists!X92=0,0,Lists!X92/100))),(('Multi-Field'!AY78*2000)*('Multi-Field'!BH78/100)*(IF(Lists!X92=0,0,Lists!X92/100))))))</f>
        <v>0</v>
      </c>
      <c r="EO78" s="53"/>
      <c r="EP78" s="72"/>
      <c r="EQ78" s="202"/>
      <c r="ER78" s="202"/>
      <c r="ES78" s="66"/>
      <c r="ET78" s="66"/>
      <c r="EU78" s="66"/>
      <c r="EV78" s="202"/>
      <c r="EW78" s="66"/>
      <c r="EX78" s="66"/>
      <c r="EY78" s="66"/>
      <c r="EZ78" s="66"/>
      <c r="FA78" s="66"/>
      <c r="FB78" s="66"/>
      <c r="FC78" s="66"/>
      <c r="FD78" s="66"/>
      <c r="FE78" s="66"/>
      <c r="FF78" s="66"/>
      <c r="FG78" s="203"/>
      <c r="FH78" s="202"/>
      <c r="FI78" s="66"/>
      <c r="FJ78" s="234"/>
      <c r="FK78" s="234"/>
      <c r="FL78" s="234"/>
      <c r="FM78" s="234"/>
      <c r="FN78" s="234"/>
      <c r="FO78" s="205" t="str">
        <f t="shared" si="11"/>
        <v/>
      </c>
      <c r="FP78" s="234"/>
      <c r="FQ78" s="74" t="str">
        <f t="shared" si="12"/>
        <v/>
      </c>
      <c r="FT78" s="201" t="str">
        <f t="shared" si="13"/>
        <v/>
      </c>
    </row>
    <row r="79" spans="1:176" s="1" customFormat="1" ht="27.75" customHeight="1">
      <c r="A79" s="67"/>
      <c r="B79" s="66"/>
      <c r="C79" s="66"/>
      <c r="D79" s="229"/>
      <c r="E79" s="66"/>
      <c r="F79" s="66"/>
      <c r="G79" s="233"/>
      <c r="H79" s="66"/>
      <c r="I79" s="66"/>
      <c r="J79" s="66"/>
      <c r="K79" s="66"/>
      <c r="L79" s="66"/>
      <c r="M79" s="66"/>
      <c r="N79" s="66"/>
      <c r="O79" s="197"/>
      <c r="P79" s="66"/>
      <c r="Q79" s="195"/>
      <c r="R79" s="66"/>
      <c r="S79" s="66"/>
      <c r="T79" s="66"/>
      <c r="U79" s="66"/>
      <c r="V79" s="66"/>
      <c r="W79" s="66"/>
      <c r="X79" s="66"/>
      <c r="Y79" s="228"/>
      <c r="Z79" s="66"/>
      <c r="AA79" s="66"/>
      <c r="AB79" s="233"/>
      <c r="AC79" s="66"/>
      <c r="AD79" s="66"/>
      <c r="AE79" s="233"/>
      <c r="AF79" s="66"/>
      <c r="AG79" s="66"/>
      <c r="AH79" s="66"/>
      <c r="AI79" s="66"/>
      <c r="AJ79" s="66"/>
      <c r="AK79" s="197"/>
      <c r="AL79" s="66"/>
      <c r="AM79" s="198" t="s">
        <v>49</v>
      </c>
      <c r="AN79" s="195"/>
      <c r="AO79" s="198" t="s">
        <v>45</v>
      </c>
      <c r="AP79" s="195"/>
      <c r="AQ79" s="198" t="s">
        <v>45</v>
      </c>
      <c r="AR79" s="195"/>
      <c r="AS79" s="198" t="s">
        <v>45</v>
      </c>
      <c r="AT79" s="195"/>
      <c r="AU79" s="198" t="s">
        <v>45</v>
      </c>
      <c r="AV79" s="195"/>
      <c r="AW79" s="199" t="s">
        <v>45</v>
      </c>
      <c r="BC79" s="41"/>
      <c r="BE79" s="198" t="s">
        <v>49</v>
      </c>
      <c r="BF79" s="195"/>
      <c r="BG79" s="198" t="s">
        <v>45</v>
      </c>
      <c r="BH79" s="195"/>
      <c r="BI79" s="198" t="s">
        <v>45</v>
      </c>
      <c r="BJ79" s="195"/>
      <c r="BK79" s="198" t="s">
        <v>45</v>
      </c>
      <c r="BL79" s="195"/>
      <c r="BM79" s="198" t="s">
        <v>45</v>
      </c>
      <c r="BN79" s="195"/>
      <c r="BO79" s="199" t="s">
        <v>45</v>
      </c>
      <c r="BU79" s="41"/>
      <c r="BW79" s="198" t="s">
        <v>49</v>
      </c>
      <c r="BX79" s="195"/>
      <c r="BY79" s="198" t="s">
        <v>45</v>
      </c>
      <c r="BZ79" s="195"/>
      <c r="CA79" s="198" t="s">
        <v>45</v>
      </c>
      <c r="CB79" s="195"/>
      <c r="CC79" s="198" t="s">
        <v>45</v>
      </c>
      <c r="CD79" s="195"/>
      <c r="CE79" s="198" t="s">
        <v>45</v>
      </c>
      <c r="CF79" s="195"/>
      <c r="CG79" s="199" t="s">
        <v>45</v>
      </c>
      <c r="CM79" s="41"/>
      <c r="CO79" s="198" t="s">
        <v>49</v>
      </c>
      <c r="CP79" s="195"/>
      <c r="CQ79" s="198" t="s">
        <v>45</v>
      </c>
      <c r="CR79" s="195"/>
      <c r="CS79" s="198" t="s">
        <v>45</v>
      </c>
      <c r="CT79" s="195"/>
      <c r="CU79" s="198" t="s">
        <v>45</v>
      </c>
      <c r="CV79" s="195"/>
      <c r="CW79" s="198" t="s">
        <v>45</v>
      </c>
      <c r="CX79" s="195"/>
      <c r="CY79" s="199" t="s">
        <v>45</v>
      </c>
      <c r="CZ79" s="66"/>
      <c r="DA79" s="66"/>
      <c r="DB79" s="66"/>
      <c r="DC79" s="66"/>
      <c r="DD79" s="229"/>
      <c r="DE79" s="229"/>
      <c r="DF79" s="233"/>
      <c r="DG79" s="66"/>
      <c r="DH79" s="66"/>
      <c r="DI79" s="66"/>
      <c r="DJ79" s="66"/>
      <c r="DK79" s="66"/>
      <c r="DL79" s="196"/>
      <c r="DM79" s="233"/>
      <c r="DN79" s="66"/>
      <c r="DO79" s="66"/>
      <c r="DP79" s="66"/>
      <c r="DQ79" s="66"/>
      <c r="DR79" s="66"/>
      <c r="DS79" s="196"/>
      <c r="DT79" s="233"/>
      <c r="DU79" s="66"/>
      <c r="DV79" s="66"/>
      <c r="DW79" s="66"/>
      <c r="DX79" s="66"/>
      <c r="DY79" s="66"/>
      <c r="DZ79" s="66"/>
      <c r="EA79" s="195"/>
      <c r="EB79" s="66"/>
      <c r="EC79" s="66"/>
      <c r="ED79" s="195"/>
      <c r="EE79" s="195"/>
      <c r="EF79" s="233"/>
      <c r="EG79" s="53"/>
      <c r="EH79" s="201" t="str">
        <f>IF(K79="","",IF(L79="Undrained",(VLOOKUP(K79,Lists!$A$2:$O$595,8,Lists!$H$2:$H$595))/((VLOOKUP(K79,Lists!$A$2:$O$595,4,Lists!$D$2:$D$595))/100),IF(L79="Drained",(VLOOKUP(K79,Lists!$A$2:$O$595,11,Lists!$K$2:$K$595))/((VLOOKUP(K79,Lists!$A$2:$O$595,7,Lists!$G$2:$G$595))/100),"")))</f>
        <v/>
      </c>
      <c r="EI79" s="201" t="str">
        <f>Lists!S102</f>
        <v/>
      </c>
      <c r="EJ79" s="53"/>
      <c r="EK79" s="53"/>
      <c r="EL79" s="53"/>
      <c r="EM79" s="201">
        <f>SUM((IF(AH79="",0,IF(AH79=Lists!$T$3,((AG79*AL79*(AR79/100))*(Lists!W93/100)),((('Multi-Field'!AG79*2000)*('Multi-Field'!AR79/100)*(Lists!W93/100)))))),(IF('Multi-Field'!AZ79="",0,IF('Multi-Field'!AZ79=Lists!$T$3,(('Multi-Field'!AY79*'Multi-Field'!BD79*('Multi-Field'!BJ79/100))*(Lists!Y93/100)),((('Multi-Field'!AY79*2000)*('Multi-Field'!BJ79/100))*(Lists!Y93/100))))))</f>
        <v>0</v>
      </c>
      <c r="EN79" s="201">
        <f>SUM(IF(AH79="",0,IF(AH79=Lists!$T$3,((AG79*AL79)*(AP79/100)*(IF(Lists!V93=0,0,Lists!V93/100))),(('Multi-Field'!AG79*2000)*('Multi-Field'!AP79/100)*(IF(Lists!V93=0,0,Lists!V93/100))))),IF('Multi-Field'!AZ79="",0,IF('Multi-Field'!AZ79=Lists!$T$3,(('Multi-Field'!AY79*'Multi-Field'!BD79)*('Multi-Field'!BH79/100)*(IF(Lists!X93=0,0,Lists!X93/100))),(('Multi-Field'!AY79*2000)*('Multi-Field'!BH79/100)*(IF(Lists!X93=0,0,Lists!X93/100))))))</f>
        <v>0</v>
      </c>
      <c r="EO79" s="53"/>
      <c r="EP79" s="72"/>
      <c r="EQ79" s="202"/>
      <c r="ER79" s="202"/>
      <c r="ES79" s="66"/>
      <c r="ET79" s="66"/>
      <c r="EU79" s="66"/>
      <c r="EV79" s="202"/>
      <c r="EW79" s="66"/>
      <c r="EX79" s="66"/>
      <c r="EY79" s="66"/>
      <c r="EZ79" s="66"/>
      <c r="FA79" s="66"/>
      <c r="FB79" s="66"/>
      <c r="FC79" s="66"/>
      <c r="FD79" s="66"/>
      <c r="FE79" s="66"/>
      <c r="FF79" s="66"/>
      <c r="FG79" s="203"/>
      <c r="FH79" s="202"/>
      <c r="FI79" s="66"/>
      <c r="FJ79" s="234"/>
      <c r="FK79" s="234"/>
      <c r="FL79" s="234"/>
      <c r="FM79" s="234"/>
      <c r="FN79" s="234"/>
      <c r="FO79" s="205" t="str">
        <f t="shared" si="11"/>
        <v/>
      </c>
      <c r="FP79" s="234"/>
      <c r="FQ79" s="74" t="str">
        <f t="shared" si="12"/>
        <v/>
      </c>
      <c r="FT79" s="201" t="str">
        <f t="shared" si="13"/>
        <v/>
      </c>
    </row>
    <row r="80" spans="1:176" s="1" customFormat="1" ht="27.75" customHeight="1">
      <c r="A80" s="67"/>
      <c r="B80" s="66"/>
      <c r="C80" s="66"/>
      <c r="D80" s="229"/>
      <c r="E80" s="66"/>
      <c r="F80" s="66"/>
      <c r="G80" s="233"/>
      <c r="H80" s="66"/>
      <c r="I80" s="66"/>
      <c r="J80" s="66"/>
      <c r="K80" s="66"/>
      <c r="L80" s="66"/>
      <c r="M80" s="66"/>
      <c r="N80" s="66"/>
      <c r="O80" s="197"/>
      <c r="P80" s="66"/>
      <c r="Q80" s="195"/>
      <c r="R80" s="66"/>
      <c r="S80" s="66"/>
      <c r="T80" s="66"/>
      <c r="U80" s="66"/>
      <c r="V80" s="66"/>
      <c r="W80" s="66"/>
      <c r="X80" s="66"/>
      <c r="Y80" s="228"/>
      <c r="Z80" s="66"/>
      <c r="AA80" s="66"/>
      <c r="AB80" s="233"/>
      <c r="AC80" s="66"/>
      <c r="AD80" s="66"/>
      <c r="AE80" s="233"/>
      <c r="AF80" s="66"/>
      <c r="AG80" s="66"/>
      <c r="AH80" s="66"/>
      <c r="AI80" s="66"/>
      <c r="AJ80" s="66"/>
      <c r="AK80" s="197"/>
      <c r="AL80" s="66"/>
      <c r="AM80" s="198" t="s">
        <v>49</v>
      </c>
      <c r="AN80" s="195"/>
      <c r="AO80" s="198" t="s">
        <v>45</v>
      </c>
      <c r="AP80" s="195"/>
      <c r="AQ80" s="198" t="s">
        <v>45</v>
      </c>
      <c r="AR80" s="195"/>
      <c r="AS80" s="198" t="s">
        <v>45</v>
      </c>
      <c r="AT80" s="195"/>
      <c r="AU80" s="198" t="s">
        <v>45</v>
      </c>
      <c r="AV80" s="195"/>
      <c r="AW80" s="199" t="s">
        <v>45</v>
      </c>
      <c r="BC80" s="41"/>
      <c r="BE80" s="198" t="s">
        <v>49</v>
      </c>
      <c r="BF80" s="195"/>
      <c r="BG80" s="198" t="s">
        <v>45</v>
      </c>
      <c r="BH80" s="195"/>
      <c r="BI80" s="198" t="s">
        <v>45</v>
      </c>
      <c r="BJ80" s="195"/>
      <c r="BK80" s="198" t="s">
        <v>45</v>
      </c>
      <c r="BL80" s="195"/>
      <c r="BM80" s="198" t="s">
        <v>45</v>
      </c>
      <c r="BN80" s="195"/>
      <c r="BO80" s="199" t="s">
        <v>45</v>
      </c>
      <c r="BU80" s="41"/>
      <c r="BW80" s="198" t="s">
        <v>49</v>
      </c>
      <c r="BX80" s="195"/>
      <c r="BY80" s="198" t="s">
        <v>45</v>
      </c>
      <c r="BZ80" s="195"/>
      <c r="CA80" s="198" t="s">
        <v>45</v>
      </c>
      <c r="CB80" s="195"/>
      <c r="CC80" s="198" t="s">
        <v>45</v>
      </c>
      <c r="CD80" s="195"/>
      <c r="CE80" s="198" t="s">
        <v>45</v>
      </c>
      <c r="CF80" s="195"/>
      <c r="CG80" s="199" t="s">
        <v>45</v>
      </c>
      <c r="CM80" s="41"/>
      <c r="CO80" s="198" t="s">
        <v>49</v>
      </c>
      <c r="CP80" s="195"/>
      <c r="CQ80" s="198" t="s">
        <v>45</v>
      </c>
      <c r="CR80" s="195"/>
      <c r="CS80" s="198" t="s">
        <v>45</v>
      </c>
      <c r="CT80" s="195"/>
      <c r="CU80" s="198" t="s">
        <v>45</v>
      </c>
      <c r="CV80" s="195"/>
      <c r="CW80" s="198" t="s">
        <v>45</v>
      </c>
      <c r="CX80" s="195"/>
      <c r="CY80" s="199" t="s">
        <v>45</v>
      </c>
      <c r="CZ80" s="66"/>
      <c r="DA80" s="66"/>
      <c r="DB80" s="66"/>
      <c r="DC80" s="66"/>
      <c r="DD80" s="229"/>
      <c r="DE80" s="229"/>
      <c r="DF80" s="233"/>
      <c r="DG80" s="66"/>
      <c r="DH80" s="66"/>
      <c r="DI80" s="66"/>
      <c r="DJ80" s="66"/>
      <c r="DK80" s="66"/>
      <c r="DL80" s="196"/>
      <c r="DM80" s="233"/>
      <c r="DN80" s="66"/>
      <c r="DO80" s="66"/>
      <c r="DP80" s="66"/>
      <c r="DQ80" s="66"/>
      <c r="DR80" s="66"/>
      <c r="DS80" s="196"/>
      <c r="DT80" s="233"/>
      <c r="DU80" s="66"/>
      <c r="DV80" s="66"/>
      <c r="DW80" s="66"/>
      <c r="DX80" s="66"/>
      <c r="DY80" s="66"/>
      <c r="DZ80" s="66"/>
      <c r="EA80" s="195"/>
      <c r="EB80" s="66"/>
      <c r="EC80" s="66"/>
      <c r="ED80" s="195"/>
      <c r="EE80" s="195"/>
      <c r="EF80" s="233"/>
      <c r="EG80" s="53"/>
      <c r="EH80" s="201" t="str">
        <f>IF(K80="","",IF(L80="Undrained",(VLOOKUP(K80,Lists!$A$2:$O$595,8,Lists!$H$2:$H$595))/((VLOOKUP(K80,Lists!$A$2:$O$595,4,Lists!$D$2:$D$595))/100),IF(L80="Drained",(VLOOKUP(K80,Lists!$A$2:$O$595,11,Lists!$K$2:$K$595))/((VLOOKUP(K80,Lists!$A$2:$O$595,7,Lists!$G$2:$G$595))/100),"")))</f>
        <v/>
      </c>
      <c r="EI80" s="201" t="str">
        <f>Lists!S103</f>
        <v/>
      </c>
      <c r="EJ80" s="53"/>
      <c r="EK80" s="53"/>
      <c r="EL80" s="53"/>
      <c r="EM80" s="201">
        <f>SUM((IF(AH80="",0,IF(AH80=Lists!$T$3,((AG80*AL80*(AR80/100))*(Lists!W94/100)),((('Multi-Field'!AG80*2000)*('Multi-Field'!AR80/100)*(Lists!W94/100)))))),(IF('Multi-Field'!AZ80="",0,IF('Multi-Field'!AZ80=Lists!$T$3,(('Multi-Field'!AY80*'Multi-Field'!BD80*('Multi-Field'!BJ80/100))*(Lists!Y94/100)),((('Multi-Field'!AY80*2000)*('Multi-Field'!BJ80/100))*(Lists!Y94/100))))))</f>
        <v>0</v>
      </c>
      <c r="EN80" s="201">
        <f>SUM(IF(AH80="",0,IF(AH80=Lists!$T$3,((AG80*AL80)*(AP80/100)*(IF(Lists!V94=0,0,Lists!V94/100))),(('Multi-Field'!AG80*2000)*('Multi-Field'!AP80/100)*(IF(Lists!V94=0,0,Lists!V94/100))))),IF('Multi-Field'!AZ80="",0,IF('Multi-Field'!AZ80=Lists!$T$3,(('Multi-Field'!AY80*'Multi-Field'!BD80)*('Multi-Field'!BH80/100)*(IF(Lists!X94=0,0,Lists!X94/100))),(('Multi-Field'!AY80*2000)*('Multi-Field'!BH80/100)*(IF(Lists!X94=0,0,Lists!X94/100))))))</f>
        <v>0</v>
      </c>
      <c r="EO80" s="53"/>
      <c r="EP80" s="72"/>
      <c r="EQ80" s="202"/>
      <c r="ER80" s="202"/>
      <c r="ES80" s="66"/>
      <c r="ET80" s="66"/>
      <c r="EU80" s="66"/>
      <c r="EV80" s="202"/>
      <c r="EW80" s="66"/>
      <c r="EX80" s="66"/>
      <c r="EY80" s="66"/>
      <c r="EZ80" s="66"/>
      <c r="FA80" s="66"/>
      <c r="FB80" s="66"/>
      <c r="FC80" s="66"/>
      <c r="FD80" s="66"/>
      <c r="FE80" s="66"/>
      <c r="FF80" s="66"/>
      <c r="FG80" s="203"/>
      <c r="FH80" s="202"/>
      <c r="FI80" s="66"/>
      <c r="FJ80" s="234"/>
      <c r="FK80" s="234"/>
      <c r="FL80" s="234"/>
      <c r="FM80" s="234"/>
      <c r="FN80" s="234"/>
      <c r="FO80" s="205" t="str">
        <f t="shared" si="11"/>
        <v/>
      </c>
      <c r="FP80" s="234"/>
      <c r="FQ80" s="74" t="str">
        <f t="shared" si="12"/>
        <v/>
      </c>
      <c r="FT80" s="201" t="str">
        <f t="shared" si="13"/>
        <v/>
      </c>
    </row>
    <row r="81" spans="1:176" s="1" customFormat="1" ht="27.75" customHeight="1">
      <c r="A81" s="67"/>
      <c r="B81" s="66"/>
      <c r="C81" s="66"/>
      <c r="D81" s="229"/>
      <c r="E81" s="66"/>
      <c r="F81" s="66"/>
      <c r="G81" s="233"/>
      <c r="H81" s="66"/>
      <c r="I81" s="66"/>
      <c r="J81" s="66"/>
      <c r="K81" s="66"/>
      <c r="L81" s="66"/>
      <c r="M81" s="66"/>
      <c r="N81" s="66"/>
      <c r="O81" s="197"/>
      <c r="P81" s="66"/>
      <c r="Q81" s="195"/>
      <c r="R81" s="66"/>
      <c r="S81" s="66"/>
      <c r="T81" s="66"/>
      <c r="U81" s="66"/>
      <c r="V81" s="66"/>
      <c r="W81" s="66"/>
      <c r="X81" s="66"/>
      <c r="Y81" s="228"/>
      <c r="Z81" s="66"/>
      <c r="AA81" s="66"/>
      <c r="AB81" s="233"/>
      <c r="AC81" s="66"/>
      <c r="AD81" s="66"/>
      <c r="AE81" s="233"/>
      <c r="AF81" s="66"/>
      <c r="AG81" s="66"/>
      <c r="AH81" s="66"/>
      <c r="AI81" s="66"/>
      <c r="AJ81" s="66"/>
      <c r="AK81" s="197"/>
      <c r="AL81" s="66"/>
      <c r="AM81" s="198" t="s">
        <v>49</v>
      </c>
      <c r="AN81" s="195"/>
      <c r="AO81" s="198" t="s">
        <v>45</v>
      </c>
      <c r="AP81" s="195"/>
      <c r="AQ81" s="198" t="s">
        <v>45</v>
      </c>
      <c r="AR81" s="195"/>
      <c r="AS81" s="198" t="s">
        <v>45</v>
      </c>
      <c r="AT81" s="195"/>
      <c r="AU81" s="198" t="s">
        <v>45</v>
      </c>
      <c r="AV81" s="195"/>
      <c r="AW81" s="199" t="s">
        <v>45</v>
      </c>
      <c r="BC81" s="41"/>
      <c r="BE81" s="198" t="s">
        <v>49</v>
      </c>
      <c r="BF81" s="195"/>
      <c r="BG81" s="198" t="s">
        <v>45</v>
      </c>
      <c r="BH81" s="195"/>
      <c r="BI81" s="198" t="s">
        <v>45</v>
      </c>
      <c r="BJ81" s="195"/>
      <c r="BK81" s="198" t="s">
        <v>45</v>
      </c>
      <c r="BL81" s="195"/>
      <c r="BM81" s="198" t="s">
        <v>45</v>
      </c>
      <c r="BN81" s="195"/>
      <c r="BO81" s="199" t="s">
        <v>45</v>
      </c>
      <c r="BU81" s="41"/>
      <c r="BW81" s="198" t="s">
        <v>49</v>
      </c>
      <c r="BX81" s="195"/>
      <c r="BY81" s="198" t="s">
        <v>45</v>
      </c>
      <c r="BZ81" s="195"/>
      <c r="CA81" s="198" t="s">
        <v>45</v>
      </c>
      <c r="CB81" s="195"/>
      <c r="CC81" s="198" t="s">
        <v>45</v>
      </c>
      <c r="CD81" s="195"/>
      <c r="CE81" s="198" t="s">
        <v>45</v>
      </c>
      <c r="CF81" s="195"/>
      <c r="CG81" s="199" t="s">
        <v>45</v>
      </c>
      <c r="CM81" s="41"/>
      <c r="CO81" s="198" t="s">
        <v>49</v>
      </c>
      <c r="CP81" s="195"/>
      <c r="CQ81" s="198" t="s">
        <v>45</v>
      </c>
      <c r="CR81" s="195"/>
      <c r="CS81" s="198" t="s">
        <v>45</v>
      </c>
      <c r="CT81" s="195"/>
      <c r="CU81" s="198" t="s">
        <v>45</v>
      </c>
      <c r="CV81" s="195"/>
      <c r="CW81" s="198" t="s">
        <v>45</v>
      </c>
      <c r="CX81" s="195"/>
      <c r="CY81" s="199" t="s">
        <v>45</v>
      </c>
      <c r="CZ81" s="66"/>
      <c r="DA81" s="66"/>
      <c r="DB81" s="66"/>
      <c r="DC81" s="66"/>
      <c r="DD81" s="229"/>
      <c r="DE81" s="229"/>
      <c r="DF81" s="233"/>
      <c r="DG81" s="66"/>
      <c r="DH81" s="66"/>
      <c r="DI81" s="66"/>
      <c r="DJ81" s="66"/>
      <c r="DK81" s="66"/>
      <c r="DL81" s="196"/>
      <c r="DM81" s="233"/>
      <c r="DN81" s="66"/>
      <c r="DO81" s="66"/>
      <c r="DP81" s="66"/>
      <c r="DQ81" s="66"/>
      <c r="DR81" s="66"/>
      <c r="DS81" s="196"/>
      <c r="DT81" s="233"/>
      <c r="DU81" s="66"/>
      <c r="DV81" s="66"/>
      <c r="DW81" s="66"/>
      <c r="DX81" s="66"/>
      <c r="DY81" s="66"/>
      <c r="DZ81" s="66"/>
      <c r="EA81" s="195"/>
      <c r="EB81" s="66"/>
      <c r="EC81" s="66"/>
      <c r="ED81" s="195"/>
      <c r="EE81" s="195"/>
      <c r="EF81" s="233"/>
      <c r="EG81" s="53"/>
      <c r="EH81" s="201" t="str">
        <f>IF(K81="","",IF(L81="Undrained",(VLOOKUP(K81,Lists!$A$2:$O$595,8,Lists!$H$2:$H$595))/((VLOOKUP(K81,Lists!$A$2:$O$595,4,Lists!$D$2:$D$595))/100),IF(L81="Drained",(VLOOKUP(K81,Lists!$A$2:$O$595,11,Lists!$K$2:$K$595))/((VLOOKUP(K81,Lists!$A$2:$O$595,7,Lists!$G$2:$G$595))/100),"")))</f>
        <v/>
      </c>
      <c r="EI81" s="201" t="str">
        <f>Lists!S104</f>
        <v/>
      </c>
      <c r="EJ81" s="53"/>
      <c r="EK81" s="53"/>
      <c r="EL81" s="53"/>
      <c r="EM81" s="201">
        <f>SUM((IF(AH81="",0,IF(AH81=Lists!$T$3,((AG81*AL81*(AR81/100))*(Lists!W95/100)),((('Multi-Field'!AG81*2000)*('Multi-Field'!AR81/100)*(Lists!W95/100)))))),(IF('Multi-Field'!AZ81="",0,IF('Multi-Field'!AZ81=Lists!$T$3,(('Multi-Field'!AY81*'Multi-Field'!BD81*('Multi-Field'!BJ81/100))*(Lists!Y95/100)),((('Multi-Field'!AY81*2000)*('Multi-Field'!BJ81/100))*(Lists!Y95/100))))))</f>
        <v>0</v>
      </c>
      <c r="EN81" s="201">
        <f>SUM(IF(AH81="",0,IF(AH81=Lists!$T$3,((AG81*AL81)*(AP81/100)*(IF(Lists!V95=0,0,Lists!V95/100))),(('Multi-Field'!AG81*2000)*('Multi-Field'!AP81/100)*(IF(Lists!V95=0,0,Lists!V95/100))))),IF('Multi-Field'!AZ81="",0,IF('Multi-Field'!AZ81=Lists!$T$3,(('Multi-Field'!AY81*'Multi-Field'!BD81)*('Multi-Field'!BH81/100)*(IF(Lists!X95=0,0,Lists!X95/100))),(('Multi-Field'!AY81*2000)*('Multi-Field'!BH81/100)*(IF(Lists!X95=0,0,Lists!X95/100))))))</f>
        <v>0</v>
      </c>
      <c r="EO81" s="53"/>
      <c r="EP81" s="72"/>
      <c r="EQ81" s="202"/>
      <c r="ER81" s="202"/>
      <c r="ES81" s="66"/>
      <c r="ET81" s="66"/>
      <c r="EU81" s="66"/>
      <c r="EV81" s="202"/>
      <c r="EW81" s="66"/>
      <c r="EX81" s="66"/>
      <c r="EY81" s="66"/>
      <c r="EZ81" s="66"/>
      <c r="FA81" s="66"/>
      <c r="FB81" s="66"/>
      <c r="FC81" s="66"/>
      <c r="FD81" s="66"/>
      <c r="FE81" s="66"/>
      <c r="FF81" s="66"/>
      <c r="FG81" s="203"/>
      <c r="FH81" s="202"/>
      <c r="FI81" s="66"/>
      <c r="FJ81" s="234"/>
      <c r="FK81" s="234"/>
      <c r="FL81" s="234"/>
      <c r="FM81" s="234"/>
      <c r="FN81" s="234"/>
      <c r="FO81" s="205" t="str">
        <f t="shared" si="11"/>
        <v/>
      </c>
      <c r="FP81" s="234"/>
      <c r="FQ81" s="74" t="str">
        <f t="shared" si="12"/>
        <v/>
      </c>
      <c r="FT81" s="201" t="str">
        <f t="shared" si="13"/>
        <v/>
      </c>
    </row>
    <row r="82" spans="1:176" s="1" customFormat="1" ht="27.75" customHeight="1">
      <c r="A82" s="67"/>
      <c r="B82" s="66"/>
      <c r="C82" s="66"/>
      <c r="D82" s="229"/>
      <c r="E82" s="66"/>
      <c r="F82" s="66"/>
      <c r="G82" s="233"/>
      <c r="H82" s="66"/>
      <c r="I82" s="66"/>
      <c r="J82" s="66"/>
      <c r="K82" s="66"/>
      <c r="L82" s="66"/>
      <c r="M82" s="66"/>
      <c r="N82" s="66"/>
      <c r="O82" s="197"/>
      <c r="P82" s="66"/>
      <c r="Q82" s="195"/>
      <c r="R82" s="66"/>
      <c r="S82" s="66"/>
      <c r="T82" s="66"/>
      <c r="U82" s="66"/>
      <c r="V82" s="66"/>
      <c r="W82" s="66"/>
      <c r="X82" s="66"/>
      <c r="Y82" s="228"/>
      <c r="Z82" s="66"/>
      <c r="AA82" s="66"/>
      <c r="AB82" s="233"/>
      <c r="AC82" s="66"/>
      <c r="AD82" s="66"/>
      <c r="AE82" s="233"/>
      <c r="AF82" s="66"/>
      <c r="AG82" s="66"/>
      <c r="AH82" s="66"/>
      <c r="AI82" s="66"/>
      <c r="AJ82" s="66"/>
      <c r="AK82" s="197"/>
      <c r="AL82" s="66"/>
      <c r="AM82" s="198" t="s">
        <v>49</v>
      </c>
      <c r="AN82" s="195"/>
      <c r="AO82" s="198" t="s">
        <v>45</v>
      </c>
      <c r="AP82" s="195"/>
      <c r="AQ82" s="198" t="s">
        <v>45</v>
      </c>
      <c r="AR82" s="195"/>
      <c r="AS82" s="198" t="s">
        <v>45</v>
      </c>
      <c r="AT82" s="195"/>
      <c r="AU82" s="198" t="s">
        <v>45</v>
      </c>
      <c r="AV82" s="195"/>
      <c r="AW82" s="199" t="s">
        <v>45</v>
      </c>
      <c r="BC82" s="41"/>
      <c r="BE82" s="198" t="s">
        <v>49</v>
      </c>
      <c r="BF82" s="195"/>
      <c r="BG82" s="198" t="s">
        <v>45</v>
      </c>
      <c r="BH82" s="195"/>
      <c r="BI82" s="198" t="s">
        <v>45</v>
      </c>
      <c r="BJ82" s="195"/>
      <c r="BK82" s="198" t="s">
        <v>45</v>
      </c>
      <c r="BL82" s="195"/>
      <c r="BM82" s="198" t="s">
        <v>45</v>
      </c>
      <c r="BN82" s="195"/>
      <c r="BO82" s="199" t="s">
        <v>45</v>
      </c>
      <c r="BU82" s="41"/>
      <c r="BW82" s="198" t="s">
        <v>49</v>
      </c>
      <c r="BX82" s="195"/>
      <c r="BY82" s="198" t="s">
        <v>45</v>
      </c>
      <c r="BZ82" s="195"/>
      <c r="CA82" s="198" t="s">
        <v>45</v>
      </c>
      <c r="CB82" s="195"/>
      <c r="CC82" s="198" t="s">
        <v>45</v>
      </c>
      <c r="CD82" s="195"/>
      <c r="CE82" s="198" t="s">
        <v>45</v>
      </c>
      <c r="CF82" s="195"/>
      <c r="CG82" s="199" t="s">
        <v>45</v>
      </c>
      <c r="CM82" s="41"/>
      <c r="CO82" s="198" t="s">
        <v>49</v>
      </c>
      <c r="CP82" s="195"/>
      <c r="CQ82" s="198" t="s">
        <v>45</v>
      </c>
      <c r="CR82" s="195"/>
      <c r="CS82" s="198" t="s">
        <v>45</v>
      </c>
      <c r="CT82" s="195"/>
      <c r="CU82" s="198" t="s">
        <v>45</v>
      </c>
      <c r="CV82" s="195"/>
      <c r="CW82" s="198" t="s">
        <v>45</v>
      </c>
      <c r="CX82" s="195"/>
      <c r="CY82" s="199" t="s">
        <v>45</v>
      </c>
      <c r="CZ82" s="66"/>
      <c r="DA82" s="66"/>
      <c r="DB82" s="66"/>
      <c r="DC82" s="66"/>
      <c r="DD82" s="229"/>
      <c r="DE82" s="229"/>
      <c r="DF82" s="233"/>
      <c r="DG82" s="66"/>
      <c r="DH82" s="66"/>
      <c r="DI82" s="66"/>
      <c r="DJ82" s="66"/>
      <c r="DK82" s="66"/>
      <c r="DL82" s="196"/>
      <c r="DM82" s="233"/>
      <c r="DN82" s="66"/>
      <c r="DO82" s="66"/>
      <c r="DP82" s="66"/>
      <c r="DQ82" s="66"/>
      <c r="DR82" s="66"/>
      <c r="DS82" s="196"/>
      <c r="DT82" s="233"/>
      <c r="DU82" s="66"/>
      <c r="DV82" s="66"/>
      <c r="DW82" s="66"/>
      <c r="DX82" s="66"/>
      <c r="DY82" s="66"/>
      <c r="DZ82" s="66"/>
      <c r="EA82" s="195"/>
      <c r="EB82" s="66"/>
      <c r="EC82" s="66"/>
      <c r="ED82" s="195"/>
      <c r="EE82" s="195"/>
      <c r="EF82" s="233"/>
      <c r="EG82" s="53"/>
      <c r="EH82" s="201" t="str">
        <f>IF(K82="","",IF(L82="Undrained",(VLOOKUP(K82,Lists!$A$2:$O$595,8,Lists!$H$2:$H$595))/((VLOOKUP(K82,Lists!$A$2:$O$595,4,Lists!$D$2:$D$595))/100),IF(L82="Drained",(VLOOKUP(K82,Lists!$A$2:$O$595,11,Lists!$K$2:$K$595))/((VLOOKUP(K82,Lists!$A$2:$O$595,7,Lists!$G$2:$G$595))/100),"")))</f>
        <v/>
      </c>
      <c r="EI82" s="201" t="str">
        <f>Lists!S105</f>
        <v/>
      </c>
      <c r="EJ82" s="53"/>
      <c r="EK82" s="53"/>
      <c r="EL82" s="53"/>
      <c r="EM82" s="201">
        <f>SUM((IF(AH82="",0,IF(AH82=Lists!$T$3,((AG82*AL82*(AR82/100))*(Lists!W96/100)),((('Multi-Field'!AG82*2000)*('Multi-Field'!AR82/100)*(Lists!W96/100)))))),(IF('Multi-Field'!AZ82="",0,IF('Multi-Field'!AZ82=Lists!$T$3,(('Multi-Field'!AY82*'Multi-Field'!BD82*('Multi-Field'!BJ82/100))*(Lists!Y96/100)),((('Multi-Field'!AY82*2000)*('Multi-Field'!BJ82/100))*(Lists!Y96/100))))))</f>
        <v>0</v>
      </c>
      <c r="EN82" s="201">
        <f>SUM(IF(AH82="",0,IF(AH82=Lists!$T$3,((AG82*AL82)*(AP82/100)*(IF(Lists!V96=0,0,Lists!V96/100))),(('Multi-Field'!AG82*2000)*('Multi-Field'!AP82/100)*(IF(Lists!V96=0,0,Lists!V96/100))))),IF('Multi-Field'!AZ82="",0,IF('Multi-Field'!AZ82=Lists!$T$3,(('Multi-Field'!AY82*'Multi-Field'!BD82)*('Multi-Field'!BH82/100)*(IF(Lists!X96=0,0,Lists!X96/100))),(('Multi-Field'!AY82*2000)*('Multi-Field'!BH82/100)*(IF(Lists!X96=0,0,Lists!X96/100))))))</f>
        <v>0</v>
      </c>
      <c r="EO82" s="53"/>
      <c r="EP82" s="72"/>
      <c r="EQ82" s="202"/>
      <c r="ER82" s="202"/>
      <c r="ES82" s="66"/>
      <c r="ET82" s="66"/>
      <c r="EU82" s="66"/>
      <c r="EV82" s="202"/>
      <c r="EW82" s="66"/>
      <c r="EX82" s="66"/>
      <c r="EY82" s="66"/>
      <c r="EZ82" s="66"/>
      <c r="FA82" s="66"/>
      <c r="FB82" s="66"/>
      <c r="FC82" s="66"/>
      <c r="FD82" s="66"/>
      <c r="FE82" s="66"/>
      <c r="FF82" s="66"/>
      <c r="FG82" s="203"/>
      <c r="FH82" s="202"/>
      <c r="FI82" s="66"/>
      <c r="FJ82" s="234"/>
      <c r="FK82" s="234"/>
      <c r="FL82" s="234"/>
      <c r="FM82" s="234"/>
      <c r="FN82" s="234"/>
      <c r="FO82" s="205" t="str">
        <f t="shared" si="11"/>
        <v/>
      </c>
      <c r="FP82" s="234"/>
      <c r="FQ82" s="74" t="str">
        <f t="shared" si="12"/>
        <v/>
      </c>
      <c r="FT82" s="201" t="str">
        <f t="shared" si="13"/>
        <v/>
      </c>
    </row>
    <row r="83" spans="1:176" s="1" customFormat="1" ht="27.75" customHeight="1">
      <c r="A83" s="67"/>
      <c r="B83" s="66"/>
      <c r="C83" s="66"/>
      <c r="D83" s="229"/>
      <c r="E83" s="66"/>
      <c r="F83" s="66"/>
      <c r="G83" s="233"/>
      <c r="H83" s="66"/>
      <c r="I83" s="66"/>
      <c r="J83" s="66"/>
      <c r="K83" s="66"/>
      <c r="L83" s="66"/>
      <c r="M83" s="66"/>
      <c r="N83" s="66"/>
      <c r="O83" s="197"/>
      <c r="P83" s="66"/>
      <c r="Q83" s="195"/>
      <c r="R83" s="66"/>
      <c r="S83" s="66"/>
      <c r="T83" s="66"/>
      <c r="U83" s="66"/>
      <c r="V83" s="66"/>
      <c r="W83" s="66"/>
      <c r="X83" s="66"/>
      <c r="Y83" s="228"/>
      <c r="Z83" s="66"/>
      <c r="AA83" s="66"/>
      <c r="AB83" s="233"/>
      <c r="AC83" s="66"/>
      <c r="AD83" s="66"/>
      <c r="AE83" s="233"/>
      <c r="AF83" s="66"/>
      <c r="AG83" s="66"/>
      <c r="AH83" s="66"/>
      <c r="AI83" s="66"/>
      <c r="AJ83" s="66"/>
      <c r="AK83" s="197"/>
      <c r="AL83" s="66"/>
      <c r="AM83" s="198" t="s">
        <v>49</v>
      </c>
      <c r="AN83" s="195"/>
      <c r="AO83" s="198" t="s">
        <v>45</v>
      </c>
      <c r="AP83" s="195"/>
      <c r="AQ83" s="198" t="s">
        <v>45</v>
      </c>
      <c r="AR83" s="195"/>
      <c r="AS83" s="198" t="s">
        <v>45</v>
      </c>
      <c r="AT83" s="195"/>
      <c r="AU83" s="198" t="s">
        <v>45</v>
      </c>
      <c r="AV83" s="195"/>
      <c r="AW83" s="199" t="s">
        <v>45</v>
      </c>
      <c r="BC83" s="41"/>
      <c r="BE83" s="198" t="s">
        <v>49</v>
      </c>
      <c r="BF83" s="195"/>
      <c r="BG83" s="198" t="s">
        <v>45</v>
      </c>
      <c r="BH83" s="195"/>
      <c r="BI83" s="198" t="s">
        <v>45</v>
      </c>
      <c r="BJ83" s="195"/>
      <c r="BK83" s="198" t="s">
        <v>45</v>
      </c>
      <c r="BL83" s="195"/>
      <c r="BM83" s="198" t="s">
        <v>45</v>
      </c>
      <c r="BN83" s="195"/>
      <c r="BO83" s="199" t="s">
        <v>45</v>
      </c>
      <c r="BU83" s="41"/>
      <c r="BW83" s="198" t="s">
        <v>49</v>
      </c>
      <c r="BX83" s="195"/>
      <c r="BY83" s="198" t="s">
        <v>45</v>
      </c>
      <c r="BZ83" s="195"/>
      <c r="CA83" s="198" t="s">
        <v>45</v>
      </c>
      <c r="CB83" s="195"/>
      <c r="CC83" s="198" t="s">
        <v>45</v>
      </c>
      <c r="CD83" s="195"/>
      <c r="CE83" s="198" t="s">
        <v>45</v>
      </c>
      <c r="CF83" s="195"/>
      <c r="CG83" s="199" t="s">
        <v>45</v>
      </c>
      <c r="CM83" s="41"/>
      <c r="CO83" s="198" t="s">
        <v>49</v>
      </c>
      <c r="CP83" s="195"/>
      <c r="CQ83" s="198" t="s">
        <v>45</v>
      </c>
      <c r="CR83" s="195"/>
      <c r="CS83" s="198" t="s">
        <v>45</v>
      </c>
      <c r="CT83" s="195"/>
      <c r="CU83" s="198" t="s">
        <v>45</v>
      </c>
      <c r="CV83" s="195"/>
      <c r="CW83" s="198" t="s">
        <v>45</v>
      </c>
      <c r="CX83" s="195"/>
      <c r="CY83" s="199" t="s">
        <v>45</v>
      </c>
      <c r="CZ83" s="66"/>
      <c r="DA83" s="66"/>
      <c r="DB83" s="66"/>
      <c r="DC83" s="66"/>
      <c r="DD83" s="229"/>
      <c r="DE83" s="229"/>
      <c r="DF83" s="233"/>
      <c r="DG83" s="66"/>
      <c r="DH83" s="66"/>
      <c r="DI83" s="66"/>
      <c r="DJ83" s="66"/>
      <c r="DK83" s="66"/>
      <c r="DL83" s="196"/>
      <c r="DM83" s="233"/>
      <c r="DN83" s="66"/>
      <c r="DO83" s="66"/>
      <c r="DP83" s="66"/>
      <c r="DQ83" s="66"/>
      <c r="DR83" s="66"/>
      <c r="DS83" s="196"/>
      <c r="DT83" s="233"/>
      <c r="DU83" s="66"/>
      <c r="DV83" s="66"/>
      <c r="DW83" s="66"/>
      <c r="DX83" s="66"/>
      <c r="DY83" s="66"/>
      <c r="DZ83" s="66"/>
      <c r="EA83" s="195"/>
      <c r="EB83" s="66"/>
      <c r="EC83" s="66"/>
      <c r="ED83" s="195"/>
      <c r="EE83" s="195"/>
      <c r="EF83" s="233"/>
      <c r="EG83" s="53"/>
      <c r="EH83" s="201" t="str">
        <f>IF(K83="","",IF(L83="Undrained",(VLOOKUP(K83,Lists!$A$2:$O$595,8,Lists!$H$2:$H$595))/((VLOOKUP(K83,Lists!$A$2:$O$595,4,Lists!$D$2:$D$595))/100),IF(L83="Drained",(VLOOKUP(K83,Lists!$A$2:$O$595,11,Lists!$K$2:$K$595))/((VLOOKUP(K83,Lists!$A$2:$O$595,7,Lists!$G$2:$G$595))/100),"")))</f>
        <v/>
      </c>
      <c r="EI83" s="201" t="str">
        <f>Lists!S106</f>
        <v/>
      </c>
      <c r="EJ83" s="53"/>
      <c r="EK83" s="53"/>
      <c r="EL83" s="53"/>
      <c r="EM83" s="201">
        <f>SUM((IF(AH83="",0,IF(AH83=Lists!$T$3,((AG83*AL83*(AR83/100))*(Lists!W97/100)),((('Multi-Field'!AG83*2000)*('Multi-Field'!AR83/100)*(Lists!W97/100)))))),(IF('Multi-Field'!AZ83="",0,IF('Multi-Field'!AZ83=Lists!$T$3,(('Multi-Field'!AY83*'Multi-Field'!BD83*('Multi-Field'!BJ83/100))*(Lists!Y97/100)),((('Multi-Field'!AY83*2000)*('Multi-Field'!BJ83/100))*(Lists!Y97/100))))))</f>
        <v>0</v>
      </c>
      <c r="EN83" s="201">
        <f>SUM(IF(AH83="",0,IF(AH83=Lists!$T$3,((AG83*AL83)*(AP83/100)*(IF(Lists!V97=0,0,Lists!V97/100))),(('Multi-Field'!AG83*2000)*('Multi-Field'!AP83/100)*(IF(Lists!V97=0,0,Lists!V97/100))))),IF('Multi-Field'!AZ83="",0,IF('Multi-Field'!AZ83=Lists!$T$3,(('Multi-Field'!AY83*'Multi-Field'!BD83)*('Multi-Field'!BH83/100)*(IF(Lists!X97=0,0,Lists!X97/100))),(('Multi-Field'!AY83*2000)*('Multi-Field'!BH83/100)*(IF(Lists!X97=0,0,Lists!X97/100))))))</f>
        <v>0</v>
      </c>
      <c r="EO83" s="53"/>
      <c r="EP83" s="72"/>
      <c r="EQ83" s="202"/>
      <c r="ER83" s="202"/>
      <c r="ES83" s="66"/>
      <c r="ET83" s="66"/>
      <c r="EU83" s="66"/>
      <c r="EV83" s="202"/>
      <c r="EW83" s="66"/>
      <c r="EX83" s="66"/>
      <c r="EY83" s="66"/>
      <c r="EZ83" s="66"/>
      <c r="FA83" s="66"/>
      <c r="FB83" s="66"/>
      <c r="FC83" s="66"/>
      <c r="FD83" s="66"/>
      <c r="FE83" s="66"/>
      <c r="FF83" s="66"/>
      <c r="FG83" s="203"/>
      <c r="FH83" s="202"/>
      <c r="FI83" s="66"/>
      <c r="FJ83" s="234"/>
      <c r="FK83" s="234"/>
      <c r="FL83" s="234"/>
      <c r="FM83" s="234"/>
      <c r="FN83" s="234"/>
      <c r="FO83" s="205" t="str">
        <f t="shared" si="11"/>
        <v/>
      </c>
      <c r="FP83" s="234"/>
      <c r="FQ83" s="74" t="str">
        <f t="shared" si="12"/>
        <v/>
      </c>
      <c r="FT83" s="201" t="str">
        <f t="shared" si="13"/>
        <v/>
      </c>
    </row>
    <row r="84" spans="1:176" s="1" customFormat="1" ht="27.75" customHeight="1">
      <c r="A84" s="67"/>
      <c r="B84" s="66"/>
      <c r="C84" s="66"/>
      <c r="D84" s="229"/>
      <c r="E84" s="66"/>
      <c r="F84" s="66"/>
      <c r="G84" s="233"/>
      <c r="H84" s="66"/>
      <c r="I84" s="66"/>
      <c r="J84" s="66"/>
      <c r="K84" s="66"/>
      <c r="L84" s="66"/>
      <c r="M84" s="66"/>
      <c r="N84" s="66"/>
      <c r="O84" s="197"/>
      <c r="P84" s="66"/>
      <c r="Q84" s="195"/>
      <c r="R84" s="66"/>
      <c r="S84" s="66"/>
      <c r="T84" s="66"/>
      <c r="U84" s="66"/>
      <c r="V84" s="66"/>
      <c r="W84" s="66"/>
      <c r="X84" s="66"/>
      <c r="Y84" s="228"/>
      <c r="Z84" s="66"/>
      <c r="AA84" s="66"/>
      <c r="AB84" s="233"/>
      <c r="AC84" s="66"/>
      <c r="AD84" s="66"/>
      <c r="AE84" s="233"/>
      <c r="AF84" s="66"/>
      <c r="AG84" s="66"/>
      <c r="AH84" s="66"/>
      <c r="AI84" s="66"/>
      <c r="AJ84" s="66"/>
      <c r="AK84" s="197"/>
      <c r="AL84" s="66"/>
      <c r="AM84" s="198" t="s">
        <v>49</v>
      </c>
      <c r="AN84" s="195"/>
      <c r="AO84" s="198" t="s">
        <v>45</v>
      </c>
      <c r="AP84" s="195"/>
      <c r="AQ84" s="198" t="s">
        <v>45</v>
      </c>
      <c r="AR84" s="195"/>
      <c r="AS84" s="198" t="s">
        <v>45</v>
      </c>
      <c r="AT84" s="195"/>
      <c r="AU84" s="198" t="s">
        <v>45</v>
      </c>
      <c r="AV84" s="195"/>
      <c r="AW84" s="199" t="s">
        <v>45</v>
      </c>
      <c r="BC84" s="41"/>
      <c r="BE84" s="198" t="s">
        <v>49</v>
      </c>
      <c r="BF84" s="195"/>
      <c r="BG84" s="198" t="s">
        <v>45</v>
      </c>
      <c r="BH84" s="195"/>
      <c r="BI84" s="198" t="s">
        <v>45</v>
      </c>
      <c r="BJ84" s="195"/>
      <c r="BK84" s="198" t="s">
        <v>45</v>
      </c>
      <c r="BL84" s="195"/>
      <c r="BM84" s="198" t="s">
        <v>45</v>
      </c>
      <c r="BN84" s="195"/>
      <c r="BO84" s="199" t="s">
        <v>45</v>
      </c>
      <c r="BU84" s="41"/>
      <c r="BW84" s="198" t="s">
        <v>49</v>
      </c>
      <c r="BX84" s="195"/>
      <c r="BY84" s="198" t="s">
        <v>45</v>
      </c>
      <c r="BZ84" s="195"/>
      <c r="CA84" s="198" t="s">
        <v>45</v>
      </c>
      <c r="CB84" s="195"/>
      <c r="CC84" s="198" t="s">
        <v>45</v>
      </c>
      <c r="CD84" s="195"/>
      <c r="CE84" s="198" t="s">
        <v>45</v>
      </c>
      <c r="CF84" s="195"/>
      <c r="CG84" s="199" t="s">
        <v>45</v>
      </c>
      <c r="CM84" s="41"/>
      <c r="CO84" s="198" t="s">
        <v>49</v>
      </c>
      <c r="CP84" s="195"/>
      <c r="CQ84" s="198" t="s">
        <v>45</v>
      </c>
      <c r="CR84" s="195"/>
      <c r="CS84" s="198" t="s">
        <v>45</v>
      </c>
      <c r="CT84" s="195"/>
      <c r="CU84" s="198" t="s">
        <v>45</v>
      </c>
      <c r="CV84" s="195"/>
      <c r="CW84" s="198" t="s">
        <v>45</v>
      </c>
      <c r="CX84" s="195"/>
      <c r="CY84" s="199" t="s">
        <v>45</v>
      </c>
      <c r="CZ84" s="66"/>
      <c r="DA84" s="66"/>
      <c r="DB84" s="66"/>
      <c r="DC84" s="66"/>
      <c r="DD84" s="229"/>
      <c r="DE84" s="229"/>
      <c r="DF84" s="233"/>
      <c r="DG84" s="66"/>
      <c r="DH84" s="66"/>
      <c r="DI84" s="66"/>
      <c r="DJ84" s="66"/>
      <c r="DK84" s="66"/>
      <c r="DL84" s="196"/>
      <c r="DM84" s="233"/>
      <c r="DN84" s="66"/>
      <c r="DO84" s="66"/>
      <c r="DP84" s="66"/>
      <c r="DQ84" s="66"/>
      <c r="DR84" s="66"/>
      <c r="DS84" s="196"/>
      <c r="DT84" s="233"/>
      <c r="DU84" s="66"/>
      <c r="DV84" s="66"/>
      <c r="DW84" s="66"/>
      <c r="DX84" s="66"/>
      <c r="DY84" s="66"/>
      <c r="DZ84" s="66"/>
      <c r="EA84" s="195"/>
      <c r="EB84" s="66"/>
      <c r="EC84" s="66"/>
      <c r="ED84" s="195"/>
      <c r="EE84" s="195"/>
      <c r="EF84" s="233"/>
      <c r="EG84" s="53"/>
      <c r="EH84" s="201" t="str">
        <f>IF(K84="","",IF(L84="Undrained",(VLOOKUP(K84,Lists!$A$2:$O$595,8,Lists!$H$2:$H$595))/((VLOOKUP(K84,Lists!$A$2:$O$595,4,Lists!$D$2:$D$595))/100),IF(L84="Drained",(VLOOKUP(K84,Lists!$A$2:$O$595,11,Lists!$K$2:$K$595))/((VLOOKUP(K84,Lists!$A$2:$O$595,7,Lists!$G$2:$G$595))/100),"")))</f>
        <v/>
      </c>
      <c r="EI84" s="201" t="str">
        <f>Lists!S107</f>
        <v/>
      </c>
      <c r="EJ84" s="53"/>
      <c r="EK84" s="53"/>
      <c r="EL84" s="53"/>
      <c r="EM84" s="201">
        <f>SUM((IF(AH84="",0,IF(AH84=Lists!$T$3,((AG84*AL84*(AR84/100))*(Lists!W98/100)),((('Multi-Field'!AG84*2000)*('Multi-Field'!AR84/100)*(Lists!W98/100)))))),(IF('Multi-Field'!AZ84="",0,IF('Multi-Field'!AZ84=Lists!$T$3,(('Multi-Field'!AY84*'Multi-Field'!BD84*('Multi-Field'!BJ84/100))*(Lists!Y98/100)),((('Multi-Field'!AY84*2000)*('Multi-Field'!BJ84/100))*(Lists!Y98/100))))))</f>
        <v>0</v>
      </c>
      <c r="EN84" s="201">
        <f>SUM(IF(AH84="",0,IF(AH84=Lists!$T$3,((AG84*AL84)*(AP84/100)*(IF(Lists!V98=0,0,Lists!V98/100))),(('Multi-Field'!AG84*2000)*('Multi-Field'!AP84/100)*(IF(Lists!V98=0,0,Lists!V98/100))))),IF('Multi-Field'!AZ84="",0,IF('Multi-Field'!AZ84=Lists!$T$3,(('Multi-Field'!AY84*'Multi-Field'!BD84)*('Multi-Field'!BH84/100)*(IF(Lists!X98=0,0,Lists!X98/100))),(('Multi-Field'!AY84*2000)*('Multi-Field'!BH84/100)*(IF(Lists!X98=0,0,Lists!X98/100))))))</f>
        <v>0</v>
      </c>
      <c r="EO84" s="53"/>
      <c r="EP84" s="72"/>
      <c r="EQ84" s="202"/>
      <c r="ER84" s="202"/>
      <c r="ES84" s="66"/>
      <c r="ET84" s="66"/>
      <c r="EU84" s="66"/>
      <c r="EV84" s="202"/>
      <c r="EW84" s="66"/>
      <c r="EX84" s="66"/>
      <c r="EY84" s="66"/>
      <c r="EZ84" s="66"/>
      <c r="FA84" s="66"/>
      <c r="FB84" s="66"/>
      <c r="FC84" s="66"/>
      <c r="FD84" s="66"/>
      <c r="FE84" s="66"/>
      <c r="FF84" s="66"/>
      <c r="FG84" s="203"/>
      <c r="FH84" s="202"/>
      <c r="FI84" s="66"/>
      <c r="FJ84" s="234"/>
      <c r="FK84" s="234"/>
      <c r="FL84" s="234"/>
      <c r="FM84" s="234"/>
      <c r="FN84" s="234"/>
      <c r="FO84" s="205" t="str">
        <f t="shared" si="11"/>
        <v/>
      </c>
      <c r="FP84" s="234"/>
      <c r="FQ84" s="74" t="str">
        <f t="shared" si="12"/>
        <v/>
      </c>
      <c r="FT84" s="201" t="str">
        <f t="shared" si="13"/>
        <v/>
      </c>
    </row>
    <row r="85" spans="1:176" s="1" customFormat="1" ht="27.75" customHeight="1">
      <c r="A85" s="67"/>
      <c r="B85" s="66"/>
      <c r="C85" s="66"/>
      <c r="D85" s="229"/>
      <c r="E85" s="66"/>
      <c r="F85" s="66"/>
      <c r="G85" s="233"/>
      <c r="H85" s="66"/>
      <c r="I85" s="66"/>
      <c r="J85" s="66"/>
      <c r="K85" s="66"/>
      <c r="L85" s="66"/>
      <c r="M85" s="66"/>
      <c r="N85" s="66"/>
      <c r="O85" s="197"/>
      <c r="P85" s="66"/>
      <c r="Q85" s="195"/>
      <c r="R85" s="66"/>
      <c r="S85" s="66"/>
      <c r="T85" s="66"/>
      <c r="U85" s="66"/>
      <c r="V85" s="66"/>
      <c r="W85" s="66"/>
      <c r="X85" s="66"/>
      <c r="Y85" s="228"/>
      <c r="Z85" s="66"/>
      <c r="AA85" s="66"/>
      <c r="AB85" s="233"/>
      <c r="AC85" s="66"/>
      <c r="AD85" s="66"/>
      <c r="AE85" s="233"/>
      <c r="AF85" s="66"/>
      <c r="AG85" s="66"/>
      <c r="AH85" s="66"/>
      <c r="AI85" s="66"/>
      <c r="AJ85" s="66"/>
      <c r="AK85" s="197"/>
      <c r="AL85" s="66"/>
      <c r="AM85" s="198" t="s">
        <v>49</v>
      </c>
      <c r="AN85" s="195"/>
      <c r="AO85" s="198" t="s">
        <v>45</v>
      </c>
      <c r="AP85" s="195"/>
      <c r="AQ85" s="198" t="s">
        <v>45</v>
      </c>
      <c r="AR85" s="195"/>
      <c r="AS85" s="198" t="s">
        <v>45</v>
      </c>
      <c r="AT85" s="195"/>
      <c r="AU85" s="198" t="s">
        <v>45</v>
      </c>
      <c r="AV85" s="195"/>
      <c r="AW85" s="199" t="s">
        <v>45</v>
      </c>
      <c r="BC85" s="41"/>
      <c r="BE85" s="198" t="s">
        <v>49</v>
      </c>
      <c r="BF85" s="195"/>
      <c r="BG85" s="198" t="s">
        <v>45</v>
      </c>
      <c r="BH85" s="195"/>
      <c r="BI85" s="198" t="s">
        <v>45</v>
      </c>
      <c r="BJ85" s="195"/>
      <c r="BK85" s="198" t="s">
        <v>45</v>
      </c>
      <c r="BL85" s="195"/>
      <c r="BM85" s="198" t="s">
        <v>45</v>
      </c>
      <c r="BN85" s="195"/>
      <c r="BO85" s="199" t="s">
        <v>45</v>
      </c>
      <c r="BU85" s="41"/>
      <c r="BW85" s="198" t="s">
        <v>49</v>
      </c>
      <c r="BX85" s="195"/>
      <c r="BY85" s="198" t="s">
        <v>45</v>
      </c>
      <c r="BZ85" s="195"/>
      <c r="CA85" s="198" t="s">
        <v>45</v>
      </c>
      <c r="CB85" s="195"/>
      <c r="CC85" s="198" t="s">
        <v>45</v>
      </c>
      <c r="CD85" s="195"/>
      <c r="CE85" s="198" t="s">
        <v>45</v>
      </c>
      <c r="CF85" s="195"/>
      <c r="CG85" s="199" t="s">
        <v>45</v>
      </c>
      <c r="CM85" s="41"/>
      <c r="CO85" s="198" t="s">
        <v>49</v>
      </c>
      <c r="CP85" s="195"/>
      <c r="CQ85" s="198" t="s">
        <v>45</v>
      </c>
      <c r="CR85" s="195"/>
      <c r="CS85" s="198" t="s">
        <v>45</v>
      </c>
      <c r="CT85" s="195"/>
      <c r="CU85" s="198" t="s">
        <v>45</v>
      </c>
      <c r="CV85" s="195"/>
      <c r="CW85" s="198" t="s">
        <v>45</v>
      </c>
      <c r="CX85" s="195"/>
      <c r="CY85" s="199" t="s">
        <v>45</v>
      </c>
      <c r="CZ85" s="66"/>
      <c r="DA85" s="66"/>
      <c r="DB85" s="66"/>
      <c r="DC85" s="66"/>
      <c r="DD85" s="229"/>
      <c r="DE85" s="229"/>
      <c r="DF85" s="233"/>
      <c r="DG85" s="66"/>
      <c r="DH85" s="66"/>
      <c r="DI85" s="66"/>
      <c r="DJ85" s="66"/>
      <c r="DK85" s="66"/>
      <c r="DL85" s="196"/>
      <c r="DM85" s="233"/>
      <c r="DN85" s="66"/>
      <c r="DO85" s="66"/>
      <c r="DP85" s="66"/>
      <c r="DQ85" s="66"/>
      <c r="DR85" s="66"/>
      <c r="DS85" s="196"/>
      <c r="DT85" s="233"/>
      <c r="DU85" s="66"/>
      <c r="DV85" s="66"/>
      <c r="DW85" s="66"/>
      <c r="DX85" s="66"/>
      <c r="DY85" s="66"/>
      <c r="DZ85" s="66"/>
      <c r="EA85" s="195"/>
      <c r="EB85" s="66"/>
      <c r="EC85" s="66"/>
      <c r="ED85" s="195"/>
      <c r="EE85" s="195"/>
      <c r="EF85" s="233"/>
      <c r="EG85" s="53"/>
      <c r="EH85" s="201" t="str">
        <f>IF(K85="","",IF(L85="Undrained",(VLOOKUP(K85,Lists!$A$2:$O$595,8,Lists!$H$2:$H$595))/((VLOOKUP(K85,Lists!$A$2:$O$595,4,Lists!$D$2:$D$595))/100),IF(L85="Drained",(VLOOKUP(K85,Lists!$A$2:$O$595,11,Lists!$K$2:$K$595))/((VLOOKUP(K85,Lists!$A$2:$O$595,7,Lists!$G$2:$G$595))/100),"")))</f>
        <v/>
      </c>
      <c r="EI85" s="201" t="str">
        <f>Lists!S108</f>
        <v/>
      </c>
      <c r="EJ85" s="53"/>
      <c r="EK85" s="53"/>
      <c r="EL85" s="53"/>
      <c r="EM85" s="201">
        <f>SUM((IF(AH85="",0,IF(AH85=Lists!$T$3,((AG85*AL85*(AR85/100))*(Lists!W99/100)),((('Multi-Field'!AG85*2000)*('Multi-Field'!AR85/100)*(Lists!W99/100)))))),(IF('Multi-Field'!AZ85="",0,IF('Multi-Field'!AZ85=Lists!$T$3,(('Multi-Field'!AY85*'Multi-Field'!BD85*('Multi-Field'!BJ85/100))*(Lists!Y99/100)),((('Multi-Field'!AY85*2000)*('Multi-Field'!BJ85/100))*(Lists!Y99/100))))))</f>
        <v>0</v>
      </c>
      <c r="EN85" s="201">
        <f>SUM(IF(AH85="",0,IF(AH85=Lists!$T$3,((AG85*AL85)*(AP85/100)*(IF(Lists!V99=0,0,Lists!V99/100))),(('Multi-Field'!AG85*2000)*('Multi-Field'!AP85/100)*(IF(Lists!V99=0,0,Lists!V99/100))))),IF('Multi-Field'!AZ85="",0,IF('Multi-Field'!AZ85=Lists!$T$3,(('Multi-Field'!AY85*'Multi-Field'!BD85)*('Multi-Field'!BH85/100)*(IF(Lists!X99=0,0,Lists!X99/100))),(('Multi-Field'!AY85*2000)*('Multi-Field'!BH85/100)*(IF(Lists!X99=0,0,Lists!X99/100))))))</f>
        <v>0</v>
      </c>
      <c r="EO85" s="53"/>
      <c r="EP85" s="72"/>
      <c r="EQ85" s="202"/>
      <c r="ER85" s="202"/>
      <c r="ES85" s="66"/>
      <c r="ET85" s="66"/>
      <c r="EU85" s="66"/>
      <c r="EV85" s="202"/>
      <c r="EW85" s="66"/>
      <c r="EX85" s="66"/>
      <c r="EY85" s="66"/>
      <c r="EZ85" s="66"/>
      <c r="FA85" s="66"/>
      <c r="FB85" s="66"/>
      <c r="FC85" s="66"/>
      <c r="FD85" s="66"/>
      <c r="FE85" s="66"/>
      <c r="FF85" s="66"/>
      <c r="FG85" s="203"/>
      <c r="FH85" s="202"/>
      <c r="FI85" s="66"/>
      <c r="FJ85" s="234"/>
      <c r="FK85" s="234"/>
      <c r="FL85" s="234"/>
      <c r="FM85" s="234"/>
      <c r="FN85" s="234"/>
      <c r="FO85" s="205" t="str">
        <f t="shared" si="11"/>
        <v/>
      </c>
      <c r="FP85" s="234"/>
      <c r="FQ85" s="74" t="str">
        <f t="shared" si="12"/>
        <v/>
      </c>
      <c r="FT85" s="201" t="str">
        <f t="shared" si="13"/>
        <v/>
      </c>
    </row>
    <row r="86" spans="1:176" s="1" customFormat="1" ht="27.75" customHeight="1">
      <c r="A86" s="67"/>
      <c r="B86" s="66"/>
      <c r="C86" s="66"/>
      <c r="D86" s="229"/>
      <c r="E86" s="66"/>
      <c r="F86" s="66"/>
      <c r="G86" s="233"/>
      <c r="H86" s="66"/>
      <c r="I86" s="66"/>
      <c r="J86" s="66"/>
      <c r="K86" s="66"/>
      <c r="L86" s="66"/>
      <c r="M86" s="66"/>
      <c r="N86" s="66"/>
      <c r="O86" s="197"/>
      <c r="P86" s="66"/>
      <c r="Q86" s="195"/>
      <c r="R86" s="66"/>
      <c r="S86" s="66"/>
      <c r="T86" s="66"/>
      <c r="U86" s="66"/>
      <c r="V86" s="66"/>
      <c r="W86" s="66"/>
      <c r="X86" s="66"/>
      <c r="Y86" s="228"/>
      <c r="Z86" s="66"/>
      <c r="AA86" s="66"/>
      <c r="AB86" s="233"/>
      <c r="AC86" s="66"/>
      <c r="AD86" s="66"/>
      <c r="AE86" s="233"/>
      <c r="AF86" s="66"/>
      <c r="AG86" s="66"/>
      <c r="AH86" s="66"/>
      <c r="AI86" s="66"/>
      <c r="AJ86" s="66"/>
      <c r="AK86" s="197"/>
      <c r="AL86" s="66"/>
      <c r="AM86" s="198" t="s">
        <v>49</v>
      </c>
      <c r="AN86" s="195"/>
      <c r="AO86" s="198" t="s">
        <v>45</v>
      </c>
      <c r="AP86" s="195"/>
      <c r="AQ86" s="198" t="s">
        <v>45</v>
      </c>
      <c r="AR86" s="195"/>
      <c r="AS86" s="198" t="s">
        <v>45</v>
      </c>
      <c r="AT86" s="195"/>
      <c r="AU86" s="198" t="s">
        <v>45</v>
      </c>
      <c r="AV86" s="195"/>
      <c r="AW86" s="199" t="s">
        <v>45</v>
      </c>
      <c r="BC86" s="41"/>
      <c r="BE86" s="198" t="s">
        <v>49</v>
      </c>
      <c r="BF86" s="195"/>
      <c r="BG86" s="198" t="s">
        <v>45</v>
      </c>
      <c r="BH86" s="195"/>
      <c r="BI86" s="198" t="s">
        <v>45</v>
      </c>
      <c r="BJ86" s="195"/>
      <c r="BK86" s="198" t="s">
        <v>45</v>
      </c>
      <c r="BL86" s="195"/>
      <c r="BM86" s="198" t="s">
        <v>45</v>
      </c>
      <c r="BN86" s="195"/>
      <c r="BO86" s="199" t="s">
        <v>45</v>
      </c>
      <c r="BU86" s="41"/>
      <c r="BW86" s="198" t="s">
        <v>49</v>
      </c>
      <c r="BX86" s="195"/>
      <c r="BY86" s="198" t="s">
        <v>45</v>
      </c>
      <c r="BZ86" s="195"/>
      <c r="CA86" s="198" t="s">
        <v>45</v>
      </c>
      <c r="CB86" s="195"/>
      <c r="CC86" s="198" t="s">
        <v>45</v>
      </c>
      <c r="CD86" s="195"/>
      <c r="CE86" s="198" t="s">
        <v>45</v>
      </c>
      <c r="CF86" s="195"/>
      <c r="CG86" s="199" t="s">
        <v>45</v>
      </c>
      <c r="CM86" s="41"/>
      <c r="CO86" s="198" t="s">
        <v>49</v>
      </c>
      <c r="CP86" s="195"/>
      <c r="CQ86" s="198" t="s">
        <v>45</v>
      </c>
      <c r="CR86" s="195"/>
      <c r="CS86" s="198" t="s">
        <v>45</v>
      </c>
      <c r="CT86" s="195"/>
      <c r="CU86" s="198" t="s">
        <v>45</v>
      </c>
      <c r="CV86" s="195"/>
      <c r="CW86" s="198" t="s">
        <v>45</v>
      </c>
      <c r="CX86" s="195"/>
      <c r="CY86" s="199" t="s">
        <v>45</v>
      </c>
      <c r="CZ86" s="66"/>
      <c r="DA86" s="66"/>
      <c r="DB86" s="66"/>
      <c r="DC86" s="66"/>
      <c r="DD86" s="229"/>
      <c r="DE86" s="229"/>
      <c r="DF86" s="233"/>
      <c r="DG86" s="66"/>
      <c r="DH86" s="66"/>
      <c r="DI86" s="66"/>
      <c r="DJ86" s="66"/>
      <c r="DK86" s="66"/>
      <c r="DL86" s="196"/>
      <c r="DM86" s="233"/>
      <c r="DN86" s="66"/>
      <c r="DO86" s="66"/>
      <c r="DP86" s="66"/>
      <c r="DQ86" s="66"/>
      <c r="DR86" s="66"/>
      <c r="DS86" s="196"/>
      <c r="DT86" s="233"/>
      <c r="DU86" s="66"/>
      <c r="DV86" s="66"/>
      <c r="DW86" s="66"/>
      <c r="DX86" s="66"/>
      <c r="DY86" s="66"/>
      <c r="DZ86" s="66"/>
      <c r="EA86" s="195"/>
      <c r="EB86" s="66"/>
      <c r="EC86" s="66"/>
      <c r="ED86" s="195"/>
      <c r="EE86" s="195"/>
      <c r="EF86" s="233"/>
      <c r="EG86" s="53"/>
      <c r="EH86" s="201" t="str">
        <f>IF(K86="","",IF(L86="Undrained",(VLOOKUP(K86,Lists!$A$2:$O$595,8,Lists!$H$2:$H$595))/((VLOOKUP(K86,Lists!$A$2:$O$595,4,Lists!$D$2:$D$595))/100),IF(L86="Drained",(VLOOKUP(K86,Lists!$A$2:$O$595,11,Lists!$K$2:$K$595))/((VLOOKUP(K86,Lists!$A$2:$O$595,7,Lists!$G$2:$G$595))/100),"")))</f>
        <v/>
      </c>
      <c r="EI86" s="201" t="str">
        <f>Lists!S109</f>
        <v/>
      </c>
      <c r="EJ86" s="53"/>
      <c r="EK86" s="53"/>
      <c r="EL86" s="53"/>
      <c r="EM86" s="201">
        <f>SUM((IF(AH86="",0,IF(AH86=Lists!$T$3,((AG86*AL86*(AR86/100))*(Lists!W100/100)),((('Multi-Field'!AG86*2000)*('Multi-Field'!AR86/100)*(Lists!W100/100)))))),(IF('Multi-Field'!AZ86="",0,IF('Multi-Field'!AZ86=Lists!$T$3,(('Multi-Field'!AY86*'Multi-Field'!BD86*('Multi-Field'!BJ86/100))*(Lists!Y100/100)),((('Multi-Field'!AY86*2000)*('Multi-Field'!BJ86/100))*(Lists!Y100/100))))))</f>
        <v>0</v>
      </c>
      <c r="EN86" s="201">
        <f>SUM(IF(AH86="",0,IF(AH86=Lists!$T$3,((AG86*AL86)*(AP86/100)*(IF(Lists!V100=0,0,Lists!V100/100))),(('Multi-Field'!AG86*2000)*('Multi-Field'!AP86/100)*(IF(Lists!V100=0,0,Lists!V100/100))))),IF('Multi-Field'!AZ86="",0,IF('Multi-Field'!AZ86=Lists!$T$3,(('Multi-Field'!AY86*'Multi-Field'!BD86)*('Multi-Field'!BH86/100)*(IF(Lists!X100=0,0,Lists!X100/100))),(('Multi-Field'!AY86*2000)*('Multi-Field'!BH86/100)*(IF(Lists!X100=0,0,Lists!X100/100))))))</f>
        <v>0</v>
      </c>
      <c r="EO86" s="53"/>
      <c r="EP86" s="72"/>
      <c r="EQ86" s="202"/>
      <c r="ER86" s="202"/>
      <c r="ES86" s="66"/>
      <c r="ET86" s="66"/>
      <c r="EU86" s="66"/>
      <c r="EV86" s="202"/>
      <c r="EW86" s="66"/>
      <c r="EX86" s="66"/>
      <c r="EY86" s="66"/>
      <c r="EZ86" s="66"/>
      <c r="FA86" s="66"/>
      <c r="FB86" s="66"/>
      <c r="FC86" s="66"/>
      <c r="FD86" s="66"/>
      <c r="FE86" s="66"/>
      <c r="FF86" s="66"/>
      <c r="FG86" s="203"/>
      <c r="FH86" s="202"/>
      <c r="FI86" s="66"/>
      <c r="FJ86" s="234"/>
      <c r="FK86" s="234"/>
      <c r="FL86" s="234"/>
      <c r="FM86" s="234"/>
      <c r="FN86" s="234"/>
      <c r="FO86" s="205" t="str">
        <f t="shared" si="11"/>
        <v/>
      </c>
      <c r="FP86" s="234"/>
      <c r="FQ86" s="74" t="str">
        <f t="shared" si="12"/>
        <v/>
      </c>
      <c r="FT86" s="201" t="str">
        <f t="shared" si="13"/>
        <v/>
      </c>
    </row>
    <row r="87" spans="1:176" s="1" customFormat="1" ht="27.75" customHeight="1">
      <c r="A87" s="67"/>
      <c r="B87" s="66"/>
      <c r="C87" s="66"/>
      <c r="D87" s="229"/>
      <c r="E87" s="66"/>
      <c r="F87" s="66"/>
      <c r="G87" s="233"/>
      <c r="H87" s="66"/>
      <c r="I87" s="66"/>
      <c r="J87" s="66"/>
      <c r="K87" s="66"/>
      <c r="L87" s="66"/>
      <c r="M87" s="66"/>
      <c r="N87" s="66"/>
      <c r="O87" s="197"/>
      <c r="P87" s="66"/>
      <c r="Q87" s="195"/>
      <c r="R87" s="66"/>
      <c r="S87" s="66"/>
      <c r="T87" s="66"/>
      <c r="U87" s="66"/>
      <c r="V87" s="66"/>
      <c r="W87" s="66"/>
      <c r="X87" s="66"/>
      <c r="Y87" s="228"/>
      <c r="Z87" s="66"/>
      <c r="AA87" s="66"/>
      <c r="AB87" s="233"/>
      <c r="AC87" s="66"/>
      <c r="AD87" s="66"/>
      <c r="AE87" s="233"/>
      <c r="AF87" s="66"/>
      <c r="AG87" s="66"/>
      <c r="AH87" s="66"/>
      <c r="AI87" s="66"/>
      <c r="AJ87" s="66"/>
      <c r="AK87" s="197"/>
      <c r="AL87" s="66"/>
      <c r="AM87" s="198" t="s">
        <v>49</v>
      </c>
      <c r="AN87" s="195"/>
      <c r="AO87" s="198" t="s">
        <v>45</v>
      </c>
      <c r="AP87" s="195"/>
      <c r="AQ87" s="198" t="s">
        <v>45</v>
      </c>
      <c r="AR87" s="195"/>
      <c r="AS87" s="198" t="s">
        <v>45</v>
      </c>
      <c r="AT87" s="195"/>
      <c r="AU87" s="198" t="s">
        <v>45</v>
      </c>
      <c r="AV87" s="195"/>
      <c r="AW87" s="199" t="s">
        <v>45</v>
      </c>
      <c r="BC87" s="41"/>
      <c r="BE87" s="198" t="s">
        <v>49</v>
      </c>
      <c r="BF87" s="195"/>
      <c r="BG87" s="198" t="s">
        <v>45</v>
      </c>
      <c r="BH87" s="195"/>
      <c r="BI87" s="198" t="s">
        <v>45</v>
      </c>
      <c r="BJ87" s="195"/>
      <c r="BK87" s="198" t="s">
        <v>45</v>
      </c>
      <c r="BL87" s="195"/>
      <c r="BM87" s="198" t="s">
        <v>45</v>
      </c>
      <c r="BN87" s="195"/>
      <c r="BO87" s="199" t="s">
        <v>45</v>
      </c>
      <c r="BU87" s="41"/>
      <c r="BW87" s="198" t="s">
        <v>49</v>
      </c>
      <c r="BX87" s="195"/>
      <c r="BY87" s="198" t="s">
        <v>45</v>
      </c>
      <c r="BZ87" s="195"/>
      <c r="CA87" s="198" t="s">
        <v>45</v>
      </c>
      <c r="CB87" s="195"/>
      <c r="CC87" s="198" t="s">
        <v>45</v>
      </c>
      <c r="CD87" s="195"/>
      <c r="CE87" s="198" t="s">
        <v>45</v>
      </c>
      <c r="CF87" s="195"/>
      <c r="CG87" s="199" t="s">
        <v>45</v>
      </c>
      <c r="CM87" s="41"/>
      <c r="CO87" s="198" t="s">
        <v>49</v>
      </c>
      <c r="CP87" s="195"/>
      <c r="CQ87" s="198" t="s">
        <v>45</v>
      </c>
      <c r="CR87" s="195"/>
      <c r="CS87" s="198" t="s">
        <v>45</v>
      </c>
      <c r="CT87" s="195"/>
      <c r="CU87" s="198" t="s">
        <v>45</v>
      </c>
      <c r="CV87" s="195"/>
      <c r="CW87" s="198" t="s">
        <v>45</v>
      </c>
      <c r="CX87" s="195"/>
      <c r="CY87" s="199" t="s">
        <v>45</v>
      </c>
      <c r="CZ87" s="66"/>
      <c r="DA87" s="66"/>
      <c r="DB87" s="66"/>
      <c r="DC87" s="66"/>
      <c r="DD87" s="229"/>
      <c r="DE87" s="229"/>
      <c r="DF87" s="233"/>
      <c r="DG87" s="66"/>
      <c r="DH87" s="66"/>
      <c r="DI87" s="66"/>
      <c r="DJ87" s="66"/>
      <c r="DK87" s="66"/>
      <c r="DL87" s="196"/>
      <c r="DM87" s="233"/>
      <c r="DN87" s="66"/>
      <c r="DO87" s="66"/>
      <c r="DP87" s="66"/>
      <c r="DQ87" s="66"/>
      <c r="DR87" s="66"/>
      <c r="DS87" s="196"/>
      <c r="DT87" s="233"/>
      <c r="DU87" s="66"/>
      <c r="DV87" s="66"/>
      <c r="DW87" s="66"/>
      <c r="DX87" s="66"/>
      <c r="DY87" s="66"/>
      <c r="DZ87" s="66"/>
      <c r="EA87" s="195"/>
      <c r="EB87" s="66"/>
      <c r="EC87" s="66"/>
      <c r="ED87" s="195"/>
      <c r="EE87" s="195"/>
      <c r="EF87" s="233"/>
      <c r="EG87" s="53"/>
      <c r="EH87" s="201" t="str">
        <f>IF(K87="","",IF(L87="Undrained",(VLOOKUP(K87,Lists!$A$2:$O$595,8,Lists!$H$2:$H$595))/((VLOOKUP(K87,Lists!$A$2:$O$595,4,Lists!$D$2:$D$595))/100),IF(L87="Drained",(VLOOKUP(K87,Lists!$A$2:$O$595,11,Lists!$K$2:$K$595))/((VLOOKUP(K87,Lists!$A$2:$O$595,7,Lists!$G$2:$G$595))/100),"")))</f>
        <v/>
      </c>
      <c r="EI87" s="201" t="str">
        <f>Lists!S110</f>
        <v/>
      </c>
      <c r="EJ87" s="53"/>
      <c r="EK87" s="53"/>
      <c r="EL87" s="53"/>
      <c r="EM87" s="201">
        <f>SUM((IF(AH87="",0,IF(AH87=Lists!$T$3,((AG87*AL87*(AR87/100))*(Lists!W101/100)),((('Multi-Field'!AG87*2000)*('Multi-Field'!AR87/100)*(Lists!W101/100)))))),(IF('Multi-Field'!AZ87="",0,IF('Multi-Field'!AZ87=Lists!$T$3,(('Multi-Field'!AY87*'Multi-Field'!BD87*('Multi-Field'!BJ87/100))*(Lists!Y101/100)),((('Multi-Field'!AY87*2000)*('Multi-Field'!BJ87/100))*(Lists!Y101/100))))))</f>
        <v>0</v>
      </c>
      <c r="EN87" s="201">
        <f>SUM(IF(AH87="",0,IF(AH87=Lists!$T$3,((AG87*AL87)*(AP87/100)*(IF(Lists!V101=0,0,Lists!V101/100))),(('Multi-Field'!AG87*2000)*('Multi-Field'!AP87/100)*(IF(Lists!V101=0,0,Lists!V101/100))))),IF('Multi-Field'!AZ87="",0,IF('Multi-Field'!AZ87=Lists!$T$3,(('Multi-Field'!AY87*'Multi-Field'!BD87)*('Multi-Field'!BH87/100)*(IF(Lists!X101=0,0,Lists!X101/100))),(('Multi-Field'!AY87*2000)*('Multi-Field'!BH87/100)*(IF(Lists!X101=0,0,Lists!X101/100))))))</f>
        <v>0</v>
      </c>
      <c r="EO87" s="53"/>
      <c r="EP87" s="72"/>
      <c r="EQ87" s="202"/>
      <c r="ER87" s="202"/>
      <c r="ES87" s="66"/>
      <c r="ET87" s="66"/>
      <c r="EU87" s="66"/>
      <c r="EV87" s="202"/>
      <c r="EW87" s="66"/>
      <c r="EX87" s="66"/>
      <c r="EY87" s="66"/>
      <c r="EZ87" s="66"/>
      <c r="FA87" s="66"/>
      <c r="FB87" s="66"/>
      <c r="FC87" s="66"/>
      <c r="FD87" s="66"/>
      <c r="FE87" s="66"/>
      <c r="FF87" s="66"/>
      <c r="FG87" s="203"/>
      <c r="FH87" s="202"/>
      <c r="FI87" s="66"/>
      <c r="FJ87" s="234"/>
      <c r="FK87" s="234"/>
      <c r="FL87" s="234"/>
      <c r="FM87" s="234"/>
      <c r="FN87" s="234"/>
      <c r="FO87" s="205" t="str">
        <f t="shared" si="11"/>
        <v/>
      </c>
      <c r="FP87" s="234"/>
      <c r="FQ87" s="74" t="str">
        <f t="shared" si="12"/>
        <v/>
      </c>
      <c r="FT87" s="201" t="str">
        <f t="shared" si="13"/>
        <v/>
      </c>
    </row>
    <row r="88" spans="1:176" s="1" customFormat="1" ht="27.75" customHeight="1">
      <c r="A88" s="67"/>
      <c r="B88" s="66"/>
      <c r="C88" s="66"/>
      <c r="D88" s="229"/>
      <c r="E88" s="66"/>
      <c r="F88" s="66"/>
      <c r="G88" s="233"/>
      <c r="H88" s="66"/>
      <c r="I88" s="66"/>
      <c r="J88" s="66"/>
      <c r="K88" s="66"/>
      <c r="L88" s="66"/>
      <c r="M88" s="66"/>
      <c r="N88" s="66"/>
      <c r="O88" s="197"/>
      <c r="P88" s="66"/>
      <c r="Q88" s="195"/>
      <c r="R88" s="66"/>
      <c r="S88" s="66"/>
      <c r="T88" s="66"/>
      <c r="U88" s="66"/>
      <c r="V88" s="66"/>
      <c r="W88" s="66"/>
      <c r="X88" s="66"/>
      <c r="Y88" s="228"/>
      <c r="Z88" s="66"/>
      <c r="AA88" s="66"/>
      <c r="AB88" s="233"/>
      <c r="AC88" s="66"/>
      <c r="AD88" s="66"/>
      <c r="AE88" s="233"/>
      <c r="AF88" s="66"/>
      <c r="AG88" s="66"/>
      <c r="AH88" s="66"/>
      <c r="AI88" s="66"/>
      <c r="AJ88" s="66"/>
      <c r="AK88" s="197"/>
      <c r="AL88" s="66"/>
      <c r="AM88" s="198" t="s">
        <v>49</v>
      </c>
      <c r="AN88" s="195"/>
      <c r="AO88" s="198" t="s">
        <v>45</v>
      </c>
      <c r="AP88" s="195"/>
      <c r="AQ88" s="198" t="s">
        <v>45</v>
      </c>
      <c r="AR88" s="195"/>
      <c r="AS88" s="198" t="s">
        <v>45</v>
      </c>
      <c r="AT88" s="195"/>
      <c r="AU88" s="198" t="s">
        <v>45</v>
      </c>
      <c r="AV88" s="195"/>
      <c r="AW88" s="199" t="s">
        <v>45</v>
      </c>
      <c r="BC88" s="41"/>
      <c r="BE88" s="198" t="s">
        <v>49</v>
      </c>
      <c r="BF88" s="195"/>
      <c r="BG88" s="198" t="s">
        <v>45</v>
      </c>
      <c r="BH88" s="195"/>
      <c r="BI88" s="198" t="s">
        <v>45</v>
      </c>
      <c r="BJ88" s="195"/>
      <c r="BK88" s="198" t="s">
        <v>45</v>
      </c>
      <c r="BL88" s="195"/>
      <c r="BM88" s="198" t="s">
        <v>45</v>
      </c>
      <c r="BN88" s="195"/>
      <c r="BO88" s="199" t="s">
        <v>45</v>
      </c>
      <c r="BU88" s="41"/>
      <c r="BW88" s="198" t="s">
        <v>49</v>
      </c>
      <c r="BX88" s="195"/>
      <c r="BY88" s="198" t="s">
        <v>45</v>
      </c>
      <c r="BZ88" s="195"/>
      <c r="CA88" s="198" t="s">
        <v>45</v>
      </c>
      <c r="CB88" s="195"/>
      <c r="CC88" s="198" t="s">
        <v>45</v>
      </c>
      <c r="CD88" s="195"/>
      <c r="CE88" s="198" t="s">
        <v>45</v>
      </c>
      <c r="CF88" s="195"/>
      <c r="CG88" s="199" t="s">
        <v>45</v>
      </c>
      <c r="CM88" s="41"/>
      <c r="CO88" s="198" t="s">
        <v>49</v>
      </c>
      <c r="CP88" s="195"/>
      <c r="CQ88" s="198" t="s">
        <v>45</v>
      </c>
      <c r="CR88" s="195"/>
      <c r="CS88" s="198" t="s">
        <v>45</v>
      </c>
      <c r="CT88" s="195"/>
      <c r="CU88" s="198" t="s">
        <v>45</v>
      </c>
      <c r="CV88" s="195"/>
      <c r="CW88" s="198" t="s">
        <v>45</v>
      </c>
      <c r="CX88" s="195"/>
      <c r="CY88" s="199" t="s">
        <v>45</v>
      </c>
      <c r="CZ88" s="66"/>
      <c r="DA88" s="66"/>
      <c r="DB88" s="66"/>
      <c r="DC88" s="66"/>
      <c r="DD88" s="229"/>
      <c r="DE88" s="229"/>
      <c r="DF88" s="233"/>
      <c r="DG88" s="66"/>
      <c r="DH88" s="66"/>
      <c r="DI88" s="66"/>
      <c r="DJ88" s="66"/>
      <c r="DK88" s="66"/>
      <c r="DL88" s="196"/>
      <c r="DM88" s="233"/>
      <c r="DN88" s="66"/>
      <c r="DO88" s="66"/>
      <c r="DP88" s="66"/>
      <c r="DQ88" s="66"/>
      <c r="DR88" s="66"/>
      <c r="DS88" s="196"/>
      <c r="DT88" s="233"/>
      <c r="DU88" s="66"/>
      <c r="DV88" s="66"/>
      <c r="DW88" s="66"/>
      <c r="DX88" s="66"/>
      <c r="DY88" s="66"/>
      <c r="DZ88" s="66"/>
      <c r="EA88" s="195"/>
      <c r="EB88" s="66"/>
      <c r="EC88" s="66"/>
      <c r="ED88" s="195"/>
      <c r="EE88" s="195"/>
      <c r="EF88" s="233"/>
      <c r="EG88" s="53"/>
      <c r="EH88" s="201" t="str">
        <f>IF(K88="","",IF(L88="Undrained",(VLOOKUP(K88,Lists!$A$2:$O$595,8,Lists!$H$2:$H$595))/((VLOOKUP(K88,Lists!$A$2:$O$595,4,Lists!$D$2:$D$595))/100),IF(L88="Drained",(VLOOKUP(K88,Lists!$A$2:$O$595,11,Lists!$K$2:$K$595))/((VLOOKUP(K88,Lists!$A$2:$O$595,7,Lists!$G$2:$G$595))/100),"")))</f>
        <v/>
      </c>
      <c r="EI88" s="201" t="str">
        <f>Lists!S111</f>
        <v/>
      </c>
      <c r="EJ88" s="53"/>
      <c r="EK88" s="53"/>
      <c r="EL88" s="53"/>
      <c r="EM88" s="201">
        <f>SUM((IF(AH88="",0,IF(AH88=Lists!$T$3,((AG88*AL88*(AR88/100))*(Lists!W102/100)),((('Multi-Field'!AG88*2000)*('Multi-Field'!AR88/100)*(Lists!W102/100)))))),(IF('Multi-Field'!AZ88="",0,IF('Multi-Field'!AZ88=Lists!$T$3,(('Multi-Field'!AY88*'Multi-Field'!BD88*('Multi-Field'!BJ88/100))*(Lists!Y102/100)),((('Multi-Field'!AY88*2000)*('Multi-Field'!BJ88/100))*(Lists!Y102/100))))))</f>
        <v>0</v>
      </c>
      <c r="EN88" s="201">
        <f>SUM(IF(AH88="",0,IF(AH88=Lists!$T$3,((AG88*AL88)*(AP88/100)*(IF(Lists!V102=0,0,Lists!V102/100))),(('Multi-Field'!AG88*2000)*('Multi-Field'!AP88/100)*(IF(Lists!V102=0,0,Lists!V102/100))))),IF('Multi-Field'!AZ88="",0,IF('Multi-Field'!AZ88=Lists!$T$3,(('Multi-Field'!AY88*'Multi-Field'!BD88)*('Multi-Field'!BH88/100)*(IF(Lists!X102=0,0,Lists!X102/100))),(('Multi-Field'!AY88*2000)*('Multi-Field'!BH88/100)*(IF(Lists!X102=0,0,Lists!X102/100))))))</f>
        <v>0</v>
      </c>
      <c r="EO88" s="53"/>
      <c r="EP88" s="72"/>
      <c r="EQ88" s="202"/>
      <c r="ER88" s="202"/>
      <c r="ES88" s="66"/>
      <c r="ET88" s="66"/>
      <c r="EU88" s="66"/>
      <c r="EV88" s="202"/>
      <c r="EW88" s="66"/>
      <c r="EX88" s="66"/>
      <c r="EY88" s="66"/>
      <c r="EZ88" s="66"/>
      <c r="FA88" s="66"/>
      <c r="FB88" s="66"/>
      <c r="FC88" s="66"/>
      <c r="FD88" s="66"/>
      <c r="FE88" s="66"/>
      <c r="FF88" s="66"/>
      <c r="FG88" s="203"/>
      <c r="FH88" s="202"/>
      <c r="FI88" s="66"/>
      <c r="FJ88" s="234"/>
      <c r="FK88" s="234"/>
      <c r="FL88" s="234"/>
      <c r="FM88" s="234"/>
      <c r="FN88" s="234"/>
      <c r="FO88" s="205" t="str">
        <f t="shared" si="11"/>
        <v/>
      </c>
      <c r="FP88" s="234"/>
      <c r="FQ88" s="74" t="str">
        <f t="shared" si="12"/>
        <v/>
      </c>
      <c r="FT88" s="201" t="str">
        <f t="shared" si="13"/>
        <v/>
      </c>
    </row>
    <row r="89" spans="1:176" s="1" customFormat="1" ht="27.75" customHeight="1">
      <c r="A89" s="67"/>
      <c r="B89" s="66"/>
      <c r="C89" s="66"/>
      <c r="D89" s="229"/>
      <c r="E89" s="66"/>
      <c r="F89" s="66"/>
      <c r="G89" s="233"/>
      <c r="H89" s="66"/>
      <c r="I89" s="66"/>
      <c r="J89" s="66"/>
      <c r="K89" s="66"/>
      <c r="L89" s="66"/>
      <c r="M89" s="66"/>
      <c r="N89" s="66"/>
      <c r="O89" s="197"/>
      <c r="P89" s="66"/>
      <c r="Q89" s="195"/>
      <c r="R89" s="66"/>
      <c r="S89" s="66"/>
      <c r="T89" s="66"/>
      <c r="U89" s="66"/>
      <c r="V89" s="66"/>
      <c r="W89" s="66"/>
      <c r="X89" s="66"/>
      <c r="Y89" s="228"/>
      <c r="Z89" s="66"/>
      <c r="AA89" s="66"/>
      <c r="AB89" s="233"/>
      <c r="AC89" s="66"/>
      <c r="AD89" s="66"/>
      <c r="AE89" s="233"/>
      <c r="AF89" s="66"/>
      <c r="AG89" s="66"/>
      <c r="AH89" s="66"/>
      <c r="AI89" s="66"/>
      <c r="AJ89" s="66"/>
      <c r="AK89" s="197"/>
      <c r="AL89" s="66"/>
      <c r="AM89" s="198" t="s">
        <v>49</v>
      </c>
      <c r="AN89" s="195"/>
      <c r="AO89" s="198" t="s">
        <v>45</v>
      </c>
      <c r="AP89" s="195"/>
      <c r="AQ89" s="198" t="s">
        <v>45</v>
      </c>
      <c r="AR89" s="195"/>
      <c r="AS89" s="198" t="s">
        <v>45</v>
      </c>
      <c r="AT89" s="195"/>
      <c r="AU89" s="198" t="s">
        <v>45</v>
      </c>
      <c r="AV89" s="195"/>
      <c r="AW89" s="199" t="s">
        <v>45</v>
      </c>
      <c r="BC89" s="41"/>
      <c r="BE89" s="198" t="s">
        <v>49</v>
      </c>
      <c r="BF89" s="195"/>
      <c r="BG89" s="198" t="s">
        <v>45</v>
      </c>
      <c r="BH89" s="195"/>
      <c r="BI89" s="198" t="s">
        <v>45</v>
      </c>
      <c r="BJ89" s="195"/>
      <c r="BK89" s="198" t="s">
        <v>45</v>
      </c>
      <c r="BL89" s="195"/>
      <c r="BM89" s="198" t="s">
        <v>45</v>
      </c>
      <c r="BN89" s="195"/>
      <c r="BO89" s="199" t="s">
        <v>45</v>
      </c>
      <c r="BU89" s="41"/>
      <c r="BW89" s="198" t="s">
        <v>49</v>
      </c>
      <c r="BX89" s="195"/>
      <c r="BY89" s="198" t="s">
        <v>45</v>
      </c>
      <c r="BZ89" s="195"/>
      <c r="CA89" s="198" t="s">
        <v>45</v>
      </c>
      <c r="CB89" s="195"/>
      <c r="CC89" s="198" t="s">
        <v>45</v>
      </c>
      <c r="CD89" s="195"/>
      <c r="CE89" s="198" t="s">
        <v>45</v>
      </c>
      <c r="CF89" s="195"/>
      <c r="CG89" s="199" t="s">
        <v>45</v>
      </c>
      <c r="CM89" s="41"/>
      <c r="CO89" s="198" t="s">
        <v>49</v>
      </c>
      <c r="CP89" s="195"/>
      <c r="CQ89" s="198" t="s">
        <v>45</v>
      </c>
      <c r="CR89" s="195"/>
      <c r="CS89" s="198" t="s">
        <v>45</v>
      </c>
      <c r="CT89" s="195"/>
      <c r="CU89" s="198" t="s">
        <v>45</v>
      </c>
      <c r="CV89" s="195"/>
      <c r="CW89" s="198" t="s">
        <v>45</v>
      </c>
      <c r="CX89" s="195"/>
      <c r="CY89" s="199" t="s">
        <v>45</v>
      </c>
      <c r="CZ89" s="66"/>
      <c r="DA89" s="66"/>
      <c r="DB89" s="66"/>
      <c r="DC89" s="66"/>
      <c r="DD89" s="229"/>
      <c r="DE89" s="229"/>
      <c r="DF89" s="233"/>
      <c r="DG89" s="66"/>
      <c r="DH89" s="66"/>
      <c r="DI89" s="66"/>
      <c r="DJ89" s="66"/>
      <c r="DK89" s="66"/>
      <c r="DL89" s="196"/>
      <c r="DM89" s="233"/>
      <c r="DN89" s="66"/>
      <c r="DO89" s="66"/>
      <c r="DP89" s="66"/>
      <c r="DQ89" s="66"/>
      <c r="DR89" s="66"/>
      <c r="DS89" s="196"/>
      <c r="DT89" s="233"/>
      <c r="DU89" s="66"/>
      <c r="DV89" s="66"/>
      <c r="DW89" s="66"/>
      <c r="DX89" s="66"/>
      <c r="DY89" s="66"/>
      <c r="DZ89" s="66"/>
      <c r="EA89" s="195"/>
      <c r="EB89" s="66"/>
      <c r="EC89" s="66"/>
      <c r="ED89" s="195"/>
      <c r="EE89" s="195"/>
      <c r="EF89" s="233"/>
      <c r="EG89" s="53"/>
      <c r="EH89" s="201" t="str">
        <f>IF(K89="","",IF(L89="Undrained",(VLOOKUP(K89,Lists!$A$2:$O$595,8,Lists!$H$2:$H$595))/((VLOOKUP(K89,Lists!$A$2:$O$595,4,Lists!$D$2:$D$595))/100),IF(L89="Drained",(VLOOKUP(K89,Lists!$A$2:$O$595,11,Lists!$K$2:$K$595))/((VLOOKUP(K89,Lists!$A$2:$O$595,7,Lists!$G$2:$G$595))/100),"")))</f>
        <v/>
      </c>
      <c r="EI89" s="201" t="str">
        <f>Lists!S112</f>
        <v/>
      </c>
      <c r="EJ89" s="53"/>
      <c r="EK89" s="53"/>
      <c r="EL89" s="53"/>
      <c r="EM89" s="201">
        <f>SUM((IF(AH89="",0,IF(AH89=Lists!$T$3,((AG89*AL89*(AR89/100))*(Lists!W103/100)),((('Multi-Field'!AG89*2000)*('Multi-Field'!AR89/100)*(Lists!W103/100)))))),(IF('Multi-Field'!AZ89="",0,IF('Multi-Field'!AZ89=Lists!$T$3,(('Multi-Field'!AY89*'Multi-Field'!BD89*('Multi-Field'!BJ89/100))*(Lists!Y103/100)),((('Multi-Field'!AY89*2000)*('Multi-Field'!BJ89/100))*(Lists!Y103/100))))))</f>
        <v>0</v>
      </c>
      <c r="EN89" s="201">
        <f>SUM(IF(AH89="",0,IF(AH89=Lists!$T$3,((AG89*AL89)*(AP89/100)*(IF(Lists!V103=0,0,Lists!V103/100))),(('Multi-Field'!AG89*2000)*('Multi-Field'!AP89/100)*(IF(Lists!V103=0,0,Lists!V103/100))))),IF('Multi-Field'!AZ89="",0,IF('Multi-Field'!AZ89=Lists!$T$3,(('Multi-Field'!AY89*'Multi-Field'!BD89)*('Multi-Field'!BH89/100)*(IF(Lists!X103=0,0,Lists!X103/100))),(('Multi-Field'!AY89*2000)*('Multi-Field'!BH89/100)*(IF(Lists!X103=0,0,Lists!X103/100))))))</f>
        <v>0</v>
      </c>
      <c r="EO89" s="53"/>
      <c r="EP89" s="72"/>
      <c r="EQ89" s="202"/>
      <c r="ER89" s="202"/>
      <c r="ES89" s="66"/>
      <c r="ET89" s="66"/>
      <c r="EU89" s="66"/>
      <c r="EV89" s="202"/>
      <c r="EW89" s="66"/>
      <c r="EX89" s="66"/>
      <c r="EY89" s="66"/>
      <c r="EZ89" s="66"/>
      <c r="FA89" s="66"/>
      <c r="FB89" s="66"/>
      <c r="FC89" s="66"/>
      <c r="FD89" s="66"/>
      <c r="FE89" s="66"/>
      <c r="FF89" s="66"/>
      <c r="FG89" s="203"/>
      <c r="FH89" s="202"/>
      <c r="FI89" s="66"/>
      <c r="FJ89" s="234"/>
      <c r="FK89" s="234"/>
      <c r="FL89" s="234"/>
      <c r="FM89" s="234"/>
      <c r="FN89" s="234"/>
      <c r="FO89" s="205" t="str">
        <f t="shared" si="11"/>
        <v/>
      </c>
      <c r="FP89" s="234"/>
      <c r="FQ89" s="74" t="str">
        <f t="shared" si="12"/>
        <v/>
      </c>
      <c r="FT89" s="201" t="str">
        <f t="shared" si="13"/>
        <v/>
      </c>
    </row>
    <row r="90" spans="1:176" s="1" customFormat="1" ht="27.75" customHeight="1">
      <c r="A90" s="67"/>
      <c r="B90" s="66"/>
      <c r="C90" s="66"/>
      <c r="D90" s="229"/>
      <c r="E90" s="66"/>
      <c r="F90" s="66"/>
      <c r="G90" s="233"/>
      <c r="H90" s="66"/>
      <c r="I90" s="66"/>
      <c r="J90" s="66"/>
      <c r="K90" s="66"/>
      <c r="L90" s="66"/>
      <c r="M90" s="66"/>
      <c r="N90" s="66"/>
      <c r="O90" s="197"/>
      <c r="P90" s="66"/>
      <c r="Q90" s="195"/>
      <c r="R90" s="66"/>
      <c r="S90" s="66"/>
      <c r="T90" s="66"/>
      <c r="U90" s="66"/>
      <c r="V90" s="66"/>
      <c r="W90" s="66"/>
      <c r="X90" s="66"/>
      <c r="Y90" s="228"/>
      <c r="Z90" s="66"/>
      <c r="AA90" s="66"/>
      <c r="AB90" s="233"/>
      <c r="AC90" s="66"/>
      <c r="AD90" s="66"/>
      <c r="AE90" s="233"/>
      <c r="AF90" s="66"/>
      <c r="AG90" s="66"/>
      <c r="AH90" s="66"/>
      <c r="AI90" s="66"/>
      <c r="AJ90" s="66"/>
      <c r="AK90" s="197"/>
      <c r="AL90" s="66"/>
      <c r="AM90" s="198" t="s">
        <v>49</v>
      </c>
      <c r="AN90" s="195"/>
      <c r="AO90" s="198" t="s">
        <v>45</v>
      </c>
      <c r="AP90" s="195"/>
      <c r="AQ90" s="198" t="s">
        <v>45</v>
      </c>
      <c r="AR90" s="195"/>
      <c r="AS90" s="198" t="s">
        <v>45</v>
      </c>
      <c r="AT90" s="195"/>
      <c r="AU90" s="198" t="s">
        <v>45</v>
      </c>
      <c r="AV90" s="195"/>
      <c r="AW90" s="199" t="s">
        <v>45</v>
      </c>
      <c r="BC90" s="41"/>
      <c r="BE90" s="198" t="s">
        <v>49</v>
      </c>
      <c r="BF90" s="195"/>
      <c r="BG90" s="198" t="s">
        <v>45</v>
      </c>
      <c r="BH90" s="195"/>
      <c r="BI90" s="198" t="s">
        <v>45</v>
      </c>
      <c r="BJ90" s="195"/>
      <c r="BK90" s="198" t="s">
        <v>45</v>
      </c>
      <c r="BL90" s="195"/>
      <c r="BM90" s="198" t="s">
        <v>45</v>
      </c>
      <c r="BN90" s="195"/>
      <c r="BO90" s="199" t="s">
        <v>45</v>
      </c>
      <c r="BU90" s="41"/>
      <c r="BW90" s="198" t="s">
        <v>49</v>
      </c>
      <c r="BX90" s="195"/>
      <c r="BY90" s="198" t="s">
        <v>45</v>
      </c>
      <c r="BZ90" s="195"/>
      <c r="CA90" s="198" t="s">
        <v>45</v>
      </c>
      <c r="CB90" s="195"/>
      <c r="CC90" s="198" t="s">
        <v>45</v>
      </c>
      <c r="CD90" s="195"/>
      <c r="CE90" s="198" t="s">
        <v>45</v>
      </c>
      <c r="CF90" s="195"/>
      <c r="CG90" s="199" t="s">
        <v>45</v>
      </c>
      <c r="CM90" s="41"/>
      <c r="CO90" s="198" t="s">
        <v>49</v>
      </c>
      <c r="CP90" s="195"/>
      <c r="CQ90" s="198" t="s">
        <v>45</v>
      </c>
      <c r="CR90" s="195"/>
      <c r="CS90" s="198" t="s">
        <v>45</v>
      </c>
      <c r="CT90" s="195"/>
      <c r="CU90" s="198" t="s">
        <v>45</v>
      </c>
      <c r="CV90" s="195"/>
      <c r="CW90" s="198" t="s">
        <v>45</v>
      </c>
      <c r="CX90" s="195"/>
      <c r="CY90" s="199" t="s">
        <v>45</v>
      </c>
      <c r="CZ90" s="66"/>
      <c r="DA90" s="66"/>
      <c r="DB90" s="66"/>
      <c r="DC90" s="66"/>
      <c r="DD90" s="229"/>
      <c r="DE90" s="229"/>
      <c r="DF90" s="233"/>
      <c r="DG90" s="66"/>
      <c r="DH90" s="66"/>
      <c r="DI90" s="66"/>
      <c r="DJ90" s="66"/>
      <c r="DK90" s="66"/>
      <c r="DL90" s="196"/>
      <c r="DM90" s="233"/>
      <c r="DN90" s="66"/>
      <c r="DO90" s="66"/>
      <c r="DP90" s="66"/>
      <c r="DQ90" s="66"/>
      <c r="DR90" s="66"/>
      <c r="DS90" s="196"/>
      <c r="DT90" s="233"/>
      <c r="DU90" s="66"/>
      <c r="DV90" s="66"/>
      <c r="DW90" s="66"/>
      <c r="DX90" s="66"/>
      <c r="DY90" s="66"/>
      <c r="DZ90" s="66"/>
      <c r="EA90" s="195"/>
      <c r="EB90" s="66"/>
      <c r="EC90" s="66"/>
      <c r="ED90" s="195"/>
      <c r="EE90" s="195"/>
      <c r="EF90" s="233"/>
      <c r="EG90" s="53"/>
      <c r="EH90" s="201" t="str">
        <f>IF(K90="","",IF(L90="Undrained",(VLOOKUP(K90,Lists!$A$2:$O$595,8,Lists!$H$2:$H$595))/((VLOOKUP(K90,Lists!$A$2:$O$595,4,Lists!$D$2:$D$595))/100),IF(L90="Drained",(VLOOKUP(K90,Lists!$A$2:$O$595,11,Lists!$K$2:$K$595))/((VLOOKUP(K90,Lists!$A$2:$O$595,7,Lists!$G$2:$G$595))/100),"")))</f>
        <v/>
      </c>
      <c r="EI90" s="201" t="str">
        <f>Lists!S113</f>
        <v/>
      </c>
      <c r="EJ90" s="53"/>
      <c r="EK90" s="53"/>
      <c r="EL90" s="53"/>
      <c r="EM90" s="201">
        <f>SUM((IF(AH90="",0,IF(AH90=Lists!$T$3,((AG90*AL90*(AR90/100))*(Lists!W104/100)),((('Multi-Field'!AG90*2000)*('Multi-Field'!AR90/100)*(Lists!W104/100)))))),(IF('Multi-Field'!AZ90="",0,IF('Multi-Field'!AZ90=Lists!$T$3,(('Multi-Field'!AY90*'Multi-Field'!BD90*('Multi-Field'!BJ90/100))*(Lists!Y104/100)),((('Multi-Field'!AY90*2000)*('Multi-Field'!BJ90/100))*(Lists!Y104/100))))))</f>
        <v>0</v>
      </c>
      <c r="EN90" s="201">
        <f>SUM(IF(AH90="",0,IF(AH90=Lists!$T$3,((AG90*AL90)*(AP90/100)*(IF(Lists!V104=0,0,Lists!V104/100))),(('Multi-Field'!AG90*2000)*('Multi-Field'!AP90/100)*(IF(Lists!V104=0,0,Lists!V104/100))))),IF('Multi-Field'!AZ90="",0,IF('Multi-Field'!AZ90=Lists!$T$3,(('Multi-Field'!AY90*'Multi-Field'!BD90)*('Multi-Field'!BH90/100)*(IF(Lists!X104=0,0,Lists!X104/100))),(('Multi-Field'!AY90*2000)*('Multi-Field'!BH90/100)*(IF(Lists!X104=0,0,Lists!X104/100))))))</f>
        <v>0</v>
      </c>
      <c r="EO90" s="53"/>
      <c r="EP90" s="72"/>
      <c r="EQ90" s="202"/>
      <c r="ER90" s="202"/>
      <c r="ES90" s="66"/>
      <c r="ET90" s="66"/>
      <c r="EU90" s="66"/>
      <c r="EV90" s="202"/>
      <c r="EW90" s="66"/>
      <c r="EX90" s="66"/>
      <c r="EY90" s="66"/>
      <c r="EZ90" s="66"/>
      <c r="FA90" s="66"/>
      <c r="FB90" s="66"/>
      <c r="FC90" s="66"/>
      <c r="FD90" s="66"/>
      <c r="FE90" s="66"/>
      <c r="FF90" s="66"/>
      <c r="FG90" s="203"/>
      <c r="FH90" s="202"/>
      <c r="FI90" s="66"/>
      <c r="FJ90" s="234"/>
      <c r="FK90" s="234"/>
      <c r="FL90" s="234"/>
      <c r="FM90" s="234"/>
      <c r="FN90" s="234"/>
      <c r="FO90" s="205" t="str">
        <f t="shared" si="11"/>
        <v/>
      </c>
      <c r="FP90" s="234"/>
      <c r="FQ90" s="74" t="str">
        <f t="shared" si="12"/>
        <v/>
      </c>
      <c r="FT90" s="201" t="str">
        <f t="shared" si="13"/>
        <v/>
      </c>
    </row>
    <row r="91" spans="1:176" s="1" customFormat="1" ht="27.75" customHeight="1">
      <c r="A91" s="67"/>
      <c r="B91" s="66"/>
      <c r="C91" s="66"/>
      <c r="D91" s="229"/>
      <c r="E91" s="66"/>
      <c r="F91" s="66"/>
      <c r="G91" s="233"/>
      <c r="H91" s="66"/>
      <c r="I91" s="66"/>
      <c r="J91" s="66"/>
      <c r="K91" s="66"/>
      <c r="L91" s="66"/>
      <c r="M91" s="66"/>
      <c r="N91" s="66"/>
      <c r="O91" s="197"/>
      <c r="P91" s="66"/>
      <c r="Q91" s="195"/>
      <c r="R91" s="66"/>
      <c r="S91" s="66"/>
      <c r="T91" s="66"/>
      <c r="U91" s="66"/>
      <c r="V91" s="66"/>
      <c r="W91" s="66"/>
      <c r="X91" s="66"/>
      <c r="Y91" s="228"/>
      <c r="Z91" s="66"/>
      <c r="AA91" s="66"/>
      <c r="AB91" s="233"/>
      <c r="AC91" s="66"/>
      <c r="AD91" s="66"/>
      <c r="AE91" s="233"/>
      <c r="AF91" s="66"/>
      <c r="AG91" s="66"/>
      <c r="AH91" s="66"/>
      <c r="AI91" s="66"/>
      <c r="AJ91" s="66"/>
      <c r="AK91" s="197"/>
      <c r="AL91" s="66"/>
      <c r="AM91" s="198" t="s">
        <v>49</v>
      </c>
      <c r="AN91" s="195"/>
      <c r="AO91" s="198" t="s">
        <v>45</v>
      </c>
      <c r="AP91" s="195"/>
      <c r="AQ91" s="198" t="s">
        <v>45</v>
      </c>
      <c r="AR91" s="195"/>
      <c r="AS91" s="198" t="s">
        <v>45</v>
      </c>
      <c r="AT91" s="195"/>
      <c r="AU91" s="198" t="s">
        <v>45</v>
      </c>
      <c r="AV91" s="195"/>
      <c r="AW91" s="199" t="s">
        <v>45</v>
      </c>
      <c r="BC91" s="41"/>
      <c r="BE91" s="198" t="s">
        <v>49</v>
      </c>
      <c r="BF91" s="195"/>
      <c r="BG91" s="198" t="s">
        <v>45</v>
      </c>
      <c r="BH91" s="195"/>
      <c r="BI91" s="198" t="s">
        <v>45</v>
      </c>
      <c r="BJ91" s="195"/>
      <c r="BK91" s="198" t="s">
        <v>45</v>
      </c>
      <c r="BL91" s="195"/>
      <c r="BM91" s="198" t="s">
        <v>45</v>
      </c>
      <c r="BN91" s="195"/>
      <c r="BO91" s="199" t="s">
        <v>45</v>
      </c>
      <c r="BU91" s="41"/>
      <c r="BW91" s="198" t="s">
        <v>49</v>
      </c>
      <c r="BX91" s="195"/>
      <c r="BY91" s="198" t="s">
        <v>45</v>
      </c>
      <c r="BZ91" s="195"/>
      <c r="CA91" s="198" t="s">
        <v>45</v>
      </c>
      <c r="CB91" s="195"/>
      <c r="CC91" s="198" t="s">
        <v>45</v>
      </c>
      <c r="CD91" s="195"/>
      <c r="CE91" s="198" t="s">
        <v>45</v>
      </c>
      <c r="CF91" s="195"/>
      <c r="CG91" s="199" t="s">
        <v>45</v>
      </c>
      <c r="CM91" s="41"/>
      <c r="CO91" s="198" t="s">
        <v>49</v>
      </c>
      <c r="CP91" s="195"/>
      <c r="CQ91" s="198" t="s">
        <v>45</v>
      </c>
      <c r="CR91" s="195"/>
      <c r="CS91" s="198" t="s">
        <v>45</v>
      </c>
      <c r="CT91" s="195"/>
      <c r="CU91" s="198" t="s">
        <v>45</v>
      </c>
      <c r="CV91" s="195"/>
      <c r="CW91" s="198" t="s">
        <v>45</v>
      </c>
      <c r="CX91" s="195"/>
      <c r="CY91" s="199" t="s">
        <v>45</v>
      </c>
      <c r="CZ91" s="66"/>
      <c r="DA91" s="66"/>
      <c r="DB91" s="66"/>
      <c r="DC91" s="66"/>
      <c r="DD91" s="229"/>
      <c r="DE91" s="229"/>
      <c r="DF91" s="233"/>
      <c r="DG91" s="66"/>
      <c r="DH91" s="66"/>
      <c r="DI91" s="66"/>
      <c r="DJ91" s="66"/>
      <c r="DK91" s="66"/>
      <c r="DL91" s="196"/>
      <c r="DM91" s="233"/>
      <c r="DN91" s="66"/>
      <c r="DO91" s="66"/>
      <c r="DP91" s="66"/>
      <c r="DQ91" s="66"/>
      <c r="DR91" s="66"/>
      <c r="DS91" s="196"/>
      <c r="DT91" s="233"/>
      <c r="DU91" s="66"/>
      <c r="DV91" s="66"/>
      <c r="DW91" s="66"/>
      <c r="DX91" s="66"/>
      <c r="DY91" s="66"/>
      <c r="DZ91" s="66"/>
      <c r="EA91" s="195"/>
      <c r="EB91" s="66"/>
      <c r="EC91" s="66"/>
      <c r="ED91" s="195"/>
      <c r="EE91" s="195"/>
      <c r="EF91" s="233"/>
      <c r="EG91" s="53"/>
      <c r="EH91" s="201" t="str">
        <f>IF(K91="","",IF(L91="Undrained",(VLOOKUP(K91,Lists!$A$2:$O$595,8,Lists!$H$2:$H$595))/((VLOOKUP(K91,Lists!$A$2:$O$595,4,Lists!$D$2:$D$595))/100),IF(L91="Drained",(VLOOKUP(K91,Lists!$A$2:$O$595,11,Lists!$K$2:$K$595))/((VLOOKUP(K91,Lists!$A$2:$O$595,7,Lists!$G$2:$G$595))/100),"")))</f>
        <v/>
      </c>
      <c r="EI91" s="201" t="str">
        <f>Lists!S114</f>
        <v/>
      </c>
      <c r="EJ91" s="53"/>
      <c r="EK91" s="53"/>
      <c r="EL91" s="53"/>
      <c r="EM91" s="201">
        <f>SUM((IF(AH91="",0,IF(AH91=Lists!$T$3,((AG91*AL91*(AR91/100))*(Lists!W105/100)),((('Multi-Field'!AG91*2000)*('Multi-Field'!AR91/100)*(Lists!W105/100)))))),(IF('Multi-Field'!AZ91="",0,IF('Multi-Field'!AZ91=Lists!$T$3,(('Multi-Field'!AY91*'Multi-Field'!BD91*('Multi-Field'!BJ91/100))*(Lists!Y105/100)),((('Multi-Field'!AY91*2000)*('Multi-Field'!BJ91/100))*(Lists!Y105/100))))))</f>
        <v>0</v>
      </c>
      <c r="EN91" s="201">
        <f>SUM(IF(AH91="",0,IF(AH91=Lists!$T$3,((AG91*AL91)*(AP91/100)*(IF(Lists!V105=0,0,Lists!V105/100))),(('Multi-Field'!AG91*2000)*('Multi-Field'!AP91/100)*(IF(Lists!V105=0,0,Lists!V105/100))))),IF('Multi-Field'!AZ91="",0,IF('Multi-Field'!AZ91=Lists!$T$3,(('Multi-Field'!AY91*'Multi-Field'!BD91)*('Multi-Field'!BH91/100)*(IF(Lists!X105=0,0,Lists!X105/100))),(('Multi-Field'!AY91*2000)*('Multi-Field'!BH91/100)*(IF(Lists!X105=0,0,Lists!X105/100))))))</f>
        <v>0</v>
      </c>
      <c r="EO91" s="53"/>
      <c r="EP91" s="72"/>
      <c r="EQ91" s="202"/>
      <c r="ER91" s="202"/>
      <c r="ES91" s="66"/>
      <c r="ET91" s="66"/>
      <c r="EU91" s="66"/>
      <c r="EV91" s="202"/>
      <c r="EW91" s="66"/>
      <c r="EX91" s="66"/>
      <c r="EY91" s="66"/>
      <c r="EZ91" s="66"/>
      <c r="FA91" s="66"/>
      <c r="FB91" s="66"/>
      <c r="FC91" s="66"/>
      <c r="FD91" s="66"/>
      <c r="FE91" s="66"/>
      <c r="FF91" s="66"/>
      <c r="FG91" s="203"/>
      <c r="FH91" s="202"/>
      <c r="FI91" s="66"/>
      <c r="FJ91" s="234"/>
      <c r="FK91" s="234"/>
      <c r="FL91" s="234"/>
      <c r="FM91" s="234"/>
      <c r="FN91" s="234"/>
      <c r="FO91" s="205" t="str">
        <f t="shared" si="11"/>
        <v/>
      </c>
      <c r="FP91" s="234"/>
      <c r="FQ91" s="74" t="str">
        <f t="shared" si="12"/>
        <v/>
      </c>
      <c r="FT91" s="201" t="str">
        <f t="shared" si="13"/>
        <v/>
      </c>
    </row>
    <row r="92" spans="1:176" s="1" customFormat="1" ht="27.75" customHeight="1">
      <c r="A92" s="67"/>
      <c r="B92" s="66"/>
      <c r="C92" s="66"/>
      <c r="D92" s="229"/>
      <c r="E92" s="66"/>
      <c r="F92" s="66"/>
      <c r="G92" s="233"/>
      <c r="H92" s="66"/>
      <c r="I92" s="66"/>
      <c r="J92" s="66"/>
      <c r="K92" s="66"/>
      <c r="L92" s="66"/>
      <c r="M92" s="66"/>
      <c r="N92" s="66"/>
      <c r="O92" s="197"/>
      <c r="P92" s="66"/>
      <c r="Q92" s="195"/>
      <c r="R92" s="66"/>
      <c r="S92" s="66"/>
      <c r="T92" s="66"/>
      <c r="U92" s="66"/>
      <c r="V92" s="66"/>
      <c r="W92" s="66"/>
      <c r="X92" s="66"/>
      <c r="Y92" s="228"/>
      <c r="Z92" s="66"/>
      <c r="AA92" s="66"/>
      <c r="AB92" s="233"/>
      <c r="AC92" s="66"/>
      <c r="AD92" s="66"/>
      <c r="AE92" s="233"/>
      <c r="AF92" s="66"/>
      <c r="AG92" s="66"/>
      <c r="AH92" s="66"/>
      <c r="AI92" s="66"/>
      <c r="AJ92" s="66"/>
      <c r="AK92" s="197"/>
      <c r="AL92" s="66"/>
      <c r="AM92" s="198" t="s">
        <v>49</v>
      </c>
      <c r="AN92" s="195"/>
      <c r="AO92" s="198" t="s">
        <v>45</v>
      </c>
      <c r="AP92" s="195"/>
      <c r="AQ92" s="198" t="s">
        <v>45</v>
      </c>
      <c r="AR92" s="195"/>
      <c r="AS92" s="198" t="s">
        <v>45</v>
      </c>
      <c r="AT92" s="195"/>
      <c r="AU92" s="198" t="s">
        <v>45</v>
      </c>
      <c r="AV92" s="195"/>
      <c r="AW92" s="199" t="s">
        <v>45</v>
      </c>
      <c r="BC92" s="41"/>
      <c r="BE92" s="198" t="s">
        <v>49</v>
      </c>
      <c r="BF92" s="195"/>
      <c r="BG92" s="198" t="s">
        <v>45</v>
      </c>
      <c r="BH92" s="195"/>
      <c r="BI92" s="198" t="s">
        <v>45</v>
      </c>
      <c r="BJ92" s="195"/>
      <c r="BK92" s="198" t="s">
        <v>45</v>
      </c>
      <c r="BL92" s="195"/>
      <c r="BM92" s="198" t="s">
        <v>45</v>
      </c>
      <c r="BN92" s="195"/>
      <c r="BO92" s="199" t="s">
        <v>45</v>
      </c>
      <c r="BU92" s="41"/>
      <c r="BW92" s="198" t="s">
        <v>49</v>
      </c>
      <c r="BX92" s="195"/>
      <c r="BY92" s="198" t="s">
        <v>45</v>
      </c>
      <c r="BZ92" s="195"/>
      <c r="CA92" s="198" t="s">
        <v>45</v>
      </c>
      <c r="CB92" s="195"/>
      <c r="CC92" s="198" t="s">
        <v>45</v>
      </c>
      <c r="CD92" s="195"/>
      <c r="CE92" s="198" t="s">
        <v>45</v>
      </c>
      <c r="CF92" s="195"/>
      <c r="CG92" s="199" t="s">
        <v>45</v>
      </c>
      <c r="CM92" s="41"/>
      <c r="CO92" s="198" t="s">
        <v>49</v>
      </c>
      <c r="CP92" s="195"/>
      <c r="CQ92" s="198" t="s">
        <v>45</v>
      </c>
      <c r="CR92" s="195"/>
      <c r="CS92" s="198" t="s">
        <v>45</v>
      </c>
      <c r="CT92" s="195"/>
      <c r="CU92" s="198" t="s">
        <v>45</v>
      </c>
      <c r="CV92" s="195"/>
      <c r="CW92" s="198" t="s">
        <v>45</v>
      </c>
      <c r="CX92" s="195"/>
      <c r="CY92" s="199" t="s">
        <v>45</v>
      </c>
      <c r="CZ92" s="66"/>
      <c r="DA92" s="66"/>
      <c r="DB92" s="66"/>
      <c r="DC92" s="66"/>
      <c r="DD92" s="229"/>
      <c r="DE92" s="229"/>
      <c r="DF92" s="233"/>
      <c r="DG92" s="66"/>
      <c r="DH92" s="66"/>
      <c r="DI92" s="66"/>
      <c r="DJ92" s="66"/>
      <c r="DK92" s="66"/>
      <c r="DL92" s="196"/>
      <c r="DM92" s="233"/>
      <c r="DN92" s="66"/>
      <c r="DO92" s="66"/>
      <c r="DP92" s="66"/>
      <c r="DQ92" s="66"/>
      <c r="DR92" s="66"/>
      <c r="DS92" s="196"/>
      <c r="DT92" s="233"/>
      <c r="DU92" s="66"/>
      <c r="DV92" s="66"/>
      <c r="DW92" s="66"/>
      <c r="DX92" s="66"/>
      <c r="DY92" s="66"/>
      <c r="DZ92" s="66"/>
      <c r="EA92" s="195"/>
      <c r="EB92" s="66"/>
      <c r="EC92" s="66"/>
      <c r="ED92" s="195"/>
      <c r="EE92" s="195"/>
      <c r="EF92" s="233"/>
      <c r="EG92" s="53"/>
      <c r="EH92" s="201" t="str">
        <f>IF(K92="","",IF(L92="Undrained",(VLOOKUP(K92,Lists!$A$2:$O$595,8,Lists!$H$2:$H$595))/((VLOOKUP(K92,Lists!$A$2:$O$595,4,Lists!$D$2:$D$595))/100),IF(L92="Drained",(VLOOKUP(K92,Lists!$A$2:$O$595,11,Lists!$K$2:$K$595))/((VLOOKUP(K92,Lists!$A$2:$O$595,7,Lists!$G$2:$G$595))/100),"")))</f>
        <v/>
      </c>
      <c r="EI92" s="201" t="str">
        <f>Lists!S115</f>
        <v/>
      </c>
      <c r="EJ92" s="53"/>
      <c r="EK92" s="53"/>
      <c r="EL92" s="53"/>
      <c r="EM92" s="201">
        <f>SUM((IF(AH92="",0,IF(AH92=Lists!$T$3,((AG92*AL92*(AR92/100))*(Lists!W106/100)),((('Multi-Field'!AG92*2000)*('Multi-Field'!AR92/100)*(Lists!W106/100)))))),(IF('Multi-Field'!AZ92="",0,IF('Multi-Field'!AZ92=Lists!$T$3,(('Multi-Field'!AY92*'Multi-Field'!BD92*('Multi-Field'!BJ92/100))*(Lists!Y106/100)),((('Multi-Field'!AY92*2000)*('Multi-Field'!BJ92/100))*(Lists!Y106/100))))))</f>
        <v>0</v>
      </c>
      <c r="EN92" s="201">
        <f>SUM(IF(AH92="",0,IF(AH92=Lists!$T$3,((AG92*AL92)*(AP92/100)*(IF(Lists!V106=0,0,Lists!V106/100))),(('Multi-Field'!AG92*2000)*('Multi-Field'!AP92/100)*(IF(Lists!V106=0,0,Lists!V106/100))))),IF('Multi-Field'!AZ92="",0,IF('Multi-Field'!AZ92=Lists!$T$3,(('Multi-Field'!AY92*'Multi-Field'!BD92)*('Multi-Field'!BH92/100)*(IF(Lists!X106=0,0,Lists!X106/100))),(('Multi-Field'!AY92*2000)*('Multi-Field'!BH92/100)*(IF(Lists!X106=0,0,Lists!X106/100))))))</f>
        <v>0</v>
      </c>
      <c r="EO92" s="53"/>
      <c r="EP92" s="72"/>
      <c r="EQ92" s="202"/>
      <c r="ER92" s="202"/>
      <c r="ES92" s="66"/>
      <c r="ET92" s="66"/>
      <c r="EU92" s="66"/>
      <c r="EV92" s="202"/>
      <c r="EW92" s="66"/>
      <c r="EX92" s="66"/>
      <c r="EY92" s="66"/>
      <c r="EZ92" s="66"/>
      <c r="FA92" s="66"/>
      <c r="FB92" s="66"/>
      <c r="FC92" s="66"/>
      <c r="FD92" s="66"/>
      <c r="FE92" s="66"/>
      <c r="FF92" s="66"/>
      <c r="FG92" s="203"/>
      <c r="FH92" s="202"/>
      <c r="FI92" s="66"/>
      <c r="FJ92" s="234"/>
      <c r="FK92" s="234"/>
      <c r="FL92" s="234"/>
      <c r="FM92" s="234"/>
      <c r="FN92" s="234"/>
      <c r="FO92" s="205" t="str">
        <f t="shared" si="11"/>
        <v/>
      </c>
      <c r="FP92" s="234"/>
      <c r="FQ92" s="74" t="str">
        <f t="shared" si="12"/>
        <v/>
      </c>
      <c r="FT92" s="201" t="str">
        <f t="shared" si="13"/>
        <v/>
      </c>
    </row>
    <row r="93" spans="1:176" s="1" customFormat="1" ht="27.75" customHeight="1">
      <c r="A93" s="67"/>
      <c r="B93" s="66"/>
      <c r="C93" s="66"/>
      <c r="D93" s="229"/>
      <c r="E93" s="66"/>
      <c r="F93" s="66"/>
      <c r="G93" s="233"/>
      <c r="H93" s="66"/>
      <c r="I93" s="66"/>
      <c r="J93" s="66"/>
      <c r="K93" s="66"/>
      <c r="L93" s="66"/>
      <c r="M93" s="66"/>
      <c r="N93" s="66"/>
      <c r="O93" s="197"/>
      <c r="P93" s="66"/>
      <c r="Q93" s="195"/>
      <c r="R93" s="66"/>
      <c r="S93" s="66"/>
      <c r="T93" s="66"/>
      <c r="U93" s="66"/>
      <c r="V93" s="66"/>
      <c r="W93" s="66"/>
      <c r="X93" s="66"/>
      <c r="Y93" s="228"/>
      <c r="Z93" s="66"/>
      <c r="AA93" s="66"/>
      <c r="AB93" s="233"/>
      <c r="AC93" s="66"/>
      <c r="AD93" s="66"/>
      <c r="AE93" s="233"/>
      <c r="AF93" s="66"/>
      <c r="AG93" s="66"/>
      <c r="AH93" s="66"/>
      <c r="AI93" s="66"/>
      <c r="AJ93" s="66"/>
      <c r="AK93" s="197"/>
      <c r="AL93" s="66"/>
      <c r="AM93" s="198" t="s">
        <v>49</v>
      </c>
      <c r="AN93" s="195"/>
      <c r="AO93" s="198" t="s">
        <v>45</v>
      </c>
      <c r="AP93" s="195"/>
      <c r="AQ93" s="198" t="s">
        <v>45</v>
      </c>
      <c r="AR93" s="195"/>
      <c r="AS93" s="198" t="s">
        <v>45</v>
      </c>
      <c r="AT93" s="195"/>
      <c r="AU93" s="198" t="s">
        <v>45</v>
      </c>
      <c r="AV93" s="195"/>
      <c r="AW93" s="199" t="s">
        <v>45</v>
      </c>
      <c r="BC93" s="41"/>
      <c r="BE93" s="198" t="s">
        <v>49</v>
      </c>
      <c r="BF93" s="195"/>
      <c r="BG93" s="198" t="s">
        <v>45</v>
      </c>
      <c r="BH93" s="195"/>
      <c r="BI93" s="198" t="s">
        <v>45</v>
      </c>
      <c r="BJ93" s="195"/>
      <c r="BK93" s="198" t="s">
        <v>45</v>
      </c>
      <c r="BL93" s="195"/>
      <c r="BM93" s="198" t="s">
        <v>45</v>
      </c>
      <c r="BN93" s="195"/>
      <c r="BO93" s="199" t="s">
        <v>45</v>
      </c>
      <c r="BU93" s="41"/>
      <c r="BW93" s="198" t="s">
        <v>49</v>
      </c>
      <c r="BX93" s="195"/>
      <c r="BY93" s="198" t="s">
        <v>45</v>
      </c>
      <c r="BZ93" s="195"/>
      <c r="CA93" s="198" t="s">
        <v>45</v>
      </c>
      <c r="CB93" s="195"/>
      <c r="CC93" s="198" t="s">
        <v>45</v>
      </c>
      <c r="CD93" s="195"/>
      <c r="CE93" s="198" t="s">
        <v>45</v>
      </c>
      <c r="CF93" s="195"/>
      <c r="CG93" s="199" t="s">
        <v>45</v>
      </c>
      <c r="CM93" s="41"/>
      <c r="CO93" s="198" t="s">
        <v>49</v>
      </c>
      <c r="CP93" s="195"/>
      <c r="CQ93" s="198" t="s">
        <v>45</v>
      </c>
      <c r="CR93" s="195"/>
      <c r="CS93" s="198" t="s">
        <v>45</v>
      </c>
      <c r="CT93" s="195"/>
      <c r="CU93" s="198" t="s">
        <v>45</v>
      </c>
      <c r="CV93" s="195"/>
      <c r="CW93" s="198" t="s">
        <v>45</v>
      </c>
      <c r="CX93" s="195"/>
      <c r="CY93" s="199" t="s">
        <v>45</v>
      </c>
      <c r="CZ93" s="66"/>
      <c r="DA93" s="66"/>
      <c r="DB93" s="66"/>
      <c r="DC93" s="66"/>
      <c r="DD93" s="229"/>
      <c r="DE93" s="229"/>
      <c r="DF93" s="233"/>
      <c r="DG93" s="66"/>
      <c r="DH93" s="66"/>
      <c r="DI93" s="66"/>
      <c r="DJ93" s="66"/>
      <c r="DK93" s="66"/>
      <c r="DL93" s="196"/>
      <c r="DM93" s="233"/>
      <c r="DN93" s="66"/>
      <c r="DO93" s="66"/>
      <c r="DP93" s="66"/>
      <c r="DQ93" s="66"/>
      <c r="DR93" s="66"/>
      <c r="DS93" s="196"/>
      <c r="DT93" s="233"/>
      <c r="DU93" s="66"/>
      <c r="DV93" s="66"/>
      <c r="DW93" s="66"/>
      <c r="DX93" s="66"/>
      <c r="DY93" s="66"/>
      <c r="DZ93" s="66"/>
      <c r="EA93" s="195"/>
      <c r="EB93" s="66"/>
      <c r="EC93" s="66"/>
      <c r="ED93" s="195"/>
      <c r="EE93" s="195"/>
      <c r="EF93" s="233"/>
      <c r="EG93" s="53"/>
      <c r="EH93" s="201" t="str">
        <f>IF(K93="","",IF(L93="Undrained",(VLOOKUP(K93,Lists!$A$2:$O$595,8,Lists!$H$2:$H$595))/((VLOOKUP(K93,Lists!$A$2:$O$595,4,Lists!$D$2:$D$595))/100),IF(L93="Drained",(VLOOKUP(K93,Lists!$A$2:$O$595,11,Lists!$K$2:$K$595))/((VLOOKUP(K93,Lists!$A$2:$O$595,7,Lists!$G$2:$G$595))/100),"")))</f>
        <v/>
      </c>
      <c r="EI93" s="201" t="str">
        <f>Lists!S116</f>
        <v/>
      </c>
      <c r="EJ93" s="53"/>
      <c r="EK93" s="53"/>
      <c r="EL93" s="53"/>
      <c r="EM93" s="201">
        <f>SUM((IF(AH93="",0,IF(AH93=Lists!$T$3,((AG93*AL93*(AR93/100))*(Lists!W107/100)),((('Multi-Field'!AG93*2000)*('Multi-Field'!AR93/100)*(Lists!W107/100)))))),(IF('Multi-Field'!AZ93="",0,IF('Multi-Field'!AZ93=Lists!$T$3,(('Multi-Field'!AY93*'Multi-Field'!BD93*('Multi-Field'!BJ93/100))*(Lists!Y107/100)),((('Multi-Field'!AY93*2000)*('Multi-Field'!BJ93/100))*(Lists!Y107/100))))))</f>
        <v>0</v>
      </c>
      <c r="EN93" s="201">
        <f>SUM(IF(AH93="",0,IF(AH93=Lists!$T$3,((AG93*AL93)*(AP93/100)*(IF(Lists!V107=0,0,Lists!V107/100))),(('Multi-Field'!AG93*2000)*('Multi-Field'!AP93/100)*(IF(Lists!V107=0,0,Lists!V107/100))))),IF('Multi-Field'!AZ93="",0,IF('Multi-Field'!AZ93=Lists!$T$3,(('Multi-Field'!AY93*'Multi-Field'!BD93)*('Multi-Field'!BH93/100)*(IF(Lists!X107=0,0,Lists!X107/100))),(('Multi-Field'!AY93*2000)*('Multi-Field'!BH93/100)*(IF(Lists!X107=0,0,Lists!X107/100))))))</f>
        <v>0</v>
      </c>
      <c r="EO93" s="53"/>
      <c r="EP93" s="72"/>
      <c r="EQ93" s="202"/>
      <c r="ER93" s="202"/>
      <c r="ES93" s="66"/>
      <c r="ET93" s="66"/>
      <c r="EU93" s="66"/>
      <c r="EV93" s="202"/>
      <c r="EW93" s="66"/>
      <c r="EX93" s="66"/>
      <c r="EY93" s="66"/>
      <c r="EZ93" s="66"/>
      <c r="FA93" s="66"/>
      <c r="FB93" s="66"/>
      <c r="FC93" s="66"/>
      <c r="FD93" s="66"/>
      <c r="FE93" s="66"/>
      <c r="FF93" s="66"/>
      <c r="FG93" s="203"/>
      <c r="FH93" s="202"/>
      <c r="FI93" s="66"/>
      <c r="FJ93" s="234"/>
      <c r="FK93" s="234"/>
      <c r="FL93" s="234"/>
      <c r="FM93" s="234"/>
      <c r="FN93" s="234"/>
      <c r="FO93" s="205" t="str">
        <f t="shared" si="11"/>
        <v/>
      </c>
      <c r="FP93" s="234"/>
      <c r="FQ93" s="74" t="str">
        <f t="shared" si="12"/>
        <v/>
      </c>
      <c r="FT93" s="201" t="str">
        <f t="shared" si="13"/>
        <v/>
      </c>
    </row>
    <row r="94" spans="1:176" s="1" customFormat="1" ht="27.75" customHeight="1">
      <c r="A94" s="67"/>
      <c r="B94" s="66"/>
      <c r="C94" s="66"/>
      <c r="D94" s="229"/>
      <c r="E94" s="66"/>
      <c r="F94" s="66"/>
      <c r="G94" s="233"/>
      <c r="H94" s="66"/>
      <c r="I94" s="66"/>
      <c r="J94" s="66"/>
      <c r="K94" s="66"/>
      <c r="L94" s="66"/>
      <c r="M94" s="66"/>
      <c r="N94" s="66"/>
      <c r="O94" s="197"/>
      <c r="P94" s="66"/>
      <c r="Q94" s="195"/>
      <c r="R94" s="66"/>
      <c r="S94" s="66"/>
      <c r="T94" s="66"/>
      <c r="U94" s="66"/>
      <c r="V94" s="66"/>
      <c r="W94" s="66"/>
      <c r="X94" s="66"/>
      <c r="Y94" s="228"/>
      <c r="Z94" s="66"/>
      <c r="AA94" s="66"/>
      <c r="AB94" s="233"/>
      <c r="AC94" s="66"/>
      <c r="AD94" s="66"/>
      <c r="AE94" s="233"/>
      <c r="AF94" s="66"/>
      <c r="AG94" s="66"/>
      <c r="AH94" s="66"/>
      <c r="AI94" s="66"/>
      <c r="AJ94" s="66"/>
      <c r="AK94" s="197"/>
      <c r="AL94" s="66"/>
      <c r="AM94" s="198" t="s">
        <v>49</v>
      </c>
      <c r="AN94" s="195"/>
      <c r="AO94" s="198" t="s">
        <v>45</v>
      </c>
      <c r="AP94" s="195"/>
      <c r="AQ94" s="198" t="s">
        <v>45</v>
      </c>
      <c r="AR94" s="195"/>
      <c r="AS94" s="198" t="s">
        <v>45</v>
      </c>
      <c r="AT94" s="195"/>
      <c r="AU94" s="198" t="s">
        <v>45</v>
      </c>
      <c r="AV94" s="195"/>
      <c r="AW94" s="199" t="s">
        <v>45</v>
      </c>
      <c r="BC94" s="41"/>
      <c r="BE94" s="198" t="s">
        <v>49</v>
      </c>
      <c r="BF94" s="195"/>
      <c r="BG94" s="198" t="s">
        <v>45</v>
      </c>
      <c r="BH94" s="195"/>
      <c r="BI94" s="198" t="s">
        <v>45</v>
      </c>
      <c r="BJ94" s="195"/>
      <c r="BK94" s="198" t="s">
        <v>45</v>
      </c>
      <c r="BL94" s="195"/>
      <c r="BM94" s="198" t="s">
        <v>45</v>
      </c>
      <c r="BN94" s="195"/>
      <c r="BO94" s="199" t="s">
        <v>45</v>
      </c>
      <c r="BU94" s="41"/>
      <c r="BW94" s="198" t="s">
        <v>49</v>
      </c>
      <c r="BX94" s="195"/>
      <c r="BY94" s="198" t="s">
        <v>45</v>
      </c>
      <c r="BZ94" s="195"/>
      <c r="CA94" s="198" t="s">
        <v>45</v>
      </c>
      <c r="CB94" s="195"/>
      <c r="CC94" s="198" t="s">
        <v>45</v>
      </c>
      <c r="CD94" s="195"/>
      <c r="CE94" s="198" t="s">
        <v>45</v>
      </c>
      <c r="CF94" s="195"/>
      <c r="CG94" s="199" t="s">
        <v>45</v>
      </c>
      <c r="CM94" s="41"/>
      <c r="CO94" s="198" t="s">
        <v>49</v>
      </c>
      <c r="CP94" s="195"/>
      <c r="CQ94" s="198" t="s">
        <v>45</v>
      </c>
      <c r="CR94" s="195"/>
      <c r="CS94" s="198" t="s">
        <v>45</v>
      </c>
      <c r="CT94" s="195"/>
      <c r="CU94" s="198" t="s">
        <v>45</v>
      </c>
      <c r="CV94" s="195"/>
      <c r="CW94" s="198" t="s">
        <v>45</v>
      </c>
      <c r="CX94" s="195"/>
      <c r="CY94" s="199" t="s">
        <v>45</v>
      </c>
      <c r="CZ94" s="66"/>
      <c r="DA94" s="66"/>
      <c r="DB94" s="66"/>
      <c r="DC94" s="66"/>
      <c r="DD94" s="229"/>
      <c r="DE94" s="229"/>
      <c r="DF94" s="233"/>
      <c r="DG94" s="66"/>
      <c r="DH94" s="66"/>
      <c r="DI94" s="66"/>
      <c r="DJ94" s="66"/>
      <c r="DK94" s="66"/>
      <c r="DL94" s="196"/>
      <c r="DM94" s="233"/>
      <c r="DN94" s="66"/>
      <c r="DO94" s="66"/>
      <c r="DP94" s="66"/>
      <c r="DQ94" s="66"/>
      <c r="DR94" s="66"/>
      <c r="DS94" s="196"/>
      <c r="DT94" s="233"/>
      <c r="DU94" s="66"/>
      <c r="DV94" s="66"/>
      <c r="DW94" s="66"/>
      <c r="DX94" s="66"/>
      <c r="DY94" s="66"/>
      <c r="DZ94" s="66"/>
      <c r="EA94" s="195"/>
      <c r="EB94" s="66"/>
      <c r="EC94" s="66"/>
      <c r="ED94" s="195"/>
      <c r="EE94" s="195"/>
      <c r="EF94" s="233"/>
      <c r="EG94" s="53"/>
      <c r="EH94" s="201" t="str">
        <f>IF(K94="","",IF(L94="Undrained",(VLOOKUP(K94,Lists!$A$2:$O$595,8,Lists!$H$2:$H$595))/((VLOOKUP(K94,Lists!$A$2:$O$595,4,Lists!$D$2:$D$595))/100),IF(L94="Drained",(VLOOKUP(K94,Lists!$A$2:$O$595,11,Lists!$K$2:$K$595))/((VLOOKUP(K94,Lists!$A$2:$O$595,7,Lists!$G$2:$G$595))/100),"")))</f>
        <v/>
      </c>
      <c r="EI94" s="201" t="str">
        <f>Lists!S117</f>
        <v/>
      </c>
      <c r="EJ94" s="53"/>
      <c r="EK94" s="53"/>
      <c r="EL94" s="53"/>
      <c r="EM94" s="201">
        <f>SUM((IF(AH94="",0,IF(AH94=Lists!$T$3,((AG94*AL94*(AR94/100))*(Lists!W108/100)),((('Multi-Field'!AG94*2000)*('Multi-Field'!AR94/100)*(Lists!W108/100)))))),(IF('Multi-Field'!AZ94="",0,IF('Multi-Field'!AZ94=Lists!$T$3,(('Multi-Field'!AY94*'Multi-Field'!BD94*('Multi-Field'!BJ94/100))*(Lists!Y108/100)),((('Multi-Field'!AY94*2000)*('Multi-Field'!BJ94/100))*(Lists!Y108/100))))))</f>
        <v>0</v>
      </c>
      <c r="EN94" s="201">
        <f>SUM(IF(AH94="",0,IF(AH94=Lists!$T$3,((AG94*AL94)*(AP94/100)*(IF(Lists!V108=0,0,Lists!V108/100))),(('Multi-Field'!AG94*2000)*('Multi-Field'!AP94/100)*(IF(Lists!V108=0,0,Lists!V108/100))))),IF('Multi-Field'!AZ94="",0,IF('Multi-Field'!AZ94=Lists!$T$3,(('Multi-Field'!AY94*'Multi-Field'!BD94)*('Multi-Field'!BH94/100)*(IF(Lists!X108=0,0,Lists!X108/100))),(('Multi-Field'!AY94*2000)*('Multi-Field'!BH94/100)*(IF(Lists!X108=0,0,Lists!X108/100))))))</f>
        <v>0</v>
      </c>
      <c r="EO94" s="53"/>
      <c r="EP94" s="72"/>
      <c r="EQ94" s="202"/>
      <c r="ER94" s="202"/>
      <c r="ES94" s="66"/>
      <c r="ET94" s="66"/>
      <c r="EU94" s="66"/>
      <c r="EV94" s="202"/>
      <c r="EW94" s="66"/>
      <c r="EX94" s="66"/>
      <c r="EY94" s="66"/>
      <c r="EZ94" s="66"/>
      <c r="FA94" s="66"/>
      <c r="FB94" s="66"/>
      <c r="FC94" s="66"/>
      <c r="FD94" s="66"/>
      <c r="FE94" s="66"/>
      <c r="FF94" s="66"/>
      <c r="FG94" s="203"/>
      <c r="FH94" s="202"/>
      <c r="FI94" s="66"/>
      <c r="FJ94" s="234"/>
      <c r="FK94" s="234"/>
      <c r="FL94" s="234"/>
      <c r="FM94" s="234"/>
      <c r="FN94" s="234"/>
      <c r="FO94" s="205" t="str">
        <f t="shared" si="11"/>
        <v/>
      </c>
      <c r="FP94" s="234"/>
      <c r="FQ94" s="74" t="str">
        <f t="shared" si="12"/>
        <v/>
      </c>
      <c r="FT94" s="201" t="str">
        <f t="shared" si="13"/>
        <v/>
      </c>
    </row>
    <row r="95" spans="1:176" s="1" customFormat="1" ht="27.75" customHeight="1">
      <c r="A95" s="67"/>
      <c r="B95" s="66"/>
      <c r="C95" s="66"/>
      <c r="D95" s="229"/>
      <c r="E95" s="66"/>
      <c r="F95" s="66"/>
      <c r="G95" s="233"/>
      <c r="H95" s="66"/>
      <c r="I95" s="66"/>
      <c r="J95" s="66"/>
      <c r="K95" s="66"/>
      <c r="L95" s="66"/>
      <c r="M95" s="66"/>
      <c r="N95" s="66"/>
      <c r="O95" s="197"/>
      <c r="P95" s="66"/>
      <c r="Q95" s="195"/>
      <c r="R95" s="66"/>
      <c r="S95" s="66"/>
      <c r="T95" s="66"/>
      <c r="U95" s="66"/>
      <c r="V95" s="66"/>
      <c r="W95" s="66"/>
      <c r="X95" s="66"/>
      <c r="Y95" s="228"/>
      <c r="Z95" s="66"/>
      <c r="AA95" s="66"/>
      <c r="AB95" s="233"/>
      <c r="AC95" s="66"/>
      <c r="AD95" s="66"/>
      <c r="AE95" s="233"/>
      <c r="AF95" s="66"/>
      <c r="AG95" s="66"/>
      <c r="AH95" s="66"/>
      <c r="AI95" s="66"/>
      <c r="AJ95" s="66"/>
      <c r="AK95" s="197"/>
      <c r="AL95" s="66"/>
      <c r="AM95" s="198" t="s">
        <v>49</v>
      </c>
      <c r="AN95" s="195"/>
      <c r="AO95" s="198" t="s">
        <v>45</v>
      </c>
      <c r="AP95" s="195"/>
      <c r="AQ95" s="198" t="s">
        <v>45</v>
      </c>
      <c r="AR95" s="195"/>
      <c r="AS95" s="198" t="s">
        <v>45</v>
      </c>
      <c r="AT95" s="195"/>
      <c r="AU95" s="198" t="s">
        <v>45</v>
      </c>
      <c r="AV95" s="195"/>
      <c r="AW95" s="199" t="s">
        <v>45</v>
      </c>
      <c r="BC95" s="41"/>
      <c r="BE95" s="198" t="s">
        <v>49</v>
      </c>
      <c r="BF95" s="195"/>
      <c r="BG95" s="198" t="s">
        <v>45</v>
      </c>
      <c r="BH95" s="195"/>
      <c r="BI95" s="198" t="s">
        <v>45</v>
      </c>
      <c r="BJ95" s="195"/>
      <c r="BK95" s="198" t="s">
        <v>45</v>
      </c>
      <c r="BL95" s="195"/>
      <c r="BM95" s="198" t="s">
        <v>45</v>
      </c>
      <c r="BN95" s="195"/>
      <c r="BO95" s="199" t="s">
        <v>45</v>
      </c>
      <c r="BU95" s="41"/>
      <c r="BW95" s="198" t="s">
        <v>49</v>
      </c>
      <c r="BX95" s="195"/>
      <c r="BY95" s="198" t="s">
        <v>45</v>
      </c>
      <c r="BZ95" s="195"/>
      <c r="CA95" s="198" t="s">
        <v>45</v>
      </c>
      <c r="CB95" s="195"/>
      <c r="CC95" s="198" t="s">
        <v>45</v>
      </c>
      <c r="CD95" s="195"/>
      <c r="CE95" s="198" t="s">
        <v>45</v>
      </c>
      <c r="CF95" s="195"/>
      <c r="CG95" s="199" t="s">
        <v>45</v>
      </c>
      <c r="CM95" s="41"/>
      <c r="CO95" s="198" t="s">
        <v>49</v>
      </c>
      <c r="CP95" s="195"/>
      <c r="CQ95" s="198" t="s">
        <v>45</v>
      </c>
      <c r="CR95" s="195"/>
      <c r="CS95" s="198" t="s">
        <v>45</v>
      </c>
      <c r="CT95" s="195"/>
      <c r="CU95" s="198" t="s">
        <v>45</v>
      </c>
      <c r="CV95" s="195"/>
      <c r="CW95" s="198" t="s">
        <v>45</v>
      </c>
      <c r="CX95" s="195"/>
      <c r="CY95" s="199" t="s">
        <v>45</v>
      </c>
      <c r="CZ95" s="66"/>
      <c r="DA95" s="66"/>
      <c r="DB95" s="66"/>
      <c r="DC95" s="66"/>
      <c r="DD95" s="229"/>
      <c r="DE95" s="229"/>
      <c r="DF95" s="233"/>
      <c r="DG95" s="66"/>
      <c r="DH95" s="66"/>
      <c r="DI95" s="66"/>
      <c r="DJ95" s="66"/>
      <c r="DK95" s="66"/>
      <c r="DL95" s="196"/>
      <c r="DM95" s="233"/>
      <c r="DN95" s="66"/>
      <c r="DO95" s="66"/>
      <c r="DP95" s="66"/>
      <c r="DQ95" s="66"/>
      <c r="DR95" s="66"/>
      <c r="DS95" s="196"/>
      <c r="DT95" s="233"/>
      <c r="DU95" s="66"/>
      <c r="DV95" s="66"/>
      <c r="DW95" s="66"/>
      <c r="DX95" s="66"/>
      <c r="DY95" s="66"/>
      <c r="DZ95" s="66"/>
      <c r="EA95" s="195"/>
      <c r="EB95" s="66"/>
      <c r="EC95" s="66"/>
      <c r="ED95" s="195"/>
      <c r="EE95" s="195"/>
      <c r="EF95" s="233"/>
      <c r="EG95" s="53"/>
      <c r="EH95" s="201" t="str">
        <f>IF(K95="","",IF(L95="Undrained",(VLOOKUP(K95,Lists!$A$2:$O$595,8,Lists!$H$2:$H$595))/((VLOOKUP(K95,Lists!$A$2:$O$595,4,Lists!$D$2:$D$595))/100),IF(L95="Drained",(VLOOKUP(K95,Lists!$A$2:$O$595,11,Lists!$K$2:$K$595))/((VLOOKUP(K95,Lists!$A$2:$O$595,7,Lists!$G$2:$G$595))/100),"")))</f>
        <v/>
      </c>
      <c r="EI95" s="201" t="str">
        <f>Lists!S118</f>
        <v/>
      </c>
      <c r="EJ95" s="53"/>
      <c r="EK95" s="53"/>
      <c r="EL95" s="53"/>
      <c r="EM95" s="201">
        <f>SUM((IF(AH95="",0,IF(AH95=Lists!$T$3,((AG95*AL95*(AR95/100))*(Lists!W109/100)),((('Multi-Field'!AG95*2000)*('Multi-Field'!AR95/100)*(Lists!W109/100)))))),(IF('Multi-Field'!AZ95="",0,IF('Multi-Field'!AZ95=Lists!$T$3,(('Multi-Field'!AY95*'Multi-Field'!BD95*('Multi-Field'!BJ95/100))*(Lists!Y109/100)),((('Multi-Field'!AY95*2000)*('Multi-Field'!BJ95/100))*(Lists!Y109/100))))))</f>
        <v>0</v>
      </c>
      <c r="EN95" s="201">
        <f>SUM(IF(AH95="",0,IF(AH95=Lists!$T$3,((AG95*AL95)*(AP95/100)*(IF(Lists!V109=0,0,Lists!V109/100))),(('Multi-Field'!AG95*2000)*('Multi-Field'!AP95/100)*(IF(Lists!V109=0,0,Lists!V109/100))))),IF('Multi-Field'!AZ95="",0,IF('Multi-Field'!AZ95=Lists!$T$3,(('Multi-Field'!AY95*'Multi-Field'!BD95)*('Multi-Field'!BH95/100)*(IF(Lists!X109=0,0,Lists!X109/100))),(('Multi-Field'!AY95*2000)*('Multi-Field'!BH95/100)*(IF(Lists!X109=0,0,Lists!X109/100))))))</f>
        <v>0</v>
      </c>
      <c r="EO95" s="53"/>
      <c r="EP95" s="72"/>
      <c r="EQ95" s="202"/>
      <c r="ER95" s="202"/>
      <c r="ES95" s="66"/>
      <c r="ET95" s="66"/>
      <c r="EU95" s="66"/>
      <c r="EV95" s="202"/>
      <c r="EW95" s="66"/>
      <c r="EX95" s="66"/>
      <c r="EY95" s="66"/>
      <c r="EZ95" s="66"/>
      <c r="FA95" s="66"/>
      <c r="FB95" s="66"/>
      <c r="FC95" s="66"/>
      <c r="FD95" s="66"/>
      <c r="FE95" s="66"/>
      <c r="FF95" s="66"/>
      <c r="FG95" s="203"/>
      <c r="FH95" s="202"/>
      <c r="FI95" s="66"/>
      <c r="FJ95" s="234"/>
      <c r="FK95" s="234"/>
      <c r="FL95" s="234"/>
      <c r="FM95" s="234"/>
      <c r="FN95" s="234"/>
      <c r="FO95" s="205" t="str">
        <f t="shared" si="11"/>
        <v/>
      </c>
      <c r="FP95" s="234"/>
      <c r="FQ95" s="74" t="str">
        <f t="shared" si="12"/>
        <v/>
      </c>
      <c r="FT95" s="201" t="str">
        <f t="shared" si="13"/>
        <v/>
      </c>
    </row>
    <row r="96" spans="1:176" s="1" customFormat="1" ht="27.75" customHeight="1">
      <c r="A96" s="67"/>
      <c r="B96" s="66"/>
      <c r="C96" s="66"/>
      <c r="D96" s="229"/>
      <c r="E96" s="66"/>
      <c r="F96" s="66"/>
      <c r="G96" s="233"/>
      <c r="H96" s="66"/>
      <c r="I96" s="66"/>
      <c r="J96" s="66"/>
      <c r="K96" s="66"/>
      <c r="L96" s="66"/>
      <c r="M96" s="66"/>
      <c r="N96" s="66"/>
      <c r="O96" s="197"/>
      <c r="P96" s="66"/>
      <c r="Q96" s="195"/>
      <c r="R96" s="66"/>
      <c r="S96" s="66"/>
      <c r="T96" s="66"/>
      <c r="U96" s="66"/>
      <c r="V96" s="66"/>
      <c r="W96" s="66"/>
      <c r="X96" s="66"/>
      <c r="Y96" s="228"/>
      <c r="Z96" s="66"/>
      <c r="AA96" s="66"/>
      <c r="AB96" s="233"/>
      <c r="AC96" s="66"/>
      <c r="AD96" s="66"/>
      <c r="AE96" s="233"/>
      <c r="AF96" s="66"/>
      <c r="AG96" s="66"/>
      <c r="AH96" s="66"/>
      <c r="AI96" s="66"/>
      <c r="AJ96" s="66"/>
      <c r="AK96" s="197"/>
      <c r="AL96" s="66"/>
      <c r="AM96" s="198" t="s">
        <v>49</v>
      </c>
      <c r="AN96" s="195"/>
      <c r="AO96" s="198" t="s">
        <v>45</v>
      </c>
      <c r="AP96" s="195"/>
      <c r="AQ96" s="198" t="s">
        <v>45</v>
      </c>
      <c r="AR96" s="195"/>
      <c r="AS96" s="198" t="s">
        <v>45</v>
      </c>
      <c r="AT96" s="195"/>
      <c r="AU96" s="198" t="s">
        <v>45</v>
      </c>
      <c r="AV96" s="195"/>
      <c r="AW96" s="199" t="s">
        <v>45</v>
      </c>
      <c r="BC96" s="41"/>
      <c r="BE96" s="198" t="s">
        <v>49</v>
      </c>
      <c r="BF96" s="195"/>
      <c r="BG96" s="198" t="s">
        <v>45</v>
      </c>
      <c r="BH96" s="195"/>
      <c r="BI96" s="198" t="s">
        <v>45</v>
      </c>
      <c r="BJ96" s="195"/>
      <c r="BK96" s="198" t="s">
        <v>45</v>
      </c>
      <c r="BL96" s="195"/>
      <c r="BM96" s="198" t="s">
        <v>45</v>
      </c>
      <c r="BN96" s="195"/>
      <c r="BO96" s="199" t="s">
        <v>45</v>
      </c>
      <c r="BU96" s="41"/>
      <c r="BW96" s="198" t="s">
        <v>49</v>
      </c>
      <c r="BX96" s="195"/>
      <c r="BY96" s="198" t="s">
        <v>45</v>
      </c>
      <c r="BZ96" s="195"/>
      <c r="CA96" s="198" t="s">
        <v>45</v>
      </c>
      <c r="CB96" s="195"/>
      <c r="CC96" s="198" t="s">
        <v>45</v>
      </c>
      <c r="CD96" s="195"/>
      <c r="CE96" s="198" t="s">
        <v>45</v>
      </c>
      <c r="CF96" s="195"/>
      <c r="CG96" s="199" t="s">
        <v>45</v>
      </c>
      <c r="CM96" s="41"/>
      <c r="CO96" s="198" t="s">
        <v>49</v>
      </c>
      <c r="CP96" s="195"/>
      <c r="CQ96" s="198" t="s">
        <v>45</v>
      </c>
      <c r="CR96" s="195"/>
      <c r="CS96" s="198" t="s">
        <v>45</v>
      </c>
      <c r="CT96" s="195"/>
      <c r="CU96" s="198" t="s">
        <v>45</v>
      </c>
      <c r="CV96" s="195"/>
      <c r="CW96" s="198" t="s">
        <v>45</v>
      </c>
      <c r="CX96" s="195"/>
      <c r="CY96" s="199" t="s">
        <v>45</v>
      </c>
      <c r="CZ96" s="66"/>
      <c r="DA96" s="66"/>
      <c r="DB96" s="66"/>
      <c r="DC96" s="66"/>
      <c r="DD96" s="229"/>
      <c r="DE96" s="229"/>
      <c r="DF96" s="233"/>
      <c r="DG96" s="66"/>
      <c r="DH96" s="66"/>
      <c r="DI96" s="66"/>
      <c r="DJ96" s="66"/>
      <c r="DK96" s="66"/>
      <c r="DL96" s="196"/>
      <c r="DM96" s="233"/>
      <c r="DN96" s="66"/>
      <c r="DO96" s="66"/>
      <c r="DP96" s="66"/>
      <c r="DQ96" s="66"/>
      <c r="DR96" s="66"/>
      <c r="DS96" s="196"/>
      <c r="DT96" s="233"/>
      <c r="DU96" s="66"/>
      <c r="DV96" s="66"/>
      <c r="DW96" s="66"/>
      <c r="DX96" s="66"/>
      <c r="DY96" s="66"/>
      <c r="DZ96" s="66"/>
      <c r="EA96" s="195"/>
      <c r="EB96" s="66"/>
      <c r="EC96" s="66"/>
      <c r="ED96" s="195"/>
      <c r="EE96" s="195"/>
      <c r="EF96" s="233"/>
      <c r="EG96" s="53"/>
      <c r="EH96" s="201" t="str">
        <f>IF(K96="","",IF(L96="Undrained",(VLOOKUP(K96,Lists!$A$2:$O$595,8,Lists!$H$2:$H$595))/((VLOOKUP(K96,Lists!$A$2:$O$595,4,Lists!$D$2:$D$595))/100),IF(L96="Drained",(VLOOKUP(K96,Lists!$A$2:$O$595,11,Lists!$K$2:$K$595))/((VLOOKUP(K96,Lists!$A$2:$O$595,7,Lists!$G$2:$G$595))/100),"")))</f>
        <v/>
      </c>
      <c r="EI96" s="201" t="str">
        <f>Lists!S119</f>
        <v/>
      </c>
      <c r="EJ96" s="53"/>
      <c r="EK96" s="53"/>
      <c r="EL96" s="53"/>
      <c r="EM96" s="201">
        <f>SUM((IF(AH96="",0,IF(AH96=Lists!$T$3,((AG96*AL96*(AR96/100))*(Lists!W110/100)),((('Multi-Field'!AG96*2000)*('Multi-Field'!AR96/100)*(Lists!W110/100)))))),(IF('Multi-Field'!AZ96="",0,IF('Multi-Field'!AZ96=Lists!$T$3,(('Multi-Field'!AY96*'Multi-Field'!BD96*('Multi-Field'!BJ96/100))*(Lists!Y110/100)),((('Multi-Field'!AY96*2000)*('Multi-Field'!BJ96/100))*(Lists!Y110/100))))))</f>
        <v>0</v>
      </c>
      <c r="EN96" s="201">
        <f>SUM(IF(AH96="",0,IF(AH96=Lists!$T$3,((AG96*AL96)*(AP96/100)*(IF(Lists!V110=0,0,Lists!V110/100))),(('Multi-Field'!AG96*2000)*('Multi-Field'!AP96/100)*(IF(Lists!V110=0,0,Lists!V110/100))))),IF('Multi-Field'!AZ96="",0,IF('Multi-Field'!AZ96=Lists!$T$3,(('Multi-Field'!AY96*'Multi-Field'!BD96)*('Multi-Field'!BH96/100)*(IF(Lists!X110=0,0,Lists!X110/100))),(('Multi-Field'!AY96*2000)*('Multi-Field'!BH96/100)*(IF(Lists!X110=0,0,Lists!X110/100))))))</f>
        <v>0</v>
      </c>
      <c r="EO96" s="53"/>
      <c r="EP96" s="72"/>
      <c r="EQ96" s="202"/>
      <c r="ER96" s="202"/>
      <c r="ES96" s="66"/>
      <c r="ET96" s="66"/>
      <c r="EU96" s="66"/>
      <c r="EV96" s="202"/>
      <c r="EW96" s="66"/>
      <c r="EX96" s="66"/>
      <c r="EY96" s="66"/>
      <c r="EZ96" s="66"/>
      <c r="FA96" s="66"/>
      <c r="FB96" s="66"/>
      <c r="FC96" s="66"/>
      <c r="FD96" s="66"/>
      <c r="FE96" s="66"/>
      <c r="FF96" s="66"/>
      <c r="FG96" s="203"/>
      <c r="FH96" s="202"/>
      <c r="FI96" s="66"/>
      <c r="FJ96" s="234"/>
      <c r="FK96" s="234"/>
      <c r="FL96" s="234"/>
      <c r="FM96" s="234"/>
      <c r="FN96" s="234"/>
      <c r="FO96" s="205" t="str">
        <f t="shared" si="11"/>
        <v/>
      </c>
      <c r="FP96" s="234"/>
      <c r="FQ96" s="74" t="str">
        <f t="shared" si="12"/>
        <v/>
      </c>
      <c r="FT96" s="201" t="str">
        <f t="shared" si="13"/>
        <v/>
      </c>
    </row>
    <row r="97" spans="1:176" s="1" customFormat="1" ht="27.75" customHeight="1">
      <c r="A97" s="67"/>
      <c r="B97" s="66"/>
      <c r="C97" s="66"/>
      <c r="D97" s="229"/>
      <c r="E97" s="66"/>
      <c r="F97" s="66"/>
      <c r="G97" s="233"/>
      <c r="H97" s="66"/>
      <c r="I97" s="66"/>
      <c r="J97" s="66"/>
      <c r="K97" s="66"/>
      <c r="L97" s="66"/>
      <c r="M97" s="66"/>
      <c r="N97" s="66"/>
      <c r="O97" s="197"/>
      <c r="P97" s="66"/>
      <c r="Q97" s="195"/>
      <c r="R97" s="66"/>
      <c r="S97" s="66"/>
      <c r="T97" s="66"/>
      <c r="U97" s="66"/>
      <c r="V97" s="66"/>
      <c r="W97" s="66"/>
      <c r="X97" s="66"/>
      <c r="Y97" s="228"/>
      <c r="Z97" s="66"/>
      <c r="AA97" s="66"/>
      <c r="AB97" s="233"/>
      <c r="AC97" s="66"/>
      <c r="AD97" s="66"/>
      <c r="AE97" s="233"/>
      <c r="AF97" s="66"/>
      <c r="AG97" s="66"/>
      <c r="AH97" s="66"/>
      <c r="AI97" s="66"/>
      <c r="AJ97" s="66"/>
      <c r="AK97" s="197"/>
      <c r="AL97" s="66"/>
      <c r="AM97" s="198" t="s">
        <v>49</v>
      </c>
      <c r="AN97" s="195"/>
      <c r="AO97" s="198" t="s">
        <v>45</v>
      </c>
      <c r="AP97" s="195"/>
      <c r="AQ97" s="198" t="s">
        <v>45</v>
      </c>
      <c r="AR97" s="195"/>
      <c r="AS97" s="198" t="s">
        <v>45</v>
      </c>
      <c r="AT97" s="195"/>
      <c r="AU97" s="198" t="s">
        <v>45</v>
      </c>
      <c r="AV97" s="195"/>
      <c r="AW97" s="199" t="s">
        <v>45</v>
      </c>
      <c r="BC97" s="41"/>
      <c r="BE97" s="198" t="s">
        <v>49</v>
      </c>
      <c r="BF97" s="195"/>
      <c r="BG97" s="198" t="s">
        <v>45</v>
      </c>
      <c r="BH97" s="195"/>
      <c r="BI97" s="198" t="s">
        <v>45</v>
      </c>
      <c r="BJ97" s="195"/>
      <c r="BK97" s="198" t="s">
        <v>45</v>
      </c>
      <c r="BL97" s="195"/>
      <c r="BM97" s="198" t="s">
        <v>45</v>
      </c>
      <c r="BN97" s="195"/>
      <c r="BO97" s="199" t="s">
        <v>45</v>
      </c>
      <c r="BU97" s="41"/>
      <c r="BW97" s="198" t="s">
        <v>49</v>
      </c>
      <c r="BX97" s="195"/>
      <c r="BY97" s="198" t="s">
        <v>45</v>
      </c>
      <c r="BZ97" s="195"/>
      <c r="CA97" s="198" t="s">
        <v>45</v>
      </c>
      <c r="CB97" s="195"/>
      <c r="CC97" s="198" t="s">
        <v>45</v>
      </c>
      <c r="CD97" s="195"/>
      <c r="CE97" s="198" t="s">
        <v>45</v>
      </c>
      <c r="CF97" s="195"/>
      <c r="CG97" s="199" t="s">
        <v>45</v>
      </c>
      <c r="CM97" s="41"/>
      <c r="CO97" s="198" t="s">
        <v>49</v>
      </c>
      <c r="CP97" s="195"/>
      <c r="CQ97" s="198" t="s">
        <v>45</v>
      </c>
      <c r="CR97" s="195"/>
      <c r="CS97" s="198" t="s">
        <v>45</v>
      </c>
      <c r="CT97" s="195"/>
      <c r="CU97" s="198" t="s">
        <v>45</v>
      </c>
      <c r="CV97" s="195"/>
      <c r="CW97" s="198" t="s">
        <v>45</v>
      </c>
      <c r="CX97" s="195"/>
      <c r="CY97" s="199" t="s">
        <v>45</v>
      </c>
      <c r="CZ97" s="66"/>
      <c r="DA97" s="66"/>
      <c r="DB97" s="66"/>
      <c r="DC97" s="66"/>
      <c r="DD97" s="229"/>
      <c r="DE97" s="229"/>
      <c r="DF97" s="233"/>
      <c r="DG97" s="66"/>
      <c r="DH97" s="66"/>
      <c r="DI97" s="66"/>
      <c r="DJ97" s="66"/>
      <c r="DK97" s="66"/>
      <c r="DL97" s="196"/>
      <c r="DM97" s="233"/>
      <c r="DN97" s="66"/>
      <c r="DO97" s="66"/>
      <c r="DP97" s="66"/>
      <c r="DQ97" s="66"/>
      <c r="DR97" s="66"/>
      <c r="DS97" s="196"/>
      <c r="DT97" s="233"/>
      <c r="DU97" s="66"/>
      <c r="DV97" s="66"/>
      <c r="DW97" s="66"/>
      <c r="DX97" s="66"/>
      <c r="DY97" s="66"/>
      <c r="DZ97" s="66"/>
      <c r="EA97" s="195"/>
      <c r="EB97" s="66"/>
      <c r="EC97" s="66"/>
      <c r="ED97" s="195"/>
      <c r="EE97" s="195"/>
      <c r="EF97" s="233"/>
      <c r="EG97" s="53"/>
      <c r="EH97" s="201" t="str">
        <f>IF(K97="","",IF(L97="Undrained",(VLOOKUP(K97,Lists!$A$2:$O$595,8,Lists!$H$2:$H$595))/((VLOOKUP(K97,Lists!$A$2:$O$595,4,Lists!$D$2:$D$595))/100),IF(L97="Drained",(VLOOKUP(K97,Lists!$A$2:$O$595,11,Lists!$K$2:$K$595))/((VLOOKUP(K97,Lists!$A$2:$O$595,7,Lists!$G$2:$G$595))/100),"")))</f>
        <v/>
      </c>
      <c r="EI97" s="201" t="str">
        <f>Lists!S120</f>
        <v/>
      </c>
      <c r="EJ97" s="53"/>
      <c r="EK97" s="53"/>
      <c r="EL97" s="53"/>
      <c r="EM97" s="201">
        <f>SUM((IF(AH97="",0,IF(AH97=Lists!$T$3,((AG97*AL97*(AR97/100))*(Lists!W111/100)),((('Multi-Field'!AG97*2000)*('Multi-Field'!AR97/100)*(Lists!W111/100)))))),(IF('Multi-Field'!AZ97="",0,IF('Multi-Field'!AZ97=Lists!$T$3,(('Multi-Field'!AY97*'Multi-Field'!BD97*('Multi-Field'!BJ97/100))*(Lists!Y111/100)),((('Multi-Field'!AY97*2000)*('Multi-Field'!BJ97/100))*(Lists!Y111/100))))))</f>
        <v>0</v>
      </c>
      <c r="EN97" s="201">
        <f>SUM(IF(AH97="",0,IF(AH97=Lists!$T$3,((AG97*AL97)*(AP97/100)*(IF(Lists!V111=0,0,Lists!V111/100))),(('Multi-Field'!AG97*2000)*('Multi-Field'!AP97/100)*(IF(Lists!V111=0,0,Lists!V111/100))))),IF('Multi-Field'!AZ97="",0,IF('Multi-Field'!AZ97=Lists!$T$3,(('Multi-Field'!AY97*'Multi-Field'!BD97)*('Multi-Field'!BH97/100)*(IF(Lists!X111=0,0,Lists!X111/100))),(('Multi-Field'!AY97*2000)*('Multi-Field'!BH97/100)*(IF(Lists!X111=0,0,Lists!X111/100))))))</f>
        <v>0</v>
      </c>
      <c r="EO97" s="53"/>
      <c r="EP97" s="72"/>
      <c r="EQ97" s="202"/>
      <c r="ER97" s="202"/>
      <c r="ES97" s="66"/>
      <c r="ET97" s="66"/>
      <c r="EU97" s="66"/>
      <c r="EV97" s="202"/>
      <c r="EW97" s="66"/>
      <c r="EX97" s="66"/>
      <c r="EY97" s="66"/>
      <c r="EZ97" s="66"/>
      <c r="FA97" s="66"/>
      <c r="FB97" s="66"/>
      <c r="FC97" s="66"/>
      <c r="FD97" s="66"/>
      <c r="FE97" s="66"/>
      <c r="FF97" s="66"/>
      <c r="FG97" s="203"/>
      <c r="FH97" s="202"/>
      <c r="FI97" s="66"/>
      <c r="FJ97" s="234"/>
      <c r="FK97" s="234"/>
      <c r="FL97" s="234"/>
      <c r="FM97" s="234"/>
      <c r="FN97" s="234"/>
      <c r="FO97" s="205" t="str">
        <f t="shared" si="11"/>
        <v/>
      </c>
      <c r="FP97" s="234"/>
      <c r="FQ97" s="74" t="str">
        <f t="shared" si="12"/>
        <v/>
      </c>
      <c r="FT97" s="201" t="str">
        <f t="shared" si="13"/>
        <v/>
      </c>
    </row>
    <row r="98" spans="1:176" s="1" customFormat="1" ht="27.75" customHeight="1">
      <c r="A98" s="67"/>
      <c r="B98" s="66"/>
      <c r="C98" s="66"/>
      <c r="D98" s="229"/>
      <c r="E98" s="66"/>
      <c r="F98" s="66"/>
      <c r="G98" s="233"/>
      <c r="H98" s="66"/>
      <c r="I98" s="66"/>
      <c r="J98" s="66"/>
      <c r="K98" s="66"/>
      <c r="L98" s="66"/>
      <c r="M98" s="66"/>
      <c r="N98" s="66"/>
      <c r="O98" s="197"/>
      <c r="P98" s="66"/>
      <c r="Q98" s="195"/>
      <c r="R98" s="66"/>
      <c r="S98" s="66"/>
      <c r="T98" s="66"/>
      <c r="U98" s="66"/>
      <c r="V98" s="66"/>
      <c r="W98" s="66"/>
      <c r="X98" s="66"/>
      <c r="Y98" s="228"/>
      <c r="Z98" s="66"/>
      <c r="AA98" s="66"/>
      <c r="AB98" s="233"/>
      <c r="AC98" s="66"/>
      <c r="AD98" s="66"/>
      <c r="AE98" s="233"/>
      <c r="AF98" s="66"/>
      <c r="AG98" s="66"/>
      <c r="AH98" s="66"/>
      <c r="AI98" s="66"/>
      <c r="AJ98" s="66"/>
      <c r="AK98" s="197"/>
      <c r="AL98" s="66"/>
      <c r="AM98" s="198" t="s">
        <v>49</v>
      </c>
      <c r="AN98" s="195"/>
      <c r="AO98" s="198" t="s">
        <v>45</v>
      </c>
      <c r="AP98" s="195"/>
      <c r="AQ98" s="198" t="s">
        <v>45</v>
      </c>
      <c r="AR98" s="195"/>
      <c r="AS98" s="198" t="s">
        <v>45</v>
      </c>
      <c r="AT98" s="195"/>
      <c r="AU98" s="198" t="s">
        <v>45</v>
      </c>
      <c r="AV98" s="195"/>
      <c r="AW98" s="199" t="s">
        <v>45</v>
      </c>
      <c r="BC98" s="41"/>
      <c r="BE98" s="198" t="s">
        <v>49</v>
      </c>
      <c r="BF98" s="195"/>
      <c r="BG98" s="198" t="s">
        <v>45</v>
      </c>
      <c r="BH98" s="195"/>
      <c r="BI98" s="198" t="s">
        <v>45</v>
      </c>
      <c r="BJ98" s="195"/>
      <c r="BK98" s="198" t="s">
        <v>45</v>
      </c>
      <c r="BL98" s="195"/>
      <c r="BM98" s="198" t="s">
        <v>45</v>
      </c>
      <c r="BN98" s="195"/>
      <c r="BO98" s="199" t="s">
        <v>45</v>
      </c>
      <c r="BU98" s="41"/>
      <c r="BW98" s="198" t="s">
        <v>49</v>
      </c>
      <c r="BX98" s="195"/>
      <c r="BY98" s="198" t="s">
        <v>45</v>
      </c>
      <c r="BZ98" s="195"/>
      <c r="CA98" s="198" t="s">
        <v>45</v>
      </c>
      <c r="CB98" s="195"/>
      <c r="CC98" s="198" t="s">
        <v>45</v>
      </c>
      <c r="CD98" s="195"/>
      <c r="CE98" s="198" t="s">
        <v>45</v>
      </c>
      <c r="CF98" s="195"/>
      <c r="CG98" s="199" t="s">
        <v>45</v>
      </c>
      <c r="CM98" s="41"/>
      <c r="CO98" s="198" t="s">
        <v>49</v>
      </c>
      <c r="CP98" s="195"/>
      <c r="CQ98" s="198" t="s">
        <v>45</v>
      </c>
      <c r="CR98" s="195"/>
      <c r="CS98" s="198" t="s">
        <v>45</v>
      </c>
      <c r="CT98" s="195"/>
      <c r="CU98" s="198" t="s">
        <v>45</v>
      </c>
      <c r="CV98" s="195"/>
      <c r="CW98" s="198" t="s">
        <v>45</v>
      </c>
      <c r="CX98" s="195"/>
      <c r="CY98" s="199" t="s">
        <v>45</v>
      </c>
      <c r="CZ98" s="66"/>
      <c r="DA98" s="66"/>
      <c r="DB98" s="66"/>
      <c r="DC98" s="66"/>
      <c r="DD98" s="229"/>
      <c r="DE98" s="229"/>
      <c r="DF98" s="233"/>
      <c r="DG98" s="66"/>
      <c r="DH98" s="66"/>
      <c r="DI98" s="66"/>
      <c r="DJ98" s="66"/>
      <c r="DK98" s="66"/>
      <c r="DL98" s="196"/>
      <c r="DM98" s="233"/>
      <c r="DN98" s="66"/>
      <c r="DO98" s="66"/>
      <c r="DP98" s="66"/>
      <c r="DQ98" s="66"/>
      <c r="DR98" s="66"/>
      <c r="DS98" s="196"/>
      <c r="DT98" s="233"/>
      <c r="DU98" s="66"/>
      <c r="DV98" s="66"/>
      <c r="DW98" s="66"/>
      <c r="DX98" s="66"/>
      <c r="DY98" s="66"/>
      <c r="DZ98" s="66"/>
      <c r="EA98" s="195"/>
      <c r="EB98" s="66"/>
      <c r="EC98" s="66"/>
      <c r="ED98" s="195"/>
      <c r="EE98" s="195"/>
      <c r="EF98" s="233"/>
      <c r="EG98" s="53"/>
      <c r="EH98" s="201" t="str">
        <f>IF(K98="","",IF(L98="Undrained",(VLOOKUP(K98,Lists!$A$2:$O$595,8,Lists!$H$2:$H$595))/((VLOOKUP(K98,Lists!$A$2:$O$595,4,Lists!$D$2:$D$595))/100),IF(L98="Drained",(VLOOKUP(K98,Lists!$A$2:$O$595,11,Lists!$K$2:$K$595))/((VLOOKUP(K98,Lists!$A$2:$O$595,7,Lists!$G$2:$G$595))/100),"")))</f>
        <v/>
      </c>
      <c r="EI98" s="201" t="str">
        <f>Lists!S121</f>
        <v/>
      </c>
      <c r="EJ98" s="53"/>
      <c r="EK98" s="53"/>
      <c r="EL98" s="53"/>
      <c r="EM98" s="201">
        <f>SUM((IF(AH98="",0,IF(AH98=Lists!$T$3,((AG98*AL98*(AR98/100))*(Lists!W112/100)),((('Multi-Field'!AG98*2000)*('Multi-Field'!AR98/100)*(Lists!W112/100)))))),(IF('Multi-Field'!AZ98="",0,IF('Multi-Field'!AZ98=Lists!$T$3,(('Multi-Field'!AY98*'Multi-Field'!BD98*('Multi-Field'!BJ98/100))*(Lists!Y112/100)),((('Multi-Field'!AY98*2000)*('Multi-Field'!BJ98/100))*(Lists!Y112/100))))))</f>
        <v>0</v>
      </c>
      <c r="EN98" s="201">
        <f>SUM(IF(AH98="",0,IF(AH98=Lists!$T$3,((AG98*AL98)*(AP98/100)*(IF(Lists!V112=0,0,Lists!V112/100))),(('Multi-Field'!AG98*2000)*('Multi-Field'!AP98/100)*(IF(Lists!V112=0,0,Lists!V112/100))))),IF('Multi-Field'!AZ98="",0,IF('Multi-Field'!AZ98=Lists!$T$3,(('Multi-Field'!AY98*'Multi-Field'!BD98)*('Multi-Field'!BH98/100)*(IF(Lists!X112=0,0,Lists!X112/100))),(('Multi-Field'!AY98*2000)*('Multi-Field'!BH98/100)*(IF(Lists!X112=0,0,Lists!X112/100))))))</f>
        <v>0</v>
      </c>
      <c r="EO98" s="53"/>
      <c r="EP98" s="72"/>
      <c r="EQ98" s="202"/>
      <c r="ER98" s="202"/>
      <c r="ES98" s="66"/>
      <c r="ET98" s="66"/>
      <c r="EU98" s="66"/>
      <c r="EV98" s="202"/>
      <c r="EW98" s="66"/>
      <c r="EX98" s="66"/>
      <c r="EY98" s="66"/>
      <c r="EZ98" s="66"/>
      <c r="FA98" s="66"/>
      <c r="FB98" s="66"/>
      <c r="FC98" s="66"/>
      <c r="FD98" s="66"/>
      <c r="FE98" s="66"/>
      <c r="FF98" s="66"/>
      <c r="FG98" s="203"/>
      <c r="FH98" s="202"/>
      <c r="FI98" s="66"/>
      <c r="FJ98" s="234"/>
      <c r="FK98" s="234"/>
      <c r="FL98" s="234"/>
      <c r="FM98" s="234"/>
      <c r="FN98" s="234"/>
      <c r="FO98" s="205" t="str">
        <f t="shared" si="11"/>
        <v/>
      </c>
      <c r="FP98" s="234"/>
      <c r="FQ98" s="74" t="str">
        <f t="shared" si="12"/>
        <v/>
      </c>
      <c r="FT98" s="201" t="str">
        <f t="shared" si="13"/>
        <v/>
      </c>
    </row>
    <row r="99" spans="1:176" s="1" customFormat="1" ht="27.75" customHeight="1">
      <c r="A99" s="67"/>
      <c r="B99" s="66"/>
      <c r="C99" s="66"/>
      <c r="D99" s="229"/>
      <c r="E99" s="66"/>
      <c r="F99" s="66"/>
      <c r="G99" s="233"/>
      <c r="H99" s="66"/>
      <c r="I99" s="66"/>
      <c r="J99" s="66"/>
      <c r="K99" s="66"/>
      <c r="L99" s="66"/>
      <c r="M99" s="66"/>
      <c r="N99" s="66"/>
      <c r="O99" s="197"/>
      <c r="P99" s="66"/>
      <c r="Q99" s="195"/>
      <c r="R99" s="66"/>
      <c r="S99" s="66"/>
      <c r="T99" s="66"/>
      <c r="U99" s="66"/>
      <c r="V99" s="66"/>
      <c r="W99" s="66"/>
      <c r="X99" s="66"/>
      <c r="Y99" s="228"/>
      <c r="Z99" s="66"/>
      <c r="AA99" s="66"/>
      <c r="AB99" s="233"/>
      <c r="AC99" s="66"/>
      <c r="AD99" s="66"/>
      <c r="AE99" s="233"/>
      <c r="AF99" s="66"/>
      <c r="AG99" s="66"/>
      <c r="AH99" s="66"/>
      <c r="AI99" s="66"/>
      <c r="AJ99" s="66"/>
      <c r="AK99" s="197"/>
      <c r="AL99" s="66"/>
      <c r="AM99" s="198" t="s">
        <v>49</v>
      </c>
      <c r="AN99" s="195"/>
      <c r="AO99" s="198" t="s">
        <v>45</v>
      </c>
      <c r="AP99" s="195"/>
      <c r="AQ99" s="198" t="s">
        <v>45</v>
      </c>
      <c r="AR99" s="195"/>
      <c r="AS99" s="198" t="s">
        <v>45</v>
      </c>
      <c r="AT99" s="195"/>
      <c r="AU99" s="198" t="s">
        <v>45</v>
      </c>
      <c r="AV99" s="195"/>
      <c r="AW99" s="199" t="s">
        <v>45</v>
      </c>
      <c r="BC99" s="41"/>
      <c r="BE99" s="198" t="s">
        <v>49</v>
      </c>
      <c r="BF99" s="195"/>
      <c r="BG99" s="198" t="s">
        <v>45</v>
      </c>
      <c r="BH99" s="195"/>
      <c r="BI99" s="198" t="s">
        <v>45</v>
      </c>
      <c r="BJ99" s="195"/>
      <c r="BK99" s="198" t="s">
        <v>45</v>
      </c>
      <c r="BL99" s="195"/>
      <c r="BM99" s="198" t="s">
        <v>45</v>
      </c>
      <c r="BN99" s="195"/>
      <c r="BO99" s="199" t="s">
        <v>45</v>
      </c>
      <c r="BU99" s="41"/>
      <c r="BW99" s="198" t="s">
        <v>49</v>
      </c>
      <c r="BX99" s="195"/>
      <c r="BY99" s="198" t="s">
        <v>45</v>
      </c>
      <c r="BZ99" s="195"/>
      <c r="CA99" s="198" t="s">
        <v>45</v>
      </c>
      <c r="CB99" s="195"/>
      <c r="CC99" s="198" t="s">
        <v>45</v>
      </c>
      <c r="CD99" s="195"/>
      <c r="CE99" s="198" t="s">
        <v>45</v>
      </c>
      <c r="CF99" s="195"/>
      <c r="CG99" s="199" t="s">
        <v>45</v>
      </c>
      <c r="CM99" s="41"/>
      <c r="CO99" s="198" t="s">
        <v>49</v>
      </c>
      <c r="CP99" s="195"/>
      <c r="CQ99" s="198" t="s">
        <v>45</v>
      </c>
      <c r="CR99" s="195"/>
      <c r="CS99" s="198" t="s">
        <v>45</v>
      </c>
      <c r="CT99" s="195"/>
      <c r="CU99" s="198" t="s">
        <v>45</v>
      </c>
      <c r="CV99" s="195"/>
      <c r="CW99" s="198" t="s">
        <v>45</v>
      </c>
      <c r="CX99" s="195"/>
      <c r="CY99" s="199" t="s">
        <v>45</v>
      </c>
      <c r="CZ99" s="66"/>
      <c r="DA99" s="66"/>
      <c r="DB99" s="66"/>
      <c r="DC99" s="66"/>
      <c r="DD99" s="229"/>
      <c r="DE99" s="229"/>
      <c r="DF99" s="233"/>
      <c r="DG99" s="66"/>
      <c r="DH99" s="66"/>
      <c r="DI99" s="66"/>
      <c r="DJ99" s="66"/>
      <c r="DK99" s="66"/>
      <c r="DL99" s="196"/>
      <c r="DM99" s="233"/>
      <c r="DN99" s="66"/>
      <c r="DO99" s="66"/>
      <c r="DP99" s="66"/>
      <c r="DQ99" s="66"/>
      <c r="DR99" s="66"/>
      <c r="DS99" s="196"/>
      <c r="DT99" s="233"/>
      <c r="DU99" s="66"/>
      <c r="DV99" s="66"/>
      <c r="DW99" s="66"/>
      <c r="DX99" s="66"/>
      <c r="DY99" s="66"/>
      <c r="DZ99" s="66"/>
      <c r="EA99" s="195"/>
      <c r="EB99" s="66"/>
      <c r="EC99" s="66"/>
      <c r="ED99" s="195"/>
      <c r="EE99" s="195"/>
      <c r="EF99" s="233"/>
      <c r="EG99" s="53"/>
      <c r="EH99" s="201" t="str">
        <f>IF(K99="","",IF(L99="Undrained",(VLOOKUP(K99,Lists!$A$2:$O$595,8,Lists!$H$2:$H$595))/((VLOOKUP(K99,Lists!$A$2:$O$595,4,Lists!$D$2:$D$595))/100),IF(L99="Drained",(VLOOKUP(K99,Lists!$A$2:$O$595,11,Lists!$K$2:$K$595))/((VLOOKUP(K99,Lists!$A$2:$O$595,7,Lists!$G$2:$G$595))/100),"")))</f>
        <v/>
      </c>
      <c r="EI99" s="201" t="str">
        <f>Lists!S122</f>
        <v/>
      </c>
      <c r="EJ99" s="53"/>
      <c r="EK99" s="53"/>
      <c r="EL99" s="53"/>
      <c r="EM99" s="201">
        <f>SUM((IF(AH99="",0,IF(AH99=Lists!$T$3,((AG99*AL99*(AR99/100))*(Lists!W113/100)),((('Multi-Field'!AG99*2000)*('Multi-Field'!AR99/100)*(Lists!W113/100)))))),(IF('Multi-Field'!AZ99="",0,IF('Multi-Field'!AZ99=Lists!$T$3,(('Multi-Field'!AY99*'Multi-Field'!BD99*('Multi-Field'!BJ99/100))*(Lists!Y113/100)),((('Multi-Field'!AY99*2000)*('Multi-Field'!BJ99/100))*(Lists!Y113/100))))))</f>
        <v>0</v>
      </c>
      <c r="EN99" s="201">
        <f>SUM(IF(AH99="",0,IF(AH99=Lists!$T$3,((AG99*AL99)*(AP99/100)*(IF(Lists!V113=0,0,Lists!V113/100))),(('Multi-Field'!AG99*2000)*('Multi-Field'!AP99/100)*(IF(Lists!V113=0,0,Lists!V113/100))))),IF('Multi-Field'!AZ99="",0,IF('Multi-Field'!AZ99=Lists!$T$3,(('Multi-Field'!AY99*'Multi-Field'!BD99)*('Multi-Field'!BH99/100)*(IF(Lists!X113=0,0,Lists!X113/100))),(('Multi-Field'!AY99*2000)*('Multi-Field'!BH99/100)*(IF(Lists!X113=0,0,Lists!X113/100))))))</f>
        <v>0</v>
      </c>
      <c r="EO99" s="53"/>
      <c r="EP99" s="72"/>
      <c r="EQ99" s="202"/>
      <c r="ER99" s="202"/>
      <c r="ES99" s="66"/>
      <c r="ET99" s="66"/>
      <c r="EU99" s="66"/>
      <c r="EV99" s="202"/>
      <c r="EW99" s="66"/>
      <c r="EX99" s="66"/>
      <c r="EY99" s="66"/>
      <c r="EZ99" s="66"/>
      <c r="FA99" s="66"/>
      <c r="FB99" s="66"/>
      <c r="FC99" s="66"/>
      <c r="FD99" s="66"/>
      <c r="FE99" s="66"/>
      <c r="FF99" s="66"/>
      <c r="FG99" s="203"/>
      <c r="FH99" s="202"/>
      <c r="FI99" s="66"/>
      <c r="FJ99" s="234"/>
      <c r="FK99" s="234"/>
      <c r="FL99" s="234"/>
      <c r="FM99" s="234"/>
      <c r="FN99" s="234"/>
      <c r="FO99" s="205" t="str">
        <f t="shared" si="11"/>
        <v/>
      </c>
      <c r="FP99" s="234"/>
      <c r="FQ99" s="74" t="str">
        <f t="shared" si="12"/>
        <v/>
      </c>
      <c r="FT99" s="201" t="str">
        <f t="shared" si="13"/>
        <v/>
      </c>
    </row>
    <row r="100" spans="1:176" s="1" customFormat="1" ht="27.75" customHeight="1">
      <c r="A100" s="67"/>
      <c r="B100" s="66"/>
      <c r="C100" s="66"/>
      <c r="D100" s="229"/>
      <c r="E100" s="66"/>
      <c r="F100" s="66"/>
      <c r="G100" s="233"/>
      <c r="H100" s="66"/>
      <c r="I100" s="66"/>
      <c r="J100" s="66"/>
      <c r="K100" s="66"/>
      <c r="L100" s="66"/>
      <c r="M100" s="66"/>
      <c r="N100" s="66"/>
      <c r="O100" s="197"/>
      <c r="P100" s="66"/>
      <c r="Q100" s="195"/>
      <c r="R100" s="66"/>
      <c r="S100" s="66"/>
      <c r="T100" s="66"/>
      <c r="U100" s="66"/>
      <c r="V100" s="66"/>
      <c r="W100" s="66"/>
      <c r="X100" s="66"/>
      <c r="Y100" s="228"/>
      <c r="Z100" s="66"/>
      <c r="AA100" s="66"/>
      <c r="AB100" s="233"/>
      <c r="AC100" s="66"/>
      <c r="AD100" s="66"/>
      <c r="AE100" s="233"/>
      <c r="AF100" s="66"/>
      <c r="AG100" s="66"/>
      <c r="AH100" s="66"/>
      <c r="AI100" s="66"/>
      <c r="AJ100" s="66"/>
      <c r="AK100" s="197"/>
      <c r="AL100" s="66"/>
      <c r="AM100" s="198" t="s">
        <v>49</v>
      </c>
      <c r="AN100" s="195"/>
      <c r="AO100" s="198" t="s">
        <v>45</v>
      </c>
      <c r="AP100" s="195"/>
      <c r="AQ100" s="198" t="s">
        <v>45</v>
      </c>
      <c r="AR100" s="195"/>
      <c r="AS100" s="198" t="s">
        <v>45</v>
      </c>
      <c r="AT100" s="195"/>
      <c r="AU100" s="198" t="s">
        <v>45</v>
      </c>
      <c r="AV100" s="195"/>
      <c r="AW100" s="199" t="s">
        <v>45</v>
      </c>
      <c r="BC100" s="41"/>
      <c r="BE100" s="198" t="s">
        <v>49</v>
      </c>
      <c r="BF100" s="195"/>
      <c r="BG100" s="198" t="s">
        <v>45</v>
      </c>
      <c r="BH100" s="195"/>
      <c r="BI100" s="198" t="s">
        <v>45</v>
      </c>
      <c r="BJ100" s="195"/>
      <c r="BK100" s="198" t="s">
        <v>45</v>
      </c>
      <c r="BL100" s="195"/>
      <c r="BM100" s="198" t="s">
        <v>45</v>
      </c>
      <c r="BN100" s="195"/>
      <c r="BO100" s="199" t="s">
        <v>45</v>
      </c>
      <c r="BU100" s="41"/>
      <c r="BW100" s="198" t="s">
        <v>49</v>
      </c>
      <c r="BX100" s="195"/>
      <c r="BY100" s="198" t="s">
        <v>45</v>
      </c>
      <c r="BZ100" s="195"/>
      <c r="CA100" s="198" t="s">
        <v>45</v>
      </c>
      <c r="CB100" s="195"/>
      <c r="CC100" s="198" t="s">
        <v>45</v>
      </c>
      <c r="CD100" s="195"/>
      <c r="CE100" s="198" t="s">
        <v>45</v>
      </c>
      <c r="CF100" s="195"/>
      <c r="CG100" s="199" t="s">
        <v>45</v>
      </c>
      <c r="CM100" s="41"/>
      <c r="CO100" s="198" t="s">
        <v>49</v>
      </c>
      <c r="CP100" s="195"/>
      <c r="CQ100" s="198" t="s">
        <v>45</v>
      </c>
      <c r="CR100" s="195"/>
      <c r="CS100" s="198" t="s">
        <v>45</v>
      </c>
      <c r="CT100" s="195"/>
      <c r="CU100" s="198" t="s">
        <v>45</v>
      </c>
      <c r="CV100" s="195"/>
      <c r="CW100" s="198" t="s">
        <v>45</v>
      </c>
      <c r="CX100" s="195"/>
      <c r="CY100" s="199" t="s">
        <v>45</v>
      </c>
      <c r="CZ100" s="66"/>
      <c r="DA100" s="66"/>
      <c r="DB100" s="66"/>
      <c r="DC100" s="66"/>
      <c r="DD100" s="229"/>
      <c r="DE100" s="229"/>
      <c r="DF100" s="233"/>
      <c r="DG100" s="66"/>
      <c r="DH100" s="66"/>
      <c r="DI100" s="66"/>
      <c r="DJ100" s="66"/>
      <c r="DK100" s="66"/>
      <c r="DL100" s="196"/>
      <c r="DM100" s="233"/>
      <c r="DN100" s="66"/>
      <c r="DO100" s="66"/>
      <c r="DP100" s="66"/>
      <c r="DQ100" s="66"/>
      <c r="DR100" s="66"/>
      <c r="DS100" s="196"/>
      <c r="DT100" s="233"/>
      <c r="DU100" s="66"/>
      <c r="DV100" s="66"/>
      <c r="DW100" s="66"/>
      <c r="DX100" s="66"/>
      <c r="DY100" s="66"/>
      <c r="DZ100" s="66"/>
      <c r="EA100" s="195"/>
      <c r="EB100" s="66"/>
      <c r="EC100" s="66"/>
      <c r="ED100" s="195"/>
      <c r="EE100" s="195"/>
      <c r="EF100" s="233"/>
      <c r="EG100" s="53"/>
      <c r="EH100" s="201" t="str">
        <f>IF(K100="","",IF(L100="Undrained",(VLOOKUP(K100,Lists!$A$2:$O$595,8,Lists!$H$2:$H$595))/((VLOOKUP(K100,Lists!$A$2:$O$595,4,Lists!$D$2:$D$595))/100),IF(L100="Drained",(VLOOKUP(K100,Lists!$A$2:$O$595,11,Lists!$K$2:$K$595))/((VLOOKUP(K100,Lists!$A$2:$O$595,7,Lists!$G$2:$G$595))/100),"")))</f>
        <v/>
      </c>
      <c r="EI100" s="201" t="str">
        <f>Lists!S123</f>
        <v/>
      </c>
      <c r="EJ100" s="53"/>
      <c r="EK100" s="53"/>
      <c r="EL100" s="53"/>
      <c r="EM100" s="201">
        <f>SUM((IF(AH100="",0,IF(AH100=Lists!$T$3,((AG100*AL100*(AR100/100))*(Lists!W114/100)),((('Multi-Field'!AG100*2000)*('Multi-Field'!AR100/100)*(Lists!W114/100)))))),(IF('Multi-Field'!AZ100="",0,IF('Multi-Field'!AZ100=Lists!$T$3,(('Multi-Field'!AY100*'Multi-Field'!BD100*('Multi-Field'!BJ100/100))*(Lists!Y114/100)),((('Multi-Field'!AY100*2000)*('Multi-Field'!BJ100/100))*(Lists!Y114/100))))))</f>
        <v>0</v>
      </c>
      <c r="EN100" s="201">
        <f>SUM(IF(AH100="",0,IF(AH100=Lists!$T$3,((AG100*AL100)*(AP100/100)*(IF(Lists!V114=0,0,Lists!V114/100))),(('Multi-Field'!AG100*2000)*('Multi-Field'!AP100/100)*(IF(Lists!V114=0,0,Lists!V114/100))))),IF('Multi-Field'!AZ100="",0,IF('Multi-Field'!AZ100=Lists!$T$3,(('Multi-Field'!AY100*'Multi-Field'!BD100)*('Multi-Field'!BH100/100)*(IF(Lists!X114=0,0,Lists!X114/100))),(('Multi-Field'!AY100*2000)*('Multi-Field'!BH100/100)*(IF(Lists!X114=0,0,Lists!X114/100))))))</f>
        <v>0</v>
      </c>
      <c r="EO100" s="53"/>
      <c r="EP100" s="72"/>
      <c r="EQ100" s="202"/>
      <c r="ER100" s="202"/>
      <c r="ES100" s="66"/>
      <c r="ET100" s="66"/>
      <c r="EU100" s="66"/>
      <c r="EV100" s="202"/>
      <c r="EW100" s="66"/>
      <c r="EX100" s="66"/>
      <c r="EY100" s="66"/>
      <c r="EZ100" s="66"/>
      <c r="FA100" s="66"/>
      <c r="FB100" s="66"/>
      <c r="FC100" s="66"/>
      <c r="FD100" s="66"/>
      <c r="FE100" s="66"/>
      <c r="FF100" s="66"/>
      <c r="FG100" s="203"/>
      <c r="FH100" s="202"/>
      <c r="FI100" s="66"/>
      <c r="FJ100" s="234"/>
      <c r="FK100" s="234"/>
      <c r="FL100" s="234"/>
      <c r="FM100" s="234"/>
      <c r="FN100" s="234"/>
      <c r="FO100" s="205" t="str">
        <f t="shared" si="11"/>
        <v/>
      </c>
      <c r="FP100" s="234"/>
      <c r="FQ100" s="74" t="str">
        <f t="shared" si="12"/>
        <v/>
      </c>
      <c r="FT100" s="201" t="str">
        <f t="shared" si="13"/>
        <v/>
      </c>
    </row>
    <row r="101" spans="1:176" s="1" customFormat="1" ht="27.75" customHeight="1">
      <c r="A101" s="67"/>
      <c r="B101" s="66"/>
      <c r="C101" s="66"/>
      <c r="D101" s="229"/>
      <c r="E101" s="66"/>
      <c r="F101" s="66"/>
      <c r="G101" s="233"/>
      <c r="H101" s="66"/>
      <c r="I101" s="66"/>
      <c r="J101" s="66"/>
      <c r="K101" s="66"/>
      <c r="L101" s="66"/>
      <c r="M101" s="66"/>
      <c r="N101" s="66"/>
      <c r="O101" s="197"/>
      <c r="P101" s="66"/>
      <c r="Q101" s="195"/>
      <c r="R101" s="66"/>
      <c r="S101" s="66"/>
      <c r="T101" s="66"/>
      <c r="U101" s="66"/>
      <c r="V101" s="66"/>
      <c r="W101" s="66"/>
      <c r="X101" s="66"/>
      <c r="Y101" s="228"/>
      <c r="Z101" s="66"/>
      <c r="AA101" s="66"/>
      <c r="AB101" s="233"/>
      <c r="AC101" s="66"/>
      <c r="AD101" s="66"/>
      <c r="AE101" s="233"/>
      <c r="AF101" s="66"/>
      <c r="AG101" s="66"/>
      <c r="AH101" s="66"/>
      <c r="AI101" s="66"/>
      <c r="AJ101" s="66"/>
      <c r="AK101" s="197"/>
      <c r="AL101" s="66"/>
      <c r="AM101" s="198" t="s">
        <v>49</v>
      </c>
      <c r="AN101" s="195"/>
      <c r="AO101" s="198" t="s">
        <v>45</v>
      </c>
      <c r="AP101" s="195"/>
      <c r="AQ101" s="198" t="s">
        <v>45</v>
      </c>
      <c r="AR101" s="195"/>
      <c r="AS101" s="198" t="s">
        <v>45</v>
      </c>
      <c r="AT101" s="195"/>
      <c r="AU101" s="198" t="s">
        <v>45</v>
      </c>
      <c r="AV101" s="195"/>
      <c r="AW101" s="199" t="s">
        <v>45</v>
      </c>
      <c r="BC101" s="41"/>
      <c r="BE101" s="198" t="s">
        <v>49</v>
      </c>
      <c r="BF101" s="195"/>
      <c r="BG101" s="198" t="s">
        <v>45</v>
      </c>
      <c r="BH101" s="195"/>
      <c r="BI101" s="198" t="s">
        <v>45</v>
      </c>
      <c r="BJ101" s="195"/>
      <c r="BK101" s="198" t="s">
        <v>45</v>
      </c>
      <c r="BL101" s="195"/>
      <c r="BM101" s="198" t="s">
        <v>45</v>
      </c>
      <c r="BN101" s="195"/>
      <c r="BO101" s="199" t="s">
        <v>45</v>
      </c>
      <c r="BU101" s="41"/>
      <c r="BW101" s="198" t="s">
        <v>49</v>
      </c>
      <c r="BX101" s="195"/>
      <c r="BY101" s="198" t="s">
        <v>45</v>
      </c>
      <c r="BZ101" s="195"/>
      <c r="CA101" s="198" t="s">
        <v>45</v>
      </c>
      <c r="CB101" s="195"/>
      <c r="CC101" s="198" t="s">
        <v>45</v>
      </c>
      <c r="CD101" s="195"/>
      <c r="CE101" s="198" t="s">
        <v>45</v>
      </c>
      <c r="CF101" s="195"/>
      <c r="CG101" s="199" t="s">
        <v>45</v>
      </c>
      <c r="CM101" s="41"/>
      <c r="CO101" s="198" t="s">
        <v>49</v>
      </c>
      <c r="CP101" s="195"/>
      <c r="CQ101" s="198" t="s">
        <v>45</v>
      </c>
      <c r="CR101" s="195"/>
      <c r="CS101" s="198" t="s">
        <v>45</v>
      </c>
      <c r="CT101" s="195"/>
      <c r="CU101" s="198" t="s">
        <v>45</v>
      </c>
      <c r="CV101" s="195"/>
      <c r="CW101" s="198" t="s">
        <v>45</v>
      </c>
      <c r="CX101" s="195"/>
      <c r="CY101" s="199" t="s">
        <v>45</v>
      </c>
      <c r="CZ101" s="66"/>
      <c r="DA101" s="66"/>
      <c r="DB101" s="66"/>
      <c r="DC101" s="66"/>
      <c r="DD101" s="229"/>
      <c r="DE101" s="229"/>
      <c r="DF101" s="233"/>
      <c r="DG101" s="66"/>
      <c r="DH101" s="66"/>
      <c r="DI101" s="66"/>
      <c r="DJ101" s="66"/>
      <c r="DK101" s="66"/>
      <c r="DL101" s="196"/>
      <c r="DM101" s="233"/>
      <c r="DN101" s="66"/>
      <c r="DO101" s="66"/>
      <c r="DP101" s="66"/>
      <c r="DQ101" s="66"/>
      <c r="DR101" s="66"/>
      <c r="DS101" s="196"/>
      <c r="DT101" s="233"/>
      <c r="DU101" s="66"/>
      <c r="DV101" s="66"/>
      <c r="DW101" s="66"/>
      <c r="DX101" s="66"/>
      <c r="DY101" s="66"/>
      <c r="DZ101" s="66"/>
      <c r="EA101" s="195"/>
      <c r="EB101" s="66"/>
      <c r="EC101" s="66"/>
      <c r="ED101" s="195"/>
      <c r="EE101" s="195"/>
      <c r="EF101" s="233"/>
      <c r="EG101" s="53"/>
      <c r="EH101" s="201" t="str">
        <f>IF(K101="","",IF(L101="Undrained",(VLOOKUP(K101,Lists!$A$2:$O$595,8,Lists!$H$2:$H$595))/((VLOOKUP(K101,Lists!$A$2:$O$595,4,Lists!$D$2:$D$595))/100),IF(L101="Drained",(VLOOKUP(K101,Lists!$A$2:$O$595,11,Lists!$K$2:$K$595))/((VLOOKUP(K101,Lists!$A$2:$O$595,7,Lists!$G$2:$G$595))/100),"")))</f>
        <v/>
      </c>
      <c r="EI101" s="201" t="str">
        <f>Lists!S124</f>
        <v/>
      </c>
      <c r="EJ101" s="53"/>
      <c r="EK101" s="53"/>
      <c r="EL101" s="53"/>
      <c r="EM101" s="201">
        <f>SUM((IF(AH101="",0,IF(AH101=Lists!$T$3,((AG101*AL101*(AR101/100))*(Lists!W115/100)),((('Multi-Field'!AG101*2000)*('Multi-Field'!AR101/100)*(Lists!W115/100)))))),(IF('Multi-Field'!AZ101="",0,IF('Multi-Field'!AZ101=Lists!$T$3,(('Multi-Field'!AY101*'Multi-Field'!BD101*('Multi-Field'!BJ101/100))*(Lists!Y115/100)),((('Multi-Field'!AY101*2000)*('Multi-Field'!BJ101/100))*(Lists!Y115/100))))))</f>
        <v>0</v>
      </c>
      <c r="EN101" s="201">
        <f>SUM(IF(AH101="",0,IF(AH101=Lists!$T$3,((AG101*AL101)*(AP101/100)*(IF(Lists!V115=0,0,Lists!V115/100))),(('Multi-Field'!AG101*2000)*('Multi-Field'!AP101/100)*(IF(Lists!V115=0,0,Lists!V115/100))))),IF('Multi-Field'!AZ101="",0,IF('Multi-Field'!AZ101=Lists!$T$3,(('Multi-Field'!AY101*'Multi-Field'!BD101)*('Multi-Field'!BH101/100)*(IF(Lists!X115=0,0,Lists!X115/100))),(('Multi-Field'!AY101*2000)*('Multi-Field'!BH101/100)*(IF(Lists!X115=0,0,Lists!X115/100))))))</f>
        <v>0</v>
      </c>
      <c r="EO101" s="53"/>
      <c r="EP101" s="72"/>
      <c r="EQ101" s="202"/>
      <c r="ER101" s="202"/>
      <c r="ES101" s="66"/>
      <c r="ET101" s="66"/>
      <c r="EU101" s="66"/>
      <c r="EV101" s="202"/>
      <c r="EW101" s="66"/>
      <c r="EX101" s="66"/>
      <c r="EY101" s="66"/>
      <c r="EZ101" s="66"/>
      <c r="FA101" s="66"/>
      <c r="FB101" s="66"/>
      <c r="FC101" s="66"/>
      <c r="FD101" s="66"/>
      <c r="FE101" s="66"/>
      <c r="FF101" s="66"/>
      <c r="FG101" s="203"/>
      <c r="FH101" s="202"/>
      <c r="FI101" s="66"/>
      <c r="FJ101" s="234"/>
      <c r="FK101" s="234"/>
      <c r="FL101" s="234"/>
      <c r="FM101" s="234"/>
      <c r="FN101" s="234"/>
      <c r="FO101" s="205" t="str">
        <f t="shared" si="11"/>
        <v/>
      </c>
      <c r="FP101" s="234"/>
      <c r="FQ101" s="74" t="str">
        <f t="shared" si="12"/>
        <v/>
      </c>
      <c r="FT101" s="201" t="str">
        <f t="shared" si="13"/>
        <v/>
      </c>
    </row>
    <row r="102" spans="1:176" s="1" customFormat="1" ht="27.75" customHeight="1">
      <c r="A102" s="67"/>
      <c r="B102" s="66"/>
      <c r="C102" s="66"/>
      <c r="D102" s="229"/>
      <c r="E102" s="66"/>
      <c r="F102" s="66"/>
      <c r="G102" s="233"/>
      <c r="H102" s="66"/>
      <c r="I102" s="66"/>
      <c r="J102" s="66"/>
      <c r="K102" s="66"/>
      <c r="L102" s="66"/>
      <c r="M102" s="66"/>
      <c r="N102" s="66"/>
      <c r="O102" s="197"/>
      <c r="P102" s="66"/>
      <c r="Q102" s="195"/>
      <c r="R102" s="66"/>
      <c r="S102" s="66"/>
      <c r="T102" s="66"/>
      <c r="U102" s="66"/>
      <c r="V102" s="66"/>
      <c r="W102" s="66"/>
      <c r="X102" s="66"/>
      <c r="Y102" s="228"/>
      <c r="Z102" s="66"/>
      <c r="AA102" s="66"/>
      <c r="AB102" s="233"/>
      <c r="AC102" s="66"/>
      <c r="AD102" s="66"/>
      <c r="AE102" s="233"/>
      <c r="AF102" s="66"/>
      <c r="AG102" s="66"/>
      <c r="AH102" s="66"/>
      <c r="AI102" s="66"/>
      <c r="AJ102" s="66"/>
      <c r="AK102" s="197"/>
      <c r="AL102" s="66"/>
      <c r="AM102" s="198" t="s">
        <v>49</v>
      </c>
      <c r="AN102" s="195"/>
      <c r="AO102" s="198" t="s">
        <v>45</v>
      </c>
      <c r="AP102" s="195"/>
      <c r="AQ102" s="198" t="s">
        <v>45</v>
      </c>
      <c r="AR102" s="195"/>
      <c r="AS102" s="198" t="s">
        <v>45</v>
      </c>
      <c r="AT102" s="195"/>
      <c r="AU102" s="198" t="s">
        <v>45</v>
      </c>
      <c r="AV102" s="195"/>
      <c r="AW102" s="199" t="s">
        <v>45</v>
      </c>
      <c r="BC102" s="41"/>
      <c r="BE102" s="198" t="s">
        <v>49</v>
      </c>
      <c r="BF102" s="195"/>
      <c r="BG102" s="198" t="s">
        <v>45</v>
      </c>
      <c r="BH102" s="195"/>
      <c r="BI102" s="198" t="s">
        <v>45</v>
      </c>
      <c r="BJ102" s="195"/>
      <c r="BK102" s="198" t="s">
        <v>45</v>
      </c>
      <c r="BL102" s="195"/>
      <c r="BM102" s="198" t="s">
        <v>45</v>
      </c>
      <c r="BN102" s="195"/>
      <c r="BO102" s="199" t="s">
        <v>45</v>
      </c>
      <c r="BU102" s="41"/>
      <c r="BW102" s="198" t="s">
        <v>49</v>
      </c>
      <c r="BX102" s="195"/>
      <c r="BY102" s="198" t="s">
        <v>45</v>
      </c>
      <c r="BZ102" s="195"/>
      <c r="CA102" s="198" t="s">
        <v>45</v>
      </c>
      <c r="CB102" s="195"/>
      <c r="CC102" s="198" t="s">
        <v>45</v>
      </c>
      <c r="CD102" s="195"/>
      <c r="CE102" s="198" t="s">
        <v>45</v>
      </c>
      <c r="CF102" s="195"/>
      <c r="CG102" s="199" t="s">
        <v>45</v>
      </c>
      <c r="CM102" s="41"/>
      <c r="CO102" s="198" t="s">
        <v>49</v>
      </c>
      <c r="CP102" s="195"/>
      <c r="CQ102" s="198" t="s">
        <v>45</v>
      </c>
      <c r="CR102" s="195"/>
      <c r="CS102" s="198" t="s">
        <v>45</v>
      </c>
      <c r="CT102" s="195"/>
      <c r="CU102" s="198" t="s">
        <v>45</v>
      </c>
      <c r="CV102" s="195"/>
      <c r="CW102" s="198" t="s">
        <v>45</v>
      </c>
      <c r="CX102" s="195"/>
      <c r="CY102" s="199" t="s">
        <v>45</v>
      </c>
      <c r="CZ102" s="66"/>
      <c r="DA102" s="66"/>
      <c r="DB102" s="66"/>
      <c r="DC102" s="66"/>
      <c r="DD102" s="229"/>
      <c r="DE102" s="229"/>
      <c r="DF102" s="233"/>
      <c r="DG102" s="66"/>
      <c r="DH102" s="66"/>
      <c r="DI102" s="66"/>
      <c r="DJ102" s="66"/>
      <c r="DK102" s="66"/>
      <c r="DL102" s="196"/>
      <c r="DM102" s="233"/>
      <c r="DN102" s="66"/>
      <c r="DO102" s="66"/>
      <c r="DP102" s="66"/>
      <c r="DQ102" s="66"/>
      <c r="DR102" s="66"/>
      <c r="DS102" s="196"/>
      <c r="DT102" s="233"/>
      <c r="DU102" s="66"/>
      <c r="DV102" s="66"/>
      <c r="DW102" s="66"/>
      <c r="DX102" s="66"/>
      <c r="DY102" s="66"/>
      <c r="DZ102" s="66"/>
      <c r="EA102" s="195"/>
      <c r="EB102" s="66"/>
      <c r="EC102" s="66"/>
      <c r="ED102" s="195"/>
      <c r="EE102" s="195"/>
      <c r="EF102" s="233"/>
      <c r="EG102" s="53"/>
      <c r="EH102" s="201" t="str">
        <f>IF(K102="","",IF(L102="Undrained",(VLOOKUP(K102,Lists!$A$2:$O$595,8,Lists!$H$2:$H$595))/((VLOOKUP(K102,Lists!$A$2:$O$595,4,Lists!$D$2:$D$595))/100),IF(L102="Drained",(VLOOKUP(K102,Lists!$A$2:$O$595,11,Lists!$K$2:$K$595))/((VLOOKUP(K102,Lists!$A$2:$O$595,7,Lists!$G$2:$G$595))/100),"")))</f>
        <v/>
      </c>
      <c r="EI102" s="201" t="str">
        <f>Lists!S125</f>
        <v/>
      </c>
      <c r="EJ102" s="53"/>
      <c r="EK102" s="53"/>
      <c r="EL102" s="53"/>
      <c r="EM102" s="201">
        <f>SUM((IF(AH102="",0,IF(AH102=Lists!$T$3,((AG102*AL102*(AR102/100))*(Lists!W116/100)),((('Multi-Field'!AG102*2000)*('Multi-Field'!AR102/100)*(Lists!W116/100)))))),(IF('Multi-Field'!AZ102="",0,IF('Multi-Field'!AZ102=Lists!$T$3,(('Multi-Field'!AY102*'Multi-Field'!BD102*('Multi-Field'!BJ102/100))*(Lists!Y116/100)),((('Multi-Field'!AY102*2000)*('Multi-Field'!BJ102/100))*(Lists!Y116/100))))))</f>
        <v>0</v>
      </c>
      <c r="EN102" s="201">
        <f>SUM(IF(AH102="",0,IF(AH102=Lists!$T$3,((AG102*AL102)*(AP102/100)*(IF(Lists!V116=0,0,Lists!V116/100))),(('Multi-Field'!AG102*2000)*('Multi-Field'!AP102/100)*(IF(Lists!V116=0,0,Lists!V116/100))))),IF('Multi-Field'!AZ102="",0,IF('Multi-Field'!AZ102=Lists!$T$3,(('Multi-Field'!AY102*'Multi-Field'!BD102)*('Multi-Field'!BH102/100)*(IF(Lists!X116=0,0,Lists!X116/100))),(('Multi-Field'!AY102*2000)*('Multi-Field'!BH102/100)*(IF(Lists!X116=0,0,Lists!X116/100))))))</f>
        <v>0</v>
      </c>
      <c r="EO102" s="53"/>
      <c r="EP102" s="72"/>
      <c r="EQ102" s="202"/>
      <c r="ER102" s="202"/>
      <c r="ES102" s="66"/>
      <c r="ET102" s="66"/>
      <c r="EU102" s="66"/>
      <c r="EV102" s="202"/>
      <c r="EW102" s="66"/>
      <c r="EX102" s="66"/>
      <c r="EY102" s="66"/>
      <c r="EZ102" s="66"/>
      <c r="FA102" s="66"/>
      <c r="FB102" s="66"/>
      <c r="FC102" s="66"/>
      <c r="FD102" s="66"/>
      <c r="FE102" s="66"/>
      <c r="FF102" s="66"/>
      <c r="FG102" s="203"/>
      <c r="FH102" s="202"/>
      <c r="FI102" s="66"/>
      <c r="FJ102" s="234"/>
      <c r="FK102" s="234"/>
      <c r="FL102" s="234"/>
      <c r="FM102" s="234"/>
      <c r="FN102" s="234"/>
      <c r="FO102" s="205" t="str">
        <f t="shared" si="11"/>
        <v/>
      </c>
      <c r="FP102" s="234"/>
      <c r="FQ102" s="74" t="str">
        <f t="shared" si="12"/>
        <v/>
      </c>
      <c r="FT102" s="201" t="str">
        <f t="shared" si="13"/>
        <v/>
      </c>
    </row>
    <row r="103" spans="1:176" s="1" customFormat="1" ht="27.75" customHeight="1">
      <c r="A103" s="67"/>
      <c r="B103" s="66"/>
      <c r="C103" s="66"/>
      <c r="D103" s="229"/>
      <c r="E103" s="66"/>
      <c r="F103" s="66"/>
      <c r="G103" s="233"/>
      <c r="H103" s="66"/>
      <c r="I103" s="66"/>
      <c r="J103" s="66"/>
      <c r="K103" s="66"/>
      <c r="L103" s="66"/>
      <c r="M103" s="66"/>
      <c r="N103" s="66"/>
      <c r="O103" s="197"/>
      <c r="P103" s="66"/>
      <c r="Q103" s="195"/>
      <c r="R103" s="66"/>
      <c r="S103" s="66"/>
      <c r="T103" s="66"/>
      <c r="U103" s="66"/>
      <c r="V103" s="66"/>
      <c r="W103" s="66"/>
      <c r="X103" s="66"/>
      <c r="Y103" s="228"/>
      <c r="Z103" s="66"/>
      <c r="AA103" s="66"/>
      <c r="AB103" s="233"/>
      <c r="AC103" s="66"/>
      <c r="AD103" s="66"/>
      <c r="AE103" s="233"/>
      <c r="AF103" s="66"/>
      <c r="AG103" s="66"/>
      <c r="AH103" s="66"/>
      <c r="AI103" s="66"/>
      <c r="AJ103" s="66"/>
      <c r="AK103" s="197"/>
      <c r="AL103" s="66"/>
      <c r="AM103" s="198" t="s">
        <v>49</v>
      </c>
      <c r="AN103" s="195"/>
      <c r="AO103" s="198" t="s">
        <v>45</v>
      </c>
      <c r="AP103" s="195"/>
      <c r="AQ103" s="198" t="s">
        <v>45</v>
      </c>
      <c r="AR103" s="195"/>
      <c r="AS103" s="198" t="s">
        <v>45</v>
      </c>
      <c r="AT103" s="195"/>
      <c r="AU103" s="198" t="s">
        <v>45</v>
      </c>
      <c r="AV103" s="195"/>
      <c r="AW103" s="199" t="s">
        <v>45</v>
      </c>
      <c r="BC103" s="41"/>
      <c r="BE103" s="198" t="s">
        <v>49</v>
      </c>
      <c r="BF103" s="195"/>
      <c r="BG103" s="198" t="s">
        <v>45</v>
      </c>
      <c r="BH103" s="195"/>
      <c r="BI103" s="198" t="s">
        <v>45</v>
      </c>
      <c r="BJ103" s="195"/>
      <c r="BK103" s="198" t="s">
        <v>45</v>
      </c>
      <c r="BL103" s="195"/>
      <c r="BM103" s="198" t="s">
        <v>45</v>
      </c>
      <c r="BN103" s="195"/>
      <c r="BO103" s="199" t="s">
        <v>45</v>
      </c>
      <c r="BU103" s="41"/>
      <c r="BW103" s="198" t="s">
        <v>49</v>
      </c>
      <c r="BX103" s="195"/>
      <c r="BY103" s="198" t="s">
        <v>45</v>
      </c>
      <c r="BZ103" s="195"/>
      <c r="CA103" s="198" t="s">
        <v>45</v>
      </c>
      <c r="CB103" s="195"/>
      <c r="CC103" s="198" t="s">
        <v>45</v>
      </c>
      <c r="CD103" s="195"/>
      <c r="CE103" s="198" t="s">
        <v>45</v>
      </c>
      <c r="CF103" s="195"/>
      <c r="CG103" s="199" t="s">
        <v>45</v>
      </c>
      <c r="CM103" s="41"/>
      <c r="CO103" s="198" t="s">
        <v>49</v>
      </c>
      <c r="CP103" s="195"/>
      <c r="CQ103" s="198" t="s">
        <v>45</v>
      </c>
      <c r="CR103" s="195"/>
      <c r="CS103" s="198" t="s">
        <v>45</v>
      </c>
      <c r="CT103" s="195"/>
      <c r="CU103" s="198" t="s">
        <v>45</v>
      </c>
      <c r="CV103" s="195"/>
      <c r="CW103" s="198" t="s">
        <v>45</v>
      </c>
      <c r="CX103" s="195"/>
      <c r="CY103" s="199" t="s">
        <v>45</v>
      </c>
      <c r="CZ103" s="66"/>
      <c r="DA103" s="66"/>
      <c r="DB103" s="66"/>
      <c r="DC103" s="66"/>
      <c r="DD103" s="229"/>
      <c r="DE103" s="229"/>
      <c r="DF103" s="233"/>
      <c r="DG103" s="66"/>
      <c r="DH103" s="66"/>
      <c r="DI103" s="66"/>
      <c r="DJ103" s="66"/>
      <c r="DK103" s="66"/>
      <c r="DL103" s="196"/>
      <c r="DM103" s="233"/>
      <c r="DN103" s="66"/>
      <c r="DO103" s="66"/>
      <c r="DP103" s="66"/>
      <c r="DQ103" s="66"/>
      <c r="DR103" s="66"/>
      <c r="DS103" s="196"/>
      <c r="DT103" s="233"/>
      <c r="DU103" s="66"/>
      <c r="DV103" s="66"/>
      <c r="DW103" s="66"/>
      <c r="DX103" s="66"/>
      <c r="DY103" s="66"/>
      <c r="DZ103" s="66"/>
      <c r="EA103" s="195"/>
      <c r="EB103" s="66"/>
      <c r="EC103" s="66"/>
      <c r="ED103" s="195"/>
      <c r="EE103" s="195"/>
      <c r="EF103" s="233"/>
      <c r="EG103" s="53"/>
      <c r="EH103" s="201" t="str">
        <f>IF(K103="","",IF(L103="Undrained",(VLOOKUP(K103,Lists!$A$2:$O$595,8,Lists!$H$2:$H$595))/((VLOOKUP(K103,Lists!$A$2:$O$595,4,Lists!$D$2:$D$595))/100),IF(L103="Drained",(VLOOKUP(K103,Lists!$A$2:$O$595,11,Lists!$K$2:$K$595))/((VLOOKUP(K103,Lists!$A$2:$O$595,7,Lists!$G$2:$G$595))/100),"")))</f>
        <v/>
      </c>
      <c r="EI103" s="201" t="str">
        <f>Lists!S126</f>
        <v/>
      </c>
      <c r="EJ103" s="53"/>
      <c r="EK103" s="53"/>
      <c r="EL103" s="53"/>
      <c r="EM103" s="201">
        <f>SUM((IF(AH103="",0,IF(AH103=Lists!$T$3,((AG103*AL103*(AR103/100))*(Lists!W117/100)),((('Multi-Field'!AG103*2000)*('Multi-Field'!AR103/100)*(Lists!W117/100)))))),(IF('Multi-Field'!AZ103="",0,IF('Multi-Field'!AZ103=Lists!$T$3,(('Multi-Field'!AY103*'Multi-Field'!BD103*('Multi-Field'!BJ103/100))*(Lists!Y117/100)),((('Multi-Field'!AY103*2000)*('Multi-Field'!BJ103/100))*(Lists!Y117/100))))))</f>
        <v>0</v>
      </c>
      <c r="EN103" s="201">
        <f>SUM(IF(AH103="",0,IF(AH103=Lists!$T$3,((AG103*AL103)*(AP103/100)*(IF(Lists!V117=0,0,Lists!V117/100))),(('Multi-Field'!AG103*2000)*('Multi-Field'!AP103/100)*(IF(Lists!V117=0,0,Lists!V117/100))))),IF('Multi-Field'!AZ103="",0,IF('Multi-Field'!AZ103=Lists!$T$3,(('Multi-Field'!AY103*'Multi-Field'!BD103)*('Multi-Field'!BH103/100)*(IF(Lists!X117=0,0,Lists!X117/100))),(('Multi-Field'!AY103*2000)*('Multi-Field'!BH103/100)*(IF(Lists!X117=0,0,Lists!X117/100))))))</f>
        <v>0</v>
      </c>
      <c r="EO103" s="53"/>
      <c r="EP103" s="72"/>
      <c r="EQ103" s="202"/>
      <c r="ER103" s="202"/>
      <c r="ES103" s="66"/>
      <c r="ET103" s="66"/>
      <c r="EU103" s="66"/>
      <c r="EV103" s="202"/>
      <c r="EW103" s="66"/>
      <c r="EX103" s="66"/>
      <c r="EY103" s="66"/>
      <c r="EZ103" s="66"/>
      <c r="FA103" s="66"/>
      <c r="FB103" s="66"/>
      <c r="FC103" s="66"/>
      <c r="FD103" s="66"/>
      <c r="FE103" s="66"/>
      <c r="FF103" s="66"/>
      <c r="FG103" s="203"/>
      <c r="FH103" s="202"/>
      <c r="FI103" s="66"/>
      <c r="FJ103" s="234"/>
      <c r="FK103" s="234"/>
      <c r="FL103" s="234"/>
      <c r="FM103" s="234"/>
      <c r="FN103" s="234"/>
      <c r="FO103" s="205" t="str">
        <f t="shared" si="11"/>
        <v/>
      </c>
      <c r="FP103" s="234"/>
      <c r="FQ103" s="74" t="str">
        <f t="shared" si="12"/>
        <v/>
      </c>
      <c r="FT103" s="201" t="str">
        <f t="shared" si="13"/>
        <v/>
      </c>
    </row>
    <row r="104" spans="1:176" s="1" customFormat="1" ht="27.75" customHeight="1">
      <c r="A104" s="67"/>
      <c r="B104" s="66"/>
      <c r="C104" s="66"/>
      <c r="D104" s="229"/>
      <c r="E104" s="66"/>
      <c r="F104" s="66"/>
      <c r="G104" s="233"/>
      <c r="H104" s="66"/>
      <c r="I104" s="66"/>
      <c r="J104" s="66"/>
      <c r="K104" s="66"/>
      <c r="L104" s="66"/>
      <c r="M104" s="66"/>
      <c r="N104" s="66"/>
      <c r="O104" s="197"/>
      <c r="P104" s="66"/>
      <c r="Q104" s="195"/>
      <c r="R104" s="66"/>
      <c r="S104" s="66"/>
      <c r="T104" s="66"/>
      <c r="U104" s="66"/>
      <c r="V104" s="66"/>
      <c r="W104" s="66"/>
      <c r="X104" s="66"/>
      <c r="Y104" s="228"/>
      <c r="Z104" s="66"/>
      <c r="AA104" s="66"/>
      <c r="AB104" s="233"/>
      <c r="AC104" s="66"/>
      <c r="AD104" s="66"/>
      <c r="AE104" s="233"/>
      <c r="AF104" s="66"/>
      <c r="AG104" s="66"/>
      <c r="AH104" s="66"/>
      <c r="AI104" s="66"/>
      <c r="AJ104" s="66"/>
      <c r="AK104" s="197"/>
      <c r="AL104" s="66"/>
      <c r="AM104" s="198" t="s">
        <v>49</v>
      </c>
      <c r="AN104" s="195"/>
      <c r="AO104" s="198" t="s">
        <v>45</v>
      </c>
      <c r="AP104" s="195"/>
      <c r="AQ104" s="198" t="s">
        <v>45</v>
      </c>
      <c r="AR104" s="195"/>
      <c r="AS104" s="198" t="s">
        <v>45</v>
      </c>
      <c r="AT104" s="195"/>
      <c r="AU104" s="198" t="s">
        <v>45</v>
      </c>
      <c r="AV104" s="195"/>
      <c r="AW104" s="199" t="s">
        <v>45</v>
      </c>
      <c r="BC104" s="41"/>
      <c r="BE104" s="198" t="s">
        <v>49</v>
      </c>
      <c r="BF104" s="195"/>
      <c r="BG104" s="198" t="s">
        <v>45</v>
      </c>
      <c r="BH104" s="195"/>
      <c r="BI104" s="198" t="s">
        <v>45</v>
      </c>
      <c r="BJ104" s="195"/>
      <c r="BK104" s="198" t="s">
        <v>45</v>
      </c>
      <c r="BL104" s="195"/>
      <c r="BM104" s="198" t="s">
        <v>45</v>
      </c>
      <c r="BN104" s="195"/>
      <c r="BO104" s="199" t="s">
        <v>45</v>
      </c>
      <c r="BU104" s="41"/>
      <c r="BW104" s="198" t="s">
        <v>49</v>
      </c>
      <c r="BX104" s="195"/>
      <c r="BY104" s="198" t="s">
        <v>45</v>
      </c>
      <c r="BZ104" s="195"/>
      <c r="CA104" s="198" t="s">
        <v>45</v>
      </c>
      <c r="CB104" s="195"/>
      <c r="CC104" s="198" t="s">
        <v>45</v>
      </c>
      <c r="CD104" s="195"/>
      <c r="CE104" s="198" t="s">
        <v>45</v>
      </c>
      <c r="CF104" s="195"/>
      <c r="CG104" s="199" t="s">
        <v>45</v>
      </c>
      <c r="CM104" s="41"/>
      <c r="CO104" s="198" t="s">
        <v>49</v>
      </c>
      <c r="CP104" s="195"/>
      <c r="CQ104" s="198" t="s">
        <v>45</v>
      </c>
      <c r="CR104" s="195"/>
      <c r="CS104" s="198" t="s">
        <v>45</v>
      </c>
      <c r="CT104" s="195"/>
      <c r="CU104" s="198" t="s">
        <v>45</v>
      </c>
      <c r="CV104" s="195"/>
      <c r="CW104" s="198" t="s">
        <v>45</v>
      </c>
      <c r="CX104" s="195"/>
      <c r="CY104" s="199" t="s">
        <v>45</v>
      </c>
      <c r="CZ104" s="66"/>
      <c r="DA104" s="66"/>
      <c r="DB104" s="66"/>
      <c r="DC104" s="66"/>
      <c r="DD104" s="229"/>
      <c r="DE104" s="229"/>
      <c r="DF104" s="233"/>
      <c r="DG104" s="66"/>
      <c r="DH104" s="66"/>
      <c r="DI104" s="66"/>
      <c r="DJ104" s="66"/>
      <c r="DK104" s="66"/>
      <c r="DL104" s="196"/>
      <c r="DM104" s="233"/>
      <c r="DN104" s="66"/>
      <c r="DO104" s="66"/>
      <c r="DP104" s="66"/>
      <c r="DQ104" s="66"/>
      <c r="DR104" s="66"/>
      <c r="DS104" s="196"/>
      <c r="DT104" s="233"/>
      <c r="DU104" s="66"/>
      <c r="DV104" s="66"/>
      <c r="DW104" s="66"/>
      <c r="DX104" s="66"/>
      <c r="DY104" s="66"/>
      <c r="DZ104" s="66"/>
      <c r="EA104" s="195"/>
      <c r="EB104" s="66"/>
      <c r="EC104" s="66"/>
      <c r="ED104" s="195"/>
      <c r="EE104" s="195"/>
      <c r="EF104" s="233"/>
      <c r="EG104" s="53"/>
      <c r="EH104" s="201" t="str">
        <f>IF(K104="","",IF(L104="Undrained",(VLOOKUP(K104,Lists!$A$2:$O$595,8,Lists!$H$2:$H$595))/((VLOOKUP(K104,Lists!$A$2:$O$595,4,Lists!$D$2:$D$595))/100),IF(L104="Drained",(VLOOKUP(K104,Lists!$A$2:$O$595,11,Lists!$K$2:$K$595))/((VLOOKUP(K104,Lists!$A$2:$O$595,7,Lists!$G$2:$G$595))/100),"")))</f>
        <v/>
      </c>
      <c r="EI104" s="201" t="str">
        <f>Lists!S127</f>
        <v/>
      </c>
      <c r="EJ104" s="53"/>
      <c r="EK104" s="53"/>
      <c r="EL104" s="53"/>
      <c r="EM104" s="201">
        <f>SUM((IF(AH104="",0,IF(AH104=Lists!$T$3,((AG104*AL104*(AR104/100))*(Lists!W118/100)),((('Multi-Field'!AG104*2000)*('Multi-Field'!AR104/100)*(Lists!W118/100)))))),(IF('Multi-Field'!AZ104="",0,IF('Multi-Field'!AZ104=Lists!$T$3,(('Multi-Field'!AY104*'Multi-Field'!BD104*('Multi-Field'!BJ104/100))*(Lists!Y118/100)),((('Multi-Field'!AY104*2000)*('Multi-Field'!BJ104/100))*(Lists!Y118/100))))))</f>
        <v>0</v>
      </c>
      <c r="EN104" s="201">
        <f>SUM(IF(AH104="",0,IF(AH104=Lists!$T$3,((AG104*AL104)*(AP104/100)*(IF(Lists!V118=0,0,Lists!V118/100))),(('Multi-Field'!AG104*2000)*('Multi-Field'!AP104/100)*(IF(Lists!V118=0,0,Lists!V118/100))))),IF('Multi-Field'!AZ104="",0,IF('Multi-Field'!AZ104=Lists!$T$3,(('Multi-Field'!AY104*'Multi-Field'!BD104)*('Multi-Field'!BH104/100)*(IF(Lists!X118=0,0,Lists!X118/100))),(('Multi-Field'!AY104*2000)*('Multi-Field'!BH104/100)*(IF(Lists!X118=0,0,Lists!X118/100))))))</f>
        <v>0</v>
      </c>
      <c r="EO104" s="53"/>
      <c r="EP104" s="72"/>
      <c r="EQ104" s="202"/>
      <c r="ER104" s="202"/>
      <c r="ES104" s="66"/>
      <c r="ET104" s="66"/>
      <c r="EU104" s="66"/>
      <c r="EV104" s="202"/>
      <c r="EW104" s="66"/>
      <c r="EX104" s="66"/>
      <c r="EY104" s="66"/>
      <c r="EZ104" s="66"/>
      <c r="FA104" s="66"/>
      <c r="FB104" s="66"/>
      <c r="FC104" s="66"/>
      <c r="FD104" s="66"/>
      <c r="FE104" s="66"/>
      <c r="FF104" s="66"/>
      <c r="FG104" s="203"/>
      <c r="FH104" s="202"/>
      <c r="FI104" s="66"/>
      <c r="FJ104" s="234"/>
      <c r="FK104" s="234"/>
      <c r="FL104" s="234"/>
      <c r="FM104" s="234"/>
      <c r="FN104" s="234"/>
      <c r="FO104" s="205" t="str">
        <f t="shared" si="11"/>
        <v/>
      </c>
      <c r="FP104" s="234"/>
      <c r="FQ104" s="74" t="str">
        <f t="shared" si="12"/>
        <v/>
      </c>
      <c r="FT104" s="201" t="str">
        <f t="shared" si="13"/>
        <v/>
      </c>
    </row>
    <row r="105" spans="1:176" s="1" customFormat="1" ht="27.75" customHeight="1">
      <c r="A105" s="67"/>
      <c r="B105" s="66"/>
      <c r="C105" s="66"/>
      <c r="D105" s="229"/>
      <c r="E105" s="66"/>
      <c r="F105" s="66"/>
      <c r="G105" s="233"/>
      <c r="H105" s="66"/>
      <c r="I105" s="66"/>
      <c r="J105" s="66"/>
      <c r="K105" s="66"/>
      <c r="L105" s="66"/>
      <c r="M105" s="66"/>
      <c r="N105" s="66"/>
      <c r="O105" s="197"/>
      <c r="P105" s="66"/>
      <c r="Q105" s="195"/>
      <c r="R105" s="66"/>
      <c r="S105" s="66"/>
      <c r="T105" s="66"/>
      <c r="U105" s="66"/>
      <c r="V105" s="66"/>
      <c r="W105" s="66"/>
      <c r="X105" s="66"/>
      <c r="Y105" s="228"/>
      <c r="Z105" s="66"/>
      <c r="AA105" s="66"/>
      <c r="AB105" s="233"/>
      <c r="AC105" s="66"/>
      <c r="AD105" s="66"/>
      <c r="AE105" s="233"/>
      <c r="AF105" s="66"/>
      <c r="AG105" s="66"/>
      <c r="AH105" s="66"/>
      <c r="AI105" s="66"/>
      <c r="AJ105" s="66"/>
      <c r="AK105" s="197"/>
      <c r="AL105" s="66"/>
      <c r="AM105" s="198" t="s">
        <v>49</v>
      </c>
      <c r="AN105" s="195"/>
      <c r="AO105" s="198" t="s">
        <v>45</v>
      </c>
      <c r="AP105" s="195"/>
      <c r="AQ105" s="198" t="s">
        <v>45</v>
      </c>
      <c r="AR105" s="195"/>
      <c r="AS105" s="198" t="s">
        <v>45</v>
      </c>
      <c r="AT105" s="195"/>
      <c r="AU105" s="198" t="s">
        <v>45</v>
      </c>
      <c r="AV105" s="195"/>
      <c r="AW105" s="199" t="s">
        <v>45</v>
      </c>
      <c r="BC105" s="41"/>
      <c r="BE105" s="198" t="s">
        <v>49</v>
      </c>
      <c r="BF105" s="195"/>
      <c r="BG105" s="198" t="s">
        <v>45</v>
      </c>
      <c r="BH105" s="195"/>
      <c r="BI105" s="198" t="s">
        <v>45</v>
      </c>
      <c r="BJ105" s="195"/>
      <c r="BK105" s="198" t="s">
        <v>45</v>
      </c>
      <c r="BL105" s="195"/>
      <c r="BM105" s="198" t="s">
        <v>45</v>
      </c>
      <c r="BN105" s="195"/>
      <c r="BO105" s="199" t="s">
        <v>45</v>
      </c>
      <c r="BU105" s="41"/>
      <c r="BW105" s="198" t="s">
        <v>49</v>
      </c>
      <c r="BX105" s="195"/>
      <c r="BY105" s="198" t="s">
        <v>45</v>
      </c>
      <c r="BZ105" s="195"/>
      <c r="CA105" s="198" t="s">
        <v>45</v>
      </c>
      <c r="CB105" s="195"/>
      <c r="CC105" s="198" t="s">
        <v>45</v>
      </c>
      <c r="CD105" s="195"/>
      <c r="CE105" s="198" t="s">
        <v>45</v>
      </c>
      <c r="CF105" s="195"/>
      <c r="CG105" s="199" t="s">
        <v>45</v>
      </c>
      <c r="CM105" s="41"/>
      <c r="CO105" s="198" t="s">
        <v>49</v>
      </c>
      <c r="CP105" s="195"/>
      <c r="CQ105" s="198" t="s">
        <v>45</v>
      </c>
      <c r="CR105" s="195"/>
      <c r="CS105" s="198" t="s">
        <v>45</v>
      </c>
      <c r="CT105" s="195"/>
      <c r="CU105" s="198" t="s">
        <v>45</v>
      </c>
      <c r="CV105" s="195"/>
      <c r="CW105" s="198" t="s">
        <v>45</v>
      </c>
      <c r="CX105" s="195"/>
      <c r="CY105" s="199" t="s">
        <v>45</v>
      </c>
      <c r="CZ105" s="66"/>
      <c r="DA105" s="66"/>
      <c r="DB105" s="66"/>
      <c r="DC105" s="66"/>
      <c r="DD105" s="229"/>
      <c r="DE105" s="229"/>
      <c r="DF105" s="233"/>
      <c r="DG105" s="66"/>
      <c r="DH105" s="66"/>
      <c r="DI105" s="66"/>
      <c r="DJ105" s="66"/>
      <c r="DK105" s="66"/>
      <c r="DL105" s="196"/>
      <c r="DM105" s="233"/>
      <c r="DN105" s="66"/>
      <c r="DO105" s="66"/>
      <c r="DP105" s="66"/>
      <c r="DQ105" s="66"/>
      <c r="DR105" s="66"/>
      <c r="DS105" s="196"/>
      <c r="DT105" s="233"/>
      <c r="DU105" s="66"/>
      <c r="DV105" s="66"/>
      <c r="DW105" s="66"/>
      <c r="DX105" s="66"/>
      <c r="DY105" s="66"/>
      <c r="DZ105" s="66"/>
      <c r="EA105" s="195"/>
      <c r="EB105" s="66"/>
      <c r="EC105" s="66"/>
      <c r="ED105" s="195"/>
      <c r="EE105" s="195"/>
      <c r="EF105" s="233"/>
      <c r="EG105" s="53"/>
      <c r="EH105" s="201" t="str">
        <f>IF(K105="","",IF(L105="Undrained",(VLOOKUP(K105,Lists!$A$2:$O$595,8,Lists!$H$2:$H$595))/((VLOOKUP(K105,Lists!$A$2:$O$595,4,Lists!$D$2:$D$595))/100),IF(L105="Drained",(VLOOKUP(K105,Lists!$A$2:$O$595,11,Lists!$K$2:$K$595))/((VLOOKUP(K105,Lists!$A$2:$O$595,7,Lists!$G$2:$G$595))/100),"")))</f>
        <v/>
      </c>
      <c r="EI105" s="201" t="str">
        <f>Lists!S128</f>
        <v/>
      </c>
      <c r="EJ105" s="53"/>
      <c r="EK105" s="53"/>
      <c r="EL105" s="53"/>
      <c r="EM105" s="201">
        <f>SUM((IF(AH105="",0,IF(AH105=Lists!$T$3,((AG105*AL105*(AR105/100))*(Lists!W119/100)),((('Multi-Field'!AG105*2000)*('Multi-Field'!AR105/100)*(Lists!W119/100)))))),(IF('Multi-Field'!AZ105="",0,IF('Multi-Field'!AZ105=Lists!$T$3,(('Multi-Field'!AY105*'Multi-Field'!BD105*('Multi-Field'!BJ105/100))*(Lists!Y119/100)),((('Multi-Field'!AY105*2000)*('Multi-Field'!BJ105/100))*(Lists!Y119/100))))))</f>
        <v>0</v>
      </c>
      <c r="EN105" s="201">
        <f>SUM(IF(AH105="",0,IF(AH105=Lists!$T$3,((AG105*AL105)*(AP105/100)*(IF(Lists!V119=0,0,Lists!V119/100))),(('Multi-Field'!AG105*2000)*('Multi-Field'!AP105/100)*(IF(Lists!V119=0,0,Lists!V119/100))))),IF('Multi-Field'!AZ105="",0,IF('Multi-Field'!AZ105=Lists!$T$3,(('Multi-Field'!AY105*'Multi-Field'!BD105)*('Multi-Field'!BH105/100)*(IF(Lists!X119=0,0,Lists!X119/100))),(('Multi-Field'!AY105*2000)*('Multi-Field'!BH105/100)*(IF(Lists!X119=0,0,Lists!X119/100))))))</f>
        <v>0</v>
      </c>
      <c r="EO105" s="53"/>
      <c r="EP105" s="72"/>
      <c r="EQ105" s="202"/>
      <c r="ER105" s="202"/>
      <c r="ES105" s="66"/>
      <c r="ET105" s="66"/>
      <c r="EU105" s="66"/>
      <c r="EV105" s="202"/>
      <c r="EW105" s="66"/>
      <c r="EX105" s="66"/>
      <c r="EY105" s="66"/>
      <c r="EZ105" s="66"/>
      <c r="FA105" s="66"/>
      <c r="FB105" s="66"/>
      <c r="FC105" s="66"/>
      <c r="FD105" s="66"/>
      <c r="FE105" s="66"/>
      <c r="FF105" s="66"/>
      <c r="FG105" s="203"/>
      <c r="FH105" s="202"/>
      <c r="FI105" s="66"/>
      <c r="FJ105" s="234"/>
      <c r="FK105" s="234"/>
      <c r="FL105" s="234"/>
      <c r="FM105" s="234"/>
      <c r="FN105" s="234"/>
      <c r="FO105" s="205" t="str">
        <f t="shared" si="11"/>
        <v/>
      </c>
      <c r="FP105" s="234"/>
      <c r="FQ105" s="74" t="str">
        <f t="shared" si="12"/>
        <v/>
      </c>
      <c r="FT105" s="201" t="str">
        <f t="shared" si="13"/>
        <v/>
      </c>
    </row>
    <row r="106" spans="1:176" s="1" customFormat="1" ht="27.75" customHeight="1">
      <c r="A106" s="67"/>
      <c r="B106" s="66"/>
      <c r="C106" s="66"/>
      <c r="D106" s="229"/>
      <c r="E106" s="66"/>
      <c r="F106" s="66"/>
      <c r="G106" s="233"/>
      <c r="H106" s="66"/>
      <c r="I106" s="66"/>
      <c r="J106" s="66"/>
      <c r="K106" s="66"/>
      <c r="L106" s="66"/>
      <c r="M106" s="66"/>
      <c r="N106" s="66"/>
      <c r="O106" s="197"/>
      <c r="P106" s="66"/>
      <c r="Q106" s="195"/>
      <c r="R106" s="66"/>
      <c r="S106" s="66"/>
      <c r="T106" s="66"/>
      <c r="U106" s="66"/>
      <c r="V106" s="66"/>
      <c r="W106" s="66"/>
      <c r="X106" s="66"/>
      <c r="Y106" s="228"/>
      <c r="Z106" s="66"/>
      <c r="AA106" s="66"/>
      <c r="AB106" s="233"/>
      <c r="AC106" s="66"/>
      <c r="AD106" s="66"/>
      <c r="AE106" s="233"/>
      <c r="AF106" s="66"/>
      <c r="AG106" s="66"/>
      <c r="AH106" s="66"/>
      <c r="AI106" s="66"/>
      <c r="AJ106" s="66"/>
      <c r="AK106" s="197"/>
      <c r="AL106" s="66"/>
      <c r="AM106" s="198" t="s">
        <v>49</v>
      </c>
      <c r="AN106" s="195"/>
      <c r="AO106" s="198" t="s">
        <v>45</v>
      </c>
      <c r="AP106" s="195"/>
      <c r="AQ106" s="198" t="s">
        <v>45</v>
      </c>
      <c r="AR106" s="195"/>
      <c r="AS106" s="198" t="s">
        <v>45</v>
      </c>
      <c r="AT106" s="195"/>
      <c r="AU106" s="198" t="s">
        <v>45</v>
      </c>
      <c r="AV106" s="195"/>
      <c r="AW106" s="199" t="s">
        <v>45</v>
      </c>
      <c r="BC106" s="41"/>
      <c r="BE106" s="198" t="s">
        <v>49</v>
      </c>
      <c r="BF106" s="195"/>
      <c r="BG106" s="198" t="s">
        <v>45</v>
      </c>
      <c r="BH106" s="195"/>
      <c r="BI106" s="198" t="s">
        <v>45</v>
      </c>
      <c r="BJ106" s="195"/>
      <c r="BK106" s="198" t="s">
        <v>45</v>
      </c>
      <c r="BL106" s="195"/>
      <c r="BM106" s="198" t="s">
        <v>45</v>
      </c>
      <c r="BN106" s="195"/>
      <c r="BO106" s="199" t="s">
        <v>45</v>
      </c>
      <c r="BU106" s="41"/>
      <c r="BW106" s="198" t="s">
        <v>49</v>
      </c>
      <c r="BX106" s="195"/>
      <c r="BY106" s="198" t="s">
        <v>45</v>
      </c>
      <c r="BZ106" s="195"/>
      <c r="CA106" s="198" t="s">
        <v>45</v>
      </c>
      <c r="CB106" s="195"/>
      <c r="CC106" s="198" t="s">
        <v>45</v>
      </c>
      <c r="CD106" s="195"/>
      <c r="CE106" s="198" t="s">
        <v>45</v>
      </c>
      <c r="CF106" s="195"/>
      <c r="CG106" s="199" t="s">
        <v>45</v>
      </c>
      <c r="CM106" s="41"/>
      <c r="CO106" s="198" t="s">
        <v>49</v>
      </c>
      <c r="CP106" s="195"/>
      <c r="CQ106" s="198" t="s">
        <v>45</v>
      </c>
      <c r="CR106" s="195"/>
      <c r="CS106" s="198" t="s">
        <v>45</v>
      </c>
      <c r="CT106" s="195"/>
      <c r="CU106" s="198" t="s">
        <v>45</v>
      </c>
      <c r="CV106" s="195"/>
      <c r="CW106" s="198" t="s">
        <v>45</v>
      </c>
      <c r="CX106" s="195"/>
      <c r="CY106" s="199" t="s">
        <v>45</v>
      </c>
      <c r="CZ106" s="66"/>
      <c r="DA106" s="66"/>
      <c r="DB106" s="66"/>
      <c r="DC106" s="66"/>
      <c r="DD106" s="229"/>
      <c r="DE106" s="229"/>
      <c r="DF106" s="233"/>
      <c r="DG106" s="66"/>
      <c r="DH106" s="66"/>
      <c r="DI106" s="66"/>
      <c r="DJ106" s="66"/>
      <c r="DK106" s="66"/>
      <c r="DL106" s="196"/>
      <c r="DM106" s="233"/>
      <c r="DN106" s="66"/>
      <c r="DO106" s="66"/>
      <c r="DP106" s="66"/>
      <c r="DQ106" s="66"/>
      <c r="DR106" s="66"/>
      <c r="DS106" s="196"/>
      <c r="DT106" s="233"/>
      <c r="DU106" s="66"/>
      <c r="DV106" s="66"/>
      <c r="DW106" s="66"/>
      <c r="DX106" s="66"/>
      <c r="DY106" s="66"/>
      <c r="DZ106" s="66"/>
      <c r="EA106" s="195"/>
      <c r="EB106" s="66"/>
      <c r="EC106" s="66"/>
      <c r="ED106" s="195"/>
      <c r="EE106" s="195"/>
      <c r="EF106" s="233"/>
      <c r="EG106" s="53"/>
      <c r="EH106" s="201" t="str">
        <f>IF(K106="","",IF(L106="Undrained",(VLOOKUP(K106,Lists!$A$2:$O$595,8,Lists!$H$2:$H$595))/((VLOOKUP(K106,Lists!$A$2:$O$595,4,Lists!$D$2:$D$595))/100),IF(L106="Drained",(VLOOKUP(K106,Lists!$A$2:$O$595,11,Lists!$K$2:$K$595))/((VLOOKUP(K106,Lists!$A$2:$O$595,7,Lists!$G$2:$G$595))/100),"")))</f>
        <v/>
      </c>
      <c r="EI106" s="201" t="str">
        <f>Lists!S129</f>
        <v/>
      </c>
      <c r="EJ106" s="53"/>
      <c r="EK106" s="53"/>
      <c r="EL106" s="53"/>
      <c r="EM106" s="201">
        <f>SUM((IF(AH106="",0,IF(AH106=Lists!$T$3,((AG106*AL106*(AR106/100))*(Lists!W120/100)),((('Multi-Field'!AG106*2000)*('Multi-Field'!AR106/100)*(Lists!W120/100)))))),(IF('Multi-Field'!AZ106="",0,IF('Multi-Field'!AZ106=Lists!$T$3,(('Multi-Field'!AY106*'Multi-Field'!BD106*('Multi-Field'!BJ106/100))*(Lists!Y120/100)),((('Multi-Field'!AY106*2000)*('Multi-Field'!BJ106/100))*(Lists!Y120/100))))))</f>
        <v>0</v>
      </c>
      <c r="EN106" s="201">
        <f>SUM(IF(AH106="",0,IF(AH106=Lists!$T$3,((AG106*AL106)*(AP106/100)*(IF(Lists!V120=0,0,Lists!V120/100))),(('Multi-Field'!AG106*2000)*('Multi-Field'!AP106/100)*(IF(Lists!V120=0,0,Lists!V120/100))))),IF('Multi-Field'!AZ106="",0,IF('Multi-Field'!AZ106=Lists!$T$3,(('Multi-Field'!AY106*'Multi-Field'!BD106)*('Multi-Field'!BH106/100)*(IF(Lists!X120=0,0,Lists!X120/100))),(('Multi-Field'!AY106*2000)*('Multi-Field'!BH106/100)*(IF(Lists!X120=0,0,Lists!X120/100))))))</f>
        <v>0</v>
      </c>
      <c r="EO106" s="53"/>
      <c r="EP106" s="72"/>
      <c r="EQ106" s="202"/>
      <c r="ER106" s="202"/>
      <c r="ES106" s="66"/>
      <c r="ET106" s="66"/>
      <c r="EU106" s="66"/>
      <c r="EV106" s="202"/>
      <c r="EW106" s="66"/>
      <c r="EX106" s="66"/>
      <c r="EY106" s="66"/>
      <c r="EZ106" s="66"/>
      <c r="FA106" s="66"/>
      <c r="FB106" s="66"/>
      <c r="FC106" s="66"/>
      <c r="FD106" s="66"/>
      <c r="FE106" s="66"/>
      <c r="FF106" s="66"/>
      <c r="FG106" s="203"/>
      <c r="FH106" s="202"/>
      <c r="FI106" s="66"/>
      <c r="FJ106" s="234"/>
      <c r="FK106" s="234"/>
      <c r="FL106" s="234"/>
      <c r="FM106" s="234"/>
      <c r="FN106" s="234"/>
      <c r="FO106" s="205" t="str">
        <f t="shared" si="11"/>
        <v/>
      </c>
      <c r="FP106" s="234"/>
      <c r="FQ106" s="74" t="str">
        <f t="shared" si="12"/>
        <v/>
      </c>
      <c r="FT106" s="201" t="str">
        <f t="shared" si="13"/>
        <v/>
      </c>
    </row>
    <row r="107" spans="1:176" s="1" customFormat="1" ht="27.75" customHeight="1">
      <c r="A107" s="67"/>
      <c r="B107" s="66"/>
      <c r="C107" s="66"/>
      <c r="D107" s="229"/>
      <c r="E107" s="66"/>
      <c r="F107" s="66"/>
      <c r="G107" s="233"/>
      <c r="H107" s="66"/>
      <c r="I107" s="66"/>
      <c r="J107" s="66"/>
      <c r="K107" s="66"/>
      <c r="L107" s="66"/>
      <c r="M107" s="66"/>
      <c r="N107" s="66"/>
      <c r="O107" s="197"/>
      <c r="P107" s="66"/>
      <c r="Q107" s="195"/>
      <c r="R107" s="66"/>
      <c r="S107" s="66"/>
      <c r="T107" s="66"/>
      <c r="U107" s="66"/>
      <c r="V107" s="66"/>
      <c r="W107" s="66"/>
      <c r="X107" s="66"/>
      <c r="Y107" s="228"/>
      <c r="Z107" s="66"/>
      <c r="AA107" s="66"/>
      <c r="AB107" s="233"/>
      <c r="AC107" s="66"/>
      <c r="AD107" s="66"/>
      <c r="AE107" s="233"/>
      <c r="AF107" s="66"/>
      <c r="AG107" s="66"/>
      <c r="AH107" s="66"/>
      <c r="AI107" s="66"/>
      <c r="AJ107" s="66"/>
      <c r="AK107" s="197"/>
      <c r="AL107" s="66"/>
      <c r="AM107" s="198" t="s">
        <v>49</v>
      </c>
      <c r="AN107" s="195"/>
      <c r="AO107" s="198" t="s">
        <v>45</v>
      </c>
      <c r="AP107" s="195"/>
      <c r="AQ107" s="198" t="s">
        <v>45</v>
      </c>
      <c r="AR107" s="195"/>
      <c r="AS107" s="198" t="s">
        <v>45</v>
      </c>
      <c r="AT107" s="195"/>
      <c r="AU107" s="198" t="s">
        <v>45</v>
      </c>
      <c r="AV107" s="195"/>
      <c r="AW107" s="199" t="s">
        <v>45</v>
      </c>
      <c r="BC107" s="41"/>
      <c r="BE107" s="198" t="s">
        <v>49</v>
      </c>
      <c r="BF107" s="195"/>
      <c r="BG107" s="198" t="s">
        <v>45</v>
      </c>
      <c r="BH107" s="195"/>
      <c r="BI107" s="198" t="s">
        <v>45</v>
      </c>
      <c r="BJ107" s="195"/>
      <c r="BK107" s="198" t="s">
        <v>45</v>
      </c>
      <c r="BL107" s="195"/>
      <c r="BM107" s="198" t="s">
        <v>45</v>
      </c>
      <c r="BN107" s="195"/>
      <c r="BO107" s="199" t="s">
        <v>45</v>
      </c>
      <c r="BU107" s="41"/>
      <c r="BW107" s="198" t="s">
        <v>49</v>
      </c>
      <c r="BX107" s="195"/>
      <c r="BY107" s="198" t="s">
        <v>45</v>
      </c>
      <c r="BZ107" s="195"/>
      <c r="CA107" s="198" t="s">
        <v>45</v>
      </c>
      <c r="CB107" s="195"/>
      <c r="CC107" s="198" t="s">
        <v>45</v>
      </c>
      <c r="CD107" s="195"/>
      <c r="CE107" s="198" t="s">
        <v>45</v>
      </c>
      <c r="CF107" s="195"/>
      <c r="CG107" s="199" t="s">
        <v>45</v>
      </c>
      <c r="CM107" s="41"/>
      <c r="CO107" s="198" t="s">
        <v>49</v>
      </c>
      <c r="CP107" s="195"/>
      <c r="CQ107" s="198" t="s">
        <v>45</v>
      </c>
      <c r="CR107" s="195"/>
      <c r="CS107" s="198" t="s">
        <v>45</v>
      </c>
      <c r="CT107" s="195"/>
      <c r="CU107" s="198" t="s">
        <v>45</v>
      </c>
      <c r="CV107" s="195"/>
      <c r="CW107" s="198" t="s">
        <v>45</v>
      </c>
      <c r="CX107" s="195"/>
      <c r="CY107" s="199" t="s">
        <v>45</v>
      </c>
      <c r="CZ107" s="66"/>
      <c r="DA107" s="66"/>
      <c r="DB107" s="66"/>
      <c r="DC107" s="66"/>
      <c r="DD107" s="229"/>
      <c r="DE107" s="229"/>
      <c r="DF107" s="233"/>
      <c r="DG107" s="66"/>
      <c r="DH107" s="66"/>
      <c r="DI107" s="66"/>
      <c r="DJ107" s="66"/>
      <c r="DK107" s="66"/>
      <c r="DL107" s="196"/>
      <c r="DM107" s="233"/>
      <c r="DN107" s="66"/>
      <c r="DO107" s="66"/>
      <c r="DP107" s="66"/>
      <c r="DQ107" s="66"/>
      <c r="DR107" s="66"/>
      <c r="DS107" s="196"/>
      <c r="DT107" s="233"/>
      <c r="DU107" s="66"/>
      <c r="DV107" s="66"/>
      <c r="DW107" s="66"/>
      <c r="DX107" s="66"/>
      <c r="DY107" s="66"/>
      <c r="DZ107" s="66"/>
      <c r="EA107" s="195"/>
      <c r="EB107" s="66"/>
      <c r="EC107" s="66"/>
      <c r="ED107" s="195"/>
      <c r="EE107" s="195"/>
      <c r="EF107" s="233"/>
      <c r="EG107" s="53"/>
      <c r="EH107" s="201" t="str">
        <f>IF(K107="","",IF(L107="Undrained",(VLOOKUP(K107,Lists!$A$2:$O$595,8,Lists!$H$2:$H$595))/((VLOOKUP(K107,Lists!$A$2:$O$595,4,Lists!$D$2:$D$595))/100),IF(L107="Drained",(VLOOKUP(K107,Lists!$A$2:$O$595,11,Lists!$K$2:$K$595))/((VLOOKUP(K107,Lists!$A$2:$O$595,7,Lists!$G$2:$G$595))/100),"")))</f>
        <v/>
      </c>
      <c r="EI107" s="201" t="str">
        <f>Lists!S130</f>
        <v/>
      </c>
      <c r="EJ107" s="53"/>
      <c r="EK107" s="53"/>
      <c r="EL107" s="53"/>
      <c r="EM107" s="201">
        <f>SUM((IF(AH107="",0,IF(AH107=Lists!$T$3,((AG107*AL107*(AR107/100))*(Lists!W121/100)),((('Multi-Field'!AG107*2000)*('Multi-Field'!AR107/100)*(Lists!W121/100)))))),(IF('Multi-Field'!AZ107="",0,IF('Multi-Field'!AZ107=Lists!$T$3,(('Multi-Field'!AY107*'Multi-Field'!BD107*('Multi-Field'!BJ107/100))*(Lists!Y121/100)),((('Multi-Field'!AY107*2000)*('Multi-Field'!BJ107/100))*(Lists!Y121/100))))))</f>
        <v>0</v>
      </c>
      <c r="EN107" s="201">
        <f>SUM(IF(AH107="",0,IF(AH107=Lists!$T$3,((AG107*AL107)*(AP107/100)*(IF(Lists!V121=0,0,Lists!V121/100))),(('Multi-Field'!AG107*2000)*('Multi-Field'!AP107/100)*(IF(Lists!V121=0,0,Lists!V121/100))))),IF('Multi-Field'!AZ107="",0,IF('Multi-Field'!AZ107=Lists!$T$3,(('Multi-Field'!AY107*'Multi-Field'!BD107)*('Multi-Field'!BH107/100)*(IF(Lists!X121=0,0,Lists!X121/100))),(('Multi-Field'!AY107*2000)*('Multi-Field'!BH107/100)*(IF(Lists!X121=0,0,Lists!X121/100))))))</f>
        <v>0</v>
      </c>
      <c r="EO107" s="53"/>
      <c r="EP107" s="72"/>
      <c r="EQ107" s="202"/>
      <c r="ER107" s="202"/>
      <c r="ES107" s="66"/>
      <c r="ET107" s="66"/>
      <c r="EU107" s="66"/>
      <c r="EV107" s="202"/>
      <c r="EW107" s="66"/>
      <c r="EX107" s="66"/>
      <c r="EY107" s="66"/>
      <c r="EZ107" s="66"/>
      <c r="FA107" s="66"/>
      <c r="FB107" s="66"/>
      <c r="FC107" s="66"/>
      <c r="FD107" s="66"/>
      <c r="FE107" s="66"/>
      <c r="FF107" s="66"/>
      <c r="FG107" s="203"/>
      <c r="FH107" s="202"/>
      <c r="FI107" s="66"/>
      <c r="FJ107" s="234"/>
      <c r="FK107" s="234"/>
      <c r="FL107" s="234"/>
      <c r="FM107" s="234"/>
      <c r="FN107" s="234"/>
      <c r="FO107" s="205" t="str">
        <f t="shared" si="11"/>
        <v/>
      </c>
      <c r="FP107" s="234"/>
      <c r="FQ107" s="74" t="str">
        <f t="shared" si="12"/>
        <v/>
      </c>
      <c r="FT107" s="201" t="str">
        <f t="shared" si="13"/>
        <v/>
      </c>
    </row>
    <row r="108" spans="1:176" s="1" customFormat="1" ht="27.75" customHeight="1">
      <c r="A108" s="67"/>
      <c r="B108" s="66"/>
      <c r="C108" s="66"/>
      <c r="D108" s="229"/>
      <c r="E108" s="66"/>
      <c r="F108" s="66"/>
      <c r="G108" s="233"/>
      <c r="H108" s="66"/>
      <c r="I108" s="66"/>
      <c r="J108" s="66"/>
      <c r="K108" s="66"/>
      <c r="L108" s="66"/>
      <c r="M108" s="66"/>
      <c r="N108" s="66"/>
      <c r="O108" s="197"/>
      <c r="P108" s="66"/>
      <c r="Q108" s="195"/>
      <c r="R108" s="66"/>
      <c r="S108" s="66"/>
      <c r="T108" s="66"/>
      <c r="U108" s="66"/>
      <c r="V108" s="66"/>
      <c r="W108" s="66"/>
      <c r="X108" s="66"/>
      <c r="Y108" s="66"/>
      <c r="Z108" s="66"/>
      <c r="AA108" s="66"/>
      <c r="AB108" s="233"/>
      <c r="AC108" s="66"/>
      <c r="AD108" s="66"/>
      <c r="AE108" s="233"/>
      <c r="AF108" s="66"/>
      <c r="AG108" s="66"/>
      <c r="AH108" s="66"/>
      <c r="AI108" s="66"/>
      <c r="AJ108" s="66"/>
      <c r="AK108" s="197"/>
      <c r="AL108" s="66"/>
      <c r="AM108" s="198" t="s">
        <v>49</v>
      </c>
      <c r="AN108" s="195"/>
      <c r="AO108" s="198" t="s">
        <v>45</v>
      </c>
      <c r="AP108" s="195"/>
      <c r="AQ108" s="198" t="s">
        <v>45</v>
      </c>
      <c r="AR108" s="195"/>
      <c r="AS108" s="198" t="s">
        <v>45</v>
      </c>
      <c r="AT108" s="195"/>
      <c r="AU108" s="198" t="s">
        <v>45</v>
      </c>
      <c r="AV108" s="195"/>
      <c r="AW108" s="199" t="s">
        <v>45</v>
      </c>
      <c r="BC108" s="41"/>
      <c r="BE108" s="198" t="s">
        <v>49</v>
      </c>
      <c r="BF108" s="195"/>
      <c r="BG108" s="198" t="s">
        <v>45</v>
      </c>
      <c r="BH108" s="195"/>
      <c r="BI108" s="198" t="s">
        <v>45</v>
      </c>
      <c r="BJ108" s="195"/>
      <c r="BK108" s="198" t="s">
        <v>45</v>
      </c>
      <c r="BL108" s="195"/>
      <c r="BM108" s="198" t="s">
        <v>45</v>
      </c>
      <c r="BN108" s="195"/>
      <c r="BO108" s="199" t="s">
        <v>45</v>
      </c>
      <c r="BU108" s="41"/>
      <c r="BW108" s="198" t="s">
        <v>49</v>
      </c>
      <c r="BX108" s="195"/>
      <c r="BY108" s="198" t="s">
        <v>45</v>
      </c>
      <c r="BZ108" s="195"/>
      <c r="CA108" s="198" t="s">
        <v>45</v>
      </c>
      <c r="CB108" s="195"/>
      <c r="CC108" s="198" t="s">
        <v>45</v>
      </c>
      <c r="CD108" s="195"/>
      <c r="CE108" s="198" t="s">
        <v>45</v>
      </c>
      <c r="CF108" s="195"/>
      <c r="CG108" s="199" t="s">
        <v>45</v>
      </c>
      <c r="CM108" s="41"/>
      <c r="CO108" s="198" t="s">
        <v>49</v>
      </c>
      <c r="CP108" s="195"/>
      <c r="CQ108" s="198" t="s">
        <v>45</v>
      </c>
      <c r="CR108" s="195"/>
      <c r="CS108" s="198" t="s">
        <v>45</v>
      </c>
      <c r="CT108" s="195"/>
      <c r="CU108" s="198" t="s">
        <v>45</v>
      </c>
      <c r="CV108" s="195"/>
      <c r="CW108" s="198" t="s">
        <v>45</v>
      </c>
      <c r="CX108" s="195"/>
      <c r="CY108" s="199" t="s">
        <v>45</v>
      </c>
      <c r="CZ108" s="66"/>
      <c r="DA108" s="66"/>
      <c r="DB108" s="66"/>
      <c r="DC108" s="66"/>
      <c r="DD108" s="229"/>
      <c r="DE108" s="229"/>
      <c r="DF108" s="233"/>
      <c r="DG108" s="66"/>
      <c r="DH108" s="66"/>
      <c r="DI108" s="66"/>
      <c r="DJ108" s="66"/>
      <c r="DK108" s="66"/>
      <c r="DL108" s="196"/>
      <c r="DM108" s="233"/>
      <c r="DN108" s="66"/>
      <c r="DO108" s="66"/>
      <c r="DP108" s="66"/>
      <c r="DQ108" s="66"/>
      <c r="DR108" s="66"/>
      <c r="DS108" s="196"/>
      <c r="DT108" s="233"/>
      <c r="DU108" s="66"/>
      <c r="DV108" s="66"/>
      <c r="DW108" s="66"/>
      <c r="DX108" s="66"/>
      <c r="DY108" s="66"/>
      <c r="DZ108" s="66"/>
      <c r="EA108" s="195"/>
      <c r="EB108" s="66"/>
      <c r="EC108" s="66"/>
      <c r="ED108" s="195"/>
      <c r="EE108" s="195"/>
      <c r="EF108" s="233"/>
      <c r="EG108" s="53"/>
      <c r="EH108" s="201" t="str">
        <f>IF(K108="","",IF(L108="Undrained",(VLOOKUP(K108,Lists!$A$2:$O$595,8,Lists!$H$2:$H$595))/((VLOOKUP(K108,Lists!$A$2:$O$595,4,Lists!$D$2:$D$595))/100),IF(L108="Drained",(VLOOKUP(K108,Lists!$A$2:$O$595,11,Lists!$K$2:$K$595))/((VLOOKUP(K108,Lists!$A$2:$O$595,7,Lists!$G$2:$G$595))/100),"")))</f>
        <v/>
      </c>
      <c r="EI108" s="201" t="str">
        <f>Lists!S131</f>
        <v/>
      </c>
      <c r="EJ108" s="53"/>
      <c r="EK108" s="53"/>
      <c r="EL108" s="53"/>
      <c r="EM108" s="201">
        <f>SUM((IF(AH108="",0,IF(AH108=Lists!$T$3,((AG108*AL108*(AR108/100))*(Lists!W122/100)),((('Multi-Field'!AG108*2000)*('Multi-Field'!AR108/100)*(Lists!W122/100)))))),(IF('Multi-Field'!AZ108="",0,IF('Multi-Field'!AZ108=Lists!$T$3,(('Multi-Field'!AY108*'Multi-Field'!BD108*('Multi-Field'!BJ108/100))*(Lists!Y122/100)),((('Multi-Field'!AY108*2000)*('Multi-Field'!BJ108/100))*(Lists!Y122/100))))))</f>
        <v>0</v>
      </c>
      <c r="EN108" s="201">
        <f>SUM(IF(AH108="",0,IF(AH108=Lists!$T$3,((AG108*AL108)*(AP108/100)*(IF(Lists!V122=0,0,Lists!V122/100))),(('Multi-Field'!AG108*2000)*('Multi-Field'!AP108/100)*(IF(Lists!V122=0,0,Lists!V122/100))))),IF('Multi-Field'!AZ108="",0,IF('Multi-Field'!AZ108=Lists!$T$3,(('Multi-Field'!AY108*'Multi-Field'!BD108)*('Multi-Field'!BH108/100)*(IF(Lists!X122=0,0,Lists!X122/100))),(('Multi-Field'!AY108*2000)*('Multi-Field'!BH108/100)*(IF(Lists!X122=0,0,Lists!X122/100))))))</f>
        <v>0</v>
      </c>
      <c r="EO108" s="53"/>
      <c r="EP108" s="72"/>
      <c r="EQ108" s="202"/>
      <c r="ER108" s="202"/>
      <c r="ES108" s="66"/>
      <c r="ET108" s="66"/>
      <c r="EU108" s="66"/>
      <c r="EV108" s="202"/>
      <c r="EW108" s="66"/>
      <c r="EX108" s="66"/>
      <c r="EY108" s="66"/>
      <c r="EZ108" s="66"/>
      <c r="FA108" s="66"/>
      <c r="FB108" s="66"/>
      <c r="FC108" s="66"/>
      <c r="FD108" s="66"/>
      <c r="FE108" s="66"/>
      <c r="FF108" s="66"/>
      <c r="FG108" s="203"/>
      <c r="FH108" s="202"/>
      <c r="FI108" s="66"/>
      <c r="FJ108" s="234"/>
      <c r="FK108" s="234"/>
      <c r="FL108" s="234"/>
      <c r="FM108" s="234"/>
      <c r="FN108" s="234"/>
      <c r="FO108" s="205" t="str">
        <f t="shared" si="11"/>
        <v/>
      </c>
      <c r="FP108" s="234"/>
      <c r="FQ108" s="74" t="str">
        <f t="shared" si="12"/>
        <v/>
      </c>
      <c r="FT108" s="201" t="str">
        <f t="shared" si="13"/>
        <v/>
      </c>
    </row>
    <row r="109" spans="1:176" s="1" customFormat="1" ht="27.75" customHeight="1">
      <c r="A109" s="67"/>
      <c r="B109" s="66"/>
      <c r="C109" s="66"/>
      <c r="D109" s="229"/>
      <c r="E109" s="66"/>
      <c r="F109" s="66"/>
      <c r="G109" s="233"/>
      <c r="H109" s="66"/>
      <c r="I109" s="66"/>
      <c r="J109" s="66"/>
      <c r="K109" s="66"/>
      <c r="L109" s="66"/>
      <c r="M109" s="66"/>
      <c r="N109" s="66"/>
      <c r="O109" s="197"/>
      <c r="P109" s="66"/>
      <c r="Q109" s="195"/>
      <c r="R109" s="66"/>
      <c r="S109" s="66"/>
      <c r="T109" s="66"/>
      <c r="U109" s="66"/>
      <c r="V109" s="66"/>
      <c r="W109" s="66"/>
      <c r="X109" s="66"/>
      <c r="Y109" s="66"/>
      <c r="Z109" s="66"/>
      <c r="AA109" s="66"/>
      <c r="AB109" s="233"/>
      <c r="AC109" s="66"/>
      <c r="AD109" s="66"/>
      <c r="AE109" s="233"/>
      <c r="AF109" s="66"/>
      <c r="AG109" s="66"/>
      <c r="AH109" s="66"/>
      <c r="AI109" s="66"/>
      <c r="AJ109" s="66"/>
      <c r="AK109" s="197"/>
      <c r="AL109" s="66"/>
      <c r="AM109" s="198" t="s">
        <v>49</v>
      </c>
      <c r="AN109" s="195"/>
      <c r="AO109" s="198" t="s">
        <v>45</v>
      </c>
      <c r="AP109" s="195"/>
      <c r="AQ109" s="198" t="s">
        <v>45</v>
      </c>
      <c r="AR109" s="195"/>
      <c r="AS109" s="198" t="s">
        <v>45</v>
      </c>
      <c r="AT109" s="195"/>
      <c r="AU109" s="198" t="s">
        <v>45</v>
      </c>
      <c r="AV109" s="195"/>
      <c r="AW109" s="199" t="s">
        <v>45</v>
      </c>
      <c r="BC109" s="41"/>
      <c r="BE109" s="198" t="s">
        <v>49</v>
      </c>
      <c r="BF109" s="195"/>
      <c r="BG109" s="198" t="s">
        <v>45</v>
      </c>
      <c r="BH109" s="195"/>
      <c r="BI109" s="198" t="s">
        <v>45</v>
      </c>
      <c r="BJ109" s="195"/>
      <c r="BK109" s="198" t="s">
        <v>45</v>
      </c>
      <c r="BL109" s="195"/>
      <c r="BM109" s="198" t="s">
        <v>45</v>
      </c>
      <c r="BN109" s="195"/>
      <c r="BO109" s="199" t="s">
        <v>45</v>
      </c>
      <c r="BU109" s="41"/>
      <c r="BW109" s="198" t="s">
        <v>49</v>
      </c>
      <c r="BX109" s="195"/>
      <c r="BY109" s="198" t="s">
        <v>45</v>
      </c>
      <c r="BZ109" s="195"/>
      <c r="CA109" s="198" t="s">
        <v>45</v>
      </c>
      <c r="CB109" s="195"/>
      <c r="CC109" s="198" t="s">
        <v>45</v>
      </c>
      <c r="CD109" s="195"/>
      <c r="CE109" s="198" t="s">
        <v>45</v>
      </c>
      <c r="CF109" s="195"/>
      <c r="CG109" s="199" t="s">
        <v>45</v>
      </c>
      <c r="CM109" s="41"/>
      <c r="CO109" s="198" t="s">
        <v>49</v>
      </c>
      <c r="CP109" s="195"/>
      <c r="CQ109" s="198" t="s">
        <v>45</v>
      </c>
      <c r="CR109" s="195"/>
      <c r="CS109" s="198" t="s">
        <v>45</v>
      </c>
      <c r="CT109" s="195"/>
      <c r="CU109" s="198" t="s">
        <v>45</v>
      </c>
      <c r="CV109" s="195"/>
      <c r="CW109" s="198" t="s">
        <v>45</v>
      </c>
      <c r="CX109" s="195"/>
      <c r="CY109" s="199" t="s">
        <v>45</v>
      </c>
      <c r="CZ109" s="66"/>
      <c r="DA109" s="66"/>
      <c r="DB109" s="66"/>
      <c r="DC109" s="66"/>
      <c r="DD109" s="229"/>
      <c r="DE109" s="229"/>
      <c r="DF109" s="233"/>
      <c r="DG109" s="66"/>
      <c r="DH109" s="66"/>
      <c r="DI109" s="66"/>
      <c r="DJ109" s="66"/>
      <c r="DK109" s="66"/>
      <c r="DL109" s="196"/>
      <c r="DM109" s="233"/>
      <c r="DN109" s="66"/>
      <c r="DO109" s="66"/>
      <c r="DP109" s="66"/>
      <c r="DQ109" s="66"/>
      <c r="DR109" s="66"/>
      <c r="DS109" s="196"/>
      <c r="DT109" s="233"/>
      <c r="DU109" s="66"/>
      <c r="DV109" s="66"/>
      <c r="DW109" s="66"/>
      <c r="DX109" s="66"/>
      <c r="DY109" s="66"/>
      <c r="DZ109" s="66"/>
      <c r="EA109" s="195"/>
      <c r="EB109" s="66"/>
      <c r="EC109" s="66"/>
      <c r="ED109" s="195"/>
      <c r="EE109" s="195"/>
      <c r="EF109" s="233"/>
      <c r="EG109" s="53"/>
      <c r="EH109" s="201" t="str">
        <f>IF(K109="","",IF(L109="Undrained",(VLOOKUP(K109,Lists!$A$2:$O$595,8,Lists!$H$2:$H$595))/((VLOOKUP(K109,Lists!$A$2:$O$595,4,Lists!$D$2:$D$595))/100),IF(L109="Drained",(VLOOKUP(K109,Lists!$A$2:$O$595,11,Lists!$K$2:$K$595))/((VLOOKUP(K109,Lists!$A$2:$O$595,7,Lists!$G$2:$G$595))/100),"")))</f>
        <v/>
      </c>
      <c r="EI109" s="201" t="str">
        <f>Lists!S132</f>
        <v/>
      </c>
      <c r="EJ109" s="53"/>
      <c r="EK109" s="53"/>
      <c r="EL109" s="53"/>
      <c r="EM109" s="201">
        <f>SUM((IF(AH109="",0,IF(AH109=Lists!$T$3,((AG109*AL109*(AR109/100))*(Lists!W123/100)),((('Multi-Field'!AG109*2000)*('Multi-Field'!AR109/100)*(Lists!W123/100)))))),(IF('Multi-Field'!AZ109="",0,IF('Multi-Field'!AZ109=Lists!$T$3,(('Multi-Field'!AY109*'Multi-Field'!BD109*('Multi-Field'!BJ109/100))*(Lists!Y123/100)),((('Multi-Field'!AY109*2000)*('Multi-Field'!BJ109/100))*(Lists!Y123/100))))))</f>
        <v>0</v>
      </c>
      <c r="EN109" s="201">
        <f>SUM(IF(AH109="",0,IF(AH109=Lists!$T$3,((AG109*AL109)*(AP109/100)*(IF(Lists!V123=0,0,Lists!V123/100))),(('Multi-Field'!AG109*2000)*('Multi-Field'!AP109/100)*(IF(Lists!V123=0,0,Lists!V123/100))))),IF('Multi-Field'!AZ109="",0,IF('Multi-Field'!AZ109=Lists!$T$3,(('Multi-Field'!AY109*'Multi-Field'!BD109)*('Multi-Field'!BH109/100)*(IF(Lists!X123=0,0,Lists!X123/100))),(('Multi-Field'!AY109*2000)*('Multi-Field'!BH109/100)*(IF(Lists!X123=0,0,Lists!X123/100))))))</f>
        <v>0</v>
      </c>
      <c r="EO109" s="53"/>
      <c r="EP109" s="72"/>
      <c r="EQ109" s="202"/>
      <c r="ER109" s="202"/>
      <c r="ES109" s="66"/>
      <c r="ET109" s="66"/>
      <c r="EU109" s="66"/>
      <c r="EV109" s="202"/>
      <c r="EW109" s="66"/>
      <c r="EX109" s="66"/>
      <c r="EY109" s="66"/>
      <c r="EZ109" s="66"/>
      <c r="FA109" s="66"/>
      <c r="FB109" s="66"/>
      <c r="FC109" s="66"/>
      <c r="FD109" s="66"/>
      <c r="FE109" s="66"/>
      <c r="FF109" s="66"/>
      <c r="FG109" s="203"/>
      <c r="FH109" s="202"/>
      <c r="FI109" s="66"/>
      <c r="FJ109" s="234"/>
      <c r="FK109" s="234"/>
      <c r="FL109" s="234"/>
      <c r="FM109" s="234"/>
      <c r="FN109" s="234"/>
      <c r="FO109" s="205" t="str">
        <f t="shared" si="11"/>
        <v/>
      </c>
      <c r="FP109" s="234"/>
      <c r="FQ109" s="74" t="str">
        <f t="shared" si="12"/>
        <v/>
      </c>
      <c r="FT109" s="201" t="str">
        <f t="shared" si="13"/>
        <v/>
      </c>
    </row>
    <row r="110" spans="1:176" s="1" customFormat="1" ht="27.75" customHeight="1">
      <c r="A110" s="67"/>
      <c r="B110" s="66"/>
      <c r="C110" s="66"/>
      <c r="D110" s="229"/>
      <c r="E110" s="66"/>
      <c r="F110" s="66"/>
      <c r="G110" s="233"/>
      <c r="H110" s="66"/>
      <c r="I110" s="66"/>
      <c r="J110" s="66"/>
      <c r="K110" s="66"/>
      <c r="L110" s="66"/>
      <c r="M110" s="66"/>
      <c r="N110" s="66"/>
      <c r="O110" s="197"/>
      <c r="P110" s="66"/>
      <c r="Q110" s="195"/>
      <c r="R110" s="66"/>
      <c r="S110" s="66"/>
      <c r="T110" s="66"/>
      <c r="U110" s="66"/>
      <c r="V110" s="66"/>
      <c r="W110" s="66"/>
      <c r="X110" s="66"/>
      <c r="Y110" s="66"/>
      <c r="Z110" s="66"/>
      <c r="AA110" s="66"/>
      <c r="AB110" s="233"/>
      <c r="AC110" s="66"/>
      <c r="AD110" s="66"/>
      <c r="AE110" s="233"/>
      <c r="AF110" s="66"/>
      <c r="AG110" s="66"/>
      <c r="AH110" s="66"/>
      <c r="AI110" s="66"/>
      <c r="AJ110" s="66"/>
      <c r="AK110" s="197"/>
      <c r="AL110" s="66"/>
      <c r="AM110" s="198" t="s">
        <v>49</v>
      </c>
      <c r="AN110" s="195"/>
      <c r="AO110" s="198" t="s">
        <v>45</v>
      </c>
      <c r="AP110" s="195"/>
      <c r="AQ110" s="198" t="s">
        <v>45</v>
      </c>
      <c r="AR110" s="195"/>
      <c r="AS110" s="198" t="s">
        <v>45</v>
      </c>
      <c r="AT110" s="195"/>
      <c r="AU110" s="198" t="s">
        <v>45</v>
      </c>
      <c r="AV110" s="195"/>
      <c r="AW110" s="199" t="s">
        <v>45</v>
      </c>
      <c r="BC110" s="41"/>
      <c r="BE110" s="198" t="s">
        <v>49</v>
      </c>
      <c r="BF110" s="195"/>
      <c r="BG110" s="198" t="s">
        <v>45</v>
      </c>
      <c r="BH110" s="195"/>
      <c r="BI110" s="198" t="s">
        <v>45</v>
      </c>
      <c r="BJ110" s="195"/>
      <c r="BK110" s="198" t="s">
        <v>45</v>
      </c>
      <c r="BL110" s="195"/>
      <c r="BM110" s="198" t="s">
        <v>45</v>
      </c>
      <c r="BN110" s="195"/>
      <c r="BO110" s="199" t="s">
        <v>45</v>
      </c>
      <c r="BU110" s="41"/>
      <c r="BW110" s="198" t="s">
        <v>49</v>
      </c>
      <c r="BX110" s="195"/>
      <c r="BY110" s="198" t="s">
        <v>45</v>
      </c>
      <c r="BZ110" s="195"/>
      <c r="CA110" s="198" t="s">
        <v>45</v>
      </c>
      <c r="CB110" s="195"/>
      <c r="CC110" s="198" t="s">
        <v>45</v>
      </c>
      <c r="CD110" s="195"/>
      <c r="CE110" s="198" t="s">
        <v>45</v>
      </c>
      <c r="CF110" s="195"/>
      <c r="CG110" s="199" t="s">
        <v>45</v>
      </c>
      <c r="CM110" s="41"/>
      <c r="CO110" s="198" t="s">
        <v>49</v>
      </c>
      <c r="CP110" s="195"/>
      <c r="CQ110" s="198" t="s">
        <v>45</v>
      </c>
      <c r="CR110" s="195"/>
      <c r="CS110" s="198" t="s">
        <v>45</v>
      </c>
      <c r="CT110" s="195"/>
      <c r="CU110" s="198" t="s">
        <v>45</v>
      </c>
      <c r="CV110" s="195"/>
      <c r="CW110" s="198" t="s">
        <v>45</v>
      </c>
      <c r="CX110" s="195"/>
      <c r="CY110" s="199" t="s">
        <v>45</v>
      </c>
      <c r="CZ110" s="66"/>
      <c r="DA110" s="66"/>
      <c r="DB110" s="66"/>
      <c r="DC110" s="66"/>
      <c r="DD110" s="229"/>
      <c r="DE110" s="229"/>
      <c r="DF110" s="233"/>
      <c r="DG110" s="66"/>
      <c r="DH110" s="66"/>
      <c r="DI110" s="66"/>
      <c r="DJ110" s="66"/>
      <c r="DK110" s="66"/>
      <c r="DL110" s="196"/>
      <c r="DM110" s="233"/>
      <c r="DN110" s="66"/>
      <c r="DO110" s="66"/>
      <c r="DP110" s="66"/>
      <c r="DQ110" s="66"/>
      <c r="DR110" s="66"/>
      <c r="DS110" s="196"/>
      <c r="DT110" s="233"/>
      <c r="DU110" s="66"/>
      <c r="DV110" s="66"/>
      <c r="DW110" s="66"/>
      <c r="DX110" s="66"/>
      <c r="DY110" s="66"/>
      <c r="DZ110" s="66"/>
      <c r="EA110" s="195"/>
      <c r="EB110" s="66"/>
      <c r="EC110" s="66"/>
      <c r="ED110" s="195"/>
      <c r="EE110" s="195"/>
      <c r="EF110" s="233"/>
      <c r="EG110" s="53"/>
      <c r="EH110" s="201" t="str">
        <f>IF(K110="","",IF(L110="Undrained",(VLOOKUP(K110,Lists!$A$2:$O$595,8,Lists!$H$2:$H$595))/((VLOOKUP(K110,Lists!$A$2:$O$595,4,Lists!$D$2:$D$595))/100),IF(L110="Drained",(VLOOKUP(K110,Lists!$A$2:$O$595,11,Lists!$K$2:$K$595))/((VLOOKUP(K110,Lists!$A$2:$O$595,7,Lists!$G$2:$G$595))/100),"")))</f>
        <v/>
      </c>
      <c r="EI110" s="201" t="str">
        <f>Lists!S133</f>
        <v/>
      </c>
      <c r="EJ110" s="53"/>
      <c r="EK110" s="53"/>
      <c r="EL110" s="53"/>
      <c r="EM110" s="201">
        <f>SUM((IF(AH110="",0,IF(AH110=Lists!$T$3,((AG110*AL110*(AR110/100))*(Lists!W124/100)),((('Multi-Field'!AG110*2000)*('Multi-Field'!AR110/100)*(Lists!W124/100)))))),(IF('Multi-Field'!AZ110="",0,IF('Multi-Field'!AZ110=Lists!$T$3,(('Multi-Field'!AY110*'Multi-Field'!BD110*('Multi-Field'!BJ110/100))*(Lists!Y124/100)),((('Multi-Field'!AY110*2000)*('Multi-Field'!BJ110/100))*(Lists!Y124/100))))))</f>
        <v>0</v>
      </c>
      <c r="EN110" s="201">
        <f>SUM(IF(AH110="",0,IF(AH110=Lists!$T$3,((AG110*AL110)*(AP110/100)*(IF(Lists!V124=0,0,Lists!V124/100))),(('Multi-Field'!AG110*2000)*('Multi-Field'!AP110/100)*(IF(Lists!V124=0,0,Lists!V124/100))))),IF('Multi-Field'!AZ110="",0,IF('Multi-Field'!AZ110=Lists!$T$3,(('Multi-Field'!AY110*'Multi-Field'!BD110)*('Multi-Field'!BH110/100)*(IF(Lists!X124=0,0,Lists!X124/100))),(('Multi-Field'!AY110*2000)*('Multi-Field'!BH110/100)*(IF(Lists!X124=0,0,Lists!X124/100))))))</f>
        <v>0</v>
      </c>
      <c r="EO110" s="53"/>
      <c r="EP110" s="72"/>
      <c r="EQ110" s="202"/>
      <c r="ER110" s="202"/>
      <c r="ES110" s="66"/>
      <c r="ET110" s="66"/>
      <c r="EU110" s="66"/>
      <c r="EV110" s="202"/>
      <c r="EW110" s="66"/>
      <c r="EX110" s="66"/>
      <c r="EY110" s="66"/>
      <c r="EZ110" s="66"/>
      <c r="FA110" s="66"/>
      <c r="FB110" s="66"/>
      <c r="FC110" s="66"/>
      <c r="FD110" s="66"/>
      <c r="FE110" s="66"/>
      <c r="FF110" s="66"/>
      <c r="FG110" s="203"/>
      <c r="FH110" s="202"/>
      <c r="FI110" s="66"/>
      <c r="FJ110" s="234"/>
      <c r="FK110" s="234"/>
      <c r="FL110" s="234"/>
      <c r="FM110" s="234"/>
      <c r="FN110" s="234"/>
      <c r="FO110" s="205" t="str">
        <f t="shared" si="11"/>
        <v/>
      </c>
      <c r="FP110" s="234"/>
      <c r="FQ110" s="74" t="str">
        <f t="shared" si="12"/>
        <v/>
      </c>
      <c r="FT110" s="201" t="str">
        <f t="shared" si="13"/>
        <v/>
      </c>
    </row>
    <row r="111" spans="1:176" s="1" customFormat="1" ht="27.75" customHeight="1">
      <c r="A111" s="67"/>
      <c r="B111" s="66"/>
      <c r="C111" s="66"/>
      <c r="D111" s="229"/>
      <c r="E111" s="66"/>
      <c r="F111" s="66"/>
      <c r="G111" s="233"/>
      <c r="H111" s="66"/>
      <c r="I111" s="66"/>
      <c r="J111" s="66"/>
      <c r="K111" s="66"/>
      <c r="L111" s="66"/>
      <c r="M111" s="66"/>
      <c r="N111" s="66"/>
      <c r="O111" s="197"/>
      <c r="P111" s="66"/>
      <c r="Q111" s="195"/>
      <c r="R111" s="66"/>
      <c r="S111" s="66"/>
      <c r="T111" s="66"/>
      <c r="U111" s="66"/>
      <c r="V111" s="66"/>
      <c r="W111" s="66"/>
      <c r="X111" s="66"/>
      <c r="Y111" s="66"/>
      <c r="Z111" s="66"/>
      <c r="AA111" s="66"/>
      <c r="AB111" s="233"/>
      <c r="AC111" s="66"/>
      <c r="AD111" s="66"/>
      <c r="AE111" s="233"/>
      <c r="AF111" s="66"/>
      <c r="AG111" s="66"/>
      <c r="AH111" s="66"/>
      <c r="AI111" s="66"/>
      <c r="AJ111" s="66"/>
      <c r="AK111" s="197"/>
      <c r="AL111" s="66"/>
      <c r="AM111" s="198" t="s">
        <v>49</v>
      </c>
      <c r="AN111" s="195"/>
      <c r="AO111" s="198" t="s">
        <v>45</v>
      </c>
      <c r="AP111" s="195"/>
      <c r="AQ111" s="198" t="s">
        <v>45</v>
      </c>
      <c r="AR111" s="195"/>
      <c r="AS111" s="198" t="s">
        <v>45</v>
      </c>
      <c r="AT111" s="195"/>
      <c r="AU111" s="198" t="s">
        <v>45</v>
      </c>
      <c r="AV111" s="195"/>
      <c r="AW111" s="199" t="s">
        <v>45</v>
      </c>
      <c r="BC111" s="41"/>
      <c r="BE111" s="198" t="s">
        <v>49</v>
      </c>
      <c r="BF111" s="195"/>
      <c r="BG111" s="198" t="s">
        <v>45</v>
      </c>
      <c r="BH111" s="195"/>
      <c r="BI111" s="198" t="s">
        <v>45</v>
      </c>
      <c r="BJ111" s="195"/>
      <c r="BK111" s="198" t="s">
        <v>45</v>
      </c>
      <c r="BL111" s="195"/>
      <c r="BM111" s="198" t="s">
        <v>45</v>
      </c>
      <c r="BN111" s="195"/>
      <c r="BO111" s="199" t="s">
        <v>45</v>
      </c>
      <c r="BU111" s="41"/>
      <c r="BW111" s="198" t="s">
        <v>49</v>
      </c>
      <c r="BX111" s="195"/>
      <c r="BY111" s="198" t="s">
        <v>45</v>
      </c>
      <c r="BZ111" s="195"/>
      <c r="CA111" s="198" t="s">
        <v>45</v>
      </c>
      <c r="CB111" s="195"/>
      <c r="CC111" s="198" t="s">
        <v>45</v>
      </c>
      <c r="CD111" s="195"/>
      <c r="CE111" s="198" t="s">
        <v>45</v>
      </c>
      <c r="CF111" s="195"/>
      <c r="CG111" s="199" t="s">
        <v>45</v>
      </c>
      <c r="CM111" s="41"/>
      <c r="CO111" s="198" t="s">
        <v>49</v>
      </c>
      <c r="CP111" s="195"/>
      <c r="CQ111" s="198" t="s">
        <v>45</v>
      </c>
      <c r="CR111" s="195"/>
      <c r="CS111" s="198" t="s">
        <v>45</v>
      </c>
      <c r="CT111" s="195"/>
      <c r="CU111" s="198" t="s">
        <v>45</v>
      </c>
      <c r="CV111" s="195"/>
      <c r="CW111" s="198" t="s">
        <v>45</v>
      </c>
      <c r="CX111" s="195"/>
      <c r="CY111" s="199" t="s">
        <v>45</v>
      </c>
      <c r="CZ111" s="66"/>
      <c r="DA111" s="66"/>
      <c r="DB111" s="66"/>
      <c r="DC111" s="66"/>
      <c r="DD111" s="229"/>
      <c r="DE111" s="229"/>
      <c r="DF111" s="233"/>
      <c r="DG111" s="66"/>
      <c r="DH111" s="66"/>
      <c r="DI111" s="66"/>
      <c r="DJ111" s="66"/>
      <c r="DK111" s="66"/>
      <c r="DL111" s="196"/>
      <c r="DM111" s="233"/>
      <c r="DN111" s="66"/>
      <c r="DO111" s="66"/>
      <c r="DP111" s="66"/>
      <c r="DQ111" s="66"/>
      <c r="DR111" s="66"/>
      <c r="DS111" s="196"/>
      <c r="DT111" s="233"/>
      <c r="DU111" s="66"/>
      <c r="DV111" s="66"/>
      <c r="DW111" s="66"/>
      <c r="DX111" s="66"/>
      <c r="DY111" s="66"/>
      <c r="DZ111" s="66"/>
      <c r="EA111" s="195"/>
      <c r="EB111" s="66"/>
      <c r="EC111" s="66"/>
      <c r="ED111" s="195"/>
      <c r="EE111" s="195"/>
      <c r="EF111" s="233"/>
      <c r="EG111" s="53"/>
      <c r="EH111" s="201" t="str">
        <f>IF(K111="","",IF(L111="Undrained",(VLOOKUP(K111,Lists!$A$2:$O$595,8,Lists!$H$2:$H$595))/((VLOOKUP(K111,Lists!$A$2:$O$595,4,Lists!$D$2:$D$595))/100),IF(L111="Drained",(VLOOKUP(K111,Lists!$A$2:$O$595,11,Lists!$K$2:$K$595))/((VLOOKUP(K111,Lists!$A$2:$O$595,7,Lists!$G$2:$G$595))/100),"")))</f>
        <v/>
      </c>
      <c r="EI111" s="201" t="str">
        <f>Lists!S134</f>
        <v/>
      </c>
      <c r="EJ111" s="53"/>
      <c r="EK111" s="53"/>
      <c r="EL111" s="53"/>
      <c r="EM111" s="201">
        <f>SUM((IF(AH111="",0,IF(AH111=Lists!$T$3,((AG111*AL111*(AR111/100))*(Lists!W125/100)),((('Multi-Field'!AG111*2000)*('Multi-Field'!AR111/100)*(Lists!W125/100)))))),(IF('Multi-Field'!AZ111="",0,IF('Multi-Field'!AZ111=Lists!$T$3,(('Multi-Field'!AY111*'Multi-Field'!BD111*('Multi-Field'!BJ111/100))*(Lists!Y125/100)),((('Multi-Field'!AY111*2000)*('Multi-Field'!BJ111/100))*(Lists!Y125/100))))))</f>
        <v>0</v>
      </c>
      <c r="EN111" s="201">
        <f>SUM(IF(AH111="",0,IF(AH111=Lists!$T$3,((AG111*AL111)*(AP111/100)*(IF(Lists!V125=0,0,Lists!V125/100))),(('Multi-Field'!AG111*2000)*('Multi-Field'!AP111/100)*(IF(Lists!V125=0,0,Lists!V125/100))))),IF('Multi-Field'!AZ111="",0,IF('Multi-Field'!AZ111=Lists!$T$3,(('Multi-Field'!AY111*'Multi-Field'!BD111)*('Multi-Field'!BH111/100)*(IF(Lists!X125=0,0,Lists!X125/100))),(('Multi-Field'!AY111*2000)*('Multi-Field'!BH111/100)*(IF(Lists!X125=0,0,Lists!X125/100))))))</f>
        <v>0</v>
      </c>
      <c r="EO111" s="53"/>
      <c r="EP111" s="72"/>
      <c r="EQ111" s="202"/>
      <c r="ER111" s="202"/>
      <c r="ES111" s="66"/>
      <c r="ET111" s="66"/>
      <c r="EU111" s="66"/>
      <c r="EV111" s="202"/>
      <c r="EW111" s="66"/>
      <c r="EX111" s="66"/>
      <c r="EY111" s="66"/>
      <c r="EZ111" s="66"/>
      <c r="FA111" s="66"/>
      <c r="FB111" s="66"/>
      <c r="FC111" s="66"/>
      <c r="FD111" s="66"/>
      <c r="FE111" s="66"/>
      <c r="FF111" s="66"/>
      <c r="FG111" s="203"/>
      <c r="FH111" s="202"/>
      <c r="FI111" s="66"/>
      <c r="FJ111" s="234"/>
      <c r="FK111" s="234"/>
      <c r="FL111" s="234"/>
      <c r="FM111" s="234"/>
      <c r="FN111" s="234"/>
      <c r="FO111" s="205" t="str">
        <f t="shared" si="11"/>
        <v/>
      </c>
      <c r="FP111" s="234"/>
      <c r="FQ111" s="74" t="str">
        <f t="shared" si="12"/>
        <v/>
      </c>
      <c r="FT111" s="201" t="str">
        <f t="shared" si="13"/>
        <v/>
      </c>
    </row>
    <row r="112" spans="1:176" s="1" customFormat="1" ht="27.75" customHeight="1">
      <c r="A112" s="67"/>
      <c r="B112" s="66"/>
      <c r="C112" s="66"/>
      <c r="D112" s="229"/>
      <c r="E112" s="66"/>
      <c r="F112" s="66"/>
      <c r="G112" s="233"/>
      <c r="H112" s="66"/>
      <c r="I112" s="66"/>
      <c r="J112" s="66"/>
      <c r="K112" s="66"/>
      <c r="L112" s="66"/>
      <c r="M112" s="66"/>
      <c r="N112" s="66"/>
      <c r="O112" s="197"/>
      <c r="P112" s="66"/>
      <c r="Q112" s="195"/>
      <c r="R112" s="66"/>
      <c r="S112" s="66"/>
      <c r="T112" s="66"/>
      <c r="U112" s="66"/>
      <c r="V112" s="66"/>
      <c r="W112" s="66"/>
      <c r="X112" s="66"/>
      <c r="Y112" s="66"/>
      <c r="Z112" s="66"/>
      <c r="AA112" s="66"/>
      <c r="AB112" s="233"/>
      <c r="AC112" s="66"/>
      <c r="AD112" s="66"/>
      <c r="AE112" s="233"/>
      <c r="AF112" s="66"/>
      <c r="AG112" s="66"/>
      <c r="AH112" s="66"/>
      <c r="AI112" s="66"/>
      <c r="AJ112" s="66"/>
      <c r="AK112" s="197"/>
      <c r="AL112" s="66"/>
      <c r="AM112" s="198" t="s">
        <v>49</v>
      </c>
      <c r="AN112" s="195"/>
      <c r="AO112" s="198" t="s">
        <v>45</v>
      </c>
      <c r="AP112" s="195"/>
      <c r="AQ112" s="198" t="s">
        <v>45</v>
      </c>
      <c r="AR112" s="195"/>
      <c r="AS112" s="198" t="s">
        <v>45</v>
      </c>
      <c r="AT112" s="195"/>
      <c r="AU112" s="198" t="s">
        <v>45</v>
      </c>
      <c r="AV112" s="195"/>
      <c r="AW112" s="199" t="s">
        <v>45</v>
      </c>
      <c r="BC112" s="41"/>
      <c r="BE112" s="198" t="s">
        <v>49</v>
      </c>
      <c r="BF112" s="195"/>
      <c r="BG112" s="198" t="s">
        <v>45</v>
      </c>
      <c r="BH112" s="195"/>
      <c r="BI112" s="198" t="s">
        <v>45</v>
      </c>
      <c r="BJ112" s="195"/>
      <c r="BK112" s="198" t="s">
        <v>45</v>
      </c>
      <c r="BL112" s="195"/>
      <c r="BM112" s="198" t="s">
        <v>45</v>
      </c>
      <c r="BN112" s="195"/>
      <c r="BO112" s="199" t="s">
        <v>45</v>
      </c>
      <c r="BU112" s="41"/>
      <c r="BW112" s="198" t="s">
        <v>49</v>
      </c>
      <c r="BX112" s="195"/>
      <c r="BY112" s="198" t="s">
        <v>45</v>
      </c>
      <c r="BZ112" s="195"/>
      <c r="CA112" s="198" t="s">
        <v>45</v>
      </c>
      <c r="CB112" s="195"/>
      <c r="CC112" s="198" t="s">
        <v>45</v>
      </c>
      <c r="CD112" s="195"/>
      <c r="CE112" s="198" t="s">
        <v>45</v>
      </c>
      <c r="CF112" s="195"/>
      <c r="CG112" s="199" t="s">
        <v>45</v>
      </c>
      <c r="CM112" s="41"/>
      <c r="CO112" s="198" t="s">
        <v>49</v>
      </c>
      <c r="CP112" s="195"/>
      <c r="CQ112" s="198" t="s">
        <v>45</v>
      </c>
      <c r="CR112" s="195"/>
      <c r="CS112" s="198" t="s">
        <v>45</v>
      </c>
      <c r="CT112" s="195"/>
      <c r="CU112" s="198" t="s">
        <v>45</v>
      </c>
      <c r="CV112" s="195"/>
      <c r="CW112" s="198" t="s">
        <v>45</v>
      </c>
      <c r="CX112" s="195"/>
      <c r="CY112" s="199" t="s">
        <v>45</v>
      </c>
      <c r="CZ112" s="66"/>
      <c r="DA112" s="66"/>
      <c r="DB112" s="66"/>
      <c r="DC112" s="66"/>
      <c r="DD112" s="229"/>
      <c r="DE112" s="229"/>
      <c r="DF112" s="233"/>
      <c r="DG112" s="66"/>
      <c r="DH112" s="66"/>
      <c r="DI112" s="66"/>
      <c r="DJ112" s="66"/>
      <c r="DK112" s="66"/>
      <c r="DL112" s="196"/>
      <c r="DM112" s="233"/>
      <c r="DN112" s="66"/>
      <c r="DO112" s="66"/>
      <c r="DP112" s="66"/>
      <c r="DQ112" s="66"/>
      <c r="DR112" s="66"/>
      <c r="DS112" s="196"/>
      <c r="DT112" s="233"/>
      <c r="DU112" s="66"/>
      <c r="DV112" s="66"/>
      <c r="DW112" s="66"/>
      <c r="DX112" s="66"/>
      <c r="DY112" s="66"/>
      <c r="DZ112" s="66"/>
      <c r="EA112" s="195"/>
      <c r="EB112" s="66"/>
      <c r="EC112" s="66"/>
      <c r="ED112" s="195"/>
      <c r="EE112" s="195"/>
      <c r="EF112" s="233"/>
      <c r="EG112" s="53"/>
      <c r="EH112" s="201" t="str">
        <f>IF(K112="","",IF(L112="Undrained",(VLOOKUP(K112,Lists!$A$2:$O$595,8,Lists!$H$2:$H$595))/((VLOOKUP(K112,Lists!$A$2:$O$595,4,Lists!$D$2:$D$595))/100),IF(L112="Drained",(VLOOKUP(K112,Lists!$A$2:$O$595,11,Lists!$K$2:$K$595))/((VLOOKUP(K112,Lists!$A$2:$O$595,7,Lists!$G$2:$G$595))/100),"")))</f>
        <v/>
      </c>
      <c r="EI112" s="201" t="str">
        <f>Lists!S135</f>
        <v/>
      </c>
      <c r="EJ112" s="53"/>
      <c r="EK112" s="53"/>
      <c r="EL112" s="53"/>
      <c r="EM112" s="201">
        <f>SUM((IF(AH112="",0,IF(AH112=Lists!$T$3,((AG112*AL112*(AR112/100))*(Lists!W126/100)),((('Multi-Field'!AG112*2000)*('Multi-Field'!AR112/100)*(Lists!W126/100)))))),(IF('Multi-Field'!AZ112="",0,IF('Multi-Field'!AZ112=Lists!$T$3,(('Multi-Field'!AY112*'Multi-Field'!BD112*('Multi-Field'!BJ112/100))*(Lists!Y126/100)),((('Multi-Field'!AY112*2000)*('Multi-Field'!BJ112/100))*(Lists!Y126/100))))))</f>
        <v>0</v>
      </c>
      <c r="EN112" s="201">
        <f>SUM(IF(AH112="",0,IF(AH112=Lists!$T$3,((AG112*AL112)*(AP112/100)*(IF(Lists!V126=0,0,Lists!V126/100))),(('Multi-Field'!AG112*2000)*('Multi-Field'!AP112/100)*(IF(Lists!V126=0,0,Lists!V126/100))))),IF('Multi-Field'!AZ112="",0,IF('Multi-Field'!AZ112=Lists!$T$3,(('Multi-Field'!AY112*'Multi-Field'!BD112)*('Multi-Field'!BH112/100)*(IF(Lists!X126=0,0,Lists!X126/100))),(('Multi-Field'!AY112*2000)*('Multi-Field'!BH112/100)*(IF(Lists!X126=0,0,Lists!X126/100))))))</f>
        <v>0</v>
      </c>
      <c r="EO112" s="53"/>
      <c r="EP112" s="72"/>
      <c r="EQ112" s="202"/>
      <c r="ER112" s="202"/>
      <c r="ES112" s="66"/>
      <c r="ET112" s="66"/>
      <c r="EU112" s="66"/>
      <c r="EV112" s="202"/>
      <c r="EW112" s="66"/>
      <c r="EX112" s="66"/>
      <c r="EY112" s="66"/>
      <c r="EZ112" s="66"/>
      <c r="FA112" s="66"/>
      <c r="FB112" s="66"/>
      <c r="FC112" s="66"/>
      <c r="FD112" s="66"/>
      <c r="FE112" s="66"/>
      <c r="FF112" s="66"/>
      <c r="FG112" s="203"/>
      <c r="FH112" s="202"/>
      <c r="FI112" s="66"/>
      <c r="FJ112" s="234"/>
      <c r="FK112" s="234"/>
      <c r="FL112" s="234"/>
      <c r="FM112" s="234"/>
      <c r="FN112" s="234"/>
      <c r="FO112" s="205" t="str">
        <f t="shared" si="11"/>
        <v/>
      </c>
      <c r="FP112" s="234"/>
      <c r="FQ112" s="74" t="str">
        <f t="shared" si="12"/>
        <v/>
      </c>
      <c r="FT112" s="201" t="str">
        <f t="shared" si="13"/>
        <v/>
      </c>
    </row>
    <row r="113" spans="1:176" s="1" customFormat="1" ht="27.75" customHeight="1">
      <c r="A113" s="67"/>
      <c r="B113" s="66"/>
      <c r="C113" s="66"/>
      <c r="D113" s="229"/>
      <c r="E113" s="66"/>
      <c r="F113" s="66"/>
      <c r="G113" s="233"/>
      <c r="H113" s="66"/>
      <c r="I113" s="66"/>
      <c r="J113" s="66"/>
      <c r="K113" s="66"/>
      <c r="L113" s="66"/>
      <c r="M113" s="66"/>
      <c r="N113" s="66"/>
      <c r="O113" s="197"/>
      <c r="P113" s="66"/>
      <c r="Q113" s="195"/>
      <c r="R113" s="66"/>
      <c r="S113" s="66"/>
      <c r="T113" s="66"/>
      <c r="U113" s="66"/>
      <c r="V113" s="66"/>
      <c r="W113" s="66"/>
      <c r="X113" s="66"/>
      <c r="Y113" s="66"/>
      <c r="Z113" s="66"/>
      <c r="AA113" s="66"/>
      <c r="AB113" s="233"/>
      <c r="AC113" s="66"/>
      <c r="AD113" s="66"/>
      <c r="AE113" s="233"/>
      <c r="AF113" s="66"/>
      <c r="AG113" s="66"/>
      <c r="AH113" s="66"/>
      <c r="AI113" s="66"/>
      <c r="AJ113" s="66"/>
      <c r="AK113" s="197"/>
      <c r="AL113" s="66"/>
      <c r="AM113" s="198" t="s">
        <v>49</v>
      </c>
      <c r="AN113" s="195"/>
      <c r="AO113" s="198" t="s">
        <v>45</v>
      </c>
      <c r="AP113" s="195"/>
      <c r="AQ113" s="198" t="s">
        <v>45</v>
      </c>
      <c r="AR113" s="195"/>
      <c r="AS113" s="198" t="s">
        <v>45</v>
      </c>
      <c r="AT113" s="195"/>
      <c r="AU113" s="198" t="s">
        <v>45</v>
      </c>
      <c r="AV113" s="195"/>
      <c r="AW113" s="199" t="s">
        <v>45</v>
      </c>
      <c r="BC113" s="41"/>
      <c r="BE113" s="198" t="s">
        <v>49</v>
      </c>
      <c r="BF113" s="195"/>
      <c r="BG113" s="198" t="s">
        <v>45</v>
      </c>
      <c r="BH113" s="195"/>
      <c r="BI113" s="198" t="s">
        <v>45</v>
      </c>
      <c r="BJ113" s="195"/>
      <c r="BK113" s="198" t="s">
        <v>45</v>
      </c>
      <c r="BL113" s="195"/>
      <c r="BM113" s="198" t="s">
        <v>45</v>
      </c>
      <c r="BN113" s="195"/>
      <c r="BO113" s="199" t="s">
        <v>45</v>
      </c>
      <c r="BU113" s="41"/>
      <c r="BW113" s="198" t="s">
        <v>49</v>
      </c>
      <c r="BX113" s="195"/>
      <c r="BY113" s="198" t="s">
        <v>45</v>
      </c>
      <c r="BZ113" s="195"/>
      <c r="CA113" s="198" t="s">
        <v>45</v>
      </c>
      <c r="CB113" s="195"/>
      <c r="CC113" s="198" t="s">
        <v>45</v>
      </c>
      <c r="CD113" s="195"/>
      <c r="CE113" s="198" t="s">
        <v>45</v>
      </c>
      <c r="CF113" s="195"/>
      <c r="CG113" s="199" t="s">
        <v>45</v>
      </c>
      <c r="CM113" s="41"/>
      <c r="CO113" s="198" t="s">
        <v>49</v>
      </c>
      <c r="CP113" s="195"/>
      <c r="CQ113" s="198" t="s">
        <v>45</v>
      </c>
      <c r="CR113" s="195"/>
      <c r="CS113" s="198" t="s">
        <v>45</v>
      </c>
      <c r="CT113" s="195"/>
      <c r="CU113" s="198" t="s">
        <v>45</v>
      </c>
      <c r="CV113" s="195"/>
      <c r="CW113" s="198" t="s">
        <v>45</v>
      </c>
      <c r="CX113" s="195"/>
      <c r="CY113" s="199" t="s">
        <v>45</v>
      </c>
      <c r="CZ113" s="66"/>
      <c r="DA113" s="66"/>
      <c r="DB113" s="66"/>
      <c r="DC113" s="66"/>
      <c r="DD113" s="229"/>
      <c r="DE113" s="229"/>
      <c r="DF113" s="233"/>
      <c r="DG113" s="66"/>
      <c r="DH113" s="66"/>
      <c r="DI113" s="66"/>
      <c r="DJ113" s="66"/>
      <c r="DK113" s="66"/>
      <c r="DL113" s="196"/>
      <c r="DM113" s="233"/>
      <c r="DN113" s="66"/>
      <c r="DO113" s="66"/>
      <c r="DP113" s="66"/>
      <c r="DQ113" s="66"/>
      <c r="DR113" s="66"/>
      <c r="DS113" s="196"/>
      <c r="DT113" s="233"/>
      <c r="DU113" s="66"/>
      <c r="DV113" s="66"/>
      <c r="DW113" s="66"/>
      <c r="DX113" s="66"/>
      <c r="DY113" s="66"/>
      <c r="DZ113" s="66"/>
      <c r="EA113" s="195"/>
      <c r="EB113" s="66"/>
      <c r="EC113" s="66"/>
      <c r="ED113" s="195"/>
      <c r="EE113" s="195"/>
      <c r="EF113" s="233"/>
      <c r="EG113" s="53"/>
      <c r="EH113" s="201" t="str">
        <f>IF(K113="","",IF(L113="Undrained",(VLOOKUP(K113,Lists!$A$2:$O$595,8,Lists!$H$2:$H$595))/((VLOOKUP(K113,Lists!$A$2:$O$595,4,Lists!$D$2:$D$595))/100),IF(L113="Drained",(VLOOKUP(K113,Lists!$A$2:$O$595,11,Lists!$K$2:$K$595))/((VLOOKUP(K113,Lists!$A$2:$O$595,7,Lists!$G$2:$G$595))/100),"")))</f>
        <v/>
      </c>
      <c r="EI113" s="201" t="str">
        <f>Lists!S136</f>
        <v/>
      </c>
      <c r="EJ113" s="53"/>
      <c r="EK113" s="53"/>
      <c r="EL113" s="53"/>
      <c r="EM113" s="201">
        <f>SUM((IF(AH113="",0,IF(AH113=Lists!$T$3,((AG113*AL113*(AR113/100))*(Lists!W127/100)),((('Multi-Field'!AG113*2000)*('Multi-Field'!AR113/100)*(Lists!W127/100)))))),(IF('Multi-Field'!AZ113="",0,IF('Multi-Field'!AZ113=Lists!$T$3,(('Multi-Field'!AY113*'Multi-Field'!BD113*('Multi-Field'!BJ113/100))*(Lists!Y127/100)),((('Multi-Field'!AY113*2000)*('Multi-Field'!BJ113/100))*(Lists!Y127/100))))))</f>
        <v>0</v>
      </c>
      <c r="EN113" s="201">
        <f>SUM(IF(AH113="",0,IF(AH113=Lists!$T$3,((AG113*AL113)*(AP113/100)*(IF(Lists!V127=0,0,Lists!V127/100))),(('Multi-Field'!AG113*2000)*('Multi-Field'!AP113/100)*(IF(Lists!V127=0,0,Lists!V127/100))))),IF('Multi-Field'!AZ113="",0,IF('Multi-Field'!AZ113=Lists!$T$3,(('Multi-Field'!AY113*'Multi-Field'!BD113)*('Multi-Field'!BH113/100)*(IF(Lists!X127=0,0,Lists!X127/100))),(('Multi-Field'!AY113*2000)*('Multi-Field'!BH113/100)*(IF(Lists!X127=0,0,Lists!X127/100))))))</f>
        <v>0</v>
      </c>
      <c r="EO113" s="53"/>
      <c r="EP113" s="72"/>
      <c r="EQ113" s="202"/>
      <c r="ER113" s="202"/>
      <c r="ES113" s="66"/>
      <c r="ET113" s="66"/>
      <c r="EU113" s="66"/>
      <c r="EV113" s="202"/>
      <c r="EW113" s="66"/>
      <c r="EX113" s="66"/>
      <c r="EY113" s="66"/>
      <c r="EZ113" s="66"/>
      <c r="FA113" s="66"/>
      <c r="FB113" s="66"/>
      <c r="FC113" s="66"/>
      <c r="FD113" s="66"/>
      <c r="FE113" s="66"/>
      <c r="FF113" s="66"/>
      <c r="FG113" s="203"/>
      <c r="FH113" s="202"/>
      <c r="FI113" s="66"/>
      <c r="FJ113" s="234"/>
      <c r="FK113" s="234"/>
      <c r="FL113" s="234"/>
      <c r="FM113" s="234"/>
      <c r="FN113" s="234"/>
      <c r="FO113" s="205" t="str">
        <f t="shared" si="11"/>
        <v/>
      </c>
      <c r="FP113" s="234"/>
      <c r="FQ113" s="74" t="str">
        <f t="shared" si="12"/>
        <v/>
      </c>
      <c r="FT113" s="201" t="str">
        <f t="shared" si="13"/>
        <v/>
      </c>
    </row>
    <row r="114" spans="1:176" s="1" customFormat="1" ht="27.75" customHeight="1">
      <c r="A114" s="67"/>
      <c r="B114" s="66"/>
      <c r="C114" s="66"/>
      <c r="D114" s="229"/>
      <c r="E114" s="66"/>
      <c r="F114" s="66"/>
      <c r="G114" s="233"/>
      <c r="H114" s="66"/>
      <c r="I114" s="66"/>
      <c r="J114" s="66"/>
      <c r="K114" s="66"/>
      <c r="L114" s="66"/>
      <c r="M114" s="66"/>
      <c r="N114" s="66"/>
      <c r="O114" s="197"/>
      <c r="P114" s="66"/>
      <c r="Q114" s="195"/>
      <c r="R114" s="66"/>
      <c r="S114" s="66"/>
      <c r="T114" s="66"/>
      <c r="U114" s="66"/>
      <c r="V114" s="66"/>
      <c r="W114" s="66"/>
      <c r="X114" s="66"/>
      <c r="Y114" s="66"/>
      <c r="Z114" s="66"/>
      <c r="AA114" s="66"/>
      <c r="AB114" s="233"/>
      <c r="AC114" s="66"/>
      <c r="AD114" s="66"/>
      <c r="AE114" s="233"/>
      <c r="AF114" s="66"/>
      <c r="AG114" s="66"/>
      <c r="AH114" s="66"/>
      <c r="AI114" s="66"/>
      <c r="AJ114" s="66"/>
      <c r="AK114" s="197"/>
      <c r="AL114" s="66"/>
      <c r="AM114" s="198" t="s">
        <v>49</v>
      </c>
      <c r="AN114" s="195"/>
      <c r="AO114" s="198" t="s">
        <v>45</v>
      </c>
      <c r="AP114" s="195"/>
      <c r="AQ114" s="198" t="s">
        <v>45</v>
      </c>
      <c r="AR114" s="195"/>
      <c r="AS114" s="198" t="s">
        <v>45</v>
      </c>
      <c r="AT114" s="195"/>
      <c r="AU114" s="198" t="s">
        <v>45</v>
      </c>
      <c r="AV114" s="195"/>
      <c r="AW114" s="199" t="s">
        <v>45</v>
      </c>
      <c r="BC114" s="41"/>
      <c r="BE114" s="198" t="s">
        <v>49</v>
      </c>
      <c r="BF114" s="195"/>
      <c r="BG114" s="198" t="s">
        <v>45</v>
      </c>
      <c r="BH114" s="195"/>
      <c r="BI114" s="198" t="s">
        <v>45</v>
      </c>
      <c r="BJ114" s="195"/>
      <c r="BK114" s="198" t="s">
        <v>45</v>
      </c>
      <c r="BL114" s="195"/>
      <c r="BM114" s="198" t="s">
        <v>45</v>
      </c>
      <c r="BN114" s="195"/>
      <c r="BO114" s="199" t="s">
        <v>45</v>
      </c>
      <c r="BU114" s="41"/>
      <c r="BW114" s="198" t="s">
        <v>49</v>
      </c>
      <c r="BX114" s="195"/>
      <c r="BY114" s="198" t="s">
        <v>45</v>
      </c>
      <c r="BZ114" s="195"/>
      <c r="CA114" s="198" t="s">
        <v>45</v>
      </c>
      <c r="CB114" s="195"/>
      <c r="CC114" s="198" t="s">
        <v>45</v>
      </c>
      <c r="CD114" s="195"/>
      <c r="CE114" s="198" t="s">
        <v>45</v>
      </c>
      <c r="CF114" s="195"/>
      <c r="CG114" s="199" t="s">
        <v>45</v>
      </c>
      <c r="CM114" s="41"/>
      <c r="CO114" s="198" t="s">
        <v>49</v>
      </c>
      <c r="CP114" s="195"/>
      <c r="CQ114" s="198" t="s">
        <v>45</v>
      </c>
      <c r="CR114" s="195"/>
      <c r="CS114" s="198" t="s">
        <v>45</v>
      </c>
      <c r="CT114" s="195"/>
      <c r="CU114" s="198" t="s">
        <v>45</v>
      </c>
      <c r="CV114" s="195"/>
      <c r="CW114" s="198" t="s">
        <v>45</v>
      </c>
      <c r="CX114" s="195"/>
      <c r="CY114" s="199" t="s">
        <v>45</v>
      </c>
      <c r="CZ114" s="66"/>
      <c r="DA114" s="66"/>
      <c r="DB114" s="66"/>
      <c r="DC114" s="66"/>
      <c r="DD114" s="229"/>
      <c r="DE114" s="229"/>
      <c r="DF114" s="233"/>
      <c r="DG114" s="66"/>
      <c r="DH114" s="66"/>
      <c r="DI114" s="66"/>
      <c r="DJ114" s="66"/>
      <c r="DK114" s="66"/>
      <c r="DL114" s="196"/>
      <c r="DM114" s="233"/>
      <c r="DN114" s="66"/>
      <c r="DO114" s="66"/>
      <c r="DP114" s="66"/>
      <c r="DQ114" s="66"/>
      <c r="DR114" s="66"/>
      <c r="DS114" s="196"/>
      <c r="DT114" s="233"/>
      <c r="DU114" s="66"/>
      <c r="DV114" s="66"/>
      <c r="DW114" s="66"/>
      <c r="DX114" s="66"/>
      <c r="DY114" s="66"/>
      <c r="DZ114" s="66"/>
      <c r="EA114" s="195"/>
      <c r="EB114" s="66"/>
      <c r="EC114" s="66"/>
      <c r="ED114" s="195"/>
      <c r="EE114" s="195"/>
      <c r="EF114" s="233"/>
      <c r="EG114" s="53"/>
      <c r="EH114" s="201" t="str">
        <f>IF(K114="","",IF(L114="Undrained",(VLOOKUP(K114,Lists!$A$2:$O$595,8,Lists!$H$2:$H$595))/((VLOOKUP(K114,Lists!$A$2:$O$595,4,Lists!$D$2:$D$595))/100),IF(L114="Drained",(VLOOKUP(K114,Lists!$A$2:$O$595,11,Lists!$K$2:$K$595))/((VLOOKUP(K114,Lists!$A$2:$O$595,7,Lists!$G$2:$G$595))/100),"")))</f>
        <v/>
      </c>
      <c r="EI114" s="201" t="str">
        <f>Lists!S137</f>
        <v/>
      </c>
      <c r="EJ114" s="53"/>
      <c r="EK114" s="53"/>
      <c r="EL114" s="53"/>
      <c r="EM114" s="201">
        <f>SUM((IF(AH114="",0,IF(AH114=Lists!$T$3,((AG114*AL114*(AR114/100))*(Lists!W128/100)),((('Multi-Field'!AG114*2000)*('Multi-Field'!AR114/100)*(Lists!W128/100)))))),(IF('Multi-Field'!AZ114="",0,IF('Multi-Field'!AZ114=Lists!$T$3,(('Multi-Field'!AY114*'Multi-Field'!BD114*('Multi-Field'!BJ114/100))*(Lists!Y128/100)),((('Multi-Field'!AY114*2000)*('Multi-Field'!BJ114/100))*(Lists!Y128/100))))))</f>
        <v>0</v>
      </c>
      <c r="EN114" s="201">
        <f>SUM(IF(AH114="",0,IF(AH114=Lists!$T$3,((AG114*AL114)*(AP114/100)*(IF(Lists!V128=0,0,Lists!V128/100))),(('Multi-Field'!AG114*2000)*('Multi-Field'!AP114/100)*(IF(Lists!V128=0,0,Lists!V128/100))))),IF('Multi-Field'!AZ114="",0,IF('Multi-Field'!AZ114=Lists!$T$3,(('Multi-Field'!AY114*'Multi-Field'!BD114)*('Multi-Field'!BH114/100)*(IF(Lists!X128=0,0,Lists!X128/100))),(('Multi-Field'!AY114*2000)*('Multi-Field'!BH114/100)*(IF(Lists!X128=0,0,Lists!X128/100))))))</f>
        <v>0</v>
      </c>
      <c r="EO114" s="53"/>
      <c r="EP114" s="72"/>
      <c r="EQ114" s="202"/>
      <c r="ER114" s="202"/>
      <c r="ES114" s="66"/>
      <c r="ET114" s="66"/>
      <c r="EU114" s="66"/>
      <c r="EV114" s="202"/>
      <c r="EW114" s="66"/>
      <c r="EX114" s="66"/>
      <c r="EY114" s="66"/>
      <c r="EZ114" s="66"/>
      <c r="FA114" s="66"/>
      <c r="FB114" s="66"/>
      <c r="FC114" s="66"/>
      <c r="FD114" s="66"/>
      <c r="FE114" s="66"/>
      <c r="FF114" s="66"/>
      <c r="FG114" s="203"/>
      <c r="FH114" s="202"/>
      <c r="FI114" s="66"/>
      <c r="FJ114" s="234"/>
      <c r="FK114" s="234"/>
      <c r="FL114" s="234"/>
      <c r="FM114" s="234"/>
      <c r="FN114" s="234"/>
      <c r="FO114" s="205" t="str">
        <f t="shared" si="11"/>
        <v/>
      </c>
      <c r="FP114" s="234"/>
      <c r="FQ114" s="74" t="str">
        <f t="shared" si="12"/>
        <v/>
      </c>
      <c r="FT114" s="201" t="str">
        <f t="shared" si="13"/>
        <v/>
      </c>
    </row>
    <row r="115" spans="1:176" s="1" customFormat="1" ht="27.75" customHeight="1">
      <c r="A115" s="67"/>
      <c r="B115" s="66"/>
      <c r="C115" s="66"/>
      <c r="D115" s="229"/>
      <c r="E115" s="66"/>
      <c r="F115" s="66"/>
      <c r="G115" s="233"/>
      <c r="H115" s="66"/>
      <c r="I115" s="66"/>
      <c r="J115" s="66"/>
      <c r="K115" s="66"/>
      <c r="L115" s="66"/>
      <c r="M115" s="66"/>
      <c r="N115" s="66"/>
      <c r="O115" s="197"/>
      <c r="P115" s="66"/>
      <c r="Q115" s="195"/>
      <c r="R115" s="66"/>
      <c r="S115" s="66"/>
      <c r="T115" s="66"/>
      <c r="U115" s="66"/>
      <c r="V115" s="66"/>
      <c r="W115" s="66"/>
      <c r="X115" s="66"/>
      <c r="Y115" s="66"/>
      <c r="Z115" s="66"/>
      <c r="AA115" s="66"/>
      <c r="AB115" s="233"/>
      <c r="AC115" s="66"/>
      <c r="AD115" s="66"/>
      <c r="AE115" s="233"/>
      <c r="AF115" s="66"/>
      <c r="AG115" s="66"/>
      <c r="AH115" s="66"/>
      <c r="AI115" s="66"/>
      <c r="AJ115" s="66"/>
      <c r="AK115" s="197"/>
      <c r="AL115" s="66"/>
      <c r="AM115" s="198" t="s">
        <v>49</v>
      </c>
      <c r="AN115" s="195"/>
      <c r="AO115" s="198" t="s">
        <v>45</v>
      </c>
      <c r="AP115" s="195"/>
      <c r="AQ115" s="198" t="s">
        <v>45</v>
      </c>
      <c r="AR115" s="195"/>
      <c r="AS115" s="198" t="s">
        <v>45</v>
      </c>
      <c r="AT115" s="195"/>
      <c r="AU115" s="198" t="s">
        <v>45</v>
      </c>
      <c r="AV115" s="195"/>
      <c r="AW115" s="199" t="s">
        <v>45</v>
      </c>
      <c r="BC115" s="41"/>
      <c r="BE115" s="198" t="s">
        <v>49</v>
      </c>
      <c r="BF115" s="195"/>
      <c r="BG115" s="198" t="s">
        <v>45</v>
      </c>
      <c r="BH115" s="195"/>
      <c r="BI115" s="198" t="s">
        <v>45</v>
      </c>
      <c r="BJ115" s="195"/>
      <c r="BK115" s="198" t="s">
        <v>45</v>
      </c>
      <c r="BL115" s="195"/>
      <c r="BM115" s="198" t="s">
        <v>45</v>
      </c>
      <c r="BN115" s="195"/>
      <c r="BO115" s="199" t="s">
        <v>45</v>
      </c>
      <c r="BU115" s="41"/>
      <c r="BW115" s="198" t="s">
        <v>49</v>
      </c>
      <c r="BX115" s="195"/>
      <c r="BY115" s="198" t="s">
        <v>45</v>
      </c>
      <c r="BZ115" s="195"/>
      <c r="CA115" s="198" t="s">
        <v>45</v>
      </c>
      <c r="CB115" s="195"/>
      <c r="CC115" s="198" t="s">
        <v>45</v>
      </c>
      <c r="CD115" s="195"/>
      <c r="CE115" s="198" t="s">
        <v>45</v>
      </c>
      <c r="CF115" s="195"/>
      <c r="CG115" s="199" t="s">
        <v>45</v>
      </c>
      <c r="CM115" s="41"/>
      <c r="CO115" s="198" t="s">
        <v>49</v>
      </c>
      <c r="CP115" s="195"/>
      <c r="CQ115" s="198" t="s">
        <v>45</v>
      </c>
      <c r="CR115" s="195"/>
      <c r="CS115" s="198" t="s">
        <v>45</v>
      </c>
      <c r="CT115" s="195"/>
      <c r="CU115" s="198" t="s">
        <v>45</v>
      </c>
      <c r="CV115" s="195"/>
      <c r="CW115" s="198" t="s">
        <v>45</v>
      </c>
      <c r="CX115" s="195"/>
      <c r="CY115" s="199" t="s">
        <v>45</v>
      </c>
      <c r="CZ115" s="66"/>
      <c r="DA115" s="66"/>
      <c r="DB115" s="66"/>
      <c r="DC115" s="66"/>
      <c r="DD115" s="229"/>
      <c r="DE115" s="229"/>
      <c r="DF115" s="233"/>
      <c r="DG115" s="66"/>
      <c r="DH115" s="66"/>
      <c r="DI115" s="66"/>
      <c r="DJ115" s="66"/>
      <c r="DK115" s="66"/>
      <c r="DL115" s="196"/>
      <c r="DM115" s="233"/>
      <c r="DN115" s="66"/>
      <c r="DO115" s="66"/>
      <c r="DP115" s="66"/>
      <c r="DQ115" s="66"/>
      <c r="DR115" s="66"/>
      <c r="DS115" s="196"/>
      <c r="DT115" s="233"/>
      <c r="DU115" s="66"/>
      <c r="DV115" s="66"/>
      <c r="DW115" s="66"/>
      <c r="DX115" s="66"/>
      <c r="DY115" s="66"/>
      <c r="DZ115" s="66"/>
      <c r="EA115" s="195"/>
      <c r="EB115" s="66"/>
      <c r="EC115" s="66"/>
      <c r="ED115" s="195"/>
      <c r="EE115" s="195"/>
      <c r="EF115" s="233"/>
      <c r="EG115" s="53"/>
      <c r="EH115" s="201" t="str">
        <f>IF(K115="","",IF(L115="Undrained",(VLOOKUP(K115,Lists!$A$2:$O$595,8,Lists!$H$2:$H$595))/((VLOOKUP(K115,Lists!$A$2:$O$595,4,Lists!$D$2:$D$595))/100),IF(L115="Drained",(VLOOKUP(K115,Lists!$A$2:$O$595,11,Lists!$K$2:$K$595))/((VLOOKUP(K115,Lists!$A$2:$O$595,7,Lists!$G$2:$G$595))/100),"")))</f>
        <v/>
      </c>
      <c r="EI115" s="201" t="str">
        <f>Lists!S138</f>
        <v/>
      </c>
      <c r="EJ115" s="53"/>
      <c r="EK115" s="53"/>
      <c r="EL115" s="53"/>
      <c r="EM115" s="201">
        <f>SUM((IF(AH115="",0,IF(AH115=Lists!$T$3,((AG115*AL115*(AR115/100))*(Lists!W129/100)),((('Multi-Field'!AG115*2000)*('Multi-Field'!AR115/100)*(Lists!W129/100)))))),(IF('Multi-Field'!AZ115="",0,IF('Multi-Field'!AZ115=Lists!$T$3,(('Multi-Field'!AY115*'Multi-Field'!BD115*('Multi-Field'!BJ115/100))*(Lists!Y129/100)),((('Multi-Field'!AY115*2000)*('Multi-Field'!BJ115/100))*(Lists!Y129/100))))))</f>
        <v>0</v>
      </c>
      <c r="EN115" s="201">
        <f>SUM(IF(AH115="",0,IF(AH115=Lists!$T$3,((AG115*AL115)*(AP115/100)*(IF(Lists!V129=0,0,Lists!V129/100))),(('Multi-Field'!AG115*2000)*('Multi-Field'!AP115/100)*(IF(Lists!V129=0,0,Lists!V129/100))))),IF('Multi-Field'!AZ115="",0,IF('Multi-Field'!AZ115=Lists!$T$3,(('Multi-Field'!AY115*'Multi-Field'!BD115)*('Multi-Field'!BH115/100)*(IF(Lists!X129=0,0,Lists!X129/100))),(('Multi-Field'!AY115*2000)*('Multi-Field'!BH115/100)*(IF(Lists!X129=0,0,Lists!X129/100))))))</f>
        <v>0</v>
      </c>
      <c r="EO115" s="53"/>
      <c r="EP115" s="72"/>
      <c r="EQ115" s="202"/>
      <c r="ER115" s="202"/>
      <c r="ES115" s="66"/>
      <c r="ET115" s="66"/>
      <c r="EU115" s="66"/>
      <c r="EV115" s="202"/>
      <c r="EW115" s="66"/>
      <c r="EX115" s="66"/>
      <c r="EY115" s="66"/>
      <c r="EZ115" s="66"/>
      <c r="FA115" s="66"/>
      <c r="FB115" s="66"/>
      <c r="FC115" s="66"/>
      <c r="FD115" s="66"/>
      <c r="FE115" s="66"/>
      <c r="FF115" s="66"/>
      <c r="FG115" s="203"/>
      <c r="FH115" s="202"/>
      <c r="FI115" s="66"/>
      <c r="FJ115" s="234"/>
      <c r="FK115" s="234"/>
      <c r="FL115" s="234"/>
      <c r="FM115" s="234"/>
      <c r="FN115" s="234"/>
      <c r="FO115" s="205" t="str">
        <f t="shared" si="11"/>
        <v/>
      </c>
      <c r="FP115" s="234"/>
      <c r="FQ115" s="74" t="str">
        <f t="shared" si="12"/>
        <v/>
      </c>
      <c r="FT115" s="201" t="str">
        <f t="shared" si="13"/>
        <v/>
      </c>
    </row>
    <row r="116" spans="1:176" s="1" customFormat="1" ht="27.75" customHeight="1">
      <c r="A116" s="67"/>
      <c r="B116" s="66"/>
      <c r="C116" s="66"/>
      <c r="D116" s="229"/>
      <c r="E116" s="66"/>
      <c r="F116" s="66"/>
      <c r="G116" s="233"/>
      <c r="H116" s="66"/>
      <c r="I116" s="66"/>
      <c r="J116" s="66"/>
      <c r="K116" s="66"/>
      <c r="L116" s="66"/>
      <c r="M116" s="66"/>
      <c r="N116" s="66"/>
      <c r="O116" s="197"/>
      <c r="P116" s="66"/>
      <c r="Q116" s="195"/>
      <c r="R116" s="66"/>
      <c r="S116" s="66"/>
      <c r="T116" s="66"/>
      <c r="U116" s="66"/>
      <c r="V116" s="66"/>
      <c r="W116" s="66"/>
      <c r="X116" s="66"/>
      <c r="Y116" s="66"/>
      <c r="Z116" s="66"/>
      <c r="AA116" s="66"/>
      <c r="AB116" s="233"/>
      <c r="AC116" s="66"/>
      <c r="AD116" s="66"/>
      <c r="AE116" s="233"/>
      <c r="AF116" s="66"/>
      <c r="AG116" s="66"/>
      <c r="AH116" s="66"/>
      <c r="AI116" s="66"/>
      <c r="AJ116" s="66"/>
      <c r="AK116" s="197"/>
      <c r="AL116" s="66"/>
      <c r="AM116" s="198" t="s">
        <v>49</v>
      </c>
      <c r="AN116" s="195"/>
      <c r="AO116" s="198" t="s">
        <v>45</v>
      </c>
      <c r="AP116" s="195"/>
      <c r="AQ116" s="198" t="s">
        <v>45</v>
      </c>
      <c r="AR116" s="195"/>
      <c r="AS116" s="198" t="s">
        <v>45</v>
      </c>
      <c r="AT116" s="195"/>
      <c r="AU116" s="198" t="s">
        <v>45</v>
      </c>
      <c r="AV116" s="195"/>
      <c r="AW116" s="199" t="s">
        <v>45</v>
      </c>
      <c r="BC116" s="41"/>
      <c r="BE116" s="198" t="s">
        <v>49</v>
      </c>
      <c r="BF116" s="195"/>
      <c r="BG116" s="198" t="s">
        <v>45</v>
      </c>
      <c r="BH116" s="195"/>
      <c r="BI116" s="198" t="s">
        <v>45</v>
      </c>
      <c r="BJ116" s="195"/>
      <c r="BK116" s="198" t="s">
        <v>45</v>
      </c>
      <c r="BL116" s="195"/>
      <c r="BM116" s="198" t="s">
        <v>45</v>
      </c>
      <c r="BN116" s="195"/>
      <c r="BO116" s="199" t="s">
        <v>45</v>
      </c>
      <c r="BU116" s="41"/>
      <c r="BW116" s="198" t="s">
        <v>49</v>
      </c>
      <c r="BX116" s="195"/>
      <c r="BY116" s="198" t="s">
        <v>45</v>
      </c>
      <c r="BZ116" s="195"/>
      <c r="CA116" s="198" t="s">
        <v>45</v>
      </c>
      <c r="CB116" s="195"/>
      <c r="CC116" s="198" t="s">
        <v>45</v>
      </c>
      <c r="CD116" s="195"/>
      <c r="CE116" s="198" t="s">
        <v>45</v>
      </c>
      <c r="CF116" s="195"/>
      <c r="CG116" s="199" t="s">
        <v>45</v>
      </c>
      <c r="CM116" s="41"/>
      <c r="CO116" s="198" t="s">
        <v>49</v>
      </c>
      <c r="CP116" s="195"/>
      <c r="CQ116" s="198" t="s">
        <v>45</v>
      </c>
      <c r="CR116" s="195"/>
      <c r="CS116" s="198" t="s">
        <v>45</v>
      </c>
      <c r="CT116" s="195"/>
      <c r="CU116" s="198" t="s">
        <v>45</v>
      </c>
      <c r="CV116" s="195"/>
      <c r="CW116" s="198" t="s">
        <v>45</v>
      </c>
      <c r="CX116" s="195"/>
      <c r="CY116" s="199" t="s">
        <v>45</v>
      </c>
      <c r="CZ116" s="66"/>
      <c r="DA116" s="66"/>
      <c r="DB116" s="66"/>
      <c r="DC116" s="66"/>
      <c r="DD116" s="229"/>
      <c r="DE116" s="229"/>
      <c r="DF116" s="233"/>
      <c r="DG116" s="66"/>
      <c r="DH116" s="66"/>
      <c r="DI116" s="66"/>
      <c r="DJ116" s="66"/>
      <c r="DK116" s="66"/>
      <c r="DL116" s="196"/>
      <c r="DM116" s="233"/>
      <c r="DN116" s="66"/>
      <c r="DO116" s="66"/>
      <c r="DP116" s="66"/>
      <c r="DQ116" s="66"/>
      <c r="DR116" s="66"/>
      <c r="DS116" s="196"/>
      <c r="DT116" s="233"/>
      <c r="DU116" s="66"/>
      <c r="DV116" s="66"/>
      <c r="DW116" s="66"/>
      <c r="DX116" s="66"/>
      <c r="DY116" s="66"/>
      <c r="DZ116" s="66"/>
      <c r="EA116" s="195"/>
      <c r="EB116" s="66"/>
      <c r="EC116" s="66"/>
      <c r="ED116" s="195"/>
      <c r="EE116" s="195"/>
      <c r="EF116" s="233"/>
      <c r="EG116" s="53"/>
      <c r="EH116" s="201" t="str">
        <f>IF(K116="","",IF(L116="Undrained",(VLOOKUP(K116,Lists!$A$2:$O$595,8,Lists!$H$2:$H$595))/((VLOOKUP(K116,Lists!$A$2:$O$595,4,Lists!$D$2:$D$595))/100),IF(L116="Drained",(VLOOKUP(K116,Lists!$A$2:$O$595,11,Lists!$K$2:$K$595))/((VLOOKUP(K116,Lists!$A$2:$O$595,7,Lists!$G$2:$G$595))/100),"")))</f>
        <v/>
      </c>
      <c r="EI116" s="201" t="str">
        <f>Lists!S139</f>
        <v/>
      </c>
      <c r="EJ116" s="53"/>
      <c r="EK116" s="53"/>
      <c r="EL116" s="53"/>
      <c r="EM116" s="201">
        <f>SUM((IF(AH116="",0,IF(AH116=Lists!$T$3,((AG116*AL116*(AR116/100))*(Lists!W130/100)),((('Multi-Field'!AG116*2000)*('Multi-Field'!AR116/100)*(Lists!W130/100)))))),(IF('Multi-Field'!AZ116="",0,IF('Multi-Field'!AZ116=Lists!$T$3,(('Multi-Field'!AY116*'Multi-Field'!BD116*('Multi-Field'!BJ116/100))*(Lists!Y130/100)),((('Multi-Field'!AY116*2000)*('Multi-Field'!BJ116/100))*(Lists!Y130/100))))))</f>
        <v>0</v>
      </c>
      <c r="EN116" s="201">
        <f>SUM(IF(AH116="",0,IF(AH116=Lists!$T$3,((AG116*AL116)*(AP116/100)*(IF(Lists!V130=0,0,Lists!V130/100))),(('Multi-Field'!AG116*2000)*('Multi-Field'!AP116/100)*(IF(Lists!V130=0,0,Lists!V130/100))))),IF('Multi-Field'!AZ116="",0,IF('Multi-Field'!AZ116=Lists!$T$3,(('Multi-Field'!AY116*'Multi-Field'!BD116)*('Multi-Field'!BH116/100)*(IF(Lists!X130=0,0,Lists!X130/100))),(('Multi-Field'!AY116*2000)*('Multi-Field'!BH116/100)*(IF(Lists!X130=0,0,Lists!X130/100))))))</f>
        <v>0</v>
      </c>
      <c r="EO116" s="53"/>
      <c r="EP116" s="72"/>
      <c r="EQ116" s="202"/>
      <c r="ER116" s="202"/>
      <c r="ES116" s="66"/>
      <c r="ET116" s="66"/>
      <c r="EU116" s="66"/>
      <c r="EV116" s="202"/>
      <c r="EW116" s="66"/>
      <c r="EX116" s="66"/>
      <c r="EY116" s="66"/>
      <c r="EZ116" s="66"/>
      <c r="FA116" s="66"/>
      <c r="FB116" s="66"/>
      <c r="FC116" s="66"/>
      <c r="FD116" s="66"/>
      <c r="FE116" s="66"/>
      <c r="FF116" s="66"/>
      <c r="FG116" s="203"/>
      <c r="FH116" s="202"/>
      <c r="FI116" s="66"/>
      <c r="FJ116" s="234"/>
      <c r="FK116" s="234"/>
      <c r="FL116" s="234"/>
      <c r="FM116" s="234"/>
      <c r="FN116" s="234"/>
      <c r="FO116" s="205" t="str">
        <f t="shared" si="11"/>
        <v/>
      </c>
      <c r="FP116" s="234"/>
      <c r="FQ116" s="74" t="str">
        <f t="shared" si="12"/>
        <v/>
      </c>
      <c r="FT116" s="201" t="str">
        <f t="shared" si="13"/>
        <v/>
      </c>
    </row>
    <row r="117" spans="1:176" s="1" customFormat="1" ht="27.75" customHeight="1">
      <c r="A117" s="67"/>
      <c r="B117" s="66"/>
      <c r="C117" s="66"/>
      <c r="D117" s="229"/>
      <c r="E117" s="66"/>
      <c r="F117" s="66"/>
      <c r="G117" s="233"/>
      <c r="H117" s="66"/>
      <c r="I117" s="66"/>
      <c r="J117" s="66"/>
      <c r="K117" s="66"/>
      <c r="L117" s="66"/>
      <c r="M117" s="66"/>
      <c r="N117" s="66"/>
      <c r="O117" s="197"/>
      <c r="P117" s="66"/>
      <c r="Q117" s="195"/>
      <c r="R117" s="66"/>
      <c r="S117" s="66"/>
      <c r="T117" s="66"/>
      <c r="U117" s="66"/>
      <c r="V117" s="66"/>
      <c r="W117" s="66"/>
      <c r="X117" s="66"/>
      <c r="Y117" s="66"/>
      <c r="Z117" s="66"/>
      <c r="AA117" s="66"/>
      <c r="AB117" s="233"/>
      <c r="AC117" s="66"/>
      <c r="AD117" s="66"/>
      <c r="AE117" s="233"/>
      <c r="AF117" s="66"/>
      <c r="AG117" s="66"/>
      <c r="AH117" s="66"/>
      <c r="AI117" s="66"/>
      <c r="AJ117" s="66"/>
      <c r="AK117" s="197"/>
      <c r="AL117" s="66"/>
      <c r="AM117" s="198" t="s">
        <v>49</v>
      </c>
      <c r="AN117" s="195"/>
      <c r="AO117" s="198" t="s">
        <v>45</v>
      </c>
      <c r="AP117" s="195"/>
      <c r="AQ117" s="198" t="s">
        <v>45</v>
      </c>
      <c r="AR117" s="195"/>
      <c r="AS117" s="198" t="s">
        <v>45</v>
      </c>
      <c r="AT117" s="195"/>
      <c r="AU117" s="198" t="s">
        <v>45</v>
      </c>
      <c r="AV117" s="195"/>
      <c r="AW117" s="199" t="s">
        <v>45</v>
      </c>
      <c r="BC117" s="41"/>
      <c r="BE117" s="198" t="s">
        <v>49</v>
      </c>
      <c r="BF117" s="195"/>
      <c r="BG117" s="198" t="s">
        <v>45</v>
      </c>
      <c r="BH117" s="195"/>
      <c r="BI117" s="198" t="s">
        <v>45</v>
      </c>
      <c r="BJ117" s="195"/>
      <c r="BK117" s="198" t="s">
        <v>45</v>
      </c>
      <c r="BL117" s="195"/>
      <c r="BM117" s="198" t="s">
        <v>45</v>
      </c>
      <c r="BN117" s="195"/>
      <c r="BO117" s="199" t="s">
        <v>45</v>
      </c>
      <c r="BU117" s="41"/>
      <c r="BW117" s="198" t="s">
        <v>49</v>
      </c>
      <c r="BX117" s="195"/>
      <c r="BY117" s="198" t="s">
        <v>45</v>
      </c>
      <c r="BZ117" s="195"/>
      <c r="CA117" s="198" t="s">
        <v>45</v>
      </c>
      <c r="CB117" s="195"/>
      <c r="CC117" s="198" t="s">
        <v>45</v>
      </c>
      <c r="CD117" s="195"/>
      <c r="CE117" s="198" t="s">
        <v>45</v>
      </c>
      <c r="CF117" s="195"/>
      <c r="CG117" s="199" t="s">
        <v>45</v>
      </c>
      <c r="CM117" s="41"/>
      <c r="CO117" s="198" t="s">
        <v>49</v>
      </c>
      <c r="CP117" s="195"/>
      <c r="CQ117" s="198" t="s">
        <v>45</v>
      </c>
      <c r="CR117" s="195"/>
      <c r="CS117" s="198" t="s">
        <v>45</v>
      </c>
      <c r="CT117" s="195"/>
      <c r="CU117" s="198" t="s">
        <v>45</v>
      </c>
      <c r="CV117" s="195"/>
      <c r="CW117" s="198" t="s">
        <v>45</v>
      </c>
      <c r="CX117" s="195"/>
      <c r="CY117" s="199" t="s">
        <v>45</v>
      </c>
      <c r="CZ117" s="66"/>
      <c r="DA117" s="66"/>
      <c r="DB117" s="66"/>
      <c r="DC117" s="66"/>
      <c r="DD117" s="229"/>
      <c r="DE117" s="229"/>
      <c r="DF117" s="233"/>
      <c r="DG117" s="66"/>
      <c r="DH117" s="66"/>
      <c r="DI117" s="66"/>
      <c r="DJ117" s="66"/>
      <c r="DK117" s="66"/>
      <c r="DL117" s="196"/>
      <c r="DM117" s="233"/>
      <c r="DN117" s="66"/>
      <c r="DO117" s="66"/>
      <c r="DP117" s="66"/>
      <c r="DQ117" s="66"/>
      <c r="DR117" s="66"/>
      <c r="DS117" s="196"/>
      <c r="DT117" s="233"/>
      <c r="DU117" s="66"/>
      <c r="DV117" s="66"/>
      <c r="DW117" s="66"/>
      <c r="DX117" s="66"/>
      <c r="DY117" s="66"/>
      <c r="DZ117" s="66"/>
      <c r="EA117" s="195"/>
      <c r="EB117" s="66"/>
      <c r="EC117" s="66"/>
      <c r="ED117" s="195"/>
      <c r="EE117" s="195"/>
      <c r="EF117" s="233"/>
      <c r="EG117" s="53"/>
      <c r="EH117" s="201" t="str">
        <f>IF(K117="","",IF(L117="Undrained",(VLOOKUP(K117,Lists!$A$2:$O$595,8,Lists!$H$2:$H$595))/((VLOOKUP(K117,Lists!$A$2:$O$595,4,Lists!$D$2:$D$595))/100),IF(L117="Drained",(VLOOKUP(K117,Lists!$A$2:$O$595,11,Lists!$K$2:$K$595))/((VLOOKUP(K117,Lists!$A$2:$O$595,7,Lists!$G$2:$G$595))/100),"")))</f>
        <v/>
      </c>
      <c r="EI117" s="201" t="str">
        <f>Lists!S140</f>
        <v/>
      </c>
      <c r="EJ117" s="53"/>
      <c r="EK117" s="53"/>
      <c r="EL117" s="53"/>
      <c r="EM117" s="201">
        <f>SUM((IF(AH117="",0,IF(AH117=Lists!$T$3,((AG117*AL117*(AR117/100))*(Lists!W131/100)),((('Multi-Field'!AG117*2000)*('Multi-Field'!AR117/100)*(Lists!W131/100)))))),(IF('Multi-Field'!AZ117="",0,IF('Multi-Field'!AZ117=Lists!$T$3,(('Multi-Field'!AY117*'Multi-Field'!BD117*('Multi-Field'!BJ117/100))*(Lists!Y131/100)),((('Multi-Field'!AY117*2000)*('Multi-Field'!BJ117/100))*(Lists!Y131/100))))))</f>
        <v>0</v>
      </c>
      <c r="EN117" s="201">
        <f>SUM(IF(AH117="",0,IF(AH117=Lists!$T$3,((AG117*AL117)*(AP117/100)*(IF(Lists!V131=0,0,Lists!V131/100))),(('Multi-Field'!AG117*2000)*('Multi-Field'!AP117/100)*(IF(Lists!V131=0,0,Lists!V131/100))))),IF('Multi-Field'!AZ117="",0,IF('Multi-Field'!AZ117=Lists!$T$3,(('Multi-Field'!AY117*'Multi-Field'!BD117)*('Multi-Field'!BH117/100)*(IF(Lists!X131=0,0,Lists!X131/100))),(('Multi-Field'!AY117*2000)*('Multi-Field'!BH117/100)*(IF(Lists!X131=0,0,Lists!X131/100))))))</f>
        <v>0</v>
      </c>
      <c r="EO117" s="53"/>
      <c r="EP117" s="72"/>
      <c r="EQ117" s="202"/>
      <c r="ER117" s="202"/>
      <c r="ES117" s="66"/>
      <c r="ET117" s="66"/>
      <c r="EU117" s="66"/>
      <c r="EV117" s="202"/>
      <c r="EW117" s="66"/>
      <c r="EX117" s="66"/>
      <c r="EY117" s="66"/>
      <c r="EZ117" s="66"/>
      <c r="FA117" s="66"/>
      <c r="FB117" s="66"/>
      <c r="FC117" s="66"/>
      <c r="FD117" s="66"/>
      <c r="FE117" s="66"/>
      <c r="FF117" s="66"/>
      <c r="FG117" s="203"/>
      <c r="FH117" s="202"/>
      <c r="FI117" s="66"/>
      <c r="FJ117" s="234"/>
      <c r="FK117" s="234"/>
      <c r="FL117" s="234"/>
      <c r="FM117" s="234"/>
      <c r="FN117" s="234"/>
      <c r="FO117" s="205" t="str">
        <f t="shared" si="11"/>
        <v/>
      </c>
      <c r="FP117" s="234"/>
      <c r="FQ117" s="74" t="str">
        <f t="shared" si="12"/>
        <v/>
      </c>
      <c r="FT117" s="201" t="str">
        <f t="shared" si="13"/>
        <v/>
      </c>
    </row>
    <row r="118" spans="1:176" s="1" customFormat="1" ht="27.75" customHeight="1">
      <c r="A118" s="67"/>
      <c r="B118" s="66"/>
      <c r="C118" s="66"/>
      <c r="D118" s="229"/>
      <c r="E118" s="66"/>
      <c r="F118" s="66"/>
      <c r="G118" s="233"/>
      <c r="H118" s="66"/>
      <c r="I118" s="66"/>
      <c r="J118" s="66"/>
      <c r="K118" s="66"/>
      <c r="L118" s="66"/>
      <c r="M118" s="66"/>
      <c r="N118" s="66"/>
      <c r="O118" s="197"/>
      <c r="P118" s="66"/>
      <c r="Q118" s="195"/>
      <c r="R118" s="66"/>
      <c r="S118" s="66"/>
      <c r="T118" s="66"/>
      <c r="U118" s="66"/>
      <c r="V118" s="66"/>
      <c r="W118" s="66"/>
      <c r="X118" s="66"/>
      <c r="Y118" s="66"/>
      <c r="Z118" s="66"/>
      <c r="AA118" s="66"/>
      <c r="AB118" s="233"/>
      <c r="AC118" s="66"/>
      <c r="AD118" s="66"/>
      <c r="AE118" s="233"/>
      <c r="AF118" s="66"/>
      <c r="AG118" s="66"/>
      <c r="AH118" s="66"/>
      <c r="AI118" s="66"/>
      <c r="AJ118" s="66"/>
      <c r="AK118" s="197"/>
      <c r="AL118" s="66"/>
      <c r="AM118" s="198" t="s">
        <v>49</v>
      </c>
      <c r="AN118" s="195"/>
      <c r="AO118" s="198" t="s">
        <v>45</v>
      </c>
      <c r="AP118" s="195"/>
      <c r="AQ118" s="198" t="s">
        <v>45</v>
      </c>
      <c r="AR118" s="195"/>
      <c r="AS118" s="198" t="s">
        <v>45</v>
      </c>
      <c r="AT118" s="195"/>
      <c r="AU118" s="198" t="s">
        <v>45</v>
      </c>
      <c r="AV118" s="195"/>
      <c r="AW118" s="199" t="s">
        <v>45</v>
      </c>
      <c r="BC118" s="41"/>
      <c r="BE118" s="198" t="s">
        <v>49</v>
      </c>
      <c r="BF118" s="195"/>
      <c r="BG118" s="198" t="s">
        <v>45</v>
      </c>
      <c r="BH118" s="195"/>
      <c r="BI118" s="198" t="s">
        <v>45</v>
      </c>
      <c r="BJ118" s="195"/>
      <c r="BK118" s="198" t="s">
        <v>45</v>
      </c>
      <c r="BL118" s="195"/>
      <c r="BM118" s="198" t="s">
        <v>45</v>
      </c>
      <c r="BN118" s="195"/>
      <c r="BO118" s="199" t="s">
        <v>45</v>
      </c>
      <c r="BU118" s="41"/>
      <c r="BW118" s="198" t="s">
        <v>49</v>
      </c>
      <c r="BX118" s="195"/>
      <c r="BY118" s="198" t="s">
        <v>45</v>
      </c>
      <c r="BZ118" s="195"/>
      <c r="CA118" s="198" t="s">
        <v>45</v>
      </c>
      <c r="CB118" s="195"/>
      <c r="CC118" s="198" t="s">
        <v>45</v>
      </c>
      <c r="CD118" s="195"/>
      <c r="CE118" s="198" t="s">
        <v>45</v>
      </c>
      <c r="CF118" s="195"/>
      <c r="CG118" s="199" t="s">
        <v>45</v>
      </c>
      <c r="CM118" s="41"/>
      <c r="CO118" s="198" t="s">
        <v>49</v>
      </c>
      <c r="CP118" s="195"/>
      <c r="CQ118" s="198" t="s">
        <v>45</v>
      </c>
      <c r="CR118" s="195"/>
      <c r="CS118" s="198" t="s">
        <v>45</v>
      </c>
      <c r="CT118" s="195"/>
      <c r="CU118" s="198" t="s">
        <v>45</v>
      </c>
      <c r="CV118" s="195"/>
      <c r="CW118" s="198" t="s">
        <v>45</v>
      </c>
      <c r="CX118" s="195"/>
      <c r="CY118" s="199" t="s">
        <v>45</v>
      </c>
      <c r="CZ118" s="66"/>
      <c r="DA118" s="66"/>
      <c r="DB118" s="66"/>
      <c r="DC118" s="66"/>
      <c r="DD118" s="229"/>
      <c r="DE118" s="229"/>
      <c r="DF118" s="233"/>
      <c r="DG118" s="66"/>
      <c r="DH118" s="66"/>
      <c r="DI118" s="66"/>
      <c r="DJ118" s="66"/>
      <c r="DK118" s="66"/>
      <c r="DL118" s="196"/>
      <c r="DM118" s="233"/>
      <c r="DN118" s="66"/>
      <c r="DO118" s="66"/>
      <c r="DP118" s="66"/>
      <c r="DQ118" s="66"/>
      <c r="DR118" s="66"/>
      <c r="DS118" s="196"/>
      <c r="DT118" s="233"/>
      <c r="DU118" s="66"/>
      <c r="DV118" s="66"/>
      <c r="DW118" s="66"/>
      <c r="DX118" s="66"/>
      <c r="DY118" s="66"/>
      <c r="DZ118" s="66"/>
      <c r="EA118" s="195"/>
      <c r="EB118" s="66"/>
      <c r="EC118" s="66"/>
      <c r="ED118" s="195"/>
      <c r="EE118" s="195"/>
      <c r="EF118" s="233"/>
      <c r="EG118" s="53"/>
      <c r="EH118" s="201" t="str">
        <f>IF(K118="","",IF(L118="Undrained",(VLOOKUP(K118,Lists!$A$2:$O$595,8,Lists!$H$2:$H$595))/((VLOOKUP(K118,Lists!$A$2:$O$595,4,Lists!$D$2:$D$595))/100),IF(L118="Drained",(VLOOKUP(K118,Lists!$A$2:$O$595,11,Lists!$K$2:$K$595))/((VLOOKUP(K118,Lists!$A$2:$O$595,7,Lists!$G$2:$G$595))/100),"")))</f>
        <v/>
      </c>
      <c r="EI118" s="201" t="str">
        <f>Lists!S141</f>
        <v/>
      </c>
      <c r="EJ118" s="53"/>
      <c r="EK118" s="53"/>
      <c r="EL118" s="53"/>
      <c r="EM118" s="201">
        <f>SUM((IF(AH118="",0,IF(AH118=Lists!$T$3,((AG118*AL118*(AR118/100))*(Lists!W132/100)),((('Multi-Field'!AG118*2000)*('Multi-Field'!AR118/100)*(Lists!W132/100)))))),(IF('Multi-Field'!AZ118="",0,IF('Multi-Field'!AZ118=Lists!$T$3,(('Multi-Field'!AY118*'Multi-Field'!BD118*('Multi-Field'!BJ118/100))*(Lists!Y132/100)),((('Multi-Field'!AY118*2000)*('Multi-Field'!BJ118/100))*(Lists!Y132/100))))))</f>
        <v>0</v>
      </c>
      <c r="EN118" s="201">
        <f>SUM(IF(AH118="",0,IF(AH118=Lists!$T$3,((AG118*AL118)*(AP118/100)*(IF(Lists!V132=0,0,Lists!V132/100))),(('Multi-Field'!AG118*2000)*('Multi-Field'!AP118/100)*(IF(Lists!V132=0,0,Lists!V132/100))))),IF('Multi-Field'!AZ118="",0,IF('Multi-Field'!AZ118=Lists!$T$3,(('Multi-Field'!AY118*'Multi-Field'!BD118)*('Multi-Field'!BH118/100)*(IF(Lists!X132=0,0,Lists!X132/100))),(('Multi-Field'!AY118*2000)*('Multi-Field'!BH118/100)*(IF(Lists!X132=0,0,Lists!X132/100))))))</f>
        <v>0</v>
      </c>
      <c r="EO118" s="53"/>
      <c r="EP118" s="72"/>
      <c r="EQ118" s="202"/>
      <c r="ER118" s="202"/>
      <c r="ES118" s="66"/>
      <c r="ET118" s="66"/>
      <c r="EU118" s="66"/>
      <c r="EV118" s="202"/>
      <c r="EW118" s="66"/>
      <c r="EX118" s="66"/>
      <c r="EY118" s="66"/>
      <c r="EZ118" s="66"/>
      <c r="FA118" s="66"/>
      <c r="FB118" s="66"/>
      <c r="FC118" s="66"/>
      <c r="FD118" s="66"/>
      <c r="FE118" s="66"/>
      <c r="FF118" s="66"/>
      <c r="FG118" s="203"/>
      <c r="FH118" s="202"/>
      <c r="FI118" s="66"/>
      <c r="FJ118" s="234"/>
      <c r="FK118" s="234"/>
      <c r="FL118" s="234"/>
      <c r="FM118" s="234"/>
      <c r="FN118" s="234"/>
      <c r="FO118" s="205" t="str">
        <f t="shared" si="11"/>
        <v/>
      </c>
      <c r="FP118" s="234"/>
      <c r="FQ118" s="74" t="str">
        <f t="shared" si="12"/>
        <v/>
      </c>
      <c r="FT118" s="201" t="str">
        <f t="shared" si="13"/>
        <v/>
      </c>
    </row>
    <row r="119" spans="1:176" s="1" customFormat="1" ht="27.75" customHeight="1">
      <c r="A119" s="67"/>
      <c r="B119" s="66"/>
      <c r="C119" s="66"/>
      <c r="D119" s="229"/>
      <c r="E119" s="66"/>
      <c r="F119" s="66"/>
      <c r="G119" s="233"/>
      <c r="H119" s="66"/>
      <c r="I119" s="66"/>
      <c r="J119" s="66"/>
      <c r="K119" s="66"/>
      <c r="L119" s="66"/>
      <c r="M119" s="66"/>
      <c r="N119" s="66"/>
      <c r="O119" s="197"/>
      <c r="P119" s="66"/>
      <c r="Q119" s="195"/>
      <c r="R119" s="66"/>
      <c r="S119" s="66"/>
      <c r="T119" s="66"/>
      <c r="U119" s="66"/>
      <c r="V119" s="66"/>
      <c r="W119" s="66"/>
      <c r="X119" s="66"/>
      <c r="Y119" s="66"/>
      <c r="Z119" s="66"/>
      <c r="AA119" s="66"/>
      <c r="AB119" s="233"/>
      <c r="AC119" s="66"/>
      <c r="AD119" s="66"/>
      <c r="AE119" s="233"/>
      <c r="AF119" s="66"/>
      <c r="AG119" s="66"/>
      <c r="AH119" s="66"/>
      <c r="AI119" s="66"/>
      <c r="AJ119" s="66"/>
      <c r="AK119" s="197"/>
      <c r="AL119" s="66"/>
      <c r="AM119" s="198" t="s">
        <v>49</v>
      </c>
      <c r="AN119" s="195"/>
      <c r="AO119" s="198" t="s">
        <v>45</v>
      </c>
      <c r="AP119" s="195"/>
      <c r="AQ119" s="198" t="s">
        <v>45</v>
      </c>
      <c r="AR119" s="195"/>
      <c r="AS119" s="198" t="s">
        <v>45</v>
      </c>
      <c r="AT119" s="195"/>
      <c r="AU119" s="198" t="s">
        <v>45</v>
      </c>
      <c r="AV119" s="195"/>
      <c r="AW119" s="199" t="s">
        <v>45</v>
      </c>
      <c r="BC119" s="41"/>
      <c r="BE119" s="198" t="s">
        <v>49</v>
      </c>
      <c r="BF119" s="195"/>
      <c r="BG119" s="198" t="s">
        <v>45</v>
      </c>
      <c r="BH119" s="195"/>
      <c r="BI119" s="198" t="s">
        <v>45</v>
      </c>
      <c r="BJ119" s="195"/>
      <c r="BK119" s="198" t="s">
        <v>45</v>
      </c>
      <c r="BL119" s="195"/>
      <c r="BM119" s="198" t="s">
        <v>45</v>
      </c>
      <c r="BN119" s="195"/>
      <c r="BO119" s="199" t="s">
        <v>45</v>
      </c>
      <c r="BU119" s="41"/>
      <c r="BW119" s="198" t="s">
        <v>49</v>
      </c>
      <c r="BX119" s="195"/>
      <c r="BY119" s="198" t="s">
        <v>45</v>
      </c>
      <c r="BZ119" s="195"/>
      <c r="CA119" s="198" t="s">
        <v>45</v>
      </c>
      <c r="CB119" s="195"/>
      <c r="CC119" s="198" t="s">
        <v>45</v>
      </c>
      <c r="CD119" s="195"/>
      <c r="CE119" s="198" t="s">
        <v>45</v>
      </c>
      <c r="CF119" s="195"/>
      <c r="CG119" s="199" t="s">
        <v>45</v>
      </c>
      <c r="CM119" s="41"/>
      <c r="CO119" s="198" t="s">
        <v>49</v>
      </c>
      <c r="CP119" s="195"/>
      <c r="CQ119" s="198" t="s">
        <v>45</v>
      </c>
      <c r="CR119" s="195"/>
      <c r="CS119" s="198" t="s">
        <v>45</v>
      </c>
      <c r="CT119" s="195"/>
      <c r="CU119" s="198" t="s">
        <v>45</v>
      </c>
      <c r="CV119" s="195"/>
      <c r="CW119" s="198" t="s">
        <v>45</v>
      </c>
      <c r="CX119" s="195"/>
      <c r="CY119" s="199" t="s">
        <v>45</v>
      </c>
      <c r="CZ119" s="66"/>
      <c r="DA119" s="66"/>
      <c r="DB119" s="66"/>
      <c r="DC119" s="66"/>
      <c r="DD119" s="229"/>
      <c r="DE119" s="229"/>
      <c r="DF119" s="233"/>
      <c r="DG119" s="66"/>
      <c r="DH119" s="66"/>
      <c r="DI119" s="66"/>
      <c r="DJ119" s="66"/>
      <c r="DK119" s="66"/>
      <c r="DL119" s="196"/>
      <c r="DM119" s="233"/>
      <c r="DN119" s="66"/>
      <c r="DO119" s="66"/>
      <c r="DP119" s="66"/>
      <c r="DQ119" s="66"/>
      <c r="DR119" s="66"/>
      <c r="DS119" s="196"/>
      <c r="DT119" s="233"/>
      <c r="DU119" s="66"/>
      <c r="DV119" s="66"/>
      <c r="DW119" s="66"/>
      <c r="DX119" s="66"/>
      <c r="DY119" s="66"/>
      <c r="DZ119" s="66"/>
      <c r="EA119" s="195"/>
      <c r="EB119" s="66"/>
      <c r="EC119" s="66"/>
      <c r="ED119" s="195"/>
      <c r="EE119" s="195"/>
      <c r="EF119" s="233"/>
      <c r="EG119" s="53"/>
      <c r="EH119" s="201" t="str">
        <f>IF(K119="","",IF(L119="Undrained",(VLOOKUP(K119,Lists!$A$2:$O$595,8,Lists!$H$2:$H$595))/((VLOOKUP(K119,Lists!$A$2:$O$595,4,Lists!$D$2:$D$595))/100),IF(L119="Drained",(VLOOKUP(K119,Lists!$A$2:$O$595,11,Lists!$K$2:$K$595))/((VLOOKUP(K119,Lists!$A$2:$O$595,7,Lists!$G$2:$G$595))/100),"")))</f>
        <v/>
      </c>
      <c r="EI119" s="201" t="str">
        <f>Lists!S142</f>
        <v/>
      </c>
      <c r="EJ119" s="53"/>
      <c r="EK119" s="53"/>
      <c r="EL119" s="53"/>
      <c r="EM119" s="201">
        <f>SUM((IF(AH119="",0,IF(AH119=Lists!$T$3,((AG119*AL119*(AR119/100))*(Lists!W133/100)),((('Multi-Field'!AG119*2000)*('Multi-Field'!AR119/100)*(Lists!W133/100)))))),(IF('Multi-Field'!AZ119="",0,IF('Multi-Field'!AZ119=Lists!$T$3,(('Multi-Field'!AY119*'Multi-Field'!BD119*('Multi-Field'!BJ119/100))*(Lists!Y133/100)),((('Multi-Field'!AY119*2000)*('Multi-Field'!BJ119/100))*(Lists!Y133/100))))))</f>
        <v>0</v>
      </c>
      <c r="EN119" s="201">
        <f>SUM(IF(AH119="",0,IF(AH119=Lists!$T$3,((AG119*AL119)*(AP119/100)*(IF(Lists!V133=0,0,Lists!V133/100))),(('Multi-Field'!AG119*2000)*('Multi-Field'!AP119/100)*(IF(Lists!V133=0,0,Lists!V133/100))))),IF('Multi-Field'!AZ119="",0,IF('Multi-Field'!AZ119=Lists!$T$3,(('Multi-Field'!AY119*'Multi-Field'!BD119)*('Multi-Field'!BH119/100)*(IF(Lists!X133=0,0,Lists!X133/100))),(('Multi-Field'!AY119*2000)*('Multi-Field'!BH119/100)*(IF(Lists!X133=0,0,Lists!X133/100))))))</f>
        <v>0</v>
      </c>
      <c r="EO119" s="53"/>
      <c r="EP119" s="72"/>
      <c r="EQ119" s="202"/>
      <c r="ER119" s="202"/>
      <c r="ES119" s="66"/>
      <c r="ET119" s="66"/>
      <c r="EU119" s="66"/>
      <c r="EV119" s="202"/>
      <c r="EW119" s="66"/>
      <c r="EX119" s="66"/>
      <c r="EY119" s="66"/>
      <c r="EZ119" s="66"/>
      <c r="FA119" s="66"/>
      <c r="FB119" s="66"/>
      <c r="FC119" s="66"/>
      <c r="FD119" s="66"/>
      <c r="FE119" s="66"/>
      <c r="FF119" s="66"/>
      <c r="FG119" s="203"/>
      <c r="FH119" s="202"/>
      <c r="FI119" s="66"/>
      <c r="FJ119" s="234"/>
      <c r="FK119" s="234"/>
      <c r="FL119" s="234"/>
      <c r="FM119" s="234"/>
      <c r="FN119" s="234"/>
      <c r="FO119" s="205" t="str">
        <f t="shared" si="11"/>
        <v/>
      </c>
      <c r="FP119" s="234"/>
      <c r="FQ119" s="74" t="str">
        <f t="shared" si="12"/>
        <v/>
      </c>
      <c r="FT119" s="201" t="str">
        <f t="shared" si="13"/>
        <v/>
      </c>
    </row>
    <row r="120" spans="1:176" s="1" customFormat="1" ht="27.75" customHeight="1">
      <c r="A120" s="67"/>
      <c r="B120" s="66"/>
      <c r="C120" s="66"/>
      <c r="D120" s="229"/>
      <c r="E120" s="66"/>
      <c r="F120" s="66"/>
      <c r="G120" s="233"/>
      <c r="H120" s="66"/>
      <c r="I120" s="66"/>
      <c r="J120" s="66"/>
      <c r="K120" s="66"/>
      <c r="L120" s="66"/>
      <c r="M120" s="66"/>
      <c r="N120" s="66"/>
      <c r="O120" s="197"/>
      <c r="P120" s="66"/>
      <c r="Q120" s="195"/>
      <c r="R120" s="66"/>
      <c r="S120" s="66"/>
      <c r="T120" s="66"/>
      <c r="U120" s="66"/>
      <c r="V120" s="66"/>
      <c r="W120" s="66"/>
      <c r="X120" s="66"/>
      <c r="Y120" s="66"/>
      <c r="Z120" s="66"/>
      <c r="AA120" s="66"/>
      <c r="AB120" s="233"/>
      <c r="AC120" s="66"/>
      <c r="AD120" s="66"/>
      <c r="AE120" s="233"/>
      <c r="AF120" s="66"/>
      <c r="AG120" s="66"/>
      <c r="AH120" s="66"/>
      <c r="AI120" s="66"/>
      <c r="AJ120" s="66"/>
      <c r="AK120" s="197"/>
      <c r="AL120" s="66"/>
      <c r="AM120" s="198" t="s">
        <v>49</v>
      </c>
      <c r="AN120" s="195"/>
      <c r="AO120" s="198" t="s">
        <v>45</v>
      </c>
      <c r="AP120" s="195"/>
      <c r="AQ120" s="198" t="s">
        <v>45</v>
      </c>
      <c r="AR120" s="195"/>
      <c r="AS120" s="198" t="s">
        <v>45</v>
      </c>
      <c r="AT120" s="195"/>
      <c r="AU120" s="198" t="s">
        <v>45</v>
      </c>
      <c r="AV120" s="195"/>
      <c r="AW120" s="199" t="s">
        <v>45</v>
      </c>
      <c r="BC120" s="41"/>
      <c r="BE120" s="198" t="s">
        <v>49</v>
      </c>
      <c r="BF120" s="195"/>
      <c r="BG120" s="198" t="s">
        <v>45</v>
      </c>
      <c r="BH120" s="195"/>
      <c r="BI120" s="198" t="s">
        <v>45</v>
      </c>
      <c r="BJ120" s="195"/>
      <c r="BK120" s="198" t="s">
        <v>45</v>
      </c>
      <c r="BL120" s="195"/>
      <c r="BM120" s="198" t="s">
        <v>45</v>
      </c>
      <c r="BN120" s="195"/>
      <c r="BO120" s="199" t="s">
        <v>45</v>
      </c>
      <c r="BU120" s="41"/>
      <c r="BW120" s="198" t="s">
        <v>49</v>
      </c>
      <c r="BX120" s="195"/>
      <c r="BY120" s="198" t="s">
        <v>45</v>
      </c>
      <c r="BZ120" s="195"/>
      <c r="CA120" s="198" t="s">
        <v>45</v>
      </c>
      <c r="CB120" s="195"/>
      <c r="CC120" s="198" t="s">
        <v>45</v>
      </c>
      <c r="CD120" s="195"/>
      <c r="CE120" s="198" t="s">
        <v>45</v>
      </c>
      <c r="CF120" s="195"/>
      <c r="CG120" s="199" t="s">
        <v>45</v>
      </c>
      <c r="CM120" s="41"/>
      <c r="CO120" s="198" t="s">
        <v>49</v>
      </c>
      <c r="CP120" s="195"/>
      <c r="CQ120" s="198" t="s">
        <v>45</v>
      </c>
      <c r="CR120" s="195"/>
      <c r="CS120" s="198" t="s">
        <v>45</v>
      </c>
      <c r="CT120" s="195"/>
      <c r="CU120" s="198" t="s">
        <v>45</v>
      </c>
      <c r="CV120" s="195"/>
      <c r="CW120" s="198" t="s">
        <v>45</v>
      </c>
      <c r="CX120" s="195"/>
      <c r="CY120" s="199" t="s">
        <v>45</v>
      </c>
      <c r="CZ120" s="66"/>
      <c r="DA120" s="66"/>
      <c r="DB120" s="66"/>
      <c r="DC120" s="66"/>
      <c r="DD120" s="229"/>
      <c r="DE120" s="229"/>
      <c r="DF120" s="233"/>
      <c r="DG120" s="66"/>
      <c r="DH120" s="66"/>
      <c r="DI120" s="66"/>
      <c r="DJ120" s="66"/>
      <c r="DK120" s="66"/>
      <c r="DL120" s="196"/>
      <c r="DM120" s="233"/>
      <c r="DN120" s="66"/>
      <c r="DO120" s="66"/>
      <c r="DP120" s="66"/>
      <c r="DQ120" s="66"/>
      <c r="DR120" s="66"/>
      <c r="DS120" s="196"/>
      <c r="DT120" s="233"/>
      <c r="DU120" s="66"/>
      <c r="DV120" s="66"/>
      <c r="DW120" s="66"/>
      <c r="DX120" s="66"/>
      <c r="DY120" s="66"/>
      <c r="DZ120" s="66"/>
      <c r="EA120" s="195"/>
      <c r="EB120" s="66"/>
      <c r="EC120" s="66"/>
      <c r="ED120" s="195"/>
      <c r="EE120" s="195"/>
      <c r="EF120" s="233"/>
      <c r="EG120" s="53"/>
      <c r="EH120" s="201" t="str">
        <f>IF(K120="","",IF(L120="Undrained",(VLOOKUP(K120,Lists!$A$2:$O$595,8,Lists!$H$2:$H$595))/((VLOOKUP(K120,Lists!$A$2:$O$595,4,Lists!$D$2:$D$595))/100),IF(L120="Drained",(VLOOKUP(K120,Lists!$A$2:$O$595,11,Lists!$K$2:$K$595))/((VLOOKUP(K120,Lists!$A$2:$O$595,7,Lists!$G$2:$G$595))/100),"")))</f>
        <v/>
      </c>
      <c r="EI120" s="201" t="str">
        <f>Lists!S143</f>
        <v/>
      </c>
      <c r="EJ120" s="53"/>
      <c r="EK120" s="53"/>
      <c r="EL120" s="53"/>
      <c r="EM120" s="201">
        <f>SUM((IF(AH120="",0,IF(AH120=Lists!$T$3,((AG120*AL120*(AR120/100))*(Lists!W134/100)),((('Multi-Field'!AG120*2000)*('Multi-Field'!AR120/100)*(Lists!W134/100)))))),(IF('Multi-Field'!AZ120="",0,IF('Multi-Field'!AZ120=Lists!$T$3,(('Multi-Field'!AY120*'Multi-Field'!BD120*('Multi-Field'!BJ120/100))*(Lists!Y134/100)),((('Multi-Field'!AY120*2000)*('Multi-Field'!BJ120/100))*(Lists!Y134/100))))))</f>
        <v>0</v>
      </c>
      <c r="EN120" s="201">
        <f>SUM(IF(AH120="",0,IF(AH120=Lists!$T$3,((AG120*AL120)*(AP120/100)*(IF(Lists!V134=0,0,Lists!V134/100))),(('Multi-Field'!AG120*2000)*('Multi-Field'!AP120/100)*(IF(Lists!V134=0,0,Lists!V134/100))))),IF('Multi-Field'!AZ120="",0,IF('Multi-Field'!AZ120=Lists!$T$3,(('Multi-Field'!AY120*'Multi-Field'!BD120)*('Multi-Field'!BH120/100)*(IF(Lists!X134=0,0,Lists!X134/100))),(('Multi-Field'!AY120*2000)*('Multi-Field'!BH120/100)*(IF(Lists!X134=0,0,Lists!X134/100))))))</f>
        <v>0</v>
      </c>
      <c r="EO120" s="53"/>
      <c r="EP120" s="72"/>
      <c r="EQ120" s="202"/>
      <c r="ER120" s="202"/>
      <c r="ES120" s="66"/>
      <c r="ET120" s="66"/>
      <c r="EU120" s="66"/>
      <c r="EV120" s="202"/>
      <c r="EW120" s="66"/>
      <c r="EX120" s="66"/>
      <c r="EY120" s="66"/>
      <c r="EZ120" s="66"/>
      <c r="FA120" s="66"/>
      <c r="FB120" s="66"/>
      <c r="FC120" s="66"/>
      <c r="FD120" s="66"/>
      <c r="FE120" s="66"/>
      <c r="FF120" s="66"/>
      <c r="FG120" s="203"/>
      <c r="FH120" s="202"/>
      <c r="FI120" s="66"/>
      <c r="FJ120" s="234"/>
      <c r="FK120" s="234"/>
      <c r="FL120" s="234"/>
      <c r="FM120" s="234"/>
      <c r="FN120" s="234"/>
      <c r="FO120" s="205" t="str">
        <f t="shared" si="11"/>
        <v/>
      </c>
      <c r="FP120" s="234"/>
      <c r="FQ120" s="74" t="str">
        <f t="shared" si="12"/>
        <v/>
      </c>
      <c r="FT120" s="201" t="str">
        <f t="shared" si="13"/>
        <v/>
      </c>
    </row>
    <row r="121" spans="1:176">
      <c r="CZ121" s="228"/>
      <c r="DA121" s="228"/>
      <c r="DB121" s="228"/>
      <c r="DC121" s="228"/>
      <c r="DD121" s="239"/>
      <c r="DE121" s="239"/>
      <c r="DF121" s="230"/>
      <c r="DG121" s="228"/>
      <c r="DH121" s="228"/>
      <c r="DI121" s="228"/>
      <c r="DJ121" s="228"/>
      <c r="DK121" s="228"/>
      <c r="DL121" s="239"/>
      <c r="DM121" s="230"/>
      <c r="DN121" s="228"/>
      <c r="DO121" s="228"/>
      <c r="DP121" s="228"/>
      <c r="DQ121" s="228"/>
      <c r="DR121" s="228"/>
      <c r="DS121" s="239"/>
      <c r="DT121" s="230"/>
      <c r="EA121" s="195"/>
      <c r="ED121" s="195"/>
      <c r="EQ121" s="235"/>
      <c r="ER121" s="235"/>
      <c r="ES121" s="228"/>
      <c r="ET121" s="228"/>
      <c r="EU121" s="228"/>
      <c r="EV121" s="228"/>
      <c r="EW121" s="228"/>
      <c r="EX121" s="228"/>
      <c r="EY121" s="228"/>
      <c r="EZ121" s="228"/>
      <c r="FA121" s="228"/>
      <c r="FB121" s="228"/>
      <c r="FC121" s="228"/>
      <c r="FD121" s="228"/>
      <c r="FE121" s="228"/>
      <c r="FF121" s="228"/>
      <c r="FG121" s="236"/>
      <c r="FH121" s="228"/>
      <c r="FI121" s="228"/>
      <c r="FJ121" s="237"/>
      <c r="FK121" s="237"/>
      <c r="FL121" s="237"/>
      <c r="FM121" s="237"/>
      <c r="FN121" s="237"/>
      <c r="FP121" s="237"/>
    </row>
    <row r="122" spans="1:176">
      <c r="CZ122" s="228"/>
      <c r="DA122" s="228"/>
      <c r="DB122" s="228"/>
      <c r="DC122" s="228"/>
      <c r="DD122" s="239"/>
      <c r="DE122" s="239"/>
      <c r="DF122" s="230"/>
      <c r="DG122" s="228"/>
      <c r="DH122" s="228"/>
      <c r="DI122" s="228"/>
      <c r="DJ122" s="228"/>
      <c r="DK122" s="228"/>
      <c r="DL122" s="239"/>
      <c r="DM122" s="230"/>
      <c r="DN122" s="228"/>
      <c r="DO122" s="228"/>
      <c r="DP122" s="228"/>
      <c r="DQ122" s="228"/>
      <c r="DR122" s="228"/>
      <c r="DS122" s="239"/>
      <c r="DT122" s="230"/>
      <c r="EA122" s="195"/>
      <c r="ED122" s="195"/>
      <c r="EQ122" s="235"/>
      <c r="ER122" s="235"/>
      <c r="ES122" s="228"/>
      <c r="ET122" s="228"/>
      <c r="EU122" s="228"/>
      <c r="EV122" s="228"/>
      <c r="EW122" s="228"/>
      <c r="EX122" s="228"/>
      <c r="EY122" s="228"/>
      <c r="EZ122" s="228"/>
      <c r="FA122" s="228"/>
      <c r="FB122" s="228"/>
      <c r="FC122" s="228"/>
      <c r="FD122" s="228"/>
      <c r="FE122" s="228"/>
      <c r="FF122" s="228"/>
      <c r="FG122" s="236"/>
      <c r="FH122" s="228"/>
      <c r="FI122" s="228"/>
      <c r="FJ122" s="237"/>
      <c r="FK122" s="237"/>
      <c r="FL122" s="237"/>
      <c r="FM122" s="237"/>
      <c r="FN122" s="237"/>
      <c r="FP122" s="237"/>
    </row>
    <row r="123" spans="1:176">
      <c r="CZ123" s="228"/>
      <c r="DA123" s="228"/>
      <c r="DB123" s="228"/>
      <c r="DC123" s="228"/>
      <c r="DD123" s="239"/>
      <c r="DE123" s="239"/>
      <c r="DF123" s="230"/>
      <c r="DG123" s="228"/>
      <c r="DH123" s="228"/>
      <c r="DI123" s="228"/>
      <c r="DJ123" s="228"/>
      <c r="DK123" s="228"/>
      <c r="DL123" s="239"/>
      <c r="DM123" s="230"/>
      <c r="DN123" s="228"/>
      <c r="DO123" s="228"/>
      <c r="DP123" s="228"/>
      <c r="DQ123" s="228"/>
      <c r="DR123" s="228"/>
      <c r="DS123" s="239"/>
      <c r="DT123" s="230"/>
      <c r="EA123" s="195"/>
      <c r="ED123" s="195"/>
      <c r="EQ123" s="235"/>
      <c r="ER123" s="235"/>
      <c r="ES123" s="228"/>
      <c r="ET123" s="228"/>
      <c r="EU123" s="228"/>
      <c r="EV123" s="228"/>
      <c r="EW123" s="228"/>
      <c r="EX123" s="228"/>
      <c r="EY123" s="228"/>
      <c r="EZ123" s="228"/>
      <c r="FA123" s="228"/>
      <c r="FB123" s="228"/>
      <c r="FC123" s="228"/>
      <c r="FD123" s="228"/>
      <c r="FE123" s="228"/>
      <c r="FF123" s="228"/>
      <c r="FG123" s="236"/>
      <c r="FH123" s="228"/>
      <c r="FI123" s="228"/>
      <c r="FJ123" s="237"/>
      <c r="FK123" s="237"/>
      <c r="FL123" s="237"/>
      <c r="FM123" s="237"/>
      <c r="FN123" s="237"/>
      <c r="FP123" s="237"/>
    </row>
    <row r="124" spans="1:176">
      <c r="CZ124" s="228"/>
      <c r="DA124" s="228"/>
      <c r="DB124" s="228"/>
      <c r="DC124" s="228"/>
      <c r="DD124" s="239"/>
      <c r="DE124" s="239"/>
      <c r="DF124" s="230"/>
      <c r="DG124" s="228"/>
      <c r="DH124" s="228"/>
      <c r="DI124" s="228"/>
      <c r="DJ124" s="228"/>
      <c r="DK124" s="228"/>
      <c r="DL124" s="239"/>
      <c r="DM124" s="230"/>
      <c r="DN124" s="228"/>
      <c r="DO124" s="228"/>
      <c r="DP124" s="228"/>
      <c r="DQ124" s="228"/>
      <c r="DR124" s="228"/>
      <c r="DS124" s="239"/>
      <c r="DT124" s="230"/>
      <c r="EA124" s="195"/>
      <c r="ED124" s="195"/>
      <c r="EQ124" s="235"/>
      <c r="ER124" s="235"/>
      <c r="ES124" s="228"/>
      <c r="ET124" s="228"/>
      <c r="EU124" s="228"/>
      <c r="EV124" s="228"/>
      <c r="EW124" s="228"/>
      <c r="EX124" s="228"/>
      <c r="EY124" s="228"/>
      <c r="EZ124" s="228"/>
      <c r="FA124" s="228"/>
      <c r="FB124" s="228"/>
      <c r="FC124" s="228"/>
      <c r="FD124" s="228"/>
      <c r="FE124" s="228"/>
      <c r="FF124" s="228"/>
      <c r="FG124" s="236"/>
      <c r="FH124" s="228"/>
      <c r="FI124" s="228"/>
      <c r="FJ124" s="237"/>
      <c r="FK124" s="237"/>
      <c r="FL124" s="237"/>
      <c r="FM124" s="237"/>
      <c r="FN124" s="237"/>
      <c r="FP124" s="237"/>
    </row>
    <row r="125" spans="1:176">
      <c r="CZ125" s="228"/>
      <c r="DA125" s="228"/>
      <c r="DB125" s="228"/>
      <c r="DC125" s="228"/>
      <c r="DD125" s="239"/>
      <c r="DE125" s="239"/>
      <c r="DF125" s="230"/>
      <c r="DG125" s="228"/>
      <c r="DH125" s="228"/>
      <c r="DI125" s="228"/>
      <c r="DJ125" s="228"/>
      <c r="DK125" s="228"/>
      <c r="DL125" s="239"/>
      <c r="DM125" s="230"/>
      <c r="DN125" s="228"/>
      <c r="DO125" s="228"/>
      <c r="DP125" s="228"/>
      <c r="DQ125" s="228"/>
      <c r="DR125" s="228"/>
      <c r="DS125" s="239"/>
      <c r="DT125" s="230"/>
      <c r="EA125" s="195"/>
      <c r="ED125" s="195"/>
      <c r="EQ125" s="235"/>
      <c r="ER125" s="235"/>
      <c r="ES125" s="228"/>
      <c r="ET125" s="228"/>
      <c r="EU125" s="228"/>
      <c r="EV125" s="228"/>
      <c r="EW125" s="228"/>
      <c r="EX125" s="228"/>
      <c r="EY125" s="228"/>
      <c r="EZ125" s="228"/>
      <c r="FA125" s="228"/>
      <c r="FB125" s="228"/>
      <c r="FC125" s="228"/>
      <c r="FD125" s="228"/>
      <c r="FE125" s="228"/>
      <c r="FF125" s="228"/>
      <c r="FG125" s="236"/>
      <c r="FH125" s="228"/>
      <c r="FI125" s="228"/>
      <c r="FJ125" s="237"/>
      <c r="FK125" s="237"/>
      <c r="FL125" s="237"/>
      <c r="FM125" s="237"/>
      <c r="FN125" s="237"/>
      <c r="FP125" s="237"/>
    </row>
    <row r="126" spans="1:176">
      <c r="CZ126" s="228"/>
      <c r="DA126" s="228"/>
      <c r="DB126" s="228"/>
      <c r="DC126" s="228"/>
      <c r="DD126" s="239"/>
      <c r="DE126" s="239"/>
      <c r="DF126" s="230"/>
      <c r="DG126" s="228"/>
      <c r="DH126" s="228"/>
      <c r="DI126" s="228"/>
      <c r="DJ126" s="228"/>
      <c r="DK126" s="228"/>
      <c r="DL126" s="239"/>
      <c r="DM126" s="230"/>
      <c r="DN126" s="228"/>
      <c r="DO126" s="228"/>
      <c r="DP126" s="228"/>
      <c r="DQ126" s="228"/>
      <c r="DR126" s="228"/>
      <c r="DS126" s="239"/>
      <c r="DT126" s="230"/>
      <c r="EA126" s="195"/>
      <c r="ED126" s="195"/>
      <c r="EQ126" s="235"/>
      <c r="ER126" s="235"/>
      <c r="ES126" s="228"/>
      <c r="ET126" s="228"/>
      <c r="EU126" s="228"/>
      <c r="EV126" s="228"/>
      <c r="EW126" s="228"/>
      <c r="EX126" s="228"/>
      <c r="EY126" s="228"/>
      <c r="EZ126" s="228"/>
      <c r="FA126" s="228"/>
      <c r="FB126" s="228"/>
      <c r="FC126" s="228"/>
      <c r="FD126" s="228"/>
      <c r="FE126" s="228"/>
      <c r="FF126" s="228"/>
      <c r="FG126" s="236"/>
      <c r="FH126" s="228"/>
      <c r="FI126" s="228"/>
      <c r="FJ126" s="237"/>
      <c r="FK126" s="237"/>
      <c r="FL126" s="237"/>
      <c r="FM126" s="237"/>
      <c r="FN126" s="237"/>
      <c r="FP126" s="237"/>
    </row>
    <row r="127" spans="1:176">
      <c r="CZ127" s="228"/>
      <c r="DA127" s="228"/>
      <c r="DB127" s="228"/>
      <c r="DC127" s="228"/>
      <c r="DD127" s="239"/>
      <c r="DE127" s="239"/>
      <c r="DF127" s="230"/>
      <c r="DG127" s="228"/>
      <c r="DH127" s="228"/>
      <c r="DI127" s="228"/>
      <c r="DJ127" s="228"/>
      <c r="DK127" s="228"/>
      <c r="DL127" s="239"/>
      <c r="DM127" s="230"/>
      <c r="DN127" s="228"/>
      <c r="DO127" s="228"/>
      <c r="DP127" s="228"/>
      <c r="DQ127" s="228"/>
      <c r="DR127" s="228"/>
      <c r="DS127" s="239"/>
      <c r="DT127" s="230"/>
      <c r="EA127" s="195"/>
      <c r="ED127" s="195"/>
      <c r="EQ127" s="235"/>
      <c r="ER127" s="235"/>
      <c r="ES127" s="228"/>
      <c r="ET127" s="228"/>
      <c r="EU127" s="228"/>
      <c r="EV127" s="228"/>
      <c r="EW127" s="228"/>
      <c r="EX127" s="228"/>
      <c r="EY127" s="228"/>
      <c r="EZ127" s="228"/>
      <c r="FA127" s="228"/>
      <c r="FB127" s="228"/>
      <c r="FC127" s="228"/>
      <c r="FD127" s="228"/>
      <c r="FE127" s="228"/>
      <c r="FF127" s="228"/>
      <c r="FG127" s="236"/>
      <c r="FH127" s="228"/>
      <c r="FI127" s="228"/>
      <c r="FJ127" s="237"/>
      <c r="FK127" s="237"/>
      <c r="FL127" s="237"/>
      <c r="FM127" s="237"/>
      <c r="FN127" s="237"/>
      <c r="FP127" s="237"/>
    </row>
    <row r="128" spans="1:176">
      <c r="CZ128" s="228"/>
      <c r="DA128" s="228"/>
      <c r="DB128" s="228"/>
      <c r="DC128" s="228"/>
      <c r="DD128" s="239"/>
      <c r="DE128" s="239"/>
      <c r="DF128" s="230"/>
      <c r="DG128" s="228"/>
      <c r="DH128" s="228"/>
      <c r="DI128" s="228"/>
      <c r="DJ128" s="228"/>
      <c r="DK128" s="228"/>
      <c r="DL128" s="239"/>
      <c r="DM128" s="230"/>
      <c r="DN128" s="228"/>
      <c r="DO128" s="228"/>
      <c r="DP128" s="228"/>
      <c r="DQ128" s="228"/>
      <c r="DR128" s="228"/>
      <c r="DS128" s="239"/>
      <c r="DT128" s="230"/>
      <c r="EA128" s="195"/>
      <c r="ED128" s="195"/>
      <c r="EQ128" s="235"/>
      <c r="ER128" s="235"/>
      <c r="ES128" s="228"/>
      <c r="ET128" s="228"/>
      <c r="EU128" s="228"/>
      <c r="EV128" s="228"/>
      <c r="EW128" s="228"/>
      <c r="EX128" s="228"/>
      <c r="EY128" s="228"/>
      <c r="EZ128" s="228"/>
      <c r="FA128" s="228"/>
      <c r="FB128" s="228"/>
      <c r="FC128" s="228"/>
      <c r="FD128" s="228"/>
      <c r="FE128" s="228"/>
      <c r="FF128" s="228"/>
      <c r="FG128" s="236"/>
      <c r="FH128" s="228"/>
      <c r="FI128" s="228"/>
      <c r="FJ128" s="237"/>
      <c r="FK128" s="237"/>
      <c r="FL128" s="237"/>
      <c r="FM128" s="237"/>
      <c r="FN128" s="237"/>
      <c r="FP128" s="237"/>
    </row>
    <row r="129" spans="104:172">
      <c r="CZ129" s="228"/>
      <c r="DA129" s="228"/>
      <c r="DB129" s="228"/>
      <c r="DC129" s="228"/>
      <c r="DD129" s="239"/>
      <c r="DE129" s="239"/>
      <c r="DF129" s="230"/>
      <c r="DG129" s="228"/>
      <c r="DH129" s="228"/>
      <c r="DI129" s="228"/>
      <c r="DJ129" s="228"/>
      <c r="DK129" s="228"/>
      <c r="DL129" s="239"/>
      <c r="DM129" s="230"/>
      <c r="DN129" s="228"/>
      <c r="DO129" s="228"/>
      <c r="DP129" s="228"/>
      <c r="DQ129" s="228"/>
      <c r="DR129" s="228"/>
      <c r="DS129" s="239"/>
      <c r="DT129" s="230"/>
      <c r="EA129" s="195"/>
      <c r="ED129" s="195"/>
      <c r="EQ129" s="235"/>
      <c r="ER129" s="235"/>
      <c r="ES129" s="228"/>
      <c r="ET129" s="228"/>
      <c r="EU129" s="228"/>
      <c r="EV129" s="228"/>
      <c r="EW129" s="228"/>
      <c r="EX129" s="228"/>
      <c r="EY129" s="228"/>
      <c r="EZ129" s="228"/>
      <c r="FA129" s="228"/>
      <c r="FB129" s="228"/>
      <c r="FC129" s="228"/>
      <c r="FD129" s="228"/>
      <c r="FE129" s="228"/>
      <c r="FF129" s="228"/>
      <c r="FG129" s="236"/>
      <c r="FH129" s="228"/>
      <c r="FI129" s="228"/>
      <c r="FJ129" s="237"/>
      <c r="FK129" s="237"/>
      <c r="FL129" s="237"/>
      <c r="FM129" s="237"/>
      <c r="FN129" s="237"/>
      <c r="FP129" s="237"/>
    </row>
    <row r="130" spans="104:172">
      <c r="CZ130" s="228"/>
      <c r="DA130" s="228"/>
      <c r="DB130" s="228"/>
      <c r="DC130" s="228"/>
      <c r="DD130" s="239"/>
      <c r="DE130" s="239"/>
      <c r="DF130" s="230"/>
      <c r="DG130" s="228"/>
      <c r="DH130" s="228"/>
      <c r="DI130" s="228"/>
      <c r="DJ130" s="228"/>
      <c r="DK130" s="228"/>
      <c r="DL130" s="239"/>
      <c r="DM130" s="230"/>
      <c r="DN130" s="228"/>
      <c r="DO130" s="228"/>
      <c r="DP130" s="228"/>
      <c r="DQ130" s="228"/>
      <c r="DR130" s="228"/>
      <c r="DS130" s="239"/>
      <c r="DT130" s="230"/>
      <c r="EA130" s="195"/>
      <c r="ED130" s="195"/>
      <c r="EQ130" s="235"/>
      <c r="ER130" s="235"/>
      <c r="ES130" s="228"/>
      <c r="ET130" s="228"/>
      <c r="EU130" s="228"/>
      <c r="EV130" s="228"/>
      <c r="EW130" s="228"/>
      <c r="EX130" s="228"/>
      <c r="EY130" s="228"/>
      <c r="EZ130" s="228"/>
      <c r="FA130" s="228"/>
      <c r="FB130" s="228"/>
      <c r="FC130" s="228"/>
      <c r="FD130" s="228"/>
      <c r="FE130" s="228"/>
      <c r="FF130" s="228"/>
      <c r="FG130" s="236"/>
      <c r="FH130" s="228"/>
      <c r="FI130" s="228"/>
      <c r="FJ130" s="237"/>
      <c r="FK130" s="237"/>
      <c r="FL130" s="237"/>
      <c r="FM130" s="237"/>
      <c r="FN130" s="237"/>
      <c r="FP130" s="237"/>
    </row>
    <row r="131" spans="104:172">
      <c r="CZ131" s="228"/>
      <c r="DA131" s="228"/>
      <c r="DB131" s="228"/>
      <c r="DC131" s="228"/>
      <c r="DD131" s="239"/>
      <c r="DE131" s="239"/>
      <c r="DF131" s="230"/>
      <c r="DG131" s="228"/>
      <c r="DH131" s="228"/>
      <c r="DI131" s="228"/>
      <c r="DJ131" s="228"/>
      <c r="DK131" s="228"/>
      <c r="DL131" s="239"/>
      <c r="DM131" s="230"/>
      <c r="DN131" s="228"/>
      <c r="DO131" s="228"/>
      <c r="DP131" s="228"/>
      <c r="DQ131" s="228"/>
      <c r="DR131" s="228"/>
      <c r="DS131" s="239"/>
      <c r="DT131" s="230"/>
      <c r="EA131" s="195"/>
      <c r="ED131" s="195"/>
      <c r="EQ131" s="235"/>
      <c r="ER131" s="235"/>
      <c r="ES131" s="228"/>
      <c r="ET131" s="228"/>
      <c r="EU131" s="228"/>
      <c r="EV131" s="228"/>
      <c r="EW131" s="228"/>
      <c r="EX131" s="228"/>
      <c r="EY131" s="228"/>
      <c r="EZ131" s="228"/>
      <c r="FA131" s="228"/>
      <c r="FB131" s="228"/>
      <c r="FC131" s="228"/>
      <c r="FD131" s="228"/>
      <c r="FE131" s="228"/>
      <c r="FF131" s="228"/>
      <c r="FG131" s="236"/>
      <c r="FH131" s="228"/>
      <c r="FI131" s="228"/>
      <c r="FJ131" s="237"/>
      <c r="FK131" s="237"/>
      <c r="FL131" s="237"/>
      <c r="FM131" s="237"/>
      <c r="FN131" s="237"/>
      <c r="FP131" s="237"/>
    </row>
    <row r="132" spans="104:172">
      <c r="CZ132" s="228"/>
      <c r="DA132" s="228"/>
      <c r="DB132" s="228"/>
      <c r="DC132" s="228"/>
      <c r="DD132" s="239"/>
      <c r="DE132" s="239"/>
      <c r="DF132" s="230"/>
      <c r="DG132" s="228"/>
      <c r="DH132" s="228"/>
      <c r="DI132" s="228"/>
      <c r="DJ132" s="228"/>
      <c r="DK132" s="228"/>
      <c r="DL132" s="239"/>
      <c r="DM132" s="230"/>
      <c r="DN132" s="228"/>
      <c r="DO132" s="228"/>
      <c r="DP132" s="228"/>
      <c r="DQ132" s="228"/>
      <c r="DR132" s="228"/>
      <c r="DS132" s="239"/>
      <c r="DT132" s="230"/>
      <c r="EA132" s="195"/>
      <c r="ED132" s="195"/>
      <c r="EQ132" s="235"/>
      <c r="ER132" s="235"/>
      <c r="ES132" s="228"/>
      <c r="ET132" s="228"/>
      <c r="EU132" s="228"/>
      <c r="EV132" s="228"/>
      <c r="EW132" s="228"/>
      <c r="EX132" s="228"/>
      <c r="EY132" s="228"/>
      <c r="EZ132" s="228"/>
      <c r="FA132" s="228"/>
      <c r="FB132" s="228"/>
      <c r="FC132" s="228"/>
      <c r="FD132" s="228"/>
      <c r="FE132" s="228"/>
      <c r="FF132" s="228"/>
      <c r="FG132" s="236"/>
      <c r="FH132" s="228"/>
      <c r="FI132" s="228"/>
      <c r="FJ132" s="237"/>
      <c r="FK132" s="237"/>
      <c r="FL132" s="237"/>
      <c r="FM132" s="237"/>
      <c r="FN132" s="237"/>
      <c r="FP132" s="237"/>
    </row>
    <row r="133" spans="104:172">
      <c r="CZ133" s="228"/>
      <c r="DA133" s="228"/>
      <c r="DB133" s="228"/>
      <c r="DC133" s="228"/>
      <c r="DD133" s="239"/>
      <c r="DE133" s="239"/>
      <c r="DF133" s="230"/>
      <c r="DG133" s="228"/>
      <c r="DH133" s="228"/>
      <c r="DI133" s="228"/>
      <c r="DJ133" s="228"/>
      <c r="DK133" s="228"/>
      <c r="DL133" s="239"/>
      <c r="DM133" s="230"/>
      <c r="DN133" s="228"/>
      <c r="DO133" s="228"/>
      <c r="DP133" s="228"/>
      <c r="DQ133" s="228"/>
      <c r="DR133" s="228"/>
      <c r="DS133" s="239"/>
      <c r="DT133" s="230"/>
      <c r="EA133" s="195"/>
      <c r="ED133" s="195"/>
      <c r="EQ133" s="235"/>
      <c r="ER133" s="235"/>
      <c r="ES133" s="228"/>
      <c r="ET133" s="228"/>
      <c r="EU133" s="228"/>
      <c r="EV133" s="228"/>
      <c r="EW133" s="228"/>
      <c r="EX133" s="228"/>
      <c r="EY133" s="228"/>
      <c r="EZ133" s="228"/>
      <c r="FA133" s="228"/>
      <c r="FB133" s="228"/>
      <c r="FC133" s="228"/>
      <c r="FD133" s="228"/>
      <c r="FE133" s="228"/>
      <c r="FF133" s="228"/>
      <c r="FG133" s="236"/>
      <c r="FH133" s="228"/>
      <c r="FI133" s="228"/>
      <c r="FJ133" s="237"/>
      <c r="FK133" s="237"/>
      <c r="FL133" s="237"/>
      <c r="FM133" s="237"/>
      <c r="FN133" s="237"/>
      <c r="FP133" s="237"/>
    </row>
    <row r="134" spans="104:172">
      <c r="CZ134" s="228"/>
      <c r="DA134" s="228"/>
      <c r="DB134" s="228"/>
      <c r="DC134" s="228"/>
      <c r="DD134" s="239"/>
      <c r="DE134" s="239"/>
      <c r="DF134" s="230"/>
      <c r="DG134" s="228"/>
      <c r="DH134" s="228"/>
      <c r="DI134" s="228"/>
      <c r="DJ134" s="228"/>
      <c r="DK134" s="228"/>
      <c r="DL134" s="239"/>
      <c r="DM134" s="230"/>
      <c r="DN134" s="228"/>
      <c r="DO134" s="228"/>
      <c r="DP134" s="228"/>
      <c r="DQ134" s="228"/>
      <c r="DR134" s="228"/>
      <c r="DS134" s="239"/>
      <c r="DT134" s="230"/>
      <c r="EA134" s="195"/>
      <c r="ED134" s="195"/>
      <c r="EQ134" s="235"/>
      <c r="ER134" s="235"/>
      <c r="ES134" s="228"/>
      <c r="ET134" s="228"/>
      <c r="EU134" s="228"/>
      <c r="EV134" s="228"/>
      <c r="EW134" s="228"/>
      <c r="EX134" s="228"/>
      <c r="EY134" s="228"/>
      <c r="EZ134" s="228"/>
      <c r="FA134" s="228"/>
      <c r="FB134" s="228"/>
      <c r="FC134" s="228"/>
      <c r="FD134" s="228"/>
      <c r="FE134" s="228"/>
      <c r="FF134" s="228"/>
      <c r="FG134" s="236"/>
      <c r="FH134" s="228"/>
      <c r="FI134" s="228"/>
      <c r="FJ134" s="237"/>
      <c r="FK134" s="237"/>
      <c r="FL134" s="237"/>
      <c r="FM134" s="237"/>
      <c r="FN134" s="237"/>
      <c r="FP134" s="237"/>
    </row>
    <row r="135" spans="104:172">
      <c r="CZ135" s="228"/>
      <c r="DA135" s="228"/>
      <c r="DB135" s="228"/>
      <c r="DC135" s="228"/>
      <c r="DD135" s="239"/>
      <c r="DE135" s="239"/>
      <c r="DF135" s="230"/>
      <c r="DG135" s="228"/>
      <c r="DH135" s="228"/>
      <c r="DI135" s="228"/>
      <c r="DJ135" s="228"/>
      <c r="DK135" s="228"/>
      <c r="DL135" s="239"/>
      <c r="DM135" s="230"/>
      <c r="DN135" s="228"/>
      <c r="DO135" s="228"/>
      <c r="DP135" s="228"/>
      <c r="DQ135" s="228"/>
      <c r="DR135" s="228"/>
      <c r="DS135" s="239"/>
      <c r="DT135" s="230"/>
      <c r="EA135" s="195"/>
      <c r="ED135" s="195"/>
      <c r="EQ135" s="235"/>
      <c r="ER135" s="235"/>
      <c r="ES135" s="228"/>
      <c r="ET135" s="228"/>
      <c r="EU135" s="228"/>
      <c r="EV135" s="228"/>
      <c r="EW135" s="228"/>
      <c r="EX135" s="228"/>
      <c r="EY135" s="228"/>
      <c r="EZ135" s="228"/>
      <c r="FA135" s="228"/>
      <c r="FB135" s="228"/>
      <c r="FC135" s="228"/>
      <c r="FD135" s="228"/>
      <c r="FE135" s="228"/>
      <c r="FF135" s="228"/>
      <c r="FG135" s="236"/>
      <c r="FH135" s="228"/>
      <c r="FI135" s="228"/>
      <c r="FJ135" s="237"/>
      <c r="FK135" s="237"/>
      <c r="FL135" s="237"/>
      <c r="FM135" s="237"/>
      <c r="FN135" s="237"/>
      <c r="FP135" s="237"/>
    </row>
    <row r="136" spans="104:172">
      <c r="CZ136" s="228"/>
      <c r="DA136" s="228"/>
      <c r="DB136" s="228"/>
      <c r="DC136" s="228"/>
      <c r="DD136" s="239"/>
      <c r="DE136" s="239"/>
      <c r="DF136" s="230"/>
      <c r="DG136" s="228"/>
      <c r="DH136" s="228"/>
      <c r="DI136" s="228"/>
      <c r="DJ136" s="228"/>
      <c r="DK136" s="228"/>
      <c r="DL136" s="239"/>
      <c r="DM136" s="230"/>
      <c r="DN136" s="228"/>
      <c r="DO136" s="228"/>
      <c r="DP136" s="228"/>
      <c r="DQ136" s="228"/>
      <c r="DR136" s="228"/>
      <c r="DS136" s="239"/>
      <c r="DT136" s="230"/>
      <c r="EA136" s="195"/>
      <c r="ED136" s="195"/>
      <c r="EQ136" s="235"/>
      <c r="ER136" s="235"/>
      <c r="ES136" s="228"/>
      <c r="ET136" s="228"/>
      <c r="EU136" s="228"/>
      <c r="EV136" s="228"/>
      <c r="EW136" s="228"/>
      <c r="EX136" s="228"/>
      <c r="EY136" s="228"/>
      <c r="EZ136" s="228"/>
      <c r="FA136" s="228"/>
      <c r="FB136" s="228"/>
      <c r="FC136" s="228"/>
      <c r="FD136" s="228"/>
      <c r="FE136" s="228"/>
      <c r="FF136" s="228"/>
      <c r="FG136" s="236"/>
      <c r="FH136" s="228"/>
      <c r="FI136" s="228"/>
      <c r="FJ136" s="237"/>
      <c r="FK136" s="237"/>
      <c r="FL136" s="237"/>
      <c r="FM136" s="237"/>
      <c r="FN136" s="237"/>
      <c r="FP136" s="237"/>
    </row>
    <row r="137" spans="104:172">
      <c r="CZ137" s="228"/>
      <c r="DA137" s="228"/>
      <c r="DB137" s="228"/>
      <c r="DC137" s="228"/>
      <c r="DD137" s="239"/>
      <c r="DE137" s="239"/>
      <c r="DF137" s="230"/>
      <c r="DG137" s="228"/>
      <c r="DH137" s="228"/>
      <c r="DI137" s="228"/>
      <c r="DJ137" s="228"/>
      <c r="DK137" s="228"/>
      <c r="DL137" s="239"/>
      <c r="DM137" s="230"/>
      <c r="DN137" s="228"/>
      <c r="DO137" s="228"/>
      <c r="DP137" s="228"/>
      <c r="DQ137" s="228"/>
      <c r="DR137" s="228"/>
      <c r="DS137" s="239"/>
      <c r="DT137" s="230"/>
      <c r="EA137" s="195"/>
      <c r="ED137" s="195"/>
      <c r="EQ137" s="235"/>
      <c r="ER137" s="235"/>
      <c r="ES137" s="228"/>
      <c r="ET137" s="228"/>
      <c r="EU137" s="228"/>
      <c r="EV137" s="228"/>
      <c r="EW137" s="228"/>
      <c r="EX137" s="228"/>
      <c r="EY137" s="228"/>
      <c r="EZ137" s="228"/>
      <c r="FA137" s="228"/>
      <c r="FB137" s="228"/>
      <c r="FC137" s="228"/>
      <c r="FD137" s="228"/>
      <c r="FE137" s="228"/>
      <c r="FF137" s="228"/>
      <c r="FG137" s="236"/>
      <c r="FH137" s="228"/>
      <c r="FI137" s="228"/>
      <c r="FJ137" s="237"/>
      <c r="FK137" s="237"/>
      <c r="FL137" s="237"/>
      <c r="FM137" s="237"/>
      <c r="FN137" s="237"/>
      <c r="FP137" s="237"/>
    </row>
    <row r="138" spans="104:172">
      <c r="CZ138" s="228"/>
      <c r="DA138" s="228"/>
      <c r="DB138" s="228"/>
      <c r="DC138" s="228"/>
      <c r="DD138" s="239"/>
      <c r="DE138" s="239"/>
      <c r="DF138" s="230"/>
      <c r="DG138" s="228"/>
      <c r="DH138" s="228"/>
      <c r="DI138" s="228"/>
      <c r="DJ138" s="228"/>
      <c r="DK138" s="228"/>
      <c r="DL138" s="239"/>
      <c r="DM138" s="230"/>
      <c r="DN138" s="228"/>
      <c r="DO138" s="228"/>
      <c r="DP138" s="228"/>
      <c r="DQ138" s="228"/>
      <c r="DR138" s="228"/>
      <c r="DS138" s="239"/>
      <c r="DT138" s="230"/>
      <c r="EA138" s="195"/>
      <c r="ED138" s="195"/>
      <c r="EQ138" s="235"/>
      <c r="ER138" s="235"/>
      <c r="ES138" s="228"/>
      <c r="ET138" s="228"/>
      <c r="EU138" s="228"/>
      <c r="EV138" s="228"/>
      <c r="EW138" s="228"/>
      <c r="EX138" s="228"/>
      <c r="EY138" s="228"/>
      <c r="EZ138" s="228"/>
      <c r="FA138" s="228"/>
      <c r="FB138" s="228"/>
      <c r="FC138" s="228"/>
      <c r="FD138" s="228"/>
      <c r="FE138" s="228"/>
      <c r="FF138" s="228"/>
      <c r="FG138" s="236"/>
      <c r="FH138" s="228"/>
      <c r="FI138" s="228"/>
      <c r="FJ138" s="237"/>
      <c r="FK138" s="237"/>
      <c r="FL138" s="237"/>
      <c r="FM138" s="237"/>
      <c r="FN138" s="237"/>
      <c r="FP138" s="237"/>
    </row>
    <row r="139" spans="104:172">
      <c r="CZ139" s="228"/>
      <c r="DA139" s="228"/>
      <c r="DB139" s="228"/>
      <c r="DC139" s="228"/>
      <c r="DD139" s="239"/>
      <c r="DE139" s="239"/>
      <c r="DF139" s="230"/>
      <c r="DG139" s="228"/>
      <c r="DH139" s="228"/>
      <c r="DI139" s="228"/>
      <c r="DJ139" s="228"/>
      <c r="DK139" s="228"/>
      <c r="DL139" s="239"/>
      <c r="DM139" s="230"/>
      <c r="DN139" s="228"/>
      <c r="DO139" s="228"/>
      <c r="DP139" s="228"/>
      <c r="DQ139" s="228"/>
      <c r="DR139" s="228"/>
      <c r="DS139" s="239"/>
      <c r="DT139" s="230"/>
      <c r="EA139" s="195"/>
      <c r="ED139" s="195"/>
      <c r="EQ139" s="235"/>
      <c r="ER139" s="235"/>
      <c r="ES139" s="228"/>
      <c r="ET139" s="228"/>
      <c r="EU139" s="228"/>
      <c r="EV139" s="228"/>
      <c r="EW139" s="228"/>
      <c r="EX139" s="228"/>
      <c r="EY139" s="228"/>
      <c r="EZ139" s="228"/>
      <c r="FA139" s="228"/>
      <c r="FB139" s="228"/>
      <c r="FC139" s="228"/>
      <c r="FD139" s="228"/>
      <c r="FE139" s="228"/>
      <c r="FF139" s="228"/>
      <c r="FG139" s="236"/>
      <c r="FH139" s="228"/>
      <c r="FI139" s="228"/>
      <c r="FJ139" s="237"/>
      <c r="FK139" s="237"/>
      <c r="FL139" s="237"/>
      <c r="FM139" s="237"/>
      <c r="FN139" s="237"/>
      <c r="FP139" s="237"/>
    </row>
    <row r="140" spans="104:172">
      <c r="CZ140" s="228"/>
      <c r="DA140" s="228"/>
      <c r="DB140" s="228"/>
      <c r="DC140" s="228"/>
      <c r="DD140" s="239"/>
      <c r="DE140" s="239"/>
      <c r="DF140" s="230"/>
      <c r="DG140" s="228"/>
      <c r="DH140" s="228"/>
      <c r="DI140" s="228"/>
      <c r="DJ140" s="228"/>
      <c r="DK140" s="228"/>
      <c r="DL140" s="239"/>
      <c r="DM140" s="230"/>
      <c r="DN140" s="228"/>
      <c r="DO140" s="228"/>
      <c r="DP140" s="228"/>
      <c r="DQ140" s="228"/>
      <c r="DR140" s="228"/>
      <c r="DS140" s="239"/>
      <c r="DT140" s="230"/>
      <c r="EA140" s="195"/>
      <c r="ED140" s="195"/>
      <c r="EQ140" s="235"/>
      <c r="ER140" s="235"/>
      <c r="ES140" s="228"/>
      <c r="ET140" s="228"/>
      <c r="EU140" s="228"/>
      <c r="EV140" s="228"/>
      <c r="EW140" s="228"/>
      <c r="EX140" s="228"/>
      <c r="EY140" s="228"/>
      <c r="EZ140" s="228"/>
      <c r="FA140" s="228"/>
      <c r="FB140" s="228"/>
      <c r="FC140" s="228"/>
      <c r="FD140" s="228"/>
      <c r="FE140" s="228"/>
      <c r="FF140" s="228"/>
      <c r="FG140" s="236"/>
      <c r="FH140" s="228"/>
      <c r="FI140" s="228"/>
      <c r="FJ140" s="237"/>
      <c r="FK140" s="237"/>
      <c r="FL140" s="237"/>
      <c r="FM140" s="237"/>
      <c r="FN140" s="237"/>
      <c r="FP140" s="237"/>
    </row>
    <row r="141" spans="104:172">
      <c r="CZ141" s="228"/>
      <c r="DA141" s="228"/>
      <c r="DB141" s="228"/>
      <c r="DC141" s="228"/>
      <c r="DD141" s="239"/>
      <c r="DE141" s="239"/>
      <c r="DF141" s="230"/>
      <c r="DG141" s="228"/>
      <c r="DH141" s="228"/>
      <c r="DI141" s="228"/>
      <c r="DJ141" s="228"/>
      <c r="DK141" s="228"/>
      <c r="DL141" s="239"/>
      <c r="DM141" s="230"/>
      <c r="DN141" s="228"/>
      <c r="DO141" s="228"/>
      <c r="DP141" s="228"/>
      <c r="DQ141" s="228"/>
      <c r="DR141" s="228"/>
      <c r="DS141" s="239"/>
      <c r="DT141" s="230"/>
      <c r="EA141" s="195"/>
      <c r="ED141" s="195"/>
      <c r="EQ141" s="235"/>
      <c r="ER141" s="235"/>
      <c r="ES141" s="228"/>
      <c r="ET141" s="228"/>
      <c r="EU141" s="228"/>
      <c r="EV141" s="228"/>
      <c r="EW141" s="228"/>
      <c r="EX141" s="228"/>
      <c r="EY141" s="228"/>
      <c r="EZ141" s="228"/>
      <c r="FA141" s="228"/>
      <c r="FB141" s="228"/>
      <c r="FC141" s="228"/>
      <c r="FD141" s="228"/>
      <c r="FE141" s="228"/>
      <c r="FF141" s="228"/>
      <c r="FG141" s="236"/>
      <c r="FH141" s="228"/>
      <c r="FI141" s="228"/>
      <c r="FJ141" s="237"/>
      <c r="FK141" s="237"/>
      <c r="FL141" s="237"/>
      <c r="FM141" s="237"/>
      <c r="FN141" s="237"/>
      <c r="FP141" s="237"/>
    </row>
    <row r="142" spans="104:172">
      <c r="CZ142" s="228"/>
      <c r="DA142" s="228"/>
      <c r="DB142" s="228"/>
      <c r="DC142" s="228"/>
      <c r="DD142" s="239"/>
      <c r="DE142" s="239"/>
      <c r="DF142" s="230"/>
      <c r="DG142" s="228"/>
      <c r="DH142" s="228"/>
      <c r="DI142" s="228"/>
      <c r="DJ142" s="228"/>
      <c r="DK142" s="228"/>
      <c r="DL142" s="239"/>
      <c r="DM142" s="230"/>
      <c r="DN142" s="228"/>
      <c r="DO142" s="228"/>
      <c r="DP142" s="228"/>
      <c r="DQ142" s="228"/>
      <c r="DR142" s="228"/>
      <c r="DS142" s="239"/>
      <c r="DT142" s="230"/>
      <c r="EA142" s="195"/>
      <c r="ED142" s="195"/>
      <c r="EQ142" s="235"/>
      <c r="ER142" s="235"/>
      <c r="ES142" s="228"/>
      <c r="ET142" s="228"/>
      <c r="EU142" s="228"/>
      <c r="EV142" s="228"/>
      <c r="EW142" s="228"/>
      <c r="EX142" s="228"/>
      <c r="EY142" s="228"/>
      <c r="EZ142" s="228"/>
      <c r="FA142" s="228"/>
      <c r="FB142" s="228"/>
      <c r="FC142" s="228"/>
      <c r="FD142" s="228"/>
      <c r="FE142" s="228"/>
      <c r="FF142" s="228"/>
      <c r="FG142" s="236"/>
      <c r="FH142" s="228"/>
      <c r="FI142" s="228"/>
      <c r="FJ142" s="237"/>
      <c r="FK142" s="237"/>
      <c r="FL142" s="237"/>
      <c r="FM142" s="237"/>
      <c r="FN142" s="237"/>
      <c r="FP142" s="237"/>
    </row>
    <row r="143" spans="104:172">
      <c r="CZ143" s="228"/>
      <c r="DA143" s="228"/>
      <c r="DB143" s="228"/>
      <c r="DC143" s="228"/>
      <c r="DD143" s="239"/>
      <c r="DE143" s="239"/>
      <c r="DF143" s="230"/>
      <c r="DG143" s="228"/>
      <c r="DH143" s="228"/>
      <c r="DI143" s="228"/>
      <c r="DJ143" s="228"/>
      <c r="DK143" s="228"/>
      <c r="DL143" s="239"/>
      <c r="DM143" s="230"/>
      <c r="DN143" s="228"/>
      <c r="DO143" s="228"/>
      <c r="DP143" s="228"/>
      <c r="DQ143" s="228"/>
      <c r="DR143" s="228"/>
      <c r="DS143" s="239"/>
      <c r="DT143" s="230"/>
      <c r="EA143" s="195"/>
      <c r="ED143" s="195"/>
      <c r="EQ143" s="235"/>
      <c r="ER143" s="235"/>
      <c r="ES143" s="228"/>
      <c r="ET143" s="228"/>
      <c r="EU143" s="228"/>
      <c r="EV143" s="228"/>
      <c r="EW143" s="228"/>
      <c r="EX143" s="228"/>
      <c r="EY143" s="228"/>
      <c r="EZ143" s="228"/>
      <c r="FA143" s="228"/>
      <c r="FB143" s="228"/>
      <c r="FC143" s="228"/>
      <c r="FD143" s="228"/>
      <c r="FE143" s="228"/>
      <c r="FF143" s="228"/>
      <c r="FG143" s="236"/>
      <c r="FH143" s="228"/>
      <c r="FI143" s="228"/>
      <c r="FJ143" s="237"/>
      <c r="FK143" s="237"/>
      <c r="FL143" s="237"/>
      <c r="FM143" s="237"/>
      <c r="FN143" s="237"/>
      <c r="FP143" s="237"/>
    </row>
    <row r="144" spans="104:172">
      <c r="CZ144" s="228"/>
      <c r="DA144" s="228"/>
      <c r="DB144" s="228"/>
      <c r="DC144" s="228"/>
      <c r="DD144" s="239"/>
      <c r="DE144" s="239"/>
      <c r="DF144" s="230"/>
      <c r="DG144" s="228"/>
      <c r="DH144" s="228"/>
      <c r="DI144" s="228"/>
      <c r="DJ144" s="228"/>
      <c r="DK144" s="228"/>
      <c r="DL144" s="239"/>
      <c r="DM144" s="230"/>
      <c r="DN144" s="228"/>
      <c r="DO144" s="228"/>
      <c r="DP144" s="228"/>
      <c r="DQ144" s="228"/>
      <c r="DR144" s="228"/>
      <c r="DS144" s="239"/>
      <c r="DT144" s="230"/>
      <c r="EA144" s="195"/>
      <c r="ED144" s="195"/>
      <c r="EQ144" s="235"/>
      <c r="ER144" s="235"/>
      <c r="ES144" s="228"/>
      <c r="ET144" s="228"/>
      <c r="EU144" s="228"/>
      <c r="EV144" s="228"/>
      <c r="EW144" s="228"/>
      <c r="EX144" s="228"/>
      <c r="EY144" s="228"/>
      <c r="EZ144" s="228"/>
      <c r="FA144" s="228"/>
      <c r="FB144" s="228"/>
      <c r="FC144" s="228"/>
      <c r="FD144" s="228"/>
      <c r="FE144" s="228"/>
      <c r="FF144" s="228"/>
      <c r="FG144" s="236"/>
      <c r="FH144" s="228"/>
      <c r="FI144" s="228"/>
      <c r="FJ144" s="237"/>
      <c r="FK144" s="237"/>
      <c r="FL144" s="237"/>
      <c r="FM144" s="237"/>
      <c r="FN144" s="237"/>
      <c r="FP144" s="237"/>
    </row>
    <row r="145" spans="104:172">
      <c r="CZ145" s="228"/>
      <c r="DA145" s="228"/>
      <c r="DB145" s="228"/>
      <c r="DC145" s="228"/>
      <c r="DD145" s="239"/>
      <c r="DE145" s="239"/>
      <c r="DF145" s="230"/>
      <c r="DG145" s="228"/>
      <c r="DH145" s="228"/>
      <c r="DI145" s="228"/>
      <c r="DJ145" s="228"/>
      <c r="DK145" s="228"/>
      <c r="DL145" s="239"/>
      <c r="DM145" s="230"/>
      <c r="DN145" s="228"/>
      <c r="DO145" s="228"/>
      <c r="DP145" s="228"/>
      <c r="DQ145" s="228"/>
      <c r="DR145" s="228"/>
      <c r="DS145" s="239"/>
      <c r="DT145" s="230"/>
      <c r="EA145" s="195"/>
      <c r="ED145" s="195"/>
      <c r="EQ145" s="235"/>
      <c r="ER145" s="235"/>
      <c r="ES145" s="228"/>
      <c r="ET145" s="228"/>
      <c r="EU145" s="228"/>
      <c r="EV145" s="228"/>
      <c r="EW145" s="228"/>
      <c r="EX145" s="228"/>
      <c r="EY145" s="228"/>
      <c r="EZ145" s="228"/>
      <c r="FA145" s="228"/>
      <c r="FB145" s="228"/>
      <c r="FC145" s="228"/>
      <c r="FD145" s="228"/>
      <c r="FE145" s="228"/>
      <c r="FF145" s="228"/>
      <c r="FG145" s="236"/>
      <c r="FH145" s="228"/>
      <c r="FI145" s="228"/>
      <c r="FJ145" s="237"/>
      <c r="FK145" s="237"/>
      <c r="FL145" s="237"/>
      <c r="FM145" s="237"/>
      <c r="FN145" s="237"/>
      <c r="FP145" s="237"/>
    </row>
    <row r="146" spans="104:172">
      <c r="CZ146" s="228"/>
      <c r="DA146" s="228"/>
      <c r="DB146" s="228"/>
      <c r="DC146" s="228"/>
      <c r="DD146" s="239"/>
      <c r="DE146" s="239"/>
      <c r="DF146" s="230"/>
      <c r="DG146" s="228"/>
      <c r="DH146" s="228"/>
      <c r="DI146" s="228"/>
      <c r="DJ146" s="228"/>
      <c r="DK146" s="228"/>
      <c r="DL146" s="239"/>
      <c r="DM146" s="230"/>
      <c r="DN146" s="228"/>
      <c r="DO146" s="228"/>
      <c r="DP146" s="228"/>
      <c r="DQ146" s="228"/>
      <c r="DR146" s="228"/>
      <c r="DS146" s="239"/>
      <c r="DT146" s="230"/>
      <c r="EA146" s="195"/>
      <c r="ED146" s="195"/>
      <c r="EQ146" s="235"/>
      <c r="ER146" s="235"/>
      <c r="ES146" s="228"/>
      <c r="ET146" s="228"/>
      <c r="EU146" s="228"/>
      <c r="EV146" s="228"/>
      <c r="EW146" s="228"/>
      <c r="EX146" s="228"/>
      <c r="EY146" s="228"/>
      <c r="EZ146" s="228"/>
      <c r="FA146" s="228"/>
      <c r="FB146" s="228"/>
      <c r="FC146" s="228"/>
      <c r="FD146" s="228"/>
      <c r="FE146" s="228"/>
      <c r="FF146" s="228"/>
      <c r="FG146" s="236"/>
      <c r="FH146" s="228"/>
      <c r="FI146" s="228"/>
      <c r="FJ146" s="237"/>
      <c r="FK146" s="237"/>
      <c r="FL146" s="237"/>
      <c r="FM146" s="237"/>
      <c r="FN146" s="237"/>
      <c r="FP146" s="237"/>
    </row>
    <row r="147" spans="104:172">
      <c r="CZ147" s="228"/>
      <c r="DA147" s="228"/>
      <c r="DB147" s="228"/>
      <c r="DC147" s="228"/>
      <c r="DD147" s="239"/>
      <c r="DE147" s="239"/>
      <c r="DF147" s="230"/>
      <c r="DG147" s="228"/>
      <c r="DH147" s="228"/>
      <c r="DI147" s="228"/>
      <c r="DJ147" s="228"/>
      <c r="DK147" s="228"/>
      <c r="DL147" s="239"/>
      <c r="DM147" s="230"/>
      <c r="DN147" s="228"/>
      <c r="DO147" s="228"/>
      <c r="DP147" s="228"/>
      <c r="DQ147" s="228"/>
      <c r="DR147" s="228"/>
      <c r="DS147" s="239"/>
      <c r="DT147" s="230"/>
      <c r="EA147" s="195"/>
      <c r="ED147" s="195"/>
      <c r="EQ147" s="235"/>
      <c r="ER147" s="235"/>
      <c r="ES147" s="228"/>
      <c r="ET147" s="228"/>
      <c r="EU147" s="228"/>
      <c r="EV147" s="228"/>
      <c r="EW147" s="228"/>
      <c r="EX147" s="228"/>
      <c r="EY147" s="228"/>
      <c r="EZ147" s="228"/>
      <c r="FA147" s="228"/>
      <c r="FB147" s="228"/>
      <c r="FC147" s="228"/>
      <c r="FD147" s="228"/>
      <c r="FE147" s="228"/>
      <c r="FF147" s="228"/>
      <c r="FG147" s="236"/>
      <c r="FH147" s="228"/>
      <c r="FI147" s="228"/>
      <c r="FJ147" s="237"/>
      <c r="FK147" s="237"/>
      <c r="FL147" s="237"/>
      <c r="FM147" s="237"/>
      <c r="FN147" s="237"/>
      <c r="FP147" s="237"/>
    </row>
    <row r="148" spans="104:172">
      <c r="CZ148" s="228"/>
      <c r="DA148" s="228"/>
      <c r="DB148" s="228"/>
      <c r="DC148" s="228"/>
      <c r="DD148" s="239"/>
      <c r="DE148" s="239"/>
      <c r="DF148" s="230"/>
      <c r="DG148" s="228"/>
      <c r="DH148" s="228"/>
      <c r="DI148" s="228"/>
      <c r="DJ148" s="228"/>
      <c r="DK148" s="228"/>
      <c r="DL148" s="239"/>
      <c r="DM148" s="230"/>
      <c r="DN148" s="228"/>
      <c r="DO148" s="228"/>
      <c r="DP148" s="228"/>
      <c r="DQ148" s="228"/>
      <c r="DR148" s="228"/>
      <c r="DS148" s="239"/>
      <c r="DT148" s="230"/>
      <c r="EA148" s="195"/>
      <c r="ED148" s="195"/>
      <c r="EQ148" s="235"/>
      <c r="ER148" s="235"/>
      <c r="ES148" s="228"/>
      <c r="ET148" s="228"/>
      <c r="EU148" s="228"/>
      <c r="EV148" s="228"/>
      <c r="EW148" s="228"/>
      <c r="EX148" s="228"/>
      <c r="EY148" s="228"/>
      <c r="EZ148" s="228"/>
      <c r="FA148" s="228"/>
      <c r="FB148" s="228"/>
      <c r="FC148" s="228"/>
      <c r="FD148" s="228"/>
      <c r="FE148" s="228"/>
      <c r="FF148" s="228"/>
      <c r="FG148" s="236"/>
      <c r="FH148" s="228"/>
      <c r="FI148" s="228"/>
      <c r="FJ148" s="237"/>
      <c r="FK148" s="237"/>
      <c r="FL148" s="237"/>
      <c r="FM148" s="237"/>
      <c r="FN148" s="237"/>
      <c r="FP148" s="237"/>
    </row>
    <row r="149" spans="104:172">
      <c r="CZ149" s="228"/>
      <c r="DA149" s="228"/>
      <c r="DB149" s="228"/>
      <c r="DC149" s="228"/>
      <c r="DD149" s="239"/>
      <c r="DE149" s="239"/>
      <c r="DF149" s="230"/>
      <c r="DG149" s="228"/>
      <c r="DH149" s="228"/>
      <c r="DI149" s="228"/>
      <c r="DJ149" s="228"/>
      <c r="DK149" s="228"/>
      <c r="DL149" s="239"/>
      <c r="DM149" s="230"/>
      <c r="DN149" s="228"/>
      <c r="DO149" s="228"/>
      <c r="DP149" s="228"/>
      <c r="DQ149" s="228"/>
      <c r="DR149" s="228"/>
      <c r="DS149" s="239"/>
      <c r="DT149" s="230"/>
      <c r="EA149" s="195"/>
      <c r="ED149" s="195"/>
      <c r="EQ149" s="235"/>
      <c r="ER149" s="235"/>
      <c r="ES149" s="228"/>
      <c r="ET149" s="228"/>
      <c r="EU149" s="228"/>
      <c r="EV149" s="228"/>
      <c r="EW149" s="228"/>
      <c r="EX149" s="228"/>
      <c r="EY149" s="228"/>
      <c r="EZ149" s="228"/>
      <c r="FA149" s="228"/>
      <c r="FB149" s="228"/>
      <c r="FC149" s="228"/>
      <c r="FD149" s="228"/>
      <c r="FE149" s="228"/>
      <c r="FF149" s="228"/>
      <c r="FG149" s="236"/>
      <c r="FH149" s="228"/>
      <c r="FI149" s="228"/>
      <c r="FJ149" s="237"/>
      <c r="FK149" s="237"/>
      <c r="FL149" s="237"/>
      <c r="FM149" s="237"/>
      <c r="FN149" s="237"/>
      <c r="FP149" s="237"/>
    </row>
    <row r="150" spans="104:172">
      <c r="CZ150" s="228"/>
      <c r="DA150" s="228"/>
      <c r="DB150" s="228"/>
      <c r="DC150" s="228"/>
      <c r="DD150" s="239"/>
      <c r="DE150" s="239"/>
      <c r="DF150" s="230"/>
      <c r="DG150" s="228"/>
      <c r="DH150" s="228"/>
      <c r="DI150" s="228"/>
      <c r="DJ150" s="228"/>
      <c r="DK150" s="228"/>
      <c r="DL150" s="239"/>
      <c r="DM150" s="230"/>
      <c r="DN150" s="228"/>
      <c r="DO150" s="228"/>
      <c r="DP150" s="228"/>
      <c r="DQ150" s="228"/>
      <c r="DR150" s="228"/>
      <c r="DS150" s="239"/>
      <c r="DT150" s="230"/>
      <c r="EA150" s="195"/>
      <c r="ED150" s="195"/>
      <c r="EQ150" s="235"/>
      <c r="ER150" s="235"/>
      <c r="ES150" s="228"/>
      <c r="ET150" s="228"/>
      <c r="EU150" s="228"/>
      <c r="EV150" s="228"/>
      <c r="EW150" s="228"/>
      <c r="EX150" s="228"/>
      <c r="EY150" s="228"/>
      <c r="EZ150" s="228"/>
      <c r="FA150" s="228"/>
      <c r="FB150" s="228"/>
      <c r="FC150" s="228"/>
      <c r="FD150" s="228"/>
      <c r="FE150" s="228"/>
      <c r="FF150" s="228"/>
      <c r="FG150" s="236"/>
      <c r="FH150" s="228"/>
      <c r="FI150" s="228"/>
      <c r="FJ150" s="237"/>
      <c r="FK150" s="237"/>
      <c r="FL150" s="237"/>
      <c r="FM150" s="237"/>
      <c r="FN150" s="237"/>
      <c r="FP150" s="237"/>
    </row>
    <row r="151" spans="104:172">
      <c r="CZ151" s="228"/>
      <c r="DA151" s="228"/>
      <c r="DB151" s="228"/>
      <c r="DC151" s="228"/>
      <c r="DD151" s="239"/>
      <c r="DE151" s="239"/>
      <c r="DF151" s="230"/>
      <c r="DG151" s="228"/>
      <c r="DH151" s="228"/>
      <c r="DI151" s="228"/>
      <c r="DJ151" s="228"/>
      <c r="DK151" s="228"/>
      <c r="DL151" s="239"/>
      <c r="DM151" s="230"/>
      <c r="DN151" s="228"/>
      <c r="DO151" s="228"/>
      <c r="DP151" s="228"/>
      <c r="DQ151" s="228"/>
      <c r="DR151" s="228"/>
      <c r="DS151" s="239"/>
      <c r="DT151" s="230"/>
      <c r="EA151" s="195"/>
      <c r="ED151" s="195"/>
      <c r="EQ151" s="235"/>
      <c r="ER151" s="235"/>
      <c r="ES151" s="228"/>
      <c r="ET151" s="228"/>
      <c r="EU151" s="228"/>
      <c r="EV151" s="228"/>
      <c r="EW151" s="228"/>
      <c r="EX151" s="228"/>
      <c r="EY151" s="228"/>
      <c r="EZ151" s="228"/>
      <c r="FA151" s="228"/>
      <c r="FB151" s="228"/>
      <c r="FC151" s="228"/>
      <c r="FD151" s="228"/>
      <c r="FE151" s="228"/>
      <c r="FF151" s="228"/>
      <c r="FG151" s="236"/>
      <c r="FH151" s="228"/>
      <c r="FI151" s="228"/>
      <c r="FJ151" s="237"/>
      <c r="FK151" s="237"/>
      <c r="FL151" s="237"/>
      <c r="FM151" s="237"/>
      <c r="FN151" s="237"/>
      <c r="FP151" s="237"/>
    </row>
    <row r="152" spans="104:172">
      <c r="CZ152" s="228"/>
      <c r="DA152" s="228"/>
      <c r="DB152" s="228"/>
      <c r="DC152" s="228"/>
      <c r="DD152" s="239"/>
      <c r="DE152" s="239"/>
      <c r="DF152" s="230"/>
      <c r="DG152" s="228"/>
      <c r="DH152" s="228"/>
      <c r="DI152" s="228"/>
      <c r="DJ152" s="228"/>
      <c r="DK152" s="228"/>
      <c r="DL152" s="239"/>
      <c r="DM152" s="230"/>
      <c r="DN152" s="228"/>
      <c r="DO152" s="228"/>
      <c r="DP152" s="228"/>
      <c r="DQ152" s="228"/>
      <c r="DR152" s="228"/>
      <c r="DS152" s="239"/>
      <c r="DT152" s="230"/>
      <c r="EA152" s="195"/>
      <c r="ED152" s="195"/>
      <c r="EQ152" s="235"/>
      <c r="ER152" s="235"/>
      <c r="ES152" s="228"/>
      <c r="ET152" s="228"/>
      <c r="EU152" s="228"/>
      <c r="EV152" s="228"/>
      <c r="EW152" s="228"/>
      <c r="EX152" s="228"/>
      <c r="EY152" s="228"/>
      <c r="EZ152" s="228"/>
      <c r="FA152" s="228"/>
      <c r="FB152" s="228"/>
      <c r="FC152" s="228"/>
      <c r="FD152" s="228"/>
      <c r="FE152" s="228"/>
      <c r="FF152" s="228"/>
      <c r="FG152" s="236"/>
      <c r="FH152" s="228"/>
      <c r="FI152" s="228"/>
      <c r="FJ152" s="237"/>
      <c r="FK152" s="237"/>
      <c r="FL152" s="237"/>
      <c r="FM152" s="237"/>
      <c r="FN152" s="237"/>
      <c r="FP152" s="237"/>
    </row>
    <row r="153" spans="104:172">
      <c r="CZ153" s="228"/>
      <c r="DA153" s="228"/>
      <c r="DB153" s="228"/>
      <c r="DC153" s="228"/>
      <c r="DD153" s="239"/>
      <c r="DE153" s="239"/>
      <c r="DF153" s="230"/>
      <c r="DG153" s="228"/>
      <c r="DH153" s="228"/>
      <c r="DI153" s="228"/>
      <c r="DJ153" s="228"/>
      <c r="DK153" s="228"/>
      <c r="DL153" s="239"/>
      <c r="DM153" s="230"/>
      <c r="DN153" s="228"/>
      <c r="DO153" s="228"/>
      <c r="DP153" s="228"/>
      <c r="DQ153" s="228"/>
      <c r="DR153" s="228"/>
      <c r="DS153" s="239"/>
      <c r="DT153" s="230"/>
      <c r="EA153" s="195"/>
      <c r="ED153" s="195"/>
      <c r="EQ153" s="235"/>
      <c r="ER153" s="235"/>
      <c r="ES153" s="228"/>
      <c r="ET153" s="228"/>
      <c r="EU153" s="228"/>
      <c r="EV153" s="228"/>
      <c r="EW153" s="228"/>
      <c r="EX153" s="228"/>
      <c r="EY153" s="228"/>
      <c r="EZ153" s="228"/>
      <c r="FA153" s="228"/>
      <c r="FB153" s="228"/>
      <c r="FC153" s="228"/>
      <c r="FD153" s="228"/>
      <c r="FE153" s="228"/>
      <c r="FF153" s="228"/>
      <c r="FG153" s="236"/>
      <c r="FH153" s="228"/>
      <c r="FI153" s="228"/>
      <c r="FJ153" s="237"/>
      <c r="FK153" s="237"/>
      <c r="FL153" s="237"/>
      <c r="FM153" s="237"/>
      <c r="FN153" s="237"/>
      <c r="FP153" s="237"/>
    </row>
    <row r="154" spans="104:172">
      <c r="CZ154" s="228"/>
      <c r="DA154" s="228"/>
      <c r="DB154" s="228"/>
      <c r="DC154" s="228"/>
      <c r="DD154" s="239"/>
      <c r="DE154" s="239"/>
      <c r="DF154" s="230"/>
      <c r="DG154" s="228"/>
      <c r="DH154" s="228"/>
      <c r="DI154" s="228"/>
      <c r="DJ154" s="228"/>
      <c r="DK154" s="228"/>
      <c r="DL154" s="239"/>
      <c r="DM154" s="230"/>
      <c r="DN154" s="228"/>
      <c r="DO154" s="228"/>
      <c r="DP154" s="228"/>
      <c r="DQ154" s="228"/>
      <c r="DR154" s="228"/>
      <c r="DS154" s="239"/>
      <c r="DT154" s="230"/>
      <c r="EA154" s="195"/>
      <c r="ED154" s="195"/>
      <c r="EQ154" s="235"/>
      <c r="ER154" s="235"/>
      <c r="ES154" s="228"/>
      <c r="ET154" s="228"/>
      <c r="EU154" s="228"/>
      <c r="EV154" s="228"/>
      <c r="EW154" s="228"/>
      <c r="EX154" s="228"/>
      <c r="EY154" s="228"/>
      <c r="EZ154" s="228"/>
      <c r="FA154" s="228"/>
      <c r="FB154" s="228"/>
      <c r="FC154" s="228"/>
      <c r="FD154" s="228"/>
      <c r="FE154" s="228"/>
      <c r="FF154" s="228"/>
      <c r="FG154" s="236"/>
      <c r="FH154" s="228"/>
      <c r="FI154" s="228"/>
      <c r="FJ154" s="237"/>
      <c r="FK154" s="237"/>
      <c r="FL154" s="237"/>
      <c r="FM154" s="237"/>
      <c r="FN154" s="237"/>
      <c r="FP154" s="237"/>
    </row>
    <row r="155" spans="104:172">
      <c r="CZ155" s="228"/>
      <c r="DA155" s="228"/>
      <c r="DB155" s="228"/>
      <c r="DC155" s="228"/>
      <c r="DD155" s="239"/>
      <c r="DE155" s="239"/>
      <c r="DF155" s="230"/>
      <c r="DG155" s="228"/>
      <c r="DH155" s="228"/>
      <c r="DI155" s="228"/>
      <c r="DJ155" s="228"/>
      <c r="DK155" s="228"/>
      <c r="DL155" s="239"/>
      <c r="DM155" s="230"/>
      <c r="DN155" s="228"/>
      <c r="DO155" s="228"/>
      <c r="DP155" s="228"/>
      <c r="DQ155" s="228"/>
      <c r="DR155" s="228"/>
      <c r="DS155" s="239"/>
      <c r="DT155" s="230"/>
      <c r="EA155" s="195"/>
      <c r="ED155" s="195"/>
      <c r="EQ155" s="235"/>
      <c r="ER155" s="235"/>
      <c r="ES155" s="228"/>
      <c r="ET155" s="228"/>
      <c r="EU155" s="228"/>
      <c r="EV155" s="228"/>
      <c r="EW155" s="228"/>
      <c r="EX155" s="228"/>
      <c r="EY155" s="228"/>
      <c r="EZ155" s="228"/>
      <c r="FA155" s="228"/>
      <c r="FB155" s="228"/>
      <c r="FC155" s="228"/>
      <c r="FD155" s="228"/>
      <c r="FE155" s="228"/>
      <c r="FF155" s="228"/>
      <c r="FG155" s="236"/>
      <c r="FH155" s="228"/>
      <c r="FI155" s="228"/>
      <c r="FJ155" s="237"/>
      <c r="FK155" s="237"/>
      <c r="FL155" s="237"/>
      <c r="FM155" s="237"/>
      <c r="FN155" s="237"/>
      <c r="FP155" s="237"/>
    </row>
    <row r="156" spans="104:172">
      <c r="CZ156" s="228"/>
      <c r="DA156" s="228"/>
      <c r="DB156" s="228"/>
      <c r="DC156" s="228"/>
      <c r="DD156" s="239"/>
      <c r="DE156" s="239"/>
      <c r="DF156" s="230"/>
      <c r="DG156" s="228"/>
      <c r="DH156" s="228"/>
      <c r="DI156" s="228"/>
      <c r="DJ156" s="228"/>
      <c r="DK156" s="228"/>
      <c r="DL156" s="239"/>
      <c r="DM156" s="230"/>
      <c r="DN156" s="228"/>
      <c r="DO156" s="228"/>
      <c r="DP156" s="228"/>
      <c r="DQ156" s="228"/>
      <c r="DR156" s="228"/>
      <c r="DS156" s="239"/>
      <c r="DT156" s="230"/>
      <c r="EA156" s="195"/>
      <c r="ED156" s="195"/>
      <c r="EQ156" s="235"/>
      <c r="ER156" s="235"/>
      <c r="ES156" s="228"/>
      <c r="ET156" s="228"/>
      <c r="EU156" s="228"/>
      <c r="EV156" s="228"/>
      <c r="EW156" s="228"/>
      <c r="EX156" s="228"/>
      <c r="EY156" s="228"/>
      <c r="EZ156" s="228"/>
      <c r="FA156" s="228"/>
      <c r="FB156" s="228"/>
      <c r="FC156" s="228"/>
      <c r="FD156" s="228"/>
      <c r="FE156" s="228"/>
      <c r="FF156" s="228"/>
      <c r="FG156" s="236"/>
      <c r="FH156" s="228"/>
      <c r="FI156" s="228"/>
      <c r="FJ156" s="237"/>
      <c r="FK156" s="237"/>
      <c r="FL156" s="237"/>
      <c r="FM156" s="237"/>
      <c r="FN156" s="237"/>
      <c r="FP156" s="237"/>
    </row>
    <row r="157" spans="104:172">
      <c r="CZ157" s="228"/>
      <c r="DA157" s="228"/>
      <c r="DB157" s="228"/>
      <c r="DC157" s="228"/>
      <c r="DD157" s="239"/>
      <c r="DE157" s="239"/>
      <c r="DF157" s="230"/>
      <c r="DG157" s="228"/>
      <c r="DH157" s="228"/>
      <c r="DI157" s="228"/>
      <c r="DJ157" s="228"/>
      <c r="DK157" s="228"/>
      <c r="DL157" s="239"/>
      <c r="DM157" s="230"/>
      <c r="DN157" s="228"/>
      <c r="DO157" s="228"/>
      <c r="DP157" s="228"/>
      <c r="DQ157" s="228"/>
      <c r="DR157" s="228"/>
      <c r="DS157" s="239"/>
      <c r="DT157" s="230"/>
      <c r="EA157" s="195"/>
      <c r="ED157" s="195"/>
      <c r="EQ157" s="235"/>
      <c r="ER157" s="235"/>
      <c r="ES157" s="228"/>
      <c r="ET157" s="228"/>
      <c r="EU157" s="228"/>
      <c r="EV157" s="228"/>
      <c r="EW157" s="228"/>
      <c r="EX157" s="228"/>
      <c r="EY157" s="228"/>
      <c r="EZ157" s="228"/>
      <c r="FA157" s="228"/>
      <c r="FB157" s="228"/>
      <c r="FC157" s="228"/>
      <c r="FD157" s="228"/>
      <c r="FE157" s="228"/>
      <c r="FF157" s="228"/>
      <c r="FG157" s="236"/>
      <c r="FH157" s="228"/>
      <c r="FI157" s="228"/>
      <c r="FJ157" s="237"/>
      <c r="FK157" s="237"/>
      <c r="FL157" s="237"/>
      <c r="FM157" s="237"/>
      <c r="FN157" s="237"/>
      <c r="FP157" s="237"/>
    </row>
    <row r="158" spans="104:172">
      <c r="CZ158" s="228"/>
      <c r="DA158" s="228"/>
      <c r="DB158" s="228"/>
      <c r="DC158" s="228"/>
      <c r="DD158" s="239"/>
      <c r="DE158" s="239"/>
      <c r="DF158" s="230"/>
      <c r="DG158" s="228"/>
      <c r="DH158" s="228"/>
      <c r="DI158" s="228"/>
      <c r="DJ158" s="228"/>
      <c r="DK158" s="228"/>
      <c r="DL158" s="239"/>
      <c r="DM158" s="230"/>
      <c r="DN158" s="228"/>
      <c r="DO158" s="228"/>
      <c r="DP158" s="228"/>
      <c r="DQ158" s="228"/>
      <c r="DR158" s="228"/>
      <c r="DS158" s="239"/>
      <c r="DT158" s="230"/>
      <c r="EA158" s="195"/>
      <c r="ED158" s="195"/>
      <c r="EQ158" s="235"/>
      <c r="ER158" s="235"/>
      <c r="ES158" s="228"/>
      <c r="ET158" s="228"/>
      <c r="EU158" s="228"/>
      <c r="EV158" s="228"/>
      <c r="EW158" s="228"/>
      <c r="EX158" s="228"/>
      <c r="EY158" s="228"/>
      <c r="EZ158" s="228"/>
      <c r="FA158" s="228"/>
      <c r="FB158" s="228"/>
      <c r="FC158" s="228"/>
      <c r="FD158" s="228"/>
      <c r="FE158" s="228"/>
      <c r="FF158" s="228"/>
      <c r="FG158" s="236"/>
      <c r="FH158" s="228"/>
      <c r="FI158" s="228"/>
      <c r="FJ158" s="237"/>
      <c r="FK158" s="237"/>
      <c r="FL158" s="237"/>
      <c r="FM158" s="237"/>
      <c r="FN158" s="237"/>
      <c r="FP158" s="237"/>
    </row>
    <row r="159" spans="104:172">
      <c r="CZ159" s="228"/>
      <c r="DA159" s="228"/>
      <c r="DB159" s="228"/>
      <c r="DC159" s="228"/>
      <c r="DD159" s="239"/>
      <c r="DE159" s="239"/>
      <c r="DF159" s="230"/>
      <c r="DG159" s="228"/>
      <c r="DH159" s="228"/>
      <c r="DI159" s="228"/>
      <c r="DJ159" s="228"/>
      <c r="DK159" s="228"/>
      <c r="DL159" s="239"/>
      <c r="DM159" s="230"/>
      <c r="DN159" s="228"/>
      <c r="DO159" s="228"/>
      <c r="DP159" s="228"/>
      <c r="DQ159" s="228"/>
      <c r="DR159" s="228"/>
      <c r="DS159" s="239"/>
      <c r="DT159" s="230"/>
      <c r="EA159" s="195"/>
      <c r="ED159" s="195"/>
      <c r="EQ159" s="235"/>
      <c r="ER159" s="235"/>
      <c r="ES159" s="228"/>
      <c r="ET159" s="228"/>
      <c r="EU159" s="228"/>
      <c r="EV159" s="228"/>
      <c r="EW159" s="228"/>
      <c r="EX159" s="228"/>
      <c r="EY159" s="228"/>
      <c r="EZ159" s="228"/>
      <c r="FA159" s="228"/>
      <c r="FB159" s="228"/>
      <c r="FC159" s="228"/>
      <c r="FD159" s="228"/>
      <c r="FE159" s="228"/>
      <c r="FF159" s="228"/>
      <c r="FG159" s="236"/>
      <c r="FH159" s="228"/>
      <c r="FI159" s="228"/>
      <c r="FJ159" s="237"/>
      <c r="FK159" s="237"/>
      <c r="FL159" s="237"/>
      <c r="FM159" s="237"/>
      <c r="FN159" s="237"/>
      <c r="FP159" s="237"/>
    </row>
    <row r="160" spans="104:172">
      <c r="CZ160" s="228"/>
      <c r="DA160" s="228"/>
      <c r="DB160" s="228"/>
      <c r="DC160" s="228"/>
      <c r="DD160" s="239"/>
      <c r="DE160" s="239"/>
      <c r="DF160" s="230"/>
      <c r="DG160" s="228"/>
      <c r="DH160" s="228"/>
      <c r="DI160" s="228"/>
      <c r="DJ160" s="228"/>
      <c r="DK160" s="228"/>
      <c r="DL160" s="239"/>
      <c r="DM160" s="230"/>
      <c r="DN160" s="228"/>
      <c r="DO160" s="228"/>
      <c r="DP160" s="228"/>
      <c r="DQ160" s="228"/>
      <c r="DR160" s="228"/>
      <c r="DS160" s="239"/>
      <c r="DT160" s="230"/>
      <c r="EA160" s="195"/>
      <c r="ED160" s="195"/>
      <c r="EQ160" s="235"/>
      <c r="ER160" s="235"/>
      <c r="ES160" s="228"/>
      <c r="ET160" s="228"/>
      <c r="EU160" s="228"/>
      <c r="EV160" s="228"/>
      <c r="EW160" s="228"/>
      <c r="EX160" s="228"/>
      <c r="EY160" s="228"/>
      <c r="EZ160" s="228"/>
      <c r="FA160" s="228"/>
      <c r="FB160" s="228"/>
      <c r="FC160" s="228"/>
      <c r="FD160" s="228"/>
      <c r="FE160" s="228"/>
      <c r="FF160" s="228"/>
      <c r="FG160" s="236"/>
      <c r="FH160" s="228"/>
      <c r="FI160" s="228"/>
      <c r="FJ160" s="237"/>
      <c r="FK160" s="237"/>
      <c r="FL160" s="237"/>
      <c r="FM160" s="237"/>
      <c r="FN160" s="237"/>
      <c r="FP160" s="237"/>
    </row>
    <row r="161" spans="104:172">
      <c r="CZ161" s="228"/>
      <c r="DA161" s="228"/>
      <c r="DB161" s="228"/>
      <c r="DC161" s="228"/>
      <c r="DD161" s="239"/>
      <c r="DE161" s="239"/>
      <c r="DF161" s="230"/>
      <c r="DG161" s="228"/>
      <c r="DH161" s="228"/>
      <c r="DI161" s="228"/>
      <c r="DJ161" s="228"/>
      <c r="DK161" s="228"/>
      <c r="DL161" s="239"/>
      <c r="DM161" s="230"/>
      <c r="DN161" s="228"/>
      <c r="DO161" s="228"/>
      <c r="DP161" s="228"/>
      <c r="DQ161" s="228"/>
      <c r="DR161" s="228"/>
      <c r="DS161" s="239"/>
      <c r="DT161" s="230"/>
      <c r="EA161" s="195"/>
      <c r="ED161" s="195"/>
      <c r="EQ161" s="235"/>
      <c r="ER161" s="235"/>
      <c r="ES161" s="228"/>
      <c r="ET161" s="228"/>
      <c r="EU161" s="228"/>
      <c r="EV161" s="228"/>
      <c r="EW161" s="228"/>
      <c r="EX161" s="228"/>
      <c r="EY161" s="228"/>
      <c r="EZ161" s="228"/>
      <c r="FA161" s="228"/>
      <c r="FB161" s="228"/>
      <c r="FC161" s="228"/>
      <c r="FD161" s="228"/>
      <c r="FE161" s="228"/>
      <c r="FF161" s="228"/>
      <c r="FG161" s="236"/>
      <c r="FH161" s="228"/>
      <c r="FI161" s="228"/>
      <c r="FJ161" s="237"/>
      <c r="FK161" s="237"/>
      <c r="FL161" s="237"/>
      <c r="FM161" s="237"/>
      <c r="FN161" s="237"/>
      <c r="FP161" s="237"/>
    </row>
    <row r="162" spans="104:172">
      <c r="CZ162" s="228"/>
      <c r="DA162" s="228"/>
      <c r="DB162" s="228"/>
      <c r="DC162" s="228"/>
      <c r="DD162" s="239"/>
      <c r="DE162" s="239"/>
      <c r="DF162" s="230"/>
      <c r="DG162" s="228"/>
      <c r="DH162" s="228"/>
      <c r="DI162" s="228"/>
      <c r="DJ162" s="228"/>
      <c r="DK162" s="228"/>
      <c r="DL162" s="239"/>
      <c r="DM162" s="230"/>
      <c r="DN162" s="228"/>
      <c r="DO162" s="228"/>
      <c r="DP162" s="228"/>
      <c r="DQ162" s="228"/>
      <c r="DR162" s="228"/>
      <c r="DS162" s="239"/>
      <c r="DT162" s="230"/>
      <c r="EA162" s="195"/>
      <c r="ED162" s="195"/>
      <c r="EQ162" s="235"/>
      <c r="ER162" s="235"/>
      <c r="ES162" s="228"/>
      <c r="ET162" s="228"/>
      <c r="EU162" s="228"/>
      <c r="EV162" s="228"/>
      <c r="EW162" s="228"/>
      <c r="EX162" s="228"/>
      <c r="EY162" s="228"/>
      <c r="EZ162" s="228"/>
      <c r="FA162" s="228"/>
      <c r="FB162" s="228"/>
      <c r="FC162" s="228"/>
      <c r="FD162" s="228"/>
      <c r="FE162" s="228"/>
      <c r="FF162" s="228"/>
      <c r="FG162" s="236"/>
      <c r="FH162" s="228"/>
      <c r="FI162" s="228"/>
      <c r="FJ162" s="237"/>
      <c r="FK162" s="237"/>
      <c r="FL162" s="237"/>
      <c r="FM162" s="237"/>
      <c r="FN162" s="237"/>
      <c r="FP162" s="237"/>
    </row>
    <row r="163" spans="104:172">
      <c r="CZ163" s="228"/>
      <c r="DA163" s="228"/>
      <c r="DB163" s="228"/>
      <c r="DC163" s="228"/>
      <c r="DD163" s="239"/>
      <c r="DE163" s="239"/>
      <c r="DF163" s="230"/>
      <c r="DG163" s="228"/>
      <c r="DH163" s="228"/>
      <c r="DI163" s="228"/>
      <c r="DJ163" s="228"/>
      <c r="DK163" s="228"/>
      <c r="DL163" s="239"/>
      <c r="DM163" s="230"/>
      <c r="DN163" s="228"/>
      <c r="DO163" s="228"/>
      <c r="DP163" s="228"/>
      <c r="DQ163" s="228"/>
      <c r="DR163" s="228"/>
      <c r="DS163" s="239"/>
      <c r="DT163" s="230"/>
      <c r="EA163" s="195"/>
      <c r="ED163" s="195"/>
      <c r="EQ163" s="235"/>
      <c r="ER163" s="235"/>
      <c r="ES163" s="228"/>
      <c r="ET163" s="228"/>
      <c r="EU163" s="228"/>
      <c r="EV163" s="228"/>
      <c r="EW163" s="228"/>
      <c r="EX163" s="228"/>
      <c r="EY163" s="228"/>
      <c r="EZ163" s="228"/>
      <c r="FA163" s="228"/>
      <c r="FB163" s="228"/>
      <c r="FC163" s="228"/>
      <c r="FD163" s="228"/>
      <c r="FE163" s="228"/>
      <c r="FF163" s="228"/>
      <c r="FG163" s="236"/>
      <c r="FH163" s="228"/>
      <c r="FI163" s="228"/>
      <c r="FJ163" s="237"/>
      <c r="FK163" s="237"/>
      <c r="FL163" s="237"/>
      <c r="FM163" s="237"/>
      <c r="FN163" s="237"/>
      <c r="FP163" s="237"/>
    </row>
    <row r="164" spans="104:172">
      <c r="CZ164" s="228"/>
      <c r="DA164" s="228"/>
      <c r="DB164" s="228"/>
      <c r="DC164" s="228"/>
      <c r="DD164" s="239"/>
      <c r="DE164" s="239"/>
      <c r="DF164" s="230"/>
      <c r="DG164" s="228"/>
      <c r="DH164" s="228"/>
      <c r="DI164" s="228"/>
      <c r="DJ164" s="228"/>
      <c r="DK164" s="228"/>
      <c r="DL164" s="239"/>
      <c r="DM164" s="230"/>
      <c r="DN164" s="228"/>
      <c r="DO164" s="228"/>
      <c r="DP164" s="228"/>
      <c r="DQ164" s="228"/>
      <c r="DR164" s="228"/>
      <c r="DS164" s="239"/>
      <c r="DT164" s="230"/>
      <c r="EA164" s="195"/>
      <c r="ED164" s="195"/>
      <c r="EQ164" s="235"/>
      <c r="ER164" s="235"/>
      <c r="ES164" s="228"/>
      <c r="ET164" s="228"/>
      <c r="EU164" s="228"/>
      <c r="EV164" s="228"/>
      <c r="EW164" s="228"/>
      <c r="EX164" s="228"/>
      <c r="EY164" s="228"/>
      <c r="EZ164" s="228"/>
      <c r="FA164" s="228"/>
      <c r="FB164" s="228"/>
      <c r="FC164" s="228"/>
      <c r="FD164" s="228"/>
      <c r="FE164" s="228"/>
      <c r="FF164" s="228"/>
      <c r="FG164" s="236"/>
      <c r="FH164" s="228"/>
      <c r="FI164" s="228"/>
      <c r="FJ164" s="237"/>
      <c r="FK164" s="237"/>
      <c r="FL164" s="237"/>
      <c r="FM164" s="237"/>
      <c r="FN164" s="237"/>
      <c r="FP164" s="237"/>
    </row>
    <row r="165" spans="104:172">
      <c r="CZ165" s="228"/>
      <c r="DA165" s="228"/>
      <c r="DB165" s="228"/>
      <c r="DC165" s="228"/>
      <c r="DD165" s="239"/>
      <c r="DE165" s="239"/>
      <c r="DF165" s="230"/>
      <c r="DG165" s="228"/>
      <c r="DH165" s="228"/>
      <c r="DI165" s="228"/>
      <c r="DJ165" s="228"/>
      <c r="DK165" s="228"/>
      <c r="DL165" s="239"/>
      <c r="DM165" s="230"/>
      <c r="DN165" s="228"/>
      <c r="DO165" s="228"/>
      <c r="DP165" s="228"/>
      <c r="DQ165" s="228"/>
      <c r="DR165" s="228"/>
      <c r="DS165" s="239"/>
      <c r="DT165" s="230"/>
      <c r="EA165" s="195"/>
      <c r="ED165" s="195"/>
      <c r="EQ165" s="235"/>
      <c r="ER165" s="235"/>
      <c r="ES165" s="228"/>
      <c r="ET165" s="228"/>
      <c r="EU165" s="228"/>
      <c r="EV165" s="228"/>
      <c r="EW165" s="228"/>
      <c r="EX165" s="228"/>
      <c r="EY165" s="228"/>
      <c r="EZ165" s="228"/>
      <c r="FA165" s="228"/>
      <c r="FB165" s="228"/>
      <c r="FC165" s="228"/>
      <c r="FD165" s="228"/>
      <c r="FE165" s="228"/>
      <c r="FF165" s="228"/>
      <c r="FG165" s="236"/>
      <c r="FH165" s="228"/>
      <c r="FI165" s="228"/>
      <c r="FJ165" s="237"/>
      <c r="FK165" s="237"/>
      <c r="FL165" s="237"/>
      <c r="FM165" s="237"/>
      <c r="FN165" s="237"/>
      <c r="FP165" s="237"/>
    </row>
    <row r="166" spans="104:172">
      <c r="CZ166" s="228"/>
      <c r="DA166" s="228"/>
      <c r="DB166" s="228"/>
      <c r="DC166" s="228"/>
      <c r="DD166" s="239"/>
      <c r="DE166" s="239"/>
      <c r="DF166" s="230"/>
      <c r="DG166" s="228"/>
      <c r="DH166" s="228"/>
      <c r="DI166" s="228"/>
      <c r="DJ166" s="228"/>
      <c r="DK166" s="228"/>
      <c r="DL166" s="239"/>
      <c r="DM166" s="230"/>
      <c r="DN166" s="228"/>
      <c r="DO166" s="228"/>
      <c r="DP166" s="228"/>
      <c r="DQ166" s="228"/>
      <c r="DR166" s="228"/>
      <c r="DS166" s="239"/>
      <c r="DT166" s="230"/>
      <c r="EA166" s="195"/>
      <c r="ED166" s="195"/>
      <c r="EQ166" s="235"/>
      <c r="ER166" s="235"/>
      <c r="ES166" s="228"/>
      <c r="ET166" s="228"/>
      <c r="EU166" s="228"/>
      <c r="EV166" s="228"/>
      <c r="EW166" s="228"/>
      <c r="EX166" s="228"/>
      <c r="EY166" s="228"/>
      <c r="EZ166" s="228"/>
      <c r="FA166" s="228"/>
      <c r="FB166" s="228"/>
      <c r="FC166" s="228"/>
      <c r="FD166" s="228"/>
      <c r="FE166" s="228"/>
      <c r="FF166" s="228"/>
      <c r="FG166" s="236"/>
      <c r="FH166" s="228"/>
      <c r="FI166" s="228"/>
      <c r="FJ166" s="237"/>
      <c r="FK166" s="237"/>
      <c r="FL166" s="237"/>
      <c r="FM166" s="237"/>
      <c r="FN166" s="237"/>
      <c r="FP166" s="237"/>
    </row>
    <row r="167" spans="104:172">
      <c r="CZ167" s="228"/>
      <c r="DA167" s="228"/>
      <c r="DB167" s="228"/>
      <c r="DC167" s="228"/>
      <c r="DD167" s="239"/>
      <c r="DE167" s="239"/>
      <c r="DF167" s="230"/>
      <c r="DG167" s="228"/>
      <c r="DH167" s="228"/>
      <c r="DI167" s="228"/>
      <c r="DJ167" s="228"/>
      <c r="DK167" s="228"/>
      <c r="DL167" s="239"/>
      <c r="DM167" s="230"/>
      <c r="DN167" s="228"/>
      <c r="DO167" s="228"/>
      <c r="DP167" s="228"/>
      <c r="DQ167" s="228"/>
      <c r="DR167" s="228"/>
      <c r="DS167" s="239"/>
      <c r="DT167" s="230"/>
      <c r="EA167" s="195"/>
      <c r="ED167" s="195"/>
      <c r="EQ167" s="235"/>
      <c r="ER167" s="235"/>
      <c r="ES167" s="228"/>
      <c r="ET167" s="228"/>
      <c r="EU167" s="228"/>
      <c r="EV167" s="228"/>
      <c r="EW167" s="228"/>
      <c r="EX167" s="228"/>
      <c r="EY167" s="228"/>
      <c r="EZ167" s="228"/>
      <c r="FA167" s="228"/>
      <c r="FB167" s="228"/>
      <c r="FC167" s="228"/>
      <c r="FD167" s="228"/>
      <c r="FE167" s="228"/>
      <c r="FF167" s="228"/>
      <c r="FG167" s="236"/>
      <c r="FH167" s="228"/>
      <c r="FI167" s="228"/>
      <c r="FJ167" s="237"/>
      <c r="FK167" s="237"/>
      <c r="FL167" s="237"/>
      <c r="FM167" s="237"/>
      <c r="FN167" s="237"/>
      <c r="FP167" s="237"/>
    </row>
    <row r="168" spans="104:172">
      <c r="CZ168" s="228"/>
      <c r="DA168" s="228"/>
      <c r="DB168" s="228"/>
      <c r="DC168" s="228"/>
      <c r="DD168" s="239"/>
      <c r="DE168" s="239"/>
      <c r="DF168" s="230"/>
      <c r="DG168" s="228"/>
      <c r="DH168" s="228"/>
      <c r="DI168" s="228"/>
      <c r="DJ168" s="228"/>
      <c r="DK168" s="228"/>
      <c r="DL168" s="239"/>
      <c r="DM168" s="230"/>
      <c r="DN168" s="228"/>
      <c r="DO168" s="228"/>
      <c r="DP168" s="228"/>
      <c r="DQ168" s="228"/>
      <c r="DR168" s="228"/>
      <c r="DS168" s="239"/>
      <c r="DT168" s="230"/>
      <c r="EA168" s="195"/>
      <c r="ED168" s="195"/>
      <c r="EQ168" s="235"/>
      <c r="ER168" s="235"/>
      <c r="ES168" s="228"/>
      <c r="ET168" s="228"/>
      <c r="EU168" s="228"/>
      <c r="EV168" s="228"/>
      <c r="EW168" s="228"/>
      <c r="EX168" s="228"/>
      <c r="EY168" s="228"/>
      <c r="EZ168" s="228"/>
      <c r="FA168" s="228"/>
      <c r="FB168" s="228"/>
      <c r="FC168" s="228"/>
      <c r="FD168" s="228"/>
      <c r="FE168" s="228"/>
      <c r="FF168" s="228"/>
      <c r="FG168" s="236"/>
      <c r="FH168" s="228"/>
      <c r="FI168" s="228"/>
      <c r="FJ168" s="237"/>
      <c r="FK168" s="237"/>
      <c r="FL168" s="237"/>
      <c r="FM168" s="237"/>
      <c r="FN168" s="237"/>
      <c r="FP168" s="237"/>
    </row>
    <row r="169" spans="104:172">
      <c r="CZ169" s="228"/>
      <c r="DA169" s="228"/>
      <c r="DB169" s="228"/>
      <c r="DC169" s="228"/>
      <c r="DD169" s="239"/>
      <c r="DE169" s="239"/>
      <c r="DF169" s="230"/>
      <c r="DG169" s="228"/>
      <c r="DH169" s="228"/>
      <c r="DI169" s="228"/>
      <c r="DJ169" s="228"/>
      <c r="DK169" s="228"/>
      <c r="DL169" s="239"/>
      <c r="DM169" s="230"/>
      <c r="DN169" s="228"/>
      <c r="DO169" s="228"/>
      <c r="DP169" s="228"/>
      <c r="DQ169" s="228"/>
      <c r="DR169" s="228"/>
      <c r="DS169" s="239"/>
      <c r="DT169" s="230"/>
      <c r="EA169" s="195"/>
      <c r="ED169" s="195"/>
      <c r="EQ169" s="235"/>
      <c r="ER169" s="235"/>
      <c r="ES169" s="228"/>
      <c r="ET169" s="228"/>
      <c r="EU169" s="228"/>
      <c r="EV169" s="228"/>
      <c r="EW169" s="228"/>
      <c r="EX169" s="228"/>
      <c r="EY169" s="228"/>
      <c r="EZ169" s="228"/>
      <c r="FA169" s="228"/>
      <c r="FB169" s="228"/>
      <c r="FC169" s="228"/>
      <c r="FD169" s="228"/>
      <c r="FE169" s="228"/>
      <c r="FF169" s="228"/>
      <c r="FG169" s="236"/>
      <c r="FH169" s="228"/>
      <c r="FI169" s="228"/>
      <c r="FJ169" s="237"/>
      <c r="FK169" s="237"/>
      <c r="FL169" s="237"/>
      <c r="FM169" s="237"/>
      <c r="FN169" s="237"/>
      <c r="FP169" s="237"/>
    </row>
    <row r="170" spans="104:172">
      <c r="CZ170" s="228"/>
      <c r="DA170" s="228"/>
      <c r="DB170" s="228"/>
      <c r="DC170" s="228"/>
      <c r="DD170" s="239"/>
      <c r="DE170" s="239"/>
      <c r="DF170" s="230"/>
      <c r="DG170" s="228"/>
      <c r="DH170" s="228"/>
      <c r="DI170" s="228"/>
      <c r="DJ170" s="228"/>
      <c r="DK170" s="228"/>
      <c r="DL170" s="239"/>
      <c r="DM170" s="230"/>
      <c r="DN170" s="228"/>
      <c r="DO170" s="228"/>
      <c r="DP170" s="228"/>
      <c r="DQ170" s="228"/>
      <c r="DR170" s="228"/>
      <c r="DS170" s="239"/>
      <c r="DT170" s="230"/>
      <c r="EA170" s="195"/>
      <c r="ED170" s="195"/>
      <c r="EQ170" s="235"/>
      <c r="ER170" s="235"/>
      <c r="ES170" s="228"/>
      <c r="ET170" s="228"/>
      <c r="EU170" s="228"/>
      <c r="EV170" s="228"/>
      <c r="EW170" s="228"/>
      <c r="EX170" s="228"/>
      <c r="EY170" s="228"/>
      <c r="EZ170" s="228"/>
      <c r="FA170" s="228"/>
      <c r="FB170" s="228"/>
      <c r="FC170" s="228"/>
      <c r="FD170" s="228"/>
      <c r="FE170" s="228"/>
      <c r="FF170" s="228"/>
      <c r="FG170" s="236"/>
      <c r="FH170" s="228"/>
      <c r="FI170" s="228"/>
      <c r="FJ170" s="237"/>
      <c r="FK170" s="237"/>
      <c r="FL170" s="237"/>
      <c r="FM170" s="237"/>
      <c r="FN170" s="237"/>
      <c r="FP170" s="237"/>
    </row>
    <row r="171" spans="104:172">
      <c r="CZ171" s="228"/>
      <c r="DA171" s="228"/>
      <c r="DB171" s="228"/>
      <c r="DC171" s="228"/>
      <c r="DD171" s="239"/>
      <c r="DE171" s="239"/>
      <c r="DF171" s="230"/>
      <c r="DG171" s="228"/>
      <c r="DH171" s="228"/>
      <c r="DI171" s="228"/>
      <c r="DJ171" s="228"/>
      <c r="DK171" s="228"/>
      <c r="DL171" s="239"/>
      <c r="DM171" s="230"/>
      <c r="DN171" s="228"/>
      <c r="DO171" s="228"/>
      <c r="DP171" s="228"/>
      <c r="DQ171" s="228"/>
      <c r="DR171" s="228"/>
      <c r="DS171" s="239"/>
      <c r="DT171" s="230"/>
      <c r="EA171" s="195"/>
      <c r="ED171" s="195"/>
      <c r="EQ171" s="235"/>
      <c r="ER171" s="235"/>
      <c r="ES171" s="228"/>
      <c r="ET171" s="228"/>
      <c r="EU171" s="228"/>
      <c r="EV171" s="228"/>
      <c r="EW171" s="228"/>
      <c r="EX171" s="228"/>
      <c r="EY171" s="228"/>
      <c r="EZ171" s="228"/>
      <c r="FA171" s="228"/>
      <c r="FB171" s="228"/>
      <c r="FC171" s="228"/>
      <c r="FD171" s="228"/>
      <c r="FE171" s="228"/>
      <c r="FF171" s="228"/>
      <c r="FG171" s="236"/>
      <c r="FH171" s="228"/>
      <c r="FI171" s="228"/>
      <c r="FJ171" s="237"/>
      <c r="FK171" s="237"/>
      <c r="FL171" s="237"/>
      <c r="FM171" s="237"/>
      <c r="FN171" s="237"/>
      <c r="FP171" s="237"/>
    </row>
    <row r="172" spans="104:172">
      <c r="CZ172" s="228"/>
      <c r="DA172" s="228"/>
      <c r="DB172" s="228"/>
      <c r="DC172" s="228"/>
      <c r="DD172" s="239"/>
      <c r="DE172" s="239"/>
      <c r="DF172" s="230"/>
      <c r="DG172" s="228"/>
      <c r="DH172" s="228"/>
      <c r="DI172" s="228"/>
      <c r="DJ172" s="228"/>
      <c r="DK172" s="228"/>
      <c r="DL172" s="239"/>
      <c r="DM172" s="230"/>
      <c r="DN172" s="228"/>
      <c r="DO172" s="228"/>
      <c r="DP172" s="228"/>
      <c r="DQ172" s="228"/>
      <c r="DR172" s="228"/>
      <c r="DS172" s="239"/>
      <c r="DT172" s="230"/>
      <c r="EA172" s="195"/>
      <c r="ED172" s="195"/>
      <c r="EQ172" s="235"/>
      <c r="ER172" s="235"/>
      <c r="ES172" s="228"/>
      <c r="ET172" s="228"/>
      <c r="EU172" s="228"/>
      <c r="EV172" s="228"/>
      <c r="EW172" s="228"/>
      <c r="EX172" s="228"/>
      <c r="EY172" s="228"/>
      <c r="EZ172" s="228"/>
      <c r="FA172" s="228"/>
      <c r="FB172" s="228"/>
      <c r="FC172" s="228"/>
      <c r="FD172" s="228"/>
      <c r="FE172" s="228"/>
      <c r="FF172" s="228"/>
      <c r="FG172" s="236"/>
      <c r="FH172" s="228"/>
      <c r="FI172" s="228"/>
      <c r="FJ172" s="237"/>
      <c r="FK172" s="237"/>
      <c r="FL172" s="237"/>
      <c r="FM172" s="237"/>
      <c r="FN172" s="237"/>
      <c r="FP172" s="237"/>
    </row>
    <row r="173" spans="104:172">
      <c r="CZ173" s="228"/>
      <c r="DA173" s="228"/>
      <c r="DB173" s="228"/>
      <c r="DC173" s="228"/>
      <c r="DD173" s="239"/>
      <c r="DE173" s="239"/>
      <c r="DF173" s="230"/>
      <c r="DG173" s="228"/>
      <c r="DH173" s="228"/>
      <c r="DI173" s="228"/>
      <c r="DJ173" s="228"/>
      <c r="DK173" s="228"/>
      <c r="DL173" s="239"/>
      <c r="DM173" s="230"/>
      <c r="DN173" s="228"/>
      <c r="DO173" s="228"/>
      <c r="DP173" s="228"/>
      <c r="DQ173" s="228"/>
      <c r="DR173" s="228"/>
      <c r="DS173" s="239"/>
      <c r="DT173" s="230"/>
      <c r="EA173" s="195"/>
      <c r="ED173" s="195"/>
      <c r="EQ173" s="235"/>
      <c r="ER173" s="235"/>
      <c r="ES173" s="228"/>
      <c r="ET173" s="228"/>
      <c r="EU173" s="228"/>
      <c r="EV173" s="228"/>
      <c r="EW173" s="228"/>
      <c r="EX173" s="228"/>
      <c r="EY173" s="228"/>
      <c r="EZ173" s="228"/>
      <c r="FA173" s="228"/>
      <c r="FB173" s="228"/>
      <c r="FC173" s="228"/>
      <c r="FD173" s="228"/>
      <c r="FE173" s="228"/>
      <c r="FF173" s="228"/>
      <c r="FG173" s="236"/>
      <c r="FH173" s="228"/>
      <c r="FI173" s="228"/>
      <c r="FJ173" s="237"/>
      <c r="FK173" s="237"/>
      <c r="FL173" s="237"/>
      <c r="FM173" s="237"/>
      <c r="FN173" s="237"/>
      <c r="FP173" s="237"/>
    </row>
    <row r="174" spans="104:172">
      <c r="CZ174" s="228"/>
      <c r="DA174" s="228"/>
      <c r="DB174" s="228"/>
      <c r="DC174" s="228"/>
      <c r="DD174" s="239"/>
      <c r="DE174" s="239"/>
      <c r="DF174" s="230"/>
      <c r="DG174" s="228"/>
      <c r="DH174" s="228"/>
      <c r="DI174" s="228"/>
      <c r="DJ174" s="228"/>
      <c r="DK174" s="228"/>
      <c r="DL174" s="239"/>
      <c r="DM174" s="230"/>
      <c r="DN174" s="228"/>
      <c r="DO174" s="228"/>
      <c r="DP174" s="228"/>
      <c r="DQ174" s="228"/>
      <c r="DR174" s="228"/>
      <c r="DS174" s="239"/>
      <c r="DT174" s="230"/>
      <c r="EA174" s="195"/>
      <c r="ED174" s="195"/>
      <c r="EQ174" s="235"/>
      <c r="ER174" s="235"/>
      <c r="ES174" s="228"/>
      <c r="ET174" s="228"/>
      <c r="EU174" s="228"/>
      <c r="EV174" s="228"/>
      <c r="EW174" s="228"/>
      <c r="EX174" s="228"/>
      <c r="EY174" s="228"/>
      <c r="EZ174" s="228"/>
      <c r="FA174" s="228"/>
      <c r="FB174" s="228"/>
      <c r="FC174" s="228"/>
      <c r="FD174" s="228"/>
      <c r="FE174" s="228"/>
      <c r="FF174" s="228"/>
      <c r="FG174" s="236"/>
      <c r="FH174" s="228"/>
      <c r="FI174" s="228"/>
      <c r="FJ174" s="237"/>
      <c r="FK174" s="237"/>
      <c r="FL174" s="237"/>
      <c r="FM174" s="237"/>
      <c r="FN174" s="237"/>
      <c r="FP174" s="237"/>
    </row>
    <row r="175" spans="104:172">
      <c r="CZ175" s="228"/>
      <c r="DA175" s="228"/>
      <c r="DB175" s="228"/>
      <c r="DC175" s="228"/>
      <c r="DD175" s="239"/>
      <c r="DE175" s="239"/>
      <c r="DF175" s="230"/>
      <c r="DG175" s="228"/>
      <c r="DH175" s="228"/>
      <c r="DI175" s="228"/>
      <c r="DJ175" s="228"/>
      <c r="DK175" s="228"/>
      <c r="DL175" s="239"/>
      <c r="DM175" s="230"/>
      <c r="DN175" s="228"/>
      <c r="DO175" s="228"/>
      <c r="DP175" s="228"/>
      <c r="DQ175" s="228"/>
      <c r="DR175" s="228"/>
      <c r="DS175" s="239"/>
      <c r="DT175" s="230"/>
      <c r="EA175" s="195"/>
      <c r="ED175" s="195"/>
      <c r="EQ175" s="235"/>
      <c r="ER175" s="235"/>
      <c r="ES175" s="228"/>
      <c r="ET175" s="228"/>
      <c r="EU175" s="228"/>
      <c r="EV175" s="228"/>
      <c r="EW175" s="228"/>
      <c r="EX175" s="228"/>
      <c r="EY175" s="228"/>
      <c r="EZ175" s="228"/>
      <c r="FA175" s="228"/>
      <c r="FB175" s="228"/>
      <c r="FC175" s="228"/>
      <c r="FD175" s="228"/>
      <c r="FE175" s="228"/>
      <c r="FF175" s="228"/>
      <c r="FG175" s="236"/>
      <c r="FH175" s="228"/>
      <c r="FI175" s="228"/>
      <c r="FJ175" s="237"/>
      <c r="FK175" s="237"/>
      <c r="FL175" s="237"/>
      <c r="FM175" s="237"/>
      <c r="FN175" s="237"/>
      <c r="FP175" s="237"/>
    </row>
    <row r="176" spans="104:172">
      <c r="CZ176" s="228"/>
      <c r="DA176" s="228"/>
      <c r="DB176" s="228"/>
      <c r="DC176" s="228"/>
      <c r="DD176" s="239"/>
      <c r="DE176" s="239"/>
      <c r="DF176" s="230"/>
      <c r="DG176" s="228"/>
      <c r="DH176" s="228"/>
      <c r="DI176" s="228"/>
      <c r="DJ176" s="228"/>
      <c r="DK176" s="228"/>
      <c r="DL176" s="239"/>
      <c r="DM176" s="230"/>
      <c r="DN176" s="228"/>
      <c r="DO176" s="228"/>
      <c r="DP176" s="228"/>
      <c r="DQ176" s="228"/>
      <c r="DR176" s="228"/>
      <c r="DS176" s="239"/>
      <c r="DT176" s="230"/>
      <c r="EA176" s="195"/>
      <c r="ED176" s="195"/>
      <c r="EQ176" s="235"/>
      <c r="ER176" s="235"/>
      <c r="ES176" s="228"/>
      <c r="ET176" s="228"/>
      <c r="EU176" s="228"/>
      <c r="EV176" s="228"/>
      <c r="EW176" s="228"/>
      <c r="EX176" s="228"/>
      <c r="EY176" s="228"/>
      <c r="EZ176" s="228"/>
      <c r="FA176" s="228"/>
      <c r="FB176" s="228"/>
      <c r="FC176" s="228"/>
      <c r="FD176" s="228"/>
      <c r="FE176" s="228"/>
      <c r="FF176" s="228"/>
      <c r="FG176" s="236"/>
      <c r="FH176" s="228"/>
      <c r="FI176" s="228"/>
      <c r="FJ176" s="237"/>
      <c r="FK176" s="237"/>
      <c r="FL176" s="237"/>
      <c r="FM176" s="237"/>
      <c r="FN176" s="237"/>
      <c r="FP176" s="237"/>
    </row>
    <row r="177" spans="104:172">
      <c r="CZ177" s="228"/>
      <c r="DA177" s="228"/>
      <c r="DB177" s="228"/>
      <c r="DC177" s="228"/>
      <c r="DD177" s="239"/>
      <c r="DE177" s="239"/>
      <c r="DF177" s="230"/>
      <c r="DG177" s="228"/>
      <c r="DH177" s="228"/>
      <c r="DI177" s="228"/>
      <c r="DJ177" s="228"/>
      <c r="DK177" s="228"/>
      <c r="DL177" s="239"/>
      <c r="DM177" s="230"/>
      <c r="DN177" s="228"/>
      <c r="DO177" s="228"/>
      <c r="DP177" s="228"/>
      <c r="DQ177" s="228"/>
      <c r="DR177" s="228"/>
      <c r="DS177" s="239"/>
      <c r="DT177" s="230"/>
      <c r="EA177" s="195"/>
      <c r="ED177" s="195"/>
      <c r="EQ177" s="235"/>
      <c r="ER177" s="235"/>
      <c r="ES177" s="228"/>
      <c r="ET177" s="228"/>
      <c r="EU177" s="228"/>
      <c r="EV177" s="228"/>
      <c r="EW177" s="228"/>
      <c r="EX177" s="228"/>
      <c r="EY177" s="228"/>
      <c r="EZ177" s="228"/>
      <c r="FA177" s="228"/>
      <c r="FB177" s="228"/>
      <c r="FC177" s="228"/>
      <c r="FD177" s="228"/>
      <c r="FE177" s="228"/>
      <c r="FF177" s="228"/>
      <c r="FG177" s="236"/>
      <c r="FH177" s="228"/>
      <c r="FI177" s="228"/>
      <c r="FJ177" s="237"/>
      <c r="FK177" s="237"/>
      <c r="FL177" s="237"/>
      <c r="FM177" s="237"/>
      <c r="FN177" s="237"/>
      <c r="FP177" s="237"/>
    </row>
    <row r="178" spans="104:172">
      <c r="CZ178" s="228"/>
      <c r="DA178" s="228"/>
      <c r="DB178" s="228"/>
      <c r="DC178" s="228"/>
      <c r="DD178" s="239"/>
      <c r="DE178" s="239"/>
      <c r="DF178" s="230"/>
      <c r="DG178" s="228"/>
      <c r="DH178" s="228"/>
      <c r="DI178" s="228"/>
      <c r="DJ178" s="228"/>
      <c r="DK178" s="228"/>
      <c r="DL178" s="239"/>
      <c r="DM178" s="230"/>
      <c r="DN178" s="228"/>
      <c r="DO178" s="228"/>
      <c r="DP178" s="228"/>
      <c r="DQ178" s="228"/>
      <c r="DR178" s="228"/>
      <c r="DS178" s="239"/>
      <c r="DT178" s="230"/>
      <c r="EA178" s="195"/>
      <c r="ED178" s="195"/>
      <c r="EQ178" s="235"/>
      <c r="ER178" s="235"/>
      <c r="ES178" s="228"/>
      <c r="ET178" s="228"/>
      <c r="EU178" s="228"/>
      <c r="EV178" s="228"/>
      <c r="EW178" s="228"/>
      <c r="EX178" s="228"/>
      <c r="EY178" s="228"/>
      <c r="EZ178" s="228"/>
      <c r="FA178" s="228"/>
      <c r="FB178" s="228"/>
      <c r="FC178" s="228"/>
      <c r="FD178" s="228"/>
      <c r="FE178" s="228"/>
      <c r="FF178" s="228"/>
      <c r="FG178" s="236"/>
      <c r="FH178" s="228"/>
      <c r="FI178" s="228"/>
      <c r="FJ178" s="237"/>
      <c r="FK178" s="237"/>
      <c r="FL178" s="237"/>
      <c r="FM178" s="237"/>
      <c r="FN178" s="237"/>
      <c r="FP178" s="237"/>
    </row>
    <row r="179" spans="104:172">
      <c r="CZ179" s="228"/>
      <c r="DA179" s="228"/>
      <c r="DB179" s="228"/>
      <c r="DC179" s="228"/>
      <c r="DD179" s="239"/>
      <c r="DE179" s="239"/>
      <c r="DF179" s="230"/>
      <c r="DG179" s="228"/>
      <c r="DH179" s="228"/>
      <c r="DI179" s="228"/>
      <c r="DJ179" s="228"/>
      <c r="DK179" s="228"/>
      <c r="DL179" s="239"/>
      <c r="DM179" s="230"/>
      <c r="DN179" s="228"/>
      <c r="DO179" s="228"/>
      <c r="DP179" s="228"/>
      <c r="DQ179" s="228"/>
      <c r="DR179" s="228"/>
      <c r="DS179" s="239"/>
      <c r="DT179" s="230"/>
      <c r="EA179" s="195"/>
      <c r="ED179" s="195"/>
      <c r="EQ179" s="235"/>
      <c r="ER179" s="235"/>
      <c r="ES179" s="228"/>
      <c r="ET179" s="228"/>
      <c r="EU179" s="228"/>
      <c r="EV179" s="228"/>
      <c r="EW179" s="228"/>
      <c r="EX179" s="228"/>
      <c r="EY179" s="228"/>
      <c r="EZ179" s="228"/>
      <c r="FA179" s="228"/>
      <c r="FB179" s="228"/>
      <c r="FC179" s="228"/>
      <c r="FD179" s="228"/>
      <c r="FE179" s="228"/>
      <c r="FF179" s="228"/>
      <c r="FG179" s="236"/>
      <c r="FH179" s="228"/>
      <c r="FI179" s="228"/>
      <c r="FJ179" s="237"/>
      <c r="FK179" s="237"/>
      <c r="FL179" s="237"/>
      <c r="FM179" s="237"/>
      <c r="FN179" s="237"/>
      <c r="FP179" s="237"/>
    </row>
    <row r="180" spans="104:172">
      <c r="CZ180" s="228"/>
      <c r="DA180" s="228"/>
      <c r="DB180" s="228"/>
      <c r="DC180" s="228"/>
      <c r="DD180" s="239"/>
      <c r="DE180" s="239"/>
      <c r="DF180" s="230"/>
      <c r="DG180" s="228"/>
      <c r="DH180" s="228"/>
      <c r="DI180" s="228"/>
      <c r="DJ180" s="228"/>
      <c r="DK180" s="228"/>
      <c r="DL180" s="239"/>
      <c r="DM180" s="230"/>
      <c r="DN180" s="228"/>
      <c r="DO180" s="228"/>
      <c r="DP180" s="228"/>
      <c r="DQ180" s="228"/>
      <c r="DR180" s="228"/>
      <c r="DS180" s="239"/>
      <c r="DT180" s="230"/>
      <c r="EA180" s="195"/>
      <c r="ED180" s="195"/>
      <c r="EQ180" s="235"/>
      <c r="ER180" s="235"/>
      <c r="ES180" s="228"/>
      <c r="ET180" s="228"/>
      <c r="EU180" s="228"/>
      <c r="EV180" s="228"/>
      <c r="EW180" s="228"/>
      <c r="EX180" s="228"/>
      <c r="EY180" s="228"/>
      <c r="EZ180" s="228"/>
      <c r="FA180" s="228"/>
      <c r="FB180" s="228"/>
      <c r="FC180" s="228"/>
      <c r="FD180" s="228"/>
      <c r="FE180" s="228"/>
      <c r="FF180" s="228"/>
      <c r="FG180" s="236"/>
      <c r="FH180" s="228"/>
      <c r="FI180" s="228"/>
      <c r="FJ180" s="237"/>
      <c r="FK180" s="237"/>
      <c r="FL180" s="237"/>
      <c r="FM180" s="237"/>
      <c r="FN180" s="237"/>
      <c r="FP180" s="237"/>
    </row>
    <row r="181" spans="104:172">
      <c r="CZ181" s="228"/>
      <c r="DA181" s="228"/>
      <c r="DB181" s="228"/>
      <c r="DC181" s="228"/>
      <c r="DD181" s="239"/>
      <c r="DE181" s="239"/>
      <c r="DF181" s="230"/>
      <c r="DG181" s="228"/>
      <c r="DH181" s="228"/>
      <c r="DI181" s="228"/>
      <c r="DJ181" s="228"/>
      <c r="DK181" s="228"/>
      <c r="DL181" s="239"/>
      <c r="DM181" s="230"/>
      <c r="DN181" s="228"/>
      <c r="DO181" s="228"/>
      <c r="DP181" s="228"/>
      <c r="DQ181" s="228"/>
      <c r="DR181" s="228"/>
      <c r="DS181" s="239"/>
      <c r="DT181" s="230"/>
      <c r="EA181" s="195"/>
      <c r="ED181" s="195"/>
      <c r="EQ181" s="235"/>
      <c r="ER181" s="235"/>
      <c r="ES181" s="228"/>
      <c r="ET181" s="228"/>
      <c r="EU181" s="228"/>
      <c r="EV181" s="228"/>
      <c r="EW181" s="228"/>
      <c r="EX181" s="228"/>
      <c r="EY181" s="228"/>
      <c r="EZ181" s="228"/>
      <c r="FA181" s="228"/>
      <c r="FB181" s="228"/>
      <c r="FC181" s="228"/>
      <c r="FD181" s="228"/>
      <c r="FE181" s="228"/>
      <c r="FF181" s="228"/>
      <c r="FG181" s="236"/>
      <c r="FH181" s="228"/>
      <c r="FI181" s="228"/>
      <c r="FJ181" s="237"/>
      <c r="FK181" s="237"/>
      <c r="FL181" s="237"/>
      <c r="FM181" s="237"/>
      <c r="FN181" s="237"/>
      <c r="FP181" s="237"/>
    </row>
    <row r="182" spans="104:172">
      <c r="CZ182" s="228"/>
      <c r="DA182" s="228"/>
      <c r="DB182" s="228"/>
      <c r="DC182" s="228"/>
      <c r="DD182" s="239"/>
      <c r="DE182" s="239"/>
      <c r="DF182" s="230"/>
      <c r="DG182" s="228"/>
      <c r="DH182" s="228"/>
      <c r="DI182" s="228"/>
      <c r="DJ182" s="228"/>
      <c r="DK182" s="228"/>
      <c r="DL182" s="239"/>
      <c r="DM182" s="230"/>
      <c r="DN182" s="228"/>
      <c r="DO182" s="228"/>
      <c r="DP182" s="228"/>
      <c r="DQ182" s="228"/>
      <c r="DR182" s="228"/>
      <c r="DS182" s="239"/>
      <c r="DT182" s="230"/>
      <c r="EA182" s="195"/>
      <c r="ED182" s="195"/>
      <c r="EQ182" s="235"/>
      <c r="ER182" s="235"/>
      <c r="ES182" s="228"/>
      <c r="ET182" s="228"/>
      <c r="EU182" s="228"/>
      <c r="EV182" s="228"/>
      <c r="EW182" s="228"/>
      <c r="EX182" s="228"/>
      <c r="EY182" s="228"/>
      <c r="EZ182" s="228"/>
      <c r="FA182" s="228"/>
      <c r="FB182" s="228"/>
      <c r="FC182" s="228"/>
      <c r="FD182" s="228"/>
      <c r="FE182" s="228"/>
      <c r="FF182" s="228"/>
      <c r="FG182" s="236"/>
      <c r="FH182" s="228"/>
      <c r="FI182" s="228"/>
      <c r="FJ182" s="237"/>
      <c r="FK182" s="237"/>
      <c r="FL182" s="237"/>
      <c r="FM182" s="237"/>
      <c r="FN182" s="237"/>
      <c r="FP182" s="237"/>
    </row>
    <row r="183" spans="104:172">
      <c r="CZ183" s="228"/>
      <c r="DA183" s="228"/>
      <c r="DB183" s="228"/>
      <c r="DC183" s="228"/>
      <c r="DD183" s="239"/>
      <c r="DE183" s="239"/>
      <c r="DF183" s="230"/>
      <c r="DG183" s="228"/>
      <c r="DH183" s="228"/>
      <c r="DI183" s="228"/>
      <c r="DJ183" s="228"/>
      <c r="DK183" s="228"/>
      <c r="DL183" s="239"/>
      <c r="DM183" s="230"/>
      <c r="DN183" s="228"/>
      <c r="DO183" s="228"/>
      <c r="DP183" s="228"/>
      <c r="DQ183" s="228"/>
      <c r="DR183" s="228"/>
      <c r="DS183" s="239"/>
      <c r="DT183" s="230"/>
      <c r="EA183" s="195"/>
      <c r="ED183" s="195"/>
      <c r="EQ183" s="235"/>
      <c r="ER183" s="235"/>
      <c r="ES183" s="228"/>
      <c r="ET183" s="228"/>
      <c r="EU183" s="228"/>
      <c r="EV183" s="228"/>
      <c r="EW183" s="228"/>
      <c r="EX183" s="228"/>
      <c r="EY183" s="228"/>
      <c r="EZ183" s="228"/>
      <c r="FA183" s="228"/>
      <c r="FB183" s="228"/>
      <c r="FC183" s="228"/>
      <c r="FD183" s="228"/>
      <c r="FE183" s="228"/>
      <c r="FF183" s="228"/>
      <c r="FG183" s="236"/>
      <c r="FH183" s="228"/>
      <c r="FI183" s="228"/>
      <c r="FJ183" s="237"/>
      <c r="FK183" s="237"/>
      <c r="FL183" s="237"/>
      <c r="FM183" s="237"/>
      <c r="FN183" s="237"/>
      <c r="FP183" s="237"/>
    </row>
    <row r="184" spans="104:172">
      <c r="CZ184" s="228"/>
      <c r="DA184" s="228"/>
      <c r="DB184" s="228"/>
      <c r="DC184" s="228"/>
      <c r="DD184" s="239"/>
      <c r="DE184" s="239"/>
      <c r="DF184" s="230"/>
      <c r="DG184" s="228"/>
      <c r="DH184" s="228"/>
      <c r="DI184" s="228"/>
      <c r="DJ184" s="228"/>
      <c r="DK184" s="228"/>
      <c r="DL184" s="239"/>
      <c r="DM184" s="230"/>
      <c r="DN184" s="228"/>
      <c r="DO184" s="228"/>
      <c r="DP184" s="228"/>
      <c r="DQ184" s="228"/>
      <c r="DR184" s="228"/>
      <c r="DS184" s="239"/>
      <c r="DT184" s="230"/>
      <c r="EA184" s="195"/>
      <c r="ED184" s="195"/>
      <c r="EQ184" s="235"/>
      <c r="ER184" s="235"/>
      <c r="ES184" s="228"/>
      <c r="ET184" s="228"/>
      <c r="EU184" s="228"/>
      <c r="EV184" s="228"/>
      <c r="EW184" s="228"/>
      <c r="EX184" s="228"/>
      <c r="EY184" s="228"/>
      <c r="EZ184" s="228"/>
      <c r="FA184" s="228"/>
      <c r="FB184" s="228"/>
      <c r="FC184" s="228"/>
      <c r="FD184" s="228"/>
      <c r="FE184" s="228"/>
      <c r="FF184" s="228"/>
      <c r="FG184" s="236"/>
      <c r="FH184" s="228"/>
      <c r="FI184" s="228"/>
      <c r="FJ184" s="237"/>
      <c r="FK184" s="237"/>
      <c r="FL184" s="237"/>
      <c r="FM184" s="237"/>
      <c r="FN184" s="237"/>
      <c r="FP184" s="237"/>
    </row>
    <row r="185" spans="104:172">
      <c r="CZ185" s="228"/>
      <c r="DA185" s="228"/>
      <c r="DB185" s="228"/>
      <c r="DC185" s="228"/>
      <c r="DD185" s="239"/>
      <c r="DE185" s="239"/>
      <c r="DF185" s="230"/>
      <c r="DG185" s="228"/>
      <c r="DH185" s="228"/>
      <c r="DI185" s="228"/>
      <c r="DJ185" s="228"/>
      <c r="DK185" s="228"/>
      <c r="DL185" s="239"/>
      <c r="DM185" s="230"/>
      <c r="DN185" s="228"/>
      <c r="DO185" s="228"/>
      <c r="DP185" s="228"/>
      <c r="DQ185" s="228"/>
      <c r="DR185" s="228"/>
      <c r="DS185" s="239"/>
      <c r="DT185" s="230"/>
      <c r="EA185" s="195"/>
      <c r="ED185" s="195"/>
      <c r="EQ185" s="235"/>
      <c r="ER185" s="235"/>
      <c r="ES185" s="228"/>
      <c r="ET185" s="228"/>
      <c r="EU185" s="228"/>
      <c r="EV185" s="228"/>
      <c r="EW185" s="228"/>
      <c r="EX185" s="228"/>
      <c r="EY185" s="228"/>
      <c r="EZ185" s="228"/>
      <c r="FA185" s="228"/>
      <c r="FB185" s="228"/>
      <c r="FC185" s="228"/>
      <c r="FD185" s="228"/>
      <c r="FE185" s="228"/>
      <c r="FF185" s="228"/>
      <c r="FG185" s="236"/>
      <c r="FH185" s="228"/>
      <c r="FI185" s="228"/>
      <c r="FJ185" s="237"/>
      <c r="FK185" s="237"/>
      <c r="FL185" s="237"/>
      <c r="FM185" s="237"/>
      <c r="FN185" s="237"/>
      <c r="FP185" s="237"/>
    </row>
    <row r="186" spans="104:172">
      <c r="CZ186" s="228"/>
      <c r="DA186" s="228"/>
      <c r="DB186" s="228"/>
      <c r="DC186" s="228"/>
      <c r="DD186" s="239"/>
      <c r="DE186" s="239"/>
      <c r="DF186" s="230"/>
      <c r="DG186" s="228"/>
      <c r="DH186" s="228"/>
      <c r="DI186" s="228"/>
      <c r="DJ186" s="228"/>
      <c r="DK186" s="228"/>
      <c r="DL186" s="239"/>
      <c r="DM186" s="230"/>
      <c r="DN186" s="228"/>
      <c r="DO186" s="228"/>
      <c r="DP186" s="228"/>
      <c r="DQ186" s="228"/>
      <c r="DR186" s="228"/>
      <c r="DS186" s="239"/>
      <c r="DT186" s="230"/>
      <c r="EA186" s="195"/>
      <c r="ED186" s="195"/>
      <c r="EQ186" s="235"/>
      <c r="ER186" s="235"/>
      <c r="ES186" s="228"/>
      <c r="ET186" s="228"/>
      <c r="EU186" s="228"/>
      <c r="EV186" s="228"/>
      <c r="EW186" s="228"/>
      <c r="EX186" s="228"/>
      <c r="EY186" s="228"/>
      <c r="EZ186" s="228"/>
      <c r="FA186" s="228"/>
      <c r="FB186" s="228"/>
      <c r="FC186" s="228"/>
      <c r="FD186" s="228"/>
      <c r="FE186" s="228"/>
      <c r="FF186" s="228"/>
      <c r="FG186" s="236"/>
      <c r="FH186" s="228"/>
      <c r="FI186" s="228"/>
      <c r="FJ186" s="237"/>
      <c r="FK186" s="237"/>
      <c r="FL186" s="237"/>
      <c r="FM186" s="237"/>
      <c r="FN186" s="237"/>
      <c r="FP186" s="237"/>
    </row>
    <row r="187" spans="104:172">
      <c r="CZ187" s="228"/>
      <c r="DA187" s="228"/>
      <c r="DB187" s="228"/>
      <c r="DC187" s="228"/>
      <c r="DD187" s="239"/>
      <c r="DE187" s="239"/>
      <c r="DF187" s="230"/>
      <c r="DG187" s="228"/>
      <c r="DH187" s="228"/>
      <c r="DI187" s="228"/>
      <c r="DJ187" s="228"/>
      <c r="DK187" s="228"/>
      <c r="DL187" s="239"/>
      <c r="DM187" s="230"/>
      <c r="DN187" s="228"/>
      <c r="DO187" s="228"/>
      <c r="DP187" s="228"/>
      <c r="DQ187" s="228"/>
      <c r="DR187" s="228"/>
      <c r="DS187" s="239"/>
      <c r="DT187" s="230"/>
      <c r="EA187" s="195"/>
      <c r="ED187" s="195"/>
      <c r="EQ187" s="235"/>
      <c r="ER187" s="235"/>
      <c r="ES187" s="228"/>
      <c r="ET187" s="228"/>
      <c r="EU187" s="228"/>
      <c r="EV187" s="228"/>
      <c r="EW187" s="228"/>
      <c r="EX187" s="228"/>
      <c r="EY187" s="228"/>
      <c r="EZ187" s="228"/>
      <c r="FA187" s="228"/>
      <c r="FB187" s="228"/>
      <c r="FC187" s="228"/>
      <c r="FD187" s="228"/>
      <c r="FE187" s="228"/>
      <c r="FF187" s="228"/>
      <c r="FG187" s="236"/>
      <c r="FH187" s="228"/>
      <c r="FI187" s="228"/>
      <c r="FJ187" s="237"/>
      <c r="FK187" s="237"/>
      <c r="FL187" s="237"/>
      <c r="FM187" s="237"/>
      <c r="FN187" s="237"/>
      <c r="FP187" s="237"/>
    </row>
    <row r="188" spans="104:172">
      <c r="CZ188" s="228"/>
      <c r="DA188" s="228"/>
      <c r="DB188" s="228"/>
      <c r="DC188" s="228"/>
      <c r="DD188" s="239"/>
      <c r="DE188" s="239"/>
      <c r="DF188" s="230"/>
      <c r="DG188" s="228"/>
      <c r="DH188" s="228"/>
      <c r="DI188" s="228"/>
      <c r="DJ188" s="228"/>
      <c r="DK188" s="228"/>
      <c r="DL188" s="239"/>
      <c r="DM188" s="230"/>
      <c r="DN188" s="228"/>
      <c r="DO188" s="228"/>
      <c r="DP188" s="228"/>
      <c r="DQ188" s="228"/>
      <c r="DR188" s="228"/>
      <c r="DS188" s="239"/>
      <c r="DT188" s="230"/>
      <c r="EA188" s="195"/>
      <c r="ED188" s="195"/>
      <c r="EQ188" s="235"/>
      <c r="ER188" s="235"/>
      <c r="ES188" s="228"/>
      <c r="ET188" s="228"/>
      <c r="EU188" s="228"/>
      <c r="EV188" s="228"/>
      <c r="EW188" s="228"/>
      <c r="EX188" s="228"/>
      <c r="EY188" s="228"/>
      <c r="EZ188" s="228"/>
      <c r="FA188" s="228"/>
      <c r="FB188" s="228"/>
      <c r="FC188" s="228"/>
      <c r="FD188" s="228"/>
      <c r="FE188" s="228"/>
      <c r="FF188" s="228"/>
      <c r="FG188" s="236"/>
      <c r="FH188" s="228"/>
      <c r="FI188" s="228"/>
      <c r="FJ188" s="237"/>
      <c r="FK188" s="237"/>
      <c r="FL188" s="237"/>
      <c r="FM188" s="237"/>
      <c r="FN188" s="237"/>
      <c r="FP188" s="237"/>
    </row>
    <row r="189" spans="104:172">
      <c r="CZ189" s="228"/>
      <c r="DA189" s="228"/>
      <c r="DB189" s="228"/>
      <c r="DC189" s="228"/>
      <c r="DD189" s="239"/>
      <c r="DE189" s="239"/>
      <c r="DF189" s="230"/>
      <c r="DG189" s="228"/>
      <c r="DH189" s="228"/>
      <c r="DI189" s="228"/>
      <c r="DJ189" s="228"/>
      <c r="DK189" s="228"/>
      <c r="DL189" s="239"/>
      <c r="DM189" s="230"/>
      <c r="DN189" s="228"/>
      <c r="DO189" s="228"/>
      <c r="DP189" s="228"/>
      <c r="DQ189" s="228"/>
      <c r="DR189" s="228"/>
      <c r="DS189" s="239"/>
      <c r="DT189" s="230"/>
      <c r="EA189" s="195"/>
      <c r="ED189" s="195"/>
      <c r="EQ189" s="235"/>
      <c r="ER189" s="235"/>
      <c r="ES189" s="228"/>
      <c r="ET189" s="228"/>
      <c r="EU189" s="228"/>
      <c r="EV189" s="228"/>
      <c r="EW189" s="228"/>
      <c r="EX189" s="228"/>
      <c r="EY189" s="228"/>
      <c r="EZ189" s="228"/>
      <c r="FA189" s="228"/>
      <c r="FB189" s="228"/>
      <c r="FC189" s="228"/>
      <c r="FD189" s="228"/>
      <c r="FE189" s="228"/>
      <c r="FF189" s="228"/>
      <c r="FG189" s="236"/>
      <c r="FH189" s="228"/>
      <c r="FI189" s="228"/>
      <c r="FJ189" s="237"/>
      <c r="FK189" s="237"/>
      <c r="FL189" s="237"/>
      <c r="FM189" s="237"/>
      <c r="FN189" s="237"/>
      <c r="FP189" s="237"/>
    </row>
    <row r="190" spans="104:172">
      <c r="CZ190" s="228"/>
      <c r="DA190" s="228"/>
      <c r="DB190" s="228"/>
      <c r="DC190" s="228"/>
      <c r="DD190" s="239"/>
      <c r="DE190" s="239"/>
      <c r="DF190" s="230"/>
      <c r="DG190" s="228"/>
      <c r="DH190" s="228"/>
      <c r="DI190" s="228"/>
      <c r="DJ190" s="228"/>
      <c r="DK190" s="228"/>
      <c r="DL190" s="239"/>
      <c r="DM190" s="230"/>
      <c r="DN190" s="228"/>
      <c r="DO190" s="228"/>
      <c r="DP190" s="228"/>
      <c r="DQ190" s="228"/>
      <c r="DR190" s="228"/>
      <c r="DS190" s="239"/>
      <c r="DT190" s="230"/>
      <c r="EA190" s="195"/>
      <c r="ED190" s="195"/>
      <c r="EQ190" s="235"/>
      <c r="ER190" s="235"/>
      <c r="ES190" s="228"/>
      <c r="ET190" s="228"/>
      <c r="EU190" s="228"/>
      <c r="EV190" s="228"/>
      <c r="EW190" s="228"/>
      <c r="EX190" s="228"/>
      <c r="EY190" s="228"/>
      <c r="EZ190" s="228"/>
      <c r="FA190" s="228"/>
      <c r="FB190" s="228"/>
      <c r="FC190" s="228"/>
      <c r="FD190" s="228"/>
      <c r="FE190" s="228"/>
      <c r="FF190" s="228"/>
      <c r="FG190" s="236"/>
      <c r="FH190" s="228"/>
      <c r="FI190" s="228"/>
      <c r="FJ190" s="237"/>
      <c r="FK190" s="237"/>
      <c r="FL190" s="237"/>
      <c r="FM190" s="237"/>
      <c r="FN190" s="237"/>
      <c r="FP190" s="237"/>
    </row>
    <row r="191" spans="104:172">
      <c r="CZ191" s="228"/>
      <c r="DA191" s="228"/>
      <c r="DB191" s="228"/>
      <c r="DC191" s="228"/>
      <c r="DD191" s="239"/>
      <c r="DE191" s="239"/>
      <c r="DF191" s="230"/>
      <c r="DG191" s="228"/>
      <c r="DH191" s="228"/>
      <c r="DI191" s="228"/>
      <c r="DJ191" s="228"/>
      <c r="DK191" s="228"/>
      <c r="DL191" s="239"/>
      <c r="DM191" s="230"/>
      <c r="DN191" s="228"/>
      <c r="DO191" s="228"/>
      <c r="DP191" s="228"/>
      <c r="DQ191" s="228"/>
      <c r="DR191" s="228"/>
      <c r="DS191" s="239"/>
      <c r="DT191" s="230"/>
      <c r="EA191" s="195"/>
      <c r="ED191" s="195"/>
      <c r="EQ191" s="235"/>
      <c r="ER191" s="235"/>
      <c r="ES191" s="228"/>
      <c r="ET191" s="228"/>
      <c r="EU191" s="228"/>
      <c r="EV191" s="228"/>
      <c r="EW191" s="228"/>
      <c r="EX191" s="228"/>
      <c r="EY191" s="228"/>
      <c r="EZ191" s="228"/>
      <c r="FA191" s="228"/>
      <c r="FB191" s="228"/>
      <c r="FC191" s="228"/>
      <c r="FD191" s="228"/>
      <c r="FE191" s="228"/>
      <c r="FF191" s="228"/>
      <c r="FG191" s="236"/>
      <c r="FH191" s="228"/>
      <c r="FI191" s="228"/>
      <c r="FJ191" s="237"/>
      <c r="FK191" s="237"/>
      <c r="FL191" s="237"/>
      <c r="FM191" s="237"/>
      <c r="FN191" s="237"/>
      <c r="FP191" s="237"/>
    </row>
    <row r="192" spans="104:172">
      <c r="CZ192" s="228"/>
      <c r="DA192" s="228"/>
      <c r="DB192" s="228"/>
      <c r="DC192" s="228"/>
      <c r="DD192" s="239"/>
      <c r="DE192" s="239"/>
      <c r="DF192" s="230"/>
      <c r="DG192" s="228"/>
      <c r="DH192" s="228"/>
      <c r="DI192" s="228"/>
      <c r="DJ192" s="228"/>
      <c r="DK192" s="228"/>
      <c r="DL192" s="239"/>
      <c r="DM192" s="230"/>
      <c r="DN192" s="228"/>
      <c r="DO192" s="228"/>
      <c r="DP192" s="228"/>
      <c r="DQ192" s="228"/>
      <c r="DR192" s="228"/>
      <c r="DS192" s="239"/>
      <c r="DT192" s="230"/>
      <c r="EA192" s="195"/>
      <c r="ED192" s="195"/>
      <c r="EQ192" s="235"/>
      <c r="ER192" s="235"/>
      <c r="ES192" s="228"/>
      <c r="ET192" s="228"/>
      <c r="EU192" s="228"/>
      <c r="EV192" s="228"/>
      <c r="EW192" s="228"/>
      <c r="EX192" s="228"/>
      <c r="EY192" s="228"/>
      <c r="EZ192" s="228"/>
      <c r="FA192" s="228"/>
      <c r="FB192" s="228"/>
      <c r="FC192" s="228"/>
      <c r="FD192" s="228"/>
      <c r="FE192" s="228"/>
      <c r="FF192" s="228"/>
      <c r="FG192" s="236"/>
      <c r="FH192" s="228"/>
      <c r="FI192" s="228"/>
      <c r="FJ192" s="237"/>
      <c r="FK192" s="237"/>
      <c r="FL192" s="237"/>
      <c r="FM192" s="237"/>
      <c r="FN192" s="237"/>
      <c r="FP192" s="237"/>
    </row>
    <row r="193" spans="104:172">
      <c r="CZ193" s="228"/>
      <c r="DA193" s="228"/>
      <c r="DB193" s="228"/>
      <c r="DC193" s="228"/>
      <c r="DD193" s="239"/>
      <c r="DE193" s="239"/>
      <c r="DF193" s="230"/>
      <c r="DG193" s="228"/>
      <c r="DH193" s="228"/>
      <c r="DI193" s="228"/>
      <c r="DJ193" s="228"/>
      <c r="DK193" s="228"/>
      <c r="DL193" s="239"/>
      <c r="DM193" s="230"/>
      <c r="DN193" s="228"/>
      <c r="DO193" s="228"/>
      <c r="DP193" s="228"/>
      <c r="DQ193" s="228"/>
      <c r="DR193" s="228"/>
      <c r="DS193" s="239"/>
      <c r="DT193" s="230"/>
      <c r="EA193" s="195"/>
      <c r="ED193" s="195"/>
      <c r="EQ193" s="235"/>
      <c r="ER193" s="235"/>
      <c r="ES193" s="228"/>
      <c r="ET193" s="228"/>
      <c r="EU193" s="228"/>
      <c r="EV193" s="228"/>
      <c r="EW193" s="228"/>
      <c r="EX193" s="228"/>
      <c r="EY193" s="228"/>
      <c r="EZ193" s="228"/>
      <c r="FA193" s="228"/>
      <c r="FB193" s="228"/>
      <c r="FC193" s="228"/>
      <c r="FD193" s="228"/>
      <c r="FE193" s="228"/>
      <c r="FF193" s="228"/>
      <c r="FG193" s="236"/>
      <c r="FH193" s="228"/>
      <c r="FI193" s="228"/>
      <c r="FJ193" s="237"/>
      <c r="FK193" s="237"/>
      <c r="FL193" s="237"/>
      <c r="FM193" s="237"/>
      <c r="FN193" s="237"/>
      <c r="FP193" s="237"/>
    </row>
    <row r="194" spans="104:172">
      <c r="CZ194" s="228"/>
      <c r="DA194" s="228"/>
      <c r="DB194" s="228"/>
      <c r="DC194" s="228"/>
      <c r="DD194" s="239"/>
      <c r="DE194" s="239"/>
      <c r="DF194" s="230"/>
      <c r="DG194" s="228"/>
      <c r="DH194" s="228"/>
      <c r="DI194" s="228"/>
      <c r="DJ194" s="228"/>
      <c r="DK194" s="228"/>
      <c r="DL194" s="239"/>
      <c r="DM194" s="230"/>
      <c r="DN194" s="228"/>
      <c r="DO194" s="228"/>
      <c r="DP194" s="228"/>
      <c r="DQ194" s="228"/>
      <c r="DR194" s="228"/>
      <c r="DS194" s="239"/>
      <c r="DT194" s="230"/>
      <c r="EA194" s="195"/>
      <c r="ED194" s="195"/>
      <c r="EQ194" s="235"/>
      <c r="ER194" s="235"/>
      <c r="ES194" s="228"/>
      <c r="ET194" s="228"/>
      <c r="EU194" s="228"/>
      <c r="EV194" s="228"/>
      <c r="EW194" s="228"/>
      <c r="EX194" s="228"/>
      <c r="EY194" s="228"/>
      <c r="EZ194" s="228"/>
      <c r="FA194" s="228"/>
      <c r="FB194" s="228"/>
      <c r="FC194" s="228"/>
      <c r="FD194" s="228"/>
      <c r="FE194" s="228"/>
      <c r="FF194" s="228"/>
      <c r="FG194" s="236"/>
      <c r="FH194" s="228"/>
      <c r="FI194" s="228"/>
      <c r="FJ194" s="237"/>
      <c r="FK194" s="237"/>
      <c r="FL194" s="237"/>
      <c r="FM194" s="237"/>
      <c r="FN194" s="237"/>
      <c r="FP194" s="237"/>
    </row>
    <row r="195" spans="104:172">
      <c r="CZ195" s="228"/>
      <c r="DA195" s="228"/>
      <c r="DB195" s="228"/>
      <c r="DC195" s="228"/>
      <c r="DD195" s="239"/>
      <c r="DE195" s="239"/>
      <c r="DF195" s="230"/>
      <c r="DG195" s="228"/>
      <c r="DH195" s="228"/>
      <c r="DI195" s="228"/>
      <c r="DJ195" s="228"/>
      <c r="DK195" s="228"/>
      <c r="DL195" s="239"/>
      <c r="DM195" s="230"/>
      <c r="DN195" s="228"/>
      <c r="DO195" s="228"/>
      <c r="DP195" s="228"/>
      <c r="DQ195" s="228"/>
      <c r="DR195" s="228"/>
      <c r="DS195" s="239"/>
      <c r="DT195" s="230"/>
      <c r="EA195" s="195"/>
      <c r="ED195" s="195"/>
      <c r="EQ195" s="235"/>
      <c r="ER195" s="235"/>
      <c r="ES195" s="228"/>
      <c r="ET195" s="228"/>
      <c r="EU195" s="228"/>
      <c r="EV195" s="228"/>
      <c r="EW195" s="228"/>
      <c r="EX195" s="228"/>
      <c r="EY195" s="228"/>
      <c r="EZ195" s="228"/>
      <c r="FA195" s="228"/>
      <c r="FB195" s="228"/>
      <c r="FC195" s="228"/>
      <c r="FD195" s="228"/>
      <c r="FE195" s="228"/>
      <c r="FF195" s="228"/>
      <c r="FG195" s="236"/>
      <c r="FH195" s="228"/>
      <c r="FI195" s="228"/>
      <c r="FJ195" s="237"/>
      <c r="FK195" s="237"/>
      <c r="FL195" s="237"/>
      <c r="FM195" s="237"/>
      <c r="FN195" s="237"/>
      <c r="FP195" s="237"/>
    </row>
    <row r="196" spans="104:172">
      <c r="CZ196" s="228"/>
      <c r="DA196" s="228"/>
      <c r="DB196" s="228"/>
      <c r="DC196" s="228"/>
      <c r="DD196" s="239"/>
      <c r="DE196" s="239"/>
      <c r="DF196" s="230"/>
      <c r="DG196" s="228"/>
      <c r="DH196" s="228"/>
      <c r="DI196" s="228"/>
      <c r="DJ196" s="228"/>
      <c r="DK196" s="228"/>
      <c r="DL196" s="239"/>
      <c r="DM196" s="230"/>
      <c r="DN196" s="228"/>
      <c r="DO196" s="228"/>
      <c r="DP196" s="228"/>
      <c r="DQ196" s="228"/>
      <c r="DR196" s="228"/>
      <c r="DS196" s="239"/>
      <c r="DT196" s="230"/>
      <c r="EA196" s="195"/>
      <c r="ED196" s="195"/>
      <c r="EQ196" s="235"/>
      <c r="ER196" s="235"/>
      <c r="ES196" s="228"/>
      <c r="ET196" s="228"/>
      <c r="EU196" s="228"/>
      <c r="EV196" s="228"/>
      <c r="EW196" s="228"/>
      <c r="EX196" s="228"/>
      <c r="EY196" s="228"/>
      <c r="EZ196" s="228"/>
      <c r="FA196" s="228"/>
      <c r="FB196" s="228"/>
      <c r="FC196" s="228"/>
      <c r="FD196" s="228"/>
      <c r="FE196" s="228"/>
      <c r="FF196" s="228"/>
      <c r="FG196" s="236"/>
      <c r="FH196" s="228"/>
      <c r="FI196" s="228"/>
      <c r="FJ196" s="237"/>
      <c r="FK196" s="237"/>
      <c r="FL196" s="237"/>
      <c r="FM196" s="237"/>
      <c r="FN196" s="237"/>
      <c r="FP196" s="237"/>
    </row>
    <row r="197" spans="104:172">
      <c r="CZ197" s="228"/>
      <c r="DA197" s="228"/>
      <c r="DB197" s="228"/>
      <c r="DC197" s="228"/>
      <c r="DD197" s="239"/>
      <c r="DE197" s="239"/>
      <c r="DF197" s="230"/>
      <c r="DG197" s="228"/>
      <c r="DH197" s="228"/>
      <c r="DI197" s="228"/>
      <c r="DJ197" s="228"/>
      <c r="DK197" s="228"/>
      <c r="DL197" s="239"/>
      <c r="DM197" s="230"/>
      <c r="DN197" s="228"/>
      <c r="DO197" s="228"/>
      <c r="DP197" s="228"/>
      <c r="DQ197" s="228"/>
      <c r="DR197" s="228"/>
      <c r="DS197" s="239"/>
      <c r="DT197" s="230"/>
      <c r="EA197" s="195"/>
      <c r="ED197" s="195"/>
      <c r="EQ197" s="235"/>
      <c r="ER197" s="235"/>
      <c r="ES197" s="228"/>
      <c r="ET197" s="228"/>
      <c r="EU197" s="228"/>
      <c r="EV197" s="228"/>
      <c r="EW197" s="228"/>
      <c r="EX197" s="228"/>
      <c r="EY197" s="228"/>
      <c r="EZ197" s="228"/>
      <c r="FA197" s="228"/>
      <c r="FB197" s="228"/>
      <c r="FC197" s="228"/>
      <c r="FD197" s="228"/>
      <c r="FE197" s="228"/>
      <c r="FF197" s="228"/>
      <c r="FG197" s="236"/>
      <c r="FH197" s="228"/>
      <c r="FI197" s="228"/>
      <c r="FJ197" s="237"/>
      <c r="FK197" s="237"/>
      <c r="FL197" s="237"/>
      <c r="FM197" s="237"/>
      <c r="FN197" s="237"/>
      <c r="FP197" s="237"/>
    </row>
    <row r="198" spans="104:172">
      <c r="CZ198" s="228"/>
      <c r="DA198" s="228"/>
      <c r="DB198" s="228"/>
      <c r="DC198" s="228"/>
      <c r="DD198" s="239"/>
      <c r="DE198" s="239"/>
      <c r="DF198" s="230"/>
      <c r="DG198" s="228"/>
      <c r="DH198" s="228"/>
      <c r="DI198" s="228"/>
      <c r="DJ198" s="228"/>
      <c r="DK198" s="228"/>
      <c r="DL198" s="239"/>
      <c r="DM198" s="230"/>
      <c r="DN198" s="228"/>
      <c r="DO198" s="228"/>
      <c r="DP198" s="228"/>
      <c r="DQ198" s="228"/>
      <c r="DR198" s="228"/>
      <c r="DS198" s="239"/>
      <c r="DT198" s="230"/>
      <c r="EA198" s="195"/>
      <c r="ED198" s="195"/>
      <c r="EQ198" s="235"/>
      <c r="ER198" s="235"/>
      <c r="ES198" s="228"/>
      <c r="ET198" s="228"/>
      <c r="EU198" s="228"/>
      <c r="EV198" s="228"/>
      <c r="EW198" s="228"/>
      <c r="EX198" s="228"/>
      <c r="EY198" s="228"/>
      <c r="EZ198" s="228"/>
      <c r="FA198" s="228"/>
      <c r="FB198" s="228"/>
      <c r="FC198" s="228"/>
      <c r="FD198" s="228"/>
      <c r="FE198" s="228"/>
      <c r="FF198" s="228"/>
      <c r="FG198" s="236"/>
      <c r="FH198" s="228"/>
      <c r="FI198" s="228"/>
      <c r="FJ198" s="237"/>
      <c r="FK198" s="237"/>
      <c r="FL198" s="237"/>
      <c r="FM198" s="237"/>
      <c r="FN198" s="237"/>
      <c r="FP198" s="237"/>
    </row>
    <row r="199" spans="104:172">
      <c r="CZ199" s="228"/>
      <c r="DA199" s="228"/>
      <c r="DB199" s="228"/>
      <c r="DC199" s="228"/>
      <c r="DD199" s="239"/>
      <c r="DE199" s="239"/>
      <c r="DF199" s="230"/>
      <c r="DG199" s="228"/>
      <c r="DH199" s="228"/>
      <c r="DI199" s="228"/>
      <c r="DJ199" s="228"/>
      <c r="DK199" s="228"/>
      <c r="DL199" s="239"/>
      <c r="DM199" s="230"/>
      <c r="DN199" s="228"/>
      <c r="DO199" s="228"/>
      <c r="DP199" s="228"/>
      <c r="DQ199" s="228"/>
      <c r="DR199" s="228"/>
      <c r="DS199" s="239"/>
      <c r="DT199" s="230"/>
      <c r="EA199" s="195"/>
      <c r="ED199" s="195"/>
      <c r="EQ199" s="235"/>
      <c r="ER199" s="235"/>
      <c r="ES199" s="228"/>
      <c r="ET199" s="228"/>
      <c r="EU199" s="228"/>
      <c r="EV199" s="228"/>
      <c r="EW199" s="228"/>
      <c r="EX199" s="228"/>
      <c r="EY199" s="228"/>
      <c r="EZ199" s="228"/>
      <c r="FA199" s="228"/>
      <c r="FB199" s="228"/>
      <c r="FC199" s="228"/>
      <c r="FD199" s="228"/>
      <c r="FE199" s="228"/>
      <c r="FF199" s="228"/>
      <c r="FG199" s="236"/>
      <c r="FH199" s="228"/>
      <c r="FI199" s="228"/>
      <c r="FJ199" s="237"/>
      <c r="FK199" s="237"/>
      <c r="FL199" s="237"/>
      <c r="FM199" s="237"/>
      <c r="FN199" s="237"/>
      <c r="FP199" s="237"/>
    </row>
    <row r="200" spans="104:172">
      <c r="CZ200" s="228"/>
      <c r="DA200" s="228"/>
      <c r="DB200" s="228"/>
      <c r="DC200" s="228"/>
      <c r="DD200" s="239"/>
      <c r="DE200" s="239"/>
      <c r="DF200" s="230"/>
      <c r="DG200" s="228"/>
      <c r="DH200" s="228"/>
      <c r="DI200" s="228"/>
      <c r="DJ200" s="228"/>
      <c r="DK200" s="228"/>
      <c r="DL200" s="239"/>
      <c r="DM200" s="230"/>
      <c r="DN200" s="228"/>
      <c r="DO200" s="228"/>
      <c r="DP200" s="228"/>
      <c r="DQ200" s="228"/>
      <c r="DR200" s="228"/>
      <c r="DS200" s="239"/>
      <c r="DT200" s="230"/>
      <c r="EA200" s="195"/>
      <c r="ED200" s="195"/>
      <c r="EQ200" s="235"/>
      <c r="ER200" s="235"/>
      <c r="ES200" s="228"/>
      <c r="ET200" s="228"/>
      <c r="EU200" s="228"/>
      <c r="EV200" s="228"/>
      <c r="EW200" s="228"/>
      <c r="EX200" s="228"/>
      <c r="EY200" s="228"/>
      <c r="EZ200" s="228"/>
      <c r="FA200" s="228"/>
      <c r="FB200" s="228"/>
      <c r="FC200" s="228"/>
      <c r="FD200" s="228"/>
      <c r="FE200" s="228"/>
      <c r="FF200" s="228"/>
      <c r="FG200" s="236"/>
      <c r="FH200" s="228"/>
      <c r="FI200" s="228"/>
      <c r="FJ200" s="237"/>
      <c r="FK200" s="237"/>
      <c r="FL200" s="237"/>
      <c r="FM200" s="237"/>
      <c r="FN200" s="237"/>
      <c r="FP200" s="237"/>
    </row>
    <row r="201" spans="104:172">
      <c r="CZ201" s="228"/>
      <c r="DA201" s="228"/>
      <c r="DB201" s="228"/>
      <c r="DC201" s="228"/>
      <c r="DD201" s="239"/>
      <c r="DE201" s="239"/>
      <c r="DF201" s="230"/>
      <c r="DG201" s="228"/>
      <c r="DH201" s="228"/>
      <c r="DI201" s="228"/>
      <c r="DJ201" s="228"/>
      <c r="DK201" s="228"/>
      <c r="DL201" s="239"/>
      <c r="DM201" s="230"/>
      <c r="DN201" s="228"/>
      <c r="DO201" s="228"/>
      <c r="DP201" s="228"/>
      <c r="DQ201" s="228"/>
      <c r="DR201" s="228"/>
      <c r="DS201" s="239"/>
      <c r="DT201" s="230"/>
      <c r="EA201" s="195"/>
      <c r="ED201" s="195"/>
      <c r="EQ201" s="235"/>
      <c r="ER201" s="235"/>
      <c r="ES201" s="228"/>
      <c r="ET201" s="228"/>
      <c r="EU201" s="228"/>
      <c r="EV201" s="228"/>
      <c r="EW201" s="228"/>
      <c r="EX201" s="228"/>
      <c r="EY201" s="228"/>
      <c r="EZ201" s="228"/>
      <c r="FA201" s="228"/>
      <c r="FB201" s="228"/>
      <c r="FC201" s="228"/>
      <c r="FD201" s="228"/>
      <c r="FE201" s="228"/>
      <c r="FF201" s="228"/>
      <c r="FG201" s="236"/>
      <c r="FH201" s="228"/>
      <c r="FI201" s="228"/>
      <c r="FJ201" s="237"/>
      <c r="FK201" s="237"/>
      <c r="FL201" s="237"/>
      <c r="FM201" s="237"/>
      <c r="FN201" s="237"/>
      <c r="FP201" s="237"/>
    </row>
    <row r="202" spans="104:172">
      <c r="CZ202" s="228"/>
      <c r="DA202" s="228"/>
      <c r="DB202" s="228"/>
      <c r="DC202" s="228"/>
      <c r="DD202" s="239"/>
      <c r="DE202" s="239"/>
      <c r="DF202" s="230"/>
      <c r="DG202" s="228"/>
      <c r="DH202" s="228"/>
      <c r="DI202" s="228"/>
      <c r="DJ202" s="228"/>
      <c r="DK202" s="228"/>
      <c r="DL202" s="239"/>
      <c r="DM202" s="230"/>
      <c r="DN202" s="228"/>
      <c r="DO202" s="228"/>
      <c r="DP202" s="228"/>
      <c r="DQ202" s="228"/>
      <c r="DR202" s="228"/>
      <c r="DS202" s="239"/>
      <c r="DT202" s="230"/>
      <c r="EA202" s="195"/>
      <c r="ED202" s="195"/>
      <c r="EQ202" s="235"/>
      <c r="ER202" s="235"/>
      <c r="ES202" s="228"/>
      <c r="ET202" s="228"/>
      <c r="EU202" s="228"/>
      <c r="EV202" s="228"/>
      <c r="EW202" s="228"/>
      <c r="EX202" s="228"/>
      <c r="EY202" s="228"/>
      <c r="EZ202" s="228"/>
      <c r="FA202" s="228"/>
      <c r="FB202" s="228"/>
      <c r="FC202" s="228"/>
      <c r="FD202" s="228"/>
      <c r="FE202" s="228"/>
      <c r="FF202" s="228"/>
      <c r="FG202" s="236"/>
      <c r="FH202" s="228"/>
      <c r="FI202" s="228"/>
      <c r="FJ202" s="237"/>
      <c r="FK202" s="237"/>
      <c r="FL202" s="237"/>
      <c r="FM202" s="237"/>
      <c r="FN202" s="237"/>
      <c r="FP202" s="237"/>
    </row>
    <row r="203" spans="104:172">
      <c r="CZ203" s="228"/>
      <c r="DA203" s="228"/>
      <c r="DB203" s="228"/>
      <c r="DC203" s="228"/>
      <c r="DD203" s="239"/>
      <c r="DE203" s="239"/>
      <c r="DF203" s="230"/>
      <c r="DG203" s="228"/>
      <c r="DH203" s="228"/>
      <c r="DI203" s="228"/>
      <c r="DJ203" s="228"/>
      <c r="DK203" s="228"/>
      <c r="DL203" s="239"/>
      <c r="DM203" s="230"/>
      <c r="DN203" s="228"/>
      <c r="DO203" s="228"/>
      <c r="DP203" s="228"/>
      <c r="DQ203" s="228"/>
      <c r="DR203" s="228"/>
      <c r="DS203" s="239"/>
      <c r="DT203" s="230"/>
      <c r="EA203" s="195"/>
      <c r="ED203" s="195"/>
      <c r="EQ203" s="235"/>
      <c r="ER203" s="235"/>
      <c r="ES203" s="228"/>
      <c r="ET203" s="228"/>
      <c r="EU203" s="228"/>
      <c r="EV203" s="228"/>
      <c r="EW203" s="228"/>
      <c r="EX203" s="228"/>
      <c r="EY203" s="228"/>
      <c r="EZ203" s="228"/>
      <c r="FA203" s="228"/>
      <c r="FB203" s="228"/>
      <c r="FC203" s="228"/>
      <c r="FD203" s="228"/>
      <c r="FE203" s="228"/>
      <c r="FF203" s="228"/>
      <c r="FG203" s="236"/>
      <c r="FH203" s="228"/>
      <c r="FI203" s="228"/>
      <c r="FJ203" s="237"/>
      <c r="FK203" s="237"/>
      <c r="FL203" s="237"/>
      <c r="FM203" s="237"/>
      <c r="FN203" s="237"/>
      <c r="FP203" s="237"/>
    </row>
    <row r="204" spans="104:172">
      <c r="CZ204" s="228"/>
      <c r="DA204" s="228"/>
      <c r="DB204" s="228"/>
      <c r="DC204" s="228"/>
      <c r="DD204" s="239"/>
      <c r="DE204" s="239"/>
      <c r="DF204" s="230"/>
      <c r="DG204" s="228"/>
      <c r="DH204" s="228"/>
      <c r="DI204" s="228"/>
      <c r="DJ204" s="228"/>
      <c r="DK204" s="228"/>
      <c r="DL204" s="239"/>
      <c r="DM204" s="230"/>
      <c r="DN204" s="228"/>
      <c r="DO204" s="228"/>
      <c r="DP204" s="228"/>
      <c r="DQ204" s="228"/>
      <c r="DR204" s="228"/>
      <c r="DS204" s="239"/>
      <c r="DT204" s="230"/>
      <c r="EA204" s="195"/>
      <c r="ED204" s="195"/>
      <c r="EQ204" s="235"/>
      <c r="ER204" s="235"/>
      <c r="ES204" s="228"/>
      <c r="ET204" s="228"/>
      <c r="EU204" s="228"/>
      <c r="EV204" s="228"/>
      <c r="EW204" s="228"/>
      <c r="EX204" s="228"/>
      <c r="EY204" s="228"/>
      <c r="EZ204" s="228"/>
      <c r="FA204" s="228"/>
      <c r="FB204" s="228"/>
      <c r="FC204" s="228"/>
      <c r="FD204" s="228"/>
      <c r="FE204" s="228"/>
      <c r="FF204" s="228"/>
      <c r="FG204" s="236"/>
      <c r="FH204" s="228"/>
      <c r="FI204" s="228"/>
      <c r="FJ204" s="237"/>
      <c r="FK204" s="237"/>
      <c r="FL204" s="237"/>
      <c r="FM204" s="237"/>
      <c r="FN204" s="237"/>
      <c r="FP204" s="237"/>
    </row>
    <row r="205" spans="104:172">
      <c r="CZ205" s="228"/>
      <c r="DA205" s="228"/>
      <c r="DB205" s="228"/>
      <c r="DC205" s="228"/>
      <c r="DD205" s="239"/>
      <c r="DE205" s="239"/>
      <c r="DF205" s="230"/>
      <c r="DG205" s="228"/>
      <c r="DH205" s="228"/>
      <c r="DI205" s="228"/>
      <c r="DJ205" s="228"/>
      <c r="DK205" s="228"/>
      <c r="DL205" s="239"/>
      <c r="DM205" s="230"/>
      <c r="DN205" s="228"/>
      <c r="DO205" s="228"/>
      <c r="DP205" s="228"/>
      <c r="DQ205" s="228"/>
      <c r="DR205" s="228"/>
      <c r="DS205" s="239"/>
      <c r="DT205" s="230"/>
      <c r="EA205" s="195"/>
      <c r="ED205" s="195"/>
      <c r="EQ205" s="235"/>
      <c r="ER205" s="235"/>
      <c r="ES205" s="228"/>
      <c r="ET205" s="228"/>
      <c r="EU205" s="228"/>
      <c r="EV205" s="228"/>
      <c r="EW205" s="228"/>
      <c r="EX205" s="228"/>
      <c r="EY205" s="228"/>
      <c r="EZ205" s="228"/>
      <c r="FA205" s="228"/>
      <c r="FB205" s="228"/>
      <c r="FC205" s="228"/>
      <c r="FD205" s="228"/>
      <c r="FE205" s="228"/>
      <c r="FF205" s="228"/>
      <c r="FG205" s="236"/>
      <c r="FH205" s="228"/>
      <c r="FI205" s="228"/>
      <c r="FJ205" s="237"/>
      <c r="FK205" s="237"/>
      <c r="FL205" s="237"/>
      <c r="FM205" s="237"/>
      <c r="FN205" s="237"/>
      <c r="FP205" s="237"/>
    </row>
    <row r="206" spans="104:172">
      <c r="CZ206" s="228"/>
      <c r="DA206" s="228"/>
      <c r="DB206" s="228"/>
      <c r="DC206" s="228"/>
      <c r="DD206" s="239"/>
      <c r="DE206" s="239"/>
      <c r="DF206" s="230"/>
      <c r="DG206" s="228"/>
      <c r="DH206" s="228"/>
      <c r="DI206" s="228"/>
      <c r="DJ206" s="228"/>
      <c r="DK206" s="228"/>
      <c r="DL206" s="239"/>
      <c r="DM206" s="230"/>
      <c r="DN206" s="228"/>
      <c r="DO206" s="228"/>
      <c r="DP206" s="228"/>
      <c r="DQ206" s="228"/>
      <c r="DR206" s="228"/>
      <c r="DS206" s="239"/>
      <c r="DT206" s="230"/>
      <c r="EA206" s="195"/>
      <c r="ED206" s="195"/>
      <c r="EQ206" s="235"/>
      <c r="ER206" s="235"/>
      <c r="ES206" s="228"/>
      <c r="ET206" s="228"/>
      <c r="EU206" s="228"/>
      <c r="EV206" s="228"/>
      <c r="EW206" s="228"/>
      <c r="EX206" s="228"/>
      <c r="EY206" s="228"/>
      <c r="EZ206" s="228"/>
      <c r="FA206" s="228"/>
      <c r="FB206" s="228"/>
      <c r="FC206" s="228"/>
      <c r="FD206" s="228"/>
      <c r="FE206" s="228"/>
      <c r="FF206" s="228"/>
      <c r="FG206" s="236"/>
      <c r="FH206" s="228"/>
      <c r="FI206" s="228"/>
      <c r="FJ206" s="237"/>
      <c r="FK206" s="237"/>
      <c r="FL206" s="237"/>
      <c r="FM206" s="237"/>
      <c r="FN206" s="237"/>
      <c r="FP206" s="237"/>
    </row>
    <row r="207" spans="104:172">
      <c r="CZ207" s="228"/>
      <c r="DA207" s="228"/>
      <c r="DB207" s="228"/>
      <c r="DC207" s="228"/>
      <c r="DD207" s="239"/>
      <c r="DE207" s="239"/>
      <c r="DF207" s="230"/>
      <c r="DG207" s="228"/>
      <c r="DH207" s="228"/>
      <c r="DI207" s="228"/>
      <c r="DJ207" s="228"/>
      <c r="DK207" s="228"/>
      <c r="DL207" s="239"/>
      <c r="DM207" s="230"/>
      <c r="DN207" s="228"/>
      <c r="DO207" s="228"/>
      <c r="DP207" s="228"/>
      <c r="DQ207" s="228"/>
      <c r="DR207" s="228"/>
      <c r="DS207" s="239"/>
      <c r="DT207" s="230"/>
      <c r="EA207" s="195"/>
      <c r="ED207" s="195"/>
      <c r="EQ207" s="235"/>
      <c r="ER207" s="235"/>
      <c r="ES207" s="228"/>
      <c r="ET207" s="228"/>
      <c r="EU207" s="228"/>
      <c r="EV207" s="228"/>
      <c r="EW207" s="228"/>
      <c r="EX207" s="228"/>
      <c r="EY207" s="228"/>
      <c r="EZ207" s="228"/>
      <c r="FA207" s="228"/>
      <c r="FB207" s="228"/>
      <c r="FC207" s="228"/>
      <c r="FD207" s="228"/>
      <c r="FE207" s="228"/>
      <c r="FF207" s="228"/>
      <c r="FG207" s="236"/>
      <c r="FH207" s="228"/>
      <c r="FI207" s="228"/>
      <c r="FJ207" s="237"/>
      <c r="FK207" s="237"/>
      <c r="FL207" s="237"/>
      <c r="FM207" s="237"/>
      <c r="FN207" s="237"/>
      <c r="FP207" s="237"/>
    </row>
    <row r="208" spans="104:172">
      <c r="CZ208" s="228"/>
      <c r="DA208" s="228"/>
      <c r="DB208" s="228"/>
      <c r="DC208" s="228"/>
      <c r="DD208" s="239"/>
      <c r="DE208" s="239"/>
      <c r="DF208" s="230"/>
      <c r="DG208" s="228"/>
      <c r="DH208" s="228"/>
      <c r="DI208" s="228"/>
      <c r="DJ208" s="228"/>
      <c r="DK208" s="228"/>
      <c r="DL208" s="239"/>
      <c r="DM208" s="230"/>
      <c r="DN208" s="228"/>
      <c r="DO208" s="228"/>
      <c r="DP208" s="228"/>
      <c r="DQ208" s="228"/>
      <c r="DR208" s="228"/>
      <c r="DS208" s="239"/>
      <c r="DT208" s="230"/>
      <c r="EA208" s="195"/>
      <c r="ED208" s="195"/>
      <c r="EQ208" s="235"/>
      <c r="ER208" s="235"/>
      <c r="ES208" s="228"/>
      <c r="ET208" s="228"/>
      <c r="EU208" s="228"/>
      <c r="EV208" s="228"/>
      <c r="EW208" s="228"/>
      <c r="EX208" s="228"/>
      <c r="EY208" s="228"/>
      <c r="EZ208" s="228"/>
      <c r="FA208" s="228"/>
      <c r="FB208" s="228"/>
      <c r="FC208" s="228"/>
      <c r="FD208" s="228"/>
      <c r="FE208" s="228"/>
      <c r="FF208" s="228"/>
      <c r="FG208" s="236"/>
      <c r="FH208" s="228"/>
      <c r="FI208" s="228"/>
      <c r="FJ208" s="237"/>
      <c r="FK208" s="237"/>
      <c r="FL208" s="237"/>
      <c r="FM208" s="237"/>
      <c r="FN208" s="237"/>
      <c r="FP208" s="237"/>
    </row>
    <row r="209" spans="104:172">
      <c r="CZ209" s="228"/>
      <c r="DA209" s="228"/>
      <c r="DB209" s="228"/>
      <c r="DC209" s="228"/>
      <c r="DD209" s="239"/>
      <c r="DE209" s="239"/>
      <c r="DF209" s="230"/>
      <c r="DG209" s="228"/>
      <c r="DH209" s="228"/>
      <c r="DI209" s="228"/>
      <c r="DJ209" s="228"/>
      <c r="DK209" s="228"/>
      <c r="DL209" s="239"/>
      <c r="DM209" s="230"/>
      <c r="DN209" s="228"/>
      <c r="DO209" s="228"/>
      <c r="DP209" s="228"/>
      <c r="DQ209" s="228"/>
      <c r="DR209" s="228"/>
      <c r="DS209" s="239"/>
      <c r="DT209" s="230"/>
      <c r="EA209" s="195"/>
      <c r="ED209" s="195"/>
      <c r="EQ209" s="235"/>
      <c r="ER209" s="235"/>
      <c r="ES209" s="228"/>
      <c r="ET209" s="228"/>
      <c r="EU209" s="228"/>
      <c r="EV209" s="228"/>
      <c r="EW209" s="228"/>
      <c r="EX209" s="228"/>
      <c r="EY209" s="228"/>
      <c r="EZ209" s="228"/>
      <c r="FA209" s="228"/>
      <c r="FB209" s="228"/>
      <c r="FC209" s="228"/>
      <c r="FD209" s="228"/>
      <c r="FE209" s="228"/>
      <c r="FF209" s="228"/>
      <c r="FG209" s="236"/>
      <c r="FH209" s="228"/>
      <c r="FI209" s="228"/>
      <c r="FJ209" s="237"/>
      <c r="FK209" s="237"/>
      <c r="FL209" s="237"/>
      <c r="FM209" s="237"/>
      <c r="FN209" s="237"/>
      <c r="FP209" s="237"/>
    </row>
    <row r="210" spans="104:172">
      <c r="CZ210" s="228"/>
      <c r="DA210" s="228"/>
      <c r="DB210" s="228"/>
      <c r="DC210" s="228"/>
      <c r="DD210" s="239"/>
      <c r="DE210" s="239"/>
      <c r="DF210" s="230"/>
      <c r="DG210" s="228"/>
      <c r="DH210" s="228"/>
      <c r="DI210" s="228"/>
      <c r="DJ210" s="228"/>
      <c r="DK210" s="228"/>
      <c r="DL210" s="239"/>
      <c r="DM210" s="230"/>
      <c r="DN210" s="228"/>
      <c r="DO210" s="228"/>
      <c r="DP210" s="228"/>
      <c r="DQ210" s="228"/>
      <c r="DR210" s="228"/>
      <c r="DS210" s="239"/>
      <c r="DT210" s="230"/>
      <c r="EA210" s="195"/>
      <c r="ED210" s="195"/>
      <c r="EQ210" s="235"/>
      <c r="ER210" s="235"/>
      <c r="ES210" s="228"/>
      <c r="ET210" s="228"/>
      <c r="EU210" s="228"/>
      <c r="EV210" s="228"/>
      <c r="EW210" s="228"/>
      <c r="EX210" s="228"/>
      <c r="EY210" s="228"/>
      <c r="EZ210" s="228"/>
      <c r="FA210" s="228"/>
      <c r="FB210" s="228"/>
      <c r="FC210" s="228"/>
      <c r="FD210" s="228"/>
      <c r="FE210" s="228"/>
      <c r="FF210" s="228"/>
      <c r="FG210" s="236"/>
      <c r="FH210" s="228"/>
      <c r="FI210" s="228"/>
      <c r="FJ210" s="237"/>
      <c r="FK210" s="237"/>
      <c r="FL210" s="237"/>
      <c r="FM210" s="237"/>
      <c r="FN210" s="237"/>
      <c r="FP210" s="238"/>
    </row>
    <row r="211" spans="104:172">
      <c r="CZ211" s="228"/>
      <c r="DA211" s="228"/>
      <c r="DB211" s="228"/>
      <c r="DC211" s="228"/>
      <c r="DD211" s="239"/>
      <c r="DE211" s="239"/>
      <c r="DF211" s="230"/>
      <c r="DG211" s="228"/>
      <c r="DH211" s="228"/>
      <c r="DI211" s="228"/>
      <c r="DJ211" s="228"/>
      <c r="DK211" s="228"/>
      <c r="DL211" s="239"/>
      <c r="DM211" s="230"/>
      <c r="DN211" s="228"/>
      <c r="DO211" s="228"/>
      <c r="DP211" s="228"/>
      <c r="DQ211" s="228"/>
      <c r="DR211" s="228"/>
      <c r="DS211" s="239"/>
      <c r="DT211" s="230"/>
      <c r="EA211" s="195"/>
      <c r="ED211" s="195"/>
      <c r="EQ211" s="235"/>
      <c r="ER211" s="235"/>
      <c r="ES211" s="228"/>
      <c r="ET211" s="228"/>
      <c r="EU211" s="228"/>
      <c r="EV211" s="228"/>
      <c r="EW211" s="228"/>
      <c r="EX211" s="228"/>
      <c r="EY211" s="228"/>
      <c r="EZ211" s="228"/>
      <c r="FA211" s="228"/>
      <c r="FB211" s="228"/>
      <c r="FC211" s="228"/>
      <c r="FD211" s="228"/>
      <c r="FE211" s="228"/>
      <c r="FF211" s="228"/>
      <c r="FG211" s="236"/>
      <c r="FH211" s="228"/>
      <c r="FI211" s="228"/>
      <c r="FJ211" s="237"/>
      <c r="FK211" s="237"/>
      <c r="FL211" s="237"/>
      <c r="FM211" s="237"/>
      <c r="FN211" s="237"/>
      <c r="FP211" s="237"/>
    </row>
    <row r="212" spans="104:172">
      <c r="CZ212" s="228"/>
      <c r="DA212" s="228"/>
      <c r="DB212" s="228"/>
      <c r="DC212" s="228"/>
      <c r="DD212" s="239"/>
      <c r="DE212" s="239"/>
      <c r="DF212" s="230"/>
      <c r="DG212" s="228"/>
      <c r="DH212" s="228"/>
      <c r="DI212" s="228"/>
      <c r="DJ212" s="228"/>
      <c r="DK212" s="228"/>
      <c r="DL212" s="239"/>
      <c r="DM212" s="230"/>
      <c r="DN212" s="228"/>
      <c r="DO212" s="228"/>
      <c r="DP212" s="228"/>
      <c r="DQ212" s="228"/>
      <c r="DR212" s="228"/>
      <c r="DS212" s="239"/>
      <c r="DT212" s="230"/>
      <c r="EA212" s="195"/>
      <c r="ED212" s="195"/>
      <c r="EQ212" s="235"/>
      <c r="ER212" s="235"/>
      <c r="ES212" s="228"/>
      <c r="ET212" s="228"/>
      <c r="EU212" s="228"/>
      <c r="EV212" s="228"/>
      <c r="EW212" s="228"/>
      <c r="EX212" s="228"/>
      <c r="EY212" s="228"/>
      <c r="EZ212" s="228"/>
      <c r="FA212" s="228"/>
      <c r="FB212" s="228"/>
      <c r="FC212" s="228"/>
      <c r="FD212" s="228"/>
      <c r="FE212" s="228"/>
      <c r="FF212" s="228"/>
      <c r="FG212" s="236"/>
      <c r="FH212" s="228"/>
      <c r="FI212" s="228"/>
      <c r="FJ212" s="237"/>
      <c r="FK212" s="237"/>
      <c r="FL212" s="237"/>
      <c r="FM212" s="237"/>
      <c r="FN212" s="237"/>
      <c r="FP212" s="237"/>
    </row>
    <row r="213" spans="104:172">
      <c r="CZ213" s="228"/>
      <c r="DA213" s="228"/>
      <c r="DB213" s="228"/>
      <c r="DC213" s="228"/>
      <c r="DD213" s="239"/>
      <c r="DE213" s="239"/>
      <c r="DF213" s="230"/>
      <c r="DG213" s="228"/>
      <c r="DH213" s="228"/>
      <c r="DI213" s="228"/>
      <c r="DJ213" s="228"/>
      <c r="DK213" s="228"/>
      <c r="DL213" s="239"/>
      <c r="DM213" s="230"/>
      <c r="DN213" s="228"/>
      <c r="DO213" s="228"/>
      <c r="DP213" s="228"/>
      <c r="DQ213" s="228"/>
      <c r="DR213" s="228"/>
      <c r="DS213" s="239"/>
      <c r="DT213" s="230"/>
      <c r="EA213" s="195"/>
      <c r="ED213" s="195"/>
      <c r="EQ213" s="235"/>
      <c r="ER213" s="235"/>
      <c r="ES213" s="228"/>
      <c r="ET213" s="228"/>
      <c r="EU213" s="228"/>
      <c r="EV213" s="228"/>
      <c r="EW213" s="228"/>
      <c r="EX213" s="228"/>
      <c r="EY213" s="228"/>
      <c r="EZ213" s="228"/>
      <c r="FA213" s="228"/>
      <c r="FB213" s="228"/>
      <c r="FC213" s="228"/>
      <c r="FD213" s="228"/>
      <c r="FE213" s="228"/>
      <c r="FF213" s="228"/>
      <c r="FG213" s="236"/>
      <c r="FH213" s="228"/>
      <c r="FI213" s="228"/>
      <c r="FJ213" s="237"/>
      <c r="FK213" s="237"/>
      <c r="FL213" s="237"/>
      <c r="FM213" s="237"/>
      <c r="FN213" s="237"/>
      <c r="FP213" s="237"/>
    </row>
    <row r="214" spans="104:172">
      <c r="CZ214" s="228"/>
      <c r="DA214" s="228"/>
      <c r="DB214" s="228"/>
      <c r="DC214" s="228"/>
      <c r="DD214" s="239"/>
      <c r="DE214" s="239"/>
      <c r="DF214" s="230"/>
      <c r="DG214" s="228"/>
      <c r="DH214" s="228"/>
      <c r="DI214" s="228"/>
      <c r="DJ214" s="228"/>
      <c r="DK214" s="228"/>
      <c r="DL214" s="239"/>
      <c r="DM214" s="230"/>
      <c r="DN214" s="228"/>
      <c r="DO214" s="228"/>
      <c r="DP214" s="228"/>
      <c r="DQ214" s="228"/>
      <c r="DR214" s="228"/>
      <c r="DS214" s="239"/>
      <c r="DT214" s="230"/>
      <c r="EA214" s="195"/>
      <c r="ED214" s="195"/>
      <c r="EQ214" s="235"/>
      <c r="ER214" s="235"/>
      <c r="ES214" s="228"/>
      <c r="ET214" s="228"/>
      <c r="EU214" s="228"/>
      <c r="EV214" s="228"/>
      <c r="EW214" s="228"/>
      <c r="EX214" s="228"/>
      <c r="EY214" s="228"/>
      <c r="EZ214" s="228"/>
      <c r="FA214" s="228"/>
      <c r="FB214" s="228"/>
      <c r="FC214" s="228"/>
      <c r="FD214" s="228"/>
      <c r="FE214" s="228"/>
      <c r="FF214" s="228"/>
      <c r="FG214" s="236"/>
      <c r="FH214" s="228"/>
      <c r="FI214" s="228"/>
      <c r="FJ214" s="237"/>
      <c r="FK214" s="237"/>
      <c r="FL214" s="237"/>
      <c r="FM214" s="237"/>
      <c r="FN214" s="237"/>
      <c r="FP214" s="237"/>
    </row>
    <row r="215" spans="104:172">
      <c r="CZ215" s="228"/>
      <c r="DA215" s="228"/>
      <c r="DB215" s="228"/>
      <c r="DC215" s="228"/>
      <c r="DD215" s="239"/>
      <c r="DE215" s="239"/>
      <c r="DF215" s="230"/>
      <c r="DG215" s="228"/>
      <c r="DH215" s="228"/>
      <c r="DI215" s="228"/>
      <c r="DJ215" s="228"/>
      <c r="DK215" s="228"/>
      <c r="DL215" s="239"/>
      <c r="DM215" s="230"/>
      <c r="DN215" s="228"/>
      <c r="DO215" s="228"/>
      <c r="DP215" s="228"/>
      <c r="DQ215" s="228"/>
      <c r="DR215" s="228"/>
      <c r="DS215" s="239"/>
      <c r="DT215" s="230"/>
      <c r="EA215" s="195"/>
      <c r="ED215" s="195"/>
      <c r="EQ215" s="235"/>
      <c r="ER215" s="235"/>
      <c r="ES215" s="228"/>
      <c r="ET215" s="228"/>
      <c r="EU215" s="228"/>
      <c r="EV215" s="228"/>
      <c r="EW215" s="228"/>
      <c r="EX215" s="228"/>
      <c r="EY215" s="228"/>
      <c r="EZ215" s="228"/>
      <c r="FA215" s="228"/>
      <c r="FB215" s="228"/>
      <c r="FC215" s="228"/>
      <c r="FD215" s="228"/>
      <c r="FE215" s="228"/>
      <c r="FF215" s="228"/>
      <c r="FG215" s="236"/>
      <c r="FH215" s="228"/>
      <c r="FI215" s="228"/>
      <c r="FJ215" s="237"/>
      <c r="FK215" s="237"/>
      <c r="FL215" s="237"/>
      <c r="FM215" s="237"/>
      <c r="FN215" s="237"/>
      <c r="FP215" s="237"/>
    </row>
    <row r="216" spans="104:172">
      <c r="CZ216" s="228"/>
      <c r="DA216" s="228"/>
      <c r="DB216" s="228"/>
      <c r="DC216" s="228"/>
      <c r="DD216" s="239"/>
      <c r="DE216" s="239"/>
      <c r="DF216" s="230"/>
      <c r="DG216" s="228"/>
      <c r="DH216" s="228"/>
      <c r="DI216" s="228"/>
      <c r="DJ216" s="228"/>
      <c r="DK216" s="228"/>
      <c r="DL216" s="239"/>
      <c r="DM216" s="230"/>
      <c r="DN216" s="228"/>
      <c r="DO216" s="228"/>
      <c r="DP216" s="228"/>
      <c r="DQ216" s="228"/>
      <c r="DR216" s="228"/>
      <c r="DS216" s="239"/>
      <c r="DT216" s="230"/>
      <c r="EA216" s="195"/>
      <c r="ED216" s="195"/>
      <c r="EQ216" s="235"/>
      <c r="ER216" s="235"/>
      <c r="ES216" s="228"/>
      <c r="ET216" s="228"/>
      <c r="EU216" s="228"/>
      <c r="EV216" s="228"/>
      <c r="EW216" s="228"/>
      <c r="EX216" s="228"/>
      <c r="EY216" s="228"/>
      <c r="EZ216" s="228"/>
      <c r="FA216" s="228"/>
      <c r="FB216" s="228"/>
      <c r="FC216" s="228"/>
      <c r="FD216" s="228"/>
      <c r="FE216" s="228"/>
      <c r="FF216" s="228"/>
      <c r="FG216" s="236"/>
      <c r="FH216" s="228"/>
      <c r="FI216" s="228"/>
      <c r="FJ216" s="237"/>
      <c r="FK216" s="237"/>
      <c r="FL216" s="237"/>
      <c r="FM216" s="237"/>
      <c r="FN216" s="237"/>
      <c r="FP216" s="237"/>
    </row>
    <row r="217" spans="104:172">
      <c r="CZ217" s="228"/>
      <c r="DA217" s="228"/>
      <c r="DB217" s="228"/>
      <c r="DC217" s="228"/>
      <c r="DD217" s="239"/>
      <c r="DE217" s="239"/>
      <c r="DF217" s="230"/>
      <c r="DG217" s="228"/>
      <c r="DH217" s="228"/>
      <c r="DI217" s="228"/>
      <c r="DJ217" s="228"/>
      <c r="DK217" s="228"/>
      <c r="DL217" s="239"/>
      <c r="DM217" s="230"/>
      <c r="DN217" s="228"/>
      <c r="DO217" s="228"/>
      <c r="DP217" s="228"/>
      <c r="DQ217" s="228"/>
      <c r="DR217" s="228"/>
      <c r="DS217" s="239"/>
      <c r="DT217" s="230"/>
      <c r="EA217" s="195"/>
      <c r="ED217" s="195"/>
      <c r="EQ217" s="235"/>
      <c r="ER217" s="235"/>
      <c r="ES217" s="228"/>
      <c r="ET217" s="228"/>
      <c r="EU217" s="228"/>
      <c r="EV217" s="228"/>
      <c r="EW217" s="228"/>
      <c r="EX217" s="228"/>
      <c r="EY217" s="228"/>
      <c r="EZ217" s="228"/>
      <c r="FA217" s="228"/>
      <c r="FB217" s="228"/>
      <c r="FC217" s="228"/>
      <c r="FD217" s="228"/>
      <c r="FE217" s="228"/>
      <c r="FF217" s="228"/>
      <c r="FG217" s="236"/>
      <c r="FH217" s="228"/>
      <c r="FI217" s="228"/>
      <c r="FJ217" s="237"/>
      <c r="FK217" s="237"/>
      <c r="FL217" s="237"/>
      <c r="FM217" s="237"/>
      <c r="FN217" s="237"/>
      <c r="FP217" s="237"/>
    </row>
    <row r="218" spans="104:172">
      <c r="CZ218" s="228"/>
      <c r="DA218" s="228"/>
      <c r="DB218" s="228"/>
      <c r="DC218" s="228"/>
      <c r="DD218" s="239"/>
      <c r="DE218" s="239"/>
      <c r="DF218" s="230"/>
      <c r="DG218" s="228"/>
      <c r="DH218" s="228"/>
      <c r="DI218" s="228"/>
      <c r="DJ218" s="228"/>
      <c r="DK218" s="228"/>
      <c r="DL218" s="239"/>
      <c r="DM218" s="230"/>
      <c r="DN218" s="228"/>
      <c r="DO218" s="228"/>
      <c r="DP218" s="228"/>
      <c r="DQ218" s="228"/>
      <c r="DR218" s="228"/>
      <c r="DS218" s="239"/>
      <c r="DT218" s="230"/>
      <c r="EA218" s="195"/>
      <c r="ED218" s="195"/>
      <c r="EQ218" s="235"/>
      <c r="ER218" s="235"/>
      <c r="ES218" s="228"/>
      <c r="ET218" s="228"/>
      <c r="EU218" s="228"/>
      <c r="EV218" s="228"/>
      <c r="EW218" s="228"/>
      <c r="EX218" s="228"/>
      <c r="EY218" s="228"/>
      <c r="EZ218" s="228"/>
      <c r="FA218" s="228"/>
      <c r="FB218" s="228"/>
      <c r="FC218" s="228"/>
      <c r="FD218" s="228"/>
      <c r="FE218" s="228"/>
      <c r="FF218" s="228"/>
      <c r="FG218" s="236"/>
      <c r="FH218" s="228"/>
      <c r="FI218" s="228"/>
      <c r="FJ218" s="237"/>
      <c r="FK218" s="237"/>
      <c r="FL218" s="237"/>
      <c r="FM218" s="237"/>
      <c r="FN218" s="237"/>
      <c r="FP218" s="237"/>
    </row>
    <row r="219" spans="104:172">
      <c r="CZ219" s="228"/>
      <c r="DA219" s="228"/>
      <c r="DB219" s="228"/>
      <c r="DC219" s="228"/>
      <c r="DD219" s="239"/>
      <c r="DE219" s="239"/>
      <c r="DF219" s="230"/>
      <c r="DG219" s="228"/>
      <c r="DH219" s="228"/>
      <c r="DI219" s="228"/>
      <c r="DJ219" s="228"/>
      <c r="DK219" s="228"/>
      <c r="DL219" s="239"/>
      <c r="DM219" s="230"/>
      <c r="DN219" s="228"/>
      <c r="DO219" s="228"/>
      <c r="DP219" s="228"/>
      <c r="DQ219" s="228"/>
      <c r="DR219" s="228"/>
      <c r="DS219" s="239"/>
      <c r="DT219" s="230"/>
      <c r="EA219" s="195"/>
      <c r="ED219" s="195"/>
      <c r="EQ219" s="235"/>
      <c r="ER219" s="235"/>
      <c r="ES219" s="228"/>
      <c r="ET219" s="228"/>
      <c r="EU219" s="228"/>
      <c r="EV219" s="228"/>
      <c r="EW219" s="228"/>
      <c r="EX219" s="228"/>
      <c r="EY219" s="228"/>
      <c r="EZ219" s="228"/>
      <c r="FA219" s="228"/>
      <c r="FB219" s="228"/>
      <c r="FC219" s="228"/>
      <c r="FD219" s="228"/>
      <c r="FE219" s="228"/>
      <c r="FF219" s="228"/>
      <c r="FG219" s="236"/>
      <c r="FH219" s="228"/>
      <c r="FI219" s="228"/>
      <c r="FJ219" s="237"/>
      <c r="FK219" s="237"/>
      <c r="FL219" s="237"/>
      <c r="FM219" s="237"/>
      <c r="FN219" s="237"/>
      <c r="FP219" s="237"/>
    </row>
    <row r="220" spans="104:172">
      <c r="CZ220" s="228"/>
      <c r="DA220" s="228"/>
      <c r="DB220" s="228"/>
      <c r="DC220" s="228"/>
      <c r="DD220" s="239"/>
      <c r="DE220" s="239"/>
      <c r="DF220" s="230"/>
      <c r="DG220" s="228"/>
      <c r="DH220" s="228"/>
      <c r="DI220" s="228"/>
      <c r="DJ220" s="228"/>
      <c r="DK220" s="228"/>
      <c r="DL220" s="239"/>
      <c r="DM220" s="230"/>
      <c r="DN220" s="228"/>
      <c r="DO220" s="228"/>
      <c r="DP220" s="228"/>
      <c r="DQ220" s="228"/>
      <c r="DR220" s="228"/>
      <c r="DS220" s="239"/>
      <c r="DT220" s="230"/>
      <c r="EA220" s="195"/>
      <c r="ED220" s="195"/>
      <c r="EQ220" s="235"/>
      <c r="ER220" s="235"/>
      <c r="ES220" s="228"/>
      <c r="ET220" s="228"/>
      <c r="EU220" s="228"/>
      <c r="EV220" s="228"/>
      <c r="EW220" s="228"/>
      <c r="EX220" s="228"/>
      <c r="EY220" s="228"/>
      <c r="EZ220" s="228"/>
      <c r="FA220" s="228"/>
      <c r="FB220" s="228"/>
      <c r="FC220" s="228"/>
      <c r="FD220" s="228"/>
      <c r="FE220" s="228"/>
      <c r="FF220" s="228"/>
      <c r="FG220" s="236"/>
      <c r="FH220" s="228"/>
      <c r="FI220" s="228"/>
      <c r="FJ220" s="237"/>
      <c r="FK220" s="237"/>
      <c r="FL220" s="237"/>
      <c r="FM220" s="237"/>
      <c r="FN220" s="237"/>
      <c r="FP220" s="237"/>
    </row>
    <row r="221" spans="104:172">
      <c r="CZ221" s="228"/>
      <c r="DA221" s="228"/>
      <c r="DB221" s="228"/>
      <c r="DC221" s="228"/>
      <c r="DD221" s="239"/>
      <c r="DE221" s="239"/>
      <c r="DF221" s="230"/>
      <c r="DG221" s="228"/>
      <c r="DH221" s="228"/>
      <c r="DI221" s="228"/>
      <c r="DJ221" s="228"/>
      <c r="DK221" s="228"/>
      <c r="DL221" s="239"/>
      <c r="DM221" s="230"/>
      <c r="DN221" s="228"/>
      <c r="DO221" s="228"/>
      <c r="DP221" s="228"/>
      <c r="DQ221" s="228"/>
      <c r="DR221" s="228"/>
      <c r="DS221" s="239"/>
      <c r="DT221" s="230"/>
      <c r="EA221" s="195"/>
      <c r="ED221" s="195"/>
      <c r="EQ221" s="235"/>
      <c r="ER221" s="235"/>
      <c r="ES221" s="228"/>
      <c r="ET221" s="228"/>
      <c r="EU221" s="228"/>
      <c r="EV221" s="228"/>
      <c r="EW221" s="228"/>
      <c r="EX221" s="228"/>
      <c r="EY221" s="228"/>
      <c r="EZ221" s="228"/>
      <c r="FA221" s="228"/>
      <c r="FB221" s="228"/>
      <c r="FC221" s="228"/>
      <c r="FD221" s="228"/>
      <c r="FE221" s="228"/>
      <c r="FF221" s="228"/>
      <c r="FG221" s="236"/>
      <c r="FH221" s="228"/>
      <c r="FI221" s="228"/>
      <c r="FJ221" s="237"/>
      <c r="FK221" s="237"/>
      <c r="FL221" s="237"/>
      <c r="FM221" s="237"/>
      <c r="FN221" s="237"/>
      <c r="FP221" s="237"/>
    </row>
    <row r="222" spans="104:172">
      <c r="CZ222" s="228"/>
      <c r="DA222" s="228"/>
      <c r="DB222" s="228"/>
      <c r="DC222" s="228"/>
      <c r="DD222" s="239"/>
      <c r="DE222" s="239"/>
      <c r="DF222" s="230"/>
      <c r="DG222" s="228"/>
      <c r="DH222" s="228"/>
      <c r="DI222" s="228"/>
      <c r="DJ222" s="228"/>
      <c r="DK222" s="228"/>
      <c r="DL222" s="239"/>
      <c r="DM222" s="230"/>
      <c r="DN222" s="228"/>
      <c r="DO222" s="228"/>
      <c r="DP222" s="228"/>
      <c r="DQ222" s="228"/>
      <c r="DR222" s="228"/>
      <c r="DS222" s="239"/>
      <c r="DT222" s="230"/>
      <c r="EA222" s="195"/>
      <c r="ED222" s="195"/>
      <c r="EQ222" s="235"/>
      <c r="ER222" s="235"/>
      <c r="ES222" s="228"/>
      <c r="ET222" s="228"/>
      <c r="EU222" s="228"/>
      <c r="EV222" s="228"/>
      <c r="EW222" s="228"/>
      <c r="EX222" s="228"/>
      <c r="EY222" s="228"/>
      <c r="EZ222" s="228"/>
      <c r="FA222" s="228"/>
      <c r="FB222" s="228"/>
      <c r="FC222" s="228"/>
      <c r="FD222" s="228"/>
      <c r="FE222" s="228"/>
      <c r="FF222" s="228"/>
      <c r="FG222" s="236"/>
      <c r="FH222" s="228"/>
      <c r="FI222" s="228"/>
      <c r="FJ222" s="237"/>
      <c r="FK222" s="237"/>
      <c r="FL222" s="237"/>
      <c r="FM222" s="237"/>
      <c r="FN222" s="237"/>
      <c r="FP222" s="237"/>
    </row>
    <row r="223" spans="104:172">
      <c r="CZ223" s="228"/>
      <c r="DA223" s="228"/>
      <c r="DB223" s="228"/>
      <c r="DC223" s="228"/>
      <c r="DD223" s="239"/>
      <c r="DE223" s="239"/>
      <c r="DF223" s="230"/>
      <c r="DG223" s="228"/>
      <c r="DH223" s="228"/>
      <c r="DI223" s="228"/>
      <c r="DJ223" s="228"/>
      <c r="DK223" s="228"/>
      <c r="DL223" s="239"/>
      <c r="DM223" s="230"/>
      <c r="DN223" s="228"/>
      <c r="DO223" s="228"/>
      <c r="DP223" s="228"/>
      <c r="DQ223" s="228"/>
      <c r="DR223" s="228"/>
      <c r="DS223" s="239"/>
      <c r="DT223" s="230"/>
      <c r="EA223" s="195"/>
      <c r="ED223" s="195"/>
      <c r="EQ223" s="235"/>
      <c r="ER223" s="235"/>
      <c r="ES223" s="228"/>
      <c r="ET223" s="228"/>
      <c r="EU223" s="228"/>
      <c r="EV223" s="228"/>
      <c r="EW223" s="228"/>
      <c r="EX223" s="228"/>
      <c r="EY223" s="228"/>
      <c r="EZ223" s="228"/>
      <c r="FA223" s="228"/>
      <c r="FB223" s="228"/>
      <c r="FC223" s="228"/>
      <c r="FD223" s="228"/>
      <c r="FE223" s="228"/>
      <c r="FF223" s="228"/>
      <c r="FG223" s="236"/>
      <c r="FH223" s="228"/>
      <c r="FI223" s="228"/>
      <c r="FJ223" s="237"/>
      <c r="FK223" s="237"/>
      <c r="FL223" s="237"/>
      <c r="FM223" s="237"/>
      <c r="FN223" s="237"/>
      <c r="FP223" s="237"/>
    </row>
    <row r="224" spans="104:172">
      <c r="CZ224" s="228"/>
      <c r="DA224" s="228"/>
      <c r="DB224" s="228"/>
      <c r="DC224" s="228"/>
      <c r="DD224" s="239"/>
      <c r="DE224" s="239"/>
      <c r="DF224" s="230"/>
      <c r="DG224" s="228"/>
      <c r="DH224" s="228"/>
      <c r="DI224" s="228"/>
      <c r="DJ224" s="228"/>
      <c r="DK224" s="228"/>
      <c r="DL224" s="239"/>
      <c r="DM224" s="230"/>
      <c r="DN224" s="228"/>
      <c r="DO224" s="228"/>
      <c r="DP224" s="228"/>
      <c r="DQ224" s="228"/>
      <c r="DR224" s="228"/>
      <c r="DS224" s="239"/>
      <c r="DT224" s="230"/>
      <c r="EA224" s="195"/>
      <c r="ED224" s="195"/>
      <c r="EQ224" s="235"/>
      <c r="ER224" s="235"/>
      <c r="ES224" s="228"/>
      <c r="ET224" s="228"/>
      <c r="EU224" s="228"/>
      <c r="EV224" s="228"/>
      <c r="EW224" s="228"/>
      <c r="EX224" s="228"/>
      <c r="EY224" s="228"/>
      <c r="EZ224" s="228"/>
      <c r="FA224" s="228"/>
      <c r="FB224" s="228"/>
      <c r="FC224" s="228"/>
      <c r="FD224" s="228"/>
      <c r="FE224" s="228"/>
      <c r="FF224" s="228"/>
      <c r="FG224" s="236"/>
      <c r="FH224" s="228"/>
      <c r="FI224" s="228"/>
      <c r="FJ224" s="237"/>
      <c r="FK224" s="237"/>
      <c r="FL224" s="237"/>
      <c r="FM224" s="237"/>
      <c r="FN224" s="237"/>
      <c r="FP224" s="237"/>
    </row>
    <row r="225" spans="104:172">
      <c r="CZ225" s="228"/>
      <c r="DA225" s="228"/>
      <c r="DB225" s="228"/>
      <c r="DC225" s="228"/>
      <c r="DD225" s="239"/>
      <c r="DE225" s="239"/>
      <c r="DF225" s="230"/>
      <c r="DG225" s="228"/>
      <c r="DH225" s="228"/>
      <c r="DI225" s="228"/>
      <c r="DJ225" s="228"/>
      <c r="DK225" s="228"/>
      <c r="DL225" s="239"/>
      <c r="DM225" s="230"/>
      <c r="DN225" s="228"/>
      <c r="DO225" s="228"/>
      <c r="DP225" s="228"/>
      <c r="DQ225" s="228"/>
      <c r="DR225" s="228"/>
      <c r="DS225" s="239"/>
      <c r="DT225" s="230"/>
      <c r="EA225" s="195"/>
      <c r="ED225" s="195"/>
      <c r="EQ225" s="235"/>
      <c r="ER225" s="235"/>
      <c r="ES225" s="228"/>
      <c r="ET225" s="228"/>
      <c r="EU225" s="228"/>
      <c r="EV225" s="228"/>
      <c r="EW225" s="228"/>
      <c r="EX225" s="228"/>
      <c r="EY225" s="228"/>
      <c r="EZ225" s="228"/>
      <c r="FA225" s="228"/>
      <c r="FB225" s="228"/>
      <c r="FC225" s="228"/>
      <c r="FD225" s="228"/>
      <c r="FE225" s="228"/>
      <c r="FF225" s="228"/>
      <c r="FG225" s="236"/>
      <c r="FH225" s="228"/>
      <c r="FI225" s="228"/>
      <c r="FJ225" s="237"/>
      <c r="FK225" s="237"/>
      <c r="FL225" s="237"/>
      <c r="FM225" s="237"/>
      <c r="FN225" s="237"/>
      <c r="FP225" s="237"/>
    </row>
    <row r="226" spans="104:172">
      <c r="CZ226" s="228"/>
      <c r="DA226" s="228"/>
      <c r="DB226" s="228"/>
      <c r="DC226" s="228"/>
      <c r="DD226" s="239"/>
      <c r="DE226" s="239"/>
      <c r="DF226" s="230"/>
      <c r="DG226" s="228"/>
      <c r="DH226" s="228"/>
      <c r="DI226" s="228"/>
      <c r="DJ226" s="228"/>
      <c r="DK226" s="228"/>
      <c r="DL226" s="239"/>
      <c r="DM226" s="230"/>
      <c r="DN226" s="228"/>
      <c r="DO226" s="228"/>
      <c r="DP226" s="228"/>
      <c r="DQ226" s="228"/>
      <c r="DR226" s="228"/>
      <c r="DS226" s="239"/>
      <c r="DT226" s="230"/>
      <c r="EA226" s="195"/>
      <c r="ED226" s="195"/>
      <c r="EQ226" s="235"/>
      <c r="ER226" s="235"/>
      <c r="ES226" s="228"/>
      <c r="ET226" s="228"/>
      <c r="EU226" s="228"/>
      <c r="EV226" s="228"/>
      <c r="EW226" s="228"/>
      <c r="EX226" s="228"/>
      <c r="EY226" s="228"/>
      <c r="EZ226" s="228"/>
      <c r="FA226" s="228"/>
      <c r="FB226" s="228"/>
      <c r="FC226" s="228"/>
      <c r="FD226" s="228"/>
      <c r="FE226" s="228"/>
      <c r="FF226" s="228"/>
      <c r="FG226" s="236"/>
      <c r="FH226" s="228"/>
      <c r="FI226" s="228"/>
      <c r="FJ226" s="237"/>
      <c r="FK226" s="237"/>
      <c r="FL226" s="237"/>
      <c r="FM226" s="237"/>
      <c r="FN226" s="237"/>
      <c r="FP226" s="237"/>
    </row>
    <row r="227" spans="104:172">
      <c r="CZ227" s="228"/>
      <c r="DA227" s="228"/>
      <c r="DB227" s="228"/>
      <c r="DC227" s="228"/>
      <c r="DD227" s="239"/>
      <c r="DE227" s="239"/>
      <c r="DF227" s="230"/>
      <c r="DG227" s="228"/>
      <c r="DH227" s="228"/>
      <c r="DI227" s="228"/>
      <c r="DJ227" s="228"/>
      <c r="DK227" s="228"/>
      <c r="DL227" s="239"/>
      <c r="DM227" s="230"/>
      <c r="DN227" s="228"/>
      <c r="DO227" s="228"/>
      <c r="DP227" s="228"/>
      <c r="DQ227" s="228"/>
      <c r="DR227" s="228"/>
      <c r="DS227" s="239"/>
      <c r="DT227" s="230"/>
      <c r="EA227" s="195"/>
      <c r="ED227" s="195"/>
      <c r="EQ227" s="235"/>
      <c r="ER227" s="235"/>
      <c r="ES227" s="228"/>
      <c r="ET227" s="228"/>
      <c r="EU227" s="228"/>
      <c r="EV227" s="228"/>
      <c r="EW227" s="228"/>
      <c r="EX227" s="228"/>
      <c r="EY227" s="228"/>
      <c r="EZ227" s="228"/>
      <c r="FA227" s="228"/>
      <c r="FB227" s="228"/>
      <c r="FC227" s="228"/>
      <c r="FD227" s="228"/>
      <c r="FE227" s="228"/>
      <c r="FF227" s="228"/>
      <c r="FG227" s="236"/>
      <c r="FH227" s="228"/>
      <c r="FI227" s="228"/>
      <c r="FJ227" s="237"/>
      <c r="FK227" s="237"/>
      <c r="FL227" s="237"/>
      <c r="FM227" s="237"/>
      <c r="FN227" s="237"/>
      <c r="FP227" s="237"/>
    </row>
    <row r="228" spans="104:172">
      <c r="CZ228" s="228"/>
      <c r="DA228" s="228"/>
      <c r="DB228" s="228"/>
      <c r="DC228" s="228"/>
      <c r="DD228" s="239"/>
      <c r="DE228" s="239"/>
      <c r="DF228" s="230"/>
      <c r="DG228" s="228"/>
      <c r="DH228" s="228"/>
      <c r="DI228" s="228"/>
      <c r="DJ228" s="228"/>
      <c r="DK228" s="228"/>
      <c r="DL228" s="239"/>
      <c r="DM228" s="230"/>
      <c r="DN228" s="228"/>
      <c r="DO228" s="228"/>
      <c r="DP228" s="228"/>
      <c r="DQ228" s="228"/>
      <c r="DR228" s="228"/>
      <c r="DS228" s="239"/>
      <c r="DT228" s="230"/>
      <c r="EA228" s="195"/>
      <c r="EQ228" s="235"/>
      <c r="ER228" s="235"/>
      <c r="ES228" s="228"/>
      <c r="ET228" s="228"/>
      <c r="EU228" s="228"/>
      <c r="EV228" s="228"/>
      <c r="EW228" s="228"/>
      <c r="EX228" s="228"/>
      <c r="EY228" s="228"/>
      <c r="EZ228" s="228"/>
      <c r="FA228" s="228"/>
      <c r="FB228" s="228"/>
      <c r="FC228" s="228"/>
      <c r="FD228" s="228"/>
      <c r="FE228" s="228"/>
      <c r="FF228" s="228"/>
      <c r="FG228" s="236"/>
      <c r="FH228" s="228"/>
      <c r="FI228" s="228"/>
      <c r="FJ228" s="237"/>
      <c r="FK228" s="237"/>
      <c r="FL228" s="237"/>
      <c r="FM228" s="237"/>
      <c r="FN228" s="237"/>
      <c r="FP228" s="237"/>
    </row>
    <row r="229" spans="104:172">
      <c r="CZ229" s="228"/>
      <c r="DA229" s="228"/>
      <c r="DB229" s="228"/>
      <c r="DC229" s="228"/>
      <c r="DD229" s="239"/>
      <c r="DE229" s="239"/>
      <c r="DF229" s="230"/>
      <c r="DG229" s="228"/>
      <c r="DH229" s="228"/>
      <c r="DI229" s="228"/>
      <c r="DJ229" s="228"/>
      <c r="DK229" s="228"/>
      <c r="DL229" s="239"/>
      <c r="DM229" s="230"/>
      <c r="DN229" s="228"/>
      <c r="DO229" s="228"/>
      <c r="DP229" s="228"/>
      <c r="DQ229" s="228"/>
      <c r="DR229" s="228"/>
      <c r="DS229" s="239"/>
      <c r="DT229" s="230"/>
      <c r="EA229" s="195"/>
      <c r="EQ229" s="235"/>
      <c r="ER229" s="235"/>
      <c r="ES229" s="228"/>
      <c r="ET229" s="228"/>
      <c r="EU229" s="228"/>
      <c r="EV229" s="228"/>
      <c r="EW229" s="228"/>
      <c r="EX229" s="228"/>
      <c r="EY229" s="228"/>
      <c r="EZ229" s="228"/>
      <c r="FA229" s="228"/>
      <c r="FB229" s="228"/>
      <c r="FC229" s="228"/>
      <c r="FD229" s="228"/>
      <c r="FE229" s="228"/>
      <c r="FF229" s="228"/>
      <c r="FG229" s="236"/>
      <c r="FH229" s="228"/>
      <c r="FI229" s="228"/>
      <c r="FJ229" s="237"/>
      <c r="FK229" s="237"/>
      <c r="FL229" s="237"/>
      <c r="FM229" s="237"/>
      <c r="FN229" s="237"/>
      <c r="FP229" s="237"/>
    </row>
    <row r="230" spans="104:172">
      <c r="CZ230" s="228"/>
      <c r="DA230" s="228"/>
      <c r="DB230" s="228"/>
      <c r="DC230" s="228"/>
      <c r="DD230" s="239"/>
      <c r="DE230" s="239"/>
      <c r="DF230" s="230"/>
      <c r="DG230" s="228"/>
      <c r="DH230" s="228"/>
      <c r="DI230" s="228"/>
      <c r="DJ230" s="228"/>
      <c r="DK230" s="228"/>
      <c r="DL230" s="239"/>
      <c r="DM230" s="230"/>
      <c r="DN230" s="228"/>
      <c r="DO230" s="228"/>
      <c r="DP230" s="228"/>
      <c r="DQ230" s="228"/>
      <c r="DR230" s="228"/>
      <c r="DS230" s="239"/>
      <c r="DT230" s="230"/>
      <c r="EA230" s="195"/>
      <c r="EQ230" s="235"/>
      <c r="ER230" s="235"/>
      <c r="ES230" s="228"/>
      <c r="ET230" s="228"/>
      <c r="EU230" s="228"/>
      <c r="EV230" s="228"/>
      <c r="EW230" s="228"/>
      <c r="EX230" s="228"/>
      <c r="EY230" s="228"/>
      <c r="EZ230" s="228"/>
      <c r="FA230" s="228"/>
      <c r="FB230" s="228"/>
      <c r="FC230" s="228"/>
      <c r="FD230" s="228"/>
      <c r="FE230" s="228"/>
      <c r="FF230" s="228"/>
      <c r="FG230" s="236"/>
      <c r="FH230" s="228"/>
      <c r="FI230" s="228"/>
      <c r="FJ230" s="237"/>
      <c r="FK230" s="237"/>
      <c r="FL230" s="237"/>
      <c r="FM230" s="237"/>
      <c r="FN230" s="237"/>
      <c r="FP230" s="237"/>
    </row>
    <row r="231" spans="104:172">
      <c r="CZ231" s="228"/>
      <c r="DA231" s="228"/>
      <c r="DB231" s="228"/>
      <c r="DC231" s="228"/>
      <c r="DD231" s="239"/>
      <c r="DE231" s="239"/>
      <c r="DF231" s="230"/>
      <c r="DG231" s="228"/>
      <c r="DH231" s="228"/>
      <c r="DI231" s="228"/>
      <c r="DJ231" s="228"/>
      <c r="DK231" s="228"/>
      <c r="DL231" s="239"/>
      <c r="DM231" s="230"/>
      <c r="DN231" s="228"/>
      <c r="DO231" s="228"/>
      <c r="DP231" s="228"/>
      <c r="DQ231" s="228"/>
      <c r="DR231" s="228"/>
      <c r="DS231" s="239"/>
      <c r="DT231" s="230"/>
      <c r="EA231" s="195"/>
      <c r="EQ231" s="235"/>
      <c r="ER231" s="235"/>
      <c r="ES231" s="228"/>
      <c r="ET231" s="228"/>
      <c r="EU231" s="228"/>
      <c r="EV231" s="228"/>
      <c r="EW231" s="228"/>
      <c r="EX231" s="228"/>
      <c r="EY231" s="228"/>
      <c r="EZ231" s="228"/>
      <c r="FA231" s="228"/>
      <c r="FB231" s="228"/>
      <c r="FC231" s="228"/>
      <c r="FD231" s="228"/>
      <c r="FE231" s="228"/>
      <c r="FF231" s="228"/>
      <c r="FG231" s="236"/>
      <c r="FH231" s="228"/>
      <c r="FI231" s="228"/>
      <c r="FJ231" s="237"/>
      <c r="FK231" s="237"/>
      <c r="FL231" s="237"/>
      <c r="FM231" s="237"/>
      <c r="FN231" s="237"/>
      <c r="FP231" s="237"/>
    </row>
    <row r="232" spans="104:172">
      <c r="CZ232" s="228"/>
      <c r="DA232" s="228"/>
      <c r="DB232" s="228"/>
      <c r="DC232" s="228"/>
      <c r="DD232" s="239"/>
      <c r="DE232" s="239"/>
      <c r="DF232" s="230"/>
      <c r="DG232" s="228"/>
      <c r="DH232" s="228"/>
      <c r="DI232" s="228"/>
      <c r="DJ232" s="228"/>
      <c r="DK232" s="228"/>
      <c r="DL232" s="239"/>
      <c r="DM232" s="230"/>
      <c r="DN232" s="228"/>
      <c r="DO232" s="228"/>
      <c r="DP232" s="228"/>
      <c r="DQ232" s="228"/>
      <c r="DR232" s="228"/>
      <c r="DS232" s="239"/>
      <c r="DT232" s="230"/>
      <c r="EA232" s="195"/>
      <c r="EQ232" s="235"/>
      <c r="ER232" s="235"/>
      <c r="ES232" s="228"/>
      <c r="ET232" s="228"/>
      <c r="EU232" s="228"/>
      <c r="EV232" s="228"/>
      <c r="EW232" s="228"/>
      <c r="EX232" s="228"/>
      <c r="EY232" s="228"/>
      <c r="EZ232" s="228"/>
      <c r="FA232" s="228"/>
      <c r="FB232" s="228"/>
      <c r="FC232" s="228"/>
      <c r="FD232" s="228"/>
      <c r="FE232" s="228"/>
      <c r="FF232" s="228"/>
      <c r="FG232" s="236"/>
      <c r="FH232" s="228"/>
      <c r="FI232" s="228"/>
      <c r="FJ232" s="237"/>
      <c r="FK232" s="237"/>
      <c r="FL232" s="237"/>
      <c r="FM232" s="237"/>
      <c r="FN232" s="237"/>
      <c r="FP232" s="237"/>
    </row>
    <row r="233" spans="104:172">
      <c r="CZ233" s="228"/>
      <c r="DA233" s="228"/>
      <c r="DB233" s="228"/>
      <c r="DC233" s="228"/>
      <c r="DD233" s="239"/>
      <c r="DE233" s="239"/>
      <c r="DF233" s="230"/>
      <c r="DG233" s="228"/>
      <c r="DH233" s="228"/>
      <c r="DI233" s="228"/>
      <c r="DJ233" s="228"/>
      <c r="DK233" s="228"/>
      <c r="DL233" s="239"/>
      <c r="DM233" s="230"/>
      <c r="DN233" s="228"/>
      <c r="DO233" s="228"/>
      <c r="DP233" s="228"/>
      <c r="DQ233" s="228"/>
      <c r="DR233" s="228"/>
      <c r="DS233" s="239"/>
      <c r="DT233" s="230"/>
      <c r="EA233" s="195"/>
      <c r="EQ233" s="235"/>
      <c r="ER233" s="235"/>
      <c r="ES233" s="228"/>
      <c r="ET233" s="228"/>
      <c r="EU233" s="228"/>
      <c r="EV233" s="228"/>
      <c r="EW233" s="228"/>
      <c r="EX233" s="228"/>
      <c r="EY233" s="228"/>
      <c r="EZ233" s="228"/>
      <c r="FA233" s="228"/>
      <c r="FB233" s="228"/>
      <c r="FC233" s="228"/>
      <c r="FD233" s="228"/>
      <c r="FE233" s="228"/>
      <c r="FF233" s="228"/>
      <c r="FG233" s="236"/>
      <c r="FH233" s="228"/>
      <c r="FI233" s="228"/>
      <c r="FJ233" s="237"/>
      <c r="FK233" s="237"/>
      <c r="FL233" s="237"/>
      <c r="FM233" s="237"/>
      <c r="FN233" s="237"/>
      <c r="FP233" s="237"/>
    </row>
    <row r="234" spans="104:172">
      <c r="CZ234" s="228"/>
      <c r="DA234" s="228"/>
      <c r="DB234" s="228"/>
      <c r="DC234" s="228"/>
      <c r="DD234" s="239"/>
      <c r="DE234" s="239"/>
      <c r="DF234" s="230"/>
      <c r="DG234" s="228"/>
      <c r="DH234" s="228"/>
      <c r="DI234" s="228"/>
      <c r="DJ234" s="228"/>
      <c r="DK234" s="228"/>
      <c r="DL234" s="239"/>
      <c r="DM234" s="230"/>
      <c r="DN234" s="228"/>
      <c r="DO234" s="228"/>
      <c r="DP234" s="228"/>
      <c r="DQ234" s="228"/>
      <c r="DR234" s="228"/>
      <c r="DS234" s="239"/>
      <c r="DT234" s="230"/>
      <c r="EA234" s="195"/>
      <c r="EQ234" s="235"/>
      <c r="ER234" s="235"/>
      <c r="ES234" s="228"/>
      <c r="ET234" s="228"/>
      <c r="EU234" s="228"/>
      <c r="EV234" s="228"/>
      <c r="EW234" s="228"/>
      <c r="EX234" s="228"/>
      <c r="EY234" s="228"/>
      <c r="EZ234" s="228"/>
      <c r="FA234" s="228"/>
      <c r="FB234" s="228"/>
      <c r="FC234" s="228"/>
      <c r="FD234" s="228"/>
      <c r="FE234" s="228"/>
      <c r="FF234" s="228"/>
      <c r="FG234" s="236"/>
      <c r="FH234" s="228"/>
      <c r="FI234" s="228"/>
      <c r="FJ234" s="237"/>
      <c r="FK234" s="237"/>
      <c r="FL234" s="237"/>
      <c r="FM234" s="237"/>
      <c r="FN234" s="237"/>
      <c r="FP234" s="237"/>
    </row>
    <row r="235" spans="104:172">
      <c r="CZ235" s="228"/>
      <c r="DA235" s="228"/>
      <c r="DB235" s="228"/>
      <c r="DC235" s="228"/>
      <c r="DD235" s="239"/>
      <c r="DE235" s="239"/>
      <c r="DF235" s="230"/>
      <c r="DG235" s="228"/>
      <c r="DH235" s="228"/>
      <c r="DI235" s="228"/>
      <c r="DJ235" s="228"/>
      <c r="DK235" s="228"/>
      <c r="DL235" s="239"/>
      <c r="DM235" s="230"/>
      <c r="DN235" s="228"/>
      <c r="DO235" s="228"/>
      <c r="DP235" s="228"/>
      <c r="DQ235" s="228"/>
      <c r="DR235" s="228"/>
      <c r="DS235" s="239"/>
      <c r="DT235" s="230"/>
      <c r="EA235" s="195"/>
      <c r="EQ235" s="235"/>
      <c r="ER235" s="235"/>
      <c r="ES235" s="228"/>
      <c r="ET235" s="228"/>
      <c r="EU235" s="228"/>
      <c r="EV235" s="228"/>
      <c r="EW235" s="228"/>
      <c r="EX235" s="228"/>
      <c r="EY235" s="228"/>
      <c r="EZ235" s="228"/>
      <c r="FA235" s="228"/>
      <c r="FB235" s="228"/>
      <c r="FC235" s="228"/>
      <c r="FD235" s="228"/>
      <c r="FE235" s="228"/>
      <c r="FF235" s="228"/>
      <c r="FG235" s="236"/>
      <c r="FH235" s="228"/>
      <c r="FI235" s="228"/>
      <c r="FJ235" s="237"/>
      <c r="FK235" s="237"/>
      <c r="FL235" s="237"/>
      <c r="FM235" s="237"/>
      <c r="FN235" s="237"/>
      <c r="FP235" s="237"/>
    </row>
    <row r="236" spans="104:172">
      <c r="CZ236" s="228"/>
      <c r="DA236" s="228"/>
      <c r="DB236" s="228"/>
      <c r="DC236" s="228"/>
      <c r="DD236" s="239"/>
      <c r="DE236" s="239"/>
      <c r="DF236" s="230"/>
      <c r="DG236" s="228"/>
      <c r="DH236" s="228"/>
      <c r="DI236" s="228"/>
      <c r="DJ236" s="228"/>
      <c r="DK236" s="228"/>
      <c r="DL236" s="239"/>
      <c r="DM236" s="230"/>
      <c r="DN236" s="228"/>
      <c r="DO236" s="228"/>
      <c r="DP236" s="228"/>
      <c r="DQ236" s="228"/>
      <c r="DR236" s="228"/>
      <c r="DS236" s="239"/>
      <c r="DT236" s="230"/>
      <c r="EA236" s="195"/>
      <c r="EQ236" s="235"/>
      <c r="ER236" s="235"/>
      <c r="ES236" s="228"/>
      <c r="ET236" s="228"/>
      <c r="EU236" s="228"/>
      <c r="EV236" s="228"/>
      <c r="EW236" s="228"/>
      <c r="EX236" s="228"/>
      <c r="EY236" s="228"/>
      <c r="EZ236" s="228"/>
      <c r="FA236" s="228"/>
      <c r="FB236" s="228"/>
      <c r="FC236" s="228"/>
      <c r="FD236" s="228"/>
      <c r="FE236" s="228"/>
      <c r="FF236" s="228"/>
      <c r="FG236" s="236"/>
      <c r="FH236" s="228"/>
      <c r="FI236" s="228"/>
      <c r="FJ236" s="237"/>
      <c r="FK236" s="237"/>
      <c r="FL236" s="237"/>
      <c r="FM236" s="237"/>
      <c r="FN236" s="237"/>
      <c r="FP236" s="237"/>
    </row>
    <row r="237" spans="104:172">
      <c r="CZ237" s="228"/>
      <c r="DA237" s="228"/>
      <c r="DB237" s="228"/>
      <c r="DC237" s="228"/>
      <c r="DD237" s="239"/>
      <c r="DE237" s="239"/>
      <c r="DF237" s="230"/>
      <c r="DG237" s="228"/>
      <c r="DH237" s="228"/>
      <c r="DI237" s="228"/>
      <c r="DJ237" s="228"/>
      <c r="DK237" s="228"/>
      <c r="DL237" s="239"/>
      <c r="DM237" s="230"/>
      <c r="DN237" s="228"/>
      <c r="DO237" s="228"/>
      <c r="DP237" s="228"/>
      <c r="DQ237" s="228"/>
      <c r="DR237" s="228"/>
      <c r="DS237" s="239"/>
      <c r="DT237" s="230"/>
      <c r="EA237" s="195"/>
      <c r="EQ237" s="235"/>
      <c r="ER237" s="235"/>
      <c r="ES237" s="228"/>
      <c r="ET237" s="228"/>
      <c r="EU237" s="228"/>
      <c r="EV237" s="228"/>
      <c r="EW237" s="228"/>
      <c r="EX237" s="228"/>
      <c r="EY237" s="228"/>
      <c r="EZ237" s="228"/>
      <c r="FA237" s="228"/>
      <c r="FB237" s="228"/>
      <c r="FC237" s="228"/>
      <c r="FD237" s="228"/>
      <c r="FE237" s="228"/>
      <c r="FF237" s="228"/>
      <c r="FG237" s="236"/>
      <c r="FH237" s="228"/>
      <c r="FI237" s="228"/>
      <c r="FJ237" s="237"/>
      <c r="FK237" s="237"/>
      <c r="FL237" s="237"/>
      <c r="FM237" s="237"/>
      <c r="FN237" s="237"/>
      <c r="FP237" s="237"/>
    </row>
    <row r="238" spans="104:172">
      <c r="CZ238" s="228"/>
      <c r="DA238" s="228"/>
      <c r="DB238" s="228"/>
      <c r="DC238" s="228"/>
      <c r="DD238" s="239"/>
      <c r="DE238" s="239"/>
      <c r="DF238" s="230"/>
      <c r="DG238" s="228"/>
      <c r="DH238" s="228"/>
      <c r="DI238" s="228"/>
      <c r="DJ238" s="228"/>
      <c r="DK238" s="228"/>
      <c r="DL238" s="239"/>
      <c r="DM238" s="230"/>
      <c r="DN238" s="228"/>
      <c r="DO238" s="228"/>
      <c r="DP238" s="228"/>
      <c r="DQ238" s="228"/>
      <c r="DR238" s="228"/>
      <c r="DS238" s="239"/>
      <c r="DT238" s="230"/>
      <c r="EA238" s="195"/>
      <c r="EQ238" s="235"/>
      <c r="ER238" s="235"/>
      <c r="ES238" s="228"/>
      <c r="ET238" s="228"/>
      <c r="EU238" s="228"/>
      <c r="EV238" s="228"/>
      <c r="EW238" s="228"/>
      <c r="EX238" s="228"/>
      <c r="EY238" s="228"/>
      <c r="EZ238" s="228"/>
      <c r="FA238" s="228"/>
      <c r="FB238" s="228"/>
      <c r="FC238" s="228"/>
      <c r="FD238" s="228"/>
      <c r="FE238" s="228"/>
      <c r="FF238" s="228"/>
      <c r="FG238" s="236"/>
      <c r="FH238" s="228"/>
      <c r="FI238" s="228"/>
      <c r="FJ238" s="237"/>
      <c r="FK238" s="237"/>
      <c r="FL238" s="237"/>
      <c r="FM238" s="237"/>
      <c r="FN238" s="237"/>
      <c r="FP238" s="237"/>
    </row>
    <row r="239" spans="104:172">
      <c r="CZ239" s="228"/>
      <c r="DA239" s="228"/>
      <c r="DB239" s="228"/>
      <c r="DC239" s="228"/>
      <c r="DD239" s="239"/>
      <c r="DE239" s="239"/>
      <c r="DF239" s="230"/>
      <c r="DG239" s="228"/>
      <c r="DH239" s="228"/>
      <c r="DI239" s="228"/>
      <c r="DJ239" s="228"/>
      <c r="DK239" s="228"/>
      <c r="DL239" s="239"/>
      <c r="DM239" s="230"/>
      <c r="DN239" s="228"/>
      <c r="DO239" s="228"/>
      <c r="DP239" s="228"/>
      <c r="DQ239" s="228"/>
      <c r="DR239" s="228"/>
      <c r="DS239" s="239"/>
      <c r="DT239" s="230"/>
      <c r="EA239" s="195"/>
      <c r="EQ239" s="235"/>
      <c r="ER239" s="235"/>
      <c r="ES239" s="228"/>
      <c r="ET239" s="228"/>
      <c r="EU239" s="228"/>
      <c r="EV239" s="228"/>
      <c r="EW239" s="228"/>
      <c r="EX239" s="228"/>
      <c r="EY239" s="228"/>
      <c r="EZ239" s="228"/>
      <c r="FA239" s="228"/>
      <c r="FB239" s="228"/>
      <c r="FC239" s="228"/>
      <c r="FD239" s="228"/>
      <c r="FE239" s="228"/>
      <c r="FF239" s="228"/>
      <c r="FG239" s="236"/>
      <c r="FH239" s="228"/>
      <c r="FI239" s="228"/>
      <c r="FJ239" s="237"/>
      <c r="FK239" s="237"/>
      <c r="FL239" s="237"/>
      <c r="FM239" s="237"/>
      <c r="FN239" s="237"/>
      <c r="FP239" s="237"/>
    </row>
    <row r="240" spans="104:172">
      <c r="CZ240" s="228"/>
      <c r="DA240" s="228"/>
      <c r="DB240" s="228"/>
      <c r="DC240" s="228"/>
      <c r="DD240" s="239"/>
      <c r="DE240" s="239"/>
      <c r="DF240" s="230"/>
      <c r="DG240" s="228"/>
      <c r="DH240" s="228"/>
      <c r="DI240" s="228"/>
      <c r="DJ240" s="228"/>
      <c r="DK240" s="228"/>
      <c r="DL240" s="239"/>
      <c r="DM240" s="230"/>
      <c r="DN240" s="228"/>
      <c r="DO240" s="228"/>
      <c r="DP240" s="228"/>
      <c r="DQ240" s="228"/>
      <c r="DR240" s="228"/>
      <c r="DS240" s="239"/>
      <c r="DT240" s="230"/>
      <c r="EA240" s="195"/>
      <c r="EQ240" s="235"/>
      <c r="ER240" s="235"/>
      <c r="ES240" s="228"/>
      <c r="ET240" s="228"/>
      <c r="EU240" s="228"/>
      <c r="EV240" s="228"/>
      <c r="EW240" s="228"/>
      <c r="EX240" s="228"/>
      <c r="EY240" s="228"/>
      <c r="EZ240" s="228"/>
      <c r="FA240" s="228"/>
      <c r="FB240" s="228"/>
      <c r="FC240" s="228"/>
      <c r="FD240" s="228"/>
      <c r="FE240" s="228"/>
      <c r="FF240" s="228"/>
      <c r="FG240" s="236"/>
      <c r="FH240" s="228"/>
      <c r="FI240" s="228"/>
      <c r="FJ240" s="237"/>
      <c r="FK240" s="237"/>
      <c r="FL240" s="237"/>
      <c r="FM240" s="237"/>
      <c r="FN240" s="237"/>
      <c r="FP240" s="237"/>
    </row>
    <row r="241" spans="104:172">
      <c r="CZ241" s="228"/>
      <c r="DA241" s="228"/>
      <c r="DB241" s="228"/>
      <c r="DC241" s="228"/>
      <c r="DD241" s="239"/>
      <c r="DE241" s="239"/>
      <c r="DF241" s="230"/>
      <c r="DG241" s="228"/>
      <c r="DH241" s="228"/>
      <c r="DI241" s="228"/>
      <c r="DJ241" s="228"/>
      <c r="DK241" s="228"/>
      <c r="DL241" s="239"/>
      <c r="DM241" s="230"/>
      <c r="DN241" s="228"/>
      <c r="DO241" s="228"/>
      <c r="DP241" s="228"/>
      <c r="DQ241" s="228"/>
      <c r="DR241" s="228"/>
      <c r="DS241" s="239"/>
      <c r="DT241" s="230"/>
      <c r="EA241" s="195"/>
      <c r="EQ241" s="235"/>
      <c r="ER241" s="235"/>
      <c r="ES241" s="228"/>
      <c r="ET241" s="228"/>
      <c r="EU241" s="228"/>
      <c r="EV241" s="228"/>
      <c r="EW241" s="228"/>
      <c r="EX241" s="228"/>
      <c r="EY241" s="228"/>
      <c r="EZ241" s="228"/>
      <c r="FA241" s="228"/>
      <c r="FB241" s="228"/>
      <c r="FC241" s="228"/>
      <c r="FD241" s="228"/>
      <c r="FE241" s="228"/>
      <c r="FF241" s="228"/>
      <c r="FG241" s="236"/>
      <c r="FH241" s="228"/>
      <c r="FI241" s="228"/>
      <c r="FJ241" s="237"/>
      <c r="FK241" s="237"/>
      <c r="FL241" s="237"/>
      <c r="FM241" s="237"/>
      <c r="FN241" s="237"/>
      <c r="FP241" s="237"/>
    </row>
    <row r="242" spans="104:172">
      <c r="CZ242" s="228"/>
      <c r="DA242" s="228"/>
      <c r="DB242" s="228"/>
      <c r="DC242" s="228"/>
      <c r="DD242" s="239"/>
      <c r="DE242" s="239"/>
      <c r="DF242" s="230"/>
      <c r="DG242" s="228"/>
      <c r="DH242" s="228"/>
      <c r="DI242" s="228"/>
      <c r="DJ242" s="228"/>
      <c r="DK242" s="228"/>
      <c r="DL242" s="239"/>
      <c r="DM242" s="230"/>
      <c r="DN242" s="228"/>
      <c r="DO242" s="228"/>
      <c r="DP242" s="228"/>
      <c r="DQ242" s="228"/>
      <c r="DR242" s="228"/>
      <c r="DS242" s="239"/>
      <c r="DT242" s="230"/>
      <c r="EA242" s="195"/>
      <c r="EQ242" s="235"/>
      <c r="ER242" s="235"/>
      <c r="ES242" s="228"/>
      <c r="ET242" s="228"/>
      <c r="EU242" s="228"/>
      <c r="EV242" s="228"/>
      <c r="EW242" s="228"/>
      <c r="EX242" s="228"/>
      <c r="EY242" s="228"/>
      <c r="EZ242" s="228"/>
      <c r="FA242" s="228"/>
      <c r="FB242" s="228"/>
      <c r="FC242" s="228"/>
      <c r="FD242" s="228"/>
      <c r="FE242" s="228"/>
      <c r="FF242" s="228"/>
      <c r="FG242" s="236"/>
      <c r="FH242" s="228"/>
      <c r="FI242" s="228"/>
      <c r="FJ242" s="237"/>
      <c r="FK242" s="237"/>
      <c r="FL242" s="237"/>
      <c r="FM242" s="237"/>
      <c r="FN242" s="237"/>
      <c r="FP242" s="237"/>
    </row>
    <row r="243" spans="104:172">
      <c r="CZ243" s="228"/>
      <c r="DA243" s="228"/>
      <c r="DB243" s="228"/>
      <c r="DC243" s="228"/>
      <c r="DD243" s="239"/>
      <c r="DE243" s="239"/>
      <c r="DF243" s="230"/>
      <c r="DG243" s="228"/>
      <c r="DH243" s="228"/>
      <c r="DI243" s="228"/>
      <c r="DJ243" s="228"/>
      <c r="DK243" s="228"/>
      <c r="DL243" s="239"/>
      <c r="DM243" s="230"/>
      <c r="DN243" s="228"/>
      <c r="DO243" s="228"/>
      <c r="DP243" s="228"/>
      <c r="DQ243" s="228"/>
      <c r="DR243" s="228"/>
      <c r="DS243" s="239"/>
      <c r="DT243" s="230"/>
      <c r="EA243" s="195"/>
      <c r="EQ243" s="235"/>
      <c r="ER243" s="235"/>
      <c r="ES243" s="228"/>
      <c r="ET243" s="228"/>
      <c r="EU243" s="228"/>
      <c r="EV243" s="228"/>
      <c r="EW243" s="228"/>
      <c r="EX243" s="228"/>
      <c r="EY243" s="228"/>
      <c r="EZ243" s="228"/>
      <c r="FA243" s="228"/>
      <c r="FB243" s="228"/>
      <c r="FC243" s="228"/>
      <c r="FD243" s="228"/>
      <c r="FE243" s="228"/>
      <c r="FF243" s="228"/>
      <c r="FG243" s="236"/>
      <c r="FH243" s="228"/>
      <c r="FI243" s="228"/>
      <c r="FJ243" s="237"/>
      <c r="FK243" s="237"/>
      <c r="FL243" s="237"/>
      <c r="FM243" s="237"/>
      <c r="FN243" s="237"/>
      <c r="FP243" s="237"/>
    </row>
    <row r="244" spans="104:172">
      <c r="CZ244" s="228"/>
      <c r="DA244" s="228"/>
      <c r="DB244" s="228"/>
      <c r="DC244" s="228"/>
      <c r="DD244" s="239"/>
      <c r="DE244" s="239"/>
      <c r="DF244" s="230"/>
      <c r="DG244" s="228"/>
      <c r="DH244" s="228"/>
      <c r="DI244" s="228"/>
      <c r="DJ244" s="228"/>
      <c r="DK244" s="228"/>
      <c r="DL244" s="239"/>
      <c r="DM244" s="230"/>
      <c r="DN244" s="228"/>
      <c r="DO244" s="228"/>
      <c r="DP244" s="228"/>
      <c r="DQ244" s="228"/>
      <c r="DR244" s="228"/>
      <c r="DS244" s="239"/>
      <c r="DT244" s="230"/>
      <c r="EA244" s="195"/>
      <c r="EQ244" s="235"/>
      <c r="ER244" s="235"/>
      <c r="ES244" s="228"/>
      <c r="ET244" s="228"/>
      <c r="EU244" s="228"/>
      <c r="EV244" s="228"/>
      <c r="EW244" s="228"/>
      <c r="EX244" s="228"/>
      <c r="EY244" s="228"/>
      <c r="EZ244" s="228"/>
      <c r="FA244" s="228"/>
      <c r="FB244" s="228"/>
      <c r="FC244" s="228"/>
      <c r="FD244" s="228"/>
      <c r="FE244" s="228"/>
      <c r="FF244" s="228"/>
      <c r="FG244" s="236"/>
      <c r="FH244" s="228"/>
      <c r="FI244" s="228"/>
      <c r="FJ244" s="237"/>
      <c r="FK244" s="237"/>
      <c r="FL244" s="237"/>
      <c r="FM244" s="237"/>
      <c r="FN244" s="237"/>
      <c r="FP244" s="237"/>
    </row>
    <row r="245" spans="104:172">
      <c r="CZ245" s="228"/>
      <c r="DA245" s="228"/>
      <c r="DB245" s="228"/>
      <c r="DC245" s="228"/>
      <c r="DD245" s="239"/>
      <c r="DE245" s="239"/>
      <c r="DF245" s="230"/>
      <c r="DG245" s="228"/>
      <c r="DH245" s="228"/>
      <c r="DI245" s="228"/>
      <c r="DJ245" s="228"/>
      <c r="DK245" s="228"/>
      <c r="DL245" s="239"/>
      <c r="DM245" s="230"/>
      <c r="DN245" s="228"/>
      <c r="DO245" s="228"/>
      <c r="DP245" s="228"/>
      <c r="DQ245" s="228"/>
      <c r="DR245" s="228"/>
      <c r="DS245" s="239"/>
      <c r="DT245" s="230"/>
      <c r="EA245" s="195"/>
      <c r="EQ245" s="235"/>
      <c r="ER245" s="235"/>
      <c r="ES245" s="228"/>
      <c r="ET245" s="228"/>
      <c r="EU245" s="228"/>
      <c r="EV245" s="228"/>
      <c r="EW245" s="228"/>
      <c r="EX245" s="228"/>
      <c r="EY245" s="228"/>
      <c r="EZ245" s="228"/>
      <c r="FA245" s="228"/>
      <c r="FB245" s="228"/>
      <c r="FC245" s="228"/>
      <c r="FD245" s="228"/>
      <c r="FE245" s="228"/>
      <c r="FF245" s="228"/>
      <c r="FG245" s="236"/>
      <c r="FH245" s="228"/>
      <c r="FI245" s="228"/>
      <c r="FJ245" s="237"/>
      <c r="FK245" s="237"/>
      <c r="FL245" s="237"/>
      <c r="FM245" s="237"/>
      <c r="FN245" s="237"/>
      <c r="FP245" s="237"/>
    </row>
    <row r="246" spans="104:172">
      <c r="CZ246" s="228"/>
      <c r="DA246" s="228"/>
      <c r="DB246" s="228"/>
      <c r="DC246" s="228"/>
      <c r="DD246" s="239"/>
      <c r="DE246" s="239"/>
      <c r="DF246" s="230"/>
      <c r="DG246" s="228"/>
      <c r="DH246" s="228"/>
      <c r="DI246" s="228"/>
      <c r="DJ246" s="228"/>
      <c r="DK246" s="228"/>
      <c r="DL246" s="239"/>
      <c r="DM246" s="230"/>
      <c r="DN246" s="228"/>
      <c r="DO246" s="228"/>
      <c r="DP246" s="228"/>
      <c r="DQ246" s="228"/>
      <c r="DR246" s="228"/>
      <c r="DS246" s="239"/>
      <c r="DT246" s="230"/>
      <c r="EA246" s="195"/>
      <c r="EQ246" s="235"/>
      <c r="ER246" s="235"/>
      <c r="ES246" s="228"/>
      <c r="ET246" s="228"/>
      <c r="EU246" s="228"/>
      <c r="EV246" s="228"/>
      <c r="EW246" s="228"/>
      <c r="EX246" s="228"/>
      <c r="EY246" s="228"/>
      <c r="EZ246" s="228"/>
      <c r="FA246" s="228"/>
      <c r="FB246" s="228"/>
      <c r="FC246" s="228"/>
      <c r="FD246" s="228"/>
      <c r="FE246" s="228"/>
      <c r="FF246" s="228"/>
      <c r="FG246" s="236"/>
      <c r="FH246" s="228"/>
      <c r="FI246" s="228"/>
      <c r="FJ246" s="237"/>
      <c r="FK246" s="237"/>
      <c r="FL246" s="237"/>
      <c r="FM246" s="237"/>
      <c r="FN246" s="237"/>
      <c r="FP246" s="237"/>
    </row>
    <row r="247" spans="104:172">
      <c r="CZ247" s="228"/>
      <c r="DA247" s="228"/>
      <c r="DB247" s="228"/>
      <c r="DC247" s="228"/>
      <c r="DD247" s="239"/>
      <c r="DE247" s="239"/>
      <c r="DF247" s="230"/>
      <c r="DG247" s="228"/>
      <c r="DH247" s="228"/>
      <c r="DI247" s="228"/>
      <c r="DJ247" s="228"/>
      <c r="DK247" s="228"/>
      <c r="DL247" s="239"/>
      <c r="DM247" s="230"/>
      <c r="DN247" s="228"/>
      <c r="DO247" s="228"/>
      <c r="DP247" s="228"/>
      <c r="DQ247" s="228"/>
      <c r="DR247" s="228"/>
      <c r="DS247" s="239"/>
      <c r="DT247" s="230"/>
      <c r="EA247" s="195"/>
      <c r="EQ247" s="235"/>
      <c r="ER247" s="235"/>
      <c r="ES247" s="228"/>
      <c r="ET247" s="228"/>
      <c r="EU247" s="228"/>
      <c r="EV247" s="228"/>
      <c r="EW247" s="228"/>
      <c r="EX247" s="228"/>
      <c r="EY247" s="228"/>
      <c r="EZ247" s="228"/>
      <c r="FA247" s="228"/>
      <c r="FB247" s="228"/>
      <c r="FC247" s="228"/>
      <c r="FD247" s="228"/>
      <c r="FE247" s="228"/>
      <c r="FF247" s="228"/>
      <c r="FG247" s="236"/>
      <c r="FH247" s="228"/>
      <c r="FI247" s="228"/>
      <c r="FJ247" s="237"/>
      <c r="FK247" s="237"/>
      <c r="FL247" s="237"/>
      <c r="FM247" s="237"/>
      <c r="FN247" s="237"/>
      <c r="FP247" s="237"/>
    </row>
    <row r="248" spans="104:172">
      <c r="CZ248" s="228"/>
      <c r="DA248" s="228"/>
      <c r="DB248" s="228"/>
      <c r="DC248" s="228"/>
      <c r="DD248" s="239"/>
      <c r="DE248" s="239"/>
      <c r="DF248" s="230"/>
      <c r="DG248" s="228"/>
      <c r="DH248" s="228"/>
      <c r="DI248" s="228"/>
      <c r="DJ248" s="228"/>
      <c r="DK248" s="228"/>
      <c r="DL248" s="239"/>
      <c r="DM248" s="230"/>
      <c r="DN248" s="228"/>
      <c r="DO248" s="228"/>
      <c r="DP248" s="228"/>
      <c r="DQ248" s="228"/>
      <c r="DR248" s="228"/>
      <c r="DS248" s="239"/>
      <c r="DT248" s="230"/>
      <c r="EA248" s="195"/>
      <c r="EQ248" s="235"/>
      <c r="ER248" s="235"/>
      <c r="ES248" s="228"/>
      <c r="ET248" s="228"/>
      <c r="EU248" s="228"/>
      <c r="EV248" s="228"/>
      <c r="EW248" s="228"/>
      <c r="EX248" s="228"/>
      <c r="EY248" s="228"/>
      <c r="EZ248" s="228"/>
      <c r="FA248" s="228"/>
      <c r="FB248" s="228"/>
      <c r="FC248" s="228"/>
      <c r="FD248" s="228"/>
      <c r="FE248" s="228"/>
      <c r="FF248" s="228"/>
      <c r="FG248" s="236"/>
      <c r="FH248" s="228"/>
      <c r="FI248" s="228"/>
      <c r="FJ248" s="237"/>
      <c r="FK248" s="237"/>
      <c r="FL248" s="237"/>
      <c r="FM248" s="237"/>
      <c r="FN248" s="237"/>
      <c r="FP248" s="237"/>
    </row>
    <row r="249" spans="104:172">
      <c r="CZ249" s="228"/>
      <c r="DA249" s="228"/>
      <c r="DB249" s="228"/>
      <c r="DC249" s="228"/>
      <c r="DD249" s="239"/>
      <c r="DE249" s="239"/>
      <c r="DF249" s="230"/>
      <c r="DG249" s="228"/>
      <c r="DH249" s="228"/>
      <c r="DI249" s="228"/>
      <c r="DJ249" s="228"/>
      <c r="DK249" s="228"/>
      <c r="DL249" s="239"/>
      <c r="DM249" s="230"/>
      <c r="DN249" s="228"/>
      <c r="DO249" s="228"/>
      <c r="DP249" s="228"/>
      <c r="DQ249" s="228"/>
      <c r="DR249" s="228"/>
      <c r="DS249" s="239"/>
      <c r="DT249" s="230"/>
      <c r="EA249" s="195"/>
      <c r="EQ249" s="235"/>
      <c r="ER249" s="235"/>
      <c r="ES249" s="228"/>
      <c r="ET249" s="228"/>
      <c r="EU249" s="228"/>
      <c r="EV249" s="228"/>
      <c r="EW249" s="228"/>
      <c r="EX249" s="228"/>
      <c r="EY249" s="228"/>
      <c r="EZ249" s="228"/>
      <c r="FA249" s="228"/>
      <c r="FB249" s="228"/>
      <c r="FC249" s="228"/>
      <c r="FD249" s="228"/>
      <c r="FE249" s="228"/>
      <c r="FF249" s="228"/>
      <c r="FG249" s="236"/>
      <c r="FH249" s="228"/>
      <c r="FI249" s="228"/>
      <c r="FJ249" s="237"/>
      <c r="FK249" s="237"/>
      <c r="FL249" s="237"/>
      <c r="FM249" s="237"/>
      <c r="FN249" s="237"/>
      <c r="FP249" s="237"/>
    </row>
    <row r="250" spans="104:172">
      <c r="CZ250" s="228"/>
      <c r="DA250" s="228"/>
      <c r="DB250" s="228"/>
      <c r="DC250" s="228"/>
      <c r="DD250" s="239"/>
      <c r="DE250" s="239"/>
      <c r="DF250" s="230"/>
      <c r="DG250" s="228"/>
      <c r="DH250" s="228"/>
      <c r="DI250" s="228"/>
      <c r="DJ250" s="228"/>
      <c r="DK250" s="228"/>
      <c r="DL250" s="239"/>
      <c r="DM250" s="230"/>
      <c r="DN250" s="228"/>
      <c r="DO250" s="228"/>
      <c r="DP250" s="228"/>
      <c r="DQ250" s="228"/>
      <c r="DR250" s="228"/>
      <c r="DS250" s="239"/>
      <c r="DT250" s="230"/>
      <c r="EA250" s="195"/>
      <c r="EQ250" s="235"/>
      <c r="ER250" s="235"/>
      <c r="ES250" s="228"/>
      <c r="ET250" s="228"/>
      <c r="EU250" s="228"/>
      <c r="EV250" s="228"/>
      <c r="EW250" s="228"/>
      <c r="EX250" s="228"/>
      <c r="EY250" s="228"/>
      <c r="EZ250" s="228"/>
      <c r="FA250" s="228"/>
      <c r="FB250" s="228"/>
      <c r="FC250" s="228"/>
      <c r="FD250" s="228"/>
      <c r="FE250" s="228"/>
      <c r="FF250" s="228"/>
      <c r="FG250" s="236"/>
      <c r="FH250" s="228"/>
      <c r="FI250" s="228"/>
      <c r="FJ250" s="237"/>
      <c r="FK250" s="237"/>
      <c r="FL250" s="237"/>
      <c r="FM250" s="237"/>
      <c r="FN250" s="237"/>
      <c r="FP250" s="237"/>
    </row>
    <row r="251" spans="104:172">
      <c r="CZ251" s="228"/>
      <c r="DA251" s="228"/>
      <c r="DB251" s="228"/>
      <c r="DC251" s="228"/>
      <c r="DD251" s="239"/>
      <c r="DE251" s="239"/>
      <c r="DF251" s="230"/>
      <c r="DG251" s="228"/>
      <c r="DH251" s="228"/>
      <c r="DI251" s="228"/>
      <c r="DJ251" s="228"/>
      <c r="DK251" s="228"/>
      <c r="DL251" s="239"/>
      <c r="DM251" s="230"/>
      <c r="DN251" s="228"/>
      <c r="DO251" s="228"/>
      <c r="DP251" s="228"/>
      <c r="DQ251" s="228"/>
      <c r="DR251" s="228"/>
      <c r="DS251" s="239"/>
      <c r="DT251" s="230"/>
      <c r="EA251" s="195"/>
      <c r="EQ251" s="235"/>
      <c r="ER251" s="235"/>
      <c r="ES251" s="228"/>
      <c r="ET251" s="228"/>
      <c r="EU251" s="228"/>
      <c r="EV251" s="228"/>
      <c r="EW251" s="228"/>
      <c r="EX251" s="228"/>
      <c r="EY251" s="228"/>
      <c r="EZ251" s="228"/>
      <c r="FA251" s="228"/>
      <c r="FB251" s="228"/>
      <c r="FC251" s="228"/>
      <c r="FD251" s="228"/>
      <c r="FE251" s="228"/>
      <c r="FF251" s="228"/>
      <c r="FG251" s="236"/>
      <c r="FH251" s="228"/>
      <c r="FI251" s="228"/>
      <c r="FJ251" s="237"/>
      <c r="FK251" s="237"/>
      <c r="FL251" s="237"/>
      <c r="FM251" s="237"/>
      <c r="FN251" s="237"/>
      <c r="FP251" s="237"/>
    </row>
    <row r="252" spans="104:172">
      <c r="CZ252" s="228"/>
      <c r="DA252" s="228"/>
      <c r="DB252" s="228"/>
      <c r="DC252" s="228"/>
      <c r="DD252" s="239"/>
      <c r="DE252" s="239"/>
      <c r="DF252" s="230"/>
      <c r="DG252" s="228"/>
      <c r="DH252" s="228"/>
      <c r="DI252" s="228"/>
      <c r="DJ252" s="228"/>
      <c r="DK252" s="228"/>
      <c r="DL252" s="239"/>
      <c r="DM252" s="230"/>
      <c r="DN252" s="228"/>
      <c r="DO252" s="228"/>
      <c r="DP252" s="228"/>
      <c r="DQ252" s="228"/>
      <c r="DR252" s="228"/>
      <c r="DS252" s="239"/>
      <c r="DT252" s="230"/>
      <c r="EA252" s="195"/>
      <c r="EQ252" s="235"/>
      <c r="ER252" s="235"/>
      <c r="ES252" s="228"/>
      <c r="ET252" s="228"/>
      <c r="EU252" s="228"/>
      <c r="EV252" s="228"/>
      <c r="EW252" s="228"/>
      <c r="EX252" s="228"/>
      <c r="EY252" s="228"/>
      <c r="EZ252" s="228"/>
      <c r="FA252" s="228"/>
      <c r="FB252" s="228"/>
      <c r="FC252" s="228"/>
      <c r="FD252" s="228"/>
      <c r="FE252" s="228"/>
      <c r="FF252" s="228"/>
      <c r="FG252" s="236"/>
      <c r="FH252" s="228"/>
      <c r="FI252" s="228"/>
      <c r="FJ252" s="237"/>
      <c r="FK252" s="237"/>
      <c r="FL252" s="237"/>
      <c r="FM252" s="237"/>
      <c r="FN252" s="237"/>
      <c r="FP252" s="237"/>
    </row>
    <row r="253" spans="104:172">
      <c r="CZ253" s="228"/>
      <c r="DA253" s="228"/>
      <c r="DB253" s="228"/>
      <c r="DC253" s="228"/>
      <c r="DD253" s="239"/>
      <c r="DE253" s="239"/>
      <c r="DF253" s="230"/>
      <c r="DG253" s="228"/>
      <c r="DH253" s="228"/>
      <c r="DI253" s="228"/>
      <c r="DJ253" s="228"/>
      <c r="DK253" s="228"/>
      <c r="DL253" s="239"/>
      <c r="DM253" s="230"/>
      <c r="DN253" s="228"/>
      <c r="DO253" s="228"/>
      <c r="DP253" s="228"/>
      <c r="DQ253" s="228"/>
      <c r="DR253" s="228"/>
      <c r="DS253" s="239"/>
      <c r="DT253" s="230"/>
      <c r="EA253" s="195"/>
      <c r="EQ253" s="235"/>
      <c r="ER253" s="235"/>
      <c r="ES253" s="228"/>
      <c r="ET253" s="228"/>
      <c r="EU253" s="228"/>
      <c r="EV253" s="228"/>
      <c r="EW253" s="228"/>
      <c r="EX253" s="228"/>
      <c r="EY253" s="228"/>
      <c r="EZ253" s="228"/>
      <c r="FA253" s="228"/>
      <c r="FB253" s="228"/>
      <c r="FC253" s="228"/>
      <c r="FD253" s="228"/>
      <c r="FE253" s="228"/>
      <c r="FF253" s="228"/>
      <c r="FG253" s="236"/>
      <c r="FH253" s="228"/>
      <c r="FI253" s="228"/>
      <c r="FJ253" s="237"/>
      <c r="FK253" s="237"/>
      <c r="FL253" s="237"/>
      <c r="FM253" s="237"/>
      <c r="FN253" s="237"/>
      <c r="FP253" s="237"/>
    </row>
    <row r="254" spans="104:172">
      <c r="CZ254" s="228"/>
      <c r="DA254" s="228"/>
      <c r="DB254" s="228"/>
      <c r="DC254" s="228"/>
      <c r="DD254" s="239"/>
      <c r="DE254" s="239"/>
      <c r="DF254" s="230"/>
      <c r="DG254" s="228"/>
      <c r="DH254" s="228"/>
      <c r="DI254" s="228"/>
      <c r="DJ254" s="228"/>
      <c r="DK254" s="228"/>
      <c r="DL254" s="239"/>
      <c r="DM254" s="230"/>
      <c r="DN254" s="228"/>
      <c r="DO254" s="228"/>
      <c r="DP254" s="228"/>
      <c r="DQ254" s="228"/>
      <c r="DR254" s="228"/>
      <c r="DS254" s="239"/>
      <c r="DT254" s="230"/>
      <c r="EA254" s="195"/>
      <c r="EQ254" s="235"/>
      <c r="ER254" s="235"/>
      <c r="ES254" s="228"/>
      <c r="ET254" s="228"/>
      <c r="EU254" s="228"/>
      <c r="EV254" s="228"/>
      <c r="EW254" s="228"/>
      <c r="EX254" s="228"/>
      <c r="EY254" s="228"/>
      <c r="EZ254" s="228"/>
      <c r="FA254" s="228"/>
      <c r="FB254" s="228"/>
      <c r="FC254" s="228"/>
      <c r="FD254" s="228"/>
      <c r="FE254" s="228"/>
      <c r="FF254" s="228"/>
      <c r="FG254" s="236"/>
      <c r="FH254" s="228"/>
      <c r="FI254" s="228"/>
      <c r="FJ254" s="237"/>
      <c r="FK254" s="237"/>
      <c r="FL254" s="237"/>
      <c r="FM254" s="237"/>
      <c r="FN254" s="237"/>
      <c r="FP254" s="237"/>
    </row>
    <row r="255" spans="104:172">
      <c r="CZ255" s="228"/>
      <c r="DA255" s="228"/>
      <c r="DB255" s="228"/>
      <c r="DC255" s="228"/>
      <c r="DD255" s="239"/>
      <c r="DE255" s="239"/>
      <c r="DF255" s="230"/>
      <c r="DG255" s="228"/>
      <c r="DH255" s="228"/>
      <c r="DI255" s="228"/>
      <c r="DJ255" s="228"/>
      <c r="DK255" s="228"/>
      <c r="DL255" s="239"/>
      <c r="DM255" s="230"/>
      <c r="DN255" s="228"/>
      <c r="DO255" s="228"/>
      <c r="DP255" s="228"/>
      <c r="DQ255" s="228"/>
      <c r="DR255" s="228"/>
      <c r="DS255" s="239"/>
      <c r="DT255" s="230"/>
      <c r="EA255" s="195"/>
      <c r="EQ255" s="235"/>
      <c r="ER255" s="235"/>
      <c r="ES255" s="228"/>
      <c r="ET255" s="228"/>
      <c r="EU255" s="228"/>
      <c r="EV255" s="228"/>
      <c r="EW255" s="228"/>
      <c r="EX255" s="228"/>
      <c r="EY255" s="228"/>
      <c r="EZ255" s="228"/>
      <c r="FA255" s="228"/>
      <c r="FB255" s="228"/>
      <c r="FC255" s="228"/>
      <c r="FD255" s="228"/>
      <c r="FE255" s="228"/>
      <c r="FF255" s="228"/>
      <c r="FG255" s="236"/>
      <c r="FH255" s="228"/>
      <c r="FI255" s="228"/>
      <c r="FJ255" s="237"/>
      <c r="FK255" s="237"/>
      <c r="FL255" s="237"/>
      <c r="FM255" s="237"/>
      <c r="FN255" s="237"/>
      <c r="FP255" s="237"/>
    </row>
    <row r="256" spans="104:172">
      <c r="CZ256" s="228"/>
      <c r="DA256" s="228"/>
      <c r="DB256" s="228"/>
      <c r="DC256" s="228"/>
      <c r="DD256" s="239"/>
      <c r="DE256" s="239"/>
      <c r="DF256" s="230"/>
      <c r="DG256" s="228"/>
      <c r="DH256" s="228"/>
      <c r="DI256" s="228"/>
      <c r="DJ256" s="228"/>
      <c r="DK256" s="228"/>
      <c r="DL256" s="239"/>
      <c r="DM256" s="230"/>
      <c r="DN256" s="228"/>
      <c r="DO256" s="228"/>
      <c r="DP256" s="228"/>
      <c r="DQ256" s="228"/>
      <c r="DR256" s="228"/>
      <c r="DS256" s="239"/>
      <c r="DT256" s="230"/>
      <c r="EA256" s="195"/>
      <c r="EQ256" s="235"/>
      <c r="ER256" s="235"/>
      <c r="ES256" s="228"/>
      <c r="ET256" s="228"/>
      <c r="EU256" s="228"/>
      <c r="EV256" s="228"/>
      <c r="EW256" s="228"/>
      <c r="EX256" s="228"/>
      <c r="EY256" s="228"/>
      <c r="EZ256" s="228"/>
      <c r="FA256" s="228"/>
      <c r="FB256" s="228"/>
      <c r="FC256" s="228"/>
      <c r="FD256" s="228"/>
      <c r="FE256" s="228"/>
      <c r="FF256" s="228"/>
      <c r="FG256" s="236"/>
      <c r="FH256" s="228"/>
      <c r="FI256" s="228"/>
      <c r="FJ256" s="237"/>
      <c r="FK256" s="237"/>
      <c r="FL256" s="237"/>
      <c r="FM256" s="237"/>
      <c r="FN256" s="237"/>
      <c r="FP256" s="237"/>
    </row>
    <row r="257" spans="104:172">
      <c r="CZ257" s="228"/>
      <c r="DA257" s="228"/>
      <c r="DB257" s="228"/>
      <c r="DC257" s="228"/>
      <c r="DD257" s="239"/>
      <c r="DE257" s="239"/>
      <c r="DF257" s="230"/>
      <c r="DG257" s="228"/>
      <c r="DH257" s="228"/>
      <c r="DI257" s="228"/>
      <c r="DJ257" s="228"/>
      <c r="DK257" s="228"/>
      <c r="DL257" s="239"/>
      <c r="DM257" s="230"/>
      <c r="DN257" s="228"/>
      <c r="DO257" s="228"/>
      <c r="DP257" s="228"/>
      <c r="DQ257" s="228"/>
      <c r="DR257" s="228"/>
      <c r="DS257" s="239"/>
      <c r="DT257" s="230"/>
      <c r="EA257" s="195"/>
      <c r="EQ257" s="235"/>
      <c r="ER257" s="235"/>
      <c r="ES257" s="228"/>
      <c r="ET257" s="228"/>
      <c r="EU257" s="228"/>
      <c r="EV257" s="228"/>
      <c r="EW257" s="228"/>
      <c r="EX257" s="228"/>
      <c r="EY257" s="228"/>
      <c r="EZ257" s="228"/>
      <c r="FA257" s="228"/>
      <c r="FB257" s="228"/>
      <c r="FC257" s="228"/>
      <c r="FD257" s="228"/>
      <c r="FE257" s="228"/>
      <c r="FF257" s="228"/>
      <c r="FG257" s="236"/>
      <c r="FH257" s="228"/>
      <c r="FI257" s="228"/>
      <c r="FJ257" s="237"/>
      <c r="FK257" s="237"/>
      <c r="FL257" s="237"/>
      <c r="FM257" s="237"/>
      <c r="FN257" s="237"/>
      <c r="FP257" s="237"/>
    </row>
    <row r="258" spans="104:172">
      <c r="CZ258" s="228"/>
      <c r="DA258" s="228"/>
      <c r="DB258" s="228"/>
      <c r="DC258" s="228"/>
      <c r="DD258" s="239"/>
      <c r="DE258" s="239"/>
      <c r="DF258" s="230"/>
      <c r="DG258" s="228"/>
      <c r="DH258" s="228"/>
      <c r="DI258" s="228"/>
      <c r="DJ258" s="228"/>
      <c r="DK258" s="228"/>
      <c r="DL258" s="239"/>
      <c r="DM258" s="230"/>
      <c r="DN258" s="228"/>
      <c r="DO258" s="228"/>
      <c r="DP258" s="228"/>
      <c r="DQ258" s="228"/>
      <c r="DR258" s="228"/>
      <c r="DS258" s="239"/>
      <c r="DT258" s="230"/>
      <c r="EA258" s="195"/>
      <c r="EQ258" s="235"/>
      <c r="ER258" s="235"/>
      <c r="ES258" s="228"/>
      <c r="ET258" s="228"/>
      <c r="EU258" s="228"/>
      <c r="EV258" s="228"/>
      <c r="EW258" s="228"/>
      <c r="EX258" s="228"/>
      <c r="EY258" s="228"/>
      <c r="EZ258" s="228"/>
      <c r="FA258" s="228"/>
      <c r="FB258" s="228"/>
      <c r="FC258" s="228"/>
      <c r="FD258" s="228"/>
      <c r="FE258" s="228"/>
      <c r="FF258" s="228"/>
      <c r="FG258" s="236"/>
      <c r="FH258" s="228"/>
      <c r="FI258" s="228"/>
      <c r="FJ258" s="237"/>
      <c r="FK258" s="237"/>
      <c r="FL258" s="237"/>
      <c r="FM258" s="237"/>
      <c r="FN258" s="237"/>
      <c r="FP258" s="237"/>
    </row>
    <row r="259" spans="104:172">
      <c r="CZ259" s="228"/>
      <c r="DA259" s="228"/>
      <c r="DB259" s="228"/>
      <c r="DC259" s="228"/>
      <c r="DD259" s="239"/>
      <c r="DE259" s="239"/>
      <c r="DF259" s="230"/>
      <c r="DG259" s="228"/>
      <c r="DH259" s="228"/>
      <c r="DI259" s="228"/>
      <c r="DJ259" s="228"/>
      <c r="DK259" s="228"/>
      <c r="DL259" s="239"/>
      <c r="DM259" s="230"/>
      <c r="DN259" s="228"/>
      <c r="DO259" s="228"/>
      <c r="DP259" s="228"/>
      <c r="DQ259" s="228"/>
      <c r="DR259" s="228"/>
      <c r="DS259" s="239"/>
      <c r="DT259" s="230"/>
      <c r="EA259" s="195"/>
      <c r="EQ259" s="235"/>
      <c r="ER259" s="235"/>
      <c r="ES259" s="228"/>
      <c r="ET259" s="228"/>
      <c r="EU259" s="228"/>
      <c r="EV259" s="228"/>
      <c r="EW259" s="228"/>
      <c r="EX259" s="228"/>
      <c r="EY259" s="228"/>
      <c r="EZ259" s="228"/>
      <c r="FA259" s="228"/>
      <c r="FB259" s="228"/>
      <c r="FC259" s="228"/>
      <c r="FD259" s="228"/>
      <c r="FE259" s="228"/>
      <c r="FF259" s="228"/>
      <c r="FG259" s="236"/>
      <c r="FH259" s="228"/>
      <c r="FI259" s="228"/>
      <c r="FJ259" s="237"/>
      <c r="FK259" s="237"/>
      <c r="FL259" s="237"/>
      <c r="FM259" s="237"/>
      <c r="FN259" s="237"/>
      <c r="FP259" s="237"/>
    </row>
    <row r="260" spans="104:172">
      <c r="CZ260" s="228"/>
      <c r="DA260" s="228"/>
      <c r="DB260" s="228"/>
      <c r="DC260" s="228"/>
      <c r="DD260" s="239"/>
      <c r="DE260" s="239"/>
      <c r="DF260" s="230"/>
      <c r="DG260" s="228"/>
      <c r="DH260" s="228"/>
      <c r="DI260" s="228"/>
      <c r="DJ260" s="228"/>
      <c r="DK260" s="228"/>
      <c r="DL260" s="239"/>
      <c r="DM260" s="230"/>
      <c r="DN260" s="228"/>
      <c r="DO260" s="228"/>
      <c r="DP260" s="228"/>
      <c r="DQ260" s="228"/>
      <c r="DR260" s="228"/>
      <c r="DS260" s="239"/>
      <c r="DT260" s="230"/>
      <c r="EA260" s="195"/>
      <c r="EQ260" s="235"/>
      <c r="ER260" s="235"/>
      <c r="ES260" s="228"/>
      <c r="ET260" s="228"/>
      <c r="EU260" s="228"/>
      <c r="EV260" s="228"/>
      <c r="EW260" s="228"/>
      <c r="EX260" s="228"/>
      <c r="EY260" s="228"/>
      <c r="EZ260" s="228"/>
      <c r="FA260" s="228"/>
      <c r="FB260" s="228"/>
      <c r="FC260" s="228"/>
      <c r="FD260" s="228"/>
      <c r="FE260" s="228"/>
      <c r="FF260" s="228"/>
      <c r="FG260" s="236"/>
      <c r="FH260" s="228"/>
      <c r="FI260" s="228"/>
      <c r="FJ260" s="237"/>
      <c r="FK260" s="237"/>
      <c r="FL260" s="237"/>
      <c r="FM260" s="237"/>
      <c r="FN260" s="237"/>
      <c r="FP260" s="237"/>
    </row>
    <row r="261" spans="104:172">
      <c r="CZ261" s="228"/>
      <c r="DA261" s="228"/>
      <c r="DB261" s="228"/>
      <c r="DC261" s="228"/>
      <c r="DD261" s="239"/>
      <c r="DE261" s="239"/>
      <c r="DF261" s="230"/>
      <c r="DG261" s="228"/>
      <c r="DH261" s="228"/>
      <c r="DI261" s="228"/>
      <c r="DJ261" s="228"/>
      <c r="DK261" s="228"/>
      <c r="DL261" s="239"/>
      <c r="DM261" s="230"/>
      <c r="DN261" s="228"/>
      <c r="DO261" s="228"/>
      <c r="DP261" s="228"/>
      <c r="DQ261" s="228"/>
      <c r="DR261" s="228"/>
      <c r="DS261" s="239"/>
      <c r="DT261" s="230"/>
      <c r="EA261" s="195"/>
      <c r="EQ261" s="235"/>
      <c r="ER261" s="235"/>
      <c r="ES261" s="228"/>
      <c r="ET261" s="228"/>
      <c r="EU261" s="228"/>
      <c r="EV261" s="228"/>
      <c r="EW261" s="228"/>
      <c r="EX261" s="228"/>
      <c r="EY261" s="228"/>
      <c r="EZ261" s="228"/>
      <c r="FA261" s="228"/>
      <c r="FB261" s="228"/>
      <c r="FC261" s="228"/>
      <c r="FD261" s="228"/>
      <c r="FE261" s="228"/>
      <c r="FF261" s="228"/>
      <c r="FG261" s="236"/>
      <c r="FH261" s="228"/>
      <c r="FI261" s="228"/>
      <c r="FJ261" s="237"/>
      <c r="FK261" s="237"/>
      <c r="FL261" s="237"/>
      <c r="FM261" s="237"/>
      <c r="FN261" s="237"/>
      <c r="FP261" s="237"/>
    </row>
    <row r="262" spans="104:172">
      <c r="CZ262" s="228"/>
      <c r="DA262" s="228"/>
      <c r="DB262" s="228"/>
      <c r="DC262" s="228"/>
      <c r="DD262" s="239"/>
      <c r="DE262" s="239"/>
      <c r="DF262" s="230"/>
      <c r="DG262" s="228"/>
      <c r="DH262" s="228"/>
      <c r="DI262" s="228"/>
      <c r="DJ262" s="228"/>
      <c r="DK262" s="228"/>
      <c r="DL262" s="239"/>
      <c r="DM262" s="230"/>
      <c r="DN262" s="228"/>
      <c r="DO262" s="228"/>
      <c r="DP262" s="228"/>
      <c r="DQ262" s="228"/>
      <c r="DR262" s="228"/>
      <c r="DS262" s="239"/>
      <c r="DT262" s="230"/>
      <c r="EA262" s="195"/>
      <c r="EQ262" s="235"/>
      <c r="ER262" s="235"/>
      <c r="ES262" s="228"/>
      <c r="ET262" s="228"/>
      <c r="EU262" s="228"/>
      <c r="EV262" s="228"/>
      <c r="EW262" s="228"/>
      <c r="EX262" s="228"/>
      <c r="EY262" s="228"/>
      <c r="EZ262" s="228"/>
      <c r="FA262" s="228"/>
      <c r="FB262" s="228"/>
      <c r="FC262" s="228"/>
      <c r="FD262" s="228"/>
      <c r="FE262" s="228"/>
      <c r="FF262" s="228"/>
      <c r="FG262" s="236"/>
      <c r="FH262" s="228"/>
      <c r="FI262" s="228"/>
      <c r="FJ262" s="237"/>
      <c r="FK262" s="237"/>
      <c r="FL262" s="237"/>
      <c r="FM262" s="237"/>
      <c r="FN262" s="237"/>
      <c r="FP262" s="237"/>
    </row>
    <row r="263" spans="104:172">
      <c r="CZ263" s="228"/>
      <c r="DA263" s="228"/>
      <c r="DB263" s="228"/>
      <c r="DC263" s="228"/>
      <c r="DD263" s="239"/>
      <c r="DE263" s="239"/>
      <c r="DF263" s="230"/>
      <c r="DG263" s="228"/>
      <c r="DH263" s="228"/>
      <c r="DI263" s="228"/>
      <c r="DJ263" s="228"/>
      <c r="DK263" s="228"/>
      <c r="DL263" s="239"/>
      <c r="DM263" s="230"/>
      <c r="DN263" s="228"/>
      <c r="DO263" s="228"/>
      <c r="DP263" s="228"/>
      <c r="DQ263" s="228"/>
      <c r="DR263" s="228"/>
      <c r="DS263" s="239"/>
      <c r="DT263" s="230"/>
      <c r="EA263" s="195"/>
      <c r="EQ263" s="235"/>
      <c r="ER263" s="235"/>
      <c r="ES263" s="228"/>
      <c r="ET263" s="228"/>
      <c r="EU263" s="228"/>
      <c r="EV263" s="228"/>
      <c r="EW263" s="228"/>
      <c r="EX263" s="228"/>
      <c r="EY263" s="228"/>
      <c r="EZ263" s="228"/>
      <c r="FA263" s="228"/>
      <c r="FB263" s="228"/>
      <c r="FC263" s="228"/>
      <c r="FD263" s="228"/>
      <c r="FE263" s="228"/>
      <c r="FF263" s="228"/>
      <c r="FG263" s="236"/>
      <c r="FH263" s="228"/>
      <c r="FI263" s="228"/>
      <c r="FJ263" s="237"/>
      <c r="FK263" s="237"/>
      <c r="FL263" s="237"/>
      <c r="FM263" s="237"/>
      <c r="FN263" s="237"/>
      <c r="FP263" s="237"/>
    </row>
    <row r="264" spans="104:172">
      <c r="CZ264" s="228"/>
      <c r="DA264" s="228"/>
      <c r="DB264" s="228"/>
      <c r="DC264" s="228"/>
      <c r="DD264" s="239"/>
      <c r="DE264" s="239"/>
      <c r="DF264" s="230"/>
      <c r="DG264" s="228"/>
      <c r="DH264" s="228"/>
      <c r="DI264" s="228"/>
      <c r="DJ264" s="228"/>
      <c r="DK264" s="228"/>
      <c r="DL264" s="239"/>
      <c r="DM264" s="230"/>
      <c r="DN264" s="228"/>
      <c r="DO264" s="228"/>
      <c r="DP264" s="228"/>
      <c r="DQ264" s="228"/>
      <c r="DR264" s="228"/>
      <c r="DS264" s="239"/>
      <c r="DT264" s="230"/>
      <c r="EA264" s="195"/>
      <c r="EQ264" s="235"/>
      <c r="ER264" s="235"/>
      <c r="ES264" s="228"/>
      <c r="ET264" s="228"/>
      <c r="EU264" s="228"/>
      <c r="EV264" s="228"/>
      <c r="EW264" s="228"/>
      <c r="EX264" s="228"/>
      <c r="EY264" s="228"/>
      <c r="EZ264" s="228"/>
      <c r="FA264" s="228"/>
      <c r="FB264" s="228"/>
      <c r="FC264" s="228"/>
      <c r="FD264" s="228"/>
      <c r="FE264" s="228"/>
      <c r="FF264" s="228"/>
      <c r="FG264" s="236"/>
      <c r="FH264" s="228"/>
      <c r="FI264" s="228"/>
      <c r="FJ264" s="237"/>
      <c r="FK264" s="237"/>
      <c r="FL264" s="237"/>
      <c r="FM264" s="237"/>
      <c r="FN264" s="237"/>
      <c r="FP264" s="237"/>
    </row>
    <row r="265" spans="104:172">
      <c r="CZ265" s="228"/>
      <c r="DA265" s="228"/>
      <c r="DB265" s="228"/>
      <c r="DC265" s="228"/>
      <c r="DD265" s="239"/>
      <c r="DE265" s="239"/>
      <c r="DF265" s="230"/>
      <c r="DG265" s="228"/>
      <c r="DH265" s="228"/>
      <c r="DI265" s="228"/>
      <c r="DJ265" s="228"/>
      <c r="DK265" s="228"/>
      <c r="DL265" s="239"/>
      <c r="DM265" s="230"/>
      <c r="DN265" s="228"/>
      <c r="DO265" s="228"/>
      <c r="DP265" s="228"/>
      <c r="DQ265" s="228"/>
      <c r="DR265" s="228"/>
      <c r="DS265" s="239"/>
      <c r="DT265" s="230"/>
      <c r="EA265" s="195"/>
      <c r="EQ265" s="235"/>
      <c r="ER265" s="235"/>
      <c r="ES265" s="228"/>
      <c r="ET265" s="228"/>
      <c r="EU265" s="228"/>
      <c r="EV265" s="228"/>
      <c r="EW265" s="228"/>
      <c r="EX265" s="228"/>
      <c r="EY265" s="228"/>
      <c r="EZ265" s="228"/>
      <c r="FA265" s="228"/>
      <c r="FB265" s="228"/>
      <c r="FC265" s="228"/>
      <c r="FD265" s="228"/>
      <c r="FE265" s="228"/>
      <c r="FF265" s="228"/>
      <c r="FG265" s="236"/>
      <c r="FH265" s="228"/>
      <c r="FI265" s="228"/>
      <c r="FJ265" s="237"/>
      <c r="FK265" s="237"/>
      <c r="FL265" s="237"/>
      <c r="FM265" s="237"/>
      <c r="FN265" s="237"/>
      <c r="FP265" s="237"/>
    </row>
    <row r="266" spans="104:172">
      <c r="CZ266" s="228"/>
      <c r="DA266" s="228"/>
      <c r="DB266" s="228"/>
      <c r="DC266" s="228"/>
      <c r="DD266" s="239"/>
      <c r="DE266" s="239"/>
      <c r="DF266" s="230"/>
      <c r="DG266" s="228"/>
      <c r="DH266" s="228"/>
      <c r="DI266" s="228"/>
      <c r="DJ266" s="228"/>
      <c r="DK266" s="228"/>
      <c r="DL266" s="239"/>
      <c r="DM266" s="230"/>
      <c r="DN266" s="228"/>
      <c r="DO266" s="228"/>
      <c r="DP266" s="228"/>
      <c r="DQ266" s="228"/>
      <c r="DR266" s="228"/>
      <c r="DS266" s="239"/>
      <c r="DT266" s="230"/>
      <c r="EA266" s="195"/>
      <c r="EQ266" s="235"/>
      <c r="ER266" s="235"/>
      <c r="ES266" s="228"/>
      <c r="ET266" s="228"/>
      <c r="EU266" s="228"/>
      <c r="EV266" s="228"/>
      <c r="EW266" s="228"/>
      <c r="EX266" s="228"/>
      <c r="EY266" s="228"/>
      <c r="EZ266" s="228"/>
      <c r="FA266" s="228"/>
      <c r="FB266" s="228"/>
      <c r="FC266" s="228"/>
      <c r="FD266" s="228"/>
      <c r="FE266" s="228"/>
      <c r="FF266" s="228"/>
      <c r="FG266" s="236"/>
      <c r="FH266" s="228"/>
      <c r="FI266" s="228"/>
      <c r="FJ266" s="237"/>
      <c r="FK266" s="237"/>
      <c r="FL266" s="237"/>
      <c r="FM266" s="237"/>
      <c r="FN266" s="237"/>
      <c r="FP266" s="237"/>
    </row>
    <row r="267" spans="104:172">
      <c r="CZ267" s="228"/>
      <c r="DA267" s="228"/>
      <c r="DB267" s="228"/>
      <c r="DC267" s="228"/>
      <c r="DD267" s="239"/>
      <c r="DE267" s="239"/>
      <c r="DF267" s="230"/>
      <c r="DG267" s="228"/>
      <c r="DH267" s="228"/>
      <c r="DI267" s="228"/>
      <c r="DJ267" s="228"/>
      <c r="DK267" s="228"/>
      <c r="DL267" s="239"/>
      <c r="DM267" s="230"/>
      <c r="DN267" s="228"/>
      <c r="DO267" s="228"/>
      <c r="DP267" s="228"/>
      <c r="DQ267" s="228"/>
      <c r="DR267" s="228"/>
      <c r="DS267" s="239"/>
      <c r="DT267" s="230"/>
      <c r="EA267" s="195"/>
      <c r="EQ267" s="235"/>
      <c r="ER267" s="235"/>
      <c r="ES267" s="228"/>
      <c r="ET267" s="228"/>
      <c r="EU267" s="228"/>
      <c r="EV267" s="228"/>
      <c r="EW267" s="228"/>
      <c r="EX267" s="228"/>
      <c r="EY267" s="228"/>
      <c r="EZ267" s="228"/>
      <c r="FA267" s="228"/>
      <c r="FB267" s="228"/>
      <c r="FC267" s="228"/>
      <c r="FD267" s="228"/>
      <c r="FE267" s="228"/>
      <c r="FF267" s="228"/>
      <c r="FG267" s="236"/>
      <c r="FH267" s="228"/>
      <c r="FI267" s="228"/>
      <c r="FJ267" s="237"/>
      <c r="FK267" s="237"/>
      <c r="FL267" s="237"/>
      <c r="FM267" s="237"/>
      <c r="FN267" s="237"/>
      <c r="FP267" s="237"/>
    </row>
    <row r="268" spans="104:172">
      <c r="CZ268" s="228"/>
      <c r="DA268" s="228"/>
      <c r="DB268" s="228"/>
      <c r="DC268" s="228"/>
      <c r="DD268" s="239"/>
      <c r="DE268" s="239"/>
      <c r="DF268" s="230"/>
      <c r="DG268" s="228"/>
      <c r="DH268" s="228"/>
      <c r="DI268" s="228"/>
      <c r="DJ268" s="228"/>
      <c r="DK268" s="228"/>
      <c r="DL268" s="239"/>
      <c r="DM268" s="230"/>
      <c r="DN268" s="228"/>
      <c r="DO268" s="228"/>
      <c r="DP268" s="228"/>
      <c r="DQ268" s="228"/>
      <c r="DR268" s="228"/>
      <c r="DS268" s="239"/>
      <c r="DT268" s="230"/>
      <c r="EA268" s="195"/>
      <c r="EQ268" s="235"/>
      <c r="ER268" s="235"/>
      <c r="ES268" s="228"/>
      <c r="ET268" s="228"/>
      <c r="EU268" s="228"/>
      <c r="EV268" s="228"/>
      <c r="EW268" s="228"/>
      <c r="EX268" s="228"/>
      <c r="EY268" s="228"/>
      <c r="EZ268" s="228"/>
      <c r="FA268" s="228"/>
      <c r="FB268" s="228"/>
      <c r="FC268" s="228"/>
      <c r="FD268" s="228"/>
      <c r="FE268" s="228"/>
      <c r="FF268" s="228"/>
      <c r="FG268" s="236"/>
      <c r="FH268" s="228"/>
      <c r="FI268" s="228"/>
      <c r="FJ268" s="237"/>
      <c r="FK268" s="237"/>
      <c r="FL268" s="237"/>
      <c r="FM268" s="237"/>
      <c r="FN268" s="237"/>
      <c r="FP268" s="237"/>
    </row>
    <row r="269" spans="104:172">
      <c r="CZ269" s="228"/>
      <c r="DA269" s="228"/>
      <c r="DB269" s="228"/>
      <c r="DC269" s="228"/>
      <c r="DD269" s="239"/>
      <c r="DE269" s="239"/>
      <c r="DF269" s="230"/>
      <c r="DG269" s="228"/>
      <c r="DH269" s="228"/>
      <c r="DI269" s="228"/>
      <c r="DJ269" s="228"/>
      <c r="DK269" s="228"/>
      <c r="DL269" s="239"/>
      <c r="DM269" s="230"/>
      <c r="DN269" s="228"/>
      <c r="DO269" s="228"/>
      <c r="DP269" s="228"/>
      <c r="DQ269" s="228"/>
      <c r="DR269" s="228"/>
      <c r="DS269" s="239"/>
      <c r="DT269" s="230"/>
      <c r="EA269" s="195"/>
      <c r="EQ269" s="235"/>
      <c r="ER269" s="235"/>
      <c r="ES269" s="228"/>
      <c r="ET269" s="228"/>
      <c r="EU269" s="228"/>
      <c r="EV269" s="228"/>
      <c r="EW269" s="228"/>
      <c r="EX269" s="228"/>
      <c r="EY269" s="228"/>
      <c r="EZ269" s="228"/>
      <c r="FA269" s="228"/>
      <c r="FB269" s="228"/>
      <c r="FC269" s="228"/>
      <c r="FD269" s="228"/>
      <c r="FE269" s="228"/>
      <c r="FF269" s="228"/>
      <c r="FG269" s="236"/>
      <c r="FH269" s="228"/>
      <c r="FI269" s="228"/>
      <c r="FJ269" s="237"/>
      <c r="FK269" s="237"/>
      <c r="FL269" s="237"/>
      <c r="FM269" s="237"/>
      <c r="FN269" s="237"/>
      <c r="FP269" s="237"/>
    </row>
    <row r="270" spans="104:172">
      <c r="CZ270" s="228"/>
      <c r="DA270" s="228"/>
      <c r="DB270" s="228"/>
      <c r="DC270" s="228"/>
      <c r="DD270" s="239"/>
      <c r="DE270" s="239"/>
      <c r="DF270" s="230"/>
      <c r="DG270" s="228"/>
      <c r="DH270" s="228"/>
      <c r="DI270" s="228"/>
      <c r="DJ270" s="228"/>
      <c r="DK270" s="228"/>
      <c r="DL270" s="239"/>
      <c r="DM270" s="230"/>
      <c r="DN270" s="228"/>
      <c r="DO270" s="228"/>
      <c r="DP270" s="228"/>
      <c r="DQ270" s="228"/>
      <c r="DR270" s="228"/>
      <c r="DS270" s="239"/>
      <c r="DT270" s="230"/>
      <c r="EA270" s="195"/>
      <c r="EQ270" s="235"/>
      <c r="ER270" s="235"/>
      <c r="ES270" s="228"/>
      <c r="ET270" s="228"/>
      <c r="EU270" s="228"/>
      <c r="EV270" s="228"/>
      <c r="EW270" s="228"/>
      <c r="EX270" s="228"/>
      <c r="EY270" s="228"/>
      <c r="EZ270" s="228"/>
      <c r="FA270" s="228"/>
      <c r="FB270" s="228"/>
      <c r="FC270" s="228"/>
      <c r="FD270" s="228"/>
      <c r="FE270" s="228"/>
      <c r="FF270" s="228"/>
      <c r="FG270" s="236"/>
      <c r="FH270" s="228"/>
      <c r="FI270" s="228"/>
      <c r="FJ270" s="237"/>
      <c r="FK270" s="237"/>
      <c r="FL270" s="237"/>
      <c r="FM270" s="237"/>
      <c r="FN270" s="237"/>
      <c r="FP270" s="237"/>
    </row>
    <row r="271" spans="104:172">
      <c r="CZ271" s="228"/>
      <c r="DA271" s="228"/>
      <c r="DB271" s="228"/>
      <c r="DC271" s="228"/>
      <c r="DD271" s="239"/>
      <c r="DE271" s="239"/>
      <c r="DF271" s="230"/>
      <c r="DG271" s="228"/>
      <c r="DH271" s="228"/>
      <c r="DI271" s="228"/>
      <c r="DJ271" s="228"/>
      <c r="DK271" s="228"/>
      <c r="DL271" s="239"/>
      <c r="DM271" s="230"/>
      <c r="DN271" s="228"/>
      <c r="DO271" s="228"/>
      <c r="DP271" s="228"/>
      <c r="DQ271" s="228"/>
      <c r="DR271" s="228"/>
      <c r="DS271" s="239"/>
      <c r="DT271" s="230"/>
      <c r="EA271" s="195"/>
      <c r="EQ271" s="235"/>
      <c r="ER271" s="235"/>
      <c r="ES271" s="228"/>
      <c r="ET271" s="228"/>
      <c r="EU271" s="228"/>
      <c r="EV271" s="228"/>
      <c r="EW271" s="228"/>
      <c r="EX271" s="228"/>
      <c r="EY271" s="228"/>
      <c r="EZ271" s="228"/>
      <c r="FA271" s="228"/>
      <c r="FB271" s="228"/>
      <c r="FC271" s="228"/>
      <c r="FD271" s="228"/>
      <c r="FE271" s="228"/>
      <c r="FF271" s="228"/>
      <c r="FG271" s="236"/>
      <c r="FH271" s="228"/>
      <c r="FI271" s="228"/>
      <c r="FJ271" s="237"/>
      <c r="FK271" s="237"/>
      <c r="FL271" s="237"/>
      <c r="FM271" s="237"/>
      <c r="FN271" s="237"/>
      <c r="FP271" s="237"/>
    </row>
    <row r="272" spans="104:172">
      <c r="CZ272" s="228"/>
      <c r="DA272" s="228"/>
      <c r="DB272" s="228"/>
      <c r="DC272" s="228"/>
      <c r="DD272" s="239"/>
      <c r="DE272" s="239"/>
      <c r="DF272" s="230"/>
      <c r="DG272" s="228"/>
      <c r="DH272" s="228"/>
      <c r="DI272" s="228"/>
      <c r="DJ272" s="228"/>
      <c r="DK272" s="228"/>
      <c r="DL272" s="239"/>
      <c r="DM272" s="230"/>
      <c r="DN272" s="228"/>
      <c r="DO272" s="228"/>
      <c r="DP272" s="228"/>
      <c r="DQ272" s="228"/>
      <c r="DR272" s="228"/>
      <c r="DS272" s="239"/>
      <c r="DT272" s="230"/>
      <c r="EA272" s="195"/>
      <c r="EQ272" s="235"/>
      <c r="ER272" s="235"/>
      <c r="ES272" s="228"/>
      <c r="ET272" s="228"/>
      <c r="EU272" s="228"/>
      <c r="EV272" s="228"/>
      <c r="EW272" s="228"/>
      <c r="EX272" s="228"/>
      <c r="EY272" s="228"/>
      <c r="EZ272" s="228"/>
      <c r="FA272" s="228"/>
      <c r="FB272" s="228"/>
      <c r="FC272" s="228"/>
      <c r="FD272" s="228"/>
      <c r="FE272" s="228"/>
      <c r="FF272" s="228"/>
      <c r="FG272" s="236"/>
      <c r="FH272" s="228"/>
      <c r="FI272" s="228"/>
      <c r="FJ272" s="237"/>
      <c r="FK272" s="237"/>
      <c r="FL272" s="237"/>
      <c r="FM272" s="237"/>
      <c r="FN272" s="237"/>
      <c r="FP272" s="237"/>
    </row>
    <row r="273" spans="104:172">
      <c r="CZ273" s="228"/>
      <c r="DA273" s="228"/>
      <c r="DB273" s="228"/>
      <c r="DC273" s="228"/>
      <c r="DD273" s="239"/>
      <c r="DE273" s="239"/>
      <c r="DF273" s="230"/>
      <c r="DG273" s="228"/>
      <c r="DH273" s="228"/>
      <c r="DI273" s="228"/>
      <c r="DJ273" s="228"/>
      <c r="DK273" s="228"/>
      <c r="DL273" s="239"/>
      <c r="DM273" s="230"/>
      <c r="DN273" s="228"/>
      <c r="DO273" s="228"/>
      <c r="DP273" s="228"/>
      <c r="DQ273" s="228"/>
      <c r="DR273" s="228"/>
      <c r="DS273" s="239"/>
      <c r="DT273" s="230"/>
      <c r="EA273" s="195"/>
      <c r="EQ273" s="235"/>
      <c r="ER273" s="235"/>
      <c r="ES273" s="228"/>
      <c r="ET273" s="228"/>
      <c r="EU273" s="228"/>
      <c r="EV273" s="228"/>
      <c r="EW273" s="228"/>
      <c r="EX273" s="228"/>
      <c r="EY273" s="228"/>
      <c r="EZ273" s="228"/>
      <c r="FA273" s="228"/>
      <c r="FB273" s="228"/>
      <c r="FC273" s="228"/>
      <c r="FD273" s="228"/>
      <c r="FE273" s="228"/>
      <c r="FF273" s="228"/>
      <c r="FG273" s="236"/>
      <c r="FH273" s="228"/>
      <c r="FI273" s="228"/>
      <c r="FJ273" s="237"/>
      <c r="FK273" s="237"/>
      <c r="FL273" s="237"/>
      <c r="FM273" s="237"/>
      <c r="FN273" s="237"/>
      <c r="FP273" s="237"/>
    </row>
    <row r="274" spans="104:172">
      <c r="CZ274" s="228"/>
      <c r="DA274" s="228"/>
      <c r="DB274" s="228"/>
      <c r="DC274" s="228"/>
      <c r="DD274" s="239"/>
      <c r="DE274" s="239"/>
      <c r="DF274" s="230"/>
      <c r="DG274" s="228"/>
      <c r="DH274" s="228"/>
      <c r="DI274" s="228"/>
      <c r="DJ274" s="228"/>
      <c r="DK274" s="228"/>
      <c r="DL274" s="239"/>
      <c r="DM274" s="230"/>
      <c r="DN274" s="228"/>
      <c r="DO274" s="228"/>
      <c r="DP274" s="228"/>
      <c r="DQ274" s="228"/>
      <c r="DR274" s="228"/>
      <c r="DS274" s="239"/>
      <c r="DT274" s="230"/>
      <c r="EA274" s="195"/>
      <c r="EQ274" s="235"/>
      <c r="ER274" s="235"/>
      <c r="ES274" s="228"/>
      <c r="ET274" s="228"/>
      <c r="EU274" s="228"/>
      <c r="EV274" s="228"/>
      <c r="EW274" s="228"/>
      <c r="EX274" s="228"/>
      <c r="EY274" s="228"/>
      <c r="EZ274" s="228"/>
      <c r="FA274" s="228"/>
      <c r="FB274" s="228"/>
      <c r="FC274" s="228"/>
      <c r="FD274" s="228"/>
      <c r="FE274" s="228"/>
      <c r="FF274" s="228"/>
      <c r="FG274" s="236"/>
      <c r="FH274" s="228"/>
      <c r="FI274" s="228"/>
      <c r="FJ274" s="237"/>
      <c r="FK274" s="237"/>
      <c r="FL274" s="237"/>
      <c r="FM274" s="237"/>
      <c r="FN274" s="237"/>
      <c r="FP274" s="237"/>
    </row>
    <row r="275" spans="104:172">
      <c r="CZ275" s="228"/>
      <c r="DA275" s="228"/>
      <c r="DB275" s="228"/>
      <c r="DC275" s="228"/>
      <c r="DD275" s="239"/>
      <c r="DE275" s="239"/>
      <c r="DF275" s="230"/>
      <c r="DG275" s="228"/>
      <c r="DH275" s="228"/>
      <c r="DI275" s="228"/>
      <c r="DJ275" s="228"/>
      <c r="DK275" s="228"/>
      <c r="DL275" s="239"/>
      <c r="DM275" s="230"/>
      <c r="DN275" s="228"/>
      <c r="DO275" s="228"/>
      <c r="DP275" s="228"/>
      <c r="DQ275" s="228"/>
      <c r="DR275" s="228"/>
      <c r="DS275" s="239"/>
      <c r="DT275" s="230"/>
      <c r="EA275" s="195"/>
      <c r="EQ275" s="235"/>
      <c r="ER275" s="235"/>
      <c r="ES275" s="228"/>
      <c r="ET275" s="228"/>
      <c r="EU275" s="228"/>
      <c r="EV275" s="228"/>
      <c r="EW275" s="228"/>
      <c r="EX275" s="228"/>
      <c r="EY275" s="228"/>
      <c r="EZ275" s="228"/>
      <c r="FA275" s="228"/>
      <c r="FB275" s="228"/>
      <c r="FC275" s="228"/>
      <c r="FD275" s="228"/>
      <c r="FE275" s="228"/>
      <c r="FF275" s="228"/>
      <c r="FG275" s="236"/>
      <c r="FH275" s="228"/>
      <c r="FI275" s="228"/>
      <c r="FJ275" s="237"/>
      <c r="FK275" s="237"/>
      <c r="FL275" s="237"/>
      <c r="FM275" s="237"/>
      <c r="FN275" s="237"/>
      <c r="FP275" s="237"/>
    </row>
    <row r="276" spans="104:172">
      <c r="CZ276" s="228"/>
      <c r="DA276" s="228"/>
      <c r="DB276" s="228"/>
      <c r="DC276" s="228"/>
      <c r="DD276" s="239"/>
      <c r="DE276" s="239"/>
      <c r="DF276" s="230"/>
      <c r="DG276" s="228"/>
      <c r="DH276" s="228"/>
      <c r="DI276" s="228"/>
      <c r="DJ276" s="228"/>
      <c r="DK276" s="228"/>
      <c r="DL276" s="239"/>
      <c r="DM276" s="230"/>
      <c r="DN276" s="228"/>
      <c r="DO276" s="228"/>
      <c r="DP276" s="228"/>
      <c r="DQ276" s="228"/>
      <c r="DR276" s="228"/>
      <c r="DS276" s="239"/>
      <c r="DT276" s="230"/>
      <c r="EA276" s="195"/>
      <c r="EQ276" s="235"/>
      <c r="ER276" s="235"/>
      <c r="ES276" s="228"/>
      <c r="ET276" s="228"/>
      <c r="EU276" s="228"/>
      <c r="EV276" s="228"/>
      <c r="EW276" s="228"/>
      <c r="EX276" s="228"/>
      <c r="EY276" s="228"/>
      <c r="EZ276" s="228"/>
      <c r="FA276" s="228"/>
      <c r="FB276" s="228"/>
      <c r="FC276" s="228"/>
      <c r="FD276" s="228"/>
      <c r="FE276" s="228"/>
      <c r="FF276" s="228"/>
      <c r="FG276" s="236"/>
      <c r="FH276" s="228"/>
      <c r="FI276" s="228"/>
      <c r="FJ276" s="237"/>
      <c r="FK276" s="237"/>
      <c r="FL276" s="237"/>
      <c r="FM276" s="237"/>
      <c r="FN276" s="237"/>
      <c r="FP276" s="237"/>
    </row>
    <row r="277" spans="104:172">
      <c r="CZ277" s="228"/>
      <c r="DA277" s="228"/>
      <c r="DB277" s="228"/>
      <c r="DC277" s="228"/>
      <c r="DD277" s="239"/>
      <c r="DE277" s="239"/>
      <c r="DF277" s="230"/>
      <c r="DG277" s="228"/>
      <c r="DH277" s="228"/>
      <c r="DI277" s="228"/>
      <c r="DJ277" s="228"/>
      <c r="DK277" s="228"/>
      <c r="DL277" s="239"/>
      <c r="DM277" s="230"/>
      <c r="DN277" s="228"/>
      <c r="DO277" s="228"/>
      <c r="DP277" s="228"/>
      <c r="DQ277" s="228"/>
      <c r="DR277" s="228"/>
      <c r="DS277" s="239"/>
      <c r="DT277" s="230"/>
      <c r="EA277" s="195"/>
      <c r="EQ277" s="235"/>
      <c r="ER277" s="235"/>
      <c r="ES277" s="228"/>
      <c r="ET277" s="228"/>
      <c r="EU277" s="228"/>
      <c r="EV277" s="228"/>
      <c r="EW277" s="228"/>
      <c r="EX277" s="228"/>
      <c r="EY277" s="228"/>
      <c r="EZ277" s="228"/>
      <c r="FA277" s="228"/>
      <c r="FB277" s="228"/>
      <c r="FC277" s="228"/>
      <c r="FD277" s="228"/>
      <c r="FE277" s="228"/>
      <c r="FF277" s="228"/>
      <c r="FG277" s="236"/>
      <c r="FH277" s="228"/>
      <c r="FI277" s="228"/>
      <c r="FJ277" s="237"/>
      <c r="FK277" s="237"/>
      <c r="FL277" s="237"/>
      <c r="FM277" s="237"/>
      <c r="FN277" s="237"/>
      <c r="FP277" s="237"/>
    </row>
    <row r="278" spans="104:172">
      <c r="CZ278" s="228"/>
      <c r="DA278" s="228"/>
      <c r="DB278" s="228"/>
      <c r="DC278" s="228"/>
      <c r="DD278" s="239"/>
      <c r="DE278" s="239"/>
      <c r="DF278" s="230"/>
      <c r="DG278" s="228"/>
      <c r="DH278" s="228"/>
      <c r="DI278" s="228"/>
      <c r="DJ278" s="228"/>
      <c r="DK278" s="228"/>
      <c r="DL278" s="239"/>
      <c r="DM278" s="230"/>
      <c r="DN278" s="228"/>
      <c r="DO278" s="228"/>
      <c r="DP278" s="228"/>
      <c r="DQ278" s="228"/>
      <c r="DR278" s="228"/>
      <c r="DS278" s="239"/>
      <c r="DT278" s="230"/>
      <c r="EA278" s="195"/>
      <c r="EQ278" s="235"/>
      <c r="ER278" s="235"/>
      <c r="ES278" s="228"/>
      <c r="ET278" s="228"/>
      <c r="EU278" s="228"/>
      <c r="EV278" s="228"/>
      <c r="EW278" s="228"/>
      <c r="EX278" s="228"/>
      <c r="EY278" s="228"/>
      <c r="EZ278" s="228"/>
      <c r="FA278" s="228"/>
      <c r="FB278" s="228"/>
      <c r="FC278" s="228"/>
      <c r="FD278" s="228"/>
      <c r="FE278" s="228"/>
      <c r="FF278" s="228"/>
      <c r="FG278" s="236"/>
      <c r="FH278" s="228"/>
      <c r="FI278" s="228"/>
      <c r="FJ278" s="237"/>
      <c r="FK278" s="237"/>
      <c r="FL278" s="237"/>
      <c r="FM278" s="237"/>
      <c r="FN278" s="237"/>
      <c r="FP278" s="237"/>
    </row>
    <row r="279" spans="104:172">
      <c r="CZ279" s="228"/>
      <c r="DA279" s="228"/>
      <c r="DB279" s="228"/>
      <c r="DC279" s="228"/>
      <c r="DD279" s="239"/>
      <c r="DE279" s="239"/>
      <c r="DF279" s="230"/>
      <c r="DG279" s="228"/>
      <c r="DH279" s="228"/>
      <c r="DI279" s="228"/>
      <c r="DJ279" s="228"/>
      <c r="DK279" s="228"/>
      <c r="DL279" s="239"/>
      <c r="DM279" s="230"/>
      <c r="DN279" s="228"/>
      <c r="DO279" s="228"/>
      <c r="DP279" s="228"/>
      <c r="DQ279" s="228"/>
      <c r="DR279" s="228"/>
      <c r="DS279" s="239"/>
      <c r="DT279" s="230"/>
      <c r="EA279" s="195"/>
      <c r="EQ279" s="235"/>
      <c r="ER279" s="235"/>
      <c r="ES279" s="228"/>
      <c r="ET279" s="228"/>
      <c r="EU279" s="228"/>
      <c r="EV279" s="228"/>
      <c r="EW279" s="228"/>
      <c r="EX279" s="228"/>
      <c r="EY279" s="228"/>
      <c r="EZ279" s="228"/>
      <c r="FA279" s="228"/>
      <c r="FB279" s="228"/>
      <c r="FC279" s="228"/>
      <c r="FD279" s="228"/>
      <c r="FE279" s="228"/>
      <c r="FF279" s="228"/>
      <c r="FG279" s="236"/>
      <c r="FH279" s="228"/>
      <c r="FI279" s="228"/>
      <c r="FJ279" s="237"/>
      <c r="FK279" s="237"/>
      <c r="FL279" s="237"/>
      <c r="FM279" s="237"/>
      <c r="FN279" s="237"/>
      <c r="FP279" s="237"/>
    </row>
    <row r="280" spans="104:172">
      <c r="CZ280" s="228"/>
      <c r="DA280" s="228"/>
      <c r="DB280" s="228"/>
      <c r="DC280" s="228"/>
      <c r="DD280" s="239"/>
      <c r="DE280" s="239"/>
      <c r="DF280" s="230"/>
      <c r="DG280" s="228"/>
      <c r="DH280" s="228"/>
      <c r="DI280" s="228"/>
      <c r="DJ280" s="228"/>
      <c r="DK280" s="228"/>
      <c r="DL280" s="239"/>
      <c r="DM280" s="230"/>
      <c r="DN280" s="228"/>
      <c r="DO280" s="228"/>
      <c r="DP280" s="228"/>
      <c r="DQ280" s="228"/>
      <c r="DR280" s="228"/>
      <c r="DS280" s="239"/>
      <c r="DT280" s="230"/>
      <c r="EA280" s="195"/>
      <c r="EQ280" s="235"/>
      <c r="ER280" s="235"/>
      <c r="ES280" s="228"/>
      <c r="ET280" s="228"/>
      <c r="EU280" s="228"/>
      <c r="EV280" s="228"/>
      <c r="EW280" s="228"/>
      <c r="EX280" s="228"/>
      <c r="EY280" s="228"/>
      <c r="EZ280" s="228"/>
      <c r="FA280" s="228"/>
      <c r="FB280" s="228"/>
      <c r="FC280" s="228"/>
      <c r="FD280" s="228"/>
      <c r="FE280" s="228"/>
      <c r="FF280" s="228"/>
      <c r="FG280" s="236"/>
      <c r="FH280" s="228"/>
      <c r="FI280" s="228"/>
      <c r="FJ280" s="237"/>
      <c r="FK280" s="237"/>
      <c r="FL280" s="237"/>
      <c r="FM280" s="237"/>
      <c r="FN280" s="237"/>
      <c r="FP280" s="237"/>
    </row>
    <row r="281" spans="104:172">
      <c r="CZ281" s="228"/>
      <c r="DA281" s="228"/>
      <c r="DB281" s="228"/>
      <c r="DC281" s="228"/>
      <c r="DD281" s="239"/>
      <c r="DE281" s="239"/>
      <c r="DF281" s="230"/>
      <c r="DG281" s="228"/>
      <c r="DH281" s="228"/>
      <c r="DI281" s="228"/>
      <c r="DJ281" s="228"/>
      <c r="DK281" s="228"/>
      <c r="DL281" s="239"/>
      <c r="DM281" s="230"/>
      <c r="DN281" s="228"/>
      <c r="DO281" s="228"/>
      <c r="DP281" s="228"/>
      <c r="DQ281" s="228"/>
      <c r="DR281" s="228"/>
      <c r="DS281" s="239"/>
      <c r="DT281" s="230"/>
      <c r="EA281" s="195"/>
      <c r="EQ281" s="235"/>
      <c r="ER281" s="235"/>
      <c r="ES281" s="228"/>
      <c r="ET281" s="228"/>
      <c r="EU281" s="228"/>
      <c r="EV281" s="228"/>
      <c r="EW281" s="228"/>
      <c r="EX281" s="228"/>
      <c r="EY281" s="228"/>
      <c r="EZ281" s="228"/>
      <c r="FA281" s="228"/>
      <c r="FB281" s="228"/>
      <c r="FC281" s="228"/>
      <c r="FD281" s="228"/>
      <c r="FE281" s="228"/>
      <c r="FF281" s="228"/>
      <c r="FG281" s="236"/>
      <c r="FH281" s="228"/>
      <c r="FI281" s="228"/>
      <c r="FJ281" s="237"/>
      <c r="FK281" s="237"/>
      <c r="FL281" s="237"/>
      <c r="FM281" s="237"/>
      <c r="FN281" s="237"/>
      <c r="FP281" s="237"/>
    </row>
    <row r="282" spans="104:172">
      <c r="CZ282" s="228"/>
      <c r="DA282" s="228"/>
      <c r="DB282" s="228"/>
      <c r="DC282" s="228"/>
      <c r="DD282" s="239"/>
      <c r="DE282" s="239"/>
      <c r="DF282" s="230"/>
      <c r="DG282" s="228"/>
      <c r="DH282" s="228"/>
      <c r="DI282" s="228"/>
      <c r="DJ282" s="228"/>
      <c r="DK282" s="228"/>
      <c r="DL282" s="239"/>
      <c r="DM282" s="230"/>
      <c r="DN282" s="228"/>
      <c r="DO282" s="228"/>
      <c r="DP282" s="228"/>
      <c r="DQ282" s="228"/>
      <c r="DR282" s="228"/>
      <c r="DS282" s="239"/>
      <c r="DT282" s="230"/>
      <c r="EA282" s="195"/>
      <c r="EQ282" s="235"/>
      <c r="ER282" s="235"/>
      <c r="ES282" s="228"/>
      <c r="ET282" s="228"/>
      <c r="EU282" s="228"/>
      <c r="EV282" s="228"/>
      <c r="EW282" s="228"/>
      <c r="EX282" s="228"/>
      <c r="EY282" s="228"/>
      <c r="EZ282" s="228"/>
      <c r="FA282" s="228"/>
      <c r="FB282" s="228"/>
      <c r="FC282" s="228"/>
      <c r="FD282" s="228"/>
      <c r="FE282" s="228"/>
      <c r="FF282" s="228"/>
      <c r="FG282" s="236"/>
      <c r="FH282" s="228"/>
      <c r="FI282" s="228"/>
      <c r="FJ282" s="237"/>
      <c r="FK282" s="237"/>
      <c r="FL282" s="237"/>
      <c r="FM282" s="237"/>
      <c r="FN282" s="237"/>
      <c r="FP282" s="237"/>
    </row>
    <row r="283" spans="104:172">
      <c r="CZ283" s="228"/>
      <c r="DA283" s="228"/>
      <c r="DB283" s="228"/>
      <c r="DC283" s="228"/>
      <c r="DD283" s="239"/>
      <c r="DE283" s="239"/>
      <c r="DF283" s="230"/>
      <c r="DG283" s="228"/>
      <c r="DH283" s="228"/>
      <c r="DI283" s="228"/>
      <c r="DJ283" s="228"/>
      <c r="DK283" s="228"/>
      <c r="DL283" s="239"/>
      <c r="DM283" s="230"/>
      <c r="DN283" s="228"/>
      <c r="DO283" s="228"/>
      <c r="DP283" s="228"/>
      <c r="DQ283" s="228"/>
      <c r="DR283" s="228"/>
      <c r="DS283" s="239"/>
      <c r="DT283" s="230"/>
      <c r="EA283" s="195"/>
      <c r="EQ283" s="235"/>
      <c r="ER283" s="235"/>
      <c r="ES283" s="228"/>
      <c r="ET283" s="228"/>
      <c r="EU283" s="228"/>
      <c r="EV283" s="228"/>
      <c r="EW283" s="228"/>
      <c r="EX283" s="228"/>
      <c r="EY283" s="228"/>
      <c r="EZ283" s="228"/>
      <c r="FA283" s="228"/>
      <c r="FB283" s="228"/>
      <c r="FC283" s="228"/>
      <c r="FD283" s="228"/>
      <c r="FE283" s="228"/>
      <c r="FF283" s="228"/>
      <c r="FG283" s="236"/>
      <c r="FH283" s="228"/>
      <c r="FI283" s="228"/>
      <c r="FJ283" s="237"/>
      <c r="FK283" s="237"/>
      <c r="FL283" s="237"/>
      <c r="FM283" s="237"/>
      <c r="FN283" s="237"/>
      <c r="FP283" s="237"/>
    </row>
    <row r="284" spans="104:172">
      <c r="CZ284" s="228"/>
      <c r="DA284" s="228"/>
      <c r="DB284" s="228"/>
      <c r="DC284" s="228"/>
      <c r="DD284" s="239"/>
      <c r="DE284" s="239"/>
      <c r="DF284" s="230"/>
      <c r="DG284" s="228"/>
      <c r="DH284" s="228"/>
      <c r="DI284" s="228"/>
      <c r="DJ284" s="228"/>
      <c r="DK284" s="228"/>
      <c r="DL284" s="239"/>
      <c r="DM284" s="230"/>
      <c r="DN284" s="228"/>
      <c r="DO284" s="228"/>
      <c r="DP284" s="228"/>
      <c r="DQ284" s="228"/>
      <c r="DR284" s="228"/>
      <c r="DS284" s="239"/>
      <c r="DT284" s="230"/>
      <c r="EA284" s="195"/>
      <c r="EQ284" s="235"/>
      <c r="ER284" s="235"/>
      <c r="ES284" s="228"/>
      <c r="ET284" s="228"/>
      <c r="EU284" s="228"/>
      <c r="EV284" s="228"/>
      <c r="EW284" s="228"/>
      <c r="EX284" s="228"/>
      <c r="EY284" s="228"/>
      <c r="EZ284" s="228"/>
      <c r="FA284" s="228"/>
      <c r="FB284" s="228"/>
      <c r="FC284" s="228"/>
      <c r="FD284" s="228"/>
      <c r="FE284" s="228"/>
      <c r="FF284" s="228"/>
      <c r="FG284" s="236"/>
      <c r="FH284" s="228"/>
      <c r="FI284" s="228"/>
      <c r="FJ284" s="237"/>
      <c r="FK284" s="237"/>
      <c r="FL284" s="237"/>
      <c r="FM284" s="237"/>
      <c r="FN284" s="237"/>
      <c r="FP284" s="237"/>
    </row>
    <row r="285" spans="104:172">
      <c r="CZ285" s="228"/>
      <c r="DA285" s="228"/>
      <c r="DB285" s="228"/>
      <c r="DC285" s="228"/>
      <c r="DD285" s="239"/>
      <c r="DE285" s="239"/>
      <c r="DF285" s="230"/>
      <c r="DG285" s="228"/>
      <c r="DH285" s="228"/>
      <c r="DI285" s="228"/>
      <c r="DJ285" s="228"/>
      <c r="DK285" s="228"/>
      <c r="DL285" s="239"/>
      <c r="DM285" s="230"/>
      <c r="DN285" s="228"/>
      <c r="DO285" s="228"/>
      <c r="DP285" s="228"/>
      <c r="DQ285" s="228"/>
      <c r="DR285" s="228"/>
      <c r="DS285" s="239"/>
      <c r="DT285" s="230"/>
      <c r="EA285" s="195"/>
      <c r="EQ285" s="235"/>
      <c r="ER285" s="235"/>
      <c r="ES285" s="228"/>
      <c r="ET285" s="228"/>
      <c r="EU285" s="228"/>
      <c r="EV285" s="228"/>
      <c r="EW285" s="228"/>
      <c r="EX285" s="228"/>
      <c r="EY285" s="228"/>
      <c r="EZ285" s="228"/>
      <c r="FA285" s="228"/>
      <c r="FB285" s="228"/>
      <c r="FC285" s="228"/>
      <c r="FD285" s="228"/>
      <c r="FE285" s="228"/>
      <c r="FF285" s="228"/>
      <c r="FG285" s="236"/>
      <c r="FH285" s="228"/>
      <c r="FI285" s="228"/>
      <c r="FJ285" s="237"/>
      <c r="FK285" s="237"/>
      <c r="FL285" s="237"/>
      <c r="FM285" s="237"/>
      <c r="FN285" s="237"/>
      <c r="FP285" s="237"/>
    </row>
    <row r="286" spans="104:172">
      <c r="CZ286" s="228"/>
      <c r="DA286" s="228"/>
      <c r="DB286" s="228"/>
      <c r="DC286" s="228"/>
      <c r="DD286" s="239"/>
      <c r="DE286" s="239"/>
      <c r="DF286" s="230"/>
      <c r="DG286" s="228"/>
      <c r="DH286" s="228"/>
      <c r="DI286" s="228"/>
      <c r="DJ286" s="228"/>
      <c r="DK286" s="228"/>
      <c r="DL286" s="239"/>
      <c r="DM286" s="230"/>
      <c r="DN286" s="228"/>
      <c r="DO286" s="228"/>
      <c r="DP286" s="228"/>
      <c r="DQ286" s="228"/>
      <c r="DR286" s="228"/>
      <c r="DS286" s="239"/>
      <c r="DT286" s="230"/>
      <c r="EA286" s="195"/>
      <c r="EQ286" s="235"/>
      <c r="ER286" s="235"/>
      <c r="ES286" s="228"/>
      <c r="ET286" s="228"/>
      <c r="EU286" s="228"/>
      <c r="EV286" s="228"/>
      <c r="EW286" s="228"/>
      <c r="EX286" s="228"/>
      <c r="EY286" s="228"/>
      <c r="EZ286" s="228"/>
      <c r="FA286" s="228"/>
      <c r="FB286" s="228"/>
      <c r="FC286" s="228"/>
      <c r="FD286" s="228"/>
      <c r="FE286" s="228"/>
      <c r="FF286" s="228"/>
      <c r="FG286" s="236"/>
      <c r="FH286" s="228"/>
      <c r="FI286" s="228"/>
      <c r="FJ286" s="237"/>
      <c r="FK286" s="237"/>
      <c r="FL286" s="237"/>
      <c r="FM286" s="237"/>
      <c r="FN286" s="237"/>
      <c r="FP286" s="237"/>
    </row>
    <row r="287" spans="104:172">
      <c r="CZ287" s="228"/>
      <c r="DA287" s="228"/>
      <c r="DB287" s="228"/>
      <c r="DC287" s="228"/>
      <c r="DD287" s="239"/>
      <c r="DE287" s="239"/>
      <c r="DF287" s="230"/>
      <c r="DG287" s="228"/>
      <c r="DH287" s="228"/>
      <c r="DI287" s="228"/>
      <c r="DJ287" s="228"/>
      <c r="DK287" s="228"/>
      <c r="DL287" s="239"/>
      <c r="DM287" s="230"/>
      <c r="DN287" s="228"/>
      <c r="DO287" s="228"/>
      <c r="DP287" s="228"/>
      <c r="DQ287" s="228"/>
      <c r="DR287" s="228"/>
      <c r="DS287" s="239"/>
      <c r="DT287" s="230"/>
      <c r="EA287" s="195"/>
      <c r="EQ287" s="235"/>
      <c r="ER287" s="235"/>
      <c r="ES287" s="228"/>
      <c r="ET287" s="228"/>
      <c r="EU287" s="228"/>
      <c r="EV287" s="228"/>
      <c r="EW287" s="228"/>
      <c r="EX287" s="228"/>
      <c r="EY287" s="228"/>
      <c r="EZ287" s="228"/>
      <c r="FA287" s="228"/>
      <c r="FB287" s="228"/>
      <c r="FC287" s="228"/>
      <c r="FD287" s="228"/>
      <c r="FE287" s="228"/>
      <c r="FF287" s="228"/>
      <c r="FG287" s="236"/>
      <c r="FH287" s="228"/>
      <c r="FI287" s="228"/>
      <c r="FJ287" s="237"/>
      <c r="FK287" s="237"/>
      <c r="FL287" s="237"/>
      <c r="FM287" s="237"/>
      <c r="FN287" s="237"/>
      <c r="FP287" s="237"/>
    </row>
    <row r="288" spans="104:172">
      <c r="CZ288" s="228"/>
      <c r="DA288" s="228"/>
      <c r="DB288" s="228"/>
      <c r="DC288" s="228"/>
      <c r="DD288" s="239"/>
      <c r="DE288" s="239"/>
      <c r="DF288" s="230"/>
      <c r="DG288" s="228"/>
      <c r="DH288" s="228"/>
      <c r="DI288" s="228"/>
      <c r="DJ288" s="228"/>
      <c r="DK288" s="228"/>
      <c r="DL288" s="239"/>
      <c r="DM288" s="230"/>
      <c r="DN288" s="228"/>
      <c r="DO288" s="228"/>
      <c r="DP288" s="228"/>
      <c r="DQ288" s="228"/>
      <c r="DR288" s="228"/>
      <c r="DS288" s="239"/>
      <c r="DT288" s="230"/>
      <c r="EA288" s="195"/>
      <c r="EQ288" s="235"/>
      <c r="ER288" s="235"/>
      <c r="ES288" s="228"/>
      <c r="ET288" s="228"/>
      <c r="EU288" s="228"/>
      <c r="EV288" s="228"/>
      <c r="EW288" s="228"/>
      <c r="EX288" s="228"/>
      <c r="EY288" s="228"/>
      <c r="EZ288" s="228"/>
      <c r="FA288" s="228"/>
      <c r="FB288" s="228"/>
      <c r="FC288" s="228"/>
      <c r="FD288" s="228"/>
      <c r="FE288" s="228"/>
      <c r="FF288" s="228"/>
      <c r="FG288" s="236"/>
      <c r="FH288" s="228"/>
      <c r="FI288" s="228"/>
      <c r="FJ288" s="237"/>
      <c r="FK288" s="237"/>
      <c r="FL288" s="237"/>
      <c r="FM288" s="237"/>
      <c r="FN288" s="237"/>
      <c r="FP288" s="237"/>
    </row>
    <row r="289" spans="104:172">
      <c r="CZ289" s="228"/>
      <c r="DA289" s="228"/>
      <c r="DB289" s="228"/>
      <c r="DC289" s="228"/>
      <c r="DD289" s="239"/>
      <c r="DE289" s="239"/>
      <c r="DF289" s="230"/>
      <c r="DG289" s="228"/>
      <c r="DH289" s="228"/>
      <c r="DI289" s="228"/>
      <c r="DJ289" s="228"/>
      <c r="DK289" s="228"/>
      <c r="DL289" s="239"/>
      <c r="DM289" s="230"/>
      <c r="DN289" s="228"/>
      <c r="DO289" s="228"/>
      <c r="DP289" s="228"/>
      <c r="DQ289" s="228"/>
      <c r="DR289" s="228"/>
      <c r="DS289" s="239"/>
      <c r="DT289" s="230"/>
      <c r="EA289" s="195"/>
      <c r="EQ289" s="235"/>
      <c r="ER289" s="235"/>
      <c r="ES289" s="228"/>
      <c r="ET289" s="228"/>
      <c r="EU289" s="228"/>
      <c r="EV289" s="228"/>
      <c r="EW289" s="228"/>
      <c r="EX289" s="228"/>
      <c r="EY289" s="228"/>
      <c r="EZ289" s="228"/>
      <c r="FA289" s="228"/>
      <c r="FB289" s="228"/>
      <c r="FC289" s="228"/>
      <c r="FD289" s="228"/>
      <c r="FE289" s="228"/>
      <c r="FF289" s="228"/>
      <c r="FG289" s="236"/>
      <c r="FH289" s="228"/>
      <c r="FI289" s="228"/>
      <c r="FJ289" s="237"/>
      <c r="FK289" s="237"/>
      <c r="FL289" s="237"/>
      <c r="FM289" s="237"/>
      <c r="FN289" s="237"/>
      <c r="FP289" s="237"/>
    </row>
    <row r="290" spans="104:172">
      <c r="CZ290" s="228"/>
      <c r="DA290" s="228"/>
      <c r="DB290" s="228"/>
      <c r="DC290" s="228"/>
      <c r="DD290" s="239"/>
      <c r="DE290" s="239"/>
      <c r="DF290" s="230"/>
      <c r="DG290" s="228"/>
      <c r="DH290" s="228"/>
      <c r="DI290" s="228"/>
      <c r="DJ290" s="228"/>
      <c r="DK290" s="228"/>
      <c r="DL290" s="239"/>
      <c r="DM290" s="230"/>
      <c r="DN290" s="228"/>
      <c r="DO290" s="228"/>
      <c r="DP290" s="228"/>
      <c r="DQ290" s="228"/>
      <c r="DR290" s="228"/>
      <c r="DS290" s="239"/>
      <c r="DT290" s="230"/>
      <c r="EA290" s="195"/>
      <c r="EQ290" s="235"/>
      <c r="ER290" s="235"/>
      <c r="ES290" s="228"/>
      <c r="ET290" s="228"/>
      <c r="EU290" s="228"/>
      <c r="EV290" s="228"/>
      <c r="EW290" s="228"/>
      <c r="EX290" s="228"/>
      <c r="EY290" s="228"/>
      <c r="EZ290" s="228"/>
      <c r="FA290" s="228"/>
      <c r="FB290" s="228"/>
      <c r="FC290" s="228"/>
      <c r="FD290" s="228"/>
      <c r="FE290" s="228"/>
      <c r="FF290" s="228"/>
      <c r="FG290" s="236"/>
      <c r="FH290" s="228"/>
      <c r="FI290" s="228"/>
      <c r="FJ290" s="237"/>
      <c r="FK290" s="237"/>
      <c r="FL290" s="237"/>
      <c r="FM290" s="237"/>
      <c r="FN290" s="237"/>
      <c r="FP290" s="237"/>
    </row>
    <row r="291" spans="104:172">
      <c r="CZ291" s="228"/>
      <c r="DA291" s="228"/>
      <c r="DB291" s="228"/>
      <c r="DC291" s="228"/>
      <c r="DD291" s="239"/>
      <c r="DE291" s="239"/>
      <c r="DF291" s="230"/>
      <c r="DG291" s="228"/>
      <c r="DH291" s="228"/>
      <c r="DI291" s="228"/>
      <c r="DJ291" s="228"/>
      <c r="DK291" s="228"/>
      <c r="DL291" s="239"/>
      <c r="DM291" s="230"/>
      <c r="DN291" s="228"/>
      <c r="DO291" s="228"/>
      <c r="DP291" s="228"/>
      <c r="DQ291" s="228"/>
      <c r="DR291" s="228"/>
      <c r="DS291" s="239"/>
      <c r="DT291" s="230"/>
      <c r="EA291" s="195"/>
      <c r="EQ291" s="235"/>
      <c r="ER291" s="235"/>
      <c r="ES291" s="228"/>
      <c r="ET291" s="228"/>
      <c r="EU291" s="228"/>
      <c r="EV291" s="228"/>
      <c r="EW291" s="228"/>
      <c r="EX291" s="228"/>
      <c r="EY291" s="228"/>
      <c r="EZ291" s="228"/>
      <c r="FA291" s="228"/>
      <c r="FB291" s="228"/>
      <c r="FC291" s="228"/>
      <c r="FD291" s="228"/>
      <c r="FE291" s="228"/>
      <c r="FF291" s="228"/>
      <c r="FG291" s="236"/>
      <c r="FH291" s="228"/>
      <c r="FI291" s="228"/>
      <c r="FJ291" s="237"/>
      <c r="FK291" s="237"/>
      <c r="FL291" s="237"/>
      <c r="FM291" s="237"/>
      <c r="FN291" s="237"/>
      <c r="FP291" s="237"/>
    </row>
    <row r="292" spans="104:172">
      <c r="CZ292" s="228"/>
      <c r="DA292" s="228"/>
      <c r="DB292" s="228"/>
      <c r="DC292" s="228"/>
      <c r="DD292" s="239"/>
      <c r="DE292" s="239"/>
      <c r="DF292" s="230"/>
      <c r="DG292" s="228"/>
      <c r="DH292" s="228"/>
      <c r="DI292" s="228"/>
      <c r="DJ292" s="228"/>
      <c r="DK292" s="228"/>
      <c r="DL292" s="239"/>
      <c r="DM292" s="230"/>
      <c r="DN292" s="228"/>
      <c r="DO292" s="228"/>
      <c r="DP292" s="228"/>
      <c r="DQ292" s="228"/>
      <c r="DR292" s="228"/>
      <c r="DS292" s="239"/>
      <c r="DT292" s="230"/>
      <c r="EA292" s="195"/>
      <c r="EQ292" s="235"/>
      <c r="ER292" s="235"/>
      <c r="ES292" s="228"/>
      <c r="ET292" s="228"/>
      <c r="EU292" s="228"/>
      <c r="EV292" s="228"/>
      <c r="EW292" s="228"/>
      <c r="EX292" s="228"/>
      <c r="EY292" s="228"/>
      <c r="EZ292" s="228"/>
      <c r="FA292" s="228"/>
      <c r="FB292" s="228"/>
      <c r="FC292" s="228"/>
      <c r="FD292" s="228"/>
      <c r="FE292" s="228"/>
      <c r="FF292" s="228"/>
      <c r="FG292" s="236"/>
      <c r="FH292" s="228"/>
      <c r="FI292" s="228"/>
      <c r="FJ292" s="237"/>
      <c r="FK292" s="237"/>
      <c r="FL292" s="237"/>
      <c r="FM292" s="237"/>
      <c r="FN292" s="237"/>
      <c r="FP292" s="237"/>
    </row>
    <row r="293" spans="104:172">
      <c r="CZ293" s="228"/>
      <c r="DA293" s="228"/>
      <c r="DB293" s="228"/>
      <c r="DC293" s="228"/>
      <c r="DD293" s="239"/>
      <c r="DE293" s="239"/>
      <c r="DF293" s="230"/>
      <c r="DG293" s="228"/>
      <c r="DH293" s="228"/>
      <c r="DI293" s="228"/>
      <c r="DJ293" s="228"/>
      <c r="DK293" s="228"/>
      <c r="DL293" s="239"/>
      <c r="DM293" s="230"/>
      <c r="DN293" s="228"/>
      <c r="DO293" s="228"/>
      <c r="DP293" s="228"/>
      <c r="DQ293" s="228"/>
      <c r="DR293" s="228"/>
      <c r="DS293" s="239"/>
      <c r="DT293" s="230"/>
      <c r="EA293" s="195"/>
      <c r="EQ293" s="235"/>
      <c r="ER293" s="235"/>
      <c r="ES293" s="228"/>
      <c r="ET293" s="228"/>
      <c r="EU293" s="228"/>
      <c r="EV293" s="228"/>
      <c r="EW293" s="228"/>
      <c r="EX293" s="228"/>
      <c r="EY293" s="228"/>
      <c r="EZ293" s="228"/>
      <c r="FA293" s="228"/>
      <c r="FB293" s="228"/>
      <c r="FC293" s="228"/>
      <c r="FD293" s="228"/>
      <c r="FE293" s="228"/>
      <c r="FF293" s="228"/>
      <c r="FG293" s="236"/>
      <c r="FH293" s="228"/>
      <c r="FI293" s="228"/>
      <c r="FJ293" s="237"/>
      <c r="FK293" s="237"/>
      <c r="FL293" s="237"/>
      <c r="FM293" s="237"/>
      <c r="FN293" s="237"/>
      <c r="FP293" s="237"/>
    </row>
    <row r="294" spans="104:172">
      <c r="CZ294" s="228"/>
      <c r="DA294" s="228"/>
      <c r="DB294" s="228"/>
      <c r="DC294" s="228"/>
      <c r="DD294" s="239"/>
      <c r="DE294" s="239"/>
      <c r="DF294" s="230"/>
      <c r="DG294" s="228"/>
      <c r="DH294" s="228"/>
      <c r="DI294" s="228"/>
      <c r="DJ294" s="228"/>
      <c r="DK294" s="228"/>
      <c r="DL294" s="239"/>
      <c r="DM294" s="230"/>
      <c r="DN294" s="228"/>
      <c r="DO294" s="228"/>
      <c r="DP294" s="228"/>
      <c r="DQ294" s="228"/>
      <c r="DR294" s="228"/>
      <c r="DS294" s="239"/>
      <c r="DT294" s="230"/>
      <c r="EA294" s="195"/>
      <c r="EQ294" s="235"/>
      <c r="ER294" s="235"/>
      <c r="ES294" s="228"/>
      <c r="ET294" s="228"/>
      <c r="EU294" s="228"/>
      <c r="EV294" s="228"/>
      <c r="EW294" s="228"/>
      <c r="EX294" s="228"/>
      <c r="EY294" s="228"/>
      <c r="EZ294" s="228"/>
      <c r="FA294" s="228"/>
      <c r="FB294" s="228"/>
      <c r="FC294" s="228"/>
      <c r="FD294" s="228"/>
      <c r="FE294" s="228"/>
      <c r="FF294" s="228"/>
      <c r="FG294" s="236"/>
      <c r="FH294" s="228"/>
      <c r="FI294" s="228"/>
      <c r="FJ294" s="237"/>
      <c r="FK294" s="237"/>
      <c r="FL294" s="237"/>
      <c r="FM294" s="237"/>
      <c r="FN294" s="237"/>
      <c r="FP294" s="237"/>
    </row>
    <row r="295" spans="104:172">
      <c r="CZ295" s="228"/>
      <c r="DA295" s="228"/>
      <c r="DB295" s="228"/>
      <c r="DC295" s="228"/>
      <c r="DD295" s="239"/>
      <c r="DE295" s="239"/>
      <c r="DF295" s="230"/>
      <c r="DG295" s="228"/>
      <c r="DH295" s="228"/>
      <c r="DI295" s="228"/>
      <c r="DJ295" s="228"/>
      <c r="DK295" s="228"/>
      <c r="DL295" s="239"/>
      <c r="DM295" s="230"/>
      <c r="DN295" s="228"/>
      <c r="DO295" s="228"/>
      <c r="DP295" s="228"/>
      <c r="DQ295" s="228"/>
      <c r="DR295" s="228"/>
      <c r="DS295" s="239"/>
      <c r="DT295" s="230"/>
      <c r="EA295" s="195"/>
      <c r="EQ295" s="235"/>
      <c r="ER295" s="235"/>
      <c r="ES295" s="228"/>
      <c r="ET295" s="228"/>
      <c r="EU295" s="228"/>
      <c r="EV295" s="228"/>
      <c r="EW295" s="228"/>
      <c r="EX295" s="228"/>
      <c r="EY295" s="228"/>
      <c r="EZ295" s="228"/>
      <c r="FA295" s="228"/>
      <c r="FB295" s="228"/>
      <c r="FC295" s="228"/>
      <c r="FD295" s="228"/>
      <c r="FE295" s="228"/>
      <c r="FF295" s="228"/>
      <c r="FG295" s="236"/>
      <c r="FH295" s="228"/>
      <c r="FI295" s="228"/>
      <c r="FJ295" s="237"/>
      <c r="FK295" s="237"/>
      <c r="FL295" s="237"/>
      <c r="FM295" s="237"/>
      <c r="FN295" s="237"/>
      <c r="FP295" s="237"/>
    </row>
    <row r="296" spans="104:172">
      <c r="CZ296" s="228"/>
      <c r="DA296" s="228"/>
      <c r="DB296" s="228"/>
      <c r="DC296" s="228"/>
      <c r="DD296" s="239"/>
      <c r="DE296" s="239"/>
      <c r="DF296" s="230"/>
      <c r="DG296" s="228"/>
      <c r="DH296" s="228"/>
      <c r="DI296" s="228"/>
      <c r="DJ296" s="228"/>
      <c r="DK296" s="228"/>
      <c r="DL296" s="239"/>
      <c r="DM296" s="230"/>
      <c r="DN296" s="228"/>
      <c r="DO296" s="228"/>
      <c r="DP296" s="228"/>
      <c r="DQ296" s="228"/>
      <c r="DR296" s="228"/>
      <c r="DS296" s="239"/>
      <c r="DT296" s="230"/>
      <c r="EA296" s="195"/>
      <c r="EQ296" s="235"/>
      <c r="ER296" s="235"/>
      <c r="ES296" s="228"/>
      <c r="ET296" s="228"/>
      <c r="EU296" s="228"/>
      <c r="EV296" s="228"/>
      <c r="EW296" s="228"/>
      <c r="EX296" s="228"/>
      <c r="EY296" s="228"/>
      <c r="EZ296" s="228"/>
      <c r="FA296" s="228"/>
      <c r="FB296" s="228"/>
      <c r="FC296" s="228"/>
      <c r="FD296" s="228"/>
      <c r="FE296" s="228"/>
      <c r="FF296" s="228"/>
      <c r="FG296" s="236"/>
      <c r="FH296" s="228"/>
      <c r="FI296" s="228"/>
      <c r="FJ296" s="237"/>
      <c r="FK296" s="237"/>
      <c r="FL296" s="237"/>
      <c r="FM296" s="237"/>
      <c r="FN296" s="237"/>
      <c r="FP296" s="237"/>
    </row>
    <row r="297" spans="104:172">
      <c r="CZ297" s="228"/>
      <c r="DA297" s="228"/>
      <c r="DB297" s="228"/>
      <c r="DC297" s="228"/>
      <c r="DD297" s="239"/>
      <c r="DE297" s="239"/>
      <c r="DF297" s="230"/>
      <c r="DG297" s="228"/>
      <c r="DH297" s="228"/>
      <c r="DI297" s="228"/>
      <c r="DJ297" s="228"/>
      <c r="DK297" s="228"/>
      <c r="DL297" s="239"/>
      <c r="DM297" s="230"/>
      <c r="DN297" s="228"/>
      <c r="DO297" s="228"/>
      <c r="DP297" s="228"/>
      <c r="DQ297" s="228"/>
      <c r="DR297" s="228"/>
      <c r="DS297" s="239"/>
      <c r="DT297" s="230"/>
      <c r="EA297" s="195"/>
      <c r="EQ297" s="235"/>
      <c r="ER297" s="235"/>
      <c r="ES297" s="228"/>
      <c r="ET297" s="228"/>
      <c r="EU297" s="228"/>
      <c r="EV297" s="228"/>
      <c r="EW297" s="228"/>
      <c r="EX297" s="228"/>
      <c r="EY297" s="228"/>
      <c r="EZ297" s="228"/>
      <c r="FA297" s="228"/>
      <c r="FB297" s="228"/>
      <c r="FC297" s="228"/>
      <c r="FD297" s="228"/>
      <c r="FE297" s="228"/>
      <c r="FF297" s="228"/>
      <c r="FG297" s="236"/>
      <c r="FH297" s="228"/>
      <c r="FI297" s="228"/>
      <c r="FJ297" s="237"/>
      <c r="FK297" s="237"/>
      <c r="FL297" s="237"/>
      <c r="FM297" s="237"/>
      <c r="FN297" s="237"/>
      <c r="FP297" s="237"/>
    </row>
    <row r="298" spans="104:172">
      <c r="CZ298" s="228"/>
      <c r="DA298" s="228"/>
      <c r="DB298" s="228"/>
      <c r="DC298" s="228"/>
      <c r="DD298" s="239"/>
      <c r="DE298" s="239"/>
      <c r="DF298" s="230"/>
      <c r="DG298" s="228"/>
      <c r="DH298" s="228"/>
      <c r="DI298" s="228"/>
      <c r="DJ298" s="228"/>
      <c r="DK298" s="228"/>
      <c r="DL298" s="239"/>
      <c r="DM298" s="230"/>
      <c r="DN298" s="228"/>
      <c r="DO298" s="228"/>
      <c r="DP298" s="228"/>
      <c r="DQ298" s="228"/>
      <c r="DR298" s="228"/>
      <c r="DS298" s="239"/>
      <c r="DT298" s="230"/>
      <c r="EA298" s="195"/>
      <c r="EQ298" s="235"/>
      <c r="ER298" s="235"/>
      <c r="ES298" s="228"/>
      <c r="ET298" s="228"/>
      <c r="EU298" s="228"/>
      <c r="EV298" s="228"/>
      <c r="EW298" s="228"/>
      <c r="EX298" s="228"/>
      <c r="EY298" s="228"/>
      <c r="EZ298" s="228"/>
      <c r="FA298" s="228"/>
      <c r="FB298" s="228"/>
      <c r="FC298" s="228"/>
      <c r="FD298" s="228"/>
      <c r="FE298" s="228"/>
      <c r="FF298" s="228"/>
      <c r="FG298" s="236"/>
      <c r="FH298" s="228"/>
      <c r="FI298" s="228"/>
      <c r="FJ298" s="237"/>
      <c r="FK298" s="237"/>
      <c r="FL298" s="237"/>
      <c r="FM298" s="237"/>
      <c r="FN298" s="237"/>
      <c r="FP298" s="237"/>
    </row>
    <row r="299" spans="104:172">
      <c r="CZ299" s="228"/>
      <c r="DA299" s="228"/>
      <c r="DB299" s="228"/>
      <c r="DC299" s="228"/>
      <c r="DD299" s="239"/>
      <c r="DE299" s="239"/>
      <c r="DF299" s="230"/>
      <c r="DG299" s="228"/>
      <c r="DH299" s="228"/>
      <c r="DI299" s="228"/>
      <c r="DJ299" s="228"/>
      <c r="DK299" s="228"/>
      <c r="DL299" s="239"/>
      <c r="DM299" s="230"/>
      <c r="DN299" s="228"/>
      <c r="DO299" s="228"/>
      <c r="DP299" s="228"/>
      <c r="DQ299" s="228"/>
      <c r="DR299" s="228"/>
      <c r="DS299" s="239"/>
      <c r="DT299" s="230"/>
      <c r="EA299" s="195"/>
      <c r="EQ299" s="235"/>
      <c r="ER299" s="235"/>
      <c r="ES299" s="228"/>
      <c r="ET299" s="228"/>
      <c r="EU299" s="228"/>
      <c r="EV299" s="228"/>
      <c r="EW299" s="228"/>
      <c r="EX299" s="228"/>
      <c r="EY299" s="228"/>
      <c r="EZ299" s="228"/>
      <c r="FA299" s="228"/>
      <c r="FB299" s="228"/>
      <c r="FC299" s="228"/>
      <c r="FD299" s="228"/>
      <c r="FE299" s="228"/>
      <c r="FF299" s="228"/>
      <c r="FG299" s="236"/>
      <c r="FH299" s="228"/>
      <c r="FI299" s="228"/>
      <c r="FJ299" s="237"/>
      <c r="FK299" s="237"/>
      <c r="FL299" s="237"/>
      <c r="FM299" s="237"/>
      <c r="FN299" s="237"/>
      <c r="FP299" s="237"/>
    </row>
    <row r="300" spans="104:172">
      <c r="CZ300" s="228"/>
      <c r="DA300" s="228"/>
      <c r="DB300" s="228"/>
      <c r="DC300" s="228"/>
      <c r="DD300" s="239"/>
      <c r="DE300" s="239"/>
      <c r="DF300" s="230"/>
      <c r="DG300" s="228"/>
      <c r="DH300" s="228"/>
      <c r="DI300" s="228"/>
      <c r="DJ300" s="228"/>
      <c r="DK300" s="228"/>
      <c r="DL300" s="239"/>
      <c r="DM300" s="230"/>
      <c r="DN300" s="228"/>
      <c r="DO300" s="228"/>
      <c r="DP300" s="228"/>
      <c r="DQ300" s="228"/>
      <c r="DR300" s="228"/>
      <c r="DS300" s="239"/>
      <c r="DT300" s="230"/>
      <c r="EA300" s="195"/>
      <c r="EQ300" s="235"/>
      <c r="ER300" s="235"/>
      <c r="ES300" s="228"/>
      <c r="ET300" s="228"/>
      <c r="EU300" s="228"/>
      <c r="EV300" s="228"/>
      <c r="EW300" s="228"/>
      <c r="EX300" s="228"/>
      <c r="EY300" s="228"/>
      <c r="EZ300" s="228"/>
      <c r="FA300" s="228"/>
      <c r="FB300" s="228"/>
      <c r="FC300" s="228"/>
      <c r="FD300" s="228"/>
      <c r="FE300" s="228"/>
      <c r="FF300" s="228"/>
      <c r="FG300" s="236"/>
      <c r="FH300" s="228"/>
      <c r="FI300" s="228"/>
      <c r="FJ300" s="237"/>
      <c r="FK300" s="237"/>
      <c r="FL300" s="237"/>
      <c r="FM300" s="237"/>
      <c r="FN300" s="237"/>
      <c r="FP300" s="237"/>
    </row>
    <row r="301" spans="104:172">
      <c r="CZ301" s="228"/>
      <c r="DA301" s="228"/>
      <c r="DB301" s="228"/>
      <c r="DC301" s="228"/>
      <c r="DD301" s="239"/>
      <c r="DE301" s="239"/>
      <c r="DF301" s="230"/>
      <c r="DG301" s="228"/>
      <c r="DH301" s="228"/>
      <c r="DI301" s="228"/>
      <c r="DJ301" s="228"/>
      <c r="DK301" s="228"/>
      <c r="DL301" s="239"/>
      <c r="DM301" s="230"/>
      <c r="DN301" s="228"/>
      <c r="DO301" s="228"/>
      <c r="DP301" s="228"/>
      <c r="DQ301" s="228"/>
      <c r="DR301" s="228"/>
      <c r="DS301" s="239"/>
      <c r="DT301" s="230"/>
      <c r="EA301" s="195"/>
      <c r="EQ301" s="235"/>
      <c r="ER301" s="235"/>
      <c r="ES301" s="228"/>
      <c r="ET301" s="228"/>
      <c r="EU301" s="228"/>
      <c r="EV301" s="228"/>
      <c r="EW301" s="228"/>
      <c r="EX301" s="228"/>
      <c r="EY301" s="228"/>
      <c r="EZ301" s="228"/>
      <c r="FA301" s="228"/>
      <c r="FB301" s="228"/>
      <c r="FC301" s="228"/>
      <c r="FD301" s="228"/>
      <c r="FE301" s="228"/>
      <c r="FF301" s="228"/>
      <c r="FG301" s="236"/>
      <c r="FH301" s="228"/>
      <c r="FI301" s="228"/>
      <c r="FJ301" s="237"/>
      <c r="FK301" s="237"/>
      <c r="FL301" s="237"/>
      <c r="FM301" s="237"/>
      <c r="FN301" s="237"/>
      <c r="FP301" s="237"/>
    </row>
    <row r="302" spans="104:172">
      <c r="CZ302" s="228"/>
      <c r="DA302" s="228"/>
      <c r="DB302" s="228"/>
      <c r="DC302" s="228"/>
      <c r="DD302" s="239"/>
      <c r="DE302" s="239"/>
      <c r="DF302" s="230"/>
      <c r="DG302" s="228"/>
      <c r="DH302" s="228"/>
      <c r="DI302" s="228"/>
      <c r="DJ302" s="228"/>
      <c r="DK302" s="228"/>
      <c r="DL302" s="239"/>
      <c r="DM302" s="230"/>
      <c r="DN302" s="228"/>
      <c r="DO302" s="228"/>
      <c r="DP302" s="228"/>
      <c r="DQ302" s="228"/>
      <c r="DR302" s="228"/>
      <c r="DS302" s="239"/>
      <c r="DT302" s="230"/>
      <c r="EA302" s="195"/>
      <c r="EQ302" s="235"/>
      <c r="ER302" s="235"/>
      <c r="ES302" s="228"/>
      <c r="ET302" s="228"/>
      <c r="EU302" s="228"/>
      <c r="EV302" s="228"/>
      <c r="EW302" s="228"/>
      <c r="EX302" s="228"/>
      <c r="EY302" s="228"/>
      <c r="EZ302" s="228"/>
      <c r="FA302" s="228"/>
      <c r="FB302" s="228"/>
      <c r="FC302" s="228"/>
      <c r="FD302" s="228"/>
      <c r="FE302" s="228"/>
      <c r="FF302" s="228"/>
      <c r="FG302" s="236"/>
      <c r="FH302" s="228"/>
      <c r="FI302" s="228"/>
      <c r="FJ302" s="237"/>
      <c r="FK302" s="237"/>
      <c r="FL302" s="237"/>
      <c r="FM302" s="237"/>
      <c r="FN302" s="237"/>
      <c r="FP302" s="237"/>
    </row>
    <row r="303" spans="104:172">
      <c r="CZ303" s="228"/>
      <c r="DA303" s="228"/>
      <c r="DB303" s="228"/>
      <c r="DC303" s="228"/>
      <c r="DD303" s="239"/>
      <c r="DE303" s="239"/>
      <c r="DF303" s="230"/>
      <c r="DG303" s="228"/>
      <c r="DH303" s="228"/>
      <c r="DI303" s="228"/>
      <c r="DJ303" s="228"/>
      <c r="DK303" s="228"/>
      <c r="DL303" s="239"/>
      <c r="DM303" s="230"/>
      <c r="DN303" s="228"/>
      <c r="DO303" s="228"/>
      <c r="DP303" s="228"/>
      <c r="DQ303" s="228"/>
      <c r="DR303" s="228"/>
      <c r="DS303" s="239"/>
      <c r="DT303" s="230"/>
      <c r="EA303" s="195"/>
      <c r="EQ303" s="235"/>
      <c r="ER303" s="235"/>
      <c r="ES303" s="228"/>
      <c r="ET303" s="228"/>
      <c r="EU303" s="228"/>
      <c r="EV303" s="228"/>
      <c r="EW303" s="228"/>
      <c r="EX303" s="228"/>
      <c r="EY303" s="228"/>
      <c r="EZ303" s="228"/>
      <c r="FA303" s="228"/>
      <c r="FB303" s="228"/>
      <c r="FC303" s="228"/>
      <c r="FD303" s="228"/>
      <c r="FE303" s="228"/>
      <c r="FF303" s="228"/>
      <c r="FG303" s="236"/>
      <c r="FH303" s="228"/>
      <c r="FI303" s="228"/>
      <c r="FJ303" s="237"/>
      <c r="FK303" s="237"/>
      <c r="FL303" s="237"/>
      <c r="FM303" s="237"/>
      <c r="FN303" s="237"/>
      <c r="FP303" s="237"/>
    </row>
    <row r="304" spans="104:172">
      <c r="CZ304" s="228"/>
      <c r="DA304" s="228"/>
      <c r="DB304" s="228"/>
      <c r="DC304" s="228"/>
      <c r="DD304" s="239"/>
      <c r="DE304" s="239"/>
      <c r="DF304" s="230"/>
      <c r="DG304" s="228"/>
      <c r="DH304" s="228"/>
      <c r="DI304" s="228"/>
      <c r="DJ304" s="228"/>
      <c r="DK304" s="228"/>
      <c r="DL304" s="239"/>
      <c r="DM304" s="230"/>
      <c r="DN304" s="228"/>
      <c r="DO304" s="228"/>
      <c r="DP304" s="228"/>
      <c r="DQ304" s="228"/>
      <c r="DR304" s="228"/>
      <c r="DS304" s="239"/>
      <c r="DT304" s="230"/>
      <c r="EA304" s="195"/>
      <c r="EQ304" s="235"/>
      <c r="ER304" s="235"/>
      <c r="ES304" s="228"/>
      <c r="ET304" s="228"/>
      <c r="EU304" s="228"/>
      <c r="EV304" s="228"/>
      <c r="EW304" s="228"/>
      <c r="EX304" s="228"/>
      <c r="EY304" s="228"/>
      <c r="EZ304" s="228"/>
      <c r="FA304" s="228"/>
      <c r="FB304" s="228"/>
      <c r="FC304" s="228"/>
      <c r="FD304" s="228"/>
      <c r="FE304" s="228"/>
      <c r="FF304" s="228"/>
      <c r="FG304" s="236"/>
      <c r="FH304" s="228"/>
      <c r="FI304" s="228"/>
      <c r="FJ304" s="237"/>
      <c r="FK304" s="237"/>
      <c r="FL304" s="237"/>
      <c r="FM304" s="237"/>
      <c r="FN304" s="237"/>
      <c r="FP304" s="237"/>
    </row>
    <row r="305" spans="104:172">
      <c r="CZ305" s="228"/>
      <c r="DA305" s="228"/>
      <c r="DB305" s="228"/>
      <c r="DC305" s="228"/>
      <c r="DD305" s="239"/>
      <c r="DE305" s="239"/>
      <c r="DF305" s="230"/>
      <c r="DG305" s="228"/>
      <c r="DH305" s="228"/>
      <c r="DI305" s="228"/>
      <c r="DJ305" s="228"/>
      <c r="DK305" s="228"/>
      <c r="DL305" s="239"/>
      <c r="DM305" s="230"/>
      <c r="DN305" s="228"/>
      <c r="DO305" s="228"/>
      <c r="DP305" s="228"/>
      <c r="DQ305" s="228"/>
      <c r="DR305" s="228"/>
      <c r="DS305" s="239"/>
      <c r="DT305" s="230"/>
      <c r="EA305" s="195"/>
      <c r="EQ305" s="235"/>
      <c r="ER305" s="235"/>
      <c r="ES305" s="228"/>
      <c r="ET305" s="228"/>
      <c r="EU305" s="228"/>
      <c r="EV305" s="228"/>
      <c r="EW305" s="228"/>
      <c r="EX305" s="228"/>
      <c r="EY305" s="228"/>
      <c r="EZ305" s="228"/>
      <c r="FA305" s="228"/>
      <c r="FB305" s="228"/>
      <c r="FC305" s="228"/>
      <c r="FD305" s="228"/>
      <c r="FE305" s="228"/>
      <c r="FF305" s="228"/>
      <c r="FG305" s="236"/>
      <c r="FH305" s="228"/>
      <c r="FI305" s="228"/>
      <c r="FJ305" s="237"/>
      <c r="FK305" s="237"/>
      <c r="FL305" s="237"/>
      <c r="FM305" s="237"/>
      <c r="FN305" s="237"/>
      <c r="FP305" s="237"/>
    </row>
    <row r="306" spans="104:172">
      <c r="CZ306" s="228"/>
      <c r="DA306" s="228"/>
      <c r="DB306" s="228"/>
      <c r="DC306" s="228"/>
      <c r="DD306" s="239"/>
      <c r="DE306" s="239"/>
      <c r="DF306" s="230"/>
      <c r="DG306" s="228"/>
      <c r="DH306" s="228"/>
      <c r="DI306" s="228"/>
      <c r="DJ306" s="228"/>
      <c r="DK306" s="228"/>
      <c r="DL306" s="239"/>
      <c r="DM306" s="230"/>
      <c r="DN306" s="228"/>
      <c r="DO306" s="228"/>
      <c r="DP306" s="228"/>
      <c r="DQ306" s="228"/>
      <c r="DR306" s="228"/>
      <c r="DS306" s="239"/>
      <c r="DT306" s="230"/>
      <c r="EA306" s="195"/>
      <c r="EQ306" s="235"/>
      <c r="ER306" s="235"/>
      <c r="ES306" s="228"/>
      <c r="ET306" s="228"/>
      <c r="EU306" s="228"/>
      <c r="EV306" s="228"/>
      <c r="EW306" s="228"/>
      <c r="EX306" s="228"/>
      <c r="EY306" s="228"/>
      <c r="EZ306" s="228"/>
      <c r="FA306" s="228"/>
      <c r="FB306" s="228"/>
      <c r="FC306" s="228"/>
      <c r="FD306" s="228"/>
      <c r="FE306" s="228"/>
      <c r="FF306" s="228"/>
      <c r="FG306" s="236"/>
      <c r="FH306" s="228"/>
      <c r="FI306" s="228"/>
      <c r="FJ306" s="237"/>
      <c r="FK306" s="237"/>
      <c r="FL306" s="237"/>
      <c r="FM306" s="237"/>
      <c r="FN306" s="237"/>
      <c r="FP306" s="237"/>
    </row>
    <row r="307" spans="104:172">
      <c r="CZ307" s="228"/>
      <c r="DA307" s="228"/>
      <c r="DB307" s="228"/>
      <c r="DC307" s="228"/>
      <c r="DD307" s="239"/>
      <c r="DE307" s="239"/>
      <c r="DF307" s="230"/>
      <c r="DG307" s="228"/>
      <c r="DH307" s="228"/>
      <c r="DI307" s="228"/>
      <c r="DJ307" s="228"/>
      <c r="DK307" s="228"/>
      <c r="DL307" s="239"/>
      <c r="DM307" s="230"/>
      <c r="DN307" s="228"/>
      <c r="DO307" s="228"/>
      <c r="DP307" s="228"/>
      <c r="DQ307" s="228"/>
      <c r="DR307" s="228"/>
      <c r="DS307" s="239"/>
      <c r="DT307" s="230"/>
      <c r="EA307" s="195"/>
      <c r="EQ307" s="235"/>
      <c r="ER307" s="235"/>
      <c r="ES307" s="228"/>
      <c r="ET307" s="228"/>
      <c r="EU307" s="228"/>
      <c r="EV307" s="228"/>
      <c r="EW307" s="228"/>
      <c r="EX307" s="228"/>
      <c r="EY307" s="228"/>
      <c r="EZ307" s="228"/>
      <c r="FA307" s="228"/>
      <c r="FB307" s="228"/>
      <c r="FC307" s="228"/>
      <c r="FD307" s="228"/>
      <c r="FE307" s="228"/>
      <c r="FF307" s="228"/>
      <c r="FG307" s="236"/>
      <c r="FH307" s="228"/>
      <c r="FI307" s="228"/>
      <c r="FJ307" s="237"/>
      <c r="FK307" s="237"/>
      <c r="FL307" s="237"/>
      <c r="FM307" s="237"/>
      <c r="FN307" s="237"/>
      <c r="FP307" s="237"/>
    </row>
    <row r="308" spans="104:172">
      <c r="CZ308" s="228"/>
      <c r="DA308" s="228"/>
      <c r="DB308" s="228"/>
      <c r="DC308" s="228"/>
      <c r="DD308" s="239"/>
      <c r="DE308" s="239"/>
      <c r="DF308" s="230"/>
      <c r="DG308" s="228"/>
      <c r="DH308" s="228"/>
      <c r="DI308" s="228"/>
      <c r="DJ308" s="228"/>
      <c r="DK308" s="228"/>
      <c r="DL308" s="239"/>
      <c r="DM308" s="230"/>
      <c r="DN308" s="228"/>
      <c r="DO308" s="228"/>
      <c r="DP308" s="228"/>
      <c r="DQ308" s="228"/>
      <c r="DR308" s="228"/>
      <c r="DS308" s="239"/>
      <c r="DT308" s="230"/>
      <c r="EA308" s="195"/>
      <c r="EQ308" s="235"/>
      <c r="ER308" s="235"/>
      <c r="ES308" s="228"/>
      <c r="ET308" s="228"/>
      <c r="EU308" s="228"/>
      <c r="EV308" s="228"/>
      <c r="EW308" s="228"/>
      <c r="EX308" s="228"/>
      <c r="EY308" s="228"/>
      <c r="EZ308" s="228"/>
      <c r="FA308" s="228"/>
      <c r="FB308" s="228"/>
      <c r="FC308" s="228"/>
      <c r="FD308" s="228"/>
      <c r="FE308" s="228"/>
      <c r="FF308" s="228"/>
      <c r="FG308" s="236"/>
      <c r="FH308" s="228"/>
      <c r="FI308" s="228"/>
      <c r="FJ308" s="237"/>
      <c r="FK308" s="237"/>
      <c r="FL308" s="237"/>
      <c r="FM308" s="237"/>
      <c r="FN308" s="237"/>
      <c r="FP308" s="237"/>
    </row>
    <row r="309" spans="104:172">
      <c r="CZ309" s="228"/>
      <c r="DA309" s="228"/>
      <c r="DB309" s="228"/>
      <c r="DC309" s="228"/>
      <c r="DD309" s="239"/>
      <c r="DE309" s="239"/>
      <c r="DF309" s="230"/>
      <c r="DG309" s="228"/>
      <c r="DH309" s="228"/>
      <c r="DI309" s="228"/>
      <c r="DJ309" s="228"/>
      <c r="DK309" s="228"/>
      <c r="DL309" s="239"/>
      <c r="DM309" s="230"/>
      <c r="DN309" s="228"/>
      <c r="DO309" s="228"/>
      <c r="DP309" s="228"/>
      <c r="DQ309" s="228"/>
      <c r="DR309" s="228"/>
      <c r="DS309" s="239"/>
      <c r="DT309" s="230"/>
      <c r="EA309" s="195"/>
      <c r="EQ309" s="235"/>
      <c r="ER309" s="235"/>
      <c r="ES309" s="228"/>
      <c r="ET309" s="228"/>
      <c r="EU309" s="228"/>
      <c r="EV309" s="228"/>
      <c r="EW309" s="228"/>
      <c r="EX309" s="228"/>
      <c r="EY309" s="228"/>
      <c r="EZ309" s="228"/>
      <c r="FA309" s="228"/>
      <c r="FB309" s="228"/>
      <c r="FC309" s="228"/>
      <c r="FD309" s="228"/>
      <c r="FE309" s="228"/>
      <c r="FF309" s="228"/>
      <c r="FG309" s="236"/>
      <c r="FH309" s="228"/>
      <c r="FI309" s="228"/>
      <c r="FJ309" s="237"/>
      <c r="FK309" s="237"/>
      <c r="FL309" s="237"/>
      <c r="FM309" s="237"/>
      <c r="FN309" s="237"/>
      <c r="FP309" s="237"/>
    </row>
    <row r="310" spans="104:172">
      <c r="CZ310" s="228"/>
      <c r="DA310" s="228"/>
      <c r="DB310" s="228"/>
      <c r="DC310" s="228"/>
      <c r="DD310" s="239"/>
      <c r="DE310" s="239"/>
      <c r="DF310" s="230"/>
      <c r="DG310" s="228"/>
      <c r="DH310" s="228"/>
      <c r="DI310" s="228"/>
      <c r="DJ310" s="228"/>
      <c r="DK310" s="228"/>
      <c r="DL310" s="239"/>
      <c r="DM310" s="230"/>
      <c r="DN310" s="228"/>
      <c r="DO310" s="228"/>
      <c r="DP310" s="228"/>
      <c r="DQ310" s="228"/>
      <c r="DR310" s="228"/>
      <c r="DS310" s="239"/>
      <c r="DT310" s="230"/>
      <c r="EA310" s="195"/>
      <c r="EQ310" s="235"/>
      <c r="ER310" s="235"/>
      <c r="ES310" s="228"/>
      <c r="ET310" s="228"/>
      <c r="EU310" s="228"/>
      <c r="EV310" s="228"/>
      <c r="EW310" s="228"/>
      <c r="EX310" s="228"/>
      <c r="EY310" s="228"/>
      <c r="EZ310" s="228"/>
      <c r="FA310" s="228"/>
      <c r="FB310" s="228"/>
      <c r="FC310" s="228"/>
      <c r="FD310" s="228"/>
      <c r="FE310" s="228"/>
      <c r="FF310" s="228"/>
      <c r="FG310" s="236"/>
      <c r="FH310" s="228"/>
      <c r="FI310" s="228"/>
      <c r="FJ310" s="237"/>
      <c r="FK310" s="237"/>
      <c r="FL310" s="237"/>
      <c r="FM310" s="237"/>
      <c r="FN310" s="237"/>
      <c r="FP310" s="237"/>
    </row>
    <row r="311" spans="104:172">
      <c r="CZ311" s="228"/>
      <c r="DA311" s="228"/>
      <c r="DB311" s="228"/>
      <c r="DC311" s="228"/>
      <c r="DD311" s="239"/>
      <c r="DE311" s="239"/>
      <c r="DF311" s="230"/>
      <c r="DG311" s="228"/>
      <c r="DH311" s="228"/>
      <c r="DI311" s="228"/>
      <c r="DJ311" s="228"/>
      <c r="DK311" s="228"/>
      <c r="DL311" s="239"/>
      <c r="DM311" s="230"/>
      <c r="DN311" s="228"/>
      <c r="DO311" s="228"/>
      <c r="DP311" s="228"/>
      <c r="DQ311" s="228"/>
      <c r="DR311" s="228"/>
      <c r="DS311" s="239"/>
      <c r="DT311" s="230"/>
      <c r="EA311" s="195"/>
      <c r="EQ311" s="235"/>
      <c r="ER311" s="235"/>
      <c r="ES311" s="228"/>
      <c r="ET311" s="228"/>
      <c r="EU311" s="228"/>
      <c r="EV311" s="228"/>
      <c r="EW311" s="228"/>
      <c r="EX311" s="228"/>
      <c r="EY311" s="228"/>
      <c r="EZ311" s="228"/>
      <c r="FA311" s="228"/>
      <c r="FB311" s="228"/>
      <c r="FC311" s="228"/>
      <c r="FD311" s="228"/>
      <c r="FE311" s="228"/>
      <c r="FF311" s="228"/>
      <c r="FG311" s="236"/>
      <c r="FH311" s="228"/>
      <c r="FI311" s="228"/>
      <c r="FJ311" s="237"/>
      <c r="FK311" s="237"/>
      <c r="FL311" s="237"/>
      <c r="FM311" s="237"/>
      <c r="FN311" s="237"/>
      <c r="FP311" s="237"/>
    </row>
    <row r="312" spans="104:172">
      <c r="CZ312" s="228"/>
      <c r="DA312" s="228"/>
      <c r="DB312" s="228"/>
      <c r="DC312" s="228"/>
      <c r="DD312" s="239"/>
      <c r="DE312" s="239"/>
      <c r="DF312" s="230"/>
      <c r="DG312" s="228"/>
      <c r="DH312" s="228"/>
      <c r="DI312" s="228"/>
      <c r="DJ312" s="228"/>
      <c r="DK312" s="228"/>
      <c r="DL312" s="239"/>
      <c r="DM312" s="230"/>
      <c r="DN312" s="228"/>
      <c r="DO312" s="228"/>
      <c r="DP312" s="228"/>
      <c r="DQ312" s="228"/>
      <c r="DR312" s="228"/>
      <c r="DS312" s="239"/>
      <c r="DT312" s="230"/>
      <c r="EA312" s="195"/>
      <c r="EQ312" s="235"/>
      <c r="ER312" s="235"/>
      <c r="ES312" s="228"/>
      <c r="ET312" s="228"/>
      <c r="EU312" s="228"/>
      <c r="EV312" s="228"/>
      <c r="EW312" s="228"/>
      <c r="EX312" s="228"/>
      <c r="EY312" s="228"/>
      <c r="EZ312" s="228"/>
      <c r="FA312" s="228"/>
      <c r="FB312" s="228"/>
      <c r="FC312" s="228"/>
      <c r="FD312" s="228"/>
      <c r="FE312" s="228"/>
      <c r="FF312" s="228"/>
      <c r="FG312" s="236"/>
      <c r="FH312" s="228"/>
      <c r="FI312" s="228"/>
      <c r="FJ312" s="237"/>
      <c r="FK312" s="237"/>
      <c r="FL312" s="237"/>
      <c r="FM312" s="237"/>
      <c r="FN312" s="237"/>
      <c r="FP312" s="237"/>
    </row>
    <row r="313" spans="104:172">
      <c r="CZ313" s="228"/>
      <c r="DA313" s="228"/>
      <c r="DB313" s="228"/>
      <c r="DC313" s="228"/>
      <c r="DD313" s="239"/>
      <c r="DE313" s="239"/>
      <c r="DF313" s="230"/>
      <c r="DG313" s="228"/>
      <c r="DH313" s="228"/>
      <c r="DI313" s="228"/>
      <c r="DJ313" s="228"/>
      <c r="DK313" s="228"/>
      <c r="DL313" s="239"/>
      <c r="DM313" s="230"/>
      <c r="DN313" s="228"/>
      <c r="DO313" s="228"/>
      <c r="DP313" s="228"/>
      <c r="DQ313" s="228"/>
      <c r="DR313" s="228"/>
      <c r="DS313" s="239"/>
      <c r="DT313" s="230"/>
      <c r="EA313" s="195"/>
      <c r="EQ313" s="235"/>
      <c r="ER313" s="235"/>
      <c r="ES313" s="228"/>
      <c r="ET313" s="228"/>
      <c r="EU313" s="228"/>
      <c r="EV313" s="228"/>
      <c r="EW313" s="228"/>
      <c r="EX313" s="228"/>
      <c r="EY313" s="228"/>
      <c r="EZ313" s="228"/>
      <c r="FA313" s="228"/>
      <c r="FB313" s="228"/>
      <c r="FC313" s="228"/>
      <c r="FD313" s="228"/>
      <c r="FE313" s="228"/>
      <c r="FF313" s="228"/>
      <c r="FG313" s="236"/>
      <c r="FH313" s="228"/>
      <c r="FI313" s="228"/>
      <c r="FJ313" s="237"/>
      <c r="FK313" s="237"/>
      <c r="FL313" s="237"/>
      <c r="FM313" s="237"/>
      <c r="FN313" s="237"/>
      <c r="FP313" s="237"/>
    </row>
    <row r="314" spans="104:172">
      <c r="CZ314" s="228"/>
      <c r="DA314" s="228"/>
      <c r="DB314" s="228"/>
      <c r="DC314" s="228"/>
      <c r="DD314" s="239"/>
      <c r="DE314" s="239"/>
      <c r="DF314" s="230"/>
      <c r="DG314" s="228"/>
      <c r="DH314" s="228"/>
      <c r="DI314" s="228"/>
      <c r="DJ314" s="228"/>
      <c r="DK314" s="228"/>
      <c r="DL314" s="239"/>
      <c r="DM314" s="230"/>
      <c r="DN314" s="228"/>
      <c r="DO314" s="228"/>
      <c r="DP314" s="228"/>
      <c r="DQ314" s="228"/>
      <c r="DR314" s="228"/>
      <c r="DS314" s="239"/>
      <c r="DT314" s="230"/>
      <c r="EA314" s="195"/>
      <c r="EQ314" s="235"/>
      <c r="ER314" s="235"/>
      <c r="ES314" s="228"/>
      <c r="ET314" s="228"/>
      <c r="EU314" s="228"/>
      <c r="EV314" s="228"/>
      <c r="EW314" s="228"/>
      <c r="EX314" s="228"/>
      <c r="EY314" s="228"/>
      <c r="EZ314" s="228"/>
      <c r="FA314" s="228"/>
      <c r="FB314" s="228"/>
      <c r="FC314" s="228"/>
      <c r="FD314" s="228"/>
      <c r="FE314" s="228"/>
      <c r="FF314" s="228"/>
      <c r="FG314" s="236"/>
      <c r="FH314" s="228"/>
      <c r="FI314" s="228"/>
      <c r="FJ314" s="237"/>
      <c r="FK314" s="237"/>
      <c r="FL314" s="237"/>
      <c r="FM314" s="237"/>
      <c r="FN314" s="237"/>
      <c r="FP314" s="237"/>
    </row>
    <row r="315" spans="104:172">
      <c r="CZ315" s="228"/>
      <c r="DA315" s="228"/>
      <c r="DB315" s="228"/>
      <c r="DC315" s="228"/>
      <c r="DD315" s="239"/>
      <c r="DE315" s="239"/>
      <c r="DF315" s="230"/>
      <c r="DG315" s="228"/>
      <c r="DH315" s="228"/>
      <c r="DI315" s="228"/>
      <c r="DJ315" s="228"/>
      <c r="DK315" s="228"/>
      <c r="DL315" s="239"/>
      <c r="DM315" s="230"/>
      <c r="DN315" s="228"/>
      <c r="DO315" s="228"/>
      <c r="DP315" s="228"/>
      <c r="DQ315" s="228"/>
      <c r="DR315" s="228"/>
      <c r="DS315" s="239"/>
      <c r="DT315" s="230"/>
      <c r="EA315" s="195"/>
      <c r="EQ315" s="235"/>
      <c r="ER315" s="235"/>
      <c r="ES315" s="228"/>
      <c r="ET315" s="228"/>
      <c r="EU315" s="228"/>
      <c r="EV315" s="228"/>
      <c r="EW315" s="228"/>
      <c r="EX315" s="228"/>
      <c r="EY315" s="228"/>
      <c r="EZ315" s="228"/>
      <c r="FA315" s="228"/>
      <c r="FB315" s="228"/>
      <c r="FC315" s="228"/>
      <c r="FD315" s="228"/>
      <c r="FE315" s="228"/>
      <c r="FF315" s="228"/>
      <c r="FG315" s="236"/>
      <c r="FH315" s="228"/>
      <c r="FI315" s="228"/>
      <c r="FJ315" s="237"/>
      <c r="FK315" s="237"/>
      <c r="FL315" s="237"/>
      <c r="FM315" s="237"/>
      <c r="FN315" s="237"/>
      <c r="FP315" s="237"/>
    </row>
    <row r="316" spans="104:172">
      <c r="CZ316" s="228"/>
      <c r="DA316" s="228"/>
      <c r="DB316" s="228"/>
      <c r="DC316" s="228"/>
      <c r="DD316" s="239"/>
      <c r="DE316" s="239"/>
      <c r="DF316" s="230"/>
      <c r="DG316" s="228"/>
      <c r="DH316" s="228"/>
      <c r="DI316" s="228"/>
      <c r="DJ316" s="228"/>
      <c r="DK316" s="228"/>
      <c r="DL316" s="239"/>
      <c r="DM316" s="230"/>
      <c r="DN316" s="228"/>
      <c r="DO316" s="228"/>
      <c r="DP316" s="228"/>
      <c r="DQ316" s="228"/>
      <c r="DR316" s="228"/>
      <c r="DS316" s="239"/>
      <c r="DT316" s="230"/>
      <c r="EA316" s="195"/>
      <c r="EQ316" s="235"/>
      <c r="ER316" s="235"/>
      <c r="ES316" s="228"/>
      <c r="ET316" s="228"/>
      <c r="EU316" s="228"/>
      <c r="EV316" s="228"/>
      <c r="EW316" s="228"/>
      <c r="EX316" s="228"/>
      <c r="EY316" s="228"/>
      <c r="EZ316" s="228"/>
      <c r="FA316" s="228"/>
      <c r="FB316" s="228"/>
      <c r="FC316" s="228"/>
      <c r="FD316" s="228"/>
      <c r="FE316" s="228"/>
      <c r="FF316" s="228"/>
      <c r="FG316" s="236"/>
      <c r="FH316" s="228"/>
      <c r="FI316" s="228"/>
      <c r="FJ316" s="237"/>
      <c r="FK316" s="237"/>
      <c r="FL316" s="237"/>
      <c r="FM316" s="237"/>
      <c r="FN316" s="237"/>
      <c r="FP316" s="237"/>
    </row>
    <row r="317" spans="104:172">
      <c r="CZ317" s="228"/>
      <c r="DA317" s="228"/>
      <c r="DB317" s="228"/>
      <c r="DC317" s="228"/>
      <c r="DD317" s="239"/>
      <c r="DE317" s="239"/>
      <c r="DF317" s="230"/>
      <c r="DG317" s="228"/>
      <c r="DH317" s="228"/>
      <c r="DI317" s="228"/>
      <c r="DJ317" s="228"/>
      <c r="DK317" s="228"/>
      <c r="DL317" s="239"/>
      <c r="DM317" s="230"/>
      <c r="DN317" s="228"/>
      <c r="DO317" s="228"/>
      <c r="DP317" s="228"/>
      <c r="DQ317" s="228"/>
      <c r="DR317" s="228"/>
      <c r="DS317" s="239"/>
      <c r="DT317" s="230"/>
      <c r="EA317" s="195"/>
      <c r="EQ317" s="235"/>
      <c r="ER317" s="235"/>
      <c r="ES317" s="228"/>
      <c r="ET317" s="228"/>
      <c r="EU317" s="228"/>
      <c r="EV317" s="228"/>
      <c r="EW317" s="228"/>
      <c r="EX317" s="228"/>
      <c r="EY317" s="228"/>
      <c r="EZ317" s="228"/>
      <c r="FA317" s="228"/>
      <c r="FB317" s="228"/>
      <c r="FC317" s="228"/>
      <c r="FD317" s="228"/>
      <c r="FE317" s="228"/>
      <c r="FF317" s="228"/>
      <c r="FG317" s="236"/>
      <c r="FH317" s="228"/>
      <c r="FI317" s="228"/>
      <c r="FJ317" s="237"/>
      <c r="FK317" s="237"/>
      <c r="FL317" s="237"/>
      <c r="FM317" s="237"/>
      <c r="FN317" s="237"/>
      <c r="FP317" s="237"/>
    </row>
    <row r="318" spans="104:172">
      <c r="CZ318" s="228"/>
      <c r="DA318" s="228"/>
      <c r="DB318" s="228"/>
      <c r="DC318" s="228"/>
      <c r="DD318" s="239"/>
      <c r="DE318" s="239"/>
      <c r="DF318" s="230"/>
      <c r="DG318" s="228"/>
      <c r="DH318" s="228"/>
      <c r="DI318" s="228"/>
      <c r="DJ318" s="228"/>
      <c r="DK318" s="228"/>
      <c r="DL318" s="239"/>
      <c r="DM318" s="230"/>
      <c r="DN318" s="228"/>
      <c r="DO318" s="228"/>
      <c r="DP318" s="228"/>
      <c r="DQ318" s="228"/>
      <c r="DR318" s="228"/>
      <c r="DS318" s="239"/>
      <c r="DT318" s="230"/>
      <c r="EA318" s="195"/>
      <c r="EQ318" s="235"/>
      <c r="ER318" s="235"/>
      <c r="ES318" s="228"/>
      <c r="ET318" s="228"/>
      <c r="EU318" s="228"/>
      <c r="EV318" s="228"/>
      <c r="EW318" s="228"/>
      <c r="EX318" s="228"/>
      <c r="EY318" s="228"/>
      <c r="EZ318" s="228"/>
      <c r="FA318" s="228"/>
      <c r="FB318" s="228"/>
      <c r="FC318" s="228"/>
      <c r="FD318" s="228"/>
      <c r="FE318" s="228"/>
      <c r="FF318" s="228"/>
      <c r="FG318" s="236"/>
      <c r="FH318" s="228"/>
      <c r="FI318" s="228"/>
      <c r="FJ318" s="237"/>
      <c r="FK318" s="237"/>
      <c r="FL318" s="237"/>
      <c r="FM318" s="237"/>
      <c r="FN318" s="237"/>
      <c r="FP318" s="237"/>
    </row>
    <row r="319" spans="104:172">
      <c r="CZ319" s="228"/>
      <c r="DA319" s="228"/>
      <c r="DB319" s="228"/>
      <c r="DC319" s="228"/>
      <c r="DD319" s="239"/>
      <c r="DE319" s="239"/>
      <c r="DF319" s="230"/>
      <c r="DG319" s="228"/>
      <c r="DH319" s="228"/>
      <c r="DI319" s="228"/>
      <c r="DJ319" s="228"/>
      <c r="DK319" s="228"/>
      <c r="DL319" s="239"/>
      <c r="DM319" s="230"/>
      <c r="DN319" s="228"/>
      <c r="DO319" s="228"/>
      <c r="DP319" s="228"/>
      <c r="DQ319" s="228"/>
      <c r="DR319" s="228"/>
      <c r="DS319" s="239"/>
      <c r="DT319" s="230"/>
      <c r="EA319" s="195"/>
      <c r="EQ319" s="235"/>
      <c r="ER319" s="235"/>
      <c r="ES319" s="228"/>
      <c r="ET319" s="228"/>
      <c r="EU319" s="228"/>
      <c r="EV319" s="228"/>
      <c r="EW319" s="228"/>
      <c r="EX319" s="228"/>
      <c r="EY319" s="228"/>
      <c r="EZ319" s="228"/>
      <c r="FA319" s="228"/>
      <c r="FB319" s="228"/>
      <c r="FC319" s="228"/>
      <c r="FD319" s="228"/>
      <c r="FE319" s="228"/>
      <c r="FF319" s="228"/>
      <c r="FG319" s="236"/>
      <c r="FH319" s="228"/>
      <c r="FI319" s="228"/>
      <c r="FJ319" s="237"/>
      <c r="FK319" s="237"/>
      <c r="FL319" s="237"/>
      <c r="FM319" s="237"/>
      <c r="FN319" s="237"/>
      <c r="FP319" s="237"/>
    </row>
    <row r="320" spans="104:172">
      <c r="CZ320" s="228"/>
      <c r="DA320" s="228"/>
      <c r="DB320" s="228"/>
      <c r="DC320" s="228"/>
      <c r="DD320" s="239"/>
      <c r="DE320" s="239"/>
      <c r="DF320" s="230"/>
      <c r="DG320" s="228"/>
      <c r="DH320" s="228"/>
      <c r="DI320" s="228"/>
      <c r="DJ320" s="228"/>
      <c r="DK320" s="228"/>
      <c r="DL320" s="239"/>
      <c r="DM320" s="230"/>
      <c r="DN320" s="228"/>
      <c r="DO320" s="228"/>
      <c r="DP320" s="228"/>
      <c r="DQ320" s="228"/>
      <c r="DR320" s="228"/>
      <c r="DS320" s="239"/>
      <c r="DT320" s="230"/>
      <c r="EA320" s="195"/>
      <c r="EQ320" s="235"/>
      <c r="ER320" s="235"/>
      <c r="ES320" s="228"/>
      <c r="ET320" s="228"/>
      <c r="EU320" s="228"/>
      <c r="EV320" s="228"/>
      <c r="EW320" s="228"/>
      <c r="EX320" s="228"/>
      <c r="EY320" s="228"/>
      <c r="EZ320" s="228"/>
      <c r="FA320" s="228"/>
      <c r="FB320" s="228"/>
      <c r="FC320" s="228"/>
      <c r="FD320" s="228"/>
      <c r="FE320" s="228"/>
      <c r="FF320" s="228"/>
      <c r="FG320" s="236"/>
      <c r="FH320" s="228"/>
      <c r="FI320" s="228"/>
      <c r="FJ320" s="237"/>
      <c r="FK320" s="237"/>
      <c r="FL320" s="237"/>
      <c r="FM320" s="237"/>
      <c r="FN320" s="237"/>
      <c r="FP320" s="237"/>
    </row>
    <row r="321" spans="104:172">
      <c r="CZ321" s="228"/>
      <c r="DA321" s="228"/>
      <c r="DB321" s="228"/>
      <c r="DC321" s="228"/>
      <c r="DD321" s="239"/>
      <c r="DE321" s="239"/>
      <c r="DF321" s="230"/>
      <c r="DG321" s="228"/>
      <c r="DH321" s="228"/>
      <c r="DI321" s="228"/>
      <c r="DJ321" s="228"/>
      <c r="DK321" s="228"/>
      <c r="DL321" s="239"/>
      <c r="DM321" s="230"/>
      <c r="DN321" s="228"/>
      <c r="DO321" s="228"/>
      <c r="DP321" s="228"/>
      <c r="DQ321" s="228"/>
      <c r="DR321" s="228"/>
      <c r="DS321" s="239"/>
      <c r="DT321" s="230"/>
      <c r="EA321" s="195"/>
      <c r="EQ321" s="235"/>
      <c r="ER321" s="235"/>
      <c r="ES321" s="228"/>
      <c r="ET321" s="228"/>
      <c r="EU321" s="228"/>
      <c r="EV321" s="228"/>
      <c r="EW321" s="228"/>
      <c r="EX321" s="228"/>
      <c r="EY321" s="228"/>
      <c r="EZ321" s="228"/>
      <c r="FA321" s="228"/>
      <c r="FB321" s="228"/>
      <c r="FC321" s="228"/>
      <c r="FD321" s="228"/>
      <c r="FE321" s="228"/>
      <c r="FF321" s="228"/>
      <c r="FG321" s="236"/>
      <c r="FH321" s="228"/>
      <c r="FI321" s="228"/>
      <c r="FJ321" s="237"/>
      <c r="FK321" s="237"/>
      <c r="FL321" s="237"/>
      <c r="FM321" s="237"/>
      <c r="FN321" s="237"/>
      <c r="FP321" s="237"/>
    </row>
    <row r="322" spans="104:172">
      <c r="CZ322" s="228"/>
      <c r="DA322" s="228"/>
      <c r="DB322" s="228"/>
      <c r="DC322" s="228"/>
      <c r="DD322" s="239"/>
      <c r="DE322" s="239"/>
      <c r="DF322" s="230"/>
      <c r="DG322" s="228"/>
      <c r="DH322" s="228"/>
      <c r="DI322" s="228"/>
      <c r="DJ322" s="228"/>
      <c r="DK322" s="228"/>
      <c r="DL322" s="239"/>
      <c r="DM322" s="230"/>
      <c r="DN322" s="228"/>
      <c r="DO322" s="228"/>
      <c r="DP322" s="228"/>
      <c r="DQ322" s="228"/>
      <c r="DR322" s="228"/>
      <c r="DS322" s="239"/>
      <c r="DT322" s="230"/>
      <c r="EA322" s="195"/>
      <c r="EQ322" s="235"/>
      <c r="ER322" s="235"/>
      <c r="ES322" s="228"/>
      <c r="ET322" s="228"/>
      <c r="EU322" s="228"/>
      <c r="EV322" s="228"/>
      <c r="EW322" s="228"/>
      <c r="EX322" s="228"/>
      <c r="EY322" s="228"/>
      <c r="EZ322" s="228"/>
      <c r="FA322" s="228"/>
      <c r="FB322" s="228"/>
      <c r="FC322" s="228"/>
      <c r="FD322" s="228"/>
      <c r="FE322" s="228"/>
      <c r="FF322" s="228"/>
      <c r="FG322" s="236"/>
      <c r="FH322" s="228"/>
      <c r="FI322" s="228"/>
      <c r="FJ322" s="237"/>
      <c r="FK322" s="237"/>
      <c r="FL322" s="237"/>
      <c r="FM322" s="237"/>
      <c r="FN322" s="237"/>
      <c r="FP322" s="237"/>
    </row>
    <row r="323" spans="104:172">
      <c r="CZ323" s="228"/>
      <c r="DA323" s="228"/>
      <c r="DB323" s="228"/>
      <c r="DC323" s="228"/>
      <c r="DD323" s="239"/>
      <c r="DE323" s="239"/>
      <c r="DF323" s="230"/>
      <c r="DG323" s="228"/>
      <c r="DH323" s="228"/>
      <c r="DI323" s="228"/>
      <c r="DJ323" s="228"/>
      <c r="DK323" s="228"/>
      <c r="DL323" s="239"/>
      <c r="DM323" s="230"/>
      <c r="DN323" s="228"/>
      <c r="DO323" s="228"/>
      <c r="DP323" s="228"/>
      <c r="DQ323" s="228"/>
      <c r="DR323" s="228"/>
      <c r="DS323" s="239"/>
      <c r="DT323" s="230"/>
      <c r="EA323" s="195"/>
      <c r="EQ323" s="235"/>
      <c r="ER323" s="235"/>
      <c r="ES323" s="228"/>
      <c r="ET323" s="228"/>
      <c r="EU323" s="228"/>
      <c r="EV323" s="228"/>
      <c r="EW323" s="228"/>
      <c r="EX323" s="228"/>
      <c r="EY323" s="228"/>
      <c r="EZ323" s="228"/>
      <c r="FA323" s="228"/>
      <c r="FB323" s="228"/>
      <c r="FC323" s="228"/>
      <c r="FD323" s="228"/>
      <c r="FE323" s="228"/>
      <c r="FF323" s="228"/>
      <c r="FG323" s="236"/>
      <c r="FH323" s="228"/>
      <c r="FI323" s="228"/>
      <c r="FJ323" s="237"/>
      <c r="FK323" s="237"/>
      <c r="FL323" s="237"/>
      <c r="FM323" s="237"/>
      <c r="FN323" s="237"/>
      <c r="FP323" s="237"/>
    </row>
    <row r="324" spans="104:172">
      <c r="CZ324" s="228"/>
      <c r="DA324" s="228"/>
      <c r="DB324" s="228"/>
      <c r="DC324" s="228"/>
      <c r="DD324" s="239"/>
      <c r="DE324" s="239"/>
      <c r="DF324" s="230"/>
      <c r="DG324" s="228"/>
      <c r="DH324" s="228"/>
      <c r="DI324" s="228"/>
      <c r="DJ324" s="228"/>
      <c r="DK324" s="228"/>
      <c r="DL324" s="239"/>
      <c r="DM324" s="230"/>
      <c r="DN324" s="228"/>
      <c r="DO324" s="228"/>
      <c r="DP324" s="228"/>
      <c r="DQ324" s="228"/>
      <c r="DR324" s="228"/>
      <c r="DS324" s="239"/>
      <c r="DT324" s="230"/>
      <c r="EA324" s="195"/>
      <c r="EQ324" s="235"/>
      <c r="ER324" s="235"/>
      <c r="ES324" s="228"/>
      <c r="ET324" s="228"/>
      <c r="EU324" s="228"/>
      <c r="EV324" s="228"/>
      <c r="EW324" s="228"/>
      <c r="EX324" s="228"/>
      <c r="EY324" s="228"/>
      <c r="EZ324" s="228"/>
      <c r="FA324" s="228"/>
      <c r="FB324" s="228"/>
      <c r="FC324" s="228"/>
      <c r="FD324" s="228"/>
      <c r="FE324" s="228"/>
      <c r="FF324" s="228"/>
      <c r="FG324" s="236"/>
      <c r="FH324" s="228"/>
      <c r="FI324" s="228"/>
      <c r="FJ324" s="237"/>
      <c r="FK324" s="237"/>
      <c r="FL324" s="237"/>
      <c r="FM324" s="237"/>
      <c r="FN324" s="237"/>
      <c r="FP324" s="237"/>
    </row>
    <row r="325" spans="104:172">
      <c r="CZ325" s="228"/>
      <c r="DA325" s="228"/>
      <c r="DB325" s="228"/>
      <c r="DC325" s="228"/>
      <c r="DD325" s="239"/>
      <c r="DE325" s="239"/>
      <c r="DF325" s="230"/>
      <c r="DG325" s="228"/>
      <c r="DH325" s="228"/>
      <c r="DI325" s="228"/>
      <c r="DJ325" s="228"/>
      <c r="DK325" s="228"/>
      <c r="DL325" s="239"/>
      <c r="DM325" s="230"/>
      <c r="DN325" s="228"/>
      <c r="DO325" s="228"/>
      <c r="DP325" s="228"/>
      <c r="DQ325" s="228"/>
      <c r="DR325" s="228"/>
      <c r="DS325" s="239"/>
      <c r="DT325" s="230"/>
      <c r="EA325" s="195"/>
      <c r="EQ325" s="235"/>
      <c r="ER325" s="235"/>
      <c r="ES325" s="228"/>
      <c r="ET325" s="228"/>
      <c r="EU325" s="228"/>
      <c r="EV325" s="228"/>
      <c r="EW325" s="228"/>
      <c r="EX325" s="228"/>
      <c r="EY325" s="228"/>
      <c r="EZ325" s="228"/>
      <c r="FA325" s="228"/>
      <c r="FB325" s="228"/>
      <c r="FC325" s="228"/>
      <c r="FD325" s="228"/>
      <c r="FE325" s="228"/>
      <c r="FF325" s="228"/>
      <c r="FG325" s="236"/>
      <c r="FH325" s="228"/>
      <c r="FI325" s="228"/>
      <c r="FJ325" s="237"/>
      <c r="FK325" s="237"/>
      <c r="FL325" s="237"/>
      <c r="FM325" s="237"/>
      <c r="FN325" s="237"/>
      <c r="FP325" s="237"/>
    </row>
    <row r="326" spans="104:172">
      <c r="CZ326" s="228"/>
      <c r="DA326" s="228"/>
      <c r="DB326" s="228"/>
      <c r="DC326" s="228"/>
      <c r="DD326" s="239"/>
      <c r="DE326" s="239"/>
      <c r="DF326" s="230"/>
      <c r="DG326" s="228"/>
      <c r="DH326" s="228"/>
      <c r="DI326" s="228"/>
      <c r="DJ326" s="228"/>
      <c r="DK326" s="228"/>
      <c r="DL326" s="239"/>
      <c r="DM326" s="230"/>
      <c r="DN326" s="228"/>
      <c r="DO326" s="228"/>
      <c r="DP326" s="228"/>
      <c r="DQ326" s="228"/>
      <c r="DR326" s="228"/>
      <c r="DS326" s="239"/>
      <c r="DT326" s="230"/>
      <c r="EA326" s="195"/>
      <c r="EQ326" s="235"/>
      <c r="ER326" s="235"/>
      <c r="ES326" s="228"/>
      <c r="ET326" s="228"/>
      <c r="EU326" s="228"/>
      <c r="EV326" s="228"/>
      <c r="EW326" s="228"/>
      <c r="EX326" s="228"/>
      <c r="EY326" s="228"/>
      <c r="EZ326" s="228"/>
      <c r="FA326" s="228"/>
      <c r="FB326" s="228"/>
      <c r="FC326" s="228"/>
      <c r="FD326" s="228"/>
      <c r="FE326" s="228"/>
      <c r="FF326" s="228"/>
      <c r="FG326" s="236"/>
      <c r="FH326" s="228"/>
      <c r="FI326" s="228"/>
      <c r="FJ326" s="237"/>
      <c r="FK326" s="237"/>
      <c r="FL326" s="237"/>
      <c r="FM326" s="237"/>
      <c r="FN326" s="237"/>
      <c r="FP326" s="237"/>
    </row>
    <row r="327" spans="104:172">
      <c r="CZ327" s="228"/>
      <c r="DA327" s="228"/>
      <c r="DB327" s="228"/>
      <c r="DC327" s="228"/>
      <c r="DD327" s="239"/>
      <c r="DE327" s="239"/>
      <c r="DF327" s="230"/>
      <c r="DG327" s="228"/>
      <c r="DH327" s="228"/>
      <c r="DI327" s="228"/>
      <c r="DJ327" s="228"/>
      <c r="DK327" s="228"/>
      <c r="DL327" s="239"/>
      <c r="DM327" s="230"/>
      <c r="DN327" s="228"/>
      <c r="DO327" s="228"/>
      <c r="DP327" s="228"/>
      <c r="DQ327" s="228"/>
      <c r="DR327" s="228"/>
      <c r="DS327" s="239"/>
      <c r="DT327" s="230"/>
      <c r="EA327" s="195"/>
      <c r="EQ327" s="235"/>
      <c r="ER327" s="235"/>
      <c r="ES327" s="228"/>
      <c r="ET327" s="228"/>
      <c r="EU327" s="228"/>
      <c r="EV327" s="228"/>
      <c r="EW327" s="228"/>
      <c r="EX327" s="228"/>
      <c r="EY327" s="228"/>
      <c r="EZ327" s="228"/>
      <c r="FA327" s="228"/>
      <c r="FB327" s="228"/>
      <c r="FC327" s="228"/>
      <c r="FD327" s="228"/>
      <c r="FE327" s="228"/>
      <c r="FF327" s="228"/>
      <c r="FG327" s="236"/>
      <c r="FH327" s="228"/>
      <c r="FI327" s="228"/>
      <c r="FJ327" s="237"/>
      <c r="FK327" s="237"/>
      <c r="FL327" s="237"/>
      <c r="FM327" s="237"/>
      <c r="FN327" s="237"/>
      <c r="FP327" s="237"/>
    </row>
    <row r="328" spans="104:172">
      <c r="CZ328" s="228"/>
      <c r="DA328" s="228"/>
      <c r="DB328" s="228"/>
      <c r="DC328" s="228"/>
      <c r="DD328" s="239"/>
      <c r="DE328" s="239"/>
      <c r="DF328" s="230"/>
      <c r="DG328" s="228"/>
      <c r="DH328" s="228"/>
      <c r="DI328" s="228"/>
      <c r="DJ328" s="228"/>
      <c r="DK328" s="228"/>
      <c r="DL328" s="239"/>
      <c r="DM328" s="230"/>
      <c r="DN328" s="228"/>
      <c r="DO328" s="228"/>
      <c r="DP328" s="228"/>
      <c r="DQ328" s="228"/>
      <c r="DR328" s="228"/>
      <c r="DS328" s="239"/>
      <c r="DT328" s="230"/>
      <c r="EA328" s="195"/>
      <c r="EQ328" s="235"/>
      <c r="ER328" s="235"/>
      <c r="ES328" s="228"/>
      <c r="ET328" s="228"/>
      <c r="EU328" s="228"/>
      <c r="EV328" s="228"/>
      <c r="EW328" s="228"/>
      <c r="EX328" s="228"/>
      <c r="EY328" s="228"/>
      <c r="EZ328" s="228"/>
      <c r="FA328" s="228"/>
      <c r="FB328" s="228"/>
      <c r="FC328" s="228"/>
      <c r="FD328" s="228"/>
      <c r="FE328" s="228"/>
      <c r="FF328" s="228"/>
      <c r="FG328" s="236"/>
      <c r="FH328" s="228"/>
      <c r="FI328" s="228"/>
      <c r="FJ328" s="237"/>
      <c r="FK328" s="237"/>
      <c r="FL328" s="237"/>
      <c r="FM328" s="237"/>
      <c r="FN328" s="237"/>
      <c r="FP328" s="237"/>
    </row>
    <row r="329" spans="104:172">
      <c r="CZ329" s="228"/>
      <c r="DA329" s="228"/>
      <c r="DB329" s="228"/>
      <c r="DC329" s="228"/>
      <c r="DD329" s="239"/>
      <c r="DE329" s="239"/>
      <c r="DF329" s="230"/>
      <c r="DG329" s="228"/>
      <c r="DH329" s="228"/>
      <c r="DI329" s="228"/>
      <c r="DJ329" s="228"/>
      <c r="DK329" s="228"/>
      <c r="DL329" s="239"/>
      <c r="DM329" s="230"/>
      <c r="DN329" s="228"/>
      <c r="DO329" s="228"/>
      <c r="DP329" s="228"/>
      <c r="DQ329" s="228"/>
      <c r="DR329" s="228"/>
      <c r="DS329" s="239"/>
      <c r="DT329" s="230"/>
      <c r="EA329" s="195"/>
      <c r="EQ329" s="235"/>
      <c r="ER329" s="235"/>
      <c r="ES329" s="228"/>
      <c r="ET329" s="228"/>
      <c r="EU329" s="228"/>
      <c r="EV329" s="228"/>
      <c r="EW329" s="228"/>
      <c r="EX329" s="228"/>
      <c r="EY329" s="228"/>
      <c r="EZ329" s="228"/>
      <c r="FA329" s="228"/>
      <c r="FB329" s="228"/>
      <c r="FC329" s="228"/>
      <c r="FD329" s="228"/>
      <c r="FE329" s="228"/>
      <c r="FF329" s="228"/>
      <c r="FG329" s="236"/>
      <c r="FH329" s="228"/>
      <c r="FI329" s="228"/>
      <c r="FJ329" s="237"/>
      <c r="FK329" s="237"/>
      <c r="FL329" s="237"/>
      <c r="FM329" s="237"/>
      <c r="FN329" s="237"/>
      <c r="FP329" s="237"/>
    </row>
    <row r="330" spans="104:172">
      <c r="CZ330" s="228"/>
      <c r="DA330" s="228"/>
      <c r="DB330" s="228"/>
      <c r="DC330" s="228"/>
      <c r="DD330" s="239"/>
      <c r="DE330" s="239"/>
      <c r="DF330" s="230"/>
      <c r="DG330" s="228"/>
      <c r="DH330" s="228"/>
      <c r="DI330" s="228"/>
      <c r="DJ330" s="228"/>
      <c r="DK330" s="228"/>
      <c r="DL330" s="239"/>
      <c r="DM330" s="230"/>
      <c r="DN330" s="228"/>
      <c r="DO330" s="228"/>
      <c r="DP330" s="228"/>
      <c r="DQ330" s="228"/>
      <c r="DR330" s="228"/>
      <c r="DS330" s="239"/>
      <c r="DT330" s="230"/>
      <c r="EA330" s="195"/>
      <c r="EQ330" s="235"/>
      <c r="ER330" s="235"/>
      <c r="ES330" s="228"/>
      <c r="ET330" s="228"/>
      <c r="EU330" s="228"/>
      <c r="EV330" s="228"/>
      <c r="EW330" s="228"/>
      <c r="EX330" s="228"/>
      <c r="EY330" s="228"/>
      <c r="EZ330" s="228"/>
      <c r="FA330" s="228"/>
      <c r="FB330" s="228"/>
      <c r="FC330" s="228"/>
      <c r="FD330" s="228"/>
      <c r="FE330" s="228"/>
      <c r="FF330" s="228"/>
      <c r="FG330" s="236"/>
      <c r="FH330" s="228"/>
      <c r="FI330" s="228"/>
      <c r="FJ330" s="237"/>
      <c r="FK330" s="237"/>
      <c r="FL330" s="237"/>
      <c r="FM330" s="237"/>
      <c r="FN330" s="237"/>
      <c r="FP330" s="237"/>
    </row>
    <row r="331" spans="104:172">
      <c r="CZ331" s="228"/>
      <c r="DA331" s="228"/>
      <c r="DB331" s="228"/>
      <c r="DC331" s="228"/>
      <c r="DD331" s="239"/>
      <c r="DE331" s="239"/>
      <c r="DF331" s="230"/>
      <c r="DG331" s="228"/>
      <c r="DH331" s="228"/>
      <c r="DI331" s="228"/>
      <c r="DJ331" s="228"/>
      <c r="DK331" s="228"/>
      <c r="DL331" s="239"/>
      <c r="DM331" s="230"/>
      <c r="DN331" s="228"/>
      <c r="DO331" s="228"/>
      <c r="DP331" s="228"/>
      <c r="DQ331" s="228"/>
      <c r="DR331" s="228"/>
      <c r="DS331" s="239"/>
      <c r="DT331" s="230"/>
      <c r="EA331" s="195"/>
      <c r="EQ331" s="235"/>
      <c r="ER331" s="235"/>
      <c r="ES331" s="228"/>
      <c r="ET331" s="228"/>
      <c r="EU331" s="228"/>
      <c r="EV331" s="228"/>
      <c r="EW331" s="228"/>
      <c r="EX331" s="228"/>
      <c r="EY331" s="228"/>
      <c r="EZ331" s="228"/>
      <c r="FA331" s="228"/>
      <c r="FB331" s="228"/>
      <c r="FC331" s="228"/>
      <c r="FD331" s="228"/>
      <c r="FE331" s="228"/>
      <c r="FF331" s="228"/>
      <c r="FG331" s="236"/>
      <c r="FH331" s="228"/>
      <c r="FI331" s="228"/>
      <c r="FJ331" s="237"/>
      <c r="FK331" s="237"/>
      <c r="FL331" s="237"/>
      <c r="FM331" s="237"/>
      <c r="FN331" s="237"/>
      <c r="FP331" s="237"/>
    </row>
    <row r="332" spans="104:172">
      <c r="CZ332" s="228"/>
      <c r="DA332" s="228"/>
      <c r="DB332" s="228"/>
      <c r="DC332" s="228"/>
      <c r="DD332" s="239"/>
      <c r="DE332" s="239"/>
      <c r="DF332" s="230"/>
      <c r="DG332" s="228"/>
      <c r="DH332" s="228"/>
      <c r="DI332" s="228"/>
      <c r="DJ332" s="228"/>
      <c r="DK332" s="228"/>
      <c r="DL332" s="239"/>
      <c r="DM332" s="230"/>
      <c r="DN332" s="228"/>
      <c r="DO332" s="228"/>
      <c r="DP332" s="228"/>
      <c r="DQ332" s="228"/>
      <c r="DR332" s="228"/>
      <c r="DS332" s="239"/>
      <c r="DT332" s="230"/>
      <c r="EA332" s="195"/>
      <c r="EQ332" s="235"/>
      <c r="ER332" s="235"/>
      <c r="ES332" s="228"/>
      <c r="ET332" s="228"/>
      <c r="EU332" s="228"/>
      <c r="EV332" s="228"/>
      <c r="EW332" s="228"/>
      <c r="EX332" s="228"/>
      <c r="EY332" s="228"/>
      <c r="EZ332" s="228"/>
      <c r="FA332" s="228"/>
      <c r="FB332" s="228"/>
      <c r="FC332" s="228"/>
      <c r="FD332" s="228"/>
      <c r="FE332" s="228"/>
      <c r="FF332" s="228"/>
      <c r="FG332" s="236"/>
      <c r="FH332" s="228"/>
      <c r="FI332" s="228"/>
      <c r="FJ332" s="237"/>
      <c r="FK332" s="237"/>
      <c r="FL332" s="237"/>
      <c r="FM332" s="237"/>
      <c r="FN332" s="237"/>
      <c r="FP332" s="237"/>
    </row>
    <row r="333" spans="104:172">
      <c r="CZ333" s="228"/>
      <c r="DA333" s="228"/>
      <c r="DB333" s="228"/>
      <c r="DC333" s="228"/>
      <c r="DD333" s="239"/>
      <c r="DE333" s="239"/>
      <c r="DF333" s="230"/>
      <c r="DG333" s="228"/>
      <c r="DH333" s="228"/>
      <c r="DI333" s="228"/>
      <c r="DJ333" s="228"/>
      <c r="DK333" s="228"/>
      <c r="DL333" s="239"/>
      <c r="DM333" s="230"/>
      <c r="DN333" s="228"/>
      <c r="DO333" s="228"/>
      <c r="DP333" s="228"/>
      <c r="DQ333" s="228"/>
      <c r="DR333" s="228"/>
      <c r="DS333" s="239"/>
      <c r="DT333" s="230"/>
      <c r="EA333" s="195"/>
      <c r="EQ333" s="235"/>
      <c r="ER333" s="235"/>
      <c r="ES333" s="228"/>
      <c r="ET333" s="228"/>
      <c r="EU333" s="228"/>
      <c r="EV333" s="228"/>
      <c r="EW333" s="228"/>
      <c r="EX333" s="228"/>
      <c r="EY333" s="228"/>
      <c r="EZ333" s="228"/>
      <c r="FA333" s="228"/>
      <c r="FB333" s="228"/>
      <c r="FC333" s="228"/>
      <c r="FD333" s="228"/>
      <c r="FE333" s="228"/>
      <c r="FF333" s="228"/>
      <c r="FG333" s="236"/>
      <c r="FH333" s="228"/>
      <c r="FI333" s="228"/>
      <c r="FJ333" s="237"/>
      <c r="FK333" s="237"/>
      <c r="FL333" s="237"/>
      <c r="FM333" s="237"/>
      <c r="FN333" s="237"/>
      <c r="FP333" s="237"/>
    </row>
    <row r="334" spans="104:172">
      <c r="CZ334" s="228"/>
      <c r="DA334" s="228"/>
      <c r="DB334" s="228"/>
      <c r="DC334" s="228"/>
      <c r="DD334" s="239"/>
      <c r="DE334" s="239"/>
      <c r="DF334" s="230"/>
      <c r="DG334" s="228"/>
      <c r="DH334" s="228"/>
      <c r="DI334" s="228"/>
      <c r="DJ334" s="228"/>
      <c r="DK334" s="228"/>
      <c r="DL334" s="239"/>
      <c r="DM334" s="230"/>
      <c r="DN334" s="228"/>
      <c r="DO334" s="228"/>
      <c r="DP334" s="228"/>
      <c r="DQ334" s="228"/>
      <c r="DR334" s="228"/>
      <c r="DS334" s="239"/>
      <c r="DT334" s="230"/>
      <c r="EA334" s="195"/>
      <c r="EQ334" s="235"/>
      <c r="ER334" s="235"/>
      <c r="ES334" s="228"/>
      <c r="ET334" s="228"/>
      <c r="EU334" s="228"/>
      <c r="EV334" s="228"/>
      <c r="EW334" s="228"/>
      <c r="EX334" s="228"/>
      <c r="EY334" s="228"/>
      <c r="EZ334" s="228"/>
      <c r="FA334" s="228"/>
      <c r="FB334" s="228"/>
      <c r="FC334" s="228"/>
      <c r="FD334" s="228"/>
      <c r="FE334" s="228"/>
      <c r="FF334" s="228"/>
      <c r="FG334" s="236"/>
      <c r="FH334" s="228"/>
      <c r="FI334" s="228"/>
      <c r="FJ334" s="237"/>
      <c r="FK334" s="237"/>
      <c r="FL334" s="237"/>
      <c r="FM334" s="237"/>
      <c r="FN334" s="237"/>
      <c r="FP334" s="237"/>
    </row>
    <row r="335" spans="104:172">
      <c r="CZ335" s="228"/>
      <c r="DA335" s="228"/>
      <c r="DB335" s="228"/>
      <c r="DC335" s="228"/>
      <c r="DD335" s="239"/>
      <c r="DE335" s="239"/>
      <c r="DF335" s="230"/>
      <c r="DG335" s="228"/>
      <c r="DH335" s="228"/>
      <c r="DI335" s="228"/>
      <c r="DJ335" s="228"/>
      <c r="DK335" s="228"/>
      <c r="DL335" s="239"/>
      <c r="DM335" s="230"/>
      <c r="DN335" s="228"/>
      <c r="DO335" s="228"/>
      <c r="DP335" s="228"/>
      <c r="DQ335" s="228"/>
      <c r="DR335" s="228"/>
      <c r="DS335" s="239"/>
      <c r="DT335" s="230"/>
      <c r="EA335" s="195"/>
      <c r="EQ335" s="235"/>
      <c r="ER335" s="235"/>
      <c r="ES335" s="228"/>
      <c r="ET335" s="228"/>
      <c r="EU335" s="228"/>
      <c r="EV335" s="228"/>
      <c r="EW335" s="228"/>
      <c r="EX335" s="228"/>
      <c r="EY335" s="228"/>
      <c r="EZ335" s="228"/>
      <c r="FA335" s="228"/>
      <c r="FB335" s="228"/>
      <c r="FC335" s="228"/>
      <c r="FD335" s="228"/>
      <c r="FE335" s="228"/>
      <c r="FF335" s="228"/>
      <c r="FG335" s="236"/>
      <c r="FH335" s="228"/>
      <c r="FI335" s="228"/>
      <c r="FJ335" s="237"/>
      <c r="FK335" s="237"/>
      <c r="FL335" s="237"/>
      <c r="FM335" s="237"/>
      <c r="FN335" s="237"/>
      <c r="FP335" s="237"/>
    </row>
    <row r="336" spans="104:172">
      <c r="CZ336" s="228"/>
      <c r="DA336" s="228"/>
      <c r="DB336" s="228"/>
      <c r="DC336" s="228"/>
      <c r="DD336" s="239"/>
      <c r="DE336" s="239"/>
      <c r="DF336" s="230"/>
      <c r="DG336" s="228"/>
      <c r="DH336" s="228"/>
      <c r="DI336" s="228"/>
      <c r="DJ336" s="228"/>
      <c r="DK336" s="228"/>
      <c r="DL336" s="239"/>
      <c r="DM336" s="230"/>
      <c r="DN336" s="228"/>
      <c r="DO336" s="228"/>
      <c r="DP336" s="228"/>
      <c r="DQ336" s="228"/>
      <c r="DR336" s="228"/>
      <c r="DS336" s="239"/>
      <c r="DT336" s="230"/>
      <c r="EA336" s="195"/>
      <c r="EQ336" s="235"/>
      <c r="ER336" s="235"/>
      <c r="ES336" s="228"/>
      <c r="ET336" s="228"/>
      <c r="EU336" s="228"/>
      <c r="EV336" s="228"/>
      <c r="EW336" s="228"/>
      <c r="EX336" s="228"/>
      <c r="EY336" s="228"/>
      <c r="EZ336" s="228"/>
      <c r="FA336" s="228"/>
      <c r="FB336" s="228"/>
      <c r="FC336" s="228"/>
      <c r="FD336" s="228"/>
      <c r="FE336" s="228"/>
      <c r="FF336" s="228"/>
      <c r="FG336" s="236"/>
      <c r="FH336" s="228"/>
      <c r="FI336" s="228"/>
      <c r="FJ336" s="237"/>
      <c r="FK336" s="237"/>
      <c r="FL336" s="237"/>
      <c r="FM336" s="237"/>
      <c r="FN336" s="237"/>
      <c r="FP336" s="237"/>
    </row>
    <row r="337" spans="104:172">
      <c r="CZ337" s="228"/>
      <c r="DA337" s="228"/>
      <c r="DB337" s="228"/>
      <c r="DC337" s="228"/>
      <c r="DD337" s="239"/>
      <c r="DE337" s="239"/>
      <c r="DF337" s="230"/>
      <c r="DG337" s="228"/>
      <c r="DH337" s="228"/>
      <c r="DI337" s="228"/>
      <c r="DJ337" s="228"/>
      <c r="DK337" s="228"/>
      <c r="DL337" s="239"/>
      <c r="DM337" s="230"/>
      <c r="DN337" s="228"/>
      <c r="DO337" s="228"/>
      <c r="DP337" s="228"/>
      <c r="DQ337" s="228"/>
      <c r="DR337" s="228"/>
      <c r="DS337" s="239"/>
      <c r="DT337" s="230"/>
      <c r="EA337" s="195"/>
      <c r="EQ337" s="235"/>
      <c r="ER337" s="235"/>
      <c r="ES337" s="228"/>
      <c r="ET337" s="228"/>
      <c r="EU337" s="228"/>
      <c r="EV337" s="228"/>
      <c r="EW337" s="228"/>
      <c r="EX337" s="228"/>
      <c r="EY337" s="228"/>
      <c r="EZ337" s="228"/>
      <c r="FA337" s="228"/>
      <c r="FB337" s="228"/>
      <c r="FC337" s="228"/>
      <c r="FD337" s="228"/>
      <c r="FE337" s="228"/>
      <c r="FF337" s="228"/>
      <c r="FG337" s="236"/>
      <c r="FH337" s="228"/>
      <c r="FI337" s="228"/>
      <c r="FJ337" s="237"/>
      <c r="FK337" s="237"/>
      <c r="FL337" s="237"/>
      <c r="FM337" s="237"/>
      <c r="FN337" s="237"/>
      <c r="FP337" s="237"/>
    </row>
    <row r="338" spans="104:172">
      <c r="CZ338" s="228"/>
      <c r="DA338" s="228"/>
      <c r="DB338" s="228"/>
      <c r="DC338" s="228"/>
      <c r="DD338" s="239"/>
      <c r="DE338" s="239"/>
      <c r="DF338" s="230"/>
      <c r="DG338" s="228"/>
      <c r="DH338" s="228"/>
      <c r="DI338" s="228"/>
      <c r="DJ338" s="228"/>
      <c r="DK338" s="228"/>
      <c r="DL338" s="239"/>
      <c r="DM338" s="230"/>
      <c r="DN338" s="228"/>
      <c r="DO338" s="228"/>
      <c r="DP338" s="228"/>
      <c r="DQ338" s="228"/>
      <c r="DR338" s="228"/>
      <c r="DS338" s="239"/>
      <c r="DT338" s="230"/>
      <c r="EA338" s="195"/>
      <c r="EQ338" s="235"/>
      <c r="ER338" s="235"/>
      <c r="ES338" s="228"/>
      <c r="ET338" s="228"/>
      <c r="EU338" s="228"/>
      <c r="EV338" s="228"/>
      <c r="EW338" s="228"/>
      <c r="EX338" s="228"/>
      <c r="EY338" s="228"/>
      <c r="EZ338" s="228"/>
      <c r="FA338" s="228"/>
      <c r="FB338" s="228"/>
      <c r="FC338" s="228"/>
      <c r="FD338" s="228"/>
      <c r="FE338" s="228"/>
      <c r="FF338" s="228"/>
      <c r="FG338" s="236"/>
      <c r="FH338" s="228"/>
      <c r="FI338" s="228"/>
      <c r="FJ338" s="237"/>
      <c r="FK338" s="237"/>
      <c r="FL338" s="237"/>
      <c r="FM338" s="237"/>
      <c r="FN338" s="237"/>
      <c r="FP338" s="237"/>
    </row>
    <row r="339" spans="104:172">
      <c r="CZ339" s="228"/>
      <c r="DA339" s="228"/>
      <c r="DB339" s="228"/>
      <c r="DC339" s="228"/>
      <c r="DD339" s="239"/>
      <c r="DE339" s="239"/>
      <c r="DF339" s="230"/>
      <c r="DG339" s="228"/>
      <c r="DH339" s="228"/>
      <c r="DI339" s="228"/>
      <c r="DJ339" s="228"/>
      <c r="DK339" s="228"/>
      <c r="DL339" s="239"/>
      <c r="DM339" s="230"/>
      <c r="DN339" s="228"/>
      <c r="DO339" s="228"/>
      <c r="DP339" s="228"/>
      <c r="DQ339" s="228"/>
      <c r="DR339" s="228"/>
      <c r="DS339" s="239"/>
      <c r="DT339" s="230"/>
      <c r="EA339" s="195"/>
      <c r="EQ339" s="235"/>
      <c r="ER339" s="235"/>
      <c r="ES339" s="228"/>
      <c r="ET339" s="228"/>
      <c r="EU339" s="228"/>
      <c r="EV339" s="228"/>
      <c r="EW339" s="228"/>
      <c r="EX339" s="228"/>
      <c r="EY339" s="228"/>
      <c r="EZ339" s="228"/>
      <c r="FA339" s="228"/>
      <c r="FB339" s="228"/>
      <c r="FC339" s="228"/>
      <c r="FD339" s="228"/>
      <c r="FE339" s="228"/>
      <c r="FF339" s="228"/>
      <c r="FG339" s="236"/>
      <c r="FH339" s="228"/>
      <c r="FI339" s="228"/>
      <c r="FJ339" s="237"/>
      <c r="FK339" s="237"/>
      <c r="FL339" s="237"/>
      <c r="FM339" s="237"/>
      <c r="FN339" s="237"/>
      <c r="FP339" s="237"/>
    </row>
    <row r="340" spans="104:172">
      <c r="CZ340" s="228"/>
      <c r="DA340" s="228"/>
      <c r="DB340" s="228"/>
      <c r="DC340" s="228"/>
      <c r="DD340" s="239"/>
      <c r="DE340" s="239"/>
      <c r="DF340" s="230"/>
      <c r="DG340" s="228"/>
      <c r="DH340" s="228"/>
      <c r="DI340" s="228"/>
      <c r="DJ340" s="228"/>
      <c r="DK340" s="228"/>
      <c r="DL340" s="239"/>
      <c r="DM340" s="230"/>
      <c r="DN340" s="228"/>
      <c r="DO340" s="228"/>
      <c r="DP340" s="228"/>
      <c r="DQ340" s="228"/>
      <c r="DR340" s="228"/>
      <c r="DS340" s="239"/>
      <c r="DT340" s="230"/>
      <c r="EA340" s="195"/>
      <c r="EQ340" s="235"/>
      <c r="ER340" s="235"/>
      <c r="ES340" s="228"/>
      <c r="ET340" s="228"/>
      <c r="EU340" s="228"/>
      <c r="EV340" s="228"/>
      <c r="EW340" s="228"/>
      <c r="EX340" s="228"/>
      <c r="EY340" s="228"/>
      <c r="EZ340" s="228"/>
      <c r="FA340" s="228"/>
      <c r="FB340" s="228"/>
      <c r="FC340" s="228"/>
      <c r="FD340" s="228"/>
      <c r="FE340" s="228"/>
      <c r="FF340" s="228"/>
      <c r="FG340" s="236"/>
      <c r="FH340" s="228"/>
      <c r="FI340" s="228"/>
      <c r="FJ340" s="237"/>
      <c r="FK340" s="237"/>
      <c r="FL340" s="237"/>
      <c r="FM340" s="237"/>
      <c r="FN340" s="237"/>
      <c r="FP340" s="237"/>
    </row>
    <row r="341" spans="104:172">
      <c r="CZ341" s="228"/>
      <c r="DA341" s="228"/>
      <c r="DB341" s="228"/>
      <c r="DC341" s="228"/>
      <c r="DD341" s="239"/>
      <c r="DE341" s="239"/>
      <c r="DF341" s="230"/>
      <c r="DG341" s="228"/>
      <c r="DH341" s="228"/>
      <c r="DI341" s="228"/>
      <c r="DJ341" s="228"/>
      <c r="DK341" s="228"/>
      <c r="DL341" s="239"/>
      <c r="DM341" s="230"/>
      <c r="DN341" s="228"/>
      <c r="DO341" s="228"/>
      <c r="DP341" s="228"/>
      <c r="DQ341" s="228"/>
      <c r="DR341" s="228"/>
      <c r="DS341" s="239"/>
      <c r="DT341" s="230"/>
      <c r="EA341" s="195"/>
      <c r="EQ341" s="235"/>
      <c r="ER341" s="235"/>
      <c r="ES341" s="228"/>
      <c r="ET341" s="228"/>
      <c r="EU341" s="228"/>
      <c r="EV341" s="228"/>
      <c r="EW341" s="228"/>
      <c r="EX341" s="228"/>
      <c r="EY341" s="228"/>
      <c r="EZ341" s="228"/>
      <c r="FA341" s="228"/>
      <c r="FB341" s="228"/>
      <c r="FC341" s="228"/>
      <c r="FD341" s="228"/>
      <c r="FE341" s="228"/>
      <c r="FF341" s="228"/>
      <c r="FG341" s="236"/>
      <c r="FH341" s="228"/>
      <c r="FI341" s="228"/>
      <c r="FJ341" s="237"/>
      <c r="FK341" s="237"/>
      <c r="FL341" s="237"/>
      <c r="FM341" s="237"/>
      <c r="FN341" s="237"/>
      <c r="FP341" s="237"/>
    </row>
    <row r="342" spans="104:172">
      <c r="CZ342" s="228"/>
      <c r="DA342" s="228"/>
      <c r="DB342" s="228"/>
      <c r="DC342" s="228"/>
      <c r="DD342" s="239"/>
      <c r="DE342" s="239"/>
      <c r="DF342" s="230"/>
      <c r="DG342" s="228"/>
      <c r="DH342" s="228"/>
      <c r="DI342" s="228"/>
      <c r="DJ342" s="228"/>
      <c r="DK342" s="228"/>
      <c r="DL342" s="239"/>
      <c r="DM342" s="230"/>
      <c r="DN342" s="228"/>
      <c r="DO342" s="228"/>
      <c r="DP342" s="228"/>
      <c r="DQ342" s="228"/>
      <c r="DR342" s="228"/>
      <c r="DS342" s="239"/>
      <c r="DT342" s="230"/>
      <c r="EA342" s="195"/>
      <c r="EQ342" s="235"/>
      <c r="ER342" s="235"/>
      <c r="ES342" s="228"/>
      <c r="ET342" s="228"/>
      <c r="EU342" s="228"/>
      <c r="EV342" s="228"/>
      <c r="EW342" s="228"/>
      <c r="EX342" s="228"/>
      <c r="EY342" s="228"/>
      <c r="EZ342" s="228"/>
      <c r="FA342" s="228"/>
      <c r="FB342" s="228"/>
      <c r="FC342" s="228"/>
      <c r="FD342" s="228"/>
      <c r="FE342" s="228"/>
      <c r="FF342" s="228"/>
      <c r="FG342" s="236"/>
      <c r="FH342" s="228"/>
      <c r="FI342" s="228"/>
      <c r="FJ342" s="237"/>
      <c r="FK342" s="237"/>
      <c r="FL342" s="237"/>
      <c r="FM342" s="237"/>
      <c r="FN342" s="237"/>
      <c r="FP342" s="237"/>
    </row>
    <row r="343" spans="104:172">
      <c r="CZ343" s="228"/>
      <c r="DA343" s="228"/>
      <c r="DB343" s="228"/>
      <c r="DC343" s="228"/>
      <c r="DD343" s="239"/>
      <c r="DE343" s="239"/>
      <c r="DF343" s="230"/>
      <c r="DG343" s="228"/>
      <c r="DH343" s="228"/>
      <c r="DI343" s="228"/>
      <c r="DJ343" s="228"/>
      <c r="DK343" s="228"/>
      <c r="DL343" s="239"/>
      <c r="DM343" s="230"/>
      <c r="DN343" s="228"/>
      <c r="DO343" s="228"/>
      <c r="DP343" s="228"/>
      <c r="DQ343" s="228"/>
      <c r="DR343" s="228"/>
      <c r="DS343" s="239"/>
      <c r="DT343" s="230"/>
      <c r="EA343" s="195"/>
      <c r="EQ343" s="235"/>
      <c r="ER343" s="235"/>
      <c r="ES343" s="228"/>
      <c r="ET343" s="228"/>
      <c r="EU343" s="228"/>
      <c r="EV343" s="228"/>
      <c r="EW343" s="228"/>
      <c r="EX343" s="228"/>
      <c r="EY343" s="228"/>
      <c r="EZ343" s="228"/>
      <c r="FA343" s="228"/>
      <c r="FB343" s="228"/>
      <c r="FC343" s="228"/>
      <c r="FD343" s="228"/>
      <c r="FE343" s="228"/>
      <c r="FF343" s="228"/>
      <c r="FG343" s="236"/>
      <c r="FH343" s="228"/>
      <c r="FI343" s="228"/>
      <c r="FJ343" s="237"/>
      <c r="FK343" s="237"/>
      <c r="FL343" s="237"/>
      <c r="FM343" s="237"/>
      <c r="FN343" s="237"/>
      <c r="FP343" s="237"/>
    </row>
    <row r="344" spans="104:172">
      <c r="CZ344" s="228"/>
      <c r="DA344" s="228"/>
      <c r="DB344" s="228"/>
      <c r="DC344" s="228"/>
      <c r="DD344" s="239"/>
      <c r="DE344" s="239"/>
      <c r="DF344" s="230"/>
      <c r="DG344" s="228"/>
      <c r="DH344" s="228"/>
      <c r="DI344" s="228"/>
      <c r="DJ344" s="228"/>
      <c r="DK344" s="228"/>
      <c r="DL344" s="239"/>
      <c r="DM344" s="230"/>
      <c r="DN344" s="228"/>
      <c r="DO344" s="228"/>
      <c r="DP344" s="228"/>
      <c r="DQ344" s="228"/>
      <c r="DR344" s="228"/>
      <c r="DS344" s="239"/>
      <c r="DT344" s="230"/>
      <c r="EA344" s="195"/>
      <c r="EQ344" s="235"/>
      <c r="ER344" s="235"/>
      <c r="ES344" s="228"/>
      <c r="ET344" s="228"/>
      <c r="EU344" s="228"/>
      <c r="EV344" s="228"/>
      <c r="EW344" s="228"/>
      <c r="EX344" s="228"/>
      <c r="EY344" s="228"/>
      <c r="EZ344" s="228"/>
      <c r="FA344" s="228"/>
      <c r="FB344" s="228"/>
      <c r="FC344" s="228"/>
      <c r="FD344" s="228"/>
      <c r="FE344" s="228"/>
      <c r="FF344" s="228"/>
      <c r="FG344" s="236"/>
      <c r="FH344" s="228"/>
      <c r="FI344" s="228"/>
      <c r="FJ344" s="237"/>
      <c r="FK344" s="237"/>
      <c r="FL344" s="237"/>
      <c r="FM344" s="237"/>
      <c r="FN344" s="237"/>
      <c r="FP344" s="237"/>
    </row>
    <row r="345" spans="104:172">
      <c r="CZ345" s="228"/>
      <c r="DA345" s="228"/>
      <c r="DB345" s="228"/>
      <c r="DC345" s="228"/>
      <c r="DD345" s="239"/>
      <c r="DE345" s="239"/>
      <c r="DF345" s="230"/>
      <c r="DG345" s="228"/>
      <c r="DH345" s="228"/>
      <c r="DI345" s="228"/>
      <c r="DJ345" s="228"/>
      <c r="DK345" s="228"/>
      <c r="DL345" s="239"/>
      <c r="DM345" s="230"/>
      <c r="DN345" s="228"/>
      <c r="DO345" s="228"/>
      <c r="DP345" s="228"/>
      <c r="DQ345" s="228"/>
      <c r="DR345" s="228"/>
      <c r="DS345" s="239"/>
      <c r="DT345" s="230"/>
      <c r="EA345" s="195"/>
      <c r="EQ345" s="235"/>
      <c r="ER345" s="235"/>
      <c r="ES345" s="228"/>
      <c r="ET345" s="228"/>
      <c r="EU345" s="228"/>
      <c r="EV345" s="228"/>
      <c r="EW345" s="228"/>
      <c r="EX345" s="228"/>
      <c r="EY345" s="228"/>
      <c r="EZ345" s="228"/>
      <c r="FA345" s="228"/>
      <c r="FB345" s="228"/>
      <c r="FC345" s="228"/>
      <c r="FD345" s="228"/>
      <c r="FE345" s="228"/>
      <c r="FF345" s="228"/>
      <c r="FG345" s="236"/>
      <c r="FH345" s="228"/>
      <c r="FI345" s="228"/>
      <c r="FJ345" s="237"/>
      <c r="FK345" s="237"/>
      <c r="FL345" s="237"/>
      <c r="FM345" s="237"/>
      <c r="FN345" s="237"/>
      <c r="FP345" s="237"/>
    </row>
    <row r="346" spans="104:172">
      <c r="CZ346" s="228"/>
      <c r="DA346" s="228"/>
      <c r="DB346" s="228"/>
      <c r="DC346" s="228"/>
      <c r="DD346" s="239"/>
      <c r="DE346" s="239"/>
      <c r="DF346" s="230"/>
      <c r="DG346" s="228"/>
      <c r="DH346" s="228"/>
      <c r="DI346" s="228"/>
      <c r="DJ346" s="228"/>
      <c r="DK346" s="228"/>
      <c r="DL346" s="239"/>
      <c r="DM346" s="230"/>
      <c r="DN346" s="228"/>
      <c r="DO346" s="228"/>
      <c r="DP346" s="228"/>
      <c r="DQ346" s="228"/>
      <c r="DR346" s="228"/>
      <c r="DS346" s="239"/>
      <c r="DT346" s="230"/>
      <c r="EA346" s="195"/>
      <c r="EQ346" s="235"/>
      <c r="ER346" s="235"/>
      <c r="ES346" s="228"/>
      <c r="ET346" s="228"/>
      <c r="EU346" s="228"/>
      <c r="EV346" s="228"/>
      <c r="EW346" s="228"/>
      <c r="EX346" s="228"/>
      <c r="EY346" s="228"/>
      <c r="EZ346" s="228"/>
      <c r="FA346" s="228"/>
      <c r="FB346" s="228"/>
      <c r="FC346" s="228"/>
      <c r="FD346" s="228"/>
      <c r="FE346" s="228"/>
      <c r="FF346" s="228"/>
      <c r="FG346" s="236"/>
      <c r="FH346" s="228"/>
      <c r="FI346" s="228"/>
      <c r="FJ346" s="237"/>
      <c r="FK346" s="237"/>
      <c r="FL346" s="237"/>
      <c r="FM346" s="237"/>
      <c r="FN346" s="237"/>
      <c r="FP346" s="237"/>
    </row>
    <row r="347" spans="104:172">
      <c r="CZ347" s="228"/>
      <c r="DA347" s="228"/>
      <c r="DB347" s="228"/>
      <c r="DC347" s="228"/>
      <c r="DD347" s="239"/>
      <c r="DE347" s="239"/>
      <c r="DF347" s="230"/>
      <c r="DG347" s="228"/>
      <c r="DH347" s="228"/>
      <c r="DI347" s="228"/>
      <c r="DJ347" s="228"/>
      <c r="DK347" s="228"/>
      <c r="DL347" s="239"/>
      <c r="DM347" s="230"/>
      <c r="DN347" s="228"/>
      <c r="DO347" s="228"/>
      <c r="DP347" s="228"/>
      <c r="DQ347" s="228"/>
      <c r="DR347" s="228"/>
      <c r="DS347" s="239"/>
      <c r="DT347" s="230"/>
      <c r="EA347" s="195"/>
      <c r="EQ347" s="235"/>
      <c r="ER347" s="235"/>
      <c r="ES347" s="228"/>
      <c r="ET347" s="228"/>
      <c r="EU347" s="228"/>
      <c r="EV347" s="228"/>
      <c r="EW347" s="228"/>
      <c r="EX347" s="228"/>
      <c r="EY347" s="228"/>
      <c r="EZ347" s="228"/>
      <c r="FA347" s="228"/>
      <c r="FB347" s="228"/>
      <c r="FC347" s="228"/>
      <c r="FD347" s="228"/>
      <c r="FE347" s="228"/>
      <c r="FF347" s="228"/>
      <c r="FG347" s="236"/>
      <c r="FH347" s="228"/>
      <c r="FI347" s="228"/>
      <c r="FJ347" s="237"/>
      <c r="FK347" s="237"/>
      <c r="FL347" s="237"/>
      <c r="FM347" s="237"/>
      <c r="FN347" s="237"/>
      <c r="FP347" s="237"/>
    </row>
    <row r="348" spans="104:172">
      <c r="CZ348" s="228"/>
      <c r="DA348" s="228"/>
      <c r="DB348" s="228"/>
      <c r="DC348" s="228"/>
      <c r="DD348" s="239"/>
      <c r="DE348" s="239"/>
      <c r="DF348" s="230"/>
      <c r="DG348" s="228"/>
      <c r="DH348" s="228"/>
      <c r="DI348" s="228"/>
      <c r="DJ348" s="228"/>
      <c r="DK348" s="228"/>
      <c r="DL348" s="239"/>
      <c r="DM348" s="230"/>
      <c r="DN348" s="228"/>
      <c r="DO348" s="228"/>
      <c r="DP348" s="228"/>
      <c r="DQ348" s="228"/>
      <c r="DR348" s="228"/>
      <c r="DS348" s="239"/>
      <c r="DT348" s="230"/>
      <c r="EA348" s="195"/>
      <c r="EQ348" s="235"/>
      <c r="ER348" s="235"/>
      <c r="ES348" s="228"/>
      <c r="ET348" s="228"/>
      <c r="EU348" s="228"/>
      <c r="EV348" s="228"/>
      <c r="EW348" s="228"/>
      <c r="EX348" s="228"/>
      <c r="EY348" s="228"/>
      <c r="EZ348" s="228"/>
      <c r="FA348" s="228"/>
      <c r="FB348" s="228"/>
      <c r="FC348" s="228"/>
      <c r="FD348" s="228"/>
      <c r="FE348" s="228"/>
      <c r="FF348" s="228"/>
      <c r="FG348" s="236"/>
      <c r="FH348" s="228"/>
      <c r="FI348" s="228"/>
      <c r="FJ348" s="237"/>
      <c r="FK348" s="237"/>
      <c r="FL348" s="237"/>
      <c r="FM348" s="237"/>
      <c r="FN348" s="237"/>
      <c r="FP348" s="237"/>
    </row>
    <row r="349" spans="104:172">
      <c r="CZ349" s="228"/>
      <c r="DA349" s="228"/>
      <c r="DB349" s="228"/>
      <c r="DC349" s="228"/>
      <c r="DD349" s="239"/>
      <c r="DE349" s="239"/>
      <c r="DF349" s="230"/>
      <c r="DG349" s="228"/>
      <c r="DH349" s="228"/>
      <c r="DI349" s="228"/>
      <c r="DJ349" s="228"/>
      <c r="DK349" s="228"/>
      <c r="DL349" s="239"/>
      <c r="DM349" s="230"/>
      <c r="DN349" s="228"/>
      <c r="DO349" s="228"/>
      <c r="DP349" s="228"/>
      <c r="DQ349" s="228"/>
      <c r="DR349" s="228"/>
      <c r="DS349" s="239"/>
      <c r="DT349" s="230"/>
      <c r="EA349" s="195"/>
      <c r="EQ349" s="235"/>
      <c r="ER349" s="235"/>
      <c r="ES349" s="228"/>
      <c r="ET349" s="228"/>
      <c r="EU349" s="228"/>
      <c r="EV349" s="228"/>
      <c r="EW349" s="228"/>
      <c r="EX349" s="228"/>
      <c r="EY349" s="228"/>
      <c r="EZ349" s="228"/>
      <c r="FA349" s="228"/>
      <c r="FB349" s="228"/>
      <c r="FC349" s="228"/>
      <c r="FD349" s="228"/>
      <c r="FE349" s="228"/>
      <c r="FF349" s="228"/>
      <c r="FG349" s="236"/>
      <c r="FH349" s="228"/>
      <c r="FI349" s="228"/>
      <c r="FJ349" s="237"/>
      <c r="FK349" s="237"/>
      <c r="FL349" s="237"/>
      <c r="FM349" s="237"/>
      <c r="FN349" s="237"/>
      <c r="FP349" s="237"/>
    </row>
    <row r="350" spans="104:172">
      <c r="CZ350" s="228"/>
      <c r="DA350" s="228"/>
      <c r="DB350" s="228"/>
      <c r="DC350" s="228"/>
      <c r="DD350" s="239"/>
      <c r="DE350" s="239"/>
      <c r="DF350" s="230"/>
      <c r="DG350" s="228"/>
      <c r="DH350" s="228"/>
      <c r="DI350" s="228"/>
      <c r="DJ350" s="228"/>
      <c r="DK350" s="228"/>
      <c r="DL350" s="239"/>
      <c r="DM350" s="230"/>
      <c r="DN350" s="228"/>
      <c r="DO350" s="228"/>
      <c r="DP350" s="228"/>
      <c r="DQ350" s="228"/>
      <c r="DR350" s="228"/>
      <c r="DS350" s="239"/>
      <c r="DT350" s="230"/>
      <c r="EA350" s="195"/>
      <c r="EQ350" s="235"/>
      <c r="ER350" s="235"/>
      <c r="ES350" s="228"/>
      <c r="ET350" s="228"/>
      <c r="EU350" s="228"/>
      <c r="EV350" s="228"/>
      <c r="EW350" s="228"/>
      <c r="EX350" s="228"/>
      <c r="EY350" s="228"/>
      <c r="EZ350" s="228"/>
      <c r="FA350" s="228"/>
      <c r="FB350" s="228"/>
      <c r="FC350" s="228"/>
      <c r="FD350" s="228"/>
      <c r="FE350" s="228"/>
      <c r="FF350" s="228"/>
      <c r="FG350" s="236"/>
      <c r="FH350" s="228"/>
      <c r="FI350" s="228"/>
      <c r="FJ350" s="237"/>
      <c r="FK350" s="237"/>
      <c r="FL350" s="237"/>
      <c r="FM350" s="237"/>
      <c r="FN350" s="237"/>
      <c r="FP350" s="237"/>
    </row>
    <row r="351" spans="104:172">
      <c r="CZ351" s="228"/>
      <c r="DA351" s="228"/>
      <c r="DB351" s="228"/>
      <c r="DC351" s="228"/>
      <c r="DD351" s="239"/>
      <c r="DE351" s="239"/>
      <c r="DF351" s="230"/>
      <c r="DG351" s="228"/>
      <c r="DH351" s="228"/>
      <c r="DI351" s="228"/>
      <c r="DJ351" s="228"/>
      <c r="DK351" s="228"/>
      <c r="DL351" s="239"/>
      <c r="DM351" s="230"/>
      <c r="DN351" s="228"/>
      <c r="DO351" s="228"/>
      <c r="DP351" s="228"/>
      <c r="DQ351" s="228"/>
      <c r="DR351" s="228"/>
      <c r="DS351" s="239"/>
      <c r="DT351" s="230"/>
      <c r="EA351" s="195"/>
      <c r="EQ351" s="235"/>
      <c r="ER351" s="235"/>
      <c r="ES351" s="228"/>
      <c r="ET351" s="228"/>
      <c r="EU351" s="228"/>
      <c r="EV351" s="228"/>
      <c r="EW351" s="228"/>
      <c r="EX351" s="228"/>
      <c r="EY351" s="228"/>
      <c r="EZ351" s="228"/>
      <c r="FA351" s="228"/>
      <c r="FB351" s="228"/>
      <c r="FC351" s="228"/>
      <c r="FD351" s="228"/>
      <c r="FE351" s="228"/>
      <c r="FF351" s="228"/>
      <c r="FG351" s="236"/>
      <c r="FH351" s="228"/>
      <c r="FI351" s="228"/>
      <c r="FJ351" s="237"/>
      <c r="FK351" s="237"/>
      <c r="FL351" s="237"/>
      <c r="FM351" s="237"/>
      <c r="FN351" s="237"/>
      <c r="FP351" s="237"/>
    </row>
    <row r="352" spans="104:172">
      <c r="CZ352" s="228"/>
      <c r="DA352" s="228"/>
      <c r="DB352" s="228"/>
      <c r="DC352" s="228"/>
      <c r="DD352" s="239"/>
      <c r="DE352" s="239"/>
      <c r="DF352" s="230"/>
      <c r="DG352" s="228"/>
      <c r="DH352" s="228"/>
      <c r="DI352" s="228"/>
      <c r="DJ352" s="228"/>
      <c r="DK352" s="228"/>
      <c r="DL352" s="239"/>
      <c r="DM352" s="230"/>
      <c r="DN352" s="228"/>
      <c r="DO352" s="228"/>
      <c r="DP352" s="228"/>
      <c r="DQ352" s="228"/>
      <c r="DR352" s="228"/>
      <c r="DS352" s="239"/>
      <c r="DT352" s="230"/>
      <c r="EA352" s="195"/>
      <c r="EQ352" s="235"/>
      <c r="ER352" s="235"/>
      <c r="ES352" s="228"/>
      <c r="ET352" s="228"/>
      <c r="EU352" s="228"/>
      <c r="EV352" s="228"/>
      <c r="EW352" s="228"/>
      <c r="EX352" s="228"/>
      <c r="EY352" s="228"/>
      <c r="EZ352" s="228"/>
      <c r="FA352" s="228"/>
      <c r="FB352" s="228"/>
      <c r="FC352" s="228"/>
      <c r="FD352" s="228"/>
      <c r="FE352" s="228"/>
      <c r="FF352" s="228"/>
      <c r="FG352" s="236"/>
      <c r="FH352" s="228"/>
      <c r="FI352" s="228"/>
      <c r="FJ352" s="237"/>
      <c r="FK352" s="237"/>
      <c r="FL352" s="237"/>
      <c r="FM352" s="237"/>
      <c r="FN352" s="237"/>
      <c r="FP352" s="237"/>
    </row>
    <row r="353" spans="104:172">
      <c r="CZ353" s="228"/>
      <c r="DA353" s="228"/>
      <c r="DB353" s="228"/>
      <c r="DC353" s="228"/>
      <c r="DD353" s="239"/>
      <c r="DE353" s="239"/>
      <c r="DF353" s="230"/>
      <c r="DG353" s="228"/>
      <c r="DH353" s="228"/>
      <c r="DI353" s="228"/>
      <c r="DJ353" s="228"/>
      <c r="DK353" s="228"/>
      <c r="DL353" s="239"/>
      <c r="DM353" s="230"/>
      <c r="DN353" s="228"/>
      <c r="DO353" s="228"/>
      <c r="DP353" s="228"/>
      <c r="DQ353" s="228"/>
      <c r="DR353" s="228"/>
      <c r="DS353" s="239"/>
      <c r="DT353" s="230"/>
      <c r="EA353" s="195"/>
      <c r="EQ353" s="235"/>
      <c r="ER353" s="235"/>
      <c r="ES353" s="228"/>
      <c r="ET353" s="228"/>
      <c r="EU353" s="228"/>
      <c r="EV353" s="228"/>
      <c r="EW353" s="228"/>
      <c r="EX353" s="228"/>
      <c r="EY353" s="228"/>
      <c r="EZ353" s="228"/>
      <c r="FA353" s="228"/>
      <c r="FB353" s="228"/>
      <c r="FC353" s="228"/>
      <c r="FD353" s="228"/>
      <c r="FE353" s="228"/>
      <c r="FF353" s="228"/>
      <c r="FG353" s="236"/>
      <c r="FH353" s="228"/>
      <c r="FI353" s="228"/>
      <c r="FJ353" s="237"/>
      <c r="FK353" s="237"/>
      <c r="FL353" s="237"/>
      <c r="FM353" s="237"/>
      <c r="FN353" s="237"/>
      <c r="FP353" s="237"/>
    </row>
    <row r="354" spans="104:172">
      <c r="CZ354" s="228"/>
      <c r="DA354" s="228"/>
      <c r="DB354" s="228"/>
      <c r="DC354" s="228"/>
      <c r="DD354" s="239"/>
      <c r="DE354" s="239"/>
      <c r="DF354" s="230"/>
      <c r="DG354" s="228"/>
      <c r="DH354" s="228"/>
      <c r="DI354" s="228"/>
      <c r="DJ354" s="228"/>
      <c r="DK354" s="228"/>
      <c r="DL354" s="239"/>
      <c r="DM354" s="230"/>
      <c r="DN354" s="228"/>
      <c r="DO354" s="228"/>
      <c r="DP354" s="228"/>
      <c r="DQ354" s="228"/>
      <c r="DR354" s="228"/>
      <c r="DS354" s="239"/>
      <c r="DT354" s="230"/>
      <c r="EA354" s="195"/>
      <c r="EQ354" s="235"/>
      <c r="ER354" s="235"/>
      <c r="ES354" s="228"/>
      <c r="ET354" s="228"/>
      <c r="EU354" s="228"/>
      <c r="EV354" s="228"/>
      <c r="EW354" s="228"/>
      <c r="EX354" s="228"/>
      <c r="EY354" s="228"/>
      <c r="EZ354" s="228"/>
      <c r="FA354" s="228"/>
      <c r="FB354" s="228"/>
      <c r="FC354" s="228"/>
      <c r="FD354" s="228"/>
      <c r="FE354" s="228"/>
      <c r="FF354" s="228"/>
      <c r="FG354" s="236"/>
      <c r="FH354" s="228"/>
      <c r="FI354" s="228"/>
      <c r="FJ354" s="237"/>
      <c r="FK354" s="237"/>
      <c r="FL354" s="237"/>
      <c r="FM354" s="237"/>
      <c r="FN354" s="237"/>
      <c r="FP354" s="237"/>
    </row>
    <row r="355" spans="104:172">
      <c r="CZ355" s="228"/>
      <c r="DA355" s="228"/>
      <c r="DB355" s="228"/>
      <c r="DC355" s="228"/>
      <c r="DD355" s="239"/>
      <c r="DE355" s="239"/>
      <c r="DF355" s="230"/>
      <c r="DG355" s="228"/>
      <c r="DH355" s="228"/>
      <c r="DI355" s="228"/>
      <c r="DJ355" s="228"/>
      <c r="DK355" s="228"/>
      <c r="DL355" s="239"/>
      <c r="DM355" s="230"/>
      <c r="DN355" s="228"/>
      <c r="DO355" s="228"/>
      <c r="DP355" s="228"/>
      <c r="DQ355" s="228"/>
      <c r="DR355" s="228"/>
      <c r="DS355" s="239"/>
      <c r="DT355" s="230"/>
      <c r="EA355" s="195"/>
      <c r="EQ355" s="235"/>
      <c r="ER355" s="235"/>
      <c r="ES355" s="228"/>
      <c r="ET355" s="228"/>
      <c r="EU355" s="228"/>
      <c r="EV355" s="228"/>
      <c r="EW355" s="228"/>
      <c r="EX355" s="228"/>
      <c r="EY355" s="228"/>
      <c r="EZ355" s="228"/>
      <c r="FA355" s="228"/>
      <c r="FB355" s="228"/>
      <c r="FC355" s="228"/>
      <c r="FD355" s="228"/>
      <c r="FE355" s="228"/>
      <c r="FF355" s="228"/>
      <c r="FG355" s="236"/>
      <c r="FH355" s="228"/>
      <c r="FI355" s="228"/>
      <c r="FJ355" s="237"/>
      <c r="FK355" s="237"/>
      <c r="FL355" s="237"/>
      <c r="FM355" s="237"/>
      <c r="FN355" s="237"/>
      <c r="FP355" s="237"/>
    </row>
    <row r="356" spans="104:172">
      <c r="CZ356" s="228"/>
      <c r="DA356" s="228"/>
      <c r="DB356" s="228"/>
      <c r="DC356" s="228"/>
      <c r="DD356" s="239"/>
      <c r="DE356" s="239"/>
      <c r="DF356" s="230"/>
      <c r="DG356" s="228"/>
      <c r="DH356" s="228"/>
      <c r="DI356" s="228"/>
      <c r="DJ356" s="228"/>
      <c r="DK356" s="228"/>
      <c r="DL356" s="239"/>
      <c r="DM356" s="230"/>
      <c r="DN356" s="228"/>
      <c r="DO356" s="228"/>
      <c r="DP356" s="228"/>
      <c r="DQ356" s="228"/>
      <c r="DR356" s="228"/>
      <c r="DS356" s="239"/>
      <c r="DT356" s="230"/>
      <c r="EA356" s="195"/>
      <c r="EQ356" s="235"/>
      <c r="ER356" s="235"/>
      <c r="ES356" s="228"/>
      <c r="ET356" s="228"/>
      <c r="EU356" s="228"/>
      <c r="EV356" s="228"/>
      <c r="EW356" s="228"/>
      <c r="EX356" s="228"/>
      <c r="EY356" s="228"/>
      <c r="EZ356" s="228"/>
      <c r="FA356" s="228"/>
      <c r="FB356" s="228"/>
      <c r="FC356" s="228"/>
      <c r="FD356" s="228"/>
      <c r="FE356" s="228"/>
      <c r="FF356" s="228"/>
      <c r="FG356" s="236"/>
      <c r="FH356" s="228"/>
      <c r="FI356" s="228"/>
      <c r="FJ356" s="237"/>
      <c r="FK356" s="237"/>
      <c r="FL356" s="237"/>
      <c r="FM356" s="237"/>
      <c r="FN356" s="237"/>
      <c r="FP356" s="237"/>
    </row>
    <row r="357" spans="104:172">
      <c r="CZ357" s="228"/>
      <c r="DA357" s="228"/>
      <c r="DB357" s="228"/>
      <c r="DC357" s="228"/>
      <c r="DD357" s="239"/>
      <c r="DE357" s="239"/>
      <c r="DF357" s="230"/>
      <c r="DG357" s="228"/>
      <c r="DH357" s="228"/>
      <c r="DI357" s="228"/>
      <c r="DJ357" s="228"/>
      <c r="DK357" s="228"/>
      <c r="DL357" s="239"/>
      <c r="DM357" s="230"/>
      <c r="DN357" s="228"/>
      <c r="DO357" s="228"/>
      <c r="DP357" s="228"/>
      <c r="DQ357" s="228"/>
      <c r="DR357" s="228"/>
      <c r="DS357" s="239"/>
      <c r="DT357" s="230"/>
      <c r="EA357" s="195"/>
      <c r="EQ357" s="235"/>
      <c r="ER357" s="235"/>
      <c r="ES357" s="228"/>
      <c r="ET357" s="228"/>
      <c r="EU357" s="228"/>
      <c r="EV357" s="228"/>
      <c r="EW357" s="228"/>
      <c r="EX357" s="228"/>
      <c r="EY357" s="228"/>
      <c r="EZ357" s="228"/>
      <c r="FA357" s="228"/>
      <c r="FB357" s="228"/>
      <c r="FC357" s="228"/>
      <c r="FD357" s="228"/>
      <c r="FE357" s="228"/>
      <c r="FF357" s="228"/>
      <c r="FG357" s="236"/>
      <c r="FH357" s="228"/>
      <c r="FI357" s="228"/>
      <c r="FJ357" s="237"/>
      <c r="FK357" s="237"/>
      <c r="FL357" s="237"/>
      <c r="FM357" s="237"/>
      <c r="FN357" s="237"/>
      <c r="FP357" s="237"/>
    </row>
    <row r="358" spans="104:172">
      <c r="CZ358" s="228"/>
      <c r="DA358" s="228"/>
      <c r="DB358" s="228"/>
      <c r="DC358" s="228"/>
      <c r="DD358" s="239"/>
      <c r="DE358" s="239"/>
      <c r="DF358" s="230"/>
      <c r="DG358" s="228"/>
      <c r="DH358" s="228"/>
      <c r="DI358" s="228"/>
      <c r="DJ358" s="228"/>
      <c r="DK358" s="228"/>
      <c r="DL358" s="239"/>
      <c r="DM358" s="230"/>
      <c r="DN358" s="228"/>
      <c r="DO358" s="228"/>
      <c r="DP358" s="228"/>
      <c r="DQ358" s="228"/>
      <c r="DR358" s="228"/>
      <c r="DS358" s="239"/>
      <c r="DT358" s="230"/>
      <c r="EA358" s="195"/>
      <c r="EQ358" s="235"/>
      <c r="ER358" s="235"/>
      <c r="ES358" s="228"/>
      <c r="ET358" s="228"/>
      <c r="EU358" s="228"/>
      <c r="EV358" s="228"/>
      <c r="EW358" s="228"/>
      <c r="EX358" s="228"/>
      <c r="EY358" s="228"/>
      <c r="EZ358" s="228"/>
      <c r="FA358" s="228"/>
      <c r="FB358" s="228"/>
      <c r="FC358" s="228"/>
      <c r="FD358" s="228"/>
      <c r="FE358" s="228"/>
      <c r="FF358" s="228"/>
      <c r="FG358" s="236"/>
      <c r="FH358" s="228"/>
      <c r="FI358" s="228"/>
      <c r="FJ358" s="237"/>
      <c r="FK358" s="237"/>
      <c r="FL358" s="237"/>
      <c r="FM358" s="237"/>
      <c r="FN358" s="237"/>
      <c r="FP358" s="237"/>
    </row>
    <row r="359" spans="104:172">
      <c r="CZ359" s="228"/>
      <c r="DA359" s="228"/>
      <c r="DB359" s="228"/>
      <c r="DC359" s="228"/>
      <c r="DD359" s="239"/>
      <c r="DE359" s="239"/>
      <c r="DF359" s="230"/>
      <c r="DG359" s="228"/>
      <c r="DH359" s="228"/>
      <c r="DI359" s="228"/>
      <c r="DJ359" s="228"/>
      <c r="DK359" s="228"/>
      <c r="DL359" s="239"/>
      <c r="DM359" s="230"/>
      <c r="DN359" s="228"/>
      <c r="DO359" s="228"/>
      <c r="DP359" s="228"/>
      <c r="DQ359" s="228"/>
      <c r="DR359" s="228"/>
      <c r="DS359" s="239"/>
      <c r="DT359" s="230"/>
      <c r="EA359" s="195"/>
      <c r="EQ359" s="235"/>
      <c r="ER359" s="235"/>
      <c r="ES359" s="228"/>
      <c r="ET359" s="228"/>
      <c r="EU359" s="228"/>
      <c r="EV359" s="228"/>
      <c r="EW359" s="228"/>
      <c r="EX359" s="228"/>
      <c r="EY359" s="228"/>
      <c r="EZ359" s="228"/>
      <c r="FA359" s="228"/>
      <c r="FB359" s="228"/>
      <c r="FC359" s="228"/>
      <c r="FD359" s="228"/>
      <c r="FE359" s="228"/>
      <c r="FF359" s="228"/>
      <c r="FG359" s="236"/>
      <c r="FH359" s="228"/>
      <c r="FI359" s="228"/>
      <c r="FJ359" s="237"/>
      <c r="FK359" s="237"/>
      <c r="FL359" s="237"/>
      <c r="FM359" s="237"/>
      <c r="FN359" s="237"/>
      <c r="FP359" s="237"/>
    </row>
    <row r="360" spans="104:172">
      <c r="CZ360" s="228"/>
      <c r="DA360" s="228"/>
      <c r="DB360" s="228"/>
      <c r="DC360" s="228"/>
      <c r="DD360" s="239"/>
      <c r="DE360" s="239"/>
      <c r="DF360" s="230"/>
      <c r="DG360" s="228"/>
      <c r="DH360" s="228"/>
      <c r="DI360" s="228"/>
      <c r="DJ360" s="228"/>
      <c r="DK360" s="228"/>
      <c r="DL360" s="239"/>
      <c r="DM360" s="230"/>
      <c r="DN360" s="228"/>
      <c r="DO360" s="228"/>
      <c r="DP360" s="228"/>
      <c r="DQ360" s="228"/>
      <c r="DR360" s="228"/>
      <c r="DS360" s="239"/>
      <c r="DT360" s="230"/>
      <c r="EA360" s="195"/>
      <c r="EQ360" s="235"/>
      <c r="ER360" s="235"/>
      <c r="ES360" s="228"/>
      <c r="ET360" s="228"/>
      <c r="EU360" s="228"/>
      <c r="EV360" s="228"/>
      <c r="EW360" s="228"/>
      <c r="EX360" s="228"/>
      <c r="EY360" s="228"/>
      <c r="EZ360" s="228"/>
      <c r="FA360" s="228"/>
      <c r="FB360" s="228"/>
      <c r="FC360" s="228"/>
      <c r="FD360" s="228"/>
      <c r="FE360" s="228"/>
      <c r="FF360" s="228"/>
      <c r="FG360" s="236"/>
      <c r="FH360" s="228"/>
      <c r="FI360" s="228"/>
      <c r="FJ360" s="237"/>
      <c r="FK360" s="237"/>
      <c r="FL360" s="237"/>
      <c r="FM360" s="237"/>
      <c r="FN360" s="237"/>
      <c r="FP360" s="237"/>
    </row>
    <row r="361" spans="104:172">
      <c r="CZ361" s="228"/>
      <c r="DA361" s="228"/>
      <c r="DB361" s="228"/>
      <c r="DC361" s="228"/>
      <c r="DD361" s="239"/>
      <c r="DE361" s="239"/>
      <c r="DF361" s="230"/>
      <c r="DG361" s="228"/>
      <c r="DH361" s="228"/>
      <c r="DI361" s="228"/>
      <c r="DJ361" s="228"/>
      <c r="DK361" s="228"/>
      <c r="DL361" s="239"/>
      <c r="DM361" s="230"/>
      <c r="DN361" s="228"/>
      <c r="DO361" s="228"/>
      <c r="DP361" s="228"/>
      <c r="DQ361" s="228"/>
      <c r="DR361" s="228"/>
      <c r="DS361" s="239"/>
      <c r="DT361" s="230"/>
      <c r="EA361" s="195"/>
      <c r="EQ361" s="235"/>
      <c r="ER361" s="235"/>
      <c r="ES361" s="228"/>
      <c r="ET361" s="228"/>
      <c r="EU361" s="228"/>
      <c r="EV361" s="228"/>
      <c r="EW361" s="228"/>
      <c r="EX361" s="228"/>
      <c r="EY361" s="228"/>
      <c r="EZ361" s="228"/>
      <c r="FA361" s="228"/>
      <c r="FB361" s="228"/>
      <c r="FC361" s="228"/>
      <c r="FD361" s="228"/>
      <c r="FE361" s="228"/>
      <c r="FF361" s="228"/>
      <c r="FG361" s="236"/>
      <c r="FH361" s="228"/>
      <c r="FI361" s="228"/>
      <c r="FJ361" s="237"/>
      <c r="FK361" s="237"/>
      <c r="FL361" s="237"/>
      <c r="FM361" s="237"/>
      <c r="FN361" s="237"/>
      <c r="FP361" s="237"/>
    </row>
    <row r="362" spans="104:172">
      <c r="CZ362" s="228"/>
      <c r="DA362" s="228"/>
      <c r="DB362" s="228"/>
      <c r="DC362" s="228"/>
      <c r="DD362" s="239"/>
      <c r="DE362" s="239"/>
      <c r="DF362" s="230"/>
      <c r="DG362" s="228"/>
      <c r="DH362" s="228"/>
      <c r="DI362" s="228"/>
      <c r="DJ362" s="228"/>
      <c r="DK362" s="228"/>
      <c r="DL362" s="239"/>
      <c r="DM362" s="230"/>
      <c r="DN362" s="228"/>
      <c r="DO362" s="228"/>
      <c r="DP362" s="228"/>
      <c r="DQ362" s="228"/>
      <c r="DR362" s="228"/>
      <c r="DS362" s="239"/>
      <c r="DT362" s="230"/>
      <c r="EA362" s="195"/>
      <c r="EQ362" s="235"/>
      <c r="ER362" s="235"/>
      <c r="ES362" s="228"/>
      <c r="ET362" s="228"/>
      <c r="EU362" s="228"/>
      <c r="EV362" s="228"/>
      <c r="EW362" s="228"/>
      <c r="EX362" s="228"/>
      <c r="EY362" s="228"/>
      <c r="EZ362" s="228"/>
      <c r="FA362" s="228"/>
      <c r="FB362" s="228"/>
      <c r="FC362" s="228"/>
      <c r="FD362" s="228"/>
      <c r="FE362" s="228"/>
      <c r="FF362" s="228"/>
      <c r="FG362" s="236"/>
      <c r="FH362" s="228"/>
      <c r="FI362" s="228"/>
      <c r="FJ362" s="237"/>
      <c r="FK362" s="237"/>
      <c r="FL362" s="237"/>
      <c r="FM362" s="237"/>
      <c r="FN362" s="237"/>
      <c r="FP362" s="237"/>
    </row>
    <row r="363" spans="104:172">
      <c r="CZ363" s="228"/>
      <c r="DA363" s="228"/>
      <c r="DB363" s="228"/>
      <c r="DC363" s="228"/>
      <c r="DD363" s="239"/>
      <c r="DE363" s="239"/>
      <c r="DF363" s="230"/>
      <c r="DG363" s="228"/>
      <c r="DH363" s="228"/>
      <c r="DI363" s="228"/>
      <c r="DJ363" s="228"/>
      <c r="DK363" s="228"/>
      <c r="DL363" s="239"/>
      <c r="DM363" s="230"/>
      <c r="DN363" s="228"/>
      <c r="DO363" s="228"/>
      <c r="DP363" s="228"/>
      <c r="DQ363" s="228"/>
      <c r="DR363" s="228"/>
      <c r="DS363" s="239"/>
      <c r="DT363" s="230"/>
      <c r="EA363" s="195"/>
      <c r="EQ363" s="235"/>
      <c r="ER363" s="235"/>
      <c r="ES363" s="228"/>
      <c r="ET363" s="228"/>
      <c r="EU363" s="228"/>
      <c r="EV363" s="228"/>
      <c r="EW363" s="228"/>
      <c r="EX363" s="228"/>
      <c r="EY363" s="228"/>
      <c r="EZ363" s="228"/>
      <c r="FA363" s="228"/>
      <c r="FB363" s="228"/>
      <c r="FC363" s="228"/>
      <c r="FD363" s="228"/>
      <c r="FE363" s="228"/>
      <c r="FF363" s="228"/>
      <c r="FG363" s="236"/>
      <c r="FH363" s="228"/>
      <c r="FI363" s="228"/>
      <c r="FJ363" s="237"/>
      <c r="FK363" s="237"/>
      <c r="FL363" s="237"/>
      <c r="FM363" s="237"/>
      <c r="FN363" s="237"/>
      <c r="FP363" s="237"/>
    </row>
    <row r="364" spans="104:172">
      <c r="CZ364" s="228"/>
      <c r="DA364" s="228"/>
      <c r="DB364" s="228"/>
      <c r="DC364" s="228"/>
      <c r="DD364" s="239"/>
      <c r="DE364" s="239"/>
      <c r="DF364" s="230"/>
      <c r="DG364" s="228"/>
      <c r="DH364" s="228"/>
      <c r="DI364" s="228"/>
      <c r="DJ364" s="228"/>
      <c r="DK364" s="228"/>
      <c r="DL364" s="239"/>
      <c r="DM364" s="230"/>
      <c r="DN364" s="228"/>
      <c r="DO364" s="228"/>
      <c r="DP364" s="228"/>
      <c r="DQ364" s="228"/>
      <c r="DR364" s="228"/>
      <c r="DS364" s="239"/>
      <c r="DT364" s="230"/>
      <c r="EA364" s="195"/>
      <c r="EQ364" s="235"/>
      <c r="ER364" s="235"/>
      <c r="ES364" s="228"/>
      <c r="ET364" s="228"/>
      <c r="EU364" s="228"/>
      <c r="EV364" s="228"/>
      <c r="EW364" s="228"/>
      <c r="EX364" s="228"/>
      <c r="EY364" s="228"/>
      <c r="EZ364" s="228"/>
      <c r="FA364" s="228"/>
      <c r="FB364" s="228"/>
      <c r="FC364" s="228"/>
      <c r="FD364" s="228"/>
      <c r="FE364" s="228"/>
      <c r="FF364" s="228"/>
      <c r="FG364" s="236"/>
      <c r="FH364" s="228"/>
      <c r="FI364" s="228"/>
      <c r="FJ364" s="237"/>
      <c r="FK364" s="237"/>
      <c r="FL364" s="237"/>
      <c r="FM364" s="237"/>
      <c r="FN364" s="237"/>
      <c r="FP364" s="237"/>
    </row>
    <row r="365" spans="104:172">
      <c r="CZ365" s="228"/>
      <c r="DA365" s="228"/>
      <c r="DB365" s="228"/>
      <c r="DC365" s="228"/>
      <c r="DD365" s="239"/>
      <c r="DE365" s="239"/>
      <c r="DF365" s="230"/>
      <c r="DG365" s="228"/>
      <c r="DH365" s="228"/>
      <c r="DI365" s="228"/>
      <c r="DJ365" s="228"/>
      <c r="DK365" s="228"/>
      <c r="DL365" s="239"/>
      <c r="DM365" s="230"/>
      <c r="DN365" s="228"/>
      <c r="DO365" s="228"/>
      <c r="DP365" s="228"/>
      <c r="DQ365" s="228"/>
      <c r="DR365" s="228"/>
      <c r="DS365" s="239"/>
      <c r="DT365" s="230"/>
      <c r="EA365" s="195"/>
      <c r="EQ365" s="235"/>
      <c r="ER365" s="235"/>
      <c r="ES365" s="228"/>
      <c r="ET365" s="228"/>
      <c r="EU365" s="228"/>
      <c r="EV365" s="228"/>
      <c r="EW365" s="228"/>
      <c r="EX365" s="228"/>
      <c r="EY365" s="228"/>
      <c r="EZ365" s="228"/>
      <c r="FA365" s="228"/>
      <c r="FB365" s="228"/>
      <c r="FC365" s="228"/>
      <c r="FD365" s="228"/>
      <c r="FE365" s="228"/>
      <c r="FF365" s="228"/>
      <c r="FG365" s="236"/>
      <c r="FH365" s="228"/>
      <c r="FI365" s="228"/>
      <c r="FJ365" s="237"/>
      <c r="FK365" s="237"/>
      <c r="FL365" s="237"/>
      <c r="FM365" s="237"/>
      <c r="FN365" s="237"/>
      <c r="FP365" s="237"/>
    </row>
    <row r="366" spans="104:172">
      <c r="CZ366" s="228"/>
      <c r="DA366" s="228"/>
      <c r="DB366" s="228"/>
      <c r="DC366" s="228"/>
      <c r="DD366" s="239"/>
      <c r="DE366" s="239"/>
      <c r="DF366" s="230"/>
      <c r="DG366" s="228"/>
      <c r="DH366" s="228"/>
      <c r="DI366" s="228"/>
      <c r="DJ366" s="228"/>
      <c r="DK366" s="228"/>
      <c r="DL366" s="239"/>
      <c r="DM366" s="230"/>
      <c r="DN366" s="228"/>
      <c r="DO366" s="228"/>
      <c r="DP366" s="228"/>
      <c r="DQ366" s="228"/>
      <c r="DR366" s="228"/>
      <c r="DS366" s="239"/>
      <c r="DT366" s="230"/>
      <c r="EA366" s="195"/>
      <c r="EQ366" s="235"/>
      <c r="ER366" s="235"/>
      <c r="ES366" s="228"/>
      <c r="ET366" s="228"/>
      <c r="EU366" s="228"/>
      <c r="EV366" s="228"/>
      <c r="EW366" s="228"/>
      <c r="EX366" s="228"/>
      <c r="EY366" s="228"/>
      <c r="EZ366" s="228"/>
      <c r="FA366" s="228"/>
      <c r="FB366" s="228"/>
      <c r="FC366" s="228"/>
      <c r="FD366" s="228"/>
      <c r="FE366" s="228"/>
      <c r="FF366" s="228"/>
      <c r="FG366" s="236"/>
      <c r="FH366" s="228"/>
      <c r="FI366" s="228"/>
      <c r="FJ366" s="237"/>
      <c r="FK366" s="237"/>
      <c r="FL366" s="237"/>
      <c r="FM366" s="237"/>
      <c r="FN366" s="237"/>
      <c r="FP366" s="237"/>
    </row>
    <row r="367" spans="104:172">
      <c r="CZ367" s="228"/>
      <c r="DA367" s="228"/>
      <c r="DB367" s="228"/>
      <c r="DC367" s="228"/>
      <c r="DD367" s="239"/>
      <c r="DE367" s="239"/>
      <c r="DF367" s="230"/>
      <c r="DG367" s="228"/>
      <c r="DH367" s="228"/>
      <c r="DI367" s="228"/>
      <c r="DJ367" s="228"/>
      <c r="DK367" s="228"/>
      <c r="DL367" s="239"/>
      <c r="DM367" s="230"/>
      <c r="DN367" s="228"/>
      <c r="DO367" s="228"/>
      <c r="DP367" s="228"/>
      <c r="DQ367" s="228"/>
      <c r="DR367" s="228"/>
      <c r="DS367" s="239"/>
      <c r="DT367" s="230"/>
      <c r="EA367" s="195"/>
      <c r="EQ367" s="235"/>
      <c r="ER367" s="235"/>
      <c r="ES367" s="228"/>
      <c r="ET367" s="228"/>
      <c r="EU367" s="228"/>
      <c r="EV367" s="228"/>
      <c r="EW367" s="228"/>
      <c r="EX367" s="228"/>
      <c r="EY367" s="228"/>
      <c r="EZ367" s="228"/>
      <c r="FA367" s="228"/>
      <c r="FB367" s="228"/>
      <c r="FC367" s="228"/>
      <c r="FD367" s="228"/>
      <c r="FE367" s="228"/>
      <c r="FF367" s="228"/>
      <c r="FG367" s="236"/>
      <c r="FH367" s="228"/>
      <c r="FI367" s="228"/>
      <c r="FJ367" s="237"/>
      <c r="FK367" s="237"/>
      <c r="FL367" s="237"/>
      <c r="FM367" s="237"/>
      <c r="FN367" s="237"/>
      <c r="FP367" s="237"/>
    </row>
    <row r="368" spans="104:172">
      <c r="CZ368" s="228"/>
      <c r="DA368" s="228"/>
      <c r="DB368" s="228"/>
      <c r="DC368" s="228"/>
      <c r="DD368" s="239"/>
      <c r="DE368" s="239"/>
      <c r="DF368" s="230"/>
      <c r="DG368" s="228"/>
      <c r="DH368" s="228"/>
      <c r="DI368" s="228"/>
      <c r="DJ368" s="228"/>
      <c r="DK368" s="228"/>
      <c r="DL368" s="239"/>
      <c r="DM368" s="230"/>
      <c r="DN368" s="228"/>
      <c r="DO368" s="228"/>
      <c r="DP368" s="228"/>
      <c r="DQ368" s="228"/>
      <c r="DR368" s="228"/>
      <c r="DS368" s="239"/>
      <c r="DT368" s="230"/>
      <c r="EA368" s="195"/>
      <c r="EQ368" s="235"/>
      <c r="ER368" s="235"/>
      <c r="ES368" s="228"/>
      <c r="ET368" s="228"/>
      <c r="EU368" s="228"/>
      <c r="EV368" s="228"/>
      <c r="EW368" s="228"/>
      <c r="EX368" s="228"/>
      <c r="EY368" s="228"/>
      <c r="EZ368" s="228"/>
      <c r="FA368" s="228"/>
      <c r="FB368" s="228"/>
      <c r="FC368" s="228"/>
      <c r="FD368" s="228"/>
      <c r="FE368" s="228"/>
      <c r="FF368" s="228"/>
      <c r="FG368" s="236"/>
      <c r="FH368" s="228"/>
      <c r="FI368" s="228"/>
      <c r="FJ368" s="237"/>
      <c r="FK368" s="237"/>
      <c r="FL368" s="237"/>
      <c r="FM368" s="237"/>
      <c r="FN368" s="237"/>
      <c r="FP368" s="237"/>
    </row>
    <row r="369" spans="104:172">
      <c r="CZ369" s="228"/>
      <c r="DA369" s="228"/>
      <c r="DB369" s="228"/>
      <c r="DC369" s="228"/>
      <c r="DD369" s="239"/>
      <c r="DE369" s="239"/>
      <c r="DF369" s="230"/>
      <c r="DG369" s="228"/>
      <c r="DH369" s="228"/>
      <c r="DI369" s="228"/>
      <c r="DJ369" s="228"/>
      <c r="DK369" s="228"/>
      <c r="DL369" s="239"/>
      <c r="DM369" s="230"/>
      <c r="DN369" s="228"/>
      <c r="DO369" s="228"/>
      <c r="DP369" s="228"/>
      <c r="DQ369" s="228"/>
      <c r="DR369" s="228"/>
      <c r="DS369" s="239"/>
      <c r="DT369" s="230"/>
      <c r="EA369" s="195"/>
      <c r="EQ369" s="235"/>
      <c r="ER369" s="235"/>
      <c r="ES369" s="228"/>
      <c r="ET369" s="228"/>
      <c r="EU369" s="228"/>
      <c r="EV369" s="228"/>
      <c r="EW369" s="228"/>
      <c r="EX369" s="228"/>
      <c r="EY369" s="228"/>
      <c r="EZ369" s="228"/>
      <c r="FA369" s="228"/>
      <c r="FB369" s="228"/>
      <c r="FC369" s="228"/>
      <c r="FD369" s="228"/>
      <c r="FE369" s="228"/>
      <c r="FF369" s="228"/>
      <c r="FG369" s="236"/>
      <c r="FH369" s="228"/>
      <c r="FI369" s="228"/>
      <c r="FJ369" s="237"/>
      <c r="FK369" s="237"/>
      <c r="FL369" s="237"/>
      <c r="FM369" s="237"/>
      <c r="FN369" s="237"/>
      <c r="FP369" s="237"/>
    </row>
    <row r="370" spans="104:172">
      <c r="CZ370" s="228"/>
      <c r="DA370" s="228"/>
      <c r="DB370" s="228"/>
      <c r="DC370" s="228"/>
      <c r="DD370" s="239"/>
      <c r="DE370" s="239"/>
      <c r="DF370" s="230"/>
      <c r="DG370" s="228"/>
      <c r="DH370" s="228"/>
      <c r="DI370" s="228"/>
      <c r="DJ370" s="228"/>
      <c r="DK370" s="228"/>
      <c r="DL370" s="239"/>
      <c r="DM370" s="230"/>
      <c r="DN370" s="228"/>
      <c r="DO370" s="228"/>
      <c r="DP370" s="228"/>
      <c r="DQ370" s="228"/>
      <c r="DR370" s="228"/>
      <c r="DS370" s="239"/>
      <c r="DT370" s="230"/>
      <c r="EA370" s="195"/>
      <c r="EQ370" s="235"/>
      <c r="ER370" s="235"/>
      <c r="ES370" s="228"/>
      <c r="ET370" s="228"/>
      <c r="EU370" s="228"/>
      <c r="EV370" s="228"/>
      <c r="EW370" s="228"/>
      <c r="EX370" s="228"/>
      <c r="EY370" s="228"/>
      <c r="EZ370" s="228"/>
      <c r="FA370" s="228"/>
      <c r="FB370" s="228"/>
      <c r="FC370" s="228"/>
      <c r="FD370" s="228"/>
      <c r="FE370" s="228"/>
      <c r="FF370" s="228"/>
      <c r="FG370" s="236"/>
      <c r="FH370" s="228"/>
      <c r="FI370" s="228"/>
      <c r="FJ370" s="237"/>
      <c r="FK370" s="237"/>
      <c r="FL370" s="237"/>
      <c r="FM370" s="237"/>
      <c r="FN370" s="237"/>
      <c r="FP370" s="237"/>
    </row>
    <row r="371" spans="104:172">
      <c r="CZ371" s="228"/>
      <c r="DA371" s="228"/>
      <c r="DB371" s="228"/>
      <c r="DC371" s="228"/>
      <c r="DD371" s="239"/>
      <c r="DE371" s="239"/>
      <c r="DF371" s="230"/>
      <c r="DG371" s="228"/>
      <c r="DH371" s="228"/>
      <c r="DI371" s="228"/>
      <c r="DJ371" s="228"/>
      <c r="DK371" s="228"/>
      <c r="DL371" s="239"/>
      <c r="DM371" s="230"/>
      <c r="DN371" s="228"/>
      <c r="DO371" s="228"/>
      <c r="DP371" s="228"/>
      <c r="DQ371" s="228"/>
      <c r="DR371" s="228"/>
      <c r="DS371" s="239"/>
      <c r="DT371" s="230"/>
      <c r="EA371" s="195"/>
      <c r="EQ371" s="235"/>
      <c r="ER371" s="235"/>
      <c r="ES371" s="228"/>
      <c r="ET371" s="228"/>
      <c r="EU371" s="228"/>
      <c r="EV371" s="228"/>
      <c r="EW371" s="228"/>
      <c r="EX371" s="228"/>
      <c r="EY371" s="228"/>
      <c r="EZ371" s="228"/>
      <c r="FA371" s="228"/>
      <c r="FB371" s="228"/>
      <c r="FC371" s="228"/>
      <c r="FD371" s="228"/>
      <c r="FE371" s="228"/>
      <c r="FF371" s="228"/>
      <c r="FG371" s="236"/>
      <c r="FH371" s="228"/>
      <c r="FI371" s="228"/>
      <c r="FJ371" s="237"/>
      <c r="FK371" s="237"/>
      <c r="FL371" s="237"/>
      <c r="FM371" s="237"/>
      <c r="FN371" s="237"/>
      <c r="FP371" s="237"/>
    </row>
    <row r="372" spans="104:172">
      <c r="CZ372" s="228"/>
      <c r="DA372" s="228"/>
      <c r="DB372" s="228"/>
      <c r="DC372" s="228"/>
      <c r="DD372" s="239"/>
      <c r="DE372" s="239"/>
      <c r="DF372" s="230"/>
      <c r="DG372" s="228"/>
      <c r="DH372" s="228"/>
      <c r="DI372" s="228"/>
      <c r="DJ372" s="228"/>
      <c r="DK372" s="228"/>
      <c r="DL372" s="239"/>
      <c r="DM372" s="230"/>
      <c r="DN372" s="228"/>
      <c r="DO372" s="228"/>
      <c r="DP372" s="228"/>
      <c r="DQ372" s="228"/>
      <c r="DR372" s="228"/>
      <c r="DS372" s="239"/>
      <c r="DT372" s="230"/>
      <c r="EA372" s="195"/>
      <c r="EQ372" s="235"/>
      <c r="ER372" s="235"/>
      <c r="ES372" s="228"/>
      <c r="ET372" s="228"/>
      <c r="EU372" s="228"/>
      <c r="EV372" s="228"/>
      <c r="EW372" s="228"/>
      <c r="EX372" s="228"/>
      <c r="EY372" s="228"/>
      <c r="EZ372" s="228"/>
      <c r="FA372" s="228"/>
      <c r="FB372" s="228"/>
      <c r="FC372" s="228"/>
      <c r="FD372" s="228"/>
      <c r="FE372" s="228"/>
      <c r="FF372" s="228"/>
      <c r="FG372" s="236"/>
      <c r="FH372" s="228"/>
      <c r="FI372" s="228"/>
      <c r="FJ372" s="237"/>
      <c r="FK372" s="237"/>
      <c r="FL372" s="237"/>
      <c r="FM372" s="237"/>
      <c r="FN372" s="237"/>
      <c r="FP372" s="237"/>
    </row>
    <row r="373" spans="104:172">
      <c r="CZ373" s="228"/>
      <c r="DA373" s="228"/>
      <c r="DB373" s="228"/>
      <c r="DC373" s="228"/>
      <c r="DD373" s="239"/>
      <c r="DE373" s="239"/>
      <c r="DF373" s="230"/>
      <c r="DG373" s="228"/>
      <c r="DH373" s="228"/>
      <c r="DI373" s="228"/>
      <c r="DJ373" s="228"/>
      <c r="DK373" s="228"/>
      <c r="DL373" s="239"/>
      <c r="DM373" s="230"/>
      <c r="DN373" s="228"/>
      <c r="DO373" s="228"/>
      <c r="DP373" s="228"/>
      <c r="DQ373" s="228"/>
      <c r="DR373" s="228"/>
      <c r="DS373" s="239"/>
      <c r="DT373" s="230"/>
      <c r="EA373" s="195"/>
      <c r="EQ373" s="235"/>
      <c r="ER373" s="235"/>
      <c r="ES373" s="228"/>
      <c r="ET373" s="228"/>
      <c r="EU373" s="228"/>
      <c r="EV373" s="228"/>
      <c r="EW373" s="228"/>
      <c r="EX373" s="228"/>
      <c r="EY373" s="228"/>
      <c r="EZ373" s="228"/>
      <c r="FA373" s="228"/>
      <c r="FB373" s="228"/>
      <c r="FC373" s="228"/>
      <c r="FD373" s="228"/>
      <c r="FE373" s="228"/>
      <c r="FF373" s="228"/>
      <c r="FG373" s="236"/>
      <c r="FH373" s="228"/>
      <c r="FI373" s="228"/>
      <c r="FJ373" s="237"/>
      <c r="FK373" s="237"/>
      <c r="FL373" s="237"/>
      <c r="FM373" s="237"/>
      <c r="FN373" s="237"/>
      <c r="FP373" s="237"/>
    </row>
    <row r="374" spans="104:172">
      <c r="CZ374" s="228"/>
      <c r="DA374" s="228"/>
      <c r="DB374" s="228"/>
      <c r="DC374" s="228"/>
      <c r="DD374" s="239"/>
      <c r="DE374" s="239"/>
      <c r="DF374" s="230"/>
      <c r="DG374" s="228"/>
      <c r="DH374" s="228"/>
      <c r="DI374" s="228"/>
      <c r="DJ374" s="228"/>
      <c r="DK374" s="228"/>
      <c r="DL374" s="239"/>
      <c r="DM374" s="230"/>
      <c r="DN374" s="228"/>
      <c r="DO374" s="228"/>
      <c r="DP374" s="228"/>
      <c r="DQ374" s="228"/>
      <c r="DR374" s="228"/>
      <c r="DS374" s="239"/>
      <c r="DT374" s="230"/>
      <c r="EA374" s="195"/>
      <c r="EQ374" s="235"/>
      <c r="ER374" s="235"/>
      <c r="ES374" s="228"/>
      <c r="ET374" s="228"/>
      <c r="EU374" s="228"/>
      <c r="EV374" s="228"/>
      <c r="EW374" s="228"/>
      <c r="EX374" s="228"/>
      <c r="EY374" s="228"/>
      <c r="EZ374" s="228"/>
      <c r="FA374" s="228"/>
      <c r="FB374" s="228"/>
      <c r="FC374" s="228"/>
      <c r="FD374" s="228"/>
      <c r="FE374" s="228"/>
      <c r="FF374" s="228"/>
      <c r="FG374" s="236"/>
      <c r="FH374" s="228"/>
      <c r="FI374" s="228"/>
      <c r="FJ374" s="237"/>
      <c r="FK374" s="237"/>
      <c r="FL374" s="237"/>
      <c r="FM374" s="237"/>
      <c r="FN374" s="237"/>
      <c r="FP374" s="237"/>
    </row>
    <row r="375" spans="104:172">
      <c r="CZ375" s="228"/>
      <c r="DA375" s="228"/>
      <c r="DB375" s="228"/>
      <c r="DC375" s="228"/>
      <c r="DD375" s="239"/>
      <c r="DE375" s="239"/>
      <c r="DF375" s="230"/>
      <c r="DG375" s="228"/>
      <c r="DH375" s="228"/>
      <c r="DI375" s="228"/>
      <c r="DJ375" s="228"/>
      <c r="DK375" s="228"/>
      <c r="DL375" s="239"/>
      <c r="DM375" s="230"/>
      <c r="DN375" s="228"/>
      <c r="DO375" s="228"/>
      <c r="DP375" s="228"/>
      <c r="DQ375" s="228"/>
      <c r="DR375" s="228"/>
      <c r="DS375" s="239"/>
      <c r="DT375" s="230"/>
      <c r="EA375" s="195"/>
      <c r="EQ375" s="235"/>
      <c r="ER375" s="235"/>
      <c r="ES375" s="228"/>
      <c r="ET375" s="228"/>
      <c r="EU375" s="228"/>
      <c r="EV375" s="228"/>
      <c r="EW375" s="228"/>
      <c r="EX375" s="228"/>
      <c r="EY375" s="228"/>
      <c r="EZ375" s="228"/>
      <c r="FA375" s="228"/>
      <c r="FB375" s="228"/>
      <c r="FC375" s="228"/>
      <c r="FD375" s="228"/>
      <c r="FE375" s="228"/>
      <c r="FF375" s="228"/>
      <c r="FG375" s="236"/>
      <c r="FH375" s="228"/>
      <c r="FI375" s="228"/>
      <c r="FJ375" s="237"/>
      <c r="FK375" s="237"/>
      <c r="FL375" s="237"/>
      <c r="FM375" s="237"/>
      <c r="FN375" s="237"/>
      <c r="FP375" s="237"/>
    </row>
    <row r="376" spans="104:172">
      <c r="CZ376" s="228"/>
      <c r="DA376" s="228"/>
      <c r="DB376" s="228"/>
      <c r="DC376" s="228"/>
      <c r="DD376" s="239"/>
      <c r="DE376" s="239"/>
      <c r="DF376" s="230"/>
      <c r="DG376" s="228"/>
      <c r="DH376" s="228"/>
      <c r="DI376" s="228"/>
      <c r="DJ376" s="228"/>
      <c r="DK376" s="228"/>
      <c r="DL376" s="239"/>
      <c r="DM376" s="230"/>
      <c r="DN376" s="228"/>
      <c r="DO376" s="228"/>
      <c r="DP376" s="228"/>
      <c r="DQ376" s="228"/>
      <c r="DR376" s="228"/>
      <c r="DS376" s="239"/>
      <c r="DT376" s="230"/>
      <c r="EA376" s="195"/>
      <c r="EQ376" s="235"/>
      <c r="ER376" s="235"/>
      <c r="ES376" s="228"/>
      <c r="ET376" s="228"/>
      <c r="EU376" s="228"/>
      <c r="EV376" s="228"/>
      <c r="EW376" s="228"/>
      <c r="EX376" s="228"/>
      <c r="EY376" s="228"/>
      <c r="EZ376" s="228"/>
      <c r="FA376" s="228"/>
      <c r="FB376" s="228"/>
      <c r="FC376" s="228"/>
      <c r="FD376" s="228"/>
      <c r="FE376" s="228"/>
      <c r="FF376" s="228"/>
      <c r="FG376" s="236"/>
      <c r="FH376" s="228"/>
      <c r="FI376" s="228"/>
      <c r="FJ376" s="237"/>
      <c r="FK376" s="237"/>
      <c r="FL376" s="237"/>
      <c r="FM376" s="237"/>
      <c r="FN376" s="237"/>
      <c r="FP376" s="237"/>
    </row>
    <row r="377" spans="104:172">
      <c r="CZ377" s="228"/>
      <c r="DA377" s="228"/>
      <c r="DB377" s="228"/>
      <c r="DC377" s="228"/>
      <c r="DD377" s="239"/>
      <c r="DE377" s="239"/>
      <c r="DF377" s="230"/>
      <c r="DG377" s="228"/>
      <c r="DH377" s="228"/>
      <c r="DI377" s="228"/>
      <c r="DJ377" s="228"/>
      <c r="DK377" s="228"/>
      <c r="DL377" s="239"/>
      <c r="DM377" s="230"/>
      <c r="DN377" s="228"/>
      <c r="DO377" s="228"/>
      <c r="DP377" s="228"/>
      <c r="DQ377" s="228"/>
      <c r="DR377" s="228"/>
      <c r="DS377" s="239"/>
      <c r="DT377" s="230"/>
      <c r="EA377" s="195"/>
      <c r="EQ377" s="235"/>
      <c r="ER377" s="235"/>
      <c r="ES377" s="228"/>
      <c r="ET377" s="228"/>
      <c r="EU377" s="228"/>
      <c r="EV377" s="228"/>
      <c r="EW377" s="228"/>
      <c r="EX377" s="228"/>
      <c r="EY377" s="228"/>
      <c r="EZ377" s="228"/>
      <c r="FA377" s="228"/>
      <c r="FB377" s="228"/>
      <c r="FC377" s="228"/>
      <c r="FD377" s="228"/>
      <c r="FE377" s="228"/>
      <c r="FF377" s="228"/>
      <c r="FG377" s="236"/>
      <c r="FH377" s="228"/>
      <c r="FI377" s="228"/>
      <c r="FJ377" s="237"/>
      <c r="FK377" s="237"/>
      <c r="FL377" s="237"/>
      <c r="FM377" s="237"/>
      <c r="FN377" s="237"/>
      <c r="FP377" s="237"/>
    </row>
    <row r="378" spans="104:172">
      <c r="CZ378" s="228"/>
      <c r="DA378" s="228"/>
      <c r="DB378" s="228"/>
      <c r="DC378" s="228"/>
      <c r="DD378" s="239"/>
      <c r="DE378" s="239"/>
      <c r="DF378" s="230"/>
      <c r="DG378" s="228"/>
      <c r="DH378" s="228"/>
      <c r="DI378" s="228"/>
      <c r="DJ378" s="228"/>
      <c r="DK378" s="228"/>
      <c r="DL378" s="239"/>
      <c r="DM378" s="230"/>
      <c r="DN378" s="228"/>
      <c r="DO378" s="228"/>
      <c r="DP378" s="228"/>
      <c r="DQ378" s="228"/>
      <c r="DR378" s="228"/>
      <c r="DS378" s="239"/>
      <c r="DT378" s="230"/>
      <c r="EA378" s="195"/>
      <c r="EQ378" s="235"/>
      <c r="ER378" s="235"/>
      <c r="ES378" s="228"/>
      <c r="ET378" s="228"/>
      <c r="EU378" s="228"/>
      <c r="EV378" s="228"/>
      <c r="EW378" s="228"/>
      <c r="EX378" s="228"/>
      <c r="EY378" s="228"/>
      <c r="EZ378" s="228"/>
      <c r="FA378" s="228"/>
      <c r="FB378" s="228"/>
      <c r="FC378" s="228"/>
      <c r="FD378" s="228"/>
      <c r="FE378" s="228"/>
      <c r="FF378" s="228"/>
      <c r="FG378" s="236"/>
      <c r="FH378" s="228"/>
      <c r="FI378" s="228"/>
      <c r="FJ378" s="237"/>
      <c r="FK378" s="237"/>
      <c r="FL378" s="237"/>
      <c r="FM378" s="237"/>
      <c r="FN378" s="237"/>
      <c r="FP378" s="237"/>
    </row>
    <row r="379" spans="104:172">
      <c r="CZ379" s="228"/>
      <c r="DA379" s="228"/>
      <c r="DB379" s="228"/>
      <c r="DC379" s="228"/>
      <c r="DD379" s="239"/>
      <c r="DE379" s="239"/>
      <c r="DF379" s="230"/>
      <c r="DG379" s="228"/>
      <c r="DH379" s="228"/>
      <c r="DI379" s="228"/>
      <c r="DJ379" s="228"/>
      <c r="DK379" s="228"/>
      <c r="DL379" s="239"/>
      <c r="DM379" s="230"/>
      <c r="DN379" s="228"/>
      <c r="DO379" s="228"/>
      <c r="DP379" s="228"/>
      <c r="DQ379" s="228"/>
      <c r="DR379" s="228"/>
      <c r="DS379" s="239"/>
      <c r="DT379" s="230"/>
      <c r="EA379" s="195"/>
      <c r="EQ379" s="235"/>
      <c r="ER379" s="235"/>
      <c r="ES379" s="228"/>
      <c r="ET379" s="228"/>
      <c r="EU379" s="228"/>
      <c r="EV379" s="228"/>
      <c r="EW379" s="228"/>
      <c r="EX379" s="228"/>
      <c r="EY379" s="228"/>
      <c r="EZ379" s="228"/>
      <c r="FA379" s="228"/>
      <c r="FB379" s="228"/>
      <c r="FC379" s="228"/>
      <c r="FD379" s="228"/>
      <c r="FE379" s="228"/>
      <c r="FF379" s="228"/>
      <c r="FG379" s="236"/>
      <c r="FH379" s="228"/>
      <c r="FI379" s="228"/>
      <c r="FJ379" s="237"/>
      <c r="FK379" s="237"/>
      <c r="FL379" s="237"/>
      <c r="FM379" s="237"/>
      <c r="FN379" s="237"/>
      <c r="FP379" s="237"/>
    </row>
    <row r="380" spans="104:172">
      <c r="CZ380" s="228"/>
      <c r="DA380" s="228"/>
      <c r="DB380" s="228"/>
      <c r="DC380" s="228"/>
      <c r="DD380" s="239"/>
      <c r="DE380" s="239"/>
      <c r="DF380" s="230"/>
      <c r="DG380" s="228"/>
      <c r="DH380" s="228"/>
      <c r="DI380" s="228"/>
      <c r="DJ380" s="228"/>
      <c r="DK380" s="228"/>
      <c r="DL380" s="239"/>
      <c r="DM380" s="230"/>
      <c r="DN380" s="228"/>
      <c r="DO380" s="228"/>
      <c r="DP380" s="228"/>
      <c r="DQ380" s="228"/>
      <c r="DR380" s="228"/>
      <c r="DS380" s="239"/>
      <c r="DT380" s="230"/>
      <c r="EA380" s="195"/>
      <c r="EQ380" s="235"/>
      <c r="ER380" s="235"/>
      <c r="ES380" s="228"/>
      <c r="ET380" s="228"/>
      <c r="EU380" s="228"/>
      <c r="EV380" s="228"/>
      <c r="EW380" s="228"/>
      <c r="EX380" s="228"/>
      <c r="EY380" s="228"/>
      <c r="EZ380" s="228"/>
      <c r="FA380" s="228"/>
      <c r="FB380" s="228"/>
      <c r="FC380" s="228"/>
      <c r="FD380" s="228"/>
      <c r="FE380" s="228"/>
      <c r="FF380" s="228"/>
      <c r="FG380" s="236"/>
      <c r="FH380" s="228"/>
      <c r="FI380" s="228"/>
      <c r="FJ380" s="237"/>
      <c r="FK380" s="237"/>
      <c r="FL380" s="237"/>
      <c r="FM380" s="237"/>
      <c r="FN380" s="237"/>
      <c r="FP380" s="237"/>
    </row>
    <row r="381" spans="104:172">
      <c r="CZ381" s="228"/>
      <c r="DA381" s="228"/>
      <c r="DB381" s="228"/>
      <c r="DC381" s="228"/>
      <c r="DD381" s="239"/>
      <c r="DE381" s="239"/>
      <c r="DF381" s="230"/>
      <c r="DG381" s="228"/>
      <c r="DH381" s="228"/>
      <c r="DI381" s="228"/>
      <c r="DJ381" s="228"/>
      <c r="DK381" s="228"/>
      <c r="DL381" s="239"/>
      <c r="DM381" s="230"/>
      <c r="DN381" s="228"/>
      <c r="DO381" s="228"/>
      <c r="DP381" s="228"/>
      <c r="DQ381" s="228"/>
      <c r="DR381" s="228"/>
      <c r="DS381" s="239"/>
      <c r="DT381" s="230"/>
      <c r="EA381" s="195"/>
      <c r="EQ381" s="235"/>
      <c r="ER381" s="235"/>
      <c r="ES381" s="228"/>
      <c r="ET381" s="228"/>
      <c r="EU381" s="228"/>
      <c r="EV381" s="228"/>
      <c r="EW381" s="228"/>
      <c r="EX381" s="228"/>
      <c r="EY381" s="228"/>
      <c r="EZ381" s="228"/>
      <c r="FA381" s="228"/>
      <c r="FB381" s="228"/>
      <c r="FC381" s="228"/>
      <c r="FD381" s="228"/>
      <c r="FE381" s="228"/>
      <c r="FF381" s="228"/>
      <c r="FG381" s="236"/>
      <c r="FH381" s="228"/>
      <c r="FI381" s="228"/>
      <c r="FJ381" s="237"/>
      <c r="FK381" s="237"/>
      <c r="FL381" s="237"/>
      <c r="FM381" s="237"/>
      <c r="FN381" s="237"/>
      <c r="FP381" s="237"/>
    </row>
    <row r="382" spans="104:172">
      <c r="CZ382" s="228"/>
      <c r="DA382" s="228"/>
      <c r="DB382" s="228"/>
      <c r="DC382" s="228"/>
      <c r="DD382" s="239"/>
      <c r="DE382" s="239"/>
      <c r="DF382" s="230"/>
      <c r="DG382" s="228"/>
      <c r="DH382" s="228"/>
      <c r="DI382" s="228"/>
      <c r="DJ382" s="228"/>
      <c r="DK382" s="228"/>
      <c r="DL382" s="239"/>
      <c r="DM382" s="230"/>
      <c r="DN382" s="228"/>
      <c r="DO382" s="228"/>
      <c r="DP382" s="228"/>
      <c r="DQ382" s="228"/>
      <c r="DR382" s="228"/>
      <c r="DS382" s="239"/>
      <c r="DT382" s="230"/>
      <c r="EA382" s="195"/>
      <c r="EQ382" s="235"/>
      <c r="ER382" s="235"/>
      <c r="ES382" s="228"/>
      <c r="ET382" s="228"/>
      <c r="EU382" s="228"/>
      <c r="EV382" s="228"/>
      <c r="EW382" s="228"/>
      <c r="EX382" s="228"/>
      <c r="EY382" s="228"/>
      <c r="EZ382" s="228"/>
      <c r="FA382" s="228"/>
      <c r="FB382" s="228"/>
      <c r="FC382" s="228"/>
      <c r="FD382" s="228"/>
      <c r="FE382" s="228"/>
      <c r="FF382" s="228"/>
      <c r="FG382" s="236"/>
      <c r="FH382" s="228"/>
      <c r="FI382" s="228"/>
      <c r="FJ382" s="237"/>
      <c r="FK382" s="237"/>
      <c r="FL382" s="237"/>
      <c r="FM382" s="237"/>
      <c r="FN382" s="237"/>
      <c r="FP382" s="237"/>
    </row>
    <row r="383" spans="104:172">
      <c r="CZ383" s="228"/>
      <c r="DA383" s="228"/>
      <c r="DB383" s="228"/>
      <c r="DC383" s="228"/>
      <c r="DD383" s="239"/>
      <c r="DE383" s="239"/>
      <c r="DF383" s="230"/>
      <c r="DG383" s="228"/>
      <c r="DH383" s="228"/>
      <c r="DI383" s="228"/>
      <c r="DJ383" s="228"/>
      <c r="DK383" s="228"/>
      <c r="DL383" s="239"/>
      <c r="DM383" s="230"/>
      <c r="DN383" s="228"/>
      <c r="DO383" s="228"/>
      <c r="DP383" s="228"/>
      <c r="DQ383" s="228"/>
      <c r="DR383" s="228"/>
      <c r="DS383" s="239"/>
      <c r="DT383" s="230"/>
      <c r="EA383" s="195"/>
      <c r="EQ383" s="235"/>
      <c r="ER383" s="235"/>
      <c r="ES383" s="228"/>
      <c r="ET383" s="228"/>
      <c r="EU383" s="228"/>
      <c r="EV383" s="228"/>
      <c r="EW383" s="228"/>
      <c r="EX383" s="228"/>
      <c r="EY383" s="228"/>
      <c r="EZ383" s="228"/>
      <c r="FA383" s="228"/>
      <c r="FB383" s="228"/>
      <c r="FC383" s="228"/>
      <c r="FD383" s="228"/>
      <c r="FE383" s="228"/>
      <c r="FF383" s="228"/>
      <c r="FG383" s="236"/>
      <c r="FH383" s="228"/>
      <c r="FI383" s="228"/>
      <c r="FJ383" s="237"/>
      <c r="FK383" s="237"/>
      <c r="FL383" s="237"/>
      <c r="FM383" s="237"/>
      <c r="FN383" s="237"/>
      <c r="FP383" s="237"/>
    </row>
    <row r="384" spans="104:172">
      <c r="CZ384" s="228"/>
      <c r="DA384" s="228"/>
      <c r="DB384" s="228"/>
      <c r="DC384" s="228"/>
      <c r="DD384" s="239"/>
      <c r="DE384" s="239"/>
      <c r="DF384" s="230"/>
      <c r="DG384" s="228"/>
      <c r="DH384" s="228"/>
      <c r="DI384" s="228"/>
      <c r="DJ384" s="228"/>
      <c r="DK384" s="228"/>
      <c r="DL384" s="239"/>
      <c r="DM384" s="230"/>
      <c r="DN384" s="228"/>
      <c r="DO384" s="228"/>
      <c r="DP384" s="228"/>
      <c r="DQ384" s="228"/>
      <c r="DR384" s="228"/>
      <c r="DS384" s="239"/>
      <c r="DT384" s="230"/>
      <c r="EA384" s="195"/>
      <c r="EQ384" s="235"/>
      <c r="ER384" s="235"/>
      <c r="ES384" s="228"/>
      <c r="ET384" s="228"/>
      <c r="EU384" s="228"/>
      <c r="EV384" s="228"/>
      <c r="EW384" s="228"/>
      <c r="EX384" s="228"/>
      <c r="EY384" s="228"/>
      <c r="EZ384" s="228"/>
      <c r="FA384" s="228"/>
      <c r="FB384" s="228"/>
      <c r="FC384" s="228"/>
      <c r="FD384" s="228"/>
      <c r="FE384" s="228"/>
      <c r="FF384" s="228"/>
      <c r="FG384" s="236"/>
      <c r="FH384" s="228"/>
      <c r="FI384" s="228"/>
      <c r="FJ384" s="237"/>
      <c r="FK384" s="237"/>
      <c r="FL384" s="237"/>
      <c r="FM384" s="237"/>
      <c r="FN384" s="237"/>
      <c r="FP384" s="237"/>
    </row>
    <row r="385" spans="104:172">
      <c r="CZ385" s="228"/>
      <c r="DA385" s="228"/>
      <c r="DB385" s="228"/>
      <c r="DC385" s="228"/>
      <c r="DD385" s="239"/>
      <c r="DE385" s="239"/>
      <c r="DF385" s="230"/>
      <c r="DG385" s="228"/>
      <c r="DH385" s="228"/>
      <c r="DI385" s="228"/>
      <c r="DJ385" s="228"/>
      <c r="DK385" s="228"/>
      <c r="DL385" s="239"/>
      <c r="DM385" s="230"/>
      <c r="DN385" s="228"/>
      <c r="DO385" s="228"/>
      <c r="DP385" s="228"/>
      <c r="DQ385" s="228"/>
      <c r="DR385" s="228"/>
      <c r="DS385" s="239"/>
      <c r="DT385" s="230"/>
      <c r="EA385" s="195"/>
      <c r="EQ385" s="235"/>
      <c r="ER385" s="235"/>
      <c r="ES385" s="228"/>
      <c r="ET385" s="228"/>
      <c r="EU385" s="228"/>
      <c r="EV385" s="228"/>
      <c r="EW385" s="228"/>
      <c r="EX385" s="228"/>
      <c r="EY385" s="228"/>
      <c r="EZ385" s="228"/>
      <c r="FA385" s="228"/>
      <c r="FB385" s="228"/>
      <c r="FC385" s="228"/>
      <c r="FD385" s="228"/>
      <c r="FE385" s="228"/>
      <c r="FF385" s="228"/>
      <c r="FG385" s="236"/>
      <c r="FH385" s="228"/>
      <c r="FI385" s="228"/>
      <c r="FJ385" s="237"/>
      <c r="FK385" s="237"/>
      <c r="FL385" s="237"/>
      <c r="FM385" s="237"/>
      <c r="FN385" s="237"/>
      <c r="FP385" s="237"/>
    </row>
    <row r="386" spans="104:172">
      <c r="CZ386" s="228"/>
      <c r="DA386" s="228"/>
      <c r="DB386" s="228"/>
      <c r="DC386" s="228"/>
      <c r="DD386" s="239"/>
      <c r="DE386" s="239"/>
      <c r="DF386" s="230"/>
      <c r="DG386" s="228"/>
      <c r="DH386" s="228"/>
      <c r="DI386" s="228"/>
      <c r="DJ386" s="228"/>
      <c r="DK386" s="228"/>
      <c r="DL386" s="239"/>
      <c r="DM386" s="230"/>
      <c r="DN386" s="228"/>
      <c r="DO386" s="228"/>
      <c r="DP386" s="228"/>
      <c r="DQ386" s="228"/>
      <c r="DR386" s="228"/>
      <c r="DS386" s="239"/>
      <c r="DT386" s="230"/>
      <c r="EA386" s="195"/>
      <c r="EQ386" s="235"/>
      <c r="ER386" s="235"/>
      <c r="ES386" s="228"/>
      <c r="ET386" s="228"/>
      <c r="EU386" s="228"/>
      <c r="EV386" s="228"/>
      <c r="EW386" s="228"/>
      <c r="EX386" s="228"/>
      <c r="EY386" s="228"/>
      <c r="EZ386" s="228"/>
      <c r="FA386" s="228"/>
      <c r="FB386" s="228"/>
      <c r="FC386" s="228"/>
      <c r="FD386" s="228"/>
      <c r="FE386" s="228"/>
      <c r="FF386" s="228"/>
      <c r="FG386" s="236"/>
      <c r="FH386" s="228"/>
      <c r="FI386" s="228"/>
      <c r="FJ386" s="237"/>
      <c r="FK386" s="237"/>
      <c r="FL386" s="237"/>
      <c r="FM386" s="237"/>
      <c r="FN386" s="237"/>
      <c r="FP386" s="237"/>
    </row>
    <row r="387" spans="104:172">
      <c r="CZ387" s="228"/>
      <c r="DA387" s="228"/>
      <c r="DB387" s="228"/>
      <c r="DC387" s="228"/>
      <c r="DD387" s="239"/>
      <c r="DE387" s="239"/>
      <c r="DF387" s="230"/>
      <c r="DG387" s="228"/>
      <c r="DH387" s="228"/>
      <c r="DI387" s="228"/>
      <c r="DJ387" s="228"/>
      <c r="DK387" s="228"/>
      <c r="DL387" s="239"/>
      <c r="DM387" s="230"/>
      <c r="DN387" s="228"/>
      <c r="DO387" s="228"/>
      <c r="DP387" s="228"/>
      <c r="DQ387" s="228"/>
      <c r="DR387" s="228"/>
      <c r="DS387" s="239"/>
      <c r="DT387" s="230"/>
      <c r="EA387" s="195"/>
      <c r="EQ387" s="235"/>
      <c r="ER387" s="235"/>
      <c r="ES387" s="228"/>
      <c r="ET387" s="228"/>
      <c r="EU387" s="228"/>
      <c r="EV387" s="228"/>
      <c r="EW387" s="228"/>
      <c r="EX387" s="228"/>
      <c r="EY387" s="228"/>
      <c r="EZ387" s="228"/>
      <c r="FA387" s="228"/>
      <c r="FB387" s="228"/>
      <c r="FC387" s="228"/>
      <c r="FD387" s="228"/>
      <c r="FE387" s="228"/>
      <c r="FF387" s="228"/>
      <c r="FG387" s="236"/>
      <c r="FH387" s="228"/>
      <c r="FI387" s="228"/>
      <c r="FJ387" s="237"/>
      <c r="FK387" s="237"/>
      <c r="FL387" s="237"/>
      <c r="FM387" s="237"/>
      <c r="FN387" s="237"/>
      <c r="FP387" s="237"/>
    </row>
    <row r="388" spans="104:172">
      <c r="CZ388" s="228"/>
      <c r="DA388" s="228"/>
      <c r="DB388" s="228"/>
      <c r="DC388" s="228"/>
      <c r="DD388" s="239"/>
      <c r="DE388" s="239"/>
      <c r="DF388" s="230"/>
      <c r="DG388" s="228"/>
      <c r="DH388" s="228"/>
      <c r="DI388" s="228"/>
      <c r="DJ388" s="228"/>
      <c r="DK388" s="228"/>
      <c r="DL388" s="239"/>
      <c r="DM388" s="230"/>
      <c r="DN388" s="228"/>
      <c r="DO388" s="228"/>
      <c r="DP388" s="228"/>
      <c r="DQ388" s="228"/>
      <c r="DR388" s="228"/>
      <c r="DS388" s="239"/>
      <c r="DT388" s="230"/>
      <c r="EA388" s="195"/>
      <c r="EQ388" s="235"/>
      <c r="ER388" s="235"/>
      <c r="ES388" s="228"/>
      <c r="ET388" s="228"/>
      <c r="EU388" s="228"/>
      <c r="EV388" s="228"/>
      <c r="EW388" s="228"/>
      <c r="EX388" s="228"/>
      <c r="EY388" s="228"/>
      <c r="EZ388" s="228"/>
      <c r="FA388" s="228"/>
      <c r="FB388" s="228"/>
      <c r="FC388" s="228"/>
      <c r="FD388" s="228"/>
      <c r="FE388" s="228"/>
      <c r="FF388" s="228"/>
      <c r="FG388" s="236"/>
      <c r="FH388" s="228"/>
      <c r="FI388" s="228"/>
      <c r="FJ388" s="237"/>
      <c r="FK388" s="237"/>
      <c r="FL388" s="237"/>
      <c r="FM388" s="237"/>
      <c r="FN388" s="237"/>
      <c r="FP388" s="237"/>
    </row>
    <row r="389" spans="104:172">
      <c r="CZ389" s="228"/>
      <c r="DA389" s="228"/>
      <c r="DB389" s="228"/>
      <c r="DC389" s="228"/>
      <c r="DD389" s="239"/>
      <c r="DE389" s="239"/>
      <c r="DF389" s="230"/>
      <c r="DG389" s="228"/>
      <c r="DH389" s="228"/>
      <c r="DI389" s="228"/>
      <c r="DJ389" s="228"/>
      <c r="DK389" s="228"/>
      <c r="DL389" s="239"/>
      <c r="DM389" s="230"/>
      <c r="DN389" s="228"/>
      <c r="DO389" s="228"/>
      <c r="DP389" s="228"/>
      <c r="DQ389" s="228"/>
      <c r="DR389" s="228"/>
      <c r="DS389" s="239"/>
      <c r="DT389" s="230"/>
      <c r="EA389" s="195"/>
      <c r="EQ389" s="235"/>
      <c r="ER389" s="235"/>
      <c r="ES389" s="228"/>
      <c r="ET389" s="228"/>
      <c r="EU389" s="228"/>
      <c r="EV389" s="228"/>
      <c r="EW389" s="228"/>
      <c r="EX389" s="228"/>
      <c r="EY389" s="228"/>
      <c r="EZ389" s="228"/>
      <c r="FA389" s="228"/>
      <c r="FB389" s="228"/>
      <c r="FC389" s="228"/>
      <c r="FD389" s="228"/>
      <c r="FE389" s="228"/>
      <c r="FF389" s="228"/>
      <c r="FG389" s="236"/>
      <c r="FH389" s="228"/>
      <c r="FI389" s="228"/>
      <c r="FJ389" s="237"/>
      <c r="FK389" s="237"/>
      <c r="FL389" s="237"/>
      <c r="FM389" s="237"/>
      <c r="FN389" s="237"/>
      <c r="FP389" s="237"/>
    </row>
    <row r="390" spans="104:172">
      <c r="CZ390" s="228"/>
      <c r="DA390" s="228"/>
      <c r="DB390" s="228"/>
      <c r="DC390" s="228"/>
      <c r="DD390" s="239"/>
      <c r="DE390" s="239"/>
      <c r="DF390" s="230"/>
      <c r="DG390" s="228"/>
      <c r="DH390" s="228"/>
      <c r="DI390" s="228"/>
      <c r="DJ390" s="228"/>
      <c r="DK390" s="228"/>
      <c r="DL390" s="239"/>
      <c r="DM390" s="230"/>
      <c r="DN390" s="228"/>
      <c r="DO390" s="228"/>
      <c r="DP390" s="228"/>
      <c r="DQ390" s="228"/>
      <c r="DR390" s="228"/>
      <c r="DS390" s="239"/>
      <c r="DT390" s="230"/>
      <c r="EA390" s="195"/>
      <c r="EQ390" s="235"/>
      <c r="ER390" s="235"/>
      <c r="ES390" s="228"/>
      <c r="ET390" s="228"/>
      <c r="EU390" s="228"/>
      <c r="EV390" s="228"/>
      <c r="EW390" s="228"/>
      <c r="EX390" s="228"/>
      <c r="EY390" s="228"/>
      <c r="EZ390" s="228"/>
      <c r="FA390" s="228"/>
      <c r="FB390" s="228"/>
      <c r="FC390" s="228"/>
      <c r="FD390" s="228"/>
      <c r="FE390" s="228"/>
      <c r="FF390" s="228"/>
      <c r="FG390" s="236"/>
      <c r="FH390" s="228"/>
      <c r="FI390" s="228"/>
      <c r="FJ390" s="237"/>
      <c r="FK390" s="237"/>
      <c r="FL390" s="237"/>
      <c r="FM390" s="237"/>
      <c r="FN390" s="237"/>
      <c r="FP390" s="237"/>
    </row>
    <row r="391" spans="104:172">
      <c r="CZ391" s="228"/>
      <c r="DA391" s="228"/>
      <c r="DB391" s="228"/>
      <c r="DC391" s="228"/>
      <c r="DD391" s="239"/>
      <c r="DE391" s="239"/>
      <c r="DF391" s="230"/>
      <c r="DG391" s="228"/>
      <c r="DH391" s="228"/>
      <c r="DI391" s="228"/>
      <c r="DJ391" s="228"/>
      <c r="DK391" s="228"/>
      <c r="DL391" s="239"/>
      <c r="DM391" s="230"/>
      <c r="DN391" s="228"/>
      <c r="DO391" s="228"/>
      <c r="DP391" s="228"/>
      <c r="DQ391" s="228"/>
      <c r="DR391" s="228"/>
      <c r="DS391" s="239"/>
      <c r="DT391" s="230"/>
      <c r="EA391" s="195"/>
      <c r="EQ391" s="235"/>
      <c r="ER391" s="235"/>
      <c r="ES391" s="228"/>
      <c r="ET391" s="228"/>
      <c r="EU391" s="228"/>
      <c r="EV391" s="228"/>
      <c r="EW391" s="228"/>
      <c r="EX391" s="228"/>
      <c r="EY391" s="228"/>
      <c r="EZ391" s="228"/>
      <c r="FA391" s="228"/>
      <c r="FB391" s="228"/>
      <c r="FC391" s="228"/>
      <c r="FD391" s="228"/>
      <c r="FE391" s="228"/>
      <c r="FF391" s="228"/>
      <c r="FG391" s="236"/>
      <c r="FH391" s="228"/>
      <c r="FI391" s="228"/>
      <c r="FJ391" s="237"/>
      <c r="FK391" s="237"/>
      <c r="FL391" s="237"/>
      <c r="FM391" s="237"/>
      <c r="FN391" s="237"/>
      <c r="FP391" s="237"/>
    </row>
    <row r="392" spans="104:172">
      <c r="CZ392" s="228"/>
      <c r="DA392" s="228"/>
      <c r="DB392" s="228"/>
      <c r="DC392" s="228"/>
      <c r="DD392" s="239"/>
      <c r="DE392" s="239"/>
      <c r="DF392" s="230"/>
      <c r="DG392" s="228"/>
      <c r="DH392" s="228"/>
      <c r="DI392" s="228"/>
      <c r="DJ392" s="228"/>
      <c r="DK392" s="228"/>
      <c r="DL392" s="239"/>
      <c r="DM392" s="230"/>
      <c r="DN392" s="228"/>
      <c r="DO392" s="228"/>
      <c r="DP392" s="228"/>
      <c r="DQ392" s="228"/>
      <c r="DR392" s="228"/>
      <c r="DS392" s="239"/>
      <c r="DT392" s="230"/>
      <c r="EA392" s="195"/>
      <c r="EQ392" s="235"/>
      <c r="ER392" s="235"/>
      <c r="ES392" s="228"/>
      <c r="ET392" s="228"/>
      <c r="EU392" s="228"/>
      <c r="EV392" s="228"/>
      <c r="EW392" s="228"/>
      <c r="EX392" s="228"/>
      <c r="EY392" s="228"/>
      <c r="EZ392" s="228"/>
      <c r="FA392" s="228"/>
      <c r="FB392" s="228"/>
      <c r="FC392" s="228"/>
      <c r="FD392" s="228"/>
      <c r="FE392" s="228"/>
      <c r="FF392" s="228"/>
      <c r="FG392" s="236"/>
      <c r="FH392" s="228"/>
      <c r="FI392" s="228"/>
      <c r="FJ392" s="237"/>
      <c r="FK392" s="237"/>
      <c r="FL392" s="237"/>
      <c r="FM392" s="237"/>
      <c r="FN392" s="237"/>
      <c r="FP392" s="237"/>
    </row>
    <row r="393" spans="104:172">
      <c r="CZ393" s="228"/>
      <c r="DA393" s="228"/>
      <c r="DB393" s="228"/>
      <c r="DC393" s="228"/>
      <c r="DD393" s="239"/>
      <c r="DE393" s="239"/>
      <c r="DF393" s="230"/>
      <c r="DG393" s="228"/>
      <c r="DH393" s="228"/>
      <c r="DI393" s="228"/>
      <c r="DJ393" s="228"/>
      <c r="DK393" s="228"/>
      <c r="DL393" s="239"/>
      <c r="DM393" s="230"/>
      <c r="DN393" s="228"/>
      <c r="DO393" s="228"/>
      <c r="DP393" s="228"/>
      <c r="DQ393" s="228"/>
      <c r="DR393" s="228"/>
      <c r="DS393" s="239"/>
      <c r="DT393" s="230"/>
      <c r="EA393" s="195"/>
      <c r="EQ393" s="235"/>
      <c r="ER393" s="235"/>
      <c r="ES393" s="228"/>
      <c r="ET393" s="228"/>
      <c r="EU393" s="228"/>
      <c r="EV393" s="228"/>
      <c r="EW393" s="228"/>
      <c r="EX393" s="228"/>
      <c r="EY393" s="228"/>
      <c r="EZ393" s="228"/>
      <c r="FA393" s="228"/>
      <c r="FB393" s="228"/>
      <c r="FC393" s="228"/>
      <c r="FD393" s="228"/>
      <c r="FE393" s="228"/>
      <c r="FF393" s="228"/>
      <c r="FG393" s="236"/>
      <c r="FH393" s="228"/>
      <c r="FI393" s="228"/>
      <c r="FJ393" s="237"/>
      <c r="FK393" s="237"/>
      <c r="FL393" s="237"/>
      <c r="FM393" s="237"/>
      <c r="FN393" s="237"/>
      <c r="FP393" s="237"/>
    </row>
    <row r="394" spans="104:172">
      <c r="CZ394" s="228"/>
      <c r="DA394" s="228"/>
      <c r="DB394" s="228"/>
      <c r="DC394" s="228"/>
      <c r="DD394" s="239"/>
      <c r="DE394" s="239"/>
      <c r="DF394" s="230"/>
      <c r="DG394" s="228"/>
      <c r="DH394" s="228"/>
      <c r="DI394" s="228"/>
      <c r="DJ394" s="228"/>
      <c r="DK394" s="228"/>
      <c r="DL394" s="239"/>
      <c r="DM394" s="230"/>
      <c r="DN394" s="228"/>
      <c r="DO394" s="228"/>
      <c r="DP394" s="228"/>
      <c r="DQ394" s="228"/>
      <c r="DR394" s="228"/>
      <c r="DS394" s="239"/>
      <c r="DT394" s="230"/>
      <c r="EA394" s="195"/>
      <c r="EQ394" s="235"/>
      <c r="ER394" s="235"/>
      <c r="ES394" s="228"/>
      <c r="ET394" s="228"/>
      <c r="EU394" s="228"/>
      <c r="EV394" s="228"/>
      <c r="EW394" s="228"/>
      <c r="EX394" s="228"/>
      <c r="EY394" s="228"/>
      <c r="EZ394" s="228"/>
      <c r="FA394" s="228"/>
      <c r="FB394" s="228"/>
      <c r="FC394" s="228"/>
      <c r="FD394" s="228"/>
      <c r="FE394" s="228"/>
      <c r="FF394" s="228"/>
      <c r="FG394" s="236"/>
      <c r="FH394" s="228"/>
      <c r="FI394" s="228"/>
      <c r="FJ394" s="237"/>
      <c r="FK394" s="237"/>
      <c r="FL394" s="237"/>
      <c r="FM394" s="237"/>
      <c r="FN394" s="237"/>
      <c r="FP394" s="237"/>
    </row>
    <row r="395" spans="104:172">
      <c r="CZ395" s="228"/>
      <c r="DA395" s="228"/>
      <c r="DB395" s="228"/>
      <c r="DC395" s="228"/>
      <c r="DD395" s="239"/>
      <c r="DE395" s="239"/>
      <c r="DF395" s="230"/>
      <c r="DG395" s="228"/>
      <c r="DH395" s="228"/>
      <c r="DI395" s="228"/>
      <c r="DJ395" s="228"/>
      <c r="DK395" s="228"/>
      <c r="DL395" s="239"/>
      <c r="DM395" s="230"/>
      <c r="DN395" s="228"/>
      <c r="DO395" s="228"/>
      <c r="DP395" s="228"/>
      <c r="DQ395" s="228"/>
      <c r="DR395" s="228"/>
      <c r="DS395" s="239"/>
      <c r="DT395" s="230"/>
      <c r="EA395" s="195"/>
      <c r="EQ395" s="235"/>
      <c r="ER395" s="235"/>
      <c r="ES395" s="228"/>
      <c r="ET395" s="228"/>
      <c r="EU395" s="228"/>
      <c r="EV395" s="228"/>
      <c r="EW395" s="228"/>
      <c r="EX395" s="228"/>
      <c r="EY395" s="228"/>
      <c r="EZ395" s="228"/>
      <c r="FA395" s="228"/>
      <c r="FB395" s="228"/>
      <c r="FC395" s="228"/>
      <c r="FD395" s="228"/>
      <c r="FE395" s="228"/>
      <c r="FF395" s="228"/>
      <c r="FG395" s="236"/>
      <c r="FH395" s="228"/>
      <c r="FI395" s="228"/>
      <c r="FJ395" s="237"/>
      <c r="FK395" s="237"/>
      <c r="FL395" s="237"/>
      <c r="FM395" s="237"/>
      <c r="FN395" s="237"/>
      <c r="FP395" s="237"/>
    </row>
    <row r="396" spans="104:172">
      <c r="CZ396" s="228"/>
      <c r="DA396" s="228"/>
      <c r="DB396" s="228"/>
      <c r="DC396" s="228"/>
      <c r="DD396" s="239"/>
      <c r="DE396" s="239"/>
      <c r="DF396" s="230"/>
      <c r="DG396" s="228"/>
      <c r="DH396" s="228"/>
      <c r="DI396" s="228"/>
      <c r="DJ396" s="228"/>
      <c r="DK396" s="228"/>
      <c r="DL396" s="239"/>
      <c r="DM396" s="230"/>
      <c r="DN396" s="228"/>
      <c r="DO396" s="228"/>
      <c r="DP396" s="228"/>
      <c r="DQ396" s="228"/>
      <c r="DR396" s="228"/>
      <c r="DS396" s="239"/>
      <c r="DT396" s="230"/>
      <c r="EA396" s="195"/>
      <c r="EQ396" s="235"/>
      <c r="ER396" s="235"/>
      <c r="ES396" s="228"/>
      <c r="ET396" s="228"/>
      <c r="EU396" s="228"/>
      <c r="EV396" s="228"/>
      <c r="EW396" s="228"/>
      <c r="EX396" s="228"/>
      <c r="EY396" s="228"/>
      <c r="EZ396" s="228"/>
      <c r="FA396" s="228"/>
      <c r="FB396" s="228"/>
      <c r="FC396" s="228"/>
      <c r="FD396" s="228"/>
      <c r="FE396" s="228"/>
      <c r="FF396" s="228"/>
      <c r="FG396" s="236"/>
      <c r="FH396" s="228"/>
      <c r="FI396" s="228"/>
      <c r="FJ396" s="237"/>
      <c r="FK396" s="237"/>
      <c r="FL396" s="237"/>
      <c r="FM396" s="237"/>
      <c r="FN396" s="237"/>
      <c r="FP396" s="237"/>
    </row>
    <row r="397" spans="104:172">
      <c r="CZ397" s="228"/>
      <c r="DA397" s="228"/>
      <c r="DB397" s="228"/>
      <c r="DC397" s="228"/>
      <c r="DD397" s="239"/>
      <c r="DE397" s="239"/>
      <c r="DF397" s="230"/>
      <c r="DG397" s="228"/>
      <c r="DH397" s="228"/>
      <c r="DI397" s="228"/>
      <c r="DJ397" s="228"/>
      <c r="DK397" s="228"/>
      <c r="DL397" s="239"/>
      <c r="DM397" s="230"/>
      <c r="DN397" s="228"/>
      <c r="DO397" s="228"/>
      <c r="DP397" s="228"/>
      <c r="DQ397" s="228"/>
      <c r="DR397" s="228"/>
      <c r="DS397" s="239"/>
      <c r="DT397" s="230"/>
      <c r="EA397" s="195"/>
      <c r="EQ397" s="235"/>
      <c r="ER397" s="235"/>
      <c r="ES397" s="228"/>
      <c r="ET397" s="228"/>
      <c r="EU397" s="228"/>
      <c r="EV397" s="228"/>
      <c r="EW397" s="228"/>
      <c r="EX397" s="228"/>
      <c r="EY397" s="228"/>
      <c r="EZ397" s="228"/>
      <c r="FA397" s="228"/>
      <c r="FB397" s="228"/>
      <c r="FC397" s="228"/>
      <c r="FD397" s="228"/>
      <c r="FE397" s="228"/>
      <c r="FF397" s="228"/>
      <c r="FG397" s="236"/>
      <c r="FH397" s="228"/>
      <c r="FI397" s="228"/>
      <c r="FJ397" s="237"/>
      <c r="FK397" s="237"/>
      <c r="FL397" s="237"/>
      <c r="FM397" s="237"/>
      <c r="FN397" s="237"/>
      <c r="FP397" s="237"/>
    </row>
    <row r="398" spans="104:172">
      <c r="CZ398" s="228"/>
      <c r="DA398" s="228"/>
      <c r="DB398" s="228"/>
      <c r="DC398" s="228"/>
      <c r="DD398" s="239"/>
      <c r="DE398" s="239"/>
      <c r="DF398" s="230"/>
      <c r="DG398" s="228"/>
      <c r="DH398" s="228"/>
      <c r="DI398" s="228"/>
      <c r="DJ398" s="228"/>
      <c r="DK398" s="228"/>
      <c r="DL398" s="239"/>
      <c r="DM398" s="230"/>
      <c r="DN398" s="228"/>
      <c r="DO398" s="228"/>
      <c r="DP398" s="228"/>
      <c r="DQ398" s="228"/>
      <c r="DR398" s="228"/>
      <c r="DS398" s="239"/>
      <c r="DT398" s="230"/>
      <c r="EA398" s="195"/>
      <c r="EQ398" s="235"/>
      <c r="ER398" s="235"/>
      <c r="ES398" s="228"/>
      <c r="ET398" s="228"/>
      <c r="EU398" s="228"/>
      <c r="EV398" s="228"/>
      <c r="EW398" s="228"/>
      <c r="EX398" s="228"/>
      <c r="EY398" s="228"/>
      <c r="EZ398" s="228"/>
      <c r="FA398" s="228"/>
      <c r="FB398" s="228"/>
      <c r="FC398" s="228"/>
      <c r="FD398" s="228"/>
      <c r="FE398" s="228"/>
      <c r="FF398" s="228"/>
      <c r="FG398" s="236"/>
      <c r="FH398" s="228"/>
      <c r="FI398" s="228"/>
      <c r="FJ398" s="237"/>
      <c r="FK398" s="237"/>
      <c r="FL398" s="237"/>
      <c r="FM398" s="237"/>
      <c r="FN398" s="237"/>
      <c r="FP398" s="237"/>
    </row>
    <row r="399" spans="104:172">
      <c r="CZ399" s="228"/>
      <c r="DA399" s="228"/>
      <c r="DB399" s="228"/>
      <c r="DC399" s="228"/>
      <c r="DD399" s="239"/>
      <c r="DE399" s="239"/>
      <c r="DF399" s="230"/>
      <c r="DG399" s="228"/>
      <c r="DH399" s="228"/>
      <c r="DI399" s="228"/>
      <c r="DJ399" s="228"/>
      <c r="DK399" s="228"/>
      <c r="DL399" s="239"/>
      <c r="DM399" s="230"/>
      <c r="DN399" s="228"/>
      <c r="DO399" s="228"/>
      <c r="DP399" s="228"/>
      <c r="DQ399" s="228"/>
      <c r="DR399" s="228"/>
      <c r="DS399" s="239"/>
      <c r="DT399" s="230"/>
      <c r="EA399" s="195"/>
      <c r="EQ399" s="235"/>
      <c r="ER399" s="235"/>
      <c r="ES399" s="228"/>
      <c r="ET399" s="228"/>
      <c r="EU399" s="228"/>
      <c r="EV399" s="228"/>
      <c r="EW399" s="228"/>
      <c r="EX399" s="228"/>
      <c r="EY399" s="228"/>
      <c r="EZ399" s="228"/>
      <c r="FA399" s="228"/>
      <c r="FB399" s="228"/>
      <c r="FC399" s="228"/>
      <c r="FD399" s="228"/>
      <c r="FE399" s="228"/>
      <c r="FF399" s="228"/>
      <c r="FG399" s="236"/>
      <c r="FH399" s="228"/>
      <c r="FI399" s="228"/>
      <c r="FJ399" s="237"/>
      <c r="FK399" s="237"/>
      <c r="FL399" s="237"/>
      <c r="FM399" s="237"/>
      <c r="FN399" s="237"/>
      <c r="FP399" s="237"/>
    </row>
    <row r="400" spans="104:172">
      <c r="CZ400" s="228"/>
      <c r="DA400" s="228"/>
      <c r="DB400" s="228"/>
      <c r="DC400" s="228"/>
      <c r="DD400" s="239"/>
      <c r="DE400" s="239"/>
      <c r="DF400" s="230"/>
      <c r="DG400" s="228"/>
      <c r="DH400" s="228"/>
      <c r="DI400" s="228"/>
      <c r="DJ400" s="228"/>
      <c r="DK400" s="228"/>
      <c r="DL400" s="239"/>
      <c r="DM400" s="230"/>
      <c r="DN400" s="228"/>
      <c r="DO400" s="228"/>
      <c r="DP400" s="228"/>
      <c r="DQ400" s="228"/>
      <c r="DR400" s="228"/>
      <c r="DS400" s="239"/>
      <c r="DT400" s="230"/>
      <c r="EA400" s="195"/>
      <c r="EQ400" s="235"/>
      <c r="ER400" s="235"/>
      <c r="ES400" s="228"/>
      <c r="ET400" s="228"/>
      <c r="EU400" s="228"/>
      <c r="EV400" s="228"/>
      <c r="EW400" s="228"/>
      <c r="EX400" s="228"/>
      <c r="EY400" s="228"/>
      <c r="EZ400" s="228"/>
      <c r="FA400" s="228"/>
      <c r="FB400" s="228"/>
      <c r="FC400" s="228"/>
      <c r="FD400" s="228"/>
      <c r="FE400" s="228"/>
      <c r="FF400" s="228"/>
      <c r="FG400" s="236"/>
      <c r="FH400" s="228"/>
      <c r="FI400" s="228"/>
      <c r="FJ400" s="237"/>
      <c r="FK400" s="237"/>
      <c r="FL400" s="237"/>
      <c r="FM400" s="237"/>
      <c r="FN400" s="237"/>
      <c r="FP400" s="237"/>
    </row>
    <row r="401" spans="104:172">
      <c r="CZ401" s="228"/>
      <c r="DA401" s="228"/>
      <c r="DB401" s="228"/>
      <c r="DC401" s="228"/>
      <c r="DD401" s="239"/>
      <c r="DE401" s="239"/>
      <c r="DF401" s="230"/>
      <c r="DG401" s="228"/>
      <c r="DH401" s="228"/>
      <c r="DI401" s="228"/>
      <c r="DJ401" s="228"/>
      <c r="DK401" s="228"/>
      <c r="DL401" s="239"/>
      <c r="DM401" s="230"/>
      <c r="DN401" s="228"/>
      <c r="DO401" s="228"/>
      <c r="DP401" s="228"/>
      <c r="DQ401" s="228"/>
      <c r="DR401" s="228"/>
      <c r="DS401" s="239"/>
      <c r="DT401" s="230"/>
      <c r="EA401" s="195"/>
      <c r="EQ401" s="235"/>
      <c r="ER401" s="235"/>
      <c r="ES401" s="228"/>
      <c r="ET401" s="228"/>
      <c r="EU401" s="228"/>
      <c r="EV401" s="228"/>
      <c r="EW401" s="228"/>
      <c r="EX401" s="228"/>
      <c r="EY401" s="228"/>
      <c r="EZ401" s="228"/>
      <c r="FA401" s="228"/>
      <c r="FB401" s="228"/>
      <c r="FC401" s="228"/>
      <c r="FD401" s="228"/>
      <c r="FE401" s="228"/>
      <c r="FF401" s="228"/>
      <c r="FG401" s="236"/>
      <c r="FH401" s="228"/>
      <c r="FI401" s="228"/>
      <c r="FJ401" s="237"/>
      <c r="FK401" s="237"/>
      <c r="FL401" s="237"/>
      <c r="FM401" s="237"/>
      <c r="FN401" s="237"/>
      <c r="FP401" s="237"/>
    </row>
    <row r="402" spans="104:172">
      <c r="CZ402" s="228"/>
      <c r="DA402" s="228"/>
      <c r="DB402" s="228"/>
      <c r="DC402" s="228"/>
      <c r="DD402" s="239"/>
      <c r="DE402" s="239"/>
      <c r="DF402" s="230"/>
      <c r="DG402" s="228"/>
      <c r="DH402" s="228"/>
      <c r="DI402" s="228"/>
      <c r="DJ402" s="228"/>
      <c r="DK402" s="228"/>
      <c r="DL402" s="239"/>
      <c r="DM402" s="230"/>
      <c r="DN402" s="228"/>
      <c r="DO402" s="228"/>
      <c r="DP402" s="228"/>
      <c r="DQ402" s="228"/>
      <c r="DR402" s="228"/>
      <c r="DS402" s="239"/>
      <c r="DT402" s="230"/>
      <c r="EA402" s="195"/>
      <c r="EQ402" s="235"/>
      <c r="ER402" s="235"/>
      <c r="ES402" s="228"/>
      <c r="ET402" s="228"/>
      <c r="EU402" s="228"/>
      <c r="EV402" s="228"/>
      <c r="EW402" s="228"/>
      <c r="EX402" s="228"/>
      <c r="EY402" s="228"/>
      <c r="EZ402" s="228"/>
      <c r="FA402" s="228"/>
      <c r="FB402" s="228"/>
      <c r="FC402" s="228"/>
      <c r="FD402" s="228"/>
      <c r="FE402" s="228"/>
      <c r="FF402" s="228"/>
      <c r="FG402" s="236"/>
      <c r="FH402" s="228"/>
      <c r="FI402" s="228"/>
      <c r="FJ402" s="237"/>
      <c r="FK402" s="237"/>
      <c r="FL402" s="237"/>
      <c r="FM402" s="237"/>
      <c r="FN402" s="237"/>
      <c r="FP402" s="237"/>
    </row>
    <row r="403" spans="104:172">
      <c r="CZ403" s="228"/>
      <c r="DA403" s="228"/>
      <c r="DB403" s="228"/>
      <c r="DC403" s="228"/>
      <c r="DD403" s="239"/>
      <c r="DE403" s="239"/>
      <c r="DF403" s="230"/>
      <c r="DG403" s="228"/>
      <c r="DH403" s="228"/>
      <c r="DI403" s="228"/>
      <c r="DJ403" s="228"/>
      <c r="DK403" s="228"/>
      <c r="DL403" s="239"/>
      <c r="DM403" s="230"/>
      <c r="DN403" s="228"/>
      <c r="DO403" s="228"/>
      <c r="DP403" s="228"/>
      <c r="DQ403" s="228"/>
      <c r="DR403" s="228"/>
      <c r="DS403" s="239"/>
      <c r="DT403" s="230"/>
      <c r="EA403" s="195"/>
      <c r="EQ403" s="235"/>
      <c r="ER403" s="235"/>
      <c r="ES403" s="228"/>
      <c r="ET403" s="228"/>
      <c r="EU403" s="228"/>
      <c r="EV403" s="228"/>
      <c r="EW403" s="228"/>
      <c r="EX403" s="228"/>
      <c r="EY403" s="228"/>
      <c r="EZ403" s="228"/>
      <c r="FA403" s="228"/>
      <c r="FB403" s="228"/>
      <c r="FC403" s="228"/>
      <c r="FD403" s="228"/>
      <c r="FE403" s="228"/>
      <c r="FF403" s="228"/>
      <c r="FG403" s="236"/>
      <c r="FH403" s="228"/>
      <c r="FI403" s="228"/>
      <c r="FJ403" s="237"/>
      <c r="FK403" s="237"/>
      <c r="FL403" s="237"/>
      <c r="FM403" s="237"/>
      <c r="FN403" s="237"/>
      <c r="FP403" s="237"/>
    </row>
    <row r="404" spans="104:172">
      <c r="CZ404" s="228"/>
      <c r="DA404" s="228"/>
      <c r="DB404" s="228"/>
      <c r="DC404" s="228"/>
      <c r="DD404" s="239"/>
      <c r="DE404" s="239"/>
      <c r="DF404" s="230"/>
      <c r="DG404" s="228"/>
      <c r="DH404" s="228"/>
      <c r="DI404" s="228"/>
      <c r="DJ404" s="228"/>
      <c r="DK404" s="228"/>
      <c r="DL404" s="239"/>
      <c r="DM404" s="230"/>
      <c r="DN404" s="228"/>
      <c r="DO404" s="228"/>
      <c r="DP404" s="228"/>
      <c r="DQ404" s="228"/>
      <c r="DR404" s="228"/>
      <c r="DS404" s="239"/>
      <c r="DT404" s="230"/>
      <c r="EA404" s="195"/>
      <c r="EQ404" s="235"/>
      <c r="ER404" s="235"/>
      <c r="ES404" s="228"/>
      <c r="ET404" s="228"/>
      <c r="EU404" s="228"/>
      <c r="EV404" s="228"/>
      <c r="EW404" s="228"/>
      <c r="EX404" s="228"/>
      <c r="EY404" s="228"/>
      <c r="EZ404" s="228"/>
      <c r="FA404" s="228"/>
      <c r="FB404" s="228"/>
      <c r="FC404" s="228"/>
      <c r="FD404" s="228"/>
      <c r="FE404" s="228"/>
      <c r="FF404" s="228"/>
      <c r="FG404" s="236"/>
      <c r="FH404" s="228"/>
      <c r="FI404" s="228"/>
      <c r="FJ404" s="237"/>
      <c r="FK404" s="237"/>
      <c r="FL404" s="237"/>
      <c r="FM404" s="237"/>
      <c r="FN404" s="237"/>
      <c r="FP404" s="237"/>
    </row>
    <row r="405" spans="104:172">
      <c r="CZ405" s="228"/>
      <c r="DA405" s="228"/>
      <c r="DB405" s="228"/>
      <c r="DC405" s="228"/>
      <c r="DD405" s="239"/>
      <c r="DE405" s="239"/>
      <c r="DF405" s="230"/>
      <c r="DG405" s="228"/>
      <c r="DH405" s="228"/>
      <c r="DI405" s="228"/>
      <c r="DJ405" s="228"/>
      <c r="DK405" s="228"/>
      <c r="DL405" s="239"/>
      <c r="DM405" s="230"/>
      <c r="DN405" s="228"/>
      <c r="DO405" s="228"/>
      <c r="DP405" s="228"/>
      <c r="DQ405" s="228"/>
      <c r="DR405" s="228"/>
      <c r="DS405" s="239"/>
      <c r="DT405" s="230"/>
      <c r="EA405" s="195"/>
      <c r="EQ405" s="235"/>
      <c r="ER405" s="235"/>
      <c r="ES405" s="228"/>
      <c r="ET405" s="228"/>
      <c r="EU405" s="228"/>
      <c r="EV405" s="228"/>
      <c r="EW405" s="228"/>
      <c r="EX405" s="228"/>
      <c r="EY405" s="228"/>
      <c r="EZ405" s="228"/>
      <c r="FA405" s="228"/>
      <c r="FB405" s="228"/>
      <c r="FC405" s="228"/>
      <c r="FD405" s="228"/>
      <c r="FE405" s="228"/>
      <c r="FF405" s="228"/>
      <c r="FG405" s="236"/>
      <c r="FH405" s="228"/>
      <c r="FI405" s="228"/>
      <c r="FJ405" s="237"/>
      <c r="FK405" s="237"/>
      <c r="FL405" s="237"/>
      <c r="FM405" s="237"/>
      <c r="FN405" s="237"/>
      <c r="FP405" s="237"/>
    </row>
    <row r="406" spans="104:172">
      <c r="CZ406" s="228"/>
      <c r="DA406" s="228"/>
      <c r="DB406" s="228"/>
      <c r="DC406" s="228"/>
      <c r="DD406" s="239"/>
      <c r="DE406" s="239"/>
      <c r="DF406" s="230"/>
      <c r="DG406" s="228"/>
      <c r="DH406" s="228"/>
      <c r="DI406" s="228"/>
      <c r="DJ406" s="228"/>
      <c r="DK406" s="228"/>
      <c r="DL406" s="239"/>
      <c r="DM406" s="230"/>
      <c r="DN406" s="228"/>
      <c r="DO406" s="228"/>
      <c r="DP406" s="228"/>
      <c r="DQ406" s="228"/>
      <c r="DR406" s="228"/>
      <c r="DS406" s="239"/>
      <c r="DT406" s="230"/>
      <c r="EA406" s="195"/>
      <c r="EQ406" s="235"/>
      <c r="ER406" s="235"/>
      <c r="ES406" s="228"/>
      <c r="ET406" s="228"/>
      <c r="EU406" s="228"/>
      <c r="EV406" s="228"/>
      <c r="EW406" s="228"/>
      <c r="EX406" s="228"/>
      <c r="EY406" s="228"/>
      <c r="EZ406" s="228"/>
      <c r="FA406" s="228"/>
      <c r="FB406" s="228"/>
      <c r="FC406" s="228"/>
      <c r="FD406" s="228"/>
      <c r="FE406" s="228"/>
      <c r="FF406" s="228"/>
      <c r="FG406" s="236"/>
      <c r="FH406" s="228"/>
      <c r="FI406" s="228"/>
      <c r="FJ406" s="237"/>
      <c r="FK406" s="237"/>
      <c r="FL406" s="237"/>
      <c r="FM406" s="237"/>
      <c r="FN406" s="237"/>
      <c r="FP406" s="237"/>
    </row>
    <row r="407" spans="104:172">
      <c r="CZ407" s="228"/>
      <c r="DA407" s="228"/>
      <c r="DB407" s="228"/>
      <c r="DC407" s="228"/>
      <c r="DD407" s="239"/>
      <c r="DE407" s="239"/>
      <c r="DF407" s="230"/>
      <c r="DG407" s="228"/>
      <c r="DH407" s="228"/>
      <c r="DI407" s="228"/>
      <c r="DJ407" s="228"/>
      <c r="DK407" s="228"/>
      <c r="DL407" s="239"/>
      <c r="DM407" s="230"/>
      <c r="DN407" s="228"/>
      <c r="DO407" s="228"/>
      <c r="DP407" s="228"/>
      <c r="DQ407" s="228"/>
      <c r="DR407" s="228"/>
      <c r="DS407" s="239"/>
      <c r="DT407" s="230"/>
      <c r="EA407" s="195"/>
      <c r="EQ407" s="235"/>
      <c r="ER407" s="235"/>
      <c r="ES407" s="228"/>
      <c r="ET407" s="228"/>
      <c r="EU407" s="228"/>
      <c r="EV407" s="228"/>
      <c r="EW407" s="228"/>
      <c r="EX407" s="228"/>
      <c r="EY407" s="228"/>
      <c r="EZ407" s="228"/>
      <c r="FA407" s="228"/>
      <c r="FB407" s="228"/>
      <c r="FC407" s="228"/>
      <c r="FD407" s="228"/>
      <c r="FE407" s="228"/>
      <c r="FF407" s="228"/>
      <c r="FG407" s="236"/>
      <c r="FH407" s="228"/>
      <c r="FI407" s="228"/>
      <c r="FJ407" s="237"/>
      <c r="FK407" s="237"/>
      <c r="FL407" s="237"/>
      <c r="FM407" s="237"/>
      <c r="FN407" s="237"/>
      <c r="FP407" s="237"/>
    </row>
    <row r="408" spans="104:172">
      <c r="CZ408" s="228"/>
      <c r="DA408" s="228"/>
      <c r="DB408" s="228"/>
      <c r="DC408" s="228"/>
      <c r="DD408" s="239"/>
      <c r="DE408" s="239"/>
      <c r="DF408" s="230"/>
      <c r="DG408" s="228"/>
      <c r="DH408" s="228"/>
      <c r="DI408" s="228"/>
      <c r="DJ408" s="228"/>
      <c r="DK408" s="228"/>
      <c r="DL408" s="239"/>
      <c r="DM408" s="230"/>
      <c r="DN408" s="228"/>
      <c r="DO408" s="228"/>
      <c r="DP408" s="228"/>
      <c r="DQ408" s="228"/>
      <c r="DR408" s="228"/>
      <c r="DS408" s="239"/>
      <c r="DT408" s="230"/>
      <c r="EA408" s="195"/>
      <c r="EQ408" s="235"/>
      <c r="ER408" s="235"/>
      <c r="ES408" s="228"/>
      <c r="ET408" s="228"/>
      <c r="EU408" s="228"/>
      <c r="EV408" s="228"/>
      <c r="EW408" s="228"/>
      <c r="EX408" s="228"/>
      <c r="EY408" s="228"/>
      <c r="EZ408" s="228"/>
      <c r="FA408" s="228"/>
      <c r="FB408" s="228"/>
      <c r="FC408" s="228"/>
      <c r="FD408" s="228"/>
      <c r="FE408" s="228"/>
      <c r="FF408" s="228"/>
      <c r="FG408" s="236"/>
      <c r="FH408" s="228"/>
      <c r="FI408" s="228"/>
      <c r="FJ408" s="237"/>
      <c r="FK408" s="237"/>
      <c r="FL408" s="237"/>
      <c r="FM408" s="237"/>
      <c r="FN408" s="237"/>
      <c r="FP408" s="237"/>
    </row>
    <row r="409" spans="104:172">
      <c r="CZ409" s="228"/>
      <c r="DA409" s="228"/>
      <c r="DB409" s="228"/>
      <c r="DC409" s="228"/>
      <c r="DD409" s="239"/>
      <c r="DE409" s="239"/>
      <c r="DF409" s="230"/>
      <c r="DG409" s="228"/>
      <c r="DH409" s="228"/>
      <c r="DI409" s="228"/>
      <c r="DJ409" s="228"/>
      <c r="DK409" s="228"/>
      <c r="DL409" s="239"/>
      <c r="DM409" s="230"/>
      <c r="DN409" s="228"/>
      <c r="DO409" s="228"/>
      <c r="DP409" s="228"/>
      <c r="DQ409" s="228"/>
      <c r="DR409" s="228"/>
      <c r="DS409" s="239"/>
      <c r="DT409" s="230"/>
      <c r="EA409" s="195"/>
      <c r="EQ409" s="235"/>
      <c r="ER409" s="235"/>
      <c r="ES409" s="228"/>
      <c r="ET409" s="228"/>
      <c r="EU409" s="228"/>
      <c r="EV409" s="228"/>
      <c r="EW409" s="228"/>
      <c r="EX409" s="228"/>
      <c r="EY409" s="228"/>
      <c r="EZ409" s="228"/>
      <c r="FA409" s="228"/>
      <c r="FB409" s="228"/>
      <c r="FC409" s="228"/>
      <c r="FD409" s="228"/>
      <c r="FE409" s="228"/>
      <c r="FF409" s="228"/>
      <c r="FG409" s="236"/>
      <c r="FH409" s="228"/>
      <c r="FI409" s="228"/>
      <c r="FJ409" s="237"/>
      <c r="FK409" s="237"/>
      <c r="FL409" s="237"/>
      <c r="FM409" s="237"/>
      <c r="FN409" s="237"/>
      <c r="FP409" s="237"/>
    </row>
    <row r="410" spans="104:172">
      <c r="CZ410" s="228"/>
      <c r="DA410" s="228"/>
      <c r="DB410" s="228"/>
      <c r="DC410" s="228"/>
      <c r="DD410" s="239"/>
      <c r="DE410" s="239"/>
      <c r="DF410" s="230"/>
      <c r="DG410" s="228"/>
      <c r="DH410" s="228"/>
      <c r="DI410" s="228"/>
      <c r="DJ410" s="228"/>
      <c r="DK410" s="228"/>
      <c r="DL410" s="239"/>
      <c r="DM410" s="230"/>
      <c r="DN410" s="228"/>
      <c r="DO410" s="228"/>
      <c r="DP410" s="228"/>
      <c r="DQ410" s="228"/>
      <c r="DR410" s="228"/>
      <c r="DS410" s="239"/>
      <c r="DT410" s="230"/>
      <c r="EA410" s="195"/>
      <c r="EQ410" s="235"/>
      <c r="ER410" s="235"/>
      <c r="ES410" s="228"/>
      <c r="ET410" s="228"/>
      <c r="EU410" s="228"/>
      <c r="EV410" s="228"/>
      <c r="EW410" s="228"/>
      <c r="EX410" s="228"/>
      <c r="EY410" s="228"/>
      <c r="EZ410" s="228"/>
      <c r="FA410" s="228"/>
      <c r="FB410" s="228"/>
      <c r="FC410" s="228"/>
      <c r="FD410" s="228"/>
      <c r="FE410" s="228"/>
      <c r="FF410" s="228"/>
      <c r="FG410" s="236"/>
      <c r="FH410" s="228"/>
      <c r="FI410" s="228"/>
      <c r="FJ410" s="237"/>
      <c r="FK410" s="237"/>
      <c r="FL410" s="237"/>
      <c r="FM410" s="237"/>
      <c r="FN410" s="237"/>
      <c r="FP410" s="237"/>
    </row>
    <row r="411" spans="104:172">
      <c r="CZ411" s="228"/>
      <c r="DA411" s="228"/>
      <c r="DB411" s="228"/>
      <c r="DC411" s="228"/>
      <c r="DD411" s="239"/>
      <c r="DE411" s="239"/>
      <c r="DF411" s="230"/>
      <c r="DG411" s="228"/>
      <c r="DH411" s="228"/>
      <c r="DI411" s="228"/>
      <c r="DJ411" s="228"/>
      <c r="DK411" s="228"/>
      <c r="DL411" s="239"/>
      <c r="DM411" s="230"/>
      <c r="DN411" s="228"/>
      <c r="DO411" s="228"/>
      <c r="DP411" s="228"/>
      <c r="DQ411" s="228"/>
      <c r="DR411" s="228"/>
      <c r="DS411" s="239"/>
      <c r="DT411" s="230"/>
      <c r="EA411" s="195"/>
      <c r="EQ411" s="235"/>
      <c r="ER411" s="235"/>
      <c r="ES411" s="228"/>
      <c r="ET411" s="228"/>
      <c r="EU411" s="228"/>
      <c r="EV411" s="228"/>
      <c r="EW411" s="228"/>
      <c r="EX411" s="228"/>
      <c r="EY411" s="228"/>
      <c r="EZ411" s="228"/>
      <c r="FA411" s="228"/>
      <c r="FB411" s="228"/>
      <c r="FC411" s="228"/>
      <c r="FD411" s="228"/>
      <c r="FE411" s="228"/>
      <c r="FF411" s="228"/>
      <c r="FG411" s="236"/>
      <c r="FH411" s="228"/>
      <c r="FI411" s="228"/>
      <c r="FJ411" s="237"/>
      <c r="FK411" s="237"/>
      <c r="FL411" s="237"/>
      <c r="FM411" s="237"/>
      <c r="FN411" s="237"/>
      <c r="FP411" s="237"/>
    </row>
    <row r="412" spans="104:172">
      <c r="CZ412" s="228"/>
      <c r="DA412" s="228"/>
      <c r="DB412" s="228"/>
      <c r="DC412" s="228"/>
      <c r="DD412" s="239"/>
      <c r="DE412" s="239"/>
      <c r="DF412" s="230"/>
      <c r="DG412" s="228"/>
      <c r="DH412" s="228"/>
      <c r="DI412" s="228"/>
      <c r="DJ412" s="228"/>
      <c r="DK412" s="228"/>
      <c r="DL412" s="239"/>
      <c r="DM412" s="230"/>
      <c r="DN412" s="228"/>
      <c r="DO412" s="228"/>
      <c r="DP412" s="228"/>
      <c r="DQ412" s="228"/>
      <c r="DR412" s="228"/>
      <c r="DS412" s="239"/>
      <c r="DT412" s="230"/>
      <c r="EA412" s="195"/>
      <c r="EQ412" s="235"/>
      <c r="ER412" s="235"/>
      <c r="ES412" s="228"/>
      <c r="ET412" s="228"/>
      <c r="EU412" s="228"/>
      <c r="EV412" s="228"/>
      <c r="EW412" s="228"/>
      <c r="EX412" s="228"/>
      <c r="EY412" s="228"/>
      <c r="EZ412" s="228"/>
      <c r="FA412" s="228"/>
      <c r="FB412" s="228"/>
      <c r="FC412" s="228"/>
      <c r="FD412" s="228"/>
      <c r="FE412" s="228"/>
      <c r="FF412" s="228"/>
      <c r="FG412" s="236"/>
      <c r="FH412" s="228"/>
      <c r="FI412" s="228"/>
      <c r="FJ412" s="237"/>
      <c r="FK412" s="237"/>
      <c r="FL412" s="237"/>
      <c r="FM412" s="237"/>
      <c r="FN412" s="237"/>
      <c r="FP412" s="237"/>
    </row>
    <row r="413" spans="104:172">
      <c r="CZ413" s="228"/>
      <c r="DA413" s="228"/>
      <c r="DB413" s="228"/>
      <c r="DC413" s="228"/>
      <c r="DD413" s="239"/>
      <c r="DE413" s="239"/>
      <c r="DF413" s="230"/>
      <c r="DG413" s="228"/>
      <c r="DH413" s="228"/>
      <c r="DI413" s="228"/>
      <c r="DJ413" s="228"/>
      <c r="DK413" s="228"/>
      <c r="DL413" s="239"/>
      <c r="DM413" s="230"/>
      <c r="DN413" s="228"/>
      <c r="DO413" s="228"/>
      <c r="DP413" s="228"/>
      <c r="DQ413" s="228"/>
      <c r="DR413" s="228"/>
      <c r="DS413" s="239"/>
      <c r="DT413" s="230"/>
      <c r="EA413" s="195"/>
      <c r="EQ413" s="235"/>
      <c r="ER413" s="235"/>
      <c r="ES413" s="228"/>
      <c r="ET413" s="228"/>
      <c r="EU413" s="228"/>
      <c r="EV413" s="228"/>
      <c r="EW413" s="228"/>
      <c r="EX413" s="228"/>
      <c r="EY413" s="228"/>
      <c r="EZ413" s="228"/>
      <c r="FA413" s="228"/>
      <c r="FB413" s="228"/>
      <c r="FC413" s="228"/>
      <c r="FD413" s="228"/>
      <c r="FE413" s="228"/>
      <c r="FF413" s="228"/>
      <c r="FG413" s="236"/>
      <c r="FH413" s="228"/>
      <c r="FI413" s="228"/>
      <c r="FJ413" s="237"/>
      <c r="FK413" s="237"/>
      <c r="FL413" s="237"/>
      <c r="FM413" s="237"/>
      <c r="FN413" s="237"/>
      <c r="FP413" s="237"/>
    </row>
    <row r="414" spans="104:172">
      <c r="CZ414" s="228"/>
      <c r="DA414" s="228"/>
      <c r="DB414" s="228"/>
      <c r="DC414" s="228"/>
      <c r="DD414" s="239"/>
      <c r="DE414" s="239"/>
      <c r="DF414" s="230"/>
      <c r="DG414" s="228"/>
      <c r="DH414" s="228"/>
      <c r="DI414" s="228"/>
      <c r="DJ414" s="228"/>
      <c r="DK414" s="228"/>
      <c r="DL414" s="239"/>
      <c r="DM414" s="230"/>
      <c r="DN414" s="228"/>
      <c r="DO414" s="228"/>
      <c r="DP414" s="228"/>
      <c r="DQ414" s="228"/>
      <c r="DR414" s="228"/>
      <c r="DS414" s="239"/>
      <c r="DT414" s="230"/>
      <c r="EA414" s="195"/>
      <c r="EQ414" s="235"/>
      <c r="ER414" s="235"/>
      <c r="ES414" s="228"/>
      <c r="ET414" s="228"/>
      <c r="EU414" s="228"/>
      <c r="EV414" s="228"/>
      <c r="EW414" s="228"/>
      <c r="EX414" s="228"/>
      <c r="EY414" s="228"/>
      <c r="EZ414" s="228"/>
      <c r="FA414" s="228"/>
      <c r="FB414" s="228"/>
      <c r="FC414" s="228"/>
      <c r="FD414" s="228"/>
      <c r="FE414" s="228"/>
      <c r="FF414" s="228"/>
      <c r="FG414" s="236"/>
      <c r="FH414" s="228"/>
      <c r="FI414" s="228"/>
      <c r="FJ414" s="237"/>
      <c r="FK414" s="237"/>
      <c r="FL414" s="237"/>
      <c r="FM414" s="237"/>
      <c r="FN414" s="237"/>
      <c r="FP414" s="237"/>
    </row>
    <row r="415" spans="104:172">
      <c r="CZ415" s="228"/>
      <c r="DA415" s="228"/>
      <c r="DB415" s="228"/>
      <c r="DC415" s="228"/>
      <c r="DD415" s="239"/>
      <c r="DE415" s="239"/>
      <c r="DF415" s="230"/>
      <c r="DG415" s="228"/>
      <c r="DH415" s="228"/>
      <c r="DI415" s="228"/>
      <c r="DJ415" s="228"/>
      <c r="DK415" s="228"/>
      <c r="DL415" s="239"/>
      <c r="DM415" s="230"/>
      <c r="DN415" s="228"/>
      <c r="DO415" s="228"/>
      <c r="DP415" s="228"/>
      <c r="DQ415" s="228"/>
      <c r="DR415" s="228"/>
      <c r="DS415" s="239"/>
      <c r="DT415" s="230"/>
      <c r="EA415" s="195"/>
      <c r="EQ415" s="235"/>
      <c r="ER415" s="235"/>
      <c r="ES415" s="228"/>
      <c r="ET415" s="228"/>
      <c r="EU415" s="228"/>
      <c r="EV415" s="228"/>
      <c r="EW415" s="228"/>
      <c r="EX415" s="228"/>
      <c r="EY415" s="228"/>
      <c r="EZ415" s="228"/>
      <c r="FA415" s="228"/>
      <c r="FB415" s="228"/>
      <c r="FC415" s="228"/>
      <c r="FD415" s="228"/>
      <c r="FE415" s="228"/>
      <c r="FF415" s="228"/>
      <c r="FG415" s="236"/>
      <c r="FH415" s="228"/>
      <c r="FI415" s="228"/>
      <c r="FJ415" s="237"/>
      <c r="FK415" s="237"/>
      <c r="FL415" s="237"/>
      <c r="FM415" s="237"/>
      <c r="FN415" s="237"/>
      <c r="FP415" s="237"/>
    </row>
    <row r="416" spans="104:172">
      <c r="CZ416" s="228"/>
      <c r="DA416" s="228"/>
      <c r="DB416" s="228"/>
      <c r="DC416" s="228"/>
      <c r="DD416" s="239"/>
      <c r="DE416" s="239"/>
      <c r="DF416" s="230"/>
      <c r="DG416" s="228"/>
      <c r="DH416" s="228"/>
      <c r="DI416" s="228"/>
      <c r="DJ416" s="228"/>
      <c r="DK416" s="228"/>
      <c r="DL416" s="239"/>
      <c r="DM416" s="230"/>
      <c r="DN416" s="228"/>
      <c r="DO416" s="228"/>
      <c r="DP416" s="228"/>
      <c r="DQ416" s="228"/>
      <c r="DR416" s="228"/>
      <c r="DS416" s="239"/>
      <c r="DT416" s="230"/>
      <c r="EA416" s="195"/>
      <c r="EQ416" s="235"/>
      <c r="ER416" s="235"/>
      <c r="ES416" s="228"/>
      <c r="ET416" s="228"/>
      <c r="EU416" s="228"/>
      <c r="EV416" s="228"/>
      <c r="EW416" s="228"/>
      <c r="EX416" s="228"/>
      <c r="EY416" s="228"/>
      <c r="EZ416" s="228"/>
      <c r="FA416" s="228"/>
      <c r="FB416" s="228"/>
      <c r="FC416" s="228"/>
      <c r="FD416" s="228"/>
      <c r="FE416" s="228"/>
      <c r="FF416" s="228"/>
      <c r="FG416" s="236"/>
      <c r="FH416" s="228"/>
      <c r="FI416" s="228"/>
      <c r="FJ416" s="237"/>
      <c r="FK416" s="237"/>
      <c r="FL416" s="237"/>
      <c r="FM416" s="237"/>
      <c r="FN416" s="237"/>
      <c r="FP416" s="237"/>
    </row>
    <row r="417" spans="104:172">
      <c r="CZ417" s="228"/>
      <c r="DA417" s="228"/>
      <c r="DB417" s="228"/>
      <c r="DC417" s="228"/>
      <c r="DD417" s="239"/>
      <c r="DE417" s="239"/>
      <c r="DF417" s="230"/>
      <c r="DG417" s="228"/>
      <c r="DH417" s="228"/>
      <c r="DI417" s="228"/>
      <c r="DJ417" s="228"/>
      <c r="DK417" s="228"/>
      <c r="DL417" s="239"/>
      <c r="DM417" s="230"/>
      <c r="DN417" s="228"/>
      <c r="DO417" s="228"/>
      <c r="DP417" s="228"/>
      <c r="DQ417" s="228"/>
      <c r="DR417" s="228"/>
      <c r="DS417" s="239"/>
      <c r="DT417" s="230"/>
      <c r="EA417" s="195"/>
      <c r="EQ417" s="235"/>
      <c r="ER417" s="235"/>
      <c r="ES417" s="228"/>
      <c r="ET417" s="228"/>
      <c r="EU417" s="228"/>
      <c r="EV417" s="228"/>
      <c r="EW417" s="228"/>
      <c r="EX417" s="228"/>
      <c r="EY417" s="228"/>
      <c r="EZ417" s="228"/>
      <c r="FA417" s="228"/>
      <c r="FB417" s="228"/>
      <c r="FC417" s="228"/>
      <c r="FD417" s="228"/>
      <c r="FE417" s="228"/>
      <c r="FF417" s="228"/>
      <c r="FG417" s="236"/>
      <c r="FH417" s="228"/>
      <c r="FI417" s="228"/>
      <c r="FJ417" s="237"/>
      <c r="FK417" s="237"/>
      <c r="FL417" s="237"/>
      <c r="FM417" s="237"/>
      <c r="FN417" s="237"/>
      <c r="FP417" s="237"/>
    </row>
    <row r="418" spans="104:172">
      <c r="CZ418" s="228"/>
      <c r="DA418" s="228"/>
      <c r="DB418" s="228"/>
      <c r="DC418" s="228"/>
      <c r="DD418" s="239"/>
      <c r="DE418" s="239"/>
      <c r="DF418" s="230"/>
      <c r="DG418" s="228"/>
      <c r="DH418" s="228"/>
      <c r="DI418" s="228"/>
      <c r="DJ418" s="228"/>
      <c r="DK418" s="228"/>
      <c r="DL418" s="239"/>
      <c r="DM418" s="230"/>
      <c r="DN418" s="228"/>
      <c r="DO418" s="228"/>
      <c r="DP418" s="228"/>
      <c r="DQ418" s="228"/>
      <c r="DR418" s="228"/>
      <c r="DS418" s="239"/>
      <c r="DT418" s="230"/>
      <c r="EA418" s="195"/>
      <c r="EQ418" s="235"/>
      <c r="ER418" s="235"/>
      <c r="ES418" s="228"/>
      <c r="ET418" s="228"/>
      <c r="EU418" s="228"/>
      <c r="EV418" s="228"/>
      <c r="EW418" s="228"/>
      <c r="EX418" s="228"/>
      <c r="EY418" s="228"/>
      <c r="EZ418" s="228"/>
      <c r="FA418" s="228"/>
      <c r="FB418" s="228"/>
      <c r="FC418" s="228"/>
      <c r="FD418" s="228"/>
      <c r="FE418" s="228"/>
      <c r="FF418" s="228"/>
      <c r="FG418" s="236"/>
      <c r="FH418" s="228"/>
      <c r="FI418" s="228"/>
      <c r="FJ418" s="237"/>
      <c r="FK418" s="237"/>
      <c r="FL418" s="237"/>
      <c r="FM418" s="237"/>
      <c r="FN418" s="237"/>
      <c r="FP418" s="237"/>
    </row>
    <row r="419" spans="104:172">
      <c r="CZ419" s="228"/>
      <c r="DA419" s="228"/>
      <c r="DB419" s="228"/>
      <c r="DC419" s="228"/>
      <c r="DD419" s="239"/>
      <c r="DE419" s="239"/>
      <c r="DF419" s="230"/>
      <c r="DG419" s="228"/>
      <c r="DH419" s="228"/>
      <c r="DI419" s="228"/>
      <c r="DJ419" s="228"/>
      <c r="DK419" s="228"/>
      <c r="DL419" s="239"/>
      <c r="DM419" s="230"/>
      <c r="DN419" s="228"/>
      <c r="DO419" s="228"/>
      <c r="DP419" s="228"/>
      <c r="DQ419" s="228"/>
      <c r="DR419" s="228"/>
      <c r="DS419" s="239"/>
      <c r="DT419" s="230"/>
      <c r="EA419" s="195"/>
      <c r="EQ419" s="235"/>
      <c r="ER419" s="235"/>
      <c r="ES419" s="228"/>
      <c r="ET419" s="228"/>
      <c r="EU419" s="228"/>
      <c r="EV419" s="228"/>
      <c r="EW419" s="228"/>
      <c r="EX419" s="228"/>
      <c r="EY419" s="228"/>
      <c r="EZ419" s="228"/>
      <c r="FA419" s="228"/>
      <c r="FB419" s="228"/>
      <c r="FC419" s="228"/>
      <c r="FD419" s="228"/>
      <c r="FE419" s="228"/>
      <c r="FF419" s="228"/>
      <c r="FG419" s="236"/>
      <c r="FH419" s="228"/>
      <c r="FI419" s="228"/>
      <c r="FJ419" s="237"/>
      <c r="FK419" s="237"/>
      <c r="FL419" s="237"/>
      <c r="FM419" s="237"/>
      <c r="FN419" s="237"/>
      <c r="FP419" s="237"/>
    </row>
    <row r="420" spans="104:172">
      <c r="CZ420" s="228"/>
      <c r="DA420" s="228"/>
      <c r="DB420" s="228"/>
      <c r="DC420" s="228"/>
      <c r="DD420" s="239"/>
      <c r="DE420" s="239"/>
      <c r="DF420" s="230"/>
      <c r="DG420" s="228"/>
      <c r="DH420" s="228"/>
      <c r="DI420" s="228"/>
      <c r="DJ420" s="228"/>
      <c r="DK420" s="228"/>
      <c r="DL420" s="239"/>
      <c r="DM420" s="230"/>
      <c r="DN420" s="228"/>
      <c r="DO420" s="228"/>
      <c r="DP420" s="228"/>
      <c r="DQ420" s="228"/>
      <c r="DR420" s="228"/>
      <c r="DS420" s="239"/>
      <c r="DT420" s="230"/>
      <c r="EA420" s="195"/>
      <c r="EQ420" s="235"/>
      <c r="ER420" s="235"/>
      <c r="ES420" s="228"/>
      <c r="ET420" s="228"/>
      <c r="EU420" s="228"/>
      <c r="EV420" s="228"/>
      <c r="EW420" s="228"/>
      <c r="EX420" s="228"/>
      <c r="EY420" s="228"/>
      <c r="EZ420" s="228"/>
      <c r="FA420" s="228"/>
      <c r="FB420" s="228"/>
      <c r="FC420" s="228"/>
      <c r="FD420" s="228"/>
      <c r="FE420" s="228"/>
      <c r="FF420" s="228"/>
      <c r="FG420" s="236"/>
      <c r="FH420" s="228"/>
      <c r="FI420" s="228"/>
      <c r="FJ420" s="237"/>
      <c r="FK420" s="237"/>
      <c r="FL420" s="237"/>
      <c r="FM420" s="237"/>
      <c r="FN420" s="237"/>
      <c r="FP420" s="237"/>
    </row>
    <row r="421" spans="104:172">
      <c r="CZ421" s="228"/>
      <c r="DA421" s="228"/>
      <c r="DB421" s="228"/>
      <c r="DC421" s="228"/>
      <c r="DD421" s="239"/>
      <c r="DE421" s="239"/>
      <c r="DF421" s="230"/>
      <c r="DG421" s="228"/>
      <c r="DH421" s="228"/>
      <c r="DI421" s="228"/>
      <c r="DJ421" s="228"/>
      <c r="DK421" s="228"/>
      <c r="DL421" s="239"/>
      <c r="DM421" s="230"/>
      <c r="DN421" s="228"/>
      <c r="DO421" s="228"/>
      <c r="DP421" s="228"/>
      <c r="DQ421" s="228"/>
      <c r="DR421" s="228"/>
      <c r="DS421" s="239"/>
      <c r="DT421" s="230"/>
      <c r="EA421" s="195"/>
      <c r="EQ421" s="235"/>
      <c r="ER421" s="235"/>
      <c r="ES421" s="228"/>
      <c r="ET421" s="228"/>
      <c r="EU421" s="228"/>
      <c r="EV421" s="228"/>
      <c r="EW421" s="228"/>
      <c r="EX421" s="228"/>
      <c r="EY421" s="228"/>
      <c r="EZ421" s="228"/>
      <c r="FA421" s="228"/>
      <c r="FB421" s="228"/>
      <c r="FC421" s="228"/>
      <c r="FD421" s="228"/>
      <c r="FE421" s="228"/>
      <c r="FF421" s="228"/>
      <c r="FG421" s="236"/>
      <c r="FH421" s="228"/>
      <c r="FI421" s="228"/>
      <c r="FJ421" s="237"/>
      <c r="FK421" s="237"/>
      <c r="FL421" s="237"/>
      <c r="FM421" s="237"/>
      <c r="FN421" s="237"/>
      <c r="FP421" s="237"/>
    </row>
    <row r="422" spans="104:172">
      <c r="CZ422" s="228"/>
      <c r="DA422" s="228"/>
      <c r="DB422" s="228"/>
      <c r="DC422" s="228"/>
      <c r="DD422" s="239"/>
      <c r="DE422" s="239"/>
      <c r="DF422" s="230"/>
      <c r="DG422" s="228"/>
      <c r="DH422" s="228"/>
      <c r="DI422" s="228"/>
      <c r="DJ422" s="228"/>
      <c r="DK422" s="228"/>
      <c r="DL422" s="239"/>
      <c r="DM422" s="230"/>
      <c r="DN422" s="228"/>
      <c r="DO422" s="228"/>
      <c r="DP422" s="228"/>
      <c r="DQ422" s="228"/>
      <c r="DR422" s="228"/>
      <c r="DS422" s="239"/>
      <c r="DT422" s="230"/>
      <c r="EA422" s="195"/>
      <c r="EQ422" s="235"/>
      <c r="ER422" s="235"/>
      <c r="ES422" s="228"/>
      <c r="ET422" s="228"/>
      <c r="EU422" s="228"/>
      <c r="EV422" s="228"/>
      <c r="EW422" s="228"/>
      <c r="EX422" s="228"/>
      <c r="EY422" s="228"/>
      <c r="EZ422" s="228"/>
      <c r="FA422" s="228"/>
      <c r="FB422" s="228"/>
      <c r="FC422" s="228"/>
      <c r="FD422" s="228"/>
      <c r="FE422" s="228"/>
      <c r="FF422" s="228"/>
      <c r="FG422" s="236"/>
      <c r="FH422" s="228"/>
      <c r="FI422" s="228"/>
      <c r="FJ422" s="237"/>
      <c r="FK422" s="237"/>
      <c r="FL422" s="237"/>
      <c r="FM422" s="237"/>
      <c r="FN422" s="237"/>
      <c r="FP422" s="237"/>
    </row>
    <row r="423" spans="104:172">
      <c r="CZ423" s="228"/>
      <c r="DA423" s="228"/>
      <c r="DB423" s="228"/>
      <c r="DC423" s="228"/>
      <c r="DD423" s="239"/>
      <c r="DE423" s="239"/>
      <c r="DF423" s="230"/>
      <c r="DG423" s="228"/>
      <c r="DH423" s="228"/>
      <c r="DI423" s="228"/>
      <c r="DJ423" s="228"/>
      <c r="DK423" s="228"/>
      <c r="DL423" s="239"/>
      <c r="DM423" s="230"/>
      <c r="DN423" s="228"/>
      <c r="DO423" s="228"/>
      <c r="DP423" s="228"/>
      <c r="DQ423" s="228"/>
      <c r="DR423" s="228"/>
      <c r="DS423" s="239"/>
      <c r="DT423" s="230"/>
      <c r="EA423" s="195"/>
      <c r="EQ423" s="235"/>
      <c r="ER423" s="235"/>
      <c r="ES423" s="228"/>
      <c r="ET423" s="228"/>
      <c r="EU423" s="228"/>
      <c r="EV423" s="228"/>
      <c r="EW423" s="228"/>
      <c r="EX423" s="228"/>
      <c r="EY423" s="228"/>
      <c r="EZ423" s="228"/>
      <c r="FA423" s="228"/>
      <c r="FB423" s="228"/>
      <c r="FC423" s="228"/>
      <c r="FD423" s="228"/>
      <c r="FE423" s="228"/>
      <c r="FF423" s="228"/>
      <c r="FG423" s="236"/>
      <c r="FH423" s="228"/>
      <c r="FI423" s="228"/>
      <c r="FJ423" s="237"/>
      <c r="FK423" s="237"/>
      <c r="FL423" s="237"/>
      <c r="FM423" s="237"/>
      <c r="FN423" s="237"/>
      <c r="FP423" s="237"/>
    </row>
    <row r="424" spans="104:172">
      <c r="CZ424" s="228"/>
      <c r="DA424" s="228"/>
      <c r="DB424" s="228"/>
      <c r="DC424" s="228"/>
      <c r="DD424" s="239"/>
      <c r="DE424" s="239"/>
      <c r="DF424" s="230"/>
      <c r="DG424" s="228"/>
      <c r="DH424" s="228"/>
      <c r="DI424" s="228"/>
      <c r="DJ424" s="228"/>
      <c r="DK424" s="228"/>
      <c r="DL424" s="239"/>
      <c r="DM424" s="230"/>
      <c r="DN424" s="228"/>
      <c r="DO424" s="228"/>
      <c r="DP424" s="228"/>
      <c r="DQ424" s="228"/>
      <c r="DR424" s="228"/>
      <c r="DS424" s="239"/>
      <c r="DT424" s="230"/>
      <c r="EA424" s="195"/>
      <c r="EQ424" s="235"/>
      <c r="ER424" s="235"/>
      <c r="ES424" s="228"/>
      <c r="ET424" s="228"/>
      <c r="EU424" s="228"/>
      <c r="EV424" s="228"/>
      <c r="EW424" s="228"/>
      <c r="EX424" s="228"/>
      <c r="EY424" s="228"/>
      <c r="EZ424" s="228"/>
      <c r="FA424" s="228"/>
      <c r="FB424" s="228"/>
      <c r="FC424" s="228"/>
      <c r="FD424" s="228"/>
      <c r="FE424" s="228"/>
      <c r="FF424" s="228"/>
      <c r="FG424" s="236"/>
      <c r="FH424" s="228"/>
      <c r="FI424" s="228"/>
      <c r="FJ424" s="237"/>
      <c r="FK424" s="237"/>
      <c r="FL424" s="237"/>
      <c r="FM424" s="237"/>
      <c r="FN424" s="237"/>
      <c r="FP424" s="237"/>
    </row>
    <row r="425" spans="104:172">
      <c r="CZ425" s="228"/>
      <c r="DA425" s="228"/>
      <c r="DB425" s="228"/>
      <c r="DC425" s="228"/>
      <c r="DD425" s="239"/>
      <c r="DE425" s="239"/>
      <c r="DF425" s="230"/>
      <c r="DG425" s="228"/>
      <c r="DH425" s="228"/>
      <c r="DI425" s="228"/>
      <c r="DJ425" s="228"/>
      <c r="DK425" s="228"/>
      <c r="DL425" s="239"/>
      <c r="DM425" s="230"/>
      <c r="DN425" s="228"/>
      <c r="DO425" s="228"/>
      <c r="DP425" s="228"/>
      <c r="DQ425" s="228"/>
      <c r="DR425" s="228"/>
      <c r="DS425" s="239"/>
      <c r="DT425" s="230"/>
      <c r="EA425" s="195"/>
      <c r="EQ425" s="235"/>
      <c r="ER425" s="235"/>
      <c r="ES425" s="228"/>
      <c r="ET425" s="228"/>
      <c r="EU425" s="228"/>
      <c r="EV425" s="228"/>
      <c r="EW425" s="228"/>
      <c r="EX425" s="228"/>
      <c r="EY425" s="228"/>
      <c r="EZ425" s="228"/>
      <c r="FA425" s="228"/>
      <c r="FB425" s="228"/>
      <c r="FC425" s="228"/>
      <c r="FD425" s="228"/>
      <c r="FE425" s="228"/>
      <c r="FF425" s="228"/>
      <c r="FG425" s="236"/>
      <c r="FH425" s="228"/>
      <c r="FI425" s="228"/>
      <c r="FJ425" s="237"/>
      <c r="FK425" s="237"/>
      <c r="FL425" s="237"/>
      <c r="FM425" s="237"/>
      <c r="FN425" s="237"/>
      <c r="FP425" s="237"/>
    </row>
    <row r="426" spans="104:172">
      <c r="CZ426" s="228"/>
      <c r="DA426" s="228"/>
      <c r="DB426" s="228"/>
      <c r="DC426" s="228"/>
      <c r="DD426" s="239"/>
      <c r="DE426" s="239"/>
      <c r="DF426" s="230"/>
      <c r="DG426" s="228"/>
      <c r="DH426" s="228"/>
      <c r="DI426" s="228"/>
      <c r="DJ426" s="228"/>
      <c r="DK426" s="228"/>
      <c r="DL426" s="239"/>
      <c r="DM426" s="230"/>
      <c r="DN426" s="228"/>
      <c r="DO426" s="228"/>
      <c r="DP426" s="228"/>
      <c r="DQ426" s="228"/>
      <c r="DR426" s="228"/>
      <c r="DS426" s="239"/>
      <c r="DT426" s="230"/>
      <c r="EA426" s="195"/>
      <c r="EQ426" s="235"/>
      <c r="ER426" s="235"/>
      <c r="ES426" s="228"/>
      <c r="ET426" s="228"/>
      <c r="EU426" s="228"/>
      <c r="EV426" s="228"/>
      <c r="EW426" s="228"/>
      <c r="EX426" s="228"/>
      <c r="EY426" s="228"/>
      <c r="EZ426" s="228"/>
      <c r="FA426" s="228"/>
      <c r="FB426" s="228"/>
      <c r="FC426" s="228"/>
      <c r="FD426" s="228"/>
      <c r="FE426" s="228"/>
      <c r="FF426" s="228"/>
      <c r="FG426" s="236"/>
      <c r="FH426" s="228"/>
      <c r="FI426" s="228"/>
      <c r="FJ426" s="237"/>
      <c r="FK426" s="237"/>
      <c r="FL426" s="237"/>
      <c r="FM426" s="237"/>
      <c r="FN426" s="237"/>
      <c r="FP426" s="237"/>
    </row>
    <row r="427" spans="104:172">
      <c r="CZ427" s="228"/>
      <c r="DA427" s="228"/>
      <c r="DB427" s="228"/>
      <c r="DC427" s="228"/>
      <c r="DD427" s="239"/>
      <c r="DE427" s="239"/>
      <c r="DF427" s="230"/>
      <c r="DG427" s="228"/>
      <c r="DH427" s="228"/>
      <c r="DI427" s="228"/>
      <c r="DJ427" s="228"/>
      <c r="DK427" s="228"/>
      <c r="DL427" s="239"/>
      <c r="DM427" s="230"/>
      <c r="DN427" s="228"/>
      <c r="DO427" s="228"/>
      <c r="DP427" s="228"/>
      <c r="DQ427" s="228"/>
      <c r="DR427" s="228"/>
      <c r="DS427" s="239"/>
      <c r="DT427" s="230"/>
      <c r="EA427" s="195"/>
      <c r="EQ427" s="235"/>
      <c r="ER427" s="235"/>
      <c r="ES427" s="228"/>
      <c r="ET427" s="228"/>
      <c r="EU427" s="228"/>
      <c r="EV427" s="228"/>
      <c r="EW427" s="228"/>
      <c r="EX427" s="228"/>
      <c r="EY427" s="228"/>
      <c r="EZ427" s="228"/>
      <c r="FA427" s="228"/>
      <c r="FB427" s="228"/>
      <c r="FC427" s="228"/>
      <c r="FD427" s="228"/>
      <c r="FE427" s="228"/>
      <c r="FF427" s="228"/>
      <c r="FG427" s="236"/>
      <c r="FH427" s="228"/>
      <c r="FI427" s="228"/>
      <c r="FJ427" s="237"/>
      <c r="FK427" s="237"/>
      <c r="FL427" s="237"/>
      <c r="FM427" s="237"/>
      <c r="FN427" s="237"/>
      <c r="FP427" s="237"/>
    </row>
    <row r="428" spans="104:172">
      <c r="CZ428" s="228"/>
      <c r="DA428" s="228"/>
      <c r="DB428" s="228"/>
      <c r="DC428" s="228"/>
      <c r="DD428" s="239"/>
      <c r="DE428" s="239"/>
      <c r="DF428" s="230"/>
      <c r="DG428" s="228"/>
      <c r="DH428" s="228"/>
      <c r="DI428" s="228"/>
      <c r="DJ428" s="228"/>
      <c r="DK428" s="228"/>
      <c r="DL428" s="239"/>
      <c r="DM428" s="230"/>
      <c r="DN428" s="228"/>
      <c r="DO428" s="228"/>
      <c r="DP428" s="228"/>
      <c r="DQ428" s="228"/>
      <c r="DR428" s="228"/>
      <c r="DS428" s="239"/>
      <c r="DT428" s="230"/>
      <c r="EA428" s="195"/>
      <c r="EQ428" s="235"/>
      <c r="ER428" s="235"/>
      <c r="ES428" s="228"/>
      <c r="ET428" s="228"/>
      <c r="EU428" s="228"/>
      <c r="EV428" s="228"/>
      <c r="EW428" s="228"/>
      <c r="EX428" s="228"/>
      <c r="EY428" s="228"/>
      <c r="EZ428" s="228"/>
      <c r="FA428" s="228"/>
      <c r="FB428" s="228"/>
      <c r="FC428" s="228"/>
      <c r="FD428" s="228"/>
      <c r="FE428" s="228"/>
      <c r="FF428" s="228"/>
      <c r="FG428" s="236"/>
      <c r="FH428" s="228"/>
      <c r="FI428" s="228"/>
      <c r="FJ428" s="237"/>
      <c r="FK428" s="237"/>
      <c r="FL428" s="237"/>
      <c r="FM428" s="237"/>
      <c r="FN428" s="237"/>
      <c r="FP428" s="237"/>
    </row>
    <row r="429" spans="104:172">
      <c r="CZ429" s="228"/>
      <c r="DA429" s="228"/>
      <c r="DB429" s="228"/>
      <c r="DC429" s="228"/>
      <c r="DD429" s="239"/>
      <c r="DE429" s="239"/>
      <c r="DF429" s="230"/>
      <c r="DG429" s="228"/>
      <c r="DH429" s="228"/>
      <c r="DI429" s="228"/>
      <c r="DJ429" s="228"/>
      <c r="DK429" s="228"/>
      <c r="DL429" s="239"/>
      <c r="DM429" s="230"/>
      <c r="DN429" s="228"/>
      <c r="DO429" s="228"/>
      <c r="DP429" s="228"/>
      <c r="DQ429" s="228"/>
      <c r="DR429" s="228"/>
      <c r="DS429" s="239"/>
      <c r="DT429" s="230"/>
      <c r="EA429" s="195"/>
      <c r="EQ429" s="235"/>
      <c r="ER429" s="235"/>
      <c r="ES429" s="228"/>
      <c r="ET429" s="228"/>
      <c r="EU429" s="228"/>
      <c r="EV429" s="228"/>
      <c r="EW429" s="228"/>
      <c r="EX429" s="228"/>
      <c r="EY429" s="228"/>
      <c r="EZ429" s="228"/>
      <c r="FA429" s="228"/>
      <c r="FB429" s="228"/>
      <c r="FC429" s="228"/>
      <c r="FD429" s="228"/>
      <c r="FE429" s="228"/>
      <c r="FF429" s="228"/>
      <c r="FG429" s="236"/>
      <c r="FH429" s="228"/>
      <c r="FI429" s="228"/>
      <c r="FJ429" s="237"/>
      <c r="FK429" s="237"/>
      <c r="FL429" s="237"/>
      <c r="FM429" s="237"/>
      <c r="FN429" s="237"/>
      <c r="FP429" s="237"/>
    </row>
    <row r="430" spans="104:172">
      <c r="CZ430" s="228"/>
      <c r="DA430" s="228"/>
      <c r="DB430" s="228"/>
      <c r="DC430" s="228"/>
      <c r="DD430" s="239"/>
      <c r="DE430" s="239"/>
      <c r="DF430" s="230"/>
      <c r="DG430" s="228"/>
      <c r="DH430" s="228"/>
      <c r="DI430" s="228"/>
      <c r="DJ430" s="228"/>
      <c r="DK430" s="228"/>
      <c r="DL430" s="239"/>
      <c r="DM430" s="230"/>
      <c r="DN430" s="228"/>
      <c r="DO430" s="228"/>
      <c r="DP430" s="228"/>
      <c r="DQ430" s="228"/>
      <c r="DR430" s="228"/>
      <c r="DS430" s="239"/>
      <c r="DT430" s="230"/>
      <c r="EA430" s="195"/>
      <c r="EQ430" s="235"/>
      <c r="ER430" s="235"/>
      <c r="ES430" s="228"/>
      <c r="ET430" s="228"/>
      <c r="EU430" s="228"/>
      <c r="EV430" s="228"/>
      <c r="EW430" s="228"/>
      <c r="EX430" s="228"/>
      <c r="EY430" s="228"/>
      <c r="EZ430" s="228"/>
      <c r="FA430" s="228"/>
      <c r="FB430" s="228"/>
      <c r="FC430" s="228"/>
      <c r="FD430" s="228"/>
      <c r="FE430" s="228"/>
      <c r="FF430" s="228"/>
      <c r="FG430" s="236"/>
      <c r="FH430" s="228"/>
      <c r="FI430" s="228"/>
      <c r="FJ430" s="237"/>
      <c r="FK430" s="237"/>
      <c r="FL430" s="237"/>
      <c r="FM430" s="237"/>
      <c r="FN430" s="237"/>
      <c r="FP430" s="237"/>
    </row>
    <row r="431" spans="104:172">
      <c r="CZ431" s="228"/>
      <c r="DA431" s="228"/>
      <c r="DB431" s="228"/>
      <c r="DC431" s="228"/>
      <c r="DD431" s="239"/>
      <c r="DE431" s="239"/>
      <c r="DF431" s="230"/>
      <c r="DG431" s="228"/>
      <c r="DH431" s="228"/>
      <c r="DI431" s="228"/>
      <c r="DJ431" s="228"/>
      <c r="DK431" s="228"/>
      <c r="DL431" s="239"/>
      <c r="DM431" s="230"/>
      <c r="DN431" s="228"/>
      <c r="DO431" s="228"/>
      <c r="DP431" s="228"/>
      <c r="DQ431" s="228"/>
      <c r="DR431" s="228"/>
      <c r="DS431" s="239"/>
      <c r="DT431" s="230"/>
      <c r="EA431" s="195"/>
      <c r="EQ431" s="235"/>
      <c r="ER431" s="235"/>
      <c r="ES431" s="228"/>
      <c r="ET431" s="228"/>
      <c r="EU431" s="228"/>
      <c r="EV431" s="228"/>
      <c r="EW431" s="228"/>
      <c r="EX431" s="228"/>
      <c r="EY431" s="228"/>
      <c r="EZ431" s="228"/>
      <c r="FA431" s="228"/>
      <c r="FB431" s="228"/>
      <c r="FC431" s="228"/>
      <c r="FD431" s="228"/>
      <c r="FE431" s="228"/>
      <c r="FF431" s="228"/>
      <c r="FG431" s="236"/>
      <c r="FH431" s="228"/>
      <c r="FI431" s="228"/>
      <c r="FJ431" s="237"/>
      <c r="FK431" s="237"/>
      <c r="FL431" s="237"/>
      <c r="FM431" s="237"/>
      <c r="FN431" s="237"/>
      <c r="FP431" s="237"/>
    </row>
    <row r="432" spans="104:172">
      <c r="CZ432" s="228"/>
      <c r="DA432" s="228"/>
      <c r="DB432" s="228"/>
      <c r="DC432" s="228"/>
      <c r="DD432" s="239"/>
      <c r="DE432" s="239"/>
      <c r="DF432" s="230"/>
      <c r="DG432" s="228"/>
      <c r="DH432" s="228"/>
      <c r="DI432" s="228"/>
      <c r="DJ432" s="228"/>
      <c r="DK432" s="228"/>
      <c r="DL432" s="239"/>
      <c r="DM432" s="230"/>
      <c r="DN432" s="228"/>
      <c r="DO432" s="228"/>
      <c r="DP432" s="228"/>
      <c r="DQ432" s="228"/>
      <c r="DR432" s="228"/>
      <c r="DS432" s="239"/>
      <c r="DT432" s="230"/>
      <c r="EA432" s="195"/>
      <c r="EQ432" s="235"/>
      <c r="ER432" s="235"/>
      <c r="ES432" s="228"/>
      <c r="ET432" s="228"/>
      <c r="EU432" s="228"/>
      <c r="EV432" s="228"/>
      <c r="EW432" s="228"/>
      <c r="EX432" s="228"/>
      <c r="EY432" s="228"/>
      <c r="EZ432" s="228"/>
      <c r="FA432" s="228"/>
      <c r="FB432" s="228"/>
      <c r="FC432" s="228"/>
      <c r="FD432" s="228"/>
      <c r="FE432" s="228"/>
      <c r="FF432" s="228"/>
      <c r="FG432" s="236"/>
      <c r="FH432" s="228"/>
      <c r="FI432" s="228"/>
      <c r="FJ432" s="237"/>
      <c r="FK432" s="237"/>
      <c r="FL432" s="237"/>
      <c r="FM432" s="237"/>
      <c r="FN432" s="237"/>
      <c r="FP432" s="237"/>
    </row>
    <row r="433" spans="104:172">
      <c r="CZ433" s="228"/>
      <c r="DA433" s="228"/>
      <c r="DB433" s="228"/>
      <c r="DC433" s="228"/>
      <c r="DD433" s="239"/>
      <c r="DE433" s="239"/>
      <c r="DF433" s="230"/>
      <c r="DG433" s="228"/>
      <c r="DH433" s="228"/>
      <c r="DI433" s="228"/>
      <c r="DJ433" s="228"/>
      <c r="DK433" s="228"/>
      <c r="DL433" s="239"/>
      <c r="DM433" s="230"/>
      <c r="DN433" s="228"/>
      <c r="DO433" s="228"/>
      <c r="DP433" s="228"/>
      <c r="DQ433" s="228"/>
      <c r="DR433" s="228"/>
      <c r="DS433" s="239"/>
      <c r="DT433" s="230"/>
      <c r="EA433" s="195"/>
      <c r="EQ433" s="235"/>
      <c r="ER433" s="235"/>
      <c r="ES433" s="228"/>
      <c r="ET433" s="228"/>
      <c r="EU433" s="228"/>
      <c r="EV433" s="228"/>
      <c r="EW433" s="228"/>
      <c r="EX433" s="228"/>
      <c r="EY433" s="228"/>
      <c r="EZ433" s="228"/>
      <c r="FA433" s="228"/>
      <c r="FB433" s="228"/>
      <c r="FC433" s="228"/>
      <c r="FD433" s="228"/>
      <c r="FE433" s="228"/>
      <c r="FF433" s="228"/>
      <c r="FG433" s="236"/>
      <c r="FH433" s="228"/>
      <c r="FI433" s="228"/>
      <c r="FJ433" s="237"/>
      <c r="FK433" s="237"/>
      <c r="FL433" s="237"/>
      <c r="FM433" s="237"/>
      <c r="FN433" s="237"/>
      <c r="FP433" s="237"/>
    </row>
    <row r="434" spans="104:172">
      <c r="CZ434" s="228"/>
      <c r="DA434" s="228"/>
      <c r="DB434" s="228"/>
      <c r="DC434" s="228"/>
      <c r="DD434" s="239"/>
      <c r="DE434" s="239"/>
      <c r="DF434" s="230"/>
      <c r="DG434" s="228"/>
      <c r="DH434" s="228"/>
      <c r="DI434" s="228"/>
      <c r="DJ434" s="228"/>
      <c r="DK434" s="228"/>
      <c r="DL434" s="239"/>
      <c r="DM434" s="230"/>
      <c r="DN434" s="228"/>
      <c r="DO434" s="228"/>
      <c r="DP434" s="228"/>
      <c r="DQ434" s="228"/>
      <c r="DR434" s="228"/>
      <c r="DS434" s="239"/>
      <c r="DT434" s="230"/>
      <c r="EA434" s="195"/>
      <c r="EQ434" s="235"/>
      <c r="ER434" s="235"/>
      <c r="ES434" s="228"/>
      <c r="ET434" s="228"/>
      <c r="EU434" s="228"/>
      <c r="EV434" s="228"/>
      <c r="EW434" s="228"/>
      <c r="EX434" s="228"/>
      <c r="EY434" s="228"/>
      <c r="EZ434" s="228"/>
      <c r="FA434" s="228"/>
      <c r="FB434" s="228"/>
      <c r="FC434" s="228"/>
      <c r="FD434" s="228"/>
      <c r="FE434" s="228"/>
      <c r="FF434" s="228"/>
      <c r="FG434" s="236"/>
      <c r="FH434" s="228"/>
      <c r="FI434" s="228"/>
      <c r="FJ434" s="237"/>
      <c r="FK434" s="237"/>
      <c r="FL434" s="237"/>
      <c r="FM434" s="237"/>
      <c r="FN434" s="237"/>
      <c r="FP434" s="237"/>
    </row>
    <row r="435" spans="104:172">
      <c r="CZ435" s="228"/>
      <c r="DA435" s="228"/>
      <c r="DB435" s="228"/>
      <c r="DC435" s="228"/>
      <c r="DD435" s="239"/>
      <c r="DE435" s="239"/>
      <c r="DF435" s="230"/>
      <c r="DG435" s="228"/>
      <c r="DH435" s="228"/>
      <c r="DI435" s="228"/>
      <c r="DJ435" s="228"/>
      <c r="DK435" s="228"/>
      <c r="DL435" s="239"/>
      <c r="DM435" s="230"/>
      <c r="DN435" s="228"/>
      <c r="DO435" s="228"/>
      <c r="DP435" s="228"/>
      <c r="DQ435" s="228"/>
      <c r="DR435" s="228"/>
      <c r="DS435" s="239"/>
      <c r="DT435" s="230"/>
      <c r="EA435" s="195"/>
      <c r="EQ435" s="235"/>
      <c r="ER435" s="235"/>
      <c r="ES435" s="228"/>
      <c r="ET435" s="228"/>
      <c r="EU435" s="228"/>
      <c r="EV435" s="228"/>
      <c r="EW435" s="228"/>
      <c r="EX435" s="228"/>
      <c r="EY435" s="228"/>
      <c r="EZ435" s="228"/>
      <c r="FA435" s="228"/>
      <c r="FB435" s="228"/>
      <c r="FC435" s="228"/>
      <c r="FD435" s="228"/>
      <c r="FE435" s="228"/>
      <c r="FF435" s="228"/>
      <c r="FG435" s="236"/>
      <c r="FH435" s="228"/>
      <c r="FI435" s="228"/>
      <c r="FJ435" s="237"/>
      <c r="FK435" s="237"/>
      <c r="FL435" s="237"/>
      <c r="FM435" s="237"/>
      <c r="FN435" s="237"/>
      <c r="FP435" s="237"/>
    </row>
    <row r="436" spans="104:172">
      <c r="CZ436" s="228"/>
      <c r="DA436" s="228"/>
      <c r="DB436" s="228"/>
      <c r="DC436" s="228"/>
      <c r="DD436" s="239"/>
      <c r="DE436" s="239"/>
      <c r="DF436" s="230"/>
      <c r="DG436" s="228"/>
      <c r="DH436" s="228"/>
      <c r="DI436" s="228"/>
      <c r="DJ436" s="228"/>
      <c r="DK436" s="228"/>
      <c r="DL436" s="239"/>
      <c r="DM436" s="230"/>
      <c r="DN436" s="228"/>
      <c r="DO436" s="228"/>
      <c r="DP436" s="228"/>
      <c r="DQ436" s="228"/>
      <c r="DR436" s="228"/>
      <c r="DS436" s="239"/>
      <c r="DT436" s="230"/>
      <c r="EA436" s="195"/>
      <c r="EQ436" s="235"/>
      <c r="ER436" s="235"/>
      <c r="ES436" s="228"/>
      <c r="ET436" s="228"/>
      <c r="EU436" s="228"/>
      <c r="EV436" s="228"/>
      <c r="EW436" s="228"/>
      <c r="EX436" s="228"/>
      <c r="EY436" s="228"/>
      <c r="EZ436" s="228"/>
      <c r="FA436" s="228"/>
      <c r="FB436" s="228"/>
      <c r="FC436" s="228"/>
      <c r="FD436" s="228"/>
      <c r="FE436" s="228"/>
      <c r="FF436" s="228"/>
      <c r="FG436" s="236"/>
      <c r="FH436" s="228"/>
      <c r="FI436" s="228"/>
      <c r="FJ436" s="237"/>
      <c r="FK436" s="237"/>
      <c r="FL436" s="237"/>
      <c r="FM436" s="237"/>
      <c r="FN436" s="237"/>
      <c r="FP436" s="237"/>
    </row>
    <row r="437" spans="104:172">
      <c r="CZ437" s="228"/>
      <c r="DA437" s="228"/>
      <c r="DB437" s="228"/>
      <c r="DC437" s="228"/>
      <c r="DD437" s="239"/>
      <c r="DE437" s="239"/>
      <c r="DF437" s="230"/>
      <c r="DG437" s="228"/>
      <c r="DH437" s="228"/>
      <c r="DI437" s="228"/>
      <c r="DJ437" s="228"/>
      <c r="DK437" s="228"/>
      <c r="DL437" s="239"/>
      <c r="DM437" s="230"/>
      <c r="DN437" s="228"/>
      <c r="DO437" s="228"/>
      <c r="DP437" s="228"/>
      <c r="DQ437" s="228"/>
      <c r="DR437" s="228"/>
      <c r="DS437" s="239"/>
      <c r="DT437" s="230"/>
      <c r="EA437" s="195"/>
      <c r="EQ437" s="235"/>
      <c r="ER437" s="235"/>
      <c r="ES437" s="228"/>
      <c r="ET437" s="228"/>
      <c r="EU437" s="228"/>
      <c r="EV437" s="228"/>
      <c r="EW437" s="228"/>
      <c r="EX437" s="228"/>
      <c r="EY437" s="228"/>
      <c r="EZ437" s="228"/>
      <c r="FA437" s="228"/>
      <c r="FB437" s="228"/>
      <c r="FC437" s="228"/>
      <c r="FD437" s="228"/>
      <c r="FE437" s="228"/>
      <c r="FF437" s="228"/>
      <c r="FG437" s="236"/>
      <c r="FH437" s="228"/>
      <c r="FI437" s="228"/>
      <c r="FJ437" s="237"/>
      <c r="FK437" s="237"/>
      <c r="FL437" s="237"/>
      <c r="FM437" s="237"/>
      <c r="FN437" s="237"/>
      <c r="FP437" s="237"/>
    </row>
    <row r="438" spans="104:172">
      <c r="CZ438" s="228"/>
      <c r="DA438" s="228"/>
      <c r="DB438" s="228"/>
      <c r="DC438" s="228"/>
      <c r="DD438" s="239"/>
      <c r="DE438" s="239"/>
      <c r="DF438" s="230"/>
      <c r="DG438" s="228"/>
      <c r="DH438" s="228"/>
      <c r="DI438" s="228"/>
      <c r="DJ438" s="228"/>
      <c r="DK438" s="228"/>
      <c r="DL438" s="239"/>
      <c r="DM438" s="230"/>
      <c r="DN438" s="228"/>
      <c r="DO438" s="228"/>
      <c r="DP438" s="228"/>
      <c r="DQ438" s="228"/>
      <c r="DR438" s="228"/>
      <c r="DS438" s="239"/>
      <c r="DT438" s="230"/>
      <c r="EA438" s="195"/>
      <c r="EQ438" s="235"/>
      <c r="ER438" s="235"/>
      <c r="ES438" s="228"/>
      <c r="ET438" s="228"/>
      <c r="EU438" s="228"/>
      <c r="EV438" s="228"/>
      <c r="EW438" s="228"/>
      <c r="EX438" s="228"/>
      <c r="EY438" s="228"/>
      <c r="EZ438" s="228"/>
      <c r="FA438" s="228"/>
      <c r="FB438" s="228"/>
      <c r="FC438" s="228"/>
      <c r="FD438" s="228"/>
      <c r="FE438" s="228"/>
      <c r="FF438" s="228"/>
      <c r="FG438" s="236"/>
      <c r="FH438" s="228"/>
      <c r="FI438" s="228"/>
      <c r="FJ438" s="237"/>
      <c r="FK438" s="237"/>
      <c r="FL438" s="237"/>
      <c r="FM438" s="237"/>
      <c r="FN438" s="237"/>
      <c r="FP438" s="237"/>
    </row>
    <row r="439" spans="104:172">
      <c r="CZ439" s="228"/>
      <c r="DA439" s="228"/>
      <c r="DB439" s="228"/>
      <c r="DC439" s="228"/>
      <c r="DD439" s="239"/>
      <c r="DE439" s="239"/>
      <c r="DF439" s="230"/>
      <c r="DG439" s="228"/>
      <c r="DH439" s="228"/>
      <c r="DI439" s="228"/>
      <c r="DJ439" s="228"/>
      <c r="DK439" s="228"/>
      <c r="DL439" s="239"/>
      <c r="DM439" s="230"/>
      <c r="DN439" s="228"/>
      <c r="DO439" s="228"/>
      <c r="DP439" s="228"/>
      <c r="DQ439" s="228"/>
      <c r="DR439" s="228"/>
      <c r="DS439" s="239"/>
      <c r="DT439" s="230"/>
      <c r="EA439" s="195"/>
      <c r="EQ439" s="235"/>
      <c r="ER439" s="235"/>
      <c r="ES439" s="228"/>
      <c r="ET439" s="228"/>
      <c r="EU439" s="228"/>
      <c r="EV439" s="228"/>
      <c r="EW439" s="228"/>
      <c r="EX439" s="228"/>
      <c r="EY439" s="228"/>
      <c r="EZ439" s="228"/>
      <c r="FA439" s="228"/>
      <c r="FB439" s="228"/>
      <c r="FC439" s="228"/>
      <c r="FD439" s="228"/>
      <c r="FE439" s="228"/>
      <c r="FF439" s="228"/>
      <c r="FG439" s="236"/>
      <c r="FH439" s="228"/>
      <c r="FI439" s="228"/>
      <c r="FJ439" s="237"/>
      <c r="FK439" s="237"/>
      <c r="FL439" s="237"/>
      <c r="FM439" s="237"/>
      <c r="FN439" s="237"/>
      <c r="FP439" s="237"/>
    </row>
    <row r="440" spans="104:172">
      <c r="CZ440" s="228"/>
      <c r="DA440" s="228"/>
      <c r="DB440" s="228"/>
      <c r="DC440" s="228"/>
      <c r="DD440" s="239"/>
      <c r="DE440" s="239"/>
      <c r="DF440" s="230"/>
      <c r="DG440" s="228"/>
      <c r="DH440" s="228"/>
      <c r="DI440" s="228"/>
      <c r="DJ440" s="228"/>
      <c r="DK440" s="228"/>
      <c r="DL440" s="239"/>
      <c r="DM440" s="230"/>
      <c r="DN440" s="228"/>
      <c r="DO440" s="228"/>
      <c r="DP440" s="228"/>
      <c r="DQ440" s="228"/>
      <c r="DR440" s="228"/>
      <c r="DS440" s="239"/>
      <c r="DT440" s="230"/>
      <c r="EA440" s="195"/>
      <c r="EQ440" s="235"/>
      <c r="ER440" s="235"/>
      <c r="ES440" s="228"/>
      <c r="ET440" s="228"/>
      <c r="EU440" s="228"/>
      <c r="EV440" s="228"/>
      <c r="EW440" s="228"/>
      <c r="EX440" s="228"/>
      <c r="EY440" s="228"/>
      <c r="EZ440" s="228"/>
      <c r="FA440" s="228"/>
      <c r="FB440" s="228"/>
      <c r="FC440" s="228"/>
      <c r="FD440" s="228"/>
      <c r="FE440" s="228"/>
      <c r="FF440" s="228"/>
      <c r="FG440" s="236"/>
      <c r="FH440" s="228"/>
      <c r="FI440" s="228"/>
      <c r="FJ440" s="237"/>
      <c r="FK440" s="237"/>
      <c r="FL440" s="237"/>
      <c r="FM440" s="237"/>
      <c r="FN440" s="237"/>
      <c r="FP440" s="237"/>
    </row>
    <row r="441" spans="104:172">
      <c r="CZ441" s="228"/>
      <c r="DA441" s="228"/>
      <c r="DB441" s="228"/>
      <c r="DC441" s="228"/>
      <c r="DD441" s="239"/>
      <c r="DE441" s="239"/>
      <c r="DF441" s="230"/>
      <c r="DG441" s="228"/>
      <c r="DH441" s="228"/>
      <c r="DI441" s="228"/>
      <c r="DJ441" s="228"/>
      <c r="DK441" s="228"/>
      <c r="DL441" s="239"/>
      <c r="DM441" s="230"/>
      <c r="DN441" s="228"/>
      <c r="DO441" s="228"/>
      <c r="DP441" s="228"/>
      <c r="DQ441" s="228"/>
      <c r="DR441" s="228"/>
      <c r="DS441" s="239"/>
      <c r="DT441" s="230"/>
      <c r="EA441" s="195"/>
      <c r="EQ441" s="235"/>
      <c r="ER441" s="235"/>
      <c r="ES441" s="228"/>
      <c r="ET441" s="228"/>
      <c r="EU441" s="228"/>
      <c r="EV441" s="228"/>
      <c r="EW441" s="228"/>
      <c r="EX441" s="228"/>
      <c r="EY441" s="228"/>
      <c r="EZ441" s="228"/>
      <c r="FA441" s="228"/>
      <c r="FB441" s="228"/>
      <c r="FC441" s="228"/>
      <c r="FD441" s="228"/>
      <c r="FE441" s="228"/>
      <c r="FF441" s="228"/>
      <c r="FG441" s="236"/>
      <c r="FH441" s="228"/>
      <c r="FI441" s="228"/>
      <c r="FJ441" s="237"/>
      <c r="FK441" s="237"/>
      <c r="FL441" s="237"/>
      <c r="FM441" s="237"/>
      <c r="FN441" s="237"/>
      <c r="FP441" s="237"/>
    </row>
    <row r="442" spans="104:172">
      <c r="CZ442" s="228"/>
      <c r="DA442" s="228"/>
      <c r="DB442" s="228"/>
      <c r="DC442" s="228"/>
      <c r="DD442" s="239"/>
      <c r="DE442" s="239"/>
      <c r="DF442" s="230"/>
      <c r="DG442" s="228"/>
      <c r="DH442" s="228"/>
      <c r="DI442" s="228"/>
      <c r="DJ442" s="228"/>
      <c r="DK442" s="228"/>
      <c r="DL442" s="239"/>
      <c r="DM442" s="230"/>
      <c r="DN442" s="228"/>
      <c r="DO442" s="228"/>
      <c r="DP442" s="228"/>
      <c r="DQ442" s="228"/>
      <c r="DR442" s="228"/>
      <c r="DS442" s="239"/>
      <c r="DT442" s="230"/>
      <c r="EA442" s="195"/>
      <c r="EQ442" s="235"/>
      <c r="ER442" s="235"/>
      <c r="ES442" s="228"/>
      <c r="ET442" s="228"/>
      <c r="EU442" s="228"/>
      <c r="EV442" s="228"/>
      <c r="EW442" s="228"/>
      <c r="EX442" s="228"/>
      <c r="EY442" s="228"/>
      <c r="EZ442" s="228"/>
      <c r="FA442" s="228"/>
      <c r="FB442" s="228"/>
      <c r="FC442" s="228"/>
      <c r="FD442" s="228"/>
      <c r="FE442" s="228"/>
      <c r="FF442" s="228"/>
      <c r="FG442" s="236"/>
      <c r="FH442" s="228"/>
      <c r="FI442" s="228"/>
      <c r="FJ442" s="237"/>
      <c r="FK442" s="237"/>
      <c r="FL442" s="237"/>
      <c r="FM442" s="237"/>
      <c r="FN442" s="237"/>
      <c r="FP442" s="237"/>
    </row>
    <row r="443" spans="104:172">
      <c r="CZ443" s="228"/>
      <c r="DA443" s="228"/>
      <c r="DB443" s="228"/>
      <c r="DC443" s="228"/>
      <c r="DD443" s="239"/>
      <c r="DE443" s="239"/>
      <c r="DF443" s="230"/>
      <c r="DG443" s="228"/>
      <c r="DH443" s="228"/>
      <c r="DI443" s="228"/>
      <c r="DJ443" s="228"/>
      <c r="DK443" s="228"/>
      <c r="DL443" s="239"/>
      <c r="DM443" s="230"/>
      <c r="DN443" s="228"/>
      <c r="DO443" s="228"/>
      <c r="DP443" s="228"/>
      <c r="DQ443" s="228"/>
      <c r="DR443" s="228"/>
      <c r="DS443" s="239"/>
      <c r="DT443" s="230"/>
      <c r="EA443" s="195"/>
      <c r="EQ443" s="235"/>
      <c r="ER443" s="235"/>
      <c r="ES443" s="228"/>
      <c r="ET443" s="228"/>
      <c r="EU443" s="228"/>
      <c r="EV443" s="228"/>
      <c r="EW443" s="228"/>
      <c r="EX443" s="228"/>
      <c r="EY443" s="228"/>
      <c r="EZ443" s="228"/>
      <c r="FA443" s="228"/>
      <c r="FB443" s="228"/>
      <c r="FC443" s="228"/>
      <c r="FD443" s="228"/>
      <c r="FE443" s="228"/>
      <c r="FF443" s="228"/>
      <c r="FG443" s="236"/>
      <c r="FH443" s="228"/>
      <c r="FI443" s="228"/>
      <c r="FJ443" s="237"/>
      <c r="FK443" s="237"/>
      <c r="FL443" s="237"/>
      <c r="FM443" s="237"/>
      <c r="FN443" s="237"/>
      <c r="FP443" s="237"/>
    </row>
    <row r="444" spans="104:172">
      <c r="CZ444" s="228"/>
      <c r="DA444" s="228"/>
      <c r="DB444" s="228"/>
      <c r="DC444" s="228"/>
      <c r="DD444" s="239"/>
      <c r="DE444" s="239"/>
      <c r="DF444" s="230"/>
      <c r="DG444" s="228"/>
      <c r="DH444" s="228"/>
      <c r="DI444" s="228"/>
      <c r="DJ444" s="228"/>
      <c r="DK444" s="228"/>
      <c r="DL444" s="239"/>
      <c r="DM444" s="230"/>
      <c r="DN444" s="228"/>
      <c r="DO444" s="228"/>
      <c r="DP444" s="228"/>
      <c r="DQ444" s="228"/>
      <c r="DR444" s="228"/>
      <c r="DS444" s="239"/>
      <c r="DT444" s="230"/>
      <c r="EA444" s="195"/>
      <c r="EQ444" s="235"/>
      <c r="ER444" s="235"/>
      <c r="ES444" s="228"/>
      <c r="ET444" s="228"/>
      <c r="EU444" s="228"/>
      <c r="EV444" s="228"/>
      <c r="EW444" s="228"/>
      <c r="EX444" s="228"/>
      <c r="EY444" s="228"/>
      <c r="EZ444" s="228"/>
      <c r="FA444" s="228"/>
      <c r="FB444" s="228"/>
      <c r="FC444" s="228"/>
      <c r="FD444" s="228"/>
      <c r="FE444" s="228"/>
      <c r="FF444" s="228"/>
      <c r="FG444" s="236"/>
      <c r="FH444" s="228"/>
      <c r="FI444" s="228"/>
      <c r="FJ444" s="237"/>
      <c r="FK444" s="237"/>
      <c r="FL444" s="237"/>
      <c r="FM444" s="237"/>
      <c r="FN444" s="237"/>
      <c r="FP444" s="237"/>
    </row>
    <row r="445" spans="104:172">
      <c r="CZ445" s="228"/>
      <c r="DA445" s="228"/>
      <c r="DB445" s="228"/>
      <c r="DC445" s="228"/>
      <c r="DD445" s="239"/>
      <c r="DE445" s="239"/>
      <c r="DF445" s="230"/>
      <c r="DG445" s="228"/>
      <c r="DH445" s="228"/>
      <c r="DI445" s="228"/>
      <c r="DJ445" s="228"/>
      <c r="DK445" s="228"/>
      <c r="DL445" s="239"/>
      <c r="DM445" s="230"/>
      <c r="DN445" s="228"/>
      <c r="DO445" s="228"/>
      <c r="DP445" s="228"/>
      <c r="DQ445" s="228"/>
      <c r="DR445" s="228"/>
      <c r="DS445" s="239"/>
      <c r="DT445" s="230"/>
      <c r="EA445" s="195"/>
      <c r="EQ445" s="235"/>
      <c r="ER445" s="235"/>
      <c r="ES445" s="228"/>
      <c r="ET445" s="228"/>
      <c r="EU445" s="228"/>
      <c r="EV445" s="228"/>
      <c r="EW445" s="228"/>
      <c r="EX445" s="228"/>
      <c r="EY445" s="228"/>
      <c r="EZ445" s="228"/>
      <c r="FA445" s="228"/>
      <c r="FB445" s="228"/>
      <c r="FC445" s="228"/>
      <c r="FD445" s="228"/>
      <c r="FE445" s="228"/>
      <c r="FF445" s="228"/>
      <c r="FG445" s="236"/>
      <c r="FH445" s="228"/>
      <c r="FI445" s="228"/>
      <c r="FJ445" s="237"/>
      <c r="FK445" s="237"/>
      <c r="FL445" s="237"/>
      <c r="FM445" s="237"/>
      <c r="FN445" s="237"/>
      <c r="FP445" s="237"/>
    </row>
    <row r="446" spans="104:172">
      <c r="CZ446" s="228"/>
      <c r="DA446" s="228"/>
      <c r="DB446" s="228"/>
      <c r="DC446" s="228"/>
      <c r="DD446" s="239"/>
      <c r="DE446" s="239"/>
      <c r="DF446" s="230"/>
      <c r="DG446" s="228"/>
      <c r="DH446" s="228"/>
      <c r="DI446" s="228"/>
      <c r="DJ446" s="228"/>
      <c r="DK446" s="228"/>
      <c r="DL446" s="239"/>
      <c r="DM446" s="230"/>
      <c r="DN446" s="228"/>
      <c r="DO446" s="228"/>
      <c r="DP446" s="228"/>
      <c r="DQ446" s="228"/>
      <c r="DR446" s="228"/>
      <c r="DS446" s="239"/>
      <c r="DT446" s="230"/>
      <c r="EA446" s="195"/>
      <c r="EQ446" s="235"/>
      <c r="ER446" s="235"/>
      <c r="ES446" s="228"/>
      <c r="ET446" s="228"/>
      <c r="EU446" s="228"/>
      <c r="EV446" s="228"/>
      <c r="EW446" s="228"/>
      <c r="EX446" s="228"/>
      <c r="EY446" s="228"/>
      <c r="EZ446" s="228"/>
      <c r="FA446" s="228"/>
      <c r="FB446" s="228"/>
      <c r="FC446" s="228"/>
      <c r="FD446" s="228"/>
      <c r="FE446" s="228"/>
      <c r="FF446" s="228"/>
      <c r="FG446" s="236"/>
      <c r="FH446" s="228"/>
      <c r="FI446" s="228"/>
      <c r="FJ446" s="237"/>
      <c r="FK446" s="237"/>
      <c r="FL446" s="237"/>
      <c r="FM446" s="237"/>
      <c r="FN446" s="237"/>
      <c r="FP446" s="237"/>
    </row>
    <row r="447" spans="104:172">
      <c r="CZ447" s="228"/>
      <c r="DA447" s="228"/>
      <c r="DB447" s="228"/>
      <c r="DC447" s="228"/>
      <c r="DD447" s="239"/>
      <c r="DE447" s="239"/>
      <c r="DF447" s="230"/>
      <c r="DG447" s="228"/>
      <c r="DH447" s="228"/>
      <c r="DI447" s="228"/>
      <c r="DJ447" s="228"/>
      <c r="DK447" s="228"/>
      <c r="DL447" s="239"/>
      <c r="DM447" s="230"/>
      <c r="DN447" s="228"/>
      <c r="DO447" s="228"/>
      <c r="DP447" s="228"/>
      <c r="DQ447" s="228"/>
      <c r="DR447" s="228"/>
      <c r="DS447" s="239"/>
      <c r="DT447" s="230"/>
      <c r="EA447" s="195"/>
      <c r="EQ447" s="235"/>
      <c r="ER447" s="235"/>
      <c r="ES447" s="228"/>
      <c r="ET447" s="228"/>
      <c r="EU447" s="228"/>
      <c r="EV447" s="228"/>
      <c r="EW447" s="228"/>
      <c r="EX447" s="228"/>
      <c r="EY447" s="228"/>
      <c r="EZ447" s="228"/>
      <c r="FA447" s="228"/>
      <c r="FB447" s="228"/>
      <c r="FC447" s="228"/>
      <c r="FD447" s="228"/>
      <c r="FE447" s="228"/>
      <c r="FF447" s="228"/>
      <c r="FG447" s="236"/>
      <c r="FH447" s="228"/>
      <c r="FI447" s="228"/>
      <c r="FJ447" s="237"/>
      <c r="FK447" s="237"/>
      <c r="FL447" s="237"/>
      <c r="FM447" s="237"/>
      <c r="FN447" s="237"/>
      <c r="FP447" s="237"/>
    </row>
    <row r="448" spans="104:172">
      <c r="CZ448" s="228"/>
      <c r="DA448" s="228"/>
      <c r="DB448" s="228"/>
      <c r="DC448" s="228"/>
      <c r="DD448" s="239"/>
      <c r="DE448" s="239"/>
      <c r="DF448" s="230"/>
      <c r="DG448" s="228"/>
      <c r="DH448" s="228"/>
      <c r="DI448" s="228"/>
      <c r="DJ448" s="228"/>
      <c r="DK448" s="228"/>
      <c r="DL448" s="239"/>
      <c r="DM448" s="230"/>
      <c r="DN448" s="228"/>
      <c r="DO448" s="228"/>
      <c r="DP448" s="228"/>
      <c r="DQ448" s="228"/>
      <c r="DR448" s="228"/>
      <c r="DS448" s="239"/>
      <c r="DT448" s="230"/>
      <c r="EA448" s="195"/>
      <c r="EQ448" s="235"/>
      <c r="ER448" s="235"/>
      <c r="ES448" s="228"/>
      <c r="ET448" s="228"/>
      <c r="EU448" s="228"/>
      <c r="EV448" s="228"/>
      <c r="EW448" s="228"/>
      <c r="EX448" s="228"/>
      <c r="EY448" s="228"/>
      <c r="EZ448" s="228"/>
      <c r="FA448" s="228"/>
      <c r="FB448" s="228"/>
      <c r="FC448" s="228"/>
      <c r="FD448" s="228"/>
      <c r="FE448" s="228"/>
      <c r="FF448" s="228"/>
      <c r="FG448" s="236"/>
      <c r="FH448" s="228"/>
      <c r="FI448" s="228"/>
      <c r="FJ448" s="237"/>
      <c r="FK448" s="237"/>
      <c r="FL448" s="237"/>
      <c r="FM448" s="237"/>
      <c r="FN448" s="237"/>
      <c r="FP448" s="237"/>
    </row>
    <row r="449" spans="104:172">
      <c r="CZ449" s="228"/>
      <c r="DA449" s="228"/>
      <c r="DB449" s="228"/>
      <c r="DC449" s="228"/>
      <c r="DD449" s="239"/>
      <c r="DE449" s="239"/>
      <c r="DF449" s="230"/>
      <c r="DG449" s="228"/>
      <c r="DH449" s="228"/>
      <c r="DI449" s="228"/>
      <c r="DJ449" s="228"/>
      <c r="DK449" s="228"/>
      <c r="DL449" s="239"/>
      <c r="DM449" s="230"/>
      <c r="DN449" s="228"/>
      <c r="DO449" s="228"/>
      <c r="DP449" s="228"/>
      <c r="DQ449" s="228"/>
      <c r="DR449" s="228"/>
      <c r="DS449" s="239"/>
      <c r="DT449" s="230"/>
      <c r="EA449" s="195"/>
      <c r="EQ449" s="235"/>
      <c r="ER449" s="235"/>
      <c r="ES449" s="228"/>
      <c r="ET449" s="228"/>
      <c r="EU449" s="228"/>
      <c r="EV449" s="228"/>
      <c r="EW449" s="228"/>
      <c r="EX449" s="228"/>
      <c r="EY449" s="228"/>
      <c r="EZ449" s="228"/>
      <c r="FA449" s="228"/>
      <c r="FB449" s="228"/>
      <c r="FC449" s="228"/>
      <c r="FD449" s="228"/>
      <c r="FE449" s="228"/>
      <c r="FF449" s="228"/>
      <c r="FG449" s="236"/>
      <c r="FH449" s="228"/>
      <c r="FI449" s="228"/>
      <c r="FJ449" s="237"/>
      <c r="FK449" s="237"/>
      <c r="FL449" s="237"/>
      <c r="FM449" s="237"/>
      <c r="FN449" s="237"/>
      <c r="FP449" s="237"/>
    </row>
    <row r="450" spans="104:172">
      <c r="CZ450" s="228"/>
      <c r="DA450" s="228"/>
      <c r="DB450" s="228"/>
      <c r="DC450" s="228"/>
      <c r="DD450" s="239"/>
      <c r="DE450" s="239"/>
      <c r="DF450" s="230"/>
      <c r="DG450" s="228"/>
      <c r="DH450" s="228"/>
      <c r="DI450" s="228"/>
      <c r="DJ450" s="228"/>
      <c r="DK450" s="228"/>
      <c r="DL450" s="239"/>
      <c r="DM450" s="230"/>
      <c r="DN450" s="228"/>
      <c r="DO450" s="228"/>
      <c r="DP450" s="228"/>
      <c r="DQ450" s="228"/>
      <c r="DR450" s="228"/>
      <c r="DS450" s="239"/>
      <c r="DT450" s="230"/>
      <c r="EA450" s="195"/>
      <c r="EQ450" s="235"/>
      <c r="ER450" s="235"/>
      <c r="ES450" s="228"/>
      <c r="ET450" s="228"/>
      <c r="EU450" s="228"/>
      <c r="EV450" s="228"/>
      <c r="EW450" s="228"/>
      <c r="EX450" s="228"/>
      <c r="EY450" s="228"/>
      <c r="EZ450" s="228"/>
      <c r="FA450" s="228"/>
      <c r="FB450" s="228"/>
      <c r="FC450" s="228"/>
      <c r="FD450" s="228"/>
      <c r="FE450" s="228"/>
      <c r="FF450" s="228"/>
      <c r="FG450" s="236"/>
      <c r="FH450" s="228"/>
      <c r="FI450" s="228"/>
      <c r="FJ450" s="237"/>
      <c r="FK450" s="237"/>
      <c r="FL450" s="237"/>
      <c r="FM450" s="237"/>
      <c r="FN450" s="237"/>
      <c r="FP450" s="237"/>
    </row>
    <row r="451" spans="104:172">
      <c r="CZ451" s="228"/>
      <c r="DA451" s="228"/>
      <c r="DB451" s="228"/>
      <c r="DC451" s="228"/>
      <c r="DD451" s="239"/>
      <c r="DE451" s="239"/>
      <c r="DF451" s="230"/>
      <c r="DG451" s="228"/>
      <c r="DH451" s="228"/>
      <c r="DI451" s="228"/>
      <c r="DJ451" s="228"/>
      <c r="DK451" s="228"/>
      <c r="DL451" s="239"/>
      <c r="DM451" s="230"/>
      <c r="DN451" s="228"/>
      <c r="DO451" s="228"/>
      <c r="DP451" s="228"/>
      <c r="DQ451" s="228"/>
      <c r="DR451" s="228"/>
      <c r="DS451" s="239"/>
      <c r="DT451" s="230"/>
      <c r="EA451" s="195"/>
      <c r="EQ451" s="235"/>
      <c r="ER451" s="235"/>
      <c r="ES451" s="228"/>
      <c r="ET451" s="228"/>
      <c r="EU451" s="228"/>
      <c r="EV451" s="228"/>
      <c r="EW451" s="228"/>
      <c r="EX451" s="228"/>
      <c r="EY451" s="228"/>
      <c r="EZ451" s="228"/>
      <c r="FA451" s="228"/>
      <c r="FB451" s="228"/>
      <c r="FC451" s="228"/>
      <c r="FD451" s="228"/>
      <c r="FE451" s="228"/>
      <c r="FF451" s="228"/>
      <c r="FG451" s="236"/>
      <c r="FH451" s="228"/>
      <c r="FI451" s="228"/>
      <c r="FJ451" s="237"/>
      <c r="FK451" s="237"/>
      <c r="FL451" s="237"/>
      <c r="FM451" s="237"/>
      <c r="FN451" s="237"/>
      <c r="FP451" s="237"/>
    </row>
    <row r="452" spans="104:172">
      <c r="CZ452" s="228"/>
      <c r="DA452" s="228"/>
      <c r="DB452" s="228"/>
      <c r="DC452" s="228"/>
      <c r="DD452" s="239"/>
      <c r="DE452" s="239"/>
      <c r="DF452" s="230"/>
      <c r="DG452" s="228"/>
      <c r="DH452" s="228"/>
      <c r="DI452" s="228"/>
      <c r="DJ452" s="228"/>
      <c r="DK452" s="228"/>
      <c r="DL452" s="239"/>
      <c r="DM452" s="230"/>
      <c r="DN452" s="228"/>
      <c r="DO452" s="228"/>
      <c r="DP452" s="228"/>
      <c r="DQ452" s="228"/>
      <c r="DR452" s="228"/>
      <c r="DS452" s="239"/>
      <c r="DT452" s="230"/>
      <c r="EA452" s="195"/>
      <c r="EQ452" s="235"/>
      <c r="ER452" s="235"/>
      <c r="ES452" s="228"/>
      <c r="ET452" s="228"/>
      <c r="EU452" s="228"/>
      <c r="EV452" s="228"/>
      <c r="EW452" s="228"/>
      <c r="EX452" s="228"/>
      <c r="EY452" s="228"/>
      <c r="EZ452" s="228"/>
      <c r="FA452" s="228"/>
      <c r="FB452" s="228"/>
      <c r="FC452" s="228"/>
      <c r="FD452" s="228"/>
      <c r="FE452" s="228"/>
      <c r="FF452" s="228"/>
      <c r="FG452" s="236"/>
      <c r="FH452" s="228"/>
      <c r="FI452" s="228"/>
      <c r="FJ452" s="237"/>
      <c r="FK452" s="237"/>
      <c r="FL452" s="237"/>
      <c r="FM452" s="237"/>
      <c r="FN452" s="237"/>
      <c r="FP452" s="237"/>
    </row>
    <row r="453" spans="104:172">
      <c r="CZ453" s="228"/>
      <c r="DA453" s="228"/>
      <c r="DB453" s="228"/>
      <c r="DC453" s="228"/>
      <c r="DD453" s="239"/>
      <c r="DE453" s="239"/>
      <c r="DF453" s="230"/>
      <c r="DG453" s="228"/>
      <c r="DH453" s="228"/>
      <c r="DI453" s="228"/>
      <c r="DJ453" s="228"/>
      <c r="DK453" s="228"/>
      <c r="DL453" s="239"/>
      <c r="DM453" s="230"/>
      <c r="DN453" s="228"/>
      <c r="DO453" s="228"/>
      <c r="DP453" s="228"/>
      <c r="DQ453" s="228"/>
      <c r="DR453" s="228"/>
      <c r="DS453" s="239"/>
      <c r="DT453" s="230"/>
      <c r="EA453" s="195"/>
      <c r="EQ453" s="235"/>
      <c r="ER453" s="235"/>
      <c r="ES453" s="228"/>
      <c r="ET453" s="228"/>
      <c r="EU453" s="228"/>
      <c r="EV453" s="228"/>
      <c r="EW453" s="228"/>
      <c r="EX453" s="228"/>
      <c r="EY453" s="228"/>
      <c r="EZ453" s="228"/>
      <c r="FA453" s="228"/>
      <c r="FB453" s="228"/>
      <c r="FC453" s="228"/>
      <c r="FD453" s="228"/>
      <c r="FE453" s="228"/>
      <c r="FF453" s="228"/>
      <c r="FG453" s="236"/>
      <c r="FH453" s="228"/>
      <c r="FI453" s="228"/>
      <c r="FJ453" s="237"/>
      <c r="FK453" s="237"/>
      <c r="FL453" s="237"/>
      <c r="FM453" s="237"/>
      <c r="FN453" s="237"/>
      <c r="FP453" s="237"/>
    </row>
    <row r="454" spans="104:172">
      <c r="CZ454" s="228"/>
      <c r="DA454" s="228"/>
      <c r="DB454" s="228"/>
      <c r="DC454" s="228"/>
      <c r="DD454" s="239"/>
      <c r="DE454" s="239"/>
      <c r="DF454" s="230"/>
      <c r="DG454" s="228"/>
      <c r="DH454" s="228"/>
      <c r="DI454" s="228"/>
      <c r="DJ454" s="228"/>
      <c r="DK454" s="228"/>
      <c r="DL454" s="239"/>
      <c r="DM454" s="230"/>
      <c r="DN454" s="228"/>
      <c r="DO454" s="228"/>
      <c r="DP454" s="228"/>
      <c r="DQ454" s="228"/>
      <c r="DR454" s="228"/>
      <c r="DS454" s="239"/>
      <c r="DT454" s="230"/>
      <c r="EA454" s="195"/>
      <c r="EQ454" s="235"/>
      <c r="ER454" s="235"/>
      <c r="ES454" s="228"/>
      <c r="ET454" s="228"/>
      <c r="EU454" s="228"/>
      <c r="EV454" s="228"/>
      <c r="EW454" s="228"/>
      <c r="EX454" s="228"/>
      <c r="EY454" s="228"/>
      <c r="EZ454" s="228"/>
      <c r="FA454" s="228"/>
      <c r="FB454" s="228"/>
      <c r="FC454" s="228"/>
      <c r="FD454" s="228"/>
      <c r="FE454" s="228"/>
      <c r="FF454" s="228"/>
      <c r="FG454" s="236"/>
      <c r="FH454" s="228"/>
      <c r="FI454" s="228"/>
      <c r="FJ454" s="237"/>
      <c r="FK454" s="237"/>
      <c r="FL454" s="237"/>
      <c r="FM454" s="237"/>
      <c r="FN454" s="237"/>
      <c r="FP454" s="237"/>
    </row>
    <row r="455" spans="104:172">
      <c r="CZ455" s="228"/>
      <c r="DA455" s="228"/>
      <c r="DB455" s="228"/>
      <c r="DC455" s="228"/>
      <c r="DD455" s="239"/>
      <c r="DE455" s="239"/>
      <c r="DF455" s="230"/>
      <c r="DG455" s="228"/>
      <c r="DH455" s="228"/>
      <c r="DI455" s="228"/>
      <c r="DJ455" s="228"/>
      <c r="DK455" s="228"/>
      <c r="DL455" s="239"/>
      <c r="DM455" s="230"/>
      <c r="DN455" s="228"/>
      <c r="DO455" s="228"/>
      <c r="DP455" s="228"/>
      <c r="DQ455" s="228"/>
      <c r="DR455" s="228"/>
      <c r="DS455" s="239"/>
      <c r="DT455" s="230"/>
      <c r="EA455" s="195"/>
      <c r="EQ455" s="235"/>
      <c r="ER455" s="235"/>
      <c r="ES455" s="228"/>
      <c r="ET455" s="228"/>
      <c r="EU455" s="228"/>
      <c r="EV455" s="228"/>
      <c r="EW455" s="228"/>
      <c r="EX455" s="228"/>
      <c r="EY455" s="228"/>
      <c r="EZ455" s="228"/>
      <c r="FA455" s="228"/>
      <c r="FB455" s="228"/>
      <c r="FC455" s="228"/>
      <c r="FD455" s="228"/>
      <c r="FE455" s="228"/>
      <c r="FF455" s="228"/>
      <c r="FG455" s="236"/>
      <c r="FH455" s="228"/>
      <c r="FI455" s="228"/>
      <c r="FJ455" s="237"/>
      <c r="FK455" s="237"/>
      <c r="FL455" s="237"/>
      <c r="FM455" s="237"/>
      <c r="FN455" s="237"/>
      <c r="FP455" s="237"/>
    </row>
    <row r="456" spans="104:172">
      <c r="CZ456" s="228"/>
      <c r="DA456" s="228"/>
      <c r="DB456" s="228"/>
      <c r="DC456" s="228"/>
      <c r="DD456" s="239"/>
      <c r="DE456" s="239"/>
      <c r="DF456" s="230"/>
      <c r="DG456" s="228"/>
      <c r="DH456" s="228"/>
      <c r="DI456" s="228"/>
      <c r="DJ456" s="228"/>
      <c r="DK456" s="228"/>
      <c r="DL456" s="239"/>
      <c r="DM456" s="230"/>
      <c r="DN456" s="228"/>
      <c r="DO456" s="228"/>
      <c r="DP456" s="228"/>
      <c r="DQ456" s="228"/>
      <c r="DR456" s="228"/>
      <c r="DS456" s="239"/>
      <c r="DT456" s="230"/>
      <c r="EA456" s="195"/>
      <c r="EQ456" s="235"/>
      <c r="ER456" s="235"/>
      <c r="ES456" s="228"/>
      <c r="ET456" s="228"/>
      <c r="EU456" s="228"/>
      <c r="EV456" s="228"/>
      <c r="EW456" s="228"/>
      <c r="EX456" s="228"/>
      <c r="EY456" s="228"/>
      <c r="EZ456" s="228"/>
      <c r="FA456" s="228"/>
      <c r="FB456" s="228"/>
      <c r="FC456" s="228"/>
      <c r="FD456" s="228"/>
      <c r="FE456" s="228"/>
      <c r="FF456" s="228"/>
      <c r="FG456" s="236"/>
      <c r="FH456" s="228"/>
      <c r="FI456" s="228"/>
      <c r="FJ456" s="237"/>
      <c r="FK456" s="237"/>
      <c r="FL456" s="237"/>
      <c r="FM456" s="237"/>
      <c r="FN456" s="237"/>
      <c r="FP456" s="237"/>
    </row>
    <row r="457" spans="104:172">
      <c r="CZ457" s="228"/>
      <c r="DA457" s="228"/>
      <c r="DB457" s="228"/>
      <c r="DC457" s="228"/>
      <c r="DD457" s="239"/>
      <c r="DE457" s="239"/>
      <c r="DF457" s="230"/>
      <c r="DG457" s="228"/>
      <c r="DH457" s="228"/>
      <c r="DI457" s="228"/>
      <c r="DJ457" s="228"/>
      <c r="DK457" s="228"/>
      <c r="DL457" s="239"/>
      <c r="DM457" s="230"/>
      <c r="DN457" s="228"/>
      <c r="DO457" s="228"/>
      <c r="DP457" s="228"/>
      <c r="DQ457" s="228"/>
      <c r="DR457" s="228"/>
      <c r="DS457" s="239"/>
      <c r="DT457" s="230"/>
      <c r="EA457" s="195"/>
      <c r="EQ457" s="235"/>
      <c r="ER457" s="235"/>
      <c r="ES457" s="228"/>
      <c r="ET457" s="228"/>
      <c r="EU457" s="228"/>
      <c r="EV457" s="228"/>
      <c r="EW457" s="228"/>
      <c r="EX457" s="228"/>
      <c r="EY457" s="228"/>
      <c r="EZ457" s="228"/>
      <c r="FA457" s="228"/>
      <c r="FB457" s="228"/>
      <c r="FC457" s="228"/>
      <c r="FD457" s="228"/>
      <c r="FE457" s="228"/>
      <c r="FF457" s="228"/>
      <c r="FG457" s="236"/>
      <c r="FH457" s="228"/>
      <c r="FI457" s="228"/>
      <c r="FJ457" s="237"/>
      <c r="FK457" s="237"/>
      <c r="FL457" s="237"/>
      <c r="FM457" s="237"/>
      <c r="FN457" s="237"/>
      <c r="FP457" s="237"/>
    </row>
    <row r="458" spans="104:172">
      <c r="CZ458" s="228"/>
      <c r="DA458" s="228"/>
      <c r="DB458" s="228"/>
      <c r="DC458" s="228"/>
      <c r="DD458" s="239"/>
      <c r="DE458" s="239"/>
      <c r="DF458" s="230"/>
      <c r="DG458" s="228"/>
      <c r="DH458" s="228"/>
      <c r="DI458" s="228"/>
      <c r="DJ458" s="228"/>
      <c r="DK458" s="228"/>
      <c r="DL458" s="239"/>
      <c r="DM458" s="230"/>
      <c r="DN458" s="228"/>
      <c r="DO458" s="228"/>
      <c r="DP458" s="228"/>
      <c r="DQ458" s="228"/>
      <c r="DR458" s="228"/>
      <c r="DS458" s="239"/>
      <c r="DT458" s="230"/>
      <c r="EA458" s="195"/>
      <c r="EQ458" s="235"/>
      <c r="ER458" s="235"/>
      <c r="ES458" s="228"/>
      <c r="ET458" s="228"/>
      <c r="EU458" s="228"/>
      <c r="EV458" s="228"/>
      <c r="EW458" s="228"/>
      <c r="EX458" s="228"/>
      <c r="EY458" s="228"/>
      <c r="EZ458" s="228"/>
      <c r="FA458" s="228"/>
      <c r="FB458" s="228"/>
      <c r="FC458" s="228"/>
      <c r="FD458" s="228"/>
      <c r="FE458" s="228"/>
      <c r="FF458" s="228"/>
      <c r="FG458" s="236"/>
      <c r="FH458" s="228"/>
      <c r="FI458" s="228"/>
      <c r="FJ458" s="237"/>
      <c r="FK458" s="237"/>
      <c r="FL458" s="237"/>
      <c r="FM458" s="237"/>
      <c r="FN458" s="237"/>
      <c r="FP458" s="237"/>
    </row>
    <row r="459" spans="104:172">
      <c r="CZ459" s="228"/>
      <c r="DA459" s="228"/>
      <c r="DB459" s="228"/>
      <c r="DC459" s="228"/>
      <c r="DD459" s="239"/>
      <c r="DE459" s="239"/>
      <c r="DF459" s="230"/>
      <c r="DG459" s="228"/>
      <c r="DH459" s="228"/>
      <c r="DI459" s="228"/>
      <c r="DJ459" s="228"/>
      <c r="DK459" s="228"/>
      <c r="DL459" s="239"/>
      <c r="DM459" s="230"/>
      <c r="DN459" s="228"/>
      <c r="DO459" s="228"/>
      <c r="DP459" s="228"/>
      <c r="DQ459" s="228"/>
      <c r="DR459" s="228"/>
      <c r="DS459" s="239"/>
      <c r="DT459" s="230"/>
      <c r="EA459" s="195"/>
      <c r="EQ459" s="235"/>
      <c r="ER459" s="235"/>
      <c r="ES459" s="228"/>
      <c r="ET459" s="228"/>
      <c r="EU459" s="228"/>
      <c r="EV459" s="228"/>
      <c r="EW459" s="228"/>
      <c r="EX459" s="228"/>
      <c r="EY459" s="228"/>
      <c r="EZ459" s="228"/>
      <c r="FA459" s="228"/>
      <c r="FB459" s="228"/>
      <c r="FC459" s="228"/>
      <c r="FD459" s="228"/>
      <c r="FE459" s="228"/>
      <c r="FF459" s="228"/>
      <c r="FG459" s="236"/>
      <c r="FH459" s="228"/>
      <c r="FI459" s="228"/>
      <c r="FJ459" s="237"/>
      <c r="FK459" s="237"/>
      <c r="FL459" s="237"/>
      <c r="FM459" s="237"/>
      <c r="FN459" s="237"/>
      <c r="FP459" s="237"/>
    </row>
    <row r="460" spans="104:172">
      <c r="CZ460" s="228"/>
      <c r="DA460" s="228"/>
      <c r="DB460" s="228"/>
      <c r="DC460" s="228"/>
      <c r="DD460" s="239"/>
      <c r="DE460" s="239"/>
      <c r="DF460" s="230"/>
      <c r="DG460" s="228"/>
      <c r="DH460" s="228"/>
      <c r="DI460" s="228"/>
      <c r="DJ460" s="228"/>
      <c r="DK460" s="228"/>
      <c r="DL460" s="239"/>
      <c r="DM460" s="230"/>
      <c r="DN460" s="228"/>
      <c r="DO460" s="228"/>
      <c r="DP460" s="228"/>
      <c r="DQ460" s="228"/>
      <c r="DR460" s="228"/>
      <c r="DS460" s="239"/>
      <c r="DT460" s="230"/>
      <c r="EA460" s="195"/>
      <c r="EQ460" s="235"/>
      <c r="ER460" s="235"/>
      <c r="ES460" s="228"/>
      <c r="ET460" s="228"/>
      <c r="EU460" s="228"/>
      <c r="EV460" s="228"/>
      <c r="EW460" s="228"/>
      <c r="EX460" s="228"/>
      <c r="EY460" s="228"/>
      <c r="EZ460" s="228"/>
      <c r="FA460" s="228"/>
      <c r="FB460" s="228"/>
      <c r="FC460" s="228"/>
      <c r="FD460" s="228"/>
      <c r="FE460" s="228"/>
      <c r="FF460" s="228"/>
      <c r="FG460" s="236"/>
      <c r="FH460" s="228"/>
      <c r="FI460" s="228"/>
      <c r="FJ460" s="237"/>
      <c r="FK460" s="237"/>
      <c r="FL460" s="237"/>
      <c r="FM460" s="237"/>
      <c r="FN460" s="237"/>
      <c r="FP460" s="237"/>
    </row>
    <row r="461" spans="104:172">
      <c r="CZ461" s="228"/>
      <c r="DA461" s="228"/>
      <c r="DB461" s="228"/>
      <c r="DC461" s="228"/>
      <c r="DD461" s="239"/>
      <c r="DE461" s="239"/>
      <c r="DF461" s="230"/>
      <c r="DG461" s="228"/>
      <c r="DH461" s="228"/>
      <c r="DI461" s="228"/>
      <c r="DJ461" s="228"/>
      <c r="DK461" s="228"/>
      <c r="DL461" s="239"/>
      <c r="DM461" s="230"/>
      <c r="DN461" s="228"/>
      <c r="DO461" s="228"/>
      <c r="DP461" s="228"/>
      <c r="DQ461" s="228"/>
      <c r="DR461" s="228"/>
      <c r="DS461" s="239"/>
      <c r="DT461" s="230"/>
      <c r="EA461" s="195"/>
      <c r="EQ461" s="235"/>
      <c r="ER461" s="235"/>
      <c r="ES461" s="228"/>
      <c r="ET461" s="228"/>
      <c r="EU461" s="228"/>
      <c r="EV461" s="228"/>
      <c r="EW461" s="228"/>
      <c r="EX461" s="228"/>
      <c r="EY461" s="228"/>
      <c r="EZ461" s="228"/>
      <c r="FA461" s="228"/>
      <c r="FB461" s="228"/>
      <c r="FC461" s="228"/>
      <c r="FD461" s="228"/>
      <c r="FE461" s="228"/>
      <c r="FF461" s="228"/>
      <c r="FG461" s="236"/>
      <c r="FH461" s="228"/>
      <c r="FI461" s="228"/>
      <c r="FJ461" s="237"/>
      <c r="FK461" s="237"/>
      <c r="FL461" s="237"/>
      <c r="FM461" s="237"/>
      <c r="FN461" s="237"/>
      <c r="FP461" s="237"/>
    </row>
    <row r="462" spans="104:172">
      <c r="CZ462" s="228"/>
      <c r="DA462" s="228"/>
      <c r="DB462" s="228"/>
      <c r="DC462" s="228"/>
      <c r="DD462" s="239"/>
      <c r="DE462" s="239"/>
      <c r="DF462" s="230"/>
      <c r="DG462" s="228"/>
      <c r="DH462" s="228"/>
      <c r="DI462" s="228"/>
      <c r="DJ462" s="228"/>
      <c r="DK462" s="228"/>
      <c r="DL462" s="239"/>
      <c r="DM462" s="230"/>
      <c r="DN462" s="228"/>
      <c r="DO462" s="228"/>
      <c r="DP462" s="228"/>
      <c r="DQ462" s="228"/>
      <c r="DR462" s="228"/>
      <c r="DS462" s="239"/>
      <c r="DT462" s="230"/>
      <c r="EA462" s="195"/>
      <c r="EQ462" s="235"/>
      <c r="ER462" s="235"/>
      <c r="ES462" s="228"/>
      <c r="ET462" s="228"/>
      <c r="EU462" s="228"/>
      <c r="EV462" s="228"/>
      <c r="EW462" s="228"/>
      <c r="EX462" s="228"/>
      <c r="EY462" s="228"/>
      <c r="EZ462" s="228"/>
      <c r="FA462" s="228"/>
      <c r="FB462" s="228"/>
      <c r="FC462" s="228"/>
      <c r="FD462" s="228"/>
      <c r="FE462" s="228"/>
      <c r="FF462" s="228"/>
      <c r="FG462" s="236"/>
      <c r="FH462" s="228"/>
      <c r="FI462" s="228"/>
      <c r="FJ462" s="237"/>
      <c r="FK462" s="237"/>
      <c r="FL462" s="237"/>
      <c r="FM462" s="237"/>
      <c r="FN462" s="237"/>
      <c r="FP462" s="237"/>
    </row>
    <row r="463" spans="104:172">
      <c r="CZ463" s="228"/>
      <c r="DA463" s="228"/>
      <c r="DB463" s="228"/>
      <c r="DC463" s="228"/>
      <c r="DD463" s="239"/>
      <c r="DE463" s="239"/>
      <c r="DF463" s="230"/>
      <c r="DG463" s="228"/>
      <c r="DH463" s="228"/>
      <c r="DI463" s="228"/>
      <c r="DJ463" s="228"/>
      <c r="DK463" s="228"/>
      <c r="DL463" s="239"/>
      <c r="DM463" s="230"/>
      <c r="DN463" s="228"/>
      <c r="DO463" s="228"/>
      <c r="DP463" s="228"/>
      <c r="DQ463" s="228"/>
      <c r="DR463" s="228"/>
      <c r="DS463" s="239"/>
      <c r="DT463" s="230"/>
      <c r="EA463" s="195"/>
      <c r="EQ463" s="235"/>
      <c r="ER463" s="235"/>
      <c r="ES463" s="228"/>
      <c r="ET463" s="228"/>
      <c r="EU463" s="228"/>
      <c r="EV463" s="228"/>
      <c r="EW463" s="228"/>
      <c r="EX463" s="228"/>
      <c r="EY463" s="228"/>
      <c r="EZ463" s="228"/>
      <c r="FA463" s="228"/>
      <c r="FB463" s="228"/>
      <c r="FC463" s="228"/>
      <c r="FD463" s="228"/>
      <c r="FE463" s="228"/>
      <c r="FF463" s="228"/>
      <c r="FG463" s="236"/>
      <c r="FH463" s="228"/>
      <c r="FI463" s="228"/>
      <c r="FJ463" s="237"/>
      <c r="FK463" s="237"/>
      <c r="FL463" s="237"/>
      <c r="FM463" s="237"/>
      <c r="FN463" s="237"/>
      <c r="FP463" s="237"/>
    </row>
    <row r="464" spans="104:172">
      <c r="CZ464" s="228"/>
      <c r="DA464" s="228"/>
      <c r="DB464" s="228"/>
      <c r="DC464" s="228"/>
      <c r="DD464" s="239"/>
      <c r="DE464" s="239"/>
      <c r="DF464" s="230"/>
      <c r="DG464" s="228"/>
      <c r="DH464" s="228"/>
      <c r="DI464" s="228"/>
      <c r="DJ464" s="228"/>
      <c r="DK464" s="228"/>
      <c r="DL464" s="239"/>
      <c r="DM464" s="230"/>
      <c r="DN464" s="228"/>
      <c r="DO464" s="228"/>
      <c r="DP464" s="228"/>
      <c r="DQ464" s="228"/>
      <c r="DR464" s="228"/>
      <c r="DS464" s="239"/>
      <c r="DT464" s="230"/>
      <c r="EA464" s="195"/>
      <c r="EQ464" s="235"/>
      <c r="ER464" s="235"/>
      <c r="ES464" s="228"/>
      <c r="ET464" s="228"/>
      <c r="EU464" s="228"/>
      <c r="EV464" s="228"/>
      <c r="EW464" s="228"/>
      <c r="EX464" s="228"/>
      <c r="EY464" s="228"/>
      <c r="EZ464" s="228"/>
      <c r="FA464" s="228"/>
      <c r="FB464" s="228"/>
      <c r="FC464" s="228"/>
      <c r="FD464" s="228"/>
      <c r="FE464" s="228"/>
      <c r="FF464" s="228"/>
      <c r="FG464" s="236"/>
      <c r="FH464" s="228"/>
      <c r="FI464" s="228"/>
      <c r="FJ464" s="237"/>
      <c r="FK464" s="237"/>
      <c r="FL464" s="237"/>
      <c r="FM464" s="237"/>
      <c r="FN464" s="237"/>
      <c r="FP464" s="237"/>
    </row>
    <row r="465" spans="104:172">
      <c r="CZ465" s="228"/>
      <c r="DA465" s="228"/>
      <c r="DB465" s="228"/>
      <c r="DC465" s="228"/>
      <c r="DD465" s="239"/>
      <c r="DE465" s="239"/>
      <c r="DF465" s="230"/>
      <c r="DG465" s="228"/>
      <c r="DH465" s="228"/>
      <c r="DI465" s="228"/>
      <c r="DJ465" s="228"/>
      <c r="DK465" s="228"/>
      <c r="DL465" s="239"/>
      <c r="DM465" s="230"/>
      <c r="DN465" s="228"/>
      <c r="DO465" s="228"/>
      <c r="DP465" s="228"/>
      <c r="DQ465" s="228"/>
      <c r="DR465" s="228"/>
      <c r="DS465" s="239"/>
      <c r="DT465" s="230"/>
      <c r="EA465" s="195"/>
      <c r="EQ465" s="235"/>
      <c r="ER465" s="235"/>
      <c r="ES465" s="228"/>
      <c r="ET465" s="228"/>
      <c r="EU465" s="228"/>
      <c r="EV465" s="228"/>
      <c r="EW465" s="228"/>
      <c r="EX465" s="228"/>
      <c r="EY465" s="228"/>
      <c r="EZ465" s="228"/>
      <c r="FA465" s="228"/>
      <c r="FB465" s="228"/>
      <c r="FC465" s="228"/>
      <c r="FD465" s="228"/>
      <c r="FE465" s="228"/>
      <c r="FF465" s="228"/>
      <c r="FG465" s="236"/>
      <c r="FH465" s="228"/>
      <c r="FI465" s="228"/>
      <c r="FJ465" s="237"/>
      <c r="FK465" s="237"/>
      <c r="FL465" s="237"/>
      <c r="FM465" s="237"/>
      <c r="FN465" s="237"/>
      <c r="FP465" s="237"/>
    </row>
    <row r="466" spans="104:172">
      <c r="CZ466" s="228"/>
      <c r="DA466" s="228"/>
      <c r="DB466" s="228"/>
      <c r="DC466" s="228"/>
      <c r="DD466" s="239"/>
      <c r="DE466" s="239"/>
      <c r="DF466" s="230"/>
      <c r="DG466" s="228"/>
      <c r="DH466" s="228"/>
      <c r="DI466" s="228"/>
      <c r="DJ466" s="228"/>
      <c r="DK466" s="228"/>
      <c r="DL466" s="239"/>
      <c r="DM466" s="230"/>
      <c r="DN466" s="228"/>
      <c r="DO466" s="228"/>
      <c r="DP466" s="228"/>
      <c r="DQ466" s="228"/>
      <c r="DR466" s="228"/>
      <c r="DS466" s="239"/>
      <c r="DT466" s="230"/>
      <c r="EA466" s="195"/>
      <c r="EQ466" s="235"/>
      <c r="ER466" s="235"/>
      <c r="ES466" s="228"/>
      <c r="ET466" s="228"/>
      <c r="EU466" s="228"/>
      <c r="EV466" s="228"/>
      <c r="EW466" s="228"/>
      <c r="EX466" s="228"/>
      <c r="EY466" s="228"/>
      <c r="EZ466" s="228"/>
      <c r="FA466" s="228"/>
      <c r="FB466" s="228"/>
      <c r="FC466" s="228"/>
      <c r="FD466" s="228"/>
      <c r="FE466" s="228"/>
      <c r="FF466" s="228"/>
      <c r="FG466" s="236"/>
      <c r="FH466" s="228"/>
      <c r="FI466" s="228"/>
      <c r="FJ466" s="237"/>
      <c r="FK466" s="237"/>
      <c r="FL466" s="237"/>
      <c r="FM466" s="237"/>
      <c r="FN466" s="237"/>
      <c r="FP466" s="237"/>
    </row>
    <row r="467" spans="104:172">
      <c r="CZ467" s="228"/>
      <c r="DA467" s="228"/>
      <c r="DB467" s="228"/>
      <c r="DC467" s="228"/>
      <c r="DD467" s="239"/>
      <c r="DE467" s="239"/>
      <c r="DF467" s="230"/>
      <c r="DG467" s="228"/>
      <c r="DH467" s="228"/>
      <c r="DI467" s="228"/>
      <c r="DJ467" s="228"/>
      <c r="DK467" s="228"/>
      <c r="DL467" s="239"/>
      <c r="DM467" s="230"/>
      <c r="DN467" s="228"/>
      <c r="DO467" s="228"/>
      <c r="DP467" s="228"/>
      <c r="DQ467" s="228"/>
      <c r="DR467" s="228"/>
      <c r="DS467" s="239"/>
      <c r="DT467" s="230"/>
      <c r="EA467" s="195"/>
      <c r="EQ467" s="235"/>
      <c r="ER467" s="235"/>
      <c r="ES467" s="228"/>
      <c r="ET467" s="228"/>
      <c r="EU467" s="228"/>
      <c r="EV467" s="228"/>
      <c r="EW467" s="228"/>
      <c r="EX467" s="228"/>
      <c r="EY467" s="228"/>
      <c r="EZ467" s="228"/>
      <c r="FA467" s="228"/>
      <c r="FB467" s="228"/>
      <c r="FC467" s="228"/>
      <c r="FD467" s="228"/>
      <c r="FE467" s="228"/>
      <c r="FF467" s="228"/>
      <c r="FG467" s="236"/>
      <c r="FH467" s="228"/>
      <c r="FI467" s="228"/>
      <c r="FJ467" s="237"/>
      <c r="FK467" s="237"/>
      <c r="FL467" s="237"/>
      <c r="FM467" s="237"/>
      <c r="FN467" s="237"/>
      <c r="FP467" s="237"/>
    </row>
    <row r="468" spans="104:172">
      <c r="CZ468" s="228"/>
      <c r="DA468" s="228"/>
      <c r="DB468" s="228"/>
      <c r="DC468" s="228"/>
      <c r="DD468" s="239"/>
      <c r="DE468" s="239"/>
      <c r="DF468" s="230"/>
      <c r="DG468" s="228"/>
      <c r="DH468" s="228"/>
      <c r="DI468" s="228"/>
      <c r="DJ468" s="228"/>
      <c r="DK468" s="228"/>
      <c r="DL468" s="239"/>
      <c r="DM468" s="230"/>
      <c r="DN468" s="228"/>
      <c r="DO468" s="228"/>
      <c r="DP468" s="228"/>
      <c r="DQ468" s="228"/>
      <c r="DR468" s="228"/>
      <c r="DS468" s="239"/>
      <c r="DT468" s="230"/>
      <c r="EA468" s="195"/>
      <c r="EQ468" s="235"/>
      <c r="ER468" s="235"/>
      <c r="ES468" s="228"/>
      <c r="ET468" s="228"/>
      <c r="EU468" s="228"/>
      <c r="EV468" s="228"/>
      <c r="EW468" s="228"/>
      <c r="EX468" s="228"/>
      <c r="EY468" s="228"/>
      <c r="EZ468" s="228"/>
      <c r="FA468" s="228"/>
      <c r="FB468" s="228"/>
      <c r="FC468" s="228"/>
      <c r="FD468" s="228"/>
      <c r="FE468" s="228"/>
      <c r="FF468" s="228"/>
      <c r="FG468" s="236"/>
      <c r="FH468" s="228"/>
      <c r="FI468" s="228"/>
      <c r="FJ468" s="237"/>
      <c r="FK468" s="237"/>
      <c r="FL468" s="237"/>
      <c r="FM468" s="237"/>
      <c r="FN468" s="237"/>
      <c r="FP468" s="237"/>
    </row>
    <row r="469" spans="104:172">
      <c r="CZ469" s="228"/>
      <c r="DA469" s="228"/>
      <c r="DB469" s="228"/>
      <c r="DC469" s="228"/>
      <c r="DD469" s="239"/>
      <c r="DE469" s="239"/>
      <c r="DF469" s="230"/>
      <c r="DG469" s="228"/>
      <c r="DH469" s="228"/>
      <c r="DI469" s="228"/>
      <c r="DJ469" s="228"/>
      <c r="DK469" s="228"/>
      <c r="DL469" s="239"/>
      <c r="DM469" s="230"/>
      <c r="DN469" s="228"/>
      <c r="DO469" s="228"/>
      <c r="DP469" s="228"/>
      <c r="DQ469" s="228"/>
      <c r="DR469" s="228"/>
      <c r="DS469" s="239"/>
      <c r="DT469" s="230"/>
      <c r="EA469" s="195"/>
      <c r="EQ469" s="235"/>
      <c r="ER469" s="235"/>
      <c r="ES469" s="228"/>
      <c r="ET469" s="228"/>
      <c r="EU469" s="228"/>
      <c r="EV469" s="228"/>
      <c r="EW469" s="228"/>
      <c r="EX469" s="228"/>
      <c r="EY469" s="228"/>
      <c r="EZ469" s="228"/>
      <c r="FA469" s="228"/>
      <c r="FB469" s="228"/>
      <c r="FC469" s="228"/>
      <c r="FD469" s="228"/>
      <c r="FE469" s="228"/>
      <c r="FF469" s="228"/>
      <c r="FG469" s="236"/>
      <c r="FH469" s="228"/>
      <c r="FI469" s="228"/>
      <c r="FJ469" s="237"/>
      <c r="FK469" s="237"/>
      <c r="FL469" s="237"/>
      <c r="FM469" s="237"/>
      <c r="FN469" s="237"/>
      <c r="FP469" s="237"/>
    </row>
    <row r="470" spans="104:172">
      <c r="CZ470" s="228"/>
      <c r="DA470" s="228"/>
      <c r="DB470" s="228"/>
      <c r="DC470" s="228"/>
      <c r="DD470" s="239"/>
      <c r="DE470" s="239"/>
      <c r="DF470" s="230"/>
      <c r="DG470" s="228"/>
      <c r="DH470" s="228"/>
      <c r="DI470" s="228"/>
      <c r="DJ470" s="228"/>
      <c r="DK470" s="228"/>
      <c r="DL470" s="239"/>
      <c r="DM470" s="230"/>
      <c r="DN470" s="228"/>
      <c r="DO470" s="228"/>
      <c r="DP470" s="228"/>
      <c r="DQ470" s="228"/>
      <c r="DR470" s="228"/>
      <c r="DS470" s="239"/>
      <c r="DT470" s="230"/>
      <c r="EA470" s="195"/>
      <c r="EQ470" s="235"/>
      <c r="ER470" s="235"/>
      <c r="ES470" s="228"/>
      <c r="ET470" s="228"/>
      <c r="EU470" s="228"/>
      <c r="EV470" s="228"/>
      <c r="EW470" s="228"/>
      <c r="EX470" s="228"/>
      <c r="EY470" s="228"/>
      <c r="EZ470" s="228"/>
      <c r="FA470" s="228"/>
      <c r="FB470" s="228"/>
      <c r="FC470" s="228"/>
      <c r="FD470" s="228"/>
      <c r="FE470" s="228"/>
      <c r="FF470" s="228"/>
      <c r="FG470" s="236"/>
      <c r="FH470" s="228"/>
      <c r="FI470" s="228"/>
      <c r="FJ470" s="237"/>
      <c r="FK470" s="237"/>
      <c r="FL470" s="237"/>
      <c r="FM470" s="237"/>
      <c r="FN470" s="237"/>
      <c r="FP470" s="237"/>
    </row>
    <row r="471" spans="104:172">
      <c r="CZ471" s="228"/>
      <c r="DA471" s="228"/>
      <c r="DB471" s="228"/>
      <c r="DC471" s="228"/>
      <c r="DD471" s="239"/>
      <c r="DE471" s="239"/>
      <c r="DF471" s="230"/>
      <c r="DG471" s="228"/>
      <c r="DH471" s="228"/>
      <c r="DI471" s="228"/>
      <c r="DJ471" s="228"/>
      <c r="DK471" s="228"/>
      <c r="DL471" s="239"/>
      <c r="DM471" s="230"/>
      <c r="DN471" s="228"/>
      <c r="DO471" s="228"/>
      <c r="DP471" s="228"/>
      <c r="DQ471" s="228"/>
      <c r="DR471" s="228"/>
      <c r="DS471" s="239"/>
      <c r="DT471" s="230"/>
      <c r="EA471" s="195"/>
      <c r="EQ471" s="235"/>
      <c r="ER471" s="235"/>
      <c r="ES471" s="228"/>
      <c r="ET471" s="228"/>
      <c r="EU471" s="228"/>
      <c r="EV471" s="228"/>
      <c r="EW471" s="228"/>
      <c r="EX471" s="228"/>
      <c r="EY471" s="228"/>
      <c r="EZ471" s="228"/>
      <c r="FA471" s="228"/>
      <c r="FB471" s="228"/>
      <c r="FC471" s="228"/>
      <c r="FD471" s="228"/>
      <c r="FE471" s="228"/>
      <c r="FF471" s="228"/>
      <c r="FG471" s="236"/>
      <c r="FH471" s="228"/>
      <c r="FI471" s="228"/>
      <c r="FJ471" s="237"/>
      <c r="FK471" s="237"/>
      <c r="FL471" s="237"/>
      <c r="FM471" s="237"/>
      <c r="FN471" s="237"/>
      <c r="FP471" s="237"/>
    </row>
    <row r="472" spans="104:172">
      <c r="CZ472" s="228"/>
      <c r="DA472" s="228"/>
      <c r="DB472" s="228"/>
      <c r="DC472" s="228"/>
      <c r="DD472" s="239"/>
      <c r="DE472" s="239"/>
      <c r="DF472" s="230"/>
      <c r="DG472" s="228"/>
      <c r="DH472" s="228"/>
      <c r="DI472" s="228"/>
      <c r="DJ472" s="228"/>
      <c r="DK472" s="228"/>
      <c r="DL472" s="239"/>
      <c r="DM472" s="230"/>
      <c r="DN472" s="228"/>
      <c r="DO472" s="228"/>
      <c r="DP472" s="228"/>
      <c r="DQ472" s="228"/>
      <c r="DR472" s="228"/>
      <c r="DS472" s="239"/>
      <c r="DT472" s="230"/>
      <c r="EA472" s="195"/>
      <c r="EQ472" s="235"/>
      <c r="ER472" s="235"/>
      <c r="ES472" s="228"/>
      <c r="ET472" s="228"/>
      <c r="EU472" s="228"/>
      <c r="EV472" s="228"/>
      <c r="EW472" s="228"/>
      <c r="EX472" s="228"/>
      <c r="EY472" s="228"/>
      <c r="EZ472" s="228"/>
      <c r="FA472" s="228"/>
      <c r="FB472" s="228"/>
      <c r="FC472" s="228"/>
      <c r="FD472" s="228"/>
      <c r="FE472" s="228"/>
      <c r="FF472" s="228"/>
      <c r="FG472" s="236"/>
      <c r="FH472" s="228"/>
      <c r="FI472" s="228"/>
      <c r="FJ472" s="237"/>
      <c r="FK472" s="237"/>
      <c r="FL472" s="237"/>
      <c r="FM472" s="237"/>
      <c r="FN472" s="237"/>
      <c r="FP472" s="237"/>
    </row>
    <row r="473" spans="104:172">
      <c r="CZ473" s="228"/>
      <c r="DA473" s="228"/>
      <c r="DB473" s="228"/>
      <c r="DC473" s="228"/>
      <c r="DD473" s="239"/>
      <c r="DE473" s="239"/>
      <c r="DF473" s="230"/>
      <c r="DG473" s="228"/>
      <c r="DH473" s="228"/>
      <c r="DI473" s="228"/>
      <c r="DJ473" s="228"/>
      <c r="DK473" s="228"/>
      <c r="DL473" s="239"/>
      <c r="DM473" s="230"/>
      <c r="DN473" s="228"/>
      <c r="DO473" s="228"/>
      <c r="DP473" s="228"/>
      <c r="DQ473" s="228"/>
      <c r="DR473" s="228"/>
      <c r="DS473" s="239"/>
      <c r="DT473" s="230"/>
      <c r="EA473" s="195"/>
      <c r="EQ473" s="235"/>
      <c r="ER473" s="235"/>
      <c r="ES473" s="228"/>
      <c r="ET473" s="228"/>
      <c r="EU473" s="228"/>
      <c r="EV473" s="228"/>
      <c r="EW473" s="228"/>
      <c r="EX473" s="228"/>
      <c r="EY473" s="228"/>
      <c r="EZ473" s="228"/>
      <c r="FA473" s="228"/>
      <c r="FB473" s="228"/>
      <c r="FC473" s="228"/>
      <c r="FD473" s="228"/>
      <c r="FE473" s="228"/>
      <c r="FF473" s="228"/>
      <c r="FG473" s="236"/>
      <c r="FH473" s="228"/>
      <c r="FI473" s="228"/>
      <c r="FJ473" s="237"/>
      <c r="FK473" s="237"/>
      <c r="FL473" s="237"/>
      <c r="FM473" s="237"/>
      <c r="FN473" s="237"/>
      <c r="FP473" s="237"/>
    </row>
    <row r="474" spans="104:172">
      <c r="CZ474" s="228"/>
      <c r="DA474" s="228"/>
      <c r="DB474" s="228"/>
      <c r="DC474" s="228"/>
      <c r="DD474" s="239"/>
      <c r="DE474" s="239"/>
      <c r="DF474" s="230"/>
      <c r="DG474" s="228"/>
      <c r="DH474" s="228"/>
      <c r="DI474" s="228"/>
      <c r="DJ474" s="228"/>
      <c r="DK474" s="228"/>
      <c r="DL474" s="239"/>
      <c r="DM474" s="230"/>
      <c r="DN474" s="228"/>
      <c r="DO474" s="228"/>
      <c r="DP474" s="228"/>
      <c r="DQ474" s="228"/>
      <c r="DR474" s="228"/>
      <c r="DS474" s="239"/>
      <c r="DT474" s="230"/>
      <c r="EA474" s="195"/>
      <c r="EQ474" s="235"/>
      <c r="ER474" s="235"/>
      <c r="ES474" s="228"/>
      <c r="ET474" s="228"/>
      <c r="EU474" s="228"/>
      <c r="EV474" s="228"/>
      <c r="EW474" s="228"/>
      <c r="EX474" s="228"/>
      <c r="EY474" s="228"/>
      <c r="EZ474" s="228"/>
      <c r="FA474" s="228"/>
      <c r="FB474" s="228"/>
      <c r="FC474" s="228"/>
      <c r="FD474" s="228"/>
      <c r="FE474" s="228"/>
      <c r="FF474" s="228"/>
      <c r="FG474" s="236"/>
      <c r="FH474" s="228"/>
      <c r="FI474" s="228"/>
      <c r="FJ474" s="237"/>
      <c r="FK474" s="237"/>
      <c r="FL474" s="237"/>
      <c r="FM474" s="237"/>
      <c r="FN474" s="237"/>
      <c r="FP474" s="237"/>
    </row>
    <row r="475" spans="104:172">
      <c r="CZ475" s="228"/>
      <c r="DA475" s="228"/>
      <c r="DB475" s="228"/>
      <c r="DC475" s="228"/>
      <c r="DD475" s="239"/>
      <c r="DE475" s="239"/>
      <c r="DF475" s="230"/>
      <c r="DG475" s="228"/>
      <c r="DH475" s="228"/>
      <c r="DI475" s="228"/>
      <c r="DJ475" s="228"/>
      <c r="DK475" s="228"/>
      <c r="DL475" s="239"/>
      <c r="DM475" s="230"/>
      <c r="DN475" s="228"/>
      <c r="DO475" s="228"/>
      <c r="DP475" s="228"/>
      <c r="DQ475" s="228"/>
      <c r="DR475" s="228"/>
      <c r="DS475" s="239"/>
      <c r="DT475" s="230"/>
      <c r="EA475" s="195"/>
      <c r="EQ475" s="235"/>
      <c r="ER475" s="235"/>
      <c r="ES475" s="228"/>
      <c r="ET475" s="228"/>
      <c r="EU475" s="228"/>
      <c r="EV475" s="228"/>
      <c r="EW475" s="228"/>
      <c r="EX475" s="228"/>
      <c r="EY475" s="228"/>
      <c r="EZ475" s="228"/>
      <c r="FA475" s="228"/>
      <c r="FB475" s="228"/>
      <c r="FC475" s="228"/>
      <c r="FD475" s="228"/>
      <c r="FE475" s="228"/>
      <c r="FF475" s="228"/>
      <c r="FG475" s="236"/>
      <c r="FH475" s="228"/>
      <c r="FI475" s="228"/>
      <c r="FJ475" s="237"/>
      <c r="FK475" s="237"/>
      <c r="FL475" s="237"/>
      <c r="FM475" s="237"/>
      <c r="FN475" s="237"/>
      <c r="FP475" s="237"/>
    </row>
    <row r="476" spans="104:172">
      <c r="CZ476" s="228"/>
      <c r="DA476" s="228"/>
      <c r="DB476" s="228"/>
      <c r="DC476" s="228"/>
      <c r="DD476" s="239"/>
      <c r="DE476" s="239"/>
      <c r="DF476" s="230"/>
      <c r="DG476" s="228"/>
      <c r="DH476" s="228"/>
      <c r="DI476" s="228"/>
      <c r="DJ476" s="228"/>
      <c r="DK476" s="228"/>
      <c r="DL476" s="239"/>
      <c r="DM476" s="230"/>
      <c r="DN476" s="228"/>
      <c r="DO476" s="228"/>
      <c r="DP476" s="228"/>
      <c r="DQ476" s="228"/>
      <c r="DR476" s="228"/>
      <c r="DS476" s="239"/>
      <c r="DT476" s="230"/>
      <c r="EA476" s="195"/>
      <c r="EQ476" s="235"/>
      <c r="ER476" s="235"/>
      <c r="ES476" s="228"/>
      <c r="ET476" s="228"/>
      <c r="EU476" s="228"/>
      <c r="EV476" s="228"/>
      <c r="EW476" s="228"/>
      <c r="EX476" s="228"/>
      <c r="EY476" s="228"/>
      <c r="EZ476" s="228"/>
      <c r="FA476" s="228"/>
      <c r="FB476" s="228"/>
      <c r="FC476" s="228"/>
      <c r="FD476" s="228"/>
      <c r="FE476" s="228"/>
      <c r="FF476" s="228"/>
      <c r="FG476" s="236"/>
      <c r="FH476" s="228"/>
      <c r="FI476" s="228"/>
      <c r="FJ476" s="237"/>
      <c r="FK476" s="237"/>
      <c r="FL476" s="237"/>
      <c r="FM476" s="237"/>
      <c r="FN476" s="237"/>
      <c r="FP476" s="237"/>
    </row>
    <row r="477" spans="104:172">
      <c r="CZ477" s="228"/>
      <c r="DA477" s="228"/>
      <c r="DB477" s="228"/>
      <c r="DC477" s="228"/>
      <c r="DD477" s="239"/>
      <c r="DE477" s="239"/>
      <c r="DF477" s="230"/>
      <c r="DG477" s="228"/>
      <c r="DH477" s="228"/>
      <c r="DI477" s="228"/>
      <c r="DJ477" s="228"/>
      <c r="DK477" s="228"/>
      <c r="DL477" s="239"/>
      <c r="DM477" s="230"/>
      <c r="DN477" s="228"/>
      <c r="DO477" s="228"/>
      <c r="DP477" s="228"/>
      <c r="DQ477" s="228"/>
      <c r="DR477" s="228"/>
      <c r="DS477" s="239"/>
      <c r="DT477" s="230"/>
      <c r="EA477" s="195"/>
      <c r="EQ477" s="235"/>
      <c r="ER477" s="235"/>
      <c r="ES477" s="228"/>
      <c r="ET477" s="228"/>
      <c r="EU477" s="228"/>
      <c r="EV477" s="228"/>
      <c r="EW477" s="228"/>
      <c r="EX477" s="228"/>
      <c r="EY477" s="228"/>
      <c r="EZ477" s="228"/>
      <c r="FA477" s="228"/>
      <c r="FB477" s="228"/>
      <c r="FC477" s="228"/>
      <c r="FD477" s="228"/>
      <c r="FE477" s="228"/>
      <c r="FF477" s="228"/>
      <c r="FG477" s="236"/>
      <c r="FH477" s="228"/>
      <c r="FI477" s="228"/>
      <c r="FJ477" s="237"/>
      <c r="FK477" s="237"/>
      <c r="FL477" s="237"/>
      <c r="FM477" s="237"/>
      <c r="FN477" s="237"/>
      <c r="FP477" s="237"/>
    </row>
    <row r="478" spans="104:172">
      <c r="CZ478" s="228"/>
      <c r="DA478" s="228"/>
      <c r="DB478" s="228"/>
      <c r="DC478" s="228"/>
      <c r="DD478" s="239"/>
      <c r="DE478" s="239"/>
      <c r="DF478" s="230"/>
      <c r="DG478" s="228"/>
      <c r="DH478" s="228"/>
      <c r="DI478" s="228"/>
      <c r="DJ478" s="228"/>
      <c r="DK478" s="228"/>
      <c r="DL478" s="239"/>
      <c r="DM478" s="230"/>
      <c r="DN478" s="228"/>
      <c r="DO478" s="228"/>
      <c r="DP478" s="228"/>
      <c r="DQ478" s="228"/>
      <c r="DR478" s="228"/>
      <c r="DS478" s="239"/>
      <c r="DT478" s="230"/>
      <c r="EA478" s="195"/>
      <c r="EQ478" s="235"/>
      <c r="ER478" s="235"/>
      <c r="ES478" s="228"/>
      <c r="ET478" s="228"/>
      <c r="EU478" s="228"/>
      <c r="EV478" s="228"/>
      <c r="EW478" s="228"/>
      <c r="EX478" s="228"/>
      <c r="EY478" s="228"/>
      <c r="EZ478" s="228"/>
      <c r="FA478" s="228"/>
      <c r="FB478" s="228"/>
      <c r="FC478" s="228"/>
      <c r="FD478" s="228"/>
      <c r="FE478" s="228"/>
      <c r="FF478" s="228"/>
      <c r="FG478" s="236"/>
      <c r="FH478" s="228"/>
      <c r="FI478" s="228"/>
      <c r="FJ478" s="237"/>
      <c r="FK478" s="237"/>
      <c r="FL478" s="237"/>
      <c r="FM478" s="237"/>
      <c r="FN478" s="237"/>
      <c r="FP478" s="237"/>
    </row>
    <row r="479" spans="104:172">
      <c r="CZ479" s="228"/>
      <c r="DA479" s="228"/>
      <c r="DB479" s="228"/>
      <c r="DC479" s="228"/>
      <c r="DD479" s="239"/>
      <c r="DE479" s="239"/>
      <c r="DF479" s="230"/>
      <c r="DG479" s="228"/>
      <c r="DH479" s="228"/>
      <c r="DI479" s="228"/>
      <c r="DJ479" s="228"/>
      <c r="DK479" s="228"/>
      <c r="DL479" s="239"/>
      <c r="DM479" s="230"/>
      <c r="DN479" s="228"/>
      <c r="DO479" s="228"/>
      <c r="DP479" s="228"/>
      <c r="DQ479" s="228"/>
      <c r="DR479" s="228"/>
      <c r="DS479" s="239"/>
      <c r="DT479" s="230"/>
      <c r="EA479" s="195"/>
      <c r="EQ479" s="235"/>
      <c r="ER479" s="235"/>
      <c r="ES479" s="228"/>
      <c r="ET479" s="228"/>
      <c r="EU479" s="228"/>
      <c r="EV479" s="228"/>
      <c r="EW479" s="228"/>
      <c r="EX479" s="228"/>
      <c r="EY479" s="228"/>
      <c r="EZ479" s="228"/>
      <c r="FA479" s="228"/>
      <c r="FB479" s="228"/>
      <c r="FC479" s="228"/>
      <c r="FD479" s="228"/>
      <c r="FE479" s="228"/>
      <c r="FF479" s="228"/>
      <c r="FG479" s="236"/>
      <c r="FH479" s="228"/>
      <c r="FI479" s="228"/>
      <c r="FJ479" s="237"/>
      <c r="FK479" s="237"/>
      <c r="FL479" s="237"/>
      <c r="FM479" s="237"/>
      <c r="FN479" s="237"/>
      <c r="FP479" s="237"/>
    </row>
    <row r="480" spans="104:172">
      <c r="CZ480" s="228"/>
      <c r="DA480" s="228"/>
      <c r="DB480" s="228"/>
      <c r="DC480" s="228"/>
      <c r="DD480" s="239"/>
      <c r="DE480" s="239"/>
      <c r="DF480" s="230"/>
      <c r="DG480" s="228"/>
      <c r="DH480" s="228"/>
      <c r="DI480" s="228"/>
      <c r="DJ480" s="228"/>
      <c r="DK480" s="228"/>
      <c r="DL480" s="239"/>
      <c r="DM480" s="230"/>
      <c r="DN480" s="228"/>
      <c r="DO480" s="228"/>
      <c r="DP480" s="228"/>
      <c r="DQ480" s="228"/>
      <c r="DR480" s="228"/>
      <c r="DS480" s="239"/>
      <c r="DT480" s="230"/>
      <c r="EA480" s="195"/>
      <c r="EQ480" s="235"/>
      <c r="ER480" s="235"/>
      <c r="ES480" s="228"/>
      <c r="ET480" s="228"/>
      <c r="EU480" s="228"/>
      <c r="EV480" s="228"/>
      <c r="EW480" s="228"/>
      <c r="EX480" s="228"/>
      <c r="EY480" s="228"/>
      <c r="EZ480" s="228"/>
      <c r="FA480" s="228"/>
      <c r="FB480" s="228"/>
      <c r="FC480" s="228"/>
      <c r="FD480" s="228"/>
      <c r="FE480" s="228"/>
      <c r="FF480" s="228"/>
      <c r="FG480" s="236"/>
      <c r="FH480" s="228"/>
      <c r="FI480" s="228"/>
      <c r="FJ480" s="237"/>
      <c r="FK480" s="237"/>
      <c r="FL480" s="237"/>
      <c r="FM480" s="237"/>
      <c r="FN480" s="237"/>
      <c r="FP480" s="237"/>
    </row>
    <row r="481" spans="104:172">
      <c r="CZ481" s="228"/>
      <c r="DA481" s="228"/>
      <c r="DB481" s="228"/>
      <c r="DC481" s="228"/>
      <c r="DD481" s="239"/>
      <c r="DE481" s="239"/>
      <c r="DF481" s="230"/>
      <c r="DG481" s="228"/>
      <c r="DH481" s="228"/>
      <c r="DI481" s="228"/>
      <c r="DJ481" s="228"/>
      <c r="DK481" s="228"/>
      <c r="DL481" s="239"/>
      <c r="DM481" s="230"/>
      <c r="DN481" s="228"/>
      <c r="DO481" s="228"/>
      <c r="DP481" s="228"/>
      <c r="DQ481" s="228"/>
      <c r="DR481" s="228"/>
      <c r="DS481" s="239"/>
      <c r="DT481" s="230"/>
      <c r="EA481" s="195"/>
      <c r="EQ481" s="235"/>
      <c r="ER481" s="235"/>
      <c r="ES481" s="228"/>
      <c r="ET481" s="228"/>
      <c r="EU481" s="228"/>
      <c r="EV481" s="228"/>
      <c r="EW481" s="228"/>
      <c r="EX481" s="228"/>
      <c r="EY481" s="228"/>
      <c r="EZ481" s="228"/>
      <c r="FA481" s="228"/>
      <c r="FB481" s="228"/>
      <c r="FC481" s="228"/>
      <c r="FD481" s="228"/>
      <c r="FE481" s="228"/>
      <c r="FF481" s="228"/>
      <c r="FG481" s="236"/>
      <c r="FH481" s="228"/>
      <c r="FI481" s="228"/>
      <c r="FJ481" s="237"/>
      <c r="FK481" s="237"/>
      <c r="FL481" s="237"/>
      <c r="FM481" s="237"/>
      <c r="FN481" s="237"/>
      <c r="FP481" s="237"/>
    </row>
    <row r="482" spans="104:172">
      <c r="CZ482" s="228"/>
      <c r="DA482" s="228"/>
      <c r="DB482" s="228"/>
      <c r="DC482" s="228"/>
      <c r="DD482" s="239"/>
      <c r="DE482" s="239"/>
      <c r="DF482" s="230"/>
      <c r="DG482" s="228"/>
      <c r="DH482" s="228"/>
      <c r="DI482" s="228"/>
      <c r="DJ482" s="228"/>
      <c r="DK482" s="228"/>
      <c r="DL482" s="239"/>
      <c r="DM482" s="230"/>
      <c r="DN482" s="228"/>
      <c r="DO482" s="228"/>
      <c r="DP482" s="228"/>
      <c r="DQ482" s="228"/>
      <c r="DR482" s="228"/>
      <c r="DS482" s="239"/>
      <c r="DT482" s="230"/>
      <c r="EA482" s="195"/>
      <c r="EQ482" s="235"/>
      <c r="ER482" s="235"/>
      <c r="ES482" s="228"/>
      <c r="ET482" s="228"/>
      <c r="EU482" s="228"/>
      <c r="EV482" s="228"/>
      <c r="EW482" s="228"/>
      <c r="EX482" s="228"/>
      <c r="EY482" s="228"/>
      <c r="EZ482" s="228"/>
      <c r="FA482" s="228"/>
      <c r="FB482" s="228"/>
      <c r="FC482" s="228"/>
      <c r="FD482" s="228"/>
      <c r="FE482" s="228"/>
      <c r="FF482" s="228"/>
      <c r="FG482" s="236"/>
      <c r="FH482" s="228"/>
      <c r="FI482" s="228"/>
      <c r="FJ482" s="237"/>
      <c r="FK482" s="237"/>
      <c r="FL482" s="237"/>
      <c r="FM482" s="237"/>
      <c r="FN482" s="237"/>
      <c r="FP482" s="237"/>
    </row>
    <row r="483" spans="104:172">
      <c r="CZ483" s="228"/>
      <c r="DA483" s="228"/>
      <c r="DB483" s="228"/>
      <c r="DC483" s="228"/>
      <c r="DD483" s="239"/>
      <c r="DE483" s="239"/>
      <c r="DF483" s="230"/>
      <c r="DG483" s="228"/>
      <c r="DH483" s="228"/>
      <c r="DI483" s="228"/>
      <c r="DJ483" s="228"/>
      <c r="DK483" s="228"/>
      <c r="DL483" s="239"/>
      <c r="DM483" s="230"/>
      <c r="DN483" s="228"/>
      <c r="DO483" s="228"/>
      <c r="DP483" s="228"/>
      <c r="DQ483" s="228"/>
      <c r="DR483" s="228"/>
      <c r="DS483" s="239"/>
      <c r="DT483" s="230"/>
      <c r="EA483" s="195"/>
      <c r="EQ483" s="235"/>
      <c r="ER483" s="235"/>
      <c r="ES483" s="228"/>
      <c r="ET483" s="228"/>
      <c r="EU483" s="228"/>
      <c r="EV483" s="228"/>
      <c r="EW483" s="228"/>
      <c r="EX483" s="228"/>
      <c r="EY483" s="228"/>
      <c r="EZ483" s="228"/>
      <c r="FA483" s="228"/>
      <c r="FB483" s="228"/>
      <c r="FC483" s="228"/>
      <c r="FD483" s="228"/>
      <c r="FE483" s="228"/>
      <c r="FF483" s="228"/>
      <c r="FG483" s="236"/>
      <c r="FH483" s="228"/>
      <c r="FI483" s="228"/>
      <c r="FJ483" s="237"/>
      <c r="FK483" s="237"/>
      <c r="FL483" s="237"/>
      <c r="FM483" s="237"/>
      <c r="FN483" s="237"/>
      <c r="FP483" s="237"/>
    </row>
    <row r="484" spans="104:172">
      <c r="CZ484" s="228"/>
      <c r="DA484" s="228"/>
      <c r="DB484" s="228"/>
      <c r="DC484" s="228"/>
      <c r="DD484" s="239"/>
      <c r="DE484" s="239"/>
      <c r="DF484" s="230"/>
      <c r="DG484" s="228"/>
      <c r="DH484" s="228"/>
      <c r="DI484" s="228"/>
      <c r="DJ484" s="228"/>
      <c r="DK484" s="228"/>
      <c r="DL484" s="239"/>
      <c r="DM484" s="230"/>
      <c r="DN484" s="228"/>
      <c r="DO484" s="228"/>
      <c r="DP484" s="228"/>
      <c r="DQ484" s="228"/>
      <c r="DR484" s="228"/>
      <c r="DS484" s="239"/>
      <c r="DT484" s="230"/>
      <c r="EA484" s="195"/>
      <c r="EQ484" s="235"/>
      <c r="ER484" s="235"/>
      <c r="ES484" s="228"/>
      <c r="ET484" s="228"/>
      <c r="EU484" s="228"/>
      <c r="EV484" s="228"/>
      <c r="EW484" s="228"/>
      <c r="EX484" s="228"/>
      <c r="EY484" s="228"/>
      <c r="EZ484" s="228"/>
      <c r="FA484" s="228"/>
      <c r="FB484" s="228"/>
      <c r="FC484" s="228"/>
      <c r="FD484" s="228"/>
      <c r="FE484" s="228"/>
      <c r="FF484" s="228"/>
      <c r="FG484" s="236"/>
      <c r="FH484" s="228"/>
      <c r="FI484" s="228"/>
      <c r="FJ484" s="237"/>
      <c r="FK484" s="237"/>
      <c r="FL484" s="237"/>
      <c r="FM484" s="237"/>
      <c r="FN484" s="237"/>
      <c r="FP484" s="237"/>
    </row>
    <row r="485" spans="104:172">
      <c r="CZ485" s="228"/>
      <c r="DA485" s="228"/>
      <c r="DB485" s="228"/>
      <c r="DC485" s="228"/>
      <c r="DD485" s="239"/>
      <c r="DE485" s="239"/>
      <c r="DF485" s="230"/>
      <c r="DG485" s="228"/>
      <c r="DH485" s="228"/>
      <c r="DI485" s="228"/>
      <c r="DJ485" s="228"/>
      <c r="DK485" s="228"/>
      <c r="DL485" s="239"/>
      <c r="DM485" s="230"/>
      <c r="DN485" s="228"/>
      <c r="DO485" s="228"/>
      <c r="DP485" s="228"/>
      <c r="DQ485" s="228"/>
      <c r="DR485" s="228"/>
      <c r="DS485" s="239"/>
      <c r="DT485" s="230"/>
      <c r="EA485" s="195"/>
      <c r="EQ485" s="235"/>
      <c r="ER485" s="235"/>
      <c r="ES485" s="228"/>
      <c r="ET485" s="228"/>
      <c r="EU485" s="228"/>
      <c r="EV485" s="228"/>
      <c r="EW485" s="228"/>
      <c r="EX485" s="228"/>
      <c r="EY485" s="228"/>
      <c r="EZ485" s="228"/>
      <c r="FA485" s="228"/>
      <c r="FB485" s="228"/>
      <c r="FC485" s="228"/>
      <c r="FD485" s="228"/>
      <c r="FE485" s="228"/>
      <c r="FF485" s="228"/>
      <c r="FG485" s="236"/>
      <c r="FH485" s="228"/>
      <c r="FI485" s="228"/>
      <c r="FJ485" s="237"/>
      <c r="FK485" s="237"/>
      <c r="FL485" s="237"/>
      <c r="FM485" s="237"/>
      <c r="FN485" s="237"/>
      <c r="FP485" s="237"/>
    </row>
    <row r="486" spans="104:172">
      <c r="CZ486" s="228"/>
      <c r="DA486" s="228"/>
      <c r="DB486" s="228"/>
      <c r="DC486" s="228"/>
      <c r="DD486" s="239"/>
      <c r="DE486" s="239"/>
      <c r="DF486" s="230"/>
      <c r="DG486" s="228"/>
      <c r="DH486" s="228"/>
      <c r="DI486" s="228"/>
      <c r="DJ486" s="228"/>
      <c r="DK486" s="228"/>
      <c r="DL486" s="239"/>
      <c r="DM486" s="230"/>
      <c r="DN486" s="228"/>
      <c r="DO486" s="228"/>
      <c r="DP486" s="228"/>
      <c r="DQ486" s="228"/>
      <c r="DR486" s="228"/>
      <c r="DS486" s="239"/>
      <c r="DT486" s="230"/>
      <c r="EA486" s="195"/>
      <c r="EQ486" s="235"/>
      <c r="ER486" s="235"/>
      <c r="ES486" s="228"/>
      <c r="ET486" s="228"/>
      <c r="EU486" s="228"/>
      <c r="EV486" s="228"/>
      <c r="EW486" s="228"/>
      <c r="EX486" s="228"/>
      <c r="EY486" s="228"/>
      <c r="EZ486" s="228"/>
      <c r="FA486" s="228"/>
      <c r="FB486" s="228"/>
      <c r="FC486" s="228"/>
      <c r="FD486" s="228"/>
      <c r="FE486" s="228"/>
      <c r="FF486" s="228"/>
      <c r="FG486" s="236"/>
      <c r="FH486" s="228"/>
      <c r="FI486" s="228"/>
      <c r="FJ486" s="237"/>
      <c r="FK486" s="237"/>
      <c r="FL486" s="237"/>
      <c r="FM486" s="237"/>
      <c r="FN486" s="237"/>
      <c r="FP486" s="237"/>
    </row>
    <row r="487" spans="104:172">
      <c r="CZ487" s="228"/>
      <c r="DA487" s="228"/>
      <c r="DB487" s="228"/>
      <c r="DC487" s="228"/>
      <c r="DD487" s="239"/>
      <c r="DE487" s="239"/>
      <c r="DF487" s="230"/>
      <c r="DG487" s="228"/>
      <c r="DH487" s="228"/>
      <c r="DI487" s="228"/>
      <c r="DJ487" s="228"/>
      <c r="DK487" s="228"/>
      <c r="DL487" s="239"/>
      <c r="DM487" s="230"/>
      <c r="DN487" s="228"/>
      <c r="DO487" s="228"/>
      <c r="DP487" s="228"/>
      <c r="DQ487" s="228"/>
      <c r="DR487" s="228"/>
      <c r="DS487" s="239"/>
      <c r="DT487" s="230"/>
      <c r="EA487" s="195"/>
      <c r="EQ487" s="235"/>
      <c r="ER487" s="235"/>
      <c r="ES487" s="228"/>
      <c r="ET487" s="228"/>
      <c r="EU487" s="228"/>
      <c r="EV487" s="228"/>
      <c r="EW487" s="228"/>
      <c r="EX487" s="228"/>
      <c r="EY487" s="228"/>
      <c r="EZ487" s="228"/>
      <c r="FA487" s="228"/>
      <c r="FB487" s="228"/>
      <c r="FC487" s="228"/>
      <c r="FD487" s="228"/>
      <c r="FE487" s="228"/>
      <c r="FF487" s="228"/>
      <c r="FG487" s="236"/>
      <c r="FH487" s="228"/>
      <c r="FI487" s="228"/>
      <c r="FJ487" s="237"/>
      <c r="FK487" s="237"/>
      <c r="FL487" s="237"/>
      <c r="FM487" s="237"/>
      <c r="FN487" s="237"/>
      <c r="FP487" s="237"/>
    </row>
    <row r="488" spans="104:172">
      <c r="CZ488" s="228"/>
      <c r="DA488" s="228"/>
      <c r="DB488" s="228"/>
      <c r="DC488" s="228"/>
      <c r="DD488" s="239"/>
      <c r="DE488" s="239"/>
      <c r="DF488" s="230"/>
      <c r="DG488" s="228"/>
      <c r="DH488" s="228"/>
      <c r="DI488" s="228"/>
      <c r="DJ488" s="228"/>
      <c r="DK488" s="228"/>
      <c r="DL488" s="239"/>
      <c r="DM488" s="230"/>
      <c r="DN488" s="228"/>
      <c r="DO488" s="228"/>
      <c r="DP488" s="228"/>
      <c r="DQ488" s="228"/>
      <c r="DR488" s="228"/>
      <c r="DS488" s="239"/>
      <c r="DT488" s="230"/>
      <c r="EA488" s="195"/>
      <c r="EQ488" s="235"/>
      <c r="ER488" s="235"/>
      <c r="ES488" s="228"/>
      <c r="ET488" s="228"/>
      <c r="EU488" s="228"/>
      <c r="EV488" s="228"/>
      <c r="EW488" s="228"/>
      <c r="EX488" s="228"/>
      <c r="EY488" s="228"/>
      <c r="EZ488" s="228"/>
      <c r="FA488" s="228"/>
      <c r="FB488" s="228"/>
      <c r="FC488" s="228"/>
      <c r="FD488" s="228"/>
      <c r="FE488" s="228"/>
      <c r="FF488" s="228"/>
      <c r="FG488" s="236"/>
      <c r="FH488" s="228"/>
      <c r="FI488" s="228"/>
      <c r="FJ488" s="237"/>
      <c r="FK488" s="237"/>
      <c r="FL488" s="237"/>
      <c r="FM488" s="237"/>
      <c r="FN488" s="237"/>
      <c r="FP488" s="237"/>
    </row>
    <row r="489" spans="104:172">
      <c r="CZ489" s="228"/>
      <c r="DA489" s="228"/>
      <c r="DB489" s="228"/>
      <c r="DC489" s="228"/>
      <c r="DD489" s="239"/>
      <c r="DE489" s="239"/>
      <c r="DF489" s="230"/>
      <c r="DG489" s="228"/>
      <c r="DH489" s="228"/>
      <c r="DI489" s="228"/>
      <c r="DJ489" s="228"/>
      <c r="DK489" s="228"/>
      <c r="DL489" s="239"/>
      <c r="DM489" s="230"/>
      <c r="DN489" s="228"/>
      <c r="DO489" s="228"/>
      <c r="DP489" s="228"/>
      <c r="DQ489" s="228"/>
      <c r="DR489" s="228"/>
      <c r="DS489" s="239"/>
      <c r="DT489" s="230"/>
      <c r="EA489" s="195"/>
      <c r="EQ489" s="235"/>
      <c r="ER489" s="235"/>
      <c r="ES489" s="228"/>
      <c r="ET489" s="228"/>
      <c r="EU489" s="228"/>
      <c r="EV489" s="228"/>
      <c r="EW489" s="228"/>
      <c r="EX489" s="228"/>
      <c r="EY489" s="228"/>
      <c r="EZ489" s="228"/>
      <c r="FA489" s="228"/>
      <c r="FB489" s="228"/>
      <c r="FC489" s="228"/>
      <c r="FD489" s="228"/>
      <c r="FE489" s="228"/>
      <c r="FF489" s="228"/>
      <c r="FG489" s="236"/>
      <c r="FH489" s="228"/>
      <c r="FI489" s="228"/>
      <c r="FJ489" s="237"/>
      <c r="FK489" s="237"/>
      <c r="FL489" s="237"/>
      <c r="FM489" s="237"/>
      <c r="FN489" s="237"/>
      <c r="FP489" s="237"/>
    </row>
    <row r="490" spans="104:172">
      <c r="CZ490" s="228"/>
      <c r="DA490" s="228"/>
      <c r="DB490" s="228"/>
      <c r="DC490" s="228"/>
      <c r="DD490" s="239"/>
      <c r="DE490" s="239"/>
      <c r="DF490" s="230"/>
      <c r="DG490" s="228"/>
      <c r="DH490" s="228"/>
      <c r="DI490" s="228"/>
      <c r="DJ490" s="228"/>
      <c r="DK490" s="228"/>
      <c r="DL490" s="239"/>
      <c r="DM490" s="230"/>
      <c r="DN490" s="228"/>
      <c r="DO490" s="228"/>
      <c r="DP490" s="228"/>
      <c r="DQ490" s="228"/>
      <c r="DR490" s="228"/>
      <c r="DS490" s="239"/>
      <c r="DT490" s="230"/>
      <c r="EA490" s="195"/>
      <c r="EQ490" s="235"/>
      <c r="ER490" s="235"/>
      <c r="ES490" s="228"/>
      <c r="ET490" s="228"/>
      <c r="EU490" s="228"/>
      <c r="EV490" s="228"/>
      <c r="EW490" s="228"/>
      <c r="EX490" s="228"/>
      <c r="EY490" s="228"/>
      <c r="EZ490" s="228"/>
      <c r="FA490" s="228"/>
      <c r="FB490" s="228"/>
      <c r="FC490" s="228"/>
      <c r="FD490" s="228"/>
      <c r="FE490" s="228"/>
      <c r="FF490" s="228"/>
      <c r="FG490" s="236"/>
      <c r="FH490" s="228"/>
      <c r="FI490" s="228"/>
      <c r="FJ490" s="237"/>
      <c r="FK490" s="237"/>
      <c r="FL490" s="237"/>
      <c r="FM490" s="237"/>
      <c r="FN490" s="237"/>
      <c r="FP490" s="237"/>
    </row>
    <row r="491" spans="104:172">
      <c r="CZ491" s="228"/>
      <c r="DA491" s="228"/>
      <c r="DB491" s="228"/>
      <c r="DC491" s="228"/>
      <c r="DD491" s="239"/>
      <c r="DE491" s="239"/>
      <c r="DF491" s="230"/>
      <c r="DG491" s="228"/>
      <c r="DH491" s="228"/>
      <c r="DI491" s="228"/>
      <c r="DJ491" s="228"/>
      <c r="DK491" s="228"/>
      <c r="DL491" s="239"/>
      <c r="DM491" s="230"/>
      <c r="DN491" s="228"/>
      <c r="DO491" s="228"/>
      <c r="DP491" s="228"/>
      <c r="DQ491" s="228"/>
      <c r="DR491" s="228"/>
      <c r="DS491" s="239"/>
      <c r="DT491" s="230"/>
      <c r="EA491" s="195"/>
      <c r="EQ491" s="235"/>
      <c r="ER491" s="235"/>
      <c r="ES491" s="228"/>
      <c r="ET491" s="228"/>
      <c r="EU491" s="228"/>
      <c r="EV491" s="228"/>
      <c r="EW491" s="228"/>
      <c r="EX491" s="228"/>
      <c r="EY491" s="228"/>
      <c r="EZ491" s="228"/>
      <c r="FA491" s="228"/>
      <c r="FB491" s="228"/>
      <c r="FC491" s="228"/>
      <c r="FD491" s="228"/>
      <c r="FE491" s="228"/>
      <c r="FF491" s="228"/>
      <c r="FG491" s="236"/>
      <c r="FH491" s="228"/>
      <c r="FI491" s="228"/>
      <c r="FJ491" s="237"/>
      <c r="FK491" s="237"/>
      <c r="FL491" s="237"/>
      <c r="FM491" s="237"/>
      <c r="FN491" s="237"/>
      <c r="FP491" s="237"/>
    </row>
    <row r="492" spans="104:172">
      <c r="CZ492" s="228"/>
      <c r="DA492" s="228"/>
      <c r="DB492" s="228"/>
      <c r="DC492" s="228"/>
      <c r="DD492" s="239"/>
      <c r="DE492" s="239"/>
      <c r="DF492" s="230"/>
      <c r="DG492" s="228"/>
      <c r="DH492" s="228"/>
      <c r="DI492" s="228"/>
      <c r="DJ492" s="228"/>
      <c r="DK492" s="228"/>
      <c r="DL492" s="239"/>
      <c r="DM492" s="230"/>
      <c r="DN492" s="228"/>
      <c r="DO492" s="228"/>
      <c r="DP492" s="228"/>
      <c r="DQ492" s="228"/>
      <c r="DR492" s="228"/>
      <c r="DS492" s="239"/>
      <c r="DT492" s="230"/>
      <c r="EA492" s="195"/>
      <c r="EQ492" s="235"/>
      <c r="ER492" s="235"/>
      <c r="ES492" s="228"/>
      <c r="ET492" s="228"/>
      <c r="EU492" s="228"/>
      <c r="EV492" s="228"/>
      <c r="EW492" s="228"/>
      <c r="EX492" s="228"/>
      <c r="EY492" s="228"/>
      <c r="EZ492" s="228"/>
      <c r="FA492" s="228"/>
      <c r="FB492" s="228"/>
      <c r="FC492" s="228"/>
      <c r="FD492" s="228"/>
      <c r="FE492" s="228"/>
      <c r="FF492" s="228"/>
      <c r="FG492" s="236"/>
      <c r="FH492" s="228"/>
      <c r="FI492" s="228"/>
      <c r="FJ492" s="237"/>
      <c r="FK492" s="237"/>
      <c r="FL492" s="237"/>
      <c r="FM492" s="237"/>
      <c r="FN492" s="237"/>
      <c r="FP492" s="237"/>
    </row>
    <row r="493" spans="104:172">
      <c r="CZ493" s="228"/>
      <c r="DA493" s="228"/>
      <c r="DB493" s="228"/>
      <c r="DC493" s="228"/>
      <c r="DD493" s="239"/>
      <c r="DE493" s="239"/>
      <c r="DF493" s="230"/>
      <c r="DG493" s="228"/>
      <c r="DH493" s="228"/>
      <c r="DI493" s="228"/>
      <c r="DJ493" s="228"/>
      <c r="DK493" s="228"/>
      <c r="DL493" s="239"/>
      <c r="DM493" s="230"/>
      <c r="DN493" s="228"/>
      <c r="DO493" s="228"/>
      <c r="DP493" s="228"/>
      <c r="DQ493" s="228"/>
      <c r="DR493" s="228"/>
      <c r="DS493" s="239"/>
      <c r="DT493" s="230"/>
      <c r="EA493" s="195"/>
      <c r="EQ493" s="235"/>
      <c r="ER493" s="235"/>
      <c r="ES493" s="228"/>
      <c r="ET493" s="228"/>
      <c r="EU493" s="228"/>
      <c r="EV493" s="228"/>
      <c r="EW493" s="228"/>
      <c r="EX493" s="228"/>
      <c r="EY493" s="228"/>
      <c r="EZ493" s="228"/>
      <c r="FA493" s="228"/>
      <c r="FB493" s="228"/>
      <c r="FC493" s="228"/>
      <c r="FD493" s="228"/>
      <c r="FE493" s="228"/>
      <c r="FF493" s="228"/>
      <c r="FG493" s="236"/>
      <c r="FH493" s="228"/>
      <c r="FI493" s="228"/>
      <c r="FJ493" s="237"/>
      <c r="FK493" s="237"/>
      <c r="FL493" s="237"/>
      <c r="FM493" s="237"/>
      <c r="FN493" s="237"/>
      <c r="FP493" s="237"/>
    </row>
    <row r="494" spans="104:172">
      <c r="CZ494" s="228"/>
      <c r="DA494" s="228"/>
      <c r="DB494" s="228"/>
      <c r="DC494" s="228"/>
      <c r="DD494" s="239"/>
      <c r="DE494" s="239"/>
      <c r="DF494" s="230"/>
      <c r="DG494" s="228"/>
      <c r="DH494" s="228"/>
      <c r="DI494" s="228"/>
      <c r="DJ494" s="228"/>
      <c r="DK494" s="228"/>
      <c r="DL494" s="239"/>
      <c r="DM494" s="230"/>
      <c r="DN494" s="228"/>
      <c r="DO494" s="228"/>
      <c r="DP494" s="228"/>
      <c r="DQ494" s="228"/>
      <c r="DR494" s="228"/>
      <c r="DS494" s="239"/>
      <c r="DT494" s="230"/>
      <c r="EA494" s="195"/>
      <c r="EQ494" s="235"/>
      <c r="ER494" s="235"/>
      <c r="ES494" s="228"/>
      <c r="ET494" s="228"/>
      <c r="EU494" s="228"/>
      <c r="EV494" s="228"/>
      <c r="EW494" s="228"/>
      <c r="EX494" s="228"/>
      <c r="EY494" s="228"/>
      <c r="EZ494" s="228"/>
      <c r="FA494" s="228"/>
      <c r="FB494" s="228"/>
      <c r="FC494" s="228"/>
      <c r="FD494" s="228"/>
      <c r="FE494" s="228"/>
      <c r="FF494" s="228"/>
      <c r="FG494" s="236"/>
      <c r="FH494" s="228"/>
      <c r="FI494" s="228"/>
      <c r="FJ494" s="237"/>
      <c r="FK494" s="237"/>
      <c r="FL494" s="237"/>
      <c r="FM494" s="237"/>
      <c r="FN494" s="237"/>
      <c r="FP494" s="237"/>
    </row>
    <row r="495" spans="104:172">
      <c r="CZ495" s="228"/>
      <c r="DA495" s="228"/>
      <c r="DB495" s="228"/>
      <c r="DC495" s="228"/>
      <c r="DD495" s="239"/>
      <c r="DE495" s="239"/>
      <c r="DF495" s="230"/>
      <c r="DG495" s="228"/>
      <c r="DH495" s="228"/>
      <c r="DI495" s="228"/>
      <c r="DJ495" s="228"/>
      <c r="DK495" s="228"/>
      <c r="DL495" s="239"/>
      <c r="DM495" s="230"/>
      <c r="DN495" s="228"/>
      <c r="DO495" s="228"/>
      <c r="DP495" s="228"/>
      <c r="DQ495" s="228"/>
      <c r="DR495" s="228"/>
      <c r="DS495" s="239"/>
      <c r="DT495" s="230"/>
      <c r="EA495" s="195"/>
      <c r="EQ495" s="235"/>
      <c r="ER495" s="235"/>
      <c r="ES495" s="228"/>
      <c r="ET495" s="228"/>
      <c r="EU495" s="228"/>
      <c r="EV495" s="228"/>
      <c r="EW495" s="228"/>
      <c r="EX495" s="228"/>
      <c r="EY495" s="228"/>
      <c r="EZ495" s="228"/>
      <c r="FA495" s="228"/>
      <c r="FB495" s="228"/>
      <c r="FC495" s="228"/>
      <c r="FD495" s="228"/>
      <c r="FE495" s="228"/>
      <c r="FF495" s="228"/>
      <c r="FG495" s="236"/>
      <c r="FH495" s="228"/>
      <c r="FI495" s="228"/>
      <c r="FJ495" s="237"/>
      <c r="FK495" s="237"/>
      <c r="FL495" s="237"/>
      <c r="FM495" s="237"/>
      <c r="FN495" s="237"/>
      <c r="FP495" s="237"/>
    </row>
    <row r="496" spans="104:172">
      <c r="CZ496" s="228"/>
      <c r="DA496" s="228"/>
      <c r="DB496" s="228"/>
      <c r="DC496" s="228"/>
      <c r="DD496" s="239"/>
      <c r="DE496" s="239"/>
      <c r="DF496" s="230"/>
      <c r="DG496" s="228"/>
      <c r="DH496" s="228"/>
      <c r="DI496" s="228"/>
      <c r="DJ496" s="228"/>
      <c r="DK496" s="228"/>
      <c r="DL496" s="239"/>
      <c r="DM496" s="230"/>
      <c r="DN496" s="228"/>
      <c r="DO496" s="228"/>
      <c r="DP496" s="228"/>
      <c r="DQ496" s="228"/>
      <c r="DR496" s="228"/>
      <c r="DS496" s="239"/>
      <c r="DT496" s="230"/>
      <c r="EA496" s="195"/>
      <c r="EQ496" s="235"/>
      <c r="ER496" s="235"/>
      <c r="ES496" s="228"/>
      <c r="ET496" s="228"/>
      <c r="EU496" s="228"/>
      <c r="EV496" s="228"/>
      <c r="EW496" s="228"/>
      <c r="EX496" s="228"/>
      <c r="EY496" s="228"/>
      <c r="EZ496" s="228"/>
      <c r="FA496" s="228"/>
      <c r="FB496" s="228"/>
      <c r="FC496" s="228"/>
      <c r="FD496" s="228"/>
      <c r="FE496" s="228"/>
      <c r="FF496" s="228"/>
      <c r="FG496" s="236"/>
      <c r="FH496" s="228"/>
      <c r="FI496" s="228"/>
      <c r="FJ496" s="237"/>
      <c r="FK496" s="237"/>
      <c r="FL496" s="237"/>
      <c r="FM496" s="237"/>
      <c r="FN496" s="237"/>
      <c r="FP496" s="237"/>
    </row>
    <row r="497" spans="104:172">
      <c r="CZ497" s="228"/>
      <c r="DA497" s="228"/>
      <c r="DB497" s="228"/>
      <c r="DC497" s="228"/>
      <c r="DD497" s="239"/>
      <c r="DE497" s="239"/>
      <c r="DF497" s="230"/>
      <c r="DG497" s="228"/>
      <c r="DH497" s="228"/>
      <c r="DI497" s="228"/>
      <c r="DJ497" s="228"/>
      <c r="DK497" s="228"/>
      <c r="DL497" s="239"/>
      <c r="DM497" s="230"/>
      <c r="DN497" s="228"/>
      <c r="DO497" s="228"/>
      <c r="DP497" s="228"/>
      <c r="DQ497" s="228"/>
      <c r="DR497" s="228"/>
      <c r="DS497" s="239"/>
      <c r="DT497" s="230"/>
      <c r="EA497" s="195"/>
      <c r="EQ497" s="235"/>
      <c r="ER497" s="235"/>
      <c r="ES497" s="228"/>
      <c r="ET497" s="228"/>
      <c r="EU497" s="228"/>
      <c r="EV497" s="228"/>
      <c r="EW497" s="228"/>
      <c r="EX497" s="228"/>
      <c r="EY497" s="228"/>
      <c r="EZ497" s="228"/>
      <c r="FA497" s="228"/>
      <c r="FB497" s="228"/>
      <c r="FC497" s="228"/>
      <c r="FD497" s="228"/>
      <c r="FE497" s="228"/>
      <c r="FF497" s="228"/>
      <c r="FG497" s="236"/>
      <c r="FH497" s="228"/>
      <c r="FI497" s="228"/>
      <c r="FJ497" s="237"/>
      <c r="FK497" s="237"/>
      <c r="FL497" s="237"/>
      <c r="FM497" s="237"/>
      <c r="FN497" s="237"/>
      <c r="FP497" s="237"/>
    </row>
    <row r="498" spans="104:172">
      <c r="CZ498" s="228"/>
      <c r="DA498" s="228"/>
      <c r="DB498" s="228"/>
      <c r="DC498" s="228"/>
      <c r="DD498" s="239"/>
      <c r="DE498" s="239"/>
      <c r="DF498" s="230"/>
      <c r="DG498" s="228"/>
      <c r="DH498" s="228"/>
      <c r="DI498" s="228"/>
      <c r="DJ498" s="228"/>
      <c r="DK498" s="228"/>
      <c r="DL498" s="239"/>
      <c r="DM498" s="230"/>
      <c r="DN498" s="228"/>
      <c r="DO498" s="228"/>
      <c r="DP498" s="228"/>
      <c r="DQ498" s="228"/>
      <c r="DR498" s="228"/>
      <c r="DS498" s="239"/>
      <c r="DT498" s="230"/>
      <c r="EA498" s="195"/>
      <c r="EQ498" s="235"/>
      <c r="ER498" s="235"/>
      <c r="ES498" s="228"/>
      <c r="ET498" s="228"/>
      <c r="EU498" s="228"/>
      <c r="EV498" s="228"/>
      <c r="EW498" s="228"/>
      <c r="EX498" s="228"/>
      <c r="EY498" s="228"/>
      <c r="EZ498" s="228"/>
      <c r="FA498" s="228"/>
      <c r="FB498" s="228"/>
      <c r="FC498" s="228"/>
      <c r="FD498" s="228"/>
      <c r="FE498" s="228"/>
      <c r="FF498" s="228"/>
      <c r="FG498" s="236"/>
      <c r="FH498" s="228"/>
      <c r="FI498" s="228"/>
      <c r="FJ498" s="237"/>
      <c r="FK498" s="237"/>
      <c r="FL498" s="237"/>
      <c r="FM498" s="237"/>
      <c r="FN498" s="237"/>
      <c r="FP498" s="237"/>
    </row>
    <row r="499" spans="104:172">
      <c r="CZ499" s="228"/>
      <c r="DA499" s="228"/>
      <c r="DB499" s="228"/>
      <c r="DC499" s="228"/>
      <c r="DD499" s="239"/>
      <c r="DE499" s="239"/>
      <c r="DF499" s="230"/>
      <c r="DG499" s="228"/>
      <c r="DH499" s="228"/>
      <c r="DI499" s="228"/>
      <c r="DJ499" s="228"/>
      <c r="DK499" s="228"/>
      <c r="DL499" s="239"/>
      <c r="DM499" s="230"/>
      <c r="DN499" s="228"/>
      <c r="DO499" s="228"/>
      <c r="DP499" s="228"/>
      <c r="DQ499" s="228"/>
      <c r="DR499" s="228"/>
      <c r="DS499" s="239"/>
      <c r="DT499" s="230"/>
      <c r="EA499" s="195"/>
      <c r="EQ499" s="235"/>
      <c r="ER499" s="235"/>
      <c r="ES499" s="228"/>
      <c r="ET499" s="228"/>
      <c r="EU499" s="228"/>
      <c r="EV499" s="228"/>
      <c r="EW499" s="228"/>
      <c r="EX499" s="228"/>
      <c r="EY499" s="228"/>
      <c r="EZ499" s="228"/>
      <c r="FA499" s="228"/>
      <c r="FB499" s="228"/>
      <c r="FC499" s="228"/>
      <c r="FD499" s="228"/>
      <c r="FE499" s="228"/>
      <c r="FF499" s="228"/>
      <c r="FG499" s="236"/>
      <c r="FH499" s="228"/>
      <c r="FI499" s="228"/>
      <c r="FJ499" s="237"/>
      <c r="FK499" s="237"/>
      <c r="FL499" s="237"/>
      <c r="FM499" s="237"/>
      <c r="FN499" s="237"/>
      <c r="FP499" s="237"/>
    </row>
    <row r="500" spans="104:172">
      <c r="CZ500" s="228"/>
      <c r="DA500" s="228"/>
      <c r="DB500" s="228"/>
      <c r="DC500" s="228"/>
      <c r="DD500" s="239"/>
      <c r="DE500" s="239"/>
      <c r="DF500" s="230"/>
      <c r="DG500" s="228"/>
      <c r="DH500" s="228"/>
      <c r="DI500" s="228"/>
      <c r="DJ500" s="228"/>
      <c r="DK500" s="228"/>
      <c r="DL500" s="239"/>
      <c r="DM500" s="230"/>
      <c r="DN500" s="228"/>
      <c r="DO500" s="228"/>
      <c r="DP500" s="228"/>
      <c r="DQ500" s="228"/>
      <c r="DR500" s="228"/>
      <c r="DS500" s="239"/>
      <c r="DT500" s="230"/>
      <c r="EA500" s="195"/>
      <c r="EQ500" s="235"/>
      <c r="ER500" s="235"/>
      <c r="ES500" s="228"/>
      <c r="ET500" s="228"/>
      <c r="EU500" s="228"/>
      <c r="EV500" s="228"/>
      <c r="EW500" s="228"/>
      <c r="EX500" s="228"/>
      <c r="EY500" s="228"/>
      <c r="EZ500" s="228"/>
      <c r="FA500" s="228"/>
      <c r="FB500" s="228"/>
      <c r="FC500" s="228"/>
      <c r="FD500" s="228"/>
      <c r="FE500" s="228"/>
      <c r="FF500" s="228"/>
      <c r="FG500" s="236"/>
      <c r="FH500" s="228"/>
      <c r="FI500" s="228"/>
      <c r="FJ500" s="237"/>
      <c r="FK500" s="237"/>
      <c r="FL500" s="237"/>
      <c r="FM500" s="237"/>
      <c r="FN500" s="237"/>
      <c r="FP500" s="237"/>
    </row>
    <row r="501" spans="104:172">
      <c r="CZ501" s="228"/>
      <c r="DA501" s="228"/>
      <c r="DB501" s="228"/>
      <c r="DC501" s="228"/>
      <c r="DD501" s="239"/>
      <c r="DE501" s="239"/>
      <c r="DF501" s="230"/>
      <c r="DG501" s="228"/>
      <c r="DH501" s="228"/>
      <c r="DI501" s="228"/>
      <c r="DJ501" s="228"/>
      <c r="DK501" s="228"/>
      <c r="DL501" s="239"/>
      <c r="DM501" s="230"/>
      <c r="DN501" s="228"/>
      <c r="DO501" s="228"/>
      <c r="DP501" s="228"/>
      <c r="DQ501" s="228"/>
      <c r="DR501" s="228"/>
      <c r="DS501" s="239"/>
      <c r="DT501" s="230"/>
      <c r="EA501" s="195"/>
      <c r="EQ501" s="235"/>
      <c r="ER501" s="235"/>
      <c r="ES501" s="228"/>
      <c r="ET501" s="228"/>
      <c r="EU501" s="228"/>
      <c r="EV501" s="228"/>
      <c r="EW501" s="228"/>
      <c r="EX501" s="228"/>
      <c r="EY501" s="228"/>
      <c r="EZ501" s="228"/>
      <c r="FA501" s="228"/>
      <c r="FB501" s="228"/>
      <c r="FC501" s="228"/>
      <c r="FD501" s="228"/>
      <c r="FE501" s="228"/>
      <c r="FF501" s="228"/>
      <c r="FG501" s="236"/>
      <c r="FH501" s="228"/>
      <c r="FI501" s="228"/>
      <c r="FJ501" s="237"/>
      <c r="FK501" s="237"/>
      <c r="FL501" s="237"/>
      <c r="FM501" s="237"/>
      <c r="FN501" s="237"/>
      <c r="FP501" s="237"/>
    </row>
    <row r="502" spans="104:172">
      <c r="CZ502" s="228"/>
      <c r="DA502" s="228"/>
      <c r="DB502" s="228"/>
      <c r="DC502" s="228"/>
      <c r="DD502" s="239"/>
      <c r="DE502" s="239"/>
      <c r="DF502" s="230"/>
      <c r="DG502" s="228"/>
      <c r="DH502" s="228"/>
      <c r="DI502" s="228"/>
      <c r="DJ502" s="228"/>
      <c r="DK502" s="228"/>
      <c r="DL502" s="239"/>
      <c r="DM502" s="230"/>
      <c r="DN502" s="228"/>
      <c r="DO502" s="228"/>
      <c r="DP502" s="228"/>
      <c r="DQ502" s="228"/>
      <c r="DR502" s="228"/>
      <c r="DS502" s="239"/>
      <c r="DT502" s="230"/>
      <c r="EA502" s="195"/>
      <c r="EQ502" s="235"/>
      <c r="ER502" s="235"/>
      <c r="ES502" s="228"/>
      <c r="ET502" s="228"/>
      <c r="EU502" s="228"/>
      <c r="EV502" s="228"/>
      <c r="EW502" s="228"/>
      <c r="EX502" s="228"/>
      <c r="EY502" s="228"/>
      <c r="EZ502" s="228"/>
      <c r="FA502" s="228"/>
      <c r="FB502" s="228"/>
      <c r="FC502" s="228"/>
      <c r="FD502" s="228"/>
      <c r="FE502" s="228"/>
      <c r="FF502" s="228"/>
      <c r="FG502" s="236"/>
      <c r="FH502" s="228"/>
      <c r="FI502" s="228"/>
      <c r="FJ502" s="237"/>
      <c r="FK502" s="237"/>
      <c r="FL502" s="237"/>
      <c r="FM502" s="237"/>
      <c r="FN502" s="237"/>
      <c r="FP502" s="237"/>
    </row>
    <row r="503" spans="104:172">
      <c r="CZ503" s="228"/>
      <c r="DA503" s="228"/>
      <c r="DB503" s="228"/>
      <c r="DC503" s="228"/>
      <c r="DD503" s="239"/>
      <c r="DE503" s="239"/>
      <c r="DF503" s="230"/>
      <c r="DG503" s="228"/>
      <c r="DH503" s="228"/>
      <c r="DI503" s="228"/>
      <c r="DJ503" s="228"/>
      <c r="DK503" s="228"/>
      <c r="DL503" s="239"/>
      <c r="DM503" s="230"/>
      <c r="DN503" s="228"/>
      <c r="DO503" s="228"/>
      <c r="DP503" s="228"/>
      <c r="DQ503" s="228"/>
      <c r="DR503" s="228"/>
      <c r="DS503" s="239"/>
      <c r="DT503" s="230"/>
      <c r="EA503" s="195"/>
      <c r="EQ503" s="235"/>
      <c r="ER503" s="235"/>
      <c r="ES503" s="228"/>
      <c r="ET503" s="228"/>
      <c r="EU503" s="228"/>
      <c r="EV503" s="228"/>
      <c r="EW503" s="228"/>
      <c r="EX503" s="228"/>
      <c r="EY503" s="228"/>
      <c r="EZ503" s="228"/>
      <c r="FA503" s="228"/>
      <c r="FB503" s="228"/>
      <c r="FC503" s="228"/>
      <c r="FD503" s="228"/>
      <c r="FE503" s="228"/>
      <c r="FF503" s="228"/>
      <c r="FG503" s="236"/>
      <c r="FH503" s="228"/>
      <c r="FI503" s="228"/>
      <c r="FJ503" s="237"/>
      <c r="FK503" s="237"/>
      <c r="FL503" s="237"/>
      <c r="FM503" s="237"/>
      <c r="FN503" s="237"/>
      <c r="FP503" s="237"/>
    </row>
    <row r="504" spans="104:172">
      <c r="CZ504" s="228"/>
      <c r="DA504" s="228"/>
      <c r="DB504" s="228"/>
      <c r="DC504" s="228"/>
      <c r="DD504" s="239"/>
      <c r="DE504" s="239"/>
      <c r="DF504" s="230"/>
      <c r="DG504" s="228"/>
      <c r="DH504" s="228"/>
      <c r="DI504" s="228"/>
      <c r="DJ504" s="228"/>
      <c r="DK504" s="228"/>
      <c r="DL504" s="239"/>
      <c r="DM504" s="230"/>
      <c r="DN504" s="228"/>
      <c r="DO504" s="228"/>
      <c r="DP504" s="228"/>
      <c r="DQ504" s="228"/>
      <c r="DR504" s="228"/>
      <c r="DS504" s="239"/>
      <c r="DT504" s="230"/>
      <c r="EA504" s="195"/>
      <c r="EQ504" s="235"/>
      <c r="ER504" s="235"/>
      <c r="ES504" s="228"/>
      <c r="ET504" s="228"/>
      <c r="EU504" s="228"/>
      <c r="EV504" s="228"/>
      <c r="EW504" s="228"/>
      <c r="EX504" s="228"/>
      <c r="EY504" s="228"/>
      <c r="EZ504" s="228"/>
      <c r="FA504" s="228"/>
      <c r="FB504" s="228"/>
      <c r="FC504" s="228"/>
      <c r="FD504" s="228"/>
      <c r="FE504" s="228"/>
      <c r="FF504" s="228"/>
      <c r="FG504" s="236"/>
      <c r="FH504" s="228"/>
      <c r="FI504" s="228"/>
      <c r="FJ504" s="237"/>
      <c r="FK504" s="237"/>
      <c r="FL504" s="237"/>
      <c r="FM504" s="237"/>
      <c r="FN504" s="237"/>
      <c r="FP504" s="237"/>
    </row>
    <row r="505" spans="104:172">
      <c r="CZ505" s="228"/>
      <c r="DA505" s="228"/>
      <c r="DB505" s="228"/>
      <c r="DC505" s="228"/>
      <c r="DD505" s="239"/>
      <c r="DE505" s="239"/>
      <c r="DF505" s="230"/>
      <c r="DG505" s="228"/>
      <c r="DH505" s="228"/>
      <c r="DI505" s="228"/>
      <c r="DJ505" s="228"/>
      <c r="DK505" s="228"/>
      <c r="DL505" s="239"/>
      <c r="DM505" s="230"/>
      <c r="DN505" s="228"/>
      <c r="DO505" s="228"/>
      <c r="DP505" s="228"/>
      <c r="DQ505" s="228"/>
      <c r="DR505" s="228"/>
      <c r="DS505" s="239"/>
      <c r="DT505" s="230"/>
      <c r="EA505" s="195"/>
      <c r="EQ505" s="235"/>
      <c r="ER505" s="235"/>
      <c r="ES505" s="228"/>
      <c r="ET505" s="228"/>
      <c r="EU505" s="228"/>
      <c r="EV505" s="228"/>
      <c r="EW505" s="228"/>
      <c r="EX505" s="228"/>
      <c r="EY505" s="228"/>
      <c r="EZ505" s="228"/>
      <c r="FA505" s="228"/>
      <c r="FB505" s="228"/>
      <c r="FC505" s="228"/>
      <c r="FD505" s="228"/>
      <c r="FE505" s="228"/>
      <c r="FF505" s="228"/>
      <c r="FG505" s="236"/>
      <c r="FH505" s="228"/>
      <c r="FI505" s="228"/>
      <c r="FJ505" s="237"/>
      <c r="FK505" s="237"/>
      <c r="FL505" s="237"/>
      <c r="FM505" s="237"/>
      <c r="FN505" s="237"/>
      <c r="FP505" s="237"/>
    </row>
    <row r="506" spans="104:172">
      <c r="CZ506" s="228"/>
      <c r="DA506" s="228"/>
      <c r="DB506" s="228"/>
      <c r="DC506" s="228"/>
      <c r="DD506" s="239"/>
      <c r="DE506" s="239"/>
      <c r="DF506" s="230"/>
      <c r="DG506" s="228"/>
      <c r="DH506" s="228"/>
      <c r="DI506" s="228"/>
      <c r="DJ506" s="228"/>
      <c r="DK506" s="228"/>
      <c r="DL506" s="239"/>
      <c r="DM506" s="230"/>
      <c r="DN506" s="228"/>
      <c r="DO506" s="228"/>
      <c r="DP506" s="228"/>
      <c r="DQ506" s="228"/>
      <c r="DR506" s="228"/>
      <c r="DS506" s="239"/>
      <c r="DT506" s="230"/>
      <c r="EA506" s="195"/>
      <c r="EQ506" s="235"/>
      <c r="ER506" s="235"/>
      <c r="ES506" s="228"/>
      <c r="ET506" s="228"/>
      <c r="EU506" s="228"/>
      <c r="EV506" s="228"/>
      <c r="EW506" s="228"/>
      <c r="EX506" s="228"/>
      <c r="EY506" s="228"/>
      <c r="EZ506" s="228"/>
      <c r="FA506" s="228"/>
      <c r="FB506" s="228"/>
      <c r="FC506" s="228"/>
      <c r="FD506" s="228"/>
      <c r="FE506" s="228"/>
      <c r="FF506" s="228"/>
      <c r="FG506" s="236"/>
      <c r="FH506" s="228"/>
      <c r="FI506" s="228"/>
      <c r="FJ506" s="237"/>
      <c r="FK506" s="237"/>
      <c r="FL506" s="237"/>
      <c r="FM506" s="237"/>
      <c r="FN506" s="237"/>
      <c r="FP506" s="237"/>
    </row>
    <row r="507" spans="104:172">
      <c r="CZ507" s="228"/>
      <c r="DA507" s="228"/>
      <c r="DB507" s="228"/>
      <c r="DC507" s="228"/>
      <c r="DD507" s="239"/>
      <c r="DE507" s="239"/>
      <c r="DF507" s="230"/>
      <c r="DG507" s="228"/>
      <c r="DH507" s="228"/>
      <c r="DI507" s="228"/>
      <c r="DJ507" s="228"/>
      <c r="DK507" s="228"/>
      <c r="DL507" s="239"/>
      <c r="DM507" s="230"/>
      <c r="DN507" s="228"/>
      <c r="DO507" s="228"/>
      <c r="DP507" s="228"/>
      <c r="DQ507" s="228"/>
      <c r="DR507" s="228"/>
      <c r="DS507" s="239"/>
      <c r="DT507" s="230"/>
      <c r="EA507" s="195"/>
      <c r="EQ507" s="235"/>
      <c r="ER507" s="235"/>
      <c r="ES507" s="228"/>
      <c r="ET507" s="228"/>
      <c r="EU507" s="228"/>
      <c r="EV507" s="228"/>
      <c r="EW507" s="228"/>
      <c r="EX507" s="228"/>
      <c r="EY507" s="228"/>
      <c r="EZ507" s="228"/>
      <c r="FA507" s="228"/>
      <c r="FB507" s="228"/>
      <c r="FC507" s="228"/>
      <c r="FD507" s="228"/>
      <c r="FE507" s="228"/>
      <c r="FF507" s="228"/>
      <c r="FG507" s="236"/>
      <c r="FH507" s="228"/>
      <c r="FI507" s="228"/>
      <c r="FJ507" s="237"/>
      <c r="FK507" s="237"/>
      <c r="FL507" s="237"/>
      <c r="FM507" s="237"/>
      <c r="FN507" s="237"/>
      <c r="FP507" s="237"/>
    </row>
    <row r="508" spans="104:172">
      <c r="CZ508" s="228"/>
      <c r="DA508" s="228"/>
      <c r="DB508" s="228"/>
      <c r="DC508" s="228"/>
      <c r="DD508" s="239"/>
      <c r="DE508" s="239"/>
      <c r="DF508" s="230"/>
      <c r="DG508" s="228"/>
      <c r="DH508" s="228"/>
      <c r="DI508" s="228"/>
      <c r="DJ508" s="228"/>
      <c r="DK508" s="228"/>
      <c r="DL508" s="239"/>
      <c r="DM508" s="230"/>
      <c r="DN508" s="228"/>
      <c r="DO508" s="228"/>
      <c r="DP508" s="228"/>
      <c r="DQ508" s="228"/>
      <c r="DR508" s="228"/>
      <c r="DS508" s="239"/>
      <c r="DT508" s="230"/>
      <c r="EA508" s="195"/>
      <c r="EQ508" s="235"/>
      <c r="ER508" s="235"/>
      <c r="ES508" s="228"/>
      <c r="ET508" s="228"/>
      <c r="EU508" s="228"/>
      <c r="EV508" s="228"/>
      <c r="EW508" s="228"/>
      <c r="EX508" s="228"/>
      <c r="EY508" s="228"/>
      <c r="EZ508" s="228"/>
      <c r="FA508" s="228"/>
      <c r="FB508" s="228"/>
      <c r="FC508" s="228"/>
      <c r="FD508" s="228"/>
      <c r="FE508" s="228"/>
      <c r="FF508" s="228"/>
      <c r="FG508" s="236"/>
      <c r="FH508" s="228"/>
      <c r="FI508" s="228"/>
      <c r="FJ508" s="237"/>
      <c r="FK508" s="237"/>
      <c r="FL508" s="237"/>
      <c r="FM508" s="237"/>
      <c r="FN508" s="237"/>
      <c r="FP508" s="237"/>
    </row>
    <row r="509" spans="104:172">
      <c r="CZ509" s="228"/>
      <c r="DA509" s="228"/>
      <c r="DB509" s="228"/>
      <c r="DC509" s="228"/>
      <c r="DD509" s="239"/>
      <c r="DE509" s="239"/>
      <c r="DF509" s="230"/>
      <c r="DG509" s="228"/>
      <c r="DH509" s="228"/>
      <c r="DI509" s="228"/>
      <c r="DJ509" s="228"/>
      <c r="DK509" s="228"/>
      <c r="DL509" s="239"/>
      <c r="DM509" s="230"/>
      <c r="DN509" s="228"/>
      <c r="DO509" s="228"/>
      <c r="DP509" s="228"/>
      <c r="DQ509" s="228"/>
      <c r="DR509" s="228"/>
      <c r="DS509" s="239"/>
      <c r="DT509" s="230"/>
      <c r="EA509" s="195"/>
      <c r="EQ509" s="235"/>
      <c r="ER509" s="235"/>
      <c r="ES509" s="228"/>
      <c r="ET509" s="228"/>
      <c r="EU509" s="228"/>
      <c r="EV509" s="228"/>
      <c r="EW509" s="228"/>
      <c r="EX509" s="228"/>
      <c r="EY509" s="228"/>
      <c r="EZ509" s="228"/>
      <c r="FA509" s="228"/>
      <c r="FB509" s="228"/>
      <c r="FC509" s="228"/>
      <c r="FD509" s="228"/>
      <c r="FE509" s="228"/>
      <c r="FF509" s="228"/>
      <c r="FG509" s="236"/>
      <c r="FH509" s="228"/>
      <c r="FI509" s="228"/>
      <c r="FJ509" s="237"/>
      <c r="FK509" s="237"/>
      <c r="FL509" s="237"/>
      <c r="FM509" s="237"/>
      <c r="FN509" s="237"/>
      <c r="FP509" s="237"/>
    </row>
    <row r="510" spans="104:172">
      <c r="CZ510" s="228"/>
      <c r="DA510" s="228"/>
      <c r="DB510" s="228"/>
      <c r="DC510" s="228"/>
      <c r="DD510" s="239"/>
      <c r="DE510" s="239"/>
      <c r="DF510" s="230"/>
      <c r="DG510" s="228"/>
      <c r="DH510" s="228"/>
      <c r="DI510" s="228"/>
      <c r="DJ510" s="228"/>
      <c r="DK510" s="228"/>
      <c r="DL510" s="239"/>
      <c r="DM510" s="230"/>
      <c r="DN510" s="228"/>
      <c r="DO510" s="228"/>
      <c r="DP510" s="228"/>
      <c r="DQ510" s="228"/>
      <c r="DR510" s="228"/>
      <c r="DS510" s="239"/>
      <c r="DT510" s="230"/>
      <c r="EA510" s="195"/>
      <c r="EQ510" s="235"/>
      <c r="ER510" s="235"/>
      <c r="ES510" s="228"/>
      <c r="ET510" s="228"/>
      <c r="EU510" s="228"/>
      <c r="EV510" s="228"/>
      <c r="EW510" s="228"/>
      <c r="EX510" s="228"/>
      <c r="EY510" s="228"/>
      <c r="EZ510" s="228"/>
      <c r="FA510" s="228"/>
      <c r="FB510" s="228"/>
      <c r="FC510" s="228"/>
      <c r="FD510" s="228"/>
      <c r="FE510" s="228"/>
      <c r="FF510" s="228"/>
      <c r="FG510" s="236"/>
      <c r="FH510" s="228"/>
      <c r="FI510" s="228"/>
      <c r="FJ510" s="237"/>
      <c r="FK510" s="237"/>
      <c r="FL510" s="237"/>
      <c r="FM510" s="237"/>
      <c r="FN510" s="237"/>
      <c r="FP510" s="237"/>
    </row>
    <row r="511" spans="104:172">
      <c r="CZ511" s="228"/>
      <c r="DA511" s="228"/>
      <c r="DB511" s="228"/>
      <c r="DC511" s="228"/>
      <c r="DD511" s="239"/>
      <c r="DE511" s="239"/>
      <c r="DF511" s="230"/>
      <c r="DG511" s="228"/>
      <c r="DH511" s="228"/>
      <c r="DI511" s="228"/>
      <c r="DJ511" s="228"/>
      <c r="DK511" s="228"/>
      <c r="DL511" s="239"/>
      <c r="DM511" s="230"/>
      <c r="DN511" s="228"/>
      <c r="DO511" s="228"/>
      <c r="DP511" s="228"/>
      <c r="DQ511" s="228"/>
      <c r="DR511" s="228"/>
      <c r="DS511" s="239"/>
      <c r="DT511" s="230"/>
      <c r="EA511" s="195"/>
      <c r="EQ511" s="235"/>
      <c r="ER511" s="235"/>
      <c r="ES511" s="228"/>
      <c r="ET511" s="228"/>
      <c r="EU511" s="228"/>
      <c r="EV511" s="228"/>
      <c r="EW511" s="228"/>
      <c r="EX511" s="228"/>
      <c r="EY511" s="228"/>
      <c r="EZ511" s="228"/>
      <c r="FA511" s="228"/>
      <c r="FB511" s="228"/>
      <c r="FC511" s="228"/>
      <c r="FD511" s="228"/>
      <c r="FE511" s="228"/>
      <c r="FF511" s="228"/>
      <c r="FG511" s="236"/>
      <c r="FH511" s="228"/>
      <c r="FI511" s="228"/>
      <c r="FJ511" s="237"/>
      <c r="FK511" s="237"/>
      <c r="FL511" s="237"/>
      <c r="FM511" s="237"/>
      <c r="FN511" s="237"/>
      <c r="FP511" s="237"/>
    </row>
    <row r="512" spans="104:172">
      <c r="CZ512" s="228"/>
      <c r="DA512" s="228"/>
      <c r="DB512" s="228"/>
      <c r="DC512" s="228"/>
      <c r="DD512" s="239"/>
      <c r="DE512" s="239"/>
      <c r="DF512" s="230"/>
      <c r="DG512" s="228"/>
      <c r="DH512" s="228"/>
      <c r="DI512" s="228"/>
      <c r="DJ512" s="228"/>
      <c r="DK512" s="228"/>
      <c r="DL512" s="239"/>
      <c r="DM512" s="230"/>
      <c r="DN512" s="228"/>
      <c r="DO512" s="228"/>
      <c r="DP512" s="228"/>
      <c r="DQ512" s="228"/>
      <c r="DR512" s="228"/>
      <c r="DS512" s="239"/>
      <c r="DT512" s="230"/>
      <c r="EA512" s="195"/>
      <c r="EQ512" s="235"/>
      <c r="ER512" s="235"/>
      <c r="ES512" s="228"/>
      <c r="ET512" s="228"/>
      <c r="EU512" s="228"/>
      <c r="EV512" s="228"/>
      <c r="EW512" s="228"/>
      <c r="EX512" s="228"/>
      <c r="EY512" s="228"/>
      <c r="EZ512" s="228"/>
      <c r="FA512" s="228"/>
      <c r="FB512" s="228"/>
      <c r="FC512" s="228"/>
      <c r="FD512" s="228"/>
      <c r="FE512" s="228"/>
      <c r="FF512" s="228"/>
      <c r="FG512" s="236"/>
      <c r="FH512" s="228"/>
      <c r="FI512" s="228"/>
      <c r="FJ512" s="237"/>
      <c r="FK512" s="237"/>
      <c r="FL512" s="237"/>
      <c r="FM512" s="237"/>
      <c r="FN512" s="237"/>
      <c r="FP512" s="237"/>
    </row>
    <row r="513" spans="104:172">
      <c r="CZ513" s="228"/>
      <c r="DA513" s="228"/>
      <c r="DB513" s="228"/>
      <c r="DC513" s="228"/>
      <c r="DD513" s="239"/>
      <c r="DE513" s="239"/>
      <c r="DF513" s="230"/>
      <c r="DG513" s="228"/>
      <c r="DH513" s="228"/>
      <c r="DI513" s="228"/>
      <c r="DJ513" s="228"/>
      <c r="DK513" s="228"/>
      <c r="DL513" s="239"/>
      <c r="DM513" s="230"/>
      <c r="DN513" s="228"/>
      <c r="DO513" s="228"/>
      <c r="DP513" s="228"/>
      <c r="DQ513" s="228"/>
      <c r="DR513" s="228"/>
      <c r="DS513" s="239"/>
      <c r="DT513" s="230"/>
      <c r="EA513" s="195"/>
      <c r="EQ513" s="235"/>
      <c r="ER513" s="235"/>
      <c r="ES513" s="228"/>
      <c r="ET513" s="228"/>
      <c r="EU513" s="228"/>
      <c r="EV513" s="228"/>
      <c r="EW513" s="228"/>
      <c r="EX513" s="228"/>
      <c r="EY513" s="228"/>
      <c r="EZ513" s="228"/>
      <c r="FA513" s="228"/>
      <c r="FB513" s="228"/>
      <c r="FC513" s="228"/>
      <c r="FD513" s="228"/>
      <c r="FE513" s="228"/>
      <c r="FF513" s="228"/>
      <c r="FG513" s="236"/>
      <c r="FH513" s="228"/>
      <c r="FI513" s="228"/>
      <c r="FJ513" s="237"/>
      <c r="FK513" s="237"/>
      <c r="FL513" s="237"/>
      <c r="FM513" s="237"/>
      <c r="FN513" s="237"/>
      <c r="FP513" s="237"/>
    </row>
    <row r="514" spans="104:172">
      <c r="CZ514" s="228"/>
      <c r="DA514" s="228"/>
      <c r="DB514" s="228"/>
      <c r="DC514" s="228"/>
      <c r="DD514" s="239"/>
      <c r="DE514" s="239"/>
      <c r="DF514" s="230"/>
      <c r="DG514" s="228"/>
      <c r="DH514" s="228"/>
      <c r="DI514" s="228"/>
      <c r="DJ514" s="228"/>
      <c r="DK514" s="228"/>
      <c r="DL514" s="239"/>
      <c r="DM514" s="230"/>
      <c r="DN514" s="228"/>
      <c r="DO514" s="228"/>
      <c r="DP514" s="228"/>
      <c r="DQ514" s="228"/>
      <c r="DR514" s="228"/>
      <c r="DS514" s="239"/>
      <c r="DT514" s="230"/>
      <c r="EA514" s="195"/>
      <c r="EQ514" s="235"/>
      <c r="ER514" s="235"/>
      <c r="ES514" s="228"/>
      <c r="ET514" s="228"/>
      <c r="EU514" s="228"/>
      <c r="EV514" s="228"/>
      <c r="EW514" s="228"/>
      <c r="EX514" s="228"/>
      <c r="EY514" s="228"/>
      <c r="EZ514" s="228"/>
      <c r="FA514" s="228"/>
      <c r="FB514" s="228"/>
      <c r="FC514" s="228"/>
      <c r="FD514" s="228"/>
      <c r="FE514" s="228"/>
      <c r="FF514" s="228"/>
      <c r="FG514" s="236"/>
      <c r="FH514" s="228"/>
      <c r="FI514" s="228"/>
      <c r="FJ514" s="237"/>
      <c r="FK514" s="237"/>
      <c r="FL514" s="237"/>
      <c r="FM514" s="237"/>
      <c r="FN514" s="237"/>
      <c r="FP514" s="237"/>
    </row>
    <row r="515" spans="104:172">
      <c r="CZ515" s="228"/>
      <c r="DA515" s="228"/>
      <c r="DB515" s="228"/>
      <c r="DC515" s="228"/>
      <c r="DD515" s="239"/>
      <c r="DE515" s="239"/>
      <c r="DF515" s="230"/>
      <c r="DG515" s="228"/>
      <c r="DH515" s="228"/>
      <c r="DI515" s="228"/>
      <c r="DJ515" s="228"/>
      <c r="DK515" s="228"/>
      <c r="DL515" s="239"/>
      <c r="DM515" s="230"/>
      <c r="DN515" s="228"/>
      <c r="DO515" s="228"/>
      <c r="DP515" s="228"/>
      <c r="DQ515" s="228"/>
      <c r="DR515" s="228"/>
      <c r="DS515" s="239"/>
      <c r="DT515" s="230"/>
      <c r="EA515" s="195"/>
      <c r="EQ515" s="235"/>
      <c r="ER515" s="235"/>
      <c r="ES515" s="228"/>
      <c r="ET515" s="228"/>
      <c r="EU515" s="228"/>
      <c r="EV515" s="228"/>
      <c r="EW515" s="228"/>
      <c r="EX515" s="228"/>
      <c r="EY515" s="228"/>
      <c r="EZ515" s="228"/>
      <c r="FA515" s="228"/>
      <c r="FB515" s="228"/>
      <c r="FC515" s="228"/>
      <c r="FD515" s="228"/>
      <c r="FE515" s="228"/>
      <c r="FF515" s="228"/>
      <c r="FG515" s="236"/>
      <c r="FH515" s="228"/>
      <c r="FI515" s="228"/>
      <c r="FJ515" s="237"/>
      <c r="FK515" s="237"/>
      <c r="FL515" s="237"/>
      <c r="FM515" s="237"/>
      <c r="FN515" s="237"/>
      <c r="FP515" s="237"/>
    </row>
    <row r="516" spans="104:172">
      <c r="CZ516" s="228"/>
      <c r="DA516" s="228"/>
      <c r="DB516" s="228"/>
      <c r="DC516" s="228"/>
      <c r="DD516" s="239"/>
      <c r="DE516" s="239"/>
      <c r="DF516" s="230"/>
      <c r="DG516" s="228"/>
      <c r="DH516" s="228"/>
      <c r="DI516" s="228"/>
      <c r="DJ516" s="228"/>
      <c r="DK516" s="228"/>
      <c r="DL516" s="239"/>
      <c r="DM516" s="230"/>
      <c r="DN516" s="228"/>
      <c r="DO516" s="228"/>
      <c r="DP516" s="228"/>
      <c r="DQ516" s="228"/>
      <c r="DR516" s="228"/>
      <c r="DS516" s="239"/>
      <c r="DT516" s="230"/>
      <c r="EA516" s="195"/>
      <c r="EQ516" s="235"/>
      <c r="ER516" s="235"/>
      <c r="ES516" s="228"/>
      <c r="ET516" s="228"/>
      <c r="EU516" s="228"/>
      <c r="EV516" s="228"/>
      <c r="EW516" s="228"/>
      <c r="EX516" s="228"/>
      <c r="EY516" s="228"/>
      <c r="EZ516" s="228"/>
      <c r="FA516" s="228"/>
      <c r="FB516" s="228"/>
      <c r="FC516" s="228"/>
      <c r="FD516" s="228"/>
      <c r="FE516" s="228"/>
      <c r="FF516" s="228"/>
      <c r="FG516" s="236"/>
      <c r="FH516" s="228"/>
      <c r="FI516" s="228"/>
      <c r="FJ516" s="237"/>
      <c r="FK516" s="237"/>
      <c r="FL516" s="237"/>
      <c r="FM516" s="237"/>
      <c r="FN516" s="237"/>
      <c r="FP516" s="237"/>
    </row>
    <row r="517" spans="104:172">
      <c r="CZ517" s="228"/>
      <c r="DA517" s="228"/>
      <c r="DB517" s="228"/>
      <c r="DC517" s="228"/>
      <c r="DD517" s="239"/>
      <c r="DE517" s="239"/>
      <c r="DF517" s="230"/>
      <c r="DG517" s="228"/>
      <c r="DH517" s="228"/>
      <c r="DI517" s="228"/>
      <c r="DJ517" s="228"/>
      <c r="DK517" s="228"/>
      <c r="DL517" s="239"/>
      <c r="DM517" s="230"/>
      <c r="DN517" s="228"/>
      <c r="DO517" s="228"/>
      <c r="DP517" s="228"/>
      <c r="DQ517" s="228"/>
      <c r="DR517" s="228"/>
      <c r="DS517" s="239"/>
      <c r="DT517" s="230"/>
      <c r="EA517" s="195"/>
      <c r="EQ517" s="235"/>
      <c r="ER517" s="235"/>
      <c r="ES517" s="228"/>
      <c r="ET517" s="228"/>
      <c r="EU517" s="228"/>
      <c r="EV517" s="228"/>
      <c r="EW517" s="228"/>
      <c r="EX517" s="228"/>
      <c r="EY517" s="228"/>
      <c r="EZ517" s="228"/>
      <c r="FA517" s="228"/>
      <c r="FB517" s="228"/>
      <c r="FC517" s="228"/>
      <c r="FD517" s="228"/>
      <c r="FE517" s="228"/>
      <c r="FF517" s="228"/>
      <c r="FG517" s="236"/>
      <c r="FH517" s="228"/>
      <c r="FI517" s="228"/>
      <c r="FJ517" s="237"/>
      <c r="FK517" s="237"/>
      <c r="FL517" s="237"/>
      <c r="FM517" s="237"/>
      <c r="FN517" s="237"/>
      <c r="FP517" s="237"/>
    </row>
    <row r="518" spans="104:172">
      <c r="CZ518" s="228"/>
      <c r="DA518" s="228"/>
      <c r="DB518" s="228"/>
      <c r="DC518" s="228"/>
      <c r="DD518" s="239"/>
      <c r="DE518" s="239"/>
      <c r="DF518" s="230"/>
      <c r="DG518" s="228"/>
      <c r="DH518" s="228"/>
      <c r="DI518" s="228"/>
      <c r="DJ518" s="228"/>
      <c r="DK518" s="228"/>
      <c r="DL518" s="239"/>
      <c r="DM518" s="230"/>
      <c r="DN518" s="228"/>
      <c r="DO518" s="228"/>
      <c r="DP518" s="228"/>
      <c r="DQ518" s="228"/>
      <c r="DR518" s="228"/>
      <c r="DS518" s="239"/>
      <c r="DT518" s="230"/>
      <c r="EA518" s="195"/>
      <c r="EQ518" s="235"/>
      <c r="ER518" s="235"/>
      <c r="ES518" s="228"/>
      <c r="ET518" s="228"/>
      <c r="EU518" s="228"/>
      <c r="EV518" s="228"/>
      <c r="EW518" s="228"/>
      <c r="EX518" s="228"/>
      <c r="EY518" s="228"/>
      <c r="EZ518" s="228"/>
      <c r="FA518" s="228"/>
      <c r="FB518" s="228"/>
      <c r="FC518" s="228"/>
      <c r="FD518" s="228"/>
      <c r="FE518" s="228"/>
      <c r="FF518" s="228"/>
      <c r="FG518" s="236"/>
      <c r="FH518" s="228"/>
      <c r="FI518" s="228"/>
      <c r="FJ518" s="237"/>
      <c r="FK518" s="237"/>
      <c r="FL518" s="237"/>
      <c r="FM518" s="237"/>
      <c r="FN518" s="237"/>
      <c r="FP518" s="237"/>
    </row>
    <row r="519" spans="104:172">
      <c r="CZ519" s="228"/>
      <c r="DA519" s="228"/>
      <c r="DB519" s="228"/>
      <c r="DC519" s="228"/>
      <c r="DD519" s="239"/>
      <c r="DE519" s="239"/>
      <c r="DF519" s="230"/>
      <c r="DG519" s="228"/>
      <c r="DH519" s="228"/>
      <c r="DI519" s="228"/>
      <c r="DJ519" s="228"/>
      <c r="DK519" s="228"/>
      <c r="DL519" s="239"/>
      <c r="DM519" s="230"/>
      <c r="DN519" s="228"/>
      <c r="DO519" s="228"/>
      <c r="DP519" s="228"/>
      <c r="DQ519" s="228"/>
      <c r="DR519" s="228"/>
      <c r="DS519" s="239"/>
      <c r="DT519" s="230"/>
      <c r="EA519" s="195"/>
      <c r="EQ519" s="235"/>
      <c r="ER519" s="235"/>
      <c r="ES519" s="228"/>
      <c r="ET519" s="228"/>
      <c r="EU519" s="228"/>
      <c r="EV519" s="228"/>
      <c r="EW519" s="228"/>
      <c r="EX519" s="228"/>
      <c r="EY519" s="228"/>
      <c r="EZ519" s="228"/>
      <c r="FA519" s="228"/>
      <c r="FB519" s="228"/>
      <c r="FC519" s="228"/>
      <c r="FD519" s="228"/>
      <c r="FE519" s="228"/>
      <c r="FF519" s="228"/>
      <c r="FG519" s="236"/>
      <c r="FH519" s="228"/>
      <c r="FI519" s="228"/>
      <c r="FJ519" s="237"/>
      <c r="FK519" s="237"/>
      <c r="FL519" s="237"/>
      <c r="FM519" s="237"/>
      <c r="FN519" s="237"/>
      <c r="FP519" s="237"/>
    </row>
    <row r="520" spans="104:172">
      <c r="CZ520" s="228"/>
      <c r="DA520" s="228"/>
      <c r="DB520" s="228"/>
      <c r="DC520" s="228"/>
      <c r="DD520" s="239"/>
      <c r="DE520" s="239"/>
      <c r="DF520" s="230"/>
      <c r="DG520" s="228"/>
      <c r="DH520" s="228"/>
      <c r="DI520" s="228"/>
      <c r="DJ520" s="228"/>
      <c r="DK520" s="228"/>
      <c r="DL520" s="239"/>
      <c r="DM520" s="230"/>
      <c r="DN520" s="228"/>
      <c r="DO520" s="228"/>
      <c r="DP520" s="228"/>
      <c r="DQ520" s="228"/>
      <c r="DR520" s="228"/>
      <c r="DS520" s="239"/>
      <c r="DT520" s="230"/>
      <c r="EA520" s="195"/>
      <c r="EQ520" s="235"/>
      <c r="ER520" s="235"/>
      <c r="ES520" s="228"/>
      <c r="ET520" s="228"/>
      <c r="EU520" s="228"/>
      <c r="EV520" s="228"/>
      <c r="EW520" s="228"/>
      <c r="EX520" s="228"/>
      <c r="EY520" s="228"/>
      <c r="EZ520" s="228"/>
      <c r="FA520" s="228"/>
      <c r="FB520" s="228"/>
      <c r="FC520" s="228"/>
      <c r="FD520" s="228"/>
      <c r="FE520" s="228"/>
      <c r="FF520" s="228"/>
      <c r="FG520" s="236"/>
      <c r="FH520" s="228"/>
      <c r="FI520" s="228"/>
      <c r="FJ520" s="237"/>
      <c r="FK520" s="237"/>
      <c r="FL520" s="237"/>
      <c r="FM520" s="237"/>
      <c r="FN520" s="237"/>
      <c r="FP520" s="237"/>
    </row>
    <row r="521" spans="104:172">
      <c r="CZ521" s="228"/>
      <c r="DA521" s="228"/>
      <c r="DB521" s="228"/>
      <c r="DC521" s="228"/>
      <c r="DD521" s="239"/>
      <c r="DE521" s="239"/>
      <c r="DF521" s="230"/>
      <c r="DG521" s="228"/>
      <c r="DH521" s="228"/>
      <c r="DI521" s="228"/>
      <c r="DJ521" s="228"/>
      <c r="DK521" s="228"/>
      <c r="DL521" s="239"/>
      <c r="DM521" s="230"/>
      <c r="DN521" s="228"/>
      <c r="DO521" s="228"/>
      <c r="DP521" s="228"/>
      <c r="DQ521" s="228"/>
      <c r="DR521" s="228"/>
      <c r="DS521" s="239"/>
      <c r="DT521" s="230"/>
      <c r="EA521" s="195"/>
      <c r="EQ521" s="235"/>
      <c r="ER521" s="235"/>
      <c r="ES521" s="228"/>
      <c r="ET521" s="228"/>
      <c r="EU521" s="228"/>
      <c r="EV521" s="228"/>
      <c r="EW521" s="228"/>
      <c r="EX521" s="228"/>
      <c r="EY521" s="228"/>
      <c r="EZ521" s="228"/>
      <c r="FA521" s="228"/>
      <c r="FB521" s="228"/>
      <c r="FC521" s="228"/>
      <c r="FD521" s="228"/>
      <c r="FE521" s="228"/>
      <c r="FF521" s="228"/>
      <c r="FG521" s="236"/>
      <c r="FH521" s="228"/>
      <c r="FI521" s="228"/>
      <c r="FJ521" s="237"/>
      <c r="FK521" s="237"/>
      <c r="FL521" s="237"/>
      <c r="FM521" s="237"/>
      <c r="FN521" s="237"/>
      <c r="FP521" s="237"/>
    </row>
    <row r="522" spans="104:172">
      <c r="CZ522" s="228"/>
      <c r="DA522" s="228"/>
      <c r="DB522" s="228"/>
      <c r="DC522" s="228"/>
      <c r="DD522" s="239"/>
      <c r="DE522" s="239"/>
      <c r="DF522" s="230"/>
      <c r="DG522" s="228"/>
      <c r="DH522" s="228"/>
      <c r="DI522" s="228"/>
      <c r="DJ522" s="228"/>
      <c r="DK522" s="228"/>
      <c r="DL522" s="239"/>
      <c r="DM522" s="230"/>
      <c r="DN522" s="228"/>
      <c r="DO522" s="228"/>
      <c r="DP522" s="228"/>
      <c r="DQ522" s="228"/>
      <c r="DR522" s="228"/>
      <c r="DS522" s="239"/>
      <c r="DT522" s="230"/>
      <c r="EA522" s="195"/>
      <c r="EQ522" s="235"/>
      <c r="ER522" s="235"/>
      <c r="ES522" s="228"/>
      <c r="ET522" s="228"/>
      <c r="EU522" s="228"/>
      <c r="EV522" s="228"/>
      <c r="EW522" s="228"/>
      <c r="EX522" s="228"/>
      <c r="EY522" s="228"/>
      <c r="EZ522" s="228"/>
      <c r="FA522" s="228"/>
      <c r="FB522" s="228"/>
      <c r="FC522" s="228"/>
      <c r="FD522" s="228"/>
      <c r="FE522" s="228"/>
      <c r="FF522" s="228"/>
      <c r="FG522" s="236"/>
      <c r="FH522" s="228"/>
      <c r="FI522" s="228"/>
      <c r="FJ522" s="237"/>
      <c r="FK522" s="237"/>
      <c r="FL522" s="237"/>
      <c r="FM522" s="237"/>
      <c r="FN522" s="237"/>
      <c r="FP522" s="237"/>
    </row>
    <row r="523" spans="104:172">
      <c r="CZ523" s="228"/>
      <c r="DA523" s="228"/>
      <c r="DB523" s="228"/>
      <c r="DC523" s="228"/>
      <c r="DD523" s="239"/>
      <c r="DE523" s="239"/>
      <c r="DF523" s="230"/>
      <c r="DG523" s="228"/>
      <c r="DH523" s="228"/>
      <c r="DI523" s="228"/>
      <c r="DJ523" s="228"/>
      <c r="DK523" s="228"/>
      <c r="DL523" s="239"/>
      <c r="DM523" s="230"/>
      <c r="DN523" s="228"/>
      <c r="DO523" s="228"/>
      <c r="DP523" s="228"/>
      <c r="DQ523" s="228"/>
      <c r="DR523" s="228"/>
      <c r="DS523" s="239"/>
      <c r="DT523" s="230"/>
      <c r="EA523" s="195"/>
      <c r="EQ523" s="235"/>
      <c r="ER523" s="235"/>
      <c r="ES523" s="228"/>
      <c r="ET523" s="228"/>
      <c r="EU523" s="228"/>
      <c r="EV523" s="228"/>
      <c r="EW523" s="228"/>
      <c r="EX523" s="228"/>
      <c r="EY523" s="228"/>
      <c r="EZ523" s="228"/>
      <c r="FA523" s="228"/>
      <c r="FB523" s="228"/>
      <c r="FC523" s="228"/>
      <c r="FD523" s="228"/>
      <c r="FE523" s="228"/>
      <c r="FF523" s="228"/>
      <c r="FG523" s="236"/>
      <c r="FH523" s="228"/>
      <c r="FI523" s="228"/>
      <c r="FJ523" s="237"/>
      <c r="FK523" s="237"/>
      <c r="FL523" s="237"/>
      <c r="FM523" s="237"/>
      <c r="FN523" s="237"/>
      <c r="FP523" s="237"/>
    </row>
    <row r="524" spans="104:172">
      <c r="CZ524" s="228"/>
      <c r="DA524" s="228"/>
      <c r="DB524" s="228"/>
      <c r="DC524" s="228"/>
      <c r="DD524" s="239"/>
      <c r="DE524" s="239"/>
      <c r="DF524" s="230"/>
      <c r="DG524" s="228"/>
      <c r="DH524" s="228"/>
      <c r="DI524" s="228"/>
      <c r="DJ524" s="228"/>
      <c r="DK524" s="228"/>
      <c r="DL524" s="239"/>
      <c r="DM524" s="230"/>
      <c r="DN524" s="228"/>
      <c r="DO524" s="228"/>
      <c r="DP524" s="228"/>
      <c r="DQ524" s="228"/>
      <c r="DR524" s="228"/>
      <c r="DS524" s="239"/>
      <c r="DT524" s="230"/>
      <c r="EA524" s="195"/>
      <c r="EQ524" s="235"/>
      <c r="ER524" s="235"/>
      <c r="ES524" s="228"/>
      <c r="ET524" s="228"/>
      <c r="EU524" s="228"/>
      <c r="EV524" s="228"/>
      <c r="EW524" s="228"/>
      <c r="EX524" s="228"/>
      <c r="EY524" s="228"/>
      <c r="EZ524" s="228"/>
      <c r="FA524" s="228"/>
      <c r="FB524" s="228"/>
      <c r="FC524" s="228"/>
      <c r="FD524" s="228"/>
      <c r="FE524" s="228"/>
      <c r="FF524" s="228"/>
      <c r="FG524" s="236"/>
      <c r="FH524" s="228"/>
      <c r="FI524" s="228"/>
      <c r="FJ524" s="237"/>
      <c r="FK524" s="237"/>
      <c r="FL524" s="237"/>
      <c r="FM524" s="237"/>
      <c r="FN524" s="237"/>
      <c r="FP524" s="237"/>
    </row>
    <row r="525" spans="104:172">
      <c r="CZ525" s="228"/>
      <c r="DA525" s="228"/>
      <c r="DB525" s="228"/>
      <c r="DC525" s="228"/>
      <c r="DD525" s="239"/>
      <c r="DE525" s="239"/>
      <c r="DF525" s="230"/>
      <c r="DG525" s="228"/>
      <c r="DH525" s="228"/>
      <c r="DI525" s="228"/>
      <c r="DJ525" s="228"/>
      <c r="DK525" s="228"/>
      <c r="DL525" s="239"/>
      <c r="DM525" s="230"/>
      <c r="DN525" s="228"/>
      <c r="DO525" s="228"/>
      <c r="DP525" s="228"/>
      <c r="DQ525" s="228"/>
      <c r="DR525" s="228"/>
      <c r="DS525" s="239"/>
      <c r="DT525" s="230"/>
      <c r="EA525" s="195"/>
      <c r="EQ525" s="235"/>
      <c r="ER525" s="235"/>
      <c r="ES525" s="228"/>
      <c r="ET525" s="228"/>
      <c r="EU525" s="228"/>
      <c r="EV525" s="228"/>
      <c r="EW525" s="228"/>
      <c r="EX525" s="228"/>
      <c r="EY525" s="228"/>
      <c r="EZ525" s="228"/>
      <c r="FA525" s="228"/>
      <c r="FB525" s="228"/>
      <c r="FC525" s="228"/>
      <c r="FD525" s="228"/>
      <c r="FE525" s="228"/>
      <c r="FF525" s="228"/>
      <c r="FG525" s="236"/>
      <c r="FH525" s="228"/>
      <c r="FI525" s="228"/>
      <c r="FJ525" s="237"/>
      <c r="FK525" s="237"/>
      <c r="FL525" s="237"/>
      <c r="FM525" s="237"/>
      <c r="FN525" s="237"/>
      <c r="FP525" s="237"/>
    </row>
    <row r="526" spans="104:172">
      <c r="CZ526" s="228"/>
      <c r="DA526" s="228"/>
      <c r="DB526" s="228"/>
      <c r="DC526" s="228"/>
      <c r="DD526" s="239"/>
      <c r="DE526" s="239"/>
      <c r="DF526" s="230"/>
      <c r="DG526" s="228"/>
      <c r="DH526" s="228"/>
      <c r="DI526" s="228"/>
      <c r="DJ526" s="228"/>
      <c r="DK526" s="228"/>
      <c r="DL526" s="239"/>
      <c r="DM526" s="230"/>
      <c r="DN526" s="228"/>
      <c r="DO526" s="228"/>
      <c r="DP526" s="228"/>
      <c r="DQ526" s="228"/>
      <c r="DR526" s="228"/>
      <c r="DS526" s="239"/>
      <c r="DT526" s="230"/>
      <c r="EA526" s="195"/>
      <c r="EQ526" s="235"/>
      <c r="ER526" s="235"/>
      <c r="ES526" s="228"/>
      <c r="ET526" s="228"/>
      <c r="EU526" s="228"/>
      <c r="EV526" s="228"/>
      <c r="EW526" s="228"/>
      <c r="EX526" s="228"/>
      <c r="EY526" s="228"/>
      <c r="EZ526" s="228"/>
      <c r="FA526" s="228"/>
      <c r="FB526" s="228"/>
      <c r="FC526" s="228"/>
      <c r="FD526" s="228"/>
      <c r="FE526" s="228"/>
      <c r="FF526" s="228"/>
      <c r="FG526" s="236"/>
      <c r="FH526" s="228"/>
      <c r="FI526" s="228"/>
      <c r="FJ526" s="237"/>
      <c r="FK526" s="237"/>
      <c r="FL526" s="237"/>
      <c r="FM526" s="237"/>
      <c r="FN526" s="237"/>
      <c r="FP526" s="237"/>
    </row>
    <row r="527" spans="104:172">
      <c r="CZ527" s="228"/>
      <c r="DA527" s="228"/>
      <c r="DB527" s="228"/>
      <c r="DC527" s="228"/>
      <c r="DD527" s="239"/>
      <c r="DE527" s="239"/>
      <c r="DF527" s="230"/>
      <c r="DG527" s="228"/>
      <c r="DH527" s="228"/>
      <c r="DI527" s="228"/>
      <c r="DJ527" s="228"/>
      <c r="DK527" s="228"/>
      <c r="DL527" s="239"/>
      <c r="DM527" s="230"/>
      <c r="DN527" s="228"/>
      <c r="DO527" s="228"/>
      <c r="DP527" s="228"/>
      <c r="DQ527" s="228"/>
      <c r="DR527" s="228"/>
      <c r="DS527" s="239"/>
      <c r="DT527" s="230"/>
      <c r="EA527" s="195"/>
      <c r="EQ527" s="235"/>
      <c r="ER527" s="235"/>
      <c r="ES527" s="228"/>
      <c r="ET527" s="228"/>
      <c r="EU527" s="228"/>
      <c r="EV527" s="228"/>
      <c r="EW527" s="228"/>
      <c r="EX527" s="228"/>
      <c r="EY527" s="228"/>
      <c r="EZ527" s="228"/>
      <c r="FA527" s="228"/>
      <c r="FB527" s="228"/>
      <c r="FC527" s="228"/>
      <c r="FD527" s="228"/>
      <c r="FE527" s="228"/>
      <c r="FF527" s="228"/>
      <c r="FG527" s="236"/>
      <c r="FH527" s="228"/>
      <c r="FI527" s="228"/>
      <c r="FJ527" s="237"/>
      <c r="FK527" s="237"/>
      <c r="FL527" s="237"/>
      <c r="FM527" s="237"/>
      <c r="FN527" s="237"/>
      <c r="FP527" s="237"/>
    </row>
    <row r="528" spans="104:172">
      <c r="CZ528" s="228"/>
      <c r="DA528" s="228"/>
      <c r="DB528" s="228"/>
      <c r="DC528" s="228"/>
      <c r="DD528" s="239"/>
      <c r="DE528" s="239"/>
      <c r="DF528" s="230"/>
      <c r="DG528" s="228"/>
      <c r="DH528" s="228"/>
      <c r="DI528" s="228"/>
      <c r="DJ528" s="228"/>
      <c r="DK528" s="228"/>
      <c r="DL528" s="239"/>
      <c r="DM528" s="230"/>
      <c r="DN528" s="228"/>
      <c r="DO528" s="228"/>
      <c r="DP528" s="228"/>
      <c r="DQ528" s="228"/>
      <c r="DR528" s="228"/>
      <c r="DS528" s="239"/>
      <c r="DT528" s="230"/>
      <c r="EA528" s="195"/>
      <c r="EQ528" s="235"/>
      <c r="ER528" s="235"/>
      <c r="ES528" s="228"/>
      <c r="ET528" s="228"/>
      <c r="EU528" s="228"/>
      <c r="EV528" s="228"/>
      <c r="EW528" s="228"/>
      <c r="EX528" s="228"/>
      <c r="EY528" s="228"/>
      <c r="EZ528" s="228"/>
      <c r="FA528" s="228"/>
      <c r="FB528" s="228"/>
      <c r="FC528" s="228"/>
      <c r="FD528" s="228"/>
      <c r="FE528" s="228"/>
      <c r="FF528" s="228"/>
      <c r="FG528" s="236"/>
      <c r="FH528" s="228"/>
      <c r="FI528" s="228"/>
      <c r="FJ528" s="237"/>
      <c r="FK528" s="237"/>
      <c r="FL528" s="237"/>
      <c r="FM528" s="237"/>
      <c r="FN528" s="237"/>
      <c r="FP528" s="237"/>
    </row>
    <row r="529" spans="104:172">
      <c r="CZ529" s="228"/>
      <c r="DA529" s="228"/>
      <c r="DB529" s="228"/>
      <c r="DC529" s="228"/>
      <c r="DD529" s="239"/>
      <c r="DE529" s="239"/>
      <c r="DF529" s="230"/>
      <c r="DG529" s="228"/>
      <c r="DH529" s="228"/>
      <c r="DI529" s="228"/>
      <c r="DJ529" s="228"/>
      <c r="DK529" s="228"/>
      <c r="DL529" s="239"/>
      <c r="DM529" s="230"/>
      <c r="DN529" s="228"/>
      <c r="DO529" s="228"/>
      <c r="DP529" s="228"/>
      <c r="DQ529" s="228"/>
      <c r="DR529" s="228"/>
      <c r="DS529" s="239"/>
      <c r="DT529" s="230"/>
      <c r="EA529" s="195"/>
      <c r="EQ529" s="235"/>
      <c r="ER529" s="235"/>
      <c r="ES529" s="228"/>
      <c r="ET529" s="228"/>
      <c r="EU529" s="228"/>
      <c r="EV529" s="228"/>
      <c r="EW529" s="228"/>
      <c r="EX529" s="228"/>
      <c r="EY529" s="228"/>
      <c r="EZ529" s="228"/>
      <c r="FA529" s="228"/>
      <c r="FB529" s="228"/>
      <c r="FC529" s="228"/>
      <c r="FD529" s="228"/>
      <c r="FE529" s="228"/>
      <c r="FF529" s="228"/>
      <c r="FG529" s="236"/>
      <c r="FH529" s="228"/>
      <c r="FI529" s="228"/>
      <c r="FJ529" s="237"/>
      <c r="FK529" s="237"/>
      <c r="FL529" s="237"/>
      <c r="FM529" s="237"/>
      <c r="FN529" s="237"/>
      <c r="FP529" s="237"/>
    </row>
    <row r="530" spans="104:172">
      <c r="CZ530" s="228"/>
      <c r="DA530" s="228"/>
      <c r="DB530" s="228"/>
      <c r="DC530" s="228"/>
      <c r="DD530" s="239"/>
      <c r="DE530" s="239"/>
      <c r="DF530" s="230"/>
      <c r="DG530" s="228"/>
      <c r="DH530" s="228"/>
      <c r="DI530" s="228"/>
      <c r="DJ530" s="228"/>
      <c r="DK530" s="228"/>
      <c r="DL530" s="239"/>
      <c r="DM530" s="230"/>
      <c r="DN530" s="228"/>
      <c r="DO530" s="228"/>
      <c r="DP530" s="228"/>
      <c r="DQ530" s="228"/>
      <c r="DR530" s="228"/>
      <c r="DS530" s="239"/>
      <c r="DT530" s="230"/>
      <c r="EA530" s="195"/>
      <c r="EQ530" s="235"/>
      <c r="ER530" s="235"/>
      <c r="ES530" s="228"/>
      <c r="ET530" s="228"/>
      <c r="EU530" s="228"/>
      <c r="EV530" s="228"/>
      <c r="EW530" s="228"/>
      <c r="EX530" s="228"/>
      <c r="EY530" s="228"/>
      <c r="EZ530" s="228"/>
      <c r="FA530" s="228"/>
      <c r="FB530" s="228"/>
      <c r="FC530" s="228"/>
      <c r="FD530" s="228"/>
      <c r="FE530" s="228"/>
      <c r="FF530" s="228"/>
      <c r="FG530" s="236"/>
      <c r="FH530" s="228"/>
      <c r="FI530" s="228"/>
      <c r="FJ530" s="237"/>
      <c r="FK530" s="237"/>
      <c r="FL530" s="237"/>
      <c r="FM530" s="237"/>
      <c r="FN530" s="237"/>
      <c r="FP530" s="237"/>
    </row>
    <row r="531" spans="104:172">
      <c r="CZ531" s="228"/>
      <c r="DA531" s="228"/>
      <c r="DB531" s="228"/>
      <c r="DC531" s="228"/>
      <c r="DD531" s="239"/>
      <c r="DE531" s="239"/>
      <c r="DF531" s="230"/>
      <c r="DG531" s="228"/>
      <c r="DH531" s="228"/>
      <c r="DI531" s="228"/>
      <c r="DJ531" s="228"/>
      <c r="DK531" s="228"/>
      <c r="DL531" s="239"/>
      <c r="DM531" s="230"/>
      <c r="DN531" s="228"/>
      <c r="DO531" s="228"/>
      <c r="DP531" s="228"/>
      <c r="DQ531" s="228"/>
      <c r="DR531" s="228"/>
      <c r="DS531" s="239"/>
      <c r="DT531" s="230"/>
      <c r="EA531" s="195"/>
      <c r="EQ531" s="235"/>
      <c r="ER531" s="235"/>
      <c r="ES531" s="228"/>
      <c r="ET531" s="228"/>
      <c r="EU531" s="228"/>
      <c r="EV531" s="228"/>
      <c r="EW531" s="228"/>
      <c r="EX531" s="228"/>
      <c r="EY531" s="228"/>
      <c r="EZ531" s="228"/>
      <c r="FA531" s="228"/>
      <c r="FB531" s="228"/>
      <c r="FC531" s="228"/>
      <c r="FD531" s="228"/>
      <c r="FE531" s="228"/>
      <c r="FF531" s="228"/>
      <c r="FG531" s="236"/>
      <c r="FH531" s="228"/>
      <c r="FI531" s="228"/>
      <c r="FJ531" s="237"/>
      <c r="FK531" s="237"/>
      <c r="FL531" s="237"/>
      <c r="FM531" s="237"/>
      <c r="FN531" s="237"/>
      <c r="FP531" s="237"/>
    </row>
    <row r="532" spans="104:172">
      <c r="CZ532" s="228"/>
      <c r="DA532" s="228"/>
      <c r="DB532" s="228"/>
      <c r="DC532" s="228"/>
      <c r="DD532" s="239"/>
      <c r="DE532" s="239"/>
      <c r="DF532" s="230"/>
      <c r="DG532" s="228"/>
      <c r="DH532" s="228"/>
      <c r="DI532" s="228"/>
      <c r="DJ532" s="228"/>
      <c r="DK532" s="228"/>
      <c r="DL532" s="239"/>
      <c r="DM532" s="230"/>
      <c r="DN532" s="228"/>
      <c r="DO532" s="228"/>
      <c r="DP532" s="228"/>
      <c r="DQ532" s="228"/>
      <c r="DR532" s="228"/>
      <c r="DS532" s="239"/>
      <c r="DT532" s="230"/>
      <c r="EA532" s="195"/>
      <c r="EQ532" s="235"/>
      <c r="ER532" s="235"/>
      <c r="ES532" s="228"/>
      <c r="ET532" s="228"/>
      <c r="EU532" s="228"/>
      <c r="EV532" s="228"/>
      <c r="EW532" s="228"/>
      <c r="EX532" s="228"/>
      <c r="EY532" s="228"/>
      <c r="EZ532" s="228"/>
      <c r="FA532" s="228"/>
      <c r="FB532" s="228"/>
      <c r="FC532" s="228"/>
      <c r="FD532" s="228"/>
      <c r="FE532" s="228"/>
      <c r="FF532" s="228"/>
      <c r="FG532" s="236"/>
      <c r="FH532" s="228"/>
      <c r="FI532" s="228"/>
      <c r="FJ532" s="237"/>
      <c r="FK532" s="237"/>
      <c r="FL532" s="237"/>
      <c r="FM532" s="237"/>
      <c r="FN532" s="237"/>
      <c r="FP532" s="237"/>
    </row>
    <row r="533" spans="104:172">
      <c r="CZ533" s="228"/>
      <c r="DA533" s="228"/>
      <c r="DB533" s="228"/>
      <c r="DC533" s="228"/>
      <c r="DD533" s="239"/>
      <c r="DE533" s="239"/>
      <c r="DF533" s="230"/>
      <c r="DG533" s="228"/>
      <c r="DH533" s="228"/>
      <c r="DI533" s="228"/>
      <c r="DJ533" s="228"/>
      <c r="DK533" s="228"/>
      <c r="DL533" s="239"/>
      <c r="DM533" s="230"/>
      <c r="DN533" s="228"/>
      <c r="DO533" s="228"/>
      <c r="DP533" s="228"/>
      <c r="DQ533" s="228"/>
      <c r="DR533" s="228"/>
      <c r="DS533" s="239"/>
      <c r="DT533" s="230"/>
      <c r="EA533" s="195"/>
      <c r="EQ533" s="235"/>
      <c r="ER533" s="235"/>
      <c r="ES533" s="228"/>
      <c r="ET533" s="228"/>
      <c r="EU533" s="228"/>
      <c r="EV533" s="228"/>
      <c r="EW533" s="228"/>
      <c r="EX533" s="228"/>
      <c r="EY533" s="228"/>
      <c r="EZ533" s="228"/>
      <c r="FA533" s="228"/>
      <c r="FB533" s="228"/>
      <c r="FC533" s="228"/>
      <c r="FD533" s="228"/>
      <c r="FE533" s="228"/>
      <c r="FF533" s="228"/>
      <c r="FG533" s="236"/>
      <c r="FH533" s="228"/>
      <c r="FI533" s="228"/>
      <c r="FJ533" s="237"/>
      <c r="FK533" s="237"/>
      <c r="FL533" s="237"/>
      <c r="FM533" s="237"/>
      <c r="FN533" s="237"/>
      <c r="FP533" s="237"/>
    </row>
    <row r="534" spans="104:172">
      <c r="CZ534" s="228"/>
      <c r="DA534" s="228"/>
      <c r="DB534" s="228"/>
      <c r="DC534" s="228"/>
      <c r="DD534" s="239"/>
      <c r="DE534" s="239"/>
      <c r="DF534" s="230"/>
      <c r="DG534" s="228"/>
      <c r="DH534" s="228"/>
      <c r="DI534" s="228"/>
      <c r="DJ534" s="228"/>
      <c r="DK534" s="228"/>
      <c r="DL534" s="239"/>
      <c r="DM534" s="230"/>
      <c r="DN534" s="228"/>
      <c r="DO534" s="228"/>
      <c r="DP534" s="228"/>
      <c r="DQ534" s="228"/>
      <c r="DR534" s="228"/>
      <c r="DS534" s="239"/>
      <c r="DT534" s="230"/>
      <c r="EA534" s="195"/>
      <c r="EQ534" s="235"/>
      <c r="ER534" s="235"/>
      <c r="ES534" s="228"/>
      <c r="ET534" s="228"/>
      <c r="EU534" s="228"/>
      <c r="EV534" s="228"/>
      <c r="EW534" s="228"/>
      <c r="EX534" s="228"/>
      <c r="EY534" s="228"/>
      <c r="EZ534" s="228"/>
      <c r="FA534" s="228"/>
      <c r="FB534" s="228"/>
      <c r="FC534" s="228"/>
      <c r="FD534" s="228"/>
      <c r="FE534" s="228"/>
      <c r="FF534" s="228"/>
      <c r="FG534" s="236"/>
      <c r="FH534" s="228"/>
      <c r="FI534" s="228"/>
      <c r="FJ534" s="237"/>
      <c r="FK534" s="237"/>
      <c r="FL534" s="237"/>
      <c r="FM534" s="237"/>
      <c r="FN534" s="237"/>
      <c r="FP534" s="237"/>
    </row>
    <row r="535" spans="104:172">
      <c r="CZ535" s="228"/>
      <c r="DA535" s="228"/>
      <c r="DB535" s="228"/>
      <c r="DC535" s="228"/>
      <c r="DD535" s="239"/>
      <c r="DE535" s="239"/>
      <c r="DF535" s="230"/>
      <c r="DG535" s="228"/>
      <c r="DH535" s="228"/>
      <c r="DI535" s="228"/>
      <c r="DJ535" s="228"/>
      <c r="DK535" s="228"/>
      <c r="DL535" s="239"/>
      <c r="DM535" s="230"/>
      <c r="DN535" s="228"/>
      <c r="DO535" s="228"/>
      <c r="DP535" s="228"/>
      <c r="DQ535" s="228"/>
      <c r="DR535" s="228"/>
      <c r="DS535" s="239"/>
      <c r="DT535" s="230"/>
      <c r="EA535" s="195"/>
      <c r="EQ535" s="235"/>
      <c r="ER535" s="235"/>
      <c r="ES535" s="228"/>
      <c r="ET535" s="228"/>
      <c r="EU535" s="228"/>
      <c r="EV535" s="228"/>
      <c r="EW535" s="228"/>
      <c r="EX535" s="228"/>
      <c r="EY535" s="228"/>
      <c r="EZ535" s="228"/>
      <c r="FA535" s="228"/>
      <c r="FB535" s="228"/>
      <c r="FC535" s="228"/>
      <c r="FD535" s="228"/>
      <c r="FE535" s="228"/>
      <c r="FF535" s="228"/>
      <c r="FG535" s="236"/>
      <c r="FH535" s="228"/>
      <c r="FI535" s="228"/>
      <c r="FJ535" s="237"/>
      <c r="FK535" s="237"/>
      <c r="FL535" s="237"/>
      <c r="FM535" s="237"/>
      <c r="FN535" s="237"/>
      <c r="FP535" s="237"/>
    </row>
    <row r="536" spans="104:172">
      <c r="CZ536" s="228"/>
      <c r="DA536" s="228"/>
      <c r="DB536" s="228"/>
      <c r="DC536" s="228"/>
      <c r="DD536" s="239"/>
      <c r="DE536" s="239"/>
      <c r="DF536" s="230"/>
      <c r="DG536" s="228"/>
      <c r="DH536" s="228"/>
      <c r="DI536" s="228"/>
      <c r="DJ536" s="228"/>
      <c r="DK536" s="228"/>
      <c r="DL536" s="239"/>
      <c r="DM536" s="230"/>
      <c r="DN536" s="228"/>
      <c r="DO536" s="228"/>
      <c r="DP536" s="228"/>
      <c r="DQ536" s="228"/>
      <c r="DR536" s="228"/>
      <c r="DS536" s="239"/>
      <c r="DT536" s="230"/>
      <c r="EA536" s="195"/>
      <c r="EQ536" s="235"/>
      <c r="ER536" s="235"/>
      <c r="ES536" s="228"/>
      <c r="ET536" s="228"/>
      <c r="EU536" s="228"/>
      <c r="EV536" s="228"/>
      <c r="EW536" s="228"/>
      <c r="EX536" s="228"/>
      <c r="EY536" s="228"/>
      <c r="EZ536" s="228"/>
      <c r="FA536" s="228"/>
      <c r="FB536" s="228"/>
      <c r="FC536" s="228"/>
      <c r="FD536" s="228"/>
      <c r="FE536" s="228"/>
      <c r="FF536" s="228"/>
      <c r="FG536" s="236"/>
      <c r="FH536" s="228"/>
      <c r="FI536" s="228"/>
      <c r="FJ536" s="237"/>
      <c r="FK536" s="237"/>
      <c r="FL536" s="237"/>
      <c r="FM536" s="237"/>
      <c r="FN536" s="237"/>
      <c r="FP536" s="237"/>
    </row>
    <row r="537" spans="104:172">
      <c r="CZ537" s="228"/>
      <c r="DA537" s="228"/>
      <c r="DB537" s="228"/>
      <c r="DC537" s="228"/>
      <c r="DD537" s="239"/>
      <c r="DE537" s="239"/>
      <c r="DF537" s="230"/>
      <c r="DG537" s="228"/>
      <c r="DH537" s="228"/>
      <c r="DI537" s="228"/>
      <c r="DJ537" s="228"/>
      <c r="DK537" s="228"/>
      <c r="DL537" s="239"/>
      <c r="DM537" s="230"/>
      <c r="DN537" s="228"/>
      <c r="DO537" s="228"/>
      <c r="DP537" s="228"/>
      <c r="DQ537" s="228"/>
      <c r="DR537" s="228"/>
      <c r="DS537" s="239"/>
      <c r="DT537" s="230"/>
      <c r="EA537" s="195"/>
      <c r="EQ537" s="235"/>
      <c r="ER537" s="235"/>
      <c r="ES537" s="228"/>
      <c r="ET537" s="228"/>
      <c r="EU537" s="228"/>
      <c r="EV537" s="228"/>
      <c r="EW537" s="228"/>
      <c r="EX537" s="228"/>
      <c r="EY537" s="228"/>
      <c r="EZ537" s="228"/>
      <c r="FA537" s="228"/>
      <c r="FB537" s="228"/>
      <c r="FC537" s="228"/>
      <c r="FD537" s="228"/>
      <c r="FE537" s="228"/>
      <c r="FF537" s="228"/>
      <c r="FG537" s="236"/>
      <c r="FH537" s="228"/>
      <c r="FI537" s="228"/>
      <c r="FJ537" s="237"/>
      <c r="FK537" s="237"/>
      <c r="FL537" s="237"/>
      <c r="FM537" s="237"/>
      <c r="FN537" s="237"/>
      <c r="FP537" s="237"/>
    </row>
    <row r="538" spans="104:172">
      <c r="CZ538" s="228"/>
      <c r="DA538" s="228"/>
      <c r="DB538" s="228"/>
      <c r="DC538" s="228"/>
      <c r="DD538" s="239"/>
      <c r="DE538" s="239"/>
      <c r="DF538" s="230"/>
      <c r="DG538" s="228"/>
      <c r="DH538" s="228"/>
      <c r="DI538" s="228"/>
      <c r="DJ538" s="228"/>
      <c r="DK538" s="228"/>
      <c r="DL538" s="239"/>
      <c r="DM538" s="230"/>
      <c r="DN538" s="228"/>
      <c r="DO538" s="228"/>
      <c r="DP538" s="228"/>
      <c r="DQ538" s="228"/>
      <c r="DR538" s="228"/>
      <c r="DS538" s="239"/>
      <c r="DT538" s="230"/>
      <c r="EA538" s="195"/>
      <c r="EQ538" s="235"/>
      <c r="ER538" s="235"/>
      <c r="ES538" s="228"/>
      <c r="ET538" s="228"/>
      <c r="EU538" s="228"/>
      <c r="EV538" s="228"/>
      <c r="EW538" s="228"/>
      <c r="EX538" s="228"/>
      <c r="EY538" s="228"/>
      <c r="EZ538" s="228"/>
      <c r="FA538" s="228"/>
      <c r="FB538" s="228"/>
      <c r="FC538" s="228"/>
      <c r="FD538" s="228"/>
      <c r="FE538" s="228"/>
      <c r="FF538" s="228"/>
      <c r="FG538" s="236"/>
      <c r="FH538" s="228"/>
      <c r="FI538" s="228"/>
      <c r="FJ538" s="237"/>
      <c r="FK538" s="237"/>
      <c r="FL538" s="237"/>
      <c r="FM538" s="237"/>
      <c r="FN538" s="237"/>
      <c r="FP538" s="237"/>
    </row>
    <row r="539" spans="104:172">
      <c r="CZ539" s="228"/>
      <c r="DA539" s="228"/>
      <c r="DB539" s="228"/>
      <c r="DC539" s="228"/>
      <c r="DD539" s="239"/>
      <c r="DE539" s="239"/>
      <c r="DF539" s="230"/>
      <c r="DG539" s="228"/>
      <c r="DH539" s="228"/>
      <c r="DI539" s="228"/>
      <c r="DJ539" s="228"/>
      <c r="DK539" s="228"/>
      <c r="DL539" s="239"/>
      <c r="DM539" s="230"/>
      <c r="DN539" s="228"/>
      <c r="DO539" s="228"/>
      <c r="DP539" s="228"/>
      <c r="DQ539" s="228"/>
      <c r="DR539" s="228"/>
      <c r="DS539" s="239"/>
      <c r="DT539" s="230"/>
      <c r="EA539" s="195"/>
      <c r="EQ539" s="235"/>
      <c r="ER539" s="235"/>
      <c r="ES539" s="228"/>
      <c r="ET539" s="228"/>
      <c r="EU539" s="228"/>
      <c r="EV539" s="228"/>
      <c r="EW539" s="228"/>
      <c r="EX539" s="228"/>
      <c r="EY539" s="228"/>
      <c r="EZ539" s="228"/>
      <c r="FA539" s="228"/>
      <c r="FB539" s="228"/>
      <c r="FC539" s="228"/>
      <c r="FD539" s="228"/>
      <c r="FE539" s="228"/>
      <c r="FF539" s="228"/>
      <c r="FG539" s="236"/>
      <c r="FH539" s="228"/>
      <c r="FI539" s="228"/>
      <c r="FJ539" s="237"/>
      <c r="FK539" s="237"/>
      <c r="FL539" s="237"/>
      <c r="FM539" s="237"/>
      <c r="FN539" s="237"/>
      <c r="FP539" s="237"/>
    </row>
    <row r="540" spans="104:172">
      <c r="CZ540" s="228"/>
      <c r="DA540" s="228"/>
      <c r="DB540" s="228"/>
      <c r="DC540" s="228"/>
      <c r="DD540" s="239"/>
      <c r="DE540" s="239"/>
      <c r="DF540" s="230"/>
      <c r="DG540" s="228"/>
      <c r="DH540" s="228"/>
      <c r="DI540" s="228"/>
      <c r="DJ540" s="228"/>
      <c r="DK540" s="228"/>
      <c r="DL540" s="239"/>
      <c r="DM540" s="230"/>
      <c r="DN540" s="228"/>
      <c r="DO540" s="228"/>
      <c r="DP540" s="228"/>
      <c r="DQ540" s="228"/>
      <c r="DR540" s="228"/>
      <c r="DS540" s="239"/>
      <c r="DT540" s="230"/>
      <c r="EA540" s="195"/>
      <c r="EQ540" s="235"/>
      <c r="ER540" s="235"/>
      <c r="ES540" s="228"/>
      <c r="ET540" s="228"/>
      <c r="EU540" s="228"/>
      <c r="EV540" s="228"/>
      <c r="EW540" s="228"/>
      <c r="EX540" s="228"/>
      <c r="EY540" s="228"/>
      <c r="EZ540" s="228"/>
      <c r="FA540" s="228"/>
      <c r="FB540" s="228"/>
      <c r="FC540" s="228"/>
      <c r="FD540" s="228"/>
      <c r="FE540" s="228"/>
      <c r="FF540" s="228"/>
      <c r="FG540" s="236"/>
      <c r="FH540" s="228"/>
      <c r="FI540" s="228"/>
      <c r="FJ540" s="237"/>
      <c r="FK540" s="237"/>
      <c r="FL540" s="237"/>
      <c r="FM540" s="237"/>
      <c r="FN540" s="237"/>
      <c r="FP540" s="237"/>
    </row>
    <row r="541" spans="104:172">
      <c r="CZ541" s="228"/>
      <c r="DA541" s="228"/>
      <c r="DB541" s="228"/>
      <c r="DC541" s="228"/>
      <c r="DD541" s="239"/>
      <c r="DE541" s="239"/>
      <c r="DF541" s="230"/>
      <c r="DG541" s="228"/>
      <c r="DH541" s="228"/>
      <c r="DI541" s="228"/>
      <c r="DJ541" s="228"/>
      <c r="DK541" s="228"/>
      <c r="DL541" s="239"/>
      <c r="DM541" s="230"/>
      <c r="DN541" s="228"/>
      <c r="DO541" s="228"/>
      <c r="DP541" s="228"/>
      <c r="DQ541" s="228"/>
      <c r="DR541" s="228"/>
      <c r="DS541" s="239"/>
      <c r="DT541" s="230"/>
      <c r="EA541" s="195"/>
      <c r="EQ541" s="235"/>
      <c r="ER541" s="235"/>
      <c r="ES541" s="228"/>
      <c r="ET541" s="228"/>
      <c r="EU541" s="228"/>
      <c r="EV541" s="228"/>
      <c r="EW541" s="228"/>
      <c r="EX541" s="228"/>
      <c r="EY541" s="228"/>
      <c r="EZ541" s="228"/>
      <c r="FA541" s="228"/>
      <c r="FB541" s="228"/>
      <c r="FC541" s="228"/>
      <c r="FD541" s="228"/>
      <c r="FE541" s="228"/>
      <c r="FF541" s="228"/>
      <c r="FG541" s="236"/>
      <c r="FH541" s="228"/>
      <c r="FI541" s="228"/>
      <c r="FJ541" s="237"/>
      <c r="FK541" s="237"/>
      <c r="FL541" s="237"/>
      <c r="FM541" s="237"/>
      <c r="FN541" s="237"/>
      <c r="FP541" s="237"/>
    </row>
    <row r="542" spans="104:172">
      <c r="CZ542" s="228"/>
      <c r="DA542" s="228"/>
      <c r="DB542" s="228"/>
      <c r="DC542" s="228"/>
      <c r="DD542" s="239"/>
      <c r="DE542" s="239"/>
      <c r="DF542" s="230"/>
      <c r="DG542" s="228"/>
      <c r="DH542" s="228"/>
      <c r="DI542" s="228"/>
      <c r="DJ542" s="228"/>
      <c r="DK542" s="228"/>
      <c r="DL542" s="239"/>
      <c r="DM542" s="230"/>
      <c r="DN542" s="228"/>
      <c r="DO542" s="228"/>
      <c r="DP542" s="228"/>
      <c r="DQ542" s="228"/>
      <c r="DR542" s="228"/>
      <c r="DS542" s="239"/>
      <c r="DT542" s="230"/>
      <c r="EA542" s="195"/>
      <c r="EQ542" s="235"/>
      <c r="ER542" s="235"/>
      <c r="ES542" s="228"/>
      <c r="ET542" s="228"/>
      <c r="EU542" s="228"/>
      <c r="EV542" s="228"/>
      <c r="EW542" s="228"/>
      <c r="EX542" s="228"/>
      <c r="EY542" s="228"/>
      <c r="EZ542" s="228"/>
      <c r="FA542" s="228"/>
      <c r="FB542" s="228"/>
      <c r="FC542" s="228"/>
      <c r="FD542" s="228"/>
      <c r="FE542" s="228"/>
      <c r="FF542" s="228"/>
      <c r="FG542" s="236"/>
      <c r="FH542" s="228"/>
      <c r="FI542" s="228"/>
      <c r="FJ542" s="237"/>
      <c r="FK542" s="237"/>
      <c r="FL542" s="237"/>
      <c r="FM542" s="237"/>
      <c r="FN542" s="237"/>
      <c r="FP542" s="237"/>
    </row>
    <row r="543" spans="104:172">
      <c r="CZ543" s="228"/>
      <c r="DA543" s="228"/>
      <c r="DB543" s="228"/>
      <c r="DC543" s="228"/>
      <c r="DD543" s="239"/>
      <c r="DE543" s="239"/>
      <c r="DF543" s="230"/>
      <c r="DG543" s="228"/>
      <c r="DH543" s="228"/>
      <c r="DI543" s="228"/>
      <c r="DJ543" s="228"/>
      <c r="DK543" s="228"/>
      <c r="DL543" s="239"/>
      <c r="DM543" s="230"/>
      <c r="DN543" s="228"/>
      <c r="DO543" s="228"/>
      <c r="DP543" s="228"/>
      <c r="DQ543" s="228"/>
      <c r="DR543" s="228"/>
      <c r="DS543" s="239"/>
      <c r="DT543" s="230"/>
      <c r="EA543" s="195"/>
      <c r="EQ543" s="235"/>
      <c r="ER543" s="235"/>
      <c r="ES543" s="228"/>
      <c r="ET543" s="228"/>
      <c r="EU543" s="228"/>
      <c r="EV543" s="228"/>
      <c r="EW543" s="228"/>
      <c r="EX543" s="228"/>
      <c r="EY543" s="228"/>
      <c r="EZ543" s="228"/>
      <c r="FA543" s="228"/>
      <c r="FB543" s="228"/>
      <c r="FC543" s="228"/>
      <c r="FD543" s="228"/>
      <c r="FE543" s="228"/>
      <c r="FF543" s="228"/>
      <c r="FG543" s="236"/>
      <c r="FH543" s="228"/>
      <c r="FI543" s="228"/>
      <c r="FJ543" s="237"/>
      <c r="FK543" s="237"/>
      <c r="FL543" s="237"/>
      <c r="FM543" s="237"/>
      <c r="FN543" s="237"/>
      <c r="FP543" s="237"/>
    </row>
    <row r="544" spans="104:172">
      <c r="CZ544" s="228"/>
      <c r="DA544" s="228"/>
      <c r="DB544" s="228"/>
      <c r="DC544" s="228"/>
      <c r="DD544" s="239"/>
      <c r="DE544" s="239"/>
      <c r="DF544" s="230"/>
      <c r="DG544" s="228"/>
      <c r="DH544" s="228"/>
      <c r="DI544" s="228"/>
      <c r="DJ544" s="228"/>
      <c r="DK544" s="228"/>
      <c r="DL544" s="239"/>
      <c r="DM544" s="230"/>
      <c r="DN544" s="228"/>
      <c r="DO544" s="228"/>
      <c r="DP544" s="228"/>
      <c r="DQ544" s="228"/>
      <c r="DR544" s="228"/>
      <c r="DS544" s="239"/>
      <c r="DT544" s="230"/>
      <c r="EA544" s="195"/>
      <c r="EQ544" s="235"/>
      <c r="ER544" s="235"/>
      <c r="ES544" s="228"/>
      <c r="ET544" s="228"/>
      <c r="EU544" s="228"/>
      <c r="EV544" s="228"/>
      <c r="EW544" s="228"/>
      <c r="EX544" s="228"/>
      <c r="EY544" s="228"/>
      <c r="EZ544" s="228"/>
      <c r="FA544" s="228"/>
      <c r="FB544" s="228"/>
      <c r="FC544" s="228"/>
      <c r="FD544" s="228"/>
      <c r="FE544" s="228"/>
      <c r="FF544" s="228"/>
      <c r="FG544" s="236"/>
      <c r="FH544" s="228"/>
      <c r="FI544" s="228"/>
      <c r="FJ544" s="237"/>
      <c r="FK544" s="237"/>
      <c r="FL544" s="237"/>
      <c r="FM544" s="237"/>
      <c r="FN544" s="237"/>
      <c r="FP544" s="237"/>
    </row>
    <row r="545" spans="104:172">
      <c r="CZ545" s="228"/>
      <c r="DA545" s="228"/>
      <c r="DB545" s="228"/>
      <c r="DC545" s="228"/>
      <c r="DD545" s="239"/>
      <c r="DE545" s="239"/>
      <c r="DF545" s="230"/>
      <c r="DG545" s="228"/>
      <c r="DH545" s="228"/>
      <c r="DI545" s="228"/>
      <c r="DJ545" s="228"/>
      <c r="DK545" s="228"/>
      <c r="DL545" s="239"/>
      <c r="DM545" s="230"/>
      <c r="DN545" s="228"/>
      <c r="DO545" s="228"/>
      <c r="DP545" s="228"/>
      <c r="DQ545" s="228"/>
      <c r="DR545" s="228"/>
      <c r="DS545" s="239"/>
      <c r="DT545" s="230"/>
      <c r="EA545" s="195"/>
      <c r="EQ545" s="235"/>
      <c r="ER545" s="235"/>
      <c r="ES545" s="228"/>
      <c r="ET545" s="228"/>
      <c r="EU545" s="228"/>
      <c r="EV545" s="228"/>
      <c r="EW545" s="228"/>
      <c r="EX545" s="228"/>
      <c r="EY545" s="228"/>
      <c r="EZ545" s="228"/>
      <c r="FA545" s="228"/>
      <c r="FB545" s="228"/>
      <c r="FC545" s="228"/>
      <c r="FD545" s="228"/>
      <c r="FE545" s="228"/>
      <c r="FF545" s="228"/>
      <c r="FG545" s="236"/>
      <c r="FH545" s="228"/>
      <c r="FI545" s="228"/>
      <c r="FJ545" s="237"/>
      <c r="FK545" s="237"/>
      <c r="FL545" s="237"/>
      <c r="FM545" s="237"/>
      <c r="FN545" s="237"/>
      <c r="FP545" s="237"/>
    </row>
    <row r="546" spans="104:172">
      <c r="CZ546" s="228"/>
      <c r="DA546" s="228"/>
      <c r="DB546" s="228"/>
      <c r="DC546" s="228"/>
      <c r="DD546" s="239"/>
      <c r="DE546" s="239"/>
      <c r="DF546" s="230"/>
      <c r="DG546" s="228"/>
      <c r="DH546" s="228"/>
      <c r="DI546" s="228"/>
      <c r="DJ546" s="228"/>
      <c r="DK546" s="228"/>
      <c r="DL546" s="239"/>
      <c r="DM546" s="230"/>
      <c r="DN546" s="228"/>
      <c r="DO546" s="228"/>
      <c r="DP546" s="228"/>
      <c r="DQ546" s="228"/>
      <c r="DR546" s="228"/>
      <c r="DS546" s="239"/>
      <c r="DT546" s="230"/>
      <c r="EA546" s="195"/>
      <c r="EQ546" s="235"/>
      <c r="ER546" s="235"/>
      <c r="ES546" s="228"/>
      <c r="ET546" s="228"/>
      <c r="EU546" s="228"/>
      <c r="EV546" s="228"/>
      <c r="EW546" s="228"/>
      <c r="EX546" s="228"/>
      <c r="EY546" s="228"/>
      <c r="EZ546" s="228"/>
      <c r="FA546" s="228"/>
      <c r="FB546" s="228"/>
      <c r="FC546" s="228"/>
      <c r="FD546" s="228"/>
      <c r="FE546" s="228"/>
      <c r="FF546" s="228"/>
      <c r="FG546" s="236"/>
      <c r="FH546" s="228"/>
      <c r="FI546" s="228"/>
      <c r="FJ546" s="237"/>
      <c r="FK546" s="237"/>
      <c r="FL546" s="237"/>
      <c r="FM546" s="237"/>
      <c r="FN546" s="237"/>
      <c r="FP546" s="237"/>
    </row>
    <row r="547" spans="104:172">
      <c r="CZ547" s="228"/>
      <c r="DA547" s="228"/>
      <c r="DB547" s="228"/>
      <c r="DC547" s="228"/>
      <c r="DD547" s="239"/>
      <c r="DE547" s="239"/>
      <c r="DF547" s="230"/>
      <c r="DG547" s="228"/>
      <c r="DH547" s="228"/>
      <c r="DI547" s="228"/>
      <c r="DJ547" s="228"/>
      <c r="DK547" s="228"/>
      <c r="DL547" s="239"/>
      <c r="DM547" s="230"/>
      <c r="DN547" s="228"/>
      <c r="DO547" s="228"/>
      <c r="DP547" s="228"/>
      <c r="DQ547" s="228"/>
      <c r="DR547" s="228"/>
      <c r="DS547" s="239"/>
      <c r="DT547" s="230"/>
      <c r="EA547" s="195"/>
      <c r="EQ547" s="235"/>
      <c r="ER547" s="235"/>
      <c r="ES547" s="228"/>
      <c r="ET547" s="228"/>
      <c r="EU547" s="228"/>
      <c r="EV547" s="228"/>
      <c r="EW547" s="228"/>
      <c r="EX547" s="228"/>
      <c r="EY547" s="228"/>
      <c r="EZ547" s="228"/>
      <c r="FA547" s="228"/>
      <c r="FB547" s="228"/>
      <c r="FC547" s="228"/>
      <c r="FD547" s="228"/>
      <c r="FE547" s="228"/>
      <c r="FF547" s="228"/>
      <c r="FG547" s="236"/>
      <c r="FH547" s="228"/>
      <c r="FI547" s="228"/>
      <c r="FJ547" s="237"/>
      <c r="FK547" s="237"/>
      <c r="FL547" s="237"/>
      <c r="FM547" s="237"/>
      <c r="FN547" s="237"/>
      <c r="FP547" s="237"/>
    </row>
    <row r="548" spans="104:172">
      <c r="CZ548" s="228"/>
      <c r="DA548" s="228"/>
      <c r="DB548" s="228"/>
      <c r="DC548" s="228"/>
      <c r="DD548" s="239"/>
      <c r="DE548" s="239"/>
      <c r="DF548" s="230"/>
      <c r="DG548" s="228"/>
      <c r="DH548" s="228"/>
      <c r="DI548" s="228"/>
      <c r="DJ548" s="228"/>
      <c r="DK548" s="228"/>
      <c r="DL548" s="239"/>
      <c r="DM548" s="230"/>
      <c r="DN548" s="228"/>
      <c r="DO548" s="228"/>
      <c r="DP548" s="228"/>
      <c r="DQ548" s="228"/>
      <c r="DR548" s="228"/>
      <c r="DS548" s="239"/>
      <c r="DT548" s="230"/>
      <c r="EA548" s="195"/>
      <c r="EQ548" s="235"/>
      <c r="ER548" s="235"/>
      <c r="ES548" s="228"/>
      <c r="ET548" s="228"/>
      <c r="EU548" s="228"/>
      <c r="EV548" s="228"/>
      <c r="EW548" s="228"/>
      <c r="EX548" s="228"/>
      <c r="EY548" s="228"/>
      <c r="EZ548" s="228"/>
      <c r="FA548" s="228"/>
      <c r="FB548" s="228"/>
      <c r="FC548" s="228"/>
      <c r="FD548" s="228"/>
      <c r="FE548" s="228"/>
      <c r="FF548" s="228"/>
      <c r="FG548" s="236"/>
      <c r="FH548" s="228"/>
      <c r="FI548" s="228"/>
      <c r="FJ548" s="237"/>
      <c r="FK548" s="237"/>
      <c r="FL548" s="237"/>
      <c r="FM548" s="237"/>
      <c r="FN548" s="237"/>
      <c r="FP548" s="237"/>
    </row>
    <row r="549" spans="104:172">
      <c r="CZ549" s="228"/>
      <c r="DA549" s="228"/>
      <c r="DB549" s="228"/>
      <c r="DC549" s="228"/>
      <c r="DD549" s="239"/>
      <c r="DE549" s="239"/>
      <c r="DF549" s="230"/>
      <c r="DG549" s="228"/>
      <c r="DH549" s="228"/>
      <c r="DI549" s="228"/>
      <c r="DJ549" s="228"/>
      <c r="DK549" s="228"/>
      <c r="DL549" s="239"/>
      <c r="DM549" s="230"/>
      <c r="DN549" s="228"/>
      <c r="DO549" s="228"/>
      <c r="DP549" s="228"/>
      <c r="DQ549" s="228"/>
      <c r="DR549" s="228"/>
      <c r="DS549" s="239"/>
      <c r="DT549" s="230"/>
      <c r="EA549" s="195"/>
      <c r="EQ549" s="235"/>
      <c r="ER549" s="235"/>
      <c r="ES549" s="228"/>
      <c r="ET549" s="228"/>
      <c r="EU549" s="228"/>
      <c r="EV549" s="228"/>
      <c r="EW549" s="228"/>
      <c r="EX549" s="228"/>
      <c r="EY549" s="228"/>
      <c r="EZ549" s="228"/>
      <c r="FA549" s="228"/>
      <c r="FB549" s="228"/>
      <c r="FC549" s="228"/>
      <c r="FD549" s="228"/>
      <c r="FE549" s="228"/>
      <c r="FF549" s="228"/>
      <c r="FG549" s="236"/>
      <c r="FH549" s="228"/>
      <c r="FI549" s="228"/>
      <c r="FJ549" s="237"/>
      <c r="FK549" s="237"/>
      <c r="FL549" s="237"/>
      <c r="FM549" s="237"/>
      <c r="FN549" s="237"/>
      <c r="FP549" s="237"/>
    </row>
    <row r="550" spans="104:172">
      <c r="CZ550" s="228"/>
      <c r="DA550" s="228"/>
      <c r="DB550" s="228"/>
      <c r="DC550" s="228"/>
      <c r="DD550" s="239"/>
      <c r="DE550" s="239"/>
      <c r="DF550" s="230"/>
      <c r="DG550" s="228"/>
      <c r="DH550" s="228"/>
      <c r="DI550" s="228"/>
      <c r="DJ550" s="228"/>
      <c r="DK550" s="228"/>
      <c r="DL550" s="239"/>
      <c r="DM550" s="230"/>
      <c r="DN550" s="228"/>
      <c r="DO550" s="228"/>
      <c r="DP550" s="228"/>
      <c r="DQ550" s="228"/>
      <c r="DR550" s="228"/>
      <c r="DS550" s="239"/>
      <c r="DT550" s="230"/>
      <c r="EA550" s="195"/>
      <c r="EQ550" s="235"/>
      <c r="ER550" s="235"/>
      <c r="ES550" s="228"/>
      <c r="ET550" s="228"/>
      <c r="EU550" s="228"/>
      <c r="EV550" s="228"/>
      <c r="EW550" s="228"/>
      <c r="EX550" s="228"/>
      <c r="EY550" s="228"/>
      <c r="EZ550" s="228"/>
      <c r="FA550" s="228"/>
      <c r="FB550" s="228"/>
      <c r="FC550" s="228"/>
      <c r="FD550" s="228"/>
      <c r="FE550" s="228"/>
      <c r="FF550" s="228"/>
      <c r="FG550" s="236"/>
      <c r="FH550" s="228"/>
      <c r="FI550" s="228"/>
      <c r="FJ550" s="237"/>
      <c r="FK550" s="237"/>
      <c r="FL550" s="237"/>
      <c r="FM550" s="237"/>
      <c r="FN550" s="237"/>
      <c r="FP550" s="237"/>
    </row>
    <row r="551" spans="104:172">
      <c r="CZ551" s="228"/>
      <c r="DA551" s="228"/>
      <c r="DB551" s="228"/>
      <c r="DC551" s="228"/>
      <c r="DD551" s="239"/>
      <c r="DE551" s="239"/>
      <c r="DF551" s="230"/>
      <c r="DG551" s="228"/>
      <c r="DH551" s="228"/>
      <c r="DI551" s="228"/>
      <c r="DJ551" s="228"/>
      <c r="DK551" s="228"/>
      <c r="DL551" s="239"/>
      <c r="DM551" s="230"/>
      <c r="DN551" s="228"/>
      <c r="DO551" s="228"/>
      <c r="DP551" s="228"/>
      <c r="DQ551" s="228"/>
      <c r="DR551" s="228"/>
      <c r="DS551" s="239"/>
      <c r="DT551" s="230"/>
      <c r="EA551" s="195"/>
      <c r="EQ551" s="235"/>
      <c r="ER551" s="235"/>
      <c r="ES551" s="228"/>
      <c r="ET551" s="228"/>
      <c r="EU551" s="228"/>
      <c r="EV551" s="228"/>
      <c r="EW551" s="228"/>
      <c r="EX551" s="228"/>
      <c r="EY551" s="228"/>
      <c r="EZ551" s="228"/>
      <c r="FA551" s="228"/>
      <c r="FB551" s="228"/>
      <c r="FC551" s="228"/>
      <c r="FD551" s="228"/>
      <c r="FE551" s="228"/>
      <c r="FF551" s="228"/>
      <c r="FG551" s="236"/>
      <c r="FH551" s="228"/>
      <c r="FI551" s="228"/>
      <c r="FJ551" s="237"/>
      <c r="FK551" s="237"/>
      <c r="FL551" s="237"/>
      <c r="FM551" s="237"/>
      <c r="FN551" s="237"/>
      <c r="FP551" s="237"/>
    </row>
    <row r="552" spans="104:172">
      <c r="CZ552" s="228"/>
      <c r="DA552" s="228"/>
      <c r="DB552" s="228"/>
      <c r="DC552" s="228"/>
      <c r="DD552" s="239"/>
      <c r="DE552" s="239"/>
      <c r="DF552" s="230"/>
      <c r="DG552" s="228"/>
      <c r="DH552" s="228"/>
      <c r="DI552" s="228"/>
      <c r="DJ552" s="228"/>
      <c r="DK552" s="228"/>
      <c r="DL552" s="239"/>
      <c r="DM552" s="230"/>
      <c r="DN552" s="228"/>
      <c r="DO552" s="228"/>
      <c r="DP552" s="228"/>
      <c r="DQ552" s="228"/>
      <c r="DR552" s="228"/>
      <c r="DS552" s="239"/>
      <c r="DT552" s="230"/>
      <c r="EA552" s="195"/>
      <c r="EQ552" s="235"/>
      <c r="ER552" s="235"/>
      <c r="ES552" s="228"/>
      <c r="ET552" s="228"/>
      <c r="EU552" s="228"/>
      <c r="EV552" s="228"/>
      <c r="EW552" s="228"/>
      <c r="EX552" s="228"/>
      <c r="EY552" s="228"/>
      <c r="EZ552" s="228"/>
      <c r="FA552" s="228"/>
      <c r="FB552" s="228"/>
      <c r="FC552" s="228"/>
      <c r="FD552" s="228"/>
      <c r="FE552" s="228"/>
      <c r="FF552" s="228"/>
      <c r="FG552" s="236"/>
      <c r="FH552" s="228"/>
      <c r="FI552" s="228"/>
      <c r="FJ552" s="237"/>
      <c r="FK552" s="237"/>
      <c r="FL552" s="237"/>
      <c r="FM552" s="237"/>
      <c r="FN552" s="237"/>
      <c r="FP552" s="237"/>
    </row>
    <row r="553" spans="104:172">
      <c r="CZ553" s="228"/>
      <c r="DA553" s="228"/>
      <c r="DB553" s="228"/>
      <c r="DC553" s="228"/>
      <c r="DD553" s="239"/>
      <c r="DE553" s="239"/>
      <c r="DF553" s="230"/>
      <c r="DG553" s="228"/>
      <c r="DH553" s="228"/>
      <c r="DI553" s="228"/>
      <c r="DJ553" s="228"/>
      <c r="DK553" s="228"/>
      <c r="DL553" s="239"/>
      <c r="DM553" s="230"/>
      <c r="DN553" s="228"/>
      <c r="DO553" s="228"/>
      <c r="DP553" s="228"/>
      <c r="DQ553" s="228"/>
      <c r="DR553" s="228"/>
      <c r="DS553" s="239"/>
      <c r="DT553" s="230"/>
      <c r="EA553" s="195"/>
      <c r="EQ553" s="235"/>
      <c r="ER553" s="235"/>
      <c r="ES553" s="228"/>
      <c r="ET553" s="228"/>
      <c r="EU553" s="228"/>
      <c r="EV553" s="228"/>
      <c r="EW553" s="228"/>
      <c r="EX553" s="228"/>
      <c r="EY553" s="228"/>
      <c r="EZ553" s="228"/>
      <c r="FA553" s="228"/>
      <c r="FB553" s="228"/>
      <c r="FC553" s="228"/>
      <c r="FD553" s="228"/>
      <c r="FE553" s="228"/>
      <c r="FF553" s="228"/>
      <c r="FG553" s="236"/>
      <c r="FH553" s="228"/>
      <c r="FI553" s="228"/>
      <c r="FJ553" s="237"/>
      <c r="FK553" s="237"/>
      <c r="FL553" s="237"/>
      <c r="FM553" s="237"/>
      <c r="FN553" s="237"/>
      <c r="FP553" s="237"/>
    </row>
    <row r="554" spans="104:172">
      <c r="CZ554" s="228"/>
      <c r="DA554" s="228"/>
      <c r="DB554" s="228"/>
      <c r="DC554" s="228"/>
      <c r="DD554" s="239"/>
      <c r="DE554" s="239"/>
      <c r="DF554" s="230"/>
      <c r="DG554" s="228"/>
      <c r="DH554" s="228"/>
      <c r="DI554" s="228"/>
      <c r="DJ554" s="228"/>
      <c r="DK554" s="228"/>
      <c r="DL554" s="239"/>
      <c r="DM554" s="230"/>
      <c r="DN554" s="228"/>
      <c r="DO554" s="228"/>
      <c r="DP554" s="228"/>
      <c r="DQ554" s="228"/>
      <c r="DR554" s="228"/>
      <c r="DS554" s="239"/>
      <c r="DT554" s="230"/>
      <c r="EA554" s="195"/>
      <c r="EQ554" s="235"/>
      <c r="ER554" s="235"/>
      <c r="ES554" s="228"/>
      <c r="ET554" s="228"/>
      <c r="EU554" s="228"/>
      <c r="EV554" s="228"/>
      <c r="EW554" s="228"/>
      <c r="EX554" s="228"/>
      <c r="EY554" s="228"/>
      <c r="EZ554" s="228"/>
      <c r="FA554" s="228"/>
      <c r="FB554" s="228"/>
      <c r="FC554" s="228"/>
      <c r="FD554" s="228"/>
      <c r="FE554" s="228"/>
      <c r="FF554" s="228"/>
      <c r="FG554" s="236"/>
      <c r="FH554" s="228"/>
      <c r="FI554" s="228"/>
      <c r="FJ554" s="237"/>
      <c r="FK554" s="237"/>
      <c r="FL554" s="237"/>
      <c r="FM554" s="237"/>
      <c r="FN554" s="237"/>
      <c r="FP554" s="237"/>
    </row>
    <row r="555" spans="104:172">
      <c r="CZ555" s="228"/>
      <c r="DA555" s="228"/>
      <c r="DB555" s="228"/>
      <c r="DC555" s="228"/>
      <c r="DD555" s="239"/>
      <c r="DE555" s="239"/>
      <c r="DF555" s="230"/>
      <c r="DG555" s="228"/>
      <c r="DH555" s="228"/>
      <c r="DI555" s="228"/>
      <c r="DJ555" s="228"/>
      <c r="DK555" s="228"/>
      <c r="DL555" s="239"/>
      <c r="DM555" s="230"/>
      <c r="DN555" s="228"/>
      <c r="DO555" s="228"/>
      <c r="DP555" s="228"/>
      <c r="DQ555" s="228"/>
      <c r="DR555" s="228"/>
      <c r="DS555" s="239"/>
      <c r="DT555" s="230"/>
      <c r="EA555" s="195"/>
      <c r="EQ555" s="235"/>
      <c r="ER555" s="235"/>
      <c r="ES555" s="228"/>
      <c r="ET555" s="228"/>
      <c r="EU555" s="228"/>
      <c r="EV555" s="228"/>
      <c r="EW555" s="228"/>
      <c r="EX555" s="228"/>
      <c r="EY555" s="228"/>
      <c r="EZ555" s="228"/>
      <c r="FA555" s="228"/>
      <c r="FB555" s="228"/>
      <c r="FC555" s="228"/>
      <c r="FD555" s="228"/>
      <c r="FE555" s="228"/>
      <c r="FF555" s="228"/>
      <c r="FG555" s="236"/>
      <c r="FH555" s="228"/>
      <c r="FI555" s="228"/>
      <c r="FJ555" s="237"/>
      <c r="FK555" s="237"/>
      <c r="FL555" s="237"/>
      <c r="FM555" s="237"/>
      <c r="FN555" s="237"/>
      <c r="FP555" s="237"/>
    </row>
    <row r="556" spans="104:172">
      <c r="CZ556" s="228"/>
      <c r="DA556" s="228"/>
      <c r="DB556" s="228"/>
      <c r="DC556" s="228"/>
      <c r="DD556" s="239"/>
      <c r="DE556" s="239"/>
      <c r="DF556" s="230"/>
      <c r="DG556" s="228"/>
      <c r="DH556" s="228"/>
      <c r="DI556" s="228"/>
      <c r="DJ556" s="228"/>
      <c r="DK556" s="228"/>
      <c r="DL556" s="239"/>
      <c r="DM556" s="230"/>
      <c r="DN556" s="228"/>
      <c r="DO556" s="228"/>
      <c r="DP556" s="228"/>
      <c r="DQ556" s="228"/>
      <c r="DR556" s="228"/>
      <c r="DS556" s="239"/>
      <c r="DT556" s="230"/>
      <c r="EA556" s="195"/>
      <c r="EQ556" s="235"/>
      <c r="ER556" s="235"/>
      <c r="ES556" s="228"/>
      <c r="ET556" s="228"/>
      <c r="EU556" s="228"/>
      <c r="EV556" s="228"/>
      <c r="EW556" s="228"/>
      <c r="EX556" s="228"/>
      <c r="EY556" s="228"/>
      <c r="EZ556" s="228"/>
      <c r="FA556" s="228"/>
      <c r="FB556" s="228"/>
      <c r="FC556" s="228"/>
      <c r="FD556" s="228"/>
      <c r="FE556" s="228"/>
      <c r="FF556" s="228"/>
      <c r="FG556" s="236"/>
      <c r="FH556" s="228"/>
      <c r="FI556" s="228"/>
      <c r="FJ556" s="237"/>
      <c r="FK556" s="237"/>
      <c r="FL556" s="237"/>
      <c r="FM556" s="237"/>
      <c r="FN556" s="237"/>
      <c r="FP556" s="237"/>
    </row>
    <row r="557" spans="104:172">
      <c r="CZ557" s="228"/>
      <c r="DA557" s="228"/>
      <c r="DB557" s="228"/>
      <c r="DC557" s="228"/>
      <c r="DD557" s="239"/>
      <c r="DE557" s="239"/>
      <c r="DF557" s="230"/>
      <c r="DG557" s="228"/>
      <c r="DH557" s="228"/>
      <c r="DI557" s="228"/>
      <c r="DJ557" s="228"/>
      <c r="DK557" s="228"/>
      <c r="DL557" s="239"/>
      <c r="DM557" s="230"/>
      <c r="DN557" s="228"/>
      <c r="DO557" s="228"/>
      <c r="DP557" s="228"/>
      <c r="DQ557" s="228"/>
      <c r="DR557" s="228"/>
      <c r="DS557" s="239"/>
      <c r="DT557" s="230"/>
      <c r="EA557" s="195"/>
      <c r="EQ557" s="235"/>
      <c r="ER557" s="235"/>
      <c r="ES557" s="228"/>
      <c r="ET557" s="228"/>
      <c r="EU557" s="228"/>
      <c r="EV557" s="228"/>
      <c r="EW557" s="228"/>
      <c r="EX557" s="228"/>
      <c r="EY557" s="228"/>
      <c r="EZ557" s="228"/>
      <c r="FA557" s="228"/>
      <c r="FB557" s="228"/>
      <c r="FC557" s="228"/>
      <c r="FD557" s="228"/>
      <c r="FE557" s="228"/>
      <c r="FF557" s="228"/>
      <c r="FG557" s="236"/>
      <c r="FH557" s="228"/>
      <c r="FI557" s="228"/>
      <c r="FJ557" s="237"/>
      <c r="FK557" s="237"/>
      <c r="FL557" s="237"/>
      <c r="FM557" s="237"/>
      <c r="FN557" s="237"/>
      <c r="FP557" s="237"/>
    </row>
    <row r="558" spans="104:172">
      <c r="CZ558" s="228"/>
      <c r="DA558" s="228"/>
      <c r="DB558" s="228"/>
      <c r="DC558" s="228"/>
      <c r="DD558" s="239"/>
      <c r="DE558" s="239"/>
      <c r="DF558" s="230"/>
      <c r="DG558" s="228"/>
      <c r="DH558" s="228"/>
      <c r="DI558" s="228"/>
      <c r="DJ558" s="228"/>
      <c r="DK558" s="228"/>
      <c r="DL558" s="239"/>
      <c r="DM558" s="230"/>
      <c r="DN558" s="228"/>
      <c r="DO558" s="228"/>
      <c r="DP558" s="228"/>
      <c r="DQ558" s="228"/>
      <c r="DR558" s="228"/>
      <c r="DS558" s="239"/>
      <c r="DT558" s="230"/>
      <c r="EA558" s="195"/>
      <c r="EQ558" s="235"/>
      <c r="ER558" s="235"/>
      <c r="ES558" s="228"/>
      <c r="ET558" s="228"/>
      <c r="EU558" s="228"/>
      <c r="EV558" s="228"/>
      <c r="EW558" s="228"/>
      <c r="EX558" s="228"/>
      <c r="EY558" s="228"/>
      <c r="EZ558" s="228"/>
      <c r="FA558" s="228"/>
      <c r="FB558" s="228"/>
      <c r="FC558" s="228"/>
      <c r="FD558" s="228"/>
      <c r="FE558" s="228"/>
      <c r="FF558" s="228"/>
      <c r="FG558" s="236"/>
      <c r="FH558" s="228"/>
      <c r="FI558" s="228"/>
      <c r="FJ558" s="237"/>
      <c r="FK558" s="237"/>
      <c r="FL558" s="237"/>
      <c r="FM558" s="237"/>
      <c r="FN558" s="237"/>
      <c r="FP558" s="237"/>
    </row>
    <row r="559" spans="104:172">
      <c r="CZ559" s="228"/>
      <c r="DA559" s="228"/>
      <c r="DB559" s="228"/>
      <c r="DC559" s="228"/>
      <c r="DD559" s="239"/>
      <c r="DE559" s="239"/>
      <c r="DF559" s="230"/>
      <c r="DG559" s="228"/>
      <c r="DH559" s="228"/>
      <c r="DI559" s="228"/>
      <c r="DJ559" s="228"/>
      <c r="DK559" s="228"/>
      <c r="DL559" s="239"/>
      <c r="DM559" s="230"/>
      <c r="DN559" s="228"/>
      <c r="DO559" s="228"/>
      <c r="DP559" s="228"/>
      <c r="DQ559" s="228"/>
      <c r="DR559" s="228"/>
      <c r="DS559" s="239"/>
      <c r="DT559" s="230"/>
      <c r="EA559" s="195"/>
      <c r="EQ559" s="235"/>
      <c r="ER559" s="235"/>
      <c r="ES559" s="228"/>
      <c r="ET559" s="228"/>
      <c r="EU559" s="228"/>
      <c r="EV559" s="228"/>
      <c r="EW559" s="228"/>
      <c r="EX559" s="228"/>
      <c r="EY559" s="228"/>
      <c r="EZ559" s="228"/>
      <c r="FA559" s="228"/>
      <c r="FB559" s="228"/>
      <c r="FC559" s="228"/>
      <c r="FD559" s="228"/>
      <c r="FE559" s="228"/>
      <c r="FF559" s="228"/>
      <c r="FG559" s="236"/>
      <c r="FH559" s="228"/>
      <c r="FI559" s="228"/>
      <c r="FJ559" s="237"/>
      <c r="FK559" s="237"/>
      <c r="FL559" s="237"/>
      <c r="FM559" s="237"/>
      <c r="FN559" s="237"/>
      <c r="FP559" s="237"/>
    </row>
    <row r="560" spans="104:172">
      <c r="CZ560" s="228"/>
      <c r="DA560" s="228"/>
      <c r="DB560" s="228"/>
      <c r="DC560" s="228"/>
      <c r="DD560" s="239"/>
      <c r="DE560" s="239"/>
      <c r="DF560" s="230"/>
      <c r="DG560" s="228"/>
      <c r="DH560" s="228"/>
      <c r="DI560" s="228"/>
      <c r="DJ560" s="228"/>
      <c r="DK560" s="228"/>
      <c r="DL560" s="239"/>
      <c r="DM560" s="230"/>
      <c r="DN560" s="228"/>
      <c r="DO560" s="228"/>
      <c r="DP560" s="228"/>
      <c r="DQ560" s="228"/>
      <c r="DR560" s="228"/>
      <c r="DS560" s="239"/>
      <c r="DT560" s="230"/>
      <c r="EA560" s="195"/>
      <c r="EQ560" s="235"/>
      <c r="ER560" s="235"/>
      <c r="ES560" s="228"/>
      <c r="ET560" s="228"/>
      <c r="EU560" s="228"/>
      <c r="EV560" s="228"/>
      <c r="EW560" s="228"/>
      <c r="EX560" s="228"/>
      <c r="EY560" s="228"/>
      <c r="EZ560" s="228"/>
      <c r="FA560" s="228"/>
      <c r="FB560" s="228"/>
      <c r="FC560" s="228"/>
      <c r="FD560" s="228"/>
      <c r="FE560" s="228"/>
      <c r="FF560" s="228"/>
      <c r="FG560" s="236"/>
      <c r="FH560" s="228"/>
      <c r="FI560" s="228"/>
      <c r="FJ560" s="237"/>
      <c r="FK560" s="237"/>
      <c r="FL560" s="237"/>
      <c r="FM560" s="237"/>
      <c r="FN560" s="237"/>
      <c r="FP560" s="237"/>
    </row>
    <row r="561" spans="104:172">
      <c r="CZ561" s="228"/>
      <c r="DA561" s="228"/>
      <c r="DB561" s="228"/>
      <c r="DC561" s="228"/>
      <c r="DD561" s="239"/>
      <c r="DE561" s="239"/>
      <c r="DF561" s="230"/>
      <c r="DG561" s="228"/>
      <c r="DH561" s="228"/>
      <c r="DI561" s="228"/>
      <c r="DJ561" s="228"/>
      <c r="DK561" s="228"/>
      <c r="DL561" s="239"/>
      <c r="DM561" s="230"/>
      <c r="DN561" s="228"/>
      <c r="DO561" s="228"/>
      <c r="DP561" s="228"/>
      <c r="DQ561" s="228"/>
      <c r="DR561" s="228"/>
      <c r="DS561" s="239"/>
      <c r="DT561" s="230"/>
      <c r="EA561" s="195"/>
      <c r="EQ561" s="235"/>
      <c r="ER561" s="235"/>
      <c r="ES561" s="228"/>
      <c r="ET561" s="228"/>
      <c r="EU561" s="228"/>
      <c r="EV561" s="228"/>
      <c r="EW561" s="228"/>
      <c r="EX561" s="228"/>
      <c r="EY561" s="228"/>
      <c r="EZ561" s="228"/>
      <c r="FA561" s="228"/>
      <c r="FB561" s="228"/>
      <c r="FC561" s="228"/>
      <c r="FD561" s="228"/>
      <c r="FE561" s="228"/>
      <c r="FF561" s="228"/>
      <c r="FG561" s="236"/>
      <c r="FH561" s="228"/>
      <c r="FI561" s="228"/>
      <c r="FJ561" s="237"/>
      <c r="FK561" s="237"/>
      <c r="FL561" s="237"/>
      <c r="FM561" s="237"/>
      <c r="FN561" s="237"/>
      <c r="FP561" s="237"/>
    </row>
    <row r="562" spans="104:172">
      <c r="CZ562" s="228"/>
      <c r="DA562" s="228"/>
      <c r="DB562" s="228"/>
      <c r="DC562" s="228"/>
      <c r="DD562" s="239"/>
      <c r="DE562" s="239"/>
      <c r="DF562" s="230"/>
      <c r="DG562" s="228"/>
      <c r="DH562" s="228"/>
      <c r="DI562" s="228"/>
      <c r="DJ562" s="228"/>
      <c r="DK562" s="228"/>
      <c r="DL562" s="239"/>
      <c r="DM562" s="230"/>
      <c r="DN562" s="228"/>
      <c r="DO562" s="228"/>
      <c r="DP562" s="228"/>
      <c r="DQ562" s="228"/>
      <c r="DR562" s="228"/>
      <c r="DS562" s="239"/>
      <c r="DT562" s="230"/>
      <c r="EA562" s="195"/>
      <c r="EQ562" s="235"/>
      <c r="ER562" s="235"/>
      <c r="ES562" s="228"/>
      <c r="ET562" s="228"/>
      <c r="EU562" s="228"/>
      <c r="EV562" s="228"/>
      <c r="EW562" s="228"/>
      <c r="EX562" s="228"/>
      <c r="EY562" s="228"/>
      <c r="EZ562" s="228"/>
      <c r="FA562" s="228"/>
      <c r="FB562" s="228"/>
      <c r="FC562" s="228"/>
      <c r="FD562" s="228"/>
      <c r="FE562" s="228"/>
      <c r="FF562" s="228"/>
      <c r="FG562" s="236"/>
      <c r="FH562" s="228"/>
      <c r="FI562" s="228"/>
      <c r="FJ562" s="237"/>
      <c r="FK562" s="237"/>
      <c r="FL562" s="237"/>
      <c r="FM562" s="237"/>
      <c r="FN562" s="237"/>
      <c r="FP562" s="237"/>
    </row>
    <row r="563" spans="104:172">
      <c r="CZ563" s="228"/>
      <c r="DA563" s="228"/>
      <c r="DB563" s="228"/>
      <c r="DC563" s="228"/>
      <c r="DD563" s="239"/>
      <c r="DE563" s="239"/>
      <c r="DF563" s="230"/>
      <c r="DG563" s="228"/>
      <c r="DH563" s="228"/>
      <c r="DI563" s="228"/>
      <c r="DJ563" s="228"/>
      <c r="DK563" s="228"/>
      <c r="DL563" s="239"/>
      <c r="DM563" s="230"/>
      <c r="DN563" s="228"/>
      <c r="DO563" s="228"/>
      <c r="DP563" s="228"/>
      <c r="DQ563" s="228"/>
      <c r="DR563" s="228"/>
      <c r="DS563" s="239"/>
      <c r="DT563" s="230"/>
      <c r="EA563" s="195"/>
      <c r="EQ563" s="235"/>
      <c r="ER563" s="235"/>
      <c r="ES563" s="228"/>
      <c r="ET563" s="228"/>
      <c r="EU563" s="228"/>
      <c r="EV563" s="228"/>
      <c r="EW563" s="228"/>
      <c r="EX563" s="228"/>
      <c r="EY563" s="228"/>
      <c r="EZ563" s="228"/>
      <c r="FA563" s="228"/>
      <c r="FB563" s="228"/>
      <c r="FC563" s="228"/>
      <c r="FD563" s="228"/>
      <c r="FE563" s="228"/>
      <c r="FF563" s="228"/>
      <c r="FG563" s="236"/>
      <c r="FH563" s="228"/>
      <c r="FI563" s="228"/>
      <c r="FJ563" s="237"/>
      <c r="FK563" s="237"/>
      <c r="FL563" s="237"/>
      <c r="FM563" s="237"/>
      <c r="FN563" s="237"/>
      <c r="FP563" s="237"/>
    </row>
    <row r="564" spans="104:172">
      <c r="CZ564" s="228"/>
      <c r="DA564" s="228"/>
      <c r="DB564" s="228"/>
      <c r="DC564" s="228"/>
      <c r="DD564" s="239"/>
      <c r="DE564" s="239"/>
      <c r="DF564" s="230"/>
      <c r="DG564" s="228"/>
      <c r="DH564" s="228"/>
      <c r="DI564" s="228"/>
      <c r="DJ564" s="228"/>
      <c r="DK564" s="228"/>
      <c r="DL564" s="239"/>
      <c r="DM564" s="230"/>
      <c r="DN564" s="228"/>
      <c r="DO564" s="228"/>
      <c r="DP564" s="228"/>
      <c r="DQ564" s="228"/>
      <c r="DR564" s="228"/>
      <c r="DS564" s="239"/>
      <c r="DT564" s="230"/>
      <c r="EA564" s="195"/>
      <c r="EQ564" s="235"/>
      <c r="ER564" s="235"/>
      <c r="ES564" s="228"/>
      <c r="ET564" s="228"/>
      <c r="EU564" s="228"/>
      <c r="EV564" s="228"/>
      <c r="EW564" s="228"/>
      <c r="EX564" s="228"/>
      <c r="EY564" s="228"/>
      <c r="EZ564" s="228"/>
      <c r="FA564" s="228"/>
      <c r="FB564" s="228"/>
      <c r="FC564" s="228"/>
      <c r="FD564" s="228"/>
      <c r="FE564" s="228"/>
      <c r="FF564" s="228"/>
      <c r="FG564" s="236"/>
      <c r="FH564" s="228"/>
      <c r="FI564" s="228"/>
      <c r="FJ564" s="237"/>
      <c r="FK564" s="237"/>
      <c r="FL564" s="237"/>
      <c r="FM564" s="237"/>
      <c r="FN564" s="237"/>
      <c r="FP564" s="237"/>
    </row>
    <row r="565" spans="104:172">
      <c r="CZ565" s="228"/>
      <c r="DA565" s="228"/>
      <c r="DB565" s="228"/>
      <c r="DC565" s="228"/>
      <c r="DD565" s="239"/>
      <c r="DE565" s="239"/>
      <c r="DF565" s="230"/>
      <c r="DG565" s="228"/>
      <c r="DH565" s="228"/>
      <c r="DI565" s="228"/>
      <c r="DJ565" s="228"/>
      <c r="DK565" s="228"/>
      <c r="DL565" s="239"/>
      <c r="DM565" s="230"/>
      <c r="DN565" s="228"/>
      <c r="DO565" s="228"/>
      <c r="DP565" s="228"/>
      <c r="DQ565" s="228"/>
      <c r="DR565" s="228"/>
      <c r="DS565" s="239"/>
      <c r="DT565" s="230"/>
      <c r="EA565" s="195"/>
      <c r="EQ565" s="235"/>
      <c r="ER565" s="235"/>
      <c r="ES565" s="228"/>
      <c r="ET565" s="228"/>
      <c r="EU565" s="228"/>
      <c r="EV565" s="228"/>
      <c r="EW565" s="228"/>
      <c r="EX565" s="228"/>
      <c r="EY565" s="228"/>
      <c r="EZ565" s="228"/>
      <c r="FA565" s="228"/>
      <c r="FB565" s="228"/>
      <c r="FC565" s="228"/>
      <c r="FD565" s="228"/>
      <c r="FE565" s="228"/>
      <c r="FF565" s="228"/>
      <c r="FG565" s="236"/>
      <c r="FH565" s="228"/>
      <c r="FI565" s="228"/>
      <c r="FJ565" s="237"/>
      <c r="FK565" s="237"/>
      <c r="FL565" s="237"/>
      <c r="FM565" s="237"/>
      <c r="FN565" s="237"/>
      <c r="FP565" s="237"/>
    </row>
    <row r="566" spans="104:172">
      <c r="CZ566" s="228"/>
      <c r="DA566" s="228"/>
      <c r="DB566" s="228"/>
      <c r="DC566" s="228"/>
      <c r="DD566" s="239"/>
      <c r="DE566" s="239"/>
      <c r="DF566" s="230"/>
      <c r="DG566" s="228"/>
      <c r="DH566" s="228"/>
      <c r="DI566" s="228"/>
      <c r="DJ566" s="228"/>
      <c r="DK566" s="228"/>
      <c r="DL566" s="239"/>
      <c r="DM566" s="230"/>
      <c r="DN566" s="228"/>
      <c r="DO566" s="228"/>
      <c r="DP566" s="228"/>
      <c r="DQ566" s="228"/>
      <c r="DR566" s="228"/>
      <c r="DS566" s="239"/>
      <c r="DT566" s="230"/>
      <c r="EA566" s="195"/>
      <c r="EQ566" s="235"/>
      <c r="ER566" s="235"/>
      <c r="ES566" s="228"/>
      <c r="ET566" s="228"/>
      <c r="EU566" s="228"/>
      <c r="EV566" s="228"/>
      <c r="EW566" s="228"/>
      <c r="EX566" s="228"/>
      <c r="EY566" s="228"/>
      <c r="EZ566" s="228"/>
      <c r="FA566" s="228"/>
      <c r="FB566" s="228"/>
      <c r="FC566" s="228"/>
      <c r="FD566" s="228"/>
      <c r="FE566" s="228"/>
      <c r="FF566" s="228"/>
      <c r="FG566" s="236"/>
      <c r="FH566" s="228"/>
      <c r="FI566" s="228"/>
      <c r="FJ566" s="237"/>
      <c r="FK566" s="237"/>
      <c r="FL566" s="237"/>
      <c r="FM566" s="237"/>
      <c r="FN566" s="237"/>
      <c r="FP566" s="237"/>
    </row>
    <row r="567" spans="104:172">
      <c r="CZ567" s="228"/>
      <c r="DA567" s="228"/>
      <c r="DB567" s="228"/>
      <c r="DC567" s="228"/>
      <c r="DD567" s="239"/>
      <c r="DE567" s="239"/>
      <c r="DF567" s="230"/>
      <c r="DG567" s="228"/>
      <c r="DH567" s="228"/>
      <c r="DI567" s="228"/>
      <c r="DJ567" s="228"/>
      <c r="DK567" s="228"/>
      <c r="DL567" s="239"/>
      <c r="DM567" s="230"/>
      <c r="DN567" s="228"/>
      <c r="DO567" s="228"/>
      <c r="DP567" s="228"/>
      <c r="DQ567" s="228"/>
      <c r="DR567" s="228"/>
      <c r="DS567" s="239"/>
      <c r="DT567" s="230"/>
      <c r="EA567" s="195"/>
      <c r="EQ567" s="235"/>
      <c r="ER567" s="235"/>
      <c r="ES567" s="228"/>
      <c r="ET567" s="228"/>
      <c r="EU567" s="228"/>
      <c r="EV567" s="228"/>
      <c r="EW567" s="228"/>
      <c r="EX567" s="228"/>
      <c r="EY567" s="228"/>
      <c r="EZ567" s="228"/>
      <c r="FA567" s="228"/>
      <c r="FB567" s="228"/>
      <c r="FC567" s="228"/>
      <c r="FD567" s="228"/>
      <c r="FE567" s="228"/>
      <c r="FF567" s="228"/>
      <c r="FG567" s="236"/>
      <c r="FH567" s="228"/>
      <c r="FI567" s="228"/>
      <c r="FJ567" s="237"/>
      <c r="FK567" s="237"/>
      <c r="FL567" s="237"/>
      <c r="FM567" s="237"/>
      <c r="FN567" s="237"/>
      <c r="FP567" s="237"/>
    </row>
    <row r="568" spans="104:172">
      <c r="CZ568" s="228"/>
      <c r="DA568" s="228"/>
      <c r="DB568" s="228"/>
      <c r="DC568" s="228"/>
      <c r="DD568" s="239"/>
      <c r="DE568" s="239"/>
      <c r="DF568" s="230"/>
      <c r="DG568" s="228"/>
      <c r="DH568" s="228"/>
      <c r="DI568" s="228"/>
      <c r="DJ568" s="228"/>
      <c r="DK568" s="228"/>
      <c r="DL568" s="239"/>
      <c r="DM568" s="230"/>
      <c r="DN568" s="228"/>
      <c r="DO568" s="228"/>
      <c r="DP568" s="228"/>
      <c r="DQ568" s="228"/>
      <c r="DR568" s="228"/>
      <c r="DS568" s="239"/>
      <c r="DT568" s="230"/>
      <c r="EA568" s="195"/>
      <c r="EQ568" s="235"/>
      <c r="ER568" s="235"/>
      <c r="ES568" s="228"/>
      <c r="ET568" s="228"/>
      <c r="EU568" s="228"/>
      <c r="EV568" s="228"/>
      <c r="EW568" s="228"/>
      <c r="EX568" s="228"/>
      <c r="EY568" s="228"/>
      <c r="EZ568" s="228"/>
      <c r="FA568" s="228"/>
      <c r="FB568" s="228"/>
      <c r="FC568" s="228"/>
      <c r="FD568" s="228"/>
      <c r="FE568" s="228"/>
      <c r="FF568" s="228"/>
      <c r="FG568" s="236"/>
      <c r="FH568" s="228"/>
      <c r="FI568" s="228"/>
      <c r="FJ568" s="237"/>
      <c r="FK568" s="237"/>
      <c r="FL568" s="237"/>
      <c r="FM568" s="237"/>
      <c r="FN568" s="237"/>
      <c r="FP568" s="237"/>
    </row>
    <row r="569" spans="104:172">
      <c r="CZ569" s="228"/>
      <c r="DA569" s="228"/>
      <c r="DB569" s="228"/>
      <c r="DC569" s="228"/>
      <c r="DD569" s="239"/>
      <c r="DE569" s="239"/>
      <c r="DF569" s="230"/>
      <c r="DG569" s="228"/>
      <c r="DH569" s="228"/>
      <c r="DI569" s="228"/>
      <c r="DJ569" s="228"/>
      <c r="DK569" s="228"/>
      <c r="DL569" s="239"/>
      <c r="DM569" s="230"/>
      <c r="DN569" s="228"/>
      <c r="DO569" s="228"/>
      <c r="DP569" s="228"/>
      <c r="DQ569" s="228"/>
      <c r="DR569" s="228"/>
      <c r="DS569" s="239"/>
      <c r="DT569" s="230"/>
      <c r="EA569" s="195"/>
      <c r="EQ569" s="235"/>
      <c r="ER569" s="235"/>
      <c r="ES569" s="228"/>
      <c r="ET569" s="228"/>
      <c r="EU569" s="228"/>
      <c r="EV569" s="228"/>
      <c r="EW569" s="228"/>
      <c r="EX569" s="228"/>
      <c r="EY569" s="228"/>
      <c r="EZ569" s="228"/>
      <c r="FA569" s="228"/>
      <c r="FB569" s="228"/>
      <c r="FC569" s="228"/>
      <c r="FD569" s="228"/>
      <c r="FE569" s="228"/>
      <c r="FF569" s="228"/>
      <c r="FG569" s="236"/>
      <c r="FH569" s="228"/>
      <c r="FI569" s="228"/>
      <c r="FJ569" s="237"/>
      <c r="FK569" s="237"/>
      <c r="FL569" s="237"/>
      <c r="FM569" s="237"/>
      <c r="FN569" s="237"/>
      <c r="FP569" s="237"/>
    </row>
    <row r="570" spans="104:172">
      <c r="CZ570" s="228"/>
      <c r="DA570" s="228"/>
      <c r="DB570" s="228"/>
      <c r="DC570" s="228"/>
      <c r="DD570" s="239"/>
      <c r="DE570" s="239"/>
      <c r="DF570" s="230"/>
      <c r="DG570" s="228"/>
      <c r="DH570" s="228"/>
      <c r="DI570" s="228"/>
      <c r="DJ570" s="228"/>
      <c r="DK570" s="228"/>
      <c r="DL570" s="239"/>
      <c r="DM570" s="230"/>
      <c r="DN570" s="228"/>
      <c r="DO570" s="228"/>
      <c r="DP570" s="228"/>
      <c r="DQ570" s="228"/>
      <c r="DR570" s="228"/>
      <c r="DS570" s="239"/>
      <c r="DT570" s="230"/>
      <c r="EA570" s="195"/>
      <c r="EQ570" s="235"/>
      <c r="ER570" s="235"/>
      <c r="ES570" s="228"/>
      <c r="ET570" s="228"/>
      <c r="EU570" s="228"/>
      <c r="EV570" s="228"/>
      <c r="EW570" s="228"/>
      <c r="EX570" s="228"/>
      <c r="EY570" s="228"/>
      <c r="EZ570" s="228"/>
      <c r="FA570" s="228"/>
      <c r="FB570" s="228"/>
      <c r="FC570" s="228"/>
      <c r="FD570" s="228"/>
      <c r="FE570" s="228"/>
      <c r="FF570" s="228"/>
      <c r="FG570" s="236"/>
      <c r="FH570" s="228"/>
      <c r="FI570" s="228"/>
      <c r="FJ570" s="237"/>
      <c r="FK570" s="237"/>
      <c r="FL570" s="237"/>
      <c r="FM570" s="237"/>
      <c r="FN570" s="237"/>
      <c r="FP570" s="237"/>
    </row>
    <row r="571" spans="104:172">
      <c r="CZ571" s="228"/>
      <c r="DA571" s="228"/>
      <c r="DB571" s="228"/>
      <c r="DC571" s="228"/>
      <c r="DD571" s="239"/>
      <c r="DE571" s="239"/>
      <c r="DF571" s="230"/>
      <c r="DG571" s="228"/>
      <c r="DH571" s="228"/>
      <c r="DI571" s="228"/>
      <c r="DJ571" s="228"/>
      <c r="DK571" s="228"/>
      <c r="DL571" s="239"/>
      <c r="DM571" s="230"/>
      <c r="DN571" s="228"/>
      <c r="DO571" s="228"/>
      <c r="DP571" s="228"/>
      <c r="DQ571" s="228"/>
      <c r="DR571" s="228"/>
      <c r="DS571" s="239"/>
      <c r="DT571" s="230"/>
      <c r="EA571" s="195"/>
      <c r="EQ571" s="235"/>
      <c r="ER571" s="235"/>
      <c r="ES571" s="228"/>
      <c r="ET571" s="228"/>
      <c r="EU571" s="228"/>
      <c r="EV571" s="228"/>
      <c r="EW571" s="228"/>
      <c r="EX571" s="228"/>
      <c r="EY571" s="228"/>
      <c r="EZ571" s="228"/>
      <c r="FA571" s="228"/>
      <c r="FB571" s="228"/>
      <c r="FC571" s="228"/>
      <c r="FD571" s="228"/>
      <c r="FE571" s="228"/>
      <c r="FF571" s="228"/>
      <c r="FG571" s="236"/>
      <c r="FH571" s="228"/>
      <c r="FI571" s="228"/>
      <c r="FJ571" s="237"/>
      <c r="FK571" s="237"/>
      <c r="FL571" s="237"/>
      <c r="FM571" s="237"/>
      <c r="FN571" s="237"/>
      <c r="FP571" s="237"/>
    </row>
    <row r="572" spans="104:172">
      <c r="CZ572" s="228"/>
      <c r="DA572" s="228"/>
      <c r="DB572" s="228"/>
      <c r="DC572" s="228"/>
      <c r="DD572" s="239"/>
      <c r="DE572" s="239"/>
      <c r="DF572" s="230"/>
      <c r="DG572" s="228"/>
      <c r="DH572" s="228"/>
      <c r="DI572" s="228"/>
      <c r="DJ572" s="228"/>
      <c r="DK572" s="228"/>
      <c r="DL572" s="239"/>
      <c r="DM572" s="230"/>
      <c r="DN572" s="228"/>
      <c r="DO572" s="228"/>
      <c r="DP572" s="228"/>
      <c r="DQ572" s="228"/>
      <c r="DR572" s="228"/>
      <c r="DS572" s="239"/>
      <c r="DT572" s="230"/>
      <c r="EA572" s="195"/>
      <c r="EQ572" s="235"/>
      <c r="ER572" s="235"/>
      <c r="ES572" s="228"/>
      <c r="ET572" s="228"/>
      <c r="EU572" s="228"/>
      <c r="EV572" s="228"/>
      <c r="EW572" s="228"/>
      <c r="EX572" s="228"/>
      <c r="EY572" s="228"/>
      <c r="EZ572" s="228"/>
      <c r="FA572" s="228"/>
      <c r="FB572" s="228"/>
      <c r="FC572" s="228"/>
      <c r="FD572" s="228"/>
      <c r="FE572" s="228"/>
      <c r="FF572" s="228"/>
      <c r="FG572" s="236"/>
      <c r="FH572" s="228"/>
      <c r="FI572" s="228"/>
      <c r="FJ572" s="237"/>
      <c r="FK572" s="237"/>
      <c r="FL572" s="237"/>
      <c r="FM572" s="237"/>
      <c r="FN572" s="237"/>
      <c r="FP572" s="237"/>
    </row>
    <row r="573" spans="104:172">
      <c r="CZ573" s="228"/>
      <c r="DA573" s="228"/>
      <c r="DB573" s="228"/>
      <c r="DC573" s="228"/>
      <c r="DD573" s="239"/>
      <c r="DE573" s="239"/>
      <c r="DF573" s="230"/>
      <c r="DG573" s="228"/>
      <c r="DH573" s="228"/>
      <c r="DI573" s="228"/>
      <c r="DJ573" s="228"/>
      <c r="DK573" s="228"/>
      <c r="DL573" s="239"/>
      <c r="DM573" s="230"/>
      <c r="DN573" s="228"/>
      <c r="DO573" s="228"/>
      <c r="DP573" s="228"/>
      <c r="DQ573" s="228"/>
      <c r="DR573" s="228"/>
      <c r="DS573" s="239"/>
      <c r="DT573" s="230"/>
      <c r="EA573" s="195"/>
      <c r="EQ573" s="235"/>
      <c r="ER573" s="235"/>
      <c r="ES573" s="228"/>
      <c r="ET573" s="228"/>
      <c r="EU573" s="228"/>
      <c r="EV573" s="228"/>
      <c r="EW573" s="228"/>
      <c r="EX573" s="228"/>
      <c r="EY573" s="228"/>
      <c r="EZ573" s="228"/>
      <c r="FA573" s="228"/>
      <c r="FB573" s="228"/>
      <c r="FC573" s="228"/>
      <c r="FD573" s="228"/>
      <c r="FE573" s="228"/>
      <c r="FF573" s="228"/>
      <c r="FG573" s="236"/>
      <c r="FH573" s="228"/>
      <c r="FI573" s="228"/>
      <c r="FJ573" s="237"/>
      <c r="FK573" s="237"/>
      <c r="FL573" s="237"/>
      <c r="FM573" s="237"/>
      <c r="FN573" s="237"/>
      <c r="FP573" s="237"/>
    </row>
    <row r="574" spans="104:172">
      <c r="CZ574" s="228"/>
      <c r="DA574" s="228"/>
      <c r="DB574" s="228"/>
      <c r="DC574" s="228"/>
      <c r="DD574" s="239"/>
      <c r="DE574" s="239"/>
      <c r="DF574" s="230"/>
      <c r="DG574" s="228"/>
      <c r="DH574" s="228"/>
      <c r="DI574" s="228"/>
      <c r="DJ574" s="228"/>
      <c r="DK574" s="228"/>
      <c r="DL574" s="239"/>
      <c r="DM574" s="230"/>
      <c r="DN574" s="228"/>
      <c r="DO574" s="228"/>
      <c r="DP574" s="228"/>
      <c r="DQ574" s="228"/>
      <c r="DR574" s="228"/>
      <c r="DS574" s="239"/>
      <c r="DT574" s="230"/>
      <c r="EA574" s="195"/>
      <c r="EQ574" s="235"/>
      <c r="ER574" s="235"/>
      <c r="ES574" s="228"/>
      <c r="ET574" s="228"/>
      <c r="EU574" s="228"/>
      <c r="EV574" s="228"/>
      <c r="EW574" s="228"/>
      <c r="EX574" s="228"/>
      <c r="EY574" s="228"/>
      <c r="EZ574" s="228"/>
      <c r="FA574" s="228"/>
      <c r="FB574" s="228"/>
      <c r="FC574" s="228"/>
      <c r="FD574" s="228"/>
      <c r="FE574" s="228"/>
      <c r="FF574" s="228"/>
      <c r="FG574" s="236"/>
      <c r="FH574" s="228"/>
      <c r="FI574" s="228"/>
      <c r="FJ574" s="237"/>
      <c r="FK574" s="237"/>
      <c r="FL574" s="237"/>
      <c r="FM574" s="237"/>
      <c r="FN574" s="237"/>
      <c r="FP574" s="237"/>
    </row>
    <row r="575" spans="104:172">
      <c r="CZ575" s="228"/>
      <c r="DA575" s="228"/>
      <c r="DB575" s="228"/>
      <c r="DC575" s="228"/>
      <c r="DD575" s="239"/>
      <c r="DE575" s="239"/>
      <c r="DF575" s="230"/>
      <c r="DG575" s="228"/>
      <c r="DH575" s="228"/>
      <c r="DI575" s="228"/>
      <c r="DJ575" s="228"/>
      <c r="DK575" s="228"/>
      <c r="DL575" s="239"/>
      <c r="DM575" s="230"/>
      <c r="DN575" s="228"/>
      <c r="DO575" s="228"/>
      <c r="DP575" s="228"/>
      <c r="DQ575" s="228"/>
      <c r="DR575" s="228"/>
      <c r="DS575" s="239"/>
      <c r="DT575" s="230"/>
      <c r="EA575" s="195"/>
      <c r="EQ575" s="235"/>
      <c r="ER575" s="235"/>
      <c r="ES575" s="228"/>
      <c r="ET575" s="228"/>
      <c r="EU575" s="228"/>
      <c r="EV575" s="228"/>
      <c r="EW575" s="228"/>
      <c r="EX575" s="228"/>
      <c r="EY575" s="228"/>
      <c r="EZ575" s="228"/>
      <c r="FA575" s="228"/>
      <c r="FB575" s="228"/>
      <c r="FC575" s="228"/>
      <c r="FD575" s="228"/>
      <c r="FE575" s="228"/>
      <c r="FF575" s="228"/>
      <c r="FG575" s="236"/>
      <c r="FH575" s="228"/>
      <c r="FI575" s="228"/>
      <c r="FJ575" s="237"/>
      <c r="FK575" s="237"/>
      <c r="FL575" s="237"/>
      <c r="FM575" s="237"/>
      <c r="FN575" s="237"/>
      <c r="FP575" s="237"/>
    </row>
    <row r="576" spans="104:172">
      <c r="CZ576" s="228"/>
      <c r="DA576" s="228"/>
      <c r="DB576" s="228"/>
      <c r="DC576" s="228"/>
      <c r="DD576" s="239"/>
      <c r="DE576" s="239"/>
      <c r="DF576" s="230"/>
      <c r="DG576" s="228"/>
      <c r="DH576" s="228"/>
      <c r="DI576" s="228"/>
      <c r="DJ576" s="228"/>
      <c r="DK576" s="228"/>
      <c r="DL576" s="239"/>
      <c r="DM576" s="230"/>
      <c r="DN576" s="228"/>
      <c r="DO576" s="228"/>
      <c r="DP576" s="228"/>
      <c r="DQ576" s="228"/>
      <c r="DR576" s="228"/>
      <c r="DS576" s="239"/>
      <c r="DT576" s="230"/>
      <c r="EA576" s="195"/>
      <c r="EQ576" s="235"/>
      <c r="ER576" s="235"/>
      <c r="ES576" s="228"/>
      <c r="ET576" s="228"/>
      <c r="EU576" s="228"/>
      <c r="EV576" s="228"/>
      <c r="EW576" s="228"/>
      <c r="EX576" s="228"/>
      <c r="EY576" s="228"/>
      <c r="EZ576" s="228"/>
      <c r="FA576" s="228"/>
      <c r="FB576" s="228"/>
      <c r="FC576" s="228"/>
      <c r="FD576" s="228"/>
      <c r="FE576" s="228"/>
      <c r="FF576" s="228"/>
      <c r="FG576" s="236"/>
      <c r="FH576" s="228"/>
      <c r="FI576" s="228"/>
      <c r="FJ576" s="237"/>
      <c r="FK576" s="237"/>
      <c r="FL576" s="237"/>
      <c r="FM576" s="237"/>
      <c r="FN576" s="237"/>
      <c r="FP576" s="237"/>
    </row>
    <row r="577" spans="104:172">
      <c r="CZ577" s="228"/>
      <c r="DA577" s="228"/>
      <c r="DB577" s="228"/>
      <c r="DC577" s="228"/>
      <c r="DD577" s="239"/>
      <c r="DE577" s="239"/>
      <c r="DF577" s="230"/>
      <c r="DG577" s="228"/>
      <c r="DH577" s="228"/>
      <c r="DI577" s="228"/>
      <c r="DJ577" s="228"/>
      <c r="DK577" s="228"/>
      <c r="DL577" s="239"/>
      <c r="DM577" s="230"/>
      <c r="DN577" s="228"/>
      <c r="DO577" s="228"/>
      <c r="DP577" s="228"/>
      <c r="DQ577" s="228"/>
      <c r="DR577" s="228"/>
      <c r="DS577" s="239"/>
      <c r="DT577" s="230"/>
      <c r="EA577" s="195"/>
      <c r="EQ577" s="235"/>
      <c r="ER577" s="235"/>
      <c r="ES577" s="228"/>
      <c r="ET577" s="228"/>
      <c r="EU577" s="228"/>
      <c r="EV577" s="228"/>
      <c r="EW577" s="228"/>
      <c r="EX577" s="228"/>
      <c r="EY577" s="228"/>
      <c r="EZ577" s="228"/>
      <c r="FA577" s="228"/>
      <c r="FB577" s="228"/>
      <c r="FC577" s="228"/>
      <c r="FD577" s="228"/>
      <c r="FE577" s="228"/>
      <c r="FF577" s="228"/>
      <c r="FG577" s="236"/>
      <c r="FH577" s="228"/>
      <c r="FI577" s="228"/>
      <c r="FJ577" s="237"/>
      <c r="FK577" s="237"/>
      <c r="FL577" s="237"/>
      <c r="FM577" s="237"/>
      <c r="FN577" s="237"/>
      <c r="FP577" s="237"/>
    </row>
    <row r="578" spans="104:172">
      <c r="CZ578" s="228"/>
      <c r="DA578" s="228"/>
      <c r="DB578" s="228"/>
      <c r="DC578" s="228"/>
      <c r="DD578" s="239"/>
      <c r="DE578" s="239"/>
      <c r="DF578" s="230"/>
      <c r="DG578" s="228"/>
      <c r="DH578" s="228"/>
      <c r="DI578" s="228"/>
      <c r="DJ578" s="228"/>
      <c r="DK578" s="228"/>
      <c r="DL578" s="239"/>
      <c r="DM578" s="230"/>
      <c r="DN578" s="228"/>
      <c r="DO578" s="228"/>
      <c r="DP578" s="228"/>
      <c r="DQ578" s="228"/>
      <c r="DR578" s="228"/>
      <c r="DS578" s="239"/>
      <c r="DT578" s="230"/>
      <c r="EA578" s="195"/>
      <c r="EQ578" s="235"/>
      <c r="ER578" s="235"/>
      <c r="ES578" s="228"/>
      <c r="ET578" s="228"/>
      <c r="EU578" s="228"/>
      <c r="EV578" s="228"/>
      <c r="EW578" s="228"/>
      <c r="EX578" s="228"/>
      <c r="EY578" s="228"/>
      <c r="EZ578" s="228"/>
      <c r="FA578" s="228"/>
      <c r="FB578" s="228"/>
      <c r="FC578" s="228"/>
      <c r="FD578" s="228"/>
      <c r="FE578" s="228"/>
      <c r="FF578" s="228"/>
      <c r="FG578" s="236"/>
      <c r="FH578" s="228"/>
      <c r="FI578" s="228"/>
      <c r="FJ578" s="237"/>
      <c r="FK578" s="237"/>
      <c r="FL578" s="237"/>
      <c r="FM578" s="237"/>
      <c r="FN578" s="237"/>
      <c r="FP578" s="237"/>
    </row>
    <row r="579" spans="104:172">
      <c r="CZ579" s="228"/>
      <c r="DA579" s="228"/>
      <c r="DB579" s="228"/>
      <c r="DC579" s="228"/>
      <c r="DD579" s="239"/>
      <c r="DE579" s="239"/>
      <c r="DF579" s="230"/>
      <c r="DG579" s="228"/>
      <c r="DH579" s="228"/>
      <c r="DI579" s="228"/>
      <c r="DJ579" s="228"/>
      <c r="DK579" s="228"/>
      <c r="DL579" s="239"/>
      <c r="DM579" s="230"/>
      <c r="DN579" s="228"/>
      <c r="DO579" s="228"/>
      <c r="DP579" s="228"/>
      <c r="DQ579" s="228"/>
      <c r="DR579" s="228"/>
      <c r="DS579" s="239"/>
      <c r="DT579" s="230"/>
      <c r="EA579" s="195"/>
      <c r="EQ579" s="235"/>
      <c r="ER579" s="235"/>
      <c r="ES579" s="228"/>
      <c r="ET579" s="228"/>
      <c r="EU579" s="228"/>
      <c r="EV579" s="228"/>
      <c r="EW579" s="228"/>
      <c r="EX579" s="228"/>
      <c r="EY579" s="228"/>
      <c r="EZ579" s="228"/>
      <c r="FA579" s="228"/>
      <c r="FB579" s="228"/>
      <c r="FC579" s="228"/>
      <c r="FD579" s="228"/>
      <c r="FE579" s="228"/>
      <c r="FF579" s="228"/>
      <c r="FG579" s="236"/>
      <c r="FH579" s="228"/>
      <c r="FI579" s="228"/>
      <c r="FJ579" s="237"/>
      <c r="FK579" s="237"/>
      <c r="FL579" s="237"/>
      <c r="FM579" s="237"/>
      <c r="FN579" s="237"/>
      <c r="FP579" s="237"/>
    </row>
    <row r="580" spans="104:172">
      <c r="CZ580" s="228"/>
      <c r="DA580" s="228"/>
      <c r="DB580" s="228"/>
      <c r="DC580" s="228"/>
      <c r="DD580" s="239"/>
      <c r="DE580" s="239"/>
      <c r="DF580" s="230"/>
      <c r="DG580" s="228"/>
      <c r="DH580" s="228"/>
      <c r="DI580" s="228"/>
      <c r="DJ580" s="228"/>
      <c r="DK580" s="228"/>
      <c r="DL580" s="239"/>
      <c r="DM580" s="230"/>
      <c r="DN580" s="228"/>
      <c r="DO580" s="228"/>
      <c r="DP580" s="228"/>
      <c r="DQ580" s="228"/>
      <c r="DR580" s="228"/>
      <c r="DS580" s="239"/>
      <c r="DT580" s="230"/>
      <c r="EA580" s="195"/>
      <c r="EQ580" s="235"/>
      <c r="ER580" s="235"/>
      <c r="ES580" s="228"/>
      <c r="ET580" s="228"/>
      <c r="EU580" s="228"/>
      <c r="EV580" s="228"/>
      <c r="EW580" s="228"/>
      <c r="EX580" s="228"/>
      <c r="EY580" s="228"/>
      <c r="EZ580" s="228"/>
      <c r="FA580" s="228"/>
      <c r="FB580" s="228"/>
      <c r="FC580" s="228"/>
      <c r="FD580" s="228"/>
      <c r="FE580" s="228"/>
      <c r="FF580" s="228"/>
      <c r="FG580" s="236"/>
      <c r="FH580" s="228"/>
      <c r="FI580" s="228"/>
      <c r="FJ580" s="237"/>
      <c r="FK580" s="237"/>
      <c r="FL580" s="237"/>
      <c r="FM580" s="237"/>
      <c r="FN580" s="237"/>
      <c r="FP580" s="237"/>
    </row>
    <row r="581" spans="104:172">
      <c r="CZ581" s="228"/>
      <c r="DA581" s="228"/>
      <c r="DB581" s="228"/>
      <c r="DC581" s="228"/>
      <c r="DD581" s="239"/>
      <c r="DE581" s="239"/>
      <c r="DF581" s="230"/>
      <c r="DG581" s="228"/>
      <c r="DH581" s="228"/>
      <c r="DI581" s="228"/>
      <c r="DJ581" s="228"/>
      <c r="DK581" s="228"/>
      <c r="DL581" s="239"/>
      <c r="DM581" s="230"/>
      <c r="DN581" s="228"/>
      <c r="DO581" s="228"/>
      <c r="DP581" s="228"/>
      <c r="DQ581" s="228"/>
      <c r="DR581" s="228"/>
      <c r="DS581" s="239"/>
      <c r="DT581" s="230"/>
      <c r="EA581" s="195"/>
      <c r="EQ581" s="235"/>
      <c r="ER581" s="235"/>
      <c r="ES581" s="228"/>
      <c r="ET581" s="228"/>
      <c r="EU581" s="228"/>
      <c r="EV581" s="228"/>
      <c r="EW581" s="228"/>
      <c r="EX581" s="228"/>
      <c r="EY581" s="228"/>
      <c r="EZ581" s="228"/>
      <c r="FA581" s="228"/>
      <c r="FB581" s="228"/>
      <c r="FC581" s="228"/>
      <c r="FD581" s="228"/>
      <c r="FE581" s="228"/>
      <c r="FF581" s="228"/>
      <c r="FG581" s="236"/>
      <c r="FH581" s="228"/>
      <c r="FI581" s="228"/>
      <c r="FJ581" s="237"/>
      <c r="FK581" s="237"/>
      <c r="FL581" s="237"/>
      <c r="FM581" s="237"/>
      <c r="FN581" s="237"/>
      <c r="FP581" s="237"/>
    </row>
    <row r="582" spans="104:172">
      <c r="CZ582" s="228"/>
      <c r="DA582" s="228"/>
      <c r="DB582" s="228"/>
      <c r="DC582" s="228"/>
      <c r="DD582" s="239"/>
      <c r="DE582" s="239"/>
      <c r="DF582" s="230"/>
      <c r="DG582" s="228"/>
      <c r="DH582" s="228"/>
      <c r="DI582" s="228"/>
      <c r="DJ582" s="228"/>
      <c r="DK582" s="228"/>
      <c r="DL582" s="239"/>
      <c r="DM582" s="230"/>
      <c r="DN582" s="228"/>
      <c r="DO582" s="228"/>
      <c r="DP582" s="228"/>
      <c r="DQ582" s="228"/>
      <c r="DR582" s="228"/>
      <c r="DS582" s="239"/>
      <c r="DT582" s="230"/>
      <c r="EA582" s="195"/>
      <c r="EQ582" s="235"/>
      <c r="ER582" s="235"/>
      <c r="ES582" s="228"/>
      <c r="ET582" s="228"/>
      <c r="EU582" s="228"/>
      <c r="EV582" s="228"/>
      <c r="EW582" s="228"/>
      <c r="EX582" s="228"/>
      <c r="EY582" s="228"/>
      <c r="EZ582" s="228"/>
      <c r="FA582" s="228"/>
      <c r="FB582" s="228"/>
      <c r="FC582" s="228"/>
      <c r="FD582" s="228"/>
      <c r="FE582" s="228"/>
      <c r="FF582" s="228"/>
      <c r="FG582" s="236"/>
      <c r="FH582" s="228"/>
      <c r="FI582" s="228"/>
      <c r="FJ582" s="237"/>
      <c r="FK582" s="237"/>
      <c r="FL582" s="237"/>
      <c r="FM582" s="237"/>
      <c r="FN582" s="237"/>
      <c r="FP582" s="237"/>
    </row>
    <row r="583" spans="104:172">
      <c r="CZ583" s="228"/>
      <c r="DA583" s="228"/>
      <c r="DB583" s="228"/>
      <c r="DC583" s="228"/>
      <c r="DD583" s="239"/>
      <c r="DE583" s="239"/>
      <c r="DF583" s="230"/>
      <c r="DG583" s="228"/>
      <c r="DH583" s="228"/>
      <c r="DI583" s="228"/>
      <c r="DJ583" s="228"/>
      <c r="DK583" s="228"/>
      <c r="DL583" s="239"/>
      <c r="DM583" s="230"/>
      <c r="DN583" s="228"/>
      <c r="DO583" s="228"/>
      <c r="DP583" s="228"/>
      <c r="DQ583" s="228"/>
      <c r="DR583" s="228"/>
      <c r="DS583" s="239"/>
      <c r="DT583" s="230"/>
      <c r="EA583" s="195"/>
      <c r="EQ583" s="235"/>
      <c r="ER583" s="235"/>
      <c r="ES583" s="228"/>
      <c r="ET583" s="228"/>
      <c r="EU583" s="228"/>
      <c r="EV583" s="228"/>
      <c r="EW583" s="228"/>
      <c r="EX583" s="228"/>
      <c r="EY583" s="228"/>
      <c r="EZ583" s="228"/>
      <c r="FA583" s="228"/>
      <c r="FB583" s="228"/>
      <c r="FC583" s="228"/>
      <c r="FD583" s="228"/>
      <c r="FE583" s="228"/>
      <c r="FF583" s="228"/>
      <c r="FG583" s="236"/>
      <c r="FH583" s="228"/>
      <c r="FI583" s="228"/>
      <c r="FJ583" s="237"/>
      <c r="FK583" s="237"/>
      <c r="FL583" s="237"/>
      <c r="FM583" s="237"/>
      <c r="FN583" s="237"/>
      <c r="FP583" s="237"/>
    </row>
    <row r="584" spans="104:172">
      <c r="CZ584" s="228"/>
      <c r="DA584" s="228"/>
      <c r="DB584" s="228"/>
      <c r="DC584" s="228"/>
      <c r="DD584" s="239"/>
      <c r="DE584" s="239"/>
      <c r="DF584" s="230"/>
      <c r="DG584" s="228"/>
      <c r="DH584" s="228"/>
      <c r="DI584" s="228"/>
      <c r="DJ584" s="228"/>
      <c r="DK584" s="228"/>
      <c r="DL584" s="239"/>
      <c r="DM584" s="230"/>
      <c r="DN584" s="228"/>
      <c r="DO584" s="228"/>
      <c r="DP584" s="228"/>
      <c r="DQ584" s="228"/>
      <c r="DR584" s="228"/>
      <c r="DS584" s="239"/>
      <c r="DT584" s="230"/>
      <c r="EA584" s="195"/>
      <c r="EQ584" s="235"/>
      <c r="ER584" s="235"/>
      <c r="ES584" s="228"/>
      <c r="ET584" s="228"/>
      <c r="EU584" s="228"/>
      <c r="EV584" s="228"/>
      <c r="EW584" s="228"/>
      <c r="EX584" s="228"/>
      <c r="EY584" s="228"/>
      <c r="EZ584" s="228"/>
      <c r="FA584" s="228"/>
      <c r="FB584" s="228"/>
      <c r="FC584" s="228"/>
      <c r="FD584" s="228"/>
      <c r="FE584" s="228"/>
      <c r="FF584" s="228"/>
      <c r="FG584" s="236"/>
      <c r="FH584" s="228"/>
      <c r="FI584" s="228"/>
      <c r="FJ584" s="237"/>
      <c r="FK584" s="237"/>
      <c r="FL584" s="237"/>
      <c r="FM584" s="237"/>
      <c r="FN584" s="237"/>
      <c r="FP584" s="237"/>
    </row>
    <row r="585" spans="104:172">
      <c r="CZ585" s="228"/>
      <c r="DA585" s="228"/>
      <c r="DB585" s="228"/>
      <c r="DC585" s="228"/>
      <c r="DD585" s="239"/>
      <c r="DE585" s="239"/>
      <c r="DF585" s="230"/>
      <c r="DG585" s="228"/>
      <c r="DH585" s="228"/>
      <c r="DI585" s="228"/>
      <c r="DJ585" s="228"/>
      <c r="DK585" s="228"/>
      <c r="DL585" s="239"/>
      <c r="DM585" s="230"/>
      <c r="DN585" s="228"/>
      <c r="DO585" s="228"/>
      <c r="DP585" s="228"/>
      <c r="DQ585" s="228"/>
      <c r="DR585" s="228"/>
      <c r="DS585" s="239"/>
      <c r="DT585" s="230"/>
      <c r="EA585" s="195"/>
      <c r="EQ585" s="235"/>
      <c r="ER585" s="235"/>
      <c r="ES585" s="228"/>
      <c r="ET585" s="228"/>
      <c r="EU585" s="228"/>
      <c r="EV585" s="228"/>
      <c r="EW585" s="228"/>
      <c r="EX585" s="228"/>
      <c r="EY585" s="228"/>
      <c r="EZ585" s="228"/>
      <c r="FA585" s="228"/>
      <c r="FB585" s="228"/>
      <c r="FC585" s="228"/>
      <c r="FD585" s="228"/>
      <c r="FE585" s="228"/>
      <c r="FF585" s="228"/>
      <c r="FG585" s="236"/>
      <c r="FH585" s="228"/>
      <c r="FI585" s="228"/>
      <c r="FJ585" s="237"/>
      <c r="FK585" s="237"/>
      <c r="FL585" s="237"/>
      <c r="FM585" s="237"/>
      <c r="FN585" s="237"/>
      <c r="FP585" s="237"/>
    </row>
    <row r="586" spans="104:172">
      <c r="CZ586" s="228"/>
      <c r="DA586" s="228"/>
      <c r="DB586" s="228"/>
      <c r="DC586" s="228"/>
      <c r="DD586" s="239"/>
      <c r="DE586" s="239"/>
      <c r="DF586" s="230"/>
      <c r="DG586" s="228"/>
      <c r="DH586" s="228"/>
      <c r="DI586" s="228"/>
      <c r="DJ586" s="228"/>
      <c r="DK586" s="228"/>
      <c r="DL586" s="239"/>
      <c r="DM586" s="230"/>
      <c r="DN586" s="228"/>
      <c r="DO586" s="228"/>
      <c r="DP586" s="228"/>
      <c r="DQ586" s="228"/>
      <c r="DR586" s="228"/>
      <c r="DS586" s="239"/>
      <c r="DT586" s="230"/>
      <c r="EA586" s="195"/>
      <c r="EQ586" s="235"/>
      <c r="ER586" s="235"/>
      <c r="ES586" s="228"/>
      <c r="ET586" s="228"/>
      <c r="EU586" s="228"/>
      <c r="EV586" s="228"/>
      <c r="EW586" s="228"/>
      <c r="EX586" s="228"/>
      <c r="EY586" s="228"/>
      <c r="EZ586" s="228"/>
      <c r="FA586" s="228"/>
      <c r="FB586" s="228"/>
      <c r="FC586" s="228"/>
      <c r="FD586" s="228"/>
      <c r="FE586" s="228"/>
      <c r="FF586" s="228"/>
      <c r="FG586" s="236"/>
      <c r="FH586" s="228"/>
      <c r="FI586" s="228"/>
      <c r="FJ586" s="237"/>
      <c r="FK586" s="237"/>
      <c r="FL586" s="237"/>
      <c r="FM586" s="237"/>
      <c r="FN586" s="237"/>
      <c r="FP586" s="237"/>
    </row>
    <row r="587" spans="104:172">
      <c r="CZ587" s="228"/>
      <c r="DA587" s="228"/>
      <c r="DB587" s="228"/>
      <c r="DC587" s="228"/>
      <c r="DD587" s="239"/>
      <c r="DE587" s="239"/>
      <c r="DF587" s="230"/>
      <c r="DG587" s="228"/>
      <c r="DH587" s="228"/>
      <c r="DI587" s="228"/>
      <c r="DJ587" s="228"/>
      <c r="DK587" s="228"/>
      <c r="DL587" s="239"/>
      <c r="DM587" s="230"/>
      <c r="DN587" s="228"/>
      <c r="DO587" s="228"/>
      <c r="DP587" s="228"/>
      <c r="DQ587" s="228"/>
      <c r="DR587" s="228"/>
      <c r="DS587" s="239"/>
      <c r="DT587" s="230"/>
      <c r="EA587" s="195"/>
      <c r="EQ587" s="235"/>
      <c r="ER587" s="235"/>
      <c r="ES587" s="228"/>
      <c r="ET587" s="228"/>
      <c r="EU587" s="228"/>
      <c r="EV587" s="228"/>
      <c r="EW587" s="228"/>
      <c r="EX587" s="228"/>
      <c r="EY587" s="228"/>
      <c r="EZ587" s="228"/>
      <c r="FA587" s="228"/>
      <c r="FB587" s="228"/>
      <c r="FC587" s="228"/>
      <c r="FD587" s="228"/>
      <c r="FE587" s="228"/>
      <c r="FF587" s="228"/>
      <c r="FG587" s="236"/>
      <c r="FH587" s="228"/>
      <c r="FI587" s="228"/>
      <c r="FJ587" s="237"/>
      <c r="FK587" s="237"/>
      <c r="FL587" s="237"/>
      <c r="FM587" s="237"/>
      <c r="FN587" s="237"/>
      <c r="FP587" s="237"/>
    </row>
    <row r="588" spans="104:172">
      <c r="CZ588" s="228"/>
      <c r="DA588" s="228"/>
      <c r="DB588" s="228"/>
      <c r="DC588" s="228"/>
      <c r="DD588" s="239"/>
      <c r="DE588" s="239"/>
      <c r="DF588" s="230"/>
      <c r="DG588" s="228"/>
      <c r="DH588" s="228"/>
      <c r="DI588" s="228"/>
      <c r="DJ588" s="228"/>
      <c r="DK588" s="228"/>
      <c r="DL588" s="239"/>
      <c r="DM588" s="230"/>
      <c r="DN588" s="228"/>
      <c r="DO588" s="228"/>
      <c r="DP588" s="228"/>
      <c r="DQ588" s="228"/>
      <c r="DR588" s="228"/>
      <c r="DS588" s="239"/>
      <c r="DT588" s="230"/>
      <c r="EA588" s="195"/>
      <c r="EQ588" s="235"/>
      <c r="ER588" s="235"/>
      <c r="ES588" s="228"/>
      <c r="ET588" s="228"/>
      <c r="EU588" s="228"/>
      <c r="EV588" s="228"/>
      <c r="EW588" s="228"/>
      <c r="EX588" s="228"/>
      <c r="EY588" s="228"/>
      <c r="EZ588" s="228"/>
      <c r="FA588" s="228"/>
      <c r="FB588" s="228"/>
      <c r="FC588" s="228"/>
      <c r="FD588" s="228"/>
      <c r="FE588" s="228"/>
      <c r="FF588" s="228"/>
      <c r="FG588" s="236"/>
      <c r="FH588" s="228"/>
      <c r="FI588" s="228"/>
      <c r="FJ588" s="237"/>
      <c r="FK588" s="237"/>
      <c r="FL588" s="237"/>
      <c r="FM588" s="237"/>
      <c r="FN588" s="237"/>
      <c r="FP588" s="237"/>
    </row>
    <row r="589" spans="104:172">
      <c r="CZ589" s="228"/>
      <c r="DA589" s="228"/>
      <c r="DB589" s="228"/>
      <c r="DC589" s="228"/>
      <c r="DD589" s="239"/>
      <c r="DE589" s="239"/>
      <c r="DF589" s="230"/>
      <c r="DG589" s="228"/>
      <c r="DH589" s="228"/>
      <c r="DI589" s="228"/>
      <c r="DJ589" s="228"/>
      <c r="DK589" s="228"/>
      <c r="DL589" s="239"/>
      <c r="DM589" s="230"/>
      <c r="DN589" s="228"/>
      <c r="DO589" s="228"/>
      <c r="DP589" s="228"/>
      <c r="DQ589" s="228"/>
      <c r="DR589" s="228"/>
      <c r="DS589" s="239"/>
      <c r="DT589" s="230"/>
      <c r="EA589" s="195"/>
      <c r="EQ589" s="235"/>
      <c r="ER589" s="235"/>
      <c r="ES589" s="228"/>
      <c r="ET589" s="228"/>
      <c r="EU589" s="228"/>
      <c r="EV589" s="228"/>
      <c r="EW589" s="228"/>
      <c r="EX589" s="228"/>
      <c r="EY589" s="228"/>
      <c r="EZ589" s="228"/>
      <c r="FA589" s="228"/>
      <c r="FB589" s="228"/>
      <c r="FC589" s="228"/>
      <c r="FD589" s="228"/>
      <c r="FE589" s="228"/>
      <c r="FF589" s="228"/>
      <c r="FG589" s="236"/>
      <c r="FH589" s="228"/>
      <c r="FI589" s="228"/>
      <c r="FJ589" s="237"/>
      <c r="FK589" s="237"/>
      <c r="FL589" s="237"/>
      <c r="FM589" s="237"/>
      <c r="FN589" s="237"/>
      <c r="FP589" s="237"/>
    </row>
    <row r="590" spans="104:172">
      <c r="CZ590" s="228"/>
      <c r="DA590" s="228"/>
      <c r="DB590" s="228"/>
      <c r="DC590" s="228"/>
      <c r="DD590" s="239"/>
      <c r="DE590" s="239"/>
      <c r="DF590" s="230"/>
      <c r="DG590" s="228"/>
      <c r="DH590" s="228"/>
      <c r="DI590" s="228"/>
      <c r="DJ590" s="228"/>
      <c r="DK590" s="228"/>
      <c r="DL590" s="239"/>
      <c r="DM590" s="230"/>
      <c r="DN590" s="228"/>
      <c r="DO590" s="228"/>
      <c r="DP590" s="228"/>
      <c r="DQ590" s="228"/>
      <c r="DR590" s="228"/>
      <c r="DS590" s="239"/>
      <c r="DT590" s="230"/>
      <c r="EA590" s="195"/>
      <c r="EQ590" s="235"/>
      <c r="ER590" s="235"/>
      <c r="ES590" s="228"/>
      <c r="ET590" s="228"/>
      <c r="EU590" s="228"/>
      <c r="EV590" s="228"/>
      <c r="EW590" s="228"/>
      <c r="EX590" s="228"/>
      <c r="EY590" s="228"/>
      <c r="EZ590" s="228"/>
      <c r="FA590" s="228"/>
      <c r="FB590" s="228"/>
      <c r="FC590" s="228"/>
      <c r="FD590" s="228"/>
      <c r="FE590" s="228"/>
      <c r="FF590" s="228"/>
      <c r="FG590" s="236"/>
      <c r="FH590" s="228"/>
      <c r="FI590" s="228"/>
      <c r="FJ590" s="237"/>
      <c r="FK590" s="237"/>
      <c r="FL590" s="237"/>
      <c r="FM590" s="237"/>
      <c r="FN590" s="237"/>
      <c r="FP590" s="237"/>
    </row>
    <row r="591" spans="104:172">
      <c r="CZ591" s="228"/>
      <c r="DA591" s="228"/>
      <c r="DB591" s="228"/>
      <c r="DC591" s="228"/>
      <c r="DD591" s="239"/>
      <c r="DE591" s="239"/>
      <c r="DF591" s="230"/>
      <c r="DG591" s="228"/>
      <c r="DH591" s="228"/>
      <c r="DI591" s="228"/>
      <c r="DJ591" s="228"/>
      <c r="DK591" s="228"/>
      <c r="DL591" s="239"/>
      <c r="DM591" s="230"/>
      <c r="DN591" s="228"/>
      <c r="DO591" s="228"/>
      <c r="DP591" s="228"/>
      <c r="DQ591" s="228"/>
      <c r="DR591" s="228"/>
      <c r="DS591" s="239"/>
      <c r="DT591" s="230"/>
      <c r="EA591" s="195"/>
      <c r="EQ591" s="235"/>
      <c r="ER591" s="235"/>
      <c r="ES591" s="228"/>
      <c r="ET591" s="228"/>
      <c r="EU591" s="228"/>
      <c r="EV591" s="228"/>
      <c r="EW591" s="228"/>
      <c r="EX591" s="228"/>
      <c r="EY591" s="228"/>
      <c r="EZ591" s="228"/>
      <c r="FA591" s="228"/>
      <c r="FB591" s="228"/>
      <c r="FC591" s="228"/>
      <c r="FD591" s="228"/>
      <c r="FE591" s="228"/>
      <c r="FF591" s="228"/>
      <c r="FG591" s="236"/>
      <c r="FH591" s="228"/>
      <c r="FI591" s="228"/>
      <c r="FJ591" s="237"/>
      <c r="FK591" s="237"/>
      <c r="FL591" s="237"/>
      <c r="FM591" s="237"/>
      <c r="FN591" s="237"/>
      <c r="FP591" s="237"/>
    </row>
    <row r="592" spans="104:172">
      <c r="CZ592" s="228"/>
      <c r="DA592" s="228"/>
      <c r="DB592" s="228"/>
      <c r="DC592" s="228"/>
      <c r="DD592" s="239"/>
      <c r="DE592" s="239"/>
      <c r="DF592" s="230"/>
      <c r="DG592" s="228"/>
      <c r="DH592" s="228"/>
      <c r="DI592" s="228"/>
      <c r="DJ592" s="228"/>
      <c r="DK592" s="228"/>
      <c r="DL592" s="239"/>
      <c r="DM592" s="230"/>
      <c r="DN592" s="228"/>
      <c r="DO592" s="228"/>
      <c r="DP592" s="228"/>
      <c r="DQ592" s="228"/>
      <c r="DR592" s="228"/>
      <c r="DS592" s="239"/>
      <c r="DT592" s="230"/>
      <c r="EA592" s="195"/>
      <c r="EQ592" s="235"/>
      <c r="ER592" s="235"/>
      <c r="ES592" s="228"/>
      <c r="ET592" s="228"/>
      <c r="EU592" s="228"/>
      <c r="EV592" s="228"/>
      <c r="EW592" s="228"/>
      <c r="EX592" s="228"/>
      <c r="EY592" s="228"/>
      <c r="EZ592" s="228"/>
      <c r="FA592" s="228"/>
      <c r="FB592" s="228"/>
      <c r="FC592" s="228"/>
      <c r="FD592" s="228"/>
      <c r="FE592" s="228"/>
      <c r="FF592" s="228"/>
      <c r="FG592" s="236"/>
      <c r="FH592" s="228"/>
      <c r="FI592" s="228"/>
      <c r="FJ592" s="237"/>
      <c r="FK592" s="237"/>
      <c r="FL592" s="237"/>
      <c r="FM592" s="237"/>
      <c r="FN592" s="237"/>
      <c r="FP592" s="237"/>
    </row>
    <row r="593" spans="104:172">
      <c r="CZ593" s="228"/>
      <c r="DA593" s="228"/>
      <c r="DB593" s="228"/>
      <c r="DC593" s="228"/>
      <c r="DD593" s="239"/>
      <c r="DE593" s="239"/>
      <c r="DF593" s="230"/>
      <c r="DG593" s="228"/>
      <c r="DH593" s="228"/>
      <c r="DI593" s="228"/>
      <c r="DJ593" s="228"/>
      <c r="DK593" s="228"/>
      <c r="DL593" s="239"/>
      <c r="DM593" s="230"/>
      <c r="DN593" s="228"/>
      <c r="DO593" s="228"/>
      <c r="DP593" s="228"/>
      <c r="DQ593" s="228"/>
      <c r="DR593" s="228"/>
      <c r="DS593" s="239"/>
      <c r="DT593" s="230"/>
      <c r="EA593" s="195"/>
      <c r="EQ593" s="235"/>
      <c r="ER593" s="235"/>
      <c r="ES593" s="228"/>
      <c r="ET593" s="228"/>
      <c r="EU593" s="228"/>
      <c r="EV593" s="228"/>
      <c r="EW593" s="228"/>
      <c r="EX593" s="228"/>
      <c r="EY593" s="228"/>
      <c r="EZ593" s="228"/>
      <c r="FA593" s="228"/>
      <c r="FB593" s="228"/>
      <c r="FC593" s="228"/>
      <c r="FD593" s="228"/>
      <c r="FE593" s="228"/>
      <c r="FF593" s="228"/>
      <c r="FG593" s="236"/>
      <c r="FH593" s="228"/>
      <c r="FI593" s="228"/>
      <c r="FJ593" s="237"/>
      <c r="FK593" s="237"/>
      <c r="FL593" s="237"/>
      <c r="FM593" s="237"/>
      <c r="FN593" s="237"/>
      <c r="FP593" s="237"/>
    </row>
    <row r="594" spans="104:172">
      <c r="CZ594" s="228"/>
      <c r="DA594" s="228"/>
      <c r="DB594" s="228"/>
      <c r="DC594" s="228"/>
      <c r="DD594" s="239"/>
      <c r="DE594" s="239"/>
      <c r="DF594" s="230"/>
      <c r="DG594" s="228"/>
      <c r="DH594" s="228"/>
      <c r="DI594" s="228"/>
      <c r="DJ594" s="228"/>
      <c r="DK594" s="228"/>
      <c r="DL594" s="239"/>
      <c r="DM594" s="230"/>
      <c r="DN594" s="228"/>
      <c r="DO594" s="228"/>
      <c r="DP594" s="228"/>
      <c r="DQ594" s="228"/>
      <c r="DR594" s="228"/>
      <c r="DS594" s="239"/>
      <c r="DT594" s="230"/>
      <c r="EA594" s="195"/>
      <c r="EQ594" s="235"/>
      <c r="ER594" s="235"/>
      <c r="ES594" s="228"/>
      <c r="ET594" s="228"/>
      <c r="EU594" s="228"/>
      <c r="EV594" s="228"/>
      <c r="EW594" s="228"/>
      <c r="EX594" s="228"/>
      <c r="EY594" s="228"/>
      <c r="EZ594" s="228"/>
      <c r="FA594" s="228"/>
      <c r="FB594" s="228"/>
      <c r="FC594" s="228"/>
      <c r="FD594" s="228"/>
      <c r="FE594" s="228"/>
      <c r="FF594" s="228"/>
      <c r="FG594" s="236"/>
      <c r="FH594" s="228"/>
      <c r="FI594" s="228"/>
      <c r="FJ594" s="237"/>
      <c r="FK594" s="237"/>
      <c r="FL594" s="237"/>
      <c r="FM594" s="237"/>
      <c r="FN594" s="237"/>
      <c r="FP594" s="237"/>
    </row>
    <row r="595" spans="104:172">
      <c r="CZ595" s="228"/>
      <c r="DA595" s="228"/>
      <c r="DB595" s="228"/>
      <c r="DC595" s="228"/>
      <c r="DD595" s="239"/>
      <c r="DE595" s="239"/>
      <c r="DF595" s="230"/>
      <c r="DG595" s="228"/>
      <c r="DH595" s="228"/>
      <c r="DI595" s="228"/>
      <c r="DJ595" s="228"/>
      <c r="DK595" s="228"/>
      <c r="DL595" s="239"/>
      <c r="DM595" s="230"/>
      <c r="DN595" s="228"/>
      <c r="DO595" s="228"/>
      <c r="DP595" s="228"/>
      <c r="DQ595" s="228"/>
      <c r="DR595" s="228"/>
      <c r="DS595" s="239"/>
      <c r="DT595" s="230"/>
      <c r="EA595" s="195"/>
      <c r="EQ595" s="235"/>
      <c r="ER595" s="235"/>
      <c r="ES595" s="228"/>
      <c r="ET595" s="228"/>
      <c r="EU595" s="228"/>
      <c r="EV595" s="228"/>
      <c r="EW595" s="228"/>
      <c r="EX595" s="228"/>
      <c r="EY595" s="228"/>
      <c r="EZ595" s="228"/>
      <c r="FA595" s="228"/>
      <c r="FB595" s="228"/>
      <c r="FC595" s="228"/>
      <c r="FD595" s="228"/>
      <c r="FE595" s="228"/>
      <c r="FF595" s="228"/>
      <c r="FG595" s="236"/>
      <c r="FH595" s="228"/>
      <c r="FI595" s="228"/>
      <c r="FJ595" s="237"/>
      <c r="FK595" s="237"/>
      <c r="FL595" s="237"/>
      <c r="FM595" s="237"/>
      <c r="FN595" s="237"/>
      <c r="FP595" s="237"/>
    </row>
    <row r="596" spans="104:172">
      <c r="CZ596" s="228"/>
      <c r="DA596" s="228"/>
      <c r="DB596" s="228"/>
      <c r="DC596" s="228"/>
      <c r="DD596" s="239"/>
      <c r="DE596" s="239"/>
      <c r="DF596" s="230"/>
      <c r="DG596" s="228"/>
      <c r="DH596" s="228"/>
      <c r="DI596" s="228"/>
      <c r="DJ596" s="228"/>
      <c r="DK596" s="228"/>
      <c r="DL596" s="239"/>
      <c r="DM596" s="230"/>
      <c r="DN596" s="228"/>
      <c r="DO596" s="228"/>
      <c r="DP596" s="228"/>
      <c r="DQ596" s="228"/>
      <c r="DR596" s="228"/>
      <c r="DS596" s="239"/>
      <c r="DT596" s="230"/>
      <c r="EA596" s="195"/>
      <c r="EQ596" s="235"/>
      <c r="ER596" s="235"/>
      <c r="ES596" s="228"/>
      <c r="ET596" s="228"/>
      <c r="EU596" s="228"/>
      <c r="EV596" s="228"/>
      <c r="EW596" s="228"/>
      <c r="EX596" s="228"/>
      <c r="EY596" s="228"/>
      <c r="EZ596" s="228"/>
      <c r="FA596" s="228"/>
      <c r="FB596" s="228"/>
      <c r="FC596" s="228"/>
      <c r="FD596" s="228"/>
      <c r="FE596" s="228"/>
      <c r="FF596" s="228"/>
      <c r="FG596" s="236"/>
      <c r="FH596" s="228"/>
      <c r="FI596" s="228"/>
      <c r="FJ596" s="237"/>
      <c r="FK596" s="237"/>
      <c r="FL596" s="237"/>
      <c r="FM596" s="237"/>
      <c r="FN596" s="237"/>
      <c r="FP596" s="237"/>
    </row>
    <row r="597" spans="104:172">
      <c r="CZ597" s="228"/>
      <c r="DA597" s="228"/>
      <c r="DB597" s="228"/>
      <c r="DC597" s="228"/>
      <c r="DD597" s="239"/>
      <c r="DE597" s="239"/>
      <c r="DF597" s="230"/>
      <c r="DG597" s="228"/>
      <c r="DH597" s="228"/>
      <c r="DI597" s="228"/>
      <c r="DJ597" s="228"/>
      <c r="DK597" s="228"/>
      <c r="DL597" s="239"/>
      <c r="DM597" s="230"/>
      <c r="DN597" s="228"/>
      <c r="DO597" s="228"/>
      <c r="DP597" s="228"/>
      <c r="DQ597" s="228"/>
      <c r="DR597" s="228"/>
      <c r="DS597" s="239"/>
      <c r="DT597" s="230"/>
      <c r="EA597" s="195"/>
      <c r="EQ597" s="235"/>
      <c r="ER597" s="235"/>
      <c r="ES597" s="228"/>
      <c r="ET597" s="228"/>
      <c r="EU597" s="228"/>
      <c r="EV597" s="228"/>
      <c r="EW597" s="228"/>
      <c r="EX597" s="228"/>
      <c r="EY597" s="228"/>
      <c r="EZ597" s="228"/>
      <c r="FA597" s="228"/>
      <c r="FB597" s="228"/>
      <c r="FC597" s="228"/>
      <c r="FD597" s="228"/>
      <c r="FE597" s="228"/>
      <c r="FF597" s="228"/>
      <c r="FG597" s="236"/>
      <c r="FH597" s="228"/>
      <c r="FI597" s="228"/>
      <c r="FJ597" s="237"/>
      <c r="FK597" s="237"/>
      <c r="FL597" s="237"/>
      <c r="FM597" s="237"/>
      <c r="FN597" s="237"/>
      <c r="FP597" s="237"/>
    </row>
    <row r="598" spans="104:172">
      <c r="CZ598" s="228"/>
      <c r="DA598" s="228"/>
      <c r="DB598" s="228"/>
      <c r="DC598" s="228"/>
      <c r="DD598" s="239"/>
      <c r="DE598" s="239"/>
      <c r="DF598" s="230"/>
      <c r="DG598" s="228"/>
      <c r="DH598" s="228"/>
      <c r="DI598" s="228"/>
      <c r="DJ598" s="228"/>
      <c r="DK598" s="228"/>
      <c r="DL598" s="239"/>
      <c r="DM598" s="230"/>
      <c r="DN598" s="228"/>
      <c r="DO598" s="228"/>
      <c r="DP598" s="228"/>
      <c r="DQ598" s="228"/>
      <c r="DR598" s="228"/>
      <c r="DS598" s="239"/>
      <c r="DT598" s="230"/>
      <c r="EA598" s="195"/>
      <c r="EQ598" s="235"/>
      <c r="ER598" s="235"/>
      <c r="ES598" s="228"/>
      <c r="ET598" s="228"/>
      <c r="EU598" s="228"/>
      <c r="EV598" s="228"/>
      <c r="EW598" s="228"/>
      <c r="EX598" s="228"/>
      <c r="EY598" s="228"/>
      <c r="EZ598" s="228"/>
      <c r="FA598" s="228"/>
      <c r="FB598" s="228"/>
      <c r="FC598" s="228"/>
      <c r="FD598" s="228"/>
      <c r="FE598" s="228"/>
      <c r="FF598" s="228"/>
      <c r="FG598" s="236"/>
      <c r="FH598" s="228"/>
      <c r="FI598" s="228"/>
      <c r="FJ598" s="237"/>
      <c r="FK598" s="237"/>
      <c r="FL598" s="237"/>
      <c r="FM598" s="237"/>
      <c r="FN598" s="237"/>
      <c r="FP598" s="237"/>
    </row>
    <row r="599" spans="104:172">
      <c r="CZ599" s="228"/>
      <c r="DA599" s="228"/>
      <c r="DB599" s="228"/>
      <c r="DC599" s="228"/>
      <c r="DD599" s="239"/>
      <c r="DE599" s="239"/>
      <c r="DF599" s="230"/>
      <c r="DG599" s="228"/>
      <c r="DH599" s="228"/>
      <c r="DI599" s="228"/>
      <c r="DJ599" s="228"/>
      <c r="DK599" s="228"/>
      <c r="DL599" s="239"/>
      <c r="DM599" s="230"/>
      <c r="DN599" s="228"/>
      <c r="DO599" s="228"/>
      <c r="DP599" s="228"/>
      <c r="DQ599" s="228"/>
      <c r="DR599" s="228"/>
      <c r="DS599" s="239"/>
      <c r="DT599" s="230"/>
      <c r="EA599" s="195"/>
      <c r="EQ599" s="235"/>
      <c r="ER599" s="235"/>
      <c r="ES599" s="228"/>
      <c r="ET599" s="228"/>
      <c r="EU599" s="228"/>
      <c r="EV599" s="228"/>
      <c r="EW599" s="228"/>
      <c r="EX599" s="228"/>
      <c r="EY599" s="228"/>
      <c r="EZ599" s="228"/>
      <c r="FA599" s="228"/>
      <c r="FB599" s="228"/>
      <c r="FC599" s="228"/>
      <c r="FD599" s="228"/>
      <c r="FE599" s="228"/>
      <c r="FF599" s="228"/>
      <c r="FG599" s="236"/>
      <c r="FH599" s="228"/>
      <c r="FI599" s="228"/>
      <c r="FJ599" s="237"/>
      <c r="FK599" s="237"/>
      <c r="FL599" s="237"/>
      <c r="FM599" s="237"/>
      <c r="FN599" s="237"/>
      <c r="FP599" s="237"/>
    </row>
    <row r="600" spans="104:172">
      <c r="CZ600" s="228"/>
      <c r="DA600" s="228"/>
      <c r="DB600" s="228"/>
      <c r="DC600" s="228"/>
      <c r="DD600" s="239"/>
      <c r="DE600" s="239"/>
      <c r="DF600" s="230"/>
      <c r="DG600" s="228"/>
      <c r="DH600" s="228"/>
      <c r="DI600" s="228"/>
      <c r="DJ600" s="228"/>
      <c r="DK600" s="228"/>
      <c r="DL600" s="239"/>
      <c r="DM600" s="230"/>
      <c r="DN600" s="228"/>
      <c r="DO600" s="228"/>
      <c r="DP600" s="228"/>
      <c r="DQ600" s="228"/>
      <c r="DR600" s="228"/>
      <c r="DS600" s="239"/>
      <c r="DT600" s="230"/>
      <c r="EA600" s="195"/>
      <c r="EQ600" s="235"/>
      <c r="ER600" s="235"/>
      <c r="ES600" s="228"/>
      <c r="ET600" s="228"/>
      <c r="EU600" s="228"/>
      <c r="EV600" s="228"/>
      <c r="EW600" s="228"/>
      <c r="EX600" s="228"/>
      <c r="EY600" s="228"/>
      <c r="EZ600" s="228"/>
      <c r="FA600" s="228"/>
      <c r="FB600" s="228"/>
      <c r="FC600" s="228"/>
      <c r="FD600" s="228"/>
      <c r="FE600" s="228"/>
      <c r="FF600" s="228"/>
      <c r="FG600" s="236"/>
      <c r="FH600" s="228"/>
      <c r="FI600" s="228"/>
      <c r="FJ600" s="237"/>
      <c r="FK600" s="237"/>
      <c r="FL600" s="237"/>
      <c r="FM600" s="237"/>
      <c r="FN600" s="237"/>
      <c r="FP600" s="237"/>
    </row>
    <row r="601" spans="104:172">
      <c r="CZ601" s="228"/>
      <c r="DA601" s="228"/>
      <c r="DB601" s="228"/>
      <c r="DC601" s="228"/>
      <c r="DD601" s="239"/>
      <c r="DE601" s="239"/>
      <c r="DF601" s="230"/>
      <c r="DG601" s="228"/>
      <c r="DH601" s="228"/>
      <c r="DI601" s="228"/>
      <c r="DJ601" s="228"/>
      <c r="DK601" s="228"/>
      <c r="DL601" s="239"/>
      <c r="DM601" s="230"/>
      <c r="DN601" s="228"/>
      <c r="DO601" s="228"/>
      <c r="DP601" s="228"/>
      <c r="DQ601" s="228"/>
      <c r="DR601" s="228"/>
      <c r="DS601" s="239"/>
      <c r="DT601" s="230"/>
      <c r="EA601" s="195"/>
      <c r="EQ601" s="235"/>
      <c r="ER601" s="235"/>
      <c r="ES601" s="228"/>
      <c r="ET601" s="228"/>
      <c r="EU601" s="228"/>
      <c r="EV601" s="228"/>
      <c r="EW601" s="228"/>
      <c r="EX601" s="228"/>
      <c r="EY601" s="228"/>
      <c r="EZ601" s="228"/>
      <c r="FA601" s="228"/>
      <c r="FB601" s="228"/>
      <c r="FC601" s="228"/>
      <c r="FD601" s="228"/>
      <c r="FE601" s="228"/>
      <c r="FF601" s="228"/>
      <c r="FG601" s="236"/>
      <c r="FH601" s="228"/>
      <c r="FI601" s="228"/>
      <c r="FJ601" s="237"/>
      <c r="FK601" s="237"/>
      <c r="FL601" s="237"/>
      <c r="FM601" s="237"/>
      <c r="FN601" s="237"/>
      <c r="FP601" s="237"/>
    </row>
    <row r="602" spans="104:172">
      <c r="CZ602" s="228"/>
      <c r="DA602" s="228"/>
      <c r="DB602" s="228"/>
      <c r="DC602" s="228"/>
      <c r="DD602" s="239"/>
      <c r="DE602" s="239"/>
      <c r="DF602" s="230"/>
      <c r="DG602" s="228"/>
      <c r="DH602" s="228"/>
      <c r="DI602" s="228"/>
      <c r="DJ602" s="228"/>
      <c r="DK602" s="228"/>
      <c r="DL602" s="239"/>
      <c r="DM602" s="230"/>
      <c r="DN602" s="228"/>
      <c r="DO602" s="228"/>
      <c r="DP602" s="228"/>
      <c r="DQ602" s="228"/>
      <c r="DR602" s="228"/>
      <c r="DS602" s="239"/>
      <c r="DT602" s="230"/>
      <c r="EA602" s="195"/>
      <c r="EQ602" s="235"/>
      <c r="ER602" s="235"/>
      <c r="ES602" s="228"/>
      <c r="ET602" s="228"/>
      <c r="EU602" s="228"/>
      <c r="EV602" s="228"/>
      <c r="EW602" s="228"/>
      <c r="EX602" s="228"/>
      <c r="EY602" s="228"/>
      <c r="EZ602" s="228"/>
      <c r="FA602" s="228"/>
      <c r="FB602" s="228"/>
      <c r="FC602" s="228"/>
      <c r="FD602" s="228"/>
      <c r="FE602" s="228"/>
      <c r="FF602" s="228"/>
      <c r="FG602" s="236"/>
      <c r="FH602" s="228"/>
      <c r="FI602" s="228"/>
      <c r="FJ602" s="237"/>
      <c r="FK602" s="237"/>
      <c r="FL602" s="237"/>
      <c r="FM602" s="237"/>
      <c r="FN602" s="237"/>
      <c r="FP602" s="237"/>
    </row>
    <row r="603" spans="104:172">
      <c r="CZ603" s="228"/>
      <c r="DA603" s="228"/>
      <c r="DB603" s="228"/>
      <c r="DC603" s="228"/>
      <c r="DD603" s="239"/>
      <c r="DE603" s="239"/>
      <c r="DF603" s="230"/>
      <c r="DG603" s="228"/>
      <c r="DH603" s="228"/>
      <c r="DI603" s="228"/>
      <c r="DJ603" s="228"/>
      <c r="DK603" s="228"/>
      <c r="DL603" s="239"/>
      <c r="DM603" s="230"/>
      <c r="DN603" s="228"/>
      <c r="DO603" s="228"/>
      <c r="DP603" s="228"/>
      <c r="DQ603" s="228"/>
      <c r="DR603" s="228"/>
      <c r="DS603" s="239"/>
      <c r="DT603" s="230"/>
      <c r="EA603" s="195"/>
      <c r="EQ603" s="235"/>
      <c r="ER603" s="235"/>
      <c r="ES603" s="228"/>
      <c r="ET603" s="228"/>
      <c r="EU603" s="228"/>
      <c r="EV603" s="228"/>
      <c r="EW603" s="228"/>
      <c r="EX603" s="228"/>
      <c r="EY603" s="228"/>
      <c r="EZ603" s="228"/>
      <c r="FA603" s="228"/>
      <c r="FB603" s="228"/>
      <c r="FC603" s="228"/>
      <c r="FD603" s="228"/>
      <c r="FE603" s="228"/>
      <c r="FF603" s="228"/>
      <c r="FG603" s="236"/>
      <c r="FH603" s="228"/>
      <c r="FI603" s="228"/>
      <c r="FJ603" s="237"/>
      <c r="FK603" s="237"/>
      <c r="FL603" s="237"/>
      <c r="FM603" s="237"/>
      <c r="FN603" s="237"/>
      <c r="FP603" s="237"/>
    </row>
    <row r="604" spans="104:172">
      <c r="CZ604" s="228"/>
      <c r="DA604" s="228"/>
      <c r="DB604" s="228"/>
      <c r="DC604" s="228"/>
      <c r="DD604" s="239"/>
      <c r="DE604" s="239"/>
      <c r="DF604" s="230"/>
      <c r="DG604" s="228"/>
      <c r="DH604" s="228"/>
      <c r="DI604" s="228"/>
      <c r="DJ604" s="228"/>
      <c r="DK604" s="228"/>
      <c r="DL604" s="239"/>
      <c r="DM604" s="230"/>
      <c r="DN604" s="228"/>
      <c r="DO604" s="228"/>
      <c r="DP604" s="228"/>
      <c r="DQ604" s="228"/>
      <c r="DR604" s="228"/>
      <c r="DS604" s="239"/>
      <c r="DT604" s="230"/>
      <c r="EA604" s="195"/>
      <c r="EQ604" s="235"/>
      <c r="ER604" s="235"/>
      <c r="ES604" s="228"/>
      <c r="ET604" s="228"/>
      <c r="EU604" s="228"/>
      <c r="EV604" s="228"/>
      <c r="EW604" s="228"/>
      <c r="EX604" s="228"/>
      <c r="EY604" s="228"/>
      <c r="EZ604" s="228"/>
      <c r="FA604" s="228"/>
      <c r="FB604" s="228"/>
      <c r="FC604" s="228"/>
      <c r="FD604" s="228"/>
      <c r="FE604" s="228"/>
      <c r="FF604" s="228"/>
      <c r="FG604" s="236"/>
      <c r="FH604" s="228"/>
      <c r="FI604" s="228"/>
      <c r="FJ604" s="237"/>
      <c r="FK604" s="237"/>
      <c r="FL604" s="237"/>
      <c r="FM604" s="237"/>
      <c r="FN604" s="237"/>
      <c r="FP604" s="237"/>
    </row>
    <row r="605" spans="104:172">
      <c r="CZ605" s="228"/>
      <c r="DA605" s="228"/>
      <c r="DB605" s="228"/>
      <c r="DC605" s="228"/>
      <c r="DD605" s="239"/>
      <c r="DE605" s="239"/>
      <c r="DF605" s="230"/>
      <c r="DG605" s="228"/>
      <c r="DH605" s="228"/>
      <c r="DI605" s="228"/>
      <c r="DJ605" s="228"/>
      <c r="DK605" s="228"/>
      <c r="DL605" s="239"/>
      <c r="DM605" s="230"/>
      <c r="DN605" s="228"/>
      <c r="DO605" s="228"/>
      <c r="DP605" s="228"/>
      <c r="DQ605" s="228"/>
      <c r="DR605" s="228"/>
      <c r="DS605" s="239"/>
      <c r="DT605" s="230"/>
      <c r="EA605" s="195"/>
      <c r="EQ605" s="235"/>
      <c r="ER605" s="235"/>
      <c r="ES605" s="228"/>
      <c r="ET605" s="228"/>
      <c r="EU605" s="228"/>
      <c r="EV605" s="228"/>
      <c r="EW605" s="228"/>
      <c r="EX605" s="228"/>
      <c r="EY605" s="228"/>
      <c r="EZ605" s="228"/>
      <c r="FA605" s="228"/>
      <c r="FB605" s="228"/>
      <c r="FC605" s="228"/>
      <c r="FD605" s="228"/>
      <c r="FE605" s="228"/>
      <c r="FF605" s="228"/>
      <c r="FG605" s="236"/>
      <c r="FH605" s="228"/>
      <c r="FI605" s="228"/>
      <c r="FJ605" s="237"/>
      <c r="FK605" s="237"/>
      <c r="FL605" s="237"/>
      <c r="FM605" s="237"/>
      <c r="FN605" s="237"/>
      <c r="FP605" s="237"/>
    </row>
    <row r="606" spans="104:172">
      <c r="CZ606" s="228"/>
      <c r="DA606" s="228"/>
      <c r="DB606" s="228"/>
      <c r="DC606" s="228"/>
      <c r="DD606" s="239"/>
      <c r="DE606" s="239"/>
      <c r="DF606" s="230"/>
      <c r="DG606" s="228"/>
      <c r="DH606" s="228"/>
      <c r="DI606" s="228"/>
      <c r="DJ606" s="228"/>
      <c r="DK606" s="228"/>
      <c r="DL606" s="239"/>
      <c r="DM606" s="230"/>
      <c r="DN606" s="228"/>
      <c r="DO606" s="228"/>
      <c r="DP606" s="228"/>
      <c r="DQ606" s="228"/>
      <c r="DR606" s="228"/>
      <c r="DS606" s="239"/>
      <c r="DT606" s="230"/>
      <c r="EA606" s="195"/>
      <c r="EQ606" s="235"/>
      <c r="ER606" s="235"/>
      <c r="ES606" s="228"/>
      <c r="ET606" s="228"/>
      <c r="EU606" s="228"/>
      <c r="EV606" s="228"/>
      <c r="EW606" s="228"/>
      <c r="EX606" s="228"/>
      <c r="EY606" s="228"/>
      <c r="EZ606" s="228"/>
      <c r="FA606" s="228"/>
      <c r="FB606" s="228"/>
      <c r="FC606" s="228"/>
      <c r="FD606" s="228"/>
      <c r="FE606" s="228"/>
      <c r="FF606" s="228"/>
      <c r="FG606" s="236"/>
      <c r="FH606" s="228"/>
      <c r="FI606" s="228"/>
      <c r="FJ606" s="237"/>
      <c r="FK606" s="237"/>
      <c r="FL606" s="237"/>
      <c r="FM606" s="237"/>
      <c r="FN606" s="237"/>
      <c r="FP606" s="237"/>
    </row>
    <row r="607" spans="104:172">
      <c r="CZ607" s="228"/>
      <c r="DA607" s="228"/>
      <c r="DB607" s="228"/>
      <c r="DC607" s="228"/>
      <c r="DD607" s="239"/>
      <c r="DE607" s="239"/>
      <c r="DF607" s="230"/>
      <c r="DG607" s="228"/>
      <c r="DH607" s="228"/>
      <c r="DI607" s="228"/>
      <c r="DJ607" s="228"/>
      <c r="DK607" s="228"/>
      <c r="DL607" s="239"/>
      <c r="DM607" s="230"/>
      <c r="DN607" s="228"/>
      <c r="DO607" s="228"/>
      <c r="DP607" s="228"/>
      <c r="DQ607" s="228"/>
      <c r="DR607" s="228"/>
      <c r="DS607" s="239"/>
      <c r="DT607" s="230"/>
      <c r="EA607" s="195"/>
      <c r="EQ607" s="235"/>
      <c r="ER607" s="235"/>
      <c r="ES607" s="228"/>
      <c r="ET607" s="228"/>
      <c r="EU607" s="228"/>
      <c r="EV607" s="228"/>
      <c r="EW607" s="228"/>
      <c r="EX607" s="228"/>
      <c r="EY607" s="228"/>
      <c r="EZ607" s="228"/>
      <c r="FA607" s="228"/>
      <c r="FB607" s="228"/>
      <c r="FC607" s="228"/>
      <c r="FD607" s="228"/>
      <c r="FE607" s="228"/>
      <c r="FF607" s="228"/>
      <c r="FG607" s="236"/>
      <c r="FH607" s="228"/>
      <c r="FI607" s="228"/>
      <c r="FJ607" s="237"/>
      <c r="FK607" s="237"/>
      <c r="FL607" s="237"/>
      <c r="FM607" s="237"/>
      <c r="FN607" s="237"/>
      <c r="FP607" s="237"/>
    </row>
    <row r="608" spans="104:172">
      <c r="CZ608" s="228"/>
      <c r="DA608" s="228"/>
      <c r="DB608" s="228"/>
      <c r="DC608" s="228"/>
      <c r="DD608" s="239"/>
      <c r="DE608" s="239"/>
      <c r="DF608" s="230"/>
      <c r="DG608" s="228"/>
      <c r="DH608" s="228"/>
      <c r="DI608" s="228"/>
      <c r="DJ608" s="228"/>
      <c r="DK608" s="228"/>
      <c r="DL608" s="239"/>
      <c r="DM608" s="230"/>
      <c r="DN608" s="228"/>
      <c r="DO608" s="228"/>
      <c r="DP608" s="228"/>
      <c r="DQ608" s="228"/>
      <c r="DR608" s="228"/>
      <c r="DS608" s="239"/>
      <c r="DT608" s="230"/>
      <c r="EA608" s="195"/>
      <c r="EQ608" s="235"/>
      <c r="ER608" s="235"/>
      <c r="ES608" s="228"/>
      <c r="ET608" s="228"/>
      <c r="EU608" s="228"/>
      <c r="EV608" s="228"/>
      <c r="EW608" s="228"/>
      <c r="EX608" s="228"/>
      <c r="EY608" s="228"/>
      <c r="EZ608" s="228"/>
      <c r="FA608" s="228"/>
      <c r="FB608" s="228"/>
      <c r="FC608" s="228"/>
      <c r="FD608" s="228"/>
      <c r="FE608" s="228"/>
      <c r="FF608" s="228"/>
      <c r="FG608" s="236"/>
      <c r="FH608" s="228"/>
      <c r="FI608" s="228"/>
      <c r="FJ608" s="237"/>
      <c r="FK608" s="237"/>
      <c r="FL608" s="237"/>
      <c r="FM608" s="237"/>
      <c r="FN608" s="237"/>
      <c r="FP608" s="237"/>
    </row>
    <row r="609" spans="104:172">
      <c r="CZ609" s="228"/>
      <c r="DA609" s="228"/>
      <c r="DB609" s="228"/>
      <c r="DC609" s="228"/>
      <c r="DD609" s="239"/>
      <c r="DE609" s="239"/>
      <c r="DF609" s="230"/>
      <c r="DG609" s="228"/>
      <c r="DH609" s="228"/>
      <c r="DI609" s="228"/>
      <c r="DJ609" s="228"/>
      <c r="DK609" s="228"/>
      <c r="DL609" s="239"/>
      <c r="DM609" s="230"/>
      <c r="DN609" s="228"/>
      <c r="DO609" s="228"/>
      <c r="DP609" s="228"/>
      <c r="DQ609" s="228"/>
      <c r="DR609" s="228"/>
      <c r="DS609" s="239"/>
      <c r="DT609" s="230"/>
      <c r="EA609" s="195"/>
      <c r="EQ609" s="235"/>
      <c r="ER609" s="235"/>
      <c r="ES609" s="228"/>
      <c r="ET609" s="228"/>
      <c r="EU609" s="228"/>
      <c r="EV609" s="228"/>
      <c r="EW609" s="228"/>
      <c r="EX609" s="228"/>
      <c r="EY609" s="228"/>
      <c r="EZ609" s="228"/>
      <c r="FA609" s="228"/>
      <c r="FB609" s="228"/>
      <c r="FC609" s="228"/>
      <c r="FD609" s="228"/>
      <c r="FE609" s="228"/>
      <c r="FF609" s="228"/>
      <c r="FG609" s="236"/>
      <c r="FH609" s="228"/>
      <c r="FI609" s="228"/>
      <c r="FJ609" s="237"/>
      <c r="FK609" s="237"/>
      <c r="FL609" s="237"/>
      <c r="FM609" s="237"/>
      <c r="FN609" s="237"/>
      <c r="FP609" s="237"/>
    </row>
    <row r="610" spans="104:172">
      <c r="CZ610" s="228"/>
      <c r="DA610" s="228"/>
      <c r="DB610" s="228"/>
      <c r="DC610" s="228"/>
      <c r="DD610" s="239"/>
      <c r="DE610" s="239"/>
      <c r="DF610" s="230"/>
      <c r="DG610" s="228"/>
      <c r="DH610" s="228"/>
      <c r="DI610" s="228"/>
      <c r="DJ610" s="228"/>
      <c r="DK610" s="228"/>
      <c r="DL610" s="239"/>
      <c r="DM610" s="230"/>
      <c r="DN610" s="228"/>
      <c r="DO610" s="228"/>
      <c r="DP610" s="228"/>
      <c r="DQ610" s="228"/>
      <c r="DR610" s="228"/>
      <c r="DS610" s="239"/>
      <c r="DT610" s="230"/>
      <c r="EA610" s="195"/>
      <c r="EQ610" s="235"/>
      <c r="ER610" s="235"/>
      <c r="ES610" s="228"/>
      <c r="ET610" s="228"/>
      <c r="EU610" s="228"/>
      <c r="EV610" s="228"/>
      <c r="EW610" s="228"/>
      <c r="EX610" s="228"/>
      <c r="EY610" s="228"/>
      <c r="EZ610" s="228"/>
      <c r="FA610" s="228"/>
      <c r="FB610" s="228"/>
      <c r="FC610" s="228"/>
      <c r="FD610" s="228"/>
      <c r="FE610" s="228"/>
      <c r="FF610" s="228"/>
      <c r="FG610" s="236"/>
      <c r="FH610" s="228"/>
      <c r="FI610" s="228"/>
      <c r="FJ610" s="237"/>
      <c r="FK610" s="237"/>
      <c r="FL610" s="237"/>
      <c r="FM610" s="237"/>
      <c r="FN610" s="237"/>
      <c r="FP610" s="237"/>
    </row>
    <row r="611" spans="104:172">
      <c r="CZ611" s="228"/>
      <c r="DA611" s="228"/>
      <c r="DB611" s="228"/>
      <c r="DC611" s="228"/>
      <c r="DD611" s="239"/>
      <c r="DE611" s="239"/>
      <c r="DF611" s="230"/>
      <c r="DG611" s="228"/>
      <c r="DH611" s="228"/>
      <c r="DI611" s="228"/>
      <c r="DJ611" s="228"/>
      <c r="DK611" s="228"/>
      <c r="DL611" s="239"/>
      <c r="DM611" s="230"/>
      <c r="DN611" s="228"/>
      <c r="DO611" s="228"/>
      <c r="DP611" s="228"/>
      <c r="DQ611" s="228"/>
      <c r="DR611" s="228"/>
      <c r="DS611" s="239"/>
      <c r="DT611" s="230"/>
      <c r="EA611" s="195"/>
      <c r="EQ611" s="235"/>
      <c r="ER611" s="235"/>
      <c r="ES611" s="228"/>
      <c r="ET611" s="228"/>
      <c r="EU611" s="228"/>
      <c r="EV611" s="228"/>
      <c r="EW611" s="228"/>
      <c r="EX611" s="228"/>
      <c r="EY611" s="228"/>
      <c r="EZ611" s="228"/>
      <c r="FA611" s="228"/>
      <c r="FB611" s="228"/>
      <c r="FC611" s="228"/>
      <c r="FD611" s="228"/>
      <c r="FE611" s="228"/>
      <c r="FF611" s="228"/>
      <c r="FG611" s="236"/>
      <c r="FH611" s="228"/>
      <c r="FI611" s="228"/>
      <c r="FJ611" s="237"/>
      <c r="FK611" s="237"/>
      <c r="FL611" s="237"/>
      <c r="FM611" s="237"/>
      <c r="FN611" s="237"/>
      <c r="FP611" s="237"/>
    </row>
    <row r="612" spans="104:172">
      <c r="CZ612" s="228"/>
      <c r="DA612" s="228"/>
      <c r="DB612" s="228"/>
      <c r="DC612" s="228"/>
      <c r="DD612" s="239"/>
      <c r="DE612" s="239"/>
      <c r="DF612" s="230"/>
      <c r="DG612" s="228"/>
      <c r="DH612" s="228"/>
      <c r="DI612" s="228"/>
      <c r="DJ612" s="228"/>
      <c r="DK612" s="228"/>
      <c r="DL612" s="239"/>
      <c r="DM612" s="230"/>
      <c r="DN612" s="228"/>
      <c r="DO612" s="228"/>
      <c r="DP612" s="228"/>
      <c r="DQ612" s="228"/>
      <c r="DR612" s="228"/>
      <c r="DS612" s="239"/>
      <c r="DT612" s="230"/>
      <c r="EA612" s="195"/>
      <c r="EQ612" s="235"/>
      <c r="ER612" s="235"/>
      <c r="ES612" s="228"/>
      <c r="ET612" s="228"/>
      <c r="EU612" s="228"/>
      <c r="EV612" s="228"/>
      <c r="EW612" s="228"/>
      <c r="EX612" s="228"/>
      <c r="EY612" s="228"/>
      <c r="EZ612" s="228"/>
      <c r="FA612" s="228"/>
      <c r="FB612" s="228"/>
      <c r="FC612" s="228"/>
      <c r="FD612" s="228"/>
      <c r="FE612" s="228"/>
      <c r="FF612" s="228"/>
      <c r="FG612" s="236"/>
      <c r="FH612" s="228"/>
      <c r="FI612" s="228"/>
      <c r="FJ612" s="237"/>
      <c r="FK612" s="237"/>
      <c r="FL612" s="237"/>
      <c r="FM612" s="237"/>
      <c r="FN612" s="237"/>
      <c r="FP612" s="237"/>
    </row>
    <row r="613" spans="104:172">
      <c r="CZ613" s="228"/>
      <c r="DA613" s="228"/>
      <c r="DB613" s="228"/>
      <c r="DC613" s="228"/>
      <c r="DD613" s="239"/>
      <c r="DE613" s="239"/>
      <c r="DF613" s="230"/>
      <c r="DG613" s="228"/>
      <c r="DH613" s="228"/>
      <c r="DI613" s="228"/>
      <c r="DJ613" s="228"/>
      <c r="DK613" s="228"/>
      <c r="DL613" s="239"/>
      <c r="DM613" s="230"/>
      <c r="DN613" s="228"/>
      <c r="DO613" s="228"/>
      <c r="DP613" s="228"/>
      <c r="DQ613" s="228"/>
      <c r="DR613" s="228"/>
      <c r="DS613" s="239"/>
      <c r="DT613" s="230"/>
      <c r="EA613" s="195"/>
      <c r="EQ613" s="235"/>
      <c r="ER613" s="235"/>
      <c r="ES613" s="228"/>
      <c r="ET613" s="228"/>
      <c r="EU613" s="228"/>
      <c r="EV613" s="228"/>
      <c r="EW613" s="228"/>
      <c r="EX613" s="228"/>
      <c r="EY613" s="228"/>
      <c r="EZ613" s="228"/>
      <c r="FA613" s="228"/>
      <c r="FB613" s="228"/>
      <c r="FC613" s="228"/>
      <c r="FD613" s="228"/>
      <c r="FE613" s="228"/>
      <c r="FF613" s="228"/>
      <c r="FG613" s="236"/>
      <c r="FH613" s="228"/>
      <c r="FI613" s="228"/>
      <c r="FJ613" s="237"/>
      <c r="FK613" s="237"/>
      <c r="FL613" s="237"/>
      <c r="FM613" s="237"/>
      <c r="FN613" s="237"/>
      <c r="FP613" s="237"/>
    </row>
    <row r="614" spans="104:172">
      <c r="CZ614" s="228"/>
      <c r="DA614" s="228"/>
      <c r="DB614" s="228"/>
      <c r="DC614" s="228"/>
      <c r="DD614" s="239"/>
      <c r="DE614" s="239"/>
      <c r="DF614" s="230"/>
      <c r="DG614" s="228"/>
      <c r="DH614" s="228"/>
      <c r="DI614" s="228"/>
      <c r="DJ614" s="228"/>
      <c r="DK614" s="228"/>
      <c r="DL614" s="239"/>
      <c r="DM614" s="230"/>
      <c r="DN614" s="228"/>
      <c r="DO614" s="228"/>
      <c r="DP614" s="228"/>
      <c r="DQ614" s="228"/>
      <c r="DR614" s="228"/>
      <c r="DS614" s="239"/>
      <c r="DT614" s="230"/>
      <c r="EA614" s="195"/>
      <c r="EQ614" s="235"/>
      <c r="ER614" s="235"/>
      <c r="ES614" s="228"/>
      <c r="ET614" s="228"/>
      <c r="EU614" s="228"/>
      <c r="EV614" s="228"/>
      <c r="EW614" s="228"/>
      <c r="EX614" s="228"/>
      <c r="EY614" s="228"/>
      <c r="EZ614" s="228"/>
      <c r="FA614" s="228"/>
      <c r="FB614" s="228"/>
      <c r="FC614" s="228"/>
      <c r="FD614" s="228"/>
      <c r="FE614" s="228"/>
      <c r="FF614" s="228"/>
      <c r="FG614" s="236"/>
      <c r="FH614" s="228"/>
      <c r="FI614" s="228"/>
      <c r="FJ614" s="237"/>
      <c r="FK614" s="237"/>
      <c r="FL614" s="237"/>
      <c r="FM614" s="237"/>
      <c r="FN614" s="237"/>
      <c r="FP614" s="237"/>
    </row>
    <row r="615" spans="104:172">
      <c r="CZ615" s="228"/>
      <c r="DA615" s="228"/>
      <c r="DB615" s="228"/>
      <c r="DC615" s="228"/>
      <c r="DD615" s="239"/>
      <c r="DE615" s="239"/>
      <c r="DF615" s="230"/>
      <c r="DG615" s="228"/>
      <c r="DH615" s="228"/>
      <c r="DI615" s="228"/>
      <c r="DJ615" s="228"/>
      <c r="DK615" s="228"/>
      <c r="DL615" s="239"/>
      <c r="DM615" s="230"/>
      <c r="DN615" s="228"/>
      <c r="DO615" s="228"/>
      <c r="DP615" s="228"/>
      <c r="DQ615" s="228"/>
      <c r="DR615" s="228"/>
      <c r="DS615" s="239"/>
      <c r="DT615" s="230"/>
      <c r="EA615" s="195"/>
      <c r="EQ615" s="235"/>
      <c r="ER615" s="235"/>
      <c r="ES615" s="228"/>
      <c r="ET615" s="228"/>
      <c r="EU615" s="228"/>
      <c r="EV615" s="228"/>
      <c r="EW615" s="228"/>
      <c r="EX615" s="228"/>
      <c r="EY615" s="228"/>
      <c r="EZ615" s="228"/>
      <c r="FA615" s="228"/>
      <c r="FB615" s="228"/>
      <c r="FC615" s="228"/>
      <c r="FD615" s="228"/>
      <c r="FE615" s="228"/>
      <c r="FF615" s="228"/>
      <c r="FG615" s="236"/>
      <c r="FH615" s="228"/>
      <c r="FI615" s="228"/>
      <c r="FJ615" s="237"/>
      <c r="FK615" s="237"/>
      <c r="FL615" s="237"/>
      <c r="FM615" s="237"/>
      <c r="FN615" s="237"/>
      <c r="FP615" s="237"/>
    </row>
    <row r="616" spans="104:172">
      <c r="CZ616" s="228"/>
      <c r="DA616" s="228"/>
      <c r="DB616" s="228"/>
      <c r="DC616" s="228"/>
      <c r="DD616" s="239"/>
      <c r="DE616" s="239"/>
      <c r="DF616" s="230"/>
      <c r="DG616" s="228"/>
      <c r="DH616" s="228"/>
      <c r="DI616" s="228"/>
      <c r="DJ616" s="228"/>
      <c r="DK616" s="228"/>
      <c r="DL616" s="239"/>
      <c r="DM616" s="230"/>
      <c r="DN616" s="228"/>
      <c r="DO616" s="228"/>
      <c r="DP616" s="228"/>
      <c r="DQ616" s="228"/>
      <c r="DR616" s="228"/>
      <c r="DS616" s="239"/>
      <c r="DT616" s="230"/>
      <c r="EA616" s="195"/>
      <c r="EQ616" s="235"/>
      <c r="ER616" s="235"/>
      <c r="ES616" s="228"/>
      <c r="ET616" s="228"/>
      <c r="EU616" s="228"/>
      <c r="EV616" s="228"/>
      <c r="EW616" s="228"/>
      <c r="EX616" s="228"/>
      <c r="EY616" s="228"/>
      <c r="EZ616" s="228"/>
      <c r="FA616" s="228"/>
      <c r="FB616" s="228"/>
      <c r="FC616" s="228"/>
      <c r="FD616" s="228"/>
      <c r="FE616" s="228"/>
      <c r="FF616" s="228"/>
      <c r="FG616" s="236"/>
      <c r="FH616" s="228"/>
      <c r="FI616" s="228"/>
      <c r="FJ616" s="237"/>
      <c r="FK616" s="237"/>
      <c r="FL616" s="237"/>
      <c r="FM616" s="237"/>
      <c r="FN616" s="237"/>
      <c r="FP616" s="237"/>
    </row>
    <row r="617" spans="104:172">
      <c r="CZ617" s="228"/>
      <c r="DA617" s="228"/>
      <c r="DB617" s="228"/>
      <c r="DC617" s="228"/>
      <c r="DD617" s="239"/>
      <c r="DE617" s="239"/>
      <c r="DF617" s="230"/>
      <c r="DG617" s="228"/>
      <c r="DH617" s="228"/>
      <c r="DI617" s="228"/>
      <c r="DJ617" s="228"/>
      <c r="DK617" s="228"/>
      <c r="DL617" s="239"/>
      <c r="DM617" s="230"/>
      <c r="DN617" s="228"/>
      <c r="DO617" s="228"/>
      <c r="DP617" s="228"/>
      <c r="DQ617" s="228"/>
      <c r="DR617" s="228"/>
      <c r="DS617" s="239"/>
      <c r="DT617" s="230"/>
      <c r="EA617" s="195"/>
      <c r="EQ617" s="235"/>
      <c r="ER617" s="235"/>
      <c r="ES617" s="228"/>
      <c r="ET617" s="228"/>
      <c r="EU617" s="228"/>
      <c r="EV617" s="228"/>
      <c r="EW617" s="228"/>
      <c r="EX617" s="228"/>
      <c r="EY617" s="228"/>
      <c r="EZ617" s="228"/>
      <c r="FA617" s="228"/>
      <c r="FB617" s="228"/>
      <c r="FC617" s="228"/>
      <c r="FD617" s="228"/>
      <c r="FE617" s="228"/>
      <c r="FF617" s="228"/>
      <c r="FG617" s="236"/>
      <c r="FH617" s="228"/>
      <c r="FI617" s="228"/>
      <c r="FJ617" s="237"/>
      <c r="FK617" s="237"/>
      <c r="FL617" s="237"/>
      <c r="FM617" s="237"/>
      <c r="FN617" s="237"/>
      <c r="FP617" s="237"/>
    </row>
    <row r="618" spans="104:172">
      <c r="CZ618" s="228"/>
      <c r="DA618" s="228"/>
      <c r="DB618" s="228"/>
      <c r="DC618" s="228"/>
      <c r="DD618" s="239"/>
      <c r="DE618" s="239"/>
      <c r="DF618" s="230"/>
      <c r="DG618" s="228"/>
      <c r="DH618" s="228"/>
      <c r="DI618" s="228"/>
      <c r="DJ618" s="228"/>
      <c r="DK618" s="228"/>
      <c r="DL618" s="239"/>
      <c r="DM618" s="230"/>
      <c r="DN618" s="228"/>
      <c r="DO618" s="228"/>
      <c r="DP618" s="228"/>
      <c r="DQ618" s="228"/>
      <c r="DR618" s="228"/>
      <c r="DS618" s="239"/>
      <c r="DT618" s="230"/>
      <c r="EA618" s="195"/>
      <c r="EQ618" s="235"/>
      <c r="ER618" s="235"/>
      <c r="ES618" s="228"/>
      <c r="ET618" s="228"/>
      <c r="EU618" s="228"/>
      <c r="EV618" s="228"/>
      <c r="EW618" s="228"/>
      <c r="EX618" s="228"/>
      <c r="EY618" s="228"/>
      <c r="EZ618" s="228"/>
      <c r="FA618" s="228"/>
      <c r="FB618" s="228"/>
      <c r="FC618" s="228"/>
      <c r="FD618" s="228"/>
      <c r="FE618" s="228"/>
      <c r="FF618" s="228"/>
      <c r="FG618" s="236"/>
      <c r="FH618" s="228"/>
      <c r="FI618" s="228"/>
      <c r="FJ618" s="237"/>
      <c r="FK618" s="237"/>
      <c r="FL618" s="237"/>
      <c r="FM618" s="237"/>
      <c r="FN618" s="237"/>
      <c r="FP618" s="237"/>
    </row>
    <row r="619" spans="104:172">
      <c r="CZ619" s="228"/>
      <c r="DA619" s="228"/>
      <c r="DB619" s="228"/>
      <c r="DC619" s="228"/>
      <c r="DD619" s="239"/>
      <c r="DE619" s="239"/>
      <c r="DF619" s="230"/>
      <c r="DG619" s="228"/>
      <c r="DH619" s="228"/>
      <c r="DI619" s="228"/>
      <c r="DJ619" s="228"/>
      <c r="DK619" s="228"/>
      <c r="DL619" s="239"/>
      <c r="DM619" s="230"/>
      <c r="DN619" s="228"/>
      <c r="DO619" s="228"/>
      <c r="DP619" s="228"/>
      <c r="DQ619" s="228"/>
      <c r="DR619" s="228"/>
      <c r="DS619" s="239"/>
      <c r="DT619" s="230"/>
      <c r="EA619" s="195"/>
      <c r="EQ619" s="235"/>
      <c r="ER619" s="235"/>
      <c r="ES619" s="228"/>
      <c r="ET619" s="228"/>
      <c r="EU619" s="228"/>
      <c r="EV619" s="228"/>
      <c r="EW619" s="228"/>
      <c r="EX619" s="228"/>
      <c r="EY619" s="228"/>
      <c r="EZ619" s="228"/>
      <c r="FA619" s="228"/>
      <c r="FB619" s="228"/>
      <c r="FC619" s="228"/>
      <c r="FD619" s="228"/>
      <c r="FE619" s="228"/>
      <c r="FF619" s="228"/>
      <c r="FG619" s="236"/>
      <c r="FH619" s="228"/>
      <c r="FI619" s="228"/>
      <c r="FJ619" s="237"/>
      <c r="FK619" s="237"/>
      <c r="FL619" s="237"/>
      <c r="FM619" s="237"/>
      <c r="FN619" s="237"/>
      <c r="FP619" s="237"/>
    </row>
    <row r="620" spans="104:172">
      <c r="CZ620" s="228"/>
      <c r="DA620" s="228"/>
      <c r="DB620" s="228"/>
      <c r="DC620" s="228"/>
      <c r="DD620" s="239"/>
      <c r="DE620" s="239"/>
      <c r="DF620" s="230"/>
      <c r="DG620" s="228"/>
      <c r="DH620" s="228"/>
      <c r="DI620" s="228"/>
      <c r="DJ620" s="228"/>
      <c r="DK620" s="228"/>
      <c r="DL620" s="239"/>
      <c r="DM620" s="230"/>
      <c r="DN620" s="228"/>
      <c r="DO620" s="228"/>
      <c r="DP620" s="228"/>
      <c r="DQ620" s="228"/>
      <c r="DR620" s="228"/>
      <c r="DS620" s="239"/>
      <c r="DT620" s="230"/>
      <c r="EA620" s="195"/>
      <c r="EQ620" s="235"/>
      <c r="ER620" s="235"/>
      <c r="ES620" s="228"/>
      <c r="ET620" s="228"/>
      <c r="EU620" s="228"/>
      <c r="EV620" s="228"/>
      <c r="EW620" s="228"/>
      <c r="EX620" s="228"/>
      <c r="EY620" s="228"/>
      <c r="EZ620" s="228"/>
      <c r="FA620" s="228"/>
      <c r="FB620" s="228"/>
      <c r="FC620" s="228"/>
      <c r="FD620" s="228"/>
      <c r="FE620" s="228"/>
      <c r="FF620" s="228"/>
      <c r="FG620" s="236"/>
      <c r="FH620" s="228"/>
      <c r="FI620" s="228"/>
      <c r="FJ620" s="237"/>
      <c r="FK620" s="237"/>
      <c r="FL620" s="237"/>
      <c r="FM620" s="237"/>
      <c r="FN620" s="237"/>
      <c r="FP620" s="237"/>
    </row>
    <row r="621" spans="104:172">
      <c r="CZ621" s="228"/>
      <c r="DA621" s="228"/>
      <c r="DB621" s="228"/>
      <c r="DC621" s="228"/>
      <c r="DD621" s="239"/>
      <c r="DE621" s="239"/>
      <c r="DF621" s="230"/>
      <c r="DG621" s="228"/>
      <c r="DH621" s="228"/>
      <c r="DI621" s="228"/>
      <c r="DJ621" s="228"/>
      <c r="DK621" s="228"/>
      <c r="DL621" s="239"/>
      <c r="DM621" s="230"/>
      <c r="DN621" s="228"/>
      <c r="DO621" s="228"/>
      <c r="DP621" s="228"/>
      <c r="DQ621" s="228"/>
      <c r="DR621" s="228"/>
      <c r="DS621" s="239"/>
      <c r="DT621" s="230"/>
      <c r="EA621" s="195"/>
      <c r="EQ621" s="235"/>
      <c r="ER621" s="235"/>
      <c r="ES621" s="228"/>
      <c r="ET621" s="228"/>
      <c r="EU621" s="228"/>
      <c r="EV621" s="228"/>
      <c r="EW621" s="228"/>
      <c r="EX621" s="228"/>
      <c r="EY621" s="228"/>
      <c r="EZ621" s="228"/>
      <c r="FA621" s="228"/>
      <c r="FB621" s="228"/>
      <c r="FC621" s="228"/>
      <c r="FD621" s="228"/>
      <c r="FE621" s="228"/>
      <c r="FF621" s="228"/>
      <c r="FG621" s="236"/>
      <c r="FH621" s="228"/>
      <c r="FI621" s="228"/>
      <c r="FJ621" s="237"/>
      <c r="FK621" s="237"/>
      <c r="FL621" s="237"/>
      <c r="FM621" s="237"/>
      <c r="FN621" s="237"/>
      <c r="FP621" s="237"/>
    </row>
    <row r="622" spans="104:172">
      <c r="CZ622" s="228"/>
      <c r="DA622" s="228"/>
      <c r="DB622" s="228"/>
      <c r="DC622" s="228"/>
      <c r="DD622" s="239"/>
      <c r="DE622" s="239"/>
      <c r="DF622" s="230"/>
      <c r="DG622" s="228"/>
      <c r="DH622" s="228"/>
      <c r="DI622" s="228"/>
      <c r="DJ622" s="228"/>
      <c r="DK622" s="228"/>
      <c r="DL622" s="239"/>
      <c r="DM622" s="230"/>
      <c r="DN622" s="228"/>
      <c r="DO622" s="228"/>
      <c r="DP622" s="228"/>
      <c r="DQ622" s="228"/>
      <c r="DR622" s="228"/>
      <c r="DS622" s="239"/>
      <c r="DT622" s="230"/>
      <c r="EA622" s="195"/>
      <c r="EQ622" s="235"/>
      <c r="ER622" s="235"/>
      <c r="ES622" s="228"/>
      <c r="ET622" s="228"/>
      <c r="EU622" s="228"/>
      <c r="EV622" s="228"/>
      <c r="EW622" s="228"/>
      <c r="EX622" s="228"/>
      <c r="EY622" s="228"/>
      <c r="EZ622" s="228"/>
      <c r="FA622" s="228"/>
      <c r="FB622" s="228"/>
      <c r="FC622" s="228"/>
      <c r="FD622" s="228"/>
      <c r="FE622" s="228"/>
      <c r="FF622" s="228"/>
      <c r="FG622" s="236"/>
      <c r="FH622" s="228"/>
      <c r="FI622" s="228"/>
      <c r="FJ622" s="237"/>
      <c r="FK622" s="237"/>
      <c r="FL622" s="237"/>
      <c r="FM622" s="237"/>
      <c r="FN622" s="237"/>
      <c r="FP622" s="237"/>
    </row>
    <row r="623" spans="104:172">
      <c r="CZ623" s="228"/>
      <c r="DA623" s="228"/>
      <c r="DB623" s="228"/>
      <c r="DC623" s="228"/>
      <c r="DD623" s="239"/>
      <c r="DE623" s="239"/>
      <c r="DF623" s="230"/>
      <c r="DG623" s="228"/>
      <c r="DH623" s="228"/>
      <c r="DI623" s="228"/>
      <c r="DJ623" s="228"/>
      <c r="DK623" s="228"/>
      <c r="DL623" s="239"/>
      <c r="DM623" s="230"/>
      <c r="DN623" s="228"/>
      <c r="DO623" s="228"/>
      <c r="DP623" s="228"/>
      <c r="DQ623" s="228"/>
      <c r="DR623" s="228"/>
      <c r="DS623" s="239"/>
      <c r="DT623" s="230"/>
      <c r="EA623" s="195"/>
      <c r="EQ623" s="235"/>
      <c r="ER623" s="235"/>
      <c r="ES623" s="228"/>
      <c r="ET623" s="228"/>
      <c r="EU623" s="228"/>
      <c r="EV623" s="228"/>
      <c r="EW623" s="228"/>
      <c r="EX623" s="228"/>
      <c r="EY623" s="228"/>
      <c r="EZ623" s="228"/>
      <c r="FA623" s="228"/>
      <c r="FB623" s="228"/>
      <c r="FC623" s="228"/>
      <c r="FD623" s="228"/>
      <c r="FE623" s="228"/>
      <c r="FF623" s="228"/>
      <c r="FG623" s="236"/>
      <c r="FH623" s="228"/>
      <c r="FI623" s="228"/>
      <c r="FJ623" s="237"/>
      <c r="FK623" s="237"/>
      <c r="FL623" s="237"/>
      <c r="FM623" s="237"/>
      <c r="FN623" s="237"/>
      <c r="FP623" s="237"/>
    </row>
    <row r="624" spans="104:172">
      <c r="CZ624" s="228"/>
      <c r="DA624" s="228"/>
      <c r="DB624" s="228"/>
      <c r="DC624" s="228"/>
      <c r="DD624" s="239"/>
      <c r="DE624" s="239"/>
      <c r="DF624" s="230"/>
      <c r="DG624" s="228"/>
      <c r="DH624" s="228"/>
      <c r="DI624" s="228"/>
      <c r="DJ624" s="228"/>
      <c r="DK624" s="228"/>
      <c r="DL624" s="239"/>
      <c r="DM624" s="230"/>
      <c r="DN624" s="228"/>
      <c r="DO624" s="228"/>
      <c r="DP624" s="228"/>
      <c r="DQ624" s="228"/>
      <c r="DR624" s="228"/>
      <c r="DS624" s="239"/>
      <c r="DT624" s="230"/>
      <c r="EA624" s="195"/>
      <c r="EQ624" s="235"/>
      <c r="ER624" s="235"/>
      <c r="ES624" s="228"/>
      <c r="ET624" s="228"/>
      <c r="EU624" s="228"/>
      <c r="EV624" s="228"/>
      <c r="EW624" s="228"/>
      <c r="EX624" s="228"/>
      <c r="EY624" s="228"/>
      <c r="EZ624" s="228"/>
      <c r="FA624" s="228"/>
      <c r="FB624" s="228"/>
      <c r="FC624" s="228"/>
      <c r="FD624" s="228"/>
      <c r="FE624" s="228"/>
      <c r="FF624" s="228"/>
      <c r="FG624" s="236"/>
      <c r="FH624" s="228"/>
      <c r="FI624" s="228"/>
      <c r="FJ624" s="237"/>
      <c r="FK624" s="237"/>
      <c r="FL624" s="237"/>
      <c r="FM624" s="237"/>
      <c r="FN624" s="237"/>
      <c r="FP624" s="237"/>
    </row>
    <row r="625" spans="104:172">
      <c r="CZ625" s="228"/>
      <c r="DA625" s="228"/>
      <c r="DB625" s="228"/>
      <c r="DC625" s="228"/>
      <c r="DD625" s="239"/>
      <c r="DE625" s="239"/>
      <c r="DF625" s="230"/>
      <c r="DG625" s="228"/>
      <c r="DH625" s="228"/>
      <c r="DI625" s="228"/>
      <c r="DJ625" s="228"/>
      <c r="DK625" s="228"/>
      <c r="DL625" s="239"/>
      <c r="DM625" s="230"/>
      <c r="DN625" s="228"/>
      <c r="DO625" s="228"/>
      <c r="DP625" s="228"/>
      <c r="DQ625" s="228"/>
      <c r="DR625" s="228"/>
      <c r="DS625" s="239"/>
      <c r="DT625" s="230"/>
      <c r="EA625" s="195"/>
      <c r="EQ625" s="235"/>
      <c r="ER625" s="235"/>
      <c r="ES625" s="228"/>
      <c r="ET625" s="228"/>
      <c r="EU625" s="228"/>
      <c r="EV625" s="228"/>
      <c r="EW625" s="228"/>
      <c r="EX625" s="228"/>
      <c r="EY625" s="228"/>
      <c r="EZ625" s="228"/>
      <c r="FA625" s="228"/>
      <c r="FB625" s="228"/>
      <c r="FC625" s="228"/>
      <c r="FD625" s="228"/>
      <c r="FE625" s="228"/>
      <c r="FF625" s="228"/>
      <c r="FG625" s="236"/>
      <c r="FH625" s="228"/>
      <c r="FI625" s="228"/>
      <c r="FJ625" s="237"/>
      <c r="FK625" s="237"/>
      <c r="FL625" s="237"/>
      <c r="FM625" s="237"/>
      <c r="FN625" s="237"/>
      <c r="FP625" s="237"/>
    </row>
    <row r="626" spans="104:172">
      <c r="CZ626" s="228"/>
      <c r="DA626" s="228"/>
      <c r="DB626" s="228"/>
      <c r="DC626" s="228"/>
      <c r="DD626" s="239"/>
      <c r="DE626" s="239"/>
      <c r="DF626" s="230"/>
      <c r="DG626" s="228"/>
      <c r="DH626" s="228"/>
      <c r="DI626" s="228"/>
      <c r="DJ626" s="228"/>
      <c r="DK626" s="228"/>
      <c r="DL626" s="239"/>
      <c r="DM626" s="230"/>
      <c r="DN626" s="228"/>
      <c r="DO626" s="228"/>
      <c r="DP626" s="228"/>
      <c r="DQ626" s="228"/>
      <c r="DR626" s="228"/>
      <c r="DS626" s="239"/>
      <c r="DT626" s="230"/>
      <c r="EA626" s="195"/>
      <c r="EQ626" s="235"/>
      <c r="ER626" s="235"/>
      <c r="ES626" s="228"/>
      <c r="ET626" s="228"/>
      <c r="EU626" s="228"/>
      <c r="EV626" s="228"/>
      <c r="EW626" s="228"/>
      <c r="EX626" s="228"/>
      <c r="EY626" s="228"/>
      <c r="EZ626" s="228"/>
      <c r="FA626" s="228"/>
      <c r="FB626" s="228"/>
      <c r="FC626" s="228"/>
      <c r="FD626" s="228"/>
      <c r="FE626" s="228"/>
      <c r="FF626" s="228"/>
      <c r="FG626" s="236"/>
      <c r="FH626" s="228"/>
      <c r="FI626" s="228"/>
      <c r="FJ626" s="237"/>
      <c r="FK626" s="237"/>
      <c r="FL626" s="237"/>
      <c r="FM626" s="237"/>
      <c r="FN626" s="237"/>
      <c r="FP626" s="237"/>
    </row>
    <row r="627" spans="104:172">
      <c r="CZ627" s="228"/>
      <c r="DA627" s="228"/>
      <c r="DB627" s="228"/>
      <c r="DC627" s="228"/>
      <c r="DD627" s="239"/>
      <c r="DE627" s="239"/>
      <c r="DF627" s="230"/>
      <c r="DG627" s="228"/>
      <c r="DH627" s="228"/>
      <c r="DI627" s="228"/>
      <c r="DJ627" s="228"/>
      <c r="DK627" s="228"/>
      <c r="DL627" s="239"/>
      <c r="DM627" s="230"/>
      <c r="DN627" s="228"/>
      <c r="DO627" s="228"/>
      <c r="DP627" s="228"/>
      <c r="DQ627" s="228"/>
      <c r="DR627" s="228"/>
      <c r="DS627" s="239"/>
      <c r="DT627" s="230"/>
      <c r="EA627" s="195"/>
      <c r="EQ627" s="235"/>
      <c r="ER627" s="235"/>
      <c r="ES627" s="228"/>
      <c r="ET627" s="228"/>
      <c r="EU627" s="228"/>
      <c r="EV627" s="228"/>
      <c r="EW627" s="228"/>
      <c r="EX627" s="228"/>
      <c r="EY627" s="228"/>
      <c r="EZ627" s="228"/>
      <c r="FA627" s="228"/>
      <c r="FB627" s="228"/>
      <c r="FC627" s="228"/>
      <c r="FD627" s="228"/>
      <c r="FE627" s="228"/>
      <c r="FF627" s="228"/>
      <c r="FG627" s="236"/>
      <c r="FH627" s="228"/>
      <c r="FI627" s="228"/>
      <c r="FJ627" s="237"/>
      <c r="FK627" s="237"/>
      <c r="FL627" s="237"/>
      <c r="FM627" s="237"/>
      <c r="FN627" s="237"/>
      <c r="FP627" s="237"/>
    </row>
    <row r="628" spans="104:172">
      <c r="CZ628" s="228"/>
      <c r="DA628" s="228"/>
      <c r="DB628" s="228"/>
      <c r="DC628" s="228"/>
      <c r="DD628" s="239"/>
      <c r="DE628" s="239"/>
      <c r="DF628" s="230"/>
      <c r="DG628" s="228"/>
      <c r="DH628" s="228"/>
      <c r="DI628" s="228"/>
      <c r="DJ628" s="228"/>
      <c r="DK628" s="228"/>
      <c r="DL628" s="239"/>
      <c r="DM628" s="230"/>
      <c r="DN628" s="228"/>
      <c r="DO628" s="228"/>
      <c r="DP628" s="228"/>
      <c r="DQ628" s="228"/>
      <c r="DR628" s="228"/>
      <c r="DS628" s="239"/>
      <c r="DT628" s="230"/>
      <c r="EA628" s="195"/>
      <c r="EQ628" s="235"/>
      <c r="ER628" s="235"/>
      <c r="ES628" s="228"/>
      <c r="ET628" s="228"/>
      <c r="EU628" s="228"/>
      <c r="EV628" s="228"/>
      <c r="EW628" s="228"/>
      <c r="EX628" s="228"/>
      <c r="EY628" s="228"/>
      <c r="EZ628" s="228"/>
      <c r="FA628" s="228"/>
      <c r="FB628" s="228"/>
      <c r="FC628" s="228"/>
      <c r="FD628" s="228"/>
      <c r="FE628" s="228"/>
      <c r="FF628" s="228"/>
      <c r="FG628" s="236"/>
      <c r="FH628" s="228"/>
      <c r="FI628" s="228"/>
      <c r="FJ628" s="237"/>
      <c r="FK628" s="237"/>
      <c r="FL628" s="237"/>
      <c r="FM628" s="237"/>
      <c r="FN628" s="237"/>
      <c r="FP628" s="237"/>
    </row>
    <row r="629" spans="104:172">
      <c r="CZ629" s="228"/>
      <c r="DA629" s="228"/>
      <c r="DB629" s="228"/>
      <c r="DC629" s="228"/>
      <c r="DD629" s="239"/>
      <c r="DE629" s="239"/>
      <c r="DF629" s="230"/>
      <c r="DG629" s="228"/>
      <c r="DH629" s="228"/>
      <c r="DI629" s="228"/>
      <c r="DJ629" s="228"/>
      <c r="DK629" s="228"/>
      <c r="DL629" s="239"/>
      <c r="DM629" s="230"/>
      <c r="DN629" s="228"/>
      <c r="DO629" s="228"/>
      <c r="DP629" s="228"/>
      <c r="DQ629" s="228"/>
      <c r="DR629" s="228"/>
      <c r="DS629" s="239"/>
      <c r="DT629" s="230"/>
      <c r="EA629" s="195"/>
      <c r="EQ629" s="235"/>
      <c r="ER629" s="235"/>
      <c r="ES629" s="228"/>
      <c r="ET629" s="228"/>
      <c r="EU629" s="228"/>
      <c r="EV629" s="228"/>
      <c r="EW629" s="228"/>
      <c r="EX629" s="228"/>
      <c r="EY629" s="228"/>
      <c r="EZ629" s="228"/>
      <c r="FA629" s="228"/>
      <c r="FB629" s="228"/>
      <c r="FC629" s="228"/>
      <c r="FD629" s="228"/>
      <c r="FE629" s="228"/>
      <c r="FF629" s="228"/>
      <c r="FG629" s="236"/>
      <c r="FH629" s="228"/>
      <c r="FI629" s="228"/>
      <c r="FJ629" s="237"/>
      <c r="FK629" s="237"/>
      <c r="FL629" s="237"/>
      <c r="FM629" s="237"/>
      <c r="FN629" s="237"/>
      <c r="FP629" s="237"/>
    </row>
    <row r="630" spans="104:172">
      <c r="CZ630" s="228"/>
      <c r="DA630" s="228"/>
      <c r="DB630" s="228"/>
      <c r="DC630" s="228"/>
      <c r="DD630" s="239"/>
      <c r="DE630" s="239"/>
      <c r="DF630" s="230"/>
      <c r="DG630" s="228"/>
      <c r="DH630" s="228"/>
      <c r="DI630" s="228"/>
      <c r="DJ630" s="228"/>
      <c r="DK630" s="228"/>
      <c r="DL630" s="239"/>
      <c r="DM630" s="230"/>
      <c r="DN630" s="228"/>
      <c r="DO630" s="228"/>
      <c r="DP630" s="228"/>
      <c r="DQ630" s="228"/>
      <c r="DR630" s="228"/>
      <c r="DS630" s="239"/>
      <c r="DT630" s="230"/>
      <c r="EA630" s="195"/>
      <c r="EQ630" s="235"/>
      <c r="ER630" s="235"/>
      <c r="ES630" s="228"/>
      <c r="ET630" s="228"/>
      <c r="EU630" s="228"/>
      <c r="EV630" s="228"/>
      <c r="EW630" s="228"/>
      <c r="EX630" s="228"/>
      <c r="EY630" s="228"/>
      <c r="EZ630" s="228"/>
      <c r="FA630" s="228"/>
      <c r="FB630" s="228"/>
      <c r="FC630" s="228"/>
      <c r="FD630" s="228"/>
      <c r="FE630" s="228"/>
      <c r="FF630" s="228"/>
      <c r="FG630" s="236"/>
      <c r="FH630" s="228"/>
      <c r="FI630" s="228"/>
      <c r="FJ630" s="237"/>
      <c r="FK630" s="237"/>
      <c r="FL630" s="237"/>
      <c r="FM630" s="237"/>
      <c r="FN630" s="237"/>
      <c r="FP630" s="237"/>
    </row>
    <row r="631" spans="104:172">
      <c r="CZ631" s="228"/>
      <c r="DA631" s="228"/>
      <c r="DB631" s="228"/>
      <c r="DC631" s="228"/>
      <c r="DD631" s="239"/>
      <c r="DE631" s="239"/>
      <c r="DF631" s="230"/>
      <c r="DG631" s="228"/>
      <c r="DH631" s="228"/>
      <c r="DI631" s="228"/>
      <c r="DJ631" s="228"/>
      <c r="DK631" s="228"/>
      <c r="DL631" s="239"/>
      <c r="DM631" s="230"/>
      <c r="DN631" s="228"/>
      <c r="DO631" s="228"/>
      <c r="DP631" s="228"/>
      <c r="DQ631" s="228"/>
      <c r="DR631" s="228"/>
      <c r="DS631" s="239"/>
      <c r="DT631" s="230"/>
      <c r="EA631" s="195"/>
      <c r="EQ631" s="235"/>
      <c r="ER631" s="235"/>
      <c r="ES631" s="228"/>
      <c r="ET631" s="228"/>
      <c r="EU631" s="228"/>
      <c r="EV631" s="228"/>
      <c r="EW631" s="228"/>
      <c r="EX631" s="228"/>
      <c r="EY631" s="228"/>
      <c r="EZ631" s="228"/>
      <c r="FA631" s="228"/>
      <c r="FB631" s="228"/>
      <c r="FC631" s="228"/>
      <c r="FD631" s="228"/>
      <c r="FE631" s="228"/>
      <c r="FF631" s="228"/>
      <c r="FG631" s="236"/>
      <c r="FH631" s="228"/>
      <c r="FI631" s="228"/>
      <c r="FJ631" s="237"/>
      <c r="FK631" s="237"/>
      <c r="FL631" s="237"/>
      <c r="FM631" s="237"/>
      <c r="FN631" s="237"/>
      <c r="FP631" s="237"/>
    </row>
    <row r="632" spans="104:172">
      <c r="CZ632" s="228"/>
      <c r="DA632" s="228"/>
      <c r="DB632" s="228"/>
      <c r="DC632" s="228"/>
      <c r="DD632" s="239"/>
      <c r="DE632" s="239"/>
      <c r="DF632" s="230"/>
      <c r="DG632" s="228"/>
      <c r="DH632" s="228"/>
      <c r="DI632" s="228"/>
      <c r="DJ632" s="228"/>
      <c r="DK632" s="228"/>
      <c r="DL632" s="239"/>
      <c r="DM632" s="230"/>
      <c r="DN632" s="228"/>
      <c r="DO632" s="228"/>
      <c r="DP632" s="228"/>
      <c r="DQ632" s="228"/>
      <c r="DR632" s="228"/>
      <c r="DS632" s="239"/>
      <c r="DT632" s="230"/>
      <c r="EA632" s="195"/>
      <c r="EQ632" s="235"/>
      <c r="ER632" s="235"/>
      <c r="ES632" s="228"/>
      <c r="ET632" s="228"/>
      <c r="EU632" s="228"/>
      <c r="EV632" s="228"/>
      <c r="EW632" s="228"/>
      <c r="EX632" s="228"/>
      <c r="EY632" s="228"/>
      <c r="EZ632" s="228"/>
      <c r="FA632" s="228"/>
      <c r="FB632" s="228"/>
      <c r="FC632" s="228"/>
      <c r="FD632" s="228"/>
      <c r="FE632" s="228"/>
      <c r="FF632" s="228"/>
      <c r="FG632" s="236"/>
      <c r="FH632" s="228"/>
      <c r="FI632" s="228"/>
      <c r="FJ632" s="237"/>
      <c r="FK632" s="237"/>
      <c r="FL632" s="237"/>
      <c r="FM632" s="237"/>
      <c r="FN632" s="237"/>
      <c r="FP632" s="237"/>
    </row>
    <row r="633" spans="104:172">
      <c r="CZ633" s="228"/>
      <c r="DA633" s="228"/>
      <c r="DB633" s="228"/>
      <c r="DC633" s="228"/>
      <c r="DD633" s="239"/>
      <c r="DE633" s="239"/>
      <c r="DF633" s="230"/>
      <c r="DG633" s="228"/>
      <c r="DH633" s="228"/>
      <c r="DI633" s="228"/>
      <c r="DJ633" s="228"/>
      <c r="DK633" s="228"/>
      <c r="DL633" s="239"/>
      <c r="DM633" s="230"/>
      <c r="DN633" s="228"/>
      <c r="DO633" s="228"/>
      <c r="DP633" s="228"/>
      <c r="DQ633" s="228"/>
      <c r="DR633" s="228"/>
      <c r="DS633" s="239"/>
      <c r="DT633" s="230"/>
      <c r="EA633" s="195"/>
      <c r="EQ633" s="235"/>
      <c r="ER633" s="235"/>
      <c r="ES633" s="228"/>
      <c r="ET633" s="228"/>
      <c r="EU633" s="228"/>
      <c r="EV633" s="228"/>
      <c r="EW633" s="228"/>
      <c r="EX633" s="228"/>
      <c r="EY633" s="228"/>
      <c r="EZ633" s="228"/>
      <c r="FA633" s="228"/>
      <c r="FB633" s="228"/>
      <c r="FC633" s="228"/>
      <c r="FD633" s="228"/>
      <c r="FE633" s="228"/>
      <c r="FF633" s="228"/>
      <c r="FG633" s="236"/>
      <c r="FH633" s="228"/>
      <c r="FI633" s="228"/>
      <c r="FJ633" s="237"/>
      <c r="FK633" s="237"/>
      <c r="FL633" s="237"/>
      <c r="FM633" s="237"/>
      <c r="FN633" s="237"/>
      <c r="FP633" s="237"/>
    </row>
    <row r="634" spans="104:172">
      <c r="CZ634" s="228"/>
      <c r="DA634" s="228"/>
      <c r="DB634" s="228"/>
      <c r="DC634" s="228"/>
      <c r="DD634" s="239"/>
      <c r="DE634" s="239"/>
      <c r="DF634" s="230"/>
      <c r="DG634" s="228"/>
      <c r="DH634" s="228"/>
      <c r="DI634" s="228"/>
      <c r="DJ634" s="228"/>
      <c r="DK634" s="228"/>
      <c r="DL634" s="239"/>
      <c r="DM634" s="230"/>
      <c r="DN634" s="228"/>
      <c r="DO634" s="228"/>
      <c r="DP634" s="228"/>
      <c r="DQ634" s="228"/>
      <c r="DR634" s="228"/>
      <c r="DS634" s="239"/>
      <c r="DT634" s="230"/>
      <c r="EA634" s="195"/>
      <c r="EQ634" s="235"/>
      <c r="ER634" s="235"/>
      <c r="ES634" s="228"/>
      <c r="ET634" s="228"/>
      <c r="EU634" s="228"/>
      <c r="EV634" s="228"/>
      <c r="EW634" s="228"/>
      <c r="EX634" s="228"/>
      <c r="EY634" s="228"/>
      <c r="EZ634" s="228"/>
      <c r="FA634" s="228"/>
      <c r="FB634" s="228"/>
      <c r="FC634" s="228"/>
      <c r="FD634" s="228"/>
      <c r="FE634" s="228"/>
      <c r="FF634" s="228"/>
      <c r="FG634" s="236"/>
      <c r="FH634" s="228"/>
      <c r="FI634" s="228"/>
      <c r="FJ634" s="237"/>
      <c r="FK634" s="237"/>
      <c r="FL634" s="237"/>
      <c r="FM634" s="237"/>
      <c r="FN634" s="237"/>
      <c r="FP634" s="237"/>
    </row>
    <row r="635" spans="104:172">
      <c r="CZ635" s="228"/>
      <c r="DA635" s="228"/>
      <c r="DB635" s="228"/>
      <c r="DC635" s="228"/>
      <c r="DD635" s="239"/>
      <c r="DE635" s="239"/>
      <c r="DF635" s="230"/>
      <c r="DG635" s="228"/>
      <c r="DH635" s="228"/>
      <c r="DI635" s="228"/>
      <c r="DJ635" s="228"/>
      <c r="DK635" s="228"/>
      <c r="DL635" s="239"/>
      <c r="DM635" s="230"/>
      <c r="DN635" s="228"/>
      <c r="DO635" s="228"/>
      <c r="DP635" s="228"/>
      <c r="DQ635" s="228"/>
      <c r="DR635" s="228"/>
      <c r="DS635" s="239"/>
      <c r="DT635" s="230"/>
      <c r="EA635" s="195"/>
      <c r="EQ635" s="235"/>
      <c r="ER635" s="235"/>
      <c r="ES635" s="228"/>
      <c r="ET635" s="228"/>
      <c r="EU635" s="228"/>
      <c r="EV635" s="228"/>
      <c r="EW635" s="228"/>
      <c r="EX635" s="228"/>
      <c r="EY635" s="228"/>
      <c r="EZ635" s="228"/>
      <c r="FA635" s="228"/>
      <c r="FB635" s="228"/>
      <c r="FC635" s="228"/>
      <c r="FD635" s="228"/>
      <c r="FE635" s="228"/>
      <c r="FF635" s="228"/>
      <c r="FG635" s="236"/>
      <c r="FH635" s="228"/>
      <c r="FI635" s="228"/>
      <c r="FJ635" s="237"/>
      <c r="FK635" s="237"/>
      <c r="FL635" s="237"/>
      <c r="FM635" s="237"/>
      <c r="FN635" s="237"/>
      <c r="FP635" s="237"/>
    </row>
    <row r="636" spans="104:172">
      <c r="CZ636" s="228"/>
      <c r="DA636" s="228"/>
      <c r="DB636" s="228"/>
      <c r="DC636" s="228"/>
      <c r="DD636" s="239"/>
      <c r="DE636" s="239"/>
      <c r="DF636" s="230"/>
      <c r="DG636" s="228"/>
      <c r="DH636" s="228"/>
      <c r="DI636" s="228"/>
      <c r="DJ636" s="228"/>
      <c r="DK636" s="228"/>
      <c r="DL636" s="239"/>
      <c r="DM636" s="230"/>
      <c r="DN636" s="228"/>
      <c r="DO636" s="228"/>
      <c r="DP636" s="228"/>
      <c r="DQ636" s="228"/>
      <c r="DR636" s="228"/>
      <c r="DS636" s="239"/>
      <c r="DT636" s="230"/>
      <c r="EA636" s="195"/>
      <c r="EQ636" s="235"/>
      <c r="ER636" s="235"/>
      <c r="ES636" s="228"/>
      <c r="ET636" s="228"/>
      <c r="EU636" s="228"/>
      <c r="EV636" s="228"/>
      <c r="EW636" s="228"/>
      <c r="EX636" s="228"/>
      <c r="EY636" s="228"/>
      <c r="EZ636" s="228"/>
      <c r="FA636" s="228"/>
      <c r="FB636" s="228"/>
      <c r="FC636" s="228"/>
      <c r="FD636" s="228"/>
      <c r="FE636" s="228"/>
      <c r="FF636" s="228"/>
      <c r="FG636" s="236"/>
      <c r="FH636" s="228"/>
      <c r="FI636" s="228"/>
      <c r="FJ636" s="237"/>
      <c r="FK636" s="237"/>
      <c r="FL636" s="237"/>
      <c r="FM636" s="237"/>
      <c r="FN636" s="237"/>
      <c r="FP636" s="237"/>
    </row>
    <row r="637" spans="104:172">
      <c r="CZ637" s="228"/>
      <c r="DA637" s="228"/>
      <c r="DB637" s="228"/>
      <c r="DC637" s="228"/>
      <c r="DD637" s="239"/>
      <c r="DE637" s="239"/>
      <c r="DF637" s="230"/>
      <c r="DG637" s="228"/>
      <c r="DH637" s="228"/>
      <c r="DI637" s="228"/>
      <c r="DJ637" s="228"/>
      <c r="DK637" s="228"/>
      <c r="DL637" s="239"/>
      <c r="DM637" s="230"/>
      <c r="DN637" s="228"/>
      <c r="DO637" s="228"/>
      <c r="DP637" s="228"/>
      <c r="DQ637" s="228"/>
      <c r="DR637" s="228"/>
      <c r="DS637" s="239"/>
      <c r="DT637" s="230"/>
      <c r="EA637" s="195"/>
      <c r="EQ637" s="235"/>
      <c r="ER637" s="235"/>
      <c r="ES637" s="228"/>
      <c r="ET637" s="228"/>
      <c r="EU637" s="228"/>
      <c r="EV637" s="228"/>
      <c r="EW637" s="228"/>
      <c r="EX637" s="228"/>
      <c r="EY637" s="228"/>
      <c r="EZ637" s="228"/>
      <c r="FA637" s="228"/>
      <c r="FB637" s="228"/>
      <c r="FC637" s="228"/>
      <c r="FD637" s="228"/>
      <c r="FE637" s="228"/>
      <c r="FF637" s="228"/>
      <c r="FG637" s="236"/>
      <c r="FH637" s="228"/>
      <c r="FI637" s="228"/>
      <c r="FJ637" s="237"/>
      <c r="FK637" s="237"/>
      <c r="FL637" s="237"/>
      <c r="FM637" s="237"/>
      <c r="FN637" s="237"/>
      <c r="FP637" s="237"/>
    </row>
    <row r="638" spans="104:172">
      <c r="CZ638" s="228"/>
      <c r="DA638" s="228"/>
      <c r="DB638" s="228"/>
      <c r="DC638" s="228"/>
      <c r="DD638" s="239"/>
      <c r="DE638" s="239"/>
      <c r="DF638" s="230"/>
      <c r="DG638" s="228"/>
      <c r="DH638" s="228"/>
      <c r="DI638" s="228"/>
      <c r="DJ638" s="228"/>
      <c r="DK638" s="228"/>
      <c r="DL638" s="239"/>
      <c r="DM638" s="230"/>
      <c r="DN638" s="228"/>
      <c r="DO638" s="228"/>
      <c r="DP638" s="228"/>
      <c r="DQ638" s="228"/>
      <c r="DR638" s="228"/>
      <c r="DS638" s="239"/>
      <c r="DT638" s="230"/>
      <c r="EA638" s="195"/>
      <c r="EQ638" s="235"/>
      <c r="ER638" s="235"/>
      <c r="ES638" s="228"/>
      <c r="ET638" s="228"/>
      <c r="EU638" s="228"/>
      <c r="EV638" s="228"/>
      <c r="EW638" s="228"/>
      <c r="EX638" s="228"/>
      <c r="EY638" s="228"/>
      <c r="EZ638" s="228"/>
      <c r="FA638" s="228"/>
      <c r="FB638" s="228"/>
      <c r="FC638" s="228"/>
      <c r="FD638" s="228"/>
      <c r="FE638" s="228"/>
      <c r="FF638" s="228"/>
      <c r="FG638" s="236"/>
      <c r="FH638" s="228"/>
      <c r="FI638" s="228"/>
      <c r="FJ638" s="237"/>
      <c r="FK638" s="237"/>
      <c r="FL638" s="237"/>
      <c r="FM638" s="237"/>
      <c r="FN638" s="237"/>
      <c r="FP638" s="237"/>
    </row>
    <row r="639" spans="104:172">
      <c r="CZ639" s="228"/>
      <c r="DA639" s="228"/>
      <c r="DB639" s="228"/>
      <c r="DC639" s="228"/>
      <c r="DD639" s="239"/>
      <c r="DE639" s="239"/>
      <c r="DF639" s="230"/>
      <c r="DG639" s="228"/>
      <c r="DH639" s="228"/>
      <c r="DI639" s="228"/>
      <c r="DJ639" s="228"/>
      <c r="DK639" s="228"/>
      <c r="DL639" s="239"/>
      <c r="DM639" s="230"/>
      <c r="DN639" s="228"/>
      <c r="DO639" s="228"/>
      <c r="DP639" s="228"/>
      <c r="DQ639" s="228"/>
      <c r="DR639" s="228"/>
      <c r="DS639" s="239"/>
      <c r="DT639" s="230"/>
      <c r="EA639" s="195"/>
      <c r="EQ639" s="235"/>
      <c r="ER639" s="235"/>
      <c r="ES639" s="228"/>
      <c r="ET639" s="228"/>
      <c r="EU639" s="228"/>
      <c r="EV639" s="228"/>
      <c r="EW639" s="228"/>
      <c r="EX639" s="228"/>
      <c r="EY639" s="228"/>
      <c r="EZ639" s="228"/>
      <c r="FA639" s="228"/>
      <c r="FB639" s="228"/>
      <c r="FC639" s="228"/>
      <c r="FD639" s="228"/>
      <c r="FE639" s="228"/>
      <c r="FF639" s="228"/>
      <c r="FG639" s="236"/>
      <c r="FH639" s="228"/>
      <c r="FI639" s="228"/>
      <c r="FJ639" s="237"/>
      <c r="FK639" s="237"/>
      <c r="FL639" s="237"/>
      <c r="FM639" s="237"/>
      <c r="FN639" s="237"/>
      <c r="FP639" s="237"/>
    </row>
    <row r="640" spans="104:172">
      <c r="CZ640" s="228"/>
      <c r="DA640" s="228"/>
      <c r="DB640" s="228"/>
      <c r="DC640" s="228"/>
      <c r="DD640" s="239"/>
      <c r="DE640" s="239"/>
      <c r="DF640" s="230"/>
      <c r="DG640" s="228"/>
      <c r="DH640" s="228"/>
      <c r="DI640" s="228"/>
      <c r="DJ640" s="228"/>
      <c r="DK640" s="228"/>
      <c r="DL640" s="239"/>
      <c r="DM640" s="230"/>
      <c r="DN640" s="228"/>
      <c r="DO640" s="228"/>
      <c r="DP640" s="228"/>
      <c r="DQ640" s="228"/>
      <c r="DR640" s="228"/>
      <c r="DS640" s="239"/>
      <c r="DT640" s="230"/>
      <c r="EA640" s="195"/>
      <c r="EQ640" s="235"/>
      <c r="ER640" s="235"/>
      <c r="ES640" s="228"/>
      <c r="ET640" s="228"/>
      <c r="EU640" s="228"/>
      <c r="EV640" s="228"/>
      <c r="EW640" s="228"/>
      <c r="EX640" s="228"/>
      <c r="EY640" s="228"/>
      <c r="EZ640" s="228"/>
      <c r="FA640" s="228"/>
      <c r="FB640" s="228"/>
      <c r="FC640" s="228"/>
      <c r="FD640" s="228"/>
      <c r="FE640" s="228"/>
      <c r="FF640" s="228"/>
      <c r="FG640" s="236"/>
      <c r="FH640" s="228"/>
      <c r="FI640" s="228"/>
      <c r="FJ640" s="237"/>
      <c r="FK640" s="237"/>
      <c r="FL640" s="237"/>
      <c r="FM640" s="237"/>
      <c r="FN640" s="237"/>
      <c r="FP640" s="237"/>
    </row>
    <row r="641" spans="104:172">
      <c r="CZ641" s="228"/>
      <c r="DA641" s="228"/>
      <c r="DB641" s="228"/>
      <c r="DC641" s="228"/>
      <c r="DD641" s="239"/>
      <c r="DE641" s="239"/>
      <c r="DF641" s="230"/>
      <c r="DG641" s="228"/>
      <c r="DH641" s="228"/>
      <c r="DI641" s="228"/>
      <c r="DJ641" s="228"/>
      <c r="DK641" s="228"/>
      <c r="DL641" s="239"/>
      <c r="DM641" s="230"/>
      <c r="DN641" s="228"/>
      <c r="DO641" s="228"/>
      <c r="DP641" s="228"/>
      <c r="DQ641" s="228"/>
      <c r="DR641" s="228"/>
      <c r="DS641" s="239"/>
      <c r="DT641" s="230"/>
      <c r="EA641" s="195"/>
      <c r="EQ641" s="235"/>
      <c r="ER641" s="235"/>
      <c r="ES641" s="228"/>
      <c r="ET641" s="228"/>
      <c r="EU641" s="228"/>
      <c r="EV641" s="228"/>
      <c r="EW641" s="228"/>
      <c r="EX641" s="228"/>
      <c r="EY641" s="228"/>
      <c r="EZ641" s="228"/>
      <c r="FA641" s="228"/>
      <c r="FB641" s="228"/>
      <c r="FC641" s="228"/>
      <c r="FD641" s="228"/>
      <c r="FE641" s="228"/>
      <c r="FF641" s="228"/>
      <c r="FG641" s="236"/>
      <c r="FH641" s="228"/>
      <c r="FI641" s="228"/>
      <c r="FJ641" s="237"/>
      <c r="FK641" s="237"/>
      <c r="FL641" s="237"/>
      <c r="FM641" s="237"/>
      <c r="FN641" s="237"/>
      <c r="FP641" s="237"/>
    </row>
    <row r="642" spans="104:172">
      <c r="CZ642" s="228"/>
      <c r="DA642" s="228"/>
      <c r="DB642" s="228"/>
      <c r="DC642" s="228"/>
      <c r="DD642" s="239"/>
      <c r="DE642" s="239"/>
      <c r="DF642" s="230"/>
      <c r="DG642" s="228"/>
      <c r="DH642" s="228"/>
      <c r="DI642" s="228"/>
      <c r="DJ642" s="228"/>
      <c r="DK642" s="228"/>
      <c r="DL642" s="239"/>
      <c r="DM642" s="230"/>
      <c r="DN642" s="228"/>
      <c r="DO642" s="228"/>
      <c r="DP642" s="228"/>
      <c r="DQ642" s="228"/>
      <c r="DR642" s="228"/>
      <c r="DS642" s="239"/>
      <c r="DT642" s="230"/>
      <c r="EA642" s="195"/>
      <c r="EQ642" s="235"/>
      <c r="ER642" s="235"/>
      <c r="ES642" s="228"/>
      <c r="ET642" s="228"/>
      <c r="EU642" s="228"/>
      <c r="EV642" s="228"/>
      <c r="EW642" s="228"/>
      <c r="EX642" s="228"/>
      <c r="EY642" s="228"/>
      <c r="EZ642" s="228"/>
      <c r="FA642" s="228"/>
      <c r="FB642" s="228"/>
      <c r="FC642" s="228"/>
      <c r="FD642" s="228"/>
      <c r="FE642" s="228"/>
      <c r="FF642" s="228"/>
      <c r="FG642" s="236"/>
      <c r="FH642" s="228"/>
      <c r="FI642" s="228"/>
      <c r="FJ642" s="237"/>
      <c r="FK642" s="237"/>
      <c r="FL642" s="237"/>
      <c r="FM642" s="237"/>
      <c r="FN642" s="237"/>
      <c r="FP642" s="237"/>
    </row>
    <row r="643" spans="104:172">
      <c r="CZ643" s="228"/>
      <c r="DA643" s="228"/>
      <c r="DB643" s="228"/>
      <c r="DC643" s="228"/>
      <c r="DD643" s="239"/>
      <c r="DE643" s="239"/>
      <c r="DF643" s="230"/>
      <c r="DG643" s="228"/>
      <c r="DH643" s="228"/>
      <c r="DI643" s="228"/>
      <c r="DJ643" s="228"/>
      <c r="DK643" s="228"/>
      <c r="DL643" s="239"/>
      <c r="DM643" s="230"/>
      <c r="DN643" s="228"/>
      <c r="DO643" s="228"/>
      <c r="DP643" s="228"/>
      <c r="DQ643" s="228"/>
      <c r="DR643" s="228"/>
      <c r="DS643" s="239"/>
      <c r="DT643" s="230"/>
      <c r="EA643" s="195"/>
      <c r="EQ643" s="235"/>
      <c r="ER643" s="235"/>
      <c r="ES643" s="228"/>
      <c r="ET643" s="228"/>
      <c r="EU643" s="228"/>
      <c r="EV643" s="228"/>
      <c r="EW643" s="228"/>
      <c r="EX643" s="228"/>
      <c r="EY643" s="228"/>
      <c r="EZ643" s="228"/>
      <c r="FA643" s="228"/>
      <c r="FB643" s="228"/>
      <c r="FC643" s="228"/>
      <c r="FD643" s="228"/>
      <c r="FE643" s="228"/>
      <c r="FF643" s="228"/>
      <c r="FG643" s="236"/>
      <c r="FH643" s="228"/>
      <c r="FI643" s="228"/>
      <c r="FJ643" s="237"/>
      <c r="FK643" s="237"/>
      <c r="FL643" s="237"/>
      <c r="FM643" s="237"/>
      <c r="FN643" s="237"/>
      <c r="FP643" s="237"/>
    </row>
    <row r="644" spans="104:172">
      <c r="CZ644" s="228"/>
      <c r="DA644" s="228"/>
      <c r="DB644" s="228"/>
      <c r="DC644" s="228"/>
      <c r="DD644" s="239"/>
      <c r="DE644" s="239"/>
      <c r="DF644" s="230"/>
      <c r="DG644" s="228"/>
      <c r="DH644" s="228"/>
      <c r="DI644" s="228"/>
      <c r="DJ644" s="228"/>
      <c r="DK644" s="228"/>
      <c r="DL644" s="239"/>
      <c r="DM644" s="230"/>
      <c r="DN644" s="228"/>
      <c r="DO644" s="228"/>
      <c r="DP644" s="228"/>
      <c r="DQ644" s="228"/>
      <c r="DR644" s="228"/>
      <c r="DS644" s="239"/>
      <c r="DT644" s="230"/>
      <c r="EA644" s="195"/>
      <c r="EQ644" s="235"/>
      <c r="ER644" s="235"/>
      <c r="ES644" s="228"/>
      <c r="ET644" s="228"/>
      <c r="EU644" s="228"/>
      <c r="EV644" s="228"/>
      <c r="EW644" s="228"/>
      <c r="EX644" s="228"/>
      <c r="EY644" s="228"/>
      <c r="EZ644" s="228"/>
      <c r="FA644" s="228"/>
      <c r="FB644" s="228"/>
      <c r="FC644" s="228"/>
      <c r="FD644" s="228"/>
      <c r="FE644" s="228"/>
      <c r="FF644" s="228"/>
      <c r="FG644" s="236"/>
      <c r="FH644" s="228"/>
      <c r="FI644" s="228"/>
      <c r="FJ644" s="237"/>
      <c r="FK644" s="237"/>
      <c r="FL644" s="237"/>
      <c r="FM644" s="237"/>
      <c r="FN644" s="237"/>
      <c r="FP644" s="237"/>
    </row>
    <row r="645" spans="104:172">
      <c r="CZ645" s="228"/>
      <c r="DA645" s="228"/>
      <c r="DB645" s="228"/>
      <c r="DC645" s="228"/>
      <c r="DD645" s="239"/>
      <c r="DE645" s="239"/>
      <c r="DF645" s="230"/>
      <c r="DG645" s="228"/>
      <c r="DH645" s="228"/>
      <c r="DI645" s="228"/>
      <c r="DJ645" s="228"/>
      <c r="DK645" s="228"/>
      <c r="DL645" s="239"/>
      <c r="DM645" s="230"/>
      <c r="DN645" s="228"/>
      <c r="DO645" s="228"/>
      <c r="DP645" s="228"/>
      <c r="DQ645" s="228"/>
      <c r="DR645" s="228"/>
      <c r="DS645" s="239"/>
      <c r="DT645" s="230"/>
      <c r="EA645" s="195"/>
      <c r="EQ645" s="235"/>
      <c r="ER645" s="235"/>
      <c r="ES645" s="228"/>
      <c r="ET645" s="228"/>
      <c r="EU645" s="228"/>
      <c r="EV645" s="228"/>
      <c r="EW645" s="228"/>
      <c r="EX645" s="228"/>
      <c r="EY645" s="228"/>
      <c r="EZ645" s="228"/>
      <c r="FA645" s="228"/>
      <c r="FB645" s="228"/>
      <c r="FC645" s="228"/>
      <c r="FD645" s="228"/>
      <c r="FE645" s="228"/>
      <c r="FF645" s="228"/>
      <c r="FG645" s="236"/>
      <c r="FH645" s="228"/>
      <c r="FI645" s="228"/>
      <c r="FJ645" s="237"/>
      <c r="FK645" s="237"/>
      <c r="FL645" s="237"/>
      <c r="FM645" s="237"/>
      <c r="FN645" s="237"/>
      <c r="FP645" s="237"/>
    </row>
    <row r="646" spans="104:172">
      <c r="CZ646" s="228"/>
      <c r="DA646" s="228"/>
      <c r="DB646" s="228"/>
      <c r="DC646" s="228"/>
      <c r="DD646" s="239"/>
      <c r="DE646" s="239"/>
      <c r="DF646" s="230"/>
      <c r="DG646" s="228"/>
      <c r="DH646" s="228"/>
      <c r="DI646" s="228"/>
      <c r="DJ646" s="228"/>
      <c r="DK646" s="228"/>
      <c r="DL646" s="239"/>
      <c r="DM646" s="230"/>
      <c r="DN646" s="228"/>
      <c r="DO646" s="228"/>
      <c r="DP646" s="228"/>
      <c r="DQ646" s="228"/>
      <c r="DR646" s="228"/>
      <c r="DS646" s="239"/>
      <c r="DT646" s="230"/>
      <c r="EA646" s="195"/>
      <c r="EQ646" s="235"/>
      <c r="ER646" s="235"/>
      <c r="ES646" s="228"/>
      <c r="ET646" s="228"/>
      <c r="EU646" s="228"/>
      <c r="EV646" s="228"/>
      <c r="EW646" s="228"/>
      <c r="EX646" s="228"/>
      <c r="EY646" s="228"/>
      <c r="EZ646" s="228"/>
      <c r="FA646" s="228"/>
      <c r="FB646" s="228"/>
      <c r="FC646" s="228"/>
      <c r="FD646" s="228"/>
      <c r="FE646" s="228"/>
      <c r="FF646" s="228"/>
      <c r="FG646" s="236"/>
      <c r="FH646" s="228"/>
      <c r="FI646" s="228"/>
      <c r="FJ646" s="237"/>
      <c r="FK646" s="237"/>
      <c r="FL646" s="237"/>
      <c r="FM646" s="237"/>
      <c r="FN646" s="237"/>
      <c r="FP646" s="237"/>
    </row>
    <row r="647" spans="104:172">
      <c r="CZ647" s="228"/>
      <c r="DA647" s="228"/>
      <c r="DB647" s="228"/>
      <c r="DC647" s="228"/>
      <c r="DD647" s="239"/>
      <c r="DE647" s="239"/>
      <c r="DF647" s="230"/>
      <c r="DG647" s="228"/>
      <c r="DH647" s="228"/>
      <c r="DI647" s="228"/>
      <c r="DJ647" s="228"/>
      <c r="DK647" s="228"/>
      <c r="DL647" s="239"/>
      <c r="DM647" s="230"/>
      <c r="DN647" s="228"/>
      <c r="DO647" s="228"/>
      <c r="DP647" s="228"/>
      <c r="DQ647" s="228"/>
      <c r="DR647" s="228"/>
      <c r="DS647" s="239"/>
      <c r="DT647" s="230"/>
      <c r="EA647" s="195"/>
      <c r="EQ647" s="235"/>
      <c r="ER647" s="235"/>
      <c r="ES647" s="228"/>
      <c r="ET647" s="228"/>
      <c r="EU647" s="228"/>
      <c r="EV647" s="228"/>
      <c r="EW647" s="228"/>
      <c r="EX647" s="228"/>
      <c r="EY647" s="228"/>
      <c r="EZ647" s="228"/>
      <c r="FA647" s="228"/>
      <c r="FB647" s="228"/>
      <c r="FC647" s="228"/>
      <c r="FD647" s="228"/>
      <c r="FE647" s="228"/>
      <c r="FF647" s="228"/>
      <c r="FG647" s="236"/>
      <c r="FH647" s="228"/>
      <c r="FI647" s="228"/>
      <c r="FJ647" s="237"/>
      <c r="FK647" s="237"/>
      <c r="FL647" s="237"/>
      <c r="FM647" s="237"/>
      <c r="FN647" s="237"/>
      <c r="FP647" s="237"/>
    </row>
    <row r="648" spans="104:172">
      <c r="CZ648" s="228"/>
      <c r="DA648" s="228"/>
      <c r="DB648" s="228"/>
      <c r="DC648" s="228"/>
      <c r="DD648" s="239"/>
      <c r="DE648" s="239"/>
      <c r="DF648" s="230"/>
      <c r="DG648" s="228"/>
      <c r="DH648" s="228"/>
      <c r="DI648" s="228"/>
      <c r="DJ648" s="228"/>
      <c r="DK648" s="228"/>
      <c r="DL648" s="239"/>
      <c r="DM648" s="230"/>
      <c r="DN648" s="228"/>
      <c r="DO648" s="228"/>
      <c r="DP648" s="228"/>
      <c r="DQ648" s="228"/>
      <c r="DR648" s="228"/>
      <c r="DS648" s="239"/>
      <c r="DT648" s="230"/>
      <c r="EA648" s="195"/>
      <c r="EQ648" s="235"/>
      <c r="ER648" s="235"/>
      <c r="ES648" s="228"/>
      <c r="ET648" s="228"/>
      <c r="EU648" s="228"/>
      <c r="EV648" s="228"/>
      <c r="EW648" s="228"/>
      <c r="EX648" s="228"/>
      <c r="EY648" s="228"/>
      <c r="EZ648" s="228"/>
      <c r="FA648" s="228"/>
      <c r="FB648" s="228"/>
      <c r="FC648" s="228"/>
      <c r="FD648" s="228"/>
      <c r="FE648" s="228"/>
      <c r="FF648" s="228"/>
      <c r="FG648" s="236"/>
      <c r="FH648" s="228"/>
      <c r="FI648" s="228"/>
      <c r="FJ648" s="237"/>
      <c r="FK648" s="237"/>
      <c r="FL648" s="237"/>
      <c r="FM648" s="237"/>
      <c r="FN648" s="237"/>
      <c r="FP648" s="237"/>
    </row>
    <row r="649" spans="104:172">
      <c r="CZ649" s="228"/>
      <c r="DA649" s="228"/>
      <c r="DB649" s="228"/>
      <c r="DC649" s="228"/>
      <c r="DD649" s="239"/>
      <c r="DE649" s="239"/>
      <c r="DF649" s="230"/>
      <c r="DG649" s="228"/>
      <c r="DH649" s="228"/>
      <c r="DI649" s="228"/>
      <c r="DJ649" s="228"/>
      <c r="DK649" s="228"/>
      <c r="DL649" s="239"/>
      <c r="DM649" s="230"/>
      <c r="DN649" s="228"/>
      <c r="DO649" s="228"/>
      <c r="DP649" s="228"/>
      <c r="DQ649" s="228"/>
      <c r="DR649" s="228"/>
      <c r="DS649" s="239"/>
      <c r="DT649" s="230"/>
      <c r="EA649" s="195"/>
      <c r="EQ649" s="235"/>
      <c r="ER649" s="235"/>
      <c r="ES649" s="228"/>
      <c r="ET649" s="228"/>
      <c r="EU649" s="228"/>
      <c r="EV649" s="228"/>
      <c r="EW649" s="228"/>
      <c r="EX649" s="228"/>
      <c r="EY649" s="228"/>
      <c r="EZ649" s="228"/>
      <c r="FA649" s="228"/>
      <c r="FB649" s="228"/>
      <c r="FC649" s="228"/>
      <c r="FD649" s="228"/>
      <c r="FE649" s="228"/>
      <c r="FF649" s="228"/>
      <c r="FG649" s="236"/>
      <c r="FH649" s="228"/>
      <c r="FI649" s="228"/>
      <c r="FJ649" s="237"/>
      <c r="FK649" s="237"/>
      <c r="FL649" s="237"/>
      <c r="FM649" s="237"/>
      <c r="FN649" s="237"/>
      <c r="FP649" s="237"/>
    </row>
    <row r="650" spans="104:172">
      <c r="CZ650" s="228"/>
      <c r="DA650" s="228"/>
      <c r="DB650" s="228"/>
      <c r="DC650" s="228"/>
      <c r="DD650" s="239"/>
      <c r="DE650" s="239"/>
      <c r="DF650" s="230"/>
      <c r="DG650" s="228"/>
      <c r="DH650" s="228"/>
      <c r="DI650" s="228"/>
      <c r="DJ650" s="228"/>
      <c r="DK650" s="228"/>
      <c r="DL650" s="239"/>
      <c r="DM650" s="230"/>
      <c r="DN650" s="228"/>
      <c r="DO650" s="228"/>
      <c r="DP650" s="228"/>
      <c r="DQ650" s="228"/>
      <c r="DR650" s="228"/>
      <c r="DS650" s="239"/>
      <c r="DT650" s="230"/>
      <c r="EA650" s="195"/>
      <c r="EQ650" s="235"/>
      <c r="ER650" s="235"/>
      <c r="ES650" s="228"/>
      <c r="ET650" s="228"/>
      <c r="EU650" s="228"/>
      <c r="EV650" s="228"/>
      <c r="EW650" s="228"/>
      <c r="EX650" s="228"/>
      <c r="EY650" s="228"/>
      <c r="EZ650" s="228"/>
      <c r="FA650" s="228"/>
      <c r="FB650" s="228"/>
      <c r="FC650" s="228"/>
      <c r="FD650" s="228"/>
      <c r="FE650" s="228"/>
      <c r="FF650" s="228"/>
      <c r="FG650" s="236"/>
      <c r="FH650" s="228"/>
      <c r="FI650" s="228"/>
      <c r="FJ650" s="237"/>
      <c r="FK650" s="237"/>
      <c r="FL650" s="237"/>
      <c r="FM650" s="237"/>
      <c r="FN650" s="237"/>
      <c r="FP650" s="237"/>
    </row>
    <row r="651" spans="104:172">
      <c r="CZ651" s="228"/>
      <c r="DA651" s="228"/>
      <c r="DB651" s="228"/>
      <c r="DC651" s="228"/>
      <c r="DD651" s="239"/>
      <c r="DE651" s="239"/>
      <c r="DF651" s="230"/>
      <c r="DG651" s="228"/>
      <c r="DH651" s="228"/>
      <c r="DI651" s="228"/>
      <c r="DJ651" s="228"/>
      <c r="DK651" s="228"/>
      <c r="DL651" s="239"/>
      <c r="DM651" s="230"/>
      <c r="DN651" s="228"/>
      <c r="DO651" s="228"/>
      <c r="DP651" s="228"/>
      <c r="DQ651" s="228"/>
      <c r="DR651" s="228"/>
      <c r="DS651" s="239"/>
      <c r="DT651" s="230"/>
      <c r="EA651" s="195"/>
      <c r="EQ651" s="235"/>
      <c r="ER651" s="235"/>
      <c r="ES651" s="228"/>
      <c r="ET651" s="228"/>
      <c r="EU651" s="228"/>
      <c r="EV651" s="228"/>
      <c r="EW651" s="228"/>
      <c r="EX651" s="228"/>
      <c r="EY651" s="228"/>
      <c r="EZ651" s="228"/>
      <c r="FA651" s="228"/>
      <c r="FB651" s="228"/>
      <c r="FC651" s="228"/>
      <c r="FD651" s="228"/>
      <c r="FE651" s="228"/>
      <c r="FF651" s="228"/>
      <c r="FG651" s="236"/>
      <c r="FH651" s="228"/>
      <c r="FI651" s="228"/>
      <c r="FJ651" s="237"/>
      <c r="FK651" s="237"/>
      <c r="FL651" s="237"/>
      <c r="FM651" s="237"/>
      <c r="FN651" s="237"/>
      <c r="FP651" s="237"/>
    </row>
    <row r="652" spans="104:172">
      <c r="CZ652" s="228"/>
      <c r="DA652" s="228"/>
      <c r="DB652" s="228"/>
      <c r="DC652" s="228"/>
      <c r="DD652" s="239"/>
      <c r="DE652" s="239"/>
      <c r="DF652" s="230"/>
      <c r="DG652" s="228"/>
      <c r="DH652" s="228"/>
      <c r="DI652" s="228"/>
      <c r="DJ652" s="228"/>
      <c r="DK652" s="228"/>
      <c r="DL652" s="239"/>
      <c r="DM652" s="230"/>
      <c r="DN652" s="228"/>
      <c r="DO652" s="228"/>
      <c r="DP652" s="228"/>
      <c r="DQ652" s="228"/>
      <c r="DR652" s="228"/>
      <c r="DS652" s="239"/>
      <c r="DT652" s="230"/>
      <c r="EA652" s="195"/>
      <c r="EQ652" s="235"/>
      <c r="ER652" s="235"/>
      <c r="ES652" s="228"/>
      <c r="ET652" s="228"/>
      <c r="EU652" s="228"/>
      <c r="EV652" s="228"/>
      <c r="EW652" s="228"/>
      <c r="EX652" s="228"/>
      <c r="EY652" s="228"/>
      <c r="EZ652" s="228"/>
      <c r="FA652" s="228"/>
      <c r="FB652" s="228"/>
      <c r="FC652" s="228"/>
      <c r="FD652" s="228"/>
      <c r="FE652" s="228"/>
      <c r="FF652" s="228"/>
      <c r="FG652" s="236"/>
      <c r="FH652" s="228"/>
      <c r="FI652" s="228"/>
      <c r="FJ652" s="237"/>
      <c r="FK652" s="237"/>
      <c r="FL652" s="237"/>
      <c r="FM652" s="237"/>
      <c r="FN652" s="237"/>
      <c r="FP652" s="237"/>
    </row>
    <row r="653" spans="104:172">
      <c r="CZ653" s="228"/>
      <c r="DA653" s="228"/>
      <c r="DB653" s="228"/>
      <c r="DC653" s="228"/>
      <c r="DD653" s="239"/>
      <c r="DE653" s="239"/>
      <c r="DF653" s="230"/>
      <c r="DG653" s="228"/>
      <c r="DH653" s="228"/>
      <c r="DI653" s="228"/>
      <c r="DJ653" s="228"/>
      <c r="DK653" s="228"/>
      <c r="DL653" s="239"/>
      <c r="DM653" s="230"/>
      <c r="DN653" s="228"/>
      <c r="DO653" s="228"/>
      <c r="DP653" s="228"/>
      <c r="DQ653" s="228"/>
      <c r="DR653" s="228"/>
      <c r="DS653" s="239"/>
      <c r="DT653" s="230"/>
      <c r="EA653" s="195"/>
      <c r="EQ653" s="235"/>
      <c r="ER653" s="235"/>
      <c r="ES653" s="228"/>
      <c r="ET653" s="228"/>
      <c r="EU653" s="228"/>
      <c r="EV653" s="228"/>
      <c r="EW653" s="228"/>
      <c r="EX653" s="228"/>
      <c r="EY653" s="228"/>
      <c r="EZ653" s="228"/>
      <c r="FA653" s="228"/>
      <c r="FB653" s="228"/>
      <c r="FC653" s="228"/>
      <c r="FD653" s="228"/>
      <c r="FE653" s="228"/>
      <c r="FF653" s="228"/>
      <c r="FG653" s="236"/>
      <c r="FH653" s="228"/>
      <c r="FI653" s="228"/>
      <c r="FJ653" s="237"/>
      <c r="FK653" s="237"/>
      <c r="FL653" s="237"/>
      <c r="FM653" s="237"/>
      <c r="FN653" s="237"/>
      <c r="FP653" s="237"/>
    </row>
    <row r="654" spans="104:172">
      <c r="CZ654" s="228"/>
      <c r="DA654" s="228"/>
      <c r="DB654" s="228"/>
      <c r="DC654" s="228"/>
      <c r="DD654" s="239"/>
      <c r="DE654" s="239"/>
      <c r="DF654" s="230"/>
      <c r="DG654" s="228"/>
      <c r="DH654" s="228"/>
      <c r="DI654" s="228"/>
      <c r="DJ654" s="228"/>
      <c r="DK654" s="228"/>
      <c r="DL654" s="239"/>
      <c r="DM654" s="230"/>
      <c r="DN654" s="228"/>
      <c r="DO654" s="228"/>
      <c r="DP654" s="228"/>
      <c r="DQ654" s="228"/>
      <c r="DR654" s="228"/>
      <c r="DS654" s="239"/>
      <c r="DT654" s="230"/>
      <c r="EA654" s="195"/>
      <c r="EQ654" s="235"/>
      <c r="ER654" s="235"/>
      <c r="ES654" s="228"/>
      <c r="ET654" s="228"/>
      <c r="EU654" s="228"/>
      <c r="EV654" s="228"/>
      <c r="EW654" s="228"/>
      <c r="EX654" s="228"/>
      <c r="EY654" s="228"/>
      <c r="EZ654" s="228"/>
      <c r="FA654" s="228"/>
      <c r="FB654" s="228"/>
      <c r="FC654" s="228"/>
      <c r="FD654" s="228"/>
      <c r="FE654" s="228"/>
      <c r="FF654" s="228"/>
      <c r="FG654" s="236"/>
      <c r="FH654" s="228"/>
      <c r="FI654" s="228"/>
      <c r="FJ654" s="237"/>
      <c r="FK654" s="237"/>
      <c r="FL654" s="237"/>
      <c r="FM654" s="237"/>
      <c r="FN654" s="237"/>
      <c r="FP654" s="237"/>
    </row>
    <row r="655" spans="104:172">
      <c r="CZ655" s="228"/>
      <c r="DA655" s="228"/>
      <c r="DB655" s="228"/>
      <c r="DC655" s="228"/>
      <c r="DD655" s="239"/>
      <c r="DE655" s="239"/>
      <c r="DF655" s="230"/>
      <c r="DG655" s="228"/>
      <c r="DH655" s="228"/>
      <c r="DI655" s="228"/>
      <c r="DJ655" s="228"/>
      <c r="DK655" s="228"/>
      <c r="DL655" s="239"/>
      <c r="DM655" s="230"/>
      <c r="DN655" s="228"/>
      <c r="DO655" s="228"/>
      <c r="DP655" s="228"/>
      <c r="DQ655" s="228"/>
      <c r="DR655" s="228"/>
      <c r="DS655" s="239"/>
      <c r="DT655" s="230"/>
      <c r="EA655" s="195"/>
      <c r="EQ655" s="235"/>
      <c r="ER655" s="235"/>
      <c r="ES655" s="228"/>
      <c r="ET655" s="228"/>
      <c r="EU655" s="228"/>
      <c r="EV655" s="228"/>
      <c r="EW655" s="228"/>
      <c r="EX655" s="228"/>
      <c r="EY655" s="228"/>
      <c r="EZ655" s="228"/>
      <c r="FA655" s="228"/>
      <c r="FB655" s="228"/>
      <c r="FC655" s="228"/>
      <c r="FD655" s="228"/>
      <c r="FE655" s="228"/>
      <c r="FF655" s="228"/>
      <c r="FG655" s="236"/>
      <c r="FH655" s="228"/>
      <c r="FI655" s="228"/>
      <c r="FJ655" s="237"/>
      <c r="FK655" s="237"/>
      <c r="FL655" s="237"/>
      <c r="FM655" s="237"/>
      <c r="FN655" s="237"/>
      <c r="FP655" s="237"/>
    </row>
    <row r="656" spans="104:172">
      <c r="CZ656" s="228"/>
      <c r="DA656" s="228"/>
      <c r="DB656" s="228"/>
      <c r="DC656" s="228"/>
      <c r="DD656" s="239"/>
      <c r="DE656" s="239"/>
      <c r="DF656" s="230"/>
      <c r="DG656" s="228"/>
      <c r="DH656" s="228"/>
      <c r="DI656" s="228"/>
      <c r="DJ656" s="228"/>
      <c r="DK656" s="228"/>
      <c r="DL656" s="239"/>
      <c r="DM656" s="230"/>
      <c r="DN656" s="228"/>
      <c r="DO656" s="228"/>
      <c r="DP656" s="228"/>
      <c r="DQ656" s="228"/>
      <c r="DR656" s="228"/>
      <c r="DS656" s="239"/>
      <c r="DT656" s="230"/>
      <c r="EA656" s="195"/>
      <c r="EQ656" s="235"/>
      <c r="ER656" s="235"/>
      <c r="ES656" s="228"/>
      <c r="ET656" s="228"/>
      <c r="EU656" s="228"/>
      <c r="EV656" s="228"/>
      <c r="EW656" s="228"/>
      <c r="EX656" s="228"/>
      <c r="EY656" s="228"/>
      <c r="EZ656" s="228"/>
      <c r="FA656" s="228"/>
      <c r="FB656" s="228"/>
      <c r="FC656" s="228"/>
      <c r="FD656" s="228"/>
      <c r="FE656" s="228"/>
      <c r="FF656" s="228"/>
      <c r="FG656" s="236"/>
      <c r="FH656" s="228"/>
      <c r="FI656" s="228"/>
      <c r="FJ656" s="237"/>
      <c r="FK656" s="237"/>
      <c r="FL656" s="237"/>
      <c r="FM656" s="237"/>
      <c r="FN656" s="237"/>
      <c r="FP656" s="237"/>
    </row>
    <row r="657" spans="104:172">
      <c r="CZ657" s="228"/>
      <c r="DA657" s="228"/>
      <c r="DB657" s="228"/>
      <c r="DC657" s="228"/>
      <c r="DD657" s="239"/>
      <c r="DE657" s="239"/>
      <c r="DF657" s="230"/>
      <c r="DG657" s="228"/>
      <c r="DH657" s="228"/>
      <c r="DI657" s="228"/>
      <c r="DJ657" s="228"/>
      <c r="DK657" s="228"/>
      <c r="DL657" s="239"/>
      <c r="DM657" s="230"/>
      <c r="DN657" s="228"/>
      <c r="DO657" s="228"/>
      <c r="DP657" s="228"/>
      <c r="DQ657" s="228"/>
      <c r="DR657" s="228"/>
      <c r="DS657" s="239"/>
      <c r="DT657" s="230"/>
      <c r="EA657" s="195"/>
      <c r="EQ657" s="235"/>
      <c r="ER657" s="235"/>
      <c r="ES657" s="228"/>
      <c r="ET657" s="228"/>
      <c r="EU657" s="228"/>
      <c r="EV657" s="228"/>
      <c r="EW657" s="228"/>
      <c r="EX657" s="228"/>
      <c r="EY657" s="228"/>
      <c r="EZ657" s="228"/>
      <c r="FA657" s="228"/>
      <c r="FB657" s="228"/>
      <c r="FC657" s="228"/>
      <c r="FD657" s="228"/>
      <c r="FE657" s="228"/>
      <c r="FF657" s="228"/>
      <c r="FG657" s="236"/>
      <c r="FH657" s="228"/>
      <c r="FI657" s="228"/>
      <c r="FJ657" s="237"/>
      <c r="FK657" s="237"/>
      <c r="FL657" s="237"/>
      <c r="FM657" s="237"/>
      <c r="FN657" s="237"/>
      <c r="FP657" s="237"/>
    </row>
    <row r="658" spans="104:172">
      <c r="CZ658" s="228"/>
      <c r="DA658" s="228"/>
      <c r="DB658" s="228"/>
      <c r="DC658" s="228"/>
      <c r="DD658" s="239"/>
      <c r="DE658" s="239"/>
      <c r="DF658" s="230"/>
      <c r="DG658" s="228"/>
      <c r="DH658" s="228"/>
      <c r="DI658" s="228"/>
      <c r="DJ658" s="228"/>
      <c r="DK658" s="228"/>
      <c r="DL658" s="239"/>
      <c r="DM658" s="230"/>
      <c r="DN658" s="228"/>
      <c r="DO658" s="228"/>
      <c r="DP658" s="228"/>
      <c r="DQ658" s="228"/>
      <c r="DR658" s="228"/>
      <c r="DS658" s="239"/>
      <c r="DT658" s="230"/>
      <c r="EA658" s="195"/>
      <c r="EQ658" s="235"/>
      <c r="ER658" s="235"/>
      <c r="ES658" s="228"/>
      <c r="ET658" s="228"/>
      <c r="EU658" s="228"/>
      <c r="EV658" s="228"/>
      <c r="EW658" s="228"/>
      <c r="EX658" s="228"/>
      <c r="EY658" s="228"/>
      <c r="EZ658" s="228"/>
      <c r="FA658" s="228"/>
      <c r="FB658" s="228"/>
      <c r="FC658" s="228"/>
      <c r="FD658" s="228"/>
      <c r="FE658" s="228"/>
      <c r="FF658" s="228"/>
      <c r="FG658" s="236"/>
      <c r="FH658" s="228"/>
      <c r="FI658" s="228"/>
      <c r="FJ658" s="237"/>
      <c r="FK658" s="237"/>
      <c r="FL658" s="237"/>
      <c r="FM658" s="237"/>
      <c r="FN658" s="237"/>
      <c r="FP658" s="237"/>
    </row>
    <row r="659" spans="104:172">
      <c r="CZ659" s="228"/>
      <c r="DA659" s="228"/>
      <c r="DB659" s="228"/>
      <c r="DC659" s="228"/>
      <c r="DD659" s="239"/>
      <c r="DE659" s="239"/>
      <c r="DF659" s="230"/>
      <c r="DG659" s="228"/>
      <c r="DH659" s="228"/>
      <c r="DI659" s="228"/>
      <c r="DJ659" s="228"/>
      <c r="DK659" s="228"/>
      <c r="DL659" s="239"/>
      <c r="DM659" s="230"/>
      <c r="DN659" s="228"/>
      <c r="DO659" s="228"/>
      <c r="DP659" s="228"/>
      <c r="DQ659" s="228"/>
      <c r="DR659" s="228"/>
      <c r="DS659" s="239"/>
      <c r="DT659" s="230"/>
      <c r="EA659" s="195"/>
      <c r="EQ659" s="235"/>
      <c r="ER659" s="235"/>
      <c r="ES659" s="228"/>
      <c r="ET659" s="228"/>
      <c r="EU659" s="228"/>
      <c r="EV659" s="228"/>
      <c r="EW659" s="228"/>
      <c r="EX659" s="228"/>
      <c r="EY659" s="228"/>
      <c r="EZ659" s="228"/>
      <c r="FA659" s="228"/>
      <c r="FB659" s="228"/>
      <c r="FC659" s="228"/>
      <c r="FD659" s="228"/>
      <c r="FE659" s="228"/>
      <c r="FF659" s="228"/>
      <c r="FG659" s="236"/>
      <c r="FH659" s="228"/>
      <c r="FI659" s="228"/>
      <c r="FJ659" s="237"/>
      <c r="FK659" s="237"/>
      <c r="FL659" s="237"/>
      <c r="FM659" s="237"/>
      <c r="FN659" s="237"/>
      <c r="FP659" s="237"/>
    </row>
    <row r="660" spans="104:172">
      <c r="CZ660" s="228"/>
      <c r="DA660" s="228"/>
      <c r="DB660" s="228"/>
      <c r="DC660" s="228"/>
      <c r="DD660" s="239"/>
      <c r="DE660" s="239"/>
      <c r="DF660" s="230"/>
      <c r="DG660" s="228"/>
      <c r="DH660" s="228"/>
      <c r="DI660" s="228"/>
      <c r="DJ660" s="228"/>
      <c r="DK660" s="228"/>
      <c r="DL660" s="239"/>
      <c r="DM660" s="230"/>
      <c r="DN660" s="228"/>
      <c r="DO660" s="228"/>
      <c r="DP660" s="228"/>
      <c r="DQ660" s="228"/>
      <c r="DR660" s="228"/>
      <c r="DS660" s="239"/>
      <c r="DT660" s="230"/>
      <c r="EA660" s="195"/>
      <c r="EQ660" s="235"/>
      <c r="ER660" s="235"/>
      <c r="ES660" s="228"/>
      <c r="ET660" s="228"/>
      <c r="EU660" s="228"/>
      <c r="EV660" s="228"/>
      <c r="EW660" s="228"/>
      <c r="EX660" s="228"/>
      <c r="EY660" s="228"/>
      <c r="EZ660" s="228"/>
      <c r="FA660" s="228"/>
      <c r="FB660" s="228"/>
      <c r="FC660" s="228"/>
      <c r="FD660" s="228"/>
      <c r="FE660" s="228"/>
      <c r="FF660" s="228"/>
      <c r="FG660" s="236"/>
      <c r="FH660" s="228"/>
      <c r="FI660" s="228"/>
      <c r="FJ660" s="237"/>
      <c r="FK660" s="237"/>
      <c r="FL660" s="237"/>
      <c r="FM660" s="237"/>
      <c r="FN660" s="237"/>
      <c r="FP660" s="237"/>
    </row>
    <row r="661" spans="104:172">
      <c r="CZ661" s="228"/>
      <c r="DA661" s="228"/>
      <c r="DB661" s="228"/>
      <c r="DC661" s="228"/>
      <c r="DD661" s="239"/>
      <c r="DE661" s="239"/>
      <c r="DF661" s="230"/>
      <c r="DG661" s="228"/>
      <c r="DH661" s="228"/>
      <c r="DI661" s="228"/>
      <c r="DJ661" s="228"/>
      <c r="DK661" s="228"/>
      <c r="DL661" s="239"/>
      <c r="DM661" s="230"/>
      <c r="DN661" s="228"/>
      <c r="DO661" s="228"/>
      <c r="DP661" s="228"/>
      <c r="DQ661" s="228"/>
      <c r="DR661" s="228"/>
      <c r="DS661" s="239"/>
      <c r="DT661" s="230"/>
      <c r="EA661" s="195"/>
      <c r="EQ661" s="235"/>
      <c r="ER661" s="235"/>
      <c r="ES661" s="228"/>
      <c r="ET661" s="228"/>
      <c r="EU661" s="228"/>
      <c r="EV661" s="228"/>
      <c r="EW661" s="228"/>
      <c r="EX661" s="228"/>
      <c r="EY661" s="228"/>
      <c r="EZ661" s="228"/>
      <c r="FA661" s="228"/>
      <c r="FB661" s="228"/>
      <c r="FC661" s="228"/>
      <c r="FD661" s="228"/>
      <c r="FE661" s="228"/>
      <c r="FF661" s="228"/>
      <c r="FG661" s="236"/>
      <c r="FH661" s="228"/>
      <c r="FI661" s="228"/>
      <c r="FJ661" s="237"/>
      <c r="FK661" s="237"/>
      <c r="FL661" s="237"/>
      <c r="FM661" s="237"/>
      <c r="FN661" s="237"/>
      <c r="FP661" s="237"/>
    </row>
    <row r="662" spans="104:172">
      <c r="CZ662" s="228"/>
      <c r="DA662" s="228"/>
      <c r="DB662" s="228"/>
      <c r="DC662" s="228"/>
      <c r="DD662" s="239"/>
      <c r="DE662" s="239"/>
      <c r="DF662" s="230"/>
      <c r="DG662" s="228"/>
      <c r="DH662" s="228"/>
      <c r="DI662" s="228"/>
      <c r="DJ662" s="228"/>
      <c r="DK662" s="228"/>
      <c r="DL662" s="239"/>
      <c r="DM662" s="230"/>
      <c r="DN662" s="228"/>
      <c r="DO662" s="228"/>
      <c r="DP662" s="228"/>
      <c r="DQ662" s="228"/>
      <c r="DR662" s="228"/>
      <c r="DS662" s="239"/>
      <c r="DT662" s="230"/>
      <c r="EA662" s="195"/>
      <c r="EQ662" s="235"/>
      <c r="ER662" s="235"/>
      <c r="ES662" s="228"/>
      <c r="ET662" s="228"/>
      <c r="EU662" s="228"/>
      <c r="EV662" s="228"/>
      <c r="EW662" s="228"/>
      <c r="EX662" s="228"/>
      <c r="EY662" s="228"/>
      <c r="EZ662" s="228"/>
      <c r="FA662" s="228"/>
      <c r="FB662" s="228"/>
      <c r="FC662" s="228"/>
      <c r="FD662" s="228"/>
      <c r="FE662" s="228"/>
      <c r="FF662" s="228"/>
      <c r="FG662" s="236"/>
      <c r="FH662" s="228"/>
      <c r="FI662" s="228"/>
      <c r="FJ662" s="237"/>
      <c r="FK662" s="237"/>
      <c r="FL662" s="237"/>
      <c r="FM662" s="237"/>
      <c r="FN662" s="237"/>
      <c r="FP662" s="237"/>
    </row>
    <row r="663" spans="104:172">
      <c r="CZ663" s="228"/>
      <c r="DA663" s="228"/>
      <c r="DB663" s="228"/>
      <c r="DC663" s="228"/>
      <c r="DD663" s="239"/>
      <c r="DE663" s="239"/>
      <c r="DF663" s="230"/>
      <c r="DG663" s="228"/>
      <c r="DH663" s="228"/>
      <c r="DI663" s="228"/>
      <c r="DJ663" s="228"/>
      <c r="DK663" s="228"/>
      <c r="DL663" s="239"/>
      <c r="DM663" s="230"/>
      <c r="DN663" s="228"/>
      <c r="DO663" s="228"/>
      <c r="DP663" s="228"/>
      <c r="DQ663" s="228"/>
      <c r="DR663" s="228"/>
      <c r="DS663" s="239"/>
      <c r="DT663" s="230"/>
      <c r="EA663" s="195"/>
      <c r="EQ663" s="235"/>
      <c r="ER663" s="235"/>
      <c r="ES663" s="228"/>
      <c r="ET663" s="228"/>
      <c r="EU663" s="228"/>
      <c r="EV663" s="228"/>
      <c r="EW663" s="228"/>
      <c r="EX663" s="228"/>
      <c r="EY663" s="228"/>
      <c r="EZ663" s="228"/>
      <c r="FA663" s="228"/>
      <c r="FB663" s="228"/>
      <c r="FC663" s="228"/>
      <c r="FD663" s="228"/>
      <c r="FE663" s="228"/>
      <c r="FF663" s="228"/>
      <c r="FG663" s="236"/>
      <c r="FH663" s="228"/>
      <c r="FI663" s="228"/>
      <c r="FJ663" s="237"/>
      <c r="FK663" s="237"/>
      <c r="FL663" s="237"/>
      <c r="FM663" s="237"/>
      <c r="FN663" s="237"/>
      <c r="FP663" s="237"/>
    </row>
    <row r="664" spans="104:172">
      <c r="CZ664" s="228"/>
      <c r="DA664" s="228"/>
      <c r="DB664" s="228"/>
      <c r="DC664" s="228"/>
      <c r="DD664" s="239"/>
      <c r="DE664" s="239"/>
      <c r="DF664" s="230"/>
      <c r="DG664" s="228"/>
      <c r="DH664" s="228"/>
      <c r="DI664" s="228"/>
      <c r="DJ664" s="228"/>
      <c r="DK664" s="228"/>
      <c r="DL664" s="239"/>
      <c r="DM664" s="230"/>
      <c r="DN664" s="228"/>
      <c r="DO664" s="228"/>
      <c r="DP664" s="228"/>
      <c r="DQ664" s="228"/>
      <c r="DR664" s="228"/>
      <c r="DS664" s="239"/>
      <c r="DT664" s="230"/>
      <c r="EA664" s="195"/>
      <c r="EQ664" s="235"/>
      <c r="ER664" s="235"/>
      <c r="ES664" s="228"/>
      <c r="ET664" s="228"/>
      <c r="EU664" s="228"/>
      <c r="EV664" s="228"/>
      <c r="EW664" s="228"/>
      <c r="EX664" s="228"/>
      <c r="EY664" s="228"/>
      <c r="EZ664" s="228"/>
      <c r="FA664" s="228"/>
      <c r="FB664" s="228"/>
      <c r="FC664" s="228"/>
      <c r="FD664" s="228"/>
      <c r="FE664" s="228"/>
      <c r="FF664" s="228"/>
      <c r="FG664" s="236"/>
      <c r="FH664" s="228"/>
      <c r="FI664" s="228"/>
      <c r="FJ664" s="237"/>
      <c r="FK664" s="237"/>
      <c r="FL664" s="237"/>
      <c r="FM664" s="237"/>
      <c r="FN664" s="237"/>
      <c r="FP664" s="237"/>
    </row>
  </sheetData>
  <sheetProtection sheet="1" objects="1" scenarios="1" selectLockedCells="1"/>
  <mergeCells count="1">
    <mergeCell ref="DU1:DX1"/>
  </mergeCells>
  <phoneticPr fontId="2" type="noConversion"/>
  <dataValidations count="20">
    <dataValidation type="list" allowBlank="1" showInputMessage="1" showErrorMessage="1" sqref="EB4:EB72 DU3:DZ72">
      <formula1>FieldConditions</formula1>
    </dataValidation>
    <dataValidation type="list" allowBlank="1" showInputMessage="1" showErrorMessage="1" sqref="EC3:EC72">
      <formula1>HarvestUnits</formula1>
    </dataValidation>
    <dataValidation type="list" allowBlank="1" showInputMessage="1" showErrorMessage="1" sqref="P3:P72">
      <formula1>PSNTTest</formula1>
    </dataValidation>
    <dataValidation type="list" allowBlank="1" showInputMessage="1" showErrorMessage="1" sqref="DK3:DK72 DR3:DR72 DD21:DD72 DD3:DE20">
      <formula1>FertilizerAmountunits</formula1>
    </dataValidation>
    <dataValidation type="list" allowBlank="1" showInputMessage="1" showErrorMessage="1" sqref="DT3:DT72 DM3:DM72 DF3:DF72">
      <formula1>FertilizerApplicationMethod</formula1>
    </dataValidation>
    <dataValidation type="list" allowBlank="1" showInputMessage="1" showErrorMessage="1" sqref="CJ3:CJ72 AZ3:AZ72 AH3:AH72 BR3:BR72">
      <formula1>ManureAmountunits</formula1>
    </dataValidation>
    <dataValidation type="list" allowBlank="1" showInputMessage="1" showErrorMessage="1" sqref="CK3:CK72 BA3:BA72 AI3:AI72 BS3:BS72">
      <formula1>ManureApplicationMonth</formula1>
    </dataValidation>
    <dataValidation type="list" allowBlank="1" showInputMessage="1" showErrorMessage="1" sqref="CL3:CL72 BB3:BB72 AJ3:AJ72 BT3:BT72">
      <formula1>ManureApplicationMethod</formula1>
    </dataValidation>
    <dataValidation type="list" allowBlank="1" showInputMessage="1" showErrorMessage="1" sqref="AD3:AD72">
      <formula1>SodKill</formula1>
    </dataValidation>
    <dataValidation type="list" allowBlank="1" showInputMessage="1" showErrorMessage="1" sqref="AC3:AC72">
      <formula1>SodPercent</formula1>
    </dataValidation>
    <dataValidation type="list" allowBlank="1" showInputMessage="1" showErrorMessage="1" sqref="K3:K72">
      <formula1>NYSSoils</formula1>
    </dataValidation>
    <dataValidation type="list" allowBlank="1" showInputMessage="1" showErrorMessage="1" sqref="J3:J72">
      <formula1>NYSCounties</formula1>
    </dataValidation>
    <dataValidation type="list" allowBlank="1" showInputMessage="1" showErrorMessage="1" sqref="AB3:AB72 Z3:Z72 X3:X72 V3:V72 T3:T72">
      <formula1>SodPercentb</formula1>
    </dataValidation>
    <dataValidation type="list" allowBlank="1" showInputMessage="1" showErrorMessage="1" sqref="AA3:AA72 Y3:Y72 W3:W72 U3:U72 S3:S72">
      <formula1>Crop</formula1>
    </dataValidation>
    <dataValidation type="list" allowBlank="1" showInputMessage="1" showErrorMessage="1" sqref="AE3:AE72">
      <formula1>SodTerminationMethod</formula1>
    </dataValidation>
    <dataValidation type="list" allowBlank="1" showInputMessage="1" showErrorMessage="1" sqref="L3:L72">
      <formula1>Drainage</formula1>
    </dataValidation>
    <dataValidation type="list" allowBlank="1" showInputMessage="1" showErrorMessage="1" sqref="CH3:CH72 AX3:AX72 AF3:AF72 BP3:BP72">
      <formula1>ManureTypes</formula1>
    </dataValidation>
    <dataValidation type="list" allowBlank="1" showInputMessage="1" showErrorMessage="1" sqref="O3:O120">
      <formula1>RowTypes</formula1>
    </dataValidation>
    <dataValidation type="decimal" allowBlank="1" showInputMessage="1" showErrorMessage="1" sqref="BZ27:BZ120 CB27:CB120 BH3:BH120 BJ3:BJ120 BL3:BL120 BN3:BN120 CR3:CR120 CT3:CT120 CV3:CV120 CX3:CX120 CF27:CF120 AP3:AP120 AR3:AR120 AT3:AT120 AV3:AV120 CD27:CD120">
      <formula1>0.09</formula1>
      <formula2>0.99</formula2>
    </dataValidation>
    <dataValidation type="list" allowBlank="1" showInputMessage="1" showErrorMessage="1" sqref="AK21:AK120">
      <formula1>IncorporationTools</formula1>
    </dataValidation>
  </dataValidations>
  <printOptions gridLines="1"/>
  <pageMargins left="0.75" right="0.56000000000000005" top="0.83" bottom="0.36" header="0.5" footer="0.25"/>
  <pageSetup scale="49" pageOrder="overThenDown" orientation="landscape" blackAndWhite="1" r:id="rId1"/>
  <headerFooter alignWithMargins="0"/>
  <colBreaks count="11" manualBreakCount="11">
    <brk id="8" max="1048575" man="1"/>
    <brk id="15" max="125" man="1"/>
    <brk id="31" max="1048575" man="1"/>
    <brk id="49" max="1048575" man="1"/>
    <brk id="67" max="1048575" man="1"/>
    <brk id="85" max="1048575" man="1"/>
    <brk id="103" max="1048575" man="1"/>
    <brk id="124" max="1048575" man="1"/>
    <brk id="136" max="1048575" man="1"/>
    <brk id="146" max="125" man="1"/>
    <brk id="171" max="125" man="1"/>
  </colBreaks>
</worksheet>
</file>

<file path=xl/worksheets/sheet5.xml><?xml version="1.0" encoding="utf-8"?>
<worksheet xmlns="http://schemas.openxmlformats.org/spreadsheetml/2006/main" xmlns:r="http://schemas.openxmlformats.org/officeDocument/2006/relationships">
  <sheetPr codeName="Sheet5" enableFormatConditionsCalculation="0">
    <tabColor indexed="9"/>
    <pageSetUpPr fitToPage="1"/>
  </sheetPr>
  <dimension ref="B1:P46"/>
  <sheetViews>
    <sheetView zoomScaleNormal="100" workbookViewId="0">
      <selection activeCell="B1" sqref="B1"/>
    </sheetView>
  </sheetViews>
  <sheetFormatPr defaultRowHeight="12.75"/>
  <cols>
    <col min="1" max="1" width="2.140625" style="55" customWidth="1"/>
    <col min="2" max="11" width="9.140625" style="55" customWidth="1"/>
    <col min="12" max="12" width="1" style="55" customWidth="1"/>
    <col min="13" max="13" width="0.85546875" style="55" customWidth="1"/>
    <col min="14" max="14" width="1" style="55" customWidth="1"/>
    <col min="15" max="15" width="47.140625" style="55" customWidth="1"/>
    <col min="16" max="16" width="7.28515625" style="55" customWidth="1"/>
    <col min="17" max="16384" width="9.140625" style="55"/>
  </cols>
  <sheetData>
    <row r="1" spans="2:16" ht="13.5" thickBot="1"/>
    <row r="2" spans="2:16" ht="18">
      <c r="B2" s="529" t="s">
        <v>1137</v>
      </c>
      <c r="C2" s="530"/>
      <c r="D2" s="530"/>
      <c r="E2" s="530"/>
      <c r="F2" s="530"/>
      <c r="G2" s="531" t="s">
        <v>694</v>
      </c>
      <c r="H2" s="532"/>
      <c r="I2" s="532"/>
      <c r="J2" s="532"/>
      <c r="K2" s="533"/>
      <c r="L2" s="56"/>
      <c r="M2" s="56"/>
      <c r="N2" s="56"/>
      <c r="O2" s="56"/>
      <c r="P2" s="56"/>
    </row>
    <row r="3" spans="2:16" ht="20.25" customHeight="1" thickBot="1">
      <c r="B3" s="534" t="s">
        <v>1138</v>
      </c>
      <c r="C3" s="535"/>
      <c r="D3" s="535"/>
      <c r="E3" s="535"/>
      <c r="F3" s="535"/>
      <c r="G3" s="536" t="s">
        <v>695</v>
      </c>
      <c r="H3" s="537"/>
      <c r="I3" s="537"/>
      <c r="J3" s="537"/>
      <c r="K3" s="538"/>
      <c r="L3" s="56"/>
      <c r="M3" s="56"/>
      <c r="N3" s="56"/>
      <c r="O3" s="56"/>
      <c r="P3" s="56"/>
    </row>
    <row r="4" spans="2:16">
      <c r="B4" s="57"/>
      <c r="C4" s="58"/>
      <c r="D4" s="58"/>
      <c r="E4" s="58"/>
      <c r="F4" s="58"/>
      <c r="G4" s="58"/>
      <c r="H4" s="58"/>
      <c r="I4" s="58"/>
      <c r="J4" s="58"/>
      <c r="K4" s="59"/>
    </row>
    <row r="5" spans="2:16">
      <c r="B5" s="60"/>
      <c r="C5" s="61"/>
      <c r="D5" s="61"/>
      <c r="E5" s="61"/>
      <c r="F5" s="61"/>
      <c r="G5" s="61"/>
      <c r="H5" s="61"/>
      <c r="I5" s="61"/>
      <c r="J5" s="61"/>
      <c r="K5" s="62"/>
    </row>
    <row r="6" spans="2:16">
      <c r="B6" s="60"/>
      <c r="C6" s="61"/>
      <c r="D6" s="61"/>
      <c r="E6" s="61"/>
      <c r="F6" s="61"/>
      <c r="G6" s="61"/>
      <c r="H6" s="61"/>
      <c r="I6" s="61"/>
      <c r="J6" s="61"/>
      <c r="K6" s="62"/>
    </row>
    <row r="7" spans="2:16">
      <c r="B7" s="60"/>
      <c r="C7" s="61"/>
      <c r="D7" s="61"/>
      <c r="E7" s="61"/>
      <c r="F7" s="61"/>
      <c r="G7" s="61"/>
      <c r="H7" s="61"/>
      <c r="I7" s="61"/>
      <c r="J7" s="61"/>
      <c r="K7" s="62"/>
    </row>
    <row r="8" spans="2:16">
      <c r="B8" s="60"/>
      <c r="C8" s="61"/>
      <c r="D8" s="61"/>
      <c r="E8" s="61"/>
      <c r="F8" s="61"/>
      <c r="G8" s="61"/>
      <c r="H8" s="61"/>
      <c r="I8" s="61"/>
      <c r="J8" s="61"/>
      <c r="K8" s="62"/>
    </row>
    <row r="9" spans="2:16">
      <c r="B9" s="60"/>
      <c r="C9" s="61"/>
      <c r="D9" s="61"/>
      <c r="E9" s="61"/>
      <c r="F9" s="61"/>
      <c r="G9" s="61"/>
      <c r="H9" s="61"/>
      <c r="I9" s="61"/>
      <c r="J9" s="61"/>
      <c r="K9" s="62"/>
    </row>
    <row r="10" spans="2:16">
      <c r="B10" s="60"/>
      <c r="C10" s="61"/>
      <c r="D10" s="61"/>
      <c r="E10" s="61"/>
      <c r="F10" s="61"/>
      <c r="G10" s="61"/>
      <c r="H10" s="61"/>
      <c r="I10" s="61"/>
      <c r="J10" s="61"/>
      <c r="K10" s="62"/>
    </row>
    <row r="11" spans="2:16">
      <c r="B11" s="60"/>
      <c r="C11" s="61"/>
      <c r="D11" s="61"/>
      <c r="E11" s="61"/>
      <c r="F11" s="61"/>
      <c r="G11" s="61"/>
      <c r="H11" s="61"/>
      <c r="I11" s="61"/>
      <c r="J11" s="61"/>
      <c r="K11" s="62"/>
    </row>
    <row r="12" spans="2:16">
      <c r="B12" s="60"/>
      <c r="C12" s="61"/>
      <c r="D12" s="61"/>
      <c r="E12" s="61"/>
      <c r="F12" s="61"/>
      <c r="G12" s="61"/>
      <c r="H12" s="61"/>
      <c r="I12" s="61"/>
      <c r="J12" s="61"/>
      <c r="K12" s="62"/>
    </row>
    <row r="13" spans="2:16">
      <c r="B13" s="60"/>
      <c r="C13" s="61"/>
      <c r="D13" s="61"/>
      <c r="E13" s="61"/>
      <c r="F13" s="61"/>
      <c r="G13" s="61"/>
      <c r="H13" s="61"/>
      <c r="I13" s="61"/>
      <c r="J13" s="61"/>
      <c r="K13" s="62"/>
    </row>
    <row r="14" spans="2:16">
      <c r="B14" s="60"/>
      <c r="C14" s="61"/>
      <c r="D14" s="61"/>
      <c r="E14" s="61"/>
      <c r="F14" s="61"/>
      <c r="G14" s="61"/>
      <c r="H14" s="61"/>
      <c r="I14" s="61"/>
      <c r="J14" s="61"/>
      <c r="K14" s="62"/>
    </row>
    <row r="15" spans="2:16">
      <c r="B15" s="60"/>
      <c r="C15" s="61"/>
      <c r="D15" s="61"/>
      <c r="E15" s="61"/>
      <c r="F15" s="61"/>
      <c r="G15" s="61"/>
      <c r="H15" s="61"/>
      <c r="I15" s="61"/>
      <c r="J15" s="61"/>
      <c r="K15" s="62"/>
    </row>
    <row r="16" spans="2:16">
      <c r="B16" s="60"/>
      <c r="C16" s="61"/>
      <c r="D16" s="61"/>
      <c r="E16" s="61"/>
      <c r="F16" s="61"/>
      <c r="G16" s="61"/>
      <c r="H16" s="61"/>
      <c r="I16" s="61"/>
      <c r="J16" s="61"/>
      <c r="K16" s="62"/>
    </row>
    <row r="17" spans="2:11">
      <c r="B17" s="60"/>
      <c r="C17" s="61"/>
      <c r="D17" s="61"/>
      <c r="E17" s="61"/>
      <c r="F17" s="61"/>
      <c r="G17" s="61"/>
      <c r="H17" s="61"/>
      <c r="I17" s="61"/>
      <c r="J17" s="61"/>
      <c r="K17" s="62"/>
    </row>
    <row r="18" spans="2:11">
      <c r="B18" s="60"/>
      <c r="C18" s="61"/>
      <c r="D18" s="61"/>
      <c r="E18" s="61"/>
      <c r="F18" s="61"/>
      <c r="G18" s="61"/>
      <c r="H18" s="61"/>
      <c r="I18" s="61"/>
      <c r="J18" s="61"/>
      <c r="K18" s="62"/>
    </row>
    <row r="19" spans="2:11">
      <c r="B19" s="60"/>
      <c r="C19" s="61"/>
      <c r="D19" s="61"/>
      <c r="E19" s="61"/>
      <c r="F19" s="61"/>
      <c r="G19" s="61"/>
      <c r="H19" s="61"/>
      <c r="I19" s="61"/>
      <c r="J19" s="61"/>
      <c r="K19" s="62"/>
    </row>
    <row r="20" spans="2:11">
      <c r="B20" s="60"/>
      <c r="C20" s="61"/>
      <c r="D20" s="61"/>
      <c r="E20" s="61"/>
      <c r="F20" s="61"/>
      <c r="G20" s="61"/>
      <c r="H20" s="61"/>
      <c r="I20" s="61"/>
      <c r="J20" s="61"/>
      <c r="K20" s="62"/>
    </row>
    <row r="21" spans="2:11">
      <c r="B21" s="60"/>
      <c r="C21" s="61"/>
      <c r="D21" s="61"/>
      <c r="E21" s="61"/>
      <c r="F21" s="61"/>
      <c r="G21" s="61"/>
      <c r="H21" s="61"/>
      <c r="I21" s="61"/>
      <c r="J21" s="61"/>
      <c r="K21" s="62"/>
    </row>
    <row r="22" spans="2:11">
      <c r="B22" s="60"/>
      <c r="C22" s="61"/>
      <c r="D22" s="61"/>
      <c r="E22" s="61"/>
      <c r="F22" s="61"/>
      <c r="G22" s="61"/>
      <c r="H22" s="61"/>
      <c r="I22" s="61"/>
      <c r="J22" s="61"/>
      <c r="K22" s="62"/>
    </row>
    <row r="23" spans="2:11">
      <c r="B23" s="60"/>
      <c r="C23" s="61"/>
      <c r="D23" s="61"/>
      <c r="E23" s="61"/>
      <c r="F23" s="61"/>
      <c r="G23" s="61"/>
      <c r="H23" s="61"/>
      <c r="I23" s="61"/>
      <c r="J23" s="61"/>
      <c r="K23" s="62"/>
    </row>
    <row r="24" spans="2:11">
      <c r="B24" s="60"/>
      <c r="C24" s="61"/>
      <c r="D24" s="61"/>
      <c r="E24" s="61"/>
      <c r="F24" s="61"/>
      <c r="G24" s="61"/>
      <c r="H24" s="61"/>
      <c r="I24" s="61"/>
      <c r="J24" s="61"/>
      <c r="K24" s="62"/>
    </row>
    <row r="25" spans="2:11">
      <c r="B25" s="60"/>
      <c r="C25" s="61"/>
      <c r="D25" s="61"/>
      <c r="E25" s="61"/>
      <c r="F25" s="61"/>
      <c r="G25" s="61"/>
      <c r="H25" s="61"/>
      <c r="I25" s="61"/>
      <c r="J25" s="61"/>
      <c r="K25" s="62"/>
    </row>
    <row r="26" spans="2:11">
      <c r="B26" s="60"/>
      <c r="C26" s="61"/>
      <c r="D26" s="61"/>
      <c r="E26" s="61"/>
      <c r="F26" s="61"/>
      <c r="G26" s="61"/>
      <c r="H26" s="61"/>
      <c r="I26" s="61"/>
      <c r="J26" s="61"/>
      <c r="K26" s="62"/>
    </row>
    <row r="27" spans="2:11">
      <c r="B27" s="60"/>
      <c r="C27" s="61"/>
      <c r="D27" s="61"/>
      <c r="E27" s="61"/>
      <c r="F27" s="61"/>
      <c r="G27" s="61"/>
      <c r="H27" s="61"/>
      <c r="I27" s="61"/>
      <c r="J27" s="61"/>
      <c r="K27" s="62"/>
    </row>
    <row r="28" spans="2:11">
      <c r="B28" s="60"/>
      <c r="C28" s="61"/>
      <c r="D28" s="61"/>
      <c r="E28" s="61"/>
      <c r="F28" s="61"/>
      <c r="G28" s="61"/>
      <c r="H28" s="61"/>
      <c r="I28" s="61"/>
      <c r="J28" s="61"/>
      <c r="K28" s="62"/>
    </row>
    <row r="29" spans="2:11">
      <c r="B29" s="60"/>
      <c r="C29" s="61"/>
      <c r="D29" s="61"/>
      <c r="E29" s="61"/>
      <c r="F29" s="61"/>
      <c r="G29" s="61"/>
      <c r="H29" s="61"/>
      <c r="I29" s="61"/>
      <c r="J29" s="61"/>
      <c r="K29" s="62"/>
    </row>
    <row r="30" spans="2:11">
      <c r="B30" s="60"/>
      <c r="C30" s="61"/>
      <c r="D30" s="61"/>
      <c r="E30" s="61"/>
      <c r="F30" s="61"/>
      <c r="G30" s="61"/>
      <c r="H30" s="61"/>
      <c r="I30" s="61"/>
      <c r="J30" s="61"/>
      <c r="K30" s="62"/>
    </row>
    <row r="31" spans="2:11">
      <c r="B31" s="60"/>
      <c r="C31" s="61"/>
      <c r="D31" s="61"/>
      <c r="E31" s="61"/>
      <c r="F31" s="61"/>
      <c r="G31" s="61"/>
      <c r="H31" s="61"/>
      <c r="I31" s="61"/>
      <c r="J31" s="61"/>
      <c r="K31" s="62"/>
    </row>
    <row r="32" spans="2:11" ht="13.5" thickBot="1">
      <c r="B32" s="63"/>
      <c r="C32" s="64"/>
      <c r="D32" s="64"/>
      <c r="E32" s="64"/>
      <c r="F32" s="64"/>
      <c r="G32" s="64"/>
      <c r="H32" s="64"/>
      <c r="I32" s="64"/>
      <c r="J32" s="64"/>
      <c r="K32" s="65"/>
    </row>
    <row r="33" spans="2:11">
      <c r="B33" s="515" t="s">
        <v>970</v>
      </c>
      <c r="C33" s="516"/>
      <c r="D33" s="516"/>
      <c r="E33" s="516"/>
      <c r="F33" s="516"/>
      <c r="G33" s="516"/>
      <c r="H33" s="516"/>
      <c r="I33" s="516"/>
      <c r="J33" s="516"/>
      <c r="K33" s="517"/>
    </row>
    <row r="34" spans="2:11" ht="20.25" customHeight="1">
      <c r="B34" s="518" t="s">
        <v>1003</v>
      </c>
      <c r="C34" s="519"/>
      <c r="D34" s="519"/>
      <c r="E34" s="519"/>
      <c r="F34" s="519"/>
      <c r="G34" s="519"/>
      <c r="H34" s="519"/>
      <c r="I34" s="519"/>
      <c r="J34" s="519"/>
      <c r="K34" s="520"/>
    </row>
    <row r="35" spans="2:11" ht="20.25" customHeight="1">
      <c r="B35" s="521"/>
      <c r="C35" s="519"/>
      <c r="D35" s="519"/>
      <c r="E35" s="519"/>
      <c r="F35" s="519"/>
      <c r="G35" s="519"/>
      <c r="H35" s="519"/>
      <c r="I35" s="519"/>
      <c r="J35" s="519"/>
      <c r="K35" s="520"/>
    </row>
    <row r="36" spans="2:11" ht="20.25" customHeight="1">
      <c r="B36" s="521"/>
      <c r="C36" s="519"/>
      <c r="D36" s="519"/>
      <c r="E36" s="519"/>
      <c r="F36" s="519"/>
      <c r="G36" s="519"/>
      <c r="H36" s="519"/>
      <c r="I36" s="519"/>
      <c r="J36" s="519"/>
      <c r="K36" s="520"/>
    </row>
    <row r="37" spans="2:11" ht="31.5" customHeight="1">
      <c r="B37" s="521"/>
      <c r="C37" s="519"/>
      <c r="D37" s="519"/>
      <c r="E37" s="519"/>
      <c r="F37" s="519"/>
      <c r="G37" s="519"/>
      <c r="H37" s="519"/>
      <c r="I37" s="519"/>
      <c r="J37" s="519"/>
      <c r="K37" s="520"/>
    </row>
    <row r="38" spans="2:11" ht="27" customHeight="1">
      <c r="B38" s="527" t="s">
        <v>1002</v>
      </c>
      <c r="C38" s="487"/>
      <c r="D38" s="487"/>
      <c r="E38" s="487"/>
      <c r="F38" s="487"/>
      <c r="G38" s="487"/>
      <c r="H38" s="487"/>
      <c r="I38" s="487"/>
      <c r="J38" s="487"/>
      <c r="K38" s="528"/>
    </row>
    <row r="39" spans="2:11" ht="18.75" customHeight="1">
      <c r="B39" s="522" t="s">
        <v>968</v>
      </c>
      <c r="C39" s="519"/>
      <c r="D39" s="519"/>
      <c r="E39" s="519"/>
      <c r="F39" s="519"/>
      <c r="G39" s="519"/>
      <c r="H39" s="519"/>
      <c r="I39" s="519"/>
      <c r="J39" s="519"/>
      <c r="K39" s="520"/>
    </row>
    <row r="40" spans="2:11">
      <c r="B40" s="524" t="s">
        <v>1001</v>
      </c>
      <c r="C40" s="525"/>
      <c r="D40" s="525"/>
      <c r="E40" s="525"/>
      <c r="F40" s="525"/>
      <c r="G40" s="525"/>
      <c r="H40" s="525"/>
      <c r="I40" s="525"/>
      <c r="J40" s="525"/>
      <c r="K40" s="526"/>
    </row>
    <row r="41" spans="2:11">
      <c r="B41" s="523" t="s">
        <v>971</v>
      </c>
      <c r="C41" s="519"/>
      <c r="D41" s="519"/>
      <c r="E41" s="519"/>
      <c r="F41" s="519"/>
      <c r="G41" s="519"/>
      <c r="H41" s="519"/>
      <c r="I41" s="519"/>
      <c r="J41" s="519"/>
      <c r="K41" s="520"/>
    </row>
    <row r="42" spans="2:11">
      <c r="B42" s="539" t="s">
        <v>972</v>
      </c>
      <c r="C42" s="519"/>
      <c r="D42" s="519"/>
      <c r="E42" s="519"/>
      <c r="F42" s="519"/>
      <c r="G42" s="519"/>
      <c r="H42" s="519"/>
      <c r="I42" s="519"/>
      <c r="J42" s="519"/>
      <c r="K42" s="520"/>
    </row>
    <row r="43" spans="2:11">
      <c r="B43" s="521"/>
      <c r="C43" s="519"/>
      <c r="D43" s="519"/>
      <c r="E43" s="519"/>
      <c r="F43" s="519"/>
      <c r="G43" s="519"/>
      <c r="H43" s="519"/>
      <c r="I43" s="519"/>
      <c r="J43" s="519"/>
      <c r="K43" s="520"/>
    </row>
    <row r="44" spans="2:11">
      <c r="B44" s="521"/>
      <c r="C44" s="519"/>
      <c r="D44" s="519"/>
      <c r="E44" s="519"/>
      <c r="F44" s="519"/>
      <c r="G44" s="519"/>
      <c r="H44" s="519"/>
      <c r="I44" s="519"/>
      <c r="J44" s="519"/>
      <c r="K44" s="520"/>
    </row>
    <row r="45" spans="2:11" ht="12" customHeight="1">
      <c r="B45" s="521"/>
      <c r="C45" s="519"/>
      <c r="D45" s="519"/>
      <c r="E45" s="519"/>
      <c r="F45" s="519"/>
      <c r="G45" s="519"/>
      <c r="H45" s="519"/>
      <c r="I45" s="519"/>
      <c r="J45" s="519"/>
      <c r="K45" s="520"/>
    </row>
    <row r="46" spans="2:11" ht="13.5" thickBot="1">
      <c r="B46" s="511" t="s">
        <v>969</v>
      </c>
      <c r="C46" s="512"/>
      <c r="D46" s="512"/>
      <c r="E46" s="512"/>
      <c r="F46" s="512"/>
      <c r="G46" s="512"/>
      <c r="H46" s="512"/>
      <c r="I46" s="513"/>
      <c r="J46" s="513"/>
      <c r="K46" s="514"/>
    </row>
  </sheetData>
  <sheetProtection sheet="1" objects="1" scenarios="1" selectLockedCells="1"/>
  <mergeCells count="12">
    <mergeCell ref="B2:F2"/>
    <mergeCell ref="G2:K2"/>
    <mergeCell ref="B3:F3"/>
    <mergeCell ref="G3:K3"/>
    <mergeCell ref="B42:K45"/>
    <mergeCell ref="B46:K46"/>
    <mergeCell ref="B33:K33"/>
    <mergeCell ref="B34:K37"/>
    <mergeCell ref="B39:K39"/>
    <mergeCell ref="B41:K41"/>
    <mergeCell ref="B40:K40"/>
    <mergeCell ref="B38:K38"/>
  </mergeCells>
  <phoneticPr fontId="2" type="noConversion"/>
  <hyperlinks>
    <hyperlink ref="B46:H46" r:id="rId1" display="http://nmsp.css.cornell.edu/projects/Nitrogenforcorn.asp"/>
    <hyperlink ref="B40" r:id="rId2"/>
  </hyperlinks>
  <pageMargins left="0.4" right="0.17" top="0.26" bottom="0.21" header="0.17" footer="0.17"/>
  <pageSetup scale="84" pageOrder="overThenDown" orientation="landscape" r:id="rId3"/>
  <headerFooter alignWithMargins="0"/>
  <colBreaks count="1" manualBreakCount="1">
    <brk id="11" max="45" man="1"/>
  </colBreaks>
  <drawing r:id="rId4"/>
</worksheet>
</file>

<file path=xl/worksheets/sheet6.xml><?xml version="1.0" encoding="utf-8"?>
<worksheet xmlns="http://schemas.openxmlformats.org/spreadsheetml/2006/main" xmlns:r="http://schemas.openxmlformats.org/officeDocument/2006/relationships">
  <sheetPr codeName="Sheet7"/>
  <dimension ref="B1:P186"/>
  <sheetViews>
    <sheetView topLeftCell="A94" workbookViewId="0">
      <selection activeCell="O13" sqref="O13"/>
    </sheetView>
  </sheetViews>
  <sheetFormatPr defaultRowHeight="12.75"/>
  <cols>
    <col min="1" max="1" width="2.140625" style="55" customWidth="1"/>
    <col min="2" max="9" width="9.140625" style="55" customWidth="1"/>
    <col min="10" max="10" width="17.28515625" style="55" customWidth="1"/>
    <col min="11" max="11" width="9.140625" style="55" customWidth="1"/>
    <col min="12" max="12" width="1" style="55" customWidth="1"/>
    <col min="13" max="13" width="0.85546875" style="55" customWidth="1"/>
    <col min="14" max="14" width="1" style="55" customWidth="1"/>
    <col min="15" max="15" width="47.140625" style="55" customWidth="1"/>
    <col min="16" max="16" width="7.28515625" style="55" customWidth="1"/>
    <col min="17" max="16384" width="9.140625" style="55"/>
  </cols>
  <sheetData>
    <row r="1" spans="2:16" ht="13.5" thickBot="1"/>
    <row r="2" spans="2:16" ht="18">
      <c r="B2" s="529" t="s">
        <v>1137</v>
      </c>
      <c r="C2" s="530"/>
      <c r="D2" s="530"/>
      <c r="E2" s="530"/>
      <c r="F2" s="530"/>
      <c r="G2" s="531" t="s">
        <v>694</v>
      </c>
      <c r="H2" s="532"/>
      <c r="I2" s="532"/>
      <c r="J2" s="532"/>
      <c r="K2" s="533"/>
      <c r="L2" s="56"/>
      <c r="M2" s="56"/>
      <c r="N2" s="56"/>
      <c r="O2" s="56"/>
      <c r="P2" s="56"/>
    </row>
    <row r="3" spans="2:16" ht="20.25" customHeight="1" thickBot="1">
      <c r="B3" s="534" t="s">
        <v>1138</v>
      </c>
      <c r="C3" s="535"/>
      <c r="D3" s="535"/>
      <c r="E3" s="535"/>
      <c r="F3" s="535"/>
      <c r="G3" s="536" t="s">
        <v>695</v>
      </c>
      <c r="H3" s="537"/>
      <c r="I3" s="537"/>
      <c r="J3" s="537"/>
      <c r="K3" s="538"/>
      <c r="L3" s="56"/>
      <c r="M3" s="56"/>
      <c r="N3" s="56"/>
      <c r="O3" s="56"/>
      <c r="P3" s="56"/>
    </row>
    <row r="4" spans="2:16">
      <c r="B4" s="57"/>
      <c r="C4" s="58"/>
      <c r="D4" s="58"/>
      <c r="E4" s="58"/>
      <c r="F4" s="58"/>
      <c r="G4" s="58"/>
      <c r="H4" s="58"/>
      <c r="I4" s="58"/>
      <c r="J4" s="58"/>
      <c r="K4" s="59"/>
    </row>
    <row r="5" spans="2:16">
      <c r="B5" s="60"/>
      <c r="C5" s="61"/>
      <c r="D5" s="61"/>
      <c r="E5" s="61"/>
      <c r="F5" s="61"/>
      <c r="G5" s="61"/>
      <c r="H5" s="61"/>
      <c r="I5" s="61"/>
      <c r="J5" s="61"/>
      <c r="K5" s="62"/>
    </row>
    <row r="6" spans="2:16">
      <c r="B6" s="60"/>
      <c r="C6" s="61"/>
      <c r="D6" s="61"/>
      <c r="E6" s="61"/>
      <c r="F6" s="61"/>
      <c r="G6" s="61"/>
      <c r="H6" s="61"/>
      <c r="I6" s="61"/>
      <c r="J6" s="61"/>
      <c r="K6" s="62"/>
    </row>
    <row r="7" spans="2:16">
      <c r="B7" s="60"/>
      <c r="C7" s="61"/>
      <c r="D7" s="61"/>
      <c r="E7" s="61"/>
      <c r="F7" s="61"/>
      <c r="G7" s="61"/>
      <c r="H7" s="61"/>
      <c r="I7" s="61"/>
      <c r="J7" s="61"/>
      <c r="K7" s="62"/>
    </row>
    <row r="8" spans="2:16">
      <c r="B8" s="60"/>
      <c r="C8" s="61"/>
      <c r="D8" s="61"/>
      <c r="E8" s="61"/>
      <c r="F8" s="61"/>
      <c r="G8" s="61"/>
      <c r="H8" s="61"/>
      <c r="I8" s="61"/>
      <c r="J8" s="61"/>
      <c r="K8" s="62"/>
    </row>
    <row r="9" spans="2:16">
      <c r="B9" s="60"/>
      <c r="C9" s="61"/>
      <c r="D9" s="61"/>
      <c r="E9" s="61"/>
      <c r="F9" s="61"/>
      <c r="G9" s="61"/>
      <c r="H9" s="61"/>
      <c r="I9" s="61"/>
      <c r="J9" s="61"/>
      <c r="K9" s="62"/>
    </row>
    <row r="10" spans="2:16">
      <c r="B10" s="60"/>
      <c r="C10" s="61"/>
      <c r="D10" s="61"/>
      <c r="E10" s="61"/>
      <c r="F10" s="61"/>
      <c r="G10" s="61"/>
      <c r="H10" s="61"/>
      <c r="I10" s="61"/>
      <c r="J10" s="61"/>
      <c r="K10" s="62"/>
    </row>
    <row r="11" spans="2:16">
      <c r="B11" s="60"/>
      <c r="C11" s="61"/>
      <c r="D11" s="61"/>
      <c r="E11" s="61"/>
      <c r="F11" s="61"/>
      <c r="G11" s="61"/>
      <c r="H11" s="61"/>
      <c r="I11" s="61"/>
      <c r="J11" s="61"/>
      <c r="K11" s="62"/>
    </row>
    <row r="12" spans="2:16">
      <c r="B12" s="60"/>
      <c r="C12" s="61"/>
      <c r="D12" s="61"/>
      <c r="E12" s="61"/>
      <c r="F12" s="61"/>
      <c r="G12" s="61"/>
      <c r="H12" s="61"/>
      <c r="I12" s="61"/>
      <c r="J12" s="61"/>
      <c r="K12" s="62"/>
    </row>
    <row r="13" spans="2:16">
      <c r="B13" s="60"/>
      <c r="C13" s="61"/>
      <c r="D13" s="61"/>
      <c r="E13" s="61"/>
      <c r="F13" s="61"/>
      <c r="G13" s="61"/>
      <c r="H13" s="61"/>
      <c r="I13" s="61"/>
      <c r="J13" s="61"/>
      <c r="K13" s="62"/>
    </row>
    <row r="14" spans="2:16">
      <c r="B14" s="60"/>
      <c r="C14" s="61"/>
      <c r="D14" s="61"/>
      <c r="E14" s="61"/>
      <c r="F14" s="61"/>
      <c r="G14" s="61"/>
      <c r="H14" s="61"/>
      <c r="I14" s="61"/>
      <c r="J14" s="61"/>
      <c r="K14" s="62"/>
    </row>
    <row r="15" spans="2:16">
      <c r="B15" s="60"/>
      <c r="C15" s="61"/>
      <c r="D15" s="61"/>
      <c r="E15" s="61"/>
      <c r="F15" s="61"/>
      <c r="G15" s="61"/>
      <c r="H15" s="61"/>
      <c r="I15" s="61"/>
      <c r="J15" s="61"/>
      <c r="K15" s="62"/>
    </row>
    <row r="16" spans="2:16">
      <c r="B16" s="60"/>
      <c r="C16" s="61"/>
      <c r="D16" s="61"/>
      <c r="E16" s="61"/>
      <c r="F16" s="61"/>
      <c r="G16" s="61"/>
      <c r="H16" s="61"/>
      <c r="I16" s="61"/>
      <c r="J16" s="61"/>
      <c r="K16" s="62"/>
    </row>
    <row r="17" spans="2:11">
      <c r="B17" s="60"/>
      <c r="C17" s="61"/>
      <c r="D17" s="61"/>
      <c r="E17" s="61"/>
      <c r="F17" s="61"/>
      <c r="G17" s="61"/>
      <c r="H17" s="61"/>
      <c r="I17" s="61"/>
      <c r="J17" s="61"/>
      <c r="K17" s="62"/>
    </row>
    <row r="18" spans="2:11">
      <c r="B18" s="60"/>
      <c r="C18" s="61"/>
      <c r="D18" s="61"/>
      <c r="E18" s="61"/>
      <c r="F18" s="61"/>
      <c r="G18" s="61"/>
      <c r="H18" s="61"/>
      <c r="I18" s="61"/>
      <c r="J18" s="61"/>
      <c r="K18" s="62"/>
    </row>
    <row r="19" spans="2:11">
      <c r="B19" s="60"/>
      <c r="C19" s="61"/>
      <c r="D19" s="61"/>
      <c r="E19" s="61"/>
      <c r="F19" s="61"/>
      <c r="G19" s="61"/>
      <c r="H19" s="61"/>
      <c r="I19" s="61"/>
      <c r="J19" s="61"/>
      <c r="K19" s="62"/>
    </row>
    <row r="20" spans="2:11">
      <c r="B20" s="60"/>
      <c r="C20" s="61"/>
      <c r="D20" s="61"/>
      <c r="E20" s="61"/>
      <c r="F20" s="61"/>
      <c r="G20" s="61"/>
      <c r="H20" s="61"/>
      <c r="I20" s="61"/>
      <c r="J20" s="61"/>
      <c r="K20" s="62"/>
    </row>
    <row r="21" spans="2:11">
      <c r="B21" s="60"/>
      <c r="C21" s="61"/>
      <c r="D21" s="61"/>
      <c r="E21" s="61"/>
      <c r="F21" s="61"/>
      <c r="G21" s="61"/>
      <c r="H21" s="61"/>
      <c r="I21" s="61"/>
      <c r="J21" s="61"/>
      <c r="K21" s="62"/>
    </row>
    <row r="22" spans="2:11">
      <c r="B22" s="60"/>
      <c r="C22" s="61"/>
      <c r="D22" s="61"/>
      <c r="E22" s="61"/>
      <c r="F22" s="61"/>
      <c r="G22" s="61"/>
      <c r="H22" s="61"/>
      <c r="I22" s="61"/>
      <c r="J22" s="61"/>
      <c r="K22" s="62"/>
    </row>
    <row r="23" spans="2:11">
      <c r="B23" s="60"/>
      <c r="C23" s="61"/>
      <c r="D23" s="61"/>
      <c r="E23" s="61"/>
      <c r="F23" s="61"/>
      <c r="G23" s="61"/>
      <c r="H23" s="61"/>
      <c r="I23" s="61"/>
      <c r="J23" s="61"/>
      <c r="K23" s="62"/>
    </row>
    <row r="24" spans="2:11">
      <c r="B24" s="60"/>
      <c r="C24" s="61"/>
      <c r="D24" s="61"/>
      <c r="E24" s="61"/>
      <c r="F24" s="61"/>
      <c r="G24" s="61"/>
      <c r="H24" s="61"/>
      <c r="I24" s="61"/>
      <c r="J24" s="61"/>
      <c r="K24" s="62"/>
    </row>
    <row r="25" spans="2:11">
      <c r="B25" s="60"/>
      <c r="C25" s="61"/>
      <c r="D25" s="61"/>
      <c r="E25" s="61"/>
      <c r="F25" s="61"/>
      <c r="G25" s="61"/>
      <c r="H25" s="61"/>
      <c r="I25" s="61"/>
      <c r="J25" s="61"/>
      <c r="K25" s="62"/>
    </row>
    <row r="26" spans="2:11">
      <c r="B26" s="60"/>
      <c r="C26" s="61"/>
      <c r="D26" s="61"/>
      <c r="E26" s="61"/>
      <c r="F26" s="61"/>
      <c r="G26" s="61"/>
      <c r="H26" s="61"/>
      <c r="I26" s="61"/>
      <c r="J26" s="61"/>
      <c r="K26" s="62"/>
    </row>
    <row r="27" spans="2:11">
      <c r="B27" s="60"/>
      <c r="C27" s="61"/>
      <c r="D27" s="61"/>
      <c r="E27" s="61"/>
      <c r="F27" s="61"/>
      <c r="G27" s="61"/>
      <c r="H27" s="61"/>
      <c r="I27" s="61"/>
      <c r="J27" s="61"/>
      <c r="K27" s="62"/>
    </row>
    <row r="28" spans="2:11">
      <c r="B28" s="60"/>
      <c r="C28" s="61"/>
      <c r="D28" s="61"/>
      <c r="E28" s="61"/>
      <c r="F28" s="61"/>
      <c r="G28" s="61"/>
      <c r="H28" s="61"/>
      <c r="I28" s="61"/>
      <c r="J28" s="61"/>
      <c r="K28" s="62"/>
    </row>
    <row r="29" spans="2:11">
      <c r="B29" s="60"/>
      <c r="C29" s="61"/>
      <c r="D29" s="61"/>
      <c r="E29" s="61"/>
      <c r="F29" s="61"/>
      <c r="G29" s="61"/>
      <c r="H29" s="61"/>
      <c r="I29" s="61"/>
      <c r="J29" s="61"/>
      <c r="K29" s="62"/>
    </row>
    <row r="30" spans="2:11">
      <c r="B30" s="60"/>
      <c r="C30" s="61"/>
      <c r="D30" s="61"/>
      <c r="E30" s="61"/>
      <c r="F30" s="61"/>
      <c r="G30" s="61"/>
      <c r="H30" s="61"/>
      <c r="I30" s="61"/>
      <c r="J30" s="61"/>
      <c r="K30" s="62"/>
    </row>
    <row r="31" spans="2:11">
      <c r="B31" s="60"/>
      <c r="C31" s="61"/>
      <c r="D31" s="61"/>
      <c r="E31" s="61"/>
      <c r="F31" s="61"/>
      <c r="G31" s="61"/>
      <c r="H31" s="61"/>
      <c r="I31" s="61"/>
      <c r="J31" s="61"/>
      <c r="K31" s="62"/>
    </row>
    <row r="32" spans="2:11" ht="13.5" thickBot="1">
      <c r="B32" s="63"/>
      <c r="C32" s="64"/>
      <c r="D32" s="64"/>
      <c r="E32" s="64"/>
      <c r="F32" s="64"/>
      <c r="G32" s="64"/>
      <c r="H32" s="64"/>
      <c r="I32" s="64"/>
      <c r="J32" s="64"/>
      <c r="K32" s="65"/>
    </row>
    <row r="33" spans="2:11">
      <c r="B33" s="515" t="s">
        <v>970</v>
      </c>
      <c r="C33" s="516"/>
      <c r="D33" s="516"/>
      <c r="E33" s="516"/>
      <c r="F33" s="516"/>
      <c r="G33" s="516"/>
      <c r="H33" s="516"/>
      <c r="I33" s="516"/>
      <c r="J33" s="516"/>
      <c r="K33" s="517"/>
    </row>
    <row r="34" spans="2:11">
      <c r="B34" s="518" t="s">
        <v>1169</v>
      </c>
      <c r="C34" s="519"/>
      <c r="D34" s="519"/>
      <c r="E34" s="519"/>
      <c r="F34" s="519"/>
      <c r="G34" s="519"/>
      <c r="H34" s="519"/>
      <c r="I34" s="519"/>
      <c r="J34" s="519"/>
      <c r="K34" s="520"/>
    </row>
    <row r="35" spans="2:11">
      <c r="B35" s="521"/>
      <c r="C35" s="519"/>
      <c r="D35" s="519"/>
      <c r="E35" s="519"/>
      <c r="F35" s="519"/>
      <c r="G35" s="519"/>
      <c r="H35" s="519"/>
      <c r="I35" s="519"/>
      <c r="J35" s="519"/>
      <c r="K35" s="520"/>
    </row>
    <row r="36" spans="2:11">
      <c r="B36" s="521"/>
      <c r="C36" s="519"/>
      <c r="D36" s="519"/>
      <c r="E36" s="519"/>
      <c r="F36" s="519"/>
      <c r="G36" s="519"/>
      <c r="H36" s="519"/>
      <c r="I36" s="519"/>
      <c r="J36" s="519"/>
      <c r="K36" s="520"/>
    </row>
    <row r="37" spans="2:11">
      <c r="B37" s="521"/>
      <c r="C37" s="519"/>
      <c r="D37" s="519"/>
      <c r="E37" s="519"/>
      <c r="F37" s="519"/>
      <c r="G37" s="519"/>
      <c r="H37" s="519"/>
      <c r="I37" s="519"/>
      <c r="J37" s="519"/>
      <c r="K37" s="520"/>
    </row>
    <row r="38" spans="2:11">
      <c r="B38" s="527" t="s">
        <v>1002</v>
      </c>
      <c r="C38" s="487"/>
      <c r="D38" s="487"/>
      <c r="E38" s="487"/>
      <c r="F38" s="487"/>
      <c r="G38" s="487"/>
      <c r="H38" s="487"/>
      <c r="I38" s="487"/>
      <c r="J38" s="487"/>
      <c r="K38" s="528"/>
    </row>
    <row r="39" spans="2:11">
      <c r="B39" s="522" t="s">
        <v>968</v>
      </c>
      <c r="C39" s="519"/>
      <c r="D39" s="519"/>
      <c r="E39" s="519"/>
      <c r="F39" s="519"/>
      <c r="G39" s="519"/>
      <c r="H39" s="519"/>
      <c r="I39" s="519"/>
      <c r="J39" s="519"/>
      <c r="K39" s="520"/>
    </row>
    <row r="40" spans="2:11">
      <c r="B40" s="524" t="s">
        <v>1001</v>
      </c>
      <c r="C40" s="525"/>
      <c r="D40" s="525"/>
      <c r="E40" s="525"/>
      <c r="F40" s="525"/>
      <c r="G40" s="525"/>
      <c r="H40" s="525"/>
      <c r="I40" s="525"/>
      <c r="J40" s="525"/>
      <c r="K40" s="526"/>
    </row>
    <row r="41" spans="2:11">
      <c r="B41" s="523" t="s">
        <v>971</v>
      </c>
      <c r="C41" s="519"/>
      <c r="D41" s="519"/>
      <c r="E41" s="519"/>
      <c r="F41" s="519"/>
      <c r="G41" s="519"/>
      <c r="H41" s="519"/>
      <c r="I41" s="519"/>
      <c r="J41" s="519"/>
      <c r="K41" s="520"/>
    </row>
    <row r="42" spans="2:11">
      <c r="B42" s="539" t="s">
        <v>972</v>
      </c>
      <c r="C42" s="519"/>
      <c r="D42" s="519"/>
      <c r="E42" s="519"/>
      <c r="F42" s="519"/>
      <c r="G42" s="519"/>
      <c r="H42" s="519"/>
      <c r="I42" s="519"/>
      <c r="J42" s="519"/>
      <c r="K42" s="520"/>
    </row>
    <row r="43" spans="2:11">
      <c r="B43" s="521"/>
      <c r="C43" s="519"/>
      <c r="D43" s="519"/>
      <c r="E43" s="519"/>
      <c r="F43" s="519"/>
      <c r="G43" s="519"/>
      <c r="H43" s="519"/>
      <c r="I43" s="519"/>
      <c r="J43" s="519"/>
      <c r="K43" s="520"/>
    </row>
    <row r="44" spans="2:11">
      <c r="B44" s="521"/>
      <c r="C44" s="519"/>
      <c r="D44" s="519"/>
      <c r="E44" s="519"/>
      <c r="F44" s="519"/>
      <c r="G44" s="519"/>
      <c r="H44" s="519"/>
      <c r="I44" s="519"/>
      <c r="J44" s="519"/>
      <c r="K44" s="520"/>
    </row>
    <row r="45" spans="2:11">
      <c r="B45" s="521"/>
      <c r="C45" s="519"/>
      <c r="D45" s="519"/>
      <c r="E45" s="519"/>
      <c r="F45" s="519"/>
      <c r="G45" s="519"/>
      <c r="H45" s="519"/>
      <c r="I45" s="519"/>
      <c r="J45" s="519"/>
      <c r="K45" s="520"/>
    </row>
    <row r="46" spans="2:11" ht="13.5" thickBot="1">
      <c r="B46" s="511" t="s">
        <v>969</v>
      </c>
      <c r="C46" s="512"/>
      <c r="D46" s="512"/>
      <c r="E46" s="512"/>
      <c r="F46" s="512"/>
      <c r="G46" s="512"/>
      <c r="H46" s="512"/>
      <c r="I46" s="513"/>
      <c r="J46" s="513"/>
      <c r="K46" s="514"/>
    </row>
    <row r="49" spans="2:14" ht="13.5" thickBot="1"/>
    <row r="50" spans="2:14" ht="18">
      <c r="B50" s="529" t="s">
        <v>1137</v>
      </c>
      <c r="C50" s="530"/>
      <c r="D50" s="530"/>
      <c r="E50" s="530"/>
      <c r="F50" s="530"/>
      <c r="G50" s="531" t="s">
        <v>694</v>
      </c>
      <c r="H50" s="532"/>
      <c r="I50" s="532"/>
      <c r="J50" s="532"/>
      <c r="K50" s="533"/>
      <c r="L50" s="56"/>
      <c r="M50" s="56"/>
      <c r="N50" s="56"/>
    </row>
    <row r="51" spans="2:14" ht="18.75" thickBot="1">
      <c r="B51" s="534" t="s">
        <v>1138</v>
      </c>
      <c r="C51" s="535"/>
      <c r="D51" s="535"/>
      <c r="E51" s="535"/>
      <c r="F51" s="535"/>
      <c r="G51" s="536" t="s">
        <v>695</v>
      </c>
      <c r="H51" s="537"/>
      <c r="I51" s="537"/>
      <c r="J51" s="537"/>
      <c r="K51" s="538"/>
      <c r="L51" s="56"/>
      <c r="M51" s="56"/>
      <c r="N51" s="56"/>
    </row>
    <row r="52" spans="2:14">
      <c r="B52" s="57"/>
      <c r="C52" s="58"/>
      <c r="D52" s="58"/>
      <c r="E52" s="58"/>
      <c r="F52" s="58"/>
      <c r="G52" s="58"/>
      <c r="H52" s="58"/>
      <c r="I52" s="58"/>
      <c r="J52" s="58"/>
      <c r="K52" s="59"/>
    </row>
    <row r="53" spans="2:14">
      <c r="B53" s="60"/>
      <c r="C53" s="61"/>
      <c r="D53" s="61"/>
      <c r="E53" s="61"/>
      <c r="F53" s="61"/>
      <c r="G53" s="61"/>
      <c r="H53" s="61"/>
      <c r="I53" s="61"/>
      <c r="J53" s="61"/>
      <c r="K53" s="62"/>
    </row>
    <row r="54" spans="2:14">
      <c r="B54" s="60"/>
      <c r="C54" s="61"/>
      <c r="D54" s="61"/>
      <c r="E54" s="61"/>
      <c r="F54" s="61"/>
      <c r="G54" s="61"/>
      <c r="H54" s="61"/>
      <c r="I54" s="61"/>
      <c r="J54" s="61"/>
      <c r="K54" s="62"/>
    </row>
    <row r="55" spans="2:14">
      <c r="B55" s="60"/>
      <c r="C55" s="61"/>
      <c r="D55" s="61"/>
      <c r="E55" s="61"/>
      <c r="F55" s="61"/>
      <c r="G55" s="61"/>
      <c r="H55" s="61"/>
      <c r="I55" s="61"/>
      <c r="J55" s="61"/>
      <c r="K55" s="62"/>
    </row>
    <row r="56" spans="2:14">
      <c r="B56" s="60"/>
      <c r="C56" s="61"/>
      <c r="D56" s="61"/>
      <c r="E56" s="61"/>
      <c r="F56" s="61"/>
      <c r="G56" s="61"/>
      <c r="H56" s="61"/>
      <c r="I56" s="61"/>
      <c r="J56" s="61"/>
      <c r="K56" s="62"/>
    </row>
    <row r="57" spans="2:14">
      <c r="B57" s="60"/>
      <c r="C57" s="61"/>
      <c r="D57" s="61"/>
      <c r="E57" s="61"/>
      <c r="F57" s="61"/>
      <c r="G57" s="61"/>
      <c r="H57" s="61"/>
      <c r="I57" s="61"/>
      <c r="J57" s="61"/>
      <c r="K57" s="62"/>
    </row>
    <row r="58" spans="2:14">
      <c r="B58" s="60"/>
      <c r="C58" s="61"/>
      <c r="D58" s="61"/>
      <c r="E58" s="61"/>
      <c r="F58" s="61"/>
      <c r="G58" s="61"/>
      <c r="H58" s="61"/>
      <c r="I58" s="61"/>
      <c r="J58" s="61"/>
      <c r="K58" s="62"/>
    </row>
    <row r="59" spans="2:14">
      <c r="B59" s="60"/>
      <c r="C59" s="61"/>
      <c r="D59" s="61"/>
      <c r="E59" s="61"/>
      <c r="F59" s="61"/>
      <c r="G59" s="61"/>
      <c r="H59" s="61"/>
      <c r="I59" s="61"/>
      <c r="J59" s="61"/>
      <c r="K59" s="62"/>
    </row>
    <row r="60" spans="2:14">
      <c r="B60" s="60"/>
      <c r="C60" s="61"/>
      <c r="D60" s="61"/>
      <c r="E60" s="61"/>
      <c r="F60" s="61"/>
      <c r="G60" s="61"/>
      <c r="H60" s="61"/>
      <c r="I60" s="61"/>
      <c r="J60" s="61"/>
      <c r="K60" s="62"/>
    </row>
    <row r="61" spans="2:14">
      <c r="B61" s="60"/>
      <c r="C61" s="61"/>
      <c r="D61" s="61"/>
      <c r="E61" s="61"/>
      <c r="F61" s="61"/>
      <c r="G61" s="61"/>
      <c r="H61" s="61"/>
      <c r="I61" s="61"/>
      <c r="J61" s="61"/>
      <c r="K61" s="62"/>
    </row>
    <row r="62" spans="2:14">
      <c r="B62" s="60"/>
      <c r="C62" s="61"/>
      <c r="D62" s="61"/>
      <c r="E62" s="61"/>
      <c r="F62" s="61"/>
      <c r="G62" s="61"/>
      <c r="H62" s="61"/>
      <c r="I62" s="61"/>
      <c r="J62" s="61"/>
      <c r="K62" s="62"/>
    </row>
    <row r="63" spans="2:14">
      <c r="B63" s="60"/>
      <c r="C63" s="61"/>
      <c r="D63" s="61"/>
      <c r="E63" s="61"/>
      <c r="F63" s="61"/>
      <c r="G63" s="61"/>
      <c r="H63" s="61"/>
      <c r="I63" s="61"/>
      <c r="J63" s="61"/>
      <c r="K63" s="62"/>
    </row>
    <row r="64" spans="2:14">
      <c r="B64" s="60"/>
      <c r="C64" s="61"/>
      <c r="D64" s="61"/>
      <c r="E64" s="61"/>
      <c r="F64" s="61"/>
      <c r="G64" s="61"/>
      <c r="H64" s="61"/>
      <c r="I64" s="61"/>
      <c r="J64" s="61"/>
      <c r="K64" s="62"/>
    </row>
    <row r="65" spans="2:11">
      <c r="B65" s="60"/>
      <c r="C65" s="61"/>
      <c r="D65" s="61"/>
      <c r="E65" s="61"/>
      <c r="F65" s="61"/>
      <c r="G65" s="61"/>
      <c r="H65" s="61"/>
      <c r="I65" s="61"/>
      <c r="J65" s="61"/>
      <c r="K65" s="62"/>
    </row>
    <row r="66" spans="2:11">
      <c r="B66" s="60"/>
      <c r="C66" s="61"/>
      <c r="D66" s="61"/>
      <c r="E66" s="61"/>
      <c r="F66" s="61"/>
      <c r="G66" s="61"/>
      <c r="H66" s="61"/>
      <c r="I66" s="61"/>
      <c r="J66" s="61"/>
      <c r="K66" s="62"/>
    </row>
    <row r="67" spans="2:11">
      <c r="B67" s="60"/>
      <c r="C67" s="61"/>
      <c r="D67" s="61"/>
      <c r="E67" s="61"/>
      <c r="F67" s="61"/>
      <c r="G67" s="61"/>
      <c r="H67" s="61"/>
      <c r="I67" s="61"/>
      <c r="J67" s="61"/>
      <c r="K67" s="62"/>
    </row>
    <row r="68" spans="2:11">
      <c r="B68" s="60"/>
      <c r="C68" s="61"/>
      <c r="D68" s="61"/>
      <c r="E68" s="61"/>
      <c r="F68" s="61"/>
      <c r="G68" s="61"/>
      <c r="H68" s="61"/>
      <c r="I68" s="61"/>
      <c r="J68" s="61"/>
      <c r="K68" s="62"/>
    </row>
    <row r="69" spans="2:11">
      <c r="B69" s="60"/>
      <c r="C69" s="61"/>
      <c r="D69" s="61"/>
      <c r="E69" s="61"/>
      <c r="F69" s="61"/>
      <c r="G69" s="61"/>
      <c r="H69" s="61"/>
      <c r="I69" s="61"/>
      <c r="J69" s="61"/>
      <c r="K69" s="62"/>
    </row>
    <row r="70" spans="2:11">
      <c r="B70" s="60"/>
      <c r="C70" s="61"/>
      <c r="D70" s="61"/>
      <c r="E70" s="61"/>
      <c r="F70" s="61"/>
      <c r="G70" s="61"/>
      <c r="H70" s="61"/>
      <c r="I70" s="61"/>
      <c r="J70" s="61"/>
      <c r="K70" s="62"/>
    </row>
    <row r="71" spans="2:11">
      <c r="B71" s="60"/>
      <c r="C71" s="61"/>
      <c r="D71" s="61"/>
      <c r="E71" s="61"/>
      <c r="F71" s="61"/>
      <c r="G71" s="61"/>
      <c r="H71" s="61"/>
      <c r="I71" s="61"/>
      <c r="J71" s="61"/>
      <c r="K71" s="62"/>
    </row>
    <row r="72" spans="2:11">
      <c r="B72" s="60"/>
      <c r="C72" s="61"/>
      <c r="D72" s="61"/>
      <c r="E72" s="61"/>
      <c r="F72" s="61"/>
      <c r="G72" s="61"/>
      <c r="H72" s="61"/>
      <c r="I72" s="61"/>
      <c r="J72" s="61"/>
      <c r="K72" s="62"/>
    </row>
    <row r="73" spans="2:11">
      <c r="B73" s="60"/>
      <c r="C73" s="61"/>
      <c r="D73" s="61"/>
      <c r="E73" s="61"/>
      <c r="F73" s="61"/>
      <c r="G73" s="61"/>
      <c r="H73" s="61"/>
      <c r="I73" s="61"/>
      <c r="J73" s="61"/>
      <c r="K73" s="62"/>
    </row>
    <row r="74" spans="2:11">
      <c r="B74" s="60"/>
      <c r="C74" s="61"/>
      <c r="D74" s="61"/>
      <c r="E74" s="61"/>
      <c r="F74" s="61"/>
      <c r="G74" s="61"/>
      <c r="H74" s="61"/>
      <c r="I74" s="61"/>
      <c r="J74" s="61"/>
      <c r="K74" s="62"/>
    </row>
    <row r="75" spans="2:11">
      <c r="B75" s="60"/>
      <c r="C75" s="61"/>
      <c r="D75" s="61"/>
      <c r="E75" s="61"/>
      <c r="F75" s="61"/>
      <c r="G75" s="61"/>
      <c r="H75" s="61"/>
      <c r="I75" s="61"/>
      <c r="J75" s="61"/>
      <c r="K75" s="62"/>
    </row>
    <row r="76" spans="2:11">
      <c r="B76" s="60"/>
      <c r="C76" s="61"/>
      <c r="D76" s="61"/>
      <c r="E76" s="61"/>
      <c r="F76" s="61"/>
      <c r="G76" s="61"/>
      <c r="H76" s="61"/>
      <c r="I76" s="61"/>
      <c r="J76" s="61"/>
      <c r="K76" s="62"/>
    </row>
    <row r="77" spans="2:11">
      <c r="B77" s="60"/>
      <c r="C77" s="61"/>
      <c r="D77" s="61"/>
      <c r="E77" s="61"/>
      <c r="F77" s="61"/>
      <c r="G77" s="61"/>
      <c r="H77" s="61"/>
      <c r="I77" s="61"/>
      <c r="J77" s="61"/>
      <c r="K77" s="62"/>
    </row>
    <row r="78" spans="2:11">
      <c r="B78" s="60"/>
      <c r="C78" s="61"/>
      <c r="D78" s="61"/>
      <c r="E78" s="61"/>
      <c r="F78" s="61"/>
      <c r="G78" s="61"/>
      <c r="H78" s="61"/>
      <c r="I78" s="61"/>
      <c r="J78" s="61"/>
      <c r="K78" s="62"/>
    </row>
    <row r="79" spans="2:11">
      <c r="B79" s="60"/>
      <c r="C79" s="61"/>
      <c r="D79" s="61"/>
      <c r="E79" s="61"/>
      <c r="F79" s="61"/>
      <c r="G79" s="61"/>
      <c r="H79" s="61"/>
      <c r="I79" s="61"/>
      <c r="J79" s="61"/>
      <c r="K79" s="62"/>
    </row>
    <row r="80" spans="2:11" ht="13.5" thickBot="1">
      <c r="B80" s="63"/>
      <c r="C80" s="64"/>
      <c r="D80" s="64"/>
      <c r="E80" s="64"/>
      <c r="F80" s="64"/>
      <c r="G80" s="64"/>
      <c r="H80" s="64"/>
      <c r="I80" s="64"/>
      <c r="J80" s="64"/>
      <c r="K80" s="65"/>
    </row>
    <row r="81" spans="2:14">
      <c r="B81" s="515" t="s">
        <v>970</v>
      </c>
      <c r="C81" s="516"/>
      <c r="D81" s="516"/>
      <c r="E81" s="516"/>
      <c r="F81" s="516"/>
      <c r="G81" s="516"/>
      <c r="H81" s="516"/>
      <c r="I81" s="516"/>
      <c r="J81" s="516"/>
      <c r="K81" s="517"/>
    </row>
    <row r="82" spans="2:14">
      <c r="B82" s="518" t="s">
        <v>1169</v>
      </c>
      <c r="C82" s="519"/>
      <c r="D82" s="519"/>
      <c r="E82" s="519"/>
      <c r="F82" s="519"/>
      <c r="G82" s="519"/>
      <c r="H82" s="519"/>
      <c r="I82" s="519"/>
      <c r="J82" s="519"/>
      <c r="K82" s="520"/>
    </row>
    <row r="83" spans="2:14">
      <c r="B83" s="521"/>
      <c r="C83" s="519"/>
      <c r="D83" s="519"/>
      <c r="E83" s="519"/>
      <c r="F83" s="519"/>
      <c r="G83" s="519"/>
      <c r="H83" s="519"/>
      <c r="I83" s="519"/>
      <c r="J83" s="519"/>
      <c r="K83" s="520"/>
    </row>
    <row r="84" spans="2:14">
      <c r="B84" s="521"/>
      <c r="C84" s="519"/>
      <c r="D84" s="519"/>
      <c r="E84" s="519"/>
      <c r="F84" s="519"/>
      <c r="G84" s="519"/>
      <c r="H84" s="519"/>
      <c r="I84" s="519"/>
      <c r="J84" s="519"/>
      <c r="K84" s="520"/>
    </row>
    <row r="85" spans="2:14">
      <c r="B85" s="521"/>
      <c r="C85" s="519"/>
      <c r="D85" s="519"/>
      <c r="E85" s="519"/>
      <c r="F85" s="519"/>
      <c r="G85" s="519"/>
      <c r="H85" s="519"/>
      <c r="I85" s="519"/>
      <c r="J85" s="519"/>
      <c r="K85" s="520"/>
    </row>
    <row r="86" spans="2:14">
      <c r="B86" s="527" t="s">
        <v>1002</v>
      </c>
      <c r="C86" s="487"/>
      <c r="D86" s="487"/>
      <c r="E86" s="487"/>
      <c r="F86" s="487"/>
      <c r="G86" s="487"/>
      <c r="H86" s="487"/>
      <c r="I86" s="487"/>
      <c r="J86" s="487"/>
      <c r="K86" s="528"/>
    </row>
    <row r="87" spans="2:14">
      <c r="B87" s="522" t="s">
        <v>968</v>
      </c>
      <c r="C87" s="519"/>
      <c r="D87" s="519"/>
      <c r="E87" s="519"/>
      <c r="F87" s="519"/>
      <c r="G87" s="519"/>
      <c r="H87" s="519"/>
      <c r="I87" s="519"/>
      <c r="J87" s="519"/>
      <c r="K87" s="520"/>
    </row>
    <row r="88" spans="2:14">
      <c r="B88" s="524" t="s">
        <v>1001</v>
      </c>
      <c r="C88" s="525"/>
      <c r="D88" s="525"/>
      <c r="E88" s="525"/>
      <c r="F88" s="525"/>
      <c r="G88" s="525"/>
      <c r="H88" s="525"/>
      <c r="I88" s="525"/>
      <c r="J88" s="525"/>
      <c r="K88" s="526"/>
    </row>
    <row r="89" spans="2:14">
      <c r="B89" s="523" t="s">
        <v>971</v>
      </c>
      <c r="C89" s="519"/>
      <c r="D89" s="519"/>
      <c r="E89" s="519"/>
      <c r="F89" s="519"/>
      <c r="G89" s="519"/>
      <c r="H89" s="519"/>
      <c r="I89" s="519"/>
      <c r="J89" s="519"/>
      <c r="K89" s="520"/>
    </row>
    <row r="90" spans="2:14">
      <c r="B90" s="539" t="s">
        <v>972</v>
      </c>
      <c r="C90" s="519"/>
      <c r="D90" s="519"/>
      <c r="E90" s="519"/>
      <c r="F90" s="519"/>
      <c r="G90" s="519"/>
      <c r="H90" s="519"/>
      <c r="I90" s="519"/>
      <c r="J90" s="519"/>
      <c r="K90" s="520"/>
    </row>
    <row r="91" spans="2:14">
      <c r="B91" s="521"/>
      <c r="C91" s="519"/>
      <c r="D91" s="519"/>
      <c r="E91" s="519"/>
      <c r="F91" s="519"/>
      <c r="G91" s="519"/>
      <c r="H91" s="519"/>
      <c r="I91" s="519"/>
      <c r="J91" s="519"/>
      <c r="K91" s="520"/>
    </row>
    <row r="92" spans="2:14">
      <c r="B92" s="521"/>
      <c r="C92" s="519"/>
      <c r="D92" s="519"/>
      <c r="E92" s="519"/>
      <c r="F92" s="519"/>
      <c r="G92" s="519"/>
      <c r="H92" s="519"/>
      <c r="I92" s="519"/>
      <c r="J92" s="519"/>
      <c r="K92" s="520"/>
    </row>
    <row r="93" spans="2:14">
      <c r="B93" s="521"/>
      <c r="C93" s="519"/>
      <c r="D93" s="519"/>
      <c r="E93" s="519"/>
      <c r="F93" s="519"/>
      <c r="G93" s="519"/>
      <c r="H93" s="519"/>
      <c r="I93" s="519"/>
      <c r="J93" s="519"/>
      <c r="K93" s="520"/>
    </row>
    <row r="94" spans="2:14" ht="13.5" thickBot="1">
      <c r="B94" s="511" t="s">
        <v>969</v>
      </c>
      <c r="C94" s="512"/>
      <c r="D94" s="512"/>
      <c r="E94" s="512"/>
      <c r="F94" s="512"/>
      <c r="G94" s="512"/>
      <c r="H94" s="512"/>
      <c r="I94" s="513"/>
      <c r="J94" s="513"/>
      <c r="K94" s="514"/>
    </row>
    <row r="95" spans="2:14" ht="13.5" thickBot="1"/>
    <row r="96" spans="2:14" ht="18">
      <c r="B96" s="529" t="s">
        <v>1137</v>
      </c>
      <c r="C96" s="530"/>
      <c r="D96" s="530"/>
      <c r="E96" s="530"/>
      <c r="F96" s="530"/>
      <c r="G96" s="531" t="s">
        <v>694</v>
      </c>
      <c r="H96" s="532"/>
      <c r="I96" s="532"/>
      <c r="J96" s="532"/>
      <c r="K96" s="533"/>
      <c r="L96" s="56"/>
      <c r="M96" s="56"/>
      <c r="N96" s="56"/>
    </row>
    <row r="97" spans="2:14" ht="18.75" thickBot="1">
      <c r="B97" s="534" t="s">
        <v>1138</v>
      </c>
      <c r="C97" s="535"/>
      <c r="D97" s="535"/>
      <c r="E97" s="535"/>
      <c r="F97" s="535"/>
      <c r="G97" s="536" t="s">
        <v>695</v>
      </c>
      <c r="H97" s="537"/>
      <c r="I97" s="537"/>
      <c r="J97" s="537"/>
      <c r="K97" s="538"/>
      <c r="L97" s="56"/>
      <c r="M97" s="56"/>
      <c r="N97" s="56"/>
    </row>
    <row r="98" spans="2:14">
      <c r="B98" s="57"/>
      <c r="C98" s="58"/>
      <c r="D98" s="58"/>
      <c r="E98" s="58"/>
      <c r="F98" s="58"/>
      <c r="G98" s="58"/>
      <c r="H98" s="58"/>
      <c r="I98" s="58"/>
      <c r="J98" s="58"/>
      <c r="K98" s="59"/>
    </row>
    <row r="99" spans="2:14">
      <c r="B99" s="60"/>
      <c r="C99" s="61"/>
      <c r="D99" s="61"/>
      <c r="E99" s="61"/>
      <c r="F99" s="61"/>
      <c r="G99" s="61"/>
      <c r="H99" s="61"/>
      <c r="I99" s="61"/>
      <c r="J99" s="61"/>
      <c r="K99" s="62"/>
    </row>
    <row r="100" spans="2:14">
      <c r="B100" s="60"/>
      <c r="C100" s="61"/>
      <c r="D100" s="61"/>
      <c r="E100" s="61"/>
      <c r="F100" s="61"/>
      <c r="G100" s="61"/>
      <c r="H100" s="61"/>
      <c r="I100" s="61"/>
      <c r="J100" s="61"/>
      <c r="K100" s="62"/>
    </row>
    <row r="101" spans="2:14">
      <c r="B101" s="60"/>
      <c r="C101" s="61"/>
      <c r="D101" s="61"/>
      <c r="E101" s="61"/>
      <c r="F101" s="61"/>
      <c r="G101" s="61"/>
      <c r="H101" s="61"/>
      <c r="I101" s="61"/>
      <c r="J101" s="61"/>
      <c r="K101" s="62"/>
    </row>
    <row r="102" spans="2:14">
      <c r="B102" s="60"/>
      <c r="C102" s="61"/>
      <c r="D102" s="61"/>
      <c r="E102" s="61"/>
      <c r="F102" s="61"/>
      <c r="G102" s="61"/>
      <c r="H102" s="61"/>
      <c r="I102" s="61"/>
      <c r="J102" s="61"/>
      <c r="K102" s="62"/>
    </row>
    <row r="103" spans="2:14">
      <c r="B103" s="60"/>
      <c r="C103" s="61"/>
      <c r="D103" s="61"/>
      <c r="E103" s="61"/>
      <c r="F103" s="61"/>
      <c r="G103" s="61"/>
      <c r="H103" s="61"/>
      <c r="I103" s="61"/>
      <c r="J103" s="61"/>
      <c r="K103" s="62"/>
    </row>
    <row r="104" spans="2:14">
      <c r="B104" s="60"/>
      <c r="C104" s="61"/>
      <c r="D104" s="61"/>
      <c r="E104" s="61"/>
      <c r="F104" s="61"/>
      <c r="G104" s="61"/>
      <c r="H104" s="61"/>
      <c r="I104" s="61"/>
      <c r="J104" s="61"/>
      <c r="K104" s="62"/>
    </row>
    <row r="105" spans="2:14">
      <c r="B105" s="60"/>
      <c r="C105" s="61"/>
      <c r="D105" s="61"/>
      <c r="E105" s="61"/>
      <c r="F105" s="61"/>
      <c r="G105" s="61"/>
      <c r="H105" s="61"/>
      <c r="I105" s="61"/>
      <c r="J105" s="61"/>
      <c r="K105" s="62"/>
    </row>
    <row r="106" spans="2:14">
      <c r="B106" s="60"/>
      <c r="C106" s="61"/>
      <c r="D106" s="61"/>
      <c r="E106" s="61"/>
      <c r="F106" s="61"/>
      <c r="G106" s="61"/>
      <c r="H106" s="61"/>
      <c r="I106" s="61"/>
      <c r="J106" s="61"/>
      <c r="K106" s="62"/>
    </row>
    <row r="107" spans="2:14">
      <c r="B107" s="60"/>
      <c r="C107" s="61"/>
      <c r="D107" s="61"/>
      <c r="E107" s="61"/>
      <c r="F107" s="61"/>
      <c r="G107" s="61"/>
      <c r="H107" s="61"/>
      <c r="I107" s="61"/>
      <c r="J107" s="61"/>
      <c r="K107" s="62"/>
    </row>
    <row r="108" spans="2:14">
      <c r="B108" s="60"/>
      <c r="C108" s="61"/>
      <c r="D108" s="61"/>
      <c r="E108" s="61"/>
      <c r="F108" s="61"/>
      <c r="G108" s="61"/>
      <c r="H108" s="61"/>
      <c r="I108" s="61"/>
      <c r="J108" s="61"/>
      <c r="K108" s="62"/>
    </row>
    <row r="109" spans="2:14">
      <c r="B109" s="60"/>
      <c r="C109" s="61"/>
      <c r="D109" s="61"/>
      <c r="E109" s="61"/>
      <c r="F109" s="61"/>
      <c r="G109" s="61"/>
      <c r="H109" s="61"/>
      <c r="I109" s="61"/>
      <c r="J109" s="61"/>
      <c r="K109" s="62"/>
    </row>
    <row r="110" spans="2:14">
      <c r="B110" s="60"/>
      <c r="C110" s="61"/>
      <c r="D110" s="61"/>
      <c r="E110" s="61"/>
      <c r="F110" s="61"/>
      <c r="G110" s="61"/>
      <c r="H110" s="61"/>
      <c r="I110" s="61"/>
      <c r="J110" s="61"/>
      <c r="K110" s="62"/>
    </row>
    <row r="111" spans="2:14">
      <c r="B111" s="60"/>
      <c r="C111" s="61"/>
      <c r="D111" s="61"/>
      <c r="E111" s="61"/>
      <c r="F111" s="61"/>
      <c r="G111" s="61"/>
      <c r="H111" s="61"/>
      <c r="I111" s="61"/>
      <c r="J111" s="61"/>
      <c r="K111" s="62"/>
    </row>
    <row r="112" spans="2:14">
      <c r="B112" s="60"/>
      <c r="C112" s="61"/>
      <c r="D112" s="61"/>
      <c r="E112" s="61"/>
      <c r="F112" s="61"/>
      <c r="G112" s="61"/>
      <c r="H112" s="61"/>
      <c r="I112" s="61"/>
      <c r="J112" s="61"/>
      <c r="K112" s="62"/>
    </row>
    <row r="113" spans="2:11">
      <c r="B113" s="60"/>
      <c r="C113" s="61"/>
      <c r="D113" s="61"/>
      <c r="E113" s="61"/>
      <c r="F113" s="61"/>
      <c r="G113" s="61"/>
      <c r="H113" s="61"/>
      <c r="I113" s="61"/>
      <c r="J113" s="61"/>
      <c r="K113" s="62"/>
    </row>
    <row r="114" spans="2:11">
      <c r="B114" s="60"/>
      <c r="C114" s="61"/>
      <c r="D114" s="61"/>
      <c r="E114" s="61"/>
      <c r="F114" s="61"/>
      <c r="G114" s="61"/>
      <c r="H114" s="61"/>
      <c r="I114" s="61"/>
      <c r="J114" s="61"/>
      <c r="K114" s="62"/>
    </row>
    <row r="115" spans="2:11">
      <c r="B115" s="60"/>
      <c r="C115" s="61"/>
      <c r="D115" s="61"/>
      <c r="E115" s="61"/>
      <c r="F115" s="61"/>
      <c r="G115" s="61"/>
      <c r="H115" s="61"/>
      <c r="I115" s="61"/>
      <c r="J115" s="61"/>
      <c r="K115" s="62"/>
    </row>
    <row r="116" spans="2:11">
      <c r="B116" s="60"/>
      <c r="C116" s="61"/>
      <c r="D116" s="61"/>
      <c r="E116" s="61"/>
      <c r="F116" s="61"/>
      <c r="G116" s="61"/>
      <c r="H116" s="61"/>
      <c r="I116" s="61"/>
      <c r="J116" s="61"/>
      <c r="K116" s="62"/>
    </row>
    <row r="117" spans="2:11">
      <c r="B117" s="60"/>
      <c r="C117" s="61"/>
      <c r="D117" s="61"/>
      <c r="E117" s="61"/>
      <c r="F117" s="61"/>
      <c r="G117" s="61"/>
      <c r="H117" s="61"/>
      <c r="I117" s="61"/>
      <c r="J117" s="61"/>
      <c r="K117" s="62"/>
    </row>
    <row r="118" spans="2:11">
      <c r="B118" s="60"/>
      <c r="C118" s="61"/>
      <c r="D118" s="61"/>
      <c r="E118" s="61"/>
      <c r="F118" s="61"/>
      <c r="G118" s="61"/>
      <c r="H118" s="61"/>
      <c r="I118" s="61"/>
      <c r="J118" s="61"/>
      <c r="K118" s="62"/>
    </row>
    <row r="119" spans="2:11">
      <c r="B119" s="60"/>
      <c r="C119" s="61"/>
      <c r="D119" s="61"/>
      <c r="E119" s="61"/>
      <c r="F119" s="61"/>
      <c r="G119" s="61"/>
      <c r="H119" s="61"/>
      <c r="I119" s="61"/>
      <c r="J119" s="61"/>
      <c r="K119" s="62"/>
    </row>
    <row r="120" spans="2:11">
      <c r="B120" s="60"/>
      <c r="C120" s="61"/>
      <c r="D120" s="61"/>
      <c r="E120" s="61"/>
      <c r="F120" s="61"/>
      <c r="G120" s="61"/>
      <c r="H120" s="61"/>
      <c r="I120" s="61"/>
      <c r="J120" s="61"/>
      <c r="K120" s="62"/>
    </row>
    <row r="121" spans="2:11">
      <c r="B121" s="60"/>
      <c r="C121" s="61"/>
      <c r="D121" s="61"/>
      <c r="E121" s="61"/>
      <c r="F121" s="61"/>
      <c r="G121" s="61"/>
      <c r="H121" s="61"/>
      <c r="I121" s="61"/>
      <c r="J121" s="61"/>
      <c r="K121" s="62"/>
    </row>
    <row r="122" spans="2:11">
      <c r="B122" s="60"/>
      <c r="C122" s="61"/>
      <c r="D122" s="61"/>
      <c r="E122" s="61"/>
      <c r="F122" s="61"/>
      <c r="G122" s="61"/>
      <c r="H122" s="61"/>
      <c r="I122" s="61"/>
      <c r="J122" s="61"/>
      <c r="K122" s="62"/>
    </row>
    <row r="123" spans="2:11">
      <c r="B123" s="60"/>
      <c r="C123" s="61"/>
      <c r="D123" s="61"/>
      <c r="E123" s="61"/>
      <c r="F123" s="61"/>
      <c r="G123" s="61"/>
      <c r="H123" s="61"/>
      <c r="I123" s="61"/>
      <c r="J123" s="61"/>
      <c r="K123" s="62"/>
    </row>
    <row r="124" spans="2:11">
      <c r="B124" s="60"/>
      <c r="C124" s="61"/>
      <c r="D124" s="61"/>
      <c r="E124" s="61"/>
      <c r="F124" s="61"/>
      <c r="G124" s="61"/>
      <c r="H124" s="61"/>
      <c r="I124" s="61"/>
      <c r="J124" s="61"/>
      <c r="K124" s="62"/>
    </row>
    <row r="125" spans="2:11">
      <c r="B125" s="60"/>
      <c r="C125" s="61"/>
      <c r="D125" s="61"/>
      <c r="E125" s="61"/>
      <c r="F125" s="61"/>
      <c r="G125" s="61"/>
      <c r="H125" s="61"/>
      <c r="I125" s="61"/>
      <c r="J125" s="61"/>
      <c r="K125" s="62"/>
    </row>
    <row r="126" spans="2:11" ht="13.5" thickBot="1">
      <c r="B126" s="63"/>
      <c r="C126" s="64"/>
      <c r="D126" s="64"/>
      <c r="E126" s="64"/>
      <c r="F126" s="64"/>
      <c r="G126" s="64"/>
      <c r="H126" s="64"/>
      <c r="I126" s="64"/>
      <c r="J126" s="64"/>
      <c r="K126" s="65"/>
    </row>
    <row r="127" spans="2:11">
      <c r="B127" s="515" t="s">
        <v>970</v>
      </c>
      <c r="C127" s="516"/>
      <c r="D127" s="516"/>
      <c r="E127" s="516"/>
      <c r="F127" s="516"/>
      <c r="G127" s="516"/>
      <c r="H127" s="516"/>
      <c r="I127" s="516"/>
      <c r="J127" s="516"/>
      <c r="K127" s="517"/>
    </row>
    <row r="128" spans="2:11">
      <c r="B128" s="518" t="s">
        <v>1169</v>
      </c>
      <c r="C128" s="519"/>
      <c r="D128" s="519"/>
      <c r="E128" s="519"/>
      <c r="F128" s="519"/>
      <c r="G128" s="519"/>
      <c r="H128" s="519"/>
      <c r="I128" s="519"/>
      <c r="J128" s="519"/>
      <c r="K128" s="520"/>
    </row>
    <row r="129" spans="2:14">
      <c r="B129" s="521"/>
      <c r="C129" s="519"/>
      <c r="D129" s="519"/>
      <c r="E129" s="519"/>
      <c r="F129" s="519"/>
      <c r="G129" s="519"/>
      <c r="H129" s="519"/>
      <c r="I129" s="519"/>
      <c r="J129" s="519"/>
      <c r="K129" s="520"/>
    </row>
    <row r="130" spans="2:14">
      <c r="B130" s="521"/>
      <c r="C130" s="519"/>
      <c r="D130" s="519"/>
      <c r="E130" s="519"/>
      <c r="F130" s="519"/>
      <c r="G130" s="519"/>
      <c r="H130" s="519"/>
      <c r="I130" s="519"/>
      <c r="J130" s="519"/>
      <c r="K130" s="520"/>
    </row>
    <row r="131" spans="2:14">
      <c r="B131" s="521"/>
      <c r="C131" s="519"/>
      <c r="D131" s="519"/>
      <c r="E131" s="519"/>
      <c r="F131" s="519"/>
      <c r="G131" s="519"/>
      <c r="H131" s="519"/>
      <c r="I131" s="519"/>
      <c r="J131" s="519"/>
      <c r="K131" s="520"/>
    </row>
    <row r="132" spans="2:14">
      <c r="B132" s="527" t="s">
        <v>1002</v>
      </c>
      <c r="C132" s="487"/>
      <c r="D132" s="487"/>
      <c r="E132" s="487"/>
      <c r="F132" s="487"/>
      <c r="G132" s="487"/>
      <c r="H132" s="487"/>
      <c r="I132" s="487"/>
      <c r="J132" s="487"/>
      <c r="K132" s="528"/>
    </row>
    <row r="133" spans="2:14">
      <c r="B133" s="522" t="s">
        <v>968</v>
      </c>
      <c r="C133" s="519"/>
      <c r="D133" s="519"/>
      <c r="E133" s="519"/>
      <c r="F133" s="519"/>
      <c r="G133" s="519"/>
      <c r="H133" s="519"/>
      <c r="I133" s="519"/>
      <c r="J133" s="519"/>
      <c r="K133" s="520"/>
    </row>
    <row r="134" spans="2:14">
      <c r="B134" s="524" t="s">
        <v>1001</v>
      </c>
      <c r="C134" s="525"/>
      <c r="D134" s="525"/>
      <c r="E134" s="525"/>
      <c r="F134" s="525"/>
      <c r="G134" s="525"/>
      <c r="H134" s="525"/>
      <c r="I134" s="525"/>
      <c r="J134" s="525"/>
      <c r="K134" s="526"/>
    </row>
    <row r="135" spans="2:14">
      <c r="B135" s="523" t="s">
        <v>971</v>
      </c>
      <c r="C135" s="519"/>
      <c r="D135" s="519"/>
      <c r="E135" s="519"/>
      <c r="F135" s="519"/>
      <c r="G135" s="519"/>
      <c r="H135" s="519"/>
      <c r="I135" s="519"/>
      <c r="J135" s="519"/>
      <c r="K135" s="520"/>
    </row>
    <row r="136" spans="2:14">
      <c r="B136" s="539" t="s">
        <v>972</v>
      </c>
      <c r="C136" s="519"/>
      <c r="D136" s="519"/>
      <c r="E136" s="519"/>
      <c r="F136" s="519"/>
      <c r="G136" s="519"/>
      <c r="H136" s="519"/>
      <c r="I136" s="519"/>
      <c r="J136" s="519"/>
      <c r="K136" s="520"/>
    </row>
    <row r="137" spans="2:14">
      <c r="B137" s="521"/>
      <c r="C137" s="519"/>
      <c r="D137" s="519"/>
      <c r="E137" s="519"/>
      <c r="F137" s="519"/>
      <c r="G137" s="519"/>
      <c r="H137" s="519"/>
      <c r="I137" s="519"/>
      <c r="J137" s="519"/>
      <c r="K137" s="520"/>
    </row>
    <row r="138" spans="2:14">
      <c r="B138" s="521"/>
      <c r="C138" s="519"/>
      <c r="D138" s="519"/>
      <c r="E138" s="519"/>
      <c r="F138" s="519"/>
      <c r="G138" s="519"/>
      <c r="H138" s="519"/>
      <c r="I138" s="519"/>
      <c r="J138" s="519"/>
      <c r="K138" s="520"/>
    </row>
    <row r="139" spans="2:14">
      <c r="B139" s="521"/>
      <c r="C139" s="519"/>
      <c r="D139" s="519"/>
      <c r="E139" s="519"/>
      <c r="F139" s="519"/>
      <c r="G139" s="519"/>
      <c r="H139" s="519"/>
      <c r="I139" s="519"/>
      <c r="J139" s="519"/>
      <c r="K139" s="520"/>
    </row>
    <row r="140" spans="2:14" ht="13.5" thickBot="1">
      <c r="B140" s="511" t="s">
        <v>969</v>
      </c>
      <c r="C140" s="512"/>
      <c r="D140" s="512"/>
      <c r="E140" s="512"/>
      <c r="F140" s="512"/>
      <c r="G140" s="512"/>
      <c r="H140" s="512"/>
      <c r="I140" s="513"/>
      <c r="J140" s="513"/>
      <c r="K140" s="514"/>
    </row>
    <row r="141" spans="2:14" ht="13.5" thickBot="1"/>
    <row r="142" spans="2:14" ht="18">
      <c r="B142" s="529" t="s">
        <v>1137</v>
      </c>
      <c r="C142" s="530"/>
      <c r="D142" s="530"/>
      <c r="E142" s="530"/>
      <c r="F142" s="530"/>
      <c r="G142" s="531" t="s">
        <v>694</v>
      </c>
      <c r="H142" s="532"/>
      <c r="I142" s="532"/>
      <c r="J142" s="532"/>
      <c r="K142" s="533"/>
      <c r="L142" s="56"/>
      <c r="M142" s="56"/>
      <c r="N142" s="56"/>
    </row>
    <row r="143" spans="2:14" ht="18.75" thickBot="1">
      <c r="B143" s="534" t="s">
        <v>1138</v>
      </c>
      <c r="C143" s="535"/>
      <c r="D143" s="535"/>
      <c r="E143" s="535"/>
      <c r="F143" s="535"/>
      <c r="G143" s="536" t="s">
        <v>695</v>
      </c>
      <c r="H143" s="537"/>
      <c r="I143" s="537"/>
      <c r="J143" s="537"/>
      <c r="K143" s="538"/>
      <c r="L143" s="56"/>
      <c r="M143" s="56"/>
      <c r="N143" s="56"/>
    </row>
    <row r="144" spans="2:14">
      <c r="B144" s="57"/>
      <c r="C144" s="58"/>
      <c r="D144" s="58"/>
      <c r="E144" s="58"/>
      <c r="F144" s="58"/>
      <c r="G144" s="58"/>
      <c r="H144" s="58"/>
      <c r="I144" s="58"/>
      <c r="J144" s="58"/>
      <c r="K144" s="59"/>
    </row>
    <row r="145" spans="2:11">
      <c r="B145" s="60"/>
      <c r="C145" s="61"/>
      <c r="D145" s="61"/>
      <c r="E145" s="61"/>
      <c r="F145" s="61"/>
      <c r="G145" s="61"/>
      <c r="H145" s="61"/>
      <c r="I145" s="61"/>
      <c r="J145" s="61"/>
      <c r="K145" s="62"/>
    </row>
    <row r="146" spans="2:11">
      <c r="B146" s="60"/>
      <c r="C146" s="61"/>
      <c r="D146" s="61"/>
      <c r="E146" s="61"/>
      <c r="F146" s="61"/>
      <c r="G146" s="61"/>
      <c r="H146" s="61"/>
      <c r="I146" s="61"/>
      <c r="J146" s="61"/>
      <c r="K146" s="62"/>
    </row>
    <row r="147" spans="2:11">
      <c r="B147" s="60"/>
      <c r="C147" s="61"/>
      <c r="D147" s="61"/>
      <c r="E147" s="61"/>
      <c r="F147" s="61"/>
      <c r="G147" s="61"/>
      <c r="H147" s="61"/>
      <c r="I147" s="61"/>
      <c r="J147" s="61"/>
      <c r="K147" s="62"/>
    </row>
    <row r="148" spans="2:11">
      <c r="B148" s="60"/>
      <c r="C148" s="61"/>
      <c r="D148" s="61"/>
      <c r="E148" s="61"/>
      <c r="F148" s="61"/>
      <c r="G148" s="61"/>
      <c r="H148" s="61"/>
      <c r="I148" s="61"/>
      <c r="J148" s="61"/>
      <c r="K148" s="62"/>
    </row>
    <row r="149" spans="2:11">
      <c r="B149" s="60"/>
      <c r="C149" s="61"/>
      <c r="D149" s="61"/>
      <c r="E149" s="61"/>
      <c r="F149" s="61"/>
      <c r="G149" s="61"/>
      <c r="H149" s="61"/>
      <c r="I149" s="61"/>
      <c r="J149" s="61"/>
      <c r="K149" s="62"/>
    </row>
    <row r="150" spans="2:11">
      <c r="B150" s="60"/>
      <c r="C150" s="61"/>
      <c r="D150" s="61"/>
      <c r="E150" s="61"/>
      <c r="F150" s="61"/>
      <c r="G150" s="61"/>
      <c r="H150" s="61"/>
      <c r="I150" s="61"/>
      <c r="J150" s="61"/>
      <c r="K150" s="62"/>
    </row>
    <row r="151" spans="2:11">
      <c r="B151" s="60"/>
      <c r="C151" s="61"/>
      <c r="D151" s="61"/>
      <c r="E151" s="61"/>
      <c r="F151" s="61"/>
      <c r="G151" s="61"/>
      <c r="H151" s="61"/>
      <c r="I151" s="61"/>
      <c r="J151" s="61"/>
      <c r="K151" s="62"/>
    </row>
    <row r="152" spans="2:11">
      <c r="B152" s="60"/>
      <c r="C152" s="61"/>
      <c r="D152" s="61"/>
      <c r="E152" s="61"/>
      <c r="F152" s="61"/>
      <c r="G152" s="61"/>
      <c r="H152" s="61"/>
      <c r="I152" s="61"/>
      <c r="J152" s="61"/>
      <c r="K152" s="62"/>
    </row>
    <row r="153" spans="2:11">
      <c r="B153" s="60"/>
      <c r="C153" s="61"/>
      <c r="D153" s="61"/>
      <c r="E153" s="61"/>
      <c r="F153" s="61"/>
      <c r="G153" s="61"/>
      <c r="H153" s="61"/>
      <c r="I153" s="61"/>
      <c r="J153" s="61"/>
      <c r="K153" s="62"/>
    </row>
    <row r="154" spans="2:11">
      <c r="B154" s="60"/>
      <c r="C154" s="61"/>
      <c r="D154" s="61"/>
      <c r="E154" s="61"/>
      <c r="F154" s="61"/>
      <c r="G154" s="61"/>
      <c r="H154" s="61"/>
      <c r="I154" s="61"/>
      <c r="J154" s="61"/>
      <c r="K154" s="62"/>
    </row>
    <row r="155" spans="2:11">
      <c r="B155" s="60"/>
      <c r="C155" s="61"/>
      <c r="D155" s="61"/>
      <c r="E155" s="61"/>
      <c r="F155" s="61"/>
      <c r="G155" s="61"/>
      <c r="H155" s="61"/>
      <c r="I155" s="61"/>
      <c r="J155" s="61"/>
      <c r="K155" s="62"/>
    </row>
    <row r="156" spans="2:11">
      <c r="B156" s="60"/>
      <c r="C156" s="61"/>
      <c r="D156" s="61"/>
      <c r="E156" s="61"/>
      <c r="F156" s="61"/>
      <c r="G156" s="61"/>
      <c r="H156" s="61"/>
      <c r="I156" s="61"/>
      <c r="J156" s="61"/>
      <c r="K156" s="62"/>
    </row>
    <row r="157" spans="2:11">
      <c r="B157" s="60"/>
      <c r="C157" s="61"/>
      <c r="D157" s="61"/>
      <c r="E157" s="61"/>
      <c r="F157" s="61"/>
      <c r="G157" s="61"/>
      <c r="H157" s="61"/>
      <c r="I157" s="61"/>
      <c r="J157" s="61"/>
      <c r="K157" s="62"/>
    </row>
    <row r="158" spans="2:11">
      <c r="B158" s="60"/>
      <c r="C158" s="61"/>
      <c r="D158" s="61"/>
      <c r="E158" s="61"/>
      <c r="F158" s="61"/>
      <c r="G158" s="61"/>
      <c r="H158" s="61"/>
      <c r="I158" s="61"/>
      <c r="J158" s="61"/>
      <c r="K158" s="62"/>
    </row>
    <row r="159" spans="2:11">
      <c r="B159" s="60"/>
      <c r="C159" s="61"/>
      <c r="D159" s="61"/>
      <c r="E159" s="61"/>
      <c r="F159" s="61"/>
      <c r="G159" s="61"/>
      <c r="H159" s="61"/>
      <c r="I159" s="61"/>
      <c r="J159" s="61"/>
      <c r="K159" s="62"/>
    </row>
    <row r="160" spans="2:11">
      <c r="B160" s="60"/>
      <c r="C160" s="61"/>
      <c r="D160" s="61"/>
      <c r="E160" s="61"/>
      <c r="F160" s="61"/>
      <c r="G160" s="61"/>
      <c r="H160" s="61"/>
      <c r="I160" s="61"/>
      <c r="J160" s="61"/>
      <c r="K160" s="62"/>
    </row>
    <row r="161" spans="2:11">
      <c r="B161" s="60"/>
      <c r="C161" s="61"/>
      <c r="D161" s="61"/>
      <c r="E161" s="61"/>
      <c r="F161" s="61"/>
      <c r="G161" s="61"/>
      <c r="H161" s="61"/>
      <c r="I161" s="61"/>
      <c r="J161" s="61"/>
      <c r="K161" s="62"/>
    </row>
    <row r="162" spans="2:11">
      <c r="B162" s="60"/>
      <c r="C162" s="61"/>
      <c r="D162" s="61"/>
      <c r="E162" s="61"/>
      <c r="F162" s="61"/>
      <c r="G162" s="61"/>
      <c r="H162" s="61"/>
      <c r="I162" s="61"/>
      <c r="J162" s="61"/>
      <c r="K162" s="62"/>
    </row>
    <row r="163" spans="2:11">
      <c r="B163" s="60"/>
      <c r="C163" s="61"/>
      <c r="D163" s="61"/>
      <c r="E163" s="61"/>
      <c r="F163" s="61"/>
      <c r="G163" s="61"/>
      <c r="H163" s="61"/>
      <c r="I163" s="61"/>
      <c r="J163" s="61"/>
      <c r="K163" s="62"/>
    </row>
    <row r="164" spans="2:11">
      <c r="B164" s="60"/>
      <c r="C164" s="61"/>
      <c r="D164" s="61"/>
      <c r="E164" s="61"/>
      <c r="F164" s="61"/>
      <c r="G164" s="61"/>
      <c r="H164" s="61"/>
      <c r="I164" s="61"/>
      <c r="J164" s="61"/>
      <c r="K164" s="62"/>
    </row>
    <row r="165" spans="2:11">
      <c r="B165" s="60"/>
      <c r="C165" s="61"/>
      <c r="D165" s="61"/>
      <c r="E165" s="61"/>
      <c r="F165" s="61"/>
      <c r="G165" s="61"/>
      <c r="H165" s="61"/>
      <c r="I165" s="61"/>
      <c r="J165" s="61"/>
      <c r="K165" s="62"/>
    </row>
    <row r="166" spans="2:11">
      <c r="B166" s="60"/>
      <c r="C166" s="61"/>
      <c r="D166" s="61"/>
      <c r="E166" s="61"/>
      <c r="F166" s="61"/>
      <c r="G166" s="61"/>
      <c r="H166" s="61"/>
      <c r="I166" s="61"/>
      <c r="J166" s="61"/>
      <c r="K166" s="62"/>
    </row>
    <row r="167" spans="2:11">
      <c r="B167" s="60"/>
      <c r="C167" s="61"/>
      <c r="D167" s="61"/>
      <c r="E167" s="61"/>
      <c r="F167" s="61"/>
      <c r="G167" s="61"/>
      <c r="H167" s="61"/>
      <c r="I167" s="61"/>
      <c r="J167" s="61"/>
      <c r="K167" s="62"/>
    </row>
    <row r="168" spans="2:11">
      <c r="B168" s="60"/>
      <c r="C168" s="61"/>
      <c r="D168" s="61"/>
      <c r="E168" s="61"/>
      <c r="F168" s="61"/>
      <c r="G168" s="61"/>
      <c r="H168" s="61"/>
      <c r="I168" s="61"/>
      <c r="J168" s="61"/>
      <c r="K168" s="62"/>
    </row>
    <row r="169" spans="2:11">
      <c r="B169" s="60"/>
      <c r="C169" s="61"/>
      <c r="D169" s="61"/>
      <c r="E169" s="61"/>
      <c r="F169" s="61"/>
      <c r="G169" s="61"/>
      <c r="H169" s="61"/>
      <c r="I169" s="61"/>
      <c r="J169" s="61"/>
      <c r="K169" s="62"/>
    </row>
    <row r="170" spans="2:11">
      <c r="B170" s="60"/>
      <c r="C170" s="61"/>
      <c r="D170" s="61"/>
      <c r="E170" s="61"/>
      <c r="F170" s="61"/>
      <c r="G170" s="61"/>
      <c r="H170" s="61"/>
      <c r="I170" s="61"/>
      <c r="J170" s="61"/>
      <c r="K170" s="62"/>
    </row>
    <row r="171" spans="2:11">
      <c r="B171" s="60"/>
      <c r="C171" s="61"/>
      <c r="D171" s="61"/>
      <c r="E171" s="61"/>
      <c r="F171" s="61"/>
      <c r="G171" s="61"/>
      <c r="H171" s="61"/>
      <c r="I171" s="61"/>
      <c r="J171" s="61"/>
      <c r="K171" s="62"/>
    </row>
    <row r="172" spans="2:11" ht="13.5" thickBot="1">
      <c r="B172" s="63"/>
      <c r="C172" s="64"/>
      <c r="D172" s="64"/>
      <c r="E172" s="64"/>
      <c r="F172" s="64"/>
      <c r="G172" s="64"/>
      <c r="H172" s="64"/>
      <c r="I172" s="64"/>
      <c r="J172" s="64"/>
      <c r="K172" s="65"/>
    </row>
    <row r="173" spans="2:11">
      <c r="B173" s="515" t="s">
        <v>970</v>
      </c>
      <c r="C173" s="516"/>
      <c r="D173" s="516"/>
      <c r="E173" s="516"/>
      <c r="F173" s="516"/>
      <c r="G173" s="516"/>
      <c r="H173" s="516"/>
      <c r="I173" s="516"/>
      <c r="J173" s="516"/>
      <c r="K173" s="517"/>
    </row>
    <row r="174" spans="2:11">
      <c r="B174" s="518" t="s">
        <v>1169</v>
      </c>
      <c r="C174" s="519"/>
      <c r="D174" s="519"/>
      <c r="E174" s="519"/>
      <c r="F174" s="519"/>
      <c r="G174" s="519"/>
      <c r="H174" s="519"/>
      <c r="I174" s="519"/>
      <c r="J174" s="519"/>
      <c r="K174" s="520"/>
    </row>
    <row r="175" spans="2:11">
      <c r="B175" s="521"/>
      <c r="C175" s="519"/>
      <c r="D175" s="519"/>
      <c r="E175" s="519"/>
      <c r="F175" s="519"/>
      <c r="G175" s="519"/>
      <c r="H175" s="519"/>
      <c r="I175" s="519"/>
      <c r="J175" s="519"/>
      <c r="K175" s="520"/>
    </row>
    <row r="176" spans="2:11">
      <c r="B176" s="521"/>
      <c r="C176" s="519"/>
      <c r="D176" s="519"/>
      <c r="E176" s="519"/>
      <c r="F176" s="519"/>
      <c r="G176" s="519"/>
      <c r="H176" s="519"/>
      <c r="I176" s="519"/>
      <c r="J176" s="519"/>
      <c r="K176" s="520"/>
    </row>
    <row r="177" spans="2:11">
      <c r="B177" s="521"/>
      <c r="C177" s="519"/>
      <c r="D177" s="519"/>
      <c r="E177" s="519"/>
      <c r="F177" s="519"/>
      <c r="G177" s="519"/>
      <c r="H177" s="519"/>
      <c r="I177" s="519"/>
      <c r="J177" s="519"/>
      <c r="K177" s="520"/>
    </row>
    <row r="178" spans="2:11">
      <c r="B178" s="527" t="s">
        <v>1002</v>
      </c>
      <c r="C178" s="487"/>
      <c r="D178" s="487"/>
      <c r="E178" s="487"/>
      <c r="F178" s="487"/>
      <c r="G178" s="487"/>
      <c r="H178" s="487"/>
      <c r="I178" s="487"/>
      <c r="J178" s="487"/>
      <c r="K178" s="528"/>
    </row>
    <row r="179" spans="2:11">
      <c r="B179" s="522" t="s">
        <v>968</v>
      </c>
      <c r="C179" s="519"/>
      <c r="D179" s="519"/>
      <c r="E179" s="519"/>
      <c r="F179" s="519"/>
      <c r="G179" s="519"/>
      <c r="H179" s="519"/>
      <c r="I179" s="519"/>
      <c r="J179" s="519"/>
      <c r="K179" s="520"/>
    </row>
    <row r="180" spans="2:11">
      <c r="B180" s="524" t="s">
        <v>1001</v>
      </c>
      <c r="C180" s="525"/>
      <c r="D180" s="525"/>
      <c r="E180" s="525"/>
      <c r="F180" s="525"/>
      <c r="G180" s="525"/>
      <c r="H180" s="525"/>
      <c r="I180" s="525"/>
      <c r="J180" s="525"/>
      <c r="K180" s="526"/>
    </row>
    <row r="181" spans="2:11">
      <c r="B181" s="523" t="s">
        <v>971</v>
      </c>
      <c r="C181" s="519"/>
      <c r="D181" s="519"/>
      <c r="E181" s="519"/>
      <c r="F181" s="519"/>
      <c r="G181" s="519"/>
      <c r="H181" s="519"/>
      <c r="I181" s="519"/>
      <c r="J181" s="519"/>
      <c r="K181" s="520"/>
    </row>
    <row r="182" spans="2:11">
      <c r="B182" s="539" t="s">
        <v>972</v>
      </c>
      <c r="C182" s="519"/>
      <c r="D182" s="519"/>
      <c r="E182" s="519"/>
      <c r="F182" s="519"/>
      <c r="G182" s="519"/>
      <c r="H182" s="519"/>
      <c r="I182" s="519"/>
      <c r="J182" s="519"/>
      <c r="K182" s="520"/>
    </row>
    <row r="183" spans="2:11">
      <c r="B183" s="521"/>
      <c r="C183" s="519"/>
      <c r="D183" s="519"/>
      <c r="E183" s="519"/>
      <c r="F183" s="519"/>
      <c r="G183" s="519"/>
      <c r="H183" s="519"/>
      <c r="I183" s="519"/>
      <c r="J183" s="519"/>
      <c r="K183" s="520"/>
    </row>
    <row r="184" spans="2:11">
      <c r="B184" s="521"/>
      <c r="C184" s="519"/>
      <c r="D184" s="519"/>
      <c r="E184" s="519"/>
      <c r="F184" s="519"/>
      <c r="G184" s="519"/>
      <c r="H184" s="519"/>
      <c r="I184" s="519"/>
      <c r="J184" s="519"/>
      <c r="K184" s="520"/>
    </row>
    <row r="185" spans="2:11">
      <c r="B185" s="521"/>
      <c r="C185" s="519"/>
      <c r="D185" s="519"/>
      <c r="E185" s="519"/>
      <c r="F185" s="519"/>
      <c r="G185" s="519"/>
      <c r="H185" s="519"/>
      <c r="I185" s="519"/>
      <c r="J185" s="519"/>
      <c r="K185" s="520"/>
    </row>
    <row r="186" spans="2:11" ht="13.5" thickBot="1">
      <c r="B186" s="511" t="s">
        <v>969</v>
      </c>
      <c r="C186" s="512"/>
      <c r="D186" s="512"/>
      <c r="E186" s="512"/>
      <c r="F186" s="512"/>
      <c r="G186" s="512"/>
      <c r="H186" s="512"/>
      <c r="I186" s="513"/>
      <c r="J186" s="513"/>
      <c r="K186" s="514"/>
    </row>
  </sheetData>
  <mergeCells count="48">
    <mergeCell ref="B181:K181"/>
    <mergeCell ref="B182:K185"/>
    <mergeCell ref="B186:K186"/>
    <mergeCell ref="B142:F142"/>
    <mergeCell ref="G142:K142"/>
    <mergeCell ref="B143:F143"/>
    <mergeCell ref="G143:K143"/>
    <mergeCell ref="B173:K173"/>
    <mergeCell ref="B174:K177"/>
    <mergeCell ref="B178:K178"/>
    <mergeCell ref="B179:K179"/>
    <mergeCell ref="B180:K180"/>
    <mergeCell ref="B140:K140"/>
    <mergeCell ref="B96:F96"/>
    <mergeCell ref="G96:K96"/>
    <mergeCell ref="B97:F97"/>
    <mergeCell ref="G97:K97"/>
    <mergeCell ref="B127:K127"/>
    <mergeCell ref="B136:K139"/>
    <mergeCell ref="B128:K131"/>
    <mergeCell ref="B132:K132"/>
    <mergeCell ref="B133:K133"/>
    <mergeCell ref="B134:K134"/>
    <mergeCell ref="B135:K135"/>
    <mergeCell ref="B41:K41"/>
    <mergeCell ref="B42:K45"/>
    <mergeCell ref="B94:K94"/>
    <mergeCell ref="B50:F50"/>
    <mergeCell ref="G50:K50"/>
    <mergeCell ref="B51:F51"/>
    <mergeCell ref="G51:K51"/>
    <mergeCell ref="B81:K81"/>
    <mergeCell ref="B82:K85"/>
    <mergeCell ref="B86:K86"/>
    <mergeCell ref="B46:K46"/>
    <mergeCell ref="B87:K87"/>
    <mergeCell ref="B88:K88"/>
    <mergeCell ref="B89:K89"/>
    <mergeCell ref="B90:K93"/>
    <mergeCell ref="B34:K37"/>
    <mergeCell ref="B38:K38"/>
    <mergeCell ref="B39:K39"/>
    <mergeCell ref="B40:K40"/>
    <mergeCell ref="B2:F2"/>
    <mergeCell ref="G2:K2"/>
    <mergeCell ref="B3:F3"/>
    <mergeCell ref="G3:K3"/>
    <mergeCell ref="B33:K33"/>
  </mergeCells>
  <hyperlinks>
    <hyperlink ref="B46:H46" r:id="rId1" display="http://nmsp.css.cornell.edu/projects/Nitrogenforcorn.asp"/>
    <hyperlink ref="B40" r:id="rId2"/>
    <hyperlink ref="B94:H94" r:id="rId3" display="http://nmsp.css.cornell.edu/projects/Nitrogenforcorn.asp"/>
    <hyperlink ref="B88" r:id="rId4"/>
    <hyperlink ref="B140:H140" r:id="rId5" display="http://nmsp.css.cornell.edu/projects/Nitrogenforcorn.asp"/>
    <hyperlink ref="B134" r:id="rId6"/>
    <hyperlink ref="B186:H186" r:id="rId7" display="http://nmsp.css.cornell.edu/projects/Nitrogenforcorn.asp"/>
    <hyperlink ref="B180" r:id="rId8"/>
  </hyperlinks>
  <pageMargins left="0.18" right="0.2" top="0.42" bottom="0.75" header="0.3" footer="0.3"/>
  <pageSetup orientation="portrait" r:id="rId9"/>
  <rowBreaks count="3" manualBreakCount="3">
    <brk id="47" max="16383" man="1"/>
    <brk id="94" max="16383" man="1"/>
    <brk id="140" max="16383" man="1"/>
  </rowBreaks>
  <drawing r:id="rId10"/>
</worksheet>
</file>

<file path=xl/worksheets/sheet7.xml><?xml version="1.0" encoding="utf-8"?>
<worksheet xmlns="http://schemas.openxmlformats.org/spreadsheetml/2006/main" xmlns:r="http://schemas.openxmlformats.org/officeDocument/2006/relationships">
  <sheetPr codeName="Sheet6" enableFormatConditionsCalculation="0">
    <tabColor indexed="9"/>
  </sheetPr>
  <dimension ref="A1:N77"/>
  <sheetViews>
    <sheetView zoomScaleNormal="100" workbookViewId="0">
      <selection activeCell="O5" sqref="O5"/>
    </sheetView>
  </sheetViews>
  <sheetFormatPr defaultRowHeight="12.75"/>
  <sheetData>
    <row r="1" spans="1:14" ht="21" customHeight="1">
      <c r="A1" s="529" t="s">
        <v>1045</v>
      </c>
      <c r="B1" s="530"/>
      <c r="C1" s="530"/>
      <c r="D1" s="530"/>
      <c r="E1" s="530"/>
      <c r="F1" s="540"/>
      <c r="G1" s="540"/>
      <c r="H1" s="544" t="s">
        <v>694</v>
      </c>
      <c r="I1" s="545"/>
      <c r="J1" s="545"/>
      <c r="K1" s="545"/>
      <c r="L1" s="545"/>
      <c r="M1" s="545"/>
      <c r="N1" s="546"/>
    </row>
    <row r="2" spans="1:14" ht="21" customHeight="1" thickBot="1">
      <c r="A2" s="541"/>
      <c r="B2" s="542"/>
      <c r="C2" s="542"/>
      <c r="D2" s="542"/>
      <c r="E2" s="542"/>
      <c r="F2" s="543"/>
      <c r="G2" s="543"/>
      <c r="H2" s="547" t="s">
        <v>695</v>
      </c>
      <c r="I2" s="548"/>
      <c r="J2" s="548"/>
      <c r="K2" s="548"/>
      <c r="L2" s="548"/>
      <c r="M2" s="548"/>
      <c r="N2" s="549"/>
    </row>
    <row r="3" spans="1:14" ht="19.5" customHeight="1">
      <c r="A3" s="215"/>
      <c r="B3" s="216"/>
      <c r="C3" s="216"/>
      <c r="D3" s="216"/>
      <c r="E3" s="216"/>
      <c r="F3" s="216"/>
      <c r="G3" s="216"/>
      <c r="H3" s="216"/>
      <c r="I3" s="216"/>
      <c r="J3" s="216"/>
      <c r="K3" s="216"/>
      <c r="L3" s="216"/>
      <c r="M3" s="216"/>
      <c r="N3" s="217"/>
    </row>
    <row r="4" spans="1:14" ht="19.5" customHeight="1">
      <c r="A4" s="208"/>
      <c r="B4" s="209"/>
      <c r="C4" s="209"/>
      <c r="D4" s="209"/>
      <c r="E4" s="209"/>
      <c r="F4" s="209"/>
      <c r="G4" s="209"/>
      <c r="H4" s="209"/>
      <c r="I4" s="209"/>
      <c r="J4" s="209"/>
      <c r="K4" s="209"/>
      <c r="L4" s="209"/>
      <c r="M4" s="209"/>
      <c r="N4" s="210"/>
    </row>
    <row r="5" spans="1:14" ht="19.5" customHeight="1">
      <c r="A5" s="208"/>
      <c r="B5" s="209"/>
      <c r="C5" s="209"/>
      <c r="D5" s="209"/>
      <c r="E5" s="209"/>
      <c r="F5" s="209"/>
      <c r="G5" s="209"/>
      <c r="H5" s="209"/>
      <c r="I5" s="209"/>
      <c r="J5" s="209"/>
      <c r="K5" s="209"/>
      <c r="L5" s="209"/>
      <c r="M5" s="209"/>
      <c r="N5" s="210"/>
    </row>
    <row r="6" spans="1:14">
      <c r="A6" s="211"/>
      <c r="B6" s="12"/>
      <c r="C6" s="12"/>
      <c r="D6" s="12"/>
      <c r="E6" s="12"/>
      <c r="F6" s="12"/>
      <c r="G6" s="12"/>
      <c r="H6" s="12"/>
      <c r="I6" s="12"/>
      <c r="J6" s="12"/>
      <c r="K6" s="12"/>
      <c r="L6" s="12"/>
      <c r="M6" s="12"/>
      <c r="N6" s="210"/>
    </row>
    <row r="7" spans="1:14">
      <c r="A7" s="211"/>
      <c r="B7" s="12"/>
      <c r="C7" s="12"/>
      <c r="D7" s="12"/>
      <c r="E7" s="12"/>
      <c r="F7" s="12"/>
      <c r="G7" s="12"/>
      <c r="H7" s="12"/>
      <c r="I7" s="12"/>
      <c r="J7" s="12"/>
      <c r="K7" s="12"/>
      <c r="L7" s="12"/>
      <c r="M7" s="12"/>
      <c r="N7" s="210"/>
    </row>
    <row r="8" spans="1:14">
      <c r="A8" s="211"/>
      <c r="B8" s="12"/>
      <c r="C8" s="12"/>
      <c r="D8" s="12"/>
      <c r="E8" s="12"/>
      <c r="F8" s="12"/>
      <c r="G8" s="12"/>
      <c r="H8" s="12"/>
      <c r="I8" s="12"/>
      <c r="J8" s="12"/>
      <c r="K8" s="12"/>
      <c r="L8" s="12"/>
      <c r="M8" s="12"/>
      <c r="N8" s="210"/>
    </row>
    <row r="9" spans="1:14">
      <c r="A9" s="211"/>
      <c r="B9" s="12"/>
      <c r="C9" s="12"/>
      <c r="D9" s="12"/>
      <c r="E9" s="12"/>
      <c r="F9" s="12"/>
      <c r="G9" s="12"/>
      <c r="H9" s="12"/>
      <c r="I9" s="12"/>
      <c r="J9" s="12"/>
      <c r="K9" s="12"/>
      <c r="L9" s="12"/>
      <c r="M9" s="12"/>
      <c r="N9" s="210"/>
    </row>
    <row r="10" spans="1:14">
      <c r="A10" s="211"/>
      <c r="B10" s="12"/>
      <c r="C10" s="12"/>
      <c r="D10" s="12"/>
      <c r="E10" s="12"/>
      <c r="F10" s="12"/>
      <c r="G10" s="12"/>
      <c r="H10" s="12"/>
      <c r="I10" s="12"/>
      <c r="J10" s="12"/>
      <c r="K10" s="12"/>
      <c r="L10" s="12"/>
      <c r="M10" s="12"/>
      <c r="N10" s="210"/>
    </row>
    <row r="11" spans="1:14">
      <c r="A11" s="211"/>
      <c r="B11" s="12"/>
      <c r="C11" s="12"/>
      <c r="D11" s="12"/>
      <c r="E11" s="12"/>
      <c r="F11" s="12"/>
      <c r="G11" s="12"/>
      <c r="H11" s="12"/>
      <c r="I11" s="12"/>
      <c r="J11" s="12"/>
      <c r="K11" s="12"/>
      <c r="L11" s="12"/>
      <c r="M11" s="12"/>
      <c r="N11" s="210"/>
    </row>
    <row r="12" spans="1:14">
      <c r="A12" s="211"/>
      <c r="B12" s="12"/>
      <c r="C12" s="12"/>
      <c r="D12" s="12"/>
      <c r="E12" s="12"/>
      <c r="F12" s="12"/>
      <c r="G12" s="12"/>
      <c r="H12" s="12"/>
      <c r="I12" s="12"/>
      <c r="J12" s="12"/>
      <c r="K12" s="12"/>
      <c r="L12" s="12"/>
      <c r="M12" s="12"/>
      <c r="N12" s="210"/>
    </row>
    <row r="13" spans="1:14">
      <c r="A13" s="211"/>
      <c r="B13" s="12"/>
      <c r="C13" s="12"/>
      <c r="D13" s="12"/>
      <c r="E13" s="12"/>
      <c r="F13" s="12"/>
      <c r="G13" s="12"/>
      <c r="H13" s="12"/>
      <c r="I13" s="12"/>
      <c r="J13" s="12"/>
      <c r="K13" s="12"/>
      <c r="L13" s="12"/>
      <c r="M13" s="12"/>
      <c r="N13" s="210"/>
    </row>
    <row r="14" spans="1:14">
      <c r="A14" s="211"/>
      <c r="B14" s="12"/>
      <c r="C14" s="12"/>
      <c r="D14" s="12"/>
      <c r="E14" s="12"/>
      <c r="F14" s="12"/>
      <c r="G14" s="12"/>
      <c r="H14" s="12"/>
      <c r="I14" s="12"/>
      <c r="J14" s="12"/>
      <c r="K14" s="12"/>
      <c r="L14" s="12"/>
      <c r="M14" s="12"/>
      <c r="N14" s="210"/>
    </row>
    <row r="15" spans="1:14">
      <c r="A15" s="211"/>
      <c r="B15" s="12"/>
      <c r="C15" s="12"/>
      <c r="D15" s="12"/>
      <c r="E15" s="12"/>
      <c r="F15" s="12"/>
      <c r="G15" s="12"/>
      <c r="H15" s="12"/>
      <c r="I15" s="12"/>
      <c r="J15" s="12"/>
      <c r="K15" s="12"/>
      <c r="L15" s="12"/>
      <c r="M15" s="12"/>
      <c r="N15" s="210"/>
    </row>
    <row r="16" spans="1:14">
      <c r="A16" s="211"/>
      <c r="B16" s="12"/>
      <c r="C16" s="12"/>
      <c r="D16" s="12"/>
      <c r="E16" s="12"/>
      <c r="F16" s="12"/>
      <c r="G16" s="12"/>
      <c r="H16" s="12"/>
      <c r="I16" s="12"/>
      <c r="J16" s="12"/>
      <c r="K16" s="12"/>
      <c r="L16" s="12"/>
      <c r="M16" s="12"/>
      <c r="N16" s="210"/>
    </row>
    <row r="17" spans="1:14">
      <c r="A17" s="211"/>
      <c r="B17" s="12"/>
      <c r="C17" s="12"/>
      <c r="D17" s="12"/>
      <c r="E17" s="12"/>
      <c r="F17" s="12"/>
      <c r="G17" s="12"/>
      <c r="H17" s="12"/>
      <c r="I17" s="12"/>
      <c r="J17" s="12"/>
      <c r="K17" s="12"/>
      <c r="L17" s="12"/>
      <c r="M17" s="12"/>
      <c r="N17" s="210"/>
    </row>
    <row r="18" spans="1:14">
      <c r="A18" s="211"/>
      <c r="B18" s="12"/>
      <c r="C18" s="12"/>
      <c r="D18" s="12"/>
      <c r="E18" s="12"/>
      <c r="F18" s="12"/>
      <c r="G18" s="12"/>
      <c r="H18" s="12"/>
      <c r="I18" s="12"/>
      <c r="J18" s="12"/>
      <c r="K18" s="12"/>
      <c r="L18" s="12"/>
      <c r="M18" s="12"/>
      <c r="N18" s="210"/>
    </row>
    <row r="19" spans="1:14">
      <c r="A19" s="211"/>
      <c r="B19" s="12"/>
      <c r="C19" s="12"/>
      <c r="D19" s="12"/>
      <c r="E19" s="12"/>
      <c r="F19" s="12"/>
      <c r="G19" s="12"/>
      <c r="H19" s="12"/>
      <c r="I19" s="12"/>
      <c r="J19" s="12"/>
      <c r="K19" s="12"/>
      <c r="L19" s="12"/>
      <c r="M19" s="12"/>
      <c r="N19" s="210"/>
    </row>
    <row r="20" spans="1:14">
      <c r="A20" s="211"/>
      <c r="B20" s="12"/>
      <c r="C20" s="12"/>
      <c r="D20" s="12"/>
      <c r="E20" s="12"/>
      <c r="F20" s="12"/>
      <c r="G20" s="12"/>
      <c r="H20" s="12"/>
      <c r="I20" s="12"/>
      <c r="J20" s="12"/>
      <c r="K20" s="12"/>
      <c r="L20" s="12"/>
      <c r="M20" s="12"/>
      <c r="N20" s="210"/>
    </row>
    <row r="21" spans="1:14">
      <c r="A21" s="211"/>
      <c r="B21" s="12"/>
      <c r="C21" s="12"/>
      <c r="D21" s="12"/>
      <c r="E21" s="12"/>
      <c r="F21" s="12"/>
      <c r="G21" s="12"/>
      <c r="H21" s="12"/>
      <c r="I21" s="12"/>
      <c r="J21" s="12"/>
      <c r="K21" s="12"/>
      <c r="L21" s="12"/>
      <c r="M21" s="12"/>
      <c r="N21" s="210"/>
    </row>
    <row r="22" spans="1:14">
      <c r="A22" s="211"/>
      <c r="B22" s="12"/>
      <c r="C22" s="12"/>
      <c r="D22" s="12"/>
      <c r="E22" s="12"/>
      <c r="F22" s="12"/>
      <c r="G22" s="12"/>
      <c r="H22" s="12"/>
      <c r="I22" s="12"/>
      <c r="J22" s="12"/>
      <c r="K22" s="12"/>
      <c r="L22" s="12"/>
      <c r="M22" s="12"/>
      <c r="N22" s="210"/>
    </row>
    <row r="23" spans="1:14">
      <c r="A23" s="211"/>
      <c r="B23" s="12"/>
      <c r="C23" s="12"/>
      <c r="D23" s="12"/>
      <c r="E23" s="12"/>
      <c r="F23" s="12"/>
      <c r="G23" s="12"/>
      <c r="H23" s="12"/>
      <c r="I23" s="12"/>
      <c r="J23" s="12"/>
      <c r="K23" s="12"/>
      <c r="L23" s="12"/>
      <c r="M23" s="12"/>
      <c r="N23" s="210"/>
    </row>
    <row r="24" spans="1:14">
      <c r="A24" s="211"/>
      <c r="B24" s="12"/>
      <c r="C24" s="12"/>
      <c r="D24" s="12"/>
      <c r="E24" s="12"/>
      <c r="F24" s="12"/>
      <c r="G24" s="12"/>
      <c r="H24" s="12"/>
      <c r="I24" s="12"/>
      <c r="J24" s="12"/>
      <c r="K24" s="12"/>
      <c r="L24" s="12"/>
      <c r="M24" s="12"/>
      <c r="N24" s="210"/>
    </row>
    <row r="25" spans="1:14">
      <c r="A25" s="211"/>
      <c r="B25" s="12"/>
      <c r="C25" s="12"/>
      <c r="D25" s="12"/>
      <c r="E25" s="12"/>
      <c r="F25" s="12"/>
      <c r="G25" s="12"/>
      <c r="H25" s="12"/>
      <c r="I25" s="12"/>
      <c r="J25" s="12"/>
      <c r="K25" s="12"/>
      <c r="L25" s="12"/>
      <c r="M25" s="12"/>
      <c r="N25" s="210"/>
    </row>
    <row r="26" spans="1:14">
      <c r="A26" s="211"/>
      <c r="B26" s="12"/>
      <c r="C26" s="12"/>
      <c r="D26" s="12"/>
      <c r="E26" s="12"/>
      <c r="F26" s="12"/>
      <c r="G26" s="12"/>
      <c r="H26" s="12"/>
      <c r="I26" s="12"/>
      <c r="J26" s="12"/>
      <c r="K26" s="12"/>
      <c r="L26" s="12"/>
      <c r="M26" s="12"/>
      <c r="N26" s="210"/>
    </row>
    <row r="27" spans="1:14">
      <c r="A27" s="211"/>
      <c r="B27" s="12"/>
      <c r="C27" s="12"/>
      <c r="D27" s="12"/>
      <c r="E27" s="12"/>
      <c r="F27" s="12"/>
      <c r="G27" s="12"/>
      <c r="H27" s="12"/>
      <c r="I27" s="12"/>
      <c r="J27" s="12"/>
      <c r="K27" s="12"/>
      <c r="L27" s="12"/>
      <c r="M27" s="12"/>
      <c r="N27" s="210"/>
    </row>
    <row r="28" spans="1:14">
      <c r="A28" s="211"/>
      <c r="B28" s="12"/>
      <c r="C28" s="12"/>
      <c r="D28" s="12"/>
      <c r="E28" s="12"/>
      <c r="F28" s="12"/>
      <c r="G28" s="12"/>
      <c r="H28" s="12"/>
      <c r="I28" s="12"/>
      <c r="J28" s="12"/>
      <c r="K28" s="12"/>
      <c r="L28" s="12"/>
      <c r="M28" s="12"/>
      <c r="N28" s="210"/>
    </row>
    <row r="29" spans="1:14">
      <c r="A29" s="211"/>
      <c r="B29" s="12"/>
      <c r="C29" s="12"/>
      <c r="D29" s="12"/>
      <c r="E29" s="12"/>
      <c r="F29" s="12"/>
      <c r="G29" s="12"/>
      <c r="H29" s="12"/>
      <c r="I29" s="12"/>
      <c r="J29" s="12"/>
      <c r="K29" s="12"/>
      <c r="L29" s="12"/>
      <c r="M29" s="12"/>
      <c r="N29" s="210"/>
    </row>
    <row r="30" spans="1:14">
      <c r="A30" s="211"/>
      <c r="B30" s="12"/>
      <c r="C30" s="12"/>
      <c r="D30" s="12"/>
      <c r="E30" s="12"/>
      <c r="F30" s="12"/>
      <c r="G30" s="12"/>
      <c r="H30" s="12"/>
      <c r="I30" s="12"/>
      <c r="J30" s="12"/>
      <c r="K30" s="12"/>
      <c r="L30" s="12"/>
      <c r="M30" s="12"/>
      <c r="N30" s="210"/>
    </row>
    <row r="31" spans="1:14">
      <c r="A31" s="211"/>
      <c r="B31" s="12"/>
      <c r="C31" s="12"/>
      <c r="D31" s="12"/>
      <c r="E31" s="12"/>
      <c r="F31" s="12"/>
      <c r="G31" s="12"/>
      <c r="H31" s="12"/>
      <c r="I31" s="12"/>
      <c r="J31" s="12"/>
      <c r="K31" s="12"/>
      <c r="L31" s="12"/>
      <c r="M31" s="12"/>
      <c r="N31" s="210"/>
    </row>
    <row r="32" spans="1:14">
      <c r="A32" s="211"/>
      <c r="B32" s="12"/>
      <c r="C32" s="12"/>
      <c r="D32" s="12"/>
      <c r="E32" s="12"/>
      <c r="F32" s="12"/>
      <c r="G32" s="12"/>
      <c r="H32" s="12"/>
      <c r="I32" s="12"/>
      <c r="J32" s="12"/>
      <c r="K32" s="12"/>
      <c r="L32" s="12"/>
      <c r="M32" s="12"/>
      <c r="N32" s="210"/>
    </row>
    <row r="33" spans="1:14">
      <c r="A33" s="211"/>
      <c r="B33" s="12"/>
      <c r="C33" s="12"/>
      <c r="D33" s="12"/>
      <c r="E33" s="12"/>
      <c r="F33" s="12"/>
      <c r="G33" s="12"/>
      <c r="H33" s="12"/>
      <c r="I33" s="12"/>
      <c r="J33" s="12"/>
      <c r="K33" s="12"/>
      <c r="L33" s="12"/>
      <c r="M33" s="12"/>
      <c r="N33" s="210"/>
    </row>
    <row r="34" spans="1:14">
      <c r="A34" s="211"/>
      <c r="B34" s="12"/>
      <c r="C34" s="12"/>
      <c r="D34" s="12"/>
      <c r="E34" s="12"/>
      <c r="F34" s="12"/>
      <c r="G34" s="12"/>
      <c r="H34" s="12"/>
      <c r="I34" s="12"/>
      <c r="J34" s="12"/>
      <c r="K34" s="12"/>
      <c r="L34" s="12"/>
      <c r="M34" s="12"/>
      <c r="N34" s="210"/>
    </row>
    <row r="35" spans="1:14">
      <c r="A35" s="211"/>
      <c r="B35" s="12"/>
      <c r="C35" s="12"/>
      <c r="D35" s="12"/>
      <c r="E35" s="12"/>
      <c r="F35" s="12"/>
      <c r="G35" s="12"/>
      <c r="H35" s="12"/>
      <c r="I35" s="12"/>
      <c r="J35" s="12"/>
      <c r="K35" s="12"/>
      <c r="L35" s="12"/>
      <c r="M35" s="12"/>
      <c r="N35" s="210"/>
    </row>
    <row r="36" spans="1:14">
      <c r="A36" s="211"/>
      <c r="B36" s="12"/>
      <c r="C36" s="12"/>
      <c r="D36" s="12"/>
      <c r="E36" s="12"/>
      <c r="F36" s="12"/>
      <c r="G36" s="12"/>
      <c r="H36" s="12"/>
      <c r="I36" s="12"/>
      <c r="J36" s="12"/>
      <c r="K36" s="12"/>
      <c r="L36" s="12"/>
      <c r="M36" s="12"/>
      <c r="N36" s="210"/>
    </row>
    <row r="37" spans="1:14">
      <c r="A37" s="211"/>
      <c r="B37" s="12"/>
      <c r="C37" s="12"/>
      <c r="D37" s="12"/>
      <c r="E37" s="12"/>
      <c r="F37" s="12"/>
      <c r="G37" s="12"/>
      <c r="H37" s="12"/>
      <c r="I37" s="12"/>
      <c r="J37" s="12"/>
      <c r="K37" s="12"/>
      <c r="L37" s="12"/>
      <c r="M37" s="12"/>
      <c r="N37" s="210"/>
    </row>
    <row r="38" spans="1:14" ht="13.5" thickBot="1">
      <c r="A38" s="212"/>
      <c r="B38" s="213"/>
      <c r="C38" s="213"/>
      <c r="D38" s="213"/>
      <c r="E38" s="213"/>
      <c r="F38" s="213"/>
      <c r="G38" s="213"/>
      <c r="H38" s="213"/>
      <c r="I38" s="213"/>
      <c r="J38" s="213"/>
      <c r="K38" s="213"/>
      <c r="L38" s="213"/>
      <c r="M38" s="213"/>
      <c r="N38" s="214"/>
    </row>
    <row r="39" spans="1:14">
      <c r="A39" s="218"/>
      <c r="B39" s="219"/>
      <c r="C39" s="219"/>
      <c r="D39" s="219"/>
      <c r="E39" s="219"/>
      <c r="F39" s="219"/>
      <c r="G39" s="219"/>
      <c r="H39" s="219"/>
      <c r="I39" s="219"/>
      <c r="J39" s="219"/>
      <c r="K39" s="219"/>
      <c r="L39" s="219"/>
      <c r="M39" s="219"/>
      <c r="N39" s="217"/>
    </row>
    <row r="40" spans="1:14">
      <c r="A40" s="211"/>
      <c r="B40" s="12"/>
      <c r="C40" s="12"/>
      <c r="D40" s="12"/>
      <c r="E40" s="12"/>
      <c r="F40" s="12"/>
      <c r="G40" s="12"/>
      <c r="H40" s="12"/>
      <c r="I40" s="12"/>
      <c r="J40" s="12"/>
      <c r="K40" s="12"/>
      <c r="L40" s="12"/>
      <c r="M40" s="12"/>
      <c r="N40" s="210"/>
    </row>
    <row r="41" spans="1:14">
      <c r="A41" s="211"/>
      <c r="B41" s="12"/>
      <c r="C41" s="12"/>
      <c r="D41" s="12"/>
      <c r="E41" s="12"/>
      <c r="F41" s="12"/>
      <c r="G41" s="12"/>
      <c r="H41" s="12"/>
      <c r="I41" s="12"/>
      <c r="J41" s="12"/>
      <c r="K41" s="12"/>
      <c r="L41" s="12"/>
      <c r="M41" s="12"/>
      <c r="N41" s="210"/>
    </row>
    <row r="42" spans="1:14">
      <c r="A42" s="211"/>
      <c r="B42" s="12"/>
      <c r="C42" s="12"/>
      <c r="D42" s="12"/>
      <c r="E42" s="12"/>
      <c r="F42" s="12"/>
      <c r="G42" s="12"/>
      <c r="H42" s="12"/>
      <c r="I42" s="12"/>
      <c r="J42" s="12"/>
      <c r="K42" s="12"/>
      <c r="L42" s="12"/>
      <c r="M42" s="12"/>
      <c r="N42" s="210"/>
    </row>
    <row r="43" spans="1:14">
      <c r="A43" s="211"/>
      <c r="B43" s="12"/>
      <c r="C43" s="12"/>
      <c r="D43" s="12"/>
      <c r="E43" s="12"/>
      <c r="F43" s="12"/>
      <c r="G43" s="12"/>
      <c r="H43" s="12"/>
      <c r="I43" s="12"/>
      <c r="J43" s="12"/>
      <c r="K43" s="12"/>
      <c r="L43" s="12"/>
      <c r="M43" s="12"/>
      <c r="N43" s="210"/>
    </row>
    <row r="44" spans="1:14">
      <c r="A44" s="211"/>
      <c r="B44" s="12"/>
      <c r="C44" s="12"/>
      <c r="D44" s="12"/>
      <c r="E44" s="12"/>
      <c r="F44" s="12"/>
      <c r="G44" s="12"/>
      <c r="H44" s="12"/>
      <c r="I44" s="12"/>
      <c r="J44" s="12"/>
      <c r="K44" s="12"/>
      <c r="L44" s="12"/>
      <c r="M44" s="12"/>
      <c r="N44" s="210"/>
    </row>
    <row r="45" spans="1:14">
      <c r="A45" s="211"/>
      <c r="B45" s="12"/>
      <c r="C45" s="12"/>
      <c r="D45" s="12"/>
      <c r="E45" s="12"/>
      <c r="F45" s="12"/>
      <c r="G45" s="12"/>
      <c r="H45" s="12"/>
      <c r="I45" s="12"/>
      <c r="J45" s="12"/>
      <c r="K45" s="12"/>
      <c r="L45" s="12"/>
      <c r="M45" s="12"/>
      <c r="N45" s="210"/>
    </row>
    <row r="46" spans="1:14">
      <c r="A46" s="211"/>
      <c r="B46" s="12"/>
      <c r="C46" s="12"/>
      <c r="D46" s="12"/>
      <c r="E46" s="12"/>
      <c r="F46" s="12"/>
      <c r="G46" s="12"/>
      <c r="H46" s="12"/>
      <c r="I46" s="12"/>
      <c r="J46" s="12"/>
      <c r="K46" s="12"/>
      <c r="L46" s="12"/>
      <c r="M46" s="12"/>
      <c r="N46" s="210"/>
    </row>
    <row r="47" spans="1:14">
      <c r="A47" s="211"/>
      <c r="B47" s="12"/>
      <c r="C47" s="12"/>
      <c r="D47" s="12"/>
      <c r="E47" s="12"/>
      <c r="F47" s="12"/>
      <c r="G47" s="12"/>
      <c r="H47" s="12"/>
      <c r="I47" s="12"/>
      <c r="J47" s="12"/>
      <c r="K47" s="12"/>
      <c r="L47" s="12"/>
      <c r="M47" s="12"/>
      <c r="N47" s="210"/>
    </row>
    <row r="48" spans="1:14">
      <c r="A48" s="211"/>
      <c r="B48" s="12"/>
      <c r="C48" s="12"/>
      <c r="D48" s="12"/>
      <c r="E48" s="12"/>
      <c r="F48" s="12"/>
      <c r="G48" s="12"/>
      <c r="H48" s="12"/>
      <c r="I48" s="12"/>
      <c r="J48" s="12"/>
      <c r="K48" s="12"/>
      <c r="L48" s="12"/>
      <c r="M48" s="12"/>
      <c r="N48" s="210"/>
    </row>
    <row r="49" spans="1:14">
      <c r="A49" s="211"/>
      <c r="B49" s="12"/>
      <c r="C49" s="12"/>
      <c r="D49" s="12"/>
      <c r="E49" s="12"/>
      <c r="F49" s="12"/>
      <c r="G49" s="12"/>
      <c r="H49" s="12"/>
      <c r="I49" s="12"/>
      <c r="J49" s="12"/>
      <c r="K49" s="12"/>
      <c r="L49" s="12"/>
      <c r="M49" s="12"/>
      <c r="N49" s="210"/>
    </row>
    <row r="50" spans="1:14">
      <c r="A50" s="211"/>
      <c r="B50" s="12"/>
      <c r="C50" s="12"/>
      <c r="D50" s="12"/>
      <c r="E50" s="12"/>
      <c r="F50" s="12"/>
      <c r="G50" s="12"/>
      <c r="H50" s="12"/>
      <c r="I50" s="12"/>
      <c r="J50" s="12"/>
      <c r="K50" s="12"/>
      <c r="L50" s="12"/>
      <c r="M50" s="12"/>
      <c r="N50" s="210"/>
    </row>
    <row r="51" spans="1:14">
      <c r="A51" s="211"/>
      <c r="B51" s="12"/>
      <c r="C51" s="12"/>
      <c r="D51" s="12"/>
      <c r="E51" s="12"/>
      <c r="F51" s="12"/>
      <c r="G51" s="12"/>
      <c r="H51" s="12"/>
      <c r="I51" s="12"/>
      <c r="J51" s="12"/>
      <c r="K51" s="12"/>
      <c r="L51" s="12"/>
      <c r="M51" s="12"/>
      <c r="N51" s="210"/>
    </row>
    <row r="52" spans="1:14">
      <c r="A52" s="211"/>
      <c r="B52" s="12"/>
      <c r="C52" s="12"/>
      <c r="D52" s="12"/>
      <c r="E52" s="12"/>
      <c r="F52" s="12"/>
      <c r="G52" s="12"/>
      <c r="H52" s="12"/>
      <c r="I52" s="12"/>
      <c r="J52" s="12"/>
      <c r="K52" s="12"/>
      <c r="L52" s="12"/>
      <c r="M52" s="12"/>
      <c r="N52" s="210"/>
    </row>
    <row r="53" spans="1:14">
      <c r="A53" s="211"/>
      <c r="B53" s="12"/>
      <c r="C53" s="12"/>
      <c r="D53" s="12"/>
      <c r="E53" s="12"/>
      <c r="F53" s="12"/>
      <c r="G53" s="12"/>
      <c r="H53" s="12"/>
      <c r="I53" s="12"/>
      <c r="J53" s="12"/>
      <c r="K53" s="12"/>
      <c r="L53" s="12"/>
      <c r="M53" s="12"/>
      <c r="N53" s="210"/>
    </row>
    <row r="54" spans="1:14">
      <c r="A54" s="211"/>
      <c r="B54" s="12"/>
      <c r="C54" s="12"/>
      <c r="D54" s="12"/>
      <c r="E54" s="12"/>
      <c r="F54" s="12"/>
      <c r="G54" s="12"/>
      <c r="H54" s="12"/>
      <c r="I54" s="12"/>
      <c r="J54" s="12"/>
      <c r="K54" s="12"/>
      <c r="L54" s="12"/>
      <c r="M54" s="12"/>
      <c r="N54" s="210"/>
    </row>
    <row r="55" spans="1:14">
      <c r="A55" s="211"/>
      <c r="B55" s="12"/>
      <c r="C55" s="12"/>
      <c r="D55" s="12"/>
      <c r="E55" s="12"/>
      <c r="F55" s="12"/>
      <c r="G55" s="12"/>
      <c r="H55" s="12"/>
      <c r="I55" s="12"/>
      <c r="J55" s="12"/>
      <c r="K55" s="12"/>
      <c r="L55" s="12"/>
      <c r="M55" s="12"/>
      <c r="N55" s="210"/>
    </row>
    <row r="56" spans="1:14">
      <c r="A56" s="211"/>
      <c r="B56" s="12"/>
      <c r="C56" s="12"/>
      <c r="D56" s="12"/>
      <c r="E56" s="12"/>
      <c r="F56" s="12"/>
      <c r="G56" s="12"/>
      <c r="H56" s="12"/>
      <c r="I56" s="12"/>
      <c r="J56" s="12"/>
      <c r="K56" s="12"/>
      <c r="L56" s="12"/>
      <c r="M56" s="12"/>
      <c r="N56" s="210"/>
    </row>
    <row r="57" spans="1:14">
      <c r="A57" s="211"/>
      <c r="B57" s="12"/>
      <c r="C57" s="12"/>
      <c r="D57" s="12"/>
      <c r="E57" s="12"/>
      <c r="F57" s="12"/>
      <c r="G57" s="12"/>
      <c r="H57" s="12"/>
      <c r="I57" s="12"/>
      <c r="J57" s="12"/>
      <c r="K57" s="12"/>
      <c r="L57" s="12"/>
      <c r="M57" s="12"/>
      <c r="N57" s="210"/>
    </row>
    <row r="58" spans="1:14">
      <c r="A58" s="211"/>
      <c r="B58" s="12"/>
      <c r="C58" s="12"/>
      <c r="D58" s="12"/>
      <c r="E58" s="12"/>
      <c r="F58" s="12"/>
      <c r="G58" s="12"/>
      <c r="H58" s="12"/>
      <c r="I58" s="12"/>
      <c r="J58" s="12"/>
      <c r="K58" s="12"/>
      <c r="L58" s="12"/>
      <c r="M58" s="12"/>
      <c r="N58" s="210"/>
    </row>
    <row r="59" spans="1:14">
      <c r="A59" s="211"/>
      <c r="B59" s="12"/>
      <c r="C59" s="12"/>
      <c r="D59" s="12"/>
      <c r="E59" s="12"/>
      <c r="F59" s="12"/>
      <c r="G59" s="12"/>
      <c r="H59" s="12"/>
      <c r="I59" s="12"/>
      <c r="J59" s="12"/>
      <c r="K59" s="12"/>
      <c r="L59" s="12"/>
      <c r="M59" s="12"/>
      <c r="N59" s="210"/>
    </row>
    <row r="60" spans="1:14">
      <c r="A60" s="211"/>
      <c r="B60" s="12"/>
      <c r="C60" s="12"/>
      <c r="D60" s="12"/>
      <c r="E60" s="12"/>
      <c r="F60" s="12"/>
      <c r="G60" s="12"/>
      <c r="H60" s="12"/>
      <c r="I60" s="12"/>
      <c r="J60" s="12"/>
      <c r="K60" s="12"/>
      <c r="L60" s="12"/>
      <c r="M60" s="12"/>
      <c r="N60" s="210"/>
    </row>
    <row r="61" spans="1:14">
      <c r="A61" s="211"/>
      <c r="B61" s="12"/>
      <c r="C61" s="12"/>
      <c r="D61" s="12"/>
      <c r="E61" s="12"/>
      <c r="F61" s="12"/>
      <c r="G61" s="12"/>
      <c r="H61" s="12"/>
      <c r="I61" s="12"/>
      <c r="J61" s="12"/>
      <c r="K61" s="12"/>
      <c r="L61" s="12"/>
      <c r="M61" s="12"/>
      <c r="N61" s="210"/>
    </row>
    <row r="62" spans="1:14">
      <c r="A62" s="211"/>
      <c r="B62" s="12"/>
      <c r="C62" s="12"/>
      <c r="D62" s="12"/>
      <c r="E62" s="12"/>
      <c r="F62" s="12"/>
      <c r="G62" s="12"/>
      <c r="H62" s="12"/>
      <c r="I62" s="12"/>
      <c r="J62" s="12"/>
      <c r="K62" s="12"/>
      <c r="L62" s="12"/>
      <c r="M62" s="12"/>
      <c r="N62" s="210"/>
    </row>
    <row r="63" spans="1:14">
      <c r="A63" s="211"/>
      <c r="B63" s="12"/>
      <c r="C63" s="12"/>
      <c r="D63" s="12"/>
      <c r="E63" s="12"/>
      <c r="F63" s="12"/>
      <c r="G63" s="12"/>
      <c r="H63" s="12"/>
      <c r="I63" s="12"/>
      <c r="J63" s="12"/>
      <c r="K63" s="12"/>
      <c r="L63" s="12"/>
      <c r="M63" s="12"/>
      <c r="N63" s="210"/>
    </row>
    <row r="64" spans="1:14">
      <c r="A64" s="211"/>
      <c r="B64" s="12"/>
      <c r="C64" s="12"/>
      <c r="D64" s="12"/>
      <c r="E64" s="12"/>
      <c r="F64" s="12"/>
      <c r="G64" s="12"/>
      <c r="H64" s="12"/>
      <c r="I64" s="12"/>
      <c r="J64" s="12"/>
      <c r="K64" s="12"/>
      <c r="L64" s="12"/>
      <c r="M64" s="12"/>
      <c r="N64" s="210"/>
    </row>
    <row r="65" spans="1:14">
      <c r="A65" s="211"/>
      <c r="B65" s="12"/>
      <c r="C65" s="12"/>
      <c r="D65" s="12"/>
      <c r="E65" s="12"/>
      <c r="F65" s="12"/>
      <c r="G65" s="12"/>
      <c r="H65" s="12"/>
      <c r="I65" s="12"/>
      <c r="J65" s="12"/>
      <c r="K65" s="12"/>
      <c r="L65" s="12"/>
      <c r="M65" s="12"/>
      <c r="N65" s="210"/>
    </row>
    <row r="66" spans="1:14">
      <c r="A66" s="211"/>
      <c r="B66" s="12"/>
      <c r="C66" s="12"/>
      <c r="D66" s="12"/>
      <c r="E66" s="12"/>
      <c r="F66" s="12"/>
      <c r="G66" s="12"/>
      <c r="H66" s="12"/>
      <c r="I66" s="12"/>
      <c r="J66" s="12"/>
      <c r="K66" s="12"/>
      <c r="L66" s="12"/>
      <c r="M66" s="12"/>
      <c r="N66" s="210"/>
    </row>
    <row r="67" spans="1:14">
      <c r="A67" s="211"/>
      <c r="B67" s="12"/>
      <c r="C67" s="12"/>
      <c r="D67" s="12"/>
      <c r="E67" s="12"/>
      <c r="F67" s="12"/>
      <c r="G67" s="12"/>
      <c r="H67" s="12"/>
      <c r="I67" s="12"/>
      <c r="J67" s="12"/>
      <c r="K67" s="12"/>
      <c r="L67" s="12"/>
      <c r="M67" s="12"/>
      <c r="N67" s="210"/>
    </row>
    <row r="68" spans="1:14">
      <c r="A68" s="211"/>
      <c r="B68" s="12"/>
      <c r="C68" s="12"/>
      <c r="D68" s="12"/>
      <c r="E68" s="12"/>
      <c r="F68" s="12"/>
      <c r="G68" s="12"/>
      <c r="H68" s="12"/>
      <c r="I68" s="12"/>
      <c r="J68" s="12"/>
      <c r="K68" s="12"/>
      <c r="L68" s="12"/>
      <c r="M68" s="12"/>
      <c r="N68" s="210"/>
    </row>
    <row r="69" spans="1:14">
      <c r="A69" s="211"/>
      <c r="B69" s="12"/>
      <c r="C69" s="12"/>
      <c r="D69" s="12"/>
      <c r="E69" s="12"/>
      <c r="F69" s="12"/>
      <c r="G69" s="12"/>
      <c r="H69" s="12"/>
      <c r="I69" s="12"/>
      <c r="J69" s="12"/>
      <c r="K69" s="12"/>
      <c r="L69" s="12"/>
      <c r="M69" s="12"/>
      <c r="N69" s="210"/>
    </row>
    <row r="70" spans="1:14">
      <c r="A70" s="211"/>
      <c r="B70" s="12"/>
      <c r="C70" s="12"/>
      <c r="D70" s="12"/>
      <c r="E70" s="12"/>
      <c r="F70" s="12"/>
      <c r="G70" s="12"/>
      <c r="H70" s="12"/>
      <c r="I70" s="12"/>
      <c r="J70" s="12"/>
      <c r="K70" s="12"/>
      <c r="L70" s="12"/>
      <c r="M70" s="12"/>
      <c r="N70" s="210"/>
    </row>
    <row r="71" spans="1:14">
      <c r="A71" s="211"/>
      <c r="B71" s="12"/>
      <c r="C71" s="12"/>
      <c r="D71" s="12"/>
      <c r="E71" s="12"/>
      <c r="F71" s="12"/>
      <c r="G71" s="12"/>
      <c r="H71" s="12"/>
      <c r="I71" s="12"/>
      <c r="J71" s="12"/>
      <c r="K71" s="12"/>
      <c r="L71" s="12"/>
      <c r="M71" s="12"/>
      <c r="N71" s="210"/>
    </row>
    <row r="72" spans="1:14">
      <c r="A72" s="211"/>
      <c r="B72" s="12"/>
      <c r="C72" s="12"/>
      <c r="D72" s="12"/>
      <c r="E72" s="12"/>
      <c r="F72" s="12"/>
      <c r="G72" s="12"/>
      <c r="H72" s="12"/>
      <c r="I72" s="12"/>
      <c r="J72" s="12"/>
      <c r="K72" s="12"/>
      <c r="L72" s="12"/>
      <c r="M72" s="12"/>
      <c r="N72" s="210"/>
    </row>
    <row r="73" spans="1:14">
      <c r="A73" s="211"/>
      <c r="B73" s="12"/>
      <c r="C73" s="12"/>
      <c r="D73" s="12"/>
      <c r="E73" s="12"/>
      <c r="F73" s="12"/>
      <c r="G73" s="12"/>
      <c r="H73" s="12"/>
      <c r="I73" s="12"/>
      <c r="J73" s="12"/>
      <c r="K73" s="12"/>
      <c r="L73" s="12"/>
      <c r="M73" s="12"/>
      <c r="N73" s="210"/>
    </row>
    <row r="74" spans="1:14">
      <c r="A74" s="211"/>
      <c r="B74" s="12"/>
      <c r="C74" s="12"/>
      <c r="D74" s="12"/>
      <c r="E74" s="12"/>
      <c r="F74" s="12"/>
      <c r="G74" s="12"/>
      <c r="H74" s="12"/>
      <c r="I74" s="12"/>
      <c r="J74" s="12"/>
      <c r="K74" s="12"/>
      <c r="L74" s="12"/>
      <c r="M74" s="12"/>
      <c r="N74" s="210"/>
    </row>
    <row r="75" spans="1:14">
      <c r="A75" s="211"/>
      <c r="B75" s="12"/>
      <c r="C75" s="12"/>
      <c r="D75" s="12"/>
      <c r="E75" s="12"/>
      <c r="F75" s="12"/>
      <c r="G75" s="12"/>
      <c r="H75" s="12"/>
      <c r="I75" s="12"/>
      <c r="J75" s="12"/>
      <c r="K75" s="12"/>
      <c r="L75" s="12"/>
      <c r="M75" s="12"/>
      <c r="N75" s="210"/>
    </row>
    <row r="76" spans="1:14">
      <c r="A76" s="211"/>
      <c r="B76" s="12"/>
      <c r="C76" s="12"/>
      <c r="D76" s="12"/>
      <c r="E76" s="12"/>
      <c r="F76" s="12"/>
      <c r="G76" s="12"/>
      <c r="H76" s="12"/>
      <c r="I76" s="12"/>
      <c r="J76" s="12"/>
      <c r="K76" s="12"/>
      <c r="L76" s="12"/>
      <c r="M76" s="12"/>
      <c r="N76" s="210"/>
    </row>
    <row r="77" spans="1:14" ht="13.5" thickBot="1">
      <c r="A77" s="212"/>
      <c r="B77" s="213"/>
      <c r="C77" s="213"/>
      <c r="D77" s="213"/>
      <c r="E77" s="213"/>
      <c r="F77" s="213"/>
      <c r="G77" s="213"/>
      <c r="H77" s="213"/>
      <c r="I77" s="213"/>
      <c r="J77" s="213"/>
      <c r="K77" s="213"/>
      <c r="L77" s="213"/>
      <c r="M77" s="213"/>
      <c r="N77" s="214"/>
    </row>
  </sheetData>
  <sheetProtection sheet="1" objects="1" scenarios="1" selectLockedCells="1"/>
  <mergeCells count="4">
    <mergeCell ref="A1:G1"/>
    <mergeCell ref="A2:G2"/>
    <mergeCell ref="H1:N1"/>
    <mergeCell ref="H2:N2"/>
  </mergeCells>
  <phoneticPr fontId="2" type="noConversion"/>
  <pageMargins left="0.7" right="0.24" top="0.62" bottom="0.52" header="0.5" footer="0.28999999999999998"/>
  <pageSetup orientation="landscape" r:id="rId1"/>
  <headerFooter alignWithMargins="0"/>
  <rowBreaks count="1" manualBreakCount="1">
    <brk id="38" max="16383" man="1"/>
  </rowBreaks>
  <drawing r:id="rId2"/>
</worksheet>
</file>

<file path=xl/worksheets/sheet8.xml><?xml version="1.0" encoding="utf-8"?>
<worksheet xmlns="http://schemas.openxmlformats.org/spreadsheetml/2006/main" xmlns:r="http://schemas.openxmlformats.org/officeDocument/2006/relationships">
  <sheetPr codeName="Sheet8"/>
  <dimension ref="A1:B58"/>
  <sheetViews>
    <sheetView workbookViewId="0">
      <selection activeCell="K27" sqref="K27"/>
    </sheetView>
  </sheetViews>
  <sheetFormatPr defaultRowHeight="12.75"/>
  <cols>
    <col min="1" max="2" width="9.140625" style="392"/>
  </cols>
  <sheetData>
    <row r="1" spans="1:2">
      <c r="A1" s="392">
        <v>9</v>
      </c>
      <c r="B1" s="392">
        <v>39</v>
      </c>
    </row>
    <row r="2" spans="1:2">
      <c r="A2" s="392">
        <v>9</v>
      </c>
      <c r="B2" s="392">
        <v>39</v>
      </c>
    </row>
    <row r="3" spans="1:2">
      <c r="A3" s="392">
        <v>9</v>
      </c>
      <c r="B3" s="392">
        <v>39</v>
      </c>
    </row>
    <row r="4" spans="1:2">
      <c r="A4" s="392">
        <v>9</v>
      </c>
      <c r="B4" s="392">
        <v>39</v>
      </c>
    </row>
    <row r="5" spans="1:2">
      <c r="A5" s="392">
        <v>9</v>
      </c>
      <c r="B5" s="392">
        <v>39</v>
      </c>
    </row>
    <row r="6" spans="1:2">
      <c r="A6" s="392">
        <v>9</v>
      </c>
      <c r="B6" s="392">
        <v>39</v>
      </c>
    </row>
    <row r="7" spans="1:2">
      <c r="A7" s="392">
        <v>9</v>
      </c>
      <c r="B7" s="392">
        <v>39</v>
      </c>
    </row>
    <row r="8" spans="1:2">
      <c r="A8" s="392">
        <v>9</v>
      </c>
      <c r="B8" s="392">
        <v>39</v>
      </c>
    </row>
    <row r="9" spans="1:2">
      <c r="A9" s="392">
        <v>9</v>
      </c>
      <c r="B9" s="392">
        <v>39</v>
      </c>
    </row>
    <row r="10" spans="1:2">
      <c r="A10" s="392">
        <v>9</v>
      </c>
      <c r="B10" s="392">
        <v>39</v>
      </c>
    </row>
    <row r="11" spans="1:2">
      <c r="A11" s="392">
        <v>9</v>
      </c>
      <c r="B11" s="392">
        <v>39</v>
      </c>
    </row>
    <row r="12" spans="1:2">
      <c r="A12" s="392">
        <v>9</v>
      </c>
      <c r="B12" s="392">
        <v>39</v>
      </c>
    </row>
    <row r="13" spans="1:2">
      <c r="A13" s="392">
        <v>9</v>
      </c>
      <c r="B13" s="392">
        <v>39</v>
      </c>
    </row>
    <row r="14" spans="1:2">
      <c r="A14" s="392">
        <v>9</v>
      </c>
      <c r="B14" s="392">
        <v>39</v>
      </c>
    </row>
    <row r="15" spans="1:2">
      <c r="A15" s="392">
        <v>9</v>
      </c>
      <c r="B15" s="392">
        <v>39</v>
      </c>
    </row>
    <row r="16" spans="1:2">
      <c r="A16" s="392">
        <v>9</v>
      </c>
      <c r="B16" s="392">
        <v>39</v>
      </c>
    </row>
    <row r="17" spans="1:2">
      <c r="A17" s="392">
        <v>9</v>
      </c>
      <c r="B17" s="392">
        <v>39</v>
      </c>
    </row>
    <row r="18" spans="1:2">
      <c r="A18" s="392">
        <v>9</v>
      </c>
      <c r="B18" s="392">
        <v>39</v>
      </c>
    </row>
    <row r="19" spans="1:2">
      <c r="A19" s="392">
        <v>9</v>
      </c>
      <c r="B19" s="392">
        <v>39</v>
      </c>
    </row>
    <row r="20" spans="1:2">
      <c r="A20" s="392">
        <v>9</v>
      </c>
      <c r="B20" s="392">
        <v>39</v>
      </c>
    </row>
    <row r="21" spans="1:2">
      <c r="A21" s="392">
        <v>9</v>
      </c>
      <c r="B21" s="392">
        <v>39</v>
      </c>
    </row>
    <row r="22" spans="1:2">
      <c r="A22" s="392">
        <v>9</v>
      </c>
      <c r="B22" s="392">
        <v>39</v>
      </c>
    </row>
    <row r="23" spans="1:2">
      <c r="A23" s="392">
        <v>9</v>
      </c>
      <c r="B23" s="392">
        <v>39</v>
      </c>
    </row>
    <row r="24" spans="1:2">
      <c r="A24" s="392">
        <v>9</v>
      </c>
      <c r="B24" s="392">
        <v>39</v>
      </c>
    </row>
    <row r="25" spans="1:2">
      <c r="A25" s="392">
        <v>9</v>
      </c>
      <c r="B25" s="392">
        <v>39</v>
      </c>
    </row>
    <row r="26" spans="1:2">
      <c r="A26" s="392">
        <v>9</v>
      </c>
      <c r="B26" s="392">
        <v>39</v>
      </c>
    </row>
    <row r="27" spans="1:2">
      <c r="A27" s="392">
        <v>9</v>
      </c>
      <c r="B27" s="392">
        <v>39</v>
      </c>
    </row>
    <row r="28" spans="1:2">
      <c r="A28" s="392">
        <v>9</v>
      </c>
      <c r="B28" s="392">
        <v>39</v>
      </c>
    </row>
    <row r="29" spans="1:2">
      <c r="A29" s="392">
        <v>9</v>
      </c>
      <c r="B29" s="392">
        <v>39</v>
      </c>
    </row>
    <row r="30" spans="1:2">
      <c r="A30" s="392">
        <v>9</v>
      </c>
      <c r="B30" s="392">
        <v>39</v>
      </c>
    </row>
    <row r="31" spans="1:2">
      <c r="A31" s="392">
        <v>9</v>
      </c>
      <c r="B31" s="392">
        <v>39</v>
      </c>
    </row>
    <row r="32" spans="1:2">
      <c r="A32" s="392">
        <v>9</v>
      </c>
      <c r="B32" s="392">
        <v>39</v>
      </c>
    </row>
    <row r="33" spans="1:2">
      <c r="A33" s="392">
        <v>9</v>
      </c>
      <c r="B33" s="392">
        <v>39</v>
      </c>
    </row>
    <row r="34" spans="1:2">
      <c r="A34" s="392">
        <v>9</v>
      </c>
      <c r="B34" s="392">
        <v>39</v>
      </c>
    </row>
    <row r="35" spans="1:2">
      <c r="A35" s="392">
        <v>9</v>
      </c>
      <c r="B35" s="392">
        <v>39</v>
      </c>
    </row>
    <row r="36" spans="1:2">
      <c r="A36" s="392">
        <v>9</v>
      </c>
      <c r="B36" s="392">
        <v>39</v>
      </c>
    </row>
    <row r="37" spans="1:2">
      <c r="A37" s="392">
        <v>9</v>
      </c>
      <c r="B37" s="392">
        <v>39</v>
      </c>
    </row>
    <row r="38" spans="1:2">
      <c r="A38" s="392">
        <v>9</v>
      </c>
      <c r="B38" s="392">
        <v>39</v>
      </c>
    </row>
    <row r="39" spans="1:2">
      <c r="A39" s="392">
        <v>9</v>
      </c>
      <c r="B39" s="392">
        <v>39</v>
      </c>
    </row>
    <row r="40" spans="1:2">
      <c r="A40" s="392">
        <v>9</v>
      </c>
      <c r="B40" s="392">
        <v>39</v>
      </c>
    </row>
    <row r="41" spans="1:2">
      <c r="A41" s="392">
        <v>9</v>
      </c>
      <c r="B41" s="392">
        <v>39</v>
      </c>
    </row>
    <row r="42" spans="1:2">
      <c r="A42" s="392">
        <v>9</v>
      </c>
      <c r="B42" s="392">
        <v>39</v>
      </c>
    </row>
    <row r="43" spans="1:2">
      <c r="A43" s="392">
        <v>9</v>
      </c>
      <c r="B43" s="392">
        <v>39</v>
      </c>
    </row>
    <row r="44" spans="1:2">
      <c r="A44" s="392">
        <v>9</v>
      </c>
      <c r="B44" s="392">
        <v>39</v>
      </c>
    </row>
    <row r="45" spans="1:2">
      <c r="A45" s="392">
        <v>9</v>
      </c>
      <c r="B45" s="392">
        <v>39</v>
      </c>
    </row>
    <row r="46" spans="1:2">
      <c r="A46" s="392">
        <v>9</v>
      </c>
      <c r="B46" s="392">
        <v>39</v>
      </c>
    </row>
    <row r="47" spans="1:2">
      <c r="A47" s="392">
        <v>9</v>
      </c>
      <c r="B47" s="392">
        <v>39</v>
      </c>
    </row>
    <row r="48" spans="1:2">
      <c r="A48" s="392">
        <v>9</v>
      </c>
      <c r="B48" s="392">
        <v>39</v>
      </c>
    </row>
    <row r="49" spans="1:2">
      <c r="A49" s="392">
        <v>9</v>
      </c>
      <c r="B49" s="392">
        <v>39</v>
      </c>
    </row>
    <row r="50" spans="1:2">
      <c r="A50" s="392">
        <v>9</v>
      </c>
      <c r="B50" s="392">
        <v>39</v>
      </c>
    </row>
    <row r="51" spans="1:2">
      <c r="A51" s="392">
        <v>9</v>
      </c>
      <c r="B51" s="392">
        <v>39</v>
      </c>
    </row>
    <row r="52" spans="1:2">
      <c r="A52" s="392">
        <v>9</v>
      </c>
      <c r="B52" s="392">
        <v>39</v>
      </c>
    </row>
    <row r="53" spans="1:2">
      <c r="A53" s="392">
        <v>9</v>
      </c>
      <c r="B53" s="392">
        <v>39</v>
      </c>
    </row>
    <row r="54" spans="1:2">
      <c r="A54" s="392">
        <v>9</v>
      </c>
      <c r="B54" s="392">
        <v>39</v>
      </c>
    </row>
    <row r="55" spans="1:2">
      <c r="A55" s="392">
        <v>9</v>
      </c>
      <c r="B55" s="392">
        <v>39</v>
      </c>
    </row>
    <row r="56" spans="1:2">
      <c r="A56" s="392">
        <v>9</v>
      </c>
      <c r="B56" s="392">
        <v>39</v>
      </c>
    </row>
    <row r="57" spans="1:2">
      <c r="A57" s="392">
        <v>9</v>
      </c>
      <c r="B57" s="392">
        <v>39</v>
      </c>
    </row>
    <row r="58" spans="1:2">
      <c r="A58" s="392">
        <v>9</v>
      </c>
      <c r="B58" s="392">
        <v>39</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sheetPr codeName="Sheet9"/>
  <dimension ref="A1:B62"/>
  <sheetViews>
    <sheetView workbookViewId="0">
      <selection activeCell="N27" sqref="N27"/>
    </sheetView>
  </sheetViews>
  <sheetFormatPr defaultRowHeight="12.75"/>
  <sheetData>
    <row r="1" spans="1:2">
      <c r="A1" s="403">
        <v>120</v>
      </c>
      <c r="B1" s="403">
        <v>199</v>
      </c>
    </row>
    <row r="2" spans="1:2">
      <c r="A2" s="403">
        <v>120</v>
      </c>
      <c r="B2" s="403">
        <v>199</v>
      </c>
    </row>
    <row r="3" spans="1:2">
      <c r="A3" s="403">
        <v>120</v>
      </c>
      <c r="B3" s="403">
        <v>199</v>
      </c>
    </row>
    <row r="4" spans="1:2">
      <c r="A4" s="403">
        <v>120</v>
      </c>
      <c r="B4" s="403">
        <v>199</v>
      </c>
    </row>
    <row r="5" spans="1:2">
      <c r="A5" s="403">
        <v>120</v>
      </c>
      <c r="B5" s="403">
        <v>199</v>
      </c>
    </row>
    <row r="6" spans="1:2">
      <c r="A6" s="403">
        <v>120</v>
      </c>
      <c r="B6" s="403">
        <v>199</v>
      </c>
    </row>
    <row r="7" spans="1:2">
      <c r="A7" s="403">
        <v>120</v>
      </c>
      <c r="B7" s="403">
        <v>199</v>
      </c>
    </row>
    <row r="8" spans="1:2">
      <c r="A8" s="403">
        <v>120</v>
      </c>
      <c r="B8" s="403">
        <v>199</v>
      </c>
    </row>
    <row r="9" spans="1:2">
      <c r="A9" s="403">
        <v>120</v>
      </c>
      <c r="B9" s="403">
        <v>199</v>
      </c>
    </row>
    <row r="10" spans="1:2">
      <c r="A10" s="403">
        <v>120</v>
      </c>
      <c r="B10" s="403">
        <v>199</v>
      </c>
    </row>
    <row r="11" spans="1:2">
      <c r="A11" s="403">
        <v>120</v>
      </c>
      <c r="B11" s="403">
        <v>199</v>
      </c>
    </row>
    <row r="12" spans="1:2">
      <c r="A12" s="403">
        <v>120</v>
      </c>
      <c r="B12" s="403">
        <v>199</v>
      </c>
    </row>
    <row r="13" spans="1:2">
      <c r="A13" s="403">
        <v>120</v>
      </c>
      <c r="B13" s="403">
        <v>199</v>
      </c>
    </row>
    <row r="14" spans="1:2">
      <c r="A14" s="403">
        <v>120</v>
      </c>
      <c r="B14" s="403">
        <v>199</v>
      </c>
    </row>
    <row r="15" spans="1:2">
      <c r="A15" s="403">
        <v>120</v>
      </c>
      <c r="B15" s="403">
        <v>199</v>
      </c>
    </row>
    <row r="16" spans="1:2">
      <c r="A16" s="403">
        <v>120</v>
      </c>
      <c r="B16" s="403">
        <v>199</v>
      </c>
    </row>
    <row r="17" spans="1:2">
      <c r="A17" s="403">
        <v>120</v>
      </c>
      <c r="B17" s="403">
        <v>199</v>
      </c>
    </row>
    <row r="18" spans="1:2">
      <c r="A18" s="403">
        <v>120</v>
      </c>
      <c r="B18" s="403">
        <v>199</v>
      </c>
    </row>
    <row r="19" spans="1:2">
      <c r="A19" s="403">
        <v>120</v>
      </c>
      <c r="B19" s="403">
        <v>199</v>
      </c>
    </row>
    <row r="20" spans="1:2">
      <c r="A20" s="403">
        <v>120</v>
      </c>
      <c r="B20" s="403">
        <v>199</v>
      </c>
    </row>
    <row r="21" spans="1:2">
      <c r="A21" s="403">
        <v>120</v>
      </c>
      <c r="B21" s="403">
        <v>199</v>
      </c>
    </row>
    <row r="22" spans="1:2">
      <c r="A22" s="403">
        <v>120</v>
      </c>
      <c r="B22" s="403">
        <v>199</v>
      </c>
    </row>
    <row r="23" spans="1:2">
      <c r="A23" s="403">
        <v>120</v>
      </c>
      <c r="B23" s="403">
        <v>199</v>
      </c>
    </row>
    <row r="24" spans="1:2">
      <c r="A24" s="403">
        <v>120</v>
      </c>
      <c r="B24" s="403">
        <v>199</v>
      </c>
    </row>
    <row r="25" spans="1:2">
      <c r="A25" s="403">
        <v>120</v>
      </c>
      <c r="B25" s="403">
        <v>199</v>
      </c>
    </row>
    <row r="26" spans="1:2">
      <c r="A26" s="403">
        <v>120</v>
      </c>
      <c r="B26" s="403">
        <v>199</v>
      </c>
    </row>
    <row r="27" spans="1:2">
      <c r="A27" s="403">
        <v>120</v>
      </c>
      <c r="B27" s="403">
        <v>199</v>
      </c>
    </row>
    <row r="28" spans="1:2">
      <c r="A28" s="403">
        <v>120</v>
      </c>
      <c r="B28" s="403">
        <v>199</v>
      </c>
    </row>
    <row r="29" spans="1:2">
      <c r="A29" s="403">
        <v>120</v>
      </c>
      <c r="B29" s="403">
        <v>199</v>
      </c>
    </row>
    <row r="30" spans="1:2">
      <c r="A30" s="403">
        <v>120</v>
      </c>
      <c r="B30" s="403">
        <v>199</v>
      </c>
    </row>
    <row r="31" spans="1:2">
      <c r="A31" s="403">
        <v>120</v>
      </c>
      <c r="B31" s="403">
        <v>199</v>
      </c>
    </row>
    <row r="32" spans="1:2">
      <c r="A32" s="403">
        <v>120</v>
      </c>
      <c r="B32" s="403">
        <v>199</v>
      </c>
    </row>
    <row r="33" spans="1:2">
      <c r="A33" s="403">
        <v>120</v>
      </c>
      <c r="B33" s="403">
        <v>199</v>
      </c>
    </row>
    <row r="34" spans="1:2">
      <c r="A34" s="403">
        <v>120</v>
      </c>
      <c r="B34" s="403">
        <v>199</v>
      </c>
    </row>
    <row r="35" spans="1:2">
      <c r="A35" s="403">
        <v>120</v>
      </c>
      <c r="B35" s="403">
        <v>199</v>
      </c>
    </row>
    <row r="36" spans="1:2">
      <c r="A36" s="403">
        <v>120</v>
      </c>
      <c r="B36" s="403">
        <v>199</v>
      </c>
    </row>
    <row r="37" spans="1:2">
      <c r="A37" s="403">
        <v>120</v>
      </c>
      <c r="B37" s="403">
        <v>199</v>
      </c>
    </row>
    <row r="38" spans="1:2">
      <c r="A38" s="403">
        <v>120</v>
      </c>
      <c r="B38" s="403">
        <v>199</v>
      </c>
    </row>
    <row r="39" spans="1:2">
      <c r="A39" s="403">
        <v>120</v>
      </c>
      <c r="B39" s="403">
        <v>199</v>
      </c>
    </row>
    <row r="40" spans="1:2">
      <c r="A40" s="403">
        <v>120</v>
      </c>
      <c r="B40" s="403">
        <v>199</v>
      </c>
    </row>
    <row r="41" spans="1:2">
      <c r="A41" s="403">
        <v>120</v>
      </c>
      <c r="B41" s="403">
        <v>199</v>
      </c>
    </row>
    <row r="42" spans="1:2">
      <c r="A42" s="403">
        <v>120</v>
      </c>
      <c r="B42" s="403">
        <v>199</v>
      </c>
    </row>
    <row r="43" spans="1:2">
      <c r="A43" s="403">
        <v>120</v>
      </c>
      <c r="B43" s="403">
        <v>199</v>
      </c>
    </row>
    <row r="44" spans="1:2">
      <c r="A44" s="403">
        <v>120</v>
      </c>
    </row>
    <row r="45" spans="1:2">
      <c r="A45" s="403">
        <v>120</v>
      </c>
    </row>
    <row r="46" spans="1:2">
      <c r="A46" s="403">
        <v>120</v>
      </c>
    </row>
    <row r="47" spans="1:2">
      <c r="A47" s="403">
        <v>120</v>
      </c>
    </row>
    <row r="48" spans="1:2">
      <c r="A48" s="403">
        <v>120</v>
      </c>
    </row>
    <row r="49" spans="1:1">
      <c r="A49" s="403">
        <v>120</v>
      </c>
    </row>
    <row r="50" spans="1:1">
      <c r="A50" s="403">
        <v>120</v>
      </c>
    </row>
    <row r="51" spans="1:1">
      <c r="A51" s="403">
        <v>120</v>
      </c>
    </row>
    <row r="52" spans="1:1">
      <c r="A52" s="403">
        <v>120</v>
      </c>
    </row>
    <row r="53" spans="1:1">
      <c r="A53" s="403">
        <v>120</v>
      </c>
    </row>
    <row r="54" spans="1:1">
      <c r="A54" s="403">
        <v>120</v>
      </c>
    </row>
    <row r="55" spans="1:1">
      <c r="A55" s="403">
        <v>120</v>
      </c>
    </row>
    <row r="56" spans="1:1">
      <c r="A56" s="403">
        <v>120</v>
      </c>
    </row>
    <row r="57" spans="1:1">
      <c r="A57" s="403">
        <v>120</v>
      </c>
    </row>
    <row r="58" spans="1:1">
      <c r="A58" s="403">
        <v>120</v>
      </c>
    </row>
    <row r="59" spans="1:1">
      <c r="A59" s="403">
        <v>120</v>
      </c>
    </row>
    <row r="60" spans="1:1">
      <c r="A60" s="403">
        <v>120</v>
      </c>
    </row>
    <row r="61" spans="1:1">
      <c r="A61" s="403">
        <v>120</v>
      </c>
    </row>
    <row r="62" spans="1:1">
      <c r="A62" s="403">
        <v>120</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35</vt:i4>
      </vt:variant>
    </vt:vector>
  </HeadingPairs>
  <TitlesOfParts>
    <vt:vector size="44" baseType="lpstr">
      <vt:lpstr>Lists</vt:lpstr>
      <vt:lpstr>SingleSheet to Database format</vt:lpstr>
      <vt:lpstr>Single Field</vt:lpstr>
      <vt:lpstr>Multi-Field</vt:lpstr>
      <vt:lpstr>Multi-Field ISNT Graph</vt:lpstr>
      <vt:lpstr>Multi-Field ISNT Graph(b)</vt:lpstr>
      <vt:lpstr>Multi-Field Stalk Nitrate Graph</vt:lpstr>
      <vt:lpstr>Soil Test P2O5</vt:lpstr>
      <vt:lpstr>Sheet2</vt:lpstr>
      <vt:lpstr>Crop</vt:lpstr>
      <vt:lpstr>Drainage</vt:lpstr>
      <vt:lpstr>FertilizerAmountunits</vt:lpstr>
      <vt:lpstr>FertilizerApplicationMethod</vt:lpstr>
      <vt:lpstr>FieldConditions</vt:lpstr>
      <vt:lpstr>greaterthanfiftypercent</vt:lpstr>
      <vt:lpstr>HarvestUnits</vt:lpstr>
      <vt:lpstr>IncorporationTools</vt:lpstr>
      <vt:lpstr>ManureAmountunits</vt:lpstr>
      <vt:lpstr>ManureApplicationMethod</vt:lpstr>
      <vt:lpstr>ManureApplicationMonth</vt:lpstr>
      <vt:lpstr>ManureDensity</vt:lpstr>
      <vt:lpstr>ManureDryMatter</vt:lpstr>
      <vt:lpstr>ManureNutrients</vt:lpstr>
      <vt:lpstr>ManureTypes</vt:lpstr>
      <vt:lpstr>NYSCounties</vt:lpstr>
      <vt:lpstr>NYSSoils</vt:lpstr>
      <vt:lpstr>onepercent</vt:lpstr>
      <vt:lpstr>onetotwentyfivepercent</vt:lpstr>
      <vt:lpstr>'Multi-Field'!Print_Area</vt:lpstr>
      <vt:lpstr>'Multi-Field ISNT Graph'!Print_Area</vt:lpstr>
      <vt:lpstr>'Multi-Field Stalk Nitrate Graph'!Print_Area</vt:lpstr>
      <vt:lpstr>'Single Field'!Print_Area</vt:lpstr>
      <vt:lpstr>'Multi-Field'!Print_Titles</vt:lpstr>
      <vt:lpstr>'Multi-Field ISNT Graph'!Print_Titles</vt:lpstr>
      <vt:lpstr>'Multi-Field Stalk Nitrate Graph'!Print_Titles</vt:lpstr>
      <vt:lpstr>'Single Field'!Print_Titles</vt:lpstr>
      <vt:lpstr>PSNTTest</vt:lpstr>
      <vt:lpstr>RowType</vt:lpstr>
      <vt:lpstr>RowTypes</vt:lpstr>
      <vt:lpstr>SodKill</vt:lpstr>
      <vt:lpstr>SodPercent</vt:lpstr>
      <vt:lpstr>SodPercentb</vt:lpstr>
      <vt:lpstr>SodTerminationMethod</vt:lpstr>
      <vt:lpstr>twentysixtofiftypercent</vt:lpstr>
    </vt:vector>
  </TitlesOfParts>
  <Company>Cornell University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ISNT-Stalk Nitrate Background Evaluation</dc:title>
  <dc:creator>Patty Ristow</dc:creator>
  <cp:lastModifiedBy>plr27</cp:lastModifiedBy>
  <cp:lastPrinted>2009-12-01T17:26:42Z</cp:lastPrinted>
  <dcterms:created xsi:type="dcterms:W3CDTF">2009-03-18T17:36:18Z</dcterms:created>
  <dcterms:modified xsi:type="dcterms:W3CDTF">2010-05-21T19:27:02Z</dcterms:modified>
</cp:coreProperties>
</file>